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marcelasierzega/Documents/2023/2023-01-Data-Analytics/Project1/camp_rockp-local copy march20/"/>
    </mc:Choice>
  </mc:AlternateContent>
  <xr:revisionPtr revIDLastSave="0" documentId="13_ncr:1_{5EA8C5C2-F067-7F49-8A56-63C48B4B4EBE}" xr6:coauthVersionLast="47" xr6:coauthVersionMax="47" xr10:uidLastSave="{00000000-0000-0000-0000-000000000000}"/>
  <bookViews>
    <workbookView xWindow="32240" yWindow="-17820" windowWidth="47160" windowHeight="24580" firstSheet="1" activeTab="6" xr2:uid="{00000000-000D-0000-FFFF-FFFF00000000}"/>
  </bookViews>
  <sheets>
    <sheet name="MS IMDB Movies 2000 - 2020" sheetId="1" r:id="rId1"/>
    <sheet name="MS IMDB Movies 2000 - 2020 (2)" sheetId="37" r:id="rId2"/>
    <sheet name="Top 5 movies" sheetId="50" r:id="rId3"/>
    <sheet name="top 100 count genres" sheetId="39" r:id="rId4"/>
    <sheet name="top 100 ratio" sheetId="40" r:id="rId5"/>
    <sheet name="top 100 both, just one" sheetId="41" r:id="rId6"/>
    <sheet name="top 100 main actor gender" sheetId="42" r:id="rId7"/>
    <sheet name="top 100 profit per year" sheetId="43" r:id="rId8"/>
    <sheet name="top 100 rating by title,genre" sheetId="44" r:id="rId9"/>
    <sheet name="top 100 average rating per year" sheetId="45" r:id="rId10"/>
    <sheet name="top 100 movies" sheetId="38" r:id="rId11"/>
    <sheet name="ranked by count as main actors" sheetId="36" r:id="rId12"/>
    <sheet name="pivot table main actors" sheetId="35" r:id="rId13"/>
    <sheet name="main actors movies in years" sheetId="34" r:id="rId14"/>
    <sheet name="how many movies per actor" sheetId="33" r:id="rId15"/>
    <sheet name="actors year count of movie" sheetId="31" r:id="rId16"/>
    <sheet name="working space" sheetId="29" r:id="rId17"/>
    <sheet name="BLS Data Series" sheetId="30" r:id="rId18"/>
    <sheet name="removed non US$" sheetId="28" r:id="rId19"/>
  </sheets>
  <definedNames>
    <definedName name="_xlnm._FilterDatabase" localSheetId="0" hidden="1">'MS IMDB Movies 2000 - 2020'!$A$1:$AB$5150</definedName>
    <definedName name="_xlnm._FilterDatabase" localSheetId="1" hidden="1">'MS IMDB Movies 2000 - 2020 (2)'!$A$1:$AB$5150</definedName>
    <definedName name="_xlnm._FilterDatabase" localSheetId="18" hidden="1">'removed non US$'!$A$1:$W$1</definedName>
    <definedName name="_xlnm._FilterDatabase" localSheetId="10" hidden="1">'top 100 movies'!$A$1:$L$101</definedName>
    <definedName name="_xlchart.v1.0" hidden="1">'ranked by count as main actors'!$A$2:$A$51</definedName>
    <definedName name="_xlchart.v1.1" hidden="1">'ranked by count as main actors'!$B$1</definedName>
    <definedName name="_xlchart.v1.2" hidden="1">'ranked by count as main actors'!$B$2:$B$51</definedName>
    <definedName name="_xlchart.v1.3" hidden="1">'ranked by count as main actors'!$A$2:$A$51</definedName>
    <definedName name="_xlchart.v1.4" hidden="1">'ranked by count as main actors'!$B$1</definedName>
    <definedName name="_xlchart.v1.5" hidden="1">'ranked by count as main actors'!$B$2:$B$51</definedName>
  </definedNames>
  <calcPr calcId="191029"/>
  <pivotCaches>
    <pivotCache cacheId="56" r:id="rId20"/>
    <pivotCache cacheId="57" r:id="rId21"/>
    <pivotCache cacheId="58"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38" l="1"/>
  <c r="H4" i="38"/>
  <c r="H5" i="38"/>
  <c r="H6" i="38"/>
  <c r="H7" i="38"/>
  <c r="H8" i="38"/>
  <c r="H9" i="38"/>
  <c r="H10" i="38"/>
  <c r="H11" i="38"/>
  <c r="H12" i="38"/>
  <c r="H13" i="38"/>
  <c r="H14" i="38"/>
  <c r="H15" i="38"/>
  <c r="H16" i="38"/>
  <c r="H17" i="38"/>
  <c r="H18" i="38"/>
  <c r="H19" i="38"/>
  <c r="H20" i="38"/>
  <c r="H21" i="38"/>
  <c r="H22" i="38"/>
  <c r="H23" i="38"/>
  <c r="H24" i="38"/>
  <c r="H25" i="38"/>
  <c r="H26" i="38"/>
  <c r="H27" i="38"/>
  <c r="H28" i="38"/>
  <c r="H29" i="38"/>
  <c r="H30" i="38"/>
  <c r="H31" i="38"/>
  <c r="H32" i="38"/>
  <c r="H33" i="38"/>
  <c r="H34" i="38"/>
  <c r="H35" i="38"/>
  <c r="H36" i="38"/>
  <c r="H37" i="38"/>
  <c r="H38" i="38"/>
  <c r="H39" i="38"/>
  <c r="H40" i="38"/>
  <c r="H41" i="38"/>
  <c r="H42" i="38"/>
  <c r="H43" i="38"/>
  <c r="H44" i="38"/>
  <c r="H45" i="38"/>
  <c r="H46" i="38"/>
  <c r="H47" i="38"/>
  <c r="H48" i="38"/>
  <c r="H49" i="38"/>
  <c r="H50" i="38"/>
  <c r="H51" i="38"/>
  <c r="H52" i="38"/>
  <c r="H53" i="38"/>
  <c r="H54" i="38"/>
  <c r="H55" i="38"/>
  <c r="H56" i="38"/>
  <c r="H57" i="38"/>
  <c r="H58" i="38"/>
  <c r="H59" i="38"/>
  <c r="H60" i="38"/>
  <c r="H61" i="38"/>
  <c r="H62" i="38"/>
  <c r="H63" i="38"/>
  <c r="H64" i="38"/>
  <c r="H65" i="38"/>
  <c r="H66" i="38"/>
  <c r="H67" i="38"/>
  <c r="H68" i="38"/>
  <c r="H69" i="38"/>
  <c r="H70" i="38"/>
  <c r="H71" i="38"/>
  <c r="H72" i="38"/>
  <c r="H73" i="38"/>
  <c r="H74" i="38"/>
  <c r="H75" i="38"/>
  <c r="H76" i="38"/>
  <c r="H77" i="38"/>
  <c r="H78" i="38"/>
  <c r="H79" i="38"/>
  <c r="H80" i="38"/>
  <c r="H81" i="38"/>
  <c r="H82" i="38"/>
  <c r="H83" i="38"/>
  <c r="H84" i="38"/>
  <c r="H85" i="38"/>
  <c r="H86" i="38"/>
  <c r="H87" i="38"/>
  <c r="H88" i="38"/>
  <c r="H89" i="38"/>
  <c r="H90" i="38"/>
  <c r="H91" i="38"/>
  <c r="H92" i="38"/>
  <c r="H93" i="38"/>
  <c r="H94" i="38"/>
  <c r="H95" i="38"/>
  <c r="H96" i="38"/>
  <c r="H97" i="38"/>
  <c r="H98" i="38"/>
  <c r="H99" i="38"/>
  <c r="H100" i="38"/>
  <c r="H101" i="38"/>
  <c r="H2" i="38"/>
  <c r="L3" i="38"/>
  <c r="L4" i="38"/>
  <c r="L5" i="38"/>
  <c r="L6" i="38"/>
  <c r="L7" i="38"/>
  <c r="L8" i="38"/>
  <c r="L9" i="38"/>
  <c r="L10" i="38"/>
  <c r="L11" i="38"/>
  <c r="L12" i="38"/>
  <c r="L13" i="38"/>
  <c r="L14" i="38"/>
  <c r="L15" i="38"/>
  <c r="L16" i="38"/>
  <c r="L17" i="38"/>
  <c r="L18" i="38"/>
  <c r="L19" i="38"/>
  <c r="L20" i="38"/>
  <c r="L21" i="38"/>
  <c r="L22" i="38"/>
  <c r="L23" i="38"/>
  <c r="L24" i="38"/>
  <c r="L25" i="38"/>
  <c r="L26" i="38"/>
  <c r="L27" i="38"/>
  <c r="L28" i="38"/>
  <c r="L29" i="38"/>
  <c r="L30" i="38"/>
  <c r="L31" i="38"/>
  <c r="L32" i="38"/>
  <c r="L33" i="38"/>
  <c r="L34" i="38"/>
  <c r="L35" i="38"/>
  <c r="L36" i="38"/>
  <c r="L37" i="38"/>
  <c r="L38" i="38"/>
  <c r="L39" i="38"/>
  <c r="L40" i="38"/>
  <c r="L41" i="38"/>
  <c r="L42" i="38"/>
  <c r="L43" i="38"/>
  <c r="L44" i="38"/>
  <c r="L45" i="38"/>
  <c r="L46" i="38"/>
  <c r="L47" i="38"/>
  <c r="L48" i="38"/>
  <c r="L49" i="38"/>
  <c r="L50" i="38"/>
  <c r="L51" i="38"/>
  <c r="L52" i="38"/>
  <c r="L53" i="38"/>
  <c r="L54" i="38"/>
  <c r="L55" i="38"/>
  <c r="L56" i="38"/>
  <c r="L57" i="38"/>
  <c r="L58" i="38"/>
  <c r="L59" i="38"/>
  <c r="L60" i="38"/>
  <c r="L61" i="38"/>
  <c r="L62" i="38"/>
  <c r="L63" i="38"/>
  <c r="L64" i="38"/>
  <c r="L65" i="38"/>
  <c r="L66" i="38"/>
  <c r="L67" i="38"/>
  <c r="L68" i="38"/>
  <c r="L69" i="38"/>
  <c r="L70" i="38"/>
  <c r="L71" i="38"/>
  <c r="L72" i="38"/>
  <c r="L73" i="38"/>
  <c r="L74" i="38"/>
  <c r="L75" i="38"/>
  <c r="L76" i="38"/>
  <c r="L77" i="38"/>
  <c r="L78" i="38"/>
  <c r="L79" i="38"/>
  <c r="L80" i="38"/>
  <c r="L81" i="38"/>
  <c r="L82" i="38"/>
  <c r="L83" i="38"/>
  <c r="L84" i="38"/>
  <c r="L85" i="38"/>
  <c r="L86" i="38"/>
  <c r="L87" i="38"/>
  <c r="L88" i="38"/>
  <c r="L89" i="38"/>
  <c r="L90" i="38"/>
  <c r="L91" i="38"/>
  <c r="L92" i="38"/>
  <c r="L93" i="38"/>
  <c r="L94" i="38"/>
  <c r="L95" i="38"/>
  <c r="L96" i="38"/>
  <c r="L97" i="38"/>
  <c r="L98" i="38"/>
  <c r="L99" i="38"/>
  <c r="L100" i="38"/>
  <c r="L101" i="38"/>
  <c r="L2" i="38"/>
  <c r="Z3634" i="37"/>
  <c r="X3634" i="37"/>
  <c r="V3634" i="37"/>
  <c r="Z3756" i="37"/>
  <c r="X3756" i="37"/>
  <c r="V3756" i="37"/>
  <c r="Z3455" i="37"/>
  <c r="X3455" i="37"/>
  <c r="V3455" i="37"/>
  <c r="Z3170" i="37"/>
  <c r="X3170" i="37"/>
  <c r="V3170" i="37"/>
  <c r="Z2982" i="37"/>
  <c r="X2982" i="37"/>
  <c r="V2982" i="37"/>
  <c r="Z420" i="37"/>
  <c r="X420" i="37"/>
  <c r="V420" i="37"/>
  <c r="Z2584" i="37"/>
  <c r="X2584" i="37"/>
  <c r="V2584" i="37"/>
  <c r="Z1935" i="37"/>
  <c r="X1935" i="37"/>
  <c r="V1935" i="37"/>
  <c r="Z2533" i="37"/>
  <c r="X2533" i="37"/>
  <c r="V2533" i="37"/>
  <c r="Z2499" i="37"/>
  <c r="X2499" i="37"/>
  <c r="V2499" i="37"/>
  <c r="Z2263" i="37"/>
  <c r="X2263" i="37"/>
  <c r="V2263" i="37"/>
  <c r="Z453" i="37"/>
  <c r="X453" i="37"/>
  <c r="V453" i="37"/>
  <c r="Z2772" i="37"/>
  <c r="X2772" i="37"/>
  <c r="V2772" i="37"/>
  <c r="Z2217" i="37"/>
  <c r="X2217" i="37"/>
  <c r="V2217" i="37"/>
  <c r="Z2116" i="37"/>
  <c r="X2116" i="37"/>
  <c r="V2116" i="37"/>
  <c r="Z1185" i="37"/>
  <c r="X1185" i="37"/>
  <c r="V1185" i="37"/>
  <c r="Z4232" i="37"/>
  <c r="X4232" i="37"/>
  <c r="V4232" i="37"/>
  <c r="Z3342" i="37"/>
  <c r="X3342" i="37"/>
  <c r="V3342" i="37"/>
  <c r="Z3818" i="37"/>
  <c r="X3818" i="37"/>
  <c r="V3818" i="37"/>
  <c r="Z2564" i="37"/>
  <c r="X2564" i="37"/>
  <c r="V2564" i="37"/>
  <c r="Z4166" i="37"/>
  <c r="X4166" i="37"/>
  <c r="V4166" i="37"/>
  <c r="Z4342" i="37"/>
  <c r="X4342" i="37"/>
  <c r="V4342" i="37"/>
  <c r="Z1203" i="37"/>
  <c r="X1203" i="37"/>
  <c r="V1203" i="37"/>
  <c r="Z126" i="37"/>
  <c r="X126" i="37"/>
  <c r="V126" i="37"/>
  <c r="Z2405" i="37"/>
  <c r="X2405" i="37"/>
  <c r="V2405" i="37"/>
  <c r="Z784" i="37"/>
  <c r="X784" i="37"/>
  <c r="V784" i="37"/>
  <c r="Z1877" i="37"/>
  <c r="X1877" i="37"/>
  <c r="V1877" i="37"/>
  <c r="Z2520" i="37"/>
  <c r="X2520" i="37"/>
  <c r="V2520" i="37"/>
  <c r="Z1913" i="37"/>
  <c r="X1913" i="37"/>
  <c r="V1913" i="37"/>
  <c r="Z3069" i="37"/>
  <c r="X3069" i="37"/>
  <c r="V3069" i="37"/>
  <c r="Z2796" i="37"/>
  <c r="X2796" i="37"/>
  <c r="V2796" i="37"/>
  <c r="Z1053" i="37"/>
  <c r="X1053" i="37"/>
  <c r="V1053" i="37"/>
  <c r="Z2617" i="37"/>
  <c r="X2617" i="37"/>
  <c r="V2617" i="37"/>
  <c r="Z1607" i="37"/>
  <c r="X1607" i="37"/>
  <c r="V1607" i="37"/>
  <c r="Z2010" i="37"/>
  <c r="X2010" i="37"/>
  <c r="V2010" i="37"/>
  <c r="Z3799" i="37"/>
  <c r="X3799" i="37"/>
  <c r="V3799" i="37"/>
  <c r="Z1461" i="37"/>
  <c r="X1461" i="37"/>
  <c r="V1461" i="37"/>
  <c r="Z3994" i="37"/>
  <c r="X3994" i="37"/>
  <c r="V3994" i="37"/>
  <c r="Z1429" i="37"/>
  <c r="X1429" i="37"/>
  <c r="V1429" i="37"/>
  <c r="Z3910" i="37"/>
  <c r="X3910" i="37"/>
  <c r="V3910" i="37"/>
  <c r="Z2442" i="37"/>
  <c r="X2442" i="37"/>
  <c r="V2442" i="37"/>
  <c r="Z1293" i="37"/>
  <c r="X1293" i="37"/>
  <c r="V1293" i="37"/>
  <c r="Z2820" i="37"/>
  <c r="X2820" i="37"/>
  <c r="V2820" i="37"/>
  <c r="Z271" i="37"/>
  <c r="X271" i="37"/>
  <c r="V271" i="37"/>
  <c r="Z1731" i="37"/>
  <c r="X1731" i="37"/>
  <c r="V1731" i="37"/>
  <c r="Z1052" i="37"/>
  <c r="X1052" i="37"/>
  <c r="V1052" i="37"/>
  <c r="Z1950" i="37"/>
  <c r="X1950" i="37"/>
  <c r="V1950" i="37"/>
  <c r="Z2803" i="37"/>
  <c r="X2803" i="37"/>
  <c r="V2803" i="37"/>
  <c r="Z113" i="37"/>
  <c r="X113" i="37"/>
  <c r="V113" i="37"/>
  <c r="Z3631" i="37"/>
  <c r="X3631" i="37"/>
  <c r="V3631" i="37"/>
  <c r="Z1808" i="37"/>
  <c r="X1808" i="37"/>
  <c r="V1808" i="37"/>
  <c r="Z4253" i="37"/>
  <c r="X4253" i="37"/>
  <c r="V4253" i="37"/>
  <c r="Z524" i="37"/>
  <c r="X524" i="37"/>
  <c r="V524" i="37"/>
  <c r="Z3167" i="37"/>
  <c r="X3167" i="37"/>
  <c r="V3167" i="37"/>
  <c r="Z4401" i="37"/>
  <c r="X4401" i="37"/>
  <c r="V4401" i="37"/>
  <c r="Z1611" i="37"/>
  <c r="X1611" i="37"/>
  <c r="V1611" i="37"/>
  <c r="Z3769" i="37"/>
  <c r="X3769" i="37"/>
  <c r="V3769" i="37"/>
  <c r="Z3241" i="37"/>
  <c r="X3241" i="37"/>
  <c r="V3241" i="37"/>
  <c r="Z3718" i="37"/>
  <c r="X3718" i="37"/>
  <c r="V3718" i="37"/>
  <c r="Z4336" i="37"/>
  <c r="X4336" i="37"/>
  <c r="V4336" i="37"/>
  <c r="Z1010" i="37"/>
  <c r="X1010" i="37"/>
  <c r="V1010" i="37"/>
  <c r="Z1559" i="37"/>
  <c r="X1559" i="37"/>
  <c r="V1559" i="37"/>
  <c r="Z3925" i="37"/>
  <c r="X3925" i="37"/>
  <c r="V3925" i="37"/>
  <c r="Z625" i="37"/>
  <c r="X625" i="37"/>
  <c r="V625" i="37"/>
  <c r="Z1262" i="37"/>
  <c r="X1262" i="37"/>
  <c r="V1262" i="37"/>
  <c r="Z377" i="37"/>
  <c r="X377" i="37"/>
  <c r="V377" i="37"/>
  <c r="Z2228" i="37"/>
  <c r="X2228" i="37"/>
  <c r="V2228" i="37"/>
  <c r="Z725" i="37"/>
  <c r="X725" i="37"/>
  <c r="V725" i="37"/>
  <c r="Z4141" i="37"/>
  <c r="X4141" i="37"/>
  <c r="V4141" i="37"/>
  <c r="Z3088" i="37"/>
  <c r="X3088" i="37"/>
  <c r="V3088" i="37"/>
  <c r="Z385" i="37"/>
  <c r="X385" i="37"/>
  <c r="V385" i="37"/>
  <c r="Z2195" i="37"/>
  <c r="X2195" i="37"/>
  <c r="V2195" i="37"/>
  <c r="Z1751" i="37"/>
  <c r="X1751" i="37"/>
  <c r="V1751" i="37"/>
  <c r="Z1113" i="37"/>
  <c r="X1113" i="37"/>
  <c r="V1113" i="37"/>
  <c r="Z1999" i="37"/>
  <c r="X1999" i="37"/>
  <c r="V1999" i="37"/>
  <c r="Z1635" i="37"/>
  <c r="X1635" i="37"/>
  <c r="V1635" i="37"/>
  <c r="Z2243" i="37"/>
  <c r="X2243" i="37"/>
  <c r="V2243" i="37"/>
  <c r="Z1156" i="37"/>
  <c r="X1156" i="37"/>
  <c r="V1156" i="37"/>
  <c r="Z2303" i="37"/>
  <c r="X2303" i="37"/>
  <c r="V2303" i="37"/>
  <c r="Z322" i="37"/>
  <c r="X322" i="37"/>
  <c r="V322" i="37"/>
  <c r="Z3030" i="37"/>
  <c r="X3030" i="37"/>
  <c r="V3030" i="37"/>
  <c r="Z4628" i="37"/>
  <c r="X4628" i="37"/>
  <c r="V4628" i="37"/>
  <c r="Z1351" i="37"/>
  <c r="X1351" i="37"/>
  <c r="V1351" i="37"/>
  <c r="Z3917" i="37"/>
  <c r="X3917" i="37"/>
  <c r="V3917" i="37"/>
  <c r="Z2767" i="37"/>
  <c r="X2767" i="37"/>
  <c r="V2767" i="37"/>
  <c r="Z4020" i="37"/>
  <c r="X4020" i="37"/>
  <c r="V4020" i="37"/>
  <c r="Z3323" i="37"/>
  <c r="X3323" i="37"/>
  <c r="V3323" i="37"/>
  <c r="Z3569" i="37"/>
  <c r="X3569" i="37"/>
  <c r="V3569" i="37"/>
  <c r="Z1889" i="37"/>
  <c r="X1889" i="37"/>
  <c r="V1889" i="37"/>
  <c r="Z3608" i="37"/>
  <c r="X3608" i="37"/>
  <c r="V3608" i="37"/>
  <c r="Z1407" i="37"/>
  <c r="X1407" i="37"/>
  <c r="V1407" i="37"/>
  <c r="Z1030" i="37"/>
  <c r="X1030" i="37"/>
  <c r="V1030" i="37"/>
  <c r="Z874" i="37"/>
  <c r="X874" i="37"/>
  <c r="V874" i="37"/>
  <c r="Z2383" i="37"/>
  <c r="X2383" i="37"/>
  <c r="V2383" i="37"/>
  <c r="Z1175" i="37"/>
  <c r="X1175" i="37"/>
  <c r="V1175" i="37"/>
  <c r="Z3102" i="37"/>
  <c r="X3102" i="37"/>
  <c r="V3102" i="37"/>
  <c r="Z657" i="37"/>
  <c r="X657" i="37"/>
  <c r="V657" i="37"/>
  <c r="Z1455" i="37"/>
  <c r="X1455" i="37"/>
  <c r="V1455" i="37"/>
  <c r="Z65" i="37"/>
  <c r="X65" i="37"/>
  <c r="V65" i="37"/>
  <c r="Z2364" i="37"/>
  <c r="X2364" i="37"/>
  <c r="V2364" i="37"/>
  <c r="Z1023" i="37"/>
  <c r="X1023" i="37"/>
  <c r="V1023" i="37"/>
  <c r="Z1773" i="37"/>
  <c r="X1773" i="37"/>
  <c r="V1773" i="37"/>
  <c r="Z4235" i="37"/>
  <c r="X4235" i="37"/>
  <c r="V4235" i="37"/>
  <c r="Z4188" i="37"/>
  <c r="X4188" i="37"/>
  <c r="V4188" i="37"/>
  <c r="Z1282" i="37"/>
  <c r="X1282" i="37"/>
  <c r="V1282" i="37"/>
  <c r="Z1036" i="37"/>
  <c r="X1036" i="37"/>
  <c r="V1036" i="37"/>
  <c r="Z395" i="37"/>
  <c r="X395" i="37"/>
  <c r="V395" i="37"/>
  <c r="Z93" i="37"/>
  <c r="X93" i="37"/>
  <c r="V93" i="37"/>
  <c r="Z1244" i="37"/>
  <c r="X1244" i="37"/>
  <c r="V1244" i="37"/>
  <c r="Z4010" i="37"/>
  <c r="X4010" i="37"/>
  <c r="V4010" i="37"/>
  <c r="Z3161" i="37"/>
  <c r="X3161" i="37"/>
  <c r="V3161" i="37"/>
  <c r="Z17" i="37"/>
  <c r="X17" i="37"/>
  <c r="V17" i="37"/>
  <c r="Z4398" i="37"/>
  <c r="X4398" i="37"/>
  <c r="V4398" i="37"/>
  <c r="Z2020" i="37"/>
  <c r="X2020" i="37"/>
  <c r="V2020" i="37"/>
  <c r="Z3806" i="37"/>
  <c r="X3806" i="37"/>
  <c r="V3806" i="37"/>
  <c r="Z3302" i="37"/>
  <c r="X3302" i="37"/>
  <c r="V3302" i="37"/>
  <c r="Z3951" i="37"/>
  <c r="X3951" i="37"/>
  <c r="V3951" i="37"/>
  <c r="Z4279" i="37"/>
  <c r="X4279" i="37"/>
  <c r="V4279" i="37"/>
  <c r="Z3801" i="37"/>
  <c r="X3801" i="37"/>
  <c r="V3801" i="37"/>
  <c r="Z3814" i="37"/>
  <c r="X3814" i="37"/>
  <c r="V3814" i="37"/>
  <c r="Z1549" i="37"/>
  <c r="X1549" i="37"/>
  <c r="V1549" i="37"/>
  <c r="Z517" i="37"/>
  <c r="X517" i="37"/>
  <c r="V517" i="37"/>
  <c r="Z288" i="37"/>
  <c r="X288" i="37"/>
  <c r="V288" i="37"/>
  <c r="Z3726" i="37"/>
  <c r="X3726" i="37"/>
  <c r="V3726" i="37"/>
  <c r="Z4283" i="37"/>
  <c r="X4283" i="37"/>
  <c r="V4283" i="37"/>
  <c r="Z3326" i="37"/>
  <c r="X3326" i="37"/>
  <c r="V3326" i="37"/>
  <c r="Z2745" i="37"/>
  <c r="X2745" i="37"/>
  <c r="V2745" i="37"/>
  <c r="Z1323" i="37"/>
  <c r="X1323" i="37"/>
  <c r="V1323" i="37"/>
  <c r="Z638" i="37"/>
  <c r="X638" i="37"/>
  <c r="V638" i="37"/>
  <c r="Z2816" i="37"/>
  <c r="X2816" i="37"/>
  <c r="V2816" i="37"/>
  <c r="Z3077" i="37"/>
  <c r="X3077" i="37"/>
  <c r="V3077" i="37"/>
  <c r="Z1266" i="37"/>
  <c r="X1266" i="37"/>
  <c r="V1266" i="37"/>
  <c r="Z3181" i="37"/>
  <c r="X3181" i="37"/>
  <c r="V3181" i="37"/>
  <c r="Z1737" i="37"/>
  <c r="X1737" i="37"/>
  <c r="V1737" i="37"/>
  <c r="Z1283" i="37"/>
  <c r="X1283" i="37"/>
  <c r="V1283" i="37"/>
  <c r="Z2360" i="37"/>
  <c r="X2360" i="37"/>
  <c r="V2360" i="37"/>
  <c r="Z2561" i="37"/>
  <c r="X2561" i="37"/>
  <c r="V2561" i="37"/>
  <c r="Z2594" i="37"/>
  <c r="X2594" i="37"/>
  <c r="V2594" i="37"/>
  <c r="Z4924" i="37"/>
  <c r="X4924" i="37"/>
  <c r="V4924" i="37"/>
  <c r="Z2416" i="37"/>
  <c r="X2416" i="37"/>
  <c r="V2416" i="37"/>
  <c r="Z3051" i="37"/>
  <c r="X3051" i="37"/>
  <c r="V3051" i="37"/>
  <c r="Z3497" i="37"/>
  <c r="X3497" i="37"/>
  <c r="V3497" i="37"/>
  <c r="Z1817" i="37"/>
  <c r="X1817" i="37"/>
  <c r="V1817" i="37"/>
  <c r="Z749" i="37"/>
  <c r="X749" i="37"/>
  <c r="V749" i="37"/>
  <c r="Z3779" i="37"/>
  <c r="X3779" i="37"/>
  <c r="V3779" i="37"/>
  <c r="Z4048" i="37"/>
  <c r="X4048" i="37"/>
  <c r="V4048" i="37"/>
  <c r="Z1621" i="37"/>
  <c r="X1621" i="37"/>
  <c r="V1621" i="37"/>
  <c r="Z3674" i="37"/>
  <c r="X3674" i="37"/>
  <c r="V3674" i="37"/>
  <c r="Z3485" i="37"/>
  <c r="X3485" i="37"/>
  <c r="V3485" i="37"/>
  <c r="Z2390" i="37"/>
  <c r="X2390" i="37"/>
  <c r="V2390" i="37"/>
  <c r="Z3396" i="37"/>
  <c r="X3396" i="37"/>
  <c r="V3396" i="37"/>
  <c r="Z1328" i="37"/>
  <c r="X1328" i="37"/>
  <c r="V1328" i="37"/>
  <c r="Z2452" i="37"/>
  <c r="X2452" i="37"/>
  <c r="V2452" i="37"/>
  <c r="Z2404" i="37"/>
  <c r="X2404" i="37"/>
  <c r="V2404" i="37"/>
  <c r="Z3075" i="37"/>
  <c r="X3075" i="37"/>
  <c r="V3075" i="37"/>
  <c r="Z1576" i="37"/>
  <c r="X1576" i="37"/>
  <c r="V1576" i="37"/>
  <c r="Z792" i="37"/>
  <c r="X792" i="37"/>
  <c r="V792" i="37"/>
  <c r="Z2417" i="37"/>
  <c r="X2417" i="37"/>
  <c r="V2417" i="37"/>
  <c r="Z115" i="37"/>
  <c r="X115" i="37"/>
  <c r="V115" i="37"/>
  <c r="Z1922" i="37"/>
  <c r="X1922" i="37"/>
  <c r="V1922" i="37"/>
  <c r="Z2399" i="37"/>
  <c r="X2399" i="37"/>
  <c r="V2399" i="37"/>
  <c r="Z2510" i="37"/>
  <c r="X2510" i="37"/>
  <c r="V2510" i="37"/>
  <c r="Z3063" i="37"/>
  <c r="X3063" i="37"/>
  <c r="V3063" i="37"/>
  <c r="Z2252" i="37"/>
  <c r="X2252" i="37"/>
  <c r="V2252" i="37"/>
  <c r="Z3767" i="37"/>
  <c r="X3767" i="37"/>
  <c r="V3767" i="37"/>
  <c r="Z3187" i="37"/>
  <c r="X3187" i="37"/>
  <c r="V3187" i="37"/>
  <c r="Z1529" i="37"/>
  <c r="X1529" i="37"/>
  <c r="V1529" i="37"/>
  <c r="Z4642" i="37"/>
  <c r="X4642" i="37"/>
  <c r="V4642" i="37"/>
  <c r="Z3425" i="37"/>
  <c r="X3425" i="37"/>
  <c r="V3425" i="37"/>
  <c r="Z2629" i="37"/>
  <c r="X2629" i="37"/>
  <c r="V2629" i="37"/>
  <c r="Z4234" i="37"/>
  <c r="X4234" i="37"/>
  <c r="V4234" i="37"/>
  <c r="Z3032" i="37"/>
  <c r="X3032" i="37"/>
  <c r="V3032" i="37"/>
  <c r="Z4157" i="37"/>
  <c r="X4157" i="37"/>
  <c r="V4157" i="37"/>
  <c r="Z396" i="37"/>
  <c r="X396" i="37"/>
  <c r="V396" i="37"/>
  <c r="Z4439" i="37"/>
  <c r="X4439" i="37"/>
  <c r="V4439" i="37"/>
  <c r="Z3045" i="37"/>
  <c r="X3045" i="37"/>
  <c r="V3045" i="37"/>
  <c r="Z5128" i="37"/>
  <c r="X5128" i="37"/>
  <c r="V5128" i="37"/>
  <c r="Z3180" i="37"/>
  <c r="X3180" i="37"/>
  <c r="V3180" i="37"/>
  <c r="Z2025" i="37"/>
  <c r="X2025" i="37"/>
  <c r="V2025" i="37"/>
  <c r="Z521" i="37"/>
  <c r="X521" i="37"/>
  <c r="V521" i="37"/>
  <c r="Z772" i="37"/>
  <c r="X772" i="37"/>
  <c r="V772" i="37"/>
  <c r="Z664" i="37"/>
  <c r="X664" i="37"/>
  <c r="V664" i="37"/>
  <c r="Z456" i="37"/>
  <c r="X456" i="37"/>
  <c r="V456" i="37"/>
  <c r="Z3001" i="37"/>
  <c r="X3001" i="37"/>
  <c r="V3001" i="37"/>
  <c r="Z248" i="37"/>
  <c r="X248" i="37"/>
  <c r="V248" i="37"/>
  <c r="Z2274" i="37"/>
  <c r="X2274" i="37"/>
  <c r="V2274" i="37"/>
  <c r="Z4459" i="37"/>
  <c r="X4459" i="37"/>
  <c r="V4459" i="37"/>
  <c r="Z1700" i="37"/>
  <c r="X1700" i="37"/>
  <c r="V1700" i="37"/>
  <c r="Z344" i="37"/>
  <c r="X344" i="37"/>
  <c r="V344" i="37"/>
  <c r="Z3052" i="37"/>
  <c r="X3052" i="37"/>
  <c r="V3052" i="37"/>
  <c r="Z378" i="37"/>
  <c r="X378" i="37"/>
  <c r="V378" i="37"/>
  <c r="Z1556" i="37"/>
  <c r="X1556" i="37"/>
  <c r="V1556" i="37"/>
  <c r="Z308" i="37"/>
  <c r="X308" i="37"/>
  <c r="V308" i="37"/>
  <c r="Z2240" i="37"/>
  <c r="X2240" i="37"/>
  <c r="V2240" i="37"/>
  <c r="Z2471" i="37"/>
  <c r="X2471" i="37"/>
  <c r="V2471" i="37"/>
  <c r="Z501" i="37"/>
  <c r="X501" i="37"/>
  <c r="V501" i="37"/>
  <c r="Z4050" i="37"/>
  <c r="X4050" i="37"/>
  <c r="V4050" i="37"/>
  <c r="Z4678" i="37"/>
  <c r="X4678" i="37"/>
  <c r="V4678" i="37"/>
  <c r="Z4728" i="37"/>
  <c r="X4728" i="37"/>
  <c r="V4728" i="37"/>
  <c r="Z1699" i="37"/>
  <c r="X1699" i="37"/>
  <c r="V1699" i="37"/>
  <c r="Z2230" i="37"/>
  <c r="X2230" i="37"/>
  <c r="V2230" i="37"/>
  <c r="Z1595" i="37"/>
  <c r="X1595" i="37"/>
  <c r="V1595" i="37"/>
  <c r="Z245" i="37"/>
  <c r="X245" i="37"/>
  <c r="V245" i="37"/>
  <c r="Z50" i="37"/>
  <c r="X50" i="37"/>
  <c r="V50" i="37"/>
  <c r="Z976" i="37"/>
  <c r="X976" i="37"/>
  <c r="V976" i="37"/>
  <c r="Z3966" i="37"/>
  <c r="X3966" i="37"/>
  <c r="V3966" i="37"/>
  <c r="Z358" i="37"/>
  <c r="X358" i="37"/>
  <c r="V358" i="37"/>
  <c r="Z4179" i="37"/>
  <c r="X4179" i="37"/>
  <c r="V4179" i="37"/>
  <c r="Z3744" i="37"/>
  <c r="X3744" i="37"/>
  <c r="V3744" i="37"/>
  <c r="Z2812" i="37"/>
  <c r="X2812" i="37"/>
  <c r="V2812" i="37"/>
  <c r="Z2288" i="37"/>
  <c r="X2288" i="37"/>
  <c r="V2288" i="37"/>
  <c r="Z3465" i="37"/>
  <c r="X3465" i="37"/>
  <c r="V3465" i="37"/>
  <c r="Z2758" i="37"/>
  <c r="X2758" i="37"/>
  <c r="V2758" i="37"/>
  <c r="Z2328" i="37"/>
  <c r="X2328" i="37"/>
  <c r="V2328" i="37"/>
  <c r="Z1233" i="37"/>
  <c r="X1233" i="37"/>
  <c r="V1233" i="37"/>
  <c r="Z495" i="37"/>
  <c r="X495" i="37"/>
  <c r="V495" i="37"/>
  <c r="Z695" i="37"/>
  <c r="X695" i="37"/>
  <c r="V695" i="37"/>
  <c r="Z3556" i="37"/>
  <c r="X3556" i="37"/>
  <c r="V3556" i="37"/>
  <c r="Z736" i="37"/>
  <c r="X736" i="37"/>
  <c r="V736" i="37"/>
  <c r="Z3528" i="37"/>
  <c r="X3528" i="37"/>
  <c r="V3528" i="37"/>
  <c r="Z3565" i="37"/>
  <c r="X3565" i="37"/>
  <c r="V3565" i="37"/>
  <c r="Z4305" i="37"/>
  <c r="X4305" i="37"/>
  <c r="V4305" i="37"/>
  <c r="Z3578" i="37"/>
  <c r="X3578" i="37"/>
  <c r="V3578" i="37"/>
  <c r="Z603" i="37"/>
  <c r="X603" i="37"/>
  <c r="V603" i="37"/>
  <c r="Z3207" i="37"/>
  <c r="X3207" i="37"/>
  <c r="V3207" i="37"/>
  <c r="Z3584" i="37"/>
  <c r="X3584" i="37"/>
  <c r="V3584" i="37"/>
  <c r="Z2343" i="37"/>
  <c r="X2343" i="37"/>
  <c r="V2343" i="37"/>
  <c r="Z4047" i="37"/>
  <c r="X4047" i="37"/>
  <c r="V4047" i="37"/>
  <c r="Z3589" i="37"/>
  <c r="X3589" i="37"/>
  <c r="V3589" i="37"/>
  <c r="Z2662" i="37"/>
  <c r="X2662" i="37"/>
  <c r="V2662" i="37"/>
  <c r="Z3303" i="37"/>
  <c r="X3303" i="37"/>
  <c r="V3303" i="37"/>
  <c r="Z633" i="37"/>
  <c r="X633" i="37"/>
  <c r="V633" i="37"/>
  <c r="Z793" i="37"/>
  <c r="X793" i="37"/>
  <c r="V793" i="37"/>
  <c r="Z1962" i="37"/>
  <c r="X1962" i="37"/>
  <c r="V1962" i="37"/>
  <c r="Z3939" i="37"/>
  <c r="X3939" i="37"/>
  <c r="V3939" i="37"/>
  <c r="Z316" i="37"/>
  <c r="X316" i="37"/>
  <c r="V316" i="37"/>
  <c r="Z226" i="37"/>
  <c r="X226" i="37"/>
  <c r="V226" i="37"/>
  <c r="Z1141" i="37"/>
  <c r="X1141" i="37"/>
  <c r="V1141" i="37"/>
  <c r="Z3275" i="37"/>
  <c r="X3275" i="37"/>
  <c r="V3275" i="37"/>
  <c r="Z3534" i="37"/>
  <c r="X3534" i="37"/>
  <c r="V3534" i="37"/>
  <c r="Z835" i="37"/>
  <c r="X835" i="37"/>
  <c r="V835" i="37"/>
  <c r="Z3908" i="37"/>
  <c r="X3908" i="37"/>
  <c r="V3908" i="37"/>
  <c r="Z2315" i="37"/>
  <c r="X2315" i="37"/>
  <c r="V2315" i="37"/>
  <c r="Z2203" i="37"/>
  <c r="X2203" i="37"/>
  <c r="V2203" i="37"/>
  <c r="Z1494" i="37"/>
  <c r="X1494" i="37"/>
  <c r="V1494" i="37"/>
  <c r="Z3385" i="37"/>
  <c r="X3385" i="37"/>
  <c r="V3385" i="37"/>
  <c r="Z4001" i="37"/>
  <c r="X4001" i="37"/>
  <c r="V4001" i="37"/>
  <c r="Z2689" i="37"/>
  <c r="X2689" i="37"/>
  <c r="V2689" i="37"/>
  <c r="Z2402" i="37"/>
  <c r="X2402" i="37"/>
  <c r="V2402" i="37"/>
  <c r="Z2819" i="37"/>
  <c r="X2819" i="37"/>
  <c r="V2819" i="37"/>
  <c r="Z36" i="37"/>
  <c r="X36" i="37"/>
  <c r="V36" i="37"/>
  <c r="Z3955" i="37"/>
  <c r="X3955" i="37"/>
  <c r="V3955" i="37"/>
  <c r="Z3346" i="37"/>
  <c r="X3346" i="37"/>
  <c r="V3346" i="37"/>
  <c r="Z3195" i="37"/>
  <c r="X3195" i="37"/>
  <c r="V3195" i="37"/>
  <c r="Z3915" i="37"/>
  <c r="X3915" i="37"/>
  <c r="V3915" i="37"/>
  <c r="Z1372" i="37"/>
  <c r="X1372" i="37"/>
  <c r="V1372" i="37"/>
  <c r="Z1482" i="37"/>
  <c r="X1482" i="37"/>
  <c r="V1482" i="37"/>
  <c r="Z4693" i="37"/>
  <c r="X4693" i="37"/>
  <c r="V4693" i="37"/>
  <c r="Z2615" i="37"/>
  <c r="X2615" i="37"/>
  <c r="V2615" i="37"/>
  <c r="Z2636" i="37"/>
  <c r="X2636" i="37"/>
  <c r="V2636" i="37"/>
  <c r="Z816" i="37"/>
  <c r="X816" i="37"/>
  <c r="V816" i="37"/>
  <c r="Z1985" i="37"/>
  <c r="X1985" i="37"/>
  <c r="V1985" i="37"/>
  <c r="Z641" i="37"/>
  <c r="X641" i="37"/>
  <c r="V641" i="37"/>
  <c r="Z2853" i="37"/>
  <c r="X2853" i="37"/>
  <c r="V2853" i="37"/>
  <c r="Z1483" i="37"/>
  <c r="X1483" i="37"/>
  <c r="V1483" i="37"/>
  <c r="Z884" i="37"/>
  <c r="X884" i="37"/>
  <c r="V884" i="37"/>
  <c r="Z3794" i="37"/>
  <c r="X3794" i="37"/>
  <c r="V3794" i="37"/>
  <c r="Z2876" i="37"/>
  <c r="X2876" i="37"/>
  <c r="V2876" i="37"/>
  <c r="Z2907" i="37"/>
  <c r="X2907" i="37"/>
  <c r="V2907" i="37"/>
  <c r="Z2171" i="37"/>
  <c r="X2171" i="37"/>
  <c r="V2171" i="37"/>
  <c r="Z3489" i="37"/>
  <c r="X3489" i="37"/>
  <c r="V3489" i="37"/>
  <c r="Z4722" i="37"/>
  <c r="X4722" i="37"/>
  <c r="V4722" i="37"/>
  <c r="Z1692" i="37"/>
  <c r="X1692" i="37"/>
  <c r="V1692" i="37"/>
  <c r="Z2852" i="37"/>
  <c r="X2852" i="37"/>
  <c r="V2852" i="37"/>
  <c r="Z4291" i="37"/>
  <c r="X4291" i="37"/>
  <c r="V4291" i="37"/>
  <c r="Z3245" i="37"/>
  <c r="X3245" i="37"/>
  <c r="V3245" i="37"/>
  <c r="Z3665" i="37"/>
  <c r="X3665" i="37"/>
  <c r="V3665" i="37"/>
  <c r="Z2595" i="37"/>
  <c r="X2595" i="37"/>
  <c r="V2595" i="37"/>
  <c r="Z1353" i="37"/>
  <c r="X1353" i="37"/>
  <c r="V1353" i="37"/>
  <c r="Z2214" i="37"/>
  <c r="X2214" i="37"/>
  <c r="V2214" i="37"/>
  <c r="Z5039" i="37"/>
  <c r="X5039" i="37"/>
  <c r="V5039" i="37"/>
  <c r="Z1953" i="37"/>
  <c r="X1953" i="37"/>
  <c r="V1953" i="37"/>
  <c r="Z2463" i="37"/>
  <c r="X2463" i="37"/>
  <c r="V2463" i="37"/>
  <c r="Z4475" i="37"/>
  <c r="X4475" i="37"/>
  <c r="V4475" i="37"/>
  <c r="Z388" i="37"/>
  <c r="X388" i="37"/>
  <c r="V388" i="37"/>
  <c r="Z3084" i="37"/>
  <c r="X3084" i="37"/>
  <c r="V3084" i="37"/>
  <c r="Z3474" i="37"/>
  <c r="X3474" i="37"/>
  <c r="V3474" i="37"/>
  <c r="Z1823" i="37"/>
  <c r="X1823" i="37"/>
  <c r="V1823" i="37"/>
  <c r="Z1570" i="37"/>
  <c r="X1570" i="37"/>
  <c r="V1570" i="37"/>
  <c r="Z898" i="37"/>
  <c r="X898" i="37"/>
  <c r="V898" i="37"/>
  <c r="Z3958" i="37"/>
  <c r="X3958" i="37"/>
  <c r="V3958" i="37"/>
  <c r="Z4" i="37"/>
  <c r="X4" i="37"/>
  <c r="V4" i="37"/>
  <c r="Z9" i="37"/>
  <c r="X9" i="37"/>
  <c r="V9" i="37"/>
  <c r="Z48" i="37"/>
  <c r="X48" i="37"/>
  <c r="V48" i="37"/>
  <c r="Z2832" i="37"/>
  <c r="X2832" i="37"/>
  <c r="V2832" i="37"/>
  <c r="Z2500" i="37"/>
  <c r="X2500" i="37"/>
  <c r="V2500" i="37"/>
  <c r="Z3328" i="37"/>
  <c r="X3328" i="37"/>
  <c r="V3328" i="37"/>
  <c r="Z440" i="37"/>
  <c r="X440" i="37"/>
  <c r="V440" i="37"/>
  <c r="Z4576" i="37"/>
  <c r="X4576" i="37"/>
  <c r="V4576" i="37"/>
  <c r="Z348" i="37"/>
  <c r="X348" i="37"/>
  <c r="V348" i="37"/>
  <c r="Z3094" i="37"/>
  <c r="X3094" i="37"/>
  <c r="V3094" i="37"/>
  <c r="Z1039" i="37"/>
  <c r="X1039" i="37"/>
  <c r="V1039" i="37"/>
  <c r="Z3285" i="37"/>
  <c r="X3285" i="37"/>
  <c r="V3285" i="37"/>
  <c r="Z4024" i="37"/>
  <c r="X4024" i="37"/>
  <c r="V4024" i="37"/>
  <c r="Z1506" i="37"/>
  <c r="X1506" i="37"/>
  <c r="V1506" i="37"/>
  <c r="Z1000" i="37"/>
  <c r="X1000" i="37"/>
  <c r="V1000" i="37"/>
  <c r="Z3927" i="37"/>
  <c r="X3927" i="37"/>
  <c r="V3927" i="37"/>
  <c r="Z1707" i="37"/>
  <c r="X1707" i="37"/>
  <c r="V1707" i="37"/>
  <c r="Z2739" i="37"/>
  <c r="X2739" i="37"/>
  <c r="V2739" i="37"/>
  <c r="Z4058" i="37"/>
  <c r="X4058" i="37"/>
  <c r="V4058" i="37"/>
  <c r="Z5009" i="37"/>
  <c r="X5009" i="37"/>
  <c r="V5009" i="37"/>
  <c r="Z5028" i="37"/>
  <c r="X5028" i="37"/>
  <c r="V5028" i="37"/>
  <c r="Z3439" i="37"/>
  <c r="X3439" i="37"/>
  <c r="V3439" i="37"/>
  <c r="Z1006" i="37"/>
  <c r="X1006" i="37"/>
  <c r="V1006" i="37"/>
  <c r="Z3593" i="37"/>
  <c r="X3593" i="37"/>
  <c r="V3593" i="37"/>
  <c r="Z56" i="37"/>
  <c r="X56" i="37"/>
  <c r="V56" i="37"/>
  <c r="Z709" i="37"/>
  <c r="X709" i="37"/>
  <c r="V709" i="37"/>
  <c r="Z2137" i="37"/>
  <c r="X2137" i="37"/>
  <c r="V2137" i="37"/>
  <c r="Z3935" i="37"/>
  <c r="X3935" i="37"/>
  <c r="V3935" i="37"/>
  <c r="Z351" i="37"/>
  <c r="X351" i="37"/>
  <c r="V351" i="37"/>
  <c r="Z3859" i="37"/>
  <c r="X3859" i="37"/>
  <c r="V3859" i="37"/>
  <c r="Z687" i="37"/>
  <c r="X687" i="37"/>
  <c r="V687" i="37"/>
  <c r="Z4099" i="37"/>
  <c r="X4099" i="37"/>
  <c r="V4099" i="37"/>
  <c r="Z1868" i="37"/>
  <c r="X1868" i="37"/>
  <c r="V1868" i="37"/>
  <c r="Z2987" i="37"/>
  <c r="X2987" i="37"/>
  <c r="V2987" i="37"/>
  <c r="Z4440" i="37"/>
  <c r="X4440" i="37"/>
  <c r="V4440" i="37"/>
  <c r="Z1205" i="37"/>
  <c r="X1205" i="37"/>
  <c r="V1205" i="37"/>
  <c r="Z2974" i="37"/>
  <c r="X2974" i="37"/>
  <c r="V2974" i="37"/>
  <c r="Z1662" i="37"/>
  <c r="X1662" i="37"/>
  <c r="V1662" i="37"/>
  <c r="Z4471" i="37"/>
  <c r="X4471" i="37"/>
  <c r="V4471" i="37"/>
  <c r="Z3563" i="37"/>
  <c r="X3563" i="37"/>
  <c r="V3563" i="37"/>
  <c r="Z4762" i="37"/>
  <c r="X4762" i="37"/>
  <c r="V4762" i="37"/>
  <c r="Z4489" i="37"/>
  <c r="X4489" i="37"/>
  <c r="V4489" i="37"/>
  <c r="Z2125" i="37"/>
  <c r="X2125" i="37"/>
  <c r="V2125" i="37"/>
  <c r="Z516" i="37"/>
  <c r="X516" i="37"/>
  <c r="V516" i="37"/>
  <c r="Z3983" i="37"/>
  <c r="X3983" i="37"/>
  <c r="V3983" i="37"/>
  <c r="Z445" i="37"/>
  <c r="X445" i="37"/>
  <c r="V445" i="37"/>
  <c r="Z255" i="37"/>
  <c r="X255" i="37"/>
  <c r="V255" i="37"/>
  <c r="Z4664" i="37"/>
  <c r="X4664" i="37"/>
  <c r="V4664" i="37"/>
  <c r="Z2764" i="37"/>
  <c r="X2764" i="37"/>
  <c r="V2764" i="37"/>
  <c r="Z3157" i="37"/>
  <c r="X3157" i="37"/>
  <c r="V3157" i="37"/>
  <c r="Z804" i="37"/>
  <c r="X804" i="37"/>
  <c r="V804" i="37"/>
  <c r="Z1380" i="37"/>
  <c r="X1380" i="37"/>
  <c r="V1380" i="37"/>
  <c r="Z16" i="37"/>
  <c r="X16" i="37"/>
  <c r="V16" i="37"/>
  <c r="Z1586" i="37"/>
  <c r="X1586" i="37"/>
  <c r="V1586" i="37"/>
  <c r="Z730" i="37"/>
  <c r="X730" i="37"/>
  <c r="V730" i="37"/>
  <c r="Z373" i="37"/>
  <c r="X373" i="37"/>
  <c r="V373" i="37"/>
  <c r="Z4497" i="37"/>
  <c r="X4497" i="37"/>
  <c r="V4497" i="37"/>
  <c r="Z3417" i="37"/>
  <c r="X3417" i="37"/>
  <c r="V3417" i="37"/>
  <c r="Z987" i="37"/>
  <c r="X987" i="37"/>
  <c r="V987" i="37"/>
  <c r="Z2358" i="37"/>
  <c r="X2358" i="37"/>
  <c r="V2358" i="37"/>
  <c r="Z3938" i="37"/>
  <c r="X3938" i="37"/>
  <c r="V3938" i="37"/>
  <c r="Z4392" i="37"/>
  <c r="X4392" i="37"/>
  <c r="V4392" i="37"/>
  <c r="Z2270" i="37"/>
  <c r="X2270" i="37"/>
  <c r="V2270" i="37"/>
  <c r="Z4512" i="37"/>
  <c r="X4512" i="37"/>
  <c r="V4512" i="37"/>
  <c r="Z1480" i="37"/>
  <c r="X1480" i="37"/>
  <c r="V1480" i="37"/>
  <c r="Z1128" i="37"/>
  <c r="X1128" i="37"/>
  <c r="V1128" i="37"/>
  <c r="Z4871" i="37"/>
  <c r="X4871" i="37"/>
  <c r="V4871" i="37"/>
  <c r="Z208" i="37"/>
  <c r="X208" i="37"/>
  <c r="V208" i="37"/>
  <c r="Z1984" i="37"/>
  <c r="X1984" i="37"/>
  <c r="V1984" i="37"/>
  <c r="Z1093" i="37"/>
  <c r="X1093" i="37"/>
  <c r="V1093" i="37"/>
  <c r="Z1537" i="37"/>
  <c r="X1537" i="37"/>
  <c r="V1537" i="37"/>
  <c r="Z2513" i="37"/>
  <c r="X2513" i="37"/>
  <c r="V2513" i="37"/>
  <c r="Z2298" i="37"/>
  <c r="X2298" i="37"/>
  <c r="V2298" i="37"/>
  <c r="Z2877" i="37"/>
  <c r="X2877" i="37"/>
  <c r="V2877" i="37"/>
  <c r="Z4858" i="37"/>
  <c r="X4858" i="37"/>
  <c r="V4858" i="37"/>
  <c r="Z12" i="37"/>
  <c r="X12" i="37"/>
  <c r="V12" i="37"/>
  <c r="Z452" i="37"/>
  <c r="X452" i="37"/>
  <c r="V452" i="37"/>
  <c r="Z4939" i="37"/>
  <c r="X4939" i="37"/>
  <c r="V4939" i="37"/>
  <c r="Z4535" i="37"/>
  <c r="X4535" i="37"/>
  <c r="V4535" i="37"/>
  <c r="Z4192" i="37"/>
  <c r="X4192" i="37"/>
  <c r="V4192" i="37"/>
  <c r="Z1251" i="37"/>
  <c r="X1251" i="37"/>
  <c r="V1251" i="37"/>
  <c r="Z637" i="37"/>
  <c r="X637" i="37"/>
  <c r="V637" i="37"/>
  <c r="Z2675" i="37"/>
  <c r="X2675" i="37"/>
  <c r="V2675" i="37"/>
  <c r="Z1632" i="37"/>
  <c r="X1632" i="37"/>
  <c r="V1632" i="37"/>
  <c r="Z2044" i="37"/>
  <c r="X2044" i="37"/>
  <c r="V2044" i="37"/>
  <c r="Z1858" i="37"/>
  <c r="X1858" i="37"/>
  <c r="V1858" i="37"/>
  <c r="Z2787" i="37"/>
  <c r="X2787" i="37"/>
  <c r="V2787" i="37"/>
  <c r="Z180" i="37"/>
  <c r="X180" i="37"/>
  <c r="V180" i="37"/>
  <c r="Z2823" i="37"/>
  <c r="X2823" i="37"/>
  <c r="V2823" i="37"/>
  <c r="Z2799" i="37"/>
  <c r="X2799" i="37"/>
  <c r="V2799" i="37"/>
  <c r="Z783" i="37"/>
  <c r="X783" i="37"/>
  <c r="V783" i="37"/>
  <c r="Z4486" i="37"/>
  <c r="X4486" i="37"/>
  <c r="V4486" i="37"/>
  <c r="Z116" i="37"/>
  <c r="X116" i="37"/>
  <c r="V116" i="37"/>
  <c r="Z2906" i="37"/>
  <c r="X2906" i="37"/>
  <c r="V2906" i="37"/>
  <c r="Z44" i="37"/>
  <c r="X44" i="37"/>
  <c r="V44" i="37"/>
  <c r="Z4145" i="37"/>
  <c r="X4145" i="37"/>
  <c r="V4145" i="37"/>
  <c r="Z3409" i="37"/>
  <c r="X3409" i="37"/>
  <c r="V3409" i="37"/>
  <c r="Z147" i="37"/>
  <c r="X147" i="37"/>
  <c r="V147" i="37"/>
  <c r="Z157" i="37"/>
  <c r="X157" i="37"/>
  <c r="V157" i="37"/>
  <c r="Z3345" i="37"/>
  <c r="X3345" i="37"/>
  <c r="V3345" i="37"/>
  <c r="Z1516" i="37"/>
  <c r="X1516" i="37"/>
  <c r="V1516" i="37"/>
  <c r="Z476" i="37"/>
  <c r="X476" i="37"/>
  <c r="V476" i="37"/>
  <c r="Z4996" i="37"/>
  <c r="X4996" i="37"/>
  <c r="V4996" i="37"/>
  <c r="Z1148" i="37"/>
  <c r="X1148" i="37"/>
  <c r="V1148" i="37"/>
  <c r="Z4181" i="37"/>
  <c r="X4181" i="37"/>
  <c r="V4181" i="37"/>
  <c r="Z1295" i="37"/>
  <c r="X1295" i="37"/>
  <c r="V1295" i="37"/>
  <c r="Z3999" i="37"/>
  <c r="X3999" i="37"/>
  <c r="V3999" i="37"/>
  <c r="Z3972" i="37"/>
  <c r="X3972" i="37"/>
  <c r="V3972" i="37"/>
  <c r="Z1003" i="37"/>
  <c r="X1003" i="37"/>
  <c r="V1003" i="37"/>
  <c r="Z1245" i="37"/>
  <c r="X1245" i="37"/>
  <c r="V1245" i="37"/>
  <c r="Z763" i="37"/>
  <c r="X763" i="37"/>
  <c r="V763" i="37"/>
  <c r="Z2323" i="37"/>
  <c r="X2323" i="37"/>
  <c r="V2323" i="37"/>
  <c r="Z4743" i="37"/>
  <c r="X4743" i="37"/>
  <c r="V4743" i="37"/>
  <c r="Z1715" i="37"/>
  <c r="X1715" i="37"/>
  <c r="V1715" i="37"/>
  <c r="Z1398" i="37"/>
  <c r="X1398" i="37"/>
  <c r="V1398" i="37"/>
  <c r="Z2551" i="37"/>
  <c r="X2551" i="37"/>
  <c r="V2551" i="37"/>
  <c r="Z1284" i="37"/>
  <c r="X1284" i="37"/>
  <c r="V1284" i="37"/>
  <c r="Z3957" i="37"/>
  <c r="X3957" i="37"/>
  <c r="V3957" i="37"/>
  <c r="Z3836" i="37"/>
  <c r="X3836" i="37"/>
  <c r="V3836" i="37"/>
  <c r="Z419" i="37"/>
  <c r="X419" i="37"/>
  <c r="V419" i="37"/>
  <c r="Z3684" i="37"/>
  <c r="X3684" i="37"/>
  <c r="V3684" i="37"/>
  <c r="Z570" i="37"/>
  <c r="X570" i="37"/>
  <c r="V570" i="37"/>
  <c r="Z1870" i="37"/>
  <c r="X1870" i="37"/>
  <c r="V1870" i="37"/>
  <c r="Z3920" i="37"/>
  <c r="X3920" i="37"/>
  <c r="V3920" i="37"/>
  <c r="Z3968" i="37"/>
  <c r="X3968" i="37"/>
  <c r="V3968" i="37"/>
  <c r="Z2085" i="37"/>
  <c r="X2085" i="37"/>
  <c r="V2085" i="37"/>
  <c r="Z2151" i="37"/>
  <c r="X2151" i="37"/>
  <c r="V2151" i="37"/>
  <c r="Z958" i="37"/>
  <c r="X958" i="37"/>
  <c r="V958" i="37"/>
  <c r="Z2182" i="37"/>
  <c r="X2182" i="37"/>
  <c r="V2182" i="37"/>
  <c r="Z2913" i="37"/>
  <c r="X2913" i="37"/>
  <c r="V2913" i="37"/>
  <c r="Z3158" i="37"/>
  <c r="X3158" i="37"/>
  <c r="V3158" i="37"/>
  <c r="Z222" i="37"/>
  <c r="X222" i="37"/>
  <c r="V222" i="37"/>
  <c r="Z1329" i="37"/>
  <c r="X1329" i="37"/>
  <c r="V1329" i="37"/>
  <c r="Z4950" i="37"/>
  <c r="X4950" i="37"/>
  <c r="V4950" i="37"/>
  <c r="Z3407" i="37"/>
  <c r="X3407" i="37"/>
  <c r="V3407" i="37"/>
  <c r="Z752" i="37"/>
  <c r="X752" i="37"/>
  <c r="V752" i="37"/>
  <c r="Z4915" i="37"/>
  <c r="X4915" i="37"/>
  <c r="V4915" i="37"/>
  <c r="Z584" i="37"/>
  <c r="X584" i="37"/>
  <c r="V584" i="37"/>
  <c r="Z3144" i="37"/>
  <c r="X3144" i="37"/>
  <c r="V3144" i="37"/>
  <c r="Z2099" i="37"/>
  <c r="X2099" i="37"/>
  <c r="V2099" i="37"/>
  <c r="Z1428" i="37"/>
  <c r="X1428" i="37"/>
  <c r="V1428" i="37"/>
  <c r="Z3872" i="37"/>
  <c r="X3872" i="37"/>
  <c r="V3872" i="37"/>
  <c r="Z1371" i="37"/>
  <c r="X1371" i="37"/>
  <c r="V1371" i="37"/>
  <c r="Z4680" i="37"/>
  <c r="X4680" i="37"/>
  <c r="V4680" i="37"/>
  <c r="Z3574" i="37"/>
  <c r="X3574" i="37"/>
  <c r="V3574" i="37"/>
  <c r="Z1569" i="37"/>
  <c r="X1569" i="37"/>
  <c r="V1569" i="37"/>
  <c r="Z201" i="37"/>
  <c r="X201" i="37"/>
  <c r="V201" i="37"/>
  <c r="Z2135" i="37"/>
  <c r="X2135" i="37"/>
  <c r="V2135" i="37"/>
  <c r="Z4469" i="37"/>
  <c r="X4469" i="37"/>
  <c r="V4469" i="37"/>
  <c r="Z5051" i="37"/>
  <c r="X5051" i="37"/>
  <c r="V5051" i="37"/>
  <c r="Z4246" i="37"/>
  <c r="X4246" i="37"/>
  <c r="V4246" i="37"/>
  <c r="Z3145" i="37"/>
  <c r="X3145" i="37"/>
  <c r="V3145" i="37"/>
  <c r="Z2973" i="37"/>
  <c r="X2973" i="37"/>
  <c r="V2973" i="37"/>
  <c r="Z4041" i="37"/>
  <c r="X4041" i="37"/>
  <c r="V4041" i="37"/>
  <c r="Z645" i="37"/>
  <c r="X645" i="37"/>
  <c r="V645" i="37"/>
  <c r="Z4239" i="37"/>
  <c r="X4239" i="37"/>
  <c r="V4239" i="37"/>
  <c r="Z3148" i="37"/>
  <c r="X3148" i="37"/>
  <c r="V3148" i="37"/>
  <c r="Z1278" i="37"/>
  <c r="X1278" i="37"/>
  <c r="V1278" i="37"/>
  <c r="Z365" i="37"/>
  <c r="X365" i="37"/>
  <c r="V365" i="37"/>
  <c r="Z4201" i="37"/>
  <c r="X4201" i="37"/>
  <c r="V4201" i="37"/>
  <c r="Z2241" i="37"/>
  <c r="X2241" i="37"/>
  <c r="V2241" i="37"/>
  <c r="Z640" i="37"/>
  <c r="X640" i="37"/>
  <c r="V640" i="37"/>
  <c r="Z3878" i="37"/>
  <c r="X3878" i="37"/>
  <c r="V3878" i="37"/>
  <c r="Z649" i="37"/>
  <c r="X649" i="37"/>
  <c r="V649" i="37"/>
  <c r="Z3451" i="37"/>
  <c r="X3451" i="37"/>
  <c r="V3451" i="37"/>
  <c r="Z3186" i="37"/>
  <c r="X3186" i="37"/>
  <c r="V3186" i="37"/>
  <c r="Z740" i="37"/>
  <c r="X740" i="37"/>
  <c r="V740" i="37"/>
  <c r="Z719" i="37"/>
  <c r="X719" i="37"/>
  <c r="V719" i="37"/>
  <c r="Z2207" i="37"/>
  <c r="X2207" i="37"/>
  <c r="V2207" i="37"/>
  <c r="Z3587" i="37"/>
  <c r="X3587" i="37"/>
  <c r="V3587" i="37"/>
  <c r="Z66" i="37"/>
  <c r="X66" i="37"/>
  <c r="V66" i="37"/>
  <c r="Z3153" i="37"/>
  <c r="X3153" i="37"/>
  <c r="V3153" i="37"/>
  <c r="Z3392" i="37"/>
  <c r="X3392" i="37"/>
  <c r="V3392" i="37"/>
  <c r="Z1422" i="37"/>
  <c r="X1422" i="37"/>
  <c r="V1422" i="37"/>
  <c r="Z4039" i="37"/>
  <c r="X4039" i="37"/>
  <c r="V4039" i="37"/>
  <c r="Z3924" i="37"/>
  <c r="X3924" i="37"/>
  <c r="V3924" i="37"/>
  <c r="Z5022" i="37"/>
  <c r="X5022" i="37"/>
  <c r="V5022" i="37"/>
  <c r="Z1379" i="37"/>
  <c r="X1379" i="37"/>
  <c r="V1379" i="37"/>
  <c r="Z1513" i="37"/>
  <c r="X1513" i="37"/>
  <c r="V1513" i="37"/>
  <c r="Z4607" i="37"/>
  <c r="X4607" i="37"/>
  <c r="V4607" i="37"/>
  <c r="Z2117" i="37"/>
  <c r="X2117" i="37"/>
  <c r="V2117" i="37"/>
  <c r="Z3926" i="37"/>
  <c r="X3926" i="37"/>
  <c r="V3926" i="37"/>
  <c r="Z98" i="37"/>
  <c r="X98" i="37"/>
  <c r="V98" i="37"/>
  <c r="Z1134" i="37"/>
  <c r="X1134" i="37"/>
  <c r="V1134" i="37"/>
  <c r="Z931" i="37"/>
  <c r="X931" i="37"/>
  <c r="V931" i="37"/>
  <c r="Z2179" i="37"/>
  <c r="X2179" i="37"/>
  <c r="V2179" i="37"/>
  <c r="Z87" i="37"/>
  <c r="X87" i="37"/>
  <c r="V87" i="37"/>
  <c r="Z3070" i="37"/>
  <c r="X3070" i="37"/>
  <c r="V3070" i="37"/>
  <c r="Z3774" i="37"/>
  <c r="X3774" i="37"/>
  <c r="V3774" i="37"/>
  <c r="Z4011" i="37"/>
  <c r="X4011" i="37"/>
  <c r="V4011" i="37"/>
  <c r="Z1728" i="37"/>
  <c r="X1728" i="37"/>
  <c r="V1728" i="37"/>
  <c r="Z1864" i="37"/>
  <c r="X1864" i="37"/>
  <c r="V1864" i="37"/>
  <c r="Z4730" i="37"/>
  <c r="X4730" i="37"/>
  <c r="V4730" i="37"/>
  <c r="Z2574" i="37"/>
  <c r="X2574" i="37"/>
  <c r="V2574" i="37"/>
  <c r="Z1856" i="37"/>
  <c r="X1856" i="37"/>
  <c r="V1856" i="37"/>
  <c r="Z4495" i="37"/>
  <c r="X4495" i="37"/>
  <c r="V4495" i="37"/>
  <c r="Z536" i="37"/>
  <c r="X536" i="37"/>
  <c r="V536" i="37"/>
  <c r="Z4259" i="37"/>
  <c r="X4259" i="37"/>
  <c r="V4259" i="37"/>
  <c r="Z4072" i="37"/>
  <c r="X4072" i="37"/>
  <c r="V4072" i="37"/>
  <c r="Z4348" i="37"/>
  <c r="X4348" i="37"/>
  <c r="V4348" i="37"/>
  <c r="Z2318" i="37"/>
  <c r="X2318" i="37"/>
  <c r="V2318" i="37"/>
  <c r="Z2743" i="37"/>
  <c r="X2743" i="37"/>
  <c r="V2743" i="37"/>
  <c r="Z1806" i="37"/>
  <c r="X1806" i="37"/>
  <c r="V1806" i="37"/>
  <c r="Z2878" i="37"/>
  <c r="X2878" i="37"/>
  <c r="V2878" i="37"/>
  <c r="Z562" i="37"/>
  <c r="X562" i="37"/>
  <c r="V562" i="37"/>
  <c r="Z2276" i="37"/>
  <c r="X2276" i="37"/>
  <c r="V2276" i="37"/>
  <c r="Z1472" i="37"/>
  <c r="X1472" i="37"/>
  <c r="V1472" i="37"/>
  <c r="Z3382" i="37"/>
  <c r="X3382" i="37"/>
  <c r="V3382" i="37"/>
  <c r="Z3981" i="37"/>
  <c r="X3981" i="37"/>
  <c r="V3981" i="37"/>
  <c r="Z2760" i="37"/>
  <c r="X2760" i="37"/>
  <c r="V2760" i="37"/>
  <c r="Z870" i="37"/>
  <c r="X870" i="37"/>
  <c r="V870" i="37"/>
  <c r="Z4815" i="37"/>
  <c r="X4815" i="37"/>
  <c r="V4815" i="37"/>
  <c r="Z1577" i="37"/>
  <c r="X1577" i="37"/>
  <c r="V1577" i="37"/>
  <c r="Z4586" i="37"/>
  <c r="X4586" i="37"/>
  <c r="V4586" i="37"/>
  <c r="Z304" i="37"/>
  <c r="X304" i="37"/>
  <c r="V304" i="37"/>
  <c r="Z2991" i="37"/>
  <c r="X2991" i="37"/>
  <c r="V2991" i="37"/>
  <c r="Z1764" i="37"/>
  <c r="X1764" i="37"/>
  <c r="V1764" i="37"/>
  <c r="Z74" i="37"/>
  <c r="X74" i="37"/>
  <c r="V74" i="37"/>
  <c r="Z552" i="37"/>
  <c r="X552" i="37"/>
  <c r="V552" i="37"/>
  <c r="Z4062" i="37"/>
  <c r="X4062" i="37"/>
  <c r="V4062" i="37"/>
  <c r="Z2334" i="37"/>
  <c r="X2334" i="37"/>
  <c r="V2334" i="37"/>
  <c r="Z1081" i="37"/>
  <c r="X1081" i="37"/>
  <c r="V1081" i="37"/>
  <c r="Z3751" i="37"/>
  <c r="X3751" i="37"/>
  <c r="V3751" i="37"/>
  <c r="Z2589" i="37"/>
  <c r="X2589" i="37"/>
  <c r="V2589" i="37"/>
  <c r="Z3453" i="37"/>
  <c r="X3453" i="37"/>
  <c r="V3453" i="37"/>
  <c r="Z4013" i="37"/>
  <c r="X4013" i="37"/>
  <c r="V4013" i="37"/>
  <c r="Z22" i="37"/>
  <c r="X22" i="37"/>
  <c r="V22" i="37"/>
  <c r="Z4133" i="37"/>
  <c r="X4133" i="37"/>
  <c r="V4133" i="37"/>
  <c r="Z4520" i="37"/>
  <c r="X4520" i="37"/>
  <c r="V4520" i="37"/>
  <c r="Z2468" i="37"/>
  <c r="X2468" i="37"/>
  <c r="V2468" i="37"/>
  <c r="Z3076" i="37"/>
  <c r="X3076" i="37"/>
  <c r="V3076" i="37"/>
  <c r="Z4036" i="37"/>
  <c r="X4036" i="37"/>
  <c r="V4036" i="37"/>
  <c r="Z2063" i="37"/>
  <c r="X2063" i="37"/>
  <c r="V2063" i="37"/>
  <c r="Z1833" i="37"/>
  <c r="X1833" i="37"/>
  <c r="V1833" i="37"/>
  <c r="Z3567" i="37"/>
  <c r="X3567" i="37"/>
  <c r="V3567" i="37"/>
  <c r="Z925" i="37"/>
  <c r="X925" i="37"/>
  <c r="V925" i="37"/>
  <c r="Z62" i="37"/>
  <c r="X62" i="37"/>
  <c r="V62" i="37"/>
  <c r="Z162" i="37"/>
  <c r="X162" i="37"/>
  <c r="V162" i="37"/>
  <c r="Z1248" i="37"/>
  <c r="X1248" i="37"/>
  <c r="V1248" i="37"/>
  <c r="Z1309" i="37"/>
  <c r="X1309" i="37"/>
  <c r="V1309" i="37"/>
  <c r="Z4263" i="37"/>
  <c r="X4263" i="37"/>
  <c r="V4263" i="37"/>
  <c r="Z623" i="37"/>
  <c r="X623" i="37"/>
  <c r="V623" i="37"/>
  <c r="Z4476" i="37"/>
  <c r="X4476" i="37"/>
  <c r="V4476" i="37"/>
  <c r="Z2695" i="37"/>
  <c r="X2695" i="37"/>
  <c r="V2695" i="37"/>
  <c r="Z4315" i="37"/>
  <c r="X4315" i="37"/>
  <c r="V4315" i="37"/>
  <c r="Z1470" i="37"/>
  <c r="X1470" i="37"/>
  <c r="V1470" i="37"/>
  <c r="Z1435" i="37"/>
  <c r="X1435" i="37"/>
  <c r="V1435" i="37"/>
  <c r="Z401" i="37"/>
  <c r="X401" i="37"/>
  <c r="V401" i="37"/>
  <c r="Z4064" i="37"/>
  <c r="X4064" i="37"/>
  <c r="V4064" i="37"/>
  <c r="Z3978" i="37"/>
  <c r="X3978" i="37"/>
  <c r="V3978" i="37"/>
  <c r="Z2566" i="37"/>
  <c r="X2566" i="37"/>
  <c r="V2566" i="37"/>
  <c r="Z3263" i="37"/>
  <c r="X3263" i="37"/>
  <c r="V3263" i="37"/>
  <c r="Z1004" i="37"/>
  <c r="X1004" i="37"/>
  <c r="V1004" i="37"/>
  <c r="Z3692" i="37"/>
  <c r="X3692" i="37"/>
  <c r="V3692" i="37"/>
  <c r="Z3132" i="37"/>
  <c r="X3132" i="37"/>
  <c r="V3132" i="37"/>
  <c r="Z2528" i="37"/>
  <c r="X2528" i="37"/>
  <c r="V2528" i="37"/>
  <c r="Z2331" i="37"/>
  <c r="X2331" i="37"/>
  <c r="V2331" i="37"/>
  <c r="Z576" i="37"/>
  <c r="X576" i="37"/>
  <c r="V576" i="37"/>
  <c r="Z3228" i="37"/>
  <c r="X3228" i="37"/>
  <c r="V3228" i="37"/>
  <c r="Z2518" i="37"/>
  <c r="X2518" i="37"/>
  <c r="V2518" i="37"/>
  <c r="Z3683" i="37"/>
  <c r="X3683" i="37"/>
  <c r="V3683" i="37"/>
  <c r="Z3689" i="37"/>
  <c r="X3689" i="37"/>
  <c r="V3689" i="37"/>
  <c r="Z4850" i="37"/>
  <c r="X4850" i="37"/>
  <c r="V4850" i="37"/>
  <c r="Z4879" i="37"/>
  <c r="X4879" i="37"/>
  <c r="V4879" i="37"/>
  <c r="Z1832" i="37"/>
  <c r="X1832" i="37"/>
  <c r="V1832" i="37"/>
  <c r="Z1071" i="37"/>
  <c r="X1071" i="37"/>
  <c r="V1071" i="37"/>
  <c r="Z1890" i="37"/>
  <c r="X1890" i="37"/>
  <c r="V1890" i="37"/>
  <c r="Z865" i="37"/>
  <c r="X865" i="37"/>
  <c r="V865" i="37"/>
  <c r="Z1849" i="37"/>
  <c r="X1849" i="37"/>
  <c r="V1849" i="37"/>
  <c r="Z1448" i="37"/>
  <c r="X1448" i="37"/>
  <c r="V1448" i="37"/>
  <c r="Z2239" i="37"/>
  <c r="X2239" i="37"/>
  <c r="V2239" i="37"/>
  <c r="Z2324" i="37"/>
  <c r="X2324" i="37"/>
  <c r="V2324" i="37"/>
  <c r="Z3256" i="37"/>
  <c r="X3256" i="37"/>
  <c r="V3256" i="37"/>
  <c r="Z555" i="37"/>
  <c r="X555" i="37"/>
  <c r="V555" i="37"/>
  <c r="Z766" i="37"/>
  <c r="X766" i="37"/>
  <c r="V766" i="37"/>
  <c r="Z1438" i="37"/>
  <c r="X1438" i="37"/>
  <c r="V1438" i="37"/>
  <c r="Z1355" i="37"/>
  <c r="X1355" i="37"/>
  <c r="V1355" i="37"/>
  <c r="Z26" i="37"/>
  <c r="X26" i="37"/>
  <c r="V26" i="37"/>
  <c r="Z10" i="37"/>
  <c r="X10" i="37"/>
  <c r="V10" i="37"/>
  <c r="Z3379" i="37"/>
  <c r="X3379" i="37"/>
  <c r="V3379" i="37"/>
  <c r="Z4712" i="37"/>
  <c r="X4712" i="37"/>
  <c r="V4712" i="37"/>
  <c r="Z4216" i="37"/>
  <c r="X4216" i="37"/>
  <c r="V4216" i="37"/>
  <c r="Z350" i="37"/>
  <c r="X350" i="37"/>
  <c r="V350" i="37"/>
  <c r="Z3201" i="37"/>
  <c r="X3201" i="37"/>
  <c r="V3201" i="37"/>
  <c r="Z2" i="37"/>
  <c r="X2" i="37"/>
  <c r="V2" i="37"/>
  <c r="Z2273" i="37"/>
  <c r="X2273" i="37"/>
  <c r="V2273" i="37"/>
  <c r="Z2337" i="37"/>
  <c r="X2337" i="37"/>
  <c r="V2337" i="37"/>
  <c r="Z2943" i="37"/>
  <c r="X2943" i="37"/>
  <c r="V2943" i="37"/>
  <c r="Z3171" i="37"/>
  <c r="X3171" i="37"/>
  <c r="V3171" i="37"/>
  <c r="Z3119" i="37"/>
  <c r="X3119" i="37"/>
  <c r="V3119" i="37"/>
  <c r="Z3003" i="37"/>
  <c r="X3003" i="37"/>
  <c r="V3003" i="37"/>
  <c r="Z1769" i="37"/>
  <c r="X1769" i="37"/>
  <c r="V1769" i="37"/>
  <c r="Z537" i="37"/>
  <c r="X537" i="37"/>
  <c r="V537" i="37"/>
  <c r="Z1450" i="37"/>
  <c r="X1450" i="37"/>
  <c r="V1450" i="37"/>
  <c r="Z879" i="37"/>
  <c r="X879" i="37"/>
  <c r="V879" i="37"/>
  <c r="Z2699" i="37"/>
  <c r="X2699" i="37"/>
  <c r="V2699" i="37"/>
  <c r="Z2030" i="37"/>
  <c r="X2030" i="37"/>
  <c r="V2030" i="37"/>
  <c r="Z1624" i="37"/>
  <c r="X1624" i="37"/>
  <c r="V1624" i="37"/>
  <c r="Z374" i="37"/>
  <c r="X374" i="37"/>
  <c r="V374" i="37"/>
  <c r="Z4285" i="37"/>
  <c r="X4285" i="37"/>
  <c r="V4285" i="37"/>
  <c r="Z847" i="37"/>
  <c r="X847" i="37"/>
  <c r="V847" i="37"/>
  <c r="Z2233" i="37"/>
  <c r="X2233" i="37"/>
  <c r="V2233" i="37"/>
  <c r="Z2059" i="37"/>
  <c r="X2059" i="37"/>
  <c r="V2059" i="37"/>
  <c r="Z2336" i="37"/>
  <c r="X2336" i="37"/>
  <c r="V2336" i="37"/>
  <c r="Z3357" i="37"/>
  <c r="X3357" i="37"/>
  <c r="V3357" i="37"/>
  <c r="Z3617" i="37"/>
  <c r="X3617" i="37"/>
  <c r="V3617" i="37"/>
  <c r="Z3243" i="37"/>
  <c r="X3243" i="37"/>
  <c r="V3243" i="37"/>
  <c r="Z2603" i="37"/>
  <c r="X2603" i="37"/>
  <c r="V2603" i="37"/>
  <c r="Z4702" i="37"/>
  <c r="X4702" i="37"/>
  <c r="V4702" i="37"/>
  <c r="Z3961" i="37"/>
  <c r="X3961" i="37"/>
  <c r="V3961" i="37"/>
  <c r="Z1831" i="37"/>
  <c r="X1831" i="37"/>
  <c r="V1831" i="37"/>
  <c r="Z4111" i="37"/>
  <c r="X4111" i="37"/>
  <c r="V4111" i="37"/>
  <c r="Z32" i="37"/>
  <c r="X32" i="37"/>
  <c r="V32" i="37"/>
  <c r="Z2964" i="37"/>
  <c r="X2964" i="37"/>
  <c r="V2964" i="37"/>
  <c r="Z4889" i="37"/>
  <c r="X4889" i="37"/>
  <c r="V4889" i="37"/>
  <c r="Z2436" i="37"/>
  <c r="X2436" i="37"/>
  <c r="V2436" i="37"/>
  <c r="Z2322" i="37"/>
  <c r="X2322" i="37"/>
  <c r="V2322" i="37"/>
  <c r="Z3140" i="37"/>
  <c r="X3140" i="37"/>
  <c r="V3140" i="37"/>
  <c r="Z2975" i="37"/>
  <c r="X2975" i="37"/>
  <c r="V2975" i="37"/>
  <c r="Z446" i="37"/>
  <c r="X446" i="37"/>
  <c r="V446" i="37"/>
  <c r="Z5048" i="37"/>
  <c r="X5048" i="37"/>
  <c r="V5048" i="37"/>
  <c r="Z4577" i="37"/>
  <c r="X4577" i="37"/>
  <c r="V4577" i="37"/>
  <c r="Z1672" i="37"/>
  <c r="X1672" i="37"/>
  <c r="V1672" i="37"/>
  <c r="Z1528" i="37"/>
  <c r="X1528" i="37"/>
  <c r="V1528" i="37"/>
  <c r="Z275" i="37"/>
  <c r="X275" i="37"/>
  <c r="V275" i="37"/>
  <c r="Z2038" i="37"/>
  <c r="X2038" i="37"/>
  <c r="V2038" i="37"/>
  <c r="Z251" i="37"/>
  <c r="X251" i="37"/>
  <c r="V251" i="37"/>
  <c r="Z266" i="37"/>
  <c r="X266" i="37"/>
  <c r="V266" i="37"/>
  <c r="Z3042" i="37"/>
  <c r="X3042" i="37"/>
  <c r="V3042" i="37"/>
  <c r="Z1768" i="37"/>
  <c r="X1768" i="37"/>
  <c r="V1768" i="37"/>
  <c r="Z2344" i="37"/>
  <c r="X2344" i="37"/>
  <c r="V2344" i="37"/>
  <c r="Z1828" i="37"/>
  <c r="X1828" i="37"/>
  <c r="V1828" i="37"/>
  <c r="Z4917" i="37"/>
  <c r="X4917" i="37"/>
  <c r="V4917" i="37"/>
  <c r="Z4921" i="37"/>
  <c r="X4921" i="37"/>
  <c r="V4921" i="37"/>
  <c r="Z3507" i="37"/>
  <c r="X3507" i="37"/>
  <c r="V3507" i="37"/>
  <c r="Z2865" i="37"/>
  <c r="X2865" i="37"/>
  <c r="V2865" i="37"/>
  <c r="Z1076" i="37"/>
  <c r="X1076" i="37"/>
  <c r="V1076" i="37"/>
  <c r="Z3398" i="37"/>
  <c r="X3398" i="37"/>
  <c r="V3398" i="37"/>
  <c r="Z4654" i="37"/>
  <c r="X4654" i="37"/>
  <c r="V4654" i="37"/>
  <c r="Z3399" i="37"/>
  <c r="X3399" i="37"/>
  <c r="V3399" i="37"/>
  <c r="Z527" i="37"/>
  <c r="X527" i="37"/>
  <c r="V527" i="37"/>
  <c r="Z3057" i="37"/>
  <c r="X3057" i="37"/>
  <c r="V3057" i="37"/>
  <c r="Z5012" i="37"/>
  <c r="X5012" i="37"/>
  <c r="V5012" i="37"/>
  <c r="Z3911" i="37"/>
  <c r="X3911" i="37"/>
  <c r="V3911" i="37"/>
  <c r="Z4764" i="37"/>
  <c r="X4764" i="37"/>
  <c r="V4764" i="37"/>
  <c r="Z1048" i="37"/>
  <c r="X1048" i="37"/>
  <c r="V1048" i="37"/>
  <c r="Z4345" i="37"/>
  <c r="X4345" i="37"/>
  <c r="V4345" i="37"/>
  <c r="Z4477" i="37"/>
  <c r="X4477" i="37"/>
  <c r="V4477" i="37"/>
  <c r="Z4378" i="37"/>
  <c r="X4378" i="37"/>
  <c r="V4378" i="37"/>
  <c r="Z2523" i="37"/>
  <c r="X2523" i="37"/>
  <c r="V2523" i="37"/>
  <c r="Z1095" i="37"/>
  <c r="X1095" i="37"/>
  <c r="V1095" i="37"/>
  <c r="Z2206" i="37"/>
  <c r="X2206" i="37"/>
  <c r="V2206" i="37"/>
  <c r="Z1801" i="37"/>
  <c r="X1801" i="37"/>
  <c r="V1801" i="37"/>
  <c r="Z3058" i="37"/>
  <c r="X3058" i="37"/>
  <c r="V3058" i="37"/>
  <c r="Z4656" i="37"/>
  <c r="X4656" i="37"/>
  <c r="V4656" i="37"/>
  <c r="Z1992" i="37"/>
  <c r="X1992" i="37"/>
  <c r="V1992" i="37"/>
  <c r="Z3089" i="37"/>
  <c r="X3089" i="37"/>
  <c r="V3089" i="37"/>
  <c r="Z363" i="37"/>
  <c r="X363" i="37"/>
  <c r="V363" i="37"/>
  <c r="Z4404" i="37"/>
  <c r="X4404" i="37"/>
  <c r="V4404" i="37"/>
  <c r="Z3995" i="37"/>
  <c r="X3995" i="37"/>
  <c r="V3995" i="37"/>
  <c r="Z2653" i="37"/>
  <c r="X2653" i="37"/>
  <c r="V2653" i="37"/>
  <c r="Z1140" i="37"/>
  <c r="X1140" i="37"/>
  <c r="V1140" i="37"/>
  <c r="Z2814" i="37"/>
  <c r="X2814" i="37"/>
  <c r="V2814" i="37"/>
  <c r="Z163" i="37"/>
  <c r="X163" i="37"/>
  <c r="V163" i="37"/>
  <c r="Z2677" i="37"/>
  <c r="X2677" i="37"/>
  <c r="V2677" i="37"/>
  <c r="Z2050" i="37"/>
  <c r="X2050" i="37"/>
  <c r="V2050" i="37"/>
  <c r="Z2186" i="37"/>
  <c r="X2186" i="37"/>
  <c r="V2186" i="37"/>
  <c r="Z3518" i="37"/>
  <c r="X3518" i="37"/>
  <c r="V3518" i="37"/>
  <c r="Z4248" i="37"/>
  <c r="X4248" i="37"/>
  <c r="V4248" i="37"/>
  <c r="Z746" i="37"/>
  <c r="X746" i="37"/>
  <c r="V746" i="37"/>
  <c r="Z43" i="37"/>
  <c r="X43" i="37"/>
  <c r="V43" i="37"/>
  <c r="Z282" i="37"/>
  <c r="X282" i="37"/>
  <c r="V282" i="37"/>
  <c r="Z88" i="37"/>
  <c r="X88" i="37"/>
  <c r="V88" i="37"/>
  <c r="Z4906" i="37"/>
  <c r="X4906" i="37"/>
  <c r="V4906" i="37"/>
  <c r="Z53" i="37"/>
  <c r="X53" i="37"/>
  <c r="V53" i="37"/>
  <c r="Z1102" i="37"/>
  <c r="X1102" i="37"/>
  <c r="V1102" i="37"/>
  <c r="Z1581" i="37"/>
  <c r="X1581" i="37"/>
  <c r="V1581" i="37"/>
  <c r="Z372" i="37"/>
  <c r="X372" i="37"/>
  <c r="V372" i="37"/>
  <c r="Z2550" i="37"/>
  <c r="X2550" i="37"/>
  <c r="V2550" i="37"/>
  <c r="Z1375" i="37"/>
  <c r="X1375" i="37"/>
  <c r="V1375" i="37"/>
  <c r="Z25" i="37"/>
  <c r="X25" i="37"/>
  <c r="V25" i="37"/>
  <c r="Z2833" i="37"/>
  <c r="X2833" i="37"/>
  <c r="V2833" i="37"/>
  <c r="Z1239" i="37"/>
  <c r="X1239" i="37"/>
  <c r="V1239" i="37"/>
  <c r="Z356" i="37"/>
  <c r="X356" i="37"/>
  <c r="V356" i="37"/>
  <c r="Z480" i="37"/>
  <c r="X480" i="37"/>
  <c r="V480" i="37"/>
  <c r="Z4089" i="37"/>
  <c r="X4089" i="37"/>
  <c r="V4089" i="37"/>
  <c r="Z1619" i="37"/>
  <c r="X1619" i="37"/>
  <c r="V1619" i="37"/>
  <c r="Z2624" i="37"/>
  <c r="X2624" i="37"/>
  <c r="V2624" i="37"/>
  <c r="Z100" i="37"/>
  <c r="X100" i="37"/>
  <c r="V100" i="37"/>
  <c r="Z2349" i="37"/>
  <c r="X2349" i="37"/>
  <c r="V2349" i="37"/>
  <c r="Z214" i="37"/>
  <c r="X214" i="37"/>
  <c r="V214" i="37"/>
  <c r="Z1933" i="37"/>
  <c r="X1933" i="37"/>
  <c r="V1933" i="37"/>
  <c r="Z1939" i="37"/>
  <c r="X1939" i="37"/>
  <c r="V1939" i="37"/>
  <c r="Z1249" i="37"/>
  <c r="X1249" i="37"/>
  <c r="V1249" i="37"/>
  <c r="Z1970" i="37"/>
  <c r="X1970" i="37"/>
  <c r="V1970" i="37"/>
  <c r="Z3510" i="37"/>
  <c r="X3510" i="37"/>
  <c r="V3510" i="37"/>
  <c r="Z1761" i="37"/>
  <c r="X1761" i="37"/>
  <c r="V1761" i="37"/>
  <c r="Z810" i="37"/>
  <c r="X810" i="37"/>
  <c r="V810" i="37"/>
  <c r="Z2606" i="37"/>
  <c r="X2606" i="37"/>
  <c r="V2606" i="37"/>
  <c r="Z2386" i="37"/>
  <c r="X2386" i="37"/>
  <c r="V2386" i="37"/>
  <c r="Z944" i="37"/>
  <c r="X944" i="37"/>
  <c r="V944" i="37"/>
  <c r="Z324" i="37"/>
  <c r="X324" i="37"/>
  <c r="V324" i="37"/>
  <c r="Z2413" i="37"/>
  <c r="X2413" i="37"/>
  <c r="V2413" i="37"/>
  <c r="Z3761" i="37"/>
  <c r="X3761" i="37"/>
  <c r="V3761" i="37"/>
  <c r="Z4738" i="37"/>
  <c r="X4738" i="37"/>
  <c r="V4738" i="37"/>
  <c r="Z2669" i="37"/>
  <c r="X2669" i="37"/>
  <c r="V2669" i="37"/>
  <c r="Z3544" i="37"/>
  <c r="X3544" i="37"/>
  <c r="V3544" i="37"/>
  <c r="Z962" i="37"/>
  <c r="X962" i="37"/>
  <c r="V962" i="37"/>
  <c r="Z2531" i="37"/>
  <c r="X2531" i="37"/>
  <c r="V2531" i="37"/>
  <c r="Z4701" i="37"/>
  <c r="X4701" i="37"/>
  <c r="V4701" i="37"/>
  <c r="Z3087" i="37"/>
  <c r="X3087" i="37"/>
  <c r="V3087" i="37"/>
  <c r="Z2995" i="37"/>
  <c r="X2995" i="37"/>
  <c r="V2995" i="37"/>
  <c r="Z504" i="37"/>
  <c r="X504" i="37"/>
  <c r="V504" i="37"/>
  <c r="Z1242" i="37"/>
  <c r="X1242" i="37"/>
  <c r="V1242" i="37"/>
  <c r="Z2007" i="37"/>
  <c r="X2007" i="37"/>
  <c r="V2007" i="37"/>
  <c r="Z5024" i="37"/>
  <c r="X5024" i="37"/>
  <c r="V5024" i="37"/>
  <c r="Z553" i="37"/>
  <c r="X553" i="37"/>
  <c r="V553" i="37"/>
  <c r="Z79" i="37"/>
  <c r="X79" i="37"/>
  <c r="V79" i="37"/>
  <c r="Z1043" i="37"/>
  <c r="X1043" i="37"/>
  <c r="V1043" i="37"/>
  <c r="Z4035" i="37"/>
  <c r="X4035" i="37"/>
  <c r="V4035" i="37"/>
  <c r="Z3997" i="37"/>
  <c r="X3997" i="37"/>
  <c r="V3997" i="37"/>
  <c r="Z2338" i="37"/>
  <c r="X2338" i="37"/>
  <c r="V2338" i="37"/>
  <c r="Z4597" i="37"/>
  <c r="X4597" i="37"/>
  <c r="V4597" i="37"/>
  <c r="Z1810" i="37"/>
  <c r="X1810" i="37"/>
  <c r="V1810" i="37"/>
  <c r="Z1500" i="37"/>
  <c r="X1500" i="37"/>
  <c r="V1500" i="37"/>
  <c r="Z3570" i="37"/>
  <c r="X3570" i="37"/>
  <c r="V3570" i="37"/>
  <c r="Z4308" i="37"/>
  <c r="X4308" i="37"/>
  <c r="V4308" i="37"/>
  <c r="Z3376" i="37"/>
  <c r="X3376" i="37"/>
  <c r="V3376" i="37"/>
  <c r="Z3764" i="37"/>
  <c r="X3764" i="37"/>
  <c r="V3764" i="37"/>
  <c r="Z941" i="37"/>
  <c r="X941" i="37"/>
  <c r="V941" i="37"/>
  <c r="Z3265" i="37"/>
  <c r="X3265" i="37"/>
  <c r="V3265" i="37"/>
  <c r="Z946" i="37"/>
  <c r="X946" i="37"/>
  <c r="V946" i="37"/>
  <c r="Z4241" i="37"/>
  <c r="X4241" i="37"/>
  <c r="V4241" i="37"/>
  <c r="Z2446" i="37"/>
  <c r="X2446" i="37"/>
  <c r="V2446" i="37"/>
  <c r="Z3758" i="37"/>
  <c r="X3758" i="37"/>
  <c r="V3758" i="37"/>
  <c r="Z2068" i="37"/>
  <c r="X2068" i="37"/>
  <c r="V2068" i="37"/>
  <c r="Z411" i="37"/>
  <c r="X411" i="37"/>
  <c r="V411" i="37"/>
  <c r="Z4148" i="37"/>
  <c r="X4148" i="37"/>
  <c r="V4148" i="37"/>
  <c r="Z3222" i="37"/>
  <c r="X3222" i="37"/>
  <c r="V3222" i="37"/>
  <c r="Z1035" i="37"/>
  <c r="X1035" i="37"/>
  <c r="V1035" i="37"/>
  <c r="Z1264" i="37"/>
  <c r="X1264" i="37"/>
  <c r="V1264" i="37"/>
  <c r="Z1234" i="37"/>
  <c r="X1234" i="37"/>
  <c r="V1234" i="37"/>
  <c r="Z179" i="37"/>
  <c r="X179" i="37"/>
  <c r="V179" i="37"/>
  <c r="Z1469" i="37"/>
  <c r="X1469" i="37"/>
  <c r="V1469" i="37"/>
  <c r="Z4484" i="37"/>
  <c r="X4484" i="37"/>
  <c r="V4484" i="37"/>
  <c r="Z1674" i="37"/>
  <c r="X1674" i="37"/>
  <c r="V1674" i="37"/>
  <c r="Z243" i="37"/>
  <c r="X243" i="37"/>
  <c r="V243" i="37"/>
  <c r="Z4615" i="37"/>
  <c r="X4615" i="37"/>
  <c r="V4615" i="37"/>
  <c r="Z948" i="37"/>
  <c r="X948" i="37"/>
  <c r="V948" i="37"/>
  <c r="Z4954" i="37"/>
  <c r="X4954" i="37"/>
  <c r="V4954" i="37"/>
  <c r="Z3151" i="37"/>
  <c r="X3151" i="37"/>
  <c r="V3151" i="37"/>
  <c r="Z3337" i="37"/>
  <c r="X3337" i="37"/>
  <c r="V3337" i="37"/>
  <c r="Z3165" i="37"/>
  <c r="X3165" i="37"/>
  <c r="V3165" i="37"/>
  <c r="Z1797" i="37"/>
  <c r="X1797" i="37"/>
  <c r="V1797" i="37"/>
  <c r="Z70" i="37"/>
  <c r="X70" i="37"/>
  <c r="V70" i="37"/>
  <c r="Z919" i="37"/>
  <c r="X919" i="37"/>
  <c r="V919" i="37"/>
  <c r="Z1525" i="37"/>
  <c r="X1525" i="37"/>
  <c r="V1525" i="37"/>
  <c r="Z4947" i="37"/>
  <c r="X4947" i="37"/>
  <c r="V4947" i="37"/>
  <c r="Z3575" i="37"/>
  <c r="X3575" i="37"/>
  <c r="V3575" i="37"/>
  <c r="Z1143" i="37"/>
  <c r="X1143" i="37"/>
  <c r="V1143" i="37"/>
  <c r="Z4551" i="37"/>
  <c r="X4551" i="37"/>
  <c r="V4551" i="37"/>
  <c r="Z860" i="37"/>
  <c r="X860" i="37"/>
  <c r="V860" i="37"/>
  <c r="Z2073" i="37"/>
  <c r="X2073" i="37"/>
  <c r="V2073" i="37"/>
  <c r="Z1142" i="37"/>
  <c r="X1142" i="37"/>
  <c r="V1142" i="37"/>
  <c r="Z2972" i="37"/>
  <c r="X2972" i="37"/>
  <c r="V2972" i="37"/>
  <c r="Z4127" i="37"/>
  <c r="X4127" i="37"/>
  <c r="V4127" i="37"/>
  <c r="Z3977" i="37"/>
  <c r="X3977" i="37"/>
  <c r="V3977" i="37"/>
  <c r="Z2839" i="37"/>
  <c r="X2839" i="37"/>
  <c r="V2839" i="37"/>
  <c r="Z881" i="37"/>
  <c r="X881" i="37"/>
  <c r="V881" i="37"/>
  <c r="Z4570" i="37"/>
  <c r="X4570" i="37"/>
  <c r="V4570" i="37"/>
  <c r="Z5013" i="37"/>
  <c r="X5013" i="37"/>
  <c r="V5013" i="37"/>
  <c r="Z2419" i="37"/>
  <c r="X2419" i="37"/>
  <c r="V2419" i="37"/>
  <c r="Z3889" i="37"/>
  <c r="X3889" i="37"/>
  <c r="V3889" i="37"/>
  <c r="Z2923" i="37"/>
  <c r="X2923" i="37"/>
  <c r="V2923" i="37"/>
  <c r="Z2247" i="37"/>
  <c r="X2247" i="37"/>
  <c r="V2247" i="37"/>
  <c r="Z3209" i="37"/>
  <c r="X3209" i="37"/>
  <c r="V3209" i="37"/>
  <c r="Z2219" i="37"/>
  <c r="X2219" i="37"/>
  <c r="V2219" i="37"/>
  <c r="Z3060" i="37"/>
  <c r="X3060" i="37"/>
  <c r="V3060" i="37"/>
  <c r="Z1781" i="37"/>
  <c r="X1781" i="37"/>
  <c r="V1781" i="37"/>
  <c r="Z3097" i="37"/>
  <c r="X3097" i="37"/>
  <c r="V3097" i="37"/>
  <c r="Z4364" i="37"/>
  <c r="X4364" i="37"/>
  <c r="V4364" i="37"/>
  <c r="Z2491" i="37"/>
  <c r="X2491" i="37"/>
  <c r="V2491" i="37"/>
  <c r="Z1408" i="37"/>
  <c r="X1408" i="37"/>
  <c r="V1408" i="37"/>
  <c r="Z846" i="37"/>
  <c r="X846" i="37"/>
  <c r="V846" i="37"/>
  <c r="Z498" i="37"/>
  <c r="X498" i="37"/>
  <c r="V498" i="37"/>
  <c r="Z1118" i="37"/>
  <c r="X1118" i="37"/>
  <c r="V1118" i="37"/>
  <c r="Z1610" i="37"/>
  <c r="X1610" i="37"/>
  <c r="V1610" i="37"/>
  <c r="Z3723" i="37"/>
  <c r="X3723" i="37"/>
  <c r="V3723" i="37"/>
  <c r="Z1133" i="37"/>
  <c r="X1133" i="37"/>
  <c r="V1133" i="37"/>
  <c r="Z4821" i="37"/>
  <c r="X4821" i="37"/>
  <c r="V4821" i="37"/>
  <c r="Z92" i="37"/>
  <c r="X92" i="37"/>
  <c r="V92" i="37"/>
  <c r="Z3819" i="37"/>
  <c r="X3819" i="37"/>
  <c r="V3819" i="37"/>
  <c r="Z1560" i="37"/>
  <c r="X1560" i="37"/>
  <c r="V1560" i="37"/>
  <c r="Z3272" i="37"/>
  <c r="X3272" i="37"/>
  <c r="V3272" i="37"/>
  <c r="Z1880" i="37"/>
  <c r="X1880" i="37"/>
  <c r="V1880" i="37"/>
  <c r="Z443" i="37"/>
  <c r="X443" i="37"/>
  <c r="V443" i="37"/>
  <c r="Z3552" i="37"/>
  <c r="X3552" i="37"/>
  <c r="V3552" i="37"/>
  <c r="Z3390" i="37"/>
  <c r="X3390" i="37"/>
  <c r="V3390" i="37"/>
  <c r="Z4298" i="37"/>
  <c r="X4298" i="37"/>
  <c r="V4298" i="37"/>
  <c r="Z4881" i="37"/>
  <c r="X4881" i="37"/>
  <c r="V4881" i="37"/>
  <c r="Z2921" i="37"/>
  <c r="X2921" i="37"/>
  <c r="V2921" i="37"/>
  <c r="Z4004" i="37"/>
  <c r="X4004" i="37"/>
  <c r="V4004" i="37"/>
  <c r="Z5104" i="37"/>
  <c r="X5104" i="37"/>
  <c r="V5104" i="37"/>
  <c r="Z704" i="37"/>
  <c r="X704" i="37"/>
  <c r="V704" i="37"/>
  <c r="Z595" i="37"/>
  <c r="X595" i="37"/>
  <c r="V595" i="37"/>
  <c r="Z688" i="37"/>
  <c r="X688" i="37"/>
  <c r="V688" i="37"/>
  <c r="Z1224" i="37"/>
  <c r="X1224" i="37"/>
  <c r="V1224" i="37"/>
  <c r="Z2265" i="37"/>
  <c r="X2265" i="37"/>
  <c r="V2265" i="37"/>
  <c r="Z241" i="37"/>
  <c r="X241" i="37"/>
  <c r="V241" i="37"/>
  <c r="Z4725" i="37"/>
  <c r="X4725" i="37"/>
  <c r="V4725" i="37"/>
  <c r="Z3053" i="37"/>
  <c r="X3053" i="37"/>
  <c r="V3053" i="37"/>
  <c r="Z1594" i="37"/>
  <c r="X1594" i="37"/>
  <c r="V1594" i="37"/>
  <c r="Z589" i="37"/>
  <c r="X589" i="37"/>
  <c r="V589" i="37"/>
  <c r="Z45" i="37"/>
  <c r="X45" i="37"/>
  <c r="V45" i="37"/>
  <c r="Z2478" i="37"/>
  <c r="X2478" i="37"/>
  <c r="V2478" i="37"/>
  <c r="Z3765" i="37"/>
  <c r="X3765" i="37"/>
  <c r="V3765" i="37"/>
  <c r="Z4522" i="37"/>
  <c r="X4522" i="37"/>
  <c r="V4522" i="37"/>
  <c r="Z4292" i="37"/>
  <c r="X4292" i="37"/>
  <c r="V4292" i="37"/>
  <c r="Z2515" i="37"/>
  <c r="X2515" i="37"/>
  <c r="V2515" i="37"/>
  <c r="Z2051" i="37"/>
  <c r="X2051" i="37"/>
  <c r="V2051" i="37"/>
  <c r="Z2997" i="37"/>
  <c r="X2997" i="37"/>
  <c r="V2997" i="37"/>
  <c r="Z4612" i="37"/>
  <c r="X4612" i="37"/>
  <c r="V4612" i="37"/>
  <c r="Z4258" i="37"/>
  <c r="X4258" i="37"/>
  <c r="V4258" i="37"/>
  <c r="Z3204" i="37"/>
  <c r="X3204" i="37"/>
  <c r="V3204" i="37"/>
  <c r="Z4380" i="37"/>
  <c r="X4380" i="37"/>
  <c r="V4380" i="37"/>
  <c r="Z3021" i="37"/>
  <c r="X3021" i="37"/>
  <c r="V3021" i="37"/>
  <c r="Z837" i="37"/>
  <c r="X837" i="37"/>
  <c r="V837" i="37"/>
  <c r="Z2156" i="37"/>
  <c r="X2156" i="37"/>
  <c r="V2156" i="37"/>
  <c r="Z1115" i="37"/>
  <c r="X1115" i="37"/>
  <c r="V1115" i="37"/>
  <c r="Z737" i="37"/>
  <c r="X737" i="37"/>
  <c r="V737" i="37"/>
  <c r="Z2022" i="37"/>
  <c r="X2022" i="37"/>
  <c r="V2022" i="37"/>
  <c r="Z132" i="37"/>
  <c r="X132" i="37"/>
  <c r="V132" i="37"/>
  <c r="Z86" i="37"/>
  <c r="X86" i="37"/>
  <c r="V86" i="37"/>
  <c r="Z37" i="37"/>
  <c r="X37" i="37"/>
  <c r="V37" i="37"/>
  <c r="Z621" i="37"/>
  <c r="X621" i="37"/>
  <c r="V621" i="37"/>
  <c r="Z4161" i="37"/>
  <c r="X4161" i="37"/>
  <c r="V4161" i="37"/>
  <c r="Z659" i="37"/>
  <c r="X659" i="37"/>
  <c r="V659" i="37"/>
  <c r="Z2118" i="37"/>
  <c r="X2118" i="37"/>
  <c r="V2118" i="37"/>
  <c r="Z5082" i="37"/>
  <c r="X5082" i="37"/>
  <c r="V5082" i="37"/>
  <c r="Z921" i="37"/>
  <c r="X921" i="37"/>
  <c r="V921" i="37"/>
  <c r="Z2705" i="37"/>
  <c r="X2705" i="37"/>
  <c r="V2705" i="37"/>
  <c r="Z4351" i="37"/>
  <c r="X4351" i="37"/>
  <c r="V4351" i="37"/>
  <c r="Z3091" i="37"/>
  <c r="X3091" i="37"/>
  <c r="V3091" i="37"/>
  <c r="Z2713" i="37"/>
  <c r="X2713" i="37"/>
  <c r="V2713" i="37"/>
  <c r="Z858" i="37"/>
  <c r="X858" i="37"/>
  <c r="V858" i="37"/>
  <c r="Z990" i="37"/>
  <c r="X990" i="37"/>
  <c r="V990" i="37"/>
  <c r="Z4123" i="37"/>
  <c r="X4123" i="37"/>
  <c r="V4123" i="37"/>
  <c r="Z1633" i="37"/>
  <c r="X1633" i="37"/>
  <c r="V1633" i="37"/>
  <c r="Z4372" i="37"/>
  <c r="X4372" i="37"/>
  <c r="V4372" i="37"/>
  <c r="Z2661" i="37"/>
  <c r="X2661" i="37"/>
  <c r="V2661" i="37"/>
  <c r="Z4548" i="37"/>
  <c r="X4548" i="37"/>
  <c r="V4548" i="37"/>
  <c r="Z610" i="37"/>
  <c r="X610" i="37"/>
  <c r="V610" i="37"/>
  <c r="Z963" i="37"/>
  <c r="X963" i="37"/>
  <c r="V963" i="37"/>
  <c r="Z1555" i="37"/>
  <c r="X1555" i="37"/>
  <c r="V1555" i="37"/>
  <c r="Z796" i="37"/>
  <c r="X796" i="37"/>
  <c r="V796" i="37"/>
  <c r="Z183" i="37"/>
  <c r="X183" i="37"/>
  <c r="V183" i="37"/>
  <c r="Z2961" i="37"/>
  <c r="X2961" i="37"/>
  <c r="V2961" i="37"/>
  <c r="Z3909" i="37"/>
  <c r="X3909" i="37"/>
  <c r="V3909" i="37"/>
  <c r="Z1777" i="37"/>
  <c r="X1777" i="37"/>
  <c r="V1777" i="37"/>
  <c r="Z4883" i="37"/>
  <c r="X4883" i="37"/>
  <c r="V4883" i="37"/>
  <c r="Z4928" i="37"/>
  <c r="X4928" i="37"/>
  <c r="V4928" i="37"/>
  <c r="Z3163" i="37"/>
  <c r="X3163" i="37"/>
  <c r="V3163" i="37"/>
  <c r="Z3381" i="37"/>
  <c r="X3381" i="37"/>
  <c r="V3381" i="37"/>
  <c r="Z197" i="37"/>
  <c r="X197" i="37"/>
  <c r="V197" i="37"/>
  <c r="Z4603" i="37"/>
  <c r="X4603" i="37"/>
  <c r="V4603" i="37"/>
  <c r="Z1703" i="37"/>
  <c r="X1703" i="37"/>
  <c r="V1703" i="37"/>
  <c r="Z250" i="37"/>
  <c r="X250" i="37"/>
  <c r="V250" i="37"/>
  <c r="Z4125" i="37"/>
  <c r="X4125" i="37"/>
  <c r="V4125" i="37"/>
  <c r="Z3740" i="37"/>
  <c r="X3740" i="37"/>
  <c r="V3740" i="37"/>
  <c r="Z3928" i="37"/>
  <c r="X3928" i="37"/>
  <c r="V3928" i="37"/>
  <c r="Z1358" i="37"/>
  <c r="X1358" i="37"/>
  <c r="V1358" i="37"/>
  <c r="Z952" i="37"/>
  <c r="X952" i="37"/>
  <c r="V952" i="37"/>
  <c r="Z2147" i="37"/>
  <c r="X2147" i="37"/>
  <c r="V2147" i="37"/>
  <c r="Z883" i="37"/>
  <c r="X883" i="37"/>
  <c r="V883" i="37"/>
  <c r="Z1825" i="37"/>
  <c r="X1825" i="37"/>
  <c r="V1825" i="37"/>
  <c r="Z1894" i="37"/>
  <c r="X1894" i="37"/>
  <c r="V1894" i="37"/>
  <c r="Z1172" i="37"/>
  <c r="X1172" i="37"/>
  <c r="V1172" i="37"/>
  <c r="Z2875" i="37"/>
  <c r="X2875" i="37"/>
  <c r="V2875" i="37"/>
  <c r="Z353" i="37"/>
  <c r="X353" i="37"/>
  <c r="V353" i="37"/>
  <c r="Z907" i="37"/>
  <c r="X907" i="37"/>
  <c r="V907" i="37"/>
  <c r="Z3757" i="37"/>
  <c r="X3757" i="37"/>
  <c r="V3757" i="37"/>
  <c r="Z3135" i="37"/>
  <c r="X3135" i="37"/>
  <c r="V3135" i="37"/>
  <c r="Z151" i="37"/>
  <c r="X151" i="37"/>
  <c r="V151" i="37"/>
  <c r="Z3289" i="37"/>
  <c r="X3289" i="37"/>
  <c r="V3289" i="37"/>
  <c r="Z431" i="37"/>
  <c r="X431" i="37"/>
  <c r="V431" i="37"/>
  <c r="Z4377" i="37"/>
  <c r="X4377" i="37"/>
  <c r="V4377" i="37"/>
  <c r="Z4091" i="37"/>
  <c r="X4091" i="37"/>
  <c r="V4091" i="37"/>
  <c r="Z3247" i="37"/>
  <c r="X3247" i="37"/>
  <c r="V3247" i="37"/>
  <c r="Z4014" i="37"/>
  <c r="X4014" i="37"/>
  <c r="V4014" i="37"/>
  <c r="Z3603" i="37"/>
  <c r="X3603" i="37"/>
  <c r="V3603" i="37"/>
  <c r="Z4830" i="37"/>
  <c r="X4830" i="37"/>
  <c r="V4830" i="37"/>
  <c r="Z1654" i="37"/>
  <c r="X1654" i="37"/>
  <c r="V1654" i="37"/>
  <c r="Z5" i="37"/>
  <c r="X5" i="37"/>
  <c r="V5" i="37"/>
  <c r="Z2310" i="37"/>
  <c r="X2310" i="37"/>
  <c r="V2310" i="37"/>
  <c r="Z923" i="37"/>
  <c r="X923" i="37"/>
  <c r="V923" i="37"/>
  <c r="Z1515" i="37"/>
  <c r="X1515" i="37"/>
  <c r="V1515" i="37"/>
  <c r="Z1274" i="37"/>
  <c r="X1274" i="37"/>
  <c r="V1274" i="37"/>
  <c r="Z2957" i="37"/>
  <c r="X2957" i="37"/>
  <c r="V2957" i="37"/>
  <c r="Z2724" i="37"/>
  <c r="X2724" i="37"/>
  <c r="V2724" i="37"/>
  <c r="Z1340" i="37"/>
  <c r="X1340" i="37"/>
  <c r="V1340" i="37"/>
  <c r="Z2939" i="37"/>
  <c r="X2939" i="37"/>
  <c r="V2939" i="37"/>
  <c r="Z3711" i="37"/>
  <c r="X3711" i="37"/>
  <c r="V3711" i="37"/>
  <c r="Z615" i="37"/>
  <c r="X615" i="37"/>
  <c r="V615" i="37"/>
  <c r="Z3933" i="37"/>
  <c r="X3933" i="37"/>
  <c r="V3933" i="37"/>
  <c r="Z2104" i="37"/>
  <c r="X2104" i="37"/>
  <c r="V2104" i="37"/>
  <c r="Z3640" i="37"/>
  <c r="X3640" i="37"/>
  <c r="V3640" i="37"/>
  <c r="Z2563" i="37"/>
  <c r="X2563" i="37"/>
  <c r="V2563" i="37"/>
  <c r="Z423" i="37"/>
  <c r="X423" i="37"/>
  <c r="V423" i="37"/>
  <c r="Z2567" i="37"/>
  <c r="X2567" i="37"/>
  <c r="V2567" i="37"/>
  <c r="Z1565" i="37"/>
  <c r="X1565" i="37"/>
  <c r="V1565" i="37"/>
  <c r="Z2984" i="37"/>
  <c r="X2984" i="37"/>
  <c r="V2984" i="37"/>
  <c r="Z4896" i="37"/>
  <c r="X4896" i="37"/>
  <c r="V4896" i="37"/>
  <c r="Z4370" i="37"/>
  <c r="X4370" i="37"/>
  <c r="V4370" i="37"/>
  <c r="Z3595" i="37"/>
  <c r="X3595" i="37"/>
  <c r="V3595" i="37"/>
  <c r="Z3557" i="37"/>
  <c r="X3557" i="37"/>
  <c r="V3557" i="37"/>
  <c r="Z876" i="37"/>
  <c r="X876" i="37"/>
  <c r="V876" i="37"/>
  <c r="Z768" i="37"/>
  <c r="X768" i="37"/>
  <c r="V768" i="37"/>
  <c r="Z728" i="37"/>
  <c r="X728" i="37"/>
  <c r="V728" i="37"/>
  <c r="Z360" i="37"/>
  <c r="X360" i="37"/>
  <c r="V360" i="37"/>
  <c r="Z4051" i="37"/>
  <c r="X4051" i="37"/>
  <c r="V4051" i="37"/>
  <c r="Z5090" i="37"/>
  <c r="X5090" i="37"/>
  <c r="V5090" i="37"/>
  <c r="Z4936" i="37"/>
  <c r="X4936" i="37"/>
  <c r="V4936" i="37"/>
  <c r="Z2488" i="37"/>
  <c r="X2488" i="37"/>
  <c r="V2488" i="37"/>
  <c r="Z3880" i="37"/>
  <c r="X3880" i="37"/>
  <c r="V3880" i="37"/>
  <c r="Z3218" i="37"/>
  <c r="X3218" i="37"/>
  <c r="V3218" i="37"/>
  <c r="Z4909" i="37"/>
  <c r="X4909" i="37"/>
  <c r="V4909" i="37"/>
  <c r="Z4891" i="37"/>
  <c r="X4891" i="37"/>
  <c r="V4891" i="37"/>
  <c r="Z651" i="37"/>
  <c r="X651" i="37"/>
  <c r="V651" i="37"/>
  <c r="Z4505" i="37"/>
  <c r="X4505" i="37"/>
  <c r="V4505" i="37"/>
  <c r="Z274" i="37"/>
  <c r="X274" i="37"/>
  <c r="V274" i="37"/>
  <c r="Z3791" i="37"/>
  <c r="X3791" i="37"/>
  <c r="V3791" i="37"/>
  <c r="Z2926" i="37"/>
  <c r="X2926" i="37"/>
  <c r="V2926" i="37"/>
  <c r="Z3210" i="37"/>
  <c r="X3210" i="37"/>
  <c r="V3210" i="37"/>
  <c r="Z904" i="37"/>
  <c r="X904" i="37"/>
  <c r="V904" i="37"/>
  <c r="Z3090" i="37"/>
  <c r="X3090" i="37"/>
  <c r="V3090" i="37"/>
  <c r="Z3550" i="37"/>
  <c r="X3550" i="37"/>
  <c r="V3550" i="37"/>
  <c r="Z4990" i="37"/>
  <c r="X4990" i="37"/>
  <c r="V4990" i="37"/>
  <c r="Z4864" i="37"/>
  <c r="X4864" i="37"/>
  <c r="V4864" i="37"/>
  <c r="Z2088" i="37"/>
  <c r="X2088" i="37"/>
  <c r="V2088" i="37"/>
  <c r="Z1174" i="37"/>
  <c r="X1174" i="37"/>
  <c r="V1174" i="37"/>
  <c r="Z3712" i="37"/>
  <c r="X3712" i="37"/>
  <c r="V3712" i="37"/>
  <c r="Z3988" i="37"/>
  <c r="X3988" i="37"/>
  <c r="V3988" i="37"/>
  <c r="Z3985" i="37"/>
  <c r="X3985" i="37"/>
  <c r="V3985" i="37"/>
  <c r="Z4602" i="37"/>
  <c r="X4602" i="37"/>
  <c r="V4602" i="37"/>
  <c r="Z4288" i="37"/>
  <c r="X4288" i="37"/>
  <c r="V4288" i="37"/>
  <c r="Z1314" i="37"/>
  <c r="X1314" i="37"/>
  <c r="V1314" i="37"/>
  <c r="Z3650" i="37"/>
  <c r="X3650" i="37"/>
  <c r="V3650" i="37"/>
  <c r="Z1713" i="37"/>
  <c r="X1713" i="37"/>
  <c r="V1713" i="37"/>
  <c r="Z4925" i="37"/>
  <c r="X4925" i="37"/>
  <c r="V4925" i="37"/>
  <c r="Z3403" i="37"/>
  <c r="X3403" i="37"/>
  <c r="V3403" i="37"/>
  <c r="Z4215" i="37"/>
  <c r="X4215" i="37"/>
  <c r="V4215" i="37"/>
  <c r="Z3386" i="37"/>
  <c r="X3386" i="37"/>
  <c r="V3386" i="37"/>
  <c r="Z1706" i="37"/>
  <c r="X1706" i="37"/>
  <c r="V1706" i="37"/>
  <c r="Z2835" i="37"/>
  <c r="X2835" i="37"/>
  <c r="V2835" i="37"/>
  <c r="Z5061" i="37"/>
  <c r="X5061" i="37"/>
  <c r="V5061" i="37"/>
  <c r="Z389" i="37"/>
  <c r="X389" i="37"/>
  <c r="V389" i="37"/>
  <c r="Z5127" i="37"/>
  <c r="X5127" i="37"/>
  <c r="V5127" i="37"/>
  <c r="Z5085" i="37"/>
  <c r="X5085" i="37"/>
  <c r="V5085" i="37"/>
  <c r="Z4326" i="37"/>
  <c r="X4326" i="37"/>
  <c r="V4326" i="37"/>
  <c r="Z1298" i="37"/>
  <c r="X1298" i="37"/>
  <c r="V1298" i="37"/>
  <c r="Z3019" i="37"/>
  <c r="X3019" i="37"/>
  <c r="V3019" i="37"/>
  <c r="Z247" i="37"/>
  <c r="X247" i="37"/>
  <c r="V247" i="37"/>
  <c r="Z3969" i="37"/>
  <c r="X3969" i="37"/>
  <c r="V3969" i="37"/>
  <c r="Z2728" i="37"/>
  <c r="X2728" i="37"/>
  <c r="V2728" i="37"/>
  <c r="Z4158" i="37"/>
  <c r="X4158" i="37"/>
  <c r="V4158" i="37"/>
  <c r="Z4021" i="37"/>
  <c r="X4021" i="37"/>
  <c r="V4021" i="37"/>
  <c r="Z3931" i="37"/>
  <c r="X3931" i="37"/>
  <c r="V3931" i="37"/>
  <c r="Z422" i="37"/>
  <c r="X422" i="37"/>
  <c r="V422" i="37"/>
  <c r="Z3592" i="37"/>
  <c r="X3592" i="37"/>
  <c r="V3592" i="37"/>
  <c r="Z3240" i="37"/>
  <c r="X3240" i="37"/>
  <c r="V3240" i="37"/>
  <c r="Z5107" i="37"/>
  <c r="X5107" i="37"/>
  <c r="V5107" i="37"/>
  <c r="Z4186" i="37"/>
  <c r="X4186" i="37"/>
  <c r="V4186" i="37"/>
  <c r="Z4624" i="37"/>
  <c r="X4624" i="37"/>
  <c r="V4624" i="37"/>
  <c r="Z3667" i="37"/>
  <c r="X3667" i="37"/>
  <c r="V3667" i="37"/>
  <c r="Z4575" i="37"/>
  <c r="X4575" i="37"/>
  <c r="V4575" i="37"/>
  <c r="Z3254" i="37"/>
  <c r="X3254" i="37"/>
  <c r="V3254" i="37"/>
  <c r="Z2516" i="37"/>
  <c r="X2516" i="37"/>
  <c r="V2516" i="37"/>
  <c r="Z1518" i="37"/>
  <c r="X1518" i="37"/>
  <c r="V1518" i="37"/>
  <c r="Z2558" i="37"/>
  <c r="X2558" i="37"/>
  <c r="V2558" i="37"/>
  <c r="Z418" i="37"/>
  <c r="X418" i="37"/>
  <c r="V418" i="37"/>
  <c r="Z3882" i="37"/>
  <c r="X3882" i="37"/>
  <c r="V3882" i="37"/>
  <c r="Z1228" i="37"/>
  <c r="X1228" i="37"/>
  <c r="V1228" i="37"/>
  <c r="Z3429" i="37"/>
  <c r="X3429" i="37"/>
  <c r="V3429" i="37"/>
  <c r="Z1124" i="37"/>
  <c r="X1124" i="37"/>
  <c r="V1124" i="37"/>
  <c r="Z3755" i="37"/>
  <c r="X3755" i="37"/>
  <c r="V3755" i="37"/>
  <c r="Z803" i="37"/>
  <c r="X803" i="37"/>
  <c r="V803" i="37"/>
  <c r="Z1226" i="37"/>
  <c r="X1226" i="37"/>
  <c r="V1226" i="37"/>
  <c r="Z2035" i="37"/>
  <c r="X2035" i="37"/>
  <c r="V2035" i="37"/>
  <c r="Z4070" i="37"/>
  <c r="X4070" i="37"/>
  <c r="V4070" i="37"/>
  <c r="Z853" i="37"/>
  <c r="X853" i="37"/>
  <c r="V853" i="37"/>
  <c r="Z3292" i="37"/>
  <c r="X3292" i="37"/>
  <c r="V3292" i="37"/>
  <c r="Z58" i="37"/>
  <c r="X58" i="37"/>
  <c r="V58" i="37"/>
  <c r="Z3579" i="37"/>
  <c r="X3579" i="37"/>
  <c r="V3579" i="37"/>
  <c r="Z5041" i="37"/>
  <c r="X5041" i="37"/>
  <c r="V5041" i="37"/>
  <c r="Z4213" i="37"/>
  <c r="X4213" i="37"/>
  <c r="V4213" i="37"/>
  <c r="Z5052" i="37"/>
  <c r="X5052" i="37"/>
  <c r="V5052" i="37"/>
  <c r="Z426" i="37"/>
  <c r="X426" i="37"/>
  <c r="V426" i="37"/>
  <c r="Z540" i="37"/>
  <c r="X540" i="37"/>
  <c r="V540" i="37"/>
  <c r="Z4203" i="37"/>
  <c r="X4203" i="37"/>
  <c r="V4203" i="37"/>
  <c r="Z4985" i="37"/>
  <c r="X4985" i="37"/>
  <c r="V4985" i="37"/>
  <c r="Z2279" i="37"/>
  <c r="X2279" i="37"/>
  <c r="V2279" i="37"/>
  <c r="Z4100" i="37"/>
  <c r="X4100" i="37"/>
  <c r="V4100" i="37"/>
  <c r="Z118" i="37"/>
  <c r="X118" i="37"/>
  <c r="V118" i="37"/>
  <c r="Z605" i="37"/>
  <c r="X605" i="37"/>
  <c r="V605" i="37"/>
  <c r="Z361" i="37"/>
  <c r="X361" i="37"/>
  <c r="V361" i="37"/>
  <c r="Z1225" i="37"/>
  <c r="X1225" i="37"/>
  <c r="V1225" i="37"/>
  <c r="Z4873" i="37"/>
  <c r="X4873" i="37"/>
  <c r="V4873" i="37"/>
  <c r="Z2205" i="37"/>
  <c r="X2205" i="37"/>
  <c r="V2205" i="37"/>
  <c r="Z1967" i="37"/>
  <c r="X1967" i="37"/>
  <c r="V1967" i="37"/>
  <c r="Z1835" i="37"/>
  <c r="X1835" i="37"/>
  <c r="V1835" i="37"/>
  <c r="Z722" i="37"/>
  <c r="X722" i="37"/>
  <c r="V722" i="37"/>
  <c r="Z4649" i="37"/>
  <c r="X4649" i="37"/>
  <c r="V4649" i="37"/>
  <c r="Z305" i="37"/>
  <c r="X305" i="37"/>
  <c r="V305" i="37"/>
  <c r="Z3426" i="37"/>
  <c r="X3426" i="37"/>
  <c r="V3426" i="37"/>
  <c r="Z2346" i="37"/>
  <c r="X2346" i="37"/>
  <c r="V2346" i="37"/>
  <c r="Z263" i="37"/>
  <c r="X263" i="37"/>
  <c r="V263" i="37"/>
  <c r="Z5088" i="37"/>
  <c r="X5088" i="37"/>
  <c r="V5088" i="37"/>
  <c r="Z2940" i="37"/>
  <c r="X2940" i="37"/>
  <c r="V2940" i="37"/>
  <c r="Z4499" i="37"/>
  <c r="X4499" i="37"/>
  <c r="V4499" i="37"/>
  <c r="Z2019" i="37"/>
  <c r="X2019" i="37"/>
  <c r="V2019" i="37"/>
  <c r="Z2977" i="37"/>
  <c r="X2977" i="37"/>
  <c r="V2977" i="37"/>
  <c r="Z4626" i="37"/>
  <c r="X4626" i="37"/>
  <c r="V4626" i="37"/>
  <c r="Z1710" i="37"/>
  <c r="X1710" i="37"/>
  <c r="V1710" i="37"/>
  <c r="Z1873" i="37"/>
  <c r="X1873" i="37"/>
  <c r="V1873" i="37"/>
  <c r="Z2388" i="37"/>
  <c r="X2388" i="37"/>
  <c r="V2388" i="37"/>
  <c r="Z515" i="37"/>
  <c r="X515" i="37"/>
  <c r="V515" i="37"/>
  <c r="Z1471" i="37"/>
  <c r="X1471" i="37"/>
  <c r="V1471" i="37"/>
  <c r="Z5042" i="37"/>
  <c r="X5042" i="37"/>
  <c r="V5042" i="37"/>
  <c r="Z2870" i="37"/>
  <c r="X2870" i="37"/>
  <c r="V2870" i="37"/>
  <c r="Z1641" i="37"/>
  <c r="X1641" i="37"/>
  <c r="V1641" i="37"/>
  <c r="Z1724" i="37"/>
  <c r="X1724" i="37"/>
  <c r="V1724" i="37"/>
  <c r="Z2093" i="37"/>
  <c r="X2093" i="37"/>
  <c r="V2093" i="37"/>
  <c r="Z915" i="37"/>
  <c r="X915" i="37"/>
  <c r="V915" i="37"/>
  <c r="Z4747" i="37"/>
  <c r="X4747" i="37"/>
  <c r="V4747" i="37"/>
  <c r="Z326" i="37"/>
  <c r="X326" i="37"/>
  <c r="V326" i="37"/>
  <c r="Z1339" i="37"/>
  <c r="X1339" i="37"/>
  <c r="V1339" i="37"/>
  <c r="Z4382" i="37"/>
  <c r="X4382" i="37"/>
  <c r="V4382" i="37"/>
  <c r="Z4453" i="37"/>
  <c r="X4453" i="37"/>
  <c r="V4453" i="37"/>
  <c r="Z1763" i="37"/>
  <c r="X1763" i="37"/>
  <c r="V1763" i="37"/>
  <c r="Z210" i="37"/>
  <c r="X210" i="37"/>
  <c r="Z2556" i="37"/>
  <c r="X2556" i="37"/>
  <c r="Z1986" i="37"/>
  <c r="X1986" i="37"/>
  <c r="Z1449" i="37"/>
  <c r="X1449" i="37"/>
  <c r="Z5000" i="37"/>
  <c r="X5000" i="37"/>
  <c r="Z3493" i="37"/>
  <c r="X3493" i="37"/>
  <c r="Z3457" i="37"/>
  <c r="X3457" i="37"/>
  <c r="V3457" i="37"/>
  <c r="Z2849" i="37"/>
  <c r="X2849" i="37"/>
  <c r="V2849" i="37"/>
  <c r="Z1386" i="37"/>
  <c r="X1386" i="37"/>
  <c r="V1386" i="37"/>
  <c r="Z751" i="37"/>
  <c r="X751" i="37"/>
  <c r="V751" i="37"/>
  <c r="Z2101" i="37"/>
  <c r="X2101" i="37"/>
  <c r="V2101" i="37"/>
  <c r="Z3739" i="37"/>
  <c r="X3739" i="37"/>
  <c r="V3739" i="37"/>
  <c r="Z731" i="37"/>
  <c r="X731" i="37"/>
  <c r="V731" i="37"/>
  <c r="Z3002" i="37"/>
  <c r="X3002" i="37"/>
  <c r="V3002" i="37"/>
  <c r="Z1404" i="37"/>
  <c r="X1404" i="37"/>
  <c r="V1404" i="37"/>
  <c r="Z188" i="37"/>
  <c r="X188" i="37"/>
  <c r="V188" i="37"/>
  <c r="Z1783" i="37"/>
  <c r="X1783" i="37"/>
  <c r="V1783" i="37"/>
  <c r="Z2001" i="37"/>
  <c r="X2001" i="37"/>
  <c r="V2001" i="37"/>
  <c r="Z822" i="37"/>
  <c r="X822" i="37"/>
  <c r="V822" i="37"/>
  <c r="Z1443" i="37"/>
  <c r="X1443" i="37"/>
  <c r="V1443" i="37"/>
  <c r="Z841" i="37"/>
  <c r="X841" i="37"/>
  <c r="V841" i="37"/>
  <c r="Z3856" i="37"/>
  <c r="X3856" i="37"/>
  <c r="V3856" i="37"/>
  <c r="Z4261" i="37"/>
  <c r="X4261" i="37"/>
  <c r="V4261" i="37"/>
  <c r="Z813" i="37"/>
  <c r="X813" i="37"/>
  <c r="V813" i="37"/>
  <c r="Z3190" i="37"/>
  <c r="X3190" i="37"/>
  <c r="V3190" i="37"/>
  <c r="Z2482" i="37"/>
  <c r="X2482" i="37"/>
  <c r="V2482" i="37"/>
  <c r="Z1694" i="37"/>
  <c r="X1694" i="37"/>
  <c r="V1694" i="37"/>
  <c r="Z1994" i="37"/>
  <c r="X1994" i="37"/>
  <c r="V1994" i="37"/>
  <c r="Z485" i="37"/>
  <c r="X485" i="37"/>
  <c r="V485" i="37"/>
  <c r="Z2234" i="37"/>
  <c r="X2234" i="37"/>
  <c r="V2234" i="37"/>
  <c r="Z3790" i="37"/>
  <c r="X3790" i="37"/>
  <c r="V3790" i="37"/>
  <c r="Z1645" i="37"/>
  <c r="X1645" i="37"/>
  <c r="V1645" i="37"/>
  <c r="Z4233" i="37"/>
  <c r="X4233" i="37"/>
  <c r="V4233" i="37"/>
  <c r="Z4813" i="37"/>
  <c r="X4813" i="37"/>
  <c r="V4813" i="37"/>
  <c r="Z2014" i="37"/>
  <c r="X2014" i="37"/>
  <c r="V2014" i="37"/>
  <c r="Z4865" i="37"/>
  <c r="X4865" i="37"/>
  <c r="V4865" i="37"/>
  <c r="Z2431" i="37"/>
  <c r="X2431" i="37"/>
  <c r="V2431" i="37"/>
  <c r="Z547" i="37"/>
  <c r="X547" i="37"/>
  <c r="V547" i="37"/>
  <c r="Z1191" i="37"/>
  <c r="X1191" i="37"/>
  <c r="V1191" i="37"/>
  <c r="Z1369" i="37"/>
  <c r="X1369" i="37"/>
  <c r="V1369" i="37"/>
  <c r="Z1384" i="37"/>
  <c r="X1384" i="37"/>
  <c r="V1384" i="37"/>
  <c r="Z3378" i="37"/>
  <c r="X3378" i="37"/>
  <c r="V3378" i="37"/>
  <c r="Z5115" i="37"/>
  <c r="X5115" i="37"/>
  <c r="V5115" i="37"/>
  <c r="Z3673" i="37"/>
  <c r="X3673" i="37"/>
  <c r="V3673" i="37"/>
  <c r="Z4433" i="37"/>
  <c r="X4433" i="37"/>
  <c r="V4433" i="37"/>
  <c r="Z4481" i="37"/>
  <c r="X4481" i="37"/>
  <c r="V4481" i="37"/>
  <c r="Z4033" i="37"/>
  <c r="X4033" i="37"/>
  <c r="V4033" i="37"/>
  <c r="Z1510" i="37"/>
  <c r="X1510" i="37"/>
  <c r="V1510" i="37"/>
  <c r="Z3374" i="37"/>
  <c r="X3374" i="37"/>
  <c r="V3374" i="37"/>
  <c r="Z2373" i="37"/>
  <c r="X2373" i="37"/>
  <c r="V2373" i="37"/>
  <c r="Z533" i="37"/>
  <c r="X533" i="37"/>
  <c r="V533" i="37"/>
  <c r="Z2490" i="37"/>
  <c r="X2490" i="37"/>
  <c r="V2490" i="37"/>
  <c r="Z1415" i="37"/>
  <c r="X1415" i="37"/>
  <c r="V1415" i="37"/>
  <c r="Z1015" i="37"/>
  <c r="X1015" i="37"/>
  <c r="V1015" i="37"/>
  <c r="Z4775" i="37"/>
  <c r="X4775" i="37"/>
  <c r="V4775" i="37"/>
  <c r="Z1460" i="37"/>
  <c r="X1460" i="37"/>
  <c r="V1460" i="37"/>
  <c r="Z1163" i="37"/>
  <c r="X1163" i="37"/>
  <c r="V1163" i="37"/>
  <c r="Z1446" i="37"/>
  <c r="X1446" i="37"/>
  <c r="V1446" i="37"/>
  <c r="Z1746" i="37"/>
  <c r="X1746" i="37"/>
  <c r="V1746" i="37"/>
  <c r="Z4110" i="37"/>
  <c r="X4110" i="37"/>
  <c r="V4110" i="37"/>
  <c r="Z217" i="37"/>
  <c r="X217" i="37"/>
  <c r="V217" i="37"/>
  <c r="Z4855" i="37"/>
  <c r="X4855" i="37"/>
  <c r="V4855" i="37"/>
  <c r="Z3136" i="37"/>
  <c r="X3136" i="37"/>
  <c r="V3136" i="37"/>
  <c r="Z1132" i="37"/>
  <c r="X1132" i="37"/>
  <c r="V1132" i="37"/>
  <c r="Z1388" i="37"/>
  <c r="X1388" i="37"/>
  <c r="V1388" i="37"/>
  <c r="Z2191" i="37"/>
  <c r="X2191" i="37"/>
  <c r="V2191" i="37"/>
  <c r="Z3890" i="37"/>
  <c r="X3890" i="37"/>
  <c r="V3890" i="37"/>
  <c r="Z1208" i="37"/>
  <c r="X1208" i="37"/>
  <c r="V1208" i="37"/>
  <c r="Z186" i="37"/>
  <c r="X186" i="37"/>
  <c r="V186" i="37"/>
  <c r="Z4503" i="37"/>
  <c r="X4503" i="37"/>
  <c r="V4503" i="37"/>
  <c r="Z1882" i="37"/>
  <c r="X1882" i="37"/>
  <c r="V1882" i="37"/>
  <c r="Z579" i="37"/>
  <c r="X579" i="37"/>
  <c r="V579" i="37"/>
  <c r="Z2062" i="37"/>
  <c r="X2062" i="37"/>
  <c r="V2062" i="37"/>
  <c r="Z2259" i="37"/>
  <c r="X2259" i="37"/>
  <c r="V2259" i="37"/>
  <c r="Z1587" i="37"/>
  <c r="X1587" i="37"/>
  <c r="V1587" i="37"/>
  <c r="Z2158" i="37"/>
  <c r="X2158" i="37"/>
  <c r="V2158" i="37"/>
  <c r="Z4331" i="37"/>
  <c r="X4331" i="37"/>
  <c r="V4331" i="37"/>
  <c r="Z3128" i="37"/>
  <c r="X3128" i="37"/>
  <c r="V3128" i="37"/>
  <c r="Z4563" i="37"/>
  <c r="X4563" i="37"/>
  <c r="V4563" i="37"/>
  <c r="Z887" i="37"/>
  <c r="X887" i="37"/>
  <c r="V887" i="37"/>
  <c r="Z2766" i="37"/>
  <c r="X2766" i="37"/>
  <c r="V2766" i="37"/>
  <c r="Z961" i="37"/>
  <c r="X961" i="37"/>
  <c r="V961" i="37"/>
  <c r="Z669" i="37"/>
  <c r="X669" i="37"/>
  <c r="V669" i="37"/>
  <c r="Z2886" i="37"/>
  <c r="X2886" i="37"/>
  <c r="V2886" i="37"/>
  <c r="Z2659" i="37"/>
  <c r="X2659" i="37"/>
  <c r="V2659" i="37"/>
  <c r="Z666" i="37"/>
  <c r="X666" i="37"/>
  <c r="V666" i="37"/>
  <c r="Z1070" i="37"/>
  <c r="X1070" i="37"/>
  <c r="V1070" i="37"/>
  <c r="Z1684" i="37"/>
  <c r="X1684" i="37"/>
  <c r="V1684" i="37"/>
  <c r="Z3150" i="37"/>
  <c r="X3150" i="37"/>
  <c r="V3150" i="37"/>
  <c r="Z4080" i="37"/>
  <c r="X4080" i="37"/>
  <c r="V4080" i="37"/>
  <c r="Z1477" i="37"/>
  <c r="X1477" i="37"/>
  <c r="V1477" i="37"/>
  <c r="Z3024" i="37"/>
  <c r="X3024" i="37"/>
  <c r="V3024" i="37"/>
  <c r="Z1204" i="37"/>
  <c r="X1204" i="37"/>
  <c r="V1204" i="37"/>
  <c r="Z2858" i="37"/>
  <c r="X2858" i="37"/>
  <c r="V2858" i="37"/>
  <c r="Z2727" i="37"/>
  <c r="X2727" i="37"/>
  <c r="V2727" i="37"/>
  <c r="Z4194" i="37"/>
  <c r="X4194" i="37"/>
  <c r="V4194" i="37"/>
  <c r="Z3271" i="37"/>
  <c r="X3271" i="37"/>
  <c r="V3271" i="37"/>
  <c r="Z4275" i="37"/>
  <c r="X4275" i="37"/>
  <c r="V4275" i="37"/>
  <c r="Z2792" i="37"/>
  <c r="X2792" i="37"/>
  <c r="V2792" i="37"/>
  <c r="Z4441" i="37"/>
  <c r="X4441" i="37"/>
  <c r="V4441" i="37"/>
  <c r="Z2848" i="37"/>
  <c r="X2848" i="37"/>
  <c r="V2848" i="37"/>
  <c r="Z5092" i="37"/>
  <c r="X5092" i="37"/>
  <c r="V5092" i="37"/>
  <c r="Z3785" i="37"/>
  <c r="X3785" i="37"/>
  <c r="V3785" i="37"/>
  <c r="Z3206" i="37"/>
  <c r="X3206" i="37"/>
  <c r="V3206" i="37"/>
  <c r="Z2811" i="37"/>
  <c r="X2811" i="37"/>
  <c r="V2811" i="37"/>
  <c r="Z2300" i="37"/>
  <c r="X2300" i="37"/>
  <c r="V2300" i="37"/>
  <c r="Z4488" i="37"/>
  <c r="X4488" i="37"/>
  <c r="V4488" i="37"/>
  <c r="Z851" i="37"/>
  <c r="X851" i="37"/>
  <c r="V851" i="37"/>
  <c r="Z5047" i="37"/>
  <c r="X5047" i="37"/>
  <c r="V5047" i="37"/>
  <c r="Z4951" i="37"/>
  <c r="X4951" i="37"/>
  <c r="V4951" i="37"/>
  <c r="Z1243" i="37"/>
  <c r="X1243" i="37"/>
  <c r="V1243" i="37"/>
  <c r="Z660" i="37"/>
  <c r="X660" i="37"/>
  <c r="V660" i="37"/>
  <c r="Z818" i="37"/>
  <c r="X818" i="37"/>
  <c r="V818" i="37"/>
  <c r="Z4872" i="37"/>
  <c r="X4872" i="37"/>
  <c r="V4872" i="37"/>
  <c r="Z3730" i="37"/>
  <c r="X3730" i="37"/>
  <c r="V3730" i="37"/>
  <c r="Z4052" i="37"/>
  <c r="X4052" i="37"/>
  <c r="V4052" i="37"/>
  <c r="Z4766" i="37"/>
  <c r="X4766" i="37"/>
  <c r="V4766" i="37"/>
  <c r="Z442" i="37"/>
  <c r="X442" i="37"/>
  <c r="V442" i="37"/>
  <c r="Z1253" i="37"/>
  <c r="X1253" i="37"/>
  <c r="V1253" i="37"/>
  <c r="Z4032" i="37"/>
  <c r="X4032" i="37"/>
  <c r="V4032" i="37"/>
  <c r="Z1381" i="37"/>
  <c r="X1381" i="37"/>
  <c r="V1381" i="37"/>
  <c r="Z4206" i="37"/>
  <c r="X4206" i="37"/>
  <c r="V4206" i="37"/>
  <c r="Z1186" i="37"/>
  <c r="X1186" i="37"/>
  <c r="V1186" i="37"/>
  <c r="Z3876" i="37"/>
  <c r="X3876" i="37"/>
  <c r="V3876" i="37"/>
  <c r="Z4352" i="37"/>
  <c r="X4352" i="37"/>
  <c r="V4352" i="37"/>
  <c r="Z5070" i="37"/>
  <c r="X5070" i="37"/>
  <c r="V5070" i="37"/>
  <c r="Z4366" i="37"/>
  <c r="X4366" i="37"/>
  <c r="V4366" i="37"/>
  <c r="Z1938" i="37"/>
  <c r="X1938" i="37"/>
  <c r="V1938" i="37"/>
  <c r="Z249" i="37"/>
  <c r="X249" i="37"/>
  <c r="V249" i="37"/>
  <c r="Z2497" i="37"/>
  <c r="X2497" i="37"/>
  <c r="V2497" i="37"/>
  <c r="Z269" i="37"/>
  <c r="X269" i="37"/>
  <c r="V269" i="37"/>
  <c r="Z4590" i="37"/>
  <c r="X4590" i="37"/>
  <c r="V4590" i="37"/>
  <c r="Z2749" i="37"/>
  <c r="X2749" i="37"/>
  <c r="Z2847" i="37"/>
  <c r="X2847" i="37"/>
  <c r="Z434" i="37"/>
  <c r="X434" i="37"/>
  <c r="Z1459" i="37"/>
  <c r="X1459" i="37"/>
  <c r="Z441" i="37"/>
  <c r="X441" i="37"/>
  <c r="Z3325" i="37"/>
  <c r="X3325" i="37"/>
  <c r="Z294" i="37"/>
  <c r="X294" i="37"/>
  <c r="V294" i="37"/>
  <c r="Z583" i="37"/>
  <c r="X583" i="37"/>
  <c r="V583" i="37"/>
  <c r="Z4729" i="37"/>
  <c r="X4729" i="37"/>
  <c r="V4729" i="37"/>
  <c r="Z4455" i="37"/>
  <c r="X4455" i="37"/>
  <c r="V4455" i="37"/>
  <c r="Z1270" i="37"/>
  <c r="X1270" i="37"/>
  <c r="V1270" i="37"/>
  <c r="Z4163" i="37"/>
  <c r="X4163" i="37"/>
  <c r="V4163" i="37"/>
  <c r="Z156" i="37"/>
  <c r="X156" i="37"/>
  <c r="V156" i="37"/>
  <c r="Z571" i="37"/>
  <c r="X571" i="37"/>
  <c r="V571" i="37"/>
  <c r="Z2781" i="37"/>
  <c r="X2781" i="37"/>
  <c r="V2781" i="37"/>
  <c r="Z2000" i="37"/>
  <c r="X2000" i="37"/>
  <c r="V2000" i="37"/>
  <c r="Z3987" i="37"/>
  <c r="X3987" i="37"/>
  <c r="V3987" i="37"/>
  <c r="Z4999" i="37"/>
  <c r="X4999" i="37"/>
  <c r="V4999" i="37"/>
  <c r="Z3050" i="37"/>
  <c r="X3050" i="37"/>
  <c r="V3050" i="37"/>
  <c r="Z1975" i="37"/>
  <c r="X1975" i="37"/>
  <c r="V1975" i="37"/>
  <c r="Z352" i="37"/>
  <c r="X352" i="37"/>
  <c r="V352" i="37"/>
  <c r="Z864" i="37"/>
  <c r="X864" i="37"/>
  <c r="V864" i="37"/>
  <c r="Z218" i="37"/>
  <c r="X218" i="37"/>
  <c r="V218" i="37"/>
  <c r="Z4437" i="37"/>
  <c r="X4437" i="37"/>
  <c r="V4437" i="37"/>
  <c r="Z4361" i="37"/>
  <c r="X4361" i="37"/>
  <c r="V4361" i="37"/>
  <c r="Z2619" i="37"/>
  <c r="X2619" i="37"/>
  <c r="V2619" i="37"/>
  <c r="Z321" i="37"/>
  <c r="X321" i="37"/>
  <c r="V321" i="37"/>
  <c r="Z3637" i="37"/>
  <c r="X3637" i="37"/>
  <c r="V3637" i="37"/>
  <c r="Z106" i="37"/>
  <c r="X106" i="37"/>
  <c r="V106" i="37"/>
  <c r="Z1631" i="37"/>
  <c r="X1631" i="37"/>
  <c r="V1631" i="37"/>
  <c r="Z2637" i="37"/>
  <c r="X2637" i="37"/>
  <c r="V2637" i="37"/>
  <c r="Z3959" i="37"/>
  <c r="X3959" i="37"/>
  <c r="V3959" i="37"/>
  <c r="Z4658" i="37"/>
  <c r="X4658" i="37"/>
  <c r="V4658" i="37"/>
  <c r="Z3449" i="37"/>
  <c r="X3449" i="37"/>
  <c r="V3449" i="37"/>
  <c r="Z1458" i="37"/>
  <c r="X1458" i="37"/>
  <c r="V1458" i="37"/>
  <c r="Z4940" i="37"/>
  <c r="X4940" i="37"/>
  <c r="V4940" i="37"/>
  <c r="Z1395" i="37"/>
  <c r="X1395" i="37"/>
  <c r="V1395" i="37"/>
  <c r="Z1960" i="37"/>
  <c r="X1960" i="37"/>
  <c r="V1960" i="37"/>
  <c r="Z3694" i="37"/>
  <c r="X3694" i="37"/>
  <c r="V3694" i="37"/>
  <c r="Z1536" i="37"/>
  <c r="X1536" i="37"/>
  <c r="V1536" i="37"/>
  <c r="Z4340" i="37"/>
  <c r="X4340" i="37"/>
  <c r="V4340" i="37"/>
  <c r="Z2696" i="37"/>
  <c r="X2696" i="37"/>
  <c r="V2696" i="37"/>
  <c r="Z2670" i="37"/>
  <c r="X2670" i="37"/>
  <c r="V2670" i="37"/>
  <c r="Z2359" i="37"/>
  <c r="X2359" i="37"/>
  <c r="V2359" i="37"/>
  <c r="Z487" i="37"/>
  <c r="X487" i="37"/>
  <c r="V487" i="37"/>
  <c r="Z136" i="37"/>
  <c r="X136" i="37"/>
  <c r="V136" i="37"/>
  <c r="Z318" i="37"/>
  <c r="X318" i="37"/>
  <c r="V318" i="37"/>
  <c r="Z140" i="37"/>
  <c r="X140" i="37"/>
  <c r="V140" i="37"/>
  <c r="Z4988" i="37"/>
  <c r="X4988" i="37"/>
  <c r="V4988" i="37"/>
  <c r="Z4943" i="37"/>
  <c r="X4943" i="37"/>
  <c r="V4943" i="37"/>
  <c r="Z2439" i="37"/>
  <c r="X2439" i="37"/>
  <c r="V2439" i="37"/>
  <c r="Z2530" i="37"/>
  <c r="X2530" i="37"/>
  <c r="V2530" i="37"/>
  <c r="Z530" i="37"/>
  <c r="X530" i="37"/>
  <c r="V530" i="37"/>
  <c r="Z682" i="37"/>
  <c r="X682" i="37"/>
  <c r="V682" i="37"/>
  <c r="Z2905" i="37"/>
  <c r="X2905" i="37"/>
  <c r="V2905" i="37"/>
  <c r="Z4079" i="37"/>
  <c r="X4079" i="37"/>
  <c r="V4079" i="37"/>
  <c r="Z2017" i="37"/>
  <c r="X2017" i="37"/>
  <c r="V2017" i="37"/>
  <c r="Z4685" i="37"/>
  <c r="X4685" i="37"/>
  <c r="V4685" i="37"/>
  <c r="Z1207" i="37"/>
  <c r="X1207" i="37"/>
  <c r="V1207" i="37"/>
  <c r="Z2211" i="37"/>
  <c r="X2211" i="37"/>
  <c r="V2211" i="37"/>
  <c r="Z2885" i="37"/>
  <c r="X2885" i="37"/>
  <c r="V2885" i="37"/>
  <c r="Z429" i="37"/>
  <c r="X429" i="37"/>
  <c r="V429" i="37"/>
  <c r="Z4413" i="37"/>
  <c r="X4413" i="37"/>
  <c r="V4413" i="37"/>
  <c r="Z3838" i="37"/>
  <c r="X3838" i="37"/>
  <c r="V3838" i="37"/>
  <c r="Z4244" i="37"/>
  <c r="X4244" i="37"/>
  <c r="V4244" i="37"/>
  <c r="Z2590" i="37"/>
  <c r="X2590" i="37"/>
  <c r="V2590" i="37"/>
  <c r="Z3996" i="37"/>
  <c r="X3996" i="37"/>
  <c r="V3996" i="37"/>
  <c r="Z67" i="37"/>
  <c r="X67" i="37"/>
  <c r="V67" i="37"/>
  <c r="Z2297" i="37"/>
  <c r="X2297" i="37"/>
  <c r="V2297" i="37"/>
  <c r="Z2794" i="37"/>
  <c r="X2794" i="37"/>
  <c r="V2794" i="37"/>
  <c r="Z2826" i="37"/>
  <c r="X2826" i="37"/>
  <c r="V2826" i="37"/>
  <c r="Z1644" i="37"/>
  <c r="X1644" i="37"/>
  <c r="V1644" i="37"/>
  <c r="Z508" i="37"/>
  <c r="X508" i="37"/>
  <c r="V508" i="37"/>
  <c r="Z1445" i="37"/>
  <c r="X1445" i="37"/>
  <c r="V1445" i="37"/>
  <c r="Z4584" i="37"/>
  <c r="X4584" i="37"/>
  <c r="V4584" i="37"/>
  <c r="Z1447" i="37"/>
  <c r="X1447" i="37"/>
  <c r="V1447" i="37"/>
  <c r="Z4176" i="37"/>
  <c r="X4176" i="37"/>
  <c r="V4176" i="37"/>
  <c r="Z3869" i="37"/>
  <c r="X3869" i="37"/>
  <c r="V3869" i="37"/>
  <c r="Z4183" i="37"/>
  <c r="X4183" i="37"/>
  <c r="V4183" i="37"/>
  <c r="Z2892" i="37"/>
  <c r="X2892" i="37"/>
  <c r="V2892" i="37"/>
  <c r="Z4313" i="37"/>
  <c r="X4313" i="37"/>
  <c r="V4313" i="37"/>
  <c r="Z2312" i="37"/>
  <c r="X2312" i="37"/>
  <c r="V2312" i="37"/>
  <c r="Z2454" i="37"/>
  <c r="X2454" i="37"/>
  <c r="V2454" i="37"/>
  <c r="Z3600" i="37"/>
  <c r="X3600" i="37"/>
  <c r="V3600" i="37"/>
  <c r="Z1841" i="37"/>
  <c r="X1841" i="37"/>
  <c r="V1841" i="37"/>
  <c r="Z3993" i="37"/>
  <c r="X3993" i="37"/>
  <c r="V3993" i="37"/>
  <c r="Z1647" i="37"/>
  <c r="X1647" i="37"/>
  <c r="V1647" i="37"/>
  <c r="Z622" i="37"/>
  <c r="X622" i="37"/>
  <c r="V622" i="37"/>
  <c r="Z146" i="37"/>
  <c r="X146" i="37"/>
  <c r="V146" i="37"/>
  <c r="Z4074" i="37"/>
  <c r="X4074" i="37"/>
  <c r="V4074" i="37"/>
  <c r="Z1867" i="37"/>
  <c r="X1867" i="37"/>
  <c r="V1867" i="37"/>
  <c r="Z1092" i="37"/>
  <c r="X1092" i="37"/>
  <c r="V1092" i="37"/>
  <c r="Z4613" i="37"/>
  <c r="X4613" i="37"/>
  <c r="V4613" i="37"/>
  <c r="Z303" i="37"/>
  <c r="X303" i="37"/>
  <c r="V303" i="37"/>
  <c r="Z507" i="37"/>
  <c r="X507" i="37"/>
  <c r="V507" i="37"/>
  <c r="Z199" i="37"/>
  <c r="X199" i="37"/>
  <c r="V199" i="37"/>
  <c r="Z4706" i="37"/>
  <c r="X4706" i="37"/>
  <c r="V4706" i="37"/>
  <c r="Z4792" i="37"/>
  <c r="X4792" i="37"/>
  <c r="V4792" i="37"/>
  <c r="Z2798" i="37"/>
  <c r="X2798" i="37"/>
  <c r="V2798" i="37"/>
  <c r="Z301" i="37"/>
  <c r="X301" i="37"/>
  <c r="V301" i="37"/>
  <c r="Z4564" i="37"/>
  <c r="X4564" i="37"/>
  <c r="V4564" i="37"/>
  <c r="Z1211" i="37"/>
  <c r="X1211" i="37"/>
  <c r="V1211" i="37"/>
  <c r="Z1223" i="37"/>
  <c r="X1223" i="37"/>
  <c r="V1223" i="37"/>
  <c r="Z3646" i="37"/>
  <c r="X3646" i="37"/>
  <c r="V3646" i="37"/>
  <c r="Z59" i="37"/>
  <c r="X59" i="37"/>
  <c r="V59" i="37"/>
  <c r="Z386" i="37"/>
  <c r="X386" i="37"/>
  <c r="V386" i="37"/>
  <c r="Z676" i="37"/>
  <c r="X676" i="37"/>
  <c r="V676" i="37"/>
  <c r="Z465" i="37"/>
  <c r="X465" i="37"/>
  <c r="V465" i="37"/>
  <c r="Z105" i="37"/>
  <c r="X105" i="37"/>
  <c r="V105" i="37"/>
  <c r="Z1135" i="37"/>
  <c r="X1135" i="37"/>
  <c r="V1135" i="37"/>
  <c r="Z1315" i="37"/>
  <c r="X1315" i="37"/>
  <c r="V1315" i="37"/>
  <c r="Z2091" i="37"/>
  <c r="X2091" i="37"/>
  <c r="V2091" i="37"/>
  <c r="Z414" i="37"/>
  <c r="X414" i="37"/>
  <c r="V414" i="37"/>
  <c r="Z40" i="37"/>
  <c r="X40" i="37"/>
  <c r="V40" i="37"/>
  <c r="Z2604" i="37"/>
  <c r="X2604" i="37"/>
  <c r="V2604" i="37"/>
  <c r="Z1016" i="37"/>
  <c r="X1016" i="37"/>
  <c r="V1016" i="37"/>
  <c r="Z4005" i="37"/>
  <c r="X4005" i="37"/>
  <c r="V4005" i="37"/>
  <c r="Z2647" i="37"/>
  <c r="X2647" i="37"/>
  <c r="V2647" i="37"/>
  <c r="Z1356" i="37"/>
  <c r="X1356" i="37"/>
  <c r="V1356" i="37"/>
  <c r="Z102" i="37"/>
  <c r="X102" i="37"/>
  <c r="V102" i="37"/>
  <c r="Z543" i="37"/>
  <c r="X543" i="37"/>
  <c r="V543" i="37"/>
  <c r="Z1648" i="37"/>
  <c r="X1648" i="37"/>
  <c r="V1648" i="37"/>
  <c r="Z1240" i="37"/>
  <c r="X1240" i="37"/>
  <c r="V1240" i="37"/>
  <c r="Z3821" i="37"/>
  <c r="X3821" i="37"/>
  <c r="V3821" i="37"/>
  <c r="Z4718" i="37"/>
  <c r="X4718" i="37"/>
  <c r="V4718" i="37"/>
  <c r="Z328" i="37"/>
  <c r="X328" i="37"/>
  <c r="V328" i="37"/>
  <c r="Z104" i="37"/>
  <c r="X104" i="37"/>
  <c r="V104" i="37"/>
  <c r="Z4814" i="37"/>
  <c r="X4814" i="37"/>
  <c r="V4814" i="37"/>
  <c r="Z3361" i="37"/>
  <c r="X3361" i="37"/>
  <c r="V3361" i="37"/>
  <c r="Z4328" i="37"/>
  <c r="X4328" i="37"/>
  <c r="V4328" i="37"/>
  <c r="Z2188" i="37"/>
  <c r="X2188" i="37"/>
  <c r="V2188" i="37"/>
  <c r="Z2453" i="37"/>
  <c r="X2453" i="37"/>
  <c r="V2453" i="37"/>
  <c r="Z3945" i="37"/>
  <c r="X3945" i="37"/>
  <c r="V3945" i="37"/>
  <c r="Z2296" i="37"/>
  <c r="X2296" i="37"/>
  <c r="V2296" i="37"/>
  <c r="Z1478" i="37"/>
  <c r="X1478" i="37"/>
  <c r="V1478" i="37"/>
  <c r="Z4845" i="37"/>
  <c r="X4845" i="37"/>
  <c r="V4845" i="37"/>
  <c r="Z1303" i="37"/>
  <c r="X1303" i="37"/>
  <c r="V1303" i="37"/>
  <c r="Z769" i="37"/>
  <c r="X769" i="37"/>
  <c r="V769" i="37"/>
  <c r="Z3117" i="37"/>
  <c r="X3117" i="37"/>
  <c r="V3117" i="37"/>
  <c r="Z1612" i="37"/>
  <c r="X1612" i="37"/>
  <c r="V1612" i="37"/>
  <c r="Z4007" i="37"/>
  <c r="X4007" i="37"/>
  <c r="V4007" i="37"/>
  <c r="Z1236" i="37"/>
  <c r="X1236" i="37"/>
  <c r="V1236" i="37"/>
  <c r="Z30" i="37"/>
  <c r="X30" i="37"/>
  <c r="V30" i="37"/>
  <c r="Z3184" i="37"/>
  <c r="X3184" i="37"/>
  <c r="V3184" i="37"/>
  <c r="Z454" i="37"/>
  <c r="X454" i="37"/>
  <c r="V454" i="37"/>
  <c r="Z2242" i="37"/>
  <c r="X2242" i="37"/>
  <c r="V2242" i="37"/>
  <c r="Z875" i="37"/>
  <c r="X875" i="37"/>
  <c r="V875" i="37"/>
  <c r="Z4360" i="37"/>
  <c r="X4360" i="37"/>
  <c r="V4360" i="37"/>
  <c r="Z3559" i="37"/>
  <c r="X3559" i="37"/>
  <c r="V3559" i="37"/>
  <c r="Z1971" i="37"/>
  <c r="X1971" i="37"/>
  <c r="V1971" i="37"/>
  <c r="Z2005" i="37"/>
  <c r="X2005" i="37"/>
  <c r="V2005" i="37"/>
  <c r="Z4912" i="37"/>
  <c r="X4912" i="37"/>
  <c r="V4912" i="37"/>
  <c r="Z2164" i="37"/>
  <c r="X2164" i="37"/>
  <c r="V2164" i="37"/>
  <c r="Z4088" i="37"/>
  <c r="X4088" i="37"/>
  <c r="V4088" i="37"/>
  <c r="Z3470" i="37"/>
  <c r="X3470" i="37"/>
  <c r="V3470" i="37"/>
  <c r="Z609" i="37"/>
  <c r="X609" i="37"/>
  <c r="V609" i="37"/>
  <c r="Z1313" i="37"/>
  <c r="X1313" i="37"/>
  <c r="V1313" i="37"/>
  <c r="Z97" i="37"/>
  <c r="X97" i="37"/>
  <c r="V97" i="37"/>
  <c r="Z122" i="37"/>
  <c r="X122" i="37"/>
  <c r="V122" i="37"/>
  <c r="Z139" i="37"/>
  <c r="X139" i="37"/>
  <c r="V139" i="37"/>
  <c r="Z2879" i="37"/>
  <c r="X2879" i="37"/>
  <c r="V2879" i="37"/>
  <c r="Z2029" i="37"/>
  <c r="X2029" i="37"/>
  <c r="V2029" i="37"/>
  <c r="Z1721" i="37"/>
  <c r="X1721" i="37"/>
  <c r="V1721" i="37"/>
  <c r="Z4383" i="37"/>
  <c r="X4383" i="37"/>
  <c r="V4383" i="37"/>
  <c r="Z4155" i="37"/>
  <c r="X4155" i="37"/>
  <c r="V4155" i="37"/>
  <c r="Z1736" i="37"/>
  <c r="X1736" i="37"/>
  <c r="V1736" i="37"/>
  <c r="Z1733" i="37"/>
  <c r="X1733" i="37"/>
  <c r="V1733" i="37"/>
  <c r="Z631" i="37"/>
  <c r="X631" i="37"/>
  <c r="V631" i="37"/>
  <c r="Z1795" i="37"/>
  <c r="X1795" i="37"/>
  <c r="V1795" i="37"/>
  <c r="Z297" i="37"/>
  <c r="X297" i="37"/>
  <c r="V297" i="37"/>
  <c r="Z3410" i="37"/>
  <c r="X3410" i="37"/>
  <c r="V3410" i="37"/>
  <c r="Z2092" i="37"/>
  <c r="X2092" i="37"/>
  <c r="V2092" i="37"/>
  <c r="Z2254" i="37"/>
  <c r="X2254" i="37"/>
  <c r="V2254" i="37"/>
  <c r="Z2076" i="37"/>
  <c r="X2076" i="37"/>
  <c r="V2076" i="37"/>
  <c r="Z3423" i="37"/>
  <c r="X3423" i="37"/>
  <c r="V3423" i="37"/>
  <c r="Z2874" i="37"/>
  <c r="X2874" i="37"/>
  <c r="V2874" i="37"/>
  <c r="Z3624" i="37"/>
  <c r="X3624" i="37"/>
  <c r="V3624" i="37"/>
  <c r="Z2074" i="37"/>
  <c r="X2074" i="37"/>
  <c r="V2074" i="37"/>
  <c r="Z3653" i="37"/>
  <c r="X3653" i="37"/>
  <c r="V3653" i="37"/>
  <c r="Z2693" i="37"/>
  <c r="X2693" i="37"/>
  <c r="V2693" i="37"/>
  <c r="Z4918" i="37"/>
  <c r="X4918" i="37"/>
  <c r="V4918" i="37"/>
  <c r="Z662" i="37"/>
  <c r="X662" i="37"/>
  <c r="V662" i="37"/>
  <c r="Z334" i="37"/>
  <c r="X334" i="37"/>
  <c r="V334" i="37"/>
  <c r="Z41" i="37"/>
  <c r="X41" i="37"/>
  <c r="V41" i="37"/>
  <c r="Z3314" i="37"/>
  <c r="X3314" i="37"/>
  <c r="V3314" i="37"/>
  <c r="Z166" i="37"/>
  <c r="X166" i="37"/>
  <c r="V166" i="37"/>
  <c r="Z2094" i="37"/>
  <c r="X2094" i="37"/>
  <c r="V2094" i="37"/>
  <c r="Z2244" i="37"/>
  <c r="X2244" i="37"/>
  <c r="V2244" i="37"/>
  <c r="Z4968" i="37"/>
  <c r="X4968" i="37"/>
  <c r="V4968" i="37"/>
  <c r="Z1197" i="37"/>
  <c r="X1197" i="37"/>
  <c r="V1197" i="37"/>
  <c r="Z3870" i="37"/>
  <c r="X3870" i="37"/>
  <c r="V3870" i="37"/>
  <c r="Z1837" i="37"/>
  <c r="X1837" i="37"/>
  <c r="V1837" i="37"/>
  <c r="Z1743" i="37"/>
  <c r="X1743" i="37"/>
  <c r="V1743" i="37"/>
  <c r="Z3160" i="37"/>
  <c r="X3160" i="37"/>
  <c r="V3160" i="37"/>
  <c r="Z284" i="37"/>
  <c r="X284" i="37"/>
  <c r="V284" i="37"/>
  <c r="Z4168" i="37"/>
  <c r="X4168" i="37"/>
  <c r="V4168" i="37"/>
  <c r="Z567" i="37"/>
  <c r="X567" i="37"/>
  <c r="V567" i="37"/>
  <c r="Z1475" i="37"/>
  <c r="X1475" i="37"/>
  <c r="V1475" i="37"/>
  <c r="Z1697" i="37"/>
  <c r="X1697" i="37"/>
  <c r="V1697" i="37"/>
  <c r="Z4228" i="37"/>
  <c r="X4228" i="37"/>
  <c r="V4228" i="37"/>
  <c r="Z3950" i="37"/>
  <c r="X3950" i="37"/>
  <c r="V3950" i="37"/>
  <c r="Z697" i="37"/>
  <c r="X697" i="37"/>
  <c r="V697" i="37"/>
  <c r="Z2664" i="37"/>
  <c r="X2664" i="37"/>
  <c r="V2664" i="37"/>
  <c r="Z691" i="37"/>
  <c r="X691" i="37"/>
  <c r="V691" i="37"/>
  <c r="Z1294" i="37"/>
  <c r="X1294" i="37"/>
  <c r="V1294" i="37"/>
  <c r="Z673" i="37"/>
  <c r="X673" i="37"/>
  <c r="V673" i="37"/>
  <c r="Z4914" i="37"/>
  <c r="X4914" i="37"/>
  <c r="V4914" i="37"/>
  <c r="Z213" i="37"/>
  <c r="X213" i="37"/>
  <c r="V213" i="37"/>
  <c r="Z1188" i="37"/>
  <c r="X1188" i="37"/>
  <c r="V1188" i="37"/>
  <c r="Z2539" i="37"/>
  <c r="X2539" i="37"/>
  <c r="V2539" i="37"/>
  <c r="Z1058" i="37"/>
  <c r="X1058" i="37"/>
  <c r="V1058" i="37"/>
  <c r="Z4907" i="37"/>
  <c r="X4907" i="37"/>
  <c r="V4907" i="37"/>
  <c r="Z413" i="37"/>
  <c r="X413" i="37"/>
  <c r="V413" i="37"/>
  <c r="Z260" i="37"/>
  <c r="X260" i="37"/>
  <c r="V260" i="37"/>
  <c r="Z2557" i="37"/>
  <c r="X2557" i="37"/>
  <c r="V2557" i="37"/>
  <c r="Z4257" i="37"/>
  <c r="X4257" i="37"/>
  <c r="V4257" i="37"/>
  <c r="Z2072" i="37"/>
  <c r="X2072" i="37"/>
  <c r="V2072" i="37"/>
  <c r="Z1119" i="37"/>
  <c r="X1119" i="37"/>
  <c r="V1119" i="37"/>
  <c r="Z1995" i="37"/>
  <c r="X1995" i="37"/>
  <c r="V1995" i="37"/>
  <c r="Z1829" i="37"/>
  <c r="X1829" i="37"/>
  <c r="V1829" i="37"/>
  <c r="Z1946" i="37"/>
  <c r="X1946" i="37"/>
  <c r="V1946" i="37"/>
  <c r="Z720" i="37"/>
  <c r="X720" i="37"/>
  <c r="V720" i="37"/>
  <c r="Z95" i="37"/>
  <c r="X95" i="37"/>
  <c r="V95" i="37"/>
  <c r="Z1883" i="37"/>
  <c r="X1883" i="37"/>
  <c r="V1883" i="37"/>
  <c r="Z1803" i="37"/>
  <c r="X1803" i="37"/>
  <c r="V1803" i="37"/>
  <c r="Z3066" i="37"/>
  <c r="X3066" i="37"/>
  <c r="V3066" i="37"/>
  <c r="Z4150" i="37"/>
  <c r="X4150" i="37"/>
  <c r="V4150" i="37"/>
  <c r="Z2414" i="37"/>
  <c r="X2414" i="37"/>
  <c r="V2414" i="37"/>
  <c r="Z901" i="37"/>
  <c r="X901" i="37"/>
  <c r="V901" i="37"/>
  <c r="Z684" i="37"/>
  <c r="X684" i="37"/>
  <c r="V684" i="37"/>
  <c r="Z4420" i="37"/>
  <c r="X4420" i="37"/>
  <c r="V4420" i="37"/>
  <c r="Z1568" i="37"/>
  <c r="X1568" i="37"/>
  <c r="V1568" i="37"/>
  <c r="Z4698" i="37"/>
  <c r="X4698" i="37"/>
  <c r="V4698" i="37"/>
  <c r="Z4724" i="37"/>
  <c r="X4724" i="37"/>
  <c r="V4724" i="37"/>
  <c r="Z776" i="37"/>
  <c r="X776" i="37"/>
  <c r="V776" i="37"/>
  <c r="Z723" i="37"/>
  <c r="X723" i="37"/>
  <c r="V723" i="37"/>
  <c r="Z4961" i="37"/>
  <c r="X4961" i="37"/>
  <c r="V4961" i="37"/>
  <c r="Z3615" i="37"/>
  <c r="X3615" i="37"/>
  <c r="V3615" i="37"/>
  <c r="Z3227" i="37"/>
  <c r="X3227" i="37"/>
  <c r="V3227" i="37"/>
  <c r="Z2780" i="37"/>
  <c r="X2780" i="37"/>
  <c r="V2780" i="37"/>
  <c r="Z1107" i="37"/>
  <c r="X1107" i="37"/>
  <c r="V1107" i="37"/>
  <c r="Z4195" i="37"/>
  <c r="X4195" i="37"/>
  <c r="V4195" i="37"/>
  <c r="Z4823" i="37"/>
  <c r="X4823" i="37"/>
  <c r="V4823" i="37"/>
  <c r="Z2682" i="37"/>
  <c r="X2682" i="37"/>
  <c r="V2682" i="37"/>
  <c r="Z5124" i="37"/>
  <c r="X5124" i="37"/>
  <c r="V5124" i="37"/>
  <c r="Z4493" i="37"/>
  <c r="X4493" i="37"/>
  <c r="V4493" i="37"/>
  <c r="Z2842" i="37"/>
  <c r="X2842" i="37"/>
  <c r="V2842" i="37"/>
  <c r="Z4788" i="37"/>
  <c r="X4788" i="37"/>
  <c r="V4788" i="37"/>
  <c r="Z4138" i="37"/>
  <c r="X4138" i="37"/>
  <c r="V4138" i="37"/>
  <c r="Z1389" i="37"/>
  <c r="X1389" i="37"/>
  <c r="V1389" i="37"/>
  <c r="Z1744" i="37"/>
  <c r="X1744" i="37"/>
  <c r="V1744" i="37"/>
  <c r="Z2123" i="37"/>
  <c r="X2123" i="37"/>
  <c r="V2123" i="37"/>
  <c r="Z2345" i="37"/>
  <c r="X2345" i="37"/>
  <c r="V2345" i="37"/>
  <c r="Z474" i="37"/>
  <c r="X474" i="37"/>
  <c r="V474" i="37"/>
  <c r="Z3219" i="37"/>
  <c r="X3219" i="37"/>
  <c r="V3219" i="37"/>
  <c r="Z4565" i="37"/>
  <c r="X4565" i="37"/>
  <c r="V4565" i="37"/>
  <c r="Z2043" i="37"/>
  <c r="X2043" i="37"/>
  <c r="V2043" i="37"/>
  <c r="Z1491" i="37"/>
  <c r="X1491" i="37"/>
  <c r="V1491" i="37"/>
  <c r="Z656" i="37"/>
  <c r="X656" i="37"/>
  <c r="V656" i="37"/>
  <c r="Z184" i="37"/>
  <c r="X184" i="37"/>
  <c r="V184" i="37"/>
  <c r="Z580" i="37"/>
  <c r="X580" i="37"/>
  <c r="V580" i="37"/>
  <c r="Z544" i="37"/>
  <c r="X544" i="37"/>
  <c r="V544" i="37"/>
  <c r="Z220" i="37"/>
  <c r="X220" i="37"/>
  <c r="V220" i="37"/>
  <c r="Z3226" i="37"/>
  <c r="X3226" i="37"/>
  <c r="V3226" i="37"/>
  <c r="Z85" i="37"/>
  <c r="X85" i="37"/>
  <c r="V85" i="37"/>
  <c r="Z3638" i="37"/>
  <c r="X3638" i="37"/>
  <c r="V3638" i="37"/>
  <c r="Z2208" i="37"/>
  <c r="X2208" i="37"/>
  <c r="V2208" i="37"/>
  <c r="Z5111" i="37"/>
  <c r="X5111" i="37"/>
  <c r="V5111" i="37"/>
  <c r="Z1709" i="37"/>
  <c r="X1709" i="37"/>
  <c r="V1709" i="37"/>
  <c r="Z4531" i="37"/>
  <c r="X4531" i="37"/>
  <c r="V4531" i="37"/>
  <c r="Z1237" i="37"/>
  <c r="X1237" i="37"/>
  <c r="V1237" i="37"/>
  <c r="Z3287" i="37"/>
  <c r="X3287" i="37"/>
  <c r="V3287" i="37"/>
  <c r="Z947" i="37"/>
  <c r="X947" i="37"/>
  <c r="V947" i="37"/>
  <c r="Z4801" i="37"/>
  <c r="X4801" i="37"/>
  <c r="V4801" i="37"/>
  <c r="Z1247" i="37"/>
  <c r="X1247" i="37"/>
  <c r="V1247" i="37"/>
  <c r="Z2438" i="37"/>
  <c r="X2438" i="37"/>
  <c r="V2438" i="37"/>
  <c r="Z1996" i="37"/>
  <c r="X1996" i="37"/>
  <c r="V1996" i="37"/>
  <c r="Z1360" i="37"/>
  <c r="X1360" i="37"/>
  <c r="V1360" i="37"/>
  <c r="Z973" i="37"/>
  <c r="X973" i="37"/>
  <c r="V973" i="37"/>
  <c r="Z899" i="37"/>
  <c r="X899" i="37"/>
  <c r="V899" i="37"/>
  <c r="Z182" i="37"/>
  <c r="X182" i="37"/>
  <c r="V182" i="37"/>
  <c r="Z4492" i="37"/>
  <c r="X4492" i="37"/>
  <c r="V4492" i="37"/>
  <c r="Z2437" i="37"/>
  <c r="X2437" i="37"/>
  <c r="V2437" i="37"/>
  <c r="Z257" i="37"/>
  <c r="X257" i="37"/>
  <c r="V257" i="37"/>
  <c r="Z4560" i="37"/>
  <c r="X4560" i="37"/>
  <c r="V4560" i="37"/>
  <c r="Z2535" i="37"/>
  <c r="X2535" i="37"/>
  <c r="V2535" i="37"/>
  <c r="Z5003" i="37"/>
  <c r="X5003" i="37"/>
  <c r="V5003" i="37"/>
  <c r="Z3086" i="37"/>
  <c r="X3086" i="37"/>
  <c r="V3086" i="37"/>
  <c r="Z1888" i="37"/>
  <c r="X1888" i="37"/>
  <c r="V1888" i="37"/>
  <c r="Z2487" i="37"/>
  <c r="X2487" i="37"/>
  <c r="V2487" i="37"/>
  <c r="Z2021" i="37"/>
  <c r="X2021" i="37"/>
  <c r="V2021" i="37"/>
  <c r="Z1932" i="37"/>
  <c r="X1932" i="37"/>
  <c r="V1932" i="37"/>
  <c r="Z3517" i="37"/>
  <c r="X3517" i="37"/>
  <c r="V3517" i="37"/>
  <c r="Z2128" i="37"/>
  <c r="X2128" i="37"/>
  <c r="V2128" i="37"/>
  <c r="Z2580" i="37"/>
  <c r="X2580" i="37"/>
  <c r="V2580" i="37"/>
  <c r="Z204" i="37"/>
  <c r="X204" i="37"/>
  <c r="V204" i="37"/>
  <c r="Z863" i="37"/>
  <c r="X863" i="37"/>
  <c r="V863" i="37"/>
  <c r="Z1017" i="37"/>
  <c r="X1017" i="37"/>
  <c r="V1017" i="37"/>
  <c r="Z2356" i="37"/>
  <c r="X2356" i="37"/>
  <c r="V2356" i="37"/>
  <c r="Z1921" i="37"/>
  <c r="X1921" i="37"/>
  <c r="V1921" i="37"/>
  <c r="Z3305" i="37"/>
  <c r="X3305" i="37"/>
  <c r="V3305" i="37"/>
  <c r="Z1606" i="37"/>
  <c r="X1606" i="37"/>
  <c r="V1606" i="37"/>
  <c r="Z370" i="37"/>
  <c r="X370" i="37"/>
  <c r="V370" i="37"/>
  <c r="Z1591" i="37"/>
  <c r="X1591" i="37"/>
  <c r="V1591" i="37"/>
  <c r="Z1256" i="37"/>
  <c r="X1256" i="37"/>
  <c r="V1256" i="37"/>
  <c r="Z839" i="37"/>
  <c r="X839" i="37"/>
  <c r="V839" i="37"/>
  <c r="Z46" i="37"/>
  <c r="X46" i="37"/>
  <c r="V46" i="37"/>
  <c r="Z1425" i="37"/>
  <c r="X1425" i="37"/>
  <c r="V1425" i="37"/>
  <c r="Z1079" i="37"/>
  <c r="X1079" i="37"/>
  <c r="V1079" i="37"/>
  <c r="Z2524" i="37"/>
  <c r="X2524" i="37"/>
  <c r="V2524" i="37"/>
  <c r="Z1005" i="37"/>
  <c r="X1005" i="37"/>
  <c r="V1005" i="37"/>
  <c r="Z1176" i="37"/>
  <c r="X1176" i="37"/>
  <c r="V1176" i="37"/>
  <c r="Z2362" i="37"/>
  <c r="X2362" i="37"/>
  <c r="V2362" i="37"/>
  <c r="Z4341" i="37"/>
  <c r="X4341" i="37"/>
  <c r="V4341" i="37"/>
  <c r="Z3408" i="37"/>
  <c r="X3408" i="37"/>
  <c r="V3408" i="37"/>
  <c r="Z611" i="37"/>
  <c r="X611" i="37"/>
  <c r="V611" i="37"/>
  <c r="Z1748" i="37"/>
  <c r="X1748" i="37"/>
  <c r="V1748" i="37"/>
  <c r="Z842" i="37"/>
  <c r="X842" i="37"/>
  <c r="V842" i="37"/>
  <c r="Z539" i="37"/>
  <c r="X539" i="37"/>
  <c r="V539" i="37"/>
  <c r="Z4579" i="37"/>
  <c r="X4579" i="37"/>
  <c r="V4579" i="37"/>
  <c r="Z4650" i="37"/>
  <c r="X4650" i="37"/>
  <c r="V4650" i="37"/>
  <c r="Z307" i="37"/>
  <c r="X307" i="37"/>
  <c r="V307" i="37"/>
  <c r="Z1350" i="37"/>
  <c r="X1350" i="37"/>
  <c r="V1350" i="37"/>
  <c r="Z3907" i="37"/>
  <c r="X3907" i="37"/>
  <c r="V3907" i="37"/>
  <c r="Z3310" i="37"/>
  <c r="X3310" i="37"/>
  <c r="V3310" i="37"/>
  <c r="Z4474" i="37"/>
  <c r="X4474" i="37"/>
  <c r="V4474" i="37"/>
  <c r="Z1897" i="37"/>
  <c r="X1897" i="37"/>
  <c r="V1897" i="37"/>
  <c r="Z2015" i="37"/>
  <c r="X2015" i="37"/>
  <c r="V2015" i="37"/>
  <c r="Z4278" i="37"/>
  <c r="X4278" i="37"/>
  <c r="V4278" i="37"/>
  <c r="Z2132" i="37"/>
  <c r="X2132" i="37"/>
  <c r="V2132" i="37"/>
  <c r="Z4937" i="37"/>
  <c r="X4937" i="37"/>
  <c r="V4937" i="37"/>
  <c r="Z3991" i="37"/>
  <c r="X3991" i="37"/>
  <c r="V3991" i="37"/>
  <c r="Z3800" i="37"/>
  <c r="X3800" i="37"/>
  <c r="V3800" i="37"/>
  <c r="Z1147" i="37"/>
  <c r="X1147" i="37"/>
  <c r="V1147" i="37"/>
  <c r="Z585" i="37"/>
  <c r="X585" i="37"/>
  <c r="V585" i="37"/>
  <c r="Z1436" i="37"/>
  <c r="X1436" i="37"/>
  <c r="V1436" i="37"/>
  <c r="Z4046" i="37"/>
  <c r="X4046" i="37"/>
  <c r="V4046" i="37"/>
  <c r="Z1190" i="37"/>
  <c r="X1190" i="37"/>
  <c r="V1190" i="37"/>
  <c r="Z2553" i="37"/>
  <c r="X2553" i="37"/>
  <c r="V2553" i="37"/>
  <c r="Z2380" i="37"/>
  <c r="X2380" i="37"/>
  <c r="V2380" i="37"/>
  <c r="Z3760" i="37"/>
  <c r="X3760" i="37"/>
  <c r="V3760" i="37"/>
  <c r="Z3391" i="37"/>
  <c r="X3391" i="37"/>
  <c r="V3391" i="37"/>
  <c r="Z4293" i="37"/>
  <c r="X4293" i="37"/>
  <c r="V4293" i="37"/>
  <c r="Z2445" i="37"/>
  <c r="X2445" i="37"/>
  <c r="V2445" i="37"/>
  <c r="Z3183" i="37"/>
  <c r="X3183" i="37"/>
  <c r="V3183" i="37"/>
  <c r="Z3616" i="37"/>
  <c r="X3616" i="37"/>
  <c r="V3616" i="37"/>
  <c r="Z4800" i="37"/>
  <c r="X4800" i="37"/>
  <c r="V4800" i="37"/>
  <c r="Z3868" i="37"/>
  <c r="X3868" i="37"/>
  <c r="V3868" i="37"/>
  <c r="Z4793" i="37"/>
  <c r="X4793" i="37"/>
  <c r="V4793" i="37"/>
  <c r="Z3159" i="37"/>
  <c r="X3159" i="37"/>
  <c r="V3159" i="37"/>
  <c r="Z4171" i="37"/>
  <c r="X4171" i="37"/>
  <c r="V4171" i="37"/>
  <c r="Z150" i="37"/>
  <c r="X150" i="37"/>
  <c r="V150" i="37"/>
  <c r="Z2162" i="37"/>
  <c r="X2162" i="37"/>
  <c r="V2162" i="37"/>
  <c r="Z4769" i="37"/>
  <c r="X4769" i="37"/>
  <c r="V4769" i="37"/>
  <c r="Z3208" i="37"/>
  <c r="X3208" i="37"/>
  <c r="V3208" i="37"/>
  <c r="Z971" i="37"/>
  <c r="X971" i="37"/>
  <c r="V971" i="37"/>
  <c r="Z281" i="37"/>
  <c r="X281" i="37"/>
  <c r="V281" i="37"/>
  <c r="Z1026" i="37"/>
  <c r="X1026" i="37"/>
  <c r="V1026" i="37"/>
  <c r="Z2435" i="37"/>
  <c r="X2435" i="37"/>
  <c r="V2435" i="37"/>
  <c r="Z4406" i="37"/>
  <c r="X4406" i="37"/>
  <c r="V4406" i="37"/>
  <c r="Z674" i="37"/>
  <c r="X674" i="37"/>
  <c r="V674" i="37"/>
  <c r="Z2385" i="37"/>
  <c r="X2385" i="37"/>
  <c r="V2385" i="37"/>
  <c r="Z3857" i="37"/>
  <c r="X3857" i="37"/>
  <c r="V3857" i="37"/>
  <c r="Z4862" i="37"/>
  <c r="X4862" i="37"/>
  <c r="V4862" i="37"/>
  <c r="Z4108" i="37"/>
  <c r="X4108" i="37"/>
  <c r="V4108" i="37"/>
  <c r="Z4268" i="37"/>
  <c r="X4268" i="37"/>
  <c r="V4268" i="37"/>
  <c r="Z1110" i="37"/>
  <c r="X1110" i="37"/>
  <c r="V1110" i="37"/>
  <c r="Z777" i="37"/>
  <c r="X777" i="37"/>
  <c r="V777" i="37"/>
  <c r="Z2096" i="37"/>
  <c r="X2096" i="37"/>
  <c r="V2096" i="37"/>
  <c r="Z3655" i="37"/>
  <c r="X3655" i="37"/>
  <c r="V3655" i="37"/>
  <c r="Z4130" i="37"/>
  <c r="X4130" i="37"/>
  <c r="V4130" i="37"/>
  <c r="Z1704" i="37"/>
  <c r="X1704" i="37"/>
  <c r="V1704" i="37"/>
  <c r="Z3025" i="37"/>
  <c r="X3025" i="37"/>
  <c r="V3025" i="37"/>
  <c r="Z2284" i="37"/>
  <c r="X2284" i="37"/>
  <c r="V2284" i="37"/>
  <c r="Z557" i="37"/>
  <c r="X557" i="37"/>
  <c r="V557" i="37"/>
  <c r="Z3452" i="37"/>
  <c r="X3452" i="37"/>
  <c r="V3452" i="37"/>
  <c r="Z714" i="37"/>
  <c r="X714" i="37"/>
  <c r="V714" i="37"/>
  <c r="Z1789" i="37"/>
  <c r="X1789" i="37"/>
  <c r="V1789" i="37"/>
  <c r="Z1300" i="37"/>
  <c r="X1300" i="37"/>
  <c r="V1300" i="37"/>
  <c r="Z4797" i="37"/>
  <c r="X4797" i="37"/>
  <c r="V4797" i="37"/>
  <c r="Z592" i="37"/>
  <c r="X592" i="37"/>
  <c r="V592" i="37"/>
  <c r="Z1310" i="37"/>
  <c r="X1310" i="37"/>
  <c r="V1310" i="37"/>
  <c r="Z3331" i="37"/>
  <c r="X3331" i="37"/>
  <c r="V3331" i="37"/>
  <c r="Z4991" i="37"/>
  <c r="X4991" i="37"/>
  <c r="V4991" i="37"/>
  <c r="Z2962" i="37"/>
  <c r="X2962" i="37"/>
  <c r="V2962" i="37"/>
  <c r="Z3481" i="37"/>
  <c r="X3481" i="37"/>
  <c r="V3481" i="37"/>
  <c r="Z489" i="37"/>
  <c r="X489" i="37"/>
  <c r="V489" i="37"/>
  <c r="Z2082" i="37"/>
  <c r="X2082" i="37"/>
  <c r="V2082" i="37"/>
  <c r="Z3081" i="37"/>
  <c r="X3081" i="37"/>
  <c r="V3081" i="37"/>
  <c r="Z2159" i="37"/>
  <c r="X2159" i="37"/>
  <c r="V2159" i="37"/>
  <c r="Z2079" i="37"/>
  <c r="X2079" i="37"/>
  <c r="V2079" i="37"/>
  <c r="Z3545" i="37"/>
  <c r="X3545" i="37"/>
  <c r="V3545" i="37"/>
  <c r="Z1730" i="37"/>
  <c r="X1730" i="37"/>
  <c r="V1730" i="37"/>
  <c r="Z2222" i="37"/>
  <c r="X2222" i="37"/>
  <c r="V2222" i="37"/>
  <c r="Z1862" i="37"/>
  <c r="X1862" i="37"/>
  <c r="V1862" i="37"/>
  <c r="Z3154" i="37"/>
  <c r="X3154" i="37"/>
  <c r="V3154" i="37"/>
  <c r="Z2411" i="37"/>
  <c r="X2411" i="37"/>
  <c r="V2411" i="37"/>
  <c r="Z4760" i="37"/>
  <c r="X4760" i="37"/>
  <c r="V4760" i="37"/>
  <c r="Z2809" i="37"/>
  <c r="X2809" i="37"/>
  <c r="V2809" i="37"/>
  <c r="Z1854" i="37"/>
  <c r="X1854" i="37"/>
  <c r="V1854" i="37"/>
  <c r="Z4525" i="37"/>
  <c r="X4525" i="37"/>
  <c r="V4525" i="37"/>
  <c r="Z4316" i="37"/>
  <c r="X4316" i="37"/>
  <c r="V4316" i="37"/>
  <c r="Z3126" i="37"/>
  <c r="X3126" i="37"/>
  <c r="V3126" i="37"/>
  <c r="Z2998" i="37"/>
  <c r="X2998" i="37"/>
  <c r="V2998" i="37"/>
  <c r="Z3384" i="37"/>
  <c r="X3384" i="37"/>
  <c r="V3384" i="37"/>
  <c r="Z114" i="37"/>
  <c r="X114" i="37"/>
  <c r="V114" i="37"/>
  <c r="Z380" i="37"/>
  <c r="X380" i="37"/>
  <c r="V380" i="37"/>
  <c r="Z902" i="37"/>
  <c r="X902" i="37"/>
  <c r="V902" i="37"/>
  <c r="Z1129" i="37"/>
  <c r="X1129" i="37"/>
  <c r="V1129" i="37"/>
  <c r="Z1068" i="37"/>
  <c r="X1068" i="37"/>
  <c r="V1068" i="37"/>
  <c r="Z4894" i="37"/>
  <c r="X4894" i="37"/>
  <c r="V4894" i="37"/>
  <c r="Z3807" i="37"/>
  <c r="X3807" i="37"/>
  <c r="V3807" i="37"/>
  <c r="Z296" i="37"/>
  <c r="X296" i="37"/>
  <c r="V296" i="37"/>
  <c r="Z4442" i="37"/>
  <c r="X4442" i="37"/>
  <c r="V4442" i="37"/>
  <c r="Z4000" i="37"/>
  <c r="X4000" i="37"/>
  <c r="V4000" i="37"/>
  <c r="Z1585" i="37"/>
  <c r="X1585" i="37"/>
  <c r="V1585" i="37"/>
  <c r="Z3283" i="37"/>
  <c r="X3283" i="37"/>
  <c r="V3283" i="37"/>
  <c r="Z237" i="37"/>
  <c r="X237" i="37"/>
  <c r="V237" i="37"/>
  <c r="Z3397" i="37"/>
  <c r="X3397" i="37"/>
  <c r="V3397" i="37"/>
  <c r="Z3338" i="37"/>
  <c r="X3338" i="37"/>
  <c r="V3338" i="37"/>
  <c r="Z4191" i="37"/>
  <c r="X4191" i="37"/>
  <c r="V4191" i="37"/>
  <c r="Z2933" i="37"/>
  <c r="X2933" i="37"/>
  <c r="V2933" i="37"/>
  <c r="Z2691" i="37"/>
  <c r="X2691" i="37"/>
  <c r="V2691" i="37"/>
  <c r="Z3041" i="37"/>
  <c r="X3041" i="37"/>
  <c r="V3041" i="37"/>
  <c r="Z1990" i="37"/>
  <c r="X1990" i="37"/>
  <c r="V1990" i="37"/>
  <c r="Z559" i="37"/>
  <c r="X559" i="37"/>
  <c r="V559" i="37"/>
  <c r="Z1738" i="37"/>
  <c r="X1738" i="37"/>
  <c r="V1738" i="37"/>
  <c r="Z2900" i="37"/>
  <c r="X2900" i="37"/>
  <c r="V2900" i="37"/>
  <c r="Z3078" i="37"/>
  <c r="X3078" i="37"/>
  <c r="V3078" i="37"/>
  <c r="Z4140" i="37"/>
  <c r="X4140" i="37"/>
  <c r="V4140" i="37"/>
  <c r="Z2161" i="37"/>
  <c r="X2161" i="37"/>
  <c r="V2161" i="37"/>
  <c r="Z3415" i="37"/>
  <c r="X3415" i="37"/>
  <c r="V3415" i="37"/>
  <c r="Z230" i="37"/>
  <c r="X230" i="37"/>
  <c r="V230" i="37"/>
  <c r="Z601" i="37"/>
  <c r="X601" i="37"/>
  <c r="V601" i="37"/>
  <c r="Z273" i="37"/>
  <c r="X273" i="37"/>
  <c r="V273" i="37"/>
  <c r="Z1508" i="37"/>
  <c r="X1508" i="37"/>
  <c r="V1508" i="37"/>
  <c r="Z993" i="37"/>
  <c r="X993" i="37"/>
  <c r="V993" i="37"/>
  <c r="Z3307" i="37"/>
  <c r="X3307" i="37"/>
  <c r="V3307" i="37"/>
  <c r="Z1101" i="37"/>
  <c r="X1101" i="37"/>
  <c r="V1101" i="37"/>
  <c r="Z108" i="37"/>
  <c r="X108" i="37"/>
  <c r="V108" i="37"/>
  <c r="Z1898" i="37"/>
  <c r="X1898" i="37"/>
  <c r="V1898" i="37"/>
  <c r="Z2645" i="37"/>
  <c r="X2645" i="37"/>
  <c r="V2645" i="37"/>
  <c r="Z1496" i="37"/>
  <c r="X1496" i="37"/>
  <c r="V1496" i="37"/>
  <c r="Z672" i="37"/>
  <c r="X672" i="37"/>
  <c r="V672" i="37"/>
  <c r="Z4690" i="37"/>
  <c r="X4690" i="37"/>
  <c r="V4690" i="37"/>
  <c r="Z1495" i="37"/>
  <c r="X1495" i="37"/>
  <c r="V1495" i="37"/>
  <c r="Z2622" i="37"/>
  <c r="X2622" i="37"/>
  <c r="V2622" i="37"/>
  <c r="Z4980" i="37"/>
  <c r="X4980" i="37"/>
  <c r="V4980" i="37"/>
  <c r="Z1324" i="37"/>
  <c r="X1324" i="37"/>
  <c r="V1324" i="37"/>
  <c r="Z425" i="37"/>
  <c r="X425" i="37"/>
  <c r="V425" i="37"/>
  <c r="Z2586" i="37"/>
  <c r="X2586" i="37"/>
  <c r="V2586" i="37"/>
  <c r="Z897" i="37"/>
  <c r="X897" i="37"/>
  <c r="V897" i="37"/>
  <c r="Z635" i="37"/>
  <c r="X635" i="37"/>
  <c r="V635" i="37"/>
  <c r="Z2829" i="37"/>
  <c r="X2829" i="37"/>
  <c r="V2829" i="37"/>
  <c r="Z1923" i="37"/>
  <c r="X1923" i="37"/>
  <c r="V1923" i="37"/>
  <c r="Z35" i="37"/>
  <c r="X35" i="37"/>
  <c r="V35" i="37"/>
  <c r="Z1396" i="37"/>
  <c r="X1396" i="37"/>
  <c r="V1396" i="37"/>
  <c r="Z3514" i="37"/>
  <c r="X3514" i="37"/>
  <c r="V3514" i="37"/>
  <c r="Z3863" i="37"/>
  <c r="X3863" i="37"/>
  <c r="V3863" i="37"/>
  <c r="Z3596" i="37"/>
  <c r="X3596" i="37"/>
  <c r="V3596" i="37"/>
  <c r="Z3131" i="37"/>
  <c r="X3131" i="37"/>
  <c r="V3131" i="37"/>
  <c r="Z1373" i="37"/>
  <c r="X1373" i="37"/>
  <c r="V1373" i="37"/>
  <c r="Z1013" i="37"/>
  <c r="X1013" i="37"/>
  <c r="V1013" i="37"/>
  <c r="Z99" i="37"/>
  <c r="X99" i="37"/>
  <c r="V99" i="37"/>
  <c r="Z1014" i="37"/>
  <c r="X1014" i="37"/>
  <c r="V1014" i="37"/>
  <c r="Z3496" i="37"/>
  <c r="X3496" i="37"/>
  <c r="V3496" i="37"/>
  <c r="Z364" i="37"/>
  <c r="X364" i="37"/>
  <c r="V364" i="37"/>
  <c r="Z2770" i="37"/>
  <c r="X2770" i="37"/>
  <c r="V2770" i="37"/>
  <c r="Z1668" i="37"/>
  <c r="X1668" i="37"/>
  <c r="V1668" i="37"/>
  <c r="Z4153" i="37"/>
  <c r="X4153" i="37"/>
  <c r="V4153" i="37"/>
  <c r="Z502" i="37"/>
  <c r="X502" i="37"/>
  <c r="V502" i="37"/>
  <c r="Z2908" i="37"/>
  <c r="X2908" i="37"/>
  <c r="V2908" i="37"/>
  <c r="Z3466" i="37"/>
  <c r="X3466" i="37"/>
  <c r="V3466" i="37"/>
  <c r="Z312" i="37"/>
  <c r="X312" i="37"/>
  <c r="V312" i="37"/>
  <c r="Z1117" i="37"/>
  <c r="X1117" i="37"/>
  <c r="V1117" i="37"/>
  <c r="Z1827" i="37"/>
  <c r="X1827" i="37"/>
  <c r="V1827" i="37"/>
  <c r="Z724" i="37"/>
  <c r="X724" i="37"/>
  <c r="V724" i="37"/>
  <c r="Z3691" i="37"/>
  <c r="X3691" i="37"/>
  <c r="V3691" i="37"/>
  <c r="Z4124" i="37"/>
  <c r="X4124" i="37"/>
  <c r="V4124" i="37"/>
  <c r="Z2810" i="37"/>
  <c r="X2810" i="37"/>
  <c r="V2810" i="37"/>
  <c r="Z1812" i="37"/>
  <c r="X1812" i="37"/>
  <c r="V1812" i="37"/>
  <c r="Z2314" i="37"/>
  <c r="X2314" i="37"/>
  <c r="V2314" i="37"/>
  <c r="Z2685" i="37"/>
  <c r="X2685" i="37"/>
  <c r="V2685" i="37"/>
  <c r="Z891" i="37"/>
  <c r="X891" i="37"/>
  <c r="V891" i="37"/>
  <c r="Z908" i="37"/>
  <c r="X908" i="37"/>
  <c r="V908" i="37"/>
  <c r="Z3059" i="37"/>
  <c r="X3059" i="37"/>
  <c r="V3059" i="37"/>
  <c r="Z3735" i="37"/>
  <c r="X3735" i="37"/>
  <c r="V3735" i="37"/>
  <c r="Z3741" i="37"/>
  <c r="X3741" i="37"/>
  <c r="V3741" i="37"/>
  <c r="Z3654" i="37"/>
  <c r="X3654" i="37"/>
  <c r="V3654" i="37"/>
  <c r="Z1690" i="37"/>
  <c r="X1690" i="37"/>
  <c r="V1690" i="37"/>
  <c r="Z1257" i="37"/>
  <c r="X1257" i="37"/>
  <c r="V1257" i="37"/>
  <c r="Z2958" i="37"/>
  <c r="X2958" i="37"/>
  <c r="V2958" i="37"/>
  <c r="Z1433" i="37"/>
  <c r="X1433" i="37"/>
  <c r="V1433" i="37"/>
  <c r="Z1780" i="37"/>
  <c r="X1780" i="37"/>
  <c r="V1780" i="37"/>
  <c r="Z4022" i="37"/>
  <c r="X4022" i="37"/>
  <c r="V4022" i="37"/>
  <c r="Z483" i="37"/>
  <c r="X483" i="37"/>
  <c r="V483" i="37"/>
  <c r="Z1287" i="37"/>
  <c r="X1287" i="37"/>
  <c r="V1287" i="37"/>
  <c r="Z4054" i="37"/>
  <c r="X4054" i="37"/>
  <c r="V4054" i="37"/>
  <c r="Z2486" i="37"/>
  <c r="X2486" i="37"/>
  <c r="V2486" i="37"/>
  <c r="Z2127" i="37"/>
  <c r="X2127" i="37"/>
  <c r="V2127" i="37"/>
  <c r="Z4763" i="37"/>
  <c r="X4763" i="37"/>
  <c r="V4763" i="37"/>
  <c r="Z1574" i="37"/>
  <c r="X1574" i="37"/>
  <c r="V1574" i="37"/>
  <c r="Z3402" i="37"/>
  <c r="X3402" i="37"/>
  <c r="V3402" i="37"/>
  <c r="Z1656" i="37"/>
  <c r="X1656" i="37"/>
  <c r="V1656" i="37"/>
  <c r="Z3663" i="37"/>
  <c r="X3663" i="37"/>
  <c r="V3663" i="37"/>
  <c r="Z2912" i="37"/>
  <c r="X2912" i="37"/>
  <c r="V2912" i="37"/>
  <c r="Z3946" i="37"/>
  <c r="X3946" i="37"/>
  <c r="V3946" i="37"/>
  <c r="Z2609" i="37"/>
  <c r="X2609" i="37"/>
  <c r="V2609" i="37"/>
  <c r="Z713" i="37"/>
  <c r="X713" i="37"/>
  <c r="V713" i="37"/>
  <c r="Z4322" i="37"/>
  <c r="X4322" i="37"/>
  <c r="V4322" i="37"/>
  <c r="Z63" i="37"/>
  <c r="X63" i="37"/>
  <c r="V63" i="37"/>
  <c r="Z4304" i="37"/>
  <c r="X4304" i="37"/>
  <c r="V4304" i="37"/>
  <c r="Z2155" i="37"/>
  <c r="X2155" i="37"/>
  <c r="V2155" i="37"/>
  <c r="Z338" i="37"/>
  <c r="X338" i="37"/>
  <c r="V338" i="37"/>
  <c r="Z979" i="37"/>
  <c r="X979" i="37"/>
  <c r="V979" i="37"/>
  <c r="Z4095" i="37"/>
  <c r="X4095" i="37"/>
  <c r="V4095" i="37"/>
  <c r="Z410" i="37"/>
  <c r="X410" i="37"/>
  <c r="V410" i="37"/>
  <c r="Z2307" i="37"/>
  <c r="X2307" i="37"/>
  <c r="V2307" i="37"/>
  <c r="Z2176" i="37"/>
  <c r="X2176" i="37"/>
  <c r="V2176" i="37"/>
  <c r="Z2644" i="37"/>
  <c r="X2644" i="37"/>
  <c r="V2644" i="37"/>
  <c r="Z383" i="37"/>
  <c r="X383" i="37"/>
  <c r="V383" i="37"/>
  <c r="Z716" i="37"/>
  <c r="X716" i="37"/>
  <c r="V716" i="37"/>
  <c r="Z354" i="37"/>
  <c r="X354" i="37"/>
  <c r="V354" i="37"/>
  <c r="Z3360" i="37"/>
  <c r="X3360" i="37"/>
  <c r="V3360" i="37"/>
  <c r="Z3141" i="37"/>
  <c r="X3141" i="37"/>
  <c r="V3141" i="37"/>
  <c r="Z607" i="37"/>
  <c r="X607" i="37"/>
  <c r="V607" i="37"/>
  <c r="Z1887" i="37"/>
  <c r="X1887" i="37"/>
  <c r="V1887" i="37"/>
  <c r="Z5086" i="37"/>
  <c r="X5086" i="37"/>
  <c r="V5086" i="37"/>
  <c r="Z710" i="37"/>
  <c r="X710" i="37"/>
  <c r="V710" i="37"/>
  <c r="Z909" i="37"/>
  <c r="X909" i="37"/>
  <c r="V909" i="37"/>
  <c r="Z950" i="37"/>
  <c r="X950" i="37"/>
  <c r="V950" i="37"/>
  <c r="Z2572" i="37"/>
  <c r="X2572" i="37"/>
  <c r="V2572" i="37"/>
  <c r="Z203" i="37"/>
  <c r="X203" i="37"/>
  <c r="V203" i="37"/>
  <c r="Z1874" i="37"/>
  <c r="X1874" i="37"/>
  <c r="V1874" i="37"/>
  <c r="Z859" i="37"/>
  <c r="X859" i="37"/>
  <c r="V859" i="37"/>
  <c r="Z2406" i="37"/>
  <c r="X2406" i="37"/>
  <c r="V2406" i="37"/>
  <c r="Z2630" i="37"/>
  <c r="X2630" i="37"/>
  <c r="V2630" i="37"/>
  <c r="Z999" i="37"/>
  <c r="X999" i="37"/>
  <c r="V999" i="37"/>
  <c r="Z2172" i="37"/>
  <c r="X2172" i="37"/>
  <c r="V2172" i="37"/>
  <c r="Z4641" i="37"/>
  <c r="X4641" i="37"/>
  <c r="V4641" i="37"/>
  <c r="Z626" i="37"/>
  <c r="X626" i="37"/>
  <c r="V626" i="37"/>
  <c r="Z2509" i="37"/>
  <c r="X2509" i="37"/>
  <c r="V2509" i="37"/>
  <c r="Z2033" i="37"/>
  <c r="X2033" i="37"/>
  <c r="V2033" i="37"/>
  <c r="Z4061" i="37"/>
  <c r="X4061" i="37"/>
  <c r="V4061" i="37"/>
  <c r="Z3395" i="37"/>
  <c r="X3395" i="37"/>
  <c r="V3395" i="37"/>
  <c r="Z1490" i="37"/>
  <c r="X1490" i="37"/>
  <c r="V1490" i="37"/>
  <c r="Z3772" i="37"/>
  <c r="X3772" i="37"/>
  <c r="V3772" i="37"/>
  <c r="Z2054" i="37"/>
  <c r="X2054" i="37"/>
  <c r="V2054" i="37"/>
  <c r="Z3738" i="37"/>
  <c r="X3738" i="37"/>
  <c r="V3738" i="37"/>
  <c r="Z1153" i="37"/>
  <c r="X1153" i="37"/>
  <c r="V1153" i="37"/>
  <c r="Z4737" i="37"/>
  <c r="X4737" i="37"/>
  <c r="V4737" i="37"/>
  <c r="Z3942" i="37"/>
  <c r="X3942" i="37"/>
  <c r="V3942" i="37"/>
  <c r="Z215" i="37"/>
  <c r="X215" i="37"/>
  <c r="V215" i="37"/>
  <c r="Z5095" i="37"/>
  <c r="X5095" i="37"/>
  <c r="V5095" i="37"/>
  <c r="Z3006" i="37"/>
  <c r="X3006" i="37"/>
  <c r="V3006" i="37"/>
  <c r="Z382" i="37"/>
  <c r="X382" i="37"/>
  <c r="V382" i="37"/>
  <c r="Z906" i="37"/>
  <c r="X906" i="37"/>
  <c r="V906" i="37"/>
  <c r="Z3498" i="37"/>
  <c r="X3498" i="37"/>
  <c r="V3498" i="37"/>
  <c r="Z1046" i="37"/>
  <c r="X1046" i="37"/>
  <c r="V1046" i="37"/>
  <c r="Z3252" i="37"/>
  <c r="X3252" i="37"/>
  <c r="V3252" i="37"/>
  <c r="Z4778" i="37"/>
  <c r="X4778" i="37"/>
  <c r="V4778" i="37"/>
  <c r="Z733" i="37"/>
  <c r="X733" i="37"/>
  <c r="V733" i="37"/>
  <c r="Z4501" i="37"/>
  <c r="X4501" i="37"/>
  <c r="V4501" i="37"/>
  <c r="Z1187" i="37"/>
  <c r="X1187" i="37"/>
  <c r="V1187" i="37"/>
  <c r="Z2888" i="37"/>
  <c r="X2888" i="37"/>
  <c r="V2888" i="37"/>
  <c r="Z4741" i="37"/>
  <c r="X4741" i="37"/>
  <c r="V4741" i="37"/>
  <c r="Z2444" i="37"/>
  <c r="X2444" i="37"/>
  <c r="V2444" i="37"/>
  <c r="Z3280" i="37"/>
  <c r="X3280" i="37"/>
  <c r="V3280" i="37"/>
  <c r="Z760" i="37"/>
  <c r="X760" i="37"/>
  <c r="V760" i="37"/>
  <c r="Z4861" i="37"/>
  <c r="X4861" i="37"/>
  <c r="V4861" i="37"/>
  <c r="Z599" i="37"/>
  <c r="X599" i="37"/>
  <c r="V599" i="37"/>
  <c r="Z646" i="37"/>
  <c r="X646" i="37"/>
  <c r="V646" i="37"/>
  <c r="Z2593" i="37"/>
  <c r="X2593" i="37"/>
  <c r="V2593" i="37"/>
  <c r="Z1749" i="37"/>
  <c r="X1749" i="37"/>
  <c r="V1749" i="37"/>
  <c r="Z619" i="37"/>
  <c r="X619" i="37"/>
  <c r="V619" i="37"/>
  <c r="Z4673" i="37"/>
  <c r="X4673" i="37"/>
  <c r="V4673" i="37"/>
  <c r="Z176" i="37"/>
  <c r="X176" i="37"/>
  <c r="V176" i="37"/>
  <c r="Z2683" i="37"/>
  <c r="X2683" i="37"/>
  <c r="V2683" i="37"/>
  <c r="Z1149" i="37"/>
  <c r="X1149" i="37"/>
  <c r="V1149" i="37"/>
  <c r="Z141" i="37"/>
  <c r="X141" i="37"/>
  <c r="V141" i="37"/>
  <c r="Z2047" i="37"/>
  <c r="X2047" i="37"/>
  <c r="V2047" i="37"/>
  <c r="Z1848" i="37"/>
  <c r="X1848" i="37"/>
  <c r="V1848" i="37"/>
  <c r="Z612" i="37"/>
  <c r="X612" i="37"/>
  <c r="V612" i="37"/>
  <c r="Z1409" i="37"/>
  <c r="X1409" i="37"/>
  <c r="V1409" i="37"/>
  <c r="Z550" i="37"/>
  <c r="X550" i="37"/>
  <c r="V550" i="37"/>
  <c r="Z597" i="37"/>
  <c r="X597" i="37"/>
  <c r="V597" i="37"/>
  <c r="Z2949" i="37"/>
  <c r="X2949" i="37"/>
  <c r="V2949" i="37"/>
  <c r="Z471" i="37"/>
  <c r="X471" i="37"/>
  <c r="V471" i="37"/>
  <c r="Z4870" i="37"/>
  <c r="X4870" i="37"/>
  <c r="V4870" i="37"/>
  <c r="Z392" i="37"/>
  <c r="X392" i="37"/>
  <c r="V392" i="37"/>
  <c r="Z4115" i="37"/>
  <c r="X4115" i="37"/>
  <c r="V4115" i="37"/>
  <c r="Z1561" i="37"/>
  <c r="X1561" i="37"/>
  <c r="V1561" i="37"/>
  <c r="Z1658" i="37"/>
  <c r="X1658" i="37"/>
  <c r="V1658" i="37"/>
  <c r="Z4524" i="37"/>
  <c r="X4524" i="37"/>
  <c r="V4524" i="37"/>
  <c r="Z575" i="37"/>
  <c r="X575" i="37"/>
  <c r="V575" i="37"/>
  <c r="Z2081" i="37"/>
  <c r="X2081" i="37"/>
  <c r="V2081" i="37"/>
  <c r="Z3418" i="37"/>
  <c r="X3418" i="37"/>
  <c r="V3418" i="37"/>
  <c r="Z3893" i="37"/>
  <c r="X3893" i="37"/>
  <c r="V3893" i="37"/>
  <c r="Z4745" i="37"/>
  <c r="X4745" i="37"/>
  <c r="V4745" i="37"/>
  <c r="Z3798" i="37"/>
  <c r="X3798" i="37"/>
  <c r="V3798" i="37"/>
  <c r="Z2979" i="37"/>
  <c r="X2979" i="37"/>
  <c r="V2979" i="37"/>
  <c r="Z178" i="37"/>
  <c r="X178" i="37"/>
  <c r="V178" i="37"/>
  <c r="Z805" i="37"/>
  <c r="X805" i="37"/>
  <c r="V805" i="37"/>
  <c r="Z3364" i="37"/>
  <c r="X3364" i="37"/>
  <c r="V3364" i="37"/>
  <c r="Z4904" i="37"/>
  <c r="X4904" i="37"/>
  <c r="V4904" i="37"/>
  <c r="Z1296" i="37"/>
  <c r="X1296" i="37"/>
  <c r="V1296" i="37"/>
  <c r="Z2965" i="37"/>
  <c r="X2965" i="37"/>
  <c r="V2965" i="37"/>
  <c r="Z3250" i="37"/>
  <c r="X3250" i="37"/>
  <c r="V3250" i="37"/>
  <c r="Z110" i="37"/>
  <c r="X110" i="37"/>
  <c r="V110" i="37"/>
  <c r="Z5054" i="37"/>
  <c r="X5054" i="37"/>
  <c r="V5054" i="37"/>
  <c r="Z4752" i="37"/>
  <c r="X4752" i="37"/>
  <c r="V4752" i="37"/>
  <c r="Z1258" i="37"/>
  <c r="X1258" i="37"/>
  <c r="V1258" i="37"/>
  <c r="Z2588" i="37"/>
  <c r="X2588" i="37"/>
  <c r="V2588" i="37"/>
  <c r="Z3475" i="37"/>
  <c r="X3475" i="37"/>
  <c r="V3475" i="37"/>
  <c r="Z3505" i="37"/>
  <c r="X3505" i="37"/>
  <c r="V3505" i="37"/>
  <c r="Z153" i="37"/>
  <c r="X153" i="37"/>
  <c r="V153" i="37"/>
  <c r="Z221" i="37"/>
  <c r="X221" i="37"/>
  <c r="V221" i="37"/>
  <c r="Z190" i="37"/>
  <c r="X190" i="37"/>
  <c r="V190" i="37"/>
  <c r="Z1410" i="37"/>
  <c r="X1410" i="37"/>
  <c r="V1410" i="37"/>
  <c r="Z4422" i="37"/>
  <c r="X4422" i="37"/>
  <c r="V4422" i="37"/>
  <c r="Z3433" i="37"/>
  <c r="X3433" i="37"/>
  <c r="V3433" i="37"/>
  <c r="Z3004" i="37"/>
  <c r="X3004" i="37"/>
  <c r="V3004" i="37"/>
  <c r="Z1127" i="37"/>
  <c r="X1127" i="37"/>
  <c r="V1127" i="37"/>
  <c r="Z1235" i="37"/>
  <c r="X1235" i="37"/>
  <c r="V1235" i="37"/>
  <c r="Z2348" i="37"/>
  <c r="X2348" i="37"/>
  <c r="V2348" i="37"/>
  <c r="Z2918" i="37"/>
  <c r="X2918" i="37"/>
  <c r="V2918" i="37"/>
  <c r="Z1232" i="37"/>
  <c r="X1232" i="37"/>
  <c r="V1232" i="37"/>
  <c r="Z1268" i="37"/>
  <c r="X1268" i="37"/>
  <c r="V1268" i="37"/>
  <c r="Z2395" i="37"/>
  <c r="X2395" i="37"/>
  <c r="V2395" i="37"/>
  <c r="Z4483" i="37"/>
  <c r="X4483" i="37"/>
  <c r="V4483" i="37"/>
  <c r="Z1826" i="37"/>
  <c r="X1826" i="37"/>
  <c r="V1826" i="37"/>
  <c r="Z2065" i="37"/>
  <c r="X2065" i="37"/>
  <c r="V2065" i="37"/>
  <c r="Z2621" i="37"/>
  <c r="X2621" i="37"/>
  <c r="V2621" i="37"/>
  <c r="Z2309" i="37"/>
  <c r="X2309" i="37"/>
  <c r="V2309" i="37"/>
  <c r="Z905" i="37"/>
  <c r="X905" i="37"/>
  <c r="V905" i="37"/>
  <c r="Z3898" i="37"/>
  <c r="X3898" i="37"/>
  <c r="V3898" i="37"/>
  <c r="Z131" i="37"/>
  <c r="X131" i="37"/>
  <c r="V131" i="37"/>
  <c r="Z2992" i="37"/>
  <c r="X2992" i="37"/>
  <c r="V2992" i="37"/>
  <c r="Z2738" i="37"/>
  <c r="X2738" i="37"/>
  <c r="V2738" i="37"/>
  <c r="Z4332" i="37"/>
  <c r="X4332" i="37"/>
  <c r="V4332" i="37"/>
  <c r="Z3071" i="37"/>
  <c r="X3071" i="37"/>
  <c r="V3071" i="37"/>
  <c r="Z1231" i="37"/>
  <c r="X1231" i="37"/>
  <c r="V1231" i="37"/>
  <c r="Z4555" i="37"/>
  <c r="X4555" i="37"/>
  <c r="V4555" i="37"/>
  <c r="Z2815" i="37"/>
  <c r="X2815" i="37"/>
  <c r="V2815" i="37"/>
  <c r="Z4347" i="37"/>
  <c r="X4347" i="37"/>
  <c r="V4347" i="37"/>
  <c r="Z1604" i="37"/>
  <c r="X1604" i="37"/>
  <c r="V1604" i="37"/>
  <c r="Z3436" i="37"/>
  <c r="X3436" i="37"/>
  <c r="V3436" i="37"/>
  <c r="Z1419" i="37"/>
  <c r="X1419" i="37"/>
  <c r="V1419" i="37"/>
  <c r="Z4608" i="37"/>
  <c r="X4608" i="37"/>
  <c r="V4608" i="37"/>
  <c r="Z636" i="37"/>
  <c r="X636" i="37"/>
  <c r="V636" i="37"/>
  <c r="Z3216" i="37"/>
  <c r="X3216" i="37"/>
  <c r="V3216" i="37"/>
  <c r="Z5035" i="37"/>
  <c r="X5035" i="37"/>
  <c r="V5035" i="37"/>
  <c r="Z3975" i="37"/>
  <c r="X3975" i="37"/>
  <c r="V3975" i="37"/>
  <c r="Z2407" i="37"/>
  <c r="X2407" i="37"/>
  <c r="V2407" i="37"/>
  <c r="Z628" i="37"/>
  <c r="X628" i="37"/>
  <c r="V628" i="37"/>
  <c r="Z3372" i="37"/>
  <c r="X3372" i="37"/>
  <c r="V3372" i="37"/>
  <c r="Z1542" i="37"/>
  <c r="X1542" i="37"/>
  <c r="V1542" i="37"/>
  <c r="Z4662" i="37"/>
  <c r="X4662" i="37"/>
  <c r="V4662" i="37"/>
  <c r="Z4354" i="37"/>
  <c r="X4354" i="37"/>
  <c r="V4354" i="37"/>
  <c r="Z652" i="37"/>
  <c r="X652" i="37"/>
  <c r="V652" i="37"/>
  <c r="Z8" i="37"/>
  <c r="X8" i="37"/>
  <c r="V8" i="37"/>
  <c r="Z2109" i="37"/>
  <c r="X2109" i="37"/>
  <c r="V2109" i="37"/>
  <c r="Z3835" i="37"/>
  <c r="X3835" i="37"/>
  <c r="V3835" i="37"/>
  <c r="Z3508" i="37"/>
  <c r="X3508" i="37"/>
  <c r="V3508" i="37"/>
  <c r="Z493" i="37"/>
  <c r="X493" i="37"/>
  <c r="V493" i="37"/>
  <c r="Z3943" i="37"/>
  <c r="X3943" i="37"/>
  <c r="V3943" i="37"/>
  <c r="Z4509" i="37"/>
  <c r="X4509" i="37"/>
  <c r="V4509" i="37"/>
  <c r="Z2690" i="37"/>
  <c r="X2690" i="37"/>
  <c r="V2690" i="37"/>
  <c r="Z2790" i="37"/>
  <c r="X2790" i="37"/>
  <c r="V2790" i="37"/>
  <c r="Z755" i="37"/>
  <c r="X755" i="37"/>
  <c r="V755" i="37"/>
  <c r="Z2077" i="37"/>
  <c r="X2077" i="37"/>
  <c r="V2077" i="37"/>
  <c r="Z643" i="37"/>
  <c r="X643" i="37"/>
  <c r="V643" i="37"/>
  <c r="Z4779" i="37"/>
  <c r="X4779" i="37"/>
  <c r="V4779" i="37"/>
  <c r="Z1974" i="37"/>
  <c r="X1974" i="37"/>
  <c r="V1974" i="37"/>
  <c r="Z3202" i="37"/>
  <c r="X3202" i="37"/>
  <c r="V3202" i="37"/>
  <c r="Z1596" i="37"/>
  <c r="X1596" i="37"/>
  <c r="V1596" i="37"/>
  <c r="Z421" i="37"/>
  <c r="X421" i="37"/>
  <c r="V421" i="37"/>
  <c r="Z1609" i="37"/>
  <c r="X1609" i="37"/>
  <c r="V1609" i="37"/>
  <c r="Z5084" i="37"/>
  <c r="X5084" i="37"/>
  <c r="V5084" i="37"/>
  <c r="Z2736" i="37"/>
  <c r="X2736" i="37"/>
  <c r="V2736" i="37"/>
  <c r="Z4759" i="37"/>
  <c r="X4759" i="37"/>
  <c r="V4759" i="37"/>
  <c r="Z265" i="37"/>
  <c r="X265" i="37"/>
  <c r="V265" i="37"/>
  <c r="Z302" i="37"/>
  <c r="X302" i="37"/>
  <c r="V302" i="37"/>
  <c r="Z490" i="37"/>
  <c r="X490" i="37"/>
  <c r="V490" i="37"/>
  <c r="Z3387" i="37"/>
  <c r="X3387" i="37"/>
  <c r="V3387" i="37"/>
  <c r="Z1452" i="37"/>
  <c r="X1452" i="37"/>
  <c r="V1452" i="37"/>
  <c r="Z681" i="37"/>
  <c r="X681" i="37"/>
  <c r="V681" i="37"/>
  <c r="Z3621" i="37"/>
  <c r="X3621" i="37"/>
  <c r="V3621" i="37"/>
  <c r="Z1993" i="37"/>
  <c r="X1993" i="37"/>
  <c r="V1993" i="37"/>
  <c r="Z1531" i="37"/>
  <c r="X1531" i="37"/>
  <c r="V1531" i="37"/>
  <c r="Z2339" i="37"/>
  <c r="X2339" i="37"/>
  <c r="V2339" i="37"/>
  <c r="Z397" i="37"/>
  <c r="X397" i="37"/>
  <c r="V397" i="37"/>
  <c r="Z2157" i="37"/>
  <c r="X2157" i="37"/>
  <c r="V2157" i="37"/>
  <c r="Z1352" i="37"/>
  <c r="X1352" i="37"/>
  <c r="V1352" i="37"/>
  <c r="Z2112" i="37"/>
  <c r="X2112" i="37"/>
  <c r="V2112" i="37"/>
  <c r="Z602" i="37"/>
  <c r="X602" i="37"/>
  <c r="V602" i="37"/>
  <c r="Z4187" i="37"/>
  <c r="X4187" i="37"/>
  <c r="V4187" i="37"/>
  <c r="Z246" i="37"/>
  <c r="X246" i="37"/>
  <c r="V246" i="37"/>
  <c r="Z290" i="37"/>
  <c r="X290" i="37"/>
  <c r="V290" i="37"/>
  <c r="Z2697" i="37"/>
  <c r="X2697" i="37"/>
  <c r="V2697" i="37"/>
  <c r="Z2733" i="37"/>
  <c r="X2733" i="37"/>
  <c r="V2733" i="37"/>
  <c r="Z3205" i="37"/>
  <c r="X3205" i="37"/>
  <c r="V3205" i="37"/>
  <c r="Z2166" i="37"/>
  <c r="X2166" i="37"/>
  <c r="V2166" i="37"/>
  <c r="Z4599" i="37"/>
  <c r="X4599" i="37"/>
  <c r="V4599" i="37"/>
  <c r="Z4811" i="37"/>
  <c r="X4811" i="37"/>
  <c r="V4811" i="37"/>
  <c r="Z2286" i="37"/>
  <c r="X2286" i="37"/>
  <c r="V2286" i="37"/>
  <c r="Z1057" i="37"/>
  <c r="X1057" i="37"/>
  <c r="V1057" i="37"/>
  <c r="Z802" i="37"/>
  <c r="X802" i="37"/>
  <c r="V802" i="37"/>
  <c r="Z3029" i="37"/>
  <c r="X3029" i="37"/>
  <c r="V3029" i="37"/>
  <c r="Z2134" i="37"/>
  <c r="X2134" i="37"/>
  <c r="V2134" i="37"/>
  <c r="Z4411" i="37"/>
  <c r="X4411" i="37"/>
  <c r="V4411" i="37"/>
  <c r="Z1657" i="37"/>
  <c r="X1657" i="37"/>
  <c r="V1657" i="37"/>
  <c r="Z3630" i="37"/>
  <c r="X3630" i="37"/>
  <c r="V3630" i="37"/>
  <c r="Z1042" i="37"/>
  <c r="X1042" i="37"/>
  <c r="V1042" i="37"/>
  <c r="Z3334" i="37"/>
  <c r="X3334" i="37"/>
  <c r="V3334" i="37"/>
  <c r="Z3862" i="37"/>
  <c r="X3862" i="37"/>
  <c r="V3862" i="37"/>
  <c r="Z1250" i="37"/>
  <c r="X1250" i="37"/>
  <c r="V1250" i="37"/>
  <c r="Z3845" i="37"/>
  <c r="X3845" i="37"/>
  <c r="V3845" i="37"/>
  <c r="Z4212" i="37"/>
  <c r="X4212" i="37"/>
  <c r="V4212" i="37"/>
  <c r="Z3829" i="37"/>
  <c r="X3829" i="37"/>
  <c r="V3829" i="37"/>
  <c r="Z4245" i="37"/>
  <c r="X4245" i="37"/>
  <c r="V4245" i="37"/>
  <c r="Z455" i="37"/>
  <c r="X455" i="37"/>
  <c r="V455" i="37"/>
  <c r="Z4647" i="37"/>
  <c r="X4647" i="37"/>
  <c r="V4647" i="37"/>
  <c r="Z4844" i="37"/>
  <c r="X4844" i="37"/>
  <c r="V4844" i="37"/>
  <c r="Z3681" i="37"/>
  <c r="X3681" i="37"/>
  <c r="V3681" i="37"/>
  <c r="Z3286" i="37"/>
  <c r="X3286" i="37"/>
  <c r="V3286" i="37"/>
  <c r="Z3333" i="37"/>
  <c r="X3333" i="37"/>
  <c r="V3333" i="37"/>
  <c r="Z3886" i="37"/>
  <c r="X3886" i="37"/>
  <c r="V3886" i="37"/>
  <c r="Z3676" i="37"/>
  <c r="X3676" i="37"/>
  <c r="V3676" i="37"/>
  <c r="Z3359" i="37"/>
  <c r="X3359" i="37"/>
  <c r="V3359" i="37"/>
  <c r="Z3308" i="37"/>
  <c r="X3308" i="37"/>
  <c r="V3308" i="37"/>
  <c r="Z1722" i="37"/>
  <c r="X1722" i="37"/>
  <c r="V1722" i="37"/>
  <c r="Z4553" i="37"/>
  <c r="X4553" i="37"/>
  <c r="V4553" i="37"/>
  <c r="Z285" i="37"/>
  <c r="X285" i="37"/>
  <c r="V285" i="37"/>
  <c r="Z323" i="37"/>
  <c r="X323" i="37"/>
  <c r="V323" i="37"/>
  <c r="Z2710" i="37"/>
  <c r="X2710" i="37"/>
  <c r="V2710" i="37"/>
  <c r="Z4113" i="37"/>
  <c r="X4113" i="37"/>
  <c r="V4113" i="37"/>
  <c r="Z3853" i="37"/>
  <c r="X3853" i="37"/>
  <c r="V3853" i="37"/>
  <c r="Z450" i="37"/>
  <c r="X450" i="37"/>
  <c r="V450" i="37"/>
  <c r="Z2642" i="37"/>
  <c r="X2642" i="37"/>
  <c r="V2642" i="37"/>
  <c r="Z1177" i="37"/>
  <c r="X1177" i="37"/>
  <c r="V1177" i="37"/>
  <c r="Z1765" i="37"/>
  <c r="X1765" i="37"/>
  <c r="V1765" i="37"/>
  <c r="Z3264" i="37"/>
  <c r="X3264" i="37"/>
  <c r="V3264" i="37"/>
  <c r="Z4060" i="37"/>
  <c r="X4060" i="37"/>
  <c r="V4060" i="37"/>
  <c r="Z129" i="37"/>
  <c r="X129" i="37"/>
  <c r="V129" i="37"/>
  <c r="Z2268" i="37"/>
  <c r="X2268" i="37"/>
  <c r="V2268" i="37"/>
  <c r="Z394" i="37"/>
  <c r="X394" i="37"/>
  <c r="V394" i="37"/>
  <c r="Z3420" i="37"/>
  <c r="X3420" i="37"/>
  <c r="V3420" i="37"/>
  <c r="Z3146" i="37"/>
  <c r="X3146" i="37"/>
  <c r="V3146" i="37"/>
  <c r="Z2734" i="37"/>
  <c r="X2734" i="37"/>
  <c r="V2734" i="37"/>
  <c r="Z3116" i="37"/>
  <c r="X3116" i="37"/>
  <c r="V3116" i="37"/>
  <c r="Z2197" i="37"/>
  <c r="X2197" i="37"/>
  <c r="V2197" i="37"/>
  <c r="Z981" i="37"/>
  <c r="X981" i="37"/>
  <c r="V981" i="37"/>
  <c r="Z4318" i="37"/>
  <c r="X4318" i="37"/>
  <c r="V4318" i="37"/>
  <c r="Z2218" i="37"/>
  <c r="X2218" i="37"/>
  <c r="V2218" i="37"/>
  <c r="Z2466" i="37"/>
  <c r="X2466" i="37"/>
  <c r="V2466" i="37"/>
  <c r="Z2671" i="37"/>
  <c r="X2671" i="37"/>
  <c r="V2671" i="37"/>
  <c r="Z3952" i="37"/>
  <c r="X3952" i="37"/>
  <c r="V3952" i="37"/>
  <c r="Z1593" i="37"/>
  <c r="X1593" i="37"/>
  <c r="V1593" i="37"/>
  <c r="Z3703" i="37"/>
  <c r="X3703" i="37"/>
  <c r="V3703" i="37"/>
  <c r="Z3531" i="37"/>
  <c r="X3531" i="37"/>
  <c r="V3531" i="37"/>
  <c r="Z1009" i="37"/>
  <c r="X1009" i="37"/>
  <c r="V1009" i="37"/>
  <c r="Z4381" i="37"/>
  <c r="X4381" i="37"/>
  <c r="V4381" i="37"/>
  <c r="Z5064" i="37"/>
  <c r="X5064" i="37"/>
  <c r="V5064" i="37"/>
  <c r="Z1393" i="37"/>
  <c r="X1393" i="37"/>
  <c r="V1393" i="37"/>
  <c r="Z1216" i="37"/>
  <c r="X1216" i="37"/>
  <c r="V1216" i="37"/>
  <c r="Z4646" i="37"/>
  <c r="X4646" i="37"/>
  <c r="V4646" i="37"/>
  <c r="Z2258" i="37"/>
  <c r="X2258" i="37"/>
  <c r="V2258" i="37"/>
  <c r="Z2966" i="37"/>
  <c r="X2966" i="37"/>
  <c r="V2966" i="37"/>
  <c r="Z3502" i="37"/>
  <c r="X3502" i="37"/>
  <c r="V3502" i="37"/>
  <c r="Z616" i="37"/>
  <c r="X616" i="37"/>
  <c r="V616" i="37"/>
  <c r="Z4277" i="37"/>
  <c r="X4277" i="37"/>
  <c r="V4277" i="37"/>
  <c r="Z3406" i="37"/>
  <c r="X3406" i="37"/>
  <c r="V3406" i="37"/>
  <c r="Z2071" i="37"/>
  <c r="X2071" i="37"/>
  <c r="V2071" i="37"/>
  <c r="Z2460" i="37"/>
  <c r="X2460" i="37"/>
  <c r="V2460" i="37"/>
  <c r="Z1165" i="37"/>
  <c r="X1165" i="37"/>
  <c r="V1165" i="37"/>
  <c r="Z4114" i="37"/>
  <c r="X4114" i="37"/>
  <c r="V4114" i="37"/>
  <c r="Z124" i="37"/>
  <c r="X124" i="37"/>
  <c r="V124" i="37"/>
  <c r="Z3162" i="37"/>
  <c r="X3162" i="37"/>
  <c r="V3162" i="37"/>
  <c r="Z1050" i="37"/>
  <c r="X1050" i="37"/>
  <c r="V1050" i="37"/>
  <c r="Z3137" i="37"/>
  <c r="X3137" i="37"/>
  <c r="V3137" i="37"/>
  <c r="Z3231" i="37"/>
  <c r="X3231" i="37"/>
  <c r="V3231" i="37"/>
  <c r="Z1383" i="37"/>
  <c r="X1383" i="37"/>
  <c r="V1383" i="37"/>
  <c r="Z449" i="37"/>
  <c r="X449" i="37"/>
  <c r="V449" i="37"/>
  <c r="Z4396" i="37"/>
  <c r="X4396" i="37"/>
  <c r="V4396" i="37"/>
  <c r="Z2311" i="37"/>
  <c r="X2311" i="37"/>
  <c r="V2311" i="37"/>
  <c r="Z4887" i="37"/>
  <c r="X4887" i="37"/>
  <c r="V4887" i="37"/>
  <c r="Z2896" i="37"/>
  <c r="X2896" i="37"/>
  <c r="V2896" i="37"/>
  <c r="Z5139" i="37"/>
  <c r="X5139" i="37"/>
  <c r="V5139" i="37"/>
  <c r="Z1726" i="37"/>
  <c r="X1726" i="37"/>
  <c r="V1726" i="37"/>
  <c r="Z1622" i="37"/>
  <c r="X1622" i="37"/>
  <c r="V1622" i="37"/>
  <c r="Z497" i="37"/>
  <c r="X497" i="37"/>
  <c r="V497" i="37"/>
  <c r="Z4591" i="37"/>
  <c r="X4591" i="37"/>
  <c r="V4591" i="37"/>
  <c r="Z1717" i="37"/>
  <c r="X1717" i="37"/>
  <c r="V1717" i="37"/>
  <c r="Z5121" i="37"/>
  <c r="X5121" i="37"/>
  <c r="V5121" i="37"/>
  <c r="Z1582" i="37"/>
  <c r="X1582" i="37"/>
  <c r="V1582" i="37"/>
  <c r="Z1840" i="37"/>
  <c r="X1840" i="37"/>
  <c r="V1840" i="37"/>
  <c r="Z1406" i="37"/>
  <c r="X1406" i="37"/>
  <c r="V1406" i="37"/>
  <c r="Z2784" i="37"/>
  <c r="X2784" i="37"/>
  <c r="V2784" i="37"/>
  <c r="Z2145" i="37"/>
  <c r="X2145" i="37"/>
  <c r="V2145" i="37"/>
  <c r="Z1137" i="37"/>
  <c r="X1137" i="37"/>
  <c r="V1137" i="37"/>
  <c r="Z1673" i="37"/>
  <c r="X1673" i="37"/>
  <c r="V1673" i="37"/>
  <c r="Z4154" i="37"/>
  <c r="X4154" i="37"/>
  <c r="V4154" i="37"/>
  <c r="Z2577" i="37"/>
  <c r="X2577" i="37"/>
  <c r="V2577" i="37"/>
  <c r="Z2660" i="37"/>
  <c r="X2660" i="37"/>
  <c r="V2660" i="37"/>
  <c r="Z3" i="37"/>
  <c r="X3" i="37"/>
  <c r="V3" i="37"/>
  <c r="Z405" i="37"/>
  <c r="X405" i="37"/>
  <c r="V405" i="37"/>
  <c r="Z2256" i="37"/>
  <c r="X2256" i="37"/>
  <c r="V2256" i="37"/>
  <c r="Z2508" i="37"/>
  <c r="X2508" i="37"/>
  <c r="V2508" i="37"/>
  <c r="Z3064" i="37"/>
  <c r="X3064" i="37"/>
  <c r="V3064" i="37"/>
  <c r="Z2837" i="37"/>
  <c r="X2837" i="37"/>
  <c r="V2837" i="37"/>
  <c r="Z4977" i="37"/>
  <c r="X4977" i="37"/>
  <c r="V4977" i="37"/>
  <c r="Z2582" i="37"/>
  <c r="X2582" i="37"/>
  <c r="V2582" i="37"/>
  <c r="Z512" i="37"/>
  <c r="X512" i="37"/>
  <c r="V512" i="37"/>
  <c r="Z4310" i="37"/>
  <c r="X4310" i="37"/>
  <c r="V4310" i="37"/>
  <c r="Z1725" i="37"/>
  <c r="X1725" i="37"/>
  <c r="V1725" i="37"/>
  <c r="Z2895" i="37"/>
  <c r="X2895" i="37"/>
  <c r="V2895" i="37"/>
  <c r="Z2432" i="37"/>
  <c r="X2432" i="37"/>
  <c r="V2432" i="37"/>
  <c r="Z451" i="37"/>
  <c r="X451" i="37"/>
  <c r="V451" i="37"/>
  <c r="Z2955" i="37"/>
  <c r="X2955" i="37"/>
  <c r="V2955" i="37"/>
  <c r="Z721" i="37"/>
  <c r="X721" i="37"/>
  <c r="V721" i="37"/>
  <c r="Z2889" i="37"/>
  <c r="X2889" i="37"/>
  <c r="V2889" i="37"/>
  <c r="Z1349" i="37"/>
  <c r="X1349" i="37"/>
  <c r="V1349" i="37"/>
  <c r="Z4121" i="37"/>
  <c r="X4121" i="37"/>
  <c r="V4121" i="37"/>
  <c r="Z3795" i="37"/>
  <c r="X3795" i="37"/>
  <c r="V3795" i="37"/>
  <c r="Z1925" i="37"/>
  <c r="X1925" i="37"/>
  <c r="V1925" i="37"/>
  <c r="Z3662" i="37"/>
  <c r="X3662" i="37"/>
  <c r="V3662" i="37"/>
  <c r="Z2694" i="37"/>
  <c r="X2694" i="37"/>
  <c r="V2694" i="37"/>
  <c r="Z5073" i="37"/>
  <c r="X5073" i="37"/>
  <c r="V5073" i="37"/>
  <c r="Z3633" i="37"/>
  <c r="X3633" i="37"/>
  <c r="V3633" i="37"/>
  <c r="Z3284" i="37"/>
  <c r="X3284" i="37"/>
  <c r="V3284" i="37"/>
  <c r="Z826" i="37"/>
  <c r="X826" i="37"/>
  <c r="V826" i="37"/>
  <c r="Z2367" i="37"/>
  <c r="X2367" i="37"/>
  <c r="V2367" i="37"/>
  <c r="Z4711" i="37"/>
  <c r="X4711" i="37"/>
  <c r="V4711" i="37"/>
  <c r="Z893" i="37"/>
  <c r="X893" i="37"/>
  <c r="V893" i="37"/>
  <c r="Z4446" i="37"/>
  <c r="X4446" i="37"/>
  <c r="V4446" i="37"/>
  <c r="Z2872" i="37"/>
  <c r="X2872" i="37"/>
  <c r="V2872" i="37"/>
  <c r="Z5093" i="37"/>
  <c r="X5093" i="37"/>
  <c r="V5093" i="37"/>
  <c r="Z4749" i="37"/>
  <c r="X4749" i="37"/>
  <c r="V4749" i="37"/>
  <c r="Z856" i="37"/>
  <c r="X856" i="37"/>
  <c r="V856" i="37"/>
  <c r="Z4327" i="37"/>
  <c r="X4327" i="37"/>
  <c r="V4327" i="37"/>
  <c r="Z1811" i="37"/>
  <c r="X1811" i="37"/>
  <c r="V1811" i="37"/>
  <c r="Z991" i="37"/>
  <c r="X991" i="37"/>
  <c r="V991" i="37"/>
  <c r="Z436" i="37"/>
  <c r="X436" i="37"/>
  <c r="V436" i="37"/>
  <c r="Z2692" i="37"/>
  <c r="X2692" i="37"/>
  <c r="V2692" i="37"/>
  <c r="Z4926" i="37"/>
  <c r="X4926" i="37"/>
  <c r="V4926" i="37"/>
  <c r="Z1579" i="37"/>
  <c r="X1579" i="37"/>
  <c r="V1579" i="37"/>
  <c r="Z5112" i="37"/>
  <c r="X5112" i="37"/>
  <c r="V5112" i="37"/>
  <c r="Z4964" i="37"/>
  <c r="X4964" i="37"/>
  <c r="V4964" i="37"/>
  <c r="Z4452" i="37"/>
  <c r="X4452" i="37"/>
  <c r="V4452" i="37"/>
  <c r="Z3823" i="37"/>
  <c r="X3823" i="37"/>
  <c r="V3823" i="37"/>
  <c r="Z3413" i="37"/>
  <c r="X3413" i="37"/>
  <c r="V3413" i="37"/>
  <c r="Z1819" i="37"/>
  <c r="X1819" i="37"/>
  <c r="V1819" i="37"/>
  <c r="Z3282" i="37"/>
  <c r="X3282" i="37"/>
  <c r="V3282" i="37"/>
  <c r="Z1399" i="37"/>
  <c r="X1399" i="37"/>
  <c r="V1399" i="37"/>
  <c r="Z2236" i="37"/>
  <c r="X2236" i="37"/>
  <c r="V2236" i="37"/>
  <c r="Z2428" i="37"/>
  <c r="X2428" i="37"/>
  <c r="V2428" i="37"/>
  <c r="Z2994" i="37"/>
  <c r="X2994" i="37"/>
  <c r="V2994" i="37"/>
  <c r="Z1312" i="37"/>
  <c r="X1312" i="37"/>
  <c r="V1312" i="37"/>
  <c r="Z3990" i="37"/>
  <c r="X3990" i="37"/>
  <c r="V3990" i="37"/>
  <c r="Z5135" i="37"/>
  <c r="X5135" i="37"/>
  <c r="V5135" i="37"/>
  <c r="Z3440" i="37"/>
  <c r="X3440" i="37"/>
  <c r="V3440" i="37"/>
  <c r="Z4648" i="37"/>
  <c r="X4648" i="37"/>
  <c r="V4648" i="37"/>
  <c r="Z1905" i="37"/>
  <c r="X1905" i="37"/>
  <c r="V1905" i="37"/>
  <c r="Z287" i="37"/>
  <c r="X287" i="37"/>
  <c r="V287" i="37"/>
  <c r="Z1947" i="37"/>
  <c r="X1947" i="37"/>
  <c r="V1947" i="37"/>
  <c r="Z1637" i="37"/>
  <c r="X1637" i="37"/>
  <c r="V1637" i="37"/>
  <c r="Z1685" i="37"/>
  <c r="X1685" i="37"/>
  <c r="V1685" i="37"/>
  <c r="Z4923" i="37"/>
  <c r="X4923" i="37"/>
  <c r="V4923" i="37"/>
  <c r="Z2579" i="37"/>
  <c r="X2579" i="37"/>
  <c r="V2579" i="37"/>
  <c r="Z127" i="37"/>
  <c r="X127" i="37"/>
  <c r="V127" i="37"/>
  <c r="Z1501" i="37"/>
  <c r="X1501" i="37"/>
  <c r="V1501" i="37"/>
  <c r="Z3864" i="37"/>
  <c r="X3864" i="37"/>
  <c r="V3864" i="37"/>
  <c r="Z2554" i="37"/>
  <c r="X2554" i="37"/>
  <c r="V2554" i="37"/>
  <c r="Z2372" i="37"/>
  <c r="X2372" i="37"/>
  <c r="V2372" i="37"/>
  <c r="Z268" i="37"/>
  <c r="X268" i="37"/>
  <c r="V268" i="37"/>
  <c r="Z2249" i="37"/>
  <c r="X2249" i="37"/>
  <c r="V2249" i="37"/>
  <c r="Z4532" i="37"/>
  <c r="X4532" i="37"/>
  <c r="V4532" i="37"/>
  <c r="Z2391" i="37"/>
  <c r="X2391" i="37"/>
  <c r="V2391" i="37"/>
  <c r="Z983" i="37"/>
  <c r="X983" i="37"/>
  <c r="V983" i="37"/>
  <c r="Z315" i="37"/>
  <c r="X315" i="37"/>
  <c r="V315" i="37"/>
  <c r="Z347" i="37"/>
  <c r="X347" i="37"/>
  <c r="V347" i="37"/>
  <c r="Z3173" i="37"/>
  <c r="X3173" i="37"/>
  <c r="V3173" i="37"/>
  <c r="Z880" i="37"/>
  <c r="X880" i="37"/>
  <c r="V880" i="37"/>
  <c r="Z945" i="37"/>
  <c r="X945" i="37"/>
  <c r="V945" i="37"/>
  <c r="Z125" i="37"/>
  <c r="X125" i="37"/>
  <c r="V125" i="37"/>
  <c r="Z2225" i="37"/>
  <c r="X2225" i="37"/>
  <c r="V2225" i="37"/>
  <c r="Z4519" i="37"/>
  <c r="X4519" i="37"/>
  <c r="V4519" i="37"/>
  <c r="Z890" i="37"/>
  <c r="X890" i="37"/>
  <c r="V890" i="37"/>
  <c r="Z4424" i="37"/>
  <c r="X4424" i="37"/>
  <c r="V4424" i="37"/>
  <c r="Z1489" i="37"/>
  <c r="X1489" i="37"/>
  <c r="V1489" i="37"/>
  <c r="Z653" i="37"/>
  <c r="X653" i="37"/>
  <c r="V653" i="37"/>
  <c r="Z1901" i="37"/>
  <c r="X1901" i="37"/>
  <c r="V1901" i="37"/>
  <c r="Z2473" i="37"/>
  <c r="X2473" i="37"/>
  <c r="V2473" i="37"/>
  <c r="Z1900" i="37"/>
  <c r="X1900" i="37"/>
  <c r="V1900" i="37"/>
  <c r="Z2352" i="37"/>
  <c r="X2352" i="37"/>
  <c r="V2352" i="37"/>
  <c r="Z2069" i="37"/>
  <c r="X2069" i="37"/>
  <c r="V2069" i="37"/>
  <c r="Z3585" i="37"/>
  <c r="X3585" i="37"/>
  <c r="V3585" i="37"/>
  <c r="Z4660" i="37"/>
  <c r="X4660" i="37"/>
  <c r="V4660" i="37"/>
  <c r="Z2735" i="37"/>
  <c r="X2735" i="37"/>
  <c r="V2735" i="37"/>
  <c r="Z773" i="37"/>
  <c r="X773" i="37"/>
  <c r="V773" i="37"/>
  <c r="Z2341" i="37"/>
  <c r="X2341" i="37"/>
  <c r="V2341" i="37"/>
  <c r="Z1934" i="37"/>
  <c r="X1934" i="37"/>
  <c r="V1934" i="37"/>
  <c r="Z444" i="37"/>
  <c r="X444" i="37"/>
  <c r="V444" i="37"/>
  <c r="Z3297" i="37"/>
  <c r="X3297" i="37"/>
  <c r="V3297" i="37"/>
  <c r="Z1069" i="37"/>
  <c r="X1069" i="37"/>
  <c r="V1069" i="37"/>
  <c r="Z1370" i="37"/>
  <c r="X1370" i="37"/>
  <c r="V1370" i="37"/>
  <c r="Z2153" i="37"/>
  <c r="X2153" i="37"/>
  <c r="V2153" i="37"/>
  <c r="Z998" i="37"/>
  <c r="X998" i="37"/>
  <c r="V998" i="37"/>
  <c r="Z3706" i="37"/>
  <c r="X3706" i="37"/>
  <c r="V3706" i="37"/>
  <c r="Z2583" i="37"/>
  <c r="X2583" i="37"/>
  <c r="V2583" i="37"/>
  <c r="Z3540" i="37"/>
  <c r="X3540" i="37"/>
  <c r="V3540" i="37"/>
  <c r="Z3369" i="37"/>
  <c r="X3369" i="37"/>
  <c r="V3369" i="37"/>
  <c r="Z982" i="37"/>
  <c r="X982" i="37"/>
  <c r="V982" i="37"/>
  <c r="Z3964" i="37"/>
  <c r="X3964" i="37"/>
  <c r="V3964" i="37"/>
  <c r="Z1755" i="37"/>
  <c r="X1755" i="37"/>
  <c r="V1755" i="37"/>
  <c r="Z3233" i="37"/>
  <c r="X3233" i="37"/>
  <c r="V3233" i="37"/>
  <c r="Z11" i="37"/>
  <c r="X11" i="37"/>
  <c r="V11" i="37"/>
  <c r="Z3989" i="37"/>
  <c r="X3989" i="37"/>
  <c r="V3989" i="37"/>
  <c r="Z4034" i="37"/>
  <c r="X4034" i="37"/>
  <c r="V4034" i="37"/>
  <c r="Z368" i="37"/>
  <c r="X368" i="37"/>
  <c r="V368" i="37"/>
  <c r="Z2379" i="37"/>
  <c r="X2379" i="37"/>
  <c r="V2379" i="37"/>
  <c r="Z1790" i="37"/>
  <c r="X1790" i="37"/>
  <c r="V1790" i="37"/>
  <c r="Z1280" i="37"/>
  <c r="X1280" i="37"/>
  <c r="V1280" i="37"/>
  <c r="Z4919" i="37"/>
  <c r="X4919" i="37"/>
  <c r="V4919" i="37"/>
  <c r="Z2608" i="37"/>
  <c r="X2608" i="37"/>
  <c r="V2608" i="37"/>
  <c r="Z1432" i="37"/>
  <c r="X1432" i="37"/>
  <c r="V1432" i="37"/>
  <c r="Z2529" i="37"/>
  <c r="X2529" i="37"/>
  <c r="V2529" i="37"/>
  <c r="Z3147" i="37"/>
  <c r="X3147" i="37"/>
  <c r="V3147" i="37"/>
  <c r="Z2150" i="37"/>
  <c r="X2150" i="37"/>
  <c r="V2150" i="37"/>
  <c r="Z2806" i="37"/>
  <c r="X2806" i="37"/>
  <c r="V2806" i="37"/>
  <c r="Z1462" i="37"/>
  <c r="X1462" i="37"/>
  <c r="V1462" i="37"/>
  <c r="Z2746" i="37"/>
  <c r="X2746" i="37"/>
  <c r="V2746" i="37"/>
  <c r="Z1766" i="37"/>
  <c r="X1766" i="37"/>
  <c r="V1766" i="37"/>
  <c r="Z4900" i="37"/>
  <c r="X4900" i="37"/>
  <c r="V4900" i="37"/>
  <c r="Z170" i="37"/>
  <c r="X170" i="37"/>
  <c r="V170" i="37"/>
  <c r="Z3519" i="37"/>
  <c r="X3519" i="37"/>
  <c r="V3519" i="37"/>
  <c r="Z2494" i="37"/>
  <c r="X2494" i="37"/>
  <c r="V2494" i="37"/>
  <c r="Z1908" i="37"/>
  <c r="X1908" i="37"/>
  <c r="V1908" i="37"/>
  <c r="Z1109" i="37"/>
  <c r="X1109" i="37"/>
  <c r="V1109" i="37"/>
  <c r="Z2246" i="37"/>
  <c r="X2246" i="37"/>
  <c r="V2246" i="37"/>
  <c r="Z885" i="37"/>
  <c r="X885" i="37"/>
  <c r="V885" i="37"/>
  <c r="Z1066" i="37"/>
  <c r="X1066" i="37"/>
  <c r="V1066" i="37"/>
  <c r="Z242" i="37"/>
  <c r="X242" i="37"/>
  <c r="V242" i="37"/>
  <c r="Z2791" i="37"/>
  <c r="X2791" i="37"/>
  <c r="V2791" i="37"/>
  <c r="Z3714" i="37"/>
  <c r="X3714" i="37"/>
  <c r="V3714" i="37"/>
  <c r="Z1711" i="37"/>
  <c r="X1711" i="37"/>
  <c r="V1711" i="37"/>
  <c r="Z4719" i="37"/>
  <c r="X4719" i="37"/>
  <c r="V4719" i="37"/>
  <c r="Z3686" i="37"/>
  <c r="X3686" i="37"/>
  <c r="V3686" i="37"/>
  <c r="Z2935" i="37"/>
  <c r="X2935" i="37"/>
  <c r="V2935" i="37"/>
  <c r="Z3521" i="37"/>
  <c r="X3521" i="37"/>
  <c r="V3521" i="37"/>
  <c r="Z2423" i="37"/>
  <c r="X2423" i="37"/>
  <c r="V2423" i="37"/>
  <c r="Z3124" i="37"/>
  <c r="X3124" i="37"/>
  <c r="V3124" i="37"/>
  <c r="Z3448" i="37"/>
  <c r="X3448" i="37"/>
  <c r="V3448" i="37"/>
  <c r="Z3339" i="37"/>
  <c r="X3339" i="37"/>
  <c r="V3339" i="37"/>
  <c r="Z460" i="37"/>
  <c r="X460" i="37"/>
  <c r="V460" i="37"/>
  <c r="Z4075" i="37"/>
  <c r="X4075" i="37"/>
  <c r="V4075" i="37"/>
  <c r="Z3803" i="37"/>
  <c r="X3803" i="37"/>
  <c r="V3803" i="37"/>
  <c r="Z267" i="37"/>
  <c r="X267" i="37"/>
  <c r="V267" i="37"/>
  <c r="Z3191" i="37"/>
  <c r="X3191" i="37"/>
  <c r="V3191" i="37"/>
  <c r="Z5019" i="37"/>
  <c r="X5019" i="37"/>
  <c r="V5019" i="37"/>
  <c r="Z459" i="37"/>
  <c r="X459" i="37"/>
  <c r="V459" i="37"/>
  <c r="Z300" i="37"/>
  <c r="X300" i="37"/>
  <c r="V300" i="37"/>
  <c r="Z1096" i="37"/>
  <c r="X1096" i="37"/>
  <c r="V1096" i="37"/>
  <c r="Z4588" i="37"/>
  <c r="X4588" i="37"/>
  <c r="V4588" i="37"/>
  <c r="Z3257" i="37"/>
  <c r="X3257" i="37"/>
  <c r="V3257" i="37"/>
  <c r="Z827" i="37"/>
  <c r="X827" i="37"/>
  <c r="V827" i="37"/>
  <c r="Z4431" i="37"/>
  <c r="X4431" i="37"/>
  <c r="V4431" i="37"/>
  <c r="Z2475" i="37"/>
  <c r="X2475" i="37"/>
  <c r="V2475" i="37"/>
  <c r="Z1804" i="37"/>
  <c r="X1804" i="37"/>
  <c r="V1804" i="37"/>
  <c r="Z2089" i="37"/>
  <c r="X2089" i="37"/>
  <c r="V2089" i="37"/>
  <c r="Z1493" i="37"/>
  <c r="X1493" i="37"/>
  <c r="V1493" i="37"/>
  <c r="Z4829" i="37"/>
  <c r="X4829" i="37"/>
  <c r="V4829" i="37"/>
  <c r="Z1660" i="37"/>
  <c r="X1660" i="37"/>
  <c r="V1660" i="37"/>
  <c r="Z2911" i="37"/>
  <c r="X2911" i="37"/>
  <c r="V2911" i="37"/>
  <c r="Z4330" i="37"/>
  <c r="X4330" i="37"/>
  <c r="V4330" i="37"/>
  <c r="Z734" i="37"/>
  <c r="X734" i="37"/>
  <c r="V734" i="37"/>
  <c r="Z1456" i="37"/>
  <c r="X1456" i="37"/>
  <c r="V1456" i="37"/>
  <c r="Z1497" i="37"/>
  <c r="X1497" i="37"/>
  <c r="V1497" i="37"/>
  <c r="Z4350" i="37"/>
  <c r="X4350" i="37"/>
  <c r="V4350" i="37"/>
  <c r="Z2887" i="37"/>
  <c r="X2887" i="37"/>
  <c r="V2887" i="37"/>
  <c r="Z1094" i="37"/>
  <c r="X1094" i="37"/>
  <c r="V1094" i="37"/>
  <c r="Z2800" i="37"/>
  <c r="X2800" i="37"/>
  <c r="V2800" i="37"/>
  <c r="Z4040" i="37"/>
  <c r="X4040" i="37"/>
  <c r="V4040" i="37"/>
  <c r="Z2229" i="37"/>
  <c r="X2229" i="37"/>
  <c r="V2229" i="37"/>
  <c r="Z1878" i="37"/>
  <c r="X1878" i="37"/>
  <c r="V1878" i="37"/>
  <c r="Z3728" i="37"/>
  <c r="X3728" i="37"/>
  <c r="V3728" i="37"/>
  <c r="Z3537" i="37"/>
  <c r="X3537" i="37"/>
  <c r="V3537" i="37"/>
  <c r="Z1982" i="37"/>
  <c r="X1982" i="37"/>
  <c r="V1982" i="37"/>
  <c r="Z279" i="37"/>
  <c r="X279" i="37"/>
  <c r="V279" i="37"/>
  <c r="Z2641" i="37"/>
  <c r="X2641" i="37"/>
  <c r="V2641" i="37"/>
  <c r="Z548" i="37"/>
  <c r="X548" i="37"/>
  <c r="V548" i="37"/>
  <c r="Z711" i="37"/>
  <c r="X711" i="37"/>
  <c r="V711" i="37"/>
  <c r="Z1639" i="37"/>
  <c r="X1639" i="37"/>
  <c r="V1639" i="37"/>
  <c r="Z3107" i="37"/>
  <c r="X3107" i="37"/>
  <c r="V3107" i="37"/>
  <c r="Z2890" i="37"/>
  <c r="X2890" i="37"/>
  <c r="V2890" i="37"/>
  <c r="Z797" i="37"/>
  <c r="X797" i="37"/>
  <c r="V797" i="37"/>
  <c r="Z1320" i="37"/>
  <c r="X1320" i="37"/>
  <c r="V1320" i="37"/>
  <c r="Z1080" i="37"/>
  <c r="X1080" i="37"/>
  <c r="V1080" i="37"/>
  <c r="Z2049" i="37"/>
  <c r="X2049" i="37"/>
  <c r="V2049" i="37"/>
  <c r="Z2718" i="37"/>
  <c r="X2718" i="37"/>
  <c r="V2718" i="37"/>
  <c r="Z1167" i="37"/>
  <c r="X1167" i="37"/>
  <c r="V1167" i="37"/>
  <c r="Z765" i="37"/>
  <c r="X765" i="37"/>
  <c r="V765" i="37"/>
  <c r="Z1630" i="37"/>
  <c r="X1630" i="37"/>
  <c r="V1630" i="37"/>
  <c r="Z1951" i="37"/>
  <c r="X1951" i="37"/>
  <c r="V1951" i="37"/>
  <c r="Z4236" i="37"/>
  <c r="X4236" i="37"/>
  <c r="V4236" i="37"/>
  <c r="Z2666" i="37"/>
  <c r="X2666" i="37"/>
  <c r="V2666" i="37"/>
  <c r="Z1957" i="37"/>
  <c r="X1957" i="37"/>
  <c r="V1957" i="37"/>
  <c r="Z753" i="37"/>
  <c r="X753" i="37"/>
  <c r="V753" i="37"/>
  <c r="Z488" i="37"/>
  <c r="X488" i="37"/>
  <c r="V488" i="37"/>
  <c r="Z47" i="37"/>
  <c r="X47" i="37"/>
  <c r="V47" i="37"/>
  <c r="Z346" i="37"/>
  <c r="X346" i="37"/>
  <c r="V346" i="37"/>
  <c r="Z3111" i="37"/>
  <c r="X3111" i="37"/>
  <c r="V3111" i="37"/>
  <c r="Z994" i="37"/>
  <c r="X994" i="37"/>
  <c r="V994" i="37"/>
  <c r="Z2465" i="37"/>
  <c r="X2465" i="37"/>
  <c r="V2465" i="37"/>
  <c r="Z4956" i="37"/>
  <c r="X4956" i="37"/>
  <c r="V4956" i="37"/>
  <c r="Z3480" i="37"/>
  <c r="X3480" i="37"/>
  <c r="V3480" i="37"/>
  <c r="Z1417" i="37"/>
  <c r="X1417" i="37"/>
  <c r="V1417" i="37"/>
  <c r="Z1209" i="37"/>
  <c r="X1209" i="37"/>
  <c r="V1209" i="37"/>
  <c r="Z1839" i="37"/>
  <c r="X1839" i="37"/>
  <c r="V1839" i="37"/>
  <c r="Z3295" i="37"/>
  <c r="X3295" i="37"/>
  <c r="V3295" i="37"/>
  <c r="Z4620" i="37"/>
  <c r="X4620" i="37"/>
  <c r="V4620" i="37"/>
  <c r="Z1944" i="37"/>
  <c r="X1944" i="37"/>
  <c r="V1944" i="37"/>
  <c r="Z959" i="37"/>
  <c r="X959" i="37"/>
  <c r="V959" i="37"/>
  <c r="Z73" i="37"/>
  <c r="X73" i="37"/>
  <c r="V73" i="37"/>
  <c r="Z4636" i="37"/>
  <c r="X4636" i="37"/>
  <c r="V4636" i="37"/>
  <c r="Z1158" i="37"/>
  <c r="X1158" i="37"/>
  <c r="V1158" i="37"/>
  <c r="Z896" i="37"/>
  <c r="X896" i="37"/>
  <c r="V896" i="37"/>
  <c r="Z400" i="37"/>
  <c r="X400" i="37"/>
  <c r="V400" i="37"/>
  <c r="Z173" i="37"/>
  <c r="X173" i="37"/>
  <c r="V173" i="37"/>
  <c r="Z538" i="37"/>
  <c r="X538" i="37"/>
  <c r="V538" i="37"/>
  <c r="Z3454" i="37"/>
  <c r="X3454" i="37"/>
  <c r="V3454" i="37"/>
  <c r="Z892" i="37"/>
  <c r="X892" i="37"/>
  <c r="V892" i="37"/>
  <c r="Z3444" i="37"/>
  <c r="X3444" i="37"/>
  <c r="V3444" i="37"/>
  <c r="Z1929" i="37"/>
  <c r="X1929" i="37"/>
  <c r="V1929" i="37"/>
  <c r="Z2193" i="37"/>
  <c r="X2193" i="37"/>
  <c r="V2193" i="37"/>
  <c r="Z3298" i="37"/>
  <c r="X3298" i="37"/>
  <c r="V3298" i="37"/>
  <c r="Z1202" i="37"/>
  <c r="X1202" i="37"/>
  <c r="V1202" i="37"/>
  <c r="Z506" i="37"/>
  <c r="X506" i="37"/>
  <c r="V506" i="37"/>
  <c r="Z2441" i="37"/>
  <c r="X2441" i="37"/>
  <c r="V2441" i="37"/>
  <c r="Z4208" i="37"/>
  <c r="X4208" i="37"/>
  <c r="V4208" i="37"/>
  <c r="Z2421" i="37"/>
  <c r="X2421" i="37"/>
  <c r="V2421" i="37"/>
  <c r="Z4177" i="37"/>
  <c r="X4177" i="37"/>
  <c r="V4177" i="37"/>
  <c r="Z2052" i="37"/>
  <c r="X2052" i="37"/>
  <c r="V2052" i="37"/>
  <c r="Z2668" i="37"/>
  <c r="X2668" i="37"/>
  <c r="V2668" i="37"/>
  <c r="Z3894" i="37"/>
  <c r="X3894" i="37"/>
  <c r="V3894" i="37"/>
  <c r="Z705" i="37"/>
  <c r="X705" i="37"/>
  <c r="V705" i="37"/>
  <c r="Z1871" i="37"/>
  <c r="X1871" i="37"/>
  <c r="V1871" i="37"/>
  <c r="Z1716" i="37"/>
  <c r="X1716" i="37"/>
  <c r="V1716" i="37"/>
  <c r="Z1086" i="37"/>
  <c r="X1086" i="37"/>
  <c r="V1086" i="37"/>
  <c r="Z4742" i="37"/>
  <c r="X4742" i="37"/>
  <c r="V4742" i="37"/>
  <c r="Z598" i="37"/>
  <c r="X598" i="37"/>
  <c r="V598" i="37"/>
  <c r="Z433" i="37"/>
  <c r="X433" i="37"/>
  <c r="V433" i="37"/>
  <c r="Z1260" i="37"/>
  <c r="X1260" i="37"/>
  <c r="V1260" i="37"/>
  <c r="Z1018" i="37"/>
  <c r="X1018" i="37"/>
  <c r="V1018" i="37"/>
  <c r="Z291" i="37"/>
  <c r="X291" i="37"/>
  <c r="V291" i="37"/>
  <c r="Z832" i="37"/>
  <c r="X832" i="37"/>
  <c r="V832" i="37"/>
  <c r="Z2496" i="37"/>
  <c r="X2496" i="37"/>
  <c r="V2496" i="37"/>
  <c r="Z4688" i="37"/>
  <c r="X4688" i="37"/>
  <c r="V4688" i="37"/>
  <c r="Z189" i="37"/>
  <c r="X189" i="37"/>
  <c r="V189" i="37"/>
  <c r="Z152" i="37"/>
  <c r="X152" i="37"/>
  <c r="V152" i="37"/>
  <c r="Z3459" i="37"/>
  <c r="X3459" i="37"/>
  <c r="V3459" i="37"/>
  <c r="Z4104" i="37"/>
  <c r="X4104" i="37"/>
  <c r="V4104" i="37"/>
  <c r="Z3541" i="37"/>
  <c r="X3541" i="37"/>
  <c r="V3541" i="37"/>
  <c r="Z492" i="37"/>
  <c r="X492" i="37"/>
  <c r="V492" i="37"/>
  <c r="Z3879" i="37"/>
  <c r="X3879" i="37"/>
  <c r="V3879" i="37"/>
  <c r="Z205" i="37"/>
  <c r="X205" i="37"/>
  <c r="V205" i="37"/>
  <c r="Z1159" i="37"/>
  <c r="X1159" i="37"/>
  <c r="V1159" i="37"/>
  <c r="Z2715" i="37"/>
  <c r="X2715" i="37"/>
  <c r="V2715" i="37"/>
  <c r="Z2978" i="37"/>
  <c r="X2978" i="37"/>
  <c r="V2978" i="37"/>
  <c r="Z1019" i="37"/>
  <c r="X1019" i="37"/>
  <c r="V1019" i="37"/>
  <c r="Z526" i="37"/>
  <c r="X526" i="37"/>
  <c r="V526" i="37"/>
  <c r="Z3082" i="37"/>
  <c r="X3082" i="37"/>
  <c r="V3082" i="37"/>
  <c r="Z34" i="37"/>
  <c r="X34" i="37"/>
  <c r="V34" i="37"/>
  <c r="Z2793" i="37"/>
  <c r="X2793" i="37"/>
  <c r="V2793" i="37"/>
  <c r="Z2650" i="37"/>
  <c r="X2650" i="37"/>
  <c r="V2650" i="37"/>
  <c r="Z1776" i="37"/>
  <c r="X1776" i="37"/>
  <c r="V1776" i="37"/>
  <c r="Z4549" i="37"/>
  <c r="X4549" i="37"/>
  <c r="V4549" i="37"/>
  <c r="Z937" i="37"/>
  <c r="X937" i="37"/>
  <c r="V937" i="37"/>
  <c r="Z3200" i="37"/>
  <c r="X3200" i="37"/>
  <c r="V3200" i="37"/>
  <c r="Z3463" i="37"/>
  <c r="X3463" i="37"/>
  <c r="V3463" i="37"/>
  <c r="Z3073" i="37"/>
  <c r="X3073" i="37"/>
  <c r="V3073" i="37"/>
  <c r="Z3936" i="37"/>
  <c r="X3936" i="37"/>
  <c r="V3936" i="37"/>
  <c r="Z1753" i="37"/>
  <c r="X1753" i="37"/>
  <c r="V1753" i="37"/>
  <c r="Z2040" i="37"/>
  <c r="X2040" i="37"/>
  <c r="V2040" i="37"/>
  <c r="Z2235" i="37"/>
  <c r="X2235" i="37"/>
  <c r="V2235" i="37"/>
  <c r="Z871" i="37"/>
  <c r="X871" i="37"/>
  <c r="V871" i="37"/>
  <c r="Z4219" i="37"/>
  <c r="X4219" i="37"/>
  <c r="V4219" i="37"/>
  <c r="Z4175" i="37"/>
  <c r="X4175" i="37"/>
  <c r="V4175" i="37"/>
  <c r="Z693" i="37"/>
  <c r="X693" i="37"/>
  <c r="V693" i="37"/>
  <c r="Z2120" i="37"/>
  <c r="X2120" i="37"/>
  <c r="V2120" i="37"/>
  <c r="Z2665" i="37"/>
  <c r="X2665" i="37"/>
  <c r="V2665" i="37"/>
  <c r="Z1400" i="37"/>
  <c r="X1400" i="37"/>
  <c r="V1400" i="37"/>
  <c r="Z1346" i="37"/>
  <c r="X1346" i="37"/>
  <c r="V1346" i="37"/>
  <c r="Z1511" i="37"/>
  <c r="X1511" i="37"/>
  <c r="V1511" i="37"/>
  <c r="Z1601" i="37"/>
  <c r="X1601" i="37"/>
  <c r="V1601" i="37"/>
  <c r="Z1103" i="37"/>
  <c r="X1103" i="37"/>
  <c r="V1103" i="37"/>
  <c r="Z3661" i="37"/>
  <c r="X3661" i="37"/>
  <c r="V3661" i="37"/>
  <c r="Z2371" i="37"/>
  <c r="X2371" i="37"/>
  <c r="V2371" i="37"/>
  <c r="Z4986" i="37"/>
  <c r="X4986" i="37"/>
  <c r="V4986" i="37"/>
  <c r="Z1089" i="37"/>
  <c r="X1089" i="37"/>
  <c r="V1089" i="37"/>
  <c r="Z2057" i="37"/>
  <c r="X2057" i="37"/>
  <c r="V2057" i="37"/>
  <c r="Z1183" i="37"/>
  <c r="X1183" i="37"/>
  <c r="V1183" i="37"/>
  <c r="Z867" i="37"/>
  <c r="X867" i="37"/>
  <c r="V867" i="37"/>
  <c r="Z2732" i="37"/>
  <c r="X2732" i="37"/>
  <c r="V2732" i="37"/>
  <c r="Z2238" i="37"/>
  <c r="X2238" i="37"/>
  <c r="V2238" i="37"/>
  <c r="Z2859" i="37"/>
  <c r="X2859" i="37"/>
  <c r="V2859" i="37"/>
  <c r="Z964" i="37"/>
  <c r="X964" i="37"/>
  <c r="V964" i="37"/>
  <c r="Z3020" i="37"/>
  <c r="X3020" i="37"/>
  <c r="V3020" i="37"/>
  <c r="Z2353" i="37"/>
  <c r="X2353" i="37"/>
  <c r="V2353" i="37"/>
  <c r="Z5055" i="37"/>
  <c r="X5055" i="37"/>
  <c r="V5055" i="37"/>
  <c r="Z3831" i="37"/>
  <c r="X3831" i="37"/>
  <c r="V3831" i="37"/>
  <c r="Z3000" i="37"/>
  <c r="X3000" i="37"/>
  <c r="V3000" i="37"/>
  <c r="Z505" i="37"/>
  <c r="X505" i="37"/>
  <c r="V505" i="37"/>
  <c r="Z2181" i="37"/>
  <c r="X2181" i="37"/>
  <c r="V2181" i="37"/>
  <c r="Z708" i="37"/>
  <c r="X708" i="37"/>
  <c r="V708" i="37"/>
  <c r="Z1021" i="37"/>
  <c r="X1021" i="37"/>
  <c r="V1021" i="37"/>
  <c r="Z2105" i="37"/>
  <c r="X2105" i="37"/>
  <c r="V2105" i="37"/>
  <c r="Z2430" i="37"/>
  <c r="X2430" i="37"/>
  <c r="V2430" i="37"/>
  <c r="Z4874" i="37"/>
  <c r="X4874" i="37"/>
  <c r="V4874" i="37"/>
  <c r="Z1942" i="37"/>
  <c r="X1942" i="37"/>
  <c r="V1942" i="37"/>
  <c r="Z3680" i="37"/>
  <c r="X3680" i="37"/>
  <c r="V3680" i="37"/>
  <c r="Z2537" i="37"/>
  <c r="X2537" i="37"/>
  <c r="V2537" i="37"/>
  <c r="Z1391" i="37"/>
  <c r="X1391" i="37"/>
  <c r="V1391" i="37"/>
  <c r="Z468" i="37"/>
  <c r="X468" i="37"/>
  <c r="V468" i="37"/>
  <c r="Z2226" i="37"/>
  <c r="X2226" i="37"/>
  <c r="V2226" i="37"/>
  <c r="Z4552" i="37"/>
  <c r="X4552" i="37"/>
  <c r="V4552" i="37"/>
  <c r="Z1679" i="37"/>
  <c r="X1679" i="37"/>
  <c r="V1679" i="37"/>
  <c r="Z2434" i="37"/>
  <c r="X2434" i="37"/>
  <c r="V2434" i="37"/>
  <c r="Z4306" i="37"/>
  <c r="X4306" i="37"/>
  <c r="V4306" i="37"/>
  <c r="Z4314" i="37"/>
  <c r="X4314" i="37"/>
  <c r="V4314" i="37"/>
  <c r="Z1073" i="37"/>
  <c r="X1073" i="37"/>
  <c r="V1073" i="37"/>
  <c r="Z3888" i="37"/>
  <c r="X3888" i="37"/>
  <c r="V3888" i="37"/>
  <c r="Z4637" i="37"/>
  <c r="X4637" i="37"/>
  <c r="V4637" i="37"/>
  <c r="Z1218" i="37"/>
  <c r="X1218" i="37"/>
  <c r="V1218" i="37"/>
  <c r="Z4674" i="37"/>
  <c r="X4674" i="37"/>
  <c r="V4674" i="37"/>
  <c r="Z1439" i="37"/>
  <c r="X1439" i="37"/>
  <c r="V1439" i="37"/>
  <c r="Z2914" i="37"/>
  <c r="X2914" i="37"/>
  <c r="V2914" i="37"/>
  <c r="Z4703" i="37"/>
  <c r="X4703" i="37"/>
  <c r="V4703" i="37"/>
  <c r="Z4655" i="37"/>
  <c r="X4655" i="37"/>
  <c r="V4655" i="37"/>
  <c r="Z1345" i="37"/>
  <c r="X1345" i="37"/>
  <c r="V1345" i="37"/>
  <c r="Z4428" i="37"/>
  <c r="X4428" i="37"/>
  <c r="V4428" i="37"/>
  <c r="Z988" i="37"/>
  <c r="X988" i="37"/>
  <c r="V988" i="37"/>
  <c r="Z484" i="37"/>
  <c r="X484" i="37"/>
  <c r="V484" i="37"/>
  <c r="Z1164" i="37"/>
  <c r="X1164" i="37"/>
  <c r="V1164" i="37"/>
  <c r="Z4136" i="37"/>
  <c r="X4136" i="37"/>
  <c r="V4136" i="37"/>
  <c r="Z1771" i="37"/>
  <c r="X1771" i="37"/>
  <c r="V1771" i="37"/>
  <c r="Z2403" i="37"/>
  <c r="X2403" i="37"/>
  <c r="V2403" i="37"/>
  <c r="Z3259" i="37"/>
  <c r="X3259" i="37"/>
  <c r="V3259" i="37"/>
  <c r="Z4287" i="37"/>
  <c r="X4287" i="37"/>
  <c r="V4287" i="37"/>
  <c r="Z3976" i="37"/>
  <c r="X3976" i="37"/>
  <c r="V3976" i="37"/>
  <c r="Z1735" i="37"/>
  <c r="X1735" i="37"/>
  <c r="V1735" i="37"/>
  <c r="Z1466" i="37"/>
  <c r="X1466" i="37"/>
  <c r="V1466" i="37"/>
  <c r="Z1669" i="37"/>
  <c r="X1669" i="37"/>
  <c r="V1669" i="37"/>
  <c r="Z2638" i="37"/>
  <c r="X2638" i="37"/>
  <c r="V2638" i="37"/>
  <c r="Z2382" i="37"/>
  <c r="X2382" i="37"/>
  <c r="V2382" i="37"/>
  <c r="Z2717" i="37"/>
  <c r="X2717" i="37"/>
  <c r="V2717" i="37"/>
  <c r="Z2951" i="37"/>
  <c r="X2951" i="37"/>
  <c r="V2951" i="37"/>
  <c r="Z3244" i="37"/>
  <c r="X3244" i="37"/>
  <c r="V3244" i="37"/>
  <c r="Z4276" i="37"/>
  <c r="X4276" i="37"/>
  <c r="V4276" i="37"/>
  <c r="Z2196" i="37"/>
  <c r="X2196" i="37"/>
  <c r="V2196" i="37"/>
  <c r="Z3753" i="37"/>
  <c r="X3753" i="37"/>
  <c r="V3753" i="37"/>
  <c r="Z5031" i="37"/>
  <c r="X5031" i="37"/>
  <c r="V5031" i="37"/>
  <c r="Z2597" i="37"/>
  <c r="X2597" i="37"/>
  <c r="V2597" i="37"/>
  <c r="Z4018" i="37"/>
  <c r="X4018" i="37"/>
  <c r="V4018" i="37"/>
  <c r="Z1072" i="37"/>
  <c r="X1072" i="37"/>
  <c r="V1072" i="37"/>
  <c r="Z1988" i="37"/>
  <c r="X1988" i="37"/>
  <c r="V1988" i="37"/>
  <c r="Z1972" i="37"/>
  <c r="X1972" i="37"/>
  <c r="V1972" i="37"/>
  <c r="Z61" i="37"/>
  <c r="X61" i="37"/>
  <c r="V61" i="37"/>
  <c r="Z91" i="37"/>
  <c r="X91" i="37"/>
  <c r="V91" i="37"/>
  <c r="Z4400" i="37"/>
  <c r="X4400" i="37"/>
  <c r="V4400" i="37"/>
  <c r="Z2836" i="37"/>
  <c r="X2836" i="37"/>
  <c r="V2836" i="37"/>
  <c r="Z2457" i="37"/>
  <c r="X2457" i="37"/>
  <c r="V2457" i="37"/>
  <c r="Z1954" i="37"/>
  <c r="X1954" i="37"/>
  <c r="V1954" i="37"/>
  <c r="Z1538" i="37"/>
  <c r="X1538" i="37"/>
  <c r="V1538" i="37"/>
  <c r="Z2762" i="37"/>
  <c r="X2762" i="37"/>
  <c r="V2762" i="37"/>
  <c r="Z177" i="37"/>
  <c r="X177" i="37"/>
  <c r="V177" i="37"/>
  <c r="Z2447" i="37"/>
  <c r="X2447" i="37"/>
  <c r="V2447" i="37"/>
  <c r="Z2868" i="37"/>
  <c r="X2868" i="37"/>
  <c r="V2868" i="37"/>
  <c r="Z1037" i="37"/>
  <c r="X1037" i="37"/>
  <c r="V1037" i="37"/>
  <c r="Z1917" i="37"/>
  <c r="X1917" i="37"/>
  <c r="V1917" i="37"/>
  <c r="Z3980" i="37"/>
  <c r="X3980" i="37"/>
  <c r="V3980" i="37"/>
  <c r="Z3710" i="37"/>
  <c r="X3710" i="37"/>
  <c r="V3710" i="37"/>
  <c r="Z3875" i="37"/>
  <c r="X3875" i="37"/>
  <c r="V3875" i="37"/>
  <c r="Z3503" i="37"/>
  <c r="X3503" i="37"/>
  <c r="V3503" i="37"/>
  <c r="Z332" i="37"/>
  <c r="X332" i="37"/>
  <c r="V332" i="37"/>
  <c r="Z3288" i="37"/>
  <c r="X3288" i="37"/>
  <c r="V3288" i="37"/>
  <c r="Z1292" i="37"/>
  <c r="X1292" i="37"/>
  <c r="V1292" i="37"/>
  <c r="Z4547" i="37"/>
  <c r="X4547" i="37"/>
  <c r="V4547" i="37"/>
  <c r="Z938" i="37"/>
  <c r="X938" i="37"/>
  <c r="V938" i="37"/>
  <c r="Z1727" i="37"/>
  <c r="X1727" i="37"/>
  <c r="V1727" i="37"/>
  <c r="Z2919" i="37"/>
  <c r="X2919" i="37"/>
  <c r="V2919" i="37"/>
  <c r="Z789" i="37"/>
  <c r="X789" i="37"/>
  <c r="V789" i="37"/>
  <c r="Z55" i="37"/>
  <c r="X55" i="37"/>
  <c r="V55" i="37"/>
  <c r="Z60" i="37"/>
  <c r="X60" i="37"/>
  <c r="V60" i="37"/>
  <c r="Z618" i="37"/>
  <c r="X618" i="37"/>
  <c r="V618" i="37"/>
  <c r="Z3214" i="37"/>
  <c r="X3214" i="37"/>
  <c r="V3214" i="37"/>
  <c r="Z3647" i="37"/>
  <c r="X3647" i="37"/>
  <c r="V3647" i="37"/>
  <c r="Z3737" i="37"/>
  <c r="X3737" i="37"/>
  <c r="V3737" i="37"/>
  <c r="Z3043" i="37"/>
  <c r="X3043" i="37"/>
  <c r="V3043" i="37"/>
  <c r="Z969" i="37"/>
  <c r="X969" i="37"/>
  <c r="V969" i="37"/>
  <c r="Z2864" i="37"/>
  <c r="X2864" i="37"/>
  <c r="V2864" i="37"/>
  <c r="Z4860" i="37"/>
  <c r="X4860" i="37"/>
  <c r="V4860" i="37"/>
  <c r="Z1550" i="37"/>
  <c r="X1550" i="37"/>
  <c r="V1550" i="37"/>
  <c r="Z1343" i="37"/>
  <c r="X1343" i="37"/>
  <c r="V1343" i="37"/>
  <c r="Z2506" i="37"/>
  <c r="X2506" i="37"/>
  <c r="V2506" i="37"/>
  <c r="Z4516" i="37"/>
  <c r="X4516" i="37"/>
  <c r="V4516" i="37"/>
  <c r="Z696" i="37"/>
  <c r="X696" i="37"/>
  <c r="V696" i="37"/>
  <c r="Z608" i="37"/>
  <c r="X608" i="37"/>
  <c r="V608" i="37"/>
  <c r="Z4962" i="37"/>
  <c r="X4962" i="37"/>
  <c r="V4962" i="37"/>
  <c r="Z4566" i="37"/>
  <c r="X4566" i="37"/>
  <c r="V4566" i="37"/>
  <c r="Z1145" i="37"/>
  <c r="X1145" i="37"/>
  <c r="V1145" i="37"/>
  <c r="Z1775" i="37"/>
  <c r="X1775" i="37"/>
  <c r="V1775" i="37"/>
  <c r="Z1902" i="37"/>
  <c r="X1902" i="37"/>
  <c r="V1902" i="37"/>
  <c r="Z663" i="37"/>
  <c r="X663" i="37"/>
  <c r="V663" i="37"/>
  <c r="Z1964" i="37"/>
  <c r="X1964" i="37"/>
  <c r="V1964" i="37"/>
  <c r="Z1424" i="37"/>
  <c r="X1424" i="37"/>
  <c r="V1424" i="37"/>
  <c r="Z1411" i="37"/>
  <c r="X1411" i="37"/>
  <c r="V1411" i="37"/>
  <c r="Z1362" i="37"/>
  <c r="X1362" i="37"/>
  <c r="V1362" i="37"/>
  <c r="Z406" i="37"/>
  <c r="X406" i="37"/>
  <c r="V406" i="37"/>
  <c r="Z130" i="37"/>
  <c r="X130" i="37"/>
  <c r="V130" i="37"/>
  <c r="Z3354" i="37"/>
  <c r="X3354" i="37"/>
  <c r="V3354" i="37"/>
  <c r="Z1265" i="37"/>
  <c r="X1265" i="37"/>
  <c r="V1265" i="37"/>
  <c r="Z2177" i="37"/>
  <c r="X2177" i="37"/>
  <c r="V2177" i="37"/>
  <c r="Z4880" i="37"/>
  <c r="X4880" i="37"/>
  <c r="V4880" i="37"/>
  <c r="Z2133" i="37"/>
  <c r="X2133" i="37"/>
  <c r="V2133" i="37"/>
  <c r="Z3516" i="37"/>
  <c r="X3516" i="37"/>
  <c r="V3516" i="37"/>
  <c r="Z1818" i="37"/>
  <c r="X1818" i="37"/>
  <c r="V1818" i="37"/>
  <c r="Z519" i="37"/>
  <c r="X519" i="37"/>
  <c r="V519" i="37"/>
  <c r="Z4616" i="37"/>
  <c r="X4616" i="37"/>
  <c r="V4616" i="37"/>
  <c r="Z1047" i="37"/>
  <c r="X1047" i="37"/>
  <c r="V1047" i="37"/>
  <c r="Z3713" i="37"/>
  <c r="X3713" i="37"/>
  <c r="V3713" i="37"/>
  <c r="Z569" i="37"/>
  <c r="X569" i="37"/>
  <c r="V569" i="37"/>
  <c r="Z3217" i="37"/>
  <c r="X3217" i="37"/>
  <c r="V3217" i="37"/>
  <c r="Z3562" i="37"/>
  <c r="X3562" i="37"/>
  <c r="V3562" i="37"/>
  <c r="Z3715" i="37"/>
  <c r="X3715" i="37"/>
  <c r="V3715" i="37"/>
  <c r="Z861" i="37"/>
  <c r="X861" i="37"/>
  <c r="V861" i="37"/>
  <c r="Z4160" i="37"/>
  <c r="X4160" i="37"/>
  <c r="V4160" i="37"/>
  <c r="Z3028" i="37"/>
  <c r="X3028" i="37"/>
  <c r="V3028" i="37"/>
  <c r="Z1693" i="37"/>
  <c r="X1693" i="37"/>
  <c r="V1693" i="37"/>
  <c r="Z4189" i="37"/>
  <c r="X4189" i="37"/>
  <c r="V4189" i="37"/>
  <c r="Z2945" i="37"/>
  <c r="X2945" i="37"/>
  <c r="V2945" i="37"/>
  <c r="Z3103" i="37"/>
  <c r="X3103" i="37"/>
  <c r="V3103" i="37"/>
  <c r="Z2319" i="37"/>
  <c r="X2319" i="37"/>
  <c r="V2319" i="37"/>
  <c r="Z1112" i="37"/>
  <c r="X1112" i="37"/>
  <c r="V1112" i="37"/>
  <c r="Z872" i="37"/>
  <c r="X872" i="37"/>
  <c r="V872" i="37"/>
  <c r="Z1078" i="37"/>
  <c r="X1078" i="37"/>
  <c r="V1078" i="37"/>
  <c r="Z3768" i="37"/>
  <c r="X3768" i="37"/>
  <c r="V3768" i="37"/>
  <c r="Z3487" i="37"/>
  <c r="X3487" i="37"/>
  <c r="V3487" i="37"/>
  <c r="Z756" i="37"/>
  <c r="X756" i="37"/>
  <c r="V756" i="37"/>
  <c r="Z3353" i="37"/>
  <c r="X3353" i="37"/>
  <c r="V3353" i="37"/>
  <c r="Z1012" i="37"/>
  <c r="X1012" i="37"/>
  <c r="V1012" i="37"/>
  <c r="Z3411" i="37"/>
  <c r="X3411" i="37"/>
  <c r="V3411" i="37"/>
  <c r="Z2387" i="37"/>
  <c r="X2387" i="37"/>
  <c r="V2387" i="37"/>
  <c r="Z1834" i="37"/>
  <c r="X1834" i="37"/>
  <c r="V1834" i="37"/>
  <c r="Z2042" i="37"/>
  <c r="X2042" i="37"/>
  <c r="V2042" i="37"/>
  <c r="Z4672" i="37"/>
  <c r="X4672" i="37"/>
  <c r="V4672" i="37"/>
  <c r="Z4504" i="37"/>
  <c r="X4504" i="37"/>
  <c r="V4504" i="37"/>
  <c r="Z833" i="37"/>
  <c r="X833" i="37"/>
  <c r="V833" i="37"/>
  <c r="Z2626" i="37"/>
  <c r="X2626" i="37"/>
  <c r="V2626" i="37"/>
  <c r="Z1571" i="37"/>
  <c r="X1571" i="37"/>
  <c r="V1571" i="37"/>
  <c r="Z228" i="37"/>
  <c r="X228" i="37"/>
  <c r="V228" i="37"/>
  <c r="Z283" i="37"/>
  <c r="X283" i="37"/>
  <c r="V283" i="37"/>
  <c r="Z4473" i="37"/>
  <c r="X4473" i="37"/>
  <c r="V4473" i="37"/>
  <c r="Z1824" i="37"/>
  <c r="X1824" i="37"/>
  <c r="V1824" i="37"/>
  <c r="Z573" i="37"/>
  <c r="X573" i="37"/>
  <c r="V573" i="37"/>
  <c r="Z1169" i="37"/>
  <c r="X1169" i="37"/>
  <c r="V1169" i="37"/>
  <c r="Z806" i="37"/>
  <c r="X806" i="37"/>
  <c r="V806" i="37"/>
  <c r="Z1394" i="37"/>
  <c r="X1394" i="37"/>
  <c r="V1394" i="37"/>
  <c r="Z2831" i="37"/>
  <c r="X2831" i="37"/>
  <c r="V2831" i="37"/>
  <c r="Z2012" i="37"/>
  <c r="X2012" i="37"/>
  <c r="V2012" i="37"/>
  <c r="Z3937" i="37"/>
  <c r="X3937" i="37"/>
  <c r="V3937" i="37"/>
  <c r="Z1426" i="37"/>
  <c r="X1426" i="37"/>
  <c r="V1426" i="37"/>
  <c r="Z1367" i="37"/>
  <c r="X1367" i="37"/>
  <c r="V1367" i="37"/>
  <c r="Z634" i="37"/>
  <c r="X634" i="37"/>
  <c r="V634" i="37"/>
  <c r="Z167" i="37"/>
  <c r="X167" i="37"/>
  <c r="V167" i="37"/>
  <c r="Z4093" i="37"/>
  <c r="X4093" i="37"/>
  <c r="V4093" i="37"/>
  <c r="Z2709" i="37"/>
  <c r="X2709" i="37"/>
  <c r="V2709" i="37"/>
  <c r="Z496" i="37"/>
  <c r="X496" i="37"/>
  <c r="V496" i="37"/>
  <c r="Z2801" i="37"/>
  <c r="X2801" i="37"/>
  <c r="V2801" i="37"/>
  <c r="Z2944" i="37"/>
  <c r="X2944" i="37"/>
  <c r="V2944" i="37"/>
  <c r="Z2649" i="37"/>
  <c r="X2649" i="37"/>
  <c r="V2649" i="37"/>
  <c r="Z2378" i="37"/>
  <c r="X2378" i="37"/>
  <c r="V2378" i="37"/>
  <c r="Z1136" i="37"/>
  <c r="X1136" i="37"/>
  <c r="V1136" i="37"/>
  <c r="Z1002" i="37"/>
  <c r="X1002" i="37"/>
  <c r="V1002" i="37"/>
  <c r="Z4103" i="37"/>
  <c r="X4103" i="37"/>
  <c r="V4103" i="37"/>
  <c r="Z2525" i="37"/>
  <c r="X2525" i="37"/>
  <c r="V2525" i="37"/>
  <c r="Z491" i="37"/>
  <c r="X491" i="37"/>
  <c r="V491" i="37"/>
  <c r="Z4513" i="37"/>
  <c r="X4513" i="37"/>
  <c r="V4513" i="37"/>
  <c r="Z3546" i="37"/>
  <c r="X3546" i="37"/>
  <c r="V3546" i="37"/>
  <c r="Z1064" i="37"/>
  <c r="X1064" i="37"/>
  <c r="V1064" i="37"/>
  <c r="Z381" i="37"/>
  <c r="X381" i="37"/>
  <c r="V381" i="37"/>
  <c r="Z464" i="37"/>
  <c r="X464" i="37"/>
  <c r="V464" i="37"/>
  <c r="Z1770" i="37"/>
  <c r="X1770" i="37"/>
  <c r="V1770" i="37"/>
  <c r="Z3833" i="37"/>
  <c r="X3833" i="37"/>
  <c r="V3833" i="37"/>
  <c r="Z2927" i="37"/>
  <c r="X2927" i="37"/>
  <c r="V2927" i="37"/>
  <c r="Z742" i="37"/>
  <c r="X742" i="37"/>
  <c r="V742" i="37"/>
  <c r="Z1566" i="37"/>
  <c r="X1566" i="37"/>
  <c r="V1566" i="37"/>
  <c r="Z843" i="37"/>
  <c r="X843" i="37"/>
  <c r="V843" i="37"/>
  <c r="Z4631" i="37"/>
  <c r="X4631" i="37"/>
  <c r="V4631" i="37"/>
  <c r="Z4744" i="37"/>
  <c r="X4744" i="37"/>
  <c r="V4744" i="37"/>
  <c r="Z2527" i="37"/>
  <c r="X2527" i="37"/>
  <c r="V2527" i="37"/>
  <c r="Z2752" i="37"/>
  <c r="X2752" i="37"/>
  <c r="V2752" i="37"/>
  <c r="Z1160" i="37"/>
  <c r="X1160" i="37"/>
  <c r="V1160" i="37"/>
  <c r="Z2469" i="37"/>
  <c r="X2469" i="37"/>
  <c r="V2469" i="37"/>
  <c r="Z1930" i="37"/>
  <c r="X1930" i="37"/>
  <c r="V1930" i="37"/>
  <c r="Z4853" i="37"/>
  <c r="X4853" i="37"/>
  <c r="V4853" i="37"/>
  <c r="Z229" i="37"/>
  <c r="X229" i="37"/>
  <c r="V229" i="37"/>
  <c r="Z1451" i="37"/>
  <c r="X1451" i="37"/>
  <c r="V1451" i="37"/>
  <c r="Z939" i="37"/>
  <c r="X939" i="37"/>
  <c r="V939" i="37"/>
  <c r="Z4273" i="37"/>
  <c r="X4273" i="37"/>
  <c r="V4273" i="37"/>
  <c r="Z3501" i="37"/>
  <c r="X3501" i="37"/>
  <c r="V3501" i="37"/>
  <c r="Z914" i="37"/>
  <c r="X914" i="37"/>
  <c r="V914" i="37"/>
  <c r="Z1011" i="37"/>
  <c r="X1011" i="37"/>
  <c r="V1011" i="37"/>
  <c r="Z1385" i="37"/>
  <c r="X1385" i="37"/>
  <c r="V1385" i="37"/>
  <c r="Z1413" i="37"/>
  <c r="X1413" i="37"/>
  <c r="V1413" i="37"/>
  <c r="Z1025" i="37"/>
  <c r="X1025" i="37"/>
  <c r="V1025" i="37"/>
  <c r="Z1869" i="37"/>
  <c r="X1869" i="37"/>
  <c r="V1869" i="37"/>
  <c r="Z3123" i="37"/>
  <c r="X3123" i="37"/>
  <c r="V3123" i="37"/>
  <c r="Z1281" i="37"/>
  <c r="X1281" i="37"/>
  <c r="V1281" i="37"/>
  <c r="Z1474" i="37"/>
  <c r="X1474" i="37"/>
  <c r="V1474" i="37"/>
  <c r="Z3277" i="37"/>
  <c r="X3277" i="37"/>
  <c r="V3277" i="37"/>
  <c r="Z3873" i="37"/>
  <c r="X3873" i="37"/>
  <c r="V3873" i="37"/>
  <c r="Z19" i="37"/>
  <c r="X19" i="37"/>
  <c r="V19" i="37"/>
  <c r="Z4056" i="37"/>
  <c r="X4056" i="37"/>
  <c r="V4056" i="37"/>
  <c r="Z800" i="37"/>
  <c r="X800" i="37"/>
  <c r="V800" i="37"/>
  <c r="Z3166" i="37"/>
  <c r="X3166" i="37"/>
  <c r="V3166" i="37"/>
  <c r="Z4009" i="37"/>
  <c r="X4009" i="37"/>
  <c r="V4009" i="37"/>
  <c r="Z1757" i="37"/>
  <c r="X1757" i="37"/>
  <c r="V1757" i="37"/>
  <c r="Z2008" i="37"/>
  <c r="X2008" i="37"/>
  <c r="V2008" i="37"/>
  <c r="Z191" i="37"/>
  <c r="X191" i="37"/>
  <c r="V191" i="37"/>
  <c r="Z2333" i="37"/>
  <c r="X2333" i="37"/>
  <c r="V2333" i="37"/>
  <c r="Z158" i="37"/>
  <c r="X158" i="37"/>
  <c r="V158" i="37"/>
  <c r="Z1316" i="37"/>
  <c r="X1316" i="37"/>
  <c r="V1316" i="37"/>
  <c r="Z1189" i="37"/>
  <c r="X1189" i="37"/>
  <c r="V1189" i="37"/>
  <c r="Z1348" i="37"/>
  <c r="X1348" i="37"/>
  <c r="V1348" i="37"/>
  <c r="Z888" i="37"/>
  <c r="X888" i="37"/>
  <c r="V888" i="37"/>
  <c r="Z3627" i="37"/>
  <c r="X3627" i="37"/>
  <c r="V3627" i="37"/>
  <c r="Z270" i="37"/>
  <c r="X270" i="37"/>
  <c r="V270" i="37"/>
  <c r="Z2840" i="37"/>
  <c r="X2840" i="37"/>
  <c r="V2840" i="37"/>
  <c r="Z4102" i="37"/>
  <c r="X4102" i="37"/>
  <c r="V4102" i="37"/>
  <c r="Z1650" i="37"/>
  <c r="X1650" i="37"/>
  <c r="V1650" i="37"/>
  <c r="Z3832" i="37"/>
  <c r="X3832" i="37"/>
  <c r="V3832" i="37"/>
  <c r="Z4529" i="37"/>
  <c r="X4529" i="37"/>
  <c r="V4529" i="37"/>
  <c r="Z3874" i="37"/>
  <c r="X3874" i="37"/>
  <c r="V3874" i="37"/>
  <c r="Z2183" i="37"/>
  <c r="X2183" i="37"/>
  <c r="V2183" i="37"/>
  <c r="Z2330" i="37"/>
  <c r="X2330" i="37"/>
  <c r="V2330" i="37"/>
  <c r="Z2160" i="37"/>
  <c r="X2160" i="37"/>
  <c r="V2160" i="37"/>
  <c r="Z4949" i="37"/>
  <c r="X4949" i="37"/>
  <c r="V4949" i="37"/>
  <c r="Z978" i="37"/>
  <c r="X978" i="37"/>
  <c r="V978" i="37"/>
  <c r="Z2674" i="37"/>
  <c r="X2674" i="37"/>
  <c r="V2674" i="37"/>
  <c r="Z699" i="37"/>
  <c r="X699" i="37"/>
  <c r="V699" i="37"/>
  <c r="Z790" i="37"/>
  <c r="X790" i="37"/>
  <c r="V790" i="37"/>
  <c r="Z1199" i="37"/>
  <c r="X1199" i="37"/>
  <c r="V1199" i="37"/>
  <c r="Z844" i="37"/>
  <c r="X844" i="37"/>
  <c r="V844" i="37"/>
  <c r="Z3460" i="37"/>
  <c r="X3460" i="37"/>
  <c r="V3460" i="37"/>
  <c r="Z670" i="37"/>
  <c r="X670" i="37"/>
  <c r="V670" i="37"/>
  <c r="Z4447" i="37"/>
  <c r="X4447" i="37"/>
  <c r="V4447" i="37"/>
  <c r="Z2545" i="37"/>
  <c r="X2545" i="37"/>
  <c r="V2545" i="37"/>
  <c r="Z138" i="37"/>
  <c r="X138" i="37"/>
  <c r="V138" i="37"/>
  <c r="Z1872" i="37"/>
  <c r="X1872" i="37"/>
  <c r="V1872" i="37"/>
  <c r="Z3188" i="37"/>
  <c r="X3188" i="37"/>
  <c r="V3188" i="37"/>
  <c r="Z2828" i="37"/>
  <c r="X2828" i="37"/>
  <c r="V2828" i="37"/>
  <c r="Z1365" i="37"/>
  <c r="X1365" i="37"/>
  <c r="V1365" i="37"/>
  <c r="Z1192" i="37"/>
  <c r="X1192" i="37"/>
  <c r="V1192" i="37"/>
  <c r="Z2741" i="37"/>
  <c r="X2741" i="37"/>
  <c r="V2741" i="37"/>
  <c r="Z1193" i="37"/>
  <c r="X1193" i="37"/>
  <c r="V1193" i="37"/>
  <c r="Z3037" i="37"/>
  <c r="X3037" i="37"/>
  <c r="V3037" i="37"/>
  <c r="Z877" i="37"/>
  <c r="X877" i="37"/>
  <c r="V877" i="37"/>
  <c r="Z1467" i="37"/>
  <c r="X1467" i="37"/>
  <c r="V1467" i="37"/>
  <c r="Z4421" i="37"/>
  <c r="X4421" i="37"/>
  <c r="V4421" i="37"/>
  <c r="Z4045" i="37"/>
  <c r="X4045" i="37"/>
  <c r="V4045" i="37"/>
  <c r="Z1065" i="37"/>
  <c r="X1065" i="37"/>
  <c r="V1065" i="37"/>
  <c r="Z1989" i="37"/>
  <c r="X1989" i="37"/>
  <c r="V1989" i="37"/>
  <c r="Z895" i="37"/>
  <c r="X895" i="37"/>
  <c r="V895" i="37"/>
  <c r="Z89" i="37"/>
  <c r="X89" i="37"/>
  <c r="V89" i="37"/>
  <c r="Z1229" i="37"/>
  <c r="X1229" i="37"/>
  <c r="V1229" i="37"/>
  <c r="Z3837" i="37"/>
  <c r="X3837" i="37"/>
  <c r="V3837" i="37"/>
  <c r="Z4369" i="37"/>
  <c r="X4369" i="37"/>
  <c r="V4369" i="37"/>
  <c r="Z4217" i="37"/>
  <c r="X4217" i="37"/>
  <c r="V4217" i="37"/>
  <c r="Z2750" i="37"/>
  <c r="X2750" i="37"/>
  <c r="V2750" i="37"/>
  <c r="Z632" i="37"/>
  <c r="X632" i="37"/>
  <c r="V632" i="37"/>
  <c r="Z3251" i="37"/>
  <c r="X3251" i="37"/>
  <c r="V3251" i="37"/>
  <c r="Z172" i="37"/>
  <c r="X172" i="37"/>
  <c r="V172" i="37"/>
  <c r="Z1926" i="37"/>
  <c r="X1926" i="37"/>
  <c r="V1926" i="37"/>
  <c r="Z2026" i="37"/>
  <c r="X2026" i="37"/>
  <c r="V2026" i="37"/>
  <c r="Z970" i="37"/>
  <c r="X970" i="37"/>
  <c r="V970" i="37"/>
  <c r="Z216" i="37"/>
  <c r="X216" i="37"/>
  <c r="V216" i="37"/>
  <c r="Z77" i="37"/>
  <c r="X77" i="37"/>
  <c r="V77" i="37"/>
  <c r="Z1318" i="37"/>
  <c r="X1318" i="37"/>
  <c r="V1318" i="37"/>
  <c r="Z366" i="37"/>
  <c r="X366" i="37"/>
  <c r="V366" i="37"/>
  <c r="Z3896" i="37"/>
  <c r="X3896" i="37"/>
  <c r="V3896" i="37"/>
  <c r="Z1534" i="37"/>
  <c r="X1534" i="37"/>
  <c r="V1534" i="37"/>
  <c r="Z745" i="37"/>
  <c r="X745" i="37"/>
  <c r="V745" i="37"/>
  <c r="Z2737" i="37"/>
  <c r="X2737" i="37"/>
  <c r="V2737" i="37"/>
  <c r="Z748" i="37"/>
  <c r="X748" i="37"/>
  <c r="V748" i="37"/>
  <c r="Z7" i="37"/>
  <c r="X7" i="37"/>
  <c r="V7" i="37"/>
  <c r="Z513" i="37"/>
  <c r="X513" i="37"/>
  <c r="V513" i="37"/>
  <c r="Z523" i="37"/>
  <c r="X523" i="37"/>
  <c r="V523" i="37"/>
  <c r="Z568" i="37"/>
  <c r="X568" i="37"/>
  <c r="V568" i="37"/>
  <c r="Z3733" i="37"/>
  <c r="X3733" i="37"/>
  <c r="V3733" i="37"/>
  <c r="Z3290" i="37"/>
  <c r="X3290" i="37"/>
  <c r="V3290" i="37"/>
  <c r="Z606" i="37"/>
  <c r="X606" i="37"/>
  <c r="V606" i="37"/>
  <c r="Z231" i="37"/>
  <c r="X231" i="37"/>
  <c r="V231" i="37"/>
  <c r="Z3883" i="37"/>
  <c r="X3883" i="37"/>
  <c r="V3883" i="37"/>
  <c r="Z2266" i="37"/>
  <c r="X2266" i="37"/>
  <c r="V2266" i="37"/>
  <c r="Z750" i="37"/>
  <c r="X750" i="37"/>
  <c r="V750" i="37"/>
  <c r="Z470" i="37"/>
  <c r="X470" i="37"/>
  <c r="V470" i="37"/>
  <c r="Z4468" i="37"/>
  <c r="X4468" i="37"/>
  <c r="V4468" i="37"/>
  <c r="Z980" i="37"/>
  <c r="X980" i="37"/>
  <c r="V980" i="37"/>
  <c r="Z2306" i="37"/>
  <c r="X2306" i="37"/>
  <c r="V2306" i="37"/>
  <c r="Z82" i="37"/>
  <c r="X82" i="37"/>
  <c r="V82" i="37"/>
  <c r="Z2493" i="37"/>
  <c r="X2493" i="37"/>
  <c r="V2493" i="37"/>
  <c r="Z4774" i="37"/>
  <c r="X4774" i="37"/>
  <c r="V4774" i="37"/>
  <c r="Z175" i="37"/>
  <c r="X175" i="37"/>
  <c r="V175" i="37"/>
  <c r="Z2130" i="37"/>
  <c r="X2130" i="37"/>
  <c r="V2130" i="37"/>
  <c r="Z4659" i="37"/>
  <c r="X4659" i="37"/>
  <c r="V4659" i="37"/>
  <c r="Z3478" i="37"/>
  <c r="X3478" i="37"/>
  <c r="V3478" i="37"/>
  <c r="Z2968" i="37"/>
  <c r="X2968" i="37"/>
  <c r="V2968" i="37"/>
  <c r="Z4131" i="37"/>
  <c r="X4131" i="37"/>
  <c r="V4131" i="37"/>
  <c r="Z4374" i="37"/>
  <c r="X4374" i="37"/>
  <c r="V4374" i="37"/>
  <c r="Z3590" i="37"/>
  <c r="X3590" i="37"/>
  <c r="V3590" i="37"/>
  <c r="Z2672" i="37"/>
  <c r="X2672" i="37"/>
  <c r="V2672" i="37"/>
  <c r="Z198" i="37"/>
  <c r="X198" i="37"/>
  <c r="V198" i="37"/>
  <c r="Z1940" i="37"/>
  <c r="X1940" i="37"/>
  <c r="V1940" i="37"/>
  <c r="Z1605" i="37"/>
  <c r="X1605" i="37"/>
  <c r="V1605" i="37"/>
  <c r="Z3313" i="37"/>
  <c r="X3313" i="37"/>
  <c r="V3313" i="37"/>
  <c r="Z2549" i="37"/>
  <c r="X2549" i="37"/>
  <c r="V2549" i="37"/>
  <c r="Z2676" i="37"/>
  <c r="X2676" i="37"/>
  <c r="V2676" i="37"/>
  <c r="Z3421" i="37"/>
  <c r="X3421" i="37"/>
  <c r="V3421" i="37"/>
  <c r="Z1338" i="37"/>
  <c r="X1338" i="37"/>
  <c r="V1338" i="37"/>
  <c r="Z3115" i="37"/>
  <c r="X3115" i="37"/>
  <c r="V3115" i="37"/>
  <c r="Z4220" i="37"/>
  <c r="X4220" i="37"/>
  <c r="V4220" i="37"/>
  <c r="Z2610" i="37"/>
  <c r="X2610" i="37"/>
  <c r="V2610" i="37"/>
  <c r="Z1114" i="37"/>
  <c r="X1114" i="37"/>
  <c r="V1114" i="37"/>
  <c r="Z469" i="37"/>
  <c r="X469" i="37"/>
  <c r="V469" i="37"/>
  <c r="Z4408" i="37"/>
  <c r="X4408" i="37"/>
  <c r="V4408" i="37"/>
  <c r="Z4562" i="37"/>
  <c r="X4562" i="37"/>
  <c r="V4562" i="37"/>
  <c r="Z1927" i="37"/>
  <c r="X1927" i="37"/>
  <c r="V1927" i="37"/>
  <c r="Z1368" i="37"/>
  <c r="X1368" i="37"/>
  <c r="V1368" i="37"/>
  <c r="Z4545" i="37"/>
  <c r="X4545" i="37"/>
  <c r="V4545" i="37"/>
  <c r="Z71" i="37"/>
  <c r="X71" i="37"/>
  <c r="V71" i="37"/>
  <c r="Z4227" i="37"/>
  <c r="X4227" i="37"/>
  <c r="V4227" i="37"/>
  <c r="Z1104" i="37"/>
  <c r="X1104" i="37"/>
  <c r="V1104" i="37"/>
  <c r="Z3568" i="37"/>
  <c r="X3568" i="37"/>
  <c r="V3568" i="37"/>
  <c r="Z2980" i="37"/>
  <c r="X2980" i="37"/>
  <c r="V2980" i="37"/>
  <c r="Z3044" i="37"/>
  <c r="X3044" i="37"/>
  <c r="V3044" i="37"/>
  <c r="Z2350" i="37"/>
  <c r="X2350" i="37"/>
  <c r="V2350" i="37"/>
  <c r="Z3235" i="37"/>
  <c r="X3235" i="37"/>
  <c r="V3235" i="37"/>
  <c r="Z786" i="37"/>
  <c r="X786" i="37"/>
  <c r="V786" i="37"/>
  <c r="Z2802" i="37"/>
  <c r="X2802" i="37"/>
  <c r="V2802" i="37"/>
  <c r="Z685" i="37"/>
  <c r="X685" i="37"/>
  <c r="V685" i="37"/>
  <c r="Z2947" i="37"/>
  <c r="X2947" i="37"/>
  <c r="V2947" i="37"/>
  <c r="Z4281" i="37"/>
  <c r="X4281" i="37"/>
  <c r="V4281" i="37"/>
  <c r="Z2568" i="37"/>
  <c r="X2568" i="37"/>
  <c r="V2568" i="37"/>
  <c r="Z518" i="37"/>
  <c r="X518" i="37"/>
  <c r="V518" i="37"/>
  <c r="Z3229" i="37"/>
  <c r="X3229" i="37"/>
  <c r="V3229" i="37"/>
  <c r="Z3312" i="37"/>
  <c r="X3312" i="37"/>
  <c r="V3312" i="37"/>
  <c r="Z2084" i="37"/>
  <c r="X2084" i="37"/>
  <c r="V2084" i="37"/>
  <c r="Z3536" i="37"/>
  <c r="X3536" i="37"/>
  <c r="V3536" i="37"/>
  <c r="Z2648" i="37"/>
  <c r="X2648" i="37"/>
  <c r="V2648" i="37"/>
  <c r="Z149" i="37"/>
  <c r="X149" i="37"/>
  <c r="V149" i="37"/>
  <c r="Z849" i="37"/>
  <c r="X849" i="37"/>
  <c r="V849" i="37"/>
  <c r="Z2763" i="37"/>
  <c r="X2763" i="37"/>
  <c r="V2763" i="37"/>
  <c r="Z3113" i="37"/>
  <c r="X3113" i="37"/>
  <c r="V3113" i="37"/>
  <c r="Z3797" i="37"/>
  <c r="X3797" i="37"/>
  <c r="V3797" i="37"/>
  <c r="Z1377" i="37"/>
  <c r="X1377" i="37"/>
  <c r="V1377" i="37"/>
  <c r="Z4300" i="37"/>
  <c r="X4300" i="37"/>
  <c r="V4300" i="37"/>
  <c r="Z1241" i="37"/>
  <c r="X1241" i="37"/>
  <c r="V1241" i="37"/>
  <c r="Z2365" i="37"/>
  <c r="X2365" i="37"/>
  <c r="V2365" i="37"/>
  <c r="Z462" i="37"/>
  <c r="X462" i="37"/>
  <c r="V462" i="37"/>
  <c r="Z1122" i="37"/>
  <c r="X1122" i="37"/>
  <c r="V1122" i="37"/>
  <c r="Z407" i="37"/>
  <c r="X407" i="37"/>
  <c r="V407" i="37"/>
  <c r="Z1440" i="37"/>
  <c r="X1440" i="37"/>
  <c r="V1440" i="37"/>
  <c r="Z678" i="37"/>
  <c r="X678" i="37"/>
  <c r="V678" i="37"/>
  <c r="Z2370" i="37"/>
  <c r="X2370" i="37"/>
  <c r="V2370" i="37"/>
  <c r="Z4416" i="37"/>
  <c r="X4416" i="37"/>
  <c r="V4416" i="37"/>
  <c r="Z209" i="37"/>
  <c r="X209" i="37"/>
  <c r="V209" i="37"/>
  <c r="Z3068" i="37"/>
  <c r="X3068" i="37"/>
  <c r="V3068" i="37"/>
  <c r="Z1116" i="37"/>
  <c r="X1116" i="37"/>
  <c r="V1116" i="37"/>
  <c r="Z819" i="37"/>
  <c r="X819" i="37"/>
  <c r="V819" i="37"/>
  <c r="Z960" i="37"/>
  <c r="X960" i="37"/>
  <c r="V960" i="37"/>
  <c r="Z1267" i="37"/>
  <c r="X1267" i="37"/>
  <c r="V1267" i="37"/>
  <c r="Z2704" i="37"/>
  <c r="X2704" i="37"/>
  <c r="V2704" i="37"/>
  <c r="Z3197" i="37"/>
  <c r="X3197" i="37"/>
  <c r="V3197" i="37"/>
  <c r="Z1754" i="37"/>
  <c r="X1754" i="37"/>
  <c r="V1754" i="37"/>
  <c r="Z3802" i="37"/>
  <c r="X3802" i="37"/>
  <c r="V3802" i="37"/>
  <c r="Z4998" i="37"/>
  <c r="X4998" i="37"/>
  <c r="V4998" i="37"/>
  <c r="Z4825" i="37"/>
  <c r="X4825" i="37"/>
  <c r="V4825" i="37"/>
  <c r="Z3027" i="37"/>
  <c r="X3027" i="37"/>
  <c r="V3027" i="37"/>
  <c r="Z1084" i="37"/>
  <c r="X1084" i="37"/>
  <c r="V1084" i="37"/>
  <c r="Z1392" i="37"/>
  <c r="X1392" i="37"/>
  <c r="V1392" i="37"/>
  <c r="Z4454" i="37"/>
  <c r="X4454" i="37"/>
  <c r="V4454" i="37"/>
  <c r="Z193" i="37"/>
  <c r="X193" i="37"/>
  <c r="V193" i="37"/>
  <c r="Z3393" i="37"/>
  <c r="X3393" i="37"/>
  <c r="V3393" i="37"/>
  <c r="Z821" i="37"/>
  <c r="X821" i="37"/>
  <c r="V821" i="37"/>
  <c r="Z1712" i="37"/>
  <c r="X1712" i="37"/>
  <c r="V1712" i="37"/>
  <c r="Z399" i="37"/>
  <c r="X399" i="37"/>
  <c r="V399" i="37"/>
  <c r="Z1008" i="37"/>
  <c r="X1008" i="37"/>
  <c r="V1008" i="37"/>
  <c r="Z836" i="37"/>
  <c r="X836" i="37"/>
  <c r="V836" i="37"/>
  <c r="Z1252" i="37"/>
  <c r="X1252" i="37"/>
  <c r="V1252" i="37"/>
  <c r="Z3142" i="37"/>
  <c r="X3142" i="37"/>
  <c r="V3142" i="37"/>
  <c r="Z319" i="37"/>
  <c r="X319" i="37"/>
  <c r="V319" i="37"/>
  <c r="Z1063" i="37"/>
  <c r="X1063" i="37"/>
  <c r="V1063" i="37"/>
  <c r="Z3865" i="37"/>
  <c r="X3865" i="37"/>
  <c r="V3865" i="37"/>
  <c r="Z2873" i="37"/>
  <c r="X2873" i="37"/>
  <c r="V2873" i="37"/>
  <c r="Z192" i="37"/>
  <c r="X192" i="37"/>
  <c r="V192" i="37"/>
  <c r="Z4498" i="37"/>
  <c r="X4498" i="37"/>
  <c r="V4498" i="37"/>
  <c r="Z3664" i="37"/>
  <c r="X3664" i="37"/>
  <c r="V3664" i="37"/>
  <c r="Z1859" i="37"/>
  <c r="X1859" i="37"/>
  <c r="V1859" i="37"/>
  <c r="Z1695" i="37"/>
  <c r="X1695" i="37"/>
  <c r="V1695" i="37"/>
  <c r="Z677" i="37"/>
  <c r="X677" i="37"/>
  <c r="V677" i="37"/>
  <c r="Z4362" i="37"/>
  <c r="X4362" i="37"/>
  <c r="V4362" i="37"/>
  <c r="Z4583" i="37"/>
  <c r="X4583" i="37"/>
  <c r="V4583" i="37"/>
  <c r="Z2969" i="37"/>
  <c r="X2969" i="37"/>
  <c r="V2969" i="37"/>
  <c r="Z3549" i="37"/>
  <c r="X3549" i="37"/>
  <c r="V3549" i="37"/>
  <c r="Z311" i="37"/>
  <c r="X311" i="37"/>
  <c r="V311" i="37"/>
  <c r="Z1157" i="37"/>
  <c r="X1157" i="37"/>
  <c r="V1157" i="37"/>
  <c r="Z427" i="37"/>
  <c r="X427" i="37"/>
  <c r="V427" i="37"/>
  <c r="Z644" i="37"/>
  <c r="X644" i="37"/>
  <c r="V644" i="37"/>
  <c r="Z4834" i="37"/>
  <c r="X4834" i="37"/>
  <c r="V4834" i="37"/>
  <c r="Z2361" i="37"/>
  <c r="X2361" i="37"/>
  <c r="V2361" i="37"/>
  <c r="Z1799" i="37"/>
  <c r="X1799" i="37"/>
  <c r="V1799" i="37"/>
  <c r="Z3612" i="37"/>
  <c r="X3612" i="37"/>
  <c r="V3612" i="37"/>
  <c r="Z1903" i="37"/>
  <c r="X1903" i="37"/>
  <c r="V1903" i="37"/>
  <c r="Z3428" i="37"/>
  <c r="X3428" i="37"/>
  <c r="V3428" i="37"/>
  <c r="Z2483" i="37"/>
  <c r="X2483" i="37"/>
  <c r="V2483" i="37"/>
  <c r="Z448" i="37"/>
  <c r="X448" i="37"/>
  <c r="V448" i="37"/>
  <c r="Z3725" i="37"/>
  <c r="X3725" i="37"/>
  <c r="V3725" i="37"/>
  <c r="Z549" i="37"/>
  <c r="X549" i="37"/>
  <c r="V549" i="37"/>
  <c r="Z4686" i="37"/>
  <c r="X4686" i="37"/>
  <c r="V4686" i="37"/>
  <c r="Z437" i="37"/>
  <c r="X437" i="37"/>
  <c r="V437" i="37"/>
  <c r="Z1830" i="37"/>
  <c r="X1830" i="37"/>
  <c r="V1830" i="37"/>
  <c r="Z467" i="37"/>
  <c r="X467" i="37"/>
  <c r="V467" i="37"/>
  <c r="Z194" i="37"/>
  <c r="X194" i="37"/>
  <c r="V194" i="37"/>
  <c r="Z1180" i="37"/>
  <c r="X1180" i="37"/>
  <c r="V1180" i="37"/>
  <c r="Z2861" i="37"/>
  <c r="X2861" i="37"/>
  <c r="V2861" i="37"/>
  <c r="Z3702" i="37"/>
  <c r="X3702" i="37"/>
  <c r="V3702" i="37"/>
  <c r="Z2167" i="37"/>
  <c r="X2167" i="37"/>
  <c r="V2167" i="37"/>
  <c r="Z2970" i="37"/>
  <c r="X2970" i="37"/>
  <c r="V2970" i="37"/>
  <c r="Z787" i="37"/>
  <c r="X787" i="37"/>
  <c r="V787" i="37"/>
  <c r="Z3701" i="37"/>
  <c r="X3701" i="37"/>
  <c r="V3701" i="37"/>
  <c r="Z1853" i="37"/>
  <c r="X1853" i="37"/>
  <c r="V1853" i="37"/>
  <c r="Z416" i="37"/>
  <c r="X416" i="37"/>
  <c r="V416" i="37"/>
  <c r="Z1949" i="37"/>
  <c r="X1949" i="37"/>
  <c r="V1949" i="37"/>
  <c r="Z1956" i="37"/>
  <c r="X1956" i="37"/>
  <c r="V1956" i="37"/>
  <c r="Z3720" i="37"/>
  <c r="X3720" i="37"/>
  <c r="V3720" i="37"/>
  <c r="Z387" i="37"/>
  <c r="X387" i="37"/>
  <c r="V387" i="37"/>
  <c r="Z2140" i="37"/>
  <c r="X2140" i="37"/>
  <c r="V2140" i="37"/>
  <c r="Z4444" i="37"/>
  <c r="X4444" i="37"/>
  <c r="V4444" i="37"/>
  <c r="Z1001" i="37"/>
  <c r="X1001" i="37"/>
  <c r="V1001" i="37"/>
  <c r="Z1138" i="37"/>
  <c r="X1138" i="37"/>
  <c r="V1138" i="37"/>
  <c r="Z4280" i="37"/>
  <c r="X4280" i="37"/>
  <c r="V4280" i="37"/>
  <c r="Z2753" i="37"/>
  <c r="X2753" i="37"/>
  <c r="V2753" i="37"/>
  <c r="Z642" i="37"/>
  <c r="X642" i="37"/>
  <c r="V642" i="37"/>
  <c r="Z29" i="37"/>
  <c r="X29" i="37"/>
  <c r="V29" i="37"/>
  <c r="Z1418" i="37"/>
  <c r="X1418" i="37"/>
  <c r="V1418" i="37"/>
  <c r="Z1627" i="37"/>
  <c r="X1627" i="37"/>
  <c r="V1627" i="37"/>
  <c r="Z2954" i="37"/>
  <c r="X2954" i="37"/>
  <c r="V2954" i="37"/>
  <c r="Z3129" i="37"/>
  <c r="X3129" i="37"/>
  <c r="V3129" i="37"/>
  <c r="Z613" i="37"/>
  <c r="X613" i="37"/>
  <c r="V613" i="37"/>
  <c r="Z2224" i="37"/>
  <c r="X2224" i="37"/>
  <c r="V2224" i="37"/>
  <c r="Z4334" i="37"/>
  <c r="X4334" i="37"/>
  <c r="V4334" i="37"/>
  <c r="Z359" i="37"/>
  <c r="X359" i="37"/>
  <c r="V359" i="37"/>
  <c r="Z703" i="37"/>
  <c r="X703" i="37"/>
  <c r="V703" i="37"/>
  <c r="Z3330" i="37"/>
  <c r="X3330" i="37"/>
  <c r="V3330" i="37"/>
  <c r="Z735" i="37"/>
  <c r="X735" i="37"/>
  <c r="V735" i="37"/>
  <c r="Z1588" i="37"/>
  <c r="X1588" i="37"/>
  <c r="V1588" i="37"/>
  <c r="Z3734" i="37"/>
  <c r="X3734" i="37"/>
  <c r="V3734" i="37"/>
  <c r="Z2639" i="37"/>
  <c r="X2639" i="37"/>
  <c r="V2639" i="37"/>
  <c r="Z692" i="37"/>
  <c r="X692" i="37"/>
  <c r="V692" i="37"/>
  <c r="Z1886" i="37"/>
  <c r="X1886" i="37"/>
  <c r="V1886" i="37"/>
  <c r="Z76" i="37"/>
  <c r="X76" i="37"/>
  <c r="V76" i="37"/>
  <c r="Z4544" i="37"/>
  <c r="X4544" i="37"/>
  <c r="V4544" i="37"/>
  <c r="Z2262" i="37"/>
  <c r="X2262" i="37"/>
  <c r="V2262" i="37"/>
  <c r="Z1966" i="37"/>
  <c r="X1966" i="37"/>
  <c r="V1966" i="37"/>
  <c r="Z2522" i="37"/>
  <c r="X2522" i="37"/>
  <c r="V2522" i="37"/>
  <c r="Z412" i="37"/>
  <c r="X412" i="37"/>
  <c r="V412" i="37"/>
  <c r="Z686" i="37"/>
  <c r="X686" i="37"/>
  <c r="V686" i="37"/>
  <c r="Z2212" i="37"/>
  <c r="X2212" i="37"/>
  <c r="V2212" i="37"/>
  <c r="Z647" i="37"/>
  <c r="X647" i="37"/>
  <c r="V647" i="37"/>
  <c r="Z509" i="37"/>
  <c r="X509" i="37"/>
  <c r="V509" i="37"/>
  <c r="Z1457" i="37"/>
  <c r="X1457" i="37"/>
  <c r="V1457" i="37"/>
  <c r="Z3759" i="37"/>
  <c r="X3759" i="37"/>
  <c r="V3759" i="37"/>
  <c r="Z785" i="37"/>
  <c r="X785" i="37"/>
  <c r="V785" i="37"/>
  <c r="Z1800" i="37"/>
  <c r="X1800" i="37"/>
  <c r="V1800" i="37"/>
  <c r="Z1344" i="37"/>
  <c r="X1344" i="37"/>
  <c r="V1344" i="37"/>
  <c r="Z2420" i="37"/>
  <c r="X2420" i="37"/>
  <c r="V2420" i="37"/>
  <c r="Z977" i="37"/>
  <c r="X977" i="37"/>
  <c r="V977" i="37"/>
  <c r="Z1616" i="37"/>
  <c r="X1616" i="37"/>
  <c r="V1616" i="37"/>
  <c r="Z2351" i="37"/>
  <c r="X2351" i="37"/>
  <c r="V2351" i="37"/>
  <c r="Z2818" i="37"/>
  <c r="X2818" i="37"/>
  <c r="V2818" i="37"/>
  <c r="Z1088" i="37"/>
  <c r="X1088" i="37"/>
  <c r="V1088" i="37"/>
  <c r="Z1514" i="37"/>
  <c r="X1514" i="37"/>
  <c r="V1514" i="37"/>
  <c r="Z310" i="37"/>
  <c r="X310" i="37"/>
  <c r="V310" i="37"/>
  <c r="Z614" i="37"/>
  <c r="X614" i="37"/>
  <c r="V614" i="37"/>
  <c r="Z3260" i="37"/>
  <c r="X3260" i="37"/>
  <c r="V3260" i="37"/>
  <c r="Z3017" i="37"/>
  <c r="X3017" i="37"/>
  <c r="V3017" i="37"/>
  <c r="Z2433" i="37"/>
  <c r="X2433" i="37"/>
  <c r="V2433" i="37"/>
  <c r="Z51" i="37"/>
  <c r="X51" i="37"/>
  <c r="V51" i="37"/>
  <c r="Z1680" i="37"/>
  <c r="X1680" i="37"/>
  <c r="V1680" i="37"/>
  <c r="Z473" i="37"/>
  <c r="X473" i="37"/>
  <c r="V473" i="37"/>
  <c r="Z949" i="37"/>
  <c r="X949" i="37"/>
  <c r="V949" i="37"/>
  <c r="Z1640" i="37"/>
  <c r="X1640" i="37"/>
  <c r="V1640" i="37"/>
  <c r="Z2389" i="37"/>
  <c r="X2389" i="37"/>
  <c r="V2389" i="37"/>
  <c r="Z3061" i="37"/>
  <c r="X3061" i="37"/>
  <c r="V3061" i="37"/>
  <c r="Z717" i="37"/>
  <c r="X717" i="37"/>
  <c r="V717" i="37"/>
  <c r="Z3352" i="37"/>
  <c r="X3352" i="37"/>
  <c r="V3352" i="37"/>
  <c r="Z4057" i="37"/>
  <c r="X4057" i="37"/>
  <c r="V4057" i="37"/>
  <c r="Z4953" i="37"/>
  <c r="X4953" i="37"/>
  <c r="V4953" i="37"/>
  <c r="Z2698" i="37"/>
  <c r="X2698" i="37"/>
  <c r="V2698" i="37"/>
  <c r="Z2003" i="37"/>
  <c r="X2003" i="37"/>
  <c r="V2003" i="37"/>
  <c r="Z478" i="37"/>
  <c r="X478" i="37"/>
  <c r="V478" i="37"/>
  <c r="Z369" i="37"/>
  <c r="X369" i="37"/>
  <c r="V369" i="37"/>
  <c r="Z1227" i="37"/>
  <c r="X1227" i="37"/>
  <c r="V1227" i="37"/>
  <c r="Z1412" i="37"/>
  <c r="X1412" i="37"/>
  <c r="V1412" i="37"/>
  <c r="Z4405" i="37"/>
  <c r="X4405" i="37"/>
  <c r="V4405" i="37"/>
  <c r="Z4704" i="37"/>
  <c r="X4704" i="37"/>
  <c r="V4704" i="37"/>
  <c r="Z211" i="37"/>
  <c r="X211" i="37"/>
  <c r="V211" i="37"/>
  <c r="Z196" i="37"/>
  <c r="X196" i="37"/>
  <c r="V196" i="37"/>
  <c r="Z922" i="37"/>
  <c r="X922" i="37"/>
  <c r="V922" i="37"/>
  <c r="Z2440" i="37"/>
  <c r="X2440" i="37"/>
  <c r="V2440" i="37"/>
  <c r="Z4229" i="37"/>
  <c r="X4229" i="37"/>
  <c r="V4229" i="37"/>
  <c r="Z975" i="37"/>
  <c r="X975" i="37"/>
  <c r="V975" i="37"/>
  <c r="Z1279" i="37"/>
  <c r="X1279" i="37"/>
  <c r="V1279" i="37"/>
  <c r="Z3377" i="37"/>
  <c r="X3377" i="37"/>
  <c r="V3377" i="37"/>
  <c r="Z2941" i="37"/>
  <c r="X2941" i="37"/>
  <c r="V2941" i="37"/>
  <c r="Z2504" i="37"/>
  <c r="X2504" i="37"/>
  <c r="V2504" i="37"/>
  <c r="Z4139" i="37"/>
  <c r="X4139" i="37"/>
  <c r="V4139" i="37"/>
  <c r="Z398" i="37"/>
  <c r="X398" i="37"/>
  <c r="V398" i="37"/>
  <c r="Z499" i="37"/>
  <c r="X499" i="37"/>
  <c r="V499" i="37"/>
  <c r="Z96" i="37"/>
  <c r="X96" i="37"/>
  <c r="V96" i="37"/>
  <c r="Z3225" i="37"/>
  <c r="X3225" i="37"/>
  <c r="V3225" i="37"/>
  <c r="Z955" i="37"/>
  <c r="X955" i="37"/>
  <c r="V955" i="37"/>
  <c r="Z511" i="37"/>
  <c r="X511" i="37"/>
  <c r="V511" i="37"/>
  <c r="Z128" i="37"/>
  <c r="X128" i="37"/>
  <c r="V128" i="37"/>
  <c r="Z1615" i="37"/>
  <c r="X1615" i="37"/>
  <c r="V1615" i="37"/>
  <c r="Z1983" i="37"/>
  <c r="X1983" i="37"/>
  <c r="V1983" i="37"/>
  <c r="Z1742" i="37"/>
  <c r="X1742" i="37"/>
  <c r="V1742" i="37"/>
  <c r="Z28" i="37"/>
  <c r="X28" i="37"/>
  <c r="V28" i="37"/>
  <c r="Z1212" i="37"/>
  <c r="X1212" i="37"/>
  <c r="V1212" i="37"/>
  <c r="Z1311" i="37"/>
  <c r="X1311" i="37"/>
  <c r="V1311" i="37"/>
  <c r="Z1082" i="37"/>
  <c r="X1082" i="37"/>
  <c r="V1082" i="37"/>
  <c r="Z3038" i="37"/>
  <c r="X3038" i="37"/>
  <c r="V3038" i="37"/>
  <c r="Z3554" i="37"/>
  <c r="X3554" i="37"/>
  <c r="V3554" i="37"/>
  <c r="Z2783" i="37"/>
  <c r="X2783" i="37"/>
  <c r="V2783" i="37"/>
  <c r="Z112" i="37"/>
  <c r="X112" i="37"/>
  <c r="V112" i="37"/>
  <c r="Z2308" i="37"/>
  <c r="X2308" i="37"/>
  <c r="V2308" i="37"/>
  <c r="Z2548" i="37"/>
  <c r="X2548" i="37"/>
  <c r="V2548" i="37"/>
  <c r="Z3230" i="37"/>
  <c r="X3230" i="37"/>
  <c r="V3230" i="37"/>
  <c r="Z1454" i="37"/>
  <c r="X1454" i="37"/>
  <c r="V1454" i="37"/>
  <c r="Z1060" i="37"/>
  <c r="X1060" i="37"/>
  <c r="V1060" i="37"/>
  <c r="Z1325" i="37"/>
  <c r="X1325" i="37"/>
  <c r="V1325" i="37"/>
  <c r="Z3930" i="37"/>
  <c r="X3930" i="37"/>
  <c r="V3930" i="37"/>
  <c r="Z590" i="37"/>
  <c r="X590" i="37"/>
  <c r="V590" i="37"/>
  <c r="Z1291" i="37"/>
  <c r="X1291" i="37"/>
  <c r="V1291" i="37"/>
  <c r="Z1543" i="37"/>
  <c r="X1543" i="37"/>
  <c r="V1543" i="37"/>
  <c r="Z3597" i="37"/>
  <c r="X3597" i="37"/>
  <c r="V3597" i="37"/>
  <c r="Z4165" i="37"/>
  <c r="X4165" i="37"/>
  <c r="V4165" i="37"/>
  <c r="Z534" i="37"/>
  <c r="X534" i="37"/>
  <c r="V534" i="37"/>
  <c r="Z1198" i="37"/>
  <c r="X1198" i="37"/>
  <c r="V1198" i="37"/>
  <c r="Z4017" i="37"/>
  <c r="X4017" i="37"/>
  <c r="V4017" i="37"/>
  <c r="Z935" i="37"/>
  <c r="X935" i="37"/>
  <c r="V935" i="37"/>
  <c r="Z913" i="37"/>
  <c r="X913" i="37"/>
  <c r="V913" i="37"/>
  <c r="Z600" i="37"/>
  <c r="X600" i="37"/>
  <c r="V600" i="37"/>
  <c r="Z3079" i="37"/>
  <c r="X3079" i="37"/>
  <c r="V3079" i="37"/>
  <c r="Z4895" i="37"/>
  <c r="X4895" i="37"/>
  <c r="V4895" i="37"/>
  <c r="Z3479" i="37"/>
  <c r="X3479" i="37"/>
  <c r="V3479" i="37"/>
  <c r="Z4016" i="37"/>
  <c r="X4016" i="37"/>
  <c r="V4016" i="37"/>
  <c r="Z4159" i="37"/>
  <c r="X4159" i="37"/>
  <c r="V4159" i="37"/>
  <c r="Z3609" i="37"/>
  <c r="X3609" i="37"/>
  <c r="V3609" i="37"/>
  <c r="Z1222" i="37"/>
  <c r="X1222" i="37"/>
  <c r="V1222" i="37"/>
  <c r="Z1361" i="37"/>
  <c r="X1361" i="37"/>
  <c r="V1361" i="37"/>
  <c r="Z2555" i="37"/>
  <c r="X2555" i="37"/>
  <c r="V2555" i="37"/>
  <c r="Z2180" i="37"/>
  <c r="X2180" i="37"/>
  <c r="V2180" i="37"/>
  <c r="Z4407" i="37"/>
  <c r="X4407" i="37"/>
  <c r="V4407" i="37"/>
  <c r="Z1259" i="37"/>
  <c r="X1259" i="37"/>
  <c r="V1259" i="37"/>
  <c r="Z1206" i="37"/>
  <c r="X1206" i="37"/>
  <c r="V1206" i="37"/>
  <c r="Z3675" i="37"/>
  <c r="X3675" i="37"/>
  <c r="V3675" i="37"/>
  <c r="Z2909" i="37"/>
  <c r="X2909" i="37"/>
  <c r="V2909" i="37"/>
  <c r="Z3220" i="37"/>
  <c r="X3220" i="37"/>
  <c r="V3220" i="37"/>
  <c r="Z1049" i="37"/>
  <c r="X1049" i="37"/>
  <c r="V1049" i="37"/>
  <c r="Z2999" i="37"/>
  <c r="X2999" i="37"/>
  <c r="V2999" i="37"/>
  <c r="Z2860" i="37"/>
  <c r="X2860" i="37"/>
  <c r="V2860" i="37"/>
  <c r="Z253" i="37"/>
  <c r="X253" i="37"/>
  <c r="V253" i="37"/>
  <c r="Z1476" i="37"/>
  <c r="X1476" i="37"/>
  <c r="V1476" i="37"/>
  <c r="Z1794" i="37"/>
  <c r="X1794" i="37"/>
  <c r="V1794" i="37"/>
  <c r="Z481" i="37"/>
  <c r="X481" i="37"/>
  <c r="V481" i="37"/>
  <c r="Z1130" i="37"/>
  <c r="X1130" i="37"/>
  <c r="V1130" i="37"/>
  <c r="Z339" i="37"/>
  <c r="X339" i="37"/>
  <c r="V339" i="37"/>
  <c r="Z541" i="37"/>
  <c r="X541" i="37"/>
  <c r="V541" i="37"/>
  <c r="Z330" i="37"/>
  <c r="X330" i="37"/>
  <c r="V330" i="37"/>
  <c r="Z3419" i="37"/>
  <c r="X3419" i="37"/>
  <c r="V3419" i="37"/>
  <c r="Z309" i="37"/>
  <c r="X309" i="37"/>
  <c r="V309" i="37"/>
  <c r="Z995" i="37"/>
  <c r="X995" i="37"/>
  <c r="V995" i="37"/>
  <c r="Z109" i="37"/>
  <c r="X109" i="37"/>
  <c r="V109" i="37"/>
  <c r="Z1097" i="37"/>
  <c r="X1097" i="37"/>
  <c r="V1097" i="37"/>
  <c r="Z2458" i="37"/>
  <c r="X2458" i="37"/>
  <c r="V2458" i="37"/>
  <c r="Z758" i="37"/>
  <c r="X758" i="37"/>
  <c r="V758" i="37"/>
  <c r="Z4710" i="37"/>
  <c r="X4710" i="37"/>
  <c r="V4710" i="37"/>
  <c r="Z791" i="37"/>
  <c r="X791" i="37"/>
  <c r="V791" i="37"/>
  <c r="Z4605" i="37"/>
  <c r="X4605" i="37"/>
  <c r="V4605" i="37"/>
  <c r="Z1756" i="37"/>
  <c r="X1756" i="37"/>
  <c r="V1756" i="37"/>
  <c r="Z3375" i="37"/>
  <c r="X3375" i="37"/>
  <c r="V3375" i="37"/>
  <c r="Z2598" i="37"/>
  <c r="X2598" i="37"/>
  <c r="V2598" i="37"/>
  <c r="Z1540" i="37"/>
  <c r="X1540" i="37"/>
  <c r="V1540" i="37"/>
  <c r="Z1044" i="37"/>
  <c r="X1044" i="37"/>
  <c r="V1044" i="37"/>
  <c r="Z2302" i="37"/>
  <c r="X2302" i="37"/>
  <c r="V2302" i="37"/>
  <c r="Z1155" i="37"/>
  <c r="X1155" i="37"/>
  <c r="V1155" i="37"/>
  <c r="Z3576" i="37"/>
  <c r="X3576" i="37"/>
  <c r="V3576" i="37"/>
  <c r="Z212" i="37"/>
  <c r="X212" i="37"/>
  <c r="V212" i="37"/>
  <c r="Z4464" i="37"/>
  <c r="X4464" i="37"/>
  <c r="V4464" i="37"/>
  <c r="Z1299" i="37"/>
  <c r="X1299" i="37"/>
  <c r="V1299" i="37"/>
  <c r="Z1948" i="37"/>
  <c r="X1948" i="37"/>
  <c r="V1948" i="37"/>
  <c r="Z4065" i="37"/>
  <c r="X4065" i="37"/>
  <c r="V4065" i="37"/>
  <c r="Z2481" i="37"/>
  <c r="X2481" i="37"/>
  <c r="V2481" i="37"/>
  <c r="Z415" i="37"/>
  <c r="X415" i="37"/>
  <c r="V415" i="37"/>
  <c r="Z14" i="37"/>
  <c r="X14" i="37"/>
  <c r="V14" i="37"/>
  <c r="Z345" i="37"/>
  <c r="X345" i="37"/>
  <c r="V345" i="37"/>
  <c r="Z2789" i="37"/>
  <c r="X2789" i="37"/>
  <c r="V2789" i="37"/>
  <c r="Z3793" i="37"/>
  <c r="X3793" i="37"/>
  <c r="V3793" i="37"/>
  <c r="Z1807" i="37"/>
  <c r="X1807" i="37"/>
  <c r="V1807" i="37"/>
  <c r="Z2813" i="37"/>
  <c r="X2813" i="37"/>
  <c r="V2813" i="37"/>
  <c r="Z1126" i="37"/>
  <c r="X1126" i="37"/>
  <c r="V1126" i="37"/>
  <c r="Z4973" i="37"/>
  <c r="X4973" i="37"/>
  <c r="V4973" i="37"/>
  <c r="Z4482" i="37"/>
  <c r="X4482" i="37"/>
  <c r="V4482" i="37"/>
  <c r="Z293" i="37"/>
  <c r="X293" i="37"/>
  <c r="V293" i="37"/>
  <c r="Z2850" i="37"/>
  <c r="X2850" i="37"/>
  <c r="V2850" i="37"/>
  <c r="Z1541" i="37"/>
  <c r="X1541" i="37"/>
  <c r="V1541" i="37"/>
  <c r="Z84" i="37"/>
  <c r="X84" i="37"/>
  <c r="V84" i="37"/>
  <c r="Z2844" i="37"/>
  <c r="X2844" i="37"/>
  <c r="V2844" i="37"/>
  <c r="Z2990" i="37"/>
  <c r="X2990" i="37"/>
  <c r="V2990" i="37"/>
  <c r="Z135" i="37"/>
  <c r="X135" i="37"/>
  <c r="V135" i="37"/>
  <c r="Z2143" i="37"/>
  <c r="X2143" i="37"/>
  <c r="V2143" i="37"/>
  <c r="Z3784" i="37"/>
  <c r="X3784" i="37"/>
  <c r="V3784" i="37"/>
  <c r="Z1820" i="37"/>
  <c r="X1820" i="37"/>
  <c r="V1820" i="37"/>
  <c r="Z2231" i="37"/>
  <c r="X2231" i="37"/>
  <c r="V2231" i="37"/>
  <c r="Z391" i="37"/>
  <c r="X391" i="37"/>
  <c r="V391" i="37"/>
  <c r="Z1271" i="37"/>
  <c r="X1271" i="37"/>
  <c r="V1271" i="37"/>
  <c r="Z4403" i="37"/>
  <c r="X4403" i="37"/>
  <c r="V4403" i="37"/>
  <c r="Z3560" i="37"/>
  <c r="X3560" i="37"/>
  <c r="V3560" i="37"/>
  <c r="Z3500" i="37"/>
  <c r="X3500" i="37"/>
  <c r="V3500" i="37"/>
  <c r="Z1200" i="37"/>
  <c r="X1200" i="37"/>
  <c r="V1200" i="37"/>
  <c r="Z4434" i="37"/>
  <c r="X4434" i="37"/>
  <c r="V4434" i="37"/>
  <c r="Z137" i="37"/>
  <c r="X137" i="37"/>
  <c r="V137" i="37"/>
  <c r="Z1230" i="37"/>
  <c r="X1230" i="37"/>
  <c r="V1230" i="37"/>
  <c r="Z81" i="37"/>
  <c r="X81" i="37"/>
  <c r="V81" i="37"/>
  <c r="Z2576" i="37"/>
  <c r="X2576" i="37"/>
  <c r="V2576" i="37"/>
  <c r="Z1121" i="37"/>
  <c r="X1121" i="37"/>
  <c r="V1121" i="37"/>
  <c r="Z1891" i="37"/>
  <c r="X1891" i="37"/>
  <c r="V1891" i="37"/>
  <c r="Z593" i="37"/>
  <c r="X593" i="37"/>
  <c r="V593" i="37"/>
  <c r="Z4397" i="37"/>
  <c r="X4397" i="37"/>
  <c r="V4397" i="37"/>
  <c r="Z1374" i="37"/>
  <c r="X1374" i="37"/>
  <c r="V1374" i="37"/>
  <c r="Z1977" i="37"/>
  <c r="X1977" i="37"/>
  <c r="V1977" i="37"/>
  <c r="Z2427" i="37"/>
  <c r="X2427" i="37"/>
  <c r="V2427" i="37"/>
  <c r="Z525" i="37"/>
  <c r="X525" i="37"/>
  <c r="V525" i="37"/>
  <c r="Z627" i="37"/>
  <c r="X627" i="37"/>
  <c r="V627" i="37"/>
  <c r="Z1732" i="37"/>
  <c r="X1732" i="37"/>
  <c r="V1732" i="37"/>
  <c r="Z343" i="37"/>
  <c r="X343" i="37"/>
  <c r="V343" i="37"/>
  <c r="Z3464" i="37"/>
  <c r="X3464" i="37"/>
  <c r="V3464" i="37"/>
  <c r="Z4480" i="37"/>
  <c r="X4480" i="37"/>
  <c r="V4480" i="37"/>
  <c r="Z119" i="37"/>
  <c r="X119" i="37"/>
  <c r="V119" i="37"/>
  <c r="Z4295" i="37"/>
  <c r="X4295" i="37"/>
  <c r="V4295" i="37"/>
  <c r="Z1123" i="37"/>
  <c r="X1123" i="37"/>
  <c r="V1123" i="37"/>
  <c r="Z1907" i="37"/>
  <c r="X1907" i="37"/>
  <c r="V1907" i="37"/>
  <c r="Z1836" i="37"/>
  <c r="X1836" i="37"/>
  <c r="V1836" i="37"/>
  <c r="Z3322" i="37"/>
  <c r="X3322" i="37"/>
  <c r="V3322" i="37"/>
  <c r="Z1620" i="37"/>
  <c r="X1620" i="37"/>
  <c r="V1620" i="37"/>
  <c r="Z3022" i="37"/>
  <c r="X3022" i="37"/>
  <c r="V3022" i="37"/>
  <c r="Z2929" i="37"/>
  <c r="X2929" i="37"/>
  <c r="V2929" i="37"/>
  <c r="Z1336" i="37"/>
  <c r="X1336" i="37"/>
  <c r="V1336" i="37"/>
  <c r="Z2744" i="37"/>
  <c r="X2744" i="37"/>
  <c r="V2744" i="37"/>
  <c r="Z2450" i="37"/>
  <c r="X2450" i="37"/>
  <c r="V2450" i="37"/>
  <c r="Z2591" i="37"/>
  <c r="X2591" i="37"/>
  <c r="V2591" i="37"/>
  <c r="Z2056" i="37"/>
  <c r="X2056" i="37"/>
  <c r="V2056" i="37"/>
  <c r="Z4511" i="37"/>
  <c r="X4511" i="37"/>
  <c r="V4511" i="37"/>
  <c r="Z2904" i="37"/>
  <c r="X2904" i="37"/>
  <c r="V2904" i="37"/>
  <c r="Z1906" i="37"/>
  <c r="X1906" i="37"/>
  <c r="V1906" i="37"/>
  <c r="Z1553" i="37"/>
  <c r="X1553" i="37"/>
  <c r="V1553" i="37"/>
  <c r="Z4224" i="37"/>
  <c r="X4224" i="37"/>
  <c r="V4224" i="37"/>
  <c r="Z679" i="37"/>
  <c r="X679" i="37"/>
  <c r="V679" i="37"/>
  <c r="Z1507" i="37"/>
  <c r="X1507" i="37"/>
  <c r="V1507" i="37"/>
  <c r="Z3033" i="37"/>
  <c r="X3033" i="37"/>
  <c r="V3033" i="37"/>
  <c r="Z3602" i="37"/>
  <c r="X3602" i="37"/>
  <c r="V3602" i="37"/>
  <c r="Z3731" i="37"/>
  <c r="X3731" i="37"/>
  <c r="V3731" i="37"/>
  <c r="Z3934" i="37"/>
  <c r="X3934" i="37"/>
  <c r="V3934" i="37"/>
  <c r="Z1473" i="37"/>
  <c r="X1473" i="37"/>
  <c r="V1473" i="37"/>
  <c r="Z3495" i="37"/>
  <c r="X3495" i="37"/>
  <c r="V3495" i="37"/>
  <c r="Z362" i="37"/>
  <c r="X362" i="37"/>
  <c r="V362" i="37"/>
  <c r="Z1973" i="37"/>
  <c r="X1973" i="37"/>
  <c r="V1973" i="37"/>
  <c r="Z1963" i="37"/>
  <c r="X1963" i="37"/>
  <c r="V1963" i="37"/>
  <c r="Z3447" i="37"/>
  <c r="X3447" i="37"/>
  <c r="V3447" i="37"/>
  <c r="Z1289" i="37"/>
  <c r="X1289" i="37"/>
  <c r="V1289" i="37"/>
  <c r="Z3213" i="37"/>
  <c r="X3213" i="37"/>
  <c r="V3213" i="37"/>
  <c r="Z855" i="37"/>
  <c r="X855" i="37"/>
  <c r="V855" i="37"/>
  <c r="Z1578" i="37"/>
  <c r="X1578" i="37"/>
  <c r="V1578" i="37"/>
  <c r="Z3279" i="37"/>
  <c r="X3279" i="37"/>
  <c r="V3279" i="37"/>
  <c r="Z2934" i="37"/>
  <c r="X2934" i="37"/>
  <c r="V2934" i="37"/>
  <c r="Z3046" i="37"/>
  <c r="X3046" i="37"/>
  <c r="V3046" i="37"/>
  <c r="Z3722" i="37"/>
  <c r="X3722" i="37"/>
  <c r="V3722" i="37"/>
  <c r="Z4156" i="37"/>
  <c r="X4156" i="37"/>
  <c r="V4156" i="37"/>
  <c r="Z889" i="37"/>
  <c r="X889" i="37"/>
  <c r="V889" i="37"/>
  <c r="Z3341" i="37"/>
  <c r="X3341" i="37"/>
  <c r="V3341" i="37"/>
  <c r="Z1911" i="37"/>
  <c r="X1911" i="37"/>
  <c r="V1911" i="37"/>
  <c r="Z1558" i="37"/>
  <c r="X1558" i="37"/>
  <c r="V1558" i="37"/>
  <c r="Z2199" i="37"/>
  <c r="X2199" i="37"/>
  <c r="V2199" i="37"/>
  <c r="Z726" i="37"/>
  <c r="X726" i="37"/>
  <c r="V726" i="37"/>
  <c r="Z1583" i="37"/>
  <c r="X1583" i="37"/>
  <c r="V1583" i="37"/>
  <c r="Z604" i="37"/>
  <c r="X604" i="37"/>
  <c r="V604" i="37"/>
  <c r="Z1526" i="37"/>
  <c r="X1526" i="37"/>
  <c r="V1526" i="37"/>
  <c r="Z4172" i="37"/>
  <c r="X4172" i="37"/>
  <c r="V4172" i="37"/>
  <c r="Z4429" i="37"/>
  <c r="X4429" i="37"/>
  <c r="V4429" i="37"/>
  <c r="Z1499" i="37"/>
  <c r="X1499" i="37"/>
  <c r="V1499" i="37"/>
  <c r="Z280" i="37"/>
  <c r="X280" i="37"/>
  <c r="V280" i="37"/>
  <c r="Z4478" i="37"/>
  <c r="X4478" i="37"/>
  <c r="V4478" i="37"/>
  <c r="Z3700" i="37"/>
  <c r="X3700" i="37"/>
  <c r="V3700" i="37"/>
  <c r="Z1643" i="37"/>
  <c r="X1643" i="37"/>
  <c r="V1643" i="37"/>
  <c r="Z3815" i="37"/>
  <c r="X3815" i="37"/>
  <c r="V3815" i="37"/>
  <c r="Z4732" i="37"/>
  <c r="X4732" i="37"/>
  <c r="V4732" i="37"/>
  <c r="Z1479" i="37"/>
  <c r="X1479" i="37"/>
  <c r="V1479" i="37"/>
  <c r="Z2113" i="37"/>
  <c r="X2113" i="37"/>
  <c r="V2113" i="37"/>
  <c r="Z1517" i="37"/>
  <c r="X1517" i="37"/>
  <c r="V1517" i="37"/>
  <c r="Z2400" i="37"/>
  <c r="X2400" i="37"/>
  <c r="V2400" i="37"/>
  <c r="Z4162" i="37"/>
  <c r="X4162" i="37"/>
  <c r="V4162" i="37"/>
  <c r="Z2651" i="37"/>
  <c r="X2651" i="37"/>
  <c r="V2651" i="37"/>
  <c r="Z3189" i="37"/>
  <c r="X3189" i="37"/>
  <c r="V3189" i="37"/>
  <c r="Z1213" i="37"/>
  <c r="X1213" i="37"/>
  <c r="V1213" i="37"/>
  <c r="Z2623" i="37"/>
  <c r="X2623" i="37"/>
  <c r="V2623" i="37"/>
  <c r="Z2673" i="37"/>
  <c r="X2673" i="37"/>
  <c r="V2673" i="37"/>
  <c r="Z2329" i="37"/>
  <c r="X2329" i="37"/>
  <c r="V2329" i="37"/>
  <c r="Z4559" i="37"/>
  <c r="X4559" i="37"/>
  <c r="V4559" i="37"/>
  <c r="Z1636" i="37"/>
  <c r="X1636" i="37"/>
  <c r="V1636" i="37"/>
  <c r="Z2843" i="37"/>
  <c r="X2843" i="37"/>
  <c r="V2843" i="37"/>
  <c r="Z3301" i="37"/>
  <c r="X3301" i="37"/>
  <c r="V3301" i="37"/>
  <c r="Z2776" i="37"/>
  <c r="X2776" i="37"/>
  <c r="V2776" i="37"/>
  <c r="Z1815" i="37"/>
  <c r="X1815" i="37"/>
  <c r="V1815" i="37"/>
  <c r="Z2374" i="37"/>
  <c r="X2374" i="37"/>
  <c r="V2374" i="37"/>
  <c r="Z2066" i="37"/>
  <c r="X2066" i="37"/>
  <c r="V2066" i="37"/>
  <c r="Z207" i="37"/>
  <c r="X207" i="37"/>
  <c r="V207" i="37"/>
  <c r="Z1083" i="37"/>
  <c r="X1083" i="37"/>
  <c r="V1083" i="37"/>
  <c r="Z668" i="37"/>
  <c r="X668" i="37"/>
  <c r="V668" i="37"/>
  <c r="Z200" i="37"/>
  <c r="X200" i="37"/>
  <c r="V200" i="37"/>
  <c r="Z2369" i="37"/>
  <c r="X2369" i="37"/>
  <c r="V2369" i="37"/>
  <c r="Z252" i="37"/>
  <c r="X252" i="37"/>
  <c r="V252" i="37"/>
  <c r="Z1387" i="37"/>
  <c r="X1387" i="37"/>
  <c r="V1387" i="37"/>
  <c r="Z1740" i="37"/>
  <c r="X1740" i="37"/>
  <c r="V1740" i="37"/>
  <c r="Z4668" i="37"/>
  <c r="X4668" i="37"/>
  <c r="V4668" i="37"/>
  <c r="Z974" i="37"/>
  <c r="X974" i="37"/>
  <c r="V974" i="37"/>
  <c r="Z117" i="37"/>
  <c r="X117" i="37"/>
  <c r="V117" i="37"/>
  <c r="Z868" i="37"/>
  <c r="X868" i="37"/>
  <c r="V868" i="37"/>
  <c r="Z20" i="37"/>
  <c r="X20" i="37"/>
  <c r="V20" i="37"/>
  <c r="Z3253" i="37"/>
  <c r="X3253" i="37"/>
  <c r="V3253" i="37"/>
  <c r="Z2187" i="37"/>
  <c r="X2187" i="37"/>
  <c r="V2187" i="37"/>
  <c r="Z3344" i="37"/>
  <c r="X3344" i="37"/>
  <c r="V3344" i="37"/>
  <c r="Z2931" i="37"/>
  <c r="X2931" i="37"/>
  <c r="V2931" i="37"/>
  <c r="Z1166" i="37"/>
  <c r="X1166" i="37"/>
  <c r="V1166" i="37"/>
  <c r="Z762" i="37"/>
  <c r="X762" i="37"/>
  <c r="V762" i="37"/>
  <c r="Z1912" i="37"/>
  <c r="X1912" i="37"/>
  <c r="V1912" i="37"/>
  <c r="Z1708" i="37"/>
  <c r="X1708" i="37"/>
  <c r="V1708" i="37"/>
  <c r="Z1290" i="37"/>
  <c r="X1290" i="37"/>
  <c r="V1290" i="37"/>
  <c r="Z2942" i="37"/>
  <c r="X2942" i="37"/>
  <c r="V2942" i="37"/>
  <c r="Z1793" i="37"/>
  <c r="X1793" i="37"/>
  <c r="V1793" i="37"/>
  <c r="Z461" i="37"/>
  <c r="X461" i="37"/>
  <c r="V461" i="37"/>
  <c r="Z574" i="37"/>
  <c r="X574" i="37"/>
  <c r="V574" i="37"/>
  <c r="Z1899" i="37"/>
  <c r="X1899" i="37"/>
  <c r="V1899" i="37"/>
  <c r="Z2785" i="37"/>
  <c r="X2785" i="37"/>
  <c r="V2785" i="37"/>
  <c r="Z3445" i="37"/>
  <c r="X3445" i="37"/>
  <c r="V3445" i="37"/>
  <c r="Z2985" i="37"/>
  <c r="X2985" i="37"/>
  <c r="V2985" i="37"/>
  <c r="Z900" i="37"/>
  <c r="X900" i="37"/>
  <c r="V900" i="37"/>
  <c r="Z232" i="37"/>
  <c r="X232" i="37"/>
  <c r="V232" i="37"/>
  <c r="Z2185" i="37"/>
  <c r="X2185" i="37"/>
  <c r="V2185" i="37"/>
  <c r="Z2838" i="37"/>
  <c r="X2838" i="37"/>
  <c r="V2838" i="37"/>
  <c r="Z1667" i="37"/>
  <c r="X1667" i="37"/>
  <c r="V1667" i="37"/>
  <c r="Z1599" i="37"/>
  <c r="X1599" i="37"/>
  <c r="V1599" i="37"/>
  <c r="Z4523" i="37"/>
  <c r="X4523" i="37"/>
  <c r="V4523" i="37"/>
  <c r="Z1945" i="37"/>
  <c r="X1945" i="37"/>
  <c r="V1945" i="37"/>
  <c r="Z2700" i="37"/>
  <c r="X2700" i="37"/>
  <c r="V2700" i="37"/>
  <c r="Z1105" i="37"/>
  <c r="X1105" i="37"/>
  <c r="V1105" i="37"/>
  <c r="Z510" i="37"/>
  <c r="X510" i="37"/>
  <c r="V510" i="37"/>
  <c r="Z103" i="37"/>
  <c r="X103" i="37"/>
  <c r="V103" i="37"/>
  <c r="Z520" i="37"/>
  <c r="X520" i="37"/>
  <c r="V520" i="37"/>
  <c r="Z1961" i="37"/>
  <c r="X1961" i="37"/>
  <c r="V1961" i="37"/>
  <c r="Z3699" i="37"/>
  <c r="X3699" i="37"/>
  <c r="V3699" i="37"/>
  <c r="Z390" i="37"/>
  <c r="X390" i="37"/>
  <c r="V390" i="37"/>
  <c r="Z3009" i="37"/>
  <c r="X3009" i="37"/>
  <c r="V3009" i="37"/>
  <c r="Z3895" i="37"/>
  <c r="X3895" i="37"/>
  <c r="V3895" i="37"/>
  <c r="Z561" i="37"/>
  <c r="X561" i="37"/>
  <c r="V561" i="37"/>
  <c r="Z1485" i="37"/>
  <c r="X1485" i="37"/>
  <c r="V1485" i="37"/>
  <c r="Z920" i="37"/>
  <c r="X920" i="37"/>
  <c r="V920" i="37"/>
  <c r="Z2654" i="37"/>
  <c r="X2654" i="37"/>
  <c r="V2654" i="37"/>
  <c r="Z934" i="37"/>
  <c r="X934" i="37"/>
  <c r="V934" i="37"/>
  <c r="Z809" i="37"/>
  <c r="X809" i="37"/>
  <c r="V809" i="37"/>
  <c r="Z439" i="37"/>
  <c r="X439" i="37"/>
  <c r="V439" i="37"/>
  <c r="Z494" i="37"/>
  <c r="X494" i="37"/>
  <c r="V494" i="37"/>
  <c r="Z3412" i="37"/>
  <c r="X3412" i="37"/>
  <c r="V3412" i="37"/>
  <c r="Z357" i="37"/>
  <c r="X357" i="37"/>
  <c r="V357" i="37"/>
  <c r="Z814" i="37"/>
  <c r="X814" i="37"/>
  <c r="V814" i="37"/>
  <c r="Z3215" i="37"/>
  <c r="X3215" i="37"/>
  <c r="V3215" i="37"/>
  <c r="Z4385" i="37"/>
  <c r="X4385" i="37"/>
  <c r="V4385" i="37"/>
  <c r="Z2028" i="37"/>
  <c r="X2028" i="37"/>
  <c r="V2028" i="37"/>
  <c r="Z1051" i="37"/>
  <c r="X1051" i="37"/>
  <c r="V1051" i="37"/>
  <c r="Z4965" i="37"/>
  <c r="X4965" i="37"/>
  <c r="V4965" i="37"/>
  <c r="Z2269" i="37"/>
  <c r="X2269" i="37"/>
  <c r="V2269" i="37"/>
  <c r="Z2928" i="37"/>
  <c r="X2928" i="37"/>
  <c r="V2928" i="37"/>
  <c r="Z1434" i="37"/>
  <c r="X1434" i="37"/>
  <c r="V1434" i="37"/>
  <c r="Z1441" i="37"/>
  <c r="X1441" i="37"/>
  <c r="V1441" i="37"/>
  <c r="Z1861" i="37"/>
  <c r="X1861" i="37"/>
  <c r="V1861" i="37"/>
  <c r="Z276" i="37"/>
  <c r="X276" i="37"/>
  <c r="V276" i="37"/>
  <c r="Z2316" i="37"/>
  <c r="X2316" i="37"/>
  <c r="V2316" i="37"/>
  <c r="Z2278" i="37"/>
  <c r="X2278" i="37"/>
  <c r="V2278" i="37"/>
  <c r="Z4472" i="37"/>
  <c r="X4472" i="37"/>
  <c r="V4472" i="37"/>
  <c r="Z3551" i="37"/>
  <c r="X3551" i="37"/>
  <c r="V3551" i="37"/>
  <c r="Z4540" i="37"/>
  <c r="X4540" i="37"/>
  <c r="V4540" i="37"/>
  <c r="Z582" i="37"/>
  <c r="X582" i="37"/>
  <c r="V582" i="37"/>
  <c r="Z3149" i="37"/>
  <c r="X3149" i="37"/>
  <c r="V3149" i="37"/>
  <c r="Z3062" i="37"/>
  <c r="X3062" i="37"/>
  <c r="V3062" i="37"/>
  <c r="Z820" i="37"/>
  <c r="X820" i="37"/>
  <c r="V820" i="37"/>
  <c r="Z503" i="37"/>
  <c r="X503" i="37"/>
  <c r="V503" i="37"/>
  <c r="Z2596" i="37"/>
  <c r="X2596" i="37"/>
  <c r="V2596" i="37"/>
  <c r="Z1580" i="37"/>
  <c r="X1580" i="37"/>
  <c r="V1580" i="37"/>
  <c r="Z1179" i="37"/>
  <c r="X1179" i="37"/>
  <c r="V1179" i="37"/>
  <c r="Z1075" i="37"/>
  <c r="X1075" i="37"/>
  <c r="V1075" i="37"/>
  <c r="Z546" i="37"/>
  <c r="X546" i="37"/>
  <c r="V546" i="37"/>
  <c r="Z3294" i="37"/>
  <c r="X3294" i="37"/>
  <c r="V3294" i="37"/>
  <c r="Z2287" i="37"/>
  <c r="X2287" i="37"/>
  <c r="V2287" i="37"/>
  <c r="Z2687" i="37"/>
  <c r="X2687" i="37"/>
  <c r="V2687" i="37"/>
  <c r="Z1359" i="37"/>
  <c r="X1359" i="37"/>
  <c r="V1359" i="37"/>
  <c r="Z2347" i="37"/>
  <c r="X2347" i="37"/>
  <c r="V2347" i="37"/>
  <c r="Z3932" i="37"/>
  <c r="X3932" i="37"/>
  <c r="V3932" i="37"/>
  <c r="Z1045" i="37"/>
  <c r="X1045" i="37"/>
  <c r="V1045" i="37"/>
  <c r="Z3949" i="37"/>
  <c r="X3949" i="37"/>
  <c r="V3949" i="37"/>
  <c r="Z2614" i="37"/>
  <c r="X2614" i="37"/>
  <c r="V2614" i="37"/>
  <c r="Z463" i="37"/>
  <c r="X463" i="37"/>
  <c r="V463" i="37"/>
  <c r="Z4218" i="37"/>
  <c r="X4218" i="37"/>
  <c r="V4218" i="37"/>
  <c r="Z1665" i="37"/>
  <c r="X1665" i="37"/>
  <c r="V1665" i="37"/>
  <c r="Z4507" i="37"/>
  <c r="X4507" i="37"/>
  <c r="V4507" i="37"/>
  <c r="Z2948" i="37"/>
  <c r="X2948" i="37"/>
  <c r="V2948" i="37"/>
  <c r="Z2605" i="37"/>
  <c r="X2605" i="37"/>
  <c r="V2605" i="37"/>
  <c r="Z4379" i="37"/>
  <c r="X4379" i="37"/>
  <c r="V4379" i="37"/>
  <c r="Z4170" i="37"/>
  <c r="X4170" i="37"/>
  <c r="V4170" i="37"/>
  <c r="Z2103" i="37"/>
  <c r="X2103" i="37"/>
  <c r="V2103" i="37"/>
  <c r="Z3434" i="37"/>
  <c r="X3434" i="37"/>
  <c r="V3434" i="37"/>
  <c r="Z239" i="37"/>
  <c r="X239" i="37"/>
  <c r="V239" i="37"/>
  <c r="Z1144" i="37"/>
  <c r="X1144" i="37"/>
  <c r="V1144" i="37"/>
  <c r="Z2355" i="37"/>
  <c r="X2355" i="37"/>
  <c r="V2355" i="37"/>
  <c r="Z3610" i="37"/>
  <c r="X3610" i="37"/>
  <c r="V3610" i="37"/>
  <c r="Z2102" i="37"/>
  <c r="X2102" i="37"/>
  <c r="V2102" i="37"/>
  <c r="Z1465" i="37"/>
  <c r="X1465" i="37"/>
  <c r="V1465" i="37"/>
  <c r="Z2930" i="37"/>
  <c r="X2930" i="37"/>
  <c r="V2930" i="37"/>
  <c r="Z1527" i="37"/>
  <c r="X1527" i="37"/>
  <c r="V1527" i="37"/>
  <c r="Z2936" i="37"/>
  <c r="X2936" i="37"/>
  <c r="V2936" i="37"/>
  <c r="Z4395" i="37"/>
  <c r="X4395" i="37"/>
  <c r="V4395" i="37"/>
  <c r="Z2090" i="37"/>
  <c r="X2090" i="37"/>
  <c r="V2090" i="37"/>
  <c r="Z840" i="37"/>
  <c r="X840" i="37"/>
  <c r="V840" i="37"/>
  <c r="Z2963" i="37"/>
  <c r="X2963" i="37"/>
  <c r="V2963" i="37"/>
  <c r="Z3736" i="37"/>
  <c r="X3736" i="37"/>
  <c r="V3736" i="37"/>
  <c r="Z1623" i="37"/>
  <c r="X1623" i="37"/>
  <c r="V1623" i="37"/>
  <c r="Z4568" i="37"/>
  <c r="X4568" i="37"/>
  <c r="V4568" i="37"/>
  <c r="Z936" i="37"/>
  <c r="X936" i="37"/>
  <c r="V936" i="37"/>
  <c r="Z808" i="37"/>
  <c r="X808" i="37"/>
  <c r="V808" i="37"/>
  <c r="Z3414" i="37"/>
  <c r="X3414" i="37"/>
  <c r="V3414" i="37"/>
  <c r="Z2489" i="37"/>
  <c r="X2489" i="37"/>
  <c r="V2489" i="37"/>
  <c r="Z317" i="37"/>
  <c r="X317" i="37"/>
  <c r="V317" i="37"/>
  <c r="Z1181" i="37"/>
  <c r="X1181" i="37"/>
  <c r="V1181" i="37"/>
  <c r="Z1277" i="37"/>
  <c r="X1277" i="37"/>
  <c r="V1277" i="37"/>
  <c r="Z1998" i="37"/>
  <c r="X1998" i="37"/>
  <c r="V1998" i="37"/>
  <c r="Z38" i="37"/>
  <c r="X38" i="37"/>
  <c r="V38" i="37"/>
  <c r="Z775" i="37"/>
  <c r="X775" i="37"/>
  <c r="V775" i="37"/>
  <c r="Z2834" i="37"/>
  <c r="X2834" i="37"/>
  <c r="V2834" i="37"/>
  <c r="Z3670" i="37"/>
  <c r="X3670" i="37"/>
  <c r="V3670" i="37"/>
  <c r="Z1217" i="37"/>
  <c r="X1217" i="37"/>
  <c r="V1217" i="37"/>
  <c r="Z181" i="37"/>
  <c r="X181" i="37"/>
  <c r="V181" i="37"/>
  <c r="Z2894" i="37"/>
  <c r="X2894" i="37"/>
  <c r="V2894" i="37"/>
  <c r="Z2632" i="37"/>
  <c r="X2632" i="37"/>
  <c r="V2632" i="37"/>
  <c r="Z2771" i="37"/>
  <c r="X2771" i="37"/>
  <c r="V2771" i="37"/>
  <c r="Z430" i="37"/>
  <c r="X430" i="37"/>
  <c r="V430" i="37"/>
  <c r="Z3613" i="37"/>
  <c r="X3613" i="37"/>
  <c r="V3613" i="37"/>
  <c r="Z2571" i="37"/>
  <c r="X2571" i="37"/>
  <c r="V2571" i="37"/>
  <c r="Z577" i="37"/>
  <c r="X577" i="37"/>
  <c r="V577" i="37"/>
  <c r="Z4117" i="37"/>
  <c r="X4117" i="37"/>
  <c r="V4117" i="37"/>
  <c r="Z1958" i="37"/>
  <c r="X1958" i="37"/>
  <c r="V1958" i="37"/>
  <c r="Z4230" i="37"/>
  <c r="X4230" i="37"/>
  <c r="V4230" i="37"/>
  <c r="Z2198" i="37"/>
  <c r="X2198" i="37"/>
  <c r="V2198" i="37"/>
  <c r="Z2544" i="37"/>
  <c r="X2544" i="37"/>
  <c r="V2544" i="37"/>
  <c r="Z3127" i="37"/>
  <c r="X3127" i="37"/>
  <c r="V3127" i="37"/>
  <c r="Z2938" i="37"/>
  <c r="X2938" i="37"/>
  <c r="V2938" i="37"/>
  <c r="Z878" i="37"/>
  <c r="X878" i="37"/>
  <c r="V878" i="37"/>
  <c r="Z2891" i="37"/>
  <c r="X2891" i="37"/>
  <c r="V2891" i="37"/>
  <c r="Z4391" i="37"/>
  <c r="X4391" i="37"/>
  <c r="V4391" i="37"/>
  <c r="Z2652" i="37"/>
  <c r="X2652" i="37"/>
  <c r="V2652" i="37"/>
  <c r="Z2538" i="37"/>
  <c r="X2538" i="37"/>
  <c r="V2538" i="37"/>
  <c r="Z4063" i="37"/>
  <c r="X4063" i="37"/>
  <c r="V4063" i="37"/>
  <c r="Z64" i="37"/>
  <c r="X64" i="37"/>
  <c r="V64" i="37"/>
  <c r="Z1554" i="37"/>
  <c r="X1554" i="37"/>
  <c r="V1554" i="37"/>
  <c r="Z2777" i="37"/>
  <c r="X2777" i="37"/>
  <c r="V2777" i="37"/>
  <c r="Z278" i="37"/>
  <c r="X278" i="37"/>
  <c r="V278" i="37"/>
  <c r="Z928" i="37"/>
  <c r="X928" i="37"/>
  <c r="V928" i="37"/>
  <c r="Z2190" i="37"/>
  <c r="X2190" i="37"/>
  <c r="V2190" i="37"/>
  <c r="Z2215" i="37"/>
  <c r="X2215" i="37"/>
  <c r="V2215" i="37"/>
  <c r="Z545" i="37"/>
  <c r="X545" i="37"/>
  <c r="V545" i="37"/>
  <c r="Z1573" i="37"/>
  <c r="X1573" i="37"/>
  <c r="V1573" i="37"/>
  <c r="Z629" i="37"/>
  <c r="X629" i="37"/>
  <c r="V629" i="37"/>
  <c r="Z2100" i="37"/>
  <c r="X2100" i="37"/>
  <c r="V2100" i="37"/>
  <c r="Z4423" i="37"/>
  <c r="X4423" i="37"/>
  <c r="V4423" i="37"/>
  <c r="Z1784" i="37"/>
  <c r="X1784" i="37"/>
  <c r="V1784" i="37"/>
  <c r="Z3300" i="37"/>
  <c r="X3300" i="37"/>
  <c r="V3300" i="37"/>
  <c r="Z3669" i="37"/>
  <c r="X3669" i="37"/>
  <c r="V3669" i="37"/>
  <c r="Z435" i="37"/>
  <c r="X435" i="37"/>
  <c r="V435" i="37"/>
  <c r="Z812" i="37"/>
  <c r="X812" i="37"/>
  <c r="V812" i="37"/>
  <c r="Z3645" i="37"/>
  <c r="X3645" i="37"/>
  <c r="V3645" i="37"/>
  <c r="Z2280" i="37"/>
  <c r="X2280" i="37"/>
  <c r="V2280" i="37"/>
  <c r="Z1747" i="37"/>
  <c r="X1747" i="37"/>
  <c r="V1747" i="37"/>
  <c r="Z4487" i="37"/>
  <c r="X4487" i="37"/>
  <c r="V4487" i="37"/>
  <c r="Z2627" i="37"/>
  <c r="X2627" i="37"/>
  <c r="V2627" i="37"/>
  <c r="Z1152" i="37"/>
  <c r="X1152" i="37"/>
  <c r="V1152" i="37"/>
  <c r="Z1955" i="37"/>
  <c r="X1955" i="37"/>
  <c r="V1955" i="37"/>
  <c r="Z1301" i="37"/>
  <c r="X1301" i="37"/>
  <c r="V1301" i="37"/>
  <c r="Z1468" i="37"/>
  <c r="X1468" i="37"/>
  <c r="V1468" i="37"/>
  <c r="Z807" i="37"/>
  <c r="X807" i="37"/>
  <c r="V807" i="37"/>
  <c r="Z3048" i="37"/>
  <c r="X3048" i="37"/>
  <c r="V3048" i="37"/>
  <c r="Z1759" i="37"/>
  <c r="X1759" i="37"/>
  <c r="V1759" i="37"/>
  <c r="Z706" i="37"/>
  <c r="X706" i="37"/>
  <c r="V706" i="37"/>
  <c r="Z2721" i="37"/>
  <c r="X2721" i="37"/>
  <c r="V2721" i="37"/>
  <c r="Z2575" i="37"/>
  <c r="X2575" i="37"/>
  <c r="V2575" i="37"/>
  <c r="Z3121" i="37"/>
  <c r="X3121" i="37"/>
  <c r="V3121" i="37"/>
  <c r="Z528" i="37"/>
  <c r="X528" i="37"/>
  <c r="V528" i="37"/>
  <c r="Z3010" i="37"/>
  <c r="X3010" i="37"/>
  <c r="V3010" i="37"/>
  <c r="Z2748" i="37"/>
  <c r="X2748" i="37"/>
  <c r="V2748" i="37"/>
  <c r="Z729" i="37"/>
  <c r="X729" i="37"/>
  <c r="V729" i="37"/>
  <c r="Z1677" i="37"/>
  <c r="X1677" i="37"/>
  <c r="V1677" i="37"/>
  <c r="Z1184" i="37"/>
  <c r="X1184" i="37"/>
  <c r="V1184" i="37"/>
  <c r="Z4038" i="37"/>
  <c r="X4038" i="37"/>
  <c r="V4038" i="37"/>
  <c r="Z825" i="37"/>
  <c r="X825" i="37"/>
  <c r="V825" i="37"/>
  <c r="Z4247" i="37"/>
  <c r="X4247" i="37"/>
  <c r="V4247" i="37"/>
  <c r="Z2917" i="37"/>
  <c r="X2917" i="37"/>
  <c r="V2917" i="37"/>
  <c r="Z700" i="37"/>
  <c r="X700" i="37"/>
  <c r="V700" i="37"/>
  <c r="Z148" i="37"/>
  <c r="X148" i="37"/>
  <c r="V148" i="37"/>
  <c r="Z219" i="37"/>
  <c r="X219" i="37"/>
  <c r="V219" i="37"/>
  <c r="Z702" i="37"/>
  <c r="X702" i="37"/>
  <c r="V702" i="37"/>
  <c r="Z4205" i="37"/>
  <c r="X4205" i="37"/>
  <c r="V4205" i="37"/>
  <c r="Z458" i="37"/>
  <c r="X458" i="37"/>
  <c r="V458" i="37"/>
  <c r="Z206" i="37"/>
  <c r="X206" i="37"/>
  <c r="V206" i="37"/>
  <c r="Z2774" i="37"/>
  <c r="X2774" i="37"/>
  <c r="V2774" i="37"/>
  <c r="Z3056" i="37"/>
  <c r="X3056" i="37"/>
  <c r="V3056" i="37"/>
  <c r="Z1798" i="37"/>
  <c r="X1798" i="37"/>
  <c r="V1798" i="37"/>
  <c r="Z2983" i="37"/>
  <c r="X2983" i="37"/>
  <c r="V2983" i="37"/>
  <c r="Z850" i="37"/>
  <c r="X850" i="37"/>
  <c r="V850" i="37"/>
  <c r="Z393" i="37"/>
  <c r="X393" i="37"/>
  <c r="V393" i="37"/>
  <c r="Z2646" i="37"/>
  <c r="X2646" i="37"/>
  <c r="V2646" i="37"/>
  <c r="Z5114" i="37"/>
  <c r="X5114" i="37"/>
  <c r="V5114" i="37"/>
  <c r="Z957" i="37"/>
  <c r="X957" i="37"/>
  <c r="V957" i="37"/>
  <c r="Z1007" i="37"/>
  <c r="X1007" i="37"/>
  <c r="V1007" i="37"/>
  <c r="Z145" i="37"/>
  <c r="X145" i="37"/>
  <c r="V145" i="37"/>
  <c r="Z2146" i="37"/>
  <c r="X2146" i="37"/>
  <c r="V2146" i="37"/>
  <c r="Z2805" i="37"/>
  <c r="X2805" i="37"/>
  <c r="V2805" i="37"/>
  <c r="Z2616" i="37"/>
  <c r="X2616" i="37"/>
  <c r="V2616" i="37"/>
  <c r="Z379" i="37"/>
  <c r="X379" i="37"/>
  <c r="V379" i="37"/>
  <c r="Z169" i="37"/>
  <c r="X169" i="37"/>
  <c r="V169" i="37"/>
  <c r="Z1909" i="37"/>
  <c r="X1909" i="37"/>
  <c r="V1909" i="37"/>
  <c r="Z2384" i="37"/>
  <c r="X2384" i="37"/>
  <c r="V2384" i="37"/>
  <c r="Z596" i="37"/>
  <c r="X596" i="37"/>
  <c r="V596" i="37"/>
  <c r="Z2953" i="37"/>
  <c r="X2953" i="37"/>
  <c r="V2953" i="37"/>
  <c r="Z831" i="37"/>
  <c r="X831" i="37"/>
  <c r="V831" i="37"/>
  <c r="Z1969" i="37"/>
  <c r="X1969" i="37"/>
  <c r="V1969" i="37"/>
  <c r="Z1562" i="37"/>
  <c r="X1562" i="37"/>
  <c r="V1562" i="37"/>
  <c r="Z2357" i="37"/>
  <c r="X2357" i="37"/>
  <c r="V2357" i="37"/>
  <c r="Z4893" i="37"/>
  <c r="X4893" i="37"/>
  <c r="V4893" i="37"/>
  <c r="Z3523" i="37"/>
  <c r="X3523" i="37"/>
  <c r="V3523" i="37"/>
  <c r="Z3232" i="37"/>
  <c r="X3232" i="37"/>
  <c r="V3232" i="37"/>
  <c r="Z1219" i="37"/>
  <c r="X1219" i="37"/>
  <c r="V1219" i="37"/>
  <c r="Z1067" i="37"/>
  <c r="X1067" i="37"/>
  <c r="V1067" i="37"/>
  <c r="Z3530" i="37"/>
  <c r="X3530" i="37"/>
  <c r="V3530" i="37"/>
  <c r="Z2678" i="37"/>
  <c r="X2678" i="37"/>
  <c r="V2678" i="37"/>
  <c r="Z966" i="37"/>
  <c r="X966" i="37"/>
  <c r="V966" i="37"/>
  <c r="Z2237" i="37"/>
  <c r="X2237" i="37"/>
  <c r="V2237" i="37"/>
  <c r="Z1943" i="37"/>
  <c r="X1943" i="37"/>
  <c r="V1943" i="37"/>
  <c r="Z2633" i="37"/>
  <c r="X2633" i="37"/>
  <c r="V2633" i="37"/>
  <c r="Z2053" i="37"/>
  <c r="X2053" i="37"/>
  <c r="V2053" i="37"/>
  <c r="Z3745" i="37"/>
  <c r="X3745" i="37"/>
  <c r="V3745" i="37"/>
  <c r="Z54" i="37"/>
  <c r="X54" i="37"/>
  <c r="V54" i="37"/>
  <c r="Z1734" i="37"/>
  <c r="X1734" i="37"/>
  <c r="V1734" i="37"/>
  <c r="Z1363" i="37"/>
  <c r="X1363" i="37"/>
  <c r="V1363" i="37"/>
  <c r="Z2643" i="37"/>
  <c r="X2643" i="37"/>
  <c r="V2643" i="37"/>
  <c r="Z1028" i="37"/>
  <c r="X1028" i="37"/>
  <c r="V1028" i="37"/>
  <c r="Z1111" i="37"/>
  <c r="X1111" i="37"/>
  <c r="V1111" i="37"/>
  <c r="Z336" i="37"/>
  <c r="X336" i="37"/>
  <c r="V336" i="37"/>
  <c r="Z3039" i="37"/>
  <c r="X3039" i="37"/>
  <c r="V3039" i="37"/>
  <c r="Z2377" i="37"/>
  <c r="X2377" i="37"/>
  <c r="V2377" i="37"/>
  <c r="Z1659" i="37"/>
  <c r="X1659" i="37"/>
  <c r="V1659" i="37"/>
  <c r="Z3182" i="37"/>
  <c r="X3182" i="37"/>
  <c r="V3182" i="37"/>
  <c r="Z3092" i="37"/>
  <c r="X3092" i="37"/>
  <c r="V3092" i="37"/>
  <c r="Z1584" i="37"/>
  <c r="X1584" i="37"/>
  <c r="V1584" i="37"/>
  <c r="Z1341" i="37"/>
  <c r="X1341" i="37"/>
  <c r="V1341" i="37"/>
  <c r="Z811" i="37"/>
  <c r="X811" i="37"/>
  <c r="V811" i="37"/>
  <c r="Z1302" i="37"/>
  <c r="X1302" i="37"/>
  <c r="V1302" i="37"/>
  <c r="Z2768" i="37"/>
  <c r="X2768" i="37"/>
  <c r="V2768" i="37"/>
  <c r="Z327" i="37"/>
  <c r="X327" i="37"/>
  <c r="V327" i="37"/>
  <c r="Z1029" i="37"/>
  <c r="X1029" i="37"/>
  <c r="V1029" i="37"/>
  <c r="Z3309" i="37"/>
  <c r="X3309" i="37"/>
  <c r="V3309" i="37"/>
  <c r="Z3719" i="37"/>
  <c r="X3719" i="37"/>
  <c r="V3719" i="37"/>
  <c r="Z3678" i="37"/>
  <c r="X3678" i="37"/>
  <c r="V3678" i="37"/>
  <c r="Z667" i="37"/>
  <c r="X667" i="37"/>
  <c r="V667" i="37"/>
  <c r="Z404" i="37"/>
  <c r="X404" i="37"/>
  <c r="V404" i="37"/>
  <c r="Z486" i="37"/>
  <c r="X486" i="37"/>
  <c r="V486" i="37"/>
  <c r="Z2470" i="37"/>
  <c r="X2470" i="37"/>
  <c r="V2470" i="37"/>
  <c r="Z1602" i="37"/>
  <c r="X1602" i="37"/>
  <c r="V1602" i="37"/>
  <c r="Z2967" i="37"/>
  <c r="X2967" i="37"/>
  <c r="V2967" i="37"/>
  <c r="Z581" i="37"/>
  <c r="X581" i="37"/>
  <c r="V581" i="37"/>
  <c r="Z1319" i="37"/>
  <c r="X1319" i="37"/>
  <c r="V1319" i="37"/>
  <c r="Z2761" i="37"/>
  <c r="X2761" i="37"/>
  <c r="V2761" i="37"/>
  <c r="Z1512" i="37"/>
  <c r="X1512" i="37"/>
  <c r="V1512" i="37"/>
  <c r="Z2376" i="37"/>
  <c r="X2376" i="37"/>
  <c r="V2376" i="37"/>
  <c r="Z2517" i="37"/>
  <c r="X2517" i="37"/>
  <c r="V2517" i="37"/>
  <c r="Z984" i="37"/>
  <c r="X984" i="37"/>
  <c r="V984" i="37"/>
  <c r="Z1038" i="37"/>
  <c r="X1038" i="37"/>
  <c r="V1038" i="37"/>
  <c r="Z2283" i="37"/>
  <c r="X2283" i="37"/>
  <c r="V2283" i="37"/>
  <c r="Z2751" i="37"/>
  <c r="X2751" i="37"/>
  <c r="V2751" i="37"/>
  <c r="Z1077" i="37"/>
  <c r="X1077" i="37"/>
  <c r="V1077" i="37"/>
  <c r="Z3293" i="37"/>
  <c r="X3293" i="37"/>
  <c r="V3293" i="37"/>
  <c r="Z1347" i="37"/>
  <c r="X1347" i="37"/>
  <c r="V1347" i="37"/>
  <c r="Z965" i="37"/>
  <c r="X965" i="37"/>
  <c r="V965" i="37"/>
  <c r="Z578" i="37"/>
  <c r="X578" i="37"/>
  <c r="V578" i="37"/>
  <c r="Z2655" i="37"/>
  <c r="X2655" i="37"/>
  <c r="V2655" i="37"/>
  <c r="Z1792" i="37"/>
  <c r="X1792" i="37"/>
  <c r="V1792" i="37"/>
  <c r="Z341" i="37"/>
  <c r="X341" i="37"/>
  <c r="V341" i="37"/>
  <c r="Z277" i="37"/>
  <c r="X277" i="37"/>
  <c r="V277" i="37"/>
  <c r="Z2946" i="37"/>
  <c r="X2946" i="37"/>
  <c r="V2946" i="37"/>
  <c r="Z335" i="37"/>
  <c r="X335" i="37"/>
  <c r="V335" i="37"/>
  <c r="Z1146" i="37"/>
  <c r="X1146" i="37"/>
  <c r="V1146" i="37"/>
  <c r="Z1530" i="37"/>
  <c r="X1530" i="37"/>
  <c r="V1530" i="37"/>
  <c r="Z3858" i="37"/>
  <c r="X3858" i="37"/>
  <c r="V3858" i="37"/>
  <c r="Z3424" i="37"/>
  <c r="X3424" i="37"/>
  <c r="V3424" i="37"/>
  <c r="Z3762" i="37"/>
  <c r="X3762" i="37"/>
  <c r="V3762" i="37"/>
  <c r="Z2255" i="37"/>
  <c r="X2255" i="37"/>
  <c r="V2255" i="37"/>
  <c r="Z3468" i="37"/>
  <c r="X3468" i="37"/>
  <c r="V3468" i="37"/>
  <c r="Z171" i="37"/>
  <c r="X171" i="37"/>
  <c r="V171" i="37"/>
  <c r="Z3659" i="37"/>
  <c r="X3659" i="37"/>
  <c r="V3659" i="37"/>
  <c r="Z234" i="37"/>
  <c r="X234" i="37"/>
  <c r="V234" i="37"/>
  <c r="Z1575" i="37"/>
  <c r="X1575" i="37"/>
  <c r="V1575" i="37"/>
  <c r="Z1860" i="37"/>
  <c r="X1860" i="37"/>
  <c r="V1860" i="37"/>
  <c r="Z4211" i="37"/>
  <c r="X4211" i="37"/>
  <c r="V4211" i="37"/>
  <c r="Z155" i="37"/>
  <c r="X155" i="37"/>
  <c r="V155" i="37"/>
  <c r="Z320" i="37"/>
  <c r="X320" i="37"/>
  <c r="V320" i="37"/>
  <c r="Z2175" i="37"/>
  <c r="X2175" i="37"/>
  <c r="V2175" i="37"/>
  <c r="Z1589" i="37"/>
  <c r="X1589" i="37"/>
  <c r="V1589" i="37"/>
  <c r="Z4717" i="37"/>
  <c r="X4717" i="37"/>
  <c r="V4717" i="37"/>
  <c r="Z69" i="37"/>
  <c r="X69" i="37"/>
  <c r="V69" i="37"/>
  <c r="Z4325" i="37"/>
  <c r="X4325" i="37"/>
  <c r="V4325" i="37"/>
  <c r="Z2467" i="37"/>
  <c r="X2467" i="37"/>
  <c r="V2467" i="37"/>
  <c r="Z3770" i="37"/>
  <c r="X3770" i="37"/>
  <c r="V3770" i="37"/>
  <c r="Z3499" i="37"/>
  <c r="X3499" i="37"/>
  <c r="V3499" i="37"/>
  <c r="Z33" i="37"/>
  <c r="X33" i="37"/>
  <c r="V33" i="37"/>
  <c r="Z23" i="37"/>
  <c r="X23" i="37"/>
  <c r="V23" i="37"/>
  <c r="Z1085" i="37"/>
  <c r="X1085" i="37"/>
  <c r="V1085" i="37"/>
  <c r="Z3430" i="37"/>
  <c r="X3430" i="37"/>
  <c r="V3430" i="37"/>
  <c r="Z801" i="37"/>
  <c r="X801" i="37"/>
  <c r="V801" i="37"/>
  <c r="Z3632" i="37"/>
  <c r="X3632" i="37"/>
  <c r="V3632" i="37"/>
  <c r="Z2200" i="37"/>
  <c r="X2200" i="37"/>
  <c r="V2200" i="37"/>
  <c r="Z1054" i="37"/>
  <c r="X1054" i="37"/>
  <c r="V1054" i="37"/>
  <c r="Z767" i="37"/>
  <c r="X767" i="37"/>
  <c r="V767" i="37"/>
  <c r="Z4587" i="37"/>
  <c r="X4587" i="37"/>
  <c r="V4587" i="37"/>
  <c r="Z402" i="37"/>
  <c r="X402" i="37"/>
  <c r="V402" i="37"/>
  <c r="Z743" i="37"/>
  <c r="X743" i="37"/>
  <c r="V743" i="37"/>
  <c r="Z1941" i="37"/>
  <c r="X1941" i="37"/>
  <c r="V1941" i="37"/>
  <c r="Z1484" i="37"/>
  <c r="X1484" i="37"/>
  <c r="V1484" i="37"/>
  <c r="Z185" i="37"/>
  <c r="X185" i="37"/>
  <c r="V185" i="37"/>
  <c r="Z1634" i="37"/>
  <c r="X1634" i="37"/>
  <c r="V1634" i="37"/>
  <c r="Z795" i="37"/>
  <c r="X795" i="37"/>
  <c r="V795" i="37"/>
  <c r="Z3533" i="37"/>
  <c r="X3533" i="37"/>
  <c r="V3533" i="37"/>
  <c r="Z101" i="37"/>
  <c r="X101" i="37"/>
  <c r="V101" i="37"/>
  <c r="Z1850" i="37"/>
  <c r="X1850" i="37"/>
  <c r="V1850" i="37"/>
  <c r="Z236" i="37"/>
  <c r="X236" i="37"/>
  <c r="V236" i="37"/>
  <c r="Z956" i="37"/>
  <c r="X956" i="37"/>
  <c r="V956" i="37"/>
  <c r="Z2667" i="37"/>
  <c r="X2667" i="37"/>
  <c r="V2667" i="37"/>
  <c r="Z3527" i="37"/>
  <c r="X3527" i="37"/>
  <c r="V3527" i="37"/>
  <c r="Z4817" i="37"/>
  <c r="X4817" i="37"/>
  <c r="V4817" i="37"/>
  <c r="Z337" i="37"/>
  <c r="X337" i="37"/>
  <c r="V337" i="37"/>
  <c r="Z1920" i="37"/>
  <c r="X1920" i="37"/>
  <c r="V1920" i="37"/>
  <c r="Z586" i="37"/>
  <c r="X586" i="37"/>
  <c r="V586" i="37"/>
  <c r="Z1032" i="37"/>
  <c r="X1032" i="37"/>
  <c r="V1032" i="37"/>
  <c r="Z1655" i="37"/>
  <c r="X1655" i="37"/>
  <c r="V1655" i="37"/>
  <c r="Z1651" i="37"/>
  <c r="X1651" i="37"/>
  <c r="V1651" i="37"/>
  <c r="Z2804" i="37"/>
  <c r="X2804" i="37"/>
  <c r="V2804" i="37"/>
  <c r="Z1714" i="37"/>
  <c r="X1714" i="37"/>
  <c r="V1714" i="37"/>
  <c r="Z2755" i="37"/>
  <c r="X2755" i="37"/>
  <c r="V2755" i="37"/>
  <c r="Z1876" i="37"/>
  <c r="X1876" i="37"/>
  <c r="V1876" i="37"/>
  <c r="Z2061" i="37"/>
  <c r="X2061" i="37"/>
  <c r="V2061" i="37"/>
  <c r="Z329" i="37"/>
  <c r="X329" i="37"/>
  <c r="V329" i="37"/>
  <c r="Z1678" i="37"/>
  <c r="X1678" i="37"/>
  <c r="V1678" i="37"/>
  <c r="Z15" i="37"/>
  <c r="X15" i="37"/>
  <c r="V15" i="37"/>
  <c r="Z2981" i="37"/>
  <c r="X2981" i="37"/>
  <c r="V2981" i="37"/>
  <c r="Z349" i="37"/>
  <c r="X349" i="37"/>
  <c r="V349" i="37"/>
  <c r="Z2795" i="37"/>
  <c r="X2795" i="37"/>
  <c r="V2795" i="37"/>
  <c r="Z689" i="37"/>
  <c r="X689" i="37"/>
  <c r="V689" i="37"/>
  <c r="Z727" i="37"/>
  <c r="X727" i="37"/>
  <c r="V727" i="37"/>
  <c r="Z4324" i="37"/>
  <c r="X4324" i="37"/>
  <c r="V4324" i="37"/>
  <c r="Z1168" i="37"/>
  <c r="X1168" i="37"/>
  <c r="V1168" i="37"/>
  <c r="Z1758" i="37"/>
  <c r="X1758" i="37"/>
  <c r="V1758" i="37"/>
  <c r="Z2871" i="37"/>
  <c r="X2871" i="37"/>
  <c r="V2871" i="37"/>
  <c r="Z1523" i="37"/>
  <c r="X1523" i="37"/>
  <c r="V1523" i="37"/>
  <c r="Z594" i="37"/>
  <c r="X594" i="37"/>
  <c r="V594" i="37"/>
  <c r="Z1618" i="37"/>
  <c r="X1618" i="37"/>
  <c r="V1618" i="37"/>
  <c r="Z187" i="37"/>
  <c r="X187" i="37"/>
  <c r="V187" i="37"/>
  <c r="Z1822" i="37"/>
  <c r="X1822" i="37"/>
  <c r="V1822" i="37"/>
  <c r="Z2126" i="37"/>
  <c r="X2126" i="37"/>
  <c r="V2126" i="37"/>
  <c r="Z289" i="37"/>
  <c r="X289" i="37"/>
  <c r="V289" i="37"/>
  <c r="Z68" i="37"/>
  <c r="X68" i="37"/>
  <c r="V68" i="37"/>
  <c r="Z1524" i="37"/>
  <c r="X1524" i="37"/>
  <c r="V1524" i="37"/>
  <c r="Z1778" i="37"/>
  <c r="X1778" i="37"/>
  <c r="V1778" i="37"/>
  <c r="Z31" i="37"/>
  <c r="X31" i="37"/>
  <c r="V31" i="37"/>
  <c r="Z42" i="37"/>
  <c r="X42" i="37"/>
  <c r="V42" i="37"/>
  <c r="Z1261" i="37"/>
  <c r="X1261" i="37"/>
  <c r="V1261" i="37"/>
  <c r="Z591" i="37"/>
  <c r="X591" i="37"/>
  <c r="V591" i="37"/>
  <c r="Z2321" i="37"/>
  <c r="X2321" i="37"/>
  <c r="V2321" i="37"/>
  <c r="Z165" i="37"/>
  <c r="X165" i="37"/>
  <c r="V165" i="37"/>
  <c r="Z233" i="37"/>
  <c r="X233" i="37"/>
  <c r="V233" i="37"/>
  <c r="Z3112" i="37"/>
  <c r="X3112" i="37"/>
  <c r="V3112" i="37"/>
  <c r="Z1547" i="37"/>
  <c r="X1547" i="37"/>
  <c r="V1547" i="37"/>
  <c r="Z121" i="37"/>
  <c r="X121" i="37"/>
  <c r="V121" i="37"/>
  <c r="Z4857" i="37"/>
  <c r="X4857" i="37"/>
  <c r="V4857" i="37"/>
  <c r="Z39" i="37"/>
  <c r="X39" i="37"/>
  <c r="V39" i="37"/>
  <c r="Z1896" i="37"/>
  <c r="X1896" i="37"/>
  <c r="V1896" i="37"/>
  <c r="Z2202" i="37"/>
  <c r="X2202" i="37"/>
  <c r="V2202" i="37"/>
  <c r="Z292" i="37"/>
  <c r="X292" i="37"/>
  <c r="V292" i="37"/>
  <c r="Z457" i="37"/>
  <c r="X457" i="37"/>
  <c r="V457" i="37"/>
  <c r="Z3776" i="37"/>
  <c r="X3776" i="37"/>
  <c r="V3776" i="37"/>
  <c r="Z1297" i="37"/>
  <c r="X1297" i="37"/>
  <c r="V1297" i="37"/>
  <c r="Z1107" i="1" l="1"/>
  <c r="Z991" i="1"/>
  <c r="Z590" i="1"/>
  <c r="Z3392" i="1"/>
  <c r="Z2638" i="1"/>
  <c r="Z3609" i="1"/>
  <c r="Z1470" i="1"/>
  <c r="Z3857" i="1"/>
  <c r="Z1692" i="1"/>
  <c r="Z1240" i="1"/>
  <c r="Z4131" i="1"/>
  <c r="Z2885" i="1"/>
  <c r="Z1622" i="1"/>
  <c r="X1107" i="1"/>
  <c r="X991" i="1"/>
  <c r="X590" i="1"/>
  <c r="X3392" i="1"/>
  <c r="X2638" i="1"/>
  <c r="X3609" i="1"/>
  <c r="X1470" i="1"/>
  <c r="X3857" i="1"/>
  <c r="X1692" i="1"/>
  <c r="X1240" i="1"/>
  <c r="X4131" i="1"/>
  <c r="X2885" i="1"/>
  <c r="X1622" i="1"/>
  <c r="V1107" i="1"/>
  <c r="V991" i="1"/>
  <c r="V590" i="1"/>
  <c r="V3392" i="1"/>
  <c r="V2638" i="1"/>
  <c r="V3609" i="1"/>
  <c r="V1470" i="1"/>
  <c r="V3857" i="1"/>
  <c r="V1692" i="1"/>
  <c r="V1240" i="1"/>
  <c r="V4131" i="1"/>
  <c r="V2885" i="1"/>
  <c r="V1622" i="1"/>
  <c r="V1804" i="1"/>
  <c r="X1804" i="1"/>
  <c r="Z1804" i="1"/>
  <c r="V3585" i="1"/>
  <c r="X3585" i="1"/>
  <c r="Z3585" i="1"/>
  <c r="V3021" i="1"/>
  <c r="X3021" i="1"/>
  <c r="Z3021" i="1"/>
  <c r="V4345" i="1"/>
  <c r="X4345" i="1"/>
  <c r="Z4345" i="1"/>
  <c r="V1296" i="1"/>
  <c r="X1296" i="1"/>
  <c r="Z1296" i="1"/>
  <c r="V3346" i="1"/>
  <c r="X3346" i="1"/>
  <c r="Z3346" i="1"/>
  <c r="V2941" i="1"/>
  <c r="X2941" i="1"/>
  <c r="Z2941" i="1"/>
  <c r="V3711" i="1"/>
  <c r="X3711" i="1"/>
  <c r="Z3711" i="1"/>
  <c r="V4729" i="1"/>
  <c r="X4729" i="1"/>
  <c r="Z4729" i="1"/>
  <c r="V2147" i="1"/>
  <c r="X2147" i="1"/>
  <c r="Z2147" i="1"/>
  <c r="V4153" i="1"/>
  <c r="X4153" i="1"/>
  <c r="Z4153" i="1"/>
  <c r="V1279" i="1"/>
  <c r="X1279" i="1"/>
  <c r="Z1279" i="1"/>
  <c r="V674" i="1"/>
  <c r="X674" i="1"/>
  <c r="Z674" i="1"/>
  <c r="V4227" i="1"/>
  <c r="X4227" i="1"/>
  <c r="Z4227" i="1"/>
  <c r="V3457" i="1"/>
  <c r="X3457" i="1"/>
  <c r="Z3457" i="1"/>
  <c r="V4034" i="1"/>
  <c r="X4034" i="1"/>
  <c r="Z4034" i="1"/>
  <c r="V1659" i="1"/>
  <c r="X1659" i="1"/>
  <c r="Z1659" i="1"/>
  <c r="V1740" i="1"/>
  <c r="X1740" i="1"/>
  <c r="Z1740" i="1"/>
  <c r="V2908" i="1"/>
  <c r="X2908" i="1"/>
  <c r="Z2908" i="1"/>
  <c r="V4172" i="1"/>
  <c r="X4172" i="1"/>
  <c r="Z4172" i="1"/>
  <c r="V292" i="1"/>
  <c r="X292" i="1"/>
  <c r="Z292" i="1"/>
  <c r="V3870" i="1"/>
  <c r="X3870" i="1"/>
  <c r="Z3870" i="1"/>
  <c r="V4148" i="1"/>
  <c r="X4148" i="1"/>
  <c r="Z4148" i="1"/>
  <c r="V2005" i="1"/>
  <c r="X2005" i="1"/>
  <c r="Z2005" i="1"/>
  <c r="V454" i="1"/>
  <c r="X454" i="1"/>
  <c r="Z454" i="1"/>
  <c r="V4588" i="1"/>
  <c r="X4588" i="1"/>
  <c r="Z4588" i="1"/>
  <c r="V726" i="1"/>
  <c r="X726" i="1"/>
  <c r="Z726" i="1"/>
  <c r="V3253" i="1"/>
  <c r="X3253" i="1"/>
  <c r="Z3253" i="1"/>
  <c r="V2446" i="1"/>
  <c r="X2446" i="1"/>
  <c r="Z2446" i="1"/>
  <c r="V407" i="1"/>
  <c r="X407" i="1"/>
  <c r="Z407" i="1"/>
  <c r="V1284" i="1"/>
  <c r="X1284" i="1"/>
  <c r="Z1284" i="1"/>
  <c r="V537" i="1"/>
  <c r="X537" i="1"/>
  <c r="Z537" i="1"/>
  <c r="V1775" i="1"/>
  <c r="X1775" i="1"/>
  <c r="Z1775" i="1"/>
  <c r="V1411" i="1"/>
  <c r="X1411" i="1"/>
  <c r="Z1411" i="1"/>
  <c r="V2134" i="1"/>
  <c r="X2134" i="1"/>
  <c r="Z2134" i="1"/>
  <c r="V502" i="1"/>
  <c r="X502" i="1"/>
  <c r="Z502" i="1"/>
  <c r="V2145" i="1"/>
  <c r="X2145" i="1"/>
  <c r="Z2145" i="1"/>
  <c r="V1712" i="1"/>
  <c r="X1712" i="1"/>
  <c r="Z1712" i="1"/>
  <c r="V1197" i="1"/>
  <c r="X1197" i="1"/>
  <c r="Z1197" i="1"/>
  <c r="V3271" i="1"/>
  <c r="X3271" i="1"/>
  <c r="Z3271" i="1"/>
  <c r="V3706" i="1"/>
  <c r="X3706" i="1"/>
  <c r="Z3706" i="1"/>
  <c r="V373" i="1"/>
  <c r="X373" i="1"/>
  <c r="Z373" i="1"/>
  <c r="V3227" i="1"/>
  <c r="X3227" i="1"/>
  <c r="Z3227" i="1"/>
  <c r="V3116" i="1"/>
  <c r="X3116" i="1"/>
  <c r="Z3116" i="1"/>
  <c r="V961" i="1"/>
  <c r="X961" i="1"/>
  <c r="Z961" i="1"/>
  <c r="V2120" i="1"/>
  <c r="X2120" i="1"/>
  <c r="Z2120" i="1"/>
  <c r="V2606" i="1"/>
  <c r="X2606" i="1"/>
  <c r="Z2606" i="1"/>
  <c r="V594" i="1"/>
  <c r="X594" i="1"/>
  <c r="Z594" i="1"/>
  <c r="V692" i="1"/>
  <c r="X692" i="1"/>
  <c r="Z692" i="1"/>
  <c r="V1241" i="1"/>
  <c r="X1241" i="1"/>
  <c r="Z1241" i="1"/>
  <c r="V885" i="1"/>
  <c r="X885" i="1"/>
  <c r="Z885" i="1"/>
  <c r="V3402" i="1"/>
  <c r="X3402" i="1"/>
  <c r="Z3402" i="1"/>
  <c r="V3714" i="1"/>
  <c r="X3714" i="1"/>
  <c r="Z3714" i="1"/>
  <c r="V1677" i="1"/>
  <c r="X1677" i="1"/>
  <c r="Z1677" i="1"/>
  <c r="V1941" i="1"/>
  <c r="X1941" i="1"/>
  <c r="Z1941" i="1"/>
  <c r="V2494" i="1"/>
  <c r="X2494" i="1"/>
  <c r="Z2494" i="1"/>
  <c r="V1540" i="1"/>
  <c r="X1540" i="1"/>
  <c r="Z1540" i="1"/>
  <c r="V503" i="1"/>
  <c r="X503" i="1"/>
  <c r="Z503" i="1"/>
  <c r="V1938" i="1"/>
  <c r="X1938" i="1"/>
  <c r="Z1938" i="1"/>
  <c r="V3298" i="1"/>
  <c r="X3298" i="1"/>
  <c r="Z3298" i="1"/>
  <c r="V2269" i="1"/>
  <c r="X2269" i="1"/>
  <c r="Z2269" i="1"/>
  <c r="V3131" i="1"/>
  <c r="X3131" i="1"/>
  <c r="Z3131" i="1"/>
  <c r="V4036" i="1"/>
  <c r="X4036" i="1"/>
  <c r="Z4036" i="1"/>
  <c r="V599" i="1"/>
  <c r="X599" i="1"/>
  <c r="Z599" i="1"/>
  <c r="V2035" i="1"/>
  <c r="X2035" i="1"/>
  <c r="Z2035" i="1"/>
  <c r="V3730" i="1"/>
  <c r="X3730" i="1"/>
  <c r="Z3730" i="1"/>
  <c r="V1630" i="1"/>
  <c r="X1630" i="1"/>
  <c r="Z1630" i="1"/>
  <c r="V2180" i="1"/>
  <c r="X2180" i="1"/>
  <c r="Z2180" i="1"/>
  <c r="V1711" i="1"/>
  <c r="X1711" i="1"/>
  <c r="Z1711" i="1"/>
  <c r="V3999" i="1"/>
  <c r="X3999" i="1"/>
  <c r="Z3999" i="1"/>
  <c r="V611" i="1"/>
  <c r="X611" i="1"/>
  <c r="Z611" i="1"/>
  <c r="V2927" i="1"/>
  <c r="X2927" i="1"/>
  <c r="Z2927" i="1"/>
  <c r="V4498" i="1"/>
  <c r="X4498" i="1"/>
  <c r="Z4498" i="1"/>
  <c r="V3210" i="1"/>
  <c r="X3210" i="1"/>
  <c r="Z3210" i="1"/>
  <c r="V990" i="1"/>
  <c r="X990" i="1"/>
  <c r="Z990" i="1"/>
  <c r="V540" i="1"/>
  <c r="X540" i="1"/>
  <c r="Z540" i="1"/>
  <c r="V419" i="1"/>
  <c r="X419" i="1"/>
  <c r="Z419" i="1"/>
  <c r="V2164" i="1"/>
  <c r="X2164" i="1"/>
  <c r="Z2164" i="1"/>
  <c r="V2834" i="1"/>
  <c r="X2834" i="1"/>
  <c r="Z2834" i="1"/>
  <c r="V4531" i="1"/>
  <c r="X4531" i="1"/>
  <c r="Z4531" i="1"/>
  <c r="V3020" i="1"/>
  <c r="X3020" i="1"/>
  <c r="Z3020" i="1"/>
  <c r="V1436" i="1"/>
  <c r="X1436" i="1"/>
  <c r="Z1436" i="1"/>
  <c r="V3451" i="1"/>
  <c r="X3451" i="1"/>
  <c r="Z3451" i="1"/>
  <c r="V3417" i="1"/>
  <c r="X3417" i="1"/>
  <c r="Z3417" i="1"/>
  <c r="V1759" i="1"/>
  <c r="X1759" i="1"/>
  <c r="Z1759" i="1"/>
  <c r="V4056" i="1"/>
  <c r="X4056" i="1"/>
  <c r="Z4056" i="1"/>
  <c r="V2923" i="1"/>
  <c r="X2923" i="1"/>
  <c r="Z2923" i="1"/>
  <c r="V19" i="1"/>
  <c r="X19" i="1"/>
  <c r="Z19" i="1"/>
  <c r="V1586" i="1"/>
  <c r="X1586" i="1"/>
  <c r="Z1586" i="1"/>
  <c r="V2140" i="1"/>
  <c r="X2140" i="1"/>
  <c r="Z2140" i="1"/>
  <c r="V452" i="1"/>
  <c r="X452" i="1"/>
  <c r="Z452" i="1"/>
  <c r="V3737" i="1"/>
  <c r="X3737" i="1"/>
  <c r="Z3737" i="1"/>
  <c r="V3057" i="1"/>
  <c r="X3057" i="1"/>
  <c r="Z3057" i="1"/>
  <c r="V1577" i="1"/>
  <c r="X1577" i="1"/>
  <c r="Z1577" i="1"/>
  <c r="V2595" i="1"/>
  <c r="X2595" i="1"/>
  <c r="Z2595" i="1"/>
  <c r="V4597" i="1"/>
  <c r="X4597" i="1"/>
  <c r="Z4597" i="1"/>
  <c r="V2860" i="1"/>
  <c r="X2860" i="1"/>
  <c r="Z2860" i="1"/>
  <c r="V682" i="1"/>
  <c r="X682" i="1"/>
  <c r="Z682" i="1"/>
  <c r="V3761" i="1"/>
  <c r="X3761" i="1"/>
  <c r="Z3761" i="1"/>
  <c r="V2741" i="1"/>
  <c r="X2741" i="1"/>
  <c r="Z2741" i="1"/>
  <c r="V4219" i="1"/>
  <c r="X4219" i="1"/>
  <c r="Z4219" i="1"/>
  <c r="V3418" i="1"/>
  <c r="X3418" i="1"/>
  <c r="Z3418" i="1"/>
  <c r="V4549" i="1"/>
  <c r="X4549" i="1"/>
  <c r="Z4549" i="1"/>
  <c r="V634" i="1"/>
  <c r="X634" i="1"/>
  <c r="Z634" i="1"/>
  <c r="V1697" i="1"/>
  <c r="X1697" i="1"/>
  <c r="Z1697" i="1"/>
  <c r="V329" i="1"/>
  <c r="X329" i="1"/>
  <c r="Z329" i="1"/>
  <c r="V1722" i="1"/>
  <c r="X1722" i="1"/>
  <c r="Z1722" i="1"/>
  <c r="V1001" i="1"/>
  <c r="X1001" i="1"/>
  <c r="Z1001" i="1"/>
  <c r="V2967" i="1"/>
  <c r="X2967" i="1"/>
  <c r="Z2967" i="1"/>
  <c r="V3202" i="1"/>
  <c r="X3202" i="1"/>
  <c r="Z3202" i="1"/>
  <c r="V2704" i="1"/>
  <c r="X2704" i="1"/>
  <c r="Z2704" i="1"/>
  <c r="V860" i="1"/>
  <c r="X860" i="1"/>
  <c r="Z860" i="1"/>
  <c r="V2159" i="1"/>
  <c r="X2159" i="1"/>
  <c r="Z2159" i="1"/>
  <c r="V1353" i="1"/>
  <c r="X1353" i="1"/>
  <c r="Z1353" i="1"/>
  <c r="V669" i="1"/>
  <c r="X669" i="1"/>
  <c r="Z669" i="1"/>
  <c r="V652" i="1"/>
  <c r="X652" i="1"/>
  <c r="Z652" i="1"/>
  <c r="V2047" i="1"/>
  <c r="X2047" i="1"/>
  <c r="Z2047" i="1"/>
  <c r="V4205" i="1"/>
  <c r="X4205" i="1"/>
  <c r="Z4205" i="1"/>
  <c r="V958" i="1"/>
  <c r="X958" i="1"/>
  <c r="Z958" i="1"/>
  <c r="V2749" i="1"/>
  <c r="X2749" i="1"/>
  <c r="Z2749" i="1"/>
  <c r="V899" i="1"/>
  <c r="X899" i="1"/>
  <c r="Z899" i="1"/>
  <c r="V167" i="1"/>
  <c r="X167" i="1"/>
  <c r="Z167" i="1"/>
  <c r="V4187" i="1"/>
  <c r="X4187" i="1"/>
  <c r="Z4187" i="1"/>
  <c r="V422" i="1"/>
  <c r="X422" i="1"/>
  <c r="Z422" i="1"/>
  <c r="V43" i="1"/>
  <c r="X43" i="1"/>
  <c r="Z43" i="1"/>
  <c r="V3864" i="1"/>
  <c r="X3864" i="1"/>
  <c r="Z3864" i="1"/>
  <c r="V3265" i="1"/>
  <c r="X3265" i="1"/>
  <c r="Z3265" i="1"/>
  <c r="V3302" i="1"/>
  <c r="X3302" i="1"/>
  <c r="Z3302" i="1"/>
  <c r="V3489" i="1"/>
  <c r="X3489" i="1"/>
  <c r="Z3489" i="1"/>
  <c r="V4295" i="1"/>
  <c r="X4295" i="1"/>
  <c r="Z4295" i="1"/>
  <c r="V855" i="1"/>
  <c r="X855" i="1"/>
  <c r="Z855" i="1"/>
  <c r="V2829" i="1"/>
  <c r="X2829" i="1"/>
  <c r="Z2829" i="1"/>
  <c r="V1489" i="1"/>
  <c r="X1489" i="1"/>
  <c r="Z1489" i="1"/>
  <c r="V451" i="1"/>
  <c r="X451" i="1"/>
  <c r="Z451" i="1"/>
  <c r="V1940" i="1"/>
  <c r="X1940" i="1"/>
  <c r="Z1940" i="1"/>
  <c r="V2369" i="1"/>
  <c r="X2369" i="1"/>
  <c r="Z2369" i="1"/>
  <c r="V1138" i="1"/>
  <c r="X1138" i="1"/>
  <c r="Z1138" i="1"/>
  <c r="V678" i="1"/>
  <c r="X678" i="1"/>
  <c r="Z678" i="1"/>
  <c r="V1798" i="1"/>
  <c r="X1798" i="1"/>
  <c r="Z1798" i="1"/>
  <c r="V1261" i="1"/>
  <c r="X1261" i="1"/>
  <c r="Z1261" i="1"/>
  <c r="V2629" i="1"/>
  <c r="X2629" i="1"/>
  <c r="Z2629" i="1"/>
  <c r="V2117" i="1"/>
  <c r="X2117" i="1"/>
  <c r="Z2117" i="1"/>
  <c r="V2666" i="1"/>
  <c r="X2666" i="1"/>
  <c r="Z2666" i="1"/>
  <c r="V636" i="1"/>
  <c r="X636" i="1"/>
  <c r="Z636" i="1"/>
  <c r="V1455" i="1"/>
  <c r="X1455" i="1"/>
  <c r="Z1455" i="1"/>
  <c r="V2888" i="1"/>
  <c r="X2888" i="1"/>
  <c r="Z2888" i="1"/>
  <c r="V1051" i="1"/>
  <c r="X1051" i="1"/>
  <c r="Z1051" i="1"/>
  <c r="V1721" i="1"/>
  <c r="X1721" i="1"/>
  <c r="Z1721" i="1"/>
  <c r="V3966" i="1"/>
  <c r="X3966" i="1"/>
  <c r="Z3966" i="1"/>
  <c r="V1542" i="1"/>
  <c r="X1542" i="1"/>
  <c r="Z1542" i="1"/>
  <c r="V1419" i="1"/>
  <c r="X1419" i="1"/>
  <c r="Z1419" i="1"/>
  <c r="V205" i="1"/>
  <c r="X205" i="1"/>
  <c r="Z205" i="1"/>
  <c r="V2835" i="1"/>
  <c r="X2835" i="1"/>
  <c r="Z2835" i="1"/>
  <c r="V2946" i="1"/>
  <c r="X2946" i="1"/>
  <c r="Z2946" i="1"/>
  <c r="V3646" i="1"/>
  <c r="X3646" i="1"/>
  <c r="Z3646" i="1"/>
  <c r="V79" i="1"/>
  <c r="X79" i="1"/>
  <c r="Z79" i="1"/>
  <c r="V2488" i="1"/>
  <c r="X2488" i="1"/>
  <c r="Z2488" i="1"/>
  <c r="V2471" i="1"/>
  <c r="X2471" i="1"/>
  <c r="Z2471" i="1"/>
  <c r="V3084" i="1"/>
  <c r="X3084" i="1"/>
  <c r="Z3084" i="1"/>
  <c r="V1006" i="1"/>
  <c r="X1006" i="1"/>
  <c r="Z1006" i="1"/>
  <c r="V3654" i="1"/>
  <c r="X3654" i="1"/>
  <c r="Z3654" i="1"/>
  <c r="V1733" i="1"/>
  <c r="X1733" i="1"/>
  <c r="Z1733" i="1"/>
  <c r="V2123" i="1"/>
  <c r="X2123" i="1"/>
  <c r="Z2123" i="1"/>
  <c r="V2436" i="1"/>
  <c r="X2436" i="1"/>
  <c r="Z2436" i="1"/>
  <c r="V708" i="1"/>
  <c r="X708" i="1"/>
  <c r="Z708" i="1"/>
  <c r="V488" i="1"/>
  <c r="X488" i="1"/>
  <c r="Z488" i="1"/>
  <c r="V2428" i="1"/>
  <c r="X2428" i="1"/>
  <c r="Z2428" i="1"/>
  <c r="V4048" i="1"/>
  <c r="X4048" i="1"/>
  <c r="Z4048" i="1"/>
  <c r="V3508" i="1"/>
  <c r="X3508" i="1"/>
  <c r="Z3508" i="1"/>
  <c r="V1088" i="1"/>
  <c r="X1088" i="1"/>
  <c r="Z1088" i="1"/>
  <c r="V1029" i="1"/>
  <c r="X1029" i="1"/>
  <c r="Z1029" i="1"/>
  <c r="V163" i="1"/>
  <c r="X163" i="1"/>
  <c r="Z163" i="1"/>
  <c r="V406" i="1"/>
  <c r="X406" i="1"/>
  <c r="Z406" i="1"/>
  <c r="V1699" i="1"/>
  <c r="X1699" i="1"/>
  <c r="Z1699" i="1"/>
  <c r="V3686" i="1"/>
  <c r="X3686" i="1"/>
  <c r="Z3686" i="1"/>
  <c r="V182" i="1"/>
  <c r="X182" i="1"/>
  <c r="Z182" i="1"/>
  <c r="V1412" i="1"/>
  <c r="X1412" i="1"/>
  <c r="Z1412" i="1"/>
  <c r="V2677" i="1"/>
  <c r="X2677" i="1"/>
  <c r="Z2677" i="1"/>
  <c r="V4133" i="1"/>
  <c r="X4133" i="1"/>
  <c r="Z4133" i="1"/>
  <c r="V2811" i="1"/>
  <c r="X2811" i="1"/>
  <c r="Z2811" i="1"/>
  <c r="V950" i="1"/>
  <c r="X950" i="1"/>
  <c r="Z950" i="1"/>
  <c r="V39" i="1"/>
  <c r="X39" i="1"/>
  <c r="Z39" i="1"/>
  <c r="V2682" i="1"/>
  <c r="X2682" i="1"/>
  <c r="Z2682" i="1"/>
  <c r="V4548" i="1"/>
  <c r="X4548" i="1"/>
  <c r="Z4548" i="1"/>
  <c r="V369" i="1"/>
  <c r="X369" i="1"/>
  <c r="Z369" i="1"/>
  <c r="V923" i="1"/>
  <c r="X923" i="1"/>
  <c r="Z923" i="1"/>
  <c r="V263" i="1"/>
  <c r="X263" i="1"/>
  <c r="Z263" i="1"/>
  <c r="V553" i="1"/>
  <c r="X553" i="1"/>
  <c r="Z553" i="1"/>
  <c r="V35" i="1"/>
  <c r="X35" i="1"/>
  <c r="Z35" i="1"/>
  <c r="V547" i="1"/>
  <c r="X547" i="1"/>
  <c r="Z547" i="1"/>
  <c r="V1256" i="1"/>
  <c r="X1256" i="1"/>
  <c r="Z1256" i="1"/>
  <c r="V1365" i="1"/>
  <c r="X1365" i="1"/>
  <c r="Z1365" i="1"/>
  <c r="V268" i="1"/>
  <c r="X268" i="1"/>
  <c r="Z268" i="1"/>
  <c r="V884" i="1"/>
  <c r="X884" i="1"/>
  <c r="Z884" i="1"/>
  <c r="V1537" i="1"/>
  <c r="X1537" i="1"/>
  <c r="Z1537" i="1"/>
  <c r="V1471" i="1"/>
  <c r="X1471" i="1"/>
  <c r="Z1471" i="1"/>
  <c r="V1966" i="1"/>
  <c r="X1966" i="1"/>
  <c r="Z1966" i="1"/>
  <c r="V2948" i="1"/>
  <c r="X2948" i="1"/>
  <c r="Z2948" i="1"/>
  <c r="V616" i="1"/>
  <c r="X616" i="1"/>
  <c r="Z616" i="1"/>
  <c r="V2790" i="1"/>
  <c r="X2790" i="1"/>
  <c r="Z2790" i="1"/>
  <c r="V5055" i="1"/>
  <c r="X5055" i="1"/>
  <c r="Z5055" i="1"/>
  <c r="V2771" i="1"/>
  <c r="X2771" i="1"/>
  <c r="Z2771" i="1"/>
  <c r="V627" i="1"/>
  <c r="X627" i="1"/>
  <c r="Z627" i="1"/>
  <c r="V1508" i="1"/>
  <c r="X1508" i="1"/>
  <c r="Z1508" i="1"/>
  <c r="V405" i="1"/>
  <c r="X405" i="1"/>
  <c r="Z405" i="1"/>
  <c r="V1734" i="1"/>
  <c r="X1734" i="1"/>
  <c r="Z1734" i="1"/>
  <c r="V966" i="1"/>
  <c r="X966" i="1"/>
  <c r="Z966" i="1"/>
  <c r="V2284" i="1"/>
  <c r="X2284" i="1"/>
  <c r="Z2284" i="1"/>
  <c r="V2158" i="1"/>
  <c r="X2158" i="1"/>
  <c r="Z2158" i="1"/>
  <c r="V1634" i="1"/>
  <c r="X1634" i="1"/>
  <c r="Z1634" i="1"/>
  <c r="V1092" i="1"/>
  <c r="X1092" i="1"/>
  <c r="Z1092" i="1"/>
  <c r="V1715" i="1"/>
  <c r="X1715" i="1"/>
  <c r="Z1715" i="1"/>
  <c r="V2563" i="1"/>
  <c r="X2563" i="1"/>
  <c r="Z2563" i="1"/>
  <c r="V4520" i="1"/>
  <c r="X4520" i="1"/>
  <c r="Z4520" i="1"/>
  <c r="V62" i="1"/>
  <c r="X62" i="1"/>
  <c r="Z62" i="1"/>
  <c r="V130" i="1"/>
  <c r="X130" i="1"/>
  <c r="Z130" i="1"/>
  <c r="V3779" i="1"/>
  <c r="X3779" i="1"/>
  <c r="Z3779" i="1"/>
  <c r="V3391" i="1"/>
  <c r="X3391" i="1"/>
  <c r="Z3391" i="1"/>
  <c r="V3309" i="1"/>
  <c r="X3309" i="1"/>
  <c r="Z3309" i="1"/>
  <c r="V3872" i="1"/>
  <c r="X3872" i="1"/>
  <c r="Z3872" i="1"/>
  <c r="V663" i="1"/>
  <c r="X663" i="1"/>
  <c r="Z663" i="1"/>
  <c r="V185" i="1"/>
  <c r="X185" i="1"/>
  <c r="Z185" i="1"/>
  <c r="V1932" i="1"/>
  <c r="X1932" i="1"/>
  <c r="Z1932" i="1"/>
  <c r="V2406" i="1"/>
  <c r="X2406" i="1"/>
  <c r="Z2406" i="1"/>
  <c r="V3070" i="1"/>
  <c r="X3070" i="1"/>
  <c r="Z3070" i="1"/>
  <c r="V1278" i="1"/>
  <c r="X1278" i="1"/>
  <c r="Z1278" i="1"/>
  <c r="V2384" i="1"/>
  <c r="X2384" i="1"/>
  <c r="Z2384" i="1"/>
  <c r="V2350" i="1"/>
  <c r="X2350" i="1"/>
  <c r="Z2350" i="1"/>
  <c r="V4647" i="1"/>
  <c r="X4647" i="1"/>
  <c r="Z4647" i="1"/>
  <c r="V3322" i="1"/>
  <c r="X3322" i="1"/>
  <c r="Z3322" i="1"/>
  <c r="V3030" i="1"/>
  <c r="X3030" i="1"/>
  <c r="Z3030" i="1"/>
  <c r="V2721" i="1"/>
  <c r="X2721" i="1"/>
  <c r="Z2721" i="1"/>
  <c r="V3924" i="1"/>
  <c r="X3924" i="1"/>
  <c r="Z3924" i="1"/>
  <c r="V3024" i="1"/>
  <c r="X3024" i="1"/>
  <c r="Z3024" i="1"/>
  <c r="V821" i="1"/>
  <c r="X821" i="1"/>
  <c r="Z821" i="1"/>
  <c r="V2438" i="1"/>
  <c r="X2438" i="1"/>
  <c r="Z2438" i="1"/>
  <c r="V1827" i="1"/>
  <c r="X1827" i="1"/>
  <c r="Z1827" i="1"/>
  <c r="V2836" i="1"/>
  <c r="X2836" i="1"/>
  <c r="Z2836" i="1"/>
  <c r="V3795" i="1"/>
  <c r="X3795" i="1"/>
  <c r="Z3795" i="1"/>
  <c r="V4416" i="1"/>
  <c r="X4416" i="1"/>
  <c r="Z4416" i="1"/>
  <c r="V3058" i="1"/>
  <c r="X3058" i="1"/>
  <c r="Z3058" i="1"/>
  <c r="V2838" i="1"/>
  <c r="X2838" i="1"/>
  <c r="Z2838" i="1"/>
  <c r="V947" i="1"/>
  <c r="X947" i="1"/>
  <c r="Z947" i="1"/>
  <c r="V2431" i="1"/>
  <c r="X2431" i="1"/>
  <c r="Z2431" i="1"/>
  <c r="V1962" i="1"/>
  <c r="X1962" i="1"/>
  <c r="Z1962" i="1"/>
  <c r="V1913" i="1"/>
  <c r="X1913" i="1"/>
  <c r="Z1913" i="1"/>
  <c r="V2659" i="1"/>
  <c r="X2659" i="1"/>
  <c r="Z2659" i="1"/>
  <c r="V1495" i="1"/>
  <c r="X1495" i="1"/>
  <c r="Z1495" i="1"/>
  <c r="V571" i="1"/>
  <c r="X571" i="1"/>
  <c r="Z571" i="1"/>
  <c r="V1736" i="1"/>
  <c r="X1736" i="1"/>
  <c r="Z1736" i="1"/>
  <c r="V791" i="1"/>
  <c r="X791" i="1"/>
  <c r="Z791" i="1"/>
  <c r="V4354" i="1"/>
  <c r="X4354" i="1"/>
  <c r="Z4354" i="1"/>
  <c r="V1432" i="1"/>
  <c r="X1432" i="1"/>
  <c r="Z1432" i="1"/>
  <c r="V941" i="1"/>
  <c r="X941" i="1"/>
  <c r="Z941" i="1"/>
  <c r="V4330" i="1"/>
  <c r="X4330" i="1"/>
  <c r="Z4330" i="1"/>
  <c r="V3596" i="1"/>
  <c r="X3596" i="1"/>
  <c r="Z3596" i="1"/>
  <c r="V3295" i="1"/>
  <c r="X3295" i="1"/>
  <c r="Z3295" i="1"/>
  <c r="V3157" i="1"/>
  <c r="X3157" i="1"/>
  <c r="Z3157" i="1"/>
  <c r="V3251" i="1"/>
  <c r="X3251" i="1"/>
  <c r="Z3251" i="1"/>
  <c r="V1877" i="1"/>
  <c r="X1877" i="1"/>
  <c r="Z1877" i="1"/>
  <c r="V3980" i="1"/>
  <c r="X3980" i="1"/>
  <c r="Z3980" i="1"/>
  <c r="V249" i="1"/>
  <c r="X249" i="1"/>
  <c r="Z249" i="1"/>
  <c r="V3345" i="1"/>
  <c r="X3345" i="1"/>
  <c r="Z3345" i="1"/>
  <c r="V685" i="1"/>
  <c r="X685" i="1"/>
  <c r="Z685" i="1"/>
  <c r="V2655" i="1"/>
  <c r="X2655" i="1"/>
  <c r="Z2655" i="1"/>
  <c r="V385" i="1"/>
  <c r="X385" i="1"/>
  <c r="Z385" i="1"/>
  <c r="V2513" i="1"/>
  <c r="X2513" i="1"/>
  <c r="Z2513" i="1"/>
  <c r="V17" i="1"/>
  <c r="X17" i="1"/>
  <c r="Z17" i="1"/>
  <c r="V1806" i="1"/>
  <c r="X1806" i="1"/>
  <c r="Z1806" i="1"/>
  <c r="V813" i="1"/>
  <c r="X813" i="1"/>
  <c r="Z813" i="1"/>
  <c r="V4422" i="1"/>
  <c r="X4422" i="1"/>
  <c r="Z4422" i="1"/>
  <c r="V1266" i="1"/>
  <c r="X1266" i="1"/>
  <c r="Z1266" i="1"/>
  <c r="V4452" i="1"/>
  <c r="X4452" i="1"/>
  <c r="Z4452" i="1"/>
  <c r="V3334" i="1"/>
  <c r="X3334" i="1"/>
  <c r="Z3334" i="1"/>
  <c r="V3719" i="1"/>
  <c r="X3719" i="1"/>
  <c r="Z3719" i="1"/>
  <c r="V4275" i="1"/>
  <c r="X4275" i="1"/>
  <c r="Z4275" i="1"/>
  <c r="V3634" i="1"/>
  <c r="X3634" i="1"/>
  <c r="Z3634" i="1"/>
  <c r="V2198" i="1"/>
  <c r="X2198" i="1"/>
  <c r="Z2198" i="1"/>
  <c r="V1995" i="1"/>
  <c r="X1995" i="1"/>
  <c r="Z1995" i="1"/>
  <c r="V274" i="1"/>
  <c r="X274" i="1"/>
  <c r="Z274" i="1"/>
  <c r="V1291" i="1"/>
  <c r="X1291" i="1"/>
  <c r="Z1291" i="1"/>
  <c r="V3518" i="1"/>
  <c r="X3518" i="1"/>
  <c r="Z3518" i="1"/>
  <c r="V2297" i="1"/>
  <c r="X2297" i="1"/>
  <c r="Z2297" i="1"/>
  <c r="V2314" i="1"/>
  <c r="X2314" i="1"/>
  <c r="Z2314" i="1"/>
  <c r="V1876" i="1"/>
  <c r="X1876" i="1"/>
  <c r="Z1876" i="1"/>
  <c r="V3726" i="1"/>
  <c r="X3726" i="1"/>
  <c r="Z3726" i="1"/>
  <c r="V977" i="1"/>
  <c r="X977" i="1"/>
  <c r="Z977" i="1"/>
  <c r="V343" i="1"/>
  <c r="X343" i="1"/>
  <c r="Z343" i="1"/>
  <c r="V1426" i="1"/>
  <c r="X1426" i="1"/>
  <c r="Z1426" i="1"/>
  <c r="V229" i="1"/>
  <c r="X229" i="1"/>
  <c r="Z229" i="1"/>
  <c r="V151" i="1"/>
  <c r="X151" i="1"/>
  <c r="Z151" i="1"/>
  <c r="V1267" i="1"/>
  <c r="X1267" i="1"/>
  <c r="Z1267" i="1"/>
  <c r="V187" i="1"/>
  <c r="X187" i="1"/>
  <c r="Z187" i="1"/>
  <c r="V597" i="1"/>
  <c r="X597" i="1"/>
  <c r="Z597" i="1"/>
  <c r="V3931" i="1"/>
  <c r="X3931" i="1"/>
  <c r="Z3931" i="1"/>
  <c r="V1193" i="1"/>
  <c r="X1193" i="1"/>
  <c r="Z1193" i="1"/>
  <c r="V841" i="1"/>
  <c r="X841" i="1"/>
  <c r="Z841" i="1"/>
  <c r="V693" i="1"/>
  <c r="X693" i="1"/>
  <c r="Z693" i="1"/>
  <c r="V1010" i="1"/>
  <c r="X1010" i="1"/>
  <c r="Z1010" i="1"/>
  <c r="V2968" i="1"/>
  <c r="X2968" i="1"/>
  <c r="Z2968" i="1"/>
  <c r="V3565" i="1"/>
  <c r="X3565" i="1"/>
  <c r="Z3565" i="1"/>
  <c r="V412" i="1"/>
  <c r="X412" i="1"/>
  <c r="Z412" i="1"/>
  <c r="V64" i="1"/>
  <c r="X64" i="1"/>
  <c r="Z64" i="1"/>
  <c r="V2732" i="1"/>
  <c r="X2732" i="1"/>
  <c r="Z2732" i="1"/>
  <c r="V128" i="1"/>
  <c r="X128" i="1"/>
  <c r="Z128" i="1"/>
  <c r="V4004" i="1"/>
  <c r="X4004" i="1"/>
  <c r="Z4004" i="1"/>
  <c r="V3702" i="1"/>
  <c r="X3702" i="1"/>
  <c r="Z3702" i="1"/>
  <c r="V1490" i="1"/>
  <c r="X1490" i="1"/>
  <c r="Z1490" i="1"/>
  <c r="V508" i="1"/>
  <c r="X508" i="1"/>
  <c r="Z508" i="1"/>
  <c r="V1025" i="1"/>
  <c r="X1025" i="1"/>
  <c r="Z1025" i="1"/>
  <c r="V2265" i="1"/>
  <c r="X2265" i="1"/>
  <c r="Z2265" i="1"/>
  <c r="V2311" i="1"/>
  <c r="X2311" i="1"/>
  <c r="Z2311" i="1"/>
  <c r="V4488" i="1"/>
  <c r="X4488" i="1"/>
  <c r="Z4488" i="1"/>
  <c r="V3955" i="1"/>
  <c r="X3955" i="1"/>
  <c r="Z3955" i="1"/>
  <c r="V2693" i="1"/>
  <c r="X2693" i="1"/>
  <c r="Z2693" i="1"/>
  <c r="V1869" i="1"/>
  <c r="X1869" i="1"/>
  <c r="Z1869" i="1"/>
  <c r="V1601" i="1"/>
  <c r="X1601" i="1"/>
  <c r="Z1601" i="1"/>
  <c r="V3735" i="1"/>
  <c r="X3735" i="1"/>
  <c r="Z3735" i="1"/>
  <c r="V1482" i="1"/>
  <c r="X1482" i="1"/>
  <c r="Z1482" i="1"/>
  <c r="V444" i="1"/>
  <c r="X444" i="1"/>
  <c r="Z444" i="1"/>
  <c r="V1579" i="1"/>
  <c r="X1579" i="1"/>
  <c r="Z1579" i="1"/>
  <c r="V4497" i="1"/>
  <c r="X4497" i="1"/>
  <c r="Z4497" i="1"/>
  <c r="V4102" i="1"/>
  <c r="X4102" i="1"/>
  <c r="Z4102" i="1"/>
  <c r="V44" i="1"/>
  <c r="X44" i="1"/>
  <c r="Z44" i="1"/>
  <c r="V3003" i="1"/>
  <c r="X3003" i="1"/>
  <c r="Z3003" i="1"/>
  <c r="V2234" i="1"/>
  <c r="X2234" i="1"/>
  <c r="Z2234" i="1"/>
  <c r="V3378" i="1"/>
  <c r="X3378" i="1"/>
  <c r="Z3378" i="1"/>
  <c r="V4480" i="1"/>
  <c r="X4480" i="1"/>
  <c r="Z4480" i="1"/>
  <c r="V252" i="1"/>
  <c r="X252" i="1"/>
  <c r="Z252" i="1"/>
  <c r="V3263" i="1"/>
  <c r="X3263" i="1"/>
  <c r="Z3263" i="1"/>
  <c r="V2383" i="1"/>
  <c r="X2383" i="1"/>
  <c r="Z2383" i="1"/>
  <c r="V3627" i="1"/>
  <c r="X3627" i="1"/>
  <c r="Z3627" i="1"/>
  <c r="V1262" i="1"/>
  <c r="X1262" i="1"/>
  <c r="Z1262" i="1"/>
  <c r="V3731" i="1"/>
  <c r="X3731" i="1"/>
  <c r="Z3731" i="1"/>
  <c r="V497" i="1"/>
  <c r="X497" i="1"/>
  <c r="Z497" i="1"/>
  <c r="V513" i="1"/>
  <c r="X513" i="1"/>
  <c r="Z513" i="1"/>
  <c r="V2911" i="1"/>
  <c r="X2911" i="1"/>
  <c r="Z2911" i="1"/>
  <c r="V2649" i="1"/>
  <c r="X2649" i="1"/>
  <c r="Z2649" i="1"/>
  <c r="V3613" i="1"/>
  <c r="X3613" i="1"/>
  <c r="Z3613" i="1"/>
  <c r="V662" i="1"/>
  <c r="X662" i="1"/>
  <c r="Z662" i="1"/>
  <c r="V4263" i="1"/>
  <c r="X4263" i="1"/>
  <c r="Z4263" i="1"/>
  <c r="V1133" i="1"/>
  <c r="X1133" i="1"/>
  <c r="Z1133" i="1"/>
  <c r="V2785" i="1"/>
  <c r="X2785" i="1"/>
  <c r="Z2785" i="1"/>
  <c r="V4000" i="1"/>
  <c r="X4000" i="1"/>
  <c r="Z4000" i="1"/>
  <c r="V453" i="1"/>
  <c r="X453" i="1"/>
  <c r="Z453" i="1"/>
  <c r="V2621" i="1"/>
  <c r="X2621" i="1"/>
  <c r="Z2621" i="1"/>
  <c r="V15" i="1"/>
  <c r="X15" i="1"/>
  <c r="Z15" i="1"/>
  <c r="V2508" i="1"/>
  <c r="X2508" i="1"/>
  <c r="Z2508" i="1"/>
  <c r="V2202" i="1"/>
  <c r="X2202" i="1"/>
  <c r="Z2202" i="1"/>
  <c r="V4584" i="1"/>
  <c r="X4584" i="1"/>
  <c r="Z4584" i="1"/>
  <c r="V672" i="1"/>
  <c r="X672" i="1"/>
  <c r="Z672" i="1"/>
  <c r="V4620" i="1"/>
  <c r="X4620" i="1"/>
  <c r="Z4620" i="1"/>
  <c r="V4439" i="1"/>
  <c r="X4439" i="1"/>
  <c r="Z4439" i="1"/>
  <c r="V3579" i="1"/>
  <c r="X3579" i="1"/>
  <c r="Z3579" i="1"/>
  <c r="V20" i="1"/>
  <c r="X20" i="1"/>
  <c r="Z20" i="1"/>
  <c r="V1569" i="1"/>
  <c r="X1569" i="1"/>
  <c r="Z1569" i="1"/>
  <c r="V1738" i="1"/>
  <c r="X1738" i="1"/>
  <c r="Z1738" i="1"/>
  <c r="V1621" i="1"/>
  <c r="X1621" i="1"/>
  <c r="Z1621" i="1"/>
  <c r="V691" i="1"/>
  <c r="X691" i="1"/>
  <c r="Z691" i="1"/>
  <c r="V1188" i="1"/>
  <c r="X1188" i="1"/>
  <c r="Z1188" i="1"/>
  <c r="V1085" i="1"/>
  <c r="X1085" i="1"/>
  <c r="Z1085" i="1"/>
  <c r="V1632" i="1"/>
  <c r="X1632" i="1"/>
  <c r="Z1632" i="1"/>
  <c r="V2591" i="1"/>
  <c r="X2591" i="1"/>
  <c r="Z2591" i="1"/>
  <c r="V2160" i="1"/>
  <c r="X2160" i="1"/>
  <c r="Z2160" i="1"/>
  <c r="V1227" i="1"/>
  <c r="X1227" i="1"/>
  <c r="Z1227" i="1"/>
  <c r="V4285" i="1"/>
  <c r="X4285" i="1"/>
  <c r="Z4285" i="1"/>
  <c r="V2302" i="1"/>
  <c r="X2302" i="1"/>
  <c r="Z2302" i="1"/>
  <c r="V3925" i="1"/>
  <c r="X3925" i="1"/>
  <c r="Z3925" i="1"/>
  <c r="V3776" i="1"/>
  <c r="X3776" i="1"/>
  <c r="Z3776" i="1"/>
  <c r="V1886" i="1"/>
  <c r="X1886" i="1"/>
  <c r="Z1886" i="1"/>
  <c r="V418" i="1"/>
  <c r="X418" i="1"/>
  <c r="Z418" i="1"/>
  <c r="V507" i="1"/>
  <c r="X507" i="1"/>
  <c r="Z507" i="1"/>
  <c r="V2753" i="1"/>
  <c r="X2753" i="1"/>
  <c r="Z2753" i="1"/>
  <c r="V2303" i="1"/>
  <c r="X2303" i="1"/>
  <c r="Z2303" i="1"/>
  <c r="V1707" i="1"/>
  <c r="X1707" i="1"/>
  <c r="Z1707" i="1"/>
  <c r="V4360" i="1"/>
  <c r="X4360" i="1"/>
  <c r="Z4360" i="1"/>
  <c r="V4471" i="1"/>
  <c r="X4471" i="1"/>
  <c r="Z4471" i="1"/>
  <c r="V4475" i="1"/>
  <c r="X4475" i="1"/>
  <c r="Z4475" i="1"/>
  <c r="V2694" i="1"/>
  <c r="X2694" i="1"/>
  <c r="Z2694" i="1"/>
  <c r="V3364" i="1"/>
  <c r="X3364" i="1"/>
  <c r="Z3364" i="1"/>
  <c r="V1370" i="1"/>
  <c r="X1370" i="1"/>
  <c r="Z1370" i="1"/>
  <c r="V626" i="1"/>
  <c r="X626" i="1"/>
  <c r="Z626" i="1"/>
  <c r="V1832" i="1"/>
  <c r="X1832" i="1"/>
  <c r="Z1832" i="1"/>
  <c r="V91" i="1"/>
  <c r="X91" i="1"/>
  <c r="Z91" i="1"/>
  <c r="V3167" i="1"/>
  <c r="X3167" i="1"/>
  <c r="Z3167" i="1"/>
  <c r="V2030" i="1"/>
  <c r="X2030" i="1"/>
  <c r="Z2030" i="1"/>
  <c r="V629" i="1"/>
  <c r="X629" i="1"/>
  <c r="Z629" i="1"/>
  <c r="V765" i="1"/>
  <c r="X765" i="1"/>
  <c r="Z765" i="1"/>
  <c r="V4192" i="1"/>
  <c r="X4192" i="1"/>
  <c r="Z4192" i="1"/>
  <c r="V1880" i="1"/>
  <c r="X1880" i="1"/>
  <c r="Z1880" i="1"/>
  <c r="V4058" i="1"/>
  <c r="X4058" i="1"/>
  <c r="Z4058" i="1"/>
  <c r="V1591" i="1"/>
  <c r="X1591" i="1"/>
  <c r="Z1591" i="1"/>
  <c r="V4590" i="1"/>
  <c r="X4590" i="1"/>
  <c r="Z4590" i="1"/>
  <c r="V3475" i="1"/>
  <c r="X3475" i="1"/>
  <c r="Z3475" i="1"/>
  <c r="V796" i="1"/>
  <c r="X796" i="1"/>
  <c r="Z796" i="1"/>
  <c r="V2341" i="1"/>
  <c r="X2341" i="1"/>
  <c r="Z2341" i="1"/>
  <c r="V1008" i="1"/>
  <c r="X1008" i="1"/>
  <c r="Z1008" i="1"/>
  <c r="V3926" i="1"/>
  <c r="X3926" i="1"/>
  <c r="Z3926" i="1"/>
  <c r="V2660" i="1"/>
  <c r="X2660" i="1"/>
  <c r="Z2660" i="1"/>
  <c r="V30" i="1"/>
  <c r="X30" i="1"/>
  <c r="Z30" i="1"/>
  <c r="V3784" i="1"/>
  <c r="X3784" i="1"/>
  <c r="Z3784" i="1"/>
  <c r="V1452" i="1"/>
  <c r="X1452" i="1"/>
  <c r="Z1452" i="1"/>
  <c r="V880" i="1"/>
  <c r="X880" i="1"/>
  <c r="Z880" i="1"/>
  <c r="V3006" i="1"/>
  <c r="X3006" i="1"/>
  <c r="Z3006" i="1"/>
  <c r="V1570" i="1"/>
  <c r="X1570" i="1"/>
  <c r="Z1570" i="1"/>
  <c r="V755" i="1"/>
  <c r="X755" i="1"/>
  <c r="Z755" i="1"/>
  <c r="V832" i="1"/>
  <c r="X832" i="1"/>
  <c r="Z832" i="1"/>
  <c r="V1095" i="1"/>
  <c r="X1095" i="1"/>
  <c r="Z1095" i="1"/>
  <c r="V4535" i="1"/>
  <c r="X4535" i="1"/>
  <c r="Z4535" i="1"/>
  <c r="V3907" i="1"/>
  <c r="X3907" i="1"/>
  <c r="Z3907" i="1"/>
  <c r="V141" i="1"/>
  <c r="X141" i="1"/>
  <c r="Z141" i="1"/>
  <c r="V1007" i="1"/>
  <c r="X1007" i="1"/>
  <c r="Z1007" i="1"/>
  <c r="V3010" i="1"/>
  <c r="X3010" i="1"/>
  <c r="Z3010" i="1"/>
  <c r="V2014" i="1"/>
  <c r="X2014" i="1"/>
  <c r="Z2014" i="1"/>
  <c r="V3396" i="1"/>
  <c r="X3396" i="1"/>
  <c r="Z3396" i="1"/>
  <c r="V4455" i="1"/>
  <c r="X4455" i="1"/>
  <c r="Z4455" i="1"/>
  <c r="V3505" i="1"/>
  <c r="X3505" i="1"/>
  <c r="Z3505" i="1"/>
  <c r="V1883" i="1"/>
  <c r="X1883" i="1"/>
  <c r="Z1883" i="1"/>
  <c r="V415" i="1"/>
  <c r="X415" i="1"/>
  <c r="Z415" i="1"/>
  <c r="V2954" i="1"/>
  <c r="X2954" i="1"/>
  <c r="Z2954" i="1"/>
  <c r="V2589" i="1"/>
  <c r="X2589" i="1"/>
  <c r="Z2589" i="1"/>
  <c r="V4446" i="1"/>
  <c r="X4446" i="1"/>
  <c r="Z4446" i="1"/>
  <c r="V4104" i="1"/>
  <c r="X4104" i="1"/>
  <c r="Z4104" i="1"/>
  <c r="V2556" i="1"/>
  <c r="X2556" i="1"/>
  <c r="Z2556" i="1"/>
  <c r="V2931" i="1"/>
  <c r="X2931" i="1"/>
  <c r="Z2931" i="1"/>
  <c r="V3455" i="1"/>
  <c r="X3455" i="1"/>
  <c r="Z3455" i="1"/>
  <c r="V4423" i="1"/>
  <c r="X4423" i="1"/>
  <c r="Z4423" i="1"/>
  <c r="V4130" i="1"/>
  <c r="X4130" i="1"/>
  <c r="Z4130" i="1"/>
  <c r="V4020" i="1"/>
  <c r="X4020" i="1"/>
  <c r="Z4020" i="1"/>
  <c r="V3478" i="1"/>
  <c r="X3478" i="1"/>
  <c r="Z3478" i="1"/>
  <c r="V4608" i="1"/>
  <c r="X4608" i="1"/>
  <c r="Z4608" i="1"/>
  <c r="V793" i="1"/>
  <c r="X793" i="1"/>
  <c r="Z793" i="1"/>
  <c r="V3081" i="1"/>
  <c r="X3081" i="1"/>
  <c r="Z3081" i="1"/>
  <c r="V3285" i="1"/>
  <c r="X3285" i="1"/>
  <c r="Z3285" i="1"/>
  <c r="V89" i="1"/>
  <c r="X89" i="1"/>
  <c r="Z89" i="1"/>
  <c r="V3829" i="1"/>
  <c r="X3829" i="1"/>
  <c r="Z3829" i="1"/>
  <c r="V2021" i="1"/>
  <c r="X2021" i="1"/>
  <c r="Z2021" i="1"/>
  <c r="V50" i="1"/>
  <c r="X50" i="1"/>
  <c r="Z50" i="1"/>
  <c r="V290" i="1"/>
  <c r="X290" i="1"/>
  <c r="Z290" i="1"/>
  <c r="V4248" i="1"/>
  <c r="X4248" i="1"/>
  <c r="Z4248" i="1"/>
  <c r="V3173" i="1"/>
  <c r="X3173" i="1"/>
  <c r="Z3173" i="1"/>
  <c r="V4396" i="1"/>
  <c r="X4396" i="1"/>
  <c r="Z4396" i="1"/>
  <c r="V294" i="1"/>
  <c r="X294" i="1"/>
  <c r="Z294" i="1"/>
  <c r="V3201" i="1"/>
  <c r="X3201" i="1"/>
  <c r="Z3201" i="1"/>
  <c r="V2664" i="1"/>
  <c r="X2664" i="1"/>
  <c r="Z2664" i="1"/>
  <c r="V275" i="1"/>
  <c r="X275" i="1"/>
  <c r="Z275" i="1"/>
  <c r="V4378" i="1"/>
  <c r="X4378" i="1"/>
  <c r="Z4378" i="1"/>
  <c r="V3444" i="1"/>
  <c r="X3444" i="1"/>
  <c r="Z3444" i="1"/>
  <c r="V3091" i="1"/>
  <c r="X3091" i="1"/>
  <c r="Z3091" i="1"/>
  <c r="V396" i="1"/>
  <c r="X396" i="1"/>
  <c r="Z396" i="1"/>
  <c r="V2082" i="1"/>
  <c r="X2082" i="1"/>
  <c r="Z2082" i="1"/>
  <c r="V877" i="1"/>
  <c r="X877" i="1"/>
  <c r="Z877" i="1"/>
  <c r="V1417" i="1"/>
  <c r="X1417" i="1"/>
  <c r="Z1417" i="1"/>
  <c r="V2675" i="1"/>
  <c r="X2675" i="1"/>
  <c r="Z2675" i="1"/>
  <c r="V175" i="1"/>
  <c r="X175" i="1"/>
  <c r="Z175" i="1"/>
  <c r="V2322" i="1"/>
  <c r="X2322" i="1"/>
  <c r="Z2322" i="1"/>
  <c r="V825" i="1"/>
  <c r="X825" i="1"/>
  <c r="Z825" i="1"/>
  <c r="V735" i="1"/>
  <c r="X735" i="1"/>
  <c r="Z735" i="1"/>
  <c r="V649" i="1"/>
  <c r="X649" i="1"/>
  <c r="Z649" i="1"/>
  <c r="V3045" i="1"/>
  <c r="X3045" i="1"/>
  <c r="Z3045" i="1"/>
  <c r="V204" i="1"/>
  <c r="X204" i="1"/>
  <c r="Z204" i="1"/>
  <c r="V3637" i="1"/>
  <c r="X3637" i="1"/>
  <c r="Z3637" i="1"/>
  <c r="V4179" i="1"/>
  <c r="X4179" i="1"/>
  <c r="Z4179" i="1"/>
  <c r="V3182" i="1"/>
  <c r="X3182" i="1"/>
  <c r="Z3182" i="1"/>
  <c r="V2219" i="1"/>
  <c r="X2219" i="1"/>
  <c r="Z2219" i="1"/>
  <c r="V1177" i="1"/>
  <c r="X1177" i="1"/>
  <c r="Z1177" i="1"/>
  <c r="V2958" i="1"/>
  <c r="X2958" i="1"/>
  <c r="Z2958" i="1"/>
  <c r="V4481" i="1"/>
  <c r="X4481" i="1"/>
  <c r="Z4481" i="1"/>
  <c r="V1037" i="1"/>
  <c r="X1037" i="1"/>
  <c r="Z1037" i="1"/>
  <c r="V1501" i="1"/>
  <c r="X1501" i="1"/>
  <c r="Z1501" i="1"/>
  <c r="V332" i="1"/>
  <c r="X332" i="1"/>
  <c r="Z332" i="1"/>
  <c r="V668" i="1"/>
  <c r="X668" i="1"/>
  <c r="Z668" i="1"/>
  <c r="V994" i="1"/>
  <c r="X994" i="1"/>
  <c r="Z994" i="1"/>
  <c r="V4288" i="1"/>
  <c r="X4288" i="1"/>
  <c r="Z4288" i="1"/>
  <c r="V1616" i="1"/>
  <c r="X1616" i="1"/>
  <c r="Z1616" i="1"/>
  <c r="V1870" i="1"/>
  <c r="X1870" i="1"/>
  <c r="Z1870" i="1"/>
  <c r="V3946" i="1"/>
  <c r="X3946" i="1"/>
  <c r="Z3946" i="1"/>
  <c r="V1973" i="1"/>
  <c r="X1973" i="1"/>
  <c r="Z1973" i="1"/>
  <c r="V2268" i="1"/>
  <c r="X2268" i="1"/>
  <c r="Z2268" i="1"/>
  <c r="V441" i="1"/>
  <c r="X441" i="1"/>
  <c r="Z441" i="1"/>
  <c r="V2040" i="1"/>
  <c r="X2040" i="1"/>
  <c r="Z2040" i="1"/>
  <c r="V3958" i="1"/>
  <c r="X3958" i="1"/>
  <c r="Z3958" i="1"/>
  <c r="V4171" i="1"/>
  <c r="X4171" i="1"/>
  <c r="Z4171" i="1"/>
  <c r="V2008" i="1"/>
  <c r="X2008" i="1"/>
  <c r="Z2008" i="1"/>
  <c r="V1873" i="1"/>
  <c r="X1873" i="1"/>
  <c r="Z1873" i="1"/>
  <c r="V539" i="1"/>
  <c r="X539" i="1"/>
  <c r="Z539" i="1"/>
  <c r="V217" i="1"/>
  <c r="X217" i="1"/>
  <c r="Z217" i="1"/>
  <c r="V4474" i="1"/>
  <c r="X4474" i="1"/>
  <c r="Z4474" i="1"/>
  <c r="V3630" i="1"/>
  <c r="X3630" i="1"/>
  <c r="Z3630" i="1"/>
  <c r="V4454" i="1"/>
  <c r="X4454" i="1"/>
  <c r="Z4454" i="1"/>
  <c r="V3976" i="1"/>
  <c r="X3976" i="1"/>
  <c r="Z3976" i="1"/>
  <c r="V1386" i="1"/>
  <c r="X1386" i="1"/>
  <c r="Z1386" i="1"/>
  <c r="V2259" i="1"/>
  <c r="X2259" i="1"/>
  <c r="Z2259" i="1"/>
  <c r="V1588" i="1"/>
  <c r="X1588" i="1"/>
  <c r="Z1588" i="1"/>
  <c r="V1019" i="1"/>
  <c r="X1019" i="1"/>
  <c r="Z1019" i="1"/>
  <c r="V1970" i="1"/>
  <c r="X1970" i="1"/>
  <c r="Z1970" i="1"/>
  <c r="V2286" i="1"/>
  <c r="X2286" i="1"/>
  <c r="Z2286" i="1"/>
  <c r="V2487" i="1"/>
  <c r="X2487" i="1"/>
  <c r="Z2487" i="1"/>
  <c r="V3207" i="1"/>
  <c r="X3207" i="1"/>
  <c r="Z3207" i="1"/>
  <c r="V82" i="1"/>
  <c r="X82" i="1"/>
  <c r="Z82" i="1"/>
  <c r="V3303" i="1"/>
  <c r="X3303" i="1"/>
  <c r="Z3303" i="1"/>
  <c r="V605" i="1"/>
  <c r="X605" i="1"/>
  <c r="Z605" i="1"/>
  <c r="V429" i="1"/>
  <c r="X429" i="1"/>
  <c r="Z429" i="1"/>
  <c r="V450" i="1"/>
  <c r="X450" i="1"/>
  <c r="Z450" i="1"/>
  <c r="V3527" i="1"/>
  <c r="X3527" i="1"/>
  <c r="Z3527" i="1"/>
  <c r="V3127" i="1"/>
  <c r="X3127" i="1"/>
  <c r="Z3127" i="1"/>
  <c r="V4577" i="1"/>
  <c r="X4577" i="1"/>
  <c r="Z4577" i="1"/>
  <c r="V523" i="1"/>
  <c r="X523" i="1"/>
  <c r="Z523" i="1"/>
  <c r="V3933" i="1"/>
  <c r="X3933" i="1"/>
  <c r="Z3933" i="1"/>
  <c r="V1325" i="1"/>
  <c r="X1325" i="1"/>
  <c r="Z1325" i="1"/>
  <c r="V464" i="1"/>
  <c r="X464" i="1"/>
  <c r="Z464" i="1"/>
  <c r="V494" i="1"/>
  <c r="X494" i="1"/>
  <c r="Z494" i="1"/>
  <c r="V4061" i="1"/>
  <c r="X4061" i="1"/>
  <c r="Z4061" i="1"/>
  <c r="V3888" i="1"/>
  <c r="X3888" i="1"/>
  <c r="Z3888" i="1"/>
  <c r="V4176" i="1"/>
  <c r="X4176" i="1"/>
  <c r="Z4176" i="1"/>
  <c r="V2603" i="1"/>
  <c r="X2603" i="1"/>
  <c r="Z2603" i="1"/>
  <c r="V1311" i="1"/>
  <c r="X1311" i="1"/>
  <c r="Z1311" i="1"/>
  <c r="V63" i="1"/>
  <c r="X63" i="1"/>
  <c r="Z63" i="1"/>
  <c r="V544" i="1"/>
  <c r="X544" i="1"/>
  <c r="Z544" i="1"/>
  <c r="V2353" i="1"/>
  <c r="X2353" i="1"/>
  <c r="Z2353" i="1"/>
  <c r="V1097" i="1"/>
  <c r="X1097" i="1"/>
  <c r="Z1097" i="1"/>
  <c r="V3551" i="1"/>
  <c r="X3551" i="1"/>
  <c r="Z3551" i="1"/>
  <c r="V4234" i="1"/>
  <c r="X4234" i="1"/>
  <c r="Z4234" i="1"/>
  <c r="V391" i="1"/>
  <c r="X391" i="1"/>
  <c r="Z391" i="1"/>
  <c r="V3259" i="1"/>
  <c r="X3259" i="1"/>
  <c r="Z3259" i="1"/>
  <c r="V346" i="1"/>
  <c r="X346" i="1"/>
  <c r="Z346" i="1"/>
  <c r="V273" i="1"/>
  <c r="X273" i="1"/>
  <c r="Z273" i="1"/>
  <c r="V3578" i="1"/>
  <c r="X3578" i="1"/>
  <c r="Z3578" i="1"/>
  <c r="X1611" i="1"/>
  <c r="Z1611" i="1"/>
  <c r="X3713" i="1"/>
  <c r="Z3713" i="1"/>
  <c r="X3286" i="1"/>
  <c r="Z3286" i="1"/>
  <c r="X4230" i="1"/>
  <c r="Z4230" i="1"/>
  <c r="X1446" i="1"/>
  <c r="Z1446" i="1"/>
  <c r="X3053" i="1"/>
  <c r="Z3053" i="1"/>
  <c r="V86" i="1"/>
  <c r="X86" i="1"/>
  <c r="Z86" i="1"/>
  <c r="V4340" i="1"/>
  <c r="X4340" i="1"/>
  <c r="Z4340" i="1"/>
  <c r="V2093" i="1"/>
  <c r="X2093" i="1"/>
  <c r="Z2093" i="1"/>
  <c r="V4166" i="1"/>
  <c r="X4166" i="1"/>
  <c r="Z4166" i="1"/>
  <c r="V2538" i="1"/>
  <c r="X2538" i="1"/>
  <c r="Z2538" i="1"/>
  <c r="V181" i="1"/>
  <c r="X181" i="1"/>
  <c r="Z181" i="1"/>
  <c r="V5" i="1"/>
  <c r="X5" i="1"/>
  <c r="Z5" i="1"/>
  <c r="V155" i="1"/>
  <c r="X155" i="1"/>
  <c r="Z155" i="1"/>
  <c r="V831" i="1"/>
  <c r="X831" i="1"/>
  <c r="Z831" i="1"/>
  <c r="V2652" i="1"/>
  <c r="X2652" i="1"/>
  <c r="Z2652" i="1"/>
  <c r="V729" i="1"/>
  <c r="X729" i="1"/>
  <c r="Z729" i="1"/>
  <c r="V2758" i="1"/>
  <c r="X2758" i="1"/>
  <c r="Z2758" i="1"/>
  <c r="V900" i="1"/>
  <c r="X900" i="1"/>
  <c r="Z900" i="1"/>
  <c r="V3801" i="1"/>
  <c r="X3801" i="1"/>
  <c r="Z3801" i="1"/>
  <c r="V3725" i="1"/>
  <c r="X3725" i="1"/>
  <c r="Z3725" i="1"/>
  <c r="V110" i="1"/>
  <c r="X110" i="1"/>
  <c r="Z110" i="1"/>
  <c r="V296" i="1"/>
  <c r="X296" i="1"/>
  <c r="Z296" i="1"/>
  <c r="V810" i="1"/>
  <c r="X810" i="1"/>
  <c r="Z810" i="1"/>
  <c r="V1685" i="1"/>
  <c r="X1685" i="1"/>
  <c r="Z1685" i="1"/>
  <c r="V3886" i="1"/>
  <c r="X3886" i="1"/>
  <c r="Z3886" i="1"/>
  <c r="V3589" i="1"/>
  <c r="X3589" i="1"/>
  <c r="Z3589" i="1"/>
  <c r="V2871" i="1"/>
  <c r="X2871" i="1"/>
  <c r="Z2871" i="1"/>
  <c r="V165" i="1"/>
  <c r="X165" i="1"/>
  <c r="Z165" i="1"/>
  <c r="V183" i="1"/>
  <c r="X183" i="1"/>
  <c r="Z183" i="1"/>
  <c r="V3434" i="1"/>
  <c r="X3434" i="1"/>
  <c r="Z3434" i="1"/>
  <c r="V242" i="1"/>
  <c r="X242" i="1"/>
  <c r="Z242" i="1"/>
  <c r="V2623" i="1"/>
  <c r="X2623" i="1"/>
  <c r="Z2623" i="1"/>
  <c r="V1665" i="1"/>
  <c r="X1665" i="1"/>
  <c r="Z1665" i="1"/>
  <c r="V1350" i="1"/>
  <c r="X1350" i="1"/>
  <c r="Z1350" i="1"/>
  <c r="V1004" i="1"/>
  <c r="X1004" i="1"/>
  <c r="Z1004" i="1"/>
  <c r="V390" i="1"/>
  <c r="X390" i="1"/>
  <c r="Z390" i="1"/>
  <c r="V2128" i="1"/>
  <c r="X2128" i="1"/>
  <c r="Z2128" i="1"/>
  <c r="V614" i="1"/>
  <c r="X614" i="1"/>
  <c r="Z614" i="1"/>
  <c r="V1356" i="1"/>
  <c r="X1356" i="1"/>
  <c r="Z1356" i="1"/>
  <c r="V234" i="1"/>
  <c r="X234" i="1"/>
  <c r="Z234" i="1"/>
  <c r="V1794" i="1"/>
  <c r="X1794" i="1"/>
  <c r="Z1794" i="1"/>
  <c r="V228" i="1"/>
  <c r="X228" i="1"/>
  <c r="Z228" i="1"/>
  <c r="V1073" i="1"/>
  <c r="X1073" i="1"/>
  <c r="Z1073" i="1"/>
  <c r="V2025" i="1"/>
  <c r="X2025" i="1"/>
  <c r="Z2025" i="1"/>
  <c r="V2818" i="1"/>
  <c r="X2818" i="1"/>
  <c r="Z2818" i="1"/>
  <c r="V1260" i="1"/>
  <c r="X1260" i="1"/>
  <c r="Z1260" i="1"/>
  <c r="V2738" i="1"/>
  <c r="X2738" i="1"/>
  <c r="Z2738" i="1"/>
  <c r="V1479" i="1"/>
  <c r="X1479" i="1"/>
  <c r="Z1479" i="1"/>
  <c r="V2063" i="1"/>
  <c r="X2063" i="1"/>
  <c r="Z2063" i="1"/>
  <c r="V2465" i="1"/>
  <c r="X2465" i="1"/>
  <c r="Z2465" i="1"/>
  <c r="V2672" i="1"/>
  <c r="X2672" i="1"/>
  <c r="Z2672" i="1"/>
  <c r="V3615" i="1"/>
  <c r="X3615" i="1"/>
  <c r="Z3615" i="1"/>
  <c r="V2244" i="1"/>
  <c r="X2244" i="1"/>
  <c r="Z2244" i="1"/>
  <c r="V1795" i="1"/>
  <c r="X1795" i="1"/>
  <c r="Z1795" i="1"/>
  <c r="V3734" i="1"/>
  <c r="X3734" i="1"/>
  <c r="Z3734" i="1"/>
  <c r="V3407" i="1"/>
  <c r="X3407" i="1"/>
  <c r="Z3407" i="1"/>
  <c r="V3235" i="1"/>
  <c r="X3235" i="1"/>
  <c r="Z3235" i="1"/>
  <c r="V3159" i="1"/>
  <c r="X3159" i="1"/>
  <c r="Z3159" i="1"/>
  <c r="V85" i="1"/>
  <c r="X85" i="1"/>
  <c r="Z85" i="1"/>
  <c r="V2347" i="1"/>
  <c r="X2347" i="1"/>
  <c r="Z2347" i="1"/>
  <c r="V276" i="1"/>
  <c r="X276" i="1"/>
  <c r="Z276" i="1"/>
  <c r="V1757" i="1"/>
  <c r="X1757" i="1"/>
  <c r="Z1757" i="1"/>
  <c r="V2262" i="1"/>
  <c r="X2262" i="1"/>
  <c r="Z2262" i="1"/>
  <c r="V1708" i="1"/>
  <c r="X1708" i="1"/>
  <c r="Z1708" i="1"/>
  <c r="V2349" i="1"/>
  <c r="X2349" i="1"/>
  <c r="Z2349" i="1"/>
  <c r="V4117" i="1"/>
  <c r="X4117" i="1"/>
  <c r="Z4117" i="1"/>
  <c r="V2486" i="1"/>
  <c r="X2486" i="1"/>
  <c r="Z2486" i="1"/>
  <c r="V330" i="1"/>
  <c r="X330" i="1"/>
  <c r="Z330" i="1"/>
  <c r="V4476" i="1"/>
  <c r="X4476" i="1"/>
  <c r="Z4476" i="1"/>
  <c r="V2878" i="1"/>
  <c r="X2878" i="1"/>
  <c r="Z2878" i="1"/>
  <c r="V401" i="1"/>
  <c r="X401" i="1"/>
  <c r="Z401" i="1"/>
  <c r="V2812" i="1"/>
  <c r="X2812" i="1"/>
  <c r="Z2812" i="1"/>
  <c r="V2764" i="1"/>
  <c r="X2764" i="1"/>
  <c r="Z2764" i="1"/>
  <c r="V2444" i="1"/>
  <c r="X2444" i="1"/>
  <c r="Z2444" i="1"/>
  <c r="V1393" i="1"/>
  <c r="X1393" i="1"/>
  <c r="Z1393" i="1"/>
  <c r="V173" i="1"/>
  <c r="X173" i="1"/>
  <c r="Z173" i="1"/>
  <c r="V4411" i="1"/>
  <c r="X4411" i="1"/>
  <c r="Z4411" i="1"/>
  <c r="V435" i="1"/>
  <c r="X435" i="1"/>
  <c r="Z435" i="1"/>
  <c r="V1808" i="1"/>
  <c r="X1808" i="1"/>
  <c r="Z1808" i="1"/>
  <c r="V3231" i="1"/>
  <c r="X3231" i="1"/>
  <c r="Z3231" i="1"/>
  <c r="V3000" i="1"/>
  <c r="X3000" i="1"/>
  <c r="Z3000" i="1"/>
  <c r="V2999" i="1"/>
  <c r="X2999" i="1"/>
  <c r="Z2999" i="1"/>
  <c r="V68" i="1"/>
  <c r="X68" i="1"/>
  <c r="Z68" i="1"/>
  <c r="V3090" i="1"/>
  <c r="X3090" i="1"/>
  <c r="Z3090" i="1"/>
  <c r="V3137" i="1"/>
  <c r="X3137" i="1"/>
  <c r="Z3137" i="1"/>
  <c r="V1514" i="1"/>
  <c r="X1514" i="1"/>
  <c r="Z1514" i="1"/>
  <c r="V3556" i="1"/>
  <c r="X3556" i="1"/>
  <c r="Z3556" i="1"/>
  <c r="V2475" i="1"/>
  <c r="X2475" i="1"/>
  <c r="Z2475" i="1"/>
  <c r="V934" i="1"/>
  <c r="X934" i="1"/>
  <c r="Z934" i="1"/>
  <c r="V2427" i="1"/>
  <c r="X2427" i="1"/>
  <c r="Z2427" i="1"/>
  <c r="V518" i="1"/>
  <c r="X518" i="1"/>
  <c r="Z518" i="1"/>
  <c r="V358" i="1"/>
  <c r="X358" i="1"/>
  <c r="Z358" i="1"/>
  <c r="V631" i="1"/>
  <c r="X631" i="1"/>
  <c r="Z631" i="1"/>
  <c r="V1310" i="1"/>
  <c r="X1310" i="1"/>
  <c r="Z1310" i="1"/>
  <c r="V140" i="1"/>
  <c r="X140" i="1"/>
  <c r="Z140" i="1"/>
  <c r="V653" i="1"/>
  <c r="X653" i="1"/>
  <c r="Z653" i="1"/>
  <c r="V3723" i="1"/>
  <c r="X3723" i="1"/>
  <c r="Z3723" i="1"/>
  <c r="V3240" i="1"/>
  <c r="X3240" i="1"/>
  <c r="Z3240" i="1"/>
  <c r="V3939" i="1"/>
  <c r="X3939" i="1"/>
  <c r="Z3939" i="1"/>
  <c r="V3487" i="1"/>
  <c r="X3487" i="1"/>
  <c r="Z3487" i="1"/>
  <c r="V1934" i="1"/>
  <c r="X1934" i="1"/>
  <c r="Z1934" i="1"/>
  <c r="V37" i="1"/>
  <c r="X37" i="1"/>
  <c r="Z37" i="1"/>
  <c r="V2889" i="1"/>
  <c r="X2889" i="1"/>
  <c r="Z2889" i="1"/>
  <c r="V34" i="1"/>
  <c r="X34" i="1"/>
  <c r="Z34" i="1"/>
  <c r="V1110" i="1"/>
  <c r="X1110" i="1"/>
  <c r="Z1110" i="1"/>
  <c r="V2453" i="1"/>
  <c r="X2453" i="1"/>
  <c r="Z2453" i="1"/>
  <c r="V1002" i="1"/>
  <c r="X1002" i="1"/>
  <c r="Z1002" i="1"/>
  <c r="V3063" i="1"/>
  <c r="X3063" i="1"/>
  <c r="Z3063" i="1"/>
  <c r="V4063" i="1"/>
  <c r="X4063" i="1"/>
  <c r="Z4063" i="1"/>
  <c r="V2530" i="1"/>
  <c r="X2530" i="1"/>
  <c r="Z2530" i="1"/>
  <c r="V3387" i="1"/>
  <c r="X3387" i="1"/>
  <c r="Z3387" i="1"/>
  <c r="V3117" i="1"/>
  <c r="X3117" i="1"/>
  <c r="Z3117" i="1"/>
  <c r="V1117" i="1"/>
  <c r="X1117" i="1"/>
  <c r="Z1117" i="1"/>
  <c r="V2944" i="1"/>
  <c r="X2944" i="1"/>
  <c r="Z2944" i="1"/>
  <c r="V311" i="1"/>
  <c r="X311" i="1"/>
  <c r="Z311" i="1"/>
  <c r="V467" i="1"/>
  <c r="X467" i="1"/>
  <c r="Z467" i="1"/>
  <c r="V3409" i="1"/>
  <c r="X3409" i="1"/>
  <c r="Z3409" i="1"/>
  <c r="V2802" i="1"/>
  <c r="X2802" i="1"/>
  <c r="Z2802" i="1"/>
  <c r="V2648" i="1"/>
  <c r="X2648" i="1"/>
  <c r="Z2648" i="1"/>
  <c r="V1604" i="1"/>
  <c r="X1604" i="1"/>
  <c r="Z1604" i="1"/>
  <c r="V3272" i="1"/>
  <c r="X3272" i="1"/>
  <c r="Z3272" i="1"/>
  <c r="V4281" i="1"/>
  <c r="X4281" i="1"/>
  <c r="Z4281" i="1"/>
  <c r="V2781" i="1"/>
  <c r="X2781" i="1"/>
  <c r="Z2781" i="1"/>
  <c r="V1122" i="1"/>
  <c r="X1122" i="1"/>
  <c r="Z1122" i="1"/>
  <c r="V4124" i="1"/>
  <c r="X4124" i="1"/>
  <c r="Z4124" i="1"/>
  <c r="V526" i="1"/>
  <c r="X526" i="1"/>
  <c r="Z526" i="1"/>
  <c r="V1466" i="1"/>
  <c r="X1466" i="1"/>
  <c r="Z1466" i="1"/>
  <c r="V4099" i="1"/>
  <c r="X4099" i="1"/>
  <c r="Z4099" i="1"/>
  <c r="V3204" i="1"/>
  <c r="X3204" i="1"/>
  <c r="Z3204" i="1"/>
  <c r="V1633" i="1"/>
  <c r="X1633" i="1"/>
  <c r="Z1633" i="1"/>
  <c r="X3289" i="1"/>
  <c r="Z3289" i="1"/>
  <c r="X36" i="1"/>
  <c r="Z36" i="1"/>
  <c r="X2743" i="1"/>
  <c r="Z2743" i="1"/>
  <c r="X3385" i="1"/>
  <c r="Z3385" i="1"/>
  <c r="X1219" i="1"/>
  <c r="Z1219" i="1"/>
  <c r="X4332" i="1"/>
  <c r="Z4332" i="1"/>
  <c r="V2755" i="1"/>
  <c r="X2755" i="1"/>
  <c r="Z2755" i="1"/>
  <c r="V122" i="1"/>
  <c r="X122" i="1"/>
  <c r="Z122" i="1"/>
  <c r="V208" i="1"/>
  <c r="X208" i="1"/>
  <c r="Z208" i="1"/>
  <c r="V3395" i="1"/>
  <c r="X3395" i="1"/>
  <c r="Z3395" i="1"/>
  <c r="V4379" i="1"/>
  <c r="X4379" i="1"/>
  <c r="Z4379" i="1"/>
  <c r="V404" i="1"/>
  <c r="X404" i="1"/>
  <c r="Z404" i="1"/>
  <c r="V3942" i="1"/>
  <c r="X3942" i="1"/>
  <c r="Z3942" i="1"/>
  <c r="V1499" i="1"/>
  <c r="X1499" i="1"/>
  <c r="Z1499" i="1"/>
  <c r="V2300" i="1"/>
  <c r="X2300" i="1"/>
  <c r="Z2300" i="1"/>
  <c r="V2774" i="1"/>
  <c r="X2774" i="1"/>
  <c r="Z2774" i="1"/>
  <c r="V3502" i="1"/>
  <c r="X3502" i="1"/>
  <c r="Z3502" i="1"/>
  <c r="V657" i="1"/>
  <c r="X657" i="1"/>
  <c r="Z657" i="1"/>
  <c r="V2318" i="1"/>
  <c r="X2318" i="1"/>
  <c r="Z2318" i="1"/>
  <c r="V3823" i="1"/>
  <c r="X3823" i="1"/>
  <c r="Z3823" i="1"/>
  <c r="V2052" i="1"/>
  <c r="X2052" i="1"/>
  <c r="Z2052" i="1"/>
  <c r="V2125" i="1"/>
  <c r="X2125" i="1"/>
  <c r="Z2125" i="1"/>
  <c r="V3062" i="1"/>
  <c r="X3062" i="1"/>
  <c r="Z3062" i="1"/>
  <c r="V901" i="1"/>
  <c r="X901" i="1"/>
  <c r="Z901" i="1"/>
  <c r="V1606" i="1"/>
  <c r="X1606" i="1"/>
  <c r="Z1606" i="1"/>
  <c r="V2296" i="1"/>
  <c r="X2296" i="1"/>
  <c r="Z2296" i="1"/>
  <c r="V198" i="1"/>
  <c r="X198" i="1"/>
  <c r="Z198" i="1"/>
  <c r="V1406" i="1"/>
  <c r="X1406" i="1"/>
  <c r="Z1406" i="1"/>
  <c r="V196" i="1"/>
  <c r="X196" i="1"/>
  <c r="Z196" i="1"/>
  <c r="V4318" i="1"/>
  <c r="X4318" i="1"/>
  <c r="Z4318" i="1"/>
  <c r="V1703" i="1"/>
  <c r="X1703" i="1"/>
  <c r="Z1703" i="1"/>
  <c r="V676" i="1"/>
  <c r="X676" i="1"/>
  <c r="Z676" i="1"/>
  <c r="V4305" i="1"/>
  <c r="X4305" i="1"/>
  <c r="Z4305" i="1"/>
  <c r="V199" i="1"/>
  <c r="X199" i="1"/>
  <c r="Z199" i="1"/>
  <c r="V4175" i="1"/>
  <c r="X4175" i="1"/>
  <c r="Z4175" i="1"/>
  <c r="V1896" i="1"/>
  <c r="X1896" i="1"/>
  <c r="Z1896" i="1"/>
  <c r="V2496" i="1"/>
  <c r="X2496" i="1"/>
  <c r="Z2496" i="1"/>
  <c r="V1637" i="1"/>
  <c r="X1637" i="1"/>
  <c r="Z1637" i="1"/>
  <c r="V233" i="1"/>
  <c r="X233" i="1"/>
  <c r="Z233" i="1"/>
  <c r="V3413" i="1"/>
  <c r="X3413" i="1"/>
  <c r="Z3413" i="1"/>
  <c r="V4529" i="1"/>
  <c r="X4529" i="1"/>
  <c r="Z4529" i="1"/>
  <c r="V4051" i="1"/>
  <c r="X4051" i="1"/>
  <c r="Z4051" i="1"/>
  <c r="V4509" i="1"/>
  <c r="X4509" i="1"/>
  <c r="Z4509" i="1"/>
  <c r="V1017" i="1"/>
  <c r="X1017" i="1"/>
  <c r="Z1017" i="1"/>
  <c r="V1799" i="1"/>
  <c r="X1799" i="1"/>
  <c r="Z1799" i="1"/>
  <c r="V622" i="1"/>
  <c r="X622" i="1"/>
  <c r="Z622" i="1"/>
  <c r="V349" i="1"/>
  <c r="X349" i="1"/>
  <c r="Z349" i="1"/>
  <c r="V4327" i="1"/>
  <c r="X4327" i="1"/>
  <c r="Z4327" i="1"/>
  <c r="V4016" i="1"/>
  <c r="X4016" i="1"/>
  <c r="Z4016" i="1"/>
  <c r="V189" i="1"/>
  <c r="X189" i="1"/>
  <c r="Z189" i="1"/>
  <c r="V700" i="1"/>
  <c r="X700" i="1"/>
  <c r="Z700" i="1"/>
  <c r="V351" i="1"/>
  <c r="X351" i="1"/>
  <c r="Z351" i="1"/>
  <c r="V812" i="1"/>
  <c r="X812" i="1"/>
  <c r="Z812" i="1"/>
  <c r="V4551" i="1"/>
  <c r="X4551" i="1"/>
  <c r="Z4551" i="1"/>
  <c r="V818" i="1"/>
  <c r="X818" i="1"/>
  <c r="Z818" i="1"/>
  <c r="V3728" i="1"/>
  <c r="X3728" i="1"/>
  <c r="Z3728" i="1"/>
  <c r="V1361" i="1"/>
  <c r="X1361" i="1"/>
  <c r="Z1361" i="1"/>
  <c r="V1619" i="1"/>
  <c r="X1619" i="1"/>
  <c r="Z1619" i="1"/>
  <c r="V2669" i="1"/>
  <c r="X2669" i="1"/>
  <c r="Z2669" i="1"/>
  <c r="V3052" i="1"/>
  <c r="X3052" i="1"/>
  <c r="Z3052" i="1"/>
  <c r="V548" i="1"/>
  <c r="X548" i="1"/>
  <c r="Z548" i="1"/>
  <c r="V2650" i="1"/>
  <c r="X2650" i="1"/>
  <c r="Z2650" i="1"/>
  <c r="V623" i="1"/>
  <c r="X623" i="1"/>
  <c r="Z623" i="1"/>
  <c r="V2985" i="1"/>
  <c r="X2985" i="1"/>
  <c r="Z2985" i="1"/>
  <c r="V2518" i="1"/>
  <c r="X2518" i="1"/>
  <c r="Z2518" i="1"/>
  <c r="V4218" i="1"/>
  <c r="X4218" i="1"/>
  <c r="Z4218" i="1"/>
  <c r="V1777" i="1"/>
  <c r="X1777" i="1"/>
  <c r="Z1777" i="1"/>
  <c r="V2809" i="1"/>
  <c r="X2809" i="1"/>
  <c r="Z2809" i="1"/>
  <c r="V1435" i="1"/>
  <c r="X1435" i="1"/>
  <c r="Z1435" i="1"/>
  <c r="V1094" i="1"/>
  <c r="X1094" i="1"/>
  <c r="Z1094" i="1"/>
  <c r="V555" i="1"/>
  <c r="X555" i="1"/>
  <c r="Z555" i="1"/>
  <c r="V484" i="1"/>
  <c r="X484" i="1"/>
  <c r="Z484" i="1"/>
  <c r="V177" i="1"/>
  <c r="X177" i="1"/>
  <c r="Z177" i="1"/>
  <c r="V510" i="1"/>
  <c r="X510" i="1"/>
  <c r="Z510" i="1"/>
  <c r="V179" i="1"/>
  <c r="X179" i="1"/>
  <c r="Z179" i="1"/>
  <c r="V728" i="1"/>
  <c r="X728" i="1"/>
  <c r="Z728" i="1"/>
  <c r="V756" i="1"/>
  <c r="X756" i="1"/>
  <c r="Z756" i="1"/>
  <c r="V3832" i="1"/>
  <c r="X3832" i="1"/>
  <c r="Z3832" i="1"/>
  <c r="V993" i="1"/>
  <c r="X993" i="1"/>
  <c r="Z993" i="1"/>
  <c r="V893" i="1"/>
  <c r="X893" i="1"/>
  <c r="Z893" i="1"/>
  <c r="V399" i="1"/>
  <c r="X399" i="1"/>
  <c r="Z399" i="1"/>
  <c r="V1211" i="1"/>
  <c r="X1211" i="1"/>
  <c r="Z1211" i="1"/>
  <c r="V827" i="1"/>
  <c r="X827" i="1"/>
  <c r="Z827" i="1"/>
  <c r="V4507" i="1"/>
  <c r="X4507" i="1"/>
  <c r="Z4507" i="1"/>
  <c r="V1157" i="1"/>
  <c r="X1157" i="1"/>
  <c r="Z1157" i="1"/>
  <c r="V2965" i="1"/>
  <c r="X2965" i="1"/>
  <c r="Z2965" i="1"/>
  <c r="V201" i="1"/>
  <c r="X201" i="1"/>
  <c r="Z201" i="1"/>
  <c r="V137" i="1"/>
  <c r="X137" i="1"/>
  <c r="Z137" i="1"/>
  <c r="V3" i="1"/>
  <c r="X3" i="1"/>
  <c r="Z3" i="1"/>
  <c r="V4162" i="1"/>
  <c r="X4162" i="1"/>
  <c r="Z4162" i="1"/>
  <c r="V10" i="1"/>
  <c r="X10" i="1"/>
  <c r="Z10" i="1"/>
  <c r="V1418" i="1"/>
  <c r="X1418" i="1"/>
  <c r="Z1418" i="1"/>
  <c r="V2155" i="1"/>
  <c r="X2155" i="1"/>
  <c r="Z2155" i="1"/>
  <c r="V1067" i="1"/>
  <c r="X1067" i="1"/>
  <c r="Z1067" i="1"/>
  <c r="V324" i="1"/>
  <c r="X324" i="1"/>
  <c r="Z324" i="1"/>
  <c r="V1373" i="1"/>
  <c r="X1373" i="1"/>
  <c r="Z1373" i="1"/>
  <c r="V271" i="1"/>
  <c r="X271" i="1"/>
  <c r="Z271" i="1"/>
  <c r="V2200" i="1"/>
  <c r="X2200" i="1"/>
  <c r="Z2200" i="1"/>
  <c r="V610" i="1"/>
  <c r="X610" i="1"/>
  <c r="Z610" i="1"/>
  <c r="V3466" i="1"/>
  <c r="X3466" i="1"/>
  <c r="Z3466" i="1"/>
  <c r="V2632" i="1"/>
  <c r="X2632" i="1"/>
  <c r="Z2632" i="1"/>
  <c r="V1066" i="1"/>
  <c r="X1066" i="1"/>
  <c r="Z1066" i="1"/>
  <c r="V354" i="1"/>
  <c r="X354" i="1"/>
  <c r="Z354" i="1"/>
  <c r="V350" i="1"/>
  <c r="X350" i="1"/>
  <c r="Z350" i="1"/>
  <c r="V1583" i="1"/>
  <c r="X1583" i="1"/>
  <c r="Z1583" i="1"/>
  <c r="V2557" i="1"/>
  <c r="X2557" i="1"/>
  <c r="Z2557" i="1"/>
  <c r="V2972" i="1"/>
  <c r="X2972" i="1"/>
  <c r="Z2972" i="1"/>
  <c r="V153" i="1"/>
  <c r="X153" i="1"/>
  <c r="Z153" i="1"/>
  <c r="V31" i="1"/>
  <c r="X31" i="1"/>
  <c r="Z31" i="1"/>
  <c r="V1451" i="1"/>
  <c r="X1451" i="1"/>
  <c r="Z1451" i="1"/>
  <c r="V1510" i="1"/>
  <c r="X1510" i="1"/>
  <c r="Z1510" i="1"/>
  <c r="V3977" i="1"/>
  <c r="X3977" i="1"/>
  <c r="Z3977" i="1"/>
  <c r="V881" i="1"/>
  <c r="X881" i="1"/>
  <c r="Z881" i="1"/>
  <c r="V1229" i="1"/>
  <c r="X1229" i="1"/>
  <c r="Z1229" i="1"/>
  <c r="V632" i="1"/>
  <c r="X632" i="1"/>
  <c r="Z632" i="1"/>
  <c r="V4273" i="1"/>
  <c r="X4273" i="1"/>
  <c r="Z4273" i="1"/>
  <c r="V516" i="1"/>
  <c r="X516" i="1"/>
  <c r="Z516" i="1"/>
  <c r="V3569" i="1"/>
  <c r="X3569" i="1"/>
  <c r="Z3569" i="1"/>
  <c r="V59" i="1"/>
  <c r="X59" i="1"/>
  <c r="Z59" i="1"/>
  <c r="V374" i="1"/>
  <c r="X374" i="1"/>
  <c r="Z374" i="1"/>
  <c r="V2212" i="1"/>
  <c r="X2212" i="1"/>
  <c r="Z2212" i="1"/>
  <c r="V400" i="1"/>
  <c r="X400" i="1"/>
  <c r="Z400" i="1"/>
  <c r="V1908" i="1"/>
  <c r="X1908" i="1"/>
  <c r="Z1908" i="1"/>
  <c r="V1460" i="1"/>
  <c r="X1460" i="1"/>
  <c r="Z1460" i="1"/>
  <c r="V65" i="1"/>
  <c r="X65" i="1"/>
  <c r="Z65" i="1"/>
  <c r="V425" i="1"/>
  <c r="X425" i="1"/>
  <c r="Z425" i="1"/>
  <c r="V4478" i="1"/>
  <c r="X4478" i="1"/>
  <c r="Z4478" i="1"/>
  <c r="V4032" i="1"/>
  <c r="X4032" i="1"/>
  <c r="Z4032" i="1"/>
  <c r="V3037" i="1"/>
  <c r="X3037" i="1"/>
  <c r="Z3037" i="1"/>
  <c r="V2767" i="1"/>
  <c r="X2767" i="1"/>
  <c r="Z2767" i="1"/>
  <c r="V786" i="1"/>
  <c r="X786" i="1"/>
  <c r="Z786" i="1"/>
  <c r="V1018" i="1"/>
  <c r="X1018" i="1"/>
  <c r="Z1018" i="1"/>
  <c r="V2103" i="1"/>
  <c r="X2103" i="1"/>
  <c r="Z2103" i="1"/>
  <c r="V98" i="1"/>
  <c r="X98" i="1"/>
  <c r="Z98" i="1"/>
  <c r="V1113" i="1"/>
  <c r="X1113" i="1"/>
  <c r="Z1113" i="1"/>
  <c r="V2568" i="1"/>
  <c r="X2568" i="1"/>
  <c r="Z2568" i="1"/>
  <c r="V1801" i="1"/>
  <c r="X1801" i="1"/>
  <c r="Z1801" i="1"/>
  <c r="V3770" i="1"/>
  <c r="X3770" i="1"/>
  <c r="Z3770" i="1"/>
  <c r="V1704" i="1"/>
  <c r="X1704" i="1"/>
  <c r="Z1704" i="1"/>
  <c r="V784" i="1"/>
  <c r="X784" i="1"/>
  <c r="Z784" i="1"/>
  <c r="V3103" i="1"/>
  <c r="X3103" i="1"/>
  <c r="Z3103" i="1"/>
  <c r="V445" i="1"/>
  <c r="X445" i="1"/>
  <c r="Z445" i="1"/>
  <c r="V3232" i="1"/>
  <c r="X3232" i="1"/>
  <c r="Z3232" i="1"/>
  <c r="V889" i="1"/>
  <c r="X889" i="1"/>
  <c r="Z889" i="1"/>
  <c r="V944" i="1"/>
  <c r="X944" i="1"/>
  <c r="Z944" i="1"/>
  <c r="V3744" i="1"/>
  <c r="X3744" i="1"/>
  <c r="Z3744" i="1"/>
  <c r="V1768" i="1"/>
  <c r="X1768" i="1"/>
  <c r="Z1768" i="1"/>
  <c r="V1239" i="1"/>
  <c r="X1239" i="1"/>
  <c r="Z1239" i="1"/>
  <c r="V2896" i="1"/>
  <c r="X2896" i="1"/>
  <c r="Z2896" i="1"/>
  <c r="V3146" i="1"/>
  <c r="X3146" i="1"/>
  <c r="Z3146" i="1"/>
  <c r="V3032" i="1"/>
  <c r="X3032" i="1"/>
  <c r="Z3032" i="1"/>
  <c r="V2696" i="1"/>
  <c r="X2696" i="1"/>
  <c r="Z2696" i="1"/>
  <c r="V4631" i="1"/>
  <c r="X4631" i="1"/>
  <c r="Z4631" i="1"/>
  <c r="V1826" i="1"/>
  <c r="X1826" i="1"/>
  <c r="Z1826" i="1"/>
  <c r="V118" i="1"/>
  <c r="X118" i="1"/>
  <c r="Z118" i="1"/>
  <c r="V1121" i="1"/>
  <c r="X1121" i="1"/>
  <c r="Z1121" i="1"/>
  <c r="V577" i="1"/>
  <c r="X577" i="1"/>
  <c r="Z577" i="1"/>
  <c r="V1315" i="1"/>
  <c r="X1315" i="1"/>
  <c r="Z1315" i="1"/>
  <c r="V593" i="1"/>
  <c r="X593" i="1"/>
  <c r="Z593" i="1"/>
  <c r="V212" i="1"/>
  <c r="X212" i="1"/>
  <c r="Z212" i="1"/>
  <c r="V3883" i="1"/>
  <c r="X3883" i="1"/>
  <c r="Z3883" i="1"/>
  <c r="V842" i="1"/>
  <c r="X842" i="1"/>
  <c r="Z842" i="1"/>
  <c r="V4444" i="1"/>
  <c r="X4444" i="1"/>
  <c r="Z4444" i="1"/>
  <c r="V1282" i="1"/>
  <c r="X1282" i="1"/>
  <c r="Z1282" i="1"/>
  <c r="V640" i="1"/>
  <c r="X640" i="1"/>
  <c r="Z640" i="1"/>
  <c r="V2737" i="1"/>
  <c r="X2737" i="1"/>
  <c r="Z2737" i="1"/>
  <c r="V4191" i="1"/>
  <c r="X4191" i="1"/>
  <c r="Z4191" i="1"/>
  <c r="V1242" i="1"/>
  <c r="X1242" i="1"/>
  <c r="Z1242" i="1"/>
  <c r="V3496" i="1"/>
  <c r="X3496" i="1"/>
  <c r="Z3496" i="1"/>
  <c r="V1950" i="1"/>
  <c r="X1950" i="1"/>
  <c r="Z1950" i="1"/>
  <c r="V3745" i="1"/>
  <c r="X3745" i="1"/>
  <c r="Z3745" i="1"/>
  <c r="V3757" i="1"/>
  <c r="X3757" i="1"/>
  <c r="Z3757" i="1"/>
  <c r="V2583" i="1"/>
  <c r="X2583" i="1"/>
  <c r="Z2583" i="1"/>
  <c r="V3880" i="1"/>
  <c r="X3880" i="1"/>
  <c r="Z3880" i="1"/>
  <c r="V2890" i="1"/>
  <c r="X2890" i="1"/>
  <c r="Z2890" i="1"/>
  <c r="V386" i="1"/>
  <c r="X386" i="1"/>
  <c r="Z386" i="1"/>
  <c r="V635" i="1"/>
  <c r="X635" i="1"/>
  <c r="Z635" i="1"/>
  <c r="V291" i="1"/>
  <c r="X291" i="1"/>
  <c r="Z291" i="1"/>
  <c r="V4441" i="1"/>
  <c r="X4441" i="1"/>
  <c r="Z4441" i="1"/>
  <c r="V2435" i="1"/>
  <c r="X2435" i="1"/>
  <c r="Z2435" i="1"/>
  <c r="V170" i="1"/>
  <c r="X170" i="1"/>
  <c r="Z170" i="1"/>
  <c r="V4469" i="1"/>
  <c r="X4469" i="1"/>
  <c r="Z4469" i="1"/>
  <c r="V625" i="1"/>
  <c r="X625" i="1"/>
  <c r="Z625" i="1"/>
  <c r="V952" i="1"/>
  <c r="X952" i="1"/>
  <c r="Z952" i="1"/>
  <c r="V721" i="1"/>
  <c r="X721" i="1"/>
  <c r="Z721" i="1"/>
  <c r="V138" i="1"/>
  <c r="X138" i="1"/>
  <c r="Z138" i="1"/>
  <c r="V2643" i="1"/>
  <c r="X2643" i="1"/>
  <c r="Z2643" i="1"/>
  <c r="V589" i="1"/>
  <c r="X589" i="1"/>
  <c r="Z589" i="1"/>
  <c r="V1751" i="1"/>
  <c r="X1751" i="1"/>
  <c r="Z1751" i="1"/>
  <c r="V4493" i="1"/>
  <c r="X4493" i="1"/>
  <c r="Z4493" i="1"/>
  <c r="V3280" i="1"/>
  <c r="X3280" i="1"/>
  <c r="Z3280" i="1"/>
  <c r="V2190" i="1"/>
  <c r="X2190" i="1"/>
  <c r="Z2190" i="1"/>
  <c r="V4103" i="1"/>
  <c r="X4103" i="1"/>
  <c r="Z4103" i="1"/>
  <c r="V3312" i="1"/>
  <c r="X3312" i="1"/>
  <c r="Z3312" i="1"/>
  <c r="V711" i="1"/>
  <c r="X711" i="1"/>
  <c r="Z711" i="1"/>
  <c r="V2870" i="1"/>
  <c r="X2870" i="1"/>
  <c r="Z2870" i="1"/>
  <c r="V172" i="1"/>
  <c r="X172" i="1"/>
  <c r="Z172" i="1"/>
  <c r="V2445" i="1"/>
  <c r="X2445" i="1"/>
  <c r="Z2445" i="1"/>
  <c r="V1137" i="1"/>
  <c r="X1137" i="1"/>
  <c r="Z1137" i="1"/>
  <c r="V3048" i="1"/>
  <c r="X3048" i="1"/>
  <c r="Z3048" i="1"/>
  <c r="V2689" i="1"/>
  <c r="X2689" i="1"/>
  <c r="Z2689" i="1"/>
  <c r="V1746" i="1"/>
  <c r="X1746" i="1"/>
  <c r="Z1746" i="1"/>
  <c r="V1379" i="1"/>
  <c r="X1379" i="1"/>
  <c r="Z1379" i="1"/>
  <c r="V287" i="1"/>
  <c r="X287" i="1"/>
  <c r="Z287" i="1"/>
  <c r="V1388" i="1"/>
  <c r="X1388" i="1"/>
  <c r="Z1388" i="1"/>
  <c r="V3890" i="1"/>
  <c r="X3890" i="1"/>
  <c r="Z3890" i="1"/>
  <c r="V53" i="1"/>
  <c r="X53" i="1"/>
  <c r="Z53" i="1"/>
  <c r="V2470" i="1"/>
  <c r="X2470" i="1"/>
  <c r="Z2470" i="1"/>
  <c r="V3523" i="1"/>
  <c r="X3523" i="1"/>
  <c r="Z3523" i="1"/>
  <c r="V446" i="1"/>
  <c r="X446" i="1"/>
  <c r="Z446" i="1"/>
  <c r="V4080" i="1"/>
  <c r="X4080" i="1"/>
  <c r="Z4080" i="1"/>
  <c r="V4522" i="1"/>
  <c r="X4522" i="1"/>
  <c r="Z4522" i="1"/>
  <c r="V4473" i="1"/>
  <c r="X4473" i="1"/>
  <c r="Z4473" i="1"/>
  <c r="V4406" i="1"/>
  <c r="X4406" i="1"/>
  <c r="Z4406" i="1"/>
  <c r="V2951" i="1"/>
  <c r="X2951" i="1"/>
  <c r="Z2951" i="1"/>
  <c r="V4057" i="1"/>
  <c r="X4057" i="1"/>
  <c r="Z4057" i="1"/>
  <c r="V3297" i="1"/>
  <c r="X3297" i="1"/>
  <c r="Z3297" i="1"/>
  <c r="V2112" i="1"/>
  <c r="X2112" i="1"/>
  <c r="Z2112" i="1"/>
  <c r="V3521" i="1"/>
  <c r="X3521" i="1"/>
  <c r="Z3521" i="1"/>
  <c r="V1141" i="1"/>
  <c r="X1141" i="1"/>
  <c r="Z1141" i="1"/>
  <c r="V2186" i="1"/>
  <c r="X2186" i="1"/>
  <c r="Z2186" i="1"/>
  <c r="V1005" i="1"/>
  <c r="X1005" i="1"/>
  <c r="Z1005" i="1"/>
  <c r="V218" i="1"/>
  <c r="X218" i="1"/>
  <c r="Z218" i="1"/>
  <c r="V106" i="1"/>
  <c r="X106" i="1"/>
  <c r="Z106" i="1"/>
  <c r="V1443" i="1"/>
  <c r="X1443" i="1"/>
  <c r="Z1443" i="1"/>
  <c r="V3089" i="1"/>
  <c r="X3089" i="1"/>
  <c r="Z3089" i="1"/>
  <c r="V1500" i="1"/>
  <c r="X1500" i="1"/>
  <c r="Z1500" i="1"/>
  <c r="V319" i="1"/>
  <c r="X319" i="1"/>
  <c r="Z319" i="1"/>
  <c r="V751" i="1"/>
  <c r="X751" i="1"/>
  <c r="Z751" i="1"/>
  <c r="V1395" i="1"/>
  <c r="X1395" i="1"/>
  <c r="Z1395" i="1"/>
  <c r="V2642" i="1"/>
  <c r="X2642" i="1"/>
  <c r="Z2642" i="1"/>
  <c r="V4553" i="1"/>
  <c r="X4553" i="1"/>
  <c r="Z4553" i="1"/>
  <c r="V3995" i="1"/>
  <c r="X3995" i="1"/>
  <c r="Z3995" i="1"/>
  <c r="V2524" i="1"/>
  <c r="X2524" i="1"/>
  <c r="Z2524" i="1"/>
  <c r="V2099" i="1"/>
  <c r="X2099" i="1"/>
  <c r="Z2099" i="1"/>
  <c r="V591" i="1"/>
  <c r="X591" i="1"/>
  <c r="Z591" i="1"/>
  <c r="V4404" i="1"/>
  <c r="X4404" i="1"/>
  <c r="Z4404" i="1"/>
  <c r="V3552" i="1"/>
  <c r="X3552" i="1"/>
  <c r="Z3552" i="1"/>
  <c r="V2879" i="1"/>
  <c r="X2879" i="1"/>
  <c r="Z2879" i="1"/>
  <c r="V4024" i="1"/>
  <c r="X4024" i="1"/>
  <c r="Z4024" i="1"/>
  <c r="V3853" i="1"/>
  <c r="X3853" i="1"/>
  <c r="Z3853" i="1"/>
  <c r="V2907" i="1"/>
  <c r="X2907" i="1"/>
  <c r="Z2907" i="1"/>
  <c r="V32" i="1"/>
  <c r="X32" i="1"/>
  <c r="Z32" i="1"/>
  <c r="V402" i="1"/>
  <c r="X402" i="1"/>
  <c r="Z402" i="1"/>
  <c r="V1530" i="1"/>
  <c r="X1530" i="1"/>
  <c r="Z1530" i="1"/>
  <c r="V26" i="1"/>
  <c r="X26" i="1"/>
  <c r="Z26" i="1"/>
  <c r="V191" i="1"/>
  <c r="X191" i="1"/>
  <c r="Z191" i="1"/>
  <c r="V867" i="1"/>
  <c r="X867" i="1"/>
  <c r="Z867" i="1"/>
  <c r="V897" i="1"/>
  <c r="X897" i="1"/>
  <c r="Z897" i="1"/>
  <c r="V3806" i="1"/>
  <c r="X3806" i="1"/>
  <c r="Z3806" i="1"/>
  <c r="V2442" i="1"/>
  <c r="X2442" i="1"/>
  <c r="Z2442" i="1"/>
  <c r="V1235" i="1"/>
  <c r="X1235" i="1"/>
  <c r="Z1235" i="1"/>
  <c r="V1907" i="1"/>
  <c r="X1907" i="1"/>
  <c r="Z1907" i="1"/>
  <c r="V3051" i="1"/>
  <c r="X3051" i="1"/>
  <c r="Z3051" i="1"/>
  <c r="V4482" i="1"/>
  <c r="X4482" i="1"/>
  <c r="Z4482" i="1"/>
  <c r="V431" i="1"/>
  <c r="X431" i="1"/>
  <c r="Z431" i="1"/>
  <c r="V4045" i="1"/>
  <c r="X4045" i="1"/>
  <c r="Z4045" i="1"/>
  <c r="V760" i="1"/>
  <c r="X760" i="1"/>
  <c r="Z760" i="1"/>
  <c r="V2356" i="1"/>
  <c r="X2356" i="1"/>
  <c r="Z2356" i="1"/>
  <c r="V3135" i="1"/>
  <c r="X3135" i="1"/>
  <c r="Z3135" i="1"/>
  <c r="V3337" i="1"/>
  <c r="X3337" i="1"/>
  <c r="Z3337" i="1"/>
  <c r="V3595" i="1"/>
  <c r="X3595" i="1"/>
  <c r="Z3595" i="1"/>
  <c r="V3420" i="1"/>
  <c r="X3420" i="1"/>
  <c r="Z3420" i="1"/>
  <c r="V1853" i="1"/>
  <c r="X1853" i="1"/>
  <c r="Z1853" i="1"/>
  <c r="V251" i="1"/>
  <c r="X251" i="1"/>
  <c r="Z251" i="1"/>
  <c r="V1176" i="1"/>
  <c r="X1176" i="1"/>
  <c r="Z1176" i="1"/>
  <c r="V3991" i="1"/>
  <c r="X3991" i="1"/>
  <c r="Z3991" i="1"/>
  <c r="V1635" i="1"/>
  <c r="X1635" i="1"/>
  <c r="Z1635" i="1"/>
  <c r="V1517" i="1"/>
  <c r="X1517" i="1"/>
  <c r="Z1517" i="1"/>
  <c r="V1384" i="1"/>
  <c r="X1384" i="1"/>
  <c r="Z1384" i="1"/>
  <c r="V2094" i="1"/>
  <c r="X2094" i="1"/>
  <c r="Z2094" i="1"/>
  <c r="V1425" i="1"/>
  <c r="X1425" i="1"/>
  <c r="Z1425" i="1"/>
  <c r="V1135" i="1"/>
  <c r="X1135" i="1"/>
  <c r="Z1135" i="1"/>
  <c r="V3001" i="1"/>
  <c r="X3001" i="1"/>
  <c r="Z3001" i="1"/>
  <c r="V125" i="1"/>
  <c r="X125" i="1"/>
  <c r="Z125" i="1"/>
  <c r="V95" i="1"/>
  <c r="X95" i="1"/>
  <c r="Z95" i="1"/>
  <c r="V3374" i="1"/>
  <c r="X3374" i="1"/>
  <c r="Z3374" i="1"/>
  <c r="V1348" i="1"/>
  <c r="X1348" i="1"/>
  <c r="Z1348" i="1"/>
  <c r="V3247" i="1"/>
  <c r="X3247" i="1"/>
  <c r="Z3247" i="1"/>
  <c r="V247" i="1"/>
  <c r="X247" i="1"/>
  <c r="Z247" i="1"/>
  <c r="V1404" i="1"/>
  <c r="X1404" i="1"/>
  <c r="Z1404" i="1"/>
  <c r="V2270" i="1"/>
  <c r="X2270" i="1"/>
  <c r="Z2270" i="1"/>
  <c r="V1828" i="1"/>
  <c r="X1828" i="1"/>
  <c r="Z1828" i="1"/>
  <c r="V3664" i="1"/>
  <c r="X3664" i="1"/>
  <c r="Z3664" i="1"/>
  <c r="V103" i="1"/>
  <c r="X103" i="1"/>
  <c r="Z103" i="1"/>
  <c r="V2904" i="1"/>
  <c r="X2904" i="1"/>
  <c r="Z2904" i="1"/>
  <c r="V659" i="1"/>
  <c r="X659" i="1"/>
  <c r="Z659" i="1"/>
  <c r="V105" i="1"/>
  <c r="X105" i="1"/>
  <c r="Z105" i="1"/>
  <c r="V3691" i="1"/>
  <c r="X3691" i="1"/>
  <c r="Z3691" i="1"/>
  <c r="V3294" i="1"/>
  <c r="X3294" i="1"/>
  <c r="Z3294" i="1"/>
  <c r="V4511" i="1"/>
  <c r="X4511" i="1"/>
  <c r="Z4511" i="1"/>
  <c r="V1706" i="1"/>
  <c r="X1706" i="1"/>
  <c r="Z1706" i="1"/>
  <c r="V878" i="1"/>
  <c r="X878" i="1"/>
  <c r="Z878" i="1"/>
  <c r="V921" i="1"/>
  <c r="X921" i="1"/>
  <c r="Z921" i="1"/>
  <c r="V1367" i="1"/>
  <c r="X1367" i="1"/>
  <c r="Z1367" i="1"/>
  <c r="V283" i="1"/>
  <c r="X283" i="1"/>
  <c r="Z283" i="1"/>
  <c r="V2667" i="1"/>
  <c r="X2667" i="1"/>
  <c r="Z2667" i="1"/>
  <c r="V203" i="1"/>
  <c r="X203" i="1"/>
  <c r="Z203" i="1"/>
  <c r="V4442" i="1"/>
  <c r="X4442" i="1"/>
  <c r="Z4442" i="1"/>
  <c r="V3233" i="1"/>
  <c r="X3233" i="1"/>
  <c r="Z3233" i="1"/>
  <c r="V836" i="1"/>
  <c r="X836" i="1"/>
  <c r="Z836" i="1"/>
  <c r="V3123" i="1"/>
  <c r="X3123" i="1"/>
  <c r="Z3123" i="1"/>
  <c r="V4586" i="1"/>
  <c r="X4586" i="1"/>
  <c r="Z4586" i="1"/>
  <c r="V3342" i="1"/>
  <c r="X3342" i="1"/>
  <c r="Z3342" i="1"/>
  <c r="V2929" i="1"/>
  <c r="X2929" i="1"/>
  <c r="Z2929" i="1"/>
  <c r="V3733" i="1"/>
  <c r="X3733" i="1"/>
  <c r="Z3733" i="1"/>
  <c r="V1053" i="1"/>
  <c r="X1053" i="1"/>
  <c r="Z1053" i="1"/>
  <c r="V473" i="1"/>
  <c r="X473" i="1"/>
  <c r="Z473" i="1"/>
  <c r="V4244" i="1"/>
  <c r="X4244" i="1"/>
  <c r="Z4244" i="1"/>
  <c r="V2161" i="1"/>
  <c r="X2161" i="1"/>
  <c r="Z2161" i="1"/>
  <c r="V998" i="1"/>
  <c r="X998" i="1"/>
  <c r="Z998" i="1"/>
  <c r="V1817" i="1"/>
  <c r="X1817" i="1"/>
  <c r="Z1817" i="1"/>
  <c r="V297" i="1"/>
  <c r="X297" i="1"/>
  <c r="Z297" i="1"/>
  <c r="V2887" i="1"/>
  <c r="X2887" i="1"/>
  <c r="Z2887" i="1"/>
  <c r="V1347" i="1"/>
  <c r="X1347" i="1"/>
  <c r="Z1347" i="1"/>
  <c r="V3163" i="1"/>
  <c r="X3163" i="1"/>
  <c r="Z3163" i="1"/>
  <c r="V679" i="1"/>
  <c r="X679" i="1"/>
  <c r="Z679" i="1"/>
  <c r="V688" i="1"/>
  <c r="X688" i="1"/>
  <c r="Z688" i="1"/>
  <c r="V289" i="1"/>
  <c r="X289" i="1"/>
  <c r="Z289" i="1"/>
  <c r="V519" i="1"/>
  <c r="X519" i="1"/>
  <c r="Z519" i="1"/>
  <c r="V2761" i="1"/>
  <c r="X2761" i="1"/>
  <c r="Z2761" i="1"/>
  <c r="V1917" i="1"/>
  <c r="X1917" i="1"/>
  <c r="Z1917" i="1"/>
  <c r="V383" i="1"/>
  <c r="X383" i="1"/>
  <c r="Z383" i="1"/>
  <c r="V1887" i="1"/>
  <c r="X1887" i="1"/>
  <c r="Z1887" i="1"/>
  <c r="V521" i="1"/>
  <c r="X521" i="1"/>
  <c r="Z521" i="1"/>
  <c r="V483" i="1"/>
  <c r="X483" i="1"/>
  <c r="Z483" i="1"/>
  <c r="V3190" i="1"/>
  <c r="X3190" i="1"/>
  <c r="Z3190" i="1"/>
  <c r="V4325" i="1"/>
  <c r="X4325" i="1"/>
  <c r="Z4325" i="1"/>
  <c r="V3545" i="1"/>
  <c r="X3545" i="1"/>
  <c r="Z3545" i="1"/>
  <c r="V69" i="1"/>
  <c r="X69" i="1"/>
  <c r="Z69" i="1"/>
  <c r="V1709" i="1"/>
  <c r="X1709" i="1"/>
  <c r="Z1709" i="1"/>
  <c r="V2553" i="1"/>
  <c r="X2553" i="1"/>
  <c r="Z2553" i="1"/>
  <c r="V3758" i="1"/>
  <c r="X3758" i="1"/>
  <c r="Z3758" i="1"/>
  <c r="V2235" i="1"/>
  <c r="X2235" i="1"/>
  <c r="Z2235" i="1"/>
  <c r="V2520" i="1"/>
  <c r="X2520" i="1"/>
  <c r="Z2520" i="1"/>
  <c r="V84" i="1"/>
  <c r="X84" i="1"/>
  <c r="Z84" i="1"/>
  <c r="V2224" i="1"/>
  <c r="X2224" i="1"/>
  <c r="Z2224" i="1"/>
  <c r="V3454" i="1"/>
  <c r="X3454" i="1"/>
  <c r="Z3454" i="1"/>
  <c r="V1032" i="1"/>
  <c r="X1032" i="1"/>
  <c r="Z1032" i="1"/>
  <c r="V2700" i="1"/>
  <c r="X2700" i="1"/>
  <c r="Z2700" i="1"/>
  <c r="V166" i="1"/>
  <c r="X166" i="1"/>
  <c r="Z166" i="1"/>
  <c r="V458" i="1"/>
  <c r="X458" i="1"/>
  <c r="Z458" i="1"/>
  <c r="V1281" i="1"/>
  <c r="X1281" i="1"/>
  <c r="Z1281" i="1"/>
  <c r="V4127" i="1"/>
  <c r="X4127" i="1"/>
  <c r="Z4127" i="1"/>
  <c r="V3254" i="1"/>
  <c r="X3254" i="1"/>
  <c r="Z3254" i="1"/>
  <c r="V2017" i="1"/>
  <c r="X2017" i="1"/>
  <c r="Z2017" i="1"/>
  <c r="V1541" i="1"/>
  <c r="X1541" i="1"/>
  <c r="Z1541" i="1"/>
  <c r="V4158" i="1"/>
  <c r="X4158" i="1"/>
  <c r="Z4158" i="1"/>
  <c r="V2604" i="1"/>
  <c r="X2604" i="1"/>
  <c r="Z2604" i="1"/>
  <c r="V898" i="1"/>
  <c r="X898" i="1"/>
  <c r="Z898" i="1"/>
  <c r="V3570" i="1"/>
  <c r="X3570" i="1"/>
  <c r="Z3570" i="1"/>
  <c r="V2196" i="1"/>
  <c r="X2196" i="1"/>
  <c r="Z2196" i="1"/>
  <c r="V2572" i="1"/>
  <c r="X2572" i="1"/>
  <c r="Z2572" i="1"/>
  <c r="V2029" i="1"/>
  <c r="X2029" i="1"/>
  <c r="Z2029" i="1"/>
  <c r="V4407" i="1"/>
  <c r="X4407" i="1"/>
  <c r="Z4407" i="1"/>
  <c r="V1293" i="1"/>
  <c r="X1293" i="1"/>
  <c r="Z1293" i="1"/>
  <c r="V4505" i="1"/>
  <c r="X4505" i="1"/>
  <c r="Z4505" i="1"/>
  <c r="V2734" i="1"/>
  <c r="X2734" i="1"/>
  <c r="Z2734" i="1"/>
  <c r="V2662" i="1"/>
  <c r="X2662" i="1"/>
  <c r="Z2662" i="1"/>
  <c r="V465" i="1"/>
  <c r="X465" i="1"/>
  <c r="Z465" i="1"/>
  <c r="V4292" i="1"/>
  <c r="X4292" i="1"/>
  <c r="Z4292" i="1"/>
  <c r="V4091" i="1"/>
  <c r="X4091" i="1"/>
  <c r="Z4091" i="1"/>
  <c r="V2865" i="1"/>
  <c r="X2865" i="1"/>
  <c r="Z2865" i="1"/>
  <c r="V1575" i="1"/>
  <c r="X1575" i="1"/>
  <c r="Z1575" i="1"/>
  <c r="V4564" i="1"/>
  <c r="X4564" i="1"/>
  <c r="Z4564" i="1"/>
  <c r="V3310" i="1"/>
  <c r="X3310" i="1"/>
  <c r="Z3310" i="1"/>
  <c r="V1593" i="1"/>
  <c r="X1593" i="1"/>
  <c r="Z1593" i="1"/>
  <c r="V3978" i="1"/>
  <c r="X3978" i="1"/>
  <c r="Z3978" i="1"/>
  <c r="V2370" i="1"/>
  <c r="X2370" i="1"/>
  <c r="Z2370" i="1"/>
  <c r="V3678" i="1"/>
  <c r="X3678" i="1"/>
  <c r="Z3678" i="1"/>
  <c r="V4532" i="1"/>
  <c r="X4532" i="1"/>
  <c r="Z4532" i="1"/>
  <c r="V55" i="1"/>
  <c r="X55" i="1"/>
  <c r="Z55" i="1"/>
  <c r="V4602" i="1"/>
  <c r="X4602" i="1"/>
  <c r="Z4602" i="1"/>
  <c r="V3994" i="1"/>
  <c r="X3994" i="1"/>
  <c r="Z3994" i="1"/>
  <c r="V4637" i="1"/>
  <c r="X4637" i="1"/>
  <c r="Z4637" i="1"/>
  <c r="V3313" i="1"/>
  <c r="X3313" i="1"/>
  <c r="Z3313" i="1"/>
  <c r="V312" i="1"/>
  <c r="X312" i="1"/>
  <c r="Z312" i="1"/>
  <c r="V1245" i="1"/>
  <c r="X1245" i="1"/>
  <c r="Z1245" i="1"/>
  <c r="V2770" i="1"/>
  <c r="X2770" i="1"/>
  <c r="Z2770" i="1"/>
  <c r="V1874" i="1"/>
  <c r="X1874" i="1"/>
  <c r="Z1874" i="1"/>
  <c r="V1607" i="1"/>
  <c r="X1607" i="1"/>
  <c r="Z1607" i="1"/>
  <c r="V4545" i="1"/>
  <c r="X4545" i="1"/>
  <c r="Z4545" i="1"/>
  <c r="V1800" i="1"/>
  <c r="X1800" i="1"/>
  <c r="Z1800" i="1"/>
  <c r="V3653" i="1"/>
  <c r="X3653" i="1"/>
  <c r="Z3653" i="1"/>
  <c r="V1415" i="1"/>
  <c r="X1415" i="1"/>
  <c r="Z1415" i="1"/>
  <c r="V370" i="1"/>
  <c r="X370" i="1"/>
  <c r="Z370" i="1"/>
  <c r="V615" i="1"/>
  <c r="X615" i="1"/>
  <c r="Z615" i="1"/>
  <c r="V4336" i="1"/>
  <c r="X4336" i="1"/>
  <c r="Z4336" i="1"/>
  <c r="V1647" i="1"/>
  <c r="X1647" i="1"/>
  <c r="Z1647" i="1"/>
  <c r="V3557" i="1"/>
  <c r="X3557" i="1"/>
  <c r="Z3557" i="1"/>
  <c r="V200" i="1"/>
  <c r="X200" i="1"/>
  <c r="Z200" i="1"/>
  <c r="V892" i="1"/>
  <c r="X892" i="1"/>
  <c r="Z892" i="1"/>
  <c r="V1985" i="1"/>
  <c r="X1985" i="1"/>
  <c r="Z1985" i="1"/>
  <c r="V2671" i="1"/>
  <c r="X2671" i="1"/>
  <c r="Z2671" i="1"/>
  <c r="V3519" i="1"/>
  <c r="X3519" i="1"/>
  <c r="Z3519" i="1"/>
  <c r="V1778" i="1"/>
  <c r="X1778" i="1"/>
  <c r="Z1778" i="1"/>
  <c r="V277" i="1"/>
  <c r="X277" i="1"/>
  <c r="Z277" i="1"/>
  <c r="V193" i="1"/>
  <c r="X193" i="1"/>
  <c r="Z193" i="1"/>
  <c r="V265" i="1"/>
  <c r="X265" i="1"/>
  <c r="Z265" i="1"/>
  <c r="V4141" i="1"/>
  <c r="X4141" i="1"/>
  <c r="Z4141" i="1"/>
  <c r="V76" i="1"/>
  <c r="X76" i="1"/>
  <c r="Z76" i="1"/>
  <c r="V681" i="1"/>
  <c r="X681" i="1"/>
  <c r="Z681" i="1"/>
  <c r="V11" i="1"/>
  <c r="X11" i="1"/>
  <c r="Z11" i="1"/>
  <c r="V1605" i="1"/>
  <c r="X1605" i="1"/>
  <c r="Z1605" i="1"/>
  <c r="V4278" i="1"/>
  <c r="X4278" i="1"/>
  <c r="Z4278" i="1"/>
  <c r="V772" i="1"/>
  <c r="X772" i="1"/>
  <c r="Z772" i="1"/>
  <c r="V147" i="1"/>
  <c r="X147" i="1"/>
  <c r="Z147" i="1"/>
  <c r="V1076" i="1"/>
  <c r="X1076" i="1"/>
  <c r="Z1076" i="1"/>
  <c r="V3448" i="1"/>
  <c r="X3448" i="1"/>
  <c r="Z3448" i="1"/>
  <c r="V2085" i="1"/>
  <c r="X2085" i="1"/>
  <c r="Z2085" i="1"/>
  <c r="V604" i="1"/>
  <c r="X604" i="1"/>
  <c r="Z604" i="1"/>
  <c r="V108" i="1"/>
  <c r="X108" i="1"/>
  <c r="Z108" i="1"/>
  <c r="V783" i="1"/>
  <c r="X783" i="1"/>
  <c r="Z783" i="1"/>
  <c r="V3498" i="1"/>
  <c r="X3498" i="1"/>
  <c r="Z3498" i="1"/>
  <c r="V2504" i="1"/>
  <c r="X2504" i="1"/>
  <c r="Z2504" i="1"/>
  <c r="V2690" i="1"/>
  <c r="X2690" i="1"/>
  <c r="Z2690" i="1"/>
  <c r="V1030" i="1"/>
  <c r="X1030" i="1"/>
  <c r="Z1030" i="1"/>
  <c r="V4523" i="1"/>
  <c r="X4523" i="1"/>
  <c r="Z4523" i="1"/>
  <c r="V4484" i="1"/>
  <c r="X4484" i="1"/>
  <c r="Z4484" i="1"/>
  <c r="V2054" i="1"/>
  <c r="X2054" i="1"/>
  <c r="Z2054" i="1"/>
  <c r="V4429" i="1"/>
  <c r="X4429" i="1"/>
  <c r="Z4429" i="1"/>
  <c r="V3215" i="1"/>
  <c r="X3215" i="1"/>
  <c r="Z3215" i="1"/>
  <c r="V3243" i="1"/>
  <c r="X3243" i="1"/>
  <c r="Z3243" i="1"/>
  <c r="V260" i="1"/>
  <c r="X260" i="1"/>
  <c r="Z260" i="1"/>
  <c r="V8" i="1"/>
  <c r="X8" i="1"/>
  <c r="Z8" i="1"/>
  <c r="V4259" i="1"/>
  <c r="X4259" i="1"/>
  <c r="Z4259" i="1"/>
  <c r="V1243" i="1"/>
  <c r="X1243" i="1"/>
  <c r="Z1243" i="1"/>
  <c r="V1268" i="1"/>
  <c r="X1268" i="1"/>
  <c r="Z1268" i="1"/>
  <c r="V1899" i="1"/>
  <c r="X1899" i="1"/>
  <c r="Z1899" i="1"/>
  <c r="V1684" i="1"/>
  <c r="X1684" i="1"/>
  <c r="Z1684" i="1"/>
  <c r="V25" i="1"/>
  <c r="X25" i="1"/>
  <c r="Z25" i="1"/>
  <c r="V1181" i="1"/>
  <c r="X1181" i="1"/>
  <c r="Z1181" i="1"/>
  <c r="V4646" i="1"/>
  <c r="X4646" i="1"/>
  <c r="Z4646" i="1"/>
  <c r="V344" i="1"/>
  <c r="X344" i="1"/>
  <c r="Z344" i="1"/>
  <c r="V3419" i="1"/>
  <c r="X3419" i="1"/>
  <c r="Z3419" i="1"/>
  <c r="V439" i="1"/>
  <c r="X439" i="1"/>
  <c r="Z439" i="1"/>
  <c r="V410" i="1"/>
  <c r="X410" i="1"/>
  <c r="Z410" i="1"/>
  <c r="V1531" i="1"/>
  <c r="X1531" i="1"/>
  <c r="Z1531" i="1"/>
  <c r="V1549" i="1"/>
  <c r="X1549" i="1"/>
  <c r="Z1549" i="1"/>
  <c r="V720" i="1"/>
  <c r="X720" i="1"/>
  <c r="Z720" i="1"/>
  <c r="V859" i="1"/>
  <c r="X859" i="1"/>
  <c r="Z859" i="1"/>
  <c r="V3132" i="1"/>
  <c r="X3132" i="1"/>
  <c r="Z3132" i="1"/>
  <c r="V2358" i="1"/>
  <c r="X2358" i="1"/>
  <c r="Z2358" i="1"/>
  <c r="V2049" i="1"/>
  <c r="X2049" i="1"/>
  <c r="Z2049" i="1"/>
  <c r="V3225" i="1"/>
  <c r="X3225" i="1"/>
  <c r="Z3225" i="1"/>
  <c r="V723" i="1"/>
  <c r="X723" i="1"/>
  <c r="Z723" i="1"/>
  <c r="V3665" i="1"/>
  <c r="X3665" i="1"/>
  <c r="Z3665" i="1"/>
  <c r="V2619" i="1"/>
  <c r="X2619" i="1"/>
  <c r="Z2619" i="1"/>
  <c r="V2685" i="1"/>
  <c r="X2685" i="1"/>
  <c r="Z2685" i="1"/>
  <c r="V1377" i="1"/>
  <c r="X1377" i="1"/>
  <c r="Z1377" i="1"/>
  <c r="V3983" i="1"/>
  <c r="X3983" i="1"/>
  <c r="Z3983" i="1"/>
  <c r="V2674" i="1"/>
  <c r="X2674" i="1"/>
  <c r="Z2674" i="1"/>
  <c r="V3739" i="1"/>
  <c r="X3739" i="1"/>
  <c r="Z3739" i="1"/>
  <c r="V1680" i="1"/>
  <c r="X1680" i="1"/>
  <c r="Z1680" i="1"/>
  <c r="V1264" i="1"/>
  <c r="X1264" i="1"/>
  <c r="Z1264" i="1"/>
  <c r="V1172" i="1"/>
  <c r="X1172" i="1"/>
  <c r="Z1172" i="1"/>
  <c r="V1226" i="1"/>
  <c r="X1226" i="1"/>
  <c r="Z1226" i="1"/>
  <c r="V2346" i="1"/>
  <c r="X2346" i="1"/>
  <c r="Z2346" i="1"/>
  <c r="V1380" i="1"/>
  <c r="X1380" i="1"/>
  <c r="Z1380" i="1"/>
  <c r="V2555" i="1"/>
  <c r="X2555" i="1"/>
  <c r="Z2555" i="1"/>
  <c r="V4658" i="1"/>
  <c r="X4658" i="1"/>
  <c r="Z4658" i="1"/>
  <c r="V1450" i="1"/>
  <c r="X1450" i="1"/>
  <c r="Z1450" i="1"/>
  <c r="V4246" i="1"/>
  <c r="X4246" i="1"/>
  <c r="Z4246" i="1"/>
  <c r="V1300" i="1"/>
  <c r="X1300" i="1"/>
  <c r="Z1300" i="1"/>
  <c r="V474" i="1"/>
  <c r="X474" i="1"/>
  <c r="Z474" i="1"/>
  <c r="V1123" i="1"/>
  <c r="X1123" i="1"/>
  <c r="Z1123" i="1"/>
  <c r="V4636" i="1"/>
  <c r="X4636" i="1"/>
  <c r="Z4636" i="1"/>
  <c r="V4555" i="1"/>
  <c r="X4555" i="1"/>
  <c r="Z4555" i="1"/>
  <c r="V2102" i="1"/>
  <c r="X2102" i="1"/>
  <c r="Z2102" i="1"/>
  <c r="V2523" i="1"/>
  <c r="X2523" i="1"/>
  <c r="Z2523" i="1"/>
  <c r="V3474" i="1"/>
  <c r="X3474" i="1"/>
  <c r="Z3474" i="1"/>
  <c r="V3945" i="1"/>
  <c r="X3945" i="1"/>
  <c r="Z3945" i="1"/>
  <c r="V1179" i="1"/>
  <c r="X1179" i="1"/>
  <c r="Z1179" i="1"/>
  <c r="V2278" i="1"/>
  <c r="X2278" i="1"/>
  <c r="Z2278" i="1"/>
  <c r="V2460" i="1"/>
  <c r="X2460" i="1"/>
  <c r="Z2460" i="1"/>
  <c r="V3831" i="1"/>
  <c r="X3831" i="1"/>
  <c r="Z3831" i="1"/>
  <c r="V2490" i="1"/>
  <c r="X2490" i="1"/>
  <c r="Z2490" i="1"/>
  <c r="V2794" i="1"/>
  <c r="X2794" i="1"/>
  <c r="Z2794" i="1"/>
  <c r="V2713" i="1"/>
  <c r="X2713" i="1"/>
  <c r="Z2713" i="1"/>
  <c r="V3908" i="1"/>
  <c r="X3908" i="1"/>
  <c r="Z3908" i="1"/>
  <c r="V2388" i="1"/>
  <c r="X2388" i="1"/>
  <c r="Z2388" i="1"/>
  <c r="V45" i="1"/>
  <c r="X45" i="1"/>
  <c r="Z45" i="1"/>
  <c r="V56" i="1"/>
  <c r="X56" i="1"/>
  <c r="Z56" i="1"/>
  <c r="V574" i="1"/>
  <c r="X574" i="1"/>
  <c r="Z574" i="1"/>
  <c r="V725" i="1"/>
  <c r="X725" i="1"/>
  <c r="Z725" i="1"/>
  <c r="V1469" i="1"/>
  <c r="X1469" i="1"/>
  <c r="Z1469" i="1"/>
  <c r="V1783" i="1"/>
  <c r="X1783" i="1"/>
  <c r="Z1783" i="1"/>
  <c r="V3935" i="1"/>
  <c r="X3935" i="1"/>
  <c r="Z3935" i="1"/>
  <c r="V2420" i="1"/>
  <c r="X2420" i="1"/>
  <c r="Z2420" i="1"/>
  <c r="V3936" i="1"/>
  <c r="X3936" i="1"/>
  <c r="Z3936" i="1"/>
  <c r="V2469" i="1"/>
  <c r="X2469" i="1"/>
  <c r="Z2469" i="1"/>
  <c r="V517" i="1"/>
  <c r="X517" i="1"/>
  <c r="Z517" i="1"/>
  <c r="V3562" i="1"/>
  <c r="X3562" i="1"/>
  <c r="Z3562" i="1"/>
  <c r="V733" i="1"/>
  <c r="X733" i="1"/>
  <c r="Z733" i="1"/>
  <c r="V2580" i="1"/>
  <c r="X2580" i="1"/>
  <c r="Z2580" i="1"/>
  <c r="V469" i="1"/>
  <c r="X469" i="1"/>
  <c r="Z469" i="1"/>
  <c r="V323" i="1"/>
  <c r="X323" i="1"/>
  <c r="Z323" i="1"/>
  <c r="V4005" i="1"/>
  <c r="X4005" i="1"/>
  <c r="Z4005" i="1"/>
  <c r="V2081" i="1"/>
  <c r="X2081" i="1"/>
  <c r="Z2081" i="1"/>
  <c r="V3510" i="1"/>
  <c r="X3510" i="1"/>
  <c r="Z3510" i="1"/>
  <c r="V461" i="1"/>
  <c r="X461" i="1"/>
  <c r="Z461" i="1"/>
  <c r="V2399" i="1"/>
  <c r="X2399" i="1"/>
  <c r="Z2399" i="1"/>
  <c r="V121" i="1"/>
  <c r="X121" i="1"/>
  <c r="Z121" i="1"/>
  <c r="V4070" i="1"/>
  <c r="X4070" i="1"/>
  <c r="Z4070" i="1"/>
  <c r="V414" i="1"/>
  <c r="X414" i="1"/>
  <c r="Z414" i="1"/>
  <c r="V2336" i="1"/>
  <c r="X2336" i="1"/>
  <c r="Z2336" i="1"/>
  <c r="V2789" i="1"/>
  <c r="X2789" i="1"/>
  <c r="Z2789" i="1"/>
  <c r="V4258" i="1"/>
  <c r="X4258" i="1"/>
  <c r="Z4258" i="1"/>
  <c r="V4516" i="1"/>
  <c r="X4516" i="1"/>
  <c r="Z4516" i="1"/>
  <c r="V3540" i="1"/>
  <c r="X3540" i="1"/>
  <c r="Z3540" i="1"/>
  <c r="V973" i="1"/>
  <c r="X973" i="1"/>
  <c r="Z973" i="1"/>
  <c r="V3497" i="1"/>
  <c r="X3497" i="1"/>
  <c r="Z3497" i="1"/>
  <c r="V2071" i="1"/>
  <c r="X2071" i="1"/>
  <c r="Z2071" i="1"/>
  <c r="V307" i="1"/>
  <c r="X307" i="1"/>
  <c r="Z307" i="1"/>
  <c r="V1461" i="1"/>
  <c r="X1461" i="1"/>
  <c r="Z1461" i="1"/>
  <c r="V1888" i="1"/>
  <c r="X1888" i="1"/>
  <c r="Z1888" i="1"/>
  <c r="V104" i="1"/>
  <c r="X104" i="1"/>
  <c r="Z104" i="1"/>
  <c r="V1550" i="1"/>
  <c r="X1550" i="1"/>
  <c r="Z1550" i="1"/>
  <c r="V4616" i="1"/>
  <c r="X4616" i="1"/>
  <c r="Z4616" i="1"/>
  <c r="V328" i="1"/>
  <c r="X328" i="1"/>
  <c r="Z328" i="1"/>
  <c r="V592" i="1"/>
  <c r="X592" i="1"/>
  <c r="Z592" i="1"/>
  <c r="V1191" i="1"/>
  <c r="X1191" i="1"/>
  <c r="Z1191" i="1"/>
  <c r="V677" i="1"/>
  <c r="X677" i="1"/>
  <c r="Z677" i="1"/>
  <c r="V3077" i="1"/>
  <c r="X3077" i="1"/>
  <c r="Z3077" i="1"/>
  <c r="V1559" i="1"/>
  <c r="X1559" i="1"/>
  <c r="Z1559" i="1"/>
  <c r="V858" i="1"/>
  <c r="X858" i="1"/>
  <c r="Z858" i="1"/>
  <c r="V4170" i="1"/>
  <c r="X4170" i="1"/>
  <c r="Z4170" i="1"/>
  <c r="V4649" i="1"/>
  <c r="X4649" i="1"/>
  <c r="Z4649" i="1"/>
  <c r="V2312" i="1"/>
  <c r="X2312" i="1"/>
  <c r="Z2312" i="1"/>
  <c r="V1168" i="1"/>
  <c r="X1168" i="1"/>
  <c r="Z1168" i="1"/>
  <c r="V3879" i="1"/>
  <c r="X3879" i="1"/>
  <c r="Z3879" i="1"/>
  <c r="V109" i="1"/>
  <c r="X109" i="1"/>
  <c r="Z109" i="1"/>
  <c r="V2266" i="1"/>
  <c r="X2266" i="1"/>
  <c r="Z2266" i="1"/>
  <c r="V40" i="1"/>
  <c r="X40" i="1"/>
  <c r="Z40" i="1"/>
  <c r="V2919" i="1"/>
  <c r="X2919" i="1"/>
  <c r="Z2919" i="1"/>
  <c r="V1587" i="1"/>
  <c r="X1587" i="1"/>
  <c r="Z1587" i="1"/>
  <c r="V440" i="1"/>
  <c r="X440" i="1"/>
  <c r="Z440" i="1"/>
  <c r="V1839" i="1"/>
  <c r="X1839" i="1"/>
  <c r="Z1839" i="1"/>
  <c r="V2586" i="1"/>
  <c r="X2586" i="1"/>
  <c r="Z2586" i="1"/>
  <c r="V1748" i="1"/>
  <c r="X1748" i="1"/>
  <c r="Z1748" i="1"/>
  <c r="V4220" i="1"/>
  <c r="X4220" i="1"/>
  <c r="Z4220" i="1"/>
  <c r="V2745" i="1"/>
  <c r="X2745" i="1"/>
  <c r="Z2745" i="1"/>
  <c r="V3082" i="1"/>
  <c r="X3082" i="1"/>
  <c r="Z3082" i="1"/>
  <c r="V1058" i="1"/>
  <c r="X1058" i="1"/>
  <c r="Z1058" i="1"/>
  <c r="V1765" i="1"/>
  <c r="X1765" i="1"/>
  <c r="Z1765" i="1"/>
  <c r="V835" i="1"/>
  <c r="X835" i="1"/>
  <c r="Z835" i="1"/>
  <c r="V3195" i="1"/>
  <c r="X3195" i="1"/>
  <c r="Z3195" i="1"/>
  <c r="V219" i="1"/>
  <c r="X219" i="1"/>
  <c r="Z219" i="1"/>
  <c r="V3920" i="1"/>
  <c r="X3920" i="1"/>
  <c r="Z3920" i="1"/>
  <c r="V270" i="1"/>
  <c r="X270" i="1"/>
  <c r="Z270" i="1"/>
  <c r="V2466" i="1"/>
  <c r="X2466" i="1"/>
  <c r="Z2466" i="1"/>
  <c r="V1496" i="1"/>
  <c r="X1496" i="1"/>
  <c r="Z1496" i="1"/>
  <c r="V73" i="1"/>
  <c r="X73" i="1"/>
  <c r="Z73" i="1"/>
  <c r="V2007" i="1"/>
  <c r="X2007" i="1"/>
  <c r="Z2007" i="1"/>
  <c r="V2873" i="1"/>
  <c r="X2873" i="1"/>
  <c r="Z2873" i="1"/>
  <c r="V387" i="1"/>
  <c r="X387" i="1"/>
  <c r="Z387" i="1"/>
  <c r="V689" i="1"/>
  <c r="X689" i="1"/>
  <c r="Z689" i="1"/>
  <c r="V2240" i="1"/>
  <c r="X2240" i="1"/>
  <c r="Z2240" i="1"/>
  <c r="V4563" i="1"/>
  <c r="X4563" i="1"/>
  <c r="Z4563" i="1"/>
  <c r="V1849" i="1"/>
  <c r="X1849" i="1"/>
  <c r="Z1849" i="1"/>
  <c r="V3673" i="1"/>
  <c r="X3673" i="1"/>
  <c r="Z3673" i="1"/>
  <c r="V2799" i="1"/>
  <c r="X2799" i="1"/>
  <c r="Z2799" i="1"/>
  <c r="V4513" i="1"/>
  <c r="X4513" i="1"/>
  <c r="Z4513" i="1"/>
  <c r="V573" i="1"/>
  <c r="X573" i="1"/>
  <c r="Z573" i="1"/>
  <c r="V2928" i="1"/>
  <c r="X2928" i="1"/>
  <c r="Z2928" i="1"/>
  <c r="V282" i="1"/>
  <c r="X282" i="1"/>
  <c r="Z282" i="1"/>
  <c r="V2533" i="1"/>
  <c r="X2533" i="1"/>
  <c r="Z2533" i="1"/>
  <c r="V3121" i="1"/>
  <c r="X3121" i="1"/>
  <c r="Z3121" i="1"/>
  <c r="V29" i="1"/>
  <c r="X29" i="1"/>
  <c r="Z29" i="1"/>
  <c r="V1491" i="1"/>
  <c r="X1491" i="1"/>
  <c r="Z1491" i="1"/>
  <c r="V1312" i="1"/>
  <c r="X1312" i="1"/>
  <c r="Z1312" i="1"/>
  <c r="V2877" i="1"/>
  <c r="X2877" i="1"/>
  <c r="Z2877" i="1"/>
  <c r="V618" i="1"/>
  <c r="X618" i="1"/>
  <c r="Z618" i="1"/>
  <c r="V1494" i="1"/>
  <c r="X1494" i="1"/>
  <c r="Z1494" i="1"/>
  <c r="V4540" i="1"/>
  <c r="X4540" i="1"/>
  <c r="Z4540" i="1"/>
  <c r="V1744" i="1"/>
  <c r="X1744" i="1"/>
  <c r="Z1744" i="1"/>
  <c r="V3567" i="1"/>
  <c r="X3567" i="1"/>
  <c r="Z3567" i="1"/>
  <c r="V3170" i="1"/>
  <c r="X3170" i="1"/>
  <c r="Z3170" i="1"/>
  <c r="V3957" i="1"/>
  <c r="X3957" i="1"/>
  <c r="Z3957" i="1"/>
  <c r="V1021" i="1"/>
  <c r="X1021" i="1"/>
  <c r="Z1021" i="1"/>
  <c r="V856" i="1"/>
  <c r="X856" i="1"/>
  <c r="Z856" i="1"/>
  <c r="V3314" i="1"/>
  <c r="X3314" i="1"/>
  <c r="Z3314" i="1"/>
  <c r="V1351" i="1"/>
  <c r="X1351" i="1"/>
  <c r="Z1351" i="1"/>
  <c r="V3681" i="1"/>
  <c r="X3681" i="1"/>
  <c r="Z3681" i="1"/>
  <c r="V2084" i="1"/>
  <c r="X2084" i="1"/>
  <c r="Z2084" i="1"/>
  <c r="V220" i="1"/>
  <c r="X220" i="1"/>
  <c r="Z220" i="1"/>
  <c r="V3608" i="1"/>
  <c r="X3608" i="1"/>
  <c r="Z3608" i="1"/>
  <c r="V3990" i="1"/>
  <c r="X3990" i="1"/>
  <c r="Z3990" i="1"/>
  <c r="V776" i="1"/>
  <c r="X776" i="1"/>
  <c r="Z776" i="1"/>
  <c r="V667" i="1"/>
  <c r="X667" i="1"/>
  <c r="Z667" i="1"/>
  <c r="V3066" i="1"/>
  <c r="X3066" i="1"/>
  <c r="Z3066" i="1"/>
  <c r="V322" i="1"/>
  <c r="X322" i="1"/>
  <c r="Z322" i="1"/>
  <c r="V1265" i="1"/>
  <c r="X1265" i="1"/>
  <c r="Z1265" i="1"/>
  <c r="V1428" i="1"/>
  <c r="X1428" i="1"/>
  <c r="Z1428" i="1"/>
  <c r="V215" i="1"/>
  <c r="X215" i="1"/>
  <c r="Z215" i="1"/>
  <c r="V14" i="1"/>
  <c r="X14" i="1"/>
  <c r="Z14" i="1"/>
  <c r="V210" i="1"/>
  <c r="X210" i="1"/>
  <c r="Z210" i="1"/>
  <c r="V1872" i="1"/>
  <c r="X1872" i="1"/>
  <c r="Z1872" i="1"/>
  <c r="V4495" i="1"/>
  <c r="X4495" i="1"/>
  <c r="Z4495" i="1"/>
  <c r="V2806" i="1"/>
  <c r="X2806" i="1"/>
  <c r="Z2806" i="1"/>
  <c r="V660" i="1"/>
  <c r="X660" i="1"/>
  <c r="Z660" i="1"/>
  <c r="V180" i="1"/>
  <c r="X180" i="1"/>
  <c r="Z180" i="1"/>
  <c r="V2207" i="1"/>
  <c r="X2207" i="1"/>
  <c r="Z2207" i="1"/>
  <c r="V567" i="1"/>
  <c r="X567" i="1"/>
  <c r="Z567" i="1"/>
  <c r="V2068" i="1"/>
  <c r="X2068" i="1"/>
  <c r="Z2068" i="1"/>
  <c r="V1713" i="1"/>
  <c r="X1713" i="1"/>
  <c r="Z1713" i="1"/>
  <c r="V1044" i="1"/>
  <c r="X1044" i="1"/>
  <c r="Z1044" i="1"/>
  <c r="V3692" i="1"/>
  <c r="X3692" i="1"/>
  <c r="Z3692" i="1"/>
  <c r="V339" i="1"/>
  <c r="X339" i="1"/>
  <c r="Z339" i="1"/>
  <c r="V3470" i="1"/>
  <c r="X3470" i="1"/>
  <c r="Z3470" i="1"/>
  <c r="V704" i="1"/>
  <c r="X704" i="1"/>
  <c r="Z704" i="1"/>
  <c r="V239" i="1"/>
  <c r="X239" i="1"/>
  <c r="Z239" i="1"/>
  <c r="V3495" i="1"/>
  <c r="X3495" i="1"/>
  <c r="Z3495" i="1"/>
  <c r="V4370" i="1"/>
  <c r="X4370" i="1"/>
  <c r="Z4370" i="1"/>
  <c r="V1222" i="1"/>
  <c r="X1222" i="1"/>
  <c r="Z1222" i="1"/>
  <c r="V1668" i="1"/>
  <c r="X1668" i="1"/>
  <c r="Z1668" i="1"/>
  <c r="V1770" i="1"/>
  <c r="X1770" i="1"/>
  <c r="Z1770" i="1"/>
  <c r="V3774" i="1"/>
  <c r="X3774" i="1"/>
  <c r="Z3774" i="1"/>
  <c r="V2970" i="1"/>
  <c r="X2970" i="1"/>
  <c r="Z2970" i="1"/>
  <c r="V2654" i="1"/>
  <c r="X2654" i="1"/>
  <c r="Z2654" i="1"/>
  <c r="V633" i="1"/>
  <c r="X633" i="1"/>
  <c r="Z633" i="1"/>
  <c r="V530" i="1"/>
  <c r="X530" i="1"/>
  <c r="Z530" i="1"/>
  <c r="V1640" i="1"/>
  <c r="X1640" i="1"/>
  <c r="Z1640" i="1"/>
  <c r="V4348" i="1"/>
  <c r="X4348" i="1"/>
  <c r="Z4348" i="1"/>
  <c r="V1228" i="1"/>
  <c r="X1228" i="1"/>
  <c r="Z1228" i="1"/>
  <c r="V4313" i="1"/>
  <c r="X4313" i="1"/>
  <c r="Z4313" i="1"/>
  <c r="V1096" i="1"/>
  <c r="X1096" i="1"/>
  <c r="Z1096" i="1"/>
  <c r="V768" i="1"/>
  <c r="X768" i="1"/>
  <c r="Z768" i="1"/>
  <c r="V2622" i="1"/>
  <c r="X2622" i="1"/>
  <c r="Z2622" i="1"/>
  <c r="V1511" i="1"/>
  <c r="X1511" i="1"/>
  <c r="Z1511" i="1"/>
  <c r="V3222" i="1"/>
  <c r="X3222" i="1"/>
  <c r="Z3222" i="1"/>
  <c r="V2441" i="1"/>
  <c r="X2441" i="1"/>
  <c r="Z2441" i="1"/>
  <c r="V1512" i="1"/>
  <c r="X1512" i="1"/>
  <c r="Z1512" i="1"/>
  <c r="V1534" i="1"/>
  <c r="X1534" i="1"/>
  <c r="Z1534" i="1"/>
  <c r="V4009" i="1"/>
  <c r="X4009" i="1"/>
  <c r="Z4009" i="1"/>
  <c r="V3339" i="1"/>
  <c r="X3339" i="1"/>
  <c r="Z3339" i="1"/>
  <c r="V3875" i="1"/>
  <c r="X3875" i="1"/>
  <c r="Z3875" i="1"/>
  <c r="V1728" i="1"/>
  <c r="X1728" i="1"/>
  <c r="Z1728" i="1"/>
  <c r="V480" i="1"/>
  <c r="X480" i="1"/>
  <c r="Z480" i="1"/>
  <c r="V4157" i="1"/>
  <c r="X4157" i="1"/>
  <c r="Z4157" i="1"/>
  <c r="V255" i="1"/>
  <c r="X255" i="1"/>
  <c r="Z255" i="1"/>
  <c r="V2760" i="1"/>
  <c r="X2760" i="1"/>
  <c r="Z2760" i="1"/>
  <c r="V136" i="1"/>
  <c r="X136" i="1"/>
  <c r="Z136" i="1"/>
  <c r="V4245" i="1"/>
  <c r="X4245" i="1"/>
  <c r="Z4245" i="1"/>
  <c r="V3187" i="1"/>
  <c r="X3187" i="1"/>
  <c r="Z3187" i="1"/>
  <c r="V870" i="1"/>
  <c r="X870" i="1"/>
  <c r="Z870" i="1"/>
  <c r="V4562" i="1"/>
  <c r="X4562" i="1"/>
  <c r="Z4562" i="1"/>
  <c r="V4382" i="1"/>
  <c r="X4382" i="1"/>
  <c r="Z4382" i="1"/>
  <c r="V2028" i="1"/>
  <c r="X2028" i="1"/>
  <c r="Z2028" i="1"/>
  <c r="V1231" i="1"/>
  <c r="X1231" i="1"/>
  <c r="Z1231" i="1"/>
  <c r="V4591" i="1"/>
  <c r="X4591" i="1"/>
  <c r="Z4591" i="1"/>
  <c r="V1142" i="1"/>
  <c r="X1142" i="1"/>
  <c r="Z1142" i="1"/>
  <c r="V4501" i="1"/>
  <c r="X4501" i="1"/>
  <c r="Z4501" i="1"/>
  <c r="V686" i="1"/>
  <c r="X686" i="1"/>
  <c r="Z686" i="1"/>
  <c r="V3344" i="1"/>
  <c r="X3344" i="1"/>
  <c r="Z3344" i="1"/>
  <c r="V1556" i="1"/>
  <c r="X1556" i="1"/>
  <c r="Z1556" i="1"/>
  <c r="V1257" i="1"/>
  <c r="X1257" i="1"/>
  <c r="Z1257" i="1"/>
  <c r="V4391" i="1"/>
  <c r="X4391" i="1"/>
  <c r="Z4391" i="1"/>
  <c r="V2930" i="1"/>
  <c r="X2930" i="1"/>
  <c r="Z2930" i="1"/>
  <c r="V1871" i="1"/>
  <c r="X1871" i="1"/>
  <c r="Z1871" i="1"/>
  <c r="V2430" i="1"/>
  <c r="X2430" i="1"/>
  <c r="Z2430" i="1"/>
  <c r="V2983" i="1"/>
  <c r="X2983" i="1"/>
  <c r="Z2983" i="1"/>
  <c r="V1136" i="1"/>
  <c r="X1136" i="1"/>
  <c r="Z1136" i="1"/>
  <c r="V3027" i="1"/>
  <c r="X3027" i="1"/>
  <c r="Z3027" i="1"/>
  <c r="V2636" i="1"/>
  <c r="X2636" i="1"/>
  <c r="Z2636" i="1"/>
  <c r="V1609" i="1"/>
  <c r="X1609" i="1"/>
  <c r="Z1609" i="1"/>
  <c r="V302" i="1"/>
  <c r="X302" i="1"/>
  <c r="Z302" i="1"/>
  <c r="V433" i="1"/>
  <c r="X433" i="1"/>
  <c r="Z433" i="1"/>
  <c r="V4100" i="1"/>
  <c r="X4100" i="1"/>
  <c r="Z4100" i="1"/>
  <c r="V4607" i="1"/>
  <c r="X4607" i="1"/>
  <c r="Z4607" i="1"/>
  <c r="V819" i="1"/>
  <c r="X819" i="1"/>
  <c r="Z819" i="1"/>
  <c r="V2447" i="1"/>
  <c r="X2447" i="1"/>
  <c r="Z2447" i="1"/>
  <c r="V1568" i="1"/>
  <c r="X1568" i="1"/>
  <c r="Z1568" i="1"/>
  <c r="V1906" i="1"/>
  <c r="X1906" i="1"/>
  <c r="Z1906" i="1"/>
  <c r="V3300" i="1"/>
  <c r="X3300" i="1"/>
  <c r="Z3300" i="1"/>
  <c r="V2872" i="1"/>
  <c r="X2872" i="1"/>
  <c r="Z2872" i="1"/>
  <c r="V4385" i="1"/>
  <c r="X4385" i="1"/>
  <c r="Z4385" i="1"/>
  <c r="V2914" i="1"/>
  <c r="X2914" i="1"/>
  <c r="Z2914" i="1"/>
  <c r="V3260" i="1"/>
  <c r="X3260" i="1"/>
  <c r="Z3260" i="1"/>
  <c r="V3433" i="1"/>
  <c r="X3433" i="1"/>
  <c r="Z3433" i="1"/>
  <c r="V318" i="1"/>
  <c r="X318" i="1"/>
  <c r="Z318" i="1"/>
  <c r="V2072" i="1"/>
  <c r="X2072" i="1"/>
  <c r="Z2072" i="1"/>
  <c r="V158" i="1"/>
  <c r="X158" i="1"/>
  <c r="Z158" i="1"/>
  <c r="V1224" i="1"/>
  <c r="X1224" i="1"/>
  <c r="Z1224" i="1"/>
  <c r="V2361" i="1"/>
  <c r="X2361" i="1"/>
  <c r="Z2361" i="1"/>
  <c r="V3041" i="1"/>
  <c r="X3041" i="1"/>
  <c r="Z3041" i="1"/>
  <c r="V1573" i="1"/>
  <c r="X1573" i="1"/>
  <c r="Z1573" i="1"/>
  <c r="V197" i="1"/>
  <c r="X197" i="1"/>
  <c r="Z197" i="1"/>
  <c r="V4324" i="1"/>
  <c r="X4324" i="1"/>
  <c r="Z4324" i="1"/>
  <c r="V4054" i="1"/>
  <c r="X4054" i="1"/>
  <c r="Z4054" i="1"/>
  <c r="V3050" i="1"/>
  <c r="X3050" i="1"/>
  <c r="Z3050" i="1"/>
  <c r="V4566" i="1"/>
  <c r="X4566" i="1"/>
  <c r="Z4566" i="1"/>
  <c r="V2531" i="1"/>
  <c r="X2531" i="1"/>
  <c r="Z2531" i="1"/>
  <c r="V3357" i="1"/>
  <c r="X3357" i="1"/>
  <c r="Z3357" i="1"/>
  <c r="V777" i="1"/>
  <c r="X777" i="1"/>
  <c r="Z777" i="1"/>
  <c r="V1456" i="1"/>
  <c r="X1456" i="1"/>
  <c r="Z1456" i="1"/>
  <c r="V131" i="1"/>
  <c r="X131" i="1"/>
  <c r="Z131" i="1"/>
  <c r="V4095" i="1"/>
  <c r="X4095" i="1"/>
  <c r="Z4095" i="1"/>
  <c r="V4194" i="1"/>
  <c r="X4194" i="1"/>
  <c r="Z4194" i="1"/>
  <c r="V644" i="1"/>
  <c r="X644" i="1"/>
  <c r="Z644" i="1"/>
  <c r="V2053" i="1"/>
  <c r="X2053" i="1"/>
  <c r="Z2053" i="1"/>
  <c r="V975" i="1"/>
  <c r="X975" i="1"/>
  <c r="Z975" i="1"/>
  <c r="V41" i="1"/>
  <c r="X41" i="1"/>
  <c r="Z41" i="1"/>
  <c r="V2051" i="1"/>
  <c r="X2051" i="1"/>
  <c r="Z2051" i="1"/>
  <c r="V126" i="1"/>
  <c r="X126" i="1"/>
  <c r="Z126" i="1"/>
  <c r="V3148" i="1"/>
  <c r="X3148" i="1"/>
  <c r="Z3148" i="1"/>
  <c r="V1174" i="1"/>
  <c r="X1174" i="1"/>
  <c r="Z1174" i="1"/>
  <c r="V2256" i="1"/>
  <c r="X2256" i="1"/>
  <c r="Z2256" i="1"/>
  <c r="V129" i="1"/>
  <c r="X129" i="1"/>
  <c r="Z129" i="1"/>
  <c r="V904" i="1"/>
  <c r="X904" i="1"/>
  <c r="Z904" i="1"/>
  <c r="V2044" i="1"/>
  <c r="X2044" i="1"/>
  <c r="Z2044" i="1"/>
  <c r="V420" i="1"/>
  <c r="X420" i="1"/>
  <c r="Z420" i="1"/>
  <c r="V3985" i="1"/>
  <c r="X3985" i="1"/>
  <c r="Z3985" i="1"/>
  <c r="V576" i="1"/>
  <c r="X576" i="1"/>
  <c r="Z576" i="1"/>
  <c r="V4291" i="1"/>
  <c r="X4291" i="1"/>
  <c r="Z4291" i="1"/>
  <c r="V527" i="1"/>
  <c r="X527" i="1"/>
  <c r="Z527" i="1"/>
  <c r="V2255" i="1"/>
  <c r="X2255" i="1"/>
  <c r="Z2255" i="1"/>
  <c r="V3575" i="1"/>
  <c r="X3575" i="1"/>
  <c r="Z3575" i="1"/>
  <c r="V4503" i="1"/>
  <c r="X4503" i="1"/>
  <c r="Z4503" i="1"/>
  <c r="V809" i="1"/>
  <c r="X809" i="1"/>
  <c r="Z809" i="1"/>
  <c r="V3722" i="1"/>
  <c r="X3722" i="1"/>
  <c r="Z3722" i="1"/>
  <c r="V585" i="1"/>
  <c r="X585" i="1"/>
  <c r="Z585" i="1"/>
  <c r="V28" i="1"/>
  <c r="X28" i="1"/>
  <c r="Z28" i="1"/>
  <c r="V337" i="1"/>
  <c r="X337" i="1"/>
  <c r="Z337" i="1"/>
  <c r="V285" i="1"/>
  <c r="X285" i="1"/>
  <c r="Z285" i="1"/>
  <c r="V1258" i="1"/>
  <c r="X1258" i="1"/>
  <c r="Z1258" i="1"/>
  <c r="V2338" i="1"/>
  <c r="X2338" i="1"/>
  <c r="Z2338" i="1"/>
  <c r="V395" i="1"/>
  <c r="X395" i="1"/>
  <c r="Z395" i="1"/>
  <c r="V3943" i="1"/>
  <c r="X3943" i="1"/>
  <c r="Z3943" i="1"/>
  <c r="V2861" i="1"/>
  <c r="X2861" i="1"/>
  <c r="Z2861" i="1"/>
  <c r="V338" i="1"/>
  <c r="X338" i="1"/>
  <c r="Z338" i="1"/>
  <c r="V1506" i="1"/>
  <c r="X1506" i="1"/>
  <c r="Z1506" i="1"/>
  <c r="V2850" i="1"/>
  <c r="X2850" i="1"/>
  <c r="Z2850" i="1"/>
  <c r="V807" i="1"/>
  <c r="X807" i="1"/>
  <c r="Z807" i="1"/>
  <c r="V3928" i="1"/>
  <c r="X3928" i="1"/>
  <c r="Z3928" i="1"/>
  <c r="V434" i="1"/>
  <c r="X434" i="1"/>
  <c r="Z434" i="1"/>
  <c r="V4377" i="1"/>
  <c r="X4377" i="1"/>
  <c r="Z4377" i="1"/>
  <c r="V2100" i="1"/>
  <c r="X2100" i="1"/>
  <c r="Z2100" i="1"/>
  <c r="V1763" i="1"/>
  <c r="X1763" i="1"/>
  <c r="Z1763" i="1"/>
  <c r="V995" i="1"/>
  <c r="X995" i="1"/>
  <c r="Z995" i="1"/>
  <c r="V4568" i="1"/>
  <c r="X4568" i="1"/>
  <c r="Z4568" i="1"/>
  <c r="V4656" i="1"/>
  <c r="X4656" i="1"/>
  <c r="Z4656" i="1"/>
  <c r="V4659" i="1"/>
  <c r="X4659" i="1"/>
  <c r="Z4659" i="1"/>
  <c r="V557" i="1"/>
  <c r="X557" i="1"/>
  <c r="Z557" i="1"/>
  <c r="V3188" i="1"/>
  <c r="X3188" i="1"/>
  <c r="Z3188" i="1"/>
  <c r="V2171" i="1"/>
  <c r="X2171" i="1"/>
  <c r="Z2171" i="1"/>
  <c r="V1989" i="1"/>
  <c r="X1989" i="1"/>
  <c r="Z1989" i="1"/>
  <c r="V569" i="1"/>
  <c r="X569" i="1"/>
  <c r="Z569" i="1"/>
  <c r="V846" i="1"/>
  <c r="X846" i="1"/>
  <c r="Z846" i="1"/>
  <c r="V4165" i="1"/>
  <c r="X4165" i="1"/>
  <c r="Z4165" i="1"/>
  <c r="V113" i="1"/>
  <c r="X113" i="1"/>
  <c r="Z113" i="1"/>
  <c r="V1964" i="1"/>
  <c r="X1964" i="1"/>
  <c r="Z1964" i="1"/>
  <c r="V2229" i="1"/>
  <c r="X2229" i="1"/>
  <c r="Z2229" i="1"/>
  <c r="V9" i="1"/>
  <c r="X9" i="1"/>
  <c r="Z9" i="1"/>
  <c r="V2577" i="1"/>
  <c r="X2577" i="1"/>
  <c r="Z2577" i="1"/>
  <c r="V2249" i="1"/>
  <c r="X2249" i="1"/>
  <c r="Z2249" i="1"/>
  <c r="V1555" i="1"/>
  <c r="X1555" i="1"/>
  <c r="Z1555" i="1"/>
  <c r="V491" i="1"/>
  <c r="X491" i="1"/>
  <c r="Z491" i="1"/>
  <c r="V1114" i="1"/>
  <c r="X1114" i="1"/>
  <c r="Z1114" i="1"/>
  <c r="V315" i="1"/>
  <c r="X315" i="1"/>
  <c r="Z315" i="1"/>
  <c r="V1513" i="1"/>
  <c r="X1513" i="1"/>
  <c r="Z1513" i="1"/>
  <c r="V2287" i="1"/>
  <c r="X2287" i="1"/>
  <c r="Z2287" i="1"/>
  <c r="V46" i="1"/>
  <c r="X46" i="1"/>
  <c r="Z46" i="1"/>
  <c r="V609" i="1"/>
  <c r="X609" i="1"/>
  <c r="Z609" i="1"/>
  <c r="V2372" i="1"/>
  <c r="X2372" i="1"/>
  <c r="Z2372" i="1"/>
  <c r="V1060" i="1"/>
  <c r="X1060" i="1"/>
  <c r="Z1060" i="1"/>
  <c r="V1954" i="1"/>
  <c r="X1954" i="1"/>
  <c r="Z1954" i="1"/>
  <c r="V490" i="1"/>
  <c r="X490" i="1"/>
  <c r="Z490" i="1"/>
  <c r="V3284" i="1"/>
  <c r="X3284" i="1"/>
  <c r="Z3284" i="1"/>
  <c r="V2748" i="1"/>
  <c r="X2748" i="1"/>
  <c r="Z2748" i="1"/>
  <c r="V982" i="1"/>
  <c r="X982" i="1"/>
  <c r="Z982" i="1"/>
  <c r="V4088" i="1"/>
  <c r="X4088" i="1"/>
  <c r="Z4088" i="1"/>
  <c r="V3576" i="1"/>
  <c r="X3576" i="1"/>
  <c r="Z3576" i="1"/>
  <c r="V4038" i="1"/>
  <c r="X4038" i="1"/>
  <c r="Z4038" i="1"/>
  <c r="V1581" i="1"/>
  <c r="X1581" i="1"/>
  <c r="Z1581" i="1"/>
  <c r="V1372" i="1"/>
  <c r="X1372" i="1"/>
  <c r="Z1372" i="1"/>
  <c r="V112" i="1"/>
  <c r="X112" i="1"/>
  <c r="Z112" i="1"/>
  <c r="V3815" i="1"/>
  <c r="X3815" i="1"/>
  <c r="Z3815" i="1"/>
  <c r="V2844" i="1"/>
  <c r="X2844" i="1"/>
  <c r="Z2844" i="1"/>
  <c r="V423" i="1"/>
  <c r="X423" i="1"/>
  <c r="Z423" i="1"/>
  <c r="V970" i="1"/>
  <c r="X970" i="1"/>
  <c r="Z970" i="1"/>
  <c r="V1620" i="1"/>
  <c r="X1620" i="1"/>
  <c r="Z1620" i="1"/>
  <c r="V546" i="1"/>
  <c r="X546" i="1"/>
  <c r="Z546" i="1"/>
  <c r="V4642" i="1"/>
  <c r="X4642" i="1"/>
  <c r="Z4642" i="1"/>
  <c r="V1515" i="1"/>
  <c r="X1515" i="1"/>
  <c r="Z1515" i="1"/>
  <c r="V2385" i="1"/>
  <c r="X2385" i="1"/>
  <c r="Z2385" i="1"/>
  <c r="V1132" i="1"/>
  <c r="X1132" i="1"/>
  <c r="Z1132" i="1"/>
  <c r="V601" i="1"/>
  <c r="X601" i="1"/>
  <c r="Z601" i="1"/>
  <c r="V1283" i="1"/>
  <c r="X1283" i="1"/>
  <c r="Z1283" i="1"/>
  <c r="V3128" i="1"/>
  <c r="X3128" i="1"/>
  <c r="Z3128" i="1"/>
  <c r="V2065" i="1"/>
  <c r="X2065" i="1"/>
  <c r="Z2065" i="1"/>
  <c r="V1856" i="1"/>
  <c r="X1856" i="1"/>
  <c r="Z1856" i="1"/>
  <c r="V381" i="1"/>
  <c r="X381" i="1"/>
  <c r="Z381" i="1"/>
  <c r="V3399" i="1"/>
  <c r="X3399" i="1"/>
  <c r="Z3399" i="1"/>
  <c r="V673" i="1"/>
  <c r="X673" i="1"/>
  <c r="Z673" i="1"/>
  <c r="V902" i="1"/>
  <c r="X902" i="1"/>
  <c r="Z902" i="1"/>
  <c r="V3375" i="1"/>
  <c r="X3375" i="1"/>
  <c r="Z3375" i="1"/>
  <c r="V4613" i="1"/>
  <c r="X4613" i="1"/>
  <c r="Z4613" i="1"/>
  <c r="V4046" i="1"/>
  <c r="X4046" i="1"/>
  <c r="Z4046" i="1"/>
  <c r="V515" i="1"/>
  <c r="X515" i="1"/>
  <c r="Z515" i="1"/>
  <c r="V1543" i="1"/>
  <c r="X1543" i="1"/>
  <c r="Z1543" i="1"/>
  <c r="V4145" i="1"/>
  <c r="X4145" i="1"/>
  <c r="Z4145" i="1"/>
  <c r="V3376" i="1"/>
  <c r="X3376" i="1"/>
  <c r="Z3376" i="1"/>
  <c r="V1064" i="1"/>
  <c r="X1064" i="1"/>
  <c r="Z1064" i="1"/>
  <c r="V1448" i="1"/>
  <c r="X1448" i="1"/>
  <c r="Z1448" i="1"/>
  <c r="V717" i="1"/>
  <c r="X717" i="1"/>
  <c r="Z717" i="1"/>
  <c r="V382" i="1"/>
  <c r="X382" i="1"/>
  <c r="Z382" i="1"/>
  <c r="V2493" i="1"/>
  <c r="X2493" i="1"/>
  <c r="Z2493" i="1"/>
  <c r="V1115" i="1"/>
  <c r="X1115" i="1"/>
  <c r="Z1115" i="1"/>
  <c r="V949" i="1"/>
  <c r="X949" i="1"/>
  <c r="Z949" i="1"/>
  <c r="V4195" i="1"/>
  <c r="X4195" i="1"/>
  <c r="Z4195" i="1"/>
  <c r="V1858" i="1"/>
  <c r="X1858" i="1"/>
  <c r="Z1858" i="1"/>
  <c r="V288" i="1"/>
  <c r="X288" i="1"/>
  <c r="Z288" i="1"/>
  <c r="V1198" i="1"/>
  <c r="X1198" i="1"/>
  <c r="Z1198" i="1"/>
  <c r="V800" i="1"/>
  <c r="X800" i="1"/>
  <c r="Z800" i="1"/>
  <c r="V3353" i="1"/>
  <c r="X3353" i="1"/>
  <c r="Z3353" i="1"/>
  <c r="V702" i="1"/>
  <c r="X702" i="1"/>
  <c r="Z702" i="1"/>
  <c r="V4217" i="1"/>
  <c r="X4217" i="1"/>
  <c r="Z4217" i="1"/>
  <c r="V4280" i="1"/>
  <c r="X4280" i="1"/>
  <c r="Z4280" i="1"/>
  <c r="V3119" i="1"/>
  <c r="X3119" i="1"/>
  <c r="Z3119" i="1"/>
  <c r="V2015" i="1"/>
  <c r="X2015" i="1"/>
  <c r="Z2015" i="1"/>
  <c r="V1710" i="1"/>
  <c r="X1710" i="1"/>
  <c r="Z1710" i="1"/>
  <c r="V1185" i="1"/>
  <c r="X1185" i="1"/>
  <c r="Z1185" i="1"/>
  <c r="V1758" i="1"/>
  <c r="X1758" i="1"/>
  <c r="Z1758" i="1"/>
  <c r="V1124" i="1"/>
  <c r="X1124" i="1"/>
  <c r="Z1124" i="1"/>
  <c r="V2561" i="1"/>
  <c r="X2561" i="1"/>
  <c r="Z2561" i="1"/>
  <c r="V305" i="1"/>
  <c r="X305" i="1"/>
  <c r="Z305" i="1"/>
  <c r="V3655" i="1"/>
  <c r="X3655" i="1"/>
  <c r="Z3655" i="1"/>
  <c r="V378" i="1"/>
  <c r="X378" i="1"/>
  <c r="Z378" i="1"/>
  <c r="V3534" i="1"/>
  <c r="X3534" i="1"/>
  <c r="Z3534" i="1"/>
  <c r="V4628" i="1"/>
  <c r="X4628" i="1"/>
  <c r="Z4628" i="1"/>
  <c r="V4468" i="1"/>
  <c r="X4468" i="1"/>
  <c r="Z4468" i="1"/>
  <c r="V2828" i="1"/>
  <c r="X2828" i="1"/>
  <c r="Z2828" i="1"/>
  <c r="V1730" i="1"/>
  <c r="X1730" i="1"/>
  <c r="Z1730" i="1"/>
  <c r="V2319" i="1"/>
  <c r="X2319" i="1"/>
  <c r="Z2319" i="1"/>
  <c r="V232" i="1"/>
  <c r="X232" i="1"/>
  <c r="Z232" i="1"/>
  <c r="V71" i="1"/>
  <c r="X71" i="1"/>
  <c r="Z71" i="1"/>
  <c r="V709" i="1"/>
  <c r="X709" i="1"/>
  <c r="Z709" i="1"/>
  <c r="V3835" i="1"/>
  <c r="X3835" i="1"/>
  <c r="Z3835" i="1"/>
  <c r="V2096" i="1"/>
  <c r="X2096" i="1"/>
  <c r="Z2096" i="1"/>
  <c r="V1994" i="1"/>
  <c r="X1994" i="1"/>
  <c r="Z1994" i="1"/>
  <c r="V4287" i="1"/>
  <c r="X4287" i="1"/>
  <c r="Z4287" i="1"/>
  <c r="V3180" i="1"/>
  <c r="X3180" i="1"/>
  <c r="Z3180" i="1"/>
  <c r="V3989" i="1"/>
  <c r="X3989" i="1"/>
  <c r="Z3989" i="1"/>
  <c r="V2156" i="1"/>
  <c r="X2156" i="1"/>
  <c r="Z2156" i="1"/>
  <c r="V3793" i="1"/>
  <c r="X3793" i="1"/>
  <c r="Z3793" i="1"/>
  <c r="V2225" i="1"/>
  <c r="X2225" i="1"/>
  <c r="Z2225" i="1"/>
  <c r="V139" i="1"/>
  <c r="X139" i="1"/>
  <c r="Z139" i="1"/>
  <c r="V2548" i="1"/>
  <c r="X2548" i="1"/>
  <c r="Z2548" i="1"/>
  <c r="V4352" i="1"/>
  <c r="X4352" i="1"/>
  <c r="Z4352" i="1"/>
  <c r="V1610" i="1"/>
  <c r="X1610" i="1"/>
  <c r="Z1610" i="1"/>
  <c r="V4150" i="1"/>
  <c r="X4150" i="1"/>
  <c r="Z4150" i="1"/>
  <c r="V3993" i="1"/>
  <c r="X3993" i="1"/>
  <c r="Z3993" i="1"/>
  <c r="V3911" i="1"/>
  <c r="X3911" i="1"/>
  <c r="Z3911" i="1"/>
  <c r="V3859" i="1"/>
  <c r="X3859" i="1"/>
  <c r="Z3859" i="1"/>
  <c r="V2066" i="1"/>
  <c r="X2066" i="1"/>
  <c r="Z2066" i="1"/>
  <c r="V1374" i="1"/>
  <c r="X1374" i="1"/>
  <c r="Z1374" i="1"/>
  <c r="V267" i="1"/>
  <c r="X267" i="1"/>
  <c r="Z267" i="1"/>
  <c r="V847" i="1"/>
  <c r="X847" i="1"/>
  <c r="Z847" i="1"/>
  <c r="V1797" i="1"/>
  <c r="X1797" i="1"/>
  <c r="Z1797" i="1"/>
  <c r="V4277" i="1"/>
  <c r="X4277" i="1"/>
  <c r="Z4277" i="1"/>
  <c r="V581" i="1"/>
  <c r="X581" i="1"/>
  <c r="Z581" i="1"/>
  <c r="V890" i="1"/>
  <c r="X890" i="1"/>
  <c r="Z890" i="1"/>
  <c r="V879" i="1"/>
  <c r="X879" i="1"/>
  <c r="Z879" i="1"/>
  <c r="V1925" i="1"/>
  <c r="X1925" i="1"/>
  <c r="Z1925" i="1"/>
  <c r="V600" i="1"/>
  <c r="X600" i="1"/>
  <c r="Z600" i="1"/>
  <c r="V266" i="1"/>
  <c r="X266" i="1"/>
  <c r="Z266" i="1"/>
  <c r="V2905" i="1"/>
  <c r="X2905" i="1"/>
  <c r="Z2905" i="1"/>
  <c r="V1086" i="1"/>
  <c r="X1086" i="1"/>
  <c r="Z1086" i="1"/>
  <c r="V1313" i="1"/>
  <c r="X1313" i="1"/>
  <c r="Z1313" i="1"/>
  <c r="V1595" i="1"/>
  <c r="X1595" i="1"/>
  <c r="Z1595" i="1"/>
  <c r="V1080" i="1"/>
  <c r="X1080" i="1"/>
  <c r="Z1080" i="1"/>
  <c r="V1735" i="1"/>
  <c r="X1735" i="1"/>
  <c r="Z1735" i="1"/>
  <c r="V2624" i="1"/>
  <c r="X2624" i="1"/>
  <c r="Z2624" i="1"/>
  <c r="V1909" i="1"/>
  <c r="X1909" i="1"/>
  <c r="Z1909" i="1"/>
  <c r="V4464" i="1"/>
  <c r="X4464" i="1"/>
  <c r="Z4464" i="1"/>
  <c r="V1408" i="1"/>
  <c r="X1408" i="1"/>
  <c r="Z1408" i="1"/>
  <c r="V3112" i="1"/>
  <c r="X3112" i="1"/>
  <c r="Z3112" i="1"/>
  <c r="V3252" i="1"/>
  <c r="X3252" i="1"/>
  <c r="Z3252" i="1"/>
  <c r="V1329" i="1"/>
  <c r="X1329" i="1"/>
  <c r="Z1329" i="1"/>
  <c r="V1867" i="1"/>
  <c r="X1867" i="1"/>
  <c r="Z1867" i="1"/>
  <c r="V1369" i="1"/>
  <c r="X1369" i="1"/>
  <c r="Z1369" i="1"/>
  <c r="V3412" i="1"/>
  <c r="X3412" i="1"/>
  <c r="Z3412" i="1"/>
  <c r="V1213" i="1"/>
  <c r="X1213" i="1"/>
  <c r="Z1213" i="1"/>
  <c r="V2146" i="1"/>
  <c r="X2146" i="1"/>
  <c r="Z2146" i="1"/>
  <c r="V787" i="1"/>
  <c r="X787" i="1"/>
  <c r="Z787" i="1"/>
  <c r="V552" i="1"/>
  <c r="X552" i="1"/>
  <c r="Z552" i="1"/>
  <c r="V2056" i="1"/>
  <c r="X2056" i="1"/>
  <c r="Z2056" i="1"/>
  <c r="V301" i="1"/>
  <c r="X301" i="1"/>
  <c r="Z301" i="1"/>
  <c r="V621" i="1"/>
  <c r="X621" i="1"/>
  <c r="Z621" i="1"/>
  <c r="V3323" i="1"/>
  <c r="X3323" i="1"/>
  <c r="Z3323" i="1"/>
  <c r="V2506" i="1"/>
  <c r="X2506" i="1"/>
  <c r="Z2506" i="1"/>
  <c r="V568" i="1"/>
  <c r="X568" i="1"/>
  <c r="Z568" i="1"/>
  <c r="V868" i="1"/>
  <c r="X868" i="1"/>
  <c r="Z868" i="1"/>
  <c r="V1776" i="1"/>
  <c r="X1776" i="1"/>
  <c r="Z1776" i="1"/>
  <c r="V222" i="1"/>
  <c r="X222" i="1"/>
  <c r="Z222" i="1"/>
  <c r="V2167" i="1"/>
  <c r="X2167" i="1"/>
  <c r="Z2167" i="1"/>
  <c r="V1440" i="1"/>
  <c r="X1440" i="1"/>
  <c r="Z1440" i="1"/>
  <c r="V2206" i="1"/>
  <c r="X2206" i="1"/>
  <c r="Z2206" i="1"/>
  <c r="V3213" i="1"/>
  <c r="X3213" i="1"/>
  <c r="Z3213" i="1"/>
  <c r="V1727" i="1"/>
  <c r="X1727" i="1"/>
  <c r="Z1727" i="1"/>
  <c r="V1558" i="1"/>
  <c r="X1558" i="1"/>
  <c r="Z1558" i="1"/>
  <c r="V3882" i="1"/>
  <c r="X3882" i="1"/>
  <c r="Z3882" i="1"/>
  <c r="V1724" i="1"/>
  <c r="X1724" i="1"/>
  <c r="Z1724" i="1"/>
  <c r="V4018" i="1"/>
  <c r="X4018" i="1"/>
  <c r="Z4018" i="1"/>
  <c r="V3218" i="1"/>
  <c r="X3218" i="1"/>
  <c r="Z3218" i="1"/>
  <c r="V2092" i="1"/>
  <c r="X2092" i="1"/>
  <c r="Z2092" i="1"/>
  <c r="V790" i="1"/>
  <c r="X790" i="1"/>
  <c r="Z790" i="1"/>
  <c r="V804" i="1"/>
  <c r="X804" i="1"/>
  <c r="Z804" i="1"/>
  <c r="V713" i="1"/>
  <c r="X713" i="1"/>
  <c r="Z713" i="1"/>
  <c r="V4279" i="1"/>
  <c r="X4279" i="1"/>
  <c r="Z4279" i="1"/>
  <c r="V4156" i="1"/>
  <c r="X4156" i="1"/>
  <c r="Z4156" i="1"/>
  <c r="V3092" i="1"/>
  <c r="X3092" i="1"/>
  <c r="Z3092" i="1"/>
  <c r="V2433" i="1"/>
  <c r="X2433" i="1"/>
  <c r="Z2433" i="1"/>
  <c r="V524" i="1"/>
  <c r="X524" i="1"/>
  <c r="Z524" i="1"/>
  <c r="V1468" i="1"/>
  <c r="X1468" i="1"/>
  <c r="Z1468" i="1"/>
  <c r="V504" i="1"/>
  <c r="X504" i="1"/>
  <c r="Z504" i="1"/>
  <c r="V714" i="1"/>
  <c r="X714" i="1"/>
  <c r="Z714" i="1"/>
  <c r="V598" i="1"/>
  <c r="X598" i="1"/>
  <c r="Z598" i="1"/>
  <c r="V3033" i="1"/>
  <c r="X3033" i="1"/>
  <c r="Z3033" i="1"/>
  <c r="V1359" i="1"/>
  <c r="X1359" i="1"/>
  <c r="Z1359" i="1"/>
  <c r="V4650" i="1"/>
  <c r="X4650" i="1"/>
  <c r="Z4650" i="1"/>
  <c r="V1009" i="1"/>
  <c r="X1009" i="1"/>
  <c r="Z1009" i="1"/>
  <c r="V509" i="1"/>
  <c r="X509" i="1"/>
  <c r="Z509" i="1"/>
  <c r="V2975" i="1"/>
  <c r="X2975" i="1"/>
  <c r="Z2975" i="1"/>
  <c r="V4547" i="1"/>
  <c r="X4547" i="1"/>
  <c r="Z4547" i="1"/>
  <c r="V3930" i="1"/>
  <c r="X3930" i="1"/>
  <c r="Z3930" i="1"/>
  <c r="V3481" i="1"/>
  <c r="X3481" i="1"/>
  <c r="Z3481" i="1"/>
  <c r="V3028" i="1"/>
  <c r="X3028" i="1"/>
  <c r="Z3028" i="1"/>
  <c r="V257" i="1"/>
  <c r="X257" i="1"/>
  <c r="Z257" i="1"/>
  <c r="V221" i="1"/>
  <c r="X221" i="1"/>
  <c r="Z221" i="1"/>
  <c r="V2231" i="1"/>
  <c r="X2231" i="1"/>
  <c r="Z2231" i="1"/>
  <c r="V3398" i="1"/>
  <c r="X3398" i="1"/>
  <c r="Z3398" i="1"/>
  <c r="V1944" i="1"/>
  <c r="X1944" i="1"/>
  <c r="Z1944" i="1"/>
  <c r="V4570" i="1"/>
  <c r="X4570" i="1"/>
  <c r="Z4570" i="1"/>
  <c r="V3279" i="1"/>
  <c r="X3279" i="1"/>
  <c r="Z3279" i="1"/>
  <c r="V3485" i="1"/>
  <c r="X3485" i="1"/>
  <c r="Z3485" i="1"/>
  <c r="V1126" i="1"/>
  <c r="X1126" i="1"/>
  <c r="Z1126" i="1"/>
  <c r="V2953" i="1"/>
  <c r="X2953" i="1"/>
  <c r="Z2953" i="1"/>
  <c r="V1927" i="1"/>
  <c r="X1927" i="1"/>
  <c r="Z1927" i="1"/>
  <c r="V3360" i="1"/>
  <c r="X3360" i="1"/>
  <c r="Z3360" i="1"/>
  <c r="V2378" i="1"/>
  <c r="X2378" i="1"/>
  <c r="Z2378" i="1"/>
  <c r="V3720" i="1"/>
  <c r="X3720" i="1"/>
  <c r="Z3720" i="1"/>
  <c r="V2237" i="1"/>
  <c r="X2237" i="1"/>
  <c r="Z2237" i="1"/>
  <c r="V2439" i="1"/>
  <c r="X2439" i="1"/>
  <c r="Z2439" i="1"/>
  <c r="V740" i="1"/>
  <c r="X740" i="1"/>
  <c r="Z740" i="1"/>
  <c r="V814" i="1"/>
  <c r="X814" i="1"/>
  <c r="Z814" i="1"/>
  <c r="V361" i="1"/>
  <c r="X361" i="1"/>
  <c r="Z361" i="1"/>
  <c r="V1478" i="1"/>
  <c r="X1478" i="1"/>
  <c r="Z1478" i="1"/>
  <c r="V368" i="1"/>
  <c r="X368" i="1"/>
  <c r="Z368" i="1"/>
  <c r="V3669" i="1"/>
  <c r="X3669" i="1"/>
  <c r="Z3669" i="1"/>
  <c r="V1134" i="1"/>
  <c r="X1134" i="1"/>
  <c r="Z1134" i="1"/>
  <c r="V1292" i="1"/>
  <c r="X1292" i="1"/>
  <c r="Z1292" i="1"/>
  <c r="V3968" i="1"/>
  <c r="X3968" i="1"/>
  <c r="Z3968" i="1"/>
  <c r="V2211" i="1"/>
  <c r="X2211" i="1"/>
  <c r="Z2211" i="1"/>
  <c r="V1398" i="1"/>
  <c r="X1398" i="1"/>
  <c r="Z1398" i="1"/>
  <c r="V3701" i="1"/>
  <c r="X3701" i="1"/>
  <c r="Z3701" i="1"/>
  <c r="V2535" i="1"/>
  <c r="X2535" i="1"/>
  <c r="Z2535" i="1"/>
  <c r="V2630" i="1"/>
  <c r="X2630" i="1"/>
  <c r="Z2630" i="1"/>
  <c r="V2528" i="1"/>
  <c r="X2528" i="1"/>
  <c r="Z2528" i="1"/>
  <c r="V1897" i="1"/>
  <c r="X1897" i="1"/>
  <c r="Z1897" i="1"/>
  <c r="V4440" i="1"/>
  <c r="X4440" i="1"/>
  <c r="Z4440" i="1"/>
  <c r="V1277" i="1"/>
  <c r="X1277" i="1"/>
  <c r="Z1277" i="1"/>
  <c r="V347" i="1"/>
  <c r="X347" i="1"/>
  <c r="Z347" i="1"/>
  <c r="V3633" i="1"/>
  <c r="X3633" i="1"/>
  <c r="Z3633" i="1"/>
  <c r="V1835" i="1"/>
  <c r="X1835" i="1"/>
  <c r="Z1835" i="1"/>
  <c r="V3689" i="1"/>
  <c r="X3689" i="1"/>
  <c r="Z3689" i="1"/>
  <c r="V2639" i="1"/>
  <c r="X2639" i="1"/>
  <c r="Z2639" i="1"/>
  <c r="V4114" i="1"/>
  <c r="X4114" i="1"/>
  <c r="Z4114" i="1"/>
  <c r="V3141" i="1"/>
  <c r="X3141" i="1"/>
  <c r="Z3141" i="1"/>
  <c r="V2840" i="1"/>
  <c r="X2840" i="1"/>
  <c r="Z2840" i="1"/>
  <c r="V3932" i="1"/>
  <c r="X3932" i="1"/>
  <c r="Z3932" i="1"/>
  <c r="V194" i="1"/>
  <c r="X194" i="1"/>
  <c r="Z194" i="1"/>
  <c r="V646" i="1"/>
  <c r="X646" i="1"/>
  <c r="Z646" i="1"/>
  <c r="V750" i="1"/>
  <c r="X750" i="1"/>
  <c r="Z750" i="1"/>
  <c r="V602" i="1"/>
  <c r="X602" i="1"/>
  <c r="Z602" i="1"/>
  <c r="V2574" i="1"/>
  <c r="X2574" i="1"/>
  <c r="Z2574" i="1"/>
  <c r="V327" i="1"/>
  <c r="X327" i="1"/>
  <c r="Z327" i="1"/>
  <c r="V963" i="1"/>
  <c r="X963" i="1"/>
  <c r="Z963" i="1"/>
  <c r="V4021" i="1"/>
  <c r="X4021" i="1"/>
  <c r="Z4021" i="1"/>
  <c r="V416" i="1"/>
  <c r="X416" i="1"/>
  <c r="Z416" i="1"/>
  <c r="V1766" i="1"/>
  <c r="X1766" i="1"/>
  <c r="Z1766" i="1"/>
  <c r="V748" i="1"/>
  <c r="X748" i="1"/>
  <c r="Z748" i="1"/>
  <c r="V4559" i="1"/>
  <c r="X4559" i="1"/>
  <c r="Z4559" i="1"/>
  <c r="V1623" i="1"/>
  <c r="X1623" i="1"/>
  <c r="Z1623" i="1"/>
  <c r="V1644" i="1"/>
  <c r="X1644" i="1"/>
  <c r="Z1644" i="1"/>
  <c r="V2698" i="1"/>
  <c r="X2698" i="1"/>
  <c r="Z2698" i="1"/>
  <c r="V2510" i="1"/>
  <c r="X2510" i="1"/>
  <c r="Z2510" i="1"/>
  <c r="V4189" i="1"/>
  <c r="X4189" i="1"/>
  <c r="Z4189" i="1"/>
  <c r="V1015" i="1"/>
  <c r="X1015" i="1"/>
  <c r="Z1015" i="1"/>
  <c r="V2816" i="1"/>
  <c r="X2816" i="1"/>
  <c r="Z2816" i="1"/>
  <c r="V1793" i="1"/>
  <c r="X1793" i="1"/>
  <c r="Z1793" i="1"/>
  <c r="V2059" i="1"/>
  <c r="X2059" i="1"/>
  <c r="Z2059" i="1"/>
  <c r="V586" i="1"/>
  <c r="X586" i="1"/>
  <c r="Z586" i="1"/>
  <c r="V2787" i="1"/>
  <c r="X2787" i="1"/>
  <c r="Z2787" i="1"/>
  <c r="V4398" i="1"/>
  <c r="X4398" i="1"/>
  <c r="Z4398" i="1"/>
  <c r="V2280" i="1"/>
  <c r="X2280" i="1"/>
  <c r="Z2280" i="1"/>
  <c r="V2137" i="1"/>
  <c r="X2137" i="1"/>
  <c r="Z2137" i="1"/>
  <c r="V2214" i="1"/>
  <c r="X2214" i="1"/>
  <c r="Z2214" i="1"/>
  <c r="V1289" i="1"/>
  <c r="X1289" i="1"/>
  <c r="Z1289" i="1"/>
  <c r="V1297" i="1"/>
  <c r="X1297" i="1"/>
  <c r="Z1297" i="1"/>
  <c r="V2307" i="1"/>
  <c r="X2307" i="1"/>
  <c r="Z2307" i="1"/>
  <c r="V1889" i="1"/>
  <c r="X1889" i="1"/>
  <c r="Z1889" i="1"/>
  <c r="V1947" i="1"/>
  <c r="X1947" i="1"/>
  <c r="Z1947" i="1"/>
  <c r="V3257" i="1"/>
  <c r="X3257" i="1"/>
  <c r="Z3257" i="1"/>
  <c r="V2772" i="1"/>
  <c r="X2772" i="1"/>
  <c r="Z2772" i="1"/>
  <c r="V4459" i="1"/>
  <c r="X4459" i="1"/>
  <c r="Z4459" i="1"/>
  <c r="V3075" i="1"/>
  <c r="X3075" i="1"/>
  <c r="Z3075" i="1"/>
  <c r="V1988" i="1"/>
  <c r="X1988" i="1"/>
  <c r="Z1988" i="1"/>
  <c r="V241" i="1"/>
  <c r="X241" i="1"/>
  <c r="Z241" i="1"/>
  <c r="V2000" i="1"/>
  <c r="X2000" i="1"/>
  <c r="Z2000" i="1"/>
  <c r="V853" i="1"/>
  <c r="X853" i="1"/>
  <c r="Z853" i="1"/>
  <c r="V2019" i="1"/>
  <c r="X2019" i="1"/>
  <c r="Z2019" i="1"/>
  <c r="V3554" i="1"/>
  <c r="X3554" i="1"/>
  <c r="Z3554" i="1"/>
  <c r="V2440" i="1"/>
  <c r="X2440" i="1"/>
  <c r="Z2440" i="1"/>
  <c r="V2750" i="1"/>
  <c r="X2750" i="1"/>
  <c r="Z2750" i="1"/>
  <c r="V2195" i="1"/>
  <c r="X2195" i="1"/>
  <c r="Z2195" i="1"/>
  <c r="V4050" i="1"/>
  <c r="X4050" i="1"/>
  <c r="Z4050" i="1"/>
  <c r="V2803" i="1"/>
  <c r="X2803" i="1"/>
  <c r="Z2803" i="1"/>
  <c r="V1580" i="1"/>
  <c r="X1580" i="1"/>
  <c r="Z1580" i="1"/>
  <c r="V1726" i="1"/>
  <c r="X1726" i="1"/>
  <c r="Z1726" i="1"/>
  <c r="V1656" i="1"/>
  <c r="X1656" i="1"/>
  <c r="Z1656" i="1"/>
  <c r="V1657" i="1"/>
  <c r="X1657" i="1"/>
  <c r="Z1657" i="1"/>
  <c r="V3876" i="1"/>
  <c r="X3876" i="1"/>
  <c r="Z3876" i="1"/>
  <c r="V971" i="1"/>
  <c r="X971" i="1"/>
  <c r="Z971" i="1"/>
  <c r="Z3352" i="1"/>
  <c r="Z543" i="1"/>
  <c r="Z2736" i="1"/>
  <c r="Z4007" i="1"/>
  <c r="Z4108" i="1"/>
  <c r="Z864" i="1"/>
  <c r="X864" i="1"/>
  <c r="X4108" i="1"/>
  <c r="X4007" i="1"/>
  <c r="X2736" i="1"/>
  <c r="X543" i="1"/>
  <c r="X3352" i="1"/>
  <c r="V3352" i="1"/>
  <c r="V543" i="1"/>
  <c r="V2736" i="1"/>
  <c r="V4007" i="1"/>
  <c r="V4108" i="1"/>
  <c r="V864" i="1"/>
  <c r="Z1280" i="1"/>
  <c r="X1280" i="1"/>
  <c r="V1280" i="1"/>
  <c r="Z4408" i="1"/>
  <c r="Z2367" i="1"/>
  <c r="Z1187" i="1"/>
  <c r="Z562" i="1"/>
  <c r="Z705" i="1"/>
  <c r="Z4492" i="1"/>
  <c r="X4492" i="1"/>
  <c r="X562" i="1"/>
  <c r="X705" i="1"/>
  <c r="X1187" i="1"/>
  <c r="X2367" i="1"/>
  <c r="X4408" i="1"/>
  <c r="V4408" i="1"/>
  <c r="V2367" i="1"/>
  <c r="V1187" i="1"/>
  <c r="V562" i="1"/>
  <c r="V705" i="1"/>
  <c r="V4492" i="1"/>
  <c r="Z4040" i="1"/>
  <c r="Z4186" i="1"/>
  <c r="Z1109" i="1"/>
  <c r="Z2069" i="1"/>
  <c r="X2069" i="1"/>
  <c r="X1109" i="1"/>
  <c r="X4186" i="1"/>
  <c r="X4040" i="1"/>
  <c r="V4040" i="1"/>
  <c r="V4186" i="1"/>
  <c r="V1109" i="1"/>
  <c r="V2069" i="1"/>
  <c r="Z2359" i="1"/>
  <c r="Z2091" i="1"/>
  <c r="Z697" i="1"/>
  <c r="Z4298" i="1"/>
  <c r="Z4655" i="1"/>
  <c r="X4655" i="1"/>
  <c r="X4298" i="1"/>
  <c r="X697" i="1"/>
  <c r="X2091" i="1"/>
  <c r="X2359" i="1"/>
  <c r="V2359" i="1"/>
  <c r="V2091" i="1"/>
  <c r="V697" i="1"/>
  <c r="V4298" i="1"/>
  <c r="V4655" i="1"/>
  <c r="Z1250" i="1"/>
  <c r="Z3837" i="1"/>
  <c r="Z4304" i="1"/>
  <c r="Z3568" i="1"/>
  <c r="Z4437" i="1"/>
  <c r="Z2768" i="1"/>
  <c r="Z1458" i="1"/>
  <c r="Z1524" i="1"/>
  <c r="Z495" i="1"/>
  <c r="Z3428" i="1"/>
  <c r="Z2143" i="1"/>
  <c r="Z1986" i="1"/>
  <c r="X1986" i="1"/>
  <c r="X2143" i="1"/>
  <c r="X3428" i="1"/>
  <c r="X1524" i="1"/>
  <c r="X495" i="1"/>
  <c r="X1458" i="1"/>
  <c r="X2768" i="1"/>
  <c r="X4437" i="1"/>
  <c r="X3568" i="1"/>
  <c r="X4304" i="1"/>
  <c r="X3837" i="1"/>
  <c r="X1250" i="1"/>
  <c r="V1250" i="1"/>
  <c r="V3837" i="1"/>
  <c r="V4304" i="1"/>
  <c r="V3568" i="1"/>
  <c r="V4437" i="1"/>
  <c r="V2768" i="1"/>
  <c r="V1458" i="1"/>
  <c r="V1524" i="1"/>
  <c r="V495" i="1"/>
  <c r="V3428" i="1"/>
  <c r="V2143" i="1"/>
  <c r="V1986" i="1"/>
  <c r="Z1984" i="1"/>
  <c r="Z3821" i="1"/>
  <c r="Z4326" i="1"/>
  <c r="Z2337" i="1"/>
  <c r="Z2357" i="1"/>
  <c r="Z2355" i="1"/>
  <c r="Z1948" i="1"/>
  <c r="Z1234" i="1"/>
  <c r="Z4424" i="1"/>
  <c r="Z2" i="1"/>
  <c r="Z4369" i="1"/>
  <c r="Z2647" i="1"/>
  <c r="Z3423" i="1"/>
  <c r="X3423" i="1"/>
  <c r="X2647" i="1"/>
  <c r="X4369" i="1"/>
  <c r="X2" i="1"/>
  <c r="X4424" i="1"/>
  <c r="X1948" i="1"/>
  <c r="X1234" i="1"/>
  <c r="X2355" i="1"/>
  <c r="X2357" i="1"/>
  <c r="X2337" i="1"/>
  <c r="X4326" i="1"/>
  <c r="X3821" i="1"/>
  <c r="X1984" i="1"/>
  <c r="V1984" i="1"/>
  <c r="V3821" i="1"/>
  <c r="V4326" i="1"/>
  <c r="V2337" i="1"/>
  <c r="V2357" i="1"/>
  <c r="V2355" i="1"/>
  <c r="V1948" i="1"/>
  <c r="V1234" i="1"/>
  <c r="V4424" i="1"/>
  <c r="V2" i="1"/>
  <c r="V4369" i="1"/>
  <c r="V2647" i="1"/>
  <c r="V3423" i="1"/>
  <c r="Z1233" i="1"/>
  <c r="Z4486" i="1"/>
  <c r="Z1957" i="1"/>
  <c r="Z4575" i="1"/>
  <c r="Z4654" i="1"/>
  <c r="Z4093" i="1"/>
  <c r="Z3610" i="1"/>
  <c r="Z2329" i="1"/>
  <c r="Z1155" i="1"/>
  <c r="Z1862" i="1"/>
  <c r="Z4383" i="1"/>
  <c r="Z3868" i="1"/>
  <c r="Z2516" i="1"/>
  <c r="Z3894" i="1"/>
  <c r="Z1945" i="1"/>
  <c r="Z603" i="1"/>
  <c r="X603" i="1"/>
  <c r="X1945" i="1"/>
  <c r="X3894" i="1"/>
  <c r="X2516" i="1"/>
  <c r="X3868" i="1"/>
  <c r="X4383" i="1"/>
  <c r="X1862" i="1"/>
  <c r="X1155" i="1"/>
  <c r="X2329" i="1"/>
  <c r="X3610" i="1"/>
  <c r="X4093" i="1"/>
  <c r="X4654" i="1"/>
  <c r="X4575" i="1"/>
  <c r="X1957" i="1"/>
  <c r="X4486" i="1"/>
  <c r="X1233" i="1"/>
  <c r="V1233" i="1"/>
  <c r="V4486" i="1"/>
  <c r="V1957" i="1"/>
  <c r="V4575" i="1"/>
  <c r="V4654" i="1"/>
  <c r="V4093" i="1"/>
  <c r="V3610" i="1"/>
  <c r="V2329" i="1"/>
  <c r="V1155" i="1"/>
  <c r="V1862" i="1"/>
  <c r="V4383" i="1"/>
  <c r="V3868" i="1"/>
  <c r="V2516" i="1"/>
  <c r="V3894" i="1"/>
  <c r="V1945" i="1"/>
  <c r="V603" i="1"/>
  <c r="Z4140" i="1"/>
  <c r="Z2596" i="1"/>
  <c r="Z3449" i="1"/>
  <c r="Z3181" i="1"/>
  <c r="Z1375" i="1"/>
  <c r="Z2832" i="1"/>
  <c r="Z230" i="1"/>
  <c r="Z2403" i="1"/>
  <c r="Z2135" i="1"/>
  <c r="Z520" i="1"/>
  <c r="Z3205" i="1"/>
  <c r="Z4241" i="1"/>
  <c r="Z2377" i="1"/>
  <c r="Z1355" i="1"/>
  <c r="Z2172" i="1"/>
  <c r="Z2551" i="1"/>
  <c r="Z397" i="1"/>
  <c r="Z2617" i="1"/>
  <c r="Z2043" i="1"/>
  <c r="Z1975" i="1"/>
  <c r="Z2364" i="1"/>
  <c r="Z4366" i="1"/>
  <c r="Z3229" i="1"/>
  <c r="Z102" i="1"/>
  <c r="Z4136" i="1"/>
  <c r="Z4347" i="1"/>
  <c r="Z3949" i="1"/>
  <c r="Z3390" i="1"/>
  <c r="Z3501" i="1"/>
  <c r="Z1345" i="1"/>
  <c r="X1345" i="1"/>
  <c r="X3501" i="1"/>
  <c r="X3390" i="1"/>
  <c r="X3949" i="1"/>
  <c r="X4347" i="1"/>
  <c r="X4136" i="1"/>
  <c r="X102" i="1"/>
  <c r="X3229" i="1"/>
  <c r="X4366" i="1"/>
  <c r="X2364" i="1"/>
  <c r="X1975" i="1"/>
  <c r="X2043" i="1"/>
  <c r="X397" i="1"/>
  <c r="X2617" i="1"/>
  <c r="X2551" i="1"/>
  <c r="X2172" i="1"/>
  <c r="X1355" i="1"/>
  <c r="X2377" i="1"/>
  <c r="X4241" i="1"/>
  <c r="X520" i="1"/>
  <c r="X3205" i="1"/>
  <c r="X2135" i="1"/>
  <c r="X2403" i="1"/>
  <c r="X230" i="1"/>
  <c r="X2832" i="1"/>
  <c r="X1375" i="1"/>
  <c r="X3181" i="1"/>
  <c r="X3449" i="1"/>
  <c r="X2596" i="1"/>
  <c r="X4140" i="1"/>
  <c r="V4140" i="1"/>
  <c r="V2596" i="1"/>
  <c r="V3449" i="1"/>
  <c r="V3181" i="1"/>
  <c r="V1375" i="1"/>
  <c r="V2832" i="1"/>
  <c r="V230" i="1"/>
  <c r="V2403" i="1"/>
  <c r="V2135" i="1"/>
  <c r="V520" i="1"/>
  <c r="V3205" i="1"/>
  <c r="V4241" i="1"/>
  <c r="V2377" i="1"/>
  <c r="V1355" i="1"/>
  <c r="V2172" i="1"/>
  <c r="V2551" i="1"/>
  <c r="V397" i="1"/>
  <c r="V2617" i="1"/>
  <c r="V2043" i="1"/>
  <c r="V1975" i="1"/>
  <c r="V2364" i="1"/>
  <c r="V4366" i="1"/>
  <c r="V3229" i="1"/>
  <c r="V102" i="1"/>
  <c r="V4136" i="1"/>
  <c r="V4347" i="1"/>
  <c r="V3949" i="1"/>
  <c r="V3390" i="1"/>
  <c r="V3501" i="1"/>
  <c r="V1345" i="1"/>
  <c r="Z4208" i="1"/>
  <c r="Z1209" i="1"/>
  <c r="Z1236" i="1"/>
  <c r="Z4001" i="1"/>
  <c r="Z861" i="1"/>
  <c r="Z3061" i="1"/>
  <c r="Z3667" i="1"/>
  <c r="Z4033" i="1"/>
  <c r="Z377" i="1"/>
  <c r="Z3287" i="1"/>
  <c r="Z4052" i="1"/>
  <c r="Z3961" i="1"/>
  <c r="Z4022" i="1"/>
  <c r="Z436" i="1"/>
  <c r="Z4499" i="1"/>
  <c r="Z4315" i="1"/>
  <c r="Z2478" i="1"/>
  <c r="Z1902" i="1"/>
  <c r="Z3587" i="1"/>
  <c r="Z389" i="1"/>
  <c r="Z1104" i="1"/>
  <c r="Z1476" i="1"/>
  <c r="Z3283" i="1"/>
  <c r="Z3676" i="1"/>
  <c r="Z388" i="1"/>
  <c r="Z1901" i="1"/>
  <c r="Z3738" i="1"/>
  <c r="Z2909" i="1"/>
  <c r="Z486" i="1"/>
  <c r="Z4306" i="1"/>
  <c r="Z3153" i="1"/>
  <c r="Z463" i="1"/>
  <c r="Z2795" i="1"/>
  <c r="Z1274" i="1"/>
  <c r="Z1525" i="1"/>
  <c r="Z1349" i="1"/>
  <c r="Z3382" i="1"/>
  <c r="Z4075" i="1"/>
  <c r="Z2544" i="1"/>
  <c r="Z1993" i="1"/>
  <c r="Z1861" i="1"/>
  <c r="Z4603" i="1"/>
  <c r="Z3430" i="1"/>
  <c r="Z2594" i="1"/>
  <c r="Z4395" i="1"/>
  <c r="X4395" i="1"/>
  <c r="X2594" i="1"/>
  <c r="X3430" i="1"/>
  <c r="X4603" i="1"/>
  <c r="X1861" i="1"/>
  <c r="X1993" i="1"/>
  <c r="X2544" i="1"/>
  <c r="X4075" i="1"/>
  <c r="X3382" i="1"/>
  <c r="X1349" i="1"/>
  <c r="X1525" i="1"/>
  <c r="X1274" i="1"/>
  <c r="X2795" i="1"/>
  <c r="X463" i="1"/>
  <c r="X3153" i="1"/>
  <c r="X4306" i="1"/>
  <c r="X486" i="1"/>
  <c r="X2909" i="1"/>
  <c r="X3738" i="1"/>
  <c r="X1901" i="1"/>
  <c r="X388" i="1"/>
  <c r="X3676" i="1"/>
  <c r="X3283" i="1"/>
  <c r="X1476" i="1"/>
  <c r="X1104" i="1"/>
  <c r="X3587" i="1"/>
  <c r="X389" i="1"/>
  <c r="X1902" i="1"/>
  <c r="X2478" i="1"/>
  <c r="X4315" i="1"/>
  <c r="X4499" i="1"/>
  <c r="X436" i="1"/>
  <c r="X4022" i="1"/>
  <c r="X3961" i="1"/>
  <c r="X4052" i="1"/>
  <c r="X3287" i="1"/>
  <c r="X377" i="1"/>
  <c r="X4033" i="1"/>
  <c r="X3667" i="1"/>
  <c r="X3061" i="1"/>
  <c r="X861" i="1"/>
  <c r="X4001" i="1"/>
  <c r="X1236" i="1"/>
  <c r="X4208" i="1"/>
  <c r="X1209" i="1"/>
  <c r="V4208" i="1"/>
  <c r="V1209" i="1"/>
  <c r="V1236" i="1"/>
  <c r="V4001" i="1"/>
  <c r="V861" i="1"/>
  <c r="V3061" i="1"/>
  <c r="V3667" i="1"/>
  <c r="V4033" i="1"/>
  <c r="V377" i="1"/>
  <c r="V3287" i="1"/>
  <c r="V4052" i="1"/>
  <c r="V3961" i="1"/>
  <c r="V4022" i="1"/>
  <c r="V436" i="1"/>
  <c r="V4499" i="1"/>
  <c r="V4315" i="1"/>
  <c r="V2478" i="1"/>
  <c r="V1902" i="1"/>
  <c r="V3587" i="1"/>
  <c r="V389" i="1"/>
  <c r="V1104" i="1"/>
  <c r="V1476" i="1"/>
  <c r="V3283" i="1"/>
  <c r="V3676" i="1"/>
  <c r="V388" i="1"/>
  <c r="V1901" i="1"/>
  <c r="V3738" i="1"/>
  <c r="V2909" i="1"/>
  <c r="V486" i="1"/>
  <c r="V4306" i="1"/>
  <c r="V3153" i="1"/>
  <c r="V463" i="1"/>
  <c r="V2795" i="1"/>
  <c r="V1274" i="1"/>
  <c r="V1525" i="1"/>
  <c r="V1349" i="1"/>
  <c r="V3382" i="1"/>
  <c r="V4075" i="1"/>
  <c r="V2544" i="1"/>
  <c r="V1993" i="1"/>
  <c r="V1861" i="1"/>
  <c r="V4603" i="1"/>
  <c r="V3430" i="1"/>
  <c r="V2594" i="1"/>
  <c r="V4395" i="1"/>
  <c r="Z2751" i="1"/>
  <c r="Z749" i="1"/>
  <c r="Z3145" i="1"/>
  <c r="Z1166" i="1"/>
  <c r="Z308" i="1"/>
  <c r="Z2133" i="1"/>
  <c r="Z1360" i="1"/>
  <c r="Z2197" i="1"/>
  <c r="Z356" i="1"/>
  <c r="Z1574" i="1"/>
  <c r="Z1165" i="1"/>
  <c r="Z2962" i="1"/>
  <c r="Z1538" i="1"/>
  <c r="Z1299" i="1"/>
  <c r="Z4177" i="1"/>
  <c r="Z763" i="1"/>
  <c r="Z3165" i="1"/>
  <c r="Z1655" i="1"/>
  <c r="Z4013" i="1"/>
  <c r="Z1996" i="1"/>
  <c r="Z525" i="1"/>
  <c r="Z1082" i="1"/>
  <c r="Z1833" i="1"/>
  <c r="Z656" i="1"/>
  <c r="Z3800" i="1"/>
  <c r="Z278" i="1"/>
  <c r="Z2421" i="1"/>
  <c r="Z2683" i="1"/>
  <c r="Z1089" i="1"/>
  <c r="Z1589" i="1"/>
  <c r="Z2810" i="1"/>
  <c r="Z1407" i="1"/>
  <c r="Z820" i="1"/>
  <c r="Z4310" i="1"/>
  <c r="Z459" i="1"/>
  <c r="Z4183" i="1"/>
  <c r="Z1323" i="1"/>
  <c r="Z214" i="1"/>
  <c r="Z2977" i="1"/>
  <c r="Z1169" i="1"/>
  <c r="Z3898" i="1"/>
  <c r="Z906" i="1"/>
  <c r="Z2090" i="1"/>
  <c r="Z1755" i="1"/>
  <c r="Z2848" i="1"/>
  <c r="Z773" i="1"/>
  <c r="Z2673" i="1"/>
  <c r="Z4660" i="1"/>
  <c r="Z2454" i="1"/>
  <c r="Z150" i="1"/>
  <c r="Z348" i="1"/>
  <c r="Z231" i="1"/>
  <c r="Z1784" i="1"/>
  <c r="Z1894" i="1"/>
  <c r="Z1898" i="1"/>
  <c r="Z4168" i="1"/>
  <c r="Z2310" i="1"/>
  <c r="Z2798" i="1"/>
  <c r="Z1624" i="1"/>
  <c r="Z3493" i="1"/>
  <c r="Z4163" i="1"/>
  <c r="Z3975" i="1"/>
  <c r="Z1949" i="1"/>
  <c r="Z1848" i="1"/>
  <c r="Z4565" i="1"/>
  <c r="Z3503" i="1"/>
  <c r="Z1052" i="1"/>
  <c r="Z2783" i="1"/>
  <c r="Z2717" i="1"/>
  <c r="Z1645" i="1"/>
  <c r="Z984" i="1"/>
  <c r="Z1454" i="1"/>
  <c r="Z4047" i="1"/>
  <c r="Z3043" i="1"/>
  <c r="X3043" i="1"/>
  <c r="X4047" i="1"/>
  <c r="X1454" i="1"/>
  <c r="X984" i="1"/>
  <c r="X1645" i="1"/>
  <c r="X2717" i="1"/>
  <c r="X2783" i="1"/>
  <c r="X1052" i="1"/>
  <c r="X3503" i="1"/>
  <c r="X4565" i="1"/>
  <c r="X1848" i="1"/>
  <c r="X1949" i="1"/>
  <c r="X3975" i="1"/>
  <c r="X4163" i="1"/>
  <c r="X3493" i="1"/>
  <c r="X1624" i="1"/>
  <c r="X2798" i="1"/>
  <c r="X2310" i="1"/>
  <c r="X4168" i="1"/>
  <c r="X1898" i="1"/>
  <c r="X1894" i="1"/>
  <c r="X1784" i="1"/>
  <c r="X231" i="1"/>
  <c r="X348" i="1"/>
  <c r="X150" i="1"/>
  <c r="X2454" i="1"/>
  <c r="X4660" i="1"/>
  <c r="X2673" i="1"/>
  <c r="X773" i="1"/>
  <c r="X2848" i="1"/>
  <c r="X1755" i="1"/>
  <c r="X2090" i="1"/>
  <c r="X906" i="1"/>
  <c r="X3898" i="1"/>
  <c r="X1169" i="1"/>
  <c r="X2977" i="1"/>
  <c r="X214" i="1"/>
  <c r="X1323" i="1"/>
  <c r="X4183" i="1"/>
  <c r="X4310" i="1"/>
  <c r="X459" i="1"/>
  <c r="X820" i="1"/>
  <c r="X1407" i="1"/>
  <c r="X1589" i="1"/>
  <c r="X2810" i="1"/>
  <c r="X1089" i="1"/>
  <c r="X2683" i="1"/>
  <c r="X2421" i="1"/>
  <c r="X278" i="1"/>
  <c r="X656" i="1"/>
  <c r="X3800" i="1"/>
  <c r="X1833" i="1"/>
  <c r="X1082" i="1"/>
  <c r="X525" i="1"/>
  <c r="X1996" i="1"/>
  <c r="X4013" i="1"/>
  <c r="X1655" i="1"/>
  <c r="X3165" i="1"/>
  <c r="X763" i="1"/>
  <c r="X4177" i="1"/>
  <c r="X2962" i="1"/>
  <c r="X1538" i="1"/>
  <c r="X1299" i="1"/>
  <c r="X1574" i="1"/>
  <c r="X1165" i="1"/>
  <c r="X356" i="1"/>
  <c r="X2197" i="1"/>
  <c r="X2133" i="1"/>
  <c r="X1360" i="1"/>
  <c r="X308" i="1"/>
  <c r="X1166" i="1"/>
  <c r="X3145" i="1"/>
  <c r="X2751" i="1"/>
  <c r="X749" i="1"/>
  <c r="V2751" i="1"/>
  <c r="V749" i="1"/>
  <c r="V3145" i="1"/>
  <c r="V1166" i="1"/>
  <c r="V308" i="1"/>
  <c r="V2133" i="1"/>
  <c r="V1360" i="1"/>
  <c r="V2197" i="1"/>
  <c r="V356" i="1"/>
  <c r="V1574" i="1"/>
  <c r="V1165" i="1"/>
  <c r="V2962" i="1"/>
  <c r="V1538" i="1"/>
  <c r="V1299" i="1"/>
  <c r="V4177" i="1"/>
  <c r="V763" i="1"/>
  <c r="V3165" i="1"/>
  <c r="V1655" i="1"/>
  <c r="V4013" i="1"/>
  <c r="V1996" i="1"/>
  <c r="V525" i="1"/>
  <c r="V1082" i="1"/>
  <c r="V1833" i="1"/>
  <c r="V656" i="1"/>
  <c r="V3800" i="1"/>
  <c r="V278" i="1"/>
  <c r="V2421" i="1"/>
  <c r="V2683" i="1"/>
  <c r="V1089" i="1"/>
  <c r="V1589" i="1"/>
  <c r="V2810" i="1"/>
  <c r="V1407" i="1"/>
  <c r="V820" i="1"/>
  <c r="V4310" i="1"/>
  <c r="V459" i="1"/>
  <c r="V4183" i="1"/>
  <c r="V1323" i="1"/>
  <c r="V214" i="1"/>
  <c r="V2977" i="1"/>
  <c r="V1169" i="1"/>
  <c r="V3898" i="1"/>
  <c r="V906" i="1"/>
  <c r="V2090" i="1"/>
  <c r="V1755" i="1"/>
  <c r="V2848" i="1"/>
  <c r="V773" i="1"/>
  <c r="V2673" i="1"/>
  <c r="V4660" i="1"/>
  <c r="V2454" i="1"/>
  <c r="V150" i="1"/>
  <c r="V348" i="1"/>
  <c r="V231" i="1"/>
  <c r="V1784" i="1"/>
  <c r="V1894" i="1"/>
  <c r="V1898" i="1"/>
  <c r="V4168" i="1"/>
  <c r="V2310" i="1"/>
  <c r="V2798" i="1"/>
  <c r="V1624" i="1"/>
  <c r="V3493" i="1"/>
  <c r="V4163" i="1"/>
  <c r="V3975" i="1"/>
  <c r="V1949" i="1"/>
  <c r="V1848" i="1"/>
  <c r="V4565" i="1"/>
  <c r="V3503" i="1"/>
  <c r="V1052" i="1"/>
  <c r="V2783" i="1"/>
  <c r="V2717" i="1"/>
  <c r="V1645" i="1"/>
  <c r="V984" i="1"/>
  <c r="V1454" i="1"/>
  <c r="V4047" i="1"/>
  <c r="V3043" i="1"/>
  <c r="Z1459" i="1"/>
  <c r="Z61" i="1"/>
  <c r="Z443" i="1"/>
  <c r="Z2886" i="1"/>
  <c r="Z250" i="1"/>
  <c r="Z840" i="1"/>
  <c r="Z12" i="1"/>
  <c r="Z3772" i="1"/>
  <c r="Z976" i="1"/>
  <c r="Z334" i="1"/>
  <c r="Z1152" i="1"/>
  <c r="Z48" i="1"/>
  <c r="Z3845" i="1"/>
  <c r="Z499" i="1"/>
  <c r="Z3670" i="1"/>
  <c r="Z3603" i="1"/>
  <c r="Z2417" i="1"/>
  <c r="Z2579" i="1"/>
  <c r="Z1259" i="1"/>
  <c r="Z3359" i="1"/>
  <c r="Z1792" i="1"/>
  <c r="Z3560" i="1"/>
  <c r="Z3756" i="1"/>
  <c r="Z2073" i="1"/>
  <c r="Z1951" i="1"/>
  <c r="Z1658" i="1"/>
  <c r="Z411" i="1"/>
  <c r="Z4341" i="1"/>
  <c r="Z2796" i="1"/>
  <c r="Z7" i="1"/>
  <c r="Z1771" i="1"/>
  <c r="Z1474" i="1"/>
  <c r="Z1903" i="1"/>
  <c r="Z3361" i="1"/>
  <c r="Z190" i="1"/>
  <c r="Z1977" i="1"/>
  <c r="Z3597" i="1"/>
  <c r="Z2208" i="1"/>
  <c r="Z1294" i="1"/>
  <c r="Z1180" i="1"/>
  <c r="Z2852" i="1"/>
  <c r="Z3073" i="1"/>
  <c r="Z74" i="1"/>
  <c r="Z913" i="1"/>
  <c r="Z1057" i="1"/>
  <c r="Z4203" i="1"/>
  <c r="Z2331" i="1"/>
  <c r="Z476" i="1"/>
  <c r="Z448" i="1"/>
  <c r="Z1764" i="1"/>
  <c r="Z3068" i="1"/>
  <c r="Z1612" i="1"/>
  <c r="Z4400" i="1"/>
  <c r="Z2939" i="1"/>
  <c r="Z3862" i="1"/>
  <c r="Z1920" i="1"/>
  <c r="Z3403" i="1"/>
  <c r="Z1732" i="1"/>
  <c r="Z1674" i="1"/>
  <c r="Z2715" i="1"/>
  <c r="Z826" i="1"/>
  <c r="Z345" i="1"/>
  <c r="Z93" i="1"/>
  <c r="Z1298" i="1"/>
  <c r="Z462" i="1"/>
  <c r="Z983" i="1"/>
  <c r="Z3889" i="1"/>
  <c r="Z2842" i="1"/>
  <c r="Z1387" i="1"/>
  <c r="Z4420" i="1"/>
  <c r="Z2457" i="1"/>
  <c r="Z1111" i="1"/>
  <c r="Z88" i="1"/>
  <c r="Z1473" i="1"/>
  <c r="Z2913" i="1"/>
  <c r="Z1943" i="1"/>
  <c r="Z2963" i="1"/>
  <c r="Z4228" i="1"/>
  <c r="Z2744" i="1"/>
  <c r="Z1756" i="1"/>
  <c r="Z2183" i="1"/>
  <c r="Z4111" i="1"/>
  <c r="Z248" i="1"/>
  <c r="Z506" i="1"/>
  <c r="Z706" i="1"/>
  <c r="Z3741" i="1"/>
  <c r="Z962" i="1"/>
  <c r="Z501" i="1"/>
  <c r="Z1140" i="1"/>
  <c r="Z2550" i="1"/>
  <c r="Z2228" i="1"/>
  <c r="Z1890" i="1"/>
  <c r="Z1399" i="1"/>
  <c r="Z1754" i="1"/>
  <c r="Z1824" i="1"/>
  <c r="Z4413" i="1"/>
  <c r="Z3330" i="1"/>
  <c r="Z628" i="1"/>
  <c r="Z4587" i="1"/>
  <c r="Z2463" i="1"/>
  <c r="Z2610" i="1"/>
  <c r="Z1392" i="1"/>
  <c r="Z2935" i="1"/>
  <c r="Z511" i="1"/>
  <c r="Z3662" i="1"/>
  <c r="Z1016" i="1"/>
  <c r="Z2419" i="1"/>
  <c r="Z3988" i="1"/>
  <c r="Z645" i="1"/>
  <c r="Z457" i="1"/>
  <c r="Z4431" i="1"/>
  <c r="Z2315" i="1"/>
  <c r="Z3917" i="1"/>
  <c r="Z3282" i="1"/>
  <c r="Z4434" i="1"/>
  <c r="Z2687" i="1"/>
  <c r="Z1922" i="1"/>
  <c r="Z2344" i="1"/>
  <c r="Z3764" i="1"/>
  <c r="Z4089" i="1"/>
  <c r="Z2252" i="1"/>
  <c r="Z2609" i="1"/>
  <c r="Z3372" i="1"/>
  <c r="Z1641" i="1"/>
  <c r="Z789" i="1"/>
  <c r="Z3397" i="1"/>
  <c r="Z2780" i="1"/>
  <c r="Z176" i="1"/>
  <c r="Z2089" i="1"/>
  <c r="Z4010" i="1"/>
  <c r="Z413" i="1"/>
  <c r="Z1695" i="1"/>
  <c r="Z583" i="1"/>
  <c r="Z3803" i="1"/>
  <c r="Z4397" i="1"/>
  <c r="Z3369" i="1"/>
  <c r="Z4519" i="1"/>
  <c r="Z2351" i="1"/>
  <c r="Z101" i="1"/>
  <c r="Z2215" i="1"/>
  <c r="X2215" i="1"/>
  <c r="X101" i="1"/>
  <c r="X2351" i="1"/>
  <c r="X4519" i="1"/>
  <c r="X3369" i="1"/>
  <c r="X4397" i="1"/>
  <c r="X3803" i="1"/>
  <c r="X583" i="1"/>
  <c r="X1695" i="1"/>
  <c r="X413" i="1"/>
  <c r="X4010" i="1"/>
  <c r="X2089" i="1"/>
  <c r="X176" i="1"/>
  <c r="X2780" i="1"/>
  <c r="X3397" i="1"/>
  <c r="X789" i="1"/>
  <c r="X3372" i="1"/>
  <c r="X1641" i="1"/>
  <c r="X2609" i="1"/>
  <c r="X2252" i="1"/>
  <c r="X4089" i="1"/>
  <c r="X3764" i="1"/>
  <c r="X2344" i="1"/>
  <c r="X1922" i="1"/>
  <c r="X2687" i="1"/>
  <c r="X4434" i="1"/>
  <c r="X3282" i="1"/>
  <c r="X3917" i="1"/>
  <c r="X2315" i="1"/>
  <c r="X4431" i="1"/>
  <c r="X457" i="1"/>
  <c r="X645" i="1"/>
  <c r="X3988" i="1"/>
  <c r="X2419" i="1"/>
  <c r="X1016" i="1"/>
  <c r="X3662" i="1"/>
  <c r="X511" i="1"/>
  <c r="X2935" i="1"/>
  <c r="X1392" i="1"/>
  <c r="X2610" i="1"/>
  <c r="X2463" i="1"/>
  <c r="X4587" i="1"/>
  <c r="X628" i="1"/>
  <c r="X3330" i="1"/>
  <c r="X1824" i="1"/>
  <c r="X4413" i="1"/>
  <c r="X1754" i="1"/>
  <c r="X2550" i="1"/>
  <c r="X2228" i="1"/>
  <c r="X1890" i="1"/>
  <c r="X1399" i="1"/>
  <c r="X1140" i="1"/>
  <c r="X501" i="1"/>
  <c r="X962" i="1"/>
  <c r="X3741" i="1"/>
  <c r="X706" i="1"/>
  <c r="X248" i="1"/>
  <c r="X506" i="1"/>
  <c r="X4111" i="1"/>
  <c r="X2183" i="1"/>
  <c r="X1756" i="1"/>
  <c r="X2744" i="1"/>
  <c r="X4228" i="1"/>
  <c r="X2963" i="1"/>
  <c r="X1943" i="1"/>
  <c r="X2913" i="1"/>
  <c r="X1473" i="1"/>
  <c r="X88" i="1"/>
  <c r="X1111" i="1"/>
  <c r="X2457" i="1"/>
  <c r="X4420" i="1"/>
  <c r="X1387" i="1"/>
  <c r="X2842" i="1"/>
  <c r="X462" i="1"/>
  <c r="X983" i="1"/>
  <c r="X3889" i="1"/>
  <c r="X1298" i="1"/>
  <c r="X93" i="1"/>
  <c r="X345" i="1"/>
  <c r="X826" i="1"/>
  <c r="X2715" i="1"/>
  <c r="X1732" i="1"/>
  <c r="X1674" i="1"/>
  <c r="X3403" i="1"/>
  <c r="X1920" i="1"/>
  <c r="X3862" i="1"/>
  <c r="X2939" i="1"/>
  <c r="X4400" i="1"/>
  <c r="X1612" i="1"/>
  <c r="X1764" i="1"/>
  <c r="X3068" i="1"/>
  <c r="X448" i="1"/>
  <c r="X476" i="1"/>
  <c r="X2331" i="1"/>
  <c r="X4203" i="1"/>
  <c r="X1057" i="1"/>
  <c r="X913" i="1"/>
  <c r="X3073" i="1"/>
  <c r="X74" i="1"/>
  <c r="X1180" i="1"/>
  <c r="X2852" i="1"/>
  <c r="X1294" i="1"/>
  <c r="X2208" i="1"/>
  <c r="X3597" i="1"/>
  <c r="X1977" i="1"/>
  <c r="X190" i="1"/>
  <c r="X1903" i="1"/>
  <c r="X3361" i="1"/>
  <c r="X1474" i="1"/>
  <c r="X1771" i="1"/>
  <c r="X7" i="1"/>
  <c r="X2796" i="1"/>
  <c r="X4341" i="1"/>
  <c r="X411" i="1"/>
  <c r="X1951" i="1"/>
  <c r="X1658" i="1"/>
  <c r="X2073" i="1"/>
  <c r="X3756" i="1"/>
  <c r="X3560" i="1"/>
  <c r="X1792" i="1"/>
  <c r="X1259" i="1"/>
  <c r="X3359" i="1"/>
  <c r="X2579" i="1"/>
  <c r="X3603" i="1"/>
  <c r="X2417" i="1"/>
  <c r="X3845" i="1"/>
  <c r="X499" i="1"/>
  <c r="X3670" i="1"/>
  <c r="X1152" i="1"/>
  <c r="X48" i="1"/>
  <c r="X334" i="1"/>
  <c r="X976" i="1"/>
  <c r="X3772" i="1"/>
  <c r="X12" i="1"/>
  <c r="X250" i="1"/>
  <c r="X840" i="1"/>
  <c r="X2886" i="1"/>
  <c r="X443" i="1"/>
  <c r="X1459" i="1"/>
  <c r="X61" i="1"/>
  <c r="V1459" i="1"/>
  <c r="V61" i="1"/>
  <c r="V443" i="1"/>
  <c r="V2886" i="1"/>
  <c r="V250" i="1"/>
  <c r="V840" i="1"/>
  <c r="V12" i="1"/>
  <c r="V3772" i="1"/>
  <c r="V976" i="1"/>
  <c r="V334" i="1"/>
  <c r="V1152" i="1"/>
  <c r="V48" i="1"/>
  <c r="V3845" i="1"/>
  <c r="V499" i="1"/>
  <c r="V3670" i="1"/>
  <c r="V3603" i="1"/>
  <c r="V2417" i="1"/>
  <c r="V2579" i="1"/>
  <c r="V1259" i="1"/>
  <c r="V3359" i="1"/>
  <c r="V1792" i="1"/>
  <c r="V3560" i="1"/>
  <c r="V3756" i="1"/>
  <c r="V2073" i="1"/>
  <c r="V1951" i="1"/>
  <c r="V1658" i="1"/>
  <c r="V411" i="1"/>
  <c r="V4341" i="1"/>
  <c r="V2796" i="1"/>
  <c r="V7" i="1"/>
  <c r="V1771" i="1"/>
  <c r="V1474" i="1"/>
  <c r="V1903" i="1"/>
  <c r="V3361" i="1"/>
  <c r="V190" i="1"/>
  <c r="V1977" i="1"/>
  <c r="V3597" i="1"/>
  <c r="V2208" i="1"/>
  <c r="V1294" i="1"/>
  <c r="V1180" i="1"/>
  <c r="V2852" i="1"/>
  <c r="V3073" i="1"/>
  <c r="V74" i="1"/>
  <c r="V913" i="1"/>
  <c r="V1057" i="1"/>
  <c r="V4203" i="1"/>
  <c r="V2331" i="1"/>
  <c r="V476" i="1"/>
  <c r="V448" i="1"/>
  <c r="V1764" i="1"/>
  <c r="V3068" i="1"/>
  <c r="V1612" i="1"/>
  <c r="V4400" i="1"/>
  <c r="V2939" i="1"/>
  <c r="V3862" i="1"/>
  <c r="V1920" i="1"/>
  <c r="V3403" i="1"/>
  <c r="V1732" i="1"/>
  <c r="V1674" i="1"/>
  <c r="V2715" i="1"/>
  <c r="V826" i="1"/>
  <c r="V345" i="1"/>
  <c r="V93" i="1"/>
  <c r="V1298" i="1"/>
  <c r="V462" i="1"/>
  <c r="V983" i="1"/>
  <c r="V3889" i="1"/>
  <c r="V2842" i="1"/>
  <c r="V1387" i="1"/>
  <c r="V4420" i="1"/>
  <c r="V2457" i="1"/>
  <c r="V1111" i="1"/>
  <c r="V88" i="1"/>
  <c r="V1473" i="1"/>
  <c r="V2913" i="1"/>
  <c r="V1943" i="1"/>
  <c r="V2963" i="1"/>
  <c r="V4228" i="1"/>
  <c r="V2744" i="1"/>
  <c r="V1756" i="1"/>
  <c r="V2183" i="1"/>
  <c r="V4111" i="1"/>
  <c r="V248" i="1"/>
  <c r="V506" i="1"/>
  <c r="V706" i="1"/>
  <c r="V3741" i="1"/>
  <c r="V962" i="1"/>
  <c r="V501" i="1"/>
  <c r="V1140" i="1"/>
  <c r="V2550" i="1"/>
  <c r="V2228" i="1"/>
  <c r="V1890" i="1"/>
  <c r="V1399" i="1"/>
  <c r="V1754" i="1"/>
  <c r="V1824" i="1"/>
  <c r="V4413" i="1"/>
  <c r="V3330" i="1"/>
  <c r="V628" i="1"/>
  <c r="V4587" i="1"/>
  <c r="V2463" i="1"/>
  <c r="V2610" i="1"/>
  <c r="V1392" i="1"/>
  <c r="V2935" i="1"/>
  <c r="V511" i="1"/>
  <c r="V3662" i="1"/>
  <c r="V1016" i="1"/>
  <c r="V2419" i="1"/>
  <c r="V3988" i="1"/>
  <c r="V645" i="1"/>
  <c r="V457" i="1"/>
  <c r="V4431" i="1"/>
  <c r="V2315" i="1"/>
  <c r="V3917" i="1"/>
  <c r="V3282" i="1"/>
  <c r="V4434" i="1"/>
  <c r="V2687" i="1"/>
  <c r="V1922" i="1"/>
  <c r="V2344" i="1"/>
  <c r="V3764" i="1"/>
  <c r="V4089" i="1"/>
  <c r="V2252" i="1"/>
  <c r="V2609" i="1"/>
  <c r="V3372" i="1"/>
  <c r="V1641" i="1"/>
  <c r="V789" i="1"/>
  <c r="V3397" i="1"/>
  <c r="V2780" i="1"/>
  <c r="V176" i="1"/>
  <c r="V2089" i="1"/>
  <c r="V4010" i="1"/>
  <c r="V413" i="1"/>
  <c r="V1695" i="1"/>
  <c r="V583" i="1"/>
  <c r="V3803" i="1"/>
  <c r="V4397" i="1"/>
  <c r="V3369" i="1"/>
  <c r="V4519" i="1"/>
  <c r="V2351" i="1"/>
  <c r="V101" i="1"/>
  <c r="V2215" i="1"/>
  <c r="Z5095" i="1"/>
  <c r="Z4674" i="1"/>
  <c r="Z4893" i="1"/>
  <c r="Z4811" i="1"/>
  <c r="Z4706" i="1"/>
  <c r="Z4907" i="1"/>
  <c r="Z4759" i="1"/>
  <c r="Z4918" i="1"/>
  <c r="Z5013" i="1"/>
  <c r="Z4912" i="1"/>
  <c r="Z4778" i="1"/>
  <c r="Z4797" i="1"/>
  <c r="Z4680" i="1"/>
  <c r="Z4725" i="1"/>
  <c r="Z4718" i="1"/>
  <c r="Z4801" i="1"/>
  <c r="Z4879" i="1"/>
  <c r="Z4702" i="1"/>
  <c r="Z5047" i="1"/>
  <c r="Z4800" i="1"/>
  <c r="Z5052" i="1"/>
  <c r="Z4980" i="1"/>
  <c r="Z4775" i="1"/>
  <c r="Z4737" i="1"/>
  <c r="Z4710" i="1"/>
  <c r="Z4678" i="1"/>
  <c r="Z4823" i="1"/>
  <c r="Z4923" i="1"/>
  <c r="Z4744" i="1"/>
  <c r="Z4763" i="1"/>
  <c r="Z4855" i="1"/>
  <c r="Z4742" i="1"/>
  <c r="Z4788" i="1"/>
  <c r="Z4845" i="1"/>
  <c r="Z4887" i="1"/>
  <c r="Z4968" i="1"/>
  <c r="Z4717" i="1"/>
  <c r="Z4895" i="1"/>
  <c r="Z4825" i="1"/>
  <c r="Z4774" i="1"/>
  <c r="Z4728" i="1"/>
  <c r="Z4685" i="1"/>
  <c r="Z5000" i="1"/>
  <c r="Z4686" i="1"/>
  <c r="Z4900" i="1"/>
  <c r="Z4732" i="1"/>
  <c r="Z4943" i="1"/>
  <c r="Z4769" i="1"/>
  <c r="Z5086" i="1"/>
  <c r="Z4813" i="1"/>
  <c r="Z4936" i="1"/>
  <c r="Z5054" i="1"/>
  <c r="Z4990" i="1"/>
  <c r="Z4662" i="1"/>
  <c r="Z5022" i="1"/>
  <c r="Z4909" i="1"/>
  <c r="Z4999" i="1"/>
  <c r="Z4711" i="1"/>
  <c r="Z4891" i="1"/>
  <c r="Z4814" i="1"/>
  <c r="Z4904" i="1"/>
  <c r="Z4881" i="1"/>
  <c r="Z4693" i="1"/>
  <c r="Z5092" i="1"/>
  <c r="Z4745" i="1"/>
  <c r="Z5028" i="1"/>
  <c r="Z4817" i="1"/>
  <c r="Z4896" i="1"/>
  <c r="Z4664" i="1"/>
  <c r="Z4738" i="1"/>
  <c r="Z4991" i="1"/>
  <c r="Z5009" i="1"/>
  <c r="Z4986" i="1"/>
  <c r="Z5090" i="1"/>
  <c r="Z4668" i="1"/>
  <c r="Z4703" i="1"/>
  <c r="Z4864" i="1"/>
  <c r="Z4865" i="1"/>
  <c r="Z4704" i="1"/>
  <c r="Z4953" i="1"/>
  <c r="Z4973" i="1"/>
  <c r="Z4672" i="1"/>
  <c r="Z5115" i="1"/>
  <c r="Z4924" i="1"/>
  <c r="Z4861" i="1"/>
  <c r="Z5070" i="1"/>
  <c r="Z5048" i="1"/>
  <c r="Z4673" i="1"/>
  <c r="Z4961" i="1"/>
  <c r="Z5041" i="1"/>
  <c r="Z4926" i="1"/>
  <c r="Z4743" i="1"/>
  <c r="Z4815" i="1"/>
  <c r="Z4996" i="1"/>
  <c r="Z4749" i="1"/>
  <c r="Z4950" i="1"/>
  <c r="Z5084" i="1"/>
  <c r="Z4857" i="1"/>
  <c r="Z4977" i="1"/>
  <c r="Z4988" i="1"/>
  <c r="Z4690" i="1"/>
  <c r="Z5112" i="1"/>
  <c r="Z4894" i="1"/>
  <c r="Z4919" i="1"/>
  <c r="Z5114" i="1"/>
  <c r="Z4830" i="1"/>
  <c r="Z4844" i="1"/>
  <c r="Z4793" i="1"/>
  <c r="Z4760" i="1"/>
  <c r="Z5093" i="1"/>
  <c r="Z4766" i="1"/>
  <c r="Z4937" i="1"/>
  <c r="Z4925" i="1"/>
  <c r="Z4834" i="1"/>
  <c r="Z4741" i="1"/>
  <c r="Z4821" i="1"/>
  <c r="Z4724" i="1"/>
  <c r="Z4985" i="1"/>
  <c r="Z5082" i="1"/>
  <c r="Z4880" i="1"/>
  <c r="Z4915" i="1"/>
  <c r="Z4874" i="1"/>
  <c r="Z5003" i="1"/>
  <c r="Z4964" i="1"/>
  <c r="Z5139" i="1"/>
  <c r="Z4862" i="1"/>
  <c r="Z5019" i="1"/>
  <c r="Z4858" i="1"/>
  <c r="Z4917" i="1"/>
  <c r="Z4962" i="1"/>
  <c r="Z4779" i="1"/>
  <c r="Z5061" i="1"/>
  <c r="Z5111" i="1"/>
  <c r="Z4951" i="1"/>
  <c r="Z4853" i="1"/>
  <c r="Z5024" i="1"/>
  <c r="Z5039" i="1"/>
  <c r="Z4965" i="1"/>
  <c r="Z4722" i="1"/>
  <c r="Z4889" i="1"/>
  <c r="Z5064" i="1"/>
  <c r="Z4860" i="1"/>
  <c r="Z4921" i="1"/>
  <c r="Z4906" i="1"/>
  <c r="Z4872" i="1"/>
  <c r="Z4719" i="1"/>
  <c r="Z5031" i="1"/>
  <c r="Z4914" i="1"/>
  <c r="Z4873" i="1"/>
  <c r="Z4939" i="1"/>
  <c r="Z4792" i="1"/>
  <c r="Z5124" i="1"/>
  <c r="Z4883" i="1"/>
  <c r="Z4712" i="1"/>
  <c r="Z4850" i="1"/>
  <c r="Z4752" i="1"/>
  <c r="Z4949" i="1"/>
  <c r="Z5128" i="1"/>
  <c r="Z5127" i="1"/>
  <c r="Z5051" i="1"/>
  <c r="Z4870" i="1"/>
  <c r="Z4998" i="1"/>
  <c r="Z5035" i="1"/>
  <c r="Z4701" i="1"/>
  <c r="Z5012" i="1"/>
  <c r="Z4730" i="1"/>
  <c r="Z5042" i="1"/>
  <c r="Z5088" i="1"/>
  <c r="Z4947" i="1"/>
  <c r="Z4688" i="1"/>
  <c r="Z5104" i="1"/>
  <c r="Z5121" i="1"/>
  <c r="Z4928" i="1"/>
  <c r="Z4698" i="1"/>
  <c r="Z4762" i="1"/>
  <c r="Z5135" i="1"/>
  <c r="Z4954" i="1"/>
  <c r="Z4940" i="1"/>
  <c r="Z4764" i="1"/>
  <c r="Z4956" i="1"/>
  <c r="Z4747" i="1"/>
  <c r="Z5107" i="1"/>
  <c r="Z5085" i="1"/>
  <c r="Z4829" i="1"/>
  <c r="Z5073" i="1"/>
  <c r="Z4871" i="1"/>
  <c r="X4871" i="1"/>
  <c r="X5073" i="1"/>
  <c r="X4829" i="1"/>
  <c r="X5085" i="1"/>
  <c r="X5107" i="1"/>
  <c r="X4747" i="1"/>
  <c r="X4956" i="1"/>
  <c r="X4764" i="1"/>
  <c r="X4940" i="1"/>
  <c r="X5135" i="1"/>
  <c r="X4954" i="1"/>
  <c r="X4762" i="1"/>
  <c r="X4698" i="1"/>
  <c r="X4928" i="1"/>
  <c r="X5121" i="1"/>
  <c r="X5104" i="1"/>
  <c r="X4688" i="1"/>
  <c r="X5088" i="1"/>
  <c r="X4947" i="1"/>
  <c r="X5042" i="1"/>
  <c r="X4730" i="1"/>
  <c r="X5012" i="1"/>
  <c r="X4701" i="1"/>
  <c r="X5035" i="1"/>
  <c r="X4998" i="1"/>
  <c r="X4870" i="1"/>
  <c r="X5128" i="1"/>
  <c r="X5127" i="1"/>
  <c r="X5051" i="1"/>
  <c r="X4949" i="1"/>
  <c r="X4752" i="1"/>
  <c r="X4712" i="1"/>
  <c r="X4850" i="1"/>
  <c r="X4883" i="1"/>
  <c r="X5124" i="1"/>
  <c r="X4939" i="1"/>
  <c r="X4792" i="1"/>
  <c r="X4873" i="1"/>
  <c r="X4914" i="1"/>
  <c r="X5031" i="1"/>
  <c r="X4719" i="1"/>
  <c r="X4906" i="1"/>
  <c r="X4872" i="1"/>
  <c r="X4921" i="1"/>
  <c r="X4860" i="1"/>
  <c r="X5064" i="1"/>
  <c r="X4722" i="1"/>
  <c r="X4889" i="1"/>
  <c r="X5024" i="1"/>
  <c r="X5039" i="1"/>
  <c r="X4965" i="1"/>
  <c r="X4951" i="1"/>
  <c r="X4853" i="1"/>
  <c r="X5111" i="1"/>
  <c r="X5061" i="1"/>
  <c r="X4779" i="1"/>
  <c r="X4962" i="1"/>
  <c r="X4917" i="1"/>
  <c r="X5019" i="1"/>
  <c r="X4858" i="1"/>
  <c r="X4862" i="1"/>
  <c r="X5139" i="1"/>
  <c r="X4964" i="1"/>
  <c r="X5003" i="1"/>
  <c r="X4874" i="1"/>
  <c r="X4915" i="1"/>
  <c r="X5082" i="1"/>
  <c r="X4880" i="1"/>
  <c r="X4985" i="1"/>
  <c r="X4724" i="1"/>
  <c r="X4741" i="1"/>
  <c r="X4821" i="1"/>
  <c r="X4834" i="1"/>
  <c r="X4925" i="1"/>
  <c r="X4937" i="1"/>
  <c r="X4766" i="1"/>
  <c r="X5093" i="1"/>
  <c r="X4844" i="1"/>
  <c r="X4793" i="1"/>
  <c r="X4760" i="1"/>
  <c r="X4830" i="1"/>
  <c r="X5114" i="1"/>
  <c r="X4919" i="1"/>
  <c r="X4894" i="1"/>
  <c r="X4988" i="1"/>
  <c r="X4690" i="1"/>
  <c r="X5112" i="1"/>
  <c r="X4977" i="1"/>
  <c r="X4857" i="1"/>
  <c r="X5084" i="1"/>
  <c r="X4749" i="1"/>
  <c r="X4950" i="1"/>
  <c r="X4996" i="1"/>
  <c r="X4743" i="1"/>
  <c r="X4815" i="1"/>
  <c r="X4673" i="1"/>
  <c r="X4961" i="1"/>
  <c r="X5041" i="1"/>
  <c r="X4926" i="1"/>
  <c r="X5048" i="1"/>
  <c r="X5070" i="1"/>
  <c r="X4861" i="1"/>
  <c r="X5115" i="1"/>
  <c r="X4924" i="1"/>
  <c r="X4672" i="1"/>
  <c r="X4973" i="1"/>
  <c r="X4953" i="1"/>
  <c r="X4704" i="1"/>
  <c r="X4864" i="1"/>
  <c r="X4865" i="1"/>
  <c r="X4703" i="1"/>
  <c r="X4668" i="1"/>
  <c r="X5009" i="1"/>
  <c r="X4986" i="1"/>
  <c r="X5090" i="1"/>
  <c r="X4738" i="1"/>
  <c r="X4991" i="1"/>
  <c r="X4896" i="1"/>
  <c r="X4664" i="1"/>
  <c r="X4817" i="1"/>
  <c r="X5028" i="1"/>
  <c r="X5092" i="1"/>
  <c r="X4745" i="1"/>
  <c r="X4881" i="1"/>
  <c r="X4693" i="1"/>
  <c r="X4904" i="1"/>
  <c r="X4999" i="1"/>
  <c r="X4711" i="1"/>
  <c r="X4891" i="1"/>
  <c r="X4814" i="1"/>
  <c r="X5022" i="1"/>
  <c r="X4909" i="1"/>
  <c r="X4990" i="1"/>
  <c r="X4662" i="1"/>
  <c r="X4936" i="1"/>
  <c r="X5054" i="1"/>
  <c r="X5086" i="1"/>
  <c r="X4813" i="1"/>
  <c r="X4769" i="1"/>
  <c r="X4943" i="1"/>
  <c r="X4732" i="1"/>
  <c r="X4900" i="1"/>
  <c r="X4686" i="1"/>
  <c r="X5000" i="1"/>
  <c r="X4685" i="1"/>
  <c r="X4728" i="1"/>
  <c r="X4825" i="1"/>
  <c r="X4774" i="1"/>
  <c r="X4895" i="1"/>
  <c r="X4717" i="1"/>
  <c r="X4968" i="1"/>
  <c r="X4887" i="1"/>
  <c r="X4845" i="1"/>
  <c r="X4788" i="1"/>
  <c r="X4855" i="1"/>
  <c r="X4742" i="1"/>
  <c r="X4763" i="1"/>
  <c r="X4923" i="1"/>
  <c r="X4744" i="1"/>
  <c r="X4823" i="1"/>
  <c r="X4678" i="1"/>
  <c r="X4737" i="1"/>
  <c r="X4710" i="1"/>
  <c r="X4775" i="1"/>
  <c r="X4980" i="1"/>
  <c r="X5052" i="1"/>
  <c r="X5047" i="1"/>
  <c r="X4800" i="1"/>
  <c r="X4702" i="1"/>
  <c r="X4879" i="1"/>
  <c r="X4801" i="1"/>
  <c r="X4718" i="1"/>
  <c r="X4725" i="1"/>
  <c r="X4680" i="1"/>
  <c r="X4797" i="1"/>
  <c r="X4778" i="1"/>
  <c r="X4912" i="1"/>
  <c r="X4918" i="1"/>
  <c r="X5013" i="1"/>
  <c r="X4759" i="1"/>
  <c r="X4706" i="1"/>
  <c r="X4907" i="1"/>
  <c r="X4811" i="1"/>
  <c r="X4893" i="1"/>
  <c r="X4674" i="1"/>
  <c r="X5095" i="1"/>
  <c r="V5095" i="1"/>
  <c r="V4674" i="1"/>
  <c r="V4893" i="1"/>
  <c r="V4811" i="1"/>
  <c r="V4706" i="1"/>
  <c r="V4907" i="1"/>
  <c r="V4759" i="1"/>
  <c r="V4918" i="1"/>
  <c r="V5013" i="1"/>
  <c r="V4912" i="1"/>
  <c r="V4778" i="1"/>
  <c r="V4797" i="1"/>
  <c r="V4680" i="1"/>
  <c r="V4725" i="1"/>
  <c r="V4718" i="1"/>
  <c r="V4801" i="1"/>
  <c r="V4879" i="1"/>
  <c r="V4702" i="1"/>
  <c r="V5047" i="1"/>
  <c r="V4800" i="1"/>
  <c r="V5052" i="1"/>
  <c r="V4980" i="1"/>
  <c r="V4775" i="1"/>
  <c r="V4737" i="1"/>
  <c r="V4710" i="1"/>
  <c r="V4678" i="1"/>
  <c r="V4823" i="1"/>
  <c r="V4923" i="1"/>
  <c r="V4744" i="1"/>
  <c r="V4763" i="1"/>
  <c r="V4855" i="1"/>
  <c r="V4742" i="1"/>
  <c r="V4788" i="1"/>
  <c r="V4845" i="1"/>
  <c r="V4887" i="1"/>
  <c r="V4968" i="1"/>
  <c r="V4717" i="1"/>
  <c r="V4895" i="1"/>
  <c r="V4825" i="1"/>
  <c r="V4774" i="1"/>
  <c r="V4728" i="1"/>
  <c r="V4685" i="1"/>
  <c r="V5000" i="1"/>
  <c r="V4686" i="1"/>
  <c r="V4900" i="1"/>
  <c r="V4732" i="1"/>
  <c r="V4943" i="1"/>
  <c r="V4769" i="1"/>
  <c r="V5086" i="1"/>
  <c r="V4813" i="1"/>
  <c r="V4936" i="1"/>
  <c r="V5054" i="1"/>
  <c r="V4990" i="1"/>
  <c r="V4662" i="1"/>
  <c r="V5022" i="1"/>
  <c r="V4909" i="1"/>
  <c r="V4999" i="1"/>
  <c r="V4711" i="1"/>
  <c r="V4891" i="1"/>
  <c r="V4814" i="1"/>
  <c r="V4904" i="1"/>
  <c r="V4881" i="1"/>
  <c r="V4693" i="1"/>
  <c r="V5092" i="1"/>
  <c r="V4745" i="1"/>
  <c r="V5028" i="1"/>
  <c r="V4817" i="1"/>
  <c r="V4896" i="1"/>
  <c r="V4664" i="1"/>
  <c r="V4738" i="1"/>
  <c r="V4991" i="1"/>
  <c r="V5009" i="1"/>
  <c r="V4986" i="1"/>
  <c r="V5090" i="1"/>
  <c r="V4668" i="1"/>
  <c r="V4703" i="1"/>
  <c r="V4864" i="1"/>
  <c r="V4865" i="1"/>
  <c r="V4704" i="1"/>
  <c r="V4953" i="1"/>
  <c r="V4973" i="1"/>
  <c r="V4672" i="1"/>
  <c r="V5115" i="1"/>
  <c r="V4924" i="1"/>
  <c r="V4861" i="1"/>
  <c r="V5070" i="1"/>
  <c r="V5048" i="1"/>
  <c r="V4673" i="1"/>
  <c r="V4961" i="1"/>
  <c r="V5041" i="1"/>
  <c r="V4926" i="1"/>
  <c r="V4743" i="1"/>
  <c r="V4815" i="1"/>
  <c r="V4996" i="1"/>
  <c r="V4749" i="1"/>
  <c r="V4950" i="1"/>
  <c r="V5084" i="1"/>
  <c r="V4857" i="1"/>
  <c r="V4977" i="1"/>
  <c r="V4988" i="1"/>
  <c r="V4690" i="1"/>
  <c r="V5112" i="1"/>
  <c r="V4894" i="1"/>
  <c r="V4919" i="1"/>
  <c r="V5114" i="1"/>
  <c r="V4830" i="1"/>
  <c r="V4844" i="1"/>
  <c r="V4793" i="1"/>
  <c r="V4760" i="1"/>
  <c r="V5093" i="1"/>
  <c r="V4766" i="1"/>
  <c r="V4937" i="1"/>
  <c r="V4925" i="1"/>
  <c r="V4834" i="1"/>
  <c r="V4741" i="1"/>
  <c r="V4821" i="1"/>
  <c r="V4724" i="1"/>
  <c r="V4985" i="1"/>
  <c r="V5082" i="1"/>
  <c r="V4880" i="1"/>
  <c r="V4915" i="1"/>
  <c r="V4874" i="1"/>
  <c r="V5003" i="1"/>
  <c r="V4964" i="1"/>
  <c r="V5139" i="1"/>
  <c r="V4862" i="1"/>
  <c r="V5019" i="1"/>
  <c r="V4858" i="1"/>
  <c r="V4917" i="1"/>
  <c r="V4962" i="1"/>
  <c r="V4779" i="1"/>
  <c r="V5061" i="1"/>
  <c r="V5111" i="1"/>
  <c r="V4951" i="1"/>
  <c r="V4853" i="1"/>
  <c r="V5024" i="1"/>
  <c r="V5039" i="1"/>
  <c r="V4965" i="1"/>
  <c r="V4722" i="1"/>
  <c r="V4889" i="1"/>
  <c r="V5064" i="1"/>
  <c r="V4860" i="1"/>
  <c r="V4921" i="1"/>
  <c r="V4906" i="1"/>
  <c r="V4872" i="1"/>
  <c r="V4719" i="1"/>
  <c r="V5031" i="1"/>
  <c r="V4914" i="1"/>
  <c r="V4873" i="1"/>
  <c r="V4939" i="1"/>
  <c r="V4792" i="1"/>
  <c r="V5124" i="1"/>
  <c r="V4883" i="1"/>
  <c r="V4712" i="1"/>
  <c r="V4850" i="1"/>
  <c r="V4752" i="1"/>
  <c r="V4949" i="1"/>
  <c r="V5128" i="1"/>
  <c r="V5127" i="1"/>
  <c r="V5051" i="1"/>
  <c r="V4870" i="1"/>
  <c r="V4998" i="1"/>
  <c r="V5035" i="1"/>
  <c r="V4701" i="1"/>
  <c r="V5012" i="1"/>
  <c r="V4730" i="1"/>
  <c r="V5042" i="1"/>
  <c r="V5088" i="1"/>
  <c r="V4947" i="1"/>
  <c r="V4688" i="1"/>
  <c r="V5104" i="1"/>
  <c r="V5121" i="1"/>
  <c r="V4928" i="1"/>
  <c r="V4698" i="1"/>
  <c r="V4762" i="1"/>
  <c r="V5135" i="1"/>
  <c r="V4954" i="1"/>
  <c r="V4940" i="1"/>
  <c r="V4764" i="1"/>
  <c r="V4956" i="1"/>
  <c r="V4747" i="1"/>
  <c r="V5107" i="1"/>
  <c r="V5085" i="1"/>
  <c r="V4829" i="1"/>
  <c r="V5073" i="1"/>
  <c r="V4871" i="1"/>
  <c r="Z22" i="1"/>
  <c r="Z695" i="1"/>
  <c r="Z99" i="1"/>
  <c r="Z1841" i="1"/>
  <c r="Z2373" i="1"/>
  <c r="Z3445" i="1"/>
  <c r="Z1184" i="1"/>
  <c r="Z1118" i="1"/>
  <c r="Z1812" i="1"/>
  <c r="Z2974" i="1"/>
  <c r="Z1566" i="1"/>
  <c r="Z545" i="1"/>
  <c r="Z767" i="1"/>
  <c r="Z1825" i="1"/>
  <c r="Z192" i="1"/>
  <c r="Z3386" i="1"/>
  <c r="Z4421" i="1"/>
  <c r="Z97" i="1"/>
  <c r="Z1651" i="1"/>
  <c r="Z2151" i="1"/>
  <c r="Z2539" i="1"/>
  <c r="Z2575" i="1"/>
  <c r="Z1144" i="1"/>
  <c r="Z3076" i="1"/>
  <c r="Z481" i="1"/>
  <c r="Z584" i="1"/>
  <c r="Z3425" i="1"/>
  <c r="Z734" i="1"/>
  <c r="Z426" i="1"/>
  <c r="Z3069" i="1"/>
  <c r="Z1146" i="1"/>
  <c r="Z2670" i="1"/>
  <c r="Z2233" i="1"/>
  <c r="Z1983" i="1"/>
  <c r="Z969" i="1"/>
  <c r="Z3406" i="1"/>
  <c r="Z3166" i="1"/>
  <c r="Z3004" i="1"/>
  <c r="Z1251" i="1"/>
  <c r="Z533" i="1"/>
  <c r="Z922" i="1"/>
  <c r="Z758" i="1"/>
  <c r="Z719" i="1"/>
  <c r="Z365" i="1"/>
  <c r="Z4123" i="1"/>
  <c r="Z3718" i="1"/>
  <c r="Z92" i="1"/>
  <c r="Z1717" i="1"/>
  <c r="Z2847" i="1"/>
  <c r="Z1237" i="1"/>
  <c r="Z2641" i="1"/>
  <c r="Z2376" i="1"/>
  <c r="Z642" i="1"/>
  <c r="Z2345" i="1"/>
  <c r="Z2276" i="1"/>
  <c r="Z1960" i="1"/>
  <c r="Z3288" i="1"/>
  <c r="Z876" i="1"/>
  <c r="Z2150" i="1"/>
  <c r="Z4062" i="1"/>
  <c r="Z1424" i="1"/>
  <c r="Z3574" i="1"/>
  <c r="Z2391" i="1"/>
  <c r="Z1012" i="1"/>
  <c r="Z1158" i="1"/>
  <c r="Z3544" i="1"/>
  <c r="Z2980" i="1"/>
  <c r="Z2450" i="1"/>
  <c r="Z478" i="1"/>
  <c r="Z3715" i="1"/>
  <c r="Z1700" i="1"/>
  <c r="Z353" i="1"/>
  <c r="Z3480" i="1"/>
  <c r="Z2324" i="1"/>
  <c r="Z3219" i="1"/>
  <c r="Z2697" i="1"/>
  <c r="Z2875" i="1"/>
  <c r="Z3896" i="1"/>
  <c r="Z710" i="1"/>
  <c r="Z1343" i="1"/>
  <c r="Z2339" i="1"/>
  <c r="Z2177" i="1"/>
  <c r="Z2576" i="1"/>
  <c r="Z2710" i="1"/>
  <c r="Z3384" i="1"/>
  <c r="Z3937" i="1"/>
  <c r="Z1358" i="1"/>
  <c r="Z293" i="1"/>
  <c r="Z797" i="1"/>
  <c r="Z1190" i="1"/>
  <c r="Z550" i="1"/>
  <c r="Z430" i="1"/>
  <c r="Z4487" i="1"/>
  <c r="Z2316" i="1"/>
  <c r="Z1072" i="1"/>
  <c r="Z1065" i="1"/>
  <c r="Z1038" i="1"/>
  <c r="Z928" i="1"/>
  <c r="Z762" i="1"/>
  <c r="Z1116" i="1"/>
  <c r="Z2414" i="1"/>
  <c r="Z1023" i="1"/>
  <c r="Z359" i="1"/>
  <c r="Z1694" i="1"/>
  <c r="Z3439" i="1"/>
  <c r="Z2912" i="1"/>
  <c r="Z1217" i="1"/>
  <c r="Z2109" i="1"/>
  <c r="Z978" i="1"/>
  <c r="Z3162" i="1"/>
  <c r="Z2130" i="1"/>
  <c r="Z1678" i="1"/>
  <c r="Z496" i="1"/>
  <c r="Z1344" i="1"/>
  <c r="Z3530" i="1"/>
  <c r="Z117" i="1"/>
  <c r="Z2226" i="1"/>
  <c r="Z51" i="1"/>
  <c r="Z284" i="1"/>
  <c r="Z3275" i="1"/>
  <c r="Z1773" i="1"/>
  <c r="Z304" i="1"/>
  <c r="Z2020" i="1"/>
  <c r="Z2074" i="1"/>
  <c r="Z1301" i="1"/>
  <c r="Z1189" i="1"/>
  <c r="Z303" i="1"/>
  <c r="Z2330" i="1"/>
  <c r="Z1003" i="1"/>
  <c r="Z2247" i="1"/>
  <c r="Z4308" i="1"/>
  <c r="Z3426" i="1"/>
  <c r="Z960" i="1"/>
  <c r="Z3059" i="1"/>
  <c r="Z3038" i="1"/>
  <c r="Z3326" i="1"/>
  <c r="Z3019" i="1"/>
  <c r="Z1823" i="1"/>
  <c r="Z3549" i="1"/>
  <c r="Z1837" i="1"/>
  <c r="Z2627" i="1"/>
  <c r="Z4017" i="1"/>
  <c r="Z2793" i="1"/>
  <c r="Z643" i="1"/>
  <c r="Z2892" i="1"/>
  <c r="Z81" i="1"/>
  <c r="Z570" i="1"/>
  <c r="Z2554" i="1"/>
  <c r="Z637" i="1"/>
  <c r="Z883" i="1"/>
  <c r="Z2991" i="1"/>
  <c r="Z1000" i="1"/>
  <c r="Z1810" i="1"/>
  <c r="Z3684" i="1"/>
  <c r="Z561" i="1"/>
  <c r="Z3071" i="1"/>
  <c r="Z1669" i="1"/>
  <c r="Z3216" i="1"/>
  <c r="Z946" i="1"/>
  <c r="Z2692" i="1"/>
  <c r="Z3865" i="1"/>
  <c r="Z1339" i="1"/>
  <c r="Z1974" i="1"/>
  <c r="Z243" i="1"/>
  <c r="Z3277" i="1"/>
  <c r="Z1693" i="1"/>
  <c r="Z2874" i="1"/>
  <c r="Z4626" i="1"/>
  <c r="Z3436" i="1"/>
  <c r="Z785" i="1"/>
  <c r="Z4524" i="1"/>
  <c r="Z2389" i="1"/>
  <c r="Z4447" i="1"/>
  <c r="Z4316" i="1"/>
  <c r="Z1449" i="1"/>
  <c r="Z460" i="1"/>
  <c r="Z4211" i="1"/>
  <c r="Z839" i="1"/>
  <c r="Z3528" i="1"/>
  <c r="Z895" i="1"/>
  <c r="Z872" i="1"/>
  <c r="Z4224" i="1"/>
  <c r="Z2964" i="1"/>
  <c r="Z2868" i="1"/>
  <c r="Z4154" i="1"/>
  <c r="Z4233" i="1"/>
  <c r="Z4322" i="1"/>
  <c r="Z1128" i="1"/>
  <c r="Z2411" i="1"/>
  <c r="X2411" i="1"/>
  <c r="X1128" i="1"/>
  <c r="X4322" i="1"/>
  <c r="X4233" i="1"/>
  <c r="X4154" i="1"/>
  <c r="X2868" i="1"/>
  <c r="X2964" i="1"/>
  <c r="X4224" i="1"/>
  <c r="X872" i="1"/>
  <c r="X895" i="1"/>
  <c r="X3528" i="1"/>
  <c r="X839" i="1"/>
  <c r="X4211" i="1"/>
  <c r="X460" i="1"/>
  <c r="X1449" i="1"/>
  <c r="X4316" i="1"/>
  <c r="X4447" i="1"/>
  <c r="X2389" i="1"/>
  <c r="X4524" i="1"/>
  <c r="X3436" i="1"/>
  <c r="X785" i="1"/>
  <c r="X4626" i="1"/>
  <c r="X2874" i="1"/>
  <c r="X1693" i="1"/>
  <c r="X3277" i="1"/>
  <c r="X243" i="1"/>
  <c r="X1974" i="1"/>
  <c r="X1339" i="1"/>
  <c r="X3865" i="1"/>
  <c r="X2692" i="1"/>
  <c r="X946" i="1"/>
  <c r="X3216" i="1"/>
  <c r="X1669" i="1"/>
  <c r="X3071" i="1"/>
  <c r="X561" i="1"/>
  <c r="X1000" i="1"/>
  <c r="X1810" i="1"/>
  <c r="X3684" i="1"/>
  <c r="X2991" i="1"/>
  <c r="X2554" i="1"/>
  <c r="X637" i="1"/>
  <c r="X883" i="1"/>
  <c r="X570" i="1"/>
  <c r="X81" i="1"/>
  <c r="X643" i="1"/>
  <c r="X2892" i="1"/>
  <c r="X2793" i="1"/>
  <c r="X4017" i="1"/>
  <c r="X2627" i="1"/>
  <c r="X3549" i="1"/>
  <c r="X1837" i="1"/>
  <c r="X1823" i="1"/>
  <c r="X3019" i="1"/>
  <c r="X3326" i="1"/>
  <c r="X3038" i="1"/>
  <c r="X3426" i="1"/>
  <c r="X960" i="1"/>
  <c r="X3059" i="1"/>
  <c r="X4308" i="1"/>
  <c r="X2247" i="1"/>
  <c r="X1003" i="1"/>
  <c r="X2330" i="1"/>
  <c r="X303" i="1"/>
  <c r="X1189" i="1"/>
  <c r="X2074" i="1"/>
  <c r="X1301" i="1"/>
  <c r="X2020" i="1"/>
  <c r="X304" i="1"/>
  <c r="X1773" i="1"/>
  <c r="X3275" i="1"/>
  <c r="X2226" i="1"/>
  <c r="X51" i="1"/>
  <c r="X284" i="1"/>
  <c r="X117" i="1"/>
  <c r="X3530" i="1"/>
  <c r="X1344" i="1"/>
  <c r="X1678" i="1"/>
  <c r="X496" i="1"/>
  <c r="X2130" i="1"/>
  <c r="X3162" i="1"/>
  <c r="X978" i="1"/>
  <c r="X2109" i="1"/>
  <c r="X1217" i="1"/>
  <c r="X2912" i="1"/>
  <c r="X3439" i="1"/>
  <c r="X1694" i="1"/>
  <c r="X1023" i="1"/>
  <c r="X359" i="1"/>
  <c r="X2414" i="1"/>
  <c r="X928" i="1"/>
  <c r="X762" i="1"/>
  <c r="X1116" i="1"/>
  <c r="X1038" i="1"/>
  <c r="X1072" i="1"/>
  <c r="X1065" i="1"/>
  <c r="X430" i="1"/>
  <c r="X4487" i="1"/>
  <c r="X2316" i="1"/>
  <c r="X797" i="1"/>
  <c r="X1190" i="1"/>
  <c r="X550" i="1"/>
  <c r="X1358" i="1"/>
  <c r="X293" i="1"/>
  <c r="X3937" i="1"/>
  <c r="X3384" i="1"/>
  <c r="X2710" i="1"/>
  <c r="X2576" i="1"/>
  <c r="X2177" i="1"/>
  <c r="X2339" i="1"/>
  <c r="X1343" i="1"/>
  <c r="X710" i="1"/>
  <c r="X2875" i="1"/>
  <c r="X3896" i="1"/>
  <c r="X3219" i="1"/>
  <c r="X2697" i="1"/>
  <c r="X3480" i="1"/>
  <c r="X2324" i="1"/>
  <c r="X353" i="1"/>
  <c r="X1700" i="1"/>
  <c r="X3715" i="1"/>
  <c r="X478" i="1"/>
  <c r="X2980" i="1"/>
  <c r="X2450" i="1"/>
  <c r="X3544" i="1"/>
  <c r="X1012" i="1"/>
  <c r="X1158" i="1"/>
  <c r="X3574" i="1"/>
  <c r="X2391" i="1"/>
  <c r="X1424" i="1"/>
  <c r="X876" i="1"/>
  <c r="X2150" i="1"/>
  <c r="X4062" i="1"/>
  <c r="X3288" i="1"/>
  <c r="X2276" i="1"/>
  <c r="X1960" i="1"/>
  <c r="X2345" i="1"/>
  <c r="X642" i="1"/>
  <c r="X2376" i="1"/>
  <c r="X2641" i="1"/>
  <c r="X1237" i="1"/>
  <c r="X1717" i="1"/>
  <c r="X2847" i="1"/>
  <c r="X3718" i="1"/>
  <c r="X92" i="1"/>
  <c r="X4123" i="1"/>
  <c r="X365" i="1"/>
  <c r="X719" i="1"/>
  <c r="X922" i="1"/>
  <c r="X758" i="1"/>
  <c r="X1251" i="1"/>
  <c r="X533" i="1"/>
  <c r="X3166" i="1"/>
  <c r="X3004" i="1"/>
  <c r="X3406" i="1"/>
  <c r="X969" i="1"/>
  <c r="X1983" i="1"/>
  <c r="X1146" i="1"/>
  <c r="X2670" i="1"/>
  <c r="X2233" i="1"/>
  <c r="X3069" i="1"/>
  <c r="X426" i="1"/>
  <c r="X734" i="1"/>
  <c r="X3425" i="1"/>
  <c r="X584" i="1"/>
  <c r="X481" i="1"/>
  <c r="X3076" i="1"/>
  <c r="X1144" i="1"/>
  <c r="X2539" i="1"/>
  <c r="X2575" i="1"/>
  <c r="X1651" i="1"/>
  <c r="X2151" i="1"/>
  <c r="X97" i="1"/>
  <c r="X4421" i="1"/>
  <c r="X3386" i="1"/>
  <c r="X1825" i="1"/>
  <c r="X192" i="1"/>
  <c r="X767" i="1"/>
  <c r="X2974" i="1"/>
  <c r="X1566" i="1"/>
  <c r="X545" i="1"/>
  <c r="X1812" i="1"/>
  <c r="X1118" i="1"/>
  <c r="X1184" i="1"/>
  <c r="X3445" i="1"/>
  <c r="X2373" i="1"/>
  <c r="X1841" i="1"/>
  <c r="X99" i="1"/>
  <c r="X695" i="1"/>
  <c r="X22" i="1"/>
  <c r="V2373" i="1"/>
  <c r="V695" i="1"/>
  <c r="V22" i="1"/>
  <c r="V99" i="1"/>
  <c r="V1841" i="1"/>
  <c r="V3445" i="1"/>
  <c r="V1184" i="1"/>
  <c r="V1118" i="1"/>
  <c r="V1812" i="1"/>
  <c r="V2974" i="1"/>
  <c r="V1566" i="1"/>
  <c r="V545" i="1"/>
  <c r="V767" i="1"/>
  <c r="V1825" i="1"/>
  <c r="V192" i="1"/>
  <c r="V3386" i="1"/>
  <c r="V4421" i="1"/>
  <c r="V97" i="1"/>
  <c r="V1651" i="1"/>
  <c r="V2151" i="1"/>
  <c r="V2539" i="1"/>
  <c r="V2575" i="1"/>
  <c r="V1144" i="1"/>
  <c r="V3076" i="1"/>
  <c r="V481" i="1"/>
  <c r="V584" i="1"/>
  <c r="V3425" i="1"/>
  <c r="V734" i="1"/>
  <c r="V426" i="1"/>
  <c r="V3069" i="1"/>
  <c r="V1146" i="1"/>
  <c r="V2670" i="1"/>
  <c r="V2233" i="1"/>
  <c r="V1983" i="1"/>
  <c r="V969" i="1"/>
  <c r="V3406" i="1"/>
  <c r="V3166" i="1"/>
  <c r="V3004" i="1"/>
  <c r="V1251" i="1"/>
  <c r="V533" i="1"/>
  <c r="V922" i="1"/>
  <c r="V758" i="1"/>
  <c r="V719" i="1"/>
  <c r="V365" i="1"/>
  <c r="V4123" i="1"/>
  <c r="V3718" i="1"/>
  <c r="V92" i="1"/>
  <c r="V1717" i="1"/>
  <c r="V2847" i="1"/>
  <c r="V1237" i="1"/>
  <c r="V2641" i="1"/>
  <c r="V2376" i="1"/>
  <c r="V642" i="1"/>
  <c r="V2345" i="1"/>
  <c r="V2276" i="1"/>
  <c r="V1960" i="1"/>
  <c r="V3288" i="1"/>
  <c r="V876" i="1"/>
  <c r="V2150" i="1"/>
  <c r="V4062" i="1"/>
  <c r="V1424" i="1"/>
  <c r="V3574" i="1"/>
  <c r="V2391" i="1"/>
  <c r="V1012" i="1"/>
  <c r="V1158" i="1"/>
  <c r="V3544" i="1"/>
  <c r="V2980" i="1"/>
  <c r="V2450" i="1"/>
  <c r="V478" i="1"/>
  <c r="V3715" i="1"/>
  <c r="V1700" i="1"/>
  <c r="V353" i="1"/>
  <c r="V3480" i="1"/>
  <c r="V2324" i="1"/>
  <c r="V3219" i="1"/>
  <c r="V2697" i="1"/>
  <c r="V2875" i="1"/>
  <c r="V3896" i="1"/>
  <c r="V710" i="1"/>
  <c r="V1343" i="1"/>
  <c r="V2339" i="1"/>
  <c r="V2177" i="1"/>
  <c r="V2576" i="1"/>
  <c r="V2710" i="1"/>
  <c r="V3384" i="1"/>
  <c r="V3937" i="1"/>
  <c r="V1358" i="1"/>
  <c r="V293" i="1"/>
  <c r="V797" i="1"/>
  <c r="V1190" i="1"/>
  <c r="V550" i="1"/>
  <c r="V430" i="1"/>
  <c r="V4487" i="1"/>
  <c r="V2316" i="1"/>
  <c r="V1072" i="1"/>
  <c r="V1065" i="1"/>
  <c r="V1038" i="1"/>
  <c r="V928" i="1"/>
  <c r="V762" i="1"/>
  <c r="V1116" i="1"/>
  <c r="V2414" i="1"/>
  <c r="V1023" i="1"/>
  <c r="V359" i="1"/>
  <c r="V1694" i="1"/>
  <c r="V3439" i="1"/>
  <c r="V2912" i="1"/>
  <c r="V1217" i="1"/>
  <c r="V2109" i="1"/>
  <c r="V978" i="1"/>
  <c r="V3162" i="1"/>
  <c r="V2130" i="1"/>
  <c r="V1678" i="1"/>
  <c r="V496" i="1"/>
  <c r="V1344" i="1"/>
  <c r="V3530" i="1"/>
  <c r="V117" i="1"/>
  <c r="V2226" i="1"/>
  <c r="V51" i="1"/>
  <c r="V284" i="1"/>
  <c r="V3275" i="1"/>
  <c r="V1773" i="1"/>
  <c r="V304" i="1"/>
  <c r="V2020" i="1"/>
  <c r="V2074" i="1"/>
  <c r="V1301" i="1"/>
  <c r="V1189" i="1"/>
  <c r="V303" i="1"/>
  <c r="V2330" i="1"/>
  <c r="V1003" i="1"/>
  <c r="V2247" i="1"/>
  <c r="V4308" i="1"/>
  <c r="V3426" i="1"/>
  <c r="V960" i="1"/>
  <c r="V3059" i="1"/>
  <c r="V3038" i="1"/>
  <c r="V3326" i="1"/>
  <c r="V3019" i="1"/>
  <c r="V1823" i="1"/>
  <c r="V3549" i="1"/>
  <c r="V1837" i="1"/>
  <c r="V2627" i="1"/>
  <c r="V4017" i="1"/>
  <c r="V2793" i="1"/>
  <c r="V643" i="1"/>
  <c r="V2892" i="1"/>
  <c r="V81" i="1"/>
  <c r="V570" i="1"/>
  <c r="V2554" i="1"/>
  <c r="V637" i="1"/>
  <c r="V883" i="1"/>
  <c r="V2991" i="1"/>
  <c r="V1000" i="1"/>
  <c r="V1810" i="1"/>
  <c r="V3684" i="1"/>
  <c r="V561" i="1"/>
  <c r="V3071" i="1"/>
  <c r="V1669" i="1"/>
  <c r="V3216" i="1"/>
  <c r="V946" i="1"/>
  <c r="V2692" i="1"/>
  <c r="V3865" i="1"/>
  <c r="V1339" i="1"/>
  <c r="V1974" i="1"/>
  <c r="V243" i="1"/>
  <c r="V3277" i="1"/>
  <c r="V1693" i="1"/>
  <c r="V2874" i="1"/>
  <c r="V4626" i="1"/>
  <c r="V3436" i="1"/>
  <c r="V785" i="1"/>
  <c r="V4524" i="1"/>
  <c r="V2389" i="1"/>
  <c r="V4447" i="1"/>
  <c r="V4316" i="1"/>
  <c r="V1449" i="1"/>
  <c r="V460" i="1"/>
  <c r="V4211" i="1"/>
  <c r="V839" i="1"/>
  <c r="V3528" i="1"/>
  <c r="V895" i="1"/>
  <c r="V872" i="1"/>
  <c r="V4224" i="1"/>
  <c r="V2964" i="1"/>
  <c r="V2868" i="1"/>
  <c r="V4154" i="1"/>
  <c r="V4233" i="1"/>
  <c r="V4322" i="1"/>
  <c r="V1128" i="1"/>
  <c r="V2411" i="1"/>
  <c r="Z687" i="1"/>
  <c r="Z54" i="1"/>
  <c r="Z3208" i="1"/>
  <c r="Z2653" i="1"/>
  <c r="Z60" i="1"/>
  <c r="Z366" i="1"/>
  <c r="Z1079" i="1"/>
  <c r="Z3293" i="1"/>
  <c r="Z58" i="1"/>
  <c r="Z2515" i="1"/>
  <c r="Z171" i="1"/>
  <c r="Z3226" i="1"/>
  <c r="Z493" i="1"/>
  <c r="Z2132" i="1"/>
  <c r="Z3354" i="1"/>
  <c r="Z1935" i="1"/>
  <c r="Z512" i="1"/>
  <c r="Z1942" i="1"/>
  <c r="Z2800" i="1"/>
  <c r="Z1438" i="1"/>
  <c r="Z1749" i="1"/>
  <c r="Z360" i="1"/>
  <c r="Z132" i="1"/>
  <c r="Z2938" i="1"/>
  <c r="Z2491" i="1"/>
  <c r="Z1039" i="1"/>
  <c r="Z536" i="1"/>
  <c r="Z2042" i="1"/>
  <c r="Z310" i="1"/>
  <c r="Z2849" i="1"/>
  <c r="Z449" i="1"/>
  <c r="Z1232" i="1"/>
  <c r="Z2203" i="1"/>
  <c r="Z775" i="1"/>
  <c r="Z1318" i="1"/>
  <c r="Z1955" i="1"/>
  <c r="Z357" i="1"/>
  <c r="Z2864" i="1"/>
  <c r="Z1737" i="1"/>
  <c r="Z316" i="1"/>
  <c r="Z1465" i="1"/>
  <c r="Z2205" i="1"/>
  <c r="Z2724" i="1"/>
  <c r="Z1467" i="1"/>
  <c r="Z596" i="1"/>
  <c r="Z87" i="1"/>
  <c r="Z3126" i="1"/>
  <c r="Z1391" i="1"/>
  <c r="Z1069" i="1"/>
  <c r="Z1967" i="1"/>
  <c r="Z115" i="1"/>
  <c r="Z1248" i="1"/>
  <c r="Z1253" i="1"/>
  <c r="Z3807" i="1"/>
  <c r="Z1578" i="1"/>
  <c r="Z3217" i="1"/>
  <c r="Z4453" i="1"/>
  <c r="Z920" i="1"/>
  <c r="Z77" i="1"/>
  <c r="Z2348" i="1"/>
  <c r="Z3559" i="1"/>
  <c r="Z2735" i="1"/>
  <c r="Z3331" i="1"/>
  <c r="Z372" i="1"/>
  <c r="Z1836" i="1"/>
  <c r="Z1553" i="1"/>
  <c r="Z1999" i="1"/>
  <c r="Z2101" i="1"/>
  <c r="Z3429" i="1"/>
  <c r="Z703" i="1"/>
  <c r="Z3325" i="1"/>
  <c r="Z837" i="1"/>
  <c r="Z2509" i="1"/>
  <c r="Z3460" i="1"/>
  <c r="Z2274" i="1"/>
  <c r="Z1602" i="1"/>
  <c r="Z2762" i="1"/>
  <c r="Z3647" i="1"/>
  <c r="Z148" i="1"/>
  <c r="Z2188" i="1"/>
  <c r="Z3453" i="1"/>
  <c r="Z2826" i="1"/>
  <c r="Z2416" i="1"/>
  <c r="Z3136" i="1"/>
  <c r="Z4035" i="1"/>
  <c r="Z1303" i="1"/>
  <c r="Z3712" i="1"/>
  <c r="Z1167" i="1"/>
  <c r="Z1725" i="1"/>
  <c r="Z2584" i="1"/>
  <c r="Z392" i="1"/>
  <c r="Z1864" i="1"/>
  <c r="Z935" i="1"/>
  <c r="Z3563" i="1"/>
  <c r="Z2763" i="1"/>
  <c r="Z2400" i="1"/>
  <c r="Z2665" i="1"/>
  <c r="Z4206" i="1"/>
  <c r="Z3308" i="1"/>
  <c r="Z2918" i="1"/>
  <c r="Z2984" i="1"/>
  <c r="Z1101" i="1"/>
  <c r="Z2157" i="1"/>
  <c r="Z1527" i="1"/>
  <c r="Z379" i="1"/>
  <c r="Z2616" i="1"/>
  <c r="Z2407" i="1"/>
  <c r="Z3171" i="1"/>
  <c r="Z1119" i="1"/>
  <c r="Z1859" i="1"/>
  <c r="Z1381" i="1"/>
  <c r="Z1789" i="1"/>
  <c r="Z1998" i="1"/>
  <c r="Z1933" i="1"/>
  <c r="Z3017" i="1"/>
  <c r="Z2837" i="1"/>
  <c r="Z3468" i="1"/>
  <c r="Z871" i="1"/>
  <c r="Z1026" i="1"/>
  <c r="Z2776" i="1"/>
  <c r="Z2784" i="1"/>
  <c r="Z3220" i="1"/>
  <c r="Z3459" i="1"/>
  <c r="Z955" i="1"/>
  <c r="Z363" i="1"/>
  <c r="Z4213" i="1"/>
  <c r="Z1958" i="1"/>
  <c r="Z2943" i="1"/>
  <c r="Z2957" i="1"/>
  <c r="Z4115" i="1"/>
  <c r="Z613" i="1"/>
  <c r="Z3410" i="1"/>
  <c r="Z3751" i="1"/>
  <c r="Z805" i="1"/>
  <c r="Z2077" i="1"/>
  <c r="Z2876" i="1"/>
  <c r="Z1911" i="1"/>
  <c r="Z4342" i="1"/>
  <c r="Z745" i="1"/>
  <c r="Z149" i="1"/>
  <c r="Z1199" i="1"/>
  <c r="Z1396" i="1"/>
  <c r="Z2823" i="1"/>
  <c r="Z1013" i="1"/>
  <c r="Z4525" i="1"/>
  <c r="Z2243" i="1"/>
  <c r="Z2283" i="1"/>
  <c r="Z4428" i="1"/>
  <c r="Z3856" i="1"/>
  <c r="Z3616" i="1"/>
  <c r="Z3959" i="1"/>
  <c r="Z2382" i="1"/>
  <c r="Z2185" i="1"/>
  <c r="Z156" i="1"/>
  <c r="Z4362" i="1"/>
  <c r="Z2804" i="1"/>
  <c r="Z833" i="1"/>
  <c r="Z2966" i="1"/>
  <c r="Z2995" i="1"/>
  <c r="Z4405" i="1"/>
  <c r="Z1081" i="1"/>
  <c r="Z1083" i="1"/>
  <c r="Z124" i="1"/>
  <c r="Z2050" i="1"/>
  <c r="Z2593" i="1"/>
  <c r="Z2038" i="1"/>
  <c r="Z1192" i="1"/>
  <c r="Z4583" i="1"/>
  <c r="Z2467" i="1"/>
  <c r="Z731" i="1"/>
  <c r="Z3794" i="1"/>
  <c r="Z269" i="1"/>
  <c r="Z3094" i="1"/>
  <c r="Z766" i="1"/>
  <c r="Z1560" i="1"/>
  <c r="Z3680" i="1"/>
  <c r="Z1497" i="1"/>
  <c r="Z1439" i="1"/>
  <c r="Z4576" i="1"/>
  <c r="Z3086" i="1"/>
  <c r="Z4160" i="1"/>
  <c r="X4160" i="1"/>
  <c r="X3086" i="1"/>
  <c r="X4576" i="1"/>
  <c r="X1439" i="1"/>
  <c r="X1497" i="1"/>
  <c r="X3680" i="1"/>
  <c r="X1560" i="1"/>
  <c r="X766" i="1"/>
  <c r="X269" i="1"/>
  <c r="X3094" i="1"/>
  <c r="X3794" i="1"/>
  <c r="X731" i="1"/>
  <c r="X2467" i="1"/>
  <c r="X4583" i="1"/>
  <c r="X1192" i="1"/>
  <c r="X2038" i="1"/>
  <c r="X2593" i="1"/>
  <c r="X124" i="1"/>
  <c r="X2050" i="1"/>
  <c r="X1083" i="1"/>
  <c r="X4405" i="1"/>
  <c r="X1081" i="1"/>
  <c r="X2995" i="1"/>
  <c r="X833" i="1"/>
  <c r="X2966" i="1"/>
  <c r="X2804" i="1"/>
  <c r="X2185" i="1"/>
  <c r="X156" i="1"/>
  <c r="X4362" i="1"/>
  <c r="X2382" i="1"/>
  <c r="X3959" i="1"/>
  <c r="X3616" i="1"/>
  <c r="X2283" i="1"/>
  <c r="X4428" i="1"/>
  <c r="X3856" i="1"/>
  <c r="X2243" i="1"/>
  <c r="X4525" i="1"/>
  <c r="X1013" i="1"/>
  <c r="X2823" i="1"/>
  <c r="X1396" i="1"/>
  <c r="X149" i="1"/>
  <c r="X1199" i="1"/>
  <c r="X745" i="1"/>
  <c r="X4342" i="1"/>
  <c r="X1911" i="1"/>
  <c r="X2077" i="1"/>
  <c r="X2876" i="1"/>
  <c r="X805" i="1"/>
  <c r="X3751" i="1"/>
  <c r="X3410" i="1"/>
  <c r="X2957" i="1"/>
  <c r="X4115" i="1"/>
  <c r="X613" i="1"/>
  <c r="X1958" i="1"/>
  <c r="X2943" i="1"/>
  <c r="X4213" i="1"/>
  <c r="X955" i="1"/>
  <c r="X363" i="1"/>
  <c r="X3459" i="1"/>
  <c r="X3220" i="1"/>
  <c r="X2784" i="1"/>
  <c r="X1026" i="1"/>
  <c r="X2776" i="1"/>
  <c r="X871" i="1"/>
  <c r="X3017" i="1"/>
  <c r="X2837" i="1"/>
  <c r="X3468" i="1"/>
  <c r="X1933" i="1"/>
  <c r="X1789" i="1"/>
  <c r="X1998" i="1"/>
  <c r="X1381" i="1"/>
  <c r="X1119" i="1"/>
  <c r="X1859" i="1"/>
  <c r="X3171" i="1"/>
  <c r="X2407" i="1"/>
  <c r="X2616" i="1"/>
  <c r="X379" i="1"/>
  <c r="X1527" i="1"/>
  <c r="X1101" i="1"/>
  <c r="X2157" i="1"/>
  <c r="X2984" i="1"/>
  <c r="X2918" i="1"/>
  <c r="X4206" i="1"/>
  <c r="X3308" i="1"/>
  <c r="X2400" i="1"/>
  <c r="X2665" i="1"/>
  <c r="X935" i="1"/>
  <c r="X3563" i="1"/>
  <c r="X2763" i="1"/>
  <c r="X1864" i="1"/>
  <c r="X2584" i="1"/>
  <c r="X392" i="1"/>
  <c r="X1725" i="1"/>
  <c r="X1303" i="1"/>
  <c r="X3712" i="1"/>
  <c r="X1167" i="1"/>
  <c r="X4035" i="1"/>
  <c r="X3136" i="1"/>
  <c r="X2416" i="1"/>
  <c r="X2826" i="1"/>
  <c r="X3453" i="1"/>
  <c r="X3647" i="1"/>
  <c r="X148" i="1"/>
  <c r="X2188" i="1"/>
  <c r="X2762" i="1"/>
  <c r="X1602" i="1"/>
  <c r="X2509" i="1"/>
  <c r="X3460" i="1"/>
  <c r="X2274" i="1"/>
  <c r="X703" i="1"/>
  <c r="X3325" i="1"/>
  <c r="X837" i="1"/>
  <c r="X3429" i="1"/>
  <c r="X1553" i="1"/>
  <c r="X1999" i="1"/>
  <c r="X2101" i="1"/>
  <c r="X1836" i="1"/>
  <c r="X372" i="1"/>
  <c r="X3331" i="1"/>
  <c r="X2735" i="1"/>
  <c r="X3559" i="1"/>
  <c r="X77" i="1"/>
  <c r="X2348" i="1"/>
  <c r="X4453" i="1"/>
  <c r="X920" i="1"/>
  <c r="X3217" i="1"/>
  <c r="X3807" i="1"/>
  <c r="X1578" i="1"/>
  <c r="X1253" i="1"/>
  <c r="X1248" i="1"/>
  <c r="X115" i="1"/>
  <c r="X1967" i="1"/>
  <c r="X1069" i="1"/>
  <c r="X1391" i="1"/>
  <c r="X3126" i="1"/>
  <c r="X87" i="1"/>
  <c r="X596" i="1"/>
  <c r="X2724" i="1"/>
  <c r="X1467" i="1"/>
  <c r="X2205" i="1"/>
  <c r="X1465" i="1"/>
  <c r="X316" i="1"/>
  <c r="X1737" i="1"/>
  <c r="X1955" i="1"/>
  <c r="X357" i="1"/>
  <c r="X2864" i="1"/>
  <c r="X2203" i="1"/>
  <c r="X775" i="1"/>
  <c r="X1318" i="1"/>
  <c r="X1232" i="1"/>
  <c r="X2849" i="1"/>
  <c r="X449" i="1"/>
  <c r="X2042" i="1"/>
  <c r="X310" i="1"/>
  <c r="X536" i="1"/>
  <c r="X1039" i="1"/>
  <c r="X2491" i="1"/>
  <c r="X2938" i="1"/>
  <c r="X132" i="1"/>
  <c r="X1749" i="1"/>
  <c r="X360" i="1"/>
  <c r="X1438" i="1"/>
  <c r="X2800" i="1"/>
  <c r="X1942" i="1"/>
  <c r="X512" i="1"/>
  <c r="X1935" i="1"/>
  <c r="X3354" i="1"/>
  <c r="X2132" i="1"/>
  <c r="X493" i="1"/>
  <c r="X171" i="1"/>
  <c r="X3226" i="1"/>
  <c r="X2515" i="1"/>
  <c r="X3293" i="1"/>
  <c r="X58" i="1"/>
  <c r="X1079" i="1"/>
  <c r="X366" i="1"/>
  <c r="X60" i="1"/>
  <c r="X2653" i="1"/>
  <c r="X3208" i="1"/>
  <c r="X54" i="1"/>
  <c r="X687" i="1"/>
  <c r="V3208" i="1"/>
  <c r="V687" i="1"/>
  <c r="V54" i="1"/>
  <c r="V2653" i="1"/>
  <c r="V60" i="1"/>
  <c r="V366" i="1"/>
  <c r="V1079" i="1"/>
  <c r="V3293" i="1"/>
  <c r="V58" i="1"/>
  <c r="V2515" i="1"/>
  <c r="V171" i="1"/>
  <c r="V3226" i="1"/>
  <c r="V493" i="1"/>
  <c r="V2132" i="1"/>
  <c r="V3354" i="1"/>
  <c r="V1935" i="1"/>
  <c r="V512" i="1"/>
  <c r="V1942" i="1"/>
  <c r="V2800" i="1"/>
  <c r="V1438" i="1"/>
  <c r="V1749" i="1"/>
  <c r="V360" i="1"/>
  <c r="V132" i="1"/>
  <c r="V2938" i="1"/>
  <c r="V2491" i="1"/>
  <c r="V1039" i="1"/>
  <c r="V536" i="1"/>
  <c r="V2042" i="1"/>
  <c r="V310" i="1"/>
  <c r="V2849" i="1"/>
  <c r="V449" i="1"/>
  <c r="V1232" i="1"/>
  <c r="V2203" i="1"/>
  <c r="V775" i="1"/>
  <c r="V1318" i="1"/>
  <c r="V1955" i="1"/>
  <c r="V357" i="1"/>
  <c r="V2864" i="1"/>
  <c r="V1737" i="1"/>
  <c r="V316" i="1"/>
  <c r="V1465" i="1"/>
  <c r="V2205" i="1"/>
  <c r="V2724" i="1"/>
  <c r="V1467" i="1"/>
  <c r="V596" i="1"/>
  <c r="V87" i="1"/>
  <c r="V3126" i="1"/>
  <c r="V1391" i="1"/>
  <c r="V1069" i="1"/>
  <c r="V1967" i="1"/>
  <c r="V115" i="1"/>
  <c r="V1248" i="1"/>
  <c r="V1253" i="1"/>
  <c r="V3807" i="1"/>
  <c r="V1578" i="1"/>
  <c r="V3217" i="1"/>
  <c r="V4453" i="1"/>
  <c r="V920" i="1"/>
  <c r="V77" i="1"/>
  <c r="V2348" i="1"/>
  <c r="V3559" i="1"/>
  <c r="V2735" i="1"/>
  <c r="V3331" i="1"/>
  <c r="V372" i="1"/>
  <c r="V1836" i="1"/>
  <c r="V1553" i="1"/>
  <c r="V1999" i="1"/>
  <c r="V2101" i="1"/>
  <c r="V3429" i="1"/>
  <c r="V703" i="1"/>
  <c r="V3325" i="1"/>
  <c r="V837" i="1"/>
  <c r="V2509" i="1"/>
  <c r="V3460" i="1"/>
  <c r="V2274" i="1"/>
  <c r="V1602" i="1"/>
  <c r="V2762" i="1"/>
  <c r="V3647" i="1"/>
  <c r="V148" i="1"/>
  <c r="V2188" i="1"/>
  <c r="V3453" i="1"/>
  <c r="V2826" i="1"/>
  <c r="V2416" i="1"/>
  <c r="V3136" i="1"/>
  <c r="V4035" i="1"/>
  <c r="V1303" i="1"/>
  <c r="V3712" i="1"/>
  <c r="V1167" i="1"/>
  <c r="V1725" i="1"/>
  <c r="V2584" i="1"/>
  <c r="V392" i="1"/>
  <c r="V1864" i="1"/>
  <c r="V935" i="1"/>
  <c r="V3563" i="1"/>
  <c r="V2763" i="1"/>
  <c r="V2400" i="1"/>
  <c r="V2665" i="1"/>
  <c r="V4206" i="1"/>
  <c r="V3308" i="1"/>
  <c r="V2918" i="1"/>
  <c r="V2984" i="1"/>
  <c r="V1101" i="1"/>
  <c r="V2157" i="1"/>
  <c r="V1527" i="1"/>
  <c r="V379" i="1"/>
  <c r="V2616" i="1"/>
  <c r="V2407" i="1"/>
  <c r="V3171" i="1"/>
  <c r="V1119" i="1"/>
  <c r="V1859" i="1"/>
  <c r="V1381" i="1"/>
  <c r="V1789" i="1"/>
  <c r="V1998" i="1"/>
  <c r="V1933" i="1"/>
  <c r="V3017" i="1"/>
  <c r="V2837" i="1"/>
  <c r="V3468" i="1"/>
  <c r="V871" i="1"/>
  <c r="V1026" i="1"/>
  <c r="V2776" i="1"/>
  <c r="V2784" i="1"/>
  <c r="V3220" i="1"/>
  <c r="V3459" i="1"/>
  <c r="V955" i="1"/>
  <c r="V363" i="1"/>
  <c r="V4213" i="1"/>
  <c r="V1958" i="1"/>
  <c r="V2943" i="1"/>
  <c r="V2957" i="1"/>
  <c r="V4115" i="1"/>
  <c r="V613" i="1"/>
  <c r="V3410" i="1"/>
  <c r="V3751" i="1"/>
  <c r="V805" i="1"/>
  <c r="V2077" i="1"/>
  <c r="V2876" i="1"/>
  <c r="V1911" i="1"/>
  <c r="V4342" i="1"/>
  <c r="V745" i="1"/>
  <c r="V149" i="1"/>
  <c r="V1199" i="1"/>
  <c r="V1396" i="1"/>
  <c r="V2823" i="1"/>
  <c r="V1013" i="1"/>
  <c r="V4525" i="1"/>
  <c r="V2243" i="1"/>
  <c r="V2283" i="1"/>
  <c r="V4428" i="1"/>
  <c r="V3856" i="1"/>
  <c r="V3616" i="1"/>
  <c r="V3959" i="1"/>
  <c r="V2382" i="1"/>
  <c r="V2185" i="1"/>
  <c r="V156" i="1"/>
  <c r="V4362" i="1"/>
  <c r="V2804" i="1"/>
  <c r="V833" i="1"/>
  <c r="V2966" i="1"/>
  <c r="V2995" i="1"/>
  <c r="V4405" i="1"/>
  <c r="V1081" i="1"/>
  <c r="V1083" i="1"/>
  <c r="V124" i="1"/>
  <c r="V2050" i="1"/>
  <c r="V2593" i="1"/>
  <c r="V2038" i="1"/>
  <c r="V1192" i="1"/>
  <c r="V4583" i="1"/>
  <c r="V2467" i="1"/>
  <c r="V731" i="1"/>
  <c r="V3794" i="1"/>
  <c r="V269" i="1"/>
  <c r="V3094" i="1"/>
  <c r="V766" i="1"/>
  <c r="V1560" i="1"/>
  <c r="V3680" i="1"/>
  <c r="V1497" i="1"/>
  <c r="V1439" i="1"/>
  <c r="V4576" i="1"/>
  <c r="V3086" i="1"/>
  <c r="V4160" i="1"/>
  <c r="Z364" i="1"/>
  <c r="Z541" i="1"/>
  <c r="Z3814" i="1"/>
  <c r="Z2076" i="1"/>
  <c r="Z2022" i="1"/>
  <c r="Z1594" i="1"/>
  <c r="Z3675" i="1"/>
  <c r="Z114" i="1"/>
  <c r="Z816" i="1"/>
  <c r="Z2333" i="1"/>
  <c r="Z2900" i="1"/>
  <c r="Z236" i="1"/>
  <c r="Z1324" i="1"/>
  <c r="Z2982" i="1"/>
  <c r="Z2614" i="1"/>
  <c r="Z2323" i="1"/>
  <c r="Z850" i="1"/>
  <c r="Z3078" i="1"/>
  <c r="Z988" i="1"/>
  <c r="Z1218" i="1"/>
  <c r="Z352" i="1"/>
  <c r="Z3440" i="1"/>
  <c r="Z3245" i="1"/>
  <c r="Z145" i="1"/>
  <c r="Z1639" i="1"/>
  <c r="Z3097" i="1"/>
  <c r="Z2926" i="1"/>
  <c r="Z1643" i="1"/>
  <c r="Z3042" i="1"/>
  <c r="Z1972" i="1"/>
  <c r="Z2992" i="1"/>
  <c r="Z2088" i="1"/>
  <c r="Z4072" i="1"/>
  <c r="Z2187" i="1"/>
  <c r="Z3590" i="1"/>
  <c r="Z3838" i="1"/>
  <c r="Z716" i="1"/>
  <c r="Z3292" i="1"/>
  <c r="Z4188" i="1"/>
  <c r="Z3969" i="1"/>
  <c r="Z2894" i="1"/>
  <c r="Z38" i="1"/>
  <c r="Z2343" i="1"/>
  <c r="Z226" i="1"/>
  <c r="Z925" i="1"/>
  <c r="Z1290" i="1"/>
  <c r="Z2527" i="1"/>
  <c r="Z2079" i="1"/>
  <c r="Z253" i="1"/>
  <c r="Z2564" i="1"/>
  <c r="Z3536" i="1"/>
  <c r="Z2390" i="1"/>
  <c r="Z2843" i="1"/>
  <c r="Z2969" i="1"/>
  <c r="Z619" i="1"/>
  <c r="Z1207" i="1"/>
  <c r="Z1636" i="1"/>
  <c r="Z1036" i="1"/>
  <c r="Z3833" i="1"/>
  <c r="Z919" i="1"/>
  <c r="Z612" i="1"/>
  <c r="Z1230" i="1"/>
  <c r="Z931" i="1"/>
  <c r="Z737" i="1"/>
  <c r="Z1582" i="1"/>
  <c r="Z1319" i="1"/>
  <c r="Z1868" i="1"/>
  <c r="Z806" i="1"/>
  <c r="Z607" i="1"/>
  <c r="Z237" i="1"/>
  <c r="Z3264" i="1"/>
  <c r="Z1441" i="1"/>
  <c r="Z3546" i="1"/>
  <c r="Z2814" i="1"/>
  <c r="Z1156" i="1"/>
  <c r="Z3765" i="1"/>
  <c r="Z3124" i="1"/>
  <c r="Z2497" i="1"/>
  <c r="Z1244" i="1"/>
  <c r="Z169" i="1"/>
  <c r="Z1103" i="1"/>
  <c r="Z2230" i="1"/>
  <c r="Z3184" i="1"/>
  <c r="Z2061" i="1"/>
  <c r="Z4216" i="1"/>
  <c r="Z2374" i="1"/>
  <c r="Z2949" i="1"/>
  <c r="Z3768" i="1"/>
  <c r="Z528" i="1"/>
  <c r="Z752" i="1"/>
  <c r="Z3910" i="1"/>
  <c r="Z3531" i="1"/>
  <c r="Z2241" i="1"/>
  <c r="Z3338" i="1"/>
  <c r="Z2483" i="1"/>
  <c r="Z4201" i="1"/>
  <c r="Z3755" i="1"/>
  <c r="Z3600" i="1"/>
  <c r="Z905" i="1"/>
  <c r="Z1225" i="1"/>
  <c r="Z3797" i="1"/>
  <c r="Z3799" i="1"/>
  <c r="Z4110" i="1"/>
  <c r="Z4139" i="1"/>
  <c r="Z1014" i="1"/>
  <c r="Z1413" i="1"/>
  <c r="Z2582" i="1"/>
  <c r="Z2236" i="1"/>
  <c r="Z1287" i="1"/>
  <c r="Z1743" i="1"/>
  <c r="Z2405" i="1"/>
  <c r="Z2895" i="1"/>
  <c r="Z1216" i="1"/>
  <c r="Z3550" i="1"/>
  <c r="Z4477" i="1"/>
  <c r="Z2615" i="1"/>
  <c r="Z1477" i="1"/>
  <c r="Z1672" i="1"/>
  <c r="Z4380" i="1"/>
  <c r="Z722" i="1"/>
  <c r="Z3107" i="1"/>
  <c r="Z582" i="1"/>
  <c r="Z3621" i="1"/>
  <c r="Z2175" i="1"/>
  <c r="Z1982" i="1"/>
  <c r="Z3250" i="1"/>
  <c r="Z1400" i="1"/>
  <c r="Z2699" i="1"/>
  <c r="Z2549" i="1"/>
  <c r="Z1368" i="1"/>
  <c r="Z2978" i="1"/>
  <c r="Z909" i="1"/>
  <c r="Z1223" i="1"/>
  <c r="Z769" i="1"/>
  <c r="Z1475" i="1"/>
  <c r="Z4433" i="1"/>
  <c r="Z1362" i="1"/>
  <c r="Z3241" i="1"/>
  <c r="Z4489" i="1"/>
  <c r="Z3022" i="1"/>
  <c r="Z3996" i="1"/>
  <c r="Z2529" i="1"/>
  <c r="Z4552" i="1"/>
  <c r="Z538" i="1"/>
  <c r="Z1850" i="1"/>
  <c r="Z753" i="1"/>
  <c r="Z3113" i="1"/>
  <c r="Z4235" i="1"/>
  <c r="Z4560" i="1"/>
  <c r="Z1660" i="1"/>
  <c r="Z3379" i="1"/>
  <c r="Z4605" i="1"/>
  <c r="Z1202" i="1"/>
  <c r="Z3111" i="1"/>
  <c r="Z3447" i="1"/>
  <c r="Z4403" i="1"/>
  <c r="Z2906" i="1"/>
  <c r="Z1831" i="1"/>
  <c r="Z684" i="1"/>
  <c r="Z1480" i="1"/>
  <c r="Z945" i="1"/>
  <c r="Z1129" i="1"/>
  <c r="Z1130" i="1"/>
  <c r="Z2633" i="1"/>
  <c r="Z1429" i="1"/>
  <c r="Z2936" i="1"/>
  <c r="X364" i="1"/>
  <c r="X541" i="1"/>
  <c r="X3814" i="1"/>
  <c r="X2076" i="1"/>
  <c r="X2022" i="1"/>
  <c r="X1594" i="1"/>
  <c r="X3675" i="1"/>
  <c r="X114" i="1"/>
  <c r="X816" i="1"/>
  <c r="X2333" i="1"/>
  <c r="X2900" i="1"/>
  <c r="X236" i="1"/>
  <c r="X1324" i="1"/>
  <c r="X2982" i="1"/>
  <c r="X2614" i="1"/>
  <c r="X2323" i="1"/>
  <c r="X850" i="1"/>
  <c r="X3078" i="1"/>
  <c r="X988" i="1"/>
  <c r="X1218" i="1"/>
  <c r="X352" i="1"/>
  <c r="X3440" i="1"/>
  <c r="X3245" i="1"/>
  <c r="X145" i="1"/>
  <c r="X1639" i="1"/>
  <c r="X3097" i="1"/>
  <c r="X2926" i="1"/>
  <c r="X1643" i="1"/>
  <c r="X3042" i="1"/>
  <c r="X1972" i="1"/>
  <c r="X2992" i="1"/>
  <c r="X2088" i="1"/>
  <c r="X4072" i="1"/>
  <c r="X2187" i="1"/>
  <c r="X3590" i="1"/>
  <c r="X3838" i="1"/>
  <c r="X716" i="1"/>
  <c r="X3292" i="1"/>
  <c r="X4188" i="1"/>
  <c r="X3969" i="1"/>
  <c r="X2894" i="1"/>
  <c r="X38" i="1"/>
  <c r="X2343" i="1"/>
  <c r="X226" i="1"/>
  <c r="X925" i="1"/>
  <c r="X1290" i="1"/>
  <c r="X2527" i="1"/>
  <c r="X2079" i="1"/>
  <c r="X253" i="1"/>
  <c r="X2564" i="1"/>
  <c r="X3536" i="1"/>
  <c r="X2390" i="1"/>
  <c r="X2843" i="1"/>
  <c r="X2969" i="1"/>
  <c r="X619" i="1"/>
  <c r="X1207" i="1"/>
  <c r="X1636" i="1"/>
  <c r="X1036" i="1"/>
  <c r="X3833" i="1"/>
  <c r="X919" i="1"/>
  <c r="X612" i="1"/>
  <c r="X1230" i="1"/>
  <c r="X931" i="1"/>
  <c r="X737" i="1"/>
  <c r="X1582" i="1"/>
  <c r="X1319" i="1"/>
  <c r="X1868" i="1"/>
  <c r="X806" i="1"/>
  <c r="X607" i="1"/>
  <c r="X237" i="1"/>
  <c r="X3264" i="1"/>
  <c r="X1441" i="1"/>
  <c r="X3546" i="1"/>
  <c r="X2814" i="1"/>
  <c r="X1156" i="1"/>
  <c r="X3765" i="1"/>
  <c r="X3124" i="1"/>
  <c r="X2497" i="1"/>
  <c r="X1244" i="1"/>
  <c r="X169" i="1"/>
  <c r="X1103" i="1"/>
  <c r="X2230" i="1"/>
  <c r="X3184" i="1"/>
  <c r="X2061" i="1"/>
  <c r="X4216" i="1"/>
  <c r="X2374" i="1"/>
  <c r="X2949" i="1"/>
  <c r="X3768" i="1"/>
  <c r="X528" i="1"/>
  <c r="X752" i="1"/>
  <c r="X3910" i="1"/>
  <c r="X3531" i="1"/>
  <c r="X2241" i="1"/>
  <c r="X3338" i="1"/>
  <c r="X2483" i="1"/>
  <c r="X4201" i="1"/>
  <c r="X3755" i="1"/>
  <c r="X3600" i="1"/>
  <c r="X905" i="1"/>
  <c r="X1225" i="1"/>
  <c r="X3797" i="1"/>
  <c r="X3799" i="1"/>
  <c r="X4110" i="1"/>
  <c r="X4139" i="1"/>
  <c r="X1014" i="1"/>
  <c r="X1413" i="1"/>
  <c r="X2582" i="1"/>
  <c r="X2236" i="1"/>
  <c r="X1287" i="1"/>
  <c r="X1743" i="1"/>
  <c r="X2405" i="1"/>
  <c r="X2895" i="1"/>
  <c r="X1216" i="1"/>
  <c r="X3550" i="1"/>
  <c r="X4477" i="1"/>
  <c r="X2615" i="1"/>
  <c r="X1477" i="1"/>
  <c r="X1672" i="1"/>
  <c r="X4380" i="1"/>
  <c r="X722" i="1"/>
  <c r="X3107" i="1"/>
  <c r="X582" i="1"/>
  <c r="X3621" i="1"/>
  <c r="X2175" i="1"/>
  <c r="X1982" i="1"/>
  <c r="X3250" i="1"/>
  <c r="X1400" i="1"/>
  <c r="X2699" i="1"/>
  <c r="X2549" i="1"/>
  <c r="X1368" i="1"/>
  <c r="X2978" i="1"/>
  <c r="X909" i="1"/>
  <c r="X1223" i="1"/>
  <c r="X769" i="1"/>
  <c r="X1475" i="1"/>
  <c r="X4433" i="1"/>
  <c r="X1362" i="1"/>
  <c r="X3241" i="1"/>
  <c r="X4489" i="1"/>
  <c r="X3022" i="1"/>
  <c r="X3996" i="1"/>
  <c r="X2529" i="1"/>
  <c r="X4552" i="1"/>
  <c r="X538" i="1"/>
  <c r="X1850" i="1"/>
  <c r="X753" i="1"/>
  <c r="X3113" i="1"/>
  <c r="X4235" i="1"/>
  <c r="X4560" i="1"/>
  <c r="X1660" i="1"/>
  <c r="X3379" i="1"/>
  <c r="X4605" i="1"/>
  <c r="X1202" i="1"/>
  <c r="X3111" i="1"/>
  <c r="X3447" i="1"/>
  <c r="X4403" i="1"/>
  <c r="X2906" i="1"/>
  <c r="X1831" i="1"/>
  <c r="X684" i="1"/>
  <c r="X1480" i="1"/>
  <c r="X945" i="1"/>
  <c r="X1129" i="1"/>
  <c r="X1130" i="1"/>
  <c r="X2633" i="1"/>
  <c r="X1429" i="1"/>
  <c r="X2936" i="1"/>
  <c r="V364" i="1"/>
  <c r="V541" i="1"/>
  <c r="V3814" i="1"/>
  <c r="V2076" i="1"/>
  <c r="V2022" i="1"/>
  <c r="V1594" i="1"/>
  <c r="V3675" i="1"/>
  <c r="V114" i="1"/>
  <c r="V816" i="1"/>
  <c r="V2333" i="1"/>
  <c r="V2900" i="1"/>
  <c r="V236" i="1"/>
  <c r="V1324" i="1"/>
  <c r="V2982" i="1"/>
  <c r="V2614" i="1"/>
  <c r="V2323" i="1"/>
  <c r="V850" i="1"/>
  <c r="V3078" i="1"/>
  <c r="V988" i="1"/>
  <c r="V1218" i="1"/>
  <c r="V352" i="1"/>
  <c r="V3440" i="1"/>
  <c r="V3245" i="1"/>
  <c r="V145" i="1"/>
  <c r="V1639" i="1"/>
  <c r="V3097" i="1"/>
  <c r="V2926" i="1"/>
  <c r="V1643" i="1"/>
  <c r="V3042" i="1"/>
  <c r="V1972" i="1"/>
  <c r="V2992" i="1"/>
  <c r="V2088" i="1"/>
  <c r="V4072" i="1"/>
  <c r="V2187" i="1"/>
  <c r="V3590" i="1"/>
  <c r="V3838" i="1"/>
  <c r="V716" i="1"/>
  <c r="V3292" i="1"/>
  <c r="V4188" i="1"/>
  <c r="V3969" i="1"/>
  <c r="V2894" i="1"/>
  <c r="V38" i="1"/>
  <c r="V2343" i="1"/>
  <c r="V226" i="1"/>
  <c r="V925" i="1"/>
  <c r="V1290" i="1"/>
  <c r="V2527" i="1"/>
  <c r="V2079" i="1"/>
  <c r="V253" i="1"/>
  <c r="V2564" i="1"/>
  <c r="V3536" i="1"/>
  <c r="V2390" i="1"/>
  <c r="V2843" i="1"/>
  <c r="V2969" i="1"/>
  <c r="V619" i="1"/>
  <c r="V1207" i="1"/>
  <c r="V1636" i="1"/>
  <c r="V1036" i="1"/>
  <c r="V3833" i="1"/>
  <c r="V919" i="1"/>
  <c r="V612" i="1"/>
  <c r="V1230" i="1"/>
  <c r="V931" i="1"/>
  <c r="V737" i="1"/>
  <c r="V1582" i="1"/>
  <c r="V1319" i="1"/>
  <c r="V1868" i="1"/>
  <c r="V806" i="1"/>
  <c r="V607" i="1"/>
  <c r="V237" i="1"/>
  <c r="V3264" i="1"/>
  <c r="V1441" i="1"/>
  <c r="V3546" i="1"/>
  <c r="V2814" i="1"/>
  <c r="V1156" i="1"/>
  <c r="V3765" i="1"/>
  <c r="V3124" i="1"/>
  <c r="V2497" i="1"/>
  <c r="V1244" i="1"/>
  <c r="V169" i="1"/>
  <c r="V1103" i="1"/>
  <c r="V2230" i="1"/>
  <c r="V3184" i="1"/>
  <c r="V2061" i="1"/>
  <c r="V4216" i="1"/>
  <c r="V2374" i="1"/>
  <c r="V2949" i="1"/>
  <c r="V3768" i="1"/>
  <c r="V528" i="1"/>
  <c r="V752" i="1"/>
  <c r="V3910" i="1"/>
  <c r="V3531" i="1"/>
  <c r="V2241" i="1"/>
  <c r="V3338" i="1"/>
  <c r="V2483" i="1"/>
  <c r="V4201" i="1"/>
  <c r="V3755" i="1"/>
  <c r="V3600" i="1"/>
  <c r="V905" i="1"/>
  <c r="V1225" i="1"/>
  <c r="V3797" i="1"/>
  <c r="V3799" i="1"/>
  <c r="V4110" i="1"/>
  <c r="V4139" i="1"/>
  <c r="V1014" i="1"/>
  <c r="V1413" i="1"/>
  <c r="V2582" i="1"/>
  <c r="V2236" i="1"/>
  <c r="V1287" i="1"/>
  <c r="V1743" i="1"/>
  <c r="V2405" i="1"/>
  <c r="V2895" i="1"/>
  <c r="V1216" i="1"/>
  <c r="V3550" i="1"/>
  <c r="V4477" i="1"/>
  <c r="V2615" i="1"/>
  <c r="V1477" i="1"/>
  <c r="V1672" i="1"/>
  <c r="V4380" i="1"/>
  <c r="V722" i="1"/>
  <c r="V3107" i="1"/>
  <c r="V582" i="1"/>
  <c r="V3621" i="1"/>
  <c r="V2175" i="1"/>
  <c r="V1982" i="1"/>
  <c r="V3250" i="1"/>
  <c r="V1400" i="1"/>
  <c r="V2699" i="1"/>
  <c r="V2549" i="1"/>
  <c r="V1368" i="1"/>
  <c r="V2978" i="1"/>
  <c r="V909" i="1"/>
  <c r="V1223" i="1"/>
  <c r="V769" i="1"/>
  <c r="V1475" i="1"/>
  <c r="V4433" i="1"/>
  <c r="V1362" i="1"/>
  <c r="V3241" i="1"/>
  <c r="V4489" i="1"/>
  <c r="V3022" i="1"/>
  <c r="V3996" i="1"/>
  <c r="V2529" i="1"/>
  <c r="V4552" i="1"/>
  <c r="V538" i="1"/>
  <c r="V1850" i="1"/>
  <c r="V753" i="1"/>
  <c r="V3113" i="1"/>
  <c r="V4235" i="1"/>
  <c r="V4560" i="1"/>
  <c r="V1660" i="1"/>
  <c r="V3379" i="1"/>
  <c r="V4605" i="1"/>
  <c r="V1202" i="1"/>
  <c r="V3111" i="1"/>
  <c r="V3447" i="1"/>
  <c r="V4403" i="1"/>
  <c r="V2906" i="1"/>
  <c r="V1831" i="1"/>
  <c r="V684" i="1"/>
  <c r="V1480" i="1"/>
  <c r="V945" i="1"/>
  <c r="V1129" i="1"/>
  <c r="V1130" i="1"/>
  <c r="V2633" i="1"/>
  <c r="V1429" i="1"/>
  <c r="V2936" i="1"/>
  <c r="Z2199" i="1"/>
  <c r="Z209" i="1"/>
  <c r="Z455" i="1"/>
  <c r="Z959" i="1"/>
  <c r="Z724" i="1"/>
  <c r="Z184" i="1"/>
  <c r="Z3736" i="1"/>
  <c r="Z3381" i="1"/>
  <c r="Z157" i="1"/>
  <c r="Z162" i="1"/>
  <c r="Z2288" i="1"/>
  <c r="Z651" i="1"/>
  <c r="Z456" i="1"/>
  <c r="Z2437" i="1"/>
  <c r="Z3762" i="1"/>
  <c r="Z3147" i="1"/>
  <c r="Z1803" i="1"/>
  <c r="Z3674" i="1"/>
  <c r="Z468" i="1"/>
  <c r="Z2891" i="1"/>
  <c r="Z4014" i="1"/>
  <c r="Z309" i="1"/>
  <c r="Z3160" i="1"/>
  <c r="Z1599" i="1"/>
  <c r="Z3228" i="1"/>
  <c r="Z470" i="1"/>
  <c r="Z3290" i="1"/>
  <c r="Z96" i="1"/>
  <c r="Z2127" i="1"/>
  <c r="Z3421" i="1"/>
  <c r="Z3142" i="1"/>
  <c r="Z1829" i="1"/>
  <c r="Z3972" i="1"/>
  <c r="Z3927" i="1"/>
  <c r="Z2308" i="1"/>
  <c r="Z730" i="1"/>
  <c r="Z1662" i="1"/>
  <c r="Z2728" i="1"/>
  <c r="Z2057" i="1"/>
  <c r="Z3479" i="1"/>
  <c r="Z1295" i="1"/>
  <c r="Z4504" i="1"/>
  <c r="Z2434" i="1"/>
  <c r="Z4350" i="1"/>
  <c r="Z3514" i="1"/>
  <c r="Z1811" i="1"/>
  <c r="Z1309" i="1"/>
  <c r="Z3046" i="1"/>
  <c r="Z341" i="1"/>
  <c r="Z100" i="1"/>
  <c r="Z2362" i="1"/>
  <c r="Z3517" i="1"/>
  <c r="Z3934" i="1"/>
  <c r="Z2921" i="1"/>
  <c r="Z146" i="1"/>
  <c r="Z3873" i="1"/>
  <c r="Z3214" i="1"/>
  <c r="Z746" i="1"/>
  <c r="Z981" i="1"/>
  <c r="Z2517" i="1"/>
  <c r="Z3617" i="1"/>
  <c r="Z896" i="1"/>
  <c r="Z3537" i="1"/>
  <c r="Z2176" i="1"/>
  <c r="Z3197" i="1"/>
  <c r="Z2499" i="1"/>
  <c r="Z1045" i="1"/>
  <c r="Z2334" i="1"/>
  <c r="Z4381" i="1"/>
  <c r="Z1409" i="1"/>
  <c r="Z2791" i="1"/>
  <c r="Z3950" i="1"/>
  <c r="Z2306" i="1"/>
  <c r="Z887" i="1"/>
  <c r="Z2705" i="1"/>
  <c r="Z2218" i="1"/>
  <c r="Z696" i="1"/>
  <c r="Z3307" i="1"/>
  <c r="Z362" i="1"/>
  <c r="Z3640" i="1"/>
  <c r="Z2571" i="1"/>
  <c r="Z3819" i="1"/>
  <c r="Z1271" i="1"/>
  <c r="Z638" i="1"/>
  <c r="Z964" i="1"/>
  <c r="Z1485" i="1"/>
  <c r="Z2839" i="1"/>
  <c r="Z2853" i="1"/>
  <c r="Z1834" i="1"/>
  <c r="Z152" i="1"/>
  <c r="Z1270" i="1"/>
  <c r="Z2637" i="1"/>
  <c r="Z2222" i="1"/>
  <c r="Z2242" i="1"/>
  <c r="Z3869" i="1"/>
  <c r="Z2987" i="1"/>
  <c r="Z3541" i="1"/>
  <c r="Z3997" i="1"/>
  <c r="Z3759" i="1"/>
  <c r="Z792" i="1"/>
  <c r="Z3377" i="1"/>
  <c r="Z2801" i="1"/>
  <c r="Z2379" i="1"/>
  <c r="Z1946" i="1"/>
  <c r="Z2815" i="1"/>
  <c r="Z580" i="1"/>
  <c r="Z119" i="1"/>
  <c r="Z2597" i="1"/>
  <c r="Z2432" i="1"/>
  <c r="Z1457" i="1"/>
  <c r="Z1077" i="1"/>
  <c r="Z795" i="1"/>
  <c r="Z2981" i="1"/>
  <c r="Z4300" i="1"/>
  <c r="Z1819" i="1"/>
  <c r="Z317" i="1"/>
  <c r="Z1648" i="1"/>
  <c r="Z3638" i="1"/>
  <c r="Z2118" i="1"/>
  <c r="Z3952" i="1"/>
  <c r="Z948" i="1"/>
  <c r="Z207" i="1"/>
  <c r="Z2961" i="1"/>
  <c r="Z2733" i="1"/>
  <c r="Z3710" i="1"/>
  <c r="Z2026" i="1"/>
  <c r="Z851" i="1"/>
  <c r="Z1042" i="1"/>
  <c r="Z3516" i="1"/>
  <c r="Z1105" i="1"/>
  <c r="Z1992" i="1"/>
  <c r="Z3659" i="1"/>
  <c r="Z4615" i="1"/>
  <c r="Z1145" i="1"/>
  <c r="Z1956" i="1"/>
  <c r="Z1926" i="1"/>
  <c r="Z1153" i="1"/>
  <c r="Z1969" i="1"/>
  <c r="Z2833" i="1"/>
  <c r="Z3798" i="1"/>
  <c r="Z1050" i="1"/>
  <c r="Z3631" i="1"/>
  <c r="Z1769" i="1"/>
  <c r="Z4328" i="1"/>
  <c r="Z4544" i="1"/>
  <c r="Z1302" i="1"/>
  <c r="Z4331" i="1"/>
  <c r="Z4039" i="1"/>
  <c r="Z4648" i="1"/>
  <c r="Z2727" i="1"/>
  <c r="Z3593" i="1"/>
  <c r="Z3186" i="1"/>
  <c r="X2199" i="1"/>
  <c r="X209" i="1"/>
  <c r="X455" i="1"/>
  <c r="X959" i="1"/>
  <c r="X724" i="1"/>
  <c r="X184" i="1"/>
  <c r="X3736" i="1"/>
  <c r="X3381" i="1"/>
  <c r="X157" i="1"/>
  <c r="X162" i="1"/>
  <c r="X2288" i="1"/>
  <c r="X651" i="1"/>
  <c r="X456" i="1"/>
  <c r="X2437" i="1"/>
  <c r="X3762" i="1"/>
  <c r="X3147" i="1"/>
  <c r="X1803" i="1"/>
  <c r="X3674" i="1"/>
  <c r="X468" i="1"/>
  <c r="X2891" i="1"/>
  <c r="X4014" i="1"/>
  <c r="X309" i="1"/>
  <c r="X3160" i="1"/>
  <c r="X1599" i="1"/>
  <c r="X3228" i="1"/>
  <c r="X470" i="1"/>
  <c r="X3290" i="1"/>
  <c r="X96" i="1"/>
  <c r="X2127" i="1"/>
  <c r="X3421" i="1"/>
  <c r="X3142" i="1"/>
  <c r="X1829" i="1"/>
  <c r="X3972" i="1"/>
  <c r="X3927" i="1"/>
  <c r="X2308" i="1"/>
  <c r="X730" i="1"/>
  <c r="X1662" i="1"/>
  <c r="X2728" i="1"/>
  <c r="X2057" i="1"/>
  <c r="X3479" i="1"/>
  <c r="X1295" i="1"/>
  <c r="X4504" i="1"/>
  <c r="X2434" i="1"/>
  <c r="X4350" i="1"/>
  <c r="X3514" i="1"/>
  <c r="X1811" i="1"/>
  <c r="X1309" i="1"/>
  <c r="X3046" i="1"/>
  <c r="X341" i="1"/>
  <c r="X100" i="1"/>
  <c r="X2362" i="1"/>
  <c r="X3517" i="1"/>
  <c r="X3934" i="1"/>
  <c r="X2921" i="1"/>
  <c r="X146" i="1"/>
  <c r="X3873" i="1"/>
  <c r="X3214" i="1"/>
  <c r="X746" i="1"/>
  <c r="X981" i="1"/>
  <c r="X2517" i="1"/>
  <c r="X3617" i="1"/>
  <c r="X896" i="1"/>
  <c r="X3537" i="1"/>
  <c r="X2176" i="1"/>
  <c r="X3197" i="1"/>
  <c r="X2499" i="1"/>
  <c r="X1045" i="1"/>
  <c r="X2334" i="1"/>
  <c r="X4381" i="1"/>
  <c r="X1409" i="1"/>
  <c r="X2791" i="1"/>
  <c r="X3950" i="1"/>
  <c r="X2306" i="1"/>
  <c r="X887" i="1"/>
  <c r="X2705" i="1"/>
  <c r="X2218" i="1"/>
  <c r="X696" i="1"/>
  <c r="X3307" i="1"/>
  <c r="X362" i="1"/>
  <c r="X3640" i="1"/>
  <c r="X2571" i="1"/>
  <c r="X3819" i="1"/>
  <c r="X1271" i="1"/>
  <c r="X638" i="1"/>
  <c r="X964" i="1"/>
  <c r="X1485" i="1"/>
  <c r="X2839" i="1"/>
  <c r="X2853" i="1"/>
  <c r="X1834" i="1"/>
  <c r="X152" i="1"/>
  <c r="X1270" i="1"/>
  <c r="X2637" i="1"/>
  <c r="X2222" i="1"/>
  <c r="X2242" i="1"/>
  <c r="X3869" i="1"/>
  <c r="X2987" i="1"/>
  <c r="X3541" i="1"/>
  <c r="X3997" i="1"/>
  <c r="X3759" i="1"/>
  <c r="X792" i="1"/>
  <c r="X3377" i="1"/>
  <c r="X2801" i="1"/>
  <c r="X2379" i="1"/>
  <c r="X1946" i="1"/>
  <c r="X2815" i="1"/>
  <c r="X580" i="1"/>
  <c r="X119" i="1"/>
  <c r="X2597" i="1"/>
  <c r="X2432" i="1"/>
  <c r="X1457" i="1"/>
  <c r="X1077" i="1"/>
  <c r="X795" i="1"/>
  <c r="X2981" i="1"/>
  <c r="X4300" i="1"/>
  <c r="X1819" i="1"/>
  <c r="X317" i="1"/>
  <c r="X1648" i="1"/>
  <c r="X3638" i="1"/>
  <c r="X2118" i="1"/>
  <c r="X3952" i="1"/>
  <c r="X948" i="1"/>
  <c r="X207" i="1"/>
  <c r="X2961" i="1"/>
  <c r="X2733" i="1"/>
  <c r="X3710" i="1"/>
  <c r="X2026" i="1"/>
  <c r="X851" i="1"/>
  <c r="X1042" i="1"/>
  <c r="X3516" i="1"/>
  <c r="X1105" i="1"/>
  <c r="X1992" i="1"/>
  <c r="X3659" i="1"/>
  <c r="X4615" i="1"/>
  <c r="X1145" i="1"/>
  <c r="X1956" i="1"/>
  <c r="X1926" i="1"/>
  <c r="X1153" i="1"/>
  <c r="X1969" i="1"/>
  <c r="X2833" i="1"/>
  <c r="X3798" i="1"/>
  <c r="X1050" i="1"/>
  <c r="X3631" i="1"/>
  <c r="X1769" i="1"/>
  <c r="X4328" i="1"/>
  <c r="X4544" i="1"/>
  <c r="X1302" i="1"/>
  <c r="X4331" i="1"/>
  <c r="X4039" i="1"/>
  <c r="X4648" i="1"/>
  <c r="X2727" i="1"/>
  <c r="X3593" i="1"/>
  <c r="X3186" i="1"/>
  <c r="V2199" i="1"/>
  <c r="V209" i="1"/>
  <c r="V455" i="1"/>
  <c r="V959" i="1"/>
  <c r="V724" i="1"/>
  <c r="V184" i="1"/>
  <c r="V3736" i="1"/>
  <c r="V3381" i="1"/>
  <c r="V157" i="1"/>
  <c r="V162" i="1"/>
  <c r="V2288" i="1"/>
  <c r="V651" i="1"/>
  <c r="V456" i="1"/>
  <c r="V2437" i="1"/>
  <c r="V3762" i="1"/>
  <c r="V3147" i="1"/>
  <c r="V1803" i="1"/>
  <c r="V3674" i="1"/>
  <c r="V468" i="1"/>
  <c r="V2891" i="1"/>
  <c r="V4014" i="1"/>
  <c r="V309" i="1"/>
  <c r="V3160" i="1"/>
  <c r="V1599" i="1"/>
  <c r="V3228" i="1"/>
  <c r="V470" i="1"/>
  <c r="V3290" i="1"/>
  <c r="V96" i="1"/>
  <c r="V2127" i="1"/>
  <c r="V3421" i="1"/>
  <c r="V3142" i="1"/>
  <c r="V1829" i="1"/>
  <c r="V3972" i="1"/>
  <c r="V3927" i="1"/>
  <c r="V2308" i="1"/>
  <c r="V730" i="1"/>
  <c r="V1662" i="1"/>
  <c r="V2728" i="1"/>
  <c r="V2057" i="1"/>
  <c r="V3479" i="1"/>
  <c r="V1295" i="1"/>
  <c r="V4504" i="1"/>
  <c r="V2434" i="1"/>
  <c r="V4350" i="1"/>
  <c r="V3514" i="1"/>
  <c r="V1811" i="1"/>
  <c r="V1309" i="1"/>
  <c r="V3046" i="1"/>
  <c r="V341" i="1"/>
  <c r="V100" i="1"/>
  <c r="V2362" i="1"/>
  <c r="V3517" i="1"/>
  <c r="V3934" i="1"/>
  <c r="V2921" i="1"/>
  <c r="V146" i="1"/>
  <c r="V3873" i="1"/>
  <c r="V3214" i="1"/>
  <c r="V746" i="1"/>
  <c r="V981" i="1"/>
  <c r="V2517" i="1"/>
  <c r="V3617" i="1"/>
  <c r="V896" i="1"/>
  <c r="V3537" i="1"/>
  <c r="V2176" i="1"/>
  <c r="V3197" i="1"/>
  <c r="V2499" i="1"/>
  <c r="V1045" i="1"/>
  <c r="V2334" i="1"/>
  <c r="V4381" i="1"/>
  <c r="V1409" i="1"/>
  <c r="V2791" i="1"/>
  <c r="V3950" i="1"/>
  <c r="V2306" i="1"/>
  <c r="V887" i="1"/>
  <c r="V2705" i="1"/>
  <c r="V2218" i="1"/>
  <c r="V696" i="1"/>
  <c r="V3307" i="1"/>
  <c r="V362" i="1"/>
  <c r="V3640" i="1"/>
  <c r="V2571" i="1"/>
  <c r="V3819" i="1"/>
  <c r="V1271" i="1"/>
  <c r="V638" i="1"/>
  <c r="V964" i="1"/>
  <c r="V1485" i="1"/>
  <c r="V2839" i="1"/>
  <c r="V2853" i="1"/>
  <c r="V1834" i="1"/>
  <c r="V152" i="1"/>
  <c r="V1270" i="1"/>
  <c r="V2637" i="1"/>
  <c r="V2222" i="1"/>
  <c r="V2242" i="1"/>
  <c r="V3869" i="1"/>
  <c r="V2987" i="1"/>
  <c r="V3541" i="1"/>
  <c r="V3997" i="1"/>
  <c r="V3759" i="1"/>
  <c r="V792" i="1"/>
  <c r="V3377" i="1"/>
  <c r="V2801" i="1"/>
  <c r="V2379" i="1"/>
  <c r="V1946" i="1"/>
  <c r="V2815" i="1"/>
  <c r="V580" i="1"/>
  <c r="V119" i="1"/>
  <c r="V2597" i="1"/>
  <c r="V2432" i="1"/>
  <c r="V1457" i="1"/>
  <c r="V1077" i="1"/>
  <c r="V795" i="1"/>
  <c r="V2981" i="1"/>
  <c r="V4300" i="1"/>
  <c r="V1819" i="1"/>
  <c r="V317" i="1"/>
  <c r="V1648" i="1"/>
  <c r="V3638" i="1"/>
  <c r="V2118" i="1"/>
  <c r="V3952" i="1"/>
  <c r="V948" i="1"/>
  <c r="V207" i="1"/>
  <c r="V2961" i="1"/>
  <c r="V2733" i="1"/>
  <c r="V3710" i="1"/>
  <c r="V2026" i="1"/>
  <c r="V851" i="1"/>
  <c r="V1042" i="1"/>
  <c r="V3516" i="1"/>
  <c r="V1105" i="1"/>
  <c r="V1992" i="1"/>
  <c r="V3659" i="1"/>
  <c r="V4615" i="1"/>
  <c r="V1145" i="1"/>
  <c r="V1956" i="1"/>
  <c r="V1926" i="1"/>
  <c r="V1153" i="1"/>
  <c r="V1969" i="1"/>
  <c r="V2833" i="1"/>
  <c r="V3798" i="1"/>
  <c r="V1050" i="1"/>
  <c r="V3631" i="1"/>
  <c r="V1769" i="1"/>
  <c r="V4328" i="1"/>
  <c r="V4544" i="1"/>
  <c r="V1302" i="1"/>
  <c r="V4331" i="1"/>
  <c r="V4039" i="1"/>
  <c r="V4648" i="1"/>
  <c r="V2727" i="1"/>
  <c r="V3593" i="1"/>
  <c r="V3186" i="1"/>
  <c r="Z394" i="1"/>
  <c r="Z595" i="1"/>
  <c r="Z666" i="1"/>
  <c r="Z727" i="1"/>
  <c r="Z3791" i="1"/>
  <c r="Z1433" i="1"/>
  <c r="Z280" i="1"/>
  <c r="Z393" i="1"/>
  <c r="Z1585" i="1"/>
  <c r="Z2387" i="1"/>
  <c r="Z1204" i="1"/>
  <c r="Z1340" i="1"/>
  <c r="Z1526" i="1"/>
  <c r="Z3624" i="1"/>
  <c r="Z2309" i="1"/>
  <c r="Z1547" i="1"/>
  <c r="Z2676" i="1"/>
  <c r="Z67" i="1"/>
  <c r="Z66" i="1"/>
  <c r="Z915" i="1"/>
  <c r="Z2166" i="1"/>
  <c r="Z3663" i="1"/>
  <c r="Z4159" i="1"/>
  <c r="Z335" i="1"/>
  <c r="Z1900" i="1"/>
  <c r="Z3964" i="1"/>
  <c r="Z3987" i="1"/>
  <c r="Z1493" i="1"/>
  <c r="Z2153" i="1"/>
  <c r="Z1164" i="1"/>
  <c r="Z4074" i="1"/>
  <c r="Z1961" i="1"/>
  <c r="Z4599" i="1"/>
  <c r="Z1147" i="1"/>
  <c r="Z4138" i="1"/>
  <c r="Z1650" i="1"/>
  <c r="Z1971" i="1"/>
  <c r="Z811" i="1"/>
  <c r="Z186" i="1"/>
  <c r="Z3039" i="1"/>
  <c r="Z2238" i="1"/>
  <c r="Z3836" i="1"/>
  <c r="Z2805" i="1"/>
  <c r="Z2537" i="1"/>
  <c r="Z3206" i="1"/>
  <c r="Z4314" i="1"/>
  <c r="Z980" i="1"/>
  <c r="Z2695" i="1"/>
  <c r="Z1049" i="1"/>
  <c r="Z1043" i="1"/>
  <c r="Z1247" i="1"/>
  <c r="Z1822" i="1"/>
  <c r="Z1175" i="1"/>
  <c r="Z1690" i="1"/>
  <c r="Z135" i="1"/>
  <c r="Z1071" i="1"/>
  <c r="Z2360" i="1"/>
  <c r="Z206" i="1"/>
  <c r="Z3149" i="1"/>
  <c r="Z2062" i="1"/>
  <c r="Z974" i="1"/>
  <c r="Z575" i="1"/>
  <c r="Z1346" i="1"/>
  <c r="Z1068" i="1"/>
  <c r="Z3612" i="1"/>
  <c r="Z2489" i="1"/>
  <c r="Z1818" i="1"/>
  <c r="Z891" i="1"/>
  <c r="Z3150" i="1"/>
  <c r="Z844" i="1"/>
  <c r="Z2626" i="1"/>
  <c r="Z1912" i="1"/>
  <c r="Z822" i="1"/>
  <c r="Z1070" i="1"/>
  <c r="Z956" i="1"/>
  <c r="Z505" i="1"/>
  <c r="Z3140" i="1"/>
  <c r="Z1112" i="1"/>
  <c r="Z2162" i="1"/>
  <c r="Z1410" i="1"/>
  <c r="Z3154" i="1"/>
  <c r="Z3699" i="1"/>
  <c r="Z326" i="1"/>
  <c r="Z3305" i="1"/>
  <c r="Z4060" i="1"/>
  <c r="Z2371" i="1"/>
  <c r="Z699" i="1"/>
  <c r="Z492" i="1"/>
  <c r="Z3088" i="1"/>
  <c r="Z1953" i="1"/>
  <c r="Z1667" i="1"/>
  <c r="Z336" i="1"/>
  <c r="Z1363" i="1"/>
  <c r="Z849" i="1"/>
  <c r="Z2012" i="1"/>
  <c r="Z1336" i="1"/>
  <c r="Z427" i="1"/>
  <c r="Z1627" i="1"/>
  <c r="Z1507" i="1"/>
  <c r="Z3244" i="1"/>
  <c r="Z4283" i="1"/>
  <c r="Z1618" i="1"/>
  <c r="Z4064" i="1"/>
  <c r="Z2481" i="1"/>
  <c r="Z641" i="1"/>
  <c r="Z938" i="1"/>
  <c r="Z2746" i="1"/>
  <c r="Z2179" i="1"/>
  <c r="Z2246" i="1"/>
  <c r="Z2191" i="1"/>
  <c r="Z2279" i="1"/>
  <c r="Z2942" i="1"/>
  <c r="Z4229" i="1"/>
  <c r="Z1203" i="1"/>
  <c r="Z4268" i="1"/>
  <c r="Z2182" i="1"/>
  <c r="Z3863" i="1"/>
  <c r="Z1447" i="1"/>
  <c r="Z3785" i="1"/>
  <c r="Z2423" i="1"/>
  <c r="Z3056" i="1"/>
  <c r="Z3700" i="1"/>
  <c r="Z3694" i="1"/>
  <c r="Z965" i="1"/>
  <c r="Z2558" i="1"/>
  <c r="Z2522" i="1"/>
  <c r="Z2766" i="1"/>
  <c r="Z3209" i="1"/>
  <c r="Z1035" i="1"/>
  <c r="Z3499" i="1"/>
  <c r="Z3009" i="1"/>
  <c r="Z1596" i="1"/>
  <c r="Z3191" i="1"/>
  <c r="Z1394" i="1"/>
  <c r="Z437" i="1"/>
  <c r="Z647" i="1"/>
  <c r="Z4334" i="1"/>
  <c r="Z2651" i="1"/>
  <c r="Z2691" i="1"/>
  <c r="Z2947" i="1"/>
  <c r="Z3602" i="1"/>
  <c r="Z1562" i="1"/>
  <c r="Z534" i="1"/>
  <c r="Z1518" i="1"/>
  <c r="Z1075" i="1"/>
  <c r="Z279" i="1"/>
  <c r="Z2003" i="1"/>
  <c r="Z487" i="1"/>
  <c r="Z188" i="1"/>
  <c r="Z2709" i="1"/>
  <c r="Z1807" i="1"/>
  <c r="Z3767" i="1"/>
  <c r="Z3500" i="1"/>
  <c r="Z2973" i="1"/>
  <c r="Z4239" i="1"/>
  <c r="Z579" i="1"/>
  <c r="Z736" i="1"/>
  <c r="Z1314" i="1"/>
  <c r="Z4624" i="1"/>
  <c r="Z3230" i="1"/>
  <c r="Z3769" i="1"/>
  <c r="Z549" i="1"/>
  <c r="Z1840" i="1"/>
  <c r="Z4579" i="1"/>
  <c r="Z3102" i="1"/>
  <c r="Z4512" i="1"/>
  <c r="Z4351" i="1"/>
  <c r="Z3025" i="1"/>
  <c r="Z2273" i="1"/>
  <c r="X394" i="1"/>
  <c r="X595" i="1"/>
  <c r="X666" i="1"/>
  <c r="X727" i="1"/>
  <c r="X3791" i="1"/>
  <c r="X1433" i="1"/>
  <c r="X280" i="1"/>
  <c r="X393" i="1"/>
  <c r="X1585" i="1"/>
  <c r="X2387" i="1"/>
  <c r="X1204" i="1"/>
  <c r="X1340" i="1"/>
  <c r="X1526" i="1"/>
  <c r="X3624" i="1"/>
  <c r="X2309" i="1"/>
  <c r="X1547" i="1"/>
  <c r="X2676" i="1"/>
  <c r="X67" i="1"/>
  <c r="X66" i="1"/>
  <c r="X915" i="1"/>
  <c r="X2166" i="1"/>
  <c r="X3663" i="1"/>
  <c r="X4159" i="1"/>
  <c r="X335" i="1"/>
  <c r="X1900" i="1"/>
  <c r="X3964" i="1"/>
  <c r="X3987" i="1"/>
  <c r="X1493" i="1"/>
  <c r="X2153" i="1"/>
  <c r="X1164" i="1"/>
  <c r="X4074" i="1"/>
  <c r="X1961" i="1"/>
  <c r="X4599" i="1"/>
  <c r="X1147" i="1"/>
  <c r="X4138" i="1"/>
  <c r="X1650" i="1"/>
  <c r="X1971" i="1"/>
  <c r="X811" i="1"/>
  <c r="X186" i="1"/>
  <c r="X3039" i="1"/>
  <c r="X2238" i="1"/>
  <c r="X3836" i="1"/>
  <c r="X2805" i="1"/>
  <c r="X2537" i="1"/>
  <c r="X3206" i="1"/>
  <c r="X4314" i="1"/>
  <c r="X980" i="1"/>
  <c r="X2695" i="1"/>
  <c r="X1049" i="1"/>
  <c r="X1043" i="1"/>
  <c r="X1247" i="1"/>
  <c r="X1822" i="1"/>
  <c r="X1175" i="1"/>
  <c r="X1690" i="1"/>
  <c r="X135" i="1"/>
  <c r="X1071" i="1"/>
  <c r="X2360" i="1"/>
  <c r="X206" i="1"/>
  <c r="X3149" i="1"/>
  <c r="X2062" i="1"/>
  <c r="X974" i="1"/>
  <c r="X575" i="1"/>
  <c r="X1346" i="1"/>
  <c r="X1068" i="1"/>
  <c r="X3612" i="1"/>
  <c r="X2489" i="1"/>
  <c r="X1818" i="1"/>
  <c r="X891" i="1"/>
  <c r="X3150" i="1"/>
  <c r="X844" i="1"/>
  <c r="X2626" i="1"/>
  <c r="X1912" i="1"/>
  <c r="X822" i="1"/>
  <c r="X1070" i="1"/>
  <c r="X956" i="1"/>
  <c r="X505" i="1"/>
  <c r="X3140" i="1"/>
  <c r="X1112" i="1"/>
  <c r="X2162" i="1"/>
  <c r="X1410" i="1"/>
  <c r="X3154" i="1"/>
  <c r="X3699" i="1"/>
  <c r="X326" i="1"/>
  <c r="X3305" i="1"/>
  <c r="X4060" i="1"/>
  <c r="X2371" i="1"/>
  <c r="X699" i="1"/>
  <c r="X492" i="1"/>
  <c r="X3088" i="1"/>
  <c r="X1953" i="1"/>
  <c r="X1667" i="1"/>
  <c r="X336" i="1"/>
  <c r="X1363" i="1"/>
  <c r="X849" i="1"/>
  <c r="X2012" i="1"/>
  <c r="X1336" i="1"/>
  <c r="X427" i="1"/>
  <c r="X1627" i="1"/>
  <c r="X1507" i="1"/>
  <c r="X3244" i="1"/>
  <c r="X4283" i="1"/>
  <c r="X1618" i="1"/>
  <c r="X4064" i="1"/>
  <c r="X2481" i="1"/>
  <c r="X641" i="1"/>
  <c r="X938" i="1"/>
  <c r="X2746" i="1"/>
  <c r="X2179" i="1"/>
  <c r="X2246" i="1"/>
  <c r="X2191" i="1"/>
  <c r="X2279" i="1"/>
  <c r="X2942" i="1"/>
  <c r="X4229" i="1"/>
  <c r="X1203" i="1"/>
  <c r="X4268" i="1"/>
  <c r="X2182" i="1"/>
  <c r="X3863" i="1"/>
  <c r="X1447" i="1"/>
  <c r="X3785" i="1"/>
  <c r="X2423" i="1"/>
  <c r="X3056" i="1"/>
  <c r="X3700" i="1"/>
  <c r="X3694" i="1"/>
  <c r="X965" i="1"/>
  <c r="X2558" i="1"/>
  <c r="X2522" i="1"/>
  <c r="X2766" i="1"/>
  <c r="X3209" i="1"/>
  <c r="X1035" i="1"/>
  <c r="X3499" i="1"/>
  <c r="X3009" i="1"/>
  <c r="X1596" i="1"/>
  <c r="X3191" i="1"/>
  <c r="X1394" i="1"/>
  <c r="X437" i="1"/>
  <c r="X647" i="1"/>
  <c r="X4334" i="1"/>
  <c r="X2651" i="1"/>
  <c r="X2691" i="1"/>
  <c r="X2947" i="1"/>
  <c r="X3602" i="1"/>
  <c r="X1562" i="1"/>
  <c r="X534" i="1"/>
  <c r="X1518" i="1"/>
  <c r="X1075" i="1"/>
  <c r="X279" i="1"/>
  <c r="X2003" i="1"/>
  <c r="X487" i="1"/>
  <c r="X188" i="1"/>
  <c r="X2709" i="1"/>
  <c r="X1807" i="1"/>
  <c r="X3767" i="1"/>
  <c r="X3500" i="1"/>
  <c r="X2973" i="1"/>
  <c r="X4239" i="1"/>
  <c r="X579" i="1"/>
  <c r="X736" i="1"/>
  <c r="X1314" i="1"/>
  <c r="X4624" i="1"/>
  <c r="X3230" i="1"/>
  <c r="X3769" i="1"/>
  <c r="X549" i="1"/>
  <c r="X1840" i="1"/>
  <c r="X4579" i="1"/>
  <c r="X3102" i="1"/>
  <c r="X4512" i="1"/>
  <c r="X4351" i="1"/>
  <c r="X3025" i="1"/>
  <c r="X2273" i="1"/>
  <c r="V394" i="1"/>
  <c r="V595" i="1"/>
  <c r="V666" i="1"/>
  <c r="V727" i="1"/>
  <c r="V3791" i="1"/>
  <c r="V1433" i="1"/>
  <c r="V280" i="1"/>
  <c r="V393" i="1"/>
  <c r="V1585" i="1"/>
  <c r="V2387" i="1"/>
  <c r="V1204" i="1"/>
  <c r="V1340" i="1"/>
  <c r="V1526" i="1"/>
  <c r="V3624" i="1"/>
  <c r="V2309" i="1"/>
  <c r="V1547" i="1"/>
  <c r="V2676" i="1"/>
  <c r="V67" i="1"/>
  <c r="V66" i="1"/>
  <c r="V915" i="1"/>
  <c r="V2166" i="1"/>
  <c r="V3663" i="1"/>
  <c r="V4159" i="1"/>
  <c r="V335" i="1"/>
  <c r="V1900" i="1"/>
  <c r="V3964" i="1"/>
  <c r="V3987" i="1"/>
  <c r="V1493" i="1"/>
  <c r="V2153" i="1"/>
  <c r="V1164" i="1"/>
  <c r="V4074" i="1"/>
  <c r="V1961" i="1"/>
  <c r="V4599" i="1"/>
  <c r="V1147" i="1"/>
  <c r="V4138" i="1"/>
  <c r="V1650" i="1"/>
  <c r="V1971" i="1"/>
  <c r="V811" i="1"/>
  <c r="V186" i="1"/>
  <c r="V3039" i="1"/>
  <c r="V2238" i="1"/>
  <c r="V3836" i="1"/>
  <c r="V2805" i="1"/>
  <c r="V2537" i="1"/>
  <c r="V3206" i="1"/>
  <c r="V4314" i="1"/>
  <c r="V980" i="1"/>
  <c r="V2695" i="1"/>
  <c r="V1049" i="1"/>
  <c r="V1043" i="1"/>
  <c r="V1247" i="1"/>
  <c r="V1822" i="1"/>
  <c r="V1175" i="1"/>
  <c r="V1690" i="1"/>
  <c r="V135" i="1"/>
  <c r="V1071" i="1"/>
  <c r="V2360" i="1"/>
  <c r="V206" i="1"/>
  <c r="V3149" i="1"/>
  <c r="V2062" i="1"/>
  <c r="V974" i="1"/>
  <c r="V575" i="1"/>
  <c r="V1346" i="1"/>
  <c r="V1068" i="1"/>
  <c r="V3612" i="1"/>
  <c r="V2489" i="1"/>
  <c r="V1818" i="1"/>
  <c r="V891" i="1"/>
  <c r="V3150" i="1"/>
  <c r="V844" i="1"/>
  <c r="V2626" i="1"/>
  <c r="V1912" i="1"/>
  <c r="V822" i="1"/>
  <c r="V1070" i="1"/>
  <c r="V956" i="1"/>
  <c r="V505" i="1"/>
  <c r="V3140" i="1"/>
  <c r="V1112" i="1"/>
  <c r="V2162" i="1"/>
  <c r="V1410" i="1"/>
  <c r="V3154" i="1"/>
  <c r="V3699" i="1"/>
  <c r="V326" i="1"/>
  <c r="V3305" i="1"/>
  <c r="V4060" i="1"/>
  <c r="V2371" i="1"/>
  <c r="V699" i="1"/>
  <c r="V492" i="1"/>
  <c r="V3088" i="1"/>
  <c r="V1953" i="1"/>
  <c r="V1667" i="1"/>
  <c r="V336" i="1"/>
  <c r="V1363" i="1"/>
  <c r="V849" i="1"/>
  <c r="V2012" i="1"/>
  <c r="V1336" i="1"/>
  <c r="V427" i="1"/>
  <c r="V1627" i="1"/>
  <c r="V1507" i="1"/>
  <c r="V3244" i="1"/>
  <c r="V4283" i="1"/>
  <c r="V1618" i="1"/>
  <c r="V4064" i="1"/>
  <c r="V2481" i="1"/>
  <c r="V641" i="1"/>
  <c r="V938" i="1"/>
  <c r="V2746" i="1"/>
  <c r="V2179" i="1"/>
  <c r="V2246" i="1"/>
  <c r="V2191" i="1"/>
  <c r="V2279" i="1"/>
  <c r="V2942" i="1"/>
  <c r="V4229" i="1"/>
  <c r="V1203" i="1"/>
  <c r="V4268" i="1"/>
  <c r="V2182" i="1"/>
  <c r="V3863" i="1"/>
  <c r="V1447" i="1"/>
  <c r="V3785" i="1"/>
  <c r="V2423" i="1"/>
  <c r="V3056" i="1"/>
  <c r="V3700" i="1"/>
  <c r="V3694" i="1"/>
  <c r="V965" i="1"/>
  <c r="V2558" i="1"/>
  <c r="V2522" i="1"/>
  <c r="V2766" i="1"/>
  <c r="V3209" i="1"/>
  <c r="V1035" i="1"/>
  <c r="V3499" i="1"/>
  <c r="V3009" i="1"/>
  <c r="V1596" i="1"/>
  <c r="V3191" i="1"/>
  <c r="V1394" i="1"/>
  <c r="V437" i="1"/>
  <c r="V647" i="1"/>
  <c r="V4334" i="1"/>
  <c r="V2651" i="1"/>
  <c r="V2691" i="1"/>
  <c r="V2947" i="1"/>
  <c r="V3602" i="1"/>
  <c r="V1562" i="1"/>
  <c r="V534" i="1"/>
  <c r="V1518" i="1"/>
  <c r="V1075" i="1"/>
  <c r="V279" i="1"/>
  <c r="V2003" i="1"/>
  <c r="V487" i="1"/>
  <c r="V188" i="1"/>
  <c r="V2709" i="1"/>
  <c r="V1807" i="1"/>
  <c r="V3767" i="1"/>
  <c r="V3500" i="1"/>
  <c r="V2973" i="1"/>
  <c r="V4239" i="1"/>
  <c r="V579" i="1"/>
  <c r="V736" i="1"/>
  <c r="V1314" i="1"/>
  <c r="V4624" i="1"/>
  <c r="V3230" i="1"/>
  <c r="V3769" i="1"/>
  <c r="V549" i="1"/>
  <c r="V1840" i="1"/>
  <c r="V4579" i="1"/>
  <c r="V3102" i="1"/>
  <c r="V4512" i="1"/>
  <c r="V4351" i="1"/>
  <c r="V3025" i="1"/>
  <c r="V2273" i="1"/>
  <c r="Z33" i="1"/>
  <c r="Z421" i="1"/>
  <c r="Z1963" i="1"/>
  <c r="Z2010" i="1"/>
  <c r="Z1046" i="1"/>
  <c r="Z2858" i="1"/>
  <c r="Z1584" i="1"/>
  <c r="Z2525" i="1"/>
  <c r="Z2990" i="1"/>
  <c r="Z116" i="1"/>
  <c r="Z2482" i="1"/>
  <c r="Z1462" i="1"/>
  <c r="Z2468" i="1"/>
  <c r="Z1815" i="1"/>
  <c r="Z4181" i="1"/>
  <c r="Z3044" i="1"/>
  <c r="Z2646" i="1"/>
  <c r="Z211" i="1"/>
  <c r="Z3424" i="1"/>
  <c r="Z4232" i="1"/>
  <c r="Z2608" i="1"/>
  <c r="Z1891" i="1"/>
  <c r="Z3645" i="1"/>
  <c r="Z3393" i="1"/>
  <c r="Z1352" i="1"/>
  <c r="Z742" i="1"/>
  <c r="Z1102" i="1"/>
  <c r="Z2352" i="1"/>
  <c r="Z245" i="1"/>
  <c r="Z1679" i="1"/>
  <c r="Z3002" i="1"/>
  <c r="Z3818" i="1"/>
  <c r="Z471" i="1"/>
  <c r="Z380" i="1"/>
  <c r="Z3414" i="1"/>
  <c r="Z1159" i="1"/>
  <c r="Z3411" i="1"/>
  <c r="Z559" i="1"/>
  <c r="Z1516" i="1"/>
  <c r="Z2820" i="1"/>
  <c r="Z979" i="1"/>
  <c r="Z4125" i="1"/>
  <c r="Z1483" i="1"/>
  <c r="Z1571" i="1"/>
  <c r="Z127" i="1"/>
  <c r="Z300" i="1"/>
  <c r="Z2994" i="1"/>
  <c r="Z2831" i="1"/>
  <c r="Z3415" i="1"/>
  <c r="Z743" i="1"/>
  <c r="Z1389" i="1"/>
  <c r="Z1206" i="1"/>
  <c r="Z2239" i="1"/>
  <c r="Z398" i="1"/>
  <c r="Z2859" i="1"/>
  <c r="Z802" i="1"/>
  <c r="Z1320" i="1"/>
  <c r="Z3584" i="1"/>
  <c r="Z2001" i="1"/>
  <c r="Z213" i="1"/>
  <c r="Z1328" i="1"/>
  <c r="Z578" i="1"/>
  <c r="Z1631" i="1"/>
  <c r="Z1576" i="1"/>
  <c r="Z2566" i="1"/>
  <c r="Z1673" i="1"/>
  <c r="Z4253" i="1"/>
  <c r="Z489" i="1"/>
  <c r="Z1860" i="1"/>
  <c r="Z3452" i="1"/>
  <c r="Z914" i="1"/>
  <c r="Z70" i="1"/>
  <c r="Z4113" i="1"/>
  <c r="Z1160" i="1"/>
  <c r="Z1790" i="1"/>
  <c r="Z2752" i="1"/>
  <c r="Z4641" i="1"/>
  <c r="Z2718" i="1"/>
  <c r="Z4374" i="1"/>
  <c r="Z957" i="1"/>
  <c r="Z3683" i="1"/>
  <c r="Z843" i="1"/>
  <c r="Z1422" i="1"/>
  <c r="Z3802" i="1"/>
  <c r="Z2413" i="1"/>
  <c r="Z1523" i="1"/>
  <c r="Z2598" i="1"/>
  <c r="Z1472" i="1"/>
  <c r="Z3463" i="1"/>
  <c r="Z987" i="1"/>
  <c r="Z1200" i="1"/>
  <c r="Z321" i="1"/>
  <c r="Z1149" i="1"/>
  <c r="Z3878" i="1"/>
  <c r="Z2605" i="1"/>
  <c r="Z1878" i="1"/>
  <c r="Z2500" i="1"/>
  <c r="Z3858" i="1"/>
  <c r="Z3753" i="1"/>
  <c r="Z936" i="1"/>
  <c r="Z874" i="1"/>
  <c r="Z3464" i="1"/>
  <c r="Z3161" i="1"/>
  <c r="Z498" i="1"/>
  <c r="Z1536" i="1"/>
  <c r="Z1341" i="1"/>
  <c r="Z2792" i="1"/>
  <c r="Z2545" i="1"/>
  <c r="Z1747" i="1"/>
  <c r="Z1127" i="1"/>
  <c r="Z2979" i="1"/>
  <c r="Z4372" i="1"/>
  <c r="Z4236" i="1"/>
  <c r="Z3951" i="1"/>
  <c r="Z3650" i="1"/>
  <c r="Z1093" i="1"/>
  <c r="Z2955" i="1"/>
  <c r="Z4364" i="1"/>
  <c r="Z1781" i="1"/>
  <c r="Z3333" i="1"/>
  <c r="Z908" i="1"/>
  <c r="Z3740" i="1"/>
  <c r="Z1186" i="1"/>
  <c r="Z1753" i="1"/>
  <c r="Z4483" i="1"/>
  <c r="Z2380" i="1"/>
  <c r="Z888" i="1"/>
  <c r="Z1205" i="1"/>
  <c r="Z1048" i="1"/>
  <c r="Z1047" i="1"/>
  <c r="Z1084" i="1"/>
  <c r="Z1183" i="1"/>
  <c r="Z3200" i="1"/>
  <c r="Z937" i="1"/>
  <c r="Z1990" i="1"/>
  <c r="Z2298" i="1"/>
  <c r="Z2819" i="1"/>
  <c r="Z246" i="1"/>
  <c r="Z1212" i="1"/>
  <c r="Z608" i="1"/>
  <c r="Z3064" i="1"/>
  <c r="Z4276" i="1"/>
  <c r="Z670" i="1"/>
  <c r="Z1854" i="1"/>
  <c r="Z664" i="1"/>
  <c r="Z2917" i="1"/>
  <c r="Z4079" i="1"/>
  <c r="Z3060" i="1"/>
  <c r="Z4261" i="1"/>
  <c r="Z2258" i="1"/>
  <c r="Z4401" i="1"/>
  <c r="Z2328" i="1"/>
  <c r="Z1371" i="1"/>
  <c r="Z4612" i="1"/>
  <c r="Z2661" i="1"/>
  <c r="Z485" i="1"/>
  <c r="Z2678" i="1"/>
  <c r="X33" i="1"/>
  <c r="X421" i="1"/>
  <c r="X1963" i="1"/>
  <c r="X2010" i="1"/>
  <c r="X1046" i="1"/>
  <c r="X2858" i="1"/>
  <c r="X1584" i="1"/>
  <c r="X2525" i="1"/>
  <c r="X2990" i="1"/>
  <c r="X116" i="1"/>
  <c r="X2482" i="1"/>
  <c r="X1462" i="1"/>
  <c r="X2468" i="1"/>
  <c r="X1815" i="1"/>
  <c r="X4181" i="1"/>
  <c r="X3044" i="1"/>
  <c r="X2646" i="1"/>
  <c r="X211" i="1"/>
  <c r="X3424" i="1"/>
  <c r="X4232" i="1"/>
  <c r="X2608" i="1"/>
  <c r="X1891" i="1"/>
  <c r="X3645" i="1"/>
  <c r="X3393" i="1"/>
  <c r="X1352" i="1"/>
  <c r="X742" i="1"/>
  <c r="X1102" i="1"/>
  <c r="X2352" i="1"/>
  <c r="X245" i="1"/>
  <c r="X1679" i="1"/>
  <c r="X3002" i="1"/>
  <c r="X3818" i="1"/>
  <c r="X471" i="1"/>
  <c r="X380" i="1"/>
  <c r="X3414" i="1"/>
  <c r="X1159" i="1"/>
  <c r="X3411" i="1"/>
  <c r="X559" i="1"/>
  <c r="X1516" i="1"/>
  <c r="X2820" i="1"/>
  <c r="X979" i="1"/>
  <c r="X4125" i="1"/>
  <c r="X1483" i="1"/>
  <c r="X1571" i="1"/>
  <c r="X127" i="1"/>
  <c r="X300" i="1"/>
  <c r="X2994" i="1"/>
  <c r="X2831" i="1"/>
  <c r="X3415" i="1"/>
  <c r="X743" i="1"/>
  <c r="X1389" i="1"/>
  <c r="X1206" i="1"/>
  <c r="X2239" i="1"/>
  <c r="X398" i="1"/>
  <c r="X2859" i="1"/>
  <c r="X802" i="1"/>
  <c r="X1320" i="1"/>
  <c r="X3584" i="1"/>
  <c r="X2001" i="1"/>
  <c r="X213" i="1"/>
  <c r="X1328" i="1"/>
  <c r="X578" i="1"/>
  <c r="X1631" i="1"/>
  <c r="X1576" i="1"/>
  <c r="X2566" i="1"/>
  <c r="X1673" i="1"/>
  <c r="X4253" i="1"/>
  <c r="X489" i="1"/>
  <c r="X1860" i="1"/>
  <c r="X3452" i="1"/>
  <c r="X914" i="1"/>
  <c r="X70" i="1"/>
  <c r="X4113" i="1"/>
  <c r="X1160" i="1"/>
  <c r="X1790" i="1"/>
  <c r="X2752" i="1"/>
  <c r="X4641" i="1"/>
  <c r="X2718" i="1"/>
  <c r="X4374" i="1"/>
  <c r="X957" i="1"/>
  <c r="X3683" i="1"/>
  <c r="X843" i="1"/>
  <c r="X1422" i="1"/>
  <c r="X3802" i="1"/>
  <c r="X2413" i="1"/>
  <c r="X1523" i="1"/>
  <c r="X2598" i="1"/>
  <c r="X1472" i="1"/>
  <c r="X3463" i="1"/>
  <c r="X987" i="1"/>
  <c r="X1200" i="1"/>
  <c r="X321" i="1"/>
  <c r="X1149" i="1"/>
  <c r="X3878" i="1"/>
  <c r="X2605" i="1"/>
  <c r="X1878" i="1"/>
  <c r="X2500" i="1"/>
  <c r="X3858" i="1"/>
  <c r="X3753" i="1"/>
  <c r="X936" i="1"/>
  <c r="X874" i="1"/>
  <c r="X3464" i="1"/>
  <c r="X3161" i="1"/>
  <c r="X498" i="1"/>
  <c r="X1536" i="1"/>
  <c r="X1341" i="1"/>
  <c r="X2792" i="1"/>
  <c r="X2545" i="1"/>
  <c r="X1747" i="1"/>
  <c r="X1127" i="1"/>
  <c r="X2979" i="1"/>
  <c r="X4372" i="1"/>
  <c r="X4236" i="1"/>
  <c r="X3951" i="1"/>
  <c r="X3650" i="1"/>
  <c r="X1093" i="1"/>
  <c r="X2955" i="1"/>
  <c r="X4364" i="1"/>
  <c r="X1781" i="1"/>
  <c r="X3333" i="1"/>
  <c r="X908" i="1"/>
  <c r="X3740" i="1"/>
  <c r="X1186" i="1"/>
  <c r="X1753" i="1"/>
  <c r="X4483" i="1"/>
  <c r="X2380" i="1"/>
  <c r="X888" i="1"/>
  <c r="X1205" i="1"/>
  <c r="X1048" i="1"/>
  <c r="X1047" i="1"/>
  <c r="X1084" i="1"/>
  <c r="X1183" i="1"/>
  <c r="X3200" i="1"/>
  <c r="X937" i="1"/>
  <c r="X1990" i="1"/>
  <c r="X2298" i="1"/>
  <c r="X2819" i="1"/>
  <c r="X246" i="1"/>
  <c r="X1212" i="1"/>
  <c r="X608" i="1"/>
  <c r="X3064" i="1"/>
  <c r="X4276" i="1"/>
  <c r="X670" i="1"/>
  <c r="X1854" i="1"/>
  <c r="X664" i="1"/>
  <c r="X2917" i="1"/>
  <c r="X4079" i="1"/>
  <c r="X3060" i="1"/>
  <c r="X4261" i="1"/>
  <c r="X2258" i="1"/>
  <c r="X4401" i="1"/>
  <c r="X2328" i="1"/>
  <c r="X1371" i="1"/>
  <c r="X4612" i="1"/>
  <c r="X2661" i="1"/>
  <c r="X485" i="1"/>
  <c r="X2678" i="1"/>
  <c r="V33" i="1"/>
  <c r="V421" i="1"/>
  <c r="V1963" i="1"/>
  <c r="V2010" i="1"/>
  <c r="V1046" i="1"/>
  <c r="V2858" i="1"/>
  <c r="V1584" i="1"/>
  <c r="V2525" i="1"/>
  <c r="V2990" i="1"/>
  <c r="V116" i="1"/>
  <c r="V2482" i="1"/>
  <c r="V1462" i="1"/>
  <c r="V2468" i="1"/>
  <c r="V1815" i="1"/>
  <c r="V4181" i="1"/>
  <c r="V3044" i="1"/>
  <c r="V2646" i="1"/>
  <c r="V211" i="1"/>
  <c r="V3424" i="1"/>
  <c r="V4232" i="1"/>
  <c r="V2608" i="1"/>
  <c r="V1891" i="1"/>
  <c r="V3645" i="1"/>
  <c r="V3393" i="1"/>
  <c r="V1352" i="1"/>
  <c r="V742" i="1"/>
  <c r="V1102" i="1"/>
  <c r="V2352" i="1"/>
  <c r="V245" i="1"/>
  <c r="V1679" i="1"/>
  <c r="V3002" i="1"/>
  <c r="V3818" i="1"/>
  <c r="V471" i="1"/>
  <c r="V380" i="1"/>
  <c r="V3414" i="1"/>
  <c r="V1159" i="1"/>
  <c r="V3411" i="1"/>
  <c r="V559" i="1"/>
  <c r="V1516" i="1"/>
  <c r="V2820" i="1"/>
  <c r="V979" i="1"/>
  <c r="V4125" i="1"/>
  <c r="V1483" i="1"/>
  <c r="V1571" i="1"/>
  <c r="V127" i="1"/>
  <c r="V300" i="1"/>
  <c r="V2994" i="1"/>
  <c r="V2831" i="1"/>
  <c r="V3415" i="1"/>
  <c r="V743" i="1"/>
  <c r="V1389" i="1"/>
  <c r="V1206" i="1"/>
  <c r="V2239" i="1"/>
  <c r="V398" i="1"/>
  <c r="V2859" i="1"/>
  <c r="V802" i="1"/>
  <c r="V1320" i="1"/>
  <c r="V3584" i="1"/>
  <c r="V2001" i="1"/>
  <c r="V213" i="1"/>
  <c r="V1328" i="1"/>
  <c r="V578" i="1"/>
  <c r="V1631" i="1"/>
  <c r="V1576" i="1"/>
  <c r="V2566" i="1"/>
  <c r="V1673" i="1"/>
  <c r="V4253" i="1"/>
  <c r="V489" i="1"/>
  <c r="V1860" i="1"/>
  <c r="V3452" i="1"/>
  <c r="V914" i="1"/>
  <c r="V70" i="1"/>
  <c r="V4113" i="1"/>
  <c r="V1160" i="1"/>
  <c r="V1790" i="1"/>
  <c r="V2752" i="1"/>
  <c r="V4641" i="1"/>
  <c r="V2718" i="1"/>
  <c r="V4374" i="1"/>
  <c r="V957" i="1"/>
  <c r="V3683" i="1"/>
  <c r="V843" i="1"/>
  <c r="V1422" i="1"/>
  <c r="V3802" i="1"/>
  <c r="V2413" i="1"/>
  <c r="V1523" i="1"/>
  <c r="V2598" i="1"/>
  <c r="V1472" i="1"/>
  <c r="V3463" i="1"/>
  <c r="V987" i="1"/>
  <c r="V1200" i="1"/>
  <c r="V321" i="1"/>
  <c r="V1149" i="1"/>
  <c r="V3878" i="1"/>
  <c r="V2605" i="1"/>
  <c r="V1878" i="1"/>
  <c r="V2500" i="1"/>
  <c r="V3858" i="1"/>
  <c r="V3753" i="1"/>
  <c r="V936" i="1"/>
  <c r="V874" i="1"/>
  <c r="V3464" i="1"/>
  <c r="V3161" i="1"/>
  <c r="V498" i="1"/>
  <c r="V1536" i="1"/>
  <c r="V1341" i="1"/>
  <c r="V2792" i="1"/>
  <c r="V2545" i="1"/>
  <c r="V1747" i="1"/>
  <c r="V1127" i="1"/>
  <c r="V2979" i="1"/>
  <c r="V4372" i="1"/>
  <c r="V4236" i="1"/>
  <c r="V3951" i="1"/>
  <c r="V3650" i="1"/>
  <c r="V1093" i="1"/>
  <c r="V2955" i="1"/>
  <c r="V4364" i="1"/>
  <c r="V1781" i="1"/>
  <c r="V3333" i="1"/>
  <c r="V908" i="1"/>
  <c r="V3740" i="1"/>
  <c r="V1186" i="1"/>
  <c r="V1753" i="1"/>
  <c r="V4483" i="1"/>
  <c r="V2380" i="1"/>
  <c r="V888" i="1"/>
  <c r="V1205" i="1"/>
  <c r="V1048" i="1"/>
  <c r="V1047" i="1"/>
  <c r="V1084" i="1"/>
  <c r="V1183" i="1"/>
  <c r="V3200" i="1"/>
  <c r="V937" i="1"/>
  <c r="V1990" i="1"/>
  <c r="V2298" i="1"/>
  <c r="V2819" i="1"/>
  <c r="V246" i="1"/>
  <c r="V1212" i="1"/>
  <c r="V608" i="1"/>
  <c r="V3064" i="1"/>
  <c r="V4276" i="1"/>
  <c r="V670" i="1"/>
  <c r="V1854" i="1"/>
  <c r="V664" i="1"/>
  <c r="V2917" i="1"/>
  <c r="V4079" i="1"/>
  <c r="V3060" i="1"/>
  <c r="V4261" i="1"/>
  <c r="V2258" i="1"/>
  <c r="V4401" i="1"/>
  <c r="V2328" i="1"/>
  <c r="V1371" i="1"/>
  <c r="V4612" i="1"/>
  <c r="V2661" i="1"/>
  <c r="V485" i="1"/>
  <c r="V2678" i="1"/>
  <c r="Z16" i="1"/>
  <c r="Z3144" i="1"/>
  <c r="Z863" i="1"/>
  <c r="Z1252" i="1"/>
  <c r="Z1078" i="1"/>
  <c r="Z2668" i="1"/>
  <c r="Z3533" i="1"/>
  <c r="Z2590" i="1"/>
  <c r="Z2933" i="1"/>
  <c r="Z2126" i="1"/>
  <c r="Z2404" i="1"/>
  <c r="Z2473" i="1"/>
  <c r="Z2321" i="1"/>
  <c r="Z1011" i="1"/>
  <c r="Z2998" i="1"/>
  <c r="Z3151" i="1"/>
  <c r="Z2033" i="1"/>
  <c r="Z2104" i="1"/>
  <c r="Z3301" i="1"/>
  <c r="Z1249" i="1"/>
  <c r="Z4011" i="1"/>
  <c r="Z865" i="1"/>
  <c r="Z1163" i="1"/>
  <c r="Z2997" i="1"/>
  <c r="Z320" i="1"/>
  <c r="Z3256" i="1"/>
  <c r="Z442" i="1"/>
  <c r="Z939" i="1"/>
  <c r="Z3079" i="1"/>
  <c r="Z3893" i="1"/>
  <c r="Z4215" i="1"/>
  <c r="Z1028" i="1"/>
  <c r="Z3760" i="1"/>
  <c r="Z3408" i="1"/>
  <c r="Z1445" i="1"/>
  <c r="Z4" i="1"/>
  <c r="Z3087" i="1"/>
  <c r="Z1921" i="1"/>
  <c r="Z1208" i="1"/>
  <c r="Z1316" i="1"/>
  <c r="Z3703" i="1"/>
  <c r="Z4293" i="1"/>
  <c r="Z1338" i="1"/>
  <c r="Z2934" i="1"/>
  <c r="Z2113" i="1"/>
  <c r="Z1434" i="1"/>
  <c r="Z23" i="1"/>
  <c r="Z808" i="1"/>
  <c r="Z2813" i="1"/>
  <c r="Z907" i="1"/>
  <c r="Z3189" i="1"/>
  <c r="Z1716" i="1"/>
  <c r="Z1484" i="1"/>
  <c r="Z1939" i="1"/>
  <c r="Z1565" i="1"/>
  <c r="Z2395" i="1"/>
  <c r="Z3183" i="1"/>
  <c r="Z4041" i="1"/>
  <c r="Z1528" i="1"/>
  <c r="Z1882" i="1"/>
  <c r="Z2193" i="1"/>
  <c r="Z2452" i="1"/>
  <c r="Z2181" i="1"/>
  <c r="Z3915" i="1"/>
  <c r="Z2645" i="1"/>
  <c r="Z1731" i="1"/>
  <c r="Z3895" i="1"/>
  <c r="Z3115" i="1"/>
  <c r="Z803" i="1"/>
  <c r="Z3909" i="1"/>
  <c r="Z3981" i="1"/>
  <c r="Z1385" i="1"/>
  <c r="Z2263" i="1"/>
  <c r="Z3341" i="1"/>
  <c r="Z2588" i="1"/>
  <c r="Z1063" i="1"/>
  <c r="Z2365" i="1"/>
  <c r="Z1561" i="1"/>
  <c r="Z1714" i="1"/>
  <c r="Z2458" i="1"/>
  <c r="Z3029" i="1"/>
  <c r="Z1654" i="1"/>
  <c r="Z801" i="1"/>
  <c r="Z3158" i="1"/>
  <c r="Z3507" i="1"/>
  <c r="Z1529" i="1"/>
  <c r="Z2116" i="1"/>
  <c r="Z3874" i="1"/>
  <c r="Z2777" i="1"/>
  <c r="Z606" i="1"/>
  <c r="Z1143" i="1"/>
  <c r="Z4212" i="1"/>
  <c r="Z875" i="1"/>
  <c r="Z4121" i="1"/>
  <c r="Z2940" i="1"/>
  <c r="Z281" i="1"/>
  <c r="Z4392" i="1"/>
  <c r="Z1554" i="1"/>
  <c r="Z2402" i="1"/>
  <c r="Z47" i="1"/>
  <c r="Z4247" i="1"/>
  <c r="Z1923" i="1"/>
  <c r="Z2945" i="1"/>
  <c r="Z216" i="1"/>
  <c r="Z3790" i="1"/>
  <c r="Z1930" i="1"/>
  <c r="Z3465" i="1"/>
  <c r="Z2217" i="1"/>
  <c r="Z3129" i="1"/>
  <c r="Z4361" i="1"/>
  <c r="Z4155" i="1"/>
  <c r="Z2644" i="1"/>
  <c r="Z1615" i="1"/>
  <c r="Z4065" i="1"/>
  <c r="Z1929" i="1"/>
  <c r="Z2386" i="1"/>
  <c r="Z1383" i="1"/>
  <c r="Z1780" i="1"/>
  <c r="Z1148" i="1"/>
  <c r="Z1905" i="1"/>
  <c r="Z2105" i="1"/>
  <c r="Z2567" i="1"/>
  <c r="Z1054" i="1"/>
  <c r="Z3632" i="1"/>
  <c r="Z1742" i="1"/>
  <c r="Z3328" i="1"/>
  <c r="Z178" i="1"/>
  <c r="Z2739" i="1"/>
  <c r="Z999" i="1"/>
  <c r="Z2254" i="1"/>
  <c r="Z3592" i="1"/>
  <c r="Z1761" i="1"/>
  <c r="Z4257" i="1"/>
  <c r="Z1820" i="1"/>
  <c r="Z3661" i="1"/>
  <c r="Z1830" i="1"/>
  <c r="Z4161" i="1"/>
  <c r="Z4472" i="1"/>
  <c r="Z42" i="1"/>
  <c r="Z3938" i="1"/>
  <c r="X16" i="1"/>
  <c r="X3144" i="1"/>
  <c r="X863" i="1"/>
  <c r="X1252" i="1"/>
  <c r="X1078" i="1"/>
  <c r="X2668" i="1"/>
  <c r="X3533" i="1"/>
  <c r="X2590" i="1"/>
  <c r="X2933" i="1"/>
  <c r="X2126" i="1"/>
  <c r="X2404" i="1"/>
  <c r="X2473" i="1"/>
  <c r="X2321" i="1"/>
  <c r="X1011" i="1"/>
  <c r="X2998" i="1"/>
  <c r="X3151" i="1"/>
  <c r="X2033" i="1"/>
  <c r="X2104" i="1"/>
  <c r="X3301" i="1"/>
  <c r="X1249" i="1"/>
  <c r="X4011" i="1"/>
  <c r="X865" i="1"/>
  <c r="X1163" i="1"/>
  <c r="X2997" i="1"/>
  <c r="X320" i="1"/>
  <c r="X3256" i="1"/>
  <c r="X442" i="1"/>
  <c r="X939" i="1"/>
  <c r="X3079" i="1"/>
  <c r="X3893" i="1"/>
  <c r="X4215" i="1"/>
  <c r="X1028" i="1"/>
  <c r="X3760" i="1"/>
  <c r="X3408" i="1"/>
  <c r="X1445" i="1"/>
  <c r="X4" i="1"/>
  <c r="X3087" i="1"/>
  <c r="X1921" i="1"/>
  <c r="X1208" i="1"/>
  <c r="X1316" i="1"/>
  <c r="X3703" i="1"/>
  <c r="X4293" i="1"/>
  <c r="X1338" i="1"/>
  <c r="X2934" i="1"/>
  <c r="X2113" i="1"/>
  <c r="X1434" i="1"/>
  <c r="X23" i="1"/>
  <c r="X808" i="1"/>
  <c r="X2813" i="1"/>
  <c r="X907" i="1"/>
  <c r="X3189" i="1"/>
  <c r="X1716" i="1"/>
  <c r="X1484" i="1"/>
  <c r="X1939" i="1"/>
  <c r="X1565" i="1"/>
  <c r="X2395" i="1"/>
  <c r="X3183" i="1"/>
  <c r="X4041" i="1"/>
  <c r="X1528" i="1"/>
  <c r="X1882" i="1"/>
  <c r="X2193" i="1"/>
  <c r="X2452" i="1"/>
  <c r="X2181" i="1"/>
  <c r="X3915" i="1"/>
  <c r="X2645" i="1"/>
  <c r="X1731" i="1"/>
  <c r="X3895" i="1"/>
  <c r="X3115" i="1"/>
  <c r="X803" i="1"/>
  <c r="X3909" i="1"/>
  <c r="X3981" i="1"/>
  <c r="X1385" i="1"/>
  <c r="X2263" i="1"/>
  <c r="X3341" i="1"/>
  <c r="X2588" i="1"/>
  <c r="X1063" i="1"/>
  <c r="X2365" i="1"/>
  <c r="X1561" i="1"/>
  <c r="X1714" i="1"/>
  <c r="X2458" i="1"/>
  <c r="X3029" i="1"/>
  <c r="X1654" i="1"/>
  <c r="X801" i="1"/>
  <c r="X3158" i="1"/>
  <c r="X3507" i="1"/>
  <c r="X1529" i="1"/>
  <c r="X2116" i="1"/>
  <c r="X3874" i="1"/>
  <c r="X2777" i="1"/>
  <c r="X606" i="1"/>
  <c r="X1143" i="1"/>
  <c r="X4212" i="1"/>
  <c r="X875" i="1"/>
  <c r="X4121" i="1"/>
  <c r="X2940" i="1"/>
  <c r="X281" i="1"/>
  <c r="X4392" i="1"/>
  <c r="X1554" i="1"/>
  <c r="X2402" i="1"/>
  <c r="X47" i="1"/>
  <c r="X4247" i="1"/>
  <c r="X1923" i="1"/>
  <c r="X2945" i="1"/>
  <c r="X216" i="1"/>
  <c r="X3790" i="1"/>
  <c r="X1930" i="1"/>
  <c r="X3465" i="1"/>
  <c r="X2217" i="1"/>
  <c r="X3129" i="1"/>
  <c r="X4361" i="1"/>
  <c r="X4155" i="1"/>
  <c r="X2644" i="1"/>
  <c r="X1615" i="1"/>
  <c r="X4065" i="1"/>
  <c r="X1929" i="1"/>
  <c r="X2386" i="1"/>
  <c r="X1383" i="1"/>
  <c r="X1780" i="1"/>
  <c r="X1148" i="1"/>
  <c r="X1905" i="1"/>
  <c r="X2105" i="1"/>
  <c r="X2567" i="1"/>
  <c r="X1054" i="1"/>
  <c r="X3632" i="1"/>
  <c r="X1742" i="1"/>
  <c r="X3328" i="1"/>
  <c r="X178" i="1"/>
  <c r="X2739" i="1"/>
  <c r="X999" i="1"/>
  <c r="X2254" i="1"/>
  <c r="X3592" i="1"/>
  <c r="X1761" i="1"/>
  <c r="X4257" i="1"/>
  <c r="X1820" i="1"/>
  <c r="X3661" i="1"/>
  <c r="X1830" i="1"/>
  <c r="X4161" i="1"/>
  <c r="X4472" i="1"/>
  <c r="X42" i="1"/>
  <c r="X3938" i="1"/>
  <c r="V16" i="1"/>
  <c r="V3144" i="1"/>
  <c r="V863" i="1"/>
  <c r="V1252" i="1"/>
  <c r="V1078" i="1"/>
  <c r="V2668" i="1"/>
  <c r="V3533" i="1"/>
  <c r="V2590" i="1"/>
  <c r="V2933" i="1"/>
  <c r="V2126" i="1"/>
  <c r="V2404" i="1"/>
  <c r="V2473" i="1"/>
  <c r="V2321" i="1"/>
  <c r="V1011" i="1"/>
  <c r="V2998" i="1"/>
  <c r="V3151" i="1"/>
  <c r="V2033" i="1"/>
  <c r="V2104" i="1"/>
  <c r="V3301" i="1"/>
  <c r="V1249" i="1"/>
  <c r="V4011" i="1"/>
  <c r="V865" i="1"/>
  <c r="V1163" i="1"/>
  <c r="V2997" i="1"/>
  <c r="V320" i="1"/>
  <c r="V3256" i="1"/>
  <c r="V442" i="1"/>
  <c r="V939" i="1"/>
  <c r="V3079" i="1"/>
  <c r="V3893" i="1"/>
  <c r="V4215" i="1"/>
  <c r="V1028" i="1"/>
  <c r="V3760" i="1"/>
  <c r="V3408" i="1"/>
  <c r="V1445" i="1"/>
  <c r="V4" i="1"/>
  <c r="V3087" i="1"/>
  <c r="V1921" i="1"/>
  <c r="V1208" i="1"/>
  <c r="V1316" i="1"/>
  <c r="V3703" i="1"/>
  <c r="V4293" i="1"/>
  <c r="V1338" i="1"/>
  <c r="V2934" i="1"/>
  <c r="V2113" i="1"/>
  <c r="V1434" i="1"/>
  <c r="V23" i="1"/>
  <c r="V808" i="1"/>
  <c r="V2813" i="1"/>
  <c r="V907" i="1"/>
  <c r="V3189" i="1"/>
  <c r="V1716" i="1"/>
  <c r="V1484" i="1"/>
  <c r="V1939" i="1"/>
  <c r="V1565" i="1"/>
  <c r="V2395" i="1"/>
  <c r="V3183" i="1"/>
  <c r="V4041" i="1"/>
  <c r="V1528" i="1"/>
  <c r="V1882" i="1"/>
  <c r="V2193" i="1"/>
  <c r="V2452" i="1"/>
  <c r="V2181" i="1"/>
  <c r="V3915" i="1"/>
  <c r="V2645" i="1"/>
  <c r="V1731" i="1"/>
  <c r="V3895" i="1"/>
  <c r="V3115" i="1"/>
  <c r="V803" i="1"/>
  <c r="V3909" i="1"/>
  <c r="V3981" i="1"/>
  <c r="V1385" i="1"/>
  <c r="V2263" i="1"/>
  <c r="V3341" i="1"/>
  <c r="V2588" i="1"/>
  <c r="V1063" i="1"/>
  <c r="V2365" i="1"/>
  <c r="V1561" i="1"/>
  <c r="V1714" i="1"/>
  <c r="V2458" i="1"/>
  <c r="V3029" i="1"/>
  <c r="V1654" i="1"/>
  <c r="V801" i="1"/>
  <c r="V3158" i="1"/>
  <c r="V3507" i="1"/>
  <c r="V1529" i="1"/>
  <c r="V2116" i="1"/>
  <c r="V3874" i="1"/>
  <c r="V2777" i="1"/>
  <c r="V606" i="1"/>
  <c r="V1143" i="1"/>
  <c r="V4212" i="1"/>
  <c r="V875" i="1"/>
  <c r="V4121" i="1"/>
  <c r="V2940" i="1"/>
  <c r="V281" i="1"/>
  <c r="V4392" i="1"/>
  <c r="V1554" i="1"/>
  <c r="V2402" i="1"/>
  <c r="V47" i="1"/>
  <c r="V4247" i="1"/>
  <c r="V1923" i="1"/>
  <c r="V2945" i="1"/>
  <c r="V216" i="1"/>
  <c r="V3790" i="1"/>
  <c r="V1930" i="1"/>
  <c r="V3465" i="1"/>
  <c r="V2217" i="1"/>
  <c r="V3129" i="1"/>
  <c r="V4361" i="1"/>
  <c r="V4155" i="1"/>
  <c r="V2644" i="1"/>
  <c r="V1615" i="1"/>
  <c r="V4065" i="1"/>
  <c r="V1929" i="1"/>
  <c r="V2386" i="1"/>
  <c r="V1383" i="1"/>
  <c r="V1780" i="1"/>
  <c r="V1148" i="1"/>
  <c r="V1905" i="1"/>
  <c r="V2105" i="1"/>
  <c r="V2567" i="1"/>
  <c r="V1054" i="1"/>
  <c r="V3632" i="1"/>
  <c r="V1742" i="1"/>
  <c r="V3328" i="1"/>
  <c r="V178" i="1"/>
  <c r="V2739" i="1"/>
  <c r="V999" i="1"/>
  <c r="V2254" i="1"/>
  <c r="V3592" i="1"/>
  <c r="V1761" i="1"/>
  <c r="V4257" i="1"/>
  <c r="V1820" i="1"/>
  <c r="V3661" i="1"/>
  <c r="V1830" i="1"/>
  <c r="V4161" i="1"/>
  <c r="V4472" i="1"/>
  <c r="V42" i="1"/>
  <c r="V3938" i="1"/>
  <c r="B9" i="29"/>
  <c r="B10" i="29"/>
  <c r="B11" i="29"/>
  <c r="B12" i="29"/>
  <c r="B13" i="29"/>
  <c r="B14" i="29"/>
  <c r="B15" i="29"/>
  <c r="B16" i="29"/>
  <c r="B17" i="29"/>
  <c r="B18" i="29"/>
  <c r="B19" i="29"/>
  <c r="B20" i="29"/>
  <c r="B21" i="29"/>
  <c r="B22" i="29"/>
  <c r="B23" i="29"/>
  <c r="B24" i="29"/>
  <c r="B25" i="29"/>
  <c r="B26" i="29"/>
  <c r="B27" i="29"/>
  <c r="B28" i="29"/>
  <c r="B8" i="29"/>
</calcChain>
</file>

<file path=xl/sharedStrings.xml><?xml version="1.0" encoding="utf-8"?>
<sst xmlns="http://schemas.openxmlformats.org/spreadsheetml/2006/main" count="160886" uniqueCount="44133">
  <si>
    <t>imdb_title_id</t>
  </si>
  <si>
    <t>original_title</t>
  </si>
  <si>
    <t>year</t>
  </si>
  <si>
    <t>date_published</t>
  </si>
  <si>
    <t>genre</t>
  </si>
  <si>
    <t>duration</t>
  </si>
  <si>
    <t>country</t>
  </si>
  <si>
    <t>language_1</t>
  </si>
  <si>
    <t>language_2</t>
  </si>
  <si>
    <t>language_3</t>
  </si>
  <si>
    <t>director</t>
  </si>
  <si>
    <t>writer</t>
  </si>
  <si>
    <t>actors</t>
  </si>
  <si>
    <t>actors_1</t>
  </si>
  <si>
    <t>actors_f2</t>
  </si>
  <si>
    <t>description</t>
  </si>
  <si>
    <t>desc35</t>
  </si>
  <si>
    <t>avg_vote</t>
  </si>
  <si>
    <t>votes</t>
  </si>
  <si>
    <t>budget</t>
  </si>
  <si>
    <t>usa_gross_income</t>
  </si>
  <si>
    <t>worlwide_gross_income</t>
  </si>
  <si>
    <t>reviews_from_users</t>
  </si>
  <si>
    <t>tt0035423</t>
  </si>
  <si>
    <t>Kate &amp; Leopold</t>
  </si>
  <si>
    <t>USA</t>
  </si>
  <si>
    <t>English</t>
  </si>
  <si>
    <t>French</t>
  </si>
  <si>
    <t>James Mangold</t>
  </si>
  <si>
    <t>Steven Rogers, James Mangold</t>
  </si>
  <si>
    <t>Meg Ryan, Hugh Jackman, Liev Schreiber, Breckin Meyer, Natasha Lyonne, Bradley Whitford, Paxton Whitehead, Spalding Gray, Josh Stamberg, Matthew Sussman, Charlotte Ayanna, Philip Bosco, Andrew Jack, Stan Tracy, Kristen Schaal</t>
  </si>
  <si>
    <t>Meg Ryan</t>
  </si>
  <si>
    <t>Meg Ryan, Hugh Jackman</t>
  </si>
  <si>
    <t>An English Duke from 1876 is inadvertedly dragged to modern day New York where he falls for a plucky advertising executive.</t>
  </si>
  <si>
    <t>An English Duke from 1876 is inadvertedly</t>
  </si>
  <si>
    <t>tt0118589</t>
  </si>
  <si>
    <t>Glitter</t>
  </si>
  <si>
    <t>30/11/2001</t>
  </si>
  <si>
    <t>Drama, Music, Romance</t>
  </si>
  <si>
    <t>Vondie Curtis-Hall</t>
  </si>
  <si>
    <t>Cheryl L. West, Kate Lanier</t>
  </si>
  <si>
    <t>Mariah Carey, Max Beesley, Da Brat, Tia Texada, Valarie Pettiford, Ann Magnuson, Terrence Howard, Dorian Harewood, Grant Nickalls, Eric Ben√©t, Padma Lakshmi, Don Ackerman, Ed Sahely, Carmen Wong, James Allodi</t>
  </si>
  <si>
    <t>Mariah Carey</t>
  </si>
  <si>
    <t>Mariah Carey, Max Beesley</t>
  </si>
  <si>
    <t>A young singer dates a disc jockey who helps her get into the music business, but their relationship become complicated as she ascends to super stardom.</t>
  </si>
  <si>
    <t>A young singer dates a disc jockey</t>
  </si>
  <si>
    <t>tt0118694</t>
  </si>
  <si>
    <t>Fa yeung nin wah</t>
  </si>
  <si>
    <t>27/10/2000</t>
  </si>
  <si>
    <t>Drama, Romance</t>
  </si>
  <si>
    <t>Hong Kong, China</t>
  </si>
  <si>
    <t>Cantonese</t>
  </si>
  <si>
    <t>Shanghainese</t>
  </si>
  <si>
    <t>Kar-Wai Wong</t>
  </si>
  <si>
    <t>Maggie Cheung, Tony Chiu-Wai Leung, Ping Lam Siu, Tung Cho 'Joe' Cheung, Rebecca Pan, Kelly Lai Chen, Man-Lei Chan, Kam-Wah Koo, Szu-Ying Chien, Paulyn Sun, Roy Cheung, Po-chun Chow, Hsien Yu</t>
  </si>
  <si>
    <t>Maggie Cheung</t>
  </si>
  <si>
    <t>Maggie Cheung, Tony Chiu-Wai Leung</t>
  </si>
  <si>
    <t>Two neighbors, a woman and a man, form a strong bond after both suspect extramarital activities of their spouses. However, they agree to keep their bond platonic so as not to commit similar wrongs.</t>
  </si>
  <si>
    <t>Two neighbors, a woman and a man,</t>
  </si>
  <si>
    <t>tt0120202</t>
  </si>
  <si>
    <t>State and Main</t>
  </si>
  <si>
    <t>31/05/2002</t>
  </si>
  <si>
    <t>Comedy, Drama</t>
  </si>
  <si>
    <t>France, USA</t>
  </si>
  <si>
    <t>Italian</t>
  </si>
  <si>
    <t>David Mamet</t>
  </si>
  <si>
    <t>Michael Higgins, Michael Bradshaw, Morris Lamore, Allen Soule, Clark Gregg, Rebecca Pidgeon, Ricky Jay, Julia Stiles, Matt Malloy, Charles Durning, Tony V., Tony Mamet, Jack Wallace, Michael James O'Boyle, Charlotte Potok</t>
  </si>
  <si>
    <t>Michael Higgins</t>
  </si>
  <si>
    <t>Michael Higgins, Michael Bradshaw</t>
  </si>
  <si>
    <t>A movie crew invades a small town whose residents are all too ready to give up their values for showbiz glitz.</t>
  </si>
  <si>
    <t>A movie crew invades a small town</t>
  </si>
  <si>
    <t>tt0120263</t>
  </si>
  <si>
    <t>S√•nger fr√•n andra v√•ningen</t>
  </si>
  <si>
    <t>Sweden, Norway, Denmark</t>
  </si>
  <si>
    <t>Swedish</t>
  </si>
  <si>
    <t>Russian</t>
  </si>
  <si>
    <t>Roy Andersson</t>
  </si>
  <si>
    <t>Lars Nordh, Stefan Larsson, Bengt C.W. Carlsson, Torbj√∂rn Fahlstr√∂m, Sten Andersson, Rolando N√∫√±ez, Lucio Vucina, Per J√∂rnelius, Peter Roth, Klas-G√∂sta Olsson, Nils-√Öke Eriksson, Hanna Eriksson, Tommy Johansson, Sture Olsson, Fredrik Sj√∂gren</t>
  </si>
  <si>
    <t>Lars Nordh</t>
  </si>
  <si>
    <t>Lars Nordh, Stefan Larsson</t>
  </si>
  <si>
    <t>Where are we humans going? A film poem inspired by the Peruvian poet C√©sar Vallejo. We meet people in the city. People trying to communicate, searching compassion and get the connection of small and large things.</t>
  </si>
  <si>
    <t>Where are we humans going? A film</t>
  </si>
  <si>
    <t>tt0120630</t>
  </si>
  <si>
    <t>Chicken Run</t>
  </si>
  <si>
    <t>15/12/2000</t>
  </si>
  <si>
    <t>Animation, Adventure, Comedy</t>
  </si>
  <si>
    <t>UK, USA, France</t>
  </si>
  <si>
    <t>Peter Lord, Nick Park</t>
  </si>
  <si>
    <t>Phil Daniels, Lynn Ferguson, Mel Gibson, Tony Haygarth, Jane Horrocks, Miranda Richardson, Julia Sawalha, Timothy Spall, Imelda Staunton, Benjamin Whitrow</t>
  </si>
  <si>
    <t>Phil Daniels</t>
  </si>
  <si>
    <t>Phil Daniels, Lynn Ferguson</t>
  </si>
  <si>
    <t>When a cockerel apparently flies into a chicken farm, the chickens see him as an opportunity to escape their evil owners.</t>
  </si>
  <si>
    <t>When a cockerel apparently flies</t>
  </si>
  <si>
    <t>tt0120667</t>
  </si>
  <si>
    <t>Fantastic Four</t>
  </si>
  <si>
    <t>16/09/2005</t>
  </si>
  <si>
    <t>Action, Adventure, Fantasy</t>
  </si>
  <si>
    <t>USA, Germany</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</si>
  <si>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</si>
  <si>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</si>
  <si>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</si>
  <si>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Ioan Gruffudd</t>
  </si>
  <si>
    <t>Ioan Gruffudd, Jessica Alba</t>
  </si>
  <si>
    <t>A group of astronauts gain superpowers after a cosmic radiation exposure and must use them to oppose the plans of their enemy, Doctor Victor Von Doom.</t>
  </si>
  <si>
    <t>A group of astronauts gain superpowers</t>
  </si>
  <si>
    <t>tt0120679</t>
  </si>
  <si>
    <t>Frida</t>
  </si>
  <si>
    <t>17/01/2003</t>
  </si>
  <si>
    <t>Biography, Drama, Romance</t>
  </si>
  <si>
    <t>Mexico, USA, Canada</t>
  </si>
  <si>
    <t>Julie Taymor</t>
  </si>
  <si>
    <t>Hayden Herrera, Clancy Sigal</t>
  </si>
  <si>
    <t>Salma Hayek, M√≠a Maestro, Amelia Zapata, Alejandro Usigli, Diego Luna, Alfred Molina, Lucia Bravo, Valeria Golino, Patricia Reyes Sp√≠ndola, Lol√≥ Navarro, Roger Rees, Ferm√≠n Mart√≠nez, Roberto Medina, Ashley Judd, Antonio Banderas</t>
  </si>
  <si>
    <t>Salma Hayek</t>
  </si>
  <si>
    <t>Salma Hayek, M√≠a Maestro</t>
  </si>
  <si>
    <t>A biography of artist Frida Kahlo, who channeled the pain of a crippling injury and her tempestuous marriage into her work</t>
  </si>
  <si>
    <t>A biography of artist Frida Kahlo,</t>
  </si>
  <si>
    <t>tt0120681</t>
  </si>
  <si>
    <t>From Hell</t>
  </si>
  <si>
    <t>21/12/2001</t>
  </si>
  <si>
    <t>Horror, Mystery, Thriller</t>
  </si>
  <si>
    <t>USA, Czech Republic, UK</t>
  </si>
  <si>
    <t>Albert Hughes, Allen Hughes</t>
  </si>
  <si>
    <t>Alan Moore, Eddie Campbell</t>
  </si>
  <si>
    <t>Johnny Depp, Heather Graham, Ian Holm, Robbie Coltrane, Ian Richardson, Jason Flemyng, Katrin Cartlidge, Terence Harvey, Susan Lynch, Paul Rhys, Lesley Sharp, Estelle Skornik, Nicholas McGaughey, Annabelle Apsion, Joanna Page</t>
  </si>
  <si>
    <t>Johnny Depp</t>
  </si>
  <si>
    <t>Johnny Depp, Heather Graham</t>
  </si>
  <si>
    <t>In Victorian-era London, a troubled clairvoyant police detective investigates the murders of Jack the Ripper.</t>
  </si>
  <si>
    <t>In Victorian-era London, a troubled</t>
  </si>
  <si>
    <t>tt0120737</t>
  </si>
  <si>
    <t>The Lord of the Rings: The Fellowship of the Ring</t>
  </si>
  <si>
    <t>18/01/2002</t>
  </si>
  <si>
    <t>Action, Adventure, Drama</t>
  </si>
  <si>
    <t>New Zealand, USA</t>
  </si>
  <si>
    <t>Sindarin</t>
  </si>
  <si>
    <t>Peter Jackson</t>
  </si>
  <si>
    <t>J.R.R. Tolkien, Fran Walsh</t>
  </si>
  <si>
    <t>Alan Howard, Noel Appleby, Sean Astin, Sala Baker, Sean Bean, Cate Blanchett, Orlando Bloom, Billy Boyd, Marton Csokas, Megan Edwards, Michael Elsworth, Mark Ferguson, Ian Holm, Christopher Lee, Lawrence Makoare</t>
  </si>
  <si>
    <t>Alan Howard</t>
  </si>
  <si>
    <t>Alan Howard, Noel Appleby</t>
  </si>
  <si>
    <t>A meek Hobbit from the Shire and eight companions set out on a journey to destroy the powerful One Ring and save Middle-earth from the Dark Lord Sauron.</t>
  </si>
  <si>
    <t>A meek Hobbit from the Shire and</t>
  </si>
  <si>
    <t>tt0120753</t>
  </si>
  <si>
    <t>The Million Dollar Hotel</t>
  </si>
  <si>
    <t>31/03/2000</t>
  </si>
  <si>
    <t>Drama, Mystery, Thriller</t>
  </si>
  <si>
    <t>Germany, UK, USA</t>
  </si>
  <si>
    <t>Wim Wenders</t>
  </si>
  <si>
    <t>Nicholas Klein, Bono</t>
  </si>
  <si>
    <t>Jeremy Davies, Milla Jovovich, Mel Gibson, Jimmy Smits, Peter Stormare, Amanda Plummer, Gloria Stuart, Tom Bower, Donal Logue, Bud Cort, Julian Sands, Conrad Roberts, Harris Yulin, Charlayne Woodard, Ellen Cleghorne</t>
  </si>
  <si>
    <t>Jeremy Davies</t>
  </si>
  <si>
    <t>Jeremy Davies, Milla Jovovich</t>
  </si>
  <si>
    <t>Tragi-comic, romantic whodunnit set in a run down hotel which plays host to mentally ill people too poor to afford medical insurance.</t>
  </si>
  <si>
    <t>Tragi-comic, romantic whodunnit</t>
  </si>
  <si>
    <t>tt0120755</t>
  </si>
  <si>
    <t>Mission: Impossible II</t>
  </si>
  <si>
    <t>Action, Adventure, Thriller</t>
  </si>
  <si>
    <t>John Woo</t>
  </si>
  <si>
    <t>Bruce Geller, Ronald D. Moore</t>
  </si>
  <si>
    <t>Tom Cruise, Dougray Scott, Thandie Newton, Ving Rhames, Richard Roxburgh, John Polson, Brendan Gleeson, Rade Serbedzija, William Mapother, Dominic Purcell, Mathew Wilkinson, Nicholas Bell, Cristina Brogeras, Kee Chan, Kim Fleming</t>
  </si>
  <si>
    <t>Tom Cruise</t>
  </si>
  <si>
    <t>Tom Cruise, Dougray Scott</t>
  </si>
  <si>
    <t>IMF agent Ethan Hunt is sent to Sydney to find and destroy a genetically modified disease called "Chimera".</t>
  </si>
  <si>
    <t>IMF agent Ethan Hunt is sent to</t>
  </si>
  <si>
    <t>tt0120804</t>
  </si>
  <si>
    <t>Resident Evil</t>
  </si>
  <si>
    <t>UK, Germany, USA</t>
  </si>
  <si>
    <t>Paul W.S. Anderson</t>
  </si>
  <si>
    <t>Ryan McCluskey, Oscar Pearce, Indra Ov√©, Anna Bolt, Joseph May, Robert Tannion, Heike Makatsch, Jaymes Butler, Stephen Billington, Fiona Glascott, Milla Jovovich, Eric Mabius, Colin Salmon, Martin Crewes, Pasquale Aleardi</t>
  </si>
  <si>
    <t>Ryan McCluskey</t>
  </si>
  <si>
    <t>Ryan McCluskey, Oscar Pearce</t>
  </si>
  <si>
    <t>A special military unit fights a powerful, out-of-control supercomputer and hundreds of scientists who have mutated into flesh-eating creatures after a laboratory accident.</t>
  </si>
  <si>
    <t>A special military unit fights</t>
  </si>
  <si>
    <t>tt0120824</t>
  </si>
  <si>
    <t>The Shipping News</t>
  </si>
  <si>
    <t>15/02/2002</t>
  </si>
  <si>
    <t>Drama</t>
  </si>
  <si>
    <t>Canada, USA</t>
  </si>
  <si>
    <t>Lasse Hallstr√∂m</t>
  </si>
  <si>
    <t>Annie Proulx, Robert Nelson Jacobs</t>
  </si>
  <si>
    <t>Kevin Spacey, Julianne Moore, Judi Dench, Cate Blanchett, Pete Postlethwaite, Scott Glenn, Rhys Ifans, Gordon Pinsent, Jason Behr, Larry Pine, Jeannetta Arnette, Robert Joy, Alyssa Gainer, Kaitlyn Gainer, Lauren Gainer</t>
  </si>
  <si>
    <t>Kevin Spacey</t>
  </si>
  <si>
    <t>Kevin Spacey, Julianne Moore</t>
  </si>
  <si>
    <t>An emotionally beaten man with his young daughter moves to his ancestral home in Newfoundland to reclaim his life.</t>
  </si>
  <si>
    <t>An emotionally beaten man with</t>
  </si>
  <si>
    <t>tt0120903</t>
  </si>
  <si>
    <t>X-Men</t>
  </si>
  <si>
    <t>Bryan Singer</t>
  </si>
  <si>
    <t>Tom DeSanto, Bryan Singer</t>
  </si>
  <si>
    <t>Hugh Jackman, Patrick Stewart, Ian McKellen, Famke Janssen, James Marsden, Halle Berry, Anna Paquin, Tyler Mane, Ray Park, Rebecca Romijn, Bruce Davison, Matthew Sharp, Brett Morris, Rhona Shekter, Kenneth McGregor</t>
  </si>
  <si>
    <t>Hugh Jackman</t>
  </si>
  <si>
    <t>Hugh Jackman, Patrick Stewart</t>
  </si>
  <si>
    <t>In a world where mutants (evolved super-powered humans) exist and are discriminated against, two groups form for an inevitable clash: the supremacist Brotherhood, and the pacifist X-Men.</t>
  </si>
  <si>
    <t>In a world where mutants (evolved</t>
  </si>
  <si>
    <t>tt0120912</t>
  </si>
  <si>
    <t>Men in Black II</t>
  </si>
  <si>
    <t>13/09/2002</t>
  </si>
  <si>
    <t>Action, Adventure, Comedy</t>
  </si>
  <si>
    <t>Barry Sonnenfeld</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</si>
  <si>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</si>
  <si>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</si>
  <si>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Tommy Lee Jones</t>
  </si>
  <si>
    <t>Tommy Lee Jones, Will Smith</t>
  </si>
  <si>
    <t>Agent J is sent to find Agent K and restore his memory after the re-appearance of a case from K's past.</t>
  </si>
  <si>
    <t>Agent J is sent to find Agent</t>
  </si>
  <si>
    <t>tt0120913</t>
  </si>
  <si>
    <t>Titan A.E.</t>
  </si>
  <si>
    <t>29/09/2000</t>
  </si>
  <si>
    <t>Animation, Action, Adventure</t>
  </si>
  <si>
    <t>Mandarin</t>
  </si>
  <si>
    <t>Don Bluth, Gary Goldman</t>
  </si>
  <si>
    <t>Hans Bauer, Randall McCormick</t>
  </si>
  <si>
    <t>Drew Barrymore, Jim Breuer, Ken Hudson Campbell, Thomas A. Chantler, Tsai Chin, Elaine A. Clark, Roy Conrad, Jim Cummings, Matt Damon, Janeane Garofalo, Leslie Hedger, Roger Jackson, David L. Lander, Nathan Lane, John Leguizamo</t>
  </si>
  <si>
    <t>Drew Barrymore</t>
  </si>
  <si>
    <t>Drew Barrymore, Jim Breuer</t>
  </si>
  <si>
    <t>A young man learns that he has to find a hidden Earth ship before an enemy alien species does in order to secure the survival of humanity.</t>
  </si>
  <si>
    <t>A young man learns that he has</t>
  </si>
  <si>
    <t>tt0120917</t>
  </si>
  <si>
    <t>The Emperor's New Groove</t>
  </si>
  <si>
    <t>Mark Dindal</t>
  </si>
  <si>
    <t>Chris Williams, Mark Dindal</t>
  </si>
  <si>
    <t>David Spade, John Goodman, Eartha Kitt, Patrick Warburton, Wendie Malick, Kellyann Kelso, Eli Russell Linnetz, Stephen J. Anderson, Bob Bergen, Rodger Bumpass, Robert Clotworthy, Jennifer Darling, Patti Deutsch, John Fiedler, Miriam Flynn</t>
  </si>
  <si>
    <t>David Spade</t>
  </si>
  <si>
    <t>David Spade, John Goodman</t>
  </si>
  <si>
    <t>Emperor Kuzco is turned into a llama by his ex-administrator Yzma, and must now regain his throne with the help of Pacha, the gentle llama herder.</t>
  </si>
  <si>
    <t>Emperor Kuzco is turned into a</t>
  </si>
  <si>
    <t>tt0121164</t>
  </si>
  <si>
    <t>Corpse Bride</t>
  </si>
  <si>
    <t>28/10/2005</t>
  </si>
  <si>
    <t>USA, UK</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</si>
  <si>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</si>
  <si>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</si>
  <si>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</si>
  <si>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Johnny Depp, Helena Bonham Carter</t>
  </si>
  <si>
    <t>When a shy groom practices his wedding vows in the inadvertent presence of a deceased young woman, she rises from the grave assuming he has married her.</t>
  </si>
  <si>
    <t>When a shy groom practices his</t>
  </si>
  <si>
    <t>tt0121765</t>
  </si>
  <si>
    <t>Star Wars: Episode II - Attack of the Clones</t>
  </si>
  <si>
    <t>16/05/2002</t>
  </si>
  <si>
    <t>George Lucas</t>
  </si>
  <si>
    <t>George Lucas, Jonathan Hales</t>
  </si>
  <si>
    <t>Ewan McGregor, Natalie Portman, Hayden Christensen, Christopher Lee, Samuel L. Jackson, Frank Oz, Ian McDiarmid, Pernilla August, Temuera Morrison, Jimmy Smits, Jack Thompson, Leeanna Walsman, Ahmed Best, Rose Byrne, Oliver Ford Davies</t>
  </si>
  <si>
    <t>Ewan McGregor</t>
  </si>
  <si>
    <t>Ewan McGregor, Natalie Portman</t>
  </si>
  <si>
    <t>Ten years after initially meeting, Anakin Skywalker shares a forbidden romance with Padm√© Amidala, while Obi-Wan Kenobi investigates an assassination attempt on the senator and discovers a secret clone army crafted for the Jedi.</t>
  </si>
  <si>
    <t>Ten years after initially meeting,</t>
  </si>
  <si>
    <t>tt0121766</t>
  </si>
  <si>
    <t>Star Wars: Episode III - Revenge of the Sith</t>
  </si>
  <si>
    <t>20/05/2005</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</si>
  <si>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</si>
  <si>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</si>
  <si>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Three years into the Clone Wars,</t>
  </si>
  <si>
    <t>tt0122459</t>
  </si>
  <si>
    <t>Return to Me</t>
  </si>
  <si>
    <t>Comedy, Drama, Romance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</si>
  <si>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</si>
  <si>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</si>
  <si>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</si>
  <si>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David Duchovny</t>
  </si>
  <si>
    <t>David Duchovny, Minnie Driver</t>
  </si>
  <si>
    <t>A man who falls in love with the woman who received his wife's heart must decide which woman it is who holds his heart.</t>
  </si>
  <si>
    <t>A man who falls in love with the</t>
  </si>
  <si>
    <t>tt0125022</t>
  </si>
  <si>
    <t>Heartbreakers</t>
  </si>
  <si>
    <t>31/08/2001</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</si>
  <si>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</si>
  <si>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</si>
  <si>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</si>
  <si>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Sigourney Weaver</t>
  </si>
  <si>
    <t>Sigourney Weaver, Jennifer Love Hewitt</t>
  </si>
  <si>
    <t>A mother and daughter con team seduce and scam wealthy men.</t>
  </si>
  <si>
    <t>A mother and daughter con team</t>
  </si>
  <si>
    <t>tt0126029</t>
  </si>
  <si>
    <t>Shrek</t>
  </si>
  <si>
    <t>15/06/2001</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</si>
  <si>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</si>
  <si>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</si>
  <si>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</si>
  <si>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Mike Myers</t>
  </si>
  <si>
    <t>Mike Myers, Eddie Murphy</t>
  </si>
  <si>
    <t>A mean lord exiles fairytale creatures to the swamp of a grumpy ogre, who must go on a quest and rescue a princess for the lord in order to get his land back.</t>
  </si>
  <si>
    <t>A mean lord exiles fairytale creatures</t>
  </si>
  <si>
    <t>tt0130623</t>
  </si>
  <si>
    <t>Dinosaur</t>
  </si>
  <si>
    <t>15/06/2000</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</si>
  <si>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</si>
  <si>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</si>
  <si>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</si>
  <si>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Alfre Woodard</t>
  </si>
  <si>
    <t>Alfre Woodard, Ossie Davis</t>
  </si>
  <si>
    <t>An orphaned dinosaur raised by lemurs joins an arduous trek to a sancturary after a meteorite shower destroys his family home.</t>
  </si>
  <si>
    <t>An orphaned dinosaur raised by</t>
  </si>
  <si>
    <t>tt0131704</t>
  </si>
  <si>
    <t>The Adventures of Rocky &amp; Bullwinkle</t>
  </si>
  <si>
    <t>20/07/2001</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</si>
  <si>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</si>
  <si>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</si>
  <si>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</si>
  <si>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</si>
  <si>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Rene Russo</t>
  </si>
  <si>
    <t>Rene Russo, Jason Alexander</t>
  </si>
  <si>
    <t>When enemies Boris, Natasha, and Fearless Leader escape into the real world with a nefarious scheme, Rocky and Bullwinkle do the same, and team up with a young F.B.I. Agent to stop the trio.</t>
  </si>
  <si>
    <t>When enemies Boris, Natasha, and</t>
  </si>
  <si>
    <t>tt0132245</t>
  </si>
  <si>
    <t>Driven</t>
  </si>
  <si>
    <t>27/04/2001</t>
  </si>
  <si>
    <t>USA, Canada, Australia</t>
  </si>
  <si>
    <t>German</t>
  </si>
  <si>
    <t>Spanish</t>
  </si>
  <si>
    <t>Renny Harlin</t>
  </si>
  <si>
    <t>Jan Skrentny, Neal Tabachnick</t>
  </si>
  <si>
    <t>Sylvester Stallone, Burt Reynolds, Kip Pardue, Stacy Edwards, Til Schweiger, Gina Gershon, Estella Warren, Cristi√°n de la Fuente, Brent Briscoe, Robert Sean Leonard, Verona Pooth, Jasmin Wagner, Chip Ganassi, John Della Penna, Dan Duran</t>
  </si>
  <si>
    <t>Sylvester Stallone</t>
  </si>
  <si>
    <t>Sylvester Stallone, Burt Reynolds</t>
  </si>
  <si>
    <t>A young hot shot driver is in the middle of a championship season and is coming apart at the seams. A former CART champion is called in to give him guidance.</t>
  </si>
  <si>
    <t>A young hot shot driver is in</t>
  </si>
  <si>
    <t>tt0132910</t>
  </si>
  <si>
    <t>The Crow: Salvation</t>
  </si>
  <si>
    <t>Action, Crime, Fantasy</t>
  </si>
  <si>
    <t>Germany, USA</t>
  </si>
  <si>
    <t>Bharat Nalluri</t>
  </si>
  <si>
    <t>James O'Barr, Chip Johannessen</t>
  </si>
  <si>
    <t>Kirsten Dunst, William Atherton, Debbie Fan, Eric Mabius, Grant Shaud, David Jean Thomas, Gabrielle Woods, Jodi Lyn O'Keefe, David H. Stevens, Dale Midkiff, Bill Mondy, Walton Goggins, Tim DeKay, Robby Robinson, Tony Larimer</t>
  </si>
  <si>
    <t>Kirsten Dunst</t>
  </si>
  <si>
    <t>Kirsten Dunst, William Atherton</t>
  </si>
  <si>
    <t>Alex Corvis returns to the world of the living to solve the murder of a young woman that he was wrongly accused of.</t>
  </si>
  <si>
    <t>Alex Corvis returns to the world</t>
  </si>
  <si>
    <t>tt0133152</t>
  </si>
  <si>
    <t>Planet of the Apes</t>
  </si>
  <si>
    <t>14/09/2001</t>
  </si>
  <si>
    <t>Tim Burton</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</si>
  <si>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</si>
  <si>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</si>
  <si>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Mark Wahlberg</t>
  </si>
  <si>
    <t>Mark Wahlberg, Tim Roth</t>
  </si>
  <si>
    <t>In 2029, an Air Force astronaut crash-lands on a mysterious planet where evolved, talking apes dominate a race of primitive humans.</t>
  </si>
  <si>
    <t>In 2029, an Air Force astronaut</t>
  </si>
  <si>
    <t>tt0133240</t>
  </si>
  <si>
    <t>Treasure Planet</t>
  </si>
  <si>
    <t>20/12/2002</t>
  </si>
  <si>
    <t>Ron Clements, John Musker</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</si>
  <si>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</si>
  <si>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</si>
  <si>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Roscoe Lee Browne</t>
  </si>
  <si>
    <t>Roscoe Lee Browne, Corey Burton</t>
  </si>
  <si>
    <t>A Disney animated version of "Treasure Island". The only difference is that this movie is set in outer space with alien worlds and other galactic wonders.</t>
  </si>
  <si>
    <t>A Disney animated version of "Treasure</t>
  </si>
  <si>
    <t>tt0134084</t>
  </si>
  <si>
    <t>Scream 3</t>
  </si>
  <si>
    <t>Horror, Mystery</t>
  </si>
  <si>
    <t>Wes Craven</t>
  </si>
  <si>
    <t>Kevin Williamson, Ehren Kruger</t>
  </si>
  <si>
    <t>Liev Schreiber, Beth Toussaint, Roger Jackson, Kelly Rutherford, Neve Campbell, Courteney Cox, Julie Janney, Richmond Arquette, Patrick Dempsey, Lynn McRee, Nancy O'Dell, Ken Taylor, Scott Foley, Roger Corman, Lance Henriksen</t>
  </si>
  <si>
    <t>Liev Schreiber</t>
  </si>
  <si>
    <t>Liev Schreiber, Beth Toussaint</t>
  </si>
  <si>
    <t>While Sidney and her friends visit the Hollywood set of Stab 3, the third film based on the Woodsboro murders, another Ghostface killer rises to terrorize them.</t>
  </si>
  <si>
    <t>While Sidney and her friends visit</t>
  </si>
  <si>
    <t>tt0134847</t>
  </si>
  <si>
    <t>Pitch Black</t>
  </si>
  <si>
    <t>24/11/2000</t>
  </si>
  <si>
    <t>USA, Australia</t>
  </si>
  <si>
    <t>Arabic</t>
  </si>
  <si>
    <t>David Twohy</t>
  </si>
  <si>
    <t>Jim Wheat, Ken Wheat</t>
  </si>
  <si>
    <t>Vin Diesel, Radha Mitchell, Cole Hauser, Keith David, Lewis Fitz-Gerald, Claudia Black, Rhiana Griffith, John Moore, Simon Burke, Les Chantery, Sam Sari, Firass Dirani, Ric Anderson, Vic Wilson, Angela Moore</t>
  </si>
  <si>
    <t>Vin Diesel</t>
  </si>
  <si>
    <t>Vin Diesel, Radha Mitchell</t>
  </si>
  <si>
    <t>A commercial transport ship and its crew are marooned on a planet full of bloodthirsty creatures that only come out to feast at night. But then, they learn that a month-long eclipse is about to occur.</t>
  </si>
  <si>
    <t>A commercial transport ship and</t>
  </si>
  <si>
    <t>tt0134983</t>
  </si>
  <si>
    <t>Supernova</t>
  </si>
  <si>
    <t>Horror, Sci-Fi, Thriller</t>
  </si>
  <si>
    <t>USA, Switzerland</t>
  </si>
  <si>
    <t>Walter Hill</t>
  </si>
  <si>
    <t>William Malone, Daniel Chuba</t>
  </si>
  <si>
    <t>James Spader, Angela Bassett, Robert Forster, Lou Diamond Phillips, Peter Facinelli, Robin Tunney, Wilson Cruz, Eddy Rice Jr., Knox White, Kerrigan Mahan, Vanessa Marshall</t>
  </si>
  <si>
    <t>James Spader</t>
  </si>
  <si>
    <t>James Spader, Angela Bassett</t>
  </si>
  <si>
    <t>A deep space rescue and recovery spaceship with a crew of 6 receives a distress call from a mining operation 3432 light years away. A rescue operation via dimension jump is made. Bad idea.</t>
  </si>
  <si>
    <t>A deep space rescue and recovery</t>
  </si>
  <si>
    <t>tt0138524</t>
  </si>
  <si>
    <t>Intolerable Cruelty</t>
  </si>
  <si>
    <t>17/10/2003</t>
  </si>
  <si>
    <t>Joel Coen, Ethan Coen</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</si>
  <si>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</si>
  <si>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</si>
  <si>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George Clooney</t>
  </si>
  <si>
    <t>George Clooney, Catherine Zeta-Jones</t>
  </si>
  <si>
    <t>A beautiful gold digger matches wits with a shrewd Beverly Hills divorce lawyer who is increasingly attracted to her.</t>
  </si>
  <si>
    <t>A beautiful gold digger matches</t>
  </si>
  <si>
    <t>tt0138749</t>
  </si>
  <si>
    <t>The Road to El Dorado</t>
  </si>
  <si>
    <t>13/10/2000</t>
  </si>
  <si>
    <t>Bibo Bergeron, Don Paul</t>
  </si>
  <si>
    <t>Terry Rossio, Ted Elliott</t>
  </si>
  <si>
    <t>Kevin Kline, Kenneth Branagh, Rosie Perez, Armand Assante, Edward James Olmos, Jim Cummings, Frank Welker, Tobin Bell, Duncan Marjoribanks, Elijah Chiang, Cyrus Shaki-Khan, Elton John</t>
  </si>
  <si>
    <t>Kevin Kline</t>
  </si>
  <si>
    <t>Kevin Kline, Kenneth Branagh</t>
  </si>
  <si>
    <t>Two swindlers get their hands on a map to the fabled city of gold, El Dorado.</t>
  </si>
  <si>
    <t>Two swindlers get their hands</t>
  </si>
  <si>
    <t>tt0138946</t>
  </si>
  <si>
    <t>The Yards</t>
  </si>
  <si>
    <t>Crime, Drama, Romance</t>
  </si>
  <si>
    <t>James Gray</t>
  </si>
  <si>
    <t>James Gray, Matt Reeves</t>
  </si>
  <si>
    <t>Mark Wahlberg, Joaquin Phoenix, Charlize Theron, James Caan, Ellen Burstyn, Faye Dunaway, Steve Lawrence, Andy Davoli, Tony Musante, Victor Argo, Tomas Milian, Robert Montano, Victor Arnold, Chad Aaron, Louis Guss</t>
  </si>
  <si>
    <t>Mark Wahlberg, Joaquin Phoenix</t>
  </si>
  <si>
    <t>Leo is released from prison after serving time for car theft. His plan to go straight falls apart when he meets his corrupt uncle for a job and later an old friend working there. It culminates at the (railroad) yards.</t>
  </si>
  <si>
    <t>Leo is released from prison after</t>
  </si>
  <si>
    <t>tt0139654</t>
  </si>
  <si>
    <t>Training Day</t>
  </si>
  <si>
    <t>16/11/2001</t>
  </si>
  <si>
    <t>Crime, Drama, Thriller</t>
  </si>
  <si>
    <t>Antoine Fuqua</t>
  </si>
  <si>
    <t>David Ayer</t>
  </si>
  <si>
    <t>Denzel Washington, Ethan Hawke, Scott Glenn, Tom Berenger, Harris Yulin, Raymond J. Barry, Cliff Curtis, Dr. Dre, Snoop Dogg, Macy Gray, Charlotte Ayanna, Eva Mendes, Nick Chinlund, Jaime Gomez, Raymond Cruz</t>
  </si>
  <si>
    <t>Denzel Washington</t>
  </si>
  <si>
    <t>Denzel Washington, Ethan Hawke</t>
  </si>
  <si>
    <t>A rookie cop spends his first day as a Los Angeles narcotics officer with a rogue detective who isn't what he appears to be.</t>
  </si>
  <si>
    <t>A rookie cop spends his first</t>
  </si>
  <si>
    <t>tt0141926</t>
  </si>
  <si>
    <t>U-571</t>
  </si>
  <si>
    <t>France, USA, Italy</t>
  </si>
  <si>
    <t>Jonathan Mostow</t>
  </si>
  <si>
    <t>Jonathan Mostow, Jonathan Mostow</t>
  </si>
  <si>
    <t>Matthew McConaughey, Bill Paxton, Harvey Keitel, Jon Bon Jovi, David Keith, Thomas Kretschmann, Jake Weber, Jack Noseworthy, Tom Guiry, Will Estes, Terrence 'T.C.' Carson, Erik Palladino, Dave Power, Derk Cheetwood, Matthew Settle</t>
  </si>
  <si>
    <t>Matthew McConaughey</t>
  </si>
  <si>
    <t>A German submarine is boarded by disguised American submariners trying to capture their Enigma cipher machine.</t>
  </si>
  <si>
    <t>A German submarine is boarded</t>
  </si>
  <si>
    <t>tt0144084</t>
  </si>
  <si>
    <t>American Psycho</t>
  </si>
  <si>
    <t>25/05/2001</t>
  </si>
  <si>
    <t>Comedy, Crime, Drama</t>
  </si>
  <si>
    <t>USA, Canada</t>
  </si>
  <si>
    <t>Mary Harron</t>
  </si>
  <si>
    <t>Bret Easton Ellis, Mary Harron</t>
  </si>
  <si>
    <t>Christian Bale, Justin Theroux, Josh Lucas, Bill Sage, Chlo√´ Sevigny, Reese Witherspoon, Samantha Mathis, Matt Ross, Jared Leto, Willem Dafoe, Cara Seymour, Guinevere Turner, Stephen Bogaert, Monika Meier, Reg E. Cathey</t>
  </si>
  <si>
    <t>Christian Bale</t>
  </si>
  <si>
    <t>Christian Bale, Justin Theroux</t>
  </si>
  <si>
    <t>A wealthy New York City investment banking executive, Patrick Bateman, hides his alternate psychopathic ego from his co-workers and friends as he delves deeper into his violent, hedonistic fantasies.</t>
  </si>
  <si>
    <t>A wealthy New York City investment</t>
  </si>
  <si>
    <t>tt0144528</t>
  </si>
  <si>
    <t>Nutty Professor II: The Klumps</t>
  </si>
  <si>
    <t>20/10/2000</t>
  </si>
  <si>
    <t>Peter Segal</t>
  </si>
  <si>
    <t>Jerry Lewis, Steve Oedekerk</t>
  </si>
  <si>
    <t>Eddie Murphy, Janet Jackson, Larry Miller, John Ales, Richard Gant, Anna Maria Horsford, Melinda McGraw, Jamal Mixon, Gabriel Williams, Chris Elliott, Duffy Taylor, Earl Boen, Nikki Cox, Freda Payne, Sylvester Jenkins</t>
  </si>
  <si>
    <t>Eddie Murphy</t>
  </si>
  <si>
    <t>Eddie Murphy, Janet Jackson</t>
  </si>
  <si>
    <t>Scientist Sherman Klump's inventions, his upcoming marriage to his pretty colleague Denise Gaines and his reputation are threatened by his evil clone Buddy Love.</t>
  </si>
  <si>
    <t>Scientist Sherman Klump's inventions,</t>
  </si>
  <si>
    <t>tt0144964</t>
  </si>
  <si>
    <t>Highlander: Endgame</t>
  </si>
  <si>
    <t>UK, USA, Luxembourg</t>
  </si>
  <si>
    <t>Scottish Gaelic</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</si>
  <si>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</si>
  <si>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</si>
  <si>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</si>
  <si>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Adrian Paul</t>
  </si>
  <si>
    <t>Adrian Paul, Christopher Lambert</t>
  </si>
  <si>
    <t>Immortals Connor and Duncan MacLeod must join forces against Kell, an evil immortal who has become too strong for anyone to face alone.</t>
  </si>
  <si>
    <t>Immortals Connor and Duncan MacLeod</t>
  </si>
  <si>
    <t>tt0145487</t>
  </si>
  <si>
    <t>Spider-Man</t>
  </si>
  <si>
    <t>Sam Raimi</t>
  </si>
  <si>
    <t>Stan Lee, Steve Ditko</t>
  </si>
  <si>
    <t>Tobey Maguire, Willem Dafoe, Kirsten Dunst, James Franco, Cliff Robertson, Rosemary Harris, J.K. Simmons, Joe Manganiello, Gerry Becker, Bill Nunn, Jack Betts, Stanley Anderson, Ron Perkins, Michael Papajohn, K.K. Dodds</t>
  </si>
  <si>
    <t>Tobey Maguire</t>
  </si>
  <si>
    <t>Tobey Maguire, Willem Dafoe</t>
  </si>
  <si>
    <t>When bitten by a genetically modified spider, a nerdy, shy, and awkward high school student gains spider-like abilities that he eventually must use to fight evil as a superhero after tragedy befalls his family.</t>
  </si>
  <si>
    <t>When bitten by a genetically modified</t>
  </si>
  <si>
    <t>tt0146309</t>
  </si>
  <si>
    <t>Thirteen Days</t>
  </si>
  <si>
    <t>Drama, History, Thriller</t>
  </si>
  <si>
    <t>Roger Donaldson</t>
  </si>
  <si>
    <t>David Self, Ernest R. May</t>
  </si>
  <si>
    <t>Shawn Driscoll, Kevin Costner, Drake Cook, Lucinda Jenney, Caitlin Wachs, Jon Foster, Matthew Dunn, Kevin O'Donnell, Janet Coleman, Bruce Thomas, Stephanie Romanov, Bruce Greenwood, Frank Wood, Dakin Matthews, Liz Sinclair</t>
  </si>
  <si>
    <t>Shawn Driscoll</t>
  </si>
  <si>
    <t>Shawn Driscoll, Kevin Costner</t>
  </si>
  <si>
    <t>In October 1962, the Kennedy administration struggles to contain the Cuban Missile Crisis.</t>
  </si>
  <si>
    <t>In October 1962, the Kennedy administration</t>
  </si>
  <si>
    <t>tt0146316</t>
  </si>
  <si>
    <t>Lara Croft: Tomb Raider</t>
  </si>
  <si>
    <t>14/12/2001</t>
  </si>
  <si>
    <t>USA, UK, Japan, Germany</t>
  </si>
  <si>
    <t>Simon West</t>
  </si>
  <si>
    <t>Sara B. Cooper, Mike Werb</t>
  </si>
  <si>
    <t>Angelina Jolie, Jon Voight, Iain Glen, Noah Taylor, Daniel Craig, Richard Johnson, Chris Barrie, Julian Rhind-Tutt, Leslie Phillips, Robert Phillips, Rachel Appleton, Henry Wyndham, David Cheung, David Tse, Ozzie Yue</t>
  </si>
  <si>
    <t>Angelina Jolie</t>
  </si>
  <si>
    <t>Angelina Jolie, Jon Voight</t>
  </si>
  <si>
    <t>Video game adventurer Lara Croft comes to life in a movie where she races against time and villains to recover powerful ancient artifacts.</t>
  </si>
  <si>
    <t>Video game adventurer Lara Croft</t>
  </si>
  <si>
    <t>tt0146882</t>
  </si>
  <si>
    <t>High Fidelity</t>
  </si>
  <si>
    <t>Comedy, Drama, Music</t>
  </si>
  <si>
    <t>UK, USA</t>
  </si>
  <si>
    <t>Danish</t>
  </si>
  <si>
    <t>Stephen Frears</t>
  </si>
  <si>
    <t>Nick Hornby, D.V. DeVincentis</t>
  </si>
  <si>
    <t>John Cusack, Iben Hjejle, Todd Louiso, Jack Black, Lisa Bonet, Catherine Zeta-Jones, Joan Cusack, Tim Robbins, Chris Rehmann, Ben Carr, Lili Taylor, Joelle Carter, Natasha Gregson Wagner, Shannon Stillo, Drake Bell</t>
  </si>
  <si>
    <t>John Cusack</t>
  </si>
  <si>
    <t>John Cusack, Iben Hjejle</t>
  </si>
  <si>
    <t>Rob, a record store owner and compulsive list maker, recounts his top five breakups, including the one in progress.</t>
  </si>
  <si>
    <t>Rob, a record store owner and</t>
  </si>
  <si>
    <t>tt0146984</t>
  </si>
  <si>
    <t>The Legend of Bagger Vance</t>
  </si>
  <si>
    <t>16/03/2001</t>
  </si>
  <si>
    <t>Robert Redford</t>
  </si>
  <si>
    <t>Steven Pressfield, Jeremy Leven</t>
  </si>
  <si>
    <t>Will Smith, Matt Damon, Charlize Theron, Bruce McGill, Joel Gretsch, J. Michael Moncrief, Peter Gerety, Lane Smith, Michael O'Neill, Thomas Jay Ryan, Trip Hamilton, Dermot Crowley, Harve Presnell, Danny Nelson, Bob Penny</t>
  </si>
  <si>
    <t>Will Smith</t>
  </si>
  <si>
    <t>Will Smith, Matt Damon</t>
  </si>
  <si>
    <t>A down-and-out golfer attempts to recover his game and his life with help from a mystical caddy.</t>
  </si>
  <si>
    <t>A down-and-out golfer attempts</t>
  </si>
  <si>
    <t>tt0149624</t>
  </si>
  <si>
    <t>All the Pretty Horses</t>
  </si>
  <si>
    <t>20/04/2001</t>
  </si>
  <si>
    <t>Billy Bob Thornton</t>
  </si>
  <si>
    <t>Cormac McCarthy, Ted Tally</t>
  </si>
  <si>
    <t>Matt Damon, Henry Thomas, Pen√©lope Cruz, Angelina Torres, J.D. Young, Laura Poe, Sam Shepard, Robert Patrick, Lucas Black, Yvette Diaz, Imelda Colindres, Augustin Solis, Rub√©n Blades, Elizabeth Ibarra, Miriam Colon</t>
  </si>
  <si>
    <t>Matt Damon</t>
  </si>
  <si>
    <t>Matt Damon, Henry Thomas</t>
  </si>
  <si>
    <t>Two Texas cowboys head to Mexico in search of work, but soon find themselves in trouble with the law after one of them falls in love with a wealthy rancher's daughter.</t>
  </si>
  <si>
    <t>Two Texas cowboys head to Mexico</t>
  </si>
  <si>
    <t>tt0156812</t>
  </si>
  <si>
    <t>My Dog Skip</t>
  </si>
  <si>
    <t>25/08/2000</t>
  </si>
  <si>
    <t>Jay Russell</t>
  </si>
  <si>
    <t>Willie Morris, Gail Gilchriest</t>
  </si>
  <si>
    <t>Luke Wilson, Frankie Muniz, Kevin Bacon, Diane Lane, Mark Beech, Susan Carol Davis, David Pickens, Bradley Coryell, Daylan Honeycutt, Cody Linley, Lucile Doan Ewing, Polly Craig, John Stiritz, Enzo, Moose</t>
  </si>
  <si>
    <t>Luke Wilson</t>
  </si>
  <si>
    <t>Luke Wilson, Frankie Muniz</t>
  </si>
  <si>
    <t>A shy boy grows up in 1940s Mississippi with the help of his beloved dog, Skip.</t>
  </si>
  <si>
    <t>A shy boy grows up in 1940s Mississippi</t>
  </si>
  <si>
    <t>tt0156841</t>
  </si>
  <si>
    <t>The Next Best Thing</t>
  </si>
  <si>
    <t>14/04/2000</t>
  </si>
  <si>
    <t>John Schlesinger</t>
  </si>
  <si>
    <t>Tom Ropelewski</t>
  </si>
  <si>
    <t>Madonna, Rupert Everett, Benjamin Bratt, Illeana Douglas, Michael Vartan, Josef Sommer, Malcolm Stumpf, Lynn Redgrave, Neil Patrick Harris, Mark Valley, Suzanne Krull, Stacy Edwards, John Carroll Lynch, Fran Bennett, Ricki Lopez</t>
  </si>
  <si>
    <t>Madonna</t>
  </si>
  <si>
    <t>Madonna, Rupert Everett</t>
  </si>
  <si>
    <t>Abbie, tired of failed relationships, has a one-night-stand with her gay friend; they agree to raise the resulting baby together.</t>
  </si>
  <si>
    <t>Abbie, tired of failed relationships,</t>
  </si>
  <si>
    <t>tt0157262</t>
  </si>
  <si>
    <t>2001: A Space Travesty</t>
  </si>
  <si>
    <t>Comedy, Sci-Fi</t>
  </si>
  <si>
    <t>Canada, Germany</t>
  </si>
  <si>
    <t>Allan A. Goldstein</t>
  </si>
  <si>
    <t>Alan Shearman, Vince Di Clemente</t>
  </si>
  <si>
    <t>Leslie Nielsen, Oph√©lie Winter, Ezio Greggio, Peter Egan, Alexandra Kamp, Damien Masson, Pierre Edwards, David Fox, Sam Stone, Verona Pooth, Michel Perron, Paul Rainville, Yvan Ducharme, Marc Hervieux, Perry Canestrari</t>
  </si>
  <si>
    <t>Leslie Nielsen</t>
  </si>
  <si>
    <t>Leslie Nielsen, Oph√©lie Winter</t>
  </si>
  <si>
    <t>Marshal Dix is to free US president from aliens on the int'l lunar base. A clone has replaced him in The White House. Can Dix prevent an alien invasion?</t>
  </si>
  <si>
    <t>Marshal Dix is to free US president</t>
  </si>
  <si>
    <t>tt0157472</t>
  </si>
  <si>
    <t>Clockstoppers</t>
  </si>
  <si>
    <t>26/07/2002</t>
  </si>
  <si>
    <t>Jonathan Frakes</t>
  </si>
  <si>
    <t>Rob Hedden, Andy Hedden</t>
  </si>
  <si>
    <t>Jesse Bradford, French Stewart, Paula Garc√©s, Michael Biehn, Robin Thomas, Garikayi Mutambirwa, Julia Sweeney, Lindze Letherman, Jason George, Linda Kim, Ken Jenkins, Esperanza Catubig, Jennifer Manley, Scott Thomson, Deborah Rawlings</t>
  </si>
  <si>
    <t>Jesse Bradford</t>
  </si>
  <si>
    <t>Jesse Bradford, French Stewart</t>
  </si>
  <si>
    <t>A teenager accidentally activates a machine that enables him to speed up his body so that other people seem to be standing still.</t>
  </si>
  <si>
    <t>A teenager accidentally activates</t>
  </si>
  <si>
    <t>tt0157583</t>
  </si>
  <si>
    <t>Enigma</t>
  </si>
  <si>
    <t>Drama, Mystery, Romance</t>
  </si>
  <si>
    <t>UK, USA, Germany, Netherlands</t>
  </si>
  <si>
    <t>Michael Apted</t>
  </si>
  <si>
    <t>Robert Harris, Tom Stoppard</t>
  </si>
  <si>
    <t>Dougray Scott, Kate Winslet, Saffron Burrows, Jeremy Northam, Nikolaj Coster-Waldau, Tom Hollander, Donald Sumpter, Matthew Macfadyen, Richard Leaf, Ian Felce, Bohdan Poraj, Paul Rattray, Richard Katz, Tom Fisher, Robert Pugh</t>
  </si>
  <si>
    <t>Dougray Scott</t>
  </si>
  <si>
    <t>Dougray Scott, Kate Winslet</t>
  </si>
  <si>
    <t>A young genius frantically races against time to crack an enemy code and solve the mystery surrounding the woman he loves.</t>
  </si>
  <si>
    <t>A young genius frantically races</t>
  </si>
  <si>
    <t>tt0158622</t>
  </si>
  <si>
    <t>The Flintstones in Viva Rock Vegas</t>
  </si>
  <si>
    <t>Brian Levant</t>
  </si>
  <si>
    <t>William Hanna, Joseph Barbera</t>
  </si>
  <si>
    <t>Mark Addy, Stephen Baldwin, Kristen Johnston, Jane Krakowski, Joan Collins, Thomas Gibson, Alan Cumming, Harvey Korman, Alex Meneses, John Taylor, Tony Longo, Danny Woodburn, Taylor Negron, Jack McGee, David Jean Thomas</t>
  </si>
  <si>
    <t>Mark Addy</t>
  </si>
  <si>
    <t>Mark Addy, Stephen Baldwin</t>
  </si>
  <si>
    <t>In this live-action prequel to The Flintstones (1994), the Flintstones and the Rubbles go on a trip to Rock Vegas, where Wilma Slaghoople (Kristen Johnston) is pursued by playboy Chip Rockefeller (Thomas Gibson).</t>
  </si>
  <si>
    <t>In this live-action prequel to</t>
  </si>
  <si>
    <t>tt0159273</t>
  </si>
  <si>
    <t>Behind Enemy Lines</t>
  </si>
  <si>
    <t>Serbo-Croatian</t>
  </si>
  <si>
    <t>John Moore</t>
  </si>
  <si>
    <t>Jim Thomas, John Thomas</t>
  </si>
  <si>
    <t>Owen Wilson, Gene Hackman, Gabriel Macht, Charles Malik Whitfield, Joaquim de Almeida, David Keith, Olek Krupa, Vladimir Mashkov, Marko Igonda, Eyal Podell, Geoff Pierson, Aernout Van Lynden, Sam Jaeger, Shane Johnson, Don Winston</t>
  </si>
  <si>
    <t>Owen Wilson</t>
  </si>
  <si>
    <t>Owen Wilson, Gene Hackman</t>
  </si>
  <si>
    <t>A Navy navigator is shot down over enemy territory and is ruthlessly pursued by a secret police enforcer and the opposing troops. Meanwhile his commanding officer goes against orders in an attempt to rescue him.</t>
  </si>
  <si>
    <t>A Navy navigator is shot down</t>
  </si>
  <si>
    <t>tt0159365</t>
  </si>
  <si>
    <t>Cold Mountain</t>
  </si>
  <si>
    <t>13/02/2004</t>
  </si>
  <si>
    <t>USA, Italy, Romania</t>
  </si>
  <si>
    <t>Anthony Minghella</t>
  </si>
  <si>
    <t>Charles Frazier, Anthony Minghella</t>
  </si>
  <si>
    <t>Jude Law, Nicole Kidman, Ren√©e Zellweger, Eileen Atkins, Brendan Gleeson, Philip Seymour Hoffman, Natalie Portman, Giovanni Ribisi, Donald Sutherland, Ray Winstone, Kathy Baker, James Gammon, Charlie Hunnam, Jack White, Ethan Suplee</t>
  </si>
  <si>
    <t>Jude Law</t>
  </si>
  <si>
    <t>Jude Law, Nicole Kidman</t>
  </si>
  <si>
    <t>In the waning days of the American Civil War, a wounded soldier embarks on a perilous journey back home to Cold Mountain, North Carolina to reunite with his sweetheart.</t>
  </si>
  <si>
    <t>In the waning days of the American</t>
  </si>
  <si>
    <t>tt0160009</t>
  </si>
  <si>
    <t>The Art of War</t>
  </si>
  <si>
    <t>17/11/2000</t>
  </si>
  <si>
    <t>Christian Duguay</t>
  </si>
  <si>
    <t>Wayne Beach, Wayne Beach</t>
  </si>
  <si>
    <t>Wesley Snipes, Anne Archer, Maury Chaykin, Marie Matiko, Cary-Hiroyuki Tagawa, Michael Biehn, Donald Sutherland, Liliana Komorowska, James Hong, Paul Hopkins, Glen Chin, Ron Yuan, Bonnie Mak, Uni Park, Erin Selby</t>
  </si>
  <si>
    <t>Wesley Snipes</t>
  </si>
  <si>
    <t>Wesley Snipes, Anne Archer</t>
  </si>
  <si>
    <t>UN's secretary general uses covert operations to help diplomacy along. Shaw's called back 6 months after one such operation. He witnesses the murder of Chinese UN ambassador at UN, NYC, chases the assassin and ends up a suspect.</t>
  </si>
  <si>
    <t>UN's secretary general uses covert</t>
  </si>
  <si>
    <t>tt0160127</t>
  </si>
  <si>
    <t>Charlie's Angels</t>
  </si>
  <si>
    <t>Finnish</t>
  </si>
  <si>
    <t>McG</t>
  </si>
  <si>
    <t>Ryan Rowe, Ed Solomon</t>
  </si>
  <si>
    <t>Cameron Diaz, Drew Barrymore, Lucy Liu, Bill Murray, Sam Rockwell, Kelly Lynch, Tim Curry, Crispin Glover, Matt LeBlanc, LL Cool J, Tom Green, Luke Wilson, Sean Whalen, Tim Dunaway, Alex Trebek</t>
  </si>
  <si>
    <t>Cameron Diaz</t>
  </si>
  <si>
    <t>Cameron Diaz, Drew Barrymore</t>
  </si>
  <si>
    <t>Three women, detectives with a mysterious boss, retrieve stolen voice-ID software, using martial arts, tech skills, and sex appeal.</t>
  </si>
  <si>
    <t>Three women, detectives with a</t>
  </si>
  <si>
    <t>tt0160184</t>
  </si>
  <si>
    <t>D-Tox</t>
  </si>
  <si>
    <t>15/03/2002</t>
  </si>
  <si>
    <t>Jim Gillespie</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</si>
  <si>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</si>
  <si>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</si>
  <si>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Sylvester Stallone, Charles S. Dutton</t>
  </si>
  <si>
    <t>A lead detective being stalked by a serial killer is asked to check into a clinic treating law enforcement officials who can't face their jobs.</t>
  </si>
  <si>
    <t>A lead detective being stalked</t>
  </si>
  <si>
    <t>tt0160399</t>
  </si>
  <si>
    <t>Impostor</t>
  </si>
  <si>
    <t>28/06/2002</t>
  </si>
  <si>
    <t>Gary Fleder</t>
  </si>
  <si>
    <t>Philip K. Dick, Scott Rosenberg</t>
  </si>
  <si>
    <t>Gary Sinise, Madeleine Stowe, Vincent D'Onofrio, Tony Shalhoub, Tim Guinee, Mekhi Phifer, Gary Dourdan, Lindsay Crouse, Elizabeth Pe√±a, Jason Beck, Judy Jean Berns, Veena Bidasha, Ellen Bradley, Shane Brolly, Golden Brooks</t>
  </si>
  <si>
    <t>Gary Sinise</t>
  </si>
  <si>
    <t>Gary Sinise, Madeleine Stowe</t>
  </si>
  <si>
    <t>In the future, an alien race uses androids as bombs to attack Earth. A government weapons specialist is accused of being one such android and sets out to prove his innocence.</t>
  </si>
  <si>
    <t>In the future, an alien race uses</t>
  </si>
  <si>
    <t>tt0160484</t>
  </si>
  <si>
    <t>Lost Souls</t>
  </si>
  <si>
    <t>Drama, Horror, Thriller</t>
  </si>
  <si>
    <t>Janusz Kaminski</t>
  </si>
  <si>
    <t>Pierce Gardner, Betsy Stahl</t>
  </si>
  <si>
    <t>Winona Ryder, Ben Chaplin, Sarah Wynter, Philip Baker Hall, John Hurt, Elias Koteas, Brian Reddy, John Beasley, John Diehl, Paul Kleiman, Bob Clendenin, Oliver Clark, Michael Mantell, Brad Greenquist, Ming Lo</t>
  </si>
  <si>
    <t>Winona Ryder</t>
  </si>
  <si>
    <t>Winona Ryder, Ben Chaplin</t>
  </si>
  <si>
    <t>A Catholic teacher meets an atheist journalist, whom a group of Catholics and Priests believes has been chosen by the devil to be the Antichrist.</t>
  </si>
  <si>
    <t>A Catholic teacher meets an atheist</t>
  </si>
  <si>
    <t>tt0160611</t>
  </si>
  <si>
    <t>Ordinary Decent Criminal</t>
  </si>
  <si>
    <t>Comedy, Crime</t>
  </si>
  <si>
    <t>Ireland, Germany, UK, USA</t>
  </si>
  <si>
    <t>Thaddeus O'Sullivan</t>
  </si>
  <si>
    <t>Gerard Stembridge</t>
  </si>
  <si>
    <t>Kevin Spacey, Linda Fiorentino, Peter Mullan, Stephen Dillane, Helen Baxendale, David Hayman, Patrick Malahide, Gerard McSorley, David Kelly, Gary Lydon, Paul Ronan, Colin Farrell, Vincent Regan, Tim Loane, Christoph Waltz</t>
  </si>
  <si>
    <t>Kevin Spacey, Linda Fiorentino</t>
  </si>
  <si>
    <t>Brilliant, flamboyant master criminal Michael Lynch is more interested in his image and his posterity than the actual profit from his ill-gotten gains.</t>
  </si>
  <si>
    <t>Brilliant, flamboyant master criminal</t>
  </si>
  <si>
    <t>tt0160797</t>
  </si>
  <si>
    <t>Rules of Engagement</t>
  </si>
  <si>
    <t>UK, Germany, Canada, USA</t>
  </si>
  <si>
    <t>William Friedkin</t>
  </si>
  <si>
    <t>Jim Webb, Stephen Gaghan</t>
  </si>
  <si>
    <t>Tommy Lee Jones, Samuel L. Jackson, Guy Pearce, Ben Kingsley, Bruce Greenwood, Anne Archer, Blair Underwood, Philip Baker Hall, Dale Dye, Amidou, Mark Feuerstein, Richard McGonagle, Baoan Coleman, Nicky Katt, Ryan Hurst</t>
  </si>
  <si>
    <t>Tommy Lee Jones, Samuel L. Jackson</t>
  </si>
  <si>
    <t>An attorney defends an officer on trial for ordering his troops to fire on civilians after they stormed a U.S. embassy in a Middle Eastern country.</t>
  </si>
  <si>
    <t>An attorney defends an officer</t>
  </si>
  <si>
    <t>tt0161081</t>
  </si>
  <si>
    <t>What Lies Beneath</t>
  </si>
  <si>
    <t>Drama, Fantasy, Horror</t>
  </si>
  <si>
    <t>Robert Zemeckis</t>
  </si>
  <si>
    <t>Clark Gregg, Sarah Kernochan</t>
  </si>
  <si>
    <t>Michelle Pfeiffer, Katharine Towne, Miranda Otto, James Remar, Harrison Ford, Victoria Bidewell, Diana Scarwid, Dennison Samaroo, Jennifer Tung, Eliott Goretsky, Rachel Singer, Daniel Zelman, Ray Baker, Wendy Crewson, Amber Valletta</t>
  </si>
  <si>
    <t>Michelle Pfeiffer</t>
  </si>
  <si>
    <t>Michelle Pfeiffer, Katharine Towne</t>
  </si>
  <si>
    <t>The wife of a university research scientist believes that her lakeside Vermont home is haunted by a ghost - or that she is losing her mind.</t>
  </si>
  <si>
    <t>The wife of a university research</t>
  </si>
  <si>
    <t>tt0161083</t>
  </si>
  <si>
    <t>What's the Worst That Could Happen?</t>
  </si>
  <si>
    <t>American Sign Language</t>
  </si>
  <si>
    <t>Sam Weisman</t>
  </si>
  <si>
    <t>Donald E. Westlake, Matthew Chapman</t>
  </si>
  <si>
    <t>Martin Lawrence, Danny DeVito, John Leguizamo, Glenne Headly, Carmen Ejogo, Bernie Mac, Larry Miller, Nora Dunn, Richard Schiff, William Fichtner, Ana Gasteyer, Sascha Knopf, Siobhan Fallon Hogan, GQ, Lenny Clarke</t>
  </si>
  <si>
    <t>Martin Lawrence</t>
  </si>
  <si>
    <t>Martin Lawrence, Danny DeVito</t>
  </si>
  <si>
    <t>A rich man catches a thief burglarizing his home and steals the thief's lucky ring, who then tries to get it back.</t>
  </si>
  <si>
    <t>A rich man catches a thief burglarizing</t>
  </si>
  <si>
    <t>tt0161860</t>
  </si>
  <si>
    <t>Nirgendwo in Afrika</t>
  </si>
  <si>
    <t>Biography, Drama, History</t>
  </si>
  <si>
    <t>Germany</t>
  </si>
  <si>
    <t>Swahili</t>
  </si>
  <si>
    <t>Caroline Link</t>
  </si>
  <si>
    <t>Caroline Link, Stefanie Zweig</t>
  </si>
  <si>
    <t>Juliane K√∂hler, Merab Ninidze, Sidede Onyulo, Matthias Habich, Lea Kurka, Karoline Eckertz, Gerd Heinz, Hildegard Schmahl, Maritta Horwarth, Regine Zimmermann, Gabrielle Odinis, Bettina Redlich, Julia Leidl, Mechthild Gro√ümann, Joel Wajsberg</t>
  </si>
  <si>
    <t>Juliane K√∂hler</t>
  </si>
  <si>
    <t>Juliane K√∂hler, Merab Ninidze</t>
  </si>
  <si>
    <t>A German Jewish refugee family moves to and adjusts to a farm life in 1930s Kenya.</t>
  </si>
  <si>
    <t>A German Jewish refugee family</t>
  </si>
  <si>
    <t>EUR 7000000</t>
  </si>
  <si>
    <t>tt0162222</t>
  </si>
  <si>
    <t>Cast Away</t>
  </si>
  <si>
    <t>William Broyles Jr.</t>
  </si>
  <si>
    <t>Paul Sanchez, Lari White, Leonid Citer, David Allen Brooks, Yelena Popovic, Valentina Ananina, Semion Sudarikov, Tom Hanks, Peter Von Berg, Dmitri S. Boudrine, Fran√ßois Duhamel, Michael Forest, Viveka Davis, Nick Searcy, Jennifer Choe</t>
  </si>
  <si>
    <t>Paul Sanchez</t>
  </si>
  <si>
    <t>Paul Sanchez, Lari White</t>
  </si>
  <si>
    <t>A FedEx executive undergoes a physical and emotional transformation after crash landing on a deserted island.</t>
  </si>
  <si>
    <t>A FedEx executive undergoes a</t>
  </si>
  <si>
    <t>tt0162346</t>
  </si>
  <si>
    <t>Ghost World</t>
  </si>
  <si>
    <t>USA, UK, Germany</t>
  </si>
  <si>
    <t>Terry Zwigoff</t>
  </si>
  <si>
    <t>Daniel Clowes, Daniel Clowes</t>
  </si>
  <si>
    <t>Thora Birch, Scarlett Johansson, Steve Buscemi, Brad Renfro, Illeana Douglas, Bob Balaban, Stacey Travis, Charles C. Stevenson Jr., Dave Sheridan, Tom McGowan, Debra Azar, Brian George, Pat Healy, Rini Bell, T.J. Thyne</t>
  </si>
  <si>
    <t>Thora Birch</t>
  </si>
  <si>
    <t>Thora Birch, Scarlett Johansson</t>
  </si>
  <si>
    <t>With only the plan of moving in together after high school, two unusually devious friends seek direction in life. As a mere gag, they respond to a man's newspaper ad for a date, only to find it will greatly complicate their lives.</t>
  </si>
  <si>
    <t>With only the plan of moving in</t>
  </si>
  <si>
    <t>tt0162650</t>
  </si>
  <si>
    <t>Shaft</t>
  </si>
  <si>
    <t>19/07/2002</t>
  </si>
  <si>
    <t>Action, Crime, Thriller</t>
  </si>
  <si>
    <t>John Singleton</t>
  </si>
  <si>
    <t>Ernest Tidyman, John Singleton</t>
  </si>
  <si>
    <t>Samuel L. Jackson, Vanessa Williams, Jeffrey Wright, Christian Bale, Busta Rhymes, Dan Hedaya, Toni Collette, Richard Roundtree, Ruben Santiago-Hudson, Josef Sommer, Lynne Thigpen, Philip Bosco, Pat Hingle, Lee Tergesen, Daniel von Bargen</t>
  </si>
  <si>
    <t>Samuel L. Jackson</t>
  </si>
  <si>
    <t>Samuel L. Jackson, Vanessa Williams</t>
  </si>
  <si>
    <t>New York City police detective John Shaft (nephew of the original 1970s detective) goes on a personal mission to make sure the son of a real estate tycoon is brought to justice after a racially-motivated murder.</t>
  </si>
  <si>
    <t>New York City police detective</t>
  </si>
  <si>
    <t>tt0162983</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</si>
  <si>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</si>
  <si>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</si>
  <si>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</si>
  <si>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</si>
  <si>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Meg Ryan, Diane Keaton</t>
  </si>
  <si>
    <t>A trio of sisters bond over their ambivalence toward the approaching death of their curmudgeonly father, to whom none of them was particularly close.</t>
  </si>
  <si>
    <t>A trio of sisters bond over their</t>
  </si>
  <si>
    <t>tt0163025</t>
  </si>
  <si>
    <t>Jurassic Park III</t>
  </si>
  <si>
    <t>Joe Johnston</t>
  </si>
  <si>
    <t>Michael Crichton, Peter Buchman</t>
  </si>
  <si>
    <t>Sam Neill, William H. Macy, T√©a Leoni, Alessandro Nivola, Trevor Morgan, Michael Jeter, John Diehl, Bruce A. Young, Laura Dern, Taylor Nichols, Mark Harelik, Julio Oscar Mechoso, Blake Michael Bryan, Sarah Danielle Madison, Linda Park</t>
  </si>
  <si>
    <t>Sam Neill</t>
  </si>
  <si>
    <t>Sam Neill, William H. Macy</t>
  </si>
  <si>
    <t>A decidedly odd couple with ulterior motives convince Dr. Grant to go to Isla Sorna for a holiday, but their unexpected landing startles the island's new inhabitants.</t>
  </si>
  <si>
    <t>A decidedly odd couple with ulterior</t>
  </si>
  <si>
    <t>tt0163978</t>
  </si>
  <si>
    <t>The Beach</t>
  </si>
  <si>
    <t>25/02/2000</t>
  </si>
  <si>
    <t>Danny Boyle</t>
  </si>
  <si>
    <t>John Hodge, Alex Garland</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</si>
  <si>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</si>
  <si>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Leonardo DiCaprio</t>
  </si>
  <si>
    <t>Leonardo DiCaprio, Daniel York</t>
  </si>
  <si>
    <t>Vicenarian Richard travels to Thailand and finds himself in possession of a strange map. Rumours state that it leads to a solitary beach paradise, a tropical bliss. Excited and intrigued, he sets out to find it.</t>
  </si>
  <si>
    <t>Vicenarian Richard travels to</t>
  </si>
  <si>
    <t>tt0163983</t>
  </si>
  <si>
    <t>Bless the Child</t>
  </si>
  <si>
    <t>18/05/2001</t>
  </si>
  <si>
    <t>Crime, Drama, Horror</t>
  </si>
  <si>
    <t>Chuck Russell</t>
  </si>
  <si>
    <t>Cathy Cash Spellman, Thomas Rickman</t>
  </si>
  <si>
    <t>Kim Basinger, Jimmy Smits, Holliston Coleman, Rufus Sewell, Angela Bettis, Christina Ricci, Michael Gaston, Lumi Cavazos, Dimitra Arliss, Eugene Lipinski, Anne Betancourt, Ian Holm, Helen Stenborg, Matthew Lemche, Dan Warry-Smith</t>
  </si>
  <si>
    <t>Kim Basinger</t>
  </si>
  <si>
    <t>Kim Basinger, Jimmy Smits</t>
  </si>
  <si>
    <t>Cody, a little girl abandoned by her mother and raised by her aunt, a nurse, is kidnapped. The girl's guardian, aided by an F.B.I. agent, learn that Cody has supernatural abilities, and the abductees are a Satanic cult willing to do anything to gain them.</t>
  </si>
  <si>
    <t>Cody, a little girl abandoned</t>
  </si>
  <si>
    <t>tt0164052</t>
  </si>
  <si>
    <t>Hollow Man</t>
  </si>
  <si>
    <t>Paul Verhoeven</t>
  </si>
  <si>
    <t>Gary Scott Thompson, Andrew W. Marlowe</t>
  </si>
  <si>
    <t>Elisabeth Shue, Kevin Bacon, Josh Brolin, Kim Dickens, Greg Grunberg, Joey Slotnick, Mary Randle, William Devane, Rhona Mitra, Pablo Espinosa, Margot Rose, Jimmie F. Skaggs, Jeffrey Scaperrotta, Sarah Bowles, Kelli Scott</t>
  </si>
  <si>
    <t>Elisabeth Shue</t>
  </si>
  <si>
    <t>Elisabeth Shue, Kevin Bacon</t>
  </si>
  <si>
    <t>When the leader of a team of scientists volunteers to be the test subject for their experiment in human invisibility, he slowly unravels and turns against them, with horrific consequences.</t>
  </si>
  <si>
    <t>When the leader of a team of scientists</t>
  </si>
  <si>
    <t>tt0164184</t>
  </si>
  <si>
    <t>The Sum of All Fears</t>
  </si>
  <si>
    <t>30/08/2002</t>
  </si>
  <si>
    <t>USA, Germany, Canada</t>
  </si>
  <si>
    <t>Ukrainian</t>
  </si>
  <si>
    <t>Phil Alden Robinson</t>
  </si>
  <si>
    <t>Tom Clancy, Paul Attanasio</t>
  </si>
  <si>
    <t>Ian Mongrain, Russell Bobbitt, James Cromwell, Ken Jenkins, Bruce McGill, John Beasley, Morgan Freeman, Philip Baker Hall, Al Vandecruys, Richard Cohee, Philip Pretten, Alison Darcy, Richard Marner, Ostap Soroka, Robert Martin Robinson</t>
  </si>
  <si>
    <t>Ian Mongrain</t>
  </si>
  <si>
    <t>Ian Mongrain, Russell Bobbitt</t>
  </si>
  <si>
    <t>CIA analyst Jack Ryan must stop the plans of a Neo-Nazi faction that threatens to induce a catastrophic conflict between the United States and Russia's President by detonating a nuclear weapon at a football game in Baltimore, Maryland.</t>
  </si>
  <si>
    <t>CIA analyst Jack Ryan must stop</t>
  </si>
  <si>
    <t>tt0164212</t>
  </si>
  <si>
    <t>Under Suspicion</t>
  </si>
  <si>
    <t>Stephen Hopkins</t>
  </si>
  <si>
    <t>John Wainwright, Claude Miller</t>
  </si>
  <si>
    <t>Gene Hackman, Morgan Freeman, Thomas Jane, Monica Bellucci, Nydia Caro, Miguel √Ångel Su√°rez, Pablo Cunqueiro, Isabel Algaze, Jacqueline Duprey, Luis Caballero, Patricia Beato, Sahyly Yamile, Hector Travieso, Marisol Calero, Vanessa Shenk</t>
  </si>
  <si>
    <t>Gene Hackman</t>
  </si>
  <si>
    <t>Gene Hackman, Morgan Freeman</t>
  </si>
  <si>
    <t>A wealthy attorney in San Juan comes to the police station for "10 min." of follow up questions to finding a 12-year old girl's body in a park. Another young girl was also raped and murdered weeks earlier and the evidence points to him.</t>
  </si>
  <si>
    <t>A wealthy attorney in San Juan</t>
  </si>
  <si>
    <t>tt0164334</t>
  </si>
  <si>
    <t>Along Came a Spider</t>
  </si>
  <si>
    <t>26/10/2001</t>
  </si>
  <si>
    <t>Drama, Thriller</t>
  </si>
  <si>
    <t>Lee Tamahori</t>
  </si>
  <si>
    <t>James Patterson, Marc Moss</t>
  </si>
  <si>
    <t>Morgan Freeman, Monica Potter, Michael Wincott, Dylan Baker, Mika Boorem, Anton Yelchin, Kim Hawthorne, Jay O. Sanders, Billy Burke, Michael Moriarty, Penelope Ann Miller, Anna Maria Horsford, Scott Heindl, Christopher Shyer, Jill Teed</t>
  </si>
  <si>
    <t>Morgan Freeman</t>
  </si>
  <si>
    <t>Morgan Freeman, Monica Potter</t>
  </si>
  <si>
    <t>When a congressman's daughter under Secret Service protection is kidnapped from a private school, detective Alex Cross investigates the case even though he's recovering from the loss of his partner.</t>
  </si>
  <si>
    <t>When a congressman's daughter</t>
  </si>
  <si>
    <t>tt0164961</t>
  </si>
  <si>
    <t>Vidocq</t>
  </si>
  <si>
    <t>France</t>
  </si>
  <si>
    <t>Pitof</t>
  </si>
  <si>
    <t>Fran√ßois-Eug√®ne Vidocq, Pitof</t>
  </si>
  <si>
    <t>G√©rard Depardieu, Guillaume Canet, In√©s Sastre, Andr√© Dussollier, Edith Scob, Moussa Maaskri, Jean-Pierre Gos, Isabelle Renauld, Jean-Pol Dubois, Andr√© Penvern, Gilles Arbona, Jean-Marc Thibault, Fran√ßois Chattot, Elsa Kiko√Øne, Fred Ulysse</t>
  </si>
  <si>
    <t>G√©rard Depardieu</t>
  </si>
  <si>
    <t>G√©rard Depardieu, Guillaume Canet</t>
  </si>
  <si>
    <t>Paris, 1830: Vidocq is killed by a mirror masked man. A thief turned investigator, he was working on a case of men hit by lightning, burning up. A beautiful woman was involved. After Vidocq's death, his biographer tries to solve the case.</t>
  </si>
  <si>
    <t>Paris, 1830: Vidocq is killed</t>
  </si>
  <si>
    <t>FRF 152000000</t>
  </si>
  <si>
    <t>tt0165832</t>
  </si>
  <si>
    <t>Interstate 60: Episodes of the Road</t>
  </si>
  <si>
    <t>Adventure, Comedy, Drama</t>
  </si>
  <si>
    <t>Bob Gale</t>
  </si>
  <si>
    <t>Matthew Edison, Paul Brogren, Wayne Robson, Gary Oldman, Michael J. Fox, James Marsden, Melyssa Ade, John Bourgeois, Roz Michaels, Amy Stewart, Christopher Lloyd, Jonathan Whittaker, Mark Lutz, Krista Leis, Michael Rhoades</t>
  </si>
  <si>
    <t>Matthew Edison</t>
  </si>
  <si>
    <t>Matthew Edison, Paul Brogren</t>
  </si>
  <si>
    <t>Neal Oliver, a very confused young man and an artist, takes a journey of a lifetime on a highway I60 that doesn't exist on any of the maps, going to the places he never even heard of, searching for an answer and his dreamgirl.</t>
  </si>
  <si>
    <t>Neal Oliver, a very confused young</t>
  </si>
  <si>
    <t>tt0165929</t>
  </si>
  <si>
    <t>Romeo Must Die</t>
  </si>
  <si>
    <t>21/07/2000</t>
  </si>
  <si>
    <t>Chinese</t>
  </si>
  <si>
    <t>Andrzej Bartkowiak</t>
  </si>
  <si>
    <t>Mitchell Kapner, Eric Bernt</t>
  </si>
  <si>
    <t>Jet Li, Aaliyah, Isaiah Washington, Russell Wong, Delroy Lindo, D.B. Woodside, Henry O, Jon Kit Lee, Edoardo Ballerini, Anthony Anderson, DMX, Matthew Harrison, Terry Chen, Derek Lowe, Ronin Wong</t>
  </si>
  <si>
    <t>Jet Li</t>
  </si>
  <si>
    <t>Jet Li, Aaliyah, Isaiah Washington</t>
  </si>
  <si>
    <t>An avenging cop seeks out his brother's killer and falls for the daughter of a businessman who is involved in a money-deal with his father.</t>
  </si>
  <si>
    <t>An avenging cop seeks out his</t>
  </si>
  <si>
    <t>tt0165982</t>
  </si>
  <si>
    <t>Sinbad: Legend of the Seven Seas</t>
  </si>
  <si>
    <t>19/12/2003</t>
  </si>
  <si>
    <t>Patrick Gilmore, Tim Johnson</t>
  </si>
  <si>
    <t>John Logan</t>
  </si>
  <si>
    <t>Brad Pitt, Catherine Zeta-Jones, Michelle Pfeiffer, Joseph Fiennes, Dennis Haysbert, Timothy West, Adriano Giannini, Raman Hui, Chung Chan, Jim Cummings, Conrad Vernon, Andrew Birch, Chris Miller</t>
  </si>
  <si>
    <t>Brad Pitt</t>
  </si>
  <si>
    <t>Brad Pitt, Catherine Zeta-Jones</t>
  </si>
  <si>
    <t>The sailor of legend is framed by the goddess Eris for the theft of the Book of Peace, and must travel to her realm at the end of the world to retrieve it and save the life of his childhood friend Prince Proteus.</t>
  </si>
  <si>
    <t>The sailor of legend is framed</t>
  </si>
  <si>
    <t>tt0166276</t>
  </si>
  <si>
    <t>Monkeybone</t>
  </si>
  <si>
    <t>Henry Selick</t>
  </si>
  <si>
    <t>Kaja Blackley, Sam Hamm</t>
  </si>
  <si>
    <t>Brendan Fraser, Bridget Fonda, John Turturro, Chris Kattan, Giancarlo Esposito, Rose McGowan, Dave Foley, Megan Mullally, Bob Odenkirk, Pat Kilbane, Lisa Zane, Whoopi Goldberg, Sandra Thigpen, Wayne Wilderson, Amy Higgins</t>
  </si>
  <si>
    <t>Brendan Fraser</t>
  </si>
  <si>
    <t>Brendan Fraser, Bridget Fonda</t>
  </si>
  <si>
    <t>In a coma, a cartoonist finds himself trapped within his own underground creation and must find a way to get back, while racing against his popular but treacherous character, Monkeybone.</t>
  </si>
  <si>
    <t>In a coma, a cartoonist finds</t>
  </si>
  <si>
    <t>tt0166813</t>
  </si>
  <si>
    <t>Spirit: Stallion of the Cimarron</t>
  </si>
  <si>
    <t>Animation, Adventure, Drama</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</si>
  <si>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</si>
  <si>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</si>
  <si>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</si>
  <si>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Matt Damon, James Cromwell</t>
  </si>
  <si>
    <t>A wild stallion is captured by humans and slowly loses the will to resist training, yet, throughout his struggles for freedom, the stallion refuses to let go of the hope of one day returning home to his herd.</t>
  </si>
  <si>
    <t>A wild stallion is captured by</t>
  </si>
  <si>
    <t>tt0166924</t>
  </si>
  <si>
    <t>Mulholland Dr.</t>
  </si>
  <si>
    <t>David Lynch</t>
  </si>
  <si>
    <t>Naomi Watts, Jeanne Bates, Dan Birnbaum, Laura Harring, Randall Wulff, Robert Forster, Brent Briscoe, Maya Bond, Patrick Fischler, Michael Cooke, Bonnie Aarons, Michael J. Anderson, Joseph Kearney, Enrique Buelna, Richard Mead</t>
  </si>
  <si>
    <t>Naomi Watts</t>
  </si>
  <si>
    <t>Naomi Watts, Jeanne Bates</t>
  </si>
  <si>
    <t>After a car wreck on the winding Mulholland Drive renders a woman amnesiac, she and a perky Hollywood-hopeful search for clues and answers across Los Angeles in a twisting venture beyond dreams and reality.</t>
  </si>
  <si>
    <t>After a car wreck on the winding</t>
  </si>
  <si>
    <t>tt0167190</t>
  </si>
  <si>
    <t>Hellboy</t>
  </si>
  <si>
    <t>Guillermo del Toro</t>
  </si>
  <si>
    <t>Guillermo del Toro, Guillermo del Toro</t>
  </si>
  <si>
    <t>Ron Perlman, John Hurt, Selma Blair, Rupert Evans, Karel Roden, Jeffrey Tambor, Doug Jones, Brian Steele, Ladislav Beran, Biddy Hodson, Corey Johnson, Kevin Trainor, Brian Caspe, James Babson, Stephen Fisher</t>
  </si>
  <si>
    <t>Ron Perlman</t>
  </si>
  <si>
    <t>Ron Perlman, John Hurt</t>
  </si>
  <si>
    <t>A demon, raised from infancy after being conjured by and rescued from the Nazis, grows up to become a defender against the forces of darkness.</t>
  </si>
  <si>
    <t>A demon, raised from infancy after</t>
  </si>
  <si>
    <t>tt0167260</t>
  </si>
  <si>
    <t>The Lord of the Rings: The Return of the King</t>
  </si>
  <si>
    <t>22/01/2004</t>
  </si>
  <si>
    <t>Quenya</t>
  </si>
  <si>
    <t>Old English</t>
  </si>
  <si>
    <t>Noel Appleby, Ali Astin, Sean Astin, David Aston, John Bach, Sean Bean, Cate Blanchett, Orlando Bloom, Billy Boyd, Sadwyn Brophy, Alistair Browning, Marton Csokas, Richard Edge, Jason Fitch, Bernard Hill</t>
  </si>
  <si>
    <t>Noel Appleby</t>
  </si>
  <si>
    <t>Noel Appleby, Ali Astin</t>
  </si>
  <si>
    <t>Gandalf and Aragorn lead the World of Men against Sauron's army to draw his gaze from Frodo and Sam as they approach Mount Doom with the One Ring.</t>
  </si>
  <si>
    <t>Gandalf and Aragorn lead the World</t>
  </si>
  <si>
    <t>tt0167261</t>
  </si>
  <si>
    <t>The Lord of the Rings: The Two Towers</t>
  </si>
  <si>
    <t>16/01/2003</t>
  </si>
  <si>
    <t>Bruce Allpress, Sean Astin, John Bach, Sala Baker, Cate Blanchett, Orlando Bloom, Billy Boyd, Jed Brophy, Sam Comery, Brad Dourif, Calum Gittins, Bernard Hill, Bruce Hopkins, Paris Howe Strewe, Christopher Lee</t>
  </si>
  <si>
    <t>Bruce Allpress</t>
  </si>
  <si>
    <t>Bruce Allpress, Sean Astin</t>
  </si>
  <si>
    <t>While Frodo and Sam edge closer to Mordor with the help of the shifty Gollum, the divided fellowship makes a stand against Sauron's new ally, Saruman, and his hordes of Isengard.</t>
  </si>
  <si>
    <t>While Frodo and Sam edge closer</t>
  </si>
  <si>
    <t>tt0167456</t>
  </si>
  <si>
    <t>Thunderbirds</t>
  </si>
  <si>
    <t>23/07/2004</t>
  </si>
  <si>
    <t>UK, France, USA</t>
  </si>
  <si>
    <t>Gerry Anderson, Sylvia Anderson</t>
  </si>
  <si>
    <t>Brady Corbet, Debora Weston, Soren Fulton, Lou Hirsch, Alex Barringer, Demetri Goritsas, Genie Francis, Philip Winchester, Deobia Oparei, Bill Paxton, Kyle Herbert, Dominic Colenso, Ben Torgersen, Sophia Myles, Ron Cook</t>
  </si>
  <si>
    <t>Brady Corbet</t>
  </si>
  <si>
    <t>Brady Corbet, Debora Weston</t>
  </si>
  <si>
    <t>When The Hood finds and invades International Rescue's secret base and traps most of the Tracy family, only young Alan Tracy and his friends can save the day.</t>
  </si>
  <si>
    <t>When The Hood finds and invades</t>
  </si>
  <si>
    <t>tt0168629</t>
  </si>
  <si>
    <t>Dancer in the Dark</t>
  </si>
  <si>
    <t>18/10/2000</t>
  </si>
  <si>
    <t>Denmark, Germany, Netherlands, Italy, USA, UK, France, Sweden, Finland, Iceland, Argentina, Norway, Taiwan, Belgium</t>
  </si>
  <si>
    <t>Czech</t>
  </si>
  <si>
    <t>Lars von Trier</t>
  </si>
  <si>
    <t>Bj√∂rk, Catherine Deneuve, David Morse, Peter Stormare, Joel Grey, Cara Seymour, Vladica Kostic, Jean-Marc Barr, Vincent Paterson, Siobhan Fallon Hogan, Zeljko Ivanek, Udo Kier, Jens Albinus, Reathel Bean, Mette Berggreen</t>
  </si>
  <si>
    <t>Bj√∂rk</t>
  </si>
  <si>
    <t>Bj√∂rk, Catherine Deneuve</t>
  </si>
  <si>
    <t>An East European girl travels to the United States with her young son, expecting it to be like a Hollywood film.</t>
  </si>
  <si>
    <t>An East European girl travels</t>
  </si>
  <si>
    <t>tt0168786</t>
  </si>
  <si>
    <t>Antwone Fisher</t>
  </si>
  <si>
    <t>23/05/2003</t>
  </si>
  <si>
    <t>Biography, Drama</t>
  </si>
  <si>
    <t>Japanese</t>
  </si>
  <si>
    <t>Derek Luke, Malcolm David Kelley, Cory Hodges, Denzel Washington, Joy Bryant, Salli Richardson-Whitfield, Leonard Earl Howze, Kente Scott, Kevin Connolly, Rainoldo Gooding, Novella Nelson, Stephen Snedden, Leo Nepomuceno, Sung Kang, Cordell Stokes</t>
  </si>
  <si>
    <t>Derek Luke</t>
  </si>
  <si>
    <t>Derek Luke, Malcolm David Kelley</t>
  </si>
  <si>
    <t>Antwone Fisher, a young navy man, is forced to see a psychiatrist after a violent outburst against a fellow crewman. During the course of treatment a painful past is revealed and a new hope begins.</t>
  </si>
  <si>
    <t>Antwone Fisher, a young navy man,</t>
  </si>
  <si>
    <t>tt0169102</t>
  </si>
  <si>
    <t>Lagaan: Once Upon a Time in India</t>
  </si>
  <si>
    <t>23/08/2002</t>
  </si>
  <si>
    <t>India</t>
  </si>
  <si>
    <t>Hindi</t>
  </si>
  <si>
    <t>Ashutosh Gowariker</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</si>
  <si>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</si>
  <si>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</si>
  <si>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Aamir Khan</t>
  </si>
  <si>
    <t>Aamir Khan, Gracy Singh</t>
  </si>
  <si>
    <t>The people of a small village in Victorian India stake their future on a game of cricket against their ruthless British rulers.</t>
  </si>
  <si>
    <t>The people of a small village</t>
  </si>
  <si>
    <t>tt0170016</t>
  </si>
  <si>
    <t>How the Grinch Stole Christmas</t>
  </si>
  <si>
    <t>Ron Howard</t>
  </si>
  <si>
    <t>Dr. Seuss, Jeffrey Price</t>
  </si>
  <si>
    <t>Jim Carrey, Taylor Momsen, Kelley, Jeffrey Tambor, Christine Baranski, Bill Irwin, Molly Shannon, Clint Howard, Josh Ryan Evans, Mindy Sterling, Rachel Winfree, Rance Howard, Jeremy Howard, T.J. Thyne, Lacey Kohl</t>
  </si>
  <si>
    <t>Jim Carrey</t>
  </si>
  <si>
    <t>Jim Carrey, Taylor Momsen</t>
  </si>
  <si>
    <t>On the outskirts of Whoville lives a green, revenge-seeking Grinch who plans to ruin Christmas for all of the citizens of the town.</t>
  </si>
  <si>
    <t>On the outskirts of Whoville lives</t>
  </si>
  <si>
    <t>tt0170691</t>
  </si>
  <si>
    <t>Tigerland</t>
  </si>
  <si>
    <t>24/05/2001</t>
  </si>
  <si>
    <t>Drama, War</t>
  </si>
  <si>
    <t>Joel Schumacher</t>
  </si>
  <si>
    <t>Ross Klavan, Michael McGruther</t>
  </si>
  <si>
    <t>Colin Farrell, Matthew Davis, Clifton Collins Jr., Tom Guiry, Shea Whigham, Russell Richardson, Nick Searcy, Afemo Omilami, James MacDonald, Keith Ewell, Matt Gerald, Stephen Fulton, Tyler Cravens, Michael Edmiston, Arian Ash</t>
  </si>
  <si>
    <t>Colin Farrell</t>
  </si>
  <si>
    <t>Colin Farrell, Matthew Davis</t>
  </si>
  <si>
    <t>A group of recruits go through Advanced Infantry Training at Fort Polk, Louisiana's infamous Tigerland, last stop before Vietnam for tens of thousands of young men in 1971.</t>
  </si>
  <si>
    <t>A group of recruits go through</t>
  </si>
  <si>
    <t>tt0171433</t>
  </si>
  <si>
    <t>Keeping the Faith</t>
  </si>
  <si>
    <t>22/09/2000</t>
  </si>
  <si>
    <t>Hebrew</t>
  </si>
  <si>
    <t>Edward Norton</t>
  </si>
  <si>
    <t>Stuart Blumberg</t>
  </si>
  <si>
    <t>Ben Stiller, Edward Norton, Jenna Elfman, Anne Bancroft, Eli Wallach, Ron Rifkin, Milos Forman, Holland Taylor, Lisa Edelstein, Rena Sofer, Ken Leung, Brian George, Catherine Lloyd Burns, Susie Essman, Stuart Blumberg</t>
  </si>
  <si>
    <t>Ben Stiller</t>
  </si>
  <si>
    <t>Ben Stiller, Edward Norton</t>
  </si>
  <si>
    <t>Two friends, a priest and a rabbi, fall in love with the same woman they knew in their youth, but the religious position of both men denies them romance.</t>
  </si>
  <si>
    <t>Two friends, a priest and a rabbi,</t>
  </si>
  <si>
    <t>tt0171580</t>
  </si>
  <si>
    <t>Nurse Betty</t>
  </si>
  <si>
    <t>23/11/2001</t>
  </si>
  <si>
    <t>Neil LaBute</t>
  </si>
  <si>
    <t>John C. Richards, John C. Richards</t>
  </si>
  <si>
    <t>Morgan Freeman, Ren√©e Zellweger, Chris Rock, Greg Kinnear, Aaron Eckhart, Tia Texada, Crispin Glover, Pruitt Taylor Vince, Allison Janney, Kathleen Wilhoite, Elizabeth Mitchell, Susan Barnes, Harriet Sansom Harris, Sung Hi Lee, Laird Macintosh</t>
  </si>
  <si>
    <t>Morgan Freeman, Ren√©e Zellweger</t>
  </si>
  <si>
    <t>Comedy about a widow's post-traumatic obsession with a soap star.</t>
  </si>
  <si>
    <t>Comedy about a widow's post-traumatic</t>
  </si>
  <si>
    <t>tt0172156</t>
  </si>
  <si>
    <t>Bad Boys II</t>
  </si>
  <si>
    <t>Action, Comedy, Crime</t>
  </si>
  <si>
    <t>Michael Bay</t>
  </si>
  <si>
    <t>George Gallo, Marianne Wibberley</t>
  </si>
  <si>
    <t>Martin Lawrence, Will Smith, Jordi Moll√†, Gabrielle Union, Peter Stormare, Theresa Randle, Joe Pantoliano, Michael Shannon, Jon Seda, Yul Vazquez, Jason Manuel Olazabal, Otto Sanchez, Henry Rollins, Antoni Corone, Gary Nickens</t>
  </si>
  <si>
    <t>Martin Lawrence, Will Smith</t>
  </si>
  <si>
    <t>Two loose-cannon narcotics cops investigate the flow of Ecstasy into Florida from a Cuban drug cartel.</t>
  </si>
  <si>
    <t>Two loose-cannon narcotics cops</t>
  </si>
  <si>
    <t>tt0172495</t>
  </si>
  <si>
    <t>Gladiator</t>
  </si>
  <si>
    <t>19/05/2000</t>
  </si>
  <si>
    <t>USA, UK, Malta, Morocco</t>
  </si>
  <si>
    <t>Ridley Scott</t>
  </si>
  <si>
    <t>David Franzoni, David Franzoni</t>
  </si>
  <si>
    <t>Russell Crowe, Joaquin Phoenix, Connie Nielsen, Oliver Reed, Richard Harris, Derek Jacobi, Djimon Hounsou, David Schofield, John Shrapnel, Tomas Arana, Ralf Moeller, Spencer Treat Clark, David Hemmings, Tommy Flanagan, Sven-Ole Thorsen</t>
  </si>
  <si>
    <t>Russell Crowe</t>
  </si>
  <si>
    <t>Russell Crowe, Joaquin Phoenix</t>
  </si>
  <si>
    <t>A former Roman General sets out to exact vengeance against the corrupt emperor who murdered his family and sent him into slavery.</t>
  </si>
  <si>
    <t>A former Roman General sets out</t>
  </si>
  <si>
    <t>tt0173716</t>
  </si>
  <si>
    <t>Cecil B. Demented</t>
  </si>
  <si>
    <t>28/06/2001</t>
  </si>
  <si>
    <t>Comedy, Crime, Thriller</t>
  </si>
  <si>
    <t>USA, France</t>
  </si>
  <si>
    <t>John Waters</t>
  </si>
  <si>
    <t>Melanie Griffith, Stephen Dorff, Alicia Witt, Adrian Grenier, Lawrence Gilliard Jr., Maggie Gyllenhaal, Jack Noseworthy, Mink Stole, Ricki Lake, Patricia Hearst, Michael Shannon, Kevin Nealon, Eric Barry, Zenzele Uzoma, Erika Auchterlonie</t>
  </si>
  <si>
    <t>Melanie Griffith</t>
  </si>
  <si>
    <t>Melanie Griffith, Stephen Dorff</t>
  </si>
  <si>
    <t>An insane independent film director and his renegade group of teenage filmmakers kidnap an A-list Hollywood actress and force her to star in their underground film.</t>
  </si>
  <si>
    <t>An insane independent film director</t>
  </si>
  <si>
    <t>tt0173840</t>
  </si>
  <si>
    <t>Final Fantasy: The Spirits Within</t>
  </si>
  <si>
    <t>24/08/2001</t>
  </si>
  <si>
    <t>USA, Japan</t>
  </si>
  <si>
    <t>Hironobu Sakaguchi, Motonori Sakakibara</t>
  </si>
  <si>
    <t>Hironobu Sakaguchi, Al Reinert</t>
  </si>
  <si>
    <t>Ming-Na Wen, Alec Baldwin, Ving Rhames, Steve Buscemi, Peri Gilpin, Donald Sutherland, James Woods, Keith David, Jean Simmons, Matt McKenzie, John DeMita, Matt Adler, Steve Alterman, David Arnott, Cathy Cavadini</t>
  </si>
  <si>
    <t>Ming-Na Wen</t>
  </si>
  <si>
    <t>Ming-Na Wen, Alec Baldwin</t>
  </si>
  <si>
    <t>A scientist makes a last stand on Earth with the help of a ragtag team of soldiers against an invasion of alien phantoms.</t>
  </si>
  <si>
    <t>A scientist makes a last stand</t>
  </si>
  <si>
    <t>tt0174480</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</si>
  <si>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</si>
  <si>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</si>
  <si>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</si>
  <si>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</si>
  <si>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Richard Gere</t>
  </si>
  <si>
    <t>Richard Gere, Winona Ryder</t>
  </si>
  <si>
    <t>Romantic drama about an aging playboy who falls for a sweet, but terminally ill, young woman.</t>
  </si>
  <si>
    <t>Romantic drama about an aging</t>
  </si>
  <si>
    <t>tt0175142</t>
  </si>
  <si>
    <t>Scary Movie</t>
  </si>
  <si>
    <t>Comedy</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</si>
  <si>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</si>
  <si>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</si>
  <si>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</si>
  <si>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Carmen Electra</t>
  </si>
  <si>
    <t>Carmen Electra, Dave Sheridan</t>
  </si>
  <si>
    <t>A year after disposing of the body of a man they accidentally killed, a group of dumb teenagers are stalked by a bumbling serial killer.</t>
  </si>
  <si>
    <t>A year after disposing of the</t>
  </si>
  <si>
    <t>tt0175526</t>
  </si>
  <si>
    <t>Cherry Falls</t>
  </si>
  <si>
    <t>Geoffrey Wright</t>
  </si>
  <si>
    <t>Ken Selden</t>
  </si>
  <si>
    <t>Brittany Murphy, Jay Mohr, Michael Biehn, Jesse Bradford, Candy Clark, Amanda Anka, Joe Inscoe, Gabriel Mann, Natalie Ramsey, Douglas Spain, Bre Blair, Kristen Miller, Michael Weston, Keram Malicki-S√°nchez, Joannah Portman</t>
  </si>
  <si>
    <t>Brittany Murphy</t>
  </si>
  <si>
    <t>Brittany Murphy, Jay Mohr</t>
  </si>
  <si>
    <t>In the small town of Cherry Falls, a psychotic murderer is killing off the virgins of the local high school.</t>
  </si>
  <si>
    <t>In the small town of Cherry Falls,</t>
  </si>
  <si>
    <t>tt0176783</t>
  </si>
  <si>
    <t>Gossip</t>
  </si>
  <si>
    <t>18/08/2000</t>
  </si>
  <si>
    <t>Davis Guggenheim</t>
  </si>
  <si>
    <t>Gregory Poirier, Gregory Poirier</t>
  </si>
  <si>
    <t>James Marsden, Lena Headey, Norman Reedus, Kate Hudson, Eric Bogosian, Edward James Olmos, Joshua Jackson, Sharon Lawrence, Marisa Coughlan, Kwok-Wing Leung, Mif, Poe, Vicky Lambert, Kenya Massey, Noam Jenkins</t>
  </si>
  <si>
    <t>James Marsden</t>
  </si>
  <si>
    <t>James Marsden, Lena Headey</t>
  </si>
  <si>
    <t>Three college students base their class project around gossip and how fast it spreads, which soon spirals out of control.</t>
  </si>
  <si>
    <t>Three college students base their</t>
  </si>
  <si>
    <t>tt0177858</t>
  </si>
  <si>
    <t>Im Juli</t>
  </si>
  <si>
    <t>24/08/2000</t>
  </si>
  <si>
    <t>Adventure, Comedy, Romance</t>
  </si>
  <si>
    <t>Turkish</t>
  </si>
  <si>
    <t>Fatih Akin</t>
  </si>
  <si>
    <t>Moritz Bleibtreu, Christiane Paul, Mehmet Kurtulus, Idil √úner, Jochen Nickel, Branka Katic, Birol √únel, Sandra Borgmann, Ernest Hausmann, G√°bor Salinger, Cem Akin, Fatih Akin, Nina Lauterbach, Linda Wagener, Hans Daglioglu</t>
  </si>
  <si>
    <t>Moritz Bleibtreu</t>
  </si>
  <si>
    <t>Moritz Bleibtreu, Christiane Paul</t>
  </si>
  <si>
    <t>A young, insecure teacher embarks on a journey through Europe to Turkey, where he wants to see a woman again whom he believes to be his fate.</t>
  </si>
  <si>
    <t>A young, insecure teacher embarks</t>
  </si>
  <si>
    <t>DEM 5000000</t>
  </si>
  <si>
    <t>tt0177971</t>
  </si>
  <si>
    <t>The Perfect Storm</t>
  </si>
  <si>
    <t>Wolfgang Petersen</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</si>
  <si>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</si>
  <si>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</si>
  <si>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George Clooney, Mark Wahlberg</t>
  </si>
  <si>
    <t>An unusually intense storm pattern catches some commercial fishermen unaware and puts them in mortal danger.</t>
  </si>
  <si>
    <t>An unusually intense storm pattern</t>
  </si>
  <si>
    <t>tt0179098</t>
  </si>
  <si>
    <t>Moonlight Mile</t>
  </si>
  <si>
    <t>Brad Silberling</t>
  </si>
  <si>
    <t>Jake Gyllenhaal, Dustin Hoffman, Susan Sarandon, Alexia Landeau, Richard Messing, Lev Friedman, Bob Clendenin, Jim Fyfe, Mary Ellen Trainor, Richard Fancy, Marcia Mitzman Gaven, Allan Corduner, Holly Hunter, Careena Melia, Gary Hetzler</t>
  </si>
  <si>
    <t>Jake Gyllenhaal</t>
  </si>
  <si>
    <t>Jake Gyllenhaal, Dustin Hoffman</t>
  </si>
  <si>
    <t>As he copes with the death of his fianc√©e, a young man befriends her parents and must figure out what he wants out of life.</t>
  </si>
  <si>
    <t>As he copes with the death of</t>
  </si>
  <si>
    <t>tt0179626</t>
  </si>
  <si>
    <t>15 Minutes</t>
  </si>
  <si>
    <t>23/03/2001</t>
  </si>
  <si>
    <t>Action, Crime, Drama</t>
  </si>
  <si>
    <t>John Herzfeld</t>
  </si>
  <si>
    <t>Robert De Niro, Edward Burns, Kelsey Grammer, Avery Brooks, Melina Kanakaredes, Karel Roden, Oleg Taktarov, Vera Farmiga, John DiResta, James Handy, Darius McCrary, Bruce Cutler, Charlize Theron, Kim Cattrall, David Alan Grier</t>
  </si>
  <si>
    <t>Robert De Niro</t>
  </si>
  <si>
    <t>Robert De Niro, Edward Burns</t>
  </si>
  <si>
    <t>A homicide detective and a fire marshal must stop a pair of murderers who commit videotaped crimes to become media darlings.</t>
  </si>
  <si>
    <t>A homicide detective and a fire</t>
  </si>
  <si>
    <t>tt0180052</t>
  </si>
  <si>
    <t>The Adventures of Pluto Nash</t>
  </si>
  <si>
    <t>29/11/2002</t>
  </si>
  <si>
    <t>Ron Underwood</t>
  </si>
  <si>
    <t>Neil Cuthbert</t>
  </si>
  <si>
    <t>Eddie Murphy, Randy Quaid, Rosario Dawson, Joe Pantoliano, Jay Mohr, Luis Guzm√°n, James Rebhorn, Peter Boyle, Burt Young, Miguel A. N√∫√±ez Jr., Pam Grier, John Cleese, Victor Varnado, Illeana Douglas, Jacynthe Ren√©</t>
  </si>
  <si>
    <t>Eddie Murphy, Randy Quaid</t>
  </si>
  <si>
    <t>In the future, a man struggles to keep his lunar nightclub out of the hands of the Mafia.</t>
  </si>
  <si>
    <t>In the future, a man struggles</t>
  </si>
  <si>
    <t>tt0180073</t>
  </si>
  <si>
    <t>Quills</t>
  </si>
  <si>
    <t>Latin</t>
  </si>
  <si>
    <t>Philip Kaufman</t>
  </si>
  <si>
    <t>Doug Wright, Doug Wright</t>
  </si>
  <si>
    <t>Geoffrey Rush, Kate Winslet, Joaquin Phoenix, Michael Caine, Billie Whitelaw, Patrick Malahide, Amelia Warner, Jane Menelaus, Stephen Moyer, Tony Pritchard, Michael Jenn, Danny Babington, George Antoni, Stephen Marcus, Elizabeth Berrington</t>
  </si>
  <si>
    <t>Geoffrey Rush</t>
  </si>
  <si>
    <t>Geoffrey Rush, Kate Winslet</t>
  </si>
  <si>
    <t>In a Napoleonic era insane asylum, an inmate, the irrepressible Marquis De Sade, fights a battle of wills against a tyrannically prudish doctor.</t>
  </si>
  <si>
    <t>In a Napoleonic era insane asylum,</t>
  </si>
  <si>
    <t>tt0180093</t>
  </si>
  <si>
    <t>Requiem for a Dream</t>
  </si>
  <si>
    <t>Darren Aronofsky</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</si>
  <si>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</si>
  <si>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</si>
  <si>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Ellen Burstyn</t>
  </si>
  <si>
    <t>Ellen Burstyn, Jared Leto</t>
  </si>
  <si>
    <t>The drug-induced utopias of four Coney Island people are shattered when their addictions run deep.</t>
  </si>
  <si>
    <t>The drug-induced utopias of four</t>
  </si>
  <si>
    <t>tt0180734</t>
  </si>
  <si>
    <t>Hard Ball</t>
  </si>
  <si>
    <t>Brian Robbins</t>
  </si>
  <si>
    <t>Daniel Coyle, John Gatins</t>
  </si>
  <si>
    <t>Keanu Reeves, Diane Lane, John Hawkes, Bryan Hearne, Julian Griffith, Michael B. Jordan, A. Delon Ellis Jr., Kris D. Lofton, Michael Perkins, Brian M. Reed, DeWayne Warren, Carol Hall, Jacqueline Williams, Freeman Coffey, D.B. Sweeney</t>
  </si>
  <si>
    <t>Keanu Reeves</t>
  </si>
  <si>
    <t>Keanu Reeves, Diane Lane</t>
  </si>
  <si>
    <t>An aimless young man who is scalping tickets, gambling, and drinking, agrees to coach a Little League team from the Cabrini Green housing project in Chicago as a condition of getting a loan from a friend.</t>
  </si>
  <si>
    <t>An aimless young man who is scalping</t>
  </si>
  <si>
    <t>tt0181536</t>
  </si>
  <si>
    <t>Finding Forrester</t>
  </si>
  <si>
    <t>Gus Van Sant</t>
  </si>
  <si>
    <t>Mike Rich</t>
  </si>
  <si>
    <t>Sean Connery, Rob Brown, F. Murray Abraham, Anna Paquin, Busta Rhymes, April Grace, Michael Pitt, Michael Nouri, Richard Easton, Glenn Fitzgerald, Lil' Zane, Stephanie Berry, Fly Williams III, Damany Mathis, Damion Lee</t>
  </si>
  <si>
    <t>Sean Connery</t>
  </si>
  <si>
    <t>Sean Connery, Rob Brown</t>
  </si>
  <si>
    <t>A young writing prodigy finds a mentor in a reclusive author.</t>
  </si>
  <si>
    <t>A young writing prodigy finds</t>
  </si>
  <si>
    <t>tt0181689</t>
  </si>
  <si>
    <t>Minority Report</t>
  </si>
  <si>
    <t>27/09/2002</t>
  </si>
  <si>
    <t>Steven Spielberg</t>
  </si>
  <si>
    <t>Philip K. Dick, Scott Frank</t>
  </si>
  <si>
    <t>Tom Cruise, Max von Sydow, Steve Harris, Neal McDonough, Patrick Kilpatrick, Jessica Capshaw, Richard Coca, Keith Campbell, Kirk B.R. Woller, Klea Scott, Frank Grillo, Anna Maria Horsford, Sarah Simmons, Eugene Osment, James Henderson</t>
  </si>
  <si>
    <t>Tom Cruise, Max von Sydow</t>
  </si>
  <si>
    <t>In a future where a special police unit is able to arrest murderers before they commit their crimes, an officer from that unit is himself accused of a future murder.</t>
  </si>
  <si>
    <t>In a future where a special police</t>
  </si>
  <si>
    <t>tt0181739</t>
  </si>
  <si>
    <t>Osmosis Jones</t>
  </si>
  <si>
    <t>Bobby Farrelly, Peter Farrelly</t>
  </si>
  <si>
    <t>Marc Hyman</t>
  </si>
  <si>
    <t>Chris Rock, Laurence Fishburne, David Hyde Pierce, Brandy Norwood, William Shatner, Ron Howard, Kid Rock, Kenny Olson, Jason Krause, Joe C., Stefanie Eulinberg, Jimmie Bones, Uncle Kracker, Jonathan Adams, Carlos Alazraqui</t>
  </si>
  <si>
    <t>Chris Rock</t>
  </si>
  <si>
    <t>Chris Rock, Laurence Fishburne</t>
  </si>
  <si>
    <t>A policeman white blood cell, with the help of a cold pill, must stop a deadly virus from destroying the human they live in, Frank.</t>
  </si>
  <si>
    <t>A policeman white blood cell,</t>
  </si>
  <si>
    <t>tt0181852</t>
  </si>
  <si>
    <t>Terminator 3: Rise of the Machines</t>
  </si>
  <si>
    <t>19/09/2003</t>
  </si>
  <si>
    <t>Action, Sci-Fi</t>
  </si>
  <si>
    <t>USA, Germany, UK</t>
  </si>
  <si>
    <t>John Brancato, Michael Ferris</t>
  </si>
  <si>
    <t>Arnold Schwarzenegger, Nick Stahl, Claire Danes, Kristanna Loken, David Andrews, Mark Famiglietti, Earl Boen, Moira Sinise, Chopper Bernet, Christopher Lawford, Carolyn Hennesy, Jay Acovone, M.C. Gainey, Susan Merson, Elizabeth Morehead</t>
  </si>
  <si>
    <t>Arnold Schwarzenegger</t>
  </si>
  <si>
    <t>A machine from a post-apocalyptic future travels back in time to protect a man and a woman from an advanced robotic assassin to ensure they both survive a nuclear attack.</t>
  </si>
  <si>
    <t>A machine from a post-apocalyptic</t>
  </si>
  <si>
    <t>tt0181865</t>
  </si>
  <si>
    <t>Traffic</t>
  </si>
  <si>
    <t>USA, Mexico, Germany</t>
  </si>
  <si>
    <t>Steven Soderbergh</t>
  </si>
  <si>
    <t>Simon Moore, Stephen Gaghan</t>
  </si>
  <si>
    <t>Benicio Del Toro, Jacob Vargas, Andrew Chavez, Michael Saucedo, Tomas Milian, Jose Yenque, Emilio Rivera, Michael O'Neill, Michael Douglas, Russell G. Jones, Lorene Hetherington, Eric Collins, Beau Holden, Peter Stader, James Lew</t>
  </si>
  <si>
    <t>Benicio Del Toro</t>
  </si>
  <si>
    <t>Benicio Del Toro, Jacob Vargas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</si>
  <si>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</si>
  <si>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conservative judge is appointed</t>
  </si>
  <si>
    <t>tt0181875</t>
  </si>
  <si>
    <t>Almost Famous</t>
  </si>
  <si>
    <t>Cameron Crowe</t>
  </si>
  <si>
    <t>Billy Crudup, Frances McDormand, Kate Hudson, Jason Lee, Patrick Fugit, Zooey Deschanel, Michael Angarano, Anna Paquin, Fairuza Balk, Noah Taylor, John Fedevich, Mark Kozelek, Philip Seymour Hoffman, Liz Stauber, Jimmy Fallon</t>
  </si>
  <si>
    <t>Billy Crudup</t>
  </si>
  <si>
    <t>Billy Crudup, Frances McDormand</t>
  </si>
  <si>
    <t>A high-school boy is given the chance to write a story for Rolling Stone Magazine about an up-and-coming rock band as he accompanies them on their concert tour.</t>
  </si>
  <si>
    <t>A high-school boy is given the</t>
  </si>
  <si>
    <t>tt0181984</t>
  </si>
  <si>
    <t>Boiler Room</t>
  </si>
  <si>
    <t>19/01/2001</t>
  </si>
  <si>
    <t>Ben Younger</t>
  </si>
  <si>
    <t>Giovanni Ribisi, Vin Diesel, Nia Long, Nicky Katt, Scott Caan, Ron Rifkin, Jamie Kennedy, Taylor Nichols, Bill Sage, Tom Everett Scott, Ben Affleck, John Griesemer, David Younger, Herbert Russell, Mark Webber</t>
  </si>
  <si>
    <t>Giovanni Ribisi</t>
  </si>
  <si>
    <t>Giovanni Ribisi, Vin Diesel</t>
  </si>
  <si>
    <t>A college dropout, attempting to live up to his father's high standards, gets a job as a broker for a suburban investment firm which puts him on the fast track to success. But the job might not be as legitimate as it first appeared to be.</t>
  </si>
  <si>
    <t>A college dropout, attempting</t>
  </si>
  <si>
    <t>tt0183505</t>
  </si>
  <si>
    <t>Me, Myself &amp; Irene</t>
  </si>
  <si>
    <t>Peter Farrelly, Mike Cerrone</t>
  </si>
  <si>
    <t>Jim Carrey, Ren√©e Zellweger, Anthony Anderson, Mongo Brownlee, Jerod Mixon, Chris Cooper, Michael Bowman, Richard Jenkins, Robert Forster, Mike Cerrone, Rob Moran, Daniel Greene, Tony Cox, Andrew Phillips, Jeremy Maleek Leggett</t>
  </si>
  <si>
    <t>Jim Carrey, Ren√©e Zellweger</t>
  </si>
  <si>
    <t>A nice-guy cop with Dissociative Identity Disorder must protect a woman on the run from a corrupt ex-boyfriend and his associates.</t>
  </si>
  <si>
    <t>A nice-guy cop with Dissociative</t>
  </si>
  <si>
    <t>tt0183523</t>
  </si>
  <si>
    <t>Mission to Mars</t>
  </si>
  <si>
    <t>USA, Canada, France</t>
  </si>
  <si>
    <t>Brian De Palma</t>
  </si>
  <si>
    <t>Lowell Cannon, Jim Thomas</t>
  </si>
  <si>
    <t>Gary Sinise, Tim Robbins, Don Cheadle, Connie Nielsen, Jerry O'Connell, Peter Outerbridge, Kavan Smith, Jill Teed, Elise Neal, Kim Delaney, Marilyn Norry, Freda Perry, Lynda Boyd, Patricia Harras, Robert Bailey Jr.</t>
  </si>
  <si>
    <t>Gary Sinise, Tim Robbins</t>
  </si>
  <si>
    <t>When the first manned mission to Mars meets with a catastrophic and mysterious disaster after reporting an unidentified structure, a rescue mission is launched to investigate the tragedy and bring back any survivors.</t>
  </si>
  <si>
    <t>When the first manned mission</t>
  </si>
  <si>
    <t>tt0183649</t>
  </si>
  <si>
    <t>Phone Booth</t>
  </si>
  <si>
    <t>27/06/2003</t>
  </si>
  <si>
    <t>Larry Cohen</t>
  </si>
  <si>
    <t>Colin Farrell, Kiefer Sutherland, Forest Whitaker, Radha Mitchell, Katie Holmes, Paula Jai Parker, Arian Ash, Tia Texada, John Enos III, Richard T. Jones, Keith Nobbs, Dell Yount, James MacDonald, Josh Pais, Yorgo Constantine</t>
  </si>
  <si>
    <t>Colin Farrell, Kiefer Sutherland</t>
  </si>
  <si>
    <t>Publicist Stuart Shepard finds himself trapped in a phone booth, pinned down by an extortionist's sniper rifle. Unable to leave or receive outside help, Stuart's negotiation with the caller leads to a jaw-dropping climax.</t>
  </si>
  <si>
    <t>Publicist Stuart Shepard finds</t>
  </si>
  <si>
    <t>tt0183659</t>
  </si>
  <si>
    <t>Pollock</t>
  </si>
  <si>
    <t>16/05/2003</t>
  </si>
  <si>
    <t>Ed Harris</t>
  </si>
  <si>
    <t>Steven Naifeh, Gregory White Smith</t>
  </si>
  <si>
    <t>Ed Harris, Robert Knott, Molly Regan, Marcia Gay Harden, Sada Thompson, Eulala Scheel, Matthew Sussman, Bud Cort, Amy Madigan, Everett Quinton, Annabelle Gurwitch, John Rothman, John Heard, Kenny Scharf, Tom McGuinness</t>
  </si>
  <si>
    <t>Ed Harris, Robert Knott</t>
  </si>
  <si>
    <t>A film about the life and career of the American painter, Jackson Pollock.</t>
  </si>
  <si>
    <t>A film about the life and career</t>
  </si>
  <si>
    <t>tt0183790</t>
  </si>
  <si>
    <t>A Knight's Tale</t>
  </si>
  <si>
    <t>Brian Helgeland</t>
  </si>
  <si>
    <t>Heath Ledger, Rufus Sewell, Shannyn Sossamon, Paul Bettany, Laura Fraser, Mark Addy, Alan Tudyk, B√©r√©nice Bejo, Scott Handy, James Purefoy, Leagh Conwell, Christopher Cazenove, Steven O'Donnell, Jonathan Slinger, Nick Brimble</t>
  </si>
  <si>
    <t>Heath Ledger</t>
  </si>
  <si>
    <t>Heath Ledger, Rufus Sewell</t>
  </si>
  <si>
    <t>After his master dies, a peasant squire, fueled by his desire for food and glory, creates a new identity for himself as a knight.</t>
  </si>
  <si>
    <t>After his master dies, a peasant</t>
  </si>
  <si>
    <t>tt0183869</t>
  </si>
  <si>
    <t>Taxi 2</t>
  </si>
  <si>
    <t>G√©rard Krawczyk</t>
  </si>
  <si>
    <t>Luc Besson</t>
  </si>
  <si>
    <t>Samy Naceri, Fr√©d√©ric Diefenthal, Marion Cotillard, Emma Wiklund, Bernard Farcy, Jean-Christophe Bouvet, Fr√©d√©rique Tirmont, Marc Faure, Haruhiko Hirata, Tsuyu Shimizu, Ko Suzuki, Yoshi Oida, Kentaro, Hiro Uchiyama, Onochi Seietsu</t>
  </si>
  <si>
    <t>Samy Naceri</t>
  </si>
  <si>
    <t>Samy Naceri, Fr√©d√©ric Diefenthal</t>
  </si>
  <si>
    <t>Police inspector Emilien and his taxi-driver pal Daniel are back, this time on the tail of a group of Japanese yakuza.</t>
  </si>
  <si>
    <t>Police inspector Emilien and his</t>
  </si>
  <si>
    <t>FRF 70000000</t>
  </si>
  <si>
    <t>tt0184791</t>
  </si>
  <si>
    <t>O</t>
  </si>
  <si>
    <t>20/09/2002</t>
  </si>
  <si>
    <t>Drama, Romance, Thriller</t>
  </si>
  <si>
    <t>Tim Blake Nelson</t>
  </si>
  <si>
    <t>William Shakespeare, Brad Kaaya</t>
  </si>
  <si>
    <t>Mekhi Phifer, Martin Sheen, Josh Hartnett, Andrew Keegan, Julia Stiles, Rain Phoenix, Chris Freihofer, Elden Henson, John Heard, Anthony Johnson, Chris Dong, Rachel Shumate, Marshall Gitter, Lisa Benavides-Nelson, Ken French</t>
  </si>
  <si>
    <t>Mekhi Phifer</t>
  </si>
  <si>
    <t>Mekhi Phifer, Martin Sheen</t>
  </si>
  <si>
    <t>An update of Shakespeare's 'Othello' with a young cast, set in an upper class prep school, &amp; centered around basketball player Odin.</t>
  </si>
  <si>
    <t>An update of Shakespeare's 'Othello'</t>
  </si>
  <si>
    <t>tt0184858</t>
  </si>
  <si>
    <t>Reindeer Games</t>
  </si>
  <si>
    <t>John Frankenheimer</t>
  </si>
  <si>
    <t>Ehren Kruger</t>
  </si>
  <si>
    <t>Ben Affleck, James Frain, Dana Stubblefield, Mark Acheson, Tom Heaton, Isaac Hayes, Michael Sunczyk, Douglas Arthurs, Dean Wray, Ron Sauv√©, Ron Jeremy, Hrothgar Mathews, Charlize Theron, Clarence Williams III, Donal Logue</t>
  </si>
  <si>
    <t>Ben Affleck</t>
  </si>
  <si>
    <t>Ben Affleck, James Frain</t>
  </si>
  <si>
    <t>After assuming his dead cell-mate's identity to get with the other man's girlfriend, an ex-convict finds himself a reluctant participant in a casino heist.</t>
  </si>
  <si>
    <t>After assuming his dead cell-mate's</t>
  </si>
  <si>
    <t>tt0184894</t>
  </si>
  <si>
    <t>Shanghai Noon</t>
  </si>
  <si>
    <t>USA, Hong Kong</t>
  </si>
  <si>
    <t>Sioux</t>
  </si>
  <si>
    <t>Tom Dey</t>
  </si>
  <si>
    <t>Miles Millar, Alfred Gough</t>
  </si>
  <si>
    <t>Jackie Chan, Owen Wilson, Lucy Liu, Brandon Merrill, Roger Yuan, Xander Berkeley, Rongguang Yu, Cui Ya Hui, Eric Chen, Jason Connery, Walton Goggins, Adrien Dorval, Rafael B√°ez, Stacy Grant, Kate Luyben</t>
  </si>
  <si>
    <t>Jackie Chan</t>
  </si>
  <si>
    <t>Jackie Chan, Owen Wilson</t>
  </si>
  <si>
    <t>A Chinese man travels to the Wild West to rescue a kidnapped Princess. After teaming up with a train robber, the unlikely duo takes on a Chinese traitor and his corrupt boss.</t>
  </si>
  <si>
    <t>A Chinese man travels to the Wild</t>
  </si>
  <si>
    <t>tt0184907</t>
  </si>
  <si>
    <t>Snow Day</t>
  </si>
  <si>
    <t>Adventure, Comedy, Family</t>
  </si>
  <si>
    <t>Chris Koch</t>
  </si>
  <si>
    <t>Will McRobb, Chris Viscardi</t>
  </si>
  <si>
    <t>Chris Elliott, Mark Webber, Jean Smart, Schuyler Fisk, Iggy Pop, Pam Grier, John Schneider, Chevy Chase, Zena Grey, Josh Peck, Jade Yorker, Damian Young, Connor Matheus, J. Adam Brown, Emmanuelle Chriqui</t>
  </si>
  <si>
    <t>Chris Elliott</t>
  </si>
  <si>
    <t>Chris Elliott, Mark Webber</t>
  </si>
  <si>
    <t>When a school in upstate New York is snowed in, a group of students hi-jack a plow to keep the school closed.</t>
  </si>
  <si>
    <t>When a school in upstate New York</t>
  </si>
  <si>
    <t>tt0185014</t>
  </si>
  <si>
    <t>Wonder Boys</t>
  </si>
  <si>
    <t>USA, Germany, UK, Japan</t>
  </si>
  <si>
    <t>Curtis Hanson</t>
  </si>
  <si>
    <t>Michael Chabon, Steve Kloves</t>
  </si>
  <si>
    <t>Michael Douglas, Tobey Maguire, Frances McDormand, Robert Downey Jr., Katie Holmes, Rip Torn, Richard Knox, Jane Adams, Michael Cavadias, Richard Thomas, Alan Tudyk, Philip Bosco, George Grizzard, Kelly Bishop, Bill Velin</t>
  </si>
  <si>
    <t>Michael Douglas</t>
  </si>
  <si>
    <t>Michael Douglas, Tobey Maguire</t>
  </si>
  <si>
    <t>An English Professor tries to deal with his wife leaving him, the arrival of his editor who has been waiting for his book for seven years, and the various problems that his friends and associates involve him in.</t>
  </si>
  <si>
    <t>An English Professor tries to</t>
  </si>
  <si>
    <t>tt0185183</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</si>
  <si>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</si>
  <si>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</si>
  <si>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</si>
  <si>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</si>
  <si>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John Travolta</t>
  </si>
  <si>
    <t>John Travolta, Barry Pepper</t>
  </si>
  <si>
    <t>It's the year 3000 A.D., and the Earth is lost to the alien race of Psychlos. Humanity is enslaved by these gold-thirsty tyrants, who are unaware that their 'man-animals' are about to ignite the rebellion of a lifetime.</t>
  </si>
  <si>
    <t>It's the year 3000 A.D., and the</t>
  </si>
  <si>
    <t>tt0185431</t>
  </si>
  <si>
    <t>Little Nicky</t>
  </si>
  <si>
    <t>22/06/2001</t>
  </si>
  <si>
    <t>Comedy, Fantasy</t>
  </si>
  <si>
    <t>Steven Brill</t>
  </si>
  <si>
    <t>Tim Herlihy, Adam Sandler</t>
  </si>
  <si>
    <t>Adam Sandler, Patricia Arquette, Harvey Keitel, Rhys Ifans, Tommy 'Tiny' Lister, Rodney Dangerfield, Allen Covert, Peter Dante, Jonathan Loughran, Robert Smigel, Reese Witherspoon, Dana Carvey, Jon Lovitz, Kevin Nealon, Michael McKean</t>
  </si>
  <si>
    <t>Adam Sandler</t>
  </si>
  <si>
    <t>Adam Sandler, Patricia Arquette</t>
  </si>
  <si>
    <t>After two of the devil's three sons escape Hell to wreak havoc on Earth, the devil must send his third son, the mild-mannered Nicky, to bring them back before it's too late.</t>
  </si>
  <si>
    <t>After two of the devil's three</t>
  </si>
  <si>
    <t>tt0186045</t>
  </si>
  <si>
    <t>Drowning Mona</t>
  </si>
  <si>
    <t>Nick Gomez</t>
  </si>
  <si>
    <t>Peter Steinfeld</t>
  </si>
  <si>
    <t>Danny DeVito, Bette Midler, Neve Campbell, Jamie Lee Curtis, Casey Affleck, William Fichtner, Marcus Thomas, Peter Dobson, Kathleen Wilhoite, Tracey Walter, Will Ferrell, Paul Ben-Victor, Paul Schulze, Mark Pellegrino, Raymond O'Connor</t>
  </si>
  <si>
    <t>Danny DeVito</t>
  </si>
  <si>
    <t>Danny DeVito, Bette Midler</t>
  </si>
  <si>
    <t>When a woman drives a car into the river to her death, everyone in town becomes a suspect.</t>
  </si>
  <si>
    <t>When a woman drives a car into</t>
  </si>
  <si>
    <t>tt0186151</t>
  </si>
  <si>
    <t>Frequency</t>
  </si>
  <si>
    <t>Crime, Drama, Mystery</t>
  </si>
  <si>
    <t>Gregory Hoblit</t>
  </si>
  <si>
    <t>Toby Emmerich</t>
  </si>
  <si>
    <t>Dennis Quaid, Jim Caviezel, Shawn Doyle, Elizabeth Mitchell, Andre Braugher, Noah Emmerich, Melissa Errico, Daniel Henson, Jordan Bridges, Stephen Joffe, Jack McCormack, Peter MacNeill, Michael Cera, Marin Hinkle, Richard Sali</t>
  </si>
  <si>
    <t>Dennis Quaid</t>
  </si>
  <si>
    <t>Dennis Quaid, Jim Caviezel</t>
  </si>
  <si>
    <t>An accidental cross-time radio link connects father and son across 30 years. The son tries to save his father's life, but then must fix the consequences.</t>
  </si>
  <si>
    <t>An accidental cross-time radio</t>
  </si>
  <si>
    <t>tt0186566</t>
  </si>
  <si>
    <t>Space Cowboys</t>
  </si>
  <si>
    <t>Clint Eastwood</t>
  </si>
  <si>
    <t>Ken Kaufman, Howard Klausner</t>
  </si>
  <si>
    <t>Clint Eastwood, Tommy Lee Jones, Donald Sutherland, James Garner, James Cromwell, Marcia Gay Harden, William Devane, Loren Dean, Courtney B. Vance, Barbara Babcock, Rade Serbedzija, Blair Brown, Jay Leno, Nils Allen Stewart, Deborah Jolly</t>
  </si>
  <si>
    <t>Clint Eastwood, Tommy Lee Jones</t>
  </si>
  <si>
    <t>When retired engineer Frank Corvin (</t>
  </si>
  <si>
    <t>When retired engineer Frank Corvin</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</si>
  <si>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</si>
  <si>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</si>
  <si>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</si>
  <si>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</si>
  <si>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</si>
  <si>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Marla Sokoloff</t>
  </si>
  <si>
    <t>Marla Sokoloff, Marley Shelton</t>
  </si>
  <si>
    <t>A popular high-school cheerleader becomes pregnant by the star quarterback and turns to crime to support her desired lifestyle.</t>
  </si>
  <si>
    <t>A popular high-school cheerleader</t>
  </si>
  <si>
    <t>tt0186894</t>
  </si>
  <si>
    <t>Bounce</t>
  </si>
  <si>
    <t>Don Roos</t>
  </si>
  <si>
    <t>Ben Affleck, Gwyneth Paltrow, Natasha Henstridge, Edward Edwards, Jennifer Grey, Tony Goldwyn, Lisa Carpenter-Prewitt, Lisa Joyner, Richard Saxton, Caroline Aaron, David Dorfman, Alex D. Linz, Juan Garcia, Mary Ellen Lyon, Joe Morton</t>
  </si>
  <si>
    <t>Ben Affleck, Gwyneth Paltrow</t>
  </si>
  <si>
    <t>A man switches plane tickets with another man who dies in that plane in a crash. The man falls in love with the deceased one's wife.</t>
  </si>
  <si>
    <t>A man switches plane tickets with</t>
  </si>
  <si>
    <t>tt0186975</t>
  </si>
  <si>
    <t>Down to You</t>
  </si>
  <si>
    <t>28/04/2000</t>
  </si>
  <si>
    <t>Kris Isacsson</t>
  </si>
  <si>
    <t>Freddie Prinze Jr., Julia Stiles, Selma Blair, Shawn Hatosy, Zak Orth, Ashton Kutcher, Rosario Dawson, Henry Winkler, Lucie Arnaz, Lauren German, Zay Harding, Amanda Barfield, Chloe Hunter, Granger Green, Jed Rhein</t>
  </si>
  <si>
    <t>Freddie Prinze Jr.</t>
  </si>
  <si>
    <t>Freddie Prinze Jr., Julia Stiles</t>
  </si>
  <si>
    <t>A young man wins and loses the first serious love of his life. Al Connelly falls in love with the girl of his dreams. After the summer she breaks up with him. As he tries to recover Al goes to desperate measures.</t>
  </si>
  <si>
    <t>A young man wins and loses the</t>
  </si>
  <si>
    <t>tt0187078</t>
  </si>
  <si>
    <t>Gone in Sixty Seconds</t>
  </si>
  <si>
    <t>15/09/2000</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</si>
  <si>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</si>
  <si>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</si>
  <si>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</si>
  <si>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Nicolas Cage</t>
  </si>
  <si>
    <t>Nicolas Cage, Giovanni Ribisi</t>
  </si>
  <si>
    <t>A retired master car thief must come back to the industry and steal fifty cars with his crew in one night to save his brother's life.</t>
  </si>
  <si>
    <t>A retired master car thief must</t>
  </si>
  <si>
    <t>tt0187393</t>
  </si>
  <si>
    <t>The Patriot</t>
  </si>
  <si>
    <t>Action, Drama, History</t>
  </si>
  <si>
    <t>Roland Emmerich</t>
  </si>
  <si>
    <t>Robert Rodat</t>
  </si>
  <si>
    <t>Mel Gibson, Heath Ledger, Joely Richardson, Jason Isaacs, Chris Cooper, Tch√©ky Karyo, Rene Auberjonois, Lisa Brenner, Tom Wilkinson, Donal Logue, Leon Rippy, Adam Baldwin, Jay Arlen Jones, Joey D. Vieira, Gregory Smith</t>
  </si>
  <si>
    <t>Mel Gibson</t>
  </si>
  <si>
    <t>Mel Gibson, Heath Ledger</t>
  </si>
  <si>
    <t>Peaceful farmer Benjamin Martin is driven to lead the Colonial Militia during the American Revolution when a sadistic British officer murders his son.</t>
  </si>
  <si>
    <t>Peaceful farmer Benjamin Martin</t>
  </si>
  <si>
    <t>tt0187696</t>
  </si>
  <si>
    <t>Anatomie</t>
  </si>
  <si>
    <t>Horror, Thriller</t>
  </si>
  <si>
    <t>Stefan Ruzowitzky</t>
  </si>
  <si>
    <t>Peter Engelmann, Stefan Ruzowitzky</t>
  </si>
  <si>
    <t>Franka Potente, Benno F√ºrmann, Anna Loos, Sebastian Blomberg, Holger Speckhahn, Traugott Buhre, Oliver Wnuk, Arndt Schwering-Sohnrey, Andreas Guenther, Antonia C√§cilia Holfelder, R√ºdiger Vogler, Barbara M. Ahren, Werner Dissel, Gennadi Vengerov, Thomas Meinhardt</t>
  </si>
  <si>
    <t>Franka Potente</t>
  </si>
  <si>
    <t>Franka Potente, Benno F√ºrmann</t>
  </si>
  <si>
    <t>A cute med student starts a summer course at Heidelberg University. David's on her dissection table. She met him the day before on the train. Something's wrong.</t>
  </si>
  <si>
    <t>A cute med student starts a summer</t>
  </si>
  <si>
    <t>DEM 8400000</t>
  </si>
  <si>
    <t>tt0187738</t>
  </si>
  <si>
    <t>Blade II</t>
  </si>
  <si>
    <t>16/08/2002</t>
  </si>
  <si>
    <t>Romanian</t>
  </si>
  <si>
    <t>Marv Wolfman, Gene Colan</t>
  </si>
  <si>
    <t>Wesley Snipes, Kris Kristofferson, Ron Perlman, Leonor Varela, Norman Reedus, Thomas Kretschmann, Luke Goss, Matt Schulze, Danny John-Jules, Donnie Yen, Karel Roden, Marit Velle Kile, Tony Curran, Daz Crawford, Santiago Segura</t>
  </si>
  <si>
    <t>Wesley Snipes, Kris Kristofferson</t>
  </si>
  <si>
    <t>Blade forms an uneasy alliance with the vampire council in order to combat the Reapers, who are feeding on vampires.</t>
  </si>
  <si>
    <t>Blade forms an uneasy alliance</t>
  </si>
  <si>
    <t>tt0188453</t>
  </si>
  <si>
    <t>Birthday Girl</t>
  </si>
  <si>
    <t>25/01/2002</t>
  </si>
  <si>
    <t>Jez Butterworth</t>
  </si>
  <si>
    <t>Tom Butterworth, Jez Butterworth</t>
  </si>
  <si>
    <t>Nicole Kidman, Ben Chaplin, Vincent Cassel, Mathieu Kassovitz, Kate Lynn Evans, Stephen Mangan, Alexander Armstrong, Sally Phillips, Jo McInnes, Ben Miller, Jonathan Aris, Katya Barton-Chapple, Rebecca Norton, Mark Gatiss, Raj Ghatak</t>
  </si>
  <si>
    <t>Nicole Kidman</t>
  </si>
  <si>
    <t>Nicole Kidman, Ben Chaplin</t>
  </si>
  <si>
    <t>A thirtysomething bank clerk from St Albans has his small-town life exploded by the arrival of his Russian mail-order bride.</t>
  </si>
  <si>
    <t>A thirtysomething bank clerk from</t>
  </si>
  <si>
    <t>tt0189192</t>
  </si>
  <si>
    <t>Just Visiting</t>
  </si>
  <si>
    <t>Jean-Marie Poir√©</t>
  </si>
  <si>
    <t>Jean-Marie Poir√©, Christian Clavier</t>
  </si>
  <si>
    <t>Jean Reno, Christina Applegate, Christian Clavier, Matt Ross, Tara Reid, Bridgette Wilson-Sampras, John Aylward, George Plimpton, Malcolm McDowell, Martin Aistrope, Naomi Armstrong, Eric Aviles, Sarah Badel, Bill Bailey, Tab Baker</t>
  </si>
  <si>
    <t>Jean Reno</t>
  </si>
  <si>
    <t>Jean Reno, Christina Applegate</t>
  </si>
  <si>
    <t>A French count is in England to marry the princess. She's killed. A wizard helps him to time travel back before the murder - except they end up in Chicago, April 2000. A descendant helps him. He looks for the wizard to return to the 1100s.</t>
  </si>
  <si>
    <t>A French count is in England to</t>
  </si>
  <si>
    <t>tt0189998</t>
  </si>
  <si>
    <t>Shadow of the Vampire</t>
  </si>
  <si>
    <t>Luxembourgish</t>
  </si>
  <si>
    <t>E. Elias Merhige</t>
  </si>
  <si>
    <t>Steven Katz</t>
  </si>
  <si>
    <t>John Malkovich, Willem Dafoe, Udo Kier, Cary Elwes, Catherine McCormack, Eddie Izzard, Aden Gillett, Nicholas Elliott, Ronan Vibert, Sophie Langevin, Myriam Muller, Milos Hlavac, Marja-Leena Junker, Derek Kueter, Norman Golightly</t>
  </si>
  <si>
    <t>John Malkovich</t>
  </si>
  <si>
    <t>John Malkovich, Willem Dafoe</t>
  </si>
  <si>
    <t>The filming of Nosferatu, eine Symphonie des Grauens (1922) is hampered by the fact that its star Max Schreck is taking the role of a vampire far more seriously than seems humanly possible</t>
  </si>
  <si>
    <t>The filming of Nosferatu, eine</t>
  </si>
  <si>
    <t>tt0190138</t>
  </si>
  <si>
    <t>The Whole Nine Yards</t>
  </si>
  <si>
    <t>Jonathan Lynn</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</si>
  <si>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</si>
  <si>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</si>
  <si>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Bruce Willis</t>
  </si>
  <si>
    <t>Bruce Willis, Matthew Perry</t>
  </si>
  <si>
    <t>A struggling dentist's life is turned upside down when a famous gangster moves in next door, and his wife convinces him to inform a notorious mob boss about the gangster's whereabouts.</t>
  </si>
  <si>
    <t>A struggling dentist's life is</t>
  </si>
  <si>
    <t>tt0190332</t>
  </si>
  <si>
    <t>Wo hu cang long</t>
  </si>
  <si>
    <t>Taiwan, Hong Kong, USA, China</t>
  </si>
  <si>
    <t>Ang Lee</t>
  </si>
  <si>
    <t>Du Lu Wang, Hui-Ling Wang</t>
  </si>
  <si>
    <t>Yun-Fat Chow, Michelle Yeoh, Ziyi Zhang, Chen Chang, Sihung Lung, Pei-Pei Cheng, Fazeng Li, Xian Gao, Yan Hai, Deming Wang, Li Li, Suying Huang, Jinting Zhang, Rui Yang, Kai Li</t>
  </si>
  <si>
    <t>Yun-Fat Chow</t>
  </si>
  <si>
    <t>Yun-Fat Chow, Michelle Yeoh</t>
  </si>
  <si>
    <t>A young Chinese warrior steals a sword from a famed swordsman and then escapes into a world of romantic adventure with a mysterious man in the frontier of the nation.</t>
  </si>
  <si>
    <t>A young Chinese warrior steals</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</si>
  <si>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</si>
  <si>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</si>
  <si>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</si>
  <si>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</si>
  <si>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</si>
  <si>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</si>
  <si>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Jeremy Irons</t>
  </si>
  <si>
    <t>Jeremy Irons, Bruce Payne</t>
  </si>
  <si>
    <t>Profion, a tyrant, attempts to overthrow a peaceful kingdom ruled by a tough empress.</t>
  </si>
  <si>
    <t>Profion, a tyrant, attempts to</t>
  </si>
  <si>
    <t>tt0190590</t>
  </si>
  <si>
    <t>O Brother, Where Art Thou?</t>
  </si>
  <si>
    <t>Adventure, Comedy, Crime</t>
  </si>
  <si>
    <t>Homer, Ethan Coen</t>
  </si>
  <si>
    <t>George Clooney, John Turturro, Tim Blake Nelson, John Goodman, Holly Hunter, Chris Thomas King, Charles Durning, Del Pentecost, Michael Badalucco, J.R. Horne, Brian Reddy, Wayne Duvall, Ed Gale, Ray McKinnon, Daniel von Bargen</t>
  </si>
  <si>
    <t>George Clooney, John Turturro</t>
  </si>
  <si>
    <t>In the deep south during the 1930s, three escaped convicts search for hidden treasure while a relentless lawman pursues them.</t>
  </si>
  <si>
    <t>In the deep south during the 1930s,</t>
  </si>
  <si>
    <t>tt0190865</t>
  </si>
  <si>
    <t>Vertical Limit</t>
  </si>
  <si>
    <t>23/02/2001</t>
  </si>
  <si>
    <t>Urdu</t>
  </si>
  <si>
    <t>Martin Campbell</t>
  </si>
  <si>
    <t>Robert King, Robert King</t>
  </si>
  <si>
    <t>Chris O'Donnell, Robin Tunney, Stuart Wilson, Augie Davis, Temuera Morrison, Roshan Seth, Alejandro Valdes-Rochin, Nicholas Lea, Rod Brown, Scott Glenn, Steve Le Marquand, Ben Mendelsohn, Izabella Scorupco, Bill Paxton, Ed Viesturs</t>
  </si>
  <si>
    <t>Chris O'Donnell</t>
  </si>
  <si>
    <t>Chris O'Donnell, Robin Tunney</t>
  </si>
  <si>
    <t>A climber must rescue his sister on top of K2, one of the world's biggest mountains.</t>
  </si>
  <si>
    <t>A climber must rescue his sister</t>
  </si>
  <si>
    <t>tt0191397</t>
  </si>
  <si>
    <t>The Replacements</t>
  </si>
  <si>
    <t>Howard Deutch</t>
  </si>
  <si>
    <t>Vince McKewin</t>
  </si>
  <si>
    <t>Keanu Reeves, Gene Hackman, Brooke Langton, Orlando Jones, Faizon Love, Michael Taliferro, Ace Yonamine, Troy Winbush, David Denman, Jon Favreau, Michael Jace, Rhys Ifans, Gailard Sartain, Art LaFleur, Brett Cullen</t>
  </si>
  <si>
    <t>Keanu Reeves, Gene Hackman</t>
  </si>
  <si>
    <t>During a pro football strike, the owners hire substitute players.</t>
  </si>
  <si>
    <t>During a pro football strike,</t>
  </si>
  <si>
    <t>tt0191754</t>
  </si>
  <si>
    <t>28 Days</t>
  </si>
  <si>
    <t>16/06/2000</t>
  </si>
  <si>
    <t>Betty Thomas</t>
  </si>
  <si>
    <t>Susannah Grant</t>
  </si>
  <si>
    <t>Sandra Bullock, Viggo Mortensen, Dominic West, Elizabeth Perkins, Azura Skye, Steve Buscemi, Alan Tudyk, Mike O'Malley, Marianne Jean-Baptiste, Reni Santoni, Diane Ladd, Margo Martindale, Susan Krebs, Loudon Wainwright III, Katie Scharf</t>
  </si>
  <si>
    <t>Sandra Bullock</t>
  </si>
  <si>
    <t>Sandra Bullock, Viggo Mortensen</t>
  </si>
  <si>
    <t>A big-city newspaper columnist is forced to enter a drug and alcohol rehab center after ruining her sister's wedding and crashing a stolen limousine.</t>
  </si>
  <si>
    <t>A big-city newspaper columnist</t>
  </si>
  <si>
    <t>tt0192071</t>
  </si>
  <si>
    <t>Get Over It</t>
  </si>
  <si>
    <t>Comedy, Romance</t>
  </si>
  <si>
    <t>Tommy O'Haver</t>
  </si>
  <si>
    <t>R. Lee Fleming Jr.</t>
  </si>
  <si>
    <t>Kirsten Dunst, Ben Foster, Melissa Sagemiller, Sisq√≥, Shane West, Colin Hanks, Zoe Saldana, Mila Kunis, Swoosie Kurtz, Ed Begley Jr., Martin Short, Carmen Electra, Vitamin C, Coolio, Christopher Jacot</t>
  </si>
  <si>
    <t>Kirsten Dunst, Ben Foster</t>
  </si>
  <si>
    <t>A high school senior's girlfriend breaks up with him. His friends try to make him think of something else. His friend's sister Kelly helps him with the school musical. Spending time with Kelly has an effect.</t>
  </si>
  <si>
    <t>A high school senior's girlfriend</t>
  </si>
  <si>
    <t>tt0192111</t>
  </si>
  <si>
    <t>Head Over Heels</t>
  </si>
  <si>
    <t>29/06/2001</t>
  </si>
  <si>
    <t>Mark Waters</t>
  </si>
  <si>
    <t>John J. Strauss, Ed Decter</t>
  </si>
  <si>
    <t>Monica Potter, Freddie Prinze Jr., Shalom Harlow, Ivana Milicevic, Sarah Murdoch, Tomiko Fraser, China Chow, Jay Brazeau, Stanley DeSantis, Erin-Marie Dykeman, James Kirk, Elysa Hogg, Kristina Lewis, Ben Silverman, Sam MacMillan</t>
  </si>
  <si>
    <t>Monica Potter</t>
  </si>
  <si>
    <t>Monica Potter, Freddie Prinze Jr.</t>
  </si>
  <si>
    <t>A young woman is attracted to a man despite her thinking she's seen him kill someone.</t>
  </si>
  <si>
    <t>A young woman is attracted to</t>
  </si>
  <si>
    <t>tt0192614</t>
  </si>
  <si>
    <t>The Skulls</t>
  </si>
  <si>
    <t>14/07/2000</t>
  </si>
  <si>
    <t>Rob Cohen</t>
  </si>
  <si>
    <t>John Pogue</t>
  </si>
  <si>
    <t>Joshua Jackson, Paul Walker, Hill Harper, Leslie Bibb, Christopher McDonald, Steve Harris, William Petersen, Craig T. Nelson, David Asman, Scott Gibson, Nigel Bennett, Andrew Kraulis, Derek Aasland, Jennifer Melino, Noah Dalton Danby</t>
  </si>
  <si>
    <t>Joshua Jackson</t>
  </si>
  <si>
    <t>Joshua Jackson, Paul Walker</t>
  </si>
  <si>
    <t>A senior at an ivy league college, who depends on scholarships and working on the side, gets accepted into the secret society The Skulls. He hopes it betters chances at Harvard but The Skulls is not what he thought and comes at a price.</t>
  </si>
  <si>
    <t>A senior at an ivy league college,</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</si>
  <si>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</si>
  <si>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</si>
  <si>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</si>
  <si>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</si>
  <si>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</si>
  <si>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Jennifer Morrison</t>
  </si>
  <si>
    <t>Jennifer Morrison, Matthew Davis</t>
  </si>
  <si>
    <t>A film school is the center of a fresh spate of killings based on urban legends.</t>
  </si>
  <si>
    <t>A film school is the center of</t>
  </si>
  <si>
    <t>tt0195234</t>
  </si>
  <si>
    <t>Saving Grace</t>
  </si>
  <si>
    <t>13/12/2000</t>
  </si>
  <si>
    <t>UK</t>
  </si>
  <si>
    <t>Nigel Cole</t>
  </si>
  <si>
    <t>Mark Crowdy, Craig Ferguson</t>
  </si>
  <si>
    <t>Brenda Blethyn, Craig Ferguson, Martin Clunes, Tch√©ky Karyo, Jamie Foreman, Bill Bailey, Valerie Edmond, Tristan Sturrock, Clive Merrison, Leslie Phillips, Diana Quick, Phyllida Law, Linda Kerr Scott, Denise Coffey, Paul Brooke</t>
  </si>
  <si>
    <t>Brenda Blethyn</t>
  </si>
  <si>
    <t>Brenda Blethyn, Craig Ferguson</t>
  </si>
  <si>
    <t>A small-town English widow, facing financial troubles after her husband's suicide, turns to agriculture of an illegal kind.</t>
  </si>
  <si>
    <t>A small-town English widow, facing</t>
  </si>
  <si>
    <t>tt0195685</t>
  </si>
  <si>
    <t>Erin Brockovich</t>
  </si>
  <si>
    <t>Julia Roberts, David Brisbin, Dawn Didawick, Albert Finney, Valente Rodriguez, Conchata Ferrell, George Rocky Sullivan, Pat Skipper, Jack Gill, Irene Olga L√≥pez, Emily Marks, Julie Marks, Scotty Leavenworth, Gemmenne de la Pe√±a, Erin Brockovich-Ellis</t>
  </si>
  <si>
    <t>Julia Roberts</t>
  </si>
  <si>
    <t>Julia Roberts, David Brisbin</t>
  </si>
  <si>
    <t>An unemployed single mother becomes a legal assistant and almost single-handedly brings down a California power company accused of polluting a city's water supply.</t>
  </si>
  <si>
    <t>An unemployed single mother becomes</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</si>
  <si>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</si>
  <si>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</si>
  <si>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</si>
  <si>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</si>
  <si>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</si>
  <si>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Devon Sawa</t>
  </si>
  <si>
    <t>Devon Sawa, Ali Larter</t>
  </si>
  <si>
    <t>After a teenager has a terrifying vision of him and his friends dying in a plane crash, he prevents the accident only to have Death hunt them down, one by one.</t>
  </si>
  <si>
    <t>After a teenager has a terrifying</t>
  </si>
  <si>
    <t>tt0195945</t>
  </si>
  <si>
    <t>Next Friday</t>
  </si>
  <si>
    <t>Steve Carr</t>
  </si>
  <si>
    <t>Ice Cube, DJ Pooh</t>
  </si>
  <si>
    <t>Ice Cube, Mike Epps, Justin Pierce, John Witherspoon, Don 'D.C.' Curry, Jacob Vargas, Lobo Sebastian, Rolando Molina, Lisa Rodr√≠guez, Tommy 'Tiny' Lister, Kym Whitley, Amy Hill, Tamala Jones, The Lady of Rage, Carmen Serano</t>
  </si>
  <si>
    <t>Ice Cube</t>
  </si>
  <si>
    <t>Ice Cube, Mike Epps</t>
  </si>
  <si>
    <t>Uncle Elroy and Day Day owe money on taxes so Craig finds a way to steal from the next door neighbors to pay off the taxes so Uncle Elroy's house doesn't get put up for auction.</t>
  </si>
  <si>
    <t>Uncle Elroy and Day Day owe money</t>
  </si>
  <si>
    <t>tt0196216</t>
  </si>
  <si>
    <t>Small Time Crooks</t>
  </si>
  <si>
    <t>Woody Allen</t>
  </si>
  <si>
    <t>Woody Allen, Carolyn Saxon, Tracey Ullman, Michael Rapaport, Tony Darrow, Sam Josepher, Jon Lovitz, Lawrence Howard Levy, Diane Bradley, Crystal Field, Cindy Carver, Ray Garvey, Bill Gerber, Olivia Hayman, Laurine Towler</t>
  </si>
  <si>
    <t>Woody Allen, Carolyn Saxon</t>
  </si>
  <si>
    <t>A loser of a crook and his wife strike it rich when a botched bank job's cover business becomes a spectacular success.</t>
  </si>
  <si>
    <t>A loser of a crook and his wife</t>
  </si>
  <si>
    <t>tt0196229</t>
  </si>
  <si>
    <t>Zoolander</t>
  </si>
  <si>
    <t>Drake Sather, Ben Stiller</t>
  </si>
  <si>
    <t>Ben Stiller, Owen Wilson, Christine Taylor, Will Ferrell, Milla Jovovich, Jerry Stiller, David Duchovny, Jon Voight, Judah Friedlander, Nathan Lee Graham, Alexandre Manning, Asio Highsmith, Alexander Skarsg√•rd, Donald Trump, Christian Slater</t>
  </si>
  <si>
    <t>Ben Stiller, Owen Wilson</t>
  </si>
  <si>
    <t>At the end of his career, a clueless fashion model is brainwashed to kill the Prime Minister of Malaysia.</t>
  </si>
  <si>
    <t>At the end of his career, a clueless</t>
  </si>
  <si>
    <t>tt0198021</t>
  </si>
  <si>
    <t>Where the Heart Is</t>
  </si>
  <si>
    <t>14/09/2000</t>
  </si>
  <si>
    <t>Matt Williams</t>
  </si>
  <si>
    <t>Lowell Ganz, Babaloo Mandel</t>
  </si>
  <si>
    <t>Natalie Portman, Ashley Judd, Stockard Channing, Joan Cusack, James Frain, Dylan Bruno, Sue McCormick, Keith David, Ray Prewitt, Laura House, Karey Green, Mary Ashleigh Green, Kinna McInroe, Laura Auldridge, Alicia Godwin</t>
  </si>
  <si>
    <t>Natalie Portman</t>
  </si>
  <si>
    <t>Natalie Portman, Ashley Judd</t>
  </si>
  <si>
    <t>A pregnant seventeen-year-old rebuilds her life after being abandoned by her boyfriend at a Walmart in Sequoyah, Oklahoma.</t>
  </si>
  <si>
    <t>A pregnant seventeen-year-old</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</si>
  <si>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</si>
  <si>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</si>
  <si>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</si>
  <si>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</si>
  <si>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</si>
  <si>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John Goodman</t>
  </si>
  <si>
    <t>John Goodman, Billy Crystal</t>
  </si>
  <si>
    <t>In order to power the city, monsters have to scare children so that they scream. However, the children are toxic to the monsters, and after a child gets through, 2 monsters realize things may not be what they think.</t>
  </si>
  <si>
    <t>In order to power the city, monsters</t>
  </si>
  <si>
    <t>tt0199626</t>
  </si>
  <si>
    <t>In the Cut</t>
  </si>
  <si>
    <t>UK, Australia, France, USA</t>
  </si>
  <si>
    <t>Jane Campion</t>
  </si>
  <si>
    <t>Jane Campion, Susanna Moore</t>
  </si>
  <si>
    <t>Jennifer Jason Leigh, Meg Ryan, Michael Nuccio, Allison Nega, Dominick Aries, Susan Gardner, Sharrieff Pugh, Nick Damici, Heather Litteer, Daniel T. Booth, Yaani King Mondschein, Frank Harts, Sebastian Sozzi, Zach Wegner, Mark Ruffalo</t>
  </si>
  <si>
    <t>Jennifer Jason Leigh</t>
  </si>
  <si>
    <t>New York City writing professor, Frannie Avery, has an affair with a police detective, who is investigating the murder of a beautiful young woman in her neighborhood.</t>
  </si>
  <si>
    <t>New York City writing professor,</t>
  </si>
  <si>
    <t>tt0199725</t>
  </si>
  <si>
    <t>Love &amp; Basketball</t>
  </si>
  <si>
    <t>21/04/2000</t>
  </si>
  <si>
    <t>Drama, Romance, Sport</t>
  </si>
  <si>
    <t>Gina Prince-Bythewood</t>
  </si>
  <si>
    <t>Glenndon Chatman, Jess Willard, Chris Warren, Kyla Pratt, Alfre Woodard, Naykia Harris, Harry Lennix, Debbi Morgan, Dennis Haysbert, Sanaa Lathan, Omar Epps, Colleen Matsuhara, Al Foster, Nathaniel Bellamy Jr., Regina Hall</t>
  </si>
  <si>
    <t>Glenndon Chatman</t>
  </si>
  <si>
    <t>Glenndon Chatman, Jess Willard</t>
  </si>
  <si>
    <t>Monica and Quincy love and play basketball together through many life challenges from childhood to adulthood.</t>
  </si>
  <si>
    <t>Monica and Quincy love and play</t>
  </si>
  <si>
    <t>tt0199753</t>
  </si>
  <si>
    <t>Red Planet</t>
  </si>
  <si>
    <t>Action, Sci-Fi, Thriller</t>
  </si>
  <si>
    <t>Antony Hoffman</t>
  </si>
  <si>
    <t>Chuck Pfarrer, Chuck Pfarrer</t>
  </si>
  <si>
    <t>Val Kilmer, Carrie-Anne Moss, Tom Sizemore, Benjamin Bratt, Simon Baker, Terence Stamp, Jessica Morton, Caroline Bossi, Bob Neill</t>
  </si>
  <si>
    <t>Val Kilmer</t>
  </si>
  <si>
    <t>Val Kilmer, Carrie-Anne Moss</t>
  </si>
  <si>
    <t>Astronauts, and their robotic dog AMEE (Autonomous Mapping Evaluation and Evasion), search for solutions to save a dying Earth by searching on Mars, only to have the mission go terribly awry.</t>
  </si>
  <si>
    <t>Astronauts, and their robotic</t>
  </si>
  <si>
    <t>tt0200027</t>
  </si>
  <si>
    <t>Riding in Cars with Boys</t>
  </si>
  <si>
    <t>Biography, Comedy, Drama</t>
  </si>
  <si>
    <t>Penny Marshall</t>
  </si>
  <si>
    <t>Beverly D'Onofrio, Morgan Ward</t>
  </si>
  <si>
    <t>Drew Barrymore, Steve Zahn, Adam Garcia, Brittany Murphy, James Woods, Lorraine Bracco, Rosie Perez, Sara Gilbert, Peter Facinelli, Mika Boorem, Celine Ordioni, Vincent Pastore, Maryann Urbano, Alissa Dean, Jessica Leshnower</t>
  </si>
  <si>
    <t>Drew Barrymore, Steve Zahn</t>
  </si>
  <si>
    <t>A single mother, with dreams of becoming a writer, has a son at the age of 15 in 1965, and goes through a failed marriage with the drug-addicted father.</t>
  </si>
  <si>
    <t>A single mother, with dreams of</t>
  </si>
  <si>
    <t>tt0200465</t>
  </si>
  <si>
    <t>The Bank Job</t>
  </si>
  <si>
    <t>28/02/2008</t>
  </si>
  <si>
    <t>UK, USA, Australia</t>
  </si>
  <si>
    <t>Dick Clement, Ian La Frenais</t>
  </si>
  <si>
    <t>Jason Statham, Saffron Burrows, Stephen Campbell Moore, Daniel Mays, James Faulkner, Alki David, Michael Jibson, Georgia Taylor, Richard Lintern, Peter Bowles, Alistair Petrie, Hattie Morahan, Julian Lewis Jones, Andrew Brooke, Rupert Frazer</t>
  </si>
  <si>
    <t>Jason Statham</t>
  </si>
  <si>
    <t>Jason Statham, Saffron Burrows</t>
  </si>
  <si>
    <t>Martine offers Terry a lead on a foolproof bank hit on London's Baker Street. She targets a roomful of safe deposit boxes worth millions in cash and jewelry along with a treasure trove of dirty secrets.</t>
  </si>
  <si>
    <t>Martine offers Terry a lead on</t>
  </si>
  <si>
    <t>tt0200550</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</si>
  <si>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</si>
  <si>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</si>
  <si>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</si>
  <si>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</si>
  <si>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Piper Perabo</t>
  </si>
  <si>
    <t>Piper Perabo, Adam Garcia</t>
  </si>
  <si>
    <t>Aspiring songwriter Violet Sanford, after getting a job at a women-run NYC bar that teases its male patrons, comes out of her shell.</t>
  </si>
  <si>
    <t>Aspiring songwriter Violet Sanford,</t>
  </si>
  <si>
    <t>tt0202470</t>
  </si>
  <si>
    <t>Rock Star</t>
  </si>
  <si>
    <t>Drama, Music</t>
  </si>
  <si>
    <t>Stephen Herek</t>
  </si>
  <si>
    <t>John Stockwell</t>
  </si>
  <si>
    <t>Mark Wahlberg, Jennifer Aniston, Dominic West, Jason Bonham, Jeff Pilson, Zakk Wylde, Timothy Spall, Blas Elias, Nick Catanese, Brian Vander Ark, Timothy Olyphant, Dagmara Dominczyk, Matthew Glave, Michael Shamus Wiles, Beth Grant</t>
  </si>
  <si>
    <t>Mark Wahlberg, Jennifer Aniston</t>
  </si>
  <si>
    <t>Lead singer of a tribute band becomes lead singer of the real band he idolizes.</t>
  </si>
  <si>
    <t>Lead singer of a tribute band</t>
  </si>
  <si>
    <t>tt0202677</t>
  </si>
  <si>
    <t>The Way of the Gun</t>
  </si>
  <si>
    <t>Christopher McQuarrie</t>
  </si>
  <si>
    <t>Ryan Phillippe, Benicio Del Toro, Juliette Lewis, Taye Diggs, Nicky Katt, Geoffrey Lewis, Dylan Kussman, Scott Wilson, Kristin Lehman, James Caan, Henry Griffin, Armando Guerrero, Andres Orozco, Jan Hanks, Jos√© P√©rez</t>
  </si>
  <si>
    <t>Ryan Phillippe</t>
  </si>
  <si>
    <t>Ryan Phillippe, Benicio Del Toro</t>
  </si>
  <si>
    <t>Two criminal drifters without sympathy get more than they bargained for after kidnapping and holding for ransom the surrogate mother of a powerful and shady man.</t>
  </si>
  <si>
    <t>Two criminal drifters without</t>
  </si>
  <si>
    <t>tt0203009</t>
  </si>
  <si>
    <t>Moulin Rouge!</t>
  </si>
  <si>
    <t>28/09/2001</t>
  </si>
  <si>
    <t>Drama, Musical, Romance</t>
  </si>
  <si>
    <t>Australia, USA</t>
  </si>
  <si>
    <t>Baz Luhrmann</t>
  </si>
  <si>
    <t>Baz Luhrmann, Craig Pearce</t>
  </si>
  <si>
    <t>Nicole Kidman, Ewan McGregor, John Leguizamo, Jim Broadbent, Richard Roxburgh, Garry McDonald, Jacek Koman, Matthew Whittet, Kerry Walker, Caroline O'Connor, Christine Anu, Natalie Mendoza, Lara Mulcahy, David Wenham, Kylie Minogue</t>
  </si>
  <si>
    <t>Nicole Kidman, Ewan McGregor</t>
  </si>
  <si>
    <t>A poet falls for a beautiful courtesan whom a jealous duke covets.</t>
  </si>
  <si>
    <t>A poet falls for a beautiful courtesan</t>
  </si>
  <si>
    <t>tt0203019</t>
  </si>
  <si>
    <t>Men of Honor</t>
  </si>
  <si>
    <t>13/04/2001</t>
  </si>
  <si>
    <t>George Tillman Jr.</t>
  </si>
  <si>
    <t>Scott Marshall Smith</t>
  </si>
  <si>
    <t>Robert De Niro, Cuba Gooding Jr., Charlize Theron, Aunjanue Ellis, Hal Holbrook, Michael Rapaport, Powers Boothe, David Keith, Holt McCallany, David Conrad, Joshua Leonard, Carl Lumbly, Lonette McKee, Glynn Turman, Dennis Troutman</t>
  </si>
  <si>
    <t>Robert De Niro, Cuba Gooding Jr.</t>
  </si>
  <si>
    <t>The story of Carl Brashear, the first African-American U.S. Navy Diver, and the man who trained him.</t>
  </si>
  <si>
    <t>The story of Carl Brashear, the</t>
  </si>
  <si>
    <t>tt0203119</t>
  </si>
  <si>
    <t>Sexy Beast</t>
  </si>
  <si>
    <t>UK, Spain</t>
  </si>
  <si>
    <t>Jonathan Glazer</t>
  </si>
  <si>
    <t>Louis Mellis, David Scinto</t>
  </si>
  <si>
    <t>Ray Winstone, Ben Kingsley, Ian McShane, Amanda Redman, James Fox, Cavan Kendall, Julianne White, √Ålvaro Monje, Robert Atiko, Nieves del Amo Oruet, Enrique Alem√°n Fabrega, G√©rard Barray, Jos√© Maria Cano Ramos, Desir√©e Erasmus, Santiago Frias Munoz</t>
  </si>
  <si>
    <t>Ray Winstone</t>
  </si>
  <si>
    <t>Ray Winstone, Ben Kingsley</t>
  </si>
  <si>
    <t>Brutal gangster Don Logan recruits "retired" safecracker Gal for one last job, but it goes badly for both of them.</t>
  </si>
  <si>
    <t>Brutal gangster Don Logan recruits</t>
  </si>
  <si>
    <t>tt0203166</t>
  </si>
  <si>
    <t>Tillsammans</t>
  </si>
  <si>
    <t>Sweden, Denmark, Italy</t>
  </si>
  <si>
    <t>Lukas Moodysson</t>
  </si>
  <si>
    <t>Lisa Lindgren, Michael Nyqvist, Emma Samuelsson, Sam Kessel, Gustaf Hammarsten, Anja Lundqvist, Jessica Liedberg, Ola Rapace, Axel Zuber, Shanti Roney, Olle Sarri, Cecilia Frode, Lars Frode, Emil Moodysson, Henrik Lundstr√∂m</t>
  </si>
  <si>
    <t>Lisa Lindgren</t>
  </si>
  <si>
    <t>Lisa Lindgren, Michael Nyqvist</t>
  </si>
  <si>
    <t>In 1975, the dynamics of a Swedish commune begin to change upon the arrival of a beaten wife and her two kids.</t>
  </si>
  <si>
    <t>In 1975, the dynamics of a Swedish</t>
  </si>
  <si>
    <t>SEK 17000000</t>
  </si>
  <si>
    <t>tt0203230</t>
  </si>
  <si>
    <t>You Can Count on Me</t>
  </si>
  <si>
    <t>Kenneth Lonergan</t>
  </si>
  <si>
    <t>Amy Ryan, Michael Countryman, Adam LeFevre, Halley Feiffer, Whitney Vance, Peter Kerwin, Betsy Aidem, Laura Linney, Rory Culkin, J. Smith-Cameron, Matthew Broderick, Jon Tenney, Gaby Hoffmann, Mark Ruffalo, Lisa Altomare</t>
  </si>
  <si>
    <t>Amy Ryan</t>
  </si>
  <si>
    <t>Amy Ryan, Michael Countryman</t>
  </si>
  <si>
    <t>A single mother's life is thrown into turmoil after her struggling, rarely seen younger brother returns to town.</t>
  </si>
  <si>
    <t>A single mother's life is thrown</t>
  </si>
  <si>
    <t>tt0203632</t>
  </si>
  <si>
    <t>Der Krieger und die Kaiserin</t>
  </si>
  <si>
    <t>Tom Tykwer</t>
  </si>
  <si>
    <t>Franka Potente, Benno F√ºrmann, Joachim Kr√≥l, Lars Rudolph, Melchior Derouet, Ludger Pistor, Christa Fast, Susanne Bredeh√∂ft, Gottfried Breitfuss, Steffen Scheumann, Rolf Dennemann, Ali Nejat-Nouei, Sybille J. Schedwill, Peter Ender, Friederike Frerichs</t>
  </si>
  <si>
    <t>Two enamoured strangers look for a warm place in a cold world.</t>
  </si>
  <si>
    <t>Two enamoured strangers look for</t>
  </si>
  <si>
    <t>tt0203755</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</si>
  <si>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</si>
  <si>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</si>
  <si>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</si>
  <si>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</si>
  <si>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Matt Dillon</t>
  </si>
  <si>
    <t>Matt Dillon, Mary Jo Smith</t>
  </si>
  <si>
    <t>Every man has a different recollection of the beautiful young woman who wreaked havoc on their lives during one heated night.</t>
  </si>
  <si>
    <t>Every man has a different recollection</t>
  </si>
  <si>
    <t>tt0204137</t>
  </si>
  <si>
    <t>Animal Factory</t>
  </si>
  <si>
    <t>Crime, Drama</t>
  </si>
  <si>
    <t>Steve Buscemi</t>
  </si>
  <si>
    <t>Edward Bunker, Edward Bunker</t>
  </si>
  <si>
    <t>Willem Dafoe, Edward Furlong, Danny Trejo, Mark Boone Junior, Seymour Cassel, Mickey Rourke, Tom Arnold, John Heard, Chris Bauer, Rockets Redglare, Jake La Botz, Mark Engelhardt, Edward Bunker, Victor Pagan, Ernest Harden Jr.</t>
  </si>
  <si>
    <t>Willem Dafoe</t>
  </si>
  <si>
    <t>Willem Dafoe, Edward Furlong</t>
  </si>
  <si>
    <t>A young man goes to prison and a tough, older convict takes him under his wing as a mentor.</t>
  </si>
  <si>
    <t>A young man goes to prison and</t>
  </si>
  <si>
    <t>tt0204175</t>
  </si>
  <si>
    <t>Boys and Girls</t>
  </si>
  <si>
    <t>Robert Iscove</t>
  </si>
  <si>
    <t>Andrew Lowery, Andrew Miller</t>
  </si>
  <si>
    <t>Brendon Ryan Barrett, Gay Thomas Wilson, Raquel Beaudene, Claire Forlani, David Smigelski, Blake Shields, Freddie Prinze Jr., Alyson Hannigan, Jason Biggs, Amanda Detmer, Sean Maysonet, John X, Tsianina Joelson, Kristofer Mickelson, Matt Carmody</t>
  </si>
  <si>
    <t>Brendon Ryan Barrett</t>
  </si>
  <si>
    <t>A friendship is put to the ultimate test when two best friends wind up in bed together.</t>
  </si>
  <si>
    <t>A friendship is put to the ultimate</t>
  </si>
  <si>
    <t>tt0204313</t>
  </si>
  <si>
    <t>Exorcist: The Beginning</t>
  </si>
  <si>
    <t>William Peter Blatty, William Wisher</t>
  </si>
  <si>
    <t>Stellan Skarsg√•rd, Izabella Scorupco, James D'Arcy, Remy Sweeney, Julian Wadham, Andrew French, Ralph Brown, Ben Cross, David Bradley, Alan Ford, Antonie Kamerling, Eddie Osei, Israel Oyelumade, Patrick O'Kane, James Bellamy</t>
  </si>
  <si>
    <t>Stellan Skarsg√•rd</t>
  </si>
  <si>
    <t>Stellan Skarsg√•rd, Izabella Scorupco</t>
  </si>
  <si>
    <t>Years before Father Lankester Merrin helped save Regan MacNeil's soul, he first encounters the demon Pazuzu in East Africa. This is the tale of Father Merrin's initial battle with Pazuzu and the rediscovery of his faith.</t>
  </si>
  <si>
    <t>Years before Father Lankester</t>
  </si>
  <si>
    <t>tt0204626</t>
  </si>
  <si>
    <t>The Watcher</t>
  </si>
  <si>
    <t>17/09/2000</t>
  </si>
  <si>
    <t>Vietnamese</t>
  </si>
  <si>
    <t>Joe Charbanic</t>
  </si>
  <si>
    <t>Darcy Meyers, David Elliot</t>
  </si>
  <si>
    <t>James Spader, Marisa Tomei, Keanu Reeves, Ernie Hudson, Chris Ellis, Robert Cicchini, Yvonne Niami, Jenny McShane, Gina Alexander, Rebekah Nanfria, Joseph Sikora, Jillian Peterson, Michele DiMaso, Andrew Rothenberg, David Pasquesi</t>
  </si>
  <si>
    <t>James Spader, Marisa Tomei</t>
  </si>
  <si>
    <t>David is a serial killer of young women. Joel was in charge of catching him in LA. He moved to Chicago a broken man. So did David and sends him photos of his next victims 24 hours before the murders.</t>
  </si>
  <si>
    <t>David is a serial killer of young</t>
  </si>
  <si>
    <t>tt0204946</t>
  </si>
  <si>
    <t>Bring It On</t>
  </si>
  <si>
    <t>Comedy, Romance, Sport</t>
  </si>
  <si>
    <t>Peyton Reed</t>
  </si>
  <si>
    <t>Jessica Bendinger</t>
  </si>
  <si>
    <t>Kirsten Dunst, Eliza Dushku, Jesse Bradford, Gabrielle Union, Clare Kramer, Nicole Bilderback, Tsianina Joelson, Rini Bell, Nathan West, Huntley Ritter, Shamari Fears, Natina Reed, Brandi Williams, Richard Hillman, Lindsay Sloane</t>
  </si>
  <si>
    <t>Kirsten Dunst, Eliza Dushku</t>
  </si>
  <si>
    <t>A champion high school cheerleading squad discovers its previous captain stole all their best routines from an inner-city school and must scramble to compete at this year's championships.</t>
  </si>
  <si>
    <t>A champion high school cheerleading</t>
  </si>
  <si>
    <t>tt0205177</t>
  </si>
  <si>
    <t>Kevin &amp; Perry Go Large</t>
  </si>
  <si>
    <t>Comedy, Music</t>
  </si>
  <si>
    <t>Ed Bye</t>
  </si>
  <si>
    <t>Harry Enfield, Dave Cummings</t>
  </si>
  <si>
    <t>Harry Enfield, Kathy Burke, Rhys Ifans, Laura Fraser, James Fleet, Louisa Rix, Tabitha Wady, Paul Whitehouse, Natasha Little, Anna Shillinglaw, Badi Uzzaman, Sam Parks, Kenneth Cranham, Mark Tonderai, Patsy Byrne</t>
  </si>
  <si>
    <t>Harry Enfield</t>
  </si>
  <si>
    <t>Harry Enfield, Kathy Burke</t>
  </si>
  <si>
    <t>Two inseparable, hormonal, English BFF teen boys, avoided by all others, head to Ibiza with Kevin's parents. Will they lose their virginity there?</t>
  </si>
  <si>
    <t>Two inseparable, hormonal, English</t>
  </si>
  <si>
    <t>GBP 2000000</t>
  </si>
  <si>
    <t>tt0205271</t>
  </si>
  <si>
    <t>Dr. T &amp; the Women</t>
  </si>
  <si>
    <t>Robert Altman</t>
  </si>
  <si>
    <t>Anne Rapp</t>
  </si>
  <si>
    <t>Richard Gere, Helen Hunt, Farrah Fawcett, Laura Dern, Shelley Long, Tara Reid, Kate Hudson, Liv Tyler, Robert Hays, Matt Malloy, Andy Richter, Lee Grant, Janine Turner, Holly Pelham, Jeanne Evans</t>
  </si>
  <si>
    <t>Richard Gere, Helen Hunt</t>
  </si>
  <si>
    <t>A wealthy gynecologist's ideal life is thrown into turmoil when the women closest to him begin to affect his life in unexpecting ways.</t>
  </si>
  <si>
    <t>A wealthy gynecologist's ideal</t>
  </si>
  <si>
    <t>tt0205873</t>
  </si>
  <si>
    <t>The Dish</t>
  </si>
  <si>
    <t>Comedy, Drama, History</t>
  </si>
  <si>
    <t>Australia</t>
  </si>
  <si>
    <t>Rob Sitch</t>
  </si>
  <si>
    <t>Santo Cilauro, Tom Gleisner</t>
  </si>
  <si>
    <t>Sam Neill, Billy Mitchell, Roz Hammond, Christopher-Robin Street, Luke Keltie, Naomi Wright, Ben Wright-Smith, Beverley Dunn, Grant Thompson, Bille Brown, Bernard Curry, Kevin Harrington, Tom Long, Patrick Warburton, Roy Billing</t>
  </si>
  <si>
    <t>Sam Neill, Billy Mitchell</t>
  </si>
  <si>
    <t>A remote Australian community, populated by quirky characters, plays a key role in the first Apollo moon landing.</t>
  </si>
  <si>
    <t>A remote Australian community,</t>
  </si>
  <si>
    <t>tt0206275</t>
  </si>
  <si>
    <t>Save the Last Dance</t>
  </si>
  <si>
    <t>Thomas Carter</t>
  </si>
  <si>
    <t>Duane Adler, Duane Adler</t>
  </si>
  <si>
    <t>Julia Stiles, Sean Patrick Thomas, Kerry Washington, Fredro Starr, Terry Kinney, Bianca Lawson, Vince Green, Garland Whitt, Elisabeth Oas, Artel Great, Cory Stewart, Jennifer Anglin, Dorothy Martin, Kim Tlusty, Felicia Fields</t>
  </si>
  <si>
    <t>Julia Stiles</t>
  </si>
  <si>
    <t>Julia Stiles, Sean Patrick Thomas</t>
  </si>
  <si>
    <t>A white midwestern girl moves to Chicago, where her new boyfriend is a black teen from the South Side with a rough, semi-criminal past.</t>
  </si>
  <si>
    <t>A white midwestern girl moves</t>
  </si>
  <si>
    <t>tt0206314</t>
  </si>
  <si>
    <t>Joy Ride</t>
  </si>
  <si>
    <t>14/06/2002</t>
  </si>
  <si>
    <t>John Dahl</t>
  </si>
  <si>
    <t>Clay Tarver, J.J. Abrams</t>
  </si>
  <si>
    <t>Steve Zahn, Paul Walker, Leelee Sobieski, Jessica Bowman, Stuart Stone, Basil Wallace, Brian Leckner, Mary Wickliffe, McKenzie Satterthwaite, Dell Yount, Kenneth White, Luis Cort√©s, Michael McCleery, Jim Beaver, Rachel Singer</t>
  </si>
  <si>
    <t>Steve Zahn</t>
  </si>
  <si>
    <t>Steve Zahn, Paul Walker</t>
  </si>
  <si>
    <t>Three young people on a road trip from Colorado to New Jersey talk to a trucker on their CB radio, then must escape when he turns out to be a psychotic killer.</t>
  </si>
  <si>
    <t>Three young people on a road trip</t>
  </si>
  <si>
    <t>tt0206634</t>
  </si>
  <si>
    <t>Children of Men</t>
  </si>
  <si>
    <t>17/11/2006</t>
  </si>
  <si>
    <t>USA, UK, Japan</t>
  </si>
  <si>
    <t>Alfonso Cuar√≥n</t>
  </si>
  <si>
    <t>Alfonso Cuar√≥n, Timothy J. Sexton</t>
  </si>
  <si>
    <t>Juan Gabriel Yacuzzi, Mishal Husain, Rob Curling, Jon Chevalier, Rita Davies, Kim Fenton, Chris Gilbert, Phoebe Hawthorne, Rebecca Howard, Atalanta White, Laurence Woodbridge, Clive Owen, Maria McErlane, Michael Haughey, Phaldut Sharma</t>
  </si>
  <si>
    <t>Juan Gabriel Yacuzzi</t>
  </si>
  <si>
    <t>In 2027, in a chaotic world in which women have become somehow infertile, a former activist agrees to help transport a miraculously pregnant woman to a sanctuary at sea.</t>
  </si>
  <si>
    <t>In 2027, in a chaotic world in</t>
  </si>
  <si>
    <t>tt0206917</t>
  </si>
  <si>
    <t>The Man Who Cried</t>
  </si>
  <si>
    <t>UK, France</t>
  </si>
  <si>
    <t>Yiddish</t>
  </si>
  <si>
    <t>Sally Potter</t>
  </si>
  <si>
    <t>Christina Ricci, Oleg Yankovskiy, Claudia Lander-Duke, Danny Scheinmann, Anna Tzelniker, Barry Davis, Thom Osborn, Frank Chersky, Daniel Hart, Peter Majer, Hana Maria Pravda, Ayala Meir, Abraham Hassan, Lloyd Martin, Uri Meir</t>
  </si>
  <si>
    <t>Christina Ricci</t>
  </si>
  <si>
    <t>Christina Ricci, Oleg Yankovskiy</t>
  </si>
  <si>
    <t>A young refugee traveling from Russia to America in search of her lost father falls for a gypsy horseman.</t>
  </si>
  <si>
    <t>A young refugee traveling from</t>
  </si>
  <si>
    <t>tt0207201</t>
  </si>
  <si>
    <t>What Women Want</t>
  </si>
  <si>
    <t>Nancy Meyers</t>
  </si>
  <si>
    <t>Josh Goldsmith, Cathy Yuspa</t>
  </si>
  <si>
    <t>Mel Gibson, Helen Hunt, Marisa Tomei, Alan Alda, Ashley Johnson, Mark Feuerstein, Lauren Holly, Delta Burke, Valerie Perrine, Judy Greer, Sarah Paulson, Ana Gasteyer, Lisa Edelstein, Loretta Devine, Diana Maria Riva</t>
  </si>
  <si>
    <t>Mel Gibson, Helen Hunt</t>
  </si>
  <si>
    <t>After an accident, a chauvinistic executive gains the ability to hear what women are really thinking.</t>
  </si>
  <si>
    <t>After an accident, a chauvinistic</t>
  </si>
  <si>
    <t>tt0208003</t>
  </si>
  <si>
    <t>Big Momma's House</t>
  </si>
  <si>
    <t>Raja Gosnell</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</si>
  <si>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</si>
  <si>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</si>
  <si>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Martin Lawrence, Nia Long</t>
  </si>
  <si>
    <t>In order to protect a beautiful woman and her son from a robber, a male FBI agent disguises himself as a large grandmother.</t>
  </si>
  <si>
    <t>In order to protect a beautiful</t>
  </si>
  <si>
    <t>tt0208092</t>
  </si>
  <si>
    <t>Snatch</t>
  </si>
  <si>
    <t>Guy Ritchie</t>
  </si>
  <si>
    <t>Benicio Del Toro, Dennis Farina, Vinnie Jones, Brad Pitt, Rade Serbedzija, Jason Statham, Alan Ford, Mike Reid, Robbie Gee, Lennie James, Ewen Bremner, Jason Flemyng, Ade, William Beck, Andy Beckwith</t>
  </si>
  <si>
    <t>Benicio Del Toro, Dennis Farina</t>
  </si>
  <si>
    <t>Unscrupulous boxing promoters, violent bookmakers, a Russian gangster, incompetent amateur robbers and supposedly Jewish jewelers fight to track down a priceless stolen diamond.</t>
  </si>
  <si>
    <t>Unscrupulous boxing promoters,</t>
  </si>
  <si>
    <t>GBP 6000000</t>
  </si>
  <si>
    <t>tt0208874</t>
  </si>
  <si>
    <t>The Contender</t>
  </si>
  <si>
    <t>30/05/2001</t>
  </si>
  <si>
    <t>Rod Lurie</t>
  </si>
  <si>
    <t>Gary Oldman, Joan Allen, Jeff Bridges, Christian Slater, Sam Elliott, William Petersen, Saul Rubinek, Philip Baker Hall, Mike Binder, Robin Thomas, Mariel Hemingway, Kathryn Morris, Kristen Shaw, Douglas Urbanski, Noah Fryrear</t>
  </si>
  <si>
    <t>Gary Oldman</t>
  </si>
  <si>
    <t>Gary Oldman, Joan Allen</t>
  </si>
  <si>
    <t>Senator Laine Hanson is a contender for U.S. Vice President, but information and disinformation about her past surfaces that threatens to derail her confirmation.</t>
  </si>
  <si>
    <t>Senator Laine Hanson is a contender</t>
  </si>
  <si>
    <t>tt0208988</t>
  </si>
  <si>
    <t>Get Carter</t>
  </si>
  <si>
    <t>Stephen Kay</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</si>
  <si>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</si>
  <si>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</si>
  <si>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Sylvester Stallone, Miranda Richardson</t>
  </si>
  <si>
    <t>A Las Vegas mob enforcer travels back to his hometown to investigate his brother's mysterious death.</t>
  </si>
  <si>
    <t>A Las Vegas mob enforcer travels</t>
  </si>
  <si>
    <t>tt0208990</t>
  </si>
  <si>
    <t>La stanza del figlio</t>
  </si>
  <si>
    <t>Italy, France</t>
  </si>
  <si>
    <t>Nanni Moretti</t>
  </si>
  <si>
    <t>Nanni Moretti, Linda Ferri</t>
  </si>
  <si>
    <t>Nanni Moretti, Laura Morante, Jasmine Trinca, Giuseppe Sanfelice, Stefano Abbati, Stefano Accorsi, Toni Bertorelli, Dario Cantarelli, Eleonora Danco, Claudia Della Seta, Luisa De Santis, Silvio Orlando, Sofia Vigliar, Renato Scarpa, Roberto Nobile</t>
  </si>
  <si>
    <t>Nanni Moretti, Laura Morante</t>
  </si>
  <si>
    <t>A psychoanalyst and his family go through profound emotional trauma when their son dies in a scuba diving accident.</t>
  </si>
  <si>
    <t>A psychoanalyst and his family</t>
  </si>
  <si>
    <t>tt0209077</t>
  </si>
  <si>
    <t>Ken Park</t>
  </si>
  <si>
    <t>USA, Netherlands, France</t>
  </si>
  <si>
    <t>Larry Clark, Edward Lachman</t>
  </si>
  <si>
    <t>Harmony Korine, Larry Clark</t>
  </si>
  <si>
    <t>Adam Chubbuck, James Bullard, Seth Gray, Eddie Daniels, Zara McDowell, Maeve Quinlan, Stephen Jasso, Wade Williams, Tiffany Limos, Julio Oscar Mechoso, James Ransone, Patricia Place, Amanda Plummer, Mike Apaletegui, Harrison Young</t>
  </si>
  <si>
    <t>Adam Chubbuck</t>
  </si>
  <si>
    <t>Adam Chubbuck, James Bullard</t>
  </si>
  <si>
    <t>Ken Park is about several Californian skateboarders' lives and relationships with and without their parents.</t>
  </si>
  <si>
    <t>Ken Park is about several Californian</t>
  </si>
  <si>
    <t>tt0209144</t>
  </si>
  <si>
    <t>Memento</t>
  </si>
  <si>
    <t>Christopher Nolan</t>
  </si>
  <si>
    <t>Christopher Nolan, Jonathan Nolan</t>
  </si>
  <si>
    <t>Guy Pearce, Carrie-Anne Moss, Joe Pantoliano, Mark Boone Junior, Russ Fega, Jorja Fox, Stephen Tobolowsky, Harriet Sansom Harris, Thomas Lennon, Callum Keith Rennie, Kimberly Campbell, Marianne Muellerleile, Larry Holden</t>
  </si>
  <si>
    <t>Guy Pearce</t>
  </si>
  <si>
    <t>Guy Pearce, Carrie-Anne Moss</t>
  </si>
  <si>
    <t>A man with short-term memory loss attempts to track down his wife's murderer.</t>
  </si>
  <si>
    <t>A man with short-term memory loss</t>
  </si>
  <si>
    <t>tt0209163</t>
  </si>
  <si>
    <t>The Mummy Returns</t>
  </si>
  <si>
    <t>Stephen Sommers</t>
  </si>
  <si>
    <t>Brendan Fraser, Rachel Weisz, John Hannah, Arnold Vosloo, Oded Fehr, Patricia Velasquez, Freddie Boath, Alun Armstrong, Dwayne Johnson, Adewale Akinnuoye-Agbaje, Shaun Parkes, Bruce Byron, Joe Dixon, Tom Fisher, Aharon Ipal√©</t>
  </si>
  <si>
    <t>Brendan Fraser, Rachel Weisz</t>
  </si>
  <si>
    <t>The mummified body of Imhotep is shipped to a museum in London, where he once again wakes and begins his campaign of rage and terror.</t>
  </si>
  <si>
    <t>The mummified body of Imhotep</t>
  </si>
  <si>
    <t>tt0209475</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</si>
  <si>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</si>
  <si>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</si>
  <si>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</si>
  <si>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</si>
  <si>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Jennifer Lopez</t>
  </si>
  <si>
    <t>Jennifer Lopez, Matthew McConaughey</t>
  </si>
  <si>
    <t>Mary Fiore is San Francisco's most successful supplier of romance and glamor. She knows all the tricks. She knows all the rules. But then she breaks the most important rule of all: she falls in love with the groom.</t>
  </si>
  <si>
    <t>Mary Fiore is San Francisco's</t>
  </si>
  <si>
    <t>tt0209958</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</si>
  <si>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</si>
  <si>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</si>
  <si>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</si>
  <si>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</si>
  <si>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Jennifer Lopez, Colton James</t>
  </si>
  <si>
    <t>An F.B.I. Agent persuades a social worker, who is adept with a new experimental technology, to enter the mind of a comatose serial killer in order to learn where he has hidden his latest kidnap victim.</t>
  </si>
  <si>
    <t>An F.B.I. Agent persuades a social</t>
  </si>
  <si>
    <t>tt0210065</t>
  </si>
  <si>
    <t>Gangster No. 1</t>
  </si>
  <si>
    <t>30/03/2001</t>
  </si>
  <si>
    <t>UK, Germany, Ireland</t>
  </si>
  <si>
    <t>Paul McGuigan</t>
  </si>
  <si>
    <t>Johnny Ferguson, Louis Mellis</t>
  </si>
  <si>
    <t>Malcolm McDowell, David Thewlis, Paul Bettany, Saffron Burrows, Kenneth Cranham, Jamie Foreman, Eddie Marsan, Andrew Lincoln, Doug Allen, Razaaq Adoti, Cavan Clerkin, David Kennedy, Johnny Harris, Anton Saunders, Alex McSweeney</t>
  </si>
  <si>
    <t>Malcolm McDowell</t>
  </si>
  <si>
    <t>Malcolm McDowell, David Thewlis</t>
  </si>
  <si>
    <t>Chronicles the rise and fall of a prominent, and particularly ruthless English gangster.</t>
  </si>
  <si>
    <t>Chronicles the rise and fall of</t>
  </si>
  <si>
    <t>tt0210070</t>
  </si>
  <si>
    <t>Ginger Snaps</t>
  </si>
  <si>
    <t>Canada</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</si>
  <si>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</si>
  <si>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</si>
  <si>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</si>
  <si>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Emily Perkins</t>
  </si>
  <si>
    <t>Emily Perkins, Katharine Isabelle</t>
  </si>
  <si>
    <t>Two death-obsessed sisters, outcasts in their suburban neighborhood, must deal with the tragic consequences when one of them is bitten by a deadly werewolf.</t>
  </si>
  <si>
    <t>Two death-obsessed sisters, outcasts</t>
  </si>
  <si>
    <t>tt0210616</t>
  </si>
  <si>
    <t>Center Stage</t>
  </si>
  <si>
    <t>Nicholas Hytner</t>
  </si>
  <si>
    <t>Carol Heikkinen</t>
  </si>
  <si>
    <t>Amanda Schull, Christine Dunham, Stephen Stout, Maryann Plunkett, Laura Hicks, Barbara Caruso, Jeff Hayenga, Zoe Saldana, Victor Anthony, Karen Shallo, Carlo Alban, Giselle Daly, Ethan Stiefel, Susan May Pratt, Shakiem Evans</t>
  </si>
  <si>
    <t>Amanda Schull</t>
  </si>
  <si>
    <t>Amanda Schull, Christine Dunham</t>
  </si>
  <si>
    <t>A group of 12 teenagers from various backgrounds enroll at the American Ballet Academy in New York to make it as ballet dancers and each one deals with the problems and stress of training and getting ahead in the world of dance.</t>
  </si>
  <si>
    <t>A group of 12 teenagers from various</t>
  </si>
  <si>
    <t>tt0210945</t>
  </si>
  <si>
    <t>Remember the Titans</t>
  </si>
  <si>
    <t>Biography, Drama, Sport</t>
  </si>
  <si>
    <t>Boaz Yakin</t>
  </si>
  <si>
    <t>Gregory Allen Howard</t>
  </si>
  <si>
    <t>Denzel Washington, Will Patton, Wood Harris, Ryan Hurst, Donald Faison, Craig Kirkwood, Ethan Suplee, Kip Pardue, Hayden Panettiere, Nicole Ari Parker, Kate Bosworth, Earl Poitier, Ryan Gosling, Burgess Jenkins, Neal Ghant</t>
  </si>
  <si>
    <t>Denzel Washington, Will Patton</t>
  </si>
  <si>
    <t>The true story of a newly appointed African-American coach and his high school team on their first season as a racially integrated unit.</t>
  </si>
  <si>
    <t>The true story of a newly appointed</t>
  </si>
  <si>
    <t>tt0211181</t>
  </si>
  <si>
    <t>102 Dalmatians</t>
  </si>
  <si>
    <t>Kevin Lima</t>
  </si>
  <si>
    <t>Dodie Smith, Kristen Buckley</t>
  </si>
  <si>
    <t>Glenn Close, G√©rard Depardieu, Ioan Gruffudd, Alice Evans, Tim McInnerny, Eric Idle, Ben Crompton, Carol MacReady, Ian Richardson, Jim Carter, Ron Cook, Timothy West, David Horovitch, Dick Brannick, Mike Hayley</t>
  </si>
  <si>
    <t>Glenn Close</t>
  </si>
  <si>
    <t>Glenn Close, G√©rard Depardieu</t>
  </si>
  <si>
    <t>Cruella DeVil gets out of prison and goes after the puppies once more.</t>
  </si>
  <si>
    <t>Cruella DeVil gets out of prison</t>
  </si>
  <si>
    <t>tt0211443</t>
  </si>
  <si>
    <t>Jason X</t>
  </si>
  <si>
    <t>25/06/2004</t>
  </si>
  <si>
    <t>James Isaac</t>
  </si>
  <si>
    <t>Victor Miller, Todd Farmer</t>
  </si>
  <si>
    <t>Kane Hodder, Jeff Geddis, Lexa Doig, David Cronenberg, Markus Parilo, Jonathan Potts, Lisa Ryder, Dov Tiefenbach, Chuck Campbell, Melyssa Ade, Boyd Banks, Barna Moricz, Dylan Bierk, Todd Farmer, Peter Mensah</t>
  </si>
  <si>
    <t>Kane Hodder</t>
  </si>
  <si>
    <t>Kane Hodder, Jeff Geddis</t>
  </si>
  <si>
    <t>Jason Voorhees returns with a new look, a new machete, and his same murderous attitude as he is awakened on a spaceship in the 25th century.</t>
  </si>
  <si>
    <t>Jason Voorhees returns with a</t>
  </si>
  <si>
    <t>tt0211465</t>
  </si>
  <si>
    <t>Knockaround Guys</t>
  </si>
  <si>
    <t>Brian Koppelman, David Levien</t>
  </si>
  <si>
    <t>Barry Pepper, Andy Davoli, Seth Green, Vin Diesel, John Malkovich, Arthur J. Nascarella, Tom Noonan, Nicholas Pasco, Shawn Doyle, Kevin Gage, Dennis Hopper, Andrew Francis, John Liddle, Kris Lemche, Dov Tiefenbach</t>
  </si>
  <si>
    <t>Barry Pepper</t>
  </si>
  <si>
    <t>Barry Pepper, Andy Davoli</t>
  </si>
  <si>
    <t>The wannabe sons of mobsters go to a remote town in the Midwest, and get themselves into more trouble than anyone could anticipate.</t>
  </si>
  <si>
    <t>The wannabe sons of mobsters go</t>
  </si>
  <si>
    <t>tt0211915</t>
  </si>
  <si>
    <t>Le fabuleux destin d'Am√©lie Poulain</t>
  </si>
  <si>
    <t>France, Germany</t>
  </si>
  <si>
    <t>Jean-Pierre Jeunet</t>
  </si>
  <si>
    <t>Guillaume Laurant, Jean-Pierre Jeunet</t>
  </si>
  <si>
    <t>Audrey Tautou, Mathieu Kassovitz, Rufus, Lorella Cravotta, Serge Merlin, Jamel Debbouze, Clotilde Mollet, Claire Maurier, Isabelle Nanty, Dominique Pinon, Artus de Penguern, Yolande Moreau, Urbain Cancelier, Maurice B√©nichou, Michel Robin</t>
  </si>
  <si>
    <t>Audrey Tautou</t>
  </si>
  <si>
    <t>Audrey Tautou, Mathieu Kassovitz</t>
  </si>
  <si>
    <t>Am√©lie is an innocent and naive girl in Paris with her own sense of justice. She decides to help those around her and, along the way, discovers love.</t>
  </si>
  <si>
    <t>Am√©lie is an innocent and naive</t>
  </si>
  <si>
    <t>tt0211933</t>
  </si>
  <si>
    <t>Awake</t>
  </si>
  <si>
    <t>14/11/2008</t>
  </si>
  <si>
    <t>Joby Harold</t>
  </si>
  <si>
    <t>Hayden Christensen, Jessica Alba, Terrence Howard, Lena Olin, Christopher McDonald, Sam Robards, Arliss Howard, Fisher Stevens, Georgina Chapman, David Harbour, Steven Hinkle, Denis O'Hare, Charlie Hewson, Court Young, Joseph Costa</t>
  </si>
  <si>
    <t>Hayden Christensen</t>
  </si>
  <si>
    <t>Hayden Christensen, Jessica Alba</t>
  </si>
  <si>
    <t>A wealthy young man undergoing heart transplant surgery discovers that the surgical team intend to murder him.</t>
  </si>
  <si>
    <t>A wealthy young man undergoing</t>
  </si>
  <si>
    <t>tt0211938</t>
  </si>
  <si>
    <t>Bait</t>
  </si>
  <si>
    <t>Andrew Scheinman, Adam Scheinman</t>
  </si>
  <si>
    <t>Jamie Foxx, David Morse, Robert Pastorelli, Doug Hutchison, Kimberly Elise, David Paymer, Mike Epps, Jamie Kennedy, Nestor Serrano, Kirk Acevedo, Jeffrey Donovan, Megan Dodds, Tia Texada, Neil Crone, Matthew Witherly</t>
  </si>
  <si>
    <t>Jamie Foxx</t>
  </si>
  <si>
    <t>Jamie Foxx, David Morse</t>
  </si>
  <si>
    <t>An ex-con is used by police to lure a criminal out of hiding.</t>
  </si>
  <si>
    <t>An ex-con is used by police to</t>
  </si>
  <si>
    <t>tt0211946</t>
  </si>
  <si>
    <t>Berlin Calling</t>
  </si>
  <si>
    <t>Hannes St√∂hr</t>
  </si>
  <si>
    <t>Paul Kalkbrenner, Rita Lengyel, Corinna Harfouch, Araba Walton, Peter Schneider, Rolf Peter Kahl, Henriette M√ºller, Udo Kroschwald, Megan Gay, Max Mauff, Peter Moltzen, Dirk Borchardt, Erdal Yildiz, Ernest Hausmann, Andr√© Hoffmann</t>
  </si>
  <si>
    <t>Paul Kalkbrenner</t>
  </si>
  <si>
    <t>Paul Kalkbrenner, Rita Lengyel</t>
  </si>
  <si>
    <t>A man tours clubs around the globe with his manager and girlfriend. On the eve of their largest album release he is admitted to a psychiatric clinic after overdosing at a gig.</t>
  </si>
  <si>
    <t>A man tours clubs around the globe</t>
  </si>
  <si>
    <t>tt0212338</t>
  </si>
  <si>
    <t>Meet the Parents</t>
  </si>
  <si>
    <t>Thai</t>
  </si>
  <si>
    <t>Jay Roach</t>
  </si>
  <si>
    <t>Greg Glienna, Mary Ruth Clarke</t>
  </si>
  <si>
    <t>Robert De Niro, Ben Stiller, Teri Polo, Blythe Danner, Nicole DeHuff, Jon Abrahams, Owen Wilson, James Rebhorn, Tom McCarthy, Phyllis George, Kali Rocha, Bernie Sheredy, Judah Friedlander, Peter Bartlett, John Elsen</t>
  </si>
  <si>
    <t>Robert De Niro, Ben Stiller</t>
  </si>
  <si>
    <t>Male nurse Greg Focker meets his girlfriend's parents before proposing, but her suspicious father is every date's worst nightmare.</t>
  </si>
  <si>
    <t>Male nurse Greg Focker meets his</t>
  </si>
  <si>
    <t>tt0212346</t>
  </si>
  <si>
    <t>Miss Congeniality</t>
  </si>
  <si>
    <t>Donald Petrie</t>
  </si>
  <si>
    <t>Marc Lawrence, Katie Ford</t>
  </si>
  <si>
    <t>Sandra Bullock, Michael Caine, Benjamin Bratt, Candice Bergen, William Shatner, Ernie Hudson, John DiResta, Heather Burns, Melissa De Sousa, Steve Monroe, Deirdre Quinn, Wendy Raquel Robinson, Asia De Marcos, Ken Thomas, Gabriel Folse</t>
  </si>
  <si>
    <t>Sandra Bullock, Michael Caine</t>
  </si>
  <si>
    <t>An F.B.I. Agent must go undercover in the Miss United States beauty pageant to prevent a group from bombing the event.</t>
  </si>
  <si>
    <t>An F.B.I. Agent must go undercover</t>
  </si>
  <si>
    <t>tt0212712</t>
  </si>
  <si>
    <t>29/10/2004</t>
  </si>
  <si>
    <t>Hong Kong, China, France, Italy, Germany</t>
  </si>
  <si>
    <t>Tony Chiu-Wai Leung, Li Gong, Faye Wong, Takuya Kimura, Ziyi Zhang, Carina Lau, Chen Chang, Jie Dong, Maggie Cheung, Thongchai McIntyre, Wang Sum, Ping Lam Siu, Farini Cheung, Sabrina Cheung, Siu-Lung Ching</t>
  </si>
  <si>
    <t>Tony Chiu-Wai Leung</t>
  </si>
  <si>
    <t>Several women enter a science fiction author's life over the course of a few years, after the author has lost the woman he considers his one true love.</t>
  </si>
  <si>
    <t>Several women enter a science</t>
  </si>
  <si>
    <t>tt0212720</t>
  </si>
  <si>
    <t>A.I. Artificial Intelligence</t>
  </si>
  <si>
    <t>Brian Aldiss, Ian Watson</t>
  </si>
  <si>
    <t>Haley Joel Osment, Frances O'Connor, Sam Robards, Jake Thomas, Jude Law, William Hurt, Ken Leung, Clark Gregg, Kevin Sussman, Tom Gallop, Eugene Osment, April Grace, Matt Winston, Sabrina Grdevich, Theo Greenly</t>
  </si>
  <si>
    <t>Haley Joel Osment</t>
  </si>
  <si>
    <t>Haley Joel Osment, Frances O'Connor</t>
  </si>
  <si>
    <t>A highly advanced robotic boy longs to become "real" so that he can regain the love of his human mother.</t>
  </si>
  <si>
    <t>A highly advanced robotic boy</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</si>
  <si>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</si>
  <si>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</si>
  <si>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</si>
  <si>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</si>
  <si>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</si>
  <si>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Anthony Hopkins</t>
  </si>
  <si>
    <t>Anthony Hopkins, Julianne Moore</t>
  </si>
  <si>
    <t>Living in exile, Dr. Hannibal Lecter tries to reconnect with now disgraced F.B.I. Agent Clarice Starling, and finds himself a target for revenge from a powerful victim.</t>
  </si>
  <si>
    <t>Living in exile, Dr. Hannibal</t>
  </si>
  <si>
    <t>tt0213149</t>
  </si>
  <si>
    <t>Pearl Harbor</t>
  </si>
  <si>
    <t>Randall Wallace</t>
  </si>
  <si>
    <t>Ben Affleck, Josh Hartnett, Kate Beckinsale, William Lee Scott, Greg Zola, Ewen Bremner, Alec Baldwin, Jaime King, Catherine Kellner, Jennifer Garner, Jon Voight, Cuba Gooding Jr., Michael Shannon, Matthew Davis, Mako</t>
  </si>
  <si>
    <t>Ben Affleck, Josh Hartnett</t>
  </si>
  <si>
    <t>A tale of war and romance mixed in with history. The story follows two lifelong friends and a beautiful nurse who are caught up in the horror of an infamous Sunday morning in 1941.</t>
  </si>
  <si>
    <t>A tale of war and romance mixed</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</si>
  <si>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</si>
  <si>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</si>
  <si>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</si>
  <si>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</si>
  <si>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</si>
  <si>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Elizabeth Daily</t>
  </si>
  <si>
    <t>Elizabeth Daily, Tara Strong</t>
  </si>
  <si>
    <t>The Rugrats travel to Paris, France, where Chuckie (Christine Cavanaugh) hopes to find a new mother and keep his father from marrying an evil business woman.</t>
  </si>
  <si>
    <t>The Rugrats travel to Paris, France,</t>
  </si>
  <si>
    <t>tt0213790</t>
  </si>
  <si>
    <t>The Ladies Man</t>
  </si>
  <si>
    <t>Reginald Hudlin</t>
  </si>
  <si>
    <t>Tim Meadows, Dennis McNicholas</t>
  </si>
  <si>
    <t>Tim Meadows, Karyn Parsons, Billy Dee Williams, John Witherspoon, Jill Talley, Lee Evans, Will Ferrell, Sofia Milos, Eugene Levy, David Huband, Jammer, Ken Hudson Campbell, Kevin McDonald, Tamala Jones, Julianne Moore</t>
  </si>
  <si>
    <t>Tim Meadows</t>
  </si>
  <si>
    <t>Tim Meadows, Karyn Parsons</t>
  </si>
  <si>
    <t>The Saturday Night Live (1975) character gets a big screen treatment.</t>
  </si>
  <si>
    <t>The Saturday Night Live (1975)</t>
  </si>
  <si>
    <t>tt0213847</t>
  </si>
  <si>
    <t>Mal√®na</t>
  </si>
  <si>
    <t>Italy, USA</t>
  </si>
  <si>
    <t>Giuseppe Tornatore</t>
  </si>
  <si>
    <t>Giuseppe Tornatore, Luciano Vincenzoni</t>
  </si>
  <si>
    <t>Monica Bellucci, Giuseppe Sulfaro, Luciano Federico, Matilde Piana, Pietro Notarianni, Gaetano Aronica, Gilberto Idonea, Angelo Pellegrino, Gabriella Di Luzio, Pippo Provvidenti, Maria Terranova, Marcello Catalano, Elisa Morucci, Domenico Gennaro, Vitalba Andrea</t>
  </si>
  <si>
    <t>Monica Bellucci</t>
  </si>
  <si>
    <t>Monica Bellucci, Giuseppe Sulfaro</t>
  </si>
  <si>
    <t>Amidst the war climate, a teenage boy discovering himself becomes love-stricken by Mal√®na, a sensual woman living in a small, narrow-minded Italian town.</t>
  </si>
  <si>
    <t>Amidst the war climate, a teenage</t>
  </si>
  <si>
    <t>tt0213890</t>
  </si>
  <si>
    <t>Mohabbatein</t>
  </si>
  <si>
    <t>Aditya Chopra</t>
  </si>
  <si>
    <t>Aditya Chopra, Aditya Chopra</t>
  </si>
  <si>
    <t>Amitabh Bachchan, Shah Rukh Khan, Uday Chopra, Jugal Hansraj, Jimmy Sheirgill, Shamita Shetty, Preeti Jhangiani, Kim Sharma, Aishwarya Rai Bachchan, Anupam Kher, Archana Puran Singh, Saurabh Shukla, Helen, Amrish Puri, Shefali Shah</t>
  </si>
  <si>
    <t>Amitabh Bachchan</t>
  </si>
  <si>
    <t>Amitabh Bachchan, Shah Rukh Khan</t>
  </si>
  <si>
    <t>A film about the battle between love and fear, between two stubborn men and their opposing beliefs and the outcome of the love stories of 3 couples.</t>
  </si>
  <si>
    <t>A film about the battle between</t>
  </si>
  <si>
    <t>tt0214388</t>
  </si>
  <si>
    <t>100 Girls</t>
  </si>
  <si>
    <t>Michael Davis</t>
  </si>
  <si>
    <t>Jonathan Tucker, Emmanuelle Chriqui, James DeBello, Katherine Heigl, Larisa Oleynik, Jaime Pressly, Marissa Ribisi, Johnny Green, Aimee Graham, Ange Billman, Kristina Anapau, Rainbeau Mars, M√≥nica Huarte, Reilly McLaren, Kristin Herold</t>
  </si>
  <si>
    <t>Jonathan Tucker</t>
  </si>
  <si>
    <t>Jonathan Tucker, Emmanuelle Chriqui</t>
  </si>
  <si>
    <t>Matt spends the night with a girl in an elevator during power outage in a girls' college dorm. He never sees her. Waking up in the morning, panties are all that's left of her. How does he find her in a building with 100 girls?</t>
  </si>
  <si>
    <t>Matt spends the night with a girl</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</si>
  <si>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</si>
  <si>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</si>
  <si>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</si>
  <si>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</si>
  <si>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</si>
  <si>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Breckin Meyer</t>
  </si>
  <si>
    <t>Breckin Meyer, Seann William Scott</t>
  </si>
  <si>
    <t>Four college buddies embark on a road trip to retrieve an illicit tape mistakenly mailed to a female friend.</t>
  </si>
  <si>
    <t>Four college buddies embark on</t>
  </si>
  <si>
    <t>tt0215545</t>
  </si>
  <si>
    <t>Bamboozled</t>
  </si>
  <si>
    <t>Spike Lee</t>
  </si>
  <si>
    <t>Damon Wayans, Savion Glover, Jada Pinkett Smith, Tommy Davidson, Michael Rapaport, Thomas Jefferson Byrd, Paul Mooney, Sarah Jones, Gillian White, Susan Batson, Yasiin Bey, M.C. Serch, Gano Grills, Canibus, DJ Scratch</t>
  </si>
  <si>
    <t>Damon Wayans</t>
  </si>
  <si>
    <t>Damon Wayans, Savion Glover</t>
  </si>
  <si>
    <t>A frustrated African-American TV writer proposes a blackface minstrel show in protest, but to his chagrin it becomes a hit.</t>
  </si>
  <si>
    <t>A frustrated African-American</t>
  </si>
  <si>
    <t>tt0215750</t>
  </si>
  <si>
    <t>Enemy at the Gates</t>
  </si>
  <si>
    <t>Drama, History, War</t>
  </si>
  <si>
    <t>Ireland, UK, France, Germany, USA</t>
  </si>
  <si>
    <t>Jean-Jacques Annaud</t>
  </si>
  <si>
    <t>Jean-Jacques Annaud, Alain Godard</t>
  </si>
  <si>
    <t>Jude Law, Ed Harris, Rachel Weisz, Joseph Fiennes, Bob Hoskins, Ron Perlman, Eva Mattes, Gabriel Thomson, Matthias Habich, Sophie Rois, Ivan Shvedoff, Mario Bandi, Hans Martin Stier, Clemens Schick, Mikhail Matveev</t>
  </si>
  <si>
    <t>Jude Law, Ed Harris</t>
  </si>
  <si>
    <t>A Russian and a German sniper play a game of cat-and-mouse during the Battle of Stalingrad.</t>
  </si>
  <si>
    <t>A Russian and a German sniper</t>
  </si>
  <si>
    <t>tt0216216</t>
  </si>
  <si>
    <t>The 6th Day</t>
  </si>
  <si>
    <t>26/01/2001</t>
  </si>
  <si>
    <t>Roger Spottiswoode</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</si>
  <si>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</si>
  <si>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</si>
  <si>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</si>
  <si>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Futuristic action film about a</t>
  </si>
  <si>
    <t>tt0216625</t>
  </si>
  <si>
    <t>Code inconnu: R√©cit incomplet de divers voyages</t>
  </si>
  <si>
    <t>France, Austria, Romania, Germany</t>
  </si>
  <si>
    <t>Malinka</t>
  </si>
  <si>
    <t>Michael Haneke</t>
  </si>
  <si>
    <t>Juliette Binoche, Thierry Neuvic, Josef Bierbichler, Alexandre Hamidi, Maimouna H√©l√®ne Diarra, Ona Lu Yenke, Djibril Kouyat√©, Luminita Gheorghiu, Crenguta Hariton, Bob Nicolescu, Bruno Todeschini, Paulus Manker, Didier Flamand, Walid Afkir, Maurice B√©nichou</t>
  </si>
  <si>
    <t>Juliette Binoche</t>
  </si>
  <si>
    <t>Juliette Binoche, Thierry Neuvic</t>
  </si>
  <si>
    <t>A young man harasses a homeless woman, another man protests, the police arrest both and the woman has to leave the country. What were their various story-lines leading up to this event?</t>
  </si>
  <si>
    <t>A young man harasses a homeless</t>
  </si>
  <si>
    <t>tt0216651</t>
  </si>
  <si>
    <t>Vampire Hunter D: Bloodlust</t>
  </si>
  <si>
    <t>17/04/2001</t>
  </si>
  <si>
    <t>Animation, Action, Fantasy</t>
  </si>
  <si>
    <t>Japan</t>
  </si>
  <si>
    <t>Yoshiaki Kawajiri</t>
  </si>
  <si>
    <t>Hideyuki Kikuchi, Yoshiaki Kawajiri</t>
  </si>
  <si>
    <t>Andrew Philpot, John Rafter Lee, Pamela Adlon, Wendee Lee, Michael McShane, Julia Fletcher, Matt McKenzie, John DiMaggio, Alex Fernandez, Jack Fletcher, John Hostetter, Dwight Schultz, Mary Elizabeth McGlynn, John DeMita, Debi Derryberry</t>
  </si>
  <si>
    <t>Andrew Philpot</t>
  </si>
  <si>
    <t>Andrew Philpot, John Rafter Lee</t>
  </si>
  <si>
    <t>When a girl is abducted by a vampire, a legendary bounty hunter is hired to bring her back.</t>
  </si>
  <si>
    <t>When a girl is abducted by a vampire,</t>
  </si>
  <si>
    <t>tt0217505</t>
  </si>
  <si>
    <t>Gangs of New York</t>
  </si>
  <si>
    <t>24/01/2003</t>
  </si>
  <si>
    <t>USA, Italy</t>
  </si>
  <si>
    <t>Irish</t>
  </si>
  <si>
    <t>Martin Scorsese</t>
  </si>
  <si>
    <t>Jay Cocks, Jay Cocks</t>
  </si>
  <si>
    <t>Leonardo DiCaprio, Daniel Day-Lewis, Cameron Diaz, Jim Broadbent, John C. Reilly, Henry Thomas, Liam Neeson, Brendan Gleeson, Gary Lewis, Stephen Graham, Eddie Marsan, Alec McCowen, David Hemmings, Lawrence Gilliard Jr., Cara Seymour</t>
  </si>
  <si>
    <t>Leonardo DiCaprio, Daniel Day-Lewis</t>
  </si>
  <si>
    <t>In 1862, Amsterdam Vallon returns to the Five Points area of New York City seeking revenge against Bill the Butcher, his father's killer.</t>
  </si>
  <si>
    <t>In 1862, Amsterdam Vallon returns</t>
  </si>
  <si>
    <t>tt0217630</t>
  </si>
  <si>
    <t>Loser</t>
  </si>
  <si>
    <t>Amy Heckerling</t>
  </si>
  <si>
    <t>Jason Biggs, Mena Suvari, Zak Orth, Thomas Sadoski, Jimmi Simpson, Greg Kinnear, Dan Aykroyd, Twink Caplan, Bobby Slayton, Robert Miano, Mollie Heckerling, Colleen Camp, Andy Dick, Steven Wright, Brian Backer</t>
  </si>
  <si>
    <t>Jason Biggs</t>
  </si>
  <si>
    <t>Jason Biggs, Mena Suvari</t>
  </si>
  <si>
    <t>A college student, branded a loser by his roommates and booted from the dorm, falls in love with a coed who has eyes for their condescending professor.</t>
  </si>
  <si>
    <t>A college student, branded a loser</t>
  </si>
  <si>
    <t>tt0217756</t>
  </si>
  <si>
    <t>Ready to Rumble</t>
  </si>
  <si>
    <t>David Arquette, Oliver Platt, Scott Caan, Bill Goldberg, Rose McGowan, Dallas Page, Richard Lineback, Chris Owen, Steve Borden, Joe Pantoliano, Martin Landau, Caroline Rhea, Tait Smith, Ellen Albertini Dow, Kathleen Freeman</t>
  </si>
  <si>
    <t>David Arquette</t>
  </si>
  <si>
    <t>David Arquette, Oliver Platt</t>
  </si>
  <si>
    <t>Two slacker wrestling fans are devastated by the ousting of their favorite character by an unscrupulous promoter.</t>
  </si>
  <si>
    <t>Two slacker wrestling fans are</t>
  </si>
  <si>
    <t>tt0217869</t>
  </si>
  <si>
    <t>Unbreakable</t>
  </si>
  <si>
    <t>22/12/2000</t>
  </si>
  <si>
    <t>M. Night Shyamalan</t>
  </si>
  <si>
    <t>Bruce Willis, Samuel L. Jackson, Robin Wright, Spencer Treat Clark, Charlayne Woodard, Eamonn Walker, Leslie Stefanson, Johnny Hiram Jamison, Michaelia Carroll, Bostin Christopher, Elizabeth Lawrence, Davis Duffield, Laura Regan, Chance Kelly, Michael Kelly</t>
  </si>
  <si>
    <t>Bruce Willis, Samuel L. Jackson</t>
  </si>
  <si>
    <t>A man learns something extraordinary about himself after a devastating accident.</t>
  </si>
  <si>
    <t>A man learns something extraordinary</t>
  </si>
  <si>
    <t>tt0218817</t>
  </si>
  <si>
    <t>Antitrust</t>
  </si>
  <si>
    <t>Peter Howitt</t>
  </si>
  <si>
    <t>Howard Franklin</t>
  </si>
  <si>
    <t>Ryan Phillippe, Rachael Leigh Cook, Claire Forlani, Tim Robbins, Douglas McFerran, Richard Roundtree, Tygh Runyan, Yee Jee Tso, Nate Dushku, Ned Bellamy, Tyler Labine, Scott Bellis, David Lovgren, Zahf Paroo, Jonathon Young</t>
  </si>
  <si>
    <t>Ryan Phillippe, Rachael Leigh Cook</t>
  </si>
  <si>
    <t>A computer programmer's dream job at a hot Portland-based firm turns nightmarish when he discovers his boss has a secret and ruthless means of dispatching anti-trust problems.</t>
  </si>
  <si>
    <t>A computer programmer's dream</t>
  </si>
  <si>
    <t>tt0218839</t>
  </si>
  <si>
    <t>Best in Show</t>
  </si>
  <si>
    <t>Christopher Guest</t>
  </si>
  <si>
    <t>Christopher Guest, Eugene Levy</t>
  </si>
  <si>
    <t>Jay Brazeau, Parker Posey, Michael Hitchcock, Catherine O'Hara, Eugene Levy, Carrie Aizley, Lewis Arquette, Dany Canino, Bob Balaban, Will Sasso, Stephen E. Miller, Christopher Guest, Michael McKean, John Michael Higgins, Colin Cunningham</t>
  </si>
  <si>
    <t>Jay Brazeau</t>
  </si>
  <si>
    <t>Jay Brazeau, Parker Posey</t>
  </si>
  <si>
    <t>A colorful array of characters compete at a national dog show.</t>
  </si>
  <si>
    <t>A colorful array of characters</t>
  </si>
  <si>
    <t>tt0218922</t>
  </si>
  <si>
    <t>Original Sin</t>
  </si>
  <si>
    <t>France, Mexico, USA</t>
  </si>
  <si>
    <t>Michael Cristofer</t>
  </si>
  <si>
    <t>Cornell Woolrich, Michael Cristofer</t>
  </si>
  <si>
    <t>Antonio Banderas, Angelina Jolie, Thomas Jane, Jack Thompson, Gregory Itzin, Allison Mackie, Joan Pringle, Cordelia Richards, James Haven, Pedro Armend√°riz Jr., Mario Iv√°n Mart√≠nez, Harry Porter, Fernando Torre Laphame, Shaula Vega, Lisa Owen</t>
  </si>
  <si>
    <t>Antonio Banderas</t>
  </si>
  <si>
    <t>Antonio Banderas, Angelina Jolie</t>
  </si>
  <si>
    <t>A woman, along with her lover, plans to con a rich man by marrying him, earning his trust, and then running away with all his money. Everything goes as planned until she falls in love with him.</t>
  </si>
  <si>
    <t>A woman, along with her lover,</t>
  </si>
  <si>
    <t>tt0218967</t>
  </si>
  <si>
    <t>The Family Man</t>
  </si>
  <si>
    <t>Comedy, Drama, Fantasy</t>
  </si>
  <si>
    <t>Brett Ratner</t>
  </si>
  <si>
    <t>David Diamond, David Weissman</t>
  </si>
  <si>
    <t>Nicolas Cage, T√©a Leoni, Don Cheadle, Jeremy Piven, Saul Rubinek, Josef Sommer, Makenzie Vega, Jake Milkovich, Ryan Milkovich, Lisa Thornhill, Harve Presnell, Mary Beth Hurt, Amber Valletta, Francine York, Ruth Williamson</t>
  </si>
  <si>
    <t>Nicolas Cage, T√©a Leoni</t>
  </si>
  <si>
    <t>A fast-lane investment broker, offered the opportunity to see how the other half lives, wakes up to find that his sports car and girlfriend have become a mini-van and wife.</t>
  </si>
  <si>
    <t>A fast-lane investment broker,</t>
  </si>
  <si>
    <t>tt0219653</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</si>
  <si>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</si>
  <si>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</si>
  <si>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</si>
  <si>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</si>
  <si>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Gerard Butler</t>
  </si>
  <si>
    <t>Gerard Butler, Christopher Plummer</t>
  </si>
  <si>
    <t>A group of thieves breaks into a chamber expecting to find paintings, but instead they release the count himself, who travels to New Orleans to find his nemesis' daughter, Mary Van Helsing.</t>
  </si>
  <si>
    <t>A group of thieves breaks into</t>
  </si>
  <si>
    <t>tt0219699</t>
  </si>
  <si>
    <t>The Gift</t>
  </si>
  <si>
    <t>Billy Bob Thornton, Tom Epperson</t>
  </si>
  <si>
    <t>Cate Blanchett, Giovanni Ribisi, Keanu Reeves, Katie Holmes, Greg Kinnear, Hilary Swank, Michael Jeter, Kim Dickens, Gary Cole, Rosemary Harris, J.K. Simmons, Chelcie Ross, John Beasley, Lynnsee Provence, Hunter McGilvray</t>
  </si>
  <si>
    <t>Cate Blanchett</t>
  </si>
  <si>
    <t>Cate Blanchett, Giovanni Ribisi</t>
  </si>
  <si>
    <t>A fortune teller with extrasensory perception is asked to help find a young woman who has mysteriously disappeared.</t>
  </si>
  <si>
    <t>A fortune teller with extrasensory</t>
  </si>
  <si>
    <t>tt0219822</t>
  </si>
  <si>
    <t>Human Nature</t>
  </si>
  <si>
    <t>21/06/2002</t>
  </si>
  <si>
    <t>Michel Gondry</t>
  </si>
  <si>
    <t>Charlie Kaufman</t>
  </si>
  <si>
    <t>Patricia Arquette, Rhys Ifans, Tim Robbins, Ken Magee, Sy Richardson, David Warshofsky, Hilary Duff, Stanley DeSantis, Peter Dinklage, Toby Huss, Bobby Harwell, Daryl Anderson, Bobby Pyle, Chase MacKenzie Bebak, Mary Kay Place</t>
  </si>
  <si>
    <t>Patricia Arquette</t>
  </si>
  <si>
    <t>Patricia Arquette, Rhys Ifans</t>
  </si>
  <si>
    <t>A woman is in love with a man in love with another woman, and all three have designs on a young man raised as an ape.</t>
  </si>
  <si>
    <t>A woman is in love with a man</t>
  </si>
  <si>
    <t>tt0219854</t>
  </si>
  <si>
    <t>The Kid</t>
  </si>
  <si>
    <t>Jon Turteltaub</t>
  </si>
  <si>
    <t>Audrey Wells</t>
  </si>
  <si>
    <t>Bruce Willis, Spencer Breslin, Emily Mortimer, Lily Tomlin, Jean Smart, Chi McBride, Daniel von Bargen, Dana Ivey, Susan Dalian, Stanley Anderson, Juanita Moore, Esther Scott, Deborah May, Vernee Watson, Jan Hoag</t>
  </si>
  <si>
    <t>Bruce Willis, Spencer Breslin</t>
  </si>
  <si>
    <t>An unhappy and disliked image consultant gets a second shot at life when he is mysteriously confronted by an eight-year-old version of himself.</t>
  </si>
  <si>
    <t>An unhappy and disliked image</t>
  </si>
  <si>
    <t>tt0219965</t>
  </si>
  <si>
    <t>Bandits</t>
  </si>
  <si>
    <t>Barry Levinson</t>
  </si>
  <si>
    <t>Harley Peyton</t>
  </si>
  <si>
    <t>Bruce Willis, Billy Bob Thornton, Cate Blanchett, Troy Garity, Br√≠an F. O'Byrne, Stacey Travis, Bobby Slayton, January Jones, Azura Skye, Peggy Miley, William Converse-Roberts, Richard Riehle, Micole Mercurio, Scott Burkholder, Anthony Burch</t>
  </si>
  <si>
    <t>Bruce Willis, Billy Bob Thornton</t>
  </si>
  <si>
    <t>Two bank robbers fall in love with the girl they've kidnapped.</t>
  </si>
  <si>
    <t>Two bank robbers fall in love</t>
  </si>
  <si>
    <t>tt0220099</t>
  </si>
  <si>
    <t>The Tigger Movie</t>
  </si>
  <si>
    <t>20/04/2000</t>
  </si>
  <si>
    <t>Animation, Comedy, Drama</t>
  </si>
  <si>
    <t>Jun Falkenstein</t>
  </si>
  <si>
    <t>Eddie Guzelian, Jun Falkenstein</t>
  </si>
  <si>
    <t>Jim Cummings, Nikita Hopkins, Ken Sansom, John Fiedler, Peter Cullen, Andre Stojka, Kath Soucie, Tom Attenborough, John Hurt, Frank Welker</t>
  </si>
  <si>
    <t>Jim Cummings</t>
  </si>
  <si>
    <t>Jim Cummings, Nikita Hopkins</t>
  </si>
  <si>
    <t>Tigger goes looking through the hundred-acre-wood to find his family.</t>
  </si>
  <si>
    <t>Tigger goes looking through the</t>
  </si>
  <si>
    <t>tt0220506</t>
  </si>
  <si>
    <t>Halloween: Resurrection</t>
  </si>
  <si>
    <t>13/06/2003</t>
  </si>
  <si>
    <t>Rick Rosenthal</t>
  </si>
  <si>
    <t>Debra Hill, John Carpenter</t>
  </si>
  <si>
    <t>Jamie Lee Curtis, Brad Loree, Busta Rhymes, Bianca Kajlich, Sean Patrick Thomas, Daisy McCrackin, Katee Sackhoff, Luke Kirby, Thomas Ian Nicholas, Ryan Merriman, Tyra Banks, Billy Kay, Gus Lynch, Lorena Gale, Marisa Rudiak</t>
  </si>
  <si>
    <t>Jamie Lee Curtis</t>
  </si>
  <si>
    <t>Jamie Lee Curtis, Brad Loree</t>
  </si>
  <si>
    <t>Three years after he last terrorized his sister, Michael Myers confronts her again, before traveling to Haddonfield to deal with the cast and crew of a reality show which is being broadcast from his old home.</t>
  </si>
  <si>
    <t>Three years after he last terrorized</t>
  </si>
  <si>
    <t>tt0220580</t>
  </si>
  <si>
    <t>Intacto</t>
  </si>
  <si>
    <t>28/03/2003</t>
  </si>
  <si>
    <t>Drama, Fantasy, Romance</t>
  </si>
  <si>
    <t>Spain</t>
  </si>
  <si>
    <t>Juan Carlos Fresnadillo</t>
  </si>
  <si>
    <t>Juan Carlos Fresnadillo, Andr√©s M. Koppel</t>
  </si>
  <si>
    <t>Leonardo Sbaraglia, Eusebio Poncela, M√≥nica L√≥pez, Antonio Dechent, Max von Sydow, Guillermo Toledo, Alber Ponte, Andrea San Vicente, Jes√∫s Noguero, Ram√≥n Serrada, Marisa Lull, Luis Mesonero, Pedro Beitia, Jaime Losada, Susana Lazaro</t>
  </si>
  <si>
    <t>Leonardo Sbaraglia</t>
  </si>
  <si>
    <t>Leonardo Sbaraglia, Eusebio Poncela</t>
  </si>
  <si>
    <t>An enigmatic tale of four incredibly lucky people whose lives are intertwined by destiny are subject to the laws of fate. They discover that they cannot afford to be without luck as they ...</t>
  </si>
  <si>
    <t>An enigmatic tale of four incredibly</t>
  </si>
  <si>
    <t>tt0221027</t>
  </si>
  <si>
    <t>Blow</t>
  </si>
  <si>
    <t>21/09/2001</t>
  </si>
  <si>
    <t>Biography, Crime, Drama</t>
  </si>
  <si>
    <t>USA, Mexico</t>
  </si>
  <si>
    <t>Ted Demme</t>
  </si>
  <si>
    <t>Bruce Porter, David McKenna</t>
  </si>
  <si>
    <t>Johnny Depp, Pen√©lope Cruz, Franka Potente, Rachel Griffiths, Paul Reubens, Jordi Moll√†, Cliff Curtis, Miguel Sandoval, Ethan Suplee, Ray Liotta, Kevin Gage, Max Perlich, Jesse James, Miguel P√©rez, Dan Ferro</t>
  </si>
  <si>
    <t>Johnny Depp, Pen√©lope Cruz</t>
  </si>
  <si>
    <t>George Jung, along with the Medell√≠n Cartel headed by Pablo Escobar, established the American cocaine market in the 1970s in the United States.</t>
  </si>
  <si>
    <t>George Jung, along with the Medell√≠n</t>
  </si>
  <si>
    <t>tt0221073</t>
  </si>
  <si>
    <t>Chopper</t>
  </si>
  <si>
    <t>Andrew Dominik</t>
  </si>
  <si>
    <t>Mark Brandon Read, Andrew Dominik</t>
  </si>
  <si>
    <t>Vince Colosimo, Eric Bana, Ren√©e Brack, Gregory Pitt, Richard Sutherland, David Field, Simon Lyndon, Dan Wyllie, Gary Waddell, Andrew Dunn, Caleb Cluff, Hilton Henderson, Fred Barker, Alan Close, Carl Price</t>
  </si>
  <si>
    <t>Vince Colosimo</t>
  </si>
  <si>
    <t>Vince Colosimo, Eric Bana</t>
  </si>
  <si>
    <t>Chopper tells the intense story of Mark "Chopper" Read, a legendary criminal who wrote his autobiography while serving a jail sentence in prison. His book, "From the Inside", upon which the film is based, was a best-seller.</t>
  </si>
  <si>
    <t>Chopper tells the intense story</t>
  </si>
  <si>
    <t>AUD 5000000</t>
  </si>
  <si>
    <t>tt0221218</t>
  </si>
  <si>
    <t>The Glass House</t>
  </si>
  <si>
    <t>Greek</t>
  </si>
  <si>
    <t>Daniel Sackheim</t>
  </si>
  <si>
    <t>Wesley Strick</t>
  </si>
  <si>
    <t>Leelee Sobieski, Diane Lane, Stellan Skarsg√•rd, Bruce Dern, Kathy Baker, Trevor Morgan, Chris Noth, Michael O'Keefe, Vyto Ruginis, Gavin O'Connor, Carly Pope, China Shavers, Agnes Bruckner, Michael Paul Chan, Rachel Wilson</t>
  </si>
  <si>
    <t>Leelee Sobieski</t>
  </si>
  <si>
    <t>Leelee Sobieski, Diane Lane</t>
  </si>
  <si>
    <t>An orphaned teenager is taken in by a Malibu couple but discovers they aren't the caring friends they seemed to be.</t>
  </si>
  <si>
    <t>An orphaned teenager is taken</t>
  </si>
  <si>
    <t>tt0222012</t>
  </si>
  <si>
    <t>Hey Ram</t>
  </si>
  <si>
    <t>18/02/2000</t>
  </si>
  <si>
    <t>Crime, Drama, History</t>
  </si>
  <si>
    <t>Tamil</t>
  </si>
  <si>
    <t>Kamal Haasan</t>
  </si>
  <si>
    <t>H. Banerjee, Kamal Haasan</t>
  </si>
  <si>
    <t>Kamal Haasan, Shah Rukh Khan, Rani Mukerji, Hema Malini, Girish Karnad, Naseeruddin Shah, Om Puri, Vikram Gokhale, Saurabh Shukla, Nassar, Abbas, Atul Kulkarni, Showkar Janaki, Iravati Harshe, Vasundhara Das</t>
  </si>
  <si>
    <t>Kamal Haasan, Shah Rukh Khan</t>
  </si>
  <si>
    <t>Saketh Ram's wife is raped and killed during direct action day riots in Calcutta. He is convinced that Mahatma Gandhi is responsible for all the problems happening in the country and sets out to kill him.</t>
  </si>
  <si>
    <t>Saketh Ram's wife is raped and</t>
  </si>
  <si>
    <t>tt0222812</t>
  </si>
  <si>
    <t>Beyond Re-Animator</t>
  </si>
  <si>
    <t>25/07/2003</t>
  </si>
  <si>
    <t>Comedy, Horror, Sci-Fi</t>
  </si>
  <si>
    <t>Spain, USA</t>
  </si>
  <si>
    <t>Brian Yuzna</t>
  </si>
  <si>
    <t>Jos√© Manuel G√≥mez, H.P. Lovecraft</t>
  </si>
  <si>
    <t>Jeffrey Combs, Tommy Dean Musset, Jason Barry, B√°rbara Elorrieta, Elsa Pataky, √Ångel Plana, Javier Sandoval, Santiago Segura, Lolo Herrero, Enrique Arce, Nico Baixas, Sim√≥n Andreu, Joaqu√≠n Ortega, Raquel Gribler, Daniel Ortiz</t>
  </si>
  <si>
    <t>Jeffrey Combs</t>
  </si>
  <si>
    <t>Jeffrey Combs, Tommy Dean Musset</t>
  </si>
  <si>
    <t>After 13 years in prison, the mad scientist from</t>
  </si>
  <si>
    <t>After 13 years in prison, the</t>
  </si>
  <si>
    <t>tt0222851</t>
  </si>
  <si>
    <t>Brother</t>
  </si>
  <si>
    <t>Takeshi Kitano</t>
  </si>
  <si>
    <t>Takeshi Kitano, Omar Epps, Claude Maki, Masaya Kat√¥, Susumu Terajima, Royale Watkins, Lombardo Boyar, Ren Osugi, Ryo Ishibashi, James Shigeta, Tatyana Ali, Makoto √îtake, K√¥en Okumura, Naomasa Musaka, Rino Katase</t>
  </si>
  <si>
    <t>Takeshi Kitano, Omar Epps</t>
  </si>
  <si>
    <t>A Japanese gangster is exiled to Los Angeles where his brother lives with a small but respectable multi-racial gang, who he inspires to expand their influence.</t>
  </si>
  <si>
    <t>A Japanese gangster is exiled</t>
  </si>
  <si>
    <t>tt0223897</t>
  </si>
  <si>
    <t>Pay It Forward</t>
  </si>
  <si>
    <t>Mimi Leder</t>
  </si>
  <si>
    <t>Catherine Ryan Hyde, Leslie Dixon</t>
  </si>
  <si>
    <t>Kevin Spacey, Helen Hunt, Haley Joel Osment, Jay Mohr, Jim Caviezel, Jon Bon Jovi, Angie Dickinson, David Ramsey, Gary Werntz, Colleen Flynn, Marc Donato, Kathleen Wilhoite, Liza Snyder, Jeannetta Arnette, Hannah Leder</t>
  </si>
  <si>
    <t>Kevin Spacey, Helen Hunt</t>
  </si>
  <si>
    <t>A young boy attempts to make the world a better place after his teacher gives him that chance.</t>
  </si>
  <si>
    <t>A young boy attempts to make the</t>
  </si>
  <si>
    <t>tt0225071</t>
  </si>
  <si>
    <t>Angel Eyes</t>
  </si>
  <si>
    <t>Luis Mandoki</t>
  </si>
  <si>
    <t>Gerald Di Pego</t>
  </si>
  <si>
    <t>Jennifer Lopez, Jim Caviezel, Jeremy Sisto, Terrence Howard, S√¥nia Braga, Victor Argo, Monet Mazur, Shirley Knight, Daniel Magder, Guylaine St-Onge, Connor McAuley, Jeremy Ratchford, Peter MacNeill, Eldridge Hyndman, Kari Matchett</t>
  </si>
  <si>
    <t>Jennifer Lopez, Jim Caviezel</t>
  </si>
  <si>
    <t>A mysterious man is drawn to a feisty female police officer and a unusual relationship ensues, as not everything is as it seems.</t>
  </si>
  <si>
    <t>A mysterious man is drawn to a</t>
  </si>
  <si>
    <t>tt0227005</t>
  </si>
  <si>
    <t>Made</t>
  </si>
  <si>
    <t>Jon Favreau</t>
  </si>
  <si>
    <t>Jon Favreau, Vince Vaughn, Joe Goossen, Famke Janssen, Makenzie Vega, Jenteal, Tom Morello, Jonathan Silverman, Kimberley Davies, Faizon Love, Elizabeth Barondes, Gary Auerbach, Bill Capizzi, Peter Falk, Vernon Vaughn</t>
  </si>
  <si>
    <t>Jon Favreau, Vince Vaughn</t>
  </si>
  <si>
    <t>Two aspiring boxers, lifelong friends, get involved in a money-laundering scheme through a low-level organized crime group.</t>
  </si>
  <si>
    <t>Two aspiring boxers, lifelong</t>
  </si>
  <si>
    <t>tt0227445</t>
  </si>
  <si>
    <t>The Score</t>
  </si>
  <si>
    <t>19/10/2001</t>
  </si>
  <si>
    <t>Germany, Canada, USA</t>
  </si>
  <si>
    <t>Frank Oz</t>
  </si>
  <si>
    <t>Daniel E. Taylor, Kario Salem</t>
  </si>
  <si>
    <t>Robert De Niro, Edward Norton, Marlon Brando, Angela Bassett, Gary Farmer, Paul Soles, Jamie Harrold, Serge Houde, Jean-Ren√© Ouellet, Martin Drainville, Claude Despins, Richard Waugh, Mark Camacho, Marie-Jos√©e Colburn, Gavin Svensson</t>
  </si>
  <si>
    <t>Robert De Niro, Edward Norton</t>
  </si>
  <si>
    <t>An aging thief hopes to retire and live off his ill-gotten wealth when a young kid convinces him into doing one last heist.</t>
  </si>
  <si>
    <t>An aging thief hopes to retire</t>
  </si>
  <si>
    <t>tt0227538</t>
  </si>
  <si>
    <t>Spy Kids</t>
  </si>
  <si>
    <t>Robert Rodriguez</t>
  </si>
  <si>
    <t>Antonio Banderas, Carla Gugino, Alexa PenaVega, Daryl Sabara, Alan Cumming, Tony Shalhoub, Teri Hatcher, Cheech Marin, Robert Patrick, Danny Trejo, Mike Judge, Richard Linklater, Guillermo Navarro, Johnny Reno, Shannon Shea</t>
  </si>
  <si>
    <t>Antonio Banderas, Carla Gugino</t>
  </si>
  <si>
    <t>The children of secret-agent parents must save them from danger.</t>
  </si>
  <si>
    <t>The children of secret-agent parents</t>
  </si>
  <si>
    <t>tt0227984</t>
  </si>
  <si>
    <t>The 51st State</t>
  </si>
  <si>
    <t>UK, Canada</t>
  </si>
  <si>
    <t>Ronny Yu</t>
  </si>
  <si>
    <t>Stel Pavlou</t>
  </si>
  <si>
    <t>Samuel L. Jackson, Nigel Whitmey, Robert Jezek, Emily Mortimer, Meat Loaf, Jake Abraham, Mac McDonald, Aaron Swartz, David Webber, Michael J. Reynolds, Sonny Muslim, Barbara Barnes, Junix Inocian, Robert Carlyle, Paul Barber</t>
  </si>
  <si>
    <t>Samuel L. Jackson, Nigel Whitmey</t>
  </si>
  <si>
    <t>An American master chemist plans to score big on a once in a lifetime drug deal. All does not go as planned and he is soon entangled in a web of deceit.</t>
  </si>
  <si>
    <t>An American master chemist plans</t>
  </si>
  <si>
    <t>tt0228333</t>
  </si>
  <si>
    <t>Ghosts of Mars</t>
  </si>
  <si>
    <t>John Carpenter</t>
  </si>
  <si>
    <t>Larry Sulkis, John Carpenter</t>
  </si>
  <si>
    <t>Natasha Henstridge, Ice Cube, Jason Statham, Clea DuVall, Pam Grier, Joanna Cassidy, Richard Cetrone, Rosemary Forsyth, Liam Waite, Duane Davis, Lobo Sebastian, Rodney A. Grant, Peter Jason, Wanda De Jesus, Doug McGrath</t>
  </si>
  <si>
    <t>Natasha Henstridge</t>
  </si>
  <si>
    <t>Natasha Henstridge, Ice Cube</t>
  </si>
  <si>
    <t>In 2176, a Martian police unit is sent to pick up a highly dangerous criminal at a remote mining post. Upon arrival, the cops find that the post has become a charnel house.</t>
  </si>
  <si>
    <t>In 2176, a Martian police unit</t>
  </si>
  <si>
    <t>tt0228750</t>
  </si>
  <si>
    <t>Proof of Life</t>
  </si>
  <si>
    <t>Taylor Hackford</t>
  </si>
  <si>
    <t>Tony Gilroy, William Prochnau</t>
  </si>
  <si>
    <t>Meg Ryan, Russell Crowe, David Morse, Pamela Reed, David Caruso, Anthony Heald, Stanley Anderson, Gottfried John, Alun Armstrong, Michael Kitchen, Margo Martindale, Mario Ernesto S√°nchez, Pietro Sibille, Vicky Hern√°ndez, Norma Mart√≠nez</t>
  </si>
  <si>
    <t>Meg Ryan, Russell Crowe</t>
  </si>
  <si>
    <t>Alice hires a professional negotiator to obtain the release of her engineer husband, who has been kidnapped by anti-government guerrillas in South America.</t>
  </si>
  <si>
    <t>Alice hires a professional negotiator</t>
  </si>
  <si>
    <t>tt0228786</t>
  </si>
  <si>
    <t>Les rivi√®res pourpres</t>
  </si>
  <si>
    <t>Mathieu Kassovitz</t>
  </si>
  <si>
    <t>Jean-Christophe Grang√©, Jean-Christophe Grang√©</t>
  </si>
  <si>
    <t>Jean Reno, Vincent Cassel, Nadia Far√®s, Dominique Sanda, Karim Belkhadra, Jean-Pierre Cassel, Didier Flamand, Fran√ßois Levantal, Francine Berg√©, Philippe Nahon, Laurent Lafitte, Robert Gendreu, Christophe Bernard, Nicky Naud√©, Tonio Descanvelle</t>
  </si>
  <si>
    <t>Jean Reno, Vincent Cassel</t>
  </si>
  <si>
    <t>A murder detective must follow the footsteps of a brutal killer within the secrets of a classist college.</t>
  </si>
  <si>
    <t>A murder detective must follow</t>
  </si>
  <si>
    <t>tt0229260</t>
  </si>
  <si>
    <t>Book of Shadows: Blair Witch 2</t>
  </si>
  <si>
    <t>Adventure, Fantasy, Horror</t>
  </si>
  <si>
    <t>Joe Berlinger</t>
  </si>
  <si>
    <t>Daniel Myrick, Eduardo S√°nchez</t>
  </si>
  <si>
    <t>Kurt Loder, Chuck Scarborough, Bruce D. Reed, Jeffrey Donovan, Joe Berlinger, Sara Phillips, Lynda Millard, Deb Burgoyne, Andrea Cox, Lanny Flaherty, Pete Burris, Tristine Skyler, Stephen Barker Turner, Erica Leerhsen, Kim Director</t>
  </si>
  <si>
    <t>Kurt Loder</t>
  </si>
  <si>
    <t>Kurt Loder, Chuck Scarborough</t>
  </si>
  <si>
    <t>A group of tourists arrives in Burkittsville, Maryland after seeing</t>
  </si>
  <si>
    <t>A group of tourists arrives in</t>
  </si>
  <si>
    <t>tt0230011</t>
  </si>
  <si>
    <t>Atlantis: The Lost Empire</t>
  </si>
  <si>
    <t>Gary Trousdale, Kirk Wise</t>
  </si>
  <si>
    <t>Tab Murphy, Kirk Wise</t>
  </si>
  <si>
    <t>Corey Burton, Claudia Christian, Michael J. Fox, James Garner, John Mahoney, Phil Morris, Leonard Nimoy, Don Novello, Jacqueline Obradors, Florence Stanley, David Ogden Stiers, Natalie Strom, Cree Summer, Jim Varney, Jim Cummings</t>
  </si>
  <si>
    <t>Corey Burton</t>
  </si>
  <si>
    <t>Corey Burton, Claudia Christian</t>
  </si>
  <si>
    <t>A young adventurer named Milo Thatch joins an intrepid group of explorers to find the mysterious lost continent of Atlantis.</t>
  </si>
  <si>
    <t>A young adventurer named Milo</t>
  </si>
  <si>
    <t>tt0230030</t>
  </si>
  <si>
    <t>Bedazzled</t>
  </si>
  <si>
    <t>Harold Ramis</t>
  </si>
  <si>
    <t>Peter Cook, Peter Cook</t>
  </si>
  <si>
    <t>Brendan Fraser, Elizabeth Hurley, Frances O'Connor, Miriam Shor, Orlando Jones, Paul Adelstein, Toby Huss, Gabriel Casseus, Brian Doyle-Murray, Jeff Doucette, Aaron Lustig, Rudolf Martin, Julian Firth, Iain Rogerson, Biddy Hodson</t>
  </si>
  <si>
    <t>Brendan Fraser, Elizabeth Hurley</t>
  </si>
  <si>
    <t>Hopeless dweeb Elliot Richards is granted seven wishes by the Devil to snare Allison, the girl of his dreams, in exchange for his soul.</t>
  </si>
  <si>
    <t>Hopeless dweeb Elliot Richards</t>
  </si>
  <si>
    <t>tt0230600</t>
  </si>
  <si>
    <t>The Others</t>
  </si>
  <si>
    <t>Spain, USA, France, Italy, UK</t>
  </si>
  <si>
    <t>Alejandro Amen√°bar</t>
  </si>
  <si>
    <t>Nicole Kidman, Fionnula Flanagan, Christopher Eccleston, Alakina Mann, James Bentley, Eric Sykes, Elaine Cassidy, Ren√©e Asherson, Gordon Reid, Keith Allen, Michelle Fairley, Alexander Vince, Ricardo L√≥pez, Aldo Grilo</t>
  </si>
  <si>
    <t>Nicole Kidman, Fionnula Flanagan</t>
  </si>
  <si>
    <t>A woman who lives in her darkened old family house with her two photosensitive children becomes convinced that the home is haunted.</t>
  </si>
  <si>
    <t>A woman who lives in her darkened</t>
  </si>
  <si>
    <t>tt0230838</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</si>
  <si>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</si>
  <si>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</si>
  <si>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</si>
  <si>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</si>
  <si>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Keanu Reeves, Charlize Theron</t>
  </si>
  <si>
    <t>A workaholic executive, and an unconventional woman agree to a personal relationship for a short period. In this short period she changes his life.</t>
  </si>
  <si>
    <t>A workaholic executive, and an</t>
  </si>
  <si>
    <t>tt0231402</t>
  </si>
  <si>
    <t>Crocodile Dundee in Los Angeles</t>
  </si>
  <si>
    <t>17/08/2001</t>
  </si>
  <si>
    <t>Simon Wincer</t>
  </si>
  <si>
    <t>Paul Hogan, Matt Berry</t>
  </si>
  <si>
    <t>Paul Hogan, Linda Kozlowski, Jere Burns, Jonathan Banks, Alec Wilson, Gerry Skilton, Steve Rackman, Serge Cockburn, Aida Turturro, Paul Rodriguez, Kaitlin Hopkins, David Clendenning, Duke Bannister, Betty Bobbitt, Karen Crone</t>
  </si>
  <si>
    <t>Paul Hogan</t>
  </si>
  <si>
    <t>Paul Hogan, Linda Kozlowski</t>
  </si>
  <si>
    <t>Australian Outback adventurer Mick "Crocodile" Dundee travels to Los Angeles with his young son while his longtime companion suspects foul play at a movie studio.</t>
  </si>
  <si>
    <t>Australian Outback adventurer</t>
  </si>
  <si>
    <t>tt0231775</t>
  </si>
  <si>
    <t>Down to Earth</t>
  </si>
  <si>
    <t>16/02/2001</t>
  </si>
  <si>
    <t>Germany, Canada, Australia, USA</t>
  </si>
  <si>
    <t>Chris Weitz, Paul Weitz</t>
  </si>
  <si>
    <t>Elaine May, Warren Beatty</t>
  </si>
  <si>
    <t>Chris Rock, Regina King, Chazz Palminteri, Eugene Levy, Frankie Faison, Mark Addy, Greg Germann, Jennifer Coolidge, Wanda Sykes, John Cho, Mario Joyner, Bryetta Calloway, Martha Chaves, Brian Rhodes, Herb Lovelle</t>
  </si>
  <si>
    <t>Chris Rock, Regina King</t>
  </si>
  <si>
    <t>After dying before his time, an aspiring black comic gets a second shot at life - by being placed in the body of a wealthy white businessman.</t>
  </si>
  <si>
    <t>After dying before his time, an</t>
  </si>
  <si>
    <t>tt0232500</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</si>
  <si>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</si>
  <si>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</si>
  <si>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</si>
  <si>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Paul Walker</t>
  </si>
  <si>
    <t>Paul Walker, Vin Diesel</t>
  </si>
  <si>
    <t>Los Angeles police officer Brian O'Conner must decide where his loyalty really lies when he becomes enamored with the street racing world he has been sent undercover to destroy.</t>
  </si>
  <si>
    <t>Los Angeles police officer Brian</t>
  </si>
  <si>
    <t>tt0233142</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</si>
  <si>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</si>
  <si>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</si>
  <si>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</si>
  <si>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</si>
  <si>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Kurt Russell</t>
  </si>
  <si>
    <t>Kurt Russell, Kevin Costner</t>
  </si>
  <si>
    <t>A gang of ex-cons rob a casino during Elvis convention week.</t>
  </si>
  <si>
    <t>A gang of ex-cons rob a casino</t>
  </si>
  <si>
    <t>tt0233469</t>
  </si>
  <si>
    <t>Collateral Damage</t>
  </si>
  <si>
    <t>22/02/2002</t>
  </si>
  <si>
    <t>Andrew Davis</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</si>
  <si>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</si>
  <si>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</si>
  <si>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</si>
  <si>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After his family is killed by</t>
  </si>
  <si>
    <t>tt0234000</t>
  </si>
  <si>
    <t>Kaho Naa... Pyaar Hai</t>
  </si>
  <si>
    <t>14/01/2000</t>
  </si>
  <si>
    <t>Action, Romance, Thriller</t>
  </si>
  <si>
    <t>Rakesh Roshan</t>
  </si>
  <si>
    <t>Rakesh Roshan, Sagar Sarhadi</t>
  </si>
  <si>
    <t>Hrithik Roshan, Ameesha Patel, Anupam Kher, Dalip Tahil, Mohnish Bahl, Ashish Vidyarthi, Satish Shah, Farida Jalal, Tanaaz Currim Irani, Payal Malhotra, Rajesh Tandon, Vrajesh Hirjee, Ram Mohan, Shama Deshpande, Kamal Singh</t>
  </si>
  <si>
    <t>Hrithik Roshan</t>
  </si>
  <si>
    <t>Hrithik Roshan, Ameesha Patel</t>
  </si>
  <si>
    <t>A young girl meets the doppelganger of her deceased boyfriend and now has a chance to find the people who have murdered him.</t>
  </si>
  <si>
    <t>A young girl meets the doppelganger</t>
  </si>
  <si>
    <t>INR 140000000</t>
  </si>
  <si>
    <t>tt0234215</t>
  </si>
  <si>
    <t>The Matrix Reloaded</t>
  </si>
  <si>
    <t>Lana Wachowski, Lilly Wachowski</t>
  </si>
  <si>
    <t>Lilly Wachowski, Lana Wachowski</t>
  </si>
  <si>
    <t>Ray Anthony, Christine Anu, Andy Arness, Alima Ashton-Sheibu, Helmut Bakaitis, Steve Bastoni, Don Battee, Monica Bellucci, Daniel Bernhardt, Valerie Berry, Ian Bliss, Liliana Bogatko, Michael Budd, Stoney Burke, Kelly Butler</t>
  </si>
  <si>
    <t>Ray Anthony</t>
  </si>
  <si>
    <t>Ray Anthony, Christine Anu</t>
  </si>
  <si>
    <t>Neo and his allies race against time before the machines discover the city of Zion and destroy it. While seeking the truth about the Matrix, Neo must save Trinity from a dark fate within his dreams.</t>
  </si>
  <si>
    <t>Neo and his allies race against</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</si>
  <si>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</si>
  <si>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</si>
  <si>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</si>
  <si>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</si>
  <si>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</si>
  <si>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Chelcie Ross</t>
  </si>
  <si>
    <t>Chelcie Ross, Steve Martin</t>
  </si>
  <si>
    <t>A dentist finds himself a murder suspect after a sexy patient seduces him &amp; steals all of the drugs from his practice.</t>
  </si>
  <si>
    <t>A dentist finds himself a murder</t>
  </si>
  <si>
    <t>tt0234829</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</si>
  <si>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</si>
  <si>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</si>
  <si>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</si>
  <si>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</si>
  <si>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Freddie Prinze Jr., Jessica Biel</t>
  </si>
  <si>
    <t>A rich girl whose family summers on Cape Cod has a romance with a local poor boy who hopes to become a major league baseball player.</t>
  </si>
  <si>
    <t>A rich girl whose family summers</t>
  </si>
  <si>
    <t>tt0235679</t>
  </si>
  <si>
    <t>Gekij√¥-ban poketto monsut√¢: Kessh√¥-t√¥ no tei√¥</t>
  </si>
  <si>
    <t>Kunihiko Yuyama, Michael Haigney</t>
  </si>
  <si>
    <t>Norman J. Grossfeld, Michael Haigney</t>
  </si>
  <si>
    <t>Rica Matsumoto, Veronica Taylor, Rachael Lillis, Ikue √îtani, Eric Stuart, Madeleine Blaustein, Amy Birnbaum, Dan Green, Stuart Zagnit, Lisa Ortiz, Kathy Pilon, Peter R. Bird, Kayzie Rogers, Ted Lewis, Rodger Parsons</t>
  </si>
  <si>
    <t>Rica Matsumoto</t>
  </si>
  <si>
    <t>Rica Matsumoto, Veronica Taylor</t>
  </si>
  <si>
    <t>In the town of Greenfield, a young, lonely girl's dreams and wishes are brought into reality by a collective of reality-warping Pok√©mon.</t>
  </si>
  <si>
    <t>In the town of Greenfield, a young,</t>
  </si>
  <si>
    <t>tt0235737</t>
  </si>
  <si>
    <t>The Salton Sea</t>
  </si>
  <si>
    <t>D.J. Caruso</t>
  </si>
  <si>
    <t>Tony Gayton</t>
  </si>
  <si>
    <t>Val Kilmer, Vincent D'Onofrio, Adam Goldberg, Luis Guzm√°n, Doug Hutchison, Anthony LaPaglia, Glenn Plummer, Peter Sarsgaard, Deborah Kara Unger, Chandra West, BD Wong, R. Lee Ermey, Shalom Harlow, Shirley Knight, Meat Loaf</t>
  </si>
  <si>
    <t>Val Kilmer, Vincent D'Onofrio</t>
  </si>
  <si>
    <t>After a tragic incident, a man drifts into a world populated by thugs and speed junkies.</t>
  </si>
  <si>
    <t>After a tragic incident, a man</t>
  </si>
  <si>
    <t>tt0236027</t>
  </si>
  <si>
    <t>Blinkende lygter</t>
  </si>
  <si>
    <t>Denmark, Sweden</t>
  </si>
  <si>
    <t>Anders Thomas Jensen</t>
  </si>
  <si>
    <t>S√∏ren Pilmark, Ulrich Thomsen, Mads Mikkelsen, Nikolaj Lie Kaas, Sofie Gr√•b√∏l, Iben Hjejle, Frits Helmuth, Ole Thestrup, Peter Andersson, Niels Anders Thorn, Henning Jensen, Solbj√∏rg H√∏jfeldt, Jesper Asholt, Helle Dolleris, Bent Mejding</t>
  </si>
  <si>
    <t>S√∏ren Pilmark</t>
  </si>
  <si>
    <t>S√∏ren Pilmark, Ulrich Thomsen</t>
  </si>
  <si>
    <t>A gang of 4 Danish criminals are ordered by F√¶ringen to steal a bag from a safe. When they see DKK4,000,000 in the bag, they keep it for themselves and head for Spain. They end up in a ruin of an old restaurant on Funen and renovate it.</t>
  </si>
  <si>
    <t>A gang of 4 Danish criminals are</t>
  </si>
  <si>
    <t>tt0236348</t>
  </si>
  <si>
    <t>Josie and the Pussycats</t>
  </si>
  <si>
    <t>27/07/2001</t>
  </si>
  <si>
    <t>Harry Elfont, Deborah Kaplan</t>
  </si>
  <si>
    <t>Deborah Kaplan, Harry Elfont</t>
  </si>
  <si>
    <t>Rachael Leigh Cook, Rosario Dawson, Tara Reid, Gabriel Mann, Paulo Costanzo, Missi Pyle, Alan Cumming, Parker Posey, Tom Butler, Carson Daly, Aries Spears, Alexander Martin, Faedragh Carpenter, Justin Chatwin, Marites Pineda</t>
  </si>
  <si>
    <t>Rachael Leigh Cook</t>
  </si>
  <si>
    <t>Rachael Leigh Cook, Rosario Dawson</t>
  </si>
  <si>
    <t>A girl group find themselves in the middle of a conspiracy to deliver subliminal messages through popular music.</t>
  </si>
  <si>
    <t>A girl group find themselves in</t>
  </si>
  <si>
    <t>tt0236493</t>
  </si>
  <si>
    <t>The Mexican</t>
  </si>
  <si>
    <t>Gore Verbinski</t>
  </si>
  <si>
    <t>J.H. Wyman</t>
  </si>
  <si>
    <t>Brad Pitt, Julia Roberts, James Gandolfini, J.K. Simmons, Bob Balaban, Sherman Augustus, Michael Cerveris, Gene Hackman, Richard Coca, David Krumholtz, Castulo Guerra, Mayra Serbulo, Salvador S√°nchez, Alan Ciangherotti, Melisa Romero</t>
  </si>
  <si>
    <t>Brad Pitt, Julia Roberts</t>
  </si>
  <si>
    <t>A man tries to transport an ancient gun called The Mexican, believed to carry a curse, back across the border, while his girlfriend pressures him to give up his criminal ways.</t>
  </si>
  <si>
    <t>A man tries to transport an ancient</t>
  </si>
  <si>
    <t>tt0236640</t>
  </si>
  <si>
    <t>Prozac Nation</t>
  </si>
  <si>
    <t>Erik Skjoldbj√¶rg</t>
  </si>
  <si>
    <t>Elizabeth Wurtzel, Galt Niederhoffer</t>
  </si>
  <si>
    <t>Christina Ricci, Jason Biggs, Anne Heche, Michelle Williams, Jonathan Rhys Meyers, Jessica Lange, Jesse Moss, Nicholas Campbell, Zoe Miller, Sheila Paterson, Rob Freeman, Nicole Parker, Frida Betrani, Klodyne Rodney, Ian Tracey</t>
  </si>
  <si>
    <t>Christina Ricci, Jason Biggs</t>
  </si>
  <si>
    <t>A young woman struggles with depression during her first year at Harvard.</t>
  </si>
  <si>
    <t>A young woman struggles with depression</t>
  </si>
  <si>
    <t>tt0236784</t>
  </si>
  <si>
    <t>The Tailor of Panama</t>
  </si>
  <si>
    <t>USA, Ireland</t>
  </si>
  <si>
    <t>John Boorman</t>
  </si>
  <si>
    <t>John le Carr√©, Andrew Davies</t>
  </si>
  <si>
    <t>Pierce Brosnan, Geoffrey Rush, Jamie Lee Curtis, Leonor Varela, Brendan Gleeson, Harold Pinter, Catherine McCormack, Daniel Radcliffe, Lola Boorman, David Hayman, Mark Margolis, Martin Ferrero, John Fortune, Martin Savage, Edgardo Molino</t>
  </si>
  <si>
    <t>Pierce Brosnan</t>
  </si>
  <si>
    <t>Pierce Brosnan, Geoffrey Rush</t>
  </si>
  <si>
    <t>A tailor living in Panama reluctantly becomes a spy for a British Agent.</t>
  </si>
  <si>
    <t>A tailor living in Panama reluctantly</t>
  </si>
  <si>
    <t>tt0237534</t>
  </si>
  <si>
    <t>Le pacte des loups</t>
  </si>
  <si>
    <t>Christophe Gans</t>
  </si>
  <si>
    <t>St√©phane Cabel, St√©phane Cabel</t>
  </si>
  <si>
    <t>Samuel Le Bihan, Mark Dacascos, J√©r√©mie Renier, Vincent Cassel, √âmilie Dequenne, Jacques Perrin, Christian Marc, Karin Kristr√∂m, Philippe Nahon, Virginie Darmon, Vincent Cespedes, Hans Meyer, Jean-Paul Farr√©, Pierre Lavit, Eric Prat</t>
  </si>
  <si>
    <t>Samuel Le Bihan</t>
  </si>
  <si>
    <t>Samuel Le Bihan, Mark Dacascos</t>
  </si>
  <si>
    <t>In 18th-century France, the Chevalier de Fronsac and his Native American friend Mani are sent to the Gevaudan province at the king's behest to investigate the killings of hundreds by a mysterious beast.</t>
  </si>
  <si>
    <t>In 18th-century France, the Chevalier</t>
  </si>
  <si>
    <t>tt0237572</t>
  </si>
  <si>
    <t>The Pledge</t>
  </si>
  <si>
    <t>Sean Penn</t>
  </si>
  <si>
    <t>Friedrich D√ºrrenmatt, Jerzy Kromolowski</t>
  </si>
  <si>
    <t>Patricia Clarkson, Beau Daniels, Benicio Del Toro, Dale Dickey, Wendy Donaldson, Adrien Dorval, Aaron Eckhart, Shawn Henter, Kathy Jensen, Taryn Knowles, Nels Lennarson, Costas Mandylor, J.J. McColl, Gordon May, Gardiner Millar</t>
  </si>
  <si>
    <t>Patricia Clarkson</t>
  </si>
  <si>
    <t>Patricia Clarkson, Beau Daniels</t>
  </si>
  <si>
    <t>A retiring police detective pledges to catch the killer of a young child.</t>
  </si>
  <si>
    <t>A retiring police detective pledges</t>
  </si>
  <si>
    <t>tt0238112</t>
  </si>
  <si>
    <t>Captain Corelli's Mandolin</t>
  </si>
  <si>
    <t>John Madden</t>
  </si>
  <si>
    <t>Shawn Slovo, Louis de Berni√®res</t>
  </si>
  <si>
    <t>Pen√©lope Cruz, John Hurt, Christian Bale, Irene Papas, Gerasimos Skiadaressis, Aspasia Kralli, Mihalis Giannatos, Dimitris Kaberidis, Pietro Sarubbi, Viki Maragaki, Joanna-Daria Adraktas, Ira Tavlaridis, Katerina Didaskalou, Aimilios Heilakis, Nikos Karathanos</t>
  </si>
  <si>
    <t>Pen√©lope Cruz</t>
  </si>
  <si>
    <t>Pen√©lope Cruz, John Hurt</t>
  </si>
  <si>
    <t>When a fisherman leaves to fight with the Greek army during World War II, his fianc√©e falls in love with the local Italian commander.</t>
  </si>
  <si>
    <t>When a fisherman leaves to fight</t>
  </si>
  <si>
    <t>tt0238380</t>
  </si>
  <si>
    <t>Equilibrium</t>
  </si>
  <si>
    <t>Kurt Wimmer</t>
  </si>
  <si>
    <t>Christian Bale, Dominic Purcell, Sean Bean, Christian Kahrmann, John Keogh, Sean Pertwee, William Fichtner, Angus Macfadyen, David Barrash, Dirk Martens, Taye Diggs, Matthew Harbour, Maria Pia Calzone, Emily Siewert, Emily Watson</t>
  </si>
  <si>
    <t>Christian Bale, Dominic Purcell</t>
  </si>
  <si>
    <t>In an oppressive future where all forms of feeling are illegal, a man in charge of enforcing the law rises to overthrow the system and state.</t>
  </si>
  <si>
    <t>In an oppressive future where</t>
  </si>
  <si>
    <t>tt0238546</t>
  </si>
  <si>
    <t>Queen of the Damned</t>
  </si>
  <si>
    <t>Michael Rymer</t>
  </si>
  <si>
    <t>Anne Rice, Scott Abbott</t>
  </si>
  <si>
    <t>Aaliyah, Stuart Townsend, Marguerite Moreau, Vincent Perez, Paul McGann, Lena Olin, Christian Manon, Claudia Black, Bruce Spence, Matthew Newton, Tiriel Mora, Megan Cooper, Johnathan Devoy, Robert Farnham, Conrad Standish</t>
  </si>
  <si>
    <t>Aaliyah</t>
  </si>
  <si>
    <t>Aaliyah, Stuart Townsend</t>
  </si>
  <si>
    <t>In this loose sequel to Interview with the Vampire: The Vampire Chronicles (1994), the vampire Lestat becomes a rock star whose music wakes up the equally beautiful and monstrous queen of all vampires</t>
  </si>
  <si>
    <t>In this loose sequel to Interview</t>
  </si>
  <si>
    <t>tt0238552</t>
  </si>
  <si>
    <t>Replicant</t>
  </si>
  <si>
    <t>Ringo Lam</t>
  </si>
  <si>
    <t>Lawrence Riggins, Les Weldon</t>
  </si>
  <si>
    <t>Jean-Claude Van Damme, Michael Rooker, Catherine Dent, Brandon James Olson, Pam Hyatt, Ian Robison, Allan Gray, James Hutson, Jayme Knox, Paul McGillion, Chris Kelly, Peter Flemming, Margaret Ryan, Marnie Alton, Lillian Carlson</t>
  </si>
  <si>
    <t>Jean-Claude Van Damme</t>
  </si>
  <si>
    <t>Scientists create a genetic clone of a serial killer in order to help catch the killer, teaming up with two cops.</t>
  </si>
  <si>
    <t>Scientists create a genetic clone</t>
  </si>
  <si>
    <t>tt0238883</t>
  </si>
  <si>
    <t>Brat 2</t>
  </si>
  <si>
    <t>Russia, USA</t>
  </si>
  <si>
    <t>Aleksey Balabanov</t>
  </si>
  <si>
    <t>Sergey Bodrov, Viktor Sukhorukov, Sergey Makovetskiy, Irina Saltykova, Kirill Pirogov, Alexander Diachenko, Darya Yurgens, Gary Houston, Ray Toler, Lisa Jeffrey, Aleksandr Naumov, Aleksandr Karamnov, Konstantin Zheldin, Konstantin Murzenko, Dmitriy Orlov</t>
  </si>
  <si>
    <t>Sergey Bodrov</t>
  </si>
  <si>
    <t>Sergey Bodrov, Viktor Sukhorukov</t>
  </si>
  <si>
    <t>Arriving in Moscow, Danila discovers Konstantin dead and he sets out to avenge his death; a journey that leads him to Chicago and a whole new experience.</t>
  </si>
  <si>
    <t>Arriving in Moscow, Danila discovers</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</si>
  <si>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</si>
  <si>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</si>
  <si>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</si>
  <si>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</si>
  <si>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</si>
  <si>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Emile Hirsch</t>
  </si>
  <si>
    <t>Emile Hirsch, Kieran Culkin</t>
  </si>
  <si>
    <t>A group of Catholic school friends, after being caught drawing an obscene comic book, plan a heist that will outdo their previous prank and make them local legends.</t>
  </si>
  <si>
    <t>A group of Catholic school friends,</t>
  </si>
  <si>
    <t>tt0238936</t>
  </si>
  <si>
    <t>Devdas</t>
  </si>
  <si>
    <t>Sanjay Leela Bhansali</t>
  </si>
  <si>
    <t>Saratchandra Chatterjee, Prakash Kapadia</t>
  </si>
  <si>
    <t>Shah Rukh Khan, Aishwarya Rai Bachchan, Madhuri Dixit, Jackie Shroff, Kiron Kher, Smita Jaykar, Tiku Talsania, Vijayendra Ghatge, Milind Gunaji, Ananya Khare, Manoj Joshi, Ava Mukherjee, Dina Pathak, Vijay Crishna, Muni Jha</t>
  </si>
  <si>
    <t>Shah Rukh Khan</t>
  </si>
  <si>
    <t>Shah Rukh Khan, Aishwarya Rai Bachchan</t>
  </si>
  <si>
    <t>After his wealthy family prohibits him from marrying the woman he is in love with, Devdas Mukherjee's life spirals further and further out of control as he takes up alcohol and a life of vice to numb the pain.</t>
  </si>
  <si>
    <t>After his wealthy family prohibits</t>
  </si>
  <si>
    <t>INR 500000000</t>
  </si>
  <si>
    <t>tt0239395</t>
  </si>
  <si>
    <t>Cats &amp; Dogs</t>
  </si>
  <si>
    <t>31/10/2001</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</si>
  <si>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</si>
  <si>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</si>
  <si>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</si>
  <si>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Jeff Goldblum</t>
  </si>
  <si>
    <t>Jeff Goldblum, Elizabeth Perkins</t>
  </si>
  <si>
    <t>A look at the top-secret, high-tech espionage war going on between cats and dogs, of which their human owners are blissfully unaware.</t>
  </si>
  <si>
    <t>A look at the top-secret, high-tech</t>
  </si>
  <si>
    <t>tt0239948</t>
  </si>
  <si>
    <t>Saving Silverman</t>
  </si>
  <si>
    <t>Dennis Dugan</t>
  </si>
  <si>
    <t>Hank Nelken, Greg DePaul</t>
  </si>
  <si>
    <t>Steve Zahn, Jack Black, Jason Biggs, Amanda Peet, Amanda Detmer, R. Lee Ermey, Neil Diamond, Kyle Gass, Norman Armour, Colin Foo, Christopher Logan, Esme Lambert, Max Fomitchev, Tony Parsons, Brett Armstrong</t>
  </si>
  <si>
    <t>Steve Zahn, Jack Black</t>
  </si>
  <si>
    <t>A pair of buddies conspire to save their best friend from marrying the wrong woman.</t>
  </si>
  <si>
    <t>A pair of buddies conspire to</t>
  </si>
  <si>
    <t>tt0239949</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</si>
  <si>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</si>
  <si>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</si>
  <si>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</si>
  <si>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</si>
  <si>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Chris Klein</t>
  </si>
  <si>
    <t>Chris Klein, Heather Graham</t>
  </si>
  <si>
    <t>Jo and Gilly date. They find out they're brother and sister. Jo moves away. Gilly finds out that he's not Jo's brother and that Jo's getting married. Can he stop the wedding in time?</t>
  </si>
  <si>
    <t>Jo and Gilly date. They find out</t>
  </si>
  <si>
    <t>tt0240200</t>
  </si>
  <si>
    <t>Water</t>
  </si>
  <si>
    <t>22/09/2006</t>
  </si>
  <si>
    <t>Canada, India</t>
  </si>
  <si>
    <t>Sanskrit</t>
  </si>
  <si>
    <t>Deepa Mehta</t>
  </si>
  <si>
    <t>Anurag Kashyap, Deepa Mehta</t>
  </si>
  <si>
    <t>Sarala Kariyawasam, Buddhi Wickrama, Rinsly Weerarathne, Iranganie Serasinghe, Hermantha Gamage, Ronica Sajnani, Manorama, Rishma Malik, Meera Biswas, Vidula Javalgekar, Seema Biswas, Lisa Ray, Sanoja Bibile, Dolly Ahluwalia, John Abraham</t>
  </si>
  <si>
    <t>Sarala Kariyawasam</t>
  </si>
  <si>
    <t>Sarala Kariyawasam, Buddhi Wickrama</t>
  </si>
  <si>
    <t>Set in colonial India against Gandhi's rise to power, it's the story of 8-year-old Chuyia, who is widowed and sent to a home to live in penitence; once there, Chuyia's feisty presence deeply affects the lives of the other residents.</t>
  </si>
  <si>
    <t>Set in colonial India against</t>
  </si>
  <si>
    <t>tt0240462</t>
  </si>
  <si>
    <t>Dr. Dolittle 2</t>
  </si>
  <si>
    <t>Hugh Lofting, Larry Levin</t>
  </si>
  <si>
    <t>Eddie Murphy, Kristen Wilson, Raven-Symon√©, Kyla Pratt, Lil' Zane, Denise Dowse, James Avery, Elayn J. Taylor, Andy Richter, Kevin Pollak, Victor Raider-Wexler, Jeffrey Jones, Mark Griffin, Ken Hudson Campbell, Anne Stedman</t>
  </si>
  <si>
    <t>Eddie Murphy, Kristen Wilson</t>
  </si>
  <si>
    <t>Dolittle must save a forest and a bear's life.</t>
  </si>
  <si>
    <t>Dolittle must save a forest and</t>
  </si>
  <si>
    <t>tt0240468</t>
  </si>
  <si>
    <t>Kung Pow: Enter the Fist</t>
  </si>
  <si>
    <t>Action, Comedy</t>
  </si>
  <si>
    <t>USA, Hong Kong, Mexico, Taiwan</t>
  </si>
  <si>
    <t>Steve Oedekerk</t>
  </si>
  <si>
    <t>Steve Oedekerk, Fei Lung, Leo Lee, Ling-Ling Hsieh, Lin Yan, Chia Yung Liu, Hui Lou Chen, Chi Ma, Jennifer Tung, Escobar Tongue, Ming Lo, Peggy Lu, Tad Horino, Tori Tran, Simon Rhee</t>
  </si>
  <si>
    <t>Steve Oedekerk, Fei Lung</t>
  </si>
  <si>
    <t>A rough-around-the-edges martial arts master seeks revenge for his parent's death.</t>
  </si>
  <si>
    <t>A rough-around-the-edges martial</t>
  </si>
  <si>
    <t>tt0240510</t>
  </si>
  <si>
    <t>The Four Feathers</t>
  </si>
  <si>
    <t>31/10/2002</t>
  </si>
  <si>
    <t>Shekhar Kapur</t>
  </si>
  <si>
    <t>A.E.W. Mason, Michael Schiffer</t>
  </si>
  <si>
    <t>Wes Bentley, Mohamed Bouich, Campbell Brown, Daniel Caltagirone, James Cosmo, Andy Coumbe, Angela Douglas, Karim Doukkali, Lucy Gordon, Megan Hall, James Hillier, Nick Holder, Djimon Hounsou, Kate Hudson, Alex Jennings</t>
  </si>
  <si>
    <t>Wes Bentley</t>
  </si>
  <si>
    <t>Wes Bentley, Mohamed Bouich</t>
  </si>
  <si>
    <t>A British officer resigns his post just before battle and subsequently receives four white feathers from his friends and fiancee as symbols of what they believe to be his cowardice.</t>
  </si>
  <si>
    <t>A British officer resigns his</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</si>
  <si>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</si>
  <si>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</si>
  <si>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</si>
  <si>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</si>
  <si>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</si>
  <si>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Tom Green, Rip Torn</t>
  </si>
  <si>
    <t>An unemployed cartoonist moves back in with his parents and younger brother Freddy. When his parents demand he leave, he begins to spread rumors that his father is sexually abusing Freddy.</t>
  </si>
  <si>
    <t>An unemployed cartoonist moves</t>
  </si>
  <si>
    <t>tt0240772</t>
  </si>
  <si>
    <t>Ocean's Eleven</t>
  </si>
  <si>
    <t>George Clayton Johnson, Jack Golden Russell</t>
  </si>
  <si>
    <t>George Clooney, Cecelia Ann Birt, Paul L. Nolan, Carol Florence, Lori Galinski, Bernie Mac, Brad Pitt, Mark Gantt, Tim Perez, Elliott Gould, Frank Patton III, Casey Affleck, Scott Caan, Eddie Jemison, Jorge R. Hernandez</t>
  </si>
  <si>
    <t>George Clooney, Cecelia Ann Birt</t>
  </si>
  <si>
    <t>Danny Ocean and his ten accomplices plan to rob three Las Vegas casinos simultaneously.</t>
  </si>
  <si>
    <t>Danny Ocean and his ten accomplices</t>
  </si>
  <si>
    <t>tt0240890</t>
  </si>
  <si>
    <t>Serendipity</t>
  </si>
  <si>
    <t>Peter Chelsom</t>
  </si>
  <si>
    <t>Marc Klein</t>
  </si>
  <si>
    <t>John Cusack, Kate Beckinsale, Jeremy Piven, Bridget Moynahan, Eugene Levy, Lilli Lavine, Michael Guarino Jr., Abdul Alshawish, Stephen Bruce, David Sparrow, Ann Talman, Crystal Bock, Gary Gerbrandt, Kate Blumberg, Ron Payne</t>
  </si>
  <si>
    <t>John Cusack, Kate Beckinsale</t>
  </si>
  <si>
    <t>A couple search for each other years after the night they first met, fell in love, and separated, convinced that one day they'd end up together.</t>
  </si>
  <si>
    <t>A couple search for each other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</si>
  <si>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</si>
  <si>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</si>
  <si>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</si>
  <si>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</si>
  <si>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</si>
  <si>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Devon Sawa, Jason Segel</t>
  </si>
  <si>
    <t>When geeky Ethan discovers three fellow students scamming the examination system, he blackmails them to win over the college's most popular girl.</t>
  </si>
  <si>
    <t>When geeky Ethan discovers three</t>
  </si>
  <si>
    <t>tt0241025</t>
  </si>
  <si>
    <t>Vanity Fair</t>
  </si>
  <si>
    <t>USA, UK, India</t>
  </si>
  <si>
    <t>Mira Nair</t>
  </si>
  <si>
    <t>Matthew Faulk, Mark Skeet</t>
  </si>
  <si>
    <t>Gabriel Byrne, Angelica Mandy, Roger Lloyd Pack, Ruth Sheen, Kate Fleetwood, Reese Witherspoon, Lillete Dubey, Romola Garai, Tony Maudsley, Deborah Findlay, John Franklyn-Robbins, Paul Bazely, Rhys Ifans, Jonathan Rhys Meyers, Charlie Beall</t>
  </si>
  <si>
    <t>Gabriel Byrne</t>
  </si>
  <si>
    <t>Gabriel Byrne, Angelica Mandy</t>
  </si>
  <si>
    <t>Growing up poor in London, Becky Sharp defies her poverty-stricken background and ascends the social ladder alongside her best friend, Amelia Sedley.</t>
  </si>
  <si>
    <t>Growing up poor in London, Becky</t>
  </si>
  <si>
    <t>tt0241303</t>
  </si>
  <si>
    <t>Chocolat</t>
  </si>
  <si>
    <t>Joanne Harris, Robert Nelson Jacobs</t>
  </si>
  <si>
    <t>Alfred Molina, Carrie-Anne Moss, Aurelien Parent Koenig, Antonio Gil, H√©l√®ne Cardona, Harrison Pratt, Gaelan Connell, √âlisabeth Commelin, Ron Cook, Guillaume Tardieu, Hugh O'Conor, John Wood, Lena Olin, Peter Stormare, Leslie Caron</t>
  </si>
  <si>
    <t>Alfred Molina</t>
  </si>
  <si>
    <t>Alfred Molina, Carrie-Anne Moss</t>
  </si>
  <si>
    <t>A woman and her daughter open a chocolate shop in a small French village that shakes up the rigid morality of the community.</t>
  </si>
  <si>
    <t>A woman and her daughter open</t>
  </si>
  <si>
    <t>tt0241527</t>
  </si>
  <si>
    <t>Harry Potter and the Sorcerer's Stone</t>
  </si>
  <si>
    <t>Adventure, Family, Fantasy</t>
  </si>
  <si>
    <t>Chris Columbus</t>
  </si>
  <si>
    <t>J.K. Rowling, Steve Kloves</t>
  </si>
  <si>
    <t>Richard Harris, Maggie Smith, Robbie Coltrane, Saunders Triplets, Daniel Radcliffe, Fiona Shaw, Harry Melling, Richard Griffiths, Derek Deadman, Ian Hart, Ben Borowiecki, Warwick Davis, Verne Troyer, John Hurt, Richard Bremmer</t>
  </si>
  <si>
    <t>Richard Harris</t>
  </si>
  <si>
    <t>Richard Harris, Maggie Smith</t>
  </si>
  <si>
    <t>An orphaned boy enrolls in a school of wizardry, where he learns the truth about himself, his family and the terrible evil that haunts the magical world.</t>
  </si>
  <si>
    <t>An orphaned boy enrolls in a school</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</si>
  <si>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</si>
  <si>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</si>
  <si>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</si>
  <si>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</si>
  <si>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</si>
  <si>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DJ Qualls</t>
  </si>
  <si>
    <t>DJ Qualls, Eliza Dushku</t>
  </si>
  <si>
    <t>A high school senior branded uncool in the ninth grade gets himself expelled so he changes his image to cool kid at the town's other high school.</t>
  </si>
  <si>
    <t>A high school senior branded uncool</t>
  </si>
  <si>
    <t>tt0242193</t>
  </si>
  <si>
    <t>Bully</t>
  </si>
  <si>
    <t>USA, France, UK</t>
  </si>
  <si>
    <t>Larry Clark</t>
  </si>
  <si>
    <t>Jim Schutze, David McKenna</t>
  </si>
  <si>
    <t>Brad Renfro, Bijou Phillips, Rachel Miner, Nick Stahl, Michael Pitt, Leo Fitzpatrick, Kelli Garner, Daniel Franzese, Nathalie Paulding, Jessica Sutta, Ed Amatrudo, Steve Raulerson, Judy Clayton, Alan Lilly, Irene B. Colletti</t>
  </si>
  <si>
    <t>Brad Renfro</t>
  </si>
  <si>
    <t>Brad Renfro, Bijou Phillips</t>
  </si>
  <si>
    <t>A pack of na√Øve teenagers conspire to murder a mutual friend, whose aggressive demeanor has proved too much.</t>
  </si>
  <si>
    <t>A pack of na√Øve teenagers conspire</t>
  </si>
  <si>
    <t>tt0242423</t>
  </si>
  <si>
    <t>Dude, Where's My Car?</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</si>
  <si>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</si>
  <si>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</si>
  <si>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</si>
  <si>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Ashton Kutcher</t>
  </si>
  <si>
    <t>Ashton Kutcher, Seann William Scott</t>
  </si>
  <si>
    <t>Two potheads wake up after a night of partying and cannot remember where they parked their car.</t>
  </si>
  <si>
    <t>Two potheads wake up after a night</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</si>
  <si>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</si>
  <si>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</si>
  <si>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</si>
  <si>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</si>
  <si>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Steven Seagal</t>
  </si>
  <si>
    <t>Steven Seagal, DMX, Isaiah Washington</t>
  </si>
  <si>
    <t>Orin Boyd, a tough cop in an inner-city precinct discovers a web of dirty cops and corruption.</t>
  </si>
  <si>
    <t>Orin Boyd, a tough cop in an inner-city</t>
  </si>
  <si>
    <t>tt0242519</t>
  </si>
  <si>
    <t>Hera Pheri</t>
  </si>
  <si>
    <t>Priyadarshan</t>
  </si>
  <si>
    <t>Siddique, Lal</t>
  </si>
  <si>
    <t>Akshay Kumar, Sunil Shetty, Paresh Rawal, Tabu, Om Puri, Gulshan Grover, Kulbhushan Kharbanda, Mukesh Khanna, Asrani, Razak Khan, Kashmira Shah, Sulabha Arya, Mushtaq Khan, Dinesh Hingoo, Namrata Shirodkar</t>
  </si>
  <si>
    <t>Akshay Kumar</t>
  </si>
  <si>
    <t>Akshay Kumar, Sunil Shetty</t>
  </si>
  <si>
    <t>Three unemployed men look for answers to all their money problems - but when their opportunity arrives, will they know what to do with it?</t>
  </si>
  <si>
    <t>Three unemployed men look for</t>
  </si>
  <si>
    <t>tt0242527</t>
  </si>
  <si>
    <t>The Hole</t>
  </si>
  <si>
    <t>Nick Hamm</t>
  </si>
  <si>
    <t>Guy Burt, Ben Court</t>
  </si>
  <si>
    <t>Thora Birch, Desmond Harrington, Daniel Brocklebank, Laurence Fox, Keira Knightley, Embeth Davidtz, Steven Waddington, Emma Griffiths Malin, Jemma Powell, Gemma Craven, Anastasia Hille, Kelly Hunter, Maria Pastel, Celia Montague, Kevin Trainor</t>
  </si>
  <si>
    <t>Thora Birch, Desmond Harrington</t>
  </si>
  <si>
    <t>Four teenagers at a British private school secretly uncover and explore the depths of a sealed underground hole created decades ago as a possible bomb shelter.</t>
  </si>
  <si>
    <t>Four teenagers at a British private</t>
  </si>
  <si>
    <t>GBP 4158370</t>
  </si>
  <si>
    <t>tt0242653</t>
  </si>
  <si>
    <t>The Matrix Revolutions</t>
  </si>
  <si>
    <t>Mary Alice, Tanveer K. Atwal, Helmut Bakaitis, Kate Beahan, Francine Bell, Monica Bellucci, Rachel Blackman, Henry Blasingame, Ian Bliss, David Bowers, Zeke Castelli, Collin Chou, Essie Davis, Laurence Fishburne, Nona Gaye</t>
  </si>
  <si>
    <t>Mary Alice</t>
  </si>
  <si>
    <t>Mary Alice, Tanveer K. Atwal</t>
  </si>
  <si>
    <t>The human city of Zion defends itself against the massive invasion of the machines as Neo fights to end the war at another front while also opposing the rogue Agent Smith.</t>
  </si>
  <si>
    <t>The human city of Zion defends</t>
  </si>
  <si>
    <t>tt0242998</t>
  </si>
  <si>
    <t>Valentine</t>
  </si>
  <si>
    <t>Jamie Blanks</t>
  </si>
  <si>
    <t>Tom Savage, Donna Powers</t>
  </si>
  <si>
    <t>Denise Richards, David Boreanaz, Marley Shelton, Jessica Capshaw, Jessica Cauffiel, Katherine Heigl, Hedy Burress, Fulvio Cecere, Daniel Cosgrove, Johnny Whitworth, Woody Jeffreys, Adam J. Harrington, Claude Duhamel, Wyatt Page, Benita Ha</t>
  </si>
  <si>
    <t>Denise Richards</t>
  </si>
  <si>
    <t>Denise Richards, David Boreanaz</t>
  </si>
  <si>
    <t>Five women are stalked by an unknown assailant while preparing for Valentine's Day.</t>
  </si>
  <si>
    <t>Five women are stalked by an unknown</t>
  </si>
  <si>
    <t>tt0243017</t>
  </si>
  <si>
    <t>Waking Life</t>
  </si>
  <si>
    <t>24/05/2002</t>
  </si>
  <si>
    <t>Animation, Drama, Fantasy</t>
  </si>
  <si>
    <t>Richard Linklater</t>
  </si>
  <si>
    <t>Trevor Jack Brooks, Lorelei Linklater, Wiley Wiggins, Glover Gill, Lara Hicks, Ames Asbell, Leigh Mahoney, Sara Nelson, Jeanine Attaway, Erik Grostic, Bill Wise, Robert C. Solomon, Kim Krizan, Eamonn Healy, J.C. Shakespeare</t>
  </si>
  <si>
    <t>Trevor Jack Brooks</t>
  </si>
  <si>
    <t>Trevor Jack Brooks, Lorelei Linklater</t>
  </si>
  <si>
    <t>A man shuffles through a dream meeting various people and discussing the meanings and purposes of the universe.</t>
  </si>
  <si>
    <t>A man shuffles through a dream</t>
  </si>
  <si>
    <t>tt0243133</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</si>
  <si>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</si>
  <si>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</si>
  <si>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Billy Bob Thornton, Frances McDormand</t>
  </si>
  <si>
    <t>A laconic, chain-smoking barber blackmails his wife's boss and lover for money to invest in dry cleaning, but his plan goes terribly wrong.</t>
  </si>
  <si>
    <t>A laconic, chain-smoking barber</t>
  </si>
  <si>
    <t>tt0243155</t>
  </si>
  <si>
    <t>Bridget Jones's Diary</t>
  </si>
  <si>
    <t>Sharon Maguire</t>
  </si>
  <si>
    <t>Helen Fielding, Helen Fielding</t>
  </si>
  <si>
    <t>Ren√©e Zellweger, Gemma Jones, Celia Imrie, James Faulkner, Jim Broadbent, Colin Firth, Charmian May, Hugh Grant, Paul Brooke, Felicity Montagu, Shirley Henderson, Sally Phillips, James Callis, Charlie Caine, Gareth Marks</t>
  </si>
  <si>
    <t>Ren√©e Zellweger</t>
  </si>
  <si>
    <t>Ren√©e Zellweger, Gemma Jones</t>
  </si>
  <si>
    <t>Bridget Jones is determined to improve herself while she looks for love in a year in which she keeps a personal diary.</t>
  </si>
  <si>
    <t>Bridget Jones is determined to</t>
  </si>
  <si>
    <t>tt0243255</t>
  </si>
  <si>
    <t>√Ä ma soeur!</t>
  </si>
  <si>
    <t>France, Italy</t>
  </si>
  <si>
    <t>Catherine Breillat</t>
  </si>
  <si>
    <t>Ana√Øs Reboux, Roxane Mesquida, Libero De Rienzo, Arsin√©e Khanjian, Romain Goupil, Laura Betti, Albert Goldberg, Odette Barri√®re, Ann Matthijsse, Pierre Renverseau, Jean-Marc Boulanger, Frederick Bodin, Michel Guillemin, Josette Cathalan, Claude S√©s√©</t>
  </si>
  <si>
    <t>Ana√Øs Reboux</t>
  </si>
  <si>
    <t>Ana√Øs Reboux, Roxane Mesquida</t>
  </si>
  <si>
    <t>Two sisters confront their sexual attitudes and experiences while on a family holiday.</t>
  </si>
  <si>
    <t>Two sisters confront their sexual</t>
  </si>
  <si>
    <t>tt0243493</t>
  </si>
  <si>
    <t>Le placard</t>
  </si>
  <si>
    <t>Francis Veber</t>
  </si>
  <si>
    <t>Francis Veber, Francis Veber</t>
  </si>
  <si>
    <t>Daniel Auteuil, G√©rard Depardieu, Thierry Lhermitte, Mich√®le Laroque, Jean Rochefort, Alexandra Vandernoot, Stanislas Forlani, Michel Aumont, Edgar Givry, Thierry Ren√©, Armelle Deutsch, Mich√®le Garcia, Laurent Gamelon, Vincent Moscato, Irina Ninova</t>
  </si>
  <si>
    <t>Daniel Auteuil</t>
  </si>
  <si>
    <t>Daniel Auteuil, G√©rard Depardieu</t>
  </si>
  <si>
    <t>A man spreads the rumor of his fake homosexuality with the aid of his neighbor, to prevent his imminent firing at his work.</t>
  </si>
  <si>
    <t>A man spreads the rumor of his</t>
  </si>
  <si>
    <t>FRF 95130000</t>
  </si>
  <si>
    <t>tt0243585</t>
  </si>
  <si>
    <t>Stuart Little 2</t>
  </si>
  <si>
    <t>Rob Minkoff</t>
  </si>
  <si>
    <t>E.B. White, Douglas Wick</t>
  </si>
  <si>
    <t>Michael J. Fox, Geena Davis, Hugh Laurie, Jonathan Lipnicki, Anna Hoelck, Ashley Hoelck, Nathan Lane, Melanie Griffith, James Woods, Steve Zahn, Marc John Jefferies, Angelo Massagli, Jim Doughan, Brad Garrett, Conan McCarty</t>
  </si>
  <si>
    <t>Michael J. Fox</t>
  </si>
  <si>
    <t>Michael J. Fox, Geena Davis</t>
  </si>
  <si>
    <t>Stuart and Snowbell set out across town to rescue a friend.</t>
  </si>
  <si>
    <t>Stuart and Snowbell set out across</t>
  </si>
  <si>
    <t>tt0243609</t>
  </si>
  <si>
    <t>To End All Wars</t>
  </si>
  <si>
    <t>Action, Drama, War</t>
  </si>
  <si>
    <t>David L. Cunningham</t>
  </si>
  <si>
    <t>Ernest Gordon, Brian Godawa</t>
  </si>
  <si>
    <t>Ciar√°n McMenamin, Robert Carlyle, Kiefer Sutherland, Mark Strong, Y√ªgo Sas√¥, Sakae Kimura, James Cosmo, Masayuki Yui, John Gregg, Sh√ª Nakajima, Greg Ellis, Pip Torrens, James McCarthy, Brendan Cowell, Winton Nicholson</t>
  </si>
  <si>
    <t>Ciar√°n McMenamin</t>
  </si>
  <si>
    <t>Ciar√°n McMenamin, Robert Carlyle</t>
  </si>
  <si>
    <t>A true story about four Allied POWs who endure harsh treatment from their Japanese captors during World War II while being forced to build a railroad through the Burmese jungle. Ultimately ...</t>
  </si>
  <si>
    <t>A true story about four Allied</t>
  </si>
  <si>
    <t>tt0243655</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</si>
  <si>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</si>
  <si>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</si>
  <si>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</si>
  <si>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</si>
  <si>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Janeane Garofalo</t>
  </si>
  <si>
    <t>Janeane Garofalo, David Hyde Pierce</t>
  </si>
  <si>
    <t>Set on the last day of camp, in the hot summer of 1981, a group of counselors try to complete their unfinished business before the day ends.</t>
  </si>
  <si>
    <t>Set on the last day of camp, in</t>
  </si>
  <si>
    <t>tt0243736</t>
  </si>
  <si>
    <t>40 Days and 40 Nights</t>
  </si>
  <si>
    <t>USA, UK, France</t>
  </si>
  <si>
    <t>Michael Lehmann</t>
  </si>
  <si>
    <t>Rob Perez</t>
  </si>
  <si>
    <t>Josh Hartnett, Shannyn Sossamon, Paulo Costanzo, Adam Trese, Emmanuelle Vaugier, Lorin Heath, Aaron Trainor, Glenn Fitzgerald, Monet Mazur, Christine Chatelain, Keegan Connor Tracy, Michael C. Maronna, Vinessa Shaw, Stefanie von Pfetten, Stanley Anderson</t>
  </si>
  <si>
    <t>Josh Hartnett</t>
  </si>
  <si>
    <t>Josh Hartnett, Shannyn Sossamon</t>
  </si>
  <si>
    <t>After a brutal break-up, a young man vows to stay celibate during the forty days of Lent, but finds the girl of his dreams and is unable to do anything about it.</t>
  </si>
  <si>
    <t>After a brutal break-up, a young</t>
  </si>
  <si>
    <t>tt0243862</t>
  </si>
  <si>
    <t>Italiensk for begyndere</t>
  </si>
  <si>
    <t>Lone Scherfig</t>
  </si>
  <si>
    <t>Anders W. Berthelsen, Anette St√∏velb√¶k, Ann Eleonora J√∏rgensen, Peter Gantzler, Lars Kaalund, Sara Indrio Jensen, Karen-Lise Mynster, Rikke W√∂lck, Elsebeth Steentoft, Bent Mejding, Lene Tiemroth, Claus Gerving, Jesper Christensen, Merete Voldstedlund, Henning Jensen</t>
  </si>
  <si>
    <t>Anders W. Berthelsen</t>
  </si>
  <si>
    <t>Several lonely hearts in a semi-provincial suburb of a town in Denmark use a beginner's course in Italian as the platform to meet the romance of their lives.</t>
  </si>
  <si>
    <t>Several lonely hearts in a semi-provincial</t>
  </si>
  <si>
    <t>tt0244000</t>
  </si>
  <si>
    <t>American Outlaws</t>
  </si>
  <si>
    <t>Les Mayfield</t>
  </si>
  <si>
    <t>Roderick Taylor, Roderick Taylor</t>
  </si>
  <si>
    <t>Colin Farrell, Scott Caan, Ali Larter, Gabriel Macht, Gregory Smith, Harris Yulin, Kathy Bates, Timothy Dalton, Will McCormack, Ronny Cox, Terry O'Quinn, Nathaniel Arcand, Ty O'Neal, Joe Stevens, Barry Tubb</t>
  </si>
  <si>
    <t>Colin Farrell, Scott Caan</t>
  </si>
  <si>
    <t>5 Southern friends return home when the war ends 1865. But Yankee soldiers and Pinkerton are busy helping a railroad baron grab land from farmers along the planned railroad west. The 5 friends fight back.</t>
  </si>
  <si>
    <t>5 Southern friends return home</t>
  </si>
  <si>
    <t>tt0244244</t>
  </si>
  <si>
    <t>Swordfish</t>
  </si>
  <si>
    <t>Skip Woods</t>
  </si>
  <si>
    <t>John Travolta, Hugh Jackman, Halle Berry, Don Cheadle, Sam Shepard, Vinnie Jones, Drea de Matteo, Rudolf Martin, Zach Grenier, Camryn Grimes, Angelo Pag√°n, Chic Daniel, Kirk B.R. Woller, Carmen Argenziano, Tim DeKay</t>
  </si>
  <si>
    <t>John Travolta, Hugh Jackman</t>
  </si>
  <si>
    <t>A covert counter-terrorist unit called Black Cell led by Gabriel Shear wants the money to help finance their war against international terrorism, but it's all locked away. Gabriel brings in convicted hacker Stanley Jobson to help him.</t>
  </si>
  <si>
    <t>A covert counter-terrorist unit</t>
  </si>
  <si>
    <t>tt0244316</t>
  </si>
  <si>
    <t>Yi yi</t>
  </si>
  <si>
    <t>Taiwan, Japan</t>
  </si>
  <si>
    <t>Min Nan</t>
  </si>
  <si>
    <t>Hokkien</t>
  </si>
  <si>
    <t>Edward Yang</t>
  </si>
  <si>
    <t>Nien-Jen Wu, Issei Ogata, Elaine Jin, Kelly Lee, Jonathan Chang, Hsi-Sheng Chen, Su-Yun Ko, Chuan-cheng Tao, Shu-shen Hsiao, Meng-chin 'Adriene' Lin, Pang Chang Yu, Ru-Yun Tang, Shu-Yuan Hsu, Hsin-Yi Tseng, Yung-Feng Lee</t>
  </si>
  <si>
    <t>Nien-Jen Wu</t>
  </si>
  <si>
    <t>Nien-Jen Wu, Issei Ogata</t>
  </si>
  <si>
    <t>Each member of a middle class Taipei family seeks to reconcile past and present relationships within their daily lives.</t>
  </si>
  <si>
    <t>Each member of a middle class</t>
  </si>
  <si>
    <t>tt0244970</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</si>
  <si>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</si>
  <si>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</si>
  <si>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</si>
  <si>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</si>
  <si>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Ashley Judd</t>
  </si>
  <si>
    <t>Ashley Judd, Greg Kinnear</t>
  </si>
  <si>
    <t>After being jilted by her boyfriend, a talk show talent scout writes a column on the relationship habits of men which gains her national fame.</t>
  </si>
  <si>
    <t>After being jilted by her boyfriend,</t>
  </si>
  <si>
    <t>tt0245046</t>
  </si>
  <si>
    <t>Charlotte Gray</t>
  </si>
  <si>
    <t>UK, Australia, Germany</t>
  </si>
  <si>
    <t>Gillian Armstrong</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</si>
  <si>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</si>
  <si>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</si>
  <si>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Cate Blanchett, James Fleet</t>
  </si>
  <si>
    <t>A young Scottish woman joins the French Resistance during World War II to rescue her Royal Air Force boyfriend who is lost in France.</t>
  </si>
  <si>
    <t>A young Scottish woman joins the</t>
  </si>
  <si>
    <t>tt0245238</t>
  </si>
  <si>
    <t>Lost and Delirious</t>
  </si>
  <si>
    <t>L√©a Pool</t>
  </si>
  <si>
    <t>Susan Swan, Judith Thompson</t>
  </si>
  <si>
    <t>Piper Perabo, Jessica Par√©, Mischa Barton, Jackie Burroughs, Mimi Kuzyk, Graham Greene, Emily VanCamp, Amy Stewart, Caroline Dhavernas, Luke Kirby, Alan Fawcett, Peter Oldring, Grace Lynn Kung, Stephen Mwinga, Lydia Zadel</t>
  </si>
  <si>
    <t>Piper Perabo, Jessica Par√©</t>
  </si>
  <si>
    <t>A newcomer to a posh girls boarding school discovers that her two senior roommates are lovers.</t>
  </si>
  <si>
    <t>A newcomer to a posh girls boarding</t>
  </si>
  <si>
    <t>tt0245429</t>
  </si>
  <si>
    <t>Sen to Chihiro no kamikakushi</t>
  </si>
  <si>
    <t>18/04/2003</t>
  </si>
  <si>
    <t>Hayao Miyazaki</t>
  </si>
  <si>
    <t>Rumi Hiiragi, Miyu Irino, Mari Natsuki, Takashi Nait√¥, Yasuko Sawaguchi, Tatsuya Gash√ªin, Ry√ªnosuke Kamiki, Yumi Tamai, Y√¥ √îizumi, Koba Hayashi, Tsunehiko Kamij√¥, Takehiko Ono, Bunta Sugawara, Shigeru Wakita, Shir√¥ Sait√¥</t>
  </si>
  <si>
    <t>Rumi Hiiragi</t>
  </si>
  <si>
    <t>Rumi Hiiragi, Miyu Irino</t>
  </si>
  <si>
    <t>During her family's move to the suburbs, a sullen 10-year-old girl wanders into a world ruled by gods, witches, and spirits, and where humans are changed into beasts.</t>
  </si>
  <si>
    <t>During her family's move to the</t>
  </si>
  <si>
    <t>tt0245562</t>
  </si>
  <si>
    <t>Windtalkers</t>
  </si>
  <si>
    <t>Navajo</t>
  </si>
  <si>
    <t>John Rice, Joe Batteer</t>
  </si>
  <si>
    <t>Nicolas Cage, Adam Beach, Peter Stormare, Noah Emmerich, Mark Ruffalo, Brian Van Holt, Martin Henderson, Roger Willie, Frances O'Connor, Christian Slater, Jason Isaacs, William Morts, Cameron Thor, Kevin Cooney, Holmes Osborne</t>
  </si>
  <si>
    <t>Nicolas Cage, Adam Beach</t>
  </si>
  <si>
    <t>Two U.S. Marines in World War II are assigned to protect Navajo Marines, who use their native language as an unbreakable radio cypher.</t>
  </si>
  <si>
    <t>Two U.S. Marines in World War</t>
  </si>
  <si>
    <t>tt0245574</t>
  </si>
  <si>
    <t>Y tu mam√° tambi√©n</t>
  </si>
  <si>
    <t>Mexico</t>
  </si>
  <si>
    <t>Carlos Cuar√≥n, Alfonso Cuar√≥n</t>
  </si>
  <si>
    <t>Daniel Gim√©nez Cacho, Ana L√≥pez Mercado, Diego Luna, Gael Garc√≠a Bernal, Nathan Grinberg, Ver√≥nica Langer, Mar√≠a Aura, Giselle Audirac, Arturo R√≠os, Andr√©s Almeida, Diana Bracho, Emilio Echevarr√≠a, Marta Aura, Maribel Verd√∫, Juan Carlos Remolina</t>
  </si>
  <si>
    <t>Daniel Gim√©nez Cacho</t>
  </si>
  <si>
    <t>In Mexico, two teenage boys and an attractive older woman embark on a road trip and learn a thing or two about life, friendship, sex, and each other.</t>
  </si>
  <si>
    <t>In Mexico, two teenage boys and</t>
  </si>
  <si>
    <t>tt0245674</t>
  </si>
  <si>
    <t>Thir13en Ghosts</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</si>
  <si>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</si>
  <si>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</si>
  <si>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</si>
  <si>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Tony Shalhoub</t>
  </si>
  <si>
    <t>Tony Shalhoub, Embeth Davidtz</t>
  </si>
  <si>
    <t>When Cyrus Kriticos, a very rich collector of unique things dies, he leaves it all to his nephew and his family. All including his house, his fortune, and his malicious collection of ghosts!</t>
  </si>
  <si>
    <t>When Cyrus Kriticos, a very rich</t>
  </si>
  <si>
    <t>tt0245686</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</si>
  <si>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</si>
  <si>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</si>
  <si>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</si>
  <si>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</si>
  <si>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David Spade, Brittany Daniel</t>
  </si>
  <si>
    <t>After being abandoned by his parents at the Grand Canyon, Joe Dirt tells the story of his journey to find his parents.</t>
  </si>
  <si>
    <t>After being abandoned by his parents</t>
  </si>
  <si>
    <t>tt0245712</t>
  </si>
  <si>
    <t>Amores perros</t>
  </si>
  <si>
    <t>Alejandro G. I√±√°rritu</t>
  </si>
  <si>
    <t>Guillermo Arriaga</t>
  </si>
  <si>
    <t>Emilio Echevarr√≠a, Gael Garc√≠a Bernal, Goya Toledo, √Ålvaro Guerrero, Vanessa Bauche, Jorge Salinas, Marco P√©rez, Rodrigo Murray, Humberto Busto, Gerardo Campbell, Rosa Mar√≠a Bianchi, Dunia Sald√≠var, Adriana Barraza, Jos√© Sefami, Lourdes Echevarr√≠a</t>
  </si>
  <si>
    <t>Emilio Echevarr√≠a</t>
  </si>
  <si>
    <t>Emilio Echevarr√≠a, Gael Garc√≠a Bernal</t>
  </si>
  <si>
    <t>A horrific car accident connects three stories, each involving characters dealing with loss, regret, and life's harsh realities, all in the name of love.</t>
  </si>
  <si>
    <t>A horrific car accident connects</t>
  </si>
  <si>
    <t>tt0245803</t>
  </si>
  <si>
    <t>Bulletproof Monk</t>
  </si>
  <si>
    <t>14/08/2003</t>
  </si>
  <si>
    <t>Action, Comedy, Fantasy</t>
  </si>
  <si>
    <t>Tibetan</t>
  </si>
  <si>
    <t>Punjabi</t>
  </si>
  <si>
    <t>Paul Hunter</t>
  </si>
  <si>
    <t>Ethan Reiff, Cyrus Voris</t>
  </si>
  <si>
    <t>Yun-Fat Chow, Seann William Scott, Jaime King, Karel Roden, Victoria Smurfit, Marcus Jean Pirae, Mako, Roger Yuan, K.C. Collins, Sean Bell, Kishaya Dudley, Rob Archer, Mauricio Rodas, Bayo Akinfemi, Russell Yuen</t>
  </si>
  <si>
    <t>Yun-Fat Chow, Seann William Scott</t>
  </si>
  <si>
    <t>Based on the very underground comic book, a Tibetan monk becomes a mentor to a young street kid who he can teach to protect a scroll.</t>
  </si>
  <si>
    <t>Based on the very underground</t>
  </si>
  <si>
    <t>tt0245844</t>
  </si>
  <si>
    <t>The Count of Monte Cristo</t>
  </si>
  <si>
    <t>UK, USA, Ireland, Switzerland</t>
  </si>
  <si>
    <t>Kevin Reynolds</t>
  </si>
  <si>
    <t>Alexandre Dumas, Jay Wolpert</t>
  </si>
  <si>
    <t>Christopher Adamson, JB Blanc, Guy Carleton, Barry Cassin, Jim Caviezel, Henry Cavill, Briana Corrigan, Brendan Costello, Mairead Devlin, Dagmara Dominczyk, Stella Feeley, James Frain, Patrick Godfrey, Luis Guzm√°n, Joe Hanley</t>
  </si>
  <si>
    <t>Christopher Adamson</t>
  </si>
  <si>
    <t>A young man, falsely imprisoned by his jealous "friend", escapes and uses a hidden treasure to exact his revenge.</t>
  </si>
  <si>
    <t>A young man, falsely imprisoned</t>
  </si>
  <si>
    <t>tt0246460</t>
  </si>
  <si>
    <t>Die Another Day</t>
  </si>
  <si>
    <t>28/02/2003</t>
  </si>
  <si>
    <t>Korean</t>
  </si>
  <si>
    <t>Ian Fleming, Neal Purvis</t>
  </si>
  <si>
    <t>Pierce Brosnan, Halle Berry, Toby Stephens, Rosamund Pike, Rick Yune, Judi Dench, John Cleese, Michael Madsen, Will Yun Lee, Kenneth Tsang, Emilio Echevarr√≠a, Michael Gor, Lawrence Makoare, Colin Salmon, Samantha Bond</t>
  </si>
  <si>
    <t>Pierce Brosnan, Halle Berry</t>
  </si>
  <si>
    <t>James Bond is sent to investigate the connection between a North Korean terrorist and a diamond mogul, who is funding the development of an international space weapon.</t>
  </si>
  <si>
    <t>James Bond is sent to investigate</t>
  </si>
  <si>
    <t>tt0246464</t>
  </si>
  <si>
    <t>Big Trouble</t>
  </si>
  <si>
    <t>17/05/2002</t>
  </si>
  <si>
    <t>Dave Barry, Robert Ramsey</t>
  </si>
  <si>
    <t>Tim Allen, Rene Russo, Stanley Tucci, Tom Sizemore, Johnny Knoxville, Dennis Farina, Jack Kehler, Janeane Garofalo, Patrick Warburton, Ben Foster, Zooey Deschanel, Heavy D, Omar Epps, Jason Lee, Sof√≠a Vergara</t>
  </si>
  <si>
    <t>Tim Allen</t>
  </si>
  <si>
    <t>Tim Allen, Rene Russo</t>
  </si>
  <si>
    <t>The lives of several Miami denizens, from ad agents to gunrunners to street thugs to law enforcement to school-children, intersect with humorous and dangerous results.</t>
  </si>
  <si>
    <t>The lives of several Miami denizens,</t>
  </si>
  <si>
    <t>tt0246544</t>
  </si>
  <si>
    <t>The Musketeer</t>
  </si>
  <si>
    <t>Germany, Luxembourg, UK, USA</t>
  </si>
  <si>
    <t>Peter Hyams</t>
  </si>
  <si>
    <t>Alexandre Dumas, Gene Quintano</t>
  </si>
  <si>
    <t>Catherine Deneuve, Mena Suvari, Stephen Rea, Tim Roth, Justin Chambers, Bill Treacher, Daniel Mesguich, David Schofield, Nick Moran, Steve Speirs, Jan-Gregor Kremp, Jeremy Clyde, Michael Byrne, Jean-Pierre Castaldi, Tsilla Chelton</t>
  </si>
  <si>
    <t>Catherine Deneuve</t>
  </si>
  <si>
    <t>Catherine Deneuve, Mena Suvari</t>
  </si>
  <si>
    <t>Alexander Dumas' novel is updated with an eastern influence as D'Artagnan attempts to join the king's elite guards, the Royal Musketeers, and find the man who killed his parents.</t>
  </si>
  <si>
    <t>Alexander Dumas' novel is updated</t>
  </si>
  <si>
    <t>tt0246578</t>
  </si>
  <si>
    <t>Donnie Darko</t>
  </si>
  <si>
    <t>19/11/2004</t>
  </si>
  <si>
    <t>Richard Kelly</t>
  </si>
  <si>
    <t>Jake Gyllenhaal, Holmes Osborne, Maggie Gyllenhaal, Daveigh Chase, Mary McDonnell, James Duval, Arthur Taxier, Patrick Swayze, Mark Hoffman, David St. James, Tom Tangen, Jazzie Mahannah, Jolene Purdy, Stuart Stone, Gary Lundy</t>
  </si>
  <si>
    <t>Jake Gyllenhaal, Holmes Osborne</t>
  </si>
  <si>
    <t>After narrowly escaping a bizarre accident, a troubled teenager is plagued by visions of a man in a large rabbit suit who manipulates him to commit a series of crimes.</t>
  </si>
  <si>
    <t>After narrowly escaping a bizarre</t>
  </si>
  <si>
    <t>tt0246677</t>
  </si>
  <si>
    <t>Heaven</t>
  </si>
  <si>
    <t>UK, France, Italy, Germany, USA</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</si>
  <si>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</si>
  <si>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</si>
  <si>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</si>
  <si>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A woman takes the law into her</t>
  </si>
  <si>
    <t>tt0246894</t>
  </si>
  <si>
    <t>Rollerball</t>
  </si>
  <si>
    <t>29/03/2002</t>
  </si>
  <si>
    <t>USA, Germany, Japan</t>
  </si>
  <si>
    <t>John McTiernan</t>
  </si>
  <si>
    <t>William Harrison, William Harrison</t>
  </si>
  <si>
    <t>Chris Klein, Jean Reno, LL Cool J, Rebecca Romijn, Naveen Andrews, Oleg Taktarov, David Hemblen, Janet Wright, Andrew Bryniarski, Kata Dob√≥, Alice Poon, Lucia Rijker, Melissa R. Stubbs, Paul Wu, Yolanda Hughes-Heying</t>
  </si>
  <si>
    <t>Chris Klein, Jean Reno</t>
  </si>
  <si>
    <t>The big thing in 2005 is a violent sport which can have some pretty serious consequences... like dying.</t>
  </si>
  <si>
    <t>The big thing in 2005 is a violent</t>
  </si>
  <si>
    <t>tt0246989</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</si>
  <si>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</si>
  <si>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</si>
  <si>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</si>
  <si>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Jerry O'Connell</t>
  </si>
  <si>
    <t>Jerry O'Connell, Shannon Elizabeth</t>
  </si>
  <si>
    <t>At the wedding of a friend, the remaining bachelors bet on staying single. 7 years later, one of the 2 remaining loses $51000 in Vegas. He must get the other guy married to cash in and pay his debt or die. A cute woman helps him.</t>
  </si>
  <si>
    <t>At the wedding of a friend, the</t>
  </si>
  <si>
    <t>tt0247196</t>
  </si>
  <si>
    <t>Before Night Falls</t>
  </si>
  <si>
    <t>Julian Schnabel</t>
  </si>
  <si>
    <t>Cunningham O'Keefe, L√°zaro G√≥mez Carriles</t>
  </si>
  <si>
    <t>Olatz L√≥pez Garmendia, Giovani Florido, Lol√≥ Navarro, Batan Silva, Carmen Beato, Cy Schnabel, Olmo Schnabel, Vito Schnabel, Pedro Armend√°riz Jr., Diego Luna, Lia Chapman, Sean Penn, Jerzy Skolimowski, Aquiles Benites, Ewa Piaskowska</t>
  </si>
  <si>
    <t>Olatz L√≥pez Garmendia</t>
  </si>
  <si>
    <t>The life of Cuban poet and novelist, Reinaldo Arenas.</t>
  </si>
  <si>
    <t>The life of Cuban poet and novelist,</t>
  </si>
  <si>
    <t>tt0247199</t>
  </si>
  <si>
    <t>The Believer</t>
  </si>
  <si>
    <t>Henry Bean</t>
  </si>
  <si>
    <t>Henry Bean, Henry Bean</t>
  </si>
  <si>
    <t>Ryan Gosling, Peter Meadows, Garret Dillahunt, Kris Eivers, Joel Marsh Garland, Billy Zane, Theresa Russell, Summer Phoenix, Jack Drummond, Sig Libowitz, James McCaffrey, Jacob Green, Frank Winters, Ronald Guttman, Heather Goldenhersh</t>
  </si>
  <si>
    <t>Ryan Gosling</t>
  </si>
  <si>
    <t>Ryan Gosling, Peter Meadows</t>
  </si>
  <si>
    <t>A young Jewish man develops a fiercely anti-Semitic philosophy. Based on the factual story of a K.K.K. member in the 1960s who was revealed to be Jewish by a New York Times reporter.</t>
  </si>
  <si>
    <t>A young Jewish man develops a</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</si>
  <si>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</si>
  <si>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</si>
  <si>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</si>
  <si>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</si>
  <si>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</si>
  <si>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Tom Wilkinson</t>
  </si>
  <si>
    <t>Tom Wilkinson, Sissy Spacek</t>
  </si>
  <si>
    <t>A New England couple's college-aged son dates an older woman who has two small children and an unwelcome ex-husband.</t>
  </si>
  <si>
    <t>A New England couple's college-aged</t>
  </si>
  <si>
    <t>tt0247586</t>
  </si>
  <si>
    <t>Nueve reinas</t>
  </si>
  <si>
    <t>Argentina</t>
  </si>
  <si>
    <t>Fabi√°n Bielinsky</t>
  </si>
  <si>
    <t>Gast√≥n Pauls, Ricardo Dar√≠n, Graciela Tenenbaum, Mar√≠a Mercedes Villagra, Gabo Correa, Pochi Ducasse, Luis Armesto, Ernesto Arias, Amancay Esp√≠ndola, Isaac Fajm, Jorge Noya, Leticia Br√©dice, Oscar Nu√±ez, Ignasi Abadal, Carlos Lanari</t>
  </si>
  <si>
    <t>Gast√≥n Pauls</t>
  </si>
  <si>
    <t>Gast√≥n Pauls, Ricardo Dar√≠n</t>
  </si>
  <si>
    <t>Two con artists try to swindle a stamp collector by selling him a sheet of counterfeit rare stamps (the "nine queens").</t>
  </si>
  <si>
    <t>Two con artists try to swindle</t>
  </si>
  <si>
    <t>tt0247638</t>
  </si>
  <si>
    <t>The Princess Diaries</t>
  </si>
  <si>
    <t>Dutch</t>
  </si>
  <si>
    <t>Garry Marshall</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</si>
  <si>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</si>
  <si>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</si>
  <si>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Julie Andrews</t>
  </si>
  <si>
    <t>Julie Andrews, Anne Hathaway</t>
  </si>
  <si>
    <t>Mia Thermopolis has just found out that she is the heir apparent to the throne of Genovia. With her friends Lilly and Michael Moscovitz in tow, she tries to navigate through the rest of her sixteenth year.</t>
  </si>
  <si>
    <t>Mia Thermopolis has just found</t>
  </si>
  <si>
    <t>tt0247745</t>
  </si>
  <si>
    <t>Super Troopers</t>
  </si>
  <si>
    <t>Jay Chandrasekhar</t>
  </si>
  <si>
    <t>Jay Chandrasekhar, Kevin Heffernan</t>
  </si>
  <si>
    <t>Andr√© Vippolis, Joey Kern, Geoffrey Arend, Erik Stolhanske, Jay Chandrasekhar, Steve Lemme, Kevin Heffernan, Paul Soter, Camille Hickman, Marisa Coughlan, Aria Alpert Adjani, Daniel von Bargen, James Grace, Michael Weaver, Dan Fey</t>
  </si>
  <si>
    <t>Andr√© Vippolis</t>
  </si>
  <si>
    <t>Andr√© Vippolis, Joey Kern</t>
  </si>
  <si>
    <t>Five Vermont state troopers, avid pranksters with a knack for screwing up, try to save their jobs and out-do the local police department by solving a crime.</t>
  </si>
  <si>
    <t>Five Vermont state troopers, avid</t>
  </si>
  <si>
    <t>tt0248126</t>
  </si>
  <si>
    <t>Kabhi Khushi Kabhie Gham...</t>
  </si>
  <si>
    <t>Karan Johar</t>
  </si>
  <si>
    <t>Karan Johar, Sheena Parikh</t>
  </si>
  <si>
    <t>Amitabh Bachchan, Jaya Bachchan, Shah Rukh Khan, Kajol, Hrithik Roshan, Kareena Kapoor, Farida Jalal, Jibraan Khan, Rani Mukerji, Alok Nath, Johnny Lever, Achala Sachdev, Himani Shivpuri, Aryan Khan, Sushma Seth</t>
  </si>
  <si>
    <t>Amitabh Bachchan, Jaya Bachchan</t>
  </si>
  <si>
    <t>After marrying a poor woman, rich Rahul is disowned by his father and moves to London to build a new life. Years later, his now grown up little brother Rohan embarks on a mission to bring Rahul back home and reunite the family again.</t>
  </si>
  <si>
    <t>After marrying a poor woman, rich</t>
  </si>
  <si>
    <t>tt0248408</t>
  </si>
  <si>
    <t>Der Schuh des Manitu</t>
  </si>
  <si>
    <t>19/07/2001</t>
  </si>
  <si>
    <t>Germany, Spain</t>
  </si>
  <si>
    <t>Michael Herbig</t>
  </si>
  <si>
    <t>Michael Herbig, Alfons Biedermann</t>
  </si>
  <si>
    <t>Michael Herbig, Christian Tramitz, Sky du Mont, Marie B√§umer, Hilmi S√∂zer, Rick Kavanian, Tim Wilde, Siegfried Terpoorten, Robinson Reichel, Oliver Wnuk, Irshad Panjatan, Tim Sikyea, Robert Alan Packard, Salvatore Pascale, Antonio Ramirez</t>
  </si>
  <si>
    <t>Michael Herbig, Christian Tramitz</t>
  </si>
  <si>
    <t>The hilarious adventures of two best friends, Apachi Indian chief Abahachi and cowboy Ranger, in the Wild West.</t>
  </si>
  <si>
    <t>The hilarious adventures of two</t>
  </si>
  <si>
    <t>DEM 7000000</t>
  </si>
  <si>
    <t>tt0248667</t>
  </si>
  <si>
    <t>Ali</t>
  </si>
  <si>
    <t>Michael Mann</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</si>
  <si>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</si>
  <si>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</si>
  <si>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Will Smith, Jamie Foxx</t>
  </si>
  <si>
    <t>A biography of sports legend Muhammad Ali, focusing on his triumphs and controversies between 1964 and 1974</t>
  </si>
  <si>
    <t>A biography of sports legend Muhammad</t>
  </si>
  <si>
    <t>tt0248845</t>
  </si>
  <si>
    <t>Hedwig and the Angry Inch</t>
  </si>
  <si>
    <t>John Cameron Mitchell</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</si>
  <si>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</si>
  <si>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</si>
  <si>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</si>
  <si>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A transgender punk-rock girl from</t>
  </si>
  <si>
    <t>tt0249241</t>
  </si>
  <si>
    <t>Werckmeister harm√≥ni√°k</t>
  </si>
  <si>
    <t>Drama, Mystery</t>
  </si>
  <si>
    <t>Hungary, Italy, Germany, France</t>
  </si>
  <si>
    <t>Hungarian</t>
  </si>
  <si>
    <t>Slovak</t>
  </si>
  <si>
    <t>B√©la Tarr, √Ågnes Hranitzky</t>
  </si>
  <si>
    <t>L√°szl√≥ Krasznahorkai, L√°szl√≥ Krasznahorkai</t>
  </si>
  <si>
    <t>Lars Rudolph, Peter Fitz, Hanna Schygulla, J√°nos Derzsi, Djoko Rosic, Tam√°s Wichmann, Ferenc K√°llai, Mih√°ly Kormos, Putyi Horv√°th, Enik√∂ B√∂rcs√∂k, √âva Alm√°ssy Albert, Ir√©n Szajki, Alfr√©d J√°rai, Gy√∂rgy Bark√≥, Lajos Dob√°k</t>
  </si>
  <si>
    <t>Lars Rudolph</t>
  </si>
  <si>
    <t>Lars Rudolph, Peter Fitz</t>
  </si>
  <si>
    <t>An innocent young man witnesses violence break out after an isolated village is inflamed by the arrival of a circus and its peculiar attractions: a giant whale and a mysterious man named "The Prince."</t>
  </si>
  <si>
    <t>An innocent young man witnesses</t>
  </si>
  <si>
    <t>FRF 10000000</t>
  </si>
  <si>
    <t>tt0249371</t>
  </si>
  <si>
    <t>Asoka</t>
  </si>
  <si>
    <t>Action, Biography, Drama</t>
  </si>
  <si>
    <t>Santosh Sivan</t>
  </si>
  <si>
    <t>Saket Chaudhary, Santosh Sivan</t>
  </si>
  <si>
    <t>Shah Rukh Khan, Kareena Kapoor, Danny Denzongpa, Hrishitaa Bhatt, Rahul Dev, Ajith Kumar, Gerson Da Cunha, Subhashini Ali, Umesh Mehra, Sooraj Balaji, Johnny Lever, Raghuvir Yadav, Suresh Menon, Shilpa Mehta, Rajlaxmi R. Roy</t>
  </si>
  <si>
    <t>Shah Rukh Khan, Kareena Kapoor</t>
  </si>
  <si>
    <t>The epic tale of King Asoka's life is recounted here.</t>
  </si>
  <si>
    <t>The epic tale of King Asoka's</t>
  </si>
  <si>
    <t>INR 130000000</t>
  </si>
  <si>
    <t>tt0249380</t>
  </si>
  <si>
    <t>Baise-moi</t>
  </si>
  <si>
    <t>Virginie Despentes, Coralie</t>
  </si>
  <si>
    <t>Karen Lancaume, Raffa√´la Anderson, C√©line Beugnot, Adama Niane, Christophe Claudy Landry, Tewfik Saad, Delphine McCarty, Ouassini Embarek, Patrick Kodjo Topou, Simon Nahoum, Karim Chala, Lisa Marshall, Hac√®ne Beddrouh, Patrick Eudeline, Ian Scott</t>
  </si>
  <si>
    <t>Karen Lancaume</t>
  </si>
  <si>
    <t>Karen Lancaume, Raffa√´la Anderson</t>
  </si>
  <si>
    <t>Two young women, marginalised by society, go on a destructive tour of sex and violence. Breaking norms and killing men - and shattering the complacency of polite cinema audiences.</t>
  </si>
  <si>
    <t>Two young women, marginalised</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</si>
  <si>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</si>
  <si>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</si>
  <si>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</si>
  <si>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</si>
  <si>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</si>
  <si>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Jamie Bell</t>
  </si>
  <si>
    <t>Jamie Bell, Jean Heywood</t>
  </si>
  <si>
    <t>A talented young boy becomes torn between his unexpected love of dance and the disintegration of his family.</t>
  </si>
  <si>
    <t>A talented young boy becomes torn</t>
  </si>
  <si>
    <t>tt0249478</t>
  </si>
  <si>
    <t>Domestic Disturbance</t>
  </si>
  <si>
    <t>Crime, Mystery, Thriller</t>
  </si>
  <si>
    <t>Harold Becker</t>
  </si>
  <si>
    <t>Lewis Colick, William S. Comanor</t>
  </si>
  <si>
    <t>John Travolta, Matt O'Leary, Ruben Santiago-Hudson, Vince Vaughn, Susan Floyd, Teri Polo, Angelica Page, James Lashly, Rebecca Tilney, Debra Mooney, Leland L. Jones, William Parry, Steve Buscemi, Suzanne Nystrom, George Christy</t>
  </si>
  <si>
    <t>John Travolta, Matt O'Leary</t>
  </si>
  <si>
    <t>When Danny witnesses his stepfather Rick murder a man, Danny's father Frank has to protect his son from the greatest danger.</t>
  </si>
  <si>
    <t>When Danny witnesses his stepfather</t>
  </si>
  <si>
    <t>tt0250081</t>
  </si>
  <si>
    <t>Storytelling</t>
  </si>
  <si>
    <t>Todd Solondz</t>
  </si>
  <si>
    <t>Selma Blair, Leo Fitzpatrick, Robert Wisdom, Maria Thayer, Angela Goethals, Devorah Rose, Nancy Anne Ridder, Steve Rosen, Aleksa Palladino, Mary Lynn Rajskub, Tina Holmes, Paul Giamatti, Mike Schank, Xander Berkeley, Mark Webber</t>
  </si>
  <si>
    <t>Selma Blair</t>
  </si>
  <si>
    <t>Selma Blair, Leo Fitzpatrick</t>
  </si>
  <si>
    <t>College and high school serve as the backdrop for two stories about dysfunction and personal turmoil.</t>
  </si>
  <si>
    <t>College and high school serve</t>
  </si>
  <si>
    <t>tt0250223</t>
  </si>
  <si>
    <t>Ast√©rix &amp; Ob√©lix: Mission Cl√©op√¢tre</t>
  </si>
  <si>
    <t>Alain Chabat</t>
  </si>
  <si>
    <t>Ren√© Goscinny, Albert Uderzo</t>
  </si>
  <si>
    <t>G√©rard Depardieu, Christian Clavier, Jamel Debbouze, Monica Bellucci, Alain Chabat, Claude Rich, G√©rard Darmon, Edouard Baer, Dieudonn√©, Mouss Diouf, Marina Fo√Øs, Bernard Farcy, Jean Benguigui, Michel Cr√©mad√®s, Jean-Paul Rouve</t>
  </si>
  <si>
    <t>G√©rard Depardieu, Christian Clavier</t>
  </si>
  <si>
    <t>Ast√©rix and Ob√©lix go to Egypt to help architect Num√©robis who is building a palace for Cleopatra.</t>
  </si>
  <si>
    <t>Ast√©rix and Ob√©lix go to Egypt</t>
  </si>
  <si>
    <t>FRF 327000000</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</si>
  <si>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</si>
  <si>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</si>
  <si>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</si>
  <si>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</si>
  <si>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Kirsten Dunst, Jay Hernandez</t>
  </si>
  <si>
    <t>At Pacific Palisades High, a poor Latino falls hard for a troubled girl from an affluent neighborhood.</t>
  </si>
  <si>
    <t>At Pacific Palisades High, a poor</t>
  </si>
  <si>
    <t>tt0250258</t>
  </si>
  <si>
    <t>Das Experiment</t>
  </si>
  <si>
    <t>Oliver Hirschbiegel</t>
  </si>
  <si>
    <t>Mario Giordano, Mario Giordano</t>
  </si>
  <si>
    <t>Moritz Bleibtreu, Christian Berkel, Oliver Stokowski, Wotan Wilke M√∂hring, Stephan Szasz, Polat Dal, Danny Richter, Ralf M√ºller, Markus Rudolf, Peter Fieseler, Thorsten Dersch, Sven Grefer, Justus von Dohn√°nyi, Nicki von Tempelhoff, Timo Dierkes</t>
  </si>
  <si>
    <t>Moritz Bleibtreu, Christian Berkel</t>
  </si>
  <si>
    <t>For two weeks, 20 male participants are hired to play prisoners and guards in a prison. The "prisoners" have to follow seemingly mild rules, and the "guards" are told to retain order without using physical violence.</t>
  </si>
  <si>
    <t>For two weeks, 20 male participants</t>
  </si>
  <si>
    <t>tt0250310</t>
  </si>
  <si>
    <t>Corky Romano</t>
  </si>
  <si>
    <t>Rob Pritts</t>
  </si>
  <si>
    <t>David Garrett, Jason Ward</t>
  </si>
  <si>
    <t>Chris Kattan, Vinessa Shaw, Peter Falk, Peter Berg, Chris Penn, Fred Ward, Richard Roundtree, Matthew Glave, Roger Fan, Dave Sheridan, Michael Massee, Vincent Pastore, Fiona Hale, Kip King, Al Eben</t>
  </si>
  <si>
    <t>Chris Kattan</t>
  </si>
  <si>
    <t>Chris Kattan, Vinessa Shaw</t>
  </si>
  <si>
    <t>The loser son of a Mafia honcho must go undercover for the FBI.</t>
  </si>
  <si>
    <t>The loser son of a Mafia honcho</t>
  </si>
  <si>
    <t>tt0250323</t>
  </si>
  <si>
    <t>The Deep End</t>
  </si>
  <si>
    <t>Scott McGehee, David Siegel</t>
  </si>
  <si>
    <t>Elisabeth Sanxay Holding, Scott McGehee</t>
  </si>
  <si>
    <t>Tilda Swinton, Goran Visnjic, Jonathan Tucker, Peter Donat, Josh Lucas, Raymond J. Barry, Tamara Hope, Jordon Dorrance, Heather Mathieson, Holmes Osborne, Richard Gross, Kip Martin, Frankie Loyal, Kip Ellwood, Margot Krindel</t>
  </si>
  <si>
    <t>Tilda Swinton</t>
  </si>
  <si>
    <t>Tilda Swinton, Goran Visnjic</t>
  </si>
  <si>
    <t>A woman spirals out of control while trying to keep her son from being found culpable in a murder investigation.</t>
  </si>
  <si>
    <t>A woman spirals out of control</t>
  </si>
  <si>
    <t>tt0250468</t>
  </si>
  <si>
    <t>Killing Me Softly</t>
  </si>
  <si>
    <t>Kaige Chen</t>
  </si>
  <si>
    <t>Sean French, Kara Lindstrom</t>
  </si>
  <si>
    <t>Heather Graham, Joseph Fiennes, Natascha McElhone, Ulrich Thomsen, Ian Hart, Jason Hughes, Kika Markham, Amy Robbins, Yasmin Bannerman, Rebecca Palmer, Ronan Vibert, Olivia Poulet, Ian Aspinall, Helen Grace, Oliver Ryan</t>
  </si>
  <si>
    <t>Heather Graham</t>
  </si>
  <si>
    <t>Heather Graham, Joseph Fiennes</t>
  </si>
  <si>
    <t>A woman faces deadly consequences for abandoning her loving relationship with her boyfriend to pursue exciting sexual scenarios with a mysterious celebrity mountaineer.</t>
  </si>
  <si>
    <t>A woman faces deadly consequences</t>
  </si>
  <si>
    <t>tt0250494</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</si>
  <si>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</si>
  <si>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</si>
  <si>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</si>
  <si>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</si>
  <si>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Reese Witherspoon</t>
  </si>
  <si>
    <t>Reese Witherspoon, Luke Wilson</t>
  </si>
  <si>
    <t>Elle Woods, a fashionable sorority queen, is dumped by her boyfriend. She decides to follow him to law school. While she is there, she figures out that there is more to her than just looks.</t>
  </si>
  <si>
    <t>Elle Woods, a fashionable sorority</t>
  </si>
  <si>
    <t>tt0250687</t>
  </si>
  <si>
    <t>Rat Race</t>
  </si>
  <si>
    <t>Jerry Zucker</t>
  </si>
  <si>
    <t>Andy Breckman</t>
  </si>
  <si>
    <t>Breckin Meyer, Jenica Bergere, Cuba Gooding Jr., Carrie Diamond, Douglas Haase, Chris Myers, Kevin Frazier, Seth Green, Gloria Allred, Vince Vieluf, Ren√©e Lee, Corinna Harney, Jane C. Walsh, Lanei Chapman, Whoopi Goldberg</t>
  </si>
  <si>
    <t>Breckin Meyer, Jenica Bergere</t>
  </si>
  <si>
    <t>A Las Vegas casino magnate, determined to find a new avenue for wagering, sets up a race for money.</t>
  </si>
  <si>
    <t>A Las Vegas casino magnate, determined</t>
  </si>
  <si>
    <t>tt0250797</t>
  </si>
  <si>
    <t>Unfaithful</t>
  </si>
  <si>
    <t>France, Germany, USA</t>
  </si>
  <si>
    <t>Adrian Lyne</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</si>
  <si>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</si>
  <si>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</si>
  <si>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Diane Lane</t>
  </si>
  <si>
    <t>Diane Lane, Erik Per Sullivan</t>
  </si>
  <si>
    <t>A New York suburban couple's marriage goes dangerously awry when the wife indulges in an adulterous fling.</t>
  </si>
  <si>
    <t>A New York suburban couple's marriage</t>
  </si>
  <si>
    <t>tt0251075</t>
  </si>
  <si>
    <t>Evolution</t>
  </si>
  <si>
    <t>Ivan Reitman</t>
  </si>
  <si>
    <t>Don Jakoby, David Diamond</t>
  </si>
  <si>
    <t>David Duchovny, Julianne Moore, Orlando Jones, Seann William Scott, Ted Levine, Ethan Suplee, Michael Bower, Pat Kilbane, Ty Burrell, Dan Aykroyd, Katharine Towne, Gregory Itzin, Ashley Clark, Michelle Wolff, Sarah Silverman</t>
  </si>
  <si>
    <t>David Duchovny, Julianne Moore</t>
  </si>
  <si>
    <t>A fire-fighting cadet, two college professors, and a geeky but sexy government scientist work against an alien organism that has been rapidly evolving since its arrival on Earth inside a meteor.</t>
  </si>
  <si>
    <t>A fire-fighting cadet, two college</t>
  </si>
  <si>
    <t>tt0251114</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</si>
  <si>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</si>
  <si>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</si>
  <si>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</si>
  <si>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Bruce Willis, Colin Farrell</t>
  </si>
  <si>
    <t>A law student becomes a lieutenant during World War II, is captured and asked to defend a black prisoner of war falsely accused of murder.</t>
  </si>
  <si>
    <t>A law student becomes a lieutenant</t>
  </si>
  <si>
    <t>tt0251127</t>
  </si>
  <si>
    <t>How to Lose a Guy in 10 Days</t>
  </si>
  <si>
    <t>24/04/2003</t>
  </si>
  <si>
    <t>Michele Alexander, Jeannie Long</t>
  </si>
  <si>
    <t>Kate Hudson, Matthew McConaughey, Kathryn Hahn, Annie Parisse, Adam Goldberg, Thomas Lennon, Michael Michele, Shalom Harlow, Robert Klein, Bebe Neuwirth, Samantha Quan, Justin Peroff, Celia Weston, James Murtaugh, Archie MacGregor</t>
  </si>
  <si>
    <t>Kate Hudson</t>
  </si>
  <si>
    <t>Kate Hudson, Matthew McConaughey</t>
  </si>
  <si>
    <t>Benjamin Barry is an advertising executive and ladies' man who, to win a big campaign, bets that he can make a woman fall in love with him in 10 days.</t>
  </si>
  <si>
    <t>Benjamin Barry is an advertising</t>
  </si>
  <si>
    <t>tt0251160</t>
  </si>
  <si>
    <t>John Q</t>
  </si>
  <si>
    <t>Nick Cassavetes</t>
  </si>
  <si>
    <t>James Kearns</t>
  </si>
  <si>
    <t>Gabriela Oltean, Denzel Washington, Kimberly Elise, Ron Annabelle, Daniel E. Smith, David Thornton, Barry G. King, Laura Harring, Kevin Connolly, Larissa Laskin, Vanessa Branch, Stephanie Moore, James Finnerty, Anne Heche, James Woods</t>
  </si>
  <si>
    <t>Gabriela Oltean</t>
  </si>
  <si>
    <t>Gabriela Oltean, Denzel Washington</t>
  </si>
  <si>
    <t>John Quincy Archibald takes a hospital emergency room hostage when his insurance won't cover his son's heart transplant.</t>
  </si>
  <si>
    <t>John Quincy Archibald takes a</t>
  </si>
  <si>
    <t>tt0251736</t>
  </si>
  <si>
    <t>House of 1000 Corpses</t>
  </si>
  <si>
    <t>Horror</t>
  </si>
  <si>
    <t>Rob Zombie</t>
  </si>
  <si>
    <t>Chad Bannon, William Bassett, Karen Black, Erin Daniels, Joe Dobbs III, Judith Drake, Dennis Fimple, Gregg Gibbs, Walton Goggins, Sid Haig, Chris Hardwick, Ken Johnson, Jennifer Jostyn, Irwin Keyes, Matthew McGrory</t>
  </si>
  <si>
    <t>Chad Bannon</t>
  </si>
  <si>
    <t>Chad Bannon, William Bassett</t>
  </si>
  <si>
    <t>Two young couples traveling across the backwoods of Texas searching for urban legends of murder end up as prisoners of a bizarre and sadistic backwater family of serial killers.</t>
  </si>
  <si>
    <t>Two young couples traveling across</t>
  </si>
  <si>
    <t>tt0252028</t>
  </si>
  <si>
    <t>Surviving Christmas</t>
  </si>
  <si>
    <t>22/10/2004</t>
  </si>
  <si>
    <t>Mike Mitchell</t>
  </si>
  <si>
    <t>Ben Affleck, James Gandolfini, Christina Applegate, Catherine O'Hara, Josh Zuckerman, Bill Macy, Jennifer Morrison, Udo Kier, David Selby, Stephanie Faracy, Stephen Root, Sy Richardson, Tangie Ambrose, John 'B.J.' Bryant, Peter Jason</t>
  </si>
  <si>
    <t>Ben Affleck, James Gandolfini</t>
  </si>
  <si>
    <t>A lonely, obnoxious young millionaire pays a family to spend Christmas with him.</t>
  </si>
  <si>
    <t>A lonely, obnoxious young millionaire</t>
  </si>
  <si>
    <t>tt0252076</t>
  </si>
  <si>
    <t>Maid in Manhattan</t>
  </si>
  <si>
    <t>Wayne Wang</t>
  </si>
  <si>
    <t>John Hughes, Kevin Wade</t>
  </si>
  <si>
    <t>Jennifer Lopez, Ralph Fiennes, Natasha Richardson, Stanley Tucci, Tyler Posey, Frances Conroy, Chris Eigeman, Amy Sedaris, Marissa Matrone, Priscilla Lopez, Bob Hoskins, Lisa Roberts Gillan, Maddie Corman, Sharon Wilkins, Jayne Houdyshell</t>
  </si>
  <si>
    <t>Jennifer Lopez, Ralph Fiennes</t>
  </si>
  <si>
    <t>A Senatorial candidate falls for a hotel maid, thinking she is a socialite, when he sees her trying on a wealthy woman's dress.</t>
  </si>
  <si>
    <t>A Senatorial candidate falls for</t>
  </si>
  <si>
    <t>tt0252299</t>
  </si>
  <si>
    <t>Buffalo Soldiers</t>
  </si>
  <si>
    <t>15/07/2005</t>
  </si>
  <si>
    <t>UK, Germany</t>
  </si>
  <si>
    <t>Gregor Jordan</t>
  </si>
  <si>
    <t>Robert O'Connor, Gregor Jordan</t>
  </si>
  <si>
    <t>Joaquin Phoenix, Ed Harris, Scott Glenn, Anna Paquin, Elizabeth McGovern, Michael Pe√±a, Leon, Gabriel Mann, Dean Stockwell, Brian Delate, Shiek Mahmud-Bey, Amani Gethers, Noah Lee Margetts, Tom Ellis, Kick Gurry</t>
  </si>
  <si>
    <t>Joaquin Phoenix</t>
  </si>
  <si>
    <t>Joaquin Phoenix, Ed Harris</t>
  </si>
  <si>
    <t>A criminal subculture operates among U.S. soldiers stationed in West Germany just before the fall of the Berlin wall.</t>
  </si>
  <si>
    <t>A criminal subculture operates</t>
  </si>
  <si>
    <t>tt0252444</t>
  </si>
  <si>
    <t>Rabbit-Proof Fence</t>
  </si>
  <si>
    <t>22/11/2002</t>
  </si>
  <si>
    <t>Aboriginal</t>
  </si>
  <si>
    <t>Phillip Noyce</t>
  </si>
  <si>
    <t>Doris Pilkington, Christine Olsen</t>
  </si>
  <si>
    <t>Everlyn Sampi, Tianna Sansbury, Laura Monaghan, David Gulpilil, Ningali Lawford, Myarn Lawford, Deborah Mailman, Jason Clarke, Kenneth Branagh, Natasha Wanganeen, Garry McDonald, Roy Billing, Lorna Lesley, Celine O'Leary, Kate Roberts</t>
  </si>
  <si>
    <t>Everlyn Sampi</t>
  </si>
  <si>
    <t>Everlyn Sampi, Tianna Sansbury</t>
  </si>
  <si>
    <t>In 1931, three half-white, half-Aboriginal girls escape after being plucked from their houses to be trained as domestic staff, and set off on a journey across the Outback.</t>
  </si>
  <si>
    <t>In 1931, three half-white, half-Aboriginal</t>
  </si>
  <si>
    <t>tt0252480</t>
  </si>
  <si>
    <t>The Grey Zone</t>
  </si>
  <si>
    <t>25/02/2005</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</si>
  <si>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</si>
  <si>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</si>
  <si>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David Arquette, Velizar Binev</t>
  </si>
  <si>
    <t>A Nazi doctor, along with the Sonderkommando, Jews who are forced to work in the crematoria of Auschwitz against their fellow Jews, find themselves in a moral grey zone.</t>
  </si>
  <si>
    <t>A Nazi doctor, along with the</t>
  </si>
  <si>
    <t>tt0252501</t>
  </si>
  <si>
    <t>Hearts in Atlantis</t>
  </si>
  <si>
    <t>Scott Hicks</t>
  </si>
  <si>
    <t>Stephen King, William Goldman</t>
  </si>
  <si>
    <t>Anthony Hopkins, Anton Yelchin, Hope Davis, Mika Boorem, David Morse, Alan Tudyk, Tom Bower, Celia Weston, Adam LeFevre, Will Rothhaar, Timothy Reifsnyder, Deirdre O'Connell, Terry Beaver, Joe Blankenship, Brett Fleisher</t>
  </si>
  <si>
    <t>Anthony Hopkins, Anton Yelchin</t>
  </si>
  <si>
    <t>Widowed Liz Garfield and her son Bobby change when mysterious stranger Ted Brautigan enters their lives.</t>
  </si>
  <si>
    <t>Widowed Liz Garfield and her son</t>
  </si>
  <si>
    <t>tt0252503</t>
  </si>
  <si>
    <t>Heist</t>
  </si>
  <si>
    <t>Gene Hackman, Danny DeVito, Delroy Lindo, Sam Rockwell, Rebecca Pidgeon, Ricky Jay, Patti LuPone, Alan Bilzerian, Richard L. Friedman, Robert Lussier, Mark Camacho, Michelle Sweeney, Elyzabeth Walling, Mike Tsar, Jim Frangione</t>
  </si>
  <si>
    <t>Gene Hackman, Danny DeVito</t>
  </si>
  <si>
    <t>A career jewel thief finds himself at tense odds with his longtime partner, a crime boss who sends his nephew to keep watch.</t>
  </si>
  <si>
    <t>A career jewel thief finds himself</t>
  </si>
  <si>
    <t>tt0252866</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</si>
  <si>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</si>
  <si>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</si>
  <si>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</si>
  <si>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Jason Biggs, Shannon Elizabeth</t>
  </si>
  <si>
    <t>Jim and his friends are now in college, and they decide to meet up at the beach house for some fun.</t>
  </si>
  <si>
    <t>Jim and his friends are now in</t>
  </si>
  <si>
    <t>tt0253474</t>
  </si>
  <si>
    <t>The Pianist</t>
  </si>
  <si>
    <t>25/10/2002</t>
  </si>
  <si>
    <t>Biography, Drama, Music</t>
  </si>
  <si>
    <t>UK, France, Poland, Germany, USA</t>
  </si>
  <si>
    <t>Roman Polanski</t>
  </si>
  <si>
    <t>Ronald Harwood, Wladyslaw Szpilman</t>
  </si>
  <si>
    <t>Adrien Brody, Emilia Fox, Michal Zebrowski, Ed Stoppard, Maureen Lipman, Frank Finlay, Jessica Kate Meyer, Julia Rayner, Wanja Mues, Richard Ridings, Nomi Sharron, Anthony Milner, Lucy Skeaping, Roddy Skeaping, Ben Harlan</t>
  </si>
  <si>
    <t>Adrien Brody</t>
  </si>
  <si>
    <t>Adrien Brody, Emilia Fox</t>
  </si>
  <si>
    <t>A Polish Jewish musician struggles to survive the destruction of the Warsaw ghetto of World War II.</t>
  </si>
  <si>
    <t>A Polish Jewish musician struggles</t>
  </si>
  <si>
    <t>tt0253556</t>
  </si>
  <si>
    <t>Reign of Fire</t>
  </si>
  <si>
    <t>USA, UK, Ireland</t>
  </si>
  <si>
    <t>Rob Bowman</t>
  </si>
  <si>
    <t>Gregg Chabot, Kevin Peterka</t>
  </si>
  <si>
    <t>Christian Bale, Matthew McConaughey, Izabella Scorupco, Gerard Butler, Scott Moutter, David Kennedy, Alexander Siddig, Ned Dennehy, Rory Keenan, Terence Maynard, Doug Cockle, Randall Carlton, Chris Kelly, Ben Thornton, Alice Krige</t>
  </si>
  <si>
    <t>Christian Bale, Matthew McConaughey</t>
  </si>
  <si>
    <t>A brood of fire-breathing dragons emerges from the earth and begins setting everything ablaze, establishing dominance over the planet.</t>
  </si>
  <si>
    <t>A brood of fire-breathing dragons</t>
  </si>
  <si>
    <t>tt0253754</t>
  </si>
  <si>
    <t>Star Trek: Nemesis</t>
  </si>
  <si>
    <t>Stuart Baird</t>
  </si>
  <si>
    <t>Gene Roddenberry, John Logan</t>
  </si>
  <si>
    <t>Patrick Stewart, Jonathan Frakes, Brent Spiner, LeVar Burton, Michael Dorn, Marina Sirtis, Gates McFadden, Tom Hardy, Ron Perlman, Shannon Cochran, Dina Meyer, Jude Ciccolella, Alan Dale, John Berg, Michael Owen</t>
  </si>
  <si>
    <t>Patrick Stewart</t>
  </si>
  <si>
    <t>Patrick Stewart, Jonathan Frakes</t>
  </si>
  <si>
    <t>The Enterprise is diverted to the Romulan homeworld Romulus, supposedly because they want to negotiate a peace treaty. Captain Picard and his crew discover a serious threat to the Federation once Praetor Shinzon plans to attack Earth.</t>
  </si>
  <si>
    <t>The Enterprise is diverted to</t>
  </si>
  <si>
    <t>tt0253798</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</si>
  <si>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</si>
  <si>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</si>
  <si>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</si>
  <si>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</si>
  <si>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Flex Alexander</t>
  </si>
  <si>
    <t>Flex Alexander, A.J. Cook</t>
  </si>
  <si>
    <t>A snowboarder's plans for his own snowboard park go awry when an ex-girlfriend returns to town.</t>
  </si>
  <si>
    <t>A snowboarder's plans for his</t>
  </si>
  <si>
    <t>tt0253867</t>
  </si>
  <si>
    <t>The Sweetest Thing</t>
  </si>
  <si>
    <t>Roger Kumble</t>
  </si>
  <si>
    <t>Nancy M. Pimental</t>
  </si>
  <si>
    <t>Lillian Adams, Herbert W. Ankrom, Bryan Anthony, Christina Applegate, Linda Asuma, Jason Bateman, Vahe Bejan, Joe Bellan, Selma Blair, Chelsea Bond, Alexander Chance, Judith Chapman, Charlie Dell, Richard Denni, Cameron Diaz</t>
  </si>
  <si>
    <t>Lillian Adams</t>
  </si>
  <si>
    <t>Lillian Adams, Herbert W. Ankrom</t>
  </si>
  <si>
    <t>A girl finds she is forced to educate herself on the etiquette of wooing the opposite sex when she finally meets Mr. Right.</t>
  </si>
  <si>
    <t>A girl finds she is forced to</t>
  </si>
  <si>
    <t>tt0254455</t>
  </si>
  <si>
    <t>Luc√≠a y el sexo</t>
  </si>
  <si>
    <t>17/04/2003</t>
  </si>
  <si>
    <t>Spain, France</t>
  </si>
  <si>
    <t>Julio Medem</t>
  </si>
  <si>
    <t>Paz Vega, Trist√°n Ulloa, Najwa Nimri, Daniel Freire, Elena Anaya, Silvia Llanos, Diana Su√°rez, Javier C√°mara, Juan Fern√°ndez, Charo Zapardiel, Mar√≠a √Ålvarez, Javier Coromina, Arsenio Le√≥n, Alesandra Alvarez, David Bulnes</t>
  </si>
  <si>
    <t>Paz Vega</t>
  </si>
  <si>
    <t>Paz Vega, Trist√°n Ulloa</t>
  </si>
  <si>
    <t>Various lives converge on an isolated island, all connected by an author whose novel has become inextricably entwined with his own life.</t>
  </si>
  <si>
    <t>Various lives converge on an isolated</t>
  </si>
  <si>
    <t>tt0254481</t>
  </si>
  <si>
    <t>Koi... Mil Gaya</t>
  </si>
  <si>
    <t>Action, Drama, Romance</t>
  </si>
  <si>
    <t>Rakesh Roshan, Rakesh Roshan</t>
  </si>
  <si>
    <t>Hrithik Roshan, Rekha, Preity Zinta, Rakesh Roshan, Prem Chopra, Rajat Bedi, Johnny Lever, Mukesh Rishi, Anuj Pandit, Mohit Makkad, Jai Choksi, Omkar Purohit, Hansika Motwani, Pranita Bishnoi, Beena Banerjee</t>
  </si>
  <si>
    <t>Hrithik Roshan, Rekha</t>
  </si>
  <si>
    <t>A developmentally disabled young man tries to continue the work his father did in communicating with extra-terrestrials from outer space, which leads to something miraculous and wonderful.</t>
  </si>
  <si>
    <t>A developmentally disabled young</t>
  </si>
  <si>
    <t>INR 350000000</t>
  </si>
  <si>
    <t>tt0254686</t>
  </si>
  <si>
    <t>La pianiste</t>
  </si>
  <si>
    <t>Austria, France, Germany</t>
  </si>
  <si>
    <t>Michael Haneke, Elfriede Jelinek</t>
  </si>
  <si>
    <t>Isabelle Huppert, Annie Girardot, Beno√Æt Magimel, Susanne Lothar, Udo Samel, Anna Sigalevitch, Cornelia K√∂ndgen, Thomas Weinhappel, Georg Friedrich, Philipp Heiss, William Mang, Rudolf Melichar, Michael Schottenberg, Gabriele Schuchter, Dieter Berner</t>
  </si>
  <si>
    <t>Isabelle Huppert</t>
  </si>
  <si>
    <t>Isabelle Huppert, Annie Girardot</t>
  </si>
  <si>
    <t>A young man romantically pursues his masochistic piano teacher.</t>
  </si>
  <si>
    <t>A young man romantically pursues</t>
  </si>
  <si>
    <t>ATS 70000000</t>
  </si>
  <si>
    <t>tt0255067</t>
  </si>
  <si>
    <t>La comunidad</t>
  </si>
  <si>
    <t>√Ålex de la Iglesia</t>
  </si>
  <si>
    <t>Jorge Guerricaechevarr√≠a, √Ålex de la Iglesia</t>
  </si>
  <si>
    <t>Carmen Maura, Eduardo Antu√±a, Mar√≠a Asquerino, Jes√∫s Bonilla, Marta Fern√°ndez Muro, Paca Gabald√≥n, Ane Gabarain, Sancho Gracia, Emilio Guti√©rrez Caba, Kiti M√°nver, Terele P√°vez, Roberto Perdomo, Manuel Tejada, Enrique Vill√©n, Gorka Aguinagalde</t>
  </si>
  <si>
    <t>Carmen Maura</t>
  </si>
  <si>
    <t>Carmen Maura, Eduardo Antu√±a</t>
  </si>
  <si>
    <t>The accidental discovery of a big fortune hidden in the apartment of a deceased man will fill the heart of a real estate agent with greed and dreams of a luxurious life, but the neighbours think otherwise.</t>
  </si>
  <si>
    <t>The accidental discovery of a</t>
  </si>
  <si>
    <t>EUR 4000000</t>
  </si>
  <si>
    <t>tt0255589</t>
  </si>
  <si>
    <t>Seom</t>
  </si>
  <si>
    <t>22/04/2000</t>
  </si>
  <si>
    <t>South Korea</t>
  </si>
  <si>
    <t>Ki-duk Kim</t>
  </si>
  <si>
    <t>Jung Suh, Yu-seok Kim, Jae-Hyun Cho, Hang-Seon Jang, Min-seok Son, Ji-Seon Han, Jeong-sik Kang, Hye-kyeong Choi, Seon-hwa Jeon, Yeo-jin Kim, Won Seo, Seung-heon Song</t>
  </si>
  <si>
    <t>Jung Suh</t>
  </si>
  <si>
    <t>Jung Suh, Yu-seok Kim</t>
  </si>
  <si>
    <t>Working at a fishing resort in an idyllic location, but surrounded by various facets of human unpleasantness, a young mute woman falls in love with a man on the run from the law for committing murder.</t>
  </si>
  <si>
    <t>Working at a fishing resort in</t>
  </si>
  <si>
    <t>tt0255798</t>
  </si>
  <si>
    <t>The Animal</t>
  </si>
  <si>
    <t>Luke Greenfield</t>
  </si>
  <si>
    <t>Tom Brady, Tom Brady</t>
  </si>
  <si>
    <t>Rob Schneider, Colleen Haskell, John C. McGinley, Edward Asner, Michael Caton, Louis Lombardi, Guy Torry, Bob Rubin, Pilar Schneider, Scott Wilson, Raymond Ma, Michael Papajohn, Ron Rogg√©, Holly Maples, Henriette Mantel</t>
  </si>
  <si>
    <t>Rob Schneider</t>
  </si>
  <si>
    <t>Rob Schneider, Colleen Haskell</t>
  </si>
  <si>
    <t>After receiving organ transplants from various animal donors, a man finds himself taking on the traits of those animals.</t>
  </si>
  <si>
    <t>After receiving organ transplants</t>
  </si>
  <si>
    <t>tt0255819</t>
  </si>
  <si>
    <t>Baby Boy</t>
  </si>
  <si>
    <t>Tyrese Gibson, Taraji P. Henson, Omar Gooding, Tamara LaSeon Bass, Candy Ann Brown, A.J. Johnson, Ving Rhames, Snoop Dogg, Angell Conwell, Kareem J. Grimes, Tracey Cherelle Jones, Kaylan Bolton, Kylan Bolton, Freez Luv, Mo'Nique</t>
  </si>
  <si>
    <t>Tyrese Gibson</t>
  </si>
  <si>
    <t>Tyrese Gibson, Taraji P. Henson</t>
  </si>
  <si>
    <t>In South Central L.A., a misguided 20-year-old African-American man, a "baby boy", faces the commitments of real life.</t>
  </si>
  <si>
    <t>In South Central L.A., a misguided</t>
  </si>
  <si>
    <t>tt0256009</t>
  </si>
  <si>
    <t>El espinazo del diablo</t>
  </si>
  <si>
    <t>30/06/2006</t>
  </si>
  <si>
    <t>Mexico, Spain</t>
  </si>
  <si>
    <t>Guillermo del Toro, Antonio Trashorras</t>
  </si>
  <si>
    <t>Marisa Paredes, Eduardo Noriega, Federico Luppi, Fernando Tielve, √ç√±igo Garc√©s, Irene Visedo, Jos√© Manuel Lorenzo, Francisco Maestre, Junio Valverde, Berta Ojea, Adri√°n Lamana, Daniel Esparza, Miguel Ortiz, Juan Carlos Vellido, Javier B√≥dalo</t>
  </si>
  <si>
    <t>Marisa Paredes</t>
  </si>
  <si>
    <t>Marisa Paredes, Eduardo Noriega</t>
  </si>
  <si>
    <t>After Carlos - a 12-year-old whose father has died in the Spanish Civil War - arrives at an ominous boys' orphanage, he discovers the school is haunted and has many dark secrets which he must uncover.</t>
  </si>
  <si>
    <t>After Carlos - a 12-year-old whose</t>
  </si>
  <si>
    <t>tt0256103</t>
  </si>
  <si>
    <t>Intimacy</t>
  </si>
  <si>
    <t>France, UK, Germany, Spain</t>
  </si>
  <si>
    <t>Patrice Ch√©reau</t>
  </si>
  <si>
    <t>Hanif Kureishi, Anne-Louise Trividic</t>
  </si>
  <si>
    <t>Mark Rylance, Kerry Fox, Susannah Harker, Alastair Galbraith, Philippe Calvario, Timothy Spall, Marianne Faithfull, Fraser Ayres, Michael Fitzgerald, Robert Addie, Deborah McLaren, Rebecca Palmer, Greg Sheffield, Vinnie Hunter, Joe Prospero</t>
  </si>
  <si>
    <t>Mark Rylance</t>
  </si>
  <si>
    <t>Mark Rylance, Kerry Fox</t>
  </si>
  <si>
    <t>A failed London musician meets once a week with a woman for a series of intense sexual encounters to get away from the realities of life. But when he begins inquiring about her, it puts their relationship at risk.</t>
  </si>
  <si>
    <t>A failed London musician meets</t>
  </si>
  <si>
    <t>tt0256276</t>
  </si>
  <si>
    <t>Possession</t>
  </si>
  <si>
    <t>A.S. Byatt, David Henry Hwang</t>
  </si>
  <si>
    <t>Gwyneth Paltrow, Aaron Eckhart, Jeremy Northam, Jennifer Ehle, Lena Headey, Holly Aird, Toby Stephens, Trevor Eve, Tom Hickey, Georgia Mackenzie, Tom Hollander, Graham Crowden, Anna Massey, Craig Crosbie, Christopher Good</t>
  </si>
  <si>
    <t>Gwyneth Paltrow</t>
  </si>
  <si>
    <t>Gwyneth Paltrow, Aaron Eckhart</t>
  </si>
  <si>
    <t>A pair of literary sleuths unearth the amorous secret of two Victorian poets only to find themselves falling under a passionate spell.</t>
  </si>
  <si>
    <t>A pair of literary sleuths unearth</t>
  </si>
  <si>
    <t>tt0256380</t>
  </si>
  <si>
    <t>Shallow Hal</t>
  </si>
  <si>
    <t>Sean Moynihan, Peter Farrelly</t>
  </si>
  <si>
    <t>Gwyneth Paltrow, Jack Black, Jason Alexander, Joe Viterelli, Rene Kirby, Bruce McGill, Anthony Robbins, Susan Ward, Zen Gesner, Brooke Burns, Rob Moran, Joshua 'Li'iBoy' Shintani, Kyle Gass, Laura Kightlinger, Nan Martin</t>
  </si>
  <si>
    <t>Gwyneth Paltrow, Jack Black</t>
  </si>
  <si>
    <t>A shallow man falls in love with a 300-pound woman because of her inner beauty.</t>
  </si>
  <si>
    <t>A shallow man falls in love with</t>
  </si>
  <si>
    <t>tt0256415</t>
  </si>
  <si>
    <t>Sweet Home Alabama</t>
  </si>
  <si>
    <t>Andy Tennant</t>
  </si>
  <si>
    <t>Douglas J. Eboch, C. Jay Cox</t>
  </si>
  <si>
    <t>Reese Witherspoon, Josh Lucas, Patrick Dempsey, Candice Bergen, Mary Kay Place, Fred Ward, Jean Smart, Ethan Embry, Melanie Lynskey, Courtney Gains, Mary Lynn Rajskub, Rhona Mitra, Nathan Lee Graham, Sean Bridgers, Fleet Cooper</t>
  </si>
  <si>
    <t>Reese Witherspoon, Josh Lucas</t>
  </si>
  <si>
    <t>A young woman who's reinvented herself as a New York City socialite must return home to Alabama to obtain a divorce from her husband, after seven years of separation.</t>
  </si>
  <si>
    <t>A young woman who's reinvented</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</si>
  <si>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</si>
  <si>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</si>
  <si>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</si>
  <si>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John Tormey</t>
  </si>
  <si>
    <t>John Tormey, John Schuck</t>
  </si>
  <si>
    <t>An insurance investigator and an efficency expert who hate each other are both hypnotized by a crooked hypnotist with a jade scorpion into stealing jewels.</t>
  </si>
  <si>
    <t>An insurance investigator and</t>
  </si>
  <si>
    <t>tt0257044</t>
  </si>
  <si>
    <t>Road to Perdition</t>
  </si>
  <si>
    <t>13/12/2002</t>
  </si>
  <si>
    <t>Sam Mendes</t>
  </si>
  <si>
    <t>Max Allan Collins, Richard Piers Rayner</t>
  </si>
  <si>
    <t>Tyler Hoechlin, Rob Maxey, Liam Aiken, Jennifer Jason Leigh, Tom Hanks, Paul Newman, Daniel Craig, Ciar√°n Hinds, Craig Spidle, Ian Barford, Stephen P. Dunn, Paul Turner, Kathleen Keane, Brendan McKinney, Jackie Moran</t>
  </si>
  <si>
    <t>Tyler Hoechlin</t>
  </si>
  <si>
    <t>Tyler Hoechlin, Rob Maxey</t>
  </si>
  <si>
    <t>A mob enforcer's son witnesses a murder, forcing him and his father to take to the road, and his father down a path of redemption and revenge.</t>
  </si>
  <si>
    <t>A mob enforcer's son witnesses</t>
  </si>
  <si>
    <t>tt0257076</t>
  </si>
  <si>
    <t>S.W.A.T.</t>
  </si>
  <si>
    <t>28/11/2003</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</si>
  <si>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</si>
  <si>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</si>
  <si>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</si>
  <si>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Samuel L. Jackson, Colin Farrell</t>
  </si>
  <si>
    <t>An imprisoned drug kingpin offers a huge cash reward to anyone that can break him out of police custody, and only the L.A.P.D.'s Special Weapons and Tactics team can prevent it.</t>
  </si>
  <si>
    <t>An imprisoned drug kingpin offers</t>
  </si>
  <si>
    <t>tt0257106</t>
  </si>
  <si>
    <t>Scary Movie 2</t>
  </si>
  <si>
    <t>Comedy, Horror</t>
  </si>
  <si>
    <t>Antony Acker, Mark Barrett, Richard Bellos, Suzanne Bianqui, Natale Bosco, Joann Connor, Bradley Fisher, Suzanne O'Donnell, Kristi Pearce, Donna Silverberg, Helene Strayer, Veronica Cartwright, Andy Richter, Lee R. Mayes, Natasha Lyonne</t>
  </si>
  <si>
    <t>Antony Acker</t>
  </si>
  <si>
    <t>Antony Acker, Mark Barrett</t>
  </si>
  <si>
    <t>Four teens are tricked by Professor Oldman (Tim Curry) into visiting a haunted house for a school project.</t>
  </si>
  <si>
    <t>Four teens are tricked by Professor</t>
  </si>
  <si>
    <t>tt0257360</t>
  </si>
  <si>
    <t>About Schmidt</t>
  </si>
  <si>
    <t>Alexander Payne</t>
  </si>
  <si>
    <t>Louis Begley, Alexander Payne</t>
  </si>
  <si>
    <t>Jack Nicholson, Kathy Bates, Hope Davis, Dermot Mulroney, June Squibb, Howard Hesseman, Harry Groener, Connie Ray, Len Cariou, Mark Venhuizen, Cheryl Hamada, Phil Reeves, Matt Winston, James M. Connor, Jill Anderson</t>
  </si>
  <si>
    <t>Jack Nicholson</t>
  </si>
  <si>
    <t>Jack Nicholson, Kathy Bates</t>
  </si>
  <si>
    <t>A recently retired man embarks on a journey to his estranged daughter's wedding, only to discover more about himself and life than he ever expected.</t>
  </si>
  <si>
    <t>A recently retired man embarks</t>
  </si>
  <si>
    <t>tt0257516</t>
  </si>
  <si>
    <t>Cursed</t>
  </si>
  <si>
    <t>25/03/2005</t>
  </si>
  <si>
    <t>Kevin Williamson</t>
  </si>
  <si>
    <t>Portia de Rossi, Mya, Shannon Elizabeth, Kristina Anapau, Daniel Edward Mora, Solar, Jesse Eisenberg, Milo Ventimiglia, Jonny Acker, Eric Ladin, Christina Ricci, Joshua Jackson, Derek Mears, Nick Offerman, Ken Rudulph</t>
  </si>
  <si>
    <t>Portia de Rossi</t>
  </si>
  <si>
    <t>Portia de Rossi, Mya</t>
  </si>
  <si>
    <t>A werewolf loose in Los Angeles changes the lives of three young adults who, after being mauled by the beast, learn they must kill it in order to avoid becoming werewolves themselves.</t>
  </si>
  <si>
    <t>A werewolf loose in Los Angeles</t>
  </si>
  <si>
    <t>tt0257568</t>
  </si>
  <si>
    <t>Kangaroo Jack</t>
  </si>
  <si>
    <t>20/06/2003</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</si>
  <si>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</si>
  <si>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</si>
  <si>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Jerry O'Connell, Anthony Anderson</t>
  </si>
  <si>
    <t>Two childhood friends, a New York hairstylist and a would-be musician, get caught up with the mob and are forced to deliver $50,000 to Australia, but things go haywire when the money is lost to a wild kangaroo.</t>
  </si>
  <si>
    <t>Two childhood friends, a New York</t>
  </si>
  <si>
    <t>tt0257756</t>
  </si>
  <si>
    <t>High Crimes</t>
  </si>
  <si>
    <t>Carl Franklin</t>
  </si>
  <si>
    <t>Joseph Finder, Yuri Zeltser</t>
  </si>
  <si>
    <t>Ashley Judd, Morgan Freeman, Jim Caviezel, Adam Scott, Amanda Peet, Bruce Davison, Tom Bower, Juan Carlos Hern√°ndez, Michael Gaston, Jude Ciccolella, Emilio Rivera, Michael Shannon, John Billingsley, Dendrie Taylor, Paula Jai Parker</t>
  </si>
  <si>
    <t>Ashley Judd, Morgan Freeman</t>
  </si>
  <si>
    <t>High powered lawyer Claire Kubik finds her world turned upside down when her husband, who has been living under a false name, is arrested by military police and placed on trial for the murder of villagers while he was in the Marines.</t>
  </si>
  <si>
    <t>High powered lawyer Claire Kubik</t>
  </si>
  <si>
    <t>tt0258000</t>
  </si>
  <si>
    <t>Panic Room</t>
  </si>
  <si>
    <t>19/04/2002</t>
  </si>
  <si>
    <t>David Fincher</t>
  </si>
  <si>
    <t>David Koepp</t>
  </si>
  <si>
    <t>Jodie Foster, Kristen Stewart, Forest Whitaker, Dwight Yoakam, Jared Leto, Patrick Bauchau, Ann Magnuson, Ian Buchanan, Andrew Kevin Walker, Paul Schulze, Mel Rodriguez, Richard Conant, Paul Simon, Victor Thrash, Ken Turner</t>
  </si>
  <si>
    <t>Jodie Foster</t>
  </si>
  <si>
    <t>Jodie Foster, Kristen Stewart</t>
  </si>
  <si>
    <t>A divorced woman and her diabetic daughter take refuge in their newly-purchased house's safe room, when three men break-in, searching for a missing fortune.</t>
  </si>
  <si>
    <t>A divorced woman and her diabetic</t>
  </si>
  <si>
    <t>tt0258038</t>
  </si>
  <si>
    <t>Pootie Tang</t>
  </si>
  <si>
    <t>Louis C.K.</t>
  </si>
  <si>
    <t>Lance Crouther, J.B. Smoove, Jennifer Coolidge, Reg E. Cathey, Robert Vaughn, Wanda Sykes, Chris Rock, Mario Joyner, Cathy Trien, Dave Attell, Laura Kightlinger, Christopher Wynkoop, Rick Shapiro, Qiana Drew, Lorria Richards</t>
  </si>
  <si>
    <t>Lance Crouther</t>
  </si>
  <si>
    <t>Lance Crouther, J.B. Smoove</t>
  </si>
  <si>
    <t>"The Man" is baffled by a chill hero's invincible weapon: gibberish.</t>
  </si>
  <si>
    <t>"The Man" is baffled by a chill</t>
  </si>
  <si>
    <t>tt0258068</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</si>
  <si>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</si>
  <si>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</si>
  <si>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</si>
  <si>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</si>
  <si>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Michael Caine</t>
  </si>
  <si>
    <t>Michael Caine, Brendan Fraser</t>
  </si>
  <si>
    <t>An old British reporter vies with a young U.S. doctor for the affections of a beautiful Vietnamese woman.</t>
  </si>
  <si>
    <t>An old British reporter vies with</t>
  </si>
  <si>
    <t>tt0258153</t>
  </si>
  <si>
    <t>S1m0ne</t>
  </si>
  <si>
    <t>15/11/2002</t>
  </si>
  <si>
    <t>Andrew Niccol</t>
  </si>
  <si>
    <t>Al Pacino, Benjamin Salisbury, Winona Ryder, Darnell Williams, Jim Rash, Ron Perkins, Jay Mohr, Catherine Keener, Evan Rachel Wood, Jeffrey Pierce, Jeff Williams, Rachel Roberts, Mitzi Martin, Carole Androsky, Christopher Neiman</t>
  </si>
  <si>
    <t>Al Pacino</t>
  </si>
  <si>
    <t>Al Pacino, Benjamin Salisbury</t>
  </si>
  <si>
    <t>A producer's film is endangered when his star walks off, so he decides to digitally create an actress to substitute for the star, becoming an overnight sensation that everyone thinks is a real person.</t>
  </si>
  <si>
    <t>A producer's film is endangered</t>
  </si>
  <si>
    <t>tt0258463</t>
  </si>
  <si>
    <t>The Bourne Identity</t>
  </si>
  <si>
    <t>USA, Germany, Czech Republic, France</t>
  </si>
  <si>
    <t>Doug Liman</t>
  </si>
  <si>
    <t>Tony Gilroy, W. Blake Herron</t>
  </si>
  <si>
    <t>Matt Damon, Franka Potente, Chris Cooper, Clive Owen, Brian Cox, Adewale Akinnuoye-Agbaje, Gabriel Mann, Walton Goggins, Josh Hamilton, Julia Stiles, Orso Maria Guerrini, Tim Dutton, Denis Braccini, Nicky Naud√©, David Selburg</t>
  </si>
  <si>
    <t>Matt Damon, Franka Potente</t>
  </si>
  <si>
    <t>A man is picked up by a fishing boat, bullet-riddled and suffering from amnesia, before racing to elude assassins and attempting to regain his memory.</t>
  </si>
  <si>
    <t>A man is picked up by a fishing</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</si>
  <si>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</si>
  <si>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</si>
  <si>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</si>
  <si>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</si>
  <si>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</si>
  <si>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Jake Gyllenhaal, Swoosie Kurtz</t>
  </si>
  <si>
    <t>Bubble Boy's been in a bubble all his life due to no immune system. A cute blonde girl befriends BB. Her boyfriend proposes and BB decides to travel across USA to Niagara Falls to stop the wedding.</t>
  </si>
  <si>
    <t>Bubble Boy's been in a bubble</t>
  </si>
  <si>
    <t>tt0258760</t>
  </si>
  <si>
    <t>Lammbock</t>
  </si>
  <si>
    <t>23/08/2001</t>
  </si>
  <si>
    <t>Christian Z√ºbert</t>
  </si>
  <si>
    <t>Lucas Gregorowicz, Moritz Bleibtreu, Marie Zielcke, Julian Weigend, Elmar Wepper, Alexandra Schalaudek, Christof Wackernagel, Antoine Monot Jr., Wotan Wilke M√∂hring, Nils Brunkhorst, Alexandra Neldel, Christoph K√ºnzler, Peter Fieseler, Thomas Schendel, Anya Hoffmann</t>
  </si>
  <si>
    <t>Lucas Gregorowicz</t>
  </si>
  <si>
    <t>Lucas Gregorowicz, Moritz Bleibtreu</t>
  </si>
  <si>
    <t>Stefan and Kai have good going business, self-grown cannabis screened as pizza delivering service. For now they only have to deal with aphids.</t>
  </si>
  <si>
    <t>Stefan and Kai have good going</t>
  </si>
  <si>
    <t>tt0259288</t>
  </si>
  <si>
    <t>Dragonfly</t>
  </si>
  <si>
    <t>Tom Shadyac</t>
  </si>
  <si>
    <t>Brandon Camp, Mike Thompson</t>
  </si>
  <si>
    <t>Kevin Costner, Susanna Thompson, Joe Morton, Ron Rifkin, Kathy Bates, Robert Bailey Jr., Jacob Smith, Jay Thomas, Lisa Banes, Matt Craven, Casey Biggs, Leslie Hope, Peter Hansen, Mary Beth Fisher, Kim Staunton</t>
  </si>
  <si>
    <t>Kevin Costner</t>
  </si>
  <si>
    <t>Kevin Costner, Susanna Thompson</t>
  </si>
  <si>
    <t>A grieving doctor is being contacted by his deceased wife through his patients' near death experiences.</t>
  </si>
  <si>
    <t>A grieving doctor is being contacted</t>
  </si>
  <si>
    <t>tt0259324</t>
  </si>
  <si>
    <t>Ghost Rider</t>
  </si>
  <si>
    <t>16/03/2007</t>
  </si>
  <si>
    <t>Mark Steven Johnson</t>
  </si>
  <si>
    <t>Mark Steven Johnson, Mark Steven Johnson</t>
  </si>
  <si>
    <t>Matt Long, Raquel Alessi, Brett Cullen, Peter Fonda, Nicolas Cage, Donal Logue, Tony Ghosthawk, Hugh Sexton, Marcus Jones, Matt Norman, Lawrence Cameron Steele, Wes Bentley, Eddie Baroo, Jessica Napier, Laurence Breuls</t>
  </si>
  <si>
    <t>Matt Long</t>
  </si>
  <si>
    <t>Matt Long, Raquel Alessi</t>
  </si>
  <si>
    <t>When motorcycle rider Johnny Blaze sells his soul to the Devil to save his father's life, he is transformed into the Ghost Rider, the Devil's own bounty hunter, and is sent to hunt down sinners.</t>
  </si>
  <si>
    <t>When motorcycle rider Johnny Blaze</t>
  </si>
  <si>
    <t>tt0259393</t>
  </si>
  <si>
    <t>Lantana</t>
  </si>
  <si>
    <t>Australia, Germany</t>
  </si>
  <si>
    <t>Ray Lawrence</t>
  </si>
  <si>
    <t>Andrew Bovell, Andrew Bovell</t>
  </si>
  <si>
    <t>Anthony LaPaglia, Rachael Blake, Kerry Armstrong, Manu Bennett, Melissa Martinez, Owen McKenna, Nicholas Cooper, Marc Dwyer, Puven Pather, Lionel Tozer, Glenn Suter, Leah Purcell, Barbara Hershey, Natasha Guthrie, James Cullington</t>
  </si>
  <si>
    <t>Anthony LaPaglia</t>
  </si>
  <si>
    <t>Anthony LaPaglia, Rachael Blake</t>
  </si>
  <si>
    <t>The relationships of four couples unravel after the discovery of a young woman's body in Lantana bush in suburban Sydney.</t>
  </si>
  <si>
    <t>The relationships of four couples</t>
  </si>
  <si>
    <t>tt0259446</t>
  </si>
  <si>
    <t>My Big Fat Greek Wedding</t>
  </si>
  <si>
    <t>Joel Zwick</t>
  </si>
  <si>
    <t>Nia Vardalos</t>
  </si>
  <si>
    <t>Nia Vardalos, Michael Constantine, Christina Eleusiniotis, Kaylee Vieira, John Kalangis, Lainie Kazan, Marita Zouravlioff, Sarah Osman, Petra Wildgoose, Melissa Todd, Bess Meisler, Andrea Martin, Louis Mandylor, Gerry Mendicino, Stavroula Logothettis</t>
  </si>
  <si>
    <t>Nia Vardalos, Michael Constantine</t>
  </si>
  <si>
    <t>A young Greek woman falls in love with a non-Greek and struggles to get her family to accept him while she comes to terms with her heritage and cultural identity.</t>
  </si>
  <si>
    <t>A young Greek woman falls in love</t>
  </si>
  <si>
    <t>tt0259484</t>
  </si>
  <si>
    <t>Paid in Full</t>
  </si>
  <si>
    <t>Charles Stone III</t>
  </si>
  <si>
    <t>Azie Faison Jr., Austin Phillips</t>
  </si>
  <si>
    <t>Wood Harris, Mekhi Phifer, Kevin Carroll, Esai Morales, Chi McBride, Cam'ron, Remo Greene, Cynthia Martells, Elise Neal, Regina Hall, Joyce Walker, Ron Cephas Jones, Nelson Tynes, Karen Andrew, Pedro Salv√≠n</t>
  </si>
  <si>
    <t>Wood Harris</t>
  </si>
  <si>
    <t>Wood Harris, Mekhi Phifer</t>
  </si>
  <si>
    <t>A young man from Harlem, forced to cope with the 1980s drug scene, builds an illegal empire, only to have a crisis of conscience.</t>
  </si>
  <si>
    <t>A young man from Harlem, forced</t>
  </si>
  <si>
    <t>tt0259711</t>
  </si>
  <si>
    <t>Vanilla Sky</t>
  </si>
  <si>
    <t>USA, Spain</t>
  </si>
  <si>
    <t>Alejandro Amen√°bar, Mateo Gil</t>
  </si>
  <si>
    <t>Tom Cruise, Pen√©lope Cruz, Cameron Diaz, Kurt Russell, Jason Lee, Noah Taylor, Timothy Spall, Tilda Swinton, Michael Shannon, Delaina Mitchell, Shalom Harlow, Oona Hart, Ivana Milicevic, Johnny Galecki, Jhaemi Willens</t>
  </si>
  <si>
    <t>Tom Cruise, Pen√©lope Cruz</t>
  </si>
  <si>
    <t>A self-indulgent and vain publishing magnate finds his privileged life upended after a vehicular accident with a resentful lover.</t>
  </si>
  <si>
    <t>A self-indulgent and vain publishing</t>
  </si>
  <si>
    <t>tt0260866</t>
  </si>
  <si>
    <t>Don't Say a Word</t>
  </si>
  <si>
    <t>USA, Australia, Switzerland, Canada</t>
  </si>
  <si>
    <t>Andrew Klavan, Anthony Peckham</t>
  </si>
  <si>
    <t>Michael Douglas, Sean Bean, Brittany Murphy, Skye McCole Bartusiak, Famke Janssen, Jennifer Esposito, Shawn Doyle, Victor Argo, Conrad Goode, Paul Schulze, Lance Reddick, Guy Torry, Oliver Platt, Aidan Devine, Alex Campbell</t>
  </si>
  <si>
    <t>Michael Douglas, Sean Bean</t>
  </si>
  <si>
    <t>When the daughter of a psychiatrist is kidnapped, he's horrified to discover that the abductors' demand is that he break through to a post traumatic stress disorder suffering young woman who knows a secret...</t>
  </si>
  <si>
    <t>When the daughter of a psychiatrist</t>
  </si>
  <si>
    <t>tt0260991</t>
  </si>
  <si>
    <t>Gongdong gyeongbi guyeok JSA</t>
  </si>
  <si>
    <t>Chan-wook Park</t>
  </si>
  <si>
    <t>Seong-san Jeong, Hyun-seok Kim</t>
  </si>
  <si>
    <t>Yeong-ae Lee, Byung-hun Lee, Kang-ho Song, Tae-woo Kim, Ha-kyun Shin, Herbert Ulrich, Christoph Hofrichter, Micara Adriana, Gallego Alberto, Ahmedov Ayder, Cannon Greg Courtney, Ju-bong Gi, Isaac Green, Lim Il-Gyu, Tae-Hyun Jin</t>
  </si>
  <si>
    <t>Yeong-ae Lee</t>
  </si>
  <si>
    <t>Yeong-ae Lee, Byung-hun Lee</t>
  </si>
  <si>
    <t>After a shooting incident at the North/South Korean border/DMZ leaves 2 North Korean soldiers dead, a neutral Swiss/Swedish team investigates, what actually happened.</t>
  </si>
  <si>
    <t>After a shooting incident at the</t>
  </si>
  <si>
    <t>tt0261289</t>
  </si>
  <si>
    <t>Serving Sara</t>
  </si>
  <si>
    <t>Jay Scherick, David Ronn</t>
  </si>
  <si>
    <t>Matthew Perry, Elizabeth Hurley, Vincent Pastore, Bruce Campbell, Cedric the Entertainer, Amy Adams, Terry Crews, Jerry Stiller, Marshall Bell, Derek Southers, Alan Ackles, Robin McGee, Brent Duncan, Eli Jacques, John Wayne Shafer</t>
  </si>
  <si>
    <t>Matthew Perry</t>
  </si>
  <si>
    <t>Matthew Perry, Elizabeth Hurley</t>
  </si>
  <si>
    <t>A process server tries to serve an elusive female target.</t>
  </si>
  <si>
    <t>A process server tries to serve</t>
  </si>
  <si>
    <t>tt0261392</t>
  </si>
  <si>
    <t>Jay and Silent Bob Strike Back</t>
  </si>
  <si>
    <t>Kevin Smith</t>
  </si>
  <si>
    <t>Kevin Smith, Kevin Smith</t>
  </si>
  <si>
    <t>Jason Mewes, Kevin Smith, Ben Affleck, Jeff Anderson, Brian O'Halloran, Shannon Elizabeth, Eliza Dushku, Ali Larter, Jennifer Schwalbach Smith, Will Ferrell, Jason Lee, Judd Nelson, George Carlin, Carrie Fisher, Seann William Scott</t>
  </si>
  <si>
    <t>Jason Mewes</t>
  </si>
  <si>
    <t>Jason Mewes, Kevin Smith</t>
  </si>
  <si>
    <t>The comic "Bluntman and Chronic" is based on real-life stoners Jay and Silent Bob, so when they get no profit from a big-screen adaptation, they set out to wreck the movie.</t>
  </si>
  <si>
    <t>The comic "Bluntman and Chronic"</t>
  </si>
  <si>
    <t>tt0261983</t>
  </si>
  <si>
    <t>Session 9</t>
  </si>
  <si>
    <t>Brad Anderson</t>
  </si>
  <si>
    <t>Brad Anderson, Stephen Gevedon</t>
  </si>
  <si>
    <t>David Caruso, Stephen Gevedon, Paul Guilfoyle, Josh Lucas, Peter Mullan, Brendan Sexton III, Charley Broderick, Lonnie Farmer, Larry Fessenden, Jurian Hughes, Sheila Stasack</t>
  </si>
  <si>
    <t>David Caruso</t>
  </si>
  <si>
    <t>David Caruso, Stephen Gevedon</t>
  </si>
  <si>
    <t>Tensions rise within an asbestos cleaning crew as they work in an abandoned mental hospital with a horrific past that seems to be coming back.</t>
  </si>
  <si>
    <t>Tensions rise within an asbestos</t>
  </si>
  <si>
    <t>tt0263488</t>
  </si>
  <si>
    <t>Jeepers Creepers</t>
  </si>
  <si>
    <t>Victor Salva</t>
  </si>
  <si>
    <t>Gina Philips, Justin Long, Jonathan Breck, Patricia Belcher, Brandon Smith, Eileen Brennan, Peggy Sheffield, Jeffrey William Evans, Patrick Cherry, Jon Beshara, Avis-Marie Barnes, Steve Raulerson, Tom Tarantini, William Haze, Kim Kahana</t>
  </si>
  <si>
    <t>Gina Philips</t>
  </si>
  <si>
    <t>Gina Philips, Justin Long</t>
  </si>
  <si>
    <t>A brother and sister driving home through isolated countryside for spring break encounter a flesh-eating creature which is in the midst of its ritualistic eating spree.</t>
  </si>
  <si>
    <t>A brother and sister driving home</t>
  </si>
  <si>
    <t>tt0263757</t>
  </si>
  <si>
    <t>Uptown Girls</t>
  </si>
  <si>
    <t>30/07/2004</t>
  </si>
  <si>
    <t>Julia Dahl, Mo Ogrodnik</t>
  </si>
  <si>
    <t>Brittany Murphy, Dakota Fanning, Marley Shelton, Donald Faison, Jesse Spencer, Austin Pendleton, Heather Locklear, Will Toale, Marceline Hugot, Pell James, Quddus, Russell Steinberg, Fisher Stevens, Susanna Frazer, Wynter Kullman</t>
  </si>
  <si>
    <t>Brittany Murphy, Dakota Fanning</t>
  </si>
  <si>
    <t>A grown-up woman, who kept her childish instincts and behavior, starts working as a nanny of a 8-year-old girl, who actually acts like an adult. But in the end everything turns to its right places.</t>
  </si>
  <si>
    <t>A grown-up woman, who kept her</t>
  </si>
  <si>
    <t>tt0264150</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</si>
  <si>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</si>
  <si>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</si>
  <si>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</si>
  <si>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</si>
  <si>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Gwyneth Paltrow, Christina Applegate</t>
  </si>
  <si>
    <t>A small-town woman tries to achieve her goal of becoming a flight attendant.</t>
  </si>
  <si>
    <t>A small-town woman tries to achieve</t>
  </si>
  <si>
    <t>tt0264323</t>
  </si>
  <si>
    <t>2001 Maniacs</t>
  </si>
  <si>
    <t>13/07/2006</t>
  </si>
  <si>
    <t>Tim Sullivan</t>
  </si>
  <si>
    <t>Chris Kobin, Tim Sullivan</t>
  </si>
  <si>
    <t>Robert Englund, Lin Shaye, Giuseppe Andrews, Jay Gillespie, Marla Malcolm, Dylan Edrington, Matthew Carey, Peter Stormare, Gina Marie Heekin, Brian Gross, Mushond Lee, Bianca Smith, Brendan McCarthy, Adam Robitel, Christa Campbell</t>
  </si>
  <si>
    <t>Robert Englund</t>
  </si>
  <si>
    <t>Robert Englund, Lin Shaye</t>
  </si>
  <si>
    <t>Eight college students travelling to Florida for Spring Break stumble into a remote town in Georgia, where they are set upon by the residents.</t>
  </si>
  <si>
    <t>Eight college students travelling</t>
  </si>
  <si>
    <t>tt0264395</t>
  </si>
  <si>
    <t>Basic</t>
  </si>
  <si>
    <t>31/10/2003</t>
  </si>
  <si>
    <t>James Vanderbilt</t>
  </si>
  <si>
    <t>John Travolta, Connie Nielsen, Samuel L. Jackson, Tim Daly, Giovanni Ribisi, Brian Van Holt, Taye Diggs, Dash Mihok, Cristi√°n de la Fuente, Roselyn Sanchez, Harry Connick Jr., Georgia Hausserman, Margaret Travolta, Dena Johnston, Nick Loren</t>
  </si>
  <si>
    <t>John Travolta, Connie Nielsen</t>
  </si>
  <si>
    <t>A D.E.A. Agent investigates the disappearance of a legendary Army Ranger Drill Sergeant and several of his cadets during a training exercise gone severely awry.</t>
  </si>
  <si>
    <t>A D.E.A. Agent investigates the</t>
  </si>
  <si>
    <t>tt0264464</t>
  </si>
  <si>
    <t>Catch Me If You Can</t>
  </si>
  <si>
    <t>31/01/2003</t>
  </si>
  <si>
    <t>Jeff Nathanson, Frank Abagnale Jr.</t>
  </si>
  <si>
    <t>Leonardo DiCaprio, Tom Hanks, Christopher Walken, Martin Sheen, Nathalie Baye, Amy Adams, James Brolin, Brian Howe, Frank John Hughes, Steve Eastin, Chris Ellis, John Finn, Jennifer Garner, Nancy Lenehan, Ellen Pompeo</t>
  </si>
  <si>
    <t>Leonardo DiCaprio, Tom Hanks</t>
  </si>
  <si>
    <t>A seasoned FBI agent pursues Frank Abagnale Jr. who, before his 19th birthday, successfully forged millions of dollars' worth of checks while posing as a Pan Am pilot, a doctor, and a legal prosecutor.</t>
  </si>
  <si>
    <t>A seasoned FBI agent pursues Frank</t>
  </si>
  <si>
    <t>tt0264472</t>
  </si>
  <si>
    <t>Changing Lanes</t>
  </si>
  <si>
    <t>Roger Michell</t>
  </si>
  <si>
    <t>Chap Taylor, Chap Taylor</t>
  </si>
  <si>
    <t>Ben Affleck, Samuel L. Jackson, Kim Staunton, Toni Collette, Sydney Pollack, Tina Sloan, Richard Jenkins, Akil Walker, Cole Hawkins, Ileen Getz, Jennifer Dundas, Matt Malloy, Amanda Peet, Myra Lucretia Taylor, Bruce Altman</t>
  </si>
  <si>
    <t>Ben Affleck, Samuel L. Jackson</t>
  </si>
  <si>
    <t>The story of what happens one day in New York City, when a young lawyer and a businessman share a small automobile accident on F.D.R. Drive, and their mutual road rage escalates into a feud.</t>
  </si>
  <si>
    <t>The story of what happens one</t>
  </si>
  <si>
    <t>tt0264508</t>
  </si>
  <si>
    <t>Dagon</t>
  </si>
  <si>
    <t>Gallegan</t>
  </si>
  <si>
    <t>Stuart Gordon</t>
  </si>
  <si>
    <t>H.P. Lovecraft, Dennis Paoli</t>
  </si>
  <si>
    <t>Ezra Godden, Francisco Rabal, Raquel Mero√±o, Macarena G√≥mez, Brendan Price, Birgit Bofarull, Ux√≠a Blanco, Ferran Lahoz, Joan Minguell, Alfredo Villa, Jos√© Lifante, Javier Sandoval, Victor Barreira, Fernando Gil, Jorge Luis P√©rez</t>
  </si>
  <si>
    <t>Ezra Godden</t>
  </si>
  <si>
    <t>Ezra Godden, Francisco Rabal</t>
  </si>
  <si>
    <t>A boating accident runs a young man and woman ashore in a decrepit Spanish fishing town which they discover is in the grips of an ancient sea god and its monstrous half human offspring.</t>
  </si>
  <si>
    <t>A boating accident runs a young</t>
  </si>
  <si>
    <t>EUR 4200000</t>
  </si>
  <si>
    <t>tt0264616</t>
  </si>
  <si>
    <t>Frailty</t>
  </si>
  <si>
    <t>USA, Germany, Italy</t>
  </si>
  <si>
    <t>Bill Paxton</t>
  </si>
  <si>
    <t>Brent Hanley</t>
  </si>
  <si>
    <t>Bill Paxton, Matthew McConaughey, Powers Boothe, Matt O'Leary, Jeremy Sumpter, Luke Askew, Levi Kreis, Derk Cheetwood, Missy Crider, Alan Davidson, Cynthia Ettinger, Vincent Chase, Gwen McGee, Edmond Scott Ratliff, Rebecca Tilney</t>
  </si>
  <si>
    <t>Bill Paxton, Matthew McConaughey</t>
  </si>
  <si>
    <t>A mysterious man arrives at the offices of an FBI agent and recounts his childhood: how his religious fanatic father received visions telling him to destroy people who were in fact "demons."</t>
  </si>
  <si>
    <t>A mysterious man arrives at the</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</si>
  <si>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</si>
  <si>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</si>
  <si>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</si>
  <si>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</si>
  <si>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</si>
  <si>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Jennifer Westfeldt</t>
  </si>
  <si>
    <t>Jennifer Westfeldt, Tovah Feldshuh</t>
  </si>
  <si>
    <t>A woman searching for the perfect man instead discovers the perfect woman.</t>
  </si>
  <si>
    <t>A woman searching for the perfect</t>
  </si>
  <si>
    <t>tt0264796</t>
  </si>
  <si>
    <t>Life as a House</t>
  </si>
  <si>
    <t>Irwin Winkler</t>
  </si>
  <si>
    <t>Mark Andrus</t>
  </si>
  <si>
    <t>Kevin Kline, Kristin Scott Thomas, Hayden Christensen, Jena Malone, Mary Steenburgen, Mike Weinberg, Scotty Leavenworth, Ian Somerhalder, Jamey Sheridan, Scott Bakula, Sandra Nelson, Sam Robards, John Pankow, Kim Delgado, Barry Primus</t>
  </si>
  <si>
    <t>Kevin Kline, Kristin Scott Thomas</t>
  </si>
  <si>
    <t>When a man is diagnosed with terminal cancer, he takes custody of his misanthropic teenage son, for whom quality time means getting high, engaging in small-time prostitution, and avoiding his father.</t>
  </si>
  <si>
    <t>When a man is diagnosed with terminal</t>
  </si>
  <si>
    <t>tt0264935</t>
  </si>
  <si>
    <t>Murder by Numbers</t>
  </si>
  <si>
    <t>Barbet Schroeder</t>
  </si>
  <si>
    <t>Sandra Bullock, Ben Chaplin, Ryan Gosling, Michael Pitt, Agnes Bruckner, Chris Penn, R.D. Call, Tom Verica, Janni Brenn, John Vickery, Michael Canavan, Krista Carpenter, Neal Matarazzo, Adilah Barnes, Jim Jansen</t>
  </si>
  <si>
    <t>Sandra Bullock, Ben Chaplin</t>
  </si>
  <si>
    <t>Two gifted high school students execute a "perfect" murder - then become engaged in an intellectual contest with a seasoned homicide detective.</t>
  </si>
  <si>
    <t>Two gifted high school students</t>
  </si>
  <si>
    <t>tt0265029</t>
  </si>
  <si>
    <t>America's Sweethearts</t>
  </si>
  <si>
    <t>14/02/2002</t>
  </si>
  <si>
    <t>Joe Roth</t>
  </si>
  <si>
    <t>Billy Crystal, Peter Tolan</t>
  </si>
  <si>
    <t>Julia Roberts, Billy Crystal, Catherine Zeta-Jones, John Cusack, Hank Azaria, Stanley Tucci, Christopher Walken, Alan Arkin, Seth Green, Scot Zeller, Larry King, Steve Pink, Rainn Wilson, Eric Balfour, Marty Belafsky</t>
  </si>
  <si>
    <t>Julia Roberts, Billy Crystal</t>
  </si>
  <si>
    <t>A movie publicist deals with the messy public split of his movie's co-stars while keeping reporters at bay while a reclusive director holds the film's print hostage.</t>
  </si>
  <si>
    <t>A movie publicist deals with the</t>
  </si>
  <si>
    <t>tt0265086</t>
  </si>
  <si>
    <t>Black Hawk Down</t>
  </si>
  <si>
    <t>Somali</t>
  </si>
  <si>
    <t>Mark Bowden, Ken Nolan</t>
  </si>
  <si>
    <t>Josh Hartnett, Ewan McGregor, Tom Sizemore, Eric Bana, William Fichtner, Ewen Bremner, Sam Shepard, Gabriel Casseus, Kim Coates, Hugh Dancy, Ron Eldard, Ioan Gruffudd, Tom Guiry, Charlie Hofheimer, Danny Hoch</t>
  </si>
  <si>
    <t>Josh Hartnett, Ewan McGregor</t>
  </si>
  <si>
    <t>160 elite U.S. soldiers drop into Somalia to capture two top lieutenants of a renegade warlord and find themselves in a desperate battle with a large force of heavily-armed Somalis.</t>
  </si>
  <si>
    <t>160 elite U.S. soldiers drop into</t>
  </si>
  <si>
    <t>tt0265087</t>
  </si>
  <si>
    <t>Black Knight</t>
  </si>
  <si>
    <t>Gil Junger</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</si>
  <si>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</si>
  <si>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</si>
  <si>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Marsha Thomason</t>
  </si>
  <si>
    <t>An employee in Medieval World amusement park. After sustaining a blow to the head, he awakens to find himself in 14th century England.</t>
  </si>
  <si>
    <t>An employee in Medieval World</t>
  </si>
  <si>
    <t>tt0265208</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</si>
  <si>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</si>
  <si>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</si>
  <si>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</si>
  <si>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Emile Hirsch, Elisha Cuthbert</t>
  </si>
  <si>
    <t>A teenager's dreams come true when a former porn star moves in next door and they fall in love.</t>
  </si>
  <si>
    <t>A teenager's dreams come true</t>
  </si>
  <si>
    <t>tt0265298</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</si>
  <si>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</si>
  <si>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</si>
  <si>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</si>
  <si>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</si>
  <si>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Frankie Muniz</t>
  </si>
  <si>
    <t>Frankie Muniz, Paul Giamatti</t>
  </si>
  <si>
    <t>After a young boy's school essay erroneously finds its way into the hands of a Hollywood producer who turns the idea into a hit film, the boy travels to Los Angeles to claim his credit.</t>
  </si>
  <si>
    <t>After a young boy's school essay</t>
  </si>
  <si>
    <t>tt0265343</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</si>
  <si>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</si>
  <si>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</si>
  <si>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</si>
  <si>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</si>
  <si>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Naseeruddin Shah</t>
  </si>
  <si>
    <t>Naseeruddin Shah, Lillete Dubey</t>
  </si>
  <si>
    <t>A stressed father, a bride-to-be with a secret, a smitten event planner, and relatives from around the world create much ado about the preparations for an arranged marriage in India.</t>
  </si>
  <si>
    <t>A stressed father, a bride-to-be</t>
  </si>
  <si>
    <t>INR 7000000</t>
  </si>
  <si>
    <t>tt0265349</t>
  </si>
  <si>
    <t>The Mothman Prophecies</t>
  </si>
  <si>
    <t>Drama, Horror, Mystery</t>
  </si>
  <si>
    <t>Mark Pellington</t>
  </si>
  <si>
    <t>Richard Hatem, John A. Keel</t>
  </si>
  <si>
    <t>Richard Gere, David Eigenberg, Bob Tracey, Ron Emanuel, Debra Messing, Tom Stoviak, Yvonne Erickson, Scott Nunnally, Harris Mackenzie, Will Patton, Lucinda Jenney, Laura Linney, Tom Tully, Zachary Mott, Ann McDonough</t>
  </si>
  <si>
    <t>Richard Gere, David Eigenberg</t>
  </si>
  <si>
    <t>A reporter is drawn to a small West Virginia town to investigate a series of strange events, including psychic visions and the appearance of bizarre entities.</t>
  </si>
  <si>
    <t>A reporter is drawn to a small</t>
  </si>
  <si>
    <t>tt0265459</t>
  </si>
  <si>
    <t>One Hour Photo</t>
  </si>
  <si>
    <t>18/10/2002</t>
  </si>
  <si>
    <t>Mark Romanek</t>
  </si>
  <si>
    <t>Robin Williams, Connie Nielsen, Michael Vartan, Dylan Smith, Erin Daniels, Paul Hansen Kim, Lee Garlington, Gary Cole, Marion Calvert, David Moreland, Shaun P. O'Hagan, Jim Rash, Nick Searcy, Dave Engfer, Jimmy Shubert</t>
  </si>
  <si>
    <t>Robin Williams</t>
  </si>
  <si>
    <t>Robin Williams, Connie Nielsen</t>
  </si>
  <si>
    <t>A mentally unstable photo developer targets a middle-class family after his obsession with them becomes more sick and disturbing than any of them could imagine.</t>
  </si>
  <si>
    <t>A mentally unstable photo developer</t>
  </si>
  <si>
    <t>tt0265651</t>
  </si>
  <si>
    <t>Ripley's Game</t>
  </si>
  <si>
    <t>UK, Italy, USA</t>
  </si>
  <si>
    <t>Liliana Cavani</t>
  </si>
  <si>
    <t>Charles McKeown, Liliana Cavani</t>
  </si>
  <si>
    <t>Ray Winstone, John Malkovich, Uwe Mansshardt, Hanns Zischler, Paolo Paoloni, Maurizio Luc√†, Dougray Scott, Evelina Meghnagi, Chiara Caselli, Lena Headey, Sam Blitz, Emidio La Vella, Lutz Winde, Nikolaus Dutsch, Wilfried Zander</t>
  </si>
  <si>
    <t>Ray Winstone, John Malkovich</t>
  </si>
  <si>
    <t>A dying family man in need of money is persuaded to assassinate a European crime boss.</t>
  </si>
  <si>
    <t>A dying family man in need of</t>
  </si>
  <si>
    <t>tt0265662</t>
  </si>
  <si>
    <t>The Rookie</t>
  </si>
  <si>
    <t>John Lee Hancock</t>
  </si>
  <si>
    <t>Dennis Quaid, Rachel Griffiths, Jay Hernandez, Beth Grant, Angus T. Jones, Brian Cox, Rick Gonzalez, Chad Lindberg, Angelo Spizzirri, Royce D. Applegate, Russell Richardson, Raynor Scheine, David Blackwell, Blue Deckert, Danny Kamin</t>
  </si>
  <si>
    <t>Dennis Quaid, Rachel Griffiths</t>
  </si>
  <si>
    <t>A Texas baseball coach makes the major league after agreeing to try out if his high school team made the playoffs.</t>
  </si>
  <si>
    <t>A Texas baseball coach makes the</t>
  </si>
  <si>
    <t>tt0265666</t>
  </si>
  <si>
    <t>The Royal Tenenbaums</t>
  </si>
  <si>
    <t>Wes Anderson</t>
  </si>
  <si>
    <t>Wes Anderson, Owen Wilson</t>
  </si>
  <si>
    <t>Gene Hackman, Anjelica Huston, Ben Stiller, Gwyneth Paltrow, Luke Wilson, Owen Wilson, Bill Murray, Danny Glover, Seymour Cassel, Kumar Pallana, Alec Baldwin, Grant Rosenmeyer, Jonah Meyerson, Aram Aslanian-Persico, Irina Gorovaia</t>
  </si>
  <si>
    <t>Gene Hackman, Anjelica Huston</t>
  </si>
  <si>
    <t>The eccentric members of a dysfunctional family reluctantly gather under the same roof for various reasons.</t>
  </si>
  <si>
    <t>The eccentric members of a dysfunctional</t>
  </si>
  <si>
    <t>tt0265808</t>
  </si>
  <si>
    <t>Stealing Harvard</t>
  </si>
  <si>
    <t>14/02/2003</t>
  </si>
  <si>
    <t>Bruce McCulloch</t>
  </si>
  <si>
    <t>Martin Hynes, Peter Tolan</t>
  </si>
  <si>
    <t>Jason Lee, Tom Green, Leslie Mann, Megan Mullally, Dennis Farina, Tammy Blanchard, Richard Jenkins, Chris Penn, John C. McGinley, Seymour Cassel, Zeus, Ken Magee, Martin Starr, Mary Gillis, Bruce McCulloch</t>
  </si>
  <si>
    <t>Jason Lee</t>
  </si>
  <si>
    <t>Jason Lee, Tom Green</t>
  </si>
  <si>
    <t>A middle-class man turns to a life of crime in order to finance his niece's first year at Harvard University.</t>
  </si>
  <si>
    <t>A middle-class man turns to a</t>
  </si>
  <si>
    <t>tt0266308</t>
  </si>
  <si>
    <t>Batoru rowaiaru</t>
  </si>
  <si>
    <t>16/12/2000</t>
  </si>
  <si>
    <t>Kinji Fukasaku</t>
  </si>
  <si>
    <t>Koushun Takami, Kenta Fukasaku</t>
  </si>
  <si>
    <t>Tatsuya Fujiwara, Aki Maeda, Tar√¥ Yamamoto, Takeshi Kitano, Chiaki Kuriyama, S√¥suke Takaoka, Takashi Tsukamoto, Yukihiro Kotani, Eri Ishikawa, Sayaka Kamiya, Takayo Mimura, Yutaka Shimada, Aki Unone, Ren Matsuzawa, Hirohito Honda</t>
  </si>
  <si>
    <t>Tatsuya Fujiwara</t>
  </si>
  <si>
    <t>Tatsuya Fujiwara, Aki Maeda</t>
  </si>
  <si>
    <t>In the future, the Japanese government captures a class of ninth-grade students and forces them to kill each other under the revolutionary "Battle Royale" act.</t>
  </si>
  <si>
    <t>In the future, the Japanese government</t>
  </si>
  <si>
    <t>tt0266452</t>
  </si>
  <si>
    <t>Death to Smoochy</t>
  </si>
  <si>
    <t>Adam Resnick</t>
  </si>
  <si>
    <t>Robin Williams, Edward Norton, Catherine Keener, Danny DeVito, Jon Stewart, Pam Ferris, Danny Woodburn, Michael Rispoli, Harvey Fierstein, Vincent Schiavelli, Craig Eldridge, Judy White, Tim MacMenamin, Bruce McFee, Glen Cross</t>
  </si>
  <si>
    <t>Robin Williams, Edward Norton</t>
  </si>
  <si>
    <t>A kids show host, Rainbow Randolph, is fired in disgrace while his replacement, Sheldon Mopes, aka Smoochy the Rhino, finds himself a rising star. Unfortunately for Sheldon, the business of kids television isn't all child's play.</t>
  </si>
  <si>
    <t>A kids show host, Rainbow Randolph,</t>
  </si>
  <si>
    <t>tt0266465</t>
  </si>
  <si>
    <t>A Man Apart</t>
  </si>
  <si>
    <t>F. Gary Gray</t>
  </si>
  <si>
    <t>Christian Gudegast, Paul Scheuring</t>
  </si>
  <si>
    <t>Vin Diesel, Larenz Tate, Timothy Olyphant, Geno Silva, Jacqueline Obradors, Steve Eastin, Juan Fern√°ndez, Jeff Kober, Marco Rodr√≠guez, Mike Moroff, Emilio Rivera, George Sharperson, Malieek Straughter, Alice Amter, Jim Boeke</t>
  </si>
  <si>
    <t>Vin Diesel, Larenz Tate</t>
  </si>
  <si>
    <t>A man known as Diablo emerges to head a drug cartel after the previous leader is imprisoned.</t>
  </si>
  <si>
    <t>A man known as Diablo emerges</t>
  </si>
  <si>
    <t>tt0266489</t>
  </si>
  <si>
    <t>Duplex</t>
  </si>
  <si>
    <t>18/06/2004</t>
  </si>
  <si>
    <t>Larry Doyle</t>
  </si>
  <si>
    <t>Ben Stiller, Drew Barrymore, Eileen Essell, Harvey Fierstein, Justin Theroux, James Remar, Robert Wisdom, Swoosie Kurtz, Wallace Shawn, Maya Rudolph, Amber Valletta, Cheryl Klein, Tim Maculan, Jackie Sandler, Evgeniy Lazarev</t>
  </si>
  <si>
    <t>Ben Stiller, Drew Barrymore</t>
  </si>
  <si>
    <t>A young couple has a chance to move into a gorgeous duplex in the perfect New York neighborhood. All they have to do is bump off the current tenant, a cute little old lady.</t>
  </si>
  <si>
    <t>A young couple has a chance to</t>
  </si>
  <si>
    <t>tt0266543</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</si>
  <si>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</si>
  <si>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</si>
  <si>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</si>
  <si>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</si>
  <si>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Albert Brooks</t>
  </si>
  <si>
    <t>Albert Brooks, Ellen DeGeneres</t>
  </si>
  <si>
    <t>After his son is captured in the Great Barrier Reef and taken to Sydney, a timid clownfish sets out on a journey to bring him home.</t>
  </si>
  <si>
    <t>After his son is captured in the</t>
  </si>
  <si>
    <t>tt0266697</t>
  </si>
  <si>
    <t>Kill Bill: Vol. 1</t>
  </si>
  <si>
    <t>24/10/2003</t>
  </si>
  <si>
    <t>Quentin Tarantino</t>
  </si>
  <si>
    <t>Quentin Tarantino, Quentin Tarantino</t>
  </si>
  <si>
    <t>Uma Thurman, Lucy Liu, Vivica A. Fox, Daryl Hannah, David Carradine, Michael Madsen, Julie Dreyfus, Chiaki Kuriyama, Shin'ichi Chiba, Chia-Hui Liu, Michael Parks, Michael Bowen, Jun Kunimura, Kenji Ohba, Yuki Kazamatsuri</t>
  </si>
  <si>
    <t>Uma Thurman</t>
  </si>
  <si>
    <t>Uma Thurman, Lucy Liu</t>
  </si>
  <si>
    <t>After awakening from a four-year coma, a former assassin wreaks vengeance on the team of assassins who betrayed her.</t>
  </si>
  <si>
    <t>After awakening from a four-year</t>
  </si>
  <si>
    <t>tt0266915</t>
  </si>
  <si>
    <t>Rush Hour 2</t>
  </si>
  <si>
    <t>Hong Kong, USA</t>
  </si>
  <si>
    <t>Ross LaManna, Jeff Nathanson</t>
  </si>
  <si>
    <t>Jackie Chan, Chris Tucker, John Lone, Ziyi Zhang, Roselyn Sanchez, Alan King, Harris Yulin, Kenneth Tsang, Lisa LoCicero, Mei Melan√ßon, Maggie Q, Patricia Chan, Gelbert Coloma, Lucy Lin, Cindy Lu</t>
  </si>
  <si>
    <t>Jackie Chan, Chris Tucker</t>
  </si>
  <si>
    <t>Carter and Lee head to Hong Kong for a vacation, but become embroiled in a counterfeit money scam.</t>
  </si>
  <si>
    <t>Carter and Lee head to Hong Kong</t>
  </si>
  <si>
    <t>tt0266987</t>
  </si>
  <si>
    <t>Spy Game</t>
  </si>
  <si>
    <t>USA, Germany, Japan, France</t>
  </si>
  <si>
    <t>Tony Scott</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</si>
  <si>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</si>
  <si>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</si>
  <si>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Robert Redford, Brad Pitt</t>
  </si>
  <si>
    <t>Retiring CIA agent Nathan Muir recalls his training of Tom Bishop while working against agency politics to free him from his Chinese captors.</t>
  </si>
  <si>
    <t>Retiring CIA agent Nathan Muir</t>
  </si>
  <si>
    <t>tt0267129</t>
  </si>
  <si>
    <t>Yamakasi - Les samoura√Øs des temps modernes</t>
  </si>
  <si>
    <t>Ariel Zeitoun, Julien Seri</t>
  </si>
  <si>
    <t>Luc Besson, Philippe Lyon</t>
  </si>
  <si>
    <t>Ch√¢u Belle Dinh, Williams Belle, Malik Diouf, Yann Hnautra, Guylain N'Guba-Boyeke, Charles Perri√®re, Laurent Piemontesi, Maher Kamoun, Bruno Flender, Amel Djemel, Afida Tahri, Abdelkrim Bahloul, Nassim Faid, Pascal L√©ger, Fr√©d√©ric Pellegeay</t>
  </si>
  <si>
    <t>Ch√¢u Belle Dinh</t>
  </si>
  <si>
    <t>Ch√¢u Belle Dinh, Williams Belle</t>
  </si>
  <si>
    <t>7 guys from Paris' suburbs like challenges like climbing tall buildings and doing parkour - especially with cops/flics chasing them. When a kid fan urgently needs a heart the Yamakasis try to find a way.</t>
  </si>
  <si>
    <t>7 guys from Paris' suburbs like</t>
  </si>
  <si>
    <t>tt0267287</t>
  </si>
  <si>
    <t>Avalon</t>
  </si>
  <si>
    <t>20/01/2001</t>
  </si>
  <si>
    <t>Japan, Poland</t>
  </si>
  <si>
    <t>Polish</t>
  </si>
  <si>
    <t>Mamoru Oshii</t>
  </si>
  <si>
    <t>Kazunori It√¥</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</si>
  <si>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</si>
  <si>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Malgorzata Foremniak</t>
  </si>
  <si>
    <t>In a dystopian world, a woman spends her time playing an illegal and dangerous game, hoping to find meaning in her world.</t>
  </si>
  <si>
    <t>In a dystopian world, a woman</t>
  </si>
  <si>
    <t>tt0267626</t>
  </si>
  <si>
    <t>K-19: The Widowmaker</t>
  </si>
  <si>
    <t>Kathryn Bigelow</t>
  </si>
  <si>
    <t>Louis Nowra, Christopher Kyle</t>
  </si>
  <si>
    <t>Sam Spruell, Peter Stebbings, Christian Camargo, Roman Podhora, Sam Redford, Steve Nicolson, Liam Neeson, Ravil Isyanov, Tim Woodward, Lex Shrapnel, Shaun Benson, Kris Holden-Ried, Dmitry Chepovetsky, Christopher Redman, Tygh Runyan</t>
  </si>
  <si>
    <t>Sam Spruell</t>
  </si>
  <si>
    <t>Sam Spruell, Peter Stebbings</t>
  </si>
  <si>
    <t>When Russia's first nuclear submarine malfunctions on its maiden voyage, the crew must race to save the ship and prevent a nuclear disaster.</t>
  </si>
  <si>
    <t>When Russia's first nuclear submarine</t>
  </si>
  <si>
    <t>tt0267804</t>
  </si>
  <si>
    <t>The One</t>
  </si>
  <si>
    <t>Jet Li, Carla Gugino, Delroy Lindo, Jason Statham, James Morrison, Dylan Bruno, Richard Steinmetz, Steve Rankin, Tucker Smallwood, Harriet Sansom Harris, David Keats, Dean Norris, Ron Zimmerman, Darin Morgan, Mark Borchardt</t>
  </si>
  <si>
    <t>Jet Li, Carla Gugino</t>
  </si>
  <si>
    <t>A rogue Multiverse agent goes on a manhunt for alternate versions of himself, getting stronger with each kill. Only the last version of himself, an LASD cop, can stop his crusade before he becomes "The One".</t>
  </si>
  <si>
    <t>A rogue Multiverse agent goes</t>
  </si>
  <si>
    <t>tt0267891</t>
  </si>
  <si>
    <t>The Ringer</t>
  </si>
  <si>
    <t>21/07/2006</t>
  </si>
  <si>
    <t>Barry W. Blaustein</t>
  </si>
  <si>
    <t>Ricky Blitt</t>
  </si>
  <si>
    <t>Johnny Knoxville, Brian Cox, Katherine Heigl, Jed Rees, Bill Chott, Edward Barbanell, Leonard Earl Howze, Geoffrey Arend, John Taylor, Luis Avalos, Leonard Flowers, Zen Gesner, Steve Levy, Alcides Dias, Mike Cerrone</t>
  </si>
  <si>
    <t>Johnny Knoxville</t>
  </si>
  <si>
    <t>Johnny Knoxville, Brian Cox</t>
  </si>
  <si>
    <t>A young guy's only option to erase a really bad debt is to rig the Special Olympics by posing as a contestant.</t>
  </si>
  <si>
    <t>A young guy's only option to erase</t>
  </si>
  <si>
    <t>tt0267913</t>
  </si>
  <si>
    <t>Scooby-Doo</t>
  </si>
  <si>
    <t>James Gunn, Craig Titley</t>
  </si>
  <si>
    <t>Freddie Prinze Jr., Sarah Michelle Gellar, Matthew Lillard, Linda Cardellini, Rowan Atkinson, Isla Fisher, Miguel A. N√∫√±ez Jr., Steven Grives, Charles Stan Frazier, Craig Bullock, Matthew Murphy Karges, Mark McGrath, Rodney Sheppard, Sam Greco, Charlie Cousins</t>
  </si>
  <si>
    <t>Freddie Prinze Jr., Sarah Michelle Gellar</t>
  </si>
  <si>
    <t>After an acrimonious break up, the Mystery Inc. gang are individually brought to an island resort to investigate strange goings on.</t>
  </si>
  <si>
    <t>After an acrimonious break up,</t>
  </si>
  <si>
    <t>tt0268126</t>
  </si>
  <si>
    <t>Adaptation.</t>
  </si>
  <si>
    <t>Spike Jonze</t>
  </si>
  <si>
    <t>Susan Orlean, Charlie Kaufman</t>
  </si>
  <si>
    <t>Nicolas Cage, Tilda Swinton, Meryl Streep, Chris Cooper, Jay Tavare, Litefoot, Roger Willie, Jim Beaver, Cara Seymour, Doug Jones, Stephen Tobolowsky, Gary Farmer, Peter Jason, Gregory Itzin, Curtis Hanson</t>
  </si>
  <si>
    <t>Nicolas Cage, Tilda Swinton</t>
  </si>
  <si>
    <t>A lovelorn screenwriter becomes desperate as he tries and fails to adapt 'The Orchid Thief' by</t>
  </si>
  <si>
    <t>A lovelorn screenwriter becomes</t>
  </si>
  <si>
    <t>tt0268380</t>
  </si>
  <si>
    <t>Ice Age</t>
  </si>
  <si>
    <t>24/04/2002</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</si>
  <si>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</si>
  <si>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</si>
  <si>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</si>
  <si>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Ray Romano</t>
  </si>
  <si>
    <t>Ray Romano, John Leguizamo</t>
  </si>
  <si>
    <t>Set during the Ice Age, a sabertooth tiger, a sloth, and a wooly mammoth find a lost human infant, and they try to return him to his tribe.</t>
  </si>
  <si>
    <t>Set during the Ice Age, a sabertooth</t>
  </si>
  <si>
    <t>tt0268397</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</si>
  <si>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</si>
  <si>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</si>
  <si>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</si>
  <si>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</si>
  <si>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Megan Cavanagh</t>
  </si>
  <si>
    <t>Megan Cavanagh, Mark DeCarlo</t>
  </si>
  <si>
    <t>An eight-year-old boy genius and his friends must rescue their parents after the adults are abducted by aliens.</t>
  </si>
  <si>
    <t>An eight-year-old boy genius and</t>
  </si>
  <si>
    <t>tt0268695</t>
  </si>
  <si>
    <t>The Time Machine</t>
  </si>
  <si>
    <t>28/03/2002</t>
  </si>
  <si>
    <t>USA, United Arab Emirates</t>
  </si>
  <si>
    <t>Simon Wells</t>
  </si>
  <si>
    <t>H.G. Wells, David Duncan</t>
  </si>
  <si>
    <t>Guy Pearce, Mark Addy, Phyllida Law, Sienna Guillory, Laura Kirk, Josh Stamberg, John W. Momrow, Max Baker, Jeffrey M. Meyer, Jeremy Irons, Alan Young, Myndy Crist, Connie Ray, Orlando Jones, Lennie Loftin</t>
  </si>
  <si>
    <t>Guy Pearce, Mark Addy</t>
  </si>
  <si>
    <t>Hoping to alter the events of the past, a 19th century inventor instead travels 800,000 years into the future, where he finds humankind divided into two warring races.</t>
  </si>
  <si>
    <t>Hoping to alter the events of</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</si>
  <si>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</si>
  <si>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</si>
  <si>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</si>
  <si>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</si>
  <si>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Russell Crowe, Ed Harris</t>
  </si>
  <si>
    <t>After John Nash, a brilliant but asocial mathematician, accepts secret work in cryptography, his life takes a turn for the nightmarish.</t>
  </si>
  <si>
    <t>After John Nash, a brilliant but</t>
  </si>
  <si>
    <t>tt0268995</t>
  </si>
  <si>
    <t>The Majestic</t>
  </si>
  <si>
    <t>Frank Darabont</t>
  </si>
  <si>
    <t>Michael Sloane</t>
  </si>
  <si>
    <t>Jim Carrey, Bob Balaban, Jeffrey DeMunn, Hal Holbrook, Laurie Holden, Martin Landau, Brent Briscoe, Ron Rifkin, Gerry Black, David Ogden Stiers, James Whitmore, Susan Willis, Catherine Dent, Brian Howe, Karl Bury</t>
  </si>
  <si>
    <t>Jim Carrey, Bob Balaban</t>
  </si>
  <si>
    <t>In 1951, a blacklisted Hollywood writer gets into a car accident, loses his memory and settles down in a small town where he is mistaken for a long-lost son.</t>
  </si>
  <si>
    <t>In 1951, a blacklisted Hollywood</t>
  </si>
  <si>
    <t>tt0269095</t>
  </si>
  <si>
    <t>City by the Sea</t>
  </si>
  <si>
    <t>21/03/2003</t>
  </si>
  <si>
    <t>Michael Caton-Jones</t>
  </si>
  <si>
    <t>Mike McAlary, Ken Hixon</t>
  </si>
  <si>
    <t>Robert De Niro, Frances McDormand, James Franco, Eliza Dushku, William Forsythe, Patti LuPone, Anson Mount, John Doman, Brian Tarantina, Drena De Niro, Michael P. Moran, Nestor Serrano, Matthew Cowles, Linda Emond, Cyrus Farmer</t>
  </si>
  <si>
    <t>Robert De Niro, Frances McDormand</t>
  </si>
  <si>
    <t>Vincent Lamarca, whose father was executed for a 1950s kidnapping of a child, grew up to become a police officer, only to see his own son become a murder suspect.</t>
  </si>
  <si>
    <t>Vincent Lamarca, whose father</t>
  </si>
  <si>
    <t>tt0269347</t>
  </si>
  <si>
    <t>The Hunted</t>
  </si>
  <si>
    <t>David Griffiths, Peter Griffiths</t>
  </si>
  <si>
    <t>Tommy Lee Jones, Benicio Del Toro, Connie Nielsen, Leslie Stefanson, John Finn, Jos√© Z√∫√±iga, Ron Canada, Mark Pellegrino, Jenna Boyd, Aaron DeCone, Carrick O'Quinn, Lonny Chapman, Rex Linn, Eddie Velez, Alexander MacKenzie</t>
  </si>
  <si>
    <t>Tommy Lee Jones, Benicio Del Toro</t>
  </si>
  <si>
    <t>An FBI deep-woods tracker attempts to capture a trained assassin who has made a sport of hunting humans.</t>
  </si>
  <si>
    <t>An FBI deep-woods tracker attempts</t>
  </si>
  <si>
    <t>tt0269389</t>
  </si>
  <si>
    <t>Jalla! Jalla!</t>
  </si>
  <si>
    <t>Sweden</t>
  </si>
  <si>
    <t>Josef Fares</t>
  </si>
  <si>
    <t>Fares Fares, Torkel Petersson, Tuva Novotny, Laleh Pourkarim, Leonard Terfelt, Jan Fares, Sofi Helleday, Benyam Eriksson, Khatoun Fares, Abdulahad Fares, Ingemar Carlehed, Harry Goldstein, Tommy Andersson, Christer Fj√§llstr√∂m, Jacob Tamm</t>
  </si>
  <si>
    <t>Fares Fares</t>
  </si>
  <si>
    <t>Fares Fares, Torkel Petersson</t>
  </si>
  <si>
    <t>Roro, a foreign worker in Swedish parks, loves his girlfriend but is about to marry another girl to prevent her from being sent back to Lebanon. Roros best friend, M√•ns, has his own ...</t>
  </si>
  <si>
    <t>Roro, a foreign worker in Swedish</t>
  </si>
  <si>
    <t>tt0270053</t>
  </si>
  <si>
    <t>Vizontele</t>
  </si>
  <si>
    <t>Turkey</t>
  </si>
  <si>
    <t>Yilmaz Erdogan, √ñmer Faruk Sorak</t>
  </si>
  <si>
    <t>Yilmaz Erdogan</t>
  </si>
  <si>
    <t>Yilmaz Erdogan, Demet Akbag, Altan Erkekli, Cem Yilmaz, Cezmi Baskin, Bican G√ºnalan, Sebnem S√∂nmez, Iclal Aydin, Mesut √áakarli, Zeynep Tokus, Tolga √áevik, Tuncer Salman, Salih Kalyon, Sener K√∂kkaya, Erdal Tosun</t>
  </si>
  <si>
    <t>Yilmaz Erdogan, Demet Akbag</t>
  </si>
  <si>
    <t>Lives of residents in a small Anatolian village change when television is introduced to them</t>
  </si>
  <si>
    <t>Lives of residents in a small</t>
  </si>
  <si>
    <t>tt0270288</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</si>
  <si>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</si>
  <si>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</si>
  <si>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</si>
  <si>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Dick Clark</t>
  </si>
  <si>
    <t>Dick Clark, Sam Rockwell</t>
  </si>
  <si>
    <t>An adaptation of the cult memoir of game show impresario Chuck Barris (Sam Rockwell), in which he purports to have been a C.I.A. hitman.</t>
  </si>
  <si>
    <t>An adaptation of the cult memoir</t>
  </si>
  <si>
    <t>tt0270846</t>
  </si>
  <si>
    <t>Superbabies: Baby Geniuses 2</t>
  </si>
  <si>
    <t>27/08/2004</t>
  </si>
  <si>
    <t>Bob Clark</t>
  </si>
  <si>
    <t>Steven Paul, Gregory Poppen</t>
  </si>
  <si>
    <t>Jon Voight, Scott Baio, Vanessa Angel, Skyler Shaye, Justin Chatwin, Peter Wingfield, Gerry Fitzgerald, Leo Fitzgerald, Myles Fitzgerald, Max Iles, Michael Iles, Jared Scheideman, Jordan Scheideman, Maia Bastidas, Keana Lyn</t>
  </si>
  <si>
    <t>Jon Voight</t>
  </si>
  <si>
    <t>Jon Voight, Scott Baio</t>
  </si>
  <si>
    <t>A group of smart-talking toddlers find themselves at the center of a media mogul's experiment to crack the code to baby talk. The toddlers must race against time for the sake of babies everywhere.</t>
  </si>
  <si>
    <t>A group of smart-talking toddlers</t>
  </si>
  <si>
    <t>tt0270980</t>
  </si>
  <si>
    <t>My Boss's Daughter</t>
  </si>
  <si>
    <t>David Zucker</t>
  </si>
  <si>
    <t>David Dorfman</t>
  </si>
  <si>
    <t>Mark Aisbett, Ashton Kutcher, Jon Abrahams, Tara Reid, Molly Shannon, Terence Stamp, Andy Richter, Tyler Labine, Michael Madsen, Ryan Zwick, Patrick Cranshaw, Angela Little, David Koechner, Carmen Electra, Ron Selmour</t>
  </si>
  <si>
    <t>Mark Aisbett</t>
  </si>
  <si>
    <t>Mark Aisbett, Ashton Kutcher</t>
  </si>
  <si>
    <t>After a man is asked to house sit for his boss, he becomes determined to get closer to the boss's daughter, but events keep unfolding that stop him from achieving his goal.</t>
  </si>
  <si>
    <t>After a man is asked to house</t>
  </si>
  <si>
    <t>tt0271027</t>
  </si>
  <si>
    <t>Kiss of the Dragon</t>
  </si>
  <si>
    <t>Chris Nahon</t>
  </si>
  <si>
    <t>Jet Li, Luc Besson</t>
  </si>
  <si>
    <t>Jet Li, Bridget Fonda, Tch√©ky Karyo, Ric Young, Burt Kwouk, Laurence Ashley, Cyril Raffaelli, Didier Azoulay, John Forgeham, Paul Barrett, Max Ryan, Colin Prince, Vincent Glo, Vincent Wong, Kentaro</t>
  </si>
  <si>
    <t>Jet Li, Bridget Fonda</t>
  </si>
  <si>
    <t>A betrayed intelligence officer enlists the aid of a prostitute to prove his innocence from a deadly conspiracy while returning a favor to her.</t>
  </si>
  <si>
    <t>A betrayed intelligence officer</t>
  </si>
  <si>
    <t>tt0271259</t>
  </si>
  <si>
    <t>Welcome to Collinwood</t>
  </si>
  <si>
    <t>Anthony Russo, Joe Russo</t>
  </si>
  <si>
    <t>William H. Macy, Isaiah Washington, Sam Rockwell, Michael Jeter, Luis Guzm√°n, John Buck Jr., Patricia Clarkson, Andy Davoli, Brett C. Leonard, Frank O'Donnell, Peter Veneziano, Bernard Canepari, Art Oughton, Ray Calabrese, George Clooney</t>
  </si>
  <si>
    <t>William H. Macy</t>
  </si>
  <si>
    <t>William H. Macy, Isaiah Washington</t>
  </si>
  <si>
    <t>Cosimo gets a plan for a huge job from his cellmate. He asks his woman to find a patsy for his bungled car theft, offering $15,000. Suddenly, 7 are involved.</t>
  </si>
  <si>
    <t>Cosimo gets a plan for a huge</t>
  </si>
  <si>
    <t>tt0271263</t>
  </si>
  <si>
    <t>Eight Crazy Nights</t>
  </si>
  <si>
    <t>22/08/2003</t>
  </si>
  <si>
    <t>Seth Kearsley</t>
  </si>
  <si>
    <t>Brooks Arthur, Allen Covert</t>
  </si>
  <si>
    <t>Adam Sandler, Jackie Sandler, Austin Stout, Kevin Nealon, Rob Schneider, Norm Crosby, Jon Lovitz, Tyra Banks, Blake Clark, Peter Dante, Ellen Albertini Dow, Kevin P. Farley, Lari Friedman, Tom Kenny, Cole Sprouse</t>
  </si>
  <si>
    <t>Adam Sandler, Jackie Sandler</t>
  </si>
  <si>
    <t>Davey Stone, an alcoholic with a criminal record, is sentenced to community service under the supervision of an elderly referee. Davey is then faced with trying to reform and abandon his bad habits.</t>
  </si>
  <si>
    <t>Davey Stone, an alcoholic with</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</si>
  <si>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</si>
  <si>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</si>
  <si>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</si>
  <si>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</si>
  <si>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</si>
  <si>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David Arquette, Kari Wuhrer</t>
  </si>
  <si>
    <t>Venomous spiders get exposed to a noxious chemical that causes them to grow to monumental proportions.</t>
  </si>
  <si>
    <t>Venomous spiders get exposed to</t>
  </si>
  <si>
    <t>tt0271383</t>
  </si>
  <si>
    <t>O Auto da Compadecida</t>
  </si>
  <si>
    <t>Brazil</t>
  </si>
  <si>
    <t>Portuguese</t>
  </si>
  <si>
    <t>Guel Arraes</t>
  </si>
  <si>
    <t>Guel Arraes, Adriana Falc√£o</t>
  </si>
  <si>
    <t>Matheus Nachtergaele, Selton Mello, Rog√©rio Cardoso, Denise Fraga, Diogo Vilela, Lu√≠s Melo, Virginia Cavendish, Bruno Garcia, Enrique Diaz, Maur√≠cio Gon√ßalves, Aramis Trindade, Marco Nanini, Paulo Goulart, Lima Duarte, Fernanda Montenegro</t>
  </si>
  <si>
    <t>Matheus Nachtergaele</t>
  </si>
  <si>
    <t>Jo√£o Grilo and Chic√≥ are two very poor and clever Brazilian Northeasterners who struggle for survival and trick people to get by. After meeting the wealthy Rosinha, both hope to finally ...</t>
  </si>
  <si>
    <t>Jo√£o Grilo and Chic√≥ are two very</t>
  </si>
  <si>
    <t>tt0271668</t>
  </si>
  <si>
    <t>National Security</t>
  </si>
  <si>
    <t>Martin Lawrence, Steve Zahn, Colm Feore, Bill Duke, Eric Roberts, Timothy Busfield, Robinne Lee, Matt McCoy, Brett Cullen, Cleo King, Gerry Del Sol, Ken Lerner, Mari Morrow, Stephen Tobolowsky, Joe Flaherty</t>
  </si>
  <si>
    <t>Martin Lawrence, Steve Zahn</t>
  </si>
  <si>
    <t>Two mismatched security guards are thrown together to bust a smuggling operation.</t>
  </si>
  <si>
    <t>Two mismatched security guards</t>
  </si>
  <si>
    <t>tt0271946</t>
  </si>
  <si>
    <t>Dak mo mai sing</t>
  </si>
  <si>
    <t>18/01/2001</t>
  </si>
  <si>
    <t>Hong Kong</t>
  </si>
  <si>
    <t>Teddy Chan</t>
  </si>
  <si>
    <t>Rod Dean, Ivy Ho</t>
  </si>
  <si>
    <t>Jackie Chan, Eric Tsang, Vivian Hsu, Min Kim, Hsing-Kuo Wu, Murat Yilmaz, Alfred Cheung, Lillian Ho, Tat-Ming Cheung, Vincent Kok, Hang-Sang Poon, Paulyn Sun, Ping Ha, Ken Chang, Glory Simon</t>
  </si>
  <si>
    <t>Jackie Chan, Eric Tsang</t>
  </si>
  <si>
    <t>At a Hong Kong shopping center, Buck Yuen's (Jackie Chan's) intuition warns him. He saves a robbery's loot and gets on television, ends up in Istanbul via South Korea, and accidentally becomes a spy. Fortunately, he knows Kung Fu.</t>
  </si>
  <si>
    <t>At a Hong Kong shopping center,</t>
  </si>
  <si>
    <t>HKD 200000000</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</si>
  <si>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</si>
  <si>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</si>
  <si>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</si>
  <si>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</si>
  <si>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Robert Redford, James Gandolfini</t>
  </si>
  <si>
    <t>A court-martialed General rallies together twelve hundred inmates to rise against a corrupt and sadistic warden.</t>
  </si>
  <si>
    <t>A court-martialed General rallies</t>
  </si>
  <si>
    <t>tt0272152</t>
  </si>
  <si>
    <t>K-PAX</t>
  </si>
  <si>
    <t>Iain Softley</t>
  </si>
  <si>
    <t>Gene Brewer, Charles Leavitt</t>
  </si>
  <si>
    <t>Kevin Spacey, Jeff Bridges, Mary McCormack, Alfre Woodard, David Patrick Kelly, Saul Williams, Peter Gerety, Celia Weston, Ajay Naidu, Tracy Vilar, Melanee Murray, John Toles-Bey, Kimberly Scott, Conchata Ferrell, Vincent Laresca</t>
  </si>
  <si>
    <t>Kevin Spacey, Jeff Bridges</t>
  </si>
  <si>
    <t>PROT is a patient at a mental hospital who claims to be from a faraway planet named K-PAX. His psychiatrist tries to help him, only to begin to doubt his own explanations.</t>
  </si>
  <si>
    <t>PROT is a patient at a mental</t>
  </si>
  <si>
    <t>tt0272207</t>
  </si>
  <si>
    <t>Narc</t>
  </si>
  <si>
    <t>USA, Canada, Germany</t>
  </si>
  <si>
    <t>Joe Carnahan</t>
  </si>
  <si>
    <t>Dan Leis, Jason Patric, Lloyd Adams, Meagan Issa, Lina Giornofelice, A.C. Peterson, Karen Robinson, Chi McBride, Booth Savage, Alan Van Sprang, Gavyn Donaldson, Myles Donaldson, Krista Bridges, Ray Liotta, Thomas Patrice</t>
  </si>
  <si>
    <t>Dan Leis</t>
  </si>
  <si>
    <t>Dan Leis, Jason Patric</t>
  </si>
  <si>
    <t>When the trail goes cold on a murder investigation of a policeman an undercover narcotics officer is lured back to the force to help solve the case.</t>
  </si>
  <si>
    <t>When the trail goes cold on a</t>
  </si>
  <si>
    <t>tt0272338</t>
  </si>
  <si>
    <t>Punch-Drunk Love</t>
  </si>
  <si>
    <t>Paul Thomas Anderson</t>
  </si>
  <si>
    <t>Adam Sandler, Jason Andrews, Don McManus, Emily Watson, Luis Guzm√°n, David Schrempf, Seann Conway, Rico Bueno, Hazel Mailloux, Karen Kilgariff, Julie Hermelin, Salvador Curiel, Jorge Barahona, Ernesto Quintero, Julius Steuer</t>
  </si>
  <si>
    <t>Adam Sandler, Jason Andrews</t>
  </si>
  <si>
    <t>A psychologically troubled novelty supplier is nudged towards a romance with an English woman, all the while being extorted by a phone-sex line run by a crooked mattress salesman, and purchasing stunning amounts of pudding.</t>
  </si>
  <si>
    <t>A psychologically troubled novelty</t>
  </si>
  <si>
    <t>tt0273435</t>
  </si>
  <si>
    <t>Ararat</t>
  </si>
  <si>
    <t>25/04/2003</t>
  </si>
  <si>
    <t>Canada, France</t>
  </si>
  <si>
    <t>Armenian</t>
  </si>
  <si>
    <t>Atom Egoyan</t>
  </si>
  <si>
    <t>Simon Abkarian, Charles Aznavour, Christopher Plummer, Arsin√©e Khanjian, Setta Keshishian, David Alpay, Shant Srabian, Marie-Jos√©e Croze, Elias Koteas, Brent Carver, Max Morrow, Christie MacFadyen, Dawn Roach, Garen Boyajian, Lousnak Abdalian</t>
  </si>
  <si>
    <t>Simon Abkarian</t>
  </si>
  <si>
    <t>Simon Abkarian, Charles Aznavour</t>
  </si>
  <si>
    <t>Interrogated by a customs officer, a young man recounts how his life was changed during the making of a film about the Armenian genocide.</t>
  </si>
  <si>
    <t>Interrogated by a customs officer,</t>
  </si>
  <si>
    <t>tt0273517</t>
  </si>
  <si>
    <t>Darkness</t>
  </si>
  <si>
    <t>Jaume Balaguer√≥</t>
  </si>
  <si>
    <t>Jaume Balaguer√≥, Fernando de Felipe</t>
  </si>
  <si>
    <t>Anna Paquin, Lena Olin, Iain Glen, Giancarlo Giannini, Fele Mart√≠nez, Stephan Enquist, Ferm√≠ Reixach, Francesc Pag√®s, Craig Stevenson, Paula Fern√°ndez, Gemma Lozano, Xavier Allepuz, Joseph Roberts, Marc Ferrando, Josh Gaeta</t>
  </si>
  <si>
    <t>Anna Paquin</t>
  </si>
  <si>
    <t>Anna Paquin, Lena Olin</t>
  </si>
  <si>
    <t>A teenage girl moves into a remote countryside house with her family, only to discover that their gloomy new home has a horrifying past that threatens to destroy the family.</t>
  </si>
  <si>
    <t>A teenage girl moves into a remote</t>
  </si>
  <si>
    <t>tt0273923</t>
  </si>
  <si>
    <t>Orange County</t>
  </si>
  <si>
    <t>Jake Kasdan</t>
  </si>
  <si>
    <t>Mike White</t>
  </si>
  <si>
    <t>Colin Hanks, Jack Black, Schuyler Fisk, Bret Harrison, Kyle Howard, R.J. Knoll, Catherine O'Hara, Mike White, John Lithgow, Lily Tomlin, George Murdock, Lillian Hurst, Chevy Chase, Olivia Rosewood, Carly Pope</t>
  </si>
  <si>
    <t>Colin Hanks</t>
  </si>
  <si>
    <t>Colin Hanks, Jack Black</t>
  </si>
  <si>
    <t>A guidance counselor mistakenly sends out the wrong transcripts to Stanford University under the name of an over-achieving high schooler.</t>
  </si>
  <si>
    <t>A guidance counselor mistakenly</t>
  </si>
  <si>
    <t>tt0274117</t>
  </si>
  <si>
    <t>Sur mes l√®vres</t>
  </si>
  <si>
    <t>Jacques Audiard</t>
  </si>
  <si>
    <t>Jacques Audiard, Tonino Benacquista</t>
  </si>
  <si>
    <t>Vincent Cassel, Emmanuelle Devos, Olivier Gourmet, Olivier Perrier, Olivia Bonamy, Bernard Alane, C√©line Samie, Pierre Diot, Fran√ßois Loriquet, Serge Onteniente, David Saracino, Christophe Vandevelde, B√¥ Gaultier de Kermoal, Lo√Øc Le Page, Nathalie Lacroix</t>
  </si>
  <si>
    <t>Vincent Cassel</t>
  </si>
  <si>
    <t>Vincent Cassel, Emmanuelle Devos</t>
  </si>
  <si>
    <t>She is almost deaf and he lip-reads. He is an ex-convict. She wants to help him. He thinks no one can help except himself.</t>
  </si>
  <si>
    <t>She is almost deaf and he lip-reads.</t>
  </si>
  <si>
    <t>FRF 49000000</t>
  </si>
  <si>
    <t>tt0274166</t>
  </si>
  <si>
    <t>Johnny English</t>
  </si>
  <si>
    <t>Neal Purvis, Robert Wade</t>
  </si>
  <si>
    <t>Rowan Atkinson, Tasha de Vasconcelos, Ben Miller, Greg Wise, Douglas McFerran, Steve Nicolson, Terence Harvey, Kevin McNally, Tim Pigott-Smith, Nina Young, Rowland Davies, Natalie Imbruglia, Philippa Fordham, John Malkovich, Tim Berrington</t>
  </si>
  <si>
    <t>Rowan Atkinson</t>
  </si>
  <si>
    <t>Rowan Atkinson, Tasha de Vasconcelos</t>
  </si>
  <si>
    <t>After a sudden attack on MI5, Johnny English, Britain's most confident, yet unintelligent spy, becomes Britain's only spy.</t>
  </si>
  <si>
    <t>After a sudden attack on MI5,</t>
  </si>
  <si>
    <t>tt0274309</t>
  </si>
  <si>
    <t>24 Hour Party People</t>
  </si>
  <si>
    <t>Michael Winterbottom</t>
  </si>
  <si>
    <t>Frank Cottrell Boyce</t>
  </si>
  <si>
    <t>Steve Coogan, John Thomson, Paul Popplewell, Lennie James, Shirley Henderson, Mark Windows, Paddy Considine, Raymond Waring, Ron Cook, John Simm, Danny Cunningham, Dave Gorman, Ralf Little, Andy Serkis, Nigel Pivaro</t>
  </si>
  <si>
    <t>Steve Coogan</t>
  </si>
  <si>
    <t>Steve Coogan, John Thomson</t>
  </si>
  <si>
    <t>In 1976, Tony Wilson sets up Factory Records and brings Manchester's music to the world.</t>
  </si>
  <si>
    <t>In 1976, Tony Wilson sets up Factory</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</si>
  <si>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</si>
  <si>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</si>
  <si>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</si>
  <si>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</si>
  <si>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</si>
  <si>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Nicole Kidman, Julianne Moore</t>
  </si>
  <si>
    <t>The story of how the novel "Mrs. Dalloway" affects three generations of women, all of whom, in one way or another, have had to deal with suicide in their lives.</t>
  </si>
  <si>
    <t>The story of how the novel "Mrs.</t>
  </si>
  <si>
    <t>tt0274711</t>
  </si>
  <si>
    <t>People I Know</t>
  </si>
  <si>
    <t>21/11/2002</t>
  </si>
  <si>
    <t>Daniel Algrant</t>
  </si>
  <si>
    <t>Jon Robin Baitz</t>
  </si>
  <si>
    <t>Al Pacino, Kim Basinger, Ryan O'Neal, T√©a Leoni, Richard Schiff, Bill Nunn, Robert Klein, Mark Webber, Eldon Bullock, Juliet Papa, Ramsey Faragallah, Brian McConnachie, Frank Wood, Rex Reed, Lewis Dodley</t>
  </si>
  <si>
    <t>Al Pacino, Kim Basinger</t>
  </si>
  <si>
    <t>A New York press agent must scramble when his major client becomes embroiled in a huge scandal.</t>
  </si>
  <si>
    <t>A New York press agent must scramble</t>
  </si>
  <si>
    <t>tt0274812</t>
  </si>
  <si>
    <t>Secretary</t>
  </si>
  <si>
    <t>Steven Shainberg</t>
  </si>
  <si>
    <t>Erin Cressida Wilson, Mary Gaitskill</t>
  </si>
  <si>
    <t>James Spader, Maggie Gyllenhaal, Jeremy Davies, Lesley Ann Warren, Stephen McHattie, Patrick Bauchau, Jessica Tuck, Oz Perkins, Amy Locane, Mary Joy, Michael Mantell, Lily Knight, Sabrina Grdevich, Lacey Kohl, Julene Renee</t>
  </si>
  <si>
    <t>James Spader, Maggie Gyllenhaal</t>
  </si>
  <si>
    <t>A young woman, recently released from a mental hospital, gets a job as a secretary to a demanding lawyer, where their employer-employee relationship turns into a sexual, sadomasochistic one.</t>
  </si>
  <si>
    <t>A young woman, recently released</t>
  </si>
  <si>
    <t>tt0275022</t>
  </si>
  <si>
    <t>Crossroads</t>
  </si>
  <si>
    <t>22/03/2002</t>
  </si>
  <si>
    <t>Tamra Davis</t>
  </si>
  <si>
    <t>Shonda Rhimes</t>
  </si>
  <si>
    <t>Britney Spears, Anson Mount, Zoe Saldana, Taryn Manning, Dan Aykroyd, Kim Cattrall, Justin Long, Beverly Johnson, Bahni Turpin, Kool Moe Dee, Richard Voll, Katherine Boecher, Dave Allen, Kyle Davis, Branden Williams</t>
  </si>
  <si>
    <t>Britney Spears</t>
  </si>
  <si>
    <t>Britney Spears, Anson Mount</t>
  </si>
  <si>
    <t>Three childhood best friends, and a guy they just met, take a road trip across the country, finding themselves and their friendship in the process.</t>
  </si>
  <si>
    <t>Three childhood best friends,</t>
  </si>
  <si>
    <t>tt0275083</t>
  </si>
  <si>
    <t>Musa</t>
  </si>
  <si>
    <t>South Korea, China</t>
  </si>
  <si>
    <t>Sung-su Kim</t>
  </si>
  <si>
    <t>Woo-sung Jung, Sung-Ki Ahn, Jin-mo Ju, Ziyi Zhang, Yong-woo Park, Jeong-hak Park, Hae-Jin Yoo, Seok-yong Jeong, Du-il Lee, Yeong-mok Han, Gi-ho Heo, Er Cha Huo, Byeong-guk Hwang, Mi-nam Jeong, Hong-Pyo Lee</t>
  </si>
  <si>
    <t>Woo-sung Jung</t>
  </si>
  <si>
    <t>Woo-sung Jung, Sung-Ki Ahn</t>
  </si>
  <si>
    <t>1375. Nine Koryo warriors, envoys exiled by Imperial China, battle to protect a Chinese Ming Princess from Mongolian troops.</t>
  </si>
  <si>
    <t>1375. Nine Koryo warriors, envoys</t>
  </si>
  <si>
    <t>BND 8000000</t>
  </si>
  <si>
    <t>tt0275230</t>
  </si>
  <si>
    <t>Blood: The Last Vampire</t>
  </si>
  <si>
    <t>18/11/2000</t>
  </si>
  <si>
    <t>Japan, USA</t>
  </si>
  <si>
    <t>Hiroyuki Kitakubo</t>
  </si>
  <si>
    <t>Kenji Kamiyama, Katsuya Terada</t>
  </si>
  <si>
    <t>Y√ªki Kud√¥, Saemi Nakamura, Joe Romersa, Rebecca Forstadt, Stuart Robinson, Akira Koieyama, Tom Fahn, Fitz Houston, Steve Blum, Paul Carr, Dave Mallow</t>
  </si>
  <si>
    <t>Y√ªki Kud√¥</t>
  </si>
  <si>
    <t>Y√ªki Kud√¥, Saemi Nakamura</t>
  </si>
  <si>
    <t>Saya is a Japanese vampire slayer whose next mission is in a high school on a US military base in 1960s Japan, where she poses as a student. She uses a katana/samurai sword to kill vampires.</t>
  </si>
  <si>
    <t>Saya is a Japanese vampire slayer</t>
  </si>
  <si>
    <t>tt0275277</t>
  </si>
  <si>
    <t>Cowboy Bebop: Tengoku no tobira</t>
  </si>
  <si>
    <t>Shin'ichir√¥ Watanabe, Tensai Okamura</t>
  </si>
  <si>
    <t>Keiko Nobumoto, Hajime Yatate</t>
  </si>
  <si>
    <t>K√¥ichi Yamadera, Unsh√¥ Ishizuka, Megumi Hayashibara, Aoi Tada, Y√ªsaku Yara, Kazuhiko Inoue, J√ªr√¥ta Kosugi, Kinry√ª Arimoto, Hidekatsu Shibata, Y√ªji Ueda, Nobuo Tobita, Rikiya Koyama, Ai Kobayashi, Jin Hirao, Toshihiko Nakajima</t>
  </si>
  <si>
    <t>K√¥ichi Yamadera</t>
  </si>
  <si>
    <t>K√¥ichi Yamadera, Unsh√¥ Ishizuka</t>
  </si>
  <si>
    <t>A terrorist explosion releases a deadly virus on the masses, and it's up the bounty-hunting Bebop crew to catch the cold-blooded culprit.</t>
  </si>
  <si>
    <t>A terrorist explosion releases</t>
  </si>
  <si>
    <t>tt0275491</t>
  </si>
  <si>
    <t>La mala educaci√≥n</t>
  </si>
  <si>
    <t>Pedro Almod√≥var</t>
  </si>
  <si>
    <t>Gael Garc√≠a Bernal, Fele Mart√≠nez, Daniel Gim√©nez Cacho, Llu√≠s Homar, Francisco Maestre, Francisco Boira, Juan Fern√°ndez, Nacho P√©rez, Ra√∫l Garc√≠a Forneiro, Javier C√°mara, Alberto Ferreiro, Petra Mart√≠nez, Sandra, Roberto Hoyas</t>
  </si>
  <si>
    <t>Gael Garc√≠a Bernal</t>
  </si>
  <si>
    <t>Gael Garc√≠a Bernal, Fele Mart√≠nez</t>
  </si>
  <si>
    <t>An examination on the effect of Franco-era religious schooling and sexual abuse on the lives of two longtime friends.</t>
  </si>
  <si>
    <t>An examination on the effect of</t>
  </si>
  <si>
    <t>tt0275719</t>
  </si>
  <si>
    <t>Tape</t>
  </si>
  <si>
    <t>Stephen Belber, Stephen Belber</t>
  </si>
  <si>
    <t>Ethan Hawke, Robert Sean Leonard, Uma Thurman</t>
  </si>
  <si>
    <t>Ethan Hawke</t>
  </si>
  <si>
    <t>Ethan Hawke, Robert Sean Leonard</t>
  </si>
  <si>
    <t>Three old high school friends meet in a Michigan motel room to dissect painful memories from their past.</t>
  </si>
  <si>
    <t>Three old high school friends</t>
  </si>
  <si>
    <t>tt0275773</t>
  </si>
  <si>
    <t>Versus</t>
  </si>
  <si>
    <t>20/02/2002</t>
  </si>
  <si>
    <t>Action, Comedy, Drama</t>
  </si>
  <si>
    <t>Ry√ªhei Kitamura</t>
  </si>
  <si>
    <t>Ry√ªhei Kitamura, Yudai Yamaguchi</t>
  </si>
  <si>
    <t>Tak Sakaguchi, Hideo Sakaki, Chieko Misaka, Kenji Matsuda, Yuichiro Arai, Minoru Matsumoto, Kazuhito Ohba, Takehiro Katayama, Ayumi Yoshihara, Sh√¥ichir√¥ Masumoto, Toshiro Kamiaka, Yukihito Tanikado, Hoshimi Asai, Ryosuke Watabe, Motonari Komiya</t>
  </si>
  <si>
    <t>Tak Sakaguchi</t>
  </si>
  <si>
    <t>Tak Sakaguchi, Hideo Sakaki</t>
  </si>
  <si>
    <t>There are 666 portals that connect this world to the other side. These are concealed from all human beings. Somewhere in Japan exists the 444th portal.... The forest of resurrection.</t>
  </si>
  <si>
    <t>There are 666 portals that connect</t>
  </si>
  <si>
    <t>tt0275847</t>
  </si>
  <si>
    <t>Lilo &amp; Stitch</t>
  </si>
  <si>
    <t>Hawaiian</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</si>
  <si>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</si>
  <si>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</si>
  <si>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</si>
  <si>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Daveigh Chase</t>
  </si>
  <si>
    <t>Daveigh Chase, Chris Sanders</t>
  </si>
  <si>
    <t>A Hawaiian girl adopts an unusual pet who is actually a notorious extra-terrestrial fugitive.</t>
  </si>
  <si>
    <t>A Hawaiian girl adopts an unusual</t>
  </si>
  <si>
    <t>tt0276751</t>
  </si>
  <si>
    <t>About a Boy</t>
  </si>
  <si>
    <t>UK, USA, France, Germany</t>
  </si>
  <si>
    <t>Nick Hornby, Peter Hedges</t>
  </si>
  <si>
    <t>Hugh Grant, Nicholas Hoult, Sharon Small, Madison Cook, Jordan Cook, Nicholas Hutchison, Ryan Speechley, Joseph Speechley, Toni Collette, Natalia Tena, Laura Kennington, Tanika Swaby, Peter McNicholl, Chris Webster, Ben Ridgeway</t>
  </si>
  <si>
    <t>Hugh Grant</t>
  </si>
  <si>
    <t>Hugh Grant, Nicholas Hoult</t>
  </si>
  <si>
    <t>A cynical, immature young man is taught how to act like a grown-up by a little boy.</t>
  </si>
  <si>
    <t>A cynical, immature young man</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</si>
  <si>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</si>
  <si>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</si>
  <si>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</si>
  <si>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</si>
  <si>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Matthew Davis</t>
  </si>
  <si>
    <t>Matthew Davis, Bruce Greenwood</t>
  </si>
  <si>
    <t>Strange happenings occur on a WW II submarine.</t>
  </si>
  <si>
    <t>Strange happenings occur on a</t>
  </si>
  <si>
    <t>tt0276830</t>
  </si>
  <si>
    <t>Blueberry</t>
  </si>
  <si>
    <t>France, Mexico, UK</t>
  </si>
  <si>
    <t>Athapascan languages</t>
  </si>
  <si>
    <t>Jan Kounen</t>
  </si>
  <si>
    <t>Matthieu Le Naour, Alexandre Coquelle</t>
  </si>
  <si>
    <t>Vincent Cassel, Juliette Lewis, Michael Madsen, Temuera Morrison, Ernest Borgnine, Djimon Hounsou, Hugh O'Conor, Geoffrey Lewis, Nichole Hiltz, Kateri Walker, Vahina Giocante, Guillermo Ar√©valo, Tch√©ky Karyo, Eddie Izzard, Colm Meaney</t>
  </si>
  <si>
    <t>Vincent Cassel, Juliette Lewis</t>
  </si>
  <si>
    <t>In 1870, after a brutal run-in with an outlaw in a brothel, Mike Blueberry becomes marshal in Arizona where he keeps the peace between Whites and Apaches but an influx of Indian gold treasure-hunters threatens to lead to violence.</t>
  </si>
  <si>
    <t>In 1870, after a brutal run-in</t>
  </si>
  <si>
    <t>EUR 36100000</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</si>
  <si>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</si>
  <si>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</si>
  <si>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</si>
  <si>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</si>
  <si>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Nicole Kidman, Harriet Andersson</t>
  </si>
  <si>
    <t>A woman on the run from the mob is reluctantly accepted in a small Colorado community in exchange for labor, but when a search visits the town she finds out that their support has a price.</t>
  </si>
  <si>
    <t>A woman on the run from the mob</t>
  </si>
  <si>
    <t>tt0277027</t>
  </si>
  <si>
    <t>I Am Sam</t>
  </si>
  <si>
    <t>Jessie Nelson</t>
  </si>
  <si>
    <t>Kristine Johnson, Jessie Nelson</t>
  </si>
  <si>
    <t>Sean Penn, Michelle Pfeiffer, Dakota Fanning, Dianne Wiest, Loretta Devine, Richard Schiff, Laura Dern, Brad Silverman, Joseph Rosenberg, Stanley DeSantis, Doug Hutchison, Rosalind Chao, Ken Jenkins, Wendy Phillips, Mason Lucero</t>
  </si>
  <si>
    <t>Sean Penn, Michelle Pfeiffer</t>
  </si>
  <si>
    <t>A mentally handicapped man fights for custody of his 7-year-old daughter and in the process teaches his cold-hearted lawyer the value of love and family.</t>
  </si>
  <si>
    <t>A mentally handicapped man fights</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</si>
  <si>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</si>
  <si>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</si>
  <si>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</si>
  <si>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</si>
  <si>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</si>
  <si>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Dwayne Johnson</t>
  </si>
  <si>
    <t>Dwayne Johnson, Steven Brand</t>
  </si>
  <si>
    <t>A desert warrior rises up against the evil army that is destroying his homeland. He captures the enemy's key sorcerer, takes her deep into the desert and prepares for a final showdown.</t>
  </si>
  <si>
    <t>A desert warrior rises up against</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</si>
  <si>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</si>
  <si>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</si>
  <si>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</si>
  <si>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</si>
  <si>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</si>
  <si>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Chyler Leigh</t>
  </si>
  <si>
    <t>Chyler Leigh, Chris Evans</t>
  </si>
  <si>
    <t>A sendup of all the teen movies that have accumulated in the past two decades.</t>
  </si>
  <si>
    <t>A sendup of all the teen movies</t>
  </si>
  <si>
    <t>tt0277434</t>
  </si>
  <si>
    <t>We Were Soldiers</t>
  </si>
  <si>
    <t>USA, Germany, France</t>
  </si>
  <si>
    <t>Harold G. Moore, Joseph L. Galloway</t>
  </si>
  <si>
    <t>Mel Gibson, Madeleine Stowe, Greg Kinnear, Sam Elliott, Chris Klein, Keri Russell, Barry Pepper, Duong Don, Ryan Hurst, Robert Bagnell, Marc Blucas, Josh Daugherty, Jsu Garcia, Jon Hamm, Clark Gregg</t>
  </si>
  <si>
    <t>Mel Gibson, Madeleine Stowe</t>
  </si>
  <si>
    <t>The story of the first major battle of the American phase of the Vietnam War, and the soldiers on both sides that fought it, while their wives wait nervously and anxiously at home for the good news or the bad news.</t>
  </si>
  <si>
    <t>The story of the first major battle</t>
  </si>
  <si>
    <t>tt0277941</t>
  </si>
  <si>
    <t>Ned Kelly</t>
  </si>
  <si>
    <t>27/03/2003</t>
  </si>
  <si>
    <t>Action, Adventure, Biography</t>
  </si>
  <si>
    <t>Australia, UK, USA, France</t>
  </si>
  <si>
    <t>Robert Drewe, John Michael McDonagh</t>
  </si>
  <si>
    <t>Heath Ledger, Orlando Bloom, Geoffrey Rush, Naomi Watts, Joel Edgerton, Laurence Kinlan, Philip Barantini, Kerry Condon, Kris McQuade, Emily Browning, Kiri Paramore, Rachel Griffiths, Geoff Morrell, Charles 'Bud' Tingwell, Saskia Burmeister</t>
  </si>
  <si>
    <t>Heath Ledger, Orlando Bloom</t>
  </si>
  <si>
    <t>An innocent man becomes one of the most wanted criminals the world has ever known.</t>
  </si>
  <si>
    <t>An innocent man becomes one of</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</si>
  <si>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</si>
  <si>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</si>
  <si>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</si>
  <si>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</si>
  <si>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</si>
  <si>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</si>
  <si>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Bounty hunter Bucum chases bail-jumper</t>
  </si>
  <si>
    <t>tt0278435</t>
  </si>
  <si>
    <t>Enough</t>
  </si>
  <si>
    <t>Nicholas Kazan</t>
  </si>
  <si>
    <t>Jennifer Lopez, Billy Campbell, Tessa Allen, Juliette Lewis, Dan Futterman, Noah Wyle, Fred Ward, Christopher Maher, Janet Carroll, Bill Cobbs, Bruce A. Young, Bruce French, Ruben Madera, Dan Martin, Jeff Kober</t>
  </si>
  <si>
    <t>Jennifer Lopez, Billy Campbell</t>
  </si>
  <si>
    <t>After running away fails, a terrified woman empowers herself in order to battle her abusive husband.</t>
  </si>
  <si>
    <t>After running away fails, a terrified</t>
  </si>
  <si>
    <t>tt0278488</t>
  </si>
  <si>
    <t>How High</t>
  </si>
  <si>
    <t>Jesse Dylan</t>
  </si>
  <si>
    <t>Dustin Lee Abraham</t>
  </si>
  <si>
    <t>Method Man, Redman, Obba Babatund√©, Mike Epps, Anna Maria Horsford, Fred Willard, Jeffrey Jones, Hector Elizondo, Lark Voorhies, Al Shearer, Chuck Deezy, Essence Atkins, Chris Elwood, T.J. Thyne, Justin Urich</t>
  </si>
  <si>
    <t>Method Man</t>
  </si>
  <si>
    <t>Method Man, Redman, Obba Babatund√©</t>
  </si>
  <si>
    <t>Two guys by the name of Silas and Jamal decided to one day smoke something magical, which eventually helps them to ace their college entrance exam.</t>
  </si>
  <si>
    <t>Two guys by the name of Silas</t>
  </si>
  <si>
    <t>tt0278500</t>
  </si>
  <si>
    <t>The Importance of Being Earnest</t>
  </si>
  <si>
    <t>Oliver Parker</t>
  </si>
  <si>
    <t>Oscar Wilde, Oliver Parker</t>
  </si>
  <si>
    <t>Rupert Everett, Colin Firth, Frances O'Connor, Reese Witherspoon, Judi Dench, Tom Wilkinson, Anna Massey, Edward Fox, Patrick Godfrey, Charles Kay, Cyril Shaps, Marsha Fitzalan, Finty Williams, Guy Bensley, Christina Robert</t>
  </si>
  <si>
    <t>Rupert Everett</t>
  </si>
  <si>
    <t>Rupert Everett, Colin Firth</t>
  </si>
  <si>
    <t>In 1890s London, two friends use the same pseudonym ("Ernest") for their on-the-sly activities. Hilarity ensues.</t>
  </si>
  <si>
    <t>In 1890s London, two friends use</t>
  </si>
  <si>
    <t>tt0278504</t>
  </si>
  <si>
    <t>Insomnia</t>
  </si>
  <si>
    <t>Hillary Seitz, Nikolaj Frobenius</t>
  </si>
  <si>
    <t>Al Pacino, Martin Donovan, Oliver 'Ole' Zemen, Hilary Swank, Paul Dooley, Nicky Katt, Larry Holden, Jay Brazeau, Lorne Cardinal, James Hutson, Andrew Campbell, Paula Shaw, Yan-Kay Crystal Lowe, Tasha Simms, Maura Tierney</t>
  </si>
  <si>
    <t>Al Pacino, Martin Donovan</t>
  </si>
  <si>
    <t>Two Los Angeles homicide detectives are dispatched to a northern town where the sun doesn't set to investigate the methodical murder of a local teen.</t>
  </si>
  <si>
    <t>Two Los Angeles homicide detectives</t>
  </si>
  <si>
    <t>tt0278731</t>
  </si>
  <si>
    <t>Spider</t>
  </si>
  <si>
    <t>Canada, UK, France</t>
  </si>
  <si>
    <t>David Cronenberg</t>
  </si>
  <si>
    <t>Patrick McGrath, Patrick McGrath</t>
  </si>
  <si>
    <t>Ralph Fiennes, Miranda Richardson, Gabriel Byrne, Lynn Redgrave, John Neville, Bradley Hall, Gary Reineke, Philip Craig, Cliff Saunders, Tara Ellis, Sara Stockbridge, Arthur Whybrow, Nicola Duffett, Jake Nightingale, Alison Egan</t>
  </si>
  <si>
    <t>Ralph Fiennes</t>
  </si>
  <si>
    <t>Ralph Fiennes, Miranda Richardson</t>
  </si>
  <si>
    <t>A mentally disturbed man takes residence in a halfway house. His mind gradually slips back into the realm created by his illness, where he replays a key part of his childhood.</t>
  </si>
  <si>
    <t>A mentally disturbed man takes</t>
  </si>
  <si>
    <t>tt0278823</t>
  </si>
  <si>
    <t>Hollywood Ending</t>
  </si>
  <si>
    <t>T√©a Leoni, Bob Dorian, Ivan Martin, Gregg Edelman, George Hamilton, Treat Williams, Woody Allen, Debra Messing, Neal Huff, Mark Rydell, Douglas McGrath, Stephanie Roth Haberle, Bill Gerber, Roxanne Perry, Barbara Carroll</t>
  </si>
  <si>
    <t>T√©a Leoni</t>
  </si>
  <si>
    <t>T√©a Leoni, Bob Dorian</t>
  </si>
  <si>
    <t>A director is forced to work with his ex-wife, who left him for the boss of the studio bankrolling his new film. But the night before the first day of shooting, he develops a case of psychosomatic blindness.</t>
  </si>
  <si>
    <t>A director is forced to work with</t>
  </si>
  <si>
    <t>tt0279064</t>
  </si>
  <si>
    <t>Elling</t>
  </si>
  <si>
    <t>Norway</t>
  </si>
  <si>
    <t>Norwegian</t>
  </si>
  <si>
    <t>Petter N√¶ss</t>
  </si>
  <si>
    <t>Ingvar Ambj√∏rnsen, Axel Hellstenius</t>
  </si>
  <si>
    <t>Per Christian Ellefsen, Sven Nordin, Marit Pia Jacobsen, J√∏rgen Langhelle, Per Christensen, Hilde Olausson, Ola Otnes, Eli Anne Linnestad, Cecilie A. Mosli, Joachim Rafaelsen, Per G√∏rvell, Knud Dahl, Knut Haugmark</t>
  </si>
  <si>
    <t>Per Christian Ellefsen</t>
  </si>
  <si>
    <t>When his mother, who has sheltered him his entire 40 years, dies, Elling, a sensitive, would-be poet, is sent to live in a state institution. There he meets Kjell Bjarne, a gentle giant and...</t>
  </si>
  <si>
    <t>When his mother, who has sheltered</t>
  </si>
  <si>
    <t>NOK 15500000</t>
  </si>
  <si>
    <t>tt0279111</t>
  </si>
  <si>
    <t>Gods and Generals</t>
  </si>
  <si>
    <t>21/02/2003</t>
  </si>
  <si>
    <t>Ron Maxwell</t>
  </si>
  <si>
    <t>Jeff Shaara, Ron Maxwell</t>
  </si>
  <si>
    <t>Donzaleigh Abernathy, Mark Aldrich, George Allen, Keith Allison, Royce D. Applegate, Bruce Boxleitner, Bo Brinkman, Mac Butler, Robert Byrd, Shane Callahan, Billy Campbell, David Carpenter, John Castle, Jim Choate, Martin Clark</t>
  </si>
  <si>
    <t>Donzaleigh Abernathy</t>
  </si>
  <si>
    <t>The rise and fall of confederate general Thomas "Stonewall" Jackson, as he meets with military success against the Union from 1861 to 1863, when he is accidentally killed by his own soldiers.</t>
  </si>
  <si>
    <t>The rise and fall of confederate</t>
  </si>
  <si>
    <t>tt0279113</t>
  </si>
  <si>
    <t>The Good Girl</t>
  </si>
  <si>
    <t>USA, Germany, Netherlands</t>
  </si>
  <si>
    <t>Miguel Arteta</t>
  </si>
  <si>
    <t>Jennifer Aniston, Deborah Rush, Mike White, John Carroll Lynch, Jake Gyllenhaal, Zooey Deschanel, John C. Reilly, Tim Blake Nelson, Jacquie Barnbrook, Annie O'Donnell, John Doe, Roxanne Hart, Jon Shere, Alice Amter, Jean Rhodes</t>
  </si>
  <si>
    <t>Jennifer Aniston</t>
  </si>
  <si>
    <t>Jennifer Aniston, Deborah Rush</t>
  </si>
  <si>
    <t>A discount store clerk strikes up an affair with a stock boy who considers himself the incarnation of Holden Caulfield.</t>
  </si>
  <si>
    <t>A discount store clerk strikes</t>
  </si>
  <si>
    <t>tt0279331</t>
  </si>
  <si>
    <t>Dark Blue</t>
  </si>
  <si>
    <t>Ron Shelton</t>
  </si>
  <si>
    <t>James Ellroy, David Ayer</t>
  </si>
  <si>
    <t>Kurt Russell, Scott Speedman, Michael Michele, Brendan Gleeson, Ving Rhames, Kurupt, Dash Mihok, Jonathan Banks, Lolita Davidovich, Khandi Alexander, Dana Lee, Chapman Way, Marin Hinkle, Jim Cody Williams, Eloy Casados</t>
  </si>
  <si>
    <t>Kurt Russell, Scott Speedman</t>
  </si>
  <si>
    <t>A robbery homicide investigation triggers a series of events that will cause a corrupt LAPD officer to question his tactics.</t>
  </si>
  <si>
    <t>A robbery homicide investigation</t>
  </si>
  <si>
    <t>tt0279493</t>
  </si>
  <si>
    <t>Undercover Brother</t>
  </si>
  <si>
    <t>30/05/2003</t>
  </si>
  <si>
    <t>Malcolm D. Lee</t>
  </si>
  <si>
    <t>John Ridley, John Ridley</t>
  </si>
  <si>
    <t>Eddie Griffin, Chris Kattan, Denise Richards, Aunjanue Ellis, Dave Chappelle, Chi McBride, Neil Patrick Harris, Gary Anthony Williams, Billy Dee Williams, Jack Noseworthy, Robert Trumbull, J.D. Hall, William S. Taylor, Shauna MacDonald, Ron Pardo</t>
  </si>
  <si>
    <t>Eddie Griffin</t>
  </si>
  <si>
    <t>Eddie Griffin, Chris Kattan</t>
  </si>
  <si>
    <t>When "The Man" tries to derail a black candidate's presidential campaign, Undercover Brother and his fellow secret agents come to the rescue.</t>
  </si>
  <si>
    <t>When "The Man" tries to derail</t>
  </si>
  <si>
    <t>tt0279778</t>
  </si>
  <si>
    <t>Divine Secrets of the Ya-Ya Sisterhood</t>
  </si>
  <si>
    <t>Callie Khouri</t>
  </si>
  <si>
    <t>Rebecca Wells, Mark Andrus</t>
  </si>
  <si>
    <t>Sandra Bullock, Ellen Burstyn, Fionnula Flanagan, James Garner, Cherry Jones, Ashley Judd, Shirley Knight, Angus Macfadyen, Maggie Smith, Jacqueline McKenzie, Katy Selverstone, Kiersten Warren, David Lee Smith, Gina McKee, Matthew Settle</t>
  </si>
  <si>
    <t>Sandra Bullock, Ellen Burstyn</t>
  </si>
  <si>
    <t>After years of mother-daughter tension, Siddalee receives a scrapbook detailing the wild adventures of the "Ya-Yas", her mother's girlhood friends.</t>
  </si>
  <si>
    <t>After years of mother-daughter</t>
  </si>
  <si>
    <t>tt0279781</t>
  </si>
  <si>
    <t>Sorority Boys</t>
  </si>
  <si>
    <t>Indonesian</t>
  </si>
  <si>
    <t>Wallace Wolodarsky</t>
  </si>
  <si>
    <t>Joe Jarvis, Greg Coolidge</t>
  </si>
  <si>
    <t>Barry Watson, Michael Rosenbaum, Harland Williams, Melissa Sagemiller, Tony Denman, Brad Beyer, Kathryn Stockwood, Heather Matarazzo, Yvonne Sci√≤, Kerri Higuchi, Dublin James, Omar Benson Miller, Mike Beaver, Rich Ronat, Brian Gross</t>
  </si>
  <si>
    <t>Barry Watson</t>
  </si>
  <si>
    <t>Barry Watson, Michael Rosenbaum</t>
  </si>
  <si>
    <t>Three rowdy college students are kicked out of their dorm and dress up in drag to live in the DOG house, where the girls deemed unattractive live.</t>
  </si>
  <si>
    <t>Three rowdy college students are</t>
  </si>
  <si>
    <t>tt0280030</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</si>
  <si>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</si>
  <si>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</si>
  <si>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</si>
  <si>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</si>
  <si>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Harriet Owen</t>
  </si>
  <si>
    <t>Harriet Owen, Blayne Weaver</t>
  </si>
  <si>
    <t>In London during World War II, this is the story of Wendy's daughter, Jane, who is kidnapped by Captain Hook and Peter Pan must come to the rescue.</t>
  </si>
  <si>
    <t>In London during World War II,</t>
  </si>
  <si>
    <t>tt0280380</t>
  </si>
  <si>
    <t>Trapped</t>
  </si>
  <si>
    <t>14/03/2003</t>
  </si>
  <si>
    <t>Greg Iles, Greg Iles</t>
  </si>
  <si>
    <t>Charlize Theron, Courtney Love, Stuart Townsend, Kevin Bacon, Pruitt Taylor Vince, Dakota Fanning, Steve Rankin, Garry Chalk, Jodie Markell, Matt Koby, Gerry Becker, Andrew Airlie, Randi Lynne, Colleen Camp, J.B. Bivens</t>
  </si>
  <si>
    <t>Charlize Theron</t>
  </si>
  <si>
    <t>Charlize Theron, Courtney Love</t>
  </si>
  <si>
    <t>The Jennings' fight for their daughters life after she is kidnapped by an experienced gang of thieves.</t>
  </si>
  <si>
    <t>The Jennings' fight for their</t>
  </si>
  <si>
    <t>tt0280460</t>
  </si>
  <si>
    <t>The Banger Sisters</t>
  </si>
  <si>
    <t>Bob Dolman</t>
  </si>
  <si>
    <t>Goldie Hawn, Susan Sarandon, Geoffrey Rush, Erika Christensen, Robin Thomas, Eva Amurri Martino, Matthew Carey, Andre Ware, Adam Tomei, Sal Lopez, Kohl Sudduth, Tinsley Grimes, Larry Krask, Marlayna Cherisse, Josh Todd</t>
  </si>
  <si>
    <t>Goldie Hawn</t>
  </si>
  <si>
    <t>Goldie Hawn, Susan Sarandon</t>
  </si>
  <si>
    <t>Lavinia and Suzette, former rock groupies and best friends, reconnect after twenty years; one is still as wild as ever, while the other has adopted a more conservative lifestyle.</t>
  </si>
  <si>
    <t>Lavinia and Suzette, former rock</t>
  </si>
  <si>
    <t>tt0280486</t>
  </si>
  <si>
    <t>Bad Company</t>
  </si>
  <si>
    <t>USA, Czech Republic</t>
  </si>
  <si>
    <t>Gary M. Goodman, David Himmelstein</t>
  </si>
  <si>
    <t>Anthony Hopkins, Chris Rock, Peter Stormare, Gabriel Macht, Kerry Washington, Adoni Maropis, Garcelle Beauvais, Matthew Marsh, Dragan Micanovic, John Slattery, Brooke Smith, Daniel Sunjata, DeVone Lawson Jr., Wills Robbins, Marek Vasut</t>
  </si>
  <si>
    <t>Anthony Hopkins, Chris Rock</t>
  </si>
  <si>
    <t>When an Ivy League-educated C.I.A. Agent is killed during an operation, the secret agency recruits his twin brother (Chris Rock).</t>
  </si>
  <si>
    <t>When an Ivy League-educated C.I.A.</t>
  </si>
  <si>
    <t>tt0280491</t>
  </si>
  <si>
    <t>Bloody Sunday</t>
  </si>
  <si>
    <t>UK, Ireland</t>
  </si>
  <si>
    <t>Paul Greengrass</t>
  </si>
  <si>
    <t>James Nesbitt, Allan Gildea, Gerard Crossan, Mary Moulds, Carmel McCallion, Tim Pigott-Smith, Nicholas Farrell, Christopher Villiers, James Hewitt, Declan Duddy, Edel Frazer, Joanne Lindsay, Mike Edwards, Gerry Hammond, Jason Stammers</t>
  </si>
  <si>
    <t>James Nesbitt</t>
  </si>
  <si>
    <t>James Nesbitt, Allan Gildea</t>
  </si>
  <si>
    <t>A dramatization of the Irish civil rights protest march and subsequent massacre by British troops on January 30, 1972.</t>
  </si>
  <si>
    <t>A dramatization of the Irish civil</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</si>
  <si>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</si>
  <si>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</si>
  <si>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</si>
  <si>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</si>
  <si>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Adam Sandler, Winona Ryder</t>
  </si>
  <si>
    <t>A sweet-natured, small-town guy inherits a controlling stake in a media conglomerate and begins to do business his way.</t>
  </si>
  <si>
    <t>A sweet-natured, small-town guy</t>
  </si>
  <si>
    <t>tt0280609</t>
  </si>
  <si>
    <t>Dog Soldiers</t>
  </si>
  <si>
    <t>Action, Horror, Thriller</t>
  </si>
  <si>
    <t>UK, Luxembourg</t>
  </si>
  <si>
    <t>Neil Marshall</t>
  </si>
  <si>
    <t>Sean Pertwee, Kevin McKidd, Emma Cleasby, Liam Cunningham, Thomas Lockyer, Darren Morfitt, Chris Robson, Leslie Simpson, Tina Landini, Craig Conway, Villrikke's Acer, Bryn Walters, Ben Wright, Brian Claxton Payne</t>
  </si>
  <si>
    <t>Sean Pertwee</t>
  </si>
  <si>
    <t>Sean Pertwee, Kevin McKidd</t>
  </si>
  <si>
    <t>A routine military exercise turns into a nightmare in the Scotland wilderness.</t>
  </si>
  <si>
    <t>A routine military exercise turns</t>
  </si>
  <si>
    <t>tt0280653</t>
  </si>
  <si>
    <t>Amen.</t>
  </si>
  <si>
    <t>France, Germany, Romania</t>
  </si>
  <si>
    <t>Costa-Gavras</t>
  </si>
  <si>
    <t>Costa-Gavras, Jean-Claude Grumberg</t>
  </si>
  <si>
    <t>Mathieu Kassovitz, Ulrich Tukur, Ulrich M√ºhe, Michel Duchaussoy, Ion Caramitru, Marcel Iures, Friedrich von Thun, Antje Schmidt, Hanns Zischler, Sebastian Koch, Erich Hallhuber, Burkhard Heyl, Angus MacInnes, Bernd Fischerauer, Pierre Franckh</t>
  </si>
  <si>
    <t>Mathieu Kassovitz, Ulrich Tukur</t>
  </si>
  <si>
    <t>During WWII SS officer Kurt Gerstein tries to inform Pope Pius XII about Jews being sent to extermination camps. Young Jesuit priest Riccardo Fontana helps him in the difficult mission to inform the world.</t>
  </si>
  <si>
    <t>During WWII SS officer Kurt Gerstein</t>
  </si>
  <si>
    <t>FRF 103000000</t>
  </si>
  <si>
    <t>tt0280665</t>
  </si>
  <si>
    <t>Femme Fatale</t>
  </si>
  <si>
    <t>France, Switzerland</t>
  </si>
  <si>
    <t>Rebecca Romijn, Antonio Banderas, Peter Coyote, Eriq Ebouaney, Edouard Montoute, Rie Rasmussen, Thierry Fr√©mont, Gregg Henry, Fiona Curzon, Daniel Milgram, Jean-Marc Min√©o, Jean Chatel, St√©phane Petit, Olivier Follet, √âva Darlan</t>
  </si>
  <si>
    <t>Rebecca Romijn</t>
  </si>
  <si>
    <t>Rebecca Romijn, Antonio Banderas</t>
  </si>
  <si>
    <t>A woman tries to straighten out her life, even as her past as a con-woman comes back to haunt her.</t>
  </si>
  <si>
    <t>A woman tries to straighten out</t>
  </si>
  <si>
    <t>tt0280707</t>
  </si>
  <si>
    <t>Gosford Park</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</si>
  <si>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</si>
  <si>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</si>
  <si>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Maggie Smith</t>
  </si>
  <si>
    <t>Maggie Smith, Michael Gambon</t>
  </si>
  <si>
    <t>The lives of upstairs guests and downstairs servants at a party in 1932 in a country house in England as they investigate a murder involving one of them.</t>
  </si>
  <si>
    <t>The lives of upstairs guests and</t>
  </si>
  <si>
    <t>tt0280720</t>
  </si>
  <si>
    <t>The Guru</t>
  </si>
  <si>
    <t>18/07/2003</t>
  </si>
  <si>
    <t>Comedy, Music, Romance</t>
  </si>
  <si>
    <t>Daisy von Scherler Mayer</t>
  </si>
  <si>
    <t>Tracey Jackson</t>
  </si>
  <si>
    <t>Jimi Mistry, Heather Graham, Marisa Tomei, Michael McKean, Dash Mihok, Emil Marwa, Christine Baranski, Ronald Guttman, Malachy McCourt, Ajay Naidu, Anita Gillette, Pat McNamara, Dwight Ewell, Parul Shah, Omar Rahim</t>
  </si>
  <si>
    <t>Jimi Mistry</t>
  </si>
  <si>
    <t>Jimi Mistry, Heather Graham</t>
  </si>
  <si>
    <t>A young man leaves India to find fame and fortune in America where he unexpectedly becomes a sex guru.</t>
  </si>
  <si>
    <t>A young man leaves India to find</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</si>
  <si>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</si>
  <si>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</si>
  <si>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</si>
  <si>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</si>
  <si>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Kieran Culkin</t>
  </si>
  <si>
    <t>Kieran Culkin, Claire Danes</t>
  </si>
  <si>
    <t>A young man's peculiar upbringing renders him unable to competently cope with the struggle of growing up.</t>
  </si>
  <si>
    <t>A young man's peculiar upbringing</t>
  </si>
  <si>
    <t>tt0280778</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</si>
  <si>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</si>
  <si>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</si>
  <si>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</si>
  <si>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</si>
  <si>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Kate Winslet</t>
  </si>
  <si>
    <t>Kate Winslet, Hugh Bonneville</t>
  </si>
  <si>
    <t>True story of the lifelong romance between novelist Iris Murdoch and her husband John Bayley, from their student days through her battle with Alzheimer's disease.</t>
  </si>
  <si>
    <t>True story of the lifelong romance</t>
  </si>
  <si>
    <t>tt0280969</t>
  </si>
  <si>
    <t>My Little Eye</t>
  </si>
  <si>
    <t>UK, USA, France, Canada</t>
  </si>
  <si>
    <t>Marc Evans</t>
  </si>
  <si>
    <t>David Hilton, David Hilton</t>
  </si>
  <si>
    <t>Sean Cw Johnson, Kris Lemche, Stephen O'Reilly, Laura Regan, Jennifer Sky, Bradley Cooper, Nick Mennell</t>
  </si>
  <si>
    <t>Sean Cw Johnson</t>
  </si>
  <si>
    <t>Sean Cw Johnson, Kris Lemche</t>
  </si>
  <si>
    <t>Five people are offered one million dollars to spend six months together in an isolated mansion, with cameras watching their every move.</t>
  </si>
  <si>
    <t>Five people are offered one million</t>
  </si>
  <si>
    <t>tt0281322</t>
  </si>
  <si>
    <t>Undisputed</t>
  </si>
  <si>
    <t>David Giler, Walter Hill</t>
  </si>
  <si>
    <t>Wesley Snipes, Ving Rhames, Peter Falk, Michael Rooker, Jon Seda, Wes Studi, Fisher Stevens, Dayton Callie, Amy Aquino, Johnny Williams, Joe D'Angerio, Nils Allen Stewart, Denis Arndt, Jim Lampley, Ed Lover</t>
  </si>
  <si>
    <t>Wesley Snipes, Ving Rhames</t>
  </si>
  <si>
    <t>When heavyweight champion George "Iceman" Chambers lands in prison, the resident gangster arranges a boxing match with the reigning prison champ.</t>
  </si>
  <si>
    <t>When heavyweight champion George</t>
  </si>
  <si>
    <t>tt0281358</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</si>
  <si>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</si>
  <si>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</si>
  <si>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</si>
  <si>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Shane West</t>
  </si>
  <si>
    <t>Shane West, Mandy Moore</t>
  </si>
  <si>
    <t>The story of two North Carolina teens, Landon Carter and Jamie Sullivan, who are thrown together after Landon gets into trouble and is made to do community service.</t>
  </si>
  <si>
    <t>The story of two North Carolina</t>
  </si>
  <si>
    <t>tt0281364</t>
  </si>
  <si>
    <t>Wasabi</t>
  </si>
  <si>
    <t>Action, Drama, Comedy</t>
  </si>
  <si>
    <t>France, Japan</t>
  </si>
  <si>
    <t>Jean Reno, Ry√¥ko Hirosue, Michel Muller, Carole Bouquet, Yoshi Oida, Christian Sinniger, Alexandre Brik, Jean-Marc Montalto, V√©ronique Balme, Fabio Zenoni, Haruhiko Hirata, Michel Scourneau, Jacques Bondoux, Osamu Tsuruya, Akihiro Nishida</t>
  </si>
  <si>
    <t>Jean Reno, Ry√¥ko Hirosue</t>
  </si>
  <si>
    <t>In Japan for the funeral of his long-lost love, a tough French detective learns that he also has a teenage daughter and that her life is in danger from the Yakuza.</t>
  </si>
  <si>
    <t>In Japan for the funeral of his</t>
  </si>
  <si>
    <t>EUR 15300000</t>
  </si>
  <si>
    <t>tt0281373</t>
  </si>
  <si>
    <t>Snow Dogs</t>
  </si>
  <si>
    <t>Jim Kouf, Tommy Swerdlow</t>
  </si>
  <si>
    <t>Cuba Gooding Jr., James Coburn, Sisq√≥, Nichelle Nichols, M. Emmet Walsh, Graham Greene, Brian Doyle-Murray, Joanna Bacalso, Jean Michel Par√©, Michael Bolton, Jason Pouliotte, David Boyce, Frank C. Turner, Ron Small, Alison Matthews</t>
  </si>
  <si>
    <t>Cuba Gooding Jr.</t>
  </si>
  <si>
    <t>Cuba Gooding Jr., James Coburn</t>
  </si>
  <si>
    <t>When a Miami dentist inherits a team of sled dogs, he's got to learn the trade or lose his pack to a crusty mountain man.</t>
  </si>
  <si>
    <t>When a Miami dentist inherits</t>
  </si>
  <si>
    <t>tt0281686</t>
  </si>
  <si>
    <t>Bubba Ho-Tep</t>
  </si>
  <si>
    <t>Don Coscarelli</t>
  </si>
  <si>
    <t>Joe R. Lansdale, Don Coscarelli</t>
  </si>
  <si>
    <t>Bruce Campbell, Ossie Davis, Ella Joyce, Heidi Marnhout, Bob Ivy, Edith Jefferson, Larry Pennell, Reggie Bannister, Daniel Roebuck, Daniel Schweiger, Harrison Young, Linda Flammer, Cean Okada, Solange Morand, Karen Placencia</t>
  </si>
  <si>
    <t>Bruce Campbell</t>
  </si>
  <si>
    <t>Bruce Campbell, Ossie Davis</t>
  </si>
  <si>
    <t>Elvis Presley and a black "JFK" stay in a nursing home where nothing happens - until a wayward Egyptian mummy comes and sucks out the old people's souls thru their a-holes. The two decide to fight back.</t>
  </si>
  <si>
    <t>Elvis Presley and a black "JFK"</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</si>
  <si>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</si>
  <si>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</si>
  <si>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</si>
  <si>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</si>
  <si>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</si>
  <si>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Lacey Chabert</t>
  </si>
  <si>
    <t>Lacey Chabert, Tom Kane</t>
  </si>
  <si>
    <t>Eliza (Lacey Chabert) and Debbie (Danielle Harris) are two sisters who don't always get along. But their relationship is put to the test when Debbie's life is in danger, and Eliza might have to give up her power to talk to animals.</t>
  </si>
  <si>
    <t>Eliza (Lacey Chabert) and Debbie</t>
  </si>
  <si>
    <t>tt0282209</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</si>
  <si>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</si>
  <si>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</si>
  <si>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</si>
  <si>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</si>
  <si>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Chaney Kley</t>
  </si>
  <si>
    <t>Chaney Kley, Emma Caulfield Ford</t>
  </si>
  <si>
    <t>A vengeful spirit has taken the form of the Tooth Fairy to exact vengeance on the town that lynched her 150 years earlier. Her only opposition is the only child, now grown up, who has survived her before.</t>
  </si>
  <si>
    <t>A vengeful spirit has taken the</t>
  </si>
  <si>
    <t>tt0282687</t>
  </si>
  <si>
    <t>Life or Something Like It</t>
  </si>
  <si>
    <t>30/04/2003</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</si>
  <si>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</si>
  <si>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</si>
  <si>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Angelina Jolie, Edward Burns</t>
  </si>
  <si>
    <t>A reporter interviews a psychic, who tells her that she's going to die and her life is meaningless.</t>
  </si>
  <si>
    <t>A reporter interviews a psychic,</t>
  </si>
  <si>
    <t>tt0283003</t>
  </si>
  <si>
    <t>Spun</t>
  </si>
  <si>
    <t>Jonas √Ökerlund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</si>
  <si>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</si>
  <si>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</si>
  <si>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Jason Schwartzman</t>
  </si>
  <si>
    <t>Jason Schwartzman, Mickey Rourke</t>
  </si>
  <si>
    <t>A drug dealer introduces one of his customers, a 'speed freak', to the man who runs the meth lab. A crazy three-day adventure ensues.</t>
  </si>
  <si>
    <t>A drug dealer introduces one of</t>
  </si>
  <si>
    <t>tt0283026</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</si>
  <si>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</si>
  <si>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</si>
  <si>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</si>
  <si>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</si>
  <si>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Jesse Bradford, Erika Christensen</t>
  </si>
  <si>
    <t>A high school senior with a promising swimming career has a one-night stand with consequences.</t>
  </si>
  <si>
    <t>A high school senior with a promising</t>
  </si>
  <si>
    <t>tt0283084</t>
  </si>
  <si>
    <t>Tuck Everlasting</t>
  </si>
  <si>
    <t>14/11/2003</t>
  </si>
  <si>
    <t>Natalie Babbitt, Jeffrey Lieber</t>
  </si>
  <si>
    <t>Alexis Bledel, William Hurt, Sissy Spacek, Jonathan Jackson, Scott Bairstow, Ben Kingsley, Amy Irving, Victor Garber, Kosha Engler, Richard Pilcher, Bradley Coryell, John Badila, Julia Hart, Naomi Kline, Kathryn Kelley</t>
  </si>
  <si>
    <t>Alexis Bledel</t>
  </si>
  <si>
    <t>Alexis Bledel, William Hurt</t>
  </si>
  <si>
    <t>A young woman meets and falls in love with a young man who is part of a family of immortals.</t>
  </si>
  <si>
    <t>A young woman meets and falls</t>
  </si>
  <si>
    <t>tt0283111</t>
  </si>
  <si>
    <t>National Lampoon's Van Wilder</t>
  </si>
  <si>
    <t>Walt Becker</t>
  </si>
  <si>
    <t>Brent Goldberg, David Wagner</t>
  </si>
  <si>
    <t>Ryan Reynolds, Tara Reid, Tim Matheson, Kal Penn, Teck Holmes, Daniel Cosgrove, Deon Richmond, Alex Burns, Emily Rutherfurd, Paul Gleason, Erik Estrada, Curtis Armstrong, Jason Winer, Chris Owen, Simon Helberg</t>
  </si>
  <si>
    <t>Ryan Reynolds</t>
  </si>
  <si>
    <t>Ryan Reynolds, Tara Reid</t>
  </si>
  <si>
    <t>The most popular kid on campus meets a beautiful journalist who makes him realize that maybe he's afraid to graduate.</t>
  </si>
  <si>
    <t>The most popular kid on campus</t>
  </si>
  <si>
    <t>tt0283139</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</si>
  <si>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</si>
  <si>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</si>
  <si>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</si>
  <si>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</si>
  <si>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Amy Aquino</t>
  </si>
  <si>
    <t>Amy Aquino, John Billingsley</t>
  </si>
  <si>
    <t>A teenager journeys through a series of foster homes after her mother goes to prison for committing a crime of passion.</t>
  </si>
  <si>
    <t>A teenager journeys through a</t>
  </si>
  <si>
    <t>tt0283426</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</si>
  <si>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</si>
  <si>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</si>
  <si>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</si>
  <si>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</si>
  <si>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John Goodman, Haley Joel Osment</t>
  </si>
  <si>
    <t>Mowgli, missing the jungle and his old friends, runs away from the man village unaware of the danger he's in by going back to the wild.</t>
  </si>
  <si>
    <t>Mowgli, missing the jungle and</t>
  </si>
  <si>
    <t>tt0283509</t>
  </si>
  <si>
    <t>No Man's Land</t>
  </si>
  <si>
    <t>Comedy, Drama, War</t>
  </si>
  <si>
    <t>France, Bosnia and Herzegovina, Italy, Belgium, UK, Slovenia</t>
  </si>
  <si>
    <t>Bosnian</t>
  </si>
  <si>
    <t>Danis Tanovic</t>
  </si>
  <si>
    <t>Branko Djuric, Rene Bitorajac, Filip Sovagovic, Georges Siatidis, Serge-Henri Valcke, Sacha Kremer, Alain Eloy, Mustafa Nadarevic, Bogdan Diklic, Simon Callow, Katrin Cartlidge, Tanja Ribic, Branko Zavrsan, Djuro Utjesanovic, Mirza Tanovic</t>
  </si>
  <si>
    <t>Branko Djuric</t>
  </si>
  <si>
    <t>Branko Djuric, Rene Bitorajac</t>
  </si>
  <si>
    <t>Bosnia and Herzegovina during 1993 at the time of the heaviest fighting between the two warring sides. Two soldiers from opposing sides in the conflict, Nino and Ciki, become trapped in no man's land, whilst a third soldier becomes a living booby trap.</t>
  </si>
  <si>
    <t>Bosnia and Herzegovina during</t>
  </si>
  <si>
    <t>EUR 2000000</t>
  </si>
  <si>
    <t>tt0283530</t>
  </si>
  <si>
    <t>The Emperor's Club</t>
  </si>
  <si>
    <t>26/09/2003</t>
  </si>
  <si>
    <t>Michael Hoffman</t>
  </si>
  <si>
    <t>Ethan Canin, Neil Tolkin</t>
  </si>
  <si>
    <t>Kevin Kline, Emile Hirsch, Embeth Davidtz, Rob Morrow, Edward Herrmann, Harris Yulin, Paul Dano, Rishi Mehta, Jesse Eisenberg, Gabriel Millman, Chris Morales, Luca Bigini, Michael Coppola, Sean Fredricks, Katherine O'Sullivan</t>
  </si>
  <si>
    <t>Kevin Kline, Emile Hirsch</t>
  </si>
  <si>
    <t>An idealistic prep school teacher attempts to redeem an incorrigible student.</t>
  </si>
  <si>
    <t>An idealistic prep school teacher</t>
  </si>
  <si>
    <t>tt0283632</t>
  </si>
  <si>
    <t>They</t>
  </si>
  <si>
    <t>Robert Harmon</t>
  </si>
  <si>
    <t>Brendan Hood</t>
  </si>
  <si>
    <t>Laura Regan, Marc Blucas, Ethan Embry, Dagmara Dominczyk, Jon Abrahams, Alexander Gould, Desiree Zurowski, Mark Hildreth, Jonathan Cherry, Peter LaCroix, Jessica Amlee, Jay Brazeau, L. Harvey Gold, David Abbott, Jodelle Ferland</t>
  </si>
  <si>
    <t>Laura Regan</t>
  </si>
  <si>
    <t>Laura Regan, Marc Blucas</t>
  </si>
  <si>
    <t>A psychology student finds all her childhood fears and phobias becoming real after a traumatic event.</t>
  </si>
  <si>
    <t>A psychology student finds all</t>
  </si>
  <si>
    <t>tt0283832</t>
  </si>
  <si>
    <t>8 femmes</t>
  </si>
  <si>
    <t>17/10/2002</t>
  </si>
  <si>
    <t>Comedy, Crime, Musical</t>
  </si>
  <si>
    <t>Fran√ßois Ozon</t>
  </si>
  <si>
    <t>Fran√ßois Ozon, Fran√ßois Ozon</t>
  </si>
  <si>
    <t>Virginie Ledoyen, Danielle Darrieux, Firmine Richard, Catherine Deneuve, Emmanuelle B√©art, Isabelle Huppert, Ludivine Sagnier, Fanny Ardant, Dominique Lamure</t>
  </si>
  <si>
    <t>Virginie Ledoyen</t>
  </si>
  <si>
    <t>Virginie Ledoyen, Danielle Darrieux</t>
  </si>
  <si>
    <t>One murdered man, eight women, each seeming to be eager than the others to know the truth. Gimme, gimme, gimme some clues to make up my mind. And eventually enter the truth. Oh, thou cruel woman!</t>
  </si>
  <si>
    <t>One murdered man, eight women,</t>
  </si>
  <si>
    <t>EUR 8000000</t>
  </si>
  <si>
    <t>tt0283900</t>
  </si>
  <si>
    <t>L'auberge espagnole</t>
  </si>
  <si>
    <t>France, Spain</t>
  </si>
  <si>
    <t>C√©dric Klapisch</t>
  </si>
  <si>
    <t>Romain Duris, Judith Godr√®che, Audrey Tautou, C√©cile de France, Kelly Reilly, Cristina Brondo, Federico D'Anna, Barnaby Metschurat, Christian Pagh, Kevin Bishop, Xavier de Guillebon, Wladimir Yordanoff, Irene Montal√†, Javier Coromina, Iddo Goldberg</t>
  </si>
  <si>
    <t>Romain Duris</t>
  </si>
  <si>
    <t>Romain Duris, Judith Godr√®che</t>
  </si>
  <si>
    <t>A strait-laced French student moves into an apartment in Barcelona with a cast of six other characters from all over Europe. Together, they speak the international language of love and friendship.</t>
  </si>
  <si>
    <t>A strait-laced French student</t>
  </si>
  <si>
    <t>EUR 5300000</t>
  </si>
  <si>
    <t>tt0284490</t>
  </si>
  <si>
    <t>Showtime</t>
  </si>
  <si>
    <t>Jorge Saralegui, Keith Sharon</t>
  </si>
  <si>
    <t>Robert De Niro, Rachael Harris, Eddie Murphy, Zaid Farid, Alex Borstein, Holly Mandel, Marshall Manesh, Nestor Serrano, T.J. Cross, Yasiin Bey, James Roday Rodriguez, Joel Hurt Jones, Chris Harrison, Perri Peltz, Amy Powell</t>
  </si>
  <si>
    <t>Robert De Niro, Rachael Harris</t>
  </si>
  <si>
    <t>A spoof of buddy cop movies where two very different cops are forced to team up on a new reality based television cop show, while tracking down the manufacturer and distributor of an illegally made semi-automatic firearm.</t>
  </si>
  <si>
    <t>A spoof of buddy cop movies where</t>
  </si>
  <si>
    <t>tt0284837</t>
  </si>
  <si>
    <t>Ali G Indahouse</t>
  </si>
  <si>
    <t>France, UK, Germany</t>
  </si>
  <si>
    <t>Mark Mylod</t>
  </si>
  <si>
    <t>Sacha Baron Cohen, Dan Mazer</t>
  </si>
  <si>
    <t>Sacha Baron Cohen, Emilio Rivera, Gina La Piana, Dana de Celis, Dominic Delesilva, Jacqueline Castro, Jesse Acosta, M√°rio Aguilar, Gary Baxley, Carlos Ayala, John Estrada, David Follosco, Gerald Gonzales, Manny Jimenez Sr., Robert Jimenez</t>
  </si>
  <si>
    <t>Sacha Baron Cohen</t>
  </si>
  <si>
    <t>Sacha Baron Cohen, Emilio Rivera</t>
  </si>
  <si>
    <t>Ali G unwittingly becomes a pawn in the Chancellor's plot to overthrow the Prime Minister of Great Britain. However, Ali is embraced by the nation as a voice of the youth, making the PM and his government more popular than ever.</t>
  </si>
  <si>
    <t>Ali G unwittingly becomes a pawn</t>
  </si>
  <si>
    <t>GBP 5000000</t>
  </si>
  <si>
    <t>tt0284978</t>
  </si>
  <si>
    <t>Cypher</t>
  </si>
  <si>
    <t>30/04/2004</t>
  </si>
  <si>
    <t>Vincenzo Natali</t>
  </si>
  <si>
    <t>Brian King</t>
  </si>
  <si>
    <t>Jeremy Northam, Lucy Liu, Nigel Bennett, Timothy Webber, David Hewlett, Kari Matchett, Kristina Nicoll, Joseph Scoren, Stephen Brown, Arnold Pinnock, Jocelyn Snowdon, Boyd Banks, Steve Jackson, Dan Duran, Valerie Buhagiar</t>
  </si>
  <si>
    <t>Jeremy Northam</t>
  </si>
  <si>
    <t>Jeremy Northam, Lucy Liu</t>
  </si>
  <si>
    <t>An unsuspecting, disenchanted man finds himself working as a spy in the dangerous, high-stakes world of corporate espionage. Quickly getting way over-his-head, he teams up with a mysterious femme fatale.</t>
  </si>
  <si>
    <t>An unsuspecting, disenchanted</t>
  </si>
  <si>
    <t>tt0285175</t>
  </si>
  <si>
    <t>Havoc</t>
  </si>
  <si>
    <t>Barbara Kopple</t>
  </si>
  <si>
    <t>Stephen Gaghan, Jessica Kaplan</t>
  </si>
  <si>
    <t>Anne Hathaway, Bijou Phillips, Shiri Appleby, Michael Biehn, Joseph Gordon-Levitt, Matt O'Leary, Freddy Rodr√≠guez, Laura San Giacomo, Mike Vogel, Raymond Cruz, Alexis Dziena, Channing Tatum, Jose Vasquez, Luis Robledo, Sam Hennings</t>
  </si>
  <si>
    <t>Anne Hathaway</t>
  </si>
  <si>
    <t>Anne Hathaway, Bijou Phillips</t>
  </si>
  <si>
    <t>Two affluent suburban girls clash with the Latino gang culture of East Los Angeles.</t>
  </si>
  <si>
    <t>Two affluent suburban girls clash</t>
  </si>
  <si>
    <t>tt0285462</t>
  </si>
  <si>
    <t>Boat Trip</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</si>
  <si>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</si>
  <si>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</si>
  <si>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</si>
  <si>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Cuba Gooding Jr., Horatio Sanz</t>
  </si>
  <si>
    <t>Two straight men mistakenly end up on a "gays only" cruise.</t>
  </si>
  <si>
    <t>Two straight men mistakenly end</t>
  </si>
  <si>
    <t>tt0285492</t>
  </si>
  <si>
    <t>Cube 2: Hypercube</t>
  </si>
  <si>
    <t>Andrzej Sekula</t>
  </si>
  <si>
    <t>Sean Hood, Sean Hood</t>
  </si>
  <si>
    <t>Kari Matchett, Geraint Wyn Davies, Grace Lynn Kung, Matthew Ferguson, Neil Crone, Barbara Gordon, Lindsey Connell, Greer Kent, Bruce Gray, Philip Akin, Paul Robbins, Andrew Scorer</t>
  </si>
  <si>
    <t>Kari Matchett</t>
  </si>
  <si>
    <t>Kari Matchett, Geraint Wyn Davies</t>
  </si>
  <si>
    <t>Eight strangers awaken with no memory, in a puzzling cube-shaped room where the laws of physics do not always apply.</t>
  </si>
  <si>
    <t>Eight strangers awaken with no</t>
  </si>
  <si>
    <t>tt0285531</t>
  </si>
  <si>
    <t>Dreamcatcher</t>
  </si>
  <si>
    <t>Lawrence Kasdan</t>
  </si>
  <si>
    <t>Morgan Freeman, Thomas Jane, Jason Lee, Damian Lewis, Timothy Olyphant, Tom Sizemore, Donnie Wahlberg, Mikey Holekamp, Reece Thompson, Giacomo Baessato, Joel Palmer, Andrew Robb, Eric Keenleyside, Rosemary Dunsmore, Michael O'Neill</t>
  </si>
  <si>
    <t>Morgan Freeman, Thomas Jane</t>
  </si>
  <si>
    <t>Friends on a camping trip discover that the town they're vacationing in is being plagued in an unusual fashion by parasitic aliens from outer space.</t>
  </si>
  <si>
    <t>Friends on a camping trip discover</t>
  </si>
  <si>
    <t>tt0285742</t>
  </si>
  <si>
    <t>Monster's Ball</t>
  </si>
  <si>
    <t>Marc Forster</t>
  </si>
  <si>
    <t>Milo Addica, Will Rokos</t>
  </si>
  <si>
    <t>Billy Bob Thornton, Taylor Simpson, Gabrielle Witcher, Heath Ledger, Amber Rules, Peter Boyle, Charles Cowan Jr., Taylor LaGrange, Yasiin Bey, Anthony Bean, Francine Segal, John McConnell, Marcus Lyle Brown, Milo Addica, Leah Loftin</t>
  </si>
  <si>
    <t>Billy Bob Thornton, Taylor Simpson</t>
  </si>
  <si>
    <t>After a family tragedy, a racist prison guard re-examines his attitudes while falling in love with the African-American wife of the last prisoner he executed.</t>
  </si>
  <si>
    <t>After a family tragedy, a racist</t>
  </si>
  <si>
    <t>tt0285823</t>
  </si>
  <si>
    <t>Once Upon a Time in Mexico</t>
  </si>
  <si>
    <t>21/11/2003</t>
  </si>
  <si>
    <t>Antonio Banderas, Salma Hayek, Johnny Depp, Mickey Rourke, Eva Mendes, Danny Trejo, Enrique Iglesias, Marco Leonardi, Cheech Marin, Rub√©n Blades, Willem Dafoe, Gerardo Vigil, Pedro Armend√°riz Jr., Julio Oscar Mechoso, Tito Larriva</t>
  </si>
  <si>
    <t>Antonio Banderas, Salma Hayek</t>
  </si>
  <si>
    <t>Hitman "El Mariachi" becomes involved in international espionage involving a psychotic CIA agent and a corrupt Mexican general.</t>
  </si>
  <si>
    <t>Hitman "El Mariachi" becomes involved</t>
  </si>
  <si>
    <t>tt0285861</t>
  </si>
  <si>
    <t>Owning Mahowny</t>
  </si>
  <si>
    <t>25/09/2003</t>
  </si>
  <si>
    <t>Canada, UK</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</si>
  <si>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</si>
  <si>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</si>
  <si>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</si>
  <si>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Philip Seymour Hoffman</t>
  </si>
  <si>
    <t>A bank manager with: (a) a gambling problem and (b) access to a multimillion dollar account gets into a messy situation. Based on the story of the largest one-man bank fraud in Canadian history.</t>
  </si>
  <si>
    <t>A bank manager with: (a) a gambling</t>
  </si>
  <si>
    <t>tt0286106</t>
  </si>
  <si>
    <t>Signs</t>
  </si>
  <si>
    <t>Mel Gibson, Joaquin Phoenix, Rory Culkin, Abigail Breslin, Cherry Jones, M. Night Shyamalan, Patricia Kalember, Ted Sutton, Merritt Wever, Lanny Flaherty, Marion McCorry, Michael Showalter, Kevin Pires, Clifford David, Rhonda Overby</t>
  </si>
  <si>
    <t>Mel Gibson, Joaquin Phoenix</t>
  </si>
  <si>
    <t>A family living on a farm finds mysterious crop circles in their fields which suggests something more frightening to come.</t>
  </si>
  <si>
    <t>A family living on a farm finds</t>
  </si>
  <si>
    <t>tt0286112</t>
  </si>
  <si>
    <t>Siu Lam juk kau</t>
  </si>
  <si>
    <t>Stephen Chow</t>
  </si>
  <si>
    <t>Stephen Chow, Kan-Cheung Tsang</t>
  </si>
  <si>
    <t>Stephen Chow, Man-Tat Ng, Wei Zhao, Yin Tse, Hui Li, Cecilia Cheung, Karen Mok, Vincent Kok, Kai-Man Tin, Yat-Fei Wong, Tze-Chung Lam, Danny Kwok-Kwan Chan, Meilin Mo, Ming Ming Zhang, Pu Ye Dong</t>
  </si>
  <si>
    <t>Stephen Chow, Man-Tat Ng</t>
  </si>
  <si>
    <t>A young Shaolin follower reunites with his discouraged brothers to form a soccer team using their martial art skills to their advantage.</t>
  </si>
  <si>
    <t>A young Shaolin follower reunites</t>
  </si>
  <si>
    <t>tt0286244</t>
  </si>
  <si>
    <t>Les triplettes de Belleville</t>
  </si>
  <si>
    <t>France, Belgium, Canada, UK, Latvia, USA</t>
  </si>
  <si>
    <t>Sylvain Chomet</t>
  </si>
  <si>
    <t>Jean-Claude Donda, Dirk Denoyelle, Monica Viegas, Graziellia de Villa, Michel Robin, No√´l Baye, Suzy Falk, Mich√®le Caucheteux, Nicole Shirer, Germaine Charest, Helen Wambolt, Evelyn Snow, Ron S√©guin, Helga Van Der Heyden, Jeron Amin Dewulf</t>
  </si>
  <si>
    <t>Jean-Claude Donda</t>
  </si>
  <si>
    <t>Jean-Claude Donda, Dirk Denoyelle</t>
  </si>
  <si>
    <t>When her grandson is kidnapped during the Tour de France, Madame Souza and her beloved pooch Bruno team up with the Belleville Sisters--an aged song-and-dance team from the days of Fred Astaire--to rescue him.</t>
  </si>
  <si>
    <t>When her grandson is kidnapped</t>
  </si>
  <si>
    <t>tt0286306</t>
  </si>
  <si>
    <t>Deathwatch</t>
  </si>
  <si>
    <t>M.J. Bassett</t>
  </si>
  <si>
    <t>Jamie Bell, R√∫aidhr√≠ Conroy, Mike Downey, Laurence Fox, Roman Hor√°k, Dean Lennox Kelly, Torben Liebrecht, Kris Marshall, Hans Matheson, Hugh O'Conor, Matthew Rhys, Andy Serkis, Hugo Speer, Pavel Tesar</t>
  </si>
  <si>
    <t>Jamie Bell, R√∫aidhr√≠ Conroy</t>
  </si>
  <si>
    <t>In the middle of World War I, nine British soldiers caught behind enemy lines seek refuge in a complex network of German trenches. What they soon discover is that they aren't alone - and it isn't a German soldier that's hunting them down.</t>
  </si>
  <si>
    <t>In the middle of World War I,</t>
  </si>
  <si>
    <t>tt0286499</t>
  </si>
  <si>
    <t>Bend It Like Beckham</t>
  </si>
  <si>
    <t>Gurinder Chadha</t>
  </si>
  <si>
    <t>Gurinder Chadha, Guljit Bindra</t>
  </si>
  <si>
    <t>Parminder Nagra, Keira Knightley, Jonathan Rhys Meyers, Anupam Kher, Archie Panjabi, Shaznay Lewis, Frank Harper, Juliet Stevenson, Shaheen Khan, Ameet Chana, Pooja Shah, Pavenpreet Kaur, Preeya Kalidas, Trey Farley, Saraj Chaudhry</t>
  </si>
  <si>
    <t>Parminder Nagra</t>
  </si>
  <si>
    <t>Parminder Nagra, Keira Knightley</t>
  </si>
  <si>
    <t>The daughter of orthodox Sikh rebels against her parents' traditionalism and joins a football team.</t>
  </si>
  <si>
    <t>The daughter of orthodox Sikh</t>
  </si>
  <si>
    <t>GBP 3500159</t>
  </si>
  <si>
    <t>tt0286716</t>
  </si>
  <si>
    <t>Hulk</t>
  </si>
  <si>
    <t>29/08/2003</t>
  </si>
  <si>
    <t>Stan Lee, Jack Kirby</t>
  </si>
  <si>
    <t>Eric Bana, Jennifer Connelly, Sam Elliott, Josh Lucas, Nick Nolte, Paul Kersey, Cara Buono, Todd Tesen, Kevin Rankin, Celia Weston, Mike Erwin, Lou Ferrigno, Stan Lee, Regi Davis, Craig Damon</t>
  </si>
  <si>
    <t>Eric Bana</t>
  </si>
  <si>
    <t>Eric Bana, Jennifer Connelly</t>
  </si>
  <si>
    <t>Bruce Banner, a genetics researcher with a tragic past, suffers an accident that causes him to transform into a raging green monster when he gets angry.</t>
  </si>
  <si>
    <t>Bruce Banner, a genetics researcher</t>
  </si>
  <si>
    <t>tt0286751</t>
  </si>
  <si>
    <t>Kairo</t>
  </si>
  <si>
    <t>Kiyoshi Kurosawa</t>
  </si>
  <si>
    <t>Haruhiko Kat√¥, Kumiko As√¥, Koyuki, Kurume Arisaka, Masatoshi Matsuo, Shinji Takeda, Jun Fubuki, Shun Sugata, Sh√¥ Aikawa, K√¥ji Yakusho, Kenji Mizuhashi, Takumi Tanji, Hassei Takano, Atsushi Yuki, Go Takashima</t>
  </si>
  <si>
    <t>Haruhiko Kat√¥</t>
  </si>
  <si>
    <t>Haruhiko Kat√¥, Kumiko As√¥</t>
  </si>
  <si>
    <t>Two groups of people discover evidence that suggests spirits may be trying to invade the human world through the Internet.</t>
  </si>
  <si>
    <t>Two groups of people discover</t>
  </si>
  <si>
    <t>tt0286788</t>
  </si>
  <si>
    <t>What a Girl Wants</t>
  </si>
  <si>
    <t>William Douglas-Home, William Douglas-Home</t>
  </si>
  <si>
    <t>Kelly Preston, Soleil McGhee, Colin Firth, Eileen Atkins, Jonathan Pryce, Peter Reeves, James Greene, Amanda Bynes, Steven Osborne, Mike Toller, Tom Penn, Tom Goodfellow, James Bell, Mindy Lee Raskin, Stanley Townsend</t>
  </si>
  <si>
    <t>Kelly Preston</t>
  </si>
  <si>
    <t>Kelly Preston, Soleil McGhee</t>
  </si>
  <si>
    <t>An American teenager learns that her father is a wealthy British politician running for office. Although she is eager to find him, she realizes it could cause a scandal and cost him the election.</t>
  </si>
  <si>
    <t>An American teenager learns that</t>
  </si>
  <si>
    <t>tt0287467</t>
  </si>
  <si>
    <t>Hable con ella</t>
  </si>
  <si>
    <t>Javier C√°mara, Dar√≠o Grandinetti, Leonor Watling, Rosario Flores, Mariola Fuentes, Geraldine Chaplin, Pina Bausch, Malou Airaudo, Caetano Veloso, Roberto √Ålvarez, Elena Anaya, Lola Due√±as, Adolfo Fern√°ndez, Ana Fern√°ndez, Chus Lampreave</t>
  </si>
  <si>
    <t>Javier C√°mara</t>
  </si>
  <si>
    <t>Javier C√°mara, Dar√≠o Grandinetti</t>
  </si>
  <si>
    <t>Two men share an odd friendship while they care for two women who are both in deep comas.</t>
  </si>
  <si>
    <t>Two men share an odd friendship</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</si>
  <si>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</si>
  <si>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</si>
  <si>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</si>
  <si>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</si>
  <si>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Cortez siblings set out for</t>
  </si>
  <si>
    <t>tt0287978</t>
  </si>
  <si>
    <t>Daredevil</t>
  </si>
  <si>
    <t>USA, China</t>
  </si>
  <si>
    <t>Ben Affleck, Jennifer Garner, Colin Farrell, Michael Clarke Duncan, Jon Favreau, Scott Terra, Ellen Pompeo, Joe Pantoliano, Leland Orser, Lennie Loftin, Erick Avari, Derrick O'Connor, Paul Ben-Victor, David Keith, Frankie J. Allison</t>
  </si>
  <si>
    <t>Ben Affleck, Jennifer Garner</t>
  </si>
  <si>
    <t>A man blinded by toxic waste which also enhanced his remaining senses fights crime as an acrobatic martial arts superhero.</t>
  </si>
  <si>
    <t>A man blinded by toxic waste which</t>
  </si>
  <si>
    <t>tt0288045</t>
  </si>
  <si>
    <t>The Medallion</t>
  </si>
  <si>
    <t>Gordon Chan</t>
  </si>
  <si>
    <t>Alfred Cheung, Bennett Davlin</t>
  </si>
  <si>
    <t>Jackie Chan, Lee Evans, Claire Forlani, Julian Sands, John Rhys-Davies, Anthony Chau-Sang Wong, Christy Chung, Johann Myers, Alex Bao, Siu-Ming Lau, Diana C. Weng, Pok Fu Chow, Tat-Kwong Chan, Wai Cheung Mak, Anthony Carpio</t>
  </si>
  <si>
    <t>Jackie Chan, Lee Evans</t>
  </si>
  <si>
    <t>A Hong Kong detective suffers a fatal accident involving a mysterious medallion and is transformed into an immortal warrior with superhuman powers.</t>
  </si>
  <si>
    <t>A Hong Kong detective suffers</t>
  </si>
  <si>
    <t>tt0288439</t>
  </si>
  <si>
    <t>Bang Bang You're Dead</t>
  </si>
  <si>
    <t>21/01/2008</t>
  </si>
  <si>
    <t>Guy Ferland</t>
  </si>
  <si>
    <t>William Mastrosimone</t>
  </si>
  <si>
    <t>Tom Cavanagh, Ben Foster, Randy Harrison, Janel Moloney, Jane McGregor, David Paetkau, Eric Johnson, Kristian Ayre, Brent Glenen, Gillian Barber, Eric Keenleyside, Glynis Davies, Ryan McDonald, Chad Faust, Andrew Sabiston</t>
  </si>
  <si>
    <t>Tom Cavanagh</t>
  </si>
  <si>
    <t>Tom Cavanagh, Ben Foster</t>
  </si>
  <si>
    <t>Trevor is a troubled high school student, thanks to the effects of bullying. This is the story of his fight to break free.</t>
  </si>
  <si>
    <t>Trevor is a troubled high school</t>
  </si>
  <si>
    <t>tt0288477</t>
  </si>
  <si>
    <t>Ghost Ship</t>
  </si>
  <si>
    <t>Mark Hanlon, Mark Hanlon</t>
  </si>
  <si>
    <t>Gabriel Byrne, Julianna Margulies, Ron Eldard, Desmond Harrington, Isaiah Washington, Alex Dimitriades, Karl Urban, Emily Browning, Francesca Rettondini, Boris Brkic, Bob Ruggiero, Iain Gardiner, Adam Bieshaar, Cameron Watt, Jamie Giddens</t>
  </si>
  <si>
    <t>Gabriel Byrne, Julianna Margulies</t>
  </si>
  <si>
    <t>A salvage crew discovers a long-lost 1962 passenger ship floating lifeless in a remote region of the Bering Sea, and soon notices that its long-dead inhabitants may still be on board.</t>
  </si>
  <si>
    <t>A salvage crew discovers a long-lost</t>
  </si>
  <si>
    <t>tt0289043</t>
  </si>
  <si>
    <t>28 Days Later...</t>
  </si>
  <si>
    <t>Action, Drama, Horror</t>
  </si>
  <si>
    <t>Alex Garland</t>
  </si>
  <si>
    <t>Alex Palmer, Bindu De Stoppani, Jukka Hiltunen, David Schneider, Cillian Murphy, Toby Sedgwick, Naomie Harris, Noah Huntley, Christopher Dunne, Emma Hitching, Alexander Delamere, Kim McGarrity, Brendan Gleeson, Megan Burns, Justin Hackney</t>
  </si>
  <si>
    <t>Alex Palmer</t>
  </si>
  <si>
    <t>Alex Palmer, Bindu De Stoppani</t>
  </si>
  <si>
    <t>Four weeks after a mysterious, incurable virus spreads throughout the UK, a handful of survivors try to find sanctuary.</t>
  </si>
  <si>
    <t>Four weeks after a mysterious,</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</si>
  <si>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</si>
  <si>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</si>
  <si>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</si>
  <si>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</si>
  <si>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</si>
  <si>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Ewan McGregor, Tilda Swinton</t>
  </si>
  <si>
    <t>A young drifter working on a river barge disrupts his employers' lives while hiding the fact that he knows more about a dead woman found in the river than he admits.</t>
  </si>
  <si>
    <t>A young drifter working on a river</t>
  </si>
  <si>
    <t>tt0289765</t>
  </si>
  <si>
    <t>Red Dragon</t>
  </si>
  <si>
    <t>Thomas Harris, Ted Tally</t>
  </si>
  <si>
    <t>Anthony Hopkins, Edward Norton, Ralph Fiennes, Harvey Keitel, Emily Watson, Mary-Louise Parker, Philip Seymour Hoffman, Anthony Heald, Ken Leung, Frankie Faison, Tyler Patrick Jones, Lalo Schifrin, Tim Wheater, John Rubinstein, David Doty</t>
  </si>
  <si>
    <t>Anthony Hopkins, Edward Norton</t>
  </si>
  <si>
    <t>A retired FBI agent with psychological gifts is assigned to help track down "The Tooth Fairy", a mysterious serial killer. Aiding him is imprisoned forensic psychiatrist Dr. Hannibal "The Cannibal" Lecter.</t>
  </si>
  <si>
    <t>A retired FBI agent with psychological</t>
  </si>
  <si>
    <t>tt0289848</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</si>
  <si>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</si>
  <si>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</si>
  <si>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</si>
  <si>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Robert De Niro, Billy Crystal</t>
  </si>
  <si>
    <t>Mobster Paul Vitti is released into Dr. Ben Sobol's care, where only more chaos ensues.</t>
  </si>
  <si>
    <t>Mobster Paul Vitti is released</t>
  </si>
  <si>
    <t>tt0289879</t>
  </si>
  <si>
    <t>The Butterfly Effect</t>
  </si>
  <si>
    <t>27/02/2004</t>
  </si>
  <si>
    <t>Eric Bress, J. Mackye Gruber</t>
  </si>
  <si>
    <t>J. Mackye Gruber, Eric Bress</t>
  </si>
  <si>
    <t>Ashton Kutcher, Melora Walters, Amy Smart, Elden Henson, William Lee Scott, John Patrick Amedori, Irina Gorovaia, Kevin G. Schmidt, Jesse James, Logan Lerman, Sarah Widdows, Jake Kaese, Cameron Bright, Eric Stoltz, Callum Keith Rennie</t>
  </si>
  <si>
    <t>Ashton Kutcher, Melora Walters</t>
  </si>
  <si>
    <t>Evan Treborn suffers blackouts during significant events of his life. As he grows up, he finds a way to remember these lost memories and a supernatural way to alter his life by reading his journal.</t>
  </si>
  <si>
    <t>Evan Treborn suffers blackouts</t>
  </si>
  <si>
    <t>tt0289992</t>
  </si>
  <si>
    <t>The Life of David Gale</t>
  </si>
  <si>
    <t>USA, Germany, UK, Spain</t>
  </si>
  <si>
    <t>Alan Parker</t>
  </si>
  <si>
    <t>Charles Randolph</t>
  </si>
  <si>
    <t>Kate Winslet, Cleo King, Constance Jones, Kevin Spacey, Laura Linney, Lee Ritchey, Gabriel Mann, Matt Craven, Brandy Little, Cindy Waite, Jim Beaver, Leon Rippy, Jesse De Luna, Vernon Grote, Rhona Mitra</t>
  </si>
  <si>
    <t>Kate Winslet, Cleo King</t>
  </si>
  <si>
    <t>A man against capital punishment is accused of murdering a fellow activist and is sent to death row.</t>
  </si>
  <si>
    <t>A man against capital punishment</t>
  </si>
  <si>
    <t>tt0290002</t>
  </si>
  <si>
    <t>Meet the Fockers</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</si>
  <si>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</si>
  <si>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</si>
  <si>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All hell breaks loose when the</t>
  </si>
  <si>
    <t>tt0290095</t>
  </si>
  <si>
    <t>The Tuxedo</t>
  </si>
  <si>
    <t>Kevin Donovan</t>
  </si>
  <si>
    <t>Jackie Chan, Jennifer Love Hewitt, Jason Isaacs, Debi Mazar, Ritchie Coster, Peter Stormare, Mia Cottet, Romany Malco, Daniel Kash, Jody Racicot, Boyd Banks, Scott Wickware, Christian Potenza, Karen Glave, Scott Yaphe</t>
  </si>
  <si>
    <t>Jackie Chan, Jennifer Love Hewitt</t>
  </si>
  <si>
    <t>A hapless chauffeur must take a comatose Secret Agent's place using his special gadget-laden tuxedo.</t>
  </si>
  <si>
    <t>A hapless chauffeur must take</t>
  </si>
  <si>
    <t>tt0290329</t>
  </si>
  <si>
    <t>Bijit√¢ Q</t>
  </si>
  <si>
    <t>17/03/2001</t>
  </si>
  <si>
    <t>Comedy, Drama, Horror</t>
  </si>
  <si>
    <t>Takashi Miike</t>
  </si>
  <si>
    <t>Itaru Era</t>
  </si>
  <si>
    <t>Ken'ichi End√¥, Shungiku Uchida, Kazushi Watanabe, Jun Mut√¥, Fujiko, Sh√¥ko Nakahara, Ikk√¥ Suzuki</t>
  </si>
  <si>
    <t>Ken'ichi End√¥</t>
  </si>
  <si>
    <t>Ken'ichi End√¥, Shungiku Uchida</t>
  </si>
  <si>
    <t>A troubled and perverted family find their lives intruded by a mysterious stranger who seems to help find a balance in their disturbing natures.</t>
  </si>
  <si>
    <t>A troubled and perverted family</t>
  </si>
  <si>
    <t>JPY 7000000</t>
  </si>
  <si>
    <t>tt0290334</t>
  </si>
  <si>
    <t>X2</t>
  </si>
  <si>
    <t>Zak Penn, David Hayter</t>
  </si>
  <si>
    <t>Patrick Stewart, Hugh Jackman, Ian McKellen, Halle Berry, Famke Janssen, James Marsden, Anna Paquin, Rebecca Romijn, Brian Cox, Alan Cumming, Bruce Davison, Aaron Stanford, Shawn Ashmore, Kelly Hu, Katie Stuart</t>
  </si>
  <si>
    <t>Patrick Stewart, Hugh Jackman</t>
  </si>
  <si>
    <t>When anti-mutant Colonel William Stryker kidnaps Professor X and attacks his school, the X-Men must ally with their archenemy Magneto to stop him.</t>
  </si>
  <si>
    <t>When anti-mutant Colonel William</t>
  </si>
  <si>
    <t>tt0290673</t>
  </si>
  <si>
    <t>Irr√©versible</t>
  </si>
  <si>
    <t>Gaspar No√©</t>
  </si>
  <si>
    <t>Monica Bellucci, Vincent Cassel, Albert Dupontel, Jo Prestia, Philippe Nahon, St√©phane Drouot, Jean-Louis Costes, Mick Gondouin, Mourad Khima, Hellal, Nato, Fesche, Jara-Millo, Le Quellec, Isabelle Giami</t>
  </si>
  <si>
    <t>Monica Bellucci, Vincent Cassel</t>
  </si>
  <si>
    <t>Events over the course of one traumatic night in Paris unfold in reverse-chronological order as the beautiful Alex is brutally raped and beaten by a stranger in the underpass.</t>
  </si>
  <si>
    <t>Events over the course of one</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</si>
  <si>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</si>
  <si>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</si>
  <si>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</si>
  <si>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</si>
  <si>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</si>
  <si>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Vinnie Jones</t>
  </si>
  <si>
    <t>Vinnie Jones, David Kelly</t>
  </si>
  <si>
    <t>A football star jailed for assault leads a group of inmates in a match against prison guards.</t>
  </si>
  <si>
    <t>A football star jailed for assault</t>
  </si>
  <si>
    <t>GBP 2500000</t>
  </si>
  <si>
    <t>tt0291350</t>
  </si>
  <si>
    <t>Sennen joy√ª</t>
  </si>
  <si>
    <t>Satoshi Kon</t>
  </si>
  <si>
    <t>Satoshi Kon, Sadayuki Murai</t>
  </si>
  <si>
    <t>Miyoko Sh√¥ji, Mami Koyama, Fumiko Orikasa, Sh√¥z√¥ √ézuka, Shouko Tsuda, Hirotaka Suzuoki, Hisako Ky√¥da, Kan Tokumaru, Tomie Kataoka, Takk√¥ Ishimori, Masamichi Sat√¥, Masaya Onosaka, Masane Tsukayama, K√¥ichi Yamadera, Stephen Bent</t>
  </si>
  <si>
    <t>Miyoko Sh√¥ji</t>
  </si>
  <si>
    <t>Miyoko Sh√¥ji, Mami Koyama</t>
  </si>
  <si>
    <t>A TV interviewer and his cameraman meet a former actress and travel through her memories and career.</t>
  </si>
  <si>
    <t>A TV interviewer and his cameraman</t>
  </si>
  <si>
    <t>tt0291376</t>
  </si>
  <si>
    <t>Nayak: The Real Hero</t>
  </si>
  <si>
    <t>S. Shankar</t>
  </si>
  <si>
    <t>Anurag Kashyap, S. Shankar</t>
  </si>
  <si>
    <t>Anil Kapoor, Rani Mukerji, Amrish Puri, Johnny Lever, Pooja Batra, Sushmita Sen, Mukesh Ahuja, Babu Antony, Rana Jung Bahadur, Neha Bam, Ravindra Berde, Ekta Jain, Chandramani Jangde, Kanal Kannan, Khyaati Khandke Keswani</t>
  </si>
  <si>
    <t>Anil Kapoor</t>
  </si>
  <si>
    <t>Anil Kapoor, Rani Mukerji</t>
  </si>
  <si>
    <t>A man accepts a challenge by the chief minister of Maharashtra to run the state for one day, and makes such a success of it that soon he is embroiled in political intrigue.</t>
  </si>
  <si>
    <t>A man accepts a challenge by the</t>
  </si>
  <si>
    <t>tt0291502</t>
  </si>
  <si>
    <t>Swept Away</t>
  </si>
  <si>
    <t>UK, Italy</t>
  </si>
  <si>
    <t>Bruce Greenwood, Madonna, Elizabeth Banks, Michael Beattie, Jeanne Tripplehorn, David Thornton, Yorgo Voyagis, Ricardo Perna, Adriano Giannini, George Antoni, Beatrice Luzzi, Lorenzo Ciompi, Patrizio Rispo, Francis Pardeilhan, Rosa Pianeta</t>
  </si>
  <si>
    <t>Bruce Greenwood</t>
  </si>
  <si>
    <t>Bruce Greenwood, Madonna</t>
  </si>
  <si>
    <t>A snooty socialite is stranded on a Mediterranean island with a communist sailor.</t>
  </si>
  <si>
    <t>A snooty socialite is stranded</t>
  </si>
  <si>
    <t>tt0291579</t>
  </si>
  <si>
    <t>√Ä la folie... pas du tout</t>
  </si>
  <si>
    <t>Laetitia Colombani</t>
  </si>
  <si>
    <t>Laetitia Colombani, Caroline Thivel</t>
  </si>
  <si>
    <t>Audrey Tautou, Samuel Le Bihan, Isabelle Carr√©, Sophie Guillemin, Cl√©ment Sibony, √âlodie Navarre, Eric Savin, Vania Vilers, Mich√®le Garay, Catherine Cyler, Mathilde Blache, Charles Chevalier, Michael Mourot, Yannick Alnet, Nathalie Krebs</t>
  </si>
  <si>
    <t>Audrey Tautou, Samuel Le Bihan</t>
  </si>
  <si>
    <t>A young woman who is in love with a married doctor becomes dangerous when her attempts to persuade him to leave his wife are unsuccessful. However, when things are seen from his point of view, the real situation becomes clear.</t>
  </si>
  <si>
    <t>A young woman who is in love with</t>
  </si>
  <si>
    <t>tt0292490</t>
  </si>
  <si>
    <t>Dil Chahta Hai</t>
  </si>
  <si>
    <t>Farhan Akhtar</t>
  </si>
  <si>
    <t>Kassim Jagmagia, Farhan Akhtar</t>
  </si>
  <si>
    <t>Aamir Khan, Saif Ali Khan, Akshaye Khanna, Preity Zinta, Sonali Kulkarni, Dimple Kapadia, Ayub Khan, Rajat Kapoor, Suhasini Mulay, Ahmed Khan, Suchitra Pillai, Anjula Bedi, Rakesh Pandey, Samantha Tremayne, Claire</t>
  </si>
  <si>
    <t>Aamir Khan, Saif Ali Khan</t>
  </si>
  <si>
    <t>Three inseparable childhood friends are just out of college. Nothing comes between them - until they each fall in love, and their wildly different approaches to relationships creates tension.</t>
  </si>
  <si>
    <t>Three inseparable childhood friends</t>
  </si>
  <si>
    <t>tt0292506</t>
  </si>
  <si>
    <t>The Recruit</t>
  </si>
  <si>
    <t>Action, Thriller</t>
  </si>
  <si>
    <t>Persian</t>
  </si>
  <si>
    <t>Roger Towne, Kurt Wimmer</t>
  </si>
  <si>
    <t>Al Pacino, Colin Farrell, Bridget Moynahan, Gabriel Macht, Kenneth Mitchell, Mike Realba, Ron Lea, Karl Pruner, Jeanie Calleja, Jenny Cooper, Angelo Tsarouchas, Veronica Hurnick, Eugene Lipinski, Mark Ellis, Richard Fitzpatrick</t>
  </si>
  <si>
    <t>Al Pacino, Colin Farrell</t>
  </si>
  <si>
    <t>A brilliant young CIA trainee is asked by his mentor to help find a mole in the Agency.</t>
  </si>
  <si>
    <t>A brilliant young CIA trainee</t>
  </si>
  <si>
    <t>tt0292542</t>
  </si>
  <si>
    <t>El hijo de la novia</t>
  </si>
  <si>
    <t>Argentina, Spain</t>
  </si>
  <si>
    <t>Juan Jos√© Campanella</t>
  </si>
  <si>
    <t>Juan Jos√© Campanella, Fernando Castets</t>
  </si>
  <si>
    <t>Ricardo Dar√≠n, H√©ctor Alterio, Norma Aleandro, Eduardo Blanco, Natalia Verbeke, Gimena N√≥bile, David Masajnik, Claudia Font√°n, Atilio Pozzob√≥n, Salo Pasik, Humberto Serrano, Fabi√°n Arenillas, M√≥nica Cabrera, Giorgio Bellora, M√≥nica Virgilito</t>
  </si>
  <si>
    <t>Ricardo Dar√≠n</t>
  </si>
  <si>
    <t>Ricardo Dar√≠n, H√©ctor Alterio</t>
  </si>
  <si>
    <t>At age 42, Rafael Belvedere is having a crisis. He lives in the shadow of his father, he feels guilty about rarely visiting his aging mother, his ex-wife says he doesn't spend enough time ...</t>
  </si>
  <si>
    <t>At age 42, Rafael Belvedere is</t>
  </si>
  <si>
    <t>tt0292644</t>
  </si>
  <si>
    <t>The Rules of Attraction</t>
  </si>
  <si>
    <t>19/03/2004</t>
  </si>
  <si>
    <t>Roger Avary</t>
  </si>
  <si>
    <t>Bret Easton Ellis, Roger Avary</t>
  </si>
  <si>
    <t>James Van Der Beek, Shannyn Sossamon, Jessica Biel, Kip Pardue, Kate Bosworth, Ian Somerhalder, Joel Michaely, Jay Baruchel, Thomas Ian Nicholas, Clifton Collins Jr., Clare Kramer, Faye Dunaway, Swoosie Kurtz, Russell Sams, Colin Bain</t>
  </si>
  <si>
    <t>James Van Der Beek</t>
  </si>
  <si>
    <t>James Van Der Beek, Shannyn Sossamon</t>
  </si>
  <si>
    <t>The incredibly spoiled and overprivileged students of Camden College are a backdrop for an unusual love triangle between a drug dealer, a virgin and a bisexual classmate.</t>
  </si>
  <si>
    <t>The incredibly spoiled and overprivileged</t>
  </si>
  <si>
    <t>tt0292963</t>
  </si>
  <si>
    <t>Before the Devil Knows You're Dead</t>
  </si>
  <si>
    <t>14/03/2008</t>
  </si>
  <si>
    <t>Sidney Lumet</t>
  </si>
  <si>
    <t>Kelly Masterson</t>
  </si>
  <si>
    <t>Philip Seymour Hoffman, Ethan Hawke, Albert Finney, Marisa Tomei, Aleksa Palladino, Michael Shannon, Amy Ryan, Sarah Livingston, Br√≠an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</si>
  <si>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</si>
  <si>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When two brothers organize the</t>
  </si>
  <si>
    <t>tt0293007</t>
  </si>
  <si>
    <t>Carandiru</t>
  </si>
  <si>
    <t>Drama, Crime</t>
  </si>
  <si>
    <t>Brazil, Argentina, Italy</t>
  </si>
  <si>
    <t>Hector Babenco</t>
  </si>
  <si>
    <t>Hector Babenco, Fernando Bonassi</t>
  </si>
  <si>
    <t>Luiz Carlos Vasconcelos, Milton Gon√ßalves, Ivan de Almeida, Ailton Gra√ßa, Maria Lu√≠sa Mendon√ßa, Aida Leiner, Rodrigo Santoro, Gero Camilo, L√°zaro Ramos, Caio Blat, Wagner Moura, Julia Ianina, Sabrina Greve, Floriano Peixoto, Ricardo Blat</t>
  </si>
  <si>
    <t>Luiz Carlos Vasconcelos</t>
  </si>
  <si>
    <t>Brazilian MD Drauzio Varella starts AIDS prevention in Brazil's largest prison, Carandiru, in S√£o Paulo, where the population is nearly double its 4,000 maximum. Doc learns from experience ...</t>
  </si>
  <si>
    <t>Brazilian MD Drauzio Varella starts</t>
  </si>
  <si>
    <t>BRL 12000000</t>
  </si>
  <si>
    <t>tt0293416</t>
  </si>
  <si>
    <t>Metoroporisu</t>
  </si>
  <si>
    <t>Rintaro</t>
  </si>
  <si>
    <t>Osamu Tezuka, Katsuhiro √îtomo</t>
  </si>
  <si>
    <t>Yuka Imoto, Kei Kobayashi, K√¥ki Okada, Tar√¥ Ishida, K√¥sei Tomita, Norio Wakamoto, Junpei Takiguchi, Takeshi Aono, Masaru Ikeda, Shun Yashiro, Toshio Furukawa, Shigeru Chiba, Masashi Ebara, Takaya Hashi, Norihiro Inoue</t>
  </si>
  <si>
    <t>Yuka Imoto</t>
  </si>
  <si>
    <t>Yuka Imoto, Kei Kobayashi</t>
  </si>
  <si>
    <t>Kenichi and his uncle Shunsaku Ban must find the mystery behind robot girl Tima.</t>
  </si>
  <si>
    <t>Kenichi and his uncle Shunsaku</t>
  </si>
  <si>
    <t>tt0293508</t>
  </si>
  <si>
    <t>The Phantom of the Opera</t>
  </si>
  <si>
    <t>17/12/2004</t>
  </si>
  <si>
    <t>Gaston Leroux, Andrew Lloyd Webber</t>
  </si>
  <si>
    <t>Gerard Butler, Emmy Rossum, Patrick Wilson, Miranda Richardson, Minnie Driver, Ciar√°n Hinds, Simon Callow, Victor McGuire, Jennifer Ellison, Murray Melvin, Kevin McNally, James Fleet, Imogen Bain, Miles Western, Judith Paris</t>
  </si>
  <si>
    <t>Gerard Butler, Emmy Rossum</t>
  </si>
  <si>
    <t>A young soprano becomes the obsession of a disfigured and murderous musical genius who lives beneath the Paris Op√©ra House.</t>
  </si>
  <si>
    <t>A young soprano becomes the obsession</t>
  </si>
  <si>
    <t>tt0293564</t>
  </si>
  <si>
    <t>Rush Hour 3</t>
  </si>
  <si>
    <t>Jeff Nathanson, Ross LaManna</t>
  </si>
  <si>
    <t>Chris Tucker, Jackie Chan, Max von Sydow, Hiroyuki Sanada, Yvan Attal, Y√ªki Kud√¥, No√©mie Lenoir, Jingchu Zhang, Tzi Ma, Dana Ivey, Henry O, Mia Tyler, Michael Chow, David Niven Jr., Oanh Nguyen</t>
  </si>
  <si>
    <t>Chris Tucker</t>
  </si>
  <si>
    <t>Chris Tucker, Jackie Chan</t>
  </si>
  <si>
    <t>After an attempted assassination on Ambassador Han, Lee and Carter head to Paris to protect a French woman with knowledge of the Triads' secret leaders.</t>
  </si>
  <si>
    <t>After an attempted assassination</t>
  </si>
  <si>
    <t>tt0293662</t>
  </si>
  <si>
    <t>The Transporter</t>
  </si>
  <si>
    <t>Louis Leterrier, Corey Yuen</t>
  </si>
  <si>
    <t>Luc Besson, Robert Mark Kamen</t>
  </si>
  <si>
    <t>Jason Statham, Qi Shu, Fran√ßois Berl√©and, Matt Schulze, Ric Young, Doug Rand, Didier Saint Melin, Tonio Descanvelle, Laurent Desponds, Matthieu Albertini, Vincent Nemeth, Jean-Yves Bilien, Jean-Marie Paris, Adrian Dearnell, Alfred Lot</t>
  </si>
  <si>
    <t>Jason Statham, Qi Shu</t>
  </si>
  <si>
    <t>Frank Martin, who "transports" packages for unknown clients, is asked to move a package that soon begins moving, and complications arise.</t>
  </si>
  <si>
    <t>Frank Martin, who "transports"</t>
  </si>
  <si>
    <t>tt0293715</t>
  </si>
  <si>
    <t>My Sassy Girl</t>
  </si>
  <si>
    <t>Yeopgijeogin geunyeo</t>
  </si>
  <si>
    <t>Jae-young Kwak</t>
  </si>
  <si>
    <t>Ho-sik Kim, Jae-young Kwak</t>
  </si>
  <si>
    <t>Tae-Hyun Cha, Ji-Hyun Jun, In-mun Kim, Wok-suk Song, Jin-hie Han, Sook-hee Hyun, Il-woo Kim, Soon-cheol Yoo, Dong-won Seo, Min-Jae Kim, Nam-hwi Heo, Jae Ho Lee, Joon-yeong Park, Cheol-ho Hyeon, Jong-hun Hyeon</t>
  </si>
  <si>
    <t>Tae-Hyun Cha</t>
  </si>
  <si>
    <t>Tae-Hyun Cha, Ji-Hyun Jun</t>
  </si>
  <si>
    <t>A young man sees a drunk, cute woman standing too close to the tracks at a metro station in Seoul and pulls her back. She ends up getting him into trouble repeatedly after that, starting on the train.</t>
  </si>
  <si>
    <t>A young man sees a drunk, cute</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</si>
  <si>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</si>
  <si>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</si>
  <si>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</si>
  <si>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</si>
  <si>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</si>
  <si>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Two cousins work nights at a local</t>
  </si>
  <si>
    <t>tt0294357</t>
  </si>
  <si>
    <t>Beyond Borders</t>
  </si>
  <si>
    <t>Amharic</t>
  </si>
  <si>
    <t>Khmer</t>
  </si>
  <si>
    <t>Caspian Tredwell-Owen</t>
  </si>
  <si>
    <t>Angelina Jolie, Clive Owen, Teri Polo, Linus Roache, Noah Emmerich, Yorick van Wageningen, Timothy West, Kate Trotter, Jonathan Higgins, John Gausden, Isabelle Horler, Iain Lee, Keelan Anthony, John Bourgeois, Kalyane Tea</t>
  </si>
  <si>
    <t>Angelina Jolie, Clive Owen</t>
  </si>
  <si>
    <t>The world's cruelty is confronted with the love of two different people who tries to save mankind from poverty and war.</t>
  </si>
  <si>
    <t>The world's cruelty is confronted</t>
  </si>
  <si>
    <t>tt0294870</t>
  </si>
  <si>
    <t>Rent</t>
  </si>
  <si>
    <t>14/04/2006</t>
  </si>
  <si>
    <t>Stephen Chbosky, Jonathan Larson</t>
  </si>
  <si>
    <t>Anthony Rapp, Adam Pascal, Rosario Dawson, Jesse L. Martin, Wilson Jermaine Heredia, Idina Menzel, Tracie Thoms, Taye Diggs, Julia Roth, Porscha Radcliffe, Stephen Payne, Darryl Chan, Ken Clark, R.C. Ormond, David Fine</t>
  </si>
  <si>
    <t>Anthony Rapp</t>
  </si>
  <si>
    <t>Anthony Rapp, Adam Pascal</t>
  </si>
  <si>
    <t>This is the film version of the Pulitzer and Tony Award winning musical about Bohemians in the East Village of New York City struggling with life, love and AIDS, and the impacts they have on America.</t>
  </si>
  <si>
    <t>This is the film version of the</t>
  </si>
  <si>
    <t>tt0295178</t>
  </si>
  <si>
    <t>Austin Powers in Goldmember</t>
  </si>
  <si>
    <t>Mike Myers, Michael McCullers</t>
  </si>
  <si>
    <t>Mike Myers, Beyonc√©, Seth Green, Michael York, Robert Wagner, Mindy Sterling, Verne Troyer, Michael Caine, Fred Savage, Diane Mizota, Carrie Ann Inaba, Nobu Matsuhisa, Aaron Himelstein, Josh Zuckerman, Eddie Adams</t>
  </si>
  <si>
    <t>Mike Myers, Beyonc√©</t>
  </si>
  <si>
    <t>Upon learning that his father has been kidnapped, Austin Powers must travel to 1975 and defeat the aptly named villain Goldmember, who is working with Dr. Evil.</t>
  </si>
  <si>
    <t>Upon learning that his father</t>
  </si>
  <si>
    <t>tt0295254</t>
  </si>
  <si>
    <t>Feardotcom</t>
  </si>
  <si>
    <t>UK, Germany, Luxembourg, USA, Canada</t>
  </si>
  <si>
    <t>William Malone</t>
  </si>
  <si>
    <t>Moshe Diamant, Josephine Coyle</t>
  </si>
  <si>
    <t>Stephen Dorff, Natascha McElhone, Stephen Rea, Udo Kier, Amelia Curtis, Jeffrey Combs, Nigel Terry, Gesine Cukrowski, Michael Sarrazin, Jana G√ºttgemanns, Anna Thalbach, Siobhan Flynn, Evie Garratt, Lex Kreps, Joan McBride</t>
  </si>
  <si>
    <t>Stephen Dorff</t>
  </si>
  <si>
    <t>Stephen Dorff, Natascha McElhone</t>
  </si>
  <si>
    <t>A New York City detective investigates mysterious deaths occurring 48 hours after users log onto a site named feardotcom.</t>
  </si>
  <si>
    <t>A New York City detective investigates</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</si>
  <si>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</si>
  <si>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</si>
  <si>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</si>
  <si>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</si>
  <si>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Jason Lee, Julia Stiles</t>
  </si>
  <si>
    <t>A soon-to-be husband wakes up on the morning after his bachelor party in bed with another woman.</t>
  </si>
  <si>
    <t>A soon-to-be husband wakes up</t>
  </si>
  <si>
    <t>tt0295297</t>
  </si>
  <si>
    <t>Harry Potter and the Chamber of Secrets</t>
  </si>
  <si>
    <t>UK, USA, Germany</t>
  </si>
  <si>
    <t>Daniel Radcliffe, Rupert Grint, Emma Watson, Richard Griffiths, Fiona Shaw, Harry Melling, Toby Jones, Jim Norton, Veronica Clifford, James Phelps, Oliver Phelps, Julie Walters, Bonnie Wright, Mark Williams, Chris Rankin</t>
  </si>
  <si>
    <t>Daniel Radcliffe</t>
  </si>
  <si>
    <t>Daniel Radcliffe, Rupert Grint</t>
  </si>
  <si>
    <t>An ancient prophecy seems to be coming true when a mysterious presence begins stalking the corridors of a school of magic and leaving its victims paralyzed.</t>
  </si>
  <si>
    <t>An ancient prophecy seems to be</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</si>
  <si>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</si>
  <si>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</si>
  <si>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</si>
  <si>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</si>
  <si>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</si>
  <si>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Dana Carvey</t>
  </si>
  <si>
    <t>Dana Carvey, Jennifer Esposito</t>
  </si>
  <si>
    <t>An Italian waiter fights off a criminal mastermind with his inherited powers of disguise.</t>
  </si>
  <si>
    <t>An Italian waiter fights off a</t>
  </si>
  <si>
    <t>tt0295700</t>
  </si>
  <si>
    <t>Wrong Turn</t>
  </si>
  <si>
    <t>13/08/2004</t>
  </si>
  <si>
    <t>Rob Schmidt</t>
  </si>
  <si>
    <t>Alan B. McElroy</t>
  </si>
  <si>
    <t>Desmond Harrington, Eliza Dushku, Emmanuelle Chriqui, Jeremy Sisto, Kevin Zegers, Lindy Booth, Julian Richings, Garry Robbins, Ted Clark, Yvonne Gaudry, Joel Harris, David Huband, Wayne Robson, James Downing</t>
  </si>
  <si>
    <t>Desmond Harrington</t>
  </si>
  <si>
    <t>Desmond Harrington, Eliza Dushku</t>
  </si>
  <si>
    <t>Chris and a group of five friends are left stranded deep in the middle of the woods after their cars collide. As they venture deeper into the woods, they face an uncertain and bloodcurdling fate.</t>
  </si>
  <si>
    <t>Chris and a group of five friends</t>
  </si>
  <si>
    <t>tt0295701</t>
  </si>
  <si>
    <t>xXx</t>
  </si>
  <si>
    <t>Rich Wilkes</t>
  </si>
  <si>
    <t>Vin Diesel, Asia Argento, Marton Csokas, Samuel L. Jackson, Michael Roof, Richy M√ºller, Werner Daehn, Petr J√°kl, Jan Filipensk√Ω, Tom Everett, Danny Trejo, Thomas Ian Griffith, Eve, Leila Arcieri, William Hope</t>
  </si>
  <si>
    <t>Vin Diesel, Asia Argento</t>
  </si>
  <si>
    <t>An extreme sports athlete, Xander Cage, is recruited by the government on a special mission.</t>
  </si>
  <si>
    <t>An extreme sports athlete, Xander</t>
  </si>
  <si>
    <t>tt0295721</t>
  </si>
  <si>
    <t>Taxi 3</t>
  </si>
  <si>
    <t>29/01/2003</t>
  </si>
  <si>
    <t>Samy Naceri, Fr√©d√©ric Diefenthal, Bernard Farcy, Bai Ling, Emma Wiklund, Marion Cotillard, Edouard Montoute, Jean-Christophe Bouvet, L√©on-Pierre Mondini, Bernard Llopis, Jean-Louis Schlesser, Jean-Pierre Mas, Michel Neugarten, Patrice Abbou, Claude S√©s√©</t>
  </si>
  <si>
    <t>Out to stop a new gang disguised as Santa Claus, Emilien and Daniel must also handle major changes in their personal relationships.</t>
  </si>
  <si>
    <t>Out to stop a new gang disguised</t>
  </si>
  <si>
    <t>tt0296042</t>
  </si>
  <si>
    <t>Koroshiya 1</t>
  </si>
  <si>
    <t>25/07/2002</t>
  </si>
  <si>
    <t>Sakichi Sato, Hideo Yamamoto</t>
  </si>
  <si>
    <t>Tadanobu Asano, Nao Ohmori, Shin'ya Tsukamoto, Paulyn Sun, Susumu Terajima, Shun Sugata, T√¥ru Tezuka, Yoshiki Arizono, Kiyohiko Shibukawa, Satoshi Niizuma, Suzuki Matsuo, Jun Kunimura, SABU, Moro Morooka, H√¥ka Kinoshita</t>
  </si>
  <si>
    <t>Tadanobu Asano</t>
  </si>
  <si>
    <t>Tadanobu Asano, Nao Ohmori</t>
  </si>
  <si>
    <t>As sadomasochistic yakuza enforcer Kakihara searches for his missing boss he comes across Ichi, a repressed and psychotic killer who may be able to inflict levels of pain that Kakihara has only dreamed of achieving.</t>
  </si>
  <si>
    <t>As sadomasochistic yakuza enforcer</t>
  </si>
  <si>
    <t>tt0296572</t>
  </si>
  <si>
    <t>The Chronicles of Riddick</t>
  </si>
  <si>
    <t>20/08/2004</t>
  </si>
  <si>
    <t>Vin Diesel, Colm Feore, Thandie Newton, Judi Dench, Karl Urban, Alexa Davalos, Linus Roache, Yorick van Wageningen, Nick Chinlund, Keith David, Mark Gibbon, Roger Cross, Terry Chen, Christina Cox, Nigel Vonas</t>
  </si>
  <si>
    <t>Vin Diesel, Colm Feore</t>
  </si>
  <si>
    <t>The wanted criminal Richard Bruno Riddick (</t>
  </si>
  <si>
    <t>The wanted criminal Richard Bruno</t>
  </si>
  <si>
    <t>tt0296574</t>
  </si>
  <si>
    <t>Company</t>
  </si>
  <si>
    <t>15/04/2002</t>
  </si>
  <si>
    <t>Ram Gopal Varma</t>
  </si>
  <si>
    <t>H. Banerjee, Jaideep Sahni</t>
  </si>
  <si>
    <t>Ajay Devgn, Mohanlal, Manisha Koirala, Seema Biswas, Vivek Oberoi, Antara Mali, Akash Khurana, Madan Joshi, Bharat Dabholkar, Ganesh Yadav, Ashraf Ul Haq, Akshay Verma, Vijay Raaz, Mukesh Bhatt, Manoj Goyal</t>
  </si>
  <si>
    <t>Ajay Devgn</t>
  </si>
  <si>
    <t>Ajay Devgn, Mohanlal</t>
  </si>
  <si>
    <t>A small-time gangster named Chandu teams up with Malik, a low-level enforcer for a criminal syndicate. Together they eliminate all their enemies, becoming the most feared gangsters in Mumbai.</t>
  </si>
  <si>
    <t>A small-time gangster named Chandu</t>
  </si>
  <si>
    <t>INR 70000000</t>
  </si>
  <si>
    <t>tt0297162</t>
  </si>
  <si>
    <t>Half Past Dead</t>
  </si>
  <si>
    <t>Don Michael Paul</t>
  </si>
  <si>
    <t>Steven Seagal, Morris Chestnut, Ja Rule, Nia Peeples, Tony Plana, Kurupt, Michael Taliferro, Claudia Christian, Linda Thorson, Bruce Weitz, Michael McGrady, Richard Bremmer, Matt Battaglia, Hannes Jaenicke, Wiliam T. Bowers</t>
  </si>
  <si>
    <t>Steven Seagal, Morris Chestnut</t>
  </si>
  <si>
    <t>This movie tells the story of a man who goes undercover in a hi-tech prison to find out information to help prosecute those who killed his wife. While there he stumbles onto a plot involving a death-row inmate and his $200 million stash of gold.</t>
  </si>
  <si>
    <t>This movie tells the story of</t>
  </si>
  <si>
    <t>tt0297181</t>
  </si>
  <si>
    <t>I Spy</t>
  </si>
  <si>
    <t>USA, Hungary</t>
  </si>
  <si>
    <t>Morton S. Fine, David Friedkin</t>
  </si>
  <si>
    <t>Eddie Murphy, Owen Wilson, Famke Janssen, Malcolm McDowell, Gary Cole, Phill Lewis, Viv Leacock, Keith Dallas, Tate Taylor, Lynda Boyd, Bill Mondy, Larry Merchant, Sugar Ray Leonard, Jimmy Lennon Jr., Joe Cortez</t>
  </si>
  <si>
    <t>Eddie Murphy, Owen Wilson</t>
  </si>
  <si>
    <t>A professional athlete has to help a U.S. government agent recover a missing jet.</t>
  </si>
  <si>
    <t>A professional athlete has to</t>
  </si>
  <si>
    <t>tt0297284</t>
  </si>
  <si>
    <t>Mindhunters</t>
  </si>
  <si>
    <t>26/08/2005</t>
  </si>
  <si>
    <t>Netherlands, UK, Finland, USA</t>
  </si>
  <si>
    <t>Wayne Kramer, Wayne Kramer</t>
  </si>
  <si>
    <t>Eion Bailey, Clifton Collins Jr., Will Kemp, Val Kilmer, Jonny Lee Miller, Kathryn Morris, Christian Slater, LL Cool J, Patricia Velasquez, Cassandra Bell, Dani√´l Boissevain, Antonie Kamerling, Jasmine Sendar, Trevor White</t>
  </si>
  <si>
    <t>Eion Bailey</t>
  </si>
  <si>
    <t>Eion Bailey, Clifton Collins Jr.</t>
  </si>
  <si>
    <t>Trainees in the FBI's psychological profiling program must put their training into practice when they discover a killer in their midst.</t>
  </si>
  <si>
    <t>Trainees in the FBI's psychological</t>
  </si>
  <si>
    <t>tt0297884</t>
  </si>
  <si>
    <t>Far from Heaven</t>
  </si>
  <si>
    <t>Todd Haynes</t>
  </si>
  <si>
    <t>Julianne Moore, Dennis Quaid, Dennis Haysbert, Patricia Clarkson, Viola Davis, James Rebhorn, Bette Henritze, Michael Gaston, Ryan Ward, Lindsay Andretta, Jordan Nia Elizabeth, Kyle Timothy Smith, Celia Weston, Barbara Garrick, Olivia Birkelund</t>
  </si>
  <si>
    <t>Julianne Moore</t>
  </si>
  <si>
    <t>Julianne Moore, Dennis Quaid</t>
  </si>
  <si>
    <t>In 1950s Connecticut, a housewife faces a marital crisis and mounting racial tensions in the outside world.</t>
  </si>
  <si>
    <t>In 1950s Connecticut, a housewife</t>
  </si>
  <si>
    <t>tt0298130</t>
  </si>
  <si>
    <t>The Ring</t>
  </si>
  <si>
    <t>Ehren Kruger, K√¥ji Suzuki</t>
  </si>
  <si>
    <t>Naomi Watts, Martin Henderson, David Dorfman, Brian Cox, Jane Alexander, Lindsay Frost, Amber Tamblyn, Rachael Bella, Daveigh Chase, Shannon Cochran, Sandra Thigpen, Richard Lineback, Sasha Barrese, Tess Hall, Adam Brody</t>
  </si>
  <si>
    <t>Naomi Watts, Martin Henderson</t>
  </si>
  <si>
    <t>A journalist must investigate a mysterious videotape which seems to cause the death of anyone one week to the day after they view it.</t>
  </si>
  <si>
    <t>A journalist must investigate</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</si>
  <si>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</si>
  <si>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</si>
  <si>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</si>
  <si>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</si>
  <si>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</si>
  <si>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</si>
  <si>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Shrek and Fiona travel to the</t>
  </si>
  <si>
    <t>tt0298203</t>
  </si>
  <si>
    <t>8 Mile</t>
  </si>
  <si>
    <t>Scott Silver</t>
  </si>
  <si>
    <t>Eminem, Kim Basinger, Mekhi Phifer, Brittany Murphy, Evan Jones, Omar Benson Miller, De'Angelo Wilson, Eugene Byrd, Taryn Manning, Larry Hudson, Proof, Mike Bell, DJ Head, Michael Shannon, Chloe Greenfield</t>
  </si>
  <si>
    <t>Eminem</t>
  </si>
  <si>
    <t>Eminem, Kim Basinger</t>
  </si>
  <si>
    <t>A young rapper, struggling with every aspect of his life, wants to make it big but his friends and foes make this odyssey of rap harder than it may seem.</t>
  </si>
  <si>
    <t>A young rapper, struggling with</t>
  </si>
  <si>
    <t>tt0298228</t>
  </si>
  <si>
    <t>Whale Rider</t>
  </si>
  <si>
    <t>New Zealand, Germany</t>
  </si>
  <si>
    <t>Maori</t>
  </si>
  <si>
    <t>Niki Caro</t>
  </si>
  <si>
    <t>Niki Caro, Witi Ihimaera</t>
  </si>
  <si>
    <t>Keisha Castle-Hughes, Rawiri Paratene, Vicky Haughton, Cliff Curtis, Grant Roa, Mana Taumaunu, Rachel House, Taungaroa Emile, Tammy Davis, Mabel Wharekawa, Rawinia Clarke, Tahei Simpson, Roi Taimana, Elizabeth Skeen, Tyronne White</t>
  </si>
  <si>
    <t>Keisha Castle-Hughes</t>
  </si>
  <si>
    <t>A contemporary story of love, rejection and triumph as a young Maori girl fights to fulfill a destiny her grandfather refuses to recognize.</t>
  </si>
  <si>
    <t>A contemporary story of love,</t>
  </si>
  <si>
    <t>tt0298408</t>
  </si>
  <si>
    <t>Laurel Canyon</t>
  </si>
  <si>
    <t>Lisa Cholodenko</t>
  </si>
  <si>
    <t>Frances McDormand, Christian Bale, Kate Beckinsale, Natascha McElhone, Alessandro Nivola, Lou Barlow, Russell Pollard, Imaad Wasif, Mickey Petralia, Melissa De Sousa, Alexandra Carter, Michelle DeMirjian, Rick Gonzalez, Dennis Howard, Catherine McGoohan</t>
  </si>
  <si>
    <t>Frances McDormand</t>
  </si>
  <si>
    <t>Frances McDormand, Christian Bale</t>
  </si>
  <si>
    <t>When an uptight young man and his fianc√©e move into his libertine mother's house, the resulting clash of life attitudes shakes everyone up.</t>
  </si>
  <si>
    <t>When an uptight young man and</t>
  </si>
  <si>
    <t>tt0298744</t>
  </si>
  <si>
    <t>Auto Focus</t>
  </si>
  <si>
    <t>Paul Schrader</t>
  </si>
  <si>
    <t>Robert Graysmith, Michael Gerbosi</t>
  </si>
  <si>
    <t>Greg Kinnear, Willem Dafoe, Rita Wilson, Maria Bello, Ron Leibman, Bruce Solomon, Michael E. Rodgers, Kurt Fuller, Christopher Neiman, Lyle Kanouse, DonnaMarie Recco, Ed Begley Jr., Michael McKean, Cheryl Lynn Bowers, Don McManus</t>
  </si>
  <si>
    <t>Greg Kinnear</t>
  </si>
  <si>
    <t>Greg Kinnear, Willem Dafoe</t>
  </si>
  <si>
    <t>The life of TV star Bob Crane and his strange friendship with electronics expert John Henry Carpenter.</t>
  </si>
  <si>
    <t>The life of TV star Bob Crane</t>
  </si>
  <si>
    <t>tt0298814</t>
  </si>
  <si>
    <t>The Core</t>
  </si>
  <si>
    <t>USA, Germany, Canada, UK, Italy, France</t>
  </si>
  <si>
    <t>Jon Amiel</t>
  </si>
  <si>
    <t>Cooper Layne, John Rogers</t>
  </si>
  <si>
    <t>Christopher Shyer, Ray Galletti, Eileen Pedde, Rekha Sharma, Tom Scholte, Aaron Eckhart, Glenn Morshower, Anthony Harrison, Tch√©ky Karyo, Richard Jenkins, Bart Anderson, Nicole Leroux, Justin Callan, Chris Humphreys, Hilary Swank</t>
  </si>
  <si>
    <t>Christopher Shyer</t>
  </si>
  <si>
    <t>Christopher Shyer, Ray Galletti</t>
  </si>
  <si>
    <t>The only way to save Earth from catastrophe is to drill down to the core and set it spinning again.</t>
  </si>
  <si>
    <t>The only way to save Earth from</t>
  </si>
  <si>
    <t>tt0298845</t>
  </si>
  <si>
    <t>In America</t>
  </si>
  <si>
    <t>Ireland, UK, USA</t>
  </si>
  <si>
    <t>Jim Sheridan</t>
  </si>
  <si>
    <t>Jim Sheridan, Naomi Sheridan</t>
  </si>
  <si>
    <t>Paddy Considine, Samantha Morton, Sarah Bolger, Emma Bolger, Neal Jones, Randall Carlton, Ciaran Cronin, Djimon Hounsou, Juan Carlos Hern√°ndez, Nye Heron, Jason Salkey, Rene Millan, Sara James, Bob Gallico, Jason Killalee</t>
  </si>
  <si>
    <t>Paddy Considine</t>
  </si>
  <si>
    <t>Paddy Considine, Samantha Morton</t>
  </si>
  <si>
    <t>A family of Irish immigrants adjust to life on the mean streets of Hell's Kitchen while also grieving the death of a child.</t>
  </si>
  <si>
    <t>A family of Irish immigrants adjust</t>
  </si>
  <si>
    <t>tt0299117</t>
  </si>
  <si>
    <t>Roger Dodger</t>
  </si>
  <si>
    <t>Dylan Kidd</t>
  </si>
  <si>
    <t>Campbell Scott, Jesse Eisenberg, Isabella Rossellini, Elizabeth Berkley, Jennifer Beals, Mina Badie, Ben Shenkman, Chris Stack, Morena Baccarin, Lisa Emery, Flora Diaz, Stephanie Gatschet, Colin Fickes, Tommy Savas, Gabriel Millman</t>
  </si>
  <si>
    <t>Campbell Scott</t>
  </si>
  <si>
    <t>Campbell Scott, Jesse Eisenberg</t>
  </si>
  <si>
    <t>After breaking up with his lover and boss, a smooth-talking man takes his teenaged nephew out on the town in search of sex.</t>
  </si>
  <si>
    <t>After breaking up with his lover</t>
  </si>
  <si>
    <t>tt0299172</t>
  </si>
  <si>
    <t>Home on the Range</t>
  </si>
  <si>
    <t>Will Finn, John Sanford</t>
  </si>
  <si>
    <t>G.W. Bailey, Roseanne Barr, Bobby Block, Steve Buscemi, Carole Cook, Charlie Dell, Judi Dench, Charles Dennis, Marshall Efron, Joe Flaherty, Cuba Gooding Jr., Charles Haid, Estelle Harris, Lance LeGault, Sam Levine</t>
  </si>
  <si>
    <t>G.W. Bailey</t>
  </si>
  <si>
    <t>G.W. Bailey, Roseanne Barr</t>
  </si>
  <si>
    <t>To save their farm, the resident animals go bounty hunting for a notorious outlaw.</t>
  </si>
  <si>
    <t>To save their farm, the resident</t>
  </si>
  <si>
    <t>tt0299458</t>
  </si>
  <si>
    <t>All the Real Girls</t>
  </si>
  <si>
    <t>David Gordon Green</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</si>
  <si>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</si>
  <si>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</si>
  <si>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Paul Schneider</t>
  </si>
  <si>
    <t>Paul Schneider, Zooey Deschanel</t>
  </si>
  <si>
    <t>Small-town love story of a young man with a reputation for womanizing and his best friend's sister.</t>
  </si>
  <si>
    <t>Small-town love story of a young</t>
  </si>
  <si>
    <t>tt0299658</t>
  </si>
  <si>
    <t>Chicago</t>
  </si>
  <si>
    <t>20/02/2003</t>
  </si>
  <si>
    <t>USA, Germany, Canada, UK</t>
  </si>
  <si>
    <t>Rob Marshall</t>
  </si>
  <si>
    <t>Bill Condon, Bob Fosse</t>
  </si>
  <si>
    <t>Taye Diggs, Cliff Saunders, Catherine Zeta-Jones, Ren√©e Zellweger, Dominic West, Jayne Eastwood, Bruce Beaton, Roman Podhora, John C. Reilly, Colm Feore, Rob Smith, Sean Wayne Doyle, Steve Behal, Robbie Rox, Chita Rivera</t>
  </si>
  <si>
    <t>Taye Diggs</t>
  </si>
  <si>
    <t>Taye Diggs, Cliff Saunders</t>
  </si>
  <si>
    <t>Two death-row murderesses develop a fierce rivalry while competing for publicity, celebrity, and a sleazy lawyer's attention.</t>
  </si>
  <si>
    <t>Two death-row murderesses develop</t>
  </si>
  <si>
    <t>tt0299930</t>
  </si>
  <si>
    <t>Gigli</t>
  </si>
  <si>
    <t>Martin Brest</t>
  </si>
  <si>
    <t>Ben Affleck, Terry Camilleri, David Backus, Lenny Venito, Robert Silver, Luis Alberto Mart√≠nez, Justin Bartha, Jennifer Lopez, Christopher Walken, Todd Giebenhain, Brian Sites, Brian Casey, Les Bradford, David Bonfadini, Dwight Ketchum</t>
  </si>
  <si>
    <t>Ben Affleck, Terry Camilleri</t>
  </si>
  <si>
    <t>Larry Gigli is assigned by a crime boss to kidnap the brother of a prominent district attorney. A beautiful woman known only as Ricki is sent to stay with him to make sure he doesn't mess up the job.</t>
  </si>
  <si>
    <t>Larry Gigli is assigned by a crime</t>
  </si>
  <si>
    <t>tt0299977</t>
  </si>
  <si>
    <t>Ying xiong</t>
  </si>
  <si>
    <t>China, Hong Kong</t>
  </si>
  <si>
    <t>Yimou Zhang</t>
  </si>
  <si>
    <t>Feng Li, Yimou Zhang</t>
  </si>
  <si>
    <t>Jet Li, Tony Chiu-Wai Leung, Maggie Cheung, Ziyi Zhang, Daoming Chen, Donnie Yen, Zhongyuan Liu, Tianyong Zheng, Yan Qin, Chang Xiao Yang, Yakun Zhang, Ma Wen Hua, Jin Ming, Xu Kuang Hua, Shou Xin Wang</t>
  </si>
  <si>
    <t>Jet Li, Tony Chiu-Wai Leung</t>
  </si>
  <si>
    <t>A defense officer, Nameless, was summoned by the King of Qin regarding his success of terminating three warriors.</t>
  </si>
  <si>
    <t>A defense officer, Nameless, was</t>
  </si>
  <si>
    <t>tt0300051</t>
  </si>
  <si>
    <t>Jersey Girl</t>
  </si>
  <si>
    <t>Betty Aberlin, Matt McFarland, Sarah Stafford, Paulie Litt, Christian Fan, Victor Chavez, William Mace, Raquel Castro, Ben Affleck, Jennifer Schwalbach Smith, Jennifer Lopez, George Carlin, Stephen Root, Mike Starr, S. Epatha Merkerson</t>
  </si>
  <si>
    <t>Betty Aberlin</t>
  </si>
  <si>
    <t>Betty Aberlin, Matt McFarland</t>
  </si>
  <si>
    <t>A widower must look after his precocious daughter and rebuild his life and career after he's sidelined by an unexpected tragedy and a personal blowup.</t>
  </si>
  <si>
    <t>A widower must look after his</t>
  </si>
  <si>
    <t>tt0300140</t>
  </si>
  <si>
    <t>Lilja 4-ever</t>
  </si>
  <si>
    <t>Sweden, Denmark</t>
  </si>
  <si>
    <t>Oksana Akinshina, Artyom Bogucharskiy, Lyubov Agapova, Liliya Shinkaryova, Elina Benenson, Pavel Ponomaryov, Tomasz Neuman, Anastasiya Bedredinova, T√µnu Kark, Nikolai Bentsler, Aleksander Dorosjkevitch, Yevgeni Gurov, Aleksandr Sokolenko, Margo Kostelina, Veronika Kovtun</t>
  </si>
  <si>
    <t>Oksana Akinshina</t>
  </si>
  <si>
    <t>Oksana Akinshina, Artyom Bogucharskiy</t>
  </si>
  <si>
    <t>Sixteen-year-old Lilja and her only friend, the young boy Volodja, live in Russia, fantasizing about a better life. One day, Lilja falls in love with Andrej, who is going to Sweden, and invites Lilja to come along and start a new life.</t>
  </si>
  <si>
    <t>Sixteen-year-old Lilja and her</t>
  </si>
  <si>
    <t>tt0300471</t>
  </si>
  <si>
    <t>Shanghai Knights</t>
  </si>
  <si>
    <t>15/08/2003</t>
  </si>
  <si>
    <t>David Dobkin</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</si>
  <si>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</si>
  <si>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</si>
  <si>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</si>
  <si>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When a Chinese rebel murders Chon's</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</si>
  <si>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</si>
  <si>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</si>
  <si>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</si>
  <si>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</si>
  <si>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Kate Bosworth</t>
  </si>
  <si>
    <t>Kate Bosworth, Matthew Davis</t>
  </si>
  <si>
    <t>As a hard-core surfer girl prepares for a big competition, she finds herself falling for a football player.</t>
  </si>
  <si>
    <t>As a hard-core surfer girl prepares</t>
  </si>
  <si>
    <t>tt0300556</t>
  </si>
  <si>
    <t>Timeline</t>
  </si>
  <si>
    <t>Richard Donner</t>
  </si>
  <si>
    <t>Michael Crichton, Jeff Maguire</t>
  </si>
  <si>
    <t>Paul Walker, Frances O'Connor, Gerard Butler, Billy Connolly, David Thewlis, Anna Friel, Neal McDonough, Matt Craven, Ethan Embry, Michael Sheen, Lambert Wilson, Marton Csokas, Rossif Sutherland, Steve Kahan, David La Haye</t>
  </si>
  <si>
    <t>Paul Walker, Frances O'Connor</t>
  </si>
  <si>
    <t>A group of archaeologists become trapped in the past when they go there to retrieve a friend. The group must survive in fourteenth century France before they can escape back to the twenty-first century.</t>
  </si>
  <si>
    <t>A group of archaeologists become</t>
  </si>
  <si>
    <t>tt0301199</t>
  </si>
  <si>
    <t>Dirty Pretty Things</t>
  </si>
  <si>
    <t>Steven Knight</t>
  </si>
  <si>
    <t>Chiwetel Ejiofor, Audrey Tautou, Sergi L√≥pez, Sophie Okonedo, Benedict Wong, Zlatko Buric, Kriss Dosanjh, Israel Oyelumade, Yemi Goodman Ajibade, Nizwar Karanj, Deobia Oparei, Jeffery Kissoon, Kenan Hudaverdi, Damon Younger, Paul Bhattacharjee</t>
  </si>
  <si>
    <t>Chiwetel Ejiofor</t>
  </si>
  <si>
    <t>Chiwetel Ejiofor, Audrey Tautou</t>
  </si>
  <si>
    <t>Undocumented immigrants Okwe and Senay work at a posh London hotel and live in constant fear of deportation. One night Okwe stumbles across evidence of a bizarre murder setting off a series of events that could lead to disaster or freedom.</t>
  </si>
  <si>
    <t>Undocumented immigrants Okwe and</t>
  </si>
  <si>
    <t>tt0301357</t>
  </si>
  <si>
    <t>Good Bye Lenin!</t>
  </si>
  <si>
    <t>Wolfgang Becker</t>
  </si>
  <si>
    <t>Bernd Lichtenberg, Achim von Borries</t>
  </si>
  <si>
    <t>Daniel Br√ºhl, Katrin Sa√ü, Chulpan Khamatova, Maria Simon, Florian Lukas, Alexander Beyer, Burghart Klau√üner, Michael Gwisdek, Christine Schorn, J√ºrgen Holtz, Jochen Stern, Stefan Walz, Eberhard Kirchberg, Hans-Uwe Bauer, Nico Ledermueller</t>
  </si>
  <si>
    <t>Daniel Br√ºhl</t>
  </si>
  <si>
    <t>Daniel Br√ºhl, Katrin Sa√ü</t>
  </si>
  <si>
    <t>In 1990, to protect his fragile mother from a fatal shock after a long coma, a young man must keep her from learning that her beloved nation of East Germany as she knew it has disappeared.</t>
  </si>
  <si>
    <t>In 1990, to protect his fragile</t>
  </si>
  <si>
    <t>EUR 4800000</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</si>
  <si>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</si>
  <si>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</si>
  <si>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</si>
  <si>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</si>
  <si>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Ray Wise</t>
  </si>
  <si>
    <t>Ray Wise, Jonathan Breck</t>
  </si>
  <si>
    <t>Set a few days after the original, a championship basketball team's bus is attacked by The Creeper, the winged, flesh-eating terror, on the last day of his 23-day feeding frenzy.</t>
  </si>
  <si>
    <t>Set a few days after the original,</t>
  </si>
  <si>
    <t>tt0301976</t>
  </si>
  <si>
    <t>The United States of Leland</t>
  </si>
  <si>
    <t>Matthew Ryan Hoge</t>
  </si>
  <si>
    <t>Don Cheadle, Ryan Gosling, Chris Klein, Jena Malone, Lena Olin, Kevin Spacey, Michelle Williams, Martin Donovan, Ann Magnuson, Kerry Washington, Sherilyn Fenn, Matt Malloy, Wesley Jonathan, Michael Pe√±a, Michael Welch</t>
  </si>
  <si>
    <t>Don Cheadle</t>
  </si>
  <si>
    <t>Don Cheadle, Ryan Gosling</t>
  </si>
  <si>
    <t>A young man's experience in a juvenile detention center that touches on the tumultuous changes that befall his family and the community in which he lives.</t>
  </si>
  <si>
    <t>A young man's experience in a</t>
  </si>
  <si>
    <t>tt0302640</t>
  </si>
  <si>
    <t>The Hot Chick</t>
  </si>
  <si>
    <t>Tom Brady</t>
  </si>
  <si>
    <t>Tom Brady, Rob Schneider</t>
  </si>
  <si>
    <t>Rob Schneider, Anna Faris, Matthew Lawrence, Eric Christian Olsen, Robert Davi, Melora Hardin, Alexandra Holden, Rachel McAdams, Maritza Murray, Fay Hauser, Jodi Long, Tia Mowry-Hardrict, Tamera Mowry-Housley, Lee Garlington, Angie Stone</t>
  </si>
  <si>
    <t>Rob Schneider, Anna Faris</t>
  </si>
  <si>
    <t>An attractive and popular teenager, who is mean-spirited toward others, finds herself in the body of an older man, and must find a way to get back to her original body.</t>
  </si>
  <si>
    <t>An attractive and popular teenager,</t>
  </si>
  <si>
    <t>tt0302674</t>
  </si>
  <si>
    <t>Gerry</t>
  </si>
  <si>
    <t>USA, Argentina, Jordan</t>
  </si>
  <si>
    <t>Casey Affleck, Matt Damon</t>
  </si>
  <si>
    <t>Casey Affleck</t>
  </si>
  <si>
    <t>A friendship between two young men is tested when they go for a hike in a desert and forget to bring any water or food with them.</t>
  </si>
  <si>
    <t>A friendship between two young</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</si>
  <si>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</si>
  <si>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</si>
  <si>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</si>
  <si>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</si>
  <si>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Luke Wilson, Will Ferrell</t>
  </si>
  <si>
    <t>Three friends attempt to recapture their glory days by opening up a fraternity near their alma mater.</t>
  </si>
  <si>
    <t>Three friends attempt to recapture</t>
  </si>
  <si>
    <t>tt0303361</t>
  </si>
  <si>
    <t>May</t>
  </si>
  <si>
    <t>Lucky McKee</t>
  </si>
  <si>
    <t>Angela Bettis, Jeremy Sisto, Anna Faris, James Duval, Nichole Hiltz, Kevin Gage, Merle Kennedy, Chandler Riley Hecht, Rachel David, Nora Zehetner, Will Estes, Roxanne Day, Samantha Adams, Brittney Lee Harvey, Connor Matheus</t>
  </si>
  <si>
    <t>Angela Bettis</t>
  </si>
  <si>
    <t>Angela Bettis, Jeremy Sisto</t>
  </si>
  <si>
    <t>A socially awkward veterinary assistant with a lazy eye and obsession with perfection descends into depravity after developing a crush on a boy with perfect hands.</t>
  </si>
  <si>
    <t>A socially awkward veterinary</t>
  </si>
  <si>
    <t>tt0303714</t>
  </si>
  <si>
    <t>Barbershop</t>
  </si>
  <si>
    <t>Mark Brown, Mark Brown</t>
  </si>
  <si>
    <t>Ice Cube, Anthony Anderson, Cedric the Entertainer, Sean Patrick Thomas, Eve, Troy Garity, Michael Ealy, Leonard Earl Howze, Keith David, Jazsmin Lewis, Lahmard J. Tate, Tom Wright, Jason George, DeRay Davis, Sonya Eddy</t>
  </si>
  <si>
    <t>Ice Cube, Anthony Anderson</t>
  </si>
  <si>
    <t>A day in the life of a South Side Chicago barbershop.</t>
  </si>
  <si>
    <t>A day in the life of a South Side</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</si>
  <si>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</si>
  <si>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</si>
  <si>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</si>
  <si>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</si>
  <si>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</si>
  <si>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Rider Strong</t>
  </si>
  <si>
    <t>Rider Strong, Jordan Ladd</t>
  </si>
  <si>
    <t>Five college graduates rent a cabin in the woods and begin to fall victim to a horrifying flesh-eating virus, which attracts the unwanted attention of the homicidal locals.</t>
  </si>
  <si>
    <t>Five college graduates rent a</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</si>
  <si>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</si>
  <si>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</si>
  <si>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</si>
  <si>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</si>
  <si>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Nick Cannon</t>
  </si>
  <si>
    <t>Nick Cannon, Zoe Saldana</t>
  </si>
  <si>
    <t>A band director recruits a Harlem street drummer to play at a Southern university.</t>
  </si>
  <si>
    <t>A band director recruits a Harlem</t>
  </si>
  <si>
    <t>tt0304141</t>
  </si>
  <si>
    <t>Harry Potter and the Prisoner of Azkaban</t>
  </si>
  <si>
    <t>Daniel Radcliffe, Richard Griffiths, Pam Ferris, Fiona Shaw, Harry Melling, Adrian Rawlins, Geraldine Somerville, Lee Ingleby, Lenny Henry, Jimmy Gardner, Gary Oldman, Jim Tavar√©, Robert Hardy, Abby Ford, Rupert Grint</t>
  </si>
  <si>
    <t>Daniel Radcliffe, Richard Griffiths</t>
  </si>
  <si>
    <t>Harry Potter, Ron and Hermione return to Hogwarts School of Witchcraft and Wizardry for their third year of study, where they delve into the mystery surrounding an escaped prisoner who poses a dangerous threat to the young wizard.</t>
  </si>
  <si>
    <t>Harry Potter, Ron and Hermione</t>
  </si>
  <si>
    <t>tt0304415</t>
  </si>
  <si>
    <t>Mona Lisa Smile</t>
  </si>
  <si>
    <t>Mike Newell</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</si>
  <si>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</si>
  <si>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</si>
  <si>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Julia Roberts, Kirsten Dunst</t>
  </si>
  <si>
    <t>A free-thinking art professor teaches conservative 1950s Wellesley girls to question their traditional social roles.</t>
  </si>
  <si>
    <t>A free-thinking art professor</t>
  </si>
  <si>
    <t>tt0304669</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</si>
  <si>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</si>
  <si>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</si>
  <si>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</si>
  <si>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</si>
  <si>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Tim Allen, Elizabeth Mitchell</t>
  </si>
  <si>
    <t>Scott Calvin has been a humble Santa Claus for nearly ten years, but it might come to an end if he doesn't find a Mrs. Claus.</t>
  </si>
  <si>
    <t>Scott Calvin has been a humble</t>
  </si>
  <si>
    <t>tt0304711</t>
  </si>
  <si>
    <t>The Order</t>
  </si>
  <si>
    <t>Syriac</t>
  </si>
  <si>
    <t>Aramaic</t>
  </si>
  <si>
    <t>Heath Ledger, Shannyn Sossamon, Benno F√ºrmann, Mark Addy, Peter Weller, Francesco Carnelutti, Mattia Sbragia, Mirko Casaburo, Giulia Lombardi, Richard Bremmer, Maria Cristina Macc√†, Paola Emilia Villa, Rosalinda Celentano, Alessandra Costanzo, Paolo Lorimer</t>
  </si>
  <si>
    <t>Heath Ledger, Shannyn Sossamon</t>
  </si>
  <si>
    <t>A young priest is sent to Rome to investigate the troubling death of the head of his order.</t>
  </si>
  <si>
    <t>A young priest is sent to Rome</t>
  </si>
  <si>
    <t>tt0305206</t>
  </si>
  <si>
    <t>American Splendor</t>
  </si>
  <si>
    <t>Shari Springer Berman, Robert Pulcini</t>
  </si>
  <si>
    <t>Harvey Pekar, Joyce Brabner</t>
  </si>
  <si>
    <t>Chris Ambrose, Joey Krajcar, Josh Hutcherson, Cameron Carter, Daniel Tay, Mary Faktor, Paul Giamatti, Harvey Pekar, Shari Springer Berman, Larry John Meyers, Vivienne Benesch, Barbara Brown, Earl Billings, Danny Hoch, James Urbaniak</t>
  </si>
  <si>
    <t>Chris Ambrose</t>
  </si>
  <si>
    <t>Chris Ambrose, Joey Krajcar</t>
  </si>
  <si>
    <t>An original mix of fiction and reality illuminates the life of comic book hero everyman</t>
  </si>
  <si>
    <t>An original mix of fiction and</t>
  </si>
  <si>
    <t>tt0305224</t>
  </si>
  <si>
    <t>Anger Management</t>
  </si>
  <si>
    <t>Adam Sandler, Jack Nicholson, Marisa Tomei, Luis Guzm√°n, Allen Covert, Lynne Thigpen, Kurt Fuller, Jonathan Loughran, Krista Allen, January Jones, Woody Harrelson, John Turturro, Kevin Nealon, Conrad Goode, Gina Gallego</t>
  </si>
  <si>
    <t>Adam Sandler, Jack Nicholson</t>
  </si>
  <si>
    <t>Dave Buznik is a businessman who is wrongly sentenced to an anger management program, where he meets an aggressive instructor.</t>
  </si>
  <si>
    <t>Dave Buznik is a businessman who</t>
  </si>
  <si>
    <t>tt0305357</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</si>
  <si>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</si>
  <si>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</si>
  <si>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</si>
  <si>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</si>
  <si>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The Angels investigate a series</t>
  </si>
  <si>
    <t>tt0305669</t>
  </si>
  <si>
    <t>Bringing Down the House</t>
  </si>
  <si>
    <t>Jason Filardi</t>
  </si>
  <si>
    <t>Steve Martin, Queen Latifah, Eugene Levy, Joan Plowright, Jean Smart, Kimberly J. Brown, Angus T. Jones, Missi Pyle, Michael Rosenbaum, Betty White, Steve Harris, Jim Haynie, Aengus James, Jernard Burks, Bronzell Miller</t>
  </si>
  <si>
    <t>Steve Martin</t>
  </si>
  <si>
    <t>Steve Martin, Queen Latifah</t>
  </si>
  <si>
    <t>When a lonely guy meets a woman on the internet who happens to be in prison, she breaks out to get him to prove her innocence, and proceeds to wreak havoc on his middle-class life.</t>
  </si>
  <si>
    <t>When a lonely guy meets a woman</t>
  </si>
  <si>
    <t>tt0305711</t>
  </si>
  <si>
    <t>Just Married</t>
  </si>
  <si>
    <t>Sam Harper</t>
  </si>
  <si>
    <t>Ashton Kutcher, Brittany Murphy, Christian Kane, David Moscow, Monet Mazur, David Rasche, Thad Luckinbill, David Agranov, Taran Killam, Raymond J. Barry, Toshi Toda, George Gaynes, Massimo Schina, Valeria Andrews, Alex Thomas</t>
  </si>
  <si>
    <t>Ashton Kutcher, Brittany Murphy</t>
  </si>
  <si>
    <t>A young newlywed couple honeymoon in Europe, where obstacles challenge their ability to sustain the marriage.</t>
  </si>
  <si>
    <t>A young newlywed couple honeymoon</t>
  </si>
  <si>
    <t>tt0306047</t>
  </si>
  <si>
    <t>Scary Movie 3</t>
  </si>
  <si>
    <t>20/02/2004</t>
  </si>
  <si>
    <t>Craig Mazin, Pat Proft</t>
  </si>
  <si>
    <t>Pamela Anderson, Jenny McCarthy, Marny Eng, Charlie Sheen, Simon Rex, Jianna Ballard, Jeremy Piven, Anna Faris, Timothy Stack, Elaine Klimaszewski, Diane Klimaszewski, Camryn Manheim, Drew Mikuska, Regina Hall, Darrell Hammond</t>
  </si>
  <si>
    <t>Pamela Anderson</t>
  </si>
  <si>
    <t>Pamela Anderson, Jenny McCarthy</t>
  </si>
  <si>
    <t>Cindy must investigate mysterious crop circles and video tapes, and help the President in preventing an alien invasion.</t>
  </si>
  <si>
    <t>Cindy must investigate mysterious</t>
  </si>
  <si>
    <t>tt0306434</t>
  </si>
  <si>
    <t>Aankhen</t>
  </si>
  <si>
    <t>Vipul Amrutlal Shah</t>
  </si>
  <si>
    <t>Shobhna Desai, Aatish Kapadia</t>
  </si>
  <si>
    <t>Amitabh Bachchan, Akshay Kumar, Sushmita Sen, Arjun Rampal, Paresh Rawal, Aditya Pancholi, Bipasha Basu, Kashmira Shah, Ajit Vachani, Arun Bali, Daya Shankar Pandey, Paresh Ganatra, Depesh Shah, Malvika Singh, Ashok Banthia</t>
  </si>
  <si>
    <t>Amitabh Bachchan, Akshay Kumar</t>
  </si>
  <si>
    <t>After a temperamental man is unceremoniously stripped of his duties as a bank manager, he decides to seek revenge by robbing the bank. He trains three blind men to do this risky task for him.</t>
  </si>
  <si>
    <t>After a temperamental man is unceremoniously</t>
  </si>
  <si>
    <t>tt0306685</t>
  </si>
  <si>
    <t>Cradle 2 the Grave</t>
  </si>
  <si>
    <t>John O'Brien, John O'Brien</t>
  </si>
  <si>
    <t>Jet Li, DMX, Anthony Anderson, Kelly Hu, Tom Arnold, Mark Dacascos, Gabrielle Union, Michael Jace, Drag-On, Paige Hurd, Paolo Seganti, Richard Trapp, Ron Yuan, Woon Young Park, Johnny Nguyen</t>
  </si>
  <si>
    <t>Jet Li, DMX, Anthony Anderson</t>
  </si>
  <si>
    <t>A jewel thief's daughter is kidnapped after he steals a collection of prized black diamonds, which aren't at all what they seem.</t>
  </si>
  <si>
    <t>A jewel thief's daughter is kidnapped</t>
  </si>
  <si>
    <t>tt0306734</t>
  </si>
  <si>
    <t>Le divorce</t>
  </si>
  <si>
    <t>James Ivory</t>
  </si>
  <si>
    <t>Diane Johnson, Ruth Prawer Jhabvala</t>
  </si>
  <si>
    <t>Kate Hudson, Jean-Marie Lhomme, Naomi Watts, Esm√©e Buchet-De√†k, Jean-Jacques Pivert, Melvil Poupaud, Catherine Samie, Samuel Labarthe, Leslie Caron, Thierry Lhermitte, Nathalie Richard, Samuel Gruen, Peter Wyckoff, Sandrel Lonnoy, Glenn Close</t>
  </si>
  <si>
    <t>Kate Hudson, Jean-Marie Lhomme</t>
  </si>
  <si>
    <t>French vs. American social customs and behaviors are observed in a story about an American visiting her Frenchman-wed sister in Paris.</t>
  </si>
  <si>
    <t>French vs. American social customs</t>
  </si>
  <si>
    <t>tt0306841</t>
  </si>
  <si>
    <t>The Lizzie McGuire Movie</t>
  </si>
  <si>
    <t>Jim Fall</t>
  </si>
  <si>
    <t>Susan Estelle Jansen, Ed Decter</t>
  </si>
  <si>
    <t>Hilary Duff, Adam Lamberg, Hallie Todd, Robert Carradine, Jake Thomas, Ashlie Brillault, Clayton Snyder, Alex Borstein, Yani Gellman, Brendan Kelly, Carly Schroeder, Daniel Escobar, Jody Racicot, Peter Kelamis, Terra C. MacLeod</t>
  </si>
  <si>
    <t>Hilary Duff</t>
  </si>
  <si>
    <t>Hilary Duff, Adam Lamberg</t>
  </si>
  <si>
    <t>Lizzie McGuire has graduated from middle school and takes a trip to Rome, Italy with her class. And what was supposed to be only a normal trip, becomes a teenager's dream come true.</t>
  </si>
  <si>
    <t>Lizzie McGuire has graduated from</t>
  </si>
  <si>
    <t>tt0307453</t>
  </si>
  <si>
    <t>Shark Tale</t>
  </si>
  <si>
    <t>Bibo Bergeron, Vicky Jenson</t>
  </si>
  <si>
    <t>Michael J. Wilson, Rob Letterman</t>
  </si>
  <si>
    <t>Will Smith, Robert De Niro, Ren√©e Zellweger, Jack Black, Angelina Jolie, Martin Scorsese, Ziggy Marley, Doug E. Doug, Michael Imperioli, Vincent Pastore, Peter Falk, Katie Couric, David Soren, David P. Smith, Bobb'e J. Thompson</t>
  </si>
  <si>
    <t>Will Smith, Robert De Niro</t>
  </si>
  <si>
    <t>When a son of a gangster shark boss is accidentally killed while on the hunt, his would-be prey and his vegetarian brother decide to use the incident to their own advantage.</t>
  </si>
  <si>
    <t>When a son of a gangster shark</t>
  </si>
  <si>
    <t>tt0307479</t>
  </si>
  <si>
    <t>Solaris</t>
  </si>
  <si>
    <t>Stanislaw Lem, Steven Soderbergh</t>
  </si>
  <si>
    <t>George Clooney, Natascha McElhone, Viola Davis, Jeremy Davies, Ulrich Tukur, John Cho, Morgan Rusler, Shane Skelton, Donna Kimball, Michael Ensign, Elpidia Carrillo, Kent Faulcon, Lauren Cohn, Tony Clemons</t>
  </si>
  <si>
    <t>George Clooney, Natascha McElhone</t>
  </si>
  <si>
    <t>A troubled psychologist is sent to investigate the crew of an isolated research station orbiting a bizarre planet.</t>
  </si>
  <si>
    <t>A troubled psychologist is sent</t>
  </si>
  <si>
    <t>tt0307901</t>
  </si>
  <si>
    <t>25th Hour</t>
  </si>
  <si>
    <t>David Benioff, David Benioff</t>
  </si>
  <si>
    <t>Edward Norton, Philip Seymour Hoffman, Barry Pepper, Rosario Dawson, Anna Paquin, Brian Cox, Tony Siragusa, Levani, Tony Devon, Misha Kuznetsov, Isiah Whitlock Jr., Michael Genet, Patrice O'Neal, Al Palagonia, Aaron Stanford</t>
  </si>
  <si>
    <t>Edward Norton, Philip Seymour Hoffman</t>
  </si>
  <si>
    <t>Cornered by the DEA, convicted New York drug dealer Montgomery Brogan reevaluates his life in the 24 remaining hours before facing a seven-year jail term.</t>
  </si>
  <si>
    <t>Cornered by the DEA, convicted</t>
  </si>
  <si>
    <t>tt0307987</t>
  </si>
  <si>
    <t>Bad Santa</t>
  </si>
  <si>
    <t>Glenn Ficarra, John Requa</t>
  </si>
  <si>
    <t>Billy Bob Thornton, Tony Cox, Brett Kelly, Lauren Graham, Lauren Tom, Bernie Mac, John Ritter, Ajay Naidu, Lorna Scott, Harrison Bieker, Alex Borstein, Alexandra Korhan, Dylan Charles, Billy Gardell, Lisa Ross</t>
  </si>
  <si>
    <t>Billy Bob Thornton, Tony Cox</t>
  </si>
  <si>
    <t>A miserable conman and his partner pose as Santa and his Little Helper to rob department stores on Christmas Eve. But they run into problems when the conman befriends a troubled kid.</t>
  </si>
  <si>
    <t>A miserable conman and his partner</t>
  </si>
  <si>
    <t>tt0308055</t>
  </si>
  <si>
    <t>Bobby</t>
  </si>
  <si>
    <t>19/01/2007</t>
  </si>
  <si>
    <t>Emilio Estevez</t>
  </si>
  <si>
    <t>Harry Belafonte, Joy Bryant, Nick Cannon, Emilio Estevez, Laurence Fishburne, Brian Geraghty, Heather Graham, Anthony Hopkins, Helen Hunt, Joshua Jackson, David Krumholtz, Ashton Kutcher, Shia LaBeouf, Lindsay Lohan, William H. Macy</t>
  </si>
  <si>
    <t>Harry Belafonte</t>
  </si>
  <si>
    <t>Harry Belafonte, Joy Bryant</t>
  </si>
  <si>
    <t>The story of the assassination of U.S. Senator</t>
  </si>
  <si>
    <t>The story of the assassination</t>
  </si>
  <si>
    <t>tt0308152</t>
  </si>
  <si>
    <t>Dead End</t>
  </si>
  <si>
    <t>Jean-Baptiste Andrea, Fabrice Canepa</t>
  </si>
  <si>
    <t>Ray Wise, Lin Shaye, Mick Cain, Alexandra Holden, William Rosenfeld, Amber Smith, Karen S. Gregan, Sharon Madden, Steve Valentine, Jimmie F. Skaggs, Clement Blake</t>
  </si>
  <si>
    <t>Ray Wise, Lin Shaye</t>
  </si>
  <si>
    <t>Christmas Eve. On his way to his in-laws with his family, Frank Harrington decides to try a shortcut, for the first time in 20 years. It turns out to be the biggest mistake of his life.</t>
  </si>
  <si>
    <t>Christmas Eve. On his way to his</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</si>
  <si>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</si>
  <si>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</si>
  <si>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</si>
  <si>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</si>
  <si>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Antonio Banderas, Lucy Liu</t>
  </si>
  <si>
    <t>Tasked with destroying each other, an FBI agent and a rogue DIA agent soon discover that there's a much bigger enemy at work.</t>
  </si>
  <si>
    <t>Tasked with destroying each other,</t>
  </si>
  <si>
    <t>tt0308379</t>
  </si>
  <si>
    <t>Dark Water</t>
  </si>
  <si>
    <t>Honogurai mizu no soko kara</t>
  </si>
  <si>
    <t>19/01/2002</t>
  </si>
  <si>
    <t>Hideo Nakata</t>
  </si>
  <si>
    <t>K√¥ji Suzuki, Ken'ichi Suzuki</t>
  </si>
  <si>
    <t>Hitomi Kuroki, Rio Kanno, Mirei Oguchi, Asami Mizukawa, Fumiyo Kohinata, Yu Tokui, Isao Yatsu, Shigemitsu Ogi, Maiko Asano, Yukiko Ikari, Shinji Nomura, Kiriko Shimizu, Teruko Hanahara, Youko Yasuda, Shichirou Gou</t>
  </si>
  <si>
    <t>Hitomi Kuroki</t>
  </si>
  <si>
    <t>Hitomi Kuroki, Rio Kanno</t>
  </si>
  <si>
    <t>A mother and her 6 year old daughter move into a creepy apartment whose every surface is permeated by water.</t>
  </si>
  <si>
    <t>A mother and her 6 year old daughter</t>
  </si>
  <si>
    <t>tt0308383</t>
  </si>
  <si>
    <t>The Human Stain</t>
  </si>
  <si>
    <t>Germany, Ireland, USA</t>
  </si>
  <si>
    <t>Robert Benton</t>
  </si>
  <si>
    <t>Philip Roth, Nicholas Meyer</t>
  </si>
  <si>
    <t>Anthony Hopkins, Nicole Kidman, Ed Harris, Gary Sinise, Wentworth Miller, Jacinda Barrett, Harry Lennix, Clark Gregg, Anna Deavere Smith, Lizan Mitchell, Kerry Washington, Phyllis Newman, Margo Martindale, Ron Canada, Mili Avital</t>
  </si>
  <si>
    <t>Anthony Hopkins, Nicole Kidman</t>
  </si>
  <si>
    <t>When a disgraced former college dean has a romance with a mysterious younger woman haunted by her dark, twisted past, he is forced to confront a shocking fact about his own life that he has kept secret for fifty years.</t>
  </si>
  <si>
    <t>When a disgraced former college</t>
  </si>
  <si>
    <t>tt0308506</t>
  </si>
  <si>
    <t>Like Mike</t>
  </si>
  <si>
    <t>John Schultz</t>
  </si>
  <si>
    <t>Michael Elliot, Michael Elliot</t>
  </si>
  <si>
    <t>Shad Moss, Morris Chestnut, Jonathan Lipnicki, Brenda Song, Jesse Plemons, Julius Ritter, Crispin Glover, Anne Meara, Robert Forster, Eugene Levy, Roger W. Morrissey, Timon Kyle Durrett, Stephen Thompson, Alex Krilov, David Brown</t>
  </si>
  <si>
    <t>Shad Moss</t>
  </si>
  <si>
    <t>Shad Moss, Morris Chestnut</t>
  </si>
  <si>
    <t>A 14-year-old orphan becomes an NBA superstar after trying on a pair of sneakers with the faded initials "M.J." inside.</t>
  </si>
  <si>
    <t>A 14-year-old orphan becomes an</t>
  </si>
  <si>
    <t>tt0308644</t>
  </si>
  <si>
    <t>Finding Neverland</t>
  </si>
  <si>
    <t>Allan Knee, David Magee</t>
  </si>
  <si>
    <t>Johnny Depp, Kate Winslet, Julie Christie, Radha Mitchell, Dustin Hoffman, Freddie Highmore, Joe Prospero, Nick Roud, Luke Spill, Ian Hart, Kelly Macdonald, Mackenzie Crook, Eileen Essell, Jimmy Gardner, Oliver Fox</t>
  </si>
  <si>
    <t>Johnny Depp, Kate Winslet</t>
  </si>
  <si>
    <t>The story of Sir J.M. Barrie's friendship with a family who inspired him to create Peter Pan</t>
  </si>
  <si>
    <t>The story of Sir J.M. Barrie's</t>
  </si>
  <si>
    <t>tt0308878</t>
  </si>
  <si>
    <t>The Shape of Things</t>
  </si>
  <si>
    <t>Neil LaBute, Neil LaBute</t>
  </si>
  <si>
    <t>Gretchen Mol, Paul Rudd, Rachel Weisz, Frederick Weller</t>
  </si>
  <si>
    <t>Gretchen Mol</t>
  </si>
  <si>
    <t>Gretchen Mol, Paul Rudd</t>
  </si>
  <si>
    <t>A quiet, unassuming man begins to change in a major way as a result of meeting a new, art-student girlfriend, and his friends are unsettled by the transformation.</t>
  </si>
  <si>
    <t>A quiet, unassuming man begins</t>
  </si>
  <si>
    <t>tt0309377</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</si>
  <si>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</si>
  <si>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</si>
  <si>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</si>
  <si>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Clint Eastwood, Jeff Daniels</t>
  </si>
  <si>
    <t>Still recovering from a heart transplant, retired F.B.I. profiler Terry McCaleb (</t>
  </si>
  <si>
    <t>Still recovering from a heart</t>
  </si>
  <si>
    <t>tt0309530</t>
  </si>
  <si>
    <t>Down with Love</t>
  </si>
  <si>
    <t>23/01/2004</t>
  </si>
  <si>
    <t>Eve Ahlert, Dennis Drake</t>
  </si>
  <si>
    <t>Ren√©e Zellweger, Ewan McGregor, Sarah Paulson, David Hyde Pierce, Rachel Dratch, Jack Plotnick, Tony Randall, John Aylward, Warren Munson, Matt Ross, Michael Ensign, Timothy Omundson, Jeri Ryan, Ivana Milicevic, Melissa George</t>
  </si>
  <si>
    <t>Ren√©e Zellweger, Ewan McGregor</t>
  </si>
  <si>
    <t>In 1962 New York City, love blossoms between a playboy journalist and a feminist advice author.</t>
  </si>
  <si>
    <t>In 1962 New York City, love blossoms</t>
  </si>
  <si>
    <t>tt0309593</t>
  </si>
  <si>
    <t>Final Destination 2</t>
  </si>
  <si>
    <t>David R. Ellis</t>
  </si>
  <si>
    <t>Ali Larter, A.J. Cook, Michael Landes, David Paetkau, James Kirk, Lynda Boyd, Keegan Connor Tracy, Jonathan Cherry, Terrence 'T.C.' Carson, Justina Machado, Tony Todd, Sarah Carter, Alejandro Rae, Shaun Sipos, Andrew Airlie</t>
  </si>
  <si>
    <t>Ali Larter</t>
  </si>
  <si>
    <t>Ali Larter, A.J. Cook</t>
  </si>
  <si>
    <t>When Kimberly has a violent premonition of a highway pileup she blocks the freeway, keeping a few others meant to die, safe. Or are they? The survivors mysteriously start dying and it's up to Kimberly to stop it before she's next.</t>
  </si>
  <si>
    <t>When Kimberly has a violent premonition</t>
  </si>
  <si>
    <t>tt0309698</t>
  </si>
  <si>
    <t>Identity</t>
  </si>
  <si>
    <t>Michael Cooney</t>
  </si>
  <si>
    <t>John Cusack, Ray Liotta, Amanda Peet, John Hawkes, Alfred Molina, Clea DuVall, John C. McGinley, William Lee Scott, Jake Busey, Pruitt Taylor Vince, Rebecca De Mornay, Carmen Argenziano, Marshall Bell, Leila Kenzle, Matt Letscher</t>
  </si>
  <si>
    <t>John Cusack, Ray Liotta</t>
  </si>
  <si>
    <t>Stranded at a desolate Nevada motel during a nasty rain storm, ten strangers become acquainted with each other when they realize that they're being killed off one by one.</t>
  </si>
  <si>
    <t>Stranded at a desolate Nevada</t>
  </si>
  <si>
    <t>tt0309820</t>
  </si>
  <si>
    <t>Luther</t>
  </si>
  <si>
    <t>Germany, USA, Czech Republic, Italy</t>
  </si>
  <si>
    <t>Eric Till</t>
  </si>
  <si>
    <t>Camille Thomasson, Bart Gavigan</t>
  </si>
  <si>
    <t>Joseph Fiennes, Alfred Molina, Jonathan Firth, Claire Cox, Peter Ustinov, Bruno Ganz, Uwe Ochsenknecht, Mathieu Carri√®re, Benjamin Sadler, Jochen Horst, Torben Liebrecht, Maria Simon, Lars Rudolph, Marco Hofschneider, Christopher Buchholz</t>
  </si>
  <si>
    <t>Joseph Fiennes</t>
  </si>
  <si>
    <t>Joseph Fiennes, Alfred Molina</t>
  </si>
  <si>
    <t>During the early sixteenth century, idealistic German monk Martin Luther, disgusted by the materialism in the Catholic Church, begins the dialogue that will lead to the Protestant Reformation.</t>
  </si>
  <si>
    <t>During the early sixteenth century,</t>
  </si>
  <si>
    <t>tt0309912</t>
  </si>
  <si>
    <t>Nicholas Nickleby</t>
  </si>
  <si>
    <t>Douglas McGrath</t>
  </si>
  <si>
    <t>Charles Dickens, Douglas McGrath</t>
  </si>
  <si>
    <t>Stella Gonet, Andrew Havill, Henry McGrath, Hugh Mitchell, Poppy Rogers, Jessie Lou Roberts, Charlie Hunnam, Romola Garai, Tom Courtenay, Christopher Plummer, Anne Hathaway, Jim Broadbent, Angela Curran, Jamie Bell, Juliet Stevenson</t>
  </si>
  <si>
    <t>Stella Gonet</t>
  </si>
  <si>
    <t>Stella Gonet, Andrew Havill</t>
  </si>
  <si>
    <t>A young, compassionate man struggles to save his family and friends from the abusive exploitation of his cold-heartedly grasping uncle.</t>
  </si>
  <si>
    <t>A young, compassionate man struggles</t>
  </si>
  <si>
    <t>tt0309987</t>
  </si>
  <si>
    <t>The Dreamers</t>
  </si>
  <si>
    <t>UK, France, Italy, USA</t>
  </si>
  <si>
    <t>Bernardo Bertolucci</t>
  </si>
  <si>
    <t>Gilbert Adair, Gilbert Adair</t>
  </si>
  <si>
    <t>Michael Pitt, Eva Green, Louis Garrel, Anna Chancellor, Robin Renucci, Jean-Pierre Kalfon, Jean-Pierre L√©aud, Florian Cadiou, Pierre Hancisse, Valentin Merlet, Lola Peploe, Ingy Fillion</t>
  </si>
  <si>
    <t>Michael Pitt</t>
  </si>
  <si>
    <t>Michael Pitt, Eva Green</t>
  </si>
  <si>
    <t>A young American studying in Paris in 1968 strikes up a friendship with a French brother and sister. Set against the background of the '68 Paris student riots.</t>
  </si>
  <si>
    <t>A young American studying in Paris</t>
  </si>
  <si>
    <t>tt0310203</t>
  </si>
  <si>
    <t>Tais-toi!</t>
  </si>
  <si>
    <t>Francis Veber, Serge Frydman</t>
  </si>
  <si>
    <t>G√©rard Depardieu, Jean Reno, Richard Berry, Andr√© Dussollier, Jean-Pierre Malo, Jean-Michel Noirey, Laurent Gamelon, Aur√©lien Recoing, Vincent Moscato, Ticky Holgado, Michel Aumont, Leonor Varela, Loic Brabant, Arnaud Cassand, Edgar Givry</t>
  </si>
  <si>
    <t>G√©rard Depardieu, Jean Reno</t>
  </si>
  <si>
    <t>One prisoner tells to another that he hid a very large amount of money before the arrest. Together they manage to escape, but this is where their adventures are just beginning.</t>
  </si>
  <si>
    <t>One prisoner tells to another</t>
  </si>
  <si>
    <t>EUR 27440000</t>
  </si>
  <si>
    <t>tt0310281</t>
  </si>
  <si>
    <t>A Mighty Wind</t>
  </si>
  <si>
    <t>Jim Moret, Stuart Luce, Mary Gross, Marty Belafsky, Michael S. Baser, Jared Nelson Smith, Ryan Raddatz, Todd Lieberman, Matthew Joy, Laura Harris, Brian Riley, Harry Shearer, Michael McKean, Christopher Guest, Eugene Levy</t>
  </si>
  <si>
    <t>Jim Moret</t>
  </si>
  <si>
    <t>Jim Moret, Stuart Luce</t>
  </si>
  <si>
    <t>Mockumentary captures the reunion of 1960s folk trio the Folksmen as they prepare for a show at The Town Hall to memorialize a recently deceased concert promoter.</t>
  </si>
  <si>
    <t>Mockumentary captures the reunion</t>
  </si>
  <si>
    <t>tt0310357</t>
  </si>
  <si>
    <t>Willard</t>
  </si>
  <si>
    <t>29/07/2005</t>
  </si>
  <si>
    <t>Glen Morgan</t>
  </si>
  <si>
    <t>Glen Morgan, Gilbert Ralston</t>
  </si>
  <si>
    <t>Crispin Glover, R. Lee Ermey, Laura Harring, Jackie Burroughs, Ashlyn Gere, William S. Taylor, Edward Horn, Gus Lynch, Laara Sadiq, David Parker, Ty Olsson</t>
  </si>
  <si>
    <t>Crispin Glover</t>
  </si>
  <si>
    <t>Crispin Glover, R. Lee Ermey</t>
  </si>
  <si>
    <t>A young man with an unusual connection to rats uses them at his own sociopathic will.</t>
  </si>
  <si>
    <t>A young man with an unusual connection</t>
  </si>
  <si>
    <t>tt0310775</t>
  </si>
  <si>
    <t>Boksuneun naui geot</t>
  </si>
  <si>
    <t>Korean Sign Language</t>
  </si>
  <si>
    <t>Myeong-chan Park, Mu-yeong Lee</t>
  </si>
  <si>
    <t>Kang-ho Song, Ha-kyun Shin, Doona Bae, Ji-Eun Lim, Bo-bae Han, Dae-yeon Lee, Ju-bong Gi, Se-dong Kim, Yoon-mi Lee, Seung-bum Ryoo, Dae-han Ji, Jong-su Heo, Masashi Fujimoto, Gyu-su Jeong, Jae-yeong Jeong</t>
  </si>
  <si>
    <t>Kang-ho Song</t>
  </si>
  <si>
    <t>Kang-ho Song, Ha-kyun Shin</t>
  </si>
  <si>
    <t>A recently laid off factory worker kidnaps his former boss' friend's daughter, hoping to use the ransom money to pay for his sister's kidney transplant.</t>
  </si>
  <si>
    <t>A recently laid off factory worker</t>
  </si>
  <si>
    <t>tt0310910</t>
  </si>
  <si>
    <t>Confidence</t>
  </si>
  <si>
    <t>James Foley</t>
  </si>
  <si>
    <t>Doug Jung</t>
  </si>
  <si>
    <t>Edward Burns, Rachel Weisz, Morris Chestnut, Leland Orser, Louis Lombardi, Paul Giamatti, Brian Van Holt, Donal Logue, Luis Guzm√°n, April O'Brien, Jay Giannone, Tommy 'Tiny' Lister, Franky G, Dustin Hoffman, Melissa Lawner</t>
  </si>
  <si>
    <t>Edward Burns</t>
  </si>
  <si>
    <t>Edward Burns, Rachel Weisz</t>
  </si>
  <si>
    <t>Jake Vig is a consummate grifter about to pull his biggest con yet, one set to avenge his friend's murder. But his last scam backfired, leaving him indebted to a mob boss and his enforcer.</t>
  </si>
  <si>
    <t>Jake Vig is a consummate grifter</t>
  </si>
  <si>
    <t>tt0311113</t>
  </si>
  <si>
    <t>Master and Commander: The Far Side of the World</t>
  </si>
  <si>
    <t>Peter Weir</t>
  </si>
  <si>
    <t>Patrick O'Brian, Peter Weir</t>
  </si>
  <si>
    <t>Russell Crowe, Paul Bettany, James D'Arcy, Edward Woodall, Chris Larkin, Max Pirkis, Jack Randall, Max Benitz, Lee Ingleby, Richard Pates, Robert Pugh, Richard McCabe, Ian Mercer, Tony Dolan, David Threlfall</t>
  </si>
  <si>
    <t>Russell Crowe, Paul Bettany</t>
  </si>
  <si>
    <t>During the Napoleonic Wars, a brash British captain pushes his ship and crew to their limits in pursuit of a formidable French war vessel around South America.</t>
  </si>
  <si>
    <t>During the Napoleonic Wars, a</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</si>
  <si>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</si>
  <si>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</si>
  <si>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</si>
  <si>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</si>
  <si>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Sigourney Weaver, Jon Voight</t>
  </si>
  <si>
    <t>A wrongfully convicted boy is sent to a brutal desert detention camp where he joins the job of digging holes for some mysterious reason.</t>
  </si>
  <si>
    <t>A wrongfully convicted boy is</t>
  </si>
  <si>
    <t>tt0311429</t>
  </si>
  <si>
    <t>The League of Extraordinary Gentlemen</t>
  </si>
  <si>
    <t>USA, Germany, Czech Republic, UK</t>
  </si>
  <si>
    <t>Stephen Norrington</t>
  </si>
  <si>
    <t>Alan Moore, Kevin O'Neill</t>
  </si>
  <si>
    <t>Sean Connery, Naseeruddin Shah, Peta Wilson, Tony Curran, Stuart Townsend, Shane West, Jason Flemyng, Richard Roxburgh, Max Ryan, Tom Goodman-Hill, David Hemmings, Terry O'Neill, Rudolf Pellar, Robert Willox, Robert Orr</t>
  </si>
  <si>
    <t>Sean Connery, Naseeruddin Shah</t>
  </si>
  <si>
    <t>In an alternate Victorian Age world, a group of famous contemporary fantasy, science fiction, and adventure characters team up on a secret mission.</t>
  </si>
  <si>
    <t>In an alternate Victorian Age</t>
  </si>
  <si>
    <t>tt0311519</t>
  </si>
  <si>
    <t>Mies vailla menneisyytt√§</t>
  </si>
  <si>
    <t>Finland, Germany, France</t>
  </si>
  <si>
    <t>Aki Kaurism√§ki</t>
  </si>
  <si>
    <t>Markku Peltola, Kati Outinen, Juhani Niemel√§, Kaija Pakarinen, Sakari Kuosmanen, Annikki T√§hti, Anneli Sauli, Elina Salo, Outi M√§enp√§√§, Esko Nikkari, Pertti Sveholm, Matti Wuori, Aino Seppo, Janne Hyyti√§inen, Antti Reini</t>
  </si>
  <si>
    <t>Markku Peltola</t>
  </si>
  <si>
    <t>Markku Peltola, Kati Outinen</t>
  </si>
  <si>
    <t>M arrives in Helsinki only to be viciously attacked by thugs and pronounced dead by medics. He revives but with no memory of his past or his identity. He rebuilds his life from scratch, but the past inevitably catches up with him.</t>
  </si>
  <si>
    <t>M arrives in Helsinki only to</t>
  </si>
  <si>
    <t>FIM 8000000</t>
  </si>
  <si>
    <t>tt0311648</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</si>
  <si>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</si>
  <si>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</si>
  <si>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</si>
  <si>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Katie Holmes</t>
  </si>
  <si>
    <t>Katie Holmes, Derek Luke</t>
  </si>
  <si>
    <t>A wayward daughter invites her dying mother and the rest of her estranged family to her apartment for Thanksgiving dinner.</t>
  </si>
  <si>
    <t>A wayward daughter invites her</t>
  </si>
  <si>
    <t>tt0312004</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</si>
  <si>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</si>
  <si>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</si>
  <si>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</si>
  <si>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Peter Sallis</t>
  </si>
  <si>
    <t>Peter Sallis, Ralph Fiennes</t>
  </si>
  <si>
    <t>Wallace and his loyal dog, Gromit, set out to discover the mystery behind the garden sabotage that plagues their village and threatens the annual giant vegetable growing contest.</t>
  </si>
  <si>
    <t>Wallace and his loyal dog, Gromit,</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</si>
  <si>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</si>
  <si>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</si>
  <si>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</si>
  <si>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</si>
  <si>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</si>
  <si>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Mike Myers, Alec Baldwin</t>
  </si>
  <si>
    <t>Two bored children have their lives turned upside down when a talking cat comes to visit them.</t>
  </si>
  <si>
    <t>Two bored children have their</t>
  </si>
  <si>
    <t>tt0312549</t>
  </si>
  <si>
    <t>Veronica Guerin</t>
  </si>
  <si>
    <t>Carol Doyle, Carol Doyle</t>
  </si>
  <si>
    <t>Cate Blanchett, Gerard McSorley, Ciar√°n Hinds, Brenda Fricker, Don Wycherley, Barry Barnes, Simon O'Driscoll, Emmet Bergin, Charlotte Bradley, Mark Lambert, Garrett Keogh, Maria McDermottroe, Paudge Behan, Joe Hanley, David Murray</t>
  </si>
  <si>
    <t>Cate Blanchett, Gerard McSorley</t>
  </si>
  <si>
    <t>An Irish journalist writes a series of stories about drug dealers.</t>
  </si>
  <si>
    <t>An Irish journalist writes a series</t>
  </si>
  <si>
    <t>tt0312843</t>
  </si>
  <si>
    <t>Jisatsu s√¢kuru</t>
  </si>
  <si>
    <t>25/11/2011</t>
  </si>
  <si>
    <t>Sion Sono</t>
  </si>
  <si>
    <t>Ryo Ishibashi, Masatoshi Nagase, Mai Hosho, Tamao Sat√¥, Takashi Nomura, Rolly, Joshua, Masato Tsujioka, K√¥suke Hamamoto, Kei Nagase, Y√¥ko Kamon, Maiko Mori, Sayako Hagiwara, Takatoshi Kaneko, Mika Miyakawa</t>
  </si>
  <si>
    <t>Ryo Ishibashi</t>
  </si>
  <si>
    <t>Ryo Ishibashi, Masatoshi Nagase</t>
  </si>
  <si>
    <t>A detective is trying to find the cause of a string of suicides.</t>
  </si>
  <si>
    <t>A detective is trying to find</t>
  </si>
  <si>
    <t>tt0313196</t>
  </si>
  <si>
    <t>El crimen del Padre Amaro</t>
  </si>
  <si>
    <t>Mexico, Spain, Argentina, France</t>
  </si>
  <si>
    <t>Carlos Carrera</t>
  </si>
  <si>
    <t>Vicente Le√±ero, E√ßa de Queir√≥s</t>
  </si>
  <si>
    <t>Gael Garc√≠a Bernal, Ana Claudia Talanc√≥n, Sancho Gracia, Ang√©lica Arag√≥n, Luisa Huertas, Ernesto G√≥mez Cruz, Gast√≥n Melo, Andr√©s Montiel, Dami√°n Alc√°zar, Gerardo Moscoso, Alfredo Gonz√°les, Ver√≥nica Langer, Pedro Armend√°riz Jr., Lorenzo de Rodas, Roger Nevares</t>
  </si>
  <si>
    <t>Gael Garc√≠a Bernal, Ana Claudia Talanc√≥n</t>
  </si>
  <si>
    <t>Politics and sexual passions threaten to corrupt a young, newly-ordained priest in a small Mexican town.</t>
  </si>
  <si>
    <t>Politics and sexual passions threaten</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</si>
  <si>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</si>
  <si>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</si>
  <si>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</si>
  <si>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</si>
  <si>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Denzel Washington, Eva Mendes</t>
  </si>
  <si>
    <t>A Florida police chief must solve a vicious double homicide before he himself falls under suspicion.</t>
  </si>
  <si>
    <t>A Florida police chief must solve</t>
  </si>
  <si>
    <t>tt0313542</t>
  </si>
  <si>
    <t>Runaway Jury</t>
  </si>
  <si>
    <t>30/01/2004</t>
  </si>
  <si>
    <t>John Grisham, Brian Koppelman</t>
  </si>
  <si>
    <t>John Cusack, Gene Hackman, Dustin Hoffman, Rachel Weisz, Bruce Davison, Bruce McGill, Jeremy Piven, Nick Searcy, Stanley Anderson, Cliff Curtis, Nestor Serrano, Leland Orser, Jennifer Beals, Gerry Bamman, Joanna Going</t>
  </si>
  <si>
    <t>John Cusack, Gene Hackman</t>
  </si>
  <si>
    <t>A juror on the inside and a woman on the outside manipulate a court trial involving a major gun manufacturer.</t>
  </si>
  <si>
    <t>A juror on the inside and a woman</t>
  </si>
  <si>
    <t>tt0313670</t>
  </si>
  <si>
    <t>Sweet Sixteen</t>
  </si>
  <si>
    <t>UK, Germany, Spain</t>
  </si>
  <si>
    <t>Scots</t>
  </si>
  <si>
    <t>Ken Loach</t>
  </si>
  <si>
    <t>Paul Laverty</t>
  </si>
  <si>
    <t>Martin Compston, William Ruane, Annmarie Fulton, Michelle Abercromby, Michelle Coulter, Gary McCormack, Tommy McKee, Calum McAlees, Robert Rennie, Martin McCardie, Robert Harrison, George McNeilage, Rikki Traynor, Jon Morrison, Junior Walker</t>
  </si>
  <si>
    <t>Martin Compston</t>
  </si>
  <si>
    <t>Martin Compston, William Ruane</t>
  </si>
  <si>
    <t>Determined to have a normal family life once his mother gets out of prison, a Scottish teenager from a tough background sets out to raise the money for a home.</t>
  </si>
  <si>
    <t>Determined to have a normal family</t>
  </si>
  <si>
    <t>tt0313737</t>
  </si>
  <si>
    <t>Two Weeks Notice</t>
  </si>
  <si>
    <t>Marc Lawrence</t>
  </si>
  <si>
    <t>Sandra Bullock, Hugh Grant, Alicia Witt, Dana Ivey, Robert Klein, Heather Burns, David Haig, Dorian Missick, Joseph Badalucco Jr., Jonathan Dokuchitz, Veanne Cox, Janine LaManna, Iraida Polanco, Charlotte Maier, Katheryn Winnick</t>
  </si>
  <si>
    <t>Sandra Bullock, Hugh Grant</t>
  </si>
  <si>
    <t>A lawyer decides that she's used too much like a nanny by her boss, so she walks out on him.</t>
  </si>
  <si>
    <t>A lawyer decides that she's used</t>
  </si>
  <si>
    <t>tt0313792</t>
  </si>
  <si>
    <t>Anything Else</t>
  </si>
  <si>
    <t>Woody Allen, Jason Biggs, Fisher Stevens, Anthony Arkin, Danny DeVito, Christina Ricci, KaDee Strickland, Jimmy Fallon, Diana Krall, William Hill, Stockard Channing, Maurice Sonnenberg, Kenneth Edelson, David Conrad, Joseph Lyle Taylor</t>
  </si>
  <si>
    <t>Woody Allen, Jason Biggs</t>
  </si>
  <si>
    <t>Jerry Falk learns a lesson the hard way when he falls in love with the beautiful but flighty Amanda.</t>
  </si>
  <si>
    <t>Jerry Falk learns a lesson the</t>
  </si>
  <si>
    <t>tt0313911</t>
  </si>
  <si>
    <t>Agent Cody Banks</t>
  </si>
  <si>
    <t>16/07/2004</t>
  </si>
  <si>
    <t>Ashley Miller, Zack Stentz</t>
  </si>
  <si>
    <t>Frankie Muniz, Hilary Duff, Angie Harmon, Keith David, Cynthia Stevenson, Arnold Vosloo, Daniel Roebuck, Ian McShane, Darrell Hammond, Martin Donovan, Marc Shelton, Chris Gauthier, Harry Van Gorkum, Connor Widdows, Eliza Norbury</t>
  </si>
  <si>
    <t>Frankie Muniz, Hilary Duff</t>
  </si>
  <si>
    <t>A government agent trains Cody Banks in the ways of covert operations that require younger participants.</t>
  </si>
  <si>
    <t>A government agent trains Cody</t>
  </si>
  <si>
    <t>tt0314063</t>
  </si>
  <si>
    <t>Immortel (ad vitam)</t>
  </si>
  <si>
    <t>France, Italy, UK</t>
  </si>
  <si>
    <t>Enki Bilal</t>
  </si>
  <si>
    <t>Enki Bilal, Serge Lehman</t>
  </si>
  <si>
    <t>Linda Hardy, Thomas Kretschmann, Charlotte Rampling, Yann Collette, Fr√©d√©ric Pierrot, Thomas M. Pollard, Joe Sheridan, Corinne Jaber, Olivier Achard, Jerry Di Giacomo, Dominique Mahut, Gary Cowan, Augustin Legrand, Javon Constantin, Owen Steketee</t>
  </si>
  <si>
    <t>Linda Hardy</t>
  </si>
  <si>
    <t>Linda Hardy, Thomas Kretschmann</t>
  </si>
  <si>
    <t>In the distant future, Earth is occupied by ancient gods and genetically altered humans. When a god is sentenced to death he seeks a new human host and a woman to bear his child.</t>
  </si>
  <si>
    <t>In the distant future, Earth is</t>
  </si>
  <si>
    <t>EUR 22100000</t>
  </si>
  <si>
    <t>tt0314067</t>
  </si>
  <si>
    <t>Filantropica</t>
  </si>
  <si>
    <t>Romania, France</t>
  </si>
  <si>
    <t>Nae Caranfil</t>
  </si>
  <si>
    <t>Mircea Diaconu, Gheorghe Dinica, Mara Nicolescu, Viorica Voda, Marius Florea Vizante, Florin Zamfirescu, Cristian Gheorghe, Florin Calinescu, Constantin Draganescu, Monica Ghiuta, Ovidiu Niculescu, Valentin Popescu, Nae Caranfil, Gabriela Bobes, Marius Capota</t>
  </si>
  <si>
    <t>Mircea Diaconu</t>
  </si>
  <si>
    <t>Mircea Diaconu, Gheorghe Dinica</t>
  </si>
  <si>
    <t>Ovidiu, a high-school teacher looking for an extra buck, finds an unexpected way to earn easy money.</t>
  </si>
  <si>
    <t>Ovidiu, a high-school teacher</t>
  </si>
  <si>
    <t>tt0314331</t>
  </si>
  <si>
    <t>Love Actually</t>
  </si>
  <si>
    <t>Richard Curtis</t>
  </si>
  <si>
    <t>Hugh Grant,Bill Nighy, Gregor Fisher, Rory MacGregor, Colin Firth, Sienna Guillory, Liam Neeson, Emma Thompson, Lulu Popplewell, Kris Marshall, Heike Makatsch, Martin Freeman, Joanna Page, Chiwetel Ejiofor, Andrew Lincoln, Keira Knightley</t>
  </si>
  <si>
    <t>Hugh Grant,Bill Nighy</t>
  </si>
  <si>
    <t>Follows the lives of eight very different couples in dealing with their love lives in various loosely interrelated tales all set during a frantic month before Christmas in London, England.</t>
  </si>
  <si>
    <t>Follows the lives of eight very different</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</si>
  <si>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</si>
  <si>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</si>
  <si>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</si>
  <si>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</si>
  <si>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Bruce Willis, Monica Bellucci</t>
  </si>
  <si>
    <t>A Special-Ops commander leads his team into the Nigerian jungle in order to rescue a doctor who will only join them if they agree to save 70 refugees too.</t>
  </si>
  <si>
    <t>A Special-Ops commander leads</t>
  </si>
  <si>
    <t>tt0314412</t>
  </si>
  <si>
    <t>My Life Without Me</t>
  </si>
  <si>
    <t>Spain, Canada</t>
  </si>
  <si>
    <t>Isabel Coixet</t>
  </si>
  <si>
    <t>Isabel Coixet, Nanci Kincaid</t>
  </si>
  <si>
    <t>Sarah Polley, Amanda Plummer, Scott Speedman, Leonor Watling, Debbie Harry, Maria de Medeiros, Mark Ruffalo, Julian Richings, Kenya Jo Kennedy, Jessica Amlee, Esther Garc√≠a, Camille Martinez, Mar√≠a Cami, Deanne Henry, Gillian Barber</t>
  </si>
  <si>
    <t>Sarah Polley</t>
  </si>
  <si>
    <t>Sarah Polley, Amanda Plummer</t>
  </si>
  <si>
    <t>A young woman conceals the fact of her terminal cancer to live her life with a passion she never had before.</t>
  </si>
  <si>
    <t>A young woman conceals the fact</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</si>
  <si>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</si>
  <si>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</si>
  <si>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</si>
  <si>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</si>
  <si>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Erika Christensen</t>
  </si>
  <si>
    <t>Erika Christensen, Chris Evans</t>
  </si>
  <si>
    <t>Six high school seniors decide to break into the Princeton Testing Center so they can steal the answers to their upcoming SAT tests and all get perfect scores.</t>
  </si>
  <si>
    <t>Six high school seniors decide</t>
  </si>
  <si>
    <t>tt0314786</t>
  </si>
  <si>
    <t>The In-Laws</t>
  </si>
  <si>
    <t>Andrew Fleming</t>
  </si>
  <si>
    <t>Andrew Bergman, Nat Mauldin</t>
  </si>
  <si>
    <t>Michael Douglas, Michael Bodnar, Vladimir Radian, Robin Tunney, Albert Brooks, Boyd Banks, Susan Aceron, Lindsay Sloane, Maria Ricossa, Ryan Reynolds, Tseng Chang, Tamara Gorski, Matt Birman, A. Russell Andrews, Richard Waugh</t>
  </si>
  <si>
    <t>Michael Douglas, Michael Bodnar</t>
  </si>
  <si>
    <t>Right before his daughter's wedding, a mild-mannered foot doctor discovers that his future son-in-law's father is a free-wheeling international spy.</t>
  </si>
  <si>
    <t>Right before his daughter's wedding,</t>
  </si>
  <si>
    <t>tt0315297</t>
  </si>
  <si>
    <t>Twisted</t>
  </si>
  <si>
    <t>26/11/2004</t>
  </si>
  <si>
    <t>Sarah Thorp</t>
  </si>
  <si>
    <t>Ashley Judd, Samuel L. Jackson, Andy Garcia, David Strathairn, Russell Wong, Camryn Manheim, Mark Pellegrino, Titus Welliver, D.W. Moffett, Richard T. Jones, Leland Orser, James Oliver Bullock, William Hall, Joe Duer, Jim Hechim</t>
  </si>
  <si>
    <t>Ashley Judd, Samuel L. Jackson</t>
  </si>
  <si>
    <t>Jessica, whose father killed her mother and committed suicide, is a police officer. While investigating a murder, she finds herself in the center of her own investigation, when her former lovers start being murdered.</t>
  </si>
  <si>
    <t>Jessica, whose father killed her</t>
  </si>
  <si>
    <t>tt0315327</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</si>
  <si>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</si>
  <si>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</si>
  <si>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</si>
  <si>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Jim Carrey, Morgan Freeman</t>
  </si>
  <si>
    <t>A guy who complains about God too often is given almighty powers to teach him how difficult it is to run the world.</t>
  </si>
  <si>
    <t>A guy who complains about God</t>
  </si>
  <si>
    <t>tt0315642</t>
  </si>
  <si>
    <t>Wazir</t>
  </si>
  <si>
    <t>Bejoy Nambiar</t>
  </si>
  <si>
    <t>Vidhu Vinod Chopra, Vidhu Vinod Chopra</t>
  </si>
  <si>
    <t>Amitabh Bachchan, Farhan Akhtar, Aditi Rao Hydari, Manav Kaul, Neil Nitin Mukesh, John Abraham, Anjum Sharma, Prakash Belawadi, Murli Sharma, Nasirr Khan, Seema Bhargava, Nishigandha Wad, Saachi Tiwari, Vaidehi Parshurami, Vivekanand Singh</t>
  </si>
  <si>
    <t>Amitabh Bachchan, Farhan Akhtar</t>
  </si>
  <si>
    <t>A grief-stricken cop and an amputee grandmaster are brought together by a peculiar twist of fate as part of a wider conspiracy that has darkened their lives.</t>
  </si>
  <si>
    <t>A grief-stricken cop and an amputee</t>
  </si>
  <si>
    <t>tt0315733</t>
  </si>
  <si>
    <t>21 Grams</t>
  </si>
  <si>
    <t>16/01/2004</t>
  </si>
  <si>
    <t>Sean Penn, Naomi Watts, Danny Huston, Carly Nahon, Claire Pakis, Benicio Del Toro, Nick Nichols, Charlotte Gainsbourg, John Rubinstein, Eddie Marsan, Loyd Keith Salter, Antef A. Harris, Melissa Leo, Marc Musso, Teresa Delgado</t>
  </si>
  <si>
    <t>Sean Penn, Naomi Watts</t>
  </si>
  <si>
    <t>A freak accident brings together a critically ill mathematician, a grieving mother, and a born-again ex-con.</t>
  </si>
  <si>
    <t>A freak accident brings together</t>
  </si>
  <si>
    <t>tt0315824</t>
  </si>
  <si>
    <t>The Big Bounce</t>
  </si>
  <si>
    <t>George Armitage</t>
  </si>
  <si>
    <t>Elmore Leonard, Sebastian Gutierrez</t>
  </si>
  <si>
    <t>Owen Wilson, Butch Helemano, Charlie Sheen, Vinnie Jones, Gregory Sporleder, Terry Ahue, Pete Johnson, Mike Renfro, Tony Dorsett, Brian L. Keaulana, Morgan Freeman, Willie Nelson, Andrew Wilson, Sara Foster, Gary Sinise</t>
  </si>
  <si>
    <t>Owen Wilson, Butch Helemano</t>
  </si>
  <si>
    <t>A small-time con artist and a Hawaiian real estate developer's mischevious, enterprising mistress team up for a potential $200,000 score.</t>
  </si>
  <si>
    <t>A small-time con artist and a</t>
  </si>
  <si>
    <t>tt0315983</t>
  </si>
  <si>
    <t>House of Sand and Fog</t>
  </si>
  <si>
    <t>Vadim Perelman</t>
  </si>
  <si>
    <t>Andre Dubus III, Vadim Perelman</t>
  </si>
  <si>
    <t>Jennifer Connelly, Ben Kingsley, Ron Eldard, Frances Fisher, Kim Dickens, Shohreh Aghdashloo, Jonathan Ahdout, Navi Rawat, Carlos G√≥mez, Kia Jam, Jaleh Modjallal, Samira Damavandi, Matthew Simonian, Namrata Singh Gujral, Nasser Faris</t>
  </si>
  <si>
    <t>Jennifer Connelly</t>
  </si>
  <si>
    <t>Jennifer Connelly, Ben Kingsley</t>
  </si>
  <si>
    <t>An abandoned wife is evicted from her house and starts a tragic conflict with her house's new owners.</t>
  </si>
  <si>
    <t>An abandoned wife is evicted from</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</si>
  <si>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</si>
  <si>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</si>
  <si>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</si>
  <si>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</si>
  <si>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Robert Duvall</t>
  </si>
  <si>
    <t>Robert Duvall, Kevin Costner</t>
  </si>
  <si>
    <t>A former gunslinger is forced to take up arms again when he and his cattle crew are threatened by a corrupt lawman.</t>
  </si>
  <si>
    <t>A former gunslinger is forced</t>
  </si>
  <si>
    <t>tt0316396</t>
  </si>
  <si>
    <t>Peter Pan</t>
  </si>
  <si>
    <t>UK, Australia, USA, New Zealand</t>
  </si>
  <si>
    <t>North American Indian</t>
  </si>
  <si>
    <t>P.J. Hogan</t>
  </si>
  <si>
    <t>J.M. Barrie, P.J. Hogan</t>
  </si>
  <si>
    <t>Jason Isaacs, Jeremy Sumpter, Rachel Hurd-Wood, Lynn Redgrave, Richard Briers, Olivia Williams, Geoffrey Palmer, Harry Newell, Freddie Popplewell, Ludivine Sagnier, Theodore Chester, Rupert Simonian, George MacKay, Harry Eden, Patrick Gooch</t>
  </si>
  <si>
    <t>Jason Isaacs</t>
  </si>
  <si>
    <t>Jason Isaacs, Jeremy Sumpter</t>
  </si>
  <si>
    <t>The Darling family children receive a visit from Peter Pan, who takes them to Never Never Land where an ongoing war with the evil Pirate Captain Hook is taking place.</t>
  </si>
  <si>
    <t>The Darling family children receive</t>
  </si>
  <si>
    <t>tt0316465</t>
  </si>
  <si>
    <t>Radio</t>
  </si>
  <si>
    <t>14/05/2004</t>
  </si>
  <si>
    <t>Cuba Gooding Jr., Ed Harris, Alfre Woodard, S. Epatha Merkerson, Brent Sexton, Chris Mulkey, Sarah Drew, Riley Smith, Patrick Breen, Debra Winger, Bill Roberson, Kenneth H. Callender, Michael Harding, Charles Garren, Rebecca Koon</t>
  </si>
  <si>
    <t>Cuba Gooding Jr., Ed Harris</t>
  </si>
  <si>
    <t>The story of a high school coach and the developmentally challenged man who he took under his wing.</t>
  </si>
  <si>
    <t>The story of a high school coach</t>
  </si>
  <si>
    <t>tt0316654</t>
  </si>
  <si>
    <t>Spider-Man 2</t>
  </si>
  <si>
    <t>16/09/2004</t>
  </si>
  <si>
    <t>Tobey Maguire, Kirsten Dunst, James Franco, Alfred Molina, Rosemary Harris, J.K. Simmons, Donna Murphy, Daniel Gillies, Dylan Baker, Bill Nunn, Vanessa Ferlito, Aasif Mandvi, Willem Dafoe, Cliff Robertson, Ted Raimi</t>
  </si>
  <si>
    <t>Tobey Maguire, Kirsten Dunst</t>
  </si>
  <si>
    <t>Peter Parker is beset with troubles in his failing personal life as he battles a brilliant scientist named Doctor Otto Octavius.</t>
  </si>
  <si>
    <t>Peter Parker is beset with troubles</t>
  </si>
  <si>
    <t>tt0316732</t>
  </si>
  <si>
    <t>Taxi</t>
  </si>
  <si>
    <t>17/06/2005</t>
  </si>
  <si>
    <t>Luc Besson, Robert Ben Garant</t>
  </si>
  <si>
    <t>Queen Latifah, Jimmy Fallon, Henry Simmons, Jennifer Esposito, Gisele B√ºndchen, Ana Cristina de Oliveira, Ingrid Vandebosch, Magali Amadei, Ann-Margret, Christian Kane, Boris McGiver, Adrian Martinez, Joe Lisi, Bryna Weiss, GQ</t>
  </si>
  <si>
    <t>Queen Latifah</t>
  </si>
  <si>
    <t>Queen Latifah, Jimmy Fallon</t>
  </si>
  <si>
    <t>A mouthy and feisty taxicab driver has hot tips for a green and inept cop set on solving a string of New York City bank robberies committed by a quartet of female Brazilian bank robbers.</t>
  </si>
  <si>
    <t>A mouthy and feisty taxicab driver</t>
  </si>
  <si>
    <t>tt0317132</t>
  </si>
  <si>
    <t>Because of Winn-Dixie</t>
  </si>
  <si>
    <t>24/06/2005</t>
  </si>
  <si>
    <t>Kate DiCamillo, Joan Singleton</t>
  </si>
  <si>
    <t>AnnaSophia Robb, Jeff Daniels, Cicely Tyson, Dave Matthews, Eva Marie Saint, Courtney Jines, Nick Price, Luke Benward, Elle Fanning, Marca Price, Lenore Banks, B.J. Hopper, John McConnell, Harland Williams, William Arthur Pitts</t>
  </si>
  <si>
    <t>AnnaSophia Robb</t>
  </si>
  <si>
    <t>AnnaSophia Robb, Jeff Daniels</t>
  </si>
  <si>
    <t>A mischievous dog befriends a lonely young girl in a new town and helps her make new friends.</t>
  </si>
  <si>
    <t>A mischievous dog befriends a</t>
  </si>
  <si>
    <t>tt0317198</t>
  </si>
  <si>
    <t>Bridget Jones: The Edge of Reason</t>
  </si>
  <si>
    <t>UK, France, Germany, Ireland, USA</t>
  </si>
  <si>
    <t>Beeban Kidron</t>
  </si>
  <si>
    <t>Helen Fielding, Andrew Davies</t>
  </si>
  <si>
    <t>Ren√©e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</si>
  <si>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she'd ever dreamed of having.</t>
  </si>
  <si>
    <t>After finding love, Bridget Jones</t>
  </si>
  <si>
    <t>tt0317219</t>
  </si>
  <si>
    <t>Cars</t>
  </si>
  <si>
    <t>23/08/2006</t>
  </si>
  <si>
    <t>John Lasseter, Joe Ranft</t>
  </si>
  <si>
    <t>Owen Wilson, Paul Newman, Bonnie Hunt, Larry the Cable Guy, Cheech Marin, Tony Shalhoub, Guido Quaroni, Jenifer Lewis, Paul Dooley, Michael Wallis, George Carlin, Katherine Helmond, John Ratzenberger, Joe Ranft, Michael Keaton</t>
  </si>
  <si>
    <t>Owen Wilson, Paul Newman</t>
  </si>
  <si>
    <t>A hot-shot race-car named Lightning McQueen gets waylaid in Radiator Springs, where he finds the true meaning of friendship and family.</t>
  </si>
  <si>
    <t>A hot-shot race-car named Lightning</t>
  </si>
  <si>
    <t>tt0317248</t>
  </si>
  <si>
    <t>Cidade de Deus</t>
  </si>
  <si>
    <t>Brazil, France, Germany</t>
  </si>
  <si>
    <t>Fernando Meirelles, K√°tia Lund</t>
  </si>
  <si>
    <t>Paulo Lins, Br√°ulio Mantovani</t>
  </si>
  <si>
    <t>Alexandre Rodrigues, Leandro Firmino, Phellipe Haagensen, Douglas Silva, Jonathan Haagensen, Matheus Nachtergaele, Seu Jorge, Jefechander Suplino, Alice Braga, Emerson Gomes, Edson Oliveira, Michel Gomes, Roberta Rodrigues, Luis Ot√°vio, Kiko Marques</t>
  </si>
  <si>
    <t>Alexandre Rodrigues</t>
  </si>
  <si>
    <t>In the slums of Rio, two kids' paths diverge as one struggles to become a photographer and the other a kingpin.</t>
  </si>
  <si>
    <t>In the slums of Rio, two kids'</t>
  </si>
  <si>
    <t>BRL 3300000</t>
  </si>
  <si>
    <t>tt0317303</t>
  </si>
  <si>
    <t>Daddy Day Care</t>
  </si>
  <si>
    <t>Klingon</t>
  </si>
  <si>
    <t>Geoff Rodkey</t>
  </si>
  <si>
    <t>Eddie Murphy, Jeff Garlin, Steve Zahn, Regina King, Kevin Nealon, Jonathan Katz, Siobhan Fallon Hogan, Lisa Edelstein, Lacey Chabert, Laura Kightlinger, Leila Arcieri, Anjelica Huston, Khamani Griffin, Max Burkholder, Arthur Young</t>
  </si>
  <si>
    <t>Eddie Murphy, Jeff Garlin</t>
  </si>
  <si>
    <t>Two men, Charlie Hinton (Eddie Murphy) and Phil Ryerson (Jeff Garlin), get laid off and have to become stay-at-home dads when they can't find jobs. This inspires them to open their own day-care center.</t>
  </si>
  <si>
    <t>Two men, Charlie Hinton (Eddie</t>
  </si>
  <si>
    <t>tt0317648</t>
  </si>
  <si>
    <t>Hidalgo</t>
  </si>
  <si>
    <t>USA, Morocco</t>
  </si>
  <si>
    <t>John Fusco</t>
  </si>
  <si>
    <t>Viggo Mortensen, Zuleikha Robinson, Omar Sharif, Louise Lombard, Adam Alexi-Malle, Sa√Ød Taghmaoui, Silas Carson, Harsh Nayyar, J.K. Simmons, Adoni Maropis, Victor Talmadge, Peter Mensah, Joshua Wolf Coleman, Franky Mwangi, Floyd 'Red Crow' Westerman</t>
  </si>
  <si>
    <t>Viggo Mortensen</t>
  </si>
  <si>
    <t>Viggo Mortensen, Zuleikha Robinson</t>
  </si>
  <si>
    <t>In 1890, a down-and-out cowboy and his horse travel to Arabia to compete in a deadly cross desert horse race.</t>
  </si>
  <si>
    <t>In 1890, a down-and-out cowboy</t>
  </si>
  <si>
    <t>tt0317676</t>
  </si>
  <si>
    <t>House of the Dead</t>
  </si>
  <si>
    <t>Uwe Boll</t>
  </si>
  <si>
    <t>Mark A. Altman, Dan Bates</t>
  </si>
  <si>
    <t>Jonathan Cherry, Tyron Leitso, Clint Howard, Ona Grauer, Ellie Cornell, Will Sanderson, Enuka Okuma, Kira Clavell, Sonya Salomaa, Michael Eklund, David Palffy, J√ºrgen Prochnow, Steve Byers, Erica Durance, Birgit Stein</t>
  </si>
  <si>
    <t>Jonathan Cherry</t>
  </si>
  <si>
    <t>Jonathan Cherry, Tyron Leitso</t>
  </si>
  <si>
    <t>A group of college students travels to a mysterious island to attend a rave, which is soon taken over by bloodthirsty zombies.</t>
  </si>
  <si>
    <t>A group of college students travels</t>
  </si>
  <si>
    <t>tt0317705</t>
  </si>
  <si>
    <t>The Incredibles</t>
  </si>
  <si>
    <t>Brad Bird</t>
  </si>
  <si>
    <t>Craig T. Nelson, Holly Hunter, Samuel L. Jackson, Jason Lee, Dominique Louis, Teddy Newton, Jean Sincere, Eli Fucile, Maeve Andrews, Wallace Shawn, Spencer Fox, Lou Romano, Wayne Canney, Sarah Vowell, Michael Bird</t>
  </si>
  <si>
    <t>Craig T. Nelson</t>
  </si>
  <si>
    <t>Craig T. Nelson, Holly Hunter</t>
  </si>
  <si>
    <t>A family of undercover superheroes, while trying to live the quiet suburban life, are forced into action to save the world.</t>
  </si>
  <si>
    <t>A family of undercover superheroes,</t>
  </si>
  <si>
    <t>tt0317740</t>
  </si>
  <si>
    <t>The Italian Job</t>
  </si>
  <si>
    <t>USA, France, Italy, UK, Germany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</si>
  <si>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</si>
  <si>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</si>
  <si>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Mark Wahlberg, Charlize Theron</t>
  </si>
  <si>
    <t>After being betrayed and left for dead in Italy, Charlie Croker and his team plan an elaborate gold heist against their former ally.</t>
  </si>
  <si>
    <t>After being betrayed and left</t>
  </si>
  <si>
    <t>tt0317919</t>
  </si>
  <si>
    <t>Mission: Impossible III</t>
  </si>
  <si>
    <t>USA, Germany, China, Italy</t>
  </si>
  <si>
    <t>J.J. Abrams</t>
  </si>
  <si>
    <t>Alex Kurtzman, Roberto Orci</t>
  </si>
  <si>
    <t>Tom Cruise, Philip Seymour Hoffman, Ving Rhames, Billy Crudup, Michelle Monaghan, Jonathan Rhys Meyers, Keri Russell, Maggie Q, Simon Pegg, Eddie Marsan, Laurence Fishburne, Bahar Soomekh, Jeff Chase, Michael Berry Jr., Carla Gallo</t>
  </si>
  <si>
    <t>Tom Cruise, Philip Seymour Hoffman</t>
  </si>
  <si>
    <t>IMF agent Ethan Hunt comes into conflict with a dangerous and sadistic arms dealer who threatens his life and his fianc√©e in response.</t>
  </si>
  <si>
    <t>IMF agent Ethan Hunt comes into</t>
  </si>
  <si>
    <t>tt0318034</t>
  </si>
  <si>
    <t>Russkiy kovcheg</t>
  </si>
  <si>
    <t>Russia, Germany, Japan, Canada, Finland, Denmark</t>
  </si>
  <si>
    <t>Aleksandr Sokurov</t>
  </si>
  <si>
    <t>Boris Khaimsky, Anatoli Nikiforov</t>
  </si>
  <si>
    <t>Sergey Dreyden, Mariya Kuznetsova, Leonid Mozgovoy, Mikhail Piotrovsky, David Giorgobiani, Aleksandr Chaban, Lev Eliseev, Oleg Khmelnitsky, Alla Osipenko, Artyom Strelnikov, Tamara Kurenkova, Maksim Sergeev, Natalya Nikulenko, Elena Rufanova, Yelena Spiridonova</t>
  </si>
  <si>
    <t>Sergey Dreyden</t>
  </si>
  <si>
    <t>Sergey Dreyden, Mariya Kuznetsova</t>
  </si>
  <si>
    <t>A 19th century French aristocrat, notorious for his scathing memoirs about life in Russia, travels through the Russian State Hermitage Museum and encounters historical figures from the last 200+ years.</t>
  </si>
  <si>
    <t>A 19th century French aristocrat,</t>
  </si>
  <si>
    <t>tt0318081</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</si>
  <si>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</si>
  <si>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</si>
  <si>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</si>
  <si>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</si>
  <si>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Armin Rohde</t>
  </si>
  <si>
    <t>Armin Rohde, Heike Makatsch</t>
  </si>
  <si>
    <t>A single mistake in the past, by a time travel company in the future, has devastating and unforeseen consequences.</t>
  </si>
  <si>
    <t>A single mistake in the past,</t>
  </si>
  <si>
    <t>tt0318155</t>
  </si>
  <si>
    <t>Looney Tunes: Back in Action</t>
  </si>
  <si>
    <t>Joe Dante, Eric Goldberg</t>
  </si>
  <si>
    <t>Brendan Fraser, Jenna Elfman, Steve Martin, Timothy Dalton, Heather Locklear, Joan Cusack, Bill Goldberg, Don Stanton, Dan Stanton, Dick Miller, Roger Corman, Kevin McCarthy, Jeff Gordon, Matthew Lillard, Mary Woronov</t>
  </si>
  <si>
    <t>Brendan Fraser, Jenna Elfman</t>
  </si>
  <si>
    <t>The Looney Tunes search for a man's missing father and the mythical Blue Monkey diamond.</t>
  </si>
  <si>
    <t>The Looney Tunes search for a</t>
  </si>
  <si>
    <t>tt0318283</t>
  </si>
  <si>
    <t>Alex &amp; Emma</t>
  </si>
  <si>
    <t>Rob Reiner</t>
  </si>
  <si>
    <t>Jeremy Leven</t>
  </si>
  <si>
    <t>Luke Wilson, Derek Barbosa, Lobo Sebastian, Rob Reiner, Kate Hudson, Paul Willson, David Paymer, Sophie Marceau, Alexander Wauthier, Leili Kramer, Rip Taylor, Gigi Bermingham, Jordan Lund, Fran√ßois Giroday, Robert Costanzo</t>
  </si>
  <si>
    <t>Luke Wilson, Derek Barbosa</t>
  </si>
  <si>
    <t>A writer must turn out a novel in thirty days or face the wrath of loan sharks.</t>
  </si>
  <si>
    <t>A writer must turn out a novel</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</si>
  <si>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</si>
  <si>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</si>
  <si>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</si>
  <si>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</si>
  <si>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</si>
  <si>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William H. Macy, Alec Baldwin</t>
  </si>
  <si>
    <t>In an old school Las Vegas casino, its top gambling jinx breaks his curse when he falls in love, much to his boss' consternation.</t>
  </si>
  <si>
    <t>In an old school Las Vegas casino,</t>
  </si>
  <si>
    <t>tt0318411</t>
  </si>
  <si>
    <t>The Magdalene Sisters</t>
  </si>
  <si>
    <t>Ireland, UK</t>
  </si>
  <si>
    <t>Peter Mullan</t>
  </si>
  <si>
    <t>Geraldine McEwan, Anne-Marie Duff, Nora-Jane Noone, Dorothy Duffy, Eileen Walsh, Mary Murray, Britta Smith, Frances Healy, Eithne McGuinness, Phyllis MacMahon, Rebecca Walsh, Eamonn Owens, Chris Patrick-Simpson, Sean Colgan, Daniel Costello</t>
  </si>
  <si>
    <t>Geraldine McEwan</t>
  </si>
  <si>
    <t>Geraldine McEwan, Anne-Marie Duff</t>
  </si>
  <si>
    <t>Three young Irish women struggle to maintain their spirits while they endure dehumanizing abuse as inmates of a Magdalene Sisters Asylum.</t>
  </si>
  <si>
    <t>Three young Irish women struggle</t>
  </si>
  <si>
    <t>tt0318462</t>
  </si>
  <si>
    <t>Diarios de motocicleta</t>
  </si>
  <si>
    <t>21/05/2004</t>
  </si>
  <si>
    <t>Argentina, USA, Chile, Peru, Brazil, UK, Germany, France</t>
  </si>
  <si>
    <t>Quechua</t>
  </si>
  <si>
    <t>Mapudungun</t>
  </si>
  <si>
    <t>Walter Salles</t>
  </si>
  <si>
    <t>Ernesto 'Che' Guevara, Alberto Granado</t>
  </si>
  <si>
    <t>Gael Garc√≠a Bernal, Rodrigo De la Serna, M√≠a Maestro, Mercedes Mor√°n, Jean Pierre Noher, Lucas Oro, Marina Glezer, Sofia Bertolotto, Franco Solazzi, Ricardo D√≠az Mourelle, Sergio Boris, Daniel Kargieman, Diego Giorzi, Facundo Espinosa, Matias Gomez</t>
  </si>
  <si>
    <t>Gael Garc√≠a Bernal, Rodrigo De la Serna</t>
  </si>
  <si>
    <t>The dramatization of a motorcycle road trip Che Guevara went on in his youth that showed him his life's calling.</t>
  </si>
  <si>
    <t>The dramatization of a motorcycle</t>
  </si>
  <si>
    <t>tt0318627</t>
  </si>
  <si>
    <t>Resident Evil: Apocalypse</t>
  </si>
  <si>
    <t>Germany, France, UK, Canada, USA</t>
  </si>
  <si>
    <t>Alexander Witt</t>
  </si>
  <si>
    <t>Milla Jovovich, Sienna Guillory, Oded Fehr, Thomas Kretschmann, Sophie Vavasseur, Razaaq Adoti, Jared Harris, Mike Epps, Sandrine Holt, Matthew G. Taylor, Zack Ward, Iain Glen, Dave Nichols, Stefen Hayes, Geoffrey Pounsett</t>
  </si>
  <si>
    <t>Milla Jovovich</t>
  </si>
  <si>
    <t>Milla Jovovich, Sienna Guillory</t>
  </si>
  <si>
    <t>Alice wakes up in the Racoon city hospital after the city has been overrun by zombies, and must now make it out of the city before a nuclear bomb is dropped on the city.</t>
  </si>
  <si>
    <t>Alice wakes up in the Racoon city</t>
  </si>
  <si>
    <t>tt0318649</t>
  </si>
  <si>
    <t>Sahara</t>
  </si>
  <si>
    <t>22/04/2005</t>
  </si>
  <si>
    <t>UK, Spain, Germany, USA, France</t>
  </si>
  <si>
    <t>Breck Eisner</t>
  </si>
  <si>
    <t>Clive Cussler, Thomas Dean Donnelly</t>
  </si>
  <si>
    <t>Jude Akuwudike, Mark Aspinall, Rakie Ayola, Christopher Bello, Nicholas Beveney, Empotoe Bosage, Robert Cavanah, Pen√©lope Cruz, Clint Dyer, Matthew Flynn, Paulin Fodouop, Ouahbou Houcine, Emmanuel Ighodaro, Lennie James, Maurice Lee</t>
  </si>
  <si>
    <t>Jude Akuwudike</t>
  </si>
  <si>
    <t>Jude Akuwudike, Mark Aspinall</t>
  </si>
  <si>
    <t>Master explorer Dirk Pitt goes on the adventure of a lifetime of seeking out a lost Civil War battleship known as the "Ship of Death" in the deserts of West Africa while helping a WHO doctor being hounded by a ruthless dictator.</t>
  </si>
  <si>
    <t>Master explorer Dirk Pitt goes</t>
  </si>
  <si>
    <t>tt0318761</t>
  </si>
  <si>
    <t>Thumbsucker</t>
  </si>
  <si>
    <t>Mike Mills</t>
  </si>
  <si>
    <t>Walter Kirn, Mike Mills</t>
  </si>
  <si>
    <t>Ted Beckman, Benjamin Bratt, Vincent D'Onofrio, Arvin V. Entena, Tyler Gannon, Kelli Garner, Allen Go, Dakota O'Hara, Walter Kirn, Kit Koenig, Sarah Lucht, Eric Normington, Nancy O'Dell, Lanette Prazeau, Lou Taylor Pucci</t>
  </si>
  <si>
    <t>Ted Beckman</t>
  </si>
  <si>
    <t>Ted Beckman, Benjamin Bratt</t>
  </si>
  <si>
    <t>Justin throws himself and everyone around him into chaos when he attempts to break free from his addiction to his thumb.</t>
  </si>
  <si>
    <t>Justin throws himself and everyone</t>
  </si>
  <si>
    <t>tt0318974</t>
  </si>
  <si>
    <t>The Alamo</t>
  </si>
  <si>
    <t>Leslie Bohem, Stephen Gaghan</t>
  </si>
  <si>
    <t>Dennis Quaid, Billy Bob Thornton, Jason Patric, Patrick Wilson, Emilio Echevarr√≠a, Jordi Moll√†, Leon Rippy, Tom Davidson, Marc Blucas, Robert Prentiss, Kevin Page, Joe Stevens, Stephen Bruton, Laura Clifton, Ricardo Chavira</t>
  </si>
  <si>
    <t>Dennis Quaid, Billy Bob Thornton</t>
  </si>
  <si>
    <t>Based on the 1836 standoff between a group of Texan and Tejano men, led by Davy Crockett and Jim Bowie, and Mexican dictator Santa Anna's forces at the Alamo in San Antonio Texas.</t>
  </si>
  <si>
    <t>Based on the 1836 standoff between</t>
  </si>
  <si>
    <t>tt0319061</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</si>
  <si>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</si>
  <si>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</si>
  <si>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</si>
  <si>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Ewan McGregor, Albert Finney</t>
  </si>
  <si>
    <t>A frustrated son tries to determine the fact from fiction in his dying father's life.</t>
  </si>
  <si>
    <t>A frustrated son tries to determine</t>
  </si>
  <si>
    <t>tt0319262</t>
  </si>
  <si>
    <t>The Day After Tomorrow</t>
  </si>
  <si>
    <t>28/05/2004</t>
  </si>
  <si>
    <t>Roland Emmerich, Roland Emmerich</t>
  </si>
  <si>
    <t>Dennis Quaid, Jake Gyllenhaal, Emmy Rossum, Dash Mihok, Jay O. Sanders, Sela Ward, Austin Nichols, Arjay Smith, Tamlyn Tomita, Sasha Roiz, Ian Holm, Nassim Sharara, Carl Alacchi, Kenneth Welsh, Michel 'Gish' Abou-Samah</t>
  </si>
  <si>
    <t>Dennis Quaid, Jake Gyllenhaal</t>
  </si>
  <si>
    <t>Jack Hall, paleoclimatologist, must make a daring trek from Washington, D.C. to New York City to reach his son, trapped in the cross-hairs of a sudden international storm which plunges the planet into a new Ice Age.</t>
  </si>
  <si>
    <t>Jack Hall, paleoclimatologist,</t>
  </si>
  <si>
    <t>tt0319343</t>
  </si>
  <si>
    <t>Elf</t>
  </si>
  <si>
    <t>David Berenbaum</t>
  </si>
  <si>
    <t>Will Ferrell, James Caan, Bob Newhart, Edward Asner, Mary Steenburgen, Zooey Deschanel, Daniel Tay, Faizon Love, Peter Dinklage, Amy Sedaris, Michael Lerner, Andy Richter, Kyle Gass, Artie Lange, Leon Redbone</t>
  </si>
  <si>
    <t>Will Ferrell</t>
  </si>
  <si>
    <t>Will Ferrell, James Caan</t>
  </si>
  <si>
    <t>After discovering he is a human, a man raised as an elf at the North Pole decides to travel to New York City to locate his real father.</t>
  </si>
  <si>
    <t>After discovering he is a human,</t>
  </si>
  <si>
    <t>tt0319736</t>
  </si>
  <si>
    <t>The Legend of Bhagat Singh</t>
  </si>
  <si>
    <t>Rajkumar Santoshi</t>
  </si>
  <si>
    <t>Ranjit Kapoor, Piyush Mishra</t>
  </si>
  <si>
    <t>Ajay Devgn, Sushant Singh, D. Santosh, Akhilendra Mishra, Raj Babbar, Farida Jalal, Amrita Rao, Mukesh Tiwari, Surendra Rajan, Saurabh Dubey, Swaroop Kumar, Arun Patwardhan, Kenneth Desai, Sitaram Panchal, Bhaswar Chatterjee</t>
  </si>
  <si>
    <t>Ajay Devgn, Sushant Singh</t>
  </si>
  <si>
    <t>The story of a young revolutionary who raised an armed resistance against the British rule in India.</t>
  </si>
  <si>
    <t>The story of a young revolutionary</t>
  </si>
  <si>
    <t>tt0319769</t>
  </si>
  <si>
    <t>Los lunes al sol</t>
  </si>
  <si>
    <t>Spain, France, Italy</t>
  </si>
  <si>
    <t>Fernando Le√≥n de Aranoa</t>
  </si>
  <si>
    <t>Fernando Le√≥n de Aranoa, Ignacio del Moral</t>
  </si>
  <si>
    <t>Javier Bardem, Luis Tosar, Jos√© √Ångel Egido, Nieve de Medina, Enrique Vill√©n, Celso Bugallo, Joaqu√≠n Climent, Aida Folch, Serge Riaboukine, Laura Dom√≠nguez, Pepo Oliva, Fernando Tejero, Andr√©s Lima, Antonio Mourelos, C√©sar Cambeiro</t>
  </si>
  <si>
    <t>Javier Bardem</t>
  </si>
  <si>
    <t>Javier Bardem, Luis Tosar</t>
  </si>
  <si>
    <t>This is the story of those who live as if every day was a constant Sunday, those who spend their Mondays in the sun. The story of people who worked in a dockyard but are now unemployed.</t>
  </si>
  <si>
    <t>This is the story of those who</t>
  </si>
  <si>
    <t>tt0320244</t>
  </si>
  <si>
    <t>Party Monster</t>
  </si>
  <si>
    <t>USA, Netherlands</t>
  </si>
  <si>
    <t>Fenton Bailey, Randy Barbato</t>
  </si>
  <si>
    <t>Seth Green, Macaulay Culkin, Diana Scarwid, Dillon Woolley, Marilyn Manson, Dylan McDermott, Mia Kirshner, Wilmer Valderrama, Elliot Kriss, Janis Dardaris, Wilson Cruz, Manny Perez, Justin Hagan, Brendan O'Malley, Phillip Knasiak</t>
  </si>
  <si>
    <t>Seth Green</t>
  </si>
  <si>
    <t>Seth Green, Macaulay Culkin</t>
  </si>
  <si>
    <t>Based on the true story of Michael Alig, a Club Kid party organizer whose life was sent spiraling down when he bragged on television about killing his drug dealer and roommate</t>
  </si>
  <si>
    <t>Based on the true story of Michael</t>
  </si>
  <si>
    <t>tt0320661</t>
  </si>
  <si>
    <t>Kingdom of Heaven</t>
  </si>
  <si>
    <t>UK, Germany, Spain, Morocco, USA, Italy, France</t>
  </si>
  <si>
    <t>William Monahan</t>
  </si>
  <si>
    <t>Martin Hancock, Michael Sheen, Nathalie Cox, Eriq Ebouaney, Jouko Ahola, David Thewlis, Liam Neeson, Philip Glenister, Orlando Bloom, Bronson Webb, Kevin McKidd, Nikolaj Coster-Waldau, Steven Robertson, Marton Csokas, Alexander Siddig</t>
  </si>
  <si>
    <t>Martin Hancock</t>
  </si>
  <si>
    <t>Martin Hancock, Michael Sheen</t>
  </si>
  <si>
    <t>Balian of Ibelin travels to Jerusalem during the Crusades of the 12th century, and there he finds himself as the defender of the city and its people.</t>
  </si>
  <si>
    <t>Balian of Ibelin travels to Jerusalem</t>
  </si>
  <si>
    <t>tt0320691</t>
  </si>
  <si>
    <t>Underworld</t>
  </si>
  <si>
    <t>USA, UK, Germany, Hungary</t>
  </si>
  <si>
    <t>Len Wiseman</t>
  </si>
  <si>
    <t>Kevin Grevioux, Len Wiseman</t>
  </si>
  <si>
    <t>Kate Beckinsale, Scott Speedman, Michael Sheen, Shane Brolly, Bill Nighy, Erwin Leder, Sophia Myles, Robbie Gee, Wentworth Miller, Kevin Grevioux, Zita G√∂r√∂g, Dennis J. Kozeluh, Scott McElroy, Todd Schneider, S√°ndor Bolla</t>
  </si>
  <si>
    <t>Kate Beckinsale</t>
  </si>
  <si>
    <t>Kate Beckinsale, Scott Speedman</t>
  </si>
  <si>
    <t>Selene, a vampire warrior, is entrenched in a conflict between vampires and werewolves, while falling in love with Michael, a human who is sought by werewolves for unknown reasons.</t>
  </si>
  <si>
    <t>Selene, a vampire warrior, is</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</si>
  <si>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</si>
  <si>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</si>
  <si>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</si>
  <si>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</si>
  <si>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Paul Walker, Tyrese Gibson</t>
  </si>
  <si>
    <t>Former cop Brian O'Conner is called upon to bust a dangerous criminal and he recruits the help of a former childhood friend and street racer who has a chance to redeem himself.</t>
  </si>
  <si>
    <t>Former cop Brian O'Conner is called</t>
  </si>
  <si>
    <t>tt0322330</t>
  </si>
  <si>
    <t>Freaky Friday</t>
  </si>
  <si>
    <t>Mary Rodgers, Heather Hach</t>
  </si>
  <si>
    <t>Jamie Lee Curtis, Lindsay Lohan, Mark Harmon, Harold Gould, Chad Michael Murray, Stephen Tobolowsky, Christina Vidal, Ryan Malgarini, Haley Hudson, Rosalind Chao, Lucille Soong, Willie Garson, Dina Spybey-Waters, Julie Gonzalo, Christina Marie Walter</t>
  </si>
  <si>
    <t>Jamie Lee Curtis, Lindsay Lohan</t>
  </si>
  <si>
    <t>An overworked mother and her daughter do not get along. When they switch bodies, each is forced to adapt to the other's life for one freaky Friday.</t>
  </si>
  <si>
    <t>An overworked mother and her daughter</t>
  </si>
  <si>
    <t>tt0322420</t>
  </si>
  <si>
    <t>Zivot je cudo</t>
  </si>
  <si>
    <t>Serbia, France, Italy</t>
  </si>
  <si>
    <t>Serbian</t>
  </si>
  <si>
    <t>Emir Kusturica</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</si>
  <si>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</si>
  <si>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</si>
  <si>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Slavko Stimac</t>
  </si>
  <si>
    <t>Slavko Stimac, Natasa Tapuskovic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</si>
  <si>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</si>
  <si>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What could be better for the village</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</si>
  <si>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</si>
  <si>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</si>
  <si>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</si>
  <si>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</si>
  <si>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</si>
  <si>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Jessica Alba</t>
  </si>
  <si>
    <t>Jessica Alba, Mekhi Phifer</t>
  </si>
  <si>
    <t>Honey is a sexy, tough music video choreographer who shakes up her life after her mentor gives her an ultimatum: sleep with him or be blacklisted within their industry.</t>
  </si>
  <si>
    <t>Honey is a sexy, tough music video</t>
  </si>
  <si>
    <t>tt0323013</t>
  </si>
  <si>
    <t>Lakshya</t>
  </si>
  <si>
    <t>Javed Akhtar, Javed Akhtar</t>
  </si>
  <si>
    <t>Hrithik Roshan, Preity Zinta, Amitabh Bachchan, Om Puri, Sharad S. Kapoor, Raj Zutshi, Sushant Singh, Prashant Chianani, Shakeel Khan, Ranvir Shorey, Arav Chowdharry, Ajai Jose, Aditya Srivastav, Abir Goswami, Parmeet Sethi</t>
  </si>
  <si>
    <t>Hrithik Roshan, Preity Zinta</t>
  </si>
  <si>
    <t>An aimless, jobless, irresponsible grown man joins the army and matures into a battlefield hero.</t>
  </si>
  <si>
    <t>An aimless, jobless, irresponsible</t>
  </si>
  <si>
    <t>INR 300000000</t>
  </si>
  <si>
    <t>tt0323033</t>
  </si>
  <si>
    <t>Laws of Attraction</t>
  </si>
  <si>
    <t>Ireland, UK, Germany</t>
  </si>
  <si>
    <t>Aline Brosh McKenna, Aline Brosh McKenna</t>
  </si>
  <si>
    <t>Pierce Brosnan, Julianne Moore, Michael Sheen, Parker Posey, Frances Fisher, Nora Dunn, Heather Ann Nurnberg, Johnny Myers, Mike Doyle, Allan Houston, Annie Ryan, Vincent Marzello, Sara James, John Discepolo, Annika Pergament</t>
  </si>
  <si>
    <t>Pierce Brosnan, Julianne Moore</t>
  </si>
  <si>
    <t>Amidst a sea of litigation, two New York City divorce lawyers find love.</t>
  </si>
  <si>
    <t>Amidst a sea of litigation, two</t>
  </si>
  <si>
    <t>tt0323120</t>
  </si>
  <si>
    <t>Loving Annabelle</t>
  </si>
  <si>
    <t>24/05/2007</t>
  </si>
  <si>
    <t>Katherine Brooks</t>
  </si>
  <si>
    <t>Katherine Brooks, Olivia Bohnhoff Harris</t>
  </si>
  <si>
    <t>Erin Kelly, Diane Gaidry, Laura Breckenridge, Michelle Horn, Gustine Fudickar, Ilene Graff, Kevin McCarthy, Markus Flanagan, Karen Teliha, Marla Maples, Greg Joelson, Wendy Schaal, Gregory Carroll, Shawn Thompson, Leslie Andrews</t>
  </si>
  <si>
    <t>Erin Kelly</t>
  </si>
  <si>
    <t>Erin Kelly, Diane Gaidry</t>
  </si>
  <si>
    <t>The intelligent Annabelle starts in an elite Catholic girls' boarding high school after being expelled from the previous 2 schools. She's open about being lesbian. She's attracted to her teacher, Simone.</t>
  </si>
  <si>
    <t>The intelligent Annabelle starts</t>
  </si>
  <si>
    <t>tt0323939</t>
  </si>
  <si>
    <t>Shade</t>
  </si>
  <si>
    <t>Damian Nieman</t>
  </si>
  <si>
    <t>Joe Nicolo, Carl Mazzocone Sr., George Tovar, Frank Medrano, Jason Cerbone, Mark De Alessandro, Doc Duhame, Shane T. Anderson, Thandie Newton, Glenn Plummer, Gabriel Byrne, Mick Rossi, Sean Stanek, Holly Cat, Carl Mazzocone</t>
  </si>
  <si>
    <t>Joe Nicolo</t>
  </si>
  <si>
    <t>Joe Nicolo, Carl Mazzocone Sr.</t>
  </si>
  <si>
    <t>A group of hustlers encounter "The Dean" and pull off a successful sting that results in their pursuit by a vengeful gangster.</t>
  </si>
  <si>
    <t>A group of hustlers encounter</t>
  </si>
  <si>
    <t>tt0323944</t>
  </si>
  <si>
    <t>Shattered Glass</t>
  </si>
  <si>
    <t>Drama, History</t>
  </si>
  <si>
    <t>Billy Ray</t>
  </si>
  <si>
    <t>Buzz Bissinger, Billy Ray</t>
  </si>
  <si>
    <t>Hayden Christensen, Peter Sarsgaard, Chlo√´ Sevigny, Rosario Dawson, Melanie Lynskey, Hank Azaria, Steve Zahn, Mark Blum, Simone-√âlise Girard, Chad Donella, Jamie Elman, Luke Kirby, Cas Anvar, Linda E. Smith, Ted Kotcheff</t>
  </si>
  <si>
    <t>Hayden Christensen, Peter Sarsgaard</t>
  </si>
  <si>
    <t>The story of a young journalist who fell from grace when it was discovered he fabricated over half of his articles from the publication The New Republic magazine.</t>
  </si>
  <si>
    <t>The story of a young journalist</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</si>
  <si>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</si>
  <si>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</si>
  <si>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</si>
  <si>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</si>
  <si>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Aaron Eckhart</t>
  </si>
  <si>
    <t>Aaron Eckhart, Ben Kingsley</t>
  </si>
  <si>
    <t>A mysterious serial killer is hunting other serial killers, and one F.B.I. Agent suspects there may be more to the vigilante than they imagine.</t>
  </si>
  <si>
    <t>A mysterious serial killer is</t>
  </si>
  <si>
    <t>tt0324133</t>
  </si>
  <si>
    <t>Swimming Pool</t>
  </si>
  <si>
    <t>France, UK</t>
  </si>
  <si>
    <t>Fran√ßois Ozon, Emmanu√®le Bernheim</t>
  </si>
  <si>
    <t>Charlotte Rampling, Ludivine Sagnier, Charles Dance, Jean-Marie Lamour, Marc Fayolle, Mireille Moss√©, Michel Fau, Jean-Claude Lecas, Emilie Gavois-Kahn, Erarde Forestali, Lauren Farrow, Sebastian Harcombe, Frances Cuka, Keith Yeates, Tricia Aileen</t>
  </si>
  <si>
    <t>Charlotte Rampling</t>
  </si>
  <si>
    <t>Charlotte Rampling, Ludivine Sagnier</t>
  </si>
  <si>
    <t>A British mystery author visits her publisher's home in the South of France, where her interaction with his unusual daughter sets off some touchy dynamics.</t>
  </si>
  <si>
    <t>A British mystery author visits</t>
  </si>
  <si>
    <t>tt0324216</t>
  </si>
  <si>
    <t>The Texas Chainsaw Massacre</t>
  </si>
  <si>
    <t>Marcus Nispel</t>
  </si>
  <si>
    <t>Kim Henkel, Tobe Hooper</t>
  </si>
  <si>
    <t>Jessica Biel, Jonathan Tucker, Erica Leerhsen, Mike Vogel, Eric Balfour, Andrew Bryniarski, R. Lee Ermey, David Dorfman, Lauren German, Terrence Evans, Marietta Marich, Heather Kafka, Kathy Lamkin, Brad Leland, Mamie Meek</t>
  </si>
  <si>
    <t>Jessica Biel</t>
  </si>
  <si>
    <t>Jessica Biel, Jonathan Tucker</t>
  </si>
  <si>
    <t>After picking up a traumatized young hitchhiker, five friends find themselves stalked and hunted by a deformed chainsaw-wielding loon and his family of equally psychopathic killers.</t>
  </si>
  <si>
    <t>After picking up a traumatized</t>
  </si>
  <si>
    <t>tt0324554</t>
  </si>
  <si>
    <t>Wicker Park</t>
  </si>
  <si>
    <t>Gilles Mimouni, Brandon Boyce</t>
  </si>
  <si>
    <t>Josh Hartnett, Rose Byrne, Matthew Lillard, Diane Kruger, Christopher Cousins, Jessica Par√©, Vlasta Vrana, Amy Sobol, Ted Whittall, Isabel Dos Santos, Joanna Noyes, Kerrilyn Keith, Mark Camacho, Marcel Jeannin, St√©fanie Buxton</t>
  </si>
  <si>
    <t>Josh Hartnett, Rose Byrne</t>
  </si>
  <si>
    <t>A young Chicago advertising executive believes a woman he sees in a caf√© is his long-lost love. His belief leads to obsession, as he puts his life on hold in order to trail her.</t>
  </si>
  <si>
    <t>A young Chicago advertising executive</t>
  </si>
  <si>
    <t>tt0325055</t>
  </si>
  <si>
    <t>Sylvia</t>
  </si>
  <si>
    <t>Christine Jeffs</t>
  </si>
  <si>
    <t>John Brownlow</t>
  </si>
  <si>
    <t>David Birkin, Alison Bruce, Amira Casar, Daniel Craig, Blythe Danner, Lucy Davenport, Julian Firth, Jeremy Fowlds, Michael Gambon, Sarah Guyler, Jared Harris, Andrew Havill, Theresa Healey, Liddy Holloway, Robyn Malcolm</t>
  </si>
  <si>
    <t>David Birkin</t>
  </si>
  <si>
    <t>David Birkin, Alison Bruce</t>
  </si>
  <si>
    <t>Story of the relationship between poets Edward James "Ted" Hughes (Daniel Craig) and Sylvia Plath (Gwyneth Paltrow).</t>
  </si>
  <si>
    <t>Story of the relationship between</t>
  </si>
  <si>
    <t>GBP 7000000</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</si>
  <si>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</si>
  <si>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</si>
  <si>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</si>
  <si>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</si>
  <si>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David Spade, Mary McCormack</t>
  </si>
  <si>
    <t>A thirty-something former child star hires a foster family to re-create the childhood he never had.</t>
  </si>
  <si>
    <t>A thirty-something former child</t>
  </si>
  <si>
    <t>tt0325537</t>
  </si>
  <si>
    <t>Head of State</t>
  </si>
  <si>
    <t>Chris Rock, Ali LeRoi</t>
  </si>
  <si>
    <t>Chris Rock, Bernie Mac, Dylan Baker, Nick Searcy, Lynn Whitfield, Robin Givens, Tamala Jones, James Rebhorn, Keith David, Tracy Morgan, Stephanie March, Robert Stanton, Jude Ciccolella, Nate Dogg, Angie Mattson</t>
  </si>
  <si>
    <t>Chris Rock, Bernie Mac</t>
  </si>
  <si>
    <t>When a presidential candidate dies unexpectedly in the middle of the campaign, Washington, D.C. alderman, Mays Gilliam is unexpectedly picked as his replacement.</t>
  </si>
  <si>
    <t>When a presidential candidate</t>
  </si>
  <si>
    <t>tt0325596</t>
  </si>
  <si>
    <t>The I Inside</t>
  </si>
  <si>
    <t>Roland Suso Richter</t>
  </si>
  <si>
    <t>Michael Cooney, Michael Cooney</t>
  </si>
  <si>
    <t>Ryan Phillippe, Sarah Polley, Piper Perabo, Robert Sean Leonard, Peter Egan, Stephen Lang, Rakie Ayola, Stephen Graham, Stephen Rea, Magdalena Manville, Jay Simpson, Paul John Borde, Annabel Mansel Lewis</t>
  </si>
  <si>
    <t>Ryan Phillippe, Sarah Polley</t>
  </si>
  <si>
    <t>An amnesiac discovers himself leaping through time between 2000 and 2002 as his past returns to him.</t>
  </si>
  <si>
    <t>An amnesiac discovers himself</t>
  </si>
  <si>
    <t>tt0325655</t>
  </si>
  <si>
    <t>The Eye</t>
  </si>
  <si>
    <t>Gin gwai</t>
  </si>
  <si>
    <t>Hong Kong, Singapore</t>
  </si>
  <si>
    <t>Danny Pang, Oxide Chun Pang</t>
  </si>
  <si>
    <t>Yuet-Jan Hui, Danny Pang</t>
  </si>
  <si>
    <t>Angelica Lee, Lawrence Chou, Jinda Duangtoy, Yut Lai So, Candy Lo, Edmund Chen, Yin Ping Ko, Florence Wu, Wisarup Annuar, Yuet Siu Wong, Wing-Wai Chin, Tao Leung, Mylio Lau, Ousinthorn Chotphan, Dampongongtrakul Sawadee</t>
  </si>
  <si>
    <t>Angelica Lee</t>
  </si>
  <si>
    <t>Angelica Lee, Lawrence Chou</t>
  </si>
  <si>
    <t>A blind girl gets a cornea transplant so that she would be able to see again. However, she got more than what she bargained for when she realized she could even see ghosts.</t>
  </si>
  <si>
    <t>A blind girl gets a cornea transplant</t>
  </si>
  <si>
    <t>SGD 4500000</t>
  </si>
  <si>
    <t>tt0325703</t>
  </si>
  <si>
    <t>Lara Croft Tomb Raider: The Cradle of Life</t>
  </si>
  <si>
    <t>USA, Germany, Japan, UK, Hong Kong</t>
  </si>
  <si>
    <t>Jan de Bont</t>
  </si>
  <si>
    <t>Dean Georgaris, Steven E. de Souza</t>
  </si>
  <si>
    <t>Angelina Jolie, Gerard Butler, Ciar√°n Hinds, Chris Barrie, Noah Taylor, Djimon Hounsou, Til Schweiger, Simon Yam, Terence Yin, Daniel Caltagirone, Fabiano Martell, Jonny Coyne, Robert Cavanah, Ronan Vibert, Lenny Juma</t>
  </si>
  <si>
    <t>Angelina Jolie, Gerard Butler</t>
  </si>
  <si>
    <t>Adventurer Lara Croft goes on a quest to save the mythical Pandora's Box, before an evil scientist finds it, and recruits a former Marine turned mercenary to assist her.</t>
  </si>
  <si>
    <t>Adventurer Lara Croft goes on</t>
  </si>
  <si>
    <t>tt0325710</t>
  </si>
  <si>
    <t>The Last Samurai</t>
  </si>
  <si>
    <t>USA, New Zealand, Japan</t>
  </si>
  <si>
    <t>Edward Zwick</t>
  </si>
  <si>
    <t>John Logan, John Logan</t>
  </si>
  <si>
    <t>Ken Watanabe, Tom Cruise, William Atherton, Chad Lindberg, Ray Godshall Sr., Billy Connolly, Tony Goldwyn, Masato Harada, Masashi Odate, John Koyama, Timothy Spall, Shichinosuke Nakamura, Togo Igawa, Satoshi Nikaido, Shintaro Wada</t>
  </si>
  <si>
    <t>Ken Watanabe</t>
  </si>
  <si>
    <t>Ken Watanabe, Tom Cruise</t>
  </si>
  <si>
    <t>An American military advisor embraces the Samurai culture he was hired to destroy after he is captured in battle.</t>
  </si>
  <si>
    <t>An American military advisor embraces</t>
  </si>
  <si>
    <t>tt0325805</t>
  </si>
  <si>
    <t>Matchstick Men</t>
  </si>
  <si>
    <t>Eric Garcia, Nicholas Griffin</t>
  </si>
  <si>
    <t>Nicolas Cage, Sam Rockwell, Alison Lohman, Bruce Altman, Bruce McGill, Jenny O'Hara, Steve Eastin, Beth Grant, Sheila Kelley, Fran Kranz, Tim Kelleher, Nigel Gibbs, Bill Saito, Tim Maculan, Stoney Westmoreland</t>
  </si>
  <si>
    <t>Nicolas Cage, Sam Rockwell</t>
  </si>
  <si>
    <t>A phobic con artist and his prot√©g√© are on the verge of pulling off a lucrative swindle when the former's teenage daughter arrives unexpectedly.</t>
  </si>
  <si>
    <t>A phobic con artist and his prot√©g√©</t>
  </si>
  <si>
    <t>tt0325980</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</si>
  <si>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</si>
  <si>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</si>
  <si>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</si>
  <si>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Johnny Depp, Geoffrey Rush</t>
  </si>
  <si>
    <t>Blacksmith Will Turner teams up with eccentric pirate "Captain" Jack Sparrow to save his love, the governor's daughter, from Jack's former pirate allies, who are now undead.</t>
  </si>
  <si>
    <t>Blacksmith Will Turner teams up</t>
  </si>
  <si>
    <t>tt0326769</t>
  </si>
  <si>
    <t>Biker Boyz</t>
  </si>
  <si>
    <t>Action, Drama</t>
  </si>
  <si>
    <t>Reggie Rock Bythewood</t>
  </si>
  <si>
    <t>Michael Gougis, Craig Fernandez</t>
  </si>
  <si>
    <t>Laurence Fishburne, Derek Luke, Orlando Jones, Djimon Hounsou, Lisa Bonet, Brendan Fehr, Larenz Tate, Kid Rock, Rick Gonzalez, Meagan Good, Salli Richardson-Whitfield, Vanessa Bell Calloway, Dante Basco, Dionysio Basco, Tyson Beckford</t>
  </si>
  <si>
    <t>Laurence Fishburne</t>
  </si>
  <si>
    <t>Laurence Fishburne, Derek Luke</t>
  </si>
  <si>
    <t>A son of the leader of a legendary group of an urban biker gang tries to retain his championship title.</t>
  </si>
  <si>
    <t>A son of the leader of a legendary</t>
  </si>
  <si>
    <t>tt0326856</t>
  </si>
  <si>
    <t>Envy</t>
  </si>
  <si>
    <t>Steve Adams</t>
  </si>
  <si>
    <t>Ben Stiller, Jack Black, Rachel Weisz, Amy Poehler, Christopher Walken, Ariel Gade, Sam Lerner, Lily Jackson, Connor Matheus, Hector Elias, Angee Hughes, Manny Kleinmuntz, Blue Deckert, John Gavigan, Terry Bozeman</t>
  </si>
  <si>
    <t>Ben Stiller, Jack Black</t>
  </si>
  <si>
    <t>A man becomes increasingly jealous of his friend's newfound success.</t>
  </si>
  <si>
    <t>A man becomes increasingly jealous</t>
  </si>
  <si>
    <t>tt0326905</t>
  </si>
  <si>
    <t>The Great Raid</t>
  </si>
  <si>
    <t>Filipino</t>
  </si>
  <si>
    <t>Tagalog</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</si>
  <si>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</si>
  <si>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</si>
  <si>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Benjamin Bratt</t>
  </si>
  <si>
    <t>Benjamin Bratt, James Franco</t>
  </si>
  <si>
    <t>Taking place towards the end of WWII, 500 American Soldiers have been entrapped in a camp for 3 years. Beginning to give up hope they will ever be rescued, a group of Rangers goes on a dangerous mission to try and save them.</t>
  </si>
  <si>
    <t>Taking place towards the end of</t>
  </si>
  <si>
    <t>tt0326977</t>
  </si>
  <si>
    <t>Io non ho paura</t>
  </si>
  <si>
    <t>Italy, Spain, UK</t>
  </si>
  <si>
    <t>Gabriele Salvatores</t>
  </si>
  <si>
    <t>Niccol√≤ Ammaniti, Niccol√≤ Ammaniti</t>
  </si>
  <si>
    <t>Aitana S√°nchez-Gij√≥n, Dino Abbrescia, Giorgio Careccia, Riccardo Zinna, Michele Vasca, Susi S√°nchez, Antonella Stefanucci, Diego Abatantuono, Giuseppe Cristiano, Mattia Di Pierro, Adriana Conserva, Fabio Tetta, Giulia Matturro, Stefano Biase, Fabio Antonacci</t>
  </si>
  <si>
    <t>Aitana S√°nchez-Gij√≥n</t>
  </si>
  <si>
    <t>A young boy accidentally discovers a deep hole in the ground, where another boy is kept prisoner.</t>
  </si>
  <si>
    <t>A young boy accidentally discovers</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</si>
  <si>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</si>
  <si>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</si>
  <si>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</si>
  <si>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</si>
  <si>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Sean Penn, Tim Robbins</t>
  </si>
  <si>
    <t>The lives of three men who were childhood friends are shattered when one of them has a family tragedy.</t>
  </si>
  <si>
    <t>The lives of three men who were</t>
  </si>
  <si>
    <t>tt0327084</t>
  </si>
  <si>
    <t>Over the Hedge</t>
  </si>
  <si>
    <t>27/10/2006</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</si>
  <si>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</si>
  <si>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</si>
  <si>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</si>
  <si>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Bruce Willis, Garry Shandling</t>
  </si>
  <si>
    <t>A scheming raccoon fools a mismatched family of forest creatures into helping him repay a debt of food, by invading the new suburban sprawl that popped up while they were hibernating...and learns a lesson about family himself.</t>
  </si>
  <si>
    <t>A scheming raccoon fools a mismatched</t>
  </si>
  <si>
    <t>tt0327137</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</si>
  <si>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</si>
  <si>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</si>
  <si>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</si>
  <si>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Michael Caine, Robert Duvall</t>
  </si>
  <si>
    <t>A coming-of-age story about a shy, young boy sent by his irresponsible mother to spend the summer with his wealthy, eccentric uncles in Texas.</t>
  </si>
  <si>
    <t>A coming-of-age story about a</t>
  </si>
  <si>
    <t>tt0327162</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</si>
  <si>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</si>
  <si>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</si>
  <si>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</si>
  <si>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Nicole Kidman, Matthew Broderick</t>
  </si>
  <si>
    <t>The secret to a Stepford wife lies behind the doors of the Men's Association.</t>
  </si>
  <si>
    <t>The secret to a Stepford wife</t>
  </si>
  <si>
    <t>tt0327247</t>
  </si>
  <si>
    <t>The Whole Ten Yards</t>
  </si>
  <si>
    <t>Mitchell Kapner, Mitchell Kapner</t>
  </si>
  <si>
    <t>Bruce Willis, Matthew Perry, Amanda Peet, Kevin Pollak, Natasha Henstridge, Frank Collison, Johnny Messner, Silas Weir Mitchell, Tasha Smith, Elisa Gallay, Tallulah Willis, Johnny Williams, George Zapata, Carlos Zapata, McNally Sagal</t>
  </si>
  <si>
    <t>Jimmy the Tulip's (Bruce Willis) quiet new life is shaken up by his old pal Oz (Matthew Perry), whose wife (Natasha Henstridge) has been kidnapped by a Hungarian mob. The Tulip and his wife Jill (Amanda Peet) spring into action</t>
  </si>
  <si>
    <t>Jimmy the Tulip's (Bruce Willis)</t>
  </si>
  <si>
    <t>tt0327437</t>
  </si>
  <si>
    <t>Around the World in 80 Days</t>
  </si>
  <si>
    <t>28/01/2005</t>
  </si>
  <si>
    <t>USA, Germany, Ireland, UK</t>
  </si>
  <si>
    <t>Frank Coraci</t>
  </si>
  <si>
    <t>Jules Verne, David N. Titcher</t>
  </si>
  <si>
    <t>Jackie Chan, Steve Coogan, C√©cile de France, Robert Fyfe, Jim Broadbent, Ian McNeice, David Ryall, Roger Hammond, Adam Godley, Howard Cooper, Karen Mok, Daniel Hinchcliffe, Wolfram Teufel, Tom Strauss, Kit West</t>
  </si>
  <si>
    <t>Jackie Chan, Steve Coogan</t>
  </si>
  <si>
    <t>To win a bet, an eccentric British inventor, beside his Chinese valet and an aspiring French artist, embarks on a trip full of adventures and dangers around the world in exactly eighty days.</t>
  </si>
  <si>
    <t>To win a bet, an eccentric British</t>
  </si>
  <si>
    <t>tt0327554</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</si>
  <si>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</si>
  <si>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</si>
  <si>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</si>
  <si>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Halle Berry</t>
  </si>
  <si>
    <t>Halle Berry, Benjamin Bratt</t>
  </si>
  <si>
    <t>A shy woman, endowed with the speed, reflexes, and senses of a cat, walks a thin line between criminal and hero, even as a detective doggedly pursues her, fascinated by both of her personas.</t>
  </si>
  <si>
    <t>A shy woman, endowed with the</t>
  </si>
  <si>
    <t>tt0327597</t>
  </si>
  <si>
    <t>Coraline</t>
  </si>
  <si>
    <t>19/06/2009</t>
  </si>
  <si>
    <t>Henry Selick, Neil Gaiman</t>
  </si>
  <si>
    <t>Dakota Fanning, Teri Hatcher, Jennifer Saunders, Dawn French, Keith David, John Hodgman, Robert Bailey Jr., Ian McShane, Aankha Neal, George Selick, Hannah Kaiser, Harry Selick, Marina Budovsky, Emerson Tenney, Jerome Ranft</t>
  </si>
  <si>
    <t>Dakota Fanning</t>
  </si>
  <si>
    <t>Dakota Fanning, Teri Hatcher</t>
  </si>
  <si>
    <t>An adventurous 11-year-old girl finds another world that is a strangely idealized version of her frustrating home, but it has sinister secrets.</t>
  </si>
  <si>
    <t>An adventurous 11-year-old girl</t>
  </si>
  <si>
    <t>tt0327679</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</si>
  <si>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</si>
  <si>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</si>
  <si>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</si>
  <si>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</si>
  <si>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Anne Hathaway, Hugh Dancy</t>
  </si>
  <si>
    <t>Ella is under a spell to be constantly obedient, a fact she must hide from her new stepfamily in order to protect the prince of the land, her friend for whom she's falling.</t>
  </si>
  <si>
    <t>Ella is under a spell to be constantly</t>
  </si>
  <si>
    <t>tt0327850</t>
  </si>
  <si>
    <t>The Rundown</t>
  </si>
  <si>
    <t>Peter Berg</t>
  </si>
  <si>
    <t>R.J. Stewart, R.J. Stewart</t>
  </si>
  <si>
    <t>Dwayne Johnson, Seann William Scott, Rosario Dawson, Christopher Walken, Ewen Bremner, Jon Gries, William Lucking, Ernie Reyes Jr., Stuart F. Wilson, Dennis Keiffer, Garrett Warren, Toby Holguin, Paul S. Power, Stephen Bishop, Chuck Norman</t>
  </si>
  <si>
    <t>Dwayne Johnson, Seann William Scott</t>
  </si>
  <si>
    <t>A tough aspiring chef is hired to bring home a mobster's son from the Amazon but becomes involved in the fight against an oppressive town operator and the search for a legendary treasure.</t>
  </si>
  <si>
    <t>A tough aspiring chef is hired</t>
  </si>
  <si>
    <t>tt0328099</t>
  </si>
  <si>
    <t>Malibu's Most Wanted</t>
  </si>
  <si>
    <t>John Whitesell</t>
  </si>
  <si>
    <t>Fax Bahr, Adam Small</t>
  </si>
  <si>
    <t>Jamie Kennedy, Taye Diggs, Anthony Anderson, Regina Hall, Blair Underwood, Damien Dante Wayans, Ryan O'Neal, Bo Derek, Jeffrey Tambor, Kal Penn, Nick Swardson, Keili Lefkovitz, Kellie Martin, Greg Grunberg, J.P. Manoux</t>
  </si>
  <si>
    <t>Jamie Kennedy</t>
  </si>
  <si>
    <t>Jamie Kennedy, Taye Diggs</t>
  </si>
  <si>
    <t>A senator arranges for his son, a rich white kid who fancies himself black, to be kidnapped by a couple of black actors pretending to be murderers to try and shock him out of his plans to become a rapper.</t>
  </si>
  <si>
    <t>A senator arranges for his son,</t>
  </si>
  <si>
    <t>tt0328107</t>
  </si>
  <si>
    <t>Man on Fire</t>
  </si>
  <si>
    <t>USA, UK, Mexico, Switzerland</t>
  </si>
  <si>
    <t>A.J. Quinnell, Brian Helgeland</t>
  </si>
  <si>
    <t>Denzel Washington, Dakota Fanning, Radha Mitchell, Christopher Walken, Marc Anthony, Giancarlo Giannini, Mickey Rourke, Rachel Ticotin, Roberto Sosa, Jes√∫s Ochoa, Gero Camilo, Mario Zaragoza, Charles Paraventi, Carmen Salinas, Esteban De La Trinidad</t>
  </si>
  <si>
    <t>Denzel Washington, Dakota Fanning</t>
  </si>
  <si>
    <t>In Mexico City, a former CIA operative swears vengeance on those who committed an unspeakable act against the family he was hired to protect.</t>
  </si>
  <si>
    <t>In Mexico City, a former CIA operative</t>
  </si>
  <si>
    <t>tt0328538</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</si>
  <si>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</si>
  <si>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</si>
  <si>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</si>
  <si>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</si>
  <si>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Nikki Reed</t>
  </si>
  <si>
    <t>Nikki Reed, Evan Rachel Wood</t>
  </si>
  <si>
    <t>A thirteen-year-old girl's relationship with her mother is put to the test as she discovers drugs, sex, and petty crime in the company of her cool but troubled best friend.</t>
  </si>
  <si>
    <t>A thirteen-year-old girl's relationship</t>
  </si>
  <si>
    <t>tt0328589</t>
  </si>
  <si>
    <t>Under the Tuscan Sun</t>
  </si>
  <si>
    <t>Frances Mayes, Audrey Wells</t>
  </si>
  <si>
    <t>Diane Lane, Sandra Oh, Lindsay Duncan, Raoul Bova, Vincent Riotta, Mario Monicelli, Roberto Nobile, Anita Zagaria, Evelina Gori, Giulia Louise Steigerwalt, Pawel Szajda, Valentine Pelka, Sasa Vulicevic, Massimo Sarchielli, Claudia Gerini</t>
  </si>
  <si>
    <t>Diane Lane, Sandra Oh</t>
  </si>
  <si>
    <t>A writer impulsively buys a villa in Tuscany in order to change her life.</t>
  </si>
  <si>
    <t>A writer impulsively buys a villa</t>
  </si>
  <si>
    <t>tt0328828</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</si>
  <si>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</si>
  <si>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</si>
  <si>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</si>
  <si>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Jason Biggs, Seann William Scott</t>
  </si>
  <si>
    <t>It's the wedding of Jim and Michelle and the gathering of their families and friends, including Jim's old friends from high school and Michelle's little sister.</t>
  </si>
  <si>
    <t>It's the wedding of Jim and Michelle</t>
  </si>
  <si>
    <t>tt0328880</t>
  </si>
  <si>
    <t>Brother Bear</t>
  </si>
  <si>
    <t>Inuktitut</t>
  </si>
  <si>
    <t>Croatian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</si>
  <si>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</si>
  <si>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</si>
  <si>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</si>
  <si>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Joaquin Phoenix, Jeremy Suarez</t>
  </si>
  <si>
    <t>When a young Inuit hunter needlessly kills a bear, he is magically changed into a bear himself as punishment with a talkative cub being his only guide to changing back.</t>
  </si>
  <si>
    <t>When a young Inuit hunter needlessly</t>
  </si>
  <si>
    <t>tt0329028</t>
  </si>
  <si>
    <t>Dumb and Dumberer: When Harry Met Lloyd</t>
  </si>
  <si>
    <t>Troy Miller</t>
  </si>
  <si>
    <t>Peter Farrelly, Bennett Yellin</t>
  </si>
  <si>
    <t>Timothy Stack, Mimi Rogers, Wayne Federman, Lucas Gregory, Derek Richardson, Eric Christian Olsen, Luis Guzm√°n, Rachel Nichols, Elden Henson, Eugene Levy, Cheri Oteri, Holly Towne, Josh Braaten, Vahe Manoukian, William Lee Scott</t>
  </si>
  <si>
    <t>Timothy Stack</t>
  </si>
  <si>
    <t>Timothy Stack, Mimi Rogers</t>
  </si>
  <si>
    <t>Set back in the 80s when Harry met Lloyd in high school where they cross paths with a mean principal and a bunch of other outcasts much like themselves.</t>
  </si>
  <si>
    <t>Set back in the 80s when Harry</t>
  </si>
  <si>
    <t>tt0329101</t>
  </si>
  <si>
    <t>Freddy vs. Jason</t>
  </si>
  <si>
    <t>Wes Craven, Victor Miller</t>
  </si>
  <si>
    <t>Robert Englund, Ken Kirzinger, Monica Keena, Jason Ritter, Kelly Rowland, Chris Marquette, Brendan Fletcher, Katharine Isabelle, Lochlyn Munro, Kyle Labine, Tom Butler, David Kopp, Paula Shaw, Jesse Hutch, Zack Ward</t>
  </si>
  <si>
    <t>Robert Englund, Ken Kirzinger</t>
  </si>
  <si>
    <t>Freddy Krueger and Jason Voorhees return to terrorize the teenage population. Except this time, they're out to get each other, too.</t>
  </si>
  <si>
    <t>Freddy Krueger and Jason Voorhees</t>
  </si>
  <si>
    <t>tt0329388</t>
  </si>
  <si>
    <t>Monsieur Ibrahim et les fleurs du Coran</t>
  </si>
  <si>
    <t>Fran√ßois Dupeyron</t>
  </si>
  <si>
    <t>Fran√ßois Dupeyron, Eric-Emmanuel Schmitt</t>
  </si>
  <si>
    <t>Omar Sharif, Pierre Boulanger, Gilbert Melki, Isabelle Renauld, Lola Naymark, Anne Suarez, Mata Gabin, C√©line Samie, Isabelle Adjani, Guillaume Gallienne, Guillaume Rannou, Manuel Le Li√®vre, Daniel Znyk, Fran√ßoise Armelle, Sylvie Herbert</t>
  </si>
  <si>
    <t>Omar Sharif</t>
  </si>
  <si>
    <t>Omar Sharif, Pierre Boulanger</t>
  </si>
  <si>
    <t>In Paris, a Turkish shop owner befriends a Jewish boy in his mid-teens.</t>
  </si>
  <si>
    <t>In Paris, a Turkish shop owner</t>
  </si>
  <si>
    <t>tt0329575</t>
  </si>
  <si>
    <t>Seabiscuit</t>
  </si>
  <si>
    <t>Gary Ross</t>
  </si>
  <si>
    <t>Laura Hillenbrand, Gary Ross</t>
  </si>
  <si>
    <t>David McCullough, Jeff Bridges, Paul Vincent O'Connor, Chris Cooper, Michael Ensign, James Keane, Valerie Mahaffey, David Doty, Carl M. Craig, Michael O'Neill, Annie Corley, Michael Angarano, Cameron Bowen, Noah Luke, Mariah Bess</t>
  </si>
  <si>
    <t>David McCullough</t>
  </si>
  <si>
    <t>David McCullough, Jeff Bridges</t>
  </si>
  <si>
    <t>True story of the undersized Depression-era racehorse whose victories lifted not only the spirits of the team behind it but also those of their nation.</t>
  </si>
  <si>
    <t>True story of the undersized Depression-era</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</si>
  <si>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</si>
  <si>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</si>
  <si>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</si>
  <si>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</si>
  <si>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</si>
  <si>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John Ashker</t>
  </si>
  <si>
    <t>John Ashker, Max Beesley</t>
  </si>
  <si>
    <t>A biker returns from Thailand to set things straight with his girlfriend. One gang leader wants him for delivery of 2 motorbikes filled with crystal meth and another gang leader wants him for murdering his brother.</t>
  </si>
  <si>
    <t>A biker returns from Thailand</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</si>
  <si>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</si>
  <si>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</si>
  <si>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</si>
  <si>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 Benjamin</t>
  </si>
  <si>
    <t>Harrison Ford</t>
  </si>
  <si>
    <t>Harrison Ford, Josh Hartnett</t>
  </si>
  <si>
    <t>Two LAPD detectives who moonlight in other fields investigate the murder of an up-and-coming rap group.</t>
  </si>
  <si>
    <t>Two LAPD detectives who moonlight</t>
  </si>
  <si>
    <t>tt0329774</t>
  </si>
  <si>
    <t>xXx: State of the Union</t>
  </si>
  <si>
    <t>29/04/2005</t>
  </si>
  <si>
    <t>Rich Wilkes, Simon Kinberg</t>
  </si>
  <si>
    <t>Willem Dafoe, Samuel L. Jackson, Ice Cube, Scott Speedman, Xzibit, Peter Strauss, Michael Roof, Sunny Mabrey, Nona Gaye, John Gleeson Connolly, Ramon De Ocampo, Barry Sigismondi, Michael Don Evans, David Rountree, Ned Schmidtke</t>
  </si>
  <si>
    <t>Willem Dafoe, Samuel L. Jackson</t>
  </si>
  <si>
    <t>Darius Stone, a new agent in the xXx program, is sent to Washington, D.C. to stop a coup attempt against the President of the United States.</t>
  </si>
  <si>
    <t>Darius Stone, a new agent in the</t>
  </si>
  <si>
    <t>tt0330099</t>
  </si>
  <si>
    <t>The Brown Bunny</t>
  </si>
  <si>
    <t>Vincent Gallo</t>
  </si>
  <si>
    <t>Vincent Gallo, Chlo√´ Sevigny, Cheryl Tiegs, Elizabeth Blake, Anna Vareschi, Mary Morasky, Jeffrey Wood, Eric Wood, Michael Martire, Rick Doucette, Jim Lester, Michael Niksa</t>
  </si>
  <si>
    <t>Vincent Gallo, Chlo√´ Sevigny</t>
  </si>
  <si>
    <t>Professional motorcycle racer Bud Clay heads from New Hampshire to California to race again. Along the way he meets various needy women who provide him with the cure to his own loneliness, but only a certain woman from his past will truly satisfy him.</t>
  </si>
  <si>
    <t>Professional motorcycle racer</t>
  </si>
  <si>
    <t>tt0330229</t>
  </si>
  <si>
    <t>Dolls</t>
  </si>
  <si>
    <t>Miho Kanno, Hidetoshi Nishijima, Tatsuya Mihashi, Chieko Matsubara, Kyoko Fukada, Tsutomu Takeshige, Kayoko Kishimoto, Kanji Tsuda, Y√ªko Daike, Ren Osugi, Shimadayu Toyotake, Seisuke Tsurusawa, Minotaro Yoshida, Yoshida, Sh√¥go Shimizu</t>
  </si>
  <si>
    <t>Miho Kanno</t>
  </si>
  <si>
    <t>Miho Kanno, Hidetoshi Nishijima</t>
  </si>
  <si>
    <t>Three stories of never-ending love.</t>
  </si>
  <si>
    <t>Three stories of never-ending</t>
  </si>
  <si>
    <t>tt0330373</t>
  </si>
  <si>
    <t>Harry Potter and the Goblet of Fire</t>
  </si>
  <si>
    <t>25/11/2005</t>
  </si>
  <si>
    <t>Steve Kloves, J.K. Rowling</t>
  </si>
  <si>
    <t>Eric Sykes, Timothy Spall, David Tennant, Daniel Radcliffe, Emma Watson, Rupert Grint, Mark Williams, James Phelps, Oliver Phelps, Bonnie Wright, Jeff Rawle, Robert Pattinson, Jason Isaacs, Tom Felton, Stanislav Yanevski</t>
  </si>
  <si>
    <t>Eric Sykes</t>
  </si>
  <si>
    <t>Eric Sykes, Timothy Spall</t>
  </si>
  <si>
    <t>Harry Potter finds himself competing in a hazardous tournament between rival schools of magic, but he is distracted by recurring nightmares.</t>
  </si>
  <si>
    <t>Harry Potter finds himself competing</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</si>
  <si>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</si>
  <si>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</si>
  <si>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</si>
  <si>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</si>
  <si>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</si>
  <si>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 Russell Andrews</t>
  </si>
  <si>
    <t>A. Russell Andrews, Omar Avila</t>
  </si>
  <si>
    <t>An undercover FBI agent becomes a vigilante assassin and sets out to unleash his wrath upon the corrupt businessman who slaughtered his entire family at a reunion.</t>
  </si>
  <si>
    <t>An undercover FBI agent becomes</t>
  </si>
  <si>
    <t>tt0331468</t>
  </si>
  <si>
    <t>Cold Creek Manor</t>
  </si>
  <si>
    <t>USA, Canada, UK</t>
  </si>
  <si>
    <t>Mike Figgis</t>
  </si>
  <si>
    <t>Richard Jefferies</t>
  </si>
  <si>
    <t>Dennis Quaid, Sharon Stone, Stephen Dorff, Juliette Lewis, Kristen Stewart, Ryan Wilson, Dana Eskelson, Christopher Plummer, Simon Reynolds, Kathleen Duborg, Paula Brancati, Aidan Devine, Wayne Robson, Jordan Pettle, Ray Paisley</t>
  </si>
  <si>
    <t>Dennis Quaid, Sharon Stone</t>
  </si>
  <si>
    <t>A family relocates from the city to a dilapidated house in the country that was once a grand estate. As they begin renovations, they discover their new home harbors a secret and may not be completely free of its former inhabitant.</t>
  </si>
  <si>
    <t>A family relocates from the city</t>
  </si>
  <si>
    <t>tt0331632</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</si>
  <si>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</si>
  <si>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</si>
  <si>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</si>
  <si>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The Mystery Inc. gang must save</t>
  </si>
  <si>
    <t>tt0331811</t>
  </si>
  <si>
    <t>Greg Marcks</t>
  </si>
  <si>
    <t>Henry Thomas, Blake Heron, Barbara Hershey, Clark Gregg, Hilary Swank, Shawn Hatosy, Stark Sands, Colin Hanks, Ben Foster, Patrick Swayze, Rachael Leigh Cook, Jason Segel, Rick Gomez</t>
  </si>
  <si>
    <t>Henry Thomas</t>
  </si>
  <si>
    <t>Henry Thomas, Blake Heron</t>
  </si>
  <si>
    <t>The events leading up to an 11:14 p.m. car crash, from five very different perspectives.</t>
  </si>
  <si>
    <t>The events leading up to an 11:14</t>
  </si>
  <si>
    <t>tt0331933</t>
  </si>
  <si>
    <t>Man of the House</t>
  </si>
  <si>
    <t>John J. McLaughlin, Scott Lobdell</t>
  </si>
  <si>
    <t>Tommy Lee Jones, Cedric the Entertainer, Christina Milian, Paula Garc√©s, Monica Keena, Vanessa Ferlito, Kelli Garner, Anne Archer, Brian Van Holt, Shea Whigham, Terry Dale Parks, R. Lee Ermey, Paget Brewster, Shannon Woodward, Liz Vassey</t>
  </si>
  <si>
    <t>Tommy Lee Jones, Cedric the Entertainer</t>
  </si>
  <si>
    <t>A Texas Ranger must protect a group of cheerleaders who have witnessed a murder.</t>
  </si>
  <si>
    <t>A Texas Ranger must protect a</t>
  </si>
  <si>
    <t>tt0331952</t>
  </si>
  <si>
    <t>The Clearing</t>
  </si>
  <si>
    <t>Germany, USA, UK</t>
  </si>
  <si>
    <t>Pieter Jan Brugge</t>
  </si>
  <si>
    <t>Pieter Jan Brugge, Justin Haythe</t>
  </si>
  <si>
    <t>Robert Redford, Helen Mirren, Willem Dafoe, Alessandro Nivola, Matt Craven, Melissa Sagemiller, Wendy Crewson, Larry Pine, Diana Scarwid, Elizabeth Ruscio, Gwen McGee, Sarah Koskoff, Graciela Marin, Mike Pniewski, Geoff McKnight</t>
  </si>
  <si>
    <t>Robert Redford, Helen Mirren</t>
  </si>
  <si>
    <t>As an executive is held captive by a former employee, it's up to his wife to deliver the ransom.</t>
  </si>
  <si>
    <t>As an executive is held captive</t>
  </si>
  <si>
    <t>tt0331953</t>
  </si>
  <si>
    <t>Club Dread</t>
  </si>
  <si>
    <t>Elena Lyons, Dan Montgomery Jr., Tanja Reichert, Nat Faxon, Michael Weaver, Kevin Heffernan, Michael Yurchak, Jordan Ladd, Brittany Daniel, Richard Perello, Steve Lemme, Jay Chandrasekhar, Paul Soter, Erik Stolhanske, Lindsay Price</t>
  </si>
  <si>
    <t>Elena Lyons</t>
  </si>
  <si>
    <t>Elena Lyons, Dan Montgomery Jr.</t>
  </si>
  <si>
    <t>When a serial killer interrupts the fun at the swanky Coconut Pete's Coconut Beach Resort--a hedonistic island paradise for swingers--it's up to the club's staff to stop the violence...or at least hide it.</t>
  </si>
  <si>
    <t>When a serial killer interrupts</t>
  </si>
  <si>
    <t>tt0332047</t>
  </si>
  <si>
    <t>Fever Pitch</t>
  </si>
  <si>
    <t>30/09/2005</t>
  </si>
  <si>
    <t>Drew Barrymore, Jimmy Fallon, Jason Spevack, Jack Kehler, Scott Severance, Jessamy Finet, Maureen Keiller, Lenny Clarke, Ione Skye, KaDee Strickland, Marissa Jaret Winokur, Evan Helmuth, Brandon Craggs, Brett Murphy, Isabella Fink</t>
  </si>
  <si>
    <t>Drew Barrymore, Jimmy Fallon</t>
  </si>
  <si>
    <t>Lindsay is stuck in the middle of her relationship with Ben and his passion for the Boston Red Sox.</t>
  </si>
  <si>
    <t>Lindsay is stuck in the middle</t>
  </si>
  <si>
    <t>tt0332136</t>
  </si>
  <si>
    <t>If Only</t>
  </si>
  <si>
    <t>15/07/2004</t>
  </si>
  <si>
    <t>Christina Welsh</t>
  </si>
  <si>
    <t>Jennifer Love Hewitt, Paul Nicholls, Tom Wilkinson, Diana Hardcastle, Lucy Davenport, Roy Sampson, Kevin Moore, Neville Phillips, Ben Ridgeway, Teo-Wa Vuong, Terence Harvey, Al Wilde, Danny Babington, Stewart Wright, Graham Turner</t>
  </si>
  <si>
    <t>Jennifer Love Hewitt</t>
  </si>
  <si>
    <t>It takes a tragedy to teach the young businessman Ian to put love ahead of work and open up to his musician girlfriend Samantha.</t>
  </si>
  <si>
    <t>It takes a tragedy to teach the</t>
  </si>
  <si>
    <t>tt0332280</t>
  </si>
  <si>
    <t>The Notebook</t>
  </si>
  <si>
    <t>Jeremy Leven, Jan Sardi</t>
  </si>
  <si>
    <t>Tim Ivey, Gena Rowlands, Starletta DuPois, James Garner, Anthony-Michael Q. Thomas, Ed Grady, Ren√©e Amber, Jennifer Echols, Geoffrey Knight, Kevin Connolly, Ryan Gosling, Heather Wahlquist, Rachel McAdams, Andrew Schaff, Matt Shelly</t>
  </si>
  <si>
    <t>Tim Ivey</t>
  </si>
  <si>
    <t>Tim Ivey, Gena Rowlands</t>
  </si>
  <si>
    <t>A poor yet passionate young man falls in love with a rich young woman, giving her a sense of freedom, but they are soon separated because of their social differences.</t>
  </si>
  <si>
    <t>A poor yet passionate young man</t>
  </si>
  <si>
    <t>tt0332375</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</si>
  <si>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</si>
  <si>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</si>
  <si>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</si>
  <si>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</si>
  <si>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Jena Malone</t>
  </si>
  <si>
    <t>Jena Malone, Mandy Moore</t>
  </si>
  <si>
    <t>When a girl attending a Christian high school becomes pregnant, she finds herself ostracized and demonized, as all of her former friends turn on her.</t>
  </si>
  <si>
    <t>When a girl attending a Christian</t>
  </si>
  <si>
    <t>tt0332379</t>
  </si>
  <si>
    <t>The School of Rock</t>
  </si>
  <si>
    <t>Jack Black, Adam Pascal, Lucas Papaelias, Chris Stack, Sarah Silverman, Mike White, Lucas Babin, Joan Cusack, Jordan-Claire Green, Veronica Afflerbach, Miranda Cosgrove, Joey Gaydos Jr., Robert Tsai, Angelo Massagli, Kevin Alexander Clark</t>
  </si>
  <si>
    <t>Jack Black</t>
  </si>
  <si>
    <t>Jack Black, Adam Pascal</t>
  </si>
  <si>
    <t>After being kicked out of his rock band, Dewey Finn becomes a substitute teacher of an uptight elementary private school, only to try and turn his class into a rock band.</t>
  </si>
  <si>
    <t>After being kicked out of his</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</si>
  <si>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</si>
  <si>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</si>
  <si>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</si>
  <si>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</si>
  <si>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</si>
  <si>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Julian Glover</t>
  </si>
  <si>
    <t>Julian Glover, Brian Cox</t>
  </si>
  <si>
    <t>An adaptation of Homer's great epic, the film follows the assault on Troy by the united Greek forces and chronicles the fates of the men involved.</t>
  </si>
  <si>
    <t>An adaptation of Homer's great</t>
  </si>
  <si>
    <t>tt0332658</t>
  </si>
  <si>
    <t>Intermission</t>
  </si>
  <si>
    <t>John Crowley</t>
  </si>
  <si>
    <t>Mark O'Rowe</t>
  </si>
  <si>
    <t>Colin Farrell, Kerry Condon, Johnny Thompson, Emma Bolger, Deirdre Molloy, Cillian Murphy, Br√≠an F. O'Byrne, Derry Power, David Wilmot, Owen Roe, Neil√≠ Conroy, Kelly Macdonald, John Rogan, Tom Farrelly, Gerry Moore</t>
  </si>
  <si>
    <t>Colin Farrell, Kerry Condon</t>
  </si>
  <si>
    <t>A variety of losers in Dublin have harrowingly farcical intersecting stories of love, greed and violence.</t>
  </si>
  <si>
    <t>A variety of losers in Dublin</t>
  </si>
  <si>
    <t>tt0333766</t>
  </si>
  <si>
    <t>Garden State</t>
  </si>
  <si>
    <t>Zach Braff</t>
  </si>
  <si>
    <t>Zach Braff, Kenneth Graymez, George C. Wolfe, Austin Lysy, Gary Gilbert, Jill Flint, Ian Holm, Peter Sarsgaard, Alex Burns, Jackie Hoffman, Michael Weston, Christopher Carley, Armando Riesco, Amy Ferguson, Trisha LaFache</t>
  </si>
  <si>
    <t>Zach Braff, Kenneth Graymez</t>
  </si>
  <si>
    <t>A quietly troubled young man returns home for his mother's funeral after being estranged from his family for a decade.</t>
  </si>
  <si>
    <t>A quietly troubled young man returns</t>
  </si>
  <si>
    <t>tt0333780</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</si>
  <si>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</si>
  <si>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</si>
  <si>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</si>
  <si>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Reese Witherspoon, Sally Field</t>
  </si>
  <si>
    <t>Elle Woods heads to Washington, D.C. to join the staff of a Representative in order to pass a bill to ban animal testing.</t>
  </si>
  <si>
    <t>Elle Woods heads to Washington,</t>
  </si>
  <si>
    <t>tt0335119</t>
  </si>
  <si>
    <t>Girl with a Pearl Earring</t>
  </si>
  <si>
    <t>UK, Luxembourg, France, Belgium, USA</t>
  </si>
  <si>
    <t>Peter Webber</t>
  </si>
  <si>
    <t>Tracy Chevalier, Olivia Hetreed</t>
  </si>
  <si>
    <t>Colin Firth, Scarlett Johansson, Tom Wilkinson, Judy Parfitt, Cillian Murphy, Essie Davis, Joanna Scanlan, Alakina Mann, Chris McHallem, Gabrielle Reidy, Rollo Weeks, Anna Popplewell, Ana√Øs Nepper, Melanie Meyfroid, Nathan Nepper</t>
  </si>
  <si>
    <t>Colin Firth</t>
  </si>
  <si>
    <t>Colin Firth, Scarlett Johansson</t>
  </si>
  <si>
    <t>A young peasant maid working in the house of painter Johannes Vermeer becomes his talented assistant and the model for one of his most famous works.</t>
  </si>
  <si>
    <t>A young peasant maid working in</t>
  </si>
  <si>
    <t>tt0335121</t>
  </si>
  <si>
    <t>Godsend</t>
  </si>
  <si>
    <t>Mark Bomback</t>
  </si>
  <si>
    <t>Greg Kinnear, Rebecca Romijn, Robert De Niro, Cameron Bright, Merwin Mondesir, Sava Drayton, Jake Simons, Elle Downs, Edie Inksetter, Raoul Bhaneja, Jenny Cooper, Thomas Chambers, Munro Chambers, Jeff Christensen, Deborah Odell</t>
  </si>
  <si>
    <t>Greg Kinnear, Rebecca Romijn</t>
  </si>
  <si>
    <t>A couple agree to have their deceased son cloned, under the supervision of an enigmatic doctor, but bizarre things start to happen several years after his rebirth.</t>
  </si>
  <si>
    <t>A couple agree to have their deceased</t>
  </si>
  <si>
    <t>tt0335245</t>
  </si>
  <si>
    <t>The Ladykillers</t>
  </si>
  <si>
    <t>Ethan Coen, Joel Coen</t>
  </si>
  <si>
    <t>Tom Hanks, Irma P. Hall, Marlon Wayans, J.K. Simmons, Tzi Ma, Ryan Hurst, Diane Delano, George Wallace, John McConnell, Jason Weaver, Stephen Root, Baadja-Lyne Odums, Walter K. Jordan, George Anthony Bell, Greg Grunberg</t>
  </si>
  <si>
    <t>Tom Hanks</t>
  </si>
  <si>
    <t>Tom Hanks, Irma P. Hall</t>
  </si>
  <si>
    <t>An eccentric, if not charming Southern professor and his crew pose as a classical ensemble in order to rob a casino, all under the nose of his unsuspecting but sharp old landlady.</t>
  </si>
  <si>
    <t>An eccentric, if not charming</t>
  </si>
  <si>
    <t>tt0335266</t>
  </si>
  <si>
    <t>Lost in Translation</t>
  </si>
  <si>
    <t>Sofia Coppola</t>
  </si>
  <si>
    <t>Scarlett Johansson, Bill Murray, Akiko Takeshita, Kazuyoshi Minamimagoe, Kazuko Shibata, Take, Ryuichiro Baba, Akira Yamaguchi, Catherine Lambert, Fran√ßois du Bois, Tim Leffman, Gregory Pekar, Richard Allen, Giovanni Ribisi, Diamond Yukai</t>
  </si>
  <si>
    <t>Scarlett Johansson</t>
  </si>
  <si>
    <t>Scarlett Johansson, Bill Murray</t>
  </si>
  <si>
    <t>A faded movie star and a neglected young woman form an unlikely bond after crossing paths in Tokyo.</t>
  </si>
  <si>
    <t>A faded movie star and a neglected</t>
  </si>
  <si>
    <t>tt0335345</t>
  </si>
  <si>
    <t>The Passion of the Christ</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</si>
  <si>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</si>
  <si>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</si>
  <si>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Jim Caviezel</t>
  </si>
  <si>
    <t>Jim Caviezel, Maia Morgenstern</t>
  </si>
  <si>
    <t>Depicts the final twelve hours in the life of Jesus of Nazareth, on the day of his crucifixion in Jerusalem.</t>
  </si>
  <si>
    <t>Depicts the final twelve hours</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</si>
  <si>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</si>
  <si>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</si>
  <si>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</si>
  <si>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</si>
  <si>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</si>
  <si>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Two streetwise cops bust criminals</t>
  </si>
  <si>
    <t>tt0335559</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</si>
  <si>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</si>
  <si>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</si>
  <si>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</si>
  <si>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Kate Bosworth, Topher Grace</t>
  </si>
  <si>
    <t>A small-town girl wins a date with a male celebrity through a contest. When the date goes better than expected, a love triangle forms between the girl, the male celebrity, and the girl's best friend.</t>
  </si>
  <si>
    <t>A small-town girl wins a date</t>
  </si>
  <si>
    <t>tt0335563</t>
  </si>
  <si>
    <t>Wonderland</t>
  </si>
  <si>
    <t>James Cox</t>
  </si>
  <si>
    <t>James Cox, Captain Mauzner</t>
  </si>
  <si>
    <t>Kate Bosworth, Carrie Fisher, Val Kilmer, Kim Marriner, Dylan McDermott, Michael Pitt, Alexis Dziena, Karen LaKritz, Steve Cox, Josh Lucas, Louis Lombardi, Franky G, Ted Levine, Russell Sams, Chris Cioffi</t>
  </si>
  <si>
    <t>Kate Bosworth, Carrie Fisher</t>
  </si>
  <si>
    <t>In the police investigation of a brutal crime scene, one man was at the center of it all: legendary porn star John Holmes.</t>
  </si>
  <si>
    <t>In the police investigation of</t>
  </si>
  <si>
    <t>tt0337103</t>
  </si>
  <si>
    <t>Les rivi√®res pourpres 2 - Les anges de l'apocalypse</t>
  </si>
  <si>
    <t>26/03/2004</t>
  </si>
  <si>
    <t>Action, Crime, Horror</t>
  </si>
  <si>
    <t>Olivier Dahan</t>
  </si>
  <si>
    <t>Luc Besson, Jean-Christophe Grang√©</t>
  </si>
  <si>
    <t>Jean Reno, Beno√Æt Magimel, Christopher Lee, Camille Natta, Johnny Hallyday, Gabrielle Lazure, Augustin Legrand, Serge Riaboukine, Andr√© Penvern, Francis Renaud, David Saracino, Micha√´l Abiteboul, Eriq Ebouaney, Jo Prestia, Cyril Raffaelli</t>
  </si>
  <si>
    <t>Jean Reno, Beno√Æt Magimel</t>
  </si>
  <si>
    <t>Pierre Niemans faces the threat of the apocalypse while investigating a series of ritual murders.</t>
  </si>
  <si>
    <t>Pierre Niemans faces the threat</t>
  </si>
  <si>
    <t>EUR 30000000</t>
  </si>
  <si>
    <t>tt0337563</t>
  </si>
  <si>
    <t>13 Going on 30</t>
  </si>
  <si>
    <t>Gary Winick</t>
  </si>
  <si>
    <t>Jennifer Garner, Mark Ruffalo, Judy Greer, Andy Serkis, Kathy Baker, Phil Reeves, Sam Ball, Marcia DeBonis, Christa B. Allen, Sean Marquette, Kiersten Warren, Joe Grifasi, Mary Pat Gleason, Susan Egan, Lynn Collins</t>
  </si>
  <si>
    <t>Jennifer Garner</t>
  </si>
  <si>
    <t>Jennifer Garner, Mark Ruffalo</t>
  </si>
  <si>
    <t>A girl makes a wish on her thirteenth birthday, and wakes up the next day as a thirty-year-old woman.</t>
  </si>
  <si>
    <t>A girl makes a wish on her thirteenth</t>
  </si>
  <si>
    <t>tt0337578</t>
  </si>
  <si>
    <t>Baghban</t>
  </si>
  <si>
    <t>Awadhi</t>
  </si>
  <si>
    <t>Ravi Chopra</t>
  </si>
  <si>
    <t>Shafiq Ansari, Satish Bhatnagar</t>
  </si>
  <si>
    <t>Amitabh Bachchan, Hema Malini, Salman Khan, Mahima Chaudhry, Aman Verma, Samir Soni, Saahil Chadha, Nasirr Khan, Suman Ranganath, Divya Dutta, Arzoo Govitrikar, Rimi Sen, Yash Pathak, Paresh Rawal, Lillete Dubey</t>
  </si>
  <si>
    <t>Amitabh Bachchan, Hema Malini</t>
  </si>
  <si>
    <t>An elderly couple wish their children to care for them in their old age. But their children see and treat them as a burden, and they must struggle to regain their worth and dignity to themselves and others.</t>
  </si>
  <si>
    <t>An elderly couple wish their children</t>
  </si>
  <si>
    <t>tt0337579</t>
  </si>
  <si>
    <t>Barbershop 2: Back in Business</t>
  </si>
  <si>
    <t>Kevin Rodney Sullivan</t>
  </si>
  <si>
    <t>Mark Brown, Don D. Scott</t>
  </si>
  <si>
    <t>Ice Cube, Cedric the Entertainer, Sean Patrick Thomas, Eve, Troy Garity, Michael Ealy, Leonard Earl Howze, Harry Lennix, Robert Wisdom, Jazsmin Lewis, Carl Wright, DeRay Davis, Kenan Thompson, Queen Latifah, Garcelle Beauvais</t>
  </si>
  <si>
    <t>Ice Cube, Cedric the Entertainer</t>
  </si>
  <si>
    <t>The owner of an historic South Side Chicago barbershop is pressured to sell out to a land developer, but must face the impact this would have on his close-knit community.</t>
  </si>
  <si>
    <t>The owner of an historic South</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</si>
  <si>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</si>
  <si>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</si>
  <si>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</si>
  <si>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</si>
  <si>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</si>
  <si>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Sam Riley</t>
  </si>
  <si>
    <t>Sam Riley, Garrett Hedlund</t>
  </si>
  <si>
    <t>Young writer Sal Paradise has his life shaken by the arrival of free-spirited Dean Moriarty and his girl, Marylou. As they travel across the country, they encounter a mix of people who each impact their journey indelibly.</t>
  </si>
  <si>
    <t>Young writer Sal Paradise has</t>
  </si>
  <si>
    <t>tt0337697</t>
  </si>
  <si>
    <t>The Prince &amp; Me</t>
  </si>
  <si>
    <t>Martha Coolidge</t>
  </si>
  <si>
    <t>Mark Amin, Katherine Fugate</t>
  </si>
  <si>
    <t>Julia Stiles, Luke Mably, Ben Miller, Miranda Richardson, James Fox, Alberta Watson, John Bourgeois, Zachary Knighton, Stephen O'Reilly, Elisabeth Waterston, Eliza Bennett, Devin Ratray, Clare Preuss, Yaani King Mondschein, Eddie Irvine</t>
  </si>
  <si>
    <t>Julia Stiles, Luke Mably</t>
  </si>
  <si>
    <t>At college Paige meets Eddie, a fellow student from Denmark, whom she first dislikes but later accepts, likes, and loves; he proves to be Crown Prince Edvard. Paige follows him to Copenhagen, and he follows her back to school with a plan.</t>
  </si>
  <si>
    <t>At college Paige meets Eddie,</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</si>
  <si>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</si>
  <si>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</si>
  <si>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</si>
  <si>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Jack Nicholson, Diane Keaton</t>
  </si>
  <si>
    <t>A swinger on the cusp of being a senior citizen with a taste for young women falls in love with an accomplished woman closer to his age.</t>
  </si>
  <si>
    <t>A swinger on the cusp of being</t>
  </si>
  <si>
    <t>tt0337876</t>
  </si>
  <si>
    <t>Birth</t>
  </si>
  <si>
    <t>UK, France, Germany, USA</t>
  </si>
  <si>
    <t>Jean-Claude Carri√®re, Milo Addica</t>
  </si>
  <si>
    <t>Nicole Kidman, Cameron Bright, Danny Huston, Lauren Bacall, Alison Elliott, Arliss Howard, Michael Desautels, Anne Heche, Peter Stormare, Ted Levine, Cara Seymour, Joe M. Chalmers, Novella Nelson, Zoe Caldwell, Charles Goff</t>
  </si>
  <si>
    <t>Nicole Kidman, Cameron Bright</t>
  </si>
  <si>
    <t>A young boy attempts to convince a woman that he is her dead husband reborn.</t>
  </si>
  <si>
    <t>A young boy attempts to convince</t>
  </si>
  <si>
    <t>tt0337909</t>
  </si>
  <si>
    <t>Calendar Girls</t>
  </si>
  <si>
    <t>Juliette Towhidi, Tim Firth</t>
  </si>
  <si>
    <t>Helen Mirren, Julie Walters, John Alderton, Linda Bassett, Annette Crosbie, Philip Glenister, Ciar√°n Hinds, Celia Imrie, Geraldine James, Penelope Wilton, George Costigan, Graham Crowden, John Fortune, Georgie Glen, Angela Curran</t>
  </si>
  <si>
    <t>Helen Mirren</t>
  </si>
  <si>
    <t>Helen Mirren, Julie Walters</t>
  </si>
  <si>
    <t>A Women's Institute chapter's fundraising effort for a local hospital by posing nude for a calendar becomes a media sensation.</t>
  </si>
  <si>
    <t>A Women's Institute chapter's</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</si>
  <si>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</si>
  <si>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</si>
  <si>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</si>
  <si>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</si>
  <si>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Caroline Aaron</t>
  </si>
  <si>
    <t>Caroline Aaron, Kim Basinger</t>
  </si>
  <si>
    <t>A young man receives an emergency phone call on his cell phone from an older woman. The catch? The woman claims to have been kidnapped; and the kidnappers have targeted her husband and child next.</t>
  </si>
  <si>
    <t>A young man receives an emergency</t>
  </si>
  <si>
    <t>tt0337978</t>
  </si>
  <si>
    <t>Live Free or Die Hard</t>
  </si>
  <si>
    <t>26/10/2007</t>
  </si>
  <si>
    <t>Mark Bomback, Mark Bomback</t>
  </si>
  <si>
    <t>Bruce Willis, Timothy Olyphant, Justin Long, Maggie Q, Cliff Curtis, Jonathan Sadowski, Andrew Friedman, Kevin Smith, Yorgo Constantine, Cyril Raffaelli, Chris Palermo, Mary Elizabeth Winstead, Sung Kang, Zeljko Ivanek, Christina Chang</t>
  </si>
  <si>
    <t>Bruce Willis, Timothy Olyphant</t>
  </si>
  <si>
    <t>John McClane and a young hacker join forces to take down master cyber-terrorist Thomas Gabriel in Washington D.C.</t>
  </si>
  <si>
    <t>John McClane and a young hacker</t>
  </si>
  <si>
    <t>tt0338013</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</si>
  <si>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</si>
  <si>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</si>
  <si>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</si>
  <si>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Jim Carrey, Kate Winslet</t>
  </si>
  <si>
    <t>When their relationship turns sour, a couple undergoes a medical procedure to have each other erased from their memories.</t>
  </si>
  <si>
    <t>When their relationship turns</t>
  </si>
  <si>
    <t>tt0338077</t>
  </si>
  <si>
    <t>Grind</t>
  </si>
  <si>
    <t>Casey La Scala</t>
  </si>
  <si>
    <t>Ralph Sall</t>
  </si>
  <si>
    <t>Mike Vogel, Vince Vieluf, Adam Brody, Joey Kern, Jennifer Morrison, Jason London, Summer Altice, Bam Margera, Erin Murphy, Baron La Scala, Stephen Root, Sasha Jenson, Brian Posehn, Christopher McDonald, Donte Calarco</t>
  </si>
  <si>
    <t>Mike Vogel</t>
  </si>
  <si>
    <t>Mike Vogel, Vince Vieluf</t>
  </si>
  <si>
    <t>Four skaters follow their idol on his summer tour in an attempt to get noticed, get sponsored, and become stars themselves.</t>
  </si>
  <si>
    <t>Four skaters follow their idol</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</si>
  <si>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</si>
  <si>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</si>
  <si>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</si>
  <si>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Eddie Murphy, Terence Stamp</t>
  </si>
  <si>
    <t>A realtor and his wife and children are summoned to a mansion, which they soon discover is haunted, and while they attempt to escape, he learns an important lesson about the family he has neglected.</t>
  </si>
  <si>
    <t>A realtor and his wife and children</t>
  </si>
  <si>
    <t>tt0338095</t>
  </si>
  <si>
    <t>Haute tension</t>
  </si>
  <si>
    <t>France, Italy, Romania</t>
  </si>
  <si>
    <t>Alexandre Aja</t>
  </si>
  <si>
    <t>Alexandre Aja, Gr√©gory Levasseur</t>
  </si>
  <si>
    <t>C√©cile de France, Ma√Øwenn, Philippe Nahon, Franck Khalfoun, Andrei Finti, Oana Pellea, Marco Claudiu Pascu, Jean-Claude de Goros, Bogdan Uritescu, Gabriel Spahiu</t>
  </si>
  <si>
    <t>C√©cile de France</t>
  </si>
  <si>
    <t>C√©cile de France, Ma√Øwenn</t>
  </si>
  <si>
    <t>Best friends Marie and Alexia decide to spend a quiet weekend at Alexia's parents' secluded farmhouse. But on the night of their arrival, the girls' idyllic getaway turns into an endless night of horror.</t>
  </si>
  <si>
    <t>Best friends Marie and Alexia</t>
  </si>
  <si>
    <t>EUR 2200000</t>
  </si>
  <si>
    <t>tt0338096</t>
  </si>
  <si>
    <t>Dirty Dancing: Havana Nights</t>
  </si>
  <si>
    <t>Kate Gunzinger, Peter Sagal</t>
  </si>
  <si>
    <t>Diego Luna, Romola Garai, Sela Ward, John Slattery, Jonathan Jackson, January Jones, Mika Boorem, Ren√© Lavan, Mya, Polly Cole, Chris Engen, Tommy Kavelin, Wilmer Cordero, Charlie Rodriguez, Donato Poveda</t>
  </si>
  <si>
    <t>Diego Luna</t>
  </si>
  <si>
    <t>Diego Luna, Romola Garai</t>
  </si>
  <si>
    <t>High school senior Katey moves to Havana in November 1958, when her dad gets a promotion at Ford. She meets a local waiter, who introduces her to sensual Cuban music/dance. They enter a big dance contest for the prize when he gets fired.</t>
  </si>
  <si>
    <t>High school senior Katey moves</t>
  </si>
  <si>
    <t>tt0338097</t>
  </si>
  <si>
    <t>Head in the Clouds</t>
  </si>
  <si>
    <t>Drama, Romance, War</t>
  </si>
  <si>
    <t>John Duigan</t>
  </si>
  <si>
    <t>Charlize Theron, Pen√©lope Cruz, Stuart Townsend, Thomas Kretschmann, Steven Berkoff, David La Haye, Karine Vanasse, Gabriel Hogan, Peter Cockett, √âlizabeth Chouvalidz√©, Jolyane Langlois, Sophie Desmarais, √âlo√Øsa Laflamme-Cervantes, Ivan Vukov, Sebastian Bailey</t>
  </si>
  <si>
    <t>Charlize Theron, Pen√©lope Cruz</t>
  </si>
  <si>
    <t>From the roaring 1920s to the ruinous Spanish Civil War and Adolf Hitler's rise into power, the lives of an Irish schoolteacher, a provocative heiress and her Spanish muse are intricately interlaced, sharing the same destiny and passion.</t>
  </si>
  <si>
    <t>From the roaring 1920s to the</t>
  </si>
  <si>
    <t>tt0338135</t>
  </si>
  <si>
    <t>Les invasions barbares</t>
  </si>
  <si>
    <t>Denys Arcand</t>
  </si>
  <si>
    <t>R√©my Girard, St√©phane Rousseau, Marie-Jos√©e Croze, Marina Hands, Doroth√©e Berryman, Johanne-Marie Tremblay, Pierre Curzi, Yves Jacques, Louise Portal, Dominique Michel, Isabelle Blais, Toni Cecchinato, Sophie Lorain, Mitsou, Markita Boies</t>
  </si>
  <si>
    <t>R√©my Girard</t>
  </si>
  <si>
    <t>R√©my Girard, St√©phane Rousseau</t>
  </si>
  <si>
    <t>During his final days, a dying man is reunited with old friends, former lovers, his ex-wife, and his estranged son.</t>
  </si>
  <si>
    <t>During his final days, a dying</t>
  </si>
  <si>
    <t>CAD 6000000</t>
  </si>
  <si>
    <t>tt0338188</t>
  </si>
  <si>
    <t>The Missing</t>
  </si>
  <si>
    <t>Apache languages</t>
  </si>
  <si>
    <t>Thomas Eidson, Ken Kaufman</t>
  </si>
  <si>
    <t>Tommy Lee Jones, Cate Blanchett, Evan Rachel Wood, Jenna Boyd, Aaron Eckhart, Val Kilmer, Sergio Calder√≥n, Eric Schweig, Steve Reevis, Jay Tavare, Simon Baker, Ray McKinnon, Max Perlich, Ramon Frank, Deryle J. Lujan</t>
  </si>
  <si>
    <t>Tommy Lee Jones, Cate Blanchett</t>
  </si>
  <si>
    <t>In 1885 New Mexico, a frontier medicine woman forms an uneasy alliance with her estranged father when her daughter is kidnapped by an Apache brujo.</t>
  </si>
  <si>
    <t>In 1885 New Mexico, a frontier</t>
  </si>
  <si>
    <t>tt0338216</t>
  </si>
  <si>
    <t>Lucky You</t>
  </si>
  <si>
    <t>22/06/2007</t>
  </si>
  <si>
    <t>USA, Germany, Australia</t>
  </si>
  <si>
    <t>Eric Roth, Curtis Hanson</t>
  </si>
  <si>
    <t>Phyllis Somerville, Eric Bana, Horatio Sanz, Drew Barrymore, Joey Kern, Debra Messing, Delaine Yates, Mykel Shannon Jenkins, Robert Duvall, Charles Martin Smith, Robert Downey Jr., Saverio Guerra, Danny Hoch, Kenny Cau, Kelvin Han Yee</t>
  </si>
  <si>
    <t>Phyllis Somerville</t>
  </si>
  <si>
    <t>Phyllis Somerville, Eric Bana</t>
  </si>
  <si>
    <t>A hotshot poker player tries to win a tournament in Vegas, but is fighting a losing battle with his personal problems.</t>
  </si>
  <si>
    <t>A hotshot poker player tries to</t>
  </si>
  <si>
    <t>tt0338309</t>
  </si>
  <si>
    <t>Ondskan</t>
  </si>
  <si>
    <t>Mikael H√•fstr√∂m</t>
  </si>
  <si>
    <t>Jan Guillou, Hans Gunnarsson</t>
  </si>
  <si>
    <t>Andreas Wilson, Henrik Lundstr√∂m, Gustaf Skarsg√•rd, Linda Zilliacus, Jesper Sal√©n, Filip Berg, Fredrik af Trampe, Richard Danielsson, Martin Svane, Rustan Blomqvist, Peter Eggers, Per Westergren, Henrik Linnros, Theodor Hoffsten, Sannamari Patjas</t>
  </si>
  <si>
    <t>Andreas Wilson</t>
  </si>
  <si>
    <t>Andreas Wilson, Henrik Lundstr√∂m</t>
  </si>
  <si>
    <t>A teenage boy expelled from school for fighting arrives at a boarding school where the systematic bullying of younger students is encouraged as a means to maintain discipline, and decides to fight back.</t>
  </si>
  <si>
    <t>A teenage boy expelled from school</t>
  </si>
  <si>
    <t>SEK 22000000</t>
  </si>
  <si>
    <t>tt0338325</t>
  </si>
  <si>
    <t>Paparazzi</t>
  </si>
  <si>
    <t>Paul Abascal</t>
  </si>
  <si>
    <t>Forry Smith</t>
  </si>
  <si>
    <t>Cole Hauser, Robin Tunney, Dennis Farina, Daniel Baldwin, Tom Hollander, Kevin Gage, Blake Michael Bryan, Tom Sizemore, Andrea Baker, Jordan Baker, Joe Basile, Lauren Birkell, Wendy Braun, Kelly Carlson, Greg Castro</t>
  </si>
  <si>
    <t>Cole Hauser</t>
  </si>
  <si>
    <t>Cole Hauser, Robin Tunney</t>
  </si>
  <si>
    <t>A rising Hollywood actor decides to take personal revenge against a group of four persistent photographers to make them pay for almost causing a personal tragedy involving his wife and son.</t>
  </si>
  <si>
    <t>A rising Hollywood actor decides</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</si>
  <si>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</si>
  <si>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</si>
  <si>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</si>
  <si>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</si>
  <si>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Ben Affleck, Aaron Eckhart</t>
  </si>
  <si>
    <t>What seemed like a breezy idea for an engineer to net him millions of dollars, leaves him on the run for his life and piecing together why he's being chased.</t>
  </si>
  <si>
    <t>What seemed like a breezy idea</t>
  </si>
  <si>
    <t>tt0338348</t>
  </si>
  <si>
    <t>The Polar Express</t>
  </si>
  <si>
    <t>Chris Van Allsburg, Robert Zemeckis</t>
  </si>
  <si>
    <t>Tom Hanks, Leslie Zemeckis, Eddie Deezen, Nona Gaye, Peter Scolari, Brendan King, Andy Pellick, Josh Eli, Mark Mendonca, Rolondas Hendricks, Mark Goodman, Jon Scott, Gregory Gast, Sean Scott, Gordon Hart</t>
  </si>
  <si>
    <t>Tom Hanks, Leslie Zemeckis</t>
  </si>
  <si>
    <t>On Christmas Eve, a young boy embarks on a magical adventure to the North Pole on the Polar Express, while learning about friendship, bravery, and the spirit of Christmas.</t>
  </si>
  <si>
    <t>On Christmas Eve, a young boy</t>
  </si>
  <si>
    <t>tt0338427</t>
  </si>
  <si>
    <t>Shopgirl</t>
  </si>
  <si>
    <t>Anand Tucker</t>
  </si>
  <si>
    <t>Steve Martin, Steve Martin</t>
  </si>
  <si>
    <t>Steve Martin, Claire Danes, Jason Schwartzman, Bridgette Wilson-Sampras, Sam Bottoms, Frances Conroy, Rebecca Pidgeon, Samantha Shelton, Gina Doctor, Clyde Kusatsu, Romy Rosemont, Joshua Snyder, Rachel Nichols, Shane Edelman, Emily Kuroda</t>
  </si>
  <si>
    <t>Steve Martin, Claire Danes</t>
  </si>
  <si>
    <t>A film adaptation of Steve Martin's novel about a complex love triangle between a bored salesgirl, a wealthy businessman and an aimless young man.</t>
  </si>
  <si>
    <t>A film adaptation of Steve Martin's</t>
  </si>
  <si>
    <t>tt0338459</t>
  </si>
  <si>
    <t>Spy Kids 3: Game Over</t>
  </si>
  <si>
    <t>30/12/2003</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</si>
  <si>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</si>
  <si>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</si>
  <si>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Carmen's caught in a virtual reality</t>
  </si>
  <si>
    <t>tt0338466</t>
  </si>
  <si>
    <t>Stuck on You</t>
  </si>
  <si>
    <t>16/04/2004</t>
  </si>
  <si>
    <t>Charles B. Wessler, Bennett Yellin</t>
  </si>
  <si>
    <t>Matt Damon, Greg Kinnear, Eva Mendes, Wen Yann Shih, Pat Crawford Brown, Ray 'Rocket' Valliere, Tommy Songin, Terence Bernie Hines, Cher, Jackie Flynn, Seymour Cassel, Griffin Dunne, Bridget Tobin, Danny Murphy, Malcolm G. Chace Jr.</t>
  </si>
  <si>
    <t>Matt Damon, Greg Kinnear</t>
  </si>
  <si>
    <t>Conjoined twins from Martha's Vineyard move to Los Angeles so that one of them can pursue an acting career.</t>
  </si>
  <si>
    <t>Conjoined twins from Martha's</t>
  </si>
  <si>
    <t>tt0338512</t>
  </si>
  <si>
    <t>Deux fr√®res</t>
  </si>
  <si>
    <t>Adventure, Drama, Family</t>
  </si>
  <si>
    <t>Alain Godard, Jean-Jacques Annaud</t>
  </si>
  <si>
    <t>Guy Pearce, Jean-Claude Dreyfus, Freddie Highmore, Oanh Nguyen, Philippine Leroy-Beaulieu, Moussa Maaskri, Vincent Scarito, Ma√Ø Anh Le, Jaran 'See Tao' Petcharoen, St√©phanie Lagarde, Bernard Flavien, Annop Varapanya, David Gant, Teerawat Mulvilai, Somjin Chimwong</t>
  </si>
  <si>
    <t>Guy Pearce, Jean-Claude Dreyfus</t>
  </si>
  <si>
    <t>Two tigers are separated as cubs and taken into captivity, only to be reunited years later as enemies by an explorer who inadvertently forces them to fight each other.</t>
  </si>
  <si>
    <t>Two tigers are separated as cubs</t>
  </si>
  <si>
    <t>EUR 59660000</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</si>
  <si>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</si>
  <si>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</si>
  <si>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</si>
  <si>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</si>
  <si>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Hugh Jackman, Kate Beckinsale</t>
  </si>
  <si>
    <t>The notorious monster hunter is sent to Transylvania to stop Count Dracula who is using Dr. Frankenstein's research and a werewolf for some sinister purpose.</t>
  </si>
  <si>
    <t>The notorious monster hunter is</t>
  </si>
  <si>
    <t>tt0338564</t>
  </si>
  <si>
    <t>Mou gaan dou</t>
  </si>
  <si>
    <t>Andrew Lau, Alan Mak</t>
  </si>
  <si>
    <t>Alan Mak, Felix Chong</t>
  </si>
  <si>
    <t>Andy Lau, Tony Chiu-Wai Leung, Anthony Chau-Sang Wong, Eric Tsang, Kelly Chen, Sammi Cheng, Edison Chen, Shawn Yue, Elva Hsiao, Chapman To, Ka Tung Lam, Ting Yip Ng, Dion Lam, Chi Keung Wan, Hui Kam Fung</t>
  </si>
  <si>
    <t>Andy Lau</t>
  </si>
  <si>
    <t>Andy Lau, Tony Chiu-Wai Leung</t>
  </si>
  <si>
    <t>A story between a mole in the police department and an undercover cop. Their objectives are the same: to find out who is the mole, and who is the cop.</t>
  </si>
  <si>
    <t>A story between a mole in the</t>
  </si>
  <si>
    <t>tt0338751</t>
  </si>
  <si>
    <t>The Aviator</t>
  </si>
  <si>
    <t>Leonardo DiCaprio, Cate Blanchett, Kate Beckinsale, John C. Reilly, Alec Baldwin, Alan Alda, Ian Holm, Danny Huston, Gwen Stefani, Jude Law, Adam Scott, Matt Ross, Kelli Garner, Frances Conroy, Brent Spiner</t>
  </si>
  <si>
    <t>Leonardo DiCaprio, Cate Blanchett</t>
  </si>
  <si>
    <t>A biopic depicting the early years of legendary Director and aviator</t>
  </si>
  <si>
    <t>A biopic depicting the early years</t>
  </si>
  <si>
    <t>tt0338763</t>
  </si>
  <si>
    <t>Batoru rowaiaru II: Chinkonka</t>
  </si>
  <si>
    <t>Kenta Fukasaku, Kinji Fukasaku</t>
  </si>
  <si>
    <t>Kenta Fukasaku, Norio Kida</t>
  </si>
  <si>
    <t>Tatsuya Fujiwara, Ai Maeda, Sh√ªgo Oshinari, Ayana Sakai, Haruka Suenaga, Y√ªma Ishigaki, Miyuki Kanbe, Masaya Kikawada, Y√¥ko Maki, Yuki Ito, Natsuki Kat√¥, Aki Maeda, Riki Takeuchi, Aja, Munetaka Aoki</t>
  </si>
  <si>
    <t>Tatsuya Fujiwara, Ai Maeda</t>
  </si>
  <si>
    <t>Three years after the failure of the last BR program, a second act is forged and a class of students are sent to an island with one objective: kill international terrorist Shuya Nanahara.</t>
  </si>
  <si>
    <t>Three years after the failure</t>
  </si>
  <si>
    <t>tt0339034</t>
  </si>
  <si>
    <t>From Justin to Kelly</t>
  </si>
  <si>
    <t>Kim Fuller</t>
  </si>
  <si>
    <t>Kelly Clarkson, Justin Guarini, Katherine Bailess, Anika Noni Rose, Greg Siff, Brian Dietzen, Jason Yribar, Theresa San-Nicholas, Justin Gorence, Christopher Bryan, Kaitlin Riley, Renee Robertson, Yamil Piedra, Marc Macaulay, Toi Svane Stepp</t>
  </si>
  <si>
    <t>Kelly Clarkson</t>
  </si>
  <si>
    <t>Kelly Clarkson, Justin Guarini</t>
  </si>
  <si>
    <t>A waitress from Texas and a college student from Pennsylvania meet during spring break in Fort Lauderdale, Florida and come together through their shared love of singing.</t>
  </si>
  <si>
    <t>A waitress from Texas and a college</t>
  </si>
  <si>
    <t>tt0339135</t>
  </si>
  <si>
    <t>In Hell</t>
  </si>
  <si>
    <t>Eric James Virgets, Jorge Alvarez</t>
  </si>
  <si>
    <t>Jean-Claude Van Damme, Lawrence Taylor, Lloyd Battista, Carlos G√≥mez, Manol Manolov, Chris Moir, Billy Rieck, Kaloian Vodenicharov, Alan Davidson, Veselin Kalanovski, Ivo Tonchev, Juan Fern√°ndez, Raicho Vasilev, Milos Milicevic, Michael Bailey Smith</t>
  </si>
  <si>
    <t>A man must survive a prison where hardened criminals battle to the death for the wardens' entertainment.</t>
  </si>
  <si>
    <t>A man must survive a prison where</t>
  </si>
  <si>
    <t>tt0339230</t>
  </si>
  <si>
    <t>Kopps</t>
  </si>
  <si>
    <t>Josef Fares, Mikael H√•fstr√∂m</t>
  </si>
  <si>
    <t>Fares Fares, Torkel Petersson, G√∂ran Ragnerstam, Sissela Kyle, Eva R√∂se, Christian Fiedler, Erik Ahrnbom, Harry Goldstein, Michael Fares, Viktor Friberg, Jan Fares, Yngve Dahlberg, Kerstin Hellstr√∂m, Paula McManus, Maj-Lis H√∂rne</t>
  </si>
  <si>
    <t>When a small town police station is threatened with shutting down because of too little crime, the police realise that something has to be done...</t>
  </si>
  <si>
    <t>When a small town police station</t>
  </si>
  <si>
    <t>tt0339291</t>
  </si>
  <si>
    <t>A Series of Unfortunate Events</t>
  </si>
  <si>
    <t>18/03/2005</t>
  </si>
  <si>
    <t>Robert Gordon, Daniel Handler</t>
  </si>
  <si>
    <t>Jim Carrey, Liam Aiken, Emily Browning, Kara Hoffman, Shelby Hoffman, Jude Law, Timothy Spall, Catherine O'Hara, Billy Connolly, Meryl Streep, Luis Guzm√°n, Jamie Harris, Craig Ferguson, Jennifer Coolidge, Jane Adams</t>
  </si>
  <si>
    <t>Jim Carrey, Liam Aiken</t>
  </si>
  <si>
    <t>When a massive fire kills their parents, three children are delivered to the custody of cousin and stage actor Count Olaf, who is secretly plotting to steal their parents' vast fortune.</t>
  </si>
  <si>
    <t>When a massive fire kills their</t>
  </si>
  <si>
    <t>tt0339412</t>
  </si>
  <si>
    <t>Mr 3000</t>
  </si>
  <si>
    <t>17/09/2004</t>
  </si>
  <si>
    <t>Eric Champnella, Keith Mitchell</t>
  </si>
  <si>
    <t>Bernie Mac, Angela Bassett, Michael Rispoli, Brian White, Ian Anthony Dale, Evan Jones, Amaury Nolasco, Dondr√© T. Whitfield, Paul Sorvino, Earl Billings, Chris Noth, Neil Brown Jr., Scott Martin Brooks, Rich Komenich, David Devey</t>
  </si>
  <si>
    <t>Bernie Mac</t>
  </si>
  <si>
    <t>Bernie Mac, Angela Bassett</t>
  </si>
  <si>
    <t>Aging baseball star who goes by the nickname, Mr. 3000, finds out many years after retirement that he didn't quite reach 3,000 hits. Now at age 47 he's back to try and reach that goal.</t>
  </si>
  <si>
    <t>Aging baseball star who goes by</t>
  </si>
  <si>
    <t>tt0339579</t>
  </si>
  <si>
    <t>Rit√¢n√¢</t>
  </si>
  <si>
    <t>Takashi Yamazaki</t>
  </si>
  <si>
    <t>Kenya Hirata, Takashi Yamazaki</t>
  </si>
  <si>
    <t>Takeshi Kaneshiro, Anne Suzuki, Kirin Kiki, Gor√¥ Kishitani, Yukiko Okamoto, Mitsu Murata, Kisuke Iida, Kazuya Shimizu, Chiharu Kawai, Dean Harrington, Xiaoqun Zhao, Masaya Takahashi, Kenji Motomiya, H√¥shi Ishida, Misako Nagashima</t>
  </si>
  <si>
    <t>Takeshi Kaneshiro</t>
  </si>
  <si>
    <t>Takeshi Kaneshiro, Anne Suzuki</t>
  </si>
  <si>
    <t>A young woman from the future forces a local gunman to help her stop an impending alien invasion which will wipe out the human race.</t>
  </si>
  <si>
    <t>A young woman from the future</t>
  </si>
  <si>
    <t>tt0339840</t>
  </si>
  <si>
    <t>Undead</t>
  </si>
  <si>
    <t>Michael Spierig, Peter Spierig</t>
  </si>
  <si>
    <t>Felicity Mason, Mungo McKay, Rob Jenkins, Lisa Cunningham, Dirk Hunter, Emma Randall, Steve Greig, Noel Sheridan, Gaynor Wensley, Eleanor Stillman, Robyn Moore, Robert Jozinovic, Peter Mensforth, Jacob Andriolo, Michele Steel</t>
  </si>
  <si>
    <t>Felicity Mason</t>
  </si>
  <si>
    <t>Felicity Mason, Mungo McKay</t>
  </si>
  <si>
    <t>A quaint Australian fishing village is overcome by meteorites that turn its residents into the ravenous undead, leaving a small group of those unharmed to find a way out.</t>
  </si>
  <si>
    <t>A quaint Australian fishing village</t>
  </si>
  <si>
    <t>AUD 1000000</t>
  </si>
  <si>
    <t>tt0340012</t>
  </si>
  <si>
    <t>Being Julia</t>
  </si>
  <si>
    <t>Canada, USA, Hungary, UK</t>
  </si>
  <si>
    <t>Istv√°n Szab√≥</t>
  </si>
  <si>
    <t>W. Somerset Maugham, Ronald Harwood</t>
  </si>
  <si>
    <t>Michael Gambon, Annette Bening, Leigh Lawson, Shaun Evans, Mari Kiss, Jeremy Irons, Ronald Markham, Terry Sach, Catherine Charlton, Juliet Stevenson, Miriam Margolyes, Max Irons, Andrew Paton Story Busher, George Lang, Michael Culkin</t>
  </si>
  <si>
    <t>Michael Gambon</t>
  </si>
  <si>
    <t>Michael Gambon, Annette Bening</t>
  </si>
  <si>
    <t>Set in 1930s London, this movie involves stage actors and actresses and their experiences with love and revenge.</t>
  </si>
  <si>
    <t>Set in 1930s London, this movie</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</si>
  <si>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</si>
  <si>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</si>
  <si>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</si>
  <si>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</si>
  <si>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</si>
  <si>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Bruce Willis, Kevin Pollak</t>
  </si>
  <si>
    <t>When a family is held hostage, former hostage negotiator Jeff Talley arrives at the scene. Talley's own family is kidnapped and Talley must decide which is more important: saving a family he doesn't even know or saving his own family.</t>
  </si>
  <si>
    <t>When a family is held hostage,</t>
  </si>
  <si>
    <t>tt0340377</t>
  </si>
  <si>
    <t>The Station Agent</t>
  </si>
  <si>
    <t>Tom McCarthy</t>
  </si>
  <si>
    <t>Peter Dinklage, Paul Benjamin, Jase Blankfort, Paula Garc√©s, Josh Pais, Richard Kind, Bobby Cannavale, Patricia Clarkson, Lynn Cohen, Raven Goodwin, Marla Sucharetza, Michelle Williams, Jayce Bartok, Joe Lo Truglio, John Slattery</t>
  </si>
  <si>
    <t>Peter Dinklage</t>
  </si>
  <si>
    <t>Peter Dinklage, Paul Benjamin</t>
  </si>
  <si>
    <t>When his only friend dies, a man born with dwarfism moves to rural New Jersey to live a life of solitude, only to meet a chatty hot dog vendor and a woman dealing with her own personal loss.</t>
  </si>
  <si>
    <t>When his only friend dies, a man</t>
  </si>
  <si>
    <t>tt0340855</t>
  </si>
  <si>
    <t>Monster</t>
  </si>
  <si>
    <t>Patty Jenkins</t>
  </si>
  <si>
    <t>Charlize Theron, Christina Ricci, Bruce Dern, Lee Tergesen, Annie Corley, Pruitt Taylor Vince, Marco St. John, Marc Macaulay, Scott Wilson, Rus Blackwell, Tim Ware, Stephan Jones, Brett Rice, Kaitlin Riley, Cree Ivey</t>
  </si>
  <si>
    <t>Charlize Theron, Christina Ricci</t>
  </si>
  <si>
    <t>Based on the life of Aileen Wuornos, a Daytona Beach prostitute who became a serial killer</t>
  </si>
  <si>
    <t>Based on the life of Aileen Wuornos,</t>
  </si>
  <si>
    <t>tt0342258</t>
  </si>
  <si>
    <t>Unleashed</t>
  </si>
  <si>
    <t>France, USA, UK</t>
  </si>
  <si>
    <t>Louis Leterrier</t>
  </si>
  <si>
    <t>Jet Li, Morgan Freeman, Bob Hoskins, Kerry Condon, Vincent Regan, Dylan Brown, Tamer Hassan, Michael Jenn, Phyllida Law, Carole Ann Wilson, Mike Lambert, Jaclyn Tze Wey, Puthirith Chou, Tony Theng, Owen Lay</t>
  </si>
  <si>
    <t>Jet Li, Morgan Freeman</t>
  </si>
  <si>
    <t>A man enslaved by the mob since childhood and raised into behaving like a human attack dog escapes his captors and attempts to start a new life.</t>
  </si>
  <si>
    <t>A man enslaved by the mob since</t>
  </si>
  <si>
    <t>tt0342492</t>
  </si>
  <si>
    <t>De gr√∏nne slagtere</t>
  </si>
  <si>
    <t>Denmark</t>
  </si>
  <si>
    <t>Nikolaj Lie Kaas, Mads Mikkelsen, Line Kruse, Ole Thestrup, Bodil J√∏rgensen, Aksel Erhardtsen, Lily Weiding, Nicolas Bro, Camilla Bendix, Elsebeth Steentoft, Kjeld N√∏rgaard, Peter Reichhardt, Kristian Halken, Lars Ranthe, Mikkel Vadsholt</t>
  </si>
  <si>
    <t>Nikolaj Lie Kaas</t>
  </si>
  <si>
    <t>Nikolaj Lie Kaas, Mads Mikkelsen</t>
  </si>
  <si>
    <t>2 Danish friends are tired of their employer and open their own butcher shop. An electrician accidentally dies in the freezer and he's sold as marinated chicken and business picks up. What happens when they run out of "chicken"?</t>
  </si>
  <si>
    <t>2 Danish friends are tired of</t>
  </si>
  <si>
    <t>tt0342735</t>
  </si>
  <si>
    <t>Manderlay</t>
  </si>
  <si>
    <t>Denmark, Sweden, Netherlands, France, Germany, UK, Italy, USA</t>
  </si>
  <si>
    <t>Bryce Dallas Howard, Isaach De Bankol√©, Danny Glover, Willem Dafoe, Micha√´l Abiteboul, Lauren Bacall, Jean-Marc Barr, Geoffrey Bateman, Virgile Bramly, Ruben Brinkman, Do√±a Croll, Jeremy Davies, Llewella Gideon, Mona Hammond, Ginny Holder</t>
  </si>
  <si>
    <t>Bryce Dallas Howard</t>
  </si>
  <si>
    <t>A story of slavery, set in the southern U.S. in the 1930s.</t>
  </si>
  <si>
    <t>A story of slavery, set in the</t>
  </si>
  <si>
    <t>tt0343135</t>
  </si>
  <si>
    <t>Along Came Polly</t>
  </si>
  <si>
    <t>John Hamburg</t>
  </si>
  <si>
    <t>Ben Stiller, Jennifer Aniston, Philip Seymour Hoffman, Debra Messing, Alec Baldwin, Hank Azaria, Bryan Brown, Jsu Garcia, Michele Lee, Bob Dishy, Missi Pyle, Judah Friedlander, Kevin Hart, Masi Oka, Kym Whitley</t>
  </si>
  <si>
    <t>Ben Stiller, Jennifer Aniston</t>
  </si>
  <si>
    <t>A buttoned-up newlywed finds his strictly organized life descend into chaos when he falls in love with an old classmate.</t>
  </si>
  <si>
    <t>A buttoned-up newlywed finds his</t>
  </si>
  <si>
    <t>tt0343660</t>
  </si>
  <si>
    <t>50 First Dates</t>
  </si>
  <si>
    <t>George Wing</t>
  </si>
  <si>
    <t>Adam Sandler, Drew Barrymore, Rob Schneider, Sean Astin, Lusia Strus, Dan Aykroyd, Amy Hill, Allen Covert, Blake Clark, Maya Rudolph, Pomaika'i Brown, Joe Nakashima, Peter Dante, Dom Magwili, Jonathan Loughran</t>
  </si>
  <si>
    <t>Adam Sandler, Drew Barrymore</t>
  </si>
  <si>
    <t>Henry Roth is a man afraid of commitment until he meets the beautiful Lucy. They hit it off and Henry think he's finally found the girl of his dreams until discovering she has short-term memory loss and forgets him the next day.</t>
  </si>
  <si>
    <t>Henry Roth is a man afraid of</t>
  </si>
  <si>
    <t>tt0343737</t>
  </si>
  <si>
    <t>The Good Shepherd</t>
  </si>
  <si>
    <t>20/04/2007</t>
  </si>
  <si>
    <t>Eric Roth</t>
  </si>
  <si>
    <t>Matt Damon, Angelina Jolie, Alec Baldwin, Tammy Blanchard, Billy Crudup, Robert De Niro, Keir Dullea, Michael Gambon, Martina Gedeck, William Hurt, Timothy Hutton, Mark Ivanir, Gabriel Macht, Lee Pace, Joe Pesci</t>
  </si>
  <si>
    <t>Matt Damon, Angelina Jolie</t>
  </si>
  <si>
    <t>The tumultuous early history of the Central Intelligence Agency is viewed through the prism of one man's life.</t>
  </si>
  <si>
    <t>The tumultuous early history of</t>
  </si>
  <si>
    <t>tt0343818</t>
  </si>
  <si>
    <t>I, Robot</t>
  </si>
  <si>
    <t>Alex Proyas</t>
  </si>
  <si>
    <t>Jeff Vintar, Akiva Goldsman</t>
  </si>
  <si>
    <t>Will Smith, Bridget Moynahan, Alan Tudyk, James Cromwell, Bruce Greenwood, Adrian Ricard, Chi McBride, Jerry Wasserman, Fiona Hogan, Peter Shinkoda, Terry Chen, David Haysom, Scott Heindl, Sharon Wilkins, Craig March</t>
  </si>
  <si>
    <t>Will Smith, Bridget Moynahan</t>
  </si>
  <si>
    <t>In 2035, a technophobic cop investigates a crime that may have been perpetrated by a robot, which leads to a larger threat to humanity.</t>
  </si>
  <si>
    <t>In 2035, a technophobic cop investigates</t>
  </si>
  <si>
    <t>tt0344510</t>
  </si>
  <si>
    <t>Un long dimanche de fian√ßailles</t>
  </si>
  <si>
    <t>Corsican</t>
  </si>
  <si>
    <t>S√©bastien Japrisot, Jean-Pierre Jeunet</t>
  </si>
  <si>
    <t>Audrey Tautou, Gaspard Ulliel, Dominique Pinon, Chantal Neuwirth, Andr√© Dussollier, Ticky Holgado, Marion Cotillard, Dominique Bettenfeld, Jodie Foster, Jean-Pierre Darroussin, Clovis Cornillac, Jean-Pierre Becker, Denis Lavant, J√©r√¥me Kircher, Albert Dupontel</t>
  </si>
  <si>
    <t>Audrey Tautou, Gaspard Ulliel</t>
  </si>
  <si>
    <t>Tells the story of a young woman's relentless search for her fianc√©, who has disappeared from the trenches of the Somme during World War One.</t>
  </si>
  <si>
    <t>Tells the story of a young woman's</t>
  </si>
  <si>
    <t>tt0344854</t>
  </si>
  <si>
    <t>Arthur et les Minimoys</t>
  </si>
  <si>
    <t>C√©line Garcia, Luc Besson</t>
  </si>
  <si>
    <t>Freddie Highmore, Mia Farrow, Ron Crawford, Penny Balfour, Doug Rand, Adam LeFevre, Jean Bejote Njamba, Saul Jephcott, Lee Delong, Christian Erickson, Eric Balliet, Oxmo Puccino, Robert William Bradford, Jerry Di Giacomo, Bienvenue Kindoki</t>
  </si>
  <si>
    <t>Freddie Highmore</t>
  </si>
  <si>
    <t>Freddie Highmore, Mia Farrow</t>
  </si>
  <si>
    <t>Ten-year-old Arthur, in a bid to save his grandfather's house from being demolished, goes looking for some much-fabled hidden treasure in the land of the Minimoys, tiny people living in harmony with nature.</t>
  </si>
  <si>
    <t>Ten-year-old Arthur, in a bid</t>
  </si>
  <si>
    <t>tt0345061</t>
  </si>
  <si>
    <t>Code 46</t>
  </si>
  <si>
    <t>Tim Robbins, Togo Igawa, Nabil Elouahabi, Samantha Morton, Sarah Backhouse, Jonathan Ibbotson, Natalie Mendoza, Om Puri, Emil Marwa, Nina Fog, Bruno Lastra, Christopher Simpson, Lien Nguyin, David Fahm, Jeanne Balibar</t>
  </si>
  <si>
    <t>Tim Robbins</t>
  </si>
  <si>
    <t>Tim Robbins, Togo Igawa</t>
  </si>
  <si>
    <t>A futuristic Brief Encounter (1945), this is a love story in which the romance is doomed by genetic incompatibility</t>
  </si>
  <si>
    <t>A futuristic Brief Encounter (1945),</t>
  </si>
  <si>
    <t>tt0345549</t>
  </si>
  <si>
    <t>Ruang rak noi nid mahasan</t>
  </si>
  <si>
    <t>Thailand, Japan, Netherlands</t>
  </si>
  <si>
    <t>Pen-Ek Ratanaruang</t>
  </si>
  <si>
    <t>Pen-Ek Ratanaruang, Prabda Yoon</t>
  </si>
  <si>
    <t>Tadanobu Asano, Sinitta Boonyasak, Laila Boonyasak, Yutaka Matsushige, Riki Takeuchi, Takashi Miike, Yoji Tanaka, Sakichi Sato, Thiti Rhumorn, Junko Nakazawa, Akiko Anraku, Nortioshi Urano, Phimchanok Nala Dube, Ampon Rattanawong, Jakrarin Sanitti</t>
  </si>
  <si>
    <t>Tadanobu Asano, Sinitta Boonyasak</t>
  </si>
  <si>
    <t>A suicidal, obsessively compulsive Japanese librarian is forced to lie low in Thailand with a pot-smoking woman coping with the recent loss of her sister.</t>
  </si>
  <si>
    <t>A suicidal, obsessively compulsive</t>
  </si>
  <si>
    <t>tt0345551</t>
  </si>
  <si>
    <t>Latter Days</t>
  </si>
  <si>
    <t>C. Jay Cox</t>
  </si>
  <si>
    <t>Steve Sandvoss, Wes Ramsey, Rebekah Johnson, Amber Benson, Khary Payton, Jacqueline Bisset, Joseph Gordon-Levitt, Rob McElhenney, Dave Power, Erik Palladino, Mary Kay Place, Jim Ortlieb, Linda Pine, Bob Gray, Judee Morton</t>
  </si>
  <si>
    <t>Steve Sandvoss</t>
  </si>
  <si>
    <t>Steve Sandvoss, Wes Ramsey</t>
  </si>
  <si>
    <t>A promiscuous gay party animal falls for a young Mormon missionary, leading to crisis, clich√©, and catastrophe.</t>
  </si>
  <si>
    <t>A promiscuous gay party animal</t>
  </si>
  <si>
    <t>tt0345950</t>
  </si>
  <si>
    <t>The SpongeBob SquarePants Movie</t>
  </si>
  <si>
    <t>23/09/2005</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</si>
  <si>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</si>
  <si>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</si>
  <si>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</si>
  <si>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Tom Kenny</t>
  </si>
  <si>
    <t>Tom Kenny, Clancy Brown</t>
  </si>
  <si>
    <t>SpongeBob SquarePants takes leave from the town of Bikini Bottom in order to track down King Neptune's stolen crown.</t>
  </si>
  <si>
    <t>SpongeBob SquarePants takes leave</t>
  </si>
  <si>
    <t>tt0346094</t>
  </si>
  <si>
    <t>Uzak</t>
  </si>
  <si>
    <t>Nuri Bilge Ceylan</t>
  </si>
  <si>
    <t>Nuri Bilge Ceylan, Cemil Kavuk√ßu</t>
  </si>
  <si>
    <t>Muzaffer √ñzdemir, Mehmet Emin Toprak, Zuhal Gencer, Nazan Kesal, Feridun Ko√ß, Fatma Ceylan, Ebru Ceylan, Bahaltin Surler, Nazli Aydin, Engin Hepsev, Ercan Kesal, Asli Orhun, Ahmet Bugay, Arif As√ßi, Cemal G√ºlas</t>
  </si>
  <si>
    <t>Muzaffer √ñzdemir</t>
  </si>
  <si>
    <t>Muzaffer √ñzdemir, Mehmet Emin Toprak</t>
  </si>
  <si>
    <t>After his wife leaves him, a photographer has an existential crisis and tries to cope with his cousin's visit.</t>
  </si>
  <si>
    <t>After his wife leaves him, a photographer</t>
  </si>
  <si>
    <t>tt0346156</t>
  </si>
  <si>
    <t>Sky Captain and the World of Tomorrow</t>
  </si>
  <si>
    <t>Kerry Conran</t>
  </si>
  <si>
    <t>Gwyneth Paltrow, Jude Law, Giovanni Ribisi, Michael Gambon, Bai Ling, Omid Djalili, Laurence Olivier, Angelina Jolie, Trevor Baxter, Julian Curry, Peter Law, Jon Rumney, Khan Bonfils, Samta Gyatso, Louis Hilyer</t>
  </si>
  <si>
    <t>Gwyneth Paltrow, Jude Law</t>
  </si>
  <si>
    <t>After New York City receives a series of attacks from giant flying robots, a reporter teams up with a pilot in search of their origin, as well as the reason for the disappearances of famous scientists around the world.</t>
  </si>
  <si>
    <t>After New York City receives a</t>
  </si>
  <si>
    <t>tt0346336</t>
  </si>
  <si>
    <t>La meglio giovent√π</t>
  </si>
  <si>
    <t>Italy</t>
  </si>
  <si>
    <t>Marco Tullio Giordana</t>
  </si>
  <si>
    <t>Sandro Petraglia, Stefano Rulli</t>
  </si>
  <si>
    <t>Luigi Lo Cascio, Alessio Boni, Adriana Asti, Sonia Bergamasco, Fabrizio Gifuni, Maya Sansa, Valentina Carnelutti, Jasmine Trinca, Andrea Tidona, Lidia Vitale, Claudio Gio√®, Paolo Bonanni, Giovanni Scifoni, Riccardo Scamarcio, Camilla Filippi</t>
  </si>
  <si>
    <t>Luigi Lo Cascio</t>
  </si>
  <si>
    <t>Luigi Lo Cascio, Alessio Boni</t>
  </si>
  <si>
    <t>An Italian epic that follows the lives of two brothers, from the 1960s to the 2000s.</t>
  </si>
  <si>
    <t>An Italian epic that follows the</t>
  </si>
  <si>
    <t>tt0346491</t>
  </si>
  <si>
    <t>Alexander</t>
  </si>
  <si>
    <t>14/01/2005</t>
  </si>
  <si>
    <t>USA, UK, Germany, Netherlands, France, Italy, Morocco, Thailand</t>
  </si>
  <si>
    <t>Oliver Stone</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</si>
  <si>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</si>
  <si>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</si>
  <si>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Anthony Hopkins, David Bedella</t>
  </si>
  <si>
    <t>Alexander, the King of Macedonia and one of the greatest army leaders in the history of warfare, conquers much of the known world.</t>
  </si>
  <si>
    <t>Alexander, the King of Macedonia</t>
  </si>
  <si>
    <t>tt0346631</t>
  </si>
  <si>
    <t>Blood and Bone</t>
  </si>
  <si>
    <t>20/09/2009</t>
  </si>
  <si>
    <t>Ben Ramsey</t>
  </si>
  <si>
    <t>Michael Andrews</t>
  </si>
  <si>
    <t>Michael Jai White, Julian Sands, Eamonn Walker, Dante Basco, Nona Gaye, Michelle Belegrin, Bob Sapp, Dick Anthony Williams, Francis Capra, Ron Yuan, Kevin 'Kimbo Slice' Ferguson, Gina Carano, Maurice Smith, Ernest Miller, Kevin Phillips</t>
  </si>
  <si>
    <t>Michael Jai White</t>
  </si>
  <si>
    <t>Michael Jai White, Julian Sands</t>
  </si>
  <si>
    <t>In Los Angeles, an ex-con takes the underground fighting world by storm in his quest to fulfill a promise to a dead friend.</t>
  </si>
  <si>
    <t>In Los Angeles, an ex-con takes</t>
  </si>
  <si>
    <t>tt0346723</t>
  </si>
  <si>
    <t>Chalte Chalte</t>
  </si>
  <si>
    <t>Aziz Mirza</t>
  </si>
  <si>
    <t>Aziz Mirza, Robin Bhatt</t>
  </si>
  <si>
    <t>Shah Rukh Khan, Rani Mukerji, Jas Arora, Satish Shah, Jayshree T., Rajeev Verma, Lillete Dubey, Johnny Lever, Jameel Khan, Suresh Menon, Haidar Ali, Suresh Bhagwat, Dinyar Tirandaz, Masood Akhtar, Govind Khatri</t>
  </si>
  <si>
    <t>Shah Rukh Khan, Rani Mukerji</t>
  </si>
  <si>
    <t>A man pursues a woman who is already engaged and eventually gets married to her. Differences between the two lead to a bitter separation that threatens to destroy their relationship forever.</t>
  </si>
  <si>
    <t>A man pursues a woman who is already</t>
  </si>
  <si>
    <t>INR 120000000</t>
  </si>
  <si>
    <t>tt0347048</t>
  </si>
  <si>
    <t>Gegen die Wand</t>
  </si>
  <si>
    <t>15/10/2004</t>
  </si>
  <si>
    <t>Germany, Turkey</t>
  </si>
  <si>
    <t>Birol √únel, G√ºven Kira√ß, Zarah Jane McKenzie, Stefan Gebelhoff, Catrin Striebeck, Francesco Fiannaca, Mona Mur, Sibel Kekilli, Ralph Misske, Philipp Baltus, Hermann Lause, Karin Niwiger, Demir G√∂kg√∂l, Cem Akin, Aysel Iscan</t>
  </si>
  <si>
    <t>Birol √únel</t>
  </si>
  <si>
    <t>Birol √únel, G√ºven Kira√ß</t>
  </si>
  <si>
    <t>With the intention to break free from the strict familial restrictions, a suicidal young woman sets up a marriage of convenience with a forty-year-old addict, an act that will lead to an outburst of envious love.</t>
  </si>
  <si>
    <t>With the intention to break free</t>
  </si>
  <si>
    <t>tt0347149</t>
  </si>
  <si>
    <t>Hauru no ugoku shiro</t>
  </si>
  <si>
    <t>Hayao Miyazaki, Diana Wynne Jones</t>
  </si>
  <si>
    <t>Chieko Baish√¥, Takuya Kimura, Akihiro Miwa, Tatsuya Gash√ªin, Ry√ªnosuke Kamiki, Mitsunori Isaki, Y√¥ √îizumi, Akio √îtsuka, Daijir√¥ Harada, Haruko Kat√¥, Jean Simmons, Christian Bale, Lauren Bacall, Blythe Danner, Emily Mortimer</t>
  </si>
  <si>
    <t>Chieko Baish√¥</t>
  </si>
  <si>
    <t>Chieko Baish√¥, Takuya Kimura</t>
  </si>
  <si>
    <t>When an unconfident young woman is cursed with an old body by a spiteful witch, her only chance of breaking the spell lies with a self-indulgent yet insecure young wizard and his companions in his legged, walking castle.</t>
  </si>
  <si>
    <t>When an unconfident young woman</t>
  </si>
  <si>
    <t>tt0347246</t>
  </si>
  <si>
    <t>Inosensu: Innocence</t>
  </si>
  <si>
    <t>Animation, Action, Drama</t>
  </si>
  <si>
    <t>Shirow Masamune, Mamoru Oshii</t>
  </si>
  <si>
    <t>Akio √îtsuka, Atsuko Tanaka, K√¥ichi Yamadera, Tamio √îki, Yutaka Nakano, Naoto Takenaka, Gou Aoba, Eisuke Asakura, Yuzuru Fujimoto, Emiko Fuku, Masao Harada, Minoru Hirano, Hiroaki Hirata, Katsunosuke Hori, Sukekiyo Kameyama</t>
  </si>
  <si>
    <t>Akio √îtsuka</t>
  </si>
  <si>
    <t>Akio √îtsuka, Atsuko Tanaka</t>
  </si>
  <si>
    <t>In the year 2032, Bat√¥, a cyborg detective for the anti-terrorist unit Public Security Section 9, investigates the case of a female robot--one created solely for sexual pleasure--who slaughtered her owner.</t>
  </si>
  <si>
    <t>In the year 2032, Bat√¥, a cyborg</t>
  </si>
  <si>
    <t>JPY 2000000000</t>
  </si>
  <si>
    <t>tt0347304</t>
  </si>
  <si>
    <t>Kal ho naa ho</t>
  </si>
  <si>
    <t>18/11/2004</t>
  </si>
  <si>
    <t>Nikkhil Advani</t>
  </si>
  <si>
    <t>Niranjan Iyengar, Karan Johar</t>
  </si>
  <si>
    <t>Shah Rukh Khan, Preity Zinta, Saif Ali Khan, Jaya Bachchan, Sushma Seth, Reema Lagoo, Lillete Dubey, Delnaaz Irani, Rani Mukerji, Athit Naik, Jhanak Shukla, Sonali Bendre, Satish Shah, Sulabha Arya, Rajpal Yadav</t>
  </si>
  <si>
    <t>Shah Rukh Khan, Preity Zinta</t>
  </si>
  <si>
    <t>Naina, an introverted, perpetually depressed girl's life changes when she meets Aman. But Aman has a secret of his own which changes their lives forever. Embroiled in all this is Rohit, Naina's best friend who conceals his love for her.</t>
  </si>
  <si>
    <t>Naina, an introverted, perpetually</t>
  </si>
  <si>
    <t>tt0347332</t>
  </si>
  <si>
    <t>Khakee</t>
  </si>
  <si>
    <t>Shridhar Raghavan, Rajkumar Santoshi</t>
  </si>
  <si>
    <t>Amitabh Bachchan, Akshay Kumar, Ajay Devgn, Aishwarya Rai Bachchan, Tusshar Kapoor, Atul Kulkarni, Jaya Prada, Prakash Raj, Sabyasachi Chakrabarty, D. Santosh, Kamlesh Sawant, Tanuja, Radhika Menon, Ashwini Kalsekar, Lara Dutta</t>
  </si>
  <si>
    <t>A team of police force escorts an alleged terrorist from Chandangarh to Mumbai. However their trip turns into a deadly survival when an ex-cop tries to stop them to reach Mumbai.</t>
  </si>
  <si>
    <t>A team of police force escorts</t>
  </si>
  <si>
    <t>tt0347473</t>
  </si>
  <si>
    <t>Main Hoon Na</t>
  </si>
  <si>
    <t>Farah Khan</t>
  </si>
  <si>
    <t>Farah Khan, Abbas Tyrewala</t>
  </si>
  <si>
    <t>Shah Rukh Khan, Sushmita Sen, Sunil Shetty, Zayed Khan, Amrita Rao, Kabir Bedi, Naseeruddin Shah, Boman Irani, Bindu, Satish Shah, Kiron Kher, Nassar Abdulla, Kunal Kumar, Rajiv Panjabi, Rakhi Sawant</t>
  </si>
  <si>
    <t>Shah Rukh Khan, Sushmita Sen</t>
  </si>
  <si>
    <t>An army major goes undercover as a college student. His mission is both professional and personal: to protect his general's daughter from a radical militant, and to find his estranged half-brother.</t>
  </si>
  <si>
    <t>An army major goes undercover</t>
  </si>
  <si>
    <t>tt0347618</t>
  </si>
  <si>
    <t>Neko no ongaeshi</t>
  </si>
  <si>
    <t>Hiroyuki Morita</t>
  </si>
  <si>
    <t>Aoi Hiiragi, Reiko Yoshida</t>
  </si>
  <si>
    <t>Chizuru Ikewaki, Yoshihiko Hakamada, Aki Maeda, Takayuki Yamada, Hitomi Sat√¥, Kenta Satoi, Mari Hamada, Tetsu Watanabe, Y√¥suke Sait√¥, Kumiko Okae, Tetsur√¥ Tanba, Y√¥ √îizumi, Yoko Honna, Ken Yasuda, Anne Hathaway</t>
  </si>
  <si>
    <t>Chizuru Ikewaki</t>
  </si>
  <si>
    <t>Chizuru Ikewaki, Yoshihiko Hakamada</t>
  </si>
  <si>
    <t>After helping a cat, a seventeen-year-old girl finds herself involuntarily engaged to a cat Prince in a magical world where her only hope of freedom lies with a dapper cat statuette come to life.</t>
  </si>
  <si>
    <t>After helping a cat, a seventeen-year-old</t>
  </si>
  <si>
    <t>tt0348121</t>
  </si>
  <si>
    <t>Such√Æmub√¥i</t>
  </si>
  <si>
    <t>Katsuhiro √îtomo</t>
  </si>
  <si>
    <t>Sadayuki Murai, Katsuhiro √îtomo</t>
  </si>
  <si>
    <t>Anne Suzuki, Masane Tsukayama, Katsuo Nakamura, Manami Konishi, Kiyoshi Kodama, Ikki Sawamura, Susumu Terajima, Osamu Saka, Keiko Aizawa, Rosalind Ayres, Mark Bramhall, Oliver Cotton, Robin Atkin Downes, William Hootkins, Peter Lavin</t>
  </si>
  <si>
    <t>Anne Suzuki</t>
  </si>
  <si>
    <t>Anne Suzuki, Masane Tsukayama</t>
  </si>
  <si>
    <t>In 1860s Britain, a boy inventor finds himself caught in the middle of a deadly conflict over a revolutionary advance in steam power.</t>
  </si>
  <si>
    <t>In 1860s Britain, a boy inventor</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</si>
  <si>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</si>
  <si>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</si>
  <si>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</si>
  <si>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</si>
  <si>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Brandon Routh</t>
  </si>
  <si>
    <t>Brandon Routh, Kate Bosworth</t>
  </si>
  <si>
    <t>Superman returns to Earth after spending five years in space examining his homeworld Krypton. But he finds things have changed while he was gone, and he must once again prove himself important to the world.</t>
  </si>
  <si>
    <t>Superman returns to Earth after</t>
  </si>
  <si>
    <t>tt0348333</t>
  </si>
  <si>
    <t>Waiting...</t>
  </si>
  <si>
    <t>Rob McKittrick</t>
  </si>
  <si>
    <t>Ryan Reynolds, Anna Faris, Justin Long, David Koechner, Luis Guzm√°n, Chi McBride, John Francis Daley, Kaitlin Doubleday, Rob Benedict, Alanna Ubach, Vanessa Lengies, Max Kasch, Andy Milonakis, Dane Cook, Jordan Ladd</t>
  </si>
  <si>
    <t>Ryan Reynolds, Anna Faris</t>
  </si>
  <si>
    <t>Young employees at Shenaniganz restaurant collectively stave off boredom and adulthood with their antics.</t>
  </si>
  <si>
    <t>Young employees at Shenaniganz</t>
  </si>
  <si>
    <t>tt0348593</t>
  </si>
  <si>
    <t>The Door in the Floor</t>
  </si>
  <si>
    <t>Tod Williams</t>
  </si>
  <si>
    <t>John Irving, Tod Williams</t>
  </si>
  <si>
    <t>Elle Fanning, Jeff Bridges, Kim Basinger, Jon Foster, Larry Pine, John Rothman, Harvey Loomis, Bijou Phillips, Mimi Rogers, Mike S. Ryan, Libby Langdon, Louis Arcella, Robert LuPone, Rachel Style, Amanda Posner</t>
  </si>
  <si>
    <t>Elle Fanning</t>
  </si>
  <si>
    <t>Elle Fanning, Jeff Bridges</t>
  </si>
  <si>
    <t>A writer's young assistant becomes both pawn and catalyst in his boss's disintegrating household.</t>
  </si>
  <si>
    <t>A writer's young assistant becomes</t>
  </si>
  <si>
    <t>tt0348836</t>
  </si>
  <si>
    <t>Gothika</t>
  </si>
  <si>
    <t>USA, France, Canada, Spain</t>
  </si>
  <si>
    <t>Sebastian Gutierrez</t>
  </si>
  <si>
    <t>Halle Berry, Robert Downey Jr., Charles S. Dutton, John Carroll Lynch, Bernard Hill, Pen√©lope Cruz, Dorian Harewood, Bronwen Mantel, Kathleen Mackey, Matthew G. Taylor, Michel Perron, Andrea Sheldon, Anana Rydvald, Laura Mitchell, Amy Sloan</t>
  </si>
  <si>
    <t>Halle Berry, Robert Downey Jr.</t>
  </si>
  <si>
    <t>A depressed female psychiatrist wakes up as a patient in the asylum where she worked, with no memory of why she is there or what she has done.</t>
  </si>
  <si>
    <t>A depressed female psychiatrist</t>
  </si>
  <si>
    <t>tt0349047</t>
  </si>
  <si>
    <t>(T)Raumschiff Surprise - Periode 1</t>
  </si>
  <si>
    <t>22/07/2004</t>
  </si>
  <si>
    <t>Michael Herbig, Rick Kavanian, Christian Tramitz, Anja Kling, Til Schweiger, Sky du Mont, Hans-Michael Rehberg, Hans Peter Hallwachs, Reiner Sch√∂ne, Christoph Maria Herbst, Siegfried Terpoorten, Tim Wilde, Herman van Ulzen, Gerd Rigauer, Heidrun Bartholom√§us</t>
  </si>
  <si>
    <t>Michael Herbig, Rick Kavanian</t>
  </si>
  <si>
    <t>Three hundred years in the future, Mars is colonized by humans and their leader Regulator Rogul plans to conquer Earth. Queen K√∂nigin Metapha is advised to send the gays Captain Kork, the ...</t>
  </si>
  <si>
    <t>Three hundred years in the future,</t>
  </si>
  <si>
    <t>EUR 9000000</t>
  </si>
  <si>
    <t>tt0349205</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</si>
  <si>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</si>
  <si>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</si>
  <si>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</si>
  <si>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Steve Martin, Bonnie Hunt</t>
  </si>
  <si>
    <t>With his wife doing a book tour, a father of twelve must handle a new job and his unstable brood.</t>
  </si>
  <si>
    <t>With his wife doing a book tour,</t>
  </si>
  <si>
    <t>tt0349467</t>
  </si>
  <si>
    <t>Freedomland</t>
  </si>
  <si>
    <t>14/07/2006</t>
  </si>
  <si>
    <t>Richard Price, Richard Price</t>
  </si>
  <si>
    <t>Samuel L. Jackson, Julianne Moore, Edie Falco, Ron Eldard, William Forsythe, Aunjanue Ellis, Anthony Mackie, LaTanya Richardson Jackson, Clarke Peters, Peter Friedman, Domenick Lombardozzi, Aasif Mandvi, Philip Bosco, Fly Williams III, Portia</t>
  </si>
  <si>
    <t>Samuel L. Jackson, Julianne Moore</t>
  </si>
  <si>
    <t>A black police detective must solve a strange case of a kidnapped boy and deal with a big racial protest.</t>
  </si>
  <si>
    <t>A black police detective must</t>
  </si>
  <si>
    <t>tt0349683</t>
  </si>
  <si>
    <t>King Arthur</t>
  </si>
  <si>
    <t>David Franzoni</t>
  </si>
  <si>
    <t>Clive Owen, Ioan Gruffudd, Mads Mikkelsen, Joel Edgerton, Hugh Dancy, Ray Winstone, Ray Stevenson, Keira Knightley, Stephen Dillane, Stellan Skarsg√•rd, Til Schweiger, Sean Gilder, Pat Kinevane, Ivano Marescotti, Ken Stott</t>
  </si>
  <si>
    <t>Clive Owen</t>
  </si>
  <si>
    <t>Clive Owen, Ioan Gruffudd</t>
  </si>
  <si>
    <t>A demystified take on the tale of King Arthur and the Knights of the Round Table.</t>
  </si>
  <si>
    <t>A demystified take on the tale</t>
  </si>
  <si>
    <t>tt0349710</t>
  </si>
  <si>
    <t>Ladder 49</t>
  </si>
  <si>
    <t>Lewis Colick</t>
  </si>
  <si>
    <t>Joaquin Phoenix, John Travolta, Jacinda Barrett, Robert Patrick, Morris Chestnut, Billy Burke, Balthazar Getty, Tim Guinee, Kevin Chapman, Jay Hernandez, Kevin Daniels, Steve Maye, Robert Lewis, Brooke Hamlin, Spencer Berglund</t>
  </si>
  <si>
    <t>Joaquin Phoenix, John Travolta</t>
  </si>
  <si>
    <t>A firefighter, injured and trapped in a burning building, has flashbacks of his life as he drifts in and out of consciousness. Meanwhile, fellow firefighters led by the Chief attempt to rescue him.</t>
  </si>
  <si>
    <t>A firefighter, injured and trapped</t>
  </si>
  <si>
    <t>tt0349825</t>
  </si>
  <si>
    <t>Miracle</t>
  </si>
  <si>
    <t>Gavin O'Connor</t>
  </si>
  <si>
    <t>Eric Guggenheim</t>
  </si>
  <si>
    <t>Kurt Russell, Patricia Clarkson, Noah Emmerich, Sean McCann, Kenneth Welsh, Eddie Cahill, Patrick O'Brien Demsey, Michael Mantenuto, Nathan West, Kenneth Mitchell, Eric Peter-Kaiser, Bobby Hanson, Joseph Cure, Billy Schneider, Nate Miller</t>
  </si>
  <si>
    <t>Kurt Russell, Patricia Clarkson</t>
  </si>
  <si>
    <t>The true story of Herb Brooks, the player-turned-coach who led the 1980 U.S. Olympic hockey team to victory over the seemingly invincible Soviet squad.</t>
  </si>
  <si>
    <t>The true story of Herb Brooks,</t>
  </si>
  <si>
    <t>tt0349903</t>
  </si>
  <si>
    <t>Ocean's Twelve</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</si>
  <si>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</si>
  <si>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</si>
  <si>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</si>
  <si>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Daniel Ocean recruits one more</t>
  </si>
  <si>
    <t>tt0350028</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</si>
  <si>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</si>
  <si>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</si>
  <si>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</si>
  <si>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Kate Hudson, John Corbett</t>
  </si>
  <si>
    <t>After her sister and brother-in-law die in a car accident, a young woman becomes the guardian of their three children.</t>
  </si>
  <si>
    <t>After her sister and brother-in-law</t>
  </si>
  <si>
    <t>tt0350258</t>
  </si>
  <si>
    <t>Ray</t>
  </si>
  <si>
    <t>21/01/2005</t>
  </si>
  <si>
    <t>Taylor Hackford, James L. White</t>
  </si>
  <si>
    <t>Jamie Foxx, Kerry Washington, Regina King, Clifton Powell, Harry Lennix, Bokeem Woodbine, Aunjanue Ellis, Sharon Warren, C.J. Sanders, Curtis Armstrong, Richard Schiff, Larenz Tate, Terrence Howard, David Krumholtz, Wendell Pierce</t>
  </si>
  <si>
    <t>Jamie Foxx, Kerry Washington</t>
  </si>
  <si>
    <t>The story of the life and career of the legendary rhythm and blues musician</t>
  </si>
  <si>
    <t>The story of the life and career</t>
  </si>
  <si>
    <t>tt0350261</t>
  </si>
  <si>
    <t>An Unfinished Life</t>
  </si>
  <si>
    <t>18/11/2005</t>
  </si>
  <si>
    <t>Mark Spragg, Virginia Korus Spragg</t>
  </si>
  <si>
    <t>Robert Redford, Jennifer Lopez, Morgan Freeman, Josh Lucas, Damian Lewis, Camryn Manheim, Becca Gardner, Lynda Boyd, Rob Hayter, P. Lynn Johnson, Byron Lucas, Trevor Moss, R. Nelson Brown, Dillard Brinson, Jason Diablo</t>
  </si>
  <si>
    <t>Robert Redford, Jennifer Lopez</t>
  </si>
  <si>
    <t>Desperate to provide care for her daughter, down-on-her-luck Jean moves in with her father in-law from whom she is estranged. Through time, they learn to forgive each other and heal old wounds.</t>
  </si>
  <si>
    <t>Desperate to provide care for</t>
  </si>
  <si>
    <t>tt0351283</t>
  </si>
  <si>
    <t>Madagascar</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</si>
  <si>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</si>
  <si>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</si>
  <si>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</si>
  <si>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Ben Stiller, Chris Rock</t>
  </si>
  <si>
    <t>A group of animals who have spent all their life in a New York zoo end up in the jungles of Madagascar, and must adjust to living in the wild.</t>
  </si>
  <si>
    <t>A group of animals who have spent</t>
  </si>
  <si>
    <t>tt0351817</t>
  </si>
  <si>
    <t>Tasogare Seibei</t>
  </si>
  <si>
    <t>Y√¥ji Yamada</t>
  </si>
  <si>
    <t>Sh√ªhei Fujisawa, Y√¥ji Yamada</t>
  </si>
  <si>
    <t>Hiroyuki Sanada, Rie Miyazawa, Nenji Kobayashi, Ren Osugi, Mitsuru Fukikoshi, Kanako Fukaura, Hiroshi Kanbe, Miki Ito, Erina Hashiguchi, Reiko Kusamura, Setsuko Tanaka, Kii Mizuno, Yuuki Natsusaka, Astushi Maeda, Tsukasa Sugawara</t>
  </si>
  <si>
    <t>Hiroyuki Sanada</t>
  </si>
  <si>
    <t>Hiroyuki Sanada, Rie Miyazawa</t>
  </si>
  <si>
    <t>As the feudal Japan era draws to a close, a widower samurai experiences difficulty balancing clan loyalties, 2 young daughters, an aged mother, and the sudden reappearance of his childhood sweetheart.</t>
  </si>
  <si>
    <t>As the feudal Japan era draws</t>
  </si>
  <si>
    <t>tt0351977</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</si>
  <si>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</si>
  <si>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</si>
  <si>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</si>
  <si>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Michael Bowen</t>
  </si>
  <si>
    <t>Michael Bowen, Johnny Knoxville</t>
  </si>
  <si>
    <t>A former U.S. soldier returns to his hometown to find it overrun by crime and corruption, which prompts him to clean house.</t>
  </si>
  <si>
    <t>A former U.S. soldier returns</t>
  </si>
  <si>
    <t>tt0352248</t>
  </si>
  <si>
    <t>Cinderella Man</t>
  </si>
  <si>
    <t>Cliff Hollingsworth, Akiva Goldsman</t>
  </si>
  <si>
    <t>Russell Crowe, Ren√©e Zellweger, Paul Giamatti, Craig Bierko, Paddy Considine, Bruce McGill, David Huband, Connor Price, Ariel Waller, Patrick Louis, Rosemarie DeWitt, Linda Kash, Nicholas Campbell, Gene Pyrz, Chuck Shamata</t>
  </si>
  <si>
    <t>Russell Crowe, Ren√©e Zellweger</t>
  </si>
  <si>
    <t>The story of James J. Braddock, a supposedly washed-up boxer who came back to become a champion and an inspiration in the 1930s.</t>
  </si>
  <si>
    <t>The story of James J. Braddock,</t>
  </si>
  <si>
    <t>tt0352277</t>
  </si>
  <si>
    <t>De-Lovely</t>
  </si>
  <si>
    <t>Jay Cocks</t>
  </si>
  <si>
    <t>Kevin Kline, Ashley Judd, Jonathan Pryce, Kevin McNally, Sandra Nelson, Allan Corduner, Peter Polycarpou, Keith Allen, James Wilby, Kevin McKidd, Richard Dillane, Edward Baker-Duly, Angie Hill, Harry Ditson, Tayler Hamilton</t>
  </si>
  <si>
    <t>Kevin Kline, Ashley Judd</t>
  </si>
  <si>
    <t>Inspecting a magical biographical stage musical, composer Cole Porter reviews his life and career with his wife, Linda.</t>
  </si>
  <si>
    <t>Inspecting a magical biographical</t>
  </si>
  <si>
    <t>tt0352343</t>
  </si>
  <si>
    <t>La finestra di fronte</t>
  </si>
  <si>
    <t>Italy, Turkey, Portugal, UK</t>
  </si>
  <si>
    <t>Ferzan Ozpetek</t>
  </si>
  <si>
    <t>Ferzan Ozpetek, Gianni Romoli</t>
  </si>
  <si>
    <t>Giovanna Mezzogiorno, Massimo Girotti, Raoul Bova, Filippo Nigro, Serra Yilmaz, Maria Grazia Bon, Massimo Poggio, Ivan Bacchi, Chiara Andreis, Veronica Bruni, Olimpia Carlisi, Ohame-Brancy Chibuzo, Carlo Daniele, Rosaria De Cicco, Lucianna De Falco</t>
  </si>
  <si>
    <t>Giovanna Mezzogiorno</t>
  </si>
  <si>
    <t>Overburdened and stuck in a greying marriage, Giovanna takes to caring for the Jewish Holocaust survivor her husband brings home. As she begins to reflect on her life, she turns to the man who lives across from her ...</t>
  </si>
  <si>
    <t>Overburdened and stuck in a greying</t>
  </si>
  <si>
    <t>tt0352520</t>
  </si>
  <si>
    <t>The Life and Death of Peter Sellers</t>
  </si>
  <si>
    <t>19/08/2005</t>
  </si>
  <si>
    <t>Roger Lewis, Christopher Markus</t>
  </si>
  <si>
    <t>Geoffrey Rush, Charlize Theron, Emily Watson, John Lithgow, Miriam Margolyes, Peter Vaughan, Sonia Aquino, Stanley Tucci, Stephen Fry, Henry Goodman, Alison Steadman, Peter Gevisser, David Robb, Edward Tudor-Pole, Steve Pemberton</t>
  </si>
  <si>
    <t>Geoffrey Rush, Charlize Theron</t>
  </si>
  <si>
    <t>The feature adaptation of Roger Lewis' book about the actor best remembered as Inspector Clouseau in the Pink Panther movies.</t>
  </si>
  <si>
    <t>The feature adaptation of Roger</t>
  </si>
  <si>
    <t>tt0353489</t>
  </si>
  <si>
    <t>Ginger Snaps 2: Unleashed</t>
  </si>
  <si>
    <t>Brett Sullivan</t>
  </si>
  <si>
    <t>Karen Walton, Megan Martin</t>
  </si>
  <si>
    <t>Emily Perkins, Brendan Fletcher, Katharine Isabelle, Tatiana Maslany, Susan Adam, Janet Kidder, Chris Fassbender, Pascale Hutton, Michelle Beaudoin, Eric Johnson, David McNally, Patricia Idlette, Lydia Lau, Coralie Cairns, Shaun Johnston</t>
  </si>
  <si>
    <t>Emily Perkins, Brendan Fletcher</t>
  </si>
  <si>
    <t>Ginger's sister Brigitte, now a werewolf herself, must try to find a cure for her blood lust before the next full moon while hiding out in a rehab clinic from a relentless werewolf.</t>
  </si>
  <si>
    <t>Ginger's sister Brigitte, now</t>
  </si>
  <si>
    <t>tt0353969</t>
  </si>
  <si>
    <t>Salinui chueok</t>
  </si>
  <si>
    <t>13/02/2020</t>
  </si>
  <si>
    <t>Bong Joon Ho</t>
  </si>
  <si>
    <t>Bong Joon Ho, Kwang-rim Kim</t>
  </si>
  <si>
    <t>Kang-ho Song, Sang-kyung Kim, Roe-ha Kim, Jae-ho Song, Hee-Bong Byun, Seo-hie Ko, Tae-ho Ryu, No-shik Park, Hae-il Park, Mi-seon Jeon, Young-hwa Seo, Woo Go-na, Ok-joo Lee, Jong-ryol Choi, Seung-mok Yoo</t>
  </si>
  <si>
    <t>Kang-ho Song, Sang-kyung Kim</t>
  </si>
  <si>
    <t>In a small Korean province in 1986, two detectives struggle with the case of multiple young women being found raped and murdered by an unknown culprit.</t>
  </si>
  <si>
    <t>In a small Korean province in</t>
  </si>
  <si>
    <t>tt0354899</t>
  </si>
  <si>
    <t>La science des r√™ves</t>
  </si>
  <si>
    <t>26/01/2007</t>
  </si>
  <si>
    <t>France, Italy, USA</t>
  </si>
  <si>
    <t>Gael Garc√≠a Bernal, Charlotte Gainsbourg, Alain Chabat, Miou-Miou, Pierre Vaneck, Emma de Caunes, Aur√©lia Petit, Sacha Bourdo, St√©phane Metzger, Alain de Moyencourt, Inigo Lezzi, Yvette Petit, Jean-Michel Bernard, Eric Mariotto, Bertrand Delpierre</t>
  </si>
  <si>
    <t>Gael Garc√≠a Bernal, Charlotte Gainsbourg</t>
  </si>
  <si>
    <t>A man entranced by his dreams and imagination is love-struck with a French woman and feels he can show her his world.</t>
  </si>
  <si>
    <t>A man entranced by his dreams</t>
  </si>
  <si>
    <t>tt0355295</t>
  </si>
  <si>
    <t>The Brothers Grimm</t>
  </si>
  <si>
    <t>Terry Gilliam</t>
  </si>
  <si>
    <t>Petr Ratimec, Barbora Lukesov√°, Anna Rust, Jeremy Robson, Matt Damon, Heath Ledger, Radim Kalvoda, Martin Hofmann, Josef Pepa Nos, Harry Gilliam, Miroslav T√°borsk√Ω, Roger Ashton-Griffiths, Marika Sarah Proch√°zkov√°, Mackenzie Crook, Richard Ridings</t>
  </si>
  <si>
    <t>Petr Ratimec</t>
  </si>
  <si>
    <t>Petr Ratimec, Barbora Lukesov√°</t>
  </si>
  <si>
    <t>Will and Jake Grimm are traveling con-artists who encounter a genuine fairy-tale curse which requires true courage instead of their usual bogus exorcisms.</t>
  </si>
  <si>
    <t>Will and Jake Grimm are traveling</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</si>
  <si>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</si>
  <si>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</si>
  <si>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</si>
  <si>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</si>
  <si>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John Robinson</t>
  </si>
  <si>
    <t>John Robinson, Emile Hirsch</t>
  </si>
  <si>
    <t>The film follows the surf and skateboarding trends that originated in Venice, California during the 1970's.</t>
  </si>
  <si>
    <t>The film follows the surf and</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</si>
  <si>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</si>
  <si>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</si>
  <si>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</si>
  <si>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</si>
  <si>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</si>
  <si>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Scott Mechlowicz</t>
  </si>
  <si>
    <t>Scott Mechlowicz, Jacob Pitts</t>
  </si>
  <si>
    <t>Dumped by his girlfriend, a high school grad decides to embark on an overseas adventure in Europe with his friends.</t>
  </si>
  <si>
    <t>Dumped by his girlfriend, a high</t>
  </si>
  <si>
    <t>tt0356470</t>
  </si>
  <si>
    <t>A Cinderella Story</t>
  </si>
  <si>
    <t>Mark Rosman</t>
  </si>
  <si>
    <t>Leigh Dunlap</t>
  </si>
  <si>
    <t>Hilary Duff, Jennifer Coolidge, Chad Michael Murray, Dan Byrd, Regina King, Julie Gonzalo, Lin Shaye, Madeline Zima, Andrea Avery Ray, Mary Pat Gleason, Paul Rodriguez, Whip Hubley, Kevin Kilner, Erica Hubbard, Simon Helberg</t>
  </si>
  <si>
    <t>Hilary Duff, Jennifer Coolidge</t>
  </si>
  <si>
    <t>Routinely exploited by her wicked stepmother, the downtrodden Samantha Montgomery is excited about the prospect of meeting her Internet beau at the school's Halloween dance.</t>
  </si>
  <si>
    <t>Routinely exploited by her wicked</t>
  </si>
  <si>
    <t>tt0356618</t>
  </si>
  <si>
    <t>The Forgotten</t>
  </si>
  <si>
    <t>18/02/2005</t>
  </si>
  <si>
    <t>Joseph Ruben</t>
  </si>
  <si>
    <t>Julianne Moore, Christopher Kovaleski, Matthew Pleszewicz, Anthony Edwards, Jessica Hecht, Linus Roache, Gary Sinise, Dominic West, Katie Cooper, Scott Nicholson, P.J. Morrison, Robert Wisdom, Tim Kang, Kathryn Faughnan, Alfre Woodard</t>
  </si>
  <si>
    <t>Julianne Moore, Christopher Kovaleski</t>
  </si>
  <si>
    <t>After being told that their children never existed, a man and woman soon discover there is a much bigger enemy at work.</t>
  </si>
  <si>
    <t>After being told that their children</t>
  </si>
  <si>
    <t>tt0356634</t>
  </si>
  <si>
    <t>Garfield</t>
  </si>
  <si>
    <t>24/09/2004</t>
  </si>
  <si>
    <t>Peter Hewitt</t>
  </si>
  <si>
    <t>Jim Davis, Joel Cohen</t>
  </si>
  <si>
    <t>Breckin Meyer, Jennifer Love Hewitt, Stephen Tobolowsky, Bill Murray, Evan Arnold, Mark Christopher Lawrence, Vanessa Campbell, Daamen J. Krall, Rufus Gifford, Randee Reicher, Ryan McKasson, Susan Moore, Eve Brent, Bill Hoag, Michael Monks</t>
  </si>
  <si>
    <t>Breckin Meyer, Jennifer Love Hewitt</t>
  </si>
  <si>
    <t>Jon Arbuckle buys a second pet, a dog named Odie. However, Odie is then abducted and it is up to Jon's cat, Garfield, to find and rescue the canine.</t>
  </si>
  <si>
    <t>Jon Arbuckle buys a second pet,</t>
  </si>
  <si>
    <t>tt0356680</t>
  </si>
  <si>
    <t>The Family Stone</t>
  </si>
  <si>
    <t>20/01/2006</t>
  </si>
  <si>
    <t>Thomas Bezucha</t>
  </si>
  <si>
    <t>Claire Danes, Diane Keaton, Rachel McAdams, Dermot Mulroney, Craig T. Nelson, Sarah Jessica Parker, Luke Wilson, Tyrone Giordano, Brian White, Elizabeth Reaser, Paul Schneider, Savannah Stehlin, Jamie Kaler, Robert Dioguardi, Carol Locatell</t>
  </si>
  <si>
    <t>Claire Danes</t>
  </si>
  <si>
    <t>Claire Danes, Diane Keaton</t>
  </si>
  <si>
    <t>An uptight, conservative businesswoman accompanies her boyfriend to his eccentric and outgoing family's annual Christmas celebration and finds that she's a fish out of water in their free-spirited way of life.</t>
  </si>
  <si>
    <t>An uptight, conservative businesswoman</t>
  </si>
  <si>
    <t>tt0356721</t>
  </si>
  <si>
    <t>I Heart Huckabees</t>
  </si>
  <si>
    <t>David O. Russell</t>
  </si>
  <si>
    <t>David O. Russell, Jeff Baena</t>
  </si>
  <si>
    <t>Jason Schwartzman, Isabelle Huppert, Dustin Hoffman, Lily Tomlin, Jude Law, Mark Wahlberg, Naomi Watts, Angela Grillo, Ger Duany, Darlene Hunt, Kevin Dunn, Ben Hernandez Bray, Richard Appel, Benjamin Nurick, Jake Muxworthy</t>
  </si>
  <si>
    <t>Jason Schwartzman, Isabelle Huppert</t>
  </si>
  <si>
    <t>A husband-and-wife team play detective, but not in the traditional sense. Instead, the happy duo helps others solve their existential issues, the kind that keep you up at night, wondering what it all means.</t>
  </si>
  <si>
    <t>A husband-and-wife team play detective,</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</si>
  <si>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</si>
  <si>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</si>
  <si>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</si>
  <si>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</si>
  <si>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Brad Pitt, Angelina Jolie</t>
  </si>
  <si>
    <t>A bored married couple is surprised to learn that they are both assassins hired by competing agencies to kill each other.</t>
  </si>
  <si>
    <t>A bored married couple is surprised</t>
  </si>
  <si>
    <t>tt0357110</t>
  </si>
  <si>
    <t>The Ballad of Jack and Rose</t>
  </si>
  <si>
    <t>Rebecca Miller</t>
  </si>
  <si>
    <t>Camilla Belle, Daniel Day-Lewis, Catherine Keener, Ryan McDonald, Paul Dano, Jason Lee, Jena Malone, Beau Bridges, Susanna Thompson</t>
  </si>
  <si>
    <t>Camilla Belle</t>
  </si>
  <si>
    <t>Camilla Belle, Daniel Day-Lewis</t>
  </si>
  <si>
    <t>A father and daughter isolated on an island off the East Coast and living on a once-thriving commune grapple with the limits of family and sexuality.</t>
  </si>
  <si>
    <t>A father and daughter isolated</t>
  </si>
  <si>
    <t>tt0357111</t>
  </si>
  <si>
    <t>RRRrrrr!!!</t>
  </si>
  <si>
    <t>28/01/2004</t>
  </si>
  <si>
    <t>Maurice Barth√©l√©my, Alain Chabat</t>
  </si>
  <si>
    <t>Marina Fo√Øs, G√©rard Depardieu, Damien Jouillerot, Samir Guesmi, Cyril Casm√®ze, Jean Rochefort, Gilles Conseil, Patrick M√©dioni, Michel Bouis, Christian Bergner, Ga√´lle Cohen, Joseph Beddelem, Maurice Barth√©l√©my, Elise Larnicol, Pierre-Fran√ßois Martin-Laval</t>
  </si>
  <si>
    <t>Marina Fo√Øs</t>
  </si>
  <si>
    <t>Marina Fo√Øs, G√©rard Depardieu</t>
  </si>
  <si>
    <t>A tribe of prehistoric people is puzzled - a murder has happened. The first ever one.</t>
  </si>
  <si>
    <t>A tribe of prehistoric people</t>
  </si>
  <si>
    <t>EUR 17820000</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</si>
  <si>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</si>
  <si>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</si>
  <si>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</si>
  <si>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</si>
  <si>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</si>
  <si>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Jennifer Garner, Goran Visnjic</t>
  </si>
  <si>
    <t>Elektra the warrior survives a near-death experience, becomes an assassin-for-hire, and tries to protect her two latest targets, a single father and his young daughter, from a group of supernatural assassins.</t>
  </si>
  <si>
    <t>Elektra the warrior survives a</t>
  </si>
  <si>
    <t>tt0357413</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</si>
  <si>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</si>
  <si>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</si>
  <si>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</si>
  <si>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</si>
  <si>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Will Ferrell, Christina Applegate</t>
  </si>
  <si>
    <t>Ron Burgundy is San Diego's top-rated newsman in the male-dominated broadcasting of the 1970s, but that's all about to change for Ron and his cronies when an ambitious woman is hired as a new anchor.</t>
  </si>
  <si>
    <t>Ron Burgundy is San Diego's top-rated</t>
  </si>
  <si>
    <t>tt0357507</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</si>
  <si>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</si>
  <si>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</si>
  <si>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</si>
  <si>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</si>
  <si>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Barry Watson, Emily Deschanel</t>
  </si>
  <si>
    <t>A young man tries to deal with the childhood terror that has never stopped haunting him.</t>
  </si>
  <si>
    <t>A young man tries to deal with</t>
  </si>
  <si>
    <t>tt0358082</t>
  </si>
  <si>
    <t>Robots</t>
  </si>
  <si>
    <t>24/03/2005</t>
  </si>
  <si>
    <t>Ron Mita, Jim McClain</t>
  </si>
  <si>
    <t>Paula Abdul, Halle Berry, Lucille Bliss, Terry Bradshaw, Jim Broadbent, Mel Brooks, Amanda Bynes, Drew Carey, Jennifer Coolidge, Dylan Denton, Will Denton, Marshall Efron, Damien Fahey, Lowell Ganz, Paul Giamatti</t>
  </si>
  <si>
    <t>Paula Abdul</t>
  </si>
  <si>
    <t>Paula Abdul, Halle Berry</t>
  </si>
  <si>
    <t>In a robot world, a young idealistic inventor travels to the big city to join his inspiration's company, only to find himself opposing its sinister new management.</t>
  </si>
  <si>
    <t>In a robot world, a young idealistic</t>
  </si>
  <si>
    <t>tt0358135</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</si>
  <si>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</si>
  <si>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</si>
  <si>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</si>
  <si>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Richard Gere, Jennifer Lopez</t>
  </si>
  <si>
    <t>A romantic comedy where a bored, overworked Estate Lawyer, upon first sight of a beautiful instructor, signs up for ballroom dancing lessons.</t>
  </si>
  <si>
    <t>A romantic comedy where a bored,</t>
  </si>
  <si>
    <t>tt0358273</t>
  </si>
  <si>
    <t>Walk the Line</t>
  </si>
  <si>
    <t>16/02/2006</t>
  </si>
  <si>
    <t>Johnny Cash, Johnny Cash</t>
  </si>
  <si>
    <t>Joaquin Phoenix, Reese Witherspoon, Ginnifer Goodwin, Robert Patrick, Dallas Roberts, Dan John Miller, Larry Bagby, Shelby Lynne, Tyler Hilton, Waylon Payne, Shooter Jennings, Sandra Ellis Lafferty, Dan Beene, Clay Steakley, Johnny Holiday</t>
  </si>
  <si>
    <t>Joaquin Phoenix, Reese Witherspoon</t>
  </si>
  <si>
    <t>tt0358349</t>
  </si>
  <si>
    <t>Agent Cody Banks 2: Destination London</t>
  </si>
  <si>
    <t>Kevin Allen</t>
  </si>
  <si>
    <t>Jeffrey Jurgensen, Harald Zwart</t>
  </si>
  <si>
    <t>Frankie Muniz, Anthony Anderson, Hannah Spearritt, Cynthia Stevenson, Daniel Roebuck, Anna Chancellor, Keith Allen, James Faulkner, David Kelly, Santiago Segura, Connor Widdows, Keith David, Rod Silvers, Jack Stanley, Joshua Brody</t>
  </si>
  <si>
    <t>Frankie Muniz, Anthony Anderson</t>
  </si>
  <si>
    <t>With all-new gadgets, high-flying action, exciting chases and a wisecracking new handler, Derek (Anthony Anderson), Cody has to retrieve the device before the world's leaders fall under the evil control of a diabolical villain.</t>
  </si>
  <si>
    <t>With all-new gadgets, high-flying</t>
  </si>
  <si>
    <t>tt0359013</t>
  </si>
  <si>
    <t>Blade: Trinity</t>
  </si>
  <si>
    <t>Esperanto</t>
  </si>
  <si>
    <t>David S. Goyer</t>
  </si>
  <si>
    <t>David S. Goyer, Marv Wolfman</t>
  </si>
  <si>
    <t>Wesley Snipes, Kris Kristofferson, Dominic Purcell, Jessica Biel, Ryan Reynolds, Parker Posey, Mark Berry, John Michael Higgins, Callum Keith Rennie, Paul Levesque, Paul Anthony, Fran√ßoise Yip, Michael Anthony Rawlins, James Remar, Natasha Lyonne</t>
  </si>
  <si>
    <t>Blade, now a wanted man by the FBI, must join forces with the Nightstalkers to face his most challenging enemy yet: Dracula.</t>
  </si>
  <si>
    <t>Blade, now a wanted man by the</t>
  </si>
  <si>
    <t>tt0359423</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</si>
  <si>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</si>
  <si>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</si>
  <si>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</si>
  <si>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</si>
  <si>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Andrew Chalmers</t>
  </si>
  <si>
    <t>Andrew Chalmers, Ryan Donowho</t>
  </si>
  <si>
    <t>A boy who has experienced many losses in his life grows to manhood and enters into a love triangle with a woman and his boyhood friend.</t>
  </si>
  <si>
    <t>A boy who has experienced many</t>
  </si>
  <si>
    <t>tt0359950</t>
  </si>
  <si>
    <t>The Secret Life of Walter Mitty</t>
  </si>
  <si>
    <t>19/12/2013</t>
  </si>
  <si>
    <t>Icelandic</t>
  </si>
  <si>
    <t>Steve Conrad, Steve Conrad</t>
  </si>
  <si>
    <t>Ben Stiller, Kristen Wiig, Jon Daly, Kathryn Hahn, Terence Bernie Hines, Adam Scott, Paul Fitzgerald, Grace Rex, Alex Anfanger, Amanda Naughton, Adrian Martinez, Nolan Carley, Joey Slotnick, Shirley MacLaine, Gary Wilmes</t>
  </si>
  <si>
    <t>Ben Stiller, Kristen Wiig</t>
  </si>
  <si>
    <t>When both he and a colleague are about to lose their job, Walter takes action by embarking on an adventure more extraordinary than anything he could have ever imagined.</t>
  </si>
  <si>
    <t>When both he and a colleague are</t>
  </si>
  <si>
    <t>tt0360009</t>
  </si>
  <si>
    <t>Spartan</t>
  </si>
  <si>
    <t>Tia Texada, Derek Luke, Val Kilmer, Jeremie Campbell, Bob Jennings, Lionel Mark Smith, Johnny Messner, Chris LaCentra, Renato Magno, Mark FitzGerald, Tony Mamet, Clark Gregg, Ron Butler, Steven Culp, Vincent Guastaferro</t>
  </si>
  <si>
    <t>Tia Texada</t>
  </si>
  <si>
    <t>Tia Texada, Derek Luke</t>
  </si>
  <si>
    <t>The investigation into a kidnapping of the daughter of a high-ranking US government official.</t>
  </si>
  <si>
    <t>The investigation into a kidnapping</t>
  </si>
  <si>
    <t>tt0360139</t>
  </si>
  <si>
    <t>Chasing Liberty</t>
  </si>
  <si>
    <t>USA, UK, Czech Republic</t>
  </si>
  <si>
    <t>Andy Cadiff</t>
  </si>
  <si>
    <t>Derek Guiley, David Schneiderman</t>
  </si>
  <si>
    <t>Mandy Moore, Stark Sands, Tony Jayawardena, Jeremy Piven, Annabella Sciorra, Briony Glassco, Lily Tello, Tyla Barnfield, Sam Ellis, Terence Maynard, Mark Harmon, Lewis Hancock, Garrick Hagon, Zac Benoir, Jan Goodman</t>
  </si>
  <si>
    <t>Mandy Moore</t>
  </si>
  <si>
    <t>Mandy Moore, Stark Sands</t>
  </si>
  <si>
    <t>Anna wants to be like other girls her age (18): date a guy etc. but she's the US president's daughter and always guarded. In Prague he breaks his promise of only 2 agents following her to a concert and she runs away with Ben to see Europe.</t>
  </si>
  <si>
    <t>Anna wants to be like other girls</t>
  </si>
  <si>
    <t>tt0360201</t>
  </si>
  <si>
    <t>Wimbledon</t>
  </si>
  <si>
    <t>Richard Loncraine</t>
  </si>
  <si>
    <t>Adam Brooks, Jennifer Flackett</t>
  </si>
  <si>
    <t>Kirsten Dunst, Paul Bettany, Sam Neill, Jon Favreau, Bernard Hill, Eleanor Bron, Nikolaj Coster-Waldau, Austin Nichols, Robert Lindsay, James McAvoy, John McEnroe, Chris Evert, Mary Carillo, John Barrett, Kyle Hyde</t>
  </si>
  <si>
    <t>Kirsten Dunst, Paul Bettany</t>
  </si>
  <si>
    <t>A pro tennis player has lost his ambition and has fallen in rank to 119. Fortunately for him, he meets a young player on the women's circuit who helps him recapture his focus for Wimbledon.</t>
  </si>
  <si>
    <t>A pro tennis player has lost his</t>
  </si>
  <si>
    <t>tt0360486</t>
  </si>
  <si>
    <t>Constantine</t>
  </si>
  <si>
    <t>Francis Lawrence</t>
  </si>
  <si>
    <t>Jamie Delano, Garth Ennis</t>
  </si>
  <si>
    <t>Keanu Reeves, Rachel Weisz, Shia LaBeouf, Djimon Hounsou, Max Baker, Pruitt Taylor Vince, Gavin Rossdale, Tilda Swinton, Peter Stormare, Jesse Ramirez, Jos√© Z√∫√±iga, Francis Guinan, Larry Cedar, April Grace, Suzanne Whang</t>
  </si>
  <si>
    <t>Keanu Reeves, Rachel Weisz</t>
  </si>
  <si>
    <t>Supernatural exorcist and demonologist John Constantine helps a policewoman prove her sister's death was not a suicide, but something more.</t>
  </si>
  <si>
    <t>Supernatural exorcist and demonologist</t>
  </si>
  <si>
    <t>tt0360556</t>
  </si>
  <si>
    <t>Fahrenheit 451</t>
  </si>
  <si>
    <t>20/05/2018</t>
  </si>
  <si>
    <t>Ramin Bahrani</t>
  </si>
  <si>
    <t>Ray Bradbury, Ramin Bahrani</t>
  </si>
  <si>
    <t>Michael B. Jordan, Aaron Davis, Cindy Katz, Michael Shannon, Mayko Nguyen, Dylan Taylor, Saad Siddiqui, Katherine Cullen, Edsson Morales, Jordan Baker, Nathanial Buzzanga-Silveira, Charlotte Flint, Luke Flint, Malakai Fox, Marni Hogg</t>
  </si>
  <si>
    <t>Michael B. Jordan</t>
  </si>
  <si>
    <t>Michael B. Jordan, Aaron Davis</t>
  </si>
  <si>
    <t>In a terrifying care-free future, a young man, Guy Montag, whose job as a fireman is to burn all books, questions his actions after meeting a young woman - and begins to rebel against society.</t>
  </si>
  <si>
    <t>In a terrifying care-free future,</t>
  </si>
  <si>
    <t>tt0360717</t>
  </si>
  <si>
    <t>King Kong</t>
  </si>
  <si>
    <t>16/12/2005</t>
  </si>
  <si>
    <t>New Zealand, USA, Germany</t>
  </si>
  <si>
    <t>Fran Walsh, Philippa Boyens</t>
  </si>
  <si>
    <t>Naomi Watts, Jack Black, Adrien Brody, Thomas Kretschmann, Colin Hanks, Andy Serkis, Evan Parke, Jamie Bell, Lobo Chan, John Sumner, Craig Hall, Kyle Chandler, William Johnson, Mark Hadlow, Geraldine Brophy</t>
  </si>
  <si>
    <t>Naomi Watts, Jack Black</t>
  </si>
  <si>
    <t>A greedy film producer assembles a team of moviemakers and sets out for the infamous Skull Island, where they find more than just cannibalistic natives.</t>
  </si>
  <si>
    <t>A greedy film producer assembles</t>
  </si>
  <si>
    <t>tt0361089</t>
  </si>
  <si>
    <t>Valiant</t>
  </si>
  <si>
    <t>Gary Chapman</t>
  </si>
  <si>
    <t>George Webster, Jordan Katz</t>
  </si>
  <si>
    <t>Ewan McGregor, Ricky Gervais, Tim Curry, Jim Broadbent, Hugh Laurie, John Cleese, John Hurt, Pip Torrens, Rik Mayall, Olivia Williams, Jonathan Ross, Brian Lonsdale, Dan Roberts, Michael Schlingmann, Sharon Horgan</t>
  </si>
  <si>
    <t>Ewan McGregor, Ricky Gervais</t>
  </si>
  <si>
    <t>At the height of World War II, a tiny wood pigeon enlists in the elite Royal Homing Pigeon Service to serve Britain, as the fearsome General Von Talon (Tim Curry) and his deadly squadron of falcons patrol the English Channel. Is he a war-hero in the making?</t>
  </si>
  <si>
    <t>At the height of World War II,</t>
  </si>
  <si>
    <t>tt0361127</t>
  </si>
  <si>
    <t>The Woodsman</t>
  </si>
  <si>
    <t>Nicole Kassell</t>
  </si>
  <si>
    <t>Steven Fechter, Nicole Kassell</t>
  </si>
  <si>
    <t>Kevin Bacon, David Alan Grier, Eve, Kyra Sedgwick, Benjamin Bratt, Carlos Leon, Michael Shannon, Kevin Rice, Yasiin Bey, Hannah Pilkes, Jessica Nagle, Liam Daniels, Joey Hazinsky, Clara Hopkins Daniels, Ashley C. Coombs</t>
  </si>
  <si>
    <t>Kevin Bacon</t>
  </si>
  <si>
    <t>Kevin Bacon, David Alan Grier</t>
  </si>
  <si>
    <t>A child molester returns to his hometown after 12 years in prison and attempts to start a new life.</t>
  </si>
  <si>
    <t>A child molester returns to his</t>
  </si>
  <si>
    <t>tt0361411</t>
  </si>
  <si>
    <t>Bride &amp; Prejudice</t>
  </si>
  <si>
    <t>UK, USA, India</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</si>
  <si>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</si>
  <si>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</si>
  <si>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Aishwarya Rai Bachchan</t>
  </si>
  <si>
    <t>A modern adaptation of Jane Austen's classic novel, Pride and Prejudice, that features the lives of four unmarried daughters in an Indian family.</t>
  </si>
  <si>
    <t>A modern adaptation of Jane Austen's</t>
  </si>
  <si>
    <t>tt0361467</t>
  </si>
  <si>
    <t>Confessions of a Teenage Drama Queen</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</si>
  <si>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</si>
  <si>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</si>
  <si>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</si>
  <si>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Lindsay Lohan</t>
  </si>
  <si>
    <t>Lindsay Lohan, Adam Garcia</t>
  </si>
  <si>
    <t>A teenage girl is convinced that her home city revolves around her until her family packs up and moves to the suburbs, where she finds herself competing for attention.</t>
  </si>
  <si>
    <t>A teenage girl is convinced that</t>
  </si>
  <si>
    <t>tt0361620</t>
  </si>
  <si>
    <t>First Daughter</t>
  </si>
  <si>
    <t>Forest Whitaker</t>
  </si>
  <si>
    <t>Jessica Bendinger, Jerry O'Connell</t>
  </si>
  <si>
    <t>Katie Holmes, Marc Blucas, Amerie, Michael Keaton, Margaret Colin, Lela Rochon, Michael Milhoan, Dwayne Adway, Hollis Hill, Ken Moreno, Andrew Caple-Shaw, Alex Avant, Barry Livingston, Piper Cochrane, Adam Donshik</t>
  </si>
  <si>
    <t>Katie Holmes, Marc Blucas</t>
  </si>
  <si>
    <t>The daughter of the U.S. President heads off to college where she falls for a graduate student with a secret.</t>
  </si>
  <si>
    <t>The daughter of the U.S. President</t>
  </si>
  <si>
    <t>tt0361668</t>
  </si>
  <si>
    <t>Gokud√¥ ky√¥fu dai-gekij√¥: Gozu</t>
  </si>
  <si>
    <t>14/07/2004</t>
  </si>
  <si>
    <t>Sakichi Sato</t>
  </si>
  <si>
    <t>Y√ªta Sone, Kimika Yoshino, Sh√¥hei Hino, Keiko Tomita, Harumi Sone, Susumu Kimura, Kanpei Hazama, Sakichi Sato, Sh√¥ Aikawa, Ken'ichi End√¥, Renji Ishibashi, Masaya Kat√¥, Tamio Kawaji, Hiroyuki Nagato, Hitoshi Ozawa</t>
  </si>
  <si>
    <t>Y√ªta Sone</t>
  </si>
  <si>
    <t>Y√ªta Sone, Kimika Yoshino</t>
  </si>
  <si>
    <t>A yakuza enforcer is ordered to secretly drive his beloved colleague to be assassinated. But when the colleague unceremoniously disappears en route, the trip that follows is a twisted, surreal and horrifying experience.</t>
  </si>
  <si>
    <t>A yakuza enforcer is ordered to</t>
  </si>
  <si>
    <t>tt0361696</t>
  </si>
  <si>
    <t>Raise Your Voice</t>
  </si>
  <si>
    <t>Sean McNamara</t>
  </si>
  <si>
    <t>Mitch Rotter, Sam Schreiber</t>
  </si>
  <si>
    <t>Hilary Duff, Oliver James, David Keith, Dana Davis, Johnny Lewis, Rita Wilson, Lauren C. Mayhew, Kat Dennings, Jason Ritter, Rebecca De Mornay, John Corbett, Carly Reeves, James Avery, Robert Trebor, Steven T. Palmer</t>
  </si>
  <si>
    <t>Hilary Duff, Oliver James</t>
  </si>
  <si>
    <t>A girl from a small town heads to the big city of Los Angeles to spend the summer at a performing arts high school.</t>
  </si>
  <si>
    <t>A girl from a small town heads</t>
  </si>
  <si>
    <t>tt0361748</t>
  </si>
  <si>
    <t>Inglourious Basterds</t>
  </si>
  <si>
    <t>Brad Pitt, M√©lanie Laurent, Christoph Waltz, Eli Roth, Michael Fassbender, Diane Kruger, Daniel Br√ºhl, Til Schweiger, Gedeon Burkhard, Jacky Ido, B.J. Novak, Omar Doom, August Diehl, Denis M√©nochet, Sylvester Groth</t>
  </si>
  <si>
    <t>Brad Pitt, M√©lanie Laurent</t>
  </si>
  <si>
    <t>In Nazi-occupied France during World War II, a plan to assassinate Nazi leaders by a group of Jewish U.S. soldiers coincides with a theatre owner's vengeful plans for the same.</t>
  </si>
  <si>
    <t>In Nazi-occupied France during</t>
  </si>
  <si>
    <t>tt0361841</t>
  </si>
  <si>
    <t>Little Black Book</t>
  </si>
  <si>
    <t>Nick Hurran</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</si>
  <si>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</si>
  <si>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</si>
  <si>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Brittany Murphy, Holly Hunter</t>
  </si>
  <si>
    <t>A woman snoops through her boyfriend's palm pilot and reveals his former girlfriends, which causes her to question why they're still listed in his little black book.</t>
  </si>
  <si>
    <t>A woman snoops through her boyfriend's</t>
  </si>
  <si>
    <t>tt0361862</t>
  </si>
  <si>
    <t>The Machinist</t>
  </si>
  <si>
    <t>Spain, France, UK, USA</t>
  </si>
  <si>
    <t>Scott Kosar</t>
  </si>
  <si>
    <t>Christian Bale, Jennifer Jason Leigh, Aitana S√°nchez-Gij√≥n, John Sharian, Michael Ironside, Lawrence Gilliard Jr., Reg E. Cathey, Anna Massey, Matthew Romero Moore, Robert Long, Colin Stinton, Craig Stevenson, Ferran Lahoz, Jeremy Xido, Norman Bell</t>
  </si>
  <si>
    <t>Christian Bale, Jennifer Jason Leigh</t>
  </si>
  <si>
    <t>An industrial worker who hasn't slept in a year begins to doubt his own sanity.</t>
  </si>
  <si>
    <t>An industrial worker who hasn't</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</si>
  <si>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</si>
  <si>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</si>
  <si>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</si>
  <si>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</si>
  <si>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Gene Hackman, Ray Romano</t>
  </si>
  <si>
    <t>A US president who has retired after two terms in office returns to his hometown of Mooseport, Maine and decides to run for Mayor against another local candidate.</t>
  </si>
  <si>
    <t>A US president who has retired</t>
  </si>
  <si>
    <t>tt0362004</t>
  </si>
  <si>
    <t>Palindromes</t>
  </si>
  <si>
    <t>Matthew Faber, Angela Pietropinto, Bill Buell, Emani Sledge, Ellen Barkin, Valerie Shusterov, Richard Masur, Hillary B. Smith, Danton Stone, Robert Agri, Hannah Freiman, Stephen Singer, Rachel Corr, Stephen Adly Guirgis, Will Denton</t>
  </si>
  <si>
    <t>Matthew Faber</t>
  </si>
  <si>
    <t>Matthew Faber, Angela Pietropinto</t>
  </si>
  <si>
    <t>Aviva is thirteen, awkward and sensitive. Her mother Joyce is warm and loving, as is her father, Steve, a regular guy who does have a fierce temper from time to time. The film revolves around her family, friends and neighbors.</t>
  </si>
  <si>
    <t>Aviva is thirteen, awkward and</t>
  </si>
  <si>
    <t>tt0362120</t>
  </si>
  <si>
    <t>Scary Movie 4</t>
  </si>
  <si>
    <t>21/04/2006</t>
  </si>
  <si>
    <t>Craig Mazin, Jim Abrahams</t>
  </si>
  <si>
    <t>Anna Faris, Regina Hall, Craig Bierko, Bill Pullman, Anthony Anderson, Leslie Nielsen, Molly Shannon, Michael Madsen, Chris Elliott, Carmen Electra, Shaquille O'Neal, Phil McGraw, Cloris Leachman, Conchita Campbell, Beau Mirchoff</t>
  </si>
  <si>
    <t>Anna Faris</t>
  </si>
  <si>
    <t>Anna Faris, Regina Hall</t>
  </si>
  <si>
    <t>Cindy finds out the house she lives in is haunted by a little boy and goes on a quest to find out who killed him and why. Also, Alien "Tr-iPods" are invading the world and she has to uncover the secret in order to stop them.</t>
  </si>
  <si>
    <t>Cindy finds out the house she</t>
  </si>
  <si>
    <t>tt0362165</t>
  </si>
  <si>
    <t>Son of the Mask</t>
  </si>
  <si>
    <t>USA, Germany, Australia, France</t>
  </si>
  <si>
    <t>Lance Khazei</t>
  </si>
  <si>
    <t>Jamie Kennedy, Alan Cumming, Liam Falconer, Ryan Falconer, Traylor Howard, Steven Wright, Kal Penn, Ben Stein, Brett Pickup, Peter Callan, Ashley Lyons, Wayne McDaniel, Sandy Winton, Rebecca Massey, Issac Longmuir</t>
  </si>
  <si>
    <t>Jamie Kennedy, Alan Cumming</t>
  </si>
  <si>
    <t>Tim Avery, an aspiring cartoonist, finds himself in a predicament when his dog stumbles upon the mask of Loki. Then after conceiving an infant son "born of the mask", he discovers just how looney child raising can be.</t>
  </si>
  <si>
    <t>Tim Avery, an aspiring cartoonist,</t>
  </si>
  <si>
    <t>tt0362225</t>
  </si>
  <si>
    <t>Ne le dis √† personne</t>
  </si>
  <si>
    <t>Guillaume Canet</t>
  </si>
  <si>
    <t>Guillaume Canet, Harlan Coben</t>
  </si>
  <si>
    <t>Fran√ßois Cluzet, Marie-Jos√©e Croze, Andr√© Dussollier, Kristin Scott Thomas, Fran√ßois Berl√©and, Nathalie Baye, Jean Rochefort, Marina Hands, Gilles Lellouche, Philippe Lefebvre, Florence Thomassin, Olivier Marchal, Guillaume Canet, Brigitte Catillon, Samir Guesmi</t>
  </si>
  <si>
    <t>Fran√ßois Cluzet</t>
  </si>
  <si>
    <t>Fran√ßois Cluzet, Marie-Jos√©e Croze</t>
  </si>
  <si>
    <t>An accidental discovery near a doctor's estate stirs up some painful memories eight years after his wife's hideous murder, and now, things are bound to take a turn for the unexpected. Does the good doctor know more than he's letting on?</t>
  </si>
  <si>
    <t>An accidental discovery near a</t>
  </si>
  <si>
    <t>EUR 11700000</t>
  </si>
  <si>
    <t>tt0362227</t>
  </si>
  <si>
    <t>The Terminal</t>
  </si>
  <si>
    <t>Bulgarian</t>
  </si>
  <si>
    <t>Andrew Niccol, Sacha Gervasi</t>
  </si>
  <si>
    <t>Tom Hanks, Catherine Zeta-Jones, Stanley Tucci, Chi McBride, Diego Luna, Barry Shabaka Henley, Kumar Pallana, Zoe Saldana, Eddie Jones, Jude Ciccolella, Corey Reynolds, Guillermo D√≠az, Rini Bell, Stephen Mendel, Valeriy Nikolaev</t>
  </si>
  <si>
    <t>Tom Hanks, Catherine Zeta-Jones</t>
  </si>
  <si>
    <t>An Eastern European tourist unexpectedly finds himself stranded in JFK airport, and must take up temporary residence there.</t>
  </si>
  <si>
    <t>An Eastern European tourist unexpectedly</t>
  </si>
  <si>
    <t>tt0362269</t>
  </si>
  <si>
    <t>Kinsey</t>
  </si>
  <si>
    <t>Bill Condon</t>
  </si>
  <si>
    <t>Liam Neeson, Laura Linney, Chris O'Donnell, Peter Sarsgaard, Timothy Hutton, John Lithgow, Tim Curry, Oliver Platt, Dylan Baker, Julianne Nicholson, William Sadler, John McMartin, Veronica Cartwright, Kathleen Chalfant, Heather Goldenhersh</t>
  </si>
  <si>
    <t>Liam Neeson</t>
  </si>
  <si>
    <t>Liam Neeson, Laura Linney</t>
  </si>
  <si>
    <t>A look at the life of Alfred Kinsey, a pioneer in the area of human sexuality research, whose 1948 publication "Sexual Behavior in the Human Male" was one of the first recorded works that saw science address sexual behavior.</t>
  </si>
  <si>
    <t>A look at the life of Alfred Kinsey,</t>
  </si>
  <si>
    <t>tt0362270</t>
  </si>
  <si>
    <t>The Life Aquatic with Steve Zissou</t>
  </si>
  <si>
    <t>Wes Anderson, Noah Baumbach</t>
  </si>
  <si>
    <t>Bill Murray, Owen Wilson, Cate Blanchett, Anjelica Huston, Willem Dafoe, Jeff Goldblum, Michael Gambon, Noah Taylor, Bud Cort, Seu Jorge, Robyn Cohen, Waris Ahluwalia, Niels Koizumi, Pawel Wdowczak, Matthew Gray Gubler</t>
  </si>
  <si>
    <t>Bill Murray</t>
  </si>
  <si>
    <t>Bill Murray, Owen Wilson</t>
  </si>
  <si>
    <t>With a plan to exact revenge on a mythical shark that killed his partner, Oceanographer Steve Zissou (Bill Murray) rallies a crew that includes his estranged wife, a journalist, and a man who may or may not be his son.</t>
  </si>
  <si>
    <t>With a plan to exact revenge on</t>
  </si>
  <si>
    <t>tt0362478</t>
  </si>
  <si>
    <t>The Box</t>
  </si>
  <si>
    <t>21/07/2010</t>
  </si>
  <si>
    <t>Richard Kelly, Richard Matheson</t>
  </si>
  <si>
    <t>Cameron Diaz, James Marsden, Frank Langella, James Rebhorn, Holmes Osborne, Sam Oz Stone, Gillian Jacobs, Celia Weston, Deborah Rush, Lisa K. Wyatt, Mark S. Cartier, Kevin Robertson, Michele Durrett, Ian Kahn, John Magaro</t>
  </si>
  <si>
    <t>Cameron Diaz, James Marsden</t>
  </si>
  <si>
    <t>A small wooden box arrives on the doorstep of a married couple, who know that opening it will grant them a million dollars and kill someone they don't know.</t>
  </si>
  <si>
    <t>A small wooden box arrives on</t>
  </si>
  <si>
    <t>tt0363163</t>
  </si>
  <si>
    <t>Der Untergang</t>
  </si>
  <si>
    <t>Germany, Austria, Italy</t>
  </si>
  <si>
    <t>Bernd Eichinger, Joachim Fest</t>
  </si>
  <si>
    <t>Bruno Ganz, Alexandra Maria Lara, Corinna Harfouch, Ulrich Matthes, Juliane K√∂hler, Heino Ferch, Christian Berkel, Matthias Habich, Thomas Kretschmann, Michael Mendl, Andr√© Hennicke, Ulrich Noethen, Birgit Minichmayr, Rolf Kanies, Justus von Dohn√°nyi</t>
  </si>
  <si>
    <t>Bruno Ganz</t>
  </si>
  <si>
    <t>Bruno Ganz, Alexandra Maria Lara</t>
  </si>
  <si>
    <t>Traudl Junge, the final secretary for Adolf Hitler, tells of the Nazi dictator's final days in his Berlin bunker at the end of WWII.</t>
  </si>
  <si>
    <t>Traudl Junge, the final secretary</t>
  </si>
  <si>
    <t>EUR 13500000</t>
  </si>
  <si>
    <t>tt0363226</t>
  </si>
  <si>
    <t>Zat√¥ichi</t>
  </si>
  <si>
    <t>Takeshi Kitano, Kan Shimozawa</t>
  </si>
  <si>
    <t>Takeshi Kitano, Tadanobu Asano, Michiyo Yasuda, Taka Guadalcanal, Daigor√¥ Tachibana, Y√ªko Daike, Yui Natsukawa, Ittoku Kishibe, Sabur√¥ Ishikura, Akira Emoto, Ben Hiura, Kohji Miura, Hideboh, Ron II, Suji</t>
  </si>
  <si>
    <t>Takeshi Kitano, Tadanobu Asano</t>
  </si>
  <si>
    <t>The blind masseur/swordsman comes to a town in control of warring gangs, and while bunking with a farming family, he meets two women with their own agenda.</t>
  </si>
  <si>
    <t>The blind masseur/swordsman comes</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</si>
  <si>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</si>
  <si>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</si>
  <si>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</si>
  <si>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</si>
  <si>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Ashley Olsen</t>
  </si>
  <si>
    <t>Ashley Olsen, Mary-Kate Olsen</t>
  </si>
  <si>
    <t>One day in New York City, Jane Ryan tries out for an overseas college program, her twin sister Roxy schemes to meet her favorite punk rockers, and a series of mishaps throws their day into ...</t>
  </si>
  <si>
    <t>One day in New York City, Jane</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</si>
  <si>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</si>
  <si>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</si>
  <si>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</si>
  <si>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</si>
  <si>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Kevin Spacey, Kate Bosworth</t>
  </si>
  <si>
    <t>A swooning study of "Mack the Knife" singer</t>
  </si>
  <si>
    <t>A swooning study of "Mack the</t>
  </si>
  <si>
    <t>tt0363547</t>
  </si>
  <si>
    <t>Dawn of the Dead</t>
  </si>
  <si>
    <t>23/04/2004</t>
  </si>
  <si>
    <t>USA, Canada, Japan, France</t>
  </si>
  <si>
    <t>Zack Snyder</t>
  </si>
  <si>
    <t>George A. Romero, James Gunn</t>
  </si>
  <si>
    <t>Sarah Polley, Ving Rhames, Jake Weber, Mekhi Phifer, Ty Burrell, Michael Kelly, Kevin Zegers, Michael Barry, Lindy Booth, Jayne Eastwood, Boyd Banks, Inna Korobkina, R.D. Reid, Kim Poirier, Matt Frewer</t>
  </si>
  <si>
    <t>Sarah Polley, Ving Rhames</t>
  </si>
  <si>
    <t>A nurse, a policeman, a young married couple, a salesman and other survivors of a worldwide plague that is producing aggressive, flesh-eating zombies, take refuge in a mega Midwestern shopping mall.</t>
  </si>
  <si>
    <t>A nurse, a policeman, a young</t>
  </si>
  <si>
    <t>tt0363589</t>
  </si>
  <si>
    <t>Elephant</t>
  </si>
  <si>
    <t>Alex Frost, Eric Deulen, John Robinson, Elias McConnell, Jordan Taylor, Carrie Finklea, Nicole George, Brittany Mountain, Alicia Miles, Kristen Hicks, Bennie Dixon, Nathan Tyson, Timothy Bottoms, Matt Malloy, Ellis Williams</t>
  </si>
  <si>
    <t>Alex Frost</t>
  </si>
  <si>
    <t>Alex Frost, Eric Deulen</t>
  </si>
  <si>
    <t>Several ordinary high school students go through their daily routine as two others prepare for something more malevolent.</t>
  </si>
  <si>
    <t>Several ordinary high school students</t>
  </si>
  <si>
    <t>tt0363771</t>
  </si>
  <si>
    <t>The Chronicles of Narnia: The Lion, the Witch and the Wardrobe</t>
  </si>
  <si>
    <t>21/12/2005</t>
  </si>
  <si>
    <t>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</si>
  <si>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</si>
  <si>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</si>
  <si>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</si>
  <si>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Georgie Henley</t>
  </si>
  <si>
    <t>Georgie Henley, Skandar Keynes</t>
  </si>
  <si>
    <t>Four kids travel through a wardrobe to the land of Narnia and learn of their destiny to free it with the guidance of a mystical lion.</t>
  </si>
  <si>
    <t>Four kids travel through a wardrobe</t>
  </si>
  <si>
    <t>tt0363780</t>
  </si>
  <si>
    <t>Lymelife</t>
  </si>
  <si>
    <t>Derick Martini</t>
  </si>
  <si>
    <t>Derick Martini, Steven Martini</t>
  </si>
  <si>
    <t>Rory Culkin, Alec Baldwin, Jill Hennessy, Emma Roberts, Timothy Hutton, Cynthia Nixon, Logan Huffman, Brandon Thane Wilson, Adam Scarimbolo, Kieran Culkin, Phillip Pennestri, Louis Ruffolo Jr., Beepers</t>
  </si>
  <si>
    <t>Rory Culkin</t>
  </si>
  <si>
    <t>Rory Culkin, Alec Baldwin</t>
  </si>
  <si>
    <t>A family unit begins to bow under the pressure of a failing marriage.</t>
  </si>
  <si>
    <t>A family unit begins to bow under</t>
  </si>
  <si>
    <t>tt0363988</t>
  </si>
  <si>
    <t>Secret Window</t>
  </si>
  <si>
    <t>Stephen King, David Koepp</t>
  </si>
  <si>
    <t>Johnny Depp, John Turturro, Maria Bello, Timothy Hutton, Charles S. Dutton, Len Cariou, Joan Heney, John Dunn-Hill, Vlasta Vrana, Matt Holland, Gillian Ferrabee, Bronwen Mantel, Elizabeth Marleau, Kyle Allatt, Richard Jutras</t>
  </si>
  <si>
    <t>Johnny Depp, John Turturro</t>
  </si>
  <si>
    <t>A successful writer in the midst of a painful divorce is stalked at his remote lake house by a would-be scribe who accuses him of plagiarism.</t>
  </si>
  <si>
    <t>A successful writer in the midst</t>
  </si>
  <si>
    <t>tt0364045</t>
  </si>
  <si>
    <t>Taking Lives</t>
  </si>
  <si>
    <t>Michael Pye, Jon Bokenkamp</t>
  </si>
  <si>
    <t>Angelina Jolie, Ethan Hawke, Kiefer Sutherland, Gena Rowlands, Olivier Martinez, Tch√©ky Karyo, Jean-Hugues Anglade, Paul Dano, Justin Chatwin, Andr√© Lacoste, Billy Two Rivers, Richard Lemire, Julien Poulin, Marie-Jos√©e Croze, Christian Tessier</t>
  </si>
  <si>
    <t>Angelina Jolie, Ethan Hawke</t>
  </si>
  <si>
    <t>An FBI profiler is called in by French Canadian police to catch a serial killer who takes on the identity of each new victim.</t>
  </si>
  <si>
    <t>An FBI profiler is called in by</t>
  </si>
  <si>
    <t>tt0364343</t>
  </si>
  <si>
    <t>The Final Cut</t>
  </si>
  <si>
    <t>13/05/2005</t>
  </si>
  <si>
    <t>Omar Naim</t>
  </si>
  <si>
    <t>Robin Williams, Mira Sorvino, Jim Caviezel, Mimi Kuzyk, Stephanie Romanov, Tarek Bishara, Genevieve Buechner, Brendan Fletcher, Vincent Gale, Casey Dubois, Liam Ranger, Joely Collins, Michael St. John Smith, Chris Britton, Wanda Cannon</t>
  </si>
  <si>
    <t>Robin Williams, Mira Sorvino</t>
  </si>
  <si>
    <t>Set in a world with memory recording implants, Alan Hakman is a cutter, someone with the power of final edit over people's recorded histories. His latest assignment is one that puts him in danger.</t>
  </si>
  <si>
    <t>Set in a world with memory recording</t>
  </si>
  <si>
    <t>tt0364385</t>
  </si>
  <si>
    <t>Ju-on</t>
  </si>
  <si>
    <t>25/01/2003</t>
  </si>
  <si>
    <t>Takashi Shimizu</t>
  </si>
  <si>
    <t>Megumi Okina, Misaki It√¥, Misa Uehara, Yui Ichikawa, Kanji Tsuda, Kayoko Shibata, Yukako Kukuri, Shuri Matsuda, Yoji Tanaka, Yoshiyuki Morishita, Hideo Sakaki, Takashi Matsuyama, Yuya Ozeki, Takako Fuji, Chikara Ishikura</t>
  </si>
  <si>
    <t>Megumi Okina</t>
  </si>
  <si>
    <t>Megumi Okina, Misaki It√¥</t>
  </si>
  <si>
    <t>A mysterious and vengeful spirit marks and pursues anybody who dares enter the house in which it resides.</t>
  </si>
  <si>
    <t>A mysterious and vengeful spirit</t>
  </si>
  <si>
    <t>tt0364517</t>
  </si>
  <si>
    <t>Jeux d'enfants</t>
  </si>
  <si>
    <t>France, Belgium</t>
  </si>
  <si>
    <t>Yann Samuell</t>
  </si>
  <si>
    <t>Guillaume Canet, Marion Cotillard, Thibault Verhaeghe, Jos√©phine Lebas-Joly, Emmanuelle Gr√∂nvold, G√©rard Watkins, Gilles Lellouche, Julia Faure, La√´tizia Venezia Tarnowska, √âlodie Navarre, Nathalie Nattier, Robert Willar, Fr√©d√©ric Geerts, Manuela Sanchez, Philippe Drecq</t>
  </si>
  <si>
    <t>Guillaume Canet, Marion Cotillard</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</si>
  <si>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</si>
  <si>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As adults, best friends Julien</t>
  </si>
  <si>
    <t>tt0364569</t>
  </si>
  <si>
    <t>Oldboy</t>
  </si>
  <si>
    <t>Oldeuboi</t>
  </si>
  <si>
    <t>Action, Drama, Mystery</t>
  </si>
  <si>
    <t>Garon Tsuchiya, Nobuaki Minegishi</t>
  </si>
  <si>
    <t>Min-sik Choi, Ji-Tae Yoo, Hye-jeong Kang, Dae-han Ji, Dal-su Oh, Byeong-ok Kim, Seung-shin Lee, Jin-Seo Yoon, Dae-yeon Lee, Kwang-rok Oh, Tae-kyung Oh, Yeon-Seok Yoo, Il-han Oo, Su-hyeon Kim, Seung-jin Lee</t>
  </si>
  <si>
    <t>Min-sik Choi</t>
  </si>
  <si>
    <t>Min-sik Choi, Ji-Tae Yoo</t>
  </si>
  <si>
    <t>After being kidnapped and imprisoned for fifteen years, Oh Dae-Su is released, only to find that he must find his captor in five days.</t>
  </si>
  <si>
    <t>After being kidnapped and imprisoned</t>
  </si>
  <si>
    <t>tt0364725</t>
  </si>
  <si>
    <t>Dodgeball: A True Underdog Story</t>
  </si>
  <si>
    <t>Rawson Marshall Thurber</t>
  </si>
  <si>
    <t>Vince Vaughn, Christine Taylor, Ben Stiller, Rip Torn, Justin Long, Stephen Root, Joel David Moore, Chris Williams, Alan Tudyk, Missi Pyle, Jamal Duff, Gary Cole, Jason Bateman, Hank Azaria, Al Kaplon</t>
  </si>
  <si>
    <t>Vince Vaughn</t>
  </si>
  <si>
    <t>Vince Vaughn, Christine Taylor</t>
  </si>
  <si>
    <t>A group of misfits enter a Las Vegas dodgeball tournament in order to save their cherished local gym from the onslaught of a corporate health fitness chain.</t>
  </si>
  <si>
    <t>A group of misfits enter a Las</t>
  </si>
  <si>
    <t>tt0364751</t>
  </si>
  <si>
    <t>Without a Paddle</t>
  </si>
  <si>
    <t>22/07/2005</t>
  </si>
  <si>
    <t>USA, New Zealand</t>
  </si>
  <si>
    <t>Fred Wolf, Harris Goldberg</t>
  </si>
  <si>
    <t>Matthew Price, Andrew Hampton, Jarred Rumbold, Carl Snell, Antony Starr, Dax Shepard, Matthew Lillard, Seth Green, Nadine Bernecker, Danielle Cormack, David Stott, Bonnie Somerville, Scott Adsit, Morgan Reese Fairhead, Liddy Holloway</t>
  </si>
  <si>
    <t>Matthew Price</t>
  </si>
  <si>
    <t>Matthew Price, Andrew Hampton</t>
  </si>
  <si>
    <t>After their friend dies, three men decide to fulfill their childhood dream by going on a camping expedition for the lost D. B. Cooper bounty, with calamitous results.</t>
  </si>
  <si>
    <t>After their friend dies, three</t>
  </si>
  <si>
    <t>tt0364955</t>
  </si>
  <si>
    <t>Art School Confidential</t>
  </si>
  <si>
    <t>Max Minghella, Sophia Myles, John Malkovich, Jim Broadbent, Matt Keeslar, Ethan Suplee, Joel David Moore, Nick Swardson, Anjelica Huston, Adam Scott, Jack Ong, Scoot McNairy, Jeremy Guskin, Monika Ramnath, Isaac Laskin</t>
  </si>
  <si>
    <t>Max Minghella</t>
  </si>
  <si>
    <t>Max Minghella, Sophia Myles</t>
  </si>
  <si>
    <t>Starting from childhood attempts at illustration, the protagonist pursues his true obsession to art school. But as he learns how the art world really works, he finds that he must adapt his vision to the reality that confronts him.</t>
  </si>
  <si>
    <t>Starting from childhood attempts</t>
  </si>
  <si>
    <t>tt0364961</t>
  </si>
  <si>
    <t>The Assassination of Richard Nixon</t>
  </si>
  <si>
    <t>Niels Mueller</t>
  </si>
  <si>
    <t>Kevin Kennedy, Niels Mueller</t>
  </si>
  <si>
    <t>Sean Penn, Naomi Watts, Don Cheadle, Jack Thompson, Brad William Henke, Nick Searcy, Michael Wincott, Mykelti Williamson, April Grace, Lily Knight, Jared Dorrance, Jenna Milton, Mariah Massa, Eileen Ryan, Derek Greene</t>
  </si>
  <si>
    <t>Based on real life events, Assassination is set in 1974 and centers on a businessman who decides to take extreme measures to achieve his American dream.</t>
  </si>
  <si>
    <t>Based on real life events, Assassination</t>
  </si>
  <si>
    <t>tt0364970</t>
  </si>
  <si>
    <t>Babylon A.D.</t>
  </si>
  <si>
    <t>24/10/2008</t>
  </si>
  <si>
    <t>France, UK, USA</t>
  </si>
  <si>
    <t>Maurice G. Dantec, Mathieu Kassovitz</t>
  </si>
  <si>
    <t>Vin Diesel, Michelle Yeoh, M√©lanie Thierry, G√©rard Depardieu, Charlotte Rampling, Mark Strong, Lambert Wilson, J√©r√¥me Le Banner, Joel Kirby, Souleymane Dicko, David Belle, Radek Bruna, Jan Unger, Abraham Belaga, Gary Cowan</t>
  </si>
  <si>
    <t>Vin Diesel, Michelle Yeoh</t>
  </si>
  <si>
    <t>Veteran-turned-mercenary Toorop takes the high-risk job of escorting a woman from Russia to America. Little does he know that she is host to an organism that a cult wants to harvest in order to produce a genetically modified Messiah.</t>
  </si>
  <si>
    <t>Veteran-turned-mercenary Toorop</t>
  </si>
  <si>
    <t>tt0365125</t>
  </si>
  <si>
    <t>A Dirty Shame</t>
  </si>
  <si>
    <t>Tracey Ullman, Johnny Knoxville, Selma Blair, Chris Isaak, Suzanne Shepherd, Mink Stole, Patricia Hearst, Jackie Hoffman, Nick Noble, Lucy Newman-Williams, Scott Morgan, Wes Johnson, David A. Dunham, David Moretti, Jeffrey Auerbach</t>
  </si>
  <si>
    <t>Tracey Ullman</t>
  </si>
  <si>
    <t>Tracey Ullman, Johnny Knoxville</t>
  </si>
  <si>
    <t>An uptight, middle-aged, repressed woman turns into a sex addict after getting hit on the head, and she then falls into an underground subculture of sex addicts in suburban Baltimore.</t>
  </si>
  <si>
    <t>An uptight, middle-aged, repressed</t>
  </si>
  <si>
    <t>tt0365376</t>
  </si>
  <si>
    <t>Janghwa, Hongryeon</t>
  </si>
  <si>
    <t>Jee-woon Kim</t>
  </si>
  <si>
    <t>Kap-su Kim, Jung-ah Yum, Soo-jung Lim, Geun-young Moon, Dae-yeon Lee, Seung-bi Lee, Mi-hyeon Park, Gi-hong Woo</t>
  </si>
  <si>
    <t>Kap-su Kim</t>
  </si>
  <si>
    <t>Kap-su Kim, Jung-ah Yum</t>
  </si>
  <si>
    <t>A family is haunted by the tragedies of deaths within the family.</t>
  </si>
  <si>
    <t>A family is haunted by the tragedies</t>
  </si>
  <si>
    <t>tt0365485</t>
  </si>
  <si>
    <t>The Matador</t>
  </si>
  <si>
    <t>16/11/2007</t>
  </si>
  <si>
    <t>Ireland, Mexico, Germany, USA</t>
  </si>
  <si>
    <t>Richard Shepard</t>
  </si>
  <si>
    <t>Pierce Brosnan, Arlin Miller, Azucena Medina, Jonah Meyerson, Wiveca Bonerais, Greg Kinnear, Hope Davis, Adam Scott, Portia Dawson, Roberto Sosa, Antonio Zavala Kugler, Ramon Alvarez, Luz Maria Molina, Philip Baker Hall, Carolyn Horwitz</t>
  </si>
  <si>
    <t>Pierce Brosnan, Arlin Miller</t>
  </si>
  <si>
    <t>A globetrotting hitman and a crestfallen businessman meet in a hotel bar in Mexico City in an encounter that draws them together in a way neither expected.</t>
  </si>
  <si>
    <t>A globetrotting hitman and a crestfallen</t>
  </si>
  <si>
    <t>tt0365675</t>
  </si>
  <si>
    <t>Der Rote Baron</t>
  </si>
  <si>
    <t>Germany, UK</t>
  </si>
  <si>
    <t>Nikolai M√ºllersch√∂n</t>
  </si>
  <si>
    <t>Tom√°s Koutn√≠k, Tom√°s Ibl, Albert Franc, Matthias Schweigh√∂fer, Maxim Mehmet, Hanno Koffler, Til Schweiger, Richard Krajco, Joseph Fiennes, Steffen Schroeder, Luk√°s Pr√≠kazsk√Ω, Lena Headey, Ondrej Volejn√≠k, Jir√≠ Wohanka, Iveta Jir√≠ckov√°</t>
  </si>
  <si>
    <t>Tom√°s Koutn√≠k</t>
  </si>
  <si>
    <t>Tom√°s Koutn√≠k, Tom√°s Ibl</t>
  </si>
  <si>
    <t>German biopic loosely based on the World War I fighter ace Manfred Von Richthofen, nicknamed the Red Baron by friend and foe alike.</t>
  </si>
  <si>
    <t>German biopic loosely based on</t>
  </si>
  <si>
    <t>EUR 18000000</t>
  </si>
  <si>
    <t>tt0365686</t>
  </si>
  <si>
    <t>Revolver</t>
  </si>
  <si>
    <t>22/09/2005</t>
  </si>
  <si>
    <t>Luc Besson, Guy Ritchie</t>
  </si>
  <si>
    <t>Jason Statham, Ray Liotta, Vincent Pastore, Andr√© Benjamin, Terence Maynard, Andrew Howard, Mark Strong, Francesca Annis, Mem Ferda, Anjela Lauren Smith, Elana Binysh, Shend, Bill Moody, Stephen Walters, Vincent Riotta</t>
  </si>
  <si>
    <t>Jason Statham, Ray Liotta</t>
  </si>
  <si>
    <t>Gambler Jake Green enters into a game with potentially deadly consequences.</t>
  </si>
  <si>
    <t>Gambler Jake Green enters into</t>
  </si>
  <si>
    <t>tt0365737</t>
  </si>
  <si>
    <t>Syriana</t>
  </si>
  <si>
    <t>24/02/2006</t>
  </si>
  <si>
    <t>Stephen Gaghan</t>
  </si>
  <si>
    <t>Stephen Gaghan, Robert Baer</t>
  </si>
  <si>
    <t>Kayvan Novak, George Clooney, Amr Waked, Christopher Plummer, Jeffrey Wright, Chris Cooper, Robert Foxworth, Nicky Henson, Nicholas Art, Matt Damon, Amanda Peet, Steven Hinkle, Daisy Torm√©, Peter Gerety, Richard Lintern</t>
  </si>
  <si>
    <t>Kayvan Novak</t>
  </si>
  <si>
    <t>Kayvan Novak, George Clooney</t>
  </si>
  <si>
    <t>A politically charged epic about the state of the oil industry in the hands of those personally involved in and affected by it.</t>
  </si>
  <si>
    <t>A politically charged epic about</t>
  </si>
  <si>
    <t>tt0365748</t>
  </si>
  <si>
    <t>Shaun of the Dead</t>
  </si>
  <si>
    <t>Edgar Wright</t>
  </si>
  <si>
    <t>Simon Pegg, Edgar Wright</t>
  </si>
  <si>
    <t>Simon Pegg, Kate Ashfield, Nick Frost, Lucy Davis, Dylan Moran, Nicola Cunningham, Keir Mills, Matt Jaynes, Gavin Ferguson, Peter Serafinowicz, Horton Jupiter, Tim Baggaley, Arvind Doshi, Rafe Spall, Sonnell Dadral</t>
  </si>
  <si>
    <t>Simon Pegg</t>
  </si>
  <si>
    <t>Simon Pegg, Kate Ashfield</t>
  </si>
  <si>
    <t>A man's uneventful life is disrupted by the zombie apocalypse.</t>
  </si>
  <si>
    <t>A man's uneventful life is disrupted</t>
  </si>
  <si>
    <t>GBP 4000000</t>
  </si>
  <si>
    <t>tt0365830</t>
  </si>
  <si>
    <t>Tenacious D in The Pick of Destiny</t>
  </si>
  <si>
    <t>23/02/2007</t>
  </si>
  <si>
    <t>Liam Lynch</t>
  </si>
  <si>
    <t>Jack Black, Kyle Gass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</si>
  <si>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</si>
  <si>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</si>
  <si>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To become the greatest band of</t>
  </si>
  <si>
    <t>tt0365847</t>
  </si>
  <si>
    <t>San wa</t>
  </si>
  <si>
    <t>Stanley Tong</t>
  </si>
  <si>
    <t>Stanley Tong, Hui-Ling Wang</t>
  </si>
  <si>
    <t>Bing Shao, Jackie Chan, Weixing Yao, Jianzhong Zhang, Hee-seon Kim, Min-su Choi, Yang Jian, Gang Wu, Tony Ka Fai Leung, Maggie Lau, Leon Head, Sudhanshu Pandey, Jingke Liang, Gang Cai, Sasidharan Nair Sajith Kumar</t>
  </si>
  <si>
    <t>Bing Shao</t>
  </si>
  <si>
    <t>Bing Shao, Jackie Chan</t>
  </si>
  <si>
    <t>Archeologist Jack keeps having reoccurring dreams of a past life, where he is the great General Meng Yi, who is sworn to protect a Korean Princess named Ok-Soo. Jack decides to go investigate everything with his friend William.</t>
  </si>
  <si>
    <t>Archeologist Jack keeps having</t>
  </si>
  <si>
    <t>tt0365885</t>
  </si>
  <si>
    <t>The Upside of Anger</t>
  </si>
  <si>
    <t>15/04/2005</t>
  </si>
  <si>
    <t>Mike Binder</t>
  </si>
  <si>
    <t>Joan Allen, Kevin Costner, Erika Christensen, Keri Russell, Alicia Witt, Evan Rachel Wood, Mike Binder, Tom Harper, Dane Christensen, Danny Webb, Magdalena Manville, Suzanne Bertish, David Firth, Rod Woodruff, Stephen Greif</t>
  </si>
  <si>
    <t>Joan Allen</t>
  </si>
  <si>
    <t>Joan Allen, Kevin Costner</t>
  </si>
  <si>
    <t>When her husband unexpectedly disappears, a sharp-witted suburban wife and her daughters juggle their mom's romantic dilemmas and family dynamics.</t>
  </si>
  <si>
    <t>When her husband unexpectedly</t>
  </si>
  <si>
    <t>tt0365907</t>
  </si>
  <si>
    <t>A Walk Among the Tombstones</t>
  </si>
  <si>
    <t>18/09/2014</t>
  </si>
  <si>
    <t>Scott Frank</t>
  </si>
  <si>
    <t>Lawrence Block, Scott Frank</t>
  </si>
  <si>
    <t>Liam Neeson, Maurice Compte, Patrick McDade, Luciano Acuna Jr., Hans Marrero, Laura Birn, David Harbour, Adam David Thompson, Boyd Holbrook, Kim Rosen, Dan Stevens, Eric Nelsen, Jon Goracy, Razane Jammal, Stephanie Andujar</t>
  </si>
  <si>
    <t>Liam Neeson, Maurice Compte</t>
  </si>
  <si>
    <t>Private investigator Matthew Scudder is hired by a drug kingpin to find out who kidnapped and murdered his wife.</t>
  </si>
  <si>
    <t>Private investigator Matthew Scudder</t>
  </si>
  <si>
    <t>tt0365929</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</si>
  <si>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</si>
  <si>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</si>
  <si>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</si>
  <si>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</si>
  <si>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Kate Beckinsale, Gabriel Macht</t>
  </si>
  <si>
    <t>U.S. Marshal Carrie Stetko tracks a killer in Antarctica, as the sun is about to set for six months.</t>
  </si>
  <si>
    <t>U.S. Marshal Carrie Stetko tracks</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</si>
  <si>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</si>
  <si>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</si>
  <si>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</si>
  <si>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</si>
  <si>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Omarion</t>
  </si>
  <si>
    <t>Omarion, Marques Houston</t>
  </si>
  <si>
    <t>In order to achieve their dream of opening a recording studio, two friends (Omarion, Houston) must first win their city's dance contest -- a fierce competition that pits them against a group of tough street dancers.</t>
  </si>
  <si>
    <t>In order to achieve their dream</t>
  </si>
  <si>
    <t>tt0366174</t>
  </si>
  <si>
    <t>Anacondas: The Hunt for the Blood Orchid</t>
  </si>
  <si>
    <t>Dwight H. Little</t>
  </si>
  <si>
    <t>Hans Bauer, Jim Cash</t>
  </si>
  <si>
    <t>Johnny Messner, KaDee Strickland, Matthew Marsden, Nicholas Gonzalez, Eugene Byrd, Karl Yune, Salli Richardson-Whitfield, Morris Chestnut, Andy Anderson, Nicholas Hope, Peter Curtin, Denis Arndt, Khoa Do, Aireti, Andre Tandjung</t>
  </si>
  <si>
    <t>Johnny Messner</t>
  </si>
  <si>
    <t>Johnny Messner, KaDee Strickland</t>
  </si>
  <si>
    <t>A scientific expedition sets out for Borneo to seek a flower called the Blood Orchid, which could grant longer life. Meanwhile, they run afoul of snakes and each other.</t>
  </si>
  <si>
    <t>A scientific expedition sets out</t>
  </si>
  <si>
    <t>tt0366292</t>
  </si>
  <si>
    <t>Chakushin ari</t>
  </si>
  <si>
    <t>Yasushi Akimoto, Minako Daira</t>
  </si>
  <si>
    <t>Ko Shibasaki, Shin'ichi Tsutsumi, Kazue Fukiishi, Anna Nagata, Atsushi Ida, Mariko Tsutsui, Kumiko Imai, Keiko Tomita, Kayoko Fujii, Yoshiko Noda, Azusa, Tetsushi Tanaka, Mitsuhiro Sato, Kaoru Hanaki, Hassei Takano</t>
  </si>
  <si>
    <t>Ko Shibasaki</t>
  </si>
  <si>
    <t>Ko Shibasaki, Shin'ichi Tsutsumi</t>
  </si>
  <si>
    <t>People mysteriously start receiving voicemail messages from their future selves, foretelling their deaths.</t>
  </si>
  <si>
    <t>People mysteriously start receiving</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</si>
  <si>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</si>
  <si>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</si>
  <si>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</si>
  <si>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</si>
  <si>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</si>
  <si>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Carlos Alazraqui</t>
  </si>
  <si>
    <t>Carlos Alazraqui, Lombardo Boyar</t>
  </si>
  <si>
    <t>Into the world of the Emperor Penguins, who find their soul mates through song, a penguin is born who cannot sing. But he can tap dance something fierce!</t>
  </si>
  <si>
    <t>Into the world of the Emperor</t>
  </si>
  <si>
    <t>tt0366551</t>
  </si>
  <si>
    <t>Harold &amp; Kumar Go to White Castle</t>
  </si>
  <si>
    <t>Adventure, Comedy</t>
  </si>
  <si>
    <t>Jon Hurwitz, Hayden Schlossberg</t>
  </si>
  <si>
    <t>John Cho, Ethan Embry, Rob Tinkler, Fred Willard, Kal Penn, Steve Braun, Dan Bochart, Paula Garc√©s, Mike Sheer, Christopher Thompson, David Krumholtz, Eddie Kaye Thomas, Angelo Tsarouchas, Anthony Anderson, Siu Ta</t>
  </si>
  <si>
    <t>John Cho</t>
  </si>
  <si>
    <t>John Cho, Ethan Embry</t>
  </si>
  <si>
    <t>A Korean-American office worker and his Indian-American stoner friend embark on a quest to satisfy their desire for White Castle burgers.</t>
  </si>
  <si>
    <t>A Korean-American office worker</t>
  </si>
  <si>
    <t>tt0366627</t>
  </si>
  <si>
    <t>The Jacket</t>
  </si>
  <si>
    <t>John Maybury</t>
  </si>
  <si>
    <t>Tom Bleecker, Marc Rocco</t>
  </si>
  <si>
    <t>Adrien Brody, Keira Knightley, Kris Kristofferson, Jennifer Jason Leigh, Kelly Lynch, Brad Renfro, Daniel Craig, Steven Mackintosh, Brendan Coyle, Mackenzie Phillips, Laura Marano, Jason Lewis, Richard Dillane, Jonah Lotan, Angel Coulby</t>
  </si>
  <si>
    <t>Adrien Brody, Keira Knightley</t>
  </si>
  <si>
    <t>A Gulf war veteran is wrongly sent to a mental institution for insane criminals, where he becomes the object of a doctor's experiments, and his life is completely affected by them.</t>
  </si>
  <si>
    <t>A Gulf war veteran is wrongly</t>
  </si>
  <si>
    <t>tt0366777</t>
  </si>
  <si>
    <t>Millions</t>
  </si>
  <si>
    <t>Alex Etel, Lewis McGibbon, James Nesbitt, Daisy Donovan, Christopher Fulford, Pearce Quigley, Jane Hogarth, Alun Armstrong, Enzo Cilenti, Nasser Memarzia, Kathryn Pogson, Harry Kirkham, Cornelius Macarthy, Kolade Agboke, Leslie Phillips</t>
  </si>
  <si>
    <t>Alex Etel</t>
  </si>
  <si>
    <t>Alex Etel, Lewis McGibbon</t>
  </si>
  <si>
    <t>Ethics, being human and the soul come to the fore when a 7-year old finds a bag of Pounds just days before the currency is switched to Euros and learns what we are really made of.</t>
  </si>
  <si>
    <t>Ethics, being human and the soul</t>
  </si>
  <si>
    <t>tt0366780</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</si>
  <si>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</si>
  <si>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</si>
  <si>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</si>
  <si>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</si>
  <si>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Stephanie Leonidas</t>
  </si>
  <si>
    <t>Stephanie Leonidas, Jason Barry</t>
  </si>
  <si>
    <t>In a fantasy world of opposing kingdoms, a fifteen-year-old girl must find the fabled MirrorMask in order to save the kingdom and get home.</t>
  </si>
  <si>
    <t>In a fantasy world of opposing</t>
  </si>
  <si>
    <t>tt0367027</t>
  </si>
  <si>
    <t>Shortbus</t>
  </si>
  <si>
    <t>Paul Dawson, Lindsay Beamish, Adam Hardman, Sook-Yin Lee, Raphael Barker, Peter Stickles, PJ DeBoy, David Pittu, Jeff Whitty, Mickey Cottrell, Mary Beth Peil, Shanti Carson, Jan Hilmer, Mx Justin Vivian Bond, Bradford Scobie</t>
  </si>
  <si>
    <t>Paul Dawson</t>
  </si>
  <si>
    <t>Paul Dawson, Lindsay Beamish</t>
  </si>
  <si>
    <t>A group of New Yorkers caught up in their romantic-sexual milieu converge at an underground salon infamous for its blend of art, music, politics, and carnality.</t>
  </si>
  <si>
    <t>A group of New Yorkers caught</t>
  </si>
  <si>
    <t>tt0367085</t>
  </si>
  <si>
    <t>Soul Plane</t>
  </si>
  <si>
    <t>Jessy Terrero</t>
  </si>
  <si>
    <t>Bo Zenga, Chuck Wilson</t>
  </si>
  <si>
    <t>Tom Arnold, Kevin Hart, Method Man, Snoop Dogg, K.D. Aubert, Godfrey, Brian Hooks, D.L. Hughley, Arielle Kebbel, Loni Love, Mo'Nique, Ryan Pinkston, Missi Pyle, Sommore, Sof√≠a Vergara</t>
  </si>
  <si>
    <t>Tom Arnold</t>
  </si>
  <si>
    <t>Tom Arnold, Kevin Hart</t>
  </si>
  <si>
    <t>Things get raucously funny aboard the maiden flight of a black-owned airline, thanks to some last-minute passenger additions.</t>
  </si>
  <si>
    <t>Things get raucously funny aboard</t>
  </si>
  <si>
    <t>tt0367089</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</si>
  <si>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</si>
  <si>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</si>
  <si>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</si>
  <si>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Owen Kline</t>
  </si>
  <si>
    <t>Owen Kline, Jeff Daniels</t>
  </si>
  <si>
    <t>Follows two young boys dealing with their parents' divorce in Brooklyn in the 1980s.</t>
  </si>
  <si>
    <t>Follows two young boys dealing</t>
  </si>
  <si>
    <t>tt0367110</t>
  </si>
  <si>
    <t>Swades: We, the People</t>
  </si>
  <si>
    <t>M.G. Sathya, Ashutosh Gowariker</t>
  </si>
  <si>
    <t>Shah Rukh Khan, Gayatri Joshi, Kishori Ballal, Smit Sheth, Lekh Tandon, Rajesh Vivek, Daya Shankar Pandey, Farrukh Jaffar, Vishnudutt Gaur, Raja Awasthi, Vishwa Mohan Badola, Bhim Vakani, Rahul Vohra, Rajesh Balwani, Bachan Pachehra</t>
  </si>
  <si>
    <t>Shah Rukh Khan, Gayatri Joshi</t>
  </si>
  <si>
    <t>A successful Indian scientist returns to an Indian village to take his nanny to America with him and in the process rediscovers his roots.</t>
  </si>
  <si>
    <t>A successful Indian scientist</t>
  </si>
  <si>
    <t>tt0367188</t>
  </si>
  <si>
    <t>Modigliani</t>
  </si>
  <si>
    <t>UK, Germany, Romania, France, Italy</t>
  </si>
  <si>
    <t>Mick Davis</t>
  </si>
  <si>
    <t>Andy Garcia, Elsa Zylberstein, Omid Djalili, Hippolyte Girardot, Eva Herzigova, Udo Kier, Susie Amy, Peter Capaldi, Louis Hilyer, Stevan Rimkus, Dan Astileanu, George Ivascu, Michelle Newell, Frederico Ambrosino, Miriam Margolyes</t>
  </si>
  <si>
    <t>Andy Garcia</t>
  </si>
  <si>
    <t>Andy Garcia, Elsa Zylberstein</t>
  </si>
  <si>
    <t>The story of Amedeo Modigliani's bitter rivalry with Pablo Picasso, and his tragic romance with Jeanne Hebuterne.</t>
  </si>
  <si>
    <t>The story of Amedeo Modigliani's</t>
  </si>
  <si>
    <t>tt0367479</t>
  </si>
  <si>
    <t>After the Sunset</t>
  </si>
  <si>
    <t>Paul Zbyszewski, Paul Zbyszewski</t>
  </si>
  <si>
    <t>Pierce Brosnan, Salma Hayek, Woody Harrelson, Don Cheadle, Naomie Harris, Chris Penn, Troy Garity, Obba Babatund√©, Russell Hornsby, Mykelti Williamson, Rex Linn, Robert Curtis Brown, Mark Moses, Michael Bowen, Tony Ledard</t>
  </si>
  <si>
    <t>Pierce Brosnan, Salma Hayek</t>
  </si>
  <si>
    <t>The story of what happens after a master thief achieves his last big score, when the F.B.I. Agent who promised he'd capture him, is about to do just that.</t>
  </si>
  <si>
    <t>The story of what happens after</t>
  </si>
  <si>
    <t>tt0367495</t>
  </si>
  <si>
    <t>Anbe Sivam</t>
  </si>
  <si>
    <t>14/01/2003</t>
  </si>
  <si>
    <t>Sundar C.</t>
  </si>
  <si>
    <t>Kamal Haasan, Kamal Haasan</t>
  </si>
  <si>
    <t>Kamal Haasan, Madhavan, Kiran Rathod, Nassar, Santhana Bharathi, Uma Riyaz Khan, Yugi Sethu, Ilavarasu, Balu Anand, Seema, R.S. Shivaji, Laxmi Rattan, Chelladurai, Hillaary, Jacob</t>
  </si>
  <si>
    <t>Kamal Haasan, Madhavan</t>
  </si>
  <si>
    <t>Two men, one young and arrogant, the other damaged - physically but not spiritually - by life, are thrown together by circumstances, and find that they are in some ways bound together by fate.</t>
  </si>
  <si>
    <t>Two men, one young and arrogant,</t>
  </si>
  <si>
    <t>tt0367594</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</si>
  <si>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</si>
  <si>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</si>
  <si>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</si>
  <si>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Johnny Depp, Freddie Highmore</t>
  </si>
  <si>
    <t>A young boy wins a tour through the most magnificent chocolate factory in the world, led by the world's most unusual candy maker.</t>
  </si>
  <si>
    <t>A young boy wins a tour through</t>
  </si>
  <si>
    <t>tt0367631</t>
  </si>
  <si>
    <t>D.E.B.S.</t>
  </si>
  <si>
    <t>Angela Robinson</t>
  </si>
  <si>
    <t>Sara Foster, Jordana Brewster, Meagan Good, Devon Aoki, Jill Ritchie, Geoff Stults, Jimmi Simpson, Jessica Cauffiel, Christina Kirk, Holland Taylor, Michael Clarke Duncan, J.B. Ghuman Jr., Scoot McNairy, Jean St. James, Eric Dearborn</t>
  </si>
  <si>
    <t>Sara Foster</t>
  </si>
  <si>
    <t>Sara Foster, Jordana Brewster</t>
  </si>
  <si>
    <t>Plaid-skirted schoolgirls are groomed by a secret government agency to become the newest members of the elite national-defense group, D.E.B.S.</t>
  </si>
  <si>
    <t>Plaid-skirted schoolgirls are</t>
  </si>
  <si>
    <t>tt0367652</t>
  </si>
  <si>
    <t>Deuce Bigalow: European Gigolo</t>
  </si>
  <si>
    <t>Mike Bigelow</t>
  </si>
  <si>
    <t>Harris Goldberg, Rob Schneider</t>
  </si>
  <si>
    <t>Rob Schneider, Eddie Griffin, Jeroen Krabb√©, Til Schweiger, Douglas Sills, Carlos Ponce, Charles Keating, Hanna Verboom, Alex Dimitriades, Kostas Sommer, Federico Dordei, Oded Fehr, Tony Fish, Elisabetta Canalis, Hilton Myburgh</t>
  </si>
  <si>
    <t>Rob Schneider, Eddie Griffin</t>
  </si>
  <si>
    <t>Deuce is tricked again into man-whoring by T.J., only in Amsterdam while other man-whores are being murdered in his midst.</t>
  </si>
  <si>
    <t>Deuce is tricked again into man-whoring</t>
  </si>
  <si>
    <t>tt0367882</t>
  </si>
  <si>
    <t>Indiana Jones and the Kingdom of the Crystal Skull</t>
  </si>
  <si>
    <t>23/05/2008</t>
  </si>
  <si>
    <t>Action, Adventure</t>
  </si>
  <si>
    <t>David Koepp, George Lucas</t>
  </si>
  <si>
    <t>Harrison Ford, Cate Blanchett, Karen Allen, Shia LaBeouf, Ray Winstone, John Hurt, Jim Broadbent, Igor Jijikine, Dimitri Diatchenko, Ilia Volok, Emmanuel Todorov, Pasha D. Lychnikoff, Andrew Divoff, Venya Manzyuk, Alan Dale</t>
  </si>
  <si>
    <t>Harrison Ford, Cate Blanchett</t>
  </si>
  <si>
    <t>In 1957, archaeologist and adventurer Dr. Henry "Indiana" Jones, Jr. is called back into action and becomes entangled in a Soviet plot to uncover the secret behind mysterious artifacts known as the Crystal Skulls.</t>
  </si>
  <si>
    <t>In 1957, archaeologist and adventurer</t>
  </si>
  <si>
    <t>tt0367959</t>
  </si>
  <si>
    <t>Hannibal Rising</t>
  </si>
  <si>
    <t>UK, Czech Republic, France, Italy, USA</t>
  </si>
  <si>
    <t>Thomas Harris, Thomas Harris</t>
  </si>
  <si>
    <t>Aaran Thomas, Gaspard Ulliel, Li Gong, Helena-Lia Tachovsk√°, Richard Leaf, Dominic West, Rhys Ifans, Michelle Wade, Richard Brake, Martin Hub, Ingeborga Dapkunaite, Kevin McKidd, Joerg Stadler, Stephen Walters, Ivan Marevich</t>
  </si>
  <si>
    <t>Aaran Thomas</t>
  </si>
  <si>
    <t>Aaran Thomas, Gaspard Ulliel</t>
  </si>
  <si>
    <t>After the death of his parents during World War II, young Hannibal Lecter moves in with his beautiful aunt and begins plotting revenge on the barbarians responsible for his sister's death.</t>
  </si>
  <si>
    <t>After the death of his parents</t>
  </si>
  <si>
    <t>tt0368008</t>
  </si>
  <si>
    <t>The Manchurian Candidate</t>
  </si>
  <si>
    <t>Jonathan Demme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</si>
  <si>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</si>
  <si>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</si>
  <si>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Jeffrey Wright</t>
  </si>
  <si>
    <t>Jeffrey Wright, Pablo Schreiber</t>
  </si>
  <si>
    <t>In the midst of the Gulf War, soldiers are kidnapped and brainwashed for sinister purposes.</t>
  </si>
  <si>
    <t>In the midst of the Gulf War,</t>
  </si>
  <si>
    <t>tt0368222</t>
  </si>
  <si>
    <t>Romance &amp; Cigarettes</t>
  </si>
  <si>
    <t>John Turturro</t>
  </si>
  <si>
    <t>James Gandolfini, Susan Sarandon, Kate Winslet, Steve Buscemi, Bobby Cannavale, Mandy Moore, Mary-Louise Parker, Aida Turturro, Christopher Walken, Barbara Sukowa, Elaine Stritch, Eddie Izzard, Amy Sedaris, P.J. Brown, Adam LeFevre</t>
  </si>
  <si>
    <t>James Gandolfini</t>
  </si>
  <si>
    <t>James Gandolfini, Susan Sarandon</t>
  </si>
  <si>
    <t>This down-and-dirty musical set in the world of working-class New York tells the story of a husband's journey into infidelity and redemption when he must choose between his seductive mistress and his beleaguered wife.</t>
  </si>
  <si>
    <t>This down-and-dirty musical set</t>
  </si>
  <si>
    <t>tt0368226</t>
  </si>
  <si>
    <t>The Room</t>
  </si>
  <si>
    <t>Tommy Wiseau</t>
  </si>
  <si>
    <t>Tommy Wiseau, Juliette Danielle, Greg Sestero, Philip Haldiman, Carolyn Minnott, Robyn Paris, Mike Holmes, Dan Janjigian, Kyle Vogt, Greg Ellery, Piper Gore, Kari McDermott, Jennifer Vanderbliek, Bennett Dunn, Padma Moyer</t>
  </si>
  <si>
    <t>Tommy Wiseau, Juliette Danielle</t>
  </si>
  <si>
    <t>Johnny is a successful bank executive who lives quietly in a San Francisco townhouse with his future wife Lisa. One day she unscrupulously seduces his best friend Mark. Nothing will ever be the same again.</t>
  </si>
  <si>
    <t>Johnny is a successful bank executive</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</si>
  <si>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</si>
  <si>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</si>
  <si>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</si>
  <si>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</si>
  <si>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A series of events tests the beliefs</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</si>
  <si>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</si>
  <si>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</si>
  <si>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</si>
  <si>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</si>
  <si>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Ice Cube, Nia Long, Aleisha Allen</t>
  </si>
  <si>
    <t>To impress a foxy divorcee, ladies' man Nick offers to take her kids on an extended road trip, unaware of the torture he's in for.</t>
  </si>
  <si>
    <t>To impress a foxy divorcee, ladies'</t>
  </si>
  <si>
    <t>tt0368667</t>
  </si>
  <si>
    <t>Interstella 5555: The 5tory of the 5ecret 5tar 5ystem</t>
  </si>
  <si>
    <t>Japan, France</t>
  </si>
  <si>
    <t>Daisuke Nishio, Hirotoshi Rissen</t>
  </si>
  <si>
    <t>Thomas Bangalter, C√©dric Hervet</t>
  </si>
  <si>
    <t>Romanthony, Thomas Bangalter</t>
  </si>
  <si>
    <t>Romanthony</t>
  </si>
  <si>
    <t>A continuation of the story told in the Daft Punk music videos "One More Time," "Aerodynamic," "Digital Love," and "Harder, Better, Faster, Stronger."</t>
  </si>
  <si>
    <t>A continuation of the story told</t>
  </si>
  <si>
    <t>tt0368709</t>
  </si>
  <si>
    <t>Elizabethtown</t>
  </si>
  <si>
    <t>Orlando Bloom, Kirsten Dunst, Susan Sarandon, Alec Baldwin, Bruce McGill, Judy Greer, Jessica Biel, Paul Schneider, Loudon Wainwright III, Gailard Sartain, Jed Rees, Paula Deen, Dan Biggers, Alice Marie Crowe, Tim Devitt</t>
  </si>
  <si>
    <t>Orlando Bloom</t>
  </si>
  <si>
    <t>Orlando Bloom, Kirsten Dunst</t>
  </si>
  <si>
    <t>During a hometown memorial for his Kentucky-born father, a young man begins an unexpected romance with a too-good-to-be-true stewardess.</t>
  </si>
  <si>
    <t>During a hometown memorial for</t>
  </si>
  <si>
    <t>tt0368794</t>
  </si>
  <si>
    <t>I'm Not There</t>
  </si>
  <si>
    <t>Germany, Canada, USA, France</t>
  </si>
  <si>
    <t>Todd Haynes, Oren Moverman</t>
  </si>
  <si>
    <t>Cate Blanchett, Ben Whishaw, Christian Bale, Richard Gere, Marcus Carl Franklin, Heath Ledger, Kris Kristofferson, Don Francks, Roc LaFortune, Larry Day, Paul Cagelet, Brian R.C. Wilmes, Pierre-Alexandre Fortin, Richie Havens, Tyrone Benskin</t>
  </si>
  <si>
    <t>Cate Blanchett, Ben Whishaw</t>
  </si>
  <si>
    <t>Ruminations on the life of Bob Dylan, where six characters embody a different aspect of the musician's life and work.</t>
  </si>
  <si>
    <t>Ruminations on the life of Bob</t>
  </si>
  <si>
    <t>tt0368891</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</si>
  <si>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</si>
  <si>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</si>
  <si>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</si>
  <si>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Nicolas Cage, Diane Kruger</t>
  </si>
  <si>
    <t>A historian races to find the legendary Templar Treasure before a team of mercenaries.</t>
  </si>
  <si>
    <t>A historian races to find the</t>
  </si>
  <si>
    <t>tt0368909</t>
  </si>
  <si>
    <t>Ong-bak</t>
  </si>
  <si>
    <t>Thailand</t>
  </si>
  <si>
    <t>Prachya Pinkaew</t>
  </si>
  <si>
    <t>Panna Rittikrai, Prachya Pinkaew</t>
  </si>
  <si>
    <t>Tony Jaa, Petchtai Wongkamlao, Pumwaree Yodkamol, Suchao Pongwilai, Chatthapong Phantana-Angkul, Wannakit Sirioput, Cheathavuth Watcharakhun, Rungrawee Barijindakul, Pornpimol Chookanthong, Chumphorn Thepphithak, Sukanya Kongkawong, Boonsri Yindee, Woranard Tantipidok, Sawang Rodnuch, Sutin Rodnuch</t>
  </si>
  <si>
    <t>Tony Jaa</t>
  </si>
  <si>
    <t>Tony Jaa, Petchtai Wongkamlao</t>
  </si>
  <si>
    <t>When the head of a statue sacred to a village is stolen, a young martial artist goes to the big city and finds himself taking on the underworld to retrieve it.</t>
  </si>
  <si>
    <t>When the head of a statue sacred</t>
  </si>
  <si>
    <t>tt0368933</t>
  </si>
  <si>
    <t>The Princess Diaries 2: Royal Engagement</t>
  </si>
  <si>
    <t>Anne Hathaway, Julie Andrews, Hector Elizondo, John Rhys-Davies, Heather Matarazzo, Chris Pine, Callum Blue, Kathleen Marshall, Tom Poston, Joel McCrary, Kim Thomson, Raven-Symon√©, Larry Miller, Caroline Goodall, Sean O'Bryan</t>
  </si>
  <si>
    <t>Anne Hathaway, Julie Andrews</t>
  </si>
  <si>
    <t>Now settled in Genovia, Princess Mia faces a new revelation: she is being primed for an arranged marriage to an English suitor.</t>
  </si>
  <si>
    <t>Now settled in Genovia, Princess</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</si>
  <si>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</si>
  <si>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</si>
  <si>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</si>
  <si>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</si>
  <si>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</si>
  <si>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Alexa PenaVega</t>
  </si>
  <si>
    <t>Alexa PenaVega, Mika Boorem</t>
  </si>
  <si>
    <t>Desperate to improve their social status, four best friends enter into an all-night scavenger hunt against the popular clique in their school.</t>
  </si>
  <si>
    <t>Desperate to improve their social</t>
  </si>
  <si>
    <t>tt0369060</t>
  </si>
  <si>
    <t>Mou gaan dou II</t>
  </si>
  <si>
    <t>Hong Kong, Singapore, China</t>
  </si>
  <si>
    <t>Anthony Chau-Sang Wong, Eric Tsang, Carina Lau, Francis Ng, Edison Chen, Shawn Yue, Jun Hu, Tung Cho 'Joe' Cheung, Henry Fong, Peter Ngor, Arthur Wong, Teddy Chan, Chung-yue Chiu, Phorjeat Keanpetch, Say Ping Yap</t>
  </si>
  <si>
    <t>Anthony Chau-Sang Wong</t>
  </si>
  <si>
    <t>In this prequel to Mou gaan dou (2002), Chan Wing Yan has just become an undercover cop in the triads while Lau Kin Ming joins the police force. Both the triads and the police find an enemy in a rival crime boss.</t>
  </si>
  <si>
    <t>In this prequel to Mou gaan dou</t>
  </si>
  <si>
    <t>tt0369226</t>
  </si>
  <si>
    <t>Alone in the Dark</t>
  </si>
  <si>
    <t>Canada, Germany, USA</t>
  </si>
  <si>
    <t>Elan Mastai, Michael Roesch</t>
  </si>
  <si>
    <t>Christian Slater, Tara Reid, Stephen Dorff, Frank C. Turner, Matthew Walker, Will Sanderson, Mark Acheson, Darren Shahlavi, Karin Konoval, Craig Bruhnanski, Kwesi Ameyaw, Dustyn Arthurs, Catherine Lough Haggquist, Ed Anders, Brad Turner</t>
  </si>
  <si>
    <t>Christian Slater</t>
  </si>
  <si>
    <t>Christian Slater, Tara Reid</t>
  </si>
  <si>
    <t>A detective of the paranormal slowly unravels mysterious events with deadly results.</t>
  </si>
  <si>
    <t>A detective of the paranormal</t>
  </si>
  <si>
    <t>tt0369339</t>
  </si>
  <si>
    <t>Collateral</t>
  </si>
  <si>
    <t>Stuart Beattie</t>
  </si>
  <si>
    <t>Tom Cruise, Jamie Foxx, Jada Pinkett Smith, Mark Ruffalo, Peter Berg, Bruce McGill, Irma P. Hall, Barry Shabaka Henley, Richard T. Jones, Klea Scott, Bodhi Elfman, Debi Mazar, Javier Bardem, Emilio Rivera, Jamie McBride</t>
  </si>
  <si>
    <t>Tom Cruise, Jamie Foxx</t>
  </si>
  <si>
    <t>A cab driver finds himself the hostage of an engaging contract killer as he makes his rounds from hit to hit during one night in Los Angeles.</t>
  </si>
  <si>
    <t>A cab driver finds himself the</t>
  </si>
  <si>
    <t>tt0369436</t>
  </si>
  <si>
    <t>Four Christmases</t>
  </si>
  <si>
    <t>23/01/2009</t>
  </si>
  <si>
    <t>Seth Gordon</t>
  </si>
  <si>
    <t>Matt Allen, Caleb Wilson</t>
  </si>
  <si>
    <t>Vince Vaughn, Reese Witherspoon, Robert Duvall, Sissy Spacek, Jon Voight, Jon Favreau, Mary Steenburgen, Dwight Yoakam, Tim McGraw, Kristin Chenoweth, Katy Mixon, Colleen Camp, Jeanette Miller, Jack Donner, Steve Wiebe</t>
  </si>
  <si>
    <t>Vince Vaughn, Reese Witherspoon</t>
  </si>
  <si>
    <t>A couple struggles to visit all four of their divorced parents on Christmas.</t>
  </si>
  <si>
    <t>A couple struggles to visit all</t>
  </si>
  <si>
    <t>tt0369441</t>
  </si>
  <si>
    <t>Fun with Dick and Jane</t>
  </si>
  <si>
    <t>27/01/2006</t>
  </si>
  <si>
    <t>Dean Parisot</t>
  </si>
  <si>
    <t>Judd Apatow, Nicholas Stoller</t>
  </si>
  <si>
    <t>Jim Carrey, T√©a Leoni, Alec Baldwin, Richard Jenkins, Angie Harmon, John Michael Higgins, Richard Burgi, Carlos Jacott, Aaron Michael Drozin, Gloria Garayua, Michelle Arthur, Stacey Travis, Timm Sharp, David Herman, Dempsey Pappion</t>
  </si>
  <si>
    <t>Jim Carrey, T√©a Leoni</t>
  </si>
  <si>
    <t>When an affluent couple lose all their money following a series of blunders, they turn to a life of crime to make ends meet.</t>
  </si>
  <si>
    <t>When an affluent couple lose all</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</si>
  <si>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</si>
  <si>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</si>
  <si>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</si>
  <si>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</si>
  <si>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</si>
  <si>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Chris Pratt</t>
  </si>
  <si>
    <t>Chris Pratt, Bryce Dallas Howard</t>
  </si>
  <si>
    <t>A new theme park, built on the original site of Jurassic Park, creates a genetically modified hybrid dinosaur, the Indominus Rex, which escapes containment and goes on a killing spree.</t>
  </si>
  <si>
    <t>A new theme park, built on the</t>
  </si>
  <si>
    <t>tt0369672</t>
  </si>
  <si>
    <t>A Love Song for Bobby Long</t>
  </si>
  <si>
    <t>Shainee Gabel</t>
  </si>
  <si>
    <t>Ronald Everett Capps, Shainee Gabel</t>
  </si>
  <si>
    <t>John Travolta, Scarlett Johansson, Gabriel Macht, Deborah Kara Unger, Dane Rhodes, David Jensen, Clayne Crawford, Sonny Shroyer, Carol Sutton, Walter Breaux, Warren Kole, Bernard Johnson, Gina 'Ginger' Bernal, Douglas M. Griffin, Earl Maddox</t>
  </si>
  <si>
    <t>John Travolta, Scarlett Johansson</t>
  </si>
  <si>
    <t>A headstrong young woman returns to New Orleans after the death of her estranged mother.</t>
  </si>
  <si>
    <t>A headstrong young woman returns</t>
  </si>
  <si>
    <t>tt0369702</t>
  </si>
  <si>
    <t>Mar adentro</t>
  </si>
  <si>
    <t>Catalan</t>
  </si>
  <si>
    <t>Javier Bardem, Bel√©n Rueda, Lola Due√±as, Mabel Rivera, Celso Bugallo, Clara Segura, Joan Dalmau, Alberto Jim√©nez, Tamar Novas, Francesc Garrido, Josep Maria Pou, Alberto Amarilla, Andrea Occhipinti, Federico P√©rez Rey, Nicol√°s Fern√°ndez Luna</t>
  </si>
  <si>
    <t>Javier Bardem, Bel√©n Rueda</t>
  </si>
  <si>
    <t>The factual story of Spaniard Ramon Sampedro, who fought a thirty-year campaign in favor of euthanasia and his own right to die.</t>
  </si>
  <si>
    <t>The factual story of Spaniard</t>
  </si>
  <si>
    <t>EUR 10000000</t>
  </si>
  <si>
    <t>tt0369735</t>
  </si>
  <si>
    <t>Monster-in-Law</t>
  </si>
  <si>
    <t>Anya Kochoff</t>
  </si>
  <si>
    <t>Jennifer Lopez, Jane Fonda, Michael Vartan, Wanda Sykes, Adam Scott, Monet Mazur, Annie Parisse, Will Arnett, Elaine Stritch, Stephen Dunham, Randee Heller, Mark Moses, Tomiko Fraser, Rochelle Flexer, Wayne Nickel</t>
  </si>
  <si>
    <t>Jennifer Lopez, Jane Fonda</t>
  </si>
  <si>
    <t>The love life of Charlotte is reduced to an endless string of disastrous blind dates, until she meets the perfect man, Kevin. Unfortunately, his merciless mother will do anything to destroy their relationship.</t>
  </si>
  <si>
    <t>The love life of Charlotte is</t>
  </si>
  <si>
    <t>tt0370032</t>
  </si>
  <si>
    <t>Ultraviolet</t>
  </si>
  <si>
    <t>16/06/2006</t>
  </si>
  <si>
    <t>Milla Jovovich, Cameron Bright, Nick Chinlund, Sebastien Andrieu, Ida Martin, William Fichtner, David E. Collier, Kieran O'Rorke, Digger Mesch, Ryan Martin, Steven Calcote, Ricardo Mamood-Vega, Mike Smith, Clay Cullen, Jennifer Caputo</t>
  </si>
  <si>
    <t>Milla Jovovich, Cameron Bright</t>
  </si>
  <si>
    <t>A beautiful h√¶mophage infected with a virus that gives her superhuman powers has to protect a boy in a futuristic world, who is thought to be carrying antigens that would destroy all h√¶mophages.</t>
  </si>
  <si>
    <t>A beautiful h√¶mophage infected</t>
  </si>
  <si>
    <t>tt0370263</t>
  </si>
  <si>
    <t>AVP: Alien vs. Predator</t>
  </si>
  <si>
    <t>USA, UK, Czech Republic, Canada, Germany</t>
  </si>
  <si>
    <t>Dan O'Bannon, Ronald Shusett</t>
  </si>
  <si>
    <t>Sanaa Lathan, Raoul Bova, Lance Henriksen, Ewen Bremner, Colin Salmon, Tommy Flanagan, Joseph Rye, Agathe de La Boulaye, Carsten Norgaard, Sam Troughton, Petr J√°kl, Pavel Bezdek, Kieran Bew, Carsten Voigt, Jan Filipensk√Ω</t>
  </si>
  <si>
    <t>Sanaa Lathan</t>
  </si>
  <si>
    <t>Sanaa Lathan, Raoul Bova</t>
  </si>
  <si>
    <t>During an archaeological expedition on Bouvet√∏ya Island in Antarctica, a team of archaeologists and other scientists find themselves caught up in a battle between the two legends. Soon, the team realize that only one species can win.</t>
  </si>
  <si>
    <t>During an archaeological expedition</t>
  </si>
  <si>
    <t>tt0370986</t>
  </si>
  <si>
    <t>Mysterious Skin</t>
  </si>
  <si>
    <t>Gregg Araki</t>
  </si>
  <si>
    <t>Gregg Araki, Scott Heim</t>
  </si>
  <si>
    <t>Chase Ellison, George Webster, Rachael Nastassja Kraft, Lisa Long, Chris Mulkey, Elisabeth Shue, David Lee Smith, Bill Sage, Riley McGuire, Ryan Stenzel, Joseph Gordon-Levitt, Richard Riehle, Michelle Trachtenberg, Brady Corbet, Larry Marko</t>
  </si>
  <si>
    <t>Chase Ellison</t>
  </si>
  <si>
    <t>Chase Ellison, George Webster</t>
  </si>
  <si>
    <t>A teenage hustler and a young man obsessed with alien abductions cross paths, together discovering a horrible, liberating truth.</t>
  </si>
  <si>
    <t>A teenage hustler and a young</t>
  </si>
  <si>
    <t>tt0371246</t>
  </si>
  <si>
    <t>Spanglish</t>
  </si>
  <si>
    <t>James L. Brooks</t>
  </si>
  <si>
    <t>Adam Sandler, T√©a Leoni, Paz Vega, Cloris Leachman, Shelbie Bruce, Sarah Steele, Ian Donovan Hyland, Victoria Luna, Cecilia Su√°rez, Ricardo Molina, Brenda Canela, Eddy Martin, Nicole Nieth, Jamie Kaler, James Lancaster</t>
  </si>
  <si>
    <t>Adam Sandler, T√©a Leoni</t>
  </si>
  <si>
    <t>A woman and her daughter emigrate from Mexico for a better life in America, where they start working for a family where the patriarch is a newly celebrated chef with an insecure wife.</t>
  </si>
  <si>
    <t>A woman and her daughter emigrate</t>
  </si>
  <si>
    <t>tt0371257</t>
  </si>
  <si>
    <t>Stay</t>
  </si>
  <si>
    <t>David Benioff</t>
  </si>
  <si>
    <t>Ewan McGregor, Ryan Gosling, Kate Burton, Naomi Watts, Elizabeth Reaser, Bob Hoskins, Janeane Garofalo, BD Wong, John Tormey, Jos√© Ram√≥n Rosario, Becky Ann Baker, Lisa Kron, Gregory Mitchell, John Dominici, Jessica Hecht</t>
  </si>
  <si>
    <t>Ewan McGregor, Ryan Gosling</t>
  </si>
  <si>
    <t>This movie focuses on the attempts of a psychiatrist to prevent one of his patients from committing suicide while trying to maintain his own grip on reality.</t>
  </si>
  <si>
    <t>This movie focuses on the attempts</t>
  </si>
  <si>
    <t>tt0371552</t>
  </si>
  <si>
    <t>Ast√©rix et les Vikings</t>
  </si>
  <si>
    <t>France, Denmark</t>
  </si>
  <si>
    <t>Stefan Fjeldmark, Jesper M√∏ller</t>
  </si>
  <si>
    <t>Roger Carel, Lor√†nt Deutsch, Sara Forestier, Jacques Frantz, Pierre Palmade, Pierre Tchernia, Bernard Alane, Marc Alfos, Jules Azem, Patrick Borg, Philippe Catoire, Bruno Dubernat, Luc Florian, St√©phane Fourreau, Marion Game</t>
  </si>
  <si>
    <t>Roger Carel</t>
  </si>
  <si>
    <t>Roger Carel, Lor√†nt Deutsch</t>
  </si>
  <si>
    <t>The vikings come to Gaul and kidnap the chief's nephew. The chief sends Asterix and Obelix up north to get him back but the nephew has fallen in love with the viking chief's daughter v.v. What to do?</t>
  </si>
  <si>
    <t>The vikings come to Gaul and kidnap</t>
  </si>
  <si>
    <t>tt0371606</t>
  </si>
  <si>
    <t>Chicken Little</t>
  </si>
  <si>
    <t>Mark Dindal, Mark Kennedy</t>
  </si>
  <si>
    <t>Zach Braff, Garry Marshall, Don Knotts, Patrick Stewart, Amy Sedaris, Steve Zahn, Joan Cusack, Wallace Shawn, Harry Shearer, Fred Willard, Catherine O'Hara, Patrick Warburton, Adam West, Mark Walton, Mark Dindal</t>
  </si>
  <si>
    <t>Zach Braff, Garry Marshall</t>
  </si>
  <si>
    <t>After ruining his reputation with the town, a courageous chicken must come to the rescue of his fellow citizens when aliens start an invasion.</t>
  </si>
  <si>
    <t>After ruining his reputation with</t>
  </si>
  <si>
    <t>tt0371724</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</si>
  <si>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</si>
  <si>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</si>
  <si>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</si>
  <si>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</si>
  <si>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Bill Bailey</t>
  </si>
  <si>
    <t>Bill Bailey, Anna Chancellor</t>
  </si>
  <si>
    <t>Mere seconds before the Earth is to be demolished by an alien construction crew, journeyman Arthur Dent is swept off the planet by his friend Ford Prefect, a researcher penning a new edition of "The Hitchhiker's Guide to the Galaxy."</t>
  </si>
  <si>
    <t>Mere seconds before the Earth</t>
  </si>
  <si>
    <t>tt0371735</t>
  </si>
  <si>
    <t>Hungama</t>
  </si>
  <si>
    <t>Priyadarshan, Priyadarshan</t>
  </si>
  <si>
    <t>Akshaye Khanna, Aftab Shivdasani, Rimi Sen, Paresh Rawal, Shoma Anand, Shakti Kapoor, Rajpal Yadav, Tiku Talsania, Upasna Singh, Sanjay Narvekar, Amit Divatia, Neena Kulkarni, Manoj Joshi, Jagadish, Jyoti Joshi</t>
  </si>
  <si>
    <t>Akshaye Khanna</t>
  </si>
  <si>
    <t>Akshaye Khanna, Aftab Shivdasani</t>
  </si>
  <si>
    <t>The story of a bunch of misfits whose misconception about each others backgrounds end up in a series of chaotic, yet comic outcomes.</t>
  </si>
  <si>
    <t>The story of a bunch of misfits</t>
  </si>
  <si>
    <t>tt0371746</t>
  </si>
  <si>
    <t>Iron Man</t>
  </si>
  <si>
    <t>Mark Fergus, Hawk Ostby</t>
  </si>
  <si>
    <t>Robert Downey Jr., Terrence Howard, Jeff Bridges, Gwyneth Paltrow, Leslie Bibb, Shaun Toub, Faran Tahir, Clark Gregg, Bill Smitrovich, Sayed Badreya, Paul Bettany, Jon Favreau, Peter Billingsley, Tim Guinee, Will Lyman</t>
  </si>
  <si>
    <t>Robert Downey Jr.</t>
  </si>
  <si>
    <t>Robert Downey Jr., Terrence Howard</t>
  </si>
  <si>
    <t>After being held captive in an Afghan cave, billionaire engineer Tony Stark creates a unique weaponized suit of armor to fight evil.</t>
  </si>
  <si>
    <t>After being held captive in an</t>
  </si>
  <si>
    <t>tt0372183</t>
  </si>
  <si>
    <t>The Bourne Supremacy</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</si>
  <si>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</si>
  <si>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</si>
  <si>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</si>
  <si>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When Jason Bourne is framed for</t>
  </si>
  <si>
    <t>tt0372237</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</si>
  <si>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</si>
  <si>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</si>
  <si>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</si>
  <si>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Bernie Mac, Ashton Kutcher</t>
  </si>
  <si>
    <t>A young woman, Theresa, brings her boyfriend, Simon, home to meet her parents and surprise them with the news of their engagement. Another surprise: Simon is white.</t>
  </si>
  <si>
    <t>A young woman, Theresa, brings</t>
  </si>
  <si>
    <t>tt0372532</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</si>
  <si>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</si>
  <si>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</si>
  <si>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</si>
  <si>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</si>
  <si>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Debra Messing</t>
  </si>
  <si>
    <t>Debra Messing, Dermot Mulroney</t>
  </si>
  <si>
    <t>Single-girl anxiety causes Kat Ellis to hire a male escort to pose as her boyfriend at her sister's wedding. Her plan, an attempt to dupe her ex-fianc√©, who dumped her a couple years prior, proves to be her undoing.</t>
  </si>
  <si>
    <t>Single-girl anxiety causes Kat</t>
  </si>
  <si>
    <t>tt0372588</t>
  </si>
  <si>
    <t>Team America: World Police</t>
  </si>
  <si>
    <t>Trey Parker</t>
  </si>
  <si>
    <t>Trey Parker, Matt Stone</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</si>
  <si>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</si>
  <si>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</si>
  <si>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Popular Broadway actor Gary Johnston</t>
  </si>
  <si>
    <t>tt0372784</t>
  </si>
  <si>
    <t>Batman Begins</t>
  </si>
  <si>
    <t>Bob Kane, David S. Goyer</t>
  </si>
  <si>
    <t>Christian Bale, Michael Caine, Liam Neeson, Katie Holmes, Gary Oldman, Cillian Murphy, Tom Wilkinson, Rutger Hauer, Ken Watanabe, Mark Boone Junior, Linus Roache, Morgan Freeman, Larry Holden, Gerard Murphy, Colin McFarlane</t>
  </si>
  <si>
    <t>Christian Bale, Michael Caine</t>
  </si>
  <si>
    <t>After training with his mentor, Batman begins his fight to free crime-ridden Gotham City from corruption.</t>
  </si>
  <si>
    <t>After training with his mentor,</t>
  </si>
  <si>
    <t>tt0372824</t>
  </si>
  <si>
    <t>Les choristes</t>
  </si>
  <si>
    <t>France, Switzerland, Germany</t>
  </si>
  <si>
    <t>Christophe Barratier</t>
  </si>
  <si>
    <t>Georges Chaperot, Ren√© Wheeler</t>
  </si>
  <si>
    <t>G√©rard Jugnot, Fran√ßois Berl√©and, Kad Merad, Jean-Paul Bonnaire, Marie Bunel, Jean-Baptiste Maunier, Maxence Perrin, Gr√©gory Gatignol, Thomas Blumenthal, Cyril Bernicot, Simon Fargeot, Th√©odule Carr√©-Cassaigne, Philippe du Janerand, Carole Weiss, Erick Desmarestz</t>
  </si>
  <si>
    <t>G√©rard Jugnot</t>
  </si>
  <si>
    <t>G√©rard Jugnot, Fran√ßois Berl√©and</t>
  </si>
  <si>
    <t>The new teacher at a severely administered boys' boarding school works to positively affect the students' lives through music.</t>
  </si>
  <si>
    <t>The new teacher at a severely</t>
  </si>
  <si>
    <t>EUR 5500000</t>
  </si>
  <si>
    <t>tt0372873</t>
  </si>
  <si>
    <t>D-War</t>
  </si>
  <si>
    <t>Hyung-rae Shim</t>
  </si>
  <si>
    <t>Jason Behr, Amanda Brooks, Robert Forster, Craig Robinson, Aimee Garcia, Chris Mulkey, John Ales, Elizabeth Pe√±a, Billy Gardell, Holmes Osborne, NiCole Robinson, Geoff Pierson, Cody Arens, Kevin Breznahan, Jody Carlson</t>
  </si>
  <si>
    <t>Jason Behr</t>
  </si>
  <si>
    <t>Jason Behr, Amanda Brooks</t>
  </si>
  <si>
    <t>Once in 500 years, ancient mythical creatures come to Earth, wreaking havoc and destruction. This time they must be stopped.</t>
  </si>
  <si>
    <t>Once in 500 years, ancient mythical</t>
  </si>
  <si>
    <t>tt0373051</t>
  </si>
  <si>
    <t>Journey to the Center of the Earth</t>
  </si>
  <si>
    <t>16/01/2009</t>
  </si>
  <si>
    <t>Eric Brevig</t>
  </si>
  <si>
    <t>Michael D. Weiss, Jennifer Flackett</t>
  </si>
  <si>
    <t>Brendan Fraser, Josh Hutcherson, Anita Briem, Seth Meyers, Jean Michel Par√©, Jane Wheeler, Frank Fontaine, Giancarlo Caltabiano, Kaniehtiio Horn, Garth Gilker</t>
  </si>
  <si>
    <t>Brendan Fraser, Josh Hutcherson</t>
  </si>
  <si>
    <t>On a quest to find out what happened to his missing brother, a scientist, his nephew and their mountain guide discover a fantastic and dangerous lost world in the center of the earth.</t>
  </si>
  <si>
    <t>On a quest to find out what happened</t>
  </si>
  <si>
    <t>tt0373074</t>
  </si>
  <si>
    <t>Kung fu</t>
  </si>
  <si>
    <t>27/05/2005</t>
  </si>
  <si>
    <t>Hong Kong, China, USA</t>
  </si>
  <si>
    <t>Stephen Chow, Xiaogang Feng, Wah Yuen, Zhihua Dong, Danny Kwok-Kwan Chan, Tze-Chung Lam, Siu-Lung Leung, Qiu Yuen, Kai-Man Tin, Kang Xi Jia, Hark-On Fung, Shengyi Huang, Suet Lam, Cheung-Yan Yuen, Chi Ling Chiu</t>
  </si>
  <si>
    <t>Stephen Chow, Xiaogang Feng</t>
  </si>
  <si>
    <t>In Shanghai, China in the 1940s, a wannabe gangster aspires to join the notorious "Axe Gang" while residents of a housing complex exhibit extraordinary powers in defending their turf.</t>
  </si>
  <si>
    <t>In Shanghai, China in the 1940s,</t>
  </si>
  <si>
    <t>tt0373283</t>
  </si>
  <si>
    <t>Saints and Soldiers</t>
  </si>
  <si>
    <t>Ryan Little</t>
  </si>
  <si>
    <t>Geoffrey Panos, Geoffrey Panos</t>
  </si>
  <si>
    <t>Corbin Allred, Alexander Polinsky, Kirby Heyborne, Larry Bagby, Peter Holden, Ethan Vincent, Melinda Renee, Ruby Chase, Jeff Birk, Benjamin Gourley, Tane Williams, Randy Beard, Curt Doussett, Michael Buster, M. Casey Reeves</t>
  </si>
  <si>
    <t>Corbin Allred</t>
  </si>
  <si>
    <t>Corbin Allred, Alexander Polinsky</t>
  </si>
  <si>
    <t>Four American soldiers and one Brit fighting in Europe during World War II struggle to return to Allied territory after being separated from U.S. forces during the historic Malmedy Massacre.</t>
  </si>
  <si>
    <t>Four American soldiers and one</t>
  </si>
  <si>
    <t>tt0373450</t>
  </si>
  <si>
    <t>Where the Truth Lies</t>
  </si>
  <si>
    <t>Atom Egoyan, Rupert Holmes</t>
  </si>
  <si>
    <t>Kevin Bacon, Colin Firth, Alison Lohman, David Hayman, Rachel Blanchard, Maury Chaykin, Sonja Bennett, Kristin Adams, Deborah Grover, Beau Starr, Arsin√©e Khanjian, Gabrielle Rose, Don McKellar, David Hemblen, John Moraitis</t>
  </si>
  <si>
    <t>Kevin Bacon, Colin Firth</t>
  </si>
  <si>
    <t>Karen O'Connor, a young journalist known for her celebrity profiles, is consumed with discovering the truth behind a long-buried incident that affected the lives and careers of showbiz team Vince Collins and Lanny Morris.</t>
  </si>
  <si>
    <t>Karen O'Connor, a young journalist</t>
  </si>
  <si>
    <t>tt0373469</t>
  </si>
  <si>
    <t>Kiss Kiss Bang Bang</t>
  </si>
  <si>
    <t>Shane Black</t>
  </si>
  <si>
    <t>Brett Halliday, Shane Black</t>
  </si>
  <si>
    <t>Robert Downey Jr., Val Kilmer, Michelle Monaghan, Corbin Bernsen, Dash Mihok, Larry Miller, Rockmond Dunbar, Shannyn Sossamon, Angela Lindvall, Indio Falconer Downey, Ariel Winter, Duane Carnahan, Josh Richman, Martha Hackett, Nancy Fish</t>
  </si>
  <si>
    <t>Robert Downey Jr., Val Kilmer</t>
  </si>
  <si>
    <t>A murder mystery brings together a private eye, a struggling actress, and a thief masquerading as an actor.</t>
  </si>
  <si>
    <t>A murder mystery brings together</t>
  </si>
  <si>
    <t>tt0373856</t>
  </si>
  <si>
    <t>Gangaajal</t>
  </si>
  <si>
    <t>Prakash Jha</t>
  </si>
  <si>
    <t>Ajay Devgn, Gracy Singh, Mohan Joshi, Yashpal Sharma, Akhilendra Mishra, Mukesh Tiwari, Ayub Khan, Chetan Pandit, Anup Soni, Mohan Agashe, Yash Pathak, Payal Srivastava, Daya Shankar Pandey, Manyata Dutt, Brij Gopal</t>
  </si>
  <si>
    <t>Ajay Devgn, Gracy Singh</t>
  </si>
  <si>
    <t>An IPS officer motivates and leads a dysfunctional, corrupt police force of Tezpur to fight against the corrupt politician.</t>
  </si>
  <si>
    <t>An IPS officer motivates and leads</t>
  </si>
  <si>
    <t>tt0373883</t>
  </si>
  <si>
    <t>Halloween</t>
  </si>
  <si>
    <t>Rob Zombie, John Carpenter</t>
  </si>
  <si>
    <t>Malcolm McDowell, Brad Dourif, Tyler Mane, Daeg Faerch, Sheri Moon Zombie, William Forsythe, Richard Lynch, Udo Kier, Clint Howard, Danny Trejo, Lew Temple, Tom Towles, Bill Moseley, Leslie Easterbrook, Steve Boyles</t>
  </si>
  <si>
    <t>Malcolm McDowell, Brad Dourif</t>
  </si>
  <si>
    <t>After being committed for 17 years, Michael Myers, now a grown man and still very dangerous, escapes from the mental institution and immediately returns to Haddonfield to find his baby sister, Laurie.</t>
  </si>
  <si>
    <t>After being committed for 17 years,</t>
  </si>
  <si>
    <t>tt0373889</t>
  </si>
  <si>
    <t>Harry Potter and the Order of the Phoenix</t>
  </si>
  <si>
    <t>David Yates</t>
  </si>
  <si>
    <t>Michael Goldenberg, J.K. Rowling</t>
  </si>
  <si>
    <t>Daniel Radcliffe, Harry Melling, Jason Boyd, Richard Macklin, Kathryn Hunter, Miles Jupp, Fiona Shaw, Richard Griffiths, Jessica Hynes, Adrian Rawlins, Geraldine Somerville, Robert Pattinson, Ralph Fiennes, Natalia Tena, Brendan Gleeson</t>
  </si>
  <si>
    <t>Daniel Radcliffe, Harry Melling</t>
  </si>
  <si>
    <t>With their warning about Lord Voldemort's (Ralph Fiennes') return scoffed at, Harry (Daniel Radcliffe) and Dumbledore (Sir Michael Gambon) are targeted by the Wizard authorities as an authoritarian bureaucrat slowly seizes power at Hogwarts.</t>
  </si>
  <si>
    <t>With their warning about Lord</t>
  </si>
  <si>
    <t>tt0373926</t>
  </si>
  <si>
    <t>The Interpreter</t>
  </si>
  <si>
    <t>Sydney Pollack</t>
  </si>
  <si>
    <t>Martin Stellman, Brian Ward</t>
  </si>
  <si>
    <t>Nicole Kidman, Sean Penn, Catherine Keener, Jesper Christensen, Yvan Attal, Earl Cameron, George Harris, Michael Wright, Clyde Kusatsu, Eric Keenleyside, Hugo Speer, Maz Jobrani, Yusuf Gatewood, Curtiss Cook, Byron Utley</t>
  </si>
  <si>
    <t>Nicole Kidman, Sean Penn</t>
  </si>
  <si>
    <t>Political intrigue and deception unfold inside the United Nations, where a U.S. Secret Service agent is assigned to investigate an interpreter who overhears an assassination plot.</t>
  </si>
  <si>
    <t>Political intrigue and deception</t>
  </si>
  <si>
    <t>tt0373981</t>
  </si>
  <si>
    <t>Kontroll</t>
  </si>
  <si>
    <t>21/10/2005</t>
  </si>
  <si>
    <t>Hungary</t>
  </si>
  <si>
    <t>Nimr√≥d Antal</t>
  </si>
  <si>
    <t>Jim Adler, Nimr√≥d Antal</t>
  </si>
  <si>
    <t>S√°ndor Cs√°nyi, Zolt√°n Mucsi, Csaba Pindroch, S√°ndor Bad√°r, Zsolt Nagy, Eszter Balla, Lajos Kov√°cs, Bence M√°ty√°ssy, Gy√∂z√∂ Szab√≥, P√©ter Scherer, Gy√∂rgy Cserhalmi, L√°szl√≥ N√°dasi, J√°nos Kulka, Enik√µ Eszenyi, Zsolt L√°szl√≥</t>
  </si>
  <si>
    <t>S√°ndor Cs√°nyi</t>
  </si>
  <si>
    <t>S√°ndor Cs√°nyi, Zolt√°n Mucsi</t>
  </si>
  <si>
    <t>A tale about a strange young man, Bulcs√∫, the fellow inspectors on his team, all without exception likable characters, a rival ticket inspection team and racing along the tracks - and a tale about love.</t>
  </si>
  <si>
    <t>A tale about a strange young man,</t>
  </si>
  <si>
    <t>HUF 100000000</t>
  </si>
  <si>
    <t>tt0374102</t>
  </si>
  <si>
    <t>Open Water</t>
  </si>
  <si>
    <t>Chris Kentis</t>
  </si>
  <si>
    <t>Blanchard Ryan, Daniel Travis, Saul Stein, Michael E. Williamson, Cristina Zenato, John Charles, Estelle Lau</t>
  </si>
  <si>
    <t>Blanchard Ryan</t>
  </si>
  <si>
    <t>Blanchard Ryan, Daniel Travis</t>
  </si>
  <si>
    <t>Based on the true story of two scuba divers accidentally stranded in shark infested waters after their tour boat has left.</t>
  </si>
  <si>
    <t>Based on the true story of two</t>
  </si>
  <si>
    <t>tt0374271</t>
  </si>
  <si>
    <t>Tere Naam</t>
  </si>
  <si>
    <t>Satish Kaushik</t>
  </si>
  <si>
    <t>Bala, Jainendra Jain</t>
  </si>
  <si>
    <t>Salman Khan, Bhoomika Chawla, Sachin Khedekar, Savita Prabhune, Ravi Kishan, Anang Desai, Sarfaraz Khan, Darshan Kumaar, Gopal Dutt, Saurabh Dubey, Indira Krishnan, Radhika Chaudhari, Mahendra Verma, Mahima Chaudhry, Dinesh Kaushik</t>
  </si>
  <si>
    <t>Salman Khan</t>
  </si>
  <si>
    <t>Salman Khan, Bhoomika Chawla</t>
  </si>
  <si>
    <t>Problems arise when Radhey Mohan, a delinquent falls in love with a girl named Nirjara.</t>
  </si>
  <si>
    <t>Problems arise when Radhey Mohan,</t>
  </si>
  <si>
    <t>INR 80000000</t>
  </si>
  <si>
    <t>tt0374339</t>
  </si>
  <si>
    <t>Mou gaan dou III: Jung gik mou gaan</t>
  </si>
  <si>
    <t>Tony Chiu-Wai Leung, Andy Lau, Leon Lai, Daoming Chen, Kelly Chen, Anthony Chau-Sang Wong, Eric Tsang, Sammi Cheng, Carina Lau, Edison Chen, Shawn Yue, Chapman To, Waise Lee, Ka Tung Lam, Ting Yip Ng</t>
  </si>
  <si>
    <t>Months after the events of the original film, Ming suspects a police superintendent as being a new mole for the triads, while years earlier, Yan embarks on his first mission.</t>
  </si>
  <si>
    <t>Months after the events of the</t>
  </si>
  <si>
    <t>tt0374536</t>
  </si>
  <si>
    <t>Bewitched</t>
  </si>
  <si>
    <t>Nora Ephron</t>
  </si>
  <si>
    <t>Nora Ephron, Delia Ephron</t>
  </si>
  <si>
    <t>Nicole Kidman, Will Ferrell, Shirley MacLaine, Michael Caine, Jason Schwartzman, Kristin Chenoweth, Heather Burns, Jim Turner, Stephen Colbert, David Alan Grier, Michael Badalucco, Carole Shelley, Steve Carell, Katie Finneran, James Lipton</t>
  </si>
  <si>
    <t>Nicole Kidman, Will Ferrell</t>
  </si>
  <si>
    <t>Thinking he can overshadow an unknown actress in the part, an egocentric actor unknowingly gets a witch cast in an upcoming television remake of the classic sitcom</t>
  </si>
  <si>
    <t>Thinking he can overshadow an</t>
  </si>
  <si>
    <t>tt0374546</t>
  </si>
  <si>
    <t>Bom Yeoareum Gaeul Gyeoul Geurigo Bom</t>
  </si>
  <si>
    <t>South Korea, Germany</t>
  </si>
  <si>
    <t>Yeong-su Oh, Ki-duk Kim, Young-min Kim, Jae-kyeong Seo, Yeo-jin Ha, Jong-ho Kim, Jeong-yeong Kim, Dae-han Ji, Min Choi, Ji-a Park, Min-Young Song</t>
  </si>
  <si>
    <t>Yeong-su Oh</t>
  </si>
  <si>
    <t>Yeong-su Oh, Ki-duk Kim</t>
  </si>
  <si>
    <t>A boy is raised by a Buddhist monk in an isolated floating temple where the years pass like the seasons.</t>
  </si>
  <si>
    <t>A boy is raised by a Buddhist</t>
  </si>
  <si>
    <t>tt0374563</t>
  </si>
  <si>
    <t>Captivity</t>
  </si>
  <si>
    <t>31/08/2007</t>
  </si>
  <si>
    <t>USA, Russia</t>
  </si>
  <si>
    <t>Roland Joff√©</t>
  </si>
  <si>
    <t>Larry Cohen, Joseph Tura</t>
  </si>
  <si>
    <t>Elisha Cuthbert, Daniel Gillies, Pruitt Taylor Vince, Michael Harney, Laz Alonso, Maggie Damon, Carl Paoli, Trent Broin</t>
  </si>
  <si>
    <t>Elisha Cuthbert</t>
  </si>
  <si>
    <t>Elisha Cuthbert, Daniel Gillies</t>
  </si>
  <si>
    <t>A man and a woman awaken to find themselves trapped in a cellar. As their kidnapper drives them mad, the truth about their horrific abduction is revealed.</t>
  </si>
  <si>
    <t>A man and a woman awaken to find</t>
  </si>
  <si>
    <t>tt0374569</t>
  </si>
  <si>
    <t>Che: Part Two</t>
  </si>
  <si>
    <t>30/04/2009</t>
  </si>
  <si>
    <t>Spain, France, USA</t>
  </si>
  <si>
    <t>Peter Buchman, Benjamin A. van der Veen</t>
  </si>
  <si>
    <t>Demi√°n Bichir, Rodrigo Santoro, Benicio Del Toro, Catalina Sandino Moreno, Mar√≠a D. Sosa, Ra√∫l Beltr√°n, Ra√∫l 'Pit√≠n' G√≥mez, Paty M. Bellott, Othello Rensoli, Franka Potente, Norman Santiago, Joaquim de Almeida, Pablo Dur√°n, Ezequiel D√≠az, Juan Salinas</t>
  </si>
  <si>
    <t>Demi√°n Bichir</t>
  </si>
  <si>
    <t>Demi√°n Bichir, Rodrigo Santoro</t>
  </si>
  <si>
    <t>In 1967, Ernesto 'Che' Guevara leads a small partisan army to fight an ill-fated revolutionary guerrilla war in Bolivia, South America.</t>
  </si>
  <si>
    <t>In 1967, Ernesto 'Che' Guevara</t>
  </si>
  <si>
    <t>tt0374887</t>
  </si>
  <si>
    <t>Munna Bhai M.B.B.S.</t>
  </si>
  <si>
    <t>Rajkumar Hirani</t>
  </si>
  <si>
    <t>Vidhu Vinod Chopra, Rajkumar Hirani</t>
  </si>
  <si>
    <t>Sanjay Dutt, Arshad Warsi, Gracy Singh, Sunil Dutt, Boman Irani, Rohini Hattangadi, Kurush Deboo, Jimmy Sheirgill, Yatin Karyekar, Khurshed Lawyer, Bomie E. Dotiwala, Rohitash Gaud, Priya Bapat, Rita Puri, Surendra Rajan</t>
  </si>
  <si>
    <t>Sanjay Dutt</t>
  </si>
  <si>
    <t>Sanjay Dutt, Arshad Warsi</t>
  </si>
  <si>
    <t>A gangster sets out to fulfill his father's dream of becoming a doctor.</t>
  </si>
  <si>
    <t>A gangster sets out to fulfill</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</si>
  <si>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</si>
  <si>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</si>
  <si>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</si>
  <si>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</si>
  <si>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</si>
  <si>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Jon Heder</t>
  </si>
  <si>
    <t>Jon Heder, Jon Gries</t>
  </si>
  <si>
    <t>A listless and alienated teenager decides to help his new friend win the class presidency in their small western high school, while he must deal with his bizarre family life back home.</t>
  </si>
  <si>
    <t>A listless and alienated teenager</t>
  </si>
  <si>
    <t>tt0375063</t>
  </si>
  <si>
    <t>Sideways</t>
  </si>
  <si>
    <t>16/02/2005</t>
  </si>
  <si>
    <t>Rex Pickett, Alexander Payne</t>
  </si>
  <si>
    <t>Paul Giamatti, Thomas Haden Church, Virginia Madsen, Sandra Oh, Marylouise Burke, Jessica Hecht, Missy Doty, M.C. Gainey, Alysia Reiner, Shake Tukhmanyan, Shaun Duke, Robert Covarrubias, Patrick Gallagher, Stephanie Faracy, Joe Marinelli</t>
  </si>
  <si>
    <t>Paul Giamatti</t>
  </si>
  <si>
    <t>Paul Giamatti, Thomas Haden Church</t>
  </si>
  <si>
    <t>Two men reaching middle age with not much to show but disappointment embark on a week-long road trip through California's wine country, just as one is about to take a trip down the aisle.</t>
  </si>
  <si>
    <t>Two men reaching middle age with</t>
  </si>
  <si>
    <t>tt0375154</t>
  </si>
  <si>
    <t>Tristan + Isolde</t>
  </si>
  <si>
    <t>USA, UK, Germany, Czech Republic</t>
  </si>
  <si>
    <t>Dean Georgaris</t>
  </si>
  <si>
    <t>James Franco, Sophia Myles, Rufus Sewell, David O'Hara, Mark Strong, Henry Cavill, Bronagh Gallagher, Ronan Vibert, Lucy Russell, JB Blanc, Graham Mullins, Leo Gregory, Dexter Fletcher, Richard Dillane, Hans Martin Stier</t>
  </si>
  <si>
    <t>James Franco</t>
  </si>
  <si>
    <t>James Franco, Sophia Myles</t>
  </si>
  <si>
    <t>An affair between the second in line to Britain's throne and the princess of the feuding Irish spells doom for the young lovers.</t>
  </si>
  <si>
    <t>An affair between the second in</t>
  </si>
  <si>
    <t>tt0375173</t>
  </si>
  <si>
    <t>Alfie</t>
  </si>
  <si>
    <t>Charles Shyer</t>
  </si>
  <si>
    <t>Bill Naughton, Bill Naughton</t>
  </si>
  <si>
    <t>Jude Law, Ren√©e Taylor, Jane Krakowski, Jeff Harding, Marisa Tomei, Kevin Rahm, Max Morris, Omar Epps, Nia Long, Gedde Watanabe, Jo Yang, Tara Summers, Sam Vincenti, Katherine LaNasa, Claudette Mink</t>
  </si>
  <si>
    <t>Jude Law, Ren√©e Taylor</t>
  </si>
  <si>
    <t>A cockney womanizer learns the hard way about the dangers of his actions.</t>
  </si>
  <si>
    <t>A cockney womanizer learns the</t>
  </si>
  <si>
    <t>tt0375210</t>
  </si>
  <si>
    <t>White Noise</t>
  </si>
  <si>
    <t>UK, Canada, USA</t>
  </si>
  <si>
    <t>Geoffrey Sax</t>
  </si>
  <si>
    <t>Niall Johnson</t>
  </si>
  <si>
    <t>Michael Keaton, Chandra West, Deborah Kara Unger, Ian McNeice, Sarah Strange, Nicholas Elia, Mike Dopud, Marsha Regis, Brad Sihvon, Mitchell Kosterman, L. Harvey Gold, Amber Rothwell, Suzanne Ristic, Keegan Connor Tracy, Miranda Frigon</t>
  </si>
  <si>
    <t>Michael Keaton</t>
  </si>
  <si>
    <t>Michael Keaton, Chandra West</t>
  </si>
  <si>
    <t>An architect's desire to speak with his wife from beyond the grave becomes an obsession with supernatural repercussions.</t>
  </si>
  <si>
    <t>An architect's desire to speak</t>
  </si>
  <si>
    <t>tt0375568</t>
  </si>
  <si>
    <t>Astro Boy</t>
  </si>
  <si>
    <t>18/12/2009</t>
  </si>
  <si>
    <t>Japan, Hong Kong, USA</t>
  </si>
  <si>
    <t>David Bowers</t>
  </si>
  <si>
    <t>Osamu Tezuka, David Bowers</t>
  </si>
  <si>
    <t>Charlize Theron, Freddie Highmore, Ryan Stiles, Eugene Levy, Nicolas Cage, Donald Sutherland, Bill Nighy, David Alan Grier, Alan Tudyk, Newell Alexander, Bob Logan, Dee Bradley Baker, Kristen Bell, Moises Arias, Sterling Beaumon</t>
  </si>
  <si>
    <t>Charlize Theron, Freddie Highmore</t>
  </si>
  <si>
    <t>When an android replica of a boy is rejected by his aggrieved creator, he goes off to find his own identity in an adventure that would make him the greatest hero of his time.</t>
  </si>
  <si>
    <t>When an android replica of a boy</t>
  </si>
  <si>
    <t>tt0375611</t>
  </si>
  <si>
    <t>Black</t>
  </si>
  <si>
    <t>Sanjay Leela Bhansali, Bhavani Iyer</t>
  </si>
  <si>
    <t>Amitabh Bachchan, Rani Mukerji, Shernaz Patel, Ayesha Kapoor, Dhritiman Chatterjee, Sillo Mahava, Chippy Gangjee, Mahabanoo Mody-Kotwal, Salome, Kenneth Desai, Arif Shah, Bomie E. Dotiwala, Jeroo Shroff, Bomi Kapadia, Kamal Adib</t>
  </si>
  <si>
    <t>Amitabh Bachchan, Rani Mukerji</t>
  </si>
  <si>
    <t>The cathartic tale of a young woman who can't see, hear or talk and the teacher who brings a ray of light into her dark world.</t>
  </si>
  <si>
    <t>The cathartic tale of a young</t>
  </si>
  <si>
    <t>INR 180000000</t>
  </si>
  <si>
    <t>tt0375679</t>
  </si>
  <si>
    <t>Crash</t>
  </si>
  <si>
    <t>Paul Haggis</t>
  </si>
  <si>
    <t>Paul Haggis, Paul Haggis</t>
  </si>
  <si>
    <t>Karina Arroyave, Dato Bakhtadze, Sandra Bullock, Don Cheadle, Art Chudabala, Sean C. Cooper, Tony Danza, Keith David, Loretta Devine, Matt Dillon, Jennifer Esposito, Ime Etuk, Eddie J. Fernandez, William Fichtner, Howard Fong</t>
  </si>
  <si>
    <t>Karina Arroyave</t>
  </si>
  <si>
    <t>Karina Arroyave, Dato Bakhtadze</t>
  </si>
  <si>
    <t>Los Angeles citizens with vastly separate lives collide in interweaving stories of race, loss and redemption.</t>
  </si>
  <si>
    <t>Los Angeles citizens with vastly</t>
  </si>
  <si>
    <t>tt0375912</t>
  </si>
  <si>
    <t>Layer Cake</t>
  </si>
  <si>
    <t>Matthew Vaughn</t>
  </si>
  <si>
    <t>J.J. Connolly, J.J. Connolly</t>
  </si>
  <si>
    <t>Daniel Craig, Tom Hardy, Jamie Foreman, Sally Hawkins, Burn Gorman, Brinley Green, George Harris, Tamer Hassan, Colm Meaney, Marcel Iures, Francis Magee, Dimitri Andreas, Kenneth Cranham, Garry Tubbs, Nathalie Lunghi</t>
  </si>
  <si>
    <t>Daniel Craig</t>
  </si>
  <si>
    <t>Daniel Craig, Tom Hardy</t>
  </si>
  <si>
    <t>A successful cocaine dealer gets two tough assignments from his boss on the eve of his planned early retirement.</t>
  </si>
  <si>
    <t>A successful cocaine dealer gets</t>
  </si>
  <si>
    <t>tt0375920</t>
  </si>
  <si>
    <t>The Libertine</t>
  </si>
  <si>
    <t>UK, Australia</t>
  </si>
  <si>
    <t>Laurence Dunmore</t>
  </si>
  <si>
    <t>Stephen Jeffreys, Stephen Jeffreys</t>
  </si>
  <si>
    <t>Johnny Depp, Paul Ritter, John Malkovich, Stanley Townsend, Francesca Annis, Rosamund Pike, Tom Hollander, Johnny Vegas, Richard Coyle, Tom Burke, Hugh Sachs, Rupert Friend, Kelly Reilly, Jack Davenport, Trudi Jackson</t>
  </si>
  <si>
    <t>Johnny Depp, Paul Ritter</t>
  </si>
  <si>
    <t>The story of John Wilmot, a.k.a. the Earl of Rochester, a 17th century poet who famously drank and debauched his way to an early grave, only to earn posthumous critical acclaim for his life's work.</t>
  </si>
  <si>
    <t>The story of John Wilmot, a.k.a.</t>
  </si>
  <si>
    <t>tt0376105</t>
  </si>
  <si>
    <t>Racing Stripes</t>
  </si>
  <si>
    <t>Frederik Du Chau</t>
  </si>
  <si>
    <t>David Schmidt, Steven P. Wegner</t>
  </si>
  <si>
    <t>Bruce Greenwood, Hayden Panettiere, Caspar Poyck, Gary Bullock, Wendie Malick, M. Emmet Walsh, Thandi Puren, Morn√© Visser, Dawn Matthews, Matt Stern, John Lesley, Graeme Hawkins, Tarryn Meaker, Frankie Muniz, Mandy Moore</t>
  </si>
  <si>
    <t>Bruce Greenwood, Hayden Panettiere</t>
  </si>
  <si>
    <t>An abandoned zebra grows up believing he is a racehorse, and, with the help of his barnyard friends and a teenage girl, sets out to achieve his dream of racing with thoroughbreds.</t>
  </si>
  <si>
    <t>An abandoned zebra grows up believing</t>
  </si>
  <si>
    <t>tt0376108</t>
  </si>
  <si>
    <t>Rebound</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</si>
  <si>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</si>
  <si>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</si>
  <si>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Martin Lawrence, Wendy Raquel Robinson</t>
  </si>
  <si>
    <t>An acclaimed college basketball coach is demoted to a junior varsity team after a public meltdown.</t>
  </si>
  <si>
    <t>An acclaimed college basketball</t>
  </si>
  <si>
    <t>tt0376127</t>
  </si>
  <si>
    <t>Anniyan</t>
  </si>
  <si>
    <t>Gopal Ram, S. Shankar</t>
  </si>
  <si>
    <t>Vikram, Sada, Prakash Raj, Vivek, Nedumudi Venu, Nassar, Kalabhavan Mani, Cochin Hanifa, Saurabh Shukla, Charlie, Sriranjani, Mohan Vaidya, Manobala, Shanmugha Rajan, Amarasigamani</t>
  </si>
  <si>
    <t>Vikram</t>
  </si>
  <si>
    <t>Vikram, Sada, Prakash Raj</t>
  </si>
  <si>
    <t>Ramanujam, who suffers from multiple personality disorder, works as a lawyer by day and a vigilante at night. He uses tips from the 'Garuda Purana' as his tools to expose various antisocial elements.</t>
  </si>
  <si>
    <t>Ramanujam, who suffers from multiple</t>
  </si>
  <si>
    <t>INR 280000000</t>
  </si>
  <si>
    <t>tt0376136</t>
  </si>
  <si>
    <t>The Rum Diary</t>
  </si>
  <si>
    <t>24/04/2012</t>
  </si>
  <si>
    <t>Bruce Robinson</t>
  </si>
  <si>
    <t>Bruce Robinson, Hunter S. Thompson</t>
  </si>
  <si>
    <t>Johnny Depp, Aaron Eckhart, Michael Rispoli, Amber Heard, Richard Jenkins, Giovanni Ribisi, Amaury Nolasco, Marshall Bell, Bill Smitrovich, Julian Holloway, Bruno Irizarry, Enzo Cilenti, Aaron Lustig, Tisuby Gonz√°lez, Natalia Rivera</t>
  </si>
  <si>
    <t>Johnny Depp, Aaron Eckhart</t>
  </si>
  <si>
    <t>American journalist Paul Kemp takes on a freelance job in Puerto Rico for a local newspaper during the 1960s and struggles to find a balance between island culture and the expatriates who live there.</t>
  </si>
  <si>
    <t>American journalist Paul Kemp</t>
  </si>
  <si>
    <t>tt0376479</t>
  </si>
  <si>
    <t>American Pastoral</t>
  </si>
  <si>
    <t>20/10/2016</t>
  </si>
  <si>
    <t>Philip Roth, John Romano</t>
  </si>
  <si>
    <t>Ewan McGregor, Jennifer Connelly, Dakota Fanning, Peter Riegert, Rupert Evans, Uzo Aduba, Molly Parker, Valorie Curry, Hannah Nordberg, Julia Silverman, Mark Hildreth, Samantha Mathis, David Strathairn, Ocean James, David Whalen</t>
  </si>
  <si>
    <t>Ewan McGregor, Jennifer Connelly</t>
  </si>
  <si>
    <t>An All-American college star and his beauty queen wife watch their seemingly perfect life fall apart as their daughter joins the turmoil of '60s America.</t>
  </si>
  <si>
    <t>An All-American college star and</t>
  </si>
  <si>
    <t>tt0376541</t>
  </si>
  <si>
    <t>Closer</t>
  </si>
  <si>
    <t>Mike Nichols</t>
  </si>
  <si>
    <t>Patrick Marber, Patrick Marber</t>
  </si>
  <si>
    <t>Natalie Portman, Jude Law, Julia Roberts, Clive Owen, Nick Hobbs, Colin Stinton</t>
  </si>
  <si>
    <t>Natalie Portman, Jude Law</t>
  </si>
  <si>
    <t>The relationships of two couples become complicated and deceitful when the man from one couple meets the woman of the other.</t>
  </si>
  <si>
    <t>The relationships of two couples</t>
  </si>
  <si>
    <t>tt0376968</t>
  </si>
  <si>
    <t>Vozvrashchenie</t>
  </si>
  <si>
    <t>Russia</t>
  </si>
  <si>
    <t>Andrey Zvyagintsev</t>
  </si>
  <si>
    <t>Vladimir Moiseenko, Aleksandr Novototskiy-Vlasov</t>
  </si>
  <si>
    <t>Vladimir Garin, Ivan Dobronravov, Konstantin Lavronenko, Nataliya Vdovina, Galina Popova, Aleksey Suknovalov, Lazar Dubovik, Elizaveta Aleksandrova, Lyubov Kazakova, Andrey Sumin, Aleksey Proshchikin, Viktor Alenin, Stas Orlov, Arseniy Belousov, Sofya Bagdasarova</t>
  </si>
  <si>
    <t>Vladimir Garin</t>
  </si>
  <si>
    <t>Vladimir Garin, Ivan Dobronravov</t>
  </si>
  <si>
    <t>In the Russian wilderness, two brothers face a range of new, conflicting emotions when their father - a man they know only through a single photograph - resurfaces.</t>
  </si>
  <si>
    <t>In the Russian wilderness, two</t>
  </si>
  <si>
    <t>tt0376994</t>
  </si>
  <si>
    <t>X-Men: The Last Stand</t>
  </si>
  <si>
    <t>26/05/2006</t>
  </si>
  <si>
    <t>Canada, USA, UK</t>
  </si>
  <si>
    <t>Simon Kinberg, Zak Penn</t>
  </si>
  <si>
    <t>Hugh Jackman, Halle Berry, Ian McKellen, Patrick Stewart, Famke Janssen, Anna Paquin, Kelsey Grammer, James Marsden, Rebecca Romijn, Shawn Ashmore, Aaron Stanford, Vinnie Jones, Ellen Page, Daniel Cudmore, Ben Foster</t>
  </si>
  <si>
    <t>Hugh Jackman, Halle Berry</t>
  </si>
  <si>
    <t>The human government develops a cure for mutations, and Jean Gray becomes a darker uncontrollable persona called the Phoenix who allies with Magneto, causing escalation into an all-out battle for the X-Men.</t>
  </si>
  <si>
    <t>The human government develops</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</si>
  <si>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</si>
  <si>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</si>
  <si>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</si>
  <si>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</si>
  <si>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Dennis Quaid, Tyrese Gibson</t>
  </si>
  <si>
    <t>Survivors of a plane crash in the Mongolian desert work together to build a new plane.</t>
  </si>
  <si>
    <t>Survivors of a plane crash in</t>
  </si>
  <si>
    <t>tt0377084</t>
  </si>
  <si>
    <t>Ladies in Lavender</t>
  </si>
  <si>
    <t>Charles Dance</t>
  </si>
  <si>
    <t>William J. Locke, Charles Dance</t>
  </si>
  <si>
    <t>Judi Dench, Maggie Smith, Daniel Br√ºhl, Freddie Jones, Gregor Henderson-Begg, Miriam Margolyes, David Warner, Clive Russell, Richard Pears, Natascha McElhone, Iain Marshall, Toby Jones, Trevor Ray, John Boswall, Joanna Dickens</t>
  </si>
  <si>
    <t>Judi Dench</t>
  </si>
  <si>
    <t>Judi Dench, Maggie Smith</t>
  </si>
  <si>
    <t>Two sisters befriend a mysterious foreigner who washes up on the beach of their 1930s Cornish seaside village.</t>
  </si>
  <si>
    <t>Two sisters befriend a mysterious</t>
  </si>
  <si>
    <t>tt0377091</t>
  </si>
  <si>
    <t>Mean Creek</t>
  </si>
  <si>
    <t>Jacob Estes</t>
  </si>
  <si>
    <t>Rory Culkin, Ryan Kelley, Scott Mechlowicz, Trevor Morgan, Josh Peck, Carly Schroeder, Branden Williams, Raissa Fleming, Heath Lourwood, Ryan Peterson, Michael Fisher-Welsh, J.W. Crawford, Shelly Lipkin, Kaz Garas, Hagai Shaham</t>
  </si>
  <si>
    <t>Rory Culkin, Ryan Kelley</t>
  </si>
  <si>
    <t>When a teen is bullied, his brother and friends lure the bully into the woods to seek revenge.</t>
  </si>
  <si>
    <t>When a teen is bullied, his brother</t>
  </si>
  <si>
    <t>tt0377092</t>
  </si>
  <si>
    <t>Mean Girls</t>
  </si>
  <si>
    <t>Rosalind Wiseman, Tina Fey</t>
  </si>
  <si>
    <t>Lindsay Lohan, Rachel McAdams, Tina Fey, Tim Meadows, Amy Poehler, Ana Gasteyer, Lacey Chabert, Lizzy Caplan, Daniel Franzese, Neil Flynn, Jonathan Bennett, Amanda Seyfried, Rajiv Surendra, Elana Shilling, Graham Kartna</t>
  </si>
  <si>
    <t>Lindsay Lohan, Rachel McAdams</t>
  </si>
  <si>
    <t>Cady Heron is a hit with The Plastics, the A-list girl clique at her new school, until she makes the mistake of falling for Aaron Samuels, the ex-boyfriend of alpha Plastic Regina George.</t>
  </si>
  <si>
    <t>Cady Heron is a hit with The Plastics,</t>
  </si>
  <si>
    <t>tt0377107</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</si>
  <si>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</si>
  <si>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</si>
  <si>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</si>
  <si>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Gwyneth Paltrow, Anthony Hopkins</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</si>
  <si>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</si>
  <si>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The daughter of a brilliant but</t>
  </si>
  <si>
    <t>tt0377109</t>
  </si>
  <si>
    <t>The Ring Two</t>
  </si>
  <si>
    <t>Naomi Watts, Simon Baker, David Dorfman, Elizabeth Perkins, Gary Cole, Sissy Spacek, Ryan Merriman, Emily VanCamp, Kelly Overton, James Lesure, Daveigh Chase, Kelly Stables, Cooper Thornton, Marilyn McIntyre, Jesse Burch</t>
  </si>
  <si>
    <t>Naomi Watts, Simon Baker</t>
  </si>
  <si>
    <t>6 months after the incidents involving the lethal videotape, new clues prove that there is a new evil lurking in the darkness.</t>
  </si>
  <si>
    <t>6 months after the incidents involving</t>
  </si>
  <si>
    <t>tt0377471</t>
  </si>
  <si>
    <t>Be Cool</t>
  </si>
  <si>
    <t>Elmore Leonard, Peter Steinfeld</t>
  </si>
  <si>
    <t>John Travolta, Uma Thurman, Vince Vaughn, Cedric the Entertainer, Andr√© Benjamin, Steven Tyler, Robert Pastorelli, Christina Milian, Paul Adelstein, Debi Mazar, Gregory Alan Williams, Harvey Keitel, Dwayne Johnson, Danny DeVito, James Woods</t>
  </si>
  <si>
    <t>John Travolta, Uma Thurman</t>
  </si>
  <si>
    <t>Disenchanted with the movie industry, Chili Palmer tries the music industry, meeting and romancing a widow of a music executive on the way.</t>
  </si>
  <si>
    <t>Disenchanted with the movie industry,</t>
  </si>
  <si>
    <t>tt0377713</t>
  </si>
  <si>
    <t>Cube Zero</t>
  </si>
  <si>
    <t>Ernie Barbarash</t>
  </si>
  <si>
    <t>Zachary Bennett, David Huband, Stephanie Moore, Martin Roach, Terri Hawkes, Richard McMillan, Mike 'Nug' Nahrgang, Tony Munch, Michael Riley, Joshua Peace, Diego Klattenhoff, Alexia Filippeos, Jasmin Geljo, Fernando Curcione, Flossie McKnight</t>
  </si>
  <si>
    <t>Zachary Bennett</t>
  </si>
  <si>
    <t>Zachary Bennett, David Huband</t>
  </si>
  <si>
    <t>A young programmer whose job is to watch over the reality-warping Cube defies orders to rescue an innocent mother trapped in one of its rooms.</t>
  </si>
  <si>
    <t>A young programmer whose job is</t>
  </si>
  <si>
    <t>CAD 1200000</t>
  </si>
  <si>
    <t>tt0377752</t>
  </si>
  <si>
    <t>Dear Frankie</t>
  </si>
  <si>
    <t>British Sign Language</t>
  </si>
  <si>
    <t>Shona Auerbach</t>
  </si>
  <si>
    <t>Andrea Gibb</t>
  </si>
  <si>
    <t>Emily Mortimer, Jack McElhone, Mary Riggans, Sharon Small, Sophie Main, Katy Murphy, Sean Brown, Jayd Johnson, Anna Hepburn, Rony Bridges, Douglas Stewart Wallace, Elaine M. Ellis, Carolyn Calder, John Kazek, Gerard Butler</t>
  </si>
  <si>
    <t>Emily Mortimer</t>
  </si>
  <si>
    <t>Emily Mortimer, Jack McElhone</t>
  </si>
  <si>
    <t>After having responded to her son's numerous letters in the guise of his father, a woman hires a stranger to pose as his dad when meeting him.</t>
  </si>
  <si>
    <t>After having responded to her</t>
  </si>
  <si>
    <t>tt0377818</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</si>
  <si>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</si>
  <si>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</si>
  <si>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</si>
  <si>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Johnny Knoxville, Seann William Scott</t>
  </si>
  <si>
    <t>Cousins Bo, Luke, and Daisy Duke, and their uncle Jesse, egg on the authorities of Hazzard County, Boss Hogg and Sheriff Coltrane.</t>
  </si>
  <si>
    <t>Cousins Bo, Luke, and Daisy Duke,</t>
  </si>
  <si>
    <t>tt0377981</t>
  </si>
  <si>
    <t>Gnomeo &amp; Juliet</t>
  </si>
  <si>
    <t>16/03/2011</t>
  </si>
  <si>
    <t>UK, USA, Canada</t>
  </si>
  <si>
    <t>Kelly Asbury</t>
  </si>
  <si>
    <t>Rob Sprackling, Johnny Smith</t>
  </si>
  <si>
    <t>James McAvoy, Emily Blunt, Ashley Jensen, Michael Caine, Matt Lucas, Jim Cummings, Maggie Smith, Jason Statham, Ozzy Osbourne, Stephen Merchant, Patrick Stewart, Julie Walters, Hulk Hogan, Kelly Asbury, Richard Wilson</t>
  </si>
  <si>
    <t>James McAvoy</t>
  </si>
  <si>
    <t>James McAvoy, Emily Blunt</t>
  </si>
  <si>
    <t>Separated by a garden fence and a feud, are blue gnomes on one side and red gnomes on the other. This doesn't stop blue Gnomeo and red Juliet from falling in love with each other. Do they have a future together?</t>
  </si>
  <si>
    <t>Separated by a garden fence and</t>
  </si>
  <si>
    <t>tt0378072</t>
  </si>
  <si>
    <t>Hum Tum</t>
  </si>
  <si>
    <t>Kunal Kohli</t>
  </si>
  <si>
    <t>Siddharth Anand, Kunal Kohli</t>
  </si>
  <si>
    <t>Saif Ali Khan, Rani Mukerji, Kiron Kher, Rati Agnihotri, Rishi Kapoor, Jimmy Sheirgill, Abhishek Bachchan, Isha Koppikar, Shenaz Treasury, Singh Bhupesh, Parinita Seth, Shilpa Mehta, Bomi Kapadia, Gulshan, Vivek Madan</t>
  </si>
  <si>
    <t>Saif Ali Khan</t>
  </si>
  <si>
    <t>Saif Ali Khan, Rani Mukerji</t>
  </si>
  <si>
    <t>A novel look at the eternal battle of the sexes and the trials and tribulations of Karan and Rhea and their attempts to understand each other.</t>
  </si>
  <si>
    <t>A novel look at the eternal battle</t>
  </si>
  <si>
    <t>tt0378109</t>
  </si>
  <si>
    <t>Into the Blue</t>
  </si>
  <si>
    <t>Paul Walker, Jessica Alba, Scott Caan, Ashley Scott, Josh Brolin, James Frain, Tyson Beckford, Dwayne Adway, Javon Frazer, Chris Taloa, Peter R.V. Bowleg Jr., Clifford McIntosh, Adam Collins, Gill Montie, Dan Ballard</t>
  </si>
  <si>
    <t>Paul Walker, Jessica Alba</t>
  </si>
  <si>
    <t>A group of divers find themselves in deep trouble with a drug lord after they come upon the illicit cargo of a sunken airplane.</t>
  </si>
  <si>
    <t>A group of divers find themselves</t>
  </si>
  <si>
    <t>tt0378194</t>
  </si>
  <si>
    <t>Kill Bill: Vol. 2</t>
  </si>
  <si>
    <t>Vivica A. Fox, Ambrosia Kelley, Michael Parks, James Parks, Jonathan Loughran, Michael Bowen, Kenji Ohba, Yoshiyuki Morishita, Jun Kunimura, Goro Daimon, Kazuki Kitamura, Akaji Maro, Shun Sugata, Sachiko Fujii, Ronnie Yoshiko Fujiyama</t>
  </si>
  <si>
    <t>Vivica A. Fox</t>
  </si>
  <si>
    <t>Vivica A. Fox, Ambrosia Kelley</t>
  </si>
  <si>
    <t>The Bride continues her quest of vengeance against her former boss and lover Bill, the reclusive bouncer Budd, and the treacherous, one-eyed Elle.</t>
  </si>
  <si>
    <t>The Bride continues her quest</t>
  </si>
  <si>
    <t>tt0378284</t>
  </si>
  <si>
    <t>Machuca</t>
  </si>
  <si>
    <t>Chile, Spain, UK, France</t>
  </si>
  <si>
    <t>Andr√©s Wood</t>
  </si>
  <si>
    <t>Eliseo Altunaga, Roberto Brodsky</t>
  </si>
  <si>
    <t>Mat√≠as Quer, Ariel Mateluna, Manuela Martelli, Aline K√ºppenheim, Ernesto Malbran, Tamara Acosta, Francisco Reyes, Alejandro Trejo, Maria Olga Matte, Gabriela Medina, Luis Dub√≥, Andrea Garc√≠a-Huidobro, Tiago Correa, Pablo Kr√∂gh, Federico Luppi</t>
  </si>
  <si>
    <t>Mat√≠as Quer</t>
  </si>
  <si>
    <t>Mat√≠as Quer, Ariel Mateluna</t>
  </si>
  <si>
    <t>Two 12-year-old Chilean children from different social classes become friends in 1973. They both discover each other's world as political tensions in their country increase.</t>
  </si>
  <si>
    <t>Two 12-year-old Chilean children</t>
  </si>
  <si>
    <t>tt0378793</t>
  </si>
  <si>
    <t>Speak</t>
  </si>
  <si>
    <t>20/01/2004</t>
  </si>
  <si>
    <t>Jessica Sharzer</t>
  </si>
  <si>
    <t>Laurie Halse Anderson, Jessica Sharzer</t>
  </si>
  <si>
    <t>Kristen Stewart, Elizabeth Perkins, Richard Hagerman, Allison Siko, Remy Brommer, Robert John Burke, Grace Ameter, Tyanna Rolley, Leslie Lyles, Hallee Hirsh, Michael Angarano, Kimberly Kish, Megan Pillar, Steve Zahn, D.B. Sweeney</t>
  </si>
  <si>
    <t>Kristen Stewart</t>
  </si>
  <si>
    <t>Kristen Stewart, Elizabeth Perkins</t>
  </si>
  <si>
    <t>After a blurred trauma over the summer, Melinda enters high school a selective mute. Struggling with school, friends, and family, she tells the dark tale of her experiences, and why she has chosen not to speak.</t>
  </si>
  <si>
    <t>After a blurred trauma over the</t>
  </si>
  <si>
    <t>tt0378897</t>
  </si>
  <si>
    <t>Politiki kouzina</t>
  </si>
  <si>
    <t>Greece, Turkey</t>
  </si>
  <si>
    <t>Tassos Boulmetis</t>
  </si>
  <si>
    <t>Georges Corraface, Ieroklis Michaelidis, Renia Louizidou, Tamer Karadagli, Basak K√∂kl√ºkaya, Tassos Bandis, Stelios Mainas, Odysseas Papaspiliopoulos, Markos Osse, Thodoros Exarhos, Athinodoros Prousalis, Kakia Panagiotou, Dina Mihailidou, Themis Panou, G√∂k√ße Akyildiz</t>
  </si>
  <si>
    <t>Georges Corraface</t>
  </si>
  <si>
    <t>Georges Corraface, Ieroklis Michaelidis</t>
  </si>
  <si>
    <t>"A Touch of Spice" is a story about a young Greek boy (Fanis) growing up in Istanbul, whose grandfather, a culinary philosopher and mentor,teaches him that both food and life require a ...</t>
  </si>
  <si>
    <t>"A Touch of Spice" is a story</t>
  </si>
  <si>
    <t>tt0378947</t>
  </si>
  <si>
    <t>Melinda and Melinda</t>
  </si>
  <si>
    <t>22/12/2004</t>
  </si>
  <si>
    <t>Wallace Shawn, Neil Pepe, Stephanie Roth Haberle, Larry Pine, Radha Mitchell, Michael J. Farina, Jonny Lee Miller, Chlo√´ Sevigny, Matt Servitto, Arija Bareikis, Brooke Smith, Zak Orth, Will Ferrell, Andy Borowitz, Amanda Peet</t>
  </si>
  <si>
    <t>Wallace Shawn</t>
  </si>
  <si>
    <t>Wallace Shawn, Neil Pepe</t>
  </si>
  <si>
    <t>Two alternating stories, one comedy and the other tragedy, about Melinda's attempts to straighten out her life.</t>
  </si>
  <si>
    <t>Two alternating stories, one comedy</t>
  </si>
  <si>
    <t>tt0379217</t>
  </si>
  <si>
    <t>Coffee and Cigarettes</t>
  </si>
  <si>
    <t>USA, Japan, Italy</t>
  </si>
  <si>
    <t>Jim Jarmusch</t>
  </si>
  <si>
    <t>Roberto Benigni, Steven Wright, Joie Lee, Cinqu√© Lee, Steve Buscemi, Iggy Pop, Tom Waits, Joseph Rigano, Vinny Vella, Vinny Vella Jr., Renee French, E.J. Rodriguez, Alex Descas, Isaach De Bankol√©, Cate Blanchett</t>
  </si>
  <si>
    <t>Roberto Benigni</t>
  </si>
  <si>
    <t>Roberto Benigni, Steven Wright</t>
  </si>
  <si>
    <t>A series of vignettes that all have coffee and cigarettes in common.</t>
  </si>
  <si>
    <t>A series of vignettes that all</t>
  </si>
  <si>
    <t>tt0379306</t>
  </si>
  <si>
    <t>A Good Woman</t>
  </si>
  <si>
    <t>UK, Italy, Spain, Luxembourg, USA</t>
  </si>
  <si>
    <t>Mike Barker</t>
  </si>
  <si>
    <t>Oscar Wilde, Howard Himelstein</t>
  </si>
  <si>
    <t>Helen Hunt, Scarlett Johansson, Milena Vukotic, Stephen Campbell Moore, Mark Umbers, Roger Hammond, John Standing, Tom Wilkinson, Giorgia Massetti, Diana Hardcastle, Shara Orano, Jane How, Bruce McGuire, Michael Stromme, Antonio Barbaro</t>
  </si>
  <si>
    <t>Helen Hunt</t>
  </si>
  <si>
    <t>Helen Hunt, Scarlett Johansson</t>
  </si>
  <si>
    <t>A 1930s American socialite creates a scandal in the expatriate high society of the Amalfi Coast of Italy when she forms a secretive relationship with a wealthy American unbeknownst to his young wife.</t>
  </si>
  <si>
    <t>A 1930s American socialite creates</t>
  </si>
  <si>
    <t>tt0379725</t>
  </si>
  <si>
    <t>Capote</t>
  </si>
  <si>
    <t>17/02/2006</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</si>
  <si>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</si>
  <si>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</si>
  <si>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</si>
  <si>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Allie Mickelson</t>
  </si>
  <si>
    <t>Allie Mickelson, Kelci Stephenson</t>
  </si>
  <si>
    <t>In 1959, Truman Capote learns of the murder of a Kansas family and decides to write a book about the case. While researching for his novel In Cold Blood, Capote forms a relationship with one of the killers, Perry Smith, who is on death row</t>
  </si>
  <si>
    <t>In 1959, Truman Capote learns</t>
  </si>
  <si>
    <t>tt0379786</t>
  </si>
  <si>
    <t>Serenity</t>
  </si>
  <si>
    <t>Joss Whedon</t>
  </si>
  <si>
    <t>Nathan Fillion, Gina Torres, Alan Tudyk, Morena Baccarin, Adam Baldwin, Jewel Staite, Sean Maher, Summer Glau, Ron Glass, Chiwetel Ejiofor, David Krumholtz, Michael Hitchcock, Sarah Paulson, Yan Feldman, Rafael Feldman</t>
  </si>
  <si>
    <t>Nathan Fillion</t>
  </si>
  <si>
    <t>Nathan Fillion, Gina Torres</t>
  </si>
  <si>
    <t>The crew of the ship Serenity try to evade an assassin sent to recapture one of their members who is telepathic.</t>
  </si>
  <si>
    <t>The crew of the ship Serenity</t>
  </si>
  <si>
    <t>tt0379865</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</si>
  <si>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</si>
  <si>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</si>
  <si>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</si>
  <si>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John Krasinski</t>
  </si>
  <si>
    <t>John Krasinski, David de Vries</t>
  </si>
  <si>
    <t>In 1925, an enterprising pro football player convinces America's too-good-to-be-true college football hero to play for his team and keep the league from going under.</t>
  </si>
  <si>
    <t>In 1925, an enterprising pro football</t>
  </si>
  <si>
    <t>tt0379889</t>
  </si>
  <si>
    <t>The Merchant of Venice</t>
  </si>
  <si>
    <t>UK, Italy, Luxembourg, USA</t>
  </si>
  <si>
    <t>Michael Radford</t>
  </si>
  <si>
    <t>William Shakespeare, Michael Radford</t>
  </si>
  <si>
    <t>Al Pacino, Jeremy Irons, Joseph Fiennes, Lynn Collins, Zuleikha Robinson, Kris Marshall, Charlie Cox, Heather Goldenhersh, Mackenzie Crook, John Sessions, Gregor Fisher, Ron Cook, Allan Corduner, Anton Rodgers, David Harewood</t>
  </si>
  <si>
    <t>Al Pacino, Jeremy Irons</t>
  </si>
  <si>
    <t>In 16th century Venice, when a merchant must default on a large loan from an abused Jewish moneylender for a friend with romantic ambitions, the bitterly vengeful creditor demands a gruesome payment instead.</t>
  </si>
  <si>
    <t>In 16th century Venice, when a</t>
  </si>
  <si>
    <t>tt0379976</t>
  </si>
  <si>
    <t>Savage Grace</t>
  </si>
  <si>
    <t>20/06/2008</t>
  </si>
  <si>
    <t>France, Spain, USA</t>
  </si>
  <si>
    <t>Tom Kalin</t>
  </si>
  <si>
    <t>Howard A. Rodman, Natalie Robins</t>
  </si>
  <si>
    <t>Julianne Moore, Stephen Dillane, Anne Reid, Martin Huber, Minnie Marx, Jim Arnold, Mapi Gal√°n, Barney Clark, Abel Folk, Bel√©n Rueda, Sim√≥n Andreu, Eddie Redmayne, Elena Anaya, Unax Ugalde, Melina Matthews</t>
  </si>
  <si>
    <t>Julianne Moore, Stephen Dillane</t>
  </si>
  <si>
    <t>A dramatization of the shocking Barbara Daly Baekeland murder case, which happened in a posh London flat on Friday 17 November 1972. The bloody crime caused a stir on both sides of the Atlantic and remains one of the most memorable American Tragedies...</t>
  </si>
  <si>
    <t>A dramatization of the shocking</t>
  </si>
  <si>
    <t>tt0380066</t>
  </si>
  <si>
    <t>The Woods</t>
  </si>
  <si>
    <t>David Ross</t>
  </si>
  <si>
    <t>Agnes Bruckner, Emma Campbell, Bruce Campbell, Patricia Clarkson, Lauren Birkell, Jane Gilchrist, Catherine Colvey, Marcia Bennett, Rachel Nichols, Kathleen Mackey, Cary Lawrence, Colleen Williams, Gordon Currie, Jude Beny, Melissa Altro</t>
  </si>
  <si>
    <t>Agnes Bruckner</t>
  </si>
  <si>
    <t>Agnes Bruckner, Emma Campbell</t>
  </si>
  <si>
    <t>Set in 1965 New England, a troubled girl encounters mysterious happenings in the woods surrounding an isolated girls school that she was sent to by her disinterested parents.</t>
  </si>
  <si>
    <t>Set in 1965 New England, a troubled</t>
  </si>
  <si>
    <t>tt0380389</t>
  </si>
  <si>
    <t>Goal!</t>
  </si>
  <si>
    <t>Danny Cannon</t>
  </si>
  <si>
    <t>Mike Jefferies, Adrian Butchart</t>
  </si>
  <si>
    <t>Leonardo Guerra, Tony Plana, Miriam Colon, Kuno Becker, Jorge Cervera, Herman Chavez, Alfredo Rodr√≠guez, Donald Li, Kate Tomlinson, Jake Johnson, Zachary Johnson, Stephen Dillane, Sean Pertwee, Jonathan Hernandez, Alessandro Nivola</t>
  </si>
  <si>
    <t>Leonardo Guerra</t>
  </si>
  <si>
    <t>Leonardo Guerra, Tony Plana</t>
  </si>
  <si>
    <t>The extremely talented Santiago Mu√±ez is spotted by a Newcastle United scout and given a chance at professional football.</t>
  </si>
  <si>
    <t>The extremely talented Santiago</t>
  </si>
  <si>
    <t>tt0380510</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</si>
  <si>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</si>
  <si>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</si>
  <si>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</si>
  <si>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Mark Wahlberg, Rachel Weisz</t>
  </si>
  <si>
    <t>Centers on a young girl who has been murdered and watches over her family - and her killer - from purgatory. She must weigh her desire for vengeance against her desire for her family to heal.</t>
  </si>
  <si>
    <t>Centers on a young girl who has</t>
  </si>
  <si>
    <t>tt0380599</t>
  </si>
  <si>
    <t>Oliver Twist</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</si>
  <si>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</si>
  <si>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</si>
  <si>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</si>
  <si>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Barney Clark</t>
  </si>
  <si>
    <t>Barney Clark, Jeremy Swift</t>
  </si>
  <si>
    <t>An adaptation of the classic Dickens tale, where an orphan meets a pickpocket on the streets of London. From there, he joins a household of boys who are trained to steal for their master.</t>
  </si>
  <si>
    <t>An adaptation of the classic Dickens</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</si>
  <si>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</si>
  <si>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</si>
  <si>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</si>
  <si>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</si>
  <si>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Hilary Duff, Heather Locklear</t>
  </si>
  <si>
    <t>A lonely mother begins receiving romantic e-mails from a secret admirer, unaware that this perfect man is really a creation of her daughter who is trying to cheer her up.</t>
  </si>
  <si>
    <t>A lonely mother begins receiving</t>
  </si>
  <si>
    <t>tt0381061</t>
  </si>
  <si>
    <t>Casino Royale</t>
  </si>
  <si>
    <t>UK, Czech Republic, USA, Germany, Bahamas</t>
  </si>
  <si>
    <t>Daniel Craig, Eva Green, Mads Mikkelsen, Judi Dench, Jeffrey Wright, Giancarlo Giannini, Caterina Murino, Simon Abkarian, Isaach De Bankol√©, Jesper Christensen, Ivana Milicevic, Tobias Menzies, Claudio Santamaria, Sebastien Foucan, Malcolm Sinclair</t>
  </si>
  <si>
    <t>Daniel Craig, Eva Green</t>
  </si>
  <si>
    <t>After earning 00 status and a licence to kill, Secret Agent James Bond sets out on his first mission as 007. Bond must defeat a private banker funding terrorists in a high-stakes game of poker at Casino Royale, Montenegro.</t>
  </si>
  <si>
    <t>After earning 00 status and a</t>
  </si>
  <si>
    <t>tt0381348</t>
  </si>
  <si>
    <t>Kumo no muk√¥, yakusoku no basho</t>
  </si>
  <si>
    <t>Makoto Shinkai, Yoshio Suzuki</t>
  </si>
  <si>
    <t>Makoto Shinkai, Makoto Shinkai</t>
  </si>
  <si>
    <t>Hidetaka Yoshioka, Masato Hagiwara, Yuka Nanri, Unsh√¥ Ishizuka, Kazuhiko Inoue, Risa Mizuno, Hidenobu Kiuchi, Masami Iwasaki, Eiji Takemoto, Takahiro Hirano, Takeshi Maeda, Rie Nakagawa, Y√ªki Nakao, Maki Saitou, Kousuke Kujirai</t>
  </si>
  <si>
    <t>Hidetaka Yoshioka</t>
  </si>
  <si>
    <t>Hidetaka Yoshioka, Masato Hagiwara</t>
  </si>
  <si>
    <t>In an alternate postwar timeline, Japan is divided into the Union-controlled North and the US-controlled South.</t>
  </si>
  <si>
    <t>In an alternate postwar timeline,</t>
  </si>
  <si>
    <t>tt0381681</t>
  </si>
  <si>
    <t>Before Sunset</t>
  </si>
  <si>
    <t>Richard Linklater, Julie Delpy</t>
  </si>
  <si>
    <t>Ethan Hawke, Julie Delpy, Vernon Dobtcheff, Louise Lemoine Torr√®s, Rodolphe Pauly, Mariane Plasteig, Diabolo, Denis Evrard, Albert Delpy, Marie Pillet</t>
  </si>
  <si>
    <t>Ethan Hawke, Julie Delpy</t>
  </si>
  <si>
    <t>Nine years after Jesse and Celine first met, they encounter each other again on the French leg of Jesse's book tour.</t>
  </si>
  <si>
    <t>Nine years after Jesse and Celine</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</si>
  <si>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</si>
  <si>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</si>
  <si>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</si>
  <si>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</si>
  <si>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Shawn Wayans</t>
  </si>
  <si>
    <t>Two disgraced FBI agents go way undercover in an effort to protect hotel heiresses the Wilson sisters from a kidnapping plot.</t>
  </si>
  <si>
    <t>Two disgraced FBI agents go way</t>
  </si>
  <si>
    <t>tt0381849</t>
  </si>
  <si>
    <t>3:10 to Yuma</t>
  </si>
  <si>
    <t>19/10/2007</t>
  </si>
  <si>
    <t>Halsted Welles, Michael Brandt</t>
  </si>
  <si>
    <t>Russell Crowe, Christian Bale, Logan Lerman, Dallas Roberts, Ben Foster, Peter Fonda, Vinessa Shaw, Alan Tudyk, Luce Rains, Gretchen Mol, Lennie Loftin, Rio Alexander, Johnny Whitworth, Shawn Howell, Pat Ricotti</t>
  </si>
  <si>
    <t>Russell Crowe, Christian Bale</t>
  </si>
  <si>
    <t>A small-time rancher agrees to hold a captured outlaw who's awaiting a train to go to court in Yuma. A battle of wills ensues as the outlaw tries to psych out the rancher.</t>
  </si>
  <si>
    <t>A small-time rancher agrees to</t>
  </si>
  <si>
    <t>tt0381940</t>
  </si>
  <si>
    <t>Cargo</t>
  </si>
  <si>
    <t>24/09/2009</t>
  </si>
  <si>
    <t>Switzerland</t>
  </si>
  <si>
    <t>Ivan Engler, Ralph Etter</t>
  </si>
  <si>
    <t>Arnold Bucher, Ivan Engler</t>
  </si>
  <si>
    <t>Anna Katharina Schwabroh, Martin Rapold, Regula Grauwiller, Yangzom Brauen, Pierre Semmler, Claude-Oliver Rudolph, Michael Finger, Gilles Tschudi, Maria Boettner, Noa Strupler, Diego Studer, Vanessa Studer, Christina Tchernychova, Roger Kaufmann, Roman G√ºttinger</t>
  </si>
  <si>
    <t>Anna Katharina Schwabroh</t>
  </si>
  <si>
    <t>Dr. Laura P. takes a job on a cargo spaceship for 4 years plus 4 years back. She'll join her sister on Rhea. 44 months later, in Laura's shift, strange things happen in cargo. The crew is reanimated and the captain dies mysteriously.</t>
  </si>
  <si>
    <t>Dr. Laura P. takes a job on a</t>
  </si>
  <si>
    <t>CHF 4500000</t>
  </si>
  <si>
    <t>tt0381966</t>
  </si>
  <si>
    <t>Creep</t>
  </si>
  <si>
    <t>Christopher Smith</t>
  </si>
  <si>
    <t>Vas Blackwood, Ken Campbell, Kathryn Gilfeather, Franka Potente, Grant Ibbs, Joe Anderson, Jeremy Sheffield, Sean De Vrind, Ian Duncan, Debora Weston, Emily Gilchrist, Craig Fackrell, Elizabeth McKechnie, Kelly Scott, Strapper</t>
  </si>
  <si>
    <t>Vas Blackwood</t>
  </si>
  <si>
    <t>Vas Blackwood, Ken Campbell</t>
  </si>
  <si>
    <t>Trapped in a London subway station, a woman who's being pursued by a potential attacker heads into the unknown labyrinth of tunnels beneath the city's streets.</t>
  </si>
  <si>
    <t>Trapped in a London subway station,</t>
  </si>
  <si>
    <t>tt0381971</t>
  </si>
  <si>
    <t>Curious George</t>
  </si>
  <si>
    <t>23/06/2006</t>
  </si>
  <si>
    <t>USA, Germany, Taiwan, France, Canada, South Korea, UK, Philippines</t>
  </si>
  <si>
    <t>Matthew O'Callaghan</t>
  </si>
  <si>
    <t>Ken Kaufman, Ken Kaufman</t>
  </si>
  <si>
    <t>Frank Welker, Will Ferrell, Shane Baumel, Timyra-Joi Beatty, Eugene Levy, Christopher Chen, Michaela Jill Murphy, Dick Van Dyke, Alexander Gould, Terrence Hardy Jr., Hailey Noelle Johnson, Kelsey Lansdowne, Ariel Winter, Drew Barrymore, David Cross</t>
  </si>
  <si>
    <t>Frank Welker</t>
  </si>
  <si>
    <t>Frank Welker, Will Ferrell</t>
  </si>
  <si>
    <t>The Man in the Yellow Hat is an oddball museum employee who looks after his pet monkey, an inquisitive and wonderful creature whose enthusiasm often gets the best of him.</t>
  </si>
  <si>
    <t>The Man in the Yellow Hat is an</t>
  </si>
  <si>
    <t>tt0382077</t>
  </si>
  <si>
    <t>Hide and Seek</t>
  </si>
  <si>
    <t>Ari Schlossberg</t>
  </si>
  <si>
    <t>Robert De Niro, Dakota Fanning, Famke Janssen, Elisabeth Shue, Amy Irving, Dylan Baker, Melissa Leo, Robert John Burke, Molly Grant Kallins, David Chandler, Stewart Summers, Jake Dylan Baumer</t>
  </si>
  <si>
    <t>Robert De Niro, Dakota Fanning</t>
  </si>
  <si>
    <t>As a widower tries to piece together his life in the wake of his wife's suicide, his daughter finds solace, at first, in her imaginary friend.</t>
  </si>
  <si>
    <t>As a widower tries to piece together</t>
  </si>
  <si>
    <t>tt0382189</t>
  </si>
  <si>
    <t>My Summer of Love</t>
  </si>
  <si>
    <t>Pawel Pawlikowski</t>
  </si>
  <si>
    <t>Helen Cross, Pawel Pawlikowski</t>
  </si>
  <si>
    <t>Natalie Press, Emily Blunt, Paddy Considine, Dean Andrews, Michelle Byrne, Paul Antony-Barber, Lynette Edwards, Kathryn Sumner</t>
  </si>
  <si>
    <t>Natalie Press</t>
  </si>
  <si>
    <t>Natalie Press, Emily Blunt</t>
  </si>
  <si>
    <t>In the Yorkshire countryside, working-class tomboy Mona meets the exotic, pampered Tamsin. Over the summer season, the two young women discover they have much to teach one another, and much to explore together.</t>
  </si>
  <si>
    <t>In the Yorkshire countryside,</t>
  </si>
  <si>
    <t>GBP 1700000</t>
  </si>
  <si>
    <t>tt0382330</t>
  </si>
  <si>
    <t>S√• som i himmelen</t>
  </si>
  <si>
    <t>Kay Pollak</t>
  </si>
  <si>
    <t>Anders Nyberg, Ola Olsson</t>
  </si>
  <si>
    <t>Michael Nyqvist, Frida Hallgren, Helen Sj√∂holm, Lennart J√§hkel, Ingela Olsson, Niklas Falk, Per Morberg, Ylva L√∂√∂f, Andr√© Sj√∂berg, Mikael Rahm, Barbro Kollberg, Axelle Axell, Lasse Pettersson, Ulla-Britt Norrman-Olsson, Nils-Anders Vallg√•rda</t>
  </si>
  <si>
    <t>Michael Nyqvist</t>
  </si>
  <si>
    <t>Michael Nyqvist, Frida Hallgren</t>
  </si>
  <si>
    <t>A famous int'l conductor returns to his small childhood town in northern Sweden for early retirement. He's asked to help with the church choir. He affects the lives of all in the choir.</t>
  </si>
  <si>
    <t>A famous int'l conductor returns</t>
  </si>
  <si>
    <t>SEK 25000000</t>
  </si>
  <si>
    <t>tt0382625</t>
  </si>
  <si>
    <t>The Da Vinci Code</t>
  </si>
  <si>
    <t>19/05/2006</t>
  </si>
  <si>
    <t>USA, Malta, France, UK</t>
  </si>
  <si>
    <t>Akiva Goldsman, Dan Brown</t>
  </si>
  <si>
    <t>Tom Hanks, Audrey Tautou, Ian McKellen, Jean Reno, Paul Bettany, Alfred Molina, J√ºrgen Prochnow, Jean-Yves Berteloot, Etienne Chicot, Jean-Pierre Marielle, Marie-Fran√ßoise Audollent, Rita Davies, Francesco Carnelutti, Seth Gabel, Shane Zaza</t>
  </si>
  <si>
    <t>Tom Hanks, Audrey Tautou</t>
  </si>
  <si>
    <t>A murder inside the Louvre, and clues in Da Vinci paintings, lead to the discovery of a religious mystery protected by a secret society for two thousand years, which could shake the foundations of Christianity.</t>
  </si>
  <si>
    <t>A murder inside the Louvre, and</t>
  </si>
  <si>
    <t>tt0382628</t>
  </si>
  <si>
    <t>K√¥ji Suzuki, Hideo Nakata</t>
  </si>
  <si>
    <t>Jennifer Connelly, John C. Reilly, Tim Roth, Dougray Scott, Pete Postlethwaite, Camryn Manheim, Ariel Gade, Perla Haney-Jardine, Debra Monk, Linda Emond, Bill Buell, J.R. Horne, Elina L√∂wensohn, Warren Belle, Alison Sealy-Smith</t>
  </si>
  <si>
    <t>Jennifer Connelly, John C. Reilly</t>
  </si>
  <si>
    <t>A mother and daughter, still wounded from a bitter custody dispute, hole up in a run-down apartment building. Adding further drama to their plight, they are targeted by the ghost of former resident.</t>
  </si>
  <si>
    <t>A mother and daughter, still wounded</t>
  </si>
  <si>
    <t>tt0382932</t>
  </si>
  <si>
    <t>Ratatouille</t>
  </si>
  <si>
    <t>17/10/2007</t>
  </si>
  <si>
    <t>Brad Bird, Jan Pinkava</t>
  </si>
  <si>
    <t>Patton Oswalt, Ian Holm, Lou Romano, Brian Dennehy, Peter Sohn, Peter O'Toole, Brad Garrett, Janeane Garofalo, Will Arnett, Julius Callahan, James Remar, John Ratzenberger, Teddy Newton, Tony Fucile, Jake Steinfeld</t>
  </si>
  <si>
    <t>Patton Oswalt</t>
  </si>
  <si>
    <t>Patton Oswalt, Ian Holm</t>
  </si>
  <si>
    <t>A rat who can cook makes an unusual alliance with a young kitchen worker at a famous restaurant.</t>
  </si>
  <si>
    <t>A rat who can cook makes an unusual</t>
  </si>
  <si>
    <t>tt0382992</t>
  </si>
  <si>
    <t>Stealth</t>
  </si>
  <si>
    <t>W.D. Richter</t>
  </si>
  <si>
    <t>Josh Lucas, Jessica Biel, Jamie Foxx, Sam Shepard, Richard Roxburgh, Joe Morton, Ian Bliss, Ebon Moss-Bachrach, Michael Denkha, Rocky Helton, Clayton Adams, Maurice Morgan, Woody Naismith, Charles Ndibe, Nicholas Hammond</t>
  </si>
  <si>
    <t>Josh Lucas</t>
  </si>
  <si>
    <t>Josh Lucas, Jessica Biel</t>
  </si>
  <si>
    <t>Deeply ensconced in a top-secret military program, three pilots struggle to bring an artificial intelligence program under control before it initiates the next world war.</t>
  </si>
  <si>
    <t>Deeply ensconced in a top-secret</t>
  </si>
  <si>
    <t>tt0383010</t>
  </si>
  <si>
    <t>The Three Stooges</t>
  </si>
  <si>
    <t>27/06/2012</t>
  </si>
  <si>
    <t>Mike Cerrone, Bobby Farrelly</t>
  </si>
  <si>
    <t>Sean Hayes, Will Sasso, Chris Diamantopoulos, Jane Lynch, Sof√≠a Vergara, Jennifer Hudson, Craig Bierko, Stephen Collins, Larry David, Kirby Heyborne, Carly Craig, Kate Upton, Marianne Leone, Brian Doyle-Murray, Mike 'The Situation' Sorrentino</t>
  </si>
  <si>
    <t>Sean Hayes</t>
  </si>
  <si>
    <t>Sean Hayes, Will Sasso</t>
  </si>
  <si>
    <t>While trying to save their childhood orphanage, Moe, Larry and Curly inadvertently stumble into a murder plot and wind up starring in a reality television show.</t>
  </si>
  <si>
    <t>While trying to save their childhood</t>
  </si>
  <si>
    <t>tt0383028</t>
  </si>
  <si>
    <t>Synecdoche, New York</t>
  </si>
  <si>
    <t>19/06/2014</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</si>
  <si>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</si>
  <si>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</si>
  <si>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A theatre director struggles with</t>
  </si>
  <si>
    <t>tt0383060</t>
  </si>
  <si>
    <t>Zoom</t>
  </si>
  <si>
    <t>Adam Rifkin, David Berenbaum</t>
  </si>
  <si>
    <t>Tim Allen, Courteney Cox, Chevy Chase, Spencer Breslin, Kevin Zegers, Kate Mara, Michael Cassidy, Ryan Whitney Angel, Rip Torn, Cornelia Guest, Ashton Moio, Hunter Aarniokoski, Thomas F. Wilson, Ridge Canipe, Danny McCarthy</t>
  </si>
  <si>
    <t>Tim Allen, Courteney Cox</t>
  </si>
  <si>
    <t>Former superhero Jack is called back to work to transform an unlikely group of ragtag kids into superheroes at a private academy.</t>
  </si>
  <si>
    <t>Former superhero Jack is called</t>
  </si>
  <si>
    <t>tt0383216</t>
  </si>
  <si>
    <t>The Pink Panther</t>
  </si>
  <si>
    <t>24/03/2006</t>
  </si>
  <si>
    <t>Len Blum, Steve Martin</t>
  </si>
  <si>
    <t>Steve Martin, Kevin Kline, Jean Reno, Emily Mortimer, Henry Czerny, Kristin Chenoweth, Roger Rees, Beyonc√©, Philip Goodwin, Henri Garcin, William Abadie, Daniel Sauli, Jean Dell, Anna Katarina, Nick Toren</t>
  </si>
  <si>
    <t>Steve Martin, Kevin Kline</t>
  </si>
  <si>
    <t>Bumbling Inspector Clouseau must solve the murder of a famous soccer coach and find out who stole the infamous Pink Panther diamond.</t>
  </si>
  <si>
    <t>Bumbling Inspector Clouseau must</t>
  </si>
  <si>
    <t>tt0383222</t>
  </si>
  <si>
    <t>BloodRayne</t>
  </si>
  <si>
    <t>Guinevere Turner</t>
  </si>
  <si>
    <t>Kristanna Loken, Michael Madsen, Matthew Davis, Will Sanderson, Geraldine Chaplin, Udo Kier, Meat Loaf, Michael Par√©, Billy Zane, Michelle Rodriguez, Ben Kingsley, Darren Shahlavi, Esteban Cueto, Madalina Constantin, Daniela Nane</t>
  </si>
  <si>
    <t>Kristanna Loken</t>
  </si>
  <si>
    <t>Kristanna Loken, Michael Madsen</t>
  </si>
  <si>
    <t>In the eighteenth century, a vampire escapes from the freak show, in which she once participated, and teams up with a group of vampire slayers to kill the man who raped her mother.</t>
  </si>
  <si>
    <t>In the eighteenth century, a vampire</t>
  </si>
  <si>
    <t>tt0383574</t>
  </si>
  <si>
    <t>Pirates of the Caribbean: Dead Man's Chest</t>
  </si>
  <si>
    <t>13/09/2006</t>
  </si>
  <si>
    <t>Johnny Depp, Orlando Bloom, Keira Knightley, Jack Davenport, Bill Nighy, Jonathan Pryce, Lee Arenberg, Mackenzie Crook, Kevin McNally, David Bailie, Stellan Skarsg√•rd, Tom Hollander, Naomie Harris, Martin Klebba, David Schofield</t>
  </si>
  <si>
    <t>Johnny Depp, Orlando Bloom</t>
  </si>
  <si>
    <t>Jack Sparrow races to recover the heart of Davy Jones to avoid enslaving his soul to Jones' service, as other friends and foes seek the heart for their own agenda as well.</t>
  </si>
  <si>
    <t>Jack Sparrow races to recover</t>
  </si>
  <si>
    <t>tt0383694</t>
  </si>
  <si>
    <t>Vera Drake</t>
  </si>
  <si>
    <t>Mike Leigh</t>
  </si>
  <si>
    <t>Imelda Staunton, Richard Graham, Eddie Marsan, Anna Keaveney, Alex Kelly, Daniel Mays, Phil Davis, Lesley Manville, Sally Hawkins, Simon Chandler, Sam Troughton, Marion Bailey, Sandra Voe, Chris O'Dowd, Adrian Scarborough</t>
  </si>
  <si>
    <t>Imelda Staunton</t>
  </si>
  <si>
    <t>Imelda Staunton, Richard Graham</t>
  </si>
  <si>
    <t>Abortionist Vera Drake finds her beliefs and practices clash with the mores of 1950s Britain--a conflict that leads to tragedy for her family.</t>
  </si>
  <si>
    <t>Abortionist Vera Drake finds her</t>
  </si>
  <si>
    <t>tt0384116</t>
  </si>
  <si>
    <t>G.O.R.A.</t>
  </si>
  <si>
    <t>√ñmer Faruk Sorak</t>
  </si>
  <si>
    <t>Can Yilmaz, Cem Yilmaz</t>
  </si>
  <si>
    <t>Cem Yilmaz, √ñzge √ñzberk, Ozan G√ºven, Safak Sezer, Rasim √ñztekin, Idil Firat, Erdal Tosun, Cezmi Baskin, Muhittin Korkmaz, √ñzkan Ugur, Engin G√ºnaydin, Sercan Aky√ºz, Cihan Ak√ßakarakus, Halil Ak√ßam, Bora Atalay</t>
  </si>
  <si>
    <t>Cem Yilmaz</t>
  </si>
  <si>
    <t>Cem Yilmaz, √ñzge √ñzberk</t>
  </si>
  <si>
    <t>A slick young Turk kidnapped by extraterrestrials shows his great ¬´ humanitarian spirit ¬ª by outwitting the evil commander-in-chief of the planet of G.O.R.A.</t>
  </si>
  <si>
    <t>A slick young Turk kidnapped by</t>
  </si>
  <si>
    <t>tt0384286</t>
  </si>
  <si>
    <t>Cry Wolf</t>
  </si>
  <si>
    <t>Jeff Wadlow</t>
  </si>
  <si>
    <t>Jeff Wadlow, Beau Bauman</t>
  </si>
  <si>
    <t>Erica Yates, Julian Morris, Lindy Booth, Jane Beard, Gary Cole, Jared Padalecki, Jesse Janzen, Paul James, Sandra McCoy, Ethan Cohn, Kristy Wu, Sabrina Gilbert, Ashleigh Pixley, Shauna Sauls, Ranel Johnson</t>
  </si>
  <si>
    <t>Erica Yates</t>
  </si>
  <si>
    <t>Erica Yates, Julian Morris</t>
  </si>
  <si>
    <t>Eight unsuspecting high school seniors at a posh boarding school, who delight themselves on playing games of lies, come face-to-face with terror and learn that nobody believes a liar - even when they're telling the truth.</t>
  </si>
  <si>
    <t>Eight unsuspecting high school</t>
  </si>
  <si>
    <t>tt0384369</t>
  </si>
  <si>
    <t>Napola - Elite f√ºr den F√ºhrer</t>
  </si>
  <si>
    <t>13/01/2005</t>
  </si>
  <si>
    <t>Dennis Gansel</t>
  </si>
  <si>
    <t>Dennis Gansel, Maggie Peren</t>
  </si>
  <si>
    <t>Max Riemelt, Tom Schilling, Jonas J√§germeyr, Leon A. Kersten, Thomas Drechsel, Martin Goeres, Florian Stetter, Devid Striesow, Joachim Bi√ümeier, Michael Schenk, Justus von Dohn√°nyi, Claudia Michelsen, Julie Engelbrecht, Johannes Zirner, Alexander Held</t>
  </si>
  <si>
    <t>Max Riemelt</t>
  </si>
  <si>
    <t>Max Riemelt, Tom Schilling</t>
  </si>
  <si>
    <t>Friedrich's boxing skills gets him in an elite Nazi high school in a castle in 1942. He enrolls against his dad's wish as it promises a brighter future. It's not what he expected.</t>
  </si>
  <si>
    <t>Friedrich's boxing skills gets</t>
  </si>
  <si>
    <t>tt0384537</t>
  </si>
  <si>
    <t>Silent Hill</t>
  </si>
  <si>
    <t>Canada, France, Japan, Australia</t>
  </si>
  <si>
    <t>Radha Mitchell, Sean Bean, Laurie Holden, Deborah Kara Unger, Kim Coates, Tanya Allen, Alice Krige, Jodelle Ferland, Colleen Williams, Ron Gabriel, Eve Crawford, Derek Ritschel, Amanda Hiebert, Nicky Guadagni, Maxine Dumont</t>
  </si>
  <si>
    <t>Radha Mitchell</t>
  </si>
  <si>
    <t>Radha Mitchell, Sean Bean</t>
  </si>
  <si>
    <t>A woman, Rose, goes in search for her adopted daughter within the confines of a strange, desolate town called Silent Hill.</t>
  </si>
  <si>
    <t>A woman, Rose, goes in search</t>
  </si>
  <si>
    <t>tt0384642</t>
  </si>
  <si>
    <t>Kicking &amp; Screaming</t>
  </si>
  <si>
    <t>Leo Benvenuti, Steve Rudnick</t>
  </si>
  <si>
    <t>Will Ferrell, Robert Duvall, Mike Ditka, Kate Walsh, Musetta Vander, Dylan McLaughlin, Josh Hutcherson, Steven Anthony Lawrence, Jeremy Bergman, Elliott Cho, Erik Walker, Dallas McKinney, Francesco Liotti, Alessandro Ruggiero, Sammy Fine</t>
  </si>
  <si>
    <t>Will Ferrell, Robert Duvall</t>
  </si>
  <si>
    <t>Family man Phil Weston, a lifelong victim of his father's competitive nature, takes on the coaching duties of a kids' soccer team, and soon finds that he's also taking on his father's dysfunctional way of relating.</t>
  </si>
  <si>
    <t>Family man Phil Weston, a lifelong</t>
  </si>
  <si>
    <t>tt0384680</t>
  </si>
  <si>
    <t>The Weather Man</t>
  </si>
  <si>
    <t>Steve Conrad</t>
  </si>
  <si>
    <t>Nicolas Cage, Michael Caine, Hope Davis, Gemmenne de la Pe√±a, Nicholas Hoult, Michael Rispoli, Gil Bellows, Judith McConnell, Chris Marrs, Dina Facklis, J. Nicole Brooks, Sia A. Moody, Guy Van Swearingen, Alexander Pine, Jackson Bubala</t>
  </si>
  <si>
    <t>Nicolas Cage, Michael Caine</t>
  </si>
  <si>
    <t>A Chicago weather man, separated from his wife and children, debates whether professional and personal success are mutually exclusive.</t>
  </si>
  <si>
    <t>A Chicago weather man, separated</t>
  </si>
  <si>
    <t>tt0384793</t>
  </si>
  <si>
    <t>Accepted</t>
  </si>
  <si>
    <t>18/08/2006</t>
  </si>
  <si>
    <t>Steve Pink</t>
  </si>
  <si>
    <t>Adam Cooper, Bill Collage</t>
  </si>
  <si>
    <t>Justin Long, Jonah Hill, Adam Herschman, Columbus Short, Maria Thayer, Lewis Black, Blake Lively, Mark Derwin, Ann Cusack, Hannah Marks, Robin Lord Taylor, Sam Horrigan, Joe Hursley, Jeremy Howard, Anthony Heald</t>
  </si>
  <si>
    <t>Justin Long</t>
  </si>
  <si>
    <t>Justin Long, Jonah Hill</t>
  </si>
  <si>
    <t>A high school slacker who's rejected by every school he applies to opts to create his own institution of higher learning, the South Harmon Institute of Technology, on a rundown piece of property near his hometown.</t>
  </si>
  <si>
    <t>A high school slacker who's rejected</t>
  </si>
  <si>
    <t>tt0384806</t>
  </si>
  <si>
    <t>The Amityville Horror</t>
  </si>
  <si>
    <t>Andrew Douglas</t>
  </si>
  <si>
    <t>Scott Kosar, Jay Anson</t>
  </si>
  <si>
    <t>Ryan Reynolds, Melissa George, Jesse James, Jimmy Bennett, Chlo√´ Grace Moretz, Rachel Nichols, Philip Baker Hall, Isabel Conner, Brendan Donaldson, Annabel Armour, Rich Komenich, David Gee, Danny McCarthy, Nancy Lollar, Jos√© Taitano</t>
  </si>
  <si>
    <t>Ryan Reynolds, Melissa George</t>
  </si>
  <si>
    <t>Newlyweds are terrorized by demonic forces after moving into a large house that was the site of a grisly mass murder a year before.</t>
  </si>
  <si>
    <t>Newlyweds are terrorized by demonic</t>
  </si>
  <si>
    <t>tt0384819</t>
  </si>
  <si>
    <t>Azumi</t>
  </si>
  <si>
    <t>Y√ª Koyama, Mataichir√¥ Yamamoto</t>
  </si>
  <si>
    <t>Aya Ueto, Kenji Kohashi, Hiroki Narimiya, Takatoshi Kaneko, Y√ªma Ishigaki, Yasuomi Sano, Shinji Suzuki, Eita, Sh√¥go Yamaguchi, Shun Oguri, Joe Odagiri, Aya Okamoto, Minoru Matsumoto, Hideo Sakaki, Ken'ichi End√¥</t>
  </si>
  <si>
    <t>Aya Ueto</t>
  </si>
  <si>
    <t>Aya Ueto, Kenji Kohashi</t>
  </si>
  <si>
    <t>Raised to deal in cold blooded death, the teenage assassin girl Azumi must defeat three evil warlords while also battling her own heart.</t>
  </si>
  <si>
    <t>Raised to deal in cold blooded</t>
  </si>
  <si>
    <t>tt0385002</t>
  </si>
  <si>
    <t>Hooligans</t>
  </si>
  <si>
    <t>Lexi Alexander</t>
  </si>
  <si>
    <t>Lexi Alexander, Dougie Brimson</t>
  </si>
  <si>
    <t>Elijah Wood, Charlie Hunnam, Claire Forlani, Marc Warren, Leo Gregory, Geoff Bell, Kieran Bew, Henry Goodman, Christopher Hehir, Terence Jay, Ross McCall, Francis Pope, Rafe Spall, David Alexander, Oliver Allison</t>
  </si>
  <si>
    <t>Elijah Wood</t>
  </si>
  <si>
    <t>Elijah Wood, Charlie Hunnam</t>
  </si>
  <si>
    <t>A wrongfully expelled Harvard undergrad moves to London, where he is introduced to the violent underworld of football hooliganism.</t>
  </si>
  <si>
    <t>A wrongfully expelled Harvard</t>
  </si>
  <si>
    <t>tt0385004</t>
  </si>
  <si>
    <t>Shi mian mai fu</t>
  </si>
  <si>
    <t>Feng Li, Bin Wang</t>
  </si>
  <si>
    <t>Takeshi Kaneshiro, Andy Lau, Ziyi Zhang, Dandan Song, Hongfei Zhao, Jun Guo, Shu Zhang, Jiusheng Wang, Zhengyong Zhang, Yongxin Wang, Dong Liu, Qi Zi, Xuedong Qu, Liping Tian, Hongwei Zhao</t>
  </si>
  <si>
    <t>Takeshi Kaneshiro, Andy Lau</t>
  </si>
  <si>
    <t>A romantic police captain breaks a beautiful member of a rebel group out of prison to help her rejoin her fellows, but things are not what they seem.</t>
  </si>
  <si>
    <t>A romantic police captain breaks</t>
  </si>
  <si>
    <t>CNY 100000000</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</si>
  <si>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</si>
  <si>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</si>
  <si>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</si>
  <si>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</si>
  <si>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Dennis Quaid, Topher Grace</t>
  </si>
  <si>
    <t>A middle-aged ad exec is faced with a new boss who's nearly half his age... and who also happens to be sleeping with his daughter.</t>
  </si>
  <si>
    <t>A middle-aged ad exec is faced</t>
  </si>
  <si>
    <t>tt0385307</t>
  </si>
  <si>
    <t>Miss Congeniality 2: Armed &amp; Fabulous</t>
  </si>
  <si>
    <t>John Pasquin</t>
  </si>
  <si>
    <t>Sandra Bullock, Regina King, Enrique Murciano, William Shatner, Ernie Hudson, Heather Burns, Diedrich Bader, Treat Williams, Abraham Benrubi, Nick Offerman, Eileen Brennan, Elisabeth R√∂hm, Leslie Grossman, Lusia Strus, Molly Gottlieb</t>
  </si>
  <si>
    <t>Sandra Bullock, Regina King</t>
  </si>
  <si>
    <t>After Cheryl Frasier (Heather Burns) and Stan Fields (William Shatner) are kidnapped, Gracie Hart (Sandra Bullock) goes undercover in Las Vegas, Nevada to find them.</t>
  </si>
  <si>
    <t>After Cheryl Frasier (Heather</t>
  </si>
  <si>
    <t>tt0385700</t>
  </si>
  <si>
    <t>Fainaru fantaj√Æ sebun adobento chirudoren</t>
  </si>
  <si>
    <t>23/05/2006</t>
  </si>
  <si>
    <t>Tetsuya Nomura, Takeshi Nozue</t>
  </si>
  <si>
    <t>Kazushige Nojima, Brian Gray</t>
  </si>
  <si>
    <t>Takahiro Sakurai, Ayumi It√¥, Sh√¥tar√¥ Morikubo, Maaya Sakamoto, Keiji Fujiwara, Taiten Kusunoki, Y√ªji Kishi, Kenji Nomura, Sh√¥go Suzuki, Masahiro Kobayashi, Kazuyuki Yama, Yumi Kakazu, Hideo Ishikawa, Masachika Ichimura, Miy√ª Tsuzurahara</t>
  </si>
  <si>
    <t>Takahiro Sakurai</t>
  </si>
  <si>
    <t>Takahiro Sakurai, Ayumi It√¥</t>
  </si>
  <si>
    <t>An ex-mercenary is forced out of isolation when three mysterious men kidnap and brainwash the city's children afflicted with the Geostigma disease.</t>
  </si>
  <si>
    <t>An ex-mercenary is forced out</t>
  </si>
  <si>
    <t>tt0385705</t>
  </si>
  <si>
    <t>The Football Factory</t>
  </si>
  <si>
    <t>Nick Love</t>
  </si>
  <si>
    <t>John King, Nick Love</t>
  </si>
  <si>
    <t>Danny Dyer, Frank Harper, Tamer Hassan, Roland Manookian, Neil Maskell, Dudley Sutton, Jamie Foreman, Tony Denham, Calum MacNab, John Junkin, Sophie Linfield, Kara Tointon, Michele Hallak, Daniel Naylor, Alison Egan</t>
  </si>
  <si>
    <t>Danny Dyer</t>
  </si>
  <si>
    <t>Danny Dyer, Frank Harper</t>
  </si>
  <si>
    <t>An insight on the gritty life of a bored male, Chelsea football hooligan who lives for violence, sex, drugs &amp; alcohol.</t>
  </si>
  <si>
    <t>An insight on the gritty life</t>
  </si>
  <si>
    <t>tt0385726</t>
  </si>
  <si>
    <t>Glory Road</t>
  </si>
  <si>
    <t>James Gartner</t>
  </si>
  <si>
    <t>Christopher Cleveland, Bettina Gilois</t>
  </si>
  <si>
    <t>Josh Lucas, Derek Luke, Austin Nichols, Jon Voight, Evan Jones, Schin A.S. Kerr, Alphonso McAuley, Mehcad Brooks, Sam Jones III, Damaine Radcliff, Emily Deschanel, Al Shearer, Red West, Kip Weeks, Mitch Eakins</t>
  </si>
  <si>
    <t>Josh Lucas, Derek Luke</t>
  </si>
  <si>
    <t>In 1966, Texas Western coach Don Haskins led the first all-black starting line-up for a college basketball team to the NCAA national championship.</t>
  </si>
  <si>
    <t>In 1966, Texas Western coach Don</t>
  </si>
  <si>
    <t>tt0385752</t>
  </si>
  <si>
    <t>The Golden Compass</t>
  </si>
  <si>
    <t>14/12/2007</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</si>
  <si>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</si>
  <si>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</si>
  <si>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</si>
  <si>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Nicole Kidman, Daniel Craig</t>
  </si>
  <si>
    <t>In a parallel universe, young Lyra Belacqua journeys to the far North to save her best friend and other kidnapped children from terrible experiments by a mysterious organization.</t>
  </si>
  <si>
    <t>In a parallel universe, young</t>
  </si>
  <si>
    <t>tt0385880</t>
  </si>
  <si>
    <t>Monster House</t>
  </si>
  <si>
    <t>13/10/2006</t>
  </si>
  <si>
    <t>Gil Kenan</t>
  </si>
  <si>
    <t>Dan Harmon, Rob Schrab</t>
  </si>
  <si>
    <t>Ryan Whitney Angel, Steve Buscemi, Mitchel Musso, Catherine O'Hara, Fred Willard, Sam Lerner, Woody Schultz, Ian McConnel, Maggie Gyllenhaal, Jason Lee, Spencer Locke, Kevin James, Nick Cannon, Jon Heder, Kathleen Turner</t>
  </si>
  <si>
    <t>Ryan Whitney Angel</t>
  </si>
  <si>
    <t>Ryan Whitney Angel, Steve Buscemi</t>
  </si>
  <si>
    <t>Three teens discover that their neighbor's house is really a living, breathing, scary monster.</t>
  </si>
  <si>
    <t>Three teens discover that their</t>
  </si>
  <si>
    <t>tt0385887</t>
  </si>
  <si>
    <t>Motherless Brooklyn</t>
  </si>
  <si>
    <t>Edward Norton, Jonathan Lethem</t>
  </si>
  <si>
    <t>Edward Norton, Gugu Mbatha-Raw, Alec Baldwin, Willem Dafoe, Bruce Willis, Ethan Suplee, Cherry Jones, Bobby Cannavale, Dallas Roberts, Josh Pais, Radu Spinghel, Fisher Stevens, Peter Gray Lewis, Robert Wisdom, Michael Kenneth Williams</t>
  </si>
  <si>
    <t>Edward Norton, Gugu Mbatha-Raw</t>
  </si>
  <si>
    <t>In 1950s New York, a lonely private detective afflicted with Tourette's Syndrome ventures to solve the murder of his mentor and only friend.</t>
  </si>
  <si>
    <t>In 1950s New York, a lonely private</t>
  </si>
  <si>
    <t>tt0386005</t>
  </si>
  <si>
    <t>San ging chaat goo si</t>
  </si>
  <si>
    <t>Benny Chan</t>
  </si>
  <si>
    <t>Alan Yuen</t>
  </si>
  <si>
    <t>Jackie Chan, Nicholas Tse, Mak Bau, Tak-Bun Wong, Winnie Leung, Wai-Leung Kwok, Deep Ng, Ken Lo, Tony Ho, Timmy Hung, Tin Chiu Hung, Carl Ng, Andrew Lin, Samuel Pang, Philip Ng</t>
  </si>
  <si>
    <t>Jackie Chan, Nicholas Tse</t>
  </si>
  <si>
    <t>A hero cop accidentally leads his team into a trap from which he is the only survivor. Drowning his guilt in booze, he is eventually assigned a new younger partner who turns out to have his own secrets.</t>
  </si>
  <si>
    <t>A hero cop accidentally leads</t>
  </si>
  <si>
    <t>HKD 80000000</t>
  </si>
  <si>
    <t>tt0386064</t>
  </si>
  <si>
    <t>Taegukgi hwinalrimyeo</t>
  </si>
  <si>
    <t>Je-kyu Kang</t>
  </si>
  <si>
    <t>Richard Epcar, Ji-hoon Han</t>
  </si>
  <si>
    <t>Dong-Gun Jang, Won Bin, Eun-ju Lee, Hyeong-jin Kong, Yeong-ran Lee, Kil-kang Ahn, Jin Jung, Jae-hyeong Jeon, Min-ho Jang, Yun-hie Jo, Jang-Su Bae, Won-hee Cho, Min-sik Choi, Do-Hee Go, Taek-ha Hwang</t>
  </si>
  <si>
    <t>Dong-Gun Jang</t>
  </si>
  <si>
    <t>Dong-Gun Jang, Won Bin</t>
  </si>
  <si>
    <t>When two brothers are forced to fight in the Korean War, the elder decides to take the riskiest missions if it will help shield the younger from battle.</t>
  </si>
  <si>
    <t>When two brothers are forced to</t>
  </si>
  <si>
    <t>tt0386117</t>
  </si>
  <si>
    <t>Where the Wild Things Are</t>
  </si>
  <si>
    <t>30/10/2009</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</si>
  <si>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</si>
  <si>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</si>
  <si>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</si>
  <si>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Max Records</t>
  </si>
  <si>
    <t>Max Records, Pepita Emmerichs</t>
  </si>
  <si>
    <t>Yearning for escape and adventure, a young boy runs away from home and sails to an island filled with creatures that take him in as their king.</t>
  </si>
  <si>
    <t>Yearning for escape and adventure,</t>
  </si>
  <si>
    <t>tt0386140</t>
  </si>
  <si>
    <t>The Legend of Zorro</t>
  </si>
  <si>
    <t>Roberto Orci, Alex Kurtzman</t>
  </si>
  <si>
    <t>Alberto Reyes, Julio Oscar Mechoso, Gustavo S√°nchez Parra, Adrian Alonso, Nick Chinlund, Giovanna Zacar√≠as, Carlos Cobos, Antonio Banderas, Michael Emerson, Shuler Hensley, Pedro Armend√°riz Jr., Mary Crosby, Catherine Zeta-Jones, Mauricio Bonet, Fernando Becerril</t>
  </si>
  <si>
    <t>Alberto Reyes</t>
  </si>
  <si>
    <t>Alberto Reyes, Julio Oscar Mechoso</t>
  </si>
  <si>
    <t>Despite trying to keep his swashbuckling to a minimum, a threat to California's pending statehood causes the adventure-loving Don Alejandro de la Vega and his wife, Elena, to take action.</t>
  </si>
  <si>
    <t>Despite trying to keep his swashbuckling</t>
  </si>
  <si>
    <t>tt0386342</t>
  </si>
  <si>
    <t>Br√∏dre</t>
  </si>
  <si>
    <t>Denmark, UK, Sweden, Norway</t>
  </si>
  <si>
    <t>Susanne Bier</t>
  </si>
  <si>
    <t>Susanne Bier, Anders Thomas Jensen</t>
  </si>
  <si>
    <t>Connie Nielsen, Ulrich Thomsen, Nikolaj Lie Kaas, Sarah Juel Werner, Rebecca L√∏gstrup, Bent Mejding, Solbj√∏rg H√∏jfeldt, Niels Olsen, Paw Henriksen, Lars Hjortsh√∏j, Lars Ranthe, Andr√© Babikian, Lene Maria Christensen, Laura Bro, Henrik Koefoed</t>
  </si>
  <si>
    <t>Connie Nielsen</t>
  </si>
  <si>
    <t>Connie Nielsen, Ulrich Thomsen</t>
  </si>
  <si>
    <t>Two brothers must negotiate changing roles and shifting family dynamics when one is sent to war in Afghanistan.</t>
  </si>
  <si>
    <t>Two brothers must negotiate changing</t>
  </si>
  <si>
    <t>tt0386588</t>
  </si>
  <si>
    <t>Hitch</t>
  </si>
  <si>
    <t>Kevin Bisch</t>
  </si>
  <si>
    <t>Will Smith, Eva Mendes, Kevin James, Amber Valletta, Julie Ann Emery, Adam Arkin, Robinne Lee, Nathan Lee Graham, Michael Rapaport, Jeffrey Donovan, Paula Patton, Philip Bosco, Kevin Sussman, Navia Nguyen, Matt Malloy</t>
  </si>
  <si>
    <t>Will Smith, Eva Mendes</t>
  </si>
  <si>
    <t>While helping his latest client woo the woman of his dreams, a professional "date doctor" finds that his game doesn't quite work on the gossip columnist with whom he's smitten.</t>
  </si>
  <si>
    <t>While helping his latest client</t>
  </si>
  <si>
    <t>tt0386741</t>
  </si>
  <si>
    <t>Renaissance</t>
  </si>
  <si>
    <t>15/03/2006</t>
  </si>
  <si>
    <t>France, Luxembourg, UK</t>
  </si>
  <si>
    <t>Christian Volckman</t>
  </si>
  <si>
    <t>Alexandre de La Patelli√®re, Matthieu Delaporte</t>
  </si>
  <si>
    <t>Daniel Craig, Romola Garai, Ian Holm, Kevork Malikyan, Catherine McCormack, Jonathan Pryce, Robert Dauney, Crystal Shepherd-Cross, Isabelle Van Waes, Max Hayter, Marco Lorenzini, Jerome Causse, Cl√©mentine Baert, Chris Bearne, David Benito</t>
  </si>
  <si>
    <t>Daniel Craig, Romola Garai</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</si>
  <si>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</si>
  <si>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In 2054, Paris is a labyrinth</t>
  </si>
  <si>
    <t>tt0387131</t>
  </si>
  <si>
    <t>The Constant Gardener</t>
  </si>
  <si>
    <t>UK, Germany, Kenya, France, USA, China</t>
  </si>
  <si>
    <t>Fernando Meirelles</t>
  </si>
  <si>
    <t>Jeffrey Caine, John le Carr√©</t>
  </si>
  <si>
    <t>Ralph Fiennes, Rachel Weisz, Hubert Kound√©, Danny Huston, Daniele Harford, Packson Ngugi, Damaris Itenyo Agweyu, Bernard Otieno Oduor, Bill Nighy, Keith Pearson, John Sibi-Okumu, Donald Sumpter, Archie Panjabi, Nick Reding, Gerard McSorley</t>
  </si>
  <si>
    <t>Ralph Fiennes, Rachel Weisz</t>
  </si>
  <si>
    <t>A widower is determined to get to the bottom of a potentially explosive secret involving his wife's murder, big business, and corporate corruption.</t>
  </si>
  <si>
    <t>A widower is determined to get</t>
  </si>
  <si>
    <t>tt0387514</t>
  </si>
  <si>
    <t>Prime</t>
  </si>
  <si>
    <t>Uma Thurman, Meryl Streep, Bryan Greenberg, Jon Abrahams, Adriana Biasi, David Younger, Palmer Brown, Zak Orth, Annie Parisse, Aubrey Dollar, Jerry Adler, Doris Belack, Ato Essandoh, David Anzuelo, Naomi Aborn</t>
  </si>
  <si>
    <t>Uma Thurman, Meryl Streep</t>
  </si>
  <si>
    <t>A career driven professional from Manhattan is wooed by a young painter, who also happens to be the son of her psychoanalyst.</t>
  </si>
  <si>
    <t>A career driven professional from</t>
  </si>
  <si>
    <t>tt0387564</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</si>
  <si>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</si>
  <si>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</si>
  <si>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</si>
  <si>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</si>
  <si>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Leigh Whannell</t>
  </si>
  <si>
    <t>Leigh Whannell, Cary Elwes</t>
  </si>
  <si>
    <t>Two strangers, who awaken in a room with no recollection of how they got there, soon discover they're pawns in a deadly game perpetrated by a notorious serial killer.</t>
  </si>
  <si>
    <t>Two strangers, who awaken in a</t>
  </si>
  <si>
    <t>tt0387575</t>
  </si>
  <si>
    <t>Seed of Chucky</t>
  </si>
  <si>
    <t>USA, UK, Romania</t>
  </si>
  <si>
    <t>Don Mancini</t>
  </si>
  <si>
    <t>Don Mancini, Don Mancini</t>
  </si>
  <si>
    <t>Brad Dourif, Jennifer Tilly, Billy Boyd, Redman, Hannah Spearritt, John Waters, Keith-Lee Castle, Steve West, Tony Gardner, Jason Flemyng, Nicholas Rowe, Stephanie Chambers, Simon James Morgan, Betty Denville, Rebecca Santos</t>
  </si>
  <si>
    <t>Brad Dourif</t>
  </si>
  <si>
    <t>Brad Dourif, Jennifer Tilly</t>
  </si>
  <si>
    <t>Chucky and Tiffany are resurrected by their innocent gender confused Daughter, Glenda, and hit Hollywood, where a movie depicting the killer dolls' murder spree is underway.</t>
  </si>
  <si>
    <t>Chucky and Tiffany are resurrected</t>
  </si>
  <si>
    <t>tt0387808</t>
  </si>
  <si>
    <t>Idiocracy</t>
  </si>
  <si>
    <t>Mike Judge</t>
  </si>
  <si>
    <t>Mike Judge, Mike Judge</t>
  </si>
  <si>
    <t>Luke Wilson, Maya Rudolph, Dax Shepard, Terry Crews, Anthony 'Citric' Campos, David Herman, Sonny Castillo, Kevin McAfee, Robert Musgrave, Michael McCafferty, Christopher Ryan, Justin Long, Heath Jones, Eli Mu√±oz, Patrick Fischler</t>
  </si>
  <si>
    <t>Luke Wilson, Maya Rudolph</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</si>
  <si>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</si>
  <si>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Private Joe Bauers, the definition</t>
  </si>
  <si>
    <t>tt0387877</t>
  </si>
  <si>
    <t>The Black Dahlia</t>
  </si>
  <si>
    <t>29/09/2006</t>
  </si>
  <si>
    <t>Josh Friedman, James Ellroy</t>
  </si>
  <si>
    <t>Josh Hartnett, Scarlett Johansson, Aaron Eckhart, Hilary Swank, Mia Kirshner, Mike Starr, Fiona Shaw, Patrick Fischler, James Otis, John Kavanagh, Troy Evans, Anthony Russell, Pepe Serna, Angus MacInnes, Rachel Miner</t>
  </si>
  <si>
    <t>Josh Hartnett, Scarlett Johansson</t>
  </si>
  <si>
    <t>Two policemen see their personal and professional lives fall apart in the wake of the "Black Dahlia"</t>
  </si>
  <si>
    <t>Two policemen see their personal</t>
  </si>
  <si>
    <t>tt0387898</t>
  </si>
  <si>
    <t>Cach√©</t>
  </si>
  <si>
    <t>14/10/2005</t>
  </si>
  <si>
    <t>France, Austria, Germany, Italy</t>
  </si>
  <si>
    <t>Daniel Auteuil, Juliette Binoche, Maurice B√©nichou, Annie Girardot, Bernard Le Coq, Walid Afkir, Lester Makedonsky, Daniel Duval, Nathalie Richard, Denis Podalyd√®s, A√Øssa Ma√Øga, Caroline Baehr, Christian Benedetti, Philippe Besson, Loic Brabant</t>
  </si>
  <si>
    <t>Daniel Auteuil, Juliette Binoche</t>
  </si>
  <si>
    <t>A married couple is terrorized by a series of surveillance videotapes left on their front porch.</t>
  </si>
  <si>
    <t>A married couple is terrorized</t>
  </si>
  <si>
    <t>tt0388125</t>
  </si>
  <si>
    <t>In Her Shoes</t>
  </si>
  <si>
    <t>Jennifer Weiner, Susannah Grant</t>
  </si>
  <si>
    <t>Cameron Diaz, Anson Mount, Toni Collette, Richard Burgi, Candice Azzara, Brooke Smith, John Mastrangelo Sr., Emilio Mignucci, Mark Feuerstein, Terrance Christopher Jones, Nicole Randall Johnson, Kateri DeMartino, Brandon Karrer, Jon Ingrassia, Jason Peck</t>
  </si>
  <si>
    <t>Cameron Diaz, Anson Mount</t>
  </si>
  <si>
    <t>Strait-laced Rose breaks off relations with her party girl sister, Maggie, over an indiscretion involving Rose's boyfriend. The chilly atmosphere is broken with the arrival of Ella, the grandmother neither sister knew existed.</t>
  </si>
  <si>
    <t>Strait-laced Rose breaks off relations</t>
  </si>
  <si>
    <t>tt0388139</t>
  </si>
  <si>
    <t>It's All Gone Pete Tong</t>
  </si>
  <si>
    <t>Michael Dowse</t>
  </si>
  <si>
    <t>Paul Kaye, Beatriz Batarda, Kate Magowan, Mike Wilmot, Neil Maskell, Monica Maja, Pete Tong, Ron Lloy Hugh Elliston, Dan Antopolski, Tim Plester, Paul Spence, David Lawrence, Steve Oram, Geffen Strummer Kaye, Borja Galban-Fear</t>
  </si>
  <si>
    <t>Paul Kaye</t>
  </si>
  <si>
    <t>Paul Kaye, Beatriz Batarda</t>
  </si>
  <si>
    <t>A famous DJ in the Ibiza club scene finds the alcohol and drug-fueled party that is his life threatened by the progressive loss of his hearing.</t>
  </si>
  <si>
    <t>A famous DJ in the Ibiza club</t>
  </si>
  <si>
    <t>tt0388182</t>
  </si>
  <si>
    <t>King of California</t>
  </si>
  <si>
    <t>16/05/2008</t>
  </si>
  <si>
    <t>Mike Cahill</t>
  </si>
  <si>
    <t>Michael Douglas, Evan Rachel Wood, Willis Burks II, Laura Kachergus, Paul Lieber, Kathleen Wilhoite, Anne L. Nathan, Arthur Santiago, Ashley Greene, Ian Hopps, Anna Khaja, Will Rothhaar, Annie O'Donnell, Greg Davis Jr., Jeanie Hackett</t>
  </si>
  <si>
    <t>Michael Douglas, Evan Rachel Wood</t>
  </si>
  <si>
    <t>An unstable dad who after getting out of a mental institution tries to convince his daughter that there's Spanish gold buried somewhere under suburbia.</t>
  </si>
  <si>
    <t>An unstable dad who after getting</t>
  </si>
  <si>
    <t>tt0388419</t>
  </si>
  <si>
    <t>Christmas with the Kranks</t>
  </si>
  <si>
    <t>John Grisham, Chris Columbus</t>
  </si>
  <si>
    <t>Tim Allen, Jamie Lee Curtis, Dan Aykroyd, M. Emmet Walsh, Elizabeth Franz, Erik Per Sullivan, Cheech Marin, Jake Busey, Austin Pendleton, Tom Poston, Julie Gonzalo, Ren√© Lavan, Caroline Rhea, Felicity Huffman, Patrick Breen</t>
  </si>
  <si>
    <t>Tim Allen, Jamie Lee Curtis</t>
  </si>
  <si>
    <t>With their daughter, Blair, away, Luther and Nora Krank decide to skip Christmas all together until she decides to come home, causing an uproar when they have to celebrate it at the last minute.</t>
  </si>
  <si>
    <t>With their daughter, Blair, away,</t>
  </si>
  <si>
    <t>tt0388473</t>
  </si>
  <si>
    <t>T√¥ky√¥ goddof√¢z√¢zu</t>
  </si>
  <si>
    <t>Satoshi Kon, Sh√¥go Furuya</t>
  </si>
  <si>
    <t>Satoshi Kon, Satoshi Kon</t>
  </si>
  <si>
    <t>T√¥ru Emori, Aya Okamoto, Yoshiaki Umegaki, Sh√¥z√¥ √ézuka, Seiz√¥ Kat√¥, Hiroya Ishimaru, Ry√ªji Saikachi, Y√ªsaku Yara, Ky√¥ko Terase, Mamiko Noto, Akio √îtsuka, Rikiya Koyama, Satomi K√¥rogi, Mitsuru Ogata, Chiyako Shibahara</t>
  </si>
  <si>
    <t>T√¥ru Emori</t>
  </si>
  <si>
    <t>T√¥ru Emori, Aya Okamoto</t>
  </si>
  <si>
    <t>On Christmas Eve, three homeless people living on the streets of Tokyo discover a newborn baby among the trash and set out to find its parents.</t>
  </si>
  <si>
    <t>On Christmas Eve, three homeless</t>
  </si>
  <si>
    <t>tt0388482</t>
  </si>
  <si>
    <t>Transporter 2</t>
  </si>
  <si>
    <t>France, USA, Germany</t>
  </si>
  <si>
    <t>Jason Statham, Alessandro Gassmann, Amber Valletta, Kate Nauta, Matthew Modine, Jason Flemyng, Keith David, Hunter Clary, Shannon Briggs, Fran√ßois Berl√©and, Raymond Tong, George Kapetan, Jeff Chase, Gregg Weiner, Gregg Davis</t>
  </si>
  <si>
    <t>Jason Statham, Alessandro Gassmann</t>
  </si>
  <si>
    <t>Transporter Frank Martin, surfaces in Miami, Florida and is implicated in the kidnapping of the young son of a powerful USA official.</t>
  </si>
  <si>
    <t>Transporter Frank Martin, surfaces</t>
  </si>
  <si>
    <t>tt0388500</t>
  </si>
  <si>
    <t>Beauty Shop</t>
  </si>
  <si>
    <t>30/03/2005</t>
  </si>
  <si>
    <t>Elizabeth Hunter, Kate Lanier</t>
  </si>
  <si>
    <t>Queen Latifah, Alicia Silverstone, Andie MacDowell, Alfre Woodard, Mena Suvari, Della Reese, Golden Brooks, Laura Hayes, Paige Hurd, Lil J.J., LisaRaye McCoy, Keshia Knight Pulliam, Sherri Shepherd, Kimora Lee Simmons, Sheryl Underwood</t>
  </si>
  <si>
    <t>Queen Latifah, Alicia Silverstone</t>
  </si>
  <si>
    <t>A determined hairstylist (Queen Latifah) competes with her former boss (Kevin Bacon) after opening her own business in Atlanta.</t>
  </si>
  <si>
    <t>A determined hairstylist (Queen</t>
  </si>
  <si>
    <t>tt0388795</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</si>
  <si>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</si>
  <si>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</si>
  <si>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</si>
  <si>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Heath Ledger, Jake Gyllenhaal</t>
  </si>
  <si>
    <t>The story of a forbidden and secretive relationship between two cowboys, and their lives over the years.</t>
  </si>
  <si>
    <t>The story of a forbidden and secretive</t>
  </si>
  <si>
    <t>tt0388980</t>
  </si>
  <si>
    <t>The Greatest Game Ever Played</t>
  </si>
  <si>
    <t>Mark Frost, Mark Frost</t>
  </si>
  <si>
    <t>James Paxton, Tom Rack, Armand Laroche, Peter Hurley, Gregory Terlecki, Jonathan Higgins, Matthew Knight, Luke Askew, Amanda Tilson, Elias Koteas, Jamie Merling, Eugenio Esposito, Marnie McPhail, Stephen Dillane, Robin Wilcock</t>
  </si>
  <si>
    <t>James Paxton</t>
  </si>
  <si>
    <t>James Paxton, Tom Rack</t>
  </si>
  <si>
    <t>In the 1913 US Open, 20-year-old Francis Ouimet played golf against his idol, 1900 US Open champion, Englishman Harry Vardon.</t>
  </si>
  <si>
    <t>In the 1913 US Open, 20-year-old</t>
  </si>
  <si>
    <t>tt0389328</t>
  </si>
  <si>
    <t>Rise</t>
  </si>
  <si>
    <t>Robert Forster, Cameron Richardson, Lucy Liu, Allan Rich, Samantha Shelton, Kevin Wheatley, Margo Harshman, Cameron Goodman, Holt McCallany, James D'Arcy, Carla Gugino, Michael Chiklis, Paul Cassell, Mako, Sam Cooper</t>
  </si>
  <si>
    <t>Robert Forster</t>
  </si>
  <si>
    <t>Robert Forster, Cameron Richardson</t>
  </si>
  <si>
    <t>A reporter wakes up in a morgue and finds herself a member of the undead, before vowing revenge against the sect which put her there.</t>
  </si>
  <si>
    <t>A reporter wakes up in a morgue</t>
  </si>
  <si>
    <t>tt0389557</t>
  </si>
  <si>
    <t>Zwartboek</t>
  </si>
  <si>
    <t>Netherlands, Germany, UK, Belgium</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</si>
  <si>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</si>
  <si>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</si>
  <si>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Carice van Houten</t>
  </si>
  <si>
    <t>Carice van Houten, Sebastian Koch</t>
  </si>
  <si>
    <t>In the Nazi-occupied Netherlands during World War II, a Jewish singer infiltrates the regional Gestapo headquarters for the Dutch resistance.</t>
  </si>
  <si>
    <t>In the Nazi-occupied Netherlands</t>
  </si>
  <si>
    <t>tt0389722</t>
  </si>
  <si>
    <t>30 Days of Night</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</si>
  <si>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</si>
  <si>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</si>
  <si>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</si>
  <si>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Josh Hartnett, Melissa George</t>
  </si>
  <si>
    <t>After an Alaskan town is plunged into darkness for a month, it is attacked by a bloodthirsty gang of vampires.</t>
  </si>
  <si>
    <t>After an Alaskan town is plunged</t>
  </si>
  <si>
    <t>tt0389790</t>
  </si>
  <si>
    <t>Bee Movie</t>
  </si>
  <si>
    <t>21/12/2007</t>
  </si>
  <si>
    <t>Simon J. Smith, Steve Hickner</t>
  </si>
  <si>
    <t>Jerry Seinfeld, Spike Feresten</t>
  </si>
  <si>
    <t>Jerry Seinfeld, Ren√©e Zellweger, Matthew Broderick, Patrick Warburton, John Goodman, Chris Rock, Kathy Bates, Barry Levinson, Larry King, Ray Liotta, Sting, Oprah Winfrey, Larry Miller, Megan Mullally, Rip Torn</t>
  </si>
  <si>
    <t>Jerry Seinfeld</t>
  </si>
  <si>
    <t>Jerry Seinfeld, Ren√©e Zellweger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</si>
  <si>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</si>
  <si>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Barry B. Benson, a bee just graduated</t>
  </si>
  <si>
    <t>tt0389860</t>
  </si>
  <si>
    <t>Click</t>
  </si>
  <si>
    <t>Adam Sandler, Kate Beckinsale, Christopher Walken, David Hasselhoff, Henry Winkler, Julie Kavner, Sean Astin, Joseph Castanon, Jonah Hill, Jake Hoffman, Tatum McCann, Lorraine Nicholson, Katie Cassidy, Cameron Monaghan, Jennifer Coolidge</t>
  </si>
  <si>
    <t>Adam Sandler, Kate Beckinsale</t>
  </si>
  <si>
    <t>A workaholic architect finds a universal remote that allows him to fast-forward and rewind to different parts of his life. Complications arise when the remote starts to overrule his choices.</t>
  </si>
  <si>
    <t>A workaholic architect finds a</t>
  </si>
  <si>
    <t>tt0389957</t>
  </si>
  <si>
    <t>Edison</t>
  </si>
  <si>
    <t>David J. Burke</t>
  </si>
  <si>
    <t>Morgan Freeman, Kevin Spacey, Justin Timberlake, LL Cool J, Dylan McDermott, John Heard, Cary Elwes, Roselyn Sanchez, Damien Dante Wayans, Garfield Wilson, Marco Sanchez, Darryl Quon, Andrew Jackson, Tim Perez, Piper Perabo</t>
  </si>
  <si>
    <t>Morgan Freeman, Kevin Spacey</t>
  </si>
  <si>
    <t>Upon discovering a den of corrupt policemen, a fresh-faced journalist makes shaky allies in a jaded reporter and investigator for a powerful district attorney.</t>
  </si>
  <si>
    <t>Upon discovering a den of corrupt</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</si>
  <si>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</si>
  <si>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</si>
  <si>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</si>
  <si>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</si>
  <si>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Billy Bob Thornton, Lucas Black</t>
  </si>
  <si>
    <t>Based on H.G. Bissinger's book, which profiled the economically depressed town of Odessa, Texas and their heroic high school football team, The Permian High Panthers.</t>
  </si>
  <si>
    <t>Based on H.G. Bissinger's book,</t>
  </si>
  <si>
    <t>tt0390221</t>
  </si>
  <si>
    <t>Maria Full of Grace</t>
  </si>
  <si>
    <t>Colombia, Ecuador, USA</t>
  </si>
  <si>
    <t>Joshua Marston</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</si>
  <si>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</si>
  <si>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Catalina Sandino Moreno</t>
  </si>
  <si>
    <t>A pregnant Colombian teenager becomes a drug mule to make some desperately needed money for her family.</t>
  </si>
  <si>
    <t>A pregnant Colombian teenager</t>
  </si>
  <si>
    <t>tt0390384</t>
  </si>
  <si>
    <t>Primer</t>
  </si>
  <si>
    <t>Shane Carruth</t>
  </si>
  <si>
    <t>Shane Carruth, David Sullivan, Casey Gooden, Anand Upadhyaya, Carrie Crawford, Jay Butler, John Carruth, Juan Tapia, Ashley Warren, Samantha Thomson, Chip Carruth, Delaney Price, Jack Pyland, Keith Bradshaw, Ashok Upadhyaya</t>
  </si>
  <si>
    <t>Shane Carruth, David Sullivan</t>
  </si>
  <si>
    <t>Four friends/fledgling entrepreneurs, knowing that there's something bigger and more innovative than the different error-checking devices they've built, wrestle over their new invention.</t>
  </si>
  <si>
    <t>Four friends/fledgling entrepreneurs,</t>
  </si>
  <si>
    <t>tt0390808</t>
  </si>
  <si>
    <t>36 Quai des Orf√®vres</t>
  </si>
  <si>
    <t>Olivier Marchal</t>
  </si>
  <si>
    <t>Olivier Marchal, Franck Mancuso</t>
  </si>
  <si>
    <t>Daniel Auteuil, G√©rard Depardieu, Andr√© Dussollier, Roschdy Zem, Valeria Golino, Daniel Duval, Francis Renaud, Catherine Marchal, Guy Lecluyse, Alain Figlarz, Vincent Moscato, Anne Consigny, St√©phane Metzger, Sol√®ne Biasch, Aurore Auteuil</t>
  </si>
  <si>
    <t>2 cops are promised by the retiring chief of the Paris police that the one, getting the violent gang robbing armored trucks, will get his job. The 2 will do whatever it takes to get the promotion, even if it means breaking the law.</t>
  </si>
  <si>
    <t>2 cops are promised by the retiring</t>
  </si>
  <si>
    <t>EUR 13580000</t>
  </si>
  <si>
    <t>tt0391198</t>
  </si>
  <si>
    <t>The Grudge</t>
  </si>
  <si>
    <t>Stephen Susco, Takashi Shimizu</t>
  </si>
  <si>
    <t>Sarah Michelle Gellar, Jason Behr, William Mapother, Clea DuVall, KaDee Strickland, Grace Zabriskie, Bill Pullman, Rosa Blasi, Ted Raimi, Ryo Ishibashi, Y√¥ko Maki, Yuya Ozeki, Takako Fuji, Takashi Matsuyama, Hiroshi Matsunaga</t>
  </si>
  <si>
    <t>Sarah Michelle Gellar</t>
  </si>
  <si>
    <t>An American nurse living and working in Tokyo is exposed to a mysterious supernatural curse, one that locks a person in a powerful rage before claiming their life and spreading to another victim.</t>
  </si>
  <si>
    <t>An American nurse living and working</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</si>
  <si>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</si>
  <si>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</si>
  <si>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</si>
  <si>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</si>
  <si>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Amanda Peet</t>
  </si>
  <si>
    <t>Amanda Peet, Ashton Kutcher</t>
  </si>
  <si>
    <t>Unaquainted Emily and Oliver join the mile high club together on the way from LAX to NYC - end of story except they meet on and off the next 7 years. Are they meant for each other?</t>
  </si>
  <si>
    <t>Unaquainted Emily and Oliver join</t>
  </si>
  <si>
    <t>tt0392878</t>
  </si>
  <si>
    <t>The Onion Movie</t>
  </si>
  <si>
    <t>Tom Kuntz, Mike Maguire</t>
  </si>
  <si>
    <t>Todd Hanson, Robert Siegel</t>
  </si>
  <si>
    <t>Daniel Chac√≥n, Ken Takemoto, Steven Seagal, Don McManus, Kate Fuglei, Abigail Mavity, Reid Weaver, Brian Powell, Adele Robbins, Jason L. Miller, Brendon Baerg, Len Cariou, Larissa Laskin, Scott Klace, Barbara Pilavin</t>
  </si>
  <si>
    <t>Daniel Chac√≥n</t>
  </si>
  <si>
    <t>Daniel Chac√≥n, Ken Takemoto</t>
  </si>
  <si>
    <t>Satirical interpretations of world events and curious human behavior.</t>
  </si>
  <si>
    <t>Satirical interpretations of world</t>
  </si>
  <si>
    <t>tt0393109</t>
  </si>
  <si>
    <t>Brick</t>
  </si>
  <si>
    <t>Rian Johnson</t>
  </si>
  <si>
    <t>Joseph Gordon-Levitt, Nora Zehetner, Lukas Haas, Noah Fleiss, Matt O'Leary, Emilie de Ravin, Noah Segan, Richard Roundtree, Meagan Good, Brian White, Jonathan Cauff, Reedy Gibbs, Lucas Babin, Tracy Bitterolf, Ari Welkom</t>
  </si>
  <si>
    <t>Joseph Gordon-Levitt</t>
  </si>
  <si>
    <t>A teenage loner pushes his way into the underworld of a high school crime ring to investigate the disappearance of his ex-girlfriend.</t>
  </si>
  <si>
    <t>A teenage loner pushes his way</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</si>
  <si>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</si>
  <si>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</si>
  <si>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</si>
  <si>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</si>
  <si>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Samuel L. Jackson, Rob Brown</t>
  </si>
  <si>
    <t>Controversy surrounds high school basketball coach Ken Carter after he benches his entire team for breaking their academic contract with him.</t>
  </si>
  <si>
    <t>Controversy surrounds high school</t>
  </si>
  <si>
    <t>tt0393735</t>
  </si>
  <si>
    <t>The Shaggy Dog</t>
  </si>
  <si>
    <t>Tim Allen, Kristin Davis, Zena Grey, Spencer Breslin, Danny Glover, Robert Downey Jr., Joshua Leonard, Shawn Pyfrom, Bess Wohl, Jarrad Paul, Annabelle Gurwitch, Jane Curtin, Philip Baker Hall, Joel David Moore, Jeanette Brox</t>
  </si>
  <si>
    <t>Tim Allen, Kristin Davis</t>
  </si>
  <si>
    <t>A man tries to live a normal life despite the fact that he sometimes turns into a sheepdog.</t>
  </si>
  <si>
    <t>A man tries to live a normal life</t>
  </si>
  <si>
    <t>tt0395119</t>
  </si>
  <si>
    <t>Alatriste</t>
  </si>
  <si>
    <t>Flemish</t>
  </si>
  <si>
    <t>Agust√≠n D√≠az Yanes</t>
  </si>
  <si>
    <t>Arturo P√©rez-Reverte, Agust√≠n D√≠az Yanes</t>
  </si>
  <si>
    <t>Viggo Mortensen, Elena Anaya, Unax Ugalde, Eduard Fern√°ndez, Eduardo Noriega, Ariadna Gil, Juan Echanove, Javier C√°mara, Antonio Dechent, Blanca Portillo, Francesc Garrido, Pilar L√≥pez de Ayala, Jes√∫s Castej√≥n, Cristina Marcos, Luis Zahera</t>
  </si>
  <si>
    <t>Viggo Mortensen, Elena Anaya</t>
  </si>
  <si>
    <t>Viggo Mortensen plays the Spanish soldier-turned-mercenary Captain Alatriste, a heroic figure from the country's 17th century imperial wars.</t>
  </si>
  <si>
    <t>Viggo Mortensen plays the Spanish</t>
  </si>
  <si>
    <t>EUR 24000000</t>
  </si>
  <si>
    <t>tt0395125</t>
  </si>
  <si>
    <t>Crimen ferpecto</t>
  </si>
  <si>
    <t>Spain, Italy</t>
  </si>
  <si>
    <t>Guillermo Toledo, M√≥nica Cervera, Luis Varela, Enrique Vill√©n, Fernando Tejero, Javier Guti√©rrez, Kira Mir√≥, Rosario Pardo, Gracia Olayo, Jos√© Alias, Pen√©lope Velasco, Montse Mostaza, Eduardo G√≥mez, Enrique Mart√≠nez, Alicia And√∫jar</t>
  </si>
  <si>
    <t>Guillermo Toledo</t>
  </si>
  <si>
    <t>Guillermo Toledo, M√≥nica Cervera</t>
  </si>
  <si>
    <t>An ambitious salesman will do anything for that big promotion he's been chasing, but inevitably, he will learn that there is no such thing as the perfect crime.</t>
  </si>
  <si>
    <t>An ambitious salesman will do</t>
  </si>
  <si>
    <t>EUR 4750000</t>
  </si>
  <si>
    <t>tt0395169</t>
  </si>
  <si>
    <t>Hotel Rwanda</t>
  </si>
  <si>
    <t>UK, South Africa, Italy</t>
  </si>
  <si>
    <t>Kinyarwanda</t>
  </si>
  <si>
    <t>Terry George</t>
  </si>
  <si>
    <t>Keir Pearson, Terry George</t>
  </si>
  <si>
    <t>Xolani Mali, Don Cheadle, Desmond Dube, Hakeem Kae-Kazim, Tony Kgoroge, Rosie Motene, Neil McCarthy, Mabutho 'Kid' Sithole, Nick Nolte, Fana Mokoena, Jeremiah Ndlovu, Sophie Okonedo, Lebo Mashile, Antonio David Lyons, Leleti Khumalo</t>
  </si>
  <si>
    <t>Xolani Mali</t>
  </si>
  <si>
    <t>Xolani Mali, Don Cheadle</t>
  </si>
  <si>
    <t>Paul Rusesabagina, a hotel manager, houses over a thousand Tutsi refugees during their struggle against the Hutu militia in Rwanda, Africa.</t>
  </si>
  <si>
    <t>Paul Rusesabagina, a hotel manager,</t>
  </si>
  <si>
    <t>tt0395251</t>
  </si>
  <si>
    <t>The Producers</t>
  </si>
  <si>
    <t>17/03/2006</t>
  </si>
  <si>
    <t>Susan Stroman</t>
  </si>
  <si>
    <t>Mel Brooks, Thomas Meehan</t>
  </si>
  <si>
    <t>Nathan Lane, Matthew Broderick, Uma Thurman, Will Ferrell, Gary Beach, Roger Bart, Eileen Essell, Michael McKean, David Huddleston, Debra Monk, Andrea Martin, Jon Lovitz, Bryn Dowling, Meg Gillentine, Kevin Ligon</t>
  </si>
  <si>
    <t>Nathan Lane</t>
  </si>
  <si>
    <t>Nathan Lane, Matthew Broderick</t>
  </si>
  <si>
    <t>After putting together another Broadway flop, down-on-his-luck Producer Max Bialystock teams up with timid accountant Leo Bloom in a get-rich-quick scheme to put on the world's worst show.</t>
  </si>
  <si>
    <t>After putting together another</t>
  </si>
  <si>
    <t>tt0395495</t>
  </si>
  <si>
    <t>Catch and Release</t>
  </si>
  <si>
    <t>Jennifer Garner, Timothy Olyphant, Sam Jaeger, Kevin Smith, Juliette Lewis, Joshua Friesen, Fiona Shaw, Tina Lifford, Georgia Craig, Christopher Redman, Joyce Krenz, Sonja Bennett, Yorgo Constantine, Dan Parker, Nancy Hower</t>
  </si>
  <si>
    <t>Jennifer Garner, Timothy Olyphant</t>
  </si>
  <si>
    <t>A woman struggles to accept the death of her fianc√© and the secrets he kept from her as she rebuilds her life.</t>
  </si>
  <si>
    <t>A woman struggles to accept the</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</si>
  <si>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</si>
  <si>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</si>
  <si>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</si>
  <si>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</si>
  <si>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Sid Haig</t>
  </si>
  <si>
    <t>Sid Haig, Bill Moseley</t>
  </si>
  <si>
    <t>The murderous, backwoods Firefly family take to the road to escape a vengeful police force which is not afraid of being as ruthless as their target.</t>
  </si>
  <si>
    <t>The murderous, backwoods Firefly</t>
  </si>
  <si>
    <t>tt0395699</t>
  </si>
  <si>
    <t>The Pacifier</t>
  </si>
  <si>
    <t>Thomas Lennon, Robert Ben Garant</t>
  </si>
  <si>
    <t>Vin Diesel, Lauren Graham, Faith Ford, Brittany Snow, Max Thieriot, Chris Potter, Carol Kane, Brad Garrett, Morgan York, Kegan Hoover, Logan Hoover, Bo Vink, Luke Vink, Tate Donovan, Scott Thompson</t>
  </si>
  <si>
    <t>Vin Diesel, Lauren Graham</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</si>
  <si>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</si>
  <si>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Having recovered from wounds received</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</si>
  <si>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</si>
  <si>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</si>
  <si>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</si>
  <si>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</si>
  <si>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Charlize Theron, Thomas Curtis</t>
  </si>
  <si>
    <t>A fictionalized account of the first major successful sexual harassment case in the United States, Jenson vs. Eveleth Mines, where a woman who endured a range of abuse while working as a miner filed and won the landmark 1984 lawsuit.</t>
  </si>
  <si>
    <t>A fictionalized account of the</t>
  </si>
  <si>
    <t>tt0396171</t>
  </si>
  <si>
    <t>Perfume: The Story of a Murderer</t>
  </si>
  <si>
    <t>Germany, France, Spain, USA</t>
  </si>
  <si>
    <t>Andrew Birkin, Bernd Eichinger</t>
  </si>
  <si>
    <t>Ben Whishaw, Francesc Albiol, Gonzalo Cunill, Roger Salvany, Andr√©s Herrera, Simon Chandler, David Calder, Richard Felix, Birgit Minichmayr, Reg Wilson, Catherine Boisgontier, N√∫ria Casas, Carlos Gramaje, Sian Thomas, Michael Smiley</t>
  </si>
  <si>
    <t>Ben Whishaw</t>
  </si>
  <si>
    <t>Ben Whishaw, Francesc Albiol</t>
  </si>
  <si>
    <t>Jean-Baptiste Grenouille, born with a superior olfactory sense, creates the world's finest perfume. His work, however, takes a dark turn as he searches for the ultimate scent.</t>
  </si>
  <si>
    <t>Jean-Baptiste Grenouille, born</t>
  </si>
  <si>
    <t>tt0396184</t>
  </si>
  <si>
    <t>Pusher II</t>
  </si>
  <si>
    <t>25/12/2004</t>
  </si>
  <si>
    <t>Denmark, UK</t>
  </si>
  <si>
    <t>Nicolas Winding Refn</t>
  </si>
  <si>
    <t>Mads Mikkelsen, Leif Sylvester, Anne S√∏rensen, √òyvind Hagen-Traberg, Kurt Nielsen, Karsten Schr√∏der, Maria Erwolter, Dan Dommer, Sven Erik Eskeland Larsen, Jean Pierre Peuleve, Zlatko Buric, Maya Ababadjani, Maria Mendoza, Luis Werner Grau, Lasse Wenkers</t>
  </si>
  <si>
    <t>Mads Mikkelsen</t>
  </si>
  <si>
    <t>Mads Mikkelsen, Leif Sylvester</t>
  </si>
  <si>
    <t>Tonny is released from prison - again. This time he has his mind set on changing his broken down life, but that is easier said than done.</t>
  </si>
  <si>
    <t>Tonny is released from prison</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</si>
  <si>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</si>
  <si>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</si>
  <si>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</si>
  <si>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</si>
  <si>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Owen Wilson, Vince Vaughn</t>
  </si>
  <si>
    <t>John Beckwith and Jeremy Grey, a pair of committed womanizers who sneak into weddings to take advantage of the romantic tinge in the air, find themselves at odds with one another when John meets and falls for Claire Cleary.</t>
  </si>
  <si>
    <t>John Beckwith and Jeremy Grey,</t>
  </si>
  <si>
    <t>tt0396555</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</si>
  <si>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</si>
  <si>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</si>
  <si>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</si>
  <si>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</si>
  <si>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Angela Bassett</t>
  </si>
  <si>
    <t>Angela Bassett, Daniel Hansen</t>
  </si>
  <si>
    <t>Lewis is a brilliant inventor who meets mysterious stranger named Wilbur Robinson, whisking Lewis away in a time machine and together they team up to track down Bowler Hat Guy in a showdown that ends with an unexpected twist of fate.</t>
  </si>
  <si>
    <t>Lewis is a brilliant inventor</t>
  </si>
  <si>
    <t>tt0396592</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</si>
  <si>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</si>
  <si>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</si>
  <si>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</si>
  <si>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Kenan Thompson</t>
  </si>
  <si>
    <t>Kenan Thompson, Kyla Pratt</t>
  </si>
  <si>
    <t>Fat Albert and the Cosby Kids come to life and step out of their animated, inner-city Philadelphia world.</t>
  </si>
  <si>
    <t>Fat Albert and the Cosby Kids</t>
  </si>
  <si>
    <t>tt0396652</t>
  </si>
  <si>
    <t>Ice Princess</t>
  </si>
  <si>
    <t>Tim Fywell</t>
  </si>
  <si>
    <t>Meg Cabot, Hadley Davis</t>
  </si>
  <si>
    <t>Michelle Trachtenberg, Joan Cusack, Amy Stewart, Steve Ross, Hayden Panettiere, Kim Cattrall, Trevor Blumas, Kirsten Olson, Jocelyn Lai, Connie Ray, Paul Sun-Hyung Lee, Roy Bradshaw, Mark Hird, Ben Gilbank, Thanh Nguyen</t>
  </si>
  <si>
    <t>Michelle Trachtenberg</t>
  </si>
  <si>
    <t>With the help of her coach, her mom, and the boy who drives the Zamboni machine, nothing can stop Casey (Trachtenberg) from realizing her dream to be a champion figure skater.</t>
  </si>
  <si>
    <t>With the help of her coach, her</t>
  </si>
  <si>
    <t>tt0396752</t>
  </si>
  <si>
    <t>Nanny McPhee</t>
  </si>
  <si>
    <t>Kirk Jones</t>
  </si>
  <si>
    <t>Emma Thompson, Christianna Brand</t>
  </si>
  <si>
    <t>Emma Thompson, Colin Firth, Kelly Macdonald, Thomas Brodie-Sangster, Eliza Bennett, Jennifer Rae Daykin, Rapha√´l Coleman, Samuel Honywood, Holly Gibbs, Hebe Barnes, Zinnia Barnes, Angela Lansbury, Celia Imrie, Imelda Staunton, Elizabeth Berrington</t>
  </si>
  <si>
    <t>Emma Thompson</t>
  </si>
  <si>
    <t>Emma Thompson, Colin Firth</t>
  </si>
  <si>
    <t>A governess uses magic to rein in the behavior of seven ne'er-do-well children in her charge.</t>
  </si>
  <si>
    <t>A governess uses magic to rein</t>
  </si>
  <si>
    <t>tt0397044</t>
  </si>
  <si>
    <t>Blood and Chocolate</t>
  </si>
  <si>
    <t>USA, UK, Germany, Romania</t>
  </si>
  <si>
    <t>Katja von Garnier</t>
  </si>
  <si>
    <t>Ehren Kruger, Christopher Landon</t>
  </si>
  <si>
    <t>Agnes Bruckner, Hugh Dancy, Olivier Martinez, Katja Riemann, Bryan Dick, Chris Geere, Tom Harper, John Kerr, Jack Wilson, Vitalie Ursu, Bogdan Voda, Kata Dob√≥, Rodica Mandache, Sandu Mihai Gruia, Helga Racz</t>
  </si>
  <si>
    <t>Agnes Bruckner, Hugh Dancy</t>
  </si>
  <si>
    <t>A teenage werewolf is torn between honoring her family's secret and her love for a man.</t>
  </si>
  <si>
    <t>A teenage werewolf is torn between</t>
  </si>
  <si>
    <t>tt0397065</t>
  </si>
  <si>
    <t>House of Wax</t>
  </si>
  <si>
    <t>Jaume Collet-Serra</t>
  </si>
  <si>
    <t>Charles Belden, Chad Hayes</t>
  </si>
  <si>
    <t>Elisha Cuthbert, Chad Michael Murray, Brian Van Holt, Paris Hilton, Jared Padalecki, Jon Abrahams, Robert Ri'chard, Dragicia Debert, Thomas Adamson, Murray Smith, Sam Harkess, Damon Herriman, Andy Anderson</t>
  </si>
  <si>
    <t>Elisha Cuthbert, Chad Michael Murray</t>
  </si>
  <si>
    <t>A group of unwitting teens are stranded near a strange wax museum and soon must fight to survive and keep from becoming the next exhibit.</t>
  </si>
  <si>
    <t>A group of unwitting teens are</t>
  </si>
  <si>
    <t>tt0397078</t>
  </si>
  <si>
    <t>Just My Luck</t>
  </si>
  <si>
    <t>I. Marlene King, Amy Harris</t>
  </si>
  <si>
    <t>Lindsay Lohan, Chris Pine, Samaire Armstrong, Bree Turner, Faizon Love, Missi Pyle, Makenzie Vega, Carlos Ponce, Tom Fletcher, Danny Jones, Harry Judd, Dougie Poynter, Tovah Feldshuh, Jaqueline Fleming, Dane Rhodes</t>
  </si>
  <si>
    <t>Lindsay Lohan, Chris Pine</t>
  </si>
  <si>
    <t>Manhattanite Ashley is known to many as the luckiest woman around. After a chance encounter with a down-and-out young man, however, she realizes that she's swapped her fortune for his.</t>
  </si>
  <si>
    <t>Manhattanite Ashley is known to</t>
  </si>
  <si>
    <t>tt0397101</t>
  </si>
  <si>
    <t>The Skeleton Key</t>
  </si>
  <si>
    <t>Kate Hudson, Gena Rowlands, John Hurt, Peter Sarsgaard, Joy Bryant, Maxine Barnett, Fahnlohnee R. Harris, Marion Zinser, Deneen Tyler, Ann Dalrymple, Trula M. Marcus, Tonya Staten, Thomas Uskali, Jen Apgar, Forrest Landis</t>
  </si>
  <si>
    <t>Kate Hudson, Gena Rowlands</t>
  </si>
  <si>
    <t>A hospice nurse working at a spooky New Orleans plantation home finds herself entangled in a mystery involving the house's dark past.</t>
  </si>
  <si>
    <t>A hospice nurse working at a spooky</t>
  </si>
  <si>
    <t>tt0397313</t>
  </si>
  <si>
    <t>Eight Below</t>
  </si>
  <si>
    <t>31/03/2006</t>
  </si>
  <si>
    <t>Frank Marshall</t>
  </si>
  <si>
    <t>David DiGilio, Toshir√¥ Ishid√¥</t>
  </si>
  <si>
    <t>Paul Walker, Bruce Greenwood, Moon Bloodgood, Wendy Crewson, Gerard Plunkett, August Schellenberg, Jason Biggs, D.J., Timba, Koda, Jasmin, Apache, Buck, Noble, Troika</t>
  </si>
  <si>
    <t>Paul Walker, Bruce Greenwood</t>
  </si>
  <si>
    <t>Brutal cold forces two Antarctic explorers to leave their team of sled dogs behind as they fend for their survival.</t>
  </si>
  <si>
    <t>Brutal cold forces two Antarctic</t>
  </si>
  <si>
    <t>tt0397535</t>
  </si>
  <si>
    <t>Memoirs of a Geisha</t>
  </si>
  <si>
    <t>USA, Japan, France</t>
  </si>
  <si>
    <t>Robin Swicord, Arthur Golden</t>
  </si>
  <si>
    <t>Suzuka Ohgo, Togo Igawa, Mako, Samantha Futerman, Elizabeth Sung, Thomas Ikeda, Li Gong, Tsai Chin, Kaori Momoi, Zoe Weizenbaum, David Okihiro, Miyako Tachibana, Kotoko Kawamura, Karl Yune, Eugenia Yuan</t>
  </si>
  <si>
    <t>Suzuka Ohgo</t>
  </si>
  <si>
    <t>Suzuka Ohgo, Togo Igawa</t>
  </si>
  <si>
    <t>Nitta Sayuri reveals how she transcended her fishing-village roots and became one of Japan's most celebrated geisha.</t>
  </si>
  <si>
    <t>Nitta Sayuri reveals how she transcended</t>
  </si>
  <si>
    <t>tt0397619</t>
  </si>
  <si>
    <t>Samaria</t>
  </si>
  <si>
    <t>Eol Lee, Ji-min Kwak, Yeo-reum Han, Hyun-min Kwon, Yong Oh, Gyun-Ho Im, Yun-su Jeong, Jong-gil Lee, Taek-gi Sin, Jung-gi Park, Gul-seon Kim, Seung-won Seo, Jae-ik Yu, Soo-Jeong Lee, In-gi Jeong</t>
  </si>
  <si>
    <t>Eol Lee</t>
  </si>
  <si>
    <t>Eol Lee, Ji-min Kwak</t>
  </si>
  <si>
    <t>Jae-Young is an amateur prostitute who sleeps with men while her best friend Yeo-Jin "manages" her, fixing dates, taking care of the money and making sure the coast is clear. When Jae-Young...</t>
  </si>
  <si>
    <t>Jae-Young is an amateur prostitute</t>
  </si>
  <si>
    <t>tt0397892</t>
  </si>
  <si>
    <t>Bolt</t>
  </si>
  <si>
    <t>28/11/2008</t>
  </si>
  <si>
    <t>Byron Howard, Chris Williams</t>
  </si>
  <si>
    <t>Dan Fogelman, Chris Williams</t>
  </si>
  <si>
    <t>John Travolta, Miley Cyrus, Susie Essman, Mark Walton, Malcolm McDowell, James Lipton, Greg Germann, Diedrich Bader, Nick Swardson, J.P. Manoux, Dan Fogelman, Kari Wahlgren, Chlo√´ Grace Moretz, Randy Savage, Ronn Moss</t>
  </si>
  <si>
    <t>John Travolta, Miley Cyrus</t>
  </si>
  <si>
    <t>The canine star of a fictional sci-fi/action show that believes his powers are real embarks on a cross country trek to save his co-star from a threat he believes is just as real.</t>
  </si>
  <si>
    <t>The canine star of a fictional</t>
  </si>
  <si>
    <t>tt0398017</t>
  </si>
  <si>
    <t>Derailed</t>
  </si>
  <si>
    <t>13/01/2006</t>
  </si>
  <si>
    <t>Stuart Beattie, James Siegel</t>
  </si>
  <si>
    <t>Vincent Cassel, Clive Owen, Addison Timlin, Melissa George, Jennifer Aniston, Sandra Bee, RZA, William Armstrong, Tom Conti, Rachael Blake, Richard Leaf, Xzibit, Catherine McCord, Denis O'Hare, Georgina Chapman</t>
  </si>
  <si>
    <t>Vincent Cassel, Clive Owen</t>
  </si>
  <si>
    <t>When two married business executives having an affair are blackmailed by a violent criminal, the two must turn the tables on him to save their families.</t>
  </si>
  <si>
    <t>When two married business executives</t>
  </si>
  <si>
    <t>tt0398027</t>
  </si>
  <si>
    <t>Down in the Valley</t>
  </si>
  <si>
    <t>20/10/2006</t>
  </si>
  <si>
    <t>David Jacobson</t>
  </si>
  <si>
    <t>Edward Norton, Evan Rachel Wood, David Morse, Rory Culkin, Bruce Dern, John Diehl, Geoffrey Lewis, Elizabeth Pe√±a, Kat Dennings, Hunter Parrish, Aviva Baumann, Aaron Fors, Heather Ashleigh, Jennifer Echols, Cesar Flores</t>
  </si>
  <si>
    <t>Edward Norton, Evan Rachel Wood</t>
  </si>
  <si>
    <t>Set in the present-day San Fernando Valley, the project revolves around a delusional man who believes he's a cowboy and the relationship that he starts with a rebellious young woman.</t>
  </si>
  <si>
    <t>Set in the present-day San Fernando</t>
  </si>
  <si>
    <t>tt0398165</t>
  </si>
  <si>
    <t>The Longest Yard</t>
  </si>
  <si>
    <t>Al Ruddy, Tracy Keenan Wynn</t>
  </si>
  <si>
    <t>Adam Sandler, Chris Rock, Burt Reynolds, Nelly, Michael Irvin, Walter Williamson, Bill Goldberg, Terry Crews, Bob Sapp, Nicholas Turturro, Dalip Singh, Lobo Sebastian, Joey Diaz, Steve Reevis, David Patrick Kelly</t>
  </si>
  <si>
    <t>Adam Sandler, Chris Rock</t>
  </si>
  <si>
    <t>Prison inmates form a football team to challenge the prison guards.</t>
  </si>
  <si>
    <t>Prison inmates form a football</t>
  </si>
  <si>
    <t>tt0398286</t>
  </si>
  <si>
    <t>Tangled</t>
  </si>
  <si>
    <t>26/11/2010</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</si>
  <si>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</si>
  <si>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</si>
  <si>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</si>
  <si>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Mandy Moore, Zachary Levi</t>
  </si>
  <si>
    <t>The magically long-haired Rapunzel has spent her entire life in a tower, but now that a runaway thief has stumbled upon her, she is about to discover the world for the first time, and who she really is.</t>
  </si>
  <si>
    <t>The magically long-haired Rapunzel</t>
  </si>
  <si>
    <t>tt0398375</t>
  </si>
  <si>
    <t>Rumor Has It...</t>
  </si>
  <si>
    <t>23/12/2005</t>
  </si>
  <si>
    <t>Ted Griffin</t>
  </si>
  <si>
    <t>Jennifer Aniston, Kevin Costner, Shirley MacLaine, Mark Ruffalo, Richard Jenkins, Christopher McDonald, Steve Sandvoss, Mena Suvari, Mike Vogel, Rob Lanza, Lisa Vachon, Trevor Stock, Jennifer Taylor, Marcia Ann Burrs, Lynn Wanlass</t>
  </si>
  <si>
    <t>Jennifer Aniston, Kevin Costner</t>
  </si>
  <si>
    <t>Sarah Huttinger is a woman who learns that her family was the inspiration for the book and film "The Graduate" -- and that she just might be the offspring of the well-documented event.</t>
  </si>
  <si>
    <t>Sarah Huttinger is a woman who</t>
  </si>
  <si>
    <t>tt0398712</t>
  </si>
  <si>
    <t>Assault on Precinct 13</t>
  </si>
  <si>
    <t>Jean-Fran√ßois Richet</t>
  </si>
  <si>
    <t>John Carpenter, James DeMonaco</t>
  </si>
  <si>
    <t>Ethan Hawke, Laurence Fishburne, Gabriel Byrne, Maria Bello, Drea de Matteo, John Leguizamo, Brian Dennehy, Ja Rule, Currie Graham, Aisha Hinds, Matt Craven, Fulvio Cecere, Peter Bryant, Kim Coates, Hugh Dillon</t>
  </si>
  <si>
    <t>Ethan Hawke, Laurence Fishburne</t>
  </si>
  <si>
    <t>A police sergeant must rally the cops and prisoners together to protect themselves on New Year's Eve, just as corrupt policeman surround the station with the intent of killing all to keep their deception in the ranks.</t>
  </si>
  <si>
    <t>A police sergeant must rally the</t>
  </si>
  <si>
    <t>tt0398808</t>
  </si>
  <si>
    <t>Bridge to Terabithia</t>
  </si>
  <si>
    <t>30/03/2007</t>
  </si>
  <si>
    <t>Gabor Csupo</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</si>
  <si>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</si>
  <si>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</si>
  <si>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Josh Hutcherson</t>
  </si>
  <si>
    <t>Josh Hutcherson, AnnaSophia Robb</t>
  </si>
  <si>
    <t>A preteen's life turns upside down when he befriends the new girl in school and they imagine a whole new fantasy world to escape reality.</t>
  </si>
  <si>
    <t>A preteen's life turns upside</t>
  </si>
  <si>
    <t>tt0398883</t>
  </si>
  <si>
    <t>Le conseguenze dell'amore</t>
  </si>
  <si>
    <t>Paolo Sorrentino</t>
  </si>
  <si>
    <t>Toni Servillo, Olivia Magnani, Adriano Giannini, Antonio Ballerio, Gianna Paola Scaffidi, Nino D'Agata, Vincenzo Vitagliano, Diego Ribon, Gilberto Idonea, Giselda Volodi, Giovanni Vettorazzo, Gaetano Bruno, Ana Valeria Dini, Vittorio Di Prima, Angela Goodwin</t>
  </si>
  <si>
    <t>Toni Servillo</t>
  </si>
  <si>
    <t>Toni Servillo, Olivia Magnani</t>
  </si>
  <si>
    <t>An introverted man's life changes completely when he finds himself attracted to a young bar-maid.</t>
  </si>
  <si>
    <t>An introverted man's life changes</t>
  </si>
  <si>
    <t>tt0398913</t>
  </si>
  <si>
    <t>DOA: Dead or Alive</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</si>
  <si>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</si>
  <si>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</si>
  <si>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</si>
  <si>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</si>
  <si>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Jaime Pressly</t>
  </si>
  <si>
    <t>Jaime Pressly, Devon Aoki</t>
  </si>
  <si>
    <t>The world's best fighters are invited to DOA, an invitational martial arts contest. There, four female rival fighters will have to work together to uncover the secret that the organizer of the tournament is trying to hide.</t>
  </si>
  <si>
    <t>The world's best fighters are</t>
  </si>
  <si>
    <t>tt0399095</t>
  </si>
  <si>
    <t>Trade</t>
  </si>
  <si>
    <t>18/10/2007</t>
  </si>
  <si>
    <t>Germany, USA, Mexico</t>
  </si>
  <si>
    <t>Marco Kreuzpaintner</t>
  </si>
  <si>
    <t>Jose Rivera, Peter Landesman</t>
  </si>
  <si>
    <t>Kevin Kline, Cesar Ramos, Alicja Bachleda, Paulina Gaitan, Marco P√©rez, Linda Emond, Zack Ward, Kate del Castillo, Tim Reid, Pasha D. Lychnikoff, Natalia Traven, Guillermo Iv√°n, Christian Vazquez, Jos√© Sefami, Leland Pascual</t>
  </si>
  <si>
    <t>Kevin Kline, Cesar Ramos</t>
  </si>
  <si>
    <t>Adriana, 13, is kidnapped in Mexico City by Russian sex traffickers. Her criminal 17 y.o. brother starts looking for her. Across the border in Texas, he gets help from a cop.</t>
  </si>
  <si>
    <t>Adriana, 13, is kidnapped in Mexico</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</si>
  <si>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</si>
  <si>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</si>
  <si>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</si>
  <si>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</si>
  <si>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Viggo Mortensen, Maria Bello</t>
  </si>
  <si>
    <t>A mild-mannered man becomes a local hero through an act of violence, which sets off repercussions that will shake his family to its very core in this action thriller.</t>
  </si>
  <si>
    <t>A mild-mannered man becomes a</t>
  </si>
  <si>
    <t>tt0399201</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</si>
  <si>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</si>
  <si>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</si>
  <si>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</si>
  <si>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Ewan McGregor, Scarlett Johansson</t>
  </si>
  <si>
    <t>A man living in a futuristic sterile colony begins to question his circumscribed existence when his friend is chosen to go to the Island, the last uncontaminated place on earth.</t>
  </si>
  <si>
    <t>A man living in a futuristic sterile</t>
  </si>
  <si>
    <t>tt0399295</t>
  </si>
  <si>
    <t>Lord of War</t>
  </si>
  <si>
    <t>Nicolas Cage, Bridget Moynahan, Jared Leto, Shake Tukhmanyan, Jean-Pierre Nshanian, Jared Burke, Eric Uys, David Shumbris, Stewart Morgan, Jasper Lenz, Stephen Gregor, Kobus Marx, Stephan De Abreu, Jeremy Crutchley, Ian Holm</t>
  </si>
  <si>
    <t>Nicolas Cage, Bridget Moynahan</t>
  </si>
  <si>
    <t>An arms dealer confronts the morality of his work as he is being chased by an INTERPOL Agent.</t>
  </si>
  <si>
    <t>An arms dealer confronts the morality</t>
  </si>
  <si>
    <t>tt0399327</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</si>
  <si>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</si>
  <si>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</si>
  <si>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</si>
  <si>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Samuel L. Jackson, Eugene Levy</t>
  </si>
  <si>
    <t>Special Agent Derrick Vann is a man out to get the man who killed his partner, but a case of mistaken identity leads him to Andy Fiddler, a salesman with too many questions and a knack of getting in Vann's way.</t>
  </si>
  <si>
    <t>Special Agent Derrick Vann is</t>
  </si>
  <si>
    <t>tt0399854</t>
  </si>
  <si>
    <t>Vizontele Tuuba</t>
  </si>
  <si>
    <t>25/06/1905</t>
  </si>
  <si>
    <t>Yilmaz Erdogan, Demet Akbag, Altan Erkekli, Tarik Akan, Tuba √únsal, Idil Firat, Tolga √áevik, Iclal Aydin, Cezmi Baskin, Bican G√ºnalan, Salih Kalyon, Sener K√∂kkaya, Zeynep Tokus, Meral √áetinkaya, B√ºlent Inal</t>
  </si>
  <si>
    <t>Vizontele Tuuba is the sequel to Vizontele and recounts the 1980 military coup, the repercussions of the coup in a small southeastern town in Turkey. This is a very confusing period: every ...</t>
  </si>
  <si>
    <t>Vizontele Tuuba is the sequel</t>
  </si>
  <si>
    <t>tt0400234</t>
  </si>
  <si>
    <t>Black Friday</t>
  </si>
  <si>
    <t>Anurag Kashyap</t>
  </si>
  <si>
    <t>Anurag Kashyap, Hussain Zaidi</t>
  </si>
  <si>
    <t>Kay Kay Menon, Pavan Malhotra, Aditya Srivastav, Dibyendu Bhattacharya, Kishore Kadam, Gajraj Rao, Zakir Hussain, Somesh Agarwal, Akhilesh Tripathi, Imtiaz Ali, Raj Arjun, Ragesh Asthana, Sushovan Banerjee, Asif Basra, Aditya Bhattacharya</t>
  </si>
  <si>
    <t>Kay Kay Menon</t>
  </si>
  <si>
    <t>Kay Kay Menon, Pavan Malhotra</t>
  </si>
  <si>
    <t>A film about the investigations following the 1993 serial Bombay bomb blasts, told through the different stories of the people involved --police, conspirators, victims, middlemen.</t>
  </si>
  <si>
    <t>A film about the investigations</t>
  </si>
  <si>
    <t>tt0400426</t>
  </si>
  <si>
    <t>Far Cry</t>
  </si>
  <si>
    <t>Germany, Canada</t>
  </si>
  <si>
    <t>Michael Roesch, Peter Scheerer</t>
  </si>
  <si>
    <t>Til Schweiger, Emmanuelle Vaugier, Natalia Avelon, Udo Kier, Chris Coppola, Ralf Moeller, Craig Fairbrass, Michael Par√©, Don S. Davis, Suzanne Ristic, Jay Brazeau, Mike Dopud, Steffen Mennekes, Michael Robinson, Carrie Genzel</t>
  </si>
  <si>
    <t>Til Schweiger</t>
  </si>
  <si>
    <t>Til Schweiger, Emmanuelle Vaugier</t>
  </si>
  <si>
    <t>An ex-special forces soldier turned boatman is hired by a journalist to investigate a top-secret military base on a nearby island.</t>
  </si>
  <si>
    <t>An ex-special forces soldier turned</t>
  </si>
  <si>
    <t>tt0400497</t>
  </si>
  <si>
    <t>Herbie Fully Loaded</t>
  </si>
  <si>
    <t>Lindsay Lohan, Michael Keaton, Matt Dillon, Breckin Meyer, Justin Long, Cheryl Hines, Jimmi Simpson, Jill Ritchie, Thomas Lennon, Jeremy Roberts, E.E. Bell, Peter Pasco, Mario Larraza, Patrick Cranshaw, Scoot McNairy</t>
  </si>
  <si>
    <t>Lindsay Lohan, Michael Keaton</t>
  </si>
  <si>
    <t>Maggie Peyton, the new owner of Herbie, Number 53, the free-wheelin' Volkswagen bug with a mind of its own, puts the car through its paces on the road to becoming a NASCAR competitor.</t>
  </si>
  <si>
    <t>Maggie Peyton, the new owner of</t>
  </si>
  <si>
    <t>tt0400525</t>
  </si>
  <si>
    <t>The Ice Harvest</t>
  </si>
  <si>
    <t>Richard Russo, Robert Benton</t>
  </si>
  <si>
    <t>John Cusack, Billy Bob Thornton, Lara Phillips, Bill Noble, Brad Smith, Ned Bellamy, Connie Nielsen, Mike Starr, T.J. Jagodowski, Meghan Maureen McDonough, Tab Baker, Frank Gallo, William Dick, Oliver Platt, David Pasquesi</t>
  </si>
  <si>
    <t>John Cusack, Billy Bob Thornton</t>
  </si>
  <si>
    <t>A shady lawyer attempts a Christmas Eve crime, hoping to swindle the local mob out of some money. But his partner, a strip club owner, might have different plans for the cash.</t>
  </si>
  <si>
    <t>A shady lawyer attempts a Christmas</t>
  </si>
  <si>
    <t>tt0400717</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</si>
  <si>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</si>
  <si>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</si>
  <si>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</si>
  <si>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</si>
  <si>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Martin Lawrence, Ashton Kutcher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</si>
  <si>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</si>
  <si>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Boog, a domesticated 900lb. Grizzly</t>
  </si>
  <si>
    <t>tt0401085</t>
  </si>
  <si>
    <t>C.R.A.Z.Y.</t>
  </si>
  <si>
    <t>Jean-Marc Vall√©e</t>
  </si>
  <si>
    <t>Fran√ßois Boulay, Jean-Marc Vall√©e</t>
  </si>
  <si>
    <t>Michel C√¥t√©, Marc-Andr√© Grondin, Danielle Proulx, √âmile Vall√©e, Pierre-Luc Brillant, Maxime Tremblay, Alex Gravel, Natasha Thompson, Johanne Lebrun, Mariloup Wolfe, Francis Ducharme, H√©l√®ne Gr√©goire, Michel Laperri√®re, Jean-Louis Roux, Mohamed Majd</t>
  </si>
  <si>
    <t>Michel C√¥t√©</t>
  </si>
  <si>
    <t>Michel C√¥t√©, Marc-Andr√© Grondin</t>
  </si>
  <si>
    <t>A young French-Canadian, growing up in the 1960s and 1970s, struggles to reconcile his emerging homosexuality with his father's conservative values and his own Catholic beliefs.</t>
  </si>
  <si>
    <t>A young French-Canadian, growing</t>
  </si>
  <si>
    <t>CAD 6500000</t>
  </si>
  <si>
    <t>tt0401233</t>
  </si>
  <si>
    <t>Appurush√Ædo</t>
  </si>
  <si>
    <t>17/04/2004</t>
  </si>
  <si>
    <t>Shinji Aramaki, Steven Foster</t>
  </si>
  <si>
    <t>Shirow Masamune, Haruka Handa</t>
  </si>
  <si>
    <t>Ai Kobayashi, J√ªr√¥ta Kosugi, Mami Koyama, Miho Yamada, Yuki Matsuoka, Toshiyuki Morikawa, Yuzuru Fujimoto, Takehito Koyasu, Tadahisa Saizen, Emi Shinohara, Hirotake Nagata, Ikuo Nishikawa, Ry√ªji Nakagi, Takehiro Koyama, Toshihiko Kuwagai</t>
  </si>
  <si>
    <t>Ai Kobayashi</t>
  </si>
  <si>
    <t>Ai Kobayashi, J√ªr√¥ta Kosugi</t>
  </si>
  <si>
    <t>In a utopian society created at the end of the third world war, a female warrior who has been plucked from the badlands begins to see cracks in this new facade. And what does this community have planned for the rest of humankind?</t>
  </si>
  <si>
    <t>In a utopian society created at</t>
  </si>
  <si>
    <t>tt0401383</t>
  </si>
  <si>
    <t>Le scaphandre et le papillon</t>
  </si>
  <si>
    <t>Ronald Harwood, Jean-Dominique Bauby</t>
  </si>
  <si>
    <t>Mathieu Amalric, Emmanuelle Seigner, Marie-Jos√©e Croze, Anne Consigny, Patrick Chesnais, Niels Arestrup, Olatz L√≥pez Garmendia, Jean-Pierre Cassel, Marina Hands, Max von Sydow, G√©rard Watkins, Th√©o Sampaio, Fiorella Campanella, Talina Boyaci, Isaach De Bankol√©</t>
  </si>
  <si>
    <t>Mathieu Amalric</t>
  </si>
  <si>
    <t>Mathieu Amalric, Emmanuelle Seigner</t>
  </si>
  <si>
    <t>true story of Elle editor Jean-Dominique Bauby who suffers a stroke and has to live with an almost totally paralyzed body; only his left eye isn't paralyzed.</t>
  </si>
  <si>
    <t>true story of Elle editor Jean-Dominique</t>
  </si>
  <si>
    <t>tt0401445</t>
  </si>
  <si>
    <t>A Good Year</t>
  </si>
  <si>
    <t>15/12/2006</t>
  </si>
  <si>
    <t>Marc Klein, Peter Mayle</t>
  </si>
  <si>
    <t>Freddie Highmore, Albert Finney, Russell Crowe, Rafe Spall, Archie Panjabi, Richard Coyle, Ben Righton, Patrick Kennedy, Ali Rhodes, Daniel Mays, Nila Aalia, Stephen Hudson, Giannina Facio, Tom Hollander, Lionel Briand</t>
  </si>
  <si>
    <t>Freddie Highmore, Albert Finney</t>
  </si>
  <si>
    <t>A British investment broker inherits his uncle's chateau and vineyard in Provence, where he spent much of his childhood. He discovers a new laid-back lifestyle as he tries to renovate the estate to be sold.</t>
  </si>
  <si>
    <t>A British investment broker inherits</t>
  </si>
  <si>
    <t>tt0401711</t>
  </si>
  <si>
    <t>Paris, je t'aime</t>
  </si>
  <si>
    <t>21/06/2006</t>
  </si>
  <si>
    <t>France, Liechtenstein, Switzerland, Germany, USA</t>
  </si>
  <si>
    <t>Olivier Assayas, Fr√©d√©ric Auburtin</t>
  </si>
  <si>
    <t>Tristan Carn√©, Emmanuel Benbihy</t>
  </si>
  <si>
    <t>Fanny Ardant, Julie Bataille, Le√Øla Bekhti, Melchior Derouet, Juliette Binoche, Seydou Boro, Steve Buscemi, Sergio Castellitto, Willem Dafoe, G√©rard Depardieu, Cyril Descours, Lionel Dray, Marianne Faithfull, Ben Gazzara, Hippolyte Girardot</t>
  </si>
  <si>
    <t>Fanny Ardant</t>
  </si>
  <si>
    <t>Fanny Ardant, Julie Bataille</t>
  </si>
  <si>
    <t>Through the neighborhoods of Paris, love is veiled, revealed, imitated, sucked dry, reinvented and awakened.</t>
  </si>
  <si>
    <t>Through the neighborhoods of Paris,</t>
  </si>
  <si>
    <t>tt0401729</t>
  </si>
  <si>
    <t>John Carter</t>
  </si>
  <si>
    <t>Andrew Stanton</t>
  </si>
  <si>
    <t>Andrew Stanton, Mark Andrews</t>
  </si>
  <si>
    <t>Taylor Kitsch, Lynn Collins, Samantha Morton, Willem Dafoe, Thomas Haden Church, Mark Strong, Ciar√°n Hinds, Dominic West, James Purefoy, Bryan Cranston, Polly Walker, Daryl Sabara, Arkie Reece, Davood Ghadami, Pippa Nixon</t>
  </si>
  <si>
    <t>Taylor Kitsch</t>
  </si>
  <si>
    <t>Taylor Kitsch, Lynn Collins</t>
  </si>
  <si>
    <t>Transported to Barsoom, a Civil War vet discovers a barren planet seemingly inhabited by 12-foot tall barbarians. Finding himself prisoner of these creatures, he escapes, only to encounter Woola and a princess in desperate need of a savior.</t>
  </si>
  <si>
    <t>Transported to Barsoom, a Civil</t>
  </si>
  <si>
    <t>tt0401792</t>
  </si>
  <si>
    <t>Sin City</t>
  </si>
  <si>
    <t>Frank Miller, Quentin Tarantino</t>
  </si>
  <si>
    <t>Frank Miller, Robert Rodriguez</t>
  </si>
  <si>
    <t>Jessica Alba, Devon Aoki, Alexis Bledel, Powers Boothe, Cara D. Briggs, Jude Ciccolella, Jeffrey J. Dashnaw, Rosario Dawson, Jesse De Luna, Benicio Del Toro, Jason Douglas, Michael Clarke Duncan, Tommy Flanagan, Christina Frankenfield, Rick Gomez</t>
  </si>
  <si>
    <t>Jessica Alba, Devon Aoki</t>
  </si>
  <si>
    <t>A movie that explores the dark and miserable town, Basin City, tells the story of three different people, all caught up in violent corruption.</t>
  </si>
  <si>
    <t>A movie that explores the dark</t>
  </si>
  <si>
    <t>tt0401855</t>
  </si>
  <si>
    <t>Underworld: Evolution</t>
  </si>
  <si>
    <t>Danny McBride, Len Wiseman</t>
  </si>
  <si>
    <t>Kate Beckinsale, Scott Speedman, Tony Curran, Derek Jacobi, Bill Nighy, Steven Mackintosh, Shane Brolly, Brian Steele, Zita G√∂r√∂g, Scott McElroy, John Mann, Michael Sheen, Sophia Myles, Richard Cetrone, Mike Mukatis</t>
  </si>
  <si>
    <t>Picking up directly from the previous movie, vampire warrior Selene and the half werewolf Michael hunt for clues to reveal the history of their races and the war between them.</t>
  </si>
  <si>
    <t>Picking up directly from the previous</t>
  </si>
  <si>
    <t>tt0401997</t>
  </si>
  <si>
    <t>Breach</t>
  </si>
  <si>
    <t>18/05/2007</t>
  </si>
  <si>
    <t>Adam Mazer, William L. Rotko</t>
  </si>
  <si>
    <t>Chris Cooper, Ryan Phillippe, Laura Linney, Caroline Dhavernas, Gary Cole, Dennis Haysbert, Kathleen Quinlan, Bruce Davison, Jonathan Watton, Tom Barnett, Jonathan Potts, David Huband, Catherine Burdon, Scott Gibson, Courtenay J. Stevens</t>
  </si>
  <si>
    <t>Chris Cooper</t>
  </si>
  <si>
    <t>Chris Cooper, Ryan Phillippe</t>
  </si>
  <si>
    <t>FBI upstart Eric O'Neill enters into a power game with his boss, Robert Hanssen, an agent who was put on trial for selling secrets to the Soviet Union.</t>
  </si>
  <si>
    <t>FBI upstart Eric O'Neill enters</t>
  </si>
  <si>
    <t>tt0402022</t>
  </si>
  <si>
    <t>√Üon Flux</t>
  </si>
  <si>
    <t>USA, Germany, Brazil, Italy</t>
  </si>
  <si>
    <t>Karyn Kusama</t>
  </si>
  <si>
    <t>Charlize Theron, Marton Csokas, Jonny Lee Miller, Sophie Okonedo, Frances McDormand, Pete Postlethwaite, Amelia Warner, Caroline Chikezie, Nikolai Kinski, Paterson Joseph, Yangzom Brauen, Aoibheann O'Hara, Thomas Huber, Weijian Liu, Maverick Quek</t>
  </si>
  <si>
    <t>Charlize Theron, Marton Csokas</t>
  </si>
  <si>
    <t>Aeon Flux is a mysterious assassin working for the Monicans, a group of rebels trying to overthrow the government. When she is sent on a mission to kill the Chairman, a whole new mystery is found.</t>
  </si>
  <si>
    <t>Aeon Flux is a mysterious assassin</t>
  </si>
  <si>
    <t>tt0402057</t>
  </si>
  <si>
    <t>Beowulf &amp; Grendel</t>
  </si>
  <si>
    <t>Canada, UK, Iceland, USA, Australia</t>
  </si>
  <si>
    <t>Sturla Gunnarsson</t>
  </si>
  <si>
    <t>Anonymous, Andrew Rai Berzins</t>
  </si>
  <si>
    <t>Hringur Ingvarsson, Spencer Wilding, Stellan Skarsg√•rd, Ingvar Sigurdsson, Gunnar Eyj√≥lfsson, Gerard Butler, Philip Whitchurch, Ronan Vibert, Rory McCann, Tony Curran, Martin Delaney, Mark Lewis, Elva √ìsk √ìlafsd√≥ttir, √ìlafur Darri √ìlafsson, Steinunn √ìl√≠na √ûorsteinsd√≥ttir</t>
  </si>
  <si>
    <t>Hringur Ingvarsson</t>
  </si>
  <si>
    <t>Hringur Ingvarsson, Spencer Wilding</t>
  </si>
  <si>
    <t>In Denmark, during the 6th century, Danish king Hrothgar and his warriors kill a troll whose son, Grendel, vows revenge.</t>
  </si>
  <si>
    <t>In Denmark, during the 6th century,</t>
  </si>
  <si>
    <t>tt0402158</t>
  </si>
  <si>
    <t>L'empire des loups</t>
  </si>
  <si>
    <t>Jean Reno, Arly Jover, Jocelyn Quivrin, Laura Morante, Philippe Bas, David Kammenos, Didier Sauvegrain, Patrick Floersheim, Etienne Chicot, Albert Dray, Vernon Dobtcheff, √âlodie Navarre, Philippe du Janerand, Corentin Koskas, Jean-Pierre Martins</t>
  </si>
  <si>
    <t>Jean Reno, Arly Jover</t>
  </si>
  <si>
    <t>A disgraced policeman helps a young detective to hunt down a serial killer who targets Turkish women in Paris.</t>
  </si>
  <si>
    <t>A disgraced policeman helps a</t>
  </si>
  <si>
    <t>tt0402399</t>
  </si>
  <si>
    <t>The New World</t>
  </si>
  <si>
    <t>Algonquin</t>
  </si>
  <si>
    <t>Terrence Malick</t>
  </si>
  <si>
    <t>Colin Farrell, Q'orianka Kilcher, Christopher Plummer, Christian Bale, August Schellenberg, Wes Studi, David Thewlis, Yorick van Wageningen, Raoul Max Trujillo, Michael Greyeyes, Kalani Queypo, Ben Mendelsohn, Noah Taylor, Br√≠an F. O'Byrne, Ben Chaplin</t>
  </si>
  <si>
    <t>Colin Farrell, Q'orianka Kilcher</t>
  </si>
  <si>
    <t>The story of the English exploration of Virginia, and of the changing world and loves of Pocahontas.</t>
  </si>
  <si>
    <t>The story of the English exploration</t>
  </si>
  <si>
    <t>tt0402850</t>
  </si>
  <si>
    <t>The Big White</t>
  </si>
  <si>
    <t>Germany, Canada, New Zealand, USA</t>
  </si>
  <si>
    <t>Collin Friesen</t>
  </si>
  <si>
    <t>Robin Williams, Holly Hunter, Giovanni Ribisi, Tim Blake Nelson, W. Earl Brown, Woody Harrelson, Alison Lohman, Billy Merasty, Marina Stephenson Kerr, Ralph Alderman, Frank Adamson, Andrea Shawcross, Ryan Miranda, Craig March, Ty Wood</t>
  </si>
  <si>
    <t>Robin Williams, Holly Hunter</t>
  </si>
  <si>
    <t>To remedy his financial problems, a travel agent has his eye on a frozen corpse, which just happens to be sought after by two hitmen.</t>
  </si>
  <si>
    <t>To remedy his financial problems,</t>
  </si>
  <si>
    <t>tt0402894</t>
  </si>
  <si>
    <t>Casanova</t>
  </si>
  <si>
    <t>Jeffrey Hatcher, Kimberly Simi</t>
  </si>
  <si>
    <t>Heath Ledger, Sienna Miller, Jeremy Irons, Oliver Platt, Lena Olin, Omid Djalili, Stephen Greif, Ken Stott, Helen McCrory, Leigh Lawson, Tim McInnerny, Charlie Cox, Natalie Dormer, Phil Davis, Paddy Ward</t>
  </si>
  <si>
    <t>Heath Ledger, Sienna Miller</t>
  </si>
  <si>
    <t>The fabled romantic Giacomo Casanova, after failing to win the affection of the Venetian woman Francesca Bruni, strives to discover the real meaning of love</t>
  </si>
  <si>
    <t>The fabled romantic Giacomo Casanova,</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</si>
  <si>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</si>
  <si>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</si>
  <si>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</si>
  <si>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</si>
  <si>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</si>
  <si>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</si>
  <si>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Cole Hauser, Eddie Cibrian</t>
  </si>
  <si>
    <t>Bloodthirsty creatures await a pack of divers who become trapped in an underwater cave network.</t>
  </si>
  <si>
    <t>Bloodthirsty creatures await a</t>
  </si>
  <si>
    <t>tt0402910</t>
  </si>
  <si>
    <t>Chaos</t>
  </si>
  <si>
    <t>15/12/2005</t>
  </si>
  <si>
    <t>Tony Giglio</t>
  </si>
  <si>
    <t>Jason Statham, Ryan Phillippe, Wesley Snipes, Henry Czerny, Justine Waddell, Nicholas Lea, Jessica Steen, Rob LaBelle, John Cassini, Damon Johnson, Paul Perri, Keegan Connor Tracy, Natassia Malthe, Ty Olsson, Terry Chen</t>
  </si>
  <si>
    <t>Jason Statham, Ryan Phillippe</t>
  </si>
  <si>
    <t>Two cops, a rookie and a grizzled vet, pursue an accomplished bank robber.</t>
  </si>
  <si>
    <t>Two cops, a rookie and a grizzled</t>
  </si>
  <si>
    <t>tt0403217</t>
  </si>
  <si>
    <t>Last Days</t>
  </si>
  <si>
    <t>Michael Pitt, Lukas Haas, Asia Argento, Scott Patrick Green, Nicole Vicius, Ricky Jay, Ryan Orion, Harmony Korine, Rodrigo Lopresti, Kim Gordon, Adam Friberg, Andy Friberg, Thadeus A. Thomas, Chip Marks, Kurt Loder</t>
  </si>
  <si>
    <t>Michael Pitt, Lukas Haas</t>
  </si>
  <si>
    <t>A Seattle musician's life and career are reminiscent to those of</t>
  </si>
  <si>
    <t>A Seattle musician's life and</t>
  </si>
  <si>
    <t>tt0403358</t>
  </si>
  <si>
    <t>Nochnoy dozor</t>
  </si>
  <si>
    <t>Timur Bekmambetov</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</si>
  <si>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</si>
  <si>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</si>
  <si>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Konstantin Khabenskiy</t>
  </si>
  <si>
    <t>A fantasy-thriller set in present-day Moscow where the respective forces that control daytime and nighttime do battle.</t>
  </si>
  <si>
    <t>A fantasy-thriller set in present-day</t>
  </si>
  <si>
    <t>tt0403508</t>
  </si>
  <si>
    <t>The Sisterhood of the Traveling Pants</t>
  </si>
  <si>
    <t>Ken Kwapis</t>
  </si>
  <si>
    <t>Ann Brashares, Delia Ephron</t>
  </si>
  <si>
    <t>Amber Tamblyn, Alexis Bledel, America Ferrera, Blake Lively, Jenna Boyd, Bradley Whitford, Nancy Travis, Rachel Ticotin, Mike Vogel, Michael Rady, Leonardo Nam, Maria Konstadarou, George Touliatos, Kyle Schmid, Erica Hubbard</t>
  </si>
  <si>
    <t>Amber Tamblyn</t>
  </si>
  <si>
    <t>Amber Tamblyn, Alexis Bledel</t>
  </si>
  <si>
    <t>Four best girlfriends hatch a plan to stay connected with one another as their lives start off in different directions: they pass around a pair of secondhand jeans that fits each of their bodies perfectly.</t>
  </si>
  <si>
    <t>Four best girlfriends hatch a</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</si>
  <si>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</si>
  <si>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</si>
  <si>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</si>
  <si>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</si>
  <si>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Michael Cera</t>
  </si>
  <si>
    <t>Michael Cera, Portia Doubleday</t>
  </si>
  <si>
    <t>While his trailer trash parents teeter on the edge of divorce, Nick Twisp sets his sights on dream girl Sheeni Saunders, hoping that she'll be the one to take away his virginity.</t>
  </si>
  <si>
    <t>While his trailer trash parents</t>
  </si>
  <si>
    <t>tt0404030</t>
  </si>
  <si>
    <t>Everything Is Illuminated</t>
  </si>
  <si>
    <t>Jonathan Safran Foer, Liev Schreiber</t>
  </si>
  <si>
    <t>Eugene Hutz, Elijah Wood, Jonathan Safran Foer, Jana Hrabetova, Stephen Samudovsky, Ljubomir Dezera, Oleksandr Choroshko, Gil Kazimirov, Zuzana Hodkova, Mikki, Mouse, Boris Lyoskin, Robert Chytil, Jaroslava Sochova, Sergei Ryabtsev</t>
  </si>
  <si>
    <t>Eugene Hutz</t>
  </si>
  <si>
    <t>Eugene Hutz, Elijah Wood</t>
  </si>
  <si>
    <t>A young Jewish American man endeavors to find the woman who saved his grandfather during World War II in a Ukrainian village, that was ultimately razed by the Nazis, with the help of an eccentric local.</t>
  </si>
  <si>
    <t>A young Jewish American man endeavors</t>
  </si>
  <si>
    <t>tt0404032</t>
  </si>
  <si>
    <t>The Exorcism of Emily Rose</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</si>
  <si>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</si>
  <si>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</si>
  <si>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</si>
  <si>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Laura Linney</t>
  </si>
  <si>
    <t>Laura Linney, Tom Wilkinson</t>
  </si>
  <si>
    <t>A lawyer takes on a negligent homicide case involving a priest who performed an exorcism on a young girl.</t>
  </si>
  <si>
    <t>A lawyer takes on a negligent</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</si>
  <si>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</si>
  <si>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</si>
  <si>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</si>
  <si>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</si>
  <si>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Kate Winslet, Jennifer Connelly</t>
  </si>
  <si>
    <t>The lives of two lovelorn spouses from separate marriages, a registered sex offender, and a disgraced ex-police officer intersect as they struggle to resist their vulnerabilities and temptations in suburban Massachusetts.</t>
  </si>
  <si>
    <t>The lives of two lovelorn spouses</t>
  </si>
  <si>
    <t>tt0404254</t>
  </si>
  <si>
    <t>26/06/2008</t>
  </si>
  <si>
    <t>Victor Levin, Jae-young Kwak</t>
  </si>
  <si>
    <t>Elisha Cuthbert, Jesse Bradford, Austin Basis, Chris Sarandon, Jay Patterson, Tom Aldredge, Louis Mustillo, Brian Reddy, Stark Sands, Joanna Gleason, Cherene Snow, Kimberly Youngblood, Don Sparks, Sean Phillips, William Abadie</t>
  </si>
  <si>
    <t>Elisha Cuthbert, Jesse Bradford</t>
  </si>
  <si>
    <t>A sweet Midwestern guy with his life planned out for himself is wooed, groomed, and ultimately dumped by a complicated, elusive gal.</t>
  </si>
  <si>
    <t>A sweet Midwestern guy with his</t>
  </si>
  <si>
    <t>tt0404390</t>
  </si>
  <si>
    <t>Running Scared</t>
  </si>
  <si>
    <t>13/04/2006</t>
  </si>
  <si>
    <t>Paul Walker, Cameron Bright, Vera Farmiga, Chazz Palminteri, Karel Roden, Johnny Messner, Ivana Milicevic, Alex Neuberger, Michael Cudlitz, Bruce Altman, Elizabeth Mitchell, Arthur J. Nascarella, John Noble, Idalis DeLeon, David Warshofsky</t>
  </si>
  <si>
    <t>Paul Walker, Cameron Bright</t>
  </si>
  <si>
    <t>A low-ranking thug is entrusted by his crime boss to dispose of a gun that killed corrupt cops, but things get out of control when the gun ends up in wrong hands.</t>
  </si>
  <si>
    <t>A low-ranking thug is entrusted</t>
  </si>
  <si>
    <t>tt0404802</t>
  </si>
  <si>
    <t>The Notorious Bettie Page</t>
  </si>
  <si>
    <t>Mary Harron, Guinevere Turner</t>
  </si>
  <si>
    <t>Gretchen Mol, Chris Bauer, Jared Harris, Sarah Paulson, Cara Seymour, David Strathairn, Lili Taylor, John Cullum, Matt McGrath, Austin Pendleton, Norman Reedus, Dallas Roberts, Victor Slezak, Tara Subkoff, Kevin Carroll</t>
  </si>
  <si>
    <t>Gretchen Mol, Chris Bauer</t>
  </si>
  <si>
    <t>The life of Bettie Page, a 1950s pin-up model and one of the first sex icons in America, who became the target of a Senate investigation because of her risqu√© bondage photos.</t>
  </si>
  <si>
    <t>The life of Bettie Page, a 1950s</t>
  </si>
  <si>
    <t>tt0404978</t>
  </si>
  <si>
    <t>Gambit</t>
  </si>
  <si>
    <t>21/02/2013</t>
  </si>
  <si>
    <t>Colin Firth, Tom Courtenay, Alan Rickman, Mike Noble, Brodie Ross, Alex Macqueen, Joe Berryman, Ralph Alderman, Cameron Diaz, Terry Dale Parks, Russ Dillen, Cloris Leachman, Sarah Goldberg, Obi Abili, Anna Skellern</t>
  </si>
  <si>
    <t>Colin Firth, Tom Courtenay</t>
  </si>
  <si>
    <t>An art curator decides to seek revenge on his abusive boss by conning him into buying a fake Monet, but his plan requires the help of an eccentric and unpredictable Texas rodeo queen.</t>
  </si>
  <si>
    <t>An art curator decides to seek</t>
  </si>
  <si>
    <t>tt0405094</t>
  </si>
  <si>
    <t>Das Leben der Anderen</t>
  </si>
  <si>
    <t>Germany, France</t>
  </si>
  <si>
    <t>Florian Henckel von Donnersmarck</t>
  </si>
  <si>
    <t>Martina Gedeck, Ulrich M√ºhe, Sebastian Koch, Ulrich Tukur, Thomas Thieme, Hans-Uwe Bauer, Volkmar Kleinert, Matthias Brenner, Charly H√ºbner, Herbert Knaup, Bastian Trost, Marie Gruber, Volker Michalowski, Werner Daehn, Martin Brambach</t>
  </si>
  <si>
    <t>Martina Gedeck</t>
  </si>
  <si>
    <t>Martina Gedeck, Ulrich M√ºhe</t>
  </si>
  <si>
    <t>In 1984 East Berlin, an agent of the secret police, conducting surveillance on a writer and his lover, finds himself becoming increasingly absorbed by their lives.</t>
  </si>
  <si>
    <t>In 1984 East Berlin, an agent</t>
  </si>
  <si>
    <t>tt0405159</t>
  </si>
  <si>
    <t>Million Dollar Baby</t>
  </si>
  <si>
    <t>Paul Haggis, F.X. Toole</t>
  </si>
  <si>
    <t>Clint Eastwood, Hilary Swank, Morgan Freeman, Jay Baruchel, Mike Colter, Lucia Rijker, Br√≠an F. O'Byrne, Anthony Mackie, Margo Martindale, Riki Lindhome, Michael Pe√±a, Benito Martinez, Bruce MacVittie, David Powledge, Joe D'Angerio</t>
  </si>
  <si>
    <t>Clint Eastwood, Hilary Swank</t>
  </si>
  <si>
    <t>A determined woman works with a hardened boxing trainer to become a professional.</t>
  </si>
  <si>
    <t>A determined woman works with</t>
  </si>
  <si>
    <t>tt0405296</t>
  </si>
  <si>
    <t>A Scanner Darkly</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</si>
  <si>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</si>
  <si>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</si>
  <si>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Rory Cochrane</t>
  </si>
  <si>
    <t>Rory Cochrane, Robert Downey Jr.</t>
  </si>
  <si>
    <t>An undercover cop in a not-too-distant future becomes involved with a dangerous new drug and begins to lose his own identity as a result.</t>
  </si>
  <si>
    <t>An undercover cop in a not-too-distant</t>
  </si>
  <si>
    <t>tt0405325</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</si>
  <si>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</si>
  <si>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</si>
  <si>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</si>
  <si>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Michael Angarano</t>
  </si>
  <si>
    <t>Michael Angarano, Kurt Russell</t>
  </si>
  <si>
    <t>Set in an era where superheroes are commonly known and accepted, young William Stronghold, the son of the Commander and Jetstream, tries to find a balance between being a normal teenager and an extraordinary being.</t>
  </si>
  <si>
    <t>Set in an era where superheroes</t>
  </si>
  <si>
    <t>tt0405336</t>
  </si>
  <si>
    <t>Southland Tales</t>
  </si>
  <si>
    <t>Carlos Amezcua, Curtis Armstrong, Robert Benz, Todd Berger, Joe Campana, Chris Andrew Ciulla, Rebekah Del Rio, Aaron Dillar, Nora Dunn, Shari Dunn, Michele Durrett, Jon Falcone, Leila Feinstein, Jaret Gardiner, Janeane Garofalo</t>
  </si>
  <si>
    <t>Carlos Amezcua</t>
  </si>
  <si>
    <t>Carlos Amezcua, Curtis Armstrong</t>
  </si>
  <si>
    <t>During a three-day heat wave just before a huge 4th of July celebration, an action star stricken with amnesia meets up with a porn star who is developing her own reality TV project, and a policeman who holds the key to a vast conspiracy.</t>
  </si>
  <si>
    <t>During a three-day heat wave just</t>
  </si>
  <si>
    <t>tt0405422</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</si>
  <si>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</si>
  <si>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</si>
  <si>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</si>
  <si>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</si>
  <si>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Steve Carell</t>
  </si>
  <si>
    <t>Steve Carell, Catherine Keener</t>
  </si>
  <si>
    <t>Goaded by his buddies, a nerdy guy who's never "done the deed" only finds the pressure mounting when he meets a single mother.</t>
  </si>
  <si>
    <t>Goaded by his buddies, a nerdy</t>
  </si>
  <si>
    <t>tt0405469</t>
  </si>
  <si>
    <t>The Wild</t>
  </si>
  <si>
    <t>Steve 'Spaz' Williams</t>
  </si>
  <si>
    <t>Ed Decter, John J. Strauss</t>
  </si>
  <si>
    <t>Kiefer Sutherland, Jim Belushi, Eddie Izzard, Janeane Garofalo, William Shatner, Richard Kind, Greg Cipes, Colin Hay, Miles Marsico, Jack De Sena, Don Cherry, Christian Argueta, David Cowgill, Lenny Venito, Joseph Siravo</t>
  </si>
  <si>
    <t>Kiefer Sutherland</t>
  </si>
  <si>
    <t>Kiefer Sutherland, Jim Belushi</t>
  </si>
  <si>
    <t>An adolescent lion is accidentally shipped from the New York Zoo to Africa. Now running free, his zoo pals must put aside their differences to help bring him back.</t>
  </si>
  <si>
    <t>An adolescent lion is accidentally</t>
  </si>
  <si>
    <t>tt0405508</t>
  </si>
  <si>
    <t>Rang De Basanti</t>
  </si>
  <si>
    <t>26/01/2006</t>
  </si>
  <si>
    <t>Rakeysh Omprakash Mehra</t>
  </si>
  <si>
    <t>Renzil D'Silva, Prasoon Joshi</t>
  </si>
  <si>
    <t>Aamir Khan, Siddharth, Sharman Joshi, Kunal Kapoor, Atul Kulkarni, Soha Ali Khan, Alice Patten, Madhavan, Waheeda Rehman, Anupam Kher, Kiron Kher, Om Puri, Steven Mackintosh, Lekh Tandon, Cyrus Sahukar</t>
  </si>
  <si>
    <t>Aamir Khan, Siddharth</t>
  </si>
  <si>
    <t>The story of six young Indians who assist an English woman to film a documentary on the freedom fighters from their past, and the events that lead them to relive the long-forgotten saga of freedom.</t>
  </si>
  <si>
    <t>The story of six young Indians</t>
  </si>
  <si>
    <t>tt0405676</t>
  </si>
  <si>
    <t>All the King's Men</t>
  </si>
  <si>
    <t>22/12/2006</t>
  </si>
  <si>
    <t>Steven Zaillian</t>
  </si>
  <si>
    <t>Steven Zaillian, Robert Penn Warren</t>
  </si>
  <si>
    <t>Sean Penn, Jude Law, Anthony Hopkins, Kate Winslet, Mark Ruffalo, Patricia Clarkson, James Gandolfini, Jackie Earle Haley, Kathy Baker, Talia Balsam, Travis Champagne, Frederic Forrest, Paul Desmond, Kevin Dunn, Tom McCarthy</t>
  </si>
  <si>
    <t>Sean Penn, Jude Law</t>
  </si>
  <si>
    <t>Based on the Robert Penn Warren novel. The life of populist Southerner Willie Stark, a political creature loosely based on Governor Huey Long of Louisiana.</t>
  </si>
  <si>
    <t>Based on the Robert Penn Warren</t>
  </si>
  <si>
    <t>tt0405743</t>
  </si>
  <si>
    <t>Barfuss</t>
  </si>
  <si>
    <t>31/03/2005</t>
  </si>
  <si>
    <t>Til Schweiger, Jann Preuss</t>
  </si>
  <si>
    <t>Til Schweiger, Johanna Wokalek, Nadja Tiller, Michael Mendl, Steffen Wink, Alexandra Neldel, Imogen Kogge, Paula Paul, Eric Judor, Mark Keller, Gerit Kling, Metin Ilica, Janine Kunze, Florian Fitz, Michael Gwisdek</t>
  </si>
  <si>
    <t>Til Schweiger, Johanna Wokalek</t>
  </si>
  <si>
    <t>Nick, a hedonistic bachelor, falls for an escaped mental patient.</t>
  </si>
  <si>
    <t>Nick, a hedonistic bachelor, falls</t>
  </si>
  <si>
    <t>EUR 4700000</t>
  </si>
  <si>
    <t>tt0405821</t>
  </si>
  <si>
    <t>Casshern</t>
  </si>
  <si>
    <t>Kazuaki Kiriya</t>
  </si>
  <si>
    <t>Kazuaki Kiriya, Dai Sat√¥</t>
  </si>
  <si>
    <t>Y√ªsuke Iseya, Kumiko As√¥, Akira Terao, Kanako Higuchi, Fumiyo Kohinata, Hiroyuki Miyasako, Mayumi Sada, Jun Kaname, Hidetoshi Nishijima, Mitsuhiro Oikawa, Susumu Terajima, Mayu Tsuruta, Ry√¥, Tetsuji Tamayama, Y√¥ko Moriguchi</t>
  </si>
  <si>
    <t>Y√ªsuke Iseya</t>
  </si>
  <si>
    <t>Y√ªsuke Iseya, Kumiko As√¥</t>
  </si>
  <si>
    <t>Live-action sci-fi movie based on a 1973 Japanese anim√© of the same name (Shinzo Ningen Cassh√¢n). Theme song by Utada Hikaru.</t>
  </si>
  <si>
    <t>Live-action sci-fi movie based</t>
  </si>
  <si>
    <t>tt0406375</t>
  </si>
  <si>
    <t>Zathura: A Space Adventure</t>
  </si>
  <si>
    <t>Chris Van Allsburg, David Koepp</t>
  </si>
  <si>
    <t>Jonah Bobo, Josh Hutcherson, Dax Shepard, Kristen Stewart, Tim Robbins, Frank Oz, John Alexander, Derek Mears, Douglas Tait, Joe Bucaro III, Jeff Wolfe</t>
  </si>
  <si>
    <t>Jonah Bobo</t>
  </si>
  <si>
    <t>Jonah Bobo, Josh Hutcherson</t>
  </si>
  <si>
    <t>Two young brothers are drawn into an intergalactic adventure when their house is hurled through the depths of space by the magical board game they are playing.</t>
  </si>
  <si>
    <t>Two young brothers are drawn into</t>
  </si>
  <si>
    <t>tt0406650</t>
  </si>
  <si>
    <t>The Chumscrubber</t>
  </si>
  <si>
    <t>Arie Posin</t>
  </si>
  <si>
    <t>Arie Posin, Zac Stanford</t>
  </si>
  <si>
    <t>Jamie Bell, Camilla Belle, Justin Chatwin, Glenn Close, Kathi Copeland, Rory Culkin, Thomas Curtis, Tim DeKay, David Ellison, William Fichtner, Ralph Fiennes, Richard Gleason, Caroline Goodall, John Heard, Susan Hegarty</t>
  </si>
  <si>
    <t>Jamie Bell, Camilla Belle</t>
  </si>
  <si>
    <t>A darkly satiric story about life crumbling in the midst of a seemingly idyllic suburbia.</t>
  </si>
  <si>
    <t>A darkly satiric story about life</t>
  </si>
  <si>
    <t>tt0406759</t>
  </si>
  <si>
    <t>David Moreau, Xavier Palud</t>
  </si>
  <si>
    <t>Sebastian Gutierrez, Yuet-Jan Hui</t>
  </si>
  <si>
    <t>Jessica Alba, Alessandro Nivola, Parker Posey, Rade Serbedzija, Fernanda Romero, Rachel Ticotin, Obba Babatund√©, Danny Mora, Chlo√´ Grace Moretz, Brett A. Haworth, Kevin Phan, Tamlyn Tomita, Esodie Geiger, Karen Elizabeth Austin, Ryan J. Pezdirc</t>
  </si>
  <si>
    <t>Jessica Alba, Alessandro Nivola</t>
  </si>
  <si>
    <t>A woman receives an eye transplant that allows her to see into the supernatural world.</t>
  </si>
  <si>
    <t>A woman receives an eye transplant</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</si>
  <si>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</si>
  <si>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</si>
  <si>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</si>
  <si>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</si>
  <si>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Kevin Costner, Ashton Kutcher</t>
  </si>
  <si>
    <t>A high school swim champion with a troubled past enrolls in the U.S. Coast Guard's "A" School, where legendary rescue swimmer Ben Randall teaches him some hard lessons about loss, love, and self-sacrifice.</t>
  </si>
  <si>
    <t>A high school swim champion with</t>
  </si>
  <si>
    <t>tt0407265</t>
  </si>
  <si>
    <t>Transamerica</t>
  </si>
  <si>
    <t>Duncan Tucker</t>
  </si>
  <si>
    <t>Andrea James, Felicity Huffman, Danny Burstein, Maurice Orozco, Elizabeth Pe√±a, Craig Bockhorn, Paul Borghese, Kevin Zegers, Jon Budinoff, Venida Evans, Raynor Scheine, Kate Bayley, Stella Maeve, Teala Dunn, Jim Frangione</t>
  </si>
  <si>
    <t>Andrea James</t>
  </si>
  <si>
    <t>Andrea James, Felicity Huffman</t>
  </si>
  <si>
    <t>A preoperative transgender woman takes an unexpected journey when she learns that she fathered a son, now a teenage runaway hustling on the streets of New York.</t>
  </si>
  <si>
    <t>A preoperative transgender woman</t>
  </si>
  <si>
    <t>tt0407304</t>
  </si>
  <si>
    <t>War of the Worlds</t>
  </si>
  <si>
    <t>29/06/2005</t>
  </si>
  <si>
    <t>Josh Friedman, David Koepp</t>
  </si>
  <si>
    <t>Tom Cruise, Dakota Fanning, Miranda Otto, Justin Chatwin, Tim Robbins, Rick Gonzalez, Yul Vazquez, Lenny Venito, Lisa Ann Walter, Ann Robinson, Gene Barry, David Alan Basche, Roz Abrams, Michael Brownlee, Camillia Monet</t>
  </si>
  <si>
    <t>Tom Cruise, Dakota Fanning</t>
  </si>
  <si>
    <t>As Earth is invaded by alien tripod fighting machines, one family fights for survival in this sci-fi action film.</t>
  </si>
  <si>
    <t>As Earth is invaded by alien tripod</t>
  </si>
  <si>
    <t>tt0407621</t>
  </si>
  <si>
    <t>Calvaire</t>
  </si>
  <si>
    <t>Belgium, France, Luxembourg</t>
  </si>
  <si>
    <t>Fabrice du Welz</t>
  </si>
  <si>
    <t>Romain Protat, Fabrice du Welz</t>
  </si>
  <si>
    <t>Laurent Lucas, Brigitte Lahaie, Gigi Coursigny, Jean-Luc Couchard, Jackie Berroyer, Philippe Nahon, Philippe Grand'Henry, Jo Prestia, Marc Lefebvre, Alfred David, Alain Delaunois, Vincent Cahay, Johan Meys, Romain Protat, Damien Waselle</t>
  </si>
  <si>
    <t>Laurent Lucas</t>
  </si>
  <si>
    <t>Laurent Lucas, Brigitte Lahaie</t>
  </si>
  <si>
    <t>Marc, a traveling entertainer, is on his way home for Christmas when his van brakes in the middle of a jerkwater town with some strange inhabitans.</t>
  </si>
  <si>
    <t>Marc, a traveling entertainer,</t>
  </si>
  <si>
    <t>EUR 1790000</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</si>
  <si>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</si>
  <si>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</si>
  <si>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</si>
  <si>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</si>
  <si>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Leonardo DiCaprio, Matt Damon</t>
  </si>
  <si>
    <t>An undercover cop and a mole in the police attempt to identify each other while infiltrating an Irish gang in South Boston.</t>
  </si>
  <si>
    <t>An undercover cop and a mole in</t>
  </si>
  <si>
    <t>tt0408236</t>
  </si>
  <si>
    <t>Sweeney Todd: The Demon Barber of Fleet Street</t>
  </si>
  <si>
    <t>22/02/2008</t>
  </si>
  <si>
    <t>John Logan, Hugh Wheeler</t>
  </si>
  <si>
    <t>Johnny Depp, Helena Bonham Carter, Alan Rickman, Timothy Spall, Sacha Baron Cohen, Jamie Campbell Bower, Laura Michelle Kelly, Jayne Wisener, Ed Sanders, Gracie May Weldon, Ava May, Gabriella Freeman, Jody Halse, Aron Paramor, Lee Whitlock</t>
  </si>
  <si>
    <t>The infamous story of Benjamin Barker, aka Sweeney Todd, who sets up a barber shop in London which is the basis for a sinister partnership with his fellow tenant, Mrs. Lovett.</t>
  </si>
  <si>
    <t>The infamous story of Benjamin</t>
  </si>
  <si>
    <t>tt0408306</t>
  </si>
  <si>
    <t>Munich</t>
  </si>
  <si>
    <t>France, Canada, USA</t>
  </si>
  <si>
    <t>Tony Kushner, Eric Roth</t>
  </si>
  <si>
    <t>Eric Bana, Daniel Craig, Ciar√°n Hinds, Mathieu Kassovitz, Hanns Zischler, Ayelet Zurer, Geoffrey Rush, Gila Almagor, Michael Lonsdale, Mathieu Amalric, Moritz Bleibtreu, Valeria Bruni Tedeschi, Meret Becker, Marie-Jos√©e Croze, Yvan Attal</t>
  </si>
  <si>
    <t>Eric Bana, Daniel Craig</t>
  </si>
  <si>
    <t>Based on the true story of the Black September aftermath, about the five men chosen to eliminate the ones responsible for that fateful day.</t>
  </si>
  <si>
    <t>Based on the true story of the</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</si>
  <si>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</si>
  <si>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</si>
  <si>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</si>
  <si>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</si>
  <si>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Harrison Ford, Virginia Madsen</t>
  </si>
  <si>
    <t>A security specialist is forced into robbing the bank that he's protecting, as a bid to pay off his family's ransom.</t>
  </si>
  <si>
    <t>A security specialist is forced</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</si>
  <si>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</si>
  <si>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</si>
  <si>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</si>
  <si>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</si>
  <si>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Billy Bob Thornton, Greg Kinnear</t>
  </si>
  <si>
    <t>A grizzled little league coach tries to turn his team of misfits into champs.</t>
  </si>
  <si>
    <t>A grizzled little league coach</t>
  </si>
  <si>
    <t>tt0408664</t>
  </si>
  <si>
    <t>Dare mo shiranai</t>
  </si>
  <si>
    <t>21/10/2004</t>
  </si>
  <si>
    <t>Hirokazu Koreeda</t>
  </si>
  <si>
    <t>Y√ªya Yagira, Ayu Kitaura, Hiei Kimura, Momoko Shimizu, Hanae Kan, You, Kazuyoshi Kushida, Yukiko Okamoto, Sei Hiraizumi, Ry√¥ Kase, Takako Tate, Y√ªichi Kimura, Ken'ichi End√¥, Susumu Terajima, Shinichi Hashizawa</t>
  </si>
  <si>
    <t>Y√ªya Yagira</t>
  </si>
  <si>
    <t>Y√ªya Yagira, Ayu Kitaura</t>
  </si>
  <si>
    <t>In a small Tokyo apartment, twelve-year-old Akira must care for his younger siblings after their mother leaves them and shows no sign of returning.</t>
  </si>
  <si>
    <t>In a small Tokyo apartment, twelve-year-old</t>
  </si>
  <si>
    <t>tt0408777</t>
  </si>
  <si>
    <t>Die fetten Jahre sind vorbei</t>
  </si>
  <si>
    <t>25/11/2004</t>
  </si>
  <si>
    <t>Germany, Austria</t>
  </si>
  <si>
    <t>Hans Weingartner</t>
  </si>
  <si>
    <t>Katharina Held, Hans Weingartner</t>
  </si>
  <si>
    <t>Daniel Br√ºhl, Julia Jentsch, Stipe Erceg, Burghart Klau√üner, Peer Martiny, Petra Zieser, Laura Schmidt, Sebastian Butz, Oliver Br√∂cker, Knut Berger, Hanns Zischler, Claudio Caiolo, Bernhard Bettermann, Sylvia Haider, Claudia Jakobshagen</t>
  </si>
  <si>
    <t>Daniel Br√ºhl, Julia Jentsch</t>
  </si>
  <si>
    <t>Three activists cobble together a kidnapping plot after they encounter a businessman in his home.</t>
  </si>
  <si>
    <t>Three activists cobble together</t>
  </si>
  <si>
    <t>tt0408790</t>
  </si>
  <si>
    <t>Flightplan</t>
  </si>
  <si>
    <t>Robert Schwentke</t>
  </si>
  <si>
    <t>Peter A. Dowling, Billy Ray</t>
  </si>
  <si>
    <t>Jodie Foster, Peter Sarsgaard, Sean Bean, Kate Beahan, Michael Irby, Assaf Cohen, Erika Christensen, Shane Edelman, Mary Gallagher, Haley Ramm, Forrest Landis, Jana Koles√°rov√°, Brent Sexton, Marlene Lawston, Judith Scott</t>
  </si>
  <si>
    <t>Jodie Foster, Peter Sarsgaard</t>
  </si>
  <si>
    <t>A bereaved woman and her daughter are flying home from Berlin to America. At 30,000 feet, the child vanishes, and nobody will admit she was ever on the plane.</t>
  </si>
  <si>
    <t>A bereaved woman and her daughter</t>
  </si>
  <si>
    <t>tt0408839</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</si>
  <si>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</si>
  <si>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</si>
  <si>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</si>
  <si>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Ben Stiller, Malin Akerman</t>
  </si>
  <si>
    <t>A newly wed man who believes he's just gotten hitched to the perfect woman encounters another lady on his honeymoon.</t>
  </si>
  <si>
    <t>A newly wed man who believes he's</t>
  </si>
  <si>
    <t>tt0408985</t>
  </si>
  <si>
    <t>Last Holiday</t>
  </si>
  <si>
    <t>23/03/2006</t>
  </si>
  <si>
    <t>Jeffrey Price, Peter S. Seaman</t>
  </si>
  <si>
    <t>Queen Latifah, LL Cool J, Timothy Hutton, Giancarlo Esposito, Alicia Witt, G√©rard Depardieu, Jane Adams, Michel Estime, Susan Kellermann, Jascha Washington, Matt Ross, Ranjit Chowdhry, Michael Nouri, Jaqueline Fleming, Kendall Mosby</t>
  </si>
  <si>
    <t>Queen Latifah, LL Cool J</t>
  </si>
  <si>
    <t>Upon learning of a terminal illness, a shy woman decides to sell off all her possessions and live it up at a posh Central-European hotel.</t>
  </si>
  <si>
    <t>Upon learning of a terminal illness,</t>
  </si>
  <si>
    <t>tt0409011</t>
  </si>
  <si>
    <t>Love Wrecked</t>
  </si>
  <si>
    <t>Randal Kleiser</t>
  </si>
  <si>
    <t>Stephen Langford</t>
  </si>
  <si>
    <t>Amanda Bynes, Chris Carmack, Jonathan Bennett, Jamie-Lynn Sigler, Susan Duerden, Fred Willard, Jackie Long, Joey Kern, Lance Bass, Kathy Griffin, Alfonso Ribeiro, Connor Matheus, Suzanne Kent, Caleb Moody, Lou Erickson</t>
  </si>
  <si>
    <t>Amanda Bynes</t>
  </si>
  <si>
    <t>Amanda Bynes, Chris Carmack</t>
  </si>
  <si>
    <t>On a Caribbean cruise, Jenny is marooned on a beach with her rock and roll idol. Deliriously in love with the idea of time alone with him, she manages to hide the fact that they're a stone's throw away from their resort.</t>
  </si>
  <si>
    <t>On a Caribbean cruise, Jenny is</t>
  </si>
  <si>
    <t>tt0409182</t>
  </si>
  <si>
    <t>Poseidon</t>
  </si>
  <si>
    <t>Mark Protosevich, Paul Gallico</t>
  </si>
  <si>
    <t>Josh Lucas, Kurt Russell, Jacinda Barrett, Richard Dreyfuss, Emmy Rossum, M√≠a Maestro, Mike Vogel, Kevin Dillon, Freddy Rodr√≠guez, Jimmy Bennett, Fergie, Andre Braugher, Kirk B.R. Woller, Kelly McNair, Gabriel Jarret</t>
  </si>
  <si>
    <t>Josh Lucas, Kurt Russell</t>
  </si>
  <si>
    <t>On New Year's Eve, the luxury ocean liner Poseidon capsizes after being swamped by a rogue wave. The survivors are left to fight for their lives as they attempt to escape the sinking ship.</t>
  </si>
  <si>
    <t>On New Year's Eve, the luxury</t>
  </si>
  <si>
    <t>tt0409184</t>
  </si>
  <si>
    <t>Les poup√©es russes</t>
  </si>
  <si>
    <t>Romain Duris, Kelly Reilly, Audrey Tautou, C√©cile de France, Kevin Bishop, Evguenya Obraztsova, Irene Montal√†, Gary Love, Lucy Gordon, A√Øssa Ma√Øga, Martine Demaret, Pierre Cassignard, Olivier Saladin, Pierre G√©rald, Zinedine Soualem</t>
  </si>
  <si>
    <t>Romain Duris, Kelly Reilly</t>
  </si>
  <si>
    <t>Five years after their summer together in Barcelona, Xavier, William, Wendy, Martine and Isabelle reunite.</t>
  </si>
  <si>
    <t>Five years after their summer</t>
  </si>
  <si>
    <t>tt0409345</t>
  </si>
  <si>
    <t>Surveillance</t>
  </si>
  <si>
    <t>31/07/2008</t>
  </si>
  <si>
    <t>Jennifer Lynch</t>
  </si>
  <si>
    <t>Kent Harper, Jennifer Lynch</t>
  </si>
  <si>
    <t>Caroline Aaron, Hugh Dillon, David Gane, Gill Gayle, Kent Harper, Michael Ironside, Pell James, Daryl Haney, Shannon Jardine, Angela Lamarsh, Gerald Lenton-Young, Jennifer Miles, Mac Miller, Charlie Newmark, Julia Ormond</t>
  </si>
  <si>
    <t>Caroline Aaron, Hugh Dillon</t>
  </si>
  <si>
    <t>Two FBI agents attempt to clarify the murders occurring in a desolate region. They approach the witnesses of the latest incident with the help of the local police. All of them hide something and all have wildly different stories to tell.</t>
  </si>
  <si>
    <t>Two FBI agents attempt to clarify</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</si>
  <si>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</si>
  <si>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</si>
  <si>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</si>
  <si>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</si>
  <si>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Malin Akerman</t>
  </si>
  <si>
    <t>Malin Akerman, Billy Crudup</t>
  </si>
  <si>
    <t>In 1985 where former superheroes exist, the murder of a colleague sends active vigilante Rorschach into his own sprawling investigation, uncovering something that could completely change the course of history as we know it.</t>
  </si>
  <si>
    <t>In 1985 where former superheroes</t>
  </si>
  <si>
    <t>tt0409847</t>
  </si>
  <si>
    <t>Cowboys &amp; Aliens</t>
  </si>
  <si>
    <t>14/10/2011</t>
  </si>
  <si>
    <t>USA, India</t>
  </si>
  <si>
    <t>Daniel Craig, Abigail Spencer, Buck Taylor, Matthew Taylor, Cooper Taylor, Clancy Brown, Paul Dano, Chris Browning, Adam Beach, Sam Rockwell, Ana de la Reguera, Noah Ringer, Brian Duffy, Olivia Wilde, Keith Carradine</t>
  </si>
  <si>
    <t>Daniel Craig, Abigail Spencer</t>
  </si>
  <si>
    <t>A spaceship arrives in Arizona, 1873, to take over the Earth, starting with the Wild West region. A posse of cowboys and natives are all that stand in their way.</t>
  </si>
  <si>
    <t>A spaceship arrives in Arizona,</t>
  </si>
  <si>
    <t>tt0409904</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</si>
  <si>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</si>
  <si>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</si>
  <si>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</si>
  <si>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</si>
  <si>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A man who serves in the war between</t>
  </si>
  <si>
    <t>tt0410097</t>
  </si>
  <si>
    <t>Hustle &amp; Flow</t>
  </si>
  <si>
    <t>Crime, Drama, Music</t>
  </si>
  <si>
    <t>Craig Brewer</t>
  </si>
  <si>
    <t>Terrence Howard, Anthony Anderson, Taryn Manning, Taraji P. Henson, DJ Qualls, Ludacris, Paula Jai Parker, Elise Neal, Isaac Hayes, Juicy J, William Engram, Bobby Sandimanie, Haystak, Claude Phillips, Josey Scott</t>
  </si>
  <si>
    <t>Terrence Howard</t>
  </si>
  <si>
    <t>Terrence Howard, Anthony Anderson</t>
  </si>
  <si>
    <t>With help from his friends, a Memphis pimp in a mid-life crisis attempts to become a successful hip-hop emcee.</t>
  </si>
  <si>
    <t>With help from his friends, a</t>
  </si>
  <si>
    <t>tt0410297</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</si>
  <si>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</si>
  <si>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</si>
  <si>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</si>
  <si>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</si>
  <si>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Keanu Reeves, Sandra Bullock</t>
  </si>
  <si>
    <t>A lonely doctor, who once occupied an unusual lakeside house, begins exchanging love letters with its former resident, a frustrated architect. They must try to unravel the mystery behind their extraordinary romance before it's too late.</t>
  </si>
  <si>
    <t>A lonely doctor, who once occupied</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</si>
  <si>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</si>
  <si>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</si>
  <si>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</si>
  <si>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</si>
  <si>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</si>
  <si>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Abigail Breslin</t>
  </si>
  <si>
    <t>Abigail Breslin, Jodie Foster</t>
  </si>
  <si>
    <t>A young girl inhabits an isolated island with her scientist father and communicates with a reclusive author of the novel she's reading.</t>
  </si>
  <si>
    <t>A young girl inhabits an isolated</t>
  </si>
  <si>
    <t>tt0410730</t>
  </si>
  <si>
    <t>Taxidermia</t>
  </si>
  <si>
    <t>Hungary, Austria, France</t>
  </si>
  <si>
    <t>Gy√∂rgy P√°lfi</t>
  </si>
  <si>
    <t>Lajos Parti Nagy, Gy√∂rgy P√°lfi</t>
  </si>
  <si>
    <t>Csaba Czene, Gergely Tr√≥cs√°nyi, Marc Bischoff, Gina Moreno, Istv√°n Gyuricza, Piroska Moln√°r, G√°bor M√°t√©, G√©za D. Heged√ºs, Zolt√°n Kopp√°ny, Erwin Leder, Ad√©l Stanczel, √âva Kuli, Lajos Parti Nagy, Attila L√µrinczy, Mih√°ly P√°lfi</t>
  </si>
  <si>
    <t>Csaba Czene</t>
  </si>
  <si>
    <t>Csaba Czene, Gergely Tr√≥cs√°nyi</t>
  </si>
  <si>
    <t>Three generations of men, including a pervert that constantly seeks for new kinds of satisfaction, an obese speed eater and a passionate embalmer.</t>
  </si>
  <si>
    <t>Three generations of men, including</t>
  </si>
  <si>
    <t>HUF 500000000</t>
  </si>
  <si>
    <t>tt0410764</t>
  </si>
  <si>
    <t>Tideland</t>
  </si>
  <si>
    <t>31/10/2007</t>
  </si>
  <si>
    <t>Tony Grisoni, Terry Gilliam</t>
  </si>
  <si>
    <t>Jodelle Ferland, Janet McTeer, Brendan Fletcher, Jennifer Tilly, Jeff Bridges, Dylan Taylor, Wendy Anderson, Sally Crooks</t>
  </si>
  <si>
    <t>Jodelle Ferland</t>
  </si>
  <si>
    <t>Jodelle Ferland, Janet McTeer</t>
  </si>
  <si>
    <t>Because of the actions of her irresponsible parents, a young girl is left alone on a decrepit country estate and survives inside her fantastic imagination.</t>
  </si>
  <si>
    <t>Because of the actions of her</t>
  </si>
  <si>
    <t>tt0411061</t>
  </si>
  <si>
    <t>88 Minutes</t>
  </si>
  <si>
    <t>18/04/2008</t>
  </si>
  <si>
    <t>Jon Avnet</t>
  </si>
  <si>
    <t>Gary Scott Thompson</t>
  </si>
  <si>
    <t>Al Pacino, Alicia Witt, Leelee Sobieski, Amy Brenneman, William Forsythe, Deborah Kara Unger, Ben McKenzie, Neal McDonough, Leah Cairns, Stephen Moyer, Christopher Redman, Trilby Glover, Damien Leake, Brendan Fletcher, Michael Eklund</t>
  </si>
  <si>
    <t>Al Pacino, Alicia Witt</t>
  </si>
  <si>
    <t>On the day that a serial killer that he helped put away is supposed to be executed, a noted forensic psychologist and college professor receives a call informing him that he has 88 minutes left to live.</t>
  </si>
  <si>
    <t>On the day that a serial killer</t>
  </si>
  <si>
    <t>tt0411195</t>
  </si>
  <si>
    <t>Breakfast on Pluto</t>
  </si>
  <si>
    <t>25/05/2007</t>
  </si>
  <si>
    <t>Neil Jordan</t>
  </si>
  <si>
    <t>Neil Jordan, Pat McCabe</t>
  </si>
  <si>
    <t>Cillian Murphy, Morgan Jones, Eva Birthistle, Liam Neeson, Mary Coughlan, Conor McEvoy, Ruth McCabe, Charlene McKenna, Seamus Reilly, Peter Owens, Emmet Lawlor McHugh, Bianca O'Connor, Paraic Breathnach, Pat McCabe, Owen Roe</t>
  </si>
  <si>
    <t>Cillian Murphy</t>
  </si>
  <si>
    <t>Cillian Murphy, Morgan Jones</t>
  </si>
  <si>
    <t>In the 1970s, a young trans woman, Patrick "Kitten" Braden, comes of age by leaving her Irish town for London, in part to look for her mother and in part because her gender identity is beyond the town's understanding.</t>
  </si>
  <si>
    <t>In the 1970s, a young trans woman,</t>
  </si>
  <si>
    <t>tt0411267</t>
  </si>
  <si>
    <t>The Dark</t>
  </si>
  <si>
    <t>Isle Of Man, UK, USA, Germany</t>
  </si>
  <si>
    <t>Welsh</t>
  </si>
  <si>
    <t>Simon Maginn, Stephen Massicotte</t>
  </si>
  <si>
    <t>Maria Bello, Sean Bean, Maurice Ro√´ves, Sophie Stuckey, Abigail Stone, Richard Elfyn, Casper Harvey, Eluned Jones, Gwenyth Petty, Robin Griffith, Mike Keggen, Tonya Smith</t>
  </si>
  <si>
    <t>Maria Bello</t>
  </si>
  <si>
    <t>Maria Bello, Sean Bean</t>
  </si>
  <si>
    <t>In mourning over the tragic drowning of their daughter Sarah, James and Ad√®le are visited by Ebrill, a young girl who claims she died 60 years ago - and bears a startling resemblance to Sarah.</t>
  </si>
  <si>
    <t>In mourning over the tragic drowning</t>
  </si>
  <si>
    <t>GBP 3000000</t>
  </si>
  <si>
    <t>tt0411270</t>
  </si>
  <si>
    <t>De battre mon coeur s'est arr√™t√©</t>
  </si>
  <si>
    <t>Romain Duris, Niels Arestrup, Jonathan Zacca√Ø, Gilles Cohen, Linh Dan Pham, Aure Atika, Emmanuelle Devos, Anton Yakovlev, M√©lanie Laurent, Agn√®s Aub√©, Etienne Dirand, Denis Falgoux, Serge Onteniente, Sandy Whitelaw, Emmanuel Finkiel</t>
  </si>
  <si>
    <t>Romain Duris, Niels Arestrup</t>
  </si>
  <si>
    <t>Will Thomas still lead a life of crime and cruelty, just like his thuggish father, or will he pursue his dream of becoming a pianist?</t>
  </si>
  <si>
    <t>Will Thomas still lead a life</t>
  </si>
  <si>
    <t>tt0411272</t>
  </si>
  <si>
    <t>L'ennemi public n¬∞1</t>
  </si>
  <si>
    <t>17/04/2009</t>
  </si>
  <si>
    <t>Action, Biography, Crime</t>
  </si>
  <si>
    <t>France, Canada</t>
  </si>
  <si>
    <t>Abdel Raouf Dafri, Abdel Raouf Dafri</t>
  </si>
  <si>
    <t>Vincent Cassel, Ludivine Sagnier, Mathieu Amalric, Samuel Le Bihan, G√©rard Lanvin, Olivier Gourmet, Georges Wilson, Michel Duchaussoy, Anne Consigny, Laure Marsac, Alain Fromager, Alain Doutey, Ars√®ne Mosca, Christophe Vandevelde, Luc Thuillier</t>
  </si>
  <si>
    <t>Vincent Cassel, Ludivine Sagnier</t>
  </si>
  <si>
    <t>The story of the notorious French gangster</t>
  </si>
  <si>
    <t>The story of the notorious French</t>
  </si>
  <si>
    <t>EUR 21166000</t>
  </si>
  <si>
    <t>tt0411475</t>
  </si>
  <si>
    <t>Hell Ride</t>
  </si>
  <si>
    <t>17/01/2009</t>
  </si>
  <si>
    <t>Larry Bishop</t>
  </si>
  <si>
    <t>Julia Jones, Larry Bishop, Leonor Varela, Austin Galuppo, Pete Randall, Vinnie Jones, David Carradine, Dean Delray, Michael Beach, Steve McCammon, Michael Madsen, Eric Balfour, Lee Alfred, David Grieco, Kanin Howell</t>
  </si>
  <si>
    <t>Julia Jones</t>
  </si>
  <si>
    <t>Julia Jones, Larry Bishop</t>
  </si>
  <si>
    <t>Two rival bikers gangs, the Victors and the Six-Six-Six's, refuel their decades-old rivalry.</t>
  </si>
  <si>
    <t>Two rival bikers gangs, the Victors</t>
  </si>
  <si>
    <t>tt0411477</t>
  </si>
  <si>
    <t>Hellboy II: The Golden Army</t>
  </si>
  <si>
    <t>16/07/2008</t>
  </si>
  <si>
    <t>USA, Germany, Hungary</t>
  </si>
  <si>
    <t>Ron Perlman, Selma Blair, Doug Jones, John Alexander, James Dodd, Seth MacFarlane, Luke Goss, Anna Walton, Jeffrey Tambor, John Hurt, Brian Steele, Andrew Hefler, Iv√°n Kamar√°s, Mike Kelly, Jeremy Zimmermann</t>
  </si>
  <si>
    <t>Ron Perlman, Selma Blair</t>
  </si>
  <si>
    <t>The mythical world starts a rebellion against humanity in order to rule the Earth, so Hellboy and his team must save the world from the rebellious creatures.</t>
  </si>
  <si>
    <t>The mythical world starts a rebellion</t>
  </si>
  <si>
    <t>tt0411705</t>
  </si>
  <si>
    <t>9 Songs</t>
  </si>
  <si>
    <t>Kieran O'Brien, Margo Stilley</t>
  </si>
  <si>
    <t>Kieran O'Brien</t>
  </si>
  <si>
    <t>In London, intense sexual encounters take place between an American college student, named Lisa, and an English scientist, named Matt, between attending rock concerts.</t>
  </si>
  <si>
    <t>In London, intense sexual encounters</t>
  </si>
  <si>
    <t>GBP 1000000</t>
  </si>
  <si>
    <t>tt0411951</t>
  </si>
  <si>
    <t>Tekken</t>
  </si>
  <si>
    <t>Jonathan Patrick Foo, Kelly Overton, Cary-Hiroyuki Tagawa, Ian Anthony Dale, Cung Le, Darrin Dewitt Henson, Luke Goss, Mircea Monroe, Tamlyn Tomita, Candice Hillebrand, Marian Zapico, Gary Daniels, John Pyper-Ferguson, Roger Huerta, Lateef Crowder</t>
  </si>
  <si>
    <t>Jonathan Patrick Foo</t>
  </si>
  <si>
    <t>Jin Kazama witnesses the death of his mother Jun by Tekken in the slums known as Anvil. After finding a Tekken ID he decides to seek out vengeance for his mother's death.</t>
  </si>
  <si>
    <t>Jin Kazama witnesses the death</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</si>
  <si>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</si>
  <si>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</si>
  <si>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</si>
  <si>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</si>
  <si>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Bill Murray, Julie Delpy</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</si>
  <si>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</si>
  <si>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As the extremely withdrawn Don</t>
  </si>
  <si>
    <t>tt0412080</t>
  </si>
  <si>
    <t>The World's Fastest Indian</t>
  </si>
  <si>
    <t>New Zealand, Japan, USA</t>
  </si>
  <si>
    <t>Anthony Hopkins, Iain Rea, Tessa Mitchell, Aaron Murphy, Tim Shadbolt, Annie Whittle, Greg Johnson, Antony Starr, Kate Sullivan, Craig Hall, Jim Bowman, Alison Bruce, Phoebe Falconer, Charles Pierard, Barry Ryan</t>
  </si>
  <si>
    <t>Anthony Hopkins, Iain Rea</t>
  </si>
  <si>
    <t>The story of New Zealander Burt Munro, who spent years rebuilding a 1920 Indian motorcycle, which helped him set the land speed world record at Utah's Bonneville Salt Flats in 1967.</t>
  </si>
  <si>
    <t>The story of New Zealander Burt</t>
  </si>
  <si>
    <t>tt0412536</t>
  </si>
  <si>
    <t>Brideshead Revisited</t>
  </si>
  <si>
    <t>26/06/2009</t>
  </si>
  <si>
    <t>UK, Italy, Morocco, USA</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</si>
  <si>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</si>
  <si>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</si>
  <si>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</si>
  <si>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Matthew Goode</t>
  </si>
  <si>
    <t>Matthew Goode, Thomas Morrison</t>
  </si>
  <si>
    <t>A poignant story of forbidden love and the loss of innocence set in England prior to World War II.</t>
  </si>
  <si>
    <t>A poignant story of forbidden</t>
  </si>
  <si>
    <t>tt0412798</t>
  </si>
  <si>
    <t>Half Light</t>
  </si>
  <si>
    <t>Craig Rosenberg</t>
  </si>
  <si>
    <t>Demi Moore, Henry Ian Cusick, Jordan El-Balawi, Kate Isitt, Nicholas Gleaves, James Cosmo, Joanna Hole, Therese Bradley, Hans Matheson, Mickey Wilson, Polly Frame, Ceit Kearney, Nichola Bee, Jamie Edgell, Anne Smith</t>
  </si>
  <si>
    <t>Demi Moore</t>
  </si>
  <si>
    <t>Demi Moore, Henry Ian Cusick</t>
  </si>
  <si>
    <t>Rachel Carlson, a successful novelist moves to a small Scottish village to move on with her life after the death of her son. Strange things start to happen when she is haunted by ghosts and real life terror.</t>
  </si>
  <si>
    <t>Rachel Carlson, a successful novelist</t>
  </si>
  <si>
    <t>tt0412922</t>
  </si>
  <si>
    <t>Little Manhattan</t>
  </si>
  <si>
    <t>28/07/2006</t>
  </si>
  <si>
    <t>Mark Levin</t>
  </si>
  <si>
    <t>Jennifer Flackett</t>
  </si>
  <si>
    <t>Josh Hutcherson, Charlotte Ray Rosenberg, Bradley Whitford, Cynthia Nixon, Willie Garson, Tonye Patano, J. Kyle Manzay, Josh Pais, John Dossett, Talia Balsam, Jonah Meyerson, Michael Bush, Brian W. Aguiar, Nick Cubbler, Anthony Laflamme</t>
  </si>
  <si>
    <t>Josh Hutcherson, Charlotte Ray Rosenberg</t>
  </si>
  <si>
    <t>A 10-year-old boy and an 11-year-old girl find love in New York City.</t>
  </si>
  <si>
    <t>A 10-year-old boy and an 11-year-old</t>
  </si>
  <si>
    <t>tt0413015</t>
  </si>
  <si>
    <t>Mrs Henderson Presents</t>
  </si>
  <si>
    <t>David Rose, Kathy Rose</t>
  </si>
  <si>
    <t>Judi Dench, Bob Hoskins, Will Young, Christopher Guest, Kelly Reilly, Thelma Barlow, Anna Brewster, Rosalind Halstead, Sarah Solemani, Natalia Tena, Thomas Allen, Richard Syms, Ralph Nossek, Camille O'Sullivan, Doraly Rosen</t>
  </si>
  <si>
    <t>Judi Dench, Bob Hoskins</t>
  </si>
  <si>
    <t>Laura Henderson (Dame Judi Dench) buys an old London theater and opens it up as the Windmill, a performance hall which goes down in history for, amongst other things, its all-nude revues.</t>
  </si>
  <si>
    <t>Laura Henderson (Dame Judi Dench)</t>
  </si>
  <si>
    <t>tt0413099</t>
  </si>
  <si>
    <t>Evan Almighty</t>
  </si>
  <si>
    <t>28/09/2007</t>
  </si>
  <si>
    <t>Steve Oedekerk, Steve Oedekerk</t>
  </si>
  <si>
    <t>Steve Carell, Morgan Freeman, Lauren Graham, Johnny Simmons, Graham Phillips, Jimmy Bennett, John Goodman, Wanda Sykes, John Michael Higgins, Jonah Hill, Molly Shannon, Harve Presnell, P.J. Byrne, Ralph Louis Harris, Arden Myrin</t>
  </si>
  <si>
    <t>Steve Carell, Morgan Freeman</t>
  </si>
  <si>
    <t>God contacts Congressman Evan Baxter and tells him to build an ark in preparation for a great flood.</t>
  </si>
  <si>
    <t>God contacts Congressman Evan</t>
  </si>
  <si>
    <t>tt0413267</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</si>
  <si>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</si>
  <si>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</si>
  <si>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</si>
  <si>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</si>
  <si>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When his new father-in-law, King</t>
  </si>
  <si>
    <t>tt0413300</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</si>
  <si>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</si>
  <si>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</si>
  <si>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</si>
  <si>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</si>
  <si>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A strange black entity from another</t>
  </si>
  <si>
    <t>tt0413895</t>
  </si>
  <si>
    <t>Charlotte's Web</t>
  </si>
  <si>
    <t>Susannah Grant, Karey Kirkpatrick</t>
  </si>
  <si>
    <t>Julia Roberts, Steve Buscemi, John Cleese, Oprah Winfrey, Cedric the Entertainer, Kathy Bates, Reba McEntire, Robert Redford, Thomas Haden Church, Andr√© Benjamin, Dominic Scott Kay, Sam Shepard, Abraham Benrubi, Dakota Fanning, Kevin Anderson</t>
  </si>
  <si>
    <t>Julia Roberts, Steve Buscemi</t>
  </si>
  <si>
    <t>Wilbur the pig is scared of the end of the season, because he knows that come that time, he will end up on the dinner table. He hatches a plan with Charlotte, a spider that lives in his pen, to ensure that this will never happen.</t>
  </si>
  <si>
    <t>Wilbur the pig is scared of the</t>
  </si>
  <si>
    <t>tt0414055</t>
  </si>
  <si>
    <t>Elizabeth: The Golden Age</t>
  </si>
  <si>
    <t>William Nicholson, Michael Hirst</t>
  </si>
  <si>
    <t>Jordi Moll√†, Aimee King, Cate Blanchett, Laurence Fox, John Shrapnel, Geoffrey Rush, Susan Lynch, Elise McCave, Samantha Morton, Abbie Cornish, Penelope McGhie, Rhys Ifans, Eddie Redmayne, Stuart McLoughlin, Clive Owen</t>
  </si>
  <si>
    <t>Jordi Moll√†</t>
  </si>
  <si>
    <t>Jordi Moll√†, Aimee King</t>
  </si>
  <si>
    <t>A mature Queen Elizabeth endures multiple crises late in her reign including court intrigues, an assassination plot, the Spanish Armada, and romantic disappointments.</t>
  </si>
  <si>
    <t>A mature Queen Elizabeth endures</t>
  </si>
  <si>
    <t>tt0414387</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</si>
  <si>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</si>
  <si>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</si>
  <si>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</si>
  <si>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</si>
  <si>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Keira Knightley</t>
  </si>
  <si>
    <t>Keira Knightley, Talulah Riley</t>
  </si>
  <si>
    <t>Sparks fly when spirited Elizabeth Bennet meets single, rich, and proud Mr. Darcy. But Mr. Darcy reluctantly finds himself falling in love with a woman beneath his class. Can each overcome their own pride and prejudice?</t>
  </si>
  <si>
    <t>Sparks fly when spirited Elizabeth</t>
  </si>
  <si>
    <t>tt0414852</t>
  </si>
  <si>
    <t>Banlieue 13</t>
  </si>
  <si>
    <t>Action, Crime, Sci-Fi</t>
  </si>
  <si>
    <t>Pierre Morel</t>
  </si>
  <si>
    <t>Luc Besson, Bibi Naceri</t>
  </si>
  <si>
    <t>Cyril Raffaelli, David Belle, Tony D'Amario, Bibi Naceri, Dany Verissimo-Petit, Fran√ßois Chattot, Nicolas Woirion, Patrick Olivier, Samir Guesmi, J√©r√¥me Gadner, Tarik Boucekhine, Gr√©gory Jean, Warren Zavatta, Dominique Dorol, Ludovic Berthillot</t>
  </si>
  <si>
    <t>Cyril Raffaelli</t>
  </si>
  <si>
    <t>Cyril Raffaelli, David Belle</t>
  </si>
  <si>
    <t>In the ghettos of Paris in 2010, an undercover cop and an ex-thug try to infiltrate a gang in order to defuse a neutron bomb.</t>
  </si>
  <si>
    <t>In the ghettos of Paris in 2010,</t>
  </si>
  <si>
    <t>EUR 12000000</t>
  </si>
  <si>
    <t>tt0414853</t>
  </si>
  <si>
    <t>Barnyard</t>
  </si>
  <si>
    <t>Kevin James, Courteney Cox, Sam Elliott, Danny Glover, Wanda Sykes, Andie MacDowell, David Koechner, Jeffrey Garcia, Cam Clarke, Rob Paulsen, Tino Insana, Dom Irrera, S. Scott Bullock, John DiMaggio, Maurice LaMarche</t>
  </si>
  <si>
    <t>Kevin James</t>
  </si>
  <si>
    <t>Kevin James, Courteney Cox</t>
  </si>
  <si>
    <t>When the farmer's away, all the animals play, and sing, and dance. Eventually, though, someone has to step in and run things, a responsibility that ends up going to Otis, a carefree cow.</t>
  </si>
  <si>
    <t>When the farmer's away, all the</t>
  </si>
  <si>
    <t>tt0414951</t>
  </si>
  <si>
    <t>The Quiet</t>
  </si>
  <si>
    <t>20/03/2007</t>
  </si>
  <si>
    <t>Jamie Babbit</t>
  </si>
  <si>
    <t>Abdi Nazemian, Micah Schraft</t>
  </si>
  <si>
    <t>Elisha Cuthbert, Camilla Belle, Edie Falco, Martin Donovan, Shawn Ashmore, Katy Mixon, David Gallagher, Shannon Woodward, Mj Vandivier, Jo Baker, Steve Uzzell, Ken Thomas, Rudy Costa, Myrna Cabello, Diane Quest</t>
  </si>
  <si>
    <t>Elisha Cuthbert, Camilla Belle</t>
  </si>
  <si>
    <t>Following the unexpected death of her father, a deaf teenager moves in with her godparents, where she discovers the cruel behaviour of their daughter may be indicative of a dark secret within the family.</t>
  </si>
  <si>
    <t>Following the unexpected death</t>
  </si>
  <si>
    <t>tt0414982</t>
  </si>
  <si>
    <t>Final Destination 3</t>
  </si>
  <si>
    <t>Mary Elizabeth Winstead, Ryan Merriman, Kris Lemche, Alexz Johnson, Sam Easton, Jesse Moss, Gina Holden, Texas Battle, Chelan Simmons, Yan-Kay Crystal Lowe, Amanda Crew, Maggie Ma, Ecstasia Sanders, Jody Racicot, Patrick Gallagher</t>
  </si>
  <si>
    <t>Mary Elizabeth Winstead</t>
  </si>
  <si>
    <t>A student's premonition of a deadly roller coaster ride saves her life and a lucky few, but not from Death itself, which seeks out those who escaped their fate.</t>
  </si>
  <si>
    <t>A student's premonition of a deadly</t>
  </si>
  <si>
    <t>tt0414993</t>
  </si>
  <si>
    <t>The Fountain</t>
  </si>
  <si>
    <t>Maya</t>
  </si>
  <si>
    <t>Darren Aronofsky, Darren Aronofsky</t>
  </si>
  <si>
    <t>Hugh Jackman, Rachel Weisz, Ellen Burstyn, Mark Margolis, Stephen McHattie, Fernando Hernandez, Cliff Curtis, Sean Patrick Thomas, Donna Murphy, Ethan Suplee, Richard McMillan, Lorne Brass, Abraham Aronofsky, Renee Asofsky, Anish Majumdar</t>
  </si>
  <si>
    <t>Hugh Jackman, Rachel Weisz</t>
  </si>
  <si>
    <t>As a modern-day scientist, Tommy is struggling with mortality, desperately searching for the medical breakthrough that will save the life of his cancer-stricken wife, Izzi.</t>
  </si>
  <si>
    <t>As a modern-day scientist, Tommy</t>
  </si>
  <si>
    <t>tt0415306</t>
  </si>
  <si>
    <t>Talladega Nights: The Ballad of Ricky Bobby</t>
  </si>
  <si>
    <t>Will Ferrell, John C. Reilly, Sacha Baron Cohen, Gary Cole, Michael Clarke Duncan, Leslie Bibb, Jane Lynch, Amy Adams, Andy Richter, Molly Shannon, Greg Germann, David Koechner, Jack McBrayer, Ian Roberts, Pat Hingle</t>
  </si>
  <si>
    <t>Will Ferrell, John C. Reilly</t>
  </si>
  <si>
    <t>Number one NASCAR driver Ricky Bobby stays atop the heap thanks to a pact with his best friend and teammate, Cal Naughton, Jr. But when a French Formula One driver, makes his way up the ladder, Ricky Bobby's talent and devotion are put to the test.</t>
  </si>
  <si>
    <t>Number one NASCAR driver Ricky</t>
  </si>
  <si>
    <t>tt0415965</t>
  </si>
  <si>
    <t>Martian Child</t>
  </si>
  <si>
    <t>Menno Meyjes</t>
  </si>
  <si>
    <t>Seth Bass, Jonathan Tolins</t>
  </si>
  <si>
    <t>John Cusack, Bobby Coleman, Amanda Peet, Sophie Okonedo, Joan Cusack, Oliver Platt, Bud, Richard Schiff, Taya Calicetto, David Kaye, Braxton Bonneville, Samuel Charles, Zak Ludwig, Samuel Patrick Chu, Ryan Morrissette</t>
  </si>
  <si>
    <t>John Cusack, Bobby Coleman</t>
  </si>
  <si>
    <t>A science-fiction writer, recently widowed, considers whether to adopt a hyper-imaginative 6-year-old abandoned and socially rejected boy who says he's really from Mars.</t>
  </si>
  <si>
    <t>A science-fiction writer, recently</t>
  </si>
  <si>
    <t>tt0415978</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</si>
  <si>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</si>
  <si>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</si>
  <si>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</si>
  <si>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John Hawkes</t>
  </si>
  <si>
    <t>John Hawkes, Miranda July</t>
  </si>
  <si>
    <t>A lonely shoe salesman and an eccentric performance artist struggle to connect in this unique take on contemporary life.</t>
  </si>
  <si>
    <t>A lonely shoe salesman and an</t>
  </si>
  <si>
    <t>tt0416044</t>
  </si>
  <si>
    <t>Mongol</t>
  </si>
  <si>
    <t>Russia, Germany, Kazakhstan, China</t>
  </si>
  <si>
    <t>Mongolian</t>
  </si>
  <si>
    <t>Sergei Bodrov</t>
  </si>
  <si>
    <t>Arif Aliev, Sergei Bodrov</t>
  </si>
  <si>
    <t>Tadanobu Asano, Honglei Sun, Khulan Chuluun, Aliya, Baasanjav Mijid, Amadu Mamadakov, He Qi, Ben Hon Sun, Ji Ri Mu Tu, You Er, Huntun Batu, Deng Ba Te Er, Bao Di, Su Ya La Su Rong, Sai Xing Ga</t>
  </si>
  <si>
    <t>Tadanobu Asano, Honglei Sun</t>
  </si>
  <si>
    <t>The story recounts the early life of Genghis Khan who was a slave before going on to conquer half the world in 1206.</t>
  </si>
  <si>
    <t>The story recounts the early life</t>
  </si>
  <si>
    <t>tt0416185</t>
  </si>
  <si>
    <t>Resurrecting the Champ</t>
  </si>
  <si>
    <t>24/08/2007</t>
  </si>
  <si>
    <t>Michael Bortman, Allison Burnett</t>
  </si>
  <si>
    <t>Samuel L. Jackson, Josh Hartnett, Kathryn Morris, Dakota Goyo, Alan Alda, Rachel Nichols, Teri Hatcher, Kristen Shaw, Nick Sandow, David Paymer, Harry Lennix, Peter Coyote, Ryan McDonald, Chris Ippolito, Jameson Trenholm</t>
  </si>
  <si>
    <t>Samuel L. Jackson, Josh Hartnett</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</si>
  <si>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</si>
  <si>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Up-and-coming sports reporter</t>
  </si>
  <si>
    <t>tt0416212</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</si>
  <si>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</si>
  <si>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</si>
  <si>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</si>
  <si>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Dakota Fanning, Queen Latifah</t>
  </si>
  <si>
    <t>In 1964, a teenage girl in search of the truth about her mother runs away to a small town in South Carolina and finds a family of independent women who can connect her to her past.</t>
  </si>
  <si>
    <t>In 1964, a teenage girl in search</t>
  </si>
  <si>
    <t>tt0416236</t>
  </si>
  <si>
    <t>The Spiderwick Chronicles</t>
  </si>
  <si>
    <t>21/03/2008</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</si>
  <si>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</si>
  <si>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</si>
  <si>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Freddie Highmore, Mary-Louise Parker</t>
  </si>
  <si>
    <t>Upon moving into the run-down Spiderwick Estate with their mother, twin brothers Jared and Simon Grace, along with their sister Mallory, find themselves pulled into an alternate world full of faeries and other creatures.</t>
  </si>
  <si>
    <t>Upon moving into the run-down</t>
  </si>
  <si>
    <t>tt0416315</t>
  </si>
  <si>
    <t>Wolf Creek</t>
  </si>
  <si>
    <t>Greg McLean</t>
  </si>
  <si>
    <t>John Jarratt, Cassandra Magrath, Kestie Morassi, Nathan Phillips, Gordon Poole, Guy O'Donnell, Phil Stevenson, Geoff Revell, Andy McPhee, Aaron Sterns, Michael Moody, Andrew Reimer, Vicki Reimer, Isabella Reimer, David Rock</t>
  </si>
  <si>
    <t>John Jarratt</t>
  </si>
  <si>
    <t>John Jarratt, Cassandra Magrath</t>
  </si>
  <si>
    <t>Three backpackers stranded in the Australian outback are plunged in a hellish nightmare of insufferable torture by a sadistic psychopathic local.</t>
  </si>
  <si>
    <t>Three backpackers stranded in</t>
  </si>
  <si>
    <t>tt0416320</t>
  </si>
  <si>
    <t>Match Point</t>
  </si>
  <si>
    <t>UK, USA, Ireland, Luxembourg, France</t>
  </si>
  <si>
    <t>Jonathan Rhys Meyers, Alexander Armstrong, Paul Kaye, Matthew Goode, Brian Cox, Penelope Wilton, Emily Mortimer, Janis Kelly, Alan Oke, Mark Gatiss, Scarlett Johansson, Philip Mansfield, Simon Kunz, Geoffrey Streatfeild, Mary Hegarty</t>
  </si>
  <si>
    <t>Jonathan Rhys Meyers</t>
  </si>
  <si>
    <t>At a turning point in his life, a former tennis pro falls for an actress who happens to be dating his friend and soon-to-be brother-in-law.</t>
  </si>
  <si>
    <t>At a turning point in his life,</t>
  </si>
  <si>
    <t>tt0416449</t>
  </si>
  <si>
    <t>23/03/2007</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</si>
  <si>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</si>
  <si>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</si>
  <si>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</si>
  <si>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Gerard Butler, Lena Headey</t>
  </si>
  <si>
    <t>King Leonidas of Sparta and a force of 300 men fight the Persians at Thermopylae in 480 B.C.</t>
  </si>
  <si>
    <t>King Leonidas of Sparta and a</t>
  </si>
  <si>
    <t>tt0416496</t>
  </si>
  <si>
    <t>Bandidas</t>
  </si>
  <si>
    <t>Joachim R√∏nning, Espen Sandberg</t>
  </si>
  <si>
    <t>Pen√©lope Cruz, Salma Hayek, Steve Zahn, Dwight Yoakam, Denis Arndt, Audra Blaser, Sam Shepard, Ismael 'East' Carlo, Gary Carlos Cervantes, Jos√© Mar√≠a Negri, Lenny Zundel, Edgar Vivar, Ernesto G√≥mez Cruz, Filiberto Estrella, Yomo Tlazotlalli</t>
  </si>
  <si>
    <t>Pen√©lope Cruz, Salma Hayek</t>
  </si>
  <si>
    <t>In turn-of-the-century Mexico, two very different women become a bank-robbing duo in an effort to combat a ruthless enforcer terrorizing their town.</t>
  </si>
  <si>
    <t>In turn-of-the-century Mexico,</t>
  </si>
  <si>
    <t>EUR 32000000</t>
  </si>
  <si>
    <t>tt0416508</t>
  </si>
  <si>
    <t>Becoming Jane</t>
  </si>
  <si>
    <t>Jane Austen, Kevin Hood</t>
  </si>
  <si>
    <t>Anne Hathaway, James McAvoy, Julie Walters, James Cromwell, Maggie Smith, Anna Maxwell Martin, Lucy Cohu, Laurence Fox, Ian Richardson, Joe Anderson, Leo Bill, Jessica Ashworth, Eleanor Methven, Michael James Ford, Tom Vaughan-Lawlor</t>
  </si>
  <si>
    <t>Anne Hathaway, James McAvoy</t>
  </si>
  <si>
    <t>A biographical portrait of a pre-fame Jane Austen and her romance with a young Irishman.</t>
  </si>
  <si>
    <t>A biographical portrait of a pre-fame</t>
  </si>
  <si>
    <t>tt0416960</t>
  </si>
  <si>
    <t>Marmoulak</t>
  </si>
  <si>
    <t>21/04/2004</t>
  </si>
  <si>
    <t>Iran</t>
  </si>
  <si>
    <t>Kamal Tabrizi</t>
  </si>
  <si>
    <t>Peyman Ghassemkhani</t>
  </si>
  <si>
    <t>Parviz Parastui, Bahram Ebrahimi, Shahrokh Foroutanian, Farideh Sepah Mansour, Maedeh Tahmasebi, Ali Kooshesh, Ali Akbar Alikhani, Ali Abedini, Ra'na Azadivar, Amirhosein Gholami Ebtekar, Hamidrezashakeri, Ali Hasani, Cyrus Hemati, Reza Mirzaei, Farzin Mohades</t>
  </si>
  <si>
    <t>Parviz Parastui</t>
  </si>
  <si>
    <t>Parviz Parastui, Bahram Ebrahimi</t>
  </si>
  <si>
    <t>A recently jailed petty thief disguises as a Mullah and succeeds in escaping; but has to stay in the Mullah' role longer than he expected to.</t>
  </si>
  <si>
    <t>A recently jailed petty thief</t>
  </si>
  <si>
    <t>tt0417001</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</si>
  <si>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</si>
  <si>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</si>
  <si>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</si>
  <si>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</si>
  <si>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Diane Lane, John Cusack</t>
  </si>
  <si>
    <t>A thirty-something preschool teacher looks to the personals for a change of pace and a relationship, with hilarious results.</t>
  </si>
  <si>
    <t>A thirty-something preschool teacher</t>
  </si>
  <si>
    <t>tt0417056</t>
  </si>
  <si>
    <t>Pledge This!</t>
  </si>
  <si>
    <t>William Heins, Strathford Hamilton</t>
  </si>
  <si>
    <t>Cheryl Guerriero, Anna Obropta</t>
  </si>
  <si>
    <t>Paris Hilton, Paula Garc√©s, Sarah Carter, Simon Rex, Geoffrey Arend, Alexis Thorpe, Bianca Lawson, Noureen DeWulf, Kerri Kenney, Amanda Aday, Diva Zappa, Amanda Rowan, Sarai Howard, Greg Cipes, Randy Spelling</t>
  </si>
  <si>
    <t>Paris Hilton</t>
  </si>
  <si>
    <t>Paris Hilton, Paula Garc√©s</t>
  </si>
  <si>
    <t>At South Beach University, a beautiful sorority president takes in a group of unconventional freshman girls seeking acceptance into her house.</t>
  </si>
  <si>
    <t>At South Beach University, a beautiful</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</si>
  <si>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</si>
  <si>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</si>
  <si>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</si>
  <si>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</si>
  <si>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Samuel L. Jackson, Julianna Margulies</t>
  </si>
  <si>
    <t>An F.B.I. Agent takes on a plane full of deadly venomous snakes, deliberately released to kill a witness being flown from Honolulu to Los Angeles to testify against a mob boss.</t>
  </si>
  <si>
    <t>An F.B.I. Agent takes on a plane</t>
  </si>
  <si>
    <t>tt0417217</t>
  </si>
  <si>
    <t>Two for the Money</t>
  </si>
  <si>
    <t>24/04/2006</t>
  </si>
  <si>
    <t>Dan Gilroy</t>
  </si>
  <si>
    <t>Al Pacino, Matthew McConaughey, Rene Russo, Armand Assante, Jeremy Piven, Jaime King, Kevin Chapman, Ralph Garman, Gedde Watanabe, Carly Pope, Charles Carroll, Gerard Plunkett, Craig Veroni, James Kirk, Chrislyn Austin</t>
  </si>
  <si>
    <t>Al Pacino, Matthew McConaughey</t>
  </si>
  <si>
    <t>After suffering a career-ending knee injury, a former college football star aligns himself with one of the most renowned touts in the sports-gambling business.</t>
  </si>
  <si>
    <t>After suffering a career-ending</t>
  </si>
  <si>
    <t>tt0417397</t>
  </si>
  <si>
    <t>9 rota</t>
  </si>
  <si>
    <t>29/09/2005</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</si>
  <si>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</si>
  <si>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</si>
  <si>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</si>
  <si>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</si>
  <si>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Artur Smolyaninov</t>
  </si>
  <si>
    <t>Artur Smolyaninov, Aleksey Chadov</t>
  </si>
  <si>
    <t>Young Soviet Army recruits are stuck in the bloody war in Afghanistan, that was started by politicians.</t>
  </si>
  <si>
    <t>Young Soviet Army recruits are</t>
  </si>
  <si>
    <t>tt0417433</t>
  </si>
  <si>
    <t>Annapolis</t>
  </si>
  <si>
    <t>Justin Lin</t>
  </si>
  <si>
    <t>James Franco, Macka Foley, Jim Parrack, Donnie Wahlberg, Brian Goodman, Billy Finnigan, Jordana Brewster, Katie Hein, Jimmy Lin, Charles Napier, Heather Henderson, Vicellous Shannon, Roger Fan, McCaleb Burnett, Wilmer Calderon</t>
  </si>
  <si>
    <t>James Franco, Macka Foley</t>
  </si>
  <si>
    <t>Set against the backdrop of boxing at the Naval Academy, centers on a young man from the wrong side of the tracks whose dream of attending Annapolis becomes a reality.</t>
  </si>
  <si>
    <t>Set against the backdrop of boxing</t>
  </si>
  <si>
    <t>tt0417658</t>
  </si>
  <si>
    <t>Factotum</t>
  </si>
  <si>
    <t>Norway, USA, Germany, France, Italy</t>
  </si>
  <si>
    <t>Bent Hamer</t>
  </si>
  <si>
    <t>Charles Bukowski, Bent Hamer</t>
  </si>
  <si>
    <t>Matt Dillon, Lili Taylor, Didier Flamand, Fisher Stevens, Marisa Tomei, Adrienne Shelly, Karen Young, Thomas Lyons, Dean Brewington, James Cada, James Michael Detmar, Kurt Schweickhardt, Dee Noah, James Noah, Michael Egan</t>
  </si>
  <si>
    <t>Matt Dillon, Lili Taylor</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</si>
  <si>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</si>
  <si>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This drama centers on Hank Chinaski,</t>
  </si>
  <si>
    <t>tt0417741</t>
  </si>
  <si>
    <t>Harry Potter and the Half-Blood Prince</t>
  </si>
  <si>
    <t>15/07/2009</t>
  </si>
  <si>
    <t>Daniel Radcliffe, Michael Gambon, Dave Legeno, Elarica Johnson, Jim Broadbent, Geraldine Somerville, Bonnie Wright, Julie Walters, Rupert Grint, Emma Watson, Helena Bonham Carter, Helen McCrory, Timothy Spall, Alan Rickman, Oliver Phelps</t>
  </si>
  <si>
    <t>Daniel Radcliffe, Michael Gambon</t>
  </si>
  <si>
    <t>Harry Potter begins his sixth year at Hogwarts, he discovers an old book marked as "the property of the Half-Blood Prince" and begins to learn more about Lord Voldemort's dark past.</t>
  </si>
  <si>
    <t>Harry Potter begins his sixth</t>
  </si>
  <si>
    <t>tt0417791</t>
  </si>
  <si>
    <t>Inside I'm Dancing</t>
  </si>
  <si>
    <t>UK, Ireland, France</t>
  </si>
  <si>
    <t>Damien O'Donnell</t>
  </si>
  <si>
    <t>Jeffrey Caine, Christian O'Reilly</t>
  </si>
  <si>
    <t>Steven Robertson, Alan King, Brenda Fricker, Ruth McCabe, James McAvoy, Anna Healy, Tom Hickey, Sarah Jane Drummey, Rachel Hanna, Emmet Kirwan, Romola Garai, Pat Shortt, Stanley Townsend, Derbhle Crotty, Donal Toolan</t>
  </si>
  <si>
    <t>Steven Robertson</t>
  </si>
  <si>
    <t>Steven Robertson, Alan King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</si>
  <si>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</si>
  <si>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When the kinetic Rory moves into</t>
  </si>
  <si>
    <t>tt0418279</t>
  </si>
  <si>
    <t>Transformers</t>
  </si>
  <si>
    <t>28/06/2007</t>
  </si>
  <si>
    <t>Shia LaBeouf, Megan Fox, Josh Duhamel, Tyrese Gibson, Rachael Taylor, Anthony Anderson, Jon Voight, John Turturro, Michael O'Neill, Kevin Dunn, Julie White, Amaury Nolasco, Zack Ward, Luis Echagarruga, Patrick Mulderrig</t>
  </si>
  <si>
    <t>Shia LaBeouf</t>
  </si>
  <si>
    <t>Shia LaBeouf, Megan Fox</t>
  </si>
  <si>
    <t>An ancient struggle between two Cybertronian races, the heroic Autobots and the evil Decepticons, comes to Earth, with a clue to the ultimate power held by a teenager.</t>
  </si>
  <si>
    <t>An ancient struggle between two</t>
  </si>
  <si>
    <t>tt0418362</t>
  </si>
  <si>
    <t>Mujhse Shaadi Karogi</t>
  </si>
  <si>
    <t>David Dhawan</t>
  </si>
  <si>
    <t>Anees Bazmee, Rumi Jaffery</t>
  </si>
  <si>
    <t>Salman Khan, Akshay Kumar, Priyanka Chopra, Amrish Puri, Rajpal Yadav, Satish Shah, Supriya Karnik, Kader Khan, Rekha Rao, Shashikala, Upasna Singh, Amrita Arora, Dinyar Contractor, Parth Dave, Kurush Deboo</t>
  </si>
  <si>
    <t>Salman Khan, Akshay Kumar</t>
  </si>
  <si>
    <t>Sameer, fast at losing his temper is re-located to Goa where he falls in love with Rani. But Sameer's new roommate Sunny, has some plans of his own.</t>
  </si>
  <si>
    <t>Sameer, fast at losing his temper</t>
  </si>
  <si>
    <t>tt0418455</t>
  </si>
  <si>
    <t>Adams √¶bler</t>
  </si>
  <si>
    <t>28/04/2006</t>
  </si>
  <si>
    <t>Denmark, Germany</t>
  </si>
  <si>
    <t>Ulrich Thomsen, Mads Mikkelsen, Nicolas Bro, Paprika Steen, Ali Kazim, Ole Thestrup, Nikolaj Lie Kaas, Gyrd L√∏fquist, Lars Ranthe, Peter Reichhardt, Tomas Villum Jensen, Peter Lambert, Solvej K. Christensen, Rasmus Rise, Jacob-Ole Remming</t>
  </si>
  <si>
    <t>Ulrich Thomsen</t>
  </si>
  <si>
    <t>Ulrich Thomsen, Mads Mikkelsen</t>
  </si>
  <si>
    <t>A neo-nazi sentenced to community service at a church clashes with the blindly devotional priest.</t>
  </si>
  <si>
    <t>A neo-nazi sentenced to community</t>
  </si>
  <si>
    <t>tt0418647</t>
  </si>
  <si>
    <t>Dreamer: Inspired by a True Story</t>
  </si>
  <si>
    <t>John Gatins</t>
  </si>
  <si>
    <t>Kurt Russell, Dakota Fanning, Kris Kristofferson, Elisabeth Shue, David Morse, Freddy Rodr√≠guez, Luis Guzm√°n, Oded Fehr, Ken Howard, Holmes Osborne, Antonio Badrani, John Moyer, Kayren Butler, Tommy Barnes, Frank Hoyt Taylor</t>
  </si>
  <si>
    <t>Kurt Russell, Dakota Fanning</t>
  </si>
  <si>
    <t>Cale Crane catalyzes the rescue and rehabilitation of Sonador, a race horse with a broken leg.</t>
  </si>
  <si>
    <t>Cale Crane catalyzes the rescue</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</si>
  <si>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</si>
  <si>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</si>
  <si>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</si>
  <si>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</si>
  <si>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Ryan Phillippe, Jesse Bradford</t>
  </si>
  <si>
    <t>The life stories of the six men who raised the flag at the Battle of Iwo Jima, a turning point in World War II.</t>
  </si>
  <si>
    <t>The life stories of the six men</t>
  </si>
  <si>
    <t>tt0418763</t>
  </si>
  <si>
    <t>Jarhead</t>
  </si>
  <si>
    <t>William Broyles Jr., Anthony Swofford</t>
  </si>
  <si>
    <t>Jake Gyllenhaal, Scott MacDonald, Peter Sarsgaard, Jamie Foxx, Ming Lo, Lucas Black, Kevin Foster, Brian Geraghty, Damion Poitier, Riad Galayini, Craig Coyne, Katherine Randolph, Rini Bell, Dendrie Taylor, James Morrison</t>
  </si>
  <si>
    <t>Jake Gyllenhaal, Scott MacDonald</t>
  </si>
  <si>
    <t>A psychological study of operations desert shield and desert storm during the gulf war; through the eyes of a U.S marine sniper who struggles to cope with the possibility his girlfriend may be cheating on him back home.</t>
  </si>
  <si>
    <t>A psychological study of operations</t>
  </si>
  <si>
    <t>tt0418773</t>
  </si>
  <si>
    <t>Junebug</t>
  </si>
  <si>
    <t>Phil Morrison</t>
  </si>
  <si>
    <t>Angus MacLachlan</t>
  </si>
  <si>
    <t>Embeth Davidtz, David Kuhn, Alessandro Nivola, Alicia Van Couvering, Jerry Minor, Matt Besser, Will Oldham, Frank Hoyt Taylor, Scott Wilson, Ben McKenzie, Celia Weston, Amy Adams, Bobby Tisdale, Beth Bostic, Joanne Pankow</t>
  </si>
  <si>
    <t>Embeth Davidtz</t>
  </si>
  <si>
    <t>Embeth Davidtz, David Kuhn</t>
  </si>
  <si>
    <t>A dealer in "outsider" art travels from Chicago to North Carolina to meet her new in-laws, challenging the equilibrium of this middle class Southern home.</t>
  </si>
  <si>
    <t>A dealer in "outsider" art travels</t>
  </si>
  <si>
    <t>tt0418819</t>
  </si>
  <si>
    <t>Land of the Dead</t>
  </si>
  <si>
    <t>George A. Romero</t>
  </si>
  <si>
    <t>Simon Baker, John Leguizamo, Dennis Hopper, Asia Argento, Robert Joy, Eugene Clark, Joanne Boland, Tony Nappo, Jennifer Baxter, Boyd Banks, Jasmin Geljo, Maxwell McCabe-Lokos, Tony Munch, Shawn Roberts, Pedro Miguel Arce</t>
  </si>
  <si>
    <t>Simon Baker</t>
  </si>
  <si>
    <t>Simon Baker, John Leguizamo</t>
  </si>
  <si>
    <t>The living dead have taken over the world, and the last humans live in a walled city to protect themselves as they come to grips with the situation.</t>
  </si>
  <si>
    <t>The living dead have taken over</t>
  </si>
  <si>
    <t>tt0418832</t>
  </si>
  <si>
    <t>Lie with Me</t>
  </si>
  <si>
    <t>Clement Virgo</t>
  </si>
  <si>
    <t>Tamara Berger, Clement Virgo</t>
  </si>
  <si>
    <t>Lauren Lee Smith, Eric Balfour, Polly Shannon, Mayko Nguyen, Michael Facciolo, Kate Lynch, Ron White, Kristin Lehman, Don Francks, Richard Chevolleau, Frank Chiesurin, Nicola Lipman, Theresa Tova</t>
  </si>
  <si>
    <t>Lauren Lee Smith</t>
  </si>
  <si>
    <t>Lauren Lee Smith, Eric Balfour</t>
  </si>
  <si>
    <t>An outgoing, sexually aggressive young woman meets and begins a torrid affair with an equally aggressive young man in which their affair begins to bring a strain on their personal lives.</t>
  </si>
  <si>
    <t>An outgoing, sexually aggressive</t>
  </si>
  <si>
    <t>CAD 2200000</t>
  </si>
  <si>
    <t>tt0419058</t>
  </si>
  <si>
    <t>Phir Hera Pheri</t>
  </si>
  <si>
    <t>Neeraj Vora</t>
  </si>
  <si>
    <t>Akshay Kumar, Sunil Shetty, Paresh Rawal, Bipasha Basu, Rimi Sen, Johnny Lever, Rajpal Yadav, Sharat Saxena, Manoj Joshi, Milind Gunaji, Suresh Menon, Ravi Kishan, Dinesh Hingoo, Tiku Talsania, Kiku Sharda</t>
  </si>
  <si>
    <t>Baburao, Raju and Shyam are living happily after having risen from rags to riches. Still, money brings the joy of riches and with it the greed to make more money. And so, with a don as an unknowing investor, Raju initiates a new game.</t>
  </si>
  <si>
    <t>Baburao, Raju and Shyam are living</t>
  </si>
  <si>
    <t>tt0419198</t>
  </si>
  <si>
    <t>La tigre e la neve</t>
  </si>
  <si>
    <t>Roberto Benigni, Vincenzo Cerami</t>
  </si>
  <si>
    <t>Roberto Benigni, Jean Reno, Nicoletta Braschi, Tom Waits, Emilia Fox, Gianfranco Varetto, Giuseppe Battiston, Lucia Poli, Chiara Pirri, Anna Pirri, Andrea Renzi, Abdelhafid Metalsi, Amid Farid, Mohmed Hedi Bahri, Franco Barbero</t>
  </si>
  <si>
    <t>Roberto Benigni, Jean Reno</t>
  </si>
  <si>
    <t>A love-struck Italian poet is stuck in Iraq at the onset of an American invasion.</t>
  </si>
  <si>
    <t>A love-struck Italian poet is</t>
  </si>
  <si>
    <t>tt0419294</t>
  </si>
  <si>
    <t>The Three Burials of Melquiades Estrada</t>
  </si>
  <si>
    <t>Tommy Lee Jones, Barry Pepper, Julio Cesar Cedillo, Dwight Yoakam, January Jones, Melissa Leo, Levon Helm, Mel Rodriguez, Cecilia Su√°rez, Ignacio Guadalupe, Vanessa Bauche, Irineo Alvarez, Guillermo Arriaga, Josh Berry, Rodger Boyce</t>
  </si>
  <si>
    <t>Tommy Lee Jones, Barry Pepper</t>
  </si>
  <si>
    <t>Ranch foreman Pete Perkins looks to fulfill the promise to his recently deceased best friend by burying him in his hometown in Mexico.</t>
  </si>
  <si>
    <t>Ranch foreman Pete Perkins looks</t>
  </si>
  <si>
    <t>tt0419677</t>
  </si>
  <si>
    <t>Dead Man's Shoes</t>
  </si>
  <si>
    <t>Shane Meadows</t>
  </si>
  <si>
    <t>Paddy Considine, Shane Meadows</t>
  </si>
  <si>
    <t>Paddy Considine, Gary Stretch, Toby Kebbell, Stuart Wolfenden, Neil Bell, Paul Sadot, Seamus O'Neill, Jo Hartley, Paul Hurstfield, Emily Aston, George Newton, Craig Considine, Matt Considine, Andrew Shim, Arthur Meadows</t>
  </si>
  <si>
    <t>Paddy Considine, Gary Stretch</t>
  </si>
  <si>
    <t>A disaffected soldier returns to his hometown to get even with the thugs who brutalized his mentally-challenged brother years ago.</t>
  </si>
  <si>
    <t>A disaffected soldier returns</t>
  </si>
  <si>
    <t>GBP 695393</t>
  </si>
  <si>
    <t>tt0419706</t>
  </si>
  <si>
    <t>Doom</t>
  </si>
  <si>
    <t>UK, Czech Republic, Germany, USA</t>
  </si>
  <si>
    <t>Dave Callaham, Wesley Strick</t>
  </si>
  <si>
    <t>Karl Urban, Rosamund Pike, Deobia Oparei, Ben Daniels, Razaaq Adoti, Richard Brake, Al Weaver, Dexter Fletcher, Brian Steele, Dwayne Johnson, Yao Chin, Robert Russell, Daniel York, Ian Hughes, Sara Houghton</t>
  </si>
  <si>
    <t>Karl Urban</t>
  </si>
  <si>
    <t>Karl Urban, Rosamund Pike</t>
  </si>
  <si>
    <t>Space Marines are sent to investigate strange events at a research facility on Mars but find themselves at the mercy of genetically enhanced killing machines.</t>
  </si>
  <si>
    <t>Space Marines are sent to investigate</t>
  </si>
  <si>
    <t>tt0419749</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</si>
  <si>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</si>
  <si>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</si>
  <si>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</si>
  <si>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Vin Diesel, Alex Rocco</t>
  </si>
  <si>
    <t>In the late 1980s, a low level gangster named Jackie DiNorscio defends himself in court in what became the longest criminal trial in American judicial history.</t>
  </si>
  <si>
    <t>In the late 1980s, a low level</t>
  </si>
  <si>
    <t>tt0419843</t>
  </si>
  <si>
    <t>In the Land of Women</t>
  </si>
  <si>
    <t>Jonathan Kasdan</t>
  </si>
  <si>
    <t>Elena Anaya, Adam Brody, Kelsey Keel, Danielle Savre, Gia Mantegna, Rob Reinis, JoBeth Williams, Makenzie Vega, Kristen Stewart, Meg Ryan, Olympia Dukakis, Dustin Milligan, Graham Wardle, Elise Gatien, Krsy Fox</t>
  </si>
  <si>
    <t>Elena Anaya</t>
  </si>
  <si>
    <t>Elena Anaya, Adam Brody</t>
  </si>
  <si>
    <t>A sleazy writer has a chance to redeem himself when he goes to stay with his grandmother and befriends the neighbors.</t>
  </si>
  <si>
    <t>A sleazy writer has a chance to</t>
  </si>
  <si>
    <t>tt0419887</t>
  </si>
  <si>
    <t>The Kite Runner</t>
  </si>
  <si>
    <t>28/03/2008</t>
  </si>
  <si>
    <t>USA, China, UK, Afghanistan</t>
  </si>
  <si>
    <t>Dari</t>
  </si>
  <si>
    <t>Pushto</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</si>
  <si>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</si>
  <si>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</si>
  <si>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Khalid Abdalla</t>
  </si>
  <si>
    <t>Khalid Abdalla, Atossa Leoni</t>
  </si>
  <si>
    <t>After spending years in California, Amir returns to his homeland in Afghanistan to help his old friend Hassan, whose son is in trouble.</t>
  </si>
  <si>
    <t>After spending years in California,</t>
  </si>
  <si>
    <t>tt0419946</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</si>
  <si>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</si>
  <si>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</si>
  <si>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</si>
  <si>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</si>
  <si>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John Cena</t>
  </si>
  <si>
    <t>John Cena, Robert Patrick</t>
  </si>
  <si>
    <t>A group of diamond thieves on the run kidnap the wife of a recently discharged marine who goes on a chase through the South Carolinian wilderness to retrieve her.</t>
  </si>
  <si>
    <t>A group of diamond thieves on</t>
  </si>
  <si>
    <t>tt0419984</t>
  </si>
  <si>
    <t>Mr. Woodcock</t>
  </si>
  <si>
    <t>14/09/2007</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</si>
  <si>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</si>
  <si>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</si>
  <si>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</si>
  <si>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Billy Bob Thornton, Seann William Scott</t>
  </si>
  <si>
    <t>Taken aback by his mother's wedding announcement, a young man returns home in an effort to stop her from marrying his old high school gym teacher, a man who made middle school hell for generations of students.</t>
  </si>
  <si>
    <t>Taken aback by his mother's wedding</t>
  </si>
  <si>
    <t>tt0420087</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</si>
  <si>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</si>
  <si>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</si>
  <si>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</si>
  <si>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Marylouise Burke</t>
  </si>
  <si>
    <t>Marylouise Burke, Woody Harrelson</t>
  </si>
  <si>
    <t>A look at what goes on backstage during the last broadcast of America's most celebrated radio show, where singing cowboys Dusty and Lefty, a country music siren, and a host of others hold court.</t>
  </si>
  <si>
    <t>A look at what goes on backstage</t>
  </si>
  <si>
    <t>tt0420206</t>
  </si>
  <si>
    <t>Sommersturm</t>
  </si>
  <si>
    <t>Thomas Bahmann, Marco Kreuzpaintner</t>
  </si>
  <si>
    <t>Robert Stadlober, Kostja Ullmann, J√ºrgen Tonkel, Miriam Morgenstern, Alicja Bachleda, Angelika Brennfleck, Josefine M√ºller, Joseph M'Barek, Tristano Casanova, Roman Storm, Jeff Fischer, Johannes Franke, Anton Rattinger, Gerhard Oberwetter, Tobias van Dieken</t>
  </si>
  <si>
    <t>Robert Stadlober</t>
  </si>
  <si>
    <t>Robert Stadlober, Kostja Ullmann</t>
  </si>
  <si>
    <t>A close friendship between two crew teammates is tested when one slowly discovers he's gay and attracted to the other.</t>
  </si>
  <si>
    <t>A close friendship between two</t>
  </si>
  <si>
    <t>EUR 2700000</t>
  </si>
  <si>
    <t>tt0420223</t>
  </si>
  <si>
    <t>Stranger Than Fiction</t>
  </si>
  <si>
    <t>Zach Helm</t>
  </si>
  <si>
    <t>Will Ferrell, William Dick, Guy Massey, Martha Espinoza, T.J. Jagodowski, Peter Grosz, Ricky Adams, Christian Stolte, Denise Hughes, Peggy Roeder, Tonray Ho, Tony Hale, Maggie Gyllenhaal, Danny Rhodes, Helen Young</t>
  </si>
  <si>
    <t>Will Ferrell, William Dick</t>
  </si>
  <si>
    <t>I.R.S. auditor Harold Crick suddenly finds himself the subject of narration only he can hear: narration that begins to affect his entire life, from his work, to his love-interest, to his death.</t>
  </si>
  <si>
    <t>I.R.S. auditor Harold Crick suddenly</t>
  </si>
  <si>
    <t>tt0420238</t>
  </si>
  <si>
    <t>The Tale of Despereaux</t>
  </si>
  <si>
    <t>24/04/2009</t>
  </si>
  <si>
    <t>Sam Fell, Robert Stevenhagen</t>
  </si>
  <si>
    <t>Kate DiCamillo, Will McRobb</t>
  </si>
  <si>
    <t>Matthew Broderick, Dustin Hoffman, Emma Watson, Tracey Ullman, Kevin Kline, William H. Macy, Stanley Tucci, Ciar√°n Hinds, Robbie Coltrane, Tony Hale, Frances Conroy, Frank Langella, Richard Jenkins, Christopher Lloyd, Charles Shaughnessy</t>
  </si>
  <si>
    <t>Matthew Broderick</t>
  </si>
  <si>
    <t>Matthew Broderick, Dustin Hoffman</t>
  </si>
  <si>
    <t>An unusually brave mouse helps to restore happiness to a forlorn kingdom after making friends with a gentleman rat.</t>
  </si>
  <si>
    <t>An unusually brave mouse helps</t>
  </si>
  <si>
    <t>tt0420251</t>
  </si>
  <si>
    <t>Sam gang 2</t>
  </si>
  <si>
    <t>Hong Kong, Japan, South Korea</t>
  </si>
  <si>
    <t>Fruit Chan, Takashi Miike</t>
  </si>
  <si>
    <t>Haruko Fukushima, Pik Wah Lee</t>
  </si>
  <si>
    <t>Bai Ling, Pauline Lau, Tony Ka Fai Leung, Meme Tian, Miriam Chin Wah Yeung, Sum-Yeung Wong, Kam-Mui Fung, Wai-Man Wu, Chak-Man Ho, Miki Yeung, So-Foon Wong, Kai-Piu Yau, Byung-hun Lee, Won-hee Im, Hye-jeong Kang</t>
  </si>
  <si>
    <t>Bai Ling</t>
  </si>
  <si>
    <t>Bai Ling, Pauline Lau</t>
  </si>
  <si>
    <t>An Asian cross-cultural trilogy of horror films from accomplished indie directors.</t>
  </si>
  <si>
    <t>An Asian cross-cultural trilogy</t>
  </si>
  <si>
    <t>tt0420293</t>
  </si>
  <si>
    <t>The Stanford Prison Experiment</t>
  </si>
  <si>
    <t>17/07/2015</t>
  </si>
  <si>
    <t>Kyle Patrick Alvarez</t>
  </si>
  <si>
    <t>Tim Talbott, Philip Zimbardo</t>
  </si>
  <si>
    <t>Billy Crudup, Michael Angarano, Moises Arias, Nicholas Braun, Gaius Charles, Keir Gilchrist, Ki Hong Lee, Thomas Mann, Ezra Miller, Logan Miller, Tye Sheridan, Johnny Simmons, James Wolk, Nelsan Ellis, Olivia Thirlby</t>
  </si>
  <si>
    <t>Billy Crudup, Michael Angarano</t>
  </si>
  <si>
    <t>In 1971, twenty-four male students are selected to take on randomly assigned roles of prisoners and guards in a mock prison situated in the basement of the Stanford psychology building.</t>
  </si>
  <si>
    <t>In 1971, twenty-four male students</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</si>
  <si>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</si>
  <si>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</si>
  <si>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</si>
  <si>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</si>
  <si>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Jordana Brewster</t>
  </si>
  <si>
    <t>Jordana Brewster, Taylor Handley</t>
  </si>
  <si>
    <t>Before being sent to serve in Vietnam, two brothers and their girlfriends take one last road trip, but when they get into an accident, a terrifying experience will take them to a secluded house of horrors, with a chainsaw-wielding killer.</t>
  </si>
  <si>
    <t>Before being sent to serve in</t>
  </si>
  <si>
    <t>tt0420332</t>
  </si>
  <si>
    <t>Veer-Zaara</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</si>
  <si>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</si>
  <si>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</si>
  <si>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</si>
  <si>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Veer-Zaara is a saga of love,</t>
  </si>
  <si>
    <t>tt0420509</t>
  </si>
  <si>
    <t>El aura</t>
  </si>
  <si>
    <t>15/09/2005</t>
  </si>
  <si>
    <t>Argentina, Spain, France</t>
  </si>
  <si>
    <t>Fabi√°n Bielinsky, Pablo De Santis</t>
  </si>
  <si>
    <t>Ricardo Dar√≠n, Dolores Fonzi, Pablo Cedr√≥n, Nahuel P√©rez Biscayart, Jorge D'El√≠a, Alejandro Awada, Rafa Castej√≥n, Manuel Rodal, Walter Reyno, Alejandro Ganc√©, Daniel Alejandro Ovando, Guido D'Albo, Daniel Delevin, Eva, Carlos Falcone</t>
  </si>
  <si>
    <t>Ricardo Dar√≠n, Dolores Fonzi</t>
  </si>
  <si>
    <t>A deluded taxidermist plans the perfect crime.</t>
  </si>
  <si>
    <t>A deluded taxidermist plans the</t>
  </si>
  <si>
    <t>tt0420609</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</si>
  <si>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</si>
  <si>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</si>
  <si>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</si>
  <si>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Sigourney Weaver, Toby Jones</t>
  </si>
  <si>
    <t>While researching his novel "In Cold Blood",</t>
  </si>
  <si>
    <t>While researching his novel "In</t>
  </si>
  <si>
    <t>tt0420901</t>
  </si>
  <si>
    <t>Shooting Dogs</t>
  </si>
  <si>
    <t>David Wolstencroft, Richard Alwyn</t>
  </si>
  <si>
    <t>John Hurt, Hugh Dancy, Dominique Horwitz, Louis Mahoney, Nicola Walker, Steve Toussaint, David Gyasi, Susan Nalwoga, Victor Power, Jack Pierce, Musa Kasonka Jr., Kizito Ssentamu Kayiira, Clare-Hope Ashitey, Tom Shepherd</t>
  </si>
  <si>
    <t>John Hurt</t>
  </si>
  <si>
    <t>John Hurt, Hugh Dancy</t>
  </si>
  <si>
    <t>A Catholic Priest and an English teacher get stranded in a school in Kigali during the 1994 Rwandan genocide.</t>
  </si>
  <si>
    <t>A Catholic Priest and an English</t>
  </si>
  <si>
    <t>tt0421051</t>
  </si>
  <si>
    <t>Daniel der Zauberer</t>
  </si>
  <si>
    <t>Ulli Lommel</t>
  </si>
  <si>
    <t>Daniel K√ºblb√∂ck, Ulli Lommel, Rudolf Waldemar Brem, Katja Rup√©, G√ºnther K√ºblb√∂ck, Peter Schamoni, Adele Eden, Oliver M√∂ller, Marina Lommel, Roger Fritz, Isabella Jantz, Robert Fischer, Gunter Ziegler, Manolito Lommel, Gaby Schmidberger</t>
  </si>
  <si>
    <t>Daniel K√ºblb√∂ck</t>
  </si>
  <si>
    <t>Daniel K√ºblb√∂ck, Ulli Lommel</t>
  </si>
  <si>
    <t>Evil assassins want to kill Daniel Kublbock, the third runner up for the German Idols.</t>
  </si>
  <si>
    <t>Evil assassins want to kill Daniel</t>
  </si>
  <si>
    <t>tt0421054</t>
  </si>
  <si>
    <t>Domino</t>
  </si>
  <si>
    <t>Richard Kelly, Richard Kelly</t>
  </si>
  <si>
    <t>Keira Knightley, Mickey Rourke, Edgar Ram√≠rez, Delroy Lindo, Mo'Nique, Mena Suvari, Macy Gray, Jacqueline Bisset, Dabney Coleman, Brian Austin Green, Ian Ziering, Stanley Kamel, Peter Jacobson, T.K. Carter, Kel O'Neill</t>
  </si>
  <si>
    <t>Keira Knightley, Mickey Rourke</t>
  </si>
  <si>
    <t>A recounting of Domino Harvey's life story. The daughter of actor Laurence Harvey turned away from her career as a Ford model to become a bounty hunter.</t>
  </si>
  <si>
    <t>A recounting of Domino Harvey's</t>
  </si>
  <si>
    <t>tt0421073</t>
  </si>
  <si>
    <t>Street Kings</t>
  </si>
  <si>
    <t>James Ellroy, Kurt Wimmer</t>
  </si>
  <si>
    <t>Keanu Reeves, Forest Whitaker, Hugh Laurie, Chris Evans, Cedric the Entertainer, Jay Mohr, Terry Crews, Naomie Harris, Common, Cle Sloan, Martha Higareda, John Corbett, Amaury Nolasco, Game, Noel Gugliemi</t>
  </si>
  <si>
    <t>Keanu Reeves, Forest Whitaker</t>
  </si>
  <si>
    <t>An undercover cop, disillusioned by the death of his wife, is implicated in the murder of an officer and must struggle to clear himself.</t>
  </si>
  <si>
    <t>An undercover cop, disillusioned</t>
  </si>
  <si>
    <t>tt0421082</t>
  </si>
  <si>
    <t>Control</t>
  </si>
  <si>
    <t>UK, USA, Australia, Japan, France</t>
  </si>
  <si>
    <t>Anton Corbijn</t>
  </si>
  <si>
    <t>Deborah Curtis, Matt Greenhalgh</t>
  </si>
  <si>
    <t>Sam Riley, Samantha Morton, Alexandra Maria Lara, Joe Anderson, James Anthony Pearson, Harry Treadaway, Craig Parkinson, Toby Kebbell, Andrew Sheridan, Robert Shelly, Richard Bremmer, Tanya Myers, Martha Myers Lowe, Matthew McNulty, David Whittington</t>
  </si>
  <si>
    <t>Sam Riley, Samantha Morton</t>
  </si>
  <si>
    <t>A profile of Ian Curtis, the enigmatic singer of Joy Division whose personal, professional, and romantic troubles led him to commit suicide at the age of 23.</t>
  </si>
  <si>
    <t>A profile of Ian Curtis, the enigmatic</t>
  </si>
  <si>
    <t>EUR 4500000</t>
  </si>
  <si>
    <t>tt0421206</t>
  </si>
  <si>
    <t>Gridiron Gang</t>
  </si>
  <si>
    <t>15/09/2006</t>
  </si>
  <si>
    <t>Phil Joanou</t>
  </si>
  <si>
    <t>Jeff Maguire, Jac Flanders</t>
  </si>
  <si>
    <t>Dwayne Johnson, Xzibit, L. Scott Caldwell, Leon Rippy, Kevin Dunn, Jade Yorker, David V. Thomas, Setu Taase, Mo McRae, James Earl, Trever O'Brien, Brandon Mychal Smith, Jurnee Smollett, Michael J. Pagan, Jamal Mixon</t>
  </si>
  <si>
    <t>Dwayne Johnson, Xzibit</t>
  </si>
  <si>
    <t>Teenagers at a juvenile detention center, under the leadership of their counselor, gain self-esteem by playing football together.</t>
  </si>
  <si>
    <t>Teenagers at a juvenile detention</t>
  </si>
  <si>
    <t>tt0421238</t>
  </si>
  <si>
    <t>The Proposition</t>
  </si>
  <si>
    <t>Australia, UK</t>
  </si>
  <si>
    <t>John Hillcoat</t>
  </si>
  <si>
    <t>Nick Cave</t>
  </si>
  <si>
    <t>Richard Wilson, Noah Taylor, Jeremy Madrona, Jae Mamuyac, Guy Pearce, Mick Roughan, Shane Watt, Ray Winstone, Robert Morgan, David Gulpilil, Bryan Probets, Oliver Ackland, Danny Huston, David Vallon, Daniel Parker</t>
  </si>
  <si>
    <t>Richard Wilson</t>
  </si>
  <si>
    <t>Richard Wilson, Noah Taylor</t>
  </si>
  <si>
    <t>A lawman apprehends a notorious outlaw and gives him nine days to kill his older brother, or else they'll execute his younger brother.</t>
  </si>
  <si>
    <t>A lawman apprehends a notorious</t>
  </si>
  <si>
    <t>tt0421239</t>
  </si>
  <si>
    <t>Red Eye</t>
  </si>
  <si>
    <t>Thriller</t>
  </si>
  <si>
    <t>Carl Ellsworth, Carl Ellsworth</t>
  </si>
  <si>
    <t>Rachel McAdams, Cillian Murphy, Brian Cox, Laura Johnson, Max Kasch, Jayma Mays, Angela Paton, Suzie Plakson, Jack Scalia, Terry Press, Robert Pine, Carl Gilliard, Mary Kathleen Gordon, Loren Lester, Philip Pavel</t>
  </si>
  <si>
    <t>Rachel McAdams</t>
  </si>
  <si>
    <t>Rachel McAdams, Cillian Murphy</t>
  </si>
  <si>
    <t>A woman is kidnapped by a stranger on a routine flight. Threatened by the potential murder of her father, she is pulled into a plot to assist her captor in offing a politician.</t>
  </si>
  <si>
    <t>A woman is kidnapped by a stranger</t>
  </si>
  <si>
    <t>tt0421715</t>
  </si>
  <si>
    <t>The Curious Case of Benjamin Button</t>
  </si>
  <si>
    <t>13/02/2009</t>
  </si>
  <si>
    <t>Eric Roth, Eric Roth</t>
  </si>
  <si>
    <t>Cate Blanchett, Brad Pitt, Julia Ormond, Faune Chambers Watkins, Elias Koteas, Donna Duplantier, Jacob Tolano, Earl Maddox, Ed Metzger, Jason Flemyng, Danny Vinson, David Jensen, Joeanna Sayler, Taraji P. Henson, Mahershala Ali</t>
  </si>
  <si>
    <t>Cate Blanchett, Brad Pitt</t>
  </si>
  <si>
    <t>Tells the story of Benjamin Button, a man who starts aging backwards with consequences.</t>
  </si>
  <si>
    <t>Tells the story of Benjamin Button,</t>
  </si>
  <si>
    <t>tt0421729</t>
  </si>
  <si>
    <t>Big Momma's House 2</t>
  </si>
  <si>
    <t>Don Rhymer, Darryl Quarles</t>
  </si>
  <si>
    <t>Martin Lawrence, Nia Long, Emily Procter, Zachary Levi, Mark Moses, Kat Dennings, Chlo√´ Grace Moretz, Marisol Nichols, Josh Flitter, Dan Lauria, Jascha Washington, Jeanene Fox, Preston Shores, Trevor Shores, Sarah Brown</t>
  </si>
  <si>
    <t>An FBI agent reprises his disguise as a corpulent old lady and takes a job as a nanny in a crime suspect's house.</t>
  </si>
  <si>
    <t>An FBI agent reprises his disguise</t>
  </si>
  <si>
    <t>tt0421994</t>
  </si>
  <si>
    <t>Imagine Me &amp; You</t>
  </si>
  <si>
    <t>Ol Parker</t>
  </si>
  <si>
    <t>Piper Perabo, Lena Headey, Matthew Goode, Celia Imrie, Anthony Head, Darren Boyd, Sue Johnston, Boo Jackson, Sharon Horgan, Eva Birthistle, Vinette Robinson, Ben Miles, John Thompson, Mona Hammond, Rick Warden</t>
  </si>
  <si>
    <t>Piper Perabo, Lena Headey</t>
  </si>
  <si>
    <t>A newlywed bride becomes infatuated with another woman who questions her sexual orientation, promoting a stir among the bride's family and friends.</t>
  </si>
  <si>
    <t>A newlywed bride becomes infatuated</t>
  </si>
  <si>
    <t>tt0422091</t>
  </si>
  <si>
    <t>Dhoom</t>
  </si>
  <si>
    <t>Sanjay Gadhvi</t>
  </si>
  <si>
    <t>Vijay Krishna Acharya, Vijay Krishna Acharya</t>
  </si>
  <si>
    <t>Abhishek Bachchan, John Abraham, Uday Chopra, Esha Deol, Rimi Sen, Manoj Joshi, Sanjay M. Singh, Amir Farid, Mehul Bhojak, Rohit Chopra, Palash Dutta, Sanjay Keni, Ayesha Raza, Mukesh Ahuja, Arav Chowdharry</t>
  </si>
  <si>
    <t>Abhishek Bachchan</t>
  </si>
  <si>
    <t>Abhishek Bachchan, John Abraham</t>
  </si>
  <si>
    <t>A mysterious gang of bikers is on a robbing spree. ACP Jai gets Ali, a mechanic, to assist him in the case. With the clock ticking, it's up to them to nab the thieves red-handed.</t>
  </si>
  <si>
    <t>A mysterious gang of bikers is</t>
  </si>
  <si>
    <t>INR 200000000</t>
  </si>
  <si>
    <t>tt0422093</t>
  </si>
  <si>
    <t>Diary of a Mad Black Woman</t>
  </si>
  <si>
    <t>Darren Grant</t>
  </si>
  <si>
    <t>Tyler Perry, Tyler Perry</t>
  </si>
  <si>
    <t>Kimberly Elise, Steve Harris, Tyler Perry, Shemar Moore, Lisa Marcos, Tamara Taylor, Cicely Tyson, Terrell Carter, Carol Mitchell-Leon, Avery Knight, Vickie Eng, Tiffany Evans, Gary Anthony Sturgis, Bart Hansard, Chandra Currelley-Young</t>
  </si>
  <si>
    <t>Kimberly Elise</t>
  </si>
  <si>
    <t>Kimberly Elise, Steve Harris</t>
  </si>
  <si>
    <t>A couple's seemingly solid marriage begins to crumble when the wife discovers that her husband intends to divorce her.</t>
  </si>
  <si>
    <t>A couple's seemingly solid marriage</t>
  </si>
  <si>
    <t>tt0422272</t>
  </si>
  <si>
    <t>Fr√°giles</t>
  </si>
  <si>
    <t>Spain, UK</t>
  </si>
  <si>
    <t>Jaume Balaguer√≥, Jordi Galceran</t>
  </si>
  <si>
    <t>Calista Flockhart, Richard Roxburgh, Elena Anaya, Gemma Jones, Yasmin Murphy, Colin McFarlane, Michael Pennington, Daniel Ortiz, Susie Trayling, Lloyd F. Booth Shankley, Michael Gatward, Scarlet Carey, Cameron Antrobus, Olivia Bjork, Fergus Riordan</t>
  </si>
  <si>
    <t>Calista Flockhart</t>
  </si>
  <si>
    <t>Calista Flockhart, Richard Roxburgh</t>
  </si>
  <si>
    <t>At her new job in a rundown children's hospital, a nurse desperately tries to keep her patients safe from a plague of random, mysterious attacks.</t>
  </si>
  <si>
    <t>At her new job in a rundown children's</t>
  </si>
  <si>
    <t>tt0422295</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</si>
  <si>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</si>
  <si>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</si>
  <si>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</si>
  <si>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Nicole Kidman, Robert Downey Jr.</t>
  </si>
  <si>
    <t>Turning her back on her wealthy, established family, Diane Arbus falls in love with Lionel Sweeney, an enigmatic mentor who introduces Arbus to the marginalized people who help her become one of the most revered photographers of the twentieth century.</t>
  </si>
  <si>
    <t>Turning her back on her wealthy,</t>
  </si>
  <si>
    <t>tt0422401</t>
  </si>
  <si>
    <t>Hatchet</t>
  </si>
  <si>
    <t>Comedy, Horror, Thriller</t>
  </si>
  <si>
    <t>Adam Green</t>
  </si>
  <si>
    <t>Joel David Moore, Amara Zaragoza, Deon Richmond, Kane Hodder, Mercedes McNab, Parry Shen, Joel Murray, Joleigh Fiore, Richard Riehle, Patrika Darbo, Robert Englund, Joshua Leonard, Tony Todd, John Carl Buechler, Rileah Vanderbilt</t>
  </si>
  <si>
    <t>Joel David Moore</t>
  </si>
  <si>
    <t>Joel David Moore, Amara Zaragoza</t>
  </si>
  <si>
    <t>When a group of tourists in a New Orleans haunted swamp tour find themselves stranded in the wilderness, their evening of fun and spooks turns into a horrific nightmare.</t>
  </si>
  <si>
    <t>When a group of tourists in a</t>
  </si>
  <si>
    <t>tt0422720</t>
  </si>
  <si>
    <t>Marie Antoinette</t>
  </si>
  <si>
    <t>USA, France, Japan</t>
  </si>
  <si>
    <t>Kirsten Dunst, Jason Schwartzman, Judy Davis, Rip Torn, Rose Byrne, Asia Argento, Molly Shannon, Shirley Henderson, Danny Huston, Marianne Faithfull, Mary Nighy, Sebastian Armesto, Jamie Dornan, Aurore Cl√©ment, Guillaume Gallienne</t>
  </si>
  <si>
    <t>Kirsten Dunst, Jason Schwartzman</t>
  </si>
  <si>
    <t>The retelling of France's iconic but ill-fated queen, Marie Antoinette. From her betrothal and marriage to Louis XVI at 15 to her reign as queen at 19 and to the end of her reign as queen, and ultimately the fall of Versailles.</t>
  </si>
  <si>
    <t>The retelling of France's iconic</t>
  </si>
  <si>
    <t>tt0422774</t>
  </si>
  <si>
    <t>Are We Done Yet?</t>
  </si>
  <si>
    <t>Hank Nelken, Hank Nelken</t>
  </si>
  <si>
    <t>Ice Cube, Nia Long, John C. McGinley, Aleisha Allen, Philip Bolden, Jonathan Katz, Linda Kash, Alexander Kalugin, Dan Joffre, Pedro Miguel Arce, Tahj Mowry, Jacob Vargas, Brenda Prieur, Hayes MacArthur, Colin Strange</t>
  </si>
  <si>
    <t>Ice Cube, Nia Long, John C. McGinley</t>
  </si>
  <si>
    <t>Newlyweds Nick and Suzanne decide to move to the suburbs to provide a better life for their two kids. But their idea of a dream home is disturbed by a contractor with a bizarre approach to business.</t>
  </si>
  <si>
    <t>Newlyweds Nick and Suzanne decide</t>
  </si>
  <si>
    <t>tt0423169</t>
  </si>
  <si>
    <t>Sherrybaby</t>
  </si>
  <si>
    <t>Laurie Collyer</t>
  </si>
  <si>
    <t>Maggie Gyllenhaal, Michelle Hurst, Sandra Rodr√≠guez, Anna Simpson, Giancarlo Esposito, Caroline Clay, Rio Hackford, Brad William Henke, Bridget Barkan, Ryan Simpkins, Stephen Peabody, Danny Trejo, Sam Bottoms, Kate Burton, Michael Dillon</t>
  </si>
  <si>
    <t>Maggie Gyllenhaal</t>
  </si>
  <si>
    <t>Maggie Gyllenhaal, Michelle Hurst</t>
  </si>
  <si>
    <t>Sherry tries to integrate again into society and become a good mother.</t>
  </si>
  <si>
    <t>Sherry tries to integrate again</t>
  </si>
  <si>
    <t>tt0423294</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</si>
  <si>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</si>
  <si>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</si>
  <si>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</si>
  <si>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</si>
  <si>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Shia LaBeouf, Jeff Bridges</t>
  </si>
  <si>
    <t>A behind-the-scenes look at the annual Penguin World Surfing Championship, and its newest participant, up-and-comer Cody Maverick.</t>
  </si>
  <si>
    <t>A behind-the-scenes look at the</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</si>
  <si>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</si>
  <si>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</si>
  <si>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</si>
  <si>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</si>
  <si>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Steve Coogan, Rob Brydon</t>
  </si>
  <si>
    <t>Director Michael Winterbottom (Northam) attempts to shoot the adaptation of Laurence Sterne's essentially unfilmable novel, "The Life and Opinions of Tristram Shandy, Gentleman."</t>
  </si>
  <si>
    <t>Director Michael Winterbottom</t>
  </si>
  <si>
    <t>GBP 2800000</t>
  </si>
  <si>
    <t>tt0423866</t>
  </si>
  <si>
    <t>Bin-jip</t>
  </si>
  <si>
    <t>South Korea, Japan</t>
  </si>
  <si>
    <t>Seung-Yun Lee, Hee Jae, Hyuk-ho Kwon, Jeong-ho Choi, Ju-seok Lee, Mi-suk Lee, Sung-hyuk Moon, Ji-a Park, Jae-yong Jang, Dah-hae Lee, Han Kim, Se-jin Park, Dong-jin Park, Jong-su Lee, Ui-soo Lee</t>
  </si>
  <si>
    <t>Seung-Yun Lee</t>
  </si>
  <si>
    <t>Seung-Yun Lee, Hee Jae</t>
  </si>
  <si>
    <t>A transient young man breaks into empty homes to partake of the vacationing residents' lives for a few days.</t>
  </si>
  <si>
    <t>A transient young man breaks into</t>
  </si>
  <si>
    <t>tt0423977</t>
  </si>
  <si>
    <t>Charlie Bartlett</t>
  </si>
  <si>
    <t>30/05/2008</t>
  </si>
  <si>
    <t>Jon Poll</t>
  </si>
  <si>
    <t>Gustin Nash</t>
  </si>
  <si>
    <t>Anton Yelchin, Robert Downey Jr., Hope Davis, Kat Dennings, Tyler Hilton, Mark Rendall, Dylan Taylor, Megan Park, Jake Epstein, Jonathan Malen, Derek McGrath, Stephen Young, Ishan Dav√©, David Lawrence Brown, Eric Fink</t>
  </si>
  <si>
    <t>Anton Yelchin</t>
  </si>
  <si>
    <t>Anton Yelchin, Robert Downey Jr.</t>
  </si>
  <si>
    <t>A rich kid becomes the self-appointed psychiatrist to the student body of his new high school.</t>
  </si>
  <si>
    <t>A rich kid becomes the self-appointed</t>
  </si>
  <si>
    <t>tt0424095</t>
  </si>
  <si>
    <t>Flushed Away</t>
  </si>
  <si>
    <t>David Bowers, Sam Fell</t>
  </si>
  <si>
    <t>Hugh Jackman, Kate Winslet, Ian McKellen, Jean Reno, Bill Nighy, Andy Serkis, Shane Richie, Kathy Burke, David Suchet, Miriam Margolyes, Rachel Rawlinson, Susan Duerden, Miles Richardson, John Motson, Douglas Weston</t>
  </si>
  <si>
    <t>Hugh Jackman, Kate Winslet</t>
  </si>
  <si>
    <t>The story of an uptown rat that gets flushed down the toilet from his penthouse apartment, ending in the sewers of London, where he has to learn a whole new and different way of life.</t>
  </si>
  <si>
    <t>The story of an uptown rat that</t>
  </si>
  <si>
    <t>tt0424136</t>
  </si>
  <si>
    <t>Hard Candy</t>
  </si>
  <si>
    <t>Brian Nelson</t>
  </si>
  <si>
    <t>Patrick Wilson, Ellen Page, Sandra Oh, Odessa Rae, G.J. Echternkamp</t>
  </si>
  <si>
    <t>Patrick Wilson</t>
  </si>
  <si>
    <t>Patrick Wilson, Ellen Page</t>
  </si>
  <si>
    <t>A teenager meets a man in order to expose him under the suspicion that he abducts underage girls.</t>
  </si>
  <si>
    <t>A teenager meets a man in order</t>
  </si>
  <si>
    <t>tt0424205</t>
  </si>
  <si>
    <t>Joyeux No√´l</t>
  </si>
  <si>
    <t>Drama, History, Music</t>
  </si>
  <si>
    <t>France, Germany, UK, Belgium, Romania, Norway, Japan, USA</t>
  </si>
  <si>
    <t>Christian Carion</t>
  </si>
  <si>
    <t>Diane Kruger, Natalie Dessay, Benno F√ºrmann, Rolando Villaz√≥n, Guillaume Canet, Gary Lewis, Dany Boon, Daniel Br√ºhl, Lucas Belvaux, Alex Ferns, Steven Robertson, Frank Witter, Bernard Le Coq, Ian Richardson, Thomas Schmauser</t>
  </si>
  <si>
    <t>Diane Kruger</t>
  </si>
  <si>
    <t>Diane Kruger, Natalie Dessay</t>
  </si>
  <si>
    <t>In December 1914, an unofficial Christmas truce on the Western Front allows soldiers from opposing sides of the First World War to gain insight into each other's way of life.</t>
  </si>
  <si>
    <t>In December 1914, an unofficial</t>
  </si>
  <si>
    <t>tt0424227</t>
  </si>
  <si>
    <t>Lakposhtha parvaz mikonand</t>
  </si>
  <si>
    <t>23/02/2005</t>
  </si>
  <si>
    <t>Iran, France, Iraq</t>
  </si>
  <si>
    <t>Kurdish</t>
  </si>
  <si>
    <t>Bahman Ghobadi</t>
  </si>
  <si>
    <t>Soran Ebrahim, Avaz Latif, Saddam Hossein Feysal, Hiresh Feysal Rahman, Abdol Rahman Karim, Ajil Zibari</t>
  </si>
  <si>
    <t>Soran Ebrahim</t>
  </si>
  <si>
    <t>Soran Ebrahim, Avaz Latif</t>
  </si>
  <si>
    <t>Near the Iraqi-Turkish border on the eve of an American invasion, refugee children like 13-year-old Kak (Ebrahim), gauge and await their fate.</t>
  </si>
  <si>
    <t>Near the Iraqi-Turkish border</t>
  </si>
  <si>
    <t>tt0424345</t>
  </si>
  <si>
    <t>Clerks II</t>
  </si>
  <si>
    <t>Brian O'Halloran, Jeff Anderson, Jason Mewes, Kevin Smith, Jake Richardson, Ethan Suplee, Rachel Larratt, Shannon Larratt, Jennifer Schwalbach Smith, Ben Affleck, Sarah Ault, Lalida Sujjavasin, Trevor Fehrman, Gail Stanley, Bruce Macintosh</t>
  </si>
  <si>
    <t>Brian O'Halloran</t>
  </si>
  <si>
    <t>Brian O'Halloran, Jeff Anderson</t>
  </si>
  <si>
    <t>A calamity at Dante and Randal's shops sends them looking for new horizons - but they ultimately settle at the fast food empire Mooby's.</t>
  </si>
  <si>
    <t>A calamity at Dante and Randal's</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</si>
  <si>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</si>
  <si>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</si>
  <si>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</si>
  <si>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</si>
  <si>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Taylor Lautner</t>
  </si>
  <si>
    <t>Taylor Lautner, Taylor Dooley</t>
  </si>
  <si>
    <t>A young boy is recruited by his imaginary friends Sharkboy and Lavagirl to help save their planet.</t>
  </si>
  <si>
    <t>A young boy is recruited by his</t>
  </si>
  <si>
    <t>tt0424823</t>
  </si>
  <si>
    <t>Balls of Fury</t>
  </si>
  <si>
    <t>29/08/2007</t>
  </si>
  <si>
    <t>Robert Ben Garant</t>
  </si>
  <si>
    <t>Dan Fogler, Christopher Walken, George Lopez, Maggie Q, James Hong, Terry Crews, Robert Patrick, Diedrich Bader, Aisha Tyler, Thomas Lennon, Cary-Hiroyuki Tagawa, Brett DelBuono, Jason Scott Lee, Toby Huss, David Holmes</t>
  </si>
  <si>
    <t>Dan Fogler</t>
  </si>
  <si>
    <t>Dan Fogler, Christopher Walken</t>
  </si>
  <si>
    <t>Down-and-out former professional ping-pong phenom, Randy Daytona, is sucked into a maelstrom when FBI Agent Ernie Rodriguez recruits him for a secret mission. Randy is determined to bounce back and win, and to smoke out his father's killer -- arch-fiend Feng.</t>
  </si>
  <si>
    <t>Down-and-out former professional</t>
  </si>
  <si>
    <t>tt0424880</t>
  </si>
  <si>
    <t>Candy</t>
  </si>
  <si>
    <t>Neil Armfield</t>
  </si>
  <si>
    <t>Luke Davies, Neil Armfield</t>
  </si>
  <si>
    <t>Abbie Cornish, Heath Ledger, Geoffrey Rush, Tom Budge, Roberto Meza Mont, Tony Martin, Noni Hazlehurst, Holly Austin, Craig Moraghan, John Lee, Noel Herriman, Tim McKenzie, Tara Morice, Maddi Newling, Patricia Lemon</t>
  </si>
  <si>
    <t>Abbie Cornish</t>
  </si>
  <si>
    <t>Abbie Cornish, Heath Ledger</t>
  </si>
  <si>
    <t>A poet falls in love with an art student who gravitates to his bohemian lifestyle -- and his love of heroin. Hooked as much on one another as they are on the drug, their relationship alternates between states of oblivion, self-destruction, and despair.</t>
  </si>
  <si>
    <t>A poet falls in love with an art</t>
  </si>
  <si>
    <t>tt0424908</t>
  </si>
  <si>
    <t>Copying Beethoven</t>
  </si>
  <si>
    <t>15/06/2007</t>
  </si>
  <si>
    <t>Agnieszka Holland</t>
  </si>
  <si>
    <t>Stephen J. Rivele, Christopher Wilkinson</t>
  </si>
  <si>
    <t>Diane Kruger, Ralph Riach, Matyelok Gibbs, Ed Harris, Bill Stewart, Angus Barnett, Viktoria Dihen, Phyllida Law, Matthew Goode, G√°bor Bohus, Joe Anderson, David Kennedy, Nicholas Jones, L√°szl√≥ √Åron, M√°rta Hainfart</t>
  </si>
  <si>
    <t>Diane Kruger, Ralph Riach</t>
  </si>
  <si>
    <t>A fictionalized account of the last year of Beethoven's life.</t>
  </si>
  <si>
    <t>tt0424993</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</si>
  <si>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</si>
  <si>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</si>
  <si>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</si>
  <si>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</si>
  <si>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Dane Cook</t>
  </si>
  <si>
    <t>Dane Cook, Jessica Simpson</t>
  </si>
  <si>
    <t>A slacker competes with a repeat winner for the "Employee of the Month" title at work, in order to gain the affections of a new female employee.</t>
  </si>
  <si>
    <t>A slacker competes with a repeat</t>
  </si>
  <si>
    <t>tt0425061</t>
  </si>
  <si>
    <t>Get Smart</t>
  </si>
  <si>
    <t>Tom J. Astle, Matt Ember</t>
  </si>
  <si>
    <t>Steve Carell, Anne Hathaway, Dwayne Johnson, Alan Arkin, Terence Stamp, Terry Crews, David Koechner, James Caan, Bill Murray, Patrick Warburton, Masi Oka, Nate Torrence, Ken Davitian, David S. Lee, Dalip Singh</t>
  </si>
  <si>
    <t>Steve Carell, Anne Hathaway</t>
  </si>
  <si>
    <t>Maxwell Smart, a highly intellectual but bumbling spy working for the CONTROL agency, is tasked with preventing a terrorist attack from rival spy agency KAOS.</t>
  </si>
  <si>
    <t>Maxwell Smart, a highly intellectual</t>
  </si>
  <si>
    <t>tt0425112</t>
  </si>
  <si>
    <t>Hot Fuzz</t>
  </si>
  <si>
    <t>Action, Comedy, Mystery</t>
  </si>
  <si>
    <t>Edgar Wright, Simon Pegg</t>
  </si>
  <si>
    <t>Simon Pegg, Martin Freeman, Bill Nighy, Robert Popper, Joe Cornish, Chris Waitt, Eric Mason, Billie Whitelaw, Nick Frost, Peter Wight, Julia Deakin, Tom Strode Walton, Troy Woollan, Rory Lowings, Bill Bailey</t>
  </si>
  <si>
    <t>Simon Pegg, Martin Freeman</t>
  </si>
  <si>
    <t>A skilled London police officer is transferred to a small town with a dark secret.</t>
  </si>
  <si>
    <t>A skilled London police officer</t>
  </si>
  <si>
    <t>GBP 8000000</t>
  </si>
  <si>
    <t>tt0425123</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</si>
  <si>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</si>
  <si>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</si>
  <si>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</si>
  <si>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Reese Witherspoon, Mark Ruffalo</t>
  </si>
  <si>
    <t>A lonely landscape architect falls for the spirit of the beautiful woman who used to live in his new apartment.</t>
  </si>
  <si>
    <t>A lonely landscape architect falls</t>
  </si>
  <si>
    <t>tt0425210</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</si>
  <si>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</si>
  <si>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</si>
  <si>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</si>
  <si>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</si>
  <si>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Josh Hartnett, Bruce Willis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</si>
  <si>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</si>
  <si>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 case of mistaken identity lands</t>
  </si>
  <si>
    <t>tt0425326</t>
  </si>
  <si>
    <t>Outsourced</t>
  </si>
  <si>
    <t>29/11/2007</t>
  </si>
  <si>
    <t>John Jeffcoat</t>
  </si>
  <si>
    <t>George Wing, John Jeffcoat</t>
  </si>
  <si>
    <t>Josh Hamilton, Matt Smith, Rudolf Rodrigues, Jai Neeraj Raj Purohit, Siddarth Jadhav, Asif Basra, Sudha Shivpuri, Raghu Mama, Parvati, Sitaram D. Kadam, Feroz, Raja Kadale, Harish Chandra, Prashant Mahesh, Ayesha Dharker</t>
  </si>
  <si>
    <t>Josh Hamilton</t>
  </si>
  <si>
    <t>Josh Hamilton, Matt Smith</t>
  </si>
  <si>
    <t>After his entire department is outsourced, an American novelty products salesman (Hamilton) heads to India to train his replacement.</t>
  </si>
  <si>
    <t>After his entire department is</t>
  </si>
  <si>
    <t>tt0425333</t>
  </si>
  <si>
    <t>Pardon</t>
  </si>
  <si>
    <t>Mert Baykal</t>
  </si>
  <si>
    <t>Ferhan Sensoy</t>
  </si>
  <si>
    <t>Ferhan Sensoy, Rasim √ñztekin, Ali √áatalbas, B√ºlent Kayabas, Zeki Alasya, Erol G√ºnaydin, Sahnaz √áakiralp, Levent √únsal, Sermiyan Midyat, Celal Belgil, Parkan √ñzturan, Levent Yilmaz, Canan Suavi, Ebru Soyuerdem, Hakan Bilgin</t>
  </si>
  <si>
    <t>Ferhan Sensoy, Rasim √ñztekin</t>
  </si>
  <si>
    <t>Based on a true event, Pardon tells the tragicomic story of three friends who end up in prison when they are mistaken as members of a terrorist organization. Ibrahim's fear of uniforms ...</t>
  </si>
  <si>
    <t>Based on a true event, Pardon</t>
  </si>
  <si>
    <t>tt0425379</t>
  </si>
  <si>
    <t>Pusher III</t>
  </si>
  <si>
    <t>Zlatko Buric, Marinela Dekic, Slavko Labovic, Ramadan Huseini, Ilyas Agac, Kujtim Loki, Vasilije Bojicic, Levino Jensen, Marek Magierecki, Sven Erik Eskeland Larsen, Karsten Schr√∏der, Hakan Turan, Susan Petersen, Gitte Dan, Tommy Christensen</t>
  </si>
  <si>
    <t>Zlatko Buric</t>
  </si>
  <si>
    <t>Zlatko Buric, Marinela Dekic</t>
  </si>
  <si>
    <t>Milo tries to be a family man and run his criminal organization, but a wrong drug shipment endangers everything.</t>
  </si>
  <si>
    <t>Milo tries to be a family man</t>
  </si>
  <si>
    <t>tt0425413</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</si>
  <si>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</si>
  <si>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</si>
  <si>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</si>
  <si>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</si>
  <si>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Simon Pegg, Thandie Newton</t>
  </si>
  <si>
    <t>Five years after jilting his pregnant fianc√©e on their wedding day, out-of-shape Dennis decides to run a marathon to win her back.</t>
  </si>
  <si>
    <t>Five years after jilting his pregnant</t>
  </si>
  <si>
    <t>tt0425430</t>
  </si>
  <si>
    <t>The Messengers</t>
  </si>
  <si>
    <t>29/06/2007</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</si>
  <si>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</si>
  <si>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</si>
  <si>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Kristen Stewart, Dylan McDermott</t>
  </si>
  <si>
    <t>An ominous darkness invades a seemingly serene sunflower farm in North Dakota, and the Solomon family is torn apart by suspicion, mayhem and murder.</t>
  </si>
  <si>
    <t>An ominous darkness invades a</t>
  </si>
  <si>
    <t>tt0425601</t>
  </si>
  <si>
    <t>Trailer Park Boys: The Movie</t>
  </si>
  <si>
    <t>Mike Clattenburg</t>
  </si>
  <si>
    <t>Mike Clattenburg, Robb Wells</t>
  </si>
  <si>
    <t>Robb Wells, John Paul Tremblay, Mike Smith, Lucy Decoutere, Lydia Lawson-Baird, Cory Bowles, Michael Jackson, Gord Downie, Alex Lifeson, Gerry Dee, Glen Grant, Eugene Clark, Barrie Dunn, John Dunsworth, Patrick Roach</t>
  </si>
  <si>
    <t>Robb Wells</t>
  </si>
  <si>
    <t>Robb Wells, John Paul Tremblay</t>
  </si>
  <si>
    <t>Ricky, Julian and Bubbles come up with a scheme to steal large amounts of untraceable coins.</t>
  </si>
  <si>
    <t>Ricky, Julian and Bubbles come</t>
  </si>
  <si>
    <t>CAD 5000000</t>
  </si>
  <si>
    <t>tt0425637</t>
  </si>
  <si>
    <t>Chi bi</t>
  </si>
  <si>
    <t>23/10/2009</t>
  </si>
  <si>
    <t>China, Hong Kong, Japan, Taiwan, South Korea, USA</t>
  </si>
  <si>
    <t>John Woo, Khan Chan</t>
  </si>
  <si>
    <t>Tony Chiu-Wai Leung, Takeshi Kaneshiro, Fengyi Zhang, Chen Chang, Wei Zhao, Jun Hu, Shid√¥ Nakamura, Chi-Ling Lin, Yong You, Yong Hou, Dawei Tong, Jia Song, Baasanjav Mijid, Jinsheng Zang, Shan Zhang</t>
  </si>
  <si>
    <t>The first chapter of a two-part story centered on a battle fought in China's Three Kingdoms period (220-280 A.D.).</t>
  </si>
  <si>
    <t>The first chapter of a two-part</t>
  </si>
  <si>
    <t>CNY 553632000</t>
  </si>
  <si>
    <t>tt0426459</t>
  </si>
  <si>
    <t>Feast</t>
  </si>
  <si>
    <t>18/01/2007</t>
  </si>
  <si>
    <t>Action, Comedy, Horror</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</si>
  <si>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</si>
  <si>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</si>
  <si>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</si>
  <si>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Duane Whitaker</t>
  </si>
  <si>
    <t>Duane Whitaker, Balthazar Getty</t>
  </si>
  <si>
    <t>Patrons locked inside a bar are forced to fight monsters.</t>
  </si>
  <si>
    <t>Patrons locked inside a bar are</t>
  </si>
  <si>
    <t>tt0426578</t>
  </si>
  <si>
    <t>Sophie Scholl - Die letzten Tage</t>
  </si>
  <si>
    <t>Marc Rothemund</t>
  </si>
  <si>
    <t>Fred Breinersdorfer</t>
  </si>
  <si>
    <t>Julia Jentsch, Alexander Held, Fabian Hinrichs, Johanna Gastdorf, Andr√© Hennicke, Florian Stetter, Maximilian Br√ºckner, Johannes Suhm, Lilli Jung, Klaus H√§ndl, Petra Kelling, J√∂rg Hube, Franz Staber, Maria Hofst√§tter, Wolfgang Pregler</t>
  </si>
  <si>
    <t>Julia Jentsch</t>
  </si>
  <si>
    <t>Julia Jentsch, Alexander Held</t>
  </si>
  <si>
    <t>A dramatization of the final days of Sophie Scholl, one of the most famous members of the German World War II anti-Nazi resistance movement, The White Rose.</t>
  </si>
  <si>
    <t>A dramatization of the final days</t>
  </si>
  <si>
    <t>tt0426592</t>
  </si>
  <si>
    <t>Superhero Movie</t>
  </si>
  <si>
    <t>Craig Mazin</t>
  </si>
  <si>
    <t>Drake Bell, Sara Paxton, Christopher McDonald, Leslie Nielsen, Kevin Hart, Marion Ross, Ryan Hansen, Keith David, Brent Spiner, Robert Joy, Jeffrey Tambor, Robert Hays, Nicole Sullivan, Sam Cohen, Tracy Morgan</t>
  </si>
  <si>
    <t>Drake Bell</t>
  </si>
  <si>
    <t>Drake Bell, Sara Paxton</t>
  </si>
  <si>
    <t>Orphaned high school student Rick Riker is bitten by a radioactive dragonfly, develops super powers (except for the ability to fly), and becomes a hero.</t>
  </si>
  <si>
    <t>Orphaned high school student Rick</t>
  </si>
  <si>
    <t>tt0426883</t>
  </si>
  <si>
    <t>Alpha Dog</t>
  </si>
  <si>
    <t>Bruce Willis, Matthew Barry, Emile Hirsch, Fernando Vargas, Vincent Kartheiser, Justin Timberlake, Shawn Hatosy, Alex Solowitz, Alec Vigil, Harry Dean Stanton, Frank Cassavetes, Nicole Dubos, Regina Rice, Laura Nativo, Ben Foster</t>
  </si>
  <si>
    <t>Bruce Willis, Matthew Barry</t>
  </si>
  <si>
    <t>Johnny and a couple pals kidnap Jake's 15-year-old brother, Zach, then assigns his buddy Frankie to be Zach's minder. They develop a brotherly friendship. Zach parties with his captors as things begin to spin out of control.</t>
  </si>
  <si>
    <t>Johnny and a couple pals kidnap</t>
  </si>
  <si>
    <t>tt0426931</t>
  </si>
  <si>
    <t>August Rush</t>
  </si>
  <si>
    <t>30/11/2007</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</si>
  <si>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</si>
  <si>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</si>
  <si>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</si>
  <si>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Freddie Highmore, Keri Russell</t>
  </si>
  <si>
    <t>An orphaned musical prodigy uses his gift to try to find his birth parents.</t>
  </si>
  <si>
    <t>An orphaned musical prodigy uses</t>
  </si>
  <si>
    <t>tt0427152</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</si>
  <si>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</si>
  <si>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</si>
  <si>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</si>
  <si>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Steve Carell, Paul Rudd</t>
  </si>
  <si>
    <t>When he finds out that his work superiors host a dinner celebrating the idiocy of their guests, a rising executive questions it when he's invited, just as he befriends a man who would be the perfect guest.</t>
  </si>
  <si>
    <t>When he finds out that his work</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</si>
  <si>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</si>
  <si>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</si>
  <si>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</si>
  <si>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</si>
  <si>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A thirty-something is still living</t>
  </si>
  <si>
    <t>tt0427309</t>
  </si>
  <si>
    <t>The Great Debaters</t>
  </si>
  <si>
    <t>25/12/2007</t>
  </si>
  <si>
    <t>Robert Eisele, Robert Eisele</t>
  </si>
  <si>
    <t>Denzel Washington, Nate Parker, Jurnee Smollett, Denzel Whitaker, Jermaine Williams, Forest Whitaker, Gina Ravera, John Heard, Kimberly Elise, Devyn A. Tyler, Trenton McClain Boyd, Ritchie Montgomery, Jackson Walker, Tim Parati, Robert X. Golphin</t>
  </si>
  <si>
    <t>Denzel Washington, Nate Parker</t>
  </si>
  <si>
    <t>A drama based on the true story of Melvin B. Tolson, a professor at Wiley College Texas. In 1935, he inspired students to form the school's first debate team, which went on to challenge Harvard in the national championship.</t>
  </si>
  <si>
    <t>A drama based on the true story</t>
  </si>
  <si>
    <t>tt0427327</t>
  </si>
  <si>
    <t>Hairspray</t>
  </si>
  <si>
    <t>USA, UK, Canada</t>
  </si>
  <si>
    <t>Leslie Dixon, John Waters</t>
  </si>
  <si>
    <t>John Travolta, Michelle Pfeiffer, Christopher Walken, Amanda Bynes, James Marsden, Queen Latifah, Brittany Snow, Zac Efron, Elijah Kelley, Allison Janney, Nikki Blonsky, Tayla Parx, Jayne Eastwood, Paul Dooley, Jerry Stiller</t>
  </si>
  <si>
    <t>John Travolta, Michelle Pfeiffer</t>
  </si>
  <si>
    <t>Pleasantly plump teenager Tracy Turnblad teaches 1962 Baltimore a thing or two about integration after landing a spot on a local TV dance show.</t>
  </si>
  <si>
    <t>Pleasantly plump teenager Tracy</t>
  </si>
  <si>
    <t>tt0427392</t>
  </si>
  <si>
    <t>The Invasion</t>
  </si>
  <si>
    <t>Sci-Fi, Thriller</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</si>
  <si>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</si>
  <si>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</si>
  <si>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</si>
  <si>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</si>
  <si>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As a Washington, D.C. psychiatrist</t>
  </si>
  <si>
    <t>tt0427470</t>
  </si>
  <si>
    <t>The Lookout</t>
  </si>
  <si>
    <t>13/07/2007</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</si>
  <si>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</si>
  <si>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</si>
  <si>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Chris is a once promising high</t>
  </si>
  <si>
    <t>tt0427582</t>
  </si>
  <si>
    <t>El m√©todo</t>
  </si>
  <si>
    <t>Argentina, Spain, Italy</t>
  </si>
  <si>
    <t>Marcelo Pi√±eyro</t>
  </si>
  <si>
    <t>Jordi Galceran, Mateo Gil</t>
  </si>
  <si>
    <t>Eduardo Noriega, Najwa Nimri, Eduard Fern√°ndez, Pablo Echarri, Ernesto Alterio, Carmelo G√≥mez, Adriana Ozores, Natalia Verbeke</t>
  </si>
  <si>
    <t>Eduardo Noriega</t>
  </si>
  <si>
    <t>Eduardo Noriega, Najwa Nimri</t>
  </si>
  <si>
    <t>7 Spanish top corporate job candidates are left in a room and informed on computer screens about their tasks and that one of them is an observer. Let the psyching begin.</t>
  </si>
  <si>
    <t>7 Spanish top corporate job candidates</t>
  </si>
  <si>
    <t>tt0427944</t>
  </si>
  <si>
    <t>Thank You for Smoking</t>
  </si>
  <si>
    <t>Jason Reitman</t>
  </si>
  <si>
    <t>Jason Reitman, Christopher Buckley</t>
  </si>
  <si>
    <t>Joan Lunden, Eric Haberman, Aaron Eckhart, Mary Jo Smith, Todd Louiso, Jeff Witzke, J.K. Simmons, Marianne Muellerleile, Cameron Bright, Alex Diaz, Jordan Garrett, Courtney Taylor Burness, Jordan Del Spina, Maria Bello, David Koechner</t>
  </si>
  <si>
    <t>Joan Lunden</t>
  </si>
  <si>
    <t>Joan Lunden, Eric Haberman</t>
  </si>
  <si>
    <t>Satirical comedy follows the machinations of Big Tobacco's chief spokesman, Nick Naylor, who spins on behalf of cigarettes while trying to remain a role model for his twelve-year-old son.</t>
  </si>
  <si>
    <t>Satirical comedy follows the machinations</t>
  </si>
  <si>
    <t>tt0427954</t>
  </si>
  <si>
    <t>Tom yum goong</t>
  </si>
  <si>
    <t>Thailand, USA, Hong Kong, France</t>
  </si>
  <si>
    <t>Napalee, Piyaros Thongdee</t>
  </si>
  <si>
    <t>Tony Jaa, Petchtai Wongkamlao, Bongkoj Khongmalai, Xing Jin, Nathan Jones, Johnny Nguyen, Lateef Crowder, Jonathan Patrick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</si>
  <si>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</si>
  <si>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A young fighter named Kham must</t>
  </si>
  <si>
    <t>THB 200000000</t>
  </si>
  <si>
    <t>tt0427969</t>
  </si>
  <si>
    <t>Hollywoodland</t>
  </si>
  <si>
    <t>Allen Coulter</t>
  </si>
  <si>
    <t>Paul Bernbaum</t>
  </si>
  <si>
    <t>Adrien Brody, Diane Lane, Ben Affleck, Bob Hoskins, Robin Tunney, Kathleen Robertson, Lois Smith, Phillip MacKenzie, Larry Cedar, Eric Kaldor, Caroline Dhavernas, Kevin Hare, Molly Parker, Zach Mills, Neil Crone</t>
  </si>
  <si>
    <t>Adrien Brody, Diane Lane</t>
  </si>
  <si>
    <t>A detective examines the mysterious death of</t>
  </si>
  <si>
    <t>A detective examines the mysterious</t>
  </si>
  <si>
    <t>tt0428870</t>
  </si>
  <si>
    <t>Nae meorisokui jiwoogae</t>
  </si>
  <si>
    <t>John H. Lee</t>
  </si>
  <si>
    <t>Yeong-ha Kim, John H. Lee</t>
  </si>
  <si>
    <t>Woo-sung Jung, Ye-jin Son, Jong-hak Baek, Seon-jin Lee, Sang-gyu Park, Hie-ryeong Kim, Ji-hyun Seon, Bu-seon Kim, Hang Lee, In-hwan Jang, Byung-gil Kwon, Cheol-jin Shin, Jung-ki Kim, Yong-wook Jin, Jin-won Seo</t>
  </si>
  <si>
    <t>Woo-sung Jung, Ye-jin Son</t>
  </si>
  <si>
    <t>A Korean love story about a young couple's enduring love, which is tested when 27 year old Sun-jin is diagnosed with a rare form of Alzheimer's disease.</t>
  </si>
  <si>
    <t>A Korean love story about a young</t>
  </si>
  <si>
    <t>tt0429493</t>
  </si>
  <si>
    <t>The A-Team</t>
  </si>
  <si>
    <t>18/06/2010</t>
  </si>
  <si>
    <t>Joe Carnahan, Brian Bloom</t>
  </si>
  <si>
    <t>Liam Neeson, Bradley Cooper, Jessica Biel, Quinton 'Rampage' Jackson, Sharlto Copley, Patrick Wilson, Gerald McRaney, Henry Czerny, Yul Vazquez, Brian Bloom, Maury Sterling, Terry Chen, Omari Hardwick, David Hugghins, Jacob Blair</t>
  </si>
  <si>
    <t>Liam Neeson, Bradley Cooper</t>
  </si>
  <si>
    <t>A group of Iraq War veterans look to clear their name with the U.S. Military, who suspect the four men of committing a crime for which they were framed.</t>
  </si>
  <si>
    <t>A group of Iraq War veterans look</t>
  </si>
  <si>
    <t>tt0429573</t>
  </si>
  <si>
    <t>An American Haunting</t>
  </si>
  <si>
    <t>Drama, History, Horror</t>
  </si>
  <si>
    <t>UK, Canada, Romania, USA</t>
  </si>
  <si>
    <t>Brent Monahan, Courtney Solomon</t>
  </si>
  <si>
    <t>Donald Sutherland, Sissy Spacek, James D'Arcy, Rachel Hurd-Wood, Matthew Marsh, Thom Fell, Zoe Thorne, Gaye Brown, Sam Alexander, Miquel Brown, Vernon Dobtcheff, Shauna Shim, Madalina Stan, Philip Hurd-Wood, Vlad Cruceru</t>
  </si>
  <si>
    <t>Donald Sutherland</t>
  </si>
  <si>
    <t>Donald Sutherland, Sissy Spacek</t>
  </si>
  <si>
    <t>Based on the true events of the only case in US History where a spirit caused the death of a man.</t>
  </si>
  <si>
    <t>Based on the true events of the</t>
  </si>
  <si>
    <t>tt0429589</t>
  </si>
  <si>
    <t>The Ant Bully</t>
  </si>
  <si>
    <t>John A. Davis, John Nickle</t>
  </si>
  <si>
    <t>Julia Roberts, Nicolas Cage, Meryl Streep, Paul Giamatti, Zach Tyler, Regina King, Bruce Campbell, Lily Tomlin, Cheri Oteri, Larry Miller, Allison Mack, Ricardo Montalban, Creagen Dow, Myles Jeffrey, Jake T. Austin</t>
  </si>
  <si>
    <t>Julia Roberts, Nicolas Cage</t>
  </si>
  <si>
    <t>After Lucas Nickle (Zach Tyler) floods an ant colony with his watergun, he's magically shrunken down to insect size and sentenced to hard labor in the ruins.</t>
  </si>
  <si>
    <t>After Lucas Nickle (Zach Tyler)</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</si>
  <si>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</si>
  <si>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</si>
  <si>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</si>
  <si>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</si>
  <si>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</si>
  <si>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Emma Roberts</t>
  </si>
  <si>
    <t>Emma Roberts, JoJo, Sara Paxton</t>
  </si>
  <si>
    <t>Two teenage girls discover a mermaid in their beach club's swimming pool.</t>
  </si>
  <si>
    <t>Two teenage girls discover a mermaid</t>
  </si>
  <si>
    <t>tt0429715</t>
  </si>
  <si>
    <t>The Business</t>
  </si>
  <si>
    <t>Danny Dyer, Tamer Hassan, Geoff Bell, Georgina Chapman, Eddie Webber, Adam Bolton, Linda Henry, Roland Manookian, Arturo Venegas, Camille Coduri, Martin Marquez, Andy Linden, Sally Watkins, Eduardo Duro, Tracy Kirby</t>
  </si>
  <si>
    <t>Danny Dyer, Tamer Hassan</t>
  </si>
  <si>
    <t>Frankie is sent from London to Spain to make a delivery to Charlie, who likes the kid and shows him the ropes including the use of guns and drugs. Frankie likes the sun, pools and the cute, bikini clad girls and stays in Spain.</t>
  </si>
  <si>
    <t>Frankie is sent from London to</t>
  </si>
  <si>
    <t>tt0430105</t>
  </si>
  <si>
    <t>Four Brothers</t>
  </si>
  <si>
    <t>David Elliot, Paul Lovett</t>
  </si>
  <si>
    <t>Mark Wahlberg, Tyrese Gibson, Andr√© Benjamin, Garrett Hedlund, Terrence Howard, Josh Charles, Sof√≠a Vergara, Fionnula Flanagan, Chiwetel Ejiofor, Taraji P. Henson, Barry Shabaka Henley, Jernard Burks, Kenneth Welsh, Tony Nappo, Shawn Singleton</t>
  </si>
  <si>
    <t>Mark Wahlberg, Tyrese Gibson</t>
  </si>
  <si>
    <t>When their adoptive mother is gunned down in a store robbery the 'four brothers' investigate the murder for themselves &amp; look for the killers, but not all is what it seems.</t>
  </si>
  <si>
    <t>When their adoptive mother is</t>
  </si>
  <si>
    <t>tt0430304</t>
  </si>
  <si>
    <t>Little Man</t>
  </si>
  <si>
    <t>Estonian</t>
  </si>
  <si>
    <t>Marlon Wayans, Shawn Wayans, Kerry Washington, John Witherspoon, Tracy Morgan, Lochlyn Munro, Chazz Palminteri, Molly Shannon, David Alan Grier, Dave Sheridan, Fred Stoller, Brittany Daniel, Linden Porco, Gabriel Pimentel, Alex Borstein</t>
  </si>
  <si>
    <t>Marlon Wayans</t>
  </si>
  <si>
    <t>Marlon Wayans, Shawn Wayans</t>
  </si>
  <si>
    <t>A wannabe dad mistakes a vertically challenged criminal on the lam as his newly adopted son.</t>
  </si>
  <si>
    <t>A wannabe dad mistakes a vertically</t>
  </si>
  <si>
    <t>tt0430308</t>
  </si>
  <si>
    <t>Get Rich or Die Tryin'</t>
  </si>
  <si>
    <t>Terence Winter</t>
  </si>
  <si>
    <t>50 Cent, Adewale Akinnuoye-Agbaje, Joy Bryant, Omar Benson Miller, Tory Kittles, Terrence Howard, Ashley Walters, Marc John Jefferies, Viola Davis, Sullivan Walker, Serena Reeder, Bill Duke, Mpho Koaho, Russell Hornsby, Joseph Pierre</t>
  </si>
  <si>
    <t>50 Cent</t>
  </si>
  <si>
    <t>50 Cent, Adewale Akinnuoye-Agbaje</t>
  </si>
  <si>
    <t>A tale of an inner city drug dealer who turns away from crime to pursue his passion, rap music.</t>
  </si>
  <si>
    <t>A tale of an inner city drug dealer</t>
  </si>
  <si>
    <t>tt0430357</t>
  </si>
  <si>
    <t>Miami Vice</t>
  </si>
  <si>
    <t>Michael Mann, Anthony Yerkovich</t>
  </si>
  <si>
    <t>Colin Farrell, Jamie Foxx, Li Gong, Naomie Harris, Ciar√°n Hinds, Justin Theroux, Barry Shabaka Henley, Luis Tosar, John Ortiz, Elizabeth Rodriguez, Domenick Lombardozzi, Eddie Marsan, Isaach De Bankol√©, John Hawkes, Tom Towles</t>
  </si>
  <si>
    <t>Colin Farrell, Jamie Foxx</t>
  </si>
  <si>
    <t>Based on the 1980s TV action/drama, this update focuses on vice detectives Crockett and Tubbs as their respective personal and professional lives become dangerously intertwined.</t>
  </si>
  <si>
    <t>Based on the 1980s TV action/drama,</t>
  </si>
  <si>
    <t>tt0430576</t>
  </si>
  <si>
    <t>The Secret Life of Words</t>
  </si>
  <si>
    <t>Spain, Ireland</t>
  </si>
  <si>
    <t>Sarah Polley, Tim Robbins, Sverre Anker Ousdal, Javier C√°mara, Danny Cunningham, Dean Lennox Kelly, Daniel Mays, Emmanuel Idowu, Eddie Marsan, Steven Mackintosh, Julie Christie, Reg Wilson, Leonor Watling, Daphne Brown, Muriel Hobson</t>
  </si>
  <si>
    <t>Sarah Polley, Tim Robbins</t>
  </si>
  <si>
    <t>A hearing impaired factory worker gives up her first holiday in years and instead travels out to an oil rig, where she cares for a man suffering from severe burns.</t>
  </si>
  <si>
    <t>A hearing impaired factory worker</t>
  </si>
  <si>
    <t>tt0430634</t>
  </si>
  <si>
    <t>Stick It</t>
  </si>
  <si>
    <t>Jeff Bridges, Missy Peregrym, Vanessa Lengies, Nikki SooHoo, Maddy Curley, Kellan Lutz, John Patrick Amedori, Mio Dzakula, Svetlana Efremova, Jon Gries, Gia Carides, Tarah Paige, Polly Holliday, Julie Warner, Annie Corley</t>
  </si>
  <si>
    <t>Jeff Bridges</t>
  </si>
  <si>
    <t>Jeff Bridges, Missy Peregrym</t>
  </si>
  <si>
    <t>After a run-in with the law, Haley Graham (</t>
  </si>
  <si>
    <t>After a run-in with the law, Haley</t>
  </si>
  <si>
    <t>tt0430770</t>
  </si>
  <si>
    <t>The Women</t>
  </si>
  <si>
    <t>17/10/2008</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</si>
  <si>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</si>
  <si>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</si>
  <si>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</si>
  <si>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Meg Ryan, Annette Bening</t>
  </si>
  <si>
    <t>A wealthy New Yorker wrestles with the decision to leave her cheating husband, as she and her friends discover that women really can have it all.</t>
  </si>
  <si>
    <t>A wealthy New Yorker wrestles</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</si>
  <si>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</si>
  <si>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</si>
  <si>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</si>
  <si>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</si>
  <si>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</si>
  <si>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Stan Collymore</t>
  </si>
  <si>
    <t>Stan Collymore, Sharon Stone</t>
  </si>
  <si>
    <t>Novelist Catherine Tramell is once again in trouble with the law, and Scotland Yard appoints psychiatrist Dr. Michael Glass to evaluate her. Though, like Detective Nick Curran before him, Glass is entranced by Tramell and lured into a seductive game.</t>
  </si>
  <si>
    <t>Novelist Catherine Tramell is</t>
  </si>
  <si>
    <t>tt0430922</t>
  </si>
  <si>
    <t>Role Models</t>
  </si>
  <si>
    <t>22/05/2009</t>
  </si>
  <si>
    <t>Timothy Dowling, W. Blake Herron</t>
  </si>
  <si>
    <t>Seann William Scott, Paul Rudd, Christopher Mintz-Plasse, Bobb'e J. Thompson, Elizabeth Banks, Jane Lynch, Ken Jeong, Ken Marino, Kerri Kenney, A.D. Miles, Joe Lo Truglio, Matt Walsh, Nicole Randall Johnson, Alexandra Stamler, Carly Craig</t>
  </si>
  <si>
    <t>Seann William Scott</t>
  </si>
  <si>
    <t>Wild behavior forces a pair of energy drink reps to enroll in a Big Brother program.</t>
  </si>
  <si>
    <t>Wild behavior forces a pair of</t>
  </si>
  <si>
    <t>tt0431021</t>
  </si>
  <si>
    <t>The Possession</t>
  </si>
  <si>
    <t>25/10/2012</t>
  </si>
  <si>
    <t>Ole Bornedal</t>
  </si>
  <si>
    <t>Juliet Snowden, Stiles White</t>
  </si>
  <si>
    <t>Jeffrey Dean Morgan, Kyra Sedgwick, Natasha Calis, Madison Davenport, Matisyahu, Grant Show, Rob LaBelle, Nana Gbewonyo, Anna Hagan, Brenda Crichlow, Jay Brazeau, Iris Quinn, Graeme Duffy, David Hovan, Chris Shields</t>
  </si>
  <si>
    <t>Jeffrey Dean Morgan</t>
  </si>
  <si>
    <t>A young girl buys an antique box at a yard sale, unaware that inside the collectible lives a malicious ancient spirit. The girl's father teams with his ex-wife to find a way to end the curse upon their child.</t>
  </si>
  <si>
    <t>A young girl buys an antique box</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</si>
  <si>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</si>
  <si>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</si>
  <si>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</si>
  <si>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</si>
  <si>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</si>
  <si>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Jamie Foxx, Chris Cooper</t>
  </si>
  <si>
    <t>A team of U.S. government agents are sent to investigate the bombing of an American facility in the Middle East.</t>
  </si>
  <si>
    <t>A team of U.S. government agents</t>
  </si>
  <si>
    <t>tt0431308</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</si>
  <si>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</si>
  <si>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</si>
  <si>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</si>
  <si>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</si>
  <si>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Hilary Swank</t>
  </si>
  <si>
    <t>Hilary Swank, Gerard Butler</t>
  </si>
  <si>
    <t>A young widow discovers that her late husband has left her 10 messages intended to help ease her pain and start a new life.</t>
  </si>
  <si>
    <t>A young widow discovers that her</t>
  </si>
  <si>
    <t>tt0432021</t>
  </si>
  <si>
    <t>Resident Evil: Extinction</t>
  </si>
  <si>
    <t>France, Australia, Germany, UK, USA, Mexico, Canada</t>
  </si>
  <si>
    <t>Russell Mulcahy</t>
  </si>
  <si>
    <t>Milla Jovovich, Oded Fehr, Ali Larter, Iain Glen, Ashanti, Christopher Egan, Spencer Locke, Matthew Marsden, Linden Ashby, Jason O'Mara, Mike Epps, Joe Hursley, John Eric Bentley, James Tumminia, Kirk B.R. Woller</t>
  </si>
  <si>
    <t>Milla Jovovich, Oded Fehr</t>
  </si>
  <si>
    <t>Survivors of the Raccoon City catastrophe travel across the Nevada desert, hoping to make it to Alaska. Alice joins the caravan and their fight against the evil Umbrella Corp.</t>
  </si>
  <si>
    <t>Survivors of the Raccoon City</t>
  </si>
  <si>
    <t>tt0432047</t>
  </si>
  <si>
    <t>Sarkar</t>
  </si>
  <si>
    <t>Manish Gupta</t>
  </si>
  <si>
    <t>Amitabh Bachchan, Abhishek Bachchan, Kay Kay Menon, Supriya Pathak, Katrina Kaif, Tanishaa Mukerji, Rukhsar Rehman, Anupam Kher, Srinivasa Rao Kota, Deepak Shirke, Ishrat Ali, Zakir Hussain, Ravi Kale, Raju Mavani, Jeeva</t>
  </si>
  <si>
    <t>Amitabh Bachchan, Abhishek Bachchan</t>
  </si>
  <si>
    <t>The authority of a man, who runs a parallel government in Mumbai, is challenged. His son rises to face his enemies.</t>
  </si>
  <si>
    <t>The authority of a man, who runs</t>
  </si>
  <si>
    <t>INR 150000000</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</si>
  <si>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</si>
  <si>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</si>
  <si>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</si>
  <si>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</si>
  <si>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George Clooney, Meryl Streep</t>
  </si>
  <si>
    <t>An urbane fox cannot resist returning to his farm raiding ways and then must help his community survive the farmers' retaliation.</t>
  </si>
  <si>
    <t>An urbane fox cannot resist returning</t>
  </si>
  <si>
    <t>tt0432291</t>
  </si>
  <si>
    <t>The Fog</t>
  </si>
  <si>
    <t>Rupert Wainwright</t>
  </si>
  <si>
    <t>Cooper Layne, John Carpenter</t>
  </si>
  <si>
    <t>Tom Welling, Maggie Grace, Selma Blair, DeRay Davis, Kenneth Welsh, Adrian Hough, Sara Botsford, Cole Heppell, Mary Black, Jonathon Young, R. Nelson Brown, Christian Bocher, Douglas Arthurs, Yves Cameron, Charles Andre</t>
  </si>
  <si>
    <t>Tom Welling</t>
  </si>
  <si>
    <t>Tom Welling, Maggie Grace</t>
  </si>
  <si>
    <t>A thick mist full of vengeful spirits haunts a prosperous island town off the coast of Oregon, as its inhabitants try to learn their town's dark secret in order to stop it.</t>
  </si>
  <si>
    <t>A thick mist full of vengeful</t>
  </si>
  <si>
    <t>tt0432348</t>
  </si>
  <si>
    <t>Saw II</t>
  </si>
  <si>
    <t>Darren Lynn Bousman</t>
  </si>
  <si>
    <t>Leigh Whannell, Darren Lynn Bousman</t>
  </si>
  <si>
    <t>Tobin Bell, Shawnee Smith, Donnie Wahlberg, Erik Knudsen, Franky G, Glenn Plummer, Emmanuelle Vaugier, Beverley Mitchell, Timothy Burd, Dina Meyer, Lyriq Bent, Noam Jenkins, Tony Nappo, Kelly Jones, Vincent Rother</t>
  </si>
  <si>
    <t>Tobin Bell</t>
  </si>
  <si>
    <t>Tobin Bell, Shawnee Smith</t>
  </si>
  <si>
    <t>A detective and his team must rescue 8 people trapped in a factory by the twisted serial killer known as Jigsaw.</t>
  </si>
  <si>
    <t>A detective and his team must</t>
  </si>
  <si>
    <t>tt0432402</t>
  </si>
  <si>
    <t>Factory Girl</t>
  </si>
  <si>
    <t>23/11/2007</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</si>
  <si>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</si>
  <si>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</si>
  <si>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</si>
  <si>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Sienna Miller</t>
  </si>
  <si>
    <t>Sienna Miller, Guy Pearce</t>
  </si>
  <si>
    <t>Based on the rise and fall of socialite</t>
  </si>
  <si>
    <t>Based on the rise and fall of</t>
  </si>
  <si>
    <t>tt0432637</t>
  </si>
  <si>
    <t>Krrish</t>
  </si>
  <si>
    <t>Robin Bhatt, Sachin Bhowmick</t>
  </si>
  <si>
    <t>Hrithik Roshan, Priyanka Chopra, Rekha, Naseeruddin Shah, Sharat Saxena, Manini M. Mishra, Puneet Issar, Hemant Pandey, Akash Khurana, Ahmed Khan, Xia Bin, Edgar Noordanus, Mithilesh Chaturvedi, Zain Khan, Fardeen Hussaini</t>
  </si>
  <si>
    <t>Hrithik Roshan, Priyanka Chopra</t>
  </si>
  <si>
    <t>Krishna is forced by circumstances to use his superpowers and become the masked superhero Krrish, before getting drawn towards his lost legacy.</t>
  </si>
  <si>
    <t>Krishna is forced by circumstances</t>
  </si>
  <si>
    <t>tt0433035</t>
  </si>
  <si>
    <t>Real Steel</t>
  </si>
  <si>
    <t>John Gatins, Dan Gilroy</t>
  </si>
  <si>
    <t>Hugh Jackman, Dakota Goyo, Evangeline Lilly, Anthony Mackie, Kevin Durand, Hope Davis, James Rebhorn, Karl Yune, Olga Fonda, John Gatins, Sophie Levy, Tess Levy, Charlie Levy, Gregory Sims, Torey Adkins</t>
  </si>
  <si>
    <t>Hugh Jackman, Dakota Goyo</t>
  </si>
  <si>
    <t>In the near future, robot boxing is a top sport. A struggling ex-boxer feels he's found a champion in a discarded robot.</t>
  </si>
  <si>
    <t>In the near future, robot boxing</t>
  </si>
  <si>
    <t>tt0433362</t>
  </si>
  <si>
    <t>Daybreakers</t>
  </si>
  <si>
    <t>19/03/2010</t>
  </si>
  <si>
    <t>Harriet Minto-Day, Jay Laga'aia, Damien Garvey, Sahaj Dumpleton, Allan Todd, Gabriella Di Labio, Ben Siemer, Peter Welman, Ethan Hawke, Callum McLean, Jarrad Pon, Victoria Williams, Zoe White, Aolani Roy, Tiffany Lamb</t>
  </si>
  <si>
    <t>Harriet Minto-Day</t>
  </si>
  <si>
    <t>Harriet Minto-Day, Jay Laga'aia</t>
  </si>
  <si>
    <t>In the year 2019, a plague has transformed almost every human into vampires. Faced with a dwindling blood supply, the fractured dominant race plots their survival; meanwhile, a researcher works with a covert band of vamps on a way to save humankind.</t>
  </si>
  <si>
    <t>In the year 2019, a plague has</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</si>
  <si>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</si>
  <si>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</si>
  <si>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</si>
  <si>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</si>
  <si>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</si>
  <si>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Jeff Daniels</t>
  </si>
  <si>
    <t>Jeff Daniels, David Strathairn</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</si>
  <si>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</si>
  <si>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</si>
  <si>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</si>
  <si>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</si>
  <si>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Three interwoven stories about</t>
  </si>
  <si>
    <t>tt0433387</t>
  </si>
  <si>
    <t>Harsh Times</t>
  </si>
  <si>
    <t>Christian Bale, Freddy Rodr√≠guez, Eva Longoria, Chaka Forman, Tammy Trull, J.K. Simmons, Michael Monks, Samantha Esteban, Tania Verafield, Noel Gugliemi, Adriana Millan, Geo Corvera, Cesar Garcia, Terry Crews, Emilio Rivera</t>
  </si>
  <si>
    <t>Christian Bale, Freddy Rodr√≠guez</t>
  </si>
  <si>
    <t>A tough-minded drama about two friends in South Central Los Angeles and the violence that comes between them.</t>
  </si>
  <si>
    <t>A tough-minded drama about two</t>
  </si>
  <si>
    <t>tt0433400</t>
  </si>
  <si>
    <t>Just Friends</t>
  </si>
  <si>
    <t>Germany, USA, Canada</t>
  </si>
  <si>
    <t>Adam 'Tex' Davis</t>
  </si>
  <si>
    <t>Ryan Reynolds, Amy Smart, Anna Faris, Chris Klein, Chris Marquette, Giacomo Beltrami, Fred Ewanuick, Amy Matysio, Julie Hagerty, Wendy Anderson, Barry Flatman, Devyn Burant, Jaden Ryan, Annie Brebner, Mike O'Brien</t>
  </si>
  <si>
    <t>Ryan Reynolds, Amy Smart</t>
  </si>
  <si>
    <t>While visiting his hometown during Christmas, a man comes face-to-face with his old high school crush whom he was best friends with -- a woman whose rejection of him turned him into a ferocious womanizer.</t>
  </si>
  <si>
    <t>While visiting his hometown during</t>
  </si>
  <si>
    <t>tt0433412</t>
  </si>
  <si>
    <t>Material Girls</t>
  </si>
  <si>
    <t>John Quaintance, Jessica O'Toole</t>
  </si>
  <si>
    <t>Hilary Duff, Haylie Duff, Maria Conchita Alonso, Anjelica Huston, Brent Spiner, Lukas Haas, Marcus Coloma, Ty Hodges, Reagan Dale Neis, Obba Babatund√©, Henry Cho, Misti Traya, Christina R. Copeland, Brandon Beemer, Colleen Camp</t>
  </si>
  <si>
    <t>Hilary Duff, Haylie Duff</t>
  </si>
  <si>
    <t>Two wealthy sisters, both heiresses to their family's cosmetics fortune, are given a wake-up call when a scandal and ensuing investigation strip them of their wealth.</t>
  </si>
  <si>
    <t>Two wealthy sisters, both heiresses</t>
  </si>
  <si>
    <t>tt0433416</t>
  </si>
  <si>
    <t>The Namesake</t>
  </si>
  <si>
    <t>Bengali</t>
  </si>
  <si>
    <t>Sooni Taraporevala, Jhumpa Lahiri</t>
  </si>
  <si>
    <t>Kal Penn, Tabu, Irrfan Khan, Jacinda Barrett, Zuleikha Robinson, Brooke Smith, Sahira Nair, Jagannath Guha, Ruma Guha Thakurta, Sandip Deb, Sukanya, Tanushree Shankar, Sabyasachi Chakrabarty, Tamal Ray Chowdhury, Dhruv Mookerji</t>
  </si>
  <si>
    <t>Kal Penn</t>
  </si>
  <si>
    <t>Kal Penn, Tabu, Irrfan Khan</t>
  </si>
  <si>
    <t>American-born Gogol, the son of Indian immigrants, wants to fit in among his fellow New Yorkers, despite his family's unwillingness to let go of their traditional ways.</t>
  </si>
  <si>
    <t>American-born Gogol, the son of</t>
  </si>
  <si>
    <t>tt0433442</t>
  </si>
  <si>
    <t>The Return</t>
  </si>
  <si>
    <t>18/01/2008</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</si>
  <si>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</si>
  <si>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</si>
  <si>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</si>
  <si>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</si>
  <si>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Joanna Mills, a traveling business</t>
  </si>
  <si>
    <t>tt0434124</t>
  </si>
  <si>
    <t>Kinky Boots</t>
  </si>
  <si>
    <t>Geoff Deane, Tim Firth</t>
  </si>
  <si>
    <t>Joel Edgerton, Chiwetel Ejiofor, Sarah-Jane Potts, Jemima Rooper, Nick Frost, Linda Bassett, Robert Pugh, Ewan Hooper, Stephen Marcus, Mona Hammond, Kellie Bright, Joanna Scanlan, Geoffrey Streatfeild, Leo Bill, Gwenllian Davies</t>
  </si>
  <si>
    <t>Joel Edgerton</t>
  </si>
  <si>
    <t>Joel Edgerton, Chiwetel Ejiofor</t>
  </si>
  <si>
    <t>A drag queen comes to the rescue of a man who, after inheriting his father's shoe factory, needs to diversify his product if he wants to keep the business afloat.</t>
  </si>
  <si>
    <t>A drag queen comes to the rescue</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</si>
  <si>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</si>
  <si>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</si>
  <si>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</si>
  <si>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</si>
  <si>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Zach Braff, Jacinda Barrett</t>
  </si>
  <si>
    <t>Michael'd have a great job, still have his 4 best friends, and be in love with a beautiful girl at 30. He loves Jenna but his life seems predictable until he meets a college girl. It seems that everybody's having relationship problems.</t>
  </si>
  <si>
    <t>Michael'd have a great job, still</t>
  </si>
  <si>
    <t>tt0434409</t>
  </si>
  <si>
    <t>V for Vendetta</t>
  </si>
  <si>
    <t>James McTeigue</t>
  </si>
  <si>
    <t>Natalie Portman, Hugo Weaving, Stephen Rea, Stephen Fry, John Hurt, Tim Pigott-Smith, Rupert Graves, Roger Allam, Ben Miles, Sin√©ad Cusack, Natasha Wightman, John Standing, Eddie Marsan, Clive Ashborn, Emma Field-Rayner</t>
  </si>
  <si>
    <t>Natalie Portman, Hugo Weaving</t>
  </si>
  <si>
    <t>In a future British tyranny, a shadowy freedom fighter, known only by the alias of "V", plots to overthrow it with the help of a young woman.</t>
  </si>
  <si>
    <t>In a future British tyranny, a</t>
  </si>
  <si>
    <t>tt0435623</t>
  </si>
  <si>
    <t>Conversations with Other Women</t>
  </si>
  <si>
    <t>Hans Canosa</t>
  </si>
  <si>
    <t>Gabrielle Zevin</t>
  </si>
  <si>
    <t>Aaron Eckhart, Helena Bonham Carter, Yury Tsykun, Brian Geraghty, Brianna Brown, Thomas Lennon, Erik Eidem, Nora Zehetner, David Franklin, Olivia Wilde, Cerina Vincent, Philip Littell, Rozanne Sher, Veronica Reyes-How, Emily Fernandez</t>
  </si>
  <si>
    <t>Aaron Eckhart, Helena Bonham Carter</t>
  </si>
  <si>
    <t>When a man and woman flirt with each other at a wedding reception, the sexual tension seems spontaneous. As they break from the party to a hotel room, the flirtation turns into a night filled with passion and remorse.</t>
  </si>
  <si>
    <t>When a man and woman flirt with</t>
  </si>
  <si>
    <t>tt0435625</t>
  </si>
  <si>
    <t>The Descent</t>
  </si>
  <si>
    <t>Adventure, Horror, Thriller</t>
  </si>
  <si>
    <t>Shauna Macdonald, Natalie Mendoza, Alex Reid, Saskia Mulder, MyAnna Buring, Nora-Jane Noone, Oliver Milburn, Molly Kayll, Craig Conway, Leslie Simpson, Mark Cronfield, Stephen Lamb, Catherine Dyson, Julie Ellis, Sophie Trott</t>
  </si>
  <si>
    <t>Shauna Macdonald</t>
  </si>
  <si>
    <t>Shauna Macdonald, Natalie Mendoza</t>
  </si>
  <si>
    <t>A caving expedition goes horribly wrong, as the explorers become trapped and ultimately pursued by a strange breed of predators.</t>
  </si>
  <si>
    <t>A caving expedition goes horribly</t>
  </si>
  <si>
    <t>GBP 3500000</t>
  </si>
  <si>
    <t>tt0435651</t>
  </si>
  <si>
    <t>The Giver</t>
  </si>
  <si>
    <t>South Africa, Canada, USA</t>
  </si>
  <si>
    <t>Michael Mitnick, Robert B. Weide</t>
  </si>
  <si>
    <t>Jeff Bridges, Meryl Streep, Brenton Thwaites, Alexander Skarsg√•rd, Katie Holmes, Odeya Rush, Cameron Monaghan, Taylor Swift, Emma Tremblay, Alexander Jillings, James Jillings, Jordan Nicholas Smal, Saige Fernandes, Renate Stuurman, Vanessa Cooke</t>
  </si>
  <si>
    <t>Jeff Bridges, Meryl Streep</t>
  </si>
  <si>
    <t>In a seemingly perfect community, without war, pain, suffering, differences or choice, a young boy is chosen to learn from an elderly man about the true pain and pleasure of the "real" world.</t>
  </si>
  <si>
    <t>In a seemingly perfect community,</t>
  </si>
  <si>
    <t>tt0435670</t>
  </si>
  <si>
    <t>The Invisible</t>
  </si>
  <si>
    <t>17/08/2007</t>
  </si>
  <si>
    <t>USA, Sweden, South Africa</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</si>
  <si>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</si>
  <si>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</si>
  <si>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Justin Chatwin</t>
  </si>
  <si>
    <t>Justin Chatwin, Margarita Levieva</t>
  </si>
  <si>
    <t>A teenager is left invisible to the living after an attack.</t>
  </si>
  <si>
    <t>A teenager is left invisible to</t>
  </si>
  <si>
    <t>tt0435679</t>
  </si>
  <si>
    <t>Keith</t>
  </si>
  <si>
    <t>13/09/2008</t>
  </si>
  <si>
    <t>Todd Kessler</t>
  </si>
  <si>
    <t>David Zabel, Todd Kessler</t>
  </si>
  <si>
    <t>Elisabeth Harnois, Jesse McCartney, Margo Harshman, Ignacio Serricchio, Michael McGrady, Jennifer Grey, Michael O'Keefe, Ethan Phillips, Eric Parker, Jessy Schram, Micah Henson, Ian Nelson, Tabitha Brownstone, Sam Murphy, Sarah Zinsser</t>
  </si>
  <si>
    <t>Elisabeth Harnois</t>
  </si>
  <si>
    <t>Elisabeth Harnois, Jesse McCartney</t>
  </si>
  <si>
    <t>Natalie, head of her curriculum activities in high school and riding on a tennis scholarship for college, gets Keith as her Chemistry lab partner. As Natalie can be uptight, Keith proves to be the opposite, even while hiding a secret.</t>
  </si>
  <si>
    <t>Natalie, head of her curriculum</t>
  </si>
  <si>
    <t>tt0435680</t>
  </si>
  <si>
    <t>Kidulthood</t>
  </si>
  <si>
    <t>Menhaj Huda</t>
  </si>
  <si>
    <t>Noel Clarke</t>
  </si>
  <si>
    <t>Aml Ameen, Red Madrell, Noel Clarke, Adam Deacon, Jaime Winstone, Femi Oyeniran, Madeleine Fairley, Rebecca Martin, Nicholas Hoult, Adem Bayram, Stephanie Di Rubbo, Queen Kate Ajike, Medhavi Patel, Ben McKay, Cornell John</t>
  </si>
  <si>
    <t>Aml Ameen</t>
  </si>
  <si>
    <t>Aml Ameen, Red Madrell</t>
  </si>
  <si>
    <t>A day in the life of a group of troubled 15-year-olds growing up in west London.</t>
  </si>
  <si>
    <t>A day in the life of a group of</t>
  </si>
  <si>
    <t>GBP 600000</t>
  </si>
  <si>
    <t>tt0435705</t>
  </si>
  <si>
    <t>Next</t>
  </si>
  <si>
    <t>Gary Goldman, Jonathan Hensleigh</t>
  </si>
  <si>
    <t>Nicolas Cage, Julianne Moore, Jessica Biel, Thomas Kretschmann, Tory Kittles, Jos√© Z√∫√±iga, Jim Beaver, Jason Butler Harner, Michael Trucco, Enzo Cilenti, Laetitia Danielle, Nicolas Pajon, Sergej Trifunovic, Charles Rahi Chun, Patricia Prata</t>
  </si>
  <si>
    <t>Nicolas Cage, Julianne Moore</t>
  </si>
  <si>
    <t>A Las Vegas magician who can see into the future is pursued by FBI agents seeking to use his abilities to prevent a nuclear terrorist attack.</t>
  </si>
  <si>
    <t>A Las Vegas magician who can see</t>
  </si>
  <si>
    <t>tt0435761</t>
  </si>
  <si>
    <t>Toy Story 3</t>
  </si>
  <si>
    <t>Lee Unkrich</t>
  </si>
  <si>
    <t>John Lasseter, Andrew Stanton</t>
  </si>
  <si>
    <t>Tom Hanks, Tim Allen, Joan Cusack, Ned Beatty, Don Rickles, Michael Keaton, Wallace Shawn, John Ratzenberger, Estelle Harris, John Morris, Jodi Benson, Emily Hahn, Laurie Metcalf, Blake Clark, Teddy Newton</t>
  </si>
  <si>
    <t>Tom Hanks, Tim Allen</t>
  </si>
  <si>
    <t>The toys are mistakenly delivered to a day-care center instead of the attic right before Andy leaves for college, and it's up to Woody to convince the other toys that they weren't abandoned and to return home.</t>
  </si>
  <si>
    <t>The toys are mistakenly delivered</t>
  </si>
  <si>
    <t>tt0436331</t>
  </si>
  <si>
    <t>Friends with Money</t>
  </si>
  <si>
    <t>Nicole Holofcener</t>
  </si>
  <si>
    <t>Catherine Keener, Jason Isaacs, Timm Sharp, Joan Cusack, Greg Germann, Hailey Noelle Johnson, Simon McBurney, Frances McDormand, Jake Cherry, Jennifer Aniston, Bob Stephenson, Marin Hinkle, Scott Caan, Troy Ruptash, Elizabeth Keener</t>
  </si>
  <si>
    <t>Catherine Keener</t>
  </si>
  <si>
    <t>Catherine Keener, Jason Isaacs</t>
  </si>
  <si>
    <t>After she quits her lucrative job, Olivia finds herself unsure about her future and her relationships with her successful and wealthy friends.</t>
  </si>
  <si>
    <t>After she quits her lucrative</t>
  </si>
  <si>
    <t>tt0436339</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</si>
  <si>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</si>
  <si>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</si>
  <si>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</si>
  <si>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Bill Nighy</t>
  </si>
  <si>
    <t>Bill Nighy, Will Arnett</t>
  </si>
  <si>
    <t>A specially trained squad of guinea pigs is dispatched to stop a diabolical billionaire from taking over the world.</t>
  </si>
  <si>
    <t>A specially trained squad of guinea</t>
  </si>
  <si>
    <t>tt0436697</t>
  </si>
  <si>
    <t>The Queen</t>
  </si>
  <si>
    <t>UK, USA, France, Italy</t>
  </si>
  <si>
    <t>Peter Morgan</t>
  </si>
  <si>
    <t>Helen Mirren, James Cromwell, Alex Jennings, Roger Allam, Sylvia Syms, Tim McMullan, Robin Soans, Lola Peploe, Douglas Reith, Joyce Henderson, Pat Laffan, Amanda Hadingue, John McGlynn, Gray O'Brien, Dolina MacLennan</t>
  </si>
  <si>
    <t>Helen Mirren, James Cromwell</t>
  </si>
  <si>
    <t>GBP 9800000</t>
  </si>
  <si>
    <t>tt0437086</t>
  </si>
  <si>
    <t>Alita: Battle Angel</t>
  </si>
  <si>
    <t>14/02/2019</t>
  </si>
  <si>
    <t>USA, Japan, Canada</t>
  </si>
  <si>
    <t>James Cameron, Laeta Kalogridis</t>
  </si>
  <si>
    <t>Rosa Salazar, Christoph Waltz, Jennifer Connelly, Mahershala Ali, Ed Skrein, Jackie Earle Haley, Keean Johnson, Jorge Lendeborg Jr., Lana Condor, Idara Victor, Jeff Fahey, Eiza Gonz√°lez, Derek Mears, Leonard Wu, Racer Rodriguez</t>
  </si>
  <si>
    <t>Rosa Salazar</t>
  </si>
  <si>
    <t>Rosa Salazar, Christoph Waltz</t>
  </si>
  <si>
    <t>A deactivated cyborg is revived, but cannot remember anything of her past life and goes on a quest to find out who she is.</t>
  </si>
  <si>
    <t>A deactivated cyborg is revived,</t>
  </si>
  <si>
    <t>tt0437179</t>
  </si>
  <si>
    <t>See No Evil</t>
  </si>
  <si>
    <t>Gregory Dark</t>
  </si>
  <si>
    <t>Dan Madigan</t>
  </si>
  <si>
    <t>Glenn Jacobs, Christina Vidal, Michael J. Pagan, Samantha Noble, Steven Vidler, Cecily Polson, Luke Pegler, Rachael Taylor, Penny McNamee, Craig Horner, Mikhael Wilder, Tiffany Lamb, Sam Cotton, Cory Robinson, Zoe Ventoura</t>
  </si>
  <si>
    <t>Glenn Jacobs</t>
  </si>
  <si>
    <t>Glenn Jacobs, Christina Vidal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</si>
  <si>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</si>
  <si>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group of delinquents are sent</t>
  </si>
  <si>
    <t>tt0437405</t>
  </si>
  <si>
    <t>Paper Man</t>
  </si>
  <si>
    <t>Kieran Mulroney, Michele Mulroney</t>
  </si>
  <si>
    <t>Michele Mulroney, Kieran Mulroney</t>
  </si>
  <si>
    <t>Lisa Kudrow, Jeff Daniels, Ryan Reynolds, Emma Stone, Kieran Culkin, Hunter Parrish, Eric Gilliland, Louis Rosario, Conrad Wolfe, Arabella Field, Chris Parnell, Brian T. Finney, Brian Patrick Russell, Jill Shackner, Violet O'Neill</t>
  </si>
  <si>
    <t>Lisa Kudrow</t>
  </si>
  <si>
    <t>Lisa Kudrow, Jeff Daniels</t>
  </si>
  <si>
    <t>A washed-up writer forms an unlikely friendship with a teenager from Long Island.</t>
  </si>
  <si>
    <t>A washed-up writer forms an unlikely</t>
  </si>
  <si>
    <t>tt0437777</t>
  </si>
  <si>
    <t>Something New</t>
  </si>
  <si>
    <t>Sanaa Hamri</t>
  </si>
  <si>
    <t>Kriss Turner</t>
  </si>
  <si>
    <t>Sanaa Lathan, Fuzzy Fantabulous, Katharine Towne, Stanley DeSantis, K.C. Clyde, Wendy Raquel Robinson, Golden Brooks, Taraji P. Henson, Marcus Brown, Russell Hornsby, Simon Baker, Danny Wooten, Mike Epps, Lee Garlington, Tonita Castro</t>
  </si>
  <si>
    <t>Sanaa Lathan, Fuzzy Fantabulous</t>
  </si>
  <si>
    <t>Kenya McQueen, an accountant finds love in the most unexpected place when she agrees to go on a blind date with Brian Kelly, a sexy and free-spirited landscaper.</t>
  </si>
  <si>
    <t>Kenya McQueen, an accountant finds</t>
  </si>
  <si>
    <t>tt0437800</t>
  </si>
  <si>
    <t>Akeelah and the Bee</t>
  </si>
  <si>
    <t>Doug Atchison</t>
  </si>
  <si>
    <t>Keke Palmer, Laurence Fishburne, Angela Bassett, Curtis Armstrong, J.R. Villarreal, Sean Michael Afable, Sahara Ware, Lee Thompson Young, Julito McCullum, Erica Hubbard, Eddie Steeples, Dalia Phillips, Tzi Ma, Jeris Poindexter, Sara Niemietz</t>
  </si>
  <si>
    <t>Keke Palmer</t>
  </si>
  <si>
    <t>Keke Palmer, Laurence Fishburne</t>
  </si>
  <si>
    <t>A young girl from South Los Angeles tries to make it to the National Spelling Bee.</t>
  </si>
  <si>
    <t>A young girl from South Los Angeles</t>
  </si>
  <si>
    <t>tt0437857</t>
  </si>
  <si>
    <t>Behind the Mask: The Rise of Leslie Vernon</t>
  </si>
  <si>
    <t>Scott Glosserman</t>
  </si>
  <si>
    <t>Scott Glosserman, David J. Stieve</t>
  </si>
  <si>
    <t>Nathan Baesel, Angela Goethals, Robert Englund, Scott Wilson, Zelda Rubinstein, Bridgett Newton, Kate Miner, Ben Pace, Britain Spellings, Hart Turner, Krissy Carlson, Travis Zariwny, Teo Gomez, Matt Bolt, Jenafer Brown</t>
  </si>
  <si>
    <t>Nathan Baesel</t>
  </si>
  <si>
    <t>Nathan Baesel, Angela Goethals</t>
  </si>
  <si>
    <t>The next great psycho horror slasher has given a documentary crew exclusive access to his life as he plans his reign of terror over the sleepy town of Glen Echo.</t>
  </si>
  <si>
    <t>The next great psycho horror slasher</t>
  </si>
  <si>
    <t>tt0437863</t>
  </si>
  <si>
    <t>The Benchwarmers</t>
  </si>
  <si>
    <t>Allen Covert, Nick Swardson</t>
  </si>
  <si>
    <t>Rob Schneider, David Spade, Jon Heder, Jon Lovitz, Craig Kilborn, Molly Sims, Tim Meadows, Nick Swardson, Erinn Bartlett, Amaury Nolasco, Bill Romanowski, Sean Salisbury, Matt Weinberg, John Farley, Reggie Jackson</t>
  </si>
  <si>
    <t>Rob Schneider, David Spade</t>
  </si>
  <si>
    <t>A trio of guys try and make up for missed opportunities in childhood by forming a three-player baseball team to compete against standard children's Little League squads.</t>
  </si>
  <si>
    <t>A trio of guys try and make up</t>
  </si>
  <si>
    <t>tt0438097</t>
  </si>
  <si>
    <t>Ice Age: The Meltdown</t>
  </si>
  <si>
    <t>Carlos Saldanha</t>
  </si>
  <si>
    <t>Ray Romano, John Leguizamo, Denis Leary, Seann William Scott, Josh Peck, Queen Latifah, Will Arnett, Jay Leno, Chris Wedge, Peter Ackerman, Caitlin Rose Anderson, Connor Anderson, Joseph Bologna, Jack Crocicchia, Peter DeS√®ve</t>
  </si>
  <si>
    <t>Manny, Sid, and Diego discover that the ice age is coming to an end, and join everybody for a journey to higher ground. On the trip, they discover that Manny, in fact, is not the last of the woolly mammoths.</t>
  </si>
  <si>
    <t>Manny, Sid, and Diego discover</t>
  </si>
  <si>
    <t>tt0438315</t>
  </si>
  <si>
    <t>Peaceful Warrior</t>
  </si>
  <si>
    <t>Kevin Bernhardt, Dan Millman</t>
  </si>
  <si>
    <t>Scott Mechlowicz, Nick Nolte, Amy Smart, Tim DeKay, Ashton Holmes, Paul Wesley, B.J. Britt, Agnes Bruckner, Tom Tarantini, Beatrice Rosen, Ray Wise, Scott Caudill, Matthew Prater, Bart Conner, Jimmy Bradley</t>
  </si>
  <si>
    <t>Scott Mechlowicz, Nick Nolte</t>
  </si>
  <si>
    <t>A chance encounter with a stranger changes the life of a college gymnast.</t>
  </si>
  <si>
    <t>A chance encounter with a stranger</t>
  </si>
  <si>
    <t>tt0438488</t>
  </si>
  <si>
    <t>Terminator Salvation</t>
  </si>
  <si>
    <t>USA, Germany, UK, Italy</t>
  </si>
  <si>
    <t>Christian Bale, Sam Worthington, Moon Bloodgood, Helena Bonham Carter, Anton Yelchin, Jadagrace, Bryce Dallas Howard, Common, Jane Alexander, Michael Ironside, Ivan G'Vera, Chris Browning, Dorian Nkono, Beth Bailey, Victor J. Ho</t>
  </si>
  <si>
    <t>Christian Bale, Sam Worthington</t>
  </si>
  <si>
    <t>In 2018, a mysterious new weapon in the war against the machines, half-human and half-machine, comes to John Connor on the eve of a resistance attack on Skynet. But whose side is he on, and can he be trusted?</t>
  </si>
  <si>
    <t>In 2018, a mysterious new weapon</t>
  </si>
  <si>
    <t>tt0438859</t>
  </si>
  <si>
    <t>Goodbye Bafana</t>
  </si>
  <si>
    <t>13/04/2007</t>
  </si>
  <si>
    <t>Germany, France, Belgium, South Africa, Italy, UK, Luxembourg</t>
  </si>
  <si>
    <t>Xhosa</t>
  </si>
  <si>
    <t>Bille August</t>
  </si>
  <si>
    <t>Bille August, Bob Graham</t>
  </si>
  <si>
    <t>Joseph Fiennes, Dennis Haysbert, Diane Kruger, Patrick Lyster, Shiloh Henderson, Tyrone Keogh, Megan Smith, Jessica Manuel, Faith Ndukwana, Terry Pheto, Leslie Mongezi, Zingizile Mtuzula, Mehboob Bawa, Shakes Myeko, Sizwe Msutu</t>
  </si>
  <si>
    <t>Joseph Fiennes, Dennis Haysbert</t>
  </si>
  <si>
    <t>Goodbye Bafana is the true story of a white South African racist whose life was profoundly altered by the black prisoner he guarded for twenty years. The prisoner's name was Nelson Mandela.</t>
  </si>
  <si>
    <t>Goodbye Bafana is the true story</t>
  </si>
  <si>
    <t>tt0439289</t>
  </si>
  <si>
    <t>Running with Scissors</t>
  </si>
  <si>
    <t>Ryan Murphy</t>
  </si>
  <si>
    <t>Ryan Murphy, Augusten Burroughs</t>
  </si>
  <si>
    <t>Annette Bening, Brian Cox, Joseph Fiennes, Evan Rachel Wood, Alec Baldwin, Joseph Cross, Jill Clayburgh, Gwyneth Paltrow, Gabrielle Union, Patrick Wilson, Kristin Chenoweth, Dagmara Dominczyk, Colleen Camp, Jack Kaeding, Gabriel Guedj</t>
  </si>
  <si>
    <t>Annette Bening</t>
  </si>
  <si>
    <t>Annette Bening, Brian Cox</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</si>
  <si>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</si>
  <si>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Young Augusten Burroughs absorbs</t>
  </si>
  <si>
    <t>tt0439662</t>
  </si>
  <si>
    <t>Fanaa</t>
  </si>
  <si>
    <t>Shibani Bathija, Shibani Bathija</t>
  </si>
  <si>
    <t>Aamir Khan, Kajol, Rishi Kapoor, Tabu, Kiron Kher, Lara Dutta, Shiney Ahuja, Satish Shah, Lillete Dubey, Sharat Saxena, Ahmed Khan, Vrajesh Hirjee, Jaspal Bhatti, Gautami Kapoor, Shruti Seth</t>
  </si>
  <si>
    <t>Aamir Khan, Kajol, Rishi Kapoor</t>
  </si>
  <si>
    <t>A sweet blind girl Zooni meets a flirty Rehan. She ignores her friends' warnings. It's her time to discover life. Is she making the right love choice?</t>
  </si>
  <si>
    <t>A sweet blind girl Zooni meets</t>
  </si>
  <si>
    <t>tt0439815</t>
  </si>
  <si>
    <t>Slither</t>
  </si>
  <si>
    <t>James Gunn</t>
  </si>
  <si>
    <t>Don Thompson, Nathan Fillion, Gregg Henry, Xantha Radley, Elizabeth Banks, Tania Saulnier, Dustin Milligan, Michael Rooker, Haig Sutherland, Jennifer Copping, Zak Ludwig, Kathryn Kirkpatrick, Brenda James, Lorena Gale, Bart Anderson</t>
  </si>
  <si>
    <t>Don Thompson</t>
  </si>
  <si>
    <t>Don Thompson, Nathan Fillion</t>
  </si>
  <si>
    <t>A small town is taken over by an alien plague, turning residents into zombies and all forms of mutant monsters.</t>
  </si>
  <si>
    <t>A small town is taken over by</t>
  </si>
  <si>
    <t>tt0440803</t>
  </si>
  <si>
    <t>Shutter</t>
  </si>
  <si>
    <t>Banjong Pisanthanakun, Parkpoom Wongpoom</t>
  </si>
  <si>
    <t>Parkpoom Wongpoom, Banjong Pisanthanakun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</si>
  <si>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t>
  </si>
  <si>
    <t>Ananda Everingham</t>
  </si>
  <si>
    <t>Ananda Everingham, Natthaweeranuch Thongmee</t>
  </si>
  <si>
    <t>A young photographer and his girlfriend discover mysterious shadows in their photographs after a tragic accident. They soon learn that you can not escape your past.</t>
  </si>
  <si>
    <t>A young photographer and his girlfriend</t>
  </si>
  <si>
    <t>tt0440963</t>
  </si>
  <si>
    <t>The Bourne Ultimatum</t>
  </si>
  <si>
    <t>USA, Germany, France, Spain</t>
  </si>
  <si>
    <t>Tony Gilroy, Scott Z. Burns</t>
  </si>
  <si>
    <t>Matt Damon, Julia Stiles, David Strathairn, Scott Glenn, Paddy Considine, Edgar Ram√≠rez, Albert Finney, Joan Allen, Tom Gallop, Corey Johnson, Daniel Br√ºhl, Joey Ansah, Colin Stinton, Dan Fredenburgh, Lucy Liemann</t>
  </si>
  <si>
    <t>Matt Damon, Julia Stiles</t>
  </si>
  <si>
    <t>Jason Bourne dodges a ruthless C.I.A. official and his Agents from a new assassination program while searching for the origins of his life as a trained killer.</t>
  </si>
  <si>
    <t>Jason Bourne dodges a ruthless</t>
  </si>
  <si>
    <t>tt0441048</t>
  </si>
  <si>
    <t>Dhoom:2</t>
  </si>
  <si>
    <t>24/11/2006</t>
  </si>
  <si>
    <t>Hrithik Roshan, Abhishek Bachchan, Aishwarya Rai Bachchan, Uday Chopra, Bipasha Basu, Rimi Sen, Trishla Baid, Nikio, Railey, Harry, James, Taufrique, Yusuf Hussain, Arjun Sablok, Samer Shardh</t>
  </si>
  <si>
    <t>Hrithik Roshan, Abhishek Bachchan</t>
  </si>
  <si>
    <t>Mr A, a fearless thief, steals valuable artefacts and teams up with the girl he is attracted to but who cannot be trusted. Close on their heels are three police officers trying to apprehend them.</t>
  </si>
  <si>
    <t>Mr A, a fearless thief, steals</t>
  </si>
  <si>
    <t>tt0441773</t>
  </si>
  <si>
    <t>Kung Fu Panda</t>
  </si>
  <si>
    <t>29/08/2008</t>
  </si>
  <si>
    <t>Mark Osborne, John Stevenson</t>
  </si>
  <si>
    <t>Jonathan Aibel, Glenn Berger</t>
  </si>
  <si>
    <t>Jack Black, Dustin Hoffman, Angelina Jolie, Ian McShane, Jackie Chan, Seth Rogen, Lucy Liu, David Cross, Randall Duk Kim, James Hong, Dan Fogler, Michael Clarke Duncan, Wayne Knight, Kyle Gass, JR Reed</t>
  </si>
  <si>
    <t>Jack Black, Dustin Hoffman</t>
  </si>
  <si>
    <t>The Dragon Warrior has to clash against the savage Tai Lung as China's fate hangs in the balance. However, the Dragon Warrior mantle is supposedly mistaken to be bestowed upon an obese panda who is a novice in martial arts.</t>
  </si>
  <si>
    <t>The Dragon Warrior has to clash</t>
  </si>
  <si>
    <t>tt0441774</t>
  </si>
  <si>
    <t>Lonely Hearts</t>
  </si>
  <si>
    <t>21/10/2006</t>
  </si>
  <si>
    <t>Todd Robinson</t>
  </si>
  <si>
    <t>John Travolta, James Gandolfini, Jared Leto, Salma Hayek, Scott Caan, Laura Dern, Michael Gaston, Bruce MacVittie, Dan Byrd, Andrew E. Wheeler, Alice Krige, Dagmara Dominczyk, John Doman, Bailee Madison, Ellen Travolta</t>
  </si>
  <si>
    <t>John Travolta, James Gandolfini</t>
  </si>
  <si>
    <t>Based on the true story, two homicide detectives track Martha Beck and Raymond Martinez Fernandez, a murderous pair known as the "Lonely Hearts Killers" who lured their victims through the personals.</t>
  </si>
  <si>
    <t>Based on the true story, two homicide</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</si>
  <si>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</si>
  <si>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</si>
  <si>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</si>
  <si>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</si>
  <si>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</si>
  <si>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Jon Foster</t>
  </si>
  <si>
    <t>Jon Foster, Samaire Armstrong</t>
  </si>
  <si>
    <t>For a group of teens, the answer to the mysterious death of their old friend lies within the world of an online video game based on the true story of an ancient noblewoman known as the Blood Countess.</t>
  </si>
  <si>
    <t>For a group of teens, the answer</t>
  </si>
  <si>
    <t>tt0441909</t>
  </si>
  <si>
    <t>Volver</t>
  </si>
  <si>
    <t>Pen√©lope Cruz, Carmen Maura, Lola Due√±as, Blanca Portillo, Yohana Cobo, Chus Lampreave, Antonio de la Torre, Carlos Blanco, Mar√≠a Isabel D√≠az Lago, Neus Sanz, Leandro Rivera, Pepa Aniorte, Yolanda Ramos, Elvira Cuadrupani, Mar√≠a Alfonsa Rosso</t>
  </si>
  <si>
    <t>Pen√©lope Cruz, Carmen Maura</t>
  </si>
  <si>
    <t>After her death, a mother returns to her home town in order to fix the situations she couldn't resolve during her life.</t>
  </si>
  <si>
    <t>After her death, a mother returns</t>
  </si>
  <si>
    <t>EUR 7450000</t>
  </si>
  <si>
    <t>tt0442933</t>
  </si>
  <si>
    <t>Beowulf</t>
  </si>
  <si>
    <t>Neil Gaiman, Roger Avary</t>
  </si>
  <si>
    <t>Robin Wright, Anthony Hopkins, Paul Baker, John Bilezikjian, Rod D. Harbour, Brice Martin, Sonje Fortag, Sharisse Baker-Bernard, Charlotte Salt, Julene Renee, Greg Ellis, Rik Young, Sebastian Roch√©, Leslie Zemeckis, John Malkovich</t>
  </si>
  <si>
    <t>Robin Wright</t>
  </si>
  <si>
    <t>Robin Wright, Anthony Hopkins</t>
  </si>
  <si>
    <t>The warrior Beowulf must fight and defeat the monster Grendel, who is terrorizing Denmark, and later, Grendel's Mother, who begins killing out of revenge.</t>
  </si>
  <si>
    <t>The warrior Beowulf must fight</t>
  </si>
  <si>
    <t>tt0443272</t>
  </si>
  <si>
    <t>Lincoln</t>
  </si>
  <si>
    <t>24/01/2013</t>
  </si>
  <si>
    <t>Tony Kushner, Doris Kearns Goodwin</t>
  </si>
  <si>
    <t>Daniel Day-Lewis, Sally Field, David Strathairn, Joseph Gordon-Levitt, James Spader, Hal Holbrook, Tommy Lee Jones, John Hawkes, Jackie Earle Haley, Bruce McGill, Tim Blake Nelson, Joseph Cross, Jared Harris, Lee Pace, Peter McRobbie</t>
  </si>
  <si>
    <t>Daniel Day-Lewis</t>
  </si>
  <si>
    <t>Daniel Day-Lewis, Sally Field</t>
  </si>
  <si>
    <t>As the American Civil War continues to rage, America's president struggles with continuing carnage on the battlefield as he fights with many inside his own cabinet on the decision to emancipate the slaves.</t>
  </si>
  <si>
    <t>As the American Civil War continues</t>
  </si>
  <si>
    <t>tt0443274</t>
  </si>
  <si>
    <t>Vantage Point</t>
  </si>
  <si>
    <t>29/02/2008</t>
  </si>
  <si>
    <t>Pete Travis</t>
  </si>
  <si>
    <t>Barry L. Levy</t>
  </si>
  <si>
    <t>Dennis Quaid, Matthew Fox, Forest Whitaker, Bruce McGill, Edgar Ram√≠rez, Sa√Ød Taghmaoui, Ayelet Zurer, Zoe Saldana, Sigourney Weaver, William Hurt, James Le Gros, Eduardo Noriega, Richard T. Jones, Holt McCallany, Leonardo Nam</t>
  </si>
  <si>
    <t>Dennis Quaid, Matthew Fox</t>
  </si>
  <si>
    <t>The attempted assassination of the American President is told and re-told from several different perspectives.</t>
  </si>
  <si>
    <t>The attempted assassination of</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</si>
  <si>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</si>
  <si>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</si>
  <si>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</si>
  <si>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</si>
  <si>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Dennis Quaid, Rene Russo</t>
  </si>
  <si>
    <t>A widowed Coast Guard Admiral and a widow handbag designer fall in love and marry, much to the dismay of her 10 and his 8 children.</t>
  </si>
  <si>
    <t>A widowed Coast Guard Admiral</t>
  </si>
  <si>
    <t>tt0443453</t>
  </si>
  <si>
    <t>Borat: Cultural Learnings of America for Make Benefit Glorious Nation of Kazakhstan</t>
  </si>
  <si>
    <t>Larry Charles</t>
  </si>
  <si>
    <t>Sacha Baron Cohen, Anthony Hines</t>
  </si>
  <si>
    <t>Sacha Baron Cohen, Ken Davitian, Luenell, Chester, Charlie</t>
  </si>
  <si>
    <t>Sacha Baron Cohen, Ken Davitian</t>
  </si>
  <si>
    <t>Kazakh TV talking head Borat is dispatched to the United States to report on the greatest country in the world. With a documentary crew in tow, Borat becomes more interested in locating and marrying</t>
  </si>
  <si>
    <t>Kazakh TV talking head Borat is</t>
  </si>
  <si>
    <t>tt0443456</t>
  </si>
  <si>
    <t>Breaking and Entering</t>
  </si>
  <si>
    <t>Jude Law, Robin Wright, Martin Freeman, Juliette Binoche, Rafi Gavron, Ed Westwick, Serge Soric, Velibor Topic, Rad Lazar, Ting Ting Hu, Romi Aboulafia, Poppy Rogers, Eleanor Matsuura, Anna Chancellor, Lisa Kay</t>
  </si>
  <si>
    <t>Jude Law, Robin Wright</t>
  </si>
  <si>
    <t>A landscape architect's dealings with a young thief cause him to re-evaluate his life.</t>
  </si>
  <si>
    <t>A landscape architect's dealings</t>
  </si>
  <si>
    <t>tt0443465</t>
  </si>
  <si>
    <t>Before We Go</t>
  </si>
  <si>
    <t>21/07/2015</t>
  </si>
  <si>
    <t>Chris Evans</t>
  </si>
  <si>
    <t>Ronald Bass, Jen Smolka</t>
  </si>
  <si>
    <t>Chris Evans, Alice Eve, Emma Fitzpatrick, John Cullum, Mark Kassen, Elijah Moreland, Daniel Spink, Grim Reaper Q., Dorothi Fox, Allie Woods Jr., Fenton Lawless, Troy Caylak, Tony White, Scott Evans, Kevin Carolan</t>
  </si>
  <si>
    <t>Chris Evans, Alice Eve</t>
  </si>
  <si>
    <t>Two strangers stuck in Manhattan for the night grow into each other's most trusted confidants when an evening of unexpected adventure forces them to confront their fears and take control of their lives.</t>
  </si>
  <si>
    <t>Two strangers stuck in Manhattan</t>
  </si>
  <si>
    <t>tt0443473</t>
  </si>
  <si>
    <t>The Condemned</t>
  </si>
  <si>
    <t>27/04/2007</t>
  </si>
  <si>
    <t>Scott Wiper</t>
  </si>
  <si>
    <t>Scott Wiper, Rob Hedden</t>
  </si>
  <si>
    <t>Steve Austin, Vinnie Jones, Robert Mammone, Tory Mussett, Manu Bennett, Madeleine West, Rick Hoffman, Christopher James Baker, Sam Healy, Luke Pegler, Masa Yamaguchi, Emilia Burns, Dasi Ruz, Marcus Johnson, Nathan Jones</t>
  </si>
  <si>
    <t>Steve Austin</t>
  </si>
  <si>
    <t>Steve Austin, Vinnie Jones</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</si>
  <si>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</si>
  <si>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Jack Conrad is awaiting the death</t>
  </si>
  <si>
    <t>tt0443489</t>
  </si>
  <si>
    <t>Dreamgirls</t>
  </si>
  <si>
    <t>Tom Eyen, Bill Condon</t>
  </si>
  <si>
    <t>Jamie Foxx, Beyonc√©, Eddie Murphy, Danny Glover, Jennifer Hudson, Anika Noni Rose, Keith Robinson, Sharon Leal, Hinton Battle, Mariah Iman Wilson, Yvette Cason, Ken Page, Ralph Louis Harris, Michael-Leon Wooley, Loretta Devine</t>
  </si>
  <si>
    <t>Jamie Foxx, Beyonc√©</t>
  </si>
  <si>
    <t>A trio of black female soul singers cross over to the pop charts in the early 1960s, facing their own personal struggles along the way.</t>
  </si>
  <si>
    <t>A trio of black female soul singers</t>
  </si>
  <si>
    <t>tt0443496</t>
  </si>
  <si>
    <t>Edmond</t>
  </si>
  <si>
    <t>David Mamet, David Mamet</t>
  </si>
  <si>
    <t>William H. Macy, Frances Bay, Rebecca Pidgeon, Joe Mantegna, Denise Richards, Wendy Thompson, Vincent Guastaferro, Bai Ling, Matt Landers, Dul√© Hill, Russell Hornsby, Aldis Hodge, Debi Mazar, Mena Suvari, Jeffrey Combs</t>
  </si>
  <si>
    <t>William H. Macy, Frances Bay</t>
  </si>
  <si>
    <t>A fortune-teller's teasing rumination sends Edmond Burke lurching into New York City's hellish underworld.</t>
  </si>
  <si>
    <t>A fortune-teller's teasing rumination</t>
  </si>
  <si>
    <t>tt0443536</t>
  </si>
  <si>
    <t>Hoodwinked!</t>
  </si>
  <si>
    <t>Cory Edwards, Todd Edwards</t>
  </si>
  <si>
    <t>Anne Hathaway, Glenn Close, Jim Belushi, Patrick Warburton, Anthony Anderson, David Ogden Stiers, Xzibit, Chazz Palminteri, Andy Dick, Cory Edwards, Benjy Gaither, Ken Marino, Tom Kenny, Preston Stutzman, Tony Leech</t>
  </si>
  <si>
    <t>Anne Hathaway, Glenn Close</t>
  </si>
  <si>
    <t>Little Red Riding Hood, the Wolf, the Woodsman, and Granny all tell the police the events that led up to their encounter.</t>
  </si>
  <si>
    <t>Little Red Riding Hood, the Wolf,</t>
  </si>
  <si>
    <t>tt0443543</t>
  </si>
  <si>
    <t>The Illusionist</t>
  </si>
  <si>
    <t>Neil Burger</t>
  </si>
  <si>
    <t>Neil Burger, Steven Millhauser</t>
  </si>
  <si>
    <t>Edward Norton, Paul Giamatti, Jessica Biel, Rufus Sewell, Eddie Marsan, Jake Wood, Tom Fisher, Aaron Taylor-Johnson, Eleanor Tomlinson, Karl Johnson, Vincent Franklin, Nicholas Blane, Philip McGough, Erich Redman, Michael Carter</t>
  </si>
  <si>
    <t>Edward Norton, Paul Giamatti</t>
  </si>
  <si>
    <t>In turn-of-the-century Vienna, a magician uses his abilities to secure the love of a woman far above his social standing.</t>
  </si>
  <si>
    <t>In turn-of-the-century Vienna,</t>
  </si>
  <si>
    <t>tt0443559</t>
  </si>
  <si>
    <t>Killshot</t>
  </si>
  <si>
    <t>31/07/2009</t>
  </si>
  <si>
    <t>Hossein Amini, Elmore Leonard</t>
  </si>
  <si>
    <t>Mickey Rourke, Brandon McGibbon, Peter Kelly Gaudreault, Michelle Arvizu, Richard Zeppieri, Alexis Butler, Hal Holbrook, Diane Lane, Robert Gow, Catherine Hayos, Thomas Jane, Craig Blair, Joseph Gordon-Levitt, Lynne Deragon, Rosario Dawson</t>
  </si>
  <si>
    <t>Mickey Rourke</t>
  </si>
  <si>
    <t>Mickey Rourke, Brandon McGibbon</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</si>
  <si>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</si>
  <si>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Beautiful Carmen Colson and her</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</si>
  <si>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</si>
  <si>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</si>
  <si>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</si>
  <si>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</si>
  <si>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Michael Douglas, Kiefer Sutherland</t>
  </si>
  <si>
    <t>A Secret Service agent is framed as the mole in an assassination attempt on the President. He must clear his name and foil another assassination attempt while on the run from a Secret Service Protective Intelligence Division agent.</t>
  </si>
  <si>
    <t>A Secret Service agent is framed</t>
  </si>
  <si>
    <t>tt0443649</t>
  </si>
  <si>
    <t>10,000 BC</t>
  </si>
  <si>
    <t>USA, South Africa</t>
  </si>
  <si>
    <t>Roland Emmerich, Harald Kloser</t>
  </si>
  <si>
    <t>Steven Strait, Camilla Belle, Cliff Curtis, Joel Virgel, Affif Ben Badra, Mo Zinal, Nathanael Baring, Mona Hammond, Marco Khan, Reece Ritchie, Joel Fry, Omar Sharif, Kristian Beazley, Junior Oliphant, Louise Tu'u</t>
  </si>
  <si>
    <t>Steven Strait</t>
  </si>
  <si>
    <t>Steven Strait, Camilla Belle</t>
  </si>
  <si>
    <t>In the prehistoric past, D'Leh is a mammoth hunter who bonds with the beautiful Evolet. When warriors on horseback capture Evolet and the tribesmen, D'Leh must embark on an odyssey to save his true love.</t>
  </si>
  <si>
    <t>In the prehistoric past, D'Leh</t>
  </si>
  <si>
    <t>tt0443680</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</si>
  <si>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</si>
  <si>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</si>
  <si>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</si>
  <si>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Brad Pitt, Mary-Louise Parker</t>
  </si>
  <si>
    <t>Robert Ford, who's idolized Jesse James since childhood, tries hard to join the reforming gang of the Missouri outlaw, but gradually becomes resentful of the bandit leader.</t>
  </si>
  <si>
    <t>Robert Ford, who's idolized Jesse</t>
  </si>
  <si>
    <t>tt0443701</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</si>
  <si>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</si>
  <si>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</si>
  <si>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</si>
  <si>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</si>
  <si>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David Duchovny, Gillian Anderson</t>
  </si>
  <si>
    <t>Mulder and Scully are called back to duty by the FBI when a former priest claims to be receiving psychic visions pertaining to a kidnapped agent.</t>
  </si>
  <si>
    <t>Mulder and Scully are called back</t>
  </si>
  <si>
    <t>tt0443706</t>
  </si>
  <si>
    <t>Zodiac</t>
  </si>
  <si>
    <t>James Vanderbilt, Robert Graysmith</t>
  </si>
  <si>
    <t>Jake Gyllenhaal, Mark Ruffalo, Anthony Edwards, Robert Downey Jr., Brian Cox, John Carroll Lynch, Richmond Arquette, Bob Stephenson, John Lacy, Chlo√´ Sevigny, Ed Setrakian, John Getz, John Terry, Candy Clark, Elias Koteas</t>
  </si>
  <si>
    <t>Jake Gyllenhaal, Mark Ruffalo</t>
  </si>
  <si>
    <t>In the late 1960s/early 1970s, a San Francisco cartoonist becomes an amateur detective obsessed with tracking down the Zodiac Killer, an unidentified individual who terrorizes Northern California with a killing spree.</t>
  </si>
  <si>
    <t>In the late 1960s/early 1970s,</t>
  </si>
  <si>
    <t>tt0444182</t>
  </si>
  <si>
    <t>Indig√®nes</t>
  </si>
  <si>
    <t>27/09/2006</t>
  </si>
  <si>
    <t>Algeria, France, Morocco, Belgium</t>
  </si>
  <si>
    <t>Rachid Bouchareb</t>
  </si>
  <si>
    <t>Rachid Bouchareb, Olivier Lorelle</t>
  </si>
  <si>
    <t>Jamel Debbouze, Samy Naceri, Roschdy Zem, Sami Bouajila, Bernard Blancan, Mathieu Simonet, Assaad Bouab, Beno√Æt Giros, M√©lanie Laurent, Antoine Chappey, Aur√©lie Eltvedt, Thomas Langmann, Thibault de Montalembert, Diouc Koma, Philippe Beglia</t>
  </si>
  <si>
    <t>Jamel Debbouze</t>
  </si>
  <si>
    <t>Jamel Debbouze, Samy Naceri</t>
  </si>
  <si>
    <t>During WWII, four North African men enlist in the French army to liberate that country from Nazi oppression, and to fight French discrimination.</t>
  </si>
  <si>
    <t>During WWII, four North African</t>
  </si>
  <si>
    <t>EUR 14500000</t>
  </si>
  <si>
    <t>tt0444653</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</si>
  <si>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</si>
  <si>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</si>
  <si>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</si>
  <si>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</si>
  <si>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Rowan Atkinson, Kristin Scott Thomas</t>
  </si>
  <si>
    <t>A pastor preoccupied with writing the perfect sermon fails to realize that his wife is having an affair, and his children are up to no good.</t>
  </si>
  <si>
    <t>A pastor preoccupied with writing</t>
  </si>
  <si>
    <t>tt0444682</t>
  </si>
  <si>
    <t>The Reaping</t>
  </si>
  <si>
    <t>Carey W. Hayes, Chad Hayes</t>
  </si>
  <si>
    <t>Hilary Swank, David Morrissey, Idris Elba, AnnaSophia Robb, Stephen Rea, William Ragsdale, John McConnell, David Jensen, Yvonne Landry, Samuel Garland, Myles Cleveland, Andrea Frankle, Mark Lynch, Stuart Greer, Lara Grice</t>
  </si>
  <si>
    <t>Hilary Swank, David Morrissey</t>
  </si>
  <si>
    <t>A former Christian missionary, who specializes in debunking religious phenomena, investigates a small town which seems to be suffering from the 10 biblical plagues.</t>
  </si>
  <si>
    <t>A former Christian missionary,</t>
  </si>
  <si>
    <t>tt0445336</t>
  </si>
  <si>
    <t>Du levande</t>
  </si>
  <si>
    <t>Sweden, Germany, France, Denmark, Norway, Japan</t>
  </si>
  <si>
    <t>Elisabeth Helander, J√∂rgen Nohall, Jan Wikbladh, Bj√∂rn Englund, Birgitta Persson, Lennart Eriksson, Jessika Lundberg, Eric B√§ckman, Rolf Engstr√∂m, Jessica Nilsson, P√§r Fredriksson, Leif Larsson, Patrik Anders Edgren, Gunnar Ivarsson, Waldemar Nowak</t>
  </si>
  <si>
    <t>Elisabeth Helander</t>
  </si>
  <si>
    <t>Elisabeth Helander, J√∂rgen Nohall</t>
  </si>
  <si>
    <t>You, the Living is a film about humankind, its greatness and its baseness, joy and sorrow, its self-confidence and anxiety, its desire to love and be loved.</t>
  </si>
  <si>
    <t>You, the Living is a film about</t>
  </si>
  <si>
    <t>tt0445620</t>
  </si>
  <si>
    <t>Paradise Now</t>
  </si>
  <si>
    <t>Palestine, France, Germany, Netherlands, Israel</t>
  </si>
  <si>
    <t>Hany Abu-Assad</t>
  </si>
  <si>
    <t>Hany Abu-Assad, Bero Beyer</t>
  </si>
  <si>
    <t>Lubna Azabal, Hamza Abu-Aiaash, Kais Nashif, Lutuf Nouasser, Ali Suliman, Mohammad Bustami, Ahmad Fares, Waleed On-Allah, Asaad Dwikat, Imad Saber, Mohammad Kosa, Amer Hlehel, Hiam Abbass, Nour Abd El-Hadi, Amjad Al-Imlah</t>
  </si>
  <si>
    <t>Lubna Azabal</t>
  </si>
  <si>
    <t>Lubna Azabal, Hamza Abu-Aiaash</t>
  </si>
  <si>
    <t>Two childhood friends are recruited for a suicide bombing in Tel Aviv.</t>
  </si>
  <si>
    <t>Two childhood friends are recruited</t>
  </si>
  <si>
    <t>tt0445922</t>
  </si>
  <si>
    <t>Across the Universe</t>
  </si>
  <si>
    <t>Evan Rachel Wood, Jim Sturgess, Joe Anderson, Dana Fuchs, Martin Luther, T.V. Carpio, Spencer Liff, Lisa Dwyer Hogg, Nicholas Lumley, Michael Ryan, Angela Mounsey, Erin Elliott, Robert Clohessy, Christopher Tierney, Curtis Holbrook</t>
  </si>
  <si>
    <t>Evan Rachel Wood</t>
  </si>
  <si>
    <t>Evan Rachel Wood, Jim Sturgess</t>
  </si>
  <si>
    <t>tt0445934</t>
  </si>
  <si>
    <t>Blades of Glory</t>
  </si>
  <si>
    <t>27/07/2007</t>
  </si>
  <si>
    <t>Josh Gordon, Will Speck</t>
  </si>
  <si>
    <t>Jeff Cox, Craig Cox</t>
  </si>
  <si>
    <t>Will Ferrell, Jon Heder, Will Arnett, Amy Poehler, Jenna Fischer, William Fichtner, Craig T. Nelson, Romany Malco, Nick Swardson, Scott Hamilton, Andy Richter, Greg Lindsay, Rob Corddry, Nick Jameson, Tom Virtue</t>
  </si>
  <si>
    <t>Will Ferrell, Jon Heder</t>
  </si>
  <si>
    <t>In 2002, two rival Olympic ice skaters were stripped of their gold medals and permanently banned from men's single competition. Presently, however, they've found a loophole that will allow them to qualify as a pairs team.</t>
  </si>
  <si>
    <t>In 2002, two rival Olympic ice</t>
  </si>
  <si>
    <t>tt0445935</t>
  </si>
  <si>
    <t>Bordertown</t>
  </si>
  <si>
    <t>Central American Indian languages</t>
  </si>
  <si>
    <t>Gregory Nava</t>
  </si>
  <si>
    <t>Maya Zapata, Irineo Alvarez, Rene Rivera, Jennifer Lopez, Martin Sheen, Karolinah Villarreal, Debrianna Mansini, Randall Batinkoff, Gonzalo Mauro Montiel Aguirre, Antonio Banderas, Zaide Silvia Guti√©rrez, Amelia Zapata, Julio Cesar Cedillo, Jorge Urzua, Ruben G. Rojas</t>
  </si>
  <si>
    <t>Maya Zapata</t>
  </si>
  <si>
    <t>Maya Zapata, Irineo Alvarez</t>
  </si>
  <si>
    <t>A journalist investigates a series of murders near American-owned factories on the border of Juarez and El Paso.</t>
  </si>
  <si>
    <t>A journalist investigates a series</t>
  </si>
  <si>
    <t>tt0445946</t>
  </si>
  <si>
    <t>The Contract</t>
  </si>
  <si>
    <t>Bruce Beresford</t>
  </si>
  <si>
    <t>Stephen Katz, John Darrouzet</t>
  </si>
  <si>
    <t>Morgan Freeman, John Cusack, Jamie Anderson, Alice Krige, Megan Dodds, Corey Johnson, Jonathan Hyde, Bill Smitrovich, Anthony Warren, Ned Bellamy, Thomas Lockyer, Gary Whelan, Ian Shaw, Atanas Srebrev, Maynard Eziashi</t>
  </si>
  <si>
    <t>Morgan Freeman, John Cusack</t>
  </si>
  <si>
    <t>A father and his son attempt to bring in an assassin to the authorities, but his dangerous associates have other plans.</t>
  </si>
  <si>
    <t>A father and his son attempt to</t>
  </si>
  <si>
    <t>tt0445990</t>
  </si>
  <si>
    <t>Invincible</t>
  </si>
  <si>
    <t>Ericson Core</t>
  </si>
  <si>
    <t>Brad Gann</t>
  </si>
  <si>
    <t>Mark Wahlberg, Greg Kinnear, Elizabeth Banks, Kevin Conway, Michael Rispoli, Kirk Acevedo, Dov Davidoff, Michael Kelly, Sal Darigo, Nicoye Banks, Turron Kofi Alleyne, Cosmo DeMatteo, Stink Fisher, Michael Mulheren, Michael Nouri</t>
  </si>
  <si>
    <t>Mark Wahlberg, Greg Kinnear</t>
  </si>
  <si>
    <t>Based on the story of Vince Papale, a 30-year-old bartender from South Philadelphia who overcame long odds to play for the NFL's Philadelphia Eagles in 1976.</t>
  </si>
  <si>
    <t>Based on the story of Vince Papale,</t>
  </si>
  <si>
    <t>tt0446013</t>
  </si>
  <si>
    <t>Pathfinder</t>
  </si>
  <si>
    <t>Laeta Kalogridis, Nils Gaup</t>
  </si>
  <si>
    <t>Karl Urban, Moon Bloodgood, Russell Means, Clancy Brown, Jay Tavare, Nathaniel Arcand, Ralf Moeller, Kevin Loring, Wayne Charles Baker, Michelle Thrush, Nicole Mu√±oz, Burkely Duffield, Ray G. Thunderchild, Duane Howard, Brandon Oakes</t>
  </si>
  <si>
    <t>Karl Urban, Moon Bloodgood</t>
  </si>
  <si>
    <t>A Viking boy is left behind after his clan battles a Native American tribe. Raised within the tribe, he ultimately becomes their savior in a fight against the Norsemen.</t>
  </si>
  <si>
    <t>A Viking boy is left behind after</t>
  </si>
  <si>
    <t>tt0446029</t>
  </si>
  <si>
    <t>Scott Pilgrim vs. the World</t>
  </si>
  <si>
    <t>19/11/2010</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</si>
  <si>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</si>
  <si>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</si>
  <si>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</si>
  <si>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Michael Cera, Kieran Culkin</t>
  </si>
  <si>
    <t>Scott Pilgrim must defeat his new girlfriend's seven evil exes in order to win her heart.</t>
  </si>
  <si>
    <t>Scott Pilgrim must defeat his</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</si>
  <si>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</si>
  <si>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</si>
  <si>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</si>
  <si>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</si>
  <si>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</si>
  <si>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Antonio Banderas, Rob Brown</t>
  </si>
  <si>
    <t>The real story of a dance teacher who believed in the talent of a group of problem kids.</t>
  </si>
  <si>
    <t>The real story of a dance teacher</t>
  </si>
  <si>
    <t>tt0446059</t>
  </si>
  <si>
    <t>Huo Yuan Jia</t>
  </si>
  <si>
    <t>20/07/2007</t>
  </si>
  <si>
    <t>China, Hong Kong, USA</t>
  </si>
  <si>
    <t>Chris Chow, Richard Epcar</t>
  </si>
  <si>
    <t>Jet Li, Li Sun, Yong Dong, Yun Qu, Ailing Xu, Collin Chou, Hee Ching Paw, Nathan Jones, Shid√¥ Nakamura, Brandon Rhea, Anthony De Longis, Jean Claude Leuyer, Zhi-Hui Chen, Jacky Heung, Zhigang Zhao</t>
  </si>
  <si>
    <t>Jet Li, Li Sun, Yong Dong</t>
  </si>
  <si>
    <t>A biography of Chinese Martial Arts Master Huo Yuanjia, who is the founder and spiritual guru of the Jin Wu Sports Federation.</t>
  </si>
  <si>
    <t>A biography of Chinese Martial</t>
  </si>
  <si>
    <t>tt0446687</t>
  </si>
  <si>
    <t>Driving Lessons</t>
  </si>
  <si>
    <t>Jeremy Brock</t>
  </si>
  <si>
    <t>Rupert Grint, Fay Cohen, Ruby Mortlock, Don Wetherhead, Laura Linney, Oliver Milburn, Tamsin Egerton, Nicholas Farrell, Jim Norton, Julie Walters, Chandra Ruegg, Ricky Champ, Rupert Holliday-Evans, Harriet Brock, James Brock</t>
  </si>
  <si>
    <t>Rupert Grint</t>
  </si>
  <si>
    <t>Rupert Grint, Fay Cohen</t>
  </si>
  <si>
    <t>A coming of age story about a shy teenage boy trying to escape from the influence of his domineering mother. His world changes when he begins to work for a retired actress.</t>
  </si>
  <si>
    <t>A coming of age story about a</t>
  </si>
  <si>
    <t>tt0446755</t>
  </si>
  <si>
    <t>The Painted Veil</t>
  </si>
  <si>
    <t>China, USA, Canada</t>
  </si>
  <si>
    <t>John Curran</t>
  </si>
  <si>
    <t>Ron Nyswaner, W. Somerset Maugham</t>
  </si>
  <si>
    <t>Catherine An, Bin Li, Bin Wu, Alan David, Marie-Laure Descoureaux, Sally Hawkins, Juliet Howland, Toby Jones, Lorraine Laurence, Gwing-Gai Lee, Li Feng, Gesang Meiduo, Edward Norton, Yin Qing, Ian Renwick</t>
  </si>
  <si>
    <t>Catherine An</t>
  </si>
  <si>
    <t>Catherine An, Bin Li</t>
  </si>
  <si>
    <t>A British medical doctor fights a cholera epidemic in a small Chinese village, while being trapped at home in a loveless marriage to an unfaithful wife.</t>
  </si>
  <si>
    <t>A British medical doctor fights</t>
  </si>
  <si>
    <t>tt0448011</t>
  </si>
  <si>
    <t>Knowing</t>
  </si>
  <si>
    <t>USA, UK, Australia, China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</si>
  <si>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</si>
  <si>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</si>
  <si>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Nicolas Cage, Chandler Canterbury</t>
  </si>
  <si>
    <t>M.I.T. professor John Koestler links a mysterious list of numbers from a time capsule to past and future disasters and sets out to prevent the ultimate catastrophe.</t>
  </si>
  <si>
    <t>M.I.T. professor John Koestler</t>
  </si>
  <si>
    <t>tt0448075</t>
  </si>
  <si>
    <t>The Night Listener</t>
  </si>
  <si>
    <t>Patrick Stettner</t>
  </si>
  <si>
    <t>Armistead Maupin, Terry Anderson</t>
  </si>
  <si>
    <t>Toni Collette, Robin Williams, Joe Morton, Bobby Cannavale, Rory Culkin, Sandra Oh, Rodrigo Lopresti, John Cullum, Lisa Emery, Guenia Lemos, Marcia Haufrecht, Nick Gregory, Ed Jewett, Becky Ann Baker, Billy Van</t>
  </si>
  <si>
    <t>Toni Collette</t>
  </si>
  <si>
    <t>Toni Collette, Robin Williams</t>
  </si>
  <si>
    <t>In the midst of his crumbling relationship, a radio show host begins speaking to his biggest fan, a young boy, via the telephone. But when questions about the boy's identity come up, the host's life is thrown into chaos.</t>
  </si>
  <si>
    <t>In the midst of his crumbling</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</si>
  <si>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</si>
  <si>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</si>
  <si>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</si>
  <si>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</si>
  <si>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</si>
  <si>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Zachary Levi</t>
  </si>
  <si>
    <t>Zachary Levi, Mark Strong</t>
  </si>
  <si>
    <t>A newly fostered young boy in search of his mother instead finds unexpected super powers and soon gains a powerful enemy.</t>
  </si>
  <si>
    <t>A newly fostered young boy in</t>
  </si>
  <si>
    <t>tt0448124</t>
  </si>
  <si>
    <t>Snow Cake</t>
  </si>
  <si>
    <t>Angela Pell</t>
  </si>
  <si>
    <t>Alan Rickman, Emily Hampshire, Jackie Brown, Callum Keith Rennie, Scott Wickware, Johnny Goltz, James Allodi, Janet van de Graaf, Carrie-Anne Moss, Julie Stewart, Sigourney Weaver, Charlie, Selina Cadell, Nia Roberts, Dov Tiefenbach</t>
  </si>
  <si>
    <t>Alan Rickman</t>
  </si>
  <si>
    <t>Alan Rickman, Emily Hampshire</t>
  </si>
  <si>
    <t>A drama focused on the friendship between a high-functioning autistic woman and a man who is traumatized after a fatal car accident.</t>
  </si>
  <si>
    <t>A drama focused on the friendship</t>
  </si>
  <si>
    <t>EUR 3000000</t>
  </si>
  <si>
    <t>tt0448134</t>
  </si>
  <si>
    <t>Sunshine</t>
  </si>
  <si>
    <t>Cliff Curtis, Chipo Chung, Cillian Murphy, Michelle Yeoh, Hiroyuki Sanada, Rose Byrne, Benedict Wong, Chris Evans, Troy Garity, Mark Strong, Paloma Baeza, Archie Macdonald, Sylvie Macdonald</t>
  </si>
  <si>
    <t>Cliff Curtis</t>
  </si>
  <si>
    <t>Cliff Curtis, Chipo Chung</t>
  </si>
  <si>
    <t>A team of international astronauts are sent on a dangerous mission to reignite the dying Sun with a nuclear fission bomb in 2057.</t>
  </si>
  <si>
    <t>A team of international astronauts</t>
  </si>
  <si>
    <t>GBP 26000000</t>
  </si>
  <si>
    <t>tt0448157</t>
  </si>
  <si>
    <t>Hancock</t>
  </si>
  <si>
    <t>Vy Vincent Ngo, Vince Gilligan</t>
  </si>
  <si>
    <t>Will Smith, Charlize Theron, Jason Bateman, Jae Head, Eddie Marsan, David Mattey, Maetrix Fitten, Thomas Lennon, Johnny Galecki, Hayley Marie Norman, Dorothy Cecchi, Michelle Lemon, Akiva Goldsman, Michael Mann, Brad Leland</t>
  </si>
  <si>
    <t>Will Smith, Charlize Theron</t>
  </si>
  <si>
    <t>Hancock is a superhero whose ill-considered behavior regularly causes damage in the millions. He changes when the person he saves helps him improve his public image.</t>
  </si>
  <si>
    <t>Hancock is a superhero whose ill-considered</t>
  </si>
  <si>
    <t>tt0448694</t>
  </si>
  <si>
    <t>Puss in Boots</t>
  </si>
  <si>
    <t>16/12/2011</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</si>
  <si>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</si>
  <si>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</si>
  <si>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</si>
  <si>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</si>
  <si>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An outlaw cat, his childhood egg-friend</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</si>
  <si>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</si>
  <si>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</si>
  <si>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</si>
  <si>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</si>
  <si>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</si>
  <si>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</si>
  <si>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Ed Speleers</t>
  </si>
  <si>
    <t>Ed Speleers, Jeremy Irons</t>
  </si>
  <si>
    <t>In his homeland of Alagaesia, a farm boy happens upon a dragon's egg -- a discovery that leads him on a predestined journey where he realizes he's the one person who can defend his home against an evil king.</t>
  </si>
  <si>
    <t>In his homeland of Alagaesia,</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</si>
  <si>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</si>
  <si>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</si>
  <si>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</si>
  <si>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</si>
  <si>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</si>
  <si>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Abigail Breslin, Greg Kinnear</t>
  </si>
  <si>
    <t>A family determined to get their young daughter into the finals of a beauty pageant take a cross-country trip in their VW bus.</t>
  </si>
  <si>
    <t>A family determined to get their</t>
  </si>
  <si>
    <t>tt0449061</t>
  </si>
  <si>
    <t>London</t>
  </si>
  <si>
    <t>Hunter Richards</t>
  </si>
  <si>
    <t>Chris Evans, Jessica Biel, Joy Bryant, Jason Statham, Kelli Garner, Isla Fisher, Louis C.K., Jeff Wolfe, Dane Cook, Lina Esco, Paula Patton, Kat Dennings, Juliette Marquis, Sophie Monk</t>
  </si>
  <si>
    <t>Chris Evans, Jessica Biel</t>
  </si>
  <si>
    <t>London is a drug laden adventure that centers on a party in a New York loft where a young man is trying to win back his ex-girlfriend.</t>
  </si>
  <si>
    <t>London is a drug laden adventure</t>
  </si>
  <si>
    <t>GBP 14000</t>
  </si>
  <si>
    <t>tt0449086</t>
  </si>
  <si>
    <t>Dominion: Prequel to the Exorcist</t>
  </si>
  <si>
    <t>William Wisher, Caleb Carr</t>
  </si>
  <si>
    <t>Stellan Skarsg√•rd, Gabriel Mann, Clara Bellar, Billy Crawford, Ralph Brown, Israel Oyelumade, Andrew French, Antonie Kamerling, Julian Wadham, Eddie Osei, Ilario Bisi-Pedro, Niall Refoy, Lorenzo Camporese, Burt Caesar, Marcello Santoni</t>
  </si>
  <si>
    <t>Stellan Skarsg√•rd, Gabriel Mann</t>
  </si>
  <si>
    <t>Years before Father Lankester Merrin helped save Regan MacNeil's soul, he first encounters the demon Pazuzu in East Africa. Merrin's initial battle with Pazuzu leads to the rediscovery of his faith.</t>
  </si>
  <si>
    <t>tt0449088</t>
  </si>
  <si>
    <t>Pirates of the Caribbean: At World's End</t>
  </si>
  <si>
    <t>23/05/2007</t>
  </si>
  <si>
    <t>Johnny Depp, Geoffrey Rush, Orlando Bloom, Keira Knightley, Jack Davenport, Bill Nighy, Jonathan Pryce, Lee Arenberg, Mackenzie Crook, Kevin McNally, David Bailie, Stellan Skarsg√•rd, Tom Hollander, Naomie Harris, Martin Klebba</t>
  </si>
  <si>
    <t>Captain Barbossa, Will Turner and Elizabeth Swann must sail off the edge of the map, navigate treachery and betrayal, find Jack Sparrow, and make their final alliances for one last decisive battle.</t>
  </si>
  <si>
    <t>Captain Barbossa, Will Turner</t>
  </si>
  <si>
    <t>tt0449089</t>
  </si>
  <si>
    <t>RV</t>
  </si>
  <si>
    <t>Robin Williams, Cheryl Hines, JoJo, Josh Hutcherson, Jeff Daniels, Kristin Chenoweth, Hunter Parrish, Chloe Sonnenfeld, Alex Ferris, Will Arnett, Tony Hale, Brian Howe, Richard Ian Cox, Erika-Shaye Gair, Veronika Sztopa</t>
  </si>
  <si>
    <t>Robin Williams, Cheryl Hines</t>
  </si>
  <si>
    <t>Bob Munro and his dysfunctional family rent an RV for a road trip to the Colorado Rockies, where they ultimately have to contend with a bizarre community of campers.</t>
  </si>
  <si>
    <t>Bob Munro and his dysfunctional</t>
  </si>
  <si>
    <t>tt0449467</t>
  </si>
  <si>
    <t>Babel</t>
  </si>
  <si>
    <t>France, USA, Mexico, Morocco, Japan</t>
  </si>
  <si>
    <t>Guillermo Arriaga, Guillermo Arriaga</t>
  </si>
  <si>
    <t>Brad Pitt, Cate Blanchett, Mohamed Akhzam, Peter Wight, Harriet Walter, Trevor Martin, Matyelok Gibbs, Georges Bousquet, Claudine Acs, Andr√© Oumansky, Michael Maloney, Dermot Crowley, Wendy Nottingham, Henry Maratray, Linda Broughton</t>
  </si>
  <si>
    <t>Brad Pitt, Cate Blanchett</t>
  </si>
  <si>
    <t>Tragedy strikes a married couple on vacation in the Moroccan desert, touching off an interlocking story involving four different families.</t>
  </si>
  <si>
    <t>Tragedy strikes a married couple</t>
  </si>
  <si>
    <t>tt0449487</t>
  </si>
  <si>
    <t>Passengers</t>
  </si>
  <si>
    <t>Rodrigo Garc√≠a</t>
  </si>
  <si>
    <t>Ronnie Christensen</t>
  </si>
  <si>
    <t>Anne Hathaway, Patrick Wilson, Andre Braugher, Dianne Wiest, David Morse, William B. Davis, Ryan Robbins, Clea DuVall, Don Thompson, Andrew Wheeler, Chelah Horsdal, Karen Elizabeth Austin, Elzanne Fourie, Stacy Grant, Conner Dwelly</t>
  </si>
  <si>
    <t>Anne Hathaway, Patrick Wilson</t>
  </si>
  <si>
    <t>A grief counselor working with a group of plane-crash survivors finds herself at the root of a mystery when her clients begin to disappear.</t>
  </si>
  <si>
    <t>A grief counselor working with</t>
  </si>
  <si>
    <t>tt0449951</t>
  </si>
  <si>
    <t>Ghajini</t>
  </si>
  <si>
    <t>A.R. Murugadoss</t>
  </si>
  <si>
    <t>A.R. Murugadoss, A.R. Murugadoss</t>
  </si>
  <si>
    <t>Suriya, Asin Thottumkal, Nayanthara, Pradeep Singh Rawat, Riyaz Khan, Manobala, Sathyan, Ramanathan</t>
  </si>
  <si>
    <t>Suriya</t>
  </si>
  <si>
    <t>Suriya, Asin Thottumkal</t>
  </si>
  <si>
    <t>Sanjay Ramaswamy, who is suffering from short-term memory loss, sets out on a quest to find the people who were responsible for his ladylove Kalpana's murder.</t>
  </si>
  <si>
    <t>Sanjay Ramaswamy, who is suffering</t>
  </si>
  <si>
    <t>tt0449994</t>
  </si>
  <si>
    <t>Jodhaa Akbar</t>
  </si>
  <si>
    <t>15/02/2008</t>
  </si>
  <si>
    <t>Haidar Ali, Haidar Ali</t>
  </si>
  <si>
    <t>Hrithik Roshan, Aishwarya Rai Bachchan, Sonu Sood, Poonam Sinha, Suhasini Mulay, Ila Arun, Raza Murad, Kulbhushan Kharbanda, Surendra Pal, Rajesh Vivek, Pramod Moutho, Vishwa Mohan Badola, Manava Naik, Disha Vakani, Dilnaz Irani</t>
  </si>
  <si>
    <t>Hrithik Roshan, Aishwarya Rai Bachchan</t>
  </si>
  <si>
    <t>A sixteenth century love story about a marriage of alliance that gave birth to true love between a great Mughal emperor, Akbar, and a Rajput princess, Jodha.</t>
  </si>
  <si>
    <t>A sixteenth century love story</t>
  </si>
  <si>
    <t>INR 400000000</t>
  </si>
  <si>
    <t>tt0449999</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</si>
  <si>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</si>
  <si>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</si>
  <si>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</si>
  <si>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</si>
  <si>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Dev, a former football player</t>
  </si>
  <si>
    <t>INR 700000000</t>
  </si>
  <si>
    <t>tt0450188</t>
  </si>
  <si>
    <t>La M√¥me</t>
  </si>
  <si>
    <t>Isabelle Sobelman, Olivier Dahan</t>
  </si>
  <si>
    <t>Marion Cotillard, Sylvie Testud, Pascal Greggory, Emmanuelle Seigner, Jean-Paul Rouve, G√©rard Depardieu, Clotilde Courau, Jean-Pierre Martins, Catherine All√©gret, Marc Barb√©, Caroline Silhol, Manon Chevallier, Pauline Burlet, √âlisabeth Commelin, Marc Gannot</t>
  </si>
  <si>
    <t>Marion Cotillard</t>
  </si>
  <si>
    <t>Marion Cotillard, Sylvie Testud</t>
  </si>
  <si>
    <t>tt0450232</t>
  </si>
  <si>
    <t>16 Blocks</t>
  </si>
  <si>
    <t>Richard Wenk</t>
  </si>
  <si>
    <t>Bruce Willis, Yasiin Bey, David Morse, Jenna Stern, Casey Sander, Cylk Cozart, David Zayas, Robert Racki, Patrick Garrow, Sasha Roiz, Conrad Pla, Hechter Ubarry, Richard Fitzpatrick, Peter McRobbie, Michael F. Keenan</t>
  </si>
  <si>
    <t>Bruce Willis, Yasiin Bey</t>
  </si>
  <si>
    <t>An aging alcoholic cop is assigned the task of escorting a witness from police custody to a courthouse 16 blocks away. There are, however, chaotic forces at work that prevent them from making it in one piece.</t>
  </si>
  <si>
    <t>An aging alcoholic cop is assigned</t>
  </si>
  <si>
    <t>tt0450259</t>
  </si>
  <si>
    <t>Blood Diamond</t>
  </si>
  <si>
    <t>Adventure, Drama, Thriller</t>
  </si>
  <si>
    <t>Mende</t>
  </si>
  <si>
    <t>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</si>
  <si>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</si>
  <si>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</si>
  <si>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Leonardo DiCaprio, Djimon Hounsou</t>
  </si>
  <si>
    <t>A fisherman, a smuggler, and a syndicate of businessmen match wits over the possession of a priceless diamond.</t>
  </si>
  <si>
    <t>A fisherman, a smuggler, and a</t>
  </si>
  <si>
    <t>tt0450278</t>
  </si>
  <si>
    <t>Hostel</t>
  </si>
  <si>
    <t>Jay Hernandez, Derek Richardson, Eythor Gudjonsson, Barbara Nedeljakova, Jan Vlas√°k, Jana Kaderabkova, Jennifer Lim, Keiko Seiko, Lubom√≠r Bukov√Ω, Jana Havlickova, Rick Hoffman, Petr Janis, Takashi Miike, Patrik Zigo, Milda Jedi Havlas</t>
  </si>
  <si>
    <t>Jay Hernandez</t>
  </si>
  <si>
    <t>Jay Hernandez, Derek Richardson</t>
  </si>
  <si>
    <t>Three backpackers head to a Slovak city that promises to meet their hedonistic expectations, with no idea of the hell that awaits them.</t>
  </si>
  <si>
    <t>Three backpackers head to a Slovak</t>
  </si>
  <si>
    <t>tt0450314</t>
  </si>
  <si>
    <t>Punisher: War Zone</t>
  </si>
  <si>
    <t>Nick Santora, Art Marcum</t>
  </si>
  <si>
    <t>Ray Stevenson, Dominic West, Doug Hutchison, Colin Salmon, Wayne Knight, Dash Mihok, Julie Benz, Stephanie Janusauskas, Mark Camacho, Romano Orzari, Keram Malicki-S√°nchez, Larry Day, Ron Lea, Tony Calabretta, T.J. Storm</t>
  </si>
  <si>
    <t>Ray Stevenson</t>
  </si>
  <si>
    <t>Ray Stevenson, Dominic West</t>
  </si>
  <si>
    <t>Frank Castle known as Punisher ruthlessly demolishes organized crime, but it starts an even bigger war.</t>
  </si>
  <si>
    <t>Frank Castle known as Punisher</t>
  </si>
  <si>
    <t>tt0450336</t>
  </si>
  <si>
    <t>Town Creek</t>
  </si>
  <si>
    <t>David Kajganich</t>
  </si>
  <si>
    <t>Henry Cavill, Dominic Purcell, Emma Booth, Michael Fassbender, Rainer Winkelvoss, L√°szl√≥ M√°tray, Joy McBrinn, Shea Whigham, Tony Barger, Douglas Roger, Michael Ntumba, Razvan Oprea, Ana Popescu, Florin Piersic Jr., Gerard McSorley</t>
  </si>
  <si>
    <t>Henry Cavill</t>
  </si>
  <si>
    <t>Henry Cavill, Dominic Purcell</t>
  </si>
  <si>
    <t>A man and his brother on a mission of revenge become trapped in a harrowing occult experiment dating back to the Third Reich.</t>
  </si>
  <si>
    <t>A man and his brother on a mission</t>
  </si>
  <si>
    <t>tt0450340</t>
  </si>
  <si>
    <t>Unknown</t>
  </si>
  <si>
    <t>Simon Brand</t>
  </si>
  <si>
    <t>Matthew Waynee</t>
  </si>
  <si>
    <t>Jim Caviezel, Greg Kinnear, Bridget Moynahan, Joe Pantoliano, Barry Pepper, Jeremy Sisto, Peter Stormare, Chris Mulkey, Clayne Crawford, Kevin Chapman, Mark Boone Junior, Wilmer Calderon, David Selby, Adam Rodriguez, Jeff Daniel Phillips</t>
  </si>
  <si>
    <t>Jim Caviezel, Greg Kinnear</t>
  </si>
  <si>
    <t>Five men wake up in a locked-down warehouse with no memory of who they are. They are forced to figure out who is good and who is bad to stay alive.</t>
  </si>
  <si>
    <t>Five men wake up in a locked-down</t>
  </si>
  <si>
    <t>tt0450345</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</si>
  <si>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</si>
  <si>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</si>
  <si>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</si>
  <si>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</si>
  <si>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Nicolas Cage, Ellen Burstyn</t>
  </si>
  <si>
    <t>A sheriff investigating the disappearance of a young girl from a small island discovers there's a larger mystery to solve among the island's secretive, neo-pagan community.</t>
  </si>
  <si>
    <t>A sheriff investigating the disappearance</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</si>
  <si>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</si>
  <si>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</si>
  <si>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</si>
  <si>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John Cusack, Tony Shalhoub</t>
  </si>
  <si>
    <t>A man who specialises in debunking paranormal occurrences checks into the fabled room 1408 in the Dolphin Hotel. Soon after settling in, he confronts genuine terror.</t>
  </si>
  <si>
    <t>A man who specialises in debunking</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</si>
  <si>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</si>
  <si>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</si>
  <si>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</si>
  <si>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</si>
  <si>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John C. Reilly</t>
  </si>
  <si>
    <t>John C. Reilly, Josh Hutcherson</t>
  </si>
  <si>
    <t>Teenager Darren Shan meets a mysterious man at a freak show who turns out to be a vampire. After a series of events, Darren must leave his normal life and go on the road with the Cirque du Freak and become a vampire.</t>
  </si>
  <si>
    <t>Teenager Darren Shan meets a mysterious</t>
  </si>
  <si>
    <t>tt0451079</t>
  </si>
  <si>
    <t>Horton Hears a Who!</t>
  </si>
  <si>
    <t>Jimmy Hayward, Steve Martino</t>
  </si>
  <si>
    <t>Jim Carrey, Steve Carell, Carol Burnett, Will Arnett, Seth Rogen, Dan Fogler, Isla Fisher, Jonah Hill, Amy Poehler, Jaime Pressly, Charles Osgood, Josh Flitter, Niecy Nash, Jesse McCartney, Shelby Adamowsky</t>
  </si>
  <si>
    <t>Jim Carrey, Steve Carell</t>
  </si>
  <si>
    <t>Horton the Elephant struggles to protect a microscopic community from his neighbors who refuse to believe it exists.</t>
  </si>
  <si>
    <t>Horton the Elephant struggles</t>
  </si>
  <si>
    <t>tt0451094</t>
  </si>
  <si>
    <t>Chinjeolhan geumjassi</t>
  </si>
  <si>
    <t>Seo-kyeong Jeong, Chan-wook Park</t>
  </si>
  <si>
    <t>Yeong-ae Lee, Min-sik Choi, Shi-hoo Kim, Yea-young Kwon, Tony Barry, Anne Cordiner, Su-hee Go, Hye-jeong Kang, Bu-seon Kim, Byeong-ok Kim, Yoo-Jeong Kim, Byung-Joon Lee, Dae-yeon Lee, Seung-shin Lee, Su-gyeong Lim</t>
  </si>
  <si>
    <t>Yeong-ae Lee, Min-sik Choi</t>
  </si>
  <si>
    <t>After being wrongfully imprisoned for thirteen years and having her child taken away from her, a woman seeks revenge through increasingly brutal means.</t>
  </si>
  <si>
    <t>After being wrongfully imprisoned</t>
  </si>
  <si>
    <t>KRW 4200000000</t>
  </si>
  <si>
    <t>tt0451279</t>
  </si>
  <si>
    <t>Wonder Woman</t>
  </si>
  <si>
    <t>USA, China, Hong Kong</t>
  </si>
  <si>
    <t>Allan Heinberg, Zack Snyder</t>
  </si>
  <si>
    <t>Gal Gadot, Chris Pine, Connie Nielsen, Robin Wright, Danny Huston, David Thewlis, Sa√Ød Taghmaoui, Ewen Bremner, Eugene Brave Rock, Lucy Davis, Elena Anaya, Lilly Aspell, Lisa Loven Kongsli, Ann Wolfe, Ann Ogbomo</t>
  </si>
  <si>
    <t>Gal Gadot</t>
  </si>
  <si>
    <t>Gal Gadot, Chris Pine</t>
  </si>
  <si>
    <t>When a pilot crashes and tells of conflict in the outside world, Diana, an Amazonian warrior in training, leaves home to fight a war, discovering her full powers and true destiny.</t>
  </si>
  <si>
    <t>When a pilot crashes and tells</t>
  </si>
  <si>
    <t>tt0451833</t>
  </si>
  <si>
    <t>No Entry</t>
  </si>
  <si>
    <t>Anees Bazmee</t>
  </si>
  <si>
    <t>Anil Kapoor, Fardeen Khan, Salman Khan, Bipasha Basu, Lara Dutta, Celina Jaitly, Esha Deol, Boman Irani, Paresh Ganatra, Pratima Kazmi, Dinesh Hingoo, Kaveri Ghosh, Mangala Kenkre, Abdul Qayyoom Khan, Razak Khan</t>
  </si>
  <si>
    <t>Anil Kapoor, Fardeen Khan</t>
  </si>
  <si>
    <t>Kishan and Sunny's life are troubled after their womanizing friend Prem sets them up with a hooker named Bobby, leading to web of lies and confusions.</t>
  </si>
  <si>
    <t>Kishan and Sunny's life are troubled</t>
  </si>
  <si>
    <t>tt0451850</t>
  </si>
  <si>
    <t>Paheli</t>
  </si>
  <si>
    <t>Amol Palekar</t>
  </si>
  <si>
    <t>Vijayadan Detha, Vijayadan Detha</t>
  </si>
  <si>
    <t>Shah Rukh Khan, Rani Mukerji, Anupam Kher, Naseeruddin Shah, Ratna Pathak Shah, Amitabh Bachchan, Sunil Shetty, Juhi Chawla, Dilip Prabhavalkar, Neena Kulkarni, Padma Rani, Sharvari Jamenis, Rajpal Yadav, Aditi Govitrikar, Palak Jain</t>
  </si>
  <si>
    <t>A folk tale - supernatural love story about a ghost who falls in love with a newlywed woman.</t>
  </si>
  <si>
    <t>A folk tale - supernatural love</t>
  </si>
  <si>
    <t>tt0452594</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</si>
  <si>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</si>
  <si>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</si>
  <si>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</si>
  <si>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Vince Vaughn, Jennifer Aniston</t>
  </si>
  <si>
    <t>In a bid to keep their luxurious condo from their significant other, a couple's break-up proceeds to get uglier and nastier by the moment.</t>
  </si>
  <si>
    <t>In a bid to keep their luxurious</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</si>
  <si>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</si>
  <si>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</si>
  <si>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</si>
  <si>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</si>
  <si>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Steve Martin, Eugene Levy</t>
  </si>
  <si>
    <t>The Bakers, while on vacation, find themselves competing with a rival family of eight children.</t>
  </si>
  <si>
    <t>The Bakers, while on vacation,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</si>
  <si>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</si>
  <si>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</si>
  <si>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</si>
  <si>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</si>
  <si>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Jason Statham, Joan Allen</t>
  </si>
  <si>
    <t>Ex-con Jensen Ames is forced by the warden of a notorious prison to compete in our post-industrial world's most popular sport: a car race in which inmates must brutalize and kill one another on the road to victory.</t>
  </si>
  <si>
    <t>Ex-con Jensen Ames is forced by</t>
  </si>
  <si>
    <t>tt0452623</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</si>
  <si>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</si>
  <si>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</si>
  <si>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</si>
  <si>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Casey Affleck, Michelle Monaghan</t>
  </si>
  <si>
    <t>Two Boston area detectives investigate a little girl's kidnapping, which ultimately turns into a crisis both professionally and personally.</t>
  </si>
  <si>
    <t>Two Boston area detectives investigate</t>
  </si>
  <si>
    <t>tt0452624</t>
  </si>
  <si>
    <t>The Good German</t>
  </si>
  <si>
    <t>Paul Attanasio, Joseph Kanon</t>
  </si>
  <si>
    <t>George Clooney, Cate Blanchett, Tobey Maguire, Beau Bridges, Tony Curran, Leland Orser, Jack Thompson, Robin Weigert, Ravil Isyanov, Christian Oliver, Dave Power, Don Pugsley, Dominic Comperatore, John Roeder, J. Paul Boehmer</t>
  </si>
  <si>
    <t>George Clooney, Cate Blanchett</t>
  </si>
  <si>
    <t>While in post-war Berlin to cover the Potsdam Conference, an American military journalist is drawn into a murder investigation which involves his former mistress and his driver.</t>
  </si>
  <si>
    <t>While in post-war Berlin to cover</t>
  </si>
  <si>
    <t>tt0452625</t>
  </si>
  <si>
    <t>Good Luck Chuck</t>
  </si>
  <si>
    <t>21/09/2007</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</si>
  <si>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</si>
  <si>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</si>
  <si>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</si>
  <si>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Connor Price</t>
  </si>
  <si>
    <t>Connor Price, Troy Gentile</t>
  </si>
  <si>
    <t>In order to keep the woman of his dreams from falling for another guy, Charlie Logan has to break the curse that has made him wildly popular with single women: Sleep with Charlie once, and the next man you meet will be your true love.</t>
  </si>
  <si>
    <t>In order to keep the woman of</t>
  </si>
  <si>
    <t>tt0452637</t>
  </si>
  <si>
    <t>Lady in the Water</t>
  </si>
  <si>
    <t>Paul Giamatti, Bryce Dallas Howard, Jeffrey Wright, Bob Balaban, Sarita Choudhury, Cindy Cheung, M. Night Shyamalan, Freddy Rodr√≠guez, Bill Irwin, Mary Beth Hurt, Noah Gray-Cabey, Joseph D. Reitman, Jared Harris, Grant Monohon, John Boyd</t>
  </si>
  <si>
    <t>Paul Giamatti, Bryce Dallas Howard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</si>
  <si>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</si>
  <si>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Apartment building superintendent</t>
  </si>
  <si>
    <t>tt0452643</t>
  </si>
  <si>
    <t>Love and Other Disasters</t>
  </si>
  <si>
    <t>25/04/2007</t>
  </si>
  <si>
    <t>Alek Keshishian</t>
  </si>
  <si>
    <t>Brittany Murphy, Matthew Rhys, Catherine Tate, Santiago Cabrera, Elliot Cowan, Stephanie Beacham, Jamie Sives, Will Keen, Michael Lerner, Dawn French, Richard Wilson, Adam Rayner, Angus Deayton, Fr√©d√©ric Anscombre, Philippine Leroy-Beaulieu</t>
  </si>
  <si>
    <t>Brittany Murphy, Matthew Rhys</t>
  </si>
  <si>
    <t>An American intern at U.K. Vogue helps her friends find love.</t>
  </si>
  <si>
    <t>An American intern at U.K. Vogue</t>
  </si>
  <si>
    <t>tt0452681</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</si>
  <si>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</si>
  <si>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</si>
  <si>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</si>
  <si>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Santa, aka Scott Calvin, is faced</t>
  </si>
  <si>
    <t>tt0452694</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</si>
  <si>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</si>
  <si>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</si>
  <si>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</si>
  <si>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Michelle Nolden</t>
  </si>
  <si>
    <t>Michelle Nolden, Alex Ferris</t>
  </si>
  <si>
    <t>A Chicago librarian has a gene that causes him to involuntarily time travel, creating complications in his marriage.</t>
  </si>
  <si>
    <t>A Chicago librarian has a gene</t>
  </si>
  <si>
    <t>tt0452702</t>
  </si>
  <si>
    <t>Vacancy</t>
  </si>
  <si>
    <t>Mark L. Smith</t>
  </si>
  <si>
    <t>Kate Beckinsale, Luke Wilson, Frank Whaley, Ethan Embry, Scott Anderson, Mark Casella, David Doty, Norm Compton, Caryn Mower, Meegan Godfrey, Kym Stys, Andrew Fiscella, Dale Waddington, Ernest Misko, Bryan Ross</t>
  </si>
  <si>
    <t>Kate Beckinsale, Luke Wilson</t>
  </si>
  <si>
    <t>A married couple becomes stranded at an isolated motel and finds hidden video cameras in their room. They soon realize that unless they escape, they'll be the next victims of a snuff film.</t>
  </si>
  <si>
    <t>A married couple becomes stranded</t>
  </si>
  <si>
    <t>tt0453451</t>
  </si>
  <si>
    <t>Mr. Bean's Holiday</t>
  </si>
  <si>
    <t>Steve Bendelack</t>
  </si>
  <si>
    <t>Rowan Atkinson, Richard Curtis</t>
  </si>
  <si>
    <t>Rowan Atkinson, Steve Pemberton, Lily Atkinson, Preston Nyman, Sharlit Deyzac, Francois Touch, Emma de Caunes, Ars√®ne Mosca, St√©phane Debac, Willem Dafoe, Philippe Spall, Jean Rochefort, Karel Roden, Maxim Baldry, Pascal Jounier</t>
  </si>
  <si>
    <t>Rowan Atkinson, Steve Pemberton</t>
  </si>
  <si>
    <t>Mr. Bean wins a trip to Cannes where he unwittingly separates a young boy from his father and must help the two reunite. On the way he discovers France, bicycling, and true love.</t>
  </si>
  <si>
    <t>Mr. Bean wins a trip to Cannes</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</si>
  <si>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</si>
  <si>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</si>
  <si>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</si>
  <si>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</si>
  <si>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Denzel Washington, Paula Patton</t>
  </si>
  <si>
    <t>After a ferry is bombed in New Orleans, an A.T.F. agent joins a unique investigation using experimental surveillance technology to find the bomber, but soon finds himself becoming obsessed with one of the victims.</t>
  </si>
  <si>
    <t>After a ferry is bombed in New</t>
  </si>
  <si>
    <t>tt0453548</t>
  </si>
  <si>
    <t>Snow Angels</t>
  </si>
  <si>
    <t>29/10/2008</t>
  </si>
  <si>
    <t>David Gordon Green, Stewart O'Nan</t>
  </si>
  <si>
    <t>Kate Beckinsale, Sam Rockwell, Michael Angarano, Jeannetta Arnette, Griffin Dunne, Nicky Katt, Tom Noonan, Connor Paolo, Amy Sedaris, Olivia Thirlby, Gracie Hudson, Brian Downey, Carroll Godsman, Daniel Lillford, Deborah Allen</t>
  </si>
  <si>
    <t>Kate Beckinsale, Sam Rockwell</t>
  </si>
  <si>
    <t>A drama that interweaves the life of a teenager, with his old baby sitter, her estranged husband, and their daughter.</t>
  </si>
  <si>
    <t>A drama that interweaves the life</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</si>
  <si>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</si>
  <si>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</si>
  <si>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</si>
  <si>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</si>
  <si>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</si>
  <si>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Chris Evans, Sarah Michelle Gellar</t>
  </si>
  <si>
    <t>When the world is threatened by an ancient evil, the four adolescent turtles must reunite and overcome their faults in order to stand against it.</t>
  </si>
  <si>
    <t>When the world is threatened by</t>
  </si>
  <si>
    <t>tt0453562</t>
  </si>
  <si>
    <t>Chadwick Boseman, Harrison Ford, Nicole Beharie, Christopher Meloni, Ryan Merriman, Lucas Black, Andr√© Holland, Alan Tudyk, Hamish Linklater, T.R. Knight, John C. McGinley, Toby Huss, Max Gail, Brad Beyer, James Pickens Jr.</t>
  </si>
  <si>
    <t>Chadwick Boseman</t>
  </si>
  <si>
    <t>Chadwick Boseman, Harrison Ford</t>
  </si>
  <si>
    <t>tt0453671</t>
  </si>
  <si>
    <t>Garam Masala</t>
  </si>
  <si>
    <t>Priyadarshan, Neeraj Vora</t>
  </si>
  <si>
    <t>Akshay Kumar, John Abraham, Paresh Rawal, Rimi Sen, Neetu Chandra, Nargis Bagheri, Daisy Bopanna, Rajpal Yadav, Asrani, Manoj Joshi, Neha Dhupia, Viju Khote, Lakshmi Pandit, Prithvi Zutshi, Daisy Shah</t>
  </si>
  <si>
    <t>Akshay Kumar, John Abraham</t>
  </si>
  <si>
    <t>A rib tickling tale of two flirts who constantly flirt with women despite one of them being engaged. Chaos ensues when the fianc√© finds out that her to-be groom is cheating on her.</t>
  </si>
  <si>
    <t>A rib tickling tale of two flirts</t>
  </si>
  <si>
    <t>tt0453729</t>
  </si>
  <si>
    <t>Iqbal</t>
  </si>
  <si>
    <t>Nagesh Kukunoor</t>
  </si>
  <si>
    <t>Nagesh Kukunoor, Vipul K. Rawal</t>
  </si>
  <si>
    <t>Shreyas Talpade, Naseeruddin Shah, Shweta Basu Prasad, Yatin Karyekar, Prateeksha Lonkar, Girish Karnad, Dilip Salgaonkar, Jyoti Joshi, Aadarsh Balakrishna, Gururaj Manepalli, Rajita Joshi, Srikanth Chitrao, Vikram Inamdar, Elahe Hiptoola, Balaji Manohar</t>
  </si>
  <si>
    <t>Shreyas Talpade</t>
  </si>
  <si>
    <t>Shreyas Talpade, Naseeruddin Shah</t>
  </si>
  <si>
    <t>Iqbal, the deaf and mute son of a farmer, has a passion for the game of cricket and seeks the tutelage of a washed-up, alcoholic ex-player.</t>
  </si>
  <si>
    <t>Iqbal, the deaf and mute son of</t>
  </si>
  <si>
    <t>tt0454082</t>
  </si>
  <si>
    <t>Black Christmas</t>
  </si>
  <si>
    <t>Glen Morgan, Roy Moore</t>
  </si>
  <si>
    <t>Katie Cassidy, Michelle Trachtenberg, Mary Elizabeth Winstead, Lacey Chabert, Kristen Cloke, Andrea Martin, Yan-Kay Crystal Lowe, Oliver Hudson, Karin Konoval, Dean Friss, Robert Mann, Jessica Harmon, Leela Savasta, Kathleen Kole, Cainan Wiebe</t>
  </si>
  <si>
    <t>Katie Cassidy</t>
  </si>
  <si>
    <t>Katie Cassidy, Michelle Trachtenberg</t>
  </si>
  <si>
    <t>On Christmas Eve, an escaped maniac returns to his childhood home, which is now a sorority house, and begins to murder the sorority sisters one by one.</t>
  </si>
  <si>
    <t>On Christmas Eve, an escaped maniac</t>
  </si>
  <si>
    <t>tt0454084</t>
  </si>
  <si>
    <t>Blind Dating</t>
  </si>
  <si>
    <t>James Keach</t>
  </si>
  <si>
    <t>Christopher Theo</t>
  </si>
  <si>
    <t>Jennifer Alden, Chris Pine, Eddie Kaye Thomas, Steve Wellington, Anjali Jay, Jane Seymour, Austin Rogers, Stephen Tobolowsky, Ashlyn Yates, Pooch Hall, Megan Umberger, Olivia Garvey, Frank Gerrish, Gabriella Helmstetler, Dee Macaluso</t>
  </si>
  <si>
    <t>Jennifer Alden</t>
  </si>
  <si>
    <t>Jennifer Alden, Chris Pine</t>
  </si>
  <si>
    <t>A blind young man (Pine) thinks he finds love with an Indian woman (Jay), though their relationship is fraught with cultural differences.</t>
  </si>
  <si>
    <t>A blind young man (Pine) thinks</t>
  </si>
  <si>
    <t>tt0454776</t>
  </si>
  <si>
    <t>Amazing Grace</t>
  </si>
  <si>
    <t>Ioan Gruffudd, Romola Garai, Benedict Cumberbatch, Albert Finney, Michael Gambon, Rufus Sewell, Youssou N'Dour, Ciar√°n Hinds, Toby Jones, Nicholas Farrell, Sylvestra Le Touzel, Jeremy Swift, Stephen Campbell Moore, Bill Paterson, Nicholas Day</t>
  </si>
  <si>
    <t>Ioan Gruffudd, Romola Garai</t>
  </si>
  <si>
    <t>The idealist William Wilberforce (Ioan Gruffudd) maneuvers his way through Parliament, endeavoring to end the British transatlantic slave trade.</t>
  </si>
  <si>
    <t>The idealist William Wilberforce</t>
  </si>
  <si>
    <t>tt0454824</t>
  </si>
  <si>
    <t>Flyboys</t>
  </si>
  <si>
    <t>Tony Bill</t>
  </si>
  <si>
    <t>Phil Sears, Blake T. Evans</t>
  </si>
  <si>
    <t>James Franco, Scott Hazell, Mac McDonald, Philip Winchester, Todd Boyce, Karen Ford, Ruth Bradley, Abdul Salis, Jean-Philippe √âcoffey, Tim Pigott-Smith, Tyler Labine, Gail Downey, David Ellison, Jean Reno, Augustin Legrand</t>
  </si>
  <si>
    <t>James Franco, Scott Hazell</t>
  </si>
  <si>
    <t>The adventures of the Lafayette Escadrille, young Americans who volunteered for the French military before the U.S. entered World War I, and became the country's first fighter pilots.</t>
  </si>
  <si>
    <t>The adventures of the Lafayette</t>
  </si>
  <si>
    <t>tt0454841</t>
  </si>
  <si>
    <t>The Hills Have Eyes</t>
  </si>
  <si>
    <t>25/08/2006</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</si>
  <si>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</si>
  <si>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</si>
  <si>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</si>
  <si>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Maxime Giffard</t>
  </si>
  <si>
    <t>Maxime Giffard, Michael Bailey Smith</t>
  </si>
  <si>
    <t>A family falls victim to a group of mutated cannibals in a desert far away from civilization.</t>
  </si>
  <si>
    <t>A family falls victim to a group</t>
  </si>
  <si>
    <t>tt0454848</t>
  </si>
  <si>
    <t>Inside Man</t>
  </si>
  <si>
    <t>Albanian</t>
  </si>
  <si>
    <t>Russell Gewirtz</t>
  </si>
  <si>
    <t>Denzel Washington, Clive Owen, Jodie Foster, Christopher Plummer, Willem Dafoe, Chiwetel Ejiofor, Carlos Andr√©s G√≥mez, Kim Director, James Ransone, Bernie Rachelle, Peter Gerety, Victor Colicchio, Cassandra Freeman, Peter Frechette, Gerry Vichi</t>
  </si>
  <si>
    <t>Denzel Washington, Clive Owen</t>
  </si>
  <si>
    <t>A police detective, a bank robber, and a high-power broker enter high-stakes negotiations after the criminal's brilliant heist spirals into a hostage situation.</t>
  </si>
  <si>
    <t>A police detective, a bank robber,</t>
  </si>
  <si>
    <t>tt0454876</t>
  </si>
  <si>
    <t>Life of Pi</t>
  </si>
  <si>
    <t>20/12/2012</t>
  </si>
  <si>
    <t>USA, Taiwan, UK, Canada</t>
  </si>
  <si>
    <t>Yann Martel, David Magee</t>
  </si>
  <si>
    <t>Suraj Sharma, Irrfan Khan, Ayush Tandon, Gautam Belur, Adil Hussain, Tabu, Ayaan Khan, Mohd. Abbas Khaleeli, Vibish Sivakumar, Rafe Spall, G√©rard Depardieu, James Saito, Jun Naito, Andrea Di Stefano, Shravanthi Sainath</t>
  </si>
  <si>
    <t>Suraj Sharma</t>
  </si>
  <si>
    <t>Suraj Sharma, Irrfan Khan</t>
  </si>
  <si>
    <t>A young man who survives a disaster at sea is hurtled into an epic journey of adventure and discovery. While cast away, he forms an unexpected connection with another survivor: a fearsome Bengal tiger.</t>
  </si>
  <si>
    <t>A young man who survives a disaster</t>
  </si>
  <si>
    <t>tt0454919</t>
  </si>
  <si>
    <t>Pulse</t>
  </si>
  <si>
    <t>USA, Romania, South Africa</t>
  </si>
  <si>
    <t>Jim Sonzero</t>
  </si>
  <si>
    <t>Wes Craven, Ray Wright</t>
  </si>
  <si>
    <t>Kristen Bell, Ian Somerhalder, Christina Milian, Rick Gonzalez, Jonathan Tucker, Samm Levine, Octavia Spencer, Ron Rifkin, Joseph Gatt, Kel O'Neill, Zach Grenier, Riki Lindhome, John Burke, Mike J. Regan, Steve Tom</t>
  </si>
  <si>
    <t>Kristen Bell</t>
  </si>
  <si>
    <t>Kristen Bell, Ian Somerhalder</t>
  </si>
  <si>
    <t>When their computer hacker friend accidentally channels a mysterious wireless signal, a group of co-eds rally to stop a terrifying evil from taking over the world.</t>
  </si>
  <si>
    <t>When their computer hacker friend</t>
  </si>
  <si>
    <t>tt0454921</t>
  </si>
  <si>
    <t>The Pursuit of Happyness</t>
  </si>
  <si>
    <t>Gabriele Muccino</t>
  </si>
  <si>
    <t>Will Smith, Jaden Smith, Thandie Newton, Brian Howe, James Karen, Dan Castellaneta, Kurt Fuller, Takayo Fischer, Kevin West, George Cheung, David Michael Silverman, Domenic Bove, Geoff Callan, Joyful Raven, Scott Klace</t>
  </si>
  <si>
    <t>Will Smith, Jaden Smith</t>
  </si>
  <si>
    <t>A struggling salesman takes custody of his son as he's poised to begin a life-changing professional career.</t>
  </si>
  <si>
    <t>A struggling salesman takes custody</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</si>
  <si>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</si>
  <si>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</si>
  <si>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</si>
  <si>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</si>
  <si>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</si>
  <si>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Amanda Bynes, Channing Tatum</t>
  </si>
  <si>
    <t>When her brother decides to ditch for a couple weeks, Viola heads over to his elite boarding school, disguised as him, and proceeds to fall for his school's star soccer player, and soon learns she's not the only one with romantic troubles.</t>
  </si>
  <si>
    <t>When her brother decides to ditch</t>
  </si>
  <si>
    <t>tt0454970</t>
  </si>
  <si>
    <t>Turistas</t>
  </si>
  <si>
    <t>Michael Arlen Ross</t>
  </si>
  <si>
    <t>Josh Duhamel, Melissa George, Olivia Wilde, Desmond Askew, Beau Garrett, Max Brown, Agles Steib, Miguel Lunardi, Jorge S√≥, Cristiani Aparecida, Lucy Ramos, Andrea Watrouse, Diego Santiago, Marc√£o, Miguelito Acosta</t>
  </si>
  <si>
    <t>Josh Duhamel</t>
  </si>
  <si>
    <t>Josh Duhamel, Melissa George</t>
  </si>
  <si>
    <t>A group of young backpackers' vacation turns sour when a bus accident leaves them marooned in a remote Brazilian rural area that holds an ominous secret.</t>
  </si>
  <si>
    <t>A group of young backpackers'</t>
  </si>
  <si>
    <t>tt0454987</t>
  </si>
  <si>
    <t>Let's Go to Prison</t>
  </si>
  <si>
    <t>Bob Odenkirk</t>
  </si>
  <si>
    <t>Robert Ben Garant, Thomas Lennon</t>
  </si>
  <si>
    <t>Dax Shepard, Will Arnett, Chi McBride, David Koechner, Dylan Baker, Michael Shannon, Miguel Nino, Jay Whittaker, Amy Hill, David Darlow, Joseph Marcus, Nick Phalen, A.J. Balance, Jerry Minor, Mary Seibel</t>
  </si>
  <si>
    <t>Dax Shepard</t>
  </si>
  <si>
    <t>Dax Shepard, Will Arnett</t>
  </si>
  <si>
    <t>When a career criminal's plan for revenge is thwarted by unlikely circumstances, he puts his intended victim's son in his place by putting him in prison...and then joining him.</t>
  </si>
  <si>
    <t>When a career criminal's plan</t>
  </si>
  <si>
    <t>tt0455323</t>
  </si>
  <si>
    <t>Being Flynn</t>
  </si>
  <si>
    <t>19/04/2012</t>
  </si>
  <si>
    <t>Paul Weitz, Nick Flynn</t>
  </si>
  <si>
    <t>Robert De Niro, Paul Dano, Julianne Moore, Olivia Thirlby, Eddie Rouse, Steve Cirbus, Lili Taylor, Victor Rasuk, Liam Broggy, Chris Chalk, Wes Studi, Thomas Middleditch, Sarah Quinn, Benjamin Foronda, Dale Dickey</t>
  </si>
  <si>
    <t>Robert De Niro, Paul Dano</t>
  </si>
  <si>
    <t>Working in a Boston homeless shelter, Nick Flynn re-encounters his father, a con man and self-proclaimed poet. Sensing trouble in his own life, Nick wrestles with the notion of reaching out yet again to his dad.</t>
  </si>
  <si>
    <t>Working in a Boston homeless shelter,</t>
  </si>
  <si>
    <t>tt0455326</t>
  </si>
  <si>
    <t>Aqua Teen Hunger Force Colon Movie Film for Theaters</t>
  </si>
  <si>
    <t>Matt Maiellaro, Dave Willis</t>
  </si>
  <si>
    <t>Dana Snyder, Carey Means, Dave Willis, Andy Merrill, Mike Schatz, Matt Maiellaro, C. Martin Croker, Fred Armisen, Bruce Campbell, George Lowe, Chris Ward, Chris Kattan, Neil Peart, Isaac Hayes III, Tina Fey</t>
  </si>
  <si>
    <t>Dana Snyder</t>
  </si>
  <si>
    <t>Dana Snyder, Carey Means</t>
  </si>
  <si>
    <t>An action epic that explores the origins of Master Shake, Frylock, and Meatwad, better known as the Aqua Teen Hunger Force, who somehow become pitted in a battle over an immortal piece of exercise equipment.</t>
  </si>
  <si>
    <t>An action epic that explores the</t>
  </si>
  <si>
    <t>tt0455362</t>
  </si>
  <si>
    <t>The Breed</t>
  </si>
  <si>
    <t>Germany, South Africa, USA</t>
  </si>
  <si>
    <t>Nicholas Mastandrea</t>
  </si>
  <si>
    <t>Robert Conte, Peter Wortmann</t>
  </si>
  <si>
    <t>Michelle Rodriguez, Oliver Hudson, Taryn Manning, Eric Lively, Hill Harper, Nick Boraine, Lisa-Marie Schneider</t>
  </si>
  <si>
    <t>Michelle Rodriguez</t>
  </si>
  <si>
    <t>Michelle Rodriguez, Oliver Hudson</t>
  </si>
  <si>
    <t>A group of five college kids are forced to match wits with unwelcoming residents when they fly to a "deserted" island for a party weekend.</t>
  </si>
  <si>
    <t>A group of five college kids are</t>
  </si>
  <si>
    <t>tt0455407</t>
  </si>
  <si>
    <t>The Crazies</t>
  </si>
  <si>
    <t>23/04/2010</t>
  </si>
  <si>
    <t>Scott Kosar, Ray Wright</t>
  </si>
  <si>
    <t>Timothy Olyphant, Radha Mitchell, Joe Anderson, Danielle Panabaker, Christie Lynn Smith, Brett Rickaby, Preston Bailey, John Aylward, Joe Reegan, Glenn Morshower, Larry Cedar, Gregory Sporleder, Mike Hickman, Lisa K. Wyatt, Justin Welborn</t>
  </si>
  <si>
    <t>Timothy Olyphant</t>
  </si>
  <si>
    <t>Timothy Olyphant, Radha Mitchell</t>
  </si>
  <si>
    <t>After a strange and insecure plane crash, an unusual toxic virus enters a quaint farming town. A young couple are quarantined, but they fight for survival along with help from a couple of people.</t>
  </si>
  <si>
    <t>After a strange and insecure plane</t>
  </si>
  <si>
    <t>tt0455499</t>
  </si>
  <si>
    <t>Garfield: A Tale of Two Kitties</t>
  </si>
  <si>
    <t>Tim Hill</t>
  </si>
  <si>
    <t>Joel Cohen, Alec Sokolow</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</si>
  <si>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</si>
  <si>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</si>
  <si>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Jon and Garfield visit the United</t>
  </si>
  <si>
    <t>tt0455538</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</si>
  <si>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</si>
  <si>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</si>
  <si>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</si>
  <si>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</si>
  <si>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Kelan Pannell</t>
  </si>
  <si>
    <t>Kelan Pannell, Janette Scott</t>
  </si>
  <si>
    <t>A British writer struggles to fit in at a high-profile magazine in New York City.</t>
  </si>
  <si>
    <t>A British writer struggles to</t>
  </si>
  <si>
    <t>tt0455590</t>
  </si>
  <si>
    <t>The Last King of Scotland</t>
  </si>
  <si>
    <t>16/02/2007</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</si>
  <si>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</si>
  <si>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</si>
  <si>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</si>
  <si>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Forest Whitaker, James McAvoy</t>
  </si>
  <si>
    <t>Based on the events of the brutal Ugandan dictator</t>
  </si>
  <si>
    <t>Based on the events of the brutal</t>
  </si>
  <si>
    <t>tt0455612</t>
  </si>
  <si>
    <t>Madea's Family Reunion</t>
  </si>
  <si>
    <t>Tyler Perry</t>
  </si>
  <si>
    <t>Tyler Perry, Blair Underwood, Lynn Whitfield, Boris Kodjoe, Lisa Arrindell, Maya Angelou, Rochelle Aytes, Jenifer Lewis, Tangi Miller, Keke Palmer, Henry Simmons, Cicely Tyson, China Anderson, Akhil Jackson, Alonzo Millsap</t>
  </si>
  <si>
    <t>Tyler Perry, Blair Underwood</t>
  </si>
  <si>
    <t>While planning her family reunion, a pistol-packing grandma must contend with the other dramas on her plate, including the runaway who has been placed under her care, and her love-troubled nieces.</t>
  </si>
  <si>
    <t>While planning her family reunion,</t>
  </si>
  <si>
    <t>tt0455760</t>
  </si>
  <si>
    <t>Dead Silence</t>
  </si>
  <si>
    <t>Ryan Kwanten, Amber Valletta, Donnie Wahlberg, Michael Fairman, Joan Heney, Bob Gunton, Laura Regan, Dmitry Chepovetsky, Judith Roberts, Keir Gilchrist, Steven Taylor, David Talbot, Steve Adams, Shelley Peterson, Enn Reitel</t>
  </si>
  <si>
    <t>Ryan Kwanten</t>
  </si>
  <si>
    <t>Ryan Kwanten, Amber Valletta</t>
  </si>
  <si>
    <t>A young widower returns to his hometown to search for answers to his wife's murder, which may be linked to the ghost of a murdered ventriloquist.</t>
  </si>
  <si>
    <t>A young widower returns to his</t>
  </si>
  <si>
    <t>tt0455782</t>
  </si>
  <si>
    <t>The Hunting Party</t>
  </si>
  <si>
    <t>30/04/2008</t>
  </si>
  <si>
    <t>USA, Croatia, Bosnia and Herzegovina</t>
  </si>
  <si>
    <t>Richard Shepard, Scott Anderson</t>
  </si>
  <si>
    <t>Terrence Howard, Richard Gere, Gordana Vukres, James Brolin, Sanela Seferagic, Damir Saban, Aleksandra Grdic, Jesse Eisenberg, John W. Falk, Scott Anderson, Harald Doornbos, Philippe Deprez, Erich Rathfelder, Zan Marolt, Ljubomir Kerekes</t>
  </si>
  <si>
    <t>Terrence Howard, Richard Gere</t>
  </si>
  <si>
    <t>A young journalist, a seasoned cameraman and a discredited war correspondent embark on an unauthorized mission to find the No.1 war criminal in Bosnia. However, their extremely dangerous target decides to come after them.</t>
  </si>
  <si>
    <t>A young journalist, a seasoned</t>
  </si>
  <si>
    <t>tt0455824</t>
  </si>
  <si>
    <t>UK, Australia, USA</t>
  </si>
  <si>
    <t>Stuart Beattie, Baz Luhrmann</t>
  </si>
  <si>
    <t>Shea Adams, Eddie Baroo, Ray Barrett, Tony Barry, Jamal Sydney Bednarz, Damian Bradford, Bryan Brown, Nathin Butler, Tara Carpenter, Rebecca Chatfield, Lillian Crombie, Max Cullen, Essie Davis, Arthur Dignam, Michelle Dyzla</t>
  </si>
  <si>
    <t>Shea Adams</t>
  </si>
  <si>
    <t>Shea Adams, Eddie Baroo</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</si>
  <si>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</si>
  <si>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Set in northern Australia before</t>
  </si>
  <si>
    <t>tt0455857</t>
  </si>
  <si>
    <t>When a Stranger Calls</t>
  </si>
  <si>
    <t>Jake Wade Wall, Steve Feke</t>
  </si>
  <si>
    <t>Camilla Belle, Tommy Flanagan, Katie Cassidy, Tessa Thompson, Brian Geraghty, Clark Gregg, Derek de Lint, Kate Jennings Grant, David Denman, Arthur Young, Madeline Carroll, Steve Eastin, John Bobek, Brad Surosky, Karina Logue</t>
  </si>
  <si>
    <t>Camilla Belle, Tommy Flanagan</t>
  </si>
  <si>
    <t>During a babysitting gig, a high-school student is harassed by an increasingly threatening prank caller.</t>
  </si>
  <si>
    <t>During a babysitting gig, a high-school</t>
  </si>
  <si>
    <t>tt0455944</t>
  </si>
  <si>
    <t>The Equalizer</t>
  </si>
  <si>
    <t>Richard Wenk, Michael Sloan</t>
  </si>
  <si>
    <t>Denzel Washington, Marton Csokas, Chlo√´ Grace Moretz, David Harbour, Haley Bennett, Bill Pullman, Melissa Leo, David Meunier, Johnny Skourtis, Alex Veadov, Vladimir Kulich, E. Roger Mitchell, James Wilcox, Mike O'Dea, Anastasia Mousis Sanidopoulos</t>
  </si>
  <si>
    <t>Denzel Washington, Marton Csokas</t>
  </si>
  <si>
    <t>A man believes he has put his mysterious past behind him and has dedicated himself to beginning a new, quiet life, before he meets a young girl under the control of ultra-violent Russian gangsters and can't stand idly by.</t>
  </si>
  <si>
    <t>A man believes he has put his</t>
  </si>
  <si>
    <t>tt0455957</t>
  </si>
  <si>
    <t>Goya's Ghosts</t>
  </si>
  <si>
    <t>Milos Forman</t>
  </si>
  <si>
    <t>Milos Forman, Jean-Claude Carri√®re</t>
  </si>
  <si>
    <t>Javier Bardem, Natalie Portman, Stellan Skarsg√•rd, Randy Quaid, Jos√© Luis G√≥mez, Michael Lonsdale, Blanca Portillo, Mabel Rivera, Unax Ugalde, Fernando Tielve, David Calder, Frank Baker, Ram√≥n Langa, Manuel de Blas, Andr√©s Lima</t>
  </si>
  <si>
    <t>Javier Bardem, Natalie Portman</t>
  </si>
  <si>
    <t>Painter Francisco Goya faces a scandal involving his muse, who is labeled a heretic by a monk.</t>
  </si>
  <si>
    <t>Painter Francisco Goya faces a</t>
  </si>
  <si>
    <t>tt0455960</t>
  </si>
  <si>
    <t>The Hitcher</t>
  </si>
  <si>
    <t>Dave Meyers</t>
  </si>
  <si>
    <t>Eric Red, Jake Wade Wall</t>
  </si>
  <si>
    <t>Sean Bean, Sophia Bush, Zachary Knighton, Neal McDonough, Kyle Davis, Skip O'Brien, Travis Schuldt, Danny Bolero, Jeffrey Hutchinson, Yara Martinez, Lauren Cohn, Michael J. Fisher, Joe Self, Brad Robinson, Kurt Grossi</t>
  </si>
  <si>
    <t>Sean Bean</t>
  </si>
  <si>
    <t>Sean Bean, Sophia Bush</t>
  </si>
  <si>
    <t>A serial killer pins his crimes on two college students who gave him a ride.</t>
  </si>
  <si>
    <t>A serial killer pins his crimes</t>
  </si>
  <si>
    <t>tt0455967</t>
  </si>
  <si>
    <t>John Tucker Must Die</t>
  </si>
  <si>
    <t>Jeff Lowell</t>
  </si>
  <si>
    <t>Jesse Metcalfe, Brittany Snow, Ashanti, Sophia Bush, Arielle Kebbel, Penn Badgley, Jenny McCarthy, Terrell J. Ramsey, Kevin McNulty, Patricia Drake, Amanda Li, Jeffrey Ballard, Taylor Kitsch, Steve Bacic, Dean Wray</t>
  </si>
  <si>
    <t>Jesse Metcalfe</t>
  </si>
  <si>
    <t>Jesse Metcalfe, Brittany Snow</t>
  </si>
  <si>
    <t>Three ex-girlfriends of a serial cheater set up their former lover to fall for the new girl in town so they can watch him get his heart broken.</t>
  </si>
  <si>
    <t>Three ex-girlfriends of a serial</t>
  </si>
  <si>
    <t>tt0456144</t>
  </si>
  <si>
    <t>Lage Raho Munna Bhai</t>
  </si>
  <si>
    <t>Sanjay Dutt, Arshad Warsi, Vidya Balan, Boman Irani, Dilip Prabhavalkar, Dia Mirza, Jimmy Sheirgill, Kulbhushan Kharbanda, Parikshit Sahni, Saurabh Shukla, Supriya Shukla, Achyut Potdar, Atmaram Bhende, Arun Bali, Bomie E. Dotiwala</t>
  </si>
  <si>
    <t>Munna Bhai embarks on a journey with Mahatma Gandhi in order to fight against a corrupt property dealer.</t>
  </si>
  <si>
    <t>Munna Bhai embarks on a journey</t>
  </si>
  <si>
    <t>tt0456149</t>
  </si>
  <si>
    <t>Moartea domnului L√£z√£rescu</t>
  </si>
  <si>
    <t>Romania</t>
  </si>
  <si>
    <t>Cristi Puiu</t>
  </si>
  <si>
    <t>Cristi Puiu, Razvan Radulescu</t>
  </si>
  <si>
    <t>Doru Ana, Monica Barladeanu, Alina Berzunteanu, Dorian Boguta, Mimi Branescu, Mihai Bratila, Dragos Bucur, Robert Bumbes, Dan Chiriac, Mirela Cioaba, Laura Cret, Dana Dogaru, Bogdan Dumitrache, Alexandru Fifea, Ion Fiscuteanu</t>
  </si>
  <si>
    <t>Doru Ana</t>
  </si>
  <si>
    <t>Doru Ana, Monica Barladeanu</t>
  </si>
  <si>
    <t>Mr. L√£z√£rescu, a dying old man, is shuttled from hospital to hospital by a loyal paramedic as doctors refuse to operate and no one can agree on a diagnosis.</t>
  </si>
  <si>
    <t>Mr. L√£z√£rescu, a dying old man,</t>
  </si>
  <si>
    <t>tt0456396</t>
  </si>
  <si>
    <t>L'enfant</t>
  </si>
  <si>
    <t>Belgium, France</t>
  </si>
  <si>
    <t>Jean-Pierre Dardenne, Luc Dardenne</t>
  </si>
  <si>
    <t>J√©r√©mie Renier, D√©borah Fran√ßois, J√©r√©mie Segard, Fabrizio Rongione, Olivier Gourmet, Anne Gerard, Bernard Marbaix, Jean-Claude Boniverd, Fr√©d√©ric Bodson, Marie-Rose Roland, Leon Michaux, Delphine Tomson, St√©phane Marsin, Samuel De Ryck, Fran√ßois Olivier</t>
  </si>
  <si>
    <t>J√©r√©mie Renier</t>
  </si>
  <si>
    <t>J√©r√©mie Renier, D√©borah Fran√ßois</t>
  </si>
  <si>
    <t>Bruno and Sonia, a young couple living off her benefit and the thefts committed by his gang, have a new source of money: their newborn son.</t>
  </si>
  <si>
    <t>Bruno and Sonia, a young couple</t>
  </si>
  <si>
    <t>tt0456470</t>
  </si>
  <si>
    <t>Hwal</t>
  </si>
  <si>
    <t>Yeo-reum Han, Ji-Seok Seo, Gook-hwan Jeon, Seong-hwan Jeon, Seok-hyeon Jo</t>
  </si>
  <si>
    <t>Yeo-reum Han</t>
  </si>
  <si>
    <t>Yeo-reum Han, Ji-Seok Seo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</si>
  <si>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</si>
  <si>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On a fishing boat at sea, a 60-year</t>
  </si>
  <si>
    <t>tt0456554</t>
  </si>
  <si>
    <t>Grandma's Boy</t>
  </si>
  <si>
    <t>Nicholaus Goossen</t>
  </si>
  <si>
    <t>Barry Wernick, Allen Covert</t>
  </si>
  <si>
    <t>Linda Cardellini, Allen Covert, Peter Dante, Shirley Jones, Shirley Knight, Joel David Moore, Kevin Nealon, Doris Roberts, Nick Swardson, Jonah Hill, Kelvin Yu, Chuck Church, Scott Halberstadt, Heidi Hawking, Shana Hiatt</t>
  </si>
  <si>
    <t>Linda Cardellini</t>
  </si>
  <si>
    <t>Linda Cardellini, Allen Covert</t>
  </si>
  <si>
    <t>A thirty-five-year-old video game tester has to move in with his grandma and her two old lady roommates.</t>
  </si>
  <si>
    <t>A thirty-five-year-old video game</t>
  </si>
  <si>
    <t>tt0456912</t>
  </si>
  <si>
    <t>Dalkomhan insaeng</t>
  </si>
  <si>
    <t>Dong-Cheol Kim, Jee-woon Kim</t>
  </si>
  <si>
    <t>Byung-hun Lee, Min-a Shin, Yeong-cheol Kim, Jung-min Hwang, Roe-ha Kim, Hae-gon Kim, Eric Moon, Dal-su Oh, Gi-yeong Lee, Goo Jin, Yu-mi Jung, Tae-hee Kim, Mu-yeong Lee, Kwang-rok Oh, Domashchenko Vadym</t>
  </si>
  <si>
    <t>Byung-hun Lee</t>
  </si>
  <si>
    <t>Byung-hun Lee, Min-a Shin</t>
  </si>
  <si>
    <t>Things go wrong for a high ranking mobster when he doesn't proceed by his boss's orders.</t>
  </si>
  <si>
    <t>Things go wrong for a high ranking</t>
  </si>
  <si>
    <t>tt0457297</t>
  </si>
  <si>
    <t>The Butterfly Effect 2</t>
  </si>
  <si>
    <t>John R. Leonetti</t>
  </si>
  <si>
    <t>Michael D. Weiss, John Frankenheimer</t>
  </si>
  <si>
    <t>Eric Lively, Erica Durance, Dustin Milligan, Gina Holden, David Lewis, Andrew Airlie, Chris Gauthier, Susan Hogan, JR Bourne, Lindsay Maxwell, Zoran Vukelic, Jerry Wasserman, John Mann, Tom Bulmer, Veena Sood</t>
  </si>
  <si>
    <t>Eric Lively</t>
  </si>
  <si>
    <t>Eric Lively, Erica Durance</t>
  </si>
  <si>
    <t>Nick Larson discovers a supernatural way to alter his life and travel back in time to key moments in his life by looking at photographs.</t>
  </si>
  <si>
    <t>Nick Larson discovers a supernatural</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</si>
  <si>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</si>
  <si>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</si>
  <si>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</si>
  <si>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</si>
  <si>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Will Ferrell, Anna Friel</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</si>
  <si>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</si>
  <si>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On his latest expedition, Dr.</t>
  </si>
  <si>
    <t>tt0457419</t>
  </si>
  <si>
    <t>Mr. Magorium's Wonder Emporium</t>
  </si>
  <si>
    <t>25/01/2008</t>
  </si>
  <si>
    <t>Ted Ludzik, Natalie Portman, Zach Mills, Dustin Hoffman, Madalena Brancatella, Paula Boudreau, Mike Realba, Steve Whitmire, Liam Powley-Webster, Marcia Bennett, Jason Bateman, Oliver Masuda, Samantha Harvey, Jesse Bostick, Isaac Durnford</t>
  </si>
  <si>
    <t>Ted Ludzik</t>
  </si>
  <si>
    <t>Ted Ludzik, Natalie Portman</t>
  </si>
  <si>
    <t>The young apprentice of a magical, eccentric toy store owner learns to believe in herself, and in her friends, upon learning some grave news about the future.</t>
  </si>
  <si>
    <t>The young apprentice of a magical,</t>
  </si>
  <si>
    <t>tt0457430</t>
  </si>
  <si>
    <t>El laberinto del fauno</t>
  </si>
  <si>
    <t>Ivana Baquero, Sergi L√≥pez, Maribel Verd√∫, Doug Jones, Ariadna Gil, √Ålex Angulo, Manolo Solo, C√©sar Vea, Roger Casamajor, Ivan Massagu√©, Gonzalo Uriarte, Eusebio L√°zaro, Francisco Vidal, Juanjo Cucal√≥n, Lina Mira</t>
  </si>
  <si>
    <t>Ivana Baquero</t>
  </si>
  <si>
    <t>Ivana Baquero, Sergi L√≥pez</t>
  </si>
  <si>
    <t>In the Falangist Spain of 1944, the bookish young stepdaughter of a sadistic army officer escapes into an eerie but captivating fantasy world.</t>
  </si>
  <si>
    <t>In the Falangist Spain of 1944,</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</si>
  <si>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</si>
  <si>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</si>
  <si>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</si>
  <si>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</si>
  <si>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Halle Berry, Bruce Willis</t>
  </si>
  <si>
    <t>A journalist goes undercover to ferret out businessman Harrison Hill as her childhood friend's killer. Posing as one of his temps, she enters into a game of online cat-and-mouse.</t>
  </si>
  <si>
    <t>A journalist goes undercover to</t>
  </si>
  <si>
    <t>tt0457495</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</si>
  <si>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</si>
  <si>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</si>
  <si>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</si>
  <si>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Sarah Bolger</t>
  </si>
  <si>
    <t>Sarah Bolger, Robbie Coltrane</t>
  </si>
  <si>
    <t>After the death of his uncle, the 14-year-old schoolboy Alex Rider is forced by the Special Operations Division of the UK's secret intelligence service, MI6, into a mission which will save millions of lives.</t>
  </si>
  <si>
    <t>After the death of his uncle,</t>
  </si>
  <si>
    <t>tt0457510</t>
  </si>
  <si>
    <t>Nacho Libre</t>
  </si>
  <si>
    <t>Jack Black, Ana de la Reguera, H√©ctor Jim√©nez, Darius Rose, Moises Arias, Diego Eduardo Gomez, Carlos Maycotte, Richard Montoya, Cesar Gonzalez, Rafael Montalvo, Julio Sandoval, Ventura 'Tigre Hispano' Lahoz, Felipe Jesus 'Terror Chino' Hernandez, Enrique Mu√±oz, Carla Jimenez</t>
  </si>
  <si>
    <t>Jack Black, Ana de la Reguera</t>
  </si>
  <si>
    <t>Berated all his life by those around him, a monk follows his dream and dons a mask to moonlight as a Luchador (Mexican wrestler).</t>
  </si>
  <si>
    <t>Berated all his life by those</t>
  </si>
  <si>
    <t>tt0457513</t>
  </si>
  <si>
    <t>Scoop</t>
  </si>
  <si>
    <t>Jim Dunk, Robert Bathurst, Geoff Bell, Christopher Fulford, Nigel Lindsay, Ian McShane, Fenella Woolgar, Pete Mastin, Doreen Mantle, David Schneider, Meera Syal, Kevin McNally, Robyn Kerr, Richard Stirling, Scarlett Johansson</t>
  </si>
  <si>
    <t>Jim Dunk</t>
  </si>
  <si>
    <t>Jim Dunk, Robert Bathurst</t>
  </si>
  <si>
    <t>An American journalism student in London scoops a big story, and begins an affair with an aristocrat as the incident unfurls.</t>
  </si>
  <si>
    <t>An American journalism student</t>
  </si>
  <si>
    <t>tt0457572</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</si>
  <si>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</si>
  <si>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</si>
  <si>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</si>
  <si>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</si>
  <si>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David Kaye</t>
  </si>
  <si>
    <t>David Kaye, Jan Skorzewski</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</si>
  <si>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</si>
  <si>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Space radiation turns the dead</t>
  </si>
  <si>
    <t>tt0457655</t>
  </si>
  <si>
    <t>Efter brylluppet</t>
  </si>
  <si>
    <t>Denmark, Sweden, UK, Norway</t>
  </si>
  <si>
    <t>Mads Mikkelsen, Neeral Mulchandani, Tanya Sharma, Swini Khara, Meenal Patel, Vallabh Gada, Hitesh Kotak, Suhita Thatte, Rolf Lassg√•rd, Dispesh Mistry, Shivam Vichare, Frederik Gullits Ernst, Kristian Gullits Ernst, Sidse Babett Knudsen, Mona Malm</t>
  </si>
  <si>
    <t>Mads Mikkelsen, Neeral Mulchandani</t>
  </si>
  <si>
    <t>A manager of an orphanage in India is sent to Copenhagen, Denmark, where he discovers a life-altering family secret.</t>
  </si>
  <si>
    <t>A manager of an orphanage in India</t>
  </si>
  <si>
    <t>tt0457939</t>
  </si>
  <si>
    <t>The Holiday</t>
  </si>
  <si>
    <t>Cameron Diaz, Kate Winslet, Jude Law, Jack Black, Eli Wallach, Edward Burns, Rufus Sewell, Miffy Englefield, Emma Pritchard, Sarah Parish, Shannyn Sossamon, Bill Macy, Shelley Berman, Kathryn Hahn, John Krasinski</t>
  </si>
  <si>
    <t>Cameron Diaz, Kate Winslet</t>
  </si>
  <si>
    <t>Two women troubled with guy-problems swap homes in each other's countries, where they each meet a local guy and fall in love.</t>
  </si>
  <si>
    <t>Two women troubled with guy-problems</t>
  </si>
  <si>
    <t>tt0458339</t>
  </si>
  <si>
    <t>Captain America: The First Avenger</t>
  </si>
  <si>
    <t>22/07/2011</t>
  </si>
  <si>
    <t>Christopher Markus, Stephen McFeely</t>
  </si>
  <si>
    <t>Chris Evans, Hayley Atwell, Sebastian Stan, Tommy Lee Jones, Hugo Weaving, Dominic Cooper, Richard Armitage, Stanley Tucci, Samuel L. Jackson, Toby Jones, Neal McDonough, Derek Luke, Kenneth Choi, JJ Feild, Bruno Ricci</t>
  </si>
  <si>
    <t>Chris Evans, Hayley Atwell</t>
  </si>
  <si>
    <t>Steve Rogers, a rejected military soldier, transforms into Captain America after taking a dose of a "Super-Soldier serum". But being Captain America comes at a price as he attempts to take down a war monger and a terrorist organization.</t>
  </si>
  <si>
    <t>Steve Rogers, a rejected military</t>
  </si>
  <si>
    <t>tt0458352</t>
  </si>
  <si>
    <t>The Devil Wears Prada</t>
  </si>
  <si>
    <t>David Frankel</t>
  </si>
  <si>
    <t>Aline Brosh McKenna, Lauren Weisberger</t>
  </si>
  <si>
    <t>Meryl Streep, Anne Hathaway, Emily Blunt, Stanley Tucci, Simon Baker, Adrian Grenier, Tracie Thoms, Rich Sommer, Daniel Sunjata, David Marshall Grant, James Naughton, Tibor Feldman, Rebecca Mader, Jimena Hoyos, Gisele B√ºndchen</t>
  </si>
  <si>
    <t>Meryl Streep</t>
  </si>
  <si>
    <t>Meryl Streep, Anne Hathaway</t>
  </si>
  <si>
    <t>A smart but sensible new graduate lands a job as an assistant to Miranda Priestly, the demanding editor-in-chief of a high fashion magazine.</t>
  </si>
  <si>
    <t>A smart but sensible new graduate</t>
  </si>
  <si>
    <t>tt0458364</t>
  </si>
  <si>
    <t>Fast Track</t>
  </si>
  <si>
    <t>Jesse Peretz</t>
  </si>
  <si>
    <t>Zach Braff, Amanda Peet, Jason Bateman, Charles Grodin, Mia Farrow, Lucian Maisel, Donal Logue, Amy Poehler, Fred Armisen, Bob Stephenson, Yaffit Hallely, Josh Charles, Marin Hinkle, Yul Vazquez, Michael Lawson</t>
  </si>
  <si>
    <t>Zach Braff, Amanda Peet</t>
  </si>
  <si>
    <t>A slacker is forced to work for his father-in-law after his pregnant wife steps away from her high-paying job.</t>
  </si>
  <si>
    <t>A slacker is forced to work for</t>
  </si>
  <si>
    <t>tt0458367</t>
  </si>
  <si>
    <t>Right at Your Door</t>
  </si>
  <si>
    <t>Chris Gorak</t>
  </si>
  <si>
    <t>Mary McCormack, Rory Cochrane, Tony Perez, Scotty Noyd Jr., Jon Huertas, Max Kasch, David Richards, Nina Barry, Ed Martin, Jenny O'Hara, Will McCormack, Hector Luis Bustamante, Soledad St. Hilaire, Alejandra Flores, Nigel Gibbs</t>
  </si>
  <si>
    <t>Mary McCormack</t>
  </si>
  <si>
    <t>Mary McCormack, Rory Cochrane</t>
  </si>
  <si>
    <t>A dirty bomb goes off in Los Angeles, jamming freeways and spreading a toxic cloud.</t>
  </si>
  <si>
    <t>A dirty bomb goes off in Los Angeles,</t>
  </si>
  <si>
    <t>tt0458413</t>
  </si>
  <si>
    <t>A Long Way Down</t>
  </si>
  <si>
    <t>20/03/2014</t>
  </si>
  <si>
    <t>Pascal Chaumeil</t>
  </si>
  <si>
    <t>Nick Hornby, Jack Thorne</t>
  </si>
  <si>
    <t>Pierce Brosnan, Toni Collette, Imogen Poots, Aaron Paul, Zara White, Joe Cole, Evelyn Duah, Therese Bradley, Sam Neill, Priyanga Burford, Josef Altin, Diana Kent, Rosamund Pike, Shola Adewusi, Ilan Goodman</t>
  </si>
  <si>
    <t>Pierce Brosnan, Toni Collette</t>
  </si>
  <si>
    <t>Four people meet on New Year's Eve, and form a surrogate family to help one another with the difficulties of their lives.</t>
  </si>
  <si>
    <t>Four people meet on New Year's</t>
  </si>
  <si>
    <t>tt0458481</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</si>
  <si>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</si>
  <si>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</si>
  <si>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</si>
  <si>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Mickey Rourke, Jessica Alba</t>
  </si>
  <si>
    <t>Some of Sin City's most hard-boiled citizens cross paths with a few of its more reviled inhabitants.</t>
  </si>
  <si>
    <t>Some of Sin City's most hard-boiled</t>
  </si>
  <si>
    <t>tt0458525</t>
  </si>
  <si>
    <t>X-Men Origins: Wolverine</t>
  </si>
  <si>
    <t>29/04/2009</t>
  </si>
  <si>
    <t>Gavin Hood</t>
  </si>
  <si>
    <t>David Benioff, Skip Woods</t>
  </si>
  <si>
    <t>Hugh Jackman, Liev Schreiber, Danny Huston, Will.i.am, Lynn Collins, Kevin Durand, Dominic Monaghan, Taylor Kitsch, Daniel Henney, Ryan Reynolds, Tim Pocock, Julia Blake, Max Cullen, Troye Sivan, Michael-James Olsen</t>
  </si>
  <si>
    <t>Hugh Jackman, Liev Schreiber</t>
  </si>
  <si>
    <t>The early years of James Logan, featuring his rivalry with his brother Victor Creed, his service in the special forces team Weapon X, and his experimentation into the metal-lined mutant Wolverine.</t>
  </si>
  <si>
    <t>The early years of James Logan,</t>
  </si>
  <si>
    <t>tt0460740</t>
  </si>
  <si>
    <t>Cashback</t>
  </si>
  <si>
    <t>Sean Ellis</t>
  </si>
  <si>
    <t>Michelle Ryan, Sean Biggerstaff, Erica Ellis, Jay Bowen, Shaun Evans, Kenneth Fahy, Stan Ellis, Katie Ball, Emilia Fox, Stuart Goodwin, Celesta Hodge, Nia Roberts, Michael Dixon, Michael Lambourne, Hatti Riemer</t>
  </si>
  <si>
    <t>Michelle Ryan</t>
  </si>
  <si>
    <t>Michelle Ryan, Sean Biggerstaff</t>
  </si>
  <si>
    <t>After a painful breakup, Ben develops insomnia. To kill time, he starts working the late night shift at the local supermarket, where his artistic imagination runs wild.</t>
  </si>
  <si>
    <t>After a painful breakup, Ben develops</t>
  </si>
  <si>
    <t>tt0460745</t>
  </si>
  <si>
    <t>Chaos Theory</t>
  </si>
  <si>
    <t>16/10/2008</t>
  </si>
  <si>
    <t>Marcos Siega</t>
  </si>
  <si>
    <t>Daniel Taplitz</t>
  </si>
  <si>
    <t>Ryan Reynolds, Emily Mortimer, Stuart Townsend, Sarah Chalke, Mike Erwin, Constance Zimmer, Matreya Fedor, Elisabeth Harnois, Chris William Martin, Jovanna Burke, Christopher Jacot, Alessandro Juliani, Lisa Calder, Ty Olsson, Jocelyne Loewen</t>
  </si>
  <si>
    <t>Ryan Reynolds, Emily Mortimer</t>
  </si>
  <si>
    <t>The story of an obsessively organized efficiency expert whose life unravels in unexpected ways when fate forces him to explore the serendipitous nature of love and forgiveness.</t>
  </si>
  <si>
    <t>The story of an obsessively organized</t>
  </si>
  <si>
    <t>tt0460780</t>
  </si>
  <si>
    <t>In the Name of the King: A Dungeon Siege Tale</t>
  </si>
  <si>
    <t>27/02/2009</t>
  </si>
  <si>
    <t>Doug Taylor, Jason Rappaport</t>
  </si>
  <si>
    <t>Jason Statham, Leelee Sobieski, John Rhys-Davies, Ron Perlman, Claire Forlani, Kristanna Loken, Matthew Lillard, Brian White, Mike Dopud, Will Sanderson, Tania Saulnier, Ray Liotta, Burt Reynolds, Gabrielle Rose, Terence Kelly</t>
  </si>
  <si>
    <t>Jason Statham, Leelee Sobieski</t>
  </si>
  <si>
    <t>A man named Farmer sets out to rescue his kidnapped wife and avenge the death of his son, two acts committed by the Krugs, a race of animal-warriors who are controlled by the evil Gallian.</t>
  </si>
  <si>
    <t>A man named Farmer sets out to</t>
  </si>
  <si>
    <t>tt0460791</t>
  </si>
  <si>
    <t>The Fall</t>
  </si>
  <si>
    <t>USA, South Africa, India</t>
  </si>
  <si>
    <t>Dan Gilroy, Nico Soultanakis</t>
  </si>
  <si>
    <t>Catinca Untaru, Justine Waddell, Lee Pace, Kim Uylenbroek, Aiden Lithgow, Sean Gilder, Ronald France, Andrew Roussouw, Michael Huff, Grant Swanby, Emil Hostina, Robin Smith, Jeetu Verma, Leo Bill, Marcus Wesley</t>
  </si>
  <si>
    <t>Catinca Untaru</t>
  </si>
  <si>
    <t>Catinca Untaru, Justine Waddell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</si>
  <si>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</si>
  <si>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In a hospital on the outskirts</t>
  </si>
  <si>
    <t>tt0460792</t>
  </si>
  <si>
    <t>Fast Food Nation</t>
  </si>
  <si>
    <t>Eric Schlosser, Richard Linklater</t>
  </si>
  <si>
    <t>Wilmer Valderrama, Catalina Sandino Moreno, Ana Claudia Talanc√≥n, Juan Carlos Serr√°n, Armando Hern√°ndez, Greg Kinnear, Frank Ertl, Michael D. Conway, Mitch Baker, Ellar Coltrane, Dakota Edwards, Dana Wheeler-Nicholson, Luis Guzm√°n, Bobby Cannavale, Francisco Rosales</t>
  </si>
  <si>
    <t>Wilmer Valderrama</t>
  </si>
  <si>
    <t>Wilmer Valderrama, Catalina Sandino Moreno</t>
  </si>
  <si>
    <t>An ensemble piece examining the health risks involved in the fast food industry and its environmental and social consequences as well.</t>
  </si>
  <si>
    <t>An ensemble piece examining the</t>
  </si>
  <si>
    <t>tt0460810</t>
  </si>
  <si>
    <t>The Great Buck Howard</t>
  </si>
  <si>
    <t>Sean McGinly</t>
  </si>
  <si>
    <t>John Malkovich, Colin Hanks, Emily Blunt, Ricky Jay, Steve Zahn, Tom Hanks, Griffin Dunne, Debra Monk, Adam Scott, Patrick Fischler, Wallace Langham, Jonathan Ames, Jacquie Barnbrook, Paul Darricarrere, Terry Scannell</t>
  </si>
  <si>
    <t>John Malkovich, Colin Hanks</t>
  </si>
  <si>
    <t>A young man, much to the chagrin of his father, becomes the new assistant to an illusionist in decline.</t>
  </si>
  <si>
    <t>A young man, much to the chagrin</t>
  </si>
  <si>
    <t>tt0460829</t>
  </si>
  <si>
    <t>Inland Empire</t>
  </si>
  <si>
    <t>France, Poland, USA</t>
  </si>
  <si>
    <t>Karolina Gruszka, Krzysztof Majchrzak, Grace Zabriskie, Laura Dern, Jan Hencz, Ian Abercrombie, Karen Baird, Bellina Logan, Peter J. Lucas, Amanda Foreman, Jeremy Irons, Justin Theroux, Harry Dean Stanton, Cameron Daddo, Jerry Stahl</t>
  </si>
  <si>
    <t>Karolina Gruszka</t>
  </si>
  <si>
    <t>Karolina Gruszka, Krzysztof Majchrzak</t>
  </si>
  <si>
    <t>As an actress begins to adopt the persona of her character in a film, her world becomes nightmarish and surreal.</t>
  </si>
  <si>
    <t>As an actress begins to adopt</t>
  </si>
  <si>
    <t>tt0460890</t>
  </si>
  <si>
    <t>The Only Living Boy in New York</t>
  </si>
  <si>
    <t>Marc Webb</t>
  </si>
  <si>
    <t>Allan Loeb</t>
  </si>
  <si>
    <t>Callum Turner, Jeff Bridges, Kate Beckinsale, Pierce Brosnan, Cynthia Nixon, Kiersey Clemons, Tate Donovan, Wallace Shawn, Anh Duong, Debi Mazar, Ben Hollandsworth, John Bolger, Bill Camp, Richard Bekins, Ryan Speakman</t>
  </si>
  <si>
    <t>Callum Turner</t>
  </si>
  <si>
    <t>Callum Turner, Jeff Bridges</t>
  </si>
  <si>
    <t>Adrift in New York City, a recent college graduate's life is upended by his father's mistress.</t>
  </si>
  <si>
    <t>Adrift in New York City, a recent</t>
  </si>
  <si>
    <t>tt0460989</t>
  </si>
  <si>
    <t>The Wind that Shakes the Barley</t>
  </si>
  <si>
    <t>Ireland, UK, Germany, Italy, Spain, France, Belgium, Switzerland, Netherlands</t>
  </si>
  <si>
    <t>Cillian Murphy, P√°draic Delaney, Liam Cunningham, Orla Fitzgerald, Mary O'Riordan, Mary Murphy, Laurence Barry, Damien Kearney, Frank Bourke, Myles Horgan, Martin Lucey, Aidan O'Hare, Shane Casey, John Crean, M√°irt√≠n de C√≥g√°in</t>
  </si>
  <si>
    <t>Cillian Murphy, P√°draic Delaney</t>
  </si>
  <si>
    <t>Against the backdrop of the Irish War of Independence, two brothers fight a guerrilla war against British forces.</t>
  </si>
  <si>
    <t>Against the backdrop of the Irish</t>
  </si>
  <si>
    <t>tt0461703</t>
  </si>
  <si>
    <t>Skinwalkers</t>
  </si>
  <si>
    <t>Canada, USA, Germany</t>
  </si>
  <si>
    <t>James DeMonaco, Todd Harthan</t>
  </si>
  <si>
    <t>Jason Behr, Elias Koteas, Rhona Mitra, Natassia Malthe, Kim Coates, Sarah Carter, Tom Jackson, Matthew Knight, Rogue Johnston, Barbara Gordon, Shawn Roberts, Lyriq Bent, Christine Brubaker, Roman Podhora, Wayne Ward</t>
  </si>
  <si>
    <t>Jason Behr, Elias Koteas</t>
  </si>
  <si>
    <t>A 12 year old boy and his mother become the targets of two warring werewolf packs, each with different intentions and motives.</t>
  </si>
  <si>
    <t>A 12 year old boy and his mother</t>
  </si>
  <si>
    <t>tt0461770</t>
  </si>
  <si>
    <t>Enchanted</t>
  </si>
  <si>
    <t>Bill Kelly</t>
  </si>
  <si>
    <t>Amy Adams, Patrick Dempsey, James Marsden, Timothy Spall, Idina Menzel, Rachel Covey, Susan Sarandon, Julie Andrews, Jeff Bennett, Kevin Lima, Emma Rose Lima, Teala Dunn, Fred Tatasciore, Courtney Williams, William Huntley</t>
  </si>
  <si>
    <t>Amy Adams</t>
  </si>
  <si>
    <t>Amy Adams, Patrick Dempsey</t>
  </si>
  <si>
    <t>A young maiden in a land called Andalasia, who is prepared to be wed, is sent away to New York City by an evil Queen, where she falls in love with a lawyer.</t>
  </si>
  <si>
    <t>A young maiden in a land called</t>
  </si>
  <si>
    <t>tt0461936</t>
  </si>
  <si>
    <t>Don</t>
  </si>
  <si>
    <t>Salim Khan, Javed Akhtar</t>
  </si>
  <si>
    <t>Shah Rukh Khan, Priyanka Chopra, Arjun Rampal, Isha Koppikar, Boman Irani, Om Puri, Pavan Malhotra, Rajesh Khattar, Tanay Chheda, Kareena Kapoor, Chunky Pandey, Diwakar Pundir, Sandrine Verrier Seth, Sidhart Jyoti, Shamsher Sidhu</t>
  </si>
  <si>
    <t>Shah Rukh Khan, Priyanka Chopra</t>
  </si>
  <si>
    <t>Vijay is recruited by a police officer to masquerade as his lookalike Don, the leader of an international gang of smugglers. Things go wrong when the officer is killed and Vijay is left to fend for himself.</t>
  </si>
  <si>
    <t>Vijay is recruited by a police</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</si>
  <si>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</si>
  <si>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</si>
  <si>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</si>
  <si>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Samuel L. Jackson, Christina Ricci</t>
  </si>
  <si>
    <t>A God-fearing bluesman takes to a wild young woman who, as a victim of childhood sexual abuse, looks everywhere for love, never quite finding it.</t>
  </si>
  <si>
    <t>A God-fearing bluesman takes to</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</si>
  <si>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</si>
  <si>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</si>
  <si>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</si>
  <si>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</si>
  <si>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Cedric the Entertainer</t>
  </si>
  <si>
    <t>An amnesiac wakes up in a hotel room next to a dead FBI agent and $250,000. Is the sexy lady in the lobby his wife? Is he a spy or a cleaner?</t>
  </si>
  <si>
    <t>An amnesiac wakes up in a hotel</t>
  </si>
  <si>
    <t>tt0462244</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</si>
  <si>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</si>
  <si>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</si>
  <si>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</si>
  <si>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</si>
  <si>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Cuba Gooding Jr., Lochlyn Munro</t>
  </si>
  <si>
    <t>Seeking to offer his son the satisfying summer camp experience that eluded him as a child, the operator of a neighborhood daycare center opens his own camp, only to face financial hardship and stiff competition from a rival camp.</t>
  </si>
  <si>
    <t>Seeking to offer his son the satisfying</t>
  </si>
  <si>
    <t>tt0462322</t>
  </si>
  <si>
    <t>Grindhouse</t>
  </si>
  <si>
    <t>Robert Rodriguez, Eli Roth</t>
  </si>
  <si>
    <t>Robert Rodriguez, Rob Zombie</t>
  </si>
  <si>
    <t>Kurt Russell, Zo√´ Bell, Rosario Dawson, Vanessa Ferlito, Sydney Tamiia Poitier, Tracie Thoms, Rose McGowan, Jordan Ladd, Mary Elizabeth Winstead, Quentin Tarantino, Marcy Harriell, Eli Roth, Omar Doom, Michael Bacall, Monica Staggs</t>
  </si>
  <si>
    <t>Kurt Russell, Zo√´ Bell</t>
  </si>
  <si>
    <t>Quentin Tarantino and Robert Rodriguez's homage to exploitation double features in the 60s and 70s with two back-to-back cult films that include previews of coming attractions between them.</t>
  </si>
  <si>
    <t>Quentin Tarantino and Robert Rodriguez's</t>
  </si>
  <si>
    <t>tt0462335</t>
  </si>
  <si>
    <t>High-Rise</t>
  </si>
  <si>
    <t>18/03/2016</t>
  </si>
  <si>
    <t>UK, Ireland, Belgium</t>
  </si>
  <si>
    <t>Ben Wheatley</t>
  </si>
  <si>
    <t>Amy Jump, J.G. Ballard</t>
  </si>
  <si>
    <t>Tom Hiddleston, Jeremy Irons, Sienna Miller, Luke Evans, Elisabeth Moss, James Purefoy, Keeley Hawes, Peter Ferdinando, Sienna Guillory, Reece Shearsmith, Enzo Cilenti, Augustus Prew, Dan Renton Skinner, Stacy Martin, Tony Way</t>
  </si>
  <si>
    <t>Tom Hiddleston</t>
  </si>
  <si>
    <t>Tom Hiddleston, Jeremy Irons</t>
  </si>
  <si>
    <t>Life for the residents of a tower block begins to run out of control.</t>
  </si>
  <si>
    <t>Life for the residents of a tower</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</si>
  <si>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</si>
  <si>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</si>
  <si>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</si>
  <si>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</si>
  <si>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David Aaron Baker</t>
  </si>
  <si>
    <t>David Aaron Baker, John Carter</t>
  </si>
  <si>
    <t>In what would cause a fantastic media frenzy,</t>
  </si>
  <si>
    <t>In what would cause a fantastic</t>
  </si>
  <si>
    <t>tt0462395</t>
  </si>
  <si>
    <t>Larry the Cable Guy: Health Inspector</t>
  </si>
  <si>
    <t>Trent Cooper</t>
  </si>
  <si>
    <t>Jonathan Bernstein, James Greer</t>
  </si>
  <si>
    <t>Larry the Cable Guy, David Koechner, Michael Papajohn, Phyllis Alexion, Tony Hale, Thomas F. Wilson, Iris Bahr, Eric Esteban, Brooke Dillman, Joanna Cassidy, Rahman Khan, Megyn Price, Arian Ash, Bruce Bruce, Tom Hillmann</t>
  </si>
  <si>
    <t>Larry the Cable Guy</t>
  </si>
  <si>
    <t>A slovenly cable repairman becomes a big city Health Inspector, and is tasked with uncovering the source of a food poisoning epidemic.</t>
  </si>
  <si>
    <t>A slovenly cable repairman becomes</t>
  </si>
  <si>
    <t>tt0462396</t>
  </si>
  <si>
    <t>The Last Legion</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</si>
  <si>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</si>
  <si>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</si>
  <si>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</si>
  <si>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</si>
  <si>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Colin Firth, Ben Kingsley</t>
  </si>
  <si>
    <t>As the Roman empire crumbles, young Romulus Augustus flees the city and embarks on a perilous voyage to Britain to track down a legion of supporters.</t>
  </si>
  <si>
    <t>As the Roman empire crumbles,</t>
  </si>
  <si>
    <t>tt0462465</t>
  </si>
  <si>
    <t>Outlander</t>
  </si>
  <si>
    <t>Norse</t>
  </si>
  <si>
    <t>Old</t>
  </si>
  <si>
    <t>Howard McCain</t>
  </si>
  <si>
    <t>Dirk Blackman, Howard McCain</t>
  </si>
  <si>
    <t>Jim Caviezel, Sophia Myles, Jack Huston, John Hurt, Cliff Saunders, Patrick Stevenson, Aidan Devine, Ron Perlman, Bailey Maughan, John Nelles, James Preston Rogers, Scott Owen, Petra Prazak, Owen Pattison, Matt Cooke</t>
  </si>
  <si>
    <t>Jim Caviezel, Sophia Myles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</si>
  <si>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</si>
  <si>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During the reign of the Vikings,</t>
  </si>
  <si>
    <t>tt0462499</t>
  </si>
  <si>
    <t>Rambo</t>
  </si>
  <si>
    <t>Germany, USA, Thailand</t>
  </si>
  <si>
    <t>Burmese</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</si>
  <si>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</si>
  <si>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</si>
  <si>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Sylvester Stallone, Julie Benz</t>
  </si>
  <si>
    <t>In Thailand, John Rambo joins a group of mercenaries to venture into war-torn Burma, and rescue a group of Christian aid workers who were kidnapped by the ruthless local infantry unit.</t>
  </si>
  <si>
    <t>In Thailand, John Rambo joins</t>
  </si>
  <si>
    <t>tt0462504</t>
  </si>
  <si>
    <t>Rescue Dawn</t>
  </si>
  <si>
    <t>USA, Luxembourg</t>
  </si>
  <si>
    <t>Lao</t>
  </si>
  <si>
    <t>Werner Herzog</t>
  </si>
  <si>
    <t>Christian Bale, Zach Grenier, Marshall Bell, Toby Huss, Pat Healy, GQ, James Aaron Oliver, Brad Carr, Saichia Wongwiroj, Fran√ßois Chau, Teerawat Mulvilai, Yuttana Muenwaja, Kriangsak Ming-olo, Somkuan 'Kuan' Siroon, Chorn Solyda</t>
  </si>
  <si>
    <t>Christian Bale, Zach Grenier</t>
  </si>
  <si>
    <t>A U.S. fighter pilot's epic struggle of survival after being shot down on a mission over Laos during the Vietnam War.</t>
  </si>
  <si>
    <t>A U.S. fighter pilot's epic struggle</t>
  </si>
  <si>
    <t>tt0462519</t>
  </si>
  <si>
    <t>School for Scoundrels</t>
  </si>
  <si>
    <t>28/08/2009</t>
  </si>
  <si>
    <t>Billy Bob Thornton, Jon Heder, Jacinda Barrett, Michael Clarke Duncan, Sarah Silverman, David Cross, Matt Walsh, Horatio Sanz, Todd Louiso, Jon Glaser, Paul Scheer, Ben Stiller, Luis Guzm√°n, Dan Fogler, DeRay Davis</t>
  </si>
  <si>
    <t>Billy Bob Thornton, Jon Heder</t>
  </si>
  <si>
    <t>A young guy short on luck enrolls in a class to build confidence to help win over the girl of his dreams, which becomes complicated when it turns out his teacher has the same agenda.</t>
  </si>
  <si>
    <t>A young guy short on luck enrolls</t>
  </si>
  <si>
    <t>tt0462538</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</si>
  <si>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</si>
  <si>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</si>
  <si>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</si>
  <si>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</si>
  <si>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Dan Castellaneta</t>
  </si>
  <si>
    <t>Dan Castellaneta, Julie Kavner</t>
  </si>
  <si>
    <t>After Homer pollutes the town's water supply, Springfield is encased in a gigantic dome by the EPA and the Simpsons are declared fugitives.</t>
  </si>
  <si>
    <t>After Homer pollutes the town's</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</si>
  <si>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</si>
  <si>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</si>
  <si>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</si>
  <si>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</si>
  <si>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</si>
  <si>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Channing Tatum</t>
  </si>
  <si>
    <t>Channing Tatum, Jenna Dewan</t>
  </si>
  <si>
    <t>Tyler Gage receives the opportunity of a lifetime after vandalizing a performing arts school, gaining him the chance to earn a scholarship and dance with an up and coming dancer, Nora.</t>
  </si>
  <si>
    <t>Tyler Gage receives the opportunity</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</si>
  <si>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</si>
  <si>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</si>
  <si>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</si>
  <si>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</si>
  <si>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Owen Wilson, Kate Hudson</t>
  </si>
  <si>
    <t>A best man (Wilson) stays on as a houseguest with the newlyweds, much to the couple's annoyance.</t>
  </si>
  <si>
    <t>A best man (Wilson) stays on as</t>
  </si>
  <si>
    <t>tt0463854</t>
  </si>
  <si>
    <t>28 Weeks Later</t>
  </si>
  <si>
    <t>Rowan Joffe, Juan Carlos Fresnadillo</t>
  </si>
  <si>
    <t>Robert Carlyle, Rose Byrne, Jeremy Renner, Harold Perrineau, Catherine McCormack, Idris Elba, Imogen Poots, Mackintosh Muggleton, Amanda Walker, Shahid Ahmed, Garfield Morgan, Emily Beecham, Jordan El-Balawi, Meghan Popiel, Stewart Alexander</t>
  </si>
  <si>
    <t>Robert Carlyle</t>
  </si>
  <si>
    <t>Robert Carlyle, Rose Byrne</t>
  </si>
  <si>
    <t>Six months after the rage virus was inflicted on the population of Great Britain, the US Army helps to secure a small area of London for the survivors to repopulate and start again. But not everything goes according to plan.</t>
  </si>
  <si>
    <t>Six months after the rage virus</t>
  </si>
  <si>
    <t>tt0463872</t>
  </si>
  <si>
    <t>Ast√©rix aux jeux olympiques</t>
  </si>
  <si>
    <t>France, Germany, Spain, Italy, Belgium</t>
  </si>
  <si>
    <t>Fr√©d√©ric Forestier, Thomas Langmann</t>
  </si>
  <si>
    <t>G√©rard Depardieu, Clovis Cornillac, Beno√Æt Poelvoorde, Alain Delon, Vanessa Hessler, Franck Dubosc, Jos√© Garcia, St√©phane Rousseau, Jean-Pierre Cassel, Elie Semoun, Alexandre Astier, Santiago Segura, Michael Herbig, Bouli Lanners, J√©r√¥me Le Banner</t>
  </si>
  <si>
    <t>G√©rard Depardieu, Clovis Cornillac</t>
  </si>
  <si>
    <t>Ast√©rix and Ob√©lix compete at the Olympics in order to help their friend Lovesix marry Princess Irina. Brutus also tries to win the game with his own team and get rid of his father Julius Caesar.</t>
  </si>
  <si>
    <t>Ast√©rix and Ob√©lix compete at</t>
  </si>
  <si>
    <t>EUR 78000000</t>
  </si>
  <si>
    <t>tt0463985</t>
  </si>
  <si>
    <t>The Fast and the Furious: Tokyo Drift</t>
  </si>
  <si>
    <t>Chris Morgan</t>
  </si>
  <si>
    <t>Lucas Black, Damien Marzette, Trula M. Marcus, Zachery Ty Bryan, Brandon Brendel, Daniel Booko, David V. Thomas, Amber Stevens West, Ashika Gogna, Christian Salazar, Kevin Caira, Trey Sanford, Danny Ray McDonald II, Nikki Griffin, Vincent Laresca</t>
  </si>
  <si>
    <t>Lucas Black</t>
  </si>
  <si>
    <t>Lucas Black, Damien Marzette</t>
  </si>
  <si>
    <t>A teenager becomes a major competitor in the world of drift racing after moving in with his father in Tokyo to avoid a jail sentence in America.</t>
  </si>
  <si>
    <t>A teenager becomes a major competitor</t>
  </si>
  <si>
    <t>tt0463998</t>
  </si>
  <si>
    <t>Freedom Writers</t>
  </si>
  <si>
    <t>Richard LaGravenese, Freedom Writers</t>
  </si>
  <si>
    <t>Hilary Swank, Patrick Dempsey, Scott Glenn, Imelda Staunton, April Hernandez Castillo, Mario, Kristin Herrera, Jaclyn Ngan, Sergio Montalvo, Jason Finn, Deance Wyatt, Vanetta Smith, Gabriel Chavarria, Hunter Parrish, Antonio Garc√≠a</t>
  </si>
  <si>
    <t>Hilary Swank, Patrick Dempsey</t>
  </si>
  <si>
    <t>A young teacher inspires her class of at-risk students to learn tolerance, apply themselves and pursue education beyond high school.</t>
  </si>
  <si>
    <t>A young teacher inspires her class</t>
  </si>
  <si>
    <t>tt0464041</t>
  </si>
  <si>
    <t>The Lazarus Project</t>
  </si>
  <si>
    <t>John Glenn</t>
  </si>
  <si>
    <t>John Glenn, Evan Astrowsky</t>
  </si>
  <si>
    <t>Paul Walker, Piper Perabo, Brooklynn Proulx, Bob Gunton, Lambert Wilson, Linda Cardellini, Tony Curran, Malcolm Goodwin, Ross McMillan, Aaron Hughes, Sean Skene, John Callander, Shawn Hatosy, Alex Sol, Peter Jordan</t>
  </si>
  <si>
    <t>Paul Walker, Piper Perabo</t>
  </si>
  <si>
    <t>A former criminal is drawn into a criminal endeavor and subsequently finds himself living an inexplicable new life working at a psychiatric facility.</t>
  </si>
  <si>
    <t>A former criminal is drawn into</t>
  </si>
  <si>
    <t>tt0464049</t>
  </si>
  <si>
    <t>The History Boys</t>
  </si>
  <si>
    <t>Alan Bennett, Alan Bennett</t>
  </si>
  <si>
    <t>Samuel Anderson, James Corden, Stephen Campbell Moore, Richard Griffiths, Frances de la Tour, Andrew Knott, Russell Tovey, Jamie Parker, Dominic Cooper, Samuel Barnett, Sacha Dhawan, Clive Merrison, Penelope Wilton, Adrian Scarborough, Georgia Taylor</t>
  </si>
  <si>
    <t>Samuel Anderson</t>
  </si>
  <si>
    <t>Samuel Anderson, James Corden</t>
  </si>
  <si>
    <t>An unruly class of gifted and charming teenage boys are taught by two eccentric and innovative teachers, as their headmaster pushes for them all to get accepted into Oxford or Cambridge.</t>
  </si>
  <si>
    <t>An unruly class of gifted and</t>
  </si>
  <si>
    <t>tt0464141</t>
  </si>
  <si>
    <t>El orfanato</t>
  </si>
  <si>
    <t>Spain, Mexico</t>
  </si>
  <si>
    <t>J.A. Bayona</t>
  </si>
  <si>
    <t>Sergio G. S√°nchez</t>
  </si>
  <si>
    <t>Bel√©n Rueda, Fernando Cayo, Roger Pr√≠ncep, Mabel Rivera, Montserrat Carulla, Andr√©s Gertr√∫dix, Edgar Vivar, √ìscar Casas, Mireia Renau, Georgina Avellaneda, Carla Gordillo, Alejandro Camps, Carmen L√≥pez, √ìscar Lara, Geraldine Chaplin</t>
  </si>
  <si>
    <t>Bel√©n Rueda</t>
  </si>
  <si>
    <t>Bel√©n Rueda, Fernando Cayo</t>
  </si>
  <si>
    <t>A woman brings her family back to her childhood home, which used to be an orphanage for handicapped children. Before long, her son starts to communicate with an invisible new friend.</t>
  </si>
  <si>
    <t>A woman brings her family back</t>
  </si>
  <si>
    <t>EUR 3400000</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</si>
  <si>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</si>
  <si>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</si>
  <si>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</si>
  <si>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</si>
  <si>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Richard Dreyfuss</t>
  </si>
  <si>
    <t>Richard Dreyfuss, Ving Rhames</t>
  </si>
  <si>
    <t>After a sudden underwater tremor sets free scores of the prehistoric man-eating fish, an unlikely group of strangers must band together to stop themselves from becoming fish food for the area's new razor-toothed residents.</t>
  </si>
  <si>
    <t>After a sudden underwater tremor</t>
  </si>
  <si>
    <t>tt0464196</t>
  </si>
  <si>
    <t>Severance</t>
  </si>
  <si>
    <t>UK, Germany, Hungary</t>
  </si>
  <si>
    <t>James Moran, Christopher Smith</t>
  </si>
  <si>
    <t>Toby Stephens, Claudie Blakley, Andy Nyman, Babou Ceesay, Tim McInnerny, Laura Harris, Danny Dyer, David Gilliam, Julianna Drajk√≥, Judit Viktor, S√°ndor Boros, Levente T√∂rk√∂ly, J√°nos Ol√°h, Attila Ferencz, Bela Kasi</t>
  </si>
  <si>
    <t>Toby Stephens</t>
  </si>
  <si>
    <t>Toby Stephens, Claudie Blakley</t>
  </si>
  <si>
    <t>During a team-building retreat in the mountains a group of sales representatives are hunted down one by one.</t>
  </si>
  <si>
    <t>During a team-building retreat</t>
  </si>
  <si>
    <t>tt0464913</t>
  </si>
  <si>
    <t>OSS 117: Le Caire, nid d'espions</t>
  </si>
  <si>
    <t>19/04/2006</t>
  </si>
  <si>
    <t>Michel Hazanavicius</t>
  </si>
  <si>
    <t>Jean-Fran√ßois Halin, Jean Bruce</t>
  </si>
  <si>
    <t>Jean Dujardin, Fran√ßois Damiens, Khalid Maadour, Youssef Hamid, Ars√®ne Mosca, Constantin Alexandrov, Claude Brosset, Laurent Bateau, Sa√Ød Amadis, Eric Prat, Abdellah Moundy, Philippe Lefebvre, Richard Sammel, Aure Atika, B√©r√©nice Bejo</t>
  </si>
  <si>
    <t>Jean Dujardin</t>
  </si>
  <si>
    <t>Jean Dujardin, Fran√ßois Damiens</t>
  </si>
  <si>
    <t>Secret agent OSS 117 foils Nazis, beds local beauties, and brings peace to the Middle East.</t>
  </si>
  <si>
    <t>Secret agent OSS 117 foils Nazis,</t>
  </si>
  <si>
    <t>EUR 14000000</t>
  </si>
  <si>
    <t>tt0465142</t>
  </si>
  <si>
    <t>American Dreamz</t>
  </si>
  <si>
    <t>Hugh Grant, Dennis Quaid, Mandy Moore, Willem Dafoe, Chris Klein, Jennifer Coolidge, Sam Golzari, Marcia Gay Harden, Seth Meyers, John Cho, Judy Greer, Bernard White, Winter Jones, Noureen DeWulf, Shohreh Aghdashloo</t>
  </si>
  <si>
    <t>Hugh Grant, Dennis Quaid</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</si>
  <si>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</si>
  <si>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The new season of "American Dreamz,"</t>
  </si>
  <si>
    <t>tt0465203</t>
  </si>
  <si>
    <t>Ils</t>
  </si>
  <si>
    <t>24/04/2007</t>
  </si>
  <si>
    <t>France, Romania</t>
  </si>
  <si>
    <t>Olivia Bonamy, Micha√´l Cohen, Adriana Mocca, Maria Roman, Camelia Maxim, Alexandru Boghiu, Emanuel Stefanuc, Horia Ioan, Stefan Cornic, George Iulian</t>
  </si>
  <si>
    <t>Olivia Bonamy</t>
  </si>
  <si>
    <t>Olivia Bonamy, Micha√´l Cohen</t>
  </si>
  <si>
    <t>Lucas and Clementine live peacefully in their isolated country house, but one night they wake up to strange noise... they're not alone... and a group of hooded assailants begin to terrorize them throughout the night.</t>
  </si>
  <si>
    <t>Lucas and Clementine live peacefully</t>
  </si>
  <si>
    <t>tt0465234</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</si>
  <si>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</si>
  <si>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</si>
  <si>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</si>
  <si>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Nicolas Cage, Justin Bartha</t>
  </si>
  <si>
    <t>Benjamin Gates must follow a clue left in</t>
  </si>
  <si>
    <t>Benjamin Gates must follow a clue</t>
  </si>
  <si>
    <t>tt0465430</t>
  </si>
  <si>
    <t>The Cottage</t>
  </si>
  <si>
    <t>Paul Andrew Williams</t>
  </si>
  <si>
    <t>Andy Serkis, Reece Shearsmith, Jennifer Ellison, Steven O'Donnell, James Bierman, Cat Meacher, Danny Nussbaum, Logan Wong, Jonathan Chan-Pensley, Simon Schatzberger, Doug Bradley, Dave Legeno, Katy Murphy, Georgia Groome, Eden Watson</t>
  </si>
  <si>
    <t>Andy Serkis</t>
  </si>
  <si>
    <t>Andy Serkis, Reece Shearsmith</t>
  </si>
  <si>
    <t>In a remote part of the countryside, a bungled kidnapping turns into a living nightmare for four central characters when they cross paths with a psychopathic farmer and all hell breaks ...</t>
  </si>
  <si>
    <t>In a remote part of the countryside,</t>
  </si>
  <si>
    <t>tt0465436</t>
  </si>
  <si>
    <t>December Boys</t>
  </si>
  <si>
    <t>20/09/2007</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</si>
  <si>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</si>
  <si>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</si>
  <si>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</si>
  <si>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</si>
  <si>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Daniel Radcliffe, Lee Cormie</t>
  </si>
  <si>
    <t>One summer, four orphans boys who have grown to be the closest of friends find themselves competing for the attention of the same family.</t>
  </si>
  <si>
    <t>One summer, four orphans boys</t>
  </si>
  <si>
    <t>tt0465494</t>
  </si>
  <si>
    <t>Hitman</t>
  </si>
  <si>
    <t>Xavier Gens</t>
  </si>
  <si>
    <t>Timothy Olyphant, Dougray Scott, Olga Kurylenko, Robert Knepper, Ulrich Thomsen, Henry Ian Cusick, Michael Offei, Christian Erickson, Eriq Ebouaney, Joe Sheridan, James Faulkner, Jean-Marc Bellu, Nicky Naud√©, Abdou Sagna, Ilya Nikitenko</t>
  </si>
  <si>
    <t>Timothy Olyphant, Dougray Scott</t>
  </si>
  <si>
    <t>A gun-for-hire known only as Agent 47 hired by a group known only as 'The Organization' is ensnared in a political conspiracy, which finds him pursued by both Interpol and the Russian military as he treks across Russia and Eastern Europe.</t>
  </si>
  <si>
    <t>A gun-for-hire known only as Agent</t>
  </si>
  <si>
    <t>tt0465502</t>
  </si>
  <si>
    <t>Igor</t>
  </si>
  <si>
    <t>19/09/2008</t>
  </si>
  <si>
    <t>Tony Leondis</t>
  </si>
  <si>
    <t>Chris McKenna, Tony Leondis</t>
  </si>
  <si>
    <t>John Cusack, Myleene Klass, Robin Howard, Matt McKenna, John Cleese, Steve Buscemi, Sean Hayes, Jess Harnell, Eddie Izzard, Jennifer Coolidge, Jay Leno, Molly Shannon, Zo√´ Bright, Sophia Eraklis, A. Cheron Hall</t>
  </si>
  <si>
    <t>John Cusack, Myleene Klass</t>
  </si>
  <si>
    <t>Animated fable about a clich√© hunchbacked evil scientist's assistant who aspires to become a scientist himself, much to the displeasure of the rest of the evil science community.</t>
  </si>
  <si>
    <t>Animated fable about a clich√©</t>
  </si>
  <si>
    <t>tt0465538</t>
  </si>
  <si>
    <t>Michael Clayton</t>
  </si>
  <si>
    <t>Tony Gilroy</t>
  </si>
  <si>
    <t>Tom Wilkinson, Michael O'Keefe, Sydney Pollack, Danielle Skraastad, Tilda Swinton, George Clooney, Wai Chan, Alberto Vazquez, Brian Koppelman, Tom McCarthy, Denis O'Hare, Julie White, Austin Williams, Jennifer Van Dyck, Frank Wood</t>
  </si>
  <si>
    <t>Tom Wilkinson, Michael O'Keefe</t>
  </si>
  <si>
    <t>A law firm brings in its "fixer" to remedy the situation after a lawyer has a breakdown while representing a chemical company that he knows is guilty in a multibillion-dollar class action suit.</t>
  </si>
  <si>
    <t>A law firm brings in its "fixer"</t>
  </si>
  <si>
    <t>tt0465551</t>
  </si>
  <si>
    <t>Notes on a Scandal</t>
  </si>
  <si>
    <t>Patrick Marber, Zo√´ Heller</t>
  </si>
  <si>
    <t>Judi Dench, Cate Blanchett, Tom Georgeson, Michael Maloney, Joanna Scanlan, Shaun Parkes, Emma Kennedy, Syreeta Kumar, Andrew Simpson, Phil Davis, Wendy Nottingham, Tameka Empson, Leon Skinner, Bill Nighy, Juno Temple</t>
  </si>
  <si>
    <t>Judi Dench, Cate Blanchett</t>
  </si>
  <si>
    <t>A veteran high school teacher befriends a younger art teacher, who is having an affair with one of her fifteen-year-old students. However, her intentions with this new "friend" also go well beyond a platonic friendship.</t>
  </si>
  <si>
    <t>A veteran high school teacher</t>
  </si>
  <si>
    <t>tt0465580</t>
  </si>
  <si>
    <t>Push</t>
  </si>
  <si>
    <t>27/03/2009</t>
  </si>
  <si>
    <t>David Bourla</t>
  </si>
  <si>
    <t>Colin Ford, Joel Gretsch, Djimon Hounsou, Dakota Fanning, Robert Tsonos, Brandon Rhea, Camilla Belle, Neil Jackson, Chris Evans, Kai Cheung Leung, Hsin Nan Hung, Corey Stoll, Scott Michael Campbell, Wai-Man Tam, Hal Yamanouchi</t>
  </si>
  <si>
    <t>Colin Ford</t>
  </si>
  <si>
    <t>Colin Ford, Joel Gretsch</t>
  </si>
  <si>
    <t>Two young Americans with special abilities must race to find a girl in Hong Kong before a shadowy government organization called Division does.</t>
  </si>
  <si>
    <t>Two young Americans with special</t>
  </si>
  <si>
    <t>tt0465602</t>
  </si>
  <si>
    <t>Shoot 'Em Up</t>
  </si>
  <si>
    <t>Clive Owen, Paul Giamatti, Monica Bellucci, Stephen McHattie, Greg Bryk, Daniel Pilon, Sidney Mende-Gibson, Lucas Mende-Gibson, Kaylyn Yellowlees, Ramona Pringle, Julian Richings, Tony Munch, Scott McCord, Wiley M. Pickett, Stephen R. Hart</t>
  </si>
  <si>
    <t>Clive Owen, Paul Giamatti</t>
  </si>
  <si>
    <t>A man named Mr. Smith delivers a woman's baby during a shootout, and is then called upon to protect the newborn from the army of gunmen.</t>
  </si>
  <si>
    <t>A man named Mr. Smith delivers</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</si>
  <si>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</si>
  <si>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</si>
  <si>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</si>
  <si>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</si>
  <si>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Uma Thurman, Luke Wilson</t>
  </si>
  <si>
    <t>When a regular guy dumps a superhero for her neediness, she uses her powers to make his life a living hell.</t>
  </si>
  <si>
    <t>When a regular guy dumps a superhero</t>
  </si>
  <si>
    <t>tt0466342</t>
  </si>
  <si>
    <t>Date Movie</t>
  </si>
  <si>
    <t>26/06/2006</t>
  </si>
  <si>
    <t>Aaron Seltzer, Jason Friedberg</t>
  </si>
  <si>
    <t>Jason Friedberg, Aaron Seltzer</t>
  </si>
  <si>
    <t>Alyson Hannigan, Adam Campbell, Sophie Monk, Eddie Griffin, Meera Simhan, Fred Willard, Jennifer Coolidge, Marie Matiko, Judah Friedlander, Carmen Electra, Tony Cox, Mauricio Sanchez, Beverly Polcyn, Valery M. Ortiz, Charlie Dell</t>
  </si>
  <si>
    <t>Alyson Hannigan</t>
  </si>
  <si>
    <t>Alyson Hannigan, Adam Campbell</t>
  </si>
  <si>
    <t>Spoof of romantic comedies which focuses on a man, his crush, his parents, and her father.</t>
  </si>
  <si>
    <t>Spoof of romantic comedies which</t>
  </si>
  <si>
    <t>tt0466460</t>
  </si>
  <si>
    <t>Khosla Ka Ghosla!</t>
  </si>
  <si>
    <t>Dibakar Banerjee</t>
  </si>
  <si>
    <t>Jaideep Sahni</t>
  </si>
  <si>
    <t>Anupam Kher, Boman Irani, Parvin Dabas, Tara Sharma, Navin Nischol, Kiran Juneja, Ranvir Shorey, Vinod Nagpal, Vinay Pathak, Nitish Pandey, Rajendra Sethi, Rajesh Sharma, Roopam Bajwa, Anusha Lal, Irfan Mir Sarkh Noor</t>
  </si>
  <si>
    <t>Anupam Kher</t>
  </si>
  <si>
    <t>Anupam Kher, Boman Irani</t>
  </si>
  <si>
    <t>A Delhi based retired middle class man tries half-heartedly to get his land back from a swindling property dealer with the help of his sons and their friends.</t>
  </si>
  <si>
    <t>A Delhi based retired middle class</t>
  </si>
  <si>
    <t>tt0466816</t>
  </si>
  <si>
    <t>Hallam Foe</t>
  </si>
  <si>
    <t>Peter Jinks, David Mackenzie</t>
  </si>
  <si>
    <t>Jamie Bell, Ruth Milne, John Paul Lawler, Claire Forlani, Lucy Holt, Ciar√°n Hinds, Malcolm Shields, John Comerford, Gerry Cleary, Paul Blair, Neil McKinven, Sophia Myles, Jamie Sives, Maurice Ro√´ves, Stuart Hepburn</t>
  </si>
  <si>
    <t>Jamie Bell, Ruth Milne</t>
  </si>
  <si>
    <t>Hallam's talent for spying on people reveals his darkest fears-and his most peculiar desires. Driven to expose the true cause of his mother's death, he instead finds himself searching the rooftops of the city for love.</t>
  </si>
  <si>
    <t>Hallam's talent for spying on</t>
  </si>
  <si>
    <t>GBP 3800000</t>
  </si>
  <si>
    <t>tt0466839</t>
  </si>
  <si>
    <t>I Could Never Be Your Woman</t>
  </si>
  <si>
    <t>Michelle Pfeiffer, Paul Rudd, Saoirse Ronan, Stacey Dash, Fred Willard, Jon Lovitz, Sarah Alexander, Tracey Ullman, Yasmin Paige, Rory Copus, O-T Fagbenle, Jayden Berry-Garvey, Iddo Goldberg, Noah Lee Margetts, Jonathan Ryland</t>
  </si>
  <si>
    <t>Michelle Pfeiffer, Paul Rudd</t>
  </si>
  <si>
    <t>A mother falls for a younger man while her daughter falls in love for the first time. Mother Nature messes with their fates.</t>
  </si>
  <si>
    <t>A mother falls for a younger man</t>
  </si>
  <si>
    <t>tt0466856</t>
  </si>
  <si>
    <t>ATL</t>
  </si>
  <si>
    <t>Chris Robinson</t>
  </si>
  <si>
    <t>Tina Gordon, Antwone Fisher</t>
  </si>
  <si>
    <t>Greg Andrews, Monica, Brandon Bernard Benton, Adam Boyer, April Clark, Albert Daniels, Steven R. Ewing, Alvin Lee Fleming, Big Gipp, Bart Hansard, T.I., Khadijah Haqq, Malika Haqq, Bone Crusher, Monique Harris</t>
  </si>
  <si>
    <t>Greg Andrews</t>
  </si>
  <si>
    <t>Greg Andrews, Monica</t>
  </si>
  <si>
    <t>As four friends prepare for life after high school, different challenges bring about turning points in each of their lives. The dramas unfold and resolve at their local rollerskating rink, Cascade.</t>
  </si>
  <si>
    <t>As four friends prepare for life</t>
  </si>
  <si>
    <t>tt0466893</t>
  </si>
  <si>
    <t>Margaret</t>
  </si>
  <si>
    <t>Anna Paquin, J. Smith-Cameron, Mark Ruffalo, Jeannie Berlin, Jean Reno, Sarah Steele, John Gallagher Jr., Cyrus Hernstadt, Allison Janney, Kieran Culkin, Matt Damon, Stephen Adly Guirgis, Betsy Aidem, Adam Rose, Nick Grodin</t>
  </si>
  <si>
    <t>Anna Paquin, J. Smith-Cameron</t>
  </si>
  <si>
    <t>A young woman witnesses a bus accident, and is caught up in the aftermath, where the question of whether or not it was intentional affects many people's lives.</t>
  </si>
  <si>
    <t>A young woman witnesses a bus</t>
  </si>
  <si>
    <t>tt0466909</t>
  </si>
  <si>
    <t>The Omen</t>
  </si>
  <si>
    <t>David Seltzer</t>
  </si>
  <si>
    <t>Predrag Bjelac, Carlo Sabatini, Bohumil Svarc, Liev Schreiber, Giovanni Lombardo Radice, Baby Zikova, Baby Morvas, Baby Muller, Baby Litera, Julia Stiles, Tomas Wooler, Rafael Sallas, Marshall Cupp, Martin Hindy, Seamus Davey-Fitzpatrick</t>
  </si>
  <si>
    <t>Predrag Bjelac</t>
  </si>
  <si>
    <t>Predrag Bjelac, Carlo Sabatini</t>
  </si>
  <si>
    <t>An American official realizes that his young son may literally be the Devil incarnate.</t>
  </si>
  <si>
    <t>An American official realizes</t>
  </si>
  <si>
    <t>tt0467110</t>
  </si>
  <si>
    <t>Underdog</t>
  </si>
  <si>
    <t>Adam Rifkin, Joe Piscatella</t>
  </si>
  <si>
    <t>Jason Lee, Peter Dinklage, Jim Belushi, Patrick Warburton, Alex Neuberger, Taylor Momsen, John Slattery, Amy Adams, Brad Garrett, Samantha Bee, Timothy Crowe, Larry Vigus, Mario Mariani, Bates Wilder, Alexander 'Alex' Garde</t>
  </si>
  <si>
    <t>Jason Lee, Peter Dinklage</t>
  </si>
  <si>
    <t>A Beagle must use his newly-bestowed superpowers to defend Capitol City from mad scientist Simon Barsinister.</t>
  </si>
  <si>
    <t>A Beagle must use his newly-bestowed</t>
  </si>
  <si>
    <t>tt0467197</t>
  </si>
  <si>
    <t>Max Payne</t>
  </si>
  <si>
    <t>Beau Thorne, Sam Lake</t>
  </si>
  <si>
    <t>Mark Wahlberg, Mila Kunis, Beau Bridges, Ludacris, Chris O'Donnell, Donal Logue, Amaury Nolasco, Kate Burton, Olga Kurylenko, Rothaford Gray, Joel Gordon, Jamie Hector, Andrew Friedman, Marianthi Evans, Nelly Furtado</t>
  </si>
  <si>
    <t>Mark Wahlberg, Mila Kunis</t>
  </si>
  <si>
    <t>Coming together to solve a series of murders in New York City are a police detective and an assassin, who will be hunted by the police, the mob, and a ruthless corporation.</t>
  </si>
  <si>
    <t>Coming together to solve a series</t>
  </si>
  <si>
    <t>tt0467200</t>
  </si>
  <si>
    <t>The Other Boleyn Girl</t>
  </si>
  <si>
    <t>24/04/2008</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</si>
  <si>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</si>
  <si>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</si>
  <si>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</si>
  <si>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Natalie Portman, Scarlett Johansson</t>
  </si>
  <si>
    <t>Two sisters contend for the affection of King Henry VIII.</t>
  </si>
  <si>
    <t>Two sisters contend for the affection</t>
  </si>
  <si>
    <t>tt0467406</t>
  </si>
  <si>
    <t>Juno</t>
  </si>
  <si>
    <t>Diablo Cody</t>
  </si>
  <si>
    <t>Ellen Page, Michael Cera, Jennifer Garner, Jason Bateman, Allison Janney, J.K. Simmons, Olivia Thirlby, Eileen Pedde, Rainn Wilson, Daniel Clark, Darla Fay, Aman Johal, Valerie Tian, Emily Perkins, Kaaren de Zilva</t>
  </si>
  <si>
    <t>Ellen Page</t>
  </si>
  <si>
    <t>Ellen Page, Michael Cera</t>
  </si>
  <si>
    <t>Faced with an unplanned pregnancy, an offbeat young woman makes an unusual decision regarding her unborn child.</t>
  </si>
  <si>
    <t>Faced with an unplanned pregnancy,</t>
  </si>
  <si>
    <t>tt0468489</t>
  </si>
  <si>
    <t>Half Nelson</t>
  </si>
  <si>
    <t>Ryan Fleck</t>
  </si>
  <si>
    <t>Ryan Fleck, Anna Boden</t>
  </si>
  <si>
    <t>Ryan Gosling, Jeff Lima, Shareeka Epps, Nathan Corbett, Tyra Kwao-Vovo, Rosemary Ledee, Tristan Mack Wilds, Bryce Silver, Kaela C. Pabon, Erica Rivera, Stephanie Bast, Eleanor Hutchins, Sebastian Sozzi, Tina Holmes, Karen Chilton</t>
  </si>
  <si>
    <t>Ryan Gosling, Jeff Lima</t>
  </si>
  <si>
    <t>An inner-city junior high school teacher with a drug habit forms an unlikely friendship with one of his students after she discovers his secret.</t>
  </si>
  <si>
    <t>An inner-city junior high school</t>
  </si>
  <si>
    <t>tt0468492</t>
  </si>
  <si>
    <t>The Host</t>
  </si>
  <si>
    <t>Gwoemul</t>
  </si>
  <si>
    <t>27/07/2006</t>
  </si>
  <si>
    <t>Bong Joon Ho, Won-jun Ha</t>
  </si>
  <si>
    <t>Kang-ho Song, Hee-Bong Byun, Hae-il Park, Doona Bae, Ko Asung, Dal-su Oh, Jae-eung Lee, Dong-ho Lee, Je-mun Yun, David Anselmo, Do-bin Baek, Martin Lord Cayce, Cristen Cho, Dae-Sung Choi, Doo-Yeong Choi</t>
  </si>
  <si>
    <t>Kang-ho Song, Hee-Bong Byun</t>
  </si>
  <si>
    <t>A monster emerges from Seoul's Han River and begins attacking people. One victim's loving family does what it can to rescue her from its clutches.</t>
  </si>
  <si>
    <t>A monster emerges from Seoul's</t>
  </si>
  <si>
    <t>KRW 12215500000</t>
  </si>
  <si>
    <t>tt0468565</t>
  </si>
  <si>
    <t>Tsotsi</t>
  </si>
  <si>
    <t>UK, South Africa</t>
  </si>
  <si>
    <t>Zulu</t>
  </si>
  <si>
    <t>Gavin Hood, Athol Fugard</t>
  </si>
  <si>
    <t>Presley Chweneyagae, Terry Pheto, Kenneth Nkosi, Mothusi Magano, Zenzo Ngqobe, Zola, Rapulana Seiphemo, Nambitha Mpumlwana, Nonthuthu Sibisi, Ntuthuko Sibisi, Jerry Mofokeng, Ian Roberts, Percy Matsemela, Thembi Nyandeni, Owen Sejake</t>
  </si>
  <si>
    <t>Presley Chweneyagae</t>
  </si>
  <si>
    <t>Six days in the violent life of a young Johannesburg gang leader.</t>
  </si>
  <si>
    <t>Six days in the violent life of</t>
  </si>
  <si>
    <t>tt0468569</t>
  </si>
  <si>
    <t>The Dark Knight</t>
  </si>
  <si>
    <t>23/07/2008</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</si>
  <si>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</si>
  <si>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</si>
  <si>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Christian Bale, Heath Ledger</t>
  </si>
  <si>
    <t>When the menace known as the Joker wreaks havoc and chaos on the people of Gotham, Batman must accept one of the greatest psychological and physical tests of his ability to fight injustice.</t>
  </si>
  <si>
    <t>When the menace known as the Joker</t>
  </si>
  <si>
    <t>tt0469021</t>
  </si>
  <si>
    <t>Alan Partridge: Alpha Papa</t>
  </si>
  <si>
    <t>Declan Lowney</t>
  </si>
  <si>
    <t>Neil Gibbons, Rob Gibbons</t>
  </si>
  <si>
    <t>Colm Meaney, Steve Coogan, Tim Key, Karl Theobald, Nigel Lindsay, Felicity Montagu, Dustin Demri-Burns, Molly Seymour, Adam Langstaff, Aaron Heffernan, Simon Greenall, Phil Cornwell, Monica Dolan, Kieran Hodgson, Elizabeth Berrington</t>
  </si>
  <si>
    <t>Colm Meaney</t>
  </si>
  <si>
    <t>Colm Meaney, Steve Coogan</t>
  </si>
  <si>
    <t>When famous DJ Alan Partridge's radio station is taken over by a new media conglomerate, it sets in motion a chain of events which see Alan having to work with the police to defuse a potentially violent siege.</t>
  </si>
  <si>
    <t>When famous DJ Alan Partridge's</t>
  </si>
  <si>
    <t>tt0469263</t>
  </si>
  <si>
    <t>The Astronaut Farmer</t>
  </si>
  <si>
    <t>Michael Polish</t>
  </si>
  <si>
    <t>Mark Polish, Michael Polish</t>
  </si>
  <si>
    <t>Billy Bob Thornton, Virginia Madsen, Max Thieriot, Jasper Polish, Logan Polish, Bruce Dern, Mark Polish, Jon Gries, Tim Blake Nelson, Sal Lopez, J.K. Simmons, Kiersten Warren, Rick Overton, Richard Edson, Elise Eberle</t>
  </si>
  <si>
    <t>Billy Bob Thornton, Virginia Madsen</t>
  </si>
  <si>
    <t>A NASA astronaut, forced to retire years earlier so he could save his family farm, has never given up his dream of space travel and looks to build his own rocket, despite the government's threats to stop him.</t>
  </si>
  <si>
    <t>A NASA astronaut, forced to retire</t>
  </si>
  <si>
    <t>tt0469494</t>
  </si>
  <si>
    <t>There Will Be Blood</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</si>
  <si>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</si>
  <si>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</si>
  <si>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Daniel Day-Lewis, Martin Stringer</t>
  </si>
  <si>
    <t>A story of family, religion, hatred, oil and madness, focusing on a turn-of-the-century prospector in the early days of the business.</t>
  </si>
  <si>
    <t>A story of family, religion, hatred,</t>
  </si>
  <si>
    <t>tt0469623</t>
  </si>
  <si>
    <t>Things We Lost in the Fire</t>
  </si>
  <si>
    <t>Halle Berry, Benicio Del Toro, David Duchovny, Alexis Llewellyn, Micah Berry, John Carroll Lynch, Alison Lohman, Robin Weigert, Omar Benson Miller, Paula Newsome, Sarah Dubrovsky, Maureen Thomas, Patricia Harras, V.J. Foster, Caroline Field</t>
  </si>
  <si>
    <t>Halle Berry, Benicio Del Toro</t>
  </si>
  <si>
    <t>A recent widow invites her husband's troubled best friend to live with her and her two children. As he gradually turns his life around, he helps the family cope and confront their loss.</t>
  </si>
  <si>
    <t>A recent widow invites her husband's</t>
  </si>
  <si>
    <t>tt0469641</t>
  </si>
  <si>
    <t>World Trade Center</t>
  </si>
  <si>
    <t>Andrea Berloff, John McLoughlin</t>
  </si>
  <si>
    <t>Nicolas Cage, Maria Bello, Connor Paolo, Anthony Piccininni, Alexa Gerasimovich, Morgan Flynn, Michael Pe√±a, Armando Riesco, Jay Hernandez, Joe Starr, Jon Bernthal, William Jimeno, Nick Damici, Jude Ciccolella, Martin Pfefferkorn</t>
  </si>
  <si>
    <t>Nicolas Cage, Maria Bello</t>
  </si>
  <si>
    <t>Two Port Authority police officers become trapped under the rubble of the World Trade Center.</t>
  </si>
  <si>
    <t>Two Port Authority police officers</t>
  </si>
  <si>
    <t>tt0469754</t>
  </si>
  <si>
    <t>Direkt√∏ren for det hele</t>
  </si>
  <si>
    <t>Denmark, Sweden, France, Italy, Germany, Iceland</t>
  </si>
  <si>
    <t>Jens Albinus, Peter Gantzler, Fri√∞rik √û√≥r Fri√∞riksson, Benedikt Erlingsson, Iben Hjejle, Henrik Prip, Mia Lyhne, Casper Christensen, Louise Mieritz, Jean-Marc Barr, Sofie Gr√•b√∏l, Anders Hove</t>
  </si>
  <si>
    <t>Jens Albinus</t>
  </si>
  <si>
    <t>Jens Albinus, Peter Gantzler</t>
  </si>
  <si>
    <t>An IT company hires an actor to serve as the company's president in order to help the business get sold to a cranky Icelander.</t>
  </si>
  <si>
    <t>An IT company hires an actor to</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</si>
  <si>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</si>
  <si>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</si>
  <si>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</si>
  <si>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</si>
  <si>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Rob Brown</t>
  </si>
  <si>
    <t>Rob Brown, Dennis Quaid</t>
  </si>
  <si>
    <t>A drama based on the life of college football hero Ernie Davis, the first African-American to win the Heisman Trophy.</t>
  </si>
  <si>
    <t>A drama based on the life of college</t>
  </si>
  <si>
    <t>tt0470055</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</si>
  <si>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</si>
  <si>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</si>
  <si>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</si>
  <si>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</si>
  <si>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Susan May Pratt</t>
  </si>
  <si>
    <t>Susan May Pratt, Richard Speight Jr.</t>
  </si>
  <si>
    <t>When a group of friends fail to lower the ladder of their boat, they find themselves stranded in the surrounding waters and struggle to survive.</t>
  </si>
  <si>
    <t>When a group of friends fail to</t>
  </si>
  <si>
    <t>EUR 1200000</t>
  </si>
  <si>
    <t>tt0470705</t>
  </si>
  <si>
    <t>Bug</t>
  </si>
  <si>
    <t>Tracy Letts, Tracy Letts</t>
  </si>
  <si>
    <t>Ashley Judd, Michael Shannon, Harry Connick Jr., Lynn Collins, Br√≠an F. O'Byrne, Neil Bergeron, Bob Neill</t>
  </si>
  <si>
    <t>Ashley Judd, Michael Shannon</t>
  </si>
  <si>
    <t>An unhinged war veteran holes up with a lonely woman in a spooky Oklahoma motel room. The line between reality and delusion is blurred as they discover a bug infestation.</t>
  </si>
  <si>
    <t>An unhinged war veteran holes</t>
  </si>
  <si>
    <t>tt0470752</t>
  </si>
  <si>
    <t>Ex Machina</t>
  </si>
  <si>
    <t>30/07/2015</t>
  </si>
  <si>
    <t>Domhnall Gleeson, Alicia Vikander, Oscar Isaac, Sonoya Mizuno, Corey Johnson, Claire Selby, Symara A. Templeman, Gana Bayarsaikhan, Tiffany Pisani, Elina Alminas</t>
  </si>
  <si>
    <t>Domhnall Gleeson</t>
  </si>
  <si>
    <t>Domhnall Gleeson, Alicia Vikander</t>
  </si>
  <si>
    <t>A young programmer is selected to participate in a ground-breaking experiment in synthetic intelligence by evaluating the human qualities of a highly advanced humanoid A.I.</t>
  </si>
  <si>
    <t>A young programmer is selected</t>
  </si>
  <si>
    <t>tt0470765</t>
  </si>
  <si>
    <t>For Your Consideration</t>
  </si>
  <si>
    <t>22/11/2006</t>
  </si>
  <si>
    <t>Catherine O'Hara, Stephen Rannazzisi, Ed Begley Jr., Eugene Levy, Harry Shearer, Christopher Moynihan, Christopher Guest, John Michael Higgins, Carrie Aizley, Stephanie Courtney, Suzy Nakamura, Jim Piddock, Jane Morris, Jennifer Coolidge, Jordan Black</t>
  </si>
  <si>
    <t>Catherine O'Hara</t>
  </si>
  <si>
    <t>Catherine O'Hara, Stephen Rannazzisi</t>
  </si>
  <si>
    <t>Three actors learn that their respective performances in the film "Home for Purim," a drama set in the mid-1940s American South, are generating award-season buzz.</t>
  </si>
  <si>
    <t>Three actors learn that their</t>
  </si>
  <si>
    <t>tt0470883</t>
  </si>
  <si>
    <t>Organize Isler</t>
  </si>
  <si>
    <t>Yilmaz Erdogan, Tolga √áevik, Cem Yilmaz, √ñzg√º Namal, Demet Akbag, Timur Acar, Ebru Akel, Cem Aksakal, Caner Alkaya, Sarp Apak, Derya Artemel, Ayberk Atilla, M√ºcahit Avci, Iclal Aydin, Erdem Bas</t>
  </si>
  <si>
    <t>Yilmaz Erdogan, Tolga √áevik</t>
  </si>
  <si>
    <t>A struggling, suicidal young comedian meets a car thief who is willing to teach him a few things about his profession.</t>
  </si>
  <si>
    <t>A struggling, suicidal young comedian</t>
  </si>
  <si>
    <t>tt0471030</t>
  </si>
  <si>
    <t>Red Road</t>
  </si>
  <si>
    <t>UK, Denmark</t>
  </si>
  <si>
    <t>Andrea Arnold</t>
  </si>
  <si>
    <t>Andrea Arnold, Lone Scherfig</t>
  </si>
  <si>
    <t>Kate Dickie, Tony Curran, Martin Compston, Natalie Press, Paul Higgins, Andrew Armour, Carolyn Calder, John Comerford, Jessica Angus, Martin McCardie, Martin O'Neill, Cora Bisset, Charles Brown, Annie Bain, Frances Kelly</t>
  </si>
  <si>
    <t>Kate Dickie</t>
  </si>
  <si>
    <t>Kate Dickie, Tony Curran</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</si>
  <si>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</si>
  <si>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Jackie works as a CCTV operator.</t>
  </si>
  <si>
    <t>tt0471041</t>
  </si>
  <si>
    <t>The Tournament</t>
  </si>
  <si>
    <t>25/07/2010</t>
  </si>
  <si>
    <t>UK, USA, Bahrain</t>
  </si>
  <si>
    <t>Scott Mann</t>
  </si>
  <si>
    <t>Gary Young, Jonathan Frank</t>
  </si>
  <si>
    <t>Robert Carlyle, Kelly Hu, Ian Somerhalder, Liam Cunningham, Ving Rhames, Sebastien Foucan, Craig Conway, John Lynch, Nick Rowntree, Rachel Grant, Bashar Rahal, Andy Nyman, Iddo Goldberg, Scott Adkins, Camilla Power</t>
  </si>
  <si>
    <t>Robert Carlyle, Kelly Hu</t>
  </si>
  <si>
    <t>A tournament is watched by dozens of wealthy men betting on which one of the 30 assassins will survive the next 24 hours "kill or die" and claim the USD10,000,000 prize. It takes place in an English town with plenty of CCTVs.</t>
  </si>
  <si>
    <t>A tournament is watched by dozens</t>
  </si>
  <si>
    <t>tt0471042</t>
  </si>
  <si>
    <t>Tower Heist</t>
  </si>
  <si>
    <t>Ben Stiller, Eddie Murphy, Casey Affleck, Alan Alda, Matthew Broderick, Stephen McKinley Henderson, Judd Hirsch, T√©a Leoni, Michael Pe√±a, Gabourey Sidibe, Nina Arianda, Marcia Jean Kurtz, Juan Carlos Hern√°ndez, Harry O'Reilly, Peter Van Wagner</t>
  </si>
  <si>
    <t>Ben Stiller, Eddie Murphy</t>
  </si>
  <si>
    <t>When a group of hard-working guys find out they've fallen victim to their wealthy employer's Ponzi scheme, they conspire to rob his high-rise residence.</t>
  </si>
  <si>
    <t>When a group of hard-working guys</t>
  </si>
  <si>
    <t>tt0471571</t>
  </si>
  <si>
    <t>Athadu</t>
  </si>
  <si>
    <t>Telugu</t>
  </si>
  <si>
    <t>Trivikram Srinivas</t>
  </si>
  <si>
    <t>Mahesh Babu, Trisha Krishnan, Prakash Raj, Sonu Sood, Srinivasa Rao Kota, Nassar, Giri Babu, Brahmanandam, Dharmavarapu Subramanyam, Ajay, Joy Badlani, Tanikella Bharani, Brahmaji, Rahul Dev, Vajja Venkata Giridhar</t>
  </si>
  <si>
    <t>Mahesh Babu</t>
  </si>
  <si>
    <t>Mahesh Babu, Trisha Krishnan</t>
  </si>
  <si>
    <t>A gunman for hire is framed for murder, and assumes a dead man's identity while hiding from the police.</t>
  </si>
  <si>
    <t>A gunman for hire is framed for</t>
  </si>
  <si>
    <t>tt0472033</t>
  </si>
  <si>
    <t>Shane Acker</t>
  </si>
  <si>
    <t>Pamela Pettler, Shane Acker</t>
  </si>
  <si>
    <t>Christopher Plummer, Martin Landau, John C. Reilly, Crispin Glover, Jennifer Connelly, Fred Tatasciore, Elijah Wood, Alan Oppenheimer, Tom Kane, Helen Wilson</t>
  </si>
  <si>
    <t>Christopher Plummer</t>
  </si>
  <si>
    <t>A rag doll that awakens in a postapocalyptic future holds the key to humanity's salvation.</t>
  </si>
  <si>
    <t>A rag doll that awakens in a postapocalyptic</t>
  </si>
  <si>
    <t>tt0472043</t>
  </si>
  <si>
    <t>Apocalypto</t>
  </si>
  <si>
    <t>USA, Mexico, UK</t>
  </si>
  <si>
    <t>Mel Gibson, Farhad Safinia</t>
  </si>
  <si>
    <t>Rudy Youngblood, Dalia Hern√°ndez, Jonathan Brewer, Morris Birdyellowhead, Carlos Emilio B√°ez, Amilcar Ram√≠rez, Israel Contreras, Israel R√≠os, Mar√≠a Isabel D√≠az Lago, Espiridion Acosta Cache, Mayra Serbulo, Iazua Larios, Lorena Heranandez, Itandehui Gutierrez, Sayuri Gutierrez</t>
  </si>
  <si>
    <t>Rudy Youngblood</t>
  </si>
  <si>
    <t>Rudy Youngblood, Dalia Hern√°ndez</t>
  </si>
  <si>
    <t>As the Mayan kingdom faces its decline, a young man is taken on a perilous journey to a world ruled by fear and oppression.</t>
  </si>
  <si>
    <t>As the Mayan kingdom faces its</t>
  </si>
  <si>
    <t>tt0472062</t>
  </si>
  <si>
    <t>Charlie Wilson's War</t>
  </si>
  <si>
    <t>Aaron Sorkin, George Crile</t>
  </si>
  <si>
    <t>Tom Hanks, Amy Adams, Julia Roberts, Philip Seymour Hoffman, Terry Bozeman, Brian Markinson, Jud Tylor, Hilary Angelo, Cyia Batten, Kirby Mitchell, Ed Regine, Daniel Eric Gold, Emily Blunt, Peter Gerety, Wynn Everett</t>
  </si>
  <si>
    <t>Tom Hanks, Amy Adams</t>
  </si>
  <si>
    <t>A drama based on a Texas congressman Charlie Wilson's covert dealings in Afghanistan, where his efforts to assist rebels in their war with the Soviets have some unforeseen and long-reaching effects.</t>
  </si>
  <si>
    <t>A drama based on a Texas congressman</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</si>
  <si>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</si>
  <si>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</si>
  <si>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</si>
  <si>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</si>
  <si>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</si>
  <si>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Richard E. Grant</t>
  </si>
  <si>
    <t>Richard E. Grant, Catherine O'Hara</t>
  </si>
  <si>
    <t>A modern romantic tale about a young aristocratic heiress born under a curse that can only be broken when she finds true love with "one who will accept her as one of their own."</t>
  </si>
  <si>
    <t>A modern romantic tale about a</t>
  </si>
  <si>
    <t>tt0472181</t>
  </si>
  <si>
    <t>The Smurfs</t>
  </si>
  <si>
    <t>16/09/2011</t>
  </si>
  <si>
    <t>USA, Belgium, Canada</t>
  </si>
  <si>
    <t>Hank Azaria, Neil Patrick Harris, Jayma Mays, Sof√≠a Vergara, Tim Gunn, Madison McKinley, Meg Phillips, Julie Chang, Roger Clark, Mark Doherty, Minglie Chen, Sean Kenin, Victor Pagan, Mahadeo Shivraj, Adria Baratta</t>
  </si>
  <si>
    <t>Hank Azaria</t>
  </si>
  <si>
    <t>Hank Azaria, Neil Patrick Harris</t>
  </si>
  <si>
    <t>When the evil wizard Gargamel chases the tiny blue Smurfs out of their village, they tumble from their magical world into New York City.</t>
  </si>
  <si>
    <t>When the evil wizard Gargamel</t>
  </si>
  <si>
    <t>tt0472198</t>
  </si>
  <si>
    <t>Notorious</t>
  </si>
  <si>
    <t>17/07/2009</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</si>
  <si>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</si>
  <si>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t>
  </si>
  <si>
    <t>Jamal Woolard</t>
  </si>
  <si>
    <t>Jamal Woolard, Momo Dione</t>
  </si>
  <si>
    <t>tt0472399</t>
  </si>
  <si>
    <t>The Mechanic</t>
  </si>
  <si>
    <t>24/08/2011</t>
  </si>
  <si>
    <t>Richard Wenk, Lewis John Carlino</t>
  </si>
  <si>
    <t>Jason Statham, Ben Foster, Tony Goldwyn, Donald Sutherland, Jeff Chase, Mini Anden, James Logan, Eddie J. Fernandez, Joshua Bridgewater, John McConnell, Christa Campbell, Joel Davis, Mark Nutter, Ardy Brent Carlson, Lara Grice</t>
  </si>
  <si>
    <t>Jason Statham, Ben Foster</t>
  </si>
  <si>
    <t>An elite hitman teaches his trade to an apprentice who has a connection to one of his previous victims.</t>
  </si>
  <si>
    <t>An elite hitman teaches his trade</t>
  </si>
  <si>
    <t>tt0473075</t>
  </si>
  <si>
    <t>Prince of Persia: The Sands of Time</t>
  </si>
  <si>
    <t>19/05/2010</t>
  </si>
  <si>
    <t>Boaz Yakin, Doug Miro</t>
  </si>
  <si>
    <t>Jake Gyllenhaal, Gemma Arterton, Ben Kingsley, Alfred Molina, Steve Toussaint, Toby Kebbell, Richard Coyle, Ronald Pickup, Reece Ritchie, G√≠sli √ñrn Gar√∞arsson, Claudio Pacifico, Thomas DuPont, Dave Pope, Domonkos Pardanyi, Massimiliano Ubaldi</t>
  </si>
  <si>
    <t>Jake Gyllenhaal, Gemma Arterton</t>
  </si>
  <si>
    <t>A young fugitive prince and princess must stop a villain who unknowingly threatens to destroy the world with a special dagger that enables the magic sand inside to reverse time.</t>
  </si>
  <si>
    <t>A young fugitive prince and princess</t>
  </si>
  <si>
    <t>tt0473188</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</si>
  <si>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</si>
  <si>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</si>
  <si>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</si>
  <si>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Paul Walker, Laurence Fishburne</t>
  </si>
  <si>
    <t>A DEA agent provides former Marine Tim Kearney with a way out of his prison sentence: impersonate Bobby Z, a recently deceased drug dealer, in a hostage switch with a crime lord.</t>
  </si>
  <si>
    <t>A DEA agent provides former Marine</t>
  </si>
  <si>
    <t>tt0473308</t>
  </si>
  <si>
    <t>Waitress</t>
  </si>
  <si>
    <t>Adrienne Shelly</t>
  </si>
  <si>
    <t>Keri Russell, Nathan Fillion, Cheryl Hines, Jeremy Sisto, Andy Griffith, Adrienne Shelly, Eddie Jemison, Lew Temple, Darby Stanchfield, Heidi Sulzman, Lauri Johnson, Sarah Hunley, Cindy Drummond, Nathan Dean, Caroline Fogarty</t>
  </si>
  <si>
    <t>Keri Russell</t>
  </si>
  <si>
    <t>Keri Russell, Nathan Fillion</t>
  </si>
  <si>
    <t>Jenna is a pregnant, unhappily married waitress in the deep south. She meets a newcomer to her town and falls into an unlikely relationship as a last attempt at happiness.</t>
  </si>
  <si>
    <t>Jenna is a pregnant, unhappily</t>
  </si>
  <si>
    <t>tt0473356</t>
  </si>
  <si>
    <t>The Flock</t>
  </si>
  <si>
    <t>15/08/2008</t>
  </si>
  <si>
    <t>Andrew Lau</t>
  </si>
  <si>
    <t>Craig Mitchell, Hans Bauer</t>
  </si>
  <si>
    <t>Richard Gere, Claire Danes, KaDee Strickland, Ray Wise, Russell Sams, Avril Lavigne, Kristina Romero, Dwayne Barnes, Matt Schulze, Debrianna Mansini, Ed Ackerman, French Stewart, Paul Scallan, Susan Conklin, Carmen Serano</t>
  </si>
  <si>
    <t>Richard Gere, Claire Danes</t>
  </si>
  <si>
    <t>This film is about a hyper-vigilant employee of the department of public safety who, while training his young female replacement, has to track down a missing girl who he is convinced is connected to a paroled sex offender he is investigating.</t>
  </si>
  <si>
    <t>This film is about a hyper-vigilant</t>
  </si>
  <si>
    <t>tt0473360</t>
  </si>
  <si>
    <t>Goal II: Living the Dream</t>
  </si>
  <si>
    <t>UK, Spain, Germany</t>
  </si>
  <si>
    <t>Kuno Becker, Stephen Dillane, Leonor Varela, Elizabeth Pe√±a, Carmelo G√≥mez, Miriam Colon, Frances Barber, William Beck, Kieran O'Brien, Marcus Shultz, Sean Pertwee, Rutger Hauer, Alessandro Nivola, Iker Casillas, Iv√°n Helguera</t>
  </si>
  <si>
    <t>Kuno Becker</t>
  </si>
  <si>
    <t>Kuno Becker, Stephen Dillane</t>
  </si>
  <si>
    <t>When Newcastle United soccer star Santiago Mu√±ez (Kuno Becker) is offered a spot with Real Madrid, he accepts, but the move - accompanied by big money and fame - tests his ties and loyalties to family, friends, and business acquaintances.</t>
  </si>
  <si>
    <t>When Newcastle United soccer star</t>
  </si>
  <si>
    <t>tt0473367</t>
  </si>
  <si>
    <t>Jaane Tu... Ya Jaane Na</t>
  </si>
  <si>
    <t>Abbas Tyrewala</t>
  </si>
  <si>
    <t>Imran Khan, Genelia D'Souza, Manjari Fadnnis, Ayaz Khan, Karan Makhija, Sugandha Garg, Nirav Mehta, Alishka Varde, Renuka Kunzru, Prateik, Anuradha Patel, Jayant Kripalani, Ratna Pathak Shah, Padam Bhola, Shakun Batra</t>
  </si>
  <si>
    <t>Imran Khan</t>
  </si>
  <si>
    <t>Imran Khan, Genelia D'Souza</t>
  </si>
  <si>
    <t>Two best friends being convinced that they are not in love search for each other's love.</t>
  </si>
  <si>
    <t>Two best friends being convinced</t>
  </si>
  <si>
    <t>INR 100000000</t>
  </si>
  <si>
    <t>tt0473444</t>
  </si>
  <si>
    <t>Man cheng jin dai huang jin jia</t>
  </si>
  <si>
    <t>Zhihong Bian, Yu Cao</t>
  </si>
  <si>
    <t>Yun-Fat Chow, Li Gong, Jay Chou, Ye Liu, Dahong Ni, Junjie Qin, Man Li, Jin Chen, Aaron C. Shang, Liam O'Brien, Yuri Lowenthal, Siran Ge, Lisen Ai, Xiaoyi Chen, Xinhua Chen</t>
  </si>
  <si>
    <t>Yun-Fat Chow, Li Gong</t>
  </si>
  <si>
    <t>During China's Tang dynasty the emperor has taken the princess of a neighboring province as wife. She has borne him two sons and raised his eldest. Now his control over his dominion is complete, including the royal family itself.</t>
  </si>
  <si>
    <t>During China's Tang dynasty the</t>
  </si>
  <si>
    <t>tt0473488</t>
  </si>
  <si>
    <t>A Guide to Recognizing Your Saints</t>
  </si>
  <si>
    <t>Dito Montiel</t>
  </si>
  <si>
    <t>Dito Montiel, Dito Montiel</t>
  </si>
  <si>
    <t>Dianne Wiest, Robert Downey Jr., Shia LaBeouf, Melonie Diaz, Laila Liliana Garro, Eleonore Hendricks, Adam Scarimbolo, Peter Anthony Tambakis, Channing Tatum, Anthony Tirado, Erick Rosado, Steve Payne, Chazz Palminteri, Tibor Feldman, Martin Compston</t>
  </si>
  <si>
    <t>Dianne Wiest</t>
  </si>
  <si>
    <t>Dianne Wiest, Robert Downey Jr.</t>
  </si>
  <si>
    <t>The movie is a coming-of-age drama about a boy growing up in Astoria, New York during the 1980s. As his friends end up dead, on drugs, or in prison. He comes to believe he has been saved from their fates by various so-called saints.</t>
  </si>
  <si>
    <t>The movie is a coming-of-age drama</t>
  </si>
  <si>
    <t>tt0473705</t>
  </si>
  <si>
    <t>State of Play</t>
  </si>
  <si>
    <t>Matthew Michael Carnahan, Tony Gilroy</t>
  </si>
  <si>
    <t>Russell Crowe, Ben Affleck, Rachel McAdams, Helen Mirren, Robin Wright, Jason Bateman, Jeff Daniels, Michael Berresse, Harry Lennix, Josh Mostel, Michael Weston, Barry Shabaka Henley, Viola Davis, David Harbour, Sarah Lord</t>
  </si>
  <si>
    <t>Russell Crowe, Ben Affleck</t>
  </si>
  <si>
    <t>When a congressional aide is killed, a Washington, D.C. journalist starts investigating the case involving the Representative, his old college friend.</t>
  </si>
  <si>
    <t>When a congressional aide is killed,</t>
  </si>
  <si>
    <t>tt0473753</t>
  </si>
  <si>
    <t>Angel-A</t>
  </si>
  <si>
    <t>Jamel Debbouze, Rie Rasmussen, Gilbert Melki, Serge Riaboukine, Akim Chir, Eric Balliet, Lo√Øc Pora, Venus Boone, J√©r√¥me Guesdon, Michel Bellot, Michel Chesneau, Olivier Claverie, Solange Milhaud, Laurent Jumeaucourt, Franck-Olivier Bonnet</t>
  </si>
  <si>
    <t>Jamel Debbouze, Rie Rasmussen</t>
  </si>
  <si>
    <t>A beautiful woman helps an inept scam artist get his game together.</t>
  </si>
  <si>
    <t>A beautiful woman helps an inept</t>
  </si>
  <si>
    <t>EUR 15000000</t>
  </si>
  <si>
    <t>tt0475169</t>
  </si>
  <si>
    <t>13 Tzameti</t>
  </si>
  <si>
    <t>Georgian</t>
  </si>
  <si>
    <t>G√©la Babluani</t>
  </si>
  <si>
    <t>George Babluani, Aur√©lien Recoing, Pascal Bongard, Fred Ulysse, Nicolas Pignon, Vania Vilers, Christophe Vandevelde, Olga Legrand, Augustin Legrand, Jo Prestia, Philippe Passon, Djalalli Amouche, Serge Chambon, Melchior Aquino, Nouredine Ameur</t>
  </si>
  <si>
    <t>George Babluani</t>
  </si>
  <si>
    <t>George Babluani, Aur√©lien Recoing</t>
  </si>
  <si>
    <t>A man takes over a dead man's task without realizing the horror it entails.</t>
  </si>
  <si>
    <t>A man takes over a dead man's</t>
  </si>
  <si>
    <t>tt0475276</t>
  </si>
  <si>
    <t>United 93</t>
  </si>
  <si>
    <t>J.J. Johnson, Gary Commock, Polly Adams, Opal Alladin, Starla Benford, Trish Gates, Nancy McDoniel, David Alan Basche, Richard Bekins, Susan Blommaert, Ray Charleson, Christian Clemenson, Liza Col√≥n-Zayas, Lorna Dallas, Denny Dillon</t>
  </si>
  <si>
    <t>J.J. Johnson</t>
  </si>
  <si>
    <t>J.J. Johnson, Gary Commock</t>
  </si>
  <si>
    <t>A real-time account of the events on United Flight 93, one of the planes hijacked on September 11th, 2001 that crashed near Shanksville, Pennsylvania when passengers foiled the terrorist plot.</t>
  </si>
  <si>
    <t>A real-time account of the events</t>
  </si>
  <si>
    <t>tt0475290</t>
  </si>
  <si>
    <t>Hail, Caesar!</t>
  </si>
  <si>
    <t>Josh Brolin, George Clooney, Alden Ehrenreich, Ralph Fiennes, Scarlett Johansson, Tilda Swinton, Channing Tatum, Frances McDormand, Jonah Hill, Veronica Osorio, Heather Goldenhersh, Alison Pill, Max Baker, Fisher Stevens, Patrick Fischler</t>
  </si>
  <si>
    <t>Josh Brolin</t>
  </si>
  <si>
    <t>Josh Brolin, George Clooney</t>
  </si>
  <si>
    <t>A Hollywood fixer in the 1950s works to keep the studio's stars in line.</t>
  </si>
  <si>
    <t>A Hollywood fixer in the 1950s</t>
  </si>
  <si>
    <t>tt0475394</t>
  </si>
  <si>
    <t>Smokin' Aces</t>
  </si>
  <si>
    <t>Ryan Reynolds, Ray Liotta, Joseph Ruskin, Alex Rocco, Wayne Newton, Jeremy Piven, Ben Affleck, Peter Berg, Martin Henderson, Common, Christopher Michael Holley, Andy Garcia, Mike Falkow, Joe Drago, Jeff Habberstad</t>
  </si>
  <si>
    <t>Ryan Reynolds, Ray Liotta</t>
  </si>
  <si>
    <t>When a Las Vegas performer-turned-snitch named Buddy Israel decides to turn state's evidence and testify against the mob, it seems that a whole lot of people would like to make sure he's no longer breathing.</t>
  </si>
  <si>
    <t>When a Las Vegas performer-turned-snitch</t>
  </si>
  <si>
    <t>tt0475723</t>
  </si>
  <si>
    <t>Shinobi</t>
  </si>
  <si>
    <t>17/09/2005</t>
  </si>
  <si>
    <t>Ten Shimoyama</t>
  </si>
  <si>
    <t>Kenya Hirata, F√ªtar√¥ Yamada</t>
  </si>
  <si>
    <t>Yukie Nakama, Joe Odagiri, Tomoka Kurotani, Erika Sawajiri, Takeshi Masu, Tak Sakaguchi, Mickey Koga, Shun It√¥, H√¥ka Kinoshita, Kenji Miyoshi, Lily, Minoru Terada, Masaki Nishina, Osami Nabe, Toshiya Nagasawa</t>
  </si>
  <si>
    <t>Yukie Nakama</t>
  </si>
  <si>
    <t>Yukie Nakama, Joe Odagiri</t>
  </si>
  <si>
    <t>Star-crossed lovers must fight on opposing sides in a battle that will determine the next Shogun.</t>
  </si>
  <si>
    <t>Star-crossed lovers must fight</t>
  </si>
  <si>
    <t>tt0475937</t>
  </si>
  <si>
    <t>The Abandoned</t>
  </si>
  <si>
    <t>Spain, UK, Bulgaria</t>
  </si>
  <si>
    <t>Nacho Cerd√†</t>
  </si>
  <si>
    <t>Karim Hussain, Nacho Cerd√†</t>
  </si>
  <si>
    <t>Anastasia Hille, Karel Roden, Valentin Ganev, Paraskeva Djukelova, Carlos Reig-Plaza, Kalin Arsov, Svetlana Smoleva, Anna Panayotova, Jordanka Angelova, Valentin Goshev, Jasmina Marinova, Monica Baunova, Marta Yaneva</t>
  </si>
  <si>
    <t>Anastasia Hille</t>
  </si>
  <si>
    <t>Anastasia Hille, Karel Roden</t>
  </si>
  <si>
    <t>An adopted woman returns to her home country and the family home that she never knew and must face the mystery that lies there.</t>
  </si>
  <si>
    <t>An adopted woman returns to her</t>
  </si>
  <si>
    <t>tt0475944</t>
  </si>
  <si>
    <t>The Covenant</t>
  </si>
  <si>
    <t>J.S. Cardone</t>
  </si>
  <si>
    <t>Steven Strait, Laura Ramsey, Sebastian Stan, Taylor Kitsch, Chace Crawford, Toby Hemingway, Jessica Lucas, Kyle Schmid, Wendy Crewson, Stephen McHattie, Kenneth Welsh, Christian Baril, Basia Jasinski, Rob Burns, Robert Crooks</t>
  </si>
  <si>
    <t>Steven Strait, Laura Ramsey</t>
  </si>
  <si>
    <t>Four young men who belong to a New England supernatural legacy are forced to battle a fifth power long thought to have died out. Meanwhile, jealousy and suspicion threaten to tear them apart.</t>
  </si>
  <si>
    <t>Four young men who belong to a</t>
  </si>
  <si>
    <t>tt0476735</t>
  </si>
  <si>
    <t>Babam ve Oglum</t>
  </si>
  <si>
    <t>√áagan Irmak</t>
  </si>
  <si>
    <t>√áetin Tekindor, Fikret Kuskan, H√ºmeyra, Ege Tanman, Serif Sezer, Yetkin Dikinciler, Binnur Kaya, Mahmut G√∂kg√∂z, Nergis √áorak√ßi, Bilge Sen, Tuba B√ºy√ºk√ºst√ºn, √ñzge √ñzberk, Erdal Tosun, Halit Ergen√ß, Tugyan Akay Kavuk√ßu</t>
  </si>
  <si>
    <t>√áetin Tekindor</t>
  </si>
  <si>
    <t>√áetin Tekindor, Fikret Kuskan</t>
  </si>
  <si>
    <t>The family of a left-wing journalist is torn apart after the military coup of Turkey in 1980.</t>
  </si>
  <si>
    <t>The family of a left-wing journalist</t>
  </si>
  <si>
    <t>tt0476958</t>
  </si>
  <si>
    <t>Amusement</t>
  </si>
  <si>
    <t>John Simpson</t>
  </si>
  <si>
    <t>Jake Wade Wall</t>
  </si>
  <si>
    <t>Keir O'Donnell, Katheryn Winnick, Laura Breckenridge, Jessica Lucas, Tad Hilgenbrink, Reid Scott, Rena Owen, Kevin Gage, Brennan Bailey, Preston Bailey, Shauna Duggins, Fernanda Dorogi, Eyad Kurd-Misto, Karley Scott Collins, Jadin Gould</t>
  </si>
  <si>
    <t>Keir O'Donnell</t>
  </si>
  <si>
    <t>Keir O'Donnell, Katheryn Winnick</t>
  </si>
  <si>
    <t>Three women are stalked by a killer with a grudge that extends back to the girls' childhoods.</t>
  </si>
  <si>
    <t>Three women are stalked by a killer</t>
  </si>
  <si>
    <t>tt0476964</t>
  </si>
  <si>
    <t>The Brave One</t>
  </si>
  <si>
    <t>Roderick Taylor, Bruce A. Taylor</t>
  </si>
  <si>
    <t>Jodie Foster, Terrence Howard, Nicky Katt, Naveen Andrews, Mary Steenburgen, Ene Oloja, Luis Da Silva Jr., Blaze Foster, Rafael Sardina, Jane Adams, Gordon MacDonald, Zo√´ Kravitz, John Magaro, Victor Colicchio, Jermel Howard</t>
  </si>
  <si>
    <t>Jodie Foster, Terrence Howard</t>
  </si>
  <si>
    <t>Struggling to recover emotionally from a brutal assault that killed her fianc√© and left her in a coma, a radio personality begins a quest for vengeance against the perpetrators that leaves a bloody trail across New York City.</t>
  </si>
  <si>
    <t>Struggling to recover emotionally</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</si>
  <si>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</si>
  <si>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</si>
  <si>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</si>
  <si>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</si>
  <si>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Eddie Murphy, Thandie Newton</t>
  </si>
  <si>
    <t>A mild-mannered guy, who is married to a monstrous woman, meets the woman of his dreams, and schemes to find a way to be with her.</t>
  </si>
  <si>
    <t>A mild-mannered guy, who is married</t>
  </si>
  <si>
    <t>tt0477071</t>
  </si>
  <si>
    <t>Premonition</t>
  </si>
  <si>
    <t>Mennan Yapo</t>
  </si>
  <si>
    <t>Sandra Bullock, Julian McMahon, Shyann McClure, Courtney Taylor Burness, Nia Long, Marc Macaulay, Kate Nelligan, Irene Ziegler, Phillip DeVona, Ritchie Montgomery, Matt Moore, Amber Valletta, Peter Stormare, Laurel Whitsett, Kristin Ketterer</t>
  </si>
  <si>
    <t>Sandra Bullock, Julian McMahon</t>
  </si>
  <si>
    <t>A depressed woman learns that her husband was killed in a car accident the previous day, then awakens the next morning to find him alive and well at home; then awakens the day after that to find that he's dead.</t>
  </si>
  <si>
    <t>A depressed woman learns that</t>
  </si>
  <si>
    <t>tt0477078</t>
  </si>
  <si>
    <t>Rocket Science</t>
  </si>
  <si>
    <t>Jeffrey Blitz</t>
  </si>
  <si>
    <t>Nicholas D'Agosto, Anna Kendrick, Utkarsh Ambudkar, Candace Hammer, Margo Martindale, Reece Thompson, Vincent Piazza, Denis O'Hare, Lisbeth Bartlett, Aaron Yoo, Virginia House, Marilyn Yoblick, Maury Ginsberg, Emily Ginnona, Dionne Audain</t>
  </si>
  <si>
    <t>Nicholas D'Agosto</t>
  </si>
  <si>
    <t>Nicholas D'Agosto, Anna Kendrick</t>
  </si>
  <si>
    <t>Looking for answers to life's big questions, a stuttering boy joins his high school debate team.</t>
  </si>
  <si>
    <t>Looking for answers to life's</t>
  </si>
  <si>
    <t>tt0477080</t>
  </si>
  <si>
    <t>Unstoppable</t>
  </si>
  <si>
    <t>Denzel Washington, Chris Pine, Rosario Dawson, Ethan Suplee, Kevin Dunn, Kevin Corrigan, Kevin Chapman, Lew Temple, T.J. Miller, Jessy Schram, David Warshofsky, Andy Umberger, Elizabeth Mathis, Meagan Tandy, Dylan Bruce</t>
  </si>
  <si>
    <t>Denzel Washington, Chris Pine</t>
  </si>
  <si>
    <t>With an unmanned, half-mile-long freight train barreling toward a city, a veteran engineer and a young conductor race against the clock to prevent a catastrophe.</t>
  </si>
  <si>
    <t>With an unmanned, half-mile-long</t>
  </si>
  <si>
    <t>tt0477095</t>
  </si>
  <si>
    <t>Starter for 10</t>
  </si>
  <si>
    <t>Tom Vaughan</t>
  </si>
  <si>
    <t>David Nicholls, David Nicholls</t>
  </si>
  <si>
    <t>Joseph Friend, James Gaddas, Catherine Tate, Mark Gatiss, Robert Cawsey, Rasmus Hardiker, Guy Henry, James McAvoy, James Corden, Dominic Cooper, Simon Woods, Sule Rimi, Joe Van Moyland, Rebecca Hall, Benedict Cumberbatch</t>
  </si>
  <si>
    <t>Joseph Friend</t>
  </si>
  <si>
    <t>Joseph Friend, James Gaddas</t>
  </si>
  <si>
    <t>Set in 1985, working-class student Brian Jackson (McAvoy) navigates his first year at Bristol University.</t>
  </si>
  <si>
    <t>Set in 1985, working-class student</t>
  </si>
  <si>
    <t>tt0477139</t>
  </si>
  <si>
    <t>Wristcutters: A Love Story</t>
  </si>
  <si>
    <t>Goran Dukic</t>
  </si>
  <si>
    <t>Goran Dukic, Etgar Keret</t>
  </si>
  <si>
    <t>Will Arnett, Abraham Benrubi, Leslie Bibb, Mark Boone Junior, Cameron Bowen, Clayne Crawford, Chase Ellison, Patrick Fugit, Adam Gifford, Mary Pat Gleason, John Hawkes, Mikal P. Lazarev, Aaron Parker Mouser, Nick Offerman, Anatol Rezmeritza</t>
  </si>
  <si>
    <t>Will Arnett</t>
  </si>
  <si>
    <t>Will Arnett, Abraham Benrubi</t>
  </si>
  <si>
    <t>A film set in a strange afterlife way station that has been reserved for people who have committed suicide.</t>
  </si>
  <si>
    <t>A film set in a strange afterlife</t>
  </si>
  <si>
    <t>tt0477302</t>
  </si>
  <si>
    <t>Extremely Loud &amp; Incredibly Close</t>
  </si>
  <si>
    <t>23/05/2012</t>
  </si>
  <si>
    <t>Eric Roth, Jonathan Safran Foer</t>
  </si>
  <si>
    <t>Tom Hanks, Thomas Horn, Sandra Bullock, Zoe Caldwell, Dennis Hearn, Paul Klementowicz, Julian Tepper, Caleb Reynolds, John Goodman, Max von Sydow, Stephen McKinley Henderson, Lorna Pruce, Viola Davis, Jeffrey Wright, Hazelle Goodman</t>
  </si>
  <si>
    <t>Tom Hanks, Thomas Horn</t>
  </si>
  <si>
    <t>A nine-year-old amateur inventor, Francophile, and pacifist searches New York City for the lock that matches a mysterious key left behind by his father, who died in the World Trade Center on September 11, 2001.</t>
  </si>
  <si>
    <t>A nine-year-old amateur inventor,</t>
  </si>
  <si>
    <t>tt0477347</t>
  </si>
  <si>
    <t>Night at the Museum</t>
  </si>
  <si>
    <t>Ben Stiller, Carla Gugino, Dick Van Dyke, Mickey Rooney, Bill Cobbs, Jake Cherry, Ricky Gervais, Robin Williams, Kim Raver, Patrick Gallagher, Rami Malek, Pierfrancesco Favino, Charlie Murphy, Steve Coogan, Mizuo Peck</t>
  </si>
  <si>
    <t>Ben Stiller, Carla Gugino</t>
  </si>
  <si>
    <t>A newly recruited night security guard at the Museum of Natural History discovers that an ancient curse causes the animals and exhibits on display to come to life and wreak havoc.</t>
  </si>
  <si>
    <t>A newly recruited night security</t>
  </si>
  <si>
    <t>tt0477348</t>
  </si>
  <si>
    <t>No Country for Old Men</t>
  </si>
  <si>
    <t>Tommy Lee Jones, Javier Bardem, Josh Brolin, Woody Harrelson, Kelly Macdonald, Garret Dillahunt, Tess Harper, Barry Corbin, Stephen Root, Rodger Boyce, Beth Grant, Ana Reeder, Kit Gwin, Zach Hopkins, Chip Love</t>
  </si>
  <si>
    <t>Tommy Lee Jones, Javier Bardem</t>
  </si>
  <si>
    <t>Violence and mayhem ensue after a hunter stumbles upon a drug deal gone wrong and more than two million dollars in cash near the Rio Grande.</t>
  </si>
  <si>
    <t>Violence and mayhem ensue after</t>
  </si>
  <si>
    <t>tt0478024</t>
  </si>
  <si>
    <t>Saat po long</t>
  </si>
  <si>
    <t>Hong Kong, Macao</t>
  </si>
  <si>
    <t>Wilson Yip</t>
  </si>
  <si>
    <t>Wilson Yip, Kam-Yuen Szeto</t>
  </si>
  <si>
    <t>Donnie Yen, Simon Yam, Sammo Kam-Bo Hung, Jing Wu, Kai Chi Liu, Danny Summer, Ken Chang, Austin Wai, Timmy Hung, Tat Chi Chan, Jingke Liang, Vincent Sze, Kenji Tanigaki, Ching-Lam Lau, Maggie Poon</t>
  </si>
  <si>
    <t>Donnie Yen</t>
  </si>
  <si>
    <t>Donnie Yen, Simon Yam</t>
  </si>
  <si>
    <t>A near retired inspector and his unit are willing to put down a crime boss at all costs while dealing with his replacement, who is getting in their way. Meanwhile, the crime boss sends his top henchmen to put an end to their dirty schemes.</t>
  </si>
  <si>
    <t>A near retired inspector and his</t>
  </si>
  <si>
    <t>tt0478087</t>
  </si>
  <si>
    <t>Peter Steinfeld, Allan Loeb</t>
  </si>
  <si>
    <t>Jim Sturgess, Kevin Spacey, Kate Bosworth, Aaron Yoo, Liza Lapira, Jacob Pitts, Laurence Fishburne, Jack McGee, Josh Gad, Sam Golzari, Helen Carey, Jack Gilpin, Donna Lows, Butch Williams, Ben Campbell</t>
  </si>
  <si>
    <t>Jim Sturgess</t>
  </si>
  <si>
    <t>Jim Sturgess, Kevin Spacey</t>
  </si>
  <si>
    <t>"21" is the fact-based story about six MIT students who were trained to become experts in card counting and subsequently took Vegas casinos for millions in winnings.</t>
  </si>
  <si>
    <t>"21" is the fact-based story about</t>
  </si>
  <si>
    <t>tt0478134</t>
  </si>
  <si>
    <t>In the Valley of Elah</t>
  </si>
  <si>
    <t>Paul Haggis, Mark Boal</t>
  </si>
  <si>
    <t>Tommy Lee Jones, Charlize Theron, Jason Patric, Susan Sarandon, James Franco, Barry Corbin, Josh Brolin, Frances Fisher, Wes Chatham, Jake McLaughlin, Mehcad Brooks, Jonathan Tucker, Wayne Duvall, Roman Arabia, Brent Briscoe</t>
  </si>
  <si>
    <t>Tommy Lee Jones, Charlize Theron</t>
  </si>
  <si>
    <t>A retired military investigator works with a police detective to uncover the truth behind his son's disappearance following his return from a tour of duty in Iraq.</t>
  </si>
  <si>
    <t>A retired military investigator</t>
  </si>
  <si>
    <t>tt0478304</t>
  </si>
  <si>
    <t>The Tree of Life</t>
  </si>
  <si>
    <t>18/05/2011</t>
  </si>
  <si>
    <t>Brad Pitt, Sean Penn, Jessica Chastain, Hunter McCracken, Laramie Eppler, Tye Sheridan, Fiona Shaw, Jessica Fuselier, Nicolas Gonda, Will Wallace, Kelly Koonce, Bryce Boudoin, Jimmy Donaldson, Kameron Vaughn, Cole Cockburn</t>
  </si>
  <si>
    <t>Brad Pitt, Sean Penn</t>
  </si>
  <si>
    <t>The story of a family in Waco, Texas in 1956. The eldest son witnesses the loss of innocence and struggles with his parents' conflicting teachings.</t>
  </si>
  <si>
    <t>The story of a family in Waco,</t>
  </si>
  <si>
    <t>tt0478311</t>
  </si>
  <si>
    <t>Knocked Up</t>
  </si>
  <si>
    <t>Seth Rogen, Katherine Heigl, Paul Rudd, Leslie Mann, Jason Segel, Jay Baruchel, Jonah Hill, Martin Starr, Charlyne Yi, Iris Apatow, Maude Apatow, Joanna Kerns, Harold Ramis, Alan Tudyk, Kristen Wiig</t>
  </si>
  <si>
    <t>Seth Rogen</t>
  </si>
  <si>
    <t>Seth Rogen, Katherine Heigl</t>
  </si>
  <si>
    <t>For fun-loving party animal Ben Stone, the last thing he ever expected was for his one-night stand to show up on his doorstep eight weeks later to tell him she's pregnant with his child.</t>
  </si>
  <si>
    <t>For fun-loving party animal Ben</t>
  </si>
  <si>
    <t>tt0478970</t>
  </si>
  <si>
    <t>Ant-Man</t>
  </si>
  <si>
    <t>Edgar Wright, Joe Cornish</t>
  </si>
  <si>
    <t>Paul Rudd, Michael Douglas, Evangeline Lilly, Corey Stoll, Bobby Cannavale, Anthony Mackie, Judy Greer, Abby Ryder Fortson, Michael Pe√±a, David Dastmalchian, T.I., Wood Harris, Hayley Atwell, John Slattery, Martin Donovan</t>
  </si>
  <si>
    <t>Paul Rudd</t>
  </si>
  <si>
    <t>Paul Rudd, Michael Douglas</t>
  </si>
  <si>
    <t>Armed with a super-suit with the astonishing ability to shrink in scale but increase in strength, cat burglar Scott Lang must embrace his inner hero and help his mentor, Dr. Hank Pym, plan and pull off a heist that will save the world.</t>
  </si>
  <si>
    <t>Armed with a super-suit with the</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</si>
  <si>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</si>
  <si>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</si>
  <si>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</si>
  <si>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</si>
  <si>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Sylvester Stallone, Burt Young</t>
  </si>
  <si>
    <t>Thirty years after the ring of the first bell, Rocky Balboa comes out of retirement and dons his gloves for his final fight against the reigning heavyweight champ Mason 'The Line' Dixon.</t>
  </si>
  <si>
    <t>Thirty years after the ring of</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</si>
  <si>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</si>
  <si>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</si>
  <si>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</si>
  <si>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</si>
  <si>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Emma Roberts, Craig Gellis</t>
  </si>
  <si>
    <t>Teen detective Nancy Drew accompanies her father on a business trip to Los Angeles, where she happens upon clues to a murder mystery involving a movie star.</t>
  </si>
  <si>
    <t>Teen detective Nancy Drew accompanies</t>
  </si>
  <si>
    <t>tt0479528</t>
  </si>
  <si>
    <t>Rogue</t>
  </si>
  <si>
    <t>18/07/2008</t>
  </si>
  <si>
    <t>Radha Mitchell, Michael Vartan, Sam Worthington, Caroline Brazier, Stephen Curry, Celia Ireland, John Jarratt, Heather Mitchell, Geoff Morrell, Damien Richardson, Robert Taylor, Mia Wasikowska, Barry Otto, Shaun Longham, Patch 'The Wonder' Dog</t>
  </si>
  <si>
    <t>Radha Mitchell, Michael Vartan</t>
  </si>
  <si>
    <t>An American journalist on assignment in the Australian outback encounters a man-eating crocodile while trapped on a rapidly flooding mud island.</t>
  </si>
  <si>
    <t>An American journalist on assignment</t>
  </si>
  <si>
    <t>AUD 26900000</t>
  </si>
  <si>
    <t>tt0479537</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</si>
  <si>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</si>
  <si>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</si>
  <si>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</si>
  <si>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</si>
  <si>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Liam Neeson, Pierce Brosnan</t>
  </si>
  <si>
    <t>At the end of the Civil War, a colonel hunts down a man with whom he has a grudge.</t>
  </si>
  <si>
    <t>At the end of the Civil War, a</t>
  </si>
  <si>
    <t>tt0479647</t>
  </si>
  <si>
    <t>Bon Cop, Bad Cop</t>
  </si>
  <si>
    <t>Erik Canuel</t>
  </si>
  <si>
    <t>Leila Basen, Alex Epstein</t>
  </si>
  <si>
    <t>Michel Beaudry, Patrice B√©langer, Pierre Boudreau, Sarain Boylan, Manon Brunelle, Nicolas Canuel, Hugolin Chevrette-Landesque, Fayolle Jean, Colm Feore, Ron Fournier, Alain Goulem, Am√©lie Grenier, Louis-Jos√© Houde, Pierre Houde, Rick Howland</t>
  </si>
  <si>
    <t>Michel Beaudry</t>
  </si>
  <si>
    <t>Michel Beaudry, Patrice B√©langer</t>
  </si>
  <si>
    <t>Two Canadian detectives, one from Ontario and the other from Quebec, must work together when a murdered victim is found on the Ontario Quebec border line.</t>
  </si>
  <si>
    <t>Two Canadian detectives, one from</t>
  </si>
  <si>
    <t>CAD 8000000</t>
  </si>
  <si>
    <t>tt0479751</t>
  </si>
  <si>
    <t>Sivaji</t>
  </si>
  <si>
    <t>Swanand Kirkire, S. Shankar</t>
  </si>
  <si>
    <t>Rajinikanth, Shriya Saran, Suman, Vivek, Ala Aljundi, Amarasigamani, Babi, Balaji, Jemini Balaji, S.P. Balasubrahmanyam, Bashkar, M.S. Bhaskar, Bobby, Chelladurai, Chinnijayanth</t>
  </si>
  <si>
    <t>Rajinikanth</t>
  </si>
  <si>
    <t>Rajinikanth, Shriya Saran</t>
  </si>
  <si>
    <t>A software engineer comes to India to serve the nation and invest in nation's welfare. A few corrupt officials and politicians try to stop him while he tries to do good for the poor.</t>
  </si>
  <si>
    <t>A software engineer comes to India</t>
  </si>
  <si>
    <t>INR 600000000</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</si>
  <si>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</si>
  <si>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</si>
  <si>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</si>
  <si>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</si>
  <si>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Jason Statham, Amy Smart</t>
  </si>
  <si>
    <t>Professional assassin Chev Chelios learns his rival has injected him with a poison that will kill him if his heart rate drops.</t>
  </si>
  <si>
    <t>Professional assassin Chev Chelios</t>
  </si>
  <si>
    <t>tt0479952</t>
  </si>
  <si>
    <t>Madagascar: Escape 2 Africa</t>
  </si>
  <si>
    <t>19/12/2008</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</si>
  <si>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</si>
  <si>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</si>
  <si>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</si>
  <si>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The Madagascar animals fly back</t>
  </si>
  <si>
    <t>tt0479968</t>
  </si>
  <si>
    <t>One Missed Call</t>
  </si>
  <si>
    <t>USA, Japan, Germany, UK</t>
  </si>
  <si>
    <t>Eric Valette</t>
  </si>
  <si>
    <t>Andrew Klavan, Yasushi Akimoto</t>
  </si>
  <si>
    <t>Shannyn Sossamon, Edward Burns, Ana Claudia Talanc√≥n, Ray Wise, Azura Skye, Johnny Lewis, Jason Beghe, Margaret Cho, Meagan Good, Rhoda Griffis, Dawn Dininger, Ariel Winter, Sarah Jean Kubik, Raegan Lamb, Karen Beyer</t>
  </si>
  <si>
    <t>Shannyn Sossamon</t>
  </si>
  <si>
    <t>Shannyn Sossamon, Edward Burns</t>
  </si>
  <si>
    <t>Several people start receiving voice-mails from their future selves - messages which include the date, time, and some of the details of their deaths.</t>
  </si>
  <si>
    <t>Several people start receiving</t>
  </si>
  <si>
    <t>tt0479997</t>
  </si>
  <si>
    <t>Season of the Witch</t>
  </si>
  <si>
    <t>15/06/2011</t>
  </si>
  <si>
    <t>Bragi F. Schut</t>
  </si>
  <si>
    <t>Nicolas Cage, Ron Perlman, Stephen Campbell Moore, Stephen Graham, Ulrich Thomsen, Claire Foy, Robert Sheehan, Christopher Lee, Kevin Rees, Andrew Hefler, Fernanda Dorogi, Rebekah Kennedy, Matt Devere, R√≥bert B√°nlaki, Barna Illy√©s</t>
  </si>
  <si>
    <t>Nicolas Cage, Ron Perlman</t>
  </si>
  <si>
    <t>Fourteenth century knights transport a suspected witch to a monastery, where monks deduce her powers could be the source of the Black Plague.</t>
  </si>
  <si>
    <t>Fourteenth century knights transport</t>
  </si>
  <si>
    <t>tt0480025</t>
  </si>
  <si>
    <t>This Is England</t>
  </si>
  <si>
    <t>26/08/2011</t>
  </si>
  <si>
    <t>Thomas Turgoose, Stephen Graham, Jo Hartley, Andrew Shim, Vicky McClure, Joseph Gilgun, Rosamund Hanson, Andrew Ellis, Perry Benson, George Newton, Frank Harper, Jack O'Connell, Kriss Dosanjh, Kieran Hardcastle, Chanel Cresswell</t>
  </si>
  <si>
    <t>Thomas Turgoose</t>
  </si>
  <si>
    <t>Thomas Turgoose, Stephen Graham</t>
  </si>
  <si>
    <t>A young boy becomes friends with a gang of skinheads. Friends soon become like family, and relationships will be pushed to the very limit.</t>
  </si>
  <si>
    <t>A young boy becomes friends with</t>
  </si>
  <si>
    <t>GBP 1500000</t>
  </si>
  <si>
    <t>tt0480239</t>
  </si>
  <si>
    <t>Atlas Shrugged: Part I</t>
  </si>
  <si>
    <t>15/04/2011</t>
  </si>
  <si>
    <t>Paul Johansson</t>
  </si>
  <si>
    <t>Brian Patrick O'Toole, John Aglialoro</t>
  </si>
  <si>
    <t>Taylor Schilling, Grant Bowler, Matthew Marsden, Edi Gathegi, Jsu Garcia, Graham Beckel, Jon Polito, Patrick Fischler, Rebecca Wisocky, Michael Lerner, Neill Barry, Christina Pickles, Paul Johansson, Joel McKinnon Miller, Steven Chester Prince</t>
  </si>
  <si>
    <t>Taylor Schilling</t>
  </si>
  <si>
    <t>Taylor Schilling, Grant Bowler</t>
  </si>
  <si>
    <t>Railroad executive Dagny Taggart and steel mogul Henry Rearden form an alliance to fight the increasingly authoritarian government of the United States.</t>
  </si>
  <si>
    <t>Railroad executive Dagny Taggart</t>
  </si>
  <si>
    <t>tt0480242</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</si>
  <si>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</si>
  <si>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</si>
  <si>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</si>
  <si>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Steve Carell, Juliette Binoche</t>
  </si>
  <si>
    <t>A widower finds out the woman he fell in love with is his brother's girlfriend.</t>
  </si>
  <si>
    <t>A widower finds out the woman</t>
  </si>
  <si>
    <t>tt0480249</t>
  </si>
  <si>
    <t>I Am Legend</t>
  </si>
  <si>
    <t>Mark Protosevich, Akiva Goldsman</t>
  </si>
  <si>
    <t>Will Smith, Alice Braga, Charlie Tahan, Salli Richardson-Whitfield, Willow Smith, Darrell Foster, April Grace, Dash Mihok, Joanna Numata, Abbey, Kona, Samuel Glen, James McCauley, Marin Ireland, Pedro Mojica</t>
  </si>
  <si>
    <t>Will Smith, Alice Braga</t>
  </si>
  <si>
    <t>Years after a plague kills most of humanity and transforms the rest into monsters, the sole survivor in New York City struggles valiantly to find a cure in this post-apocalyptic action thriller.</t>
  </si>
  <si>
    <t>Years after a plague kills most</t>
  </si>
  <si>
    <t>tt0480255</t>
  </si>
  <si>
    <t>The Losers</t>
  </si>
  <si>
    <t>23/07/2010</t>
  </si>
  <si>
    <t>Sylvain White</t>
  </si>
  <si>
    <t>Peter Berg, James Vanderbilt</t>
  </si>
  <si>
    <t>Jeffrey Dean Morgan, Zoe Saldana, Chris Evans, Idris Elba, Columbus Short, √ìscar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</si>
  <si>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</si>
  <si>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A CIA special forces team are</t>
  </si>
  <si>
    <t>tt0480269</t>
  </si>
  <si>
    <t>Interview</t>
  </si>
  <si>
    <t>USA, Canada, Netherlands</t>
  </si>
  <si>
    <t>David Schechter, Theo van Gogh</t>
  </si>
  <si>
    <t>Steve Buscemi, Sienna Miller, Michael Buscemi, Tara Elders, David Schechter, Molly Griffith, Elizabeth Bracco, James Villemaire, Jackson Loo, Craig muMs Grant, Doc Dougherty, Donna Hanover, Wayne Wilcox, Danny Schechter, Philippe Vonlanthen</t>
  </si>
  <si>
    <t>Steve Buscemi, Sienna Miller</t>
  </si>
  <si>
    <t>After falling out with his editor, a fading political journalist is forced to interview America's most popular soap actress.</t>
  </si>
  <si>
    <t>After falling out with his editor,</t>
  </si>
  <si>
    <t>tt0480271</t>
  </si>
  <si>
    <t>Van Wilder 2: The Rise of Taj</t>
  </si>
  <si>
    <t>USA, Romania</t>
  </si>
  <si>
    <t>David Drew Gallagher, Brent Goldberg</t>
  </si>
  <si>
    <t>Kal Penn, Lauren Cohan, Daniel Percival, Glen Barry, Anthony Cozens, Steven Rathman, Holly Davidson, Tom Davey, William de Coverly, Beth Steel, Amy Steel, Jonathan Cecil, Roger Hammond, Kulvinder Ghir, Shobu Kapoor</t>
  </si>
  <si>
    <t>Kal Penn, Lauren Cohan</t>
  </si>
  <si>
    <t>Taj Mahal Badalandabad leaves Coolidge College behind for the halls of Camford University in England, where he looks to continue his education, and teach an uptight student how to make the most out of her academic career.</t>
  </si>
  <si>
    <t>Taj Mahal Badalandabad leaves</t>
  </si>
  <si>
    <t>tt0480669</t>
  </si>
  <si>
    <t>Los cronocr√≠menes</t>
  </si>
  <si>
    <t>27/06/2008</t>
  </si>
  <si>
    <t>Nacho Vigalondo</t>
  </si>
  <si>
    <t>Karra Elejalde, Candela Fern√°ndez, B√°rbara Goenaga, Nacho Vigalondo, Juan Inciarte</t>
  </si>
  <si>
    <t>Karra Elejalde</t>
  </si>
  <si>
    <t>Karra Elejalde, Candela Fern√°ndez</t>
  </si>
  <si>
    <t>A man accidentally gets into a time machine and travels back in time nearly an hour. Finding himself will be the first of a series of disasters of unforeseeable consequences.</t>
  </si>
  <si>
    <t>A man accidentally gets into a</t>
  </si>
  <si>
    <t>tt0480687</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</si>
  <si>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</si>
  <si>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</si>
  <si>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</si>
  <si>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Owen Wilson, Jason Sudeikis</t>
  </si>
  <si>
    <t>Rick and Fred, two husbands who are having difficulty in their marriages, are given a Hall Pass by their wives: for one week, they can do whatever they want.</t>
  </si>
  <si>
    <t>Rick and Fred, two husbands who</t>
  </si>
  <si>
    <t>tt0481141</t>
  </si>
  <si>
    <t>No Reservations</t>
  </si>
  <si>
    <t>Carol Fuchs, Sandra Nettelbeck</t>
  </si>
  <si>
    <t>Catherine Zeta-Jones, Aaron Eckhart, Abigail Breslin, Patricia Clarkson, Jenny Wade, Bob Balaban, Br√≠an F. O'Byrne, Lily Rabe, Eric Silver, Arija Bareikis, John McMartin, Celia Weston, Zo√´ Kravitz, Matthew Rauch, Dearbhla Molloy</t>
  </si>
  <si>
    <t>Catherine Zeta-Jones</t>
  </si>
  <si>
    <t>The life of a top chef changes when she becomes the guardian of her young niece.</t>
  </si>
  <si>
    <t>The life of a top chef changes</t>
  </si>
  <si>
    <t>tt0481369</t>
  </si>
  <si>
    <t>The Number 23</t>
  </si>
  <si>
    <t>23/04/2007</t>
  </si>
  <si>
    <t>Fernley Phillips</t>
  </si>
  <si>
    <t>Jim Carrey, Virginia Madsen, Logan Lerman, Danny Huston, Lynn Collins, Rhona Mitra, Michelle Arthur, Mark Pellegrino, Paul Butcher, David Stifel, Corey Stoll, Ed Lauter, Troy Kotsur, Walter Soo Hoo, Patricia Belcher</t>
  </si>
  <si>
    <t>Jim Carrey, Virginia Madsen</t>
  </si>
  <si>
    <t>Walter Sparrow becomes obsessed with a novel that he believes was written about him. As his obsession increases, more and more similarities seem to arise.</t>
  </si>
  <si>
    <t>Walter Sparrow becomes obsessed</t>
  </si>
  <si>
    <t>tt0481499</t>
  </si>
  <si>
    <t>The Croods</t>
  </si>
  <si>
    <t>21/03/2013</t>
  </si>
  <si>
    <t>Kirk DeMicco, Chris Sanders</t>
  </si>
  <si>
    <t>Chris Sanders, Kirk DeMicco</t>
  </si>
  <si>
    <t>Nicolas Cage, Emma Stone, Ryan Reynolds, Catherine Keener, Cloris Leachman, Clark Duke, Chris Sanders, Randy Thom</t>
  </si>
  <si>
    <t>Nicolas Cage, Emma Stone</t>
  </si>
  <si>
    <t>After their cave is destroyed, a caveman family must trek through an unfamiliar fantastical world with the help of an inventive boy.</t>
  </si>
  <si>
    <t>After their cave is destroyed,</t>
  </si>
  <si>
    <t>tt0481536</t>
  </si>
  <si>
    <t>Harold &amp; Kumar Escape from Guantanamo Bay</t>
  </si>
  <si>
    <t>25/04/2008</t>
  </si>
  <si>
    <t>John Cho, Kal Penn, Rob Corddry, Jack Conley, Roger Bart, Neil Patrick Harris, Danneel Ackles, Eric Winter, Paula Garc√©s, Jon Reep, Missi Pyle, Mark Munoz, James Adomian, Beverly D'Angelo, Echo Valley</t>
  </si>
  <si>
    <t>John Cho, Kal Penn, Rob Corddry</t>
  </si>
  <si>
    <t>After being mistaken for terrorists and thrown into Guant√°namo Bay, stoners Harold and Kumar escape and return to the U.S., where they proceed to flee across the country with federal agents in hot pursuit.</t>
  </si>
  <si>
    <t>After being mistaken for terrorists</t>
  </si>
  <si>
    <t>tt0481797</t>
  </si>
  <si>
    <t>Youth Without Youth</t>
  </si>
  <si>
    <t>USA, Romania, France, Italy, Germany</t>
  </si>
  <si>
    <t>Francis Ford Coppola</t>
  </si>
  <si>
    <t>Mircea Eliade, Francis Ford Coppola</t>
  </si>
  <si>
    <t>Tim Roth, Alexandra Maria Lara, Bruno Ganz, Andr√© Hennicke, Marcel Iures, Alexandra Pirici, Adrian Pintea, Florin Piersic Jr., Mircea Albulescu, Dan Astileanu, Cristian Balint, Dragos Bucur, Zoltan Butuc, Theodor Danetti, Andrei Gheorghe</t>
  </si>
  <si>
    <t>Tim Roth</t>
  </si>
  <si>
    <t>Tim Roth, Alexandra Maria Lara</t>
  </si>
  <si>
    <t>A love story wrapped in a mystery. Set in World War II Europe, a professor is changed by a cataclysmic event and explores the mysteries of life.</t>
  </si>
  <si>
    <t>A love story wrapped in a mystery.</t>
  </si>
  <si>
    <t>tt0482088</t>
  </si>
  <si>
    <t>Hors de prix</t>
  </si>
  <si>
    <t>Pierre Salvadori</t>
  </si>
  <si>
    <t>Pierre Salvadori, Beno√Æt Graffin</t>
  </si>
  <si>
    <t>Audrey Tautou, Gad Elmaleh, Marie-Christine Adam, Vernon Dobtcheff, Jacques Spiesser, Annelise Hesme, Charlotte Vermeil, Claudine Baschet, Laurent Claret, Jean de Coninck, Blandine P√©lissier, Philippe Vendan-Borin, Bernard Bourdeau, Didier Brice, Laurent Mouton</t>
  </si>
  <si>
    <t>Audrey Tautou, Gad Elmaleh</t>
  </si>
  <si>
    <t>Through a set of wacky circumstances, a young gold digger mistakenly woos a mild-mannered bartender, thinking he's a wealthy suitor.</t>
  </si>
  <si>
    <t>Through a set of wacky circumstances,</t>
  </si>
  <si>
    <t>tt0482463</t>
  </si>
  <si>
    <t>Bella</t>
  </si>
  <si>
    <t>26/01/2010</t>
  </si>
  <si>
    <t>Alejandro Monteverde</t>
  </si>
  <si>
    <t>Alejandro Monteverde, Patrick Million</t>
  </si>
  <si>
    <t>Eduardo Ver√°stegui, Tammy Blanchard, Manny Perez, Ang√©lica Arag√≥n, Jamie Tirelli, Ramon Rodriguez, Armando Riesco, Sophie Nyweide, Ali Landry Monteverde, Ewa Da Cruz, Alexa Gerasimovich, Herb Lovelle, Tawny Cypress, Doug DeBeech, Michael Mosley</t>
  </si>
  <si>
    <t>Eduardo Ver√°stegui</t>
  </si>
  <si>
    <t>Eduardo Ver√°stegui, Tammy Blanchard</t>
  </si>
  <si>
    <t>A chef with a mysterious past spends the day with a waitress who needs a friend.</t>
  </si>
  <si>
    <t>A chef with a mysterious past</t>
  </si>
  <si>
    <t>tt0482527</t>
  </si>
  <si>
    <t>It's a Boy Girl Thing</t>
  </si>
  <si>
    <t>Geoff Deane, Steve Hamilton Shaw</t>
  </si>
  <si>
    <t>Samaire Armstrong, Kevin Zegers, Sherry Miller, Robert Joy, Sharon Osbourne, Maury Chaykin, Mpho Koaho, Dan Warry-Smith, Bal√°zs Ko√≥s, Emily Hampshire, Brooke D'Orsay, Kathryn Haggis, Genelle Williams, Alex Nussbaum, Jack Duffy</t>
  </si>
  <si>
    <t>Samaire Armstrong</t>
  </si>
  <si>
    <t>Samaire Armstrong, Kevin Zegers</t>
  </si>
  <si>
    <t>Sworn enemies find themselves in each other's bodies, and use this to ruin each other's lives.</t>
  </si>
  <si>
    <t>Sworn enemies find themselves</t>
  </si>
  <si>
    <t>tt0482546</t>
  </si>
  <si>
    <t>Miss Potter</t>
  </si>
  <si>
    <t>Chris Noonan</t>
  </si>
  <si>
    <t>Richard Maltby Jr.</t>
  </si>
  <si>
    <t>Ren√©e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</si>
  <si>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</si>
  <si>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The story of Beatrix Potter, the</t>
  </si>
  <si>
    <t>tt0482571</t>
  </si>
  <si>
    <t>The Prestige</t>
  </si>
  <si>
    <t>Hugh Jackman, Christian Bale, Michael Caine, Piper Perabo, Rebecca Hall, Scarlett Johansson, Samantha Mahurin, David Bowie, Andy Serkis, Daniel Davis, Jim Piddock, Christopher Neame, Mark Ryan, Roger Rees, Jamie Harris</t>
  </si>
  <si>
    <t>Hugh Jackman, Christian Bale</t>
  </si>
  <si>
    <t>After a tragic accident, two stage magicians engage in a battle to create the ultimate illusion while sacrificing everything they have to outwit each other.</t>
  </si>
  <si>
    <t>After a tragic accident, two stage</t>
  </si>
  <si>
    <t>tt0482572</t>
  </si>
  <si>
    <t>Pride and Glory</t>
  </si>
  <si>
    <t>31/10/2008</t>
  </si>
  <si>
    <t>Joe Carnahan, Gavin O'Connor</t>
  </si>
  <si>
    <t>Colin Farrell, Edward Norton, Jon Voight, Noah Emmerich, Jennifer Ehle, John Ortiz, Frank Grillo, Shea Whigham, Lake Bell, Carmen Ejogo, Manny Perez, Wayne Duvall, Ramon Rodriguez, Rick Gonzalez, Maximiliano Hern√°ndez</t>
  </si>
  <si>
    <t>Colin Farrell, Edward Norton</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</si>
  <si>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</si>
  <si>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A family's moral codes are tested</t>
  </si>
  <si>
    <t>tt0482599</t>
  </si>
  <si>
    <t>USA, Japan, Thailand</t>
  </si>
  <si>
    <t>Masayuki Ochiai</t>
  </si>
  <si>
    <t>Luke Dawson</t>
  </si>
  <si>
    <t>Joshua Jackson, Rachael Taylor, Megumi Okina, David Denman, John Hensley, Maya Hazen, James Kyson, Yoshiko Miyazaki, Kei Yamamoto, Daisy Betts, Adrienne Pickering, Pascal Morineau, Masaki Ota, Heideru Tatsuo, Eri Otoguro</t>
  </si>
  <si>
    <t>Joshua Jackson, Rachael Taylor</t>
  </si>
  <si>
    <t>A newly married couple discovers disturbing, ghostly images in photographs they develop after a tragic accident. Fearing the manifestations may be connected, they investigate and learn that some mysteries are better left unsolved.</t>
  </si>
  <si>
    <t>A newly married couple discovers</t>
  </si>
  <si>
    <t>tt0482603</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</si>
  <si>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</si>
  <si>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</si>
  <si>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</si>
  <si>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</si>
  <si>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Andy Samberg</t>
  </si>
  <si>
    <t>Andy Samberg, Cheryl Hines</t>
  </si>
  <si>
    <t>Three chimps are sent into space to explore the possibility of alien life when an unmanned space shuttle crash lands on an uncharted planet.</t>
  </si>
  <si>
    <t>Three chimps are sent into space</t>
  </si>
  <si>
    <t>tt0482606</t>
  </si>
  <si>
    <t>The Strangers</t>
  </si>
  <si>
    <t>Bryan Bertino</t>
  </si>
  <si>
    <t>Alex Fisher, Peter Clayton-Luce, Scott Speedman, Liv Tyler, Gemma Ward, Kip Weeks, Laura Margolis, Glenn Howerton</t>
  </si>
  <si>
    <t>Alex Fisher</t>
  </si>
  <si>
    <t>Alex Fisher, Peter Clayton-Luce</t>
  </si>
  <si>
    <t>A young couple staying in an isolated vacation home are terrorized by three unknown assailants.</t>
  </si>
  <si>
    <t>A young couple staying in an isolated</t>
  </si>
  <si>
    <t>tt0482629</t>
  </si>
  <si>
    <t>The Ultimate Gift</t>
  </si>
  <si>
    <t>Michael O. Sajbel</t>
  </si>
  <si>
    <t>Cheryl McKay, Jim Stovall</t>
  </si>
  <si>
    <t>James Garner, Bill Cobbs, Lee Meriwether, George Lee, Brett Rice, D. David Morin, Abigail Breslin, Ali Hillis, Drew Fuller, Mircea Monroe, Donna Cherry, Catherine McGoohan, Mark Joy, Mel Fair, Alecia Brady Curcuru</t>
  </si>
  <si>
    <t>James Garner</t>
  </si>
  <si>
    <t>James Garner, Bill Cobbs</t>
  </si>
  <si>
    <t>A deceased billionaire leaves his spoiled adult grandson a series of odd tasks to perform in order to receive "the ultimate gift," with the resentful grandson having no idea what that might be.</t>
  </si>
  <si>
    <t>A deceased billionaire leaves</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</si>
  <si>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</si>
  <si>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</si>
  <si>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</si>
  <si>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</si>
  <si>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Caryn Peterson</t>
  </si>
  <si>
    <t>Caryn Peterson, Adeola Ariyo</t>
  </si>
  <si>
    <t>A futuristic action thriller where a team of people work to prevent a disaster threatening the future of the human race.</t>
  </si>
  <si>
    <t>A futuristic action thriller where</t>
  </si>
  <si>
    <t>tt0483726</t>
  </si>
  <si>
    <t>Man of the Year</t>
  </si>
  <si>
    <t>Robin Williams, Christopher Walken, Laura Linney, Lewis Black, Jeff Goldblum, David Alpay, Faith Daniels, Tina Fey, Amy Poehler, Doug Murray, Chris Matthews, James Carville, Catherine Crier, Rick Roberts, Karen Hines</t>
  </si>
  <si>
    <t>Robin Williams, Christopher Walken</t>
  </si>
  <si>
    <t>A comedian who hosts a news satire program decides to run for president, and a computerized voting machine malfunction gets him elected.</t>
  </si>
  <si>
    <t>A comedian who hosts a news satire</t>
  </si>
  <si>
    <t>tt0484562</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</si>
  <si>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</si>
  <si>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</si>
  <si>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</si>
  <si>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Alexander Ludwig</t>
  </si>
  <si>
    <t>Alexander Ludwig, Christopher Eccleston</t>
  </si>
  <si>
    <t>A boy's life is turned upside down when he learns that he is the last of a group of immortal warriors who have dedicated their lives to fighting the forces of the dark.</t>
  </si>
  <si>
    <t>A boy's life is turned upside</t>
  </si>
  <si>
    <t>tt0484740</t>
  </si>
  <si>
    <t>Love in the Time of Cholera</t>
  </si>
  <si>
    <t>Ronald Harwood, Gabriel Garc√≠a M√°rquez</t>
  </si>
  <si>
    <t>Benjamin Bratt, Gina Bernard Forbes, Giovanna Mezzogiorno, Javier Bardem, Marcela Mar, Juan √Ångel, Liliana Gonzalez, Catalina Botero, Miguel Angel Pazos Galindo, Maria Cecilia Herrera, Luis Fernando Hoyos, Carlos Duplat, Francisco Raul Linero, Unax Ugalde, Liev Schreiber</t>
  </si>
  <si>
    <t>Benjamin Bratt, Gina Bernard Forbes</t>
  </si>
  <si>
    <t>Florentino, rejected by the beautiful Fermina at a young age, devotes much of his adult life to carnal affairs as a desperate attempt to heal his broken heart.</t>
  </si>
  <si>
    <t>Florentino, rejected by the beautiful</t>
  </si>
  <si>
    <t>tt0484877</t>
  </si>
  <si>
    <t>The Pleasure of Your Company</t>
  </si>
  <si>
    <t>Michael Ian Black</t>
  </si>
  <si>
    <t>Jason Biggs, Isla Fisher, Michael Weston, Ebon Moss-Bachrach, Joe Pantoliano, Heather Goldenhersh, Joanna Gleason, Edward Herrmann, Margo Martindale, Mark Consuelos, Audra Blaser, Matt Malloy, Rob Corddry, Jay O. Sanders, Chris Diamantopoulos</t>
  </si>
  <si>
    <t>Jason Biggs, Isla Fisher</t>
  </si>
  <si>
    <t>A guy proposes to his girlfriend, who drops dead. His BFF tries to get him to date other women but he only talks about his dead big love. At a diner he proposes to a cute waitress just to get his BFF off his back. She says yes.</t>
  </si>
  <si>
    <t>A guy proposes to his girlfriend,</t>
  </si>
  <si>
    <t>tt0485323</t>
  </si>
  <si>
    <t>Gekij√¥-ban hagane no renkinjutsushi: Shanbara wo yuku mono</t>
  </si>
  <si>
    <t>23/07/2005</t>
  </si>
  <si>
    <t>Romany</t>
  </si>
  <si>
    <t>Seiji Mizushima</t>
  </si>
  <si>
    <t>Hiromu Arakawa, Sh√¥ Aikawa</t>
  </si>
  <si>
    <t>Vic Mignogna, Aaron Dismuke, Jason Liebrecht, Kelly Manison, John Swasey, Ed Blaylock, Leah Clark, Caitlin Glass, Juli Erickson, Travis Willingham, Christopher Sabat, Jason Douglas, Scott McNeil, Sonny Strait, Lauren Nicole Goode</t>
  </si>
  <si>
    <t>Vic Mignogna</t>
  </si>
  <si>
    <t>Vic Mignogna, Aaron Dismuke</t>
  </si>
  <si>
    <t>Edward Elric, an alchemist from an alternate world, races to prevent the Thule Society from harnessing alchemy to wage war on his home.</t>
  </si>
  <si>
    <t>Edward Elric, an alchemist from</t>
  </si>
  <si>
    <t>tt0485510</t>
  </si>
  <si>
    <t>Hacivat Karag√∂z Neden √ñld√ºr√ºld√º?</t>
  </si>
  <si>
    <t>Ezel Akay</t>
  </si>
  <si>
    <t>Ezel Akay, Levent Kazak</t>
  </si>
  <si>
    <t>Haluk Bilginer, Sebnem D√∂nmez, Beyaz, G√ºven Kira√ß, Ragip Savas, Ayse Tolga, Altay √ñzbek, Hasan Ali Mete, Ezel Akay, Serdar G√∂khan, Aysen Gruda, Selin T√ºrkoglu, Levent Kazak, Tansu Bi√ßer, Numan Acar</t>
  </si>
  <si>
    <t>Haluk Bilginer</t>
  </si>
  <si>
    <t>Haluk Bilginer, Sebnem D√∂nmez</t>
  </si>
  <si>
    <t>A story about the tragedy and the danger of humor and the humorist - A comedy as grand as the Lands of Rome...</t>
  </si>
  <si>
    <t>A story about the tragedy and</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</si>
  <si>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</si>
  <si>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</si>
  <si>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</si>
  <si>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</si>
  <si>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</si>
  <si>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</si>
  <si>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Evan McGuire</t>
  </si>
  <si>
    <t>Evan McGuire, Christen Mooney</t>
  </si>
  <si>
    <t>A young boy in a remote medieval outpost under siege from barbarian raids is beckoned to adventure when a celebrated master illuminator arrives with an ancient book, brimming with secret wisdom and powers.</t>
  </si>
  <si>
    <t>A young boy in a remote medieval</t>
  </si>
  <si>
    <t>tt0485851</t>
  </si>
  <si>
    <t>The Air I Breathe</t>
  </si>
  <si>
    <t>Jieho Lee</t>
  </si>
  <si>
    <t>Jieho Lee, Bob DeRosa</t>
  </si>
  <si>
    <t>Kevin Bacon, Julie Delpy, Brendan Fraser, Andy Garcia, Sarah Michelle Gellar, Clark Gregg, Emile Hirsch, Forest Whitaker, Kelly Hu, Evan Parke, Taylor Nichols, Victor Rivers, Cecilia Su√°rez, Todd Stashwick, Jon Bernthal</t>
  </si>
  <si>
    <t>Kevin Bacon, Julie Delpy</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</si>
  <si>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</si>
  <si>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A drama based on an ancient Chinese</t>
  </si>
  <si>
    <t>tt0485947</t>
  </si>
  <si>
    <t>Mr. Nobody</t>
  </si>
  <si>
    <t>13/01/2010</t>
  </si>
  <si>
    <t>Belgium, Germany, Canada, France, UK, Luxembourg, USA</t>
  </si>
  <si>
    <t>Mohawk</t>
  </si>
  <si>
    <t>Jaco Van Dormael</t>
  </si>
  <si>
    <t>Jared Leto, Sarah Polley, Diane Kruger, Linh Dan Pham, Rhys Ifans, Natasha Little, Toby Regbo, Juno Temple, Clare Stone, Thomas Byrne, Audrey Giacomini, Laura Brumagne, Allan Corduner, Daniel Mays, Michael Riley</t>
  </si>
  <si>
    <t>Jared Leto</t>
  </si>
  <si>
    <t>Jared Leto, Sarah Polley</t>
  </si>
  <si>
    <t>A boy stands on a station platform as a train is about to leave. Should he go with his mother or stay with his father? Infinite possibilities arise from this decision. As long as he doesn't choose, anything is possible.</t>
  </si>
  <si>
    <t>A boy stands on a station platform</t>
  </si>
  <si>
    <t>tt0485976</t>
  </si>
  <si>
    <t>Bo bui gai wak</t>
  </si>
  <si>
    <t>Jackie Chan, Benny Chan</t>
  </si>
  <si>
    <t>Jackie Chan, Michael Hui, Louis Koo, Charlene Choi, Biao Yuen, Yuanyuan Gao, Teresa Carpio, Terence Yin, Conroy Chi-Chung Chan, Andrew Lin, Ken Wong, Hiro Hayama, Ken Lo, Cherrie Ying, On-On Yu</t>
  </si>
  <si>
    <t>Jackie Chan, Michael Hui</t>
  </si>
  <si>
    <t>Thongs and Octopus accept a job from their landlord: kidnap a baby. Soon, the baby awakens strong paternal feelings in the two crooks, leading to complications when it comes to handing him over to his possibly crazy gang boss grandfather.</t>
  </si>
  <si>
    <t>Thongs and Octopus accept a job</t>
  </si>
  <si>
    <t>tt0485985</t>
  </si>
  <si>
    <t>Red Tails</t>
  </si>
  <si>
    <t>20/01/2012</t>
  </si>
  <si>
    <t>Anthony Hemingway</t>
  </si>
  <si>
    <t>Terrence Howard, Cuba Gooding Jr., Nate Parker, David Oyelowo, Tristan Mack Wilds, Ne-Yo, Elijah Kelley, Marcus T. Paulk, Leslie Odom Jr., Michael B. Jordan, Kevin Phillips, Andre Royo, Method Man, Bryan Cranston, Lee Tergesen</t>
  </si>
  <si>
    <t>Terrence Howard, Cuba Gooding Jr.</t>
  </si>
  <si>
    <t>A crew of African American pilots in the Tuskegee training program, having faced segregation while kept mostly on the ground during World War II, are called into duty under the guidance of Col. A.J. Bullard.</t>
  </si>
  <si>
    <t>A crew of African American pilots</t>
  </si>
  <si>
    <t>tt0486051</t>
  </si>
  <si>
    <t>Wind Chill</t>
  </si>
  <si>
    <t>Gregory Jacobs</t>
  </si>
  <si>
    <t>Joe Gangemi, Steven Katz</t>
  </si>
  <si>
    <t>Emily Blunt, Ashton Holmes, Martin Donovan, Ned Bellamy, Ian A. Wallace, Donny Lucas, Chelan Simmons, Darren Moore, Linden Banks, Caz Odin Darko, Heath Horejda</t>
  </si>
  <si>
    <t>Emily Blunt</t>
  </si>
  <si>
    <t>Emily Blunt, Ashton Holmes</t>
  </si>
  <si>
    <t>Two college students share a ride home for the holidays, but when they break down on a deserted stretch of road, they are preyed upon by the ghosts of people who have died there.</t>
  </si>
  <si>
    <t>Two college students share a ride</t>
  </si>
  <si>
    <t>tt0486551</t>
  </si>
  <si>
    <t>Beerfest</t>
  </si>
  <si>
    <t>M.C. Gainey, Paul Soter, Erik Stolhanske, Cloris Leachman, J√ºrgen Prochnow, Cameron Scher, Owain Yeoman, Tom Tate, Allan Graf, Chris Moss, Bjorn Johnson, Kevin Heffernan, Jay Chandrasekhar, Steve Lemme, Collin Thornton</t>
  </si>
  <si>
    <t>M.C. Gainey</t>
  </si>
  <si>
    <t>M.C. Gainey, Paul Soter</t>
  </si>
  <si>
    <t>Two brothers travel to Germany for Oktoberfest, only to stumble upon a secret, centuries-old competition described as a "Fight Club" with beer games.</t>
  </si>
  <si>
    <t>Two brothers travel to Germany</t>
  </si>
  <si>
    <t>tt0486576</t>
  </si>
  <si>
    <t>4: Rise of the Silver Surfer</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</si>
  <si>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</si>
  <si>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</si>
  <si>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</si>
  <si>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The Fantastic Four learn that</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</si>
  <si>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</si>
  <si>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</si>
  <si>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</si>
  <si>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</si>
  <si>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Vince Vaughn, Paul Giamatti</t>
  </si>
  <si>
    <t>Fred Claus, Santa's bitter older brother, is forced to move to the North Pole to help Santa and the elves prepare for Christmas in exchange for cash.</t>
  </si>
  <si>
    <t>Fred Claus, Santa's bitter older</t>
  </si>
  <si>
    <t>tt0486640</t>
  </si>
  <si>
    <t>Postal</t>
  </si>
  <si>
    <t>Uwe Boll, Bryan C. Knight</t>
  </si>
  <si>
    <t>Zack Ward, Dave Foley, Chris Coppola, Jackie Tohn, J.K. Simmons, Ralf Moeller, Verne Troyer, Chris Spencer, Larry Thomas, Michael Par√©, Erick Avari, Lindsay Hollister, Brent Mendenhall, Rick Hoffman, Michael Benyaer</t>
  </si>
  <si>
    <t>Zack Ward</t>
  </si>
  <si>
    <t>Zack Ward, Dave Foley</t>
  </si>
  <si>
    <t>In the ironically named city of Paradise, a loser teams up with his cult-leading uncle to steal a peculiar bounty of riches from their local amusement park. The recently arrived Taliban have a similar focus, but a far more sinister intent.</t>
  </si>
  <si>
    <t>In the ironically named city of</t>
  </si>
  <si>
    <t>tt0486655</t>
  </si>
  <si>
    <t>Stardust</t>
  </si>
  <si>
    <t>Jane Goldman, Matthew Vaughn</t>
  </si>
  <si>
    <t>Ian McKellen, Bimbo Hart, Alastair MacIntosh, David Kelly, Ben Barnes, Kate Magowan, Melanie Hill, Charlie Cox, Sienna Miller, Henry Cavill, Nathaniel Parker, Darby Hawker, Frank Ellis, Peter O'Toole, Mark Strong</t>
  </si>
  <si>
    <t>Ian McKellen</t>
  </si>
  <si>
    <t>Ian McKellen, Bimbo Hart</t>
  </si>
  <si>
    <t>In a countryside town bordering on a magical land, a young man makes a promise to his beloved that he'll retrieve a fallen star by venturing into the magical realm.</t>
  </si>
  <si>
    <t>In a countryside town bordering</t>
  </si>
  <si>
    <t>tt0486674</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</si>
  <si>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</si>
  <si>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</si>
  <si>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</si>
  <si>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Robert De Niro, Sean Penn</t>
  </si>
  <si>
    <t>Two weeks in the life of a fading Hollywood producer who's having a rough time trying to get his new picture made.</t>
  </si>
  <si>
    <t>Two weeks in the life of a fading</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</si>
  <si>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</si>
  <si>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</si>
  <si>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</si>
  <si>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</si>
  <si>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Shia LaBeouf, Sarah Roemer</t>
  </si>
  <si>
    <t>A teen living under house arrest becomes convinced his neighbor is a serial killer.</t>
  </si>
  <si>
    <t>A teen living under house arrest</t>
  </si>
  <si>
    <t>tt0486946</t>
  </si>
  <si>
    <t>Wild Hogs</t>
  </si>
  <si>
    <t>Brad Copeland</t>
  </si>
  <si>
    <t>Tim Allen, John Travolta, Martin Lawrence, William H. Macy, Ray Liotta, Marisa Tomei, Kevin Durand, M.C. Gainey, Jill Hennessy, Dominic Janes, Tichina Arnold, Stephen Tobolowsky, Jason Sklar, Randy Sklar, Drew Sidora</t>
  </si>
  <si>
    <t>Tim Allen, John Travolta</t>
  </si>
  <si>
    <t>A group of suburban biker wannabes looking for adventure hit the open road, but get more than they bargained for when they encounter a New Mexico gang called the Del Fuegos.</t>
  </si>
  <si>
    <t>A group of suburban biker wannabes</t>
  </si>
  <si>
    <t>tt0488085</t>
  </si>
  <si>
    <t>Big Nothing</t>
  </si>
  <si>
    <t>Jean-Baptiste Andrea</t>
  </si>
  <si>
    <t>Jean-Baptiste Andrea, William Rosenfeld</t>
  </si>
  <si>
    <t>David Schwimmer, Simon Pegg, Alice Eve, Natascha McElhone, Jon Polito, Mimi Rogers, William Rosenfeld, Julian Glover, Olivia Peterson, Sarah Edmondson, Amber Sealey, Shauna Shim, Laurence Bouvard, Mindy Lee Raskin, Kenneth Jay</t>
  </si>
  <si>
    <t>David Schwimmer, Simon Pegg</t>
  </si>
  <si>
    <t>A frustrated, unemployed professor joins forces with a scammer and a friend of his in a blackmailing scheme.</t>
  </si>
  <si>
    <t>A frustrated, unemployed professor</t>
  </si>
  <si>
    <t>tt0488120</t>
  </si>
  <si>
    <t>Fracture</t>
  </si>
  <si>
    <t>Daniel Pyne, Glenn Gers</t>
  </si>
  <si>
    <t>Anthony Hopkins, Ryan Gosling, David Strathairn, Rosamund Pike, Embeth Davidtz, Billy Burke, Cliff Curtis, Fiona Shaw, Bob Gunton, Josh Stamberg, Xander Berkeley, Zoe Kazan, Judith Scott, Gary Carlos Cervantes, Petrea Burchard</t>
  </si>
  <si>
    <t>Anthony Hopkins, Ryan Gosling</t>
  </si>
  <si>
    <t>An attorney intending on climbing the career ladder toward success finds an unlikely opponent in a manipulative criminal he is trying to prosecute.</t>
  </si>
  <si>
    <t>An attorney intending on climbing</t>
  </si>
  <si>
    <t>tt0488414</t>
  </si>
  <si>
    <t>Omkara</t>
  </si>
  <si>
    <t>Vishal Bhardwaj</t>
  </si>
  <si>
    <t>Vishal Bhardwaj, Robin Bhatt</t>
  </si>
  <si>
    <t>Ajay Devgn, Kareena Kapoor, Saif Ali Khan, Konkona Sen Sharma, Vivek Oberoi, Bipasha Basu, Naseeruddin Shah, Deepak Dobriyal, Pankaj Tripathi, Kamal Tiwari, Manav Kaushik, Avtar Sahani, Santosh Kaushik, Rahul Kumar</t>
  </si>
  <si>
    <t>Ajay Devgn, Kareena Kapoor</t>
  </si>
  <si>
    <t>A politically-minded enforcer's misguided trust in his lieutenant leads him to suspect his wife of infidelity in this adaptation of Shakespeare's 'Othello'.</t>
  </si>
  <si>
    <t>A politically-minded enforcer's</t>
  </si>
  <si>
    <t>tt0488478</t>
  </si>
  <si>
    <t>Chechen</t>
  </si>
  <si>
    <t>Nikita Mikhalkov</t>
  </si>
  <si>
    <t>Nikita Mikhalkov, Aleksandr Novototskiy-Vlasov</t>
  </si>
  <si>
    <t>Sergey Makovetskiy, Nikita Mikhalkov, Sergey Garmash, Valentin Gaft, Aleksey Petrenko, Yuriy Stoyanov, Sergey Gazarov, Mikhail Efremov, Aleksey Gorbunov, Sergey Artsibashev, Viktor Verzhbitskiy, Roman Madyanov, Aleksandr Adabashyan, Apti Magamaev, Abdi Magamaev</t>
  </si>
  <si>
    <t>Sergey Makovetskiy</t>
  </si>
  <si>
    <t>Sergey Makovetskiy, Nikita Mikhalkov</t>
  </si>
  <si>
    <t>Twelve jurors must decide the fate of a Chechen adolescent charged with murdering his stepfather.</t>
  </si>
  <si>
    <t>Twelve jurors must decide the</t>
  </si>
  <si>
    <t>tt0488604</t>
  </si>
  <si>
    <t>The Oxford Murders</t>
  </si>
  <si>
    <t>Spain, UK, France</t>
  </si>
  <si>
    <t>√Ålex de la Iglesia, Jorge Guerricaechevarr√≠a</t>
  </si>
  <si>
    <t>Elijah Wood, John Hurt, Leonor Watling, Julie Cox, Jim Carter, Alex Cox, Burn Gorman, Dominique Pinon, Anna Massey, Danny Sapani, Alan David, Tim Wallers, James Weber Brown, Ian East, Charlotte Asprey</t>
  </si>
  <si>
    <t>Elijah Wood, John Hurt</t>
  </si>
  <si>
    <t>At Oxford University, a professor and a grad student work together to try to stop a potential series of murders seemingly linked by mathematical symbols.</t>
  </si>
  <si>
    <t>At Oxford University, a professor</t>
  </si>
  <si>
    <t>tt0488658</t>
  </si>
  <si>
    <t>Unaccompanied Minors</t>
  </si>
  <si>
    <t>Paul Feig</t>
  </si>
  <si>
    <t>Jacob Meszaros, Mya Stark</t>
  </si>
  <si>
    <t>Lewis Black, Wilmer Valderrama, Tyler James Williams, Dyllan Christopher, Brett Kelly, Gia Mantegna, Quinn Shephard, Paget Brewster, Rob Corddry, Dominique Salda√±a, Jessica Walter, Rob Riggle, Michelle Sandler, David Koechner, B.J. Novak</t>
  </si>
  <si>
    <t>Lewis Black</t>
  </si>
  <si>
    <t>Lewis Black, Wilmer Valderrama</t>
  </si>
  <si>
    <t>A group of unaccompanied minors bond while snowed in at the midwestern Hoover International Airport during the holiday season and ultimately create a makeshift holiday themselves.</t>
  </si>
  <si>
    <t>A group of unaccompanied minors</t>
  </si>
  <si>
    <t>tt0488798</t>
  </si>
  <si>
    <t>Welcome</t>
  </si>
  <si>
    <t>Anees Bazmee, Rajeev Kaul</t>
  </si>
  <si>
    <t>Akshay Kumar, Katrina Kaif, Nana Patekar, Anil Kapoor, Paresh Rawal, Supriya Karnik, Feroz Khan, Mallika Sherawat, Sanjay Mishra, Sherveer Vakil, Asrani, Paresh Ganatra, Adi Irani, Mushtaq Khan, Malaika Arora</t>
  </si>
  <si>
    <t>Akshay Kumar, Katrina Kaif</t>
  </si>
  <si>
    <t>A man falls in love with a beautiful woman, but later discovers that her brothers are gangsters.</t>
  </si>
  <si>
    <t>A man falls in love with a beautiful</t>
  </si>
  <si>
    <t>tt0488988</t>
  </si>
  <si>
    <t>Chapter 27</t>
  </si>
  <si>
    <t>15/12/2007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</si>
  <si>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</si>
  <si>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</si>
  <si>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</si>
  <si>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Chuck Cooper</t>
  </si>
  <si>
    <t>Chuck Cooper, Victor Verhaeghe</t>
  </si>
  <si>
    <t>A film about Mark David Chapman in the days leading up to the infamous murder of Beatle John Lennon.</t>
  </si>
  <si>
    <t>A film about Mark David Chapman</t>
  </si>
  <si>
    <t>tt0489049</t>
  </si>
  <si>
    <t>Fanboys</t>
  </si>
  <si>
    <t>21/10/2009</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</si>
  <si>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</si>
  <si>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</si>
  <si>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</si>
  <si>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Sam Huntington</t>
  </si>
  <si>
    <t>Sam Huntington, Chris Marquette</t>
  </si>
  <si>
    <t>Star Wars fanatics take a cross-country trip to</t>
  </si>
  <si>
    <t>Star Wars fanatics take a cross-country</t>
  </si>
  <si>
    <t>tt0489099</t>
  </si>
  <si>
    <t>Jumper</t>
  </si>
  <si>
    <t>David S. Goyer, Jim Uhls</t>
  </si>
  <si>
    <t>Hayden Christensen, Jamie Bell, Rachel Bilson, Diane Lane, Samuel L. Jackson, Michael Rooker, AnnaSophia Robb, Max Thieriot, Jesse James, Tom Hulce, Kristen Stewart, Teddy Dunn, Barbara Garrick, Michael Winther, Massimiliano Pazzaglia</t>
  </si>
  <si>
    <t>Hayden Christensen, Jamie Bell</t>
  </si>
  <si>
    <t>A teenager with teleportation abilities suddenly finds himself in the middle of an ancient war between those like him and their sworn annihilators.</t>
  </si>
  <si>
    <t>A teenager with teleportation</t>
  </si>
  <si>
    <t>tt0489235</t>
  </si>
  <si>
    <t>My Name Is Bruce</t>
  </si>
  <si>
    <t>Mark Verheiden</t>
  </si>
  <si>
    <t>Bruce Campbell, Grace Thorsen, Taylor Sharpe, Ted Raimi, Ben McCain, Ellen Sandweiss, Timothy Patrick Quill, Dan Hicks, Logan Martin, Ali Akay, Ariel Badenhop, James J. Peck, Jen Brown, Kurt Rauf, Michael Kallio</t>
  </si>
  <si>
    <t>Bruce Campbell, Grace Thorsen</t>
  </si>
  <si>
    <t>Mistaken for his character Ash from the 'Evil Dead' trilogy,</t>
  </si>
  <si>
    <t>Mistaken for his character Ash</t>
  </si>
  <si>
    <t>tt0489237</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</si>
  <si>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</si>
  <si>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</si>
  <si>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</si>
  <si>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Scarlett Johansson, Donna Murphy</t>
  </si>
  <si>
    <t>A college graduate goes to work as a nanny for a rich New York family. Ensconced in their home, she has to juggle their dysfunction, a new romance, and the spoiled brat in her charge.</t>
  </si>
  <si>
    <t>A college graduate goes to work</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</si>
  <si>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</si>
  <si>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</si>
  <si>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</si>
  <si>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</si>
  <si>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Jigsaw abducts a doctor in order</t>
  </si>
  <si>
    <t>tt0489281</t>
  </si>
  <si>
    <t>Stop-Loss</t>
  </si>
  <si>
    <t>Kimberly Peirce</t>
  </si>
  <si>
    <t>Mark Richard, Kimberly Peirce</t>
  </si>
  <si>
    <t>Ryan Phillippe, Joseph Gordon-Levitt, Rob Brown, Channing Tatum, Victor Rasuk, Quay Terry, Matthew Scott Wilcox, Connett Brewer, Timothy Olyphant, Josef Sommer, Linda Emond, Ciar√°n Hinds, Mamie Gummer, Abbie Cornish, Alex Frost</t>
  </si>
  <si>
    <t>Ryan Phillippe, Joseph Gordon-Levitt</t>
  </si>
  <si>
    <t>A veteran soldier returns from his completed tour of duty in Iraq, only to find his life turned upside down when he is arbitrarily ordered to return to field duty by the Army.</t>
  </si>
  <si>
    <t>A veteran soldier returns from</t>
  </si>
  <si>
    <t>tt0489282</t>
  </si>
  <si>
    <t>Strange Wilderness</t>
  </si>
  <si>
    <t>Fred Wolf</t>
  </si>
  <si>
    <t>Peter Gaulke, Fred Wolf</t>
  </si>
  <si>
    <t>Steve Zahn, Allen Covert, Jonah Hill, Kevin Heffernan, Ashley Scott, Peter Dante, Harry Hamlin, Robert Patrick, Joe Don Baker, Blake Clark, Justin Long, Jeff Garlin, Ernest Borgnine, Jake Abel, Kevin Alejandro</t>
  </si>
  <si>
    <t>Steve Zahn, Allen Covert</t>
  </si>
  <si>
    <t>With the ratings dropping for a wilderness-themed television show, two animal fans go to the Andes Mountains in search of Bigfoot.</t>
  </si>
  <si>
    <t>With the ratings dropping for</t>
  </si>
  <si>
    <t>tt0489327</t>
  </si>
  <si>
    <t>Venus</t>
  </si>
  <si>
    <t>Hanif Kureishi</t>
  </si>
  <si>
    <t>Peter O'Toole, Leslie Phillips, Beatrice Savoretti, Philip Fox, Lolita Chakrabarti, Carolina Giammetta, Jodie Whittaker, Kellie Shirley, Ashley Madekwe, Ony Uhiara, Cathryn Bradshaw, Joanna Croll, Liam McKenna, Meg Wynn Owen, Sam Spruell</t>
  </si>
  <si>
    <t>Peter O'Toole</t>
  </si>
  <si>
    <t>Peter O'Toole, Leslie Phillips</t>
  </si>
  <si>
    <t>Life for a pair of veteran actors gets turned upside down after they meet a brash teenager.</t>
  </si>
  <si>
    <t>Life for a pair of veteran actors</t>
  </si>
  <si>
    <t>tt0489664</t>
  </si>
  <si>
    <t>Butterfly on a Wheel</t>
  </si>
  <si>
    <t>23/08/2007</t>
  </si>
  <si>
    <t>William Morrissey</t>
  </si>
  <si>
    <t>Pierce Brosnan, Maria Bello, Gerard Butler, Emma Karwandy, Claudette Mink, Desiree Zurowski, Nicholas Lea, Peter Keleghan, Samantha Ferris, Malcolm Stewart, Callum Keith Rennie, Dustin Milligan, Julie Patzwald, Jason McKinnon, Kurt Evans</t>
  </si>
  <si>
    <t>Pierce Brosnan, Maria Bello</t>
  </si>
  <si>
    <t>A perfect family's dynamic is ruined by a kidnapper's brutally efficient plot.</t>
  </si>
  <si>
    <t>A perfect family's dynamic is</t>
  </si>
  <si>
    <t>tt0490076</t>
  </si>
  <si>
    <t>All the Boys Love Mandy Lane</t>
  </si>
  <si>
    <t>Jonathan Levine</t>
  </si>
  <si>
    <t>Jacob Forman</t>
  </si>
  <si>
    <t>Amber Heard, Anson Mount, Michael Welch, Whitney Able, Edwin Hodge, Aaron Himelstein, Luke Grimes, Melissa Price, Adam Powell, Peyton Hayslip, Brooke Bloom, Robert Earl Keen</t>
  </si>
  <si>
    <t>Amber Heard</t>
  </si>
  <si>
    <t>Amber Heard, Anson Mount</t>
  </si>
  <si>
    <t>A group of high-schoolers invite Mandy Lane, an innocent, desirable girl, to a weekend party on a secluded ranch. While the festivities rage on, the number of revelers begins to drop mysteriously.</t>
  </si>
  <si>
    <t>A group of high-schoolers invite</t>
  </si>
  <si>
    <t>tt0490084</t>
  </si>
  <si>
    <t>Because I Said So</t>
  </si>
  <si>
    <t>Karen Leigh Hopkins, Jessie Nelson</t>
  </si>
  <si>
    <t>Diane Keaton, Mandy Moore, Gabriel Macht, Tom Everett Scott, Lauren Graham, Piper Perabo, Stephen Collins, Ty Panitz, Matt Champagne, Colin Ferguson, Tony Hale, Sophina Brown, Karen Leigh Hopkins, Emily Maisano, Gerald Downey</t>
  </si>
  <si>
    <t>Diane Keaton, Mandy Moore</t>
  </si>
  <si>
    <t>A meddling mother tries to set her daughter up with the right man so her kid won't follow in her footsteps.</t>
  </si>
  <si>
    <t>A meddling mother tries to set</t>
  </si>
  <si>
    <t>tt0490086</t>
  </si>
  <si>
    <t>Big Stan</t>
  </si>
  <si>
    <t>Josh Lieb</t>
  </si>
  <si>
    <t>Rob Schneider, David Carradine, Jennifer Morrison, Scott Wilson, Richard Kind, Sally Kirkland, M. Emmet Walsh, Henry Gibson, Jackson Rathbone, Kevin Gage, Bob Sapp, Brandon T. Jackson, Dan Haggerty, Richard Riehle, Marcia Wallace</t>
  </si>
  <si>
    <t>Rob Schneider, David Carradine</t>
  </si>
  <si>
    <t>A weak con man panics when he learns he's going to prison for fraud. He hires a mysterious martial arts guru who helps transform him into a martial arts expert who can fight off inmates who want to hurt or love him.</t>
  </si>
  <si>
    <t>A weak con man panics when he</t>
  </si>
  <si>
    <t>tt0490181</t>
  </si>
  <si>
    <t>Mutant Chronicles</t>
  </si>
  <si>
    <t>Simon Hunter</t>
  </si>
  <si>
    <t>Philip Eisner</t>
  </si>
  <si>
    <t>Thomas Jane, Ron Perlman, Devon Aoki, Sean Pertwee, Benno F√ºrmann, John Malkovich, Anna Walton, Tom Wu, Steve Toussaint, Luis Echegaray, Pras Michel, Shauna Macdonald, Roger Ashton-Griffiths, Christopher Adamson, Nicholas Ball</t>
  </si>
  <si>
    <t>Thomas Jane</t>
  </si>
  <si>
    <t>Thomas Jane, Ron Perlman</t>
  </si>
  <si>
    <t>28th century soldier Mitch Hunter leads a fight against an army of underworld Mutants.</t>
  </si>
  <si>
    <t>28th century soldier Mitch Hunter</t>
  </si>
  <si>
    <t>tt0490204</t>
  </si>
  <si>
    <t>Reign Over Me</t>
  </si>
  <si>
    <t>Adam Sandler, Don Cheadle, Jada Pinkett Smith, Liv Tyler, Saffron Burrows, Donald Sutherland, Robert Klein, Melinda Dillon, Mike Binder, Jonathan Banks, Rae Allen, Paula Newsome, John de Lancie, Paul Butler, Camille LaChe Smith</t>
  </si>
  <si>
    <t>Adam Sandler, Don Cheadle</t>
  </si>
  <si>
    <t>A man who lost his family in the September 11 attack on New York City runs into his old college roommate. Rekindling the friendship is the one thing that appears able to help the man recover from his grief.</t>
  </si>
  <si>
    <t>A man who lost his family in the</t>
  </si>
  <si>
    <t>tt0490215</t>
  </si>
  <si>
    <t>Silence</t>
  </si>
  <si>
    <t>USA, UK, Taiwan, Japan, Mexico, Italy</t>
  </si>
  <si>
    <t>Jay Cocks, Martin Scorsese</t>
  </si>
  <si>
    <t>Andrew Garfield, Adam Driver, Liam Neeson, Tadanobu Asano, Ciar√°n Hinds, Issei Ogata, Shin'ya Tsukamoto, Yoshi Oida, Y√¥suke Kubozuka, Kaoru End√¥, Diego Calder√≥n, Rafael Kading, Matthew Blake, Benoit Masse, Tetsuya Igawa</t>
  </si>
  <si>
    <t>Andrew Garfield</t>
  </si>
  <si>
    <t>Andrew Garfield, Adam Driver</t>
  </si>
  <si>
    <t>In the 17th century, two Portuguese Jesuit priests travel to Japan in an attempt to locate their mentor, who is rumored to have committed apostasy, and to propagate Catholicism.</t>
  </si>
  <si>
    <t>In the 17th century, two Portuguese</t>
  </si>
  <si>
    <t>tt0491152</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</si>
  <si>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</si>
  <si>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</si>
  <si>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</si>
  <si>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Ginnifer Goodwin</t>
  </si>
  <si>
    <t>Ginnifer Goodwin, Kate Hudson</t>
  </si>
  <si>
    <t>Friendships are tested and secrets come to the surface when terminally single Rachel falls for Dex, her best friend Darcy's fianc√©.</t>
  </si>
  <si>
    <t>Friendships are tested and secrets</t>
  </si>
  <si>
    <t>tt0491175</t>
  </si>
  <si>
    <t>Suburbicon</t>
  </si>
  <si>
    <t>UK, USA, China</t>
  </si>
  <si>
    <t>Steve Monroe, Gavin Wilde, Landon Gordon, Hope Banks, Karimah Westbrook, James Handy, Mather Zickel, Josh Meyer, Vince Cefalu, Michael D. Cohen, Corey Allen Kotler, Leith M. Burke, Julianne Moore, Noah Jupe, Tony Espinosa</t>
  </si>
  <si>
    <t>Steve Monroe</t>
  </si>
  <si>
    <t>Steve Monroe, Gavin Wilde</t>
  </si>
  <si>
    <t>As a 1950s suburban community self-destructs, a home invasion has sinister consequences for one seemingly normal family.</t>
  </si>
  <si>
    <t>As a 1950s suburban community</t>
  </si>
  <si>
    <t>tt0491203</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</si>
  <si>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</si>
  <si>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</si>
  <si>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</si>
  <si>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Alicia Vikander</t>
  </si>
  <si>
    <t>Alicia Vikander, Dane DeHaan</t>
  </si>
  <si>
    <t>An artist falls for a young married woman while he's commissioned to paint her portrait during the Tulip mania of seventeenth century Amsterdam.</t>
  </si>
  <si>
    <t>An artist falls for a young married</t>
  </si>
  <si>
    <t>tt0491747</t>
  </si>
  <si>
    <t>Away from Her</t>
  </si>
  <si>
    <t>Canada, UK, USA</t>
  </si>
  <si>
    <t>Sarah Polley, Alice Munro</t>
  </si>
  <si>
    <t>Gordon Pinsent, Stacey LaBerge, Julie Christie, Olympia Dukakis, Deanna Dezmari, Clare Coulter, Thomas Hauff, Alberta Watson, Grace Lynn Kung, Lili Francks, Andrew Moodie, Wendy Crewson, Judy Sinclair, Tom Harvey, Carolyn Hetherington</t>
  </si>
  <si>
    <t>Gordon Pinsent</t>
  </si>
  <si>
    <t>Gordon Pinsent, Stacey LaBerge</t>
  </si>
  <si>
    <t>A man coping with the institutionalization of his wife because of Alzheimer's disease faces an epiphany when she transfers her affections to another man, Aubrey, a wheelchair-bound mute who also is a patient at the nursing home.</t>
  </si>
  <si>
    <t>A man coping with the institutionalization</t>
  </si>
  <si>
    <t>CAD 4000000</t>
  </si>
  <si>
    <t>tt0492044</t>
  </si>
  <si>
    <t>The Haunting in Connecticut</t>
  </si>
  <si>
    <t>21/08/2009</t>
  </si>
  <si>
    <t>Peter Cornwell</t>
  </si>
  <si>
    <t>Adam Simon, Tim Metcalfe</t>
  </si>
  <si>
    <t>Virginia Madsen, Kyle Gallner, Elias Koteas, Amanda Crew, Martin Donovan, Sophi Knight, Ty Wood, Erik J. Berg, John Bluethner, D.W. Brown, John B. Lowe, Adriana O'Neil, Will Woytowich, James Durham, Darren Ross</t>
  </si>
  <si>
    <t>Virginia Madsen</t>
  </si>
  <si>
    <t>Virginia Madsen, Kyle Gallner</t>
  </si>
  <si>
    <t>After a family is forced to relocate for their son's health, they begin experiencing supernatural behavior in their new home, and uncover a sinister history.</t>
  </si>
  <si>
    <t>After a family is forced to relocate</t>
  </si>
  <si>
    <t>tt0492389</t>
  </si>
  <si>
    <t>Furry Vengeance</t>
  </si>
  <si>
    <t>Brendan Fraser, Ricky Garcia, Eugene Cordero, Patrice O'Neal, Jim Norton, Brooke Shields, Matt Prokop, Billy Bush, Ken Jeong, Angela Kinsey, Samantha Bee, Alice Drummond, Toby Huss, Skyler Samuels, Gerry Bednob</t>
  </si>
  <si>
    <t>Brendan Fraser, Ricky Garcia</t>
  </si>
  <si>
    <t>In the Oregon wilderness, a real-estate developer's new housing subdivision faces a unique group of protestors: local woodland creatures who don't want their homes disturbed.</t>
  </si>
  <si>
    <t>In the Oregon wilderness, a real-estate</t>
  </si>
  <si>
    <t>tt0492486</t>
  </si>
  <si>
    <t>Shrooms</t>
  </si>
  <si>
    <t>22/08/2008</t>
  </si>
  <si>
    <t>Ireland, UK, Denmark</t>
  </si>
  <si>
    <t>Paddy Breathnach</t>
  </si>
  <si>
    <t>Pearse Elliott</t>
  </si>
  <si>
    <t>Lindsey Haun, Jack Huston, Max Kasch, Maya Hazen, Alice Greczyn, Robert Hoffman, Don Wycherley, Sean McGinley, Toby Sedgwick, Andr√© Pollack, Jack Gleeson, Mike Carbery, Anna Tikhonova, Goranna McDonald, Berry Murphy</t>
  </si>
  <si>
    <t>Lindsey Haun</t>
  </si>
  <si>
    <t>Lindsey Haun, Jack Huston</t>
  </si>
  <si>
    <t>A group of friends are stalked and murdered whilst looking for psilocybin mushrooms in the Irish woods.</t>
  </si>
  <si>
    <t>A group of friends are stalked</t>
  </si>
  <si>
    <t>tt0492619</t>
  </si>
  <si>
    <t>The Foot Fist Way</t>
  </si>
  <si>
    <t>26/09/2008</t>
  </si>
  <si>
    <t>Jody Hill</t>
  </si>
  <si>
    <t>Ben Best, Jody Hill</t>
  </si>
  <si>
    <t>Danny McBride, Mary Jane Bostic, Ben Best, Spencer Moreno, Carlos Lopez, Jody Hill, Ken Aguilar, Collette Wolfe, Jeff Hoffman, Deborah Loates, Danielle Jarchow, Juan-Carlos Guzman, Nicholas Stanley, Erica Owens, Sean Baxter</t>
  </si>
  <si>
    <t>Danny McBride</t>
  </si>
  <si>
    <t>Danny McBride, Mary Jane Bostic</t>
  </si>
  <si>
    <t>An inept tae kwon do instructor struggles with marital troubles and an unhealthy obsession with fellow tae kwon do enthusiast Chuck "The Truck" Wallace.</t>
  </si>
  <si>
    <t>An inept tae kwon do instructor</t>
  </si>
  <si>
    <t>tt0492956</t>
  </si>
  <si>
    <t>The Game Plan</t>
  </si>
  <si>
    <t>Nichole Millard, Kathryn Price</t>
  </si>
  <si>
    <t>Dwayne Johnson, Madison Pettis, Kyra Sedgwick, Roselyn Sanchez, Morris Chestnut, Hayes MacArthur, Brian White, Jamal Duff, Paige Turco, Tubbs, Gordon Clapp, Kate Nauta, Robert Torti, Jackie Flynn, Lauren Storm</t>
  </si>
  <si>
    <t>Dwayne Johnson, Madison Pettis</t>
  </si>
  <si>
    <t>An NFL quarterback living the bachelor lifestyle discovers that he has an 8-year-old daughter from a previous relationship.</t>
  </si>
  <si>
    <t>An NFL quarterback living the</t>
  </si>
  <si>
    <t>tt0493264</t>
  </si>
  <si>
    <t>Kurtlar Vadisi: Irak</t>
  </si>
  <si>
    <t>Turkey, USA, Germany</t>
  </si>
  <si>
    <t>Serdar Akar</t>
  </si>
  <si>
    <t>Raci Sasmaz, Bahadir √ñzdener</t>
  </si>
  <si>
    <t>Necati Sasmaz, Billy Zane, Ghassan Massoud, Berg√ºzar Korel, G√ºrkan Uygun, Kenan √áoban, Erhan Ufak, Diego Serrano, Gary Busey, Spencer Garrett, Tito Ortiz, Nusret Senay, Tayfun Eraslan, Ismet H√ºrm√ºzl√º, Jay Abdo</t>
  </si>
  <si>
    <t>Necati Sasmaz</t>
  </si>
  <si>
    <t>Necati Sasmaz, Billy Zane</t>
  </si>
  <si>
    <t>The film covers through fiction real-life events like the occupation of Iraq, the execution of Daniel Pearl, the Hood event and the Abu Ghraib torture scandal.</t>
  </si>
  <si>
    <t>The film covers through fiction</t>
  </si>
  <si>
    <t>tt0493405</t>
  </si>
  <si>
    <t>CHIPS</t>
  </si>
  <si>
    <t>20/07/2017</t>
  </si>
  <si>
    <t>Rick Rosner, Dax Shepard</t>
  </si>
  <si>
    <t>Michael Pe√±a, Dax Shepard, Vincent D'Onofrio, Rosa Salazar, Jessica McNamee, Adam Brody, Isiah Whitlock Jr., Richard T. Jones, Ryan Hansen, Jane Kaczmarek, Phil Tyler, Jess Rowland, Carly Hatter, Justin Chatwin, Vida Guerra</t>
  </si>
  <si>
    <t>Michael Pe√±a</t>
  </si>
  <si>
    <t>Michael Pe√±a, Dax Shepard</t>
  </si>
  <si>
    <t>A rookie officer is teamed with a hardened pro at the California Highway Patrol, though the newbie soon learns his partner is really an undercover Fed investigating a heist that may involve some crooked cops.</t>
  </si>
  <si>
    <t>A rookie officer is teamed with</t>
  </si>
  <si>
    <t>tt0493464</t>
  </si>
  <si>
    <t>Wanted</t>
  </si>
  <si>
    <t>Michael Brandt, Derek Haas</t>
  </si>
  <si>
    <t>James McAvoy, Morgan Freeman, Angelina Jolie, Terence Stamp, Thomas Kretschmann, Common, Kristen Hager, Marc Warren, David O'Hara, Konstantin Khabenskiy, Dato Bakhtadze, Chris Pratt, Lorna Scott, Sophiya Haque, Brian Caspe</t>
  </si>
  <si>
    <t>James McAvoy, Morgan Freeman</t>
  </si>
  <si>
    <t>A frustrated office worker learns that he is the son of a professional assassin and that he shares his father's superhuman killing abilities.</t>
  </si>
  <si>
    <t>A frustrated office worker learns</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</si>
  <si>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</si>
  <si>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</si>
  <si>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</si>
  <si>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</si>
  <si>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Joey King</t>
  </si>
  <si>
    <t>Joey King, Selena Gomez</t>
  </si>
  <si>
    <t>An adventurous young girl uses her imagination to escape her reality, that is quickly spinning out of reach.</t>
  </si>
  <si>
    <t>An adventurous young girl uses</t>
  </si>
  <si>
    <t>tt0494222</t>
  </si>
  <si>
    <t>Eagle vs Shark</t>
  </si>
  <si>
    <t>30/08/2007</t>
  </si>
  <si>
    <t>New Zealand</t>
  </si>
  <si>
    <t>Taika Waititi</t>
  </si>
  <si>
    <t>Loren Taylor, Taika Waititi</t>
  </si>
  <si>
    <t>Loren Taylor, Jemaine Clement, Joel Tobeck, Brian Sergent, Craig Hall, Rachel House, Morag Hills, Bernard Stewart, Taika Waititi, David Fane, Cohen Holloway, Gentiane Lupi, Chelsie Preston Crayford, Adam Gardiner, Jackie van Beek</t>
  </si>
  <si>
    <t>Loren Taylor</t>
  </si>
  <si>
    <t>Loren Taylor, Jemaine Clement</t>
  </si>
  <si>
    <t>The tale of two socially-awkward misfits and the strange ways they try to find love: through revenge on high-school bullies, burgers, and video games.</t>
  </si>
  <si>
    <t>The tale of two socially-awkward</t>
  </si>
  <si>
    <t>tt0494238</t>
  </si>
  <si>
    <t>Inkheart</t>
  </si>
  <si>
    <t>20/02/2009</t>
  </si>
  <si>
    <t>Germany, UK, USA, Italy</t>
  </si>
  <si>
    <t>David Lindsay-Abaire, Cornelia Funke</t>
  </si>
  <si>
    <t>Brendan Fraser, Sienna Guillory, Eliza Bennett, Richard Strange, Paul Bettany, Helen Mirren, Matt King, Steve Speirs, Jamie Foreman, Stephen Graham, Mirabel O'Keefe, Andy Serkis, John Thomson, Lesley Sharp, Tereza Srbova</t>
  </si>
  <si>
    <t>Brendan Fraser, Sienna Guillory</t>
  </si>
  <si>
    <t>A teenage girl discovers her father has an amazing talent to bring characters out of their books and must try to stop a freed villain from destroying them all, with the help of her father, her aunt, and a storybook's hero.</t>
  </si>
  <si>
    <t>A teenage girl discovers her father</t>
  </si>
  <si>
    <t>tt0494271</t>
  </si>
  <si>
    <t>La sconosciuta</t>
  </si>
  <si>
    <t>Giuseppe Tornatore, Giuseppe Tornatore</t>
  </si>
  <si>
    <t>Kseniya Rappoport, Michele Placido, Claudia Gerini, Piera Degli Esposti, Alessandro Haber, Clara Dossena, √Ångela Molina, Margherita Buy, Pierfrancesco Favino, Nicola Di Pinto, Paolo Elmo, Simona Nobili, Elisa Morucci, Giulia Di Quilio, Pino Calabrese</t>
  </si>
  <si>
    <t>Kseniya Rappoport</t>
  </si>
  <si>
    <t>Kseniya Rappoport, Michele Placido</t>
  </si>
  <si>
    <t>Haunted by a horrible past, a Ukrainian young woman calculatedly insinuates herself into the life of a rich Italian family.</t>
  </si>
  <si>
    <t>Haunted by a horrible past, a</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</si>
  <si>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</si>
  <si>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</si>
  <si>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</si>
  <si>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Martin Lawrence, James Earl Jones</t>
  </si>
  <si>
    <t>Dr. RJ Stevens is a talk show host who visits his family in the deep south. While there he reunites with his brother Otis, his sister Betty, his cousin/rival Clyde and his childhood love interest Lucinda Allen.</t>
  </si>
  <si>
    <t>Dr. RJ Stevens is a talk show</t>
  </si>
  <si>
    <t>tt0494834</t>
  </si>
  <si>
    <t>Silk</t>
  </si>
  <si>
    <t>Canada, France, Italy, UK, Japan, USA</t>
  </si>
  <si>
    <t>Fran√ßois Girard</t>
  </si>
  <si>
    <t>Alessandro Baricco, Fran√ßois Girard</t>
  </si>
  <si>
    <t>Sei Ashina, Michael Pitt, Tony Vogel, Toni Bertorelli, Keira Knightley, Kenneth Welsh, Martha Burns, Alfred Molina, Michael Golding, Carlo Cecchi, Chiara Stampone, Marc Fiorini, Alexander Brooks, T√¥ru Tezuka, Hiroya Morita</t>
  </si>
  <si>
    <t>Sei Ashina</t>
  </si>
  <si>
    <t>Sei Ashina, Michael Pitt</t>
  </si>
  <si>
    <t>The story of a married silkworm merchant-turned-smuggler in 19th century France traveling to Japan for his town's supply of silkworms after a disease wipes out their African supply. During his stay in Japan, he becomes obsessed with the concubine of a local baron.</t>
  </si>
  <si>
    <t>The story of a married silkworm</t>
  </si>
  <si>
    <t>tt0495034</t>
  </si>
  <si>
    <t>Golmaal: Fun Unlimited</t>
  </si>
  <si>
    <t>Rohit Shetty</t>
  </si>
  <si>
    <t>Ajay Devgn, Arshad Warsi, Sharman Joshi, Tusshar Kapoor, Rimi Sen, Paresh Rawal, Sushmita Mukherjee, Vrajesh Hirjee, Mukesh Tiwari, Sanjay Mishra, Siddarth Jadhav, Manoj Joshi, Farid Amiri, Ashish R. Mohan, Anupam Shyam</t>
  </si>
  <si>
    <t>Ajay Devgn, Arshad Warsi</t>
  </si>
  <si>
    <t>Four runaway crooks take shelter in a bungalow which is owned by a blind couple.</t>
  </si>
  <si>
    <t>Four runaway crooks take shelter</t>
  </si>
  <si>
    <t>tt0495596</t>
  </si>
  <si>
    <t>Gedo senki</t>
  </si>
  <si>
    <t>Gor√¥ Miyazaki</t>
  </si>
  <si>
    <t>Ursula K. Le Guin, Gor√¥ Miyazaki</t>
  </si>
  <si>
    <t>Jun'ichi Okada, Aoi Teshima, Bunta Sugawara, Y√ªko Tanaka, Teruyuki Kagawa, Jun Fubuki, Takashi Nait√¥, Mitsuko Baish√¥, Yui Natsukawa, Kaoru Kobayashi, Timothy Dalton, Willem Dafoe, Matt Levin, Cheech Marin, Mariska Hargitay</t>
  </si>
  <si>
    <t>Jun'ichi Okada</t>
  </si>
  <si>
    <t>Jun'ichi Okada, Aoi Teshima</t>
  </si>
  <si>
    <t>In a mythical land, a man and a young boy investigate a series of unusual occurrences.</t>
  </si>
  <si>
    <t>In a mythical land, a man and</t>
  </si>
  <si>
    <t>tt0496436</t>
  </si>
  <si>
    <t>White Noise 2: The Light</t>
  </si>
  <si>
    <t>Matt Venne</t>
  </si>
  <si>
    <t>Nathan Fillion, Katee Sackhoff, Craig Fairbrass, Adrian Holmes, Kendall Cross, Teryl Rothery, William MacDonald, Joshua J. Ballard, David Milchard, Tegan Moss, Michael Ryan, Chris Shields, David Orth, Donna Yamamoto, Lexie Huber</t>
  </si>
  <si>
    <t>Nathan Fillion, Katee Sackhoff</t>
  </si>
  <si>
    <t>Following the loss of his family, a man attempts suicide only to discover upon waking that he can identify people who are about to die</t>
  </si>
  <si>
    <t>Following the loss of his family,</t>
  </si>
  <si>
    <t>tt0496806</t>
  </si>
  <si>
    <t>Ocean's Thirteen</t>
  </si>
  <si>
    <t>George Clooney, Brad Pitt, Matt Damon, Michael Mantell, Elliott Gould, Ray Xifo, Al Pacino, Adam Lazarre-White, Eddie Jemison, Don Cheadle, Shaobo Qin, Casey Affleck, Scott Caan, Bernie Mac, Carl Reiner</t>
  </si>
  <si>
    <t>George Clooney, Brad Pitt</t>
  </si>
  <si>
    <t>Danny Ocean rounds up the boys for a third heist after casino owner Willy Bank double-crosses one of the original eleven, Reuben Tishkoff.</t>
  </si>
  <si>
    <t>Danny Ocean rounds up the boys</t>
  </si>
  <si>
    <t>tt0497137</t>
  </si>
  <si>
    <t>Ssa-i-bo-geu-ji-man-gwen-chan-a</t>
  </si>
  <si>
    <t>Soo-jung Lim, Rain, Seong-hun Cheon, Hee-jin Choi, Joo-hee Eun, Yoo-rang Joo, Park Jun-Myun, Byeong-ok Kim, Jung-yong Lee, Yong-nyeo Lee, Dal-su Oh, Byeong-eun Park, Ho-jeong Yu</t>
  </si>
  <si>
    <t>Soo-jung Lim</t>
  </si>
  <si>
    <t>Soo-jung Lim, Rain, Seong-hun Cheon</t>
  </si>
  <si>
    <t>A girl who thinks she is a combat cyborg checks into a mental hospital, where she encounters other psychotics. Eventually, she falls for a man who thinks he can steal people's souls.</t>
  </si>
  <si>
    <t>A girl who thinks she is a combat</t>
  </si>
  <si>
    <t>tt0497465</t>
  </si>
  <si>
    <t>Vicky Cristina Barcelona</t>
  </si>
  <si>
    <t>Rebecca Hall, Scarlett Johansson, Christopher Evan Welch, Chris Messina, Patricia Clarkson, Kevin Dunn, Julio Perill√°n, Juan Quesada, Ricard Salom, Maurice Sonnenberg, Javier Bardem, Manel Barcel√≥, Josep Maria Dom√®nech, Emilio de Benito, Jaume Montan√©</t>
  </si>
  <si>
    <t>Rebecca Hall</t>
  </si>
  <si>
    <t>Rebecca Hall, Scarlett Johansson</t>
  </si>
  <si>
    <t>Two friends on a summer holiday in Spain become enamored with the same painter, unaware that his ex-wife, with whom he has a tempestuous relationship, is about to re-enter the picture.</t>
  </si>
  <si>
    <t>Two friends on a summer holiday</t>
  </si>
  <si>
    <t>tt0497972</t>
  </si>
  <si>
    <t>Sex and Death 101</t>
  </si>
  <si>
    <t>Daniel Waters</t>
  </si>
  <si>
    <t>Robert Wisdom, Tanc Sade, Patton Oswalt, Simon Baker, Mindy Cohn, Winona Ryder, Keram Malicki-S√°nchez, Julie Bowen, Neil Flynn, Corinne Reilly, Cindy Pickett, Winter Ave Zoli, Dash Mihok, Bryan Okes, Jessica Kiper</t>
  </si>
  <si>
    <t>Robert Wisdom</t>
  </si>
  <si>
    <t>Robert Wisdom, Tanc Sade</t>
  </si>
  <si>
    <t>A guy's life is turned around by an email, which includes the names of everyone he's had sex with and ever will have sex with. His situation gets worse when he encounters a femme fatale (Ryder) who targets men guilty of sex crime.</t>
  </si>
  <si>
    <t>A guy's life is turned around</t>
  </si>
  <si>
    <t>tt0497986</t>
  </si>
  <si>
    <t>Shi gan</t>
  </si>
  <si>
    <t>Jung-woo Ha, Ji-Yeon Park, Jun-yeong Jang, Gyu-Woon Jung, Ji-heon Kim, Seong-min Kim, Suh Won Oh, Kiki Sugino</t>
  </si>
  <si>
    <t>Jung-woo Ha</t>
  </si>
  <si>
    <t>Jung-woo Ha, Ji-Yeon Park</t>
  </si>
  <si>
    <t>To save her relationship, a woman puts herself through extensive plastic surgery.</t>
  </si>
  <si>
    <t>To save her relationship, a woman</t>
  </si>
  <si>
    <t>tt0498097</t>
  </si>
  <si>
    <t>Iklimler</t>
  </si>
  <si>
    <t>Turkey, France</t>
  </si>
  <si>
    <t>Ebru Ceylan, Nuri Bilge Ceylan, Nazan Kesal, Mehmet Eryilmaz, Arif As√ßi, Can Ozbatur, Ufuk Bayraktar, Fatma Ceylan, Emin Ceylan, Semra Yilmaz, Ceren Olcay, Apo Demirkubuz, Feridun Ko√ß, Zafer Saka</t>
  </si>
  <si>
    <t>Ebru Ceylan</t>
  </si>
  <si>
    <t>Ebru Ceylan, Nuri Bilge Ceylan</t>
  </si>
  <si>
    <t>A dowdy university instructor Isa is an inattentive husband to his younger, TV-business wife Bahar. Self-absorbed and selfish, Isa only communicates in the most rudimentary way, while she, similarly, detaches into crying jags and juvenile behavior.</t>
  </si>
  <si>
    <t>A dowdy university instructor</t>
  </si>
  <si>
    <t>tt0498353</t>
  </si>
  <si>
    <t>Hostel: Part II</t>
  </si>
  <si>
    <t>Eli Roth, Eli Roth</t>
  </si>
  <si>
    <t>Lauren German, Roger Bart, Heather Matarazzo, Bijou Phillips, Richard Burgi, Vera Jordanova, Jay Hernandez, Jordan Ladd, Milan Knazko, Edwige Fenech, Stanislav Yanevski, Patrik Zigo, Zuzana Geislerov√°, Ivan Furak, Monika Mal√°cov√°</t>
  </si>
  <si>
    <t>Lauren German</t>
  </si>
  <si>
    <t>Lauren German, Roger Bart</t>
  </si>
  <si>
    <t>Three American college students studying abroad are lured to a Slovakian hostel, and discover the grim reality behind it.</t>
  </si>
  <si>
    <t>Three American college students</t>
  </si>
  <si>
    <t>tt0498380</t>
  </si>
  <si>
    <t>Letters from Iwo Jima</t>
  </si>
  <si>
    <t>Iris Yamashita, Iris Yamashita</t>
  </si>
  <si>
    <t>Ken Watanabe, Kazunari Ninomiya, Tsuyoshi Ihara, Ry√¥ Kase, Shid√¥ Nakamura, Hiroshi Watanabe, Takumi Bando, Yuki Matsuzaki, Takashi Yamaguchi, Eijiro Ozaki, Nae, Nobumasa Sakagami, Lucas Elliot Eberl, Sonny Saito, Steve Santa Sekiyoshi</t>
  </si>
  <si>
    <t>Ken Watanabe, Kazunari Ninomiya</t>
  </si>
  <si>
    <t>The story of the battle of Iwo Jima between the United States and Imperial Japan during World War II, as told from the perspective of the Japanese who fought it.</t>
  </si>
  <si>
    <t>The story of the battle of Iwo</t>
  </si>
  <si>
    <t>tt0498381</t>
  </si>
  <si>
    <t>Rings</t>
  </si>
  <si>
    <t>16/03/2017</t>
  </si>
  <si>
    <t>F. Javier Guti√©rrez</t>
  </si>
  <si>
    <t>David Loucka, Jacob Estes</t>
  </si>
  <si>
    <t>Matilda Anna Ingrid Lutz, Alex Roe, Johnny Galecki, Vincent D'Onofrio, Aimee Teegarden, Bonnie Morgan, Se Oh, Patrick R. Walker, Zach Roerig, Laura Wiggins, Lizzie Brocher√©, Karen Ceesay, Dave Blamy, Michael E. Sanders, Randall Taylor</t>
  </si>
  <si>
    <t>Matilda Anna Ingrid Lutz</t>
  </si>
  <si>
    <t>A young woman finds herself on the receiving end of a terrifying curse that threatens to take her life in 7 days.</t>
  </si>
  <si>
    <t>A young woman finds herself on</t>
  </si>
  <si>
    <t>tt0498399</t>
  </si>
  <si>
    <t>We Own the Night</t>
  </si>
  <si>
    <t>Joaquin Phoenix, Eva Mendes, Danny Hoch, Alex Veadov, Oleg Taktarov, Dominic Col√≥n, Joseph D'Onofrio, Elena Solovey, Moni Moshonov, Mark Wahlberg, Maggie Kiley, Paul Herman, Robert Duvall, Antoni Corone, Craig Walker</t>
  </si>
  <si>
    <t>Joaquin Phoenix, Eva Mendes</t>
  </si>
  <si>
    <t>A New York City nightclub manager tries to save his brother and father from Russian Mafia hitmen.</t>
  </si>
  <si>
    <t>A New York City nightclub manager</t>
  </si>
  <si>
    <t>tt0499262</t>
  </si>
  <si>
    <t>Takva</t>
  </si>
  <si>
    <t>√ñzer Kiziltan</t>
  </si>
  <si>
    <t>√ñnder √áakar</t>
  </si>
  <si>
    <t>Erkan Can, Meray √úlgen, G√ºven Kira√ß, √ñznur Kula, Erman Saban, Settar Tanri√∂gen, Engin G√ºnaydin, Murat Cemcir, M√ºfit Aytekin, Feridun Ko√ß, Hakan G√ºrsoytrak, Salaetin Bilal, Fatima Adoum, Erdal Parmaksizoglu, Duygu Sen</t>
  </si>
  <si>
    <t>Erkan Can</t>
  </si>
  <si>
    <t>Erkan Can, Meray √úlgen</t>
  </si>
  <si>
    <t>A promotion brings a Muslim's relationship with God into question.</t>
  </si>
  <si>
    <t>A promotion brings a Muslim's</t>
  </si>
  <si>
    <t>tt0499375</t>
  </si>
  <si>
    <t>Guru</t>
  </si>
  <si>
    <t>Mani Ratnam</t>
  </si>
  <si>
    <t>Mani Ratnam, Vijay Krishna Acharya</t>
  </si>
  <si>
    <t>Mithun Chakraborty, Abhishek Bachchan, Aishwarya Rai Bachchan, Madhavan, Vidya Balan, Roshan Seth, Anaushka Dantra, Mallika Sherawat, Sunil Agarwal, Murad Ali, Ashoi, Arya Babbar, Arjan Bajwa, Mukesh Bhatt, Dhritiman Chatterjee</t>
  </si>
  <si>
    <t>Mithun Chakraborty</t>
  </si>
  <si>
    <t>Mithun Chakraborty, Abhishek Bachchan</t>
  </si>
  <si>
    <t>A villager, Gurukant Desai, arrives in Bombay 1958, and rises from its streets to become the GURU, the biggest tycoon in Indian history.</t>
  </si>
  <si>
    <t>A villager, Gurukant Desai, arrives</t>
  </si>
  <si>
    <t>tt0499448</t>
  </si>
  <si>
    <t>The Chronicles of Narnia: Prince Caspian</t>
  </si>
  <si>
    <t>14/08/2008</t>
  </si>
  <si>
    <t>USA, Poland, Slovenia, Czech Republic, UK</t>
  </si>
  <si>
    <t>Andrew Adamson, Christopher Markus</t>
  </si>
  <si>
    <t>Ben Barnes, Georgie Henley, Skandar Keynes, William Moseley, Anna Popplewell, Sergio Castellitto, Peter Dinklage, Warwick Davis, Vincent Grass, Pierfrancesco Favino, Cornell John, Dami√°n Alc√°zar, Alicia Borrachero, Sim√≥n Andreu, Predrag Bjelac</t>
  </si>
  <si>
    <t>Ben Barnes</t>
  </si>
  <si>
    <t>Ben Barnes, Georgie Henley</t>
  </si>
  <si>
    <t>The Pevensie siblings return to Narnia, where they are enlisted to once again help ward off an evil king and restore the rightful heir to the land's throne, Prince Caspian.</t>
  </si>
  <si>
    <t>The Pevensie siblings return to</t>
  </si>
  <si>
    <t>tt0499549</t>
  </si>
  <si>
    <t>Avatar</t>
  </si>
  <si>
    <t>15/01/2010</t>
  </si>
  <si>
    <t>James Cameron</t>
  </si>
  <si>
    <t>Sam Worthington, Zoe Saldana, Sigourney Weaver, Stephen Lang, Michelle Rodriguez, Giovanni Ribisi, Joel David Moore, CCH Pounder, Wes Studi, Laz Alonso, Dileep Rao, Matt Gerald, Sean Anthony Moran, Jason Whyte, Scott Lawrence</t>
  </si>
  <si>
    <t>Sam Worthington</t>
  </si>
  <si>
    <t>Sam Worthington, Zoe Saldana</t>
  </si>
  <si>
    <t>A paraplegic Marine dispatched to the moon Pandora on a unique mission becomes torn between following his orders and protecting the world he feels is his home.</t>
  </si>
  <si>
    <t>A paraplegic Marine dispatched</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</si>
  <si>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</si>
  <si>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</si>
  <si>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</si>
  <si>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Lennie Loftin</t>
  </si>
  <si>
    <t>Lennie Loftin, Danny DeVito</t>
  </si>
  <si>
    <t>A rag-tag team of Reno cops are called in to save the day after a terrorist attack disrupts a national police convention in Miami Beach during spring break. Based on the Comedy Central series.</t>
  </si>
  <si>
    <t>A rag-tag team of Reno cops are</t>
  </si>
  <si>
    <t>tt0499556</t>
  </si>
  <si>
    <t>War</t>
  </si>
  <si>
    <t>Philip G. Atwell</t>
  </si>
  <si>
    <t>Lee Anthony Smith, Gregory J. Bradley</t>
  </si>
  <si>
    <t>Jet Li, Jason Statham, John Lone, Devon Aoki, Luis Guzm√°n, Saul Rubinek, Ryo Ishibashi, Sung Kang, Mathew St. Patrick, Nadine Velazquez, Andrea Roth, Mark Cheng, Kane Kosugi, Kennedy Montano, Terry Chen</t>
  </si>
  <si>
    <t>Jet Li, Jason Statham</t>
  </si>
  <si>
    <t>An FBI Agent seeks vengeance on a mysterious assassin known as "Rogue" who murdered his partner.</t>
  </si>
  <si>
    <t>An FBI Agent seeks vengeance on</t>
  </si>
  <si>
    <t>tt0499603</t>
  </si>
  <si>
    <t>10 Items or Less</t>
  </si>
  <si>
    <t>Morgan Freeman, Paz Vega, Jonah Hill, Anne Dudek, Francisca Hernandez, Nacho Pina, Hector Running-Hawk, Alexis Hernandez, Silvia Curiel, Shawn Calizo, Kumar Pallana, Rosa Diaz, Hector Atreyu Ruiz, Bobby Cannavale, Leonardo Nam</t>
  </si>
  <si>
    <t>Morgan Freeman, Paz Vega</t>
  </si>
  <si>
    <t>An actor (Freeman) prepping for an upcoming role meets a quirky grocery clerk (Vega), and the pair hit the road to show one another their respective worlds.</t>
  </si>
  <si>
    <t>An actor (Freeman) prepping for</t>
  </si>
  <si>
    <t>tt0756683</t>
  </si>
  <si>
    <t>The Man from Earth</t>
  </si>
  <si>
    <t>Richard Schenkman</t>
  </si>
  <si>
    <t>Jerome Bixby</t>
  </si>
  <si>
    <t>David Lee Smith, Tony Todd, John Billingsley, Ellen Crawford, Annika Peterson, William Katt, Alexis Thorpe, Richard Riehle, Steven Littles, Chase Sprague, Robbie Bryan</t>
  </si>
  <si>
    <t>David Lee Smith</t>
  </si>
  <si>
    <t>David Lee Smith, Tony Todd</t>
  </si>
  <si>
    <t>An impromptu goodbye party for Professor John Oldman becomes a mysterious interrogation after the retiring scholar reveals to his colleagues he has a longer and stranger past than they can imagine.</t>
  </si>
  <si>
    <t>An impromptu goodbye party for</t>
  </si>
  <si>
    <t>tt0757361</t>
  </si>
  <si>
    <t>Margot at the Wedding</t>
  </si>
  <si>
    <t>Zane Pais, Susan Blackwell, Nicole Kidman, Jack Black, Flora Cross, Jennifer Jason Leigh, Seth Barrish, Matthew Arkin, Brian Kelley, Christian Hansen, Michael Cullen, Enid Graham, Sophie Nyweide, Justin Roth, Ciar√°n Hinds</t>
  </si>
  <si>
    <t>Zane Pais</t>
  </si>
  <si>
    <t>Zane Pais, Susan Blackwell</t>
  </si>
  <si>
    <t>Margot and her son Claude decide to visit her sister Pauline after she announces that she is marrying less-than-impressive Malcolm. In short order, the storm the sisters create leaves behind a mess of thrashed relationships and exposed family secrets.</t>
  </si>
  <si>
    <t>Margot and her son Claude decide</t>
  </si>
  <si>
    <t>tt0758730</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</si>
  <si>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</si>
  <si>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</si>
  <si>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</si>
  <si>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Such√°nek</t>
  </si>
  <si>
    <t>Steven Pasquale</t>
  </si>
  <si>
    <t>Steven Pasquale, Reiko Aylesworth</t>
  </si>
  <si>
    <t>Warring Alien and Predator races descend on a rural Colorado town, where unsuspecting residents must band together for any chance of survival.</t>
  </si>
  <si>
    <t>Warring Alien and Predator races</t>
  </si>
  <si>
    <t>tt0758742</t>
  </si>
  <si>
    <t>Death Note</t>
  </si>
  <si>
    <t>Death Note: Desu n√¥to</t>
  </si>
  <si>
    <t>17/06/2006</t>
  </si>
  <si>
    <t>Sh√ªsuke Kaneko</t>
  </si>
  <si>
    <t>Tsugumi √îba, Takeshi Obata</t>
  </si>
  <si>
    <t>Tatsuya Fujiwara, Ken'ichi Matsuyama, Asaka Seto, Shigeki Hosokawa, Erika Toda, Shunji Fujimura, Takeshi Kaga, Y√ª Kashii, Shid√¥ Nakamura, Ry√¥hei Abe, Sota Aoyama, Norman England, Masanori Fujita, Michiko Godai, Miyuki Komatsu</t>
  </si>
  <si>
    <t>Tatsuya Fujiwara, Ken'ichi Matsuyama</t>
  </si>
  <si>
    <t>A battle between the world's two greatest minds begins when Light Yagami finds the Death Note, a notebook with the power to kill, and decides to rid the world of criminals.</t>
  </si>
  <si>
    <t>A battle between the world's two</t>
  </si>
  <si>
    <t>tt0758746</t>
  </si>
  <si>
    <t>Friday the 13th</t>
  </si>
  <si>
    <t>Victor Miller, Damian Shannon</t>
  </si>
  <si>
    <t>Jared Padalecki, Danielle Panabaker, Amanda Righetti, Travis Van Winkle, Aaron Yoo, Derek Mears, Jonathan Sadowski, Julianna Guill, Ben Feldman, Arlen Escarpeta, Ryan Hansen, Willa Ford, Nick Mennell, America Olivo, Kyle Davis</t>
  </si>
  <si>
    <t>Jared Padalecki</t>
  </si>
  <si>
    <t>Jared Padalecki, Danielle Panabaker</t>
  </si>
  <si>
    <t>A group of young adults visit a boarded up campsite named Crystal Lake where they soon encounter the mysterious Jason Voorhees and his deadly intentions.</t>
  </si>
  <si>
    <t>A group of young adults visit</t>
  </si>
  <si>
    <t>tt0758752</t>
  </si>
  <si>
    <t>Love &amp; Other Drugs</t>
  </si>
  <si>
    <t>18/02/2011</t>
  </si>
  <si>
    <t>Charles Randolph, Edward Zwick</t>
  </si>
  <si>
    <t>Jake Gyllenhaal, Anne Hathaway, Oliver Platt, Hank Azaria, Josh Gad, Gabriel Macht, Judy Greer, George Segal, Jill Clayburgh, Kate Jennings Grant, Katheryn Winnick, Kimberly Scott, Peter Friedman, Nikki Deloach, Natalie Gold</t>
  </si>
  <si>
    <t>Jake Gyllenhaal, Anne Hathaway</t>
  </si>
  <si>
    <t>In 1990s Pittsburgh, a medicine peddler starts a relationship with a young woman suffering from Parkinson's disease.</t>
  </si>
  <si>
    <t>In 1990s Pittsburgh, a medicine</t>
  </si>
  <si>
    <t>tt0758758</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</si>
  <si>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</si>
  <si>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</si>
  <si>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</si>
  <si>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Emile Hirsch, Marcia Gay Harden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</si>
  <si>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</si>
  <si>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After graduating from Emory University,</t>
  </si>
  <si>
    <t>tt0758766</t>
  </si>
  <si>
    <t>Music and Lyrics</t>
  </si>
  <si>
    <t>Hugh Grant, Scott Porter, Nick Bacon, Andrew Wyatt, Dan McMillan, Tom Foligno, Zak Orth, Brooke Tansley, Daniel Stewart Sherman, Brad Garrett, Aasif Mandvi, Drew Barrymore, Haley Bennett, Matthew Morrison, Jason Antoon</t>
  </si>
  <si>
    <t>Hugh Grant, Scott Porter</t>
  </si>
  <si>
    <t>A washed up singer is given a couple days to compose a chart-topping hit for an aspiring teen sensation. Though he's never written a decent lyric in his life, he sparks with an offbeat younger woman with a flair for words.</t>
  </si>
  <si>
    <t>A washed up singer is given a</t>
  </si>
  <si>
    <t>tt0758771</t>
  </si>
  <si>
    <t>Outlaw</t>
  </si>
  <si>
    <t>Sean Bean, Danny Dyer, Rupert Friend, Sean Harris, Lennie James, Bob Hoskins, Sally Bretton, Joe Jackson, Igor Breakenback, James Farbell, Emily Maitlis, Sonic, Shane Reese, Ethan Wilson, Rory Pettyjohns</t>
  </si>
  <si>
    <t>Sean Bean, Danny Dyer</t>
  </si>
  <si>
    <t>A group of people who feel betrayed by their government and let down by their Police force form a modern-day outlaw posse in order to right what they see as the wrongs of society.</t>
  </si>
  <si>
    <t>A group of people who feel betrayed</t>
  </si>
  <si>
    <t>tt0758774</t>
  </si>
  <si>
    <t>Body of Lies</t>
  </si>
  <si>
    <t>21/11/2008</t>
  </si>
  <si>
    <t>William Monahan, David Ignatius</t>
  </si>
  <si>
    <t>Leonardo DiCaprio, Russell Crowe, Mark Strong, Golshifteh Farahani, Oscar Isaac, Ali Suliman, Alon Aboutboul, Vince Colosimo, Simon McBurney, Mehdi Nebbou, Michael Gaston, Kais Nashif, Jameel Khoury, Lubna Azabal, Ghali Benlafkih</t>
  </si>
  <si>
    <t>Leonardo DiCaprio, Russell Crowe</t>
  </si>
  <si>
    <t>A CIA agent on the ground in Jordan hunts down a powerful terrorist leader while being caught between the unclear intentions of his American supervisors and Jordan Intelligence.</t>
  </si>
  <si>
    <t>A CIA agent on the ground in Jordan</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</si>
  <si>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</si>
  <si>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</si>
  <si>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</si>
  <si>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</si>
  <si>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</si>
  <si>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When a plane crash claims the</t>
  </si>
  <si>
    <t>tt0760311</t>
  </si>
  <si>
    <t>He Was a Quiet Man</t>
  </si>
  <si>
    <t>Frank A. Cappello</t>
  </si>
  <si>
    <t>Frank A. Cappello, Frank A. Cappello</t>
  </si>
  <si>
    <t>Michael DeLuise, Christian Slater, Jamison Jones, Anzu Lawson, John Gulager, Elisha Cuthbert, K.C. Ramsey, Sascha Knopf, David Wells, Frankie Thorn, Randolph Mantooth, Sewell Whitney, Lisa Arianna, Livia Trevi√±o, William H. Macy</t>
  </si>
  <si>
    <t>Michael DeLuise</t>
  </si>
  <si>
    <t>Michael DeLuise, Christian Slater</t>
  </si>
  <si>
    <t>A disenfranchised office worker becomes a hero after saving a girl's life.</t>
  </si>
  <si>
    <t>A disenfranchised office worker</t>
  </si>
  <si>
    <t>tt0760329</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</si>
  <si>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</si>
  <si>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</si>
  <si>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</si>
  <si>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</si>
  <si>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Bruce Allpress, Geraldine Brophy</t>
  </si>
  <si>
    <t>A lonely boy discovers a mysterious egg that hatches a sea creature of Scottish legend.</t>
  </si>
  <si>
    <t>A lonely boy discovers a mysterious</t>
  </si>
  <si>
    <t>tt0762073</t>
  </si>
  <si>
    <t>Bakjwi</t>
  </si>
  <si>
    <t>South Korea, USA</t>
  </si>
  <si>
    <t>√âmile Zola, Chan-wook Park</t>
  </si>
  <si>
    <t>Kang-ho Song, Hee-jin Choi, Dong-soo Seo, Hwa-ryong Lee, Mi-ran Ra, In-hwan Park, Eriq Ebouaney, Thati Pele, Jong-ryol Choi, Yong-wan Goo, Woo-seul-hye Hwang, Hae-sook Kim, Ha-kyun Shin, Ok-bin Kim, Dal-su Oh</t>
  </si>
  <si>
    <t>Kang-ho Song, Hee-jin Choi</t>
  </si>
  <si>
    <t>Through a failed medical experiment, a priest is stricken with vampirism and is forced to abandon his ascetic ways.</t>
  </si>
  <si>
    <t>Through a failed medical experiment,</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</si>
  <si>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</si>
  <si>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</si>
  <si>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</si>
  <si>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</si>
  <si>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Adam Sandler, Kevin James</t>
  </si>
  <si>
    <t>Two straight, single Brooklyn firefighters pretend to be a gay couple in order to receive domestic partner benefits.</t>
  </si>
  <si>
    <t>Two straight, single Brooklyn</t>
  </si>
  <si>
    <t>tt0762114</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</si>
  <si>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</si>
  <si>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</si>
  <si>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</si>
  <si>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Robin Williams, Mandy Moore</t>
  </si>
  <si>
    <t>A reverend puts an engaged couple through a grueling marriage preparation course to see if they are meant to be married in his church.</t>
  </si>
  <si>
    <t>A reverend puts an engaged couple</t>
  </si>
  <si>
    <t>tt0762125</t>
  </si>
  <si>
    <t>Planet 51</t>
  </si>
  <si>
    <t>20/11/2009</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</si>
  <si>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</si>
  <si>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</si>
  <si>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</si>
  <si>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</si>
  <si>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Dwayne Johnson, Jessica Biel</t>
  </si>
  <si>
    <t>An alien civilization is invaded by Astronaut Chuck Baker, who believes that the planet was uninhabited. Wanted by the military, Baker must get back to his ship before it goes into orbit without him.</t>
  </si>
  <si>
    <t>An alien civilization is invaded</t>
  </si>
  <si>
    <t>tt0762138</t>
  </si>
  <si>
    <t>Syrup</t>
  </si>
  <si>
    <t>Aram Rappaport</t>
  </si>
  <si>
    <t>Aram Rappaport, Max Barry</t>
  </si>
  <si>
    <t>Juan Luis Acevedo, Kirstie Alley, Jolene Andersen, Max Barry, Katie Blake, Zachary Booth, Geoffrey Cantor, Alexander Chaplin, Michael Chenevert, Steve Cirbus, Marcus Coloma, Sophia Banks, Justine Cotsonas, Lucy DeVito, Rachel Dratch</t>
  </si>
  <si>
    <t>Juan Luis Acevedo</t>
  </si>
  <si>
    <t>Juan Luis Acevedo, Kirstie Alley</t>
  </si>
  <si>
    <t>A slacker hatches a million-dollar idea. But, in order to see it through, he has to learn to trust his attractive corporate counterpart. Based on Max Barry's novel.</t>
  </si>
  <si>
    <t>A slacker hatches a million-dollar</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</si>
  <si>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</si>
  <si>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</si>
  <si>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</si>
  <si>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</si>
  <si>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Eddie Murphy, Kerry Washington</t>
  </si>
  <si>
    <t>After stretching the truth on a deal with a spiritual guru, literary agent Jack McCall finds a Bodhi tree on his property. Its appearance holds a valuable lesson on the consequences of every word he speaks.</t>
  </si>
  <si>
    <t>After stretching the truth on</t>
  </si>
  <si>
    <t>tt0763840</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</si>
  <si>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</si>
  <si>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</si>
  <si>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</si>
  <si>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Samuel L. Jackson, Jessica Biel</t>
  </si>
  <si>
    <t>Three soldiers struggle to readjust to life at home after returning home from a lengthy tour in Iraq.</t>
  </si>
  <si>
    <t>Three soldiers struggle to readjust</t>
  </si>
  <si>
    <t>tt0765010</t>
  </si>
  <si>
    <t>Brothers</t>
  </si>
  <si>
    <t>23/12/2009</t>
  </si>
  <si>
    <t>David Benioff, Susanne Bier</t>
  </si>
  <si>
    <t>Tobey Maguire, Jake Gyllenhaal, Natalie Portman, Sam Shepard, Mare Winningham, Bailee Madison, Taylor Geare, Patrick John Flueger, Clifton Collins Jr., Carey Mulligan, Omid Abtahi, Navid Negahban, Ethan Suplee, Arron Shiver, Ray Prewitt</t>
  </si>
  <si>
    <t>Tobey Maguire, Jake Gyllenhaal</t>
  </si>
  <si>
    <t>A young man comforts his older brother's wife and children after he goes missing in Afghanistan.</t>
  </si>
  <si>
    <t>A young man comforts his older</t>
  </si>
  <si>
    <t>tt0765120</t>
  </si>
  <si>
    <t>My Blueberry Nights</t>
  </si>
  <si>
    <t>27/03/2008</t>
  </si>
  <si>
    <t>China, France, USA, Hong Kong</t>
  </si>
  <si>
    <t>Kar-Wai Wong, Lawrence Block</t>
  </si>
  <si>
    <t>Jude Law, Norah Jones, Chad R. Davis, Katya Blumenberg, John Malloy, Demetrius Butler, Frankie Faison, David Strathairn, Adriane Lenox, Rachel Weisz, Benjamin Kanes, Cat Power, Michael Hartnett, Natalie Portman, Michael May</t>
  </si>
  <si>
    <t>Jude Law, Norah Jones</t>
  </si>
  <si>
    <t>A young lonely woman takes a soul-searching journey across America to resolve her questions about love while encountering a series of offbeat characters along the way.</t>
  </si>
  <si>
    <t>A young lonely woman takes a soul-searching</t>
  </si>
  <si>
    <t>tt0765429</t>
  </si>
  <si>
    <t>American Gangster</t>
  </si>
  <si>
    <t>Steven Zaillian, Mark Jacobson</t>
  </si>
  <si>
    <t>Denzel Washington, Russell Crowe, Chiwetel Ejiofor, Josh Brolin, Lymari Nadal, Ted Levine, Roger Guenveur Smith, John Hawkes, RZA, Yul Vazquez, Malcolm Goodwin, Ruby Dee, Ruben Santiago-Hudson, Carla Gugino, Skyler Fortgang</t>
  </si>
  <si>
    <t>Denzel Washington, Russell Crowe</t>
  </si>
  <si>
    <t>An outcast New York City cop is charged with bringing down Harlem drug lord Frank Lucas, whose real life inspired this partly biographical film.</t>
  </si>
  <si>
    <t>An outcast New York City cop is</t>
  </si>
  <si>
    <t>tt0765432</t>
  </si>
  <si>
    <t>Der Baader Meinhof Komplex</t>
  </si>
  <si>
    <t>Germany, France, Czech Republic</t>
  </si>
  <si>
    <t>Uli Edel</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</si>
  <si>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</si>
  <si>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</si>
  <si>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Martina Gedeck, Moritz Bleibtreu</t>
  </si>
  <si>
    <t>A look at Germany's terrorist group, The Red Army Faction (RAF), which organized bombings, robberies, kidnappings and assassinations in the late 1960s and '70s.</t>
  </si>
  <si>
    <t>A look at Germany's terrorist</t>
  </si>
  <si>
    <t>EUR 20000000</t>
  </si>
  <si>
    <t>tt0765443</t>
  </si>
  <si>
    <t>Eastern Promises</t>
  </si>
  <si>
    <t>Josef Altin, Mina E. Mina, Aleksandar Mikic, Sarah-Jeanne Labrosse, Lalita Ahmed, Badi Uzzaman, Naomi Watts, Do√±a Croll, Raza Jaffrey, Sin√©ad Cusack, Jerzy Skolimowski, Tatiana Maslany, Viggo Mortensen, Vincent Cassel, Armin Mueller-Stahl</t>
  </si>
  <si>
    <t>Josef Altin</t>
  </si>
  <si>
    <t>Josef Altin, Mina E. Mina</t>
  </si>
  <si>
    <t>A Russian teenager living in London who dies during childbirth leaves clues to a midwife in her journal that could tie her child to a rape involving a violent Russian mob family.</t>
  </si>
  <si>
    <t>A Russian teenager living in London</t>
  </si>
  <si>
    <t>GBP 25000000</t>
  </si>
  <si>
    <t>tt0765446</t>
  </si>
  <si>
    <t>Escape from Planet Earth</t>
  </si>
  <si>
    <t>28/04/2016</t>
  </si>
  <si>
    <t>Cal Brunker</t>
  </si>
  <si>
    <t>Bob Barlen, Cal Brunker</t>
  </si>
  <si>
    <t>Brendan Fraser, Rob Corddry, Ricky Gervais, Jonathan Morgan Heit, Jessica Alba, Sof√≠a Vergara, Paul Scheer, Jason Simpson, Sarah Jessica Parker, Doug Abrahams, Jason Benson, Trevor Devall, Brian Dobson, Brad Dryborough, Gabe Khouth</t>
  </si>
  <si>
    <t>Brendan Fraser, Rob Corddry</t>
  </si>
  <si>
    <t>Astronaut Scorch Supernova finds himself caught in a trap when he responds to an SOS from a notoriously dangerous alien planet.</t>
  </si>
  <si>
    <t>Astronaut Scorch Supernova finds</t>
  </si>
  <si>
    <t>tt0765447</t>
  </si>
  <si>
    <t>Evening</t>
  </si>
  <si>
    <t>Lajos Koltai</t>
  </si>
  <si>
    <t>Susan Minot, Michael Cunningham</t>
  </si>
  <si>
    <t>Claire Danes, Toni Collette, Vanessa Redgrave, Patrick Wilson, Hugh Dancy, Natasha Richardson, Mamie Gummer, Eileen Atkins, Meryl Streep, Glenn Close, Ebon Moss-Bachrach, Barry Bostwick, David Furr, Sarah Clements, Cheryl Lynn Bowers</t>
  </si>
  <si>
    <t>Claire Danes, Toni Collette</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</si>
  <si>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t>
  </si>
  <si>
    <t>A drama exploring the romantic</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</si>
  <si>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</si>
  <si>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</si>
  <si>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</si>
  <si>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</si>
  <si>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Eddie Murphy, Elizabeth Banks</t>
  </si>
  <si>
    <t>A crew of miniature aliens operate a spaceship that has a human form. While trying to save their planet, the aliens encounter a new problem, as their ship becomes smitten with an Earth woman.</t>
  </si>
  <si>
    <t>A crew of miniature aliens operate</t>
  </si>
  <si>
    <t>tt0768212</t>
  </si>
  <si>
    <t>The Last Mimzy</t>
  </si>
  <si>
    <t>Robert Shaye</t>
  </si>
  <si>
    <t>Bruce Joel Rubin, Toby Emmerich</t>
  </si>
  <si>
    <t>Chris O'Neil, Rhiannon Leigh Wryn, Joely Richardson, Timothy Hutton, Rainn Wilson, Kathryn Hahn, Michael Clarke Duncan, Kirsten Alter, Irene Snow, Marc Musso, Nicole Mu√±oz, Scott E. Miller, Megan McKinnon, Randi Lynne, Tom Heaton</t>
  </si>
  <si>
    <t>Chris O'Neil</t>
  </si>
  <si>
    <t>Chris O'Neil, Rhiannon Leigh Wryn</t>
  </si>
  <si>
    <t>Two siblings begin to develop special talents after they find a mysterious box of toys. Soon the kids, their parents, and even their teacher are drawn into a strange new world and find a task ahead of them that is far more important than any of them could imagine!</t>
  </si>
  <si>
    <t>Two siblings begin to develop</t>
  </si>
  <si>
    <t>tt0770703</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</si>
  <si>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</si>
  <si>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</si>
  <si>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</si>
  <si>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Anna Faris, Chris Evans</t>
  </si>
  <si>
    <t>A woman looks back at the past nineteen men she's had relationships with in her life and wonders if one of them might be her one true love.</t>
  </si>
  <si>
    <t>A woman looks back at the past</t>
  </si>
  <si>
    <t>tt0770752</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</si>
  <si>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</si>
  <si>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</si>
  <si>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</si>
  <si>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</si>
  <si>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A new clue to the whereabouts</t>
  </si>
  <si>
    <t>tt0770772</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</si>
  <si>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</si>
  <si>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</si>
  <si>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</si>
  <si>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Chris Rock, Kerry Washington</t>
  </si>
  <si>
    <t>A married man who daydreams about being with other women finds his will and morals tested after he's visited by the ex-mistress of his old friend.</t>
  </si>
  <si>
    <t>A married man who daydreams about</t>
  </si>
  <si>
    <t>tt0770828</t>
  </si>
  <si>
    <t>Man of Steel</t>
  </si>
  <si>
    <t>20/06/2013</t>
  </si>
  <si>
    <t>David S. Goyer, David S. Goyer</t>
  </si>
  <si>
    <t>Henry Cavill, Amy Adams, Michael Shannon, Diane Lane, Russell Crowe, Antje Traue, Harry Lennix, Richard Schiff, Christopher Meloni, Kevin Costner, Ayelet Zurer, Laurence Fishburne, Dylan Sprayberry, Cooper Timberline, Richard Cetrone</t>
  </si>
  <si>
    <t>Henry Cavill, Amy Adams</t>
  </si>
  <si>
    <t>An alien child is evacuated from his dying world and sent to Earth to live among humans. His peace is threatened, when other survivors of his home planet invade Earth.</t>
  </si>
  <si>
    <t>An alien child is evacuated from</t>
  </si>
  <si>
    <t>tt0772193</t>
  </si>
  <si>
    <t>Primeval</t>
  </si>
  <si>
    <t>Kirundi</t>
  </si>
  <si>
    <t>Michael Katleman</t>
  </si>
  <si>
    <t>Dominic Purcell, Brooke Langton, Orlando Jones, J√ºrgen Prochnow, Gideon Emery, Gabriel Malema, Linda Mpondo, Lehlohonolo Makoko, Dumisani Mbebe, Eddy 'Big Eddy' Bekombo, Chris April, Ernest Ndlovu, Erica Wessels, Vivian Moodley, Lika Berning</t>
  </si>
  <si>
    <t>Dominic Purcell</t>
  </si>
  <si>
    <t>Dominic Purcell, Brooke Langton</t>
  </si>
  <si>
    <t>A news team is sent to Burundi to capture and bring home a legendary 25-foot crocodile. Their difficult task turns potentially deadly when a warlord targets them for death.</t>
  </si>
  <si>
    <t>A news team is sent to Burundi</t>
  </si>
  <si>
    <t>tt0775440</t>
  </si>
  <si>
    <t>Cell</t>
  </si>
  <si>
    <t>13/07/2016</t>
  </si>
  <si>
    <t>Stephen King, Stephen King</t>
  </si>
  <si>
    <t>John Cusack, Samuel L. Jackson, Isabelle Fuhrman, Clark Sarullo, Ethan Andrew Casto, Owen Teague, Stacy Keach, Joshua Mikel, Anthony Reynolds, Erin Elizabeth Burns, Jeff Hallman, Mark Ashworth, Wilbur Fitzgerald, Catherine Dyer, E. Roger Mitchell</t>
  </si>
  <si>
    <t>John Cusack, Samuel L. Jackson</t>
  </si>
  <si>
    <t>When a mysterious cell phone signal causes apocalyptic chaos, an artist is determined to reunite with his young son in New England.</t>
  </si>
  <si>
    <t>When a mysterious cell phone signal</t>
  </si>
  <si>
    <t>tt0775489</t>
  </si>
  <si>
    <t>L'illusionniste</t>
  </si>
  <si>
    <t>Sylvain Chomet, Jacques Tati</t>
  </si>
  <si>
    <t>Jean-Claude Donda, Eilidh Rankin, Duncan MacNeil, Raymond Mearns, James T. Muir, Tom Urie, Paul Bandey</t>
  </si>
  <si>
    <t>Jean-Claude Donda, Eilidh Rankin</t>
  </si>
  <si>
    <t>A French illusionist finds himself out of work and travels to Scotland, where he meets a young woman. Their ensuing adventure changes both their lives forever.</t>
  </si>
  <si>
    <t>A French illusionist finds himself</t>
  </si>
  <si>
    <t>tt0775529</t>
  </si>
  <si>
    <t>The Savages</t>
  </si>
  <si>
    <t>Tamara Jenkins</t>
  </si>
  <si>
    <t>Laura Linney, Philip Seymour Hoffman, Philip Bosco, Peter Friedman, David Zayas, Gbenga Akinnagbe, Cara Seymour, Tonye Patano, Guy Boyd, Debra Monk, Rosemary Murphy, Harold Blankenship, Joan Jaffe, Sage Kirkpatrick, Salem Ludwig</t>
  </si>
  <si>
    <t>Laura Linney, Philip Seymour Hoffman</t>
  </si>
  <si>
    <t>A sister and brother face the realities of familial responsibility as they begin to care for their ailing father.</t>
  </si>
  <si>
    <t>A sister and brother face the</t>
  </si>
  <si>
    <t>tt0775539</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</si>
  <si>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</si>
  <si>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</si>
  <si>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</si>
  <si>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Columbus Short</t>
  </si>
  <si>
    <t>Columbus Short, Meagan Good</t>
  </si>
  <si>
    <t>When his brother is murdered, a street dancer moves to Georgia to work his way through college. He joins a fraternity's step dancing team for a competition. Will he also get an education and the girl?</t>
  </si>
  <si>
    <t>When his brother is murdered,</t>
  </si>
  <si>
    <t>tt0775552</t>
  </si>
  <si>
    <t>Aliens in the Attic</t>
  </si>
  <si>
    <t>14/08/2009</t>
  </si>
  <si>
    <t>Mark Burton, Adam F. Goldberg</t>
  </si>
  <si>
    <t>Carter Jenkins, Austin Butler, Ashley Tisdale, Ashley Boettcher, Henri Young, Regan Young, Doris Roberts, Robert Hoffman, Kevin Nealon, Gillian Vigman, Andy Richter, Tim Meadows, Melise, Megan Parker, Maggie VandenBerghe</t>
  </si>
  <si>
    <t>Carter Jenkins</t>
  </si>
  <si>
    <t>Carter Jenkins, Austin Butler</t>
  </si>
  <si>
    <t>A group of kids must protect their vacation home from invading aliens.</t>
  </si>
  <si>
    <t>A group of kids must protect their</t>
  </si>
  <si>
    <t>tt0779982</t>
  </si>
  <si>
    <t>Black Sheep</t>
  </si>
  <si>
    <t>New Zealand, South Korea</t>
  </si>
  <si>
    <t>Jonathan King</t>
  </si>
  <si>
    <t>Matthew Chamberlain, Nick Fenton, Sam Clarke, Eli Kent, Nathan Meister, Nick Blake, Oliver Driver, Danielle Mason, Peter Feeney, Glenis Levestam, Richard Chapman, Louis Sutherland, Tammy Davis, Tandi Wright, Ian Harcourt</t>
  </si>
  <si>
    <t>Matthew Chamberlain</t>
  </si>
  <si>
    <t>An experiment in genetic engineering turns harmless sheep into bloodthirsty killers that terrorize a sprawling New Zealand farm.</t>
  </si>
  <si>
    <t>An experiment in genetic engineering</t>
  </si>
  <si>
    <t>tt0780504</t>
  </si>
  <si>
    <t>Drive</t>
  </si>
  <si>
    <t>30/09/2011</t>
  </si>
  <si>
    <t>Hossein Amini, James Sallis</t>
  </si>
  <si>
    <t>Ryan Gosling, Carey Mulligan, Bryan Cranston, Albert Brooks, Oscar Isaac, Christina Hendricks, Ron Perlman, Kaden Leos, Jeff Wolfe, James Biberi, Russ Tamblyn, Joe Bucaro III, Tiara Parker, Tim Trella, Jimmy Hart</t>
  </si>
  <si>
    <t>Ryan Gosling, Carey Mulligan</t>
  </si>
  <si>
    <t>A mysterious Hollywood stuntman and mechanic moonlights as a getaway driver and finds himself in trouble when he helps out his neighbor in this action drama.</t>
  </si>
  <si>
    <t>A mysterious Hollywood stuntman</t>
  </si>
  <si>
    <t>tt0780511</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</si>
  <si>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</si>
  <si>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</si>
  <si>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</si>
  <si>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Robert De Niro, Drew Barrymore</t>
  </si>
  <si>
    <t>A widower who realized his only connection to his family was through his wife sets off on an impromptu road trip to reunite with each of his grown children.</t>
  </si>
  <si>
    <t>A widower who realized his only</t>
  </si>
  <si>
    <t>tt0780516</t>
  </si>
  <si>
    <t>Flawless</t>
  </si>
  <si>
    <t>Edward Anderson</t>
  </si>
  <si>
    <t>Demi Moore, Michael Caine, Lambert Wilson, Nathaniel Parker, Shaughan Seymour, Nicholas Jones, David Barrass, Joss Ackland, Silas Carson, Derren Nesbitt, Rosalind March, Kevan Willis, Stanley Townsend, Jonathan Aris, Ben Righton</t>
  </si>
  <si>
    <t>Demi Moore, Michael Caine</t>
  </si>
  <si>
    <t>In 1960s London, an elderly janitor convinces a glass-ceiling constrained executive to help him steal a handful of diamonds from their employer, the London Diamond Corporation.</t>
  </si>
  <si>
    <t>In 1960s London, an elderly janitor</t>
  </si>
  <si>
    <t>tt0780521</t>
  </si>
  <si>
    <t>The Princess and the Frog</t>
  </si>
  <si>
    <t>Anika Noni Rose, Bruno Campos, Keith David, Michael-Leon Wooley, Jennifer Cody, Jim Cummings, Peter Bartlett, Jenifer Lewis, Oprah Winfrey, Terrence Howard, John Goodman, Elizabeth Dampier, Breanna Brooks, Ritchie Montgomery, Don Hall</t>
  </si>
  <si>
    <t>Anika Noni Rose</t>
  </si>
  <si>
    <t>Anika Noni Rose, Bruno Campos</t>
  </si>
  <si>
    <t>A waitress, desperate to fulfill her dreams as a restaurant owner, is set on a journey to turn a frog prince back into a human being, but she has to face the same problem after she kisses him.</t>
  </si>
  <si>
    <t>A waitress, desperate to fulfill</t>
  </si>
  <si>
    <t>tt0780534</t>
  </si>
  <si>
    <t>My Mom's New Boyfriend</t>
  </si>
  <si>
    <t>George Gallo</t>
  </si>
  <si>
    <t>Antonio Banderas, Meg Ryan, Colin Hanks, Selma Blair, Trevor Morgan, John Valdetero, Eli Danker, Tom Adams, Keith David, Enrico Colantoni, Marco St. John, Aki Avni, Mark Meade, Tarri Markel, Jeff Fried</t>
  </si>
  <si>
    <t>Antonio Banderas, Meg Ryan</t>
  </si>
  <si>
    <t>Henry Durand is a young federal agent who is given a difficult assignment: spy on his mother and her boyfriend who is suspected of leading a gang of art thieves.</t>
  </si>
  <si>
    <t>Henry Durand is a young federal</t>
  </si>
  <si>
    <t>tt0780536</t>
  </si>
  <si>
    <t>In Bruges</t>
  </si>
  <si>
    <t>Martin McDonagh</t>
  </si>
  <si>
    <t>Elizabeth Berrington, Rudy Blomme, Olivier Bonjour, Mark Donovan, Ann Elsley, Colin Farrell, Jean-Marc Favorin, Ralph Fiennes, Brendan Gleeson, Eric Godon, Zeljko Ivanek, Sachi Kimura, Anna Madeley, Louis Nummy, Cl√©mence Po√©sy</t>
  </si>
  <si>
    <t>Elizabeth Berrington</t>
  </si>
  <si>
    <t>Guilt-stricken after a job gone wrong, hitman Ray and his partner await orders from their ruthless boss in Bruges, Belgium, the last place in the world Ray wants to be.</t>
  </si>
  <si>
    <t>Guilt-stricken after a job gone</t>
  </si>
  <si>
    <t>tt0780567</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</si>
  <si>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</si>
  <si>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</si>
  <si>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</si>
  <si>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</si>
  <si>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Eddie Murphy, Thomas Haden Church</t>
  </si>
  <si>
    <t>A financial executive who can't stop his career downspiral is invited into his daughter's imaginary world, where solutions to his problems await.</t>
  </si>
  <si>
    <t>A financial executive who can't</t>
  </si>
  <si>
    <t>tt0780571</t>
  </si>
  <si>
    <t>Mr. Brooks</t>
  </si>
  <si>
    <t>Bruce A. Evans</t>
  </si>
  <si>
    <t>Bruce A. Evans, Raynold Gideon</t>
  </si>
  <si>
    <t>Kevin Costner, Demi Moore, Dane Cook, William Hurt, Marg Helgenberger, Ruben Santiago-Hudson, Danielle Panabaker, Aisha Hinds, Lindsay Crouse, Jason Lewis, Reiko Aylesworth, Matt Schulze, Yasmine Delawari, Thunderbird Dinwiddie, Michael Cole</t>
  </si>
  <si>
    <t>Kevin Costner, Demi Moore</t>
  </si>
  <si>
    <t>A well-respected businessman is sometimes controlled by his murder and mayhem-loving alter ego.</t>
  </si>
  <si>
    <t>A well-respected businessman is</t>
  </si>
  <si>
    <t>tt0780607</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</si>
  <si>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</si>
  <si>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</si>
  <si>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</si>
  <si>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</si>
  <si>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Anessa Ramsey</t>
  </si>
  <si>
    <t>Anessa Ramsey, Sahr Ngaujah</t>
  </si>
  <si>
    <t>A horror film told in three parts, from three perspectives, in which a mysterious transmission that turns people into killers invades every cell phone, radio, and television.</t>
  </si>
  <si>
    <t>A horror film told in three parts,</t>
  </si>
  <si>
    <t>tt0780608</t>
  </si>
  <si>
    <t>Smiley Face</t>
  </si>
  <si>
    <t>16/01/2008</t>
  </si>
  <si>
    <t>Dylan Haggerty</t>
  </si>
  <si>
    <t>Anna Faris, Roscoe Lee Browne, Danny Masterson, Ben Falcone, Adam Brody, Brian Posehn, Rick Hoffman, Matthew J. Evans, Davenia McFadden, Joey Diaz, Jim Rash, Jayma Mays, Jane Lynch, John Krasinski, Kai Cofer</t>
  </si>
  <si>
    <t>Anna Faris, Roscoe Lee Browne</t>
  </si>
  <si>
    <t>After a young actress unknowingly eats her roommate's marijuana cupcakes, her day becomes a series of misadventures.</t>
  </si>
  <si>
    <t>After a young actress unknowingly</t>
  </si>
  <si>
    <t>tt0780622</t>
  </si>
  <si>
    <t>Teeth</t>
  </si>
  <si>
    <t>Mitchell Lichtenstein</t>
  </si>
  <si>
    <t>Jess Weixler, John Hensley, Josh Pais, Hale Appleman, Lenny von Dohlen, Vivienne Benesch, Ashley Springer, Laila Liliana Garro, Nicole Swahn, Adam Wagner, Hunter Ulvog, Ava Ryen Plumb, Trent Moore, Mike Yager, Nathan Parsons</t>
  </si>
  <si>
    <t>Jess Weixler</t>
  </si>
  <si>
    <t>Jess Weixler, John Hensley</t>
  </si>
  <si>
    <t>Still a stranger to her own body, a high school student discovers she has a physical advantage when she becomes the object of male violence.</t>
  </si>
  <si>
    <t>Still a stranger to her own body,</t>
  </si>
  <si>
    <t>tt0780653</t>
  </si>
  <si>
    <t>The Wolfman</t>
  </si>
  <si>
    <t>Andrew Kevin Walker, David Self</t>
  </si>
  <si>
    <t>Simon Merrells, Gemma Whelan, Emily Blunt, Benicio Del Toro, Mario Marin-Borquez, Asa Butterfield, Cristina Contes, Anthony Hopkins, Art Malik, Malcolm Scates, Nicholas Day, Michael Cronin, David Sterne, David Schofield, Roger Frost</t>
  </si>
  <si>
    <t>Simon Merrells</t>
  </si>
  <si>
    <t>Simon Merrells, Gemma Whelan</t>
  </si>
  <si>
    <t>Upon his return to his ancestral homeland, an American man is bitten, and subsequently cursed by, a werewolf.</t>
  </si>
  <si>
    <t>Upon his return to his ancestral</t>
  </si>
  <si>
    <t>tt0783233</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</si>
  <si>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</si>
  <si>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</si>
  <si>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</si>
  <si>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Saoirse Ronan</t>
  </si>
  <si>
    <t>Saoirse Ronan, Ailidh Mackay</t>
  </si>
  <si>
    <t>Thirteen-year-old fledgling writer Briony Tallis irrevocably changes the course of several lives when she accuses her older sister's lover of a crime he did not commit.</t>
  </si>
  <si>
    <t>Thirteen-year-old fledgling writer</t>
  </si>
  <si>
    <t>tt0783238</t>
  </si>
  <si>
    <t>The Dead Girl</t>
  </si>
  <si>
    <t>26/04/2007</t>
  </si>
  <si>
    <t>Karen Moncrieff</t>
  </si>
  <si>
    <t>Toni Collette, Piper Laurie, Donnie Smith, Michael Raysses, Earl Carroll, Dorothy Beatty, Eva Loseth, Giovanni Ribisi, Rose Byrne, Joanie Tomsky, James Franco, Christopher Allen Nelson, Mary Steenburgen, Bruce Davison, Kate Mulligan</t>
  </si>
  <si>
    <t>Toni Collette, Piper Laurie</t>
  </si>
  <si>
    <t>The clues to a young woman's death come together as the lives of seemingly unrelated people begin to intersect.</t>
  </si>
  <si>
    <t>The clues to a young woman's death</t>
  </si>
  <si>
    <t>tt0783532</t>
  </si>
  <si>
    <t>Jerusalema</t>
  </si>
  <si>
    <t>South Africa</t>
  </si>
  <si>
    <t>Ralph Ziman</t>
  </si>
  <si>
    <t>Rapulana Seiphemo, Jeffrey Zekele, Ronnie Nyakale, Shelley Meskin, Malusi Skenjana, Robert Hobbs, Jafta Mamabolo, Motlatsi Mahloko, Kenneth Nkosi, Sally Burdett, Lerato Moloi, Thandy Matlaila, Mzwandile Ngubeni, Gladys Mahlangu, Patrick Bakoba</t>
  </si>
  <si>
    <t>Rapulana Seiphemo</t>
  </si>
  <si>
    <t>Rapulana Seiphemo, Jeffrey Zekele</t>
  </si>
  <si>
    <t>A young hoodlum's rise from a small-time criminal to a powerful crime entrepreneur during the turbulent years before and after the fall of apartheid.</t>
  </si>
  <si>
    <t>A young hoodlum's rise from a</t>
  </si>
  <si>
    <t>tt0784972</t>
  </si>
  <si>
    <t>The Brothers Solomon</t>
  </si>
  <si>
    <t>Will Forte</t>
  </si>
  <si>
    <t>Will Arnett, Will Forte, Chi McBride, Kristen Wiig, Malin Akerman, Lee Majors, Michael Ormsby, Ryan Wynott, Bob Odenkirk, Sam Lloyd, Charles Rahi Chun, Ryun Yu, Bill Hader, Jenna Fischer, Susanne Wright</t>
  </si>
  <si>
    <t>Will Arnett, Will Forte</t>
  </si>
  <si>
    <t>A pair of well-meaning, but socially inept brothers try to find their perfect mates in order to provide their dying father with a grandchild.</t>
  </si>
  <si>
    <t>A pair of well-meaning, but socially</t>
  </si>
  <si>
    <t>tt0785006</t>
  </si>
  <si>
    <t>Hotel for Dogs</t>
  </si>
  <si>
    <t>Thor Freudenthal</t>
  </si>
  <si>
    <t>Jeff Lowell, Bob Schooley</t>
  </si>
  <si>
    <t>Emma Roberts, Jake T. Austin, Don Cheadle, Johnny Simmons, Kyla Pratt, Troy Gentile, Lisa Kudrow, Kevin Dillon, Ajay Naidu, Eric Edelstein, Robinne Lee, Yvette Nicole Brown, Maximiliano Hern√°ndez, Andre Ware, Jonathan Klein</t>
  </si>
  <si>
    <t>Emma Roberts, Jake T. Austin</t>
  </si>
  <si>
    <t>Two kids secretly take in stray dogs at a vacant hotel.</t>
  </si>
  <si>
    <t>Two kids secretly take in stray</t>
  </si>
  <si>
    <t>tt0785007</t>
  </si>
  <si>
    <t>Over Her Dead Body</t>
  </si>
  <si>
    <t>Eva Longoria, Paul Rudd, Lake Bell, Jason Biggs, Lindsay Sloane, Stephen Root, William Morgan Sheppard, Wendi McLendon-Covey, Ali Hillis, Deborah Theaker, Natalia Safran, Andy Kreiss, Ben Livingston, Jack Conley, Kali Rocha</t>
  </si>
  <si>
    <t>Eva Longoria</t>
  </si>
  <si>
    <t>Eva Longoria, Paul Rudd</t>
  </si>
  <si>
    <t>A ghost tries to sabotage her former boyfriend's current relationship with a psychic.</t>
  </si>
  <si>
    <t>A ghost tries to sabotage her</t>
  </si>
  <si>
    <t>tt0785035</t>
  </si>
  <si>
    <t>Ong Bak 2</t>
  </si>
  <si>
    <t>Action</t>
  </si>
  <si>
    <t>Tony Jaa, Panna Rittikrai</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</si>
  <si>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</si>
  <si>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Tony Jaa, Sarunyu Wongkrachang</t>
  </si>
  <si>
    <t>A young Thai boxer learns the skills and inner meaning of martial arts.</t>
  </si>
  <si>
    <t>A young Thai boxer learns the</t>
  </si>
  <si>
    <t>THB 300000000</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</si>
  <si>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</si>
  <si>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</si>
  <si>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</si>
  <si>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</si>
  <si>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Mick Partridge</t>
  </si>
  <si>
    <t>Mick Partridge, Big Boi</t>
  </si>
  <si>
    <t>When a rap mogul from Atlanta tries to join a conservative country club in the Carolinas he runs into fierce opposition from the board President- but it's nothing that he and his entourage can't handle.</t>
  </si>
  <si>
    <t>When a rap mogul from Atlanta</t>
  </si>
  <si>
    <t>tt0787474</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</si>
  <si>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</si>
  <si>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</si>
  <si>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</si>
  <si>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</si>
  <si>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Steve Blum</t>
  </si>
  <si>
    <t>Steve Blum, Dee Bradley Baker</t>
  </si>
  <si>
    <t>A young orphaned boy raised by underground cave-dwelling trash collectors tries to save his friends from an evil exterminator.</t>
  </si>
  <si>
    <t>A young orphaned boy raised by</t>
  </si>
  <si>
    <t>tt0787475</t>
  </si>
  <si>
    <t>Hot Rod</t>
  </si>
  <si>
    <t>Akiva Schaffer</t>
  </si>
  <si>
    <t>Pam Brady</t>
  </si>
  <si>
    <t>Andy Samberg, Jorma Taccone, Bill Hader, Danny McBride, Isla Fisher, Sissy Spacek, Ian McShane, Will Arnett, Chris Parnell, Chester Tam, Mark Acheson, Brittany Tiplady, Ken Kirzinger, Britt Irvin, Alana Husband</t>
  </si>
  <si>
    <t>Andy Samberg, Jorma Taccone</t>
  </si>
  <si>
    <t>Self-proclaimed stuntman Rod Kimble is preparing for the jump of his life - to clear fifteen buses to raise money for his abusive stepfather Frank's life-saving heart operation.</t>
  </si>
  <si>
    <t>Self-proclaimed stuntman Rod Kimble</t>
  </si>
  <si>
    <t>tt0787523</t>
  </si>
  <si>
    <t>Nothing Is Private</t>
  </si>
  <si>
    <t>Alan Ball</t>
  </si>
  <si>
    <t>Alan Ball, Alicia Erian</t>
  </si>
  <si>
    <t>Summer Bishil, Chris Messina, Maria Bello, Peter Macdissi, Gemmenne de la Pe√±a, Robert Baker, Eamonn Roche, Aaron Eckhart, Carrie Preston, Chase Ellison, Irina Voronina, Cleo King, Michael McShae, D.C. Cody, Soledad St. Hilaire</t>
  </si>
  <si>
    <t>Summer Bishil</t>
  </si>
  <si>
    <t>Summer Bishil, Chris Messina</t>
  </si>
  <si>
    <t>A young Arab-American girl struggles with her sexual obsession, a bigoted Army reservist and her strict father during the Gulf War.</t>
  </si>
  <si>
    <t>A young Arab-American girl struggles</t>
  </si>
  <si>
    <t>tt0787524</t>
  </si>
  <si>
    <t>The Man Who Knew Infinity</t>
  </si>
  <si>
    <t>UK, USA, Singapore, Hong Kong, United Arab Emirates</t>
  </si>
  <si>
    <t>Matt Brown</t>
  </si>
  <si>
    <t>Matt Brown, Matt Brown</t>
  </si>
  <si>
    <t>Jeremy Irons, Dev Patel, Malcolm Sinclair, Raghuvir Joshi, Dhritiman Chatterjee, Stephen Fry, Arundathi Nag, Devika Bhise, P√°draic Delaney, Toby Jones, Jeremy Northam, San Shella, Richard Cunningham, Thomas Bewley, Anthony Calf</t>
  </si>
  <si>
    <t>Jeremy Irons, Dev Patel</t>
  </si>
  <si>
    <t>The story of the life and academic career of the pioneer Indian mathematician, Srinivasa Ramanujan, and his friendship with his mentor, Professor G.H. Hardy.</t>
  </si>
  <si>
    <t>The story of the life and academic</t>
  </si>
  <si>
    <t>tt0790604</t>
  </si>
  <si>
    <t>Deck the Halls</t>
  </si>
  <si>
    <t>Matt Corman, Chris Ord</t>
  </si>
  <si>
    <t>Danny DeVito, Matthew Broderick, Kristin Davis, Kristin Chenoweth, Alia Shawkat, Dylan Blue, Kelly Aldridge, Sabrina Aldridge, Jorge Garcia, Fred Armisen, Gillian Vigman, Ryan Devlin, Sean O'Bryan, SuChin Pak, Jackie Burroughs</t>
  </si>
  <si>
    <t>Danny DeVito, Matthew Broderick</t>
  </si>
  <si>
    <t>Two neighbors have it out after one of them decorates his house for the holidays so brightly that it can be seen from space.</t>
  </si>
  <si>
    <t>Two neighbors have it out after</t>
  </si>
  <si>
    <t>tt0790623</t>
  </si>
  <si>
    <t>Bill</t>
  </si>
  <si>
    <t>18/06/2008</t>
  </si>
  <si>
    <t>Bernie Goldmann, Melisa Wallack</t>
  </si>
  <si>
    <t>Melisa Wallack</t>
  </si>
  <si>
    <t>Aaron Eckhart, Jessica Alba, Elizabeth Banks, Logan Lerman, Holmes Osborne, Todd Louiso, Timothy Olyphant, Reed Diamond, Kristen Wiig, Jason Sudeikis, Andy Zou, Ana Mackenzie, Constance Barron, Conor O'Farrell, Julia Pace Mitchell</t>
  </si>
  <si>
    <t>Aaron Eckhart, Jessica Alba</t>
  </si>
  <si>
    <t>A guy fed up with his job and married to a cheating wife reluctantly mentors a rebellious teen.</t>
  </si>
  <si>
    <t>A guy fed up with his job and</t>
  </si>
  <si>
    <t>tt0790628</t>
  </si>
  <si>
    <t>The Incredible Burt Wonderstone</t>
  </si>
  <si>
    <t>15/03/2013</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</si>
  <si>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</si>
  <si>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</si>
  <si>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</si>
  <si>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Steve Carell, Steve Buscemi</t>
  </si>
  <si>
    <t>A veteran Vegas magician tries to revive his career after his longtime partner quits, he gets fired from his casino act, and an edgy new "street magician" steals his thunder.</t>
  </si>
  <si>
    <t>A veteran Vegas magician tries</t>
  </si>
  <si>
    <t>tt0790636</t>
  </si>
  <si>
    <t>Dallas Buyers Club</t>
  </si>
  <si>
    <t>30/01/2014</t>
  </si>
  <si>
    <t>Craig Borten, Melisa Wallack</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</si>
  <si>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</si>
  <si>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</si>
  <si>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In 1985 Dallas, electrician and</t>
  </si>
  <si>
    <t>tt0790686</t>
  </si>
  <si>
    <t>Mirrors</t>
  </si>
  <si>
    <t>USA, Romania, Germany</t>
  </si>
  <si>
    <t>Kiefer Sutherland, Paula Patton, Cameron Boyce, Arika Gluck, Amy Smart, Mary Beth Peil, John Shrapnel, Jason Flemyng, Tim Ahern, Julian Glover, Josh Cole, Ezra Buzzington, Aida Doina, Ioana Abur, Darren Kent</t>
  </si>
  <si>
    <t>Kiefer Sutherland, Paula Patton</t>
  </si>
  <si>
    <t>An ex-cop and his family are the target of an evil force that is using mirrors as a gateway into their home.</t>
  </si>
  <si>
    <t>An ex-cop and his family are the</t>
  </si>
  <si>
    <t>tt0790712</t>
  </si>
  <si>
    <t>The Messenger</t>
  </si>
  <si>
    <t>16/04/2010</t>
  </si>
  <si>
    <t>Oren Moverman</t>
  </si>
  <si>
    <t>Alessandro Camon, Oren Moverman</t>
  </si>
  <si>
    <t>Ben Foster, Jena Malone, Eamonn Walker, Woody Harrelson, Yaya DaCosta, Portia, Lisa Joyce, Steve Buscemi, Peter Francis James, Samantha Morton, Paul Diomede, Jahmir Duran-Abreau, Gaius Charles, Brendan Sexton III, Brian Adam DeJesus</t>
  </si>
  <si>
    <t>Ben Foster</t>
  </si>
  <si>
    <t>Ben Foster, Jena Malone</t>
  </si>
  <si>
    <t>An American soldier struggles with an ethical dilemma when he becomes involved with a widow of a fallen officer.</t>
  </si>
  <si>
    <t>An American soldier struggles</t>
  </si>
  <si>
    <t>tt0790724</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</si>
  <si>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</si>
  <si>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</si>
  <si>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</si>
  <si>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Tom Cruise, Rosamund Pike</t>
  </si>
  <si>
    <t>A homicide investigator digs deeper into a case involving a trained military sniper who shot five random victims.</t>
  </si>
  <si>
    <t>A homicide investigator digs deeper</t>
  </si>
  <si>
    <t>tt0790736</t>
  </si>
  <si>
    <t>R.I.P.D.</t>
  </si>
  <si>
    <t>Jeff Bridges, Ryan Reynolds, Kevin Bacon, Mary-Louise Parker, Stephanie Szostak, James Hong, Marisa Miller, Robert Knepper, Mike O'Malley, Devin Ratray, Larry Joe Campbell, Michael Coons, Chris Everett, Michael Tow, Lonnie Farmer</t>
  </si>
  <si>
    <t>Jeff Bridges, Ryan Reynolds</t>
  </si>
  <si>
    <t>A recently slain cop joins a team of undead police officers working for the Rest in Peace Department and tries to find the man who murdered him.</t>
  </si>
  <si>
    <t>A recently slain cop joins a team</t>
  </si>
  <si>
    <t>tt0790804</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</si>
  <si>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</si>
  <si>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</si>
  <si>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</si>
  <si>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David Koechner</t>
  </si>
  <si>
    <t>David Koechner, Carl Weathers</t>
  </si>
  <si>
    <t>A comedy that spoofs inspirational sports movies, this movie is about an out-of-luck coach who drives a rag-tag bunch of college misfits towards the football championship.</t>
  </si>
  <si>
    <t>A comedy that spoofs inspirational</t>
  </si>
  <si>
    <t>tt0791304</t>
  </si>
  <si>
    <t>Georgia Rule</t>
  </si>
  <si>
    <t>Jane Fonda, Lindsay Lohan, Felicity Huffman, Dermot Mulroney, Cary Elwes, Garrett Hedlund, Hector Elizondo, Dylan McLaughlin, Zachary Gordon, Laurie Metcalf, Tereza Stanislav, Fred Applegate, Cynthia Ferrer, Destiney Sue Walker, Adreana Gonzalez</t>
  </si>
  <si>
    <t>Jane Fonda</t>
  </si>
  <si>
    <t>Jane Fonda, Lindsay Lohan</t>
  </si>
  <si>
    <t>A troubled young woman is sent to live with her grandmother for the summer, while hiding a secret that could potentially tear her family apart.</t>
  </si>
  <si>
    <t>A troubled young woman is sent</t>
  </si>
  <si>
    <t>tt0792965</t>
  </si>
  <si>
    <t>Ensemble, c'est tout</t>
  </si>
  <si>
    <t>21/03/2007</t>
  </si>
  <si>
    <t>Claude Berri</t>
  </si>
  <si>
    <t>Claude Berri, Claude Berri</t>
  </si>
  <si>
    <t>Audrey Tautou, Guillaume Canet, Laurent Stocker, Fran√ßoise Bertin, Alain Sachs, Firmine Richard, B√©atrice Michel, Kahena Saighi, H√©l√®ne Surg√®re, Alain Stern, Halima Guizani, Juliette Arnaud, Dani√®le Lebrun, Li-Ting Huang, Madeleine Cofano</t>
  </si>
  <si>
    <t>Audrey Tautou, Guillaume Canet</t>
  </si>
  <si>
    <t>When Camille (Audrey Tautou) falls ill, she is forced to live with Philibert and Franck (Guillaume Canet). A moving trio story.</t>
  </si>
  <si>
    <t>When Camille (Audrey Tautou) falls</t>
  </si>
  <si>
    <t>tt0795351</t>
  </si>
  <si>
    <t>Case 39</t>
  </si>
  <si>
    <t>Christian Alvart</t>
  </si>
  <si>
    <t>Ray Wright</t>
  </si>
  <si>
    <t>Ren√©e Zellweger, Jodelle Ferland, Ian McShane, Bradley Cooper, Callum Keith Rennie, Adrian Lester, Kerry O'Malley, Cynthia Stevenson, Alexander Conti, Philip Cabrita, Vanesa Tomasino, Mary Black, Domenico D'Ambrosio, Benita Ha, J. Winston Carroll</t>
  </si>
  <si>
    <t>Ren√©e Zellweger, Jodelle Ferland</t>
  </si>
  <si>
    <t>A social worker fights to save a girl from her abusive parents, only to discover that the situation is more dangerous than she ever expected.</t>
  </si>
  <si>
    <t>A social worker fights to save</t>
  </si>
  <si>
    <t>tt0795368</t>
  </si>
  <si>
    <t>Death at a Funeral</t>
  </si>
  <si>
    <t>USA, Germany, UK, Netherlands</t>
  </si>
  <si>
    <t>Dean Craig</t>
  </si>
  <si>
    <t>Matthew Macfadyen, Keeley Hawes, Andy Nyman, Ewen Bremner, Daisy Donovan, Alan Tudyk, Jane Asher, Kris Marshall, Rupert Graves, Peter Vaughan, Thomas Wheatley, Peter Egan, Peter Dinklage, Brendan O'Hea, Jeremy Booth</t>
  </si>
  <si>
    <t>Matthew Macfadyen</t>
  </si>
  <si>
    <t>Matthew Macfadyen, Keeley Hawes</t>
  </si>
  <si>
    <t>Chaos ensues when a man tries to expose a dark secret regarding a recently deceased patriarch of a dysfunctional British family.</t>
  </si>
  <si>
    <t>Chaos ensues when a man tries</t>
  </si>
  <si>
    <t>tt0795421</t>
  </si>
  <si>
    <t>Mamma Mia!</t>
  </si>
  <si>
    <t>Phyllida Lloyd</t>
  </si>
  <si>
    <t>Catherine Johnson, Catherine Johnson</t>
  </si>
  <si>
    <t>Amanda Seyfried, Stellan Skarsg√•rd, Pierce Brosnan, Nancy Baldwin, Colin Firth, Heather Emmanuel, Colin Davis, Rachel McDowall, Ashley Lilley, Meryl Streep, Julie Walters, Christine Baranski, Ricardo Montez, Mia Soteriou, Enzo Squillino Jr.</t>
  </si>
  <si>
    <t>Amanda Seyfried</t>
  </si>
  <si>
    <t>Amanda Seyfried, Stellan Skarsg√•rd</t>
  </si>
  <si>
    <t>The story of a bride-to-be trying to find her real father told using hit songs by the popular 1970s group</t>
  </si>
  <si>
    <t>The story of a bride-to-be trying</t>
  </si>
  <si>
    <t>tt0795434</t>
  </si>
  <si>
    <t>Namastey London</t>
  </si>
  <si>
    <t>Suresh Nair, Ritesh Shah</t>
  </si>
  <si>
    <t>Akshay Kumar, Katrina Kaif, Rishi Kapoor, Clive Standen, Upen Patel, Javed Sheikh, Tiffany Mulheron, Nina Wadia, Shaana Levy, Riteish Deshmukh, Aanchal, Baby Aditi, Master Gurjap Aulakh, Ishita Awasthi, Ayushi</t>
  </si>
  <si>
    <t>A man takes his thoroughly-British daughter to his home country, India. There, he arranges her marriage to someone she considers a fool. The daughter attempts to outwit them, but the groom quietly and patiently hatches his own plan.</t>
  </si>
  <si>
    <t>A man takes his thoroughly-British</t>
  </si>
  <si>
    <t>tt0795441</t>
  </si>
  <si>
    <t>Oorlogswinter</t>
  </si>
  <si>
    <t>27/11/2008</t>
  </si>
  <si>
    <t>Netherlands, Belgium</t>
  </si>
  <si>
    <t>Martin Koolhoven</t>
  </si>
  <si>
    <t>Martin Koolhoven, Paul Jan Nelissen</t>
  </si>
  <si>
    <t>Martijn Lakemeier, Yorick van Wageningen, Jamie Campbell Bower, Raymond Thiry, Melody Klaver, Anneke Blok, Mees Peijnenburg, Jesse van Driel, Dan van Husen, Ad van Kempen, Tygo Gernandt, Ben Ramakers, Tibo Vandenborre, Jens Roth, Peter Eberst</t>
  </si>
  <si>
    <t>Martijn Lakemeier</t>
  </si>
  <si>
    <t>Martijn Lakemeier, Yorick van Wageningen</t>
  </si>
  <si>
    <t>In the Nazi-occupied Netherlands, a teenage boy gets involved in the Dutch Resistance after coming to the aid of a wounded RAF pilot.</t>
  </si>
  <si>
    <t>In the Nazi-occupied Netherlands,</t>
  </si>
  <si>
    <t>tt0795461</t>
  </si>
  <si>
    <t>Scary Movie 5</t>
  </si>
  <si>
    <t>18/04/2013</t>
  </si>
  <si>
    <t>Malcolm D. Lee, David Zucker</t>
  </si>
  <si>
    <t>David Zucker, Pat Proft</t>
  </si>
  <si>
    <t>Ashley Tisdale, Simon Rex, Gracie Whitton, Ava Kolker, Dylan Morris, Ryan Morris, Lidia Porto, Darrell Hammond, Snoop Dogg, Mac Miller, Erica Ash, J.P. Manoux, Molly Shannon, Josh Robert Thompson, Marisa Saks</t>
  </si>
  <si>
    <t>Ashley Tisdale</t>
  </si>
  <si>
    <t>Ashley Tisdale, Simon Rex</t>
  </si>
  <si>
    <t>A couple begin to experience some unusual activity after bringing their lost nieces and nephew home. With the help of home-surveillance cameras, they learn they're being stalked by a nefarious demon.</t>
  </si>
  <si>
    <t>A couple begin to experience some</t>
  </si>
  <si>
    <t>tt0795493</t>
  </si>
  <si>
    <t>Cassandra's Dream</t>
  </si>
  <si>
    <t>Ewan McGregor, Colin Farrell, Peter-Hugo Daly, John Benfield, Clare Higgins, Ashley Madekwe, Andrew Howard, Hayley Atwell, Sally Hawkins, Keith Smee, Stephen Noonan, Dan Carter, Richard Lintern, Jennifer Higham, Lee Whitlock</t>
  </si>
  <si>
    <t>Ewan McGregor, Colin Farrell</t>
  </si>
  <si>
    <t>The tale of two brothers with serious financial woes. When a third party proposes they turn to crime, things go badly and the two become enemies.</t>
  </si>
  <si>
    <t>The tale of two brothers with</t>
  </si>
  <si>
    <t>GBP 13000000</t>
  </si>
  <si>
    <t>tt0796302</t>
  </si>
  <si>
    <t>The Babysitters</t>
  </si>
  <si>
    <t>13/05/2011</t>
  </si>
  <si>
    <t>Lauren Birkell, Paul Borghese, Chira Cassel, Anthony Cirillo, Spencer Treat Clark, Andy Comeau, Ann Dowd, Jason Dubin, Harold Fort, Alexie Gilmore, Halley Wegryn Gross, Michael Knowles, Louisa Krause, Adam LeFevre, Alexandra Daddario</t>
  </si>
  <si>
    <t>Lauren Birkell</t>
  </si>
  <si>
    <t>Lauren Birkell, Paul Borghese</t>
  </si>
  <si>
    <t>A teenager turns her babysitting service into a call-girl service for married guys after fooling around with one of her customers.</t>
  </si>
  <si>
    <t>A teenager turns her babysitting</t>
  </si>
  <si>
    <t>tt0796366</t>
  </si>
  <si>
    <t>Star Trek</t>
  </si>
  <si>
    <t>Chris Pine, Zachary Quinto, Leonard Nimoy, Eric Bana, Bruce Greenwood, Karl Urban, Zoe Saldana, Simon Pegg, John Cho, Anton Yelchin, Ben Cross, Winona Ryder, Chris Hemsworth, Jennifer Morrison, Rachel Nichols</t>
  </si>
  <si>
    <t>Chris Pine</t>
  </si>
  <si>
    <t>Chris Pine, Zachary Quinto</t>
  </si>
  <si>
    <t>The brash James T. Kirk tries to live up to his father's legacy with Mr. Spock keeping him in check as a vengeful Romulan from the future creates black holes to destroy the Federation one planet at a time.</t>
  </si>
  <si>
    <t>The brash James T. Kirk tries</t>
  </si>
  <si>
    <t>tt0796375</t>
  </si>
  <si>
    <t>You Kill Me</t>
  </si>
  <si>
    <t>Ben Kingsley, T√©a Leoni, Luke Wilson, Dennis Farina, Philip Baker Hall, Bill Pullman, Marcus Thomas, Scott Heindl, Alison Sealy-Smith, Aron Tager, Jayne Eastwood, Al Corley, Erik Fjeldsted, Aaron Hughes, Devin McCracken</t>
  </si>
  <si>
    <t>Ben Kingsley</t>
  </si>
  <si>
    <t>Ben Kingsley, T√©a Leoni</t>
  </si>
  <si>
    <t>While drying out on the West Coast, an alcoholic hitman befriends a tart-tongued woman who might just come in handy when it's time for him to return to Buffalo and settle some old scores.</t>
  </si>
  <si>
    <t>While drying out on the West Coast,</t>
  </si>
  <si>
    <t>tt0798817</t>
  </si>
  <si>
    <t>G√©la Babluani, Greg Pruss</t>
  </si>
  <si>
    <t>Sam Riley, Alice Barrett, Gaby Hoffmann, Jason Statham, Stephen Beach, Mickey Rourke, Emmanuelle Chriqui, Michael Berry Jr., Mike D'Onofrio, Starla Benford, Ray Winstone, Daisy Tahan, Carlos Reig-Plaza, Forrest Griffin, Ed Bergtold</t>
  </si>
  <si>
    <t>Sam Riley, Alice Barrett</t>
  </si>
  <si>
    <t>A naive young man assumes a dead man's identity and finds himself embroiled in an underground world of power, violence, and chance where men gamble behind closed doors on the lives of other men.</t>
  </si>
  <si>
    <t>A naive young man assumes a dead</t>
  </si>
  <si>
    <t>tt0799934</t>
  </si>
  <si>
    <t>Be Kind Rewind</t>
  </si>
  <si>
    <t>Jack Black, Yasiin Bey, Danny Glover, Mia Farrow, Melonie Diaz, Irv Gooch, Chandler Parker, Arjay Smith, Quinton Aaron, Gio Perez, Basia Rosas, Tomasz Soltys, Marcus Carl Franklin, Blake Hightower, Amir Ali Said</t>
  </si>
  <si>
    <t>Jack Black, Yasiin Bey</t>
  </si>
  <si>
    <t>Two bumbling store clerks inadvertently erase the footage from all of the tapes in their video rental store. In order to keep the business running, they re-shoot every film in the store with their own camera, with a budget of zero dollars.</t>
  </si>
  <si>
    <t>Two bumbling store clerks inadvertently</t>
  </si>
  <si>
    <t>tt0799949</t>
  </si>
  <si>
    <t>Epic Movie</t>
  </si>
  <si>
    <t>Kal Penn, Adam Campbell, Jennifer Coolidge, Jayma Mays, Faune Chambers Watkins, Crispin Glover, Tony Cox, H√©ctor Jim√©nez, Darrell Hammond, Carmen Electra, Fred Willard, David Carradine, Kevin McDonald, George Alvarez, Crista Flanagan</t>
  </si>
  <si>
    <t>Kal Penn, Adam Campbell</t>
  </si>
  <si>
    <t>A spoof on previous years' epic movies (</t>
  </si>
  <si>
    <t>A spoof on previous years' epic</t>
  </si>
  <si>
    <t>tt0800003</t>
  </si>
  <si>
    <t>Delta Farce</t>
  </si>
  <si>
    <t>C.B. Harding</t>
  </si>
  <si>
    <t>Bear Aderhold, Tom Sullivan</t>
  </si>
  <si>
    <t>Michael Rose, Glenn Morshower, Larry the Cable Guy, Christina Moore, Lorna Scott, Bill Engvall, Parker Goris, Michael Papajohn, Lisa Lampanelli, DJ Qualls, Ed O'Ross, Lance Smith, Bill Doyle, Keith David, McKinley Freeman</t>
  </si>
  <si>
    <t>Michael Rose</t>
  </si>
  <si>
    <t>Michael Rose, Glenn Morshower</t>
  </si>
  <si>
    <t>Three bumbling Army reservists bound for Iraq are accidentally dropped at Mexican village besieged by hostile forces.</t>
  </si>
  <si>
    <t>Three bumbling Army reservists</t>
  </si>
  <si>
    <t>tt0800027</t>
  </si>
  <si>
    <t>Feast of Love</t>
  </si>
  <si>
    <t>Allison Burnett, Charles Baxter</t>
  </si>
  <si>
    <t>Morgan Freeman, Greg Kinnear, Radha Mitchell, Billy Burke, Selma Blair, Alexa Davalos, Toby Hemingway, Stana Katic, Erika Marozs√°n, Jane Alexander, Fred Ward, Margo Martindale, Missi Pyle, Shannon Lucio, Alex Mentzel</t>
  </si>
  <si>
    <t>Morgan Freeman, Greg Kinnear</t>
  </si>
  <si>
    <t>A meditation on love and its various incarnations, set within a community of friends in Oregon. and is described as an exploration of the magical, mysterious and sometimes painful incarnations of love.</t>
  </si>
  <si>
    <t>A meditation on love and its various</t>
  </si>
  <si>
    <t>tt0800039</t>
  </si>
  <si>
    <t>Forgetting Sarah Marshall</t>
  </si>
  <si>
    <t>Nicholas Stoller</t>
  </si>
  <si>
    <t>Jason Segel</t>
  </si>
  <si>
    <t>Jason Segel, Kristen Bell, Mila Kunis, Russell Brand, Bill Hader, Liz Cackowski, Maria Thayer, Jack McBrayer, Taylor Wily, Da'Vone McDonald, Steve Landesberg, Jonah Hill, Paul Rudd, Kala Alexander, Kalani Robb</t>
  </si>
  <si>
    <t>Jason Segel, Kristen Bell</t>
  </si>
  <si>
    <t>Devastated Peter takes a Hawaiian vacation in order to deal with the recent break-up with his TV star girlfriend, Sarah. Little does he know, Sarah's traveling to the same resort as her ex - and she's bringing along her new boyfriend.</t>
  </si>
  <si>
    <t>Devastated Peter takes a Hawaiian</t>
  </si>
  <si>
    <t>tt0800069</t>
  </si>
  <si>
    <t>The Hills Have Eyes II</t>
  </si>
  <si>
    <t>Martin Weisz</t>
  </si>
  <si>
    <t>Wes Craven, Jonathan Craven</t>
  </si>
  <si>
    <t>C√©cile Breccia, Michael Bailey Smith, Archie Kao, Jay Acovone, Jeff Kober, Philip Pavel, David Reynolds, Tyrell Kemlo, Lee Thompson Young, Daniella Alonso, Eric Edelstein, Jessica Stroup, Joseph Beddelem, Jacob Vargas, Ben Crowley</t>
  </si>
  <si>
    <t>C√©cile Breccia</t>
  </si>
  <si>
    <t>C√©cile Breccia, Michael Bailey Smith</t>
  </si>
  <si>
    <t>A group of National Guard trainees find themselves battling against a vicious group of mutants on their last day of training in the desert.</t>
  </si>
  <si>
    <t>A group of National Guard trainees</t>
  </si>
  <si>
    <t>tt0800080</t>
  </si>
  <si>
    <t>The Incredible Hulk</t>
  </si>
  <si>
    <t>Edward Norton, Liv Tyler, Tim Roth, William Hurt, Tim Blake Nelson, Ty Burrell, Christina Cabot, Peter Mensah, Lou Ferrigno, Paul Soles, D√©bora Nascimento, Greg Bryk, Chris Owens, Al Vrkljan, Adrian Hein</t>
  </si>
  <si>
    <t>Edward Norton, Liv Tyler</t>
  </si>
  <si>
    <t>Bruce Banner, a scientist on the run from the U.S. Government, must find a cure for the monster he turns into whenever he loses his temper.</t>
  </si>
  <si>
    <t>Bruce Banner, a scientist on the</t>
  </si>
  <si>
    <t>tt0800240</t>
  </si>
  <si>
    <t>Deception</t>
  </si>
  <si>
    <t>Marcel Langenegger</t>
  </si>
  <si>
    <t>Ewan McGregor, Hugh Jackman, Michelle Williams, Bruce Altman, Andrew Ginsburg, Stephanie Roth Haberle, Christine Kan, Dante Spinotti, Karolina Muller, Agnete Oernsholt, Melissa Rae Mahon, Rachel Montez Minor, Holly Cruikshank, Deborah Yates, Bill Camp</t>
  </si>
  <si>
    <t>Ewan McGregor, Hugh Jackman</t>
  </si>
  <si>
    <t>An accountant is introduced to a mysterious sex club known as The List by his lawyer friend. But in this new world, he soon becomes the prime suspect in a woman's disappearance and a multi-million dollar heist.</t>
  </si>
  <si>
    <t>An accountant is introduced to</t>
  </si>
  <si>
    <t>tt0800241</t>
  </si>
  <si>
    <t>Transsiberian</t>
  </si>
  <si>
    <t>UK, Germany, Spain, Lithuania</t>
  </si>
  <si>
    <t>Brad Anderson, Will Conroy</t>
  </si>
  <si>
    <t>Woody Harrelson, Emily Mortimer, Ben Kingsley, Kate Mara, Eduardo Noriega, Thomas Kretschmann, Etienne Chicot, Mac McDonald, Colin Stinton, Perlis Vaisieta, Mindaugas Papinigis, Mindaugas Capas, Sonata Visockaite, Larisa Kalpokaite, Valentinas Krulikovskis</t>
  </si>
  <si>
    <t>Woody Harrelson</t>
  </si>
  <si>
    <t>Woody Harrelson, Emily Mortimer</t>
  </si>
  <si>
    <t>A Transsiberian train journey from China to Moscow becomes a thrilling chase of deception and murder when an American couple encounters a mysterious pair of fellow travelers.</t>
  </si>
  <si>
    <t>A Transsiberian train journey</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</si>
  <si>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</si>
  <si>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</si>
  <si>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</si>
  <si>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</si>
  <si>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Robert Jauregui</t>
  </si>
  <si>
    <t>Robert Jauregui, Jeremy Irons</t>
  </si>
  <si>
    <t>Two friends hired to police a small town that is suffering under the rule of a rancher find their job complicated by the arrival of a young widow.</t>
  </si>
  <si>
    <t>Two friends hired to police a</t>
  </si>
  <si>
    <t>tt0800320</t>
  </si>
  <si>
    <t>Clash of the Titans</t>
  </si>
  <si>
    <t>USA, UK, Australia</t>
  </si>
  <si>
    <t>Travis Beacham, Phil Hay</t>
  </si>
  <si>
    <t>Sam Worthington, Liam Neeson, Ralph Fiennes, Jason Flemyng, Gemma Arterton, Alexa Davalos, Tine Stapelfeldt, Mads Mikkelsen, Luke Evans, Izabella Miko, Liam Cunningham, Hans Matheson, Ashraf Barhom, Mouloud Achour, Ian Whyte</t>
  </si>
  <si>
    <t>Sam Worthington, Liam Neeson</t>
  </si>
  <si>
    <t>Perseus demigod, son of Zeus, battles the minions of the underworld to stop them from conquering heaven and earth.</t>
  </si>
  <si>
    <t>Perseus demigod, son of Zeus,</t>
  </si>
  <si>
    <t>tt0800325</t>
  </si>
  <si>
    <t>The Dirt</t>
  </si>
  <si>
    <t>22/03/2019</t>
  </si>
  <si>
    <t>Jeff Tremaine</t>
  </si>
  <si>
    <t>Rich Wilkes, Amanda Adelson</t>
  </si>
  <si>
    <t>Machine Gun Kelly, Erin Ownbey, Douglas Booth, Aaron Jay Rome, Daniel Webber, Alyssa Marie Stilwell, Brittany Furlan, Iwan Rheon, Trace Masters, Matthew Underwood, Kathryn Morris, Vince Mattis, Mark Ashworth, Avis-Marie Barnes, Eleanor T. Threatt</t>
  </si>
  <si>
    <t>Machine Gun Kelly</t>
  </si>
  <si>
    <t>Machine Gun Kelly, Erin Ownbey</t>
  </si>
  <si>
    <t>Based on the bestselling autobiography from M√∂tley Cr√ºe, the film is an unflinching tale of success and excess as four misfits rise from the streets of Hollywood to the heights of international fame.</t>
  </si>
  <si>
    <t>Based on the bestselling autobiography</t>
  </si>
  <si>
    <t>tt0800369</t>
  </si>
  <si>
    <t>Thor</t>
  </si>
  <si>
    <t>27/04/2011</t>
  </si>
  <si>
    <t>Kenneth Branagh</t>
  </si>
  <si>
    <t>Chris Hemsworth, Natalie Portman, Tom Hiddleston, Anthony Hopkins, Stellan Skarsg√•rd, Kat Dennings, Clark Gregg, Colm Feore, Idris Elba, Ray Stevenson, Tadanobu Asano, Josh Dallas, Jaimie Alexander, Rene Russo, Adriana Barraza</t>
  </si>
  <si>
    <t>Chris Hemsworth</t>
  </si>
  <si>
    <t>Chris Hemsworth, Natalie Portman</t>
  </si>
  <si>
    <t>The powerful but arrogant god Thor is cast out of Asgard to live amongst humans in Midgard (Earth), where he soon becomes one of their finest defenders.</t>
  </si>
  <si>
    <t>The powerful but arrogant god</t>
  </si>
  <si>
    <t>tt0800956</t>
  </si>
  <si>
    <t>Life in a Metro</t>
  </si>
  <si>
    <t>Anurag Basu</t>
  </si>
  <si>
    <t>Anurag Basu, Sanjeev Dutta</t>
  </si>
  <si>
    <t>Dharmendra, Irrfan Khan, Konkona Sen Sharma, Kay Kay Menon, Shilpa Shetty Kundra, Shiney Ahuja, Sharman Joshi, Kangana Ranaut, Nafisa Ali, Vicky Ahuja, Gautam Kapoor, Ayaan Khan, Ashwin Mushran, Nilofar, Rinku Patel</t>
  </si>
  <si>
    <t>Dharmendra</t>
  </si>
  <si>
    <t>Dharmendra, Irrfan Khan</t>
  </si>
  <si>
    <t>Six different stories, about nine people, each with different issues and problems, all occurring within one place: the METRO.</t>
  </si>
  <si>
    <t>Six different stories, about nine</t>
  </si>
  <si>
    <t>tt0802948</t>
  </si>
  <si>
    <t>An American Crime</t>
  </si>
  <si>
    <t>Tommy O'Haver, Irene Turner</t>
  </si>
  <si>
    <t>Ellen Page, Hayley McFarland, Nick Searcy, Romy Rosemont, Catherine Keener, Ari Graynor, Scout Taylor-Compton, Tristan Jarred, Hannah Leigh, Bradley Whitford, Michael O'Keefe, Carlie Westerman, Michelle Benes, Patricia Place, Calvin Keet</t>
  </si>
  <si>
    <t>Ellen Page, Hayley McFarland</t>
  </si>
  <si>
    <t>The true story of suburban housewife Gertrude Baniszewski, who kept a teenage girl locked in the basement of her Indiana home during the 1960s.</t>
  </si>
  <si>
    <t>The true story of suburban housewife</t>
  </si>
  <si>
    <t>tt0803057</t>
  </si>
  <si>
    <t>The Promotion</t>
  </si>
  <si>
    <t>13/06/2008</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</si>
  <si>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</si>
  <si>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</si>
  <si>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Two assistant managers of a corporate</t>
  </si>
  <si>
    <t>tt0803061</t>
  </si>
  <si>
    <t>Red Dog</t>
  </si>
  <si>
    <t>Kriv Stenders</t>
  </si>
  <si>
    <t>Daniel Taplitz, Louis de Berni√®res</t>
  </si>
  <si>
    <t>Josh Lucas, Rachael Taylor, Rohan Nichol, Luke Ford, Arthur Angel, John Batchelor, Koko, Keisha Castle-Hughes, Noah Taylor, Loene Carmen, Paul Blackwell, Jacquy Phillips, Yure Covich, Radek Jonak, Costa Ronin</t>
  </si>
  <si>
    <t>Josh Lucas, Rachael Taylor</t>
  </si>
  <si>
    <t>Based on the legendary true story of the Red Dog who united a disparate local community while roaming the Australian outback in search of his long lost master.</t>
  </si>
  <si>
    <t>Based on the legendary true story</t>
  </si>
  <si>
    <t>AUD 8500000</t>
  </si>
  <si>
    <t>tt0803096</t>
  </si>
  <si>
    <t>Warcraft</t>
  </si>
  <si>
    <t>China, Canada, Japan, USA</t>
  </si>
  <si>
    <t>Duncan Jones</t>
  </si>
  <si>
    <t>Charles Leavitt, Duncan Jones</t>
  </si>
  <si>
    <t>Travis Fimmel, Paula Patton, Ben Foster, Dominic Cooper, Toby Kebbell, Ben Schnetzer, Robert Kazinsky, Clancy Brown, Daniel Wu, Ruth Negga, Anna Galvin, Callum Keith Rennie, Burkely Duffield, Ryan Robbins, Dean Redman</t>
  </si>
  <si>
    <t>Travis Fimmel</t>
  </si>
  <si>
    <t>Travis Fimmel, Paula Patton</t>
  </si>
  <si>
    <t>As an Orc horde invades the planet Azeroth using a magic portal, a few human heroes and dissenting Orcs must attempt to stop the true evil behind this war.</t>
  </si>
  <si>
    <t>As an Orc horde invades the planet</t>
  </si>
  <si>
    <t>tt0804452</t>
  </si>
  <si>
    <t>Bratz</t>
  </si>
  <si>
    <t>Susan Estelle Jansen, Adam De La Pe√±a</t>
  </si>
  <si>
    <t>Logan Browning, Janel Parrish, Nathalia Ramos, Skyler Shaye, Chelsea Kane, Anneliese van der Pol, Melise, Ian Nelson, Stephen Ford, Jon Voight, Lainie Kazan, William May, Emily Rose Everhard, Chet Hanks, Carl Rux</t>
  </si>
  <si>
    <t>Logan Browning</t>
  </si>
  <si>
    <t>Logan Browning, Janel Parrish</t>
  </si>
  <si>
    <t>During their first year of high school, four best girlfriends face off against the domineering student body President, who wants to split them up into different social cliques.</t>
  </si>
  <si>
    <t>During their first year of high</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</si>
  <si>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</si>
  <si>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</si>
  <si>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</si>
  <si>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</si>
  <si>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Kevin Bacon, Garrett Hedlund</t>
  </si>
  <si>
    <t>Nick Hume is a mild-mannered executive with a perfect life, until one gruesome night he witnesses something that changes him forever. Transformed by grief, Hume eventually comes to the disturbing conclusion that no length is too great when protecting his family.</t>
  </si>
  <si>
    <t>Nick Hume is a mild-mannered executive</t>
  </si>
  <si>
    <t>tt0804463</t>
  </si>
  <si>
    <t>Devil's Knot</t>
  </si>
  <si>
    <t>Reese Witherspoon, Colin Firth, Alessandro Nivola, James Hamrick, Seth Meriwether, Kristopher Higgins, Amy Ryan, Robert Baker, Collette Wolfe, Rex Linn, Bruce Greenwood, Kristoffer Polaha, Matt Letscher, Michael Gladis, Stephen Moyer</t>
  </si>
  <si>
    <t>Reese Witherspoon, Colin Firth</t>
  </si>
  <si>
    <t>The savage murders of three young children sparks a controversial trial of three teenagers accused of killing the kids as part of a Satanic ritual.</t>
  </si>
  <si>
    <t>The savage murders of three young</t>
  </si>
  <si>
    <t>tt0804492</t>
  </si>
  <si>
    <t>The Hottie &amp; the Nottie</t>
  </si>
  <si>
    <t>21/02/2008</t>
  </si>
  <si>
    <t>Tom Putnam</t>
  </si>
  <si>
    <t>Heidi Ferrer</t>
  </si>
  <si>
    <t>Paris Hilton, Joel David Moore, Christine Lakin, Johann Urb, Adam Kulbersh, Greg Romero Wilson, Marianne Muellerleile, Kathryn Fiore, Scott Prendergast, Morgan Rusler, Ryan Alvarez, Erin Cardillo, Samantha Bailey, Jeremy Scott Johnson, Gino Anthony Pesi</t>
  </si>
  <si>
    <t>Paris Hilton, Joel David Moore</t>
  </si>
  <si>
    <t>A woman agrees to go on a date with a man only if he finds a suitor for her unattractive best friend.</t>
  </si>
  <si>
    <t>A woman agrees to go on a date</t>
  </si>
  <si>
    <t>tt0804497</t>
  </si>
  <si>
    <t>It's Kind of a Funny Story</t>
  </si>
  <si>
    <t>Anna Boden, Ryan Fleck</t>
  </si>
  <si>
    <t>Keir Gilchrist, Dana DeVestern, Lauren Graham, Jim Gaffigan, Karen Chilton, Zach Galifianakis, Aasif Mandvi, Jared Goldstein, Alan Aisenberg, Zo√´ Kravitz, Thomas Mann, Jeremy Davies, Rosalyn Coleman, Viola Davis, Lou Myers</t>
  </si>
  <si>
    <t>Keir Gilchrist</t>
  </si>
  <si>
    <t>Keir Gilchrist, Dana DeVestern</t>
  </si>
  <si>
    <t>A clinically depressed teenager gets a new start after he checks himself into an adult psychiatric ward.</t>
  </si>
  <si>
    <t>A clinically depressed teenager</t>
  </si>
  <si>
    <t>tt0804516</t>
  </si>
  <si>
    <t>P2</t>
  </si>
  <si>
    <t>25/07/2008</t>
  </si>
  <si>
    <t>Franck Khalfoun</t>
  </si>
  <si>
    <t>Wes Bentley, Rachel Nichols, Simon Reynolds, Philip Akin, Stephanie Moore, Miranda Edwards, Paul Sun-Hyung Lee, Grace Lynn Kung, Bathsheba Garnett, Philip Williams, Arnold Pinnock, Franck Khalfoun</t>
  </si>
  <si>
    <t>Wes Bentley, Rachel Nichols</t>
  </si>
  <si>
    <t>A businesswoman is pursued by a psychopath after being locked in a parking garage on Christmas Eve.</t>
  </si>
  <si>
    <t>A businesswoman is pursued by</t>
  </si>
  <si>
    <t>tt0804522</t>
  </si>
  <si>
    <t>Rendition</t>
  </si>
  <si>
    <t>Kelley Sane</t>
  </si>
  <si>
    <t>Jake Gyllenhaal, Reese Witherspoon, Meryl Streep, Alan Arkin, Peter Sarsgaard, Omar Metwally, Igal Naor, Hadar Ratzon Rotem, J.K. Simmons, Simon Abkarian, Moa Khouas, Zineb Oukach, Aramis Knight, Rosie Malek-Yonan, Laila Mrabti</t>
  </si>
  <si>
    <t>Jake Gyllenhaal, Reese Witherspoon</t>
  </si>
  <si>
    <t>When a terrorist bombing in North Africa kills 19 incl. an American, an Egyptian chemical engineer flying from South Africa to his wife in USA, is arrested upon arriving USA. He disappears. His wife asks senator for help.</t>
  </si>
  <si>
    <t>When a terrorist bombing in North</t>
  </si>
  <si>
    <t>tt0804540</t>
  </si>
  <si>
    <t>Taxi 4</t>
  </si>
  <si>
    <t>14/02/2007</t>
  </si>
  <si>
    <t>Samy Naceri, Fr√©d√©ric Diefenthal, Bernard Farcy, Emma Wiklund, Edouard Montoute, Jean-Christophe Bouvet, Jean-Luc Couchard, Fran√ßois Damiens, Mourade Zeguendi, Driss Spinosa, Mermoz Melchior, Fr√©d√©rique Tirmont, Djibril Ciss√©, Patrick Poivre d'Arvor, Johnson Douyard</t>
  </si>
  <si>
    <t>Daniel, the driver of a very special taxi in Marseille, gets a famous soccer player to the stadium in time and later helps his clumsy police friend √âmilien catch the dangerous Belgian after he escaped on √âmilien's guard.</t>
  </si>
  <si>
    <t>Daniel, the driver of a very special</t>
  </si>
  <si>
    <t>tt0805184</t>
  </si>
  <si>
    <t>Bhagam Bhag</t>
  </si>
  <si>
    <t>Akshay Kumar, Govinda, Paresh Rawal, Lara Dutta, Jackie Shroff, Rajpal Yadav, Arbaaz Khan, Shakti Kapoor, Manoj Joshi, Asrani, Sharat Saxena, Razak Khan, Amita Nangia, Tanushree Dutta, Miroslav Alipiev</t>
  </si>
  <si>
    <t>Akshay Kumar, Govinda</t>
  </si>
  <si>
    <t>The members of a drama troupe fall in trouble when they are framed for a murder. Things go worse when they find their actress committing suicide, which is somehow linked with the murder.</t>
  </si>
  <si>
    <t>The members of a drama troupe</t>
  </si>
  <si>
    <t>tt0805526</t>
  </si>
  <si>
    <t>Facing the Giants</t>
  </si>
  <si>
    <t>Alex Kendrick</t>
  </si>
  <si>
    <t>Alex Kendrick, Stephen Kendrick</t>
  </si>
  <si>
    <t>Erin Bethea, James Blackwell, Bailey Cave, Shannen Fields, Tracy Goode, Dan W. Howell Sr., Alex Kendrick, Jim McBride, Tommy McBride, Michael McLendon, Jason McLeod, Mark Richt, Kyle Scott, Mary Smit, Steve Williams</t>
  </si>
  <si>
    <t>Erin Bethea</t>
  </si>
  <si>
    <t>Erin Bethea, James Blackwell</t>
  </si>
  <si>
    <t>A losing coach with an underdog football team faces their giants of fear and failure on and off the field to surprising results.</t>
  </si>
  <si>
    <t>A losing coach with an underdog</t>
  </si>
  <si>
    <t>tt0805564</t>
  </si>
  <si>
    <t>Lars and the Real Girl</t>
  </si>
  <si>
    <t>Nancy Oliver</t>
  </si>
  <si>
    <t>Ryan Gosling, Emily Mortimer, Paul Schneider, R.D. Reid, Kelli Garner, Nancy Beatty, Doug Lennox, Joe Bostick, Liz Gordon, Nicky Guadagni, Patricia Clarkson, Karen Robinson, Maxwell McCabe-Lokos, Billy Parrott, Sally Cahill</t>
  </si>
  <si>
    <t>Ryan Gosling, Emily Mortimer</t>
  </si>
  <si>
    <t>A delusional young man strikes up an unconventional relationship with a doll he finds on the Internet.</t>
  </si>
  <si>
    <t>A delusional young man strikes</t>
  </si>
  <si>
    <t>tt0805570</t>
  </si>
  <si>
    <t>The Midnight Meat Train</t>
  </si>
  <si>
    <t>Jeff Buhler, Clive Barker</t>
  </si>
  <si>
    <t>Bradley Cooper, Leslie Bibb, Brooke Shields, Vinnie Jones, Roger Bart, Tony Curran, Barbara Eve Harris, Peter Jacobson, Stephanie Mace, Ted Raimi, Nori Sat√¥, Quinton 'Rampage' Jackson, Dan Callahan, Donnie Smith, Earl Carroll</t>
  </si>
  <si>
    <t>Bradley Cooper</t>
  </si>
  <si>
    <t>Bradley Cooper, Leslie Bibb</t>
  </si>
  <si>
    <t>A photographer's obsessive pursuit of dark subject matter leads him into the path of a serial killer who stalks late night commuters, ultimately butchering them in the most gruesome ways.</t>
  </si>
  <si>
    <t>A photographer's obsessive pursuit</t>
  </si>
  <si>
    <t>tt0806027</t>
  </si>
  <si>
    <t>Hong Kong, France, China</t>
  </si>
  <si>
    <t>Chris Chow, Kenji Kamiyama</t>
  </si>
  <si>
    <t>Ji-Hyun Jun, Allison Miller, Liam Cunningham, JJ Feild, Koyuki, Yasuaki Kurata, Larry Lamb, Andrew Pleavin, Michael Byrne, Colin Salmon, Masiela Lusha, Ailish O'Connor, Constantine Gregory, Joey Anaya, Khary Payton</t>
  </si>
  <si>
    <t>Ji-Hyun Jun</t>
  </si>
  <si>
    <t>Ji-Hyun Jun, Allison Miller</t>
  </si>
  <si>
    <t>A vampire named Saya, who is part of covert government agency that hunts and destroys demons in a post-WWII Japan, is inserted in a military school to discover which one of her classmates is a demon in disguise.</t>
  </si>
  <si>
    <t>A vampire named Saya, who is part</t>
  </si>
  <si>
    <t>tt0806088</t>
  </si>
  <si>
    <t>Heyy Babyy</t>
  </si>
  <si>
    <t>Sajid Khan</t>
  </si>
  <si>
    <t>Sajid Khan, Sajid Khan</t>
  </si>
  <si>
    <t>Akshay Kumar, Fardeen Khan, Riteish Deshmukh, Vidya Balan, Juanna Sanghvi, Boman Irani, Ricky Sandhu, Shah Rukh Khan, Anupam Kher, Anupam Sharma, Chirag Vohra, Malaika Arora, Celina Jaitly, Minissha Lamba, Amrita Rao</t>
  </si>
  <si>
    <t>Akshay Kumar, Fardeen Khan</t>
  </si>
  <si>
    <t>Three bachelors who are compulsive womanizers find their lives turned upside down when a baby is left at their doorstep. The trio suspect each other of being the father.</t>
  </si>
  <si>
    <t>Three bachelors who are compulsive</t>
  </si>
  <si>
    <t>tt0806147</t>
  </si>
  <si>
    <t>Extreme Movie</t>
  </si>
  <si>
    <t>29/07/2009</t>
  </si>
  <si>
    <t>Adam Jay Epstein, Andrew Jacobson</t>
  </si>
  <si>
    <t>Patrick J. Adams, Denise Boutte, Brian Burt, Michael Cera, Rich Ceraulo Ko, Vanessa Chester, Dennis Cockrum, Byron Cotton, Nicholas D'Agosto, Shasa Dabner, Christina DeRosa, James Eckhouse, Danny Ehrhardt, Jane Silvia, John Farley</t>
  </si>
  <si>
    <t>Patrick J. Adams</t>
  </si>
  <si>
    <t>Patrick J. Adams, Denise Boutte</t>
  </si>
  <si>
    <t>A sketch comedy movie about the joys and embarrassments of teen sex. But mostly the embarrassments.</t>
  </si>
  <si>
    <t>A sketch comedy movie about the</t>
  </si>
  <si>
    <t>tt0806203</t>
  </si>
  <si>
    <t>Carriers</t>
  </si>
  <si>
    <t>David Pastor, √Älex Pastor</t>
  </si>
  <si>
    <t>√Älex Pastor, David Pastor</t>
  </si>
  <si>
    <t>Lou Taylor Pucci, Chris Pine, Piper Perabo, Emily VanCamp, Christopher Meloni, Kiernan Shipka, Ron McClary, Mark Moses, Josh Berry, Tim D. Janis, Dale Malley, Dylan Kenin, LeAnne Lynch, Jan Cunningham, Mary Peterson</t>
  </si>
  <si>
    <t>Lou Taylor Pucci</t>
  </si>
  <si>
    <t>Lou Taylor Pucci, Chris Pine</t>
  </si>
  <si>
    <t>As a lethal virus spreads globally, four friends seek a reputed plague-free haven. But while avoiding the infected, the travelers turn on one another.</t>
  </si>
  <si>
    <t>As a lethal virus spreads globally,</t>
  </si>
  <si>
    <t>tt0807758</t>
  </si>
  <si>
    <t>Partner</t>
  </si>
  <si>
    <t>Shabbir Ahmed, Sanjay Chhel</t>
  </si>
  <si>
    <t>Salman Khan, Govinda, Lara Dutta, Katrina Kaif, Rajpal Yadav, Ali Haji, Dalip Tahil, Aarti Chhabria, Puneet Issar, Deepshikha Nagpal, Suresh Menon, Atul Parchure, Tiku Talsania, Ali Asgar, Rajat Bedi</t>
  </si>
  <si>
    <t>Salman Khan, Govinda</t>
  </si>
  <si>
    <t>A 'Love Guru' assists other males, woos a widowed single mother, but becomes embroiled in controversies.</t>
  </si>
  <si>
    <t>A 'Love Guru' assists other males,</t>
  </si>
  <si>
    <t>INR 20000000</t>
  </si>
  <si>
    <t>tt0808151</t>
  </si>
  <si>
    <t>Angels &amp; Demons</t>
  </si>
  <si>
    <t>13/05/2009</t>
  </si>
  <si>
    <t>David Koepp, Akiva Goldsman</t>
  </si>
  <si>
    <t>Tom Hanks, Ewan McGregor, Ayelet Zurer, Stellan Skarsg√•rd, Pierfrancesco Favino, Nikolaj Lie Kaas, Armin Mueller-Stahl, Thure Lindhardt, David Pasquesi, Cosimo Fusco, Victor Alfieri, Franklin Amobi, Curt Lowens, Bob Yerkes, Marc Fiorini</t>
  </si>
  <si>
    <t>Tom Hanks, Ewan McGregor</t>
  </si>
  <si>
    <t>Harvard symbologist Robert Langdon works with a nuclear physicist to solve a murder and prevent a terrorist act against the Vatican during one of the significant events within the church.</t>
  </si>
  <si>
    <t>Harvard symbologist Robert Langdon</t>
  </si>
  <si>
    <t>tt0808185</t>
  </si>
  <si>
    <t>Den brysomme mannen</t>
  </si>
  <si>
    <t>Norway, Iceland</t>
  </si>
  <si>
    <t>Jens Lien</t>
  </si>
  <si>
    <t>Per Schreiner</t>
  </si>
  <si>
    <t>Trond Fausa, Petronella Barker, Per Schaanning, Birgitte Larsen, Johannes Joner, Ellen Horn, Anders T. Andersen, Sigve B√∏e, Hanne Lindb√¶k, Ivar Lykke, Aldun G. Magnaes, Mette K. Haugen, Hanne Dieserud, Gard Petersen, Benny Glaerum</t>
  </si>
  <si>
    <t>Trond Fausa</t>
  </si>
  <si>
    <t>Trond Fausa, Petronella Barker</t>
  </si>
  <si>
    <t>In a strange city where every person seems content beyond reason a new man arrives in town and stirs up trouble by asking too many questions.</t>
  </si>
  <si>
    <t>In a strange city where every</t>
  </si>
  <si>
    <t>NOK 14000000</t>
  </si>
  <si>
    <t>tt0808240</t>
  </si>
  <si>
    <t>D√ºnyayi Kurtaran Adam'in Oglu</t>
  </si>
  <si>
    <t>Kartal Tibet</t>
  </si>
  <si>
    <t>Murat Boyacioglu</t>
  </si>
  <si>
    <t>C√ºneyt Arkin, Mira√ß Bayramoglu, Haldun Boysan, Berda Ceyhan, Veysel Diker, Fatih Dogan, Mehmet Ali Erbil, Zafer Ergin, Ali Erkazan, Aysen Gruda, Egemen Gunes, Bayazit G√ºlercan, Burak Hakki, Serah Henesey, Ismail Incekara</t>
  </si>
  <si>
    <t>C√ºneyt Arkin</t>
  </si>
  <si>
    <t>C√ºneyt Arkin, Mira√ß Bayramoglu</t>
  </si>
  <si>
    <t>A family of Turks try to adapt to life in a new solar system.</t>
  </si>
  <si>
    <t>A family of Turks try to adapt</t>
  </si>
  <si>
    <t>tt0808244</t>
  </si>
  <si>
    <t>Easy Virtue</t>
  </si>
  <si>
    <t>Stephan Elliott</t>
  </si>
  <si>
    <t>Stephan Elliott, Sheridan Jobbins</t>
  </si>
  <si>
    <t>Jessica Biel, Ben Barnes, Kristin Scott Thomas, Colin Firth, Kimberley Nixon, Katherine Parkinson, Kris Marshall, Christian Brassington, Charlotte Riley, Jim McManus, Pip Torrens, Jeremy Hooton, Joanna Bacon, Maggie Hickey, Georgie Glen</t>
  </si>
  <si>
    <t>Jessica Biel, Ben Barnes</t>
  </si>
  <si>
    <t>A young Englishman marries a glamorous American. When he brings her home to meet the parents, she arrives like a blast from the future - blowing their entrenched British stuffiness out the window.</t>
  </si>
  <si>
    <t>A young Englishman marries a glamorous</t>
  </si>
  <si>
    <t>tt0808276</t>
  </si>
  <si>
    <t>Fritt vilt</t>
  </si>
  <si>
    <t>Roar Uthaug</t>
  </si>
  <si>
    <t>Thomas Moldestad, Martin Sundland</t>
  </si>
  <si>
    <t>Ingrid Bols√∏ Berdal, Rolf Kristian Larsen, Tomas Alf Larsen, Endre Martin Midtstigen, Viktoria Winge, Rune Melby, Erik Skjeggedal, Tonie Lunde, Hallvard Holmen</t>
  </si>
  <si>
    <t>Ingrid Bols√∏ Berdal</t>
  </si>
  <si>
    <t>5 young Norwegians head up to the mountains to snowboard. One breaks his leg and it's getting dark soon, so they spend the night in a big, abandoned hotel, closed 30 years ago. They are not alone.</t>
  </si>
  <si>
    <t>5 young Norwegians head up to</t>
  </si>
  <si>
    <t>tt0808279</t>
  </si>
  <si>
    <t>Funny Games</t>
  </si>
  <si>
    <t>USA, France, UK, Austria, Germany, Italy</t>
  </si>
  <si>
    <t>Naomi Watts, Tim Roth, Michael Pitt, Brady Corbet, Devon Gearhart, Boyd Gaines, Siobhan Fallon Hogan, Robert LuPone, Susi Haneke, Linda Moran</t>
  </si>
  <si>
    <t>Naomi Watts, Tim Roth</t>
  </si>
  <si>
    <t>Two psychopathic young men take a family hostage in their cabin.</t>
  </si>
  <si>
    <t>Two psychopathic young men take</t>
  </si>
  <si>
    <t>tt0808331</t>
  </si>
  <si>
    <t>Joshua</t>
  </si>
  <si>
    <t>George Ratliff</t>
  </si>
  <si>
    <t>David Gilbert, George Ratliff</t>
  </si>
  <si>
    <t>Sam Rockwell, Vera Farmiga, Celia Weston, Dallas Roberts, Michael McKean, Jacob Kogan, Nancy Giles, Linda Larkin, Alex Draper, Stephanie Roth Haberle, Ezra Barnes, Jodie Markell, Rufus Collins, Haviland Morris, Tom Bloom</t>
  </si>
  <si>
    <t>Sam Rockwell</t>
  </si>
  <si>
    <t>Sam Rockwell, Vera Farmiga</t>
  </si>
  <si>
    <t>The arrival of a newborn girl causes the gradual disintegration of the Cairn family; particularly for 9-year-old Joshua (Kogan), an eccentric boy whose proper upbringing and refined tastes both take a sinister turn.</t>
  </si>
  <si>
    <t>The arrival of a newborn girl</t>
  </si>
  <si>
    <t>tt0808339</t>
  </si>
  <si>
    <t>Largo Winch</t>
  </si>
  <si>
    <t>17/12/2008</t>
  </si>
  <si>
    <t>J√©r√¥me Salle</t>
  </si>
  <si>
    <t>Julien Rappeneau, J√©r√¥me Salle</t>
  </si>
  <si>
    <t>Tomer Sisley, Kristin Scott Thomas, Predrag 'Miki' Manojlovic, M√©lanie Thierry, Gilbert Melki, Karel Roden, Steven Waddington, Anne Consigny, Radivoje Bukvic, Nicolas Vaude, Benedict Wong, G√©rard Watkins, Wolfgang Pissors, Theodore Thomas, David Gasman</t>
  </si>
  <si>
    <t>Tomer Sisley</t>
  </si>
  <si>
    <t>Tomer Sisley, Kristin Scott Thomas</t>
  </si>
  <si>
    <t>After a powerful billionaire is murdered, his secret adoptive son must race to prove his legitimacy, find his father's killers, and stop them from taking over his financial empire.</t>
  </si>
  <si>
    <t>After a powerful billionaire is</t>
  </si>
  <si>
    <t>tt0808357</t>
  </si>
  <si>
    <t>Se, jie</t>
  </si>
  <si>
    <t>USA, China, Taiwan</t>
  </si>
  <si>
    <t>Eileen Chang, James Schamus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</si>
  <si>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</si>
  <si>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</si>
  <si>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During World War II era, a young</t>
  </si>
  <si>
    <t>tt0808399</t>
  </si>
  <si>
    <t>New York, I Love You</t>
  </si>
  <si>
    <t>16/10/2009</t>
  </si>
  <si>
    <t>USA, Bahrain</t>
  </si>
  <si>
    <t>Fatih Akin, Yvan Attal</t>
  </si>
  <si>
    <t>Hu Hong, Yao Meng</t>
  </si>
  <si>
    <t>Hayden Christensen, Andy Garcia, Rachel Bilson, Natalie Portman, Irrfan Khan, Orlando Bloom, Christina Ricci, Maggie Q, Ethan Hawke, Chris Cooper, Robin Wright, Anton Yelchin, James Caan, Olivia Thirlby, Blake Lively</t>
  </si>
  <si>
    <t>Hayden Christensen, Andy Garcia</t>
  </si>
  <si>
    <t>Eleven love stories set in one of the most loved and hated cities of the world, New York City.</t>
  </si>
  <si>
    <t>Eleven love stories set in one</t>
  </si>
  <si>
    <t>tt0808417</t>
  </si>
  <si>
    <t>Persepolis</t>
  </si>
  <si>
    <t>Vincent Paronnaud, Marjane Satrapi</t>
  </si>
  <si>
    <t>Marjane Satrapi, Vincent Paronnaud</t>
  </si>
  <si>
    <t>Chiara Mastroianni, Danielle Darrieux, Catherine Deneuve, Simon Abkarian, Gabrielle Lopes Benites, Fran√ßois Jerosme, Tilly Mandelbrot, Sophie Arthuys, Ari√© Elmaleh, Mathias Mlekuz, Lexie Kendrick, Sean Penn, Gena Rowlands</t>
  </si>
  <si>
    <t>Chiara Mastroianni</t>
  </si>
  <si>
    <t>Chiara Mastroianni, Danielle Darrieux</t>
  </si>
  <si>
    <t>A precocious and outspoken Iranian girl grows up during the Islamic Revolution.</t>
  </si>
  <si>
    <t>A precocious and outspoken Iranian</t>
  </si>
  <si>
    <t>tt0808506</t>
  </si>
  <si>
    <t>Toki o kakeru sh√¥jo</t>
  </si>
  <si>
    <t>15/07/2006</t>
  </si>
  <si>
    <t>Mamoru Hosoda</t>
  </si>
  <si>
    <t>Yasutaka Tsutsui, Satoko Okudera</t>
  </si>
  <si>
    <t>Riisa Naka, Takuya Ishida, Mitsutaka Itakura, Ayami Kakiuchi, Mitsuki Tanimura, Yuki Sekido, Utawaka Katsura, Midori Ando, Fumihiko Tachiki, Keiko Yamamoto, Shiori Yokohari, Sonoka Matsuoka, Takayuki Handa, Maho Kurashima, Taeko Hase</t>
  </si>
  <si>
    <t>Riisa Naka</t>
  </si>
  <si>
    <t>Riisa Naka, Takuya Ishida</t>
  </si>
  <si>
    <t>A high-school girl named Makoto acquires the power to travel back in time, and decides to use it for her own personal benefits. Little does she know that she is affecting the lives of others just as much as she is her own.</t>
  </si>
  <si>
    <t>A high-school girl named Makoto</t>
  </si>
  <si>
    <t>tt0808510</t>
  </si>
  <si>
    <t>Tooth Fairy</t>
  </si>
  <si>
    <t>Dwayne Johnson, Ashley Judd, Stephen Merchant, Ryan Sheckler, Seth MacFarlane, Julie Andrews, Chase Ellison, Destiny Whitlock, Brandon T. Jackson, Dan Joffre, Ellie Harvie, Barclay Hope, Michael Daingerfield, Dale Wolfe, Josh Emerson</t>
  </si>
  <si>
    <t>Dwayne Johnson, Ashley Judd</t>
  </si>
  <si>
    <t>A bad deed on the part of a tough minor-league hockey player results in an unusual sentence: He must serve one week as a real-life tooth fairy.</t>
  </si>
  <si>
    <t>A bad deed on the part of a tough</t>
  </si>
  <si>
    <t>tt0809504</t>
  </si>
  <si>
    <t>The Accidental Husband</t>
  </si>
  <si>
    <t>Griffin Dunne</t>
  </si>
  <si>
    <t>Mimi Hare, Clare Naylor</t>
  </si>
  <si>
    <t>Uma Thurman, Jeffrey Dean Morgan, Colin Firth, Sam Shepard, Lindsay Sloane, Justina Machado, Ajay Naidu, Jeffrey Tedmori, Nick Sandow, Michael Mosley, Brooke Adams, Lindsey Kraft, Sarita Choudhury, Yolande Bavan, Isabella Rossellini</t>
  </si>
  <si>
    <t>Uma Thurman, Jeffrey Dean Morgan</t>
  </si>
  <si>
    <t>When talk radio host Emma Lloyd advises one of her listeners to break up with her boyfriend, the jilted ex sets about getting his revenge.</t>
  </si>
  <si>
    <t>When talk radio host Emma Lloyd</t>
  </si>
  <si>
    <t>tt0810784</t>
  </si>
  <si>
    <t>Bright Star</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</si>
  <si>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</si>
  <si>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</si>
  <si>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</si>
  <si>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Abbie Cornish, Ben Whishaw</t>
  </si>
  <si>
    <t>The three-year romance between 19th-century poet John Keats and Fanny Brawne near the end of his life.</t>
  </si>
  <si>
    <t>The three-year romance between</t>
  </si>
  <si>
    <t>tt0810819</t>
  </si>
  <si>
    <t>The Danish Girl</t>
  </si>
  <si>
    <t>18/02/2016</t>
  </si>
  <si>
    <t>UK, USA, Germany, Denmark, Belgium, Japan</t>
  </si>
  <si>
    <t>Tom Hooper</t>
  </si>
  <si>
    <t>Lucinda Coxon, David Ebershoff</t>
  </si>
  <si>
    <t>Alicia Vikander, Eddie Redmayne, Tusse Silberg, Adrian Schiller, Amber Heard, Emerald Fennell, Henry Pettigrew, Claus Bue, Peter Krag, Angela Curran, Pixie, Richard Dixon, Ben Whishaw, Pip Torrens, Paul Bigley</t>
  </si>
  <si>
    <t>Alicia Vikander, Eddie Redmayne</t>
  </si>
  <si>
    <t>A fictitious love story loosely inspired by the lives of Danish artists Lili Elbe and Gerda Wegener. Lili and Gerda's marriage and work evolve as they navigate Lili's groundbreaking journey as a transgender pioneer.</t>
  </si>
  <si>
    <t>A fictitious love story loosely</t>
  </si>
  <si>
    <t>tt0810823</t>
  </si>
  <si>
    <t>The Deaths of Ian Stone</t>
  </si>
  <si>
    <t>Dario Piana</t>
  </si>
  <si>
    <t>Mike Vogel, Jaime Murray, Christina Cole, Michael Feast, Charlie Anson, Michael Dixon, George Dillon, Marnix Van Den Broeke, Andrew Buchan, Bill Nash, Anthony Warren, Jason Steadman, Jason Durran, Jeff Peterson, Tom Bodell</t>
  </si>
  <si>
    <t>Mike Vogel, Jaime Murray</t>
  </si>
  <si>
    <t>Deaths tells the story of an all-American guy who is murdered each day by horrifying pursuers, only to wake up in slightly different lives to experience the terror of being murdered again.</t>
  </si>
  <si>
    <t>Deaths tells the story of an all-American</t>
  </si>
  <si>
    <t>tt0810827</t>
  </si>
  <si>
    <t>Death Note - Desu n√¥to: The Last Name</t>
  </si>
  <si>
    <t>Tatsuya Fujiwara, Takeshi Kaga, Shid√¥ Nakamura, Erika Toda, Shigeki Hosokawa, Shunji Fujimura, Ken'ichi Matsuyama, Shin Shimizu, Sota Aoyama, Magy, P√Æt√¢, Alexa Devine, Michiko Godai, Hanako, Itsuji Itao</t>
  </si>
  <si>
    <t>Tatsuya Fujiwara, Takeshi Kaga</t>
  </si>
  <si>
    <t>Picking up where the first one leaves off, Light joins the task force searching for Kira in an effort to avert suspicion from himself---and get rid of L.</t>
  </si>
  <si>
    <t>Picking up where the first one</t>
  </si>
  <si>
    <t>tt0810913</t>
  </si>
  <si>
    <t>Jack and Jill</t>
  </si>
  <si>
    <t>17/02/2012</t>
  </si>
  <si>
    <t>Ben Zook, Steve Koren</t>
  </si>
  <si>
    <t>Adam Sandler, Al Pacino, Katie Holmes, Elodie Tougne, Rohan Chand, Eugenio Derbez, David Spade, Nick Swardson, Tim Meadows, Allen Covert, Norm MacDonald, Geoff Pierson, Valerie Mahaffey, Gary Valentine, Dana Carvey</t>
  </si>
  <si>
    <t>Adam Sandler, Al Pacino</t>
  </si>
  <si>
    <t>Family guy Jack Sadelstein prepares for the annual event he dreads: the Thanksgiving visit of his fraternal twin sister, the needy and passive-aggressive Jill, who then refuses to leave.</t>
  </si>
  <si>
    <t>Family guy Jack Sadelstein prepares</t>
  </si>
  <si>
    <t>tt0810922</t>
  </si>
  <si>
    <t>Take Me Home Tonight</t>
  </si>
  <si>
    <t>23/03/2012</t>
  </si>
  <si>
    <t>Jackie Filgo, Jeff Filgo</t>
  </si>
  <si>
    <t>Topher Grace, Anna Faris, Dan Fogler, Teresa Palmer, Chris Pratt, Michael Biehn, Jeanie Hackett, Lucy Punch, Michelle Trachtenberg, Demetri Martin, Michael Ian Black, Bob Odenkirk, Angie Everhart, Jay Jablonski, Edwin Hodge</t>
  </si>
  <si>
    <t>Topher Grace</t>
  </si>
  <si>
    <t>Topher Grace, Anna Faris</t>
  </si>
  <si>
    <t>Four years after graduation, an awkward high school genius uses his sister's boyfriend's Labor Day party as the perfect opportunity to make his move on his high school crush.</t>
  </si>
  <si>
    <t>Four years after graduation, an</t>
  </si>
  <si>
    <t>tt0810988</t>
  </si>
  <si>
    <t>The Nines</t>
  </si>
  <si>
    <t>John August</t>
  </si>
  <si>
    <t>Ryan Reynolds, Melissa McCarthy, Hope Davis, Elle Fanning, David Denman, Octavia Spencer, Ben Falcone, Dahlia Salem, John Gatins, Andy Fielder, Jodi Sellards, Greg Baine, Martin Yu, Gregg Naaman, Lorene Scafaria</t>
  </si>
  <si>
    <t>Ryan Reynolds, Melissa McCarthy</t>
  </si>
  <si>
    <t>A troubled actor, a television show runner, and an acclaimed videogame designer find their lives intertwining in mysterious and unsettling ways.</t>
  </si>
  <si>
    <t>A troubled actor, a television</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</si>
  <si>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</si>
  <si>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</si>
  <si>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</si>
  <si>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</si>
  <si>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Emile Hirsch, Nicholas Elia</t>
  </si>
  <si>
    <t>A young driver, Speed Racer, aspires to be champion of the racing world with the help of his family and his high-tech Mach 5 automobile.</t>
  </si>
  <si>
    <t>A young driver, Speed Racer, aspires</t>
  </si>
  <si>
    <t>tt0811106</t>
  </si>
  <si>
    <t>The Ten</t>
  </si>
  <si>
    <t>30/08/2008</t>
  </si>
  <si>
    <t>Ken Marino, David Wain</t>
  </si>
  <si>
    <t>Paul Rudd, Adam Brody, Jon Hamm, Winona Ryder, Ken Marino, Todd Holoubek, Mather Zickel, Ali Marsh, Raisy Pereyra, Edmund Genest, Ron Silver, Heidi Neurauter, Michael Paul, Jason Antoon, Andrea Rosen</t>
  </si>
  <si>
    <t>Paul Rudd, Adam Brody</t>
  </si>
  <si>
    <t>Ten stories, each inspired by one of the ten commandments.</t>
  </si>
  <si>
    <t>Ten stories, each inspired by</t>
  </si>
  <si>
    <t>tt0811138</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</si>
  <si>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</si>
  <si>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</si>
  <si>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</si>
  <si>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</si>
  <si>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Jessica Simpson</t>
  </si>
  <si>
    <t>Jessica Simpson, Kanye West</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</si>
  <si>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</si>
  <si>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Pitka, an American raised outside</t>
  </si>
  <si>
    <t>tt0813547</t>
  </si>
  <si>
    <t>Die F√§lscher</t>
  </si>
  <si>
    <t>Austria, Germany</t>
  </si>
  <si>
    <t>Adolf Burger, Stefan Ruzowitzky</t>
  </si>
  <si>
    <t>Karl Markovics, August Diehl, Devid Striesow, Martin Brambach, August Zirner, Veit St√ºbner, Sebastian Urzendowsky, Andreas Schmidt, Tilo Pr√ºckner, Lenn Kudrjawizki, Marian Kalus, Norman Stoffregen, Bernd Raucamp, Gode Benedix, Oliver Kanter</t>
  </si>
  <si>
    <t>Karl Markovics</t>
  </si>
  <si>
    <t>Karl Markovics, August Diehl</t>
  </si>
  <si>
    <t>The story of the Operation Bernhard, the largest counterfeiting operation in history, carried out by Germany during WWII.</t>
  </si>
  <si>
    <t>The story of the Operation Bernhard,</t>
  </si>
  <si>
    <t>tt0814022</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</si>
  <si>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</si>
  <si>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</si>
  <si>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</si>
  <si>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</si>
  <si>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Nicolas Cage, Shahkrit Yamnarm</t>
  </si>
  <si>
    <t>A hitman who's in Bangkok to pull off a series of jobs violates his personal code when he falls for a local woman and bonds with his errand boy.</t>
  </si>
  <si>
    <t>A hitman who's in Bangkok to pull</t>
  </si>
  <si>
    <t>tt0814255</t>
  </si>
  <si>
    <t>Percy Jackson &amp; the Olympians: The Lightning Thief</t>
  </si>
  <si>
    <t>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</si>
  <si>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</si>
  <si>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</si>
  <si>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Logan Lerman</t>
  </si>
  <si>
    <t>Logan Lerman, Brandon T. Jackson</t>
  </si>
  <si>
    <t>A teenager discovers he's the descendant of a Greek god and sets out on an adventure to settle an on-going battle between the gods.</t>
  </si>
  <si>
    <t>A teenager discovers he's the</t>
  </si>
  <si>
    <t>tt0814314</t>
  </si>
  <si>
    <t>Seven Pounds</t>
  </si>
  <si>
    <t>Grant Nieporte</t>
  </si>
  <si>
    <t>Will Smith, Rosario Dawson, Woody Harrelson, Michael Ealy, Barry Pepper, Elpidia Carrillo, Robinne Lee, Joe Nunez, Bill Smitrovich, Tim Kelleher, Gina Hecht, Andy Milder, Judyann Elder, Sarah Jane Morris, Madison Pettis</t>
  </si>
  <si>
    <t>Will Smith, Rosario Dawson</t>
  </si>
  <si>
    <t>A man with a fateful secret embarks on an extraordinary journey of redemption by forever changing the lives of seven strangers.</t>
  </si>
  <si>
    <t>A man with a fateful secret embarks</t>
  </si>
  <si>
    <t>tt0814335</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</si>
  <si>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</si>
  <si>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</si>
  <si>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</si>
  <si>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</si>
  <si>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Dylan Walsh</t>
  </si>
  <si>
    <t>Dylan Walsh, Sela Ward</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</si>
  <si>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</si>
  <si>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Michael Harding (Penn Badgely)</t>
  </si>
  <si>
    <t>tt0814685</t>
  </si>
  <si>
    <t>Fronti√®re(s)</t>
  </si>
  <si>
    <t>Karina Testa, Samuel Le Bihan, Estelle Lef√©bure, Aur√©lien Wiik, David Saracino, Chems Dahmani, Maud Forget, Am√©lie Daure, Rosine Favey, Adel Bencherif, Jo√´l Lefran√ßois, Patrick Ligardes, Jean-Pierre Jorris, St√©phane Jacquot, Christine Culerier</t>
  </si>
  <si>
    <t>Karina Testa</t>
  </si>
  <si>
    <t>Karina Testa, Samuel Le Bihan</t>
  </si>
  <si>
    <t>A gang of young thieves flee Paris during the violent aftermath of a political election, only to hole up at an Inn run by neo-Nazis.</t>
  </si>
  <si>
    <t>A gang of young thieves flee Paris</t>
  </si>
  <si>
    <t>tt0815178</t>
  </si>
  <si>
    <t>The Life Before Her Eyes</t>
  </si>
  <si>
    <t>30/12/2008</t>
  </si>
  <si>
    <t>Laura Kasischke, Emil Stern</t>
  </si>
  <si>
    <t>Uma Thurman, Evan Rachel Wood, Eva Amurri Martino, Gabrielle Brennan, Brett Cullen, Oscar Isaac, Jack Gilpin, Maggie Lacey, John Magaro, Lynn Cohen, Nathalie Paulding, Molly Price, Oliver Solomon, Anna Moore, Isabel Keating</t>
  </si>
  <si>
    <t>Uma Thurman, Evan Rachel Wood</t>
  </si>
  <si>
    <t>A woman's survivor's guilt from a Columbine-like event twenty years ago causes her present-day idyllic life to fall apart.</t>
  </si>
  <si>
    <t>A woman's survivor's guilt from</t>
  </si>
  <si>
    <t>tt0815236</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</si>
  <si>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</si>
  <si>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</si>
  <si>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</si>
  <si>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</si>
  <si>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Jay Baruchel</t>
  </si>
  <si>
    <t>Jay Baruchel, Alice Eve</t>
  </si>
  <si>
    <t>An average Joe meets the perfect woman, but his lack of confidence and the influence of his friends and family begin to pick away at the relationship.</t>
  </si>
  <si>
    <t>An average Joe meets the perfect</t>
  </si>
  <si>
    <t>tt0815244</t>
  </si>
  <si>
    <t>Sydney White</t>
  </si>
  <si>
    <t>Chad Gomez Creasey</t>
  </si>
  <si>
    <t>Amanda Bynes, Sara Paxton, Matt Long, Jack Carpenter, Jeremy Howard, Crystal Hunt, Adam Hendershott, Danny Strong, Samm Levine, Libby Mintz, John Schneider, Arnie Pantoja, Dont√© Bonner, Brian Patrick Clarke, Lauren Leech</t>
  </si>
  <si>
    <t>Amanda Bynes, Sara Paxton</t>
  </si>
  <si>
    <t>A modern retelling of Snow White set against students in their freshman year of college in the greek system.</t>
  </si>
  <si>
    <t>A modern retelling of Snow White</t>
  </si>
  <si>
    <t>tt0815245</t>
  </si>
  <si>
    <t>The Uninvited</t>
  </si>
  <si>
    <t>29/05/2009</t>
  </si>
  <si>
    <t>Charles Guard, Thomas Guard</t>
  </si>
  <si>
    <t>Craig Rosenberg, Doug Miro</t>
  </si>
  <si>
    <t>Emily Browning, Arielle Kebbel, David Strathairn, Elizabeth Banks, Maya Massar, Kevin McNulty, Jesse Moss, Dean Paul Gibson, Don S. Davis, Lex Burnham, Matthew Bristol, Daniel Bristol, Heather Doerksen, Alf Humphreys, Ryan Cowie</t>
  </si>
  <si>
    <t>Emily Browning</t>
  </si>
  <si>
    <t>Emily Browning, Arielle Kebbel</t>
  </si>
  <si>
    <t>Anna returns home after a stint in a mental hospital, but her recovery is jeopardized by her cruel stepmother and ghastly visions of her dead mother.</t>
  </si>
  <si>
    <t>Anna returns home after a stint</t>
  </si>
  <si>
    <t>tt0816258</t>
  </si>
  <si>
    <t>Pokiri</t>
  </si>
  <si>
    <t>Puri Jagannadh</t>
  </si>
  <si>
    <t>Puri Jagannadh, Puri Jagannadh</t>
  </si>
  <si>
    <t>Mahesh Babu, Ileana D'Cruz, Prakash Raj, Nassar, Ashish Vidyarthi, Sayaji Shinde, Brahmanandam, Ajay, Sudha, Master Bharath, Ali, Venu Madhav, Mumait Khan, Ganesh Babu, Isai</t>
  </si>
  <si>
    <t>Mahesh Babu, Ileana D'Cruz</t>
  </si>
  <si>
    <t>A local goon's killer instincts earn him his girlfriend's disapproval, a corrupt cop's enmity and a wanted don's attention.</t>
  </si>
  <si>
    <t>A local goon's killer instincts</t>
  </si>
  <si>
    <t>tt0816436</t>
  </si>
  <si>
    <t>Black Water</t>
  </si>
  <si>
    <t>David Nerlich, Andrew Traucki</t>
  </si>
  <si>
    <t>Andrew Traucki, David Nerlich</t>
  </si>
  <si>
    <t>Diana Glenn, Maeve Dermody, Andy Rodoreda, Ben Oxenbould, Fiona Press</t>
  </si>
  <si>
    <t>Diana Glenn</t>
  </si>
  <si>
    <t>Diana Glenn, Maeve Dermody</t>
  </si>
  <si>
    <t>A terrifying tale of survival in the mangrove swamps of Northern Australia</t>
  </si>
  <si>
    <t>A terrifying tale of survival</t>
  </si>
  <si>
    <t>tt0816442</t>
  </si>
  <si>
    <t>The Book Thief</t>
  </si>
  <si>
    <t>27/03/2014</t>
  </si>
  <si>
    <t>Brian Percival</t>
  </si>
  <si>
    <t>Markus Zusak, Michael Petroni</t>
  </si>
  <si>
    <t>Roger Allam, Sophie N√©lisse, Heike Makatsch, Julian Lehmann, Gotthard Lange, Rainer Reiners, Kirsten Block, Geoffrey Rush, Emily Watson, Nico Liersch, Ludger B√∂kelmann, Paul Schaefer, Nozomi Linus Kaisar, Oliver Stokowski, Robert Beyer</t>
  </si>
  <si>
    <t>Roger Allam</t>
  </si>
  <si>
    <t>Roger Allam, Sophie N√©lisse</t>
  </si>
  <si>
    <t>While subjected to the horrors of World War II Germany, young Liesel finds solace by stealing books and sharing them with others. In the basement of her home, a Jewish refugee is being protected by her adoptive parents.</t>
  </si>
  <si>
    <t>While subjected to the horrors</t>
  </si>
  <si>
    <t>tt0816462</t>
  </si>
  <si>
    <t>Conan the Barbarian</t>
  </si>
  <si>
    <t>18/08/2011</t>
  </si>
  <si>
    <t>USA, Bulgaria, Germany, India</t>
  </si>
  <si>
    <t>Thomas Dean Donnelly, Joshua Oppenheimer</t>
  </si>
  <si>
    <t>Jason Momoa, Stephen Lang, Rachel Nichols, Ron Perlman, Rose McGowan, Bob Sapp, Leo Howard, Steven O'Donnell, Nonso Anozie, Raad Rawi, Laila Rouass, Sa√Ød Taghmaoui, Milton Welsh, Borislav Iliev, Nathan Jones</t>
  </si>
  <si>
    <t>Jason Momoa</t>
  </si>
  <si>
    <t>Jason Momoa, Stephen Lang</t>
  </si>
  <si>
    <t>A vengeful barbarian warrior sets off to get his revenge on the evil warlord who attacked his village and murdered his father when he was a boy.</t>
  </si>
  <si>
    <t>A vengeful barbarian warrior sets</t>
  </si>
  <si>
    <t>tt0816556</t>
  </si>
  <si>
    <t>Lake Mungo</t>
  </si>
  <si>
    <t>Joel Anderson</t>
  </si>
  <si>
    <t>Rosie Traynor, David Pledger, Martin Sharpe, Talia Zucker, Tania Lentini, Cameron Strachan, Judith Roberts, Robin Cuming, Marcus Costello, Chloe Armstrong, Carole Patullo, John Dunn, Laurie Dunn, Kirsty McDonald, James Lawson</t>
  </si>
  <si>
    <t>Rosie Traynor</t>
  </si>
  <si>
    <t>Rosie Traynor, David Pledger</t>
  </si>
  <si>
    <t>Strange things start happening after a girl is found drowned in a lake.</t>
  </si>
  <si>
    <t>Strange things start happening</t>
  </si>
  <si>
    <t>AUD 1400000</t>
  </si>
  <si>
    <t>tt0816692</t>
  </si>
  <si>
    <t>Interstellar</t>
  </si>
  <si>
    <t>Ellen Burstyn, Matthew McConaughey, Mackenzie Foy, John Lithgow, Timoth√©e Chalamet, David Oyelowo, Collette Wolfe, Francis X. McCarthy, Bill Irwin, Anne Hathaway, Andrew Borba, Wes Bentley, William Devane, Michael Caine, David Gyasi</t>
  </si>
  <si>
    <t>Ellen Burstyn, Matthew McConaughey</t>
  </si>
  <si>
    <t>A team of explorers travel through a wormhole in space in an attempt to ensure humanity's survival.</t>
  </si>
  <si>
    <t>A team of explorers travel through</t>
  </si>
  <si>
    <t>tt0816711</t>
  </si>
  <si>
    <t>World War Z</t>
  </si>
  <si>
    <t>27/06/2013</t>
  </si>
  <si>
    <t>USA, UK, Malta</t>
  </si>
  <si>
    <t>Matthew Michael Carnahan, Drew Goddard</t>
  </si>
  <si>
    <t>Brad Pitt, Mireille Enos, Daniella Kertesz, James Badge Dale, Ludi Boeken, Matthew Fox, Fana Mokoena, David Morse, Elyes Gabel, Peter Capaldi, Pierfrancesco Favino, Ruth Negga, Moritz Bleibtreu, Sterling Jerins, Abigail Hargrove</t>
  </si>
  <si>
    <t>Brad Pitt, Mireille Enos</t>
  </si>
  <si>
    <t>Former United Nations employee Gerry Lane traverses the world in a race against time to stop a zombie pandemic that is toppling armies and governments and threatens to destroy humanity itself.</t>
  </si>
  <si>
    <t>Former United Nations employee</t>
  </si>
  <si>
    <t>tt0817177</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</si>
  <si>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</si>
  <si>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</si>
  <si>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</si>
  <si>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Madeline Carroll</t>
  </si>
  <si>
    <t>Madeline Carroll, Callan McAuliffe</t>
  </si>
  <si>
    <t>Two eighth-graders start to have feelings for each other despite being total opposites.</t>
  </si>
  <si>
    <t>Two eighth-graders start to have</t>
  </si>
  <si>
    <t>tt0817230</t>
  </si>
  <si>
    <t>Valentine's Day</t>
  </si>
  <si>
    <t>Katherine Fugate, Katherine Fugate</t>
  </si>
  <si>
    <t>Jessica Alba, Kathy Bates, Jessica Biel, Bradley Cooper, Eric Dane, Patrick Dempsey, Hector Elizondo, Jamie Foxx, Jennifer Garner, Topher Grace, Anne Hathaway, Carter Jenkins, Ashton Kutcher, Queen Latifah, Taylor Lautner</t>
  </si>
  <si>
    <t>Jessica Alba, Kathy Bates</t>
  </si>
  <si>
    <t>Intertwining couples and singles in Los Angeles break-up and make-up based on the pressures and expectations of Valentine's Day.</t>
  </si>
  <si>
    <t>Intertwining couples and singles</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</si>
  <si>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</si>
  <si>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</si>
  <si>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</si>
  <si>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</si>
  <si>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Nate Hartley</t>
  </si>
  <si>
    <t>Nate Hartley, Troy Gentile</t>
  </si>
  <si>
    <t>Three kids hire a low-budget bodyguard to protect them from the playground bully.</t>
  </si>
  <si>
    <t>Three kids hire a low-budget bodyguard</t>
  </si>
  <si>
    <t>tt0819714</t>
  </si>
  <si>
    <t>The Edge of Love</t>
  </si>
  <si>
    <t>Sharman Macdonald, Rebekah Gilbertson</t>
  </si>
  <si>
    <t>Simon Armstrong, Ben Batt, Geoffrey Beevers, Rachel Bell, Paul Brooke, Huw Ceredig, Richard Clifford, Richard Dillane, Joel Dommett, Rachel Essex, Craig Gallivan, Callum Godfrey, Simon Kassianides, Keira Knightley, Anne Lambton</t>
  </si>
  <si>
    <t>Simon Armstrong</t>
  </si>
  <si>
    <t>Simon Armstrong, Ben Batt</t>
  </si>
  <si>
    <t>Two feisty, free-spirited women are connected by the brilliant, charismatic poet who loves them both.</t>
  </si>
  <si>
    <t>Two feisty, free-spirited women</t>
  </si>
  <si>
    <t>tt0821640</t>
  </si>
  <si>
    <t>Ghosts of Girlfriends Past</t>
  </si>
  <si>
    <t>Jon Lucas, Scott Moore</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</si>
  <si>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</si>
  <si>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</si>
  <si>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While attending his brother's</t>
  </si>
  <si>
    <t>tt0821642</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</si>
  <si>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</si>
  <si>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</si>
  <si>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</si>
  <si>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Jamie Foxx, Robert Downey Jr.</t>
  </si>
  <si>
    <t>A newspaper journalist discovers a homeless musical genius and tries to improve his situation.</t>
  </si>
  <si>
    <t>A newspaper journalist discovers</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</si>
  <si>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</si>
  <si>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</si>
  <si>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</si>
  <si>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</si>
  <si>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Owen Wilson, Jennifer Aniston</t>
  </si>
  <si>
    <t>A family learns important life lessons from their adorable, but naughty and neurotic dog.</t>
  </si>
  <si>
    <t>A family learns important life</t>
  </si>
  <si>
    <t>tt0822847</t>
  </si>
  <si>
    <t>Priest</t>
  </si>
  <si>
    <t>Scott Stewart</t>
  </si>
  <si>
    <t>Cory Goodman, Min-Woo Hyung</t>
  </si>
  <si>
    <t>Paul Bettany, Karl Urban, Cam Gigandet, Maggie Q, Lily Collins, Brad Dourif, Stephen Moyer, Christopher Plummer, Alan Dale, M√§dchen Amick, Jacob Hopkins, Dave Florek, Joel Polinsky, Josh Wingate, Jon Braver</t>
  </si>
  <si>
    <t>Paul Bettany</t>
  </si>
  <si>
    <t>Paul Bettany, Karl Urban</t>
  </si>
  <si>
    <t>A priest disobeys church law to track down the vampires who kidnapped his niece.</t>
  </si>
  <si>
    <t>A priest disobeys church law to</t>
  </si>
  <si>
    <t>tt0822854</t>
  </si>
  <si>
    <t>Shooter</t>
  </si>
  <si>
    <t>Jonathan Lemkin, Stephen Hunter</t>
  </si>
  <si>
    <t>Mark Wahlberg, Michael Pe√±a, Danny Glover, Kate Mara, Elias Koteas, Rhona Mitra, Jonathan Walker, Louis Ferreira, Tate Donovan, Rade Serbedzija, A.C. Peterson, Ned Beatty, Lane Garrison, Zak Santiago, Michael-Ann Connor</t>
  </si>
  <si>
    <t>Mark Wahlberg, Michael Pe√±a</t>
  </si>
  <si>
    <t>A marksman living in exile is coaxed back into action after learning of a plot to kill the President. After being double crossed for the attempt and on the run, he sets out for the real killer and the truth.</t>
  </si>
  <si>
    <t>A marksman living in exile is</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</si>
  <si>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</si>
  <si>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</si>
  <si>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</si>
  <si>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</si>
  <si>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Angelina Jolie, Gattlin Griffith</t>
  </si>
  <si>
    <t>Grief-stricken mother Christine Collins (Angelina Jolie) takes on the L.A.P.D. to her own detriment when it tries to pass off an obvious impostor as her missing child.</t>
  </si>
  <si>
    <t>Grief-stricken mother Christine</t>
  </si>
  <si>
    <t>tt0824758</t>
  </si>
  <si>
    <t>The Last Station</t>
  </si>
  <si>
    <t>28/05/2010</t>
  </si>
  <si>
    <t>UK, Germany, Russia</t>
  </si>
  <si>
    <t>Michael Hoffman, Jay Parini</t>
  </si>
  <si>
    <t>Helen Mirren, Christopher Plummer, Paul Giamatti, James McAvoy, John Sessions, Patrick Kennedy, Kerry Condon, Anne-Marie Duff, Tomas Spencer, Christian Gaul, Wolfgang H√§ntsch, David Masterson, Anastasia Tolstoy</t>
  </si>
  <si>
    <t>Helen Mirren, Christopher Plummer</t>
  </si>
  <si>
    <t>A historical drama that illustrates Russian author Leo Tolstoy's (Christopher Plummer's) struggle to balance fame and wealth with his commitment to a life devoid of material things.</t>
  </si>
  <si>
    <t>A historical drama that illustrates</t>
  </si>
  <si>
    <t>tt0825232</t>
  </si>
  <si>
    <t>The Bucket List</t>
  </si>
  <si>
    <t>Justin Zackham</t>
  </si>
  <si>
    <t>Jack Nicholson, Morgan Freeman, Sean Hayes, Beverly Todd, Rob Morrow, Alfonso Freeman, Rowena King, Annton Berry Jr., Verda Bridges, Destiny Brownridge, Brian Copeland, Ian Anthony Dale, Jennifer Defrancisco, Angela Gardner, Noel Gugliemi</t>
  </si>
  <si>
    <t>Jack Nicholson, Morgan Freeman</t>
  </si>
  <si>
    <t>Two terminally ill men escape from a cancer ward and head off on a road trip with a wish list of to-dos before they die.</t>
  </si>
  <si>
    <t>Two terminally ill men escape</t>
  </si>
  <si>
    <t>tt0825236</t>
  </si>
  <si>
    <t>Sukkar banat</t>
  </si>
  <si>
    <t>France, Lebanon</t>
  </si>
  <si>
    <t>Nadine Labaki</t>
  </si>
  <si>
    <t>Nadine Labaki, Jihad Hojeily</t>
  </si>
  <si>
    <t>Nadine Labaki, Yasmine Al Massri, Joanna Moukarzel, Gis√®le Aouad, Adel Karam, Seham Haddad, Aziza Semaan, Fatmeh Safa, Dimitri Staneofski, Fadia Stella, Isma√Øl Antar, Cinderella Al Hajj, Daed Al Khoury, Farida Saleba, Jocelyne El Khoury</t>
  </si>
  <si>
    <t>Nadine Labaki, Yasmine Al Massri</t>
  </si>
  <si>
    <t>A romantic comedy centered on the daily lives of five Lebanese women living in Beirut.</t>
  </si>
  <si>
    <t>A romantic comedy centered on</t>
  </si>
  <si>
    <t>EUR 1300000</t>
  </si>
  <si>
    <t>tt0827503</t>
  </si>
  <si>
    <t>Hokkabaz</t>
  </si>
  <si>
    <t>Ali Taner Baltaci, Cem Yilmaz</t>
  </si>
  <si>
    <t>Cem Yilmaz, Mazhar Alanson, √ñzlem Tekin, Tuna Orhan, Tuncer Salman, Kemal Inci, G√ºrgen √ñz, Caner Alkaya, Ay√ße Abana, Bahtiyar Engin, Ozan Uygun, Onuryay Evrentan, Suat √ñnen, Selim Erdogan, Gamze Demirbilek</t>
  </si>
  <si>
    <t>Cem Yilmaz, Mazhar Alanson</t>
  </si>
  <si>
    <t>Failed magician Iskender decides to do a tour to save his career, but has to bring his grumpy and senile father along. The tour is quite unexpectedly interrupted when a bride actually disappears from the stage.</t>
  </si>
  <si>
    <t>Failed magician Iskender decides</t>
  </si>
  <si>
    <t>tt0829150</t>
  </si>
  <si>
    <t>Dracula Untold</t>
  </si>
  <si>
    <t>30/10/2014</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</si>
  <si>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</si>
  <si>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</si>
  <si>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</si>
  <si>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Luke Evans</t>
  </si>
  <si>
    <t>Luke Evans, Sarah Gadon</t>
  </si>
  <si>
    <t>As his kingdom is being threatened by the Turks, young prince Vlad Tepes must become a monster feared by his own people in order to obtain the power needed to protect his own family, and the families of his kingdom.</t>
  </si>
  <si>
    <t>As his kingdom is being threatened</t>
  </si>
  <si>
    <t>tt0829297</t>
  </si>
  <si>
    <t>Ten Inch Hero</t>
  </si>
  <si>
    <t>David Mackay</t>
  </si>
  <si>
    <t>Betsy Morris</t>
  </si>
  <si>
    <t>Elisabeth Harnois, Clea DuVall, Sean Patrick Flanery, Jensen Ackles, Danneel Ackles, Alice Krige, John Doe, Sean Wing, Adair Tishler, Jordan Belfi, Matt Barr, Peter Dennis, Judith Drake, Tony Daly, Jeff Kahn</t>
  </si>
  <si>
    <t>Elisabeth Harnois, Clea DuVall</t>
  </si>
  <si>
    <t>An artist gets a job at a beachside sandwich shop, where she hangs out with a techie, a flirt, a rocker, a hippie, and a Wiccan.</t>
  </si>
  <si>
    <t>An artist gets a job at a beachside</t>
  </si>
  <si>
    <t>tt0829459</t>
  </si>
  <si>
    <t>A Mighty Heart</t>
  </si>
  <si>
    <t>John Orloff, Mariane Pearl</t>
  </si>
  <si>
    <t>Dan Futterman, Angelina Jolie, Archie Panjabi, Mohammed Afzal, Mushtaq Khan, Daud Khan, Telal Saeed, Arif Khan, Tipu Taheer, Amit Dhawan, Saira Nasir Khan, Aliya Khan, Sarah Mone, Bushra Parwani, Zafar Karachiwala</t>
  </si>
  <si>
    <t>Dan Futterman</t>
  </si>
  <si>
    <t>Dan Futterman, Angelina Jolie</t>
  </si>
  <si>
    <t>Mariane Pearl embarks on a frantic search to locate her journalist husband, Daniel, when he goes missing in Pakistan.</t>
  </si>
  <si>
    <t>Mariane Pearl embarks on a frantic</t>
  </si>
  <si>
    <t>tt0829482</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</si>
  <si>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</si>
  <si>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</si>
  <si>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</si>
  <si>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</si>
  <si>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Jonah Hill</t>
  </si>
  <si>
    <t>Jonah Hill, Michael Cera</t>
  </si>
  <si>
    <t>Two co-dependent high school seniors are forced to deal with separation anxiety after their plan to stage a booze-soaked party goes awry.</t>
  </si>
  <si>
    <t>Two co-dependent high school seniors</t>
  </si>
  <si>
    <t>tt0830515</t>
  </si>
  <si>
    <t>Quantum of Solace</t>
  </si>
  <si>
    <t>Paul Haggis, Neal Purvis</t>
  </si>
  <si>
    <t>Daniel Craig, Olga Kurylenko, Mathieu Amalric, Judi Dench, Giancarlo Giannini, Gemma Arterton, Jeffrey Wright, David Harbour, Jesper Christensen, Anatole Taubman, Rory Kinnear, Tim Pigott-Smith, Joaqu√≠n Cosio, Fernando Guill√©n Cuervo, Jes√∫s Ochoa</t>
  </si>
  <si>
    <t>Daniel Craig, Olga Kurylenko</t>
  </si>
  <si>
    <t>James Bond descends into mystery as he tries to stop a mysterious organisation from eliminating a country's most valuable resource.</t>
  </si>
  <si>
    <t>James Bond descends into mystery</t>
  </si>
  <si>
    <t>tt0830558</t>
  </si>
  <si>
    <t>Gregory Wilson</t>
  </si>
  <si>
    <t>Daniel Farrands, Philip Nutman</t>
  </si>
  <si>
    <t>William Atherton, Blythe Auffarth, Blanche Baker, Kevin Chamberlin, Dean Faulkenberry, Gabrielle Howarth, Benjamin Ross Kaplan, Spenser Leigh, Daniel Manche, Mark Margolis, Graham Patrick Martin, Michael Nardella, Greg Northrop, Grant Show, Santo Silvestro</t>
  </si>
  <si>
    <t>William Atherton</t>
  </si>
  <si>
    <t>William Atherton, Blythe Auffarth</t>
  </si>
  <si>
    <t>Follows the unspeakable torture and abuses committed on a teenage girl in the care of her aunt and the boys who witness and fail to report the crime.</t>
  </si>
  <si>
    <t>Follows the unspeakable torture</t>
  </si>
  <si>
    <t>tt0831387</t>
  </si>
  <si>
    <t>Godzilla</t>
  </si>
  <si>
    <t>15/05/2014</t>
  </si>
  <si>
    <t>Gareth Edwards</t>
  </si>
  <si>
    <t>Ishir√¥ Honda, Takeo Murata</t>
  </si>
  <si>
    <t>Aaron Taylor-Johnson, CJ Adams, Ken Watanabe, Bryan Cranston, Elizabeth Olsen, Carson Bolde, Sally Hawkins, Juliette Binoche, David Strathairn, Richard T. Jones, Victor Rasuk, Patrick Sabongui, Jared Keeso, Luc Roderique, James Pizzinato</t>
  </si>
  <si>
    <t>Aaron Taylor-Johnson</t>
  </si>
  <si>
    <t>The world is beset by the appearance of monstrous creatures, but one of them may be the only one who can save humanity.</t>
  </si>
  <si>
    <t>The world is beset by the appearance</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</si>
  <si>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</si>
  <si>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</si>
  <si>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</si>
  <si>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</si>
  <si>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Joaquin Phoenix, Elle Fanning</t>
  </si>
  <si>
    <t>The lives of two families change forever after a fatal tragedy takes place on Reservation Road.</t>
  </si>
  <si>
    <t>The lives of two families change</t>
  </si>
  <si>
    <t>tt0831887</t>
  </si>
  <si>
    <t>The Spirit</t>
  </si>
  <si>
    <t>25/12/2008</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</si>
  <si>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</si>
  <si>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</si>
  <si>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</si>
  <si>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Jaime King</t>
  </si>
  <si>
    <t>Jaime King, Gabriel Macht</t>
  </si>
  <si>
    <t>Rookie cop Denny Colt returns from the beyond as The Spirit, a hero whose mission is to fight against the bad forces in Central City.</t>
  </si>
  <si>
    <t>Rookie cop Denny Colt returns</t>
  </si>
  <si>
    <t>tt0831888</t>
  </si>
  <si>
    <t>Tekkon kinkur√Æto</t>
  </si>
  <si>
    <t>23/12/2006</t>
  </si>
  <si>
    <t>Michael Arias</t>
  </si>
  <si>
    <t>Anthony Weintraub, Taiy√¥ Matsumoto</t>
  </si>
  <si>
    <t>Kazunari Ninomiya, Y√ª Aoi, Y√ªsuke Iseya, Kankur√¥ Kud√¥, Min Tanaka, Rokur√¥ Naya, Tomomichi Nishimura, Mugihito, Nao Ohmori, Yoshinori Okada, Kazuko Kurosawa, Tomoko Murakami, Miyuki Ohshima, Y√ªki Tamaki, Mayumi Yamaguchi</t>
  </si>
  <si>
    <t>Kazunari Ninomiya</t>
  </si>
  <si>
    <t>Kazunari Ninomiya, Y√ª Aoi</t>
  </si>
  <si>
    <t>2 boys defend Treasure Town. Yakuza try to take over and clear it for new development.</t>
  </si>
  <si>
    <t>2 boys defend Treasure Town. Yakuza</t>
  </si>
  <si>
    <t>tt0832266</t>
  </si>
  <si>
    <t>Definitely, Maybe</t>
  </si>
  <si>
    <t>Adam Brooks</t>
  </si>
  <si>
    <t>Ryan Reynolds, An Nguyen, Matthew Mason, Rick Derby, Sakina Jaffrey, Bob Wiltfong, Ryder Chasin, Fiona Lane, Dana Eskelson, Blake Benitez, Paulina Gerzon, Victoria Goldsmith, Ashtyn Greenstein, Ashley Grenier, Dylan Hartigan</t>
  </si>
  <si>
    <t>Ryan Reynolds, An Nguyen</t>
  </si>
  <si>
    <t>A political consultant tries to explain his impending divorce and past relationships to his 11-year-old daughter.</t>
  </si>
  <si>
    <t>A political consultant tries to</t>
  </si>
  <si>
    <t>tt0834001</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</si>
  <si>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</si>
  <si>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</si>
  <si>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</si>
  <si>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</si>
  <si>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Michael Sheen</t>
  </si>
  <si>
    <t>Michael Sheen, Bill Nighy</t>
  </si>
  <si>
    <t>An origins story centered on the centuries-old feud between the race of aristocratic vampires and their onetime slaves, the Lycans.</t>
  </si>
  <si>
    <t>An origins story centered on the</t>
  </si>
  <si>
    <t>tt0837106</t>
  </si>
  <si>
    <t>Arn: Tempelriddaren</t>
  </si>
  <si>
    <t>17/12/2007</t>
  </si>
  <si>
    <t>Sweden, UK, Denmark, Norway, Finland, Germany, Morocco</t>
  </si>
  <si>
    <t>Peter Flinth</t>
  </si>
  <si>
    <t>Joakim N√§tterqvist, Sofia Helin, Stellan Skarsg√•rd, Michael Nyqvist, Mirja Turestedt, Morgan Alling, Sven-Bertil Taube, Bibi Andersson, Fanny Risberg, Gustaf Skarsg√•rd, Simon Callow, Vincent Perez, Julia Dufvenius, Svante Martin, J√∏rgen Langhelle</t>
  </si>
  <si>
    <t>Joakim N√§tterqvist</t>
  </si>
  <si>
    <t>Joakim N√§tterqvist, Sofia Helin</t>
  </si>
  <si>
    <t>Arn, the son of a high-ranking Swedish nobleman is educated in a monastery and sent to the Holy Land as a knight templar to do penance for a forbidden love.</t>
  </si>
  <si>
    <t>Arn, the son of a high-ranking</t>
  </si>
  <si>
    <t>EUR 25000000</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</si>
  <si>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</si>
  <si>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</si>
  <si>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</si>
  <si>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</si>
  <si>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</si>
  <si>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Adam Sandler, Andy Samberg</t>
  </si>
  <si>
    <t>Dracula, who operates a high-end resort away from the human world, goes into overprotective mode when a boy discovers the resort and falls for the count's teenaged daughter.</t>
  </si>
  <si>
    <t>Dracula, who operates a high-end</t>
  </si>
  <si>
    <t>tt0837563</t>
  </si>
  <si>
    <t>Pet Sematary</t>
  </si>
  <si>
    <t>Kevin K√∂lsch, Dennis Widmyer</t>
  </si>
  <si>
    <t>Stephen King, Matt Greenberg</t>
  </si>
  <si>
    <t>Jason Clarke, Amy Seimetz, John Lithgow, Jet√© Laurence, Hugo Lavoie, Lucas Lavoie, Obssa Ahmed, Alyssa Brooke Levine, Maria Herrera, Frank Schorpion, Linda E. Smith, Sonia Maria Chirila, Naomi Frenette, Suzi Stingl, Kelly Lee</t>
  </si>
  <si>
    <t>Jason Clarke</t>
  </si>
  <si>
    <t>Jason Clarke, Amy Seimetz</t>
  </si>
  <si>
    <t>Dr. Louis Creed and his wife, Rachel, relocate from Boston to rural Maine with their two young children. The couple soon discover a mysterious burial ground hidden deep in the woods near their new home.</t>
  </si>
  <si>
    <t>Dr. Louis Creed and his wife,</t>
  </si>
  <si>
    <t>tt0838221</t>
  </si>
  <si>
    <t>The Darjeeling Limited</t>
  </si>
  <si>
    <t>Wes Anderson, Roman Coppola</t>
  </si>
  <si>
    <t>Owen Wilson, Adrien Brody, Jason Schwartzman, Amara Karan, Wallace Wolodarsky, Waris Ahluwalia, Irrfan Khan, Barbet Schroeder, Camilla Rutherford, Bill Murray, Anjelica Huston, A.P. Singh, Kumar Pallana, Dalpat Singh, Trudy Matthys</t>
  </si>
  <si>
    <t>Owen Wilson, Adrien Brody</t>
  </si>
  <si>
    <t>A year after their father's funeral, three brothers travel across India by train in an attempt to bond with each other.</t>
  </si>
  <si>
    <t>A year after their father's funeral,</t>
  </si>
  <si>
    <t>tt0838232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</si>
  <si>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</si>
  <si>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</si>
  <si>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t>
  </si>
  <si>
    <t>Steve Martin, Jean Reno</t>
  </si>
  <si>
    <t>Insp. Jacques Clouseau teams up with a squad of International detectives who are just as bumbling as he is. Their mission: Stop a globe-trotting thief who specializes in stealing historical artifacts.</t>
  </si>
  <si>
    <t>Insp. Jacques Clouseau teams up</t>
  </si>
  <si>
    <t>tt0838247</t>
  </si>
  <si>
    <t>After.Life</t>
  </si>
  <si>
    <t>26/08/2010</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</si>
  <si>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</si>
  <si>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</si>
  <si>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</si>
  <si>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Christina Ricci, Liam Neeson</t>
  </si>
  <si>
    <t>After a car accident, a young woman caught between life and death meets a funeral director who claims to have the gift of transitioning the dead into the afterlife.</t>
  </si>
  <si>
    <t>After a car accident, a young</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</si>
  <si>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</si>
  <si>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</si>
  <si>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</si>
  <si>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</si>
  <si>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Two aimless middle-aged losers</t>
  </si>
  <si>
    <t>tt0839980</t>
  </si>
  <si>
    <t>Semi-Pro</t>
  </si>
  <si>
    <t>Kent Alterman</t>
  </si>
  <si>
    <t>Scot Armstrong</t>
  </si>
  <si>
    <t>Will Ferrell, Woody Harrelson, Andr√© Benjamin, Maura Tierney, Andrew Daly, Will Arnett, Andy Richter, David Koechner, Rob Corddry, Matt Walsh, Jackie Earle Haley, DeRay Davis, Josh Braaten, Jay Phillips, Peter Cornell</t>
  </si>
  <si>
    <t>Will Ferrell, Woody Harrelson</t>
  </si>
  <si>
    <t>Jackie Moon, the owner-coach-player of the American Basketball Association's Flint Michigan Tropics, rallies his teammates to make their NBA dreams come true.</t>
  </si>
  <si>
    <t>Jackie Moon, the owner-coach-player</t>
  </si>
  <si>
    <t>tt0840322</t>
  </si>
  <si>
    <t>Forever Strong</t>
  </si>
  <si>
    <t>David Pliler, Dony West</t>
  </si>
  <si>
    <t>Gary Cole, Sean Astin, Neal McDonough, Sean Faris, Julie Warner, Penn Badgley, Eliot Schwartz, Michael J. Pagan, Nathan West, Max Kasch, Arielle Kebbel, Kepa Kruse, Junior Salt, Jeremy Earl, Larry Bagby</t>
  </si>
  <si>
    <t>Gary Cole</t>
  </si>
  <si>
    <t>Gary Cole, Sean Astin</t>
  </si>
  <si>
    <t>A rugby player is put up in a juvenile detention center. There he plays for the Highland Rugby team and ultimately plays against his father in the National Championships.</t>
  </si>
  <si>
    <t>A rugby player is put up in a</t>
  </si>
  <si>
    <t>tt0840361</t>
  </si>
  <si>
    <t>The Town</t>
  </si>
  <si>
    <t>Peter Craig, Ben Affleck</t>
  </si>
  <si>
    <t>Ben Affleck, Rebecca Hall, Jon Hamm, Jeremy Renner, Blake Lively, Slaine, Owen Burke, Titus Welliver, Pete Postlethwaite, Chris Cooper, Dennis McLaughlin, Corena Chase, Brian Scannell, Kerri Dunbar, Tony V.</t>
  </si>
  <si>
    <t>Ben Affleck, Rebecca Hall</t>
  </si>
  <si>
    <t>A longtime thief, planning his next job, tries to balance his feelings for a bank manager connected to an earlier heist, and a hell-bent F.B.I Agent looking to bring him and his crew down.</t>
  </si>
  <si>
    <t>A longtime thief, planning his</t>
  </si>
  <si>
    <t>tt0841044</t>
  </si>
  <si>
    <t>2 Days in Paris</t>
  </si>
  <si>
    <t>Julie Delpy</t>
  </si>
  <si>
    <t>Adam Goldberg, Julie Delpy, Daniel Br√ºhl, Marie Pillet, Albert Delpy, Alexia Landeau, Adan Jodorowsky, Alexandre Nahon, Charlotte Maury-Sentier, Vanessa Seward, Thibault De Lussy, Chick Ortega, Patrick Chupin, Antar Boudache, Ludovic Berthillot</t>
  </si>
  <si>
    <t>Adam Goldberg</t>
  </si>
  <si>
    <t>Adam Goldberg, Julie Delpy</t>
  </si>
  <si>
    <t>Marion and Jack try to rekindle their relationship with a visit to Paris, home of Marion's parents -- and several of her ex-boyfriends.</t>
  </si>
  <si>
    <t>Marion and Jack try to rekindle</t>
  </si>
  <si>
    <t>tt0841046</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</si>
  <si>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</si>
  <si>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</si>
  <si>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</si>
  <si>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Nat Faxon</t>
  </si>
  <si>
    <t>Nat Faxon, John C. Reilly</t>
  </si>
  <si>
    <t>Singer Dewey Cox overcomes adversity to become a musical legend.</t>
  </si>
  <si>
    <t>Singer Dewey Cox overcomes adversity</t>
  </si>
  <si>
    <t>tt0842926</t>
  </si>
  <si>
    <t>The Kids Are All Right</t>
  </si>
  <si>
    <t>Lisa Cholodenko, Stuart Blumberg</t>
  </si>
  <si>
    <t>Julianne Moore, Annette Bening, Mark Ruffalo, Mia Wasikowska, Josh Hutcherson, Yaya DaCosta, Kunal Sharma, Eddie Hassell, Zosia Mamet, Joaqu√≠n Garrido, Rebecca Lawrence Levy, Lisa Eisner, Eric Eisner, Sasha Spielberg, James MacDonald</t>
  </si>
  <si>
    <t>Julianne Moore, Annette Bening</t>
  </si>
  <si>
    <t>Two children conceived by artificial insemination bring their biological father into their non-traditional family life.</t>
  </si>
  <si>
    <t>Two children conceived by artificial</t>
  </si>
  <si>
    <t>tt0842929</t>
  </si>
  <si>
    <t>Paranoid Park</t>
  </si>
  <si>
    <t>Gus Van Sant, Blake Nelson</t>
  </si>
  <si>
    <t>Gabe Nevins, Daniel Liu, Jake Miller, Taylor Momsen, Lauren McKinney, Scott Patrick Green, John Michael Burrowes, Grace Carter, Jay 'Smay' Williamson, Christopher Doyle, Dillon Hines, Emma Nevins, Brad Peterson, Winfield Jackson, Joe Schweitzer</t>
  </si>
  <si>
    <t>Gabe Nevins</t>
  </si>
  <si>
    <t>Gabe Nevins, Daniel Liu</t>
  </si>
  <si>
    <t>A teenage skateboarder's life begins to fray after he is involved in the accidental death of a security guard.</t>
  </si>
  <si>
    <t>A teenage skateboarder's life</t>
  </si>
  <si>
    <t>tt0844286</t>
  </si>
  <si>
    <t>The Brothers Bloom</t>
  </si>
  <si>
    <t>Rachel Weisz, Adrien Brody, Mark Ruffalo, Rinko Kikuchi, Robbie Coltrane, Maximilian Schell, Ricky Jay, Zachary Gordon, Max Records, Andy Nyman, Noah Segan, Nora Zehetner, Ram Bergman, Craig Johnson, Dubravko Jovanovic</t>
  </si>
  <si>
    <t>Rachel Weisz</t>
  </si>
  <si>
    <t>Rachel Weisz, Adrien Brody</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</si>
  <si>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</si>
  <si>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Brothers Bloom are the best</t>
  </si>
  <si>
    <t>tt0844457</t>
  </si>
  <si>
    <t>Nordwand</t>
  </si>
  <si>
    <t>23/10/2008</t>
  </si>
  <si>
    <t>Germany, Austria, Switzerland</t>
  </si>
  <si>
    <t>Swiss German</t>
  </si>
  <si>
    <t>Philipp St√∂lzl</t>
  </si>
  <si>
    <t>Chris Silber, Philipp St√∂lzl</t>
  </si>
  <si>
    <t>Benno F√ºrmann, Johanna Wokalek, Florian Lukas, Simon Schwarz, Georg Friedrich, Ulrich Tukur, Erwin Steinhauer, Branko Samarovski, Petra Morz√©, Hanspeter M√ºller, Peter Zumstein, Martin Schick, Erni Mangold, Johannes Thanheiser, Arnd Schimkat</t>
  </si>
  <si>
    <t>Benno F√ºrmann</t>
  </si>
  <si>
    <t>Benno F√ºrmann, Johanna Wokalek</t>
  </si>
  <si>
    <t>Based on a true story, North Face is a survival drama film about a competition to climb the most dangerous rock face in the Alps. Set in 1936, as Nazi propaganda urges the nation's ...</t>
  </si>
  <si>
    <t>Based on a true story, North Face</t>
  </si>
  <si>
    <t>tt0844471</t>
  </si>
  <si>
    <t>Cloudy with a Chance of Meatballs</t>
  </si>
  <si>
    <t>Phil Lord, Christopher Miller</t>
  </si>
  <si>
    <t>Bill Hader, Anna Faris, James Caan, Andy Samberg, Bruce Campbell, Mr. T, Bobb'e J. Thompson, Benjamin Bratt, Neil Patrick Harris, Al Roker, Lauren Graham, Will Forte, Max Neuwirth, Peter Siragusa, Angela Shelton</t>
  </si>
  <si>
    <t>Bill Hader</t>
  </si>
  <si>
    <t>Bill Hader, Anna Faris</t>
  </si>
  <si>
    <t>A local scientist is often regarded as a failure until he invents a machine that can make food fall from the sky. But little does he know, that things are about to take a turn for the worst.</t>
  </si>
  <si>
    <t>A local scientist is often regarded</t>
  </si>
  <si>
    <t>tt0844479</t>
  </si>
  <si>
    <t>The Collector</t>
  </si>
  <si>
    <t>Marcus Dunstan</t>
  </si>
  <si>
    <t>William Prael, Diane Ayala Goldner, Juan Fern√°ndez, Josh Stewart, Michael Reilly Burke, Andrea Roth, Karley Scott Collins, Madeline Zima, Haley Pullos, Daniella Alonso, Patrick Rizzotti, Jayme Suzonne Riser, Krystal Mayo, Michele Diane Pate, Nicole Antranette Fisher</t>
  </si>
  <si>
    <t>William Prael</t>
  </si>
  <si>
    <t>William Prael, Diane Ayala Goldner</t>
  </si>
  <si>
    <t>Desperate to repay his debt to his ex-wife, an ex-con plots a heist at his new employer's country home, unaware that a second criminal has also targeted the property, and rigged it with a series of deadly traps.</t>
  </si>
  <si>
    <t>Desperate to repay his debt to</t>
  </si>
  <si>
    <t>tt0844671</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</si>
  <si>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</si>
  <si>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</si>
  <si>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</si>
  <si>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</si>
  <si>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Drake Bell, Andrew Lewis Caldwell</t>
  </si>
  <si>
    <t>A wild weekend is in store for three high school seniors who visit a local college campus as prospective freshmen.</t>
  </si>
  <si>
    <t>A wild weekend is in store for</t>
  </si>
  <si>
    <t>tt0844708</t>
  </si>
  <si>
    <t>The Last House on the Left</t>
  </si>
  <si>
    <t>13/03/2009</t>
  </si>
  <si>
    <t>Dennis Iliadis</t>
  </si>
  <si>
    <t>Adam Alleca, Carl Ellsworth</t>
  </si>
  <si>
    <t>Garret Dillahunt, Michael Bowen, Josh Coxx, Riki Lindhome, Aaron Paul, Sara Paxton, Monica Potter, Tony Goldwyn, Martha MacIsaac, Spencer Treat Clark, Usha Khan</t>
  </si>
  <si>
    <t>Garret Dillahunt</t>
  </si>
  <si>
    <t>Garret Dillahunt, Michael Bowen</t>
  </si>
  <si>
    <t>After kidnapping and brutally assaulting two young women, a gang unknowingly finds refuge at a vacation home belonging to the parents of one of the victims: a mother and father who devise an increasingly gruesome series of revenge tactics.</t>
  </si>
  <si>
    <t>After kidnapping and brutally</t>
  </si>
  <si>
    <t>tt0844993</t>
  </si>
  <si>
    <t>Hoodwinked Too! Hood vs. Evil</t>
  </si>
  <si>
    <t>29/04/2011</t>
  </si>
  <si>
    <t>Mike Disa</t>
  </si>
  <si>
    <t>Hayden Panettiere, Glenn Close, Patrick Warburton, Joan Cusack, David Ogden Stiers, Bill Hader, Amy Poehler, Cory Edwards, Martin Short, Brad Garrett, Andy Dick, David Alan Grier, Cheech Marin, Tommy Chong, Phil LaMarr</t>
  </si>
  <si>
    <t>Hayden Panettiere</t>
  </si>
  <si>
    <t>Hayden Panettiere, Glenn Close</t>
  </si>
  <si>
    <t>Red Riding Hood is training in the group of Sister Hoods, when she and the Wolf are called to examine the sudden mysterious disappearance of Hansel and Gretel.</t>
  </si>
  <si>
    <t>Red Riding Hood is training in</t>
  </si>
  <si>
    <t>tt0845046</t>
  </si>
  <si>
    <t>Son of Rambow</t>
  </si>
  <si>
    <t>Neil Dudgeon, Bill Milner, Jessica Hynes, Anna Wing, Will Poulter, Tallulah Evans, Emilie Chesnais, Paul Ritter, Finola McMahon, Rachel Mureatroyd, Taylor Richardson, Peter Robinson, Charlie Thrift, Jules Sitruk, Sam Kubrick-Finney</t>
  </si>
  <si>
    <t>Neil Dudgeon</t>
  </si>
  <si>
    <t>Neil Dudgeon, Bill Milner</t>
  </si>
  <si>
    <t>During a long English summer in the early 1980s, two schoolboys from differing backgrounds set out to make a film inspired by</t>
  </si>
  <si>
    <t>During a long English summer in</t>
  </si>
  <si>
    <t>tt0845448</t>
  </si>
  <si>
    <t>Dhamaal</t>
  </si>
  <si>
    <t>Indra Kumar</t>
  </si>
  <si>
    <t>Paritosh Painter, Paritosh Painter</t>
  </si>
  <si>
    <t>Sanjay Dutt, Riteish Deshmukh, Arshad Warsi, Javed Jaffrey, Aashish Chaudhary, Asrani, Sanjay Mishra, Vijay Raaz, Tiku Talsania, Vijay Patkar, Vinay Apte, Vishwajeet Soni, Suhasini Mulay, Manoj Pahwa, Kiku Sharda</t>
  </si>
  <si>
    <t>Sanjay Dutt, Riteish Deshmukh</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</si>
  <si>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</si>
  <si>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Four lazy slacker conmen buddies</t>
  </si>
  <si>
    <t>tt0848228</t>
  </si>
  <si>
    <t>The Avengers</t>
  </si>
  <si>
    <t>25/04/2012</t>
  </si>
  <si>
    <t>Joss Whedon, Zak Penn</t>
  </si>
  <si>
    <t>Robert Downey Jr., Chris Evans, Mark Ruffalo, Chris Hemsworth, Scarlett Johansson, Jeremy Renner, Tom Hiddleston, Clark Gregg, Cobie Smulders, Stellan Skarsg√•rd, Samuel L. Jackson, Gwyneth Paltrow, Paul Bettany, Alexis Denisof, Tina Benko</t>
  </si>
  <si>
    <t>Robert Downey Jr., Chris Evans</t>
  </si>
  <si>
    <t>Earth's mightiest heroes must come together and learn to fight as a team if they are going to stop the mischievous Loki and his alien army from enslaving humanity.</t>
  </si>
  <si>
    <t>Earth's mightiest heroes must</t>
  </si>
  <si>
    <t>tt0848537</t>
  </si>
  <si>
    <t>Epic</t>
  </si>
  <si>
    <t>23/05/2013</t>
  </si>
  <si>
    <t>Chris Wedge</t>
  </si>
  <si>
    <t>James V. Hart, William Joyce</t>
  </si>
  <si>
    <t>Blake Anderson, Aziz Ansari, Allison Bills, Jim Conroy, Todd Cummings, John DiMaggio, Troy Evans, Colin Farrell, Jason Fricchione, Judah Friedlander, Helen Hong, Josh Hutcherson, Kelly Keaton, Emma Kenney, Kyle Kinane</t>
  </si>
  <si>
    <t>Blake Anderson</t>
  </si>
  <si>
    <t>Blake Anderson, Aziz Ansari</t>
  </si>
  <si>
    <t>A teenager finds herself transported to a deep forest setting where a battle between the forces of good and the forces of evil is taking place. She bands together with a rag-tag group of characters in order to save their world -- and ours.</t>
  </si>
  <si>
    <t>A teenager finds herself transported</t>
  </si>
  <si>
    <t>tt0848557</t>
  </si>
  <si>
    <t>Diary of the Dead</t>
  </si>
  <si>
    <t>Todd Schroeder, Laura de Carteret, Amy Lalonde, Martin Roach, Joshua Close, Joe Dinicol, Michelle Morgan, Shawn Roberts, Philip Riccio, Tatiana Maslany, Daniel Kash, Chris Violette, Megan Park, Scott Wentworth, George Buza</t>
  </si>
  <si>
    <t>Todd Schroeder</t>
  </si>
  <si>
    <t>Todd Schroeder, Laura de Carteret</t>
  </si>
  <si>
    <t>A group of young film students run into real-life zombies while filming a horror movie of their own.</t>
  </si>
  <si>
    <t>A group of young film students</t>
  </si>
  <si>
    <t>tt0850253</t>
  </si>
  <si>
    <t>Battle in Seattle</t>
  </si>
  <si>
    <t>Stuart Townsend</t>
  </si>
  <si>
    <t>Andr√© Benjamin, Jennifer Carpenter, Isaach De Bankol√©, Woody Harrelson, Martin Henderson, Joshua Jackson, Ray Liotta, Tzi Ma, Ivana Milicevic, Connie Nielsen, Michelle Rodriguez, Rade Serbedzija, Channing Tatum, Charlize Theron, Christopher Jacot</t>
  </si>
  <si>
    <t>Andr√© Benjamin</t>
  </si>
  <si>
    <t>Andr√© Benjamin, Jennifer Carpenter</t>
  </si>
  <si>
    <t>Activists arrive in Seattle, Washington en masse to protest a meeting of the World Trade Organization. Riots and chaos ensue as demonstrators successfully stop the WTO meetings.</t>
  </si>
  <si>
    <t>Activists arrive in Seattle, Washington</t>
  </si>
  <si>
    <t>tt0851577</t>
  </si>
  <si>
    <t>Ostrov</t>
  </si>
  <si>
    <t>23/11/2006</t>
  </si>
  <si>
    <t>Pavel Lungin</t>
  </si>
  <si>
    <t>Dmitriy Sobolev</t>
  </si>
  <si>
    <t>Pyotr Mamonov, Viktor Sukhorukov, Dmitriy Dyuzhev, Yuriy Kuznetsov, Viktoriya Isakova, Nina Usatova, Yana Esipovich, Olga Demidova, Timofey Tribuntsev, Aleksey Zelensky, Grisha Stepunov, Sergey Burunov, B. Aleksandrov, Boris Pantyukhin, S. Gorozhanin</t>
  </si>
  <si>
    <t>Pyotr Mamonov</t>
  </si>
  <si>
    <t>Pyotr Mamonov, Viktor Sukhorukov</t>
  </si>
  <si>
    <t>Somewhere in Northern Russia in a small Russian Orthodox monastery lives an unusual man whose bizarre conduct confuses his fellow monks, while others who visit the island believe that the man has the power to heal, exorcise demons and foretell the future.</t>
  </si>
  <si>
    <t>Somewhere in Northern Russia in</t>
  </si>
  <si>
    <t>tt0851578</t>
  </si>
  <si>
    <t>Papurika</t>
  </si>
  <si>
    <t>Yasutaka Tsutsui, Seishi Minakami</t>
  </si>
  <si>
    <t>Megumi Hayashibara, T√¥ru Furuya, K√¥ichi Yamadera, Katsunosuke Hori, T√¥ru Emori, Akio √îtsuka, Hideyuki Tanaka, Satomi K√¥rogi, Daisuke Sakaguchi, Mitsuo Iwata, Rikako Aikawa, Shin'ichir√¥ √îta, Satoshi Kon, Yasutaka Tsutsui, Brian Beacock</t>
  </si>
  <si>
    <t>Megumi Hayashibara</t>
  </si>
  <si>
    <t>Megumi Hayashibara, T√¥ru Furuya</t>
  </si>
  <si>
    <t>When a machine that allows therapists to enter their patients' dreams is stolen, all Hell breaks loose. Only a young female therapist, Paprika, can stop it.</t>
  </si>
  <si>
    <t>When a machine that allows therapists</t>
  </si>
  <si>
    <t>JPY 300000000</t>
  </si>
  <si>
    <t>tt0852713</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</si>
  <si>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</si>
  <si>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</si>
  <si>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</si>
  <si>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Anna Faris, Colin Hanks</t>
  </si>
  <si>
    <t>After Playboy bunny Shelley is kicked out of the playboy mansion, she finds a job as the house mother for a sorority full of socially awkward girls.</t>
  </si>
  <si>
    <t>After Playboy bunny Shelley is</t>
  </si>
  <si>
    <t>tt0856288</t>
  </si>
  <si>
    <t>√Ä l'int√©rieur</t>
  </si>
  <si>
    <t>13/06/2007</t>
  </si>
  <si>
    <t>Alexandre Bustillo, Julien Maury</t>
  </si>
  <si>
    <t>Julien Maury, Alexandre Bustillo</t>
  </si>
  <si>
    <t>Alysson Paradis, Jean-Baptiste Tabourin, Claude Lul√©, Dominique Frot, Nathalie Roussel, Fran√ßois-R√©gis Marchasson, B√©atrice Dalle, Hyam Zaytoun, Tahar Rahim, Emmanuel Guez, Ludovic Berthillot, Emmanuel Lanzi, Nicolas Duvauchelle, Aymen Sa√Ødi</t>
  </si>
  <si>
    <t>Alysson Paradis</t>
  </si>
  <si>
    <t>Alysson Paradis, Jean-Baptiste Tabourin</t>
  </si>
  <si>
    <t>Four months after the death of her husband, a woman on the brink of motherhood is tormented in her home by a strange woman who wants her unborn baby.</t>
  </si>
  <si>
    <t>Four months after the death of</t>
  </si>
  <si>
    <t>EUR 2400000</t>
  </si>
  <si>
    <t>tt0857190</t>
  </si>
  <si>
    <t>The Sweeney</t>
  </si>
  <si>
    <t>Nick Love, John Hodge</t>
  </si>
  <si>
    <t>Ray Winstone, Plan B, Hayley Atwell, Steven Mackintosh, Paul Anderson, Alan Ford, Damian Lewis, Caroline Chikezie, Allen Leech, Ronnie Fox, Michael Wildman, Steven Waddington, Kevin Michaels, Kara Tointon, Tayo Walker-Allen</t>
  </si>
  <si>
    <t>Ray Winstone, Plan B</t>
  </si>
  <si>
    <t>A hardened detective in the Flying Squad of London's Metropolitan police. Based on the '70s UK TV show.</t>
  </si>
  <si>
    <t>A hardened detective in the Flying</t>
  </si>
  <si>
    <t>tt0857191</t>
  </si>
  <si>
    <t>The Visitor</t>
  </si>
  <si>
    <t>Richard Jenkins, Haaz Sleiman, Danai Gurira, Hiam Abbass, Marian Seldes, Maggie Moore, Michael Cumpsty, Bill McHenry, Richard Kind, Tzahi Moskovitz, Amir Arison, Neal Lerner, Ramon Fernandez, Frank Pando, Waleed Zuaiter</t>
  </si>
  <si>
    <t>Richard Jenkins</t>
  </si>
  <si>
    <t>Richard Jenkins, Haaz Sleiman</t>
  </si>
  <si>
    <t>A college professor travels to New York City to attend a conference and finds a young couple living in his apartment.</t>
  </si>
  <si>
    <t>A college professor travels to</t>
  </si>
  <si>
    <t>tt0857265</t>
  </si>
  <si>
    <t>Sleuth</t>
  </si>
  <si>
    <t>Anthony Shaffer, Harold Pinter</t>
  </si>
  <si>
    <t>Michael Caine, Jude Law, Harold Pinter</t>
  </si>
  <si>
    <t>Michael Caine, Jude Law</t>
  </si>
  <si>
    <t>On his sprawling country estate, an aging writer matches wits with the struggling actor who has stolen his wife's heart.</t>
  </si>
  <si>
    <t>On his sprawling country estate,</t>
  </si>
  <si>
    <t>tt0857376</t>
  </si>
  <si>
    <t>Gabriel</t>
  </si>
  <si>
    <t>15/11/2007</t>
  </si>
  <si>
    <t>Shane Abbess</t>
  </si>
  <si>
    <t>Matt Hylton Todd, Shane Abbess</t>
  </si>
  <si>
    <t>Andy Whitfield, Dwaine Stevenson, Samantha Noble, Michael Piccirilli, Jack Campbell, Erika Heynatz, Harry Pavlidis, Kevin Copeland, Matt Hylton Todd, Brendan Clearkin, Goran D. Kleut, Valentino del Toro, Amy Mathews, Paul Winchester, Richard Huggett</t>
  </si>
  <si>
    <t>Andy Whitfield</t>
  </si>
  <si>
    <t>Andy Whitfield, Dwaine Stevenson</t>
  </si>
  <si>
    <t>Gabriel the archangel fights to bring light back to purgatory - a place where darkness rules - and save the souls of the city's inhabitants.</t>
  </si>
  <si>
    <t>Gabriel the archangel fights to</t>
  </si>
  <si>
    <t>AUD 200000</t>
  </si>
  <si>
    <t>tt0858479</t>
  </si>
  <si>
    <t>Smart People</t>
  </si>
  <si>
    <t>Noam Murro</t>
  </si>
  <si>
    <t>Mark Poirier</t>
  </si>
  <si>
    <t>Dennis Quaid, Sarah Jessica Parker, Thomas Haden Church, Ellen Page, Ashton Holmes, Christine Lahti, Camille Mana, David Denman, Don Wadsworth, Robert Haley, Patrick Sebes, Kevin James Doyle, Paul Huber, Iva Jean Saraceni, Richard John Walters</t>
  </si>
  <si>
    <t>Dennis Quaid, Sarah Jessica Parker</t>
  </si>
  <si>
    <t>Into the life of a widowed professor comes a new love and an unexpected visit from his adopted brother.</t>
  </si>
  <si>
    <t>Into the life of a widowed professor</t>
  </si>
  <si>
    <t>tt0858486</t>
  </si>
  <si>
    <t>Terra</t>
  </si>
  <si>
    <t>Aristomenis Tsirbas</t>
  </si>
  <si>
    <t>Evan Spiliotopoulos, Aristomenis Tsirbas</t>
  </si>
  <si>
    <t>Chad Allen, Rosanna Arquette, Bill Birch, Brooke Bloom, Tom Connolly, Brian Cox, David Cross, Beverly D'Angelo, James Devoti, Chris Evans, James Garner, Danny Glover, Mark Hamill, Alec Holden, Masam Holden</t>
  </si>
  <si>
    <t>Chad Allen</t>
  </si>
  <si>
    <t>Chad Allen, Rosanna Arquette</t>
  </si>
  <si>
    <t>A peaceful alien planet faces annihilation, as the homeless remainder of the human race sets its eyes on Terra. Mala, a rebellious Terrian teenager, will do everything she can to stop it.</t>
  </si>
  <si>
    <t>A peaceful alien planet faces</t>
  </si>
  <si>
    <t>tt0859163</t>
  </si>
  <si>
    <t>The Mummy: Tomb of the Dragon Emperor</t>
  </si>
  <si>
    <t>USA, Germany, China, Canada</t>
  </si>
  <si>
    <t>Brendan Fraser, Jet Li, Maria Bello, John Hannah, Michelle Yeoh, Luke Ford, Isabella Leong, Anthony Chau-Sang Wong, Russell Wong, Liam Cunningham, David Calder, Jessey Meng, Tian Liang, Albert Kwan, Jing Wu</t>
  </si>
  <si>
    <t>Brendan Fraser, Jet Li</t>
  </si>
  <si>
    <t>In the Far East, Alex O'Connell, the son of famed mummy fighters Rick and Evy O'Connell, unearths the mummy of the first Emperor of Qin -- a shape-shifting entity cursed by a witch centuries ago.</t>
  </si>
  <si>
    <t>In the Far East, Alex O'Connell,</t>
  </si>
  <si>
    <t>tt0859635</t>
  </si>
  <si>
    <t>Super Troopers 2</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</si>
  <si>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</si>
  <si>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</si>
  <si>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When a border dispute arises between</t>
  </si>
  <si>
    <t>tt0860906</t>
  </si>
  <si>
    <t>Evangerion shin gekij√¥ban: Ha</t>
  </si>
  <si>
    <t>Masayuki, Kazuya Tsurumaki</t>
  </si>
  <si>
    <t>Hideaki Anno</t>
  </si>
  <si>
    <t>Kotono Mitsuishi, Megumi Ogata, Megumi Hayashibara, Y√ªko Miyamura, Fumihiko Tachiki, Yuriko Yamaguchi, Maaya Sakamoto, Miki Nagasawa, K√¥ichi Yamadera, Motomu Kiyokawa, Hiro Y√ªki, Takehito Koyasu, Tetsuya Iwanaga, Tomokazu Seki, Mugihito</t>
  </si>
  <si>
    <t>Kotono Mitsuishi</t>
  </si>
  <si>
    <t>Kotono Mitsuishi, Megumi Ogata</t>
  </si>
  <si>
    <t>Under constant attack by Angels, NERV introduces two new pilots: the mysterious Makinami Mari Illustrous and the intense Asuka Langley Shikinami. Parallel to the incursion, Gendo Ikari and ...</t>
  </si>
  <si>
    <t>Under constant attack by Angels,</t>
  </si>
  <si>
    <t>tt0861689</t>
  </si>
  <si>
    <t>Blindness</t>
  </si>
  <si>
    <t>Brazil, Canada, Japan, UK, Italy</t>
  </si>
  <si>
    <t>Jos√© Saramago, Don McKellar</t>
  </si>
  <si>
    <t>Y√ªsuke Iseya, Jason Bermingham, Eduardo Semerjian, Don McKellar, Ci√ßa Meirelles, Ant√¥nio Fragoso, Lilian Blanc, Douglas Silva, Daniel Zettel, Yoshino Kimura, Joe Pingue, Susan Coyne, Fabiana Gugli, Mitchell Nye, Danny Glover</t>
  </si>
  <si>
    <t>Y√ªsuke Iseya, Jason Bermingham</t>
  </si>
  <si>
    <t>A city is ravaged by an epidemic of instant white blindness.</t>
  </si>
  <si>
    <t>A city is ravaged by an epidemic</t>
  </si>
  <si>
    <t>tt0861739</t>
  </si>
  <si>
    <t>Tropa de Elite</t>
  </si>
  <si>
    <t>Brazil, USA, Argentina</t>
  </si>
  <si>
    <t>Jos√© Padilha</t>
  </si>
  <si>
    <t>Andr√© Batista, Br√°ulio Mantovani</t>
  </si>
  <si>
    <t>Wagner Moura, Andr√© Ramiro, Caio Junqueira, Milhem Cortaz, Fernanda Machado, Maria Ribeiro, Paulo Vilela, Fernanda de Freitas, Andr√© Di Mauro, F√°bio Lago, Erick Oliveira, Patrick Santos, Rafael d'Avila, Roberta Santiago, Emerson Gomes</t>
  </si>
  <si>
    <t>Wagner Moura</t>
  </si>
  <si>
    <t>Wagner Moura, Andr√© Ramiro</t>
  </si>
  <si>
    <t>In 1997 Rio de Janeiro, Captain Nascimento has to find a substitute for his position while trying to take down drug dealers and criminals before the Pope visits.</t>
  </si>
  <si>
    <t>In 1997 Rio de Janeiro, Captain</t>
  </si>
  <si>
    <t>tt0862467</t>
  </si>
  <si>
    <t>Valhalla Rising</t>
  </si>
  <si>
    <t>31/03/2010</t>
  </si>
  <si>
    <t>Nicolas Winding Refn, Roy Jacobsen</t>
  </si>
  <si>
    <t>Mads Mikkelsen, Alexander Morton, Stewart Porter, Maarten Stevenson, Matthew Zajac, Gordon Brown, Gary McCormack, Andrew Flanagan, James Ramsey, Gary Lewis, Jamie Sives, Ewan Stewart, Rony Bridges, Robert Harrison, Andy Nicolson</t>
  </si>
  <si>
    <t>Mads Mikkelsen, Alexander Morton</t>
  </si>
  <si>
    <t>Forced for some time to be a fighting slave, a pagan warrior escapes his captors with a boy and joins a group of Crusaders on their quest to the Holy Land.</t>
  </si>
  <si>
    <t>Forced for some time to be a fighting</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</si>
  <si>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</si>
  <si>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</si>
  <si>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</si>
  <si>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</si>
  <si>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Amy Adams, Emily Blunt</t>
  </si>
  <si>
    <t>In order to raise the tuition to send her young son to private school, a mom starts an unusual business -- a biohazard removal/crime scene clean-up service -- with her unreliable sister.</t>
  </si>
  <si>
    <t>In order to raise the tuition</t>
  </si>
  <si>
    <t>tt0862856</t>
  </si>
  <si>
    <t>Trick 'r Treat</t>
  </si>
  <si>
    <t>27/11/2015</t>
  </si>
  <si>
    <t>Michael Dougherty</t>
  </si>
  <si>
    <t>Dylan Baker, Rochelle Aytes, Quinn Lord, Lauren Lee Smith, Moneca Delain, Tahmoh Penikett, Brett Kelly, Britt McKillip, Isabelle Deluce, Jean-Luc Bilodeau, Alberto Ghisi, Samm Todd, Anna Paquin, Brian Cox, Leslie Bibb</t>
  </si>
  <si>
    <t>Dylan Baker</t>
  </si>
  <si>
    <t>Dylan Baker, Rochelle Aytes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</si>
  <si>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</si>
  <si>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Five interwoven stories that occur</t>
  </si>
  <si>
    <t>tt0864761</t>
  </si>
  <si>
    <t>The Duchess</t>
  </si>
  <si>
    <t>23/12/2008</t>
  </si>
  <si>
    <t>UK, Italy, France, USA</t>
  </si>
  <si>
    <t>Saul Dibb</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</si>
  <si>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</si>
  <si>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</si>
  <si>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Keira Knightley, Ralph Fiennes</t>
  </si>
  <si>
    <t>A chronicle of the life of 18th-century aristocrat Georgiana, Duchess of Devonshire, who was reviled for her extravagant political and personal life.</t>
  </si>
  <si>
    <t>A chronicle of the life of 18th-century</t>
  </si>
  <si>
    <t>GBP 13500000</t>
  </si>
  <si>
    <t>tt0864835</t>
  </si>
  <si>
    <t>Mr. Peabody &amp; Sherman</t>
  </si>
  <si>
    <t>13/03/2014</t>
  </si>
  <si>
    <t>Jay Ward, Craig Wright</t>
  </si>
  <si>
    <t>Ty Burrell, Max Charles, Lauri Fraser, Guillaume Aretos, Pat Musick, Ariel Winter, Karan Brar, Joshua Rush, Stephen Tobolowsky, Allison Janney, Dennis Haysbert, Stephen Colbert, Leslie Mann, Zach Callison, Steve Valentine</t>
  </si>
  <si>
    <t>Ty Burrell</t>
  </si>
  <si>
    <t>Ty Burrell, Max Charles</t>
  </si>
  <si>
    <t>The time-travelling adventures of an advanced canine and his adopted son, as they endeavor to fix a time rift they created.</t>
  </si>
  <si>
    <t>The time-travelling adventures</t>
  </si>
  <si>
    <t>tt0865554</t>
  </si>
  <si>
    <t>The Informers</t>
  </si>
  <si>
    <t>Bret Easton Ellis, Nicholas Jarecki</t>
  </si>
  <si>
    <t>Jon Foster, Austin Nichols, Amber Heard, Lou Taylor Pucci, Fernando Consagra, Aaron Himelstein, Mel Raido, Rhys Ifans, Germ√°n Tripel, Billy Bob Thornton, Kim Basinger, Winona Ryder, Brad Renfro, Suzanne Ford, Cameron Goodman</t>
  </si>
  <si>
    <t>Jon Foster, Austin Nichols</t>
  </si>
  <si>
    <t>One week in L.A. in 1983, featuring movie executives, rock stars, a vampire and other morally challenged characters in adventures laced with sex, drugs and violence.</t>
  </si>
  <si>
    <t>One week in L.A. in 1983, featuring</t>
  </si>
  <si>
    <t>tt0865556</t>
  </si>
  <si>
    <t>The Forbidden Kingdom</t>
  </si>
  <si>
    <t>Jet Li, Michael Angarano, Jackie Chan, Juana Collignon, Morgan Benoit, Jack Posobiec, Thomas McDonell, Zhi Ma Gui, Shen Shou He, Bin Jiang, Shaohua Yang, Yu Yuan Zeng, Deshun Wang, XiaoLi Liu, Collin Chou</t>
  </si>
  <si>
    <t>Jet Li, Michael Angarano</t>
  </si>
  <si>
    <t>A discovery made by a kung fu obsessed American teen sends him on an adventure to China, where he joins up with a band of martial arts warriors in order to free the imprisoned Monkey King.</t>
  </si>
  <si>
    <t>A discovery made by a kung fu</t>
  </si>
  <si>
    <t>tt0865559</t>
  </si>
  <si>
    <t>My Life in Ruins</t>
  </si>
  <si>
    <t>Mike Reiss</t>
  </si>
  <si>
    <t>Nia Vardalos, Richard Dreyfuss, Alexis Georgoulis, Alistair McGowan, Harland Williams, Rachel Dratch, Caroline Goodall, Ian Ogilvy, Sophie Stuckey, Mar√≠a Botto, Mar√≠a Ad√°nez, Brian Palermo, Jareb Dauplaise, Simon Gleeson, Natalie O'Donnell</t>
  </si>
  <si>
    <t>Nia Vardalos, Richard Dreyfuss</t>
  </si>
  <si>
    <t>A disgruntled tour guide in Greece gains an unexpected new outlook on life thanks to one of the people on what she intends to be her last tour.</t>
  </si>
  <si>
    <t>A disgruntled tour guide in Greece</t>
  </si>
  <si>
    <t>tt0866437</t>
  </si>
  <si>
    <t>The Jane Austen Book Club</t>
  </si>
  <si>
    <t>Robin Swicord</t>
  </si>
  <si>
    <t>Robin Swicord, Karen Joy Fowler</t>
  </si>
  <si>
    <t>Maria Bello, Emily Blunt, Kathy Baker, Amy Brenneman, Maggie Grace, Jimmy Smits, Ed Brigadier, Kevin Zegers, Marc Blucas, Catherine Schreiber, Ned Hosford, Hugh Dancy, Messy Stench, Chris Burket, Parisa Fitz-Henley</t>
  </si>
  <si>
    <t>Maria Bello, Emily Blunt</t>
  </si>
  <si>
    <t>Six Californians start a club to discuss the works of Jane Austen, only to find their relationships -- both old and new -- begin to resemble 21st century versions of her novels.</t>
  </si>
  <si>
    <t>Six Californians start a club</t>
  </si>
  <si>
    <t>tt0866439</t>
  </si>
  <si>
    <t>Made of Honor</t>
  </si>
  <si>
    <t>Paul Weiland</t>
  </si>
  <si>
    <t>Adam Sztykiel, Deborah Kaplan</t>
  </si>
  <si>
    <t>Patrick Dempsey, Michelle Monaghan, Kevin McKidd, Kadeem Hardison, Chris Messina, Richmond Arquette, Busy Philipps, Whitney Cummings, Emily Nelson, Kathleen Quinlan, Selma Stern, Sydney Pollack, James Sikking, Kevin Sussman, Beau Garrett</t>
  </si>
  <si>
    <t>Patrick Dempsey</t>
  </si>
  <si>
    <t>Patrick Dempsey, Michelle Monaghan</t>
  </si>
  <si>
    <t>A guy in love with an engaged woman tries to win her over after she asks him to be her maid of honor.</t>
  </si>
  <si>
    <t>A guy in love with an engaged</t>
  </si>
  <si>
    <t>tt0869994</t>
  </si>
  <si>
    <t>Paris</t>
  </si>
  <si>
    <t>Fabrice Luchini, Romain Duris, Joffrey Platel, M√©lanie Laurent, Karin Viard, Albert Dupontel, Zinedine Soualem, Annelise Hesme, Audrey Marnay, Xavier Robic, Farida Khelfa, Suzanne Von Aichinger, Marco Prince, Fran√ßois Cluzet, Juliette Binoche</t>
  </si>
  <si>
    <t>Fabrice Luchini</t>
  </si>
  <si>
    <t>Fabrice Luchini, Romain Duris</t>
  </si>
  <si>
    <t>A ex-dancer has a heart problem and even with a transplant, he may still only have a few months to live. Time's spent looking at people/life in Paris from his balcony. His single mom sister moves in with her 3 kids to look after him.</t>
  </si>
  <si>
    <t>A ex-dancer has a heart problem</t>
  </si>
  <si>
    <t>tt0870090</t>
  </si>
  <si>
    <t>Cidade dos Homens</t>
  </si>
  <si>
    <t>Paulo Morelli</t>
  </si>
  <si>
    <t>Elena Soarez, Roberto Moreira</t>
  </si>
  <si>
    <t>Douglas Silva, Darlan Cunha, Jonathan Haagensen, Rodrigo dos Santos, Camila Monteiro, Naima Silva, Eduardo 'BR' Piranha, Luciano Vidigal, Pedro Henrique, V√≠tor Oliveira, Vin√≠cius Oliveira, Rafaela Santos, F√°bio Lago, Claudio Jaborandy, Babu Santana</t>
  </si>
  <si>
    <t>Douglas Silva</t>
  </si>
  <si>
    <t>Douglas Silva, Darlan Cunha</t>
  </si>
  <si>
    <t>Best buddies Acerola and Laranjinha, about to turn 18, discover things about their missing fathers' pasts which will shatter their solid friendship, in the middle of a war between rival drug gangs from Rio's favelas.</t>
  </si>
  <si>
    <t>Best buddies Acerola and Laranjinha,</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</si>
  <si>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</si>
  <si>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</si>
  <si>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</si>
  <si>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</si>
  <si>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Frank Langella</t>
  </si>
  <si>
    <t>Frank Langella, Michael Sheen</t>
  </si>
  <si>
    <t>A dramatic retelling of the post-Watergate television interviews between British talk-show host</t>
  </si>
  <si>
    <t>A dramatic retelling of the post-Watergate</t>
  </si>
  <si>
    <t>tt0870984</t>
  </si>
  <si>
    <t>Antichrist</t>
  </si>
  <si>
    <t>Denmark, Germany, France, Sweden, Italy, Poland</t>
  </si>
  <si>
    <t>Willem Dafoe, Charlotte Gainsbourg, Storm Acheche Sahlstr√∏m</t>
  </si>
  <si>
    <t>Willem Dafoe, Charlotte Gainsbourg</t>
  </si>
  <si>
    <t>A grieving couple retreat to their cabin in the woods, hoping to repair their broken hearts and troubled marriage, but nature takes its course and things go from bad to worse.</t>
  </si>
  <si>
    <t>A grieving couple retreat to their</t>
  </si>
  <si>
    <t>tt0871426</t>
  </si>
  <si>
    <t>Baby Mama</t>
  </si>
  <si>
    <t>24/07/2009</t>
  </si>
  <si>
    <t>Michael McCullers</t>
  </si>
  <si>
    <t>Amy Poehler, Tina Fey, Greg Kinnear, Dax Shepard, Romany Malco, Sigourney Weaver, Steve Martin, Maura Tierney, Stephen Mailer, Holland Taylor, James Rebhorn, Denis O'Hare, Kevin Collins, Will Forte, Fred Armisen</t>
  </si>
  <si>
    <t>Amy Poehler</t>
  </si>
  <si>
    <t>Amy Poehler, Tina Fey</t>
  </si>
  <si>
    <t>A successful, single businesswoman who dreams of having a baby discovers she is infertile and hires a working class woman to be her unlikely surrogate.</t>
  </si>
  <si>
    <t>A successful, single businesswoman</t>
  </si>
  <si>
    <t>tt0871510</t>
  </si>
  <si>
    <t>Chak De! India</t>
  </si>
  <si>
    <t>Shimit Amin</t>
  </si>
  <si>
    <t>Jaideep Sahni, Jaideep Sahni</t>
  </si>
  <si>
    <t>Shah Rukh Khan, Vidya Malvade, Sagarika Ghatge, Shilpa Shukla, Arya Menon, Seema Azmi, Nisha Nair, Sandia Furtado, Masochon V. Zimik, Kimi Laldawla, Chitrashi Rawat, Shubhi Mehta, Anaitha Nair, Tanya Abrol, Kimberly Miranda</t>
  </si>
  <si>
    <t>Shah Rukh Khan, Vidya Malvade</t>
  </si>
  <si>
    <t>Kabir Khan is the coach of the Indian Women's National Hockey Team and his dream is to make his all girls team emerge victorious against all odds.</t>
  </si>
  <si>
    <t>Kabir Khan is the coach of the</t>
  </si>
  <si>
    <t>tt0872230</t>
  </si>
  <si>
    <t>My Soul to Take</t>
  </si>
  <si>
    <t>Max Thieriot, John Magaro, Denzel Whitaker, Zena Grey, Nick Lashaway, Paulina Olszynski, Jeremy Chu, Emily Meade, Ra√∫l Esparza, Jessica Hecht, Frank Grillo, Danai Gurira, Harris Yulin, Shareeka Epps, Elena Hurst</t>
  </si>
  <si>
    <t>Max Thieriot</t>
  </si>
  <si>
    <t>Max Thieriot, John Magaro</t>
  </si>
  <si>
    <t>A serial killer returns to his hometown to stalk seven children who share the same birthday as the date he was allegedly put to rest.</t>
  </si>
  <si>
    <t>A serial killer returns to his</t>
  </si>
  <si>
    <t>tt0873886</t>
  </si>
  <si>
    <t>Red State</t>
  </si>
  <si>
    <t>Michael Angarano, Deborah Aquila, Nicholas Braun, Ronnie Connell, Kaylee DeFer, Joey Figueroa, Kyle Gallner, Anna Gunn, Matt Jones, John Lacy, Catherine McCord, Alexa Nikolas, Stephen Root, Cooper Thornton, Betty Aberlin</t>
  </si>
  <si>
    <t>Michael Angarano, Deborah Aquila</t>
  </si>
  <si>
    <t>Set in Middle America, a group of teens receive an online invitation for sex, though they soon encounter fundamentalists with a much more sinister agenda.</t>
  </si>
  <si>
    <t>Set in Middle America, a group</t>
  </si>
  <si>
    <t>tt0875034</t>
  </si>
  <si>
    <t>Nine</t>
  </si>
  <si>
    <t>22/01/2010</t>
  </si>
  <si>
    <t>Michael Tolkin, Anthony Minghella</t>
  </si>
  <si>
    <t>Daniel Day-Lewis, Sandro Dori, Nicole Kidman, Marion Cotillard, Pen√©lope Cruz, Judi Dench, Sophia Loren, Kate Hudson, Fergie, Ricky Tognazzi, Giuseppe Cederna, Elio Germano, Roberto Nobile, Andrea Di Stefano, Romina Carancini</t>
  </si>
  <si>
    <t>Daniel Day-Lewis, Sandro Dori</t>
  </si>
  <si>
    <t>Famous film director Guido Contini struggles to find harmony in his professional and personal lives, as he engages in dramatic relationships with his wife, his mistress, his muse, his agent, and his mother.</t>
  </si>
  <si>
    <t>Famous film director Guido Contini</t>
  </si>
  <si>
    <t>tt0875113</t>
  </si>
  <si>
    <t>99 francs</t>
  </si>
  <si>
    <t>26/09/2007</t>
  </si>
  <si>
    <t>Nicolas Charlet, Bruno Lavaine</t>
  </si>
  <si>
    <t>Jean Dujardin, Jocelyn Quivrin, Patrick Mille, Vahina Giocante, Elisa Tovati, Nicolas Mari√©, Dominique Bettenfeld, Antoine Basler, Fosco Perinti, Cendrine Orcier, Dan Herzberg, Ars√®ne Mosca, Niels Dubost, Aur√©lie Boquien, Mathis Jamet</t>
  </si>
  <si>
    <t>Jean Dujardin, Jocelyn Quivrin</t>
  </si>
  <si>
    <t>The life of Octave Parango, a flamboyant ad designer, filled with success, satire, misery and love.</t>
  </si>
  <si>
    <t>The life of Octave Parango, a</t>
  </si>
  <si>
    <t>EUR 12447638</t>
  </si>
  <si>
    <t>tt0875595</t>
  </si>
  <si>
    <t>Kader</t>
  </si>
  <si>
    <t>Turkey, Greece</t>
  </si>
  <si>
    <t>Zeki Demirkubuz</t>
  </si>
  <si>
    <t>Ufuk Bayraktar, Vildan Atasever, Engin Aky√ºrek, M√ºge Ulusoy, Mustafa Uzunyilmaz, Settar Tanri√∂gen, Erkan Can, G√∂n√ºl √áalgan, Ozan Bilen, G√ºzin Alkan, Hikmet Demir, √áaglar √áorumlu, M√ºfit Aytekin, Apo Demirkubuz, Huseyin Amasyali</t>
  </si>
  <si>
    <t>Ufuk Bayraktar</t>
  </si>
  <si>
    <t>Ufuk Bayraktar, Vildan Atasever</t>
  </si>
  <si>
    <t>Bekir loves Ugur, who loves Zagor, who loves to commit crimes.</t>
  </si>
  <si>
    <t>Bekir loves Ugur, who loves Zagor,</t>
  </si>
  <si>
    <t>tt0876563</t>
  </si>
  <si>
    <t>Gake no ue no Ponyo</t>
  </si>
  <si>
    <t>20/03/2009</t>
  </si>
  <si>
    <t>Tomoko Yamaguchi, Kazushige Nagashima, Y√ªki Amami, George Tokoro, Yuria Nara, Hiroki Doi, Rumi Hiiragi, Akiko Yano, Kazuko Yoshiyuki, Tomoko Naraoka, Shin'ichi Hatori, Tokie Hidari, Eimi Hiraoka, Nozomi Ohashi, Akihiko Ishizumi</t>
  </si>
  <si>
    <t>Tomoko Yamaguchi</t>
  </si>
  <si>
    <t>Tomoko Yamaguchi, Kazushige Nagashima</t>
  </si>
  <si>
    <t>A five-year-old boy develops a relationship with Ponyo, a young goldfish princess who longs to become a human after falling in love with him.</t>
  </si>
  <si>
    <t>A five-year-old boy develops a</t>
  </si>
  <si>
    <t>tt0878695</t>
  </si>
  <si>
    <t>Murder Party</t>
  </si>
  <si>
    <t>21/01/2007</t>
  </si>
  <si>
    <t>Jeremy Saulnier</t>
  </si>
  <si>
    <t>Chris Sharp, Kate Porterfield, Tess Porterfield Lovell, Puff Snooty, Damon Lindsay, Macon Blair, Stacy Rock, Skei Saulnier, Paul Goldblatt, William Lacey, Sandy Barnett, Bill Tangradi, Sampson Saulnier, Beryl Guceri, Michael Clomegah</t>
  </si>
  <si>
    <t>Chris Sharp</t>
  </si>
  <si>
    <t>Chris Sharp, Kate Porterfield</t>
  </si>
  <si>
    <t>A random invitation to a Halloween party leads a man into the hands of a rogue collective intent on murdering him for the sake of their art, sparking a bloodbath of mishap, mayhem and hilarity.</t>
  </si>
  <si>
    <t>A random invitation to a Halloween</t>
  </si>
  <si>
    <t>tt0878804</t>
  </si>
  <si>
    <t>The Blind Side</t>
  </si>
  <si>
    <t>John Lee Hancock, Michael Lewis</t>
  </si>
  <si>
    <t>Sandra Bullock, Tim McGraw, Quinton Aaron, Jae Head, Lily Collins, Ray McKinnon, Kim Dickens, Adriane Lenox, Kathy Bates, Catherine Dyer, Andy Stahl, Tom Nowicki, Libby Whittemore, Brian Hollan, Melody Weintraub</t>
  </si>
  <si>
    <t>Sandra Bullock, Tim McGraw</t>
  </si>
  <si>
    <t>The story of Michael Oher, a homeless and traumatized boy who became an All-American football player and first-round NFL draft pick with the help of a caring woman and her family.</t>
  </si>
  <si>
    <t>The story of Michael Oher, a homeless</t>
  </si>
  <si>
    <t>tt0878835</t>
  </si>
  <si>
    <t>Please Give</t>
  </si>
  <si>
    <t>Rebecca Hall, Elizabeth Keener, Elise Ivy, Catherine Keener, Josh Pais, Sarah Steele, Ann Morgan Guilbert, Amanda Peet, Oliver Platt, Griffin Frazen, Reggie Austin, Scott Cohen, Paul Sparks, Lois Smith, Thomas Ian Nicholas</t>
  </si>
  <si>
    <t>Rebecca Hall, Elizabeth Keener</t>
  </si>
  <si>
    <t>In New York City, a husband and wife butt heads with the granddaughters of the elderly woman who lives in the apartment the couple owns.</t>
  </si>
  <si>
    <t>In New York City, a husband and</t>
  </si>
  <si>
    <t>tt0879843</t>
  </si>
  <si>
    <t>Katyn</t>
  </si>
  <si>
    <t>Poland</t>
  </si>
  <si>
    <t>Andrzej Wajda</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</si>
  <si>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</si>
  <si>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Assb√∂ck, Waldemar Barwinski</t>
  </si>
  <si>
    <t>Andrzej Chyra</t>
  </si>
  <si>
    <t>Andrzej Chyra, Maja Ostaszewska</t>
  </si>
  <si>
    <t>An examination of the Soviet slaughter of thousands of Polish officers and citizens in the Katyn forest in 1940.</t>
  </si>
  <si>
    <t>An examination of the Soviet slaughter</t>
  </si>
  <si>
    <t>tt0879870</t>
  </si>
  <si>
    <t>Eat Pray Love</t>
  </si>
  <si>
    <t>17/09/2010</t>
  </si>
  <si>
    <t>Ryan Murphy, Jennifer Salt</t>
  </si>
  <si>
    <t>Julia Roberts, I. Gusti Ayu Puspawati, Hadi Subiyanto, Billy Crudup, Viola Davis, A. Jay Radcliff, Mike O'Malley, Ashlie Atkinson, James Franco, Lisa Roberts Gillan, Ryan O'Nan, Gita Reddy, Dwayne Clark, Jen Kwok, Mary Testa</t>
  </si>
  <si>
    <t>Julia Roberts, I. Gusti Ayu Puspawati</t>
  </si>
  <si>
    <t>A married woman realizes how unhappy her marriage really is, and that her life needs to go in a different direction. After a painful divorce, she takes off on a round-the-world journey to "find herself".</t>
  </si>
  <si>
    <t>A married woman realizes how unhappy</t>
  </si>
  <si>
    <t>tt0880502</t>
  </si>
  <si>
    <t>Auf der anderen Seite</t>
  </si>
  <si>
    <t>27/09/2007</t>
  </si>
  <si>
    <t>Germany, Turkey, Italy</t>
  </si>
  <si>
    <t>Baki Davrak, Nurg√ºl Yesil√ßay, Tuncel Kurtiz, Nursel K√∂se, Patrycia Ziolkowska, Hanna Schygulla, Idil √úner, Erkan Can, Turgay Tan√ºlk√º, Elcim Eroglu, Nurten G√ºner, Asuman Altinay, G√∂khan Kira√ß, Nejat Isler, Lars Rudolph</t>
  </si>
  <si>
    <t>Baki Davrak</t>
  </si>
  <si>
    <t>Baki Davrak, Nurg√ºl Yesil√ßay</t>
  </si>
  <si>
    <t>A Turkish man travels to Istanbul to find the daughter of his father's former girlfriend.</t>
  </si>
  <si>
    <t>A Turkish man travels to Istanbul</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</si>
  <si>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</si>
  <si>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</si>
  <si>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</si>
  <si>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</si>
  <si>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Diane Lane, Billy Burke</t>
  </si>
  <si>
    <t>FBI agent Jennifer Marsh is tasked with hunting down a seemingly untraceable serial killer who posts live videos of his victims on the Internet. As time runs out, the cat and mouse chase becomes more personal.</t>
  </si>
  <si>
    <t>FBI agent Jennifer Marsh is tasked</t>
  </si>
  <si>
    <t>tt0881320</t>
  </si>
  <si>
    <t>Sanctum</t>
  </si>
  <si>
    <t>Alister Grierson</t>
  </si>
  <si>
    <t>John Garvin, Andrew Wight</t>
  </si>
  <si>
    <t>Richard Roxburgh, Ioan Gruffudd, Rhys Wakefield, Alice Parkinson, Dan Wyllie, Christopher James Baker, Nicole Downs, Allison Cratchley, Cramer Cain, Andrew Hansen, John Garvin, Sean Dennehy, Nea Diap</t>
  </si>
  <si>
    <t>Richard Roxburgh</t>
  </si>
  <si>
    <t>Richard Roxburgh, Ioan Gruffudd</t>
  </si>
  <si>
    <t>An underwater cave diving team experiences a life-threatening crisis during an expedition to the unexplored and least accessible cave system in the world.</t>
  </si>
  <si>
    <t>An underwater cave diving team</t>
  </si>
  <si>
    <t>tt0881891</t>
  </si>
  <si>
    <t>All About Steve</t>
  </si>
  <si>
    <t>25/06/2010</t>
  </si>
  <si>
    <t>Phil Traill</t>
  </si>
  <si>
    <t>Kim Barker</t>
  </si>
  <si>
    <t>Sandra Bullock, Thomas Haden Church, Bradley Cooper, Ken Jeong, DJ Qualls, Howard Hesseman, Keith David, Beth Grant, Katy Mixon, M.C. Gainey, Holmes Osborne, Delaney Hamilton, Jason Jones, Carlos G√≥mez, George Sharperson</t>
  </si>
  <si>
    <t>Sandra Bullock, Thomas Haden Church</t>
  </si>
  <si>
    <t>Convinced that a CCN cameraman is her true love, an eccentric crossword puzzler trails him as he travels all over the country, hoping to convince him that they belong together.</t>
  </si>
  <si>
    <t>Convinced that a CCN cameraman</t>
  </si>
  <si>
    <t>tt0882977</t>
  </si>
  <si>
    <t>Snitch</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</si>
  <si>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</si>
  <si>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</si>
  <si>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</si>
  <si>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</si>
  <si>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Dwayne Johnson, Barry Pepper</t>
  </si>
  <si>
    <t>A father goes undercover for the DEA in order to free his son, who was imprisoned after being set up in a drug deal.</t>
  </si>
  <si>
    <t>A father goes undercover for the</t>
  </si>
  <si>
    <t>tt0884224</t>
  </si>
  <si>
    <t>War, Inc.</t>
  </si>
  <si>
    <t>Joshua Seftel</t>
  </si>
  <si>
    <t>Mark Leyner, Jeremy Pikser</t>
  </si>
  <si>
    <t>John Cusack, Hilary Duff, Marisa Tomei, Joan Cusack, Dan Aykroyd, Sergej Trifunovic, Ned Bellamy, John McLaughlin, Montel Williams, Ben Kingsley, Lyubomir Neikov, Nikolay Stanoev, George Zlatarev, Bashar Rahal, Velislav Pavlov</t>
  </si>
  <si>
    <t>John Cusack, Hilary Duff</t>
  </si>
  <si>
    <t>A corporation hires a professional assassin to pose as its trade show representative who must organize the wedding of a Middle Eastern pop star, which will allow him the opportunity to kill a Middle Eastern politician.</t>
  </si>
  <si>
    <t>A corporation hires a professional</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</si>
  <si>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</si>
  <si>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</si>
  <si>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</si>
  <si>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</si>
  <si>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Thomas Jane, Marcia Gay Harden</t>
  </si>
  <si>
    <t>A freak storm unleashes a species of bloodthirsty creatures on a small town, where a small band of citizens hole up in a supermarket and fight for their lives.</t>
  </si>
  <si>
    <t>A freak storm unleashes a species</t>
  </si>
  <si>
    <t>tt0884732</t>
  </si>
  <si>
    <t>The Wedding Ringer</t>
  </si>
  <si>
    <t>21/05/2015</t>
  </si>
  <si>
    <t>Jeremy Garelick</t>
  </si>
  <si>
    <t>Kevin Hart, Josh Gad, Affion Crockett, Kaley Cuoco, Jorge Garcia, Dan Gill, Corey Holcomb, Ken Howard, Colin Kane, Cloris Leachman, Jenifer Lewis, Alan Ritchson, Mimi Rogers, Aaron Takahashi, Olivia Thirlby</t>
  </si>
  <si>
    <t>Kevin Hart</t>
  </si>
  <si>
    <t>Kevin Hart, Josh Gad</t>
  </si>
  <si>
    <t>Two weeks shy of his wedding, a socially awkward guy enters into a charade by hiring the owner of a company that provides best men for grooms in need.</t>
  </si>
  <si>
    <t>Two weeks shy of his wedding,</t>
  </si>
  <si>
    <t>tt0887883</t>
  </si>
  <si>
    <t>Burn After Reading</t>
  </si>
  <si>
    <t>George Clooney, Frances McDormand, Brad Pitt, John Malkovich, Tilda Swinton, Richard Jenkins, Elizabeth Marvel, David Rasche, J.K. Simmons, Olek Krupa, Michael Countryman, Kevin Sussman, J.R. Horne, Hamilton Clancy, Armand Schultz</t>
  </si>
  <si>
    <t>George Clooney, Frances McDormand</t>
  </si>
  <si>
    <t>A disk containing mysterious information from a CIA agent ends up in the hands of two unscrupulous and daft gym employees who attempt to sell it.</t>
  </si>
  <si>
    <t>A disk containing mysterious information</t>
  </si>
  <si>
    <t>tt0887912</t>
  </si>
  <si>
    <t>The Hurt Locker</t>
  </si>
  <si>
    <t>Mark Boal</t>
  </si>
  <si>
    <t>Jeremy Renner, Anthony Mackie, Brian Geraghty, Guy Pearce, Ralph Fiennes, David Morse, Evangeline Lilly, Christian Camargo, Suhail Dabbach, Christopher Sayegh, Nabil Koni, Sam Spruell, Sam Redford, Feisal Sadoun, Barrie Rice</t>
  </si>
  <si>
    <t>Jeremy Renner</t>
  </si>
  <si>
    <t>Jeremy Renner, Anthony Mackie</t>
  </si>
  <si>
    <t>During the Iraq War, a Sergeant recently assigned to an army bomb squad is put at odds with his squad mates due to his maverick way of handling his work.</t>
  </si>
  <si>
    <t>During the Iraq War, a Sergeant</t>
  </si>
  <si>
    <t>tt0889573</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</si>
  <si>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</si>
  <si>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</si>
  <si>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</si>
  <si>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Jason Bateman</t>
  </si>
  <si>
    <t>Jason Bateman, Victor Pagan</t>
  </si>
  <si>
    <t>Seven years after the fact, a man comes to the realization that he was the sperm donor for his best friend's boy.</t>
  </si>
  <si>
    <t>Seven years after the fact, a</t>
  </si>
  <si>
    <t>tt0889583</t>
  </si>
  <si>
    <t>Br√ºno</t>
  </si>
  <si>
    <t>Sacha Baron Cohen, Gustaf Hammarsten, Clifford Ba√±agale, Chibundu Orukwowu, Chigozie Orukwowu, Josh Meyers, Toby Holguin, Robert Huerta, Gilbert Rosales, Thomas Rosales Jr., Marco Xavier, Bono, Chris Martin, Elton John, Slash</t>
  </si>
  <si>
    <t>Sacha Baron Cohen, Gustaf Hammarsten</t>
  </si>
  <si>
    <t>Flamboyant and gay Austrian Br√ºno looks for new fame in America.</t>
  </si>
  <si>
    <t>Flamboyant and gay Austrian Br√ºno</t>
  </si>
  <si>
    <t>tt0890870</t>
  </si>
  <si>
    <t>Saw IV</t>
  </si>
  <si>
    <t>Tobin Bell, Costas Mandylor, Scott Patterson, Betsy Russell, Lyriq Bent, Athena Karkanis, Louis Ferreira, Simon Reynolds, Donnie Wahlberg, Angus Macfadyen, Shawnee Smith, Bahar Soomekh, Dina Meyer, Mike Realba, Marty Adams</t>
  </si>
  <si>
    <t>Tobin Bell, Costas Mandylor</t>
  </si>
  <si>
    <t>Despite Jigsaw's death, and in order to save the lives of two of his colleagues, Lieutenant Rigg is forced to take part in a new game, which promises to test him to the limit.</t>
  </si>
  <si>
    <t>Despite Jigsaw's death, and in</t>
  </si>
  <si>
    <t>tt0891527</t>
  </si>
  <si>
    <t>Lions for Lambs</t>
  </si>
  <si>
    <t>Robert Redford, Meryl Streep, Tom Cruise, Michael Pe√±a, Andrew Garfield, Peter Berg, Kevin Dunn, Derek Luke, Larry Bates, Christopher May, David Pease, Heidi Janson, Christopher Carley, George Back, Kristy Wu</t>
  </si>
  <si>
    <t>Robert Redford, Meryl Streep</t>
  </si>
  <si>
    <t>Injuries sustained by two Army rangers behind enemy lines in Afghanistan set off a sequence of events involving a congressman, a journalist and a professor.</t>
  </si>
  <si>
    <t>Injuries sustained by two Army</t>
  </si>
  <si>
    <t>tt0891592</t>
  </si>
  <si>
    <t>Street Fighter: The Legend of Chun-Li</t>
  </si>
  <si>
    <t>26/02/2009</t>
  </si>
  <si>
    <t>Canada, India, USA, Japan, Thailand</t>
  </si>
  <si>
    <t>Justin Marks, Takashi Nishiyama</t>
  </si>
  <si>
    <t>Kristin Kreuk, Chris Klein, Neal McDonough, Robin Shou, Moon Bloodgood, Josie Ho, Taboo, Michael Clarke Duncan, Pei-Pei Cheng, Edmund Chen, Inez Yan, Elizaveta Kiryukhina, Emilze Junqueira, Katherine Pemberton, Siri Sirijane</t>
  </si>
  <si>
    <t>Kristin Kreuk</t>
  </si>
  <si>
    <t>Kristin Kreuk, Chris Klein</t>
  </si>
  <si>
    <t>When a teenager, Chun-Li witnesses the kidnapping of her father by wealthy crime lord M. Bison. When she grows up, she goes into a quest for vengeance and becomes the famous crime-fighter of the Street Fighter universe.</t>
  </si>
  <si>
    <t>When a teenager, Chun-Li witnesses</t>
  </si>
  <si>
    <t>tt0892255</t>
  </si>
  <si>
    <t>Che: Part One</t>
  </si>
  <si>
    <t>France, Spain, Mexico</t>
  </si>
  <si>
    <t>Peter Buchman, Ernesto 'Che' Guevara</t>
  </si>
  <si>
    <t>Julia Ormond, Benicio Del Toro, Oscar Isaac, Pablo Guevara, Franklin D√≠az, Armando Su√°rez Cobi√°n, Rodrigo Santoro, Mar√≠a Isabel D√≠az Lago, Demi√°n Bichir, Mateo G√≥mez, Ramon Fernandez, Yul Vazquez, Jose Caro, Pedro Adorno, Jsu Garcia</t>
  </si>
  <si>
    <t>Julia Ormond</t>
  </si>
  <si>
    <t>Julia Ormond, Benicio Del Toro</t>
  </si>
  <si>
    <t>In 1956, Ernesto 'Che' Guevara and a band of Castro-led Cuban exiles mobilize an army to topple the regime of dictator Fulgencio Batista.</t>
  </si>
  <si>
    <t>In 1956, Ernesto 'Che' Guevara</t>
  </si>
  <si>
    <t>tt0892318</t>
  </si>
  <si>
    <t>Letters to Juliet</t>
  </si>
  <si>
    <t>25/08/2010</t>
  </si>
  <si>
    <t>Jose Rivera, Tim Sullivan</t>
  </si>
  <si>
    <t>Amanda Seyfried, Marcia DeBonis, Gael Garc√≠a Bernal, Giordano Formenti, Paolo Arvedi, Dario Conti, Ivana Lotito, Luisa Ranieri, Marina Massironi, Lidia Biondi, Milena Vukotic, Luisa De Santis, Christopher Egan, Vanessa Redgrave, Remo Remotti</t>
  </si>
  <si>
    <t>Amanda Seyfried, Marcia DeBonis</t>
  </si>
  <si>
    <t>Sophie dreams of becoming a writer and travels to Verona, Italy where she meets the "Secretaries of Juliet".</t>
  </si>
  <si>
    <t>Sophie dreams of becoming a writer</t>
  </si>
  <si>
    <t>tt0892767</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</si>
  <si>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</si>
  <si>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</si>
  <si>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</si>
  <si>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Dennis Quaid, Ziyi Zhang</t>
  </si>
  <si>
    <t>A recently widowed detective still grieving over his wife's death discovers a shocking connection between a serial killing spree and the Four Horsemen of the Apocalypse.</t>
  </si>
  <si>
    <t>A recently widowed detective still</t>
  </si>
  <si>
    <t>tt0892769</t>
  </si>
  <si>
    <t>How to Train Your Dragon</t>
  </si>
  <si>
    <t>26/03/2010</t>
  </si>
  <si>
    <t>William Davies, Dean DeBlois</t>
  </si>
  <si>
    <t>Jay Baruchel, Gerard Butler, Craig Ferguson, America Ferrera, Jonah Hill, Christopher Mintz-Plasse, T.J. Miller, Kristen Wiig, Robin Atkin Downes, Philip McGrade, Kieron Elliott, Ashley Jensen, David Tennant</t>
  </si>
  <si>
    <t>Jay Baruchel, Gerard Butler</t>
  </si>
  <si>
    <t>A hapless young Viking who aspires to hunt dragons becomes the unlikely friend of a young dragon himself, and learns there may be more to the creatures than he assumed.</t>
  </si>
  <si>
    <t>A hapless young Viking who aspires</t>
  </si>
  <si>
    <t>tt0892782</t>
  </si>
  <si>
    <t>Monsters vs. Aliens</t>
  </si>
  <si>
    <t>Rob Letterman, Conrad Vernon</t>
  </si>
  <si>
    <t>Maya Forbes, Wallace Wolodarsky</t>
  </si>
  <si>
    <t>Reese Witherspoon, Seth Rogen, Hugh Laurie, Will Arnett, Kiefer Sutherland, Rainn Wilson, Stephen Colbert, Paul Rudd, Julie White, Jeffrey Tambor, Amy Poehler, Ed Helms, Ren√©e Zellweger, John Krasinski, Sean Bishop</t>
  </si>
  <si>
    <t>Reese Witherspoon, Seth Rogen</t>
  </si>
  <si>
    <t>A woman transformed into a giant after she is struck by a meteorite on her wedding day becomes part of a team of monsters sent in by the U.S. government to defeat an alien mastermind trying to take over Earth.</t>
  </si>
  <si>
    <t>A woman transformed into a giant</t>
  </si>
  <si>
    <t>tt0892791</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</si>
  <si>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</si>
  <si>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</si>
  <si>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</si>
  <si>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</si>
  <si>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Rumpelstiltskin tricks a mid-life</t>
  </si>
  <si>
    <t>tt0892899</t>
  </si>
  <si>
    <t>Outpost</t>
  </si>
  <si>
    <t>Steve Barker</t>
  </si>
  <si>
    <t>Rae Brunton, Kieran Parker</t>
  </si>
  <si>
    <t>Ray Stevenson, Julian Wadham, Richard Brake, Paul Blair, Brett Fancy, Enoch Frost, Julian Rivett, Michael Smiley, Johnny Meres, Xuki Robeli, Mark Smith, Graeme Temple, Charlie Jeffrey, Fergus Johnston, Matt McClure</t>
  </si>
  <si>
    <t>Ray Stevenson, Julian Wadham</t>
  </si>
  <si>
    <t>In war-torn Eastern Europe, a world-weary group of mercenaries discover a long-hidden secret in an abandoned WWII bunker.</t>
  </si>
  <si>
    <t>In war-torn Eastern Europe, a</t>
  </si>
  <si>
    <t>tt0893402</t>
  </si>
  <si>
    <t>Franklyn</t>
  </si>
  <si>
    <t>Gerald McMorrow</t>
  </si>
  <si>
    <t>Eva Green, Ryan Phillippe, Sam Riley, Bernard Hill, James Faulkner, Stephen Walters, Art Malik, Susannah York, Richard Coyle, Kika Markham, Helmut Christian Kirchmeier, Hilary Sesta, Matthew Flynn, Janetta Morrow, Doug Allen</t>
  </si>
  <si>
    <t>Eva Green</t>
  </si>
  <si>
    <t>Eva Green, Ryan Phillippe</t>
  </si>
  <si>
    <t>A portrait of the broken lives of four people (a vigilante detective, a worried parent, an awkward man looking for love and a suicidal artist) as they all struggle to cope in their religiously-dystopian city.</t>
  </si>
  <si>
    <t>A portrait of the broken lives</t>
  </si>
  <si>
    <t>tt0893412</t>
  </si>
  <si>
    <t>From Prada to Nada</t>
  </si>
  <si>
    <t>28/01/2011</t>
  </si>
  <si>
    <t>Mexico, USA</t>
  </si>
  <si>
    <t>Angel Gracia</t>
  </si>
  <si>
    <t>Fina Torres, Luis Alfaro</t>
  </si>
  <si>
    <t>Camilla Belle, Alexa PenaVega, Tina French, Luis Rosales, Pablo Mart√≠nez de Velasco, Alexis Ayala, Norma Reyna, Adriana Barraza, Oliverio Gareli, Catalina L√≥pez, Jos√© Mar√≠a Negri, Mario Zaragoza, Pablo Cruz, April Bowlby, Nicholas D'Agosto</t>
  </si>
  <si>
    <t>Camilla Belle, Alexa PenaVega</t>
  </si>
  <si>
    <t>A Latina spin on Jane Austen's "Sense and Sensibility," where two spoiled sisters who have been left penniless after their father's sudden death are forced to move in with their estranged aunt in East Los Angeles.</t>
  </si>
  <si>
    <t>A Latina spin on Jane Austen's</t>
  </si>
  <si>
    <t>tt0896534</t>
  </si>
  <si>
    <t>Deadgirl</t>
  </si>
  <si>
    <t>20/04/2013</t>
  </si>
  <si>
    <t>Marcel Sarmiento, Gadi Harel</t>
  </si>
  <si>
    <t>Trent Haaga</t>
  </si>
  <si>
    <t>Shiloh Fernandez, Noah Segan, Candice King, Eric Podnar, Jenny Spain, Andrew DiPalma, Nolan Gerard Funk, Michael Bowen, David Alan Graf, Susan Marie Keller, Timothy Muskatell, Kelle Cantwell, Dustin Hess, Kathleen M. Darcy, Steve Dean</t>
  </si>
  <si>
    <t>Shiloh Fernandez</t>
  </si>
  <si>
    <t>Shiloh Fernandez, Noah Segan</t>
  </si>
  <si>
    <t>Two high school boys discover an imprisoned woman in an abandoned mental asylum who cannot die.</t>
  </si>
  <si>
    <t>Two high school boys discover</t>
  </si>
  <si>
    <t>tt0896798</t>
  </si>
  <si>
    <t>Cleaner</t>
  </si>
  <si>
    <t>Matthew Aldrich</t>
  </si>
  <si>
    <t>Samuel L. Jackson, Ed Harris, Eva Mendes, Luis Guzm√°n, Keke Palmer, Maggie Lawson, Jose Pablo Cantillo, Robert Forster, Edrick Browne, Marc Macaulay, Rosalind Rubin, Mike Guy, Richard Folmer, James Barnes, Linda Leonard</t>
  </si>
  <si>
    <t>Samuel L. Jackson, Ed Harris</t>
  </si>
  <si>
    <t>A former cop who now earns a wage as a crime scene cleaner unknowingly participates in a cover-up at his latest job.</t>
  </si>
  <si>
    <t>A former cop who now earns a wage</t>
  </si>
  <si>
    <t>tt0896872</t>
  </si>
  <si>
    <t>The Whistleblower</t>
  </si>
  <si>
    <t>27/10/2011</t>
  </si>
  <si>
    <t>Larysa Kondracki</t>
  </si>
  <si>
    <t>Larysa Kondracki, Eilis Kirwan</t>
  </si>
  <si>
    <t>Rachel Weisz, Vanessa Redgrave, Monica Bellucci, David Strathairn, Nikolaj Lie Kaas, Roxana Condurache, Paula Schramm, Alexandru Potocean, William Hope, Rayisa Kondracki, Jeanette Hain, Benedict Cumberbatch, David Hewlett, Coca Bloos, Luke Treadaway</t>
  </si>
  <si>
    <t>Rachel Weisz, Vanessa Redgrave</t>
  </si>
  <si>
    <t>A drama based on the experiences of Kathryn Bolkovac, a Nebraska cop who served as a peacekeeper in post-war Bosnia and outed the U.N. for covering up a sex trafficking scandal.</t>
  </si>
  <si>
    <t>A drama based on the experiences</t>
  </si>
  <si>
    <t>tt0897361</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</si>
  <si>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</si>
  <si>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</si>
  <si>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</si>
  <si>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</si>
  <si>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Bonnie Aarons</t>
  </si>
  <si>
    <t>Bonnie Aarons, Lindsay Lohan</t>
  </si>
  <si>
    <t>A young woman who was missing reappears, but she claims to be someone else entirely.</t>
  </si>
  <si>
    <t>A young woman who was missing</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</si>
  <si>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</si>
  <si>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</si>
  <si>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</si>
  <si>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</si>
  <si>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Viggo Mortensen, Kodi Smit-McPhee</t>
  </si>
  <si>
    <t>In a dangerous post-apocalyptic world, an ailing father defends his son as they slowly travel to the sea.</t>
  </si>
  <si>
    <t>In a dangerous post-apocalyptic</t>
  </si>
  <si>
    <t>tt0899106</t>
  </si>
  <si>
    <t>Love Happens</t>
  </si>
  <si>
    <t>20/08/2010</t>
  </si>
  <si>
    <t>Brandon Camp</t>
  </si>
  <si>
    <t>Aaron Eckhart, Jennifer Aniston, Dan Fogler, John Carroll Lynch, Martin Sheen, Judy Greer, Frances Conroy, Joe Anderson, Sasha Alexander, Clyde Kusatsu, Anne Marie DeLuise, Tyler McClendon, Panou, Michael Kopsa, Michelle Harrison</t>
  </si>
  <si>
    <t>Aaron Eckhart, Jennifer Aniston</t>
  </si>
  <si>
    <t>A widower whose book about coping with loss turns him into a best-selling self-help guru, falls for the hotel florist where his seminar is given, only to learn that he hasn't yet truly confronted his wife's passing.</t>
  </si>
  <si>
    <t>A widower whose book about coping</t>
  </si>
  <si>
    <t>tt0899128</t>
  </si>
  <si>
    <t>100 Feet</t>
  </si>
  <si>
    <t>24/07/2008</t>
  </si>
  <si>
    <t>Eric Red</t>
  </si>
  <si>
    <t>Famke Janssen, Bobby Cannavale, Ed Westwick, Michael Par√©, Patricia Charbonneau, John Fallon, Kevin Geer, Tibor P√°lffy, Kembe Sorel, Evelyne Kandech, Ken Kelsch</t>
  </si>
  <si>
    <t>Famke Janssen</t>
  </si>
  <si>
    <t>Famke Janssen, Bobby Cannavale</t>
  </si>
  <si>
    <t>After Marnie Watson kills her abusive husband in self-defense, she is condemned to house arrest... only to discover that the house is possessed by the enraged and violent spirit of her dead husband.</t>
  </si>
  <si>
    <t>After Marnie Watson kills her</t>
  </si>
  <si>
    <t>tt0900387</t>
  </si>
  <si>
    <t>Suite Fran√ßaise</t>
  </si>
  <si>
    <t>UK, France, Canada, Belgium, USA</t>
  </si>
  <si>
    <t>Saul Dibb, Matt Charman</t>
  </si>
  <si>
    <t>Michelle Williams, Kristin Scott Thomas, Margot Robbie, Eric Godon, Deborah Findlay, Ruth Wilson, Sam Riley, Vincent Doms, Simon Dutton, Diana Kent, Themis Pauwels, Alexandra Maria Lara, Nicolas Chagrin, Clare Holman, Bernice Stegers</t>
  </si>
  <si>
    <t>Michelle Williams</t>
  </si>
  <si>
    <t>Michelle Williams, Kristin Scott Thomas</t>
  </si>
  <si>
    <t>During the early years of Nazi occupation of France in World War II, romance blooms between Lucile Angellier (</t>
  </si>
  <si>
    <t>During the early years of Nazi</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</si>
  <si>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</si>
  <si>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</si>
  <si>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</si>
  <si>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</si>
  <si>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Kate Hudson, Anne Hathaway</t>
  </si>
  <si>
    <t>Two best friends become rivals when they schedule their respective weddings on the same day.</t>
  </si>
  <si>
    <t>Two best friends become rivals</t>
  </si>
  <si>
    <t>tt0901487</t>
  </si>
  <si>
    <t>Joheunnom nabbeunnom isanghannom</t>
  </si>
  <si>
    <t>18/11/2011</t>
  </si>
  <si>
    <t>Jee-woon Kim, Min-suk Kim</t>
  </si>
  <si>
    <t>Kang-ho Song, Byung-hun Lee, Woo-sung Jung, Je-mun Yun, Seung-su Ryu, Young-chang Song, Byung-ho Son, Dal-su Oh, Chung-Ah Lee, Kwang-il Kim, Dong-seok Ma, Kyeong-hun Jo, Hang-soo Lee, Hyun Joong Kang, Sung-min Lee</t>
  </si>
  <si>
    <t>Kang-ho Song, Byung-hun Lee</t>
  </si>
  <si>
    <t>The story of two outlaws and a bounty hunter in 1940s Manchuria and their rivalry to possess a treasure map while being pursued by the Japanese army and Chinese bandits.</t>
  </si>
  <si>
    <t>The story of two outlaws and a</t>
  </si>
  <si>
    <t>tt0901507</t>
  </si>
  <si>
    <t>Rise of the Footsoldier</t>
  </si>
  <si>
    <t>Julian Gilbey</t>
  </si>
  <si>
    <t>Julian Gilbey, Will Gilbey</t>
  </si>
  <si>
    <t>Ricci Harnett, Craig Fairbrass, Terry Stone, Roland Manookian, Coralie Rose, Neil Maskell, Billy Murray, Ian Virgo, Kierston Wareing, Patrick Regis, Lara Belmont, Emily Beecham, Andy Linden, Frank Harper, Jason Maza</t>
  </si>
  <si>
    <t>Ricci Harnett</t>
  </si>
  <si>
    <t>Ricci Harnett, Craig Fairbrass</t>
  </si>
  <si>
    <t>The life of career criminal Carlton Leach.</t>
  </si>
  <si>
    <t>The life of career criminal Carlton</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</si>
  <si>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</si>
  <si>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</si>
  <si>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</si>
  <si>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</si>
  <si>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</si>
  <si>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Dominic Monaghan</t>
  </si>
  <si>
    <t>Dominic Monaghan, Larry Fessenden</t>
  </si>
  <si>
    <t>A grave robber reflects on his life of crime.</t>
  </si>
  <si>
    <t>A grave robber reflects on his</t>
  </si>
  <si>
    <t>tt0902955</t>
  </si>
  <si>
    <t>Barda</t>
  </si>
  <si>
    <t>Serdar Akar, Serta√ß Akar</t>
  </si>
  <si>
    <t>Nejat Isler, Hakan Boyav, Serdar Or√ßin, Erdal Besik√ßioglu, Volga Sorgu, Dogu Alpan, Burak Altay, Melis Birkan, Nergis √ñzt√ºrk, Sezen Aray, Meltem Parlak, Samil Kafkas, Salih Bademci, Sarp Aydinoglu, Eray √ñzbal</t>
  </si>
  <si>
    <t>Nejat Isler</t>
  </si>
  <si>
    <t>Nejat Isler, Hakan Boyav</t>
  </si>
  <si>
    <t>A group of young high society friends, aged between 18 and 25, are gathered at a friend's bar that they regularly frequent for the night. But when they finish of their last beer and prepare...</t>
  </si>
  <si>
    <t>A group of young high society</t>
  </si>
  <si>
    <t>tt0903624</t>
  </si>
  <si>
    <t>The Hobbit: An Unexpected Journey</t>
  </si>
  <si>
    <t>13/12/2012</t>
  </si>
  <si>
    <t>Ian McKellen, Martin Freeman, Richard Armitage, Ken Stott, Graham McTavish, William Kircher, James Nesbitt, Stephen Hunter, Dean O'Gorman, Aidan Turner, John Callen, Peter Hambleton, Jed Brophy, Mark Hadlow, Adam Brown</t>
  </si>
  <si>
    <t>Ian McKellen, Martin Freeman</t>
  </si>
  <si>
    <t>A reluctant Hobbit, Bilbo Baggins, sets out to the Lonely Mountain with a spirited group of dwarves to reclaim their mountain home, and the gold within it from the dragon Smaug.</t>
  </si>
  <si>
    <t>A reluctant Hobbit, Bilbo Baggins,</t>
  </si>
  <si>
    <t>tt0903657</t>
  </si>
  <si>
    <t>Love &amp; Mercy</t>
  </si>
  <si>
    <t>31/03/2016</t>
  </si>
  <si>
    <t>Bill Pohlad</t>
  </si>
  <si>
    <t>Oren Moverman, Michael A. Lerner</t>
  </si>
  <si>
    <t>Paul Dano, John Cusack, Elizabeth Banks, Paul Giamatti, Jake Abel, Kenny Wormald, Brett Davern, Graham Rogers, Erin Darke, Bill Camp, Joanna Going, Nick Gehlfuss, Mark Linett, Johnny Sneed, Gary Griffin</t>
  </si>
  <si>
    <t>Paul Dano</t>
  </si>
  <si>
    <t>Paul Dano, John Cusack</t>
  </si>
  <si>
    <t>tt0905372</t>
  </si>
  <si>
    <t>The Thing</t>
  </si>
  <si>
    <t>Matthijs van Heijningen Jr.</t>
  </si>
  <si>
    <t>Eric Heisserer, John W. Campbell Jr.</t>
  </si>
  <si>
    <t>Mary Elizabeth Winstead, Joel Edgerton, Ulrich Thomsen, Eric Christian Olsen, Adewale Akinnuoye-Agbaje, Paul Braunstein, Trond Espen Seim, Kim Bubbs, J√∏rgen Langhelle, Jan Gunnar R√∏ise, Stig Henrik Hoff, Kristofer Hivju, Jo Adrian Haavind, Carsten Bj√∏rnlund, Jonathan Walker</t>
  </si>
  <si>
    <t>At an Antarctica research site, the discovery of an alien craft leads to a confrontation between graduate student Kate Lloyd and scientist Dr. Sander Halvorson.</t>
  </si>
  <si>
    <t>At an Antarctica research site,</t>
  </si>
  <si>
    <t>tt0906108</t>
  </si>
  <si>
    <t>Why Did I Get Married?</t>
  </si>
  <si>
    <t>Tyler Perry, Sharon Leal, Janet Jackson, Malik Yoba, Jill Scott, Richard T. Jones, Tasha Smith, Michael Jai White, Denise Boutte, Lamman Rucker, Keesha Sharp, Kaira Akita, Sheri Mann Stewart, Brian Bremer, Bart Hansard</t>
  </si>
  <si>
    <t>Tyler Perry, Sharon Leal</t>
  </si>
  <si>
    <t>The big screen adaptation of Perry's stage play about the trials of marriage, and what happens to one family when a sexy young temptress arrives on the scene.</t>
  </si>
  <si>
    <t>The big screen adaptation of Perry's</t>
  </si>
  <si>
    <t>tt0906665</t>
  </si>
  <si>
    <t>Sukiyaki Western Django</t>
  </si>
  <si>
    <t>15/09/2007</t>
  </si>
  <si>
    <t>Takashi Miike, Masa Nakamura</t>
  </si>
  <si>
    <t>Hideaki It√¥, Masanobu And√¥, K√¥ichi Sat√¥, Kaori Momoi, Y√ªsuke Iseya, Renji Ishibashi, Yoshino Kimura, Quentin Tarantino, Takaaki Ishibashi, Teruyuki Kagawa, Taigi Kobayashi, Yutaka Matsushige, Shun Oguri, Masato Sakai, Hideaki Sato</t>
  </si>
  <si>
    <t>Hideaki It√¥</t>
  </si>
  <si>
    <t>Hideaki It√¥, Masanobu And√¥</t>
  </si>
  <si>
    <t>A nameless gunfighter arrives in a town ripped apart by rival gangs and, though courted by both to join, chooses his own path.</t>
  </si>
  <si>
    <t>A nameless gunfighter arrives</t>
  </si>
  <si>
    <t>tt0906734</t>
  </si>
  <si>
    <t>The Broken</t>
  </si>
  <si>
    <t>26/11/2008</t>
  </si>
  <si>
    <t>Lena Headey, Ulrich Thomsen, Melvil Poupaud, Michelle Duncan, Asier Newman, Richard Jenkins, Daren Elliott Holmes, Howard Ward, Damian O'Hare, Dennis Banks, In-Sook Chappell, Peta Longstaff, Ziad Alyan, Lucy Bingham, Marie Flood</t>
  </si>
  <si>
    <t>Lena Headey</t>
  </si>
  <si>
    <t>Lena Headey, Ulrich Thomsen</t>
  </si>
  <si>
    <t>After seeing herself drive down the street, Radiologist Gina McVey unravels a mystery centered around a broken mirror.</t>
  </si>
  <si>
    <t>After seeing herself drive down</t>
  </si>
  <si>
    <t>tt0907657</t>
  </si>
  <si>
    <t>Once</t>
  </si>
  <si>
    <t>Ireland</t>
  </si>
  <si>
    <t>John Carney</t>
  </si>
  <si>
    <t>Glen Hansard, Mark√©ta Irglov√°, Hugh Walsh, Gerard Hendrick, Alaistair Foley, Geoff Minogue, Bill Hodnett, Danuse Ktrestova, Darren Healy, Mal Whyte, Marcella Plunkett, Niall Cleary, Wiltold Owski, Krzysztos Tlotka, Tomek Glowacki</t>
  </si>
  <si>
    <t>Glen Hansard</t>
  </si>
  <si>
    <t>Glen Hansard, Mark√©ta Irglov√°</t>
  </si>
  <si>
    <t>A modern-day musical about a busker and an immigrant and their eventful week in Dublin, as they write, rehearse and record songs that tell their love story.</t>
  </si>
  <si>
    <t>A modern-day musical about a busker</t>
  </si>
  <si>
    <t>tt0910554</t>
  </si>
  <si>
    <t>Frequently Asked Questions About Time Travel</t>
  </si>
  <si>
    <t>Gareth Carrivick</t>
  </si>
  <si>
    <t>Jamie Mathieson</t>
  </si>
  <si>
    <t>Chris O'Dowd, Marc Wootton, Dean Lennox Kelly, Anna Faris, Meredith MacNeill, Ray Gardner, Nick Ewans, Arthur Nightingale</t>
  </si>
  <si>
    <t>Chris O'Dowd</t>
  </si>
  <si>
    <t>Chris O'Dowd, Marc Wootton</t>
  </si>
  <si>
    <t>While drinking at their local pub, three social outcasts attempt to navigate a time-travel conundrum.</t>
  </si>
  <si>
    <t>While drinking at their local</t>
  </si>
  <si>
    <t>tt0910905</t>
  </si>
  <si>
    <t>In the Electric Mist</t>
  </si>
  <si>
    <t>15/04/2009</t>
  </si>
  <si>
    <t>Bertrand Tavernier</t>
  </si>
  <si>
    <t>Jerzy Kromolowski, Mary Olson-Kromolowski</t>
  </si>
  <si>
    <t>Tommy Lee Jones, John Goodman, Peter Sarsgaard, Mary Steenburgen, Kelly Macdonald, Justina Machado, Ned Beatty, James Gammon, Pruitt Taylor Vince, Levon Helm, Buddy Guy, Julio Cesar Cedillo, Bernard Hocke, John Sayles, Gary Grubbs</t>
  </si>
  <si>
    <t>Tommy Lee Jones, John Goodman</t>
  </si>
  <si>
    <t>A detective in post-Katrina New Orleans has a series of surreal encounters with a troop of friendly Confederate soldiers while investigating serial killings of local prostitutes, a 1965 lynching, and corrupt local businessmen.</t>
  </si>
  <si>
    <t>A detective in post-Katrina New</t>
  </si>
  <si>
    <t>tt0910936</t>
  </si>
  <si>
    <t>Pineapple Express</t>
  </si>
  <si>
    <t>Seth Rogen, James Franco, Danny McBride, Kevin Corrigan, Craig Robinson, Gary Cole, Rosie Perez, Ed Begley Jr., Nora Dunn, Amber Heard, Joe Lo Truglio, Arthur Napiontek, Cleo King, Bill Hader, James Remar</t>
  </si>
  <si>
    <t>Seth Rogen, James Franco</t>
  </si>
  <si>
    <t>A process server and his marijuana dealer wind up on the run from hitmen and a corrupt police officer after he witnesses his dealer's boss murder a competitor while trying to serve papers on him.</t>
  </si>
  <si>
    <t>A process server and his marijuana</t>
  </si>
  <si>
    <t>tt0910970</t>
  </si>
  <si>
    <t>WALL¬∑E</t>
  </si>
  <si>
    <t>Andrew Stanton, Pete Docter</t>
  </si>
  <si>
    <t>Ben Burtt, Elissa Knight, Jeff Garlin, Fred Willard, MacInTalk, John Ratzenberger, Kathy Najimy, Sigourney Weaver, Teddy Newton, Bob Bergen, John Cygan, Pete Docter, Paul Eiding, Donald Fullilove, Teresa Ganzel</t>
  </si>
  <si>
    <t>Ben Burtt</t>
  </si>
  <si>
    <t>Ben Burtt, Elissa Knight</t>
  </si>
  <si>
    <t>In the distant future, a small waste-collecting robot inadvertently embarks on a space journey that will ultimately decide the fate of mankind.</t>
  </si>
  <si>
    <t>In the distant future, a small</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</si>
  <si>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</si>
  <si>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</si>
  <si>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</si>
  <si>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</si>
  <si>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Matt Dillon, Jean Reno</t>
  </si>
  <si>
    <t>A newbie guard for an armored truck company is coerced by his veteran coworkers to steal a truck containing $42 million. But a wrinkle in their supposedly foolproof plan divides the group, leading to a potentially deadly resolution.</t>
  </si>
  <si>
    <t>A newbie guard for an armored</t>
  </si>
  <si>
    <t>tt0913425</t>
  </si>
  <si>
    <t>Los abrazos rotos</t>
  </si>
  <si>
    <t>13/11/2009</t>
  </si>
  <si>
    <t>Pen√©lope Cruz, Llu√≠s Homar, Blanca Portillo, Jos√© Luis G√≥mez, Rub√©n Ochandiano, Tamar Novas, √Ångela Molina, Chus Lampreave, Kiti M√°nver, Lola Due√±as, Mariola Fuentes, Carmen Machi, Kira Mir√≥, Rossy de Palma, Alejo Sauras</t>
  </si>
  <si>
    <t>Pen√©lope Cruz, Llu√≠s Homar</t>
  </si>
  <si>
    <t>Harry Caine, a blind writer, reaches this moment in time when he has to heal his wounds from 14 years back. He was then still known by his real name, Mateo Blanco, and directing his last movie.</t>
  </si>
  <si>
    <t>Harry Caine, a blind writer, reaches</t>
  </si>
  <si>
    <t>tt0913445</t>
  </si>
  <si>
    <t>Young People Fucking</t>
  </si>
  <si>
    <t>Martin Gero</t>
  </si>
  <si>
    <t>Aaron Abrams, Martin Gero</t>
  </si>
  <si>
    <t>Aaron Abrams, Carly Pope, Kristin Booth, Josh Dean, Sonja Bennett, Josh Cooke, Diora Baird, Callum Blue, Ennis Esmer, Peter Oldring, Natalie Lisinska</t>
  </si>
  <si>
    <t>Aaron Abrams</t>
  </si>
  <si>
    <t>Aaron Abrams, Carly Pope</t>
  </si>
  <si>
    <t>On a Tuesday night, five couples have separate sexual adventures.</t>
  </si>
  <si>
    <t>On a Tuesday night, five couples</t>
  </si>
  <si>
    <t>CAD 1500000</t>
  </si>
  <si>
    <t>tt0913968</t>
  </si>
  <si>
    <t>Tau ming chong</t>
  </si>
  <si>
    <t>Hong Kong, China, British Virgin Islands</t>
  </si>
  <si>
    <t>Peter Ho-Sun Chan, Wai-Man Yip</t>
  </si>
  <si>
    <t>Tin Nam Chun, Junli Guo</t>
  </si>
  <si>
    <t>Jet Li, Andy Lau, Takeshi Kaneshiro, Jinglei Xu, Xiaodong Guo, Jacky Heung, Zongwan Wei, Pao-Ming Ku, Kuirong Wang, Bo Zhou, Zhaoqi Shi, Yachao Wang, Xiao Yun Wang, Peng Guo, Ailei Yu</t>
  </si>
  <si>
    <t>Jet Li, Andy Lau, Takeshi Kaneshiro</t>
  </si>
  <si>
    <t>China, 1860s: Having his army slaughtered, General Qingyun joins 2 bandit leaders in raids on rebels and in blood oath. They form a Qing loyal army with eyes on rebel held Suzhou and Nanjing.</t>
  </si>
  <si>
    <t>China, 1860s: Having his army</t>
  </si>
  <si>
    <t>tt0914797</t>
  </si>
  <si>
    <t>Bottle Shock</t>
  </si>
  <si>
    <t>Randall Miller</t>
  </si>
  <si>
    <t>Jody Savin, Randall Miller</t>
  </si>
  <si>
    <t>Chris Pine, Hal B. Klein, Alan Rickman, Jean-Michel Richaud, Dennis Farina, Bill Pullman, Kirk Baily, Freddy Rodr√≠guez, Philippe Bergeron, Rachael Taylor, Louis Giambalvo, Greg Collins, Luis Saguar, James Hiser, Geoff Callan</t>
  </si>
  <si>
    <t>Chris Pine, Hal B. Klein</t>
  </si>
  <si>
    <t>The story of the early days of California wine making featuring the now infamous, blind Paris wine tasting of 1976 that has come to be known as "Judgment of Paris".</t>
  </si>
  <si>
    <t>The story of the early days of</t>
  </si>
  <si>
    <t>tt0914798</t>
  </si>
  <si>
    <t>The Boy in the Striped Pyjamas</t>
  </si>
  <si>
    <t>Mark Herman</t>
  </si>
  <si>
    <t>John Boyne, Mark Herman</t>
  </si>
  <si>
    <t>Asa Butterfield, Zac Mattoon O'Brien, Domonkos N√©meth, Henry Kingsmill, Vera Farmiga, Cara Horgan, Zsuzsa Holl, Amber Beattie, L√°szl√≥ √Åron, David Thewlis, Richard Johnson, Sheila Hancock, Charlie Baker, Iv√°n Vereb√©ly, B√©la Fesztbaum</t>
  </si>
  <si>
    <t>Asa Butterfield</t>
  </si>
  <si>
    <t>Asa Butterfield, Zac Mattoon O'Brien</t>
  </si>
  <si>
    <t>Through the innocent eyes of Bruno, the eight-year-old son of the commandant at a German concentration camp, a forbidden friendship with a Jewish boy on the other side of the camp fence has startling and unexpected consequences.</t>
  </si>
  <si>
    <t>Through the innocent eyes of Bruno,</t>
  </si>
  <si>
    <t>tt0914863</t>
  </si>
  <si>
    <t>Unthinkable</t>
  </si>
  <si>
    <t>26/05/2010</t>
  </si>
  <si>
    <t>Peter Woodward</t>
  </si>
  <si>
    <t>Samuel L. Jackson, Carrie-Anne Moss, Michael Sheen, Stephen Root, Lora Kojovic, Martin Donovan, Gil Bellows, Vincent Laresca, Brandon Routh, Joshua Harto, Holmes Osborne, Michael Rose, Randy Oglesby, Benito Martinez, Sasha Roiz</t>
  </si>
  <si>
    <t>Samuel L. Jackson, Carrie-Anne Moss</t>
  </si>
  <si>
    <t>A psychological thriller centered around a black-ops interrogator and an F.B.I. Agent who press a suspect terrorist into divulging the location of three nuclear weapons set to detonate in the U.S.</t>
  </si>
  <si>
    <t>A psychological thriller centered</t>
  </si>
  <si>
    <t>tt0918927</t>
  </si>
  <si>
    <t>Doubt</t>
  </si>
  <si>
    <t>30/01/2009</t>
  </si>
  <si>
    <t>John Patrick Shanley</t>
  </si>
  <si>
    <t>John Patrick Shanley, John Patrick Shanley</t>
  </si>
  <si>
    <t>Meryl Streep, Philip Seymour Hoffman, Amy Adams, Viola Davis, Alice Drummond, Audrie Neenan, Susan Blommaert, Carrie Preston, John Costelloe, Lloyd Clay Brown, Joseph Foster, Mike Roukis, Haklar Dezso, Frank Shanley, Robert Ridgell</t>
  </si>
  <si>
    <t>Meryl Streep, Philip Seymour Hoffman</t>
  </si>
  <si>
    <t>A Catholic school principal questions a priest's ambiguous relationship with a troubled young student.</t>
  </si>
  <si>
    <t>A Catholic school principal questions</t>
  </si>
  <si>
    <t>tt0918940</t>
  </si>
  <si>
    <t>The Legend of Tarzan</t>
  </si>
  <si>
    <t>14/07/2016</t>
  </si>
  <si>
    <t>Lingala</t>
  </si>
  <si>
    <t>Adam Cozad, Craig Brewer</t>
  </si>
  <si>
    <t>Alexander Skarsg√•rd, Rory J. Saper, Christian Stevens, Christoph Waltz, Samuel L. Jackson, Margot Robbie, Sidney Ralitsoele, Osy Ikhile, Mens-Sana Tamakloe, Antony Acheampong, Edward Apeagyei, Ashley Byam, Casper Crump, Adam Ganne, Aleksandar Mikic</t>
  </si>
  <si>
    <t>Alexander Skarsg√•rd</t>
  </si>
  <si>
    <t>Tarzan, having acclimated to life in London, is called back to his former home in the jungle to investigate the activities at a mining encampment.</t>
  </si>
  <si>
    <t>Tarzan, having acclimated to life</t>
  </si>
  <si>
    <t>tt0920458</t>
  </si>
  <si>
    <t>Flammen &amp; Citronen</t>
  </si>
  <si>
    <t>Denmark, Germany, Norway, France, Sweden, Finland, Czech Republic</t>
  </si>
  <si>
    <t>Ole Christian Madsen</t>
  </si>
  <si>
    <t>Lars Kristian Andersen, Ole Christian Madsen</t>
  </si>
  <si>
    <t>Thure Lindhardt, Mads Mikkelsen, Stine Stengade, Peter Mygind, Mille Lehfeldt, Christian Berkel, Hanns Zischler, Claus Riis √òstergaard, Flemming Enevold, Lars Mikkelsen, Jesper Christensen, L√¶rke Winther, Peter Plaugborg, Martin Hestb√¶k, Thomas Voss</t>
  </si>
  <si>
    <t>Thure Lindhardt</t>
  </si>
  <si>
    <t>Thure Lindhardt, Mads Mikkelsen</t>
  </si>
  <si>
    <t>A drama centered on two fighters in the Holger Danske World War II resistance group.</t>
  </si>
  <si>
    <t>A drama centered on two fighters</t>
  </si>
  <si>
    <t>DKK 45000000</t>
  </si>
  <si>
    <t>tt0923811</t>
  </si>
  <si>
    <t>Evangelion Shin Gekij√¥ban: Jo</t>
  </si>
  <si>
    <t>Hideaki Anno, Yoshiki Sakurai</t>
  </si>
  <si>
    <t>Megumi Ogata, Megumi Hayashibara, Kotono Mitsuishi, Yuriko Yamaguchi, Akira Ishida, Fumihiko Tachiki, Motomu Kiyokawa, Miki Nagasawa, Takehito Koyasu, Hiro Y√ªki, Tomokazu Seki, Tetsuya Iwanaga, Junko Iwao, Mugihito, Akiko Hiramatsu</t>
  </si>
  <si>
    <t>Megumi Ogata</t>
  </si>
  <si>
    <t>Megumi Ogata, Megumi Hayashibara</t>
  </si>
  <si>
    <t>The fate of the world is threatened by seemingly monstrous entities known as Angels. NERV is an organisation set up to counter this threat and it is up to young pilots to protect Earth but exactly what are the real motives behind NERV?</t>
  </si>
  <si>
    <t>The fate of the world is threatened</t>
  </si>
  <si>
    <t>tt0924129</t>
  </si>
  <si>
    <t>Crossing Over</t>
  </si>
  <si>
    <t>Harrison Ford, Ray Liotta, Ashley Judd, Jim Sturgess, Cliff Curtis, Alice Braga, Alice Eve, Summer Bishil, Jacqueline Obradors, Justin Chon, Melody Zara, Merik Tadros, Marshall Manesh, Nina Nayebi, Naila Azad</t>
  </si>
  <si>
    <t>Harrison Ford, Ray Liotta</t>
  </si>
  <si>
    <t>Crossing Over is about illegal aliens of many nationalities in the Los Angeles area and the authorities and individuals dealing with them.</t>
  </si>
  <si>
    <t>Crossing Over is about illegal</t>
  </si>
  <si>
    <t>tt0926063</t>
  </si>
  <si>
    <t>Dance of the Dead</t>
  </si>
  <si>
    <t>Gregg Bishop</t>
  </si>
  <si>
    <t>Joe Ballarini</t>
  </si>
  <si>
    <t>Jared Kusnitz, Greyson Chadwick, Chandler Darby, Carissa Capobianco, Randy McDowell, Michael Mammoliti, Mark Lynch, Justin Welborn, Mark Oliver, Blair Redford, Lucas Till, Hunter Pierce, Jonathan Spencer, Stephen Caudill, J. Jacob Adelman</t>
  </si>
  <si>
    <t>Jared Kusnitz</t>
  </si>
  <si>
    <t>Jared Kusnitz, Greyson Chadwick</t>
  </si>
  <si>
    <t>On the night of the big High-School Prom, the dead rise to eat the living, and the only people who can stop them are the losers who couldn't get dates to the dance.</t>
  </si>
  <si>
    <t>On the night of the big High-School</t>
  </si>
  <si>
    <t>tt0926084</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</si>
  <si>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</si>
  <si>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</si>
  <si>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Bill Nighy, Emma Watson</t>
  </si>
  <si>
    <t>As Harry (Daniel Radcliffe), Ron (Rupert Grint), and Hermione (Emma Watson) race against time and evil to destroy the Horcruxes, they uncover the existence of the three most powerful objects in the wizarding world: the Deathly Hallows.</t>
  </si>
  <si>
    <t>As Harry (Daniel Radcliffe), Ron</t>
  </si>
  <si>
    <t>GBP 150000000</t>
  </si>
  <si>
    <t>tt0926129</t>
  </si>
  <si>
    <t>Prom Night</t>
  </si>
  <si>
    <t>Brittany Snow, Scott Porter, Jessica Stroup, Dana Davis, Collins Pennie, Kelly Blatz, James Ransone, Brianne Davis, Kellan Lutz, Mary Mara, Ming-Na Wen, Johnathon Schaech, Idris Elba, Jessalyn Gilsig, Linden Ashby</t>
  </si>
  <si>
    <t>Brittany Snow</t>
  </si>
  <si>
    <t>Brittany Snow, Scott Porter</t>
  </si>
  <si>
    <t>Donna's senior prom is supposed to be the best night of her life, though a sadistic killer from her past has different plans for her and her friends.</t>
  </si>
  <si>
    <t>Donna's senior prom is supposed</t>
  </si>
  <si>
    <t>tt0926762</t>
  </si>
  <si>
    <t>Loft</t>
  </si>
  <si>
    <t>22/10/2008</t>
  </si>
  <si>
    <t>Belgium</t>
  </si>
  <si>
    <t>Erik Van Looy</t>
  </si>
  <si>
    <t>Bart De Pauw</t>
  </si>
  <si>
    <t>Koen De Bouw, Filip Peeters, Matthias Schoenaerts, Bruno Vanden Broecke, Koen De Graeve, Veerle Baetens, Tine Reymer, An Miller, Charlotte Vandermeersch, Wine Dierickx, Maaike Cafmeyer, Marie Vinck, Jan Decleir, Gene Bervoets, Sara de Roo</t>
  </si>
  <si>
    <t>Koen De Bouw</t>
  </si>
  <si>
    <t>Koen De Bouw, Filip Peeters</t>
  </si>
  <si>
    <t>Five close friends, all of them married, share a loft to meet their mistresses. One day they find the body of a young woman in the loft. Since there are only five keys to the loft, the five men begin to suspect each other of murder.</t>
  </si>
  <si>
    <t>Five close friends, all of them</t>
  </si>
  <si>
    <t>EUR 3200000</t>
  </si>
  <si>
    <t>tt0929425</t>
  </si>
  <si>
    <t>Gomorra</t>
  </si>
  <si>
    <t>Neapolitan</t>
  </si>
  <si>
    <t>Matteo Garrone</t>
  </si>
  <si>
    <t>Roberto Saviano, Maurizio Braucci</t>
  </si>
  <si>
    <t>Salvatore Abbruzzese, Simone Sacchettino, Salvatore Ruocco, Vincenzo Fabricino, Vincenzo Altamura, Italo Renda, Francesco Pirozzi, Antonio Aiello, Vincenzo Caso, Anna Sarnelli, Salvatore Russo, Antonio Spina, Francesco Paesano, Marco Stanchi, Armando Irace</t>
  </si>
  <si>
    <t>Salvatore Abbruzzese</t>
  </si>
  <si>
    <t>Scampia Vele is the corbusian architecture which has become a stronghold for Mafia of Naples, Italy.</t>
  </si>
  <si>
    <t>Scampia Vele is the corbusian</t>
  </si>
  <si>
    <t>tt0929632</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</si>
  <si>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</si>
  <si>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</si>
  <si>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</si>
  <si>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</si>
  <si>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Gabourey Sidibe</t>
  </si>
  <si>
    <t>Gabourey Sidibe, Mo'Nique</t>
  </si>
  <si>
    <t>In New York City's Harlem circa 1987, an overweight, abused, illiterate teen who is pregnant with her second child is invited to enroll in an alternative school in hopes that her life can head in a new direction.</t>
  </si>
  <si>
    <t>In New York City's Harlem circa</t>
  </si>
  <si>
    <t>tt0935075</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</si>
  <si>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</si>
  <si>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</si>
  <si>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</si>
  <si>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Nicole Kidman, Aaron Eckhart</t>
  </si>
  <si>
    <t>Life for a happy couple is turned upside down after their young son dies in an accident.</t>
  </si>
  <si>
    <t>Life for a happy couple is turned</t>
  </si>
  <si>
    <t>tt0936501</t>
  </si>
  <si>
    <t>Taken</t>
  </si>
  <si>
    <t>Liam Neeson, Maggie Grace, Leland Orser, Jon Gries, David Warshofsky, Holly Valance, Katie Cassidy, Xander Berkeley, Olivier Rabourdin, G√©rard Watkins, Famke Janssen, Marc Amyot, Arben Bajraktaraj, Radivoje Bukvic, Mathieu Busson</t>
  </si>
  <si>
    <t>Liam Neeson, Maggie Grace</t>
  </si>
  <si>
    <t>A retired CIA agent travels across Europe and relies on his old skills to save his estranged daughter, who has been kidnapped while on a trip to Paris.</t>
  </si>
  <si>
    <t>A retired CIA agent travels across</t>
  </si>
  <si>
    <t>tt0937237</t>
  </si>
  <si>
    <t>Redacted</t>
  </si>
  <si>
    <t>Izzy Diaz, Rob Devaney, Ty Jones, Anas Wellman, Mike Figueroa, Yanal Kassay, Dhiaa Khalil, Kel O'Neill, Daniel Stewart Sherman, Patrick Carroll, Qazi Freihat, Adel Odai, Helen Zamel, Hiyam Abdel Karim, Issam Shamary</t>
  </si>
  <si>
    <t>Izzy Diaz</t>
  </si>
  <si>
    <t>Izzy Diaz, Rob Devaney</t>
  </si>
  <si>
    <t>The devastating reconstruction of the rape and murder of a 15-year-old Iraqi girl by American soldiers in Samarra in 2006.</t>
  </si>
  <si>
    <t>The devastating reconstruction</t>
  </si>
  <si>
    <t>tt0938283</t>
  </si>
  <si>
    <t>The Last Airbender</t>
  </si>
  <si>
    <t>24/09/2010</t>
  </si>
  <si>
    <t>Noah Ringer, Dev Patel, Nicola Peltz, Jackson Rathbone, Shaun Toub, Aasif Mandvi, Cliff Curtis, Seychelle Gabriel, Katharine Houghton, Francis Guinan, Damon Gupton, Summer Bishil, Randall Duk Kim, John D'Alonzo, Keong Sim</t>
  </si>
  <si>
    <t>Noah Ringer</t>
  </si>
  <si>
    <t>Noah Ringer, Dev Patel</t>
  </si>
  <si>
    <t>Follows the adventures of Aang, a young successor to a long line of Avatars, who must master all four elements and stop the Fire Nation from enslaving the Water Tribes and the Earth Kingdom.</t>
  </si>
  <si>
    <t>Follows the adventures of Aang,</t>
  </si>
  <si>
    <t>tt0938330</t>
  </si>
  <si>
    <t>Silent Hill: Revelation</t>
  </si>
  <si>
    <t>31/10/2012</t>
  </si>
  <si>
    <t>M.J. Bassett, Laurent Hadida</t>
  </si>
  <si>
    <t>Adelaide Clemens, Kit Harington, Carrie-Anne Moss, Sean Bean, Radha Mitchell, Malcolm McDowell, Martin Donovan, Deborah Kara Unger, Roberto Campanella, Erin Pitt, Peter Outerbridge, Jefferson Brown, Milton Barnes, Heather Marks, Rachel Sellan</t>
  </si>
  <si>
    <t>Adelaide Clemens</t>
  </si>
  <si>
    <t>Adelaide Clemens, Kit Harington</t>
  </si>
  <si>
    <t>When her adoptive father disappears, Sharon Da Silva is drawn into a strange and terrifying alternate reality that holds answers to the horrific nightmares that have plagued her since childhood.</t>
  </si>
  <si>
    <t>When her adoptive father disappears,</t>
  </si>
  <si>
    <t>tt0940709</t>
  </si>
  <si>
    <t>Cheung gong 7 hou</t>
  </si>
  <si>
    <t>30/01/2008</t>
  </si>
  <si>
    <t>Stephen Chow, Vincent Kok</t>
  </si>
  <si>
    <t>Stephen Chow, Jiao Xu, Lei Huang, Yuqi Zhang, Tze-Chung Lam, Sheung-ching Lee, Wen Xue Yao, Min-Hun Fung, Yong Hua Han, Yu Lei, Zhong You Jin, Qian Lin Hu, Yi Ying Cheng, Yi Jia Lao, Hao Yang</t>
  </si>
  <si>
    <t>Stephen Chow, Jiao Xu</t>
  </si>
  <si>
    <t>A poor Chinese laborer learns important lessons after his son gets a strange new toy.</t>
  </si>
  <si>
    <t>A poor Chinese laborer learns</t>
  </si>
  <si>
    <t>tt0942384</t>
  </si>
  <si>
    <t>Shelter</t>
  </si>
  <si>
    <t>16/04/2009</t>
  </si>
  <si>
    <t>Jonah Markowitz</t>
  </si>
  <si>
    <t>Trevor Wright, Brad Rowe, Tina Holmes, Jackson Wurth, Katie Walder, Matt Bushell, Ross Thomas, Albert Reed, Joy Gohring, Don Margolin, Alejandro Pati√±o, Caitlin Crosby, Alicia Sixtos, Tarek Zohdy, Robbi Chong</t>
  </si>
  <si>
    <t>Trevor Wright</t>
  </si>
  <si>
    <t>Trevor Wright, Brad Rowe</t>
  </si>
  <si>
    <t>When his college dreams are sidelined by family obligations, a young man finds comfort in surfing with his best friend's brother.</t>
  </si>
  <si>
    <t>When his college dreams are sidelined</t>
  </si>
  <si>
    <t>tt0942385</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</si>
  <si>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</si>
  <si>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</si>
  <si>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</si>
  <si>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Jeff Kahn</t>
  </si>
  <si>
    <t>Jeff Kahn, Robert Downey Jr.</t>
  </si>
  <si>
    <t>Through a series of freak occurrences, a group of actors shooting a big-budget war movie are forced to become the soldiers they are portraying.</t>
  </si>
  <si>
    <t>Through a series of freak occurrences,</t>
  </si>
  <si>
    <t>tt0944834</t>
  </si>
  <si>
    <t>Chasseurs de dragons</t>
  </si>
  <si>
    <t>26/03/2008</t>
  </si>
  <si>
    <t>France, Luxembourg, Germany</t>
  </si>
  <si>
    <t>Guillaume Ivernel, Arthur Qwak</t>
  </si>
  <si>
    <t>Fr√©d√©ric Lenoir, Arthur Qwak</t>
  </si>
  <si>
    <t>Vincent Lindon, Patrick Timsit, Philippe Nahon, Amanda Lear, Marie Drion, Jeremy Prevost, Jean-Marc Lentretien, John DiMaggio, Elias Eliot, Jess Harnell, Nick Jameson, Mary Mouser, Rob Paulsen, Forest Whitaker, Dave Wittenberg</t>
  </si>
  <si>
    <t>Vincent Lindon</t>
  </si>
  <si>
    <t>Vincent Lindon, Patrick Timsit</t>
  </si>
  <si>
    <t>A fantastic tale telling the adventures of two dragon hunters!</t>
  </si>
  <si>
    <t>A fantastic tale telling the adventures</t>
  </si>
  <si>
    <t>EUR 11000000</t>
  </si>
  <si>
    <t>tt0944835</t>
  </si>
  <si>
    <t>Salt</t>
  </si>
  <si>
    <t>29/10/2010</t>
  </si>
  <si>
    <t>Angelina Jolie, Liev Schreiber, Chiwetel Ejiofor, Daniel Olbrychski, August Diehl, Daniel Pearce, Hunt Block, Andre Braugher, Olek Krupa, Cassidy Hinkle, Corey Stoll, Vladislav Koulikov, Olya Zueva, Kevin O'Donnell, Gaius Charles</t>
  </si>
  <si>
    <t>Angelina Jolie, Liev Schreiber</t>
  </si>
  <si>
    <t>A CIA agent goes on the run after a defector accuses her of being a Russian spy.</t>
  </si>
  <si>
    <t>A CIA agent goes on the run after</t>
  </si>
  <si>
    <t>tt0945513</t>
  </si>
  <si>
    <t>Source Code</t>
  </si>
  <si>
    <t>USA, Canada, France, Germany</t>
  </si>
  <si>
    <t>Ben Ripley</t>
  </si>
  <si>
    <t>Jake Gyllenhaal, Michelle Monaghan, Vera Farmiga, Jeffrey Wright, Michael Arden, Cas Anvar, Russell Peters, Brent Skagford, Craig Thomas, Gordon Masten, Susan Bain, Paula Jean Hixson, Lincoln Ward, Kyle Gatehouse, Albert Kwan</t>
  </si>
  <si>
    <t>Jake Gyllenhaal, Michelle Monaghan</t>
  </si>
  <si>
    <t>A soldier wakes up in someone else's body and discovers he's part of an experimental government program to find the bomber of a commuter train within 8 minutes.</t>
  </si>
  <si>
    <t>A soldier wakes up in someone</t>
  </si>
  <si>
    <t>tt0947798</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</si>
  <si>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</si>
  <si>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</si>
  <si>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</si>
  <si>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Natalie Portman, Mila Kunis</t>
  </si>
  <si>
    <t>A committed dancer struggles to maintain her sanity after winning the lead role in a production of Tchaikovsky's "Swan Lake".</t>
  </si>
  <si>
    <t>A committed dancer struggles to</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</si>
  <si>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</si>
  <si>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</si>
  <si>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</si>
  <si>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</si>
  <si>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Samuel L. Jackson, Patrick Wilson</t>
  </si>
  <si>
    <t>Based on a true story, a troubled and racist African-American L.A.P.D. Officer will stop at nothing to force out a friendly interracial couple who just moved in next door to him.</t>
  </si>
  <si>
    <t>Based on a true story, a troubled</t>
  </si>
  <si>
    <t>tt0947810</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</si>
  <si>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</si>
  <si>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</si>
  <si>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</si>
  <si>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</si>
  <si>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Igal Naor</t>
  </si>
  <si>
    <t>Igal Naor, Said Faraj</t>
  </si>
  <si>
    <t>Discovering covert and faulty intelligence causes a U.S. Army officer to go rogue as he hunts for Weapons of Mass Destruction in an unstable region.</t>
  </si>
  <si>
    <t>Discovering covert and faulty</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</si>
  <si>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</si>
  <si>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</si>
  <si>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</si>
  <si>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</si>
  <si>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Andrew Garfield, Emma Stone</t>
  </si>
  <si>
    <t>After Peter Parker is bitten by a genetically altered spider, he gains newfound, spider-like powers and ventures out to save the city from the machinations of a mysterious reptilian foe.</t>
  </si>
  <si>
    <t>After Peter Parker is bitten by</t>
  </si>
  <si>
    <t>tt0949731</t>
  </si>
  <si>
    <t>The Happening</t>
  </si>
  <si>
    <t>Mark Wahlberg, Zooey Deschanel, John Leguizamo, Ashlyn Sanchez, Betty Buckley, Spencer Breslin, Robert Bailey Jr., Frank Collison, Jeremy Strong, Alan Ruck, Victoria Clark, M. Night Shyamalan, Alison Folland, Kristen Connolly, Cornell Womack</t>
  </si>
  <si>
    <t>Mark Wahlberg, Zooey Deschanel</t>
  </si>
  <si>
    <t>A science teacher, his wife, and a young girl struggle to survive a plague that causes those infected to commit suicide.</t>
  </si>
  <si>
    <t>A science teacher, his wife, and</t>
  </si>
  <si>
    <t>tt0951216</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</si>
  <si>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</si>
  <si>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</si>
  <si>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</si>
  <si>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Diane Keaton, Ted Danson</t>
  </si>
  <si>
    <t>Three female employees of the Federal Reserve plot to steal money that is about to be destroyed.</t>
  </si>
  <si>
    <t>Three female employees of the</t>
  </si>
  <si>
    <t>tt0951335</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</si>
  <si>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</si>
  <si>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</si>
  <si>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</si>
  <si>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</si>
  <si>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Kevin Costner, Ivana Baquero</t>
  </si>
  <si>
    <t>A single father moves his two children to rural South Carolina, only to watch his daughter exhibit increasingly strange behavior.</t>
  </si>
  <si>
    <t>A single father moves his two</t>
  </si>
  <si>
    <t>tt0952640</t>
  </si>
  <si>
    <t>Alvin and the Chipmunks</t>
  </si>
  <si>
    <t>Jon Vitti, Will McRobb</t>
  </si>
  <si>
    <t>Jason Lee, David Cross, Cameron Richardson, Jane Lynch, Justin Long, Matthew Gray Gubler, Jesse McCartney, Allison Karman, Tiara Parker, Kira Verrastro, Veronica Alicino, Beth Riesgraf, Adriane Lenox, Don Tiffany, Lorne Green</t>
  </si>
  <si>
    <t>Jason Lee, David Cross</t>
  </si>
  <si>
    <t>Three musical chipmunks are discovered by an aspiring songwriter and wants to become famous by using their amazing singing abilities.</t>
  </si>
  <si>
    <t>Three musical chipmunks are discovered</t>
  </si>
  <si>
    <t>tt0953318</t>
  </si>
  <si>
    <t>Ben X</t>
  </si>
  <si>
    <t>Belgium, Netherlands</t>
  </si>
  <si>
    <t>Nic Balthazar</t>
  </si>
  <si>
    <t>Nic Balthazar, Rik D'Hiet</t>
  </si>
  <si>
    <t>Marijke Pinoy, Greg Timmermans, Cesar De Sutter, Gilles De Schryver, Bavo Smets, Katrien Pierlet, Rebecca Lenaerts, Maarten Claeyssens, Titus De Voogdt, Pol Goossen, Michel Bauwens, Koen De Sutter, Peter De Graef, An Van Gijsegem, Jakob Beks</t>
  </si>
  <si>
    <t>Marijke Pinoy</t>
  </si>
  <si>
    <t>Marijke Pinoy, Greg Timmermans</t>
  </si>
  <si>
    <t>As an alternative to getting bullied at school, an autistic teenager retreats into the world of online role-playing games.</t>
  </si>
  <si>
    <t>As an alternative to getting bullied</t>
  </si>
  <si>
    <t>EUR 1500000</t>
  </si>
  <si>
    <t>tt0954947</t>
  </si>
  <si>
    <t>The Killer Inside Me</t>
  </si>
  <si>
    <t>UK, Sweden, Canada, USA</t>
  </si>
  <si>
    <t>John Curran, Jim Thompson</t>
  </si>
  <si>
    <t>Casey Affleck, Kate Hudson, Jessica Alba, Ned Beatty, Elias Koteas, Tom Bower, Simon Baker, Bill Pullman, Brent Briscoe, Matthew Maher, Liam Aiken, Jay R. Ferguson, Ali Nazary, Blake Lindsley, Zach Josse</t>
  </si>
  <si>
    <t>Casey Affleck, Kate Hudson</t>
  </si>
  <si>
    <t>A West Texas Deputy Sheriff is slowly unmasked as a psychotic killer.</t>
  </si>
  <si>
    <t>A West Texas Deputy Sheriff is</t>
  </si>
  <si>
    <t>tt0955308</t>
  </si>
  <si>
    <t>Robin Hood</t>
  </si>
  <si>
    <t>Brian Helgeland, Brian Helgeland</t>
  </si>
  <si>
    <t>Russell Crowe, Cate Blanchett, Max von Sydow, William Hurt, Mark Strong, Oscar Isaac, Danny Huston, Eileen Atkins, Mark Addy, Matthew Macfadyen, Kevin Durand, Scott Grimes, Alan Doyle, Douglas Hodge, L√©a Seydoux</t>
  </si>
  <si>
    <t>Russell Crowe, Cate Blanchett</t>
  </si>
  <si>
    <t>In twelfth century England, Robin Longstride (</t>
  </si>
  <si>
    <t>In twelfth century England, Robin</t>
  </si>
  <si>
    <t>tt0956038</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</si>
  <si>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</si>
  <si>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</si>
  <si>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</si>
  <si>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</si>
  <si>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Richard Gere, Diane Lane</t>
  </si>
  <si>
    <t>A doctor, who is travelling to see his estranged son, sparks with an unhappily married woman at a North Carolina inn.</t>
  </si>
  <si>
    <t>A doctor, who is travelling to</t>
  </si>
  <si>
    <t>tt0959329</t>
  </si>
  <si>
    <t>Nine Dead</t>
  </si>
  <si>
    <t>Chris Shadley</t>
  </si>
  <si>
    <t>Patrick Wehe Mahoney</t>
  </si>
  <si>
    <t>Melissa Joan Hart, William Lee Scott, John Terry, James C. Victor, Marc Macaulay, Lucille Soong, Chip Bent, Edrick Browne, Daniel Baldwin, Andrew Sensenig, Lawrence Turner, John Cates, Emily Hart, Gina St. John, Ritchie Montgomery</t>
  </si>
  <si>
    <t>Melissa Joan Hart</t>
  </si>
  <si>
    <t>Melissa Joan Hart, William Lee Scott</t>
  </si>
  <si>
    <t>Nine strangers are kidnapped and forced to figure out the connection they have to each other as one has to die every ten minutes.</t>
  </si>
  <si>
    <t>Nine strangers are kidnapped and</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</si>
  <si>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</si>
  <si>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</si>
  <si>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</si>
  <si>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</si>
  <si>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Kate Winslet, Leonardo DiCaprio</t>
  </si>
  <si>
    <t>A young couple living in a Connecticut suburb during the mid-1950s struggle to come to terms with their personal problems while trying to raise their two children.</t>
  </si>
  <si>
    <t>A young couple living in a Connecticut</t>
  </si>
  <si>
    <t>tt0960144</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</si>
  <si>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</si>
  <si>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</si>
  <si>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</si>
  <si>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Adam Sandler, John Turturro</t>
  </si>
  <si>
    <t>An Israeli Special Forces Soldier fakes his death so he can re-emerge in New York City as a hair stylist.</t>
  </si>
  <si>
    <t>An Israeli Special Forces Soldier</t>
  </si>
  <si>
    <t>tt0960731</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</si>
  <si>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</si>
  <si>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</si>
  <si>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</si>
  <si>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Adam Sandler, Keri Russell</t>
  </si>
  <si>
    <t>A hotel handyman's life changes when the lavish bedtime stories he tells his niece and nephew start to magically come true.</t>
  </si>
  <si>
    <t>A hotel handyman's life changes</t>
  </si>
  <si>
    <t>tt0960790</t>
  </si>
  <si>
    <t>Keinohrhasen</t>
  </si>
  <si>
    <t>20/12/2007</t>
  </si>
  <si>
    <t>Anika Decker, Til Schweiger</t>
  </si>
  <si>
    <t>Til Schweiger, Nora Tschirner, Matthias Schweigh√∂fer, Alwara H√∂fels, J√ºrgen Vogel, Rick Kavanian, Armin Rohde, Wolfgang Stumph, Christian Tramitz, Barbara Rudnik, Zora Holt, Gregor Blo√©b, Nina Proll, Pasquale Aleardi, Sonsee Neu</t>
  </si>
  <si>
    <t>Til Schweiger, Nora Tschirner</t>
  </si>
  <si>
    <t>Rainbow press reporter Ludo is sentenced to 8 months, but is released on probation. But he has to work 300 hours for a local daycare center and meets Anna who has unfinished business with him.</t>
  </si>
  <si>
    <t>Rainbow press reporter Ludo is</t>
  </si>
  <si>
    <t>tt0960890</t>
  </si>
  <si>
    <t>Zombie Strippers!</t>
  </si>
  <si>
    <t>Jay Lee</t>
  </si>
  <si>
    <t>Jenna Jameson, Robert Englund, Roxy Saint, Penny Vital, Whitney Anderson, Jennifer Holland, Shamron Moore, Jeannette Sousa, Carmit Levit√©, Johnny Hawkes, Brad Milne, Zak Kilberg, Jen Alex, Jessica Custodio, Laura Bach</t>
  </si>
  <si>
    <t>Jenna Jameson</t>
  </si>
  <si>
    <t>Jenna Jameson, Robert Englund</t>
  </si>
  <si>
    <t>A zombie epidemic spreads throughout a strip club in Nebraska.</t>
  </si>
  <si>
    <t>A zombie epidemic spreads throughout</t>
  </si>
  <si>
    <t>tt0961097</t>
  </si>
  <si>
    <t>Un monstre √† Paris</t>
  </si>
  <si>
    <t>22/11/2012</t>
  </si>
  <si>
    <t>Bibo Bergeron</t>
  </si>
  <si>
    <t>Bibo Bergeron, Bibo Bergeron</t>
  </si>
  <si>
    <t>Matthieu Chedid, Vanessa Paradis, Gad Elmaleh, Fran√ßois Cluzet, Ludivine Sagnier, Julie Ferrier, Bruno Salomone, S√©bastien Desjours, Philippe Peythieu, Bob Balaban, Paul Bandey, Jodi Forrest, David Gasman, Adam Goldberg, Matthew G√©czy</t>
  </si>
  <si>
    <t>Matthieu Chedid</t>
  </si>
  <si>
    <t>Matthieu Chedid, Vanessa Paradis</t>
  </si>
  <si>
    <t>A 3D-animated movie set in Paris in the year 1910 and centered on a monster who lives in a garden and his love for a beautiful, young singer.</t>
  </si>
  <si>
    <t>A 3D-animated movie set in Paris</t>
  </si>
  <si>
    <t>tt0961108</t>
  </si>
  <si>
    <t>Fireflies in the Garden</t>
  </si>
  <si>
    <t>Dennis Lee</t>
  </si>
  <si>
    <t>Robert Frost, Dennis Lee</t>
  </si>
  <si>
    <t>Ryan Reynolds, Willem Dafoe, Emily Watson, Carrie-Anne Moss, Julia Roberts, Ioan Gruffudd, Hayden Panettiere, Shannon Lucio, Cayden Boyd, George Newbern, Chase Ellison, Brooklynn Proulx, Diane Perella, Natalie Karp, John C. Stennfeld</t>
  </si>
  <si>
    <t>Ryan Reynolds, Willem Dafoe</t>
  </si>
  <si>
    <t>The Taylor family is devastated by an accident that takes place on the day their matriarch is due to graduate from college -- decades after leaving to raise her children.</t>
  </si>
  <si>
    <t>The Taylor family is devastated</t>
  </si>
  <si>
    <t>tt0961722</t>
  </si>
  <si>
    <t>Cabin Fever 2: Spring Fever</t>
  </si>
  <si>
    <t>Ti West</t>
  </si>
  <si>
    <t>Joshua Malkin, Randy Pearlstein</t>
  </si>
  <si>
    <t>Rider Strong, Noah Segan, Alexi Wasser, Rusty Kelley, Marc Senter, Giuseppe Andrews, Mark Borchardt, Michael Bowen, Judah Friedlander, Larry Fessenden, Amanda Jelks, Thomas Blake Jr., Angela Oberer, Taylor Kowalski, Alexander Isaiah Thomas</t>
  </si>
  <si>
    <t>Rider Strong, Noah Segan</t>
  </si>
  <si>
    <t>A high school prom faces a deadly threat: a flesh-eating virus that spreads via a popular brand of bottled water.</t>
  </si>
  <si>
    <t>A high school prom faces a deadly</t>
  </si>
  <si>
    <t>tt0961728</t>
  </si>
  <si>
    <t>The Escapist</t>
  </si>
  <si>
    <t>Rupert Wyatt</t>
  </si>
  <si>
    <t>Daniel Hardy, Rupert Wyatt</t>
  </si>
  <si>
    <t>Brian Cox, Damian Lewis, Joseph Fiennes, Seu Jorge, Liam Cunningham, Dominic Cooper, Steven Mackintosh, Ned Dennehy, Vinnie McCabe, Jack Walsh, Frank O'Sullivan, Stephen Farrelly, Domhnall O'Donoghue, George Seremba, Eleanor McLynn</t>
  </si>
  <si>
    <t>Brian Cox</t>
  </si>
  <si>
    <t>Brian Cox, Damian Lewis</t>
  </si>
  <si>
    <t>Frank Perry is an institutionalized convict fourteen years into a life sentence without parole. When his estranged daughter falls ill, he is determined to make peace with her before it's ...</t>
  </si>
  <si>
    <t>Frank Perry is an institutionalized</t>
  </si>
  <si>
    <t>tt0962726</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</si>
  <si>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</si>
  <si>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</si>
  <si>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</si>
  <si>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</si>
  <si>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Zac Efron</t>
  </si>
  <si>
    <t>Zac Efron, Vanessa Hudgens</t>
  </si>
  <si>
    <t>As seniors in high school, Troy and Gabriella struggle with the idea of being separated from one another as college approaches. Along with the rest of the Wildcats, they stage a spring musical to address their experiences, hopes and fears about their future.</t>
  </si>
  <si>
    <t>As seniors in high school, Troy</t>
  </si>
  <si>
    <t>tt0962736</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</si>
  <si>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</si>
  <si>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</si>
  <si>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</si>
  <si>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Emily Blunt, Rupert Friend</t>
  </si>
  <si>
    <t>A dramatization of the turbulent first years of Queen Victoria's rule, and her enduring romance with Prince Albert.</t>
  </si>
  <si>
    <t>A dramatization of the turbulent</t>
  </si>
  <si>
    <t>tt0963178</t>
  </si>
  <si>
    <t>The International</t>
  </si>
  <si>
    <t>USA, Germany, UK, France</t>
  </si>
  <si>
    <t>Eric Warren Singer</t>
  </si>
  <si>
    <t>Clive Owen, Naomi Watts, Armin Mueller-Stahl, Ulrich Thomsen, Br√≠an F. O'Byrne, Michel Voletti, Patrick Baladi, Jay Villiers, Fabrice Scott, Haluk Bilginer, Luca Barbareschi, Alessandro Fabrizi, Felix Solis, Jack McGee, Nilaja Sun</t>
  </si>
  <si>
    <t>Clive Owen, Naomi Watts</t>
  </si>
  <si>
    <t>An Interpol agent attempts to expose a high-profile financial institution's role in an international arms dealing ring.</t>
  </si>
  <si>
    <t>An Interpol agent attempts to</t>
  </si>
  <si>
    <t>tt0963194</t>
  </si>
  <si>
    <t>Repo! The Genetic Opera</t>
  </si>
  <si>
    <t>20/11/2008</t>
  </si>
  <si>
    <t>Darren Smith, Terrance Zdunich</t>
  </si>
  <si>
    <t>Alexa PenaVega, Paul Sorvino, Anthony Head, Sarah Brightman, Paris Hilton, Bill Moseley, Kevin 'ohGr' Ogilvie, Terrance Zdunich, Sarah Power, Jessica Horn, Branko Lebar, Briana Buckmaster, Anna Kostan, Brad Austin, Marty Adams</t>
  </si>
  <si>
    <t>Alexa PenaVega, Paul Sorvino</t>
  </si>
  <si>
    <t>A worldwide epidemic encourages a biotech company to launch an organ-financing program similar in nature to a standard car loan. The repossession clause is a killer, however.</t>
  </si>
  <si>
    <t>A worldwide epidemic encourages</t>
  </si>
  <si>
    <t>tt0963743</t>
  </si>
  <si>
    <t>Angus, Thongs and Perfect Snogging</t>
  </si>
  <si>
    <t>Gurinder Chadha, Paul Mayeda Berges</t>
  </si>
  <si>
    <t>Georgia Groome, Aaron Taylor-Johnson, Karen Taylor, Alan Davies, Eleanor Tomlinson, Georgia Henshaw, Manjeeven Grewal, Kimberley Nixon, Sean Bourke, Tommy Bastow, Liam Hess, Eva Drew, Steve Jones, Imogen Bain, Ingrid Oliver</t>
  </si>
  <si>
    <t>Georgia Groome</t>
  </si>
  <si>
    <t>Georgia Groome, Aaron Taylor-Johnson</t>
  </si>
  <si>
    <t>The story centers on a 14-year-old girl who keeps a diary about the ups and downs of being a teenager, including the things she learns about kissing.</t>
  </si>
  <si>
    <t>The story centers on a 14-year-old</t>
  </si>
  <si>
    <t>tt0963794</t>
  </si>
  <si>
    <t>The Ruins</t>
  </si>
  <si>
    <t>Fantasy, Horror, Thriller</t>
  </si>
  <si>
    <t>Carter Smith</t>
  </si>
  <si>
    <t>Scott B. Smith, Scott B. Smith</t>
  </si>
  <si>
    <t>Jonathan Tucker, Jena Malone, Laura Ramsey, Shawn Ashmore, Joe Anderson, Sergio Calder√≥n, Jesse Ramirez, Balder Moreno, Dimitri Baveas, Patricio Almeida Rodriguez, Mario Jurado, Luis Antonio Ramos, Walter Quispe, Pauline Whyman, Nathan Vega</t>
  </si>
  <si>
    <t>Jonathan Tucker, Jena Malone</t>
  </si>
  <si>
    <t>A group of friends whose leisurely Mexican holiday takes a turn for the worse when they, along with a fellow tourist, embark on a remote archaeological dig in the jungle where something evil lives among the ruins.</t>
  </si>
  <si>
    <t>A group of friends whose leisurely</t>
  </si>
  <si>
    <t>tt0963966</t>
  </si>
  <si>
    <t>The Sorcerer's Apprentice</t>
  </si>
  <si>
    <t>18/08/2010</t>
  </si>
  <si>
    <t>Nicolas Cage, Jay Baruchel, Alfred Molina, Teresa Palmer, Toby Kebbell, Omar Benson Miller, Monica Bellucci, Alice Krige, Jake Cherry, James A. Stephens, Gregory Woo, Wai Ching Ho, Jason R. Moore, Robert Capron, Peyton List</t>
  </si>
  <si>
    <t>Nicolas Cage, Jay Baruchel</t>
  </si>
  <si>
    <t>Master sorcerer Balthazar Blake must find and train Merlin's descendant to defeat dark sorceress Morgana la F√©e.</t>
  </si>
  <si>
    <t>Master sorcerer Balthazar Blake</t>
  </si>
  <si>
    <t>tt0964185</t>
  </si>
  <si>
    <t>Tetro</t>
  </si>
  <si>
    <t>USA, Argentina, Spain, Italy</t>
  </si>
  <si>
    <t>Mauricio Kartun, Francis Ford Coppola</t>
  </si>
  <si>
    <t>Vincent Gallo, Alden Ehrenreich, Maribel Verd√∫, Silvia P√©rez, Rodrigo De la Serna, Erica Rivas, Mike Amigorena, Lucas Di Conza, Adriana Mastr√°ngelo, Klaus Maria Brandauer, Leticia Br√©dice, Sof√≠a Gala Castiglione, Jean-Fran√ßois Casanovas, Carmen Maura, Francesca De Sapio</t>
  </si>
  <si>
    <t>Vincent Gallo, Alden Ehrenreich</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</si>
  <si>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</si>
  <si>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Bennie travels to Buenos Aires</t>
  </si>
  <si>
    <t>tt0964516</t>
  </si>
  <si>
    <t>Fashion</t>
  </si>
  <si>
    <t>Madhur Bhandarkar</t>
  </si>
  <si>
    <t>Ajay Monga, Madhur Bhandarkar</t>
  </si>
  <si>
    <t>Priyanka Chopra, Kangana Ranaut, Mugdha Godse, Arbaaz Khan, Arjan Bajwa, Raj Babbar, Kiran Juneja, Samir Soni, Kitu Gidwani, Suchitra Pillai, Harsh Chhaya, Ashwin Mushran, Pradeep Kharab, Rinku Patel, Chitrashi Rawat</t>
  </si>
  <si>
    <t>Priyanka Chopra</t>
  </si>
  <si>
    <t>Priyanka Chopra, Kangana Ranaut</t>
  </si>
  <si>
    <t>A small-town girl finally realizes her dream of becoming a famous supermodel but soon finds out that there's a price for her glamorous new life.</t>
  </si>
  <si>
    <t>A small-town girl finally realizes</t>
  </si>
  <si>
    <t>tt0964517</t>
  </si>
  <si>
    <t>The Fighter</t>
  </si>
  <si>
    <t>Scott Silver, Paul Tamasy</t>
  </si>
  <si>
    <t>Mark Wahlberg, Christian Bale, Amy Adams, Melissa Leo, Mickey O'Keefe, Jack McGee, Melissa McMeekin, Bianca Hunter, Erica McDermott, Jill Quigg, Dendrie Taylor, Kate B. O'Brien, Jenna Lamia, Frank Renzulli, Paul Campbell</t>
  </si>
  <si>
    <t>Mark Wahlberg, Christian Bale</t>
  </si>
  <si>
    <t>tt0964539</t>
  </si>
  <si>
    <t>Pathology</t>
  </si>
  <si>
    <t>Marc Sch√∂lermann</t>
  </si>
  <si>
    <t>Milo Ventimiglia, Michael Weston, Alyssa Milano, Lauren Lee Smith, Johnny Whitworth, John de Lancie, Mei Melan√ßon, Keir O'Donnell, Buddy Lewis, Dan Callahan, Larry Drake, Med Abrous, Alan Blumenfeld, Gary Buckner, Jeb Burris</t>
  </si>
  <si>
    <t>Milo Ventimiglia</t>
  </si>
  <si>
    <t>Milo Ventimiglia, Michael Weston</t>
  </si>
  <si>
    <t>A group of medical students devise a deadly game: to see which one of them can commit the perfect murder.</t>
  </si>
  <si>
    <t>A group of medical students devise</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</si>
  <si>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</si>
  <si>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</si>
  <si>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</si>
  <si>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</si>
  <si>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Holli Mckee, Cloi Mckee, Esme Thompson, Bel Parker</t>
  </si>
  <si>
    <t>Talulah Riley</t>
  </si>
  <si>
    <t>Talulah Riley, Rupert Everett</t>
  </si>
  <si>
    <t>In order to save their bankrupt school, a group of troublesome girls stage a robbery with a group of geniuses on their backs</t>
  </si>
  <si>
    <t>In order to save their bankrupt</t>
  </si>
  <si>
    <t>tt0968264</t>
  </si>
  <si>
    <t>The Conspirator</t>
  </si>
  <si>
    <t>22/06/2011</t>
  </si>
  <si>
    <t>James D. Solomon, James D. Solomon</t>
  </si>
  <si>
    <t>James McAvoy, Robin Wright, Kevin Kline, Evan Rachel Wood, Tom Wilkinson, Justin Long, Danny Huston, James Badge Dale, Colm Meaney, Alexis Bledel, Johnny Simmons, Toby Kebbell, Jonathan Groff, Stephen Root, John Cullum</t>
  </si>
  <si>
    <t>James McAvoy, Robin Wright</t>
  </si>
  <si>
    <t>Mary Surratt is the lone female charged as a co-conspirator in the assassination trial of Abraham Lincoln. As the whole nation turns against her, she is forced to rely on her reluctant lawyer to uncover the truth and save her life.</t>
  </si>
  <si>
    <t>Mary Surratt is the lone female</t>
  </si>
  <si>
    <t>tt0970179</t>
  </si>
  <si>
    <t>Hugo</t>
  </si>
  <si>
    <t>John Logan, Brian Selznick</t>
  </si>
  <si>
    <t>Ben Kingsley, Sacha Baron Cohen, Asa Butterfield, Chlo√´ Grace Moretz, Ray Winstone, Emily Mortimer, Christopher Lee, Helen McCrory, Michael Stuhlbarg, Frances de la Tour, Richard Griffiths, Jude Law, Kevin Eldon, Gulliver McGrath, Shaun Aylward</t>
  </si>
  <si>
    <t>Ben Kingsley, Sacha Baron Cohen</t>
  </si>
  <si>
    <t>In 1931 Paris, an orphan living in the walls of a train station gets wrapped up in a mystery involving his late father and an automaton.</t>
  </si>
  <si>
    <t>In 1931 Paris, an orphan living</t>
  </si>
  <si>
    <t>tt0970411</t>
  </si>
  <si>
    <t>City of Ember</t>
  </si>
  <si>
    <t>Caroline Thompson, Jeanne Duprau</t>
  </si>
  <si>
    <t>Saoirse Ronan, David Ryall, Harry Treadaway, Mary Kay Place, Tim Robbins, Bill Murray, Mackenzie Crook, Toby Jones, Liam Burke, Brid Ni Chionaola, Maureen Dow, Lucinda Dryzek, Lorraine Hilton, B.J. Hogg, Marianne Jean-Baptiste</t>
  </si>
  <si>
    <t>Saoirse Ronan, David Ryall</t>
  </si>
  <si>
    <t>For generations, the people of the City of Ember have flourished in an amazing world of glittering lights. But Ember's once powerful generator is failing and the great lamps that illuminate the city are starting to flicker.</t>
  </si>
  <si>
    <t>For generations, the people of</t>
  </si>
  <si>
    <t>tt0970416</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</si>
  <si>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</si>
  <si>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</si>
  <si>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</si>
  <si>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Keanu Reeves, Jennifer Connelly</t>
  </si>
  <si>
    <t>A remake of the 1951 classic science fiction film about an alien visitor and his giant robot counterpart who visit Earth.</t>
  </si>
  <si>
    <t>A remake of the 1951 classic science</t>
  </si>
  <si>
    <t>tt0970452</t>
  </si>
  <si>
    <t>Solomon Kane</t>
  </si>
  <si>
    <t>14/07/2010</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</si>
  <si>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</si>
  <si>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</si>
  <si>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</si>
  <si>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James Purefoy</t>
  </si>
  <si>
    <t>James Purefoy, Mark O'Neal</t>
  </si>
  <si>
    <t>A ruthless mercenary renounces violence after learning his soul is bound for hell. When a young girl is kidnapped and her family slain by a sorcerer's murderous cult, he is forced to fight and seek his redemption slaying evil.</t>
  </si>
  <si>
    <t>A ruthless mercenary renounces</t>
  </si>
  <si>
    <t>tt0970468</t>
  </si>
  <si>
    <t>Miss Pettigrew Lives for a Day</t>
  </si>
  <si>
    <t>David Magee, Simon Beaufoy</t>
  </si>
  <si>
    <t>Amy Adams, David Alexander, Clare Clifford, Christina Cole, Stephanie Cole, Beatie Edney, Shirley Henderson, Ciar√°n Hinds, Sarah Kants, Sally Leonard, Frances McDormand, Katy Murphy, Lee Pace, Tom Payne, Tim Potter</t>
  </si>
  <si>
    <t>Amy Adams, David Alexander</t>
  </si>
  <si>
    <t>Guinevere Pettigrew, a middle-aged London governess, finds herself unfairly dismissed from her job. An attempt to gain new employment catapults her into the glamorous world and dizzying social whirl of an American actress and singer, Delysia Lafosse.</t>
  </si>
  <si>
    <t>Guinevere Pettigrew, a middle-aged</t>
  </si>
  <si>
    <t>tt0970866</t>
  </si>
  <si>
    <t>Little Fockers</t>
  </si>
  <si>
    <t>14/01/2011</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</si>
  <si>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</si>
  <si>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</si>
  <si>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</si>
  <si>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Family-patriarch Jack Byrnes wants</t>
  </si>
  <si>
    <t>tt0971209</t>
  </si>
  <si>
    <t>A Perfect Getaway</t>
  </si>
  <si>
    <t>Steve Zahn, Timothy Olyphant, Milla Jovovich, Kiele Sanchez, Marley Shelton, Chris Hemsworth, Anthony Ruivivar, Dale Dickey, Peter Navy Tuiasosopo, Wendy Braun, Jim Cruz, Angela Sun, Leandra Gillis, Amit Yogev, Carlos Alberto Lopez</t>
  </si>
  <si>
    <t>Steve Zahn, Timothy Olyphant</t>
  </si>
  <si>
    <t>Two pairs of lovers on a Hawaiian vacation discover that psychopaths are stalking and murdering tourists on the islands.</t>
  </si>
  <si>
    <t>Two pairs of lovers on a Hawaiian</t>
  </si>
  <si>
    <t>tt0972883</t>
  </si>
  <si>
    <t>Red</t>
  </si>
  <si>
    <t>20/01/2008</t>
  </si>
  <si>
    <t>Trygve Allister Diesen, Lucky McKee</t>
  </si>
  <si>
    <t>Stephen Susco, Jack Ketchum</t>
  </si>
  <si>
    <t>Brian Cox, Noel Fisher, Kyle Gallner, Shiloh Fernandez, Kim Dickens, Marcia Bennett, Richard Riehle, Tom Sizemore, Ashley Laurence, Robert Englund, Amanda Plummer, Keith Buterbaugh, Jack Ketchum, Delaney Williams, Tate Ellington</t>
  </si>
  <si>
    <t>Brian Cox, Noel Fisher</t>
  </si>
  <si>
    <t>A reclusive man sets out for justice and redemption when three troublesome teens kill his dog for no good reason.</t>
  </si>
  <si>
    <t>A reclusive man sets out for justice</t>
  </si>
  <si>
    <t>tt0974014</t>
  </si>
  <si>
    <t>Creation</t>
  </si>
  <si>
    <t>25/09/2009</t>
  </si>
  <si>
    <t>John Collee, Jon Amiel</t>
  </si>
  <si>
    <t>Paul Bettany, Ian Kelly, Guy Henry, Martha West, Anabolena Rodriguez, Paul Campbell, Zak Davies, Teresa Churcher, Jennifer Connelly, Freya Parks, Jim Carter, Christopher Dunkin, Gene Goodman, Harrison Sansostri, Benedict Cumberbatch</t>
  </si>
  <si>
    <t>Paul Bettany, Ian Kelly</t>
  </si>
  <si>
    <t>Torn between faith and science, and suffering hallucinations, English naturalist Charles Darwin struggles to complete 'On the Origin of Species' and maintain his relationship with his wife.</t>
  </si>
  <si>
    <t>Torn between faith and science,</t>
  </si>
  <si>
    <t>GBP 10000000</t>
  </si>
  <si>
    <t>tt0974015</t>
  </si>
  <si>
    <t>Justice League</t>
  </si>
  <si>
    <t>16/11/2017</t>
  </si>
  <si>
    <t>Jerry Siegel, Joe Shuster</t>
  </si>
  <si>
    <t>Ben Affleck, Henry Cavill, Amy Adams, Gal Gadot, Ezra Miller, Jason Momoa, Ray Fisher, Jeremy Irons, Diane Lane, Connie Nielsen, J.K. Simmons, Ciar√°n Hinds, Amber Heard, Joe Morton, Lisa Loven Kongsli</t>
  </si>
  <si>
    <t>Ben Affleck, Henry Cavill</t>
  </si>
  <si>
    <t>Fueled by his restored faith in humanity and inspired by Superman's selfless act, Bruce Wayne enlists the help of his new-found ally, Diana Prince, to face an even greater enemy.</t>
  </si>
  <si>
    <t>Fueled by his restored faith in</t>
  </si>
  <si>
    <t>tt0974554</t>
  </si>
  <si>
    <t>Elegy</t>
  </si>
  <si>
    <t>Nicholas Meyer, Philip Roth</t>
  </si>
  <si>
    <t>Pen√©lope Cruz, Ben Kingsley, Dennis Hopper, Patricia Clarkson, Peter Sarsgaard, Debbie Harry, Charlie Rose, Antonio Cupo, Michelle Harrison, Sonja Bennett, Emily Holmes, Chelah Horsdal, Marci T. House, Alessandro Juliani, Tiffany Lyndall-Knight</t>
  </si>
  <si>
    <t>Pen√©lope Cruz, Ben Kingsley</t>
  </si>
  <si>
    <t>Cultural critic David Kepesh finds his life, which he indicates is a state of "emancipated manhood", thrown into tragic disarray by Consuela Castillo, a well-mannered student who awakens a sense of sexual possessiveness in her teacher.</t>
  </si>
  <si>
    <t>Cultural critic David Kepesh finds</t>
  </si>
  <si>
    <t>tt0974613</t>
  </si>
  <si>
    <t>The Other Man</t>
  </si>
  <si>
    <t>27/05/2009</t>
  </si>
  <si>
    <t>Richard Eyre, Charles Wood</t>
  </si>
  <si>
    <t>Laura Linney, Antonio Banderas, Liam Neeson, Romola Garai, Abigail Canton, Pam Ferris, Paterson Joseph, Craig Parkinson, Lola Peploe, Sophie Wu, Richard Graham, Lisa McDonald, Emma Fielding, Paul Ritter, Amanda Drew</t>
  </si>
  <si>
    <t>Laura Linney, Antonio Banderas</t>
  </si>
  <si>
    <t>The story of a husband who suspects his wife of adultery, and sets out to track down the other man in her life.</t>
  </si>
  <si>
    <t>The story of a husband who suspects</t>
  </si>
  <si>
    <t>tt0974661</t>
  </si>
  <si>
    <t>17 Again</t>
  </si>
  <si>
    <t>15/05/2009</t>
  </si>
  <si>
    <t>Zac Efron, Leslie Mann, Thomas Lennon, Matthew Perry, Tyler Steelman, Allison Miller, Sterling Knight, Michelle Trachtenberg, Adam Gregory, Hunter Parrish, Mario Cassem, Kat Graham, Tiya Sircar, Melissa Ordway, Melora Hardin</t>
  </si>
  <si>
    <t>Zac Efron, Leslie Mann</t>
  </si>
  <si>
    <t>Mike O'Donnell is ungrateful for how his life turned out. He gets a chance to rewrite his life when he tried to save a janitor near a bridge and jumped after him into a time vortex.</t>
  </si>
  <si>
    <t>Mike O'Donnell is ungrateful for</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</si>
  <si>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</si>
  <si>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</si>
  <si>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</si>
  <si>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</si>
  <si>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</si>
  <si>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Anthony Hopkins, Helen Mirren</t>
  </si>
  <si>
    <t>tt0976051</t>
  </si>
  <si>
    <t>The Reader</t>
  </si>
  <si>
    <t>David Hare, Bernhard Schlink</t>
  </si>
  <si>
    <t>Ralph Fiennes, Jeanette Hain, David Kross, Kate Winslet, Susanne Lothar, Alissa Wilms, Florian Bartholom√§i, Friederike Becht, Matthias Habich, Frieder Venus, Marie-Anne Fliegel, Hendrik Arnst, Rainer Sellien, Torsten Michaelis, Moritz Grove</t>
  </si>
  <si>
    <t>Ralph Fiennes, Jeanette Hain</t>
  </si>
  <si>
    <t>Post-WWII Germany: Nearly a decade after his affair with an older woman came to a mysterious end, law student Michael Berg re-encounters his former lover as she defends herself in a war-crime trial.</t>
  </si>
  <si>
    <t>Post-WWII Germany: Nearly a decade</t>
  </si>
  <si>
    <t>tt0976222</t>
  </si>
  <si>
    <t>Bandslam</t>
  </si>
  <si>
    <t>Todd Graff</t>
  </si>
  <si>
    <t>Josh A. Cagan, Todd Graff</t>
  </si>
  <si>
    <t>Aly Michalka, Vanessa Hudgens, Gaelan Connell, Scott Porter, Ryan Donowho, Charlie Saxton, Lisa Kudrow, Tim Jo, Elvy, Lisa Chung, J.W. Wright, Blair Bomar, Casey Williams, Maggie Maye, Jennifer Blair</t>
  </si>
  <si>
    <t>Aly Michalka</t>
  </si>
  <si>
    <t>Aly Michalka, Vanessa Hudgens</t>
  </si>
  <si>
    <t>A new kid in town assembles a fledgling rock band -- together, they achieve their dreams and compete against the best in the biggest event of the year, a battle of the bands.</t>
  </si>
  <si>
    <t>A new kid in town assembles a</t>
  </si>
  <si>
    <t>tt0976238</t>
  </si>
  <si>
    <t>Old Dogs</t>
  </si>
  <si>
    <t>John Travolta, Robin Williams, Kelly Preston, Conner Rayburn, Ella Bleu Travolta, Lori Loughlin, Seth Green, Bernie Mac, Matt Dillon, Ann-Margret, Rita Wilson, Amy Sedaris, Residente, Sab Shimono, Kevin Yamada</t>
  </si>
  <si>
    <t>John Travolta, Robin Williams</t>
  </si>
  <si>
    <t>Two friends and business partners find their lives turned upside down when strange circumstances lead them to be the temporary guardians of seven year-old twins.</t>
  </si>
  <si>
    <t>Two friends and business partners</t>
  </si>
  <si>
    <t>tt0977855</t>
  </si>
  <si>
    <t>Fair Game</t>
  </si>
  <si>
    <t>22/10/2010</t>
  </si>
  <si>
    <t>Jez Butterworth, John-Henry Butterworth</t>
  </si>
  <si>
    <t>Naomi Watts, Sonya Davison, Vanessa Chong, Anand Tiwari, Stephanie Chai, Sean Penn, Ty Burrell, Jessica Hecht, Norbert Leo Butz, Rebecca Rigg, Brooke Smith, Tom McCarthy, Ashley Gerasimovich, Quinn Broggy, Nicholas Sadler</t>
  </si>
  <si>
    <t>Naomi Watts, Sonya Davison</t>
  </si>
  <si>
    <t>CIA operative Valerie Plame discovers her identity is allegedly leaked by the government as payback for an op-ed article her husband wrote criticizing the Bush administration.</t>
  </si>
  <si>
    <t>CIA operative Valerie Plame discovers</t>
  </si>
  <si>
    <t>tt0978759</t>
  </si>
  <si>
    <t>Frozen River</t>
  </si>
  <si>
    <t>Courtney Hunt</t>
  </si>
  <si>
    <t>Melissa Leo, Misty Upham, Charlie McDermott, Michael O'Keefe, Mark Boone Junior, James Reilly, Jay Klaitz, John Canoe, Dylan Carusona, Michael Skye, Gargi Shinde, Rajesh Bose, Azin Jahanbakhsh, Jack Phillips, James Phillips</t>
  </si>
  <si>
    <t>Melissa Leo</t>
  </si>
  <si>
    <t>Melissa Leo, Misty Upham</t>
  </si>
  <si>
    <t>A mom looks for another source of income, when her husband leaves with the money meant for the new mobile home. A nearby Indian territory stretches across the border to Canada with a drivable frozen river between. Smuggling?</t>
  </si>
  <si>
    <t>A mom looks for another source</t>
  </si>
  <si>
    <t>tt0978762</t>
  </si>
  <si>
    <t>Mary and Max</t>
  </si>
  <si>
    <t>Adam Elliot</t>
  </si>
  <si>
    <t>Christopher Massey, Oliver Marks, Daisy Kocher, Daniel Marks, Hamish Hughes, Dan Doherty, Julie Forsyth, Mandy Mao, Eric Bana, Patrick McCabe, Adam Elliot, Mr. Peck, Michael James Allen, Bill Murphy, Shaun Patten</t>
  </si>
  <si>
    <t>Christopher Massey</t>
  </si>
  <si>
    <t>Christopher Massey, Oliver Marks</t>
  </si>
  <si>
    <t>A tale of friendship between two unlikely pen pals: Mary, a lonely, eight-year-old girl living in the suburbs of Melbourne, and Max, a forty-four-year old, severely obese man living in New York.</t>
  </si>
  <si>
    <t>A tale of friendship between two</t>
  </si>
  <si>
    <t>AUD 8240000</t>
  </si>
  <si>
    <t>tt0978764</t>
  </si>
  <si>
    <t>Sucker Punch</t>
  </si>
  <si>
    <t>25/03/2011</t>
  </si>
  <si>
    <t>Zack Snyder, Steve Shibuya</t>
  </si>
  <si>
    <t>Emily Browning, Abbie Cornish, Jena Malone, Vanessa Hudgens, Jamie Chung, Carla Gugino, Oscar Isaac, Jon Hamm, Scott Glenn, Richard Cetrone, Gerard Plunkett, Malcolm Scott, Ron Selmour, A.C. Peterson, Revard Dufresne</t>
  </si>
  <si>
    <t>Emily Browning, Abbie Cornish</t>
  </si>
  <si>
    <t>A young girl institutionalized by her abusive stepfather retreats to an alternative reality as a coping strategy and envisions a plan to help her escape.</t>
  </si>
  <si>
    <t>A young girl institutionalized</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</si>
  <si>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</si>
  <si>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</si>
  <si>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</si>
  <si>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</si>
  <si>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</si>
  <si>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Shad Moss, Brandon T. Jackson</t>
  </si>
  <si>
    <t>Kevin Carson is a young man living in the projects who has to survive a three-day weekend after his opportunistic neighbors find out he's holding a winning lottery ticket worth $370 million.</t>
  </si>
  <si>
    <t>Kevin Carson is a young man living</t>
  </si>
  <si>
    <t>tt0980970</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</si>
  <si>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</si>
  <si>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</si>
  <si>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</si>
  <si>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Lucy and Edmund Pevensie return</t>
  </si>
  <si>
    <t>tt0981072</t>
  </si>
  <si>
    <t>The Lucky Ones</t>
  </si>
  <si>
    <t>Neil Burger, Dirk Wittenborn</t>
  </si>
  <si>
    <t>Rachel McAdams, Tim Robbins, Michael Pe√±a, Molly Hagan, Mark L. Young, Howard Platt, Arden Myrin, Coburn Goss, John Heard, Jennifer Joan Taylor, Katherine LaNasa, Leo Ford, Susan Yeagley, Emily Swallow, John Diehl</t>
  </si>
  <si>
    <t>Rachel McAdams, Tim Robbins</t>
  </si>
  <si>
    <t>Three different soldiers - a woman and two men - return from war and facing the peaceful life's problems of each other.</t>
  </si>
  <si>
    <t>Three different soldiers - a woman</t>
  </si>
  <si>
    <t>tt0981227</t>
  </si>
  <si>
    <t>Nick and Norah's Infinite Playlist</t>
  </si>
  <si>
    <t>Peter Sollett</t>
  </si>
  <si>
    <t>Lorene Scafaria, Rachel Cohn</t>
  </si>
  <si>
    <t>Michael Cera, Kat Dennings, Aaron Yoo, Rafi Gavron, Ari Graynor, Alexis Dziena, Jonathan B. Wright, Zachary Booth, Jay Baruchel, Justin Rice, Christian Rudder, Giorgio Angelini, Darbie Nowatka, Cully Symington, Jeremy Haines</t>
  </si>
  <si>
    <t>Michael Cera, Kat Dennings</t>
  </si>
  <si>
    <t>High school student Nick O'Leary, member of the Queercore band The Jerk Offs, meets college-bound Norah Silverberg when she asks him to be her boyfriend for five minutes.</t>
  </si>
  <si>
    <t>High school student Nick O'Leary,</t>
  </si>
  <si>
    <t>tt0983193</t>
  </si>
  <si>
    <t>The Adventures of Tintin</t>
  </si>
  <si>
    <t>28/10/2011</t>
  </si>
  <si>
    <t>USA, New Zealand, UK, France, Australia</t>
  </si>
  <si>
    <t>Herg√©, Steven Moffat</t>
  </si>
  <si>
    <t>Jamie Bell, Andy Serkis, Daniel Craig, Nick Frost, Simon Pegg, Daniel Mays, Gad Elmaleh, Toby Jones, Joe Starr, Enn Reitel, Mackenzie Crook, Tony Curran, Sonje Fortag, Cary Elwes, Phillip Rhys</t>
  </si>
  <si>
    <t>Jamie Bell, Andy Serkis</t>
  </si>
  <si>
    <t>Intrepid reporter Tintin and Captain Haddock set off on a treasure hunt for a sunken ship commanded by Haddock's ancestor.</t>
  </si>
  <si>
    <t>Intrepid reporter Tintin and Captain</t>
  </si>
  <si>
    <t>tt0983213</t>
  </si>
  <si>
    <t>By√¥soku 5 senchim√™toru</t>
  </si>
  <si>
    <t>13/05/2019</t>
  </si>
  <si>
    <t>Makoto Shinkai</t>
  </si>
  <si>
    <t>Kenji Mizuhashi, Yoshimi Kondou, Satomi Hanamura, Ayaka Onoue, Risa Mizuno, Yuka Terazaki, Y√ªko Nakamura, Masami Iwasaki, Rei Kondo, Hiroshi Shimozaki, Takahiro Hirano, Akira Nakagawa, Keiko Izeki, Suguru Inoue, Rion Kako</t>
  </si>
  <si>
    <t>Kenji Mizuhashi</t>
  </si>
  <si>
    <t>Kenji Mizuhashi, Yoshimi Kondou</t>
  </si>
  <si>
    <t>Told in three interconnected segments, we follow a young man named Takaki through his life as cruel winters, cold technology, and finally, adult obligations and responsibility converge to test the delicate petals of love.</t>
  </si>
  <si>
    <t>Told in three interconnected segments,</t>
  </si>
  <si>
    <t>tt0983946</t>
  </si>
  <si>
    <t>Fantasy Island</t>
  </si>
  <si>
    <t>Jillian Jacobs, Christopher Roach</t>
  </si>
  <si>
    <t>Michael Pe√±a, Maggie Q, Lucy Hale, Austin Stowell, Jimmy O. Yang, Portia Doubleday, Ryan Hansen, Michael Rooker, Parisa Fitz-Henley, Mike Vogel, Kim Coates, Robbie Jones, Jeriya Benn, Charlotte McKinney, Josh McConville</t>
  </si>
  <si>
    <t>Michael Pe√±a, Maggie Q</t>
  </si>
  <si>
    <t>When the owner and operator of a luxurious island invites a collection of guests to live out their most elaborate fantasies in relative seclusion, chaos quickly descends.</t>
  </si>
  <si>
    <t>When the owner and operator of</t>
  </si>
  <si>
    <t>tt0985694</t>
  </si>
  <si>
    <t>Machete</t>
  </si>
  <si>
    <t>Ethan Maniquis, Robert Rodriguez</t>
  </si>
  <si>
    <t>Robert Rodriguez, √Ålvaro Rodr√≠guez</t>
  </si>
  <si>
    <t>Danny Trejo, Robert De Niro, Jessica Alba, Steven Seagal, Michelle Rodriguez, Jeff Fahey, Cheech Marin, Don Johnson, Shea Whigham, Lindsay Lohan, Daryl Sabara, Gilbert Trejo, Ara Celi, Tom Savini, Billy Blair</t>
  </si>
  <si>
    <t>Danny Trejo</t>
  </si>
  <si>
    <t>Danny Trejo, Robert De Niro</t>
  </si>
  <si>
    <t>After being set-up and betrayed by the man who hired him to assassinate a Texas Senator, an ex-Federale launches a brutal rampage of revenge against his former boss.</t>
  </si>
  <si>
    <t>After being set-up and betrayed</t>
  </si>
  <si>
    <t>tt0985699</t>
  </si>
  <si>
    <t>Valkyrie</t>
  </si>
  <si>
    <t>USA, Germany, Italy, Spain, France, Japan, UK</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</si>
  <si>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</si>
  <si>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</si>
  <si>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Tom Cruise, Kenneth Branagh</t>
  </si>
  <si>
    <t>A dramatization of the July 20, 1944 assassination and political coup plot by desperate renegade German Army officers against</t>
  </si>
  <si>
    <t>A dramatization of the July 20,</t>
  </si>
  <si>
    <t>tt0986233</t>
  </si>
  <si>
    <t>Hunger</t>
  </si>
  <si>
    <t>27/04/2012</t>
  </si>
  <si>
    <t>Steve McQueen</t>
  </si>
  <si>
    <t>Enda Walsh, Steve McQueen</t>
  </si>
  <si>
    <t>Stuart Graham, Laine Megaw, Brian Milligan, Liam McMahon, Karen Hassan, Michael Fassbender, Frank McCusker, Lalor Roddy, Helen Madden, Des McAleer, Geoff Gatt, Rory Mullen, Ben Peel, Helena Bereen, Paddy Jenkins</t>
  </si>
  <si>
    <t>Stuart Graham</t>
  </si>
  <si>
    <t>Stuart Graham, Laine Megaw</t>
  </si>
  <si>
    <t>Irish republican Bobby Sands leads the inmates of a Northern Irish prison in a hunger strike.</t>
  </si>
  <si>
    <t>Irish republican Bobby Sands leads</t>
  </si>
  <si>
    <t>tt0986263</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</si>
  <si>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</si>
  <si>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</si>
  <si>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</si>
  <si>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Bruce Willis, Radha Mitchell</t>
  </si>
  <si>
    <t>Set in a futuristic world where humans live in isolation and interact through surrogate robots, a cop is forced to leave his home for the first time in years in order to investigate the murders of others' surrogates.</t>
  </si>
  <si>
    <t>Set in a futuristic world where</t>
  </si>
  <si>
    <t>tt0986264</t>
  </si>
  <si>
    <t>Taare Zameen Par</t>
  </si>
  <si>
    <t>Aamir Khan, Amole Gupte</t>
  </si>
  <si>
    <t>Amole Gupte, Amole Gupte</t>
  </si>
  <si>
    <t>Darsheel Safary, Aamir Khan, Tisca Chopra, Vipin Sharma, Sachet Engineer, Tanay Chheda, Lalitha Lajmi, Girija Oak, Ravi Khanvilkar, Pratima Kulkarni, Meghna Malik, Sonali Sachdev, Sanjay Dadich, Raaj Gopal Iyer, Bugs Bhargava</t>
  </si>
  <si>
    <t>Darsheel Safary</t>
  </si>
  <si>
    <t>Darsheel Safary, Aamir Khan</t>
  </si>
  <si>
    <t>An eight-year-old boy is thought to be a lazy trouble-maker, until the new art teacher has the patience and compassion to discover the real problem behind his struggles in school.</t>
  </si>
  <si>
    <t>An eight-year-old boy is thought</t>
  </si>
  <si>
    <t>tt0988045</t>
  </si>
  <si>
    <t>Sherlock Holmes</t>
  </si>
  <si>
    <t>25/12/2009</t>
  </si>
  <si>
    <t>USA, Germany, UK, Australia</t>
  </si>
  <si>
    <t>Michael Robert Johnson, Anthony Peckham</t>
  </si>
  <si>
    <t>Robert Downey Jr., Jude Law, Rachel McAdams, Mark Strong, Eddie Marsan, Robert Maillet, Geraldine James, Kelly Reilly, William Houston, Hans Matheson, James Fox, William Hope, Clive Russell, Oran Gurel, David Garrick</t>
  </si>
  <si>
    <t>Robert Downey Jr., Jude Law</t>
  </si>
  <si>
    <t>Detective Sherlock Holmes and his stalwart partner Watson engage in a battle of wits and brawn with a nemesis whose plot is a threat to all of England.</t>
  </si>
  <si>
    <t>Detective Sherlock Holmes and</t>
  </si>
  <si>
    <t>tt0988047</t>
  </si>
  <si>
    <t>Traitor</t>
  </si>
  <si>
    <t>27/08/2008</t>
  </si>
  <si>
    <t>Jeffrey Nachmanoff</t>
  </si>
  <si>
    <t>Jeffrey Nachmanoff, Steve Martin</t>
  </si>
  <si>
    <t>Don Cheadle, Guy Pearce, Sa√Ød Taghmaoui, Neal McDonough, Alyy Khan, Archie Panjabi, Raad Rawi, Hassam Ghancy, Mozhan Marn√≤, Adeel Akhtar, Jeff Daniels, Lorena Gale, Scali Delpeyrat, Mehdi Ortelsberg, Abdelkader Aizzoune</t>
  </si>
  <si>
    <t>Don Cheadle, Guy Pearce</t>
  </si>
  <si>
    <t>When straight arrow FBI agent Roy Clayton heads up the investigation into a dangerous international conspiracy, all clues seem to lead back to former U.S. Special Operations officer, Samir Horn.</t>
  </si>
  <si>
    <t>When straight arrow FBI agent</t>
  </si>
  <si>
    <t>tt0988108</t>
  </si>
  <si>
    <t>Klass</t>
  </si>
  <si>
    <t>Estonia</t>
  </si>
  <si>
    <t>Ilmar Raag</t>
  </si>
  <si>
    <t>Ilmar Raag, Vallo Kirs</t>
  </si>
  <si>
    <t>Vallo Kirs, P√§rt Uusberg, Lauri Pedaja, Paula Solvak, Mikk M√§gi, Riina Ries, Joonas Paas, Kadi Metsla, Triin Tenso, Virgo Ernits, Karl Sakrits, Liina Joonas, Saara Pius, Kaspar Kannelm√§e, Brita Kikas</t>
  </si>
  <si>
    <t>Vallo Kirs</t>
  </si>
  <si>
    <t>Vallo Kirs, P√§rt Uusberg</t>
  </si>
  <si>
    <t>An average guy of an Estonian high-school decides to defend his bullied classmate. This starts war between him and the informal leader of the class. As teenagers' honour is a touchy thing, everything ends in bloodshed.</t>
  </si>
  <si>
    <t>An average guy of an Estonian</t>
  </si>
  <si>
    <t>tt0988595</t>
  </si>
  <si>
    <t>27 Dresses</t>
  </si>
  <si>
    <t>Aline Brosh McKenna</t>
  </si>
  <si>
    <t>Katherine Heigl, James Marsden, Brian Kerwin, Charli Barcena, Peyton List, Jane Pfitsch, Jennifer Lim, Brigitte Bourdeau, Judy Greer, Danielle Skraastad, Marilyn L. Costello, Michael Paul, Yetta Gottesman, Erin Fogel, Bern Cohen</t>
  </si>
  <si>
    <t>Katherine Heigl</t>
  </si>
  <si>
    <t>Katherine Heigl, James Marsden</t>
  </si>
  <si>
    <t>After serving as a bridesmaid 27 times, a young woman wrestles with the idea of standing by her sister's side as her sibling marries the man she's secretly in love with.</t>
  </si>
  <si>
    <t>After serving as a bridesmaid</t>
  </si>
  <si>
    <t>tt0988849</t>
  </si>
  <si>
    <t>Donkey Punch</t>
  </si>
  <si>
    <t>Olly Blackburn</t>
  </si>
  <si>
    <t>Olly Blackburn, David Bloom</t>
  </si>
  <si>
    <t>Robert Boulter, Sian Breckin, Tom Burke, Nichola Burley, Julian Morris, Jay Taylor, Jaime Winstone</t>
  </si>
  <si>
    <t>Robert Boulter</t>
  </si>
  <si>
    <t>Robert Boulter, Sian Breckin</t>
  </si>
  <si>
    <t>Things go drastically wrong for a group of British holidaymakers in Spain.</t>
  </si>
  <si>
    <t>Things go drastically wrong for</t>
  </si>
  <si>
    <t>GBP 900000</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</si>
  <si>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</si>
  <si>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</si>
  <si>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</si>
  <si>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</si>
  <si>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Channing Tatum, Amanda Seyfried</t>
  </si>
  <si>
    <t>A romantic drama about a soldier who falls for a conservative college student while he's home on leave.</t>
  </si>
  <si>
    <t>A romantic drama about a soldier</t>
  </si>
  <si>
    <t>tt0990407</t>
  </si>
  <si>
    <t>The Green Hornet</t>
  </si>
  <si>
    <t>Seth Rogen, Jay Chou, Cameron Diaz, Tom Wilkinson, Christoph Waltz, David Harbour, Edward James Olmos, Jamie Harris, Chad L. Coleman, Edward Furlong, Jill Remez, Joe O'Connor, Morgan Rusler, Joshua Erenberg, Analeigh Tipton</t>
  </si>
  <si>
    <t>Seth Rogen, Jay Chou</t>
  </si>
  <si>
    <t>Following the death of his father, Britt Reid, heir to his father's large company, teams up with his late dad's assistant Kato to become a masked crime fighting team.</t>
  </si>
  <si>
    <t>Following the death of his father,</t>
  </si>
  <si>
    <t>tt0992911</t>
  </si>
  <si>
    <t>Dou foh sin</t>
  </si>
  <si>
    <t>26/07/2007</t>
  </si>
  <si>
    <t>Kam-Yuen Szeto, Lik-Kei Tang</t>
  </si>
  <si>
    <t>Donnie Yen, Louis Koo, Collin Chou, Ray Lui, Bingbing Fan, Kent Cheng, Xing Yu, Ben Lam, Lan Law, Timmy Hung, Tony Ho, Ping Ha, Irene Wang, Austin Wai, Wai Ai</t>
  </si>
  <si>
    <t>Donnie Yen, Louis Koo</t>
  </si>
  <si>
    <t>A hot-headed inspector takes on a small but powerful Vietnamese-Chinese gang, after a series of crimes and murder attempts committed and putting an undercover cop and his girlfriend in great danger.</t>
  </si>
  <si>
    <t>A hot-headed inspector takes on</t>
  </si>
  <si>
    <t>tt0993842</t>
  </si>
  <si>
    <t>Hanna</t>
  </si>
  <si>
    <t>Seth Lochhead, David Farr</t>
  </si>
  <si>
    <t>Saoirse Ronan, Eric Bana, Vicky Krieps, Cate Blanchett, Paris Arrowsmith, John Macmillan, Tim Beckmann, Paul Birchard, Christian Malcolm, Jamie Beamish, Tom Hodgkins, Vincent Montuel, Nathan Nolan, Michelle Dockery, Jessica Barden</t>
  </si>
  <si>
    <t>Saoirse Ronan, Eric Bana</t>
  </si>
  <si>
    <t>A sixteen-year-old girl who was raised by her father to be the perfect assassin is dispatched on a mission across Europe, tracked by a ruthless intelligence agent and her operatives.</t>
  </si>
  <si>
    <t>A sixteen-year-old girl who was</t>
  </si>
  <si>
    <t>tt0993846</t>
  </si>
  <si>
    <t>The Wolf of Wall Street</t>
  </si>
  <si>
    <t>23/01/2014</t>
  </si>
  <si>
    <t>Terence Winter, Jordan Belfort</t>
  </si>
  <si>
    <t>Leonardo DiCaprio, Jonah Hill, Margot Robbie, Matthew McConaughey, Kyle Chandler, Rob Reiner, Jon Bernthal, Jon Favreau, Jean Dujardin, Joanna Lumley, Cristin Milioti, Christine Ebersole, Shea Whigham, Katarina Cas, P.J. Byrne</t>
  </si>
  <si>
    <t>Leonardo DiCaprio, Jonah Hill</t>
  </si>
  <si>
    <t>tt0995031</t>
  </si>
  <si>
    <t>Bhool Bhulaiyaa</t>
  </si>
  <si>
    <t>Neeraj Vora, Manisha Korde</t>
  </si>
  <si>
    <t>Akshay Kumar, Vidya Balan, Shiney Ahuja, Ameesha Patel, Manoj Joshi, Paresh Rawal, Rasika Joshi, Rajpal Yadav, Asrani, Vikram Gokhale, Vineeth, Tarina Patel, Jimit Trivedi</t>
  </si>
  <si>
    <t>Akshay Kumar, Vidya Balan</t>
  </si>
  <si>
    <t>An NRI and his wife decide to stay in his ancestral home, paying no heed to the warnings about ghosts. Soon, inexplicable occurrences cause him to call a psychiatrist to help solve the mystery.</t>
  </si>
  <si>
    <t>An NRI and his wife decide to</t>
  </si>
  <si>
    <t>tt0995039</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</si>
  <si>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</si>
  <si>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</si>
  <si>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</si>
  <si>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Greg Kinnear, Jordan Carlos</t>
  </si>
  <si>
    <t>Bertram Pincus is a man whose people skills leave much to be desired. When Pincus dies unexpectedly, but is miraculously revived after seven minutes, he wakes up to discover that he now has the annoying ability to see ghosts.</t>
  </si>
  <si>
    <t>Bertram Pincus is a man whose</t>
  </si>
  <si>
    <t>tt0995829</t>
  </si>
  <si>
    <t>XXY</t>
  </si>
  <si>
    <t>Luc√≠a Puenzo</t>
  </si>
  <si>
    <t>Luc√≠a Puenzo, Sergio Bizzio</t>
  </si>
  <si>
    <t>Ricardo Dar√≠n, Valeria Bertuccelli, Germ√°n Palacios, Carolina Pelleritti, Mart√≠n Piroyansky, In√©s Efron, Guillermo Angelelli, C√©sar Troncoso, Jean Pierre Reguerraz, Ail√≠n Salas, Luciano N√≥bile, Lucas Escariz</t>
  </si>
  <si>
    <t>Ricardo Dar√≠n, Valeria Bertuccelli</t>
  </si>
  <si>
    <t>The story of an intersexual fifteen-year-old. She lives with her parents, who have to cope with the challenges of her medical condition.</t>
  </si>
  <si>
    <t>The story of an intersexual fifteen-year-old.</t>
  </si>
  <si>
    <t>tt0995868</t>
  </si>
  <si>
    <t>Pel√©: Birth of a Legend</t>
  </si>
  <si>
    <t>26/05/2016</t>
  </si>
  <si>
    <t>Jeff Zimbalist, Michael Zimbalist</t>
  </si>
  <si>
    <t>Kevin de Paula, Leonardo Lima Carvalho, Seu Jorge, Mariana Nunes, Milton Gon√ßalves, Seth Michaels, Vincent D'Onofrio, Andr√© Mattos, Phil Miler, Rafael Henriques, Felipe Simas, Adriano Aragon, Mariana Balsa, Eric Bell Jr., Diego Boneta</t>
  </si>
  <si>
    <t>Kevin de Paula</t>
  </si>
  <si>
    <t>Kevin de Paula, Leonardo Lima Carvalho</t>
  </si>
  <si>
    <t>Pele's meteoric rise from the slums of Sao Paulo to leading Brazil to its first World Cup victory at the age of 17 is chronicled in this biographical drama.</t>
  </si>
  <si>
    <t>Pele's meteoric rise from the</t>
  </si>
  <si>
    <t>tt0997047</t>
  </si>
  <si>
    <t>College Road Trip</t>
  </si>
  <si>
    <t>Emi Mochizuki, Carrie Lee Wilson</t>
  </si>
  <si>
    <t>Martin Lawrence, Raven-Symon√©, Kym Whitley, Adam LeFevre, Eugene Jones III, Brenda Song, Margo Harshman, Lucas Grabeel, Matthew Schlein, Eshaya Draper, Will Sasso, Geneva Carr, Na'Kia Bell Smith, Josh Meyers, Lonny Ross</t>
  </si>
  <si>
    <t>Martin Lawrence, Raven-Symon√©</t>
  </si>
  <si>
    <t>When an overachieving high school student decides to travel around the country to choose the perfect college, her overprotective cop father decides to accompany her to keep her on the straight and narrow.</t>
  </si>
  <si>
    <t>When an overachieving high school</t>
  </si>
  <si>
    <t>tt0997152</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</si>
  <si>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</si>
  <si>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</si>
  <si>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</si>
  <si>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</si>
  <si>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Adrien Brody, Forest Whitaker</t>
  </si>
  <si>
    <t>26 men are chosen to participate in the roles of guards and prisoners in a psychological study that ultimately spirals out of control.</t>
  </si>
  <si>
    <t>26 men are chosen to participate</t>
  </si>
  <si>
    <t>tt0999913</t>
  </si>
  <si>
    <t>Straw Dogs</t>
  </si>
  <si>
    <t>Rod Lurie, David Zelag Goodman</t>
  </si>
  <si>
    <t>James Marsden, Kate Bosworth, Alexander Skarsg√•rd, James Woods, Dominic Purcell, Rhys Coiro, Billy Lush, Laz Alonso, Willa Holland, Walton Goggins, Anson Mount, Drew Powell, Kristen Shaw, Megan Adelle, Jessica Dockrey</t>
  </si>
  <si>
    <t>James Marsden, Kate Bosworth</t>
  </si>
  <si>
    <t>Los Angeles screenwriter David Sumner relocates with his wife to her hometown in the deep South. There, while tensions build between them, a brewing conflict with locals becomes a threat to them both.</t>
  </si>
  <si>
    <t>Los Angeles screenwriter David</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</si>
  <si>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</si>
  <si>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</si>
  <si>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</si>
  <si>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</si>
  <si>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</si>
  <si>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Sarah Jessica Parker</t>
  </si>
  <si>
    <t>Sarah Jessica Parker, Kim Cattrall</t>
  </si>
  <si>
    <t>A New York City writer on sex and love is finally getting married to her Mr. Big. But her three best girlfriends must console her after one of them inadvertently leads Mr. Big to jilt her.</t>
  </si>
  <si>
    <t>A New York City writer on sex</t>
  </si>
  <si>
    <t>tt1001508</t>
  </si>
  <si>
    <t>He's Just Not That Into You</t>
  </si>
  <si>
    <t>Abby Kohn, Marc Silverstein</t>
  </si>
  <si>
    <t>Morgan Lily, Trenton Rogers, Michelle Carmichael, Jasmine Woods, Sabrina Revelle, Zoe Jarman, Alia Rhiana Eckerman, Julia Pennington, Renee Scott, Chihiro Fujii, Sachiko Ishida, Claudia DiMartino, Carmen Gloria P√©rez, Traycee King, D√©l√© Ogundiran</t>
  </si>
  <si>
    <t>Morgan Lily</t>
  </si>
  <si>
    <t>Morgan Lily, Trenton Rogers</t>
  </si>
  <si>
    <t>This Baltimore-set movie of interconnecting story arcs deals with the challenges of reading or misreading human behavior.</t>
  </si>
  <si>
    <t>This Baltimore-set movie of interconnecting</t>
  </si>
  <si>
    <t>tt1001526</t>
  </si>
  <si>
    <t>Megamind</t>
  </si>
  <si>
    <t>17/12/2010</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</si>
  <si>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</si>
  <si>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</si>
  <si>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</si>
  <si>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Will Ferrell, Brad Pitt</t>
  </si>
  <si>
    <t>The supervillain Megamind finally defeats his nemesis, the superhero Metro Man. But without a hero, he loses all purpose and must find new meaning to his life.</t>
  </si>
  <si>
    <t>The supervillain Megamind finally</t>
  </si>
  <si>
    <t>tt10039344</t>
  </si>
  <si>
    <t>Countdown</t>
  </si>
  <si>
    <t>21/11/2019</t>
  </si>
  <si>
    <t>Justin Dec</t>
  </si>
  <si>
    <t>Elizabeth Lail, Jordan Calloway, Talitha Eliana Bateman, Peter Facinelli, Dillon Lane, Tichina Arnold, Tom Segura, Lana McKissack, Anne Winters, Matt Letscher, P.J. Byrne, Valente Rodriguez, Louisa Abernathy, Charlie McDermott, Jonny Berryman</t>
  </si>
  <si>
    <t>Elizabeth Lail</t>
  </si>
  <si>
    <t>Elizabeth Lail, Jordan Calloway</t>
  </si>
  <si>
    <t>When a nurse downloads an app that claims to predict the moment a person will die, it tells her she only has three days to live. With the clock ticking and a figure haunting her, she must find a way to save her life before time runs out.</t>
  </si>
  <si>
    <t>When a nurse downloads an app</t>
  </si>
  <si>
    <t>tt10060094</t>
  </si>
  <si>
    <t>The Knight Before Christmas</t>
  </si>
  <si>
    <t>Monika Mitchell</t>
  </si>
  <si>
    <t>Cara J. Russell</t>
  </si>
  <si>
    <t>Vanessa Hudgens, Josh Whitehouse, Emmanuelle Chriqui, Ella Kenion, Harry Jarvis, Isabelle Franca, Jean-Michel Le Gal, Scott Ryan Yamamura, Arnold Pinnock, Shazdeh Kapadia, Evan O'Donnell, Simon Webster, Jesse Gervasi, Mimi Gianopulos, Jayne Eastwood</t>
  </si>
  <si>
    <t>Vanessa Hudgens</t>
  </si>
  <si>
    <t>Vanessa Hudgens, Josh Whitehouse</t>
  </si>
  <si>
    <t>A medieval English knight is magically transported to present-day America where he falls for a high school science teacher who is disillusioned by love.</t>
  </si>
  <si>
    <t>A medieval English knight is magically</t>
  </si>
  <si>
    <t>tt1007028</t>
  </si>
  <si>
    <t>Zack and Miri Make a Porno</t>
  </si>
  <si>
    <t>Elizabeth Banks, Seth Rogen, Craig Robinson, Gerry Bednob, Edward Janda, Nicholas Lombardi, Chris Milan, Jennifer Schwalbach Smith, Kenny Hotz, Brandon Routh, Anne Wade, Justin Long, Tom Savini, Jeff Anderson, Jim Norton</t>
  </si>
  <si>
    <t>Elizabeth Banks</t>
  </si>
  <si>
    <t>Elizabeth Banks, Seth Rogen</t>
  </si>
  <si>
    <t>Lifelong platonic friends Zack and Miri look to solve their respective cash-flow problems by making an adult film together. As the cameras roll, however, the duo begin to sense that they may have more feelings for each other than they previously thought.</t>
  </si>
  <si>
    <t>Lifelong platonic friends Zack</t>
  </si>
  <si>
    <t>tt1007029</t>
  </si>
  <si>
    <t>The Iron Lady</t>
  </si>
  <si>
    <t>27/01/2012</t>
  </si>
  <si>
    <t>Abi Morgan</t>
  </si>
  <si>
    <t>Meryl Streep, Jim Broadbent, Susan Brown, Alice da Cunha, Phoebe Waller-Bridge, Iain Glen, Alexandra Roach, Victoria Bewick, Emma Dewhurst, Olivia Colman, Harry Lloyd, Sylvestra Le Touzel, Michael Culkin, Stephanie Jacob, Robert Portal</t>
  </si>
  <si>
    <t>Meryl Streep, Jim Broadbent</t>
  </si>
  <si>
    <t>tt1010048</t>
  </si>
  <si>
    <t>Slumdog Millionaire</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</si>
  <si>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</si>
  <si>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</si>
  <si>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</si>
  <si>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Dev Patel</t>
  </si>
  <si>
    <t>Dev Patel, Saurabh Shukla</t>
  </si>
  <si>
    <t>A Mumbai teenager reflects on his life after being accused of cheating on the Indian version of "Who Wants to be a Millionaire?".</t>
  </si>
  <si>
    <t>A Mumbai teenager reflects on</t>
  </si>
  <si>
    <t>tt1010271</t>
  </si>
  <si>
    <t>The Poughkeepsie Tapes</t>
  </si>
  <si>
    <t>John Erick Dowdle</t>
  </si>
  <si>
    <t>Drew Dowdle, John Erick Dowdle</t>
  </si>
  <si>
    <t>Stacy Chbosky, Ben Messmer, Samantha Robson, Ivar Brogger, Lou George, Amy Lyndon, Michael Lawson, Ron Harper, Kim Kenny, Iris Bahr, Scott Beehner, Kelli Bielema, Linda Bisesti, Lisa Black, Marissa Blanchard</t>
  </si>
  <si>
    <t>Stacy Chbosky</t>
  </si>
  <si>
    <t>Stacy Chbosky, Ben Messmer</t>
  </si>
  <si>
    <t>In an abandoned house in Poughkeepsie, New York murder investigators uncover hundreds of tapes showing decades of a serial killer's work.</t>
  </si>
  <si>
    <t>In an abandoned house in Poughkeepsie,</t>
  </si>
  <si>
    <t>tt1012804</t>
  </si>
  <si>
    <t>Redbelt</t>
  </si>
  <si>
    <t>Max Martini, Matt Cable, Chiwetel Ejiofor, Alice Braga, Jose Pablo Cantillo, Emily Mortimer, Cathy Cahlin Ryan, Luciana Souza, Cyril Takayama, Scott Barry, Ricky Jay, Randy Couture, John Machado, Rodrigo Santoro, Ricardo Wilke</t>
  </si>
  <si>
    <t>Max Martini</t>
  </si>
  <si>
    <t>Max Martini, Matt Cable</t>
  </si>
  <si>
    <t>A fateful event leads to a job in the film business for top mixed-martial arts instructor Mike Terry. Though he refuses to participate in prize bouts, circumstances conspire to force him to consider entering such a competition.</t>
  </si>
  <si>
    <t>A fateful event leads to a job</t>
  </si>
  <si>
    <t>tt1013743</t>
  </si>
  <si>
    <t>Knight and Day</t>
  </si>
  <si>
    <t>Patrick O'Neill</t>
  </si>
  <si>
    <t>Tom Cruise, Cameron Diaz, Peter Sarsgaard, Jordi Moll√†, Viola Davis, Paul Dano, Falk Hentschel, Marc Blucas, Lennie Loftin, Maggie Grace, Rich Manley, Dale Dye, Celia Weston, Gal Gadot, Jack O'Connell</t>
  </si>
  <si>
    <t>Tom Cruise, Cameron Diaz</t>
  </si>
  <si>
    <t>A young woman gets mixed up with a disgraced spy who is trying to clear his name.</t>
  </si>
  <si>
    <t>A young woman gets mixed up with</t>
  </si>
  <si>
    <t>tt1013752</t>
  </si>
  <si>
    <t>Fast &amp; Furious</t>
  </si>
  <si>
    <t>Chris Morgan, Gary Scott Thompson</t>
  </si>
  <si>
    <t>Vin Diesel, Paul Walker, Jordana Brewster, Michelle Rodriguez, John Ortiz, Laz Alonso, Gal Gadot, Jack Conley, Shea Whigham, Liza Lapira, Sung Kang, Tego Calderon, Don Omar, Mirtha Michelle, Greg Cipes</t>
  </si>
  <si>
    <t>Vin Diesel, Paul Walker</t>
  </si>
  <si>
    <t>Brian O'Conner, back working for the FBI in Los Angeles, teams up with Dominic Toretto to bring down a heroin importer by infiltrating his operation.</t>
  </si>
  <si>
    <t>Brian O'Conner, back working for</t>
  </si>
  <si>
    <t>tt1013753</t>
  </si>
  <si>
    <t>Milk</t>
  </si>
  <si>
    <t>Dustin Lance Black</t>
  </si>
  <si>
    <t>Sean Penn, Emile Hirsch, Josh Brolin, Diego Luna, James Franco, Alison Pill, Victor Garber, Denis O'Hare, Joseph Cross, Stephen Spinella, Lucas Grabeel, Brandon Boyce, Howard Rosenman, Kelvin Yu, Jeff Koons</t>
  </si>
  <si>
    <t>Sean Penn, Emile Hirsch</t>
  </si>
  <si>
    <t>tt1013860</t>
  </si>
  <si>
    <t>Dylan Dog: Dead of Night</t>
  </si>
  <si>
    <t>Brandon Routh, Anita Briem, Sam Huntington, Taye Diggs, Kurt Angle, Peter Stormare, Kent Jude Bernard, Mitchell Whitfield, Michael Cotter, Laura Spencer, James Landry H√©bert, Dan Braverman, Marco St. John, Kyle Clements, Douglas M. Griffin</t>
  </si>
  <si>
    <t>Brandon Routh, Anita Briem</t>
  </si>
  <si>
    <t>The adventures of supernatural private investigator, Dylan Dog, who seeks out the monsters of the Louisiana bayou in his signature red shirt, black jacket, and blue jeans.</t>
  </si>
  <si>
    <t>The adventures of supernatural</t>
  </si>
  <si>
    <t>tt1014672</t>
  </si>
  <si>
    <t>Bheja Fry</t>
  </si>
  <si>
    <t>Sagar Ballary</t>
  </si>
  <si>
    <t>Sagar Ballary, Arpita Chatterjee</t>
  </si>
  <si>
    <t>Vinay Pathak, Rajat Kapoor, Sarika, Milind Soman, Ranvir Shorey, Bhairavi Goswami, Tom Alter, Harsh Chhaya, Sharat Katariya, Sushma Kaul, Ikhlaq Khan</t>
  </si>
  <si>
    <t>Vinay Pathak</t>
  </si>
  <si>
    <t>Vinay Pathak, Rajat Kapoor</t>
  </si>
  <si>
    <t>Ranjit, who makes fun of idiots, gets completely annoyed when he invites a tax inspector and a singer to his house.</t>
  </si>
  <si>
    <t>Ranjit, who makes fun of idiots,</t>
  </si>
  <si>
    <t>tt1014759</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</si>
  <si>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</si>
  <si>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</si>
  <si>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</si>
  <si>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Johnny Depp, Mia Wasikowska</t>
  </si>
  <si>
    <t>Nineteen-year-old Alice returns to the magical world from her childhood adventure, where she reunites with her old friends and learns of her true destiny: to end the Red Queen's reign of terror.</t>
  </si>
  <si>
    <t>Nineteen-year-old Alice returns</t>
  </si>
  <si>
    <t>tt1014763</t>
  </si>
  <si>
    <t>Child 44</t>
  </si>
  <si>
    <t>30/04/2015</t>
  </si>
  <si>
    <t>Czech Republic, UK, USA, Russia</t>
  </si>
  <si>
    <t>Daniel Espinosa</t>
  </si>
  <si>
    <t>Richard Price, Tom Rob Smith</t>
  </si>
  <si>
    <t>Xavier Atkins, Mark Lewis Jones, Tom Hardy, Joel Kinnaman, Fares Fares, Karel Dobr√Ω, Noomi Rapace, Agnieszka Grochowska, Petr Vanek, Jana Strykov√°, Jason Clarke, Ursina Lardi, Michael Nardone, Jemma O'Brien, Lottie Steer</t>
  </si>
  <si>
    <t>Xavier Atkins</t>
  </si>
  <si>
    <t>Xavier Atkins, Mark Lewis Jones</t>
  </si>
  <si>
    <t>A disgraced member of the Russian military police investigates a series of child murders during the Stalin-era Soviet Union.</t>
  </si>
  <si>
    <t>A disgraced member of the Russian</t>
  </si>
  <si>
    <t>tt1014775</t>
  </si>
  <si>
    <t>Beverly Hills Chihuahua</t>
  </si>
  <si>
    <t>Analisa LaBianco, Jeffrey Bushell</t>
  </si>
  <si>
    <t>Piper Perabo, Manolo Cardona, Jamie Lee Curtis, Jos√© Mar√≠a Yazpik, Maury Sterling, Jes√∫s Ochoa, Eugenio Derbez, Omar Leyva, Naomy Romo, Ali Hillis, Marguerite Moreau, Nick Zano, Carmen Vera, Gina Gallego, Hiram Vilchez</t>
  </si>
  <si>
    <t>Piper Perabo, Manolo Cardona</t>
  </si>
  <si>
    <t>While on vacation in Mexico, Chloe, a ritzy Beverly Hills chihuahua, finds herself lost and in need of assistance in order to get back home.</t>
  </si>
  <si>
    <t>While on vacation in Mexico, Chloe,</t>
  </si>
  <si>
    <t>tt1016075</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</si>
  <si>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</si>
  <si>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</si>
  <si>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</si>
  <si>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</si>
  <si>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Kay Panabaker</t>
  </si>
  <si>
    <t>Kay Panabaker, Walter Perez</t>
  </si>
  <si>
    <t>tt1016301</t>
  </si>
  <si>
    <t>La habitaci√≥n de Fermat</t>
  </si>
  <si>
    <t>Luis Piedrahita, Rodrigo Sope√±a</t>
  </si>
  <si>
    <t>Alejo Sauras, Elena Ballesteros, Llu√≠s Homar, Santi Mill√°n, Federico Luppi, Ariadna Cabrol, San Y√©lamos, Alicia Fern√°ndez, Cesc Cornet, Juanma Falc√≥n, Adam Nached, Josep Minguell, Helena Carri√≥n, Maria Piedrahita, V√≠ctor Benjumea</t>
  </si>
  <si>
    <t>Alejo Sauras</t>
  </si>
  <si>
    <t>Alejo Sauras, Elena Ballesteros</t>
  </si>
  <si>
    <t>4 mathematicians are invited to solve an enigma. Once there, they're locked in a mechanically shrinking room and given 1 minute to solve each puzzle via cellphone while also figuring out why they're there.</t>
  </si>
  <si>
    <t>4 mathematicians are invited to</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</si>
  <si>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</si>
  <si>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</si>
  <si>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</si>
  <si>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</si>
  <si>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</si>
  <si>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Kristen Stewart, Dakota Fanning</t>
  </si>
  <si>
    <t>A coming-of-age biographical film about the 1970s teenage all-girl rock band</t>
  </si>
  <si>
    <t>A coming-of-age biographical film</t>
  </si>
  <si>
    <t>tt1017456</t>
  </si>
  <si>
    <t>Race</t>
  </si>
  <si>
    <t>Abbas Alibhai Burmawalla, Mastan Alibhai Burmawalla</t>
  </si>
  <si>
    <t>Shiraz Ahmed, Shiraz Ahmed</t>
  </si>
  <si>
    <t>Saif Ali Khan, Akshaye Khanna, Bipasha Basu, Katrina Kaif, Anil Kapoor, Sameera Reddy, Gurpreet Ghuggi, Johnny Lever, Dalip Tahil, Natalie Walsh</t>
  </si>
  <si>
    <t>Saif Ali Khan, Akshaye Khanna</t>
  </si>
  <si>
    <t>Destiny makes two brothers- Ranvir and Rajiv - enemies of each other. Everything is fair in love and war.</t>
  </si>
  <si>
    <t>Destiny makes two brothers- Ranvir</t>
  </si>
  <si>
    <t>tt1017460</t>
  </si>
  <si>
    <t>Splice</t>
  </si>
  <si>
    <t>13/06/2010</t>
  </si>
  <si>
    <t>Canada, France, USA</t>
  </si>
  <si>
    <t>Vincenzo Natali, Antoinette Terry Bryant</t>
  </si>
  <si>
    <t>Adrien Brody, Sarah Polley, Delphine Chan√©ac, Brandon McGibbon, Simona Maicanescu, David Hewlett, Abigail Chu</t>
  </si>
  <si>
    <t>Adrien Brody, Sarah Polley</t>
  </si>
  <si>
    <t>Genetic engineers Clive Nicoli and Elsa Kast hope to achieve fame by successfully splicing together the DNA of different animals to create new hybrid animals for medical use.</t>
  </si>
  <si>
    <t>Genetic engineers Clive Nicoli</t>
  </si>
  <si>
    <t>tt10183816</t>
  </si>
  <si>
    <t>Dangerous Lies</t>
  </si>
  <si>
    <t>30/04/2020</t>
  </si>
  <si>
    <t>Michael M. Scott</t>
  </si>
  <si>
    <t>David Golden</t>
  </si>
  <si>
    <t>Nick Purcha, Joe Costa, Camila Mendes, Briana Skye, Jessie T. Usher, Sean Owen Roberts, Trevor Lerner, Elliott Gould, Cam Gigandet, Michael P. Northey, Sasha Alexander, Emma Pedersen, Jamie Chung, Stefania Indelicato, Garfield Wilson</t>
  </si>
  <si>
    <t>Nick Purcha</t>
  </si>
  <si>
    <t>Nick Purcha, Joe Costa</t>
  </si>
  <si>
    <t>When a wealthy elderly man dies and unexpectedly leaves his estate to his new caregiver, she's drawn into a web of deception and murder. If she's going to survive, she'll have to question everyone's motives - even the people she loves.</t>
  </si>
  <si>
    <t>When a wealthy elderly man dies</t>
  </si>
  <si>
    <t>tt1018765</t>
  </si>
  <si>
    <t>Our Brand Is Crisis</t>
  </si>
  <si>
    <t>30/10/2015</t>
  </si>
  <si>
    <t>Rachel Boynton, Peter Straughan</t>
  </si>
  <si>
    <t>Sandra Bullock, Billy Bob Thornton, Anthony Mackie, Joaquim de Almeida, Ann Dowd, Scoot McNairy, Zoe Kazan, Dominic Flores, Reynaldo Pacheco, Louis Arcella, Octavio G√≥mez Berr√≠os, Luis Ch√°vez, Azucena Diaz, Damian Delgado, Nina Leon</t>
  </si>
  <si>
    <t>Sandra Bullock, Billy Bob Thornton</t>
  </si>
  <si>
    <t>A battle-hardened American political consultant is sent to help re-elect a controversial president in Bolivia, where she must compete with a long-term rival working for another candidate.</t>
  </si>
  <si>
    <t>A battle-hardened American political</t>
  </si>
  <si>
    <t>tt1018785</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</si>
  <si>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</si>
  <si>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</si>
  <si>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</si>
  <si>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</si>
  <si>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Four college freshmen and best</t>
  </si>
  <si>
    <t>tt1018818</t>
  </si>
  <si>
    <t>Assassination of a High School President</t>
  </si>
  <si>
    <t>Brett Simon</t>
  </si>
  <si>
    <t>Kevin Jakubowski, Tim Calpin</t>
  </si>
  <si>
    <t>Mischa Barton, Reece Thompson, Bruce Willis, Michael Rapaport, Kathryn Morris, Melonie Diaz, Josh Pais, Luke Grimes, Patrick Taylor, Aaron Himelstein, Joe Perrino, John Magaro, Robin Lord Taylor, Vincent Piazza, Zo√´ Kravitz</t>
  </si>
  <si>
    <t>Mischa Barton</t>
  </si>
  <si>
    <t>Mischa Barton, Reece Thompson</t>
  </si>
  <si>
    <t>At a Catholic high school, a sophomore newspaper reporter investigates a case of stolen SAT exams. He thinks he's nailed the suspect and managed to get the popular girl when he realises a larger conspiracy is afoot.</t>
  </si>
  <si>
    <t>At a Catholic high school, a sophomore</t>
  </si>
  <si>
    <t>tt1019452</t>
  </si>
  <si>
    <t>A Serious Man</t>
  </si>
  <si>
    <t>Michael Stuhlbarg, Richard Kind, Fred Melamed, Sari Lennick, Aaron Wolff, Jessica McManus, Peter Breitmayer, Brent Braunschweig, David Kang, Benjamin Portnoe, Jack Swiler, Andrew S. Lentz, Jon Kaminski Jr., Ari Hoptman, Alan Mandell</t>
  </si>
  <si>
    <t>Michael Stuhlbarg</t>
  </si>
  <si>
    <t>Michael Stuhlbarg, Richard Kind</t>
  </si>
  <si>
    <t>Larry Gopnik, a Midwestern physics teacher, watches his life unravel over multiple sudden incidents. Though seeking meaning and answers amidst his turmoils, he seems to keep sinking.</t>
  </si>
  <si>
    <t>Larry Gopnik, a Midwestern physics</t>
  </si>
  <si>
    <t>tt10199590</t>
  </si>
  <si>
    <t>Les mis√©rables</t>
  </si>
  <si>
    <t>18/05/2020</t>
  </si>
  <si>
    <t>Bambara</t>
  </si>
  <si>
    <t>Ladj Ly</t>
  </si>
  <si>
    <t>Ladj Ly, Giordano Gederlini</t>
  </si>
  <si>
    <t>Damien Bonnard, Alexis Manenti, Djebril Zonga, Issa Perica, Al-Hassan Ly, Steve Tientcheu, Almamy Kanout√©, Nizar Ben Fatma, Raymond Lopez, Luciano Lopez, Jaihson Lopez, Jeanne Balibar, Sana Joachaim, Lucas Omiri, Rocco Lopez</t>
  </si>
  <si>
    <t>Damien Bonnard</t>
  </si>
  <si>
    <t>Damien Bonnard, Alexis Manenti</t>
  </si>
  <si>
    <t>A cop from the provinces moves to Paris to join the Anti-Crime Brigade of Montfermeil, discovering an underworld where the tensions between the different groups mark the rhythm.</t>
  </si>
  <si>
    <t>A cop from the provinces moves</t>
  </si>
  <si>
    <t>tt1020072</t>
  </si>
  <si>
    <t>Selma</t>
  </si>
  <si>
    <t>Ava DuVernay</t>
  </si>
  <si>
    <t>Paul Webb</t>
  </si>
  <si>
    <t>David Oyelowo, Carmen Ejogo, Jim France, Trinity Simone, Mikeria Howard, Jordan Rice, Ebony Billups, Nadej K. Bailey, Elijah Oliver, Oprah Winfrey, Clay Chappell, Tom Wilkinson, Giovanni Ribisi, Haviland Stillwell, Andr√© Holland</t>
  </si>
  <si>
    <t>David Oyelowo</t>
  </si>
  <si>
    <t>David Oyelowo, Carmen Ejogo</t>
  </si>
  <si>
    <t>tt1020530</t>
  </si>
  <si>
    <t>Eden Lake</t>
  </si>
  <si>
    <t>James Watkins</t>
  </si>
  <si>
    <t>Kelly Reilly, Michael Fassbender, Tara Ellis, Jack O'Connell, Finn Atkins, Jumayn Hunter, Thomas Turgoose, James Burrows, Tom Gill, Lorraine Bruce, Shaun Dooley, James Gandhi, Bronson Webb, Lorraine Stanley, Rachel Gleaves</t>
  </si>
  <si>
    <t>Kelly Reilly</t>
  </si>
  <si>
    <t>Kelly Reilly, Michael Fassbender</t>
  </si>
  <si>
    <t>Refusing to let anything spoil their romantic weekend break, a young couple confront a gang of loutish youths with terrifyingly brutal consequences.</t>
  </si>
  <si>
    <t>Refusing to let anything spoil</t>
  </si>
  <si>
    <t>tt1020558</t>
  </si>
  <si>
    <t>Centurion</t>
  </si>
  <si>
    <t>Michael Fassbender, Andreas Wisniewski, Dave Legeno, Axelle Carolyn, Dominic West, Dhafer L'Abidine, JJ Feild, Lee Ross, David Morrissey, Simon Chadwick, Ulrich Thomsen, Ryan Atkinson, Paul Freeman, Olga Kurylenko, Jake Maskall</t>
  </si>
  <si>
    <t>Michael Fassbender</t>
  </si>
  <si>
    <t>Michael Fassbender, Andreas Wisniewski</t>
  </si>
  <si>
    <t>A splinter group of Roman soldiers fight for their lives behind enemy lines after their legion is devastated in a guerrilla attack.</t>
  </si>
  <si>
    <t>A splinter group of Roman soldiers</t>
  </si>
  <si>
    <t>tt1020773</t>
  </si>
  <si>
    <t>Copie conforme</t>
  </si>
  <si>
    <t>21/05/2010</t>
  </si>
  <si>
    <t>France, Italy, Belgium, Iran</t>
  </si>
  <si>
    <t>Abbas Kiarostami</t>
  </si>
  <si>
    <t>Abbas Kiarostami, Caroline Eliacheff</t>
  </si>
  <si>
    <t>Juliette Binoche, William Shimell, Jean-Claude Carri√®re, Agathe Natanson, Gianna Giachetti, Adrian Moore, Angelo Barbagallo, Andrea Laurenzi, Filippo Trojano, Manuela Balsimelli</t>
  </si>
  <si>
    <t>Juliette Binoche, William Shimell</t>
  </si>
  <si>
    <t>In Tuscany to promote his latest book, a middle-aged British writer meets a French woman who leads him to the village of Lucignano. While there, a chance question reveals something deeper.</t>
  </si>
  <si>
    <t>In Tuscany to promote his latest</t>
  </si>
  <si>
    <t>tt1020885</t>
  </si>
  <si>
    <t>Lesbian Vampire Killers</t>
  </si>
  <si>
    <t>Phil Claydon</t>
  </si>
  <si>
    <t>Stewart Williams, Paul Hupfield</t>
  </si>
  <si>
    <t>Silvia Colloca, Margarita Hall, Sianad Gregory, Mathew Horne, Lucy Gaskell, Emma Clifford, James Corden, Travis Oliver, Susie Amy, MyAnna Buring, Louise Dylan, Ashley Mulheron, Tiffany Mulheron, John Pierce Jones, Steve Clark-Hall</t>
  </si>
  <si>
    <t>Silvia Colloca</t>
  </si>
  <si>
    <t>Silvia Colloca, Margarita Hall</t>
  </si>
  <si>
    <t>Their women having been enslaved by the local pack of lesbian vampires thanks to an ancient curse, the remaining menfolk of a rural town send two hapless young lads out onto the moors as a sacrifice.</t>
  </si>
  <si>
    <t>Their women having been enslaved</t>
  </si>
  <si>
    <t>tt1022603</t>
  </si>
  <si>
    <t>(500) Days of Summer</t>
  </si>
  <si>
    <t>27/11/2009</t>
  </si>
  <si>
    <t>Joseph Gordon-Levitt, Zooey Deschanel, Geoffrey Arend, Chlo√´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</si>
  <si>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</si>
  <si>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An offbeat romantic comedy about</t>
  </si>
  <si>
    <t>tt10230426</t>
  </si>
  <si>
    <t>Mrs. Serial Killer</t>
  </si>
  <si>
    <t>Shirish Kunder</t>
  </si>
  <si>
    <t>Jacqueline Fernandez, Manoj Bajpayee, Mohit Raina, Zayn Marie Khan, Darshan Jariwala, Chanda Joshi, Deepak Arora, Anuradha Rajadhyaksha, Rajesh Mavani, Aparajita Bajaj, Nikhil Dave</t>
  </si>
  <si>
    <t>Jacqueline Fernandez</t>
  </si>
  <si>
    <t>When a doctor gets jailed for a string of shocking murders, his loyal wife sets out to commit a copycat crime to prove his innocence.</t>
  </si>
  <si>
    <t>When a doctor gets jailed for</t>
  </si>
  <si>
    <t>tt1023111</t>
  </si>
  <si>
    <t>Never Back Down</t>
  </si>
  <si>
    <t>Chris Hauty</t>
  </si>
  <si>
    <t>Sean Faris, Amber Heard, Cam Gigandet, Evan Peters, Leslie Hope, Djimon Hounsou, Wyatt Smith, Affion Crockett, Neil Brown Jr., Lauren Leech, Tilky Jones, Steven Crowley, Tom Nowicki, Chele Andr√©, Chris Lindsay</t>
  </si>
  <si>
    <t>Sean Faris</t>
  </si>
  <si>
    <t>Sean Faris, Amber Heard</t>
  </si>
  <si>
    <t>A frustrated and conflicted teenager arrives at a new high school to discover an underground fight club and meet a classmate who begins to coerce him into fighting.</t>
  </si>
  <si>
    <t>A frustrated and conflicted teenager</t>
  </si>
  <si>
    <t>tt1023114</t>
  </si>
  <si>
    <t>The Way Back</t>
  </si>
  <si>
    <t>USA, United Arab Emirates, Poland, India</t>
  </si>
  <si>
    <t>Slavomir Rawicz, Peter Weir</t>
  </si>
  <si>
    <t>Dragos Bucur, Colin Farrell, Ed Harris, Alexandru Potocean, Saoirse Ronan, Mark Strong, Gustaf Skarsg√•rd, Jim Sturgess, Sebastian Urzendowsky, Zachary Baharov, Sally Brunski, Igor Gnezdilov, Dejan Angelov, Stanislav Pishtalov, Mariy Rosen</t>
  </si>
  <si>
    <t>Dragos Bucur</t>
  </si>
  <si>
    <t>Dragos Bucur, Colin Farrell</t>
  </si>
  <si>
    <t>Siberian gulag escapees travel four thousand miles by foot to freedom in India.</t>
  </si>
  <si>
    <t>Siberian gulag escapees travel</t>
  </si>
  <si>
    <t>tt1023481</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</si>
  <si>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</si>
  <si>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</si>
  <si>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</si>
  <si>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</si>
  <si>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Briana Evigan</t>
  </si>
  <si>
    <t>Briana Evigan, Robert Hoffman</t>
  </si>
  <si>
    <t>Romantic sparks occur between two dance students from different backgrounds at the Maryland School of the Arts.</t>
  </si>
  <si>
    <t>Romantic sparks occur between</t>
  </si>
  <si>
    <t>tt1023490</t>
  </si>
  <si>
    <t>Il divo</t>
  </si>
  <si>
    <t>28/05/2008</t>
  </si>
  <si>
    <t>Toni Servillo, Anna Bonaiuto, Giulio Bosetti, Flavio Bucci, Carlo Buccirosso, Giorgio Colangeli, Alberto Cracco, Piera Degli Esposti, Lorenzo Gioielli, Paolo Graziosi, Gianfelice Imparato, Massimo Popolizio, Aldo Ralli, Giovanni Vettorazzo, Orazio Alba</t>
  </si>
  <si>
    <t>Toni Servillo, Anna Bonaiuto</t>
  </si>
  <si>
    <t>The story of Italian politician Giulio Andreotti, who has served as Prime Minister of Italy seven times since the restoration of democracy in 1946.</t>
  </si>
  <si>
    <t>The story of Italian politician</t>
  </si>
  <si>
    <t>EUR 5700000</t>
  </si>
  <si>
    <t>tt1023500</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</si>
  <si>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</si>
  <si>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</si>
  <si>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</si>
  <si>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</si>
  <si>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Danny Dyer, Noel Clarke</t>
  </si>
  <si>
    <t>A group of men, heading to a remote village to help one of their friends get over his divorce, soon discover that all the women have been infected with a virus that makes them man-hating cannibals.</t>
  </si>
  <si>
    <t>A group of men, heading to a remote</t>
  </si>
  <si>
    <t>tt1024255</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</si>
  <si>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</si>
  <si>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</si>
  <si>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</si>
  <si>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</si>
  <si>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Emma Roberts, Lexi Ainsworth</t>
  </si>
  <si>
    <t>A rebellious Malibu princess is shipped off to a strict English boarding school by her father.</t>
  </si>
  <si>
    <t>A rebellious Malibu princess is</t>
  </si>
  <si>
    <t>tt1024648</t>
  </si>
  <si>
    <t>Argo</t>
  </si>
  <si>
    <t>Chris Terrio, Tony Mendez</t>
  </si>
  <si>
    <t>Ben Affleck, Bryan Cranston, Alan Arkin, John Goodman, Victor Garber, Tate Donovan, Clea DuVall, Scoot McNairy, Rory Cochrane, Christopher Denham, Kerry Bish√©, Kyle Chandler, Chris Messina, Zeljko Ivanek, Titus Welliver</t>
  </si>
  <si>
    <t>Ben Affleck, Bryan Cranston</t>
  </si>
  <si>
    <t>Acting under the cover of a Hollywood producer scouting a location for a science fiction film, a CIA agent launches a dangerous operation to rescue six Americans in Tehran during the U.S. hostage crisis in Iran in 1979.</t>
  </si>
  <si>
    <t>Acting under the cover of a Hollywood</t>
  </si>
  <si>
    <t>tt1024715</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</si>
  <si>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</si>
  <si>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</si>
  <si>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</si>
  <si>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</si>
  <si>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Kathryn Alexander</t>
  </si>
  <si>
    <t>Kathryn Alexander, Teodorina Bello</t>
  </si>
  <si>
    <t>A sex-addicted con-man pays for his mother's hospital bills by playing on the sympathies of those who rescue him from choking to death.</t>
  </si>
  <si>
    <t>A sex-addicted con-man pays for</t>
  </si>
  <si>
    <t>tt1024943</t>
  </si>
  <si>
    <t>Om Shanti Om</t>
  </si>
  <si>
    <t>Farah Khan, Mushtaq Sheikh</t>
  </si>
  <si>
    <t>Shah Rukh Khan, Arjun Rampal, Kiron Kher, Shreyas Talpade, Deepika Padukone, Bindu, Javed Sheikh, Satish Shah, Nitish Pandey, Yuvika Chaudhary, Shawar Ali, Asawari Joshi, Nassar Abdulla, Lin Laishram, Masood Akhtar</t>
  </si>
  <si>
    <t>Shah Rukh Khan, Arjun Rampal</t>
  </si>
  <si>
    <t>In the 1970s, Om, an aspiring actor, is murdered, but is immediately reincarnated into the present day. He attempts to discover the mystery of his demise and find Shanti, the love of his previous life.</t>
  </si>
  <si>
    <t>In the 1970s, Om, an aspiring</t>
  </si>
  <si>
    <t>tt1025100</t>
  </si>
  <si>
    <t>Gemini Man</t>
  </si>
  <si>
    <t>China, USA, India</t>
  </si>
  <si>
    <t>David Benioff, Billy Ray</t>
  </si>
  <si>
    <t>Will Smith, Mary Elizabeth Winstead, Clive Owen, Benedict Wong, Douglas Hodge, Ralph Brown, Linda Emond, Ilia Volok, E.J. Bonilla, Victor Hugo, David Shae, Theodora Miranne, Diego Adonye, Lilla Banak, Igor Szasz</t>
  </si>
  <si>
    <t>Will Smith, Mary Elizabeth Winstead</t>
  </si>
  <si>
    <t>An over-the-hill hitman faces off against a younger clone of himself.</t>
  </si>
  <si>
    <t>An over-the-hill hitman faces</t>
  </si>
  <si>
    <t>tt1027718</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</si>
  <si>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</si>
  <si>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</si>
  <si>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</si>
  <si>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Richard Stratton</t>
  </si>
  <si>
    <t>Richard Stratton, Harry Kerrigan</t>
  </si>
  <si>
    <t>Now out of prison but still disgraced by his peers, Gordon Gekko works his future son-in-law, an idealistic stock broker, when he sees an opportunity to take down a Wall Street enemy and rebuild his empire.</t>
  </si>
  <si>
    <t>Now out of prison but still disgraced</t>
  </si>
  <si>
    <t>tt1027862</t>
  </si>
  <si>
    <t>Swing Vote</t>
  </si>
  <si>
    <t>Joshua Michael Stern</t>
  </si>
  <si>
    <t>Jason Richman, Joshua Michael Stern</t>
  </si>
  <si>
    <t>Kevin Costner, Madeline Carroll, Paula Patton, Kelsey Grammer, Dennis Hopper, Nathan Lane, Stanley Tucci, George Lopez, Judge Reinhold, Charles Esten, Richard Petty, Willie Nelson, Mare Winningham, Mark Moses, Nana Visitor</t>
  </si>
  <si>
    <t>Kevin Costner, Madeline Carroll</t>
  </si>
  <si>
    <t>In a remarkable turn-of-events, the result of the presidential election comes down to one man's vote.</t>
  </si>
  <si>
    <t>In a remarkable turn-of-events,</t>
  </si>
  <si>
    <t>tt1028528</t>
  </si>
  <si>
    <t>Death Proof</t>
  </si>
  <si>
    <t>Two separate sets of voluptuous women are stalked at different times by a scarred stuntman who uses his "death proof" cars to execute his murderous plans.</t>
  </si>
  <si>
    <t>Two separate sets of voluptuous</t>
  </si>
  <si>
    <t>tt1028532</t>
  </si>
  <si>
    <t>Hachi: A Dog's Tale</t>
  </si>
  <si>
    <t>30/12/2009</t>
  </si>
  <si>
    <t>Stephen P. Lindsey, Kaneto Shind√¥</t>
  </si>
  <si>
    <t>Richard Gere, Joan Allen, Cary-Hiroyuki Tagawa, Sarah Roemer, Jason Alexander, Erick Avari, Davenia McFadden, Robbie Sublett, Kevin DeCoste, Rob Degnan, Tora Hallstr√∂m, Donna Sorbello, Frank S. Aronson, Troy Doherty, Ian Sherman</t>
  </si>
  <si>
    <t>Richard Gere, Joan Allen</t>
  </si>
  <si>
    <t>A college professor bonds with an abandoned dog he takes into his home.</t>
  </si>
  <si>
    <t>A college professor bonds with</t>
  </si>
  <si>
    <t>tt1028576</t>
  </si>
  <si>
    <t>Secretariat</t>
  </si>
  <si>
    <t>24/06/2011</t>
  </si>
  <si>
    <t>Mike Rich, William Nack</t>
  </si>
  <si>
    <t>Diane Lane, John Malkovich, Dylan Walsh, Margo Martindale, Nelsan Ellis, Otto Thorwarth, Fred Thompson, James Cromwell, Scott Glenn, Michael Harding, Richard Fullerton, Tim Ware, Nestor Serrano, Keith Austin, Kevin Connolly</t>
  </si>
  <si>
    <t>Diane Lane, John Malkovich</t>
  </si>
  <si>
    <t>Penny Chenery Tweedy and colleagues guide her long-shot but precocious stallion to set, in 1973, the unbeaten record for winning the Triple Crown.</t>
  </si>
  <si>
    <t>Penny Chenery Tweedy and colleagues</t>
  </si>
  <si>
    <t>tt1029120</t>
  </si>
  <si>
    <t>Henry Poole Is Here</t>
  </si>
  <si>
    <t>Albert Torres</t>
  </si>
  <si>
    <t>Luke Wilson, Radha Mitchell, Adriana Barraza, George Lopez, Cheryl Hines, Richard Benjamin, Morgan Lily, Rachel Seiferth, Beth Grant, Dan Callahan, Earl Carroll, Noah Dahl, Gloria Garayua, Molly Hagan, Michelle Krusiec</t>
  </si>
  <si>
    <t>Luke Wilson, Radha Mitchell</t>
  </si>
  <si>
    <t>Henry Poole moves in to a house in his old neighborhood, to spend what he believes are his remaining days alone. The discovery of a "miracle" by a nosy neighbor ruptures his solitude and restores his faith in life.</t>
  </si>
  <si>
    <t>Henry Poole moves in to a house</t>
  </si>
  <si>
    <t>tt1029231</t>
  </si>
  <si>
    <t>Krrish 3</t>
  </si>
  <si>
    <t>Rakesh Roshan, Robin Bhatt</t>
  </si>
  <si>
    <t>Hrithik Roshan, Vivek Oberoi, Priyanka Chopra, Kangana Ranaut, Arif Zakaria, Raju Kher, Rajpal Yadav, Rakhi Vijayan, Gowhar Khan, Nazia Shaikh, Sameer Ali Khan, Shaurya Chauhan, Amrit Pal Singh, Daniel Kaleb, Sachin Khedekar</t>
  </si>
  <si>
    <t>Hrithik Roshan, Vivek Oberoi</t>
  </si>
  <si>
    <t>Krrish and his scientist father have to save the world and their own family from an evil man named Kaal and his gang of mutants, led by the ruthless Kaya.</t>
  </si>
  <si>
    <t>Krrish and his scientist father</t>
  </si>
  <si>
    <t>INR 1150000000</t>
  </si>
  <si>
    <t>tt1029234</t>
  </si>
  <si>
    <t>Martyrs</t>
  </si>
  <si>
    <t>Pascal Laugier</t>
  </si>
  <si>
    <t>Morjana Alaoui, Myl√®ne Jampano√Ø, Catherine B√©gin, Robert Toupin, Patricia Tulasne, Juliette Gosselin, Xavier Dolan, Louise Boisvert, Jean-Marie Moncelet, Jessie Pham, Erika Scott, Isabelle Chasse, Emilie Miskdjian, Tony Robinow, Anie Pascale</t>
  </si>
  <si>
    <t>Morjana Alaoui</t>
  </si>
  <si>
    <t>Morjana Alaoui, Myl√®ne Jampano√Ø</t>
  </si>
  <si>
    <t>A young woman's quest for revenge against the people who kidnapped and tormented her as a child leads her and a friend, who is also a victim of child abuse, on a terrifying journey into a living hell of depravity.</t>
  </si>
  <si>
    <t>A young woman's quest for revenge</t>
  </si>
  <si>
    <t>EUR 3390000</t>
  </si>
  <si>
    <t>tt1029235</t>
  </si>
  <si>
    <t>Max Manus</t>
  </si>
  <si>
    <t>Norway, Denmark, Germany</t>
  </si>
  <si>
    <t>Thomas Nordseth-Tiller</t>
  </si>
  <si>
    <t>Aksel Hennie, Agnes Kittelsen, Nicolai Cleve Broch, Ken Duken, Christian Rubeck, Knut Joner, Mats Eld√∏en, Kyrre Haugen Sydness, Viktoria Winge, P√•l Sverre Hagen, Jakob Oftebro, Petter N√¶ss, Ron Donachie, Stig Henrik Hoff, Oliver Stokowski</t>
  </si>
  <si>
    <t>Aksel Hennie</t>
  </si>
  <si>
    <t>Aksel Hennie, Agnes Kittelsen</t>
  </si>
  <si>
    <t>The true story about one of the most brilliant saboteurs during World War II and his battle to overcome his inner demons.</t>
  </si>
  <si>
    <t>The true story about one of the</t>
  </si>
  <si>
    <t>NOK 50000000</t>
  </si>
  <si>
    <t>tt1029360</t>
  </si>
  <si>
    <t>Poltergeist</t>
  </si>
  <si>
    <t>David Lindsay-Abaire, Steven Spielberg</t>
  </si>
  <si>
    <t>Sam Rockwell, Rosemarie DeWitt, Saxon Sharbino, Kyle Catlett, Kennedi Clements, Jared Harris, Jane Adams, Susan Heyward, Nicholas Braun, Karen Ivany, Patrick Garrow, Doug MacLeod, Eve Crawford, L.A. Lopes, Soma Chhaya</t>
  </si>
  <si>
    <t>Sam Rockwell, Rosemarie DeWitt</t>
  </si>
  <si>
    <t>A family whose suburban home is haunted by evil forces must come together to rescue their youngest daughter after the apparitions take her captive.</t>
  </si>
  <si>
    <t>A family whose suburban home is</t>
  </si>
  <si>
    <t>tt1031280</t>
  </si>
  <si>
    <t>Splinter</t>
  </si>
  <si>
    <t>Toby Wilkins</t>
  </si>
  <si>
    <t>Ian Shorr, Kai Barry</t>
  </si>
  <si>
    <t>Charles Baker, Jill Wagner, Paulo Costanzo, Shea Whigham, Rachel Kerbs, Laurel Whitsett</t>
  </si>
  <si>
    <t>Charles Baker</t>
  </si>
  <si>
    <t>Charles Baker, Jill Wagner</t>
  </si>
  <si>
    <t>Trapped in an isolated gas station by a voracious Splinter parasite that transforms its still-living victims into deadly hosts, a young couple and an escaped convict must find a way to work together to survive this primal terror.</t>
  </si>
  <si>
    <t>Trapped in an isolated gas station</t>
  </si>
  <si>
    <t>tt1031969</t>
  </si>
  <si>
    <t>The Rocker</t>
  </si>
  <si>
    <t>Peter Cattaneo</t>
  </si>
  <si>
    <t>Rainn Wilson, Christina Applegate, Teddy Geiger, Josh Gad, Emma Stone, Jeff Garlin, Jane Lynch, Jason Sudeikis, Will Arnett, Howard Hesseman, Fred Armisen, Bradley Cooper, Lonny Ross, Jon Glaser, Jane Krakowski</t>
  </si>
  <si>
    <t>Rainn Wilson</t>
  </si>
  <si>
    <t>Rainn Wilson, Christina Applegate</t>
  </si>
  <si>
    <t>In the 1980s, a drummer is abandoned by his band just before they become rock superstars. Twenty years later, the drummer sees his second chance at stardom arise when he is asked to perform with his teenage nephew's high school rock band.</t>
  </si>
  <si>
    <t>In the 1980s, a drummer is abandoned</t>
  </si>
  <si>
    <t>tt10324144</t>
  </si>
  <si>
    <t>Article 15</t>
  </si>
  <si>
    <t>28/06/2019</t>
  </si>
  <si>
    <t>Anubhav Sinha</t>
  </si>
  <si>
    <t>Anubhav Sinha, Gaurav Solanki</t>
  </si>
  <si>
    <t>Ayushmann Khurrana, Nassar, Manoj Pahwa, Kumud Mishra, Isha Talwar, Sayani Gupta, Mohammed Zeeshan Ayyub, Subhrajyoti Barat, Sushil Pandey, Aakash Dabhade, Ashish Verma, Ronjini Chakraborty, Veen, Sumbul Touqueer, Zia Ahmed Khan</t>
  </si>
  <si>
    <t>Ayushmann Khurrana</t>
  </si>
  <si>
    <t>Ayushmann Khurrana, Nassar</t>
  </si>
  <si>
    <t>In the rural heartlands of India, an upright police officer sets out on a crusade against violent caste-based crimes and discrimination.</t>
  </si>
  <si>
    <t>In the rural heartlands of India,</t>
  </si>
  <si>
    <t>tt1032751</t>
  </si>
  <si>
    <t>The Warrior's Way</t>
  </si>
  <si>
    <t>Sngmoo Lee</t>
  </si>
  <si>
    <t>Dong-Gun Jang, Kate Bosworth, Geoffrey Rush, Danny Huston, Tony Cox, Lung Ti, Analin Rudd, Markus Hamilton, Rod Lousich, Matt Gillanders, Christina Asher, Jed Brophy, Carl Bland, Ian Harcourt, Tony Wyeth</t>
  </si>
  <si>
    <t>Dong-Gun Jang, Kate Bosworth</t>
  </si>
  <si>
    <t>A warrior-assassin is forced to hide in a small town in the American Badlands after refusing a mission.</t>
  </si>
  <si>
    <t>A warrior-assassin is forced to</t>
  </si>
  <si>
    <t>tt1032755</t>
  </si>
  <si>
    <t>RocknRolla</t>
  </si>
  <si>
    <t>Gerard Butler, Tom Wilkinson, Thandie Newton, Mark Strong, Idris Elba, Tom Hardy, Karel Roden, Toby Kebbell, Jeremy Piven, Ludacris, Jimi Mistry, Matt King, Geoff Bell, Dragan Micanovic, Michael Ryan</t>
  </si>
  <si>
    <t>Gerard Butler, Tom Wilkinson</t>
  </si>
  <si>
    <t>When a Russian mobster orchestrates a crooked land deal, millions of dollars are up for grabs, drawing in the entire London underworld into a feeding frenzy at a time when the old criminal regime is losing turf to a wealthy foreign mob.</t>
  </si>
  <si>
    <t>When a Russian mobster orchestrates</t>
  </si>
  <si>
    <t>tt1032815</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</si>
  <si>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</si>
  <si>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</si>
  <si>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</si>
  <si>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Hayden Panettiere, Paul Rust</t>
  </si>
  <si>
    <t>A nerdy valedictorian proclaims his love for Beth Cooper--the hottest, most popular girl in school--during his graduation speech. That very night, she shows up at his door offering to show him the best night of his life.</t>
  </si>
  <si>
    <t>A nerdy valedictorian proclaims</t>
  </si>
  <si>
    <t>tt1032819</t>
  </si>
  <si>
    <t>Powder Blue</t>
  </si>
  <si>
    <t>15/10/2009</t>
  </si>
  <si>
    <t>Timothy Linh Bui</t>
  </si>
  <si>
    <t>Timothy Linh Bui, Timothy Linh Bui</t>
  </si>
  <si>
    <t>Jessica Biel, Eddie Redmayne, Forest Whitaker, Ray Liotta, Lisa Kudrow, Patrick Swayze, Kris Kristofferson, Alejandro Romero, Sanaa Lathan, Chandler Canterbury, Jeffery A. Baker, Navid Negahban, Ravi Patel, Billy Wirth, Don Swayze</t>
  </si>
  <si>
    <t>Jessica Biel, Eddie Redmayne</t>
  </si>
  <si>
    <t>Four Los Angelenos, a mortician, an ex-con, a suicidal ex-priest, and a stripper, are brought together on Christmas Eve by a mixture of circumstances.</t>
  </si>
  <si>
    <t>Four Los Angelenos, a mortician,</t>
  </si>
  <si>
    <t>tt1032825</t>
  </si>
  <si>
    <t>Love and Other Impossible Pursuits</t>
  </si>
  <si>
    <t>28/10/2010</t>
  </si>
  <si>
    <t>Don Roos, Ayelet Waldman</t>
  </si>
  <si>
    <t>Natalie Portman, Scott Cohen, Lisa Kudrow, Charlie Tahan, Lauren Ambrose, Michael Cristofer, Debra Monk, Mona Fastvold, Anthony Rapp, Kendra Kassebaum, Elizabeth Marvel, Mary Joy, Maria Dizzia, Ira Hawkins, Laura Odeh</t>
  </si>
  <si>
    <t>Natalie Portman, Scott Cohen</t>
  </si>
  <si>
    <t>The story of a woman dealing with her daughter's death while trying to keep her marriage and her relationship with her stepson.</t>
  </si>
  <si>
    <t>The story of a woman dealing with</t>
  </si>
  <si>
    <t>tt1032846</t>
  </si>
  <si>
    <t>4 luni, 3 saptam√¢ni si 2 zile</t>
  </si>
  <si>
    <t>Romania, Belgium</t>
  </si>
  <si>
    <t>Cristian Mungiu</t>
  </si>
  <si>
    <t>Anamaria Marinca, Laura Vasiliu, Vlad Ivanov, Alexandru Potocean, Luminita Gheorghiu, Adi Carauleanu, Liliana Mocanu, Tania Popa, Teodor Corban, Cerasela Iosifescu, Doru Ana, Eugenia Bos√¢nceanu, Ion Sapdaru, Cristina Burbuz, Marioara Sterian</t>
  </si>
  <si>
    <t>Anamaria Marinca</t>
  </si>
  <si>
    <t>Anamaria Marinca, Laura Vasiliu</t>
  </si>
  <si>
    <t>A woman assists her friend in arranging an illegal abortion in 1980s Romania.</t>
  </si>
  <si>
    <t>A woman assists her friend in</t>
  </si>
  <si>
    <t>EUR 590000</t>
  </si>
  <si>
    <t>tt1032856</t>
  </si>
  <si>
    <t>Bikur Ha-Tizmoret</t>
  </si>
  <si>
    <t>Israel, USA, France</t>
  </si>
  <si>
    <t>Eran Kolirin</t>
  </si>
  <si>
    <t>Sasson Gabai, Ronit Elkabetz, Saleh Bakri, Khalifa Natour, Rubi Moskovitz, Uri Gavriel, Imad Jabarin, Hilla Sarjon, Shlomi Avraham, Tarik Kopty, Rinat Matatov, Tomer Yosef, Ahuva Keren, Fran√ßois Khell, Hisham Khoury</t>
  </si>
  <si>
    <t>Sasson Gabai</t>
  </si>
  <si>
    <t>Sasson Gabai, Ronit Elkabetz</t>
  </si>
  <si>
    <t>A band comprised of members of the Egyptian police force head to Israel to play at the inaugural ceremony of an Arab arts center, only to find themselves lost in the wrong town.</t>
  </si>
  <si>
    <t>A band comprised of members of</t>
  </si>
  <si>
    <t>tt1033575</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</si>
  <si>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</si>
  <si>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</si>
  <si>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</si>
  <si>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George Clooney, Shailene Woodley</t>
  </si>
  <si>
    <t>A land baron tries to reconnect with his two daughters after his wife is seriously injured in a boating accident.</t>
  </si>
  <si>
    <t>A land baron tries to reconnect</t>
  </si>
  <si>
    <t>tt1033643</t>
  </si>
  <si>
    <t>What Happens in Vegas</t>
  </si>
  <si>
    <t>Dana Fox</t>
  </si>
  <si>
    <t>Cameron Diaz, Ashton Kutcher, Rob Corddry, Lake Bell, Jason Sudeikis, Treat Williams, Deirdre O'Connell, Michelle Krusiec, Dennis Farina, Zach Galifianakis, Queen Latifah, Krysten Ritter, Ricky Garcia, Andrew Daly, Benita Robledo</t>
  </si>
  <si>
    <t>Cameron Diaz, Ashton Kutcher</t>
  </si>
  <si>
    <t>A man and a woman are compelled, for legal reasons, to live life as a couple for a limited period of time. At stake is a large amount of money.</t>
  </si>
  <si>
    <t>A man and a woman are compelled,</t>
  </si>
  <si>
    <t>tt1034032</t>
  </si>
  <si>
    <t>Gamer</t>
  </si>
  <si>
    <t>Gerard Butler, Amber Valletta, Michael C. Hall, Kyra Sedgwick, Logan Lerman, Alison Lohman, Terry Crews, Ramsey Moore, Ludacris, Aaron Yoo, Jonathan Chase, Dan Callahan, Brighid Fleming, Johnny Whitworth, Keith Jardine</t>
  </si>
  <si>
    <t>Gerard Butler, Amber Valletta</t>
  </si>
  <si>
    <t>In a future mind-controlling game, death row convicts are forced to battle in a 'Doom'-type environment. Convict Kable, controlled by Simon, a skilled teenage gamer, must survive thirty sessions in order to be set free.</t>
  </si>
  <si>
    <t>In a future mind-controlling game,</t>
  </si>
  <si>
    <t>tt1034303</t>
  </si>
  <si>
    <t>Defiance</t>
  </si>
  <si>
    <t>Clayton Frohman, Edward Zwick</t>
  </si>
  <si>
    <t>Daniel Craig, Liev Schreiber, Jamie Bell, Alexa Davalos, Allan Corduner, Mark Feuerstein, Tomas Arana, Jodhi May, Kate Fahy, Iddo Goldberg, Iben Hjejle, Martin Hancock, Ravil Isyanov, Jacek Koman, George MacKay</t>
  </si>
  <si>
    <t>Daniel Craig, Liev Schreiber</t>
  </si>
  <si>
    <t>Jewish brothers in Nazi-occupied Eastern Europe escape into the Belarussian forests, where they join Russian resistance fighters, and endeavor to build a village, in order to protect themselves and about one thousand Jewish non-combatants.</t>
  </si>
  <si>
    <t>Jewish brothers in Nazi-occupied</t>
  </si>
  <si>
    <t>tt1034314</t>
  </si>
  <si>
    <t>Iron Sky</t>
  </si>
  <si>
    <t>Finland, Germany, Australia, France, Norway, Belgium, Denmark, UK</t>
  </si>
  <si>
    <t>Timo Vuorensola</t>
  </si>
  <si>
    <t>Jarmo Puskala, Johanna Sinisalo</t>
  </si>
  <si>
    <t>Julia Dietze, Christopher Kirby, G√∂tz Otto, Udo Kier, Peta Sergeant, Stephanie Paul, Tilo Pr√ºckner, Michael Cullen, Kym Jackson, Ben Siemer, Tom Ho√übach, Milo Kaukomaa, Vivian Schneider, Fang Yu, Irshad Panjatan</t>
  </si>
  <si>
    <t>Julia Dietze</t>
  </si>
  <si>
    <t>Julia Dietze, Christopher Kirby</t>
  </si>
  <si>
    <t>The Nazis set up a secret base on the dark side of the moon in 1945 where they hide out and plan to return to power in 2018.</t>
  </si>
  <si>
    <t>The Nazis set up a secret base</t>
  </si>
  <si>
    <t>EUR 7500000</t>
  </si>
  <si>
    <t>tt1034331</t>
  </si>
  <si>
    <t>Righteous Kill</t>
  </si>
  <si>
    <t>Robert De Niro, Al Pacino, 50 Cent, Carla Gugino, John Leguizamo, Donnie Wahlberg, Brian Dennehy, Trilby Glover, Saidah Arrika Ekulona, Alan Rosenberg, Sterling K. Brown, Barry Primus, Melissa Leo, Alan Blumenfeld, Oleg Taktarov</t>
  </si>
  <si>
    <t>Robert De Niro, Al Pacino</t>
  </si>
  <si>
    <t>Two veteran New York City detectives work on a case of serial executions of criminals who escaped justice.</t>
  </si>
  <si>
    <t>Two veteran New York City detectives</t>
  </si>
  <si>
    <t>tt1034385</t>
  </si>
  <si>
    <t>Cold Skin</t>
  </si>
  <si>
    <t>20/10/2017</t>
  </si>
  <si>
    <t>Jes√∫s Olmo, Eron Sheean</t>
  </si>
  <si>
    <t>Ray Stevenson, David Oakes, Aura Garrido, Winslow M. Iwaki, John Benfield, Ben Temple, Iv√°n Gonz√°lez, Alejandro Rod, Julien Blaschke, Dami√°n Montesdeoca, Israel Bodero, Luis Dyangani, Roberto Rinc√≥n S√°nchez</t>
  </si>
  <si>
    <t>Ray Stevenson, David Oakes</t>
  </si>
  <si>
    <t>A young man arrives at a remote island to take a post of weather observer only to find himself defending the watchtower from deadly creatures which live in the island shores.</t>
  </si>
  <si>
    <t>A young man arrives at a remote</t>
  </si>
  <si>
    <t>EUR 8500000</t>
  </si>
  <si>
    <t>tt1034389</t>
  </si>
  <si>
    <t>The Eagle</t>
  </si>
  <si>
    <t>Jeremy Brock, Rosemary Sutcliff</t>
  </si>
  <si>
    <t>Channing Tatum, Istv√°n G√∂z, Bence Ger√∂, Denis O'Hare, Paul Ritter, Zsolt L√°szl√≥, Julian Lewis Jones, Alad√°r Lakl√≥th, Marcell Mikl√≥s, B√°lint Magyar, Ferenc Pataki, B√°lint Antal, Luk√°cs Bicskey, Douglas Henshall, James Hayes</t>
  </si>
  <si>
    <t>Channing Tatum, Istv√°n G√∂z</t>
  </si>
  <si>
    <t>In Roman-ruled Britain, a young Roman soldier endeavors to honor his father's memory by finding his lost legion's golden emblem.</t>
  </si>
  <si>
    <t>In Roman-ruled Britain, a young</t>
  </si>
  <si>
    <t>tt1034415</t>
  </si>
  <si>
    <t>Suspiria</t>
  </si>
  <si>
    <t>Luca Guadagnino</t>
  </si>
  <si>
    <t>Dario Argento, Daria Nicolodi</t>
  </si>
  <si>
    <t>Chlo√´ Grace Moretz, Tilda Swinton, Doris Hick, Malgorzata Bela, Dakota Johnson, Angela Winkler, Vanda Capriolo, Alek Wek, Jessica Batut, Elena Fokina, Mia Goth, Cl√©mentine Houdart, Ingrid Caven, Sylvie Testud, Fabrizia Sacchi</t>
  </si>
  <si>
    <t>Chlo√´ Grace Moretz</t>
  </si>
  <si>
    <t>Chlo√´ Grace Moretz, Tilda Swinton</t>
  </si>
  <si>
    <t>A darkness swirls at the center of a world-renowned dance company, one that will engulf the artistic director, an ambitious young dancer, and a grieving psychotherapist. Some will succumb to the nightmare. Others will finally wake up.</t>
  </si>
  <si>
    <t>A darkness swirls at the center</t>
  </si>
  <si>
    <t>tt10350626</t>
  </si>
  <si>
    <t>Gunjan Saxena: The Kargil Girl</t>
  </si>
  <si>
    <t>Sharan Sharma</t>
  </si>
  <si>
    <t>Nikhil Mehrotra, Sharan Sharma</t>
  </si>
  <si>
    <t>Janhvi Kapoor, Pankaj Tripathi, Angad Bedi, Manav Vij, Viineet Kumar, Vicky Ahuja, Riva Arora, Ashish Bhatt, Raunak Bhinder, Maria Srishti Marcelline, Gurnaaz Mittu, Gulshan Pandey, Rachana Parulkar, Barbie Rajput, Ayesha Raza</t>
  </si>
  <si>
    <t>Janhvi Kapoor</t>
  </si>
  <si>
    <t>Janhvi Kapoor, Pankaj Tripathi</t>
  </si>
  <si>
    <t>Inspired by the life of a fearless young officer who made history by becoming the first Indian female Air Force officer to fly in a combat zone during the 1999 Kargil War</t>
  </si>
  <si>
    <t>Inspired by the life of a fearless</t>
  </si>
  <si>
    <t>tt1035736</t>
  </si>
  <si>
    <t>Coco avant Chanel</t>
  </si>
  <si>
    <t>Anne Fontaine</t>
  </si>
  <si>
    <t>Edmonde Charles-Roux, Anne Fontaine</t>
  </si>
  <si>
    <t>Audrey Tautou, Beno√Æt Poelvoorde, Alessandro Nivola, Marie Gillain, Emmanuelle Devos, R√©gis Royer, Etienne Bartholomeus, Yan Duffas, Fabien B√©har, Roch Leibovici, Jean-Yves Chatelais, Pierre Diot, Vincent Nemeth, Bruno Abraham-Kremer, Lisa Cohen</t>
  </si>
  <si>
    <t>Audrey Tautou, Beno√Æt Poelvoorde</t>
  </si>
  <si>
    <t>The story of Coco Chanel's rise from obscure beginnings to the heights of the fashion world.</t>
  </si>
  <si>
    <t>The story of Coco Chanel's rise</t>
  </si>
  <si>
    <t>tt1037218</t>
  </si>
  <si>
    <t>Flashbacks of a Fool</t>
  </si>
  <si>
    <t>Baillie Walsh</t>
  </si>
  <si>
    <t>Emile Robert, Scoutt Lowe, Daniel Craig, Julie Ordon, Gina Athans, Erich Conrad, Eve, Emilia Fox, Annabel Linder, Angie Ruiz, Sue Dall, Mark Strong, Alwyn Kotze, Pope Jerrod, Darron Meyer</t>
  </si>
  <si>
    <t>Emile Robert</t>
  </si>
  <si>
    <t>Emile Robert, Scoutt Lowe</t>
  </si>
  <si>
    <t>A fading Hollywood star looks back at the days of his youth as he returns home from his best friend's funeral.</t>
  </si>
  <si>
    <t>A fading Hollywood star looks</t>
  </si>
  <si>
    <t>tt1037705</t>
  </si>
  <si>
    <t>The Book of Eli</t>
  </si>
  <si>
    <t>26/02/2010</t>
  </si>
  <si>
    <t>Gary Whitta</t>
  </si>
  <si>
    <t>Denzel Washington, Gary Oldman, Mila Kunis, Ray Stevenson, Jennifer Beals, Evan Jones, Joe Pingue, Frances de la Tour, Michael Gambon, Tom Waits, Chris Browning, Richard Cetrone, Lateef Crowder, Keith Splinter Davis, Don Thai Theerathada</t>
  </si>
  <si>
    <t>Denzel Washington, Gary Oldman</t>
  </si>
  <si>
    <t>A post-apocalyptic tale, in which a lone man fights his way across America in order to protect a sacred book that holds the secrets to saving humankind.</t>
  </si>
  <si>
    <t>A post-apocalyptic tale, in which</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</si>
  <si>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</si>
  <si>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</si>
  <si>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</si>
  <si>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</si>
  <si>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Paul Bettany, Lucas Black</t>
  </si>
  <si>
    <t>When a group of strangers at a dusty roadside diner come under attack by demonic forces, their only chance for survival lies with an archangel named Michael, who informs a pregnant waitress that her unborn child is humanity's last hope.</t>
  </si>
  <si>
    <t>When a group of strangers at a</t>
  </si>
  <si>
    <t>tt1038919</t>
  </si>
  <si>
    <t>The Bounty Hunter</t>
  </si>
  <si>
    <t>Gerard Butler, Jennifer Aniston, Gio Perez, Joel Marsh Garland, Jason Kolotouros, Matt Malloy, Jason Sudeikis, Adam Rose, Christine Baranski, Dorian Missick, David Costabile, Lynda Gravatt, Peter Greene, Jeff Garlin, Siobhan Fallon Hogan</t>
  </si>
  <si>
    <t>Gerard Butler, Jennifer Aniston</t>
  </si>
  <si>
    <t>A bounty hunter learns that his next target is his ex-wife, a reporter working on a murder cover-up. Soon after their reunion, the always-at-odds duo find themselves on a run-for-their-lives adventure.</t>
  </si>
  <si>
    <t>A bounty hunter learns that his</t>
  </si>
  <si>
    <t>tt1038988</t>
  </si>
  <si>
    <t>[Rec]</t>
  </si>
  <si>
    <t>Jaume Balaguer√≥, Paco Plaza</t>
  </si>
  <si>
    <t>Jaume Balaguer√≥, Luiso Berdejo</t>
  </si>
  <si>
    <t>Manuela Velasco, Ferran Terraza, Jorge-Yamam Serrano, Pablo Rosso, David Vert, Vicente Gil, Martha Carbonell, Carlos Vicente, Mar√≠a Teresa Ortega, Manuel Bronchud, Akemi Goto, Chen Min Kao, Maria Lanau, Claudia Silva, Carlos Lasarte</t>
  </si>
  <si>
    <t>Manuela Velasco</t>
  </si>
  <si>
    <t>Manuela Velasco, Ferran Terraza</t>
  </si>
  <si>
    <t>A television reporter and cameraman follow emergency workers into a dark apartment building and are quickly locked inside with something terrifying.</t>
  </si>
  <si>
    <t>A television reporter and cameraman</t>
  </si>
  <si>
    <t>tt1041829</t>
  </si>
  <si>
    <t>The Proposal</t>
  </si>
  <si>
    <t>Peter Chiarelli</t>
  </si>
  <si>
    <t>Sandra Bullock, Ryan Reynolds, Mary Steenburgen, Craig T. Nelson, Betty White, Denis O'Hare, Malin Akerman, Oscar Nu√±ez, Aasif Mandvi, Michael Nouri, Michael Mosley, Dale Place, Alicia Hunt, Alexis Garcia, Kortney Adams</t>
  </si>
  <si>
    <t>Sandra Bullock, Ryan Reynolds</t>
  </si>
  <si>
    <t>A pushy boss forces her young assistant to marry her in order to keep her visa status in the U.S. and avoid deportation to Canada.</t>
  </si>
  <si>
    <t>A pushy boss forces her young</t>
  </si>
  <si>
    <t>tt1042877</t>
  </si>
  <si>
    <t>Cadillac Records</t>
  </si>
  <si>
    <t>Darnell Martin</t>
  </si>
  <si>
    <t>Josh Alscher, Tim Bellow, Tony Bentley, Tammy Blanchard, Eric Bogosian, Marc Bonan, Adrien Brody, Cedric the Entertainer, Emmanuelle Chriqui, Douglas Crosby, Dexter Darden, Veronika Dash, Sean Shyboy Davis, Eshaya Draper, Shiloh Fernandez</t>
  </si>
  <si>
    <t>Josh Alscher</t>
  </si>
  <si>
    <t>Josh Alscher, Tim Bellow</t>
  </si>
  <si>
    <t>Chronicles the rise of Chess Records and its recording artists.</t>
  </si>
  <si>
    <t>Chronicles the rise of Chess Records</t>
  </si>
  <si>
    <t>tt10431500</t>
  </si>
  <si>
    <t>Yedinci Kogustaki Mucize</t>
  </si>
  <si>
    <t>Mehmet Ada √ñztekin</t>
  </si>
  <si>
    <t>√ñzge Efendioglu, Kubilay Tat</t>
  </si>
  <si>
    <t>Aras Bulut Iynemli, Nisa Sofiya Aksongur, Deniz Baysal, Celile Toyon Uysal, Ilker Aksum, Mesut Akusta, Yurdaer Okur, Sarp Akkaya, Yildiray Sahinler, Deniz Celiloglu, Gulcin Kultur Sahin, Ferit Kaya, Cankat Aydos, Hayal K√∂seoglu, Dogukan Polat</t>
  </si>
  <si>
    <t>Aras Bulut Iynemli</t>
  </si>
  <si>
    <t>Aras Bulut Iynemli, Nisa Sofiya Aksongur</t>
  </si>
  <si>
    <t>A story of love between a mentally-ill father who was wrongly accused of murder and his lovely six years old daughter. The prison would be their home. Based on the 2013 Korean movie</t>
  </si>
  <si>
    <t>A story of love between a mentally-ill</t>
  </si>
  <si>
    <t>tt1043726</t>
  </si>
  <si>
    <t>The Legend of Hercules</t>
  </si>
  <si>
    <t>USA, Bulgaria, Germany</t>
  </si>
  <si>
    <t>Sean Hood, Daniel Giat</t>
  </si>
  <si>
    <t>Kellan Lutz, Gaia Weiss, Scott Adkins, Roxanne McKee, Liam Garrigan, Liam McIntyre, Rade Serbedzija, Johnathon Schaech, Luke Newberry, Kenneth Cranham, Mariah Gale, Sarai Givaty, Dimiter Doichinov, Nikolai Sotirov, Radoslav Parvanov</t>
  </si>
  <si>
    <t>Kellan Lutz</t>
  </si>
  <si>
    <t>Kellan Lutz, Gaia Weiss</t>
  </si>
  <si>
    <t>The origin story of the mythical Greek hero. Betrayed by his stepfather, the King, and exiled and sold into slavery because of a forbidden love, Hercules must use his formidable powers to fight his way back to his rightful kingdom.</t>
  </si>
  <si>
    <t>The origin story of the mythical</t>
  </si>
  <si>
    <t>tt1045658</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</si>
  <si>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</si>
  <si>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</si>
  <si>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</si>
  <si>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Bradley Cooper, Jennifer Lawrence</t>
  </si>
  <si>
    <t>After a stint in a mental institution, former teacher Pat Solitano moves back in with his parents and tries to reconcile with his ex-wife. Things get more challenging when Pat meets Tiffany, a mysterious girl with problems of her own.</t>
  </si>
  <si>
    <t>After a stint in a mental institution,</t>
  </si>
  <si>
    <t>tt1045670</t>
  </si>
  <si>
    <t>Happy-Go-Lucky</t>
  </si>
  <si>
    <t>Sally Hawkins, Elliot Cowan, Alexis Zegerman, Andrea Riseborough, Sinead Matthews, Kate O'Flynn, Sarah Niles, Eddie Marsan, Joseph Kloska, Sylvestra Le Touzel, Anna Reynolds, Nonso Anozie, Trevor Cooper, Karina Fernandez, Philip Arditti</t>
  </si>
  <si>
    <t>Sally Hawkins</t>
  </si>
  <si>
    <t>Sally Hawkins, Elliot Cowan</t>
  </si>
  <si>
    <t>A look at a few chapters in the life of Poppy, a cheery, colorful, North London schoolteacher whose optimism tends to exasperate those around her.</t>
  </si>
  <si>
    <t>A look at a few chapters in the</t>
  </si>
  <si>
    <t>tt1045772</t>
  </si>
  <si>
    <t>I Love You Phillip Morris</t>
  </si>
  <si>
    <t>Jim Carrey, Ewan McGregor, Leslie Mann, Rodrigo Santoro, Antoni Corone, Brennan Brown, Michael Mandell, Annie Golden, Marylouise Burke, David Jensen, Dameon Clarke, Clay Chamberlin, Louis Herthum, Morgana Shaw, Joe Chrest</t>
  </si>
  <si>
    <t>Jim Carrey, Ewan McGregor</t>
  </si>
  <si>
    <t>A cop turns con man once he comes out of the closet. Once imprisoned, he meets the second love of his life, whom he'll stop at nothing to be with.</t>
  </si>
  <si>
    <t>A cop turns con man once he comes</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</si>
  <si>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</si>
  <si>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</si>
  <si>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</si>
  <si>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</si>
  <si>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Jack Black, Michael Cera</t>
  </si>
  <si>
    <t>After being banished from their tribe, two hunter-gatherers encounter Biblical characters and eventually wind up in the city of Sodom.</t>
  </si>
  <si>
    <t>After being banished from their</t>
  </si>
  <si>
    <t>tt1046163</t>
  </si>
  <si>
    <t>My Best Friend's Girl</t>
  </si>
  <si>
    <t>Jordan Cahan</t>
  </si>
  <si>
    <t>Dane Cook, Kate Hudson, Alec Baldwin, Jason Biggs, Diora Baird, Lizzy Caplan, Riki Lindhome, Mini Anden, Hilary Pingle, Nate Torrence, Malcolm Barrett, Taran Killam, Faye Grant, Richard Snee, Amanda Brooks</t>
  </si>
  <si>
    <t>Dane Cook, Kate Hudson</t>
  </si>
  <si>
    <t>Tank faces the ultimate test of friendship when his best friend hires him to take his ex-girlfriend out on a lousy date in order to make her realize how great her former boyfriend is.</t>
  </si>
  <si>
    <t>Tank faces the ultimate test of</t>
  </si>
  <si>
    <t>tt1046173</t>
  </si>
  <si>
    <t>G.I. Joe: The Rise of Cobra</t>
  </si>
  <si>
    <t>Stuart Beattie, David Elliot</t>
  </si>
  <si>
    <t>Adewale Akinnuoye-Agbaje, Christopher Eccleston, Gr√©gory Fitoussi, Joseph Gordon-Levitt, Leo Howard, Karolina Kurkova, Byung-hun Lee, Sienna Miller, David Murray, Rachel Nichols, Kevin J. O'Connor, Gerald Okamura, Ray Park, Jonathan Pryce, Dennis Quaid</t>
  </si>
  <si>
    <t>Adewale Akinnuoye-Agbaje</t>
  </si>
  <si>
    <t>An elite military unit comprised of special operatives known as G.I. Joe, operating out of The Pit, takes on an evil organization led by a notorious arms dealer.</t>
  </si>
  <si>
    <t>An elite military unit comprised</t>
  </si>
  <si>
    <t>tt1046947</t>
  </si>
  <si>
    <t>Last Chance Harvey</t>
  </si>
  <si>
    <t>Joel Hopkins</t>
  </si>
  <si>
    <t>Dustin Hoffman, Emma Thompson, Eileen Atkins, Kathy Baker, Liane Balaban, James Brolin, Richard Schiff, Tim Howar, Wendy Mae Brown, Bronagh Gallagher, Jeremy Sheffield, Daniel Lapaine, Patrick Baladi, Adam James, Michael Landes</t>
  </si>
  <si>
    <t>Dustin Hoffman</t>
  </si>
  <si>
    <t>Dustin Hoffman, Emma Thompson</t>
  </si>
  <si>
    <t>In London for his daughter's wedding, a rumpled man finds his romantic spirits lifted by a new woman in his life.</t>
  </si>
  <si>
    <t>In London for his daughter's wedding,</t>
  </si>
  <si>
    <t>tt1046997</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</si>
  <si>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</si>
  <si>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</si>
  <si>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</si>
  <si>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Derek Luke, Michael Ealy</t>
  </si>
  <si>
    <t>Set in 1944 Italy, the story of four black American soldiers who get trapped in a Tuscan village during WWII.</t>
  </si>
  <si>
    <t>Set in 1944 Italy, the story of</t>
  </si>
  <si>
    <t>tt1047540</t>
  </si>
  <si>
    <t>Parental Guidance</t>
  </si>
  <si>
    <t>Lisa Addario, Joe Syracuse</t>
  </si>
  <si>
    <t>Billy Crystal, Bette Midler, Marisa Tomei, Tom Everett Scott, Bailee Madison, Joshua Rush, Kyle Breitkopf, Jennifer Crystal Foley, Rhoda Griffis, Gedde Watanabe, Tony Hawk, Steve Levy, Cade Jones, Mavrick Moreno, Madison Lintz</t>
  </si>
  <si>
    <t>Billy Crystal</t>
  </si>
  <si>
    <t>Billy Crystal, Bette Midler</t>
  </si>
  <si>
    <t>Artie and Diane agree to look after their three grandkids when their type-A helicopter parents need to leave town for work. Problems arise when the kids' 21st-century behavior collides with Artie and Diane's old-school methods.</t>
  </si>
  <si>
    <t>Artie and Diane agree to look</t>
  </si>
  <si>
    <t>tt1049402</t>
  </si>
  <si>
    <t>Howl</t>
  </si>
  <si>
    <t>27/08/2010</t>
  </si>
  <si>
    <t>Rob Epstein, Jeffrey Friedman</t>
  </si>
  <si>
    <t>James Franco, Todd Rotondi, Jon Prescott, Aaron Tveit, David Strathairn, Jon Hamm, Andrew Rogers, Bob Balaban, Mary-Louise Parker, Heather Klar, Kaydence Frank, Treat Williams, Joe Toronto, Johary Ramos, Nancy Spence</t>
  </si>
  <si>
    <t>James Franco, Todd Rotondi</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</si>
  <si>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</si>
  <si>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</si>
  <si>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</si>
  <si>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</si>
  <si>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Edward Asner</t>
  </si>
  <si>
    <t>Edward Asner, Christopher Plummer</t>
  </si>
  <si>
    <t>78-year-old Carl Fredricksen travels to Paradise Falls in his house equipped with balloons, inadvertently taking a young stowaway.</t>
  </si>
  <si>
    <t>78-year-old Carl Fredricksen travels</t>
  </si>
  <si>
    <t>tt10515526</t>
  </si>
  <si>
    <t>Lootcase</t>
  </si>
  <si>
    <t>31/07/2020</t>
  </si>
  <si>
    <t>Rajesh Krishnan</t>
  </si>
  <si>
    <t>Rajesh Krishnan, Kapil Sawant</t>
  </si>
  <si>
    <t>Kunal Khemu, Rasika Dugal, Gajraj Rao, Vijay Raaz, Ranvir Shorey, Aakash Dabhade, Manuj Sharma, Anand Alkunte, Nilesh Divekar, Ghanshyam Garg, Pritam Jaiswal, Sachin Naik, Sumit Nijhawan, Vijay Nikam, Aryan Prajapati</t>
  </si>
  <si>
    <t>Kunal Khemu</t>
  </si>
  <si>
    <t>Kunal Khemu, Rasika Dugal</t>
  </si>
  <si>
    <t>Nandan Kumar comes across a suitcase and discovers it is full of cash. He takes the suitcase and soon finds himself being chased by a notorious gangster, an honest cop and a minister, who want the suitcase at any cost.</t>
  </si>
  <si>
    <t>Nandan Kumar comes across a suitcase</t>
  </si>
  <si>
    <t>tt1051904</t>
  </si>
  <si>
    <t>Goosebumps</t>
  </si>
  <si>
    <t>21/01/2016</t>
  </si>
  <si>
    <t>Rob Letterman</t>
  </si>
  <si>
    <t>Darren Lemke, Scott Alexander</t>
  </si>
  <si>
    <t>Jack Black, Dylan Minnette, Odeya Rush, Ryan Lee, Amy Ryan, Jillian Bell, Halston Sage, Steven Krueger, Keith Arthur Bolden, Amanda Lund, Timothy Simons, Ken Marino, Karan Soni, R.L. Stine, Caleb Emery</t>
  </si>
  <si>
    <t>Jack Black, Dylan Minnette</t>
  </si>
  <si>
    <t>A teenager teams up with the daughter of young adult horror author R. L. Stine after the writer's imaginary demons are set free on the town of Madison, Delaware.</t>
  </si>
  <si>
    <t>A teenager teams up with the daughter</t>
  </si>
  <si>
    <t>tt1051906</t>
  </si>
  <si>
    <t>The Invisible Man</t>
  </si>
  <si>
    <t>27/03/2020</t>
  </si>
  <si>
    <t>Canada, Australia, USA</t>
  </si>
  <si>
    <t>Leigh Whannell, Leigh Whannell</t>
  </si>
  <si>
    <t>Elisabeth Moss, Oliver Jackson-Cohen, Harriet Dyer, Aldis Hodge, Storm Reid, Michael Dorman, Benedict Hardie, Renee Lim, Brian Meegan, Nick Kici, Vivienne Greer, Nicholas Hope, Cleave Williams, Cardwell Lynch, Sam Smith</t>
  </si>
  <si>
    <t>Elisabeth Moss</t>
  </si>
  <si>
    <t>Elisabeth Moss, Oliver Jackson-Cohen</t>
  </si>
  <si>
    <t>When Cecilia's abusive ex takes his own life and leaves her his fortune, she suspects his death was a hoax. As a series of coincidences turn lethal, Cecilia works to prove that she is being hunted by someone nobody can see.</t>
  </si>
  <si>
    <t>When Cecilia's abusive ex takes</t>
  </si>
  <si>
    <t>tt1051907</t>
  </si>
  <si>
    <t>Kabadayi</t>
  </si>
  <si>
    <t>√ñmer Vargi</t>
  </si>
  <si>
    <t>Mevlut Acik, Fatih Demir</t>
  </si>
  <si>
    <t>Sener Sen, Kenan Imirzalioglu, Ismail Hacioglu, Asli Tandogan, Rasim √ñztekin, Ferdi Akarnur, Muhammed Akay, Atakan Aksu, Sehsuvar Aktas, Ayberk Atilla, Samim Baki, Tuncay Beyazit, Rana Cabbar, Furkan Ege, Bahtiyar Engin</t>
  </si>
  <si>
    <t>Sener Sen</t>
  </si>
  <si>
    <t>Sener Sen, Kenan Imirzalioglu</t>
  </si>
  <si>
    <t>Ali Osman is living a quiet life after years of struggle, and tears. And he is slowly slipping into dementia. He made his peace with the horrible life he had and waiting for his final day ...</t>
  </si>
  <si>
    <t>Ali Osman is living a quiet life</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</si>
  <si>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</si>
  <si>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</si>
  <si>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</si>
  <si>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</si>
  <si>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</si>
  <si>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Jude Law, Forest Whitaker</t>
  </si>
  <si>
    <t>Set in the near future when artificial organs can be bought on credit, it revolves around a man who struggles to make the payments on a heart he has purchased. He must therefore go on the run before said ticker is repossessed.</t>
  </si>
  <si>
    <t>Set in the near future when artificial</t>
  </si>
  <si>
    <t>tt1053810</t>
  </si>
  <si>
    <t>The Big Year</t>
  </si>
  <si>
    <t>27/07/2012</t>
  </si>
  <si>
    <t>Howard Franklin, Mark Obmascik</t>
  </si>
  <si>
    <t>John Cleese, Jack Black, Zahf Paroo, Stacey Scowley, Michael Karl Richards, Owen Wilson, Rosamund Pike, Steve Martin, Kevin Pollak, Joel McHale, JoBeth Williams, Paul Campbell, Cindy Busby, Greg Kean, Eva Bourne</t>
  </si>
  <si>
    <t>John Cleese</t>
  </si>
  <si>
    <t>John Cleese, Jack Black</t>
  </si>
  <si>
    <t>Two bird enthusiasts try to defeat the cocky, cutthroat world record holder in a year-long bird-spotting competition.</t>
  </si>
  <si>
    <t>Two bird enthusiasts try to defeat</t>
  </si>
  <si>
    <t>tt1053859</t>
  </si>
  <si>
    <t>The Grudge 3</t>
  </si>
  <si>
    <t>28/10/2009</t>
  </si>
  <si>
    <t>Takashi Shimizu, Brad Keene</t>
  </si>
  <si>
    <t>Matthew Knight, Shawnee Smith, Mike Straub, Aiko Horiuchi, Shimba Tsuchiya, Emi Ikehata, Takatsuna Mukai, Johanna Braddy, Beau Mirchoff, Jadie Rose Hobson, Marina Sirtis, Gil McKinney, Laura Giosh, Mihaela Nankova, Michael McCoy</t>
  </si>
  <si>
    <t>Matthew Knight</t>
  </si>
  <si>
    <t>Matthew Knight, Shawnee Smith</t>
  </si>
  <si>
    <t>A young Japanese woman who holds the key to stopping the evil spirit of Kayako, travels to the haunted Chicago apartment from the sequel, to stop the curse of Kayako once and for all.</t>
  </si>
  <si>
    <t>A young Japanese woman who holds</t>
  </si>
  <si>
    <t>tt1054580</t>
  </si>
  <si>
    <t>Desert Flower</t>
  </si>
  <si>
    <t>14/04/2016</t>
  </si>
  <si>
    <t>UK, Germany, Austria, France</t>
  </si>
  <si>
    <t>Sherry Hormann</t>
  </si>
  <si>
    <t>Waris Dirie, Sherry Hormann</t>
  </si>
  <si>
    <t>Soraya Omar-Scego, Idriss Abdillahi Houfaneh, Awa Sa√Ød Darar, Roun Daher A√Ønan, Osman Aden Dalieg, Liya Kebede, Sally Hawkins, Meera Syal, Anna Hilgedieck, Lucrezia Phantazia, Craig Parkinson, Matthew Alexander Kaufman, Timothy Spall, Prashant Prabhakar, Anthony Mackie</t>
  </si>
  <si>
    <t>Soraya Omar-Scego</t>
  </si>
  <si>
    <t>Soraya Omar-Scego, Idriss Abdillahi Houfaneh</t>
  </si>
  <si>
    <t>Waris Dirie, born 1965 in Somalia, flees at 13 when sold as 4th wife. She's maid at the Somalian embassy in London, then McDonald's, where she's discovered and becomes int'l top model. 1997, she speaks up against female genital mutilation.</t>
  </si>
  <si>
    <t>Waris Dirie, born 1965 in Somalia,</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</si>
  <si>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</si>
  <si>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</si>
  <si>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</si>
  <si>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</si>
  <si>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</si>
  <si>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Greg Kinnear, Tim Eddis</t>
  </si>
  <si>
    <t>Robert Kearns takes on the Detroit automakers who he claims stole his idea for the intermittent windshield wiper.</t>
  </si>
  <si>
    <t>Robert Kearns takes on the Detroit</t>
  </si>
  <si>
    <t>tt1054606</t>
  </si>
  <si>
    <t>The Imaginarium of Doctor Parnassus</t>
  </si>
  <si>
    <t>UK, France, Canada</t>
  </si>
  <si>
    <t>Terry Gilliam, Charles McKeown</t>
  </si>
  <si>
    <t>Andrew Garfield, Christopher Plummer, Richard Riddell, Katie Lyons, Richard Shanks, Lily Cole, Verne Troyer, Bruce Crawford, Johnny Harris, Lorraine Cheshire, Mark Benton, Lewis Gott, Sian Scott, Simon Day, Moya Brady</t>
  </si>
  <si>
    <t>Andrew Garfield, Christopher Plummer</t>
  </si>
  <si>
    <t>A traveling theater company gives its audience much more than they were expecting.</t>
  </si>
  <si>
    <t>A traveling theater company gives</t>
  </si>
  <si>
    <t>tt1055292</t>
  </si>
  <si>
    <t>Life as We Know It</t>
  </si>
  <si>
    <t>Greg Berlanti</t>
  </si>
  <si>
    <t>Ian Deitchman, Kristin Rusk Robinson</t>
  </si>
  <si>
    <t>Katherine Heigl, Josh Duhamel, Josh Lucas, Alexis Clagett, Brynn Clagett, Brooke Clagett, Hayes MacArthur, Christina Hendricks, Sarah Burns, Jessica St. Clair, Brooke Liddell, Kiley Liddell, Britt Flatmo, Rob Huebel, Melissa McCarthy</t>
  </si>
  <si>
    <t>Katherine Heigl, Josh Duhamel</t>
  </si>
  <si>
    <t>Two single adults become caregivers to an orphaned girl when their mutual best friends die in an accident.</t>
  </si>
  <si>
    <t>Two single adults become caregivers</t>
  </si>
  <si>
    <t>tt1055369</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</si>
  <si>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</si>
  <si>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</si>
  <si>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</si>
  <si>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</si>
  <si>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Sam Witwicky leaves the Autobots</t>
  </si>
  <si>
    <t>tt1057500</t>
  </si>
  <si>
    <t>Invictus</t>
  </si>
  <si>
    <t>Anthony Peckham, John Carlin</t>
  </si>
  <si>
    <t>Morgan Freeman, Matt Damon, Tony Kgoroge, Patrick Mofokeng, Matt Stern, Julian Lewis Jones, Adjoa Andoh, Marguerite Wheatley, Leleti Khumalo, Patrick Lyster, Penny Downie, Sibongile Nojila, Bonnie Henna, Shakes Myeko, Louis Minnaar</t>
  </si>
  <si>
    <t>Morgan Freeman, Matt Damon</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</si>
  <si>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</si>
  <si>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</si>
  <si>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</si>
  <si>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</si>
  <si>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Ricky Gervais</t>
  </si>
  <si>
    <t>Ricky Gervais, Jennifer Garner</t>
  </si>
  <si>
    <t>A comedy set in a world where no one has ever lied, until a writer seizes the opportunity for personal gain.</t>
  </si>
  <si>
    <t>A comedy set in a world where</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</si>
  <si>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</si>
  <si>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</si>
  <si>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</si>
  <si>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</si>
  <si>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Shia LaBeouf, Michelle Monaghan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</si>
  <si>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</si>
  <si>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Jerry and Rachel are two strangers</t>
  </si>
  <si>
    <t>tt1059836</t>
  </si>
  <si>
    <t>Transit</t>
  </si>
  <si>
    <t>20/04/2012</t>
  </si>
  <si>
    <t>Antonio Negret</t>
  </si>
  <si>
    <t>Michael Gilvary</t>
  </si>
  <si>
    <t>Jim Caviezel, Diora Baird, James Frain, Elisabeth R√∂hm, Sterling Knight, Harold Perrineau, Jake Cherry, Ryan Donowho, Robbie Jones, Griff Furst, Douglas M. Griffin, Monica Acosta, Don Yesso, Rob Boltin, Beau Brasseaux</t>
  </si>
  <si>
    <t>Jim Caviezel, Diora Baird</t>
  </si>
  <si>
    <t>A gang of bank robbers hide their loot in the car of a family going camping. They chase down the family to kill them and get the loot back, but run into a fight.</t>
  </si>
  <si>
    <t>A gang of bank robbers hide their</t>
  </si>
  <si>
    <t>tt1060277</t>
  </si>
  <si>
    <t>Cloverfield</t>
  </si>
  <si>
    <t>Matt Reeves</t>
  </si>
  <si>
    <t>Drew Goddard</t>
  </si>
  <si>
    <t>Lizzy Caplan, Jessica Lucas, T.J. Miller, Michael Stahl-David, Mike Vogel, Odette Annable, Anjul Nigam, Margot Farley, Theo Rossi, Brian Klugman, Kelvin Yu, Liza Lapira, Lili Mirojnick, Ben Feldman, Elena Nikitina Bick</t>
  </si>
  <si>
    <t>Lizzy Caplan</t>
  </si>
  <si>
    <t>Lizzy Caplan, Jessica Lucas</t>
  </si>
  <si>
    <t>A group of friends venture deep into the streets of New York on a rescue mission during a rampaging monster attack.</t>
  </si>
  <si>
    <t>A group of friends venture deep</t>
  </si>
  <si>
    <t>tt1063669</t>
  </si>
  <si>
    <t>Die Welle</t>
  </si>
  <si>
    <t>Ron Jones, Johnny Dawkins</t>
  </si>
  <si>
    <t>J√ºrgen Vogel, Frederick Lau, Max Riemelt, Jennifer Ulrich, Christiane Paul, Jacob Matschenz, Cristina do Rego, Elyas M'Barek, Maximilian Vollmar, Max Mauff, Ferdinand Schmidt-Modrow, Tim Oliver Schultz, Amelie Kiefer, Fabian Preger, Odine Johne</t>
  </si>
  <si>
    <t>J√ºrgen Vogel</t>
  </si>
  <si>
    <t>J√ºrgen Vogel, Frederick Lau</t>
  </si>
  <si>
    <t>A high school teacher's experiment to demonstrate to his students what life is like under a dictatorship spins horribly out of control when he forms a social unit with a life of its own.</t>
  </si>
  <si>
    <t>A high school teacher's experiment</t>
  </si>
  <si>
    <t>EUR 5000000</t>
  </si>
  <si>
    <t>tt1064932</t>
  </si>
  <si>
    <t>Bienvenue chez les Ch'tis</t>
  </si>
  <si>
    <t>Dany Boon</t>
  </si>
  <si>
    <t>Dany Boon, Alexandre Charlot</t>
  </si>
  <si>
    <t>Kad Merad, Dany Boon, Zo√© F√©lix, Lorenzo Ausilia-Foret, Anne Marivin, Philippe Duquesne, Guy Lecluyse, Line Renaud, Michel Galabru, St√©phane Freiss, Patrick Bosso, J√©r√¥me Commandeur, Alexandre Carri√®re, Fred Personne, Franck Andrieux</t>
  </si>
  <si>
    <t>Kad Merad</t>
  </si>
  <si>
    <t>Kad Merad, Dany Boon</t>
  </si>
  <si>
    <t>A French public servant from Provence is banished to the far North. Strongly prejudiced against this cold and inhospitable place, he leaves his family behind to relocate temporarily there, with the firm intent to quickly come back.</t>
  </si>
  <si>
    <t>A French public servant from Provence</t>
  </si>
  <si>
    <t>tt1065073</t>
  </si>
  <si>
    <t>Boyhood</t>
  </si>
  <si>
    <t>23/10/2014</t>
  </si>
  <si>
    <t>Ellar Coltrane, Patricia Arquette, Elijah Smith, Lorelei Linklater, Steven Chester Prince, Bonnie Cross, Sydney Orta, Libby Villari, Ethan Hawke, Marco Perella, Jamie Howard, Andrew Villarreal, Shane Graham, Tess Allen, Ryan Power</t>
  </si>
  <si>
    <t>Ellar Coltrane</t>
  </si>
  <si>
    <t>Ellar Coltrane, Patricia Arquette</t>
  </si>
  <si>
    <t>The life of Mason, from early childhood to his arrival at college.</t>
  </si>
  <si>
    <t>The life of Mason, from early</t>
  </si>
  <si>
    <t>tt1067106</t>
  </si>
  <si>
    <t>A Christmas Carol</t>
  </si>
  <si>
    <t>Charles Dickens, Robert Zemeckis</t>
  </si>
  <si>
    <t>Jim Carrey, Steve Valentine, Daryl Sabara, Sage Ryan, Amber Gainey Meade, Ryan Ochoa, Bobbi Page, Ron Bottitta, Sammi Hanratty, Julian Holloway, Gary Oldman, Colin Firth, Cary Elwes, Robin Wright, Bob Hoskins</t>
  </si>
  <si>
    <t>Jim Carrey, Steve Valentine</t>
  </si>
  <si>
    <t>An animated retelling of Charles Dickens' classic novel about a Victorian-era miser taken on a journey of self-redemption, courtesy of several mysterious Christmas apparitions.</t>
  </si>
  <si>
    <t>An animated retelling of Charles</t>
  </si>
  <si>
    <t>tt1067583</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</si>
  <si>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</si>
  <si>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</si>
  <si>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</si>
  <si>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Reese Witherspoon, Robert Pattinson</t>
  </si>
  <si>
    <t>Set in the 1930s, a former veterinary student takes a job in a travelling circus and falls in love with the ringmaster's wife.</t>
  </si>
  <si>
    <t>Set in the 1930s, a former veterinary</t>
  </si>
  <si>
    <t>tt1067765</t>
  </si>
  <si>
    <t>Adult World</t>
  </si>
  <si>
    <t>14/02/2014</t>
  </si>
  <si>
    <t>Scott Coffey</t>
  </si>
  <si>
    <t>Andy Cochran</t>
  </si>
  <si>
    <t>Emma Roberts, Summer Shelton, Chris Riggi, Shannon Woodward, Catherine Lloyd Burns, Reed Birney, Manu Gargi, Patricia Squire, Cloris Leachman, Scott Coffey, John Cullum, Evan Peters, Joshua Barry Ward, Justin Nappi, John Cusack</t>
  </si>
  <si>
    <t>Emma Roberts, Summer Shelton</t>
  </si>
  <si>
    <t>A naive college graduate, Amy, who believes she's destined to be a great poet, begrudgingly accepts a job in a shop while she pursues a mentorship with reclusive writer Rat Billings.</t>
  </si>
  <si>
    <t>A naive college graduate, Amy,</t>
  </si>
  <si>
    <t>tt1067774</t>
  </si>
  <si>
    <t>Monte Carlo</t>
  </si>
  <si>
    <t>Hungary, USA, France</t>
  </si>
  <si>
    <t>Thomas Bezucha, April Blair</t>
  </si>
  <si>
    <t>Selena Gomez, Katie Cassidy, Leighton Meester, Cory Monteith, Andie MacDowell, Brett Cullen, Amanda Fairbank-Hynes, Joe Camp III, Luke Bracey, Val√©rie Lemercier, Franck de la Personne, M√°t√© Haumann, Istv√°n G√∂z, Attila C. Arpa, Jo√´l Lefran√ßois</t>
  </si>
  <si>
    <t>Selena Gomez</t>
  </si>
  <si>
    <t>Selena Gomez, Katie Cassidy</t>
  </si>
  <si>
    <t>Three young women vacationing in Paris find themselves whisked away to Monte Carlo after one of the girls is mistaken for a British heiress.</t>
  </si>
  <si>
    <t>Three young women vacationing</t>
  </si>
  <si>
    <t>tt1068242</t>
  </si>
  <si>
    <t>Footloose</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</si>
  <si>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</si>
  <si>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</si>
  <si>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Kenny Wormald</t>
  </si>
  <si>
    <t>Kenny Wormald, Julianne Hough</t>
  </si>
  <si>
    <t>City teenager Ren MacCormack moves to a small town where rock music and dancing have been banned, and his rebellious spirit shakes up the populace.</t>
  </si>
  <si>
    <t>City teenager Ren MacCormack moves</t>
  </si>
  <si>
    <t>tt1068641</t>
  </si>
  <si>
    <t>The Burning Plain</t>
  </si>
  <si>
    <t>USA, Mexico, Argentina</t>
  </si>
  <si>
    <t>Charlize Theron, John Corbett, Jos√© Mar√≠a Yazpik, Robin Tunney, Gray Eubank, Fernanda Romero, Kacie Thomas, Martin Papazian, Sean McGrath, JD Pardo, Diego J. Torres, Jos√© Gallardo Jr., Rachel Ticotin, Rosalia De Aragon, Debrianna Mansini</t>
  </si>
  <si>
    <t>Charlize Theron, John Corbett</t>
  </si>
  <si>
    <t>A drama with a two-tiered storyline concerning a mother and daughter who try to form a bond after the young woman's difficult childhood.</t>
  </si>
  <si>
    <t>A drama with a two-tiered storyline</t>
  </si>
  <si>
    <t>tt1068646</t>
  </si>
  <si>
    <t>Entre les murs</t>
  </si>
  <si>
    <t>Laurent Cantet</t>
  </si>
  <si>
    <t>Laurent Cantet, Robin Campillo</t>
  </si>
  <si>
    <t>Fran√ßois B√©gaudeau, Agame Malembo-Emene, Ang√©lica Sancio, Arthur Fogel, Boubacar Toure, Burak √ñzyilmaz, Carl Nanor, Cherif Bouna√Ødja Rachedi, Dalla Doucoure, Damien Gomes, Esmeralda Ouertani, Eva Paradiso, Henriette Kasaruhanda, Juliette Demaille, Justine Wu</t>
  </si>
  <si>
    <t>Fran√ßois B√©gaudeau</t>
  </si>
  <si>
    <t>Fran√ßois B√©gaudeau, Agame Malembo-Emene</t>
  </si>
  <si>
    <t>Teacher and novelist Fran√ßois B√©gaudeau plays a version of himself as he negotiates a year with his racially mixed students from a tough Parisian neighborhood.</t>
  </si>
  <si>
    <t>Teacher and novelist Fran√ßois</t>
  </si>
  <si>
    <t>tt1068649</t>
  </si>
  <si>
    <t>Il y a longtemps que je t'aime</t>
  </si>
  <si>
    <t>Philippe Claudel</t>
  </si>
  <si>
    <t>Kristin Scott Thomas, Elsa Zylberstein, Serge Hazanavicius, Laurent Gr√©vill, Fr√©d√©ric Pierrot, Lise S√©gur, Jean-Claude Arnaud, Mouss Zouheyri, Souad Mouchrik, Nicole Dubois, Catherine Hosmalin, Laurent Claret, Marcel Ouendeno, G√©rard Barbonnet, J√©r√©mie Covillault</t>
  </si>
  <si>
    <t>Kristin Scott Thomas</t>
  </si>
  <si>
    <t>A woman struggles to interact with her family and find her place in society after spending fifteen years in prison.</t>
  </si>
  <si>
    <t>A woman struggles to interact</t>
  </si>
  <si>
    <t>tt1068678</t>
  </si>
  <si>
    <t>Veronika Decides to Die</t>
  </si>
  <si>
    <t>20/01/2015</t>
  </si>
  <si>
    <t>Emily Young</t>
  </si>
  <si>
    <t>Paulo Coelho, Larry Gross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</si>
  <si>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</si>
  <si>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</si>
  <si>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After a frantic suicide attempt,</t>
  </si>
  <si>
    <t>tt1068680</t>
  </si>
  <si>
    <t>Yes Man</t>
  </si>
  <si>
    <t>Nicholas Stoller, Jarrad Paul</t>
  </si>
  <si>
    <t>Jim Carrey, Zooey Deschanel, Bradley Cooper, John Michael Higgins, Rhys Darby, Danny Masterson, Fionnula Flanagan, Terence Stamp, Sasha Alexander, Molly Sims, Brent Briscoe, Rocky Carroll, John Cothran, Spencer Garrett, Sean O'Bryan</t>
  </si>
  <si>
    <t>Jim Carrey, Zooey Deschanel</t>
  </si>
  <si>
    <t>A man challenges himself to say "yes" to everything.</t>
  </si>
  <si>
    <t>A man challenges himself to say</t>
  </si>
  <si>
    <t>tt1069238</t>
  </si>
  <si>
    <t>Okuribito</t>
  </si>
  <si>
    <t>Y√¥jir√¥ Takita</t>
  </si>
  <si>
    <t>Kund√¥ Koyama</t>
  </si>
  <si>
    <t>Masahiro Motoki, Tsutomu Yamazaki, Ry√¥ko Hirosue, Kazuko Yoshiyuki, Kimiko Yo, Takashi Sasano, Tetta Sugimoto, T√¥ru Minegishi, Tatsuo Yamada, Yukari Tachibana, Tar√¥ Ishida, Sanae Miyata, Ry√¥suke √îtani, Mitsuyo Hoshino, Tatsuhito Okuda</t>
  </si>
  <si>
    <t>Masahiro Motoki</t>
  </si>
  <si>
    <t>Masahiro Motoki, Tsutomu Yamazaki</t>
  </si>
  <si>
    <t>A newly unemployed cellist takes a job preparing the dead for funerals.</t>
  </si>
  <si>
    <t>A newly unemployed cellist takes</t>
  </si>
  <si>
    <t>tt1071804</t>
  </si>
  <si>
    <t>Ink</t>
  </si>
  <si>
    <t>Jamin Winans</t>
  </si>
  <si>
    <t>Christopher Soren Kelly, Quinn Hunchar, Jessica Duffy, Jennifer Batter, Jeremy Make, Eme Ikwuakor, Shelby Malone, Shannan Steele, Steef Sealy, Steven Brown, Shauna Earp, Marty Lindsey, Jeffrey Richardson, Troy Garner, Maiz Lucero</t>
  </si>
  <si>
    <t>Christopher Soren Kelly</t>
  </si>
  <si>
    <t>A mysterious creature, known as Ink, steals a child's soul in hopes of using it as a bargaining chip to join the Incubi - the group of supernatural beings responsible for creating nightmares.</t>
  </si>
  <si>
    <t>A mysterious creature, known as</t>
  </si>
  <si>
    <t>tt1071875</t>
  </si>
  <si>
    <t>Ghost Rider: Spirit of Vengeance</t>
  </si>
  <si>
    <t>Scott M. Gimple, Seth Hoffman</t>
  </si>
  <si>
    <t>Nicolas Cage, Violante Placido, Ciar√°n Hinds, Idris Elba, Johnny Whitworth, Fergus Riordan, Spencer Wilding, Sorin Tofan, Jacek Koman, Anthony Head, Cristian Iacob, Christopher Lambert, Jai Stefan, Vincent Regan, Ionut Cristian Lefter</t>
  </si>
  <si>
    <t>Nicolas Cage, Violante Placido</t>
  </si>
  <si>
    <t>Johnny Blaze, tortured by the Ghost Rider's curse, gets a chance of redemption through protecting the Devil's son, whose father is pursuing him.</t>
  </si>
  <si>
    <t>Johnny Blaze, tortured by the</t>
  </si>
  <si>
    <t>tt1072748</t>
  </si>
  <si>
    <t>Winchester</t>
  </si>
  <si>
    <t>22/02/2018</t>
  </si>
  <si>
    <t>Tom Vaughan, Michael Spierig</t>
  </si>
  <si>
    <t>Helen Mirren, Sarah Snook, Finn Scicluna-O'Prey, Jason Clarke, Emm Wiseman, Alana Fagan, Rebecca Makar, Tyler Coppin, Michael Carman, Angus Sampson, Alice Chaston, Eamon Farren, Laura Brent, Adam Bowes, Bruce Spence</t>
  </si>
  <si>
    <t>Helen Mirren, Sarah Snook</t>
  </si>
  <si>
    <t>Ensconced in her sprawling San Jose, California mansion, eccentric firearm heiress Sarah Winchester (Dame Helen Mirren) believes she is haunted by the souls of people killed by the Winchester repeating rifle.</t>
  </si>
  <si>
    <t>Ensconced in her sprawling San</t>
  </si>
  <si>
    <t>tt1073105</t>
  </si>
  <si>
    <t>The Descent: Part 2</t>
  </si>
  <si>
    <t>14/10/2009</t>
  </si>
  <si>
    <t>Jon Harris</t>
  </si>
  <si>
    <t>James McCarthy, J Blakeson</t>
  </si>
  <si>
    <t>Michael J. Reynolds, Shauna Macdonald, Jessika Williams, Douglas Hodge, Josh Dallas, Anna Skellern, Gavan O'Herlihy, Krysten Cummings, Doug Ballard, Josh Cole, Saskia Mulder, Natalie Mendoza, Alex Reid, Nora-Jane Noone, MyAnna Buring</t>
  </si>
  <si>
    <t>Michael J. Reynolds</t>
  </si>
  <si>
    <t>Refusing to believe her story about cave-dwelling monsters, the sole survivor of a spelunking exploration gone horribly wrong is forced to follow the authorities back into the caves where something awaits.</t>
  </si>
  <si>
    <t>Refusing to believe her story</t>
  </si>
  <si>
    <t>tt1073241</t>
  </si>
  <si>
    <t>Nothing But the Truth</t>
  </si>
  <si>
    <t>Kate Beckinsale, Matt Dillon, Angela Bassett, Alan Alda, Vera Farmiga, David Schwimmer, Courtney B. Vance, Noah Wyle, Floyd Abrams, Preston Bailey, Kristen Bough, Julie Ann Emery, Robert Harvey, Michael O'Neill, Kristen Shaw</t>
  </si>
  <si>
    <t>Kate Beckinsale, Matt Dillon</t>
  </si>
  <si>
    <t>In Washington, D.C., a female reporter faces a possible jail sentence for outing a CIA agent and refusing to reveal her source.</t>
  </si>
  <si>
    <t>In Washington, D.C., a female</t>
  </si>
  <si>
    <t>tt1073498</t>
  </si>
  <si>
    <t>Meet the Spartans</t>
  </si>
  <si>
    <t>Sean Maguire, Carmen Electra, Ken Davitian, Kevin Sorbo, Diedrich Bader, Method Man, Jareb Dauplaise, Travis Van Winkle, Phil Morris, Jim Piddock, Nicole Parker, Ike Barinholtz, Crista Flanagan, Hunter Clary, Emily Wilson</t>
  </si>
  <si>
    <t>Sean Maguire</t>
  </si>
  <si>
    <t>Sean Maguire, Carmen Electra</t>
  </si>
  <si>
    <t>tt1074638</t>
  </si>
  <si>
    <t>Skyfall</t>
  </si>
  <si>
    <t>UK, USA, Turkey</t>
  </si>
  <si>
    <t>Daniel Craig, Judi Dench, Javier Bardem, Ralph Fiennes, Naomie Harris, B√©r√©nice Marlohe, Albert Finney, Ben Whishaw, Rory Kinnear, Ola Rapace, Helen McCrory, Nicholas Woodeson, Bill Buckhurst, Elize du Toit, Ian Bonar</t>
  </si>
  <si>
    <t>Daniel Craig, Judi Dench</t>
  </si>
  <si>
    <t>James Bond's loyalty to M is tested when her past comes back to haunt her. When MI6 comes under attack, 007 must track down and destroy the threat, no matter how personal the cost.</t>
  </si>
  <si>
    <t>James Bond's loyalty to M is tested</t>
  </si>
  <si>
    <t>tt1075417</t>
  </si>
  <si>
    <t>Race to Witch Mountain</t>
  </si>
  <si>
    <t>Matt Lopez, Mark Bomback</t>
  </si>
  <si>
    <t>Dwayne Johnson, AnnaSophia Robb, Alexander Ludwig, Carla Gugino, Ciar√°n Hinds, Tom Everett Scott, Chris Marquette, Billy Brown, Garry Marshall, Kim Richards, Ike Eisenmann, Tom Woodruff Jr., John Duff, Bob Koherr, Kevin Christy</t>
  </si>
  <si>
    <t>Dwayne Johnson, AnnaSophia Robb</t>
  </si>
  <si>
    <t>A Las Vegas cabbie enlists the help of a UFO expert to protect two siblings with paranormal powers from the clutches of an organization that wants to use the kids for their nefarious plans.</t>
  </si>
  <si>
    <t>A Las Vegas cabbie enlists the</t>
  </si>
  <si>
    <t>tt1075419</t>
  </si>
  <si>
    <t>Xin Su shi jian</t>
  </si>
  <si>
    <t>Tung-Shing Yee</t>
  </si>
  <si>
    <t>Tung-Shing Yee, Tin Nam Chun</t>
  </si>
  <si>
    <t>Jackie Chan, Naoto Takenaka, Daniel Wu, Jinglei Xu, Masaya Kat√¥, Bingbing Fan, T√¥ru Minegishi, Kenya Sawada, Jack Kao, Paul Chun, Suet Lam, Hiroyuki Nagato, Yasuaki Kurata, Kar Lok Chin, Ken Lo</t>
  </si>
  <si>
    <t>Jackie Chan, Naoto Takenaka</t>
  </si>
  <si>
    <t>A simple Chinese immigrant wages a perilous war against one of the most powerful criminal organizations on the planet.</t>
  </si>
  <si>
    <t>A simple Chinese immigrant wages</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</si>
  <si>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</si>
  <si>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</si>
  <si>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</si>
  <si>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</si>
  <si>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Josh Brolin, John Malkovich</t>
  </si>
  <si>
    <t>The U.S. military makes a scarred bounty hunter with warrants on his own head an offer he cannot refuse: in exchange for his freedom, he must stop a terrorist who is ready to unleash Hell on Earth.</t>
  </si>
  <si>
    <t>The U.S. military makes a scarred</t>
  </si>
  <si>
    <t>tt1077248</t>
  </si>
  <si>
    <t>Johnny Gaddaar</t>
  </si>
  <si>
    <t>Sriram Raghavan</t>
  </si>
  <si>
    <t>Vinay Choudary, Sriram Raghavan</t>
  </si>
  <si>
    <t>Dharmendra, Rimi Sen, Ashwini Kalsekar, Neil Nitin Mukesh, Vinay Pathak, Zakir Hussain, Dayanand Shetty, Govind Namdeo, Rasika Joshi, Shankar Sachdev, Priyanka Bose, Farah, Radhika, Neeraj Khetrapal, Sonia Rakkar</t>
  </si>
  <si>
    <t>Dharmendra, Rimi Sen</t>
  </si>
  <si>
    <t>Police officers recount a tale of missing money which results in lies, deceit, betrayal and death.</t>
  </si>
  <si>
    <t>Police officers recount a tale</t>
  </si>
  <si>
    <t>tt1077258</t>
  </si>
  <si>
    <t>Planet Terror</t>
  </si>
  <si>
    <t>Rose McGowan, Freddy Rodr√≠guez, Josh Brolin, Marley Shelton, Jeff Fahey, Michael Biehn, Rebel Rodriguez, Bruce Willis, Naveen Andrews, Julio Oscar Mechoso, Fergie, Nicky Katt, Hung Nguyen, Cecilia Conti, Tommy Nix</t>
  </si>
  <si>
    <t>Rose McGowan</t>
  </si>
  <si>
    <t>Rose McGowan, Freddy Rodr√≠guez</t>
  </si>
  <si>
    <t>After an experimental bio-weapon is released, turning thousands into zombie-like creatures, it's up to a rag-tag group of survivors to stop the infected and those behind its release.</t>
  </si>
  <si>
    <t>After an experimental bio-weapon</t>
  </si>
  <si>
    <t>tt1077368</t>
  </si>
  <si>
    <t>Dark Shadows</t>
  </si>
  <si>
    <t>USA, Australia, UK</t>
  </si>
  <si>
    <t>Seth Grahame-Smith, John August</t>
  </si>
  <si>
    <t>Johnny Depp, Michelle Pfeiffer, Helena Bonham Carter, Eva Green, Jackie Earle Haley, Jonny Lee Miller, Bella Heathcote, Chlo√´ Grace Moretz, Gulliver McGrath, Ray Shirley, Christopher Lee, Alice Cooper, Ivan Kaye, Susanna Cappellaro, Josephine Butler</t>
  </si>
  <si>
    <t>Johnny Depp, Michelle Pfeiffer</t>
  </si>
  <si>
    <t>An imprisoned vampire, Barnabas Collins, is set free and returns to his ancestral home, where his dysfunctional descendants are in need of his protection.</t>
  </si>
  <si>
    <t>An imprisoned vampire, Barnabas</t>
  </si>
  <si>
    <t>tt1078188</t>
  </si>
  <si>
    <t>Boy A</t>
  </si>
  <si>
    <t>Jonathan Trigell, Mark O'Rowe</t>
  </si>
  <si>
    <t>Andrew Garfield, Peter Mullan, Siobhan Finneran, Alfie Owen, Victoria Brazier, Skye Bennett, Madeleine Rakic-Platt, Josef Altin, Dudley Brewis, Leigh Symonds, Maria Gough, Taylor Doherty, Jeremy Swift, Shaun Evans, Carlene Hanson</t>
  </si>
  <si>
    <t>Andrew Garfield, Peter Mullan</t>
  </si>
  <si>
    <t>The story of a young Jack, newly released from serving a prison sentence for a violent crime he committed as a child.</t>
  </si>
  <si>
    <t>The story of a young Jack, newly</t>
  </si>
  <si>
    <t>tt1078588</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</si>
  <si>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</si>
  <si>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</si>
  <si>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</si>
  <si>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Abigail Breslin, Walter Raney</t>
  </si>
  <si>
    <t>Anna Fitzgerald looks to earn medical emancipation from her parents who until now have relied on their youngest child to help their leukemia-stricken daughter Kate remain alive.</t>
  </si>
  <si>
    <t>Anna Fitzgerald looks to earn</t>
  </si>
  <si>
    <t>tt1078912</t>
  </si>
  <si>
    <t>Night at the Museum: Battle of the Smithsonian</t>
  </si>
  <si>
    <t>Ben Stiller, Amy Adams, Owen Wilson, Hank Azaria, Robin Williams, Christopher Guest, Alain Chabat, Steve Coogan, Ricky Gervais, Bill Hader, Jon Bernthal, Patrick Gallagher, Jake Cherry, Rami Malek, Mizuo Peck</t>
  </si>
  <si>
    <t>Ben Stiller, Amy Adams</t>
  </si>
  <si>
    <t>Security guard Larry Daley infiltrates the Smithsonian Institution in order to rescue Jedediah and Octavius, who have been shipped to the museum by mistake.</t>
  </si>
  <si>
    <t>Security guard Larry Daley infiltrates</t>
  </si>
  <si>
    <t>tt1078940</t>
  </si>
  <si>
    <t>Couples Retreat</t>
  </si>
  <si>
    <t>27/11/2010</t>
  </si>
  <si>
    <t>Peter Billingsley</t>
  </si>
  <si>
    <t>Vince Vaughn, Jason Bateman, Faizon Love, Jon Favreau, Malin Akerman, Kristen Bell, Kristin Davis, Kali Hawk, Tasha Smith, Carlos Ponce, Peter Serafinowicz, Jean Reno, Temuera Morrison, Jonna Walsh, Gattlin Griffith</t>
  </si>
  <si>
    <t>Vince Vaughn, Jason Bateman</t>
  </si>
  <si>
    <t>A comedy centered around four couples who settle into a tropical-island resort for a vacation. While one of the couples is there to work on the marriage, the others fail to realize that participation in the resort's therapy sessions is not optional.</t>
  </si>
  <si>
    <t>A comedy centered around four</t>
  </si>
  <si>
    <t>tt1080016</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</si>
  <si>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</si>
  <si>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</si>
  <si>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</si>
  <si>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</si>
  <si>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Eunice Cho</t>
  </si>
  <si>
    <t>Eunice Cho, Karen Disher</t>
  </si>
  <si>
    <t>When Sid's attempt to adopt three dinosaur eggs gets him abducted by their real mother to an underground lost world, his friends attempt to rescue him.</t>
  </si>
  <si>
    <t>When Sid's attempt to adopt three</t>
  </si>
  <si>
    <t>tt1082601</t>
  </si>
  <si>
    <t>Fighting</t>
  </si>
  <si>
    <t>Robert Munic, Dito Montiel</t>
  </si>
  <si>
    <t>Channing Tatum, Terrence Howard, Zulay Henao, Michael Rivera, Flaco Navaja, Peter Anthony Tambakis, Luis Guzm√°n, Anthony DeSando, Roger Guenveur Smith, Brian White, Ivan Martin, Danny Mastrogiorgio, Altagracia Guzman, Gabrielle Pelucco, Angelic Zambrana</t>
  </si>
  <si>
    <t>Channing Tatum, Terrence Howard</t>
  </si>
  <si>
    <t>In New York City, a young counterfeiter is introduced to the world of underground street fighting by a seasoned scam artist, who becomes his manager on the bare-knuckling brawling circuit.</t>
  </si>
  <si>
    <t>In New York City, a young counterfeiter</t>
  </si>
  <si>
    <t>tt1082807</t>
  </si>
  <si>
    <t>The Belko Experiment</t>
  </si>
  <si>
    <t>17/03/2017</t>
  </si>
  <si>
    <t>John Gallagher Jr., Tony Goldwyn, Adria Arjona, John C. McGinley, Melonie Diaz, Owain Yeoman, Sean Gunn, Brent Sexton, Josh Brener, David Dastmalchian, David Del Rio, Gregg Henry, Michael Rooker, Rusty Schwimmer, Gail Bean</t>
  </si>
  <si>
    <t>John Gallagher Jr.</t>
  </si>
  <si>
    <t>John Gallagher Jr., Tony Goldwyn</t>
  </si>
  <si>
    <t>In a twisted social experiment, eighty Americans are locked in their high-rise corporate office in Bogot√°, Colombia, and ordered by an unknown voice coming from the company's intercom system to participate in a deadly game of kill or be killed.</t>
  </si>
  <si>
    <t>In a twisted social experiment,</t>
  </si>
  <si>
    <t>tt1082853</t>
  </si>
  <si>
    <t>Management</t>
  </si>
  <si>
    <t>Stephen Belber</t>
  </si>
  <si>
    <t>Jennifer Aniston, Steve Zahn, Margo Martindale, Fred Ward, James Hiroyuki Liao, Woody Harrelson, Katie O'Grady, Yolanda Suarez, Kevin Heffernan, Don Burns, Kimberly Howard, Collin Crowley, Gilberto Martin del Campo, Mark Boone Junior, Garfield Wedderburn</t>
  </si>
  <si>
    <t>Jennifer Aniston, Steve Zahn</t>
  </si>
  <si>
    <t>A traveling art saleswoman tries to shake off a flaky motel manager who falls for her and won't leave her alone.</t>
  </si>
  <si>
    <t>A traveling art saleswoman tries</t>
  </si>
  <si>
    <t>tt1082868</t>
  </si>
  <si>
    <t>Quarantine</t>
  </si>
  <si>
    <t>John Erick Dowdle, Drew Dowdle</t>
  </si>
  <si>
    <t>Jennifer Carpenter, Steve Harris, Jay Hernandez, Johnathon Schaech, Columbus Short, Andrew Fiscella, Rade Serbedzija, Greg Germann, Bernard White, Dania Ramirez, Elaine Kagan, Marin Hinkle, Joey King, Jermaine Jackson, Sharon Ferguson</t>
  </si>
  <si>
    <t>Jennifer Carpenter</t>
  </si>
  <si>
    <t>Jennifer Carpenter, Steve Harris</t>
  </si>
  <si>
    <t>A television reporter and her cameraman are trapped inside a building quarantined by the CDC, after the outbreak of a mysterious virus which turns humans into bloodthirsty killers.</t>
  </si>
  <si>
    <t>A television reporter and her</t>
  </si>
  <si>
    <t>tt1082886</t>
  </si>
  <si>
    <t>The Wackness</t>
  </si>
  <si>
    <t>Ben Kingsley, Josh Peck, Famke Janssen, Olivia Thirlby, Mary-Kate Olsen, Jane Adams, Method Man, Aaron Yoo, Talia Balsam, David Wohl, Bob Dishy, Joanna Merlin, Shannon Briggs, Roy Milton Davis, Alexander Flores</t>
  </si>
  <si>
    <t>Ben Kingsley, Josh Peck</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</si>
  <si>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</si>
  <si>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It's the summer of 1994, and the</t>
  </si>
  <si>
    <t>tt1083452</t>
  </si>
  <si>
    <t>Eddie the Eagle</t>
  </si>
  <si>
    <t>Dexter Fletcher</t>
  </si>
  <si>
    <t>Sean Macaulay, Simon Kelton</t>
  </si>
  <si>
    <t>Tom Costello, Jo Hartley, Keith Allen, Dickon Tolson, Jack Costello, Taron Egerton, Mark Benton, Tim McInnerny, Edvin Endre, Mads Sj√∏g√•rd Pettersen, Marc Benjamin, Iris Berben, Rune Temte, Hugh Jackman, Carlton Bunce</t>
  </si>
  <si>
    <t>Tom Costello</t>
  </si>
  <si>
    <t>Tom Costello, Jo Hartley</t>
  </si>
  <si>
    <t>The story of Eddie Edwards, the notoriously tenacious British underdog ski jumper who charmed the world at the 1988 Winter Olympics.</t>
  </si>
  <si>
    <t>The story of Eddie Edwards, the</t>
  </si>
  <si>
    <t>tt1083456</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</si>
  <si>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</si>
  <si>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</si>
  <si>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</si>
  <si>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Nicholas D'Agosto, Eric Christian Olsen</t>
  </si>
  <si>
    <t>The two most popular guys in high school decide to ditch football camp for cheerleader camp. For the girls and for the glory.</t>
  </si>
  <si>
    <t>The two most popular guys in high</t>
  </si>
  <si>
    <t>tt1084950</t>
  </si>
  <si>
    <t>Rachel Getting Married</t>
  </si>
  <si>
    <t>Jenny Lumet</t>
  </si>
  <si>
    <t>Sebastian Stan, Roslyn Ruff, Anne Hathaway, Bill Irwin, Anna Deavere Smith, Annaleigh Ashford, Zafer Tawil, Beau Sia, Innbo Shim, Eliza Simpson, Olive, Rosemarie DeWitt, Anisa George, Tamyra Gray, Victoria Haynes</t>
  </si>
  <si>
    <t>Sebastian Stan</t>
  </si>
  <si>
    <t>Sebastian Stan, Roslyn Ruff</t>
  </si>
  <si>
    <t>A young woman who has been in and out of rehab for the past ten years, returns home for the weekend for her sister's wedding.</t>
  </si>
  <si>
    <t>A young woman who has been in</t>
  </si>
  <si>
    <t>tt1084972</t>
  </si>
  <si>
    <t>18/09/2009</t>
  </si>
  <si>
    <t>Prabhu Deva</t>
  </si>
  <si>
    <t>Sunil Kumar Agrawal, Shabbir Ahmed</t>
  </si>
  <si>
    <t>Salman Khan, Ayesha Takia, Vinod Khanna, Govind Namdeo, Prakash Raj, Mahesh Manjrekar, Inder Kumar, Mahek Chahal, Manoj Pahwa, Raju Mavani, Asseem Merchant, Sarfaraz Khan, Sajid Ali, Susilakar Gv, Prateeksha Lonkar</t>
  </si>
  <si>
    <t>Salman Khan, Ayesha Takia</t>
  </si>
  <si>
    <t>Radhe is a ruthless gangster who will kill anyone for money. He is attracted towards Jhanvi, a middle class girl, who does not approve of his work and wants him to change.</t>
  </si>
  <si>
    <t>Radhe is a ruthless gangster who</t>
  </si>
  <si>
    <t>tt1085492</t>
  </si>
  <si>
    <t>The Prince</t>
  </si>
  <si>
    <t>22/08/2014</t>
  </si>
  <si>
    <t>Brian A. Miller</t>
  </si>
  <si>
    <t>Andre Fabrizio, Jeremy Passmore</t>
  </si>
  <si>
    <t>Jason Patric, Jessica Lowndes, Gia Mantegna, Bruce Willis, Rain, John Cusack, 50 Cent, Don Harvey, Jesse Pruett, Didi Costine, Bonnie Somerville, Tim Fields, Johnathon Schaech, Andrea Burns, Jim Bennett</t>
  </si>
  <si>
    <t>Jason Patric</t>
  </si>
  <si>
    <t>Jason Patric, Jessica Lowndes</t>
  </si>
  <si>
    <t>When his daughter is kidnapped, a retired assassin is drawn back into the life he gave up. To rescue her, he must confront his former rival.</t>
  </si>
  <si>
    <t>When his daughter is kidnapped,</t>
  </si>
  <si>
    <t>tt1085779</t>
  </si>
  <si>
    <t>Joe Dante</t>
  </si>
  <si>
    <t>Chris Massoglia, Haley Bennett, Nathan Gamble, Teri Polo, Bruce Dern, Quinn Lord, John DeSantis, Douglas Chapman, Mark Pawson, Peter Shinkoda, Jonathan Bruce, Merritt Patterson, Ali Cobrin, Chelsea Ricketts, Chord Overstreet</t>
  </si>
  <si>
    <t>Chris Massoglia</t>
  </si>
  <si>
    <t>Chris Massoglia, Haley Bennett</t>
  </si>
  <si>
    <t>A pair of brothers stumble upon a mysterious hole in their basement that leads to the darkest corridors of their fears and nightmares.</t>
  </si>
  <si>
    <t>A pair of brothers stumble upon</t>
  </si>
  <si>
    <t>tt1086772</t>
  </si>
  <si>
    <t>Blended</t>
  </si>
  <si>
    <t>Ivan Menchell, Clare Sera</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</si>
  <si>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</si>
  <si>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</si>
  <si>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After a bad blind date, a man</t>
  </si>
  <si>
    <t>tt1087578</t>
  </si>
  <si>
    <t>Aruitemo aruitemo</t>
  </si>
  <si>
    <t>28/06/2008</t>
  </si>
  <si>
    <t>Hirokazu Koreeda, Hirokazu Koreeda</t>
  </si>
  <si>
    <t>Hiroshi Abe, Yui Natsukawa, You, Kazuya Takahashi, Shohei Tanaka, Kirin Kiki, Yoshio Harada, Ry√¥ga Hayashi, Haruko Kat√¥, Hotaru Nomoto, Susumu Terajima</t>
  </si>
  <si>
    <t>Hiroshi Abe</t>
  </si>
  <si>
    <t>Hiroshi Abe, Yui Natsukawa</t>
  </si>
  <si>
    <t>A family gathers together for a commemorative ritual whose nature only gradually becomes clear.</t>
  </si>
  <si>
    <t>A family gathers together for</t>
  </si>
  <si>
    <t>tt10886166</t>
  </si>
  <si>
    <t>365 dni</t>
  </si>
  <si>
    <t>Barbara Bialowas, Tomasz Mandes</t>
  </si>
  <si>
    <t>Tomasz Klimala, Tomasz Mandes</t>
  </si>
  <si>
    <t>Anna Maria Sieklucka, Michele Morrone, Bronislaw Wroclawski, Otar Saralidze, Magdalena Lamparska, Natasza Urbanska, Grazyna Szapolowska, Tomasz Stockinger, Gianni Parisi, Mateusz Lasowski, Agnieszka Warchulska, Przemyslaw Sadowski, Michal Mikolajczak, Andrea Batti, Mateusz Grydlik</t>
  </si>
  <si>
    <t>Anna Maria Sieklucka</t>
  </si>
  <si>
    <t>Massimo is a member of the Sicilian Mafia family and Laura is a sales director. She does not expect that on a trip to Sicily trying to save her relationship, Massimo will kidnap her and give her 365 days to fall in love with him.</t>
  </si>
  <si>
    <t>Massimo is a member of the Sicilian</t>
  </si>
  <si>
    <t>tt1091191</t>
  </si>
  <si>
    <t>Lone Survivor</t>
  </si>
  <si>
    <t>20/02/2014</t>
  </si>
  <si>
    <t>Peter Berg, Marcus Luttrell</t>
  </si>
  <si>
    <t>Mark Wahlberg, Taylor Kitsch, Emile Hirsch, Ben Foster, Yousuf Azami, Ali Suliman, Eric Bana, Alexander Ludwig, Rich Ting, Dan Bilzerian, Jerry Ferrara, Rick Vargas, Scott Elrod, Gregory Rockwood, Ryan Kay</t>
  </si>
  <si>
    <t>Mark Wahlberg, Taylor Kitsch</t>
  </si>
  <si>
    <t>Marcus Luttrell and his team set out on a mission to capture or kill notorious Taliban leader Ahmad Shah, in late June 2005. Marcus and his team are left to fight for their lives in one of the most valiant efforts of modern warfare.</t>
  </si>
  <si>
    <t>Marcus Luttrell and his team set</t>
  </si>
  <si>
    <t>tt1091722</t>
  </si>
  <si>
    <t>Adventureland</t>
  </si>
  <si>
    <t>Jesse Eisenberg, Martin Starr, Jack Gilpin, Margarita Levieva, Wendie Malick, Kristen Wiig, Bill Hader, Matt Bush, Paige Howard, Dan Bittner, Josh Pais, Mary Birdsong, Kristen Stewart, Barret Hackney, Michael Zegen</t>
  </si>
  <si>
    <t>Jesse Eisenberg</t>
  </si>
  <si>
    <t>Jesse Eisenberg, Martin Starr</t>
  </si>
  <si>
    <t>In the summer of 1987, a college graduate takes a 'nowhere' job at his local amusement park, only to find it's the perfect course to get him prepared for the real world.</t>
  </si>
  <si>
    <t>In the summer of 1987, a college</t>
  </si>
  <si>
    <t>tt1092026</t>
  </si>
  <si>
    <t>Paul</t>
  </si>
  <si>
    <t>Simon Pegg, Nick Frost</t>
  </si>
  <si>
    <t>Mia Stallard, Simon Pegg, Nick Frost, Jeremy Owen, Jeffrey Tambor, David House, Jennifer Granger, Nelson Ascencio, Bobby Lee, Jane Lynch, David Koechner, Jesse Plemons, Seth Rogen, Jason Bateman, Sigourney Weaver</t>
  </si>
  <si>
    <t>Mia Stallard</t>
  </si>
  <si>
    <t>Mia Stallard, Simon Pegg</t>
  </si>
  <si>
    <t>Two English comic book geeks traveling across the U.S. encounter an alien outside Area 51.</t>
  </si>
  <si>
    <t>Two English comic book geeks traveling</t>
  </si>
  <si>
    <t>tt1092633</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</si>
  <si>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</si>
  <si>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</si>
  <si>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</si>
  <si>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</si>
  <si>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Jeremy Piven</t>
  </si>
  <si>
    <t>Jeremy Piven, Ving Rhames</t>
  </si>
  <si>
    <t>Used-car liquidator Don Ready is hired by a flailing auto dealership to turn their Fourth of July sale into a majorly profitable event.</t>
  </si>
  <si>
    <t>Used-car liquidator Don Ready</t>
  </si>
  <si>
    <t>tt1093357</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</si>
  <si>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</si>
  <si>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</si>
  <si>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</si>
  <si>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Emile Hirsch, Olivia Thirlby</t>
  </si>
  <si>
    <t>In Moscow, five young people lead the charge against an alien race who have attacked Earth via our power supply.</t>
  </si>
  <si>
    <t>In Moscow, five young people lead</t>
  </si>
  <si>
    <t>tt1093370</t>
  </si>
  <si>
    <t>Jab We Met</t>
  </si>
  <si>
    <t>Imtiaz Ali</t>
  </si>
  <si>
    <t>Shahid Kapoor, Kareena Kapoor, Tarun Arora, Dara Singh, Pavan Malhotra, Kamal Tiwari, Kiran Juneja, Divya Seth Shah, Saumya Tandon, Nihar Thakkar, Manushka Khisty, F.J. Jussawala, Vishal Om Prakash, Rohini Sahni, Deepak Sharma</t>
  </si>
  <si>
    <t>Shahid Kapoor</t>
  </si>
  <si>
    <t>Shahid Kapoor, Kareena Kapoor</t>
  </si>
  <si>
    <t>A depressed wealthy businessman finds his life changing after he meets a spunky and care-free young woman.</t>
  </si>
  <si>
    <t>A depressed wealthy businessman</t>
  </si>
  <si>
    <t>INR 170000000</t>
  </si>
  <si>
    <t>tt1093908</t>
  </si>
  <si>
    <t>Confessions of a Shopaholic</t>
  </si>
  <si>
    <t>Tracey Jackson, Tim Firth</t>
  </si>
  <si>
    <t>Isla Fisher, Hugh Dancy, Krysten Ritter, Joan Cusack, John Goodman, John Lithgow, Kristin Scott Thomas, Fred Armisen, Leslie Bibb, Lynn Redgrave, Robert Stanton, Julie Hagerty, Nick Cornish, Wendie Malick, Clea Lewis</t>
  </si>
  <si>
    <t>Isla Fisher</t>
  </si>
  <si>
    <t>Isla Fisher, Hugh Dancy</t>
  </si>
  <si>
    <t>A college grad lands a job as a financial journalist in New York City to support where she nurtures her shopping addiction and falls for a wealthy entrepreneur.</t>
  </si>
  <si>
    <t>A college grad lands a job as</t>
  </si>
  <si>
    <t>tt1095174</t>
  </si>
  <si>
    <t>New in Town</t>
  </si>
  <si>
    <t>Jonas Elmer</t>
  </si>
  <si>
    <t>Ken Rance, C. Jay Cox</t>
  </si>
  <si>
    <t>Ren√©e Zellweger, Harry Connick Jr., Siobhan Fallon Hogan, J.K. Simmons, Mike O'Brien, Frances Conroy, Ferron Guerreiro, James Durham, Robert Small, Wayne Nicklas, Hilary Carroll, Nancy Drake, Stewart J. Zully, Marilyn Boyle, Dan Augusta</t>
  </si>
  <si>
    <t>Ren√©e Zellweger, Harry Connick Jr.</t>
  </si>
  <si>
    <t>A Miami, Florida businesswoman adjusts to her new life in a small Minnesota town.</t>
  </si>
  <si>
    <t>A Miami, Florida businesswoman</t>
  </si>
  <si>
    <t>tt1095217</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</si>
  <si>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</si>
  <si>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</si>
  <si>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</si>
  <si>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Nicolas Cage, Eva Mendes</t>
  </si>
  <si>
    <t>Terence McDonagh is a drug- and gambling-addled detective in post-Katrina New Orleans investigating the killing of five Senegalese immigrants.</t>
  </si>
  <si>
    <t>Terence McDonagh is a drug- and</t>
  </si>
  <si>
    <t>tt10964430</t>
  </si>
  <si>
    <t>Thappad</t>
  </si>
  <si>
    <t>28/02/2020</t>
  </si>
  <si>
    <t>Mrunmayee Lagoo, Mrunmayee Lagoo</t>
  </si>
  <si>
    <t>Taapsee Pannu, Pavail Gulati, Kumud Mishra, Ratna Pathak Shah, Maya Sarao, Geetika Vidya Ohlyan, Tanvi Azmi, Naila Grewal, Dia Mirza, Ram Kapoor, Ankur Rathee, Manav Kaul, Gracy Goswami, Santanu Ghatak, Harssh Singh</t>
  </si>
  <si>
    <t>Taapsee Pannu</t>
  </si>
  <si>
    <t>Taapsee Pannu, Pavail Gulati</t>
  </si>
  <si>
    <t>Thappad is a story of Amrita whose seemingly perfect life is shattered when her husband slaps her once in a party. But is one slap enough to question what a relationship stands for?</t>
  </si>
  <si>
    <t>Thappad is a story of Amrita whose</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</si>
  <si>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</si>
  <si>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</si>
  <si>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</si>
  <si>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</si>
  <si>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</si>
  <si>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Donald Faison</t>
  </si>
  <si>
    <t>Donald Faison, Mike Epps</t>
  </si>
  <si>
    <t>Two inept criminals are mistakenly delivered a package of cocaine and think they've hit the jackpot, triggering a series of events that changes ten people's lives forever.</t>
  </si>
  <si>
    <t>Two inept criminals are mistakenly</t>
  </si>
  <si>
    <t>tt1097643</t>
  </si>
  <si>
    <t>Fifty Dead Men Walking</t>
  </si>
  <si>
    <t>Kari Skogland</t>
  </si>
  <si>
    <t>Martin McGartland, Nicholas Davies</t>
  </si>
  <si>
    <t>Ben Kingsley, Jim Sturgess, Kevin Zegers, Natalie Press, Rose McGowan, Tom Collins, William Houston, Michael McElhatton, Laura Hughes, Gerard Jordan, David Pearse, Joe Doyle, Conor MacNeill, Evan Harte, Oscar Harte</t>
  </si>
  <si>
    <t>Ben Kingsley, Jim Sturgess</t>
  </si>
  <si>
    <t>Martin McGartland joins the I.R.A. and feeds information to Britain's Special Branch Agent Fergus.</t>
  </si>
  <si>
    <t>Martin McGartland joins the I.R.A.</t>
  </si>
  <si>
    <t>tt1098327</t>
  </si>
  <si>
    <t>Dragonball Evolution</t>
  </si>
  <si>
    <t>USA, Mexico, Japan, Hong Kong, UK</t>
  </si>
  <si>
    <t>Ben Ramsey, Akira Toriyama</t>
  </si>
  <si>
    <t>Justin Chatwin, Yun-Fat Chow, Emmy Rossum, Jamie Chung, James Marsters, Joon Park, Eriko Tamura, Randall Duk Kim, Ernie Hudson, Texas Battle, Megumi Seki, Ian Whyte, Richard Blake, Jon Valera, Rafael Valdez</t>
  </si>
  <si>
    <t>Justin Chatwin, Yun-Fat Chow</t>
  </si>
  <si>
    <t>The young warrior Son Goku sets out on a quest, racing against time and the vengeful King Piccolo, to collect a set of seven magical orbs that will grant their wielder unlimited power.</t>
  </si>
  <si>
    <t>The young warrior Son Goku sets</t>
  </si>
  <si>
    <t>tt1099212</t>
  </si>
  <si>
    <t>Twilight</t>
  </si>
  <si>
    <t>Melissa Rosenberg, Stephenie Meyer</t>
  </si>
  <si>
    <t>Kristen Stewart, Sarah Clarke, Matt Bushell, Billy Burke, Gil Birmingham, Taylor Lautner, Gregory Tyree Boyce, Justin Chon, Michael Welch, Anna Kendrick, Christian Serratos, Nikki Reed, Kellan Lutz, Ashley Greene, Jackson Rathbone</t>
  </si>
  <si>
    <t>Kristen Stewart, Sarah Clarke</t>
  </si>
  <si>
    <t>Bella Swan moves to Forks and encounters Edward Cullen, a gorgeous boy with a secret.</t>
  </si>
  <si>
    <t>Bella Swan moves to Forks and</t>
  </si>
  <si>
    <t>tt1100089</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</si>
  <si>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</si>
  <si>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</si>
  <si>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</si>
  <si>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Steve Carell, Channing Tatum</t>
  </si>
  <si>
    <t>U.S. Olympic wrestling champions and brothers</t>
  </si>
  <si>
    <t>U.S. Olympic wrestling champions</t>
  </si>
  <si>
    <t>tt1103153</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</si>
  <si>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</si>
  <si>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</si>
  <si>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</si>
  <si>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Ashton Kutcher, Katherine Heigl</t>
  </si>
  <si>
    <t>A vacationing woman meets her ideal man, leading to a swift marriage. Back at home, however, their idyllic life is upset when they discover their neighbors could be assassins who have been contracted to kill the couple.</t>
  </si>
  <si>
    <t>A vacationing woman meets her</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</si>
  <si>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</si>
  <si>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</si>
  <si>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</si>
  <si>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</si>
  <si>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Joaquin Phoenix, Anne Joyce</t>
  </si>
  <si>
    <t>A Brooklyn-set romantic drama about a bachelor torn between the family friend his parents wish he would marry and his beautiful but volatile new neighbor.</t>
  </si>
  <si>
    <t>A Brooklyn-set romantic drama</t>
  </si>
  <si>
    <t>tt1103982</t>
  </si>
  <si>
    <t>The Girlfriend Experience</t>
  </si>
  <si>
    <t>David Levien, Brian Koppelman</t>
  </si>
  <si>
    <t>Sasha Grey, Chris Santos, Philip Eytan, Colby Trane, Peter Zizzo, Ron Stein, Marshall Gilman, Michael Roberts, Vincent Dellacera, Jim Kempner, David Levien, Mark Jacobson, Alan Milstein, Sukhdev Singh, Ted Jessup</t>
  </si>
  <si>
    <t>Sasha Grey</t>
  </si>
  <si>
    <t>Sasha Grey, Chris Santos</t>
  </si>
  <si>
    <t>A drama set in the days leading up to the 2008 Presidential election, and centered on a high-end Manhattan call girl meeting the challenges of her boyfriend, her clients, and her work.</t>
  </si>
  <si>
    <t>A drama set in the days leading</t>
  </si>
  <si>
    <t>tt1104001</t>
  </si>
  <si>
    <t>Tron</t>
  </si>
  <si>
    <t>29/12/2010</t>
  </si>
  <si>
    <t>Joseph Kosinski</t>
  </si>
  <si>
    <t>Edward Kitsis, Adam Horowitz</t>
  </si>
  <si>
    <t>Jeff Bridges, Garrett Hedlund, Olivia Wilde, Bruce Boxleitner, James Frain, Beau Garrett, Michael Sheen, Anis Cheurfa, Serinda Swan, Yaya DaCosta, Elizabeth Mathis, Yurij Kis, Conrad Coates, Daft Punk, Ron Selmour</t>
  </si>
  <si>
    <t>Jeff Bridges, Garrett Hedlund</t>
  </si>
  <si>
    <t>The son of a virtual world designer goes looking for his father and ends up inside the digital world that his father designed. He meets his father's corrupted creation and a unique ally who was born inside the digital world.</t>
  </si>
  <si>
    <t>The son of a virtual world designer</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</si>
  <si>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</si>
  <si>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</si>
  <si>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</si>
  <si>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Rodr√≠guez</t>
  </si>
  <si>
    <t>Steve Coogan, Catherine Keener</t>
  </si>
  <si>
    <t>In this irreverent comedy, a failed actor-turned-worse-high-school-drama-teacher rallies his Tucson, AZ students as he conceives and stages politically incorrect musical sequel to Shakespeare's Hamlet.</t>
  </si>
  <si>
    <t>In this irreverent comedy, a failed</t>
  </si>
  <si>
    <t>tt1104806</t>
  </si>
  <si>
    <t>One Week</t>
  </si>
  <si>
    <t>Michael McGowan</t>
  </si>
  <si>
    <t>Joshua Jackson, Peter Spence, Marc Strange, Gage Munroe, Richard Waugh, Deirdre Kirby, Liane Balaban, Fiona Reid, Chuck Shamata, Caroline Cave, Jodi Brooks, Chris Benson, David Reale, Kyle Fairlie, Colin Fox</t>
  </si>
  <si>
    <t>Joshua Jackson, Peter Spence</t>
  </si>
  <si>
    <t>Chronicles the motorcycle trip of Ben Tyler as he rides from Toronto to Tofino, British Columbia. Ben stops at landmarks that are both iconic and idiosyncratic on his quest to find meaning in his life.</t>
  </si>
  <si>
    <t>Chronicles the motorcycle trip</t>
  </si>
  <si>
    <t>CAD 2000000</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</si>
  <si>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</si>
  <si>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</si>
  <si>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</si>
  <si>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</si>
  <si>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Jeremy Dozier</t>
  </si>
  <si>
    <t>Jeremy Dozier, Juno Temple</t>
  </si>
  <si>
    <t>It's 1987 and Danielle, the high school 'Dirty Girl', is running away. With her is chubby, gay Clarke, a bag of flour called Joan and a Walkman full of glorious '80s tunes.</t>
  </si>
  <si>
    <t>It's 1987 and Danielle, the high</t>
  </si>
  <si>
    <t>tt1107860</t>
  </si>
  <si>
    <t>The Maiden Heist</t>
  </si>
  <si>
    <t>Christopher Walken, Joseph McKenna, Wynn Everett, Patricia B. Till, Marcia Gay Harden, Bhavesh Patel, Todd Weeks, Philip Dorn Hebert, Morgan Freeman, William H. Macy, Jim Chiros, Breckin Meyer, Stephen Stapinski, Bates Wilder, Anthony Cascio</t>
  </si>
  <si>
    <t>Christopher Walken</t>
  </si>
  <si>
    <t>Christopher Walken, Joseph McKenna</t>
  </si>
  <si>
    <t>A comedy centered on three museum security guards who devise a plan to steal back the artworks to which they have become attached after they are transferred to another museum.</t>
  </si>
  <si>
    <t>A comedy centered on three museum</t>
  </si>
  <si>
    <t>tt1109624</t>
  </si>
  <si>
    <t>Paddington</t>
  </si>
  <si>
    <t>25/12/2014</t>
  </si>
  <si>
    <t>UK, France, USA, China</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</si>
  <si>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</si>
  <si>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</si>
  <si>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</si>
  <si>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Tim Downie</t>
  </si>
  <si>
    <t>Tim Downie, Madeleine Worrall</t>
  </si>
  <si>
    <t>A young Peruvian bear travels to London in search of a home. Finding himself lost and alone at Paddington Station, he meets the kindly Brown family, who offer him a temporary haven.</t>
  </si>
  <si>
    <t>A young Peruvian bear travels</t>
  </si>
  <si>
    <t>tt1111422</t>
  </si>
  <si>
    <t>The Taking of Pelham 123</t>
  </si>
  <si>
    <t>Brian Helgeland, John Godey</t>
  </si>
  <si>
    <t>Denzel Washington, John Travolta, Luis Guzm√°n, Victor Gojcaj, Robert Vataj, John Turturro, Michael Rispoli, Ramon Rodriguez, James Gandolfini, John Benjamin Hickey, Alex Kaluzhsky, Gbenga Akinnagbe, Katherine Sigismund, Jake Siciliano, Jason Butler Harner</t>
  </si>
  <si>
    <t>Denzel Washington, John Travolta</t>
  </si>
  <si>
    <t>Armed men hijack a New York City subway train, holding the passengers hostage in return for a ransom, and turning an ordinary day's work for dispatcher Walter Garber into a face-off with the mastermind behind the crime.</t>
  </si>
  <si>
    <t>Armed men hijack a New York City</t>
  </si>
  <si>
    <t>tt1111890</t>
  </si>
  <si>
    <t>Diario de una ninf√≥mana</t>
  </si>
  <si>
    <t>Christian Molina</t>
  </si>
  <si>
    <t>Cuca Canals, Val√©rie Tasso</t>
  </si>
  <si>
    <t>Bel√©n Fabra, Leonardo Sbaraglia, Llum Barrera, Geraldine Chaplin, √Ångela Molina, Pedro Guti√©rrez, Jos√© Chaves, Jorge-Yamam Serrano, Antonio Garrido, Jaume Garc√≠a Arija, David Vert, Javier Coromina, Judith Diakhate, Natasha Yarovenko, Laura De Pedro</t>
  </si>
  <si>
    <t>Bel√©n Fabra</t>
  </si>
  <si>
    <t>Bel√©n Fabra, Leonardo Sbaraglia</t>
  </si>
  <si>
    <t>A chronicle of the life of a middle-class French girl's sexual adventures, her then fall into prostitution, and her ultimate redemption.</t>
  </si>
  <si>
    <t>A chronicle of the life of a middle-class</t>
  </si>
  <si>
    <t>tt1111948</t>
  </si>
  <si>
    <t>Soul Men</t>
  </si>
  <si>
    <t>Samuel L. Jackson, Bernie Mac, Sharon Leal, Adam Herschman, Sean Hayes, Affion Crockett, Terrell J. Ramsey, Jackie Long, Mike Epps, John Legend, Isaac Hayes, Vanessa del Rio, P.J. Byrne, Ken Davitian, Jennifer Coolidge</t>
  </si>
  <si>
    <t>Samuel L. Jackson, Bernie Mac</t>
  </si>
  <si>
    <t>Though it's been about twenty years since they have spoken with one another, two estranged soul-singing legends agree to participate in a reunion performance at the Apollo Theater to honor their recently deceased band leader.</t>
  </si>
  <si>
    <t>Though it's been about twenty</t>
  </si>
  <si>
    <t>tt1112782</t>
  </si>
  <si>
    <t>Thick as Thieves</t>
  </si>
  <si>
    <t>Ted Humphrey</t>
  </si>
  <si>
    <t>Rade Serbedzija, Morgan Freeman, Robert Forster, Corey Johnson, Antonio Banderas, Gerrit Vooren, Charles Venn, Atanas Srebrev, Darrell Las Quevas, Tom Hardy, Ivan Petrushinov, Victor Boichev, Nickolay Hadjiminev, Mariana Stansheva, Stefan Shterev</t>
  </si>
  <si>
    <t>Rade Serbedzija</t>
  </si>
  <si>
    <t>Rade Serbedzija, Morgan Freeman</t>
  </si>
  <si>
    <t>A veteran thief recruits a younger crook to help him pull off one final job in order to repay his debt to the Russian mob.</t>
  </si>
  <si>
    <t>A veteran thief recruits a younger</t>
  </si>
  <si>
    <t>tt1114677</t>
  </si>
  <si>
    <t>Hannah Montana: The Movie</t>
  </si>
  <si>
    <t>Dan Berendsen, Michael Poryes</t>
  </si>
  <si>
    <t>Miley Cyrus, Billy Ray Cyrus, Emily Osment, Jason Earles, Mitchel Musso, Moises Arias, Lucas Till, Vanessa Williams, Margo Martindale, Peter Gunn, Melora Hardin, Jared Carter, Barry Bostwick, Beau Billingslea, Katrina Smith</t>
  </si>
  <si>
    <t>Miley Cyrus</t>
  </si>
  <si>
    <t>Miley Cyrus, Billy Ray Cyrus</t>
  </si>
  <si>
    <t>As Hannah Montana's popularity begins to take over her life, Miley Stewart, on the urging from her father takes a trip to her hometown of Crowley Corners, Tennessee to get some perspective on what matters in life the most.</t>
  </si>
  <si>
    <t>As Hannah Montana's popularity</t>
  </si>
  <si>
    <t>tt1114740</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</si>
  <si>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</si>
  <si>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</si>
  <si>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</si>
  <si>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Kevin James, Keir O'Donnell</t>
  </si>
  <si>
    <t>When a shopping mall is taken over by a gang of organized crooks, it's up to a mild-mannered security guard to save the day.</t>
  </si>
  <si>
    <t>When a shopping mall is taken</t>
  </si>
  <si>
    <t>tt1117385</t>
  </si>
  <si>
    <t>Felon</t>
  </si>
  <si>
    <t>13/07/2008</t>
  </si>
  <si>
    <t>Stephen Dorff, Marisol Nichols, Vincent Miller, Anne Archer, Larnell Stovall, Val Kilmer, Sam Shepard, Johnny Lewis, Harold Perrineau, Shawn Prince, Chris Browning, Nick Chinlund, Greg Serano, Jake Walker, Nate Parker</t>
  </si>
  <si>
    <t>Stephen Dorff, Marisol Nichols</t>
  </si>
  <si>
    <t>A family man convicted of killing an intruder must cope with life afterward in the violent penal system.</t>
  </si>
  <si>
    <t>A family man convicted of killing</t>
  </si>
  <si>
    <t>tt1119191</t>
  </si>
  <si>
    <t>The Killing Room</t>
  </si>
  <si>
    <t>14/11/2009</t>
  </si>
  <si>
    <t>Gus Krieger, Ann Peacock</t>
  </si>
  <si>
    <t>Nick Cannon, Clea DuVall, Timothy Hutton, Chlo√´ Sevigny, Peter Stormare, Shea Whigham, Anoop Kaur Sikand, Bill Stinchcomb, Meade Patton, Luke Sexton, Tim J. Smith, Michael Byrnes, Gus Krieger</t>
  </si>
  <si>
    <t>Nick Cannon, Clea DuVall</t>
  </si>
  <si>
    <t>Four individuals sign up for a psychological research study only to discover that they are now subjects of a brutal, classified government program.</t>
  </si>
  <si>
    <t>Four individuals sign up for a</t>
  </si>
  <si>
    <t>tt1119646</t>
  </si>
  <si>
    <t>The Hangover</t>
  </si>
  <si>
    <t>Bradley Cooper, Ed Helms, Zach Galifianakis, Justin Bartha, Heather Graham, Sasha Barrese, Jeffrey Tambor, Ken Jeong, Rachael Harris, Mike Tyson, Mike Epps, Jernard Burks, Rob Riggle, Cleo King, Bryan Callen</t>
  </si>
  <si>
    <t>Bradley Cooper, Ed Helms</t>
  </si>
  <si>
    <t>Three buddies wake up from a bachelor party in Las Vegas, with no memory of the previous night and the bachelor missing. They make their way around the city in order to find their friend before his wedding.</t>
  </si>
  <si>
    <t>Three buddies wake up from a bachelor</t>
  </si>
  <si>
    <t>tt1120985</t>
  </si>
  <si>
    <t>Blue Valentine</t>
  </si>
  <si>
    <t>14/02/2013</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</si>
  <si>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</si>
  <si>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</si>
  <si>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</si>
  <si>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Ryan Gosling, Michelle Williams</t>
  </si>
  <si>
    <t>The relationship of a contemporary married couple, charting their evolution over a span of years by cross-cutting between time periods.</t>
  </si>
  <si>
    <t>The relationship of a contemporary</t>
  </si>
  <si>
    <t>tt1121096</t>
  </si>
  <si>
    <t>Seventh Son</t>
  </si>
  <si>
    <t>19/02/2015</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</si>
  <si>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</si>
  <si>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</si>
  <si>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</si>
  <si>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Jeff Bridges, Ben Barnes</t>
  </si>
  <si>
    <t>When Mother Malkin, the queen of evil witches, escapes the pit she was imprisoned in by professional monster hunter Spook decades ago and kills his apprentice, he recruits young Tom, the seventh son of the seventh son, to help him.</t>
  </si>
  <si>
    <t>When Mother Malkin, the queen</t>
  </si>
  <si>
    <t>tt1121794</t>
  </si>
  <si>
    <t>Stranger: Muk√¥ hadan</t>
  </si>
  <si>
    <t>29/06/1905</t>
  </si>
  <si>
    <t>Masahiro And√¥</t>
  </si>
  <si>
    <t>Fumihiko Takayama</t>
  </si>
  <si>
    <t>Tomoya Nagase, Yuri Chinen, K√¥ichi Yamadera, Akio √îtsuka, Unsh√¥ Ishizuka, Mamoru Miyano, Maaya Sakamoto, Jun Hazumi, Tomoyuki Shimura, Takur√¥ Kitagawa, Atsushi Ii, Hirofumi Nojima, Masaki Aizawa, Fumie Mizusawa, Junko Minagawa</t>
  </si>
  <si>
    <t>Tomoya Nagase</t>
  </si>
  <si>
    <t>Tomoya Nagase, Yuri Chinen</t>
  </si>
  <si>
    <t>A swordsman from a strange land is caught in a struggle between morality, righteousness, and devotion as he reluctantly agrees to take a raggedy boy and his dog to a remote, Buddhist temple.</t>
  </si>
  <si>
    <t>A swordsman from a strange land</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</si>
  <si>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</si>
  <si>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</si>
  <si>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</si>
  <si>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</si>
  <si>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Chelios faces a Chinese mobster</t>
  </si>
  <si>
    <t>tt1121977</t>
  </si>
  <si>
    <t>Mother and Child</t>
  </si>
  <si>
    <t>21/07/2011</t>
  </si>
  <si>
    <t>Alexandria M. Salling, Connor Kramme, Annette Bening, Eileen Ryan, Samuel L. Jackson, Naomi Watts, Cherry Jones, Kerry Washington, David Ramsey, Kay D'Arcy, Bradford Alex, Jimmy Smits, Elpidia Carrillo, Simone Lopez, Carla Gallo</t>
  </si>
  <si>
    <t>Alexandria M. Salling</t>
  </si>
  <si>
    <t>A drama centered around three women: A fifty-year-old woman, the daughter she gave up for adoption thirty-five years ago, and a woman looking to adopt a child of her own.</t>
  </si>
  <si>
    <t>A drama centered around three</t>
  </si>
  <si>
    <t>tt1123373</t>
  </si>
  <si>
    <t>Di renjie: Tong tian di guo</t>
  </si>
  <si>
    <t>Hark Tsui</t>
  </si>
  <si>
    <t>Chia-Lu Chang, Kuo-Fu Chen</t>
  </si>
  <si>
    <t>Tony Ka Fai Leung, Chao Deng, Carina Lau, Bingbing Li, Andy Lau, Jean-Michel Casanova, Sos Haroyan, Jialin Zhao, Yan Qin, Jinshan Liu, Aaron C. Shang, Deshun Wang, Mickey He, Lu Yao, Yanming Jiang</t>
  </si>
  <si>
    <t>Tony Ka Fai Leung</t>
  </si>
  <si>
    <t>Tony Ka Fai Leung, Chao Deng</t>
  </si>
  <si>
    <t>An exiled detective is recruited to solve a series of mysterious deaths that threaten to delay the inauguration of Empress Wu.</t>
  </si>
  <si>
    <t>An exiled detective is recruited</t>
  </si>
  <si>
    <t>tt1124035</t>
  </si>
  <si>
    <t>The Ides of March</t>
  </si>
  <si>
    <t>Ryan Gosling, George Clooney, Philip Seymour Hoffman, Paul Giamatti, Evan Rachel Wood, Marisa Tomei, Jeffrey Wright, Max Minghella, Jennifer Ehle, Gregory Itzin, Michael Mantell, Yuri Sardarov, Bella Ivory, Maya Sayre, Danny Mooney</t>
  </si>
  <si>
    <t>Ryan Gosling, George Clooney</t>
  </si>
  <si>
    <t>An idealistic staffer for a new presidential candidate gets a crash course on dirty politics during his stint on the campaign trail.</t>
  </si>
  <si>
    <t>An idealistic staffer for a new</t>
  </si>
  <si>
    <t>tt1124037</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</si>
  <si>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</si>
  <si>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</si>
  <si>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</si>
  <si>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</si>
  <si>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A disillusioned Confederate army</t>
  </si>
  <si>
    <t>tt1124039</t>
  </si>
  <si>
    <t>Echelon Conspiracy</t>
  </si>
  <si>
    <t>Michael Nitsberg, Kevin Alyn Elders</t>
  </si>
  <si>
    <t>Shane West, Edward Burns, Ving Rhames, Jonathan Pryce, Amara Zaragoza, Yuriy Kutsenko, Sergey Gubanov, Martin Sheen, Ilan Goodman, Todd Jensen, Steven Elder, Sandra De Sousa, Greg Donaldson, Andrea Enright, Trevor White</t>
  </si>
  <si>
    <t>Shane West, Edward Burns</t>
  </si>
  <si>
    <t>At first, the strange phone messages promised great wealth. Soon, though, government agents pursue the young engineer receiving them around the world.</t>
  </si>
  <si>
    <t>At first, the strange phone messages</t>
  </si>
  <si>
    <t>tt1124052</t>
  </si>
  <si>
    <t>Nanjing! Nanjing!</t>
  </si>
  <si>
    <t>22/04/2009</t>
  </si>
  <si>
    <t>Chuan Lu</t>
  </si>
  <si>
    <t>Ye Liu, Yuanyuan Gao, Wei Fan, Lan Qin, Hideo Nakaizumi, Ryu Kohata, Yiyan Jiang, Di Yao, Yisui Zhao, Bin Liu, Y√ªko Miyamoto, John Paisley, Beverly Peckous, Sam Voutas, Aisling Dunne</t>
  </si>
  <si>
    <t>Ye Liu</t>
  </si>
  <si>
    <t>Ye Liu, Yuanyuan Gao</t>
  </si>
  <si>
    <t>In 1937, Japan occupied Nanjing, the Chinese capital. There was a battle and subsequent atrocities against the inhabitants, especially those who took refuge in the International Security Zone.</t>
  </si>
  <si>
    <t>In 1937, Japan occupied Nanjing,</t>
  </si>
  <si>
    <t>tt1125849</t>
  </si>
  <si>
    <t>The Wrestler</t>
  </si>
  <si>
    <t>Robert Siegel</t>
  </si>
  <si>
    <t>Mickey Rourke, Marisa Tomei, Evan Rachel Wood, Mark Margolis, Todd Barry, Wass Stevens, Judah Friedlander, Ernest Miller, Dylan Keith Summers, Tommy Farra, Mike Miller, Marcia Jean Kurtz, John D'Leo, Ajay Naidu, Gregg Bello</t>
  </si>
  <si>
    <t>Mickey Rourke, Marisa Tomei</t>
  </si>
  <si>
    <t>A faded professional wrestler must retire, but finds his quest for a new life outside the ring a dispiriting struggle.</t>
  </si>
  <si>
    <t>A faded professional wrestler</t>
  </si>
  <si>
    <t>tt1126590</t>
  </si>
  <si>
    <t>Big Eyes</t>
  </si>
  <si>
    <t>Scott Alexander, Larry Karaszewski</t>
  </si>
  <si>
    <t>Amy Adams, Christoph Waltz, Danny Huston, Krysten Ritter, Jason Schwartzman, Terence Stamp, Jon Polito, Delaney Raye, Madeleine Arthur, James Saito, Farryn VanHumbeck, Guido Furlani, Elisabetta Fantone, Emily Maddison, Brent Chapman</t>
  </si>
  <si>
    <t>Amy Adams, Christoph Waltz</t>
  </si>
  <si>
    <t>A drama about the awakening of painter</t>
  </si>
  <si>
    <t>A drama about the awakening of</t>
  </si>
  <si>
    <t>tt1126591</t>
  </si>
  <si>
    <t>Burlesque</t>
  </si>
  <si>
    <t>Steve Antin</t>
  </si>
  <si>
    <t>Cher, Christina Aguilera, Eric Dane, Cam Gigandet, Julianne Hough, Alan Cumming, Peter Gallagher, Kristen Bell, Stanley Tucci, Dianna Agron, Glynn Turman, David Walton, Terrence Jenkins, Chelsea Traille, Tanee McCall</t>
  </si>
  <si>
    <t>Cher</t>
  </si>
  <si>
    <t>Cher, Christina Aguilera</t>
  </si>
  <si>
    <t>A small-town girl ventures to Los Angeles and finds her place in a neo-burlesque club run by a former dancer.</t>
  </si>
  <si>
    <t>A small-town girl ventures to</t>
  </si>
  <si>
    <t>tt1126596</t>
  </si>
  <si>
    <t>Adulthood</t>
  </si>
  <si>
    <t>Noel Clarke, Scarlett Alice Johnson, Adam Deacon, Jacob Anderson, Plan B, Femi Oyeniran, Shanika Warren-Markland, Nathan Constance, Cornell John, Pierre Mascolo, Wil Johnson, Red Madrell, Don Klass, Arnold Oceng, Madeleine Fairley</t>
  </si>
  <si>
    <t>Noel Clarke, Scarlett Alice Johnson</t>
  </si>
  <si>
    <t>Six years after KiDULTHOOD, Sam Peel is released from jail for killing Trife, he realizes that life is no easier on the outside than it was on the inside and he's forced to confront the ...</t>
  </si>
  <si>
    <t>Six years after KiDULTHOOD, Sam</t>
  </si>
  <si>
    <t>tt1126618</t>
  </si>
  <si>
    <t>Morning Glory</t>
  </si>
  <si>
    <t>Rachel McAdams, Noah Bean, Jack Davidson, Vanessa Aspillaga, Jeff Hiller, Linda Powell, Mike Hydeck, Joseph J. Vargas, Mario Frieson, Kevin Herbst, Jerome Weinstein, Steve Park, David Fonteno, Patti D'Arbanville, Jeff Goldblum</t>
  </si>
  <si>
    <t>Rachel McAdams, Noah Bean</t>
  </si>
  <si>
    <t>An upstart television producer accepts the challenge of reviving a struggling morning show program with warring co-hosts.</t>
  </si>
  <si>
    <t>An upstart television producer</t>
  </si>
  <si>
    <t>tt1127180</t>
  </si>
  <si>
    <t>Drag Me to Hell</t>
  </si>
  <si>
    <t>Alison Lohman, Justin Long, Lorna Raver, Dileep Rao, David Paymer, Adriana Barraza, Chelcie Ross, Reggie Lee, Molly Cheek, Bojana Novakovic, Kevin Foster, Alexis Cruz, Ruth Livier, Shiloh Selassie, Flor de Maria Chahua</t>
  </si>
  <si>
    <t>Alison Lohman</t>
  </si>
  <si>
    <t>Alison Lohman, Justin Long</t>
  </si>
  <si>
    <t>A loan officer who evicts an old woman from her home finds herself the recipient of a supernatural curse. Desperate, she turns to a seer to try and save her soul, while evil forces work to push her to a breaking point.</t>
  </si>
  <si>
    <t>A loan officer who evicts an old</t>
  </si>
  <si>
    <t>tt1127715</t>
  </si>
  <si>
    <t>Sin nombre</t>
  </si>
  <si>
    <t>Cary Joji Fukunaga</t>
  </si>
  <si>
    <t>Marco Antonio Aguirre, Leonardo Alonso, Karla Cecilia Alvarado, Juan Pablo Arias Barr√≥n, Rosalba Bel√©n Barr√≥n, Felipe Castro, Rosalba Quintana Cruz, Marcela Feregrino, Kristyan Ferrer, Edgar Flores, Giovani Florido, Paulina Gaitan, Ariel Galvan, Diana Garc√≠a, Gabriela Garibaldi</t>
  </si>
  <si>
    <t>Marco Antonio Aguirre</t>
  </si>
  <si>
    <t>A Honduran young girl and a Mexican gangster are united in a journey across the American border.</t>
  </si>
  <si>
    <t>A Honduran young girl and a Mexican</t>
  </si>
  <si>
    <t>tt1127896</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</si>
  <si>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</si>
  <si>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</si>
  <si>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</si>
  <si>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Henry Goodman</t>
  </si>
  <si>
    <t>Henry Goodman, Edward Hibbert</t>
  </si>
  <si>
    <t>A man working at his parents' motel in the Catskills inadvertently sets in motion the generation-defining concert in the summer of 1969.</t>
  </si>
  <si>
    <t>A man working at his parents'</t>
  </si>
  <si>
    <t>tt1128075</t>
  </si>
  <si>
    <t>Ai no mukidashi</t>
  </si>
  <si>
    <t>31/01/2009</t>
  </si>
  <si>
    <t>Sion Sono, Sion Sono</t>
  </si>
  <si>
    <t>Takahiro Nishijima, Hikari Mitsushima, Sakura And√¥, Yutaka Shimizu, Makiko Watanabe, Hiroyuki Onoue, Atsuro Watabe, Tasuku Nagaoka, S√¥ Hirosawa, Y√ªko Genkaku, Mami Nakamura, Arata Yamanaka, Junya Iwamoto, Motoki Ochiai, Sango</t>
  </si>
  <si>
    <t>Takahiro Nishijima</t>
  </si>
  <si>
    <t>Takahiro Nishijima, Hikari Mitsushima</t>
  </si>
  <si>
    <t>A bizarre love triangle forms between a young Catholic upskirt photographer, a misandric girl and a manipulative cultist.</t>
  </si>
  <si>
    <t>A bizarre love triangle forms</t>
  </si>
  <si>
    <t>tt1129423</t>
  </si>
  <si>
    <t>Fireproof</t>
  </si>
  <si>
    <t>Kirk Cameron, Erin Bethea, Ken Bevel, Stephen Dervan, Eric Young, Jason McLeod, Harris Malcom, Phyllis Malcom, Perry Revell, Stephanie Makulinski, Renata Williams, Dwan Williams, Amberly Marquard, Joy Joiner, Danielle Brooks</t>
  </si>
  <si>
    <t>Kirk Cameron</t>
  </si>
  <si>
    <t>Kirk Cameron, Erin Bethea</t>
  </si>
  <si>
    <t>In an attempt to save his marriage, a firefighter uses a 40-day experiment known as "The Love Dare."</t>
  </si>
  <si>
    <t>In an attempt to save his marriage,</t>
  </si>
  <si>
    <t>tt1129442</t>
  </si>
  <si>
    <t>Transporter 3</t>
  </si>
  <si>
    <t>France, USA, Ukraine</t>
  </si>
  <si>
    <t>Olivier Megaton</t>
  </si>
  <si>
    <t>Jason Statham, Natalya Rudakova, Fran√ßois Berl√©and, Robert Knepper, Jeroen Krabb√©, Alex Kobold, David Atrakchi, Yann Sundberg, Eriq Ebouaney, David Kammenos, Silvio Simac, Oscar Relier, Timo Dierkes, Igor Koumpan, Paul Barrett</t>
  </si>
  <si>
    <t>Jason Statham, Natalya Rudakova</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</si>
  <si>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</si>
  <si>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Frank Martin puts the driving</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</si>
  <si>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</si>
  <si>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</si>
  <si>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</si>
  <si>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</si>
  <si>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Hilary Swank, Richard Gere</t>
  </si>
  <si>
    <t>A look at the life of legendary American pilot Amelia Earhart, who disappeared while flying over the Pacific Ocean in 1937 in an attempt to make a flight around the world.</t>
  </si>
  <si>
    <t>A look at the life of legendary</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</si>
  <si>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</si>
  <si>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</si>
  <si>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</si>
  <si>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</si>
  <si>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Matt Damon, Lucas McHugh Carroll</t>
  </si>
  <si>
    <t>The U.S. government decides to go after an agro-business giant with a price-fixing accusation, based on the evidence submitted by their star witness, vice president-turned-informant Mark Whitacre.</t>
  </si>
  <si>
    <t>The U.S. government decides to</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</si>
  <si>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</si>
  <si>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</si>
  <si>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</si>
  <si>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</si>
  <si>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Leonardo DiCaprio, Mark Ruffalo</t>
  </si>
  <si>
    <t>In 1954, a U.S. Marshal investigates the disappearance of a murderer who escaped from a hospital for the criminally insane.</t>
  </si>
  <si>
    <t>In 1954, a U.S. Marshal investigates</t>
  </si>
  <si>
    <t>tt1130988</t>
  </si>
  <si>
    <t>JCVD</t>
  </si>
  <si>
    <t>Belgium, Luxembourg, France</t>
  </si>
  <si>
    <t>Mabrouk El Mechri</t>
  </si>
  <si>
    <t>Mabrouk El Mechri, Fr√©d√©ric Benudis</t>
  </si>
  <si>
    <t>Jean-Claude Van Damme, Val√©rie Bodson, Herv√© Sogne, Rock Chen, Huifang Wang, John Flanders, Renata Kamara, Mourade Zeguendi, Vincent Lecuyer, Jenny De Chez, Patrick Steltzer, Bernard Eylenbosch, Fran√ßois Damiens, Pascal Lefebvre, Jacky Lambert</t>
  </si>
  <si>
    <t>tt1131724</t>
  </si>
  <si>
    <t>29/06/2017</t>
  </si>
  <si>
    <t>Paul Currie</t>
  </si>
  <si>
    <t>Todd Stein, Todd Stein</t>
  </si>
  <si>
    <t>Michiel Huisman, Teresa Palmer, Sam Reid, John Waters, Kerry Armstrong, Richard Davies, Maeve Dermody, Remy Hii, Simone Kessell, Mitchell Butel, Barry Quin, Zara Michales, Nancy Denis, Duncan Ragg, Jessica Clarke</t>
  </si>
  <si>
    <t>Michiel Huisman</t>
  </si>
  <si>
    <t>Michiel Huisman, Teresa Palmer</t>
  </si>
  <si>
    <t>A man's life is derailed when an ominous pattern of events repeats itself in exactly the same manner every day, ending at precisely 2:22 p.m.</t>
  </si>
  <si>
    <t>A man's life is derailed when</t>
  </si>
  <si>
    <t>tt1131729</t>
  </si>
  <si>
    <t>The Boat That Rocked</t>
  </si>
  <si>
    <t>UK, France, Germany</t>
  </si>
  <si>
    <t>Michael Hadley, Charlie Rowe, Lucy Fleming, Philip Seymour Hoffman, Tom Sturridge, Ian Mercer, Bill Nighy, Will Adamsdale, Tom Brooke, Rhys Darby, Nick Frost, Katherine Parkinson, Chris O'Dowd, Ike Hamilton, Stephen Moore</t>
  </si>
  <si>
    <t>Michael Hadley</t>
  </si>
  <si>
    <t>Michael Hadley, Charlie Rowe</t>
  </si>
  <si>
    <t>A band of rogue DJs that captivated Britain, playing the music that defined a generation and standing up to a government that wanted classical music, and nothing else, on the airwaves.</t>
  </si>
  <si>
    <t>A band of rogue DJs that captivated</t>
  </si>
  <si>
    <t>tt1131734</t>
  </si>
  <si>
    <t>Jennifer's Body</t>
  </si>
  <si>
    <t>Megan Fox, Amanda Seyfried, Johnny Simmons, Adam Brody, Sal Cortez, Ryan Levine, Juan Riedinger, Colin Askey, Chris Pratt, Juno Rinaldi, Kyle Gallner, Josh Emerson, J.K. Simmons, Amy Sedaris, Cynthia Stevenson</t>
  </si>
  <si>
    <t>Megan Fox</t>
  </si>
  <si>
    <t>Megan Fox, Amanda Seyfried</t>
  </si>
  <si>
    <t>A newly possessed high school cheerleader turns into a succubus who specializes in killing her male classmates. Can her best friend put an end to the horror?</t>
  </si>
  <si>
    <t>A newly possessed high school</t>
  </si>
  <si>
    <t>tt1132285</t>
  </si>
  <si>
    <t>The Factory</t>
  </si>
  <si>
    <t>Morgan O'Neill</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</si>
  <si>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</si>
  <si>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</si>
  <si>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John Cusack, Jennifer Carpenter</t>
  </si>
  <si>
    <t>An obsessed cop is on the trail of a serial killer prowling the streets of Buffalo, N.Y. but when his teenage daughter disappears, he drops any professional restraint to get the killer.</t>
  </si>
  <si>
    <t>An obsessed cop is on the trail</t>
  </si>
  <si>
    <t>tt1132449</t>
  </si>
  <si>
    <t>Lay the Favorite</t>
  </si>
  <si>
    <t>13/06/2013</t>
  </si>
  <si>
    <t>D.V. DeVincentis, Beth Raymer</t>
  </si>
  <si>
    <t>Rebecca Hall, Joel Murray, Hugo Armstrong, Corbin Bernsen, Earl Maddox, Rio Hackford, Jo Newman, Laura Prepon, Bruce Willis, Frank Grillo, Wayne P√©re, Adam Kozlowski, Al Brown, Thom Sesma, Rusty Meyers</t>
  </si>
  <si>
    <t>Rebecca Hall, Joel Murray</t>
  </si>
  <si>
    <t>Ex-private dancer Beth aspires to be a Las Vegas cocktail waitress, when she falls in with Dink, a sports gambler. Sparks fly as she proves to be something of a gambling prodigy--much to the ire of Dink's wife, Tulip.</t>
  </si>
  <si>
    <t>Ex-private dancer Beth aspires</t>
  </si>
  <si>
    <t>tt1132620</t>
  </si>
  <si>
    <t>M√§n som hatar kvinnor</t>
  </si>
  <si>
    <t>Sweden, Denmark, Germany, Norway</t>
  </si>
  <si>
    <t>Niels Arden Oplev</t>
  </si>
  <si>
    <t>Nikolaj Arcel, Rasmus Heisterberg</t>
  </si>
  <si>
    <t>Michael Nyqvist, Noomi Rapace, Lena Endre, Sven-Bertil Taube, Peter Haber, Peter Andersson, Marika Lagercrantz, Ingvar Hirdwall, Bj√∂rn Granath, Ewa Fr√∂ling, Michalis Koutsogiannakis, Annika Hallin, Sofia Ledarp, Tomas K√∂hler, David Dencik</t>
  </si>
  <si>
    <t>Michael Nyqvist, Noomi Rapace</t>
  </si>
  <si>
    <t>A journalist is aided by a young female hacker in his search for the killer of a woman who has been dead for forty years.</t>
  </si>
  <si>
    <t>A journalist is aided by a young</t>
  </si>
  <si>
    <t>tt1132626</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</si>
  <si>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</si>
  <si>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</si>
  <si>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</si>
  <si>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</si>
  <si>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Following Jigsaw's grisly demise,</t>
  </si>
  <si>
    <t>tt1133985</t>
  </si>
  <si>
    <t>Green Lantern</t>
  </si>
  <si>
    <t>31/08/2011</t>
  </si>
  <si>
    <t>Greg Berlanti, Michael Green</t>
  </si>
  <si>
    <t>Ryan Reynolds, Blake Lively, Peter Sarsgaard, Mark Strong, Tim Robbins, Jay O. Sanders, Taika Waititi, Angela Bassett, Mike Doyle, Nick Jandl, Dylan James, Gattlin Griffith, Jon Tenney, Leanne Cochran, Temuera Morrison</t>
  </si>
  <si>
    <t>Ryan Reynolds, Blake Lively</t>
  </si>
  <si>
    <t>Reckless test pilot Hal Jordan is granted an alien ring that bestows him with otherworldly powers that inducts him into an intergalactic police force, the Green Lantern Corps.</t>
  </si>
  <si>
    <t>Reckless test pilot Hal Jordan</t>
  </si>
  <si>
    <t>tt1133991</t>
  </si>
  <si>
    <t>What Doesn't Kill You</t>
  </si>
  <si>
    <t>Brian Goodman</t>
  </si>
  <si>
    <t>Brian Goodman, Paul T. Murray</t>
  </si>
  <si>
    <t>Mark Ruffalo, Ethan Hawke, Amanda Peet, Will Lyman, Brian Goodman, Donnie Wahlberg, Angela Featherstone, Edward Lynch, Michael Yebba, Brian Connolly, Nathaniel Smyth, Oscar Wahlberg, Thomas Regan, Johnny Serret, George Khoury</t>
  </si>
  <si>
    <t>Mark Ruffalo</t>
  </si>
  <si>
    <t>Mark Ruffalo, Ethan Hawke</t>
  </si>
  <si>
    <t>Two childhood friends from South Boston turn to crime as a way to get by, ultimately causing a strain in their personal lives and their friendship.</t>
  </si>
  <si>
    <t>Two childhood friends from South</t>
  </si>
  <si>
    <t>tt1134629</t>
  </si>
  <si>
    <t>The Private Lives of Pippa Lee</t>
  </si>
  <si>
    <t>Rebecca Miller, Rebecca Miller</t>
  </si>
  <si>
    <t>Robin Wright, Mike Binder, Alan Arkin, Winona Ryder, Ryan McDonald, Cornel West, Maria Bello, Arnie Burton, Tim Guinee, Drew Beasley, Madeline McNulty, Beckett Melville, Zoe Kazan, Billy Wheelan, Shirley Knight</t>
  </si>
  <si>
    <t>Robin Wright, Mike Binder</t>
  </si>
  <si>
    <t>After her much older husband forces a move to a suburban retirement community, Pippa Lee engages in a period of reflection and finds herself heading toward a quiet nervous breakdown.</t>
  </si>
  <si>
    <t>After her much older husband forces</t>
  </si>
  <si>
    <t>tt1134854</t>
  </si>
  <si>
    <t>Survival of the Dead</t>
  </si>
  <si>
    <t>Alan Van Sprang, Joshua Peace, Hardee T. Lineham, Dru Viergever, Eric Woolfe, Shawn Roberts, Scott Wentworth, Amy Lalonde, Michelle Morgan, Joshua Close, Mitch Risman, Kenneth Welsh, Julian Richings, Wayne Robson, Kathleen Munroe</t>
  </si>
  <si>
    <t>Alan Van Sprang</t>
  </si>
  <si>
    <t>Alan Van Sprang, Joshua Peace</t>
  </si>
  <si>
    <t>On an island off the coast of North America, local residents simultaneously fight a zombie epidemic while hoping for a cure to return their un-dead relatives back to their human state.</t>
  </si>
  <si>
    <t>On an island off the coast of</t>
  </si>
  <si>
    <t>tt1135084</t>
  </si>
  <si>
    <t>Takers</t>
  </si>
  <si>
    <t>John Luessenhop</t>
  </si>
  <si>
    <t>Peter Allen, Gabriel Casseus</t>
  </si>
  <si>
    <t>Chris Brown, Hayden Christensen, Matt Dillon, Michael Ealy, Idris Elba, Steve Harris, T.I., Jay Hernandez, Johnathon Schaech, Paul Walker, Marianne Jean-Baptiste, Gaius Charles, Gideon Emery, Zulay Henao, Glynn Turman</t>
  </si>
  <si>
    <t>Chris Brown</t>
  </si>
  <si>
    <t>Chris Brown, Hayden Christensen</t>
  </si>
  <si>
    <t>A group of bank robbers find their multi-million dollar plan interrupted by a hard-boiled detective.</t>
  </si>
  <si>
    <t>A group of bank robbers find their</t>
  </si>
  <si>
    <t>tt1135092</t>
  </si>
  <si>
    <t>The Limits of Control</t>
  </si>
  <si>
    <t>19/09/2009</t>
  </si>
  <si>
    <t>Isaach De Bankol√©, Alex Descas, Jean-Fran√ßois St√©venin, √ìscar Jaenada, Luis Tosar, Paz de la Huerta, Tilda Swinton, Y√ªki Kud√¥, John Hurt, Gael Garc√≠a Bernal, Hiam Abbass, Bill Murray, H√©ctor Colom√©, Mar√≠a Isasi, Norma Yessenia Paladines</t>
  </si>
  <si>
    <t>Isaach De Bankol√©</t>
  </si>
  <si>
    <t>Isaach De Bankol√©, Alex Descas</t>
  </si>
  <si>
    <t>The story of a mysterious loner, a stranger in the process of completing a criminal job.</t>
  </si>
  <si>
    <t>The story of a mysterious loner,</t>
  </si>
  <si>
    <t>tt1135487</t>
  </si>
  <si>
    <t>Duplicity</t>
  </si>
  <si>
    <t>Clive Owen, Julia Roberts, Tom Wilkinson, Paul Giamatti, Dan Daily, Lisa Roberts Gillan, David Shumbris, Rick Worthy, Oleg Stefan, Denis O'Hare, Kathleen Chalfant, Khan Baykal, Tom McCarthy, Wayne Duvall, Fabrizio Brienza</t>
  </si>
  <si>
    <t>Clive Owen, Julia Roberts</t>
  </si>
  <si>
    <t>Two ex-government agents turned rival industrial spies have to be at the top of their game when one of their companies prepares to launch a major product. However, they distract each other in more ways than one.</t>
  </si>
  <si>
    <t>Two ex-government agents turned</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</si>
  <si>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</si>
  <si>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</si>
  <si>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</si>
  <si>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</si>
  <si>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Meryl Streep, Amy Adams</t>
  </si>
  <si>
    <t>Julia Child's story of her start in the cooking profession is intertwined with blogger Julie Powell's 2002 challenge to cook all the recipes in Child's first book.</t>
  </si>
  <si>
    <t>Julia Child's story of her start</t>
  </si>
  <si>
    <t>tt1135525</t>
  </si>
  <si>
    <t>The Slammin' Salmon</t>
  </si>
  <si>
    <t>Kevin Heffernan</t>
  </si>
  <si>
    <t>Kevin Heffernan, Jeff Chase, Carla Gallo, Paul Soter, Michael Yurchak, Nat Faxon, Jolie Martin, Erik Stolhanske, Jay Chandrasekhar, April Bowlby, Cobie Smulders, Steve Lemme, Carrie Clifford, Will Forte, Rosalie Ward</t>
  </si>
  <si>
    <t>Kevin Heffernan, Jeff Chase</t>
  </si>
  <si>
    <t>The owner of a Miami restaurant indebted to the mob institutes a contest to see what waiter can earn the most money in one night.</t>
  </si>
  <si>
    <t>The owner of a Miami restaurant</t>
  </si>
  <si>
    <t>tt1135985</t>
  </si>
  <si>
    <t>Sex Drive</t>
  </si>
  <si>
    <t>Sean Anders</t>
  </si>
  <si>
    <t>Josh Zuckerman, Amanda Crew, Clark Duke, James Marsden, Seth Green, Alice Greczyn, Katrina Bowden, Charlie McDermott, Mark L. Young, Cole Petersen, Dave Sheridan, Michael Cudlitz, Allison Weissman, Andrea Anders, Kim Ostrenko</t>
  </si>
  <si>
    <t>Josh Zuckerman</t>
  </si>
  <si>
    <t>Josh Zuckerman, Amanda Crew</t>
  </si>
  <si>
    <t>A high school senior drives cross-country with his best friends to hook up with a babe he met online.</t>
  </si>
  <si>
    <t>A high school senior drives cross-country</t>
  </si>
  <si>
    <t>tt1136608</t>
  </si>
  <si>
    <t>District 9</t>
  </si>
  <si>
    <t>South Africa, USA, New Zealand, Canada</t>
  </si>
  <si>
    <t>Nyanja</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</si>
  <si>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</si>
  <si>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</si>
  <si>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</si>
  <si>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Sharlto Copley</t>
  </si>
  <si>
    <t>Sharlto Copley, Jason Cope</t>
  </si>
  <si>
    <t>Violence ensues after an extraterrestrial race forced to live in slum-like conditions on Earth finds a kindred spirit in a government agent exposed to their biotechnology.</t>
  </si>
  <si>
    <t>Violence ensues after an extraterrestrial</t>
  </si>
  <si>
    <t>tt1137450</t>
  </si>
  <si>
    <t>Death Wish</t>
  </si>
  <si>
    <t>Joe Carnahan, Brian Garfield</t>
  </si>
  <si>
    <t>Bruce Willis, Vincent D'Onofrio, Elisabeth Shue, Camila Morrone, Dean Norris, Beau Knapp, Kimberly Elise, Len Cariou, Jack Kesy, Ronnie Gene Blevins, Kirby Bliss Blanton, Andreas Apergis, Ian Matthews, Wendy Crewson, Warona Setshwaelo</t>
  </si>
  <si>
    <t>Bruce Willis, Vincent D'Onofrio</t>
  </si>
  <si>
    <t>Dr. Paul Kersey is an experienced trauma surgeon, a man who has spent his life saving lives. After an attack on his family, Paul embarks on his own mission for justice.</t>
  </si>
  <si>
    <t>Dr. Paul Kersey is an experienced</t>
  </si>
  <si>
    <t>tt11388406</t>
  </si>
  <si>
    <t>Horse Girl</t>
  </si>
  <si>
    <t>Jeff Baena</t>
  </si>
  <si>
    <t>Jeff Baena, Alison Brie</t>
  </si>
  <si>
    <t>Alison Brie, Molly Shannon, Goldenite, Stella Chestnut, John Ortiz, Lauren Weedman, Hazel Armenante, Robin Tunney, Matthew Gray Gubler, Debby Ryan, Jake Picking, Mary Apick, Toby Huss, Angela Trimbur, Aaron Stanford</t>
  </si>
  <si>
    <t>Alison Brie</t>
  </si>
  <si>
    <t>Alison Brie, Molly Shannon</t>
  </si>
  <si>
    <t>Sarah, a socially isolated woman with a fondness for arts and crafts, horses, and supernatural crime shows finds her increasingly lucid dreams trickling into her waking life.</t>
  </si>
  <si>
    <t>Sarah, a socially isolated woman</t>
  </si>
  <si>
    <t>tt11390036</t>
  </si>
  <si>
    <t>A Fall from Grace</t>
  </si>
  <si>
    <t>17/01/2020</t>
  </si>
  <si>
    <t>Crystal Fox, Phylicia Rashad, Bresha Webb, Mehcad Brooks, Cicely Tyson, Tyler Perry, Matthew Law, Donovan Christie Jr., Walter Fauntleroy, Angela Marie Rigsby, Steve Mapel, Sandra Ellis Lafferty, Adrian Pasdar, Nathan Anderson, Amy Gordon</t>
  </si>
  <si>
    <t>Crystal Fox</t>
  </si>
  <si>
    <t>Crystal Fox, Phylicia Rashad</t>
  </si>
  <si>
    <t>Disheartened since her ex-husband's affair, Grace Waters feels restored by a new romance. But when secrets erode her short-lived joy, Grace's vulnerable side turns violent.</t>
  </si>
  <si>
    <t>Disheartened since her ex-husband's</t>
  </si>
  <si>
    <t>tt1139328</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</si>
  <si>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</si>
  <si>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</si>
  <si>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</si>
  <si>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</si>
  <si>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Ewan McGregor, Jon Bernthal</t>
  </si>
  <si>
    <t>A ghost writer, hired to complete the memoirs of a former British Prime Minister, uncovers secrets that put his own life in jeopardy.</t>
  </si>
  <si>
    <t>A ghost writer, hired to complete</t>
  </si>
  <si>
    <t>tt1139592</t>
  </si>
  <si>
    <t>Jeepers Creepers 3</t>
  </si>
  <si>
    <t>Stan Shaw, Gabrielle Haugh, Brandon Smith, Meg Foster, Jordan Salloum, Chester Rushing, Jason Bayle, Ryan Moore, Michael Sirow, Joyce Giraud, Michael Papajohn, Cade Burk, Patrick Thomas Cragin, Justin Dwayne Hall, Frankie Smith</t>
  </si>
  <si>
    <t>Stan Shaw</t>
  </si>
  <si>
    <t>Stan Shaw, Gabrielle Haugh</t>
  </si>
  <si>
    <t>Sheriff Dan Tashtego and a team of creeper hunters enlist the help of officer Davis Tubbs to help stop the monster's eating spree.</t>
  </si>
  <si>
    <t>Sheriff Dan Tashtego and a team</t>
  </si>
  <si>
    <t>tt1139668</t>
  </si>
  <si>
    <t>The Unborn</t>
  </si>
  <si>
    <t>Odette Annable, Gary Oldman, Cam Gigandet, Meagan Good, Idris Elba, Jane Alexander, Atticus Shaffer, James Remar, Carla Gugino, C.S. Lee, Rhys Coiro, Michael Sassone, Ethan Cutkosky, Craig J. Harris, Rachel Brosnahan</t>
  </si>
  <si>
    <t>Odette Annable</t>
  </si>
  <si>
    <t>Odette Annable, Gary Oldman</t>
  </si>
  <si>
    <t>A young woman fights the spirit that is slowly taking possession of her.</t>
  </si>
  <si>
    <t>A young woman fights the spirit</t>
  </si>
  <si>
    <t>tt1139797</t>
  </si>
  <si>
    <t>L√•t den r√§tte komma in</t>
  </si>
  <si>
    <t>Tomas Alfredson</t>
  </si>
  <si>
    <t>John Ajvide Lindqvist, John Ajvide Lindqvist</t>
  </si>
  <si>
    <t>K√•re Hedebrant, Lina Leandersson, Per Ragnar, Henrik Dahl, Karin Bergquist, Peter Carlberg, Ika Nord, Mikael Rahm, Karl-Robert Lindgren, Anders T. Peedu, Pale Olofsson, Cayetano Ruiz, Patrik Rydmark, Johan S√∂mnes, Mikael Erhardsson</t>
  </si>
  <si>
    <t>K√•re Hedebrant</t>
  </si>
  <si>
    <t>K√•re Hedebrant, Lina Leandersson</t>
  </si>
  <si>
    <t>Oskar, an overlooked and bullied boy, finds love and revenge through Eli, a beautiful but peculiar girl.</t>
  </si>
  <si>
    <t>Oskar, an overlooked and bullied</t>
  </si>
  <si>
    <t>tt1142433</t>
  </si>
  <si>
    <t>Post Grad</t>
  </si>
  <si>
    <t>Vicky Jenson</t>
  </si>
  <si>
    <t>Kelly Fremon Craig</t>
  </si>
  <si>
    <t>Alexis Bledel, Zach Gilford, Michael Keaton, Jane Lynch, Bobby Coleman, Carol Burnett, Rodrigo Santoro, Catherine Reitman, Mary Anne McGarry, J.K. Simmons, Robert Arce, Jeanie Hackett, Oscar Dillon, Vanessa Branch, Shirley Jordan</t>
  </si>
  <si>
    <t>Alexis Bledel, Zach Gilford</t>
  </si>
  <si>
    <t>Ryden Malby graduates from college and is forced to move back into her childhood home with her eccentric family, while she attempts to find a job, the right guy, and just a hint of where her life is headed.</t>
  </si>
  <si>
    <t>Ryden Malby graduates from college</t>
  </si>
  <si>
    <t>tt1142800</t>
  </si>
  <si>
    <t>Madea Goes to Jail</t>
  </si>
  <si>
    <t>Tyler Perry, Derek Luke, Keshia Knight Pulliam, David Mann, Tamela J. Mann, RonReaco Lee, Ion Overman, Vanessa Ferlito, Viola Davis, Sof√≠a Vergara, Robin Coleman, Bobbi Baker, Aisha Hinds, Benjam√≠n Ben√≠tez, Karan Kendrick</t>
  </si>
  <si>
    <t>Tyler Perry, Derek Luke</t>
  </si>
  <si>
    <t>Mischievous grandma Madea lands in jail, where she meets a variety of mixed-up characters.</t>
  </si>
  <si>
    <t>Mischievous grandma Madea lands</t>
  </si>
  <si>
    <t>tt1142977</t>
  </si>
  <si>
    <t>Frankenweenie</t>
  </si>
  <si>
    <t>17/01/2013</t>
  </si>
  <si>
    <t>Leonard Ripps, Tim Burton</t>
  </si>
  <si>
    <t>Catherine O'Hara, Martin Short, Martin Landau, Charlie Tahan, Atticus Shaffer, Winona Ryder, Robert Capron, James Hiroyuki Liao, Conchata Ferrell, Tom Kenny</t>
  </si>
  <si>
    <t>Catherine O'Hara, Martin Short</t>
  </si>
  <si>
    <t>When a boy's beloved dog passes away suddenly, he attempts to bring the animal back to life through a powerful science experiment.</t>
  </si>
  <si>
    <t>When a boy's beloved dog passes</t>
  </si>
  <si>
    <t>tt1142988</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</si>
  <si>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</si>
  <si>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</si>
  <si>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</si>
  <si>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Katherine Heigl, Gerard Butler</t>
  </si>
  <si>
    <t>An uptight television producer takes control of a morning show segment on modern relationships hosted by a misogynistic man.</t>
  </si>
  <si>
    <t>An uptight television producer</t>
  </si>
  <si>
    <t>tt1144884</t>
  </si>
  <si>
    <t>The Final Destination</t>
  </si>
  <si>
    <t>Eric Bress, Jeffrey Reddick</t>
  </si>
  <si>
    <t>Bobby Campo, Shantel VanSanten, Nick Zano, Haley Webb, Mykelti Williamson, Krista Allen, Andrew Fiscella, Justin Welborn, Stephanie Honor√©, Lara Grice, Jackson Walker, Phil Austin, William Aguillard, Brendan Aguillard, Juan Kincaid</t>
  </si>
  <si>
    <t>Bobby Campo</t>
  </si>
  <si>
    <t>Bobby Campo, Shantel VanSanten</t>
  </si>
  <si>
    <t>After a young man's premonition of a deadly race-car crash helps saves the lives of his peers, Death sets out to collect those who evaded their end.</t>
  </si>
  <si>
    <t>After a young man's premonition</t>
  </si>
  <si>
    <t>tt1146325</t>
  </si>
  <si>
    <t>Singh Is Kinng</t>
  </si>
  <si>
    <t>30/06/1905</t>
  </si>
  <si>
    <t>Australia, India</t>
  </si>
  <si>
    <t>Anees Bazmee, Vipul Binjola</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</si>
  <si>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</si>
  <si>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</si>
  <si>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A comic caper about Happy Singh,</t>
  </si>
  <si>
    <t>tt1148204</t>
  </si>
  <si>
    <t>Orphan</t>
  </si>
  <si>
    <t>USA, Canada, Germany, France</t>
  </si>
  <si>
    <t>David Leslie Johnson-McGoldrick, Alex Mace</t>
  </si>
  <si>
    <t>Vera Farmiga, Peter Sarsgaard, Isabelle Fuhrman, CCH Pounder, Jimmy Bennett, Margo Martindale, Karel Roden, Aryana Engineer, Rosemary Dunsmore, Jamie Young, Lorry Ayers, Brendan Wall, Genelle Williams, Mustafa Abdelkarim, Landon Norris</t>
  </si>
  <si>
    <t>Vera Farmiga</t>
  </si>
  <si>
    <t>Vera Farmiga, Peter Sarsgaard</t>
  </si>
  <si>
    <t>A husband and wife who recently lost their baby adopt a 9 year-old girl who is not nearly as innocent as she claims to be.</t>
  </si>
  <si>
    <t>A husband and wife who recently</t>
  </si>
  <si>
    <t>tt1149361</t>
  </si>
  <si>
    <t>Micmacs √† tire-larigot</t>
  </si>
  <si>
    <t>Jean-Pierre Jeunet, Guillaume Laurant</t>
  </si>
  <si>
    <t>Dany Boon, Andr√© Dussollier, Yolande Moreau, Dominique Pinon, Marie-Julie Baup, Michel Cr√©mad√®s, Nicolas Mari√©, Julie Ferrier, Omar Sy, Jean-Pierre Marielle, Urbain Cancelier, Patrick Paroux, Jean-Pierre Becker, St√©phane Butet, Philippe Girard</t>
  </si>
  <si>
    <t>Dany Boon, Andr√© Dussollier</t>
  </si>
  <si>
    <t>A man and his friends come up with an intricate and original plan to destroy two big weapons manufacturers.</t>
  </si>
  <si>
    <t>A man and his friends come up</t>
  </si>
  <si>
    <t>tt1149362</t>
  </si>
  <si>
    <t>Das wei√üe Band - Eine deutsche Kindergeschichte</t>
  </si>
  <si>
    <t>Germany, Austria, France, Italy, Canada</t>
  </si>
  <si>
    <t>Michael Haneke, Michael Haneke</t>
  </si>
  <si>
    <t>Christian Friedel, Ernst Jacobi, Leonie Benesch, Ulrich Tukur, Ursina Lardi, Fion Mutert, Michael Kranz, Burghart Klau√üner, Steffi K√ºhnert, Maria Dragus, Leonard Proxauf, Levin Henning, Johanna Busse, Thibault S√©ri√©, Josef Bierbichler</t>
  </si>
  <si>
    <t>Christian Friedel</t>
  </si>
  <si>
    <t>Christian Friedel, Ernst Jacobi</t>
  </si>
  <si>
    <t>Strange events happen in a small village in the north of Germany during the years before World War I, which seem to be ritual punishment. Who is responsible?</t>
  </si>
  <si>
    <t>Strange events happen in a small</t>
  </si>
  <si>
    <t>tt1151359</t>
  </si>
  <si>
    <t>Leaves of Grass</t>
  </si>
  <si>
    <t>Edward Norton, Lucy DeVito, Kent Jude Bernard, Amelia Campbell, Tim Blake Nelson, Randal Reeder, Leo Fabian, Pruitt Taylor Vince, Tina Parker, Susan Sarandon, Ty Burrell, Lee Wilkof, Melanie Lynskey, Josh Pais, Lisa Benavides-Nelson</t>
  </si>
  <si>
    <t>Edward Norton, Lucy DeVito</t>
  </si>
  <si>
    <t>An Ivy League professor is lured back to his Oklahoma hometown, where his twin brother, a small-time pot grower, has concocted a scheme to take down a local drug lord.</t>
  </si>
  <si>
    <t>An Ivy League professor is lured</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</si>
  <si>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</si>
  <si>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</si>
  <si>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</si>
  <si>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</si>
  <si>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Zach Cregger</t>
  </si>
  <si>
    <t>Eugene believes in no sex before marriage. So DID his girlfriend, Cindi. His BFF loves sex. At Senior Prom, just before sex with Cindi, he falls into a coma. Waking up 4 years later, his Cindi is Miss March in Playboy. Can he get her back?</t>
  </si>
  <si>
    <t>Eugene believes in no sex before</t>
  </si>
  <si>
    <t>tt1152398</t>
  </si>
  <si>
    <t>Beastly</t>
  </si>
  <si>
    <t>Daniel Barnz</t>
  </si>
  <si>
    <t>Daniel Barnz, Alex Flinn</t>
  </si>
  <si>
    <t>Alex Pettyfer, Justin Bradley, Mary-Kate Olsen, Dakota Johnson, Erik Knudsen, Vanessa Hudgens, Karl Graboshas, Peter Krause, LisaGay Hamilton, Jonathan Dubsky, David Francis, Neil Patrick Harris, Rhiannon Moller-Trotter, Steve Godin, Gio Perez</t>
  </si>
  <si>
    <t>Alex Pettyfer</t>
  </si>
  <si>
    <t>Alex Pettyfer, Justin Bradley</t>
  </si>
  <si>
    <t>A modern-day take on the "Beauty and the Beast" tale where a New York teen is transformed into a hideous monster in order to find true love.</t>
  </si>
  <si>
    <t>A modern-day take on the "Beauty</t>
  </si>
  <si>
    <t>tt1152836</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</si>
  <si>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</si>
  <si>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</si>
  <si>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</si>
  <si>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Christian Bale, Christian Stolte</t>
  </si>
  <si>
    <t>The Feds try to take down notorious American gangsters John Dillinger, Baby Face Nelson and Pretty Boy Floyd during a booming crime wave in the 1930s.</t>
  </si>
  <si>
    <t>The Feds try to take down notorious</t>
  </si>
  <si>
    <t>tt1152850</t>
  </si>
  <si>
    <t>Wendy and Lucy</t>
  </si>
  <si>
    <t>Kelly Reichardt</t>
  </si>
  <si>
    <t>Jonathan Raymond, Kelly Reichardt</t>
  </si>
  <si>
    <t>Michelle Williams, Lucy, David Koppell, Max Clement, Sid Shanley, Dave Hubner, Michelle Worthey, Will Oldham, Wally Dalton, Roger D. Faires, Boggs Johnson, Tanya Smith, Michael Brophy, John Robinson, John Breen</t>
  </si>
  <si>
    <t>Michelle Williams, Lucy</t>
  </si>
  <si>
    <t>Over the summer, a series of unfortunate happening triggers a financial crisis for a young woman and she soon finds her life falling apart.</t>
  </si>
  <si>
    <t>Over the summer, a series of unfortunate</t>
  </si>
  <si>
    <t>tt1153706</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</si>
  <si>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</si>
  <si>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</si>
  <si>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</si>
  <si>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Shoshana Bush</t>
  </si>
  <si>
    <t>Shoshana Bush, Damon Wayans Jr.</t>
  </si>
  <si>
    <t>Street dancer Thomas Uncles is from the wrong side of the tracks, but his bond with the beautiful Megan White might help the duo realize their dreams as they enter in the mother of all dance battles.</t>
  </si>
  <si>
    <t>Street dancer Thomas Uncles is</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</si>
  <si>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</si>
  <si>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</si>
  <si>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</si>
  <si>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</si>
  <si>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Paul Rudd, Rashida Jones</t>
  </si>
  <si>
    <t>Friendless Peter Klaven goes on a series of man-dates to find a Best Man for his wedding. But, when his insta-bond with his new B.F.F. puts a strain on his relationship with his fianc√©e, can the trio learn to live happily ever after?</t>
  </si>
  <si>
    <t>Friendless Peter Klaven goes on</t>
  </si>
  <si>
    <t>tt1155076</t>
  </si>
  <si>
    <t>The Karate Kid</t>
  </si>
  <si>
    <t>Christopher Murphey, Robert Mark Kamen</t>
  </si>
  <si>
    <t>Jaden Smith, Jackie Chan, Taraji P. Henson, Wenwen Han, Rongguang Yu, Zhensu Wu, Zhiheng Wang, Zhenwei Wang, Jared Minns, Shijia L√º, Yi Zhao, Bo Zhang, Luke Carberry, Cameron Hillman, Ghye Samuel Brown</t>
  </si>
  <si>
    <t>Jaden Smith</t>
  </si>
  <si>
    <t>Jaden Smith, Jackie Chan</t>
  </si>
  <si>
    <t>Work causes a single mother to move to China with her young son; in his new home, the boy embraces kung fu, taught to him by a master.</t>
  </si>
  <si>
    <t>Work causes a single mother to</t>
  </si>
  <si>
    <t>tt1156398</t>
  </si>
  <si>
    <t>Zombieland</t>
  </si>
  <si>
    <t>Ruben Fleischer</t>
  </si>
  <si>
    <t>Rhett Reese, Paul Wernick</t>
  </si>
  <si>
    <t>Jesse Eisenberg, Woody Harrelson, Emma Stone, Abigail Breslin, Amber Heard, Bill Murray, Derek Graf</t>
  </si>
  <si>
    <t>Jesse Eisenberg, Woody Harrelson</t>
  </si>
  <si>
    <t>A shy student trying to reach his family in Ohio, a gun-toting tough guy trying to find the last Twinkie, and a pair of sisters trying to get to an amusement park join forces to travel across a zombie-filled America.</t>
  </si>
  <si>
    <t>A shy student trying to reach</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</si>
  <si>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</si>
  <si>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</si>
  <si>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</si>
  <si>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</si>
  <si>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John Cena, Aidan Gillen</t>
  </si>
  <si>
    <t>Detective Danny Fisher discovers his girlfriend has been kidnapped by an ex-con tied to Fisher's past, and he'll have to successfully complete 12 challenges in order to secure her safe release.</t>
  </si>
  <si>
    <t>Detective Danny Fisher discovers</t>
  </si>
  <si>
    <t>tt1160996</t>
  </si>
  <si>
    <t>The Colony</t>
  </si>
  <si>
    <t>20/09/2013</t>
  </si>
  <si>
    <t>Jeff Renfroe</t>
  </si>
  <si>
    <t>Jeff Renfroe, Svet Rouskov</t>
  </si>
  <si>
    <t>Kevin Zegers, Laurence Fishburne, Bill Paxton, Charlotte Sullivan, Dru Viergever, Atticus Mitchell, John Tench, Lisa Berry, Lucius Hoyos, Kimberly-Sue Murray, Michael Mando, Helen Taylor, Romano Orzari, John Healy, Kristin Shepherd</t>
  </si>
  <si>
    <t>Kevin Zegers</t>
  </si>
  <si>
    <t>Kevin Zegers, Laurence Fishburne</t>
  </si>
  <si>
    <t>Forced underground by the next ice age, a struggling outpost of survivors must fight to preserve humanity against a threat even more savage than nature.</t>
  </si>
  <si>
    <t>Forced underground by the next</t>
  </si>
  <si>
    <t>tt1161418</t>
  </si>
  <si>
    <t>Gentlemen Broncos</t>
  </si>
  <si>
    <t>Michael Angarano, John Baker, Robin Ballard, Steve Berg, Kristin Brewer, Jemaine Clement, Kristie Conway, Jennifer Coolidge, Rod Decker, Isaac Demke, Halley Feiffer, Johnny Hoops, H√©ctor Jim√©nez, Jizelle Jade, Daniel Love</t>
  </si>
  <si>
    <t>Michael Angarano, John Baker</t>
  </si>
  <si>
    <t>A teenager attends a fantasy writers' convention where he discovers his idea has been stolen by an established novelist.</t>
  </si>
  <si>
    <t>A teenager attends a fantasy writers'</t>
  </si>
  <si>
    <t>tt1161864</t>
  </si>
  <si>
    <t>The Rite</t>
  </si>
  <si>
    <t>USA, Hungary, Italy</t>
  </si>
  <si>
    <t>Michael Petroni, Matt Baglio</t>
  </si>
  <si>
    <t>Anthony Hopkins, Colin O'Donoghue, Alice Braga, Ciar√°n Hinds, Toby Jones, Rutger Hauer, Marta Gastini, Maria Grazia Cucinotta, Arianna Veronesi, Andrea Calligari, Chris Marquette, Torrey DeVitto, Ben Cheetham, Marija Karan, Rosa Pianeta</t>
  </si>
  <si>
    <t>Anthony Hopkins, Colin O'Donoghue</t>
  </si>
  <si>
    <t>American seminary student Michael Kovak (Colin O'Donaghue) travels to Italy to take an exorcism course.</t>
  </si>
  <si>
    <t>American seminary student Michael</t>
  </si>
  <si>
    <t>tt1164999</t>
  </si>
  <si>
    <t>Biutiful</t>
  </si>
  <si>
    <t>Wolof</t>
  </si>
  <si>
    <t>Alejandro G. I√±√°rritu, Alejandro G. I√±√°rritu</t>
  </si>
  <si>
    <t>Javier Bardem, Maricel √Ålvarez, Hanaa Bouchaib, Guillermo Estrella, Eduard Fern√°ndez, Cheikh Ndiaye, Diaryatou Daff, Taishen Cheng, Jin Luo, George Chibuikwem Chukwuma, Lang Sofia Lin, Yodian Yang, Tuo Lin, Xueheng Chen, Xiaoyan Zhang</t>
  </si>
  <si>
    <t>Javier Bardem, Maricel √Ålvarez</t>
  </si>
  <si>
    <t>This is the story of Uxbal, a man living in this world, but able to see his death, which guides his every move.</t>
  </si>
  <si>
    <t>This is the story of Uxbal, a</t>
  </si>
  <si>
    <t>tt1166100</t>
  </si>
  <si>
    <t>Piyush Mishra, A.R. Murugadoss</t>
  </si>
  <si>
    <t>Aamir Khan, Asin Thottumkal, Jiah Khan, Pradeep Singh Rawat, Tinnu Anand, Riyaz Khan, Asif Ahmed, John Cardiel, Vibha Chhibber, Neville Dadachanji, Salim Fatehi, Mahendra Gole, Sunil Grover, Simon Hewitt, Kiran Deep Jagi</t>
  </si>
  <si>
    <t>Aamir Khan, Asin Thottumkal</t>
  </si>
  <si>
    <t>A short-term memory loss patient sets out on his journey to avenge the death of his beloved girl.</t>
  </si>
  <si>
    <t>A short-term memory loss patient</t>
  </si>
  <si>
    <t>tt1167638</t>
  </si>
  <si>
    <t>L'immortel</t>
  </si>
  <si>
    <t>Richard Berry</t>
  </si>
  <si>
    <t>Franz-Olivier Giesbert, Richard Berry</t>
  </si>
  <si>
    <t>Jean Reno, Kad Merad, Jean-Pierre Darroussin, Marina Fo√Øs, JoeyStarr, Richard Berry, Venantino Venantini, Claude Gensac, Jos√©phine Berry, Max Baissette de Malglaive, Catherine Samie, Moussa Maaskri, Lucie Phan, Fani Kolarova, Jessica Forde</t>
  </si>
  <si>
    <t>Jean Reno, Kad Merad</t>
  </si>
  <si>
    <t>A retired mobster goes on a revenge spree after being left for dead with 22 bullets in his body by his former childhood friend.</t>
  </si>
  <si>
    <t>A retired mobster goes on a revenge</t>
  </si>
  <si>
    <t>tt1167660</t>
  </si>
  <si>
    <t>OSS 117: Rio ne r√©pond plus</t>
  </si>
  <si>
    <t>Jean Bruce, Jean-Fran√ßois Halin</t>
  </si>
  <si>
    <t>Jean Dujardin, Louise Monot, R√ºdiger Vogler, Alex Lutz, Reem Kherici, Pierre Bellemare, Ken Samuels, Serge Hazanavicius, Laurent Capelluto, Cirillo Luna, Moon Dailly, Walter Shnorkell, Philippe H√©risson, Nicky Marbot, Christelle Cornil</t>
  </si>
  <si>
    <t>Jean Dujardin, Louise Monot</t>
  </si>
  <si>
    <t>Another mission of world-known French secret agent leads him to exotic Brazil.</t>
  </si>
  <si>
    <t>Another mission of world-known</t>
  </si>
  <si>
    <t>tt1170358</t>
  </si>
  <si>
    <t>The Hobbit: The Desolation of Smaug</t>
  </si>
  <si>
    <t>The dwarves, along with Bilbo Baggins and Gandalf the Grey, continue their quest to reclaim Erebor, their homeland, from Smaug. Bilbo Baggins is in possession of a mysterious and magical ring.</t>
  </si>
  <si>
    <t>The dwarves, along with Bilbo</t>
  </si>
  <si>
    <t>tt1171701</t>
  </si>
  <si>
    <t>Nefes: Vatan Sagolsun</t>
  </si>
  <si>
    <t>Levent Semerci</t>
  </si>
  <si>
    <t>M. Ilker Altinay, Hakan Evrensel</t>
  </si>
  <si>
    <t>Mete Horozoglu, Ilker Kizmaz, Baris Bagci, √ñzg√ºr Eren Ko√ß, Riza S√∂nmez, Engin Hepileri, Birce Akalay, Ibrahim Akoz, Serkan Altintas, Turgay Atalay, Ertunc Atar, Okan Avci, Baris Aydin, Burak Aykurt, Engin Baykal</t>
  </si>
  <si>
    <t>Mete Horozoglu</t>
  </si>
  <si>
    <t>Mete Horozoglu, Ilker Kizmaz</t>
  </si>
  <si>
    <t>Story of 40-man Turkish task force who must defend a relay station.</t>
  </si>
  <si>
    <t>Story of 40-man Turkish task force</t>
  </si>
  <si>
    <t>tt1172049</t>
  </si>
  <si>
    <t>Demolition</t>
  </si>
  <si>
    <t>15/09/2016</t>
  </si>
  <si>
    <t>Bryan Sipe</t>
  </si>
  <si>
    <t>Jake Gyllenhaal, Naomi Watts, Chris Cooper, Judah Lewis, C.J. Wilson, Polly Draper, Malachy Cleary, Debra Monk, Heather Lind, Wass Stevens, Blaire Brooks, Ben Cole, Brendan Dooling, James Colby, Alfredo Narciso</t>
  </si>
  <si>
    <t>Jake Gyllenhaal, Naomi Watts</t>
  </si>
  <si>
    <t>A successful investment banker struggles after losing his wife in a tragic car crash. With the help of a customer service rep and her young son, he starts to rebuild, beginning with the demolition of the life he once knew.</t>
  </si>
  <si>
    <t>A successful investment banker</t>
  </si>
  <si>
    <t>tt1172233</t>
  </si>
  <si>
    <t>Whip It</t>
  </si>
  <si>
    <t>Shauna Cross, Shauna Cross</t>
  </si>
  <si>
    <t>Sarah Habel, Shannon Eagen, Edward Austin Kelly, Mary Callaghan Lynch, Ellen Page, Jimmy Fallon, Alia Shawkat, Marcia Gay Harden, Barbara Coven, Eulala Scheel, Nina Kircher, Daniel Stern, Mark Boyd, Carlo Alban, Douglas Minckiewicz</t>
  </si>
  <si>
    <t>Sarah Habel</t>
  </si>
  <si>
    <t>Sarah Habel, Shannon Eagen</t>
  </si>
  <si>
    <t>In Bodeen, Texas, an indie-rock loving misfit finds a way of dealing with her small-town misery after she discovers a roller derby league in nearby Austin.</t>
  </si>
  <si>
    <t>In Bodeen, Texas, an indie-rock</t>
  </si>
  <si>
    <t>tt1172570</t>
  </si>
  <si>
    <t>Bronson</t>
  </si>
  <si>
    <t>UK, Cayman Islands, Denmark, USA</t>
  </si>
  <si>
    <t>Brock Norman Brock, Nicolas Winding Refn</t>
  </si>
  <si>
    <t>Tom Hardy, Kelly Adams, Luing Andrews, Katy Barker, Gordon Brown, Amanda Burton, Mark Devenport, Paul Donnelly, Andrew Forbes, Jon House, Matt King, James Lance, Holly Lucas, Juliet Oldfield, Jonny Phillips</t>
  </si>
  <si>
    <t>Tom Hardy</t>
  </si>
  <si>
    <t>Tom Hardy, Kelly Adams</t>
  </si>
  <si>
    <t>A young man who was sentenced to seven years in prison for robbing a post office ends up spending three decades in solitary confinement. During this time, his own personality is supplanted by his alter-ego, Charles Bronson.</t>
  </si>
  <si>
    <t>A young man who was sentenced</t>
  </si>
  <si>
    <t>tt1172571</t>
  </si>
  <si>
    <t>The Children</t>
  </si>
  <si>
    <t>Tom Shankland</t>
  </si>
  <si>
    <t>Paul Andrew Williams, Tom Shankland</t>
  </si>
  <si>
    <t>Eva Birthistle, Stephen Campbell Moore, Jeremy Sheffield, Rachel Shelley, Hannah Tointon, Rafiella Brooks, Jake Hathaway, William Howes, Eva Sayer</t>
  </si>
  <si>
    <t>Eva Birthistle</t>
  </si>
  <si>
    <t>Eva Birthistle, Stephen Campbell Moore</t>
  </si>
  <si>
    <t>A relaxing Christmas vacation turns into a terrifying fight for survival as the children begin to turn on their parents.</t>
  </si>
  <si>
    <t>A relaxing Christmas vacation</t>
  </si>
  <si>
    <t>tt1172991</t>
  </si>
  <si>
    <t>The Company Men</t>
  </si>
  <si>
    <t>John Wells</t>
  </si>
  <si>
    <t>Ben Affleck, Tommy Lee Jones, Chris Cooper, Suzanne Rico, Kent Shocknek, Adrianne Krstansky, Lewis D. Wheeler, Celeste Oliva, Tom Kemp, Nancy Villone, Chris Everett, Maria Bello, Lance Greene, Kathy Harum, Allyn Burrows</t>
  </si>
  <si>
    <t>Ben Affleck, Tommy Lee Jones</t>
  </si>
  <si>
    <t>The story centers on a year in the life of three men trying to survive a round of corporate downsizing at a major company - and how that affects them, their families, and their communities.</t>
  </si>
  <si>
    <t>The story centers on a year in</t>
  </si>
  <si>
    <t>tt1172994</t>
  </si>
  <si>
    <t>The House of the Devil</t>
  </si>
  <si>
    <t>Jocelin Donahue, Tom Noonan, Mary Woronov, Greta Gerwig, AJ Bowen, Dee Wallace, Heather Robb, Darryl Nau, Brenda Cooney, Danielle Noe, Mary B. McCann, John Speredakos, Lena Dunham, Graham Reznick, Ti West</t>
  </si>
  <si>
    <t>Jocelin Donahue</t>
  </si>
  <si>
    <t>Jocelin Donahue, Tom Noonan</t>
  </si>
  <si>
    <t>In 1983, financially struggling college student Samantha Hughes takes a strange babysitting job that coincides with a full lunar eclipse. She slowly realizes her clients harbor a terrifying secret, putting her life in mortal danger.</t>
  </si>
  <si>
    <t>In 1983, financially struggling</t>
  </si>
  <si>
    <t>tt1173687</t>
  </si>
  <si>
    <t>The Bang Bang Club</t>
  </si>
  <si>
    <t>Canada, South Africa</t>
  </si>
  <si>
    <t>Steven Silver</t>
  </si>
  <si>
    <t>Steven Silver, Greg Marinovich</t>
  </si>
  <si>
    <t>Ryan Phillippe, Malin Akerman, Taylor Kitsch, Neels van Jaarsveld, Frank Rautenbach, Nina Milner, Jessica Haines, Lika Berning, Kgosi Mongake, Russel Savadier, Patrick Shai, Alfred Kumalo, Craig Palm, Nick Boraine, Patrick Lyster</t>
  </si>
  <si>
    <t>Ryan Phillippe, Malin Akerman</t>
  </si>
  <si>
    <t>A drama based on the true-life experiences of four combat photographers capturing the final days of apartheid in South Africa.</t>
  </si>
  <si>
    <t>A drama based on the true-life</t>
  </si>
  <si>
    <t>tt1173745</t>
  </si>
  <si>
    <t>Revanche</t>
  </si>
  <si>
    <t>Austria</t>
  </si>
  <si>
    <t>G√∂tz Spielmann</t>
  </si>
  <si>
    <t>Johannes Krisch, Irina Potapenko, Andreas Lust, Ursula Strauss, Johannes Thanheiser, Hanno P√∂schl, Magdalena Kropiunig, Toni Slama, Elisabetha Pejcinoska, Aniko B√§rkanyi, Annamaria Hayt√∂, Nicoletta Prokes, Rainer Gradischnig, Haris Bilajbegovic, Aleksander Reljic-Bohigas</t>
  </si>
  <si>
    <t>Johannes Krisch</t>
  </si>
  <si>
    <t>Johannes Krisch, Irina Potapenko</t>
  </si>
  <si>
    <t>Ex-con Alex plans to flee to the South with his girl after a robbery. But something terrible happens and revenge seems inevitable.</t>
  </si>
  <si>
    <t>Ex-con Alex plans to flee to the</t>
  </si>
  <si>
    <t>tt1174730</t>
  </si>
  <si>
    <t>City Island</t>
  </si>
  <si>
    <t>25/05/2010</t>
  </si>
  <si>
    <t>Raymond De Felitta</t>
  </si>
  <si>
    <t>Andy Garcia, Julianna Margulies, Steven Strait, Emily Mortimer, Ezra Miller, Dominik Garcia, Carrie Baker Reynolds, Hope Glendon-Ross, Alan Arkin, Louis Mustillo, Jee Young Han, Sarah Saltzberg, Curtiss Cook, Sharon Angela, Marianne Ebert</t>
  </si>
  <si>
    <t>Andy Garcia, Julianna Margulies</t>
  </si>
  <si>
    <t>Prison guard Vince tells Molly from acting class, that one inmate is his 24 y.o. love child. Vince takes him home to stay with his family - straight A son with fat girl fetish, college dropout/stripper daughter and cute wife.</t>
  </si>
  <si>
    <t>Prison guard Vince tells Molly</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</si>
  <si>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</si>
  <si>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</si>
  <si>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</si>
  <si>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Duch√™ne, Bel Parker</t>
  </si>
  <si>
    <t>Carey Mulligan</t>
  </si>
  <si>
    <t>Carey Mulligan, Olivia Williams</t>
  </si>
  <si>
    <t>A coming-of-age story about a teenage girl in 1960s suburban London, and how her life changes with the arrival of a playboy nearly twice her age.</t>
  </si>
  <si>
    <t>tt1174954</t>
  </si>
  <si>
    <t>Biohazard Regeneration</t>
  </si>
  <si>
    <t>Makoto Kamiya</t>
  </si>
  <si>
    <t>Shotaro Suga, Shinji Mikami</t>
  </si>
  <si>
    <t>Paul Mercier, Alyson Court, Laura Bailey, Roger Craig Smith, Crispin Freeman, Michelle Ruff, Michael Sorich, Salli Saffioti, Mary Elizabeth McGlynn, Steve Blum, Michael McConnohie, Kirk Thornton, Cindy Robinson, Dave Wittenberg, Kari Wahlgren</t>
  </si>
  <si>
    <t>Paul Mercier</t>
  </si>
  <si>
    <t>Paul Mercier, Alyson Court</t>
  </si>
  <si>
    <t>Leon S. Kennedy and Claire Redfield must battle a rogue warrior seeking revenge after unleashing the deadly G-Virus, whilst a mutated monster goes on a rampage.</t>
  </si>
  <si>
    <t>Leon S. Kennedy and Claire Redfield</t>
  </si>
  <si>
    <t>tt1175491</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</si>
  <si>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</si>
  <si>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</si>
  <si>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</si>
  <si>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</si>
  <si>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Josh Brolin, Colin Hanks</t>
  </si>
  <si>
    <t>A chronicle of the life and Presidency of</t>
  </si>
  <si>
    <t>A chronicle of the life and Presidency</t>
  </si>
  <si>
    <t>tt1175506</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</si>
  <si>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</si>
  <si>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</si>
  <si>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</si>
  <si>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</si>
  <si>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Christian McKay</t>
  </si>
  <si>
    <t>Christian McKay, Zac Efron</t>
  </si>
  <si>
    <t>In 1937, a teenager is cast in the Mercury Theatre production of "Julius Caesar", directed by a young</t>
  </si>
  <si>
    <t>In 1937, a teenager is cast in</t>
  </si>
  <si>
    <t>tt1175709</t>
  </si>
  <si>
    <t>All Good Things</t>
  </si>
  <si>
    <t>Andrew Jarecki</t>
  </si>
  <si>
    <t>Marcus Hinchey, Marc Smerling</t>
  </si>
  <si>
    <t>Ryan Gosling, Kirsten Dunst, Frank Langella, Lily Rabe, Philip Baker Hall, Michael Esper, Diane Venora, Nick Offerman, Kristen Wiig, Stephen Kunken, John Cullum, Maggie Kiley, Liz Stauber, Marion McCorry, Mia Dillon</t>
  </si>
  <si>
    <t>Ryan Gosling, Kirsten Dunst</t>
  </si>
  <si>
    <t>Mr. David Marks was suspected but never tried for killing his wife Katie who disappeared in 1982, but the truth is eventually revealed.</t>
  </si>
  <si>
    <t>Mr. David Marks was suspected</t>
  </si>
  <si>
    <t>tt1176740</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</si>
  <si>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</si>
  <si>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</si>
  <si>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</si>
  <si>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John Krasinski, Maya Rudolph</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</si>
  <si>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</si>
  <si>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A couple who is expecting their</t>
  </si>
  <si>
    <t>tt1178663</t>
  </si>
  <si>
    <t>Whatever Works</t>
  </si>
  <si>
    <t>Larry David, Adam Brooks, Lyle Kanouse, Michael McKean, Clifford Lee Dickson, Yolonda Ross, Carolyn McCormick, Samantha Bee, Evan Rachel Wood, Conleth Hill, Marcia DeBonis, John Gallagher Jr., Willa Cuthrell, Nicole Patrick, Patricia Clarkson</t>
  </si>
  <si>
    <t>Larry David</t>
  </si>
  <si>
    <t>Larry David, Adam Brooks</t>
  </si>
  <si>
    <t>A middle-aged, misanthropic divorc√©e from New York City surprisingly enters a fulfilling, Pygmalion-type relationship with a much younger, unsophisticated Southern girl.</t>
  </si>
  <si>
    <t>A middle-aged, misanthropic divorc√©e</t>
  </si>
  <si>
    <t>tt1178665</t>
  </si>
  <si>
    <t>A Walk in the Woods</t>
  </si>
  <si>
    <t>Michael Arndt, Bill Holderman</t>
  </si>
  <si>
    <t>Robert Redford, Nick Nolte, Emma Thompson, Mary Steenburgen, Nick Offerman, Kristen Schaal, R. Keith Harris, Randall Newsome, Hayley Lovitt, Linds Edwards, Susan McPhail, Andrew Vogel, Derek Krantz, Gaia Wise, Tucker Meek</t>
  </si>
  <si>
    <t>Robert Redford, Nick Nolte</t>
  </si>
  <si>
    <t>After spending two decades in England, Bill Bryson (Robert Redford) returns to the U.S., where he decides the best way to connect with his homeland is to hike the Appalachian Trail with one of his oldest friends, Stephen Katz (Nick Nolte).</t>
  </si>
  <si>
    <t>After spending two decades in</t>
  </si>
  <si>
    <t>tt1179025</t>
  </si>
  <si>
    <t>Les aventures extraordinaires d'Ad√®le Blanc-Sec</t>
  </si>
  <si>
    <t>15/10/2010</t>
  </si>
  <si>
    <t>Luc Besson, Jacques Tardi</t>
  </si>
  <si>
    <t>Louise Bourgoin, Mathieu Amalric, Gilles Lellouche, Jean-Paul Rouve, Jacky Nercessian, Philippe Nahon, Nicolas Giraud, Laure de Clermont-Tonnerre, G√©rard Chaillou, Serge Bagdassarian, Claire P√©rot, Fran√ßois Chattot, Stanislas de la Tousche, Youssef Hajdi, Mohamed Aroussi</t>
  </si>
  <si>
    <t>Louise Bourgoin</t>
  </si>
  <si>
    <t>Louise Bourgoin, Mathieu Amalric</t>
  </si>
  <si>
    <t>An adventure set in the early part of the 20th century and focused on a popular novelist and her dealings with would-be suitors, the cops, monsters, and other distractions.</t>
  </si>
  <si>
    <t>An adventure set in the early</t>
  </si>
  <si>
    <t>EUR 31340000</t>
  </si>
  <si>
    <t>tt1179031</t>
  </si>
  <si>
    <t>Cold in July</t>
  </si>
  <si>
    <t>31/12/2014</t>
  </si>
  <si>
    <t>Jim Mickle</t>
  </si>
  <si>
    <t>Nick Damici, Jim Mickle</t>
  </si>
  <si>
    <t>Vinessa Shaw, Michael C. Hall, Ken Holmes, Nick Damici, Brogan Hall, Rachel Zeiger-Haag, Lanny Flaherty, Kristin Griffith, Happy Anderson, Sam Shepard, Kris Eivers, Joseph Harrell, Joe Lanza, Soraya Butler, Wyatt Russell</t>
  </si>
  <si>
    <t>Vinessa Shaw</t>
  </si>
  <si>
    <t>Vinessa Shaw, Michael C. Hall</t>
  </si>
  <si>
    <t>When a protective father meets a murderous ex-con, both need to deviate from the path they are on as they soon find themselves entangled in a downwards spiral of lies and violence while having to confront their own inner psyche.</t>
  </si>
  <si>
    <t>When a protective father meets</t>
  </si>
  <si>
    <t>tt1179034</t>
  </si>
  <si>
    <t>From Paris with Love</t>
  </si>
  <si>
    <t>Adi Hasak, Luc Besson</t>
  </si>
  <si>
    <t>John Travolta, Jonathan Rhys Meyers, Kasia Smutniak, Richard Durden, Bing Yin, Amber Rose Revah, Eric Godon, Fran√ßois Bredon, Chems Dahmani, Sami Darr, Julien Hagnery, Most√©fa Stiti, Rebecca Dayan, Micha√´l Vander-Meiren, Didier Constant</t>
  </si>
  <si>
    <t>John Travolta, Jonathan Rhys Meyers</t>
  </si>
  <si>
    <t>In Paris, a young employee in the office of the US Ambassador hooks up with an American spy looking to stop a terrorist attack in the city.</t>
  </si>
  <si>
    <t>In Paris, a young employee in</t>
  </si>
  <si>
    <t>tt1179056</t>
  </si>
  <si>
    <t>A Nightmare on Elm Street</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</si>
  <si>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</si>
  <si>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</si>
  <si>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</si>
  <si>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Jackie Earle Haley</t>
  </si>
  <si>
    <t>Jackie Earle Haley, Kyle Gallner</t>
  </si>
  <si>
    <t>The spectre of a disfigured man haunts the children of the parents who murdered him, stalking and killing them in their dreams.</t>
  </si>
  <si>
    <t>The spectre of a disfigured man</t>
  </si>
  <si>
    <t>tt1179069</t>
  </si>
  <si>
    <t>6 Souls</t>
  </si>
  <si>
    <t>25/02/2011</t>
  </si>
  <si>
    <t>M√•ns M√•rlind, Bj√∂rn Stein</t>
  </si>
  <si>
    <t>Julianne Moore, Jonathan Rhys Meyers, Jeffrey DeMunn, Frances Conroy, Nate Corddry, Brooklynn Proulx, Brian Anthony Wilson, Joyce Feurring, Steven Rishard, Charles Techman, John Peakes, Michael Graves, Chaz Moneypenny, Charles David Richards, Rick Applegate</t>
  </si>
  <si>
    <t>Julianne Moore, Jonathan Rhys Meyers</t>
  </si>
  <si>
    <t>A forensic psychiatrist discovers that all but one of her patient's multiple personalities are murder victims. She will have to find out what's happening before her time is finished.</t>
  </si>
  <si>
    <t>A forensic psychiatrist discovers</t>
  </si>
  <si>
    <t>tt1179258</t>
  </si>
  <si>
    <t>Ch√©ri</t>
  </si>
  <si>
    <t>Christopher Hampton, Colette</t>
  </si>
  <si>
    <t>Michelle Pfeiffer, Frances Tomelty, Tom Burke, Rupert Friend, Hubert Tellegen, Joe Sheridan, Kathy Bates, Toby Kebbell, Felicity Jones, Iben Hjejle, Alain Churin, Bette Bourne, Nichola McAuliffe, Andras Hamori, Gaye Brown</t>
  </si>
  <si>
    <t>Michelle Pfeiffer, Frances Tomelty</t>
  </si>
  <si>
    <t>The son of a courtesan retreats into a fantasy world after being forced to end his relationship with the older woman who educated him in the ways of love.</t>
  </si>
  <si>
    <t>The son of a courtesan retreats</t>
  </si>
  <si>
    <t>tt1179794</t>
  </si>
  <si>
    <t>TiMER</t>
  </si>
  <si>
    <t>14/05/2010</t>
  </si>
  <si>
    <t>Jac Schaeffer</t>
  </si>
  <si>
    <t>Emma Caulfield Ford, Scott Holroyd, Kali Rocha, Katherine Von Till, Ho-Kwan Tse, Louise Claps, Jason Berger, Gabrielle Dennis, Marques Ray, Sean C. Francis, Susan Ziegler, Christopher T. Wood, Cristina Cimellaro, Forest Erickson, Celene Lee</t>
  </si>
  <si>
    <t>Emma Caulfield Ford</t>
  </si>
  <si>
    <t>If a clock could count down to the moment you meet your soul mate, would you want to know?</t>
  </si>
  <si>
    <t>If a clock could count down to</t>
  </si>
  <si>
    <t>tt1179891</t>
  </si>
  <si>
    <t>My Bloody Valentine</t>
  </si>
  <si>
    <t>Todd Farmer, Zane Smith</t>
  </si>
  <si>
    <t>Jensen Ackles, Jaime King, Kerr Smith, Betsy Rue, Edi Gathegi, Tom Atkins, Kevin Tighe, Megan Boone, Karen Baum, Joy de la Paz, Marc Macaulay, Todd Farmer, Jeff Hochendoner, Bingo O'Malley, Liam Rhodes</t>
  </si>
  <si>
    <t>Jensen Ackles</t>
  </si>
  <si>
    <t>Jensen Ackles, Jaime King</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</si>
  <si>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</si>
  <si>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Tom returns to his hometown on</t>
  </si>
  <si>
    <t>tt1179904</t>
  </si>
  <si>
    <t>Paranormal Activity</t>
  </si>
  <si>
    <t>Oren Peli</t>
  </si>
  <si>
    <t>Katie Featherston, Micah Sloat, Mark Fredrichs, Amber Armstrong, Ashley Palmer</t>
  </si>
  <si>
    <t>Katie Featherston</t>
  </si>
  <si>
    <t>Katie Featherston, Micah Sloat</t>
  </si>
  <si>
    <t>After moving into a suburban home, a couple becomes increasingly disturbed by a nightly demonic presence.</t>
  </si>
  <si>
    <t>After moving into a suburban home,</t>
  </si>
  <si>
    <t>tt1179933</t>
  </si>
  <si>
    <t>10 Cloverfield Lane</t>
  </si>
  <si>
    <t>Dan Trachtenberg</t>
  </si>
  <si>
    <t>Josh Campbell, Matthew Stuecken</t>
  </si>
  <si>
    <t>John Goodman, Mary Elizabeth Winstead, John Gallagher Jr., Douglas M. Griffin, Suzanne Cryer, Bradley Cooper, Sumalee Montano, Frank Mottek</t>
  </si>
  <si>
    <t>John Goodman, Mary Elizabeth Winstead</t>
  </si>
  <si>
    <t>After getting in a car accident, a woman is held in a shelter with two men, who claim the outside world is affected by a widespread chemical attack.</t>
  </si>
  <si>
    <t>After getting in a car accident,</t>
  </si>
  <si>
    <t>tt1181791</t>
  </si>
  <si>
    <t>Black Death</t>
  </si>
  <si>
    <t>Dario Poloni</t>
  </si>
  <si>
    <t>Sean Bean, Eddie Redmayne, John Lynch, Tim McInnerny, Kimberley Nixon, Andy Nyman, David Warner, Johnny Harris, Emun Elliott, Tygo Gernandt, Jamie Ballard, Carice van Houten, Daniel Steiner, Tobias Kasimirowicz, Keith Dunphy</t>
  </si>
  <si>
    <t>Sean Bean, Eddie Redmayne</t>
  </si>
  <si>
    <t>Set during the time of the first outbreak of bubonic plague in England, a young monk is given the task of learning the truth about reports of people being brought back to life in a small village.</t>
  </si>
  <si>
    <t>Set during the time of the first</t>
  </si>
  <si>
    <t>tt1181795</t>
  </si>
  <si>
    <t>Bunraku</t>
  </si>
  <si>
    <t>30/11/2011</t>
  </si>
  <si>
    <t>Guy Moshe</t>
  </si>
  <si>
    <t>Boaz Davidson, Guy Moshe</t>
  </si>
  <si>
    <t>Josh Hartnett, Gackt, Woody Harrelson, Ron Perlman, Kevin McKidd, Demi Moore, Shun Sugata, Emily Kaiho, Jordi Moll√†, Mike Patton, Shahar Sorek, Fernando Chien, Yoshio Iizuka, Kofi Yiadom, Aaron Toney</t>
  </si>
  <si>
    <t>Josh Hartnett, Gackt</t>
  </si>
  <si>
    <t>The story of a a young man who has spent his life searching for revenge only to find himself up against a bigger challenge than he originally bargained for.</t>
  </si>
  <si>
    <t>The story of a a young man who</t>
  </si>
  <si>
    <t>tt1182345</t>
  </si>
  <si>
    <t>Moon</t>
  </si>
  <si>
    <t>Duncan Jones, Nathan Parker</t>
  </si>
  <si>
    <t>Sam Rockwell, Kevin Spacey, Dominique McElligott, Rosie Shaw, Adrienne Shaw, Kaya Scodelario, Benedict Wong, Matt Berry, Malcolm Stewart, Robin Chalk</t>
  </si>
  <si>
    <t>Sam Rockwell, Kevin Spacey</t>
  </si>
  <si>
    <t>Astronaut Sam Bell has a quintessentially personal encounter toward the end of his three-year stint on the Moon, where he, working alongside his computer, GERTY, sends back to Earth parcels of a resource that has helped diminish our planet's power problems.</t>
  </si>
  <si>
    <t>Astronaut Sam Bell has a quintessentially</t>
  </si>
  <si>
    <t>tt1182350</t>
  </si>
  <si>
    <t>You Will Meet a Tall Dark Stranger</t>
  </si>
  <si>
    <t>Gemma Jones, Pauline Collins, Anthony Hopkins, Rupert Frazer, Kelly Harrison, Naomi Watts, Josh Brolin, Freida Pinto, Eleanor Gecks, Antonio Banderas, Fenella Woolgar, Ewen Bremner, Christian McKay, Philip Glenister, Jonathan Ryland</t>
  </si>
  <si>
    <t>Gemma Jones</t>
  </si>
  <si>
    <t>Gemma Jones, Pauline Collins</t>
  </si>
  <si>
    <t>Sally's parents' marriage breaks up when her father undergoes a mid-life crisis and impulsively weds a prostitute. Meanwhile, Sally's own marriage also begins to disintegrate.</t>
  </si>
  <si>
    <t>Sally's parents' marriage breaks</t>
  </si>
  <si>
    <t>tt1182921</t>
  </si>
  <si>
    <t>Ninja</t>
  </si>
  <si>
    <t>22/10/2009</t>
  </si>
  <si>
    <t>Isaac Florentine</t>
  </si>
  <si>
    <t>Boaz Davidson, Boaz Davidson</t>
  </si>
  <si>
    <t>Scott Adkins, Tsuyoshi Ihara, Mika Hijii, Todd Jensen, Togo Igawa, Garrick Hagon, Miles Anderson, Valentin Ganev, Atanas Srebrev, Fumio Demura, Masaki Onishi, Nikolai Sotirov, Kenji Motomiya, Asen Asenov, Ivailo Dimitrov</t>
  </si>
  <si>
    <t>Scott Adkins</t>
  </si>
  <si>
    <t>Scott Adkins, Tsuyoshi Ihara</t>
  </si>
  <si>
    <t>A westerner named Casey, studying Ninjutsu in Japan, is asked by the Sensei to return to New York to protect the legendary Yoroi Bitsu, an armored chest that contains the weapons of the last Koga Ninja.</t>
  </si>
  <si>
    <t>A westerner named Casey, studying</t>
  </si>
  <si>
    <t>tt1182937</t>
  </si>
  <si>
    <t>Rab Ne Bana Di Jodi</t>
  </si>
  <si>
    <t>Shah Rukh Khan, Anushka Sharma, Vinay Pathak, M.K. Raina, Manmeet Singh, Kajol, Rani Mukerji, Preity Zinta, Bipasha Basu, Lara Dutta, Bobby Bedii, Vivan Bhatena, Puneet Cheema, Alene D'Souza, Aneesha Dalal</t>
  </si>
  <si>
    <t>Shah Rukh Khan, Anushka Sharma</t>
  </si>
  <si>
    <t>A breathtaking, goose flesh igniting, awe inspiring love journey of an ordinary man Suri and his 'total opposite' love Taani.</t>
  </si>
  <si>
    <t>A breathtaking, goose flesh igniting,</t>
  </si>
  <si>
    <t>INR 220000000</t>
  </si>
  <si>
    <t>tt1182972</t>
  </si>
  <si>
    <t>Bachna Ae Haseeno</t>
  </si>
  <si>
    <t>Siddharth Anand</t>
  </si>
  <si>
    <t>Aditya Chopra, Devika Bhagat</t>
  </si>
  <si>
    <t>Ranbir Kapoor, Deepika Padukone, Bipasha Basu, Minissha Lamba, Kunal Kapoor, Hiten Paintal, Puneet Issar, Menekka Arora, Sumit Arora, Ntasha Bhardwaj, Pratik Dixit, Bidyut Dumra, Karan Gill, Avantika Hundal, Willi Jezler</t>
  </si>
  <si>
    <t>Ranbir Kapoor</t>
  </si>
  <si>
    <t>Ranbir Kapoor, Deepika Padukone</t>
  </si>
  <si>
    <t>Raj is a heartbreaker. His love stories with Mahi, Radhika and Gayatri finally teach him about love and life in their own sweet, sexy and sassy way.</t>
  </si>
  <si>
    <t>Raj is a heartbreaker. His love</t>
  </si>
  <si>
    <t>tt1183251</t>
  </si>
  <si>
    <t>Beyond a Reasonable Doubt</t>
  </si>
  <si>
    <t>USA, Saudi Arabia</t>
  </si>
  <si>
    <t>Peter Hyams, Douglas Morrow</t>
  </si>
  <si>
    <t>Jesse Metcalfe, Amber Tamblyn, Michael Douglas, Joel David Moore, Orlando Jones, Lawrence P. Beron, Sewell Whitney, David Jensen, Sharon K. London, Krystal Kofie, Randal Reeder, Ryan Glorioso, Jon McCarthy, Grant James, Eric Gipson</t>
  </si>
  <si>
    <t>Jesse Metcalfe, Amber Tamblyn</t>
  </si>
  <si>
    <t>Remake of the 1956 film noir film "Beyond a Reasonable Doubt" in which a writer's plan to expose a corrupt district attorney takes an unexpected turn.</t>
  </si>
  <si>
    <t>Remake of the 1956 film noir film</t>
  </si>
  <si>
    <t>tt1183252</t>
  </si>
  <si>
    <t>Chocolate</t>
  </si>
  <si>
    <t>Napalee, Chookiat Sakveerakul</t>
  </si>
  <si>
    <t>JeeJa Yanin, Hiroshi Abe, Pongpat Wachirabunjong, Taphon Phopwandee, Ammara Siripong, Dechawut Chuntakaro, Hiro Sano, Aroon Wanatsabadeewong, Anusuk Jangajit, Nattakit Teachachevapong, Sirimongkhon Iamthuam, Kittitat Kowahagul, Thanyathon Seekhiaw, Pirom Ruangkitjakan, Soumia Abalhaya</t>
  </si>
  <si>
    <t>JeeJa Yanin</t>
  </si>
  <si>
    <t>JeeJa Yanin, Hiroshi Abe</t>
  </si>
  <si>
    <t>An autistic girl with powerful martial art skills looks to settle her ailing mother's debts by seeking out the ruthless gangs that owe her family money.</t>
  </si>
  <si>
    <t>An autistic girl with powerful</t>
  </si>
  <si>
    <t>tt1183276</t>
  </si>
  <si>
    <t>La horde</t>
  </si>
  <si>
    <t>Yannick Dahan, Benjamin Rocher</t>
  </si>
  <si>
    <t>Arnaud Bordas, Yannick Dahan</t>
  </si>
  <si>
    <t>Claude Perron, Jean-Pierre Martins, Eriq Ebouaney, Aur√©lien Recoing, Doudou Masta, Antoine Oppenheim, Jo Prestia, Yves Pignot, Adam Pengsawang, S√©bastien Peres, Laurent Demianoff, Alain Figlarz, St√©phane Orsolani, Ali Karamoko, Maud Heywang</t>
  </si>
  <si>
    <t>Claude Perron</t>
  </si>
  <si>
    <t>Claude Perron, Jean-Pierre Martins</t>
  </si>
  <si>
    <t>An end of the world battle between gangsters, cops and zombies.</t>
  </si>
  <si>
    <t>An end of the world battle between</t>
  </si>
  <si>
    <t>EUR 2850000</t>
  </si>
  <si>
    <t>tt1183374</t>
  </si>
  <si>
    <t>Pet</t>
  </si>
  <si>
    <t>Carles Torrens</t>
  </si>
  <si>
    <t>Jeremy Slater</t>
  </si>
  <si>
    <t>Dominic Monaghan, Ksenia Solo, Jennette McCurdy, Da'Vone McDonald, Nathan Parsons, Janet Song, Gary J. Tunnicliffe, Denise Garcia, John Ross Bowie, Sean Blakemore, Irene Roseen, Alasdair Martin, Harmony McElligott, Rachel Robinson</t>
  </si>
  <si>
    <t>Dominic Monaghan, Ksenia Solo</t>
  </si>
  <si>
    <t>A man bumps into an old crush and holds her captive underneath the animal shelter where he works.</t>
  </si>
  <si>
    <t>A man bumps into an old crush</t>
  </si>
  <si>
    <t>tt1183665</t>
  </si>
  <si>
    <t>Cracks</t>
  </si>
  <si>
    <t>UK, Ireland, Spain, France, Switzerland</t>
  </si>
  <si>
    <t>Jordan Scott</t>
  </si>
  <si>
    <t>Ben Court, Caroline Ip</t>
  </si>
  <si>
    <t>Eva Green, Juno Temple, Mar√≠a Valverde, Imogen Poots, Ellie Nunn, Adele McCann, Zoe Carroll, Clemmie Dugdale, Sin√©ad Cusack, Helen Norton, Deirdre Donnelly, Barbara Adair, Alistair Rumble, Kitty McLaughlin-Dunning, Jonathan White</t>
  </si>
  <si>
    <t>Eva Green, Juno Temple</t>
  </si>
  <si>
    <t>A look at the lives and relationships among girls at an elite boarding school.</t>
  </si>
  <si>
    <t>A look at the lives and relationships</t>
  </si>
  <si>
    <t>tt1183732</t>
  </si>
  <si>
    <t>T√¥ky√¥ zankoku keisatsu</t>
  </si>
  <si>
    <t>Yoshihiro Nishimura</t>
  </si>
  <si>
    <t>Kengo Kaji, Maki Mizui</t>
  </si>
  <si>
    <t>Eihi Shiina, Itsuji Itao, Yukihide Benny, Jiji B√ª, Ikuko Sawada, Cay Izumi, Mame Yamada, Ayano Yamamoto, Akane Akanezawa, Tsugumi Nagasawa, Maiko Asano, Daisuke Matsuki, Naofumi Murata, Takashi Shimizu, Oppe Ma</t>
  </si>
  <si>
    <t>Eihi Shiina</t>
  </si>
  <si>
    <t>Eihi Shiina, Itsuji Itao</t>
  </si>
  <si>
    <t>In future Tokyo, a young woman in the privatized police force tracks down her father's killer while battling against mutant rebels known as engineers.</t>
  </si>
  <si>
    <t>In future Tokyo, a young woman</t>
  </si>
  <si>
    <t>tt1183923</t>
  </si>
  <si>
    <t>Welcome to the Rileys</t>
  </si>
  <si>
    <t>Jake Scott</t>
  </si>
  <si>
    <t>Ken Hixon</t>
  </si>
  <si>
    <t>James Gandolfini, Kristen Stewart, Melissa Leo, Joe Chrest, Ally Sheedy, Tiffany Coty, Eisa Davis, Lance E. Nichols, Peggy Walton-Walker, Sharon Landry, Kathy Lamkin, Kerry Cahill, Ken Hixon, Elliott Grey, David Jensen</t>
  </si>
  <si>
    <t>James Gandolfini, Kristen Stewart</t>
  </si>
  <si>
    <t>On a business trip to New Orleans, a damaged man seeks salvation by caring for a wayward young woman.</t>
  </si>
  <si>
    <t>On a business trip to New Orleans,</t>
  </si>
  <si>
    <t>tt1185266</t>
  </si>
  <si>
    <t>Stan Helsing</t>
  </si>
  <si>
    <t>17/08/2011</t>
  </si>
  <si>
    <t>Bo Zenga</t>
  </si>
  <si>
    <t>Steve Howey, Diora Baird, Kenan Thompson, Desi Lydic, Leslie Nielsen, Kit Zenga, Darren Moore, Twan Holliday, Ben Cotton, Travis MacDonald, Lee Tichon, Ken Kirzinger, Charles Zuckermann, Jeff Gulka, Chad Krowchuk</t>
  </si>
  <si>
    <t>Steve Howey</t>
  </si>
  <si>
    <t>Steve Howey, Diora Baird</t>
  </si>
  <si>
    <t>A spoof on many horror movie series. Ending his shift at the video rental, Stan's picked up by his BFF and 2 cute girls, all going to a Halloween party. Will they even get there?</t>
  </si>
  <si>
    <t>A spoof on many horror movie series.</t>
  </si>
  <si>
    <t>tt1185416</t>
  </si>
  <si>
    <t>When in Rome</t>
  </si>
  <si>
    <t>Kristen Bell, Josh Duhamel, Anjelica Huston, Danny DeVito, Will Arnett, Jon Heder, Dax Shepard, Alexis Dziena, Kate Micucci, Peggy Lipton, Luca Calvani, Keir O'Donnell, Bobby Moynihan, Kristen Schaal, Judith Malina</t>
  </si>
  <si>
    <t>Kristen Bell, Josh Duhamel</t>
  </si>
  <si>
    <t>Beth is a young, ambitious New Yorker who is completely unlucky in love. However, on a whirlwind trip to Rome, she impulsively steals some coins from a reputed fountain of love, and is then aggressively pursued by a band of suitors.</t>
  </si>
  <si>
    <t>Beth is a young, ambitious New</t>
  </si>
  <si>
    <t>tt1185420</t>
  </si>
  <si>
    <t>Dostana</t>
  </si>
  <si>
    <t>India, USA</t>
  </si>
  <si>
    <t>Tarun Mansukhani</t>
  </si>
  <si>
    <t>Anvita Dutt, Tarun Mansukhani</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</si>
  <si>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</si>
  <si>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</si>
  <si>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Two straight guys pretend to be</t>
  </si>
  <si>
    <t>tt1185834</t>
  </si>
  <si>
    <t>Star Wars: The Clone Wars</t>
  </si>
  <si>
    <t>Dave Filoni</t>
  </si>
  <si>
    <t>Henry Gilroy, Steven Melching</t>
  </si>
  <si>
    <t>Matt Lanter, Ashley Eckstein, James Arnold Taylor, Dee Bradley Baker, Tom Kane, Nika Futterman, Ian Abercrombie, Corey Burton, Catherine Taber, Matthew Wood, Kevin Michael Richardson, David Acord, Samuel L. Jackson, Anthony Daniels, Christopher Lee</t>
  </si>
  <si>
    <t>Matt Lanter</t>
  </si>
  <si>
    <t>Matt Lanter, Ashley Eckstein</t>
  </si>
  <si>
    <t>After the Republic's victory on Christophsis, Anakin and his new apprentice Ahsoka Tano must rescue the kidnapped son of Jabba the Hutt. Political intrigue complicates their mission.</t>
  </si>
  <si>
    <t>After the Republic's victory on</t>
  </si>
  <si>
    <t>tt1185836</t>
  </si>
  <si>
    <t>Adam</t>
  </si>
  <si>
    <t>Max Mayer</t>
  </si>
  <si>
    <t>Hugh Dancy, Rose Byrne, Peter Gallagher, Amy Irving, Frankie Faison, Mark Linn-Baker, Haviland Morris, Adam LeFevre, Mike Hodge, Peter O'Hara, John Rothman, Terry Walters, Steffany Huckaby, Susan Porro, Maddie Corman</t>
  </si>
  <si>
    <t>Hugh Dancy</t>
  </si>
  <si>
    <t>Hugh Dancy, Rose Byrne</t>
  </si>
  <si>
    <t>Adam, a lonely man with Asperger's Syndrome, develops a relationship with his upstairs neighbor, Beth.</t>
  </si>
  <si>
    <t>Adam, a lonely man with Asperger's</t>
  </si>
  <si>
    <t>tt1186367</t>
  </si>
  <si>
    <t>Ninja Assassin</t>
  </si>
  <si>
    <t>Germany, USA, France</t>
  </si>
  <si>
    <t>Matthew Sand, J. Michael Straczynski</t>
  </si>
  <si>
    <t>Rain, Joon Lee, Jonathan Chan-Pensley, Ill-Young Kim, Yuki Iwamoto, Ben Miles, Naomie Harris, Sung Kang, Linh Dan Pham, Fang Yu, Adriana Altaras, Sh√¥ Kosugi, Kylie Liya Page, Sungwoong Yoon, Eleonore Weisgerber</t>
  </si>
  <si>
    <t>Rain</t>
  </si>
  <si>
    <t>Rain, Joon Lee, Jonathan Chan-Pensley</t>
  </si>
  <si>
    <t>A young ninja turns his back on the orphanage that raised him, leading to a confrontation with a fellow ninja from the clan.</t>
  </si>
  <si>
    <t>A young ninja turns his back on</t>
  </si>
  <si>
    <t>tt1186370</t>
  </si>
  <si>
    <t>Spread</t>
  </si>
  <si>
    <t>Jason Hall, Jason Hall</t>
  </si>
  <si>
    <t>Ashton Kutcher, Anne Heche, Margarita Levieva, Sebastian Stan, Rachel Blanchard, Eric Balfour, Ashley Johnson, Sonia Rockwell, Maria Conchita Alonso, Derek Carter, Sarah Buxton, Shane Brolly, Josh Richman, Jordan Black, Peter Marc Jacobson</t>
  </si>
  <si>
    <t>Ashton Kutcher, Anne Heche</t>
  </si>
  <si>
    <t>A sex comedy centered on a serial womanizer and his jilted lover.</t>
  </si>
  <si>
    <t>A sex comedy centered on a serial</t>
  </si>
  <si>
    <t>tt1186830</t>
  </si>
  <si>
    <t>Agora</t>
  </si>
  <si>
    <t>Spain, Malta, Bulgaria</t>
  </si>
  <si>
    <t>Rachel Weisz, Max Minghella, Oscar Isaac, Ashraf Barhom, Michael Lonsdale, Rupert Evans, Homayoun Ershadi, Sami Samir, Richard Durden, Omar Mostafa, Manuel Cauchi, Oshri Cohen, Charles Thake, Harry Borg, Yousef 'Joe' Sweid</t>
  </si>
  <si>
    <t>Rachel Weisz, Max Minghella</t>
  </si>
  <si>
    <t>A historical drama set in Roman Egypt, concerning a slave who turns to the rising tide of Christianity in the hope of pursuing freedom while falling in love with his mistress, the philosophy and mathematics professor Hypatia of Alexandria.</t>
  </si>
  <si>
    <t>A historical drama set in Roman</t>
  </si>
  <si>
    <t>tt1187043</t>
  </si>
  <si>
    <t>3 Idiots</t>
  </si>
  <si>
    <t>Rajkumar Hirani, Abhijat Joshi</t>
  </si>
  <si>
    <t>Aamir Khan, Madhavan, Sharman Joshi, Kareena Kapoor, Boman Irani, Omi Vaidya, Mona Singh, Olivier Lafont, Rahul Kumar, Parikshit Sahni, Farida Dadi, Amardeep Jha, Mukund Bhatt, Chaitali Bose, Javed Jaffrey</t>
  </si>
  <si>
    <t>Aamir Khan, Madhavan</t>
  </si>
  <si>
    <t>Two friends are searching for their long lost companion. They revisit their college days and recall the memories of their friend who inspired them to think differently, even as the rest of the world called them "idiots".</t>
  </si>
  <si>
    <t>Two friends are searching for</t>
  </si>
  <si>
    <t>INR 550000000</t>
  </si>
  <si>
    <t>tt1187064</t>
  </si>
  <si>
    <t>Triangle</t>
  </si>
  <si>
    <t>Melissa George, Joshua McIvor, Jack Taylor, Michael Dorman, Henry Nixon, Rachael Carpani, Emma Lung, Liam Hemsworth, Bryan Probets</t>
  </si>
  <si>
    <t>Melissa George</t>
  </si>
  <si>
    <t>Melissa George, Joshua McIvor</t>
  </si>
  <si>
    <t>A group of friends suffer a yachting accident and take refuge on a cruise drifting on the open sea, but quickly realize they were better off on the upturned yacht.</t>
  </si>
  <si>
    <t>A group of friends suffer a yachting</t>
  </si>
  <si>
    <t>tt1188113</t>
  </si>
  <si>
    <t>Peacock</t>
  </si>
  <si>
    <t>20/04/2010</t>
  </si>
  <si>
    <t>Michael Lander</t>
  </si>
  <si>
    <t>Michael Lander, Ryan O Roy</t>
  </si>
  <si>
    <t>Cillian Murphy, Ellen Page, Susan Sarandon, Josh Lucas, Bill Pullman, Graham Beckel, Keith Carradine, Eden Bodnar, Chris Carlson, Flynn Milligan, Virginia Newcomb, Jaimi Paige, Nathan Christopher, Richard Latch, Tate Hustedt</t>
  </si>
  <si>
    <t>Cillian Murphy, Ellen Page</t>
  </si>
  <si>
    <t>A train accident in rural Nebraska gradually unveils a mystery involving the town's bank clerk.</t>
  </si>
  <si>
    <t>A train accident in rural Nebraska</t>
  </si>
  <si>
    <t>tt1188729</t>
  </si>
  <si>
    <t>Pandorum</t>
  </si>
  <si>
    <t>Travis Milloy, Travis Milloy</t>
  </si>
  <si>
    <t>Dennis Quaid, Ben Foster, Cam Gigandet, Antje Traue, Cung Le, Eddie Rouse, Norman Reedus, Andr√© Hennicke, Friederike Kempter, Niels-Bruno Schmidt, Asia Luna Mohmand, Delphine Chuillot, Wotan Wilke M√∂hring, Julian Rappe, Domenico D'Ambrosio</t>
  </si>
  <si>
    <t>Dennis Quaid, Ben Foster</t>
  </si>
  <si>
    <t>Two crew members of a spaceship wake up from hypersleep to discover that all their colleagues are missing. Despite this, it appears that they are not alone.</t>
  </si>
  <si>
    <t>Two crew members of a spaceship</t>
  </si>
  <si>
    <t>tt1188982</t>
  </si>
  <si>
    <t>Jai Ho</t>
  </si>
  <si>
    <t>24/01/2014</t>
  </si>
  <si>
    <t>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</si>
  <si>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</si>
  <si>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</si>
  <si>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</si>
  <si>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Salman Khan, Daisy Shah</t>
  </si>
  <si>
    <t>An ex-army officer initiates a unique idea of propagating social responsibility among ordinary people and in doing so, crosses paths with a powerful political family.</t>
  </si>
  <si>
    <t>An ex-army officer initiates a</t>
  </si>
  <si>
    <t>INR 750000000</t>
  </si>
  <si>
    <t>tt1188996</t>
  </si>
  <si>
    <t>My Name Is Khan</t>
  </si>
  <si>
    <t>India, USA, United Arab Emirates</t>
  </si>
  <si>
    <t>Shah Rukh Khan, Kajol, Katie A. Keane, Kenton Duty, Benny Nieves, Christopher B. Duncan, Jimmy Sheirgill, Sonya Jehan, Parvin Dabas, Arjun Mathur, Sugandha Garg, Zarina Wahab, S.M. Zaheer, Arif Zakaria, Vinay Pathak</t>
  </si>
  <si>
    <t>Shah Rukh Khan, Kajol</t>
  </si>
  <si>
    <t>An Indian Muslim man with Asperger's syndrome takes a challenge to speak to the President of the United States seriously and embarks on a cross-country journey.</t>
  </si>
  <si>
    <t>An Indian Muslim man with Asperger's</t>
  </si>
  <si>
    <t>tt1189073</t>
  </si>
  <si>
    <t>La piel que habito</t>
  </si>
  <si>
    <t>23/09/2011</t>
  </si>
  <si>
    <t>Thierry Jonquet, Pedro Almod√≥var</t>
  </si>
  <si>
    <t>Antonio Banderas, Elena Anaya, Marisa Paredes, Jan Cornet, Roberto √Ålamo, Eduard Fern√°ndez, Jos√© Luis G√≥mez, Blanca Su√°rez, Susi S√°nchez, B√°rbara Lennie, Fernando Cayo, Chema Ruiz, Buika, Ana Mena, Teresa Manresa</t>
  </si>
  <si>
    <t>Antonio Banderas, Elena Anaya</t>
  </si>
  <si>
    <t>A brilliant plastic surgeon, haunted by past tragedies, creates a type of synthetic skin that withstands any kind of damage. His guinea pig: a mysterious and volatile woman who holds the key to his obsession.</t>
  </si>
  <si>
    <t>A brilliant plastic surgeon, haunted</t>
  </si>
  <si>
    <t>tt1189340</t>
  </si>
  <si>
    <t>The Lincoln Lawyer</t>
  </si>
  <si>
    <t>18/03/2011</t>
  </si>
  <si>
    <t>Brad Furman</t>
  </si>
  <si>
    <t>John Romano, Michael Connelly</t>
  </si>
  <si>
    <t>Matthew McConaughey, Marisa Tomei, Ryan Phillippe, William H. Macy, Josh Lucas, John Leguizamo, Michael Pe√±a, Bob Gunton, Frances Fisher, Bryan Cranston, Trace Adkins, Laurence Mason, Margarita Levieva, Pell James, Shea Whigham</t>
  </si>
  <si>
    <t>A lawyer defending a wealthy man begins to believe his client is guilty of more than just one crime.</t>
  </si>
  <si>
    <t>A lawyer defending a wealthy man</t>
  </si>
  <si>
    <t>tt1190080</t>
  </si>
  <si>
    <t>John Cusack, Amanda Peet, Chiwetel Ejiofor, Thandie Newton, Oliver Platt, Tom McCarthy, Woody Harrelson, Danny Glover, Liam James, Morgan Lily, Zlatko Buric, Beatrice Rosen, Alexandre Haussmann, Philippe Haussmann, Johann Urb</t>
  </si>
  <si>
    <t>John Cusack, Amanda Peet</t>
  </si>
  <si>
    <t>A frustrated writer struggles to keep his family alive when a series of global catastrophes threatens to annihilate mankind.</t>
  </si>
  <si>
    <t>A frustrated writer struggles</t>
  </si>
  <si>
    <t>tt1190536</t>
  </si>
  <si>
    <t>Black Dynamite</t>
  </si>
  <si>
    <t>Scott Sanders</t>
  </si>
  <si>
    <t>Michael Jai White, Byron Minns</t>
  </si>
  <si>
    <t>Phyllis Applegate, Obba Babatund√©, William Bassett, Troy Lindsey Brown, Fredella Calloway, Cheryl Carter, Juka Ceesay, Kevin Chapman, Tommy Davidson, Lucky Davis, Nicholas Earley, Richard Edson, Jason Jack Edwards, Jon Kent Ethridge, Mary Evans</t>
  </si>
  <si>
    <t>Phyllis Applegate</t>
  </si>
  <si>
    <t>Phyllis Applegate, Obba Babatund√©</t>
  </si>
  <si>
    <t>Black Dynamite is the greatest African-American action star of the 1970s. When his only brother is killed by The Man, it's up to him to find justice.</t>
  </si>
  <si>
    <t>Black Dynamite is the greatest</t>
  </si>
  <si>
    <t>tt1190539</t>
  </si>
  <si>
    <t>Chugyeogja</t>
  </si>
  <si>
    <t>14/02/2008</t>
  </si>
  <si>
    <t>Hong-jin Na</t>
  </si>
  <si>
    <t>Won-Chan Hong, Shinho Lee</t>
  </si>
  <si>
    <t>Yoon-seok Kim, Jung-woo Ha, Yeong-hie Seo, Yoo-Jeong Kim, In-gi Jeong, Hyo-ju Park, Bon-woong Ko, Duk-je Cho, Seong-kwang Ha, Deok-jae Jo, Jong-goo Lee, Sang-hee Lee, Yeon-ah Oh, Moo-yeong Yeo</t>
  </si>
  <si>
    <t>Yoon-seok Kim</t>
  </si>
  <si>
    <t>Yoon-seok Kim, Jung-woo Ha</t>
  </si>
  <si>
    <t>A disgraced ex-policeman who runs a small ring of prostitutes finds himself in a race against time when one of his women goes missing.</t>
  </si>
  <si>
    <t>A disgraced ex-policeman who runs</t>
  </si>
  <si>
    <t>tt1191111</t>
  </si>
  <si>
    <t>Enter the Void</t>
  </si>
  <si>
    <t>France, Germany, Italy, Canada, Japan</t>
  </si>
  <si>
    <t>Gaspar No√©, Lucile Hadzihalilovic</t>
  </si>
  <si>
    <t>Paz de la Huerta, Nathaniel Brown, Cyril Roy, Olly Alexander, Masato Tanno, Ed Spear, Emily Alyn Lind, Jesse Kuhn, Nobu Imai, Sakiko Fukuhara, Janice B√©liveau-Sicotte, Sara Stockbridge, Stuart Miller, Emi Takeuchi, Rumiko Kimishima</t>
  </si>
  <si>
    <t>Paz de la Huerta</t>
  </si>
  <si>
    <t>Paz de la Huerta, Nathaniel Brown</t>
  </si>
  <si>
    <t>An American drug dealer living in Tokyo is betrayed by his best friend and killed in a drug deal. His soul, observing the repercussions of his death, seeks resurrection.</t>
  </si>
  <si>
    <t>An American drug dealer living</t>
  </si>
  <si>
    <t>tt1192628</t>
  </si>
  <si>
    <t>Rango</t>
  </si>
  <si>
    <t>Johnny Depp, Isla Fisher, Abigail Breslin, Ned Beatty, Alfred Molina, Bill Nighy, Stephen Root, Harry Dean Stanton, Timothy Olyphant, Ray Winstone, Ian Abercrombie, Gil Birmingham, James Ward Byrkit, Claudia Black, Blake Clark</t>
  </si>
  <si>
    <t>Johnny Depp, Isla Fisher</t>
  </si>
  <si>
    <t>Rango is an ordinary chameleon who accidentally winds up in the town of Dirt, a lawless outpost in the Wild West in desperate need of a new sheriff.</t>
  </si>
  <si>
    <t>Rango is an ordinary chameleon</t>
  </si>
  <si>
    <t>tt1193138</t>
  </si>
  <si>
    <t>Up in the Air</t>
  </si>
  <si>
    <t>Walter Kirn, Jason Reitman</t>
  </si>
  <si>
    <t>George Clooney, Vera Farmiga, Anna Kendrick, Jason Bateman, Amy Morton, Melanie Lynskey, J.K. Simmons, Sam Elliott, Danny McBride, Zach Galifianakis, Chris Lowell, Steve Eastin, Marvin Young, Cut Chemist, Adrienne Lamping</t>
  </si>
  <si>
    <t>George Clooney, Vera Farmiga</t>
  </si>
  <si>
    <t>Ryan Bingham enjoys living out of a suitcase for his job, travelling around the country firing people, but finds that lifestyle threatened by the presence of a potential love interest, and a new hire.</t>
  </si>
  <si>
    <t>Ryan Bingham enjoys living out</t>
  </si>
  <si>
    <t>tt1193516</t>
  </si>
  <si>
    <t>Recep Ivedik</t>
  </si>
  <si>
    <t>Togan G√∂kbakar</t>
  </si>
  <si>
    <t>Serkan Altunigne, Mehmet Ali Bayhan</t>
  </si>
  <si>
    <t>Sahan G√∂kbakar, Fatma Toptas, Tulug √áizgen, Ismail Hakki √úr√ºn, Vural Buldu, Hakan Akin, Lemi Filozof, Murat Akdag, Zeynep Aydemir, Ferhat U√ßar, √ñnder K. A√ßikbas, Yakup Yavru, Mehmet Ali Bayhan, Furkan Turan, Huseyin Adiguzel</t>
  </si>
  <si>
    <t>Sahan G√∂kbakar</t>
  </si>
  <si>
    <t>Sahan G√∂kbakar, Fatma Toptas</t>
  </si>
  <si>
    <t>A man trying to impress his childhood lover, although it may sound romantic, it is not.</t>
  </si>
  <si>
    <t>A man trying to impress his childhood</t>
  </si>
  <si>
    <t>tt1193631</t>
  </si>
  <si>
    <t>Step Up 3D</t>
  </si>
  <si>
    <t>Amy Andelson, Emily Meyer</t>
  </si>
  <si>
    <t>Rick Malambri, Adam Sevani, Sharni Vinson, Alyson Stoner, Keith Stallworth, Kendra Andrews, Stephen Boss, Mart√≠n Lombard, Facundo Lombard, Oren Michaeli, Joe Slaughter, Daniel 'Cloud' Campos, Aja George, Straphanio 'Shonnie' Solomon, Terence Dickson</t>
  </si>
  <si>
    <t>Rick Malambri</t>
  </si>
  <si>
    <t>Rick Malambri, Adam Sevani</t>
  </si>
  <si>
    <t>A tight-knit group of New York City street dancers find themselves pitted against the world's best hip hop dancers in a high-stakes showdown.</t>
  </si>
  <si>
    <t>A tight-knit group of New York</t>
  </si>
  <si>
    <t>tt1194173</t>
  </si>
  <si>
    <t>The Bourne Legacy</t>
  </si>
  <si>
    <t>Tony Gilroy, Dan Gilroy</t>
  </si>
  <si>
    <t>Jeremy Renner, Scott Glenn, Stacy Keach, Edward Norton, Donna Murphy, Michael Chernus, Corey Stoll, Alice Gainer, Prue Lewarne, Howard Leader, James Joseph O'Neil, Rachel Weisz, Tony Guida, Sonnie Brown, Neil Brooks Cunningham</t>
  </si>
  <si>
    <t>Jeremy Renner, Scott Glenn</t>
  </si>
  <si>
    <t>An expansion of the universe from Robert Ludlum's novels, centered on a new hero whose stakes have been triggered by the events of the previous three films.</t>
  </si>
  <si>
    <t>An expansion of the universe from</t>
  </si>
  <si>
    <t>tt1194238</t>
  </si>
  <si>
    <t>Polytechnique</t>
  </si>
  <si>
    <t>Denis Villeneuve</t>
  </si>
  <si>
    <t>Jacques Davidts, Denis Villeneuve</t>
  </si>
  <si>
    <t>Maxim Gaudette, S√©bastien Huberdeau, Karine Vanasse, Martin Watier, Evelyne Brochu, Johanne-Marie Tremblay, Natalie Hamel-Roy, Pierre-Yves Cardinal, Pierre Leblanc, Francesca Barcenas, Eve Duranceau, Mathieu Ledoux, Adam Kosh, Larissa Corriveau, Manon Lapointe</t>
  </si>
  <si>
    <t>Maxim Gaudette</t>
  </si>
  <si>
    <t>Maxim Gaudette, S√©bastien Huberdeau</t>
  </si>
  <si>
    <t>A dramatization of the 1989 Montr√©al Massacre, during which several female engineering students were murdered by an unstable misogynist.</t>
  </si>
  <si>
    <t>A dramatization of the 1989 Montr√©al</t>
  </si>
  <si>
    <t>tt1194263</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</si>
  <si>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</si>
  <si>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</si>
  <si>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</si>
  <si>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</si>
  <si>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</si>
  <si>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Robert Duvall, Sissy Spacek</t>
  </si>
  <si>
    <t>A movie spun out of equal parts folk tale, fable and real-life legend about the mysterious, 1930s Tennessee hermit who famously threw his own rollicking funeral party... while he was still alive.</t>
  </si>
  <si>
    <t>A movie spun out of equal parts</t>
  </si>
  <si>
    <t>tt1194417</t>
  </si>
  <si>
    <t>Casino Jack</t>
  </si>
  <si>
    <t>28/12/2010</t>
  </si>
  <si>
    <t>Norman Snider</t>
  </si>
  <si>
    <t>Kevin Spacey, Ruth Marshall, Graham Greene, Hannah Endicott-Douglas, Barry Pepper, John Robinson, Jason Weinberg, Spencer Garrett, Yok Come Ho, Anna Hardwick, John David Whalen, Matt Gordon, Jeffrey R. Smith, Christian Campbell, Eric Schweig</t>
  </si>
  <si>
    <t>Kevin Spacey, Ruth Marshall</t>
  </si>
  <si>
    <t>A hot shot Washington DC lobbyist and his prot√©g√© go down hard as their schemes to peddle influence lead to corruption and murder.</t>
  </si>
  <si>
    <t>A hot shot Washington DC lobbyist</t>
  </si>
  <si>
    <t>tt1195478</t>
  </si>
  <si>
    <t>The Five-Year Engagement</t>
  </si>
  <si>
    <t>28/09/2012</t>
  </si>
  <si>
    <t>Jason Segel, Nicholas Stoller</t>
  </si>
  <si>
    <t>Jason Segel, Emily Blunt, Chris Pratt, Alison Brie, Lauren Weedman, Mimi Kennedy, David Paymer, Jacki Weaver, Jim Piddock, Adam Campbell, Eric Scott Cooper, Dakota Johnson, Jane Carr, Clement von Franckenstein, Michael Ensign</t>
  </si>
  <si>
    <t>Jason Segel, Emily Blunt</t>
  </si>
  <si>
    <t>One year after meeting, Tom proposes to his girlfriend, Violet, but unexpected events keep tripping them up as they look to walk down the aisle together.</t>
  </si>
  <si>
    <t>One year after meeting, Tom proposes</t>
  </si>
  <si>
    <t>tt1196141</t>
  </si>
  <si>
    <t>Diary of a Wimpy Kid</t>
  </si>
  <si>
    <t>27/07/2011</t>
  </si>
  <si>
    <t>Zachary Gordon, Robert Capron, Rachael Harris, Steve Zahn, Connor Fielding, Owen Fielding, Devon Bostick, Chlo√´ Grace Moretz, Karan Brar, Grayson Russell, Laine MacNeil, Alex Ferris, Andrew McNee, Belita Moreno, Rob LaBelle</t>
  </si>
  <si>
    <t>Zachary Gordon</t>
  </si>
  <si>
    <t>Zachary Gordon, Robert Capron</t>
  </si>
  <si>
    <t>The adventures of a 12 year old who is fresh out of elementary and transitions to middle school, where he has to learn the consequences and responsibility to survive the year.</t>
  </si>
  <si>
    <t>The adventures of a 12 year old</t>
  </si>
  <si>
    <t>tt1196204</t>
  </si>
  <si>
    <t>Cemetery Junction</t>
  </si>
  <si>
    <t>Ricky Gervais, Stephen Merchant</t>
  </si>
  <si>
    <t>Tom Hughes, Ricky Gervais, Christian Cooke, Ralph Fiennes, Matthew Goode, Jack Doolan, Steve Speirs, Jessica Jones, Madeleine Dunbar, Andrew Brooke, Burn Gorman, Anne Reid, Julia Davis, Albert Welling, Katy Murphy</t>
  </si>
  <si>
    <t>Tom Hughes</t>
  </si>
  <si>
    <t>Tom Hughes, Ricky Gervais</t>
  </si>
  <si>
    <t>A 1970s-set comedy centered on three young working class friends in a dreary suburb of Reading.</t>
  </si>
  <si>
    <t>A 1970s-set comedy centered on</t>
  </si>
  <si>
    <t>tt1196948</t>
  </si>
  <si>
    <t>The Necessary Death of Charlie Countryman</t>
  </si>
  <si>
    <t>13/09/2013</t>
  </si>
  <si>
    <t>Fredrik Bond</t>
  </si>
  <si>
    <t>Matt Drake</t>
  </si>
  <si>
    <t>Shia LaBeouf, Evan Rachel Wood, Mads Mikkelsen, Til Schweiger, Rupert Grint, James Buckley, Ion Caramitru, Vincent D'Onofrio, Melissa Leo, Andrei Finti, Aubrey Plaza, Lachlan Nieboer, Vanessa Kirby, Gabriel Spahiu, Bogdan Farkas</t>
  </si>
  <si>
    <t>Shia LaBeouf, Evan Rachel Wood</t>
  </si>
  <si>
    <t>While travelling abroad, a guy falls for a Romanian beauty whose unreachable heart has its origins in her violent, charismatic ex.</t>
  </si>
  <si>
    <t>While travelling abroad, a guy</t>
  </si>
  <si>
    <t>tt1196956</t>
  </si>
  <si>
    <t>One Chance</t>
  </si>
  <si>
    <t>25/10/2013</t>
  </si>
  <si>
    <t>James Corden, Alexandra Roach, Julie Walters, Colm Meaney, Mackenzie Crook, Valeria Bilello, Trystan Gravelle, Sion Tudor Owen, Jemima Rooper, Alex Macqueen, Miriam Lucia, Stanley Townsend, Maria Del Monte, Duccio Camerini, Luca Fiamenghi</t>
  </si>
  <si>
    <t>James Corden</t>
  </si>
  <si>
    <t>James Corden, Alexandra Roach</t>
  </si>
  <si>
    <t>tt1197624</t>
  </si>
  <si>
    <t>Law Abiding Citizen</t>
  </si>
  <si>
    <t>Jamie Foxx, Gerard Butler, Colm Meaney, Bruce McGill, Leslie Bibb, Michael Irby, Gregory Itzin, Regina Hall, Emerald-Angel Young, Christian Stolte, Annie Corley, Richard Portnow, Viola Davis, Michael Kelly, Josh Stewart</t>
  </si>
  <si>
    <t>Jamie Foxx, Gerard Butler</t>
  </si>
  <si>
    <t>A frustrated man decides to take justice into his own hands after a plea bargain sets one of his family's killers free.</t>
  </si>
  <si>
    <t>A frustrated man decides to take</t>
  </si>
  <si>
    <t>tt1197628</t>
  </si>
  <si>
    <t>Observe and Report</t>
  </si>
  <si>
    <t>Seth Rogen, Ray Liotta, Michael Pe√±a, Anna Faris, Dan Bakkedahl, Jesse Plemons, John Yuan, Matt Yuan, Celia Weston, Collette Wolfe, Randy Gambill, Alston Brown, Cody Midthunder, Debra-Jayne Brown, Aziz Ansari</t>
  </si>
  <si>
    <t>Seth Rogen, Ray Liotta</t>
  </si>
  <si>
    <t>Bi-polar mall security guard Ronnie Barnhardt is called into action to stop a flasher from turning shopper's paradise into his personal peep show. But when Barnhardt can't bring the culprit to justice, a surly police detective is recruited to close the case.</t>
  </si>
  <si>
    <t>Bi-polar mall security guard Ronnie</t>
  </si>
  <si>
    <t>tt1198101</t>
  </si>
  <si>
    <t>Kites</t>
  </si>
  <si>
    <t>Anurag Basu, Robin Bhatt</t>
  </si>
  <si>
    <t>Hrithik Roshan, Kabir Bedi, Anand Tiwari, Kangana Ranaut, Steven Michael Quezada, B√°rbara Mori, Luce Rains, Nicholas Brown, Yuri Suri, Clark Sanchez, Madhuri Bhatia, Ivan Brutsche, Dave Colon, Camme Tyla, Bob Brahmbhatt</t>
  </si>
  <si>
    <t>Hrithik Roshan, Kabir Bedi</t>
  </si>
  <si>
    <t>A wounded man searches for his sweetheart in the Mexican desert while on the run from the police, bounty hunters, and others.</t>
  </si>
  <si>
    <t>A wounded man searches for his</t>
  </si>
  <si>
    <t>tt1198138</t>
  </si>
  <si>
    <t>Obsessed</t>
  </si>
  <si>
    <t>Steve Shill</t>
  </si>
  <si>
    <t>David Loughery</t>
  </si>
  <si>
    <t>Idris Elba, Beyonc√©, Ali Larter, Jerry O'Connell, Bonnie Perlman, Christine Lahti, Nathan Myers, Nicolas Myers, Matthew Humphreys, Scout Taylor-Compton, Richard Ruccolo, Bryan Ross, Nelson Mashita, Bruce McGill, Ron Rogg√©</t>
  </si>
  <si>
    <t>Idris Elba</t>
  </si>
  <si>
    <t>Idris Elba, Beyonc√©</t>
  </si>
  <si>
    <t>A successful asset manager, who has just received a huge promotion, is blissfully happy in his career and in his marriage. But when a temp worker starts stalking him, all the things he's worked so hard for are placed in jeopardy.</t>
  </si>
  <si>
    <t>A successful asset manager, who</t>
  </si>
  <si>
    <t>tt1198156</t>
  </si>
  <si>
    <t>You're Not You</t>
  </si>
  <si>
    <t>27/08/2015</t>
  </si>
  <si>
    <t>Shana Feste, Jordan Roberts</t>
  </si>
  <si>
    <t>Hilary Swank, Emmy Rossum, Josh Duhamel, Stephanie Beatriz, Jason Ritter, Julian McMahon, Ali Larter, Andrea Savage, Gerald Downey, Mike Doyle, Loretta Devine, Ernie Hudson, Erin Chenoweth, Gareth Williams, Marcia Gay Harden</t>
  </si>
  <si>
    <t>Hilary Swank, Emmy Rossum</t>
  </si>
  <si>
    <t>A drama centered on a classical pianist who has been diagnosed with ALS and the brash college student who becomes her caregiver.</t>
  </si>
  <si>
    <t>A drama centered on a classical</t>
  </si>
  <si>
    <t>tt1201167</t>
  </si>
  <si>
    <t>Funny People</t>
  </si>
  <si>
    <t>Adam Sandler, Seth Rogen, Leslie Mann, Eric Bana, Jonah Hill, Jason Schwartzman, Aubrey Plaza, Maude Apatow, Iris Apatow, RZA, Aziz Ansari, Torsten Voges, Allan Wasserman, Rod Man, Wayne Federman</t>
  </si>
  <si>
    <t>Adam Sandler, Seth Rogen</t>
  </si>
  <si>
    <t>When seasoned comedian George Simmons learns of his terminal, inoperable health condition, his desire to form a genuine friendship causes him to take a relatively green performer under his wing as his opening act.</t>
  </si>
  <si>
    <t>When seasoned comedian George</t>
  </si>
  <si>
    <t>tt1201607</t>
  </si>
  <si>
    <t>Harry Potter and the Deathly Hallows: Part 2</t>
  </si>
  <si>
    <t>13/07/2011</t>
  </si>
  <si>
    <t>Ralph Fiennes, Michael Gambon, Alan Rickman, Daniel Radcliffe, Rupert Grint, Emma Watson, Evanna Lynch, Domhnall Gleeson, Cl√©mence Po√©sy, Warwick Davis, John Hurt, Helena Bonham Carter, Graham Duff, Anthony Allgood, Rusty Goffe</t>
  </si>
  <si>
    <t>Ralph Fiennes, Michael Gambon</t>
  </si>
  <si>
    <t>Harry, Ron, and Hermione search for Voldemort's remaining Horcruxes in their effort to destroy the Dark Lord as the final battle rages on at Hogwarts.</t>
  </si>
  <si>
    <t>Harry, Ron, and Hermione search</t>
  </si>
  <si>
    <t>tt1204340</t>
  </si>
  <si>
    <t>Tyrannosaur</t>
  </si>
  <si>
    <t>Peter Mullan, Archie Lal, Jag Sanghera, Mike Fearnley, Paul Conway, Lee Rufford, Olivia Colman, Samuel Bottomley, Sian Breckin, Paul Popplewell, Eddie Marsan, Robin Butler, Sally Carman, Ned Dennehy, Fiona Carnegie</t>
  </si>
  <si>
    <t>Peter Mullan, Archie Lal</t>
  </si>
  <si>
    <t>Joseph, a man plagued by violence and a rage that is driving him to self-destruction, earns a chance of redemption that appears in the form of Hannah, a Christian charity shop worker.</t>
  </si>
  <si>
    <t>Joseph, a man plagued by violence</t>
  </si>
  <si>
    <t>tt1204342</t>
  </si>
  <si>
    <t>The Muppets</t>
  </si>
  <si>
    <t>James Bobin</t>
  </si>
  <si>
    <t>Jason Segel, Amy Adams, Chris Cooper, Rashida Jones, Steve Whitmire, Eric Jacobson, Dave Goelz, Bill Barretta, David Rudman, Matt Vogel, Peter Linz, Alan Arkin, Bill Cobbs, Zach Galifianakis, Ken Jeong</t>
  </si>
  <si>
    <t>Jason Segel, Amy Adams</t>
  </si>
  <si>
    <t>A Muppet fanatic with some help from his 2 human compatriots must regroup the Muppet gang to stop an avaricious oil mogul from taking down one of their precious life-longing treasures.</t>
  </si>
  <si>
    <t>A Muppet fanatic with some help</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</si>
  <si>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</si>
  <si>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</si>
  <si>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</si>
  <si>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</si>
  <si>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Michael Douglas, Robert De Niro</t>
  </si>
  <si>
    <t>Four friends take a break from their day-to-day lives to throw a bachelor party in Las Vegas for their last remaining single pal.</t>
  </si>
  <si>
    <t>Four friends take a break from</t>
  </si>
  <si>
    <t>tt1204977</t>
  </si>
  <si>
    <t>Ouija</t>
  </si>
  <si>
    <t>Stiles White</t>
  </si>
  <si>
    <t>Olivia Cooke, Ana Coto, Daren Kagasoff, Bianca A. Santos, Douglas Smith, Shelley Hennig, Sierra Heuermann, Sunny May Allison, Lin Shaye, Claudia Katz Minnick, Vivis Colombetti, Robyn Lively, Matthew Settle, Afra Sophia Tully, Claire Beale</t>
  </si>
  <si>
    <t>Olivia Cooke</t>
  </si>
  <si>
    <t>Olivia Cooke, Ana Coto</t>
  </si>
  <si>
    <t>A group of friends must confront their most terrifying fears when they awaken the dark powers of an ancient spirit board.</t>
  </si>
  <si>
    <t>A group of friends must confront</t>
  </si>
  <si>
    <t>tt1205489</t>
  </si>
  <si>
    <t>Gran Torino</t>
  </si>
  <si>
    <t>Hmong</t>
  </si>
  <si>
    <t>Nick Schenk, Dave Johannson</t>
  </si>
  <si>
    <t>Clint Eastwood, Christopher Carley, Bee Vang, Ahney Her, Brian Haley, Geraldine Hughes, Dreama Walker, Brian Howe, John Carroll Lynch, William Hill, Brooke Chia Thao, Chee Thao, Choua Kue, Scott Eastwood, Xia Soua Chang</t>
  </si>
  <si>
    <t>Clint Eastwood, Christopher Carley</t>
  </si>
  <si>
    <t>Disgruntled Korean War veteran Walt Kowalski sets out to reform his neighbor, Thao Lor, a Hmong teenager who tried to steal Kowalski's prized possession: a 1972 Gran Torino.</t>
  </si>
  <si>
    <t>Disgruntled Korean War veteran</t>
  </si>
  <si>
    <t>tt1205535</t>
  </si>
  <si>
    <t>The Rebound</t>
  </si>
  <si>
    <t>16/09/2009</t>
  </si>
  <si>
    <t>Bart Freundlich</t>
  </si>
  <si>
    <t>Catherine Zeta-Jones, Justin Bartha, Andrew Cherry, Kelly Gould, Lynn Whitfield, Kate Jennings Grant, Rob Kerkovich, Sam Robards, John Schneider, Joanna Gleason, Art Garfunkel, Stephanie Szostak, Marcel Simoneau, Eliza Callahan, Rehan Yadav</t>
  </si>
  <si>
    <t>In New York City, a single mom captivates her new neighbor, a much younger man.</t>
  </si>
  <si>
    <t>In New York City, a single mom</t>
  </si>
  <si>
    <t>tt1205537</t>
  </si>
  <si>
    <t>Jack Ryan: Shadow Recruit</t>
  </si>
  <si>
    <t>16/01/2014</t>
  </si>
  <si>
    <t>Adam Cozad, David Koepp</t>
  </si>
  <si>
    <t>Chris Pine, Keira Knightley, Kevin Costner, Kenneth Branagh, Lenn Kudrjawizki, Alec Utgoff, Peter Andersson, Elena Velikanova, Nonso Anozie, Seth Ayott, Colm Feore, Gemma Chan, Aleksandar Aleksiev, Andrew Byron, Derek Lea</t>
  </si>
  <si>
    <t>Chris Pine, Keira Knightley</t>
  </si>
  <si>
    <t>Jack Ryan, as a young covert C.I.A. analyst, uncovers a Russian plot to crash the U.S. economy with a terrorist attack.</t>
  </si>
  <si>
    <t>Jack Ryan, as a young covert C.I.A.</t>
  </si>
  <si>
    <t>tt1205558</t>
  </si>
  <si>
    <t>Hick</t>
  </si>
  <si>
    <t>Andrea Portes, Andrea Portes</t>
  </si>
  <si>
    <t>Chlo√´ Grace Moretz, Christopher Coakley, Kelsey Walston, Anson Mount, Juliette Lewis, Tim Parati, Robert Baker, Bob Stephenson, Eddie Redmayne, Blake Lively, Leon Lamar, Jonathan Cornick, Brian Avery Galligan, Shaun Sipos, Dartanian Sloan</t>
  </si>
  <si>
    <t>Chlo√´ Grace Moretz, Christopher Coakley</t>
  </si>
  <si>
    <t>A Nebraska teen gets more than she bargained for when she sets out for the bright lights of Las Vegas.</t>
  </si>
  <si>
    <t>A Nebraska teen gets more than</t>
  </si>
  <si>
    <t>tt1206543</t>
  </si>
  <si>
    <t>Out of the Furnace</t>
  </si>
  <si>
    <t>27/08/2014</t>
  </si>
  <si>
    <t>Scott Cooper</t>
  </si>
  <si>
    <t>Brad Ingelsby, Scott Cooper</t>
  </si>
  <si>
    <t>Woody Harrelson, Dendrie Taylor, Carl Ciarfalio, Nancy Mosser, Christian Bale, Casey Affleck, Zoe Saldana, Sam Shepard, Bingo O'Malley, Tom Bower, Willem Dafoe, Bobby Wolfe, Charles David Richards, Forest Whitaker, John W. Kleer</t>
  </si>
  <si>
    <t>Woody Harrelson, Dendrie Taylor</t>
  </si>
  <si>
    <t>When Rodney Baze mysteriously disappears and law enforcement doesn't follow through fast enough, his older brother, Russell, takes matters into his own hands to find justice.</t>
  </si>
  <si>
    <t>When Rodney Baze mysteriously</t>
  </si>
  <si>
    <t>tt1206885</t>
  </si>
  <si>
    <t>Rambo: Last Blood</t>
  </si>
  <si>
    <t>26/09/2019</t>
  </si>
  <si>
    <t>USA, Hong Kong, France, Bulgaria, Spain, Sweden</t>
  </si>
  <si>
    <t>Adrian Grunberg</t>
  </si>
  <si>
    <t>Matthew Cirulnick, Sylvester Stallone</t>
  </si>
  <si>
    <t>Sylvester Stallone, Paz Vega, Sergio Peris-Mencheta, Adriana Barraza, Yvette Monreal, Genie Kim, Joaqu√≠n Cosio, Pascacio L√≥pez, √ìscar Jaenada, Alexander Dimitrov, Aaron Cohen, Nick Wittman, Jessica Madsen, Louis Mandylor, Owen Davis</t>
  </si>
  <si>
    <t>Sylvester Stallone, Paz Vega</t>
  </si>
  <si>
    <t>Rambo must confront his past and unearth his ruthless combat skills to exact revenge in a final mission.</t>
  </si>
  <si>
    <t>Rambo must confront his past and</t>
  </si>
  <si>
    <t>tt1210042</t>
  </si>
  <si>
    <t>Brooklyn's Finest</t>
  </si>
  <si>
    <t>Michael C. Martin</t>
  </si>
  <si>
    <t>Richard Gere, Don Cheadle, Ethan Hawke, Wesley Snipes, Will Patton, Lili Taylor, Michael Kenneth Williams, Br√≠an F. O'Byrne, Shannon Kane, Ellen Barkin, Vincent D'Onofrio, Wass Stevens, Armando Riesco, Wade Allain-Marcus, Logan Marshall-Green</t>
  </si>
  <si>
    <t>Richard Gere, Don Cheadle</t>
  </si>
  <si>
    <t>Three unconnected Brooklyn cops wind up at the same deadly location after enduring vastly different career paths.</t>
  </si>
  <si>
    <t>Three unconnected Brooklyn cops</t>
  </si>
  <si>
    <t>tt1210166</t>
  </si>
  <si>
    <t>Moneyball</t>
  </si>
  <si>
    <t>Steven Zaillian, Aaron Sorkin</t>
  </si>
  <si>
    <t>Brad Pitt, Jonah Hill, Philip Seymour Hoffman, Robin Wright, Chris Pratt, Stephen Bishop, Reed Diamond, Brent Jennings, Ken Medlock, Tammy Blanchard, Jack McGee, Vyto Ruginis, Nick Searcy, Glenn Morshower, Casey Bond</t>
  </si>
  <si>
    <t>Brad Pitt, Jonah Hill</t>
  </si>
  <si>
    <t>Oakland A's general manager Billy Beane's successful attempt to assemble a baseball team on a lean budget by employing computer-generated analysis to acquire new players.</t>
  </si>
  <si>
    <t>Oakland A's general manager Billy</t>
  </si>
  <si>
    <t>tt1210819</t>
  </si>
  <si>
    <t>The Lone Ranger</t>
  </si>
  <si>
    <t>Justin Haythe, Ted Elliott</t>
  </si>
  <si>
    <t>Johnny Depp, Armie Hammer, William Fichtner, Tom Wilkinson, Ruth Wilson, Helena Bonham Carter, James Badge Dale, Bryant Prince, Barry Pepper, Mason Cook, JD Cullum, Saginaw Grant, Harry Treadaway, James Frain, Joaqu√≠n Cosio</t>
  </si>
  <si>
    <t>Johnny Depp, Armie Hammer</t>
  </si>
  <si>
    <t>Native American warrior Tonto recounts the untold tales that transformed John Reid, a man of the law, into a legend of justice.</t>
  </si>
  <si>
    <t>Native American warrior Tonto</t>
  </si>
  <si>
    <t>tt1211837</t>
  </si>
  <si>
    <t>Doctor Strange</t>
  </si>
  <si>
    <t>26/10/2016</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</si>
  <si>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</si>
  <si>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</si>
  <si>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Benedict Cumberbatch</t>
  </si>
  <si>
    <t>While on a journey of physical and spiritual healing, a brilliant neurosurgeon is drawn into the world of the mystic arts.</t>
  </si>
  <si>
    <t>While on a journey of physical</t>
  </si>
  <si>
    <t>tt1211956</t>
  </si>
  <si>
    <t>Escape Plan</t>
  </si>
  <si>
    <t>17/10/2013</t>
  </si>
  <si>
    <t>Miles Chapman, Jason Keller</t>
  </si>
  <si>
    <t>Sylvester Stallone, Arnold Schwarzenegger, Jim Caviezel, Faran Tahir, Amy Ryan, Sam Neill, Vincent D'Onofrio, Vinnie Jones, Matt Gerald, 50 Cent, Caitriona Balfe, David Joseph Martinez, Alec Rayme, Christian Stokes, Graham Beckel</t>
  </si>
  <si>
    <t>Sylvester Stallone, Arnold Schwarzenegger</t>
  </si>
  <si>
    <t>When a structural-security authority finds himself set up and incarcerated in the world's most secret and secure prison, he has to use his skills to escape with help from the inside.</t>
  </si>
  <si>
    <t>When a structural-security authority</t>
  </si>
  <si>
    <t>tt1212419</t>
  </si>
  <si>
    <t>Hereafter</t>
  </si>
  <si>
    <t>C√©cile de France, Thierry Neuvic, Cyndi Mayo, Lisa Griffiths, Jessica Griffiths, Ferguson Reid, Derek Sakakura, Jay Mohr, Richard Kind, Matt Damon, Charlie Creed-Miles, Frankie McLaren, George McLaren, Lyndsey Marshal, Rebekah Staton</t>
  </si>
  <si>
    <t>C√©cile de France, Thierry Neuvic</t>
  </si>
  <si>
    <t>A drama centered on three people - a blue-collar American, a French journalist and a London school boy - who are touched by death in different ways.</t>
  </si>
  <si>
    <t>A drama centered on three people</t>
  </si>
  <si>
    <t>tt1212428</t>
  </si>
  <si>
    <t>The Lost City of Z</t>
  </si>
  <si>
    <t>22/06/2017</t>
  </si>
  <si>
    <t>Tupi</t>
  </si>
  <si>
    <t>James Gray, David Grann</t>
  </si>
  <si>
    <t>Charlie Hunnam, Robert Pattinson, Sienna Miller, Tom Holland, Edward Ashley, Angus Macfadyen, Ian McDiarmid, Clive Francis, Pedro Coello, Matthew Sunderland, Johann Myers, Aleksandar Jovanovic, Elena Solovey, Bobby Smalldridge, Tom Mulheron</t>
  </si>
  <si>
    <t>Charlie Hunnam</t>
  </si>
  <si>
    <t>Charlie Hunnam, Robert Pattinson</t>
  </si>
  <si>
    <t>A true-life drama, centering on British explorer Major Percival Fawcett, who disappeared whilst searching for a mysterious city in the Amazon in the 1920s.</t>
  </si>
  <si>
    <t>A true-life drama, centering on</t>
  </si>
  <si>
    <t>tt1212436</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</si>
  <si>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</si>
  <si>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</si>
  <si>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</si>
  <si>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</si>
  <si>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Jennifer Lopez, Alex O'Loughlin</t>
  </si>
  <si>
    <t>A woman conceives twins through artificial insemination, then meets the man of her dreams on the very same day.</t>
  </si>
  <si>
    <t>A woman conceives twins through</t>
  </si>
  <si>
    <t>tt1212450</t>
  </si>
  <si>
    <t>Lawless</t>
  </si>
  <si>
    <t>29/11/2012</t>
  </si>
  <si>
    <t>Nick Cave, Matt Bondurant</t>
  </si>
  <si>
    <t>Shia LaBeouf, Tom Hardy, Jason Clarke, Guy Pearce, Jessica Chastain, Mia Wasikowska, Dane DeHaan, Chris McGarry, Tim Tolin, Gary Oldman, Lew Temple, Marcus Hester, Bill Camp, Alex Van, Noah Taylor</t>
  </si>
  <si>
    <t>Shia LaBeouf, Tom Hardy</t>
  </si>
  <si>
    <t>Set in Depression-era Franklin County, Virginia, a trio of bootlegging brothers are threatened by a new special deputy and other authorities angling for a cut of their profits.</t>
  </si>
  <si>
    <t>Set in Depression-era Franklin</t>
  </si>
  <si>
    <t>tt1212974</t>
  </si>
  <si>
    <t>Bitch Slap</t>
  </si>
  <si>
    <t>Rick Jacobson</t>
  </si>
  <si>
    <t>Rick Jacobson, Eric Gruendemann</t>
  </si>
  <si>
    <t>Julia Voth, Erin Cummings, America Olivo, Michael Hurst, Ron Melendez, William Gregory Lee, Minae Noji, Kevin Sorbo, Lucy Lawless, Ren√©e O'Connor, Dennis Keiffer, Scott Hanley, Mark Lutz, Debbie Lee Carrington, Zo√´ Bell</t>
  </si>
  <si>
    <t>Julia Voth</t>
  </si>
  <si>
    <t>Julia Voth, Erin Cummings</t>
  </si>
  <si>
    <t>Three bad girls travel to a remote desert hideaway to steal $200 million in diamonds from a ruthless underworld kingpin.</t>
  </si>
  <si>
    <t>Three bad girls travel to a remote</t>
  </si>
  <si>
    <t>tt1213012</t>
  </si>
  <si>
    <t>Alpha and Omega</t>
  </si>
  <si>
    <t>USA, India, Canada</t>
  </si>
  <si>
    <t>Anthony Bell, Ben Gluck</t>
  </si>
  <si>
    <t>Steve Moore, Chris Denk</t>
  </si>
  <si>
    <t>Justin Long, Hayden Panettiere, Dennis Hopper, Danny Glover, Larry Miller, Eric Price, Vicki Lewis, Christina Ricci, Chris Carmack, Brian Donovan, Kevin Sussman, Maya Kay, Christine Lakin, Marilyn Tokuda, Eric Lopez</t>
  </si>
  <si>
    <t>Justin Long, Hayden Panettiere</t>
  </si>
  <si>
    <t>Two young wolves at opposite ends of their pack's social order are thrown together into a foreign land and need each other to return home, but love complicates everything.</t>
  </si>
  <si>
    <t>Two young wolves at opposite ends</t>
  </si>
  <si>
    <t>tt1213641</t>
  </si>
  <si>
    <t>First Man</t>
  </si>
  <si>
    <t>31/10/2018</t>
  </si>
  <si>
    <t>Damien Chazelle</t>
  </si>
  <si>
    <t>Josh Singer, James R. Hansen</t>
  </si>
  <si>
    <t>Ryan Gosling, Claire Foy, Jason Clarke, Kyle Chandler, Corey Stoll, Patrick Fugit, Christopher Abbott, Ciar√°n Hinds, Olivia Hamilton, Pablo Schreiber, Shea Whigham, Lukas Haas, Ethan Embry, Brian d'Arcy James, Cory Michael Smith</t>
  </si>
  <si>
    <t>Ryan Gosling, Claire Foy</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</si>
  <si>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</si>
  <si>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</si>
  <si>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</si>
  <si>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Matt Lanter, Vanessa Lachey</t>
  </si>
  <si>
    <t>Over the course of one evening, an unsuspecting group of twenty-somethings find themselves bombarded by a series of natural disasters and catastrophic events.</t>
  </si>
  <si>
    <t>Over the course of one evening,</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</si>
  <si>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</si>
  <si>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</si>
  <si>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</si>
  <si>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</si>
  <si>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Colin Farrell, Keira Knightley</t>
  </si>
  <si>
    <t>An ex-con with a reputation tries to go straight by working as a handy man for a reclusive actress but this is unfortunately not the wish of London's underground crime lord.</t>
  </si>
  <si>
    <t>An ex-con with a reputation tries</t>
  </si>
  <si>
    <t>tt1213663</t>
  </si>
  <si>
    <t>The World's End</t>
  </si>
  <si>
    <t>26/09/2013</t>
  </si>
  <si>
    <t>UK, USA, Japan</t>
  </si>
  <si>
    <t>Thomas Law, Zachary Bailess, Jasper Levine, James Tarpey, Luke Bromley, Sophie Evans, Samantha White, Rose Reynolds, Richard Hadfield, Flora Slorach, Francesca Reidie, Charlotte Reidie, Pierce Brosnan, David Bradley, Michael Smiley</t>
  </si>
  <si>
    <t>Thomas Law</t>
  </si>
  <si>
    <t>Thomas Law, Zachary Bailess</t>
  </si>
  <si>
    <t>Five friends who reunite in an attempt to top their epic pub crawl from twenty years earlier unwittingly become humanity's only hope for survival.</t>
  </si>
  <si>
    <t>Five friends who reunite in an</t>
  </si>
  <si>
    <t>tt1214962</t>
  </si>
  <si>
    <t>Seeking Justice</t>
  </si>
  <si>
    <t>Todd Hickey, Robert Tannen</t>
  </si>
  <si>
    <t>Nicolas Cage, January Jones, Guy Pearce, Harold Perrineau, Jennifer Carpenter, Irone Singleton, Wayne P√©re, Xander Berkeley, Marcus Lyle Brown, Dikran Tulaine, Joe Chrest, Demetrius Bridges, Jason Davis, Brett Gentile, Renwick D. Scott II</t>
  </si>
  <si>
    <t>Nicolas Cage, January Jones</t>
  </si>
  <si>
    <t>After his wife is assaulted, a husband enlists the services of a vigilante group to help him settle the score. Then he discovers they want a 'favor' from him in return.</t>
  </si>
  <si>
    <t>After his wife is assaulted, a</t>
  </si>
  <si>
    <t>tt1216475</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</si>
  <si>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</si>
  <si>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</si>
  <si>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</si>
  <si>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</si>
  <si>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Star race car Lightning McQueen</t>
  </si>
  <si>
    <t>tt1216487</t>
  </si>
  <si>
    <t>Flickan som lekte med elden</t>
  </si>
  <si>
    <t>Sweden, Denmark, Germany</t>
  </si>
  <si>
    <t>Daniel Alfredson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</si>
  <si>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</si>
  <si>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</si>
  <si>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</si>
  <si>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As computer hacker Lisbeth and</t>
  </si>
  <si>
    <t>tt1216491</t>
  </si>
  <si>
    <t>Kill the Messenger</t>
  </si>
  <si>
    <t>18/06/2015</t>
  </si>
  <si>
    <t>Michael Cuesta</t>
  </si>
  <si>
    <t>Peter Landesman, Gary Webb</t>
  </si>
  <si>
    <t>Jeremy Renner, Robert Patrick, Jena Sims, Robert Pralgo, Hajji Golightly, Ted Huckabee, Mary Elizabeth Winstead, Lucas Hedges, Rosemarie DeWitt, Matt Lintz, Parker Douglas, Kai Schmoll, Joshua Close, Paz Vega, Aaron Farb</t>
  </si>
  <si>
    <t>Jeremy Renner, Robert Patrick</t>
  </si>
  <si>
    <t>Journalist Gary Webb, California 1996, started investigating CIA's role in the 1980s in getting crack cocaine to the black part of LA to get money and weapons to the Contras/freedom fighters in Nicaragua.</t>
  </si>
  <si>
    <t>Journalist Gary Webb, California</t>
  </si>
  <si>
    <t>tt1216492</t>
  </si>
  <si>
    <t>Leap Year</t>
  </si>
  <si>
    <t>Amy Adams, Matthew Goode, Adam Scott, John Lithgow, Noel O'Donovan, Tony Rohr, Pat Laffan, Alan Devlin, Ian McElhinney, Dominique McElligott, Mark O'Regan, Maggie McCarthy, Peter O'Meara, Macdara √ì F√°tharta, Kaitlin Olson</t>
  </si>
  <si>
    <t>Amy Adams, Matthew Goode</t>
  </si>
  <si>
    <t>Anna Brady plans to travel to Dublin, Ireland to propose marriage to her boyfriend Jeremy on Leap Day, because, according to Irish tradition, a man who receives a marriage proposal on a leap day must accept it.</t>
  </si>
  <si>
    <t>Anna Brady plans to travel to</t>
  </si>
  <si>
    <t>tt1216496</t>
  </si>
  <si>
    <t>Madeo</t>
  </si>
  <si>
    <t>28/05/2009</t>
  </si>
  <si>
    <t>Bong Joon Ho, Eun-kyo Park</t>
  </si>
  <si>
    <t>Hye-ja Kim, Won Bin, Goo Jin, Je-mun Yun, Mi-seon Jeon, Sae-byeok Song, Byoung-Soon Kim, Woo-hee Chun, Gin-goo Kim, Moo-yeong Yeo, Young-Suck Lee, Hee-ra Mun, Mi-do Lee, Young-ki Jung, Gyu-pil Go</t>
  </si>
  <si>
    <t>Hye-ja Kim</t>
  </si>
  <si>
    <t>Hye-ja Kim, Won Bin</t>
  </si>
  <si>
    <t>A mother desperately searches for the killer who framed her son for a girl's horrific murder.</t>
  </si>
  <si>
    <t>A mother desperately searches</t>
  </si>
  <si>
    <t>tt1216520</t>
  </si>
  <si>
    <t>Womb</t>
  </si>
  <si>
    <t>31/08/2012</t>
  </si>
  <si>
    <t>Germany, Hungary, France</t>
  </si>
  <si>
    <t>Benedek Fliegauf</t>
  </si>
  <si>
    <t>Eva Green, Matt Smith, Lesley Manville, Peter Wight, Istv√°n L√©n√°rt, Hannah Murray, Ruby O. Fee, Tristan Christopher, Jesse Hoffmann, Natalia Tena, Ella Smith, Wunmi Mosaku, Alexander Goeller, Adrian Wahlen, Gina Stiebitz</t>
  </si>
  <si>
    <t>Eva Green, Matt Smith</t>
  </si>
  <si>
    <t>A woman's consuming love forces her to bear the clone of her dead beloved. From his infancy to manhood, she faces the unavoidable complexities of her controversial decision.</t>
  </si>
  <si>
    <t>A woman's consuming love forces</t>
  </si>
  <si>
    <t>EUR 3660000</t>
  </si>
  <si>
    <t>tt1217209</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</si>
  <si>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</si>
  <si>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</si>
  <si>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</si>
  <si>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</si>
  <si>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Kelly Macdonald</t>
  </si>
  <si>
    <t>Kelly Macdonald, Billy Connolly</t>
  </si>
  <si>
    <t>Determined to make her own path in life, Princess Merida (Kelly Macdonald) defies a custom that brings chaos to her kingdom. Granted one wish, Merida must rely on her bravery and her archery skills to undo a beastly curse.</t>
  </si>
  <si>
    <t>Determined to make her own path</t>
  </si>
  <si>
    <t>tt1217213</t>
  </si>
  <si>
    <t>Secret of the Wings</t>
  </si>
  <si>
    <t>21/11/2012</t>
  </si>
  <si>
    <t>USA, India, UK</t>
  </si>
  <si>
    <t>Roberts Gannaway, Peggy Holmes</t>
  </si>
  <si>
    <t>Mae Whitman, Lucy Hale, Timothy Dalton, Jeff Bennett, Lucy Liu, Raven-Symon√©, Megan Hilty, Pamela Adlon, Angela Bartys, Matt Lanter, Debby Ryan, Grey Griffin, Rob Paulsen, Jane Horrocks, Jodi Benson</t>
  </si>
  <si>
    <t>Mae Whitman</t>
  </si>
  <si>
    <t>Mae Whitman, Lucy Hale</t>
  </si>
  <si>
    <t>Tinkerbell wanders into the forbidden Winter woods and meets Periwinkle. Together they learn the secret of their wings and try to unite the warm fairies and the winter fairies to help Pixie Hollow.</t>
  </si>
  <si>
    <t>Tinkerbell wanders into the forbidden</t>
  </si>
  <si>
    <t>tt1217613</t>
  </si>
  <si>
    <t>Battle Los Angeles</t>
  </si>
  <si>
    <t>22/04/2011</t>
  </si>
  <si>
    <t>Christopher Bertolini</t>
  </si>
  <si>
    <t>Aaron Eckhart, Ramon Rodriguez, Will Rothhaar, Cory Hardrict, Jim Parrack, Gino Anthony Pesi, Ne-Yo, James Hiroyuki Liao, Bridget Moynahan, Noel Fisher, Adetokumboh M'Cormack, Bryce Cass, Michael Pe√±a, Michelle Rodriguez, Neil Brown Jr.</t>
  </si>
  <si>
    <t>Aaron Eckhart, Ramon Rodriguez</t>
  </si>
  <si>
    <t>A squad of U.S. Marines becomes the last line of defense against a global invasion.</t>
  </si>
  <si>
    <t>A squad of U.S. Marines becomes</t>
  </si>
  <si>
    <t>tt1219289</t>
  </si>
  <si>
    <t>Limitless</t>
  </si>
  <si>
    <t>Leslie Dixon, Alan Glynn</t>
  </si>
  <si>
    <t>Bradley Cooper, Robert De Niro, Abbie Cornish, Andrew Howard, Anna Friel, Johnny Whitworth, Tomas Arana, Robert John Burke, Darren Goldstein, Ned Eisenberg, T.V. Carpio, Richard Bekins, Patricia Kalember, Cindy Katz, Brian Anthony Wilson</t>
  </si>
  <si>
    <t>Bradley Cooper, Robert De Niro</t>
  </si>
  <si>
    <t>With the help of a mysterious pill that enables the user to access 100% of his brain abilities, a struggling writer becomes a financial wizard, but it also puts him in a new world with lots of dangers.</t>
  </si>
  <si>
    <t>With the help of a mysterious</t>
  </si>
  <si>
    <t>tt1219342</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</si>
  <si>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</si>
  <si>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</si>
  <si>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</si>
  <si>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Emily Barclay</t>
  </si>
  <si>
    <t>Emily Barclay, Abbie Cornish</t>
  </si>
  <si>
    <t>When a young owl is abducted by an evil Owl army, he must escape with new-found friends and seek the legendary Guardians to stop the menace.</t>
  </si>
  <si>
    <t>When a young owl is abducted by</t>
  </si>
  <si>
    <t>tt1219827</t>
  </si>
  <si>
    <t>Ghost in the Shell</t>
  </si>
  <si>
    <t>30/03/2017</t>
  </si>
  <si>
    <t>USA, India, Hong Kong, China, Canada</t>
  </si>
  <si>
    <t>Rupert Sanders</t>
  </si>
  <si>
    <t>Shirow Masamune, Jamie Moss</t>
  </si>
  <si>
    <t>Scarlett Johansson, Pilou Asb√¶k, Takeshi Kitano, Juliette Binoche, Michael Pitt, Chin Han, Danusia Samal, Lasarus Ratuere, Yutaka Izumihara, Tawanda Manyimo, Peter Ferdinando, Anamaria Marinca, Daniel Henshall, Mana Hira Davis, Erroll Anderson</t>
  </si>
  <si>
    <t>Scarlett Johansson, Pilou Asb√¶k</t>
  </si>
  <si>
    <t>In the near future, Major Mira Killian is the first of her kind: A human saved from a terrible crash, who is cyber-enhanced to be a perfect soldier devoted to stopping the world's most dangerous criminals.</t>
  </si>
  <si>
    <t>In the near future, Major Mira</t>
  </si>
  <si>
    <t>tt1220198</t>
  </si>
  <si>
    <t>The Fourth Kind</t>
  </si>
  <si>
    <t>Olatunde Osunsanmi</t>
  </si>
  <si>
    <t>Olatunde Osunsanmi, Olatunde Osunsanmi</t>
  </si>
  <si>
    <t>Milla Jovovich, Will Patton, Hakeem Kae-Kazim, Corey Johnson, Enzo Cilenti, Elias Koteas, Eric Loren, Mia McKenna-Bruce, Rapha√´l Coleman, Daphne Alexander, Alisha Seaton, Tyne Rafaeli, Paul Stefanov, Kiera McMaster, Sara Houghton</t>
  </si>
  <si>
    <t>Milla Jovovich, Will Patton</t>
  </si>
  <si>
    <t>A thriller involving an ongoing unsolved mystery in Alaska, where one town has seen an extraordinary number of unexplained disappearances during the past 40 years and there are accusations of a federal cover up.</t>
  </si>
  <si>
    <t>A thriller involving an ongoing</t>
  </si>
  <si>
    <t>tt1220634</t>
  </si>
  <si>
    <t>Resident Evil: Afterlife</t>
  </si>
  <si>
    <t>Germany, France, Canada, UK, China, USA</t>
  </si>
  <si>
    <t>Milla Jovovich, Ali Larter, Kim Coates, Shawn Roberts, Sergio Peris-Mencheta, Spencer Locke, Boris Kodjoe, Wentworth Miller, Sienna Guillory, Kacey Clarke, Norman Yeung, Fulvio Cecere, Raymond Olubawale, Christopher Kano, Tatsuya Goke</t>
  </si>
  <si>
    <t>Milla Jovovich, Ali Larter</t>
  </si>
  <si>
    <t>While still out to destroy the evil Umbrella Corporation, Alice joins a group of survivors living in a prison surrounded by the infected who also want to relocate to the mysterious but supposedly unharmed safe haven known only as Arcadia.</t>
  </si>
  <si>
    <t>While still out to destroy the</t>
  </si>
  <si>
    <t>tt1220719</t>
  </si>
  <si>
    <t>Yip Man</t>
  </si>
  <si>
    <t>Edmond Wong, Tai-lee Chan</t>
  </si>
  <si>
    <t>Donnie Yen, Simon Yam, Lynn Xiong, Hiroyuki Ikeuchi, Ka Tung Lam, Siu-Wong Fan, Xing Yu, You-Nam Wong, Yu-Hang To, Calvin Ka-Sing Cheng, Zhi-Hui Chen, Tenma Shibuya, Li Chak, Deqiang Shi, Zhong Zhou</t>
  </si>
  <si>
    <t>During the Japanese invasion of China, a wealthy martial artist is forced to leave his home when his city is occupied. With little means of providing for themselves, Ip Man and the remaining members of the city must find a way to survive.</t>
  </si>
  <si>
    <t>During the Japanese invasion of</t>
  </si>
  <si>
    <t>tt1220888</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</si>
  <si>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</si>
  <si>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</si>
  <si>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</si>
  <si>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</si>
  <si>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Keanu Reeves, Judy Greer</t>
  </si>
  <si>
    <t>Released from prison for a crime he didn't commit, an ex-con targets the same bank he was sent away for robbing.</t>
  </si>
  <si>
    <t>Released from prison for a crime</t>
  </si>
  <si>
    <t>tt1222817</t>
  </si>
  <si>
    <t>Zookeeper</t>
  </si>
  <si>
    <t>Nick Bakay, Rock Reuben</t>
  </si>
  <si>
    <t>Kevin James, Rosario Dawson, Leslie Bibb, Ken Jeong, Donnie Wahlberg, Joe Rogan, Nat Faxon, Steffiana De La Cruz, Nick Bakay, Jackie Sandler, Nicholas Turturro, Thomas Gottschalk, Brandon Keener, Robin Bakay, Gary Valentine</t>
  </si>
  <si>
    <t>Kevin James, Rosario Dawson</t>
  </si>
  <si>
    <t>A group of zoo animals decide to break their code of silence in order to help their lovable zookeeper find love, without opting to leave his current job for something more illustrious.</t>
  </si>
  <si>
    <t>A group of zoo animals decide</t>
  </si>
  <si>
    <t>tt1225822</t>
  </si>
  <si>
    <t>Extract</t>
  </si>
  <si>
    <t>Jason Bateman, Mila Kunis, Kristen Wiig, Ben Affleck, J.K. Simmons, Clifton Collins Jr., Dustin Milligan, David Koechner, Beth Grant, T.J. Miller, Javier Gutierrez, Lidia Porto, Gene Simmons, Matt Schulze, Lamberto Gutierrez</t>
  </si>
  <si>
    <t>Jason Bateman, Mila Kunis</t>
  </si>
  <si>
    <t>Joel, the owner of an extract plant, tries to contend with myriad personal and professional problems, such as his potentially unfaithful wife and employees who want to take advantage of him.</t>
  </si>
  <si>
    <t>Joel, the owner of an extract</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</si>
  <si>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</si>
  <si>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</si>
  <si>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</si>
  <si>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</si>
  <si>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Russell Brand</t>
  </si>
  <si>
    <t>Russell Brand, Rose Byrne</t>
  </si>
  <si>
    <t>A record company intern is hired to accompany out-of-control British rock star Aldous Snow to a concert at L.A.'s Greek Theater.</t>
  </si>
  <si>
    <t>A record company intern is hired</t>
  </si>
  <si>
    <t>tt1226236</t>
  </si>
  <si>
    <t>Io sono l'amore</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</si>
  <si>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</si>
  <si>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</si>
  <si>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Tilda Swinton, Flavio Parenti</t>
  </si>
  <si>
    <t>Emma left Russia to live with her husband in Italy. Now a member of a powerful industrial family, she is the respected mother of three, but feels unfulfilled. One day, Antonio, a talented chef and her son's friend, makes her senses kindle.</t>
  </si>
  <si>
    <t>Emma left Russia to live with</t>
  </si>
  <si>
    <t>EUR 3600000</t>
  </si>
  <si>
    <t>tt1226240</t>
  </si>
  <si>
    <t>A Late Quartet</t>
  </si>
  <si>
    <t>Yaron Zilberman</t>
  </si>
  <si>
    <t>Seth Grossman, Yaron Zilberman</t>
  </si>
  <si>
    <t>Catherine Keener, Christopher Walken, Philip Seymour Hoffman, Mark Ivanir, Imogen Poots, Madhur Jaffrey, Liraz Charhi, Wallace Shawn, Pamela Quinn, Brooklyn Parkinson Group, Cristian Puig, Rebeca Tomas, Megan McQuillan, David Redden, Ted Hartley</t>
  </si>
  <si>
    <t>Catherine Keener, Christopher Walken</t>
  </si>
  <si>
    <t>Members of a world-renowned string quartet struggle to stay together in the face of death, competing egos and insuppressible lust.</t>
  </si>
  <si>
    <t>Members of a world-renowned string</t>
  </si>
  <si>
    <t>tt1226271</t>
  </si>
  <si>
    <t>The Damned United</t>
  </si>
  <si>
    <t>Peter Morgan, David Peace</t>
  </si>
  <si>
    <t>Colm Meaney, Henry Goodman, David Roper, Jimmy Reddington, Oliver Stokes, Ryan Day, Michael Sheen, Mark Bazeley, Timothy Spall, Maurice Ro√´ves, Stephen Graham, Peter McDonald, Mark Cameron, Frank Skillin, Dylan Van Hoof</t>
  </si>
  <si>
    <t>Colm Meaney, Henry Goodman</t>
  </si>
  <si>
    <t>tt1226273</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</si>
  <si>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</si>
  <si>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</si>
  <si>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</si>
  <si>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Mel Gibson, Ray Winstone</t>
  </si>
  <si>
    <t>As homicide detective Thomas Craven investigates the murder of his activist daughter, he uncovers a corporate cover-up and government conspiracy that attracts an agent tasked with cleaning up the evidence.</t>
  </si>
  <si>
    <t>As homicide detective Thomas Craven</t>
  </si>
  <si>
    <t>tt1226681</t>
  </si>
  <si>
    <t>Pontypool</t>
  </si>
  <si>
    <t>Bruce McDonald</t>
  </si>
  <si>
    <t>Tony Burgess, Tony Burgess</t>
  </si>
  <si>
    <t>Stephen McHattie, Lisa Houle, Georgina Reilly, Hrant Alianak, Rick Roberts, Daniel Fathers, Beatriz Yuste, Tony Burgess, Boyd Banks, Hannah Fleming, Rachel Burns, Laura Nordin, Louis Negin, Diane Gordon, Daniel Park</t>
  </si>
  <si>
    <t>Stephen McHattie</t>
  </si>
  <si>
    <t>Stephen McHattie, Lisa Houle</t>
  </si>
  <si>
    <t>A radio host interprets the possible outbreak of a deadly virus which infects the small Ontario town he is stationed in.</t>
  </si>
  <si>
    <t>A radio host interprets the possible</t>
  </si>
  <si>
    <t>tt1226753</t>
  </si>
  <si>
    <t>The Debt</t>
  </si>
  <si>
    <t>USA, UK, Hungary, Israel</t>
  </si>
  <si>
    <t>Matthew Vaughn, Jane Goldman</t>
  </si>
  <si>
    <t>Helen Mirren, Tom Wilkinson, Ciar√°n Hinds, Romi Aboulafia, Tomer Ben David, Ohev Ben David, Jonathan Uziel, Elana Kivity Davenport, Eli Zohar, Ir√©n Bord√°n, Jessica Chastain, Marton Csokas, Sam Worthington, Jesper Christensen, Brigitte Kren</t>
  </si>
  <si>
    <t>Helen Mirren, Tom Wilkinson</t>
  </si>
  <si>
    <t>In 1965, three Mossad Agents cross into East Berlin to apprehend a notorious Nazi war criminal. Thirty years later, the secrets the Agents share come back to haunt them.</t>
  </si>
  <si>
    <t>In 1965, three Mossad Agents cross</t>
  </si>
  <si>
    <t>tt1226774</t>
  </si>
  <si>
    <t>In the Loop</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</si>
  <si>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</si>
  <si>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</si>
  <si>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</si>
  <si>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Peter Capaldi</t>
  </si>
  <si>
    <t>Peter Capaldi, Harry Hadden-Paton</t>
  </si>
  <si>
    <t>A political satire about a group of skeptical American and British operatives attempting to prevent a war between two countries.</t>
  </si>
  <si>
    <t>A political satire about a group</t>
  </si>
  <si>
    <t>GBP 612650</t>
  </si>
  <si>
    <t>tt1226837</t>
  </si>
  <si>
    <t>Beautiful Boy</t>
  </si>
  <si>
    <t>13/06/2019</t>
  </si>
  <si>
    <t>Felix van Groeningen</t>
  </si>
  <si>
    <t>Luke Davies, Felix van Groeningen</t>
  </si>
  <si>
    <t>Steve Carell, Maura Tierney, Jack Dylan Grazer, Oakley Bull, Christian Convery, Timoth√©e Chalamet, Amy Aquino, Carlton Wilborn, Stefanie Scott, Marypat Farrell, Timothy Hutton, Amy Forsyth, Kue Lawrence, Brandon James Cienfuegos, Cheska Corona</t>
  </si>
  <si>
    <t>Steve Carell, Maura Tierney</t>
  </si>
  <si>
    <t>Based on the best-selling pair of memoirs from father and son David and Nic Sheff, Beautiful Boy chronicles the heartbreaking and inspiring experience of survival, relapse and recovery in a family coping with addiction over many years.</t>
  </si>
  <si>
    <t>Based on the best-selling pair</t>
  </si>
  <si>
    <t>tt1228705</t>
  </si>
  <si>
    <t>Iron Man 2</t>
  </si>
  <si>
    <t>30/04/2010</t>
  </si>
  <si>
    <t>Justin Theroux, Stan Lee</t>
  </si>
  <si>
    <t>Robert Downey Jr., Gwyneth Paltrow, Don Cheadle, Scarlett Johansson, Sam Rockwell, Mickey Rourke, Samuel L. Jackson, Clark Gregg, John Slattery, Garry Shandling, Paul Bettany, Kate Mara, Leslie Bibb, Jon Favreau, Christiane Amanpour</t>
  </si>
  <si>
    <t>Robert Downey Jr., Gwyneth Paltrow</t>
  </si>
  <si>
    <t>With the world now aware of his identity as Iron Man, Tony Stark must contend with both his declining health and a vengeful mad man with ties to his father's legacy.</t>
  </si>
  <si>
    <t>With the world now aware of his</t>
  </si>
  <si>
    <t>tt1228987</t>
  </si>
  <si>
    <t>Let Me In</t>
  </si>
  <si>
    <t>Matt Reeves, John Ajvide Lindqvist</t>
  </si>
  <si>
    <t>Kodi Smit-McPhee, Chlo√´ Grace Moretz, Richard Jenkins, Cara Buono, Elias Koteas, Sasha Barrese, Dylan Kenin, Chris Browning, Ritchie Coster, Dylan Minnette, Jimmy 'Jax' Pinchak, Nicolai Dorian, Rebekah Wiggins, Seth Adkins, Ashton Moio</t>
  </si>
  <si>
    <t>Kodi Smit-McPhee</t>
  </si>
  <si>
    <t>Kodi Smit-McPhee, Chlo√´ Grace Moretz</t>
  </si>
  <si>
    <t>A bullied young boy befriends a young female vampire who lives in secrecy with her guardian.</t>
  </si>
  <si>
    <t>A bullied young boy befriends</t>
  </si>
  <si>
    <t>tt1229238</t>
  </si>
  <si>
    <t>Mission: Impossible - Ghost Protocol</t>
  </si>
  <si>
    <t>USA, United Arab Emirates, Czech Republic, India, Canada</t>
  </si>
  <si>
    <t>Bruce Geller, Josh Appelbaum</t>
  </si>
  <si>
    <t>Tom Cruise, Paula Patton, Simon Pegg, Jeremy Renner, Michael Nyqvist, Vladimir Mashkov, Samuli Edelmann, Ivan Shvedoff, Anil Kapoor, L√©a Seydoux, Josh Holloway, Pavel Kr√≠z, Miraj Grbic, Ilia Volok, Goran Navojec</t>
  </si>
  <si>
    <t>Tom Cruise, Paula Patton</t>
  </si>
  <si>
    <t>The IMF is shut down when it's implicated in the bombing of the Kremlin, causing Ethan Hunt and his new team to go rogue to clear their organization's name.</t>
  </si>
  <si>
    <t>The IMF is shut down when it's</t>
  </si>
  <si>
    <t>tt1229340</t>
  </si>
  <si>
    <t>Anchorman 2: The Legend Continues</t>
  </si>
  <si>
    <t>18/12/2013</t>
  </si>
  <si>
    <t>Will Ferrell, Steve Carell, Paul Rudd, David Koechner, Christina Applegate, Dylan Baker, Meagan Good, Judah Nelson, James Marsden, Greg Kinnear, Josh Lawson, Kristen Wiig, Fred Willard, Chris Parnell, Harrison Ford</t>
  </si>
  <si>
    <t>Will Ferrell, Steve Carell</t>
  </si>
  <si>
    <t>With the 1970s behind them, San Diego's top-rated newsman, Ron Burgundy, returns to take New York City's first twenty-four-hour news channel by storm.</t>
  </si>
  <si>
    <t>With the 1970s behind them, San</t>
  </si>
  <si>
    <t>tt1229822</t>
  </si>
  <si>
    <t>Jane Eyre</t>
  </si>
  <si>
    <t>Charlotte Bront√´, Moira Buffini</t>
  </si>
  <si>
    <t>Mia Wasikowska, Jamie Bell, Su Elliot, Holliday Grainger, Tamzin Merchant, Amelia Clarkson, Craig Roberts, Sally Hawkins, Lizzie Hopley, Jayne Wisener, Freya Wilson, Emily Haigh, Simon McBurney, Sandy McDade, Freya Parks</t>
  </si>
  <si>
    <t>Mia Wasikowska</t>
  </si>
  <si>
    <t>Mia Wasikowska, Jamie Bell</t>
  </si>
  <si>
    <t>A mousy governess who softens the heart of her employer soon discovers that he's hiding a terrible secret.</t>
  </si>
  <si>
    <t>A mousy governess who softens</t>
  </si>
  <si>
    <t>tt1230165</t>
  </si>
  <si>
    <t>Rock On!!</t>
  </si>
  <si>
    <t>Abhishek Kapoor</t>
  </si>
  <si>
    <t>Farhan Akhtar, Pubali Chaudhuri</t>
  </si>
  <si>
    <t>Arjun Rampal, Farhan Akhtar, Luke Kenny, Purab Kohli, Prachi Desai, Shahana Goswami, Koel Purie, Nicolette Bird, Sai Gundewar, Supreet Bedi, Vinod Bere, Randolph Correia, Lindsay D'Mello, Suzanne D'Mello, Terence D'Souza</t>
  </si>
  <si>
    <t>Arjun Rampal</t>
  </si>
  <si>
    <t>Arjun Rampal, Farhan Akhtar</t>
  </si>
  <si>
    <t>Four friends reunite to relive their moments of glory as a rock band.</t>
  </si>
  <si>
    <t>Four friends reunite to relive</t>
  </si>
  <si>
    <t>tt1230385</t>
  </si>
  <si>
    <t>Hwanghae</t>
  </si>
  <si>
    <t>22/12/2010</t>
  </si>
  <si>
    <t>South Korea, USA, Hong Kong</t>
  </si>
  <si>
    <t>Won-Chan Hong, Hong-jin Na</t>
  </si>
  <si>
    <t>Jung-woo Ha, Yoon-seok Kim, Sung-ha Jo, Hee-joon Lee, Man-sik Jeong, Seok-jeong Hwang, Cheol-min Lee, Yoo-Mi Lee, Hyeon-joo Kim, Dong-Heon Yeom, Gi-won Yang</t>
  </si>
  <si>
    <t>Jung-woo Ha, Yoon-seok Kim</t>
  </si>
  <si>
    <t>When the attempt to kill a professor goes wrong, a series of violent events are triggered which force a taxi driver to run for his life.</t>
  </si>
  <si>
    <t>When the attempt to kill a professor</t>
  </si>
  <si>
    <t>tt1230414</t>
  </si>
  <si>
    <t>It's Complicated</t>
  </si>
  <si>
    <t>Meryl Streep, Steve Martin, Alec Baldwin, John Krasinski, Lake Bell, Mary Kay Place, Rita Wilson, Alexandra Wentworth, Hunter Parrish, Zoe Kazan, Caitlin FitzGerald, Emjay Anthony, Nora Dunn, Bruce Altman, Robert Curtis Brown</t>
  </si>
  <si>
    <t>Meryl Streep, Steve Martin</t>
  </si>
  <si>
    <t>When attending their son's college graduation, a couple reignite the spark in their relationship. But the complicated fact is they're divorced and he's remarried.</t>
  </si>
  <si>
    <t>When attending their son's college</t>
  </si>
  <si>
    <t>tt1230448</t>
  </si>
  <si>
    <t>Billu</t>
  </si>
  <si>
    <t>Manisha Korde, Priyadarshan</t>
  </si>
  <si>
    <t>Irrfan Khan, Lara Dutta, Om Puri, Asrani, Rajpal Yadav, Manoj Joshi, Jagadish, Rasika Joshi, Mitali Mayekar, Pratik Dalvi, Kareena Kapoor, Deepika Padukone, Shah Rukh Khan, Shankar Sachdev, Chirag Vohra</t>
  </si>
  <si>
    <t>Irrfan Khan</t>
  </si>
  <si>
    <t>Irrfan Khan, Lara Dutta</t>
  </si>
  <si>
    <t>In an Indian village, a struggling barber sees his luck begin to turn when residents learn that a famous actor he once knew is coming to town.</t>
  </si>
  <si>
    <t>In an Indian village, a struggling</t>
  </si>
  <si>
    <t>tt1231277</t>
  </si>
  <si>
    <t>S. Darko</t>
  </si>
  <si>
    <t>Chris Fisher</t>
  </si>
  <si>
    <t>Nate Atkins, Richard Kelly</t>
  </si>
  <si>
    <t>Daveigh Chase, Briana Evigan, James Lafferty, Ed Westwick, Walter Platz, John Hawkes, Bret Roberts, Jackson Rathbone, Elizabeth Berkley, Barbara Tarbuck, Matthew Davis, Nathan Stevens, Ryan Templeman, Zulay Henao, JJ Neward</t>
  </si>
  <si>
    <t>Daveigh Chase, Briana Evigan</t>
  </si>
  <si>
    <t>Donnie Darko's little sister Samantha and her best friend Corey are on a cross-country road trip, but soon find themselves entangled in a dangerous glitch in the time-space continuum.</t>
  </si>
  <si>
    <t>Donnie Darko's little sister Samantha</t>
  </si>
  <si>
    <t>tt1231287</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</si>
  <si>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</si>
  <si>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</si>
  <si>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</si>
  <si>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</si>
  <si>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Lindsay Lohan, Luke Kirby</t>
  </si>
  <si>
    <t>A young woman pretends to be pregnant in order to avoid being fired from her job. When that gets her special treatment by everyone involved in her life, she tries to keep up the lie for nine months.</t>
  </si>
  <si>
    <t>A young woman pretends to be pregnant</t>
  </si>
  <si>
    <t>tt1231580</t>
  </si>
  <si>
    <t>Alvin and the Chipmunks: The Squeakquel</t>
  </si>
  <si>
    <t>29/01/2010</t>
  </si>
  <si>
    <t>Jon Vitti, Jonathan Aibel</t>
  </si>
  <si>
    <t>Zachary Levi, David Cross, Jason Lee, Justin Long, Matthew Gray Gubler, Jesse McCartney, Amy Poehler, Anna Faris, Christina Applegate, Wendie Malick, Anjelah Johnson-Reyes, Kathryn Joosten, Kevin G. Schmidt, Chris Warren, Bridgit Mendler</t>
  </si>
  <si>
    <t>Zachary Levi, David Cross</t>
  </si>
  <si>
    <t>The world-famous singing preteen chipmunk trio return to contend with the pressures of school, celebrity, and a rival female music group known as The Chipettes.</t>
  </si>
  <si>
    <t>The world-famous singing preteen</t>
  </si>
  <si>
    <t>tt1231583</t>
  </si>
  <si>
    <t>Due Date</t>
  </si>
  <si>
    <t>21/01/2011</t>
  </si>
  <si>
    <t>Alan R. Cohen, Alan Freedland</t>
  </si>
  <si>
    <t>Robert Downey Jr., Zach Galifianakis, Michelle Monaghan, Jamie Foxx, Juliette Lewis, Danny McBride, RZA, Matt Walsh, Brody Stevens, Jakob Ulrich, Naiia Ulrich, Todd Phillips, Bobby Tisdale, Sharon Conley, Nathalie Fay</t>
  </si>
  <si>
    <t>Robert Downey Jr., Zach Galifianakis</t>
  </si>
  <si>
    <t>High-strung father-to-be Peter Highman is forced to hitch a ride with aspiring actor Ethan Tremblay on a road trip in order to make it to his child's birth on time.</t>
  </si>
  <si>
    <t>High-strung father-to-be Peter</t>
  </si>
  <si>
    <t>tt1231586</t>
  </si>
  <si>
    <t>A Good Old Fashioned Orgy</t>
  </si>
  <si>
    <t>Alex Gregory, Peter Huyck</t>
  </si>
  <si>
    <t>Jason Sudeikis, Leslie Bibb, Lake Bell, Michelle Borth, Nick Kroll, Tyler Labine, Angela Sarafyan, Lindsay Sloane, Martin Starr, Rhys Coiro, Will Forte, Kelly Haas, Michael Harding, Jan Harrelson, Bob Hungerford</t>
  </si>
  <si>
    <t>Jason Sudeikis</t>
  </si>
  <si>
    <t>Jason Sudeikis, Leslie Bibb</t>
  </si>
  <si>
    <t>A group of 30-year-olds who have been friends since high school attempt to throw an end-of-summer orgy.</t>
  </si>
  <si>
    <t>A group of 30-year-olds who have</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</si>
  <si>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</si>
  <si>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</si>
  <si>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</si>
  <si>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</si>
  <si>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John Cusack, Clark Duke</t>
  </si>
  <si>
    <t>A malfunctioning time machine at a ski resort takes a man back to 1986 with his two friends and nephew, where they must relive a fateful night and not change anything to make sure the nephew is born.</t>
  </si>
  <si>
    <t>A malfunctioning time machine</t>
  </si>
  <si>
    <t>tt1232200</t>
  </si>
  <si>
    <t>That's My Boy</t>
  </si>
  <si>
    <t>15/06/2012</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</si>
  <si>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</si>
  <si>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</si>
  <si>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</si>
  <si>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While in his teens, Donny fathered</t>
  </si>
  <si>
    <t>tt1232776</t>
  </si>
  <si>
    <t>Fish Tank</t>
  </si>
  <si>
    <t>Netherlands, UK</t>
  </si>
  <si>
    <t>Katie Jarvis, Michael Fassbender, Rebecca Griffiths, Carrie-Ann Savill, Toyin Ogidi, Grant Wild, Sarah Bayes, Charlotte Collins, Kirsty Smith, Chelsea Chase, Brooke Hobby, Harry Treadaway, Syrus, Kierston Wareing, Alan Francis</t>
  </si>
  <si>
    <t>Katie Jarvis</t>
  </si>
  <si>
    <t>Katie Jarvis, Michael Fassbender</t>
  </si>
  <si>
    <t>Everything changes for 15-year-old Mia when her mum brings home a new boyfriend.</t>
  </si>
  <si>
    <t>Everything changes for 15-year-old</t>
  </si>
  <si>
    <t>tt1232783</t>
  </si>
  <si>
    <t>Sorority Row</t>
  </si>
  <si>
    <t>Stewart Hendler</t>
  </si>
  <si>
    <t>Josh Stolberg, Pete Goldfinger</t>
  </si>
  <si>
    <t>Teri Andrez, Adam Barrie, Megan Wolfley, Robert Belushi, Marie Blanchard, Briana Evigan, Zack Garrett, Margo Harshman, Rumer Willis, Jamie Chung, Leah Pipes, Audrina Patridge, Matt O'Leary, Julian Morris, Debra Gordon</t>
  </si>
  <si>
    <t>Teri Andrez</t>
  </si>
  <si>
    <t>Teri Andrez, Adam Barrie</t>
  </si>
  <si>
    <t>A group of sorority sisters try to cover up the death of their house-sister after a prank gone wrong, only to be stalked by a serial killer.</t>
  </si>
  <si>
    <t>A group of sorority sisters try</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</si>
  <si>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</si>
  <si>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</si>
  <si>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</si>
  <si>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</si>
  <si>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Jonah Hill, Channing Tatum</t>
  </si>
  <si>
    <t>A pair of underachieving cops are sent back to a local high school to blend in and bring down a synthetic drug ring.</t>
  </si>
  <si>
    <t>A pair of underachieving cops</t>
  </si>
  <si>
    <t>tt1233227</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</si>
  <si>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</si>
  <si>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</si>
  <si>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</si>
  <si>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</si>
  <si>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</si>
  <si>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Agent Strahm is dead, and FBI</t>
  </si>
  <si>
    <t>tt1233301</t>
  </si>
  <si>
    <t>Ironclad</t>
  </si>
  <si>
    <t>UK, Switzerland, USA, Germany</t>
  </si>
  <si>
    <t>Jonathan English</t>
  </si>
  <si>
    <t>Jonathan English, Stephen McDool</t>
  </si>
  <si>
    <t>James Purefoy, Brian Cox, Kate Mara, Derek Jacobi, Paul Giamatti, Charles Dance, Jason Flemyng, Jamie Foreman, Mackenzie Crook, Rhys Parry Jones, Aneurin Barnard, Vladimir Kulich, David Melville, Annabelle Apsion, Steffan Rhodri</t>
  </si>
  <si>
    <t>James Purefoy, Brian Cox</t>
  </si>
  <si>
    <t>In thirteenth-century England, a Knights Templar and a few of the Barons men fight to defend Rochester Castle against the tyrannical King John.</t>
  </si>
  <si>
    <t>In thirteenth-century England,</t>
  </si>
  <si>
    <t>tt1233381</t>
  </si>
  <si>
    <t>√ú√ß Maymun</t>
  </si>
  <si>
    <t>Turkey, France, Italy</t>
  </si>
  <si>
    <t>Ebru Ceylan, Ercan Kesal</t>
  </si>
  <si>
    <t>Yavuz Bing√∂l, Hatice Aslan, Ahmet Rifat Sungar, Ercan Kesal, Cafer K√∂se, G√ºrkan Aydin</t>
  </si>
  <si>
    <t>Yavuz Bing√∂l</t>
  </si>
  <si>
    <t>Yavuz Bing√∂l, Hatice Aslan</t>
  </si>
  <si>
    <t>A family suffers from a major communication breakdown during their struggle to get through their hardships.</t>
  </si>
  <si>
    <t>A family suffers from a major</t>
  </si>
  <si>
    <t>tt1234541</t>
  </si>
  <si>
    <t>The Butterfly Effect 3: Revelations</t>
  </si>
  <si>
    <t>Seth Grossman</t>
  </si>
  <si>
    <t>Holly Brix</t>
  </si>
  <si>
    <t>Chris Carmack, Rachel Miner, Melissa Jones, Kevin Yon, Lynch R. Travis, Sarah Habel, Mia Serafino, Hugh Maguire, Richard Wilkinson, Chantel Giacalone, Michael Ellison, Ulysses Hernandez, Linda Boston, Michael Paul Place, Catherine Towne</t>
  </si>
  <si>
    <t>Chris Carmack</t>
  </si>
  <si>
    <t>Chris Carmack, Rachel Miner</t>
  </si>
  <si>
    <t>Sam Reide uses his power to time travel to solve the mystery of his girlfriend's death.</t>
  </si>
  <si>
    <t>Sam Reide uses his power to time</t>
  </si>
  <si>
    <t>tt1234548</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</si>
  <si>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</si>
  <si>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</si>
  <si>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</si>
  <si>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</si>
  <si>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George Clooney, Ewan McGregor</t>
  </si>
  <si>
    <t>A reporter in Iraq might just have the story of a lifetime when he meets Lyn Cassady, a guy who claims to be a former member of the U.S. Army's New Earth Army, a unit that employs paranormal powers in their missions.</t>
  </si>
  <si>
    <t>A reporter in Iraq might just</t>
  </si>
  <si>
    <t>tt1234654</t>
  </si>
  <si>
    <t>Greenberg</t>
  </si>
  <si>
    <t>Jennifer Jason Leigh, Noah Baumbach</t>
  </si>
  <si>
    <t>Greta Gerwig, Koby Rouviere, Sydney Rouviere, Chris Messina, Susan Traylor, Merritt Wever, Emily Lacy, Aaron Wrinkle, Heather Lockie, Chris Coy, Ben Stiller, Zach Chassler, Mina Badie, Rhys Ifans, Blair Tefkin</t>
  </si>
  <si>
    <t>Greta Gerwig</t>
  </si>
  <si>
    <t>Greta Gerwig, Koby Rouviere</t>
  </si>
  <si>
    <t>A man from Los Angeles, who moved to New York years ago, returns to L.A. to figure out his life while he house-sits for his brother. He soon sparks with his brother's assistant.</t>
  </si>
  <si>
    <t>A man from Los Angeles, who moved</t>
  </si>
  <si>
    <t>tt1234719</t>
  </si>
  <si>
    <t>Red Dawn</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</si>
  <si>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</si>
  <si>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</si>
  <si>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</si>
  <si>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Chris Hemsworth, Josh Peck</t>
  </si>
  <si>
    <t>A group of teenagers look to save their town from an invasion of North Korean soldiers.</t>
  </si>
  <si>
    <t>A group of teenagers look to save</t>
  </si>
  <si>
    <t>tt1234721</t>
  </si>
  <si>
    <t>RoboCop</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</si>
  <si>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</si>
  <si>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</si>
  <si>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Joel Kinnaman</t>
  </si>
  <si>
    <t>Joel Kinnaman, Gary Oldman</t>
  </si>
  <si>
    <t>In 2028 Detroit, when Alex Murphy, a loving husband, father and good cop, is critically injured in the line of duty, the multinational conglomerate OmniCorp sees their chance for a part-man, part-robot police officer.</t>
  </si>
  <si>
    <t>In 2028 Detroit, when Alex Murphy,</t>
  </si>
  <si>
    <t>tt1235124</t>
  </si>
  <si>
    <t>Dorian Gray</t>
  </si>
  <si>
    <t>Toby Finlay, Oscar Wilde</t>
  </si>
  <si>
    <t>Ben Barnes, John Hollingworth, Cato Sandford, Pip Torrens, Fiona Shaw, Ben Chaplin, Caroline Goodall, Maryam d'Abo, Michael Culkin, Colin Firth, Emilia Fox, Nathan Rosen, Jeff Lipman, Louise Kempton, Douglas Henshall</t>
  </si>
  <si>
    <t>Ben Barnes, John Hollingworth</t>
  </si>
  <si>
    <t>A corrupt young man somehow keeps his youthful beauty eternally, but a special painting gradually reveals his inner ugliness to all.</t>
  </si>
  <si>
    <t>A corrupt young man somehow keeps</t>
  </si>
  <si>
    <t>tt1235166</t>
  </si>
  <si>
    <t>Un proph√®te</t>
  </si>
  <si>
    <t>Thomas Bidegain, Jacques Audiard</t>
  </si>
  <si>
    <t>Tahar Rahim, Niels Arestrup, Adel Bencherif, Reda Kateb, Hichem Yacoubi, Jean-Philippe Ricci, Gilles Cohen, Pierre Leccia, Antoine Basler, Foued Nassah, Jean-Emmanuel Pagni, Fr√©d√©ric Graziani, Le√Øla Bekhti, Rabah Loucif, Slimane Dazi</t>
  </si>
  <si>
    <t>Tahar Rahim</t>
  </si>
  <si>
    <t>Tahar Rahim, Niels Arestrup</t>
  </si>
  <si>
    <t>A young Arab man is sent to a French prison.</t>
  </si>
  <si>
    <t>A young Arab man is sent to a</t>
  </si>
  <si>
    <t>tt1235189</t>
  </si>
  <si>
    <t>Wild Target</t>
  </si>
  <si>
    <t>Lucinda Coxon, Pierre Salvadori</t>
  </si>
  <si>
    <t>Bill Nighy, Emily Blunt, Rupert Grint, Rupert Everett, Eileen Atkins, Martin Freeman, Gregor Fisher, Geoff Bell, Rory Kinnear, Duncan Duff, Graham Seed, James O'Donnell, George Rainsford, Alexis Rodney, Sia Berkeley</t>
  </si>
  <si>
    <t>Bill Nighy, Emily Blunt</t>
  </si>
  <si>
    <t>A hitman tries to retire, but a beautiful thief may change his plans.</t>
  </si>
  <si>
    <t>A hitman tries to retire, but</t>
  </si>
  <si>
    <t>tt1235448</t>
  </si>
  <si>
    <t>The Thaw</t>
  </si>
  <si>
    <t>29/09/2010</t>
  </si>
  <si>
    <t>Mark A. Lewis</t>
  </si>
  <si>
    <t>Mark A. Lewis, Michael Lewis</t>
  </si>
  <si>
    <t>Val Kilmer, Martha MacIsaac, Kyle Schmid, William B. Davis, Steph Song, Anne Marie DeLuise, Viv Leacock, Peter Kelamis, Garry Chalk, John Callander, Lamech Kadloo, Sebastian Gacki, Alexandra Staseson, Aaron Ashmore, Alejandro Rae</t>
  </si>
  <si>
    <t>Val Kilmer, Martha MacIsaac</t>
  </si>
  <si>
    <t>A research expedition to the Arctic discovers that a melting polar ice cap has released a deadly prehistoric parasite.</t>
  </si>
  <si>
    <t>A research expedition to the Arctic</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</si>
  <si>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</si>
  <si>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</si>
  <si>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</si>
  <si>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</si>
  <si>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</si>
  <si>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Mark Wahlberg, Russell Crowe</t>
  </si>
  <si>
    <t>In a city rife with injustice, ex-cop Billy Taggart seeks redemption and revenge after being double-crossed and then framed by its most powerful figure: Mayor Nicholas Hostetler.</t>
  </si>
  <si>
    <t>In a city rife with injustice,</t>
  </si>
  <si>
    <t>tt1235796</t>
  </si>
  <si>
    <t>Ondine</t>
  </si>
  <si>
    <t>Ireland, USA</t>
  </si>
  <si>
    <t>Colin Farrell, Alicja Bachleda, Dervla Kirwan, Alison Barry, Marion O'Dwyer, Tony Curran, Mary O'Shea, Gemma Reeves, Stephen Rea, Norma Sheahan, Emil Hostina, Conor Power, Olwyn Hanley, Brendan McCormack, Mark Doherty</t>
  </si>
  <si>
    <t>Colin Farrell, Alicja Bachleda</t>
  </si>
  <si>
    <t>An Irish fisherman discovers a woman in his fishing net whom his precocious daughter believes to be a selkie.</t>
  </si>
  <si>
    <t>An Irish fisherman discovers a</t>
  </si>
  <si>
    <t>tt1235841</t>
  </si>
  <si>
    <t>Medianeras</t>
  </si>
  <si>
    <t>Argentina, Spain, Germany</t>
  </si>
  <si>
    <t>Gustavo Taretto</t>
  </si>
  <si>
    <t>Javier Drolas, Miguel Dedovich, Pilar L√≥pez de Ayala, Miguel Alvarez, Alicia Mezza, Lucas Issi, Octavio Musaluppi, Jorge Lanata, Coqueta, Romina Paula, Alan Pauls, In√©s Efron, Adri√°n Navarro, Carla Peterson, Rafael Ferro</t>
  </si>
  <si>
    <t>Javier Drolas</t>
  </si>
  <si>
    <t>Javier Drolas, Miguel Dedovich</t>
  </si>
  <si>
    <t>Mart√≠n and Mariana are slightly damaged people who live in buildings just opposite one another. While they often don't notice each other, separation might be the very thing that brings them together.</t>
  </si>
  <si>
    <t>Mart√≠n and Mariana are slightly</t>
  </si>
  <si>
    <t>tt1238291</t>
  </si>
  <si>
    <t>Five Minutes of Heaven</t>
  </si>
  <si>
    <t>Guy Hibbert</t>
  </si>
  <si>
    <t>Mark Ryder, Diarmuid Noyes, Niamh Cusack, Mathew McElhinney, Conor MacNeill, Paul Garrett, Kevin O'Neill, Gerard Jordan, Paula McFetridge, Gerry Doherty, Luke O'Reilly, Luke McEvoy, Aoibheann Biddle, Ruth Matthewson, Carol Moore</t>
  </si>
  <si>
    <t>Mark Ryder</t>
  </si>
  <si>
    <t>Mark Ryder, Diarmuid Noyes</t>
  </si>
  <si>
    <t>The story of former UVF member Alistair Little. Twenty-five years after Little killed Joe Griffen's brother, the media arrange an auspicious meeting between the two.</t>
  </si>
  <si>
    <t>The story of former UVF member</t>
  </si>
  <si>
    <t>tt1240982</t>
  </si>
  <si>
    <t>Your Highness</t>
  </si>
  <si>
    <t>Danny McBride, Ben Best</t>
  </si>
  <si>
    <t>Danny McBride, James Franco, Rasmus Hardiker, Natalie Portman, Toby Jones, Justin Theroux, Zooey Deschanel, Charles Dance, Damian Lewis, Simon Farnaby, Deobia Oparei, B.J. Hogg, Matyelok Gibbs, Angela Pleasence, Anna Barry</t>
  </si>
  <si>
    <t>Danny McBride, James Franco</t>
  </si>
  <si>
    <t>When Prince Fabious's bride is kidnapped, he goes on a quest to rescue her... accompanied by his lazy useless brother Thadeous.</t>
  </si>
  <si>
    <t>When Prince Fabious's bride is</t>
  </si>
  <si>
    <t>tt1241195</t>
  </si>
  <si>
    <t>Aamir</t>
  </si>
  <si>
    <t>Raj Kumar Gupta</t>
  </si>
  <si>
    <t>Rajeev Khandelwal, Aishwarya, Vasan Bala, Chinkal, Rohitash Gaud, Shashanka Ghosh, Jhilmil Hazrika, Junaid, Amar Kaushik, Abhas Khan, Allauddin Khan, Prasoon Narayan, Gajraj Rao, Sneha, Rajeev Yadav</t>
  </si>
  <si>
    <t>Rajeev Khandelwal</t>
  </si>
  <si>
    <t>Rajeev Khandelwal, Aishwarya</t>
  </si>
  <si>
    <t>A doctor of Indian origin returning to Mumbai from London is forced to participate in a terrorist plot.</t>
  </si>
  <si>
    <t>A doctor of Indian origin returning</t>
  </si>
  <si>
    <t>INR 50000000</t>
  </si>
  <si>
    <t>tt1241317</t>
  </si>
  <si>
    <t>25/08/2017</t>
  </si>
  <si>
    <t>Adam Wingard</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</si>
  <si>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</si>
  <si>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</si>
  <si>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Nat Wolff</t>
  </si>
  <si>
    <t>Nat Wolff, LaKeith Stanfield</t>
  </si>
  <si>
    <t>A high school student named Light Turner discovers a mysterious notebook that has the power to kill anyone whose name is written within its pages, and launches a secret crusade to rid the world of criminals.</t>
  </si>
  <si>
    <t>A high school student named Light</t>
  </si>
  <si>
    <t>tt1242422</t>
  </si>
  <si>
    <t>Celda 211</t>
  </si>
  <si>
    <t>Basque</t>
  </si>
  <si>
    <t>Daniel Monz√≥n</t>
  </si>
  <si>
    <t>Jorge Guerricaechevarr√≠a, Daniel Monz√≥n</t>
  </si>
  <si>
    <t>Luis Tosar, Alberto Ammann, Antonio Resines, Manuel Mor√≥n, Carlos Bardem, Marta Etura, Luis Zahera, Fernando Soto, Vicente Romero, Manolo Solo, Patxi Bisquert, Josean Bengoetxea, Anartz Zuazua, Miguel Mart√≠n, F√©lix Cubero</t>
  </si>
  <si>
    <t>Luis Tosar</t>
  </si>
  <si>
    <t>Luis Tosar, Alberto Ammann</t>
  </si>
  <si>
    <t>The story of two men on different sides of a prison riot -- the inmate leading the rebellion and the young guard trapped in the revolt, who poses as a prisoner in a desperate attempt to survive the ordeal.</t>
  </si>
  <si>
    <t>The story of two men on different</t>
  </si>
  <si>
    <t>EUR 3500000</t>
  </si>
  <si>
    <t>tt1242432</t>
  </si>
  <si>
    <t>I Spit on Your Grave</t>
  </si>
  <si>
    <t>20/01/2011</t>
  </si>
  <si>
    <t>Steven R. Monroe</t>
  </si>
  <si>
    <t>Adam Rockoff, Meir Zarchi</t>
  </si>
  <si>
    <t>Sarah Butler, Jeff Branson, Andrew Howard, Daniel Franzese, Rodney Eastman, Chad Lindberg, Tracey Walter, Mollie Milligan, Saxon Sharbino, Amber Dawn Landrum</t>
  </si>
  <si>
    <t>Sarah Butler</t>
  </si>
  <si>
    <t>Sarah Butler, Jeff Branson</t>
  </si>
  <si>
    <t>A writer who is brutalized during her cabin retreat seeks revenge on her attackers, who left her for dead.</t>
  </si>
  <si>
    <t>A writer who is brutalized during</t>
  </si>
  <si>
    <t>tt1242460</t>
  </si>
  <si>
    <t>We Need to Talk About Kevin</t>
  </si>
  <si>
    <t>Lynne Ramsay</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</si>
  <si>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</si>
  <si>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</si>
  <si>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Tilda Swinton, John C. Reilly</t>
  </si>
  <si>
    <t>Kevin's mother struggles to love her strange child, despite the increasingly dangerous things he says and does as he grows up. But Kevin is just getting started, and his final act will be beyond anything anyone imagined.</t>
  </si>
  <si>
    <t>Kevin's mother struggles to love</t>
  </si>
  <si>
    <t>tt1242545</t>
  </si>
  <si>
    <t>Looking for Eric</t>
  </si>
  <si>
    <t>UK, France, Italy, Belgium, Spain</t>
  </si>
  <si>
    <t>Steve Evets, Eric Cantona, Stephanie Bishop, Gerard Kearns, Stefan Gumbs, Lucy-Jo Hudson, Cole Williams, Dylan Williams, Matthew McNulty, Laura Ainsworth, Max Beesley Snr, Kelly Bowland, Julie Brown, John Henshaw, Justin Moorhouse</t>
  </si>
  <si>
    <t>Steve Evets</t>
  </si>
  <si>
    <t>Steve Evets, Eric Cantona</t>
  </si>
  <si>
    <t>Eric, a football fanatic postman whose life is descending into crisis, receives some life coaching from the famously philosophical</t>
  </si>
  <si>
    <t>Eric, a football fanatic postman</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</si>
  <si>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</si>
  <si>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</si>
  <si>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</si>
  <si>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</si>
  <si>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Fran√ßois Vincentelli</t>
  </si>
  <si>
    <t>Johnny Depp, Angelina Jolie</t>
  </si>
  <si>
    <t>Revolves around Frank, an American tourist visiting Italy to mend a broken heart. Elise is an extraordinary woman who deliberately crosses his path.</t>
  </si>
  <si>
    <t>Revolves around Frank, an American</t>
  </si>
  <si>
    <t>tt1243974</t>
  </si>
  <si>
    <t>Aloha</t>
  </si>
  <si>
    <t>29/05/2015</t>
  </si>
  <si>
    <t>Bradley Cooper, Emma Stone, Rachel McAdams, Bill Murray, John Krasinski, Danny McBride, Alec Baldwin, Bill Camp, Jaeden Martell, Danielle Rose Russell, Michael Chernus, Edi Gathegi, Dennis Bumpy Kanahele, Elizabeth Marvel, Ivana Milicevic</t>
  </si>
  <si>
    <t>Bradley Cooper, Emma Stone</t>
  </si>
  <si>
    <t>A celebrated military contractor returns to the site of his greatest career triumphs and reconnects with a long-ago love while unexpectedly falling for the hard-charging Air Force watch-dog assigned to him.</t>
  </si>
  <si>
    <t>A celebrated military contractor</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</si>
  <si>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</si>
  <si>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</si>
  <si>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</si>
  <si>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</si>
  <si>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Brendan Fraser, Harrison Ford</t>
  </si>
  <si>
    <t>A drama centered on the efforts of John and Aileen Crowley to find a researcher who might have a cure for their two children's rare genetic disorder.</t>
  </si>
  <si>
    <t>A drama centered on the efforts</t>
  </si>
  <si>
    <t>tt1244668</t>
  </si>
  <si>
    <t>Soul Kitchen</t>
  </si>
  <si>
    <t>Germany, France, Italy</t>
  </si>
  <si>
    <t>Fatih Akin, Adam Bousdoukos</t>
  </si>
  <si>
    <t>Adam Bousdoukos, Moritz Bleibtreu, Pheline Roggan, Anna Bederke, Birol √únel, Dorka Gryllus, Wotan Wilke M√∂hring, Lucas Gregorowicz, Demir G√∂kg√∂l, Cem Akin, Marc Hosemann, Catrin Striebeck, Ugur Y√ºcel, Udo Kier, Monica Bleibtreu</t>
  </si>
  <si>
    <t>Adam Bousdoukos</t>
  </si>
  <si>
    <t>Adam Bousdoukos, Moritz Bleibtreu</t>
  </si>
  <si>
    <t>In Hamburg, German-Greek chef Zinos unknowingly disturbs the peace in his locals-only restaurant by hiring a more talented chef.</t>
  </si>
  <si>
    <t>In Hamburg, German-Greek chef</t>
  </si>
  <si>
    <t>tt1244754</t>
  </si>
  <si>
    <t>Conviction</t>
  </si>
  <si>
    <t>Switzerland, UK, USA</t>
  </si>
  <si>
    <t>Pamela Gray</t>
  </si>
  <si>
    <t>Hilary Swank, Sam Rockwell, Thomas D. Mahard, Owen Campbell, Conor Donovan, Laurie Brown, John Pyper-Ferguson, Minnie Driver, Ele Bardha, Melissa Leo, Rusty Mewha, Marc Macaulay, Bailee Madison, Tobias Campbell, Frank Zieger</t>
  </si>
  <si>
    <t>Hilary Swank, Sam Rockwell</t>
  </si>
  <si>
    <t>A working mother puts herself through law school in an effort to represent her brother, who has been wrongfully convicted of murder and has exhausted his chances to appeal his conviction through public defenders.</t>
  </si>
  <si>
    <t>A working mother puts herself</t>
  </si>
  <si>
    <t>tt1245112</t>
  </si>
  <si>
    <t>[Rec]¬≤</t>
  </si>
  <si>
    <t>Jaume Balaguer√≥, Manu D√≠az</t>
  </si>
  <si>
    <t>Jonathan D. Mellor, √ìscar Zafra, Ariel Casas, Alejandro Casaseca, Pablo Rosso, Rafa Parra, Pep Molina, Andrea Ros, √Älex Batllori, Pau Poch, Juli F√†bregas, Ferran Terraza, Claudia Silva, Martha Carbonell, Jorge-Yamam Serrano</t>
  </si>
  <si>
    <t>Jonathan D. Mellor</t>
  </si>
  <si>
    <t>Jonathan D. Mellor, √ìscar Zafra</t>
  </si>
  <si>
    <t>In order to ascertain the current situation inside, a supposed medical officer and a GEO team step into the quarantined and ill-fated apartment building.</t>
  </si>
  <si>
    <t>In order to ascertain the current</t>
  </si>
  <si>
    <t>tt1245492</t>
  </si>
  <si>
    <t>This Is the End</t>
  </si>
  <si>
    <t>18/07/2013</t>
  </si>
  <si>
    <t>Evan Goldberg, Seth Rogen</t>
  </si>
  <si>
    <t>James Franco, Jonah Hill, Seth Rogen, Jay Baruchel, Danny McBride, Craig Robinson, Michael Cera, Emma Watson, Mindy Kaling, David Krumholtz, Christopher Mintz-Plasse, Rihanna, Martin Starr, Paul Rudd, Channing Tatum</t>
  </si>
  <si>
    <t>James Franco, Jonah Hill</t>
  </si>
  <si>
    <t>Six Los Angeles celebrities are stuck in</t>
  </si>
  <si>
    <t>Six Los Angeles celebrities are</t>
  </si>
  <si>
    <t>tt1245526</t>
  </si>
  <si>
    <t>RED</t>
  </si>
  <si>
    <t>Bruce Willis, Mary-Louise Parker, Heidi von Palleske, Jefferson Brown, Karl Urban, Chris Owens, Rebecca Pidgeon, Morgan Freeman, Jaqueline Fleming, Randy Wade Kelley, Jason Giuliano, Alec Rayme, Lawrence Turner, Emily Kuroda, Joe Chrest</t>
  </si>
  <si>
    <t>Bruce Willis, Mary-Louise Parker</t>
  </si>
  <si>
    <t>When his peaceful life is threatened by a high-tech assassin, former black-ops agent Frank Moses reassembles his old team in a last-ditch effort to survive and uncover his assailants.</t>
  </si>
  <si>
    <t>When his peaceful life is threatened</t>
  </si>
  <si>
    <t>tt1247640</t>
  </si>
  <si>
    <t>Banlieue 13: Ultimatum</t>
  </si>
  <si>
    <t>18/02/2009</t>
  </si>
  <si>
    <t>Patrick Alessandrin</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</si>
  <si>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</si>
  <si>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</si>
  <si>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Damien and Leito return to District</t>
  </si>
  <si>
    <t>tt1247690</t>
  </si>
  <si>
    <t>Serena</t>
  </si>
  <si>
    <t>Czech Republic, France, USA</t>
  </si>
  <si>
    <t>Christopher Kyle, Ron Rash</t>
  </si>
  <si>
    <t>Bradley Cooper, Jennifer Lawrence, Rhys Ifans, Toby Jones, David Dencik, Sean Harris, Ana Ularu, Sam Reid, Conleth Hill, Charity Wakefield, Douglas Hodge, Kim Bodnia, Christian McKay, Philip Zand√©n, Ned Dennehy</t>
  </si>
  <si>
    <t>In Depression-era North Carolina, the future of George Pemberton's timber empire becomes complicated when he marries Serena.</t>
  </si>
  <si>
    <t>In Depression-era North Carolina,</t>
  </si>
  <si>
    <t>tt1247692</t>
  </si>
  <si>
    <t>Shrink</t>
  </si>
  <si>
    <t>Jonas Pate</t>
  </si>
  <si>
    <t>Thomas Moffett, Henry Reardon</t>
  </si>
  <si>
    <t>Kevin Spacey, Joe Nunez, Mark Webber, Keke Palmer, Sierra Aylina McClain, Ada Luz Pla, Saffron Burrows, Jack Huston, Pell James, Mei Melan√ßon, Dallas Roberts, Andrew Sibner, Troy Metcalf, Kendall Clement, Jesse Plemons</t>
  </si>
  <si>
    <t>Kevin Spacey, Joe Nunez</t>
  </si>
  <si>
    <t>Unable to cope with a recent personal tragedy, LA's top celebrity shrink turns into a pothead with no concern for his appearance and a creeping sense of his inability to help his patients.</t>
  </si>
  <si>
    <t>Unable to cope with a recent personal</t>
  </si>
  <si>
    <t>tt1250777</t>
  </si>
  <si>
    <t>Kick-Ass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</si>
  <si>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</si>
  <si>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</si>
  <si>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Dave Lizewski is an unnoticed</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</si>
  <si>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</si>
  <si>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</si>
  <si>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</si>
  <si>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</si>
  <si>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Luke Wilson, Giovanni Ribisi</t>
  </si>
  <si>
    <t>Chronicles Jack Harris, one of the pioneers of internet commerce, as he wrestles with his morals, and struggles not to drown in a sea of con men, mobsters, drug addicts, and porn stars.</t>
  </si>
  <si>
    <t>Chronicles Jack Harris, one of</t>
  </si>
  <si>
    <t>tt1252596</t>
  </si>
  <si>
    <t>Ajab Prem Ki Ghazab Kahani</t>
  </si>
  <si>
    <t>K. Rajeshwar, Rajkumar Santoshi</t>
  </si>
  <si>
    <t>Ranbir Kapoor, Katrina Kaif, Darshan Jariwala, Smita Jaykar, Zakir Hussain, Upen Patel, Mukesh Ahuja, Priya Badada, Rana Jung Bahadur, Abhay Bhargava, Dolly Bindra, Vishwanath Chatterjee, Mithilesh Chaturvedi, Pradeep Chaudhry, Balwant Devidas</t>
  </si>
  <si>
    <t>Ranbir Kapoor, Katrina Kaif</t>
  </si>
  <si>
    <t>The wacky adventures of a young man who is willing to sacrifice his own love to insure the happiness of others, and get the girl-of-his-dreams married to the boy-of-her-dreams.</t>
  </si>
  <si>
    <t>The wacky adventures of a young</t>
  </si>
  <si>
    <t>tt1253863</t>
  </si>
  <si>
    <t>300: Rise of an Empire</t>
  </si>
  <si>
    <t>Sullivan Stapleton, Eva Green, Lena Headey, Hans Matheson, Callan Mulvey, David Wenham, Rodrigo Santoro, Jack O'Connell, Andrew Tiernan, Igal Naor, Andrew Pleavin, Peter Mensah, Ben Turner, Ashraf Barhom, Christopher Sciueref</t>
  </si>
  <si>
    <t>Sullivan Stapleton</t>
  </si>
  <si>
    <t>Sullivan Stapleton, Eva Green</t>
  </si>
  <si>
    <t>Greek general Themistokles leads the charge against invading Persian forces led by mortal-turned-god Xerxes and Artemisia, vengeful commander of the Persian navy.</t>
  </si>
  <si>
    <t>Greek general Themistokles leads</t>
  </si>
  <si>
    <t>tt1253864</t>
  </si>
  <si>
    <t>Immortals</t>
  </si>
  <si>
    <t>Henry Cavill, Mickey Rourke, Stephen Dorff, Freida Pinto, Luke Evans, John Hurt, Joseph Morgan, Anne Day-Jones, Greg Bryk, Alan Van Sprang, Peter Stebbings, Daniel Sharman, Isabel Lucas, Kellan Lutz, Steve Byers</t>
  </si>
  <si>
    <t>Henry Cavill, Mickey Rourke</t>
  </si>
  <si>
    <t>Theseus is a mortal man chosen by Zeus to lead the fight against the ruthless King Hyperion, who is on a rampage across Greece to obtain a weapon that can destroy humanity.</t>
  </si>
  <si>
    <t>Theseus is a mortal man chosen</t>
  </si>
  <si>
    <t>tt1255919</t>
  </si>
  <si>
    <t>Holmes &amp; Watson</t>
  </si>
  <si>
    <t>25/12/2018</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</si>
  <si>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</si>
  <si>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</si>
  <si>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</si>
  <si>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</si>
  <si>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A humorous take on Sir Arthur</t>
  </si>
  <si>
    <t>tt1255953</t>
  </si>
  <si>
    <t>Incendies</t>
  </si>
  <si>
    <t>Denis Villeneuve, Wajdi Mouawad</t>
  </si>
  <si>
    <t>Mustafa Kamel, Hussein Sami, R√©my Girard, M√©lissa D√©sormeaux-Poulin, Maxim Gaudette, Dominique Briand, Lubna Azabal, Fr√©d√©ric Paquet, Hamed Najem, Ahmad Massad, Bader Alami, Majida Hussein, Asriah Nijres, John Dunn-Hill, Nadia Essadiqi</t>
  </si>
  <si>
    <t>Mustafa Kamel</t>
  </si>
  <si>
    <t>Mustafa Kamel, Hussein Sami</t>
  </si>
  <si>
    <t>Twins journey to the Middle East to discover their family history and fulfill their mother's last wishes.</t>
  </si>
  <si>
    <t>Twins journey to the Middle East</t>
  </si>
  <si>
    <t>tt12567088</t>
  </si>
  <si>
    <t>Raat Akeli Hai</t>
  </si>
  <si>
    <t>Honey Trehan</t>
  </si>
  <si>
    <t>Smita Singh, Smita Singh</t>
  </si>
  <si>
    <t>Nawazuddin Siddiqui, Radhika Apte, Aditya Srivastav, Padmavati Rao, Nishant Dahiya, Shivani Raghuvanshi, Tigmanshu Dhulia, Shreedhar Dubey, Riya Shukla, Shweta Tripathi, Ravi Sah, Ila Arun, Baljinder Kaur, Gyanendra Tripathi, Khalid Tyabji</t>
  </si>
  <si>
    <t>Nawazuddin Siddiqui</t>
  </si>
  <si>
    <t>The film follows a small town cop who is summoned to investigate the death of a politician which gets complicated by the victim's secretive family and his own conflicted heart.</t>
  </si>
  <si>
    <t>The film follows a small town</t>
  </si>
  <si>
    <t>tt1258197</t>
  </si>
  <si>
    <t>Exam</t>
  </si>
  <si>
    <t>17/06/2010</t>
  </si>
  <si>
    <t>Stuart Hazeldine</t>
  </si>
  <si>
    <t>Stuart Hazeldine, Simon Garrity</t>
  </si>
  <si>
    <t>Adar Beck, Gemma Chan, Nathalie Cox, John Lloyd Fillingham, Chukwudi Iwuji, Pollyanna McIntosh, Luke Mably, Jimi Mistry, Colin Salmon, Chris Carey</t>
  </si>
  <si>
    <t>Adar Beck</t>
  </si>
  <si>
    <t>Adar Beck, Gemma Chan</t>
  </si>
  <si>
    <t>Eight candidates for a highly desirable corporate job are locked together in an exam room and given a final test with just one seemingly simple question. However, it doesn't take long for confusion to ensue and tensions to unravel.</t>
  </si>
  <si>
    <t>Eight candidates for a highly</t>
  </si>
  <si>
    <t>tt1258972</t>
  </si>
  <si>
    <t>The Man with the Iron Fists</t>
  </si>
  <si>
    <t>RZA</t>
  </si>
  <si>
    <t>RZA, RZA</t>
  </si>
  <si>
    <t>RZA, Rick Yune, Russell Crowe, Lucy Liu, Dave Bautista, Jamie Chung, Cung Le, Byron Mann, Daniel Wu, Zhu Zhu, Chia-Hui Liu, Andrew Ng, Kuan Tai Chen, Yoyao Hsueh, Telly Liu</t>
  </si>
  <si>
    <t>RZA, Rick Yune, Russell Crowe</t>
  </si>
  <si>
    <t>On the hunt for a fabled treasure of gold, a band of warriors, assassins, and a rogue British soldier descend upon a village in feudal China, where a humble blacksmith looks to defend himself and his fellow villagers.</t>
  </si>
  <si>
    <t>On the hunt for a fabled treasure</t>
  </si>
  <si>
    <t>tt1259014</t>
  </si>
  <si>
    <t>L'instinct de mort</t>
  </si>
  <si>
    <t>France, Canada, Italy</t>
  </si>
  <si>
    <t>Jacques Mesrine, Abdel Raouf Dafri</t>
  </si>
  <si>
    <t>Vincent Cassel, C√©cile de France, G√©rard Depardieu, Gilles Lellouche, Roy Dupuis, Elena Anaya, Florence Thomassin, Michel Duchaussoy, Myriam Boyer, Abdelhafid Metalsi, Gilbert Sicotte, Deano Clavet, Ludivine Sagnier, Mustapha Abourachid, Sofiane Benrazzak</t>
  </si>
  <si>
    <t>Vincent Cassel, C√©cile de France</t>
  </si>
  <si>
    <t>tt1259521</t>
  </si>
  <si>
    <t>The Cabin in the Woods</t>
  </si>
  <si>
    <t>18/05/2012</t>
  </si>
  <si>
    <t>Joss Whedon, Drew Goddard</t>
  </si>
  <si>
    <t>Kristen Connolly, Chris Hemsworth, Anna Hutchison, Fran Kranz, Jesse Williams, Richard Jenkins, Bradley Whitford, Brian White, Amy Acker, Tim DeZarn, Tom Lenk, Dan Payne, Jodelle Ferland, Dan Shea, Maya Massar</t>
  </si>
  <si>
    <t>Kristen Connolly</t>
  </si>
  <si>
    <t>Kristen Connolly, Chris Hemsworth</t>
  </si>
  <si>
    <t>Five friends go for a break at a remote cabin, where they get more than they bargained for, discovering the truth behind the cabin in the woods.</t>
  </si>
  <si>
    <t>Five friends go for a break at</t>
  </si>
  <si>
    <t>tt1259528</t>
  </si>
  <si>
    <t>Den of Thieves</t>
  </si>
  <si>
    <t>Polynesian</t>
  </si>
  <si>
    <t>Christian Gudegast</t>
  </si>
  <si>
    <t>Christian Gudegast, Christian Gudegast</t>
  </si>
  <si>
    <t>Gerard Butler, Pablo Schreiber, O'Shea Jackson Jr., 50 Cent, Meadow Williams, Maurice Compte, Brian Van Holt, Evan Jones, Mo McRae, Kaiwi Lyman, Dawn Olivieri, Eric Braeden, Jordan Bridges, Lewis Tan, Cooper Andrews</t>
  </si>
  <si>
    <t>Gerard Butler, Pablo Schreiber</t>
  </si>
  <si>
    <t>An elite unit of the LA County Sheriff's Dept. and the state's most successful bank robbery crew clash as the outlaws plan a seemingly impossible heist on the Federal Reserve Bank.</t>
  </si>
  <si>
    <t>An elite unit of the LA County</t>
  </si>
  <si>
    <t>tt1259571</t>
  </si>
  <si>
    <t>The Twilight Saga: New Moon</t>
  </si>
  <si>
    <t>18/11/2009</t>
  </si>
  <si>
    <t>Kristen Stewart, Christina Jastrzembska, Robert Pattinson, Billy Burke, Anna Kendrick, Michael Welch, Justin Chon, Christian Serratos, Taylor Lautner, Ashley Greene, Jackson Rathbone, Russell Roberts, Cam Gigandet, Michael Sheen, Jamie Campbell Bower</t>
  </si>
  <si>
    <t>Kristen Stewart, Christina Jastrzembska</t>
  </si>
  <si>
    <t>Edward leaves Bella after an attack that nearly claimed her life, and, in her depression, she falls into yet another difficult relationship - this time with her close friend, Jacob Black.</t>
  </si>
  <si>
    <t>Edward leaves Bella after an attack</t>
  </si>
  <si>
    <t>tt1260502</t>
  </si>
  <si>
    <t>K√¥kaku kid√¥tai 2.0</t>
  </si>
  <si>
    <t>Shirow Masamune, Kazunori It√¥</t>
  </si>
  <si>
    <t>Atsuko Tanaka, Akio √îtsuka, K√¥ichi Yamadera, Tessh√¥ Genda, Masato Yamanouchi, Shinji Ogawa, Yoshiko Sakakibara, Kazuhiro Yamaji, Shigeru Chiba, Maaya Sakamoto, Steve Bulen, Gina Connell, Stephen Davis, Dorothy Elias-Fahn, Richard Epcar</t>
  </si>
  <si>
    <t>Atsuko Tanaka</t>
  </si>
  <si>
    <t>Atsuko Tanaka, Akio √îtsuka</t>
  </si>
  <si>
    <t>A hacker known as the Puppet Master is hunted by a female cyborg cop and her partner. This film is a revised version of</t>
  </si>
  <si>
    <t>A hacker known as the Puppet Master</t>
  </si>
  <si>
    <t>tt1261047</t>
  </si>
  <si>
    <t>Gulaal</t>
  </si>
  <si>
    <t>Raj Singh Chaudhary, Anurag Kashyap</t>
  </si>
  <si>
    <t>Kay Kay Menon, Raj Singh Chaudhary, Jesse Randhawa, Deepak Dobriyal, Ayesha Mohan, Mahie Gill, Piyush Mishra, Abhimanyu Singh, Aditya Srivastav, Mukesh Bhatt, Pankaj Jha, Savi Sidhu, Vasan Bala, Singh Bhupesh, Jyoti Dogra</t>
  </si>
  <si>
    <t>Kay Kay Menon, Raj Singh Chaudhary</t>
  </si>
  <si>
    <t>A law student witnesses deception, homicide, and crime after being elected as General Secretary of his college.</t>
  </si>
  <si>
    <t>A law student witnesses deception,</t>
  </si>
  <si>
    <t>tt1261945</t>
  </si>
  <si>
    <t>Sex and the City 2</t>
  </si>
  <si>
    <t>Sarah Jessica Parker, Kristin Davis, Cynthia Nixon, Kim Cattrall, Minglie Chen, Chris Noth, David Eigenberg, Evan Handler, Alexandra Fong, Parker Fong, Mario Cantone, Willie Garson, Noah Mills, Liza Minnelli, Billy Stritch</t>
  </si>
  <si>
    <t>Sarah Jessica Parker, Kristin Davis</t>
  </si>
  <si>
    <t>While wrestling with the pressures of life, love, and work in Manhattan, Carrie, Miranda, and Charlotte join Samantha for a trip to Abu Dhabi (United Arab Emirates), where Samantha's ex is filming a new movie.</t>
  </si>
  <si>
    <t>While wrestling with the pressures</t>
  </si>
  <si>
    <t>tt1262416</t>
  </si>
  <si>
    <t>Scream 4</t>
  </si>
  <si>
    <t>Lucy Hale, Roger Jackson, Shenae Grimes-Beech, Dane Farwell, Anna Paquin, Kristen Bell, Aimee Teegarden, Britt Robertson, Neve Campbell, Alison Brie, David Arquette, Courteney Cox, Hayden Panettiere, Emma Roberts, Marielle Jaffe</t>
  </si>
  <si>
    <t>Lucy Hale</t>
  </si>
  <si>
    <t>Lucy Hale, Roger Jackson</t>
  </si>
  <si>
    <t>Ten years have passed, and Sidney Prescott, who has put herself back together thanks in part to her writing, is visited by the Ghostface Killer.</t>
  </si>
  <si>
    <t>Ten years have passed, and Sidney</t>
  </si>
  <si>
    <t>tt1262981</t>
  </si>
  <si>
    <t>World's Greatest Dad</t>
  </si>
  <si>
    <t>Bobcat Goldthwait</t>
  </si>
  <si>
    <t>Robin Williams, Daryl Sabara, Morgan Murphy, Naomi Glick, Dan Spencer, Geoff Pierson, Henry Simmons, Zach Sanchez-Vitale, Alexie Gilmore, Evan Martin, Ellyn Jameson, Michael Thomas Moore, Ray Buckley, Jermaine Williams, Lorraine Nicholson</t>
  </si>
  <si>
    <t>Robin Williams, Daryl Sabara</t>
  </si>
  <si>
    <t>When his son's body is found in a humiliating accident, a lonely high school teacher inadvertently attracts an overwhelming amount of community and media attention after covering up the truth with a phony suicide note.</t>
  </si>
  <si>
    <t>When his son's body is found in</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</si>
  <si>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</si>
  <si>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</si>
  <si>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</si>
  <si>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</si>
  <si>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Jeff Bridges, James Keane</t>
  </si>
  <si>
    <t>A faded country music musician is forced to reassess his dysfunctional life during a doomed romance that also inspires him.</t>
  </si>
  <si>
    <t>A faded country music musician</t>
  </si>
  <si>
    <t>tt1263750</t>
  </si>
  <si>
    <t>Habitaci√≥n en Roma</t>
  </si>
  <si>
    <t>Julio Rojas, Julio Medem</t>
  </si>
  <si>
    <t>Elena Anaya, Natasha Yarovenko, Enrico Lo Verso, Najwa Nimri, Ander Malles, Laura Meizoso</t>
  </si>
  <si>
    <t>Elena Anaya, Natasha Yarovenko</t>
  </si>
  <si>
    <t>A hotel room in the center of Rome serves as the setting for two young and recently acquainted women to have a physical adventure that touches their very souls.</t>
  </si>
  <si>
    <t>A hotel room in the center of</t>
  </si>
  <si>
    <t>tt1264904</t>
  </si>
  <si>
    <t>Le petit Nicolas</t>
  </si>
  <si>
    <t>Laurent Tirard</t>
  </si>
  <si>
    <t>Laurent Tirard, Gr√©goire Vigneron</t>
  </si>
  <si>
    <t>Maxime Godart, Vincent Claude, Charles Vaillant, Victor Carles, Benjamin Averty, Germain Petit Damico, Damien Ferdel, Virgile Tirard, Elisa Heusch, Val√©rie Lemercier, Kad Merad, Sandrine Kiberlain, Fran√ßois-Xavier Demaison, Michel Duchaussoy, Daniel Pr√©vost</t>
  </si>
  <si>
    <t>Maxime Godart</t>
  </si>
  <si>
    <t>Maxime Godart, Vincent Claude</t>
  </si>
  <si>
    <t>Nicholas has every reason to keep things in life unchanged; however, when he accidentally overhears mum and dad talking about a new baby brother, his world will turn upside down. Will they abandon him to make room for the little stranger?</t>
  </si>
  <si>
    <t>Nicholas has every reason to keep</t>
  </si>
  <si>
    <t>tt1265990</t>
  </si>
  <si>
    <t>The Roommate</t>
  </si>
  <si>
    <t>Christian E. Christiansen</t>
  </si>
  <si>
    <t>Sonny Mallhi</t>
  </si>
  <si>
    <t>Leighton Meester, Minka Kelly, Cam Gigandet, Aly Michalka, Danneel Ackles, Frances Fisher, Tomas Arana, Billy Zane, Nina Dobrev, Matt Lanter, Kat Graham, Johannes Raassina, Cameron Fisher Brousseau, Evan Michael Brown, Alex Meraz</t>
  </si>
  <si>
    <t>Leighton Meester</t>
  </si>
  <si>
    <t>Leighton Meester, Minka Kelly</t>
  </si>
  <si>
    <t>When college freshman Sara arrives on campus for the first time, she befriends her roommate, Rebecca, unaware that the girl is becoming dangerously obsessed with her.</t>
  </si>
  <si>
    <t>When college freshman Sara arrives</t>
  </si>
  <si>
    <t>tt1266029</t>
  </si>
  <si>
    <t>Nowhere Boy</t>
  </si>
  <si>
    <t>Sam Taylor-Johnson</t>
  </si>
  <si>
    <t>Matt Greenhalgh</t>
  </si>
  <si>
    <t>Aaron Taylor-Johnson, Kristin Scott Thomas, David Threlfall, Josh Bolt, Ophelia Lovibond, Kerrie Hayes, Angela Walsh, Paul Ritter, Richard Syms, Anne-Marie Duff, James Johnson, Alex Ambrose, Angelica Jopling, Abby Greenhalgh, David Morrissey</t>
  </si>
  <si>
    <t>tt1267297</t>
  </si>
  <si>
    <t>Hercules</t>
  </si>
  <si>
    <t>13/08/2014</t>
  </si>
  <si>
    <t>Ryan J. Condal, Evan Spiliotopoulos</t>
  </si>
  <si>
    <t>Dwayne Johnson, Ian McShane, John Hurt, Rufus Sewell, Aksel Hennie, Ingrid Bols√∏ Berdal, Reece Ritchie, Joseph Fiennes, Tobias Santelmann, Peter Mullan, Rebecca Ferguson, Isaac Andrews, Joe Anderson, Stephen Peacocke, Nicholas Moss</t>
  </si>
  <si>
    <t>Dwayne Johnson, Ian McShane</t>
  </si>
  <si>
    <t>Having endured his legendary twelve labors, Hercules, the Greek demigod, has his life as a sword-for-hire tested when the King of Thrace and his daughter seek his aid in defeating a tyrannical warlord.</t>
  </si>
  <si>
    <t>Having endured his legendary twelve</t>
  </si>
  <si>
    <t>tt1268799</t>
  </si>
  <si>
    <t>A Very Harold &amp; Kumar 3D Christmas</t>
  </si>
  <si>
    <t>Todd Strauss-Schulson</t>
  </si>
  <si>
    <t>Patton Oswalt, Isabella Gielniak, Kal Penn, Austin Bickel, Inga R. Wilson, John Cho, Bobby Lee, Thomas Lennon, Amir Blumenfeld, Paula Garc√©s, Danny Trejo, Marvin Cruz, Allyson Lengers, Gabriel Anderson, Eric Kissack</t>
  </si>
  <si>
    <t>Patton Oswalt, Isabella Gielniak</t>
  </si>
  <si>
    <t>Six years after their Guantanamo Bay adventure, stoner buds Harold Lee and Kumar Patel cause a holiday fracas by inadvertently burning down Harold's father-in-law's prize Christmas tree.</t>
  </si>
  <si>
    <t>Six years after their Guantanamo</t>
  </si>
  <si>
    <t>tt1270262</t>
  </si>
  <si>
    <t>The Devil's Double</t>
  </si>
  <si>
    <t>Michael Thomas, Latif Yahia</t>
  </si>
  <si>
    <t>Dominic Cooper, Ludivine Sagnier, Raad Rawi, Philip Quast, Mimoun Oa√Øssa, Khalid Laith, Dar Salim, Nasser Memarzia, Mem Ferda, Pano Masti, Akin Gazi, Stewart Scudamore, Amrita Acharia, Elektra Anastasi, Amber Rose Revah</t>
  </si>
  <si>
    <t>Dominic Cooper</t>
  </si>
  <si>
    <t>Dominic Cooper, Ludivine Sagnier</t>
  </si>
  <si>
    <t>A chilling vision of the House of Saddam Hussein comes to life through the eyes of the man who was forced to become the double of Hussein's sadistic son.</t>
  </si>
  <si>
    <t>A chilling vision of the House</t>
  </si>
  <si>
    <t>tt1270761</t>
  </si>
  <si>
    <t>Don't Be Afraid of the Dark</t>
  </si>
  <si>
    <t>13/01/2012</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</si>
  <si>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</si>
  <si>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</si>
  <si>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</si>
  <si>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</si>
  <si>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Bruce Gleeson</t>
  </si>
  <si>
    <t>Bruce Gleeson, Eddie Ritchard</t>
  </si>
  <si>
    <t>A young girl sent to live with her father and his new girlfriend believes that she has released creatures from a sealed ash pit in the basement of her new home.</t>
  </si>
  <si>
    <t>A young girl sent to live with</t>
  </si>
  <si>
    <t>tt1270797</t>
  </si>
  <si>
    <t>Venom</t>
  </si>
  <si>
    <t>China, USA</t>
  </si>
  <si>
    <t>Malay</t>
  </si>
  <si>
    <t>Jeff Pinkner, Scott Rosenberg</t>
  </si>
  <si>
    <t>Tom Hardy, Michelle Williams, Riz Ahmed, Scott Haze, Reid Scott, Jenny Slate, Melora Walters, Woody Harrelson, Peggy Lu, Malcolm C. Murray, Sope Aluko, Wayne P√©re, Michelle Lee, Kurt Yue, Chris O'Hara</t>
  </si>
  <si>
    <t>Tom Hardy, Michelle Williams</t>
  </si>
  <si>
    <t>A failed reporter is bonded to an alien entity, one of many symbiotes who have invaded Earth. But the being takes a liking to Earth and decides to protect it.</t>
  </si>
  <si>
    <t>A failed reporter is bonded to</t>
  </si>
  <si>
    <t>tt1270798</t>
  </si>
  <si>
    <t>X: First Class</t>
  </si>
  <si>
    <t>James McAvoy, Laurence Belcher, Michael Fassbender, Bill Milner, Kevin Bacon, Rose Byrne, Jennifer Lawrence, Beth Goddard, Morgan Lily, Oliver Platt, √Ålex Gonz√°lez, Jason Flemyng, Zo√´ Kravitz, January Jones, Nicholas Hoult</t>
  </si>
  <si>
    <t>James McAvoy, Laurence Belcher</t>
  </si>
  <si>
    <t>In the 1960s, superpowered humans Charles Xavier and Erik Lensherr work together to find others like them, but Erik's vengeful pursuit of an ambitious mutant who ruined his life causes a schism to divide them.</t>
  </si>
  <si>
    <t>In the 1960s, superpowered humans</t>
  </si>
  <si>
    <t>tt1270835</t>
  </si>
  <si>
    <t>Hatchet II</t>
  </si>
  <si>
    <t>Danielle Harris, Tony Todd, Kane Hodder, Parry Shen, Tom Holland, R.A. Mihailoff, AJ Bowen, Alexis Kendra, Ed Ackerman, David Foy, Colton Dunn, Rick McCallum, John Carl Buechler, Kathryn Fiore, Erika Hamilton</t>
  </si>
  <si>
    <t>Danielle Harris</t>
  </si>
  <si>
    <t>Danielle Harris, Tony Todd</t>
  </si>
  <si>
    <t>Marybeth escapes the clutches of the bayou-butcher Victor Crowley and returns to the swamp with an army of hunters and gunmen, determined to end Crowley's reign of horror once and for all.</t>
  </si>
  <si>
    <t>Marybeth escapes the clutches</t>
  </si>
  <si>
    <t>tt1270842</t>
  </si>
  <si>
    <t>Noruwei no mori</t>
  </si>
  <si>
    <t>Anh Hung Tran</t>
  </si>
  <si>
    <t>Haruki Murakami, Anh Hung Tran</t>
  </si>
  <si>
    <t>Ken'ichi Matsuyama, Rinko Kikuchi, Kiko Mizuhara, Kengo K√¥ra, Reika Kirishima, Eriko Hatsune, Tokio Emoto, Takao Handa, Yusuke, Y√ªki It√¥, Kentar√¥ Tamura, Makoto Sugisawa, Kohei Yoshino, Sawako Okuma, Haruka Masuda</t>
  </si>
  <si>
    <t>Ken'ichi Matsuyama</t>
  </si>
  <si>
    <t>Ken'ichi Matsuyama, Rinko Kikuchi</t>
  </si>
  <si>
    <t>Toru recalls his life in the 1960s, when his friend Kizuki killed himself and he grew close to Naoko, Kizuki's girlfriend, and another woman, the outgoing, lively Midori.</t>
  </si>
  <si>
    <t>Toru recalls his life in the 1960s,</t>
  </si>
  <si>
    <t>tt1272878</t>
  </si>
  <si>
    <t>2 Guns</t>
  </si>
  <si>
    <t>24/10/2013</t>
  </si>
  <si>
    <t>Baltasar Korm√°kur</t>
  </si>
  <si>
    <t>Blake Masters, Steven Grant</t>
  </si>
  <si>
    <t>Denzel Washington, Mark Wahlberg, Paula Patton, Edward James Olmos, Bill Paxton, Robert John Burke, James Marsden, Greg Sproles, Fred Ward, Patrick Fischler, Derek Solorsano, Edgar Arreola, Kyle Clements, Christopher Matthew Cook, Tim Bell</t>
  </si>
  <si>
    <t>Denzel Washington, Mark Wahlberg</t>
  </si>
  <si>
    <t>Two hardened criminals get into trouble with the US border patrol after meeting with a Mexican drug lord, and then revelations start to unfold.</t>
  </si>
  <si>
    <t>Two hardened criminals get into</t>
  </si>
  <si>
    <t>tt1273235</t>
  </si>
  <si>
    <t>Srpski film</t>
  </si>
  <si>
    <t>Serbia</t>
  </si>
  <si>
    <t>Srdjan Spasojevic</t>
  </si>
  <si>
    <t>Aleksandar Radivojevic, Srdjan Spasojevic</t>
  </si>
  <si>
    <t>Srdjan 'Zika' Todorovic, Sergej Trifunovic, Jelena Gavrilovic, Slobodan Bestic, Katarina Zutic, Luka Mijatovic, Ana Sakic, Lena Bogdanovic, Miodrag Krcmarik, Nenad Herakovic, Carni Djeric, Andela Nenadovic, Tanja Divnic, Lidija Pletl, Marina Savic</t>
  </si>
  <si>
    <t>Srdjan 'Zika' Todorovic</t>
  </si>
  <si>
    <t>An aging porn star agrees to participate in an "art film" in order to make a clean break from the business, only to discover that he has been drafted into making a pedophilia and necrophilia themed snuff film.</t>
  </si>
  <si>
    <t>An aging porn star agrees to participate</t>
  </si>
  <si>
    <t>tt1273678</t>
  </si>
  <si>
    <t>The Spy Next Door</t>
  </si>
  <si>
    <t>Jackie Chan, Amber Valletta, Madeline Carroll, Will Shadley, Alina Foley, Magn√∫s Scheving, Billy Ray Cyrus, George Lopez, Katherine Boecher, Mia Stallard, Maverick McWilliams, Quinn Mason, Margaret Murphy, Esodie Geiger, Arron Shiver</t>
  </si>
  <si>
    <t>Jackie Chan, Amber Valletta</t>
  </si>
  <si>
    <t>Former C.I.A. spy Bob Ho takes on his toughest assignment to date: looking after his girlfriend's three kids, who haven't exactly warmed to their mom's beau.</t>
  </si>
  <si>
    <t>Former C.I.A. spy Bob Ho takes</t>
  </si>
  <si>
    <t>tt1274295</t>
  </si>
  <si>
    <t>Kaminey</t>
  </si>
  <si>
    <t>Marathi</t>
  </si>
  <si>
    <t>Cajetan Boy, Supratik Sen</t>
  </si>
  <si>
    <t>Shahid Kapoor, Priyanka Chopra, Deb Mukherjee, Shivkumar Subramaniam, Chandan Roy Sanyal, Tenzing Nima, Hrishikesh Joshi, Rajatabha Dutta, Harish Khanna, Carlos Paca, Eric Santos, Amole Gupte, Sagar, Samrat, Vijay Raj</t>
  </si>
  <si>
    <t>Shahid Kapoor, Priyanka Chopra</t>
  </si>
  <si>
    <t>The desperate lives of two estranged twin brothers converge over missing drugs, politics, racial prejudice, corrupt cops and an unplanned pregnancy.</t>
  </si>
  <si>
    <t>The desperate lives of two estranged</t>
  </si>
  <si>
    <t>tt1275863</t>
  </si>
  <si>
    <t>Love Aaj Kal</t>
  </si>
  <si>
    <t>Saif Ali Khan, Deepika Padukone, Rishi Kapoor, Rahul Khanna, Florence Brudenell-Bruce, Giselli Monteiro, Raj Zutshi, Nirupama Verma, Gunjas Singh, Chandan Anand, Dhirendra Divedi, Sanjay Gandhi, Rajinder Sharma Nanu, Vir Das, Kavi Shastri</t>
  </si>
  <si>
    <t>Saif Ali Khan, Deepika Padukone</t>
  </si>
  <si>
    <t>An old-fashioned romantic tells his personal love story to a modern man who has just broken up with his girlfriend. Has love really ever changed?</t>
  </si>
  <si>
    <t>An old-fashioned romantic tells</t>
  </si>
  <si>
    <t>tt1276104</t>
  </si>
  <si>
    <t>Looper</t>
  </si>
  <si>
    <t>31/01/2013</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</si>
  <si>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</si>
  <si>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</si>
  <si>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In 2074, when the mob wants to</t>
  </si>
  <si>
    <t>tt1276419</t>
  </si>
  <si>
    <t>En kongelig aff√¶re</t>
  </si>
  <si>
    <t>29/08/2013</t>
  </si>
  <si>
    <t>Denmark, Sweden, Czech Republic, Germany</t>
  </si>
  <si>
    <t>Nikolaj Arcel</t>
  </si>
  <si>
    <t>Bodil Steensen-Leth, Rasmus Heisterberg</t>
  </si>
  <si>
    <t>Alicia Vikander, Mads Mikkelsen, Mikkel Boe F√∏lsgaard, Trine Dyrholm, David Dencik, Thomas W. Gabrielsson, Cyron Melville, Bent Mejding, Harriet Walter, Laura Bro, S√∏ren Malling, Jacob Lohmann, S√∏ren Spanning, Frederik Christian Johansen, John Martinus</t>
  </si>
  <si>
    <t>Alicia Vikander, Mads Mikkelsen</t>
  </si>
  <si>
    <t>A young queen, who is married to an insane king, falls secretly in love with her physician - and together they start a revolution that changes a nation forever.</t>
  </si>
  <si>
    <t>A young queen, who is married</t>
  </si>
  <si>
    <t>tt1277737</t>
  </si>
  <si>
    <t>The Stoning of Soraya M.</t>
  </si>
  <si>
    <t>Cyrus Nowrasteh</t>
  </si>
  <si>
    <t>Betsy Giffen Nowrasteh, Cyrus Nowrasteh</t>
  </si>
  <si>
    <t>Shohreh Aghdashloo, Mozhan Marn√≤, Jim Caviezel, Navid Negahban, Ali Pourtash, David Diaan, Parviz Sayyad, Vida Ghahremani, Vachik Mangassarian, Bita Sheibani, Noor Taher, Haya Al Taher, Khalid Khan, Sheede Dana, Fay Yan</t>
  </si>
  <si>
    <t>Shohreh Aghdashloo</t>
  </si>
  <si>
    <t>Shohreh Aghdashloo, Mozhan Marn√≤</t>
  </si>
  <si>
    <t>A desperate woman asks for a meeting with a journalist to disclose the cruel and inhumane punishment of her niece.</t>
  </si>
  <si>
    <t>A desperate woman asks for a meeting</t>
  </si>
  <si>
    <t>tt1277953</t>
  </si>
  <si>
    <t>Madagascar 3: Europe's Most Wanted</t>
  </si>
  <si>
    <t>22/08/2012</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</si>
  <si>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</si>
  <si>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</si>
  <si>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</si>
  <si>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The Madagascar animals join a</t>
  </si>
  <si>
    <t>tt1278340</t>
  </si>
  <si>
    <t>D√∏d sn√∏</t>
  </si>
  <si>
    <t>Tommy Wirkola</t>
  </si>
  <si>
    <t>Tommy Wirkola, Stig Frode Henriksen</t>
  </si>
  <si>
    <t>Vegar Hoel, Stig Frode Henriksen, Charlotte Frogner, Lasse Valdal, Evy Kasseth R√∏sten, Jeppe Beck Laursen, Jenny Skavlan, Ane Dahl Torp, Bj√∏rn Sundquist, √òrjan Gamst</t>
  </si>
  <si>
    <t>Vegar Hoel</t>
  </si>
  <si>
    <t>Vegar Hoel, Stig Frode Henriksen</t>
  </si>
  <si>
    <t>A ski vacation turns horrific for a group of medical students, as they find themselves confronted by an unimaginable menace: Nazi zombies.</t>
  </si>
  <si>
    <t>A ski vacation turns horrific</t>
  </si>
  <si>
    <t>tt1279935</t>
  </si>
  <si>
    <t>Date Night</t>
  </si>
  <si>
    <t>Josh Klausner</t>
  </si>
  <si>
    <t>Steve Carell, Tina Fey, Mark Wahlberg, Taraji P. Henson, Jimmi Simpson, Common, William Fichtner, Leighton Meester, J.B. Smoove, Kristen Wiig, Mark Ruffalo, James Franco, Mila Kunis, Bill Burr, Jonathan Morgan Heit</t>
  </si>
  <si>
    <t>Steve Carell, Tina Fey</t>
  </si>
  <si>
    <t>In New York City, a case of mistaken identity turns a bored married couple's attempt at a glamorous and romantic evening into something more thrilling and dangerous.</t>
  </si>
  <si>
    <t>In New York City, a case of mistaken</t>
  </si>
  <si>
    <t>tt1280558</t>
  </si>
  <si>
    <t>A Wednesday</t>
  </si>
  <si>
    <t>Neeraj Pandey</t>
  </si>
  <si>
    <t>Neeraj Pandey, Neeraj Pandey</t>
  </si>
  <si>
    <t>Anupam Kher, Naseeruddin Shah, Jimmy Sheirgill, Aamir Bashir, Deepal Shaw, Kali Prasad Mukherjee, Mukesh Bhatt, Gaurav Kapoor, Chetan Pandit, Virendra Saxena, Snehal Dabi, Rohitash Gaud, Vijay Bhatia, Aayam Mehta, Rajendra Chawla</t>
  </si>
  <si>
    <t>Anupam Kher, Naseeruddin Shah</t>
  </si>
  <si>
    <t>A retiring police officer reminisces about the most astounding day of his career. About a case that was never filed but continues to haunt him in his memories - the case of a man and a Wednesday.</t>
  </si>
  <si>
    <t>A retiring police officer reminisces</t>
  </si>
  <si>
    <t>tt1282139</t>
  </si>
  <si>
    <t>Devrim Arabalari</t>
  </si>
  <si>
    <t>Tolga √ñrnek</t>
  </si>
  <si>
    <t>Murat Disli, Tolga √ñrnek</t>
  </si>
  <si>
    <t>Haluk Bilginer, Taner Birsel, Charles Carroll, Ali D√ºsenkalkar, Halit Ergen√ß, Sait Genay, Altan G√∂rd√ºm, Se√ßil Mutlu, Ahmet Ilker Okumus, Vahide Per√ßin, Ugur Polat, Serhat Tutumluer, Sel√ßuk Y√∂ntem, Yasemin √áonka, Onur √únsal</t>
  </si>
  <si>
    <t>Haluk Bilginer, Taner Birsel</t>
  </si>
  <si>
    <t>In the years of military coup, Turkey was unable to produce its own cars. But Pasha believed that Turkish people can produce their own cars so he ordered 2 cars. Gunduz and engineers with him must produce 2 cars in only 130 days!</t>
  </si>
  <si>
    <t>In the years of military coup,</t>
  </si>
  <si>
    <t>tt1282140</t>
  </si>
  <si>
    <t>Easy A</t>
  </si>
  <si>
    <t>Bert V. Royal</t>
  </si>
  <si>
    <t>Emma Stone, Penn Badgley, Amanda Bynes, Dan Byrd, Thomas Haden Church, Patricia Clarkson, Cam Gigandet, Lisa Kudrow, Malcolm McDowell, Aly Michalka, Stanley Tucci, Fred Armisen, Juliette Goglia, Jake Sandvig, Morgan Rusler</t>
  </si>
  <si>
    <t>Emma Stone</t>
  </si>
  <si>
    <t>Emma Stone, Penn Badgley</t>
  </si>
  <si>
    <t>A clean-cut high school student relies on the school's rumor mill to advance her social and financial standing.</t>
  </si>
  <si>
    <t>A clean-cut high school student</t>
  </si>
  <si>
    <t>tt1284575</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</si>
  <si>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</si>
  <si>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</si>
  <si>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</si>
  <si>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Cameron Diaz, Lucy Punch</t>
  </si>
  <si>
    <t>A lazy, incompetent middle school teacher who hates her job, her students, and her co-workers is forced to return to teaching to make enough money for breast implants after her wealthy fianc√© dumps her.</t>
  </si>
  <si>
    <t>A lazy, incompetent middle school</t>
  </si>
  <si>
    <t>tt1285009</t>
  </si>
  <si>
    <t>The Strangers: Prey at Night</t>
  </si>
  <si>
    <t>31/05/2018</t>
  </si>
  <si>
    <t>Johannes Roberts</t>
  </si>
  <si>
    <t>Bryan Bertino, Ben Ketai</t>
  </si>
  <si>
    <t>Christina Hendricks, Martin Henderson, Bailee Madison, Lewis Pullman, Damian Maffei, Emma Bellomy, Lea Enslin, Mary Louise Casanta, Ken Strunk, Rachel Kuhn, Leah Roberts, Preston Sadleir, Gabriel A. Byrne</t>
  </si>
  <si>
    <t>Christina Hendricks</t>
  </si>
  <si>
    <t>A family of four staying at a secluded mobile home park for the night are stalked and then hunted by three masked psychopaths.</t>
  </si>
  <si>
    <t>A family of four staying at a</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</si>
  <si>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</si>
  <si>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</si>
  <si>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</si>
  <si>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</si>
  <si>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Jesse Eisenberg, Rooney Mara</t>
  </si>
  <si>
    <t>tt1285241</t>
  </si>
  <si>
    <t>Don 2</t>
  </si>
  <si>
    <t>23/12/2011</t>
  </si>
  <si>
    <t>India, Germany</t>
  </si>
  <si>
    <t>Farhan Akhtar, Farhan Akhtar</t>
  </si>
  <si>
    <t>Shah Rukh Khan, Priyanka Chopra, Boman Irani, Lara Dutta, Kunal Kapoor, Om Puri, Nawab Shah, Alyy Khan, Sahil Shroff, Florian Lukas, Leonard Benhaus, Hrithik Roshan, Andreas Adam, Marco Ammer, G√ºnter Barton</t>
  </si>
  <si>
    <t>Don turns himself in and escapes with Vardhaan from prison, following which he recruits a team to steal currency printing plates from a bank in Berlin.</t>
  </si>
  <si>
    <t>Don turns himself in and escapes</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</si>
  <si>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</si>
  <si>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</si>
  <si>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</si>
  <si>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</si>
  <si>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</si>
  <si>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David Duchovny, Demi Moore</t>
  </si>
  <si>
    <t>A seemingly perfect family moves into a suburban neighborhood, but when it comes to the truth as to why they're living there, they don't exactly come clean with their neighbors.</t>
  </si>
  <si>
    <t>A seemingly perfect family moves</t>
  </si>
  <si>
    <t>tt1286126</t>
  </si>
  <si>
    <t>A.R.O.G</t>
  </si>
  <si>
    <t>Cem Yilmaz, √ñzge √ñzberk, Zafer Alg√∂z, Nil Karaibrahimgil, Hasan Ka√ßan, √ñzkan Ugur, Ozan G√ºven, Metin Ke√ßeci, Muhittin Korkmaz, Raimundo Querido, Sercan Aky√ºz, Dilek Altunay, Ethel Mulinas Araf, Ilker Ayrik, Vedat Baltaci</t>
  </si>
  <si>
    <t>Commander Logar fools Arif and sends him 1.000.000 years back in the time. He must civilize people from past to reach today.</t>
  </si>
  <si>
    <t>Commander Logar fools Arif and</t>
  </si>
  <si>
    <t>tt1287468</t>
  </si>
  <si>
    <t>Cats &amp; Dogs: The Revenge of Kitty Galore</t>
  </si>
  <si>
    <t>Brad Peyton</t>
  </si>
  <si>
    <t>Ron J. Friedman, Steve Bencich</t>
  </si>
  <si>
    <t>James Marsden, Nick Nolte, Christina Applegate, Katt Williams, Bette Midler, Neil Patrick Harris, Sean Hayes, Wallace Shawn, Roger Moore, Joe Pantoliano, Michael Clarke Duncan, Chris O'Donnell, Jack McBrayer, Fred Armisen, Kiernan Shipka</t>
  </si>
  <si>
    <t>James Marsden, Nick Nolte</t>
  </si>
  <si>
    <t>The on-going war between the canine and feline species is put on hold when they join forces to thwart a rogue cat spy with her own sinister plans for conquest.</t>
  </si>
  <si>
    <t>The on-going war between the canine</t>
  </si>
  <si>
    <t>tt1287878</t>
  </si>
  <si>
    <t>Shi</t>
  </si>
  <si>
    <t>Chang-dong Lee</t>
  </si>
  <si>
    <t>Jeong-hie Yun, Da-wit Lee, Hee-ra Kim, Nae-sang Ahn, Yong-taek Kim, Myung-shin Park, Jong-goo Kim, Kim Hye-Jung, Bok-gi Min, Hye-jin Jang, Ja-yeong Kim, Nam-jin Kim, Hyeok-soo Kwon</t>
  </si>
  <si>
    <t>Jeong-hie Yun</t>
  </si>
  <si>
    <t>Jeong-hie Yun, Da-wit Lee</t>
  </si>
  <si>
    <t>A sixty-something woman, faced with the discovery of a heinous family crime and in the early stages of Alzheimer's disease, finds strength and purpose when she enrolls in a poetry class.</t>
  </si>
  <si>
    <t>A sixty-something woman, faced</t>
  </si>
  <si>
    <t>KRW 1300000000</t>
  </si>
  <si>
    <t>tt1288403</t>
  </si>
  <si>
    <t>Universal Soldier: Regeneration</t>
  </si>
  <si>
    <t>John Hyams</t>
  </si>
  <si>
    <t>Richard Rothstein, Christopher Leitch</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</si>
  <si>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</si>
  <si>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</si>
  <si>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Terrorists kidnap the Russian</t>
  </si>
  <si>
    <t>tt1288558</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</si>
  <si>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</si>
  <si>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</si>
  <si>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</si>
  <si>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</si>
  <si>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Jane Levy</t>
  </si>
  <si>
    <t>Jane Levy, Shiloh Fernandez</t>
  </si>
  <si>
    <t>Five friends head to a remote cabin, where the discovery of a Book of the Dead leads them to unwittingly summon up demons living in the nearby woods.</t>
  </si>
  <si>
    <t>Five friends head to a remote</t>
  </si>
  <si>
    <t>tt1289401</t>
  </si>
  <si>
    <t>Ghostbusters</t>
  </si>
  <si>
    <t>28/07/2016</t>
  </si>
  <si>
    <t>Katie Dippold, Paul Feig</t>
  </si>
  <si>
    <t>Zach Woods, Kristen Wiig, Ed Begley Jr., Charles Dance, John Milhiser, Ben Harris, Melissa McCarthy, Karan Soni, Kate McKinnon, Bess Rous, Steve Higgins, Leslie Jones, Neil Casey, Dave Allen, Katie Dippold</t>
  </si>
  <si>
    <t>Zach Woods</t>
  </si>
  <si>
    <t>Zach Woods, Kristen Wiig</t>
  </si>
  <si>
    <t>Following a ghost invasion of Manhattan, paranormal enthusiasts Erin Gilbert and Abby Yates, nuclear engineer Jillian Holtzmann, and subway worker Patty Tolan band together to stop the otherworldly threat.</t>
  </si>
  <si>
    <t>Following a ghost invasion of</t>
  </si>
  <si>
    <t>tt1289403</t>
  </si>
  <si>
    <t>The Guernsey Literary and Potato Peel Pie Society</t>
  </si>
  <si>
    <t>Don Roos, Kevin Hood</t>
  </si>
  <si>
    <t>Jessica Brown Findlay, Tom Courtenay, Michiel Huisman, Katherine Parkinson, Marek Oravec, Jack Morris, Matthew Goode, Lily James, Stephanie Schonfield, Pippa Rathborne, Emily Patrick, Rachal Olivant, Clive Merrison, Glen Powell, Bernice Stegers</t>
  </si>
  <si>
    <t>Jessica Brown Findlay</t>
  </si>
  <si>
    <t>In the aftermath of World War II, a writer forms an unexpected bond with the residents of Guernsey Island when she decides to write a book about their experiences during the war.</t>
  </si>
  <si>
    <t>In the aftermath of World War</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</si>
  <si>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</si>
  <si>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</si>
  <si>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</si>
  <si>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</si>
  <si>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</si>
  <si>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Michael Caine, Emily Mortimer</t>
  </si>
  <si>
    <t>An elderly ex-serviceman and widower looks to avenge his best friend's murder by doling out his own form of justice.</t>
  </si>
  <si>
    <t>An elderly ex-serviceman and widower</t>
  </si>
  <si>
    <t>tt1291150</t>
  </si>
  <si>
    <t>Teenage Mutant Ninja Turtles</t>
  </si>
  <si>
    <t>Josh Appelbaum, Andr√© Nemec</t>
  </si>
  <si>
    <t>Megan Fox, Will Arnett, William Fichtner, Alan Ritchson, Noel Fisher, Pete Ploszek, Johnny Knoxville, Jeremy Howard, Danny Woodburn, Tony Shalhoub, Tohoru Masamune, Whoopi Goldberg, Minae Noji, Abby Elliott, Madison Mason</t>
  </si>
  <si>
    <t>Megan Fox, Will Arnett</t>
  </si>
  <si>
    <t>When a kingpin threatens New York City, a group of mutated turtle warriors must emerge from the shadows to protect their home.</t>
  </si>
  <si>
    <t>When a kingpin threatens New York</t>
  </si>
  <si>
    <t>tt1291465</t>
  </si>
  <si>
    <t>Raajneeti</t>
  </si>
  <si>
    <t>Prakash Jha, Anjum Rajabali</t>
  </si>
  <si>
    <t>Ranbir Kapoor, Ajay Devgn, Nana Patekar, Katrina Kaif, Arjun Rampal, Manoj Bajpayee, Naseeruddin Shah, Sarah Thompson, Nikhila Trikha, Darshan Jariwala, Shruti Seth, Vinay Apte, Singh Bhupesh, Barkha Bisht, Dhananjay Galani</t>
  </si>
  <si>
    <t>Ranbir Kapoor, Ajay Devgn</t>
  </si>
  <si>
    <t>When the American-educated scion of a powerful Indian family returns to the subcontinent, his first taste of power starts him down a corrupt path.</t>
  </si>
  <si>
    <t>When the American-educated scion</t>
  </si>
  <si>
    <t>tt1291570</t>
  </si>
  <si>
    <t>Solace</t>
  </si>
  <si>
    <t>Afonso Poyart</t>
  </si>
  <si>
    <t>Sean Bailey, Ted Griffin</t>
  </si>
  <si>
    <t>Anthony Hopkins, Jeffrey Dean Morgan, Abbie Cornish, Colin Farrell, Matt Gerald, Jose Pablo Cantillo, Marley Shelton, Xander Berkeley, Kenny Johnson, Joshua Close, Sharon Lawrence, Janine Turner, Luisa Moraes, Jordan Woods-Robinson, Niyi Oni</t>
  </si>
  <si>
    <t>Anthony Hopkins, Jeffrey Dean Morgan</t>
  </si>
  <si>
    <t>Psychic John Clancy (Sir Anthony Hopkins) works with the F.B.I. in order to hunt down a serial killer.</t>
  </si>
  <si>
    <t>Psychic John Clancy (Sir Anthony</t>
  </si>
  <si>
    <t>tt1291580</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</si>
  <si>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</si>
  <si>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</si>
  <si>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</si>
  <si>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Matt Damon, Scott Bakula</t>
  </si>
  <si>
    <t>A chronicle of the tempestuous six-year romance between megastar singer</t>
  </si>
  <si>
    <t>A chronicle of the tempestuous</t>
  </si>
  <si>
    <t>tt1291584</t>
  </si>
  <si>
    <t>Warrior</t>
  </si>
  <si>
    <t>Gavin O'Connor, Anthony Tambakis</t>
  </si>
  <si>
    <t>Joel Edgerton, Tom Hardy, Nick Nolte, Jennifer Morrison, Frank Grillo, Kevin Dunn, Maximiliano Hern√°ndez, Bryan Callen, Sam Sheridan, Fernando Chien, Jake McLaughlin, Vanessa Martinez, Denzel Whitaker, Carlos Miranda, Manuel Espinosa</t>
  </si>
  <si>
    <t>Joel Edgerton, Tom Hardy</t>
  </si>
  <si>
    <t>The youngest son of an alcoholic former boxer returns home, where he's trained by his father for competition in a mixed martial arts tournament - a path that puts the fighter on a collision course with his estranged, older brother.</t>
  </si>
  <si>
    <t>The youngest son of an alcoholic</t>
  </si>
  <si>
    <t>tt1291652</t>
  </si>
  <si>
    <t>Snabba cash</t>
  </si>
  <si>
    <t>Sweden, Germany, Denmark, France</t>
  </si>
  <si>
    <t>Daniel Espinosa, Jens Lapidus</t>
  </si>
  <si>
    <t>Joel Kinnaman, Matias Varela, Dragomir Mrsic, Lisa Henni, Mahmut Suvakci, Jones Danko, Lea Stojanov, Dejan Cukic, Miodrag Stojanovic, Joel Spira, Christian Hillborg, Fabian Bolin, Annika Ryberg Whittembury, Fares Fares, Hamdisa Causevic</t>
  </si>
  <si>
    <t>Joel Kinnaman, Matias Varela</t>
  </si>
  <si>
    <t>When JW becomes a drug runner in order to maintain his double life, his fate becomes tied to two other men: Jorge, a fugitive on the run from both the Serbian mafia and the police, and mafia enforcer Mrado, who is on the hunt for Jorge.</t>
  </si>
  <si>
    <t>When JW becomes a drug runner</t>
  </si>
  <si>
    <t>tt1292566</t>
  </si>
  <si>
    <t>How to Be Single</t>
  </si>
  <si>
    <t>Christian Ditter</t>
  </si>
  <si>
    <t>Dakota Johnson, Rebel Wilson, Leslie Mann, Damon Wayans Jr., Anders Holm, Alison Brie, Nicholas Braun, Jake Lacy, Jason Mantzoukas, Colin Jost, Mickey Gooch Jr., Sarah Ramos, Vanessa Rubio, Zani Jones Mbayise, Brent Morin</t>
  </si>
  <si>
    <t>Dakota Johnson</t>
  </si>
  <si>
    <t>Dakota Johnson, Rebel Wilson</t>
  </si>
  <si>
    <t>A group of young adults navigate love and relationships in New York City.</t>
  </si>
  <si>
    <t>A group of young adults navigate</t>
  </si>
  <si>
    <t>tt1292703</t>
  </si>
  <si>
    <t>Oye Lucky! Lucky Oye!</t>
  </si>
  <si>
    <t>Dibakar Banerjee, Urmi Juvekar</t>
  </si>
  <si>
    <t>Abhay Deol, Paresh Rawal, Neetu Chandra, Archana Puran Singh, Manu Rishi Chadha, Richa Chadha, Manjot Singh, Anurag Arora, Amandeep Singh Bakshi, Rajendra Sethi, Rajeev Ailabadi, Nutan Surya, Gurmeet Singh, Ramandeep, Nanki Singh</t>
  </si>
  <si>
    <t>Abhay Deol</t>
  </si>
  <si>
    <t>Abhay Deol, Paresh Rawal</t>
  </si>
  <si>
    <t>A burglar reflects on his life and loves; while the media speculates how he managed to pull off so many heists.</t>
  </si>
  <si>
    <t>A burglar reflects on his life</t>
  </si>
  <si>
    <t>tt1293847</t>
  </si>
  <si>
    <t>xXx: Return of Xander Cage</t>
  </si>
  <si>
    <t>19/01/2017</t>
  </si>
  <si>
    <t>China, Canada, USA</t>
  </si>
  <si>
    <t>Rich Wilkes, F. Scott Frazier</t>
  </si>
  <si>
    <t>Vin Diesel, Donnie Yen, Deepika Padukone, Kris Wu, Ruby Rose, Tony Jaa, Nina Dobrev, Rory McCann, Toni Collette, Samuel L. Jackson, Ice Cube, Hermione Corfield, Tony Gonzalez, Michael Bisping, Al Sapienza</t>
  </si>
  <si>
    <t>Vin Diesel, Donnie Yen</t>
  </si>
  <si>
    <t>Xander Cage is left for dead after an incident, though he secretly returns to action for a new, tough assignment with his handler Augustus Gibbons.</t>
  </si>
  <si>
    <t>Xander Cage is left for dead after</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</si>
  <si>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</si>
  <si>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</si>
  <si>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</si>
  <si>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</si>
  <si>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Michael Douglas, Susan Sarandon</t>
  </si>
  <si>
    <t>A car magnate watches his personal and professional life hit the skids because of his business and romantic indiscretions.</t>
  </si>
  <si>
    <t>A car magnate watches his personal</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</si>
  <si>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</si>
  <si>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</si>
  <si>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</si>
  <si>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</si>
  <si>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</si>
  <si>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Miley Cyrus, Greg Kinnear</t>
  </si>
  <si>
    <t>A rebellious girl is sent to a Southern beach town for the summer to stay with her father. Through their mutual love of music, the estranged duo learn to reconnect.</t>
  </si>
  <si>
    <t>A rebellious girl is sent to a</t>
  </si>
  <si>
    <t>tt1294688</t>
  </si>
  <si>
    <t>Last Night</t>
  </si>
  <si>
    <t>Massy Tadjedin</t>
  </si>
  <si>
    <t>Keira Knightley, Sam Worthington, Guillaume Canet, Eva Mendes, Daniel Eric Gold, Scott Adsit, Griffin Dunne, Stephanie Romanov, Anson Mount, Stephen Mailer, John Treacy Egan, Justine Cotsonas, Karen Pittman, Jon Norman Schneider, Chriselle Almeida</t>
  </si>
  <si>
    <t>Keira Knightley, Sam Worthington</t>
  </si>
  <si>
    <t>The story follows a married couple, apart for a night while the husband takes a business trip with a colleague to whom he's attracted. While he's resisting temptation, his wife encounters her past love.</t>
  </si>
  <si>
    <t>The story follows a married couple,</t>
  </si>
  <si>
    <t>tt1294970</t>
  </si>
  <si>
    <t>The Angriest Man in Brooklyn</t>
  </si>
  <si>
    <t>23/05/2014</t>
  </si>
  <si>
    <t>Daniel Taplitz, Assi Dayan</t>
  </si>
  <si>
    <t>Robin Williams, Mila Kunis, Peter Dinklage, Melissa Leo, Hamish Linklater, Sutton Foster, James Earl Jones, Richard Kind, Daniel Raymont, Chris Gethard, Jerry Adler, Isiah Whitlock Jr., Da'Vine Joy Randolph, Jeremie Harris, Lee Garlington</t>
  </si>
  <si>
    <t>Robin Williams, Mila Kunis</t>
  </si>
  <si>
    <t>A perpetually angry man is informed he has 90 minutes to live and promptly sets out to reconcile with his family and friends in the short time he has left.</t>
  </si>
  <si>
    <t>A perpetually angry man is informed</t>
  </si>
  <si>
    <t>tt1296898</t>
  </si>
  <si>
    <t>Waiting for Forever</t>
  </si>
  <si>
    <t>Rachel Bilson, Tom Sturridge, Richard Jenkins, Blythe Danner, Matthew Davis, Scott Mechlowicz, Jaime King, Nikki Blonsky, Nelson Franklin, Richard Gant, Roz Ryan, Jamey Anthony, Liliana Arredondo, Ariana Bagley, K.C. Clyde</t>
  </si>
  <si>
    <t>Rachel Bilson</t>
  </si>
  <si>
    <t>Rachel Bilson, Tom Sturridge</t>
  </si>
  <si>
    <t>A Hollywood-set romantic tale of a guy who is content to live his life without a job yet with the love of his life, a young actress.</t>
  </si>
  <si>
    <t>A Hollywood-set romantic tale</t>
  </si>
  <si>
    <t>tt1297919</t>
  </si>
  <si>
    <t>Blitz</t>
  </si>
  <si>
    <t>20/05/2011</t>
  </si>
  <si>
    <t>Elliott Lester</t>
  </si>
  <si>
    <t>Nathan Parker, Ken Bruen</t>
  </si>
  <si>
    <t>Jason Statham, Paddy Considine, Aidan Gillen, Zawe Ashton, David Morrissey, Ned Dennehy, Mark Rylance, Luke Evans, Nicky Henson, Steven Harwood-Brown, Bill Champion, Richard Riddell, Ron Donachie, Elly Fairman, Alex Lanipekun</t>
  </si>
  <si>
    <t>Jason Statham, Paddy Considine</t>
  </si>
  <si>
    <t>A tough cop is dispatched to take down a serial killer who has been targeting police officers.</t>
  </si>
  <si>
    <t>A tough cop is dispatched to take</t>
  </si>
  <si>
    <t>tt1298644</t>
  </si>
  <si>
    <t>The Hustle</t>
  </si>
  <si>
    <t>16/05/2019</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</si>
  <si>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</si>
  <si>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</si>
  <si>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</si>
  <si>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Timothy Simons</t>
  </si>
  <si>
    <t>Timothy Simons, Rebel Wilson</t>
  </si>
  <si>
    <t>Two con women - one low rent and the other high class - team up to take down the men who have wronged them.</t>
  </si>
  <si>
    <t>Two con women - one low rent and</t>
  </si>
  <si>
    <t>tt1298649</t>
  </si>
  <si>
    <t>The Watch</t>
  </si>
  <si>
    <t>Jared Stern, Seth Rogen</t>
  </si>
  <si>
    <t>Ben Stiller, Vince Vaughn, Jonah Hill, Richard Ayoade, Rosemarie DeWitt, Will Forte, Mel Rodriguez, Doug Jones, Erin Moriarty, Nicholas Braun, R. Lee Ermey, Joe Nunez, Liz Cackowski, Johnny Pemberton, Sharon Gee</t>
  </si>
  <si>
    <t>Ben Stiller, Vince Vaughn</t>
  </si>
  <si>
    <t>Four men who form a neighborhood watch group as a way to get out of their day-to-day family routines find themselves defending the Earth from an alien invasion.</t>
  </si>
  <si>
    <t>Four men who form a neighborhood</t>
  </si>
  <si>
    <t>tt1298650</t>
  </si>
  <si>
    <t>Pirates of the Caribbean: On Stranger Tides</t>
  </si>
  <si>
    <t>Johnny Depp, Pen√©lope Cruz, Geoffrey Rush, Ian McShane, Kevin McNally, Sam Claflin, Astrid Berg√®s-Frisbey, Stephen Graham, Keith Richards, Richard Griffiths, Greg Ellis, Damian O'Hare, √ìscar Jaenada, Anton Lesser, Roger Allam</t>
  </si>
  <si>
    <t>Jack Sparrow and Barbossa embark on a quest to find the elusive fountain of youth, only to discover that Blackbeard and his daughter are after it too.</t>
  </si>
  <si>
    <t>Jack Sparrow and Barbossa embark</t>
  </si>
  <si>
    <t>tt1300851</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</si>
  <si>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</si>
  <si>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</si>
  <si>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</si>
  <si>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</si>
  <si>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Sean Patrick Flanery</t>
  </si>
  <si>
    <t>The MacManus brothers are living a quiet life in Ireland with their father, but when they learn that their beloved priest has been killed by mob forces, they go back to Boston to bring justice to those responsible and avenge the priest.</t>
  </si>
  <si>
    <t>The MacManus brothers are living</t>
  </si>
  <si>
    <t>tt1300853</t>
  </si>
  <si>
    <t>Green Street Hooligans 2</t>
  </si>
  <si>
    <t>28/07/2010</t>
  </si>
  <si>
    <t>Jesse V. Johnson</t>
  </si>
  <si>
    <t>T. Jay O'Brien, Lexi Alexander</t>
  </si>
  <si>
    <t>John Bariamis, Nicola Bertram, Matt Candito, Lonnie Cayetano, Paul Cullen, Hugh Daly, Treva Etienne, Michael Enright, Terence Jay, Steve Hart, Nicky Holender, Luke Massy, Graham McTavish, Suzanne May, Ross McCall</t>
  </si>
  <si>
    <t>John Bariamis</t>
  </si>
  <si>
    <t>John Bariamis, Nicola Bertram</t>
  </si>
  <si>
    <t>After the brutal mass brawl fans of two football teams go to jail, where their feud raised to a new level of cruelty.</t>
  </si>
  <si>
    <t>After the brutal mass brawl fans</t>
  </si>
  <si>
    <t>tt1300854</t>
  </si>
  <si>
    <t>Iron Man Three</t>
  </si>
  <si>
    <t>24/04/2013</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</si>
  <si>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</si>
  <si>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</si>
  <si>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</si>
  <si>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When Tony Stark's world is torn</t>
  </si>
  <si>
    <t>tt1302006</t>
  </si>
  <si>
    <t>The Irishman</t>
  </si>
  <si>
    <t>27/11/2019</t>
  </si>
  <si>
    <t>Steven Zaillian, Charles Brandt</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</si>
  <si>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</si>
  <si>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</si>
  <si>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An old man recalls his time painting</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</si>
  <si>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</si>
  <si>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</si>
  <si>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</si>
  <si>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</si>
  <si>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Jack Black, Angelina Jolie</t>
  </si>
  <si>
    <t>Po and his friends fight to stop a peacock villain from conquering China with a deadly new weapon, but first the Dragon Warrior must come to terms with his past.</t>
  </si>
  <si>
    <t>Po and his friends fight to stop</t>
  </si>
  <si>
    <t>tt1302067</t>
  </si>
  <si>
    <t>Yogi Bear</t>
  </si>
  <si>
    <t>Jennifer Ventimilia, Joshua Sternin</t>
  </si>
  <si>
    <t>Dan Aykroyd, Justin Timberlake, Anna Faris, Tom Cavanagh, T.J. Miller, Nate Corddry, Andrew Daly, Josh Robert Thompson, David Stott, Greg Johnson, Christy Qulliam, Patricia Aldersley, Tim McLachlan, Hayden Vernon, Dean Knowsley</t>
  </si>
  <si>
    <t>Dan Aykroyd</t>
  </si>
  <si>
    <t>Dan Aykroyd, Justin Timberlake</t>
  </si>
  <si>
    <t>A documentary filmmaker travels to Jellystone Park to shoot a project and soon crosses paths with Yogi Bear, his sidekick Boo-Boo and Ranger Smith.</t>
  </si>
  <si>
    <t>A documentary filmmaker travels</t>
  </si>
  <si>
    <t>tt1303828</t>
  </si>
  <si>
    <t>Defendor</t>
  </si>
  <si>
    <t>13/05/2010</t>
  </si>
  <si>
    <t>Peter Stebbings</t>
  </si>
  <si>
    <t>Woody Harrelson, Elias Koteas, Michael Kelly, Sandra Oh, Kat Dennings, Clark Johnson, Lisa Ray, A.C. Peterson, Kristin Booth, Charlotte Sullivan, Tony Nappo, Ron White, David Gardner, Bryan Renfro, Max Dreesen</t>
  </si>
  <si>
    <t>Woody Harrelson, Elias Koteas</t>
  </si>
  <si>
    <t>Arthur Poppington, a regular man who adopts a superhero persona, known as "Defendor", combs the city streets at night, in search of his archenemy, Captain Industry.</t>
  </si>
  <si>
    <t>Arthur Poppington, a regular man</t>
  </si>
  <si>
    <t>tt1305591</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</si>
  <si>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</si>
  <si>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</si>
  <si>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</si>
  <si>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Seth Green, Dan Fogler</t>
  </si>
  <si>
    <t>A young boy named Milo gains a deeper appreciation for his mom after Martians come to Earth to take her away.</t>
  </si>
  <si>
    <t>A young boy named Milo gains a</t>
  </si>
  <si>
    <t>tt1305797</t>
  </si>
  <si>
    <t>Enthiran</t>
  </si>
  <si>
    <t>Madhan Karky, Swanand Kirkire</t>
  </si>
  <si>
    <t>Rajinikanth, Aishwarya Rai Bachchan, Danny Denzongpa, Santhanam, Karunas, Delhi Kumar, Cochin Hanifa, Kalabhavan Mani, Devadarshini Chetan, Sabu Cyril, Chaams, Shriya Sharma, Sugunthan, Kriz Chris Henri Harriz, Shylaja Chetlur</t>
  </si>
  <si>
    <t>Rajinikanth, Aishwarya Rai Bachchan</t>
  </si>
  <si>
    <t>A brilliant scientist creates a humanoid robot to protect mankind, but things go awry when human emotions are programmed and inner turmoil causes the robot to switch sides.</t>
  </si>
  <si>
    <t>A brilliant scientist creates</t>
  </si>
  <si>
    <t>INR 1900000000</t>
  </si>
  <si>
    <t>tt1305806</t>
  </si>
  <si>
    <t>El secreto de sus ojos</t>
  </si>
  <si>
    <t>Eduardo Sacheri, Juan Jos√© Campanella</t>
  </si>
  <si>
    <t>Soledad Villamil, Ricardo Dar√≠n, Carla Quevedo, Pablo Rago, Javier Godino, B√°rbara Palladino, Rudy Romano, Alejandro Abelenda, Mario Alarc√≥n, Guillermo Francella, Sebasti√°n Blanco, Mariano Argento, Jos√© Luis Gioia, Juan Jos√© Ort√≠z, Kiko Cerone</t>
  </si>
  <si>
    <t>Soledad Villamil</t>
  </si>
  <si>
    <t>Soledad Villamil, Ricardo Dar√≠n</t>
  </si>
  <si>
    <t>A retired legal counselor writes a novel hoping to find closure for one of his past unresolved homicide cases and for his unreciprocated love with his superior - both of which still haunt him decades later.</t>
  </si>
  <si>
    <t>A retired legal counselor writes</t>
  </si>
  <si>
    <t>tt1306980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</si>
  <si>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</si>
  <si>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</si>
  <si>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</si>
  <si>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</si>
  <si>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Inspired by a true story, a comedy</t>
  </si>
  <si>
    <t>tt1307068</t>
  </si>
  <si>
    <t>Seeking a Friend for the End of the World</t>
  </si>
  <si>
    <t>Lorene Scafaria</t>
  </si>
  <si>
    <t>Steve Carell, Keira Knightley, Adam Brody, Connie Britton, Roger Aaron Brown, Rob Huebel, Trisha Gorman, Nancy Carell, Mark Moses, Tonita Castro, Leslie Murphy, Rob Corddry, Kasey Campbell, Melanie Lynskey, Vince Grant</t>
  </si>
  <si>
    <t>Steve Carell, Keira Knightley</t>
  </si>
  <si>
    <t>As an asteroid nears Earth, a man finds himself alone after his wife leaves in a panic. He decides to take a road trip to reunite with his high school sweetheart. Accompanying him is a neighbor who inadvertently puts a wrench in his plan.</t>
  </si>
  <si>
    <t>As an asteroid nears Earth, a</t>
  </si>
  <si>
    <t>tt1308728</t>
  </si>
  <si>
    <t>The Happytime Murders</t>
  </si>
  <si>
    <t>18/10/2018</t>
  </si>
  <si>
    <t>Brian Henson</t>
  </si>
  <si>
    <t>Todd Berger, Todd Berger</t>
  </si>
  <si>
    <t>Melissa McCarthy, Elizabeth Banks, Maya Rudolph, Leslie David Baker, Joel McHale, Cynthy Wu, Michael McDonald, Mitch Silpa, Hemky Madera, Benjamin Cole Royer, Brekkan Spens, Ryan Tran, Fortune Feimster, Brian Palermo, Damon Jones</t>
  </si>
  <si>
    <t>Melissa McCarthy</t>
  </si>
  <si>
    <t>Melissa McCarthy, Elizabeth Banks</t>
  </si>
  <si>
    <t>When the puppet cast of a '90s children's TV show begin to get murdered one by one, a disgraced LAPD detective-turned-private eye puppet takes on the case.</t>
  </si>
  <si>
    <t>When the puppet cast of a '90s</t>
  </si>
  <si>
    <t>tt1308729</t>
  </si>
  <si>
    <t>Bullet to the Head</t>
  </si>
  <si>
    <t>USA, India, Switzerland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</si>
  <si>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</si>
  <si>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</si>
  <si>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Sylvester Stallone, Sung Kang</t>
  </si>
  <si>
    <t>After watching their respective partners die, a New Orleans hitman and a Washington, D.C. detective form an alliance in order to bring down their common enemy.</t>
  </si>
  <si>
    <t>After watching their respective</t>
  </si>
  <si>
    <t>tt1311060</t>
  </si>
  <si>
    <t>A.C.O.D.</t>
  </si>
  <si>
    <t>23/01/2013</t>
  </si>
  <si>
    <t>Stuart Zicherman</t>
  </si>
  <si>
    <t>Ben Karlin, Stuart Zicherman</t>
  </si>
  <si>
    <t>Adam Scott, Richard Jenkins, Catherine O'Hara, Amy Poehler, Mary Elizabeth Winstead, Clark Duke, Ken Howard, Valerie Tian, Sarah Burns, Jessica Alba, Jane Lynch, Jamie Renell, Valerie Payton, Gavin Plunkett, Isabella Zentkovich</t>
  </si>
  <si>
    <t>Adam Scott</t>
  </si>
  <si>
    <t>Adam Scott, Richard Jenkins</t>
  </si>
  <si>
    <t>A grown man caught in the crossfire of his parents' 15-year divorce discovers he was unknowingly part of a study on divorced children and is enlisted in a follow-up years later, which wreaks new havoc on his family.</t>
  </si>
  <si>
    <t>A grown man caught in the crossfire</t>
  </si>
  <si>
    <t>tt1311067</t>
  </si>
  <si>
    <t>Halloween II</t>
  </si>
  <si>
    <t>Sheri Moon Zombie, Chase Wright Vanek, Scout Taylor-Compton, Brad Dourif, Caroline Williams, Malcolm McDowell, Tyler Mane, Dayton Callie, Richard Brake, Octavia Spencer, Danielle Harris, Richard Riehle, Margot Kidder, Mary Birdsong, Brea Grant</t>
  </si>
  <si>
    <t>Sheri Moon Zombie</t>
  </si>
  <si>
    <t>Sheri Moon Zombie, Chase Wright Vanek</t>
  </si>
  <si>
    <t>Laurie Strode struggles to come to terms with her brother Michael's deadly return to Haddonfield, Illinois; meanwhile, Michael prepares for another reunion with his sister.</t>
  </si>
  <si>
    <t>Laurie Strode struggles to come</t>
  </si>
  <si>
    <t>tt1311071</t>
  </si>
  <si>
    <t>Kill Your Darlings</t>
  </si>
  <si>
    <t>John Krokidas</t>
  </si>
  <si>
    <t>Austin Bunn, Austin Bunn</t>
  </si>
  <si>
    <t>Daniel Radcliffe, Dane DeHaan, Michael C. Hall, Jack Huston, Ben Foster, David Cross, Jennifer Jason Leigh, Elizabeth Olsen, John Cullum, Brenda Wehle, Erin Darke, Craig Chester, Lenore Harris, Mark Ethan, Zach Appelman</t>
  </si>
  <si>
    <t>Daniel Radcliffe, Dane DeHaan</t>
  </si>
  <si>
    <t>A murder in 1944 draws together the great poets of the beat generation: Allen Ginsberg, Jack Kerouac, and William Burroughs.</t>
  </si>
  <si>
    <t>A murder in 1944 draws together</t>
  </si>
  <si>
    <t>tt1313092</t>
  </si>
  <si>
    <t>Animal Kingdom</t>
  </si>
  <si>
    <t>David Mich√¥d</t>
  </si>
  <si>
    <t>James Frecheville, Bryce Lindemann, Paul Smits, Jacki Weaver, Joel Edgerton, Luke Ford, Sullivan Stapleton, Mirrah Foulkes, Anthony Ahern, Justin Rosniak, Michael Vice, Chris Weir, Laura Wheelwright, Sarah Nguyen, Lucia Cai</t>
  </si>
  <si>
    <t>James Frecheville</t>
  </si>
  <si>
    <t>James Frecheville, Bryce Lindemann</t>
  </si>
  <si>
    <t>A seventeen-year-old navigates his survival amongst an explosive criminal family and the detective who thinks he can save him.</t>
  </si>
  <si>
    <t>A seventeen-year-old navigates</t>
  </si>
  <si>
    <t>tt1313139</t>
  </si>
  <si>
    <t>The Oranges</t>
  </si>
  <si>
    <t>Julian Farino</t>
  </si>
  <si>
    <t>Ian Helfer, Jay Reiss</t>
  </si>
  <si>
    <t>Alia Shawkat, Hugh Laurie, Oliver Platt, Allison Janney, Catherine Keener, Ian Helfer, Marceline Hugot, Laura Flanagan, Curtis McClarin, Jay Reiss, Sarah Saltzberg, Sam Rosen, Leighton Meester, Adam Brody, Aya Cash</t>
  </si>
  <si>
    <t>Alia Shawkat</t>
  </si>
  <si>
    <t>Alia Shawkat, Hugh Laurie</t>
  </si>
  <si>
    <t>The enduring friendship between the Walling and Ostroff families is tested when Nina, the prodigal Ostroff daughter, returns home for the holidays after a five-year absence and enters into an affair with David, head of the Walling family.</t>
  </si>
  <si>
    <t>The enduring friendship between</t>
  </si>
  <si>
    <t>tt1314228</t>
  </si>
  <si>
    <t>Did You Hear About the Morgans?</t>
  </si>
  <si>
    <t>Hugh Grant, Sarah Jessica Parker, Natalia Klimas, Vincenzo Amato, Jesse Liebman, Elisabeth Moss, Michael Kelly, Seth Gilliam, S√°ndor T√©csy, Kevin Dotcom Brown, Steven Boyer, Sharon Wilkins, Sam Elliott, Mary Steenburgen, Kim Shaw</t>
  </si>
  <si>
    <t>Hugh Grant, Sarah Jessica Parker</t>
  </si>
  <si>
    <t>In New York City, an estranged couple who witness a murder are relocated to small town Wyoming as part of the Witness Protection Program.</t>
  </si>
  <si>
    <t>In New York City, an estranged</t>
  </si>
  <si>
    <t>tt1314655</t>
  </si>
  <si>
    <t>Devil</t>
  </si>
  <si>
    <t>Brian Nelson, M. Night Shyamalan</t>
  </si>
  <si>
    <t>Chris Messina, Logan Marshall-Green, Jenny O'Hara, Bojana Novakovic, Bokeem Woodbine, Geoffrey Arend, Jacob Vargas, Matt Craven, Joshua Peace, Caroline Dhavernas, Joe Cobden, Zoie Palmer, Vincent Laresca, Rudy Webb, Craig Eldridge</t>
  </si>
  <si>
    <t>Chris Messina</t>
  </si>
  <si>
    <t>Chris Messina, Logan Marshall-Green</t>
  </si>
  <si>
    <t>A group of people are trapped in an elevator and the Devil is mysteriously amongst them.</t>
  </si>
  <si>
    <t>A group of people are trapped</t>
  </si>
  <si>
    <t>tt1315981</t>
  </si>
  <si>
    <t>A Single Man</t>
  </si>
  <si>
    <t>Tom Ford</t>
  </si>
  <si>
    <t>Christopher Isherwood, Tom Ford</t>
  </si>
  <si>
    <t>Colin Firth, Julianne Moore, Nicholas Hoult, Matthew Goode, Jon Kortajarena, Paulette Lamori, Ryan Simpkins, Ginnifer Goodwin, Teddy Sears, Paul Butler, Aaron Sanders, Aline Weber, Keri Lynn Pratt, Jenna Gavigan, Alicia Carr</t>
  </si>
  <si>
    <t>Colin Firth, Julianne Moore</t>
  </si>
  <si>
    <t>An English professor, one year after the sudden death of his boyfriend, is unable to cope with his typical days in 1960s Los Angeles.</t>
  </si>
  <si>
    <t>An English professor, one year</t>
  </si>
  <si>
    <t>tt1316037</t>
  </si>
  <si>
    <t>Birdemic: Shock and Terror</t>
  </si>
  <si>
    <t>27/02/2010</t>
  </si>
  <si>
    <t>James Nguyen</t>
  </si>
  <si>
    <t>James Nguyen, James Nguyen</t>
  </si>
  <si>
    <t>Alan Bagh, Whitney Moore, Tippi Hedren, Janae Caster, Colton Osborne, Adam Sessa, Catherine Batcha, Patsy van Ettinger, Damien Carter, Rick Camp, Stephen Gustavson, Danny Webber, Mona Lisa Moon, Joe Teixeira, John Grant</t>
  </si>
  <si>
    <t>Alan Bagh</t>
  </si>
  <si>
    <t>Alan Bagh, Whitney Moore</t>
  </si>
  <si>
    <t>A horde of mutated birds descends upon the quiet town of Half Moon Bay, California. With the death toll rising, Two citizens manage to fight back, but will they survive Birdemic?</t>
  </si>
  <si>
    <t>A horde of mutated birds descends</t>
  </si>
  <si>
    <t>tt1316536</t>
  </si>
  <si>
    <t>The Loved Ones</t>
  </si>
  <si>
    <t>Sean Byrne</t>
  </si>
  <si>
    <t>Xavier Samuel, Robin McLeavy, John Brumpton, Richard Wilson, Victoria Thaine, Jessica McNamee, Andrew S. Gilbert, Suzi Dougherty, Victoria Eagger, Anne Scott-Pendlebury, Fred Whitlock, Leo Taylor, Brandon Burns, Stephen Walden, Igor Savin</t>
  </si>
  <si>
    <t>Xavier Samuel</t>
  </si>
  <si>
    <t>Xavier Samuel, Robin McLeavy</t>
  </si>
  <si>
    <t>When Brent turns down his classmate Lola's invitation to the prom, she concocts a wildly violent plan for revenge.</t>
  </si>
  <si>
    <t>When Brent turns down his classmate</t>
  </si>
  <si>
    <t>tt1316540</t>
  </si>
  <si>
    <t>A torin√≥i l√≥</t>
  </si>
  <si>
    <t>31/03/2011</t>
  </si>
  <si>
    <t>Hungary, France, Switzerland, Germany, USA</t>
  </si>
  <si>
    <t>L√°szl√≥ Krasznahorkai, B√©la Tarr</t>
  </si>
  <si>
    <t>J√°nos Derzsi, Erika B√≥k, Mih√°ly Kormos, Ricsi, Mih√°ly R√°day</t>
  </si>
  <si>
    <t>J√°nos Derzsi</t>
  </si>
  <si>
    <t>J√°nos Derzsi, Erika B√≥k</t>
  </si>
  <si>
    <t>A rural farmer is forced to confront the mortality of his faithful horse.</t>
  </si>
  <si>
    <t>A rural farmer is forced to confront</t>
  </si>
  <si>
    <t>tt1316622</t>
  </si>
  <si>
    <t>Wrecked</t>
  </si>
  <si>
    <t>Michael Greenspan</t>
  </si>
  <si>
    <t>Christopher Dodd</t>
  </si>
  <si>
    <t>Adrien Brody, Caroline Dhavernas, Ryan Robbins, Adrian G. Griffiths, Adrian Holmes, Lloyd Adams, Mark McConchie, Jacob Blair</t>
  </si>
  <si>
    <t>Adrien Brody, Caroline Dhavernas</t>
  </si>
  <si>
    <t>A man wakes in a car wreck at the bottom of a ravine must overcome incredible odds to survive.</t>
  </si>
  <si>
    <t>A man wakes in a car wreck at</t>
  </si>
  <si>
    <t>tt1318514</t>
  </si>
  <si>
    <t>Rise of the Planet of the Apes</t>
  </si>
  <si>
    <t>Sign Languages</t>
  </si>
  <si>
    <t>Andy Serkis, Karin Konoval, Terry Notary, Richard Ridings, Christopher Gordon, Devyn Dalton, Jay Caputo, James Franco, Freida Pinto, John Lithgow, Brian Cox, Tom Felton, David Oyelowo, Tyler Labine, Jamie Harris</t>
  </si>
  <si>
    <t>Andy Serkis, Karin Konoval</t>
  </si>
  <si>
    <t>A substance designed to help the brain repair itself gives advanced intelligence to a chimpanzee who leads an ape uprising.</t>
  </si>
  <si>
    <t>A substance designed to help the</t>
  </si>
  <si>
    <t>tt1318517</t>
  </si>
  <si>
    <t>The Man Who Killed Don Quixote</t>
  </si>
  <si>
    <t>27/09/2018</t>
  </si>
  <si>
    <t>Spain, Belgium, France, UK, Portugal</t>
  </si>
  <si>
    <t>Terry Gilliam, Tony Grisoni</t>
  </si>
  <si>
    <t>Jos√© Luis Ferrer, Ismael Fritschi, Juan L√≥pez-Tagle, Adam Driver, William Miller, Will Keen, Jason Watkins, Paloma Bloyd, √ìscar Jaenada, Sonia Franco, Jos√© Aser Gim√©nez, Jos√© Antonio Fern√°ndez, Viveka Rytzner, Alberto Jo Lee, Bruno Sevilla</t>
  </si>
  <si>
    <t>Jos√© Luis Ferrer</t>
  </si>
  <si>
    <t>Jos√© Luis Ferrer, Ismael Fritschi</t>
  </si>
  <si>
    <t>Toby, a disillusioned film director, is pulled into a world of time-jumping fantasy when a Spanish cobbler believes himself to be Sancho Panza. He gradually becomes unable to tell dreams from reality.</t>
  </si>
  <si>
    <t>Toby, a disillusioned film director,</t>
  </si>
  <si>
    <t>EUR 17000000</t>
  </si>
  <si>
    <t>tt1319718</t>
  </si>
  <si>
    <t>Da bing xiao jiang</t>
  </si>
  <si>
    <t>14/02/2010</t>
  </si>
  <si>
    <t>Sheng Ding</t>
  </si>
  <si>
    <t>Jackie Chan, Leehom Wang, Sung-jun Yoo, Peng Lin, Yuming Du, Song Jin, Dongmei Xu, Ken Lo, Rongguang Yu, Yue Wu, Baoqiang Wang, Ben Niu, Wing Lun Ng, Jack Tu, Haixiang Wang</t>
  </si>
  <si>
    <t>Jackie Chan, Leehom Wang</t>
  </si>
  <si>
    <t>An old soldier kidnaps a young General of an enemy state and takes him on a long journey to collect the reward.</t>
  </si>
  <si>
    <t>An old soldier kidnaps a young</t>
  </si>
  <si>
    <t>tt1320082</t>
  </si>
  <si>
    <t>Le concert</t>
  </si>
  <si>
    <t>France, Italy, Romania, Belgium</t>
  </si>
  <si>
    <t>Radu Mihaileanu</t>
  </si>
  <si>
    <t>Radu Mihaileanu, Alain-Michel Blanc</t>
  </si>
  <si>
    <t>Aleksey Guskov, Dmitriy Nazarov, M√©lanie Laurent, Fran√ßois Berl√©and, Miou-Miou, Valeriy Barinov, Lionel Abelanski, Laurent Bateau, Vlad Ivanov, Anna Kamenkova, Roger Dumas, Anghel Gheorghe, Aleksandr Komissarov, Vitalie Bichir, Despina Stanescu</t>
  </si>
  <si>
    <t>Aleksey Guskov</t>
  </si>
  <si>
    <t>Aleksey Guskov, Dmitriy Nazarov</t>
  </si>
  <si>
    <t>Thirty years ago Bolshoi Orchestra conductor Andre√Ø Filipov was fired for hiring Jewish musicians. Now a lowly janitor, an opportunity arises to gather his old musicians to go and pose as the official Buolshoi orchestra in Paris.</t>
  </si>
  <si>
    <t>Thirty years ago Bolshoi Orchestra</t>
  </si>
  <si>
    <t>tt1320239</t>
  </si>
  <si>
    <t>Burke and Hare</t>
  </si>
  <si>
    <t>Comedy, Crime, History</t>
  </si>
  <si>
    <t>John Landis</t>
  </si>
  <si>
    <t>Piers Ashworth, Nick Moorcroft</t>
  </si>
  <si>
    <t>Bill Bailey, Tom Wilkinson, Michael Smiley, Tim Curry, Paul Davis, Christian Brassington, Gabrielle Downey, Stuart McQuarrie, Simon Pegg, Andy Serkis, Mike Goodenough, Jessica Hynes, Robert Fyfe, Robert Willox, David Schofield</t>
  </si>
  <si>
    <t>Bill Bailey, Tom Wilkinson</t>
  </si>
  <si>
    <t>A black comedy about two nineteenth century grave robbers, who find a lucrative business providing cadavers for an Edinburgh medical school.</t>
  </si>
  <si>
    <t>A black comedy about two nineteenth</t>
  </si>
  <si>
    <t>GBP 7500000</t>
  </si>
  <si>
    <t>tt1320244</t>
  </si>
  <si>
    <t>The Last Exorcism</t>
  </si>
  <si>
    <t>Daniel Stamm</t>
  </si>
  <si>
    <t>Huck Botko, Andrew Gurland</t>
  </si>
  <si>
    <t>Patrick Fabian, Ashley Bell, Iris Bahr, Louis Herthum, Caleb Landry Jones, Tony Bentley, John Wright Jr., Shanna Forrestall, Justin Shafer, Carol Sutton, Victoria Patenaude, John Wilmot, Becky Fly, Denise Lee, Logan Craig Reid</t>
  </si>
  <si>
    <t>Patrick Fabian</t>
  </si>
  <si>
    <t>Patrick Fabian, Ashley Bell</t>
  </si>
  <si>
    <t>A troubled evangelical minister agrees to let his last exorcism be filmed by a documentary crew.</t>
  </si>
  <si>
    <t>A troubled evangelical minister</t>
  </si>
  <si>
    <t>tt1320253</t>
  </si>
  <si>
    <t>The Expendables</t>
  </si>
  <si>
    <t>USA, Bulgaria, Spain, Germany</t>
  </si>
  <si>
    <t>Dave Callaham, Sylvester Stallone</t>
  </si>
  <si>
    <t>Sylvester Stallone, Jason Statham, Jet Li, Dolph Lundgren, Eric Roberts, Randy Couture, Steve Austin, David Zayas, Giselle Iti√©, Charisma Carpenter, Gary Daniels, Terry Crews, Mickey Rourke, Hank Amos, Amin Joseph</t>
  </si>
  <si>
    <t>Sylvester Stallone, Jason Statham</t>
  </si>
  <si>
    <t>A CIA operative hires a team of mercenaries to eliminate a Latin dictator and a renegade CIA agent.</t>
  </si>
  <si>
    <t>A CIA operative hires a team of</t>
  </si>
  <si>
    <t>tt1320261</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</si>
  <si>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</si>
  <si>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</si>
  <si>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</si>
  <si>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Jack Black, Jason Segel</t>
  </si>
  <si>
    <t>Travel writer Lemuel Gulliver takes an assignment in Bermuda but ends up on the island of Lilliput, where he towers over its tiny citizens.</t>
  </si>
  <si>
    <t>Travel writer Lemuel Gulliver</t>
  </si>
  <si>
    <t>tt1320291</t>
  </si>
  <si>
    <t>The Reef</t>
  </si>
  <si>
    <t>17/03/2011</t>
  </si>
  <si>
    <t>Andrew Traucki</t>
  </si>
  <si>
    <t>Damian Walshe-Howling, Gyton Grantley, Adrienne Pickering, Zoe Naylor, Kieran Darcy-Smith, Mark Simpson</t>
  </si>
  <si>
    <t>Damian Walshe-Howling</t>
  </si>
  <si>
    <t>A great white shark hunts the crew of a capsized sailboat along the Great Barrier Reef.</t>
  </si>
  <si>
    <t>A great white shark hunts the</t>
  </si>
  <si>
    <t>tt1321509</t>
  </si>
  <si>
    <t>Keith David, Loretta Devine, Peter Dinklage, Ron Glass, Danny Glover, Regina Hall, Kevin Hart, Martin Lawrence, James Marsden, Tracy Morgan, Chris Rock, Zoe Saldana, Columbus Short, Luke Wilson, Regine Nehy</t>
  </si>
  <si>
    <t>Keith David</t>
  </si>
  <si>
    <t>Keith David, Loretta Devine</t>
  </si>
  <si>
    <t>A funeral ceremony turns into a debacle of exposed family secrets and misplaced bodies.</t>
  </si>
  <si>
    <t>A funeral ceremony turns into</t>
  </si>
  <si>
    <t>tt1321511</t>
  </si>
  <si>
    <t>Josh Brolin, Elizabeth Olsen, Sharlto Copley, Samuel L. Jackson, Michael Imperioli, Pom Klementieff, James Ransone, Max Casella, Linda Emond, Elvis Nolasco, Rami Malek, Lance Reddick, Hannah Ware, Richard Portnow, Hannah Simone</t>
  </si>
  <si>
    <t>Josh Brolin, Elizabeth Olsen</t>
  </si>
  <si>
    <t>Obsessed with vengeance, a man sets out to find out why he was kidnapped and locked into solitary confinement for twenty years without reason.</t>
  </si>
  <si>
    <t>Obsessed with vengeance, a man</t>
  </si>
  <si>
    <t>tt1321860</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</si>
  <si>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</si>
  <si>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</si>
  <si>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</si>
  <si>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Mel Gibson, Cherry Jones</t>
  </si>
  <si>
    <t>A troubled husband and executive adopts a beaver hand-puppet as his sole means of communication.</t>
  </si>
  <si>
    <t>A troubled husband and executive</t>
  </si>
  <si>
    <t>tt1321870</t>
  </si>
  <si>
    <t>Gangster Squad</t>
  </si>
  <si>
    <t>Will Beall, Paul Lieberman</t>
  </si>
  <si>
    <t>Sean Penn, Holt McCallany, Wade Williams, James Landry H√©bert, Ambyr Childers, Josh Brolin, Mick Betancourt, Mac Brandt, Brandon Molale, Michael Papajohn, Jeff Wolfe, Anthony Molinari, Austin Highsmith, Ryan Gosling, Neil Koppel</t>
  </si>
  <si>
    <t>Sean Penn, Holt McCallany</t>
  </si>
  <si>
    <t>It's 1949 Los Angeles, the city is run by gangsters and a malicious mobster, Mickey Cohen. Determined to end the corruption, John O'Mara assembles a team of cops, ready to take down the ruthless leader and restore peace to the city.</t>
  </si>
  <si>
    <t>It's 1949 Los Angeles, the city</t>
  </si>
  <si>
    <t>tt1322269</t>
  </si>
  <si>
    <t>August: Osage County</t>
  </si>
  <si>
    <t>Meryl Streep, Julia Roberts, Chris Cooper, Ewan McGregor, Margo Martindale, Sam Shepard, Dermot Mulroney, Julianne Nicholson, Juliette Lewis, Abigail Breslin, Benedict Cumberbatch, Misty Upham, Will Coffey, Newell Alexander, Jerry Stahl</t>
  </si>
  <si>
    <t>Meryl Streep, Julia Roberts</t>
  </si>
  <si>
    <t>A look at the lives of the strong-willed women of the Weston family, whose paths have diverged until a family crisis brings them back to the Oklahoma house they grew up in, and to the dysfunctional woman who raised them.</t>
  </si>
  <si>
    <t>A look at the lives of the strong-willed</t>
  </si>
  <si>
    <t>tt1322312</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</si>
  <si>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</si>
  <si>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</si>
  <si>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</si>
  <si>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</si>
  <si>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Drew Barrymore, Justin Long</t>
  </si>
  <si>
    <t>A romantic comedy centered on a guy and a gal who try to keep their love alive as they shuttle back and forth between New York and San Francisco to see one another.</t>
  </si>
  <si>
    <t>tt1322930</t>
  </si>
  <si>
    <t>Issiz Adam</t>
  </si>
  <si>
    <t>Melis Birkan, Cemal H√ºnal, Yildiz K√ºlt√ºr, Serif Bozkurt, G√∂zde Kansu, Goncag√ºl Sunar, Asli Aybars, Veda Yurtsever Ipek, Sezgin Erdemir, Necla Fide, Basri Albayrak, Tarik √únd√ºz</t>
  </si>
  <si>
    <t>Melis Birkan</t>
  </si>
  <si>
    <t>Melis Birkan, Cemal H√ºnal</t>
  </si>
  <si>
    <t>Tells about those people whose lives have been isolated by modern lifestyles; It is also Foods, mothers, old songs and love that this movie is consists of.</t>
  </si>
  <si>
    <t>Tells about those people whose</t>
  </si>
  <si>
    <t>tt1323045</t>
  </si>
  <si>
    <t>Frozen</t>
  </si>
  <si>
    <t>Emma Bell, Shawn Ashmore, Kevin Zegers, Ed Ackerman, Rileah Vanderbilt, Kane Hodder, Adam Johnson, Chris York, Peder Melhuse</t>
  </si>
  <si>
    <t>Emma Bell</t>
  </si>
  <si>
    <t>Emma Bell, Shawn Ashmore</t>
  </si>
  <si>
    <t>Three skiers stranded on a chairlift are forced to make life-or-death choices, which prove more perilous than staying put and freezing to death.</t>
  </si>
  <si>
    <t>Three skiers stranded on a chairlift</t>
  </si>
  <si>
    <t>tt1323594</t>
  </si>
  <si>
    <t>Despicable Me</t>
  </si>
  <si>
    <t>Pierre Coffin, Chris Renaud</t>
  </si>
  <si>
    <t>Steve Carell, Jason Segel, Russell Brand, Julie Andrews, Will Arnett, Kristen Wiig, Miranda Cosgrove, Dana Gaier, Elsie Fisher, Pierre Coffin, Chris Renaud, Jemaine Clement, Jack McBrayer, Danny McBride, Mindy Kaling</t>
  </si>
  <si>
    <t>Steve Carell, Jason Segel</t>
  </si>
  <si>
    <t>When a criminal mastermind uses a trio of orphan girls as pawns for a grand scheme, he finds their love is profoundly changing him for the better.</t>
  </si>
  <si>
    <t>When a criminal mastermind uses</t>
  </si>
  <si>
    <t>tt1324059</t>
  </si>
  <si>
    <t>Wake Up Sid</t>
  </si>
  <si>
    <t>Ayan Mukherjee</t>
  </si>
  <si>
    <t>Ayan Mukherjee, Niranjan Iyengar</t>
  </si>
  <si>
    <t>Ranbir Kapoor, Konkona Sen Sharma, Supriya Pathak, Anupam Kher, Rahul Khanna, Kashmira Shah, Namit Das, Shikha Talsania, Shruti Bapna, Krutika Bolaki, Mohsin Ali Khan, Munir Kabani, Atisha Naik, Rahul Pendkalkar, Kainaz Motivala</t>
  </si>
  <si>
    <t>Ranbir Kapoor, Konkona Sen Sharma</t>
  </si>
  <si>
    <t>A spoiled young adult living in Mumbai experiences a change in his lazy ways when he meets a woman at a party, who inspires him to "wake up".</t>
  </si>
  <si>
    <t>A spoiled young adult living in</t>
  </si>
  <si>
    <t>tt1324999</t>
  </si>
  <si>
    <t>The Twilight Saga: Breaking Dawn - Part 1</t>
  </si>
  <si>
    <t>16/11/2011</t>
  </si>
  <si>
    <t>Taylor Lautner, Gil Birmingham, Billy Burke, Sarah Clarke, Ty Olsson, Kristen Stewart, Ashley Greene, Jackson Rathbone, Peter Facinelli, Elizabeth Reaser, Kellan Lutz, Nikki Reed, Robert Pattinson, Christian Sloan, James Pizzinato</t>
  </si>
  <si>
    <t>Taylor Lautner, Gil Birmingham</t>
  </si>
  <si>
    <t>The Quileutes close in on expecting parents Edward and Bella, whose unborn child poses a threat to the Wolf Pack and the towns people of Forks.</t>
  </si>
  <si>
    <t>The Quileutes close in on expecting</t>
  </si>
  <si>
    <t>tt1325004</t>
  </si>
  <si>
    <t>The Twilight Saga: Eclipse</t>
  </si>
  <si>
    <t>30/06/2010</t>
  </si>
  <si>
    <t>Xavier Samuel, Kristen Stewart, Robert Pattinson, Billy Burke, Justin Chon, Anna Kendrick, Michael Welch, Christian Serratos, Jackson Rathbone, Ashley Greene, Paul Jarrett, Iris Quinn, Sarah Clarke, Peter Facinelli, Elizabeth Reaser</t>
  </si>
  <si>
    <t>Xavier Samuel, Kristen Stewart</t>
  </si>
  <si>
    <t>As a string of mysterious killings grips Seattle, Bella, whose high school graduation is fast approaching, is forced to choose between her love for vampire Edward and her friendship with werewolf Jacob.</t>
  </si>
  <si>
    <t>As a string of mysterious killings</t>
  </si>
  <si>
    <t>tt1326972</t>
  </si>
  <si>
    <t>Chi bi: Jue zhan tian xia</t>
  </si>
  <si>
    <t>Tony Chiu-Wai Leung, Takeshi Kaneshiro, Fengyi Zhang, Chen Chang, Wei Zhao, Jun Hu, Chi-Ling Lin, Shid√¥ Nakamura, Yong You, Baasanjav Mijid, Yong Hou, Chang Hai Chen, Yu Gui Cui, Nicole Dionne, Xiang Rui Fu</t>
  </si>
  <si>
    <t>Second and final part of epic tale about a legendary battle that changed the course of China history.</t>
  </si>
  <si>
    <t>Second and final part of epic</t>
  </si>
  <si>
    <t>tt1327035</t>
  </si>
  <si>
    <t>Dev.D</t>
  </si>
  <si>
    <t>Saratchandra Chatterjee, Abhay Deol</t>
  </si>
  <si>
    <t>Abhay Deol, Mahie Gill, Kalki Koechlin, Dibyendu Bhattacharya, Manoj Bakshi, Gurkirtan, Satwant Kaur, Parakh Madan, Kuldeep Sharma, Jimi the Quiff, Ammo 'Too Sweet', Sanjay Kumar, Sinbad Phgura, Aseem Sharma, Helen Jones</t>
  </si>
  <si>
    <t>Abhay Deol, Mahie Gill</t>
  </si>
  <si>
    <t>After breaking up with his childhood sweetheart, a young man finds solace in drugs. Meanwhile, a teenage girl is caught in the world of prostitution. Will they be destroyed, or will they find redemption?</t>
  </si>
  <si>
    <t>After breaking up with his childhood</t>
  </si>
  <si>
    <t>INR 60000000</t>
  </si>
  <si>
    <t>tt1327194</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</si>
  <si>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</si>
  <si>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</si>
  <si>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</si>
  <si>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Zac Efron, Taylor Schilling</t>
  </si>
  <si>
    <t>A Marine travels to Louisiana after serving three tours in Iraq and searches for the unknown woman he believes was his good luck charm during the war.</t>
  </si>
  <si>
    <t>A Marine travels to Louisiana</t>
  </si>
  <si>
    <t>tt1327773</t>
  </si>
  <si>
    <t>The Butler</t>
  </si>
  <si>
    <t>Danny Strong, Wil Haygood</t>
  </si>
  <si>
    <t>Forest Whitaker, David Banner, Michael Rainey Jr., LaJessie Smith, Mariah Carey, Alex Pettyfer, Vanessa Redgrave, Aml Ameen, Clarence Williams III, John P. Fertitta, Jim Gleason, Oprah Winfrey, Isaac White, David Oyelowo, Joe Chrest</t>
  </si>
  <si>
    <t>Forest Whitaker, David Banner</t>
  </si>
  <si>
    <t>As Cecil Gaines serves eight presidents during his tenure as a butler at the White House, the civil rights movement, Vietnam, and other major events affect this man's life, family, and American society.</t>
  </si>
  <si>
    <t>As Cecil Gaines serves eight presidents</t>
  </si>
  <si>
    <t>tt1328634</t>
  </si>
  <si>
    <t>New York</t>
  </si>
  <si>
    <t>Kabir Khan</t>
  </si>
  <si>
    <t>Aditya Chopra, Sandeep Srivastava</t>
  </si>
  <si>
    <t>John Abraham, Katrina Kaif, Neil Nitin Mukesh, Irrfan Khan, Nawazuddin Siddiqui, Ali Quli Mirza, Rizwan A. Alvi, Steve Annan, Brandi Antoinette Briggs, Ernest E. Brown, Samrat Chakrabarti, T.J. Craig, Brian Dawson, Brian Egendorf, Andrew Flihan</t>
  </si>
  <si>
    <t>John Abraham</t>
  </si>
  <si>
    <t>John Abraham, Katrina Kaif</t>
  </si>
  <si>
    <t>A contemporary story of 3 friends discovering a new world set against the larger than life New York City. But one day the world around them changed.</t>
  </si>
  <si>
    <t>A contemporary story of 3 friends</t>
  </si>
  <si>
    <t>tt1331307</t>
  </si>
  <si>
    <t>Dread</t>
  </si>
  <si>
    <t>Anthony DiBlasi</t>
  </si>
  <si>
    <t>Clive Barker, Anthony DiBlasi</t>
  </si>
  <si>
    <t>Jackson Rathbone, Hanne Steen, Laura Donnelly, Jonathan Readwin, Shaun Evans, Vivian Gray, Carl McCrystal, Derek Lea, Siobhan Hewlett, Kieran Murphy, Cheyanne Raymond, Zoe Stollery, Elspeth Rae, Erin Gavin, Kerry Ann Smith</t>
  </si>
  <si>
    <t>Jackson Rathbone</t>
  </si>
  <si>
    <t>Jackson Rathbone, Hanne Steen</t>
  </si>
  <si>
    <t>Three college students set out to document what other people dread the most. However, one of the three turns out to secretly be a sadistic psychopath who uses this knowledge to gruesomely torture the subjects.</t>
  </si>
  <si>
    <t>Three college students set out</t>
  </si>
  <si>
    <t>tt1332134</t>
  </si>
  <si>
    <t>Kongen av Bast√∏y</t>
  </si>
  <si>
    <t>Norway, France, Sweden, Poland</t>
  </si>
  <si>
    <t>Marius Holst</t>
  </si>
  <si>
    <t>Mette M. B√∏lstad, Lars Saabye Christensen</t>
  </si>
  <si>
    <t>Benjamin Helstad, Trond Nilssen, Stellan Skarsg√•rd, Kristoffer Joner, Magnus Langlete, Morten L√∏vstad, Daniel Berg, Odin Gineson Br√∏derud, Magnar Botten, Markus Brustad, Agnar Jeger Holst, Tommy Jakob H√•land, Richard Safin, Frank-Thomas Andersen, Arne Br√∏nstad</t>
  </si>
  <si>
    <t>Benjamin Helstad</t>
  </si>
  <si>
    <t>Benjamin Helstad, Trond Nilssen</t>
  </si>
  <si>
    <t>Norwegian winter, early 20th century. On the boys home Bastoy, a new inmate leads the boys to a violent uprising against a brutal regime. How far is he willing to go to attain freedom?</t>
  </si>
  <si>
    <t>Norwegian winter, early 20th century.</t>
  </si>
  <si>
    <t>NOK 54000000</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</si>
  <si>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</si>
  <si>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</si>
  <si>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</si>
  <si>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</si>
  <si>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</si>
  <si>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Dennis Quaid, Greg Kinnear</t>
  </si>
  <si>
    <t>A series of interconnected short films follows a washed-up producer as he pitches insane story lines featuring some of the biggest stars in Hollywood.</t>
  </si>
  <si>
    <t>A series of interconnected short</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</si>
  <si>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</si>
  <si>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</si>
  <si>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</si>
  <si>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</si>
  <si>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</si>
  <si>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Hilary Swank, Jeffrey Dean Morgan</t>
  </si>
  <si>
    <t>When a young doctor suspects she may not be alone in her new Brooklyn loft, she learns that her landlord has formed a frightening obsession with her.</t>
  </si>
  <si>
    <t>When a young doctor suspects she</t>
  </si>
  <si>
    <t>tt1334260</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</si>
  <si>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</si>
  <si>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</si>
  <si>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</si>
  <si>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Carey Mulligan, Andrew Garfield</t>
  </si>
  <si>
    <t>The lives of three friends, from their early school days into young adulthood, when the reality of the world they live in comes knocking.</t>
  </si>
  <si>
    <t>The lives of three friends, from</t>
  </si>
  <si>
    <t>tt1334512</t>
  </si>
  <si>
    <t>Arthur</t>
  </si>
  <si>
    <t>29/06/2011</t>
  </si>
  <si>
    <t>Jason Winer</t>
  </si>
  <si>
    <t>Peter Baynham, Steve Gordon</t>
  </si>
  <si>
    <t>Russell Brand, Helen Mirren, Greta Gerwig, Jennifer Garner, Geraldine James, Luis Guzm√°n, Nick Nolte, Christina Jacquelyn Calph, Murphy Guyer, Jos√© Ram√≥n Rosario, John Hodgman, Scott Adsit, Evander Holyfield, Peter Van Wagner, Robert Clohessy</t>
  </si>
  <si>
    <t>Russell Brand, Helen Mirren</t>
  </si>
  <si>
    <t>A drunken playboy stands to lose a wealthy inheritance when he falls for a woman his family doesn't like.</t>
  </si>
  <si>
    <t>A drunken playboy stands to lose</t>
  </si>
  <si>
    <t>tt1334553</t>
  </si>
  <si>
    <t>The Perfect Host</t>
  </si>
  <si>
    <t>Nick Tomnay</t>
  </si>
  <si>
    <t>Nick Tomnay, Krishna Jones</t>
  </si>
  <si>
    <t>David Hyde Pierce, Clayne Crawford, Tyrees Allen, Cooper Barnes, Megahn Perry, Annie Campbell, Helen Reddy, Indira G. Wilson, George Cheung, Brooke Anderson, Cheryl Francis Harrington, Amanda Payton, Joseph Will, Nathaniel Parker, Greg Brown</t>
  </si>
  <si>
    <t>David Hyde Pierce</t>
  </si>
  <si>
    <t>David Hyde Pierce, Clayne Crawford</t>
  </si>
  <si>
    <t>An on-the-run convict looking for temporary cover finds it at the house of a very colorful character.</t>
  </si>
  <si>
    <t>An on-the-run convict looking</t>
  </si>
  <si>
    <t>tt1335975</t>
  </si>
  <si>
    <t>47 Ronin</t>
  </si>
  <si>
    <t>USA, UK, Japan, Hungary</t>
  </si>
  <si>
    <t>Carl Rinsch</t>
  </si>
  <si>
    <t>Chris Morgan, Hossein Amini</t>
  </si>
  <si>
    <t>Keanu Reeves, Hiroyuki Sanada, Ko Shibasaki, Tadanobu Asano, Min Tanaka, Jin Akanishi, Masayoshi Haneda, Hiroshi Sogabe, Takato Yonemoto, Hiroshi Yamada, Sh√ª Nakajima, Cary-Hiroyuki Tagawa, Neil Fingleton, Rinko Kikuchi, Natsuki Kunimoto</t>
  </si>
  <si>
    <t>Keanu Reeves, Hiroyuki Sanada</t>
  </si>
  <si>
    <t>A band of samurai set out to avenge the death and dishonor of their master at the hands of a ruthless shogun.</t>
  </si>
  <si>
    <t>A band of samurai set out to avenge</t>
  </si>
  <si>
    <t>tt1336006</t>
  </si>
  <si>
    <t>The Revenant</t>
  </si>
  <si>
    <t>24/08/2012</t>
  </si>
  <si>
    <t>D. Kerry Prior</t>
  </si>
  <si>
    <t>David Anders, Chris Wylde, Louise Griffiths, Jacy King, Eric Payne, Bernardo Badillo, Theda Reichman, Richard Reichman, Wally White, Floyd Van Buskirk, Mark Elias, Zo√´ Simpson Dean, David St. James, Frante Foggie, Kevin Lyons</t>
  </si>
  <si>
    <t>David Anders</t>
  </si>
  <si>
    <t>David Anders, Chris Wylde</t>
  </si>
  <si>
    <t>In Los Angeles, a fallen soldier who has joined the ranks of the living dead reunites with his best friend in order to deal with the city's drug dealers and killers - a perfect way to collect the blood that one of them so desperately needs.</t>
  </si>
  <si>
    <t>In Los Angeles, a fallen soldier</t>
  </si>
  <si>
    <t>tt1336608</t>
  </si>
  <si>
    <t>Rock of Ages</t>
  </si>
  <si>
    <t>20/06/2012</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</si>
  <si>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</si>
  <si>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</si>
  <si>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Julianne Hough</t>
  </si>
  <si>
    <t>Julianne Hough, Dakota Sage Grant</t>
  </si>
  <si>
    <t>A small town girl and a city boy meet on the Sunset Strip while pursuing their Hollywood dreams.</t>
  </si>
  <si>
    <t>A small town girl and a city boy</t>
  </si>
  <si>
    <t>tt1336617</t>
  </si>
  <si>
    <t>Cyrus</t>
  </si>
  <si>
    <t>16/07/2010</t>
  </si>
  <si>
    <t>Jay Duplass, Mark Duplass</t>
  </si>
  <si>
    <t>Mark Duplass, Jay Duplass</t>
  </si>
  <si>
    <t>John C. Reilly, Jonah Hill, Marisa Tomei, Catherine Keener, Matt Walsh, Diane Mizota, Kathy Wittes, Katie Aselton, Jamie Donnelly, Tim Guinee, Charlie Brewer, Steve Zissis, Newell Alexander, Steve Alterman, Mitch Carter</t>
  </si>
  <si>
    <t>John C. Reilly, Jonah Hill</t>
  </si>
  <si>
    <t>John and Molly, a divorced middle aged man and a single mother meet at a friends party and start up a small relationship, all John has to do now is meet Molly's son... Cyrus</t>
  </si>
  <si>
    <t>John and Molly, a divorced middle</t>
  </si>
  <si>
    <t>tt1337057</t>
  </si>
  <si>
    <t>Rampage</t>
  </si>
  <si>
    <t>29/04/2010</t>
  </si>
  <si>
    <t>Brendan Fletcher, Shaun Sipos, Michael Par√©, Matt Frewer, Lynda Boyd, Robert Clarke, Malcolm Stewart, Steffen Mennekes, Katey Grace, Laurie Brunetti, Mark Brandon, Julie Patzwald, Katharine Isabelle, Colette Perry, Michaela Mann</t>
  </si>
  <si>
    <t>Brendan Fletcher</t>
  </si>
  <si>
    <t>Brendan Fletcher, Shaun Sipos</t>
  </si>
  <si>
    <t>A man with a thirst for revenge builds a full body armor from Kevlar and goes on a killing spree.</t>
  </si>
  <si>
    <t>A man with a thirst for revenge</t>
  </si>
  <si>
    <t>tt1340107</t>
  </si>
  <si>
    <t>H√¶vnen</t>
  </si>
  <si>
    <t>Anders Thomas Jensen, Susanne Bier</t>
  </si>
  <si>
    <t>Mikael Persbrandt, Wil Johnson, Eddy Kimani, Emily Mulaya, Gabriel Muli, June Waweru, Mary Ndoku Mbai, Dynah Bereket, William J√∏hnk Nielsen, Ulrich Thomsen, Elsebeth Steentoft, Satu Mikkelinen, Camilla Gottlieb, Simon Maagaard Holm, Emil Nicolai Helms</t>
  </si>
  <si>
    <t>Mikael Persbrandt</t>
  </si>
  <si>
    <t>Mikael Persbrandt, Wil Johnson</t>
  </si>
  <si>
    <t>The lives of two Danish families cross each other, and an extraordinary but risky friendship comes into bud. But loneliness, frailty and sorrow lie in wait.</t>
  </si>
  <si>
    <t>The lives of two Danish families</t>
  </si>
  <si>
    <t>tt1340138</t>
  </si>
  <si>
    <t>Terminator Genisys</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</si>
  <si>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</si>
  <si>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</si>
  <si>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</si>
  <si>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</si>
  <si>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When John Connor, leader of the</t>
  </si>
  <si>
    <t>tt1340800</t>
  </si>
  <si>
    <t>Tinker Tailor Soldier Spy</t>
  </si>
  <si>
    <t>France, UK, Germany, USA</t>
  </si>
  <si>
    <t>Bridget O'Connor, Peter Straughan</t>
  </si>
  <si>
    <t>Mark Strong, John Hurt, Zolt√°n Mucsi, P√©ter K√°lloy Moln√°r, Ilona Kassai, Imre Csuja, Gary Oldman, Toby Jones, David Dencik, Ciar√°n Hinds, Colin Firth, Kathy Burke, Benedict Cumberbatch, Stephen Graham, Arthur Nightingale</t>
  </si>
  <si>
    <t>Mark Strong</t>
  </si>
  <si>
    <t>Mark Strong, John Hurt</t>
  </si>
  <si>
    <t>In the bleak days of the Cold War, espionage veteran George Smiley is forced from semi-retirement to uncover a Soviet Agent within MI6.</t>
  </si>
  <si>
    <t>In the bleak days of the Cold</t>
  </si>
  <si>
    <t>GBP 20000000</t>
  </si>
  <si>
    <t>tt1341167</t>
  </si>
  <si>
    <t>Four Lions</t>
  </si>
  <si>
    <t>Christopher Morris</t>
  </si>
  <si>
    <t>Christopher Morris, Sam Bain</t>
  </si>
  <si>
    <t>Riz Ahmed, Arsher Ali, Nigel Lindsay, Kayvan Novak, Adeel Akhtar, Julia Davis, Craig Parkinson, Preeya Kalidas, Wasim Zakir, Mohamad Akil, Karl Seth, Waleed Elgadi, Alex Macqueen, Shameem Ahmad, Jonathan Maitland</t>
  </si>
  <si>
    <t>Riz Ahmed</t>
  </si>
  <si>
    <t>Riz Ahmed, Arsher Ali</t>
  </si>
  <si>
    <t>Four incompetent British terrorists set out to train for and commit an act of terror.</t>
  </si>
  <si>
    <t>Four incompetent British terrorists</t>
  </si>
  <si>
    <t>tt1341188</t>
  </si>
  <si>
    <t>How Do You Know</t>
  </si>
  <si>
    <t>Reese Witherspoon, Paul Rudd, Owen Wilson, Jack Nicholson, Kathryn Hahn, Mark Linn-Baker, Lenny Venito, Molly Price, Ron McLarty, Shelley Conn, Domenick Lombardozzi, John Tormey, Teyonah Parris, Tony Shalhoub, Dean Norris</t>
  </si>
  <si>
    <t>Reese Witherspoon, Paul Rudd</t>
  </si>
  <si>
    <t>After being cut from the U.S.A. softball team and feeling a bit past her prime, Lisa finds herself evaluating her life and in the middle of a love triangle, as a corporate guy in crisis competes with her current, baseball-playing beau.</t>
  </si>
  <si>
    <t>After being cut from the U.S.A.</t>
  </si>
  <si>
    <t>tt1341710</t>
  </si>
  <si>
    <t>The Shrine</t>
  </si>
  <si>
    <t>Jon Knautz</t>
  </si>
  <si>
    <t>Jon Knautz, Brendan Moore</t>
  </si>
  <si>
    <t>Aaron Ashmore, Cindy Sampson, Meghan Heffern, Trevor Matthews, Vieslav Krystyan, Laura de Carteret, Ben Lewis, Julia Debowska, Monica Hewes, Stefen Hayes, Connor Stanhope, David Tompa, Alexander Krstich, Neil Davison, Voytek Skrzeta</t>
  </si>
  <si>
    <t>Aaron Ashmore</t>
  </si>
  <si>
    <t>Aaron Ashmore, Cindy Sampson</t>
  </si>
  <si>
    <t>Two female journalists and a photographer travel to Europe to investigate a series of mysterious disappearances, only to find themselves embroiled in a struggle against a kind of evil they never expected.</t>
  </si>
  <si>
    <t>Two female journalists and a photographer</t>
  </si>
  <si>
    <t>tt1343092</t>
  </si>
  <si>
    <t>The Great Gatsby</t>
  </si>
  <si>
    <t>16/05/2013</t>
  </si>
  <si>
    <t>Lisa Adam, Frank Aldridge, Amitabh Bachchan, Steve Bisley, Richard Carter, Jason Clarke, Adelaide Clemens, Vince Colosimo, Max Cullen, Mal Day, Elizabeth Debicki, Leonardo DiCaprio, Joel Edgerton, Emmanuel Ekwenski, Eden Falk</t>
  </si>
  <si>
    <t>Lisa Adam</t>
  </si>
  <si>
    <t>Lisa Adam, Frank Aldridge</t>
  </si>
  <si>
    <t>A writer and wall street trader, Nick, finds himself drawn to the past and lifestyle of his millionaire neighbor, Jay Gatsby.</t>
  </si>
  <si>
    <t>A writer and wall street trader,</t>
  </si>
  <si>
    <t>tt1343097</t>
  </si>
  <si>
    <t>Luftslottet som spr√§ngdes</t>
  </si>
  <si>
    <t>Stieg Larsson, Ulf Ryberg</t>
  </si>
  <si>
    <t>Michael Nyqvist, Noomi Rapace, Lena Endre, Annika Hallin, Jacob Ericksson, Sofia Ledarp, Anders Ahlbom Rosendahl, Micke Spreitz, Georgi Staykov, Mirja Turestedt, Niklas Falk, Hans Alfredson, Lennart Hjulstr√∂m, Jan Holmquist, Niklas Hjulstr√∂m</t>
  </si>
  <si>
    <t>Lisbeth is recovering in a hospital and awaiting trial for three murders when she is released. Mikael must prove her innocence, but Lisbeth must be willing to share the details of her sordid experiences with the court.</t>
  </si>
  <si>
    <t>Lisbeth is recovering in a hospital</t>
  </si>
  <si>
    <t>tt1343727</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</si>
  <si>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</si>
  <si>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</si>
  <si>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</si>
  <si>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</si>
  <si>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Karl Urban, Rachel Wood</t>
  </si>
  <si>
    <t>In a violent, futuristic city where the police have the authority to act as judge, jury and executioner, a cop teams with a trainee to take down a gang that deals the reality-altering drug, SLO-MO.</t>
  </si>
  <si>
    <t>In a violent, futuristic city</t>
  </si>
  <si>
    <t>tt1345836</t>
  </si>
  <si>
    <t>The Dark Knight Rises</t>
  </si>
  <si>
    <t>29/08/2012</t>
  </si>
  <si>
    <t>Christian Bale, Gary Oldman, Tom Hardy, Joseph Gordon-Levitt, Anne Hathaway, Marion Cotillard, Morgan Freeman, Michael Caine, Matthew Modine, Alon Aboutboul, Ben Mendelsohn, Burn Gorman, Daniel Sunjata, Aidan Gillen, Sam Kennard</t>
  </si>
  <si>
    <t>Christian Bale, Gary Oldman</t>
  </si>
  <si>
    <t>Eight years after the Joker's reign of anarchy, Batman, with the help of the enigmatic Catwoman, is forced from his exile to save Gotham City from the brutal guerrilla terrorist Bane.</t>
  </si>
  <si>
    <t>Eight years after the Joker's</t>
  </si>
  <si>
    <t>tt1349451</t>
  </si>
  <si>
    <t>Butter</t>
  </si>
  <si>
    <t>18/10/2012</t>
  </si>
  <si>
    <t>Jason A. Micallef</t>
  </si>
  <si>
    <t>Jennifer Garner, Ty Burrell, Garrett Schenck, Kristen Schaal, Jason Yudoff, Phyllis Smith, Judy Leavell, Joe Chrest, Deana Ricks, Yara Shahidi, Kelly Tippens, Dodie Brown, Jeanne Evans, Cindy Creekmore, Christine Scheller</t>
  </si>
  <si>
    <t>Jennifer Garner, Ty Burrell</t>
  </si>
  <si>
    <t>In Iowa, a girl in foster care discovers her talent for butter carving and finds herself pitted against an ambitious local woman in their town's annual contest.</t>
  </si>
  <si>
    <t>In Iowa, a girl in foster care</t>
  </si>
  <si>
    <t>tt1351685</t>
  </si>
  <si>
    <t>Jack the Giant Slayer</t>
  </si>
  <si>
    <t>28/03/2013</t>
  </si>
  <si>
    <t>Darren Lemke, Christopher McQuarrie</t>
  </si>
  <si>
    <t>Nicholas Hoult, Eleanor Tomlinson, Ewan McGregor, Stanley Tucci, Eddie Marsan, Ewen Bremner, Ian McShane, Christopher Fairbank, Simon Lowe, Mingus Johnston, Ralph Brown, Joy McBrinn, Chris Brailsford, Warwick Davis, Craig Salisbury</t>
  </si>
  <si>
    <t>Nicholas Hoult</t>
  </si>
  <si>
    <t>Nicholas Hoult, Eleanor Tomlinson</t>
  </si>
  <si>
    <t>The ancient war between humans and a race of giants is reignited when Jack, a young farmhand fighting for a kingdom and the love of a princess, opens a gateway between the two worlds.</t>
  </si>
  <si>
    <t>The ancient war between humans</t>
  </si>
  <si>
    <t>tt1352824</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</si>
  <si>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</si>
  <si>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</si>
  <si>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</si>
  <si>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Julianne Moore, Liam Neeson</t>
  </si>
  <si>
    <t>Suspecting her husband of infidelity, gynecologist Dr. Catherine Stewart hires an escort named Chloe in order to test his faithfulness. Soon, the relationships between all three intensify.</t>
  </si>
  <si>
    <t>Suspecting her husband of infidelity,</t>
  </si>
  <si>
    <t>tt1355630</t>
  </si>
  <si>
    <t>If I Stay</t>
  </si>
  <si>
    <t>R.J. Cutler</t>
  </si>
  <si>
    <t>Shauna Cross, Gayle Forman</t>
  </si>
  <si>
    <t>Chlo√´ Grace Moretz, Mireille Enos, Jamie Blackley, Joshua Leonard, Liana Liberato, Stacy Keach, Gabrielle Rose, Jakob Davies, Willa Milner, Aisha Hinds, Gabrielle Cerys Haslett, Lauren Lee Smith, Adam Solomonian, John Emmet Tracy, Chelah Horsdal</t>
  </si>
  <si>
    <t>Chlo√´ Grace Moretz, Mireille Enos</t>
  </si>
  <si>
    <t>Life changes in an instant for young Mia Hall after a car accident puts her in a coma. During an out-of-body experience, she must decide whether to wake up and live a life far different than she had imagined. The choice is hers if she can go on.</t>
  </si>
  <si>
    <t>Life changes in an instant for</t>
  </si>
  <si>
    <t>tt1355631</t>
  </si>
  <si>
    <t>The Infiltrator</t>
  </si>
  <si>
    <t>13/05/2017</t>
  </si>
  <si>
    <t>Ellen Furman, Robert Mazur</t>
  </si>
  <si>
    <t>Bryan Cranston, Leanne Best, Daniel Mays, Tom Vaughan-Lawlor, Niall Hayes, Lara Decaro, Juliet Aubrey, Olympia Dukakis, Amy Ryan, John Leguizamo, Joseph Gilgun, Jason Isaacs, Richard Katz, Fred Furman, Juan Cely</t>
  </si>
  <si>
    <t>Bryan Cranston</t>
  </si>
  <si>
    <t>Bryan Cranston, Leanne Best</t>
  </si>
  <si>
    <t>A U.S. Customs official uncovers a money laundering scheme involving Colombian drug lord Pablo Escobar.</t>
  </si>
  <si>
    <t>A U.S. Customs official uncovers</t>
  </si>
  <si>
    <t>tt1355644</t>
  </si>
  <si>
    <t>30/12/2016</t>
  </si>
  <si>
    <t>Morten Tyldum</t>
  </si>
  <si>
    <t>Jon Spaihts</t>
  </si>
  <si>
    <t>Jennifer Lawrence, Chris Pratt, Michael Sheen, Laurence Fishburne, Andy Garcia, Vince Foster, Kara Flowers, Conor Brophy, Julee Cerda, Aurora Perrineau, Lauren Farmer, Emerald Mayne, Kristin Brock, Tom Ferrari, Quansae Rutledge</t>
  </si>
  <si>
    <t>Jennifer Lawrence</t>
  </si>
  <si>
    <t>Jennifer Lawrence, Chris Pratt</t>
  </si>
  <si>
    <t>A spacecraft traveling to a distant colony planet and transporting thousands of people has a malfunction in its sleep chambers. As a result, two passengers are awakened 90 years early.</t>
  </si>
  <si>
    <t>A spacecraft traveling to a distant</t>
  </si>
  <si>
    <t>tt1355683</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</si>
  <si>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</si>
  <si>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</si>
  <si>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</si>
  <si>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Johnny Depp, Joel Edgerton</t>
  </si>
  <si>
    <t>The true story of Whitey Bulger, the brother of a state senator and the most infamous violent criminal in the history of South Boston, who became an FBI informant to take down a Mafia family invading his turf.</t>
  </si>
  <si>
    <t>The true story of Whitey Bulger,</t>
  </si>
  <si>
    <t>tt1356864</t>
  </si>
  <si>
    <t>I'm Still Here</t>
  </si>
  <si>
    <t>16/09/2010</t>
  </si>
  <si>
    <t>Casey Affleck, Joaquin Phoenix</t>
  </si>
  <si>
    <t>Joaquin Phoenix, Antony Langdon, Carey Perloff, Larry McHale, Casey Affleck, Jack Nicholson, Billy Crystal, Danny Glover, Bruce Willis, Robin Wright, Johnny Moreno, Danny DeVito, Jerry Penacoli, Susan Patricola, Patrick Whitesell</t>
  </si>
  <si>
    <t>Joaquin Phoenix, Antony Langdon</t>
  </si>
  <si>
    <t>tt1360860</t>
  </si>
  <si>
    <t>Darbareye Elly</t>
  </si>
  <si>
    <t>Iran, France</t>
  </si>
  <si>
    <t>Asghar Farhadi</t>
  </si>
  <si>
    <t>Asghar Farhadi, Azad Jafarian</t>
  </si>
  <si>
    <t>Golshifteh Farahani, Shahab Hosseini, Taraneh Alidoosti, Merila Zare'i, Mani Haghighi, Payman Maadi, Ra'na Azadivar, Ahmad Mehranfar, Saber Abar, Amin Salahloo</t>
  </si>
  <si>
    <t>Golshifteh Farahani</t>
  </si>
  <si>
    <t>The mysterious disappearance of a kindergarten teacher during a picnic in the north of Iran is followed by a series of misadventures for her fellow travelers.</t>
  </si>
  <si>
    <t>The mysterious disappearance of</t>
  </si>
  <si>
    <t>tt1361318</t>
  </si>
  <si>
    <t>Good People</t>
  </si>
  <si>
    <t>21/08/2015</t>
  </si>
  <si>
    <t>USA, UK, Denmark, Sweden</t>
  </si>
  <si>
    <t>Henrik Ruben Genz</t>
  </si>
  <si>
    <t>Marcus Sakey, Kelly Masterson</t>
  </si>
  <si>
    <t>Sam Spruell, Michael Fox, Diarmaid Murtagh, Francis Magee, Omar Sy, Maarten Dannenberg, Kate Hudson, Orlando Burns-Tucker, Bertram Burns-Tucker, Anna Friel, Michael Jibson, James Franco, Waj Ali, Tom Wilkinson, Diana Hardcastle</t>
  </si>
  <si>
    <t>Sam Spruell, Michael Fox</t>
  </si>
  <si>
    <t>Discovering a stash of cash in their dead tenant's apartment, a couple in debt take the money and find themselves the target of a deadly adversary - the thief who stole it.</t>
  </si>
  <si>
    <t>Discovering a stash of cash in</t>
  </si>
  <si>
    <t>tt1362058</t>
  </si>
  <si>
    <t>Cockneys vs Zombies</t>
  </si>
  <si>
    <t>Matthias Hoene</t>
  </si>
  <si>
    <t>Matthias Hoene, James Moran</t>
  </si>
  <si>
    <t>Rasmus Hardiker, Harry Treadaway, Michelle Ryan, Ashley Thomas, Jack Doolan, Georgia King, Tony Gardner, Alan Ford, Honor Blackman, Tony Selby, Georgina Hale, Dudley Sutton, Richard Briers, Natalie Walter, Phil Cornwell</t>
  </si>
  <si>
    <t>Rasmus Hardiker</t>
  </si>
  <si>
    <t>Rasmus Hardiker, Harry Treadaway</t>
  </si>
  <si>
    <t>A gang of bank robbers fight their way out of a zombie-infested London.</t>
  </si>
  <si>
    <t>A gang of bank robbers fight their</t>
  </si>
  <si>
    <t>tt1365050</t>
  </si>
  <si>
    <t>Beasts of No Nation</t>
  </si>
  <si>
    <t>16/10/2015</t>
  </si>
  <si>
    <t>Akan</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</si>
  <si>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</si>
  <si>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</si>
  <si>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Abraham Attah</t>
  </si>
  <si>
    <t>Abraham Attah, Emmanuel Affadzi</t>
  </si>
  <si>
    <t>A drama based on the experiences of Agu, a child soldier fighting in the civil war of an unnamed African country.</t>
  </si>
  <si>
    <t>tt1365519</t>
  </si>
  <si>
    <t>Tomb Raider</t>
  </si>
  <si>
    <t>15/03/2018</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</si>
  <si>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</si>
  <si>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</si>
  <si>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Alicia Vikander, Dominic West</t>
  </si>
  <si>
    <t>tt1366344</t>
  </si>
  <si>
    <t>The Sitter</t>
  </si>
  <si>
    <t>Brian Gatewood, Alessandro Tanaka</t>
  </si>
  <si>
    <t>Jonah Hill, Max Records, Ari Graynor, J.B. Smoove, Sam Rockwell, Landry Bender, Kevin Balmore, Kylie Bunbury, Erin Daniels, D.W. Moffett, Jessica Hecht, Bruce Altman, Method Man, Sean Patrick Doyle, Alex Wolff</t>
  </si>
  <si>
    <t>Jonah Hill, Max Records</t>
  </si>
  <si>
    <t>A college student on suspension is coaxed into babysitting the kids next door, though he is fully unprepared for the wild night ahead of him.</t>
  </si>
  <si>
    <t>A college student on suspension</t>
  </si>
  <si>
    <t>tt1366365</t>
  </si>
  <si>
    <t>The Cold Light of Day</t>
  </si>
  <si>
    <t>Scott Wiper, John Petro</t>
  </si>
  <si>
    <t>Henry Cavill, Ver√≥nica Echegui, Bruce Willis, Sigourney Weaver, Joseph Mawle, Caroline Goodall, Rafi Gavron, Emma Hamilton, Michael Budd, Roschdy Zem, √ìscar Jaenada, Joe Dixon, Jim Piddock, Ferm√≠ Reixach, Lolo Herrero</t>
  </si>
  <si>
    <t>Henry Cavill, Ver√≥nica Echegui</t>
  </si>
  <si>
    <t>After his family is kidnapped during their sailing trip in Spain, a young Wall Street trader is confronted by the people responsible: intelligence agents looking to recover a mysterious briefcase.</t>
  </si>
  <si>
    <t>After his family is kidnapped</t>
  </si>
  <si>
    <t>tt1369706</t>
  </si>
  <si>
    <t>The Ward</t>
  </si>
  <si>
    <t>Michael Rasmussen, Shawn Rasmussen</t>
  </si>
  <si>
    <t>Amber Heard, Mamie Gummer, Danielle Panabaker, Laura-Leigh, Lyndsy Fonseca, Mika Boorem, Jared Harris, Sali Sayler, Susanna Burney, D.R. Anderson, Sean Cook, Jillian Kramer, Mark Chamberlin, Andrea Petty, Tracy Schornick</t>
  </si>
  <si>
    <t>Amber Heard, Mamie Gummer</t>
  </si>
  <si>
    <t>An institutionalized young woman becomes terrorized by a ghost.</t>
  </si>
  <si>
    <t>An institutionalized young woman</t>
  </si>
  <si>
    <t>tt1371111</t>
  </si>
  <si>
    <t>Cloud Atlas</t>
  </si>
  <si>
    <t>USA, Germany, Hong Kong, Singapore, China</t>
  </si>
  <si>
    <t>Tom Tykwer, Lana Wachowski</t>
  </si>
  <si>
    <t>David Mitchell, Lana Wachowski</t>
  </si>
  <si>
    <t>Tom Hanks, Halle Berry, Jim Broadbent, Hugo Weaving, Jim Sturgess, Doona Bae, Ben Whishaw, Keith David, James D'Arcy, Xun Zhou, David Gyasi, Susan Sarandon, Hugh Grant, Robert Fyfe, Martin Wuttke</t>
  </si>
  <si>
    <t>Tom Hanks, Halle Berry</t>
  </si>
  <si>
    <t>An exploration of how the actions of individual lives impact one another in the past, present and future, as one soul is shaped from a killer into a hero, and an act of kindness ripples across centuries to inspire a revolution.</t>
  </si>
  <si>
    <t>An exploration of how the actions</t>
  </si>
  <si>
    <t>tt1371150</t>
  </si>
  <si>
    <t>This Is Where I Leave You</t>
  </si>
  <si>
    <t>27/11/2014</t>
  </si>
  <si>
    <t>Jonathan Tropper, Jonathan Tropper</t>
  </si>
  <si>
    <t>Jason Bateman, Tina Fey, Jane Fonda, Adam Driver, Rose Byrne, Corey Stoll, Kathryn Hahn, Connie Britton, Timothy Olyphant, Dax Shepard, Debra Monk, Abigail Spencer, Ben Schwartz, Aaron Lazar, Cade Lappin</t>
  </si>
  <si>
    <t>Jason Bateman, Tina Fey</t>
  </si>
  <si>
    <t>When their father passes away, four grown siblings are forced to return to their childhood home and live under the same roof together for a week, along with their over-sharing mother and an assortment of spouses, exes and might-have-beens.</t>
  </si>
  <si>
    <t>When their father passes away,</t>
  </si>
  <si>
    <t>tt1371155</t>
  </si>
  <si>
    <t>Made in Dagenham</t>
  </si>
  <si>
    <t>William Ivory</t>
  </si>
  <si>
    <t>Sally Hawkins, Andrea Riseborough, Jaime Winstone, Lorraine Stanley, Nicola Duffett, Geraldine James, Bob Hoskins, Matthew Aubrey, Daniel Mays, Roger Lloyd Pack, Phil Cornwell, Karen Seacombe, Thomas Arnold, Sian Scott, Robbie Kay</t>
  </si>
  <si>
    <t>Sally Hawkins, Andrea Riseborough</t>
  </si>
  <si>
    <t>A dramatization of the 1968 strike at the Ford Dagenham car plant, where female workers walked out in protest against sexual discrimination.</t>
  </si>
  <si>
    <t>A dramatization of the 1968 strike</t>
  </si>
  <si>
    <t>tt1372686</t>
  </si>
  <si>
    <t>Coriolanus</t>
  </si>
  <si>
    <t>John Logan, William Shakespeare</t>
  </si>
  <si>
    <t>Gerard Butler, Ralph Fiennes, Lubna Azabal, Ashraf Barhom, Zoran Cica, Milos Dabic, Nicolas Isia, Zoran Miljkovic, Marija Mogbolu, Milan Perovic, Nenad Ristic, Lawrence Stevenson, Marko Stojanovic, Tamara Krcunovic, Zu Yu Hua</t>
  </si>
  <si>
    <t>Gerard Butler, Ralph Fiennes</t>
  </si>
  <si>
    <t>A banished hero of Rome allies with a sworn enemy to take his revenge on the city.</t>
  </si>
  <si>
    <t>A banished hero of Rome allies</t>
  </si>
  <si>
    <t>tt1373156</t>
  </si>
  <si>
    <t>Karthik Calling Karthik</t>
  </si>
  <si>
    <t>Vijay Lalwani</t>
  </si>
  <si>
    <t>Farhan Akhtar, Deepika Padukone, Ram Kapoor, Shefali Shah, Vivan Bhatena, Vipin Sharma, Yatin Karyekar, Taraana Raja, Vinay Jain, Siddhartha Gupta, Swapnel Desai, Kanchan Pagare, Brijendra Kala, Haansaa, Khyati Kanchan</t>
  </si>
  <si>
    <t>Farhan Akhtar, Deepika Padukone</t>
  </si>
  <si>
    <t>Unlucky in love and bullied at work, an office drone is resigned to his dead-end life until it's transformed by mysterious calls from - himself.</t>
  </si>
  <si>
    <t>Unlucky in love and bullied at</t>
  </si>
  <si>
    <t>tt1373215</t>
  </si>
  <si>
    <t>Recep Ivedik 2</t>
  </si>
  <si>
    <t>Serkan Altunigne, Sahan G√∂kbakar</t>
  </si>
  <si>
    <t>Sahan G√∂kbakar, G√ºlsen √ñzbakan, Efe Babacan, √áagri B√ºy√ºksayar, Zeynep √áamci, M√ºcahit Avci, Mehmet Canbeg, Mehmet Celik, Asiye Din√ßsoy, Esin G√ºndogdu, Oguzhan Kocakli, Emre Ko√ß, Resit Kurt, Derya Tasbasi, M√ºjde Uzman</t>
  </si>
  <si>
    <t>Sahan G√∂kbakar, G√ºlsen √ñzbakan</t>
  </si>
  <si>
    <t>Recep gets a job and tries to find a wife to please his ailing grandmother.</t>
  </si>
  <si>
    <t>Recep gets a job and tries to</t>
  </si>
  <si>
    <t>tt1374989</t>
  </si>
  <si>
    <t>Pride and Prejudice and Zombies</t>
  </si>
  <si>
    <t>Burr Steers, Jane Austen</t>
  </si>
  <si>
    <t>Lily James, Sam Riley, Bella Heathcote, Ellie Bamber, Millie Brady, Suki Waterhouse, Douglas Booth, Sally Phillips, Charles Dance, Jack Huston, Lena Headey, Matt Smith, Emma Greenwell, Eva Bell, Aisling Loftus</t>
  </si>
  <si>
    <t>Lily James</t>
  </si>
  <si>
    <t>Lily James, Sam Riley</t>
  </si>
  <si>
    <t>Five sisters in 19th century England must cope with the pressures to marry while protecting themselves from a growing population of zombies.</t>
  </si>
  <si>
    <t>Five sisters in 19th century England</t>
  </si>
  <si>
    <t>tt1374992</t>
  </si>
  <si>
    <t>Upside Down</t>
  </si>
  <si>
    <t>28/02/2013</t>
  </si>
  <si>
    <t>Juan Solanas</t>
  </si>
  <si>
    <t>Juan Solanas, Juan Solanas</t>
  </si>
  <si>
    <t>Jim Sturgess, Kirsten Dunst, Timothy Spall, Blu Mankuma, Nicholas Rose, James Kidnie, Vlasta Vrana, Kate Trotter, Holly Uloth, Elliott Larson, Maurane Arcand, Janine Theriault, Vincent Messina, Cole K. Mickenzie, Paul Ahmarani</t>
  </si>
  <si>
    <t>Jim Sturgess, Kirsten Dunst</t>
  </si>
  <si>
    <t>Adam and Eden fell in love as teens despite the fact that they live on twinned worlds with gravities that pull in opposite directions. Ten years after a forced separation, Adam sets out on a dangerous quest to reconnect with his love.</t>
  </si>
  <si>
    <t>Adam and Eden fell in love as</t>
  </si>
  <si>
    <t>tt1375666</t>
  </si>
  <si>
    <t>Inception</t>
  </si>
  <si>
    <t>Leonardo DiCaprio, Joseph Gordon-Levitt, Ellen Page, Tom Hardy, Ken Watanabe, Dileep Rao, Cillian Murphy, Tom Berenger, Marion Cotillard, Pete Postlethwaite, Michael Caine, Lukas Haas, Tai-Li Lee, Claire Geare, Magnus Nolan</t>
  </si>
  <si>
    <t>Leonardo DiCaprio, Joseph Gordon-Levitt</t>
  </si>
  <si>
    <t>A thief who steals corporate secrets through the use of dream-sharing technology is given the inverse task of planting an idea into the mind of a C.E.O.</t>
  </si>
  <si>
    <t>A thief who steals corporate secrets</t>
  </si>
  <si>
    <t>tt1375670</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</si>
  <si>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</si>
  <si>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</si>
  <si>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</si>
  <si>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</si>
  <si>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After their high school basketball</t>
  </si>
  <si>
    <t>tt1375789</t>
  </si>
  <si>
    <t>Race 2</t>
  </si>
  <si>
    <t>25/01/2013</t>
  </si>
  <si>
    <t>Shiraz Ahmed, Kiran Kotrial</t>
  </si>
  <si>
    <t>Saif Ali Khan, John Abraham, Deepika Padukone, Anil Kapoor, Jacqueline Fernandez, Ameesha Patel, Aditya Pancholi, Rajesh Khattar, Mohammed S. Burmawala, Ilhan Kizilkaya, Deepak Namjoshi, Andrew Hudson, Sanjay Roy, Sanjay Gandhi, Ketan Karande</t>
  </si>
  <si>
    <t>Saif Ali Khan, John Abraham</t>
  </si>
  <si>
    <t>Ranvir treads through the world of the Indian mafia in Turkey as he looks to avenge the death of his lover and partner in crime.</t>
  </si>
  <si>
    <t>Ranvir treads through the world</t>
  </si>
  <si>
    <t>tt1379177</t>
  </si>
  <si>
    <t>The Disappearance of Alice Creed</t>
  </si>
  <si>
    <t>J Blakeson</t>
  </si>
  <si>
    <t>Martin Compston, Eddie Marsan, Gemma Arterton</t>
  </si>
  <si>
    <t>Martin Compston, Eddie Marsan</t>
  </si>
  <si>
    <t>A rich man's daughter is held captive in an abandoned apartment by two former convicts who abducted her and hold her ransom in exchange for her father's money.</t>
  </si>
  <si>
    <t>A rich man's daughter is held</t>
  </si>
  <si>
    <t>tt1379182</t>
  </si>
  <si>
    <t>Kynodontas</t>
  </si>
  <si>
    <t>27/08/2020</t>
  </si>
  <si>
    <t>Greece</t>
  </si>
  <si>
    <t>Yorgos Lanthimos</t>
  </si>
  <si>
    <t>Efthymis Filippou, Yorgos Lanthimos</t>
  </si>
  <si>
    <t>Christos Stergioglou, Michele Valley, Angeliki Papoulia, Hristos Passalis, Mary Tsoni, Anna Kalaitzidou, Steve Krikris, Sissi Petropoulou, Alexander Voulgaris</t>
  </si>
  <si>
    <t>Christos Stergioglou</t>
  </si>
  <si>
    <t>Three teenagers live isolated, without leaving their house, because their over-protective parents say they can only leave when their dogtooth falls out.</t>
  </si>
  <si>
    <t>Three teenagers live isolated,</t>
  </si>
  <si>
    <t>tt1381404</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</si>
  <si>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</si>
  <si>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</si>
  <si>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</si>
  <si>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Robert Redford, Shia LaBeouf</t>
  </si>
  <si>
    <t>After a journalist discovers his identity, a former Weather Underground activist goes on the run.</t>
  </si>
  <si>
    <t>After a journalist discovers his</t>
  </si>
  <si>
    <t>tt1385826</t>
  </si>
  <si>
    <t>The Adjustment Bureau</t>
  </si>
  <si>
    <t>17/06/2011</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</si>
  <si>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</si>
  <si>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</si>
  <si>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</si>
  <si>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Matt Damon, Emily Blunt</t>
  </si>
  <si>
    <t>The affair between a politician and a contemporary dancer is affected by mysterious forces keeping the lovers apart.</t>
  </si>
  <si>
    <t>The affair between a politician</t>
  </si>
  <si>
    <t>tt1385867</t>
  </si>
  <si>
    <t>Cop Out</t>
  </si>
  <si>
    <t>Robb Cullen, Mark Cullen</t>
  </si>
  <si>
    <t>Bruce Willis, Tracy Morgan, Juan Carlos Hern√°ndez, Cory Fernandez, Jason Hurt, Jeff Lima, Sean Cullen, Kevin Pollak, Adam Brody, Guillermo D√≠az, Alberto Bonilla, Robinson Aponte, Jeremy Dash, Mando Alvarado, Michelle Trachtenberg</t>
  </si>
  <si>
    <t>Bruce Willis, Tracy Morgan</t>
  </si>
  <si>
    <t>Jimmy's rare baseball card is robbed. Since it's his only hope to pay for his daughter's upcoming wedding, he recruits his cop partner Paul to track down the robber, a memorabilia-obsessed gangster.</t>
  </si>
  <si>
    <t>Jimmy's rare baseball card is</t>
  </si>
  <si>
    <t>tt1386588</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</si>
  <si>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</si>
  <si>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</si>
  <si>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</si>
  <si>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Will Ferrell, Derek Jeter</t>
  </si>
  <si>
    <t>Two mismatched New York City detectives seize an opportunity to step up like the city's top cops, whom they idolize, only things don't quite go as planned.</t>
  </si>
  <si>
    <t>Two mismatched New York City detectives</t>
  </si>
  <si>
    <t>tt1386691</t>
  </si>
  <si>
    <t>Shimmer Lake</t>
  </si>
  <si>
    <t>Oren Uziel</t>
  </si>
  <si>
    <t>Benjamin Walker, Rainn Wilson, Stephanie Sigman, John Michael Higgins, Mark Rendall, Rob Corddry, Ron Livingston, Wyatt Russell, Adam Pally, Matthew Evans Landry, Isabel Dove, Neil Whitely, Angela Vint, Julie Khaner, Pasqualina Cardu</t>
  </si>
  <si>
    <t>Benjamin Walker</t>
  </si>
  <si>
    <t>Benjamin Walker, Rainn Wilson</t>
  </si>
  <si>
    <t>An inventive crime thriller told backwards -- reversing day by day through a week -- following a local sheriff's quest to unlock the mystery of three small town criminals and a bank heist gone wrong.</t>
  </si>
  <si>
    <t>An inventive crime thriller told</t>
  </si>
  <si>
    <t>tt1386697</t>
  </si>
  <si>
    <t>Suicide Squad</t>
  </si>
  <si>
    <t>13/08/2016</t>
  </si>
  <si>
    <t>Will Smith, Jaime FitzSimons, Ike Barinholtz, Margot Robbie, Christopher Dyson, Bambadjan Bamba, Viola Davis, Ted Whittall, David Harbour, Robin Atkin Downes, Robert B. Kennedy, Billy Otis, Shailyn Pierre-Dixon, Jared Leto, James McGowan</t>
  </si>
  <si>
    <t>Will Smith, Jaime FitzSimons</t>
  </si>
  <si>
    <t>A secret government agency recruits some of the most dangerous incarcerated super-villains to form a defensive task force. Their first mission: save the world from the apocalypse.</t>
  </si>
  <si>
    <t>A secret government agency recruits</t>
  </si>
  <si>
    <t>tt1386703</t>
  </si>
  <si>
    <t>Total Recall</t>
  </si>
  <si>
    <t>Kurt Wimmer, Mark Bomback</t>
  </si>
  <si>
    <t>Colin Farrell, Kate Beckinsale, Jessica Biel, Bryan Cranston, Bokeem Woodbine, Bill Nighy, John Cho, Will Yun Lee, Milton Barnes, James McGowan, Natalie Lisinska, Michael Therriault, Stephen MacDonald, Mishael Morgan, LinLyn Lue</t>
  </si>
  <si>
    <t>Colin Farrell, Kate Beckinsale</t>
  </si>
  <si>
    <t>A factory worker, Douglas Quaid, begins to suspect that he is a spy after visiting Rekall - a company that provides its clients with implanted fake memories of a life they would like to have led - goes wrong and he finds himself on the run.</t>
  </si>
  <si>
    <t>A factory worker, Douglas Quaid,</t>
  </si>
  <si>
    <t>tt1386932</t>
  </si>
  <si>
    <t>Yip Man 2</t>
  </si>
  <si>
    <t>Tai-lee Chan, Hiu-Yan Choi</t>
  </si>
  <si>
    <t>Donnie Yen, Xiaoming Huang, Sammo Kam-Bo Hung, Lynn Xiong, Kent Cheng, Darren Shahlavi, Yu-Hang To, Charles Mayer, Ka-nin Ngo, Calvin Ka-Sing Cheng, Siu-Wong Fan, Simon Yam, Christian 'Kang' Bachini, Brian Thomas Burrell, Li Chak</t>
  </si>
  <si>
    <t>Donnie Yen, Xiaoming Huang</t>
  </si>
  <si>
    <t>Centering on Ip Man's migration to Hong Kong in 1949 as he attempts to propagate his discipline of Wing Chun martial arts.</t>
  </si>
  <si>
    <t>Centering on Ip Man's migration</t>
  </si>
  <si>
    <t>tt1389072</t>
  </si>
  <si>
    <t>Downsizing</t>
  </si>
  <si>
    <t>25/01/2018</t>
  </si>
  <si>
    <t>USA, Norway</t>
  </si>
  <si>
    <t>Alexander Payne, Jim Taylor</t>
  </si>
  <si>
    <t>Matt Damon, Christoph Waltz, Hong Chau, Kristen Wiig, Rolf Lassg√•rd, Ingjerd Egeberg, Udo Kier, S√∏ren Pilmark, Jason Sudeikis, Maribeth Monroe, Jayne Houdyshell, Phil Reeves, James Van Der Beek, Alison J. Palmer, Tim Driscoll</t>
  </si>
  <si>
    <t>Matt Damon, Christoph Waltz</t>
  </si>
  <si>
    <t>A social satire in which a man realizes he would have a better life if he were to shrink himself to five inches tall, allowing him to live in wealth and splendor.</t>
  </si>
  <si>
    <t>A social satire in which a man</t>
  </si>
  <si>
    <t>tt1389096</t>
  </si>
  <si>
    <t>Stand Up Guys</t>
  </si>
  <si>
    <t>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</si>
  <si>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</si>
  <si>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</si>
  <si>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</si>
  <si>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Al Pacino, Christopher Walken</t>
  </si>
  <si>
    <t>A pair of aging stickup men try to get the old gang back together for one last hurrah before one of the guys takes his last assignment - to kill his comrade.</t>
  </si>
  <si>
    <t>A pair of aging stickup men try</t>
  </si>
  <si>
    <t>tt1389127</t>
  </si>
  <si>
    <t>Texas Killing Fields</t>
  </si>
  <si>
    <t>Ami Canaan Mann</t>
  </si>
  <si>
    <t>Don Ferrarone</t>
  </si>
  <si>
    <t>Sam Worthington, Jeffrey Dean Morgan, Jessica Chastain, Chlo√´ Grace Moretz, Jason Clarke, Annabeth Gish, Sheryl Lee, Stephen Graham, Corie Berkemeyer, Trenton Perez, Maureen Brennan, Tony Bentley, Becky Fly, James Landry H√©bert, John Neisler</t>
  </si>
  <si>
    <t>Sam Worthington, Jeffrey Dean Morgan</t>
  </si>
  <si>
    <t>In the Texas bayous, a local homicide detective teams up with a cop from New York City to investigate a series of unsolved murders.</t>
  </si>
  <si>
    <t>In the Texas bayous, a local homicide</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</si>
  <si>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</si>
  <si>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</si>
  <si>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</si>
  <si>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</si>
  <si>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Matt Damon, Scarlett Johansson</t>
  </si>
  <si>
    <t>Set in Southern California, a father moves his young family to the countryside to renovate and re-open a struggling zoo.</t>
  </si>
  <si>
    <t>Set in Southern California, a</t>
  </si>
  <si>
    <t>tt1390411</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</si>
  <si>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</si>
  <si>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</si>
  <si>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</si>
  <si>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Chris Hemsworth, Benjamin Walker</t>
  </si>
  <si>
    <t>A recounting of a New England whaling ship's sinking by a giant whale in 1820, an experience that later inspired the great novel Moby-Dick.</t>
  </si>
  <si>
    <t>A recounting of a New England</t>
  </si>
  <si>
    <t>tt1390535</t>
  </si>
  <si>
    <t>The Final</t>
  </si>
  <si>
    <t>Joey Stewart</t>
  </si>
  <si>
    <t>Jason Kabolati</t>
  </si>
  <si>
    <t>Marc Donato, Jascha Washington, Whitney Hoy, Justin Arnold, Lindsay Seidel, Julin, Laura Ashley Samuels, Travis Tedford, Eric Isenhower, Vincent Silochan, Preston Flagg, Hunter Garner, Ryan Hayden, Mark Nutter, Daniel Ross Owens</t>
  </si>
  <si>
    <t>Marc Donato</t>
  </si>
  <si>
    <t>Marc Donato, Jascha Washington</t>
  </si>
  <si>
    <t>A group of high school outcasts get revenge on the students that torment them.</t>
  </si>
  <si>
    <t>A group of high school outcasts</t>
  </si>
  <si>
    <t>tt1391034</t>
  </si>
  <si>
    <t>And Soon the Darkness</t>
  </si>
  <si>
    <t>USA, Argentina, France</t>
  </si>
  <si>
    <t>Marcos Efron</t>
  </si>
  <si>
    <t>Jennifer Derwingson, Marcos Efron</t>
  </si>
  <si>
    <t>Amber Heard, Odette Annable, Karl Urban, Adriana Barraza, C√©sar Vianco, Michel Noher, Luis Sabatini, Daniel Figuereido, Jorge Booth, Gia Mantegna, Javier Luna, Andrea Verdun, Nicolas Dolensky, Walter Pena, Esteban Pastrana</t>
  </si>
  <si>
    <t>Amber Heard, Odette Annable</t>
  </si>
  <si>
    <t>When two American girls on a bike trip in a remote part of Argentina split up and one of them goes missing, the other must find her before her worst fears are realized.</t>
  </si>
  <si>
    <t>When two American girls on a bike</t>
  </si>
  <si>
    <t>tt1392170</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</si>
  <si>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</si>
  <si>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</si>
  <si>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</si>
  <si>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Stanley Tucci</t>
  </si>
  <si>
    <t>Stanley Tucci, Wes Bentley</t>
  </si>
  <si>
    <t>Katniss Everdeen voluntarily takes her younger sister's place in the Hunger Games: a televised competition in which two teenagers from each of the twelve Districts of Panem are chosen at random to fight to the death.</t>
  </si>
  <si>
    <t>Katniss Everdeen voluntarily takes</t>
  </si>
  <si>
    <t>tt1392190</t>
  </si>
  <si>
    <t>Mad Max: Fury Road</t>
  </si>
  <si>
    <t>14/05/2015</t>
  </si>
  <si>
    <t>Australia, South Africa</t>
  </si>
  <si>
    <t>George Miller</t>
  </si>
  <si>
    <t>George Miller, Brendan McCarthy</t>
  </si>
  <si>
    <t>Tom Hardy, Charlize Theron, Nicholas Hoult, Hugh Keays-Byrne, Josh Helman, Nathan Jones, Zo√´ Kravitz, Rosie Huntington-Whiteley, Riley Keough, Abbey Lee, Courtney Eaton, John Howard, Richard Carter, Iota, Angus Sampson</t>
  </si>
  <si>
    <t>Tom Hardy, Charlize Theron</t>
  </si>
  <si>
    <t>In a post-apocalyptic wasteland, a woman rebels against a tyrannical ruler in search for her homeland with the aid of a group of female prisoners, a psychotic worshiper, and a drifter named Max.</t>
  </si>
  <si>
    <t>In a post-apocalyptic wasteland,</t>
  </si>
  <si>
    <t>tt1392197</t>
  </si>
  <si>
    <t>Marmaduke</t>
  </si>
  <si>
    <t>13/08/2010</t>
  </si>
  <si>
    <t>Tim Rasmussen, Vince Di Meglio</t>
  </si>
  <si>
    <t>Owen Wilson, Emma Stone, George Lopez, Christopher Mintz-Plasse, Steve Coogan, Fergie, Kiefer Sutherland, Damon Wayans Jr., Marlon Wayans, Sam Elliott, Lee Pace, Judy Greer, Caroline Sunshine, Finley Jacobsen, Mandy Haines</t>
  </si>
  <si>
    <t>Owen Wilson, Emma Stone</t>
  </si>
  <si>
    <t>A suburban family moves to a new neighborhood with their large, yet lovable Great Dane, who has a tendency to wreak havoc in his own oblivious way.</t>
  </si>
  <si>
    <t>A suburban family moves to a new</t>
  </si>
  <si>
    <t>tt1392214</t>
  </si>
  <si>
    <t>Prisoners</t>
  </si>
  <si>
    <t>Aaron Guzikowski</t>
  </si>
  <si>
    <t>Hugh Jackman, Jake Gyllenhaal, Viola Davis, Maria Bello, Terrence Howard, Melissa Leo, Paul Dano, Dylan Minnette, Zo√´ Soul, Erin Gerasimovich, Kyla-Drew, Wayne Duvall, Len Cariou, David Dastmalchian, Brad James</t>
  </si>
  <si>
    <t>Hugh Jackman, Jake Gyllenhaal</t>
  </si>
  <si>
    <t>When Keller Dover's daughter and her friend go missing, he takes matters into his own hands as the police pursue multiple leads and the pressure mounts.</t>
  </si>
  <si>
    <t>When Keller Dover's daughter and</t>
  </si>
  <si>
    <t>tt1395054</t>
  </si>
  <si>
    <t>Once Upon a Time in Mumbaai</t>
  </si>
  <si>
    <t>30/07/2010</t>
  </si>
  <si>
    <t>Milan Luthria</t>
  </si>
  <si>
    <t>Rajat Arora, Bhrigu Brinda</t>
  </si>
  <si>
    <t>Ajay Devgn, Emraan Hashmi, Kangana Ranaut, Prachi Desai, Randeep Hooda, Naved Aslam, Sanjeev Wilson, Allauddin Khan, Rajeev Yadav, Sushil Pandey, Mehul Bhojak, Anjum Sharma, Dheerendra Dwivedi, Sumit Kaul, Ravi Khanvilkar</t>
  </si>
  <si>
    <t>Ajay Devgn, Emraan Hashmi</t>
  </si>
  <si>
    <t>A smuggler rises to power in in 1970s Mumbai, a younger gangster seeks to overthrow him and a police officer is caught in the middle.</t>
  </si>
  <si>
    <t>A smuggler rises to power in in</t>
  </si>
  <si>
    <t>tt1396218</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</si>
  <si>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</si>
  <si>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</si>
  <si>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Jim Carrey, Carla Gugino</t>
  </si>
  <si>
    <t>The life of a businessman begins to change after he inherits six penguins, and as he transforms his apartment into a winter wonderland, his professional side starts to unravel.</t>
  </si>
  <si>
    <t>The life of a businessman begins</t>
  </si>
  <si>
    <t>tt1396226</t>
  </si>
  <si>
    <t>Venuto al mondo</t>
  </si>
  <si>
    <t>Italy, Spain</t>
  </si>
  <si>
    <t>Sergio Castellitto</t>
  </si>
  <si>
    <t>Margaret Mazzantini, Sergio Castellitto</t>
  </si>
  <si>
    <t>Pen√©lope Cruz, Emile Hirsch, Adnan Haskovic, Saadet Aksoy, Pietro Castellitto, Mira Furlan, Jovan Divjak, Vinicio Marchioni, Branko Djuric, Jane Birkin, Luca De Filippo, Sergio Castellitto, Bruno Armando, Fausto Russo Alesi, Juan Carlos Vellido</t>
  </si>
  <si>
    <t>Pen√©lope Cruz, Emile Hirsch</t>
  </si>
  <si>
    <t>A mother brings her teenage son to Sarajevo, where his father died in the Bosnian conflict years ago.</t>
  </si>
  <si>
    <t>A mother brings her teenage son</t>
  </si>
  <si>
    <t>EUR 13000000</t>
  </si>
  <si>
    <t>tt1396484</t>
  </si>
  <si>
    <t>It</t>
  </si>
  <si>
    <t>19/10/2017</t>
  </si>
  <si>
    <t>Andy Muschietti</t>
  </si>
  <si>
    <t>Chase Palmer, Cary Joji Fukunaga</t>
  </si>
  <si>
    <t>Jaeden Martell, Jeremy Ray Taylor, Sophia Lillis, Finn Wolfhard, Chosen Jacobs, Jack Dylan Grazer, Wyatt Oleff, Bill Skarsg√•rd, Nicholas Hamilton, Jake Sim, Logan Thompson, Owen Teague, Jackson Robert Scott, Stephen Bogaert, Stuart Hughes</t>
  </si>
  <si>
    <t>Jaeden Martell</t>
  </si>
  <si>
    <t>Jaeden Martell, Jeremy Ray Taylor</t>
  </si>
  <si>
    <t>In the summer of 1989, a group of bullied kids band together to destroy a shape-shifting monster, which disguises itself as a clown and preys on the children of Derry, their small Maine town.</t>
  </si>
  <si>
    <t>In the summer of 1989, a group</t>
  </si>
  <si>
    <t>tt1397280</t>
  </si>
  <si>
    <t>Taken 2</t>
  </si>
  <si>
    <t>France, USA, Turkey</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</si>
  <si>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</si>
  <si>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</si>
  <si>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In Istanbul, retired CIA operative</t>
  </si>
  <si>
    <t>tt1397514</t>
  </si>
  <si>
    <t>Journey 2: The Mysterious Island</t>
  </si>
  <si>
    <t>24/02/2012</t>
  </si>
  <si>
    <t>Brian Gunn, Mark Gunn</t>
  </si>
  <si>
    <t>Dwayne Johnson, Michael Caine, Josh Hutcherson, Luis Guzm√°n, Vanessa Hudgens, Kristin Davis, Anna Colwell, Stephen Caudill, Branscombe Richmond, Walter Bankson</t>
  </si>
  <si>
    <t>Dwayne Johnson, Michael Caine</t>
  </si>
  <si>
    <t>Sean Anderson partners with his mom's husband on a mission to find his grandfather, who is thought to be missing on a mythical island.</t>
  </si>
  <si>
    <t>Sean Anderson partners with his</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</si>
  <si>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</si>
  <si>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</si>
  <si>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</si>
  <si>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</si>
  <si>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O'Shea Jackson Jr.</t>
  </si>
  <si>
    <t>O'Shea Jackson Jr., Corey Hawkins</t>
  </si>
  <si>
    <t>tt1399103</t>
  </si>
  <si>
    <t>Transformers: Dark of the Moon</t>
  </si>
  <si>
    <t>Shia LaBeouf, Rosie Huntington-Whiteley, Josh Duhamel, John Turturro, Tyrese Gibson, Patrick Dempsey, Frances McDormand, John Malkovich, Kevin Dunn, Julie White, Alan Tudyk, Ken Jeong, Glenn Morshower, Lester Speight, Buzz Aldrin</t>
  </si>
  <si>
    <t>Shia LaBeouf, Rosie Huntington-Whiteley</t>
  </si>
  <si>
    <t>The Autobots learn of a Cybertronian spacecraft hidden on the moon, and race against the Decepticons to reach it and to learn its secrets.</t>
  </si>
  <si>
    <t>The Autobots learn of a Cybertronian</t>
  </si>
  <si>
    <t>tt1399683</t>
  </si>
  <si>
    <t>Winter's Bone</t>
  </si>
  <si>
    <t>Debra Granik</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</si>
  <si>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</si>
  <si>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</si>
  <si>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Jennifer Lawrence, Isaiah Stone</t>
  </si>
  <si>
    <t>An unflinching Ozark Mountain girl hacks through dangerous social terrain as she hunts down her drug-dealing father while trying to keep her family intact.</t>
  </si>
  <si>
    <t>An unflinching Ozark Mountain</t>
  </si>
  <si>
    <t>tt1401143</t>
  </si>
  <si>
    <t>Rare Exports</t>
  </si>
  <si>
    <t>Finland, Norway, France, Sweden</t>
  </si>
  <si>
    <t>Jalmari Helander</t>
  </si>
  <si>
    <t>Jalmari Helander, Jalmari Helander</t>
  </si>
  <si>
    <t>Onni Tommila, Jorma Tommila, Tommi Korpela, Rauno Juvonen, Per Christian Ellefsen, Ilmari J√§rvenp√§√§, Peeter Jakobi, Jonathan Hutchings, Risto Salmi, Jens Sivertsen, Sigmund B√∏e, Olav Pedersen, Nils M. Iselvmo, Steinar Skogstad, Nils Nymo</t>
  </si>
  <si>
    <t>Onni Tommila</t>
  </si>
  <si>
    <t>Onni Tommila, Jorma Tommila</t>
  </si>
  <si>
    <t>In the depths of the Korvatunturi mountains, 486 meters deep, lies the closest ever guarded secret of Christmas. The time has come to dig it up. This Christmas everyone will believe in Santa Claus.</t>
  </si>
  <si>
    <t>In the depths of the Korvatunturi</t>
  </si>
  <si>
    <t>EUR 1948000</t>
  </si>
  <si>
    <t>tt1401152</t>
  </si>
  <si>
    <t>28/02/2011</t>
  </si>
  <si>
    <t>UK, Germany, France, USA</t>
  </si>
  <si>
    <t>Oliver Butcher, Stephen Cornwell</t>
  </si>
  <si>
    <t>Liam Neeson, Diane Kruger, January Jones, Aidan Quinn, Bruno Ganz, Frank Langella, Sebastian Koch, Olivier Schneider, Stipe Erceg, Rainer Bock, Mido Hamada, Clint Dyer, Karl Markovics, Eva L√∂bau, Helen Wiebensohn</t>
  </si>
  <si>
    <t>Liam Neeson, Diane Kruger</t>
  </si>
  <si>
    <t>A man awakens from a coma, only to discover that someone has taken on his identity and that no one, (not even his wife), believes him. With the help of a young woman, he sets out to prove who he is.</t>
  </si>
  <si>
    <t>A man awakens from a coma, only</t>
  </si>
  <si>
    <t>tt1402488</t>
  </si>
  <si>
    <t>Happy Feet Two</t>
  </si>
  <si>
    <t>George Miller, Gary Eck</t>
  </si>
  <si>
    <t>Carlos Alazraqui, Lombardo Boyar, Jeffrey Garcia, Johnny A. Sanchez, Sof√≠a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</si>
  <si>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</si>
  <si>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Mumble's son, Erik, is struggling</t>
  </si>
  <si>
    <t>tt1403177</t>
  </si>
  <si>
    <t>Hesher</t>
  </si>
  <si>
    <t>Spencer Susser</t>
  </si>
  <si>
    <t>Spencer Susser, David Mich√¥d</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</si>
  <si>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</si>
  <si>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</si>
  <si>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A young boy has lost his mother</t>
  </si>
  <si>
    <t>tt1403865</t>
  </si>
  <si>
    <t>True Grit</t>
  </si>
  <si>
    <t>Drama, Western</t>
  </si>
  <si>
    <t>Jeff Bridges, Hailee Steinfeld, Matt Damon, Josh Brolin, Barry Pepper, Dakin Matthews, Jarlath Conroy, Paul Rae, Domhnall Gleeson, Elizabeth Marvel, Roy Lee Jones, Ed Corbin, Leon Russom, Bruce Green, Candyce Hinkle</t>
  </si>
  <si>
    <t>Jeff Bridges, Hailee Steinfeld</t>
  </si>
  <si>
    <t>A stubborn teenager enlists the help of a tough U.S. Marshal to track down her father's murderer.</t>
  </si>
  <si>
    <t>A stubborn teenager enlists the</t>
  </si>
  <si>
    <t>tt1403981</t>
  </si>
  <si>
    <t>Remember Me</t>
  </si>
  <si>
    <t>Will Fetters</t>
  </si>
  <si>
    <t>Caitlyn Rund, Mois√©s Acevedo, Noel Rodriguez, Kevin P. McCarthy, Chris Cooper, Robert Pattinson, Athena Currey, Lena Olin, Gregory Jbara, Ruby Jerins, Pierce Brosnan, Angela Pietropinto, Tate Ellington, David Deblinger, Emilie de Ravin</t>
  </si>
  <si>
    <t>Caitlyn Rund</t>
  </si>
  <si>
    <t>Caitlyn Rund, Mois√©s Acevedo</t>
  </si>
  <si>
    <t>A romantic drama centered on two new lovers: Tyler, whose parents have split in the wake of his brother's suicide, and Ally, who lives each day to the fullest since witnessing her mother's murder.</t>
  </si>
  <si>
    <t>A romantic drama centered on two</t>
  </si>
  <si>
    <t>tt1403988</t>
  </si>
  <si>
    <t>The Romantics</t>
  </si>
  <si>
    <t>Galt Niederhoffer</t>
  </si>
  <si>
    <t>Galt Niederhoffer, Galt Niederhoffer</t>
  </si>
  <si>
    <t>Katie Holmes, Josh Duhamel, Anna Paquin, Malin Akerman, Adam Brody, Dianna Agron, Jeremy Strong, Rebecca Lawrence Levy, Candice Bergen, Elijah Wood, James K. Schaffer, Rosemary Murphy, Warrent F. McKnight, Will Hutchins, Evelyn Aronin</t>
  </si>
  <si>
    <t>Katie Holmes, Josh Duhamel</t>
  </si>
  <si>
    <t>Seven close friends reunite for the wedding of two of their friends. Problems arise because the bride and the maid of honor have had a long rivalry over the groom.</t>
  </si>
  <si>
    <t>Seven close friends reunite for</t>
  </si>
  <si>
    <t>tt1405365</t>
  </si>
  <si>
    <t>Celeste &amp; Jesse Forever</t>
  </si>
  <si>
    <t>Lee Toland Krieger</t>
  </si>
  <si>
    <t>Rashida Jones, Will McCormack</t>
  </si>
  <si>
    <t>Rashida Jones, Andy Samberg, Ari Graynor, Eric Christian Olsen, Rob Huebel, Elijah Wood, Shira Lazar, Will McCormack, Kate Krieger, Matthias Steiner, Andreas Beckett, Chris Messina, Rebecca Dayan, Emma Roberts, Janel Parrish</t>
  </si>
  <si>
    <t>Rashida Jones</t>
  </si>
  <si>
    <t>Rashida Jones, Andy Samberg</t>
  </si>
  <si>
    <t>A divorcing couple tries to maintain their friendship while they both pursue other people.</t>
  </si>
  <si>
    <t>A divorcing couple tries to maintain</t>
  </si>
  <si>
    <t>tt1405810</t>
  </si>
  <si>
    <t>Mine vaganti</t>
  </si>
  <si>
    <t>Ivan Cotroneo, Ferzan Ozpetek</t>
  </si>
  <si>
    <t>Riccardo Scamarcio, Nicole Grimaudo, Alessandro Preziosi, Ennio Fantastichini, Lunetta Savino, Ilaria Occhini, Bianca Nappi, Carmine Recano, Massimiliano Gallo, Paola Minaccioni, Gianluca De Marchi, Mauro Bonaffini, Giorgio Marchesi, Matteo Taranto, Gea Martire</t>
  </si>
  <si>
    <t>Riccardo Scamarcio</t>
  </si>
  <si>
    <t>Riccardo Scamarcio, Nicole Grimaudo</t>
  </si>
  <si>
    <t>Tommaso is the youngest son of the Cantones, a large, traditional southern Italian family operating a pasta-making business since the 1960s. On a trip home from Rome, where he studies ...</t>
  </si>
  <si>
    <t>Tommaso is the youngest son of</t>
  </si>
  <si>
    <t>tt1407061</t>
  </si>
  <si>
    <t>Just Wright</t>
  </si>
  <si>
    <t>Michael Elliot</t>
  </si>
  <si>
    <t>Queen Latifah, Common, Paula Patton, James Pickens Jr., Phylicia Rashad, Pam Grier, Laz Alonso, Mehcad Brooks, Michael Landes, Dwight Howard, Dwyane Wade, Rashard Lewis, Bobby Simmons Jr., Jalen Rose, Rajon Rondo</t>
  </si>
  <si>
    <t>Queen Latifah, Common</t>
  </si>
  <si>
    <t>A physical therapist falls for the basketball player she is helping recover from a career-threatening injury.</t>
  </si>
  <si>
    <t>A physical therapist falls for</t>
  </si>
  <si>
    <t>tt1407084</t>
  </si>
  <si>
    <t>Twelve</t>
  </si>
  <si>
    <t>Jordan Melamed, Nick McDonell</t>
  </si>
  <si>
    <t>Chace Crawford, Rory Culkin, Philip Ettinger, Esti Ginzburg, 50 Cent, Zo√´ Kravitz, Billy Magnussen, Emily Meade, Emma Roberts, Ellen Barkin, Kiefer Sutherland, Ako, Dionne Audain, Gregg Bello, Maxx Brawer</t>
  </si>
  <si>
    <t>Chace Crawford</t>
  </si>
  <si>
    <t>Chace Crawford, Rory Culkin</t>
  </si>
  <si>
    <t>A young drug dealer watches as his high-rolling life is dismantled in the wake of his cousin's murder, which sees his best friend arrested for the crime.</t>
  </si>
  <si>
    <t>A young drug dealer watches as</t>
  </si>
  <si>
    <t>tt1408101</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</si>
  <si>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</si>
  <si>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</si>
  <si>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</si>
  <si>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After the crew of the Enterprise</t>
  </si>
  <si>
    <t>tt1408253</t>
  </si>
  <si>
    <t>Ride Along</t>
  </si>
  <si>
    <t>22/05/2014</t>
  </si>
  <si>
    <t>Greg Coolidge, Jason Mantzoukas</t>
  </si>
  <si>
    <t>Ice Cube, Kevin Hart, John Leguizamo, Bruce McGill, Tika Sumpter, Bryan Callen, Laurence Fishburne, Dragos Bucur, Gary Owen, Jacob Latimore, Jay Pharoah, Benjamin Flores Jr., Greg Rementer, Eric Benson, Anna House</t>
  </si>
  <si>
    <t>Ice Cube, Kevin Hart</t>
  </si>
  <si>
    <t>Security guard Ben must prove himself to his girlfriend's brother, top police officer James. He rides along James on a 24-hour patrol of Atlanta.</t>
  </si>
  <si>
    <t>Security guard Ben must prove</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</si>
  <si>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</si>
  <si>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</si>
  <si>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</si>
  <si>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</si>
  <si>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Will Smith, Tommy Lee Jones</t>
  </si>
  <si>
    <t>Agent J travels in time to M.I.B.'s early days in 1969 to stop an alien from assassinating his friend Agent K and changing history.</t>
  </si>
  <si>
    <t>Agent J travels in time to M.I.B.'s</t>
  </si>
  <si>
    <t>tt1410051</t>
  </si>
  <si>
    <t>Retreat</t>
  </si>
  <si>
    <t>26/04/2012</t>
  </si>
  <si>
    <t>Carl Tibbetts</t>
  </si>
  <si>
    <t>Janice Hallett, Carl Tibbetts</t>
  </si>
  <si>
    <t>Cillian Murphy, Jamie Bell, Thandie Newton, Jimmy Yuill, Marilyn Mantle</t>
  </si>
  <si>
    <t>Cillian Murphy, Jamie Bell</t>
  </si>
  <si>
    <t>Kate and Martin escape from personal tragedy to an Island Retreat. Cut off from the outside world, their attempts to recover are shattered when a Man is washed ashore, with news of airborne killer disease that is sweeping through Europe.</t>
  </si>
  <si>
    <t>Kate and Martin escape from personal</t>
  </si>
  <si>
    <t>tt1410063</t>
  </si>
  <si>
    <t>Jin ling shi san chai</t>
  </si>
  <si>
    <t>Heng Liu, Geling Yan</t>
  </si>
  <si>
    <t>Christian Bale, Ni Ni, Xinyi Zhang, Tianyuan Huang, Xiting Han, Doudou Zhang, Dawei Tong, Atsuro Watabe, Kefan Cao, Yangchunzi Yuan, Jia Sun, Yuemin Li, Bai Xue, Takashi Yamanaka, Shigeo Kobayashi</t>
  </si>
  <si>
    <t>Christian Bale, Ni Ni</t>
  </si>
  <si>
    <t>An American finds refuge during the 1937 Japanese invasion of Nanking in a church with a group of women. Posing as a priest, he attempts to lead the women to safety.</t>
  </si>
  <si>
    <t>An American finds refuge during</t>
  </si>
  <si>
    <t>tt1411238</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</si>
  <si>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</si>
  <si>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</si>
  <si>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</si>
  <si>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Natalie Portman, Ashton Kutcher</t>
  </si>
  <si>
    <t>A guy and girl try to keep their relationship strictly physical, but it's not long before they learn that they want something more.</t>
  </si>
  <si>
    <t>A guy and girl try to keep their</t>
  </si>
  <si>
    <t>tt1411250</t>
  </si>
  <si>
    <t>Riddick</t>
  </si>
  <si>
    <t>David Twohy, Jim Wheat</t>
  </si>
  <si>
    <t>Vin Diesel, Jordi Moll√†, Matt Nable, Katee Sackhoff, Dave Bautista, Bokeem Woodbine, Raoul Max Trujillo, Conrad Pla, Danny Blanco Hall, Noah Dalton Danby, Neil Napier, Nolan Gerard Funk, Karl Urban, Andreas Apergis, Keri Hilson</t>
  </si>
  <si>
    <t>Vin Diesel, Jordi Moll√†</t>
  </si>
  <si>
    <t>Left for dead on a sun-scorched planet, Riddick finds himself up against an alien race of predators. Activating an emergency beacon alerts two ships: one carrying a new breed of mercenary, the other captained by a man from Riddick's past.</t>
  </si>
  <si>
    <t>Left for dead on a sun-scorched</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</si>
  <si>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</si>
  <si>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</si>
  <si>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</si>
  <si>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</si>
  <si>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Nick Swardson</t>
  </si>
  <si>
    <t>Nick Swardson, Christina Ricci</t>
  </si>
  <si>
    <t>A kid from the Midwest moves out to Hollywood in order to follow in his parents footsteps, and become a porn star.</t>
  </si>
  <si>
    <t>A kid from the Midwest moves out</t>
  </si>
  <si>
    <t>tt1411697</t>
  </si>
  <si>
    <t>The Hangover Part II</t>
  </si>
  <si>
    <t>25/05/2011</t>
  </si>
  <si>
    <t>USA, Thailand</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</si>
  <si>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</si>
  <si>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</si>
  <si>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</si>
  <si>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Two years after the bachelor party</t>
  </si>
  <si>
    <t>tt1411704</t>
  </si>
  <si>
    <t>Hop</t>
  </si>
  <si>
    <t>James Marsden, Russell Brand, Kaley Cuoco, Hank Azaria, Gary Cole, Elizabeth Perkins, Hugh Laurie, Tiffany Espensen, David Hasselhoff, Chelsea Handler, Dustin Ybarra, Carlease Burke, Veronica Alicino, Django Marsh, Jimmy Carter</t>
  </si>
  <si>
    <t>James Marsden, Russell Brand</t>
  </si>
  <si>
    <t>E.B., the Easter Bunny's teenage son, heads to Hollywood, determined to become a drummer in a rock 'n' roll band. In LA, he's taken in by Fred after the out-of-work slacker hits E.B. with his car.</t>
  </si>
  <si>
    <t>E.B., the Easter Bunny's teenage</t>
  </si>
  <si>
    <t>tt1412386</t>
  </si>
  <si>
    <t>The Best Exotic Marigold Hotel</t>
  </si>
  <si>
    <t>30/03/2012</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</si>
  <si>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</si>
  <si>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</si>
  <si>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</si>
  <si>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Judi Dench, Tom Wilkinson</t>
  </si>
  <si>
    <t>British retirees travel to India to take up residence in what they believe is a newly restored hotel. Less luxurious than advertised, the Marigold Hotel nevertheless slowly begins to charm in unexpected ways.</t>
  </si>
  <si>
    <t>British retirees travel to India</t>
  </si>
  <si>
    <t>tt1412528</t>
  </si>
  <si>
    <t>Table 19</t>
  </si>
  <si>
    <t>Anna Kendrick, Rya Meyers, Charles Green, Lisa Kudrow, Craig Robinson, Tony Revolori, Margo Martindale, Stephen Merchant, Carlos Aviles, June Squibb, Brad Oberhofer, Megan Lawless, Amanda Crew, Jay Klaitz, Wyatt Russell</t>
  </si>
  <si>
    <t>Anna Kendrick</t>
  </si>
  <si>
    <t>Anna Kendrick, Rya Meyers</t>
  </si>
  <si>
    <t>Eloise, having been relieved of maid of honor duties after being unceremoniously dumped by the best man via text, decides to attend the wedding anyway, only to find herself seated with five fellow unwanted guests at the dreaded Table 19.</t>
  </si>
  <si>
    <t>Eloise, having been relieved of</t>
  </si>
  <si>
    <t>tt1413492</t>
  </si>
  <si>
    <t>12 Strong</t>
  </si>
  <si>
    <t>Uzbek</t>
  </si>
  <si>
    <t>Nicolai Fuglsig</t>
  </si>
  <si>
    <t>Ted Tally, Peter Craig</t>
  </si>
  <si>
    <t>Chris Hemsworth, Michael Shannon, Michael Pe√±a, Navid Negahban, Trevante Rhodes, Geoff Stults, Thad Luckinbill, Austin H√©bert, Austin Stowell, Ben O'Toole, Kenneth Miller, Kenny Sheard, Jack Kesy, Rob Riggle, William Fichtner</t>
  </si>
  <si>
    <t>Chris Hemsworth, Michael Shannon</t>
  </si>
  <si>
    <t>12 Strong tells the story of the first Special Forces team deployed to Afghanistan after 9/11; under the leadership of a new captain, the team must work with an Afghan warlord to take down the Taliban.</t>
  </si>
  <si>
    <t>12 Strong tells the story of the</t>
  </si>
  <si>
    <t>tt1413495</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</si>
  <si>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</si>
  <si>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</si>
  <si>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</si>
  <si>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</si>
  <si>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Liam Hemsworth</t>
  </si>
  <si>
    <t>Liam Hemsworth, Gary Oldman</t>
  </si>
  <si>
    <t>An entry-level employee at a powerful corporation finds himself occupying a corner office, but at a dangerous price: he must spy on his boss's old mentor to secure for him a multi-billion dollar advantage.</t>
  </si>
  <si>
    <t>An entry-level employee at a powerful</t>
  </si>
  <si>
    <t>tt1414382</t>
  </si>
  <si>
    <t>You Again</t>
  </si>
  <si>
    <t>Moe Jelline</t>
  </si>
  <si>
    <t>Kristen Bell, Jamie Lee Curtis, Sigourney Weaver, Odette Annable, Victor Garber, Betty White, James Wolk, Kristin Chenoweth, Sean Wing, Kyle Bornheimer, William Brent, Christine Lakin, Meagan Holder, Patrick Duffy, Anna A. White</t>
  </si>
  <si>
    <t>Kristen Bell, Jamie Lee Curtis</t>
  </si>
  <si>
    <t>When a young woman realizes her brother is about to marry the girl who bullied her in high school, she sets out to expose the fianc√©e's true colors.</t>
  </si>
  <si>
    <t>When a young woman realizes her</t>
  </si>
  <si>
    <t>tt1415283</t>
  </si>
  <si>
    <t>Nanny McPhee and the Big Bang</t>
  </si>
  <si>
    <t>Susanna White</t>
  </si>
  <si>
    <t>Maggie Gyllenhaal, Oscar Steer, Asa Butterfield, Lil Woods, Eros Vlahos, Rosie Taylor-Ritson, Daniel Mays, Rhys Ifans, Maggie Smith, Sinead Matthews, Katy Brand, Emma Thompson, Bill Bailey, Ewan McGregor, Sam Kelly</t>
  </si>
  <si>
    <t>Maggie Gyllenhaal, Oscar Steer</t>
  </si>
  <si>
    <t>Nanny McPhee arrives to help a harried young mother who is trying to run the family farm while her husband is away at war, though she uses her magic to teach the woman's children and their two spoiled cousins five new lessons.</t>
  </si>
  <si>
    <t>Nanny McPhee arrives to help a</t>
  </si>
  <si>
    <t>tt1416801</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</si>
  <si>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</si>
  <si>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</si>
  <si>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</si>
  <si>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Ray Stevenson, Vincent D'Onofrio</t>
  </si>
  <si>
    <t>The true story of Danny Greene, a tough Irish thug working for mobsters in Cleveland during the 1970's.</t>
  </si>
  <si>
    <t>The true story of Danny Greene,</t>
  </si>
  <si>
    <t>tt1418377</t>
  </si>
  <si>
    <t>I, Frankenstein</t>
  </si>
  <si>
    <t>Stuart Beattie, Kevin Grevioux</t>
  </si>
  <si>
    <t>Aaron Eckhart, Yvonne Strahovski, Miranda Otto, Bill Nighy, Jai Courtney, Socratis Otto, Aden Young, Caitlin Stasey, Mahesh Jadu, Steve Mouzakis, Nicholas Bell, Deniz Akdeniz, Chris Pang, Kevin Grevioux, Bruce Spence</t>
  </si>
  <si>
    <t>Aaron Eckhart, Yvonne Strahovski</t>
  </si>
  <si>
    <t>Frankenstein's creature finds himself caught in an all-out, centuries old war between two immortal clans.</t>
  </si>
  <si>
    <t>Frankenstein's creature finds</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</si>
  <si>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</si>
  <si>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</si>
  <si>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</si>
  <si>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</si>
  <si>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Stephen Dorff, Chris Pontius</t>
  </si>
  <si>
    <t>After withdrawing to the Chateau Marmont, a passionless Hollywood actor reexamines his life when his eleven-year-old daughter surprises him with a visit.</t>
  </si>
  <si>
    <t>After withdrawing to the Chateau</t>
  </si>
  <si>
    <t>tt1422020</t>
  </si>
  <si>
    <t>Dog Pound</t>
  </si>
  <si>
    <t>23/06/2010</t>
  </si>
  <si>
    <t>France, Canada, UK</t>
  </si>
  <si>
    <t>Kim Chapiron</t>
  </si>
  <si>
    <t>Jeremie Delon, Kim Chapiron</t>
  </si>
  <si>
    <t>Adam Butcher, Shane Kippel, Matthew Morales, Slim Twig, Taylor Poulin, Dewshane Williams, Lawrence Bayne, Trent McMullen, Jeff McEnery, Bryan Murphy, Michael Morang, Clayton Joseph, Alexander Conti, William Ellis, Michael States Jr.</t>
  </si>
  <si>
    <t>Adam Butcher</t>
  </si>
  <si>
    <t>Adam Butcher, Shane Kippel</t>
  </si>
  <si>
    <t>Three juvenile delinquents are sentenced to a correctional facility where they encounter gang violence, death, and harassment from staff and other inmates.</t>
  </si>
  <si>
    <t>Three juvenile delinquents are</t>
  </si>
  <si>
    <t>EUR 4830000</t>
  </si>
  <si>
    <t>tt1422032</t>
  </si>
  <si>
    <t>Tambi√©n la lluvia</t>
  </si>
  <si>
    <t>Spain, Mexico, France</t>
  </si>
  <si>
    <t>Ic√≠ar Bolla√≠n</t>
  </si>
  <si>
    <t>Luis Tosar, Gael Garc√≠a Bernal, Juan Carlos Aduviri, Karra Elejalde, Ra√∫l Ar√©valo, Carlos Santos, Cassandra Ciangherotti, Milena Soliz, Le√≥nidas Chiri, Ezequiel D√≠az, Pau C√≥lera, Vicente Romero, Antonio Mora, Daniel Curr√°s, Glenda Rodr√≠guez</t>
  </si>
  <si>
    <t>Luis Tosar, Gael Garc√≠a Bernal</t>
  </si>
  <si>
    <t>As a director and his crew shoot a controversial film about Christopher Columbus in Cochabamba, Bolivia, local people rise up against plans to privatize the water supply.</t>
  </si>
  <si>
    <t>As a director and his crew shoot</t>
  </si>
  <si>
    <t>tt1422136</t>
  </si>
  <si>
    <t>A Lonely Place to Die</t>
  </si>
  <si>
    <t>Alec Newman, Ed Speleers, Melissa George, Kate Magowan, Garry Sweeney, Holly Boyd, Douglas Russell, Alan Steele, Sean Harris, Stephen McCole, Karel Roden, Eamonn Walker, Paul Anderson, Eric Barlow, Jamie Edgell</t>
  </si>
  <si>
    <t>Alec Newman</t>
  </si>
  <si>
    <t>Alec Newman, Ed Speleers</t>
  </si>
  <si>
    <t>A group of mountaineers in the Scottish Highlands discover a kidnapped girl and are pursued by her captors.</t>
  </si>
  <si>
    <t>A group of mountaineers in the</t>
  </si>
  <si>
    <t>tt1423894</t>
  </si>
  <si>
    <t>Barney's Version</t>
  </si>
  <si>
    <t>Italy, Canada</t>
  </si>
  <si>
    <t>Richard J. Lewis</t>
  </si>
  <si>
    <t>Mordecai Richler, Michael Konyves</t>
  </si>
  <si>
    <t>Paul Giamatti, Macha Grenon, Paul Gross, Atom Egoyan, Mark Camacho, David Pryde, Paula Jean Hixson, Mark Addy, Scott Speedman, Marica Pellegrinelli, Thomas Trabacchi, Cl√© Bennett, Rachelle Lefevre, Domenico Minutoli, Massimo Wertm√ºller</t>
  </si>
  <si>
    <t>Paul Giamatti, Macha Grenon</t>
  </si>
  <si>
    <t>The picaresque and touching story of the politically incorrect, fully lived life of the impulsive, irascible and fearlessly blunt Barney Panofsky.</t>
  </si>
  <si>
    <t>The picaresque and touching story</t>
  </si>
  <si>
    <t>tt1423995</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</si>
  <si>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</si>
  <si>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</si>
  <si>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</si>
  <si>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A convicted arsonist looks to</t>
  </si>
  <si>
    <t>tt1424310</t>
  </si>
  <si>
    <t>Sap ji sang ciu</t>
  </si>
  <si>
    <t>Frankie Chan, Jackie Chan</t>
  </si>
  <si>
    <t>Jackie Chan, Oliver Platt, Qi Shu, Daniel Wu, Wen Jiang, Xingtong Yao, Max Huang, Caitlin Dechelle, Ken Lo, Sang-Woo Kwon, Alaa Safi, Stephen Chang, Peng Lin, Laura Weissbecker, Bing Bai</t>
  </si>
  <si>
    <t>Jackie Chan, Oliver Platt</t>
  </si>
  <si>
    <t>A man searches the world for a set of mystic artifacts. The twelve bronze heads of the animals from the Chinese zodiac.</t>
  </si>
  <si>
    <t>A man searches the world for a</t>
  </si>
  <si>
    <t>tt1424381</t>
  </si>
  <si>
    <t>Predators</t>
  </si>
  <si>
    <t>Alex Litvak, Michael Finch</t>
  </si>
  <si>
    <t>Adrien Brody, Topher Grace, Alice Braga, Walton Goggins, Oleg Taktarov, Laurence Fishburne, Danny Trejo, Louis Ozawa, Mahershala Ali, Carey Jones, Brian Steele, Derek Mears</t>
  </si>
  <si>
    <t>Adrien Brody, Topher Grace</t>
  </si>
  <si>
    <t>A group of elite warriors parachute into an unfamiliar jungle and are hunted by members of a merciless alien race.</t>
  </si>
  <si>
    <t>A group of elite warriors parachute</t>
  </si>
  <si>
    <t>tt1424797</t>
  </si>
  <si>
    <t>J'ai tu√© ma m√®re</t>
  </si>
  <si>
    <t>Xavier Dolan</t>
  </si>
  <si>
    <t>Xavier Dolan, Xavier Dolan</t>
  </si>
  <si>
    <t>Anne Dorval, Xavier Dolan, Fran√ßois Arnaud, Suzanne Cl√©ment, Patricia Tulasne, Niels Schneider, Monique Spaziani, Pierre Chagnon, Justin Caron, Beno√Æt Gouin, Johanne-Marie Tremblay, Hugolin Chevrette-Landesque, Francis Ducharme, Pascale Audrey, √âmile Mailhiot</t>
  </si>
  <si>
    <t>Anne Dorval</t>
  </si>
  <si>
    <t>Anne Dorval, Xavier Dolan</t>
  </si>
  <si>
    <t>A semi-autobiographical story about Hubert as a young homosexual at odds with his mother.</t>
  </si>
  <si>
    <t>A semi-autobiographical story</t>
  </si>
  <si>
    <t>CAD 800000</t>
  </si>
  <si>
    <t>tt1426329</t>
  </si>
  <si>
    <t>Lovelace</t>
  </si>
  <si>
    <t>Andy Bellin</t>
  </si>
  <si>
    <t>Amanda Seyfried, Peter Sarsgaard, Sharon Stone, Robert Patrick, Juno Temple, Chris Noth, Bobby Cannavale, Hank Azaria, Adam Brody, Chlo√´ Sevigny, James Franco, Debi Mazar, Wes Bentley, Eric Roberts, Ron Pritchard</t>
  </si>
  <si>
    <t>Amanda Seyfried, Peter Sarsgaard</t>
  </si>
  <si>
    <t>tt1427298</t>
  </si>
  <si>
    <t>The Human Race</t>
  </si>
  <si>
    <t>13/06/2014</t>
  </si>
  <si>
    <t>Paul Hough</t>
  </si>
  <si>
    <t>Paul McCarthy-Boyington, Eddie McGee, Trista Robinson, T. Arthur Cottam, Brianna Lauren Jackson, Fred Coury, B. Anthony Cohen, Noel Britton, J. Louis Reid, Celine Tien, Ian Tien, Richard Gale, Luke Y. Thompson, Jonica Patella, Trip Hope</t>
  </si>
  <si>
    <t>Paul McCarthy-Boyington</t>
  </si>
  <si>
    <t>In THE HUMAN RACE a group of 80 people are ripped out of their daily lives and all re-appear in an undisclosed location. These people are from all walks of life: young and old, athletic and...</t>
  </si>
  <si>
    <t>In THE HUMAN RACE a group of 80</t>
  </si>
  <si>
    <t>tt1428538</t>
  </si>
  <si>
    <t>Hansel &amp; Gretel: Witch Hunters</t>
  </si>
  <si>
    <t>Jeremy Renner, Gemma Arterton, Famke Janssen, Pihla Viitala, Derek Mears, Robin Atkin Downes, Ingrid Bols√∏ Berdal, Joanna Kulig, Thomas Mann, Peter Stormare, Bj√∏rn Sundquist, Rainer Bock, Thomas Scharff, Kathrin K√ºhnel, Cedric Eich</t>
  </si>
  <si>
    <t>Jeremy Renner, Gemma Arterton</t>
  </si>
  <si>
    <t>Hansel &amp; Gretel are bounty hunters who track and kill witches all over the world. As the fabled Blood Moon approaches, the siblings encounter a new form of evil that might hold a secret to their past.</t>
  </si>
  <si>
    <t>Hansel &amp; Gretel are bounty hunters</t>
  </si>
  <si>
    <t>tt1430132</t>
  </si>
  <si>
    <t>The Wolverine</t>
  </si>
  <si>
    <t>25/07/2013</t>
  </si>
  <si>
    <t>Mark Bomback, Scott Frank</t>
  </si>
  <si>
    <t>Hugh Jackman, Tao Okamoto, Rila Fukushima, Hiroyuki Sanada, Svetlana Khodchenkova, Brian Tee, Hal Yamanouchi, Will Yun Lee, Ken Yamamura, Famke Janssen, Nobutaka Aoyagi, Seiji Funamoto, Shinji Ikefuji, Qyoko Kudo, Nobuaki Kakuda</t>
  </si>
  <si>
    <t>Hugh Jackman, Tao Okamoto</t>
  </si>
  <si>
    <t>Wolverine comes to Japan to meet an old friend whose life he saved years ago, and gets embroiled in a conspiracy involving yakuza and mutants.</t>
  </si>
  <si>
    <t>Wolverine comes to Japan to meet</t>
  </si>
  <si>
    <t>tt1430607</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</si>
  <si>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</si>
  <si>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</si>
  <si>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</si>
  <si>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</si>
  <si>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James McAvoy, Hugh Laurie</t>
  </si>
  <si>
    <t>Santa's (Jim Broadbent's) clumsy son Arthur (James McAvoy) sets out on a mission with Grandsanta (Bill Nighy) to give out a present they misplaced to a young girl in less than two hours.</t>
  </si>
  <si>
    <t>Santa's (Jim Broadbent's) clumsy</t>
  </si>
  <si>
    <t>tt1430612</t>
  </si>
  <si>
    <t>Brick Mansions</t>
  </si>
  <si>
    <t>France, Canada, USA, Spain</t>
  </si>
  <si>
    <t>Camille Delamarre</t>
  </si>
  <si>
    <t>Luc Besson, Luc Besson</t>
  </si>
  <si>
    <t>Paul Walker, David Belle, RZA, Go√ªchy Boy, Catalina Denis, Ayisha Issa, Carlo Rota, Andreas Apergis, Richard Zeman, Robert Maillet, Bruce Ramsay, Frank Fontaine, Chimwemwe Miller, Andy Bradshaw, Ryan Trudeau</t>
  </si>
  <si>
    <t>Paul Walker, David Belle</t>
  </si>
  <si>
    <t>An undercover Detroit cop navigates a dangerous neighborhood that's surrounded by a containment wall with the help of an ex-con in order to bring down a crime lord and his plot to devastate the entire city.</t>
  </si>
  <si>
    <t>An undercover Detroit cop navigates</t>
  </si>
  <si>
    <t>tt1430615</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</si>
  <si>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</si>
  <si>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</si>
  <si>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</si>
  <si>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John Pingayak</t>
  </si>
  <si>
    <t>John Pingayak, Ahmaogak Sweeney</t>
  </si>
  <si>
    <t>In small-town Alaska, a news reporter recruits his ex-girlfriend - a Greenpeace volunteer - on a campaign to save a family of gray whales trapped by rapidly forming ice in the Arctic Circle.</t>
  </si>
  <si>
    <t>In small-town Alaska, a news reporter</t>
  </si>
  <si>
    <t>tt1430626</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</si>
  <si>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</si>
  <si>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</si>
  <si>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</si>
  <si>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</si>
  <si>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Hugh Grant, Martin Freeman</t>
  </si>
  <si>
    <t>Pirate Captain sets out on a mission to defeat his rivals Black Bellamy and Cutlass Liz for the Pirate of the year Award. The quest takes Captain and his crew from the shores of Blood Island to the foggy streets of Victorian London.</t>
  </si>
  <si>
    <t>Pirate Captain sets out on a mission</t>
  </si>
  <si>
    <t>tt1431045</t>
  </si>
  <si>
    <t>Deadpool</t>
  </si>
  <si>
    <t>Tim Miller</t>
  </si>
  <si>
    <t>Ryan Reynolds, Karan Soni, Ed Skrein, Michael Benyaer, Stefan Kapicic, Brianna Hildebrand, Style Dayne, Kyle Cassie, Taylor Hickson, Ayzee, Naika Toussaint, Randal Reeder, T.J. Miller, Isaac C. Singleton Jr., Morena Baccarin</t>
  </si>
  <si>
    <t>Ryan Reynolds, Karan Soni</t>
  </si>
  <si>
    <t>A wisecracking mercenary gets experimented on and becomes immortal but ugly, and sets out to track down the man who ruined his looks.</t>
  </si>
  <si>
    <t>A wisecracking mercenary gets</t>
  </si>
  <si>
    <t>tt1431181</t>
  </si>
  <si>
    <t>Another Year</t>
  </si>
  <si>
    <t>Jim Broadbent, Ruth Sheen, Lesley Manville, Oliver Maltman, Peter Wight, David Bradley, Martin Savage, Karina Fernandez, Michele Austin, Phil Davis, Imelda Staunton, Stuart McQuarrie, Eileen Davies, Mary Jo Randle, Ben Roberts</t>
  </si>
  <si>
    <t>Jim Broadbent</t>
  </si>
  <si>
    <t>Jim Broadbent, Ruth Sheen</t>
  </si>
  <si>
    <t>A look at four seasons in the lives of a happily married couple and their relationships with their family and friends.</t>
  </si>
  <si>
    <t>A look at four seasons in the</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</si>
  <si>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</si>
  <si>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</si>
  <si>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</si>
  <si>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</si>
  <si>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Dwayne Johnson, Mauricio Lopez</t>
  </si>
  <si>
    <t>An ex-con gets on a series of apparently unrelated killings. He gets tracked by a veteran cop with secrets of his own and an egocentric hit man.</t>
  </si>
  <si>
    <t>An ex-con gets on a series of</t>
  </si>
  <si>
    <t>tt1433810</t>
  </si>
  <si>
    <t>Dhobi Ghat</t>
  </si>
  <si>
    <t>Kiran Rao</t>
  </si>
  <si>
    <t>Prateik, Monica Dogra, Kriti Malhotra, Aamir Khan, Danish Husain, Kitu Gidwani, Jehan Manekshaw, Ashok Varma, Sanjivani Oagle, Aasha Pawar, Jyoti Pawar, Babita Sehgal, Jitendra Shinde, Nafisa Amin Khan, Rohit Tiwari</t>
  </si>
  <si>
    <t>Prateik</t>
  </si>
  <si>
    <t>Prateik, Monica Dogra</t>
  </si>
  <si>
    <t>The lives of four people intersect in Mumbai: a washer-man who wants to become an actor, a banker-turned-photographer, a painter looking for inspiration, and a newly-married immigrant who journals her experiences on home video.</t>
  </si>
  <si>
    <t>The lives of four people intersect</t>
  </si>
  <si>
    <t>INR 102000000</t>
  </si>
  <si>
    <t>tt1433811</t>
  </si>
  <si>
    <t>Disconnect</t>
  </si>
  <si>
    <t>Henry Alex Rubin</t>
  </si>
  <si>
    <t>Andrew Stern</t>
  </si>
  <si>
    <t>Jason Bateman, Hope Davis, Frank Grillo, Michael Nyqvist, Paula Patton, Andrea Riseborough, Alexander Skarsg√•rd, Max Thieriot, Colin Ford, Jonah Bobo, Haley Ramm, Norbert Leo Butz, Kasi Lemmons, John Sharian, Aviad Bernstein</t>
  </si>
  <si>
    <t>Jason Bateman, Hope Davis</t>
  </si>
  <si>
    <t>A drama centered on a group of people searching for human connections in today's wired world.</t>
  </si>
  <si>
    <t>A drama centered on a group of</t>
  </si>
  <si>
    <t>tt1433822</t>
  </si>
  <si>
    <t>The Apparition</t>
  </si>
  <si>
    <t>Todd Lincoln</t>
  </si>
  <si>
    <t>Ashley Greene, Sebastian Stan, Tom Felton, Julianna Guill, Luke Pasqualino, Rick Gomez, Anna Clark, Suzanne Ford, Tim Williams</t>
  </si>
  <si>
    <t>Ashley Greene</t>
  </si>
  <si>
    <t>Ashley Greene, Sebastian Stan</t>
  </si>
  <si>
    <t>A couple is haunted by a supernatural presence that is unleashed during a college experiment.</t>
  </si>
  <si>
    <t>A couple is haunted by a supernatural</t>
  </si>
  <si>
    <t>tt1434435</t>
  </si>
  <si>
    <t>Mother's Day</t>
  </si>
  <si>
    <t>Scott Milam, Scott Milam</t>
  </si>
  <si>
    <t>Rebecca De Mornay, Jaime King, Patrick John Flueger, Warren Kole, Deborah Ann Woll, Briana Evigan, Shawn Ashmore, Frank Grillo, Kandyse McClure, Lyriq Bent, Lisa Marcos, Matt O'Leary, Jessie Rusu, Tony Nappo, Jason Wishnowski</t>
  </si>
  <si>
    <t>Rebecca De Mornay</t>
  </si>
  <si>
    <t>Rebecca De Mornay, Jaime King</t>
  </si>
  <si>
    <t>The sadistic members of a villainous family return to their childhood home to terrorize the new home owners and their guests.</t>
  </si>
  <si>
    <t>The sadistic members of a villainous</t>
  </si>
  <si>
    <t>tt1434447</t>
  </si>
  <si>
    <t>Rocket Singh: Salesman of the Year</t>
  </si>
  <si>
    <t>Ranbir Kapoor, Prem Chopra, Mukesh Bhatt, D. Santosh, Naveen Kaushik, Gauhar Khan, Manish Chaudhary, Shazahn Padamsee, Imtiaz Ahamed, Kumar Amit, Lakshya Raj Anand, Saumya Sankar Chakraborty, Amar Choudhary, Kayaan Contractor, Suumeet Darshan</t>
  </si>
  <si>
    <t>Ranbir Kapoor, Prem Chopra</t>
  </si>
  <si>
    <t>A story of a fresh graduate trying to find a balance between the maddening demands of the 'professional' way, and the way of his heart.</t>
  </si>
  <si>
    <t>A story of a fresh graduate trying</t>
  </si>
  <si>
    <t>tt1435513</t>
  </si>
  <si>
    <t>Hysteria</t>
  </si>
  <si>
    <t>UK, France, Germany, Switzerland, Luxembourg</t>
  </si>
  <si>
    <t>Tanya Wexler</t>
  </si>
  <si>
    <t>Stephen Dyer, Jonah Lisa Dyer</t>
  </si>
  <si>
    <t>Hugh Dancy, Maggie Gyllenhaal, Jonathan Pryce, Felicity Jones, Rupert Everett, Ashley Jensen, Sheridan Smith, Gemma Jones, Malcolm Rennie, Kim Criswell, Georgie Glen, Elisabet Johannesdottir, Linda Woodhall, Kim Selby, John Overstall</t>
  </si>
  <si>
    <t>Hugh Dancy, Maggie Gyllenhaal</t>
  </si>
  <si>
    <t>The truth of how Mortimer Granville devised the invention of the first vibrator in the name of medical science.</t>
  </si>
  <si>
    <t>The truth of how Mortimer Granville</t>
  </si>
  <si>
    <t>tt1436045</t>
  </si>
  <si>
    <t>J√ªsan-nin no shikaku</t>
  </si>
  <si>
    <t>Japan, UK</t>
  </si>
  <si>
    <t>Kaneo Ikegami, Shoichirou Ikemiya</t>
  </si>
  <si>
    <t>K√¥ji Yakusho, Takayuki Yamada, Y√ªsuke Iseya, Ikki Sawamura, Arata Furuta, S√¥suke Takaoka, Seiji Rokkaku, Kazuki Namioka, K√¥en Kond√¥, Y√ªma Ishigaki, Masataka Kubota, Tsuyoshi Ihara, Hiroki Matsukata, Kazue Fukiishi, Mitsuki Tanimura</t>
  </si>
  <si>
    <t>K√¥ji Yakusho</t>
  </si>
  <si>
    <t>K√¥ji Yakusho, Takayuki Yamada</t>
  </si>
  <si>
    <t>A group of assassins come together for a suicide mission to kill an evil lord.</t>
  </si>
  <si>
    <t>A group of assassins come together</t>
  </si>
  <si>
    <t>tt1436562</t>
  </si>
  <si>
    <t>Rio</t>
  </si>
  <si>
    <t>USA, Brazil</t>
  </si>
  <si>
    <t>Carlos Saldanha, Earl Richey Jones</t>
  </si>
  <si>
    <t>Karen Disher, Jason Fricchione, Sofia Scarpa Saldanha, Leslie Mann, Kelly Keaton, Jesse Eisenberg, Wanda Sykes, Jane Lynch, Rodrigo Santoro, Gracinha Leporace, Jamie Foxx, Will.i.am, Phil Miler, Anne Hathaway, Bernardo De Paula</t>
  </si>
  <si>
    <t>Karen Disher</t>
  </si>
  <si>
    <t>Karen Disher, Jason Fricchione</t>
  </si>
  <si>
    <t>When Blu, a domesticated macaw from small-town Minnesota, meets the fiercely independent Jewel, he takes off on an adventure to Rio de Janeiro with the bird of his dreams.</t>
  </si>
  <si>
    <t>When Blu, a domesticated macaw</t>
  </si>
  <si>
    <t>tt1436568</t>
  </si>
  <si>
    <t>Assassination Games</t>
  </si>
  <si>
    <t>19/01/2012</t>
  </si>
  <si>
    <t>USA, Hong Kong, Romania</t>
  </si>
  <si>
    <t>Aaron Rahsaan Thomas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</si>
  <si>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</si>
  <si>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</si>
  <si>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Two assassins agree to work together</t>
  </si>
  <si>
    <t>tt1437358</t>
  </si>
  <si>
    <t>Mientras duermes</t>
  </si>
  <si>
    <t>Alberto Marini</t>
  </si>
  <si>
    <t>Luis Tosar, Marta Etura, Alberto San Juan, Petra Mart√≠nez, Iris Almeida, Carlos Lasarte, Amparo Fern√°ndez, Roger Morilla, Pep Tosar, Margarita Roset, Ruben Ametll√©, Manel Dueso, Tony Corvillo, Ricard Sadurn√≠, Xavier Pujolr√†s</t>
  </si>
  <si>
    <t>Luis Tosar, Marta Etura</t>
  </si>
  <si>
    <t>You wake day after day to the comfort and security of your home. But how safe is it really?</t>
  </si>
  <si>
    <t>You wake day after day to the</t>
  </si>
  <si>
    <t>tt1438173</t>
  </si>
  <si>
    <t>Australia, Singapore, China</t>
  </si>
  <si>
    <t>Kimble Rendall</t>
  </si>
  <si>
    <t>Russell Mulcahy, John Kim</t>
  </si>
  <si>
    <t>Xavier Samuel, Sharni Vinson, Adrian Pang, Yuwu Qi, Alex Russell, Phoebe Tonkin, Martin Sacks, Alice Parkinson, Lincoln Lewis, Damien Garvey, Cariba Heine, Richard Brancatisano, Dan Wyllie, Julian McMahon, Chris Betts</t>
  </si>
  <si>
    <t>Xavier Samuel, Sharni Vinson</t>
  </si>
  <si>
    <t>A freak tsunami traps shoppers at a coastal Australian supermarket inside the building - along with 12-foot Great White Sharks.</t>
  </si>
  <si>
    <t>A freak tsunami traps shoppers</t>
  </si>
  <si>
    <t>AUD 30000000</t>
  </si>
  <si>
    <t>tt1438176</t>
  </si>
  <si>
    <t>Fright Night</t>
  </si>
  <si>
    <t>Marti Noxon, Tom Holland</t>
  </si>
  <si>
    <t>Anton Yelchin, Colin Farrell, Toni Collette, David Tennant, Imogen Poots, Christopher Mintz-Plasse, Dave Franco, Reid Ewing, Will Denton, Sandra Vergara, Emily Montague, Chris Sarandon, Gracie Gillam, Chelsea Tavares, Lisa Loeb</t>
  </si>
  <si>
    <t>Anton Yelchin, Colin Farrell</t>
  </si>
  <si>
    <t>When a nice new neighbor moves in next door, Charley discovers that he is an ancient vampire who preys on the community. Can he save his neighborhood from the creature with the help of the famous "vampire killer", Peter Vincent?</t>
  </si>
  <si>
    <t>When a nice new neighbor moves</t>
  </si>
  <si>
    <t>tt1438254</t>
  </si>
  <si>
    <t>Charlie St. Cloud</t>
  </si>
  <si>
    <t>Craig Pearce, Lewis Colick</t>
  </si>
  <si>
    <t>Zac Efron, Charlie Tahan, Amanda Crew, Augustus Prew, Donal Logue, Kim Basinger, Ray Liotta, Dave Franco, Matt Ward, Miles Chalmers, Jesse Wheeler, Desiree Zurowski, Adrian Hough, Jill Teed, Valerie Tian</t>
  </si>
  <si>
    <t>Zac Efron, Charlie Tahan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</si>
  <si>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</si>
  <si>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Charlie's brother, Sam, dies in</t>
  </si>
  <si>
    <t>tt1438298</t>
  </si>
  <si>
    <t>Guzaarish</t>
  </si>
  <si>
    <t>Hrithik Roshan, Aishwarya Rai Bachchan, Shernaz Patel, Aditya Roy Kapoor, Nafisa Ali, Monikangana Dutta, Suhel Seth, Rajit Kapoor, Ash Chandler, Vijay Crishna, Makrand Deshpande, Olivier Lafont, Jineet Rath, Parveen Rabbani, Farida Mistry</t>
  </si>
  <si>
    <t>A paralyzed Magician-turned-RJ files a Petition in Court seeking permission to end his life.</t>
  </si>
  <si>
    <t>A paralyzed Magician-turned-RJ</t>
  </si>
  <si>
    <t>tt1439572</t>
  </si>
  <si>
    <t>Perfect Sense</t>
  </si>
  <si>
    <t>UK, Sweden, Denmark, Ireland</t>
  </si>
  <si>
    <t>Kim Fupz Aakeson</t>
  </si>
  <si>
    <t>Eva Green, Lauren Tempany, Ewan McGregor, Connie Nielsen, Denis Lawson, Stephen Dillane, Shabana Akhtar Bakhsh, Caroline Paterson, Malcolm Shields, Judith Anne Christie, Ewen Bremner, Richard Mack, Alastair Mackenzie, Anamaria Marinca, Juliet Cadzow</t>
  </si>
  <si>
    <t>Eva Green, Lauren Tempany</t>
  </si>
  <si>
    <t>A chef and a scientist fall in love as an epidemic begins to rob people of their sensory perceptions.</t>
  </si>
  <si>
    <t>A chef and a scientist fall in</t>
  </si>
  <si>
    <t>tt1440129</t>
  </si>
  <si>
    <t>Battleship</t>
  </si>
  <si>
    <t>13/04/2012</t>
  </si>
  <si>
    <t>Taylor Kitsch, Alexander Skarsg√•rd, Rihanna, Brooklyn Decker, Tadanobu Asano, Hamish Linklater, Liam Neeson, Peter MacNicol, John Tui, Jesse Plemons, Gregory D. Gadson, Jerry Ferrara, Adam Godley, Rico McClinton, Joji Yoshida</t>
  </si>
  <si>
    <t>Taylor Kitsch, Alexander Skarsg√•rd</t>
  </si>
  <si>
    <t>A fleet of ships is forced to do battle with an armada of unknown origins in order to discover and thwart their destructive goals.</t>
  </si>
  <si>
    <t>A fleet of ships is forced to</t>
  </si>
  <si>
    <t>tt1440161</t>
  </si>
  <si>
    <t>A Little Bit of Heaven</t>
  </si>
  <si>
    <t>Gren Wells</t>
  </si>
  <si>
    <t>Kate Hudson, Gael Garc√≠a Bernal, Kathy Bates, Lucy Punch, Romany Malco, Rosemarie DeWitt, Whoopi Goldberg, Treat Williams, Steven Weber, Peter Dinklage, Alan Dale, Jason Davis, Bailey Bass, Charlotte Bass, Brett Rice</t>
  </si>
  <si>
    <t>Kate Hudson, Gael Garc√≠a Bernal</t>
  </si>
  <si>
    <t>An irreverent young woman who uses her humor to prevent matters from getting serious has a life-changing visit with her doctor.</t>
  </si>
  <si>
    <t>An irreverent young woman who</t>
  </si>
  <si>
    <t>tt1440232</t>
  </si>
  <si>
    <t>Les petits mouchoirs</t>
  </si>
  <si>
    <t>Fran√ßois Cluzet, Marion Cotillard, Beno√Æt Magimel, Gilles Lellouche, Jean Dujardin, Laurent Lafitte, Val√©rie Bonneton, Pascale Arbillot, Anne Marivin, Louise Monot, Jo√´l Dupuch, Hocine M√©rabet, Matthieu Chedid, Maxim Nucci, N√©o Broca</t>
  </si>
  <si>
    <t>Fran√ßois Cluzet, Marion Cotillard</t>
  </si>
  <si>
    <t>A near-fatal accident leaves one friend in the hospital while the rest go on their annual vacation. But their secrets and personal grief threaten to drive them apart.</t>
  </si>
  <si>
    <t>A near-fatal accident leaves one</t>
  </si>
  <si>
    <t>tt1440292</t>
  </si>
  <si>
    <t>Submarine</t>
  </si>
  <si>
    <t>Richard Ayoade</t>
  </si>
  <si>
    <t>Richard Ayoade, Joe Dunthorne</t>
  </si>
  <si>
    <t>Noah Taylor, Paddy Considine, Craig Roberts, Yasmin Paige, Sally Hawkins, Darren Evans, Osian Cai Dulais, Lily McCann, Otis Lloyd, Elinor Crawley, Steffan Rhodri, Gemma Chan, Melanie Walters, Sion Tudor Owen, Adrienne O'Sullivan</t>
  </si>
  <si>
    <t>Noah Taylor</t>
  </si>
  <si>
    <t>Noah Taylor, Paddy Considine</t>
  </si>
  <si>
    <t>15-year-old Oliver Tate has two objectives: To lose his virginity before his next birthday, and to extinguish the flame between his mother and an ex-lover who has resurfaced in her life.</t>
  </si>
  <si>
    <t>15-year-old Oliver Tate has two</t>
  </si>
  <si>
    <t>tt1440345</t>
  </si>
  <si>
    <t>This Must Be the Place</t>
  </si>
  <si>
    <t>Italy, France, Ireland</t>
  </si>
  <si>
    <t>Paolo Sorrentino, Umberto Contarello</t>
  </si>
  <si>
    <t>Sean Penn, Olwen Fou√©r√©, Eve Hewson, Johnny Ward, Sam Keeley, Danielle O'Brien, Margaret O'Reilly, Frances McDormand, Mairin O'Donovan, Simon Delaney, Jer O'Leary, Master Deng, Jane Myers, Heather Fedyk, Iris Frank</t>
  </si>
  <si>
    <t>Sean Penn, Olwen Fou√©r√©</t>
  </si>
  <si>
    <t>Cheyenne, a retired rock star living off his royalties in Dublin, returns to New York City to find the man responsible for a humiliation suffered by his recently deceased father during W.W.II.</t>
  </si>
  <si>
    <t>Cheyenne, a retired rock star</t>
  </si>
  <si>
    <t>tt1440728</t>
  </si>
  <si>
    <t>The American</t>
  </si>
  <si>
    <t>Rowan Joffe, Martin Booth</t>
  </si>
  <si>
    <t>George Clooney, Irina Bj√∂rklund, Lars Hjelm, Bj√∂rn Granath, Johan Leysen, Paolo Bonacelli, Giorgio Gobbi, Silvana Bosi, Thekla Reuten, Guido Palliggiano, Samuel Vauramo, Antonio Rampino, Violante Placido, Filippo Timi, Ilaria Cramerotti</t>
  </si>
  <si>
    <t>George Clooney, Irina Bj√∂rklund</t>
  </si>
  <si>
    <t>An assassin hides out in Italy for one last assignment.</t>
  </si>
  <si>
    <t>An assassin hides out in Italy</t>
  </si>
  <si>
    <t>tt1440732</t>
  </si>
  <si>
    <t>Bel Ami</t>
  </si>
  <si>
    <t>Declan Donnellan, Nick Ormerod</t>
  </si>
  <si>
    <t>Guy de Maupassant, Rachel Bennette</t>
  </si>
  <si>
    <t>Robert Pattinson, Uma Thurman, Kristin Scott Thomas, Christina Ricci, Colm Meaney, Philip Glenister, Holliday Grainger, Natalia Tena, James Lance, Anthony Higgins, Thomas Arnold, Timothy Walker, Pip Torrens, Christopher Fulford, Amy Marston</t>
  </si>
  <si>
    <t>Robert Pattinson</t>
  </si>
  <si>
    <t>Robert Pattinson, Uma Thurman</t>
  </si>
  <si>
    <t>A chronicle of a young man's rise to power in Paris via his manipulation of the city's wealthiest and most influential women.</t>
  </si>
  <si>
    <t>A chronicle of a young man's rise</t>
  </si>
  <si>
    <t>tt1441326</t>
  </si>
  <si>
    <t>Martha Marcy May Marlene</t>
  </si>
  <si>
    <t>25/05/2012</t>
  </si>
  <si>
    <t>Sean Durkin</t>
  </si>
  <si>
    <t>Elizabeth Olsen, Christopher Abbott, Brady Corbet, Hugh Dancy, Maria Dizzia, Julia Garner, John Hawkes, Louisa Krause, Sarah Paulson, Adam David Thompson, Allen McCullough, Lauren Molina, Louisa Braden Johnson, Tobias Segal, Gregg Burton</t>
  </si>
  <si>
    <t>Elizabeth Olsen</t>
  </si>
  <si>
    <t>Elizabeth Olsen, Christopher Abbott</t>
  </si>
  <si>
    <t>Haunted by painful memories and increasing paranoia, a damaged woman struggles to re-assimilate with her family after fleeing an abusive cult.</t>
  </si>
  <si>
    <t>Haunted by painful memories and</t>
  </si>
  <si>
    <t>tt1441395</t>
  </si>
  <si>
    <t>Under the Skin</t>
  </si>
  <si>
    <t>28/08/2014</t>
  </si>
  <si>
    <t>UK, USA, Switzerland</t>
  </si>
  <si>
    <t>Walter Campbell, Jonathan Glazer</t>
  </si>
  <si>
    <t>Scarlett Johansson, Jeremy McWilliams, Lynsey Taylor Mackay, Dougie McConnell, Kevin McAlinden, D. Meade, Andrew Gorman, Joe Szula, Krystof H√°dek, Roy Armstrong, Alison Chand, Ben Mills, Oscar Mills, Lee Fanning, Paul Brannigan</t>
  </si>
  <si>
    <t>Scarlett Johansson, Jeremy McWilliams</t>
  </si>
  <si>
    <t>A mysterious young woman seduces lonely men in the evening hours in Scotland. However, events lead her to begin a process of self-discovery.</t>
  </si>
  <si>
    <t>A mysterious young woman seduces</t>
  </si>
  <si>
    <t>tt1441912</t>
  </si>
  <si>
    <t>The Way</t>
  </si>
  <si>
    <t>29/06/2012</t>
  </si>
  <si>
    <t>Emilio Estevez, Jack Hitt</t>
  </si>
  <si>
    <t>Martin Sheen, Emilio Estevez, Deborah Kara Unger, Yorick van Wageningen, James Nesbitt, Romy Baskerville, Ren√©e Estevez, David Alexanian, William Holden, Spencer Garrett, Joe Torrenueva, Tch√©ky Karyo, St√©phane Dausse, √Ångela Molina, Sim√≥n Andreu</t>
  </si>
  <si>
    <t>Martin Sheen</t>
  </si>
  <si>
    <t>Martin Sheen, Emilio Estevez</t>
  </si>
  <si>
    <t>A father heads overseas to recover the body of his estranged son who died while traveling the "El camino de Santiago," and decides to take the pilgrimage himself.</t>
  </si>
  <si>
    <t>A father heads overseas to recover</t>
  </si>
  <si>
    <t>tt1441940</t>
  </si>
  <si>
    <t>Broken</t>
  </si>
  <si>
    <t>Rufus Norris</t>
  </si>
  <si>
    <t>Daniel Clay, Mark O'Rowe</t>
  </si>
  <si>
    <t>Charlie Booty, Lily James, Tim Roth, Eloise Laurence, Lukas Fernandes-Pendse, Michael Fernandes-Pendse, Robert Emms, Rory Kinnear, Faye Daveney, Martha Bryant, Clare Burt, Denis Lawson, Paul Thornley, David Webber, Bill Milner</t>
  </si>
  <si>
    <t>Charlie Booty</t>
  </si>
  <si>
    <t>Charlie Booty, Lily James</t>
  </si>
  <si>
    <t>The story of a young girl in North London whose life changes after witnessing a violent attack.</t>
  </si>
  <si>
    <t>The story of a young girl in North</t>
  </si>
  <si>
    <t>tt1441951</t>
  </si>
  <si>
    <t>Quartet</t>
  </si>
  <si>
    <t>Ronald Harwood, Ronald Harwood</t>
  </si>
  <si>
    <t>Maggie Smith, Tom Courtenay, Billy Connolly, Pauline Collins, Michael Gambon, Sheridan Smith, Andrew Sachs, Gwyneth Jones, Trevor Peacock, David Ryall, Michael Byrne, Ronnie Fox, Patricia Loveland, Eline Powell, Luke Newberry</t>
  </si>
  <si>
    <t>Maggie Smith, Tom Courtenay</t>
  </si>
  <si>
    <t>At a home for retired musicians, the annual concert to celebrate Composer Giuseppe Verdi's birthday is disrupted by the arrival of Jean (Dame Maggie Smith), an eternal diva and the former wife of one of the residents.</t>
  </si>
  <si>
    <t>At a home for retired musicians,</t>
  </si>
  <si>
    <t>tt1441952</t>
  </si>
  <si>
    <t>Salmon Fishing in the Yemen</t>
  </si>
  <si>
    <t>Simon Beaufoy, Paul Torday</t>
  </si>
  <si>
    <t>Amr Waked, Emily Blunt, Catherine Steadman, Tom Mison, Ewan McGregor, Rachael Stirling, Kristin Scott Thomas, Tom Beard, Jill Baker, Conleth Hill, Alex Taylor-McDowall, Matilda White, Otto Farrant, Hamish Gray, Clive Wood</t>
  </si>
  <si>
    <t>Amr Waked</t>
  </si>
  <si>
    <t>Amr Waked, Emily Blunt</t>
  </si>
  <si>
    <t>A fisheries expert is approached by a consultant to help realize a sheik's vision of bringing the sport of fly-fishing to the desert and embarks on an upstream journey of faith and fish to prove the impossible possible.</t>
  </si>
  <si>
    <t>A fisheries expert is approached</t>
  </si>
  <si>
    <t>tt1441953</t>
  </si>
  <si>
    <t>Testament of Youth</t>
  </si>
  <si>
    <t>16/01/2015</t>
  </si>
  <si>
    <t>James Kent</t>
  </si>
  <si>
    <t>Vera Brittain, Juliette Towhidi</t>
  </si>
  <si>
    <t>Alicia Vikander, Taron Egerton, Colin Morgan, Dominic West, Emily Watson, Kit Harington, Joanna Scanlan, Miranda Richardson, Rachel Redford, Nicholas Farrell, Daisy Waterstone, Nicholas Le Prevost, Anna Chancellor, Teresa Churcher, Xavier Atkins</t>
  </si>
  <si>
    <t>Alicia Vikander, Taron Egerton</t>
  </si>
  <si>
    <t>A British woman recalls coming of age during World War I - a story of young love, the futility of war, and how to make sense of the darkest times.</t>
  </si>
  <si>
    <t>A British woman recalls coming</t>
  </si>
  <si>
    <t>tt1446192</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</si>
  <si>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</si>
  <si>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</si>
  <si>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</si>
  <si>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</si>
  <si>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Chris Pine, Alec Baldwin</t>
  </si>
  <si>
    <t>When the evil spirit Pitch launches an assault on Earth, the Immortal Guardians team up to protect the innocence of children all around the world.</t>
  </si>
  <si>
    <t>When the evil spirit Pitch launches</t>
  </si>
  <si>
    <t>tt1446714</t>
  </si>
  <si>
    <t>Prometheus</t>
  </si>
  <si>
    <t>14/09/2012</t>
  </si>
  <si>
    <t>Jon Spaihts, Damon Lindelof</t>
  </si>
  <si>
    <t>Noomi Rapace, Michael Fassbender, Charlize Theron, Idris Elba, Guy Pearce, Logan Marshall-Green, Sean Harris, Rafe Spall, Emun Elliott, Benedict Wong, Kate Dickie, Branwell Donaghey, Vladimir 'Furdo' Furdik, C.C. Smiff, Shane Steyn</t>
  </si>
  <si>
    <t>Noomi Rapace</t>
  </si>
  <si>
    <t>Noomi Rapace, Michael Fassbender</t>
  </si>
  <si>
    <t>Following clues to the origin of mankind, a team finds a structure on a distant moon, but they soon realize they are not alone.</t>
  </si>
  <si>
    <t>Following clues to the origin</t>
  </si>
  <si>
    <t>tt1447500</t>
  </si>
  <si>
    <t>Magadheera</t>
  </si>
  <si>
    <t>30/07/2009</t>
  </si>
  <si>
    <t>S.S. Rajamouli</t>
  </si>
  <si>
    <t>Vijayendra Prasad, S.S. Rajamouli</t>
  </si>
  <si>
    <t>Ram Charan, Kajal Aggarwal, Dev Gill, Srihari, Sarath Babu, Suneel, Brahmanandam, Surya, Hema, Rao Ramesh, Subbaraya Sarma, Chiranjeevi, Mumait Khan, Noel Sean, Chandra Sekhar</t>
  </si>
  <si>
    <t>Ram Charan</t>
  </si>
  <si>
    <t>Ram Charan, Kajal Aggarwal</t>
  </si>
  <si>
    <t>A bike stuntman recalls his previous life as a warrior, and pursues his love's reincarnation. A sinister figure from their shared past threatens to separate them forever.</t>
  </si>
  <si>
    <t>A bike stuntman recalls his previous</t>
  </si>
  <si>
    <t>INR 420000000</t>
  </si>
  <si>
    <t>tt1447508</t>
  </si>
  <si>
    <t>Peepli [Live]</t>
  </si>
  <si>
    <t>Anusha Rizvi, Mahmood Farooqui</t>
  </si>
  <si>
    <t>Bhadwai, Swanand Kirkire</t>
  </si>
  <si>
    <t>Omkar Das Manikpuri, Raghuvir Yadav, Shalini Vatsa, Farrukh Jaffar, Malaika Shenoy, Vishal Om Prakash, Nawazuddin Siddiqui, Sitaram Panchal, Naseeruddin Shah, Aamir Bashir, Pravin Singh Sisodia, Masood Akhtar, Maxima Basu, Sakshi Bhatia, Avijit Dutt</t>
  </si>
  <si>
    <t>Omkar Das Manikpuri</t>
  </si>
  <si>
    <t>An impoverished farmer's threat to end his life invites attention from politicians and media.</t>
  </si>
  <si>
    <t>An impoverished farmer's threat</t>
  </si>
  <si>
    <t>tt1447972</t>
  </si>
  <si>
    <t>StreetDance 3D</t>
  </si>
  <si>
    <t>Max Giwa, Dania Pasquini</t>
  </si>
  <si>
    <t>Jane English</t>
  </si>
  <si>
    <t>Nichola Burley, Richard Winsor, Ukweli Roach, Frank Harper, George Sampson, Charlotte Rampling, Eleanor Bron, Patrick Baladi, Teneisha Bonner, Lex Milczarek, Kofi Agyemang, Hugo Cortes, Sianad Gregory, Jennifer Leung, Rachel McDowall</t>
  </si>
  <si>
    <t>Nichola Burley</t>
  </si>
  <si>
    <t>Nichola Burley, Richard Winsor</t>
  </si>
  <si>
    <t>In order to win the Street Dance Championships, a dance crew is forced to work with ballet dancers from the Royal Dance School in exchange for rehearsal space.</t>
  </si>
  <si>
    <t>In order to win the Street Dance</t>
  </si>
  <si>
    <t>tt1448755</t>
  </si>
  <si>
    <t>Killer Elite</t>
  </si>
  <si>
    <t>Gary McKendry</t>
  </si>
  <si>
    <t>Matt Sherring, Ranulph Fiennes</t>
  </si>
  <si>
    <t>Jason Statham, Clive Owen, Robert De Niro, Dominic Purcell, Aden Young, Yvonne Strahovski, Ben Mendelsohn, Adewale Akinnuoye-Agbaje, David Whiteley, Matt Nable, Lachy Hulme, Firass Dirani, Nick Tate, Bille Brown, Stewart Morritt</t>
  </si>
  <si>
    <t>Jason Statham, Clive Owen</t>
  </si>
  <si>
    <t>When his mentor is taken captive by a disgraced Arab sheik, a killer-for-hire is forced into action. His mission: kill three members of Britain's elite Special Air Service responsible for the death of his sons.</t>
  </si>
  <si>
    <t>When his mentor is taken captive</t>
  </si>
  <si>
    <t>tt1449283</t>
  </si>
  <si>
    <t>Winnie the Pooh</t>
  </si>
  <si>
    <t>20/04/2011</t>
  </si>
  <si>
    <t>Stephen J. Anderson, Don Hall</t>
  </si>
  <si>
    <t>Stephen J. Anderson, Clio Chiang</t>
  </si>
  <si>
    <t>John Cleese, Jim Cummings, Bud Luckey, Craig Ferguson, Jack Boulter, Travis Oates, Kristen Anderson-Lopez, Wyatt Dean Hall, Tom Kenny, Huell Howser, Lisa Linder, Robert Lopez</t>
  </si>
  <si>
    <t>John Cleese, Jim Cummings</t>
  </si>
  <si>
    <t>While searching for honey, Pooh and his friends embark on an adventure to find Eeyore's missing tail and rescue Christopher Robin from an unknown monster called The Backson.</t>
  </si>
  <si>
    <t>While searching for honey, Pooh</t>
  </si>
  <si>
    <t>tt1450321</t>
  </si>
  <si>
    <t>Filth</t>
  </si>
  <si>
    <t>UK, Germany, Sweden, Belgium, USA</t>
  </si>
  <si>
    <t>Jon S. Baird</t>
  </si>
  <si>
    <t>Jon S. Baird, Irvine Welsh</t>
  </si>
  <si>
    <t>James McAvoy, Jamie Bell, Eddie Marsan, Imogen Poots, Brian McCardie, Emun Elliott, Gary Lewis, John Sessions, Shauna Macdonald, Jim Broadbent, Joanne Froggatt, Kate Dickie, Martin Compston, Iain De Caestecker, Shirley Henderson</t>
  </si>
  <si>
    <t>James McAvoy, Jamie Bell</t>
  </si>
  <si>
    <t>A corrupt, junkie cop with bipolar disorder attempts to manipulate his way through a promotion in order to win back his wife and daughter while also fighting his own inner demons.</t>
  </si>
  <si>
    <t>A corrupt, junkie cop with bipolar</t>
  </si>
  <si>
    <t>tt1452628</t>
  </si>
  <si>
    <t>Vanishing on 7th Street</t>
  </si>
  <si>
    <t>29/07/2011</t>
  </si>
  <si>
    <t>Anthony Jaswinski</t>
  </si>
  <si>
    <t>Hayden Christensen, John Leguizamo, Thandie Newton, Jacob Latimore, Taylor Groothuis, Jordan Trovillion, Arthur Cartwright, Neal Huff, Hugh Maguire, Erin Nicole, Stephen Clark, Carolyn Clifford-Taylor, Larry Fessenden, Nicholas Yu</t>
  </si>
  <si>
    <t>Hayden Christensen, John Leguizamo</t>
  </si>
  <si>
    <t>The population of Detroit has almost completely disappeared, but a few remain. As daylight disappears they realize that the Dark is coming for them.</t>
  </si>
  <si>
    <t>The population of Detroit has</t>
  </si>
  <si>
    <t>tt1453405</t>
  </si>
  <si>
    <t>Monsters University</t>
  </si>
  <si>
    <t>21/08/2013</t>
  </si>
  <si>
    <t>Dan Scanlon</t>
  </si>
  <si>
    <t>Dan Scanlon, Daniel Gerson</t>
  </si>
  <si>
    <t>Billy Crystal, John Goodman, Steve Buscemi, Helen Mirren, Peter Sohn, Joel Murray, Sean Hayes, Dave Foley, Charlie Day, Alfred Molina, Tyler Labine, Nathan Fillion, Aubrey Plaza, Bobby Moynihan, Noah Johnston</t>
  </si>
  <si>
    <t>Billy Crystal, John Goodman</t>
  </si>
  <si>
    <t>A look at the relationship between Mike Wazowski (Billy Crystal) and James P. "Sully" Sullivan (John Goodman) during their days at Monsters University, when they weren't necessarily the best of friends.</t>
  </si>
  <si>
    <t>A look at the relationship between</t>
  </si>
  <si>
    <t>tt1454029</t>
  </si>
  <si>
    <t>The Help</t>
  </si>
  <si>
    <t>Tate Taylor</t>
  </si>
  <si>
    <t>Tate Taylor, Kathryn Stockett</t>
  </si>
  <si>
    <t>Emma Stone, Viola Davis, Bryce Dallas Howard, Octavia Spencer, Jessica Chastain, Ahna O'Reilly, Allison Janney, Anna Camp, Eleanor Henry, Emma Henry, Chris Lowell, Cicely Tyson, Mike Vogel, Sissy Spacek, Brian Kerwin</t>
  </si>
  <si>
    <t>Emma Stone, Viola Davis</t>
  </si>
  <si>
    <t>An aspiring author during the civil rights movement of the 1960s decides to write a book detailing the African American maids' point of view on the white families for which they work, and the hardships they go through on a daily basis.</t>
  </si>
  <si>
    <t>An aspiring author during the</t>
  </si>
  <si>
    <t>tt1454468</t>
  </si>
  <si>
    <t>Gravity</t>
  </si>
  <si>
    <t>UK, USA, Mexico</t>
  </si>
  <si>
    <t>Greenlandic</t>
  </si>
  <si>
    <t>Alfonso Cuar√≥n, Jon√°s Cuar√≥n</t>
  </si>
  <si>
    <t>Sandra Bullock, George Clooney, Ed Harris, Orto Ignatiussen, Phaldut Sharma, Amy Warren, Basher Savage</t>
  </si>
  <si>
    <t>Sandra Bullock, George Clooney</t>
  </si>
  <si>
    <t>Two astronauts work together to survive after an accident leaves them stranded in space.</t>
  </si>
  <si>
    <t>Two astronauts work together to</t>
  </si>
  <si>
    <t>tt1456472</t>
  </si>
  <si>
    <t>Habemus Papam</t>
  </si>
  <si>
    <t>Nanni Moretti, Francesco Piccolo</t>
  </si>
  <si>
    <t>Michel Piccoli, Jerzy Stuhr, Renato Scarpa, Franco Graziosi, Camillo Milli, Roberto Nobile, Ulrich von Dobsch√ºtz, Gianluca Gobbi, Nanni Moretti, Margherita Buy, Camilla Ridolfi, Leonardo Della Bianca, Dario Cantarelli, Manuela Mandracchia, Rossana Mortara</t>
  </si>
  <si>
    <t>Michel Piccoli</t>
  </si>
  <si>
    <t>Michel Piccoli, Jerzy Stuhr</t>
  </si>
  <si>
    <t>A story centered on the relationship between the newly elected Pope and his therapist.</t>
  </si>
  <si>
    <t>A story centered on the relationship</t>
  </si>
  <si>
    <t>tt1456635</t>
  </si>
  <si>
    <t>Goon</t>
  </si>
  <si>
    <t>Jay Baruchel, Evan Goldberg</t>
  </si>
  <si>
    <t>Seann William Scott, Jay Baruchel, Alison Pill, Liev Schreiber, Eugene Levy, Marc-Andr√© Grondin, Kim Coates, Nicholas Campbell, Richard Clarkin, Jonathan Cherry, Ricky Mabe, George Tchortov, Karl Graboshas, Larry Woo, Stephen Sim</t>
  </si>
  <si>
    <t>Labeled an outcast by his brainy family, a bouncer overcomes long odds to lead a team of under performing misfits to semi-pro hockey glory, beating the crap out of everything that stands in his way.</t>
  </si>
  <si>
    <t>Labeled an outcast by his brainy</t>
  </si>
  <si>
    <t>tt1456941</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</si>
  <si>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</si>
  <si>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</si>
  <si>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</si>
  <si>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Caitlin Stasey</t>
  </si>
  <si>
    <t>Caitlin Stasey, Rachel Hurd-Wood</t>
  </si>
  <si>
    <t>When their country is invaded and their families are taken, eight unlikely teenagers band together to fight.</t>
  </si>
  <si>
    <t>When their country is invaded</t>
  </si>
  <si>
    <t>AUD 25000000</t>
  </si>
  <si>
    <t>tt1457765</t>
  </si>
  <si>
    <t>The Haunting in Connecticut 2: Ghosts of Georgia</t>
  </si>
  <si>
    <t>14/03/2013</t>
  </si>
  <si>
    <t>Tom Elkins</t>
  </si>
  <si>
    <t>David Coggeshall</t>
  </si>
  <si>
    <t>Abigail Spencer, Morgana Shaw, Emily Alyn Lind, Chad Michael Murray, Grant James, Katee Sackhoff, Mary Louise Coffee, Lauren Pennington, Sam Polin, Lance E. Nichols, Jaren Mitchell, Cicely Tyson, Brad James, Wayne P√©re, Hunter Burke</t>
  </si>
  <si>
    <t>Abigail Spencer</t>
  </si>
  <si>
    <t>Abigail Spencer, Morgana Shaw</t>
  </si>
  <si>
    <t>A young family moves into a historic home in Georgia, only to learn they are not the house's only inhabitants. Soon they find themselves in the presence of a secret rising from underground and threatening to bring down anyone in its path.</t>
  </si>
  <si>
    <t>A young family moves into a historic</t>
  </si>
  <si>
    <t>tt1457767</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</si>
  <si>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</si>
  <si>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</si>
  <si>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</si>
  <si>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Vera Farmiga, Patrick Wilson</t>
  </si>
  <si>
    <t>Paranormal investigators Ed and Lorraine Warren work to help a family terrorized by a dark presence in their farmhouse.</t>
  </si>
  <si>
    <t>Paranormal investigators Ed and</t>
  </si>
  <si>
    <t>tt1458169</t>
  </si>
  <si>
    <t>Kidnap</t>
  </si>
  <si>
    <t>Luis Prieto</t>
  </si>
  <si>
    <t>Knate Lee</t>
  </si>
  <si>
    <t>Halle Berry, Sage Correa, Chris McGinn, Lew Temple, Jason George, Christopher Berry, Arron Shiver, Kurtis Bedford, Carmella Riley, Brice Fisher, Jennie Ventriss, Timothy Fannon, Andy Wagner, Malea Rose, Jill E. Alexander</t>
  </si>
  <si>
    <t>Halle Berry, Sage Correa</t>
  </si>
  <si>
    <t>A mother stops at nothing to recover her kidnapped son.</t>
  </si>
  <si>
    <t>A mother stops at nothing to recover</t>
  </si>
  <si>
    <t>tt1458175</t>
  </si>
  <si>
    <t>The Next Three Days</t>
  </si>
  <si>
    <t>Paul Haggis, Fred Cavay√©</t>
  </si>
  <si>
    <t>Russell Crowe, Elizabeth Banks, Michael Buie, Moran Atias, Remy Nozik, Toby Green, Tyler Green, Jason Beghe, Aisha Hinds, Ty Simpkins, Veronica Brown, Olivia Wilde, Leslie Merrill, Alissa Sullivan Haggis, Daniel Stern</t>
  </si>
  <si>
    <t>Russell Crowe, Elizabeth Banks</t>
  </si>
  <si>
    <t>A married couple's life is turned upside down when the wife is accused of a murder.</t>
  </si>
  <si>
    <t>A married couple's life is turned</t>
  </si>
  <si>
    <t>tt1462041</t>
  </si>
  <si>
    <t>Dream House</t>
  </si>
  <si>
    <t>David Loucka</t>
  </si>
  <si>
    <t>Daniel Craig, Naomi Watts, Rachel Weisz, Elias Koteas, Marton Csokas, Taylor Geare, Claire Geare, Rachel G. Fox, Jane Alexander, Brian Murray, Bernadette Quigley, Sarah Gadon, Gregory Smith, Mark Wilson, David Huband</t>
  </si>
  <si>
    <t>Daniel Craig, Naomi Watts</t>
  </si>
  <si>
    <t>Soon after moving into their seemingly idyllic new home, a family learns of a brutal crime committed against former residents of the dwelling.</t>
  </si>
  <si>
    <t>Soon after moving into their seemingly</t>
  </si>
  <si>
    <t>tt1462667</t>
  </si>
  <si>
    <t>Autoreiji</t>
  </si>
  <si>
    <t>Takeshi Kitano, Kippei Sh√Æna, Ry√¥ Kase, Fumiyo Kohinata, S√¥ichir√¥ Kitamura, Tadashi Sakata, Kenji Morinaga, Masaki Miura, Tokio Emoto, Jun'ichi Nitta, Toshiyuki Watarai, Masashi Iwadera, Y√ªjir√¥ Komura, Kenji Ohara, Toshimichi Tasaki</t>
  </si>
  <si>
    <t>Takeshi Kitano, Kippei Sh√Æna</t>
  </si>
  <si>
    <t>The boss of a major crime syndicate orders his lieutenant to bring a rogue gang of drug traffickers in line, a job that gets passed on to his long-suffering subordinate.</t>
  </si>
  <si>
    <t>The boss of a major crime syndicate</t>
  </si>
  <si>
    <t>tt1462758</t>
  </si>
  <si>
    <t>Buried</t>
  </si>
  <si>
    <t>Rodrigo Cort√©s</t>
  </si>
  <si>
    <t>Chris Sparling</t>
  </si>
  <si>
    <t>Ryan Reynolds, Jos√© Luis Garc√≠a P√©rez, Robert Paterson, Stephen Tobolowsky, Samantha Mathis, Ivana Mi√±o, Warner Loughlin, Erik Palladino, Kali Rocha, Chris William Martin, Cade Dundish, Mary Birdsong, Kirk Baily, Anne Lockhart, Robert Clotworthy</t>
  </si>
  <si>
    <t>Ryan Reynolds, Jos√© Luis Garc√≠a P√©rez</t>
  </si>
  <si>
    <t>Paul is a U.S. truck driver working in Iraq. After an attack by a group of Iraqis he wakes to find he is buried alive inside a coffin. With only a lighter and a cell phone it's a race against time to escape this claustrophobic death trap.</t>
  </si>
  <si>
    <t>Paul is a U.S. truck driver working</t>
  </si>
  <si>
    <t>tt1462769</t>
  </si>
  <si>
    <t>The Odd Life of Timothy Green</t>
  </si>
  <si>
    <t>15/08/2012</t>
  </si>
  <si>
    <t>Peter Hedges, Ahmet Zappa</t>
  </si>
  <si>
    <t>Jennifer Garner, Joel Edgerton, CJ Adams, Odeya Rush, Shohreh Aghdashloo, Rosemarie DeWitt, David Morse, M. Emmet Walsh, Lois Smith, Lin-Manuel Miranda, Dianne Wiest, Ron Livingston, James Rebhorn, Common, Michael Arden</t>
  </si>
  <si>
    <t>Jennifer Garner, Joel Edgerton</t>
  </si>
  <si>
    <t>A childless couple bury a box in their backyard, containing all of their wishes for an infant. Soon, a child is born, though Timothy Green is not all that he appears.</t>
  </si>
  <si>
    <t>A childless couple bury a box</t>
  </si>
  <si>
    <t>tt1462900</t>
  </si>
  <si>
    <t>Yi dai zong shi</t>
  </si>
  <si>
    <t>19/09/2013</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</si>
  <si>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</si>
  <si>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</si>
  <si>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</si>
  <si>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The story of martial-arts master</t>
  </si>
  <si>
    <t>tt1464174</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</si>
  <si>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</si>
  <si>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</si>
  <si>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</si>
  <si>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Martin Lawrence, Brandon T. Jackson</t>
  </si>
  <si>
    <t>Malcolm Turner and his stepson Trent go undercover at an all-girls school to flush out a killer.</t>
  </si>
  <si>
    <t>Malcolm Turner and his stepson</t>
  </si>
  <si>
    <t>tt1464540</t>
  </si>
  <si>
    <t>I Am Number Four</t>
  </si>
  <si>
    <t>Alex Pettyfer, Timothy Olyphant, Teresa Palmer, Dianna Agron, Callan McAuliffe, Kevin Durand, Jake Abel, Jeff Hochendoner, Patrick Sebes, Greg Townley, Reuben Langdon, Emily Wickersham, Molly McGinnis, Brian Howe, Andy Owen</t>
  </si>
  <si>
    <t>Alex Pettyfer, Timothy Olyphant</t>
  </si>
  <si>
    <t>Aliens and their Guardians are hiding on Earth from intergalactic bounty hunters. They can only be killed in numerical order, and Number Four is next on the list. This is his story.</t>
  </si>
  <si>
    <t>Aliens and their Guardians are</t>
  </si>
  <si>
    <t>tt1464580</t>
  </si>
  <si>
    <t>Stake Land</t>
  </si>
  <si>
    <t>Connor Paolo, Gregory Jones, Traci Hovel, Nick Damici, James Godwin, Tim House, Marianne Hagan, Stuart Rudin, Adam Scarimbolo, Vonia Arslanian, Kelly McGillis, Michael Cerveris, Heather Robb, Danielle Harris, Eilis Cahill</t>
  </si>
  <si>
    <t>Connor Paolo</t>
  </si>
  <si>
    <t>Connor Paolo, Gregory Jones</t>
  </si>
  <si>
    <t>In a world of vampires, an expert vampire hunter and his young prot√©g√© travel toward sanctuary.</t>
  </si>
  <si>
    <t>In a world of vampires, an expert</t>
  </si>
  <si>
    <t>tt1464763</t>
  </si>
  <si>
    <t>Mute</t>
  </si>
  <si>
    <t>23/02/2018</t>
  </si>
  <si>
    <t>Michael Robert Johnson, Duncan Jones</t>
  </si>
  <si>
    <t>Levi Eisenbl√§tter, Rosie Shaw, Eugen Bauder, Livia Matthes, Jarah Maria Anders, Caroline Peters, Laura de Boer, Gr√©goire Gros, Alexander Skarsg√•rd, Seyneb Saleh, Robert Sheehan, Paul Rudd, Daniel Fathers, Nikki Lamborn, Noel Clarke</t>
  </si>
  <si>
    <t>Levi Eisenbl√§tter</t>
  </si>
  <si>
    <t>Levi Eisenbl√§tter, Rosie Shaw</t>
  </si>
  <si>
    <t>A mute bartender goes up against his city's gangsters in an effort to find out what happened to his missing partner.</t>
  </si>
  <si>
    <t>A mute bartender goes up against</t>
  </si>
  <si>
    <t>tt1465487</t>
  </si>
  <si>
    <t>L'arnacoeur</t>
  </si>
  <si>
    <t>France, Monaco</t>
  </si>
  <si>
    <t>Laurent Zeitoun, Jeremy Doner</t>
  </si>
  <si>
    <t>Romain Duris, Vanessa Paradis, Julie Ferrier, Fran√ßois Damiens, H√©l√©na Noguerra, Andrew Lincoln, Jacques Frantz, Amandine Dewasmes, Jean-Yves Lafesse, Jean-Marie Paris, Elodie Frenck, Tarek Boudali, Philippe Lacheau, Julien Arruti, Geoffrey Bateman</t>
  </si>
  <si>
    <t>Romain Duris, Vanessa Paradis</t>
  </si>
  <si>
    <t>Alex and his sister run a business designed to break up relationships. They are hired by a rich man to break up the wedding of his daughter. The only problem is that they only have one week to do so.</t>
  </si>
  <si>
    <t>Alex and his sister run a business</t>
  </si>
  <si>
    <t>EUR 8700000</t>
  </si>
  <si>
    <t>tt1465522</t>
  </si>
  <si>
    <t>Tucker and Dale vs Evil</t>
  </si>
  <si>
    <t>Eli Craig</t>
  </si>
  <si>
    <t>Eli Craig, Morgan Jurgenson</t>
  </si>
  <si>
    <t>Tyler Labine, Alan Tudyk, Katrina Bowden, Jesse Moss, Philip Granger, Brandon Jay McLaren, Christie Laing, Chelan Simmons, Travis Nelson, Alex Arsenault, Adam Beauchesne, Joseph Allan Sutherland, Mitchell Verigin, Angela DeCorte, Karen Reigh</t>
  </si>
  <si>
    <t>Tyler Labine</t>
  </si>
  <si>
    <t>Tyler Labine, Alan Tudyk</t>
  </si>
  <si>
    <t>Affable hillbillies Tucker and Dale are on vacation at their dilapidated mountain cabin when they are mistaken for murderers by a group of preppy college students.</t>
  </si>
  <si>
    <t>Affable hillbillies Tucker and</t>
  </si>
  <si>
    <t>tt1465533</t>
  </si>
  <si>
    <t>Columbus Circle</t>
  </si>
  <si>
    <t>21/02/2012</t>
  </si>
  <si>
    <t>George Gallo, Kevin Pollak</t>
  </si>
  <si>
    <t>Selma Blair, Amy Smart, Kevin Pollak, Jason Antoon, Robert Guillaume, Giovanni Ribisi, Beau Bridges, Jason Lee, Samm Levine, Jerry Penacoli, Bette Beatrice, Mary McNeal, Branden Williams, Bubba Ganter, Diane Sorrentino</t>
  </si>
  <si>
    <t>Selma Blair, Amy Smart</t>
  </si>
  <si>
    <t>An heiress who's been shut inside her apartment building for nearly two decades is forced to confront her fears after one of her neighbors is killed and a detective arrives to begin the investigation.</t>
  </si>
  <si>
    <t>An heiress who's been shut inside</t>
  </si>
  <si>
    <t>tt1467304</t>
  </si>
  <si>
    <t>The Human Centipede (First Sequence)</t>
  </si>
  <si>
    <t>27/03/2012</t>
  </si>
  <si>
    <t>Netherlands</t>
  </si>
  <si>
    <t>Tom Six</t>
  </si>
  <si>
    <t>Dieter Laser, Ashley C. Williams, Ashlynn Yennie, Akihiro Kitamura, Andreas Leupold, Peter Blankenstein, Bernd Kostrau, Rene de Wit, Sylvia Zidek, Rosemary Annabella, Mauricio d'Orey</t>
  </si>
  <si>
    <t>Dieter Laser</t>
  </si>
  <si>
    <t>Dieter Laser, Ashley C. Williams</t>
  </si>
  <si>
    <t>A mad scientist kidnaps and mutilates a trio of tourists in order to reassemble them into a human centipede, created by stitching their mouths to each others' rectums.</t>
  </si>
  <si>
    <t>A mad scientist kidnaps and mutilates</t>
  </si>
  <si>
    <t>tt1468846</t>
  </si>
  <si>
    <t>Get a Job</t>
  </si>
  <si>
    <t>18/07/2016</t>
  </si>
  <si>
    <t>Kyle Pennekamp, Scott Turpel</t>
  </si>
  <si>
    <t>Miles Teller, Anna Kendrick, Bryan Cranston, Nicholas Braun, Brandon T. Jackson, Christopher Mintz-Plasse, Alison Brie, Marcia Gay Harden, Jorge Garcia, Bruce Davison, Parker Contreras, Megan Gallagher, Mimi Gianopulos, Jay Pharoah, Ethan Dizon</t>
  </si>
  <si>
    <t>Miles Teller</t>
  </si>
  <si>
    <t>Miles Teller, Anna Kendrick</t>
  </si>
  <si>
    <t>After college, Will is having problems getting a good, lasting job, as are his roomies, his girlfriend and his just fired dad.</t>
  </si>
  <si>
    <t>After college, Will is having</t>
  </si>
  <si>
    <t>tt1469304</t>
  </si>
  <si>
    <t>Baywatch</t>
  </si>
  <si>
    <t>UK, China, USA</t>
  </si>
  <si>
    <t>Michael Berk, Douglas Schwartz</t>
  </si>
  <si>
    <t>Dwayne Johnson, Zac Efron, Priyanka Chopra, Alexandra Daddario, Kelly Rohrbach, Ilfenesh Hadera, Jon Bass, Yahya Abdul-Mateen II, Hannibal Buress, Rob Huebel, Amin Joseph, Jack Kesy, Oscar Nu√±ez, David Hasselhoff, Pamela Anderson</t>
  </si>
  <si>
    <t>Dwayne Johnson, Zac Efron</t>
  </si>
  <si>
    <t>Devoted lifeguard Mitch Buchannon butts heads with a brash new recruit, as they uncover a criminal plot that threatens the future of the bay.</t>
  </si>
  <si>
    <t>Devoted lifeguard Mitch Buchannon</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</si>
  <si>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</si>
  <si>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</si>
  <si>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</si>
  <si>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</si>
  <si>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</si>
  <si>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Will Forte, Kristen Wiig</t>
  </si>
  <si>
    <t>Former special operative MacGruber is called back into action to take down his arch-enemy, Dieter Von Cunth, who's in possession of a nuclear warhead and bent on destroying Washington, D.C.</t>
  </si>
  <si>
    <t>Former special operative MacGruber</t>
  </si>
  <si>
    <t>tt1470827</t>
  </si>
  <si>
    <t>Monsters</t>
  </si>
  <si>
    <t>UK, Mexico, Guatemala</t>
  </si>
  <si>
    <t>Scoot McNairy, Whitney Able, Mario Zuniga Benavides, Annalee Jefferies, Justin Hall, Ricky Catter, Paul Archer, Kerry Valderrama, Jonathan Winnford, Stan Wong, Anthony Cristo, Mario Richardson, Jorge Quirs, Erick Arce, Emigo Munkel</t>
  </si>
  <si>
    <t>Scoot McNairy</t>
  </si>
  <si>
    <t>Scoot McNairy, Whitney Able</t>
  </si>
  <si>
    <t>Six years after Earth has suffered an alien invasion, a cynical journalist agrees to escort a shaken American tourist through an infected zone in Mexico to the safety of the U.S. border.</t>
  </si>
  <si>
    <t>Six years after Earth has suffered</t>
  </si>
  <si>
    <t>tt1472584</t>
  </si>
  <si>
    <t>Max Steel</t>
  </si>
  <si>
    <t>26/01/2017</t>
  </si>
  <si>
    <t>Christopher L. Yost</t>
  </si>
  <si>
    <t>Ben Winchell, Josh Brener, Maria Bello, Andy Garcia, Ana Villafa√±e, Mike Doyle, Phillip DeVona, Billy Slaughter, Al Mitchell, Lawrence Kao, Brett Gentile, Jahnee Wallace, Avis-Marie Barnes, Brandon Larracuente, Clayton Frey</t>
  </si>
  <si>
    <t>Ben Winchell</t>
  </si>
  <si>
    <t>Ben Winchell, Josh Brener</t>
  </si>
  <si>
    <t>The adventures of teenager Max McGrath and his alien companion, Steel, who must harness and combine their tremendous new powers to evolve into the turbo-charged superhero Max Steel.</t>
  </si>
  <si>
    <t>The adventures of teenager Max</t>
  </si>
  <si>
    <t>tt1473832</t>
  </si>
  <si>
    <t>Bridget Jones's Baby</t>
  </si>
  <si>
    <t>22/09/2016</t>
  </si>
  <si>
    <t>USA, France, China, UK, Japan</t>
  </si>
  <si>
    <t>Helen Fielding, Dan Mazer</t>
  </si>
  <si>
    <t>Ren√©e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</si>
  <si>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</si>
  <si>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Bridget's focus on single life</t>
  </si>
  <si>
    <t>tt1474276</t>
  </si>
  <si>
    <t>Sam√¢ u√¥zu</t>
  </si>
  <si>
    <t>Mamoru Hosoda, Satoko Okudera</t>
  </si>
  <si>
    <t>Ry√ªnosuke Kamiki, Nanami Sakuraba, Mitsuki Tanimura, Takahiro Yokokawa, Mieko Nobusawa, Mutsumi Sasaki, Takashi Kobayashi, Yoji Tanaka, Kiyomi Tanigawa, Hashiya Nakamura, Sakiko Tamagawa, Kaori Yamagata, Takuya Kirimoto, Mitsutaka Itakura, Tagame Tamura</t>
  </si>
  <si>
    <t>Ry√ªnosuke Kamiki</t>
  </si>
  <si>
    <t>Ry√ªnosuke Kamiki, Nanami Sakuraba</t>
  </si>
  <si>
    <t>A student tries to fix a problem he accidentally caused in OZ, a digital world, while pretending to be the fianc√© of his friend at her grandmother's 90th birthday.</t>
  </si>
  <si>
    <t>A student tries to fix a problem</t>
  </si>
  <si>
    <t>tt1477076</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</si>
  <si>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</si>
  <si>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</si>
  <si>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</si>
  <si>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As a deadly battle rages over</t>
  </si>
  <si>
    <t>tt1477834</t>
  </si>
  <si>
    <t>Aquaman</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</si>
  <si>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</si>
  <si>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</si>
  <si>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Jason Momoa, Amber Heard</t>
  </si>
  <si>
    <t>Arthur Curry, the human-born heir to the underwater kingdom of Atlantis, goes on a quest to prevent a war between the worlds of ocean and land.</t>
  </si>
  <si>
    <t>Arthur Curry, the human-born heir</t>
  </si>
  <si>
    <t>tt1477837</t>
  </si>
  <si>
    <t>Cedar Rapids</t>
  </si>
  <si>
    <t>Phil Johnston</t>
  </si>
  <si>
    <t>Ed Helms, John C. Reilly, Anne Heche, Isiah Whitlock Jr., Stephen Root, Kurtwood Smith, Alia Shawkat, Thomas Lennon, Rob Corddry, Mike O'Malley, Sigourney Weaver, Inga R. Wilson, Mike Birbiglia, Seth Morris, Christopher Lemon</t>
  </si>
  <si>
    <t>Ed Helms</t>
  </si>
  <si>
    <t>Ed Helms, John C. Reilly</t>
  </si>
  <si>
    <t>Tim Lippe has no idea what he's in for when he's sent to Cedar Rapids, Iowa to represent his company at an annual insurance convention, where he soon finds himself under the "guidance" of three convention veterans.</t>
  </si>
  <si>
    <t>Tim Lippe has no idea what he's</t>
  </si>
  <si>
    <t>tt1477855</t>
  </si>
  <si>
    <t>Hyde Park on Hudson</t>
  </si>
  <si>
    <t>Richard Nelson</t>
  </si>
  <si>
    <t>Bill Murray, Laura Linney, Samuel West, Olivia Colman, Elizabeth Marvel, Olivia Williams, Elizabeth Wilson, Martin McDougall, Andrew Havill, Eleanor Bron, Nancy Baldwin, Tim Beckmann, Guy Paul, Eben Young, Samantha Dakin</t>
  </si>
  <si>
    <t>Bill Murray, Laura Linney</t>
  </si>
  <si>
    <t>The story of the love affair between FDR and his distant cousin Margaret "Daisy" Suckley, centered around the weekend in 1939 when the King and Queen of the United Kingdom visited upstate New York.</t>
  </si>
  <si>
    <t>The story of the love affair between</t>
  </si>
  <si>
    <t>tt1478338</t>
  </si>
  <si>
    <t>Bridesmaids</t>
  </si>
  <si>
    <t>19/08/2011</t>
  </si>
  <si>
    <t>Kristen Wiig, Annie Mumolo</t>
  </si>
  <si>
    <t>Kristen Wiig, Terry Crews, Maya Rudolph, Tom Yi, Elaine Kao, Michael Hitchcock, Kali Hawk, Joe Nunez, Rebel Wilson, Matt Lucas, Jill Clayburgh, Wendi McLendon-Covey, Ellie Kemper, Greg Tuculescu, Steve Bannos</t>
  </si>
  <si>
    <t>Kristen Wiig</t>
  </si>
  <si>
    <t>Kristen Wiig, Terry Crews</t>
  </si>
  <si>
    <t>Competition between the maid of honor and a bridesmaid, over who is the bride's best friend, threatens to upend the life of an out-of-work pastry chef.</t>
  </si>
  <si>
    <t>Competition between the maid of</t>
  </si>
  <si>
    <t>tt1478839</t>
  </si>
  <si>
    <t>The Art of Racing in the Rain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</si>
  <si>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</si>
  <si>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</si>
  <si>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</si>
  <si>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Kevin Costner, Milo Ventimiglia</t>
  </si>
  <si>
    <t>Through his bond with his owner, aspiring Formula One race car driver Denny, golden retriever Enzo learns that the techniques needed on the racetrack can also be used to successfully navigate the journey of life.</t>
  </si>
  <si>
    <t>Through his bond with his owner,</t>
  </si>
  <si>
    <t>tt1478964</t>
  </si>
  <si>
    <t>Attack the Block</t>
  </si>
  <si>
    <t>30/05/2012</t>
  </si>
  <si>
    <t>Joe Cornish</t>
  </si>
  <si>
    <t>Jodie Whittaker, John Boyega, Alex Esmail, Leeon Jones, Franz Drameh, Simon Howard, Maggie McCarthy, Danielle Vitalis, Paige Meade, Gina Antwi, Natasha Jonas, Sammy Williams, Michael Ajao, Luke Treadaway, Flaminia Cinque</t>
  </si>
  <si>
    <t>Jodie Whittaker</t>
  </si>
  <si>
    <t>Jodie Whittaker, John Boyega</t>
  </si>
  <si>
    <t>A teen gang in South London defend their block from an alien invasion.</t>
  </si>
  <si>
    <t>A teen gang in South London defend</t>
  </si>
  <si>
    <t>tt1480295</t>
  </si>
  <si>
    <t>Killing Season</t>
  </si>
  <si>
    <t>USA, Belgium, Bulgaria</t>
  </si>
  <si>
    <t>Evan Daugherty</t>
  </si>
  <si>
    <t>Robert De Niro, John Travolta, Milo Ventimiglia, Elizabeth Olin, Diana Lyubenova, Kalin Sarmenov, Stefan Shterev</t>
  </si>
  <si>
    <t>Robert De Niro, John Travolta</t>
  </si>
  <si>
    <t>Two veterans of the Bosnian War, one American, one Serbian, find their unlikely friendship tested when one of them reveals their true intentions.</t>
  </si>
  <si>
    <t>Two veterans of the Bosnian War,</t>
  </si>
  <si>
    <t>tt1480656</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</si>
  <si>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</si>
  <si>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</si>
  <si>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</si>
  <si>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</si>
  <si>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Robert Pattinson, Sarah Gadon</t>
  </si>
  <si>
    <t>Riding across Manhattan in a stretch limo in order to get a haircut, a 28-year-old billionaire asset manager's day devolves into an odyssey with a cast of characters that start to tear his world apart.</t>
  </si>
  <si>
    <t>Riding across Manhattan in a stretch</t>
  </si>
  <si>
    <t>tt1481572</t>
  </si>
  <si>
    <t>Happythankyoumoreplease</t>
  </si>
  <si>
    <t>Josh Radnor</t>
  </si>
  <si>
    <t>Malin Akerman, Michael Algieri, Bram Barouh, Dana Barron, Sunah Bilsted, Jimmy Gary Jr., Tony Hale, Richard Jenkins, Zoe Kazan, Marna Kohn, Kate Mara, Laith Nakli, Katharine Powell, Josh Radnor, Maria Elena Ramirez</t>
  </si>
  <si>
    <t>Malin Akerman, Michael Algieri</t>
  </si>
  <si>
    <t>Captures a generational moment - young people on the cusp of truly growing up, tiring of their reflexive cynicism, each in their own ways struggling to connect and define what it means to love and be loved.</t>
  </si>
  <si>
    <t>Captures a generational moment</t>
  </si>
  <si>
    <t>tt1482459</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</si>
  <si>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</si>
  <si>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</si>
  <si>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</si>
  <si>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</si>
  <si>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Danny DeVito, Ed Helms</t>
  </si>
  <si>
    <t>A 12-year-old boy searches for the one thing that will enable him to win the affection of the girl of his dreams. To find it he must discover the story of the Lorax, the grumpy yet charming creature who fights to protect his world.</t>
  </si>
  <si>
    <t>A 12-year-old boy searches for</t>
  </si>
  <si>
    <t>tt1483013</t>
  </si>
  <si>
    <t>Oblivion</t>
  </si>
  <si>
    <t>Karl Gajdusek, Michael Arndt</t>
  </si>
  <si>
    <t>Tom Cruise, Morgan Freeman, Olga Kurylenko, Andrea Riseborough, Nikolaj Coster-Waldau, Melissa Leo, Zo√´ Bell, Abigail Lowe, Isabelle Lowe</t>
  </si>
  <si>
    <t>Tom Cruise, Morgan Freeman</t>
  </si>
  <si>
    <t>A veteran assigned to extract Earth's remaining resources begins to question what he knows about his mission and himself.</t>
  </si>
  <si>
    <t>A veteran assigned to extract</t>
  </si>
  <si>
    <t>tt1483797</t>
  </si>
  <si>
    <t>Redline</t>
  </si>
  <si>
    <t>Takeshi Koike</t>
  </si>
  <si>
    <t>Katsuhito Ishii, Katsuhito Ishii</t>
  </si>
  <si>
    <t>Takuya Kimura, Y√ª Aoi, Tadanobu Asano, Yoshiyuki Morishita, Kanji Tsuda, Ken'y√ª Horiuchi, Akemi, Takeshi Aono, Tatsuya Gash√ªin, K√¥ji Ishii, Unsh√¥ Ishizuka, Kenta Miyake, Ch√¥, Yoshinori Okada, Patrick Seitz</t>
  </si>
  <si>
    <t>Takuya Kimura</t>
  </si>
  <si>
    <t>Takuya Kimura, Y√ª Aoi</t>
  </si>
  <si>
    <t>A story about the most popular racing event in the galaxy, the Redline, and the various racers who compete in it.</t>
  </si>
  <si>
    <t>A story about the most popular</t>
  </si>
  <si>
    <t>tt1483831</t>
  </si>
  <si>
    <t>Lebanon</t>
  </si>
  <si>
    <t>Israel, France, Germany, UK</t>
  </si>
  <si>
    <t>Samuel Maoz</t>
  </si>
  <si>
    <t>Yoav Donat, Itay Tiran, Oshri Cohen, Michael Moshonov, Zohar Shtrauss, Dudu Tassa, Ashraf Barhom, Fares Hananya, Reymonde Amsallem, Byan Anteer, Aisha, Fatima, Khaled Salam, Iad Abu Nama, Hussein Mahagna</t>
  </si>
  <si>
    <t>Yoav Donat</t>
  </si>
  <si>
    <t>Yoav Donat, Itay Tiran</t>
  </si>
  <si>
    <t>During the First Lebanon War in 1982, a lone tank and a paratroopers platoon are dispatched to search a hostile town.</t>
  </si>
  <si>
    <t>During the First Lebanon War in</t>
  </si>
  <si>
    <t>tt1485796</t>
  </si>
  <si>
    <t>The Greatest Showman</t>
  </si>
  <si>
    <t>25/12/2017</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</si>
  <si>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</si>
  <si>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</si>
  <si>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</si>
  <si>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Hugh Jackman, Michelle Williams</t>
  </si>
  <si>
    <t>Celebrates the birth of show business and tells of a visionary who rose from nothing to create a spectacle that became a worldwide sensation.</t>
  </si>
  <si>
    <t>Celebrates the birth of show business</t>
  </si>
  <si>
    <t>tt1486185</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</si>
  <si>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</si>
  <si>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</si>
  <si>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</si>
  <si>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Amanda Seyfried, Gary Oldman</t>
  </si>
  <si>
    <t>Set in a medieval village that is haunted by a werewolf, a young girl falls for an orphaned woodcutter, much to her family's displeasure.</t>
  </si>
  <si>
    <t>Set in a medieval village that</t>
  </si>
  <si>
    <t>tt1486190</t>
  </si>
  <si>
    <t>Tamara Drewe</t>
  </si>
  <si>
    <t>Posy Simmonds, Moira Buffini</t>
  </si>
  <si>
    <t>Gemma Arterton, Roger Allam, Bill Camp, Dominic Cooper, Luke Evans, Tamsin Greig, Jessica Barden, Charlotte Christie, James Naughtie, John Bett, Josie Taylor, Bronagh Gallagher, Pippa Haywood, Susan Wooldridge, Amanda Lawrence</t>
  </si>
  <si>
    <t>Gemma Arterton</t>
  </si>
  <si>
    <t>Gemma Arterton, Roger Allam</t>
  </si>
  <si>
    <t>A young newspaper writer returns to her hometown in the English countryside, where her childhood home is being prepped for sale.</t>
  </si>
  <si>
    <t>A young newspaper writer returns</t>
  </si>
  <si>
    <t>tt1486192</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</si>
  <si>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</si>
  <si>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</si>
  <si>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</si>
  <si>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</si>
  <si>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John Cusack, Luke Evans</t>
  </si>
  <si>
    <t>When a madman begins committing horrific murders inspired by</t>
  </si>
  <si>
    <t>When a madman begins committing</t>
  </si>
  <si>
    <t>tt1486193</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</si>
  <si>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</si>
  <si>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</si>
  <si>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</si>
  <si>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</si>
  <si>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Rupert Friend</t>
  </si>
  <si>
    <t>Rupert Friend, Emmanuelle Chriqui</t>
  </si>
  <si>
    <t>A drama set centered around the war between Russia and Georgia, and focused on an American journalist, his cameraman, and a Georgian native who become caught in the crossfire.</t>
  </si>
  <si>
    <t>A drama set centered around the</t>
  </si>
  <si>
    <t>tt1486834</t>
  </si>
  <si>
    <t>The F Word</t>
  </si>
  <si>
    <t>20/08/2014</t>
  </si>
  <si>
    <t>Canada, Ireland</t>
  </si>
  <si>
    <t>Elan Mastai, T.J. Dawe</t>
  </si>
  <si>
    <t>Daniel Radcliffe, Zoe Kazan, Megan Park, Adam Driver, Mackenzie Davis, Rafe Spall, Lucius Hoyos, Jemima Rooper, Tommie-Amber Pirie, Meghan Heffern, Jonathan Cherry, Rebecca Northan, Jordan Hayes, Oona Chaplin, Adam Fergus</t>
  </si>
  <si>
    <t>Daniel Radcliffe, Zoe Kazan</t>
  </si>
  <si>
    <t>Wallace, who is burned out from a string of failed relationships, forms an instant bond with Chantry, who lives with her longtime boyfriend. Together, they puzzle out what it means if your best friend is also the love of your life.</t>
  </si>
  <si>
    <t>Wallace, who is burned out from</t>
  </si>
  <si>
    <t>tt1487118</t>
  </si>
  <si>
    <t>Chalet Girl</t>
  </si>
  <si>
    <t>UK, Germany, Austria</t>
  </si>
  <si>
    <t>Tom Williams</t>
  </si>
  <si>
    <t>Miquita Oliver, Rick Edwards, Felicity Jones, Bill Bailey, Rebecca Lacey, Chandra Ruegg, Tom Goodman-Hill, Angela Curran, Jessica Hynes, Charlie Tebbetts, Jo Martin, Tamsin Egerton, Georgia King, Mario Netzer, Gregor Blo√©b</t>
  </si>
  <si>
    <t>Miquita Oliver</t>
  </si>
  <si>
    <t>Miquita Oliver, Rick Edwards</t>
  </si>
  <si>
    <t>Former skateboard champion Kim wants to make more money after her mother's tragic death. She joins the elite posh servicing company, which sends her off to Austria.</t>
  </si>
  <si>
    <t>Former skateboard champion Kim</t>
  </si>
  <si>
    <t>tt1488555</t>
  </si>
  <si>
    <t>The Change-Up</t>
  </si>
  <si>
    <t>Ryan Reynolds, Jason Bateman, Leslie Mann, Olivia Wilde, Alan Arkin, Mircea Monroe, Gregory Itzin, Ned Schmidtke, Ming Lo, Sydney Rouviere, Craig Bierko, Dax Griffin, Andrea Moore, Matthew Cornwell, Taaffe O'Connell</t>
  </si>
  <si>
    <t>Ryan Reynolds, Jason Bateman</t>
  </si>
  <si>
    <t>Dave is a married man with three kids and a loving wife, and Mitch is a single man who is at the prime of his sexual life. One fateful night while Mitch and Dave are peeing in a fountain, lightning strikes and they switch bodies.</t>
  </si>
  <si>
    <t>Dave is a married man with three</t>
  </si>
  <si>
    <t>tt1488606</t>
  </si>
  <si>
    <t>Triple Frontier</t>
  </si>
  <si>
    <t>13/03/2019</t>
  </si>
  <si>
    <t>J.C. Chandor</t>
  </si>
  <si>
    <t>Mark Boal, Mark Boal</t>
  </si>
  <si>
    <t>Ben Affleck, Oscar Isaac, Charlie Hunnam, Garrett Hedlund, Pedro Pascal, Adria Arjona, Jeovanny Rodriguez, Juan Camilo Castillo, Reynaldo Gallegos, Madeline 'Maddy' Wary, Johan Ochoa, Francisco Martinez, Pablo Cesar Sanchez, Kevin Vasquez, Jose Rodriguez</t>
  </si>
  <si>
    <t>Ben Affleck, Oscar Isaac</t>
  </si>
  <si>
    <t>Loyalties are tested when five friends and former special forces operatives reunite to take down a South American drug lord, unleashing a chain of unintended consequences.</t>
  </si>
  <si>
    <t>Loyalties are tested when five</t>
  </si>
  <si>
    <t>tt1489887</t>
  </si>
  <si>
    <t>Booksmart</t>
  </si>
  <si>
    <t>21/08/2019</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</si>
  <si>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</si>
  <si>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</si>
  <si>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</si>
  <si>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Kaitlyn Dever</t>
  </si>
  <si>
    <t>Kaitlyn Dever, Beanie Feldstein</t>
  </si>
  <si>
    <t>On the eve of their high school graduation, two academic superstars and best friends realize they should have worked less and played more. Determined not to fall short of their peers, the girls try to cram four years of fun into one night.</t>
  </si>
  <si>
    <t>On the eve of their high school</t>
  </si>
  <si>
    <t>tt1489889</t>
  </si>
  <si>
    <t>Central Intelligence</t>
  </si>
  <si>
    <t>Ike Barinholtz, David Stassen</t>
  </si>
  <si>
    <t>Dwayne Johnson, Kevin Hart, Amy Ryan, Danielle Nicolet, Jason Bateman, Aaron Paul, Ryan Hansen, Tim Griffin, Timothy John Smith, Sione Kelepi, Dylan Boyack, Thomas Kretschmann, Megan Park, Slaine, Annie Kerins</t>
  </si>
  <si>
    <t>Dwayne Johnson, Kevin Hart</t>
  </si>
  <si>
    <t>After he reconnects with an awkward pal from high school through Facebook, a mild-mannered accountant is lured into the world of international espionage.</t>
  </si>
  <si>
    <t>After he reconnects with an awkward</t>
  </si>
  <si>
    <t>tt1490017</t>
  </si>
  <si>
    <t>The Lego Movie</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</si>
  <si>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</si>
  <si>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</si>
  <si>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</si>
  <si>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Will Arnett, Elizabeth Banks</t>
  </si>
  <si>
    <t>An ordinary LEGO construction worker, thought to be the prophesied as "special", is recruited to join a quest to stop an evil tyrant from gluing the LEGO universe into eternal stasis.</t>
  </si>
  <si>
    <t>An ordinary LEGO construction</t>
  </si>
  <si>
    <t>tt1491044</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</si>
  <si>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</si>
  <si>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</si>
  <si>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</si>
  <si>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</si>
  <si>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Michael Shannon</t>
  </si>
  <si>
    <t>Michael Shannon, Winona Ryder</t>
  </si>
  <si>
    <t>The story of Richard Kuklinski, the notorious contract killer and family man. When finally arrested in 1986, neither his wife nor daughters had any clue about his real profession.</t>
  </si>
  <si>
    <t>The story of Richard Kuklinski,</t>
  </si>
  <si>
    <t>tt1496025</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</si>
  <si>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</si>
  <si>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</si>
  <si>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</si>
  <si>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Kate Beckinsale, Stephen Rea</t>
  </si>
  <si>
    <t>When human forces discover the existence of the Vampire and Lycan clans, a war to eradicate both species commences. The vampire warrior Selene leads the battle against humankind.</t>
  </si>
  <si>
    <t>When human forces discover the</t>
  </si>
  <si>
    <t>tt1496422</t>
  </si>
  <si>
    <t>The Paperboy</t>
  </si>
  <si>
    <t>17/10/2012</t>
  </si>
  <si>
    <t>Peter Dexter, Lee Daniels</t>
  </si>
  <si>
    <t>Zac Efron, Matthew McConaughey, Nicole Kidman, John Cusack, David Oyelowo, Scott Glenn, Ned Bellamy, Nealla Gordon, Macy Gray, Edrick Browne, Kevin Waterman, Danny Hanemann, Peter Murnik, John P. Fertitta, Jay Oliver</t>
  </si>
  <si>
    <t>Zac Efron, Matthew McConaughey</t>
  </si>
  <si>
    <t>A reporter returns to his Florida hometown to investigate a case involving a death row inmate.</t>
  </si>
  <si>
    <t>A reporter returns to his Florida</t>
  </si>
  <si>
    <t>tt1498569</t>
  </si>
  <si>
    <t>Restless</t>
  </si>
  <si>
    <t>Jason Lew</t>
  </si>
  <si>
    <t>Henry Hopper, Mia Wasikowska, Ry√¥ Kase, Schuyler Fisk, Lusia Strus, Jane Adams, Paul Parson, Thomas M. Lauderdale, Christopher D. Harder, Morgan Lee, Kenneth L. Peterson, William J. Eggleston, Chin Han, Jhon Goodwin, Kelleen Crawford</t>
  </si>
  <si>
    <t>Henry Hopper</t>
  </si>
  <si>
    <t>Henry Hopper, Mia Wasikowska</t>
  </si>
  <si>
    <t>The story of a terminally ill teenage girl who falls for a boy who likes to attend funerals and their encounters with the ghost of a Japanese kamikaze pilot from WWII.</t>
  </si>
  <si>
    <t>The story of a terminally ill</t>
  </si>
  <si>
    <t>tt1499658</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</si>
  <si>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</si>
  <si>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</si>
  <si>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</si>
  <si>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Jason Bateman, Steve Wiebe</t>
  </si>
  <si>
    <t>Three friends conspire to murder their awful bosses when they realize they are standing in the way of their happiness.</t>
  </si>
  <si>
    <t>Three friends conspire to murder</t>
  </si>
  <si>
    <t>tt1499666</t>
  </si>
  <si>
    <t>Kimssi pyoryugi</t>
  </si>
  <si>
    <t>14/05/2009</t>
  </si>
  <si>
    <t>Hae-jun Lee</t>
  </si>
  <si>
    <t>Jae-yeong Jeong, Ryeowon Jung, Yeong-seo Park, Mi-kyeong Yang, Min-heui Hong, So-yeon Jang, Gyo-hwan Koo, Jeong-won Lee, Sang-Hun Lee, Sang-il Lee, Kyeong-jin Min, Ri Min, Hak Seon</t>
  </si>
  <si>
    <t>Jae-yeong Jeong</t>
  </si>
  <si>
    <t>Jae-yeong Jeong, Ryeowon Jung</t>
  </si>
  <si>
    <t>A failed suicide attempt leads a heartbroken man to live a life in the wilderness.</t>
  </si>
  <si>
    <t>A failed suicide attempt leads</t>
  </si>
  <si>
    <t>tt1502397</t>
  </si>
  <si>
    <t>Bad Boys for Life</t>
  </si>
  <si>
    <t>20/02/2020</t>
  </si>
  <si>
    <t>Adil El Arbi, Bilall Fallah</t>
  </si>
  <si>
    <t>Peter Craig, Joe Carnahan</t>
  </si>
  <si>
    <t>Will Smith, Martin Lawrence, Vanessa Hudgens, Alexander Ludwig, Charles Melton, Paola Nu√±ez, Kate del Castillo, Nicky Jam, Joe Pantoliano, Jacob Scipio, Theresa Randle, DJ Khaled, Happy Anderson, Bianca Bethune, Dennis Greene</t>
  </si>
  <si>
    <t>Will Smith, Martin Lawrence</t>
  </si>
  <si>
    <t>Miami detectives Mike Lowrey and Marcus Burnett must face off against a mother-and-son pair of drug lords who wreak vengeful havoc on their city.</t>
  </si>
  <si>
    <t>Miami detectives Mike Lowrey and</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</si>
  <si>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</si>
  <si>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</si>
  <si>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</si>
  <si>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</si>
  <si>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Nicolas Cage, Amber Heard</t>
  </si>
  <si>
    <t>A vengeful father escapes from hell and chases after the men who killed his daughter and kidnapped his granddaughter.</t>
  </si>
  <si>
    <t>A vengeful father escapes from</t>
  </si>
  <si>
    <t>tt1502407</t>
  </si>
  <si>
    <t>25/10/2018</t>
  </si>
  <si>
    <t>John Carpenter, Debra Hill</t>
  </si>
  <si>
    <t>Jamie Lee Curtis, Judy Greer, Andi Matichak, James Jude Courtney, Nick Castle, Haluk Bilginer, Will Patton, Rhian Rees, Jefferson Hall, Toby Huss, Virginia Gardner, Dylan Arnold, Miles Robbins, Drew Scheid, Jibrail Nantambu</t>
  </si>
  <si>
    <t>Jamie Lee Curtis, Judy Greer</t>
  </si>
  <si>
    <t>Laurie Strode confronts her long-time foe Michael Myers, the masked figure who has haunted her since she narrowly escaped his killing spree on Halloween night four decades ago.</t>
  </si>
  <si>
    <t>Laurie Strode confronts her long-time</t>
  </si>
  <si>
    <t>tt1502712</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</si>
  <si>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</si>
  <si>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</si>
  <si>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</si>
  <si>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Miles Teller, Michael B. Jordan</t>
  </si>
  <si>
    <t>Four young outsiders teleport to an alternate and dangerous universe which alters their physical form in shocking ways. The four must learn to harness their new abilities and work together to save Earth from a former friend turned enemy.</t>
  </si>
  <si>
    <t>Four young outsiders teleport</t>
  </si>
  <si>
    <t>tt1504320</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</si>
  <si>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</si>
  <si>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</si>
  <si>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</si>
  <si>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Colin Firth, Helena Bonham Carter</t>
  </si>
  <si>
    <t>tt1506999</t>
  </si>
  <si>
    <t>Haywire</t>
  </si>
  <si>
    <t>Lem Dobbs</t>
  </si>
  <si>
    <t>Gina Carano, Michael Angarano, Channing Tatum, Debby Lynn Ross, Michael Douglas, Antonio Banderas, Ewan McGregor, Julian Alcaraz, Eddie J. Fernandez, Llu√≠s Botella Pont, Aaron Cohen, Max Arciniega, Anthony Brandon Wong, Michael Fassbender, James Flynn</t>
  </si>
  <si>
    <t>Gina Carano</t>
  </si>
  <si>
    <t>Gina Carano, Michael Angarano</t>
  </si>
  <si>
    <t>A black ops super soldier seeks payback after she is betrayed and set up during a mission.</t>
  </si>
  <si>
    <t>A black ops super soldier seeks</t>
  </si>
  <si>
    <t>tt1508675</t>
  </si>
  <si>
    <t>Le Havre</t>
  </si>
  <si>
    <t>Finland, France, Germany</t>
  </si>
  <si>
    <t>Andr√© Wilms, Kati Outinen, Jean-Pierre Darroussin, Blondin Miguel, Elina Salo, Evelyne Didi, Quoc Dung Nguyen, La√Øka, Fran√ßois Monni√©, Little Bob, Pierre √âtaix, Jean-Pierre L√©aud, Vincent Lebodo, Umban U'kset, Patrick Bonnel</t>
  </si>
  <si>
    <t>Andr√© Wilms</t>
  </si>
  <si>
    <t>Andr√© Wilms, Kati Outinen</t>
  </si>
  <si>
    <t>When an African boy arrives by cargo ship in the port city of Le Havre, an aging shoe shiner takes pity on the child and welcomes him into his home.</t>
  </si>
  <si>
    <t>When an African boy arrives by</t>
  </si>
  <si>
    <t>EUR 3850000</t>
  </si>
  <si>
    <t>tt1509767</t>
  </si>
  <si>
    <t>The Three Musketeers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</si>
  <si>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</si>
  <si>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</si>
  <si>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</si>
  <si>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Matthew Macfadyen, Milla Jovovich</t>
  </si>
  <si>
    <t>The hot-headed young D'Artagnan along with three former legendary but now down on their luck Musketeers must unite and defeat a beautiful double agent and her villainous employer from seizing the French throne and engulfing Europe in war.</t>
  </si>
  <si>
    <t>The hot-headed young D'Artagnan</t>
  </si>
  <si>
    <t>tt1512235</t>
  </si>
  <si>
    <t>Super</t>
  </si>
  <si>
    <t>21/10/2011</t>
  </si>
  <si>
    <t>Rainn Wilson, Ellen Page, Liv Tyler, Kevin Bacon, Gregg Henry, Michael Rooker, Andre Royo, Sean Gunn, Stephen Blackehart, Don Mac, Linda Cardellini, Nathan Fillion, Gerardo Davila, Grant Goodman, Paul T. Taylor</t>
  </si>
  <si>
    <t>Rainn Wilson, Ellen Page</t>
  </si>
  <si>
    <t>After his wife falls under the influence of a drug dealer, an everyday guy transforms himself into Crimson Bolt, a superhero with the best intentions, but lacking in heroic skills.</t>
  </si>
  <si>
    <t>After his wife falls under the</t>
  </si>
  <si>
    <t>tt1512685</t>
  </si>
  <si>
    <t>Los ojos de Julia</t>
  </si>
  <si>
    <t>Guillem Morales</t>
  </si>
  <si>
    <t>Guillem Morales, Oriol Paulo</t>
  </si>
  <si>
    <t>Bel√©n Rueda, Llu√≠s Homar, Pablo Derqui, Francesc Orella, Joan Dalmau, Julia Guti√©rrez Caba, Boris Ruiz, Dani Codina, Andrea Hermosa, Daniel Grao, Pere Ventura, Oscar Foronda, Ram√≥n Moreno, Jos√© S√°nchez Orosa, Carlus F√†brega</t>
  </si>
  <si>
    <t>Bel√©n Rueda, Llu√≠s Homar</t>
  </si>
  <si>
    <t>The story of a woman who is slowly losing her sight whilst trying to investigate the mysterious death of her twin sister.</t>
  </si>
  <si>
    <t>The story of a woman who is slowly</t>
  </si>
  <si>
    <t>tt1514041</t>
  </si>
  <si>
    <t>4.3.2.1.</t>
  </si>
  <si>
    <t>Noel Clarke, Mark Davis</t>
  </si>
  <si>
    <t>Ophelia Lovibond, Shanika Warren-Markland, Emma Roberts, Tamsin Egerton, Andrew Harwood Mills, Adam Deacon, Ashley Thomas, Ben Cooke, Steven Cree, Michael Hunter, Sean Pertwee, Alan McKenna, Kate Magowan, Ben Shepherd, Linzey Cocker</t>
  </si>
  <si>
    <t>Ophelia Lovibond</t>
  </si>
  <si>
    <t>Ophelia Lovibond, Shanika Warren-Markland</t>
  </si>
  <si>
    <t>4 girls out on a 3 days trip in to 2 cities, if they survive. While Jo is working in a supermarket, her 3 friends are all out on their adventures. A chance encounter with diamond thieves sends them on a collision course with fate itself.</t>
  </si>
  <si>
    <t>4 girls out on a 3 days trip in</t>
  </si>
  <si>
    <t>tt1515091</t>
  </si>
  <si>
    <t>Sherlock Holmes: A Game of Shadows</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</si>
  <si>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</si>
  <si>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</si>
  <si>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Detective Sherlock Holmes is on</t>
  </si>
  <si>
    <t>tt1517260</t>
  </si>
  <si>
    <t>USA, Switzerland, UK</t>
  </si>
  <si>
    <t>Andrew Niccol, Stephenie Meyer</t>
  </si>
  <si>
    <t>Rachel Roberts, Shyaam Karra, Brent Wendell Williams, Jhil McEntyre, Jalen Coleman, Saoirse Ronan, Diane Kruger, Stephen Rider, Jaylen Moore, Stephen Conroy, Marcus Lyle Brown, Michael L. Parker, Phil Austin, Chandler Canterbury, J.D. Evermore</t>
  </si>
  <si>
    <t>Rachel Roberts</t>
  </si>
  <si>
    <t>Rachel Roberts, Shyaam Karra</t>
  </si>
  <si>
    <t>When an unseen enemy threatens mankind by taking over their bodies and erasing their memories, Melanie Stryder (Saoirse Ronan) will risk everything to protect the people she cares most about, proving that love can conquer all in a dangerous new world.</t>
  </si>
  <si>
    <t>When an unseen enemy threatens</t>
  </si>
  <si>
    <t>tt1517451</t>
  </si>
  <si>
    <t>A Star Is Born</t>
  </si>
  <si>
    <t>Eric Roth, Bradley Cooper</t>
  </si>
  <si>
    <t>Lady Gaga, Bradley Cooper, Sam Elliott, Andrew Dice Clay, Rafi Gavron, Anthony Ramos, Dave Chappelle, Alec Baldwin, Marlon Williams, Brandi Carlile, Ron Rifkin, Barry Shabaka Henley, Michael D. Roberts, Michael Harney, Rebecca Field</t>
  </si>
  <si>
    <t>Lady Gaga</t>
  </si>
  <si>
    <t>Lady Gaga, Bradley Cooper</t>
  </si>
  <si>
    <t>A musician helps a young singer find fame as age and alcoholism send his own career into a downward spiral.</t>
  </si>
  <si>
    <t>A musician helps a young singer</t>
  </si>
  <si>
    <t>tt1517489</t>
  </si>
  <si>
    <t>Spy Kids 4: All the Time in the World</t>
  </si>
  <si>
    <t>Jessica Alba, Joel McHale, Rowan Blanchard, Mason Cook, Jeremy Piven, Alexa PenaVega, Daryl Sabara, Danny Trejo, Belle Solorzano, Genny Solorzano, Ricky Gervais, Elmo, Jett Good, Chuck Cureau, Albert Im</t>
  </si>
  <si>
    <t>Jessica Alba, Joel McHale</t>
  </si>
  <si>
    <t>A retired spy is called back into action, and to bond with her new step-children, she invites them along for the adventure to stop the evil Timekeeper from taking over the world.</t>
  </si>
  <si>
    <t>A retired spy is called back into</t>
  </si>
  <si>
    <t>tt1518812</t>
  </si>
  <si>
    <t>Meek's Cutoff</t>
  </si>
  <si>
    <t>Jonathan Raymond</t>
  </si>
  <si>
    <t>Michelle Williams, Bruce Greenwood, Will Patton, Zoe Kazan, Paul Dano, Shirley Henderson, Neal Huff, Tommy Nelson, Rod Rondeaux</t>
  </si>
  <si>
    <t>Michelle Williams, Bruce Greenwood</t>
  </si>
  <si>
    <t>Settlers traveling through the Oregon desert in 1845 find themselves stranded in harsh conditions.</t>
  </si>
  <si>
    <t>Settlers traveling through the</t>
  </si>
  <si>
    <t>tt1519461</t>
  </si>
  <si>
    <t>Area 51</t>
  </si>
  <si>
    <t>15/05/2015</t>
  </si>
  <si>
    <t>Christopher Denham, Oren Peli</t>
  </si>
  <si>
    <t>Reid Warner, Darrin Bragg, Ben Rovner, Jelena Nik, Roy Abramsohn, Frank Novak, Glenn Campbell, Connie West, James Decker, Patrick Sullivan, David Thornsberry, Jenna Thornsberry, Amelia Thornsberry, Wray Featherstone, Sandra Staggs</t>
  </si>
  <si>
    <t>Reid Warner</t>
  </si>
  <si>
    <t>Reid Warner, Darrin Bragg</t>
  </si>
  <si>
    <t>Three young conspiracy theorists attempt to uncover the mysteries of Area 51, the government's secret location rumored to have hosted encounters with alien beings. What they find at this hidden facility exposes unimaginable secrets.</t>
  </si>
  <si>
    <t>Three young conspiracy theorists</t>
  </si>
  <si>
    <t>tt1520498</t>
  </si>
  <si>
    <t>The Oogieloves in the Big Balloon Adventure</t>
  </si>
  <si>
    <t>Matthew Diamond</t>
  </si>
  <si>
    <t>Scott Stabile, Kenn Viselman</t>
  </si>
  <si>
    <t>Misty Miller, Stephanie Renz, Malerie Grady, Randy Carfagno, Taras Los, Maya Stange, Nick Drago, Kylie Dakota, Cloris Leachman, Jeffery Viselman, Rachel Viselman, Noah Viselman, Guistina Chirco, Chazz Palminteri, Garrett Clayton</t>
  </si>
  <si>
    <t>Misty Miller</t>
  </si>
  <si>
    <t>Misty Miller, Stephanie Renz</t>
  </si>
  <si>
    <t>The Oogieloves, Goobie, Zoozie, and Toofie, set out to find five magical balloons that will make their good friend Schluufy's surprise birthday party extra special.</t>
  </si>
  <si>
    <t>The Oogieloves, Goobie, Zoozie,</t>
  </si>
  <si>
    <t>tt1521197</t>
  </si>
  <si>
    <t>Anonymous</t>
  </si>
  <si>
    <t>John Orloff</t>
  </si>
  <si>
    <t>Rhys Ifans, Vanessa Redgrave, Sebastian Armesto, Rafe Spall, David Thewlis, Edward Hogg, Xavier Samuel, Sam Reid, Jamie Campbell Bower, Joely Richardson, Paolo De Vita, Trystan Gravelle, Robert Emms, Tony Way, Julian Bleach</t>
  </si>
  <si>
    <t>Rhys Ifans</t>
  </si>
  <si>
    <t>Rhys Ifans, Vanessa Redgrave</t>
  </si>
  <si>
    <t>The theory that it was in fact Edward De Vere, Earl of Oxford, who penned Shakespeare's plays. Set against the backdrop of the succession of Queen Elizabeth I and the Essex rebellion against her.</t>
  </si>
  <si>
    <t>The theory that it was in fact</t>
  </si>
  <si>
    <t>tt1523483</t>
  </si>
  <si>
    <t>Kaboom</t>
  </si>
  <si>
    <t>Thomas Dekker, Haley Bennett, Chris Zylka, Roxane Mesquida, Juno Temple, Andy Fischer-Price, Nicole LaLiberte, Jason Olive, James Duval, Brennan Mejia, Kelly Lynch, Carlo Mendez, Christine Nguyen, Michael James Spall</t>
  </si>
  <si>
    <t>Thomas Dekker</t>
  </si>
  <si>
    <t>Thomas Dekker, Haley Bennett</t>
  </si>
  <si>
    <t>A sexually "undeclared" college freshman's clairvoyant/prophetic dreams are the first sign that something very strange is going on involving his class-mates -- with him at the center.</t>
  </si>
  <si>
    <t>A sexually "undeclared" college</t>
  </si>
  <si>
    <t>tt1524137</t>
  </si>
  <si>
    <t>Contraband</t>
  </si>
  <si>
    <t>25/07/2012</t>
  </si>
  <si>
    <t>Aaron Guzikowski, Arnaldur Indri√∞ason</t>
  </si>
  <si>
    <t>Robert Wahlberg, Caleb Landry Jones, Jason Mitchell, Paul LeBlanc, Mark Wahlberg, Ben Foster, Michael J. Taylor, John Russ Broussard, Mike Broussard Jr., Arthur Thomas, Lukas Haas, Amber Gaiennie, Kent Jude Bernard, Andrew Autin, Beau St. Pierre</t>
  </si>
  <si>
    <t>Robert Wahlberg</t>
  </si>
  <si>
    <t>Robert Wahlberg, Caleb Landry Jones</t>
  </si>
  <si>
    <t>To protect his brother-in-law from a drug lord, a former smuggler heads to Panama to score millions of dollars in counterfeit bills.</t>
  </si>
  <si>
    <t>To protect his brother-in-law</t>
  </si>
  <si>
    <t>tt1524575</t>
  </si>
  <si>
    <t>The Vatican Tapes</t>
  </si>
  <si>
    <t>Mark Neveldine</t>
  </si>
  <si>
    <t>Christopher Borrelli, Michael C. Martin</t>
  </si>
  <si>
    <t>Olivia Taylor Dudley, John Patrick Amedori, Dougray Scott, Michael Pe√±a, Peter Andersson, Djimon Hounsou, Kathleen Robertson, Sam Upton, Cas Anvar, Michael Halsey, Alex Sparrow, Jarvis W. George, Michael Par√©, Alex Corrado, Montanna Gillis</t>
  </si>
  <si>
    <t>Olivia Taylor Dudley</t>
  </si>
  <si>
    <t>A priest and two Vatican exorcists must do battle with an ancient satanic force to save the soul of a young woman.</t>
  </si>
  <si>
    <t>A priest and two Vatican exorcists</t>
  </si>
  <si>
    <t>tt1524930</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</si>
  <si>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</si>
  <si>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</si>
  <si>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</si>
  <si>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Ed Helms, Christina Applegate</t>
  </si>
  <si>
    <t>Rusty Griswold takes his own family on a road trip to "Walley World" in order to spice things up with his wife and reconnect with his sons.</t>
  </si>
  <si>
    <t>Rusty Griswold takes his own family</t>
  </si>
  <si>
    <t>tt1525366</t>
  </si>
  <si>
    <t>Grabbers</t>
  </si>
  <si>
    <t>Jon Wright</t>
  </si>
  <si>
    <t>Kevin Lehane</t>
  </si>
  <si>
    <t>Killian Coyle, Stuart Graham, Michael Hough, Richard Coyle, Ruth Bradley, Jonathan Ryan, Lalor Roddy, Louis Dempsey, Pascal Scott, Russell Tovey, Ned Dennehy, Nick Chopping, David Pearse, Bronagh Gallagher, Clelia Murphy</t>
  </si>
  <si>
    <t>Killian Coyle</t>
  </si>
  <si>
    <t>Killian Coyle, Stuart Graham</t>
  </si>
  <si>
    <t>When an island off the coast of Ireland is invaded by bloodsucking aliens, the heroes discover that getting drunk is the only way to survive.</t>
  </si>
  <si>
    <t>When an island off the coast of</t>
  </si>
  <si>
    <t>tt1525890</t>
  </si>
  <si>
    <t>The Caller</t>
  </si>
  <si>
    <t>22/02/2013</t>
  </si>
  <si>
    <t>UK, Puerto Rico</t>
  </si>
  <si>
    <t>Matthew Parkhill</t>
  </si>
  <si>
    <t>Sergio Casci</t>
  </si>
  <si>
    <t>Rachelle Lefevre, Stephen Moyer, Lorna Raver, Ed Quinn, Luis Guzm√°n, Lydia Echevarria, Aris Mejias, Gladys Rodr√≠guez, Sunshine Logro√±o, Brian Tester, Grace Connelly, Alfredo De Quesada, Leonardo Castro, Jos√© Cott√©, Cordelia Gonz√°lez</t>
  </si>
  <si>
    <t>Rachelle Lefevre</t>
  </si>
  <si>
    <t>Rachelle Lefevre, Stephen Moyer</t>
  </si>
  <si>
    <t>A young divorcee is getting her life back together by moving into an apartment. But what will she do when a strange person repeatedly calls her, and threatens to change her new life around?</t>
  </si>
  <si>
    <t>A young divorcee is getting her</t>
  </si>
  <si>
    <t>tt1527186</t>
  </si>
  <si>
    <t>Melancholia</t>
  </si>
  <si>
    <t>Denmark, Sweden, France, Germany</t>
  </si>
  <si>
    <t>Kirsten Dunst, Charlotte Gainsbourg, Alexander Skarsg√•rd, Brady Corbet, Cameron Spurr, Charlotte Rampling, Jesper Christensen, John Hurt, Stellan Skarsg√•rd, Udo Kier, Kiefer Sutherland, James Cagnard, Deborah Fronko, Charlotta Miller, Claire Miller</t>
  </si>
  <si>
    <t>Kirsten Dunst, Charlotte Gainsbourg</t>
  </si>
  <si>
    <t>Two sisters find their already strained relationship challenged as a mysterious new planet threatens to collide with Earth.</t>
  </si>
  <si>
    <t>Two sisters find their already</t>
  </si>
  <si>
    <t>tt1527788</t>
  </si>
  <si>
    <t>Ajeossi</t>
  </si>
  <si>
    <t>Jeong-beom Lee</t>
  </si>
  <si>
    <t>Won Bin, Sae-ron Kim, Tae-hoon Kim, Hee-won Kim, Seong-oh Kim, Jong-pil Lee, Thanayong Wongtrakul, Hyo-seo Kim, Young-chang Song, Su-ryun Baek, Kyung-eub Nam, Do-won Jeong, Do-won Kwak, Seok-hyeon Jo, Sang-Kyeong Son</t>
  </si>
  <si>
    <t>Won Bin</t>
  </si>
  <si>
    <t>Won Bin, Sae-ron Kim</t>
  </si>
  <si>
    <t>A quiet pawnshop keeper with a violent past takes on a drug-and-organ trafficking ring in hope of saving the child who is his only friend.</t>
  </si>
  <si>
    <t>A quiet pawnshop keeper with a</t>
  </si>
  <si>
    <t>tt1528071</t>
  </si>
  <si>
    <t>Horns</t>
  </si>
  <si>
    <t>Keith Bunin, Joe Hill</t>
  </si>
  <si>
    <t>Daniel Radcliffe, Max Minghella, Joe Anderson, Juno Temple, Kelli Garner, James Remar, Kathleen Quinlan, Heather Graham, David Morse, Michael Adamthwaite, Nels Lennarson, Don Thompson, Jay Brazeau, Alex Zahara, Kendra Anderson</t>
  </si>
  <si>
    <t>Daniel Radcliffe, Max Minghella</t>
  </si>
  <si>
    <t>In the aftermath of his girlfriend's mysterious death, a young man awakens to find strange horns sprouting from his forehead.</t>
  </si>
  <si>
    <t>In the aftermath of his girlfriend's</t>
  </si>
  <si>
    <t>tt1528100</t>
  </si>
  <si>
    <t>Exodus: Gods and Kings</t>
  </si>
  <si>
    <t>15/01/2015</t>
  </si>
  <si>
    <t>UK, Spain, USA</t>
  </si>
  <si>
    <t>Christian Bale, Joel Edgerton, John Turturro, Aaron Paul, Ben Mendelsohn, Mar√≠a Valverde, Sigourney Weaver, Ben Kingsley, Isaac Andrews, Hiam Abbass, Indira Varma, Ewen Bremner, Golshifteh Farahani, Ghassan Massoud, Tara Fitzgerald</t>
  </si>
  <si>
    <t>Christian Bale, Joel Edgerton</t>
  </si>
  <si>
    <t>The defiant leader Moses rises up against Egyptian Pharaoh Ramses II, setting six hundred thousand slaves on a monumental journey of escape from Egypt and its terrifying cycle of deadly plagues.</t>
  </si>
  <si>
    <t>The defiant leader Moses rises</t>
  </si>
  <si>
    <t>tt1528313</t>
  </si>
  <si>
    <t>Rien √† d√©clarer</t>
  </si>
  <si>
    <t>Dany Boon, Ya√´l Boon</t>
  </si>
  <si>
    <t>Beno√Æt Poelvoorde, Dany Boon, Christel Pedrinelli, Karin Viard, Joachim Ledeganck, Philippe Magnan, Julie Bernard, Nad√®ge Beausson-Diagne, Jean-Paul Dermont, Zinedine Soualem, Fran√ßois Damiens, Guy Lecluyse, Bouli Lanners, Laurent Gamelon, Eric Godon</t>
  </si>
  <si>
    <t>Beno√Æt Poelvoorde</t>
  </si>
  <si>
    <t>Beno√Æt Poelvoorde, Dany Boon</t>
  </si>
  <si>
    <t>A Belge-Francophobe customs officer is forced to team up with a Frenchman during the elimination of the Franco-Belge borders in the 90s.</t>
  </si>
  <si>
    <t>A Belge-Francophobe customs officer</t>
  </si>
  <si>
    <t>tt1528854</t>
  </si>
  <si>
    <t>Daddy's Home</t>
  </si>
  <si>
    <t>14/01/2016</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</si>
  <si>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</si>
  <si>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</si>
  <si>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Will Ferrell, Mark Wahlberg</t>
  </si>
  <si>
    <t>Brad Whitaker is a radio host trying to get his stepchildren to love him and call him Dad. But his plans turn upside down when their biological father, Dusty Mayron, returns.</t>
  </si>
  <si>
    <t>Brad Whitaker is a radio host</t>
  </si>
  <si>
    <t>tt1529572</t>
  </si>
  <si>
    <t>Trust</t>
  </si>
  <si>
    <t>28/04/2011</t>
  </si>
  <si>
    <t>Andy Bellin, Robert Festinger</t>
  </si>
  <si>
    <t>Clive Owen, Catherine Keener, Liana Liberato, Jason Clarke, Viola Davis, Chris Henry Coffey, Spencer Curnutt, Aislinn DeButch, Noah Emmerich, Olivia Wickline, Zoe Levin, Zanny Laird, Yolanda Mendoza, Shenell Randall, Jordan Trovillion</t>
  </si>
  <si>
    <t>Clive Owen, Catherine Keener</t>
  </si>
  <si>
    <t>A teenage girl is targeted by an online sexual predator.</t>
  </si>
  <si>
    <t>A teenage girl is targeted by</t>
  </si>
  <si>
    <t>tt1530509</t>
  </si>
  <si>
    <t>The Human Centipede II (Full Sequence)</t>
  </si>
  <si>
    <t>Laurence R. Harvey, Ashlynn Yennie, Maddi Black, Kandace Caine, Dominic Borrelli, Lucas Hansen, Lee Nicholas Harris, Dan Burman, Daniel Jude Gennis, Georgia Goodrick, Emma Lock, Katherine Templar, Peter Blankenstein, Vivien Bridson, Bill Hutchens</t>
  </si>
  <si>
    <t>Laurence R. Harvey</t>
  </si>
  <si>
    <t>Laurence R. Harvey, Ashlynn Yennie</t>
  </si>
  <si>
    <t>Inspired by the fictional Dr. Heiter, disturbed loner Martin dreams of creating a 12-person centipede and sets out to realize his sick fantasy.</t>
  </si>
  <si>
    <t>Inspired by the fictional Dr.</t>
  </si>
  <si>
    <t>tt1531663</t>
  </si>
  <si>
    <t>Everything Must Go</t>
  </si>
  <si>
    <t>Dan Rush</t>
  </si>
  <si>
    <t>Dan Rush, Raymond Carver</t>
  </si>
  <si>
    <t>Will Ferrell, Christopher Jordan Wallace, Rebecca Hall, Michael Pe√±a, Rosalie Michaels, Stephen Root, Laura Dern, Glenn Howerton, Argos MacCallum, Todd Bryant, Jason Spisak, Tyler Johnstone, Kyle Sharkey, Scott Takeda, Matthew Dearing</t>
  </si>
  <si>
    <t>Will Ferrell, Christopher Jordan Wallace</t>
  </si>
  <si>
    <t>When an alcoholic relapses, causing him to lose his wife and his job, he holds a yard sale on his front lawn in an attempt to start over. A new neighbor might be the key to his return to form.</t>
  </si>
  <si>
    <t>When an alcoholic relapses, causing</t>
  </si>
  <si>
    <t>tt1531901</t>
  </si>
  <si>
    <t>Byzantium</t>
  </si>
  <si>
    <t>31/05/2013</t>
  </si>
  <si>
    <t>UK, USA, Ireland</t>
  </si>
  <si>
    <t>Moira Buffini, Moira Buffini</t>
  </si>
  <si>
    <t>Saoirse Ronan, Barry Cassin, Gemma Arterton, David Heap, Warren Brown, Ruby Snape, Thure Lindhardt, Jenny Kavanagh, Glenn Doherty, Edyta Budnik, Gabriela Marcinkov√°, Caleb Landry Jones, Daniel Mays, Uri Gavriel, Sam Riley</t>
  </si>
  <si>
    <t>Saoirse Ronan, Barry Cassin</t>
  </si>
  <si>
    <t>Residents of a coastal town learn, with deathly consequences, the secret shared by the two mysterious women who have sought shelter at a local resort.</t>
  </si>
  <si>
    <t>Residents of a coastal town learn,</t>
  </si>
  <si>
    <t>tt1532503</t>
  </si>
  <si>
    <t>Beginners</t>
  </si>
  <si>
    <t>Ewan McGregor, Christopher Plummer, M√©lanie Laurent, Goran Visnjic, Kai Lennox, Mary Page Keller, Keegan Boos, China Shavers, Melissa Tang, Amanda Payton, Luke Diliberto, Lou Taylor Pucci, Bambadjan Bamba, Hana Hwang, Samuel T. Ritter</t>
  </si>
  <si>
    <t>Ewan McGregor, Christopher Plummer</t>
  </si>
  <si>
    <t>A young man is rocked by two announcements from his elderly father: that he has terminal cancer and that he has a young male lover.</t>
  </si>
  <si>
    <t>A young man is rocked by two announcements</t>
  </si>
  <si>
    <t>tt1532957</t>
  </si>
  <si>
    <t>Paa</t>
  </si>
  <si>
    <t>R. Balki</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</si>
  <si>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</si>
  <si>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</si>
  <si>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A father tries to help his son</t>
  </si>
  <si>
    <t>tt1533749</t>
  </si>
  <si>
    <t>Xin Shao Lin si</t>
  </si>
  <si>
    <t>27/01/2011</t>
  </si>
  <si>
    <t>Alan Yuen, Chi Kwong Cheung</t>
  </si>
  <si>
    <t>Shaoqun Yu, Chen Zhiui, Xing Yu, Jing Wu, Nicholas Tse, Hai Yu, Andy Lau, Bingbing Fan, Shimadu Runa, Xiaohong Shi, Karl Eiselen, Alexander Mukhanov, Shi Tianshuo, Qilong Li, Jin Youming</t>
  </si>
  <si>
    <t>Shaoqun Yu</t>
  </si>
  <si>
    <t>Shaoqun Yu, Chen Zhiui</t>
  </si>
  <si>
    <t>After ambushing and killing his rival, losing everything in the process, dispirited warlord Hou Jie turns to a Shaolin monastery seeking salvation.</t>
  </si>
  <si>
    <t>After ambushing and killing his</t>
  </si>
  <si>
    <t>tt1534085</t>
  </si>
  <si>
    <t>Beyond the Black Rainbow</t>
  </si>
  <si>
    <t>Panos Cosmatos</t>
  </si>
  <si>
    <t>Michael J Rogers, Eva Bourne, Scott Hylands, Rondel Reynoldson, Marilyn Norry, Gerry South, Chris Gauthier, Sara Stockstad, Roy Campsall, Geoffrey Conder, Colombe Meighan, Ryley Zinger, Vincente Rodriguez Lima</t>
  </si>
  <si>
    <t>Michael J Rogers</t>
  </si>
  <si>
    <t>Michael J Rogers, Eva Bourne</t>
  </si>
  <si>
    <t>Despite being under heavy sedation, a young woman tries to make her way out of the Arboria Institute, a secluded, quasifuturistic commune.</t>
  </si>
  <si>
    <t>Despite being under heavy sedation,</t>
  </si>
  <si>
    <t>CAD 1100000</t>
  </si>
  <si>
    <t>tt1535108</t>
  </si>
  <si>
    <t>Elysium</t>
  </si>
  <si>
    <t>USA, Mexico, Canada</t>
  </si>
  <si>
    <t>Matt Damon, Jodie Foster, Sharlto Copley, Alice Braga, Diego Luna, Wagner Moura, William Fichtner, Brandon Auret, Josh Blacker, Emma Tremblay, Jose Pablo Cantillo, Maxwell Perry Cotton, Faran Tahir, Adrian Holmes, Jared Keeso</t>
  </si>
  <si>
    <t>Matt Damon, Jodie Foster</t>
  </si>
  <si>
    <t>In the year 2154, the very wealthy live on a man-made space station while the rest of the population resides on a ruined Earth. A man takes on a mission that could bring equality to the polarized worlds.</t>
  </si>
  <si>
    <t>In the year 2154, the very wealthy</t>
  </si>
  <si>
    <t>tt1535109</t>
  </si>
  <si>
    <t>Captain Phillips</t>
  </si>
  <si>
    <t>31/10/2013</t>
  </si>
  <si>
    <t>Billy Ray, Richard Phillips</t>
  </si>
  <si>
    <t>Tom Hanks, Catherine Keener, Barkhad Abdi, Barkhad Abdirahman, Faysal Ahmed, Mahat M. Ali, Michael Chernus, David Warshofsky, Corey Johnson, Chris Mulkey, Yul Vazquez, Max Martini, Omar Berdouni, Mohamed Ali, Issak Farah Samatar</t>
  </si>
  <si>
    <t>Tom Hanks, Catherine Keener</t>
  </si>
  <si>
    <t>tt1535438</t>
  </si>
  <si>
    <t>Hope Springs</t>
  </si>
  <si>
    <t>Vanessa Taylor</t>
  </si>
  <si>
    <t>Meryl Streep, Tommy Lee Jones, Steve Carell, Jean Smart, Ben Rappaport, Marin Ireland, Patch Darragh, Brett Rice, Becky Ann Baker, Elisabeth Shue, Charles Techman, Danny Flaherty, Damian Young, Mimi Rogers, Ann Harada</t>
  </si>
  <si>
    <t>Meryl Streep, Tommy Lee Jones</t>
  </si>
  <si>
    <t>After thirty years of marriage, a middle-aged couple attends an intense, week-long counseling session to work on their relationship.</t>
  </si>
  <si>
    <t>After thirty years of marriage,</t>
  </si>
  <si>
    <t>tt1535612</t>
  </si>
  <si>
    <t>The Son of No One</t>
  </si>
  <si>
    <t>Al Pacino, Channing Tatum, James Ransone, Ray Liotta, Katie Holmes, Ursula Parker, Brian Gilbert, Tracy Morgan, Jake Cherry, Simone Joy Jones, Juliette Binoche, Lemon Andersen, Roger Guenveur Smith, Michael Rivera, Sean Cregan</t>
  </si>
  <si>
    <t>Al Pacino, Channing Tatum</t>
  </si>
  <si>
    <t>A young cop is assigned to a precinct in the working class neighborhood where he grew up, and an old secret threatens to destroy his life and his family.</t>
  </si>
  <si>
    <t>A young cop is assigned to a precinct</t>
  </si>
  <si>
    <t>tt1535616</t>
  </si>
  <si>
    <t>The Divide</t>
  </si>
  <si>
    <t>USA, Germany, Canada, France</t>
  </si>
  <si>
    <t>Karl Mueller, Eron Sheean</t>
  </si>
  <si>
    <t>Lauren German, Michael Biehn, Milo Ventimiglia, Courtney B. Vance, Ashton Holmes, Rosanna Arquette, Iv√°n Gonz√°lez, Michael Eklund, Abbey Thickson, Jennifer Blanc-Biehn</t>
  </si>
  <si>
    <t>Lauren German, Michael Biehn</t>
  </si>
  <si>
    <t>Survivors of a nuclear attack are grouped together for days in the basement of their apartment building, where fear and dwindling supplies wear away at their dynamic.</t>
  </si>
  <si>
    <t>Survivors of a nuclear attack</t>
  </si>
  <si>
    <t>tt1535970</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</si>
  <si>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</si>
  <si>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</si>
  <si>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</si>
  <si>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</si>
  <si>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Charlie Hunnam, Terrence Howard</t>
  </si>
  <si>
    <t>A police officer looks to talk down a young man lured by his lover's husband to the ledge of a high rise, where he has one hour to contemplate a fateful decision.</t>
  </si>
  <si>
    <t>A police officer looks to talk</t>
  </si>
  <si>
    <t>tt1536044</t>
  </si>
  <si>
    <t>Paranormal Activity 2</t>
  </si>
  <si>
    <t>Michael R. Perry, Christopher Landon</t>
  </si>
  <si>
    <t>David Bierend, Brian Boland, Molly Ephraim, Katie Featherston, Seth Ginsberg, Sprague Grayden, William Juan Prieto, Jackson Xenia Prieto, Micah Sloat, Vivis Colombetti</t>
  </si>
  <si>
    <t>David Bierend</t>
  </si>
  <si>
    <t>David Bierend, Brian Boland</t>
  </si>
  <si>
    <t>After experiencing what they think are a series of "break-ins", a family sets up security cameras around their home, only to realize that the events unfolding before them are more sinister than they seem.</t>
  </si>
  <si>
    <t>After experiencing what they think</t>
  </si>
  <si>
    <t>tt1536048</t>
  </si>
  <si>
    <t>W.E.</t>
  </si>
  <si>
    <t>Madonna, Alek Keshishian</t>
  </si>
  <si>
    <t>Abbie Cornish, Andrea Riseborough, James D'Arcy, Oscar Isaac, Richard Coyle, David Harbour, James Fox, Judy Parfitt, Haluk Bilginer, Geoffrey Palmer, Natalie Dormer, Laurence Fox, Douglas Reith, Katie McGrath, Christina Chong</t>
  </si>
  <si>
    <t>Abbie Cornish, Andrea Riseborough</t>
  </si>
  <si>
    <t>The affair between King Edward VIII and American divorc√©e Wallis Simpson, and a contemporary romance between a married woman and a Russian security guard.</t>
  </si>
  <si>
    <t>The affair between King Edward</t>
  </si>
  <si>
    <t>tt1536410</t>
  </si>
  <si>
    <t>Faces in the Crowd</t>
  </si>
  <si>
    <t>USA, France, Canada, UK</t>
  </si>
  <si>
    <t>Julien Magnat</t>
  </si>
  <si>
    <t>Julien Magnat, Agn√®s Caffin</t>
  </si>
  <si>
    <t>Milla Jovovich, Julian McMahon, David Atrakchi, Michael Shanks, Marianne Faithfull, Sarah Wayne Callies, Valentina Vargas, Kate Yacula, Apollonia Vanova, Nels Lennarson, Chris Kalhoon, Aaron Hughes, Aaron Grain, Michael James, Jason Wishnowski</t>
  </si>
  <si>
    <t>Milla Jovovich, Julian McMahon</t>
  </si>
  <si>
    <t>A horror-thriller centered on a woman living with "face-blindness" after surviving a serial killer's attack. As she lives with her condition, one in which facial features change each time she loses sight of them, the killer closes in.</t>
  </si>
  <si>
    <t>A horror-thriller centered on</t>
  </si>
  <si>
    <t>tt1536537</t>
  </si>
  <si>
    <t>What Happened to Monday</t>
  </si>
  <si>
    <t>30/11/2017</t>
  </si>
  <si>
    <t>UK, France, USA, Belgium</t>
  </si>
  <si>
    <t>Max Botkin, Kerry Williamson</t>
  </si>
  <si>
    <t>Noomi Rapace, Glenn Close, Willem Dafoe, Marwan Kenzari, Christian Rubeck, P√•l Sverre Hagen, Tomiwa Edun, Cassie Clare, Cameron Jack, Clara Read, Kirsty Averton, Lucy Pearson, Nadiv Molcho, Elijah Ungvary, Vegar Hoel</t>
  </si>
  <si>
    <t>Noomi Rapace, Glenn Close</t>
  </si>
  <si>
    <t>In a world where families are limited to one child due to overpopulation, a set of identical septuplets must avoid being put to a long sleep by the government and dangerous infighting while investigating the disappearance of one of their own.</t>
  </si>
  <si>
    <t>In a world where families are</t>
  </si>
  <si>
    <t>tt1538403</t>
  </si>
  <si>
    <t>The Mortal Instruments: City of Bones</t>
  </si>
  <si>
    <t>28/08/2013</t>
  </si>
  <si>
    <t>Jessica Postigo, Cassandra Clare</t>
  </si>
  <si>
    <t>Lily Collins, Jamie Campbell Bower, Kevin Zegers, Jemima West, Robert Sheehan, Robert Maillet, Kevin Durand, Godfrey Gao, Lena Headey, Harry Van Gorkum, CCH Pounder, Jared Harris, Jonathan Rhys Meyers, Aidan Turner, Stephen R. Hart</t>
  </si>
  <si>
    <t>Lily Collins</t>
  </si>
  <si>
    <t>Lily Collins, Jamie Campbell Bower</t>
  </si>
  <si>
    <t>When her mother disappears, Clary Fray learns that she descends from a line of warriors who protect our world from demons. She joins forces with others like her and heads into a dangerous alternate New York called the Shadow World.</t>
  </si>
  <si>
    <t>When her mother disappears, Clary</t>
  </si>
  <si>
    <t>tt1540011</t>
  </si>
  <si>
    <t>Blair Witch</t>
  </si>
  <si>
    <t>21/09/2016</t>
  </si>
  <si>
    <t>Simon Barrett</t>
  </si>
  <si>
    <t>James Allen McCune, Callie Hernandez, Corbin Reid, Brandon Scott, Wes Robinson, Valorie Curry</t>
  </si>
  <si>
    <t>James Allen McCune</t>
  </si>
  <si>
    <t>James Allen McCune, Callie Hernandez</t>
  </si>
  <si>
    <t>After discovering a video showing what he believes to be his vanished sister Heather, James and a group of friends head to the forest believed to be inhabited by the Blair Witch.</t>
  </si>
  <si>
    <t>After discovering a video showing</t>
  </si>
  <si>
    <t>tt1540128</t>
  </si>
  <si>
    <t>Playing for Keeps</t>
  </si>
  <si>
    <t>Robbie Fox</t>
  </si>
  <si>
    <t>Gerard Butler, Jessica Biel, Noah Lomax, Dennis Quaid, Uma Thurman, Catherine Zeta-Jones, James Tupper, Judy Greer, Abella Wyss, Grant Goodman, Grant Collins, Aidan Potter, Marlena Lerner, Iqbal Theba, Sean O'Bryan</t>
  </si>
  <si>
    <t>Gerard Butler, Jessica Biel</t>
  </si>
  <si>
    <t>A former sports star who's fallen on hard times starts coaching his son's football team as a way to get his life together. His attempts to become an adult are met with challenges from the attractive football moms who pursue him at every turn.</t>
  </si>
  <si>
    <t>A former sports star who's fallen</t>
  </si>
  <si>
    <t>tt1540133</t>
  </si>
  <si>
    <t>The Guard</t>
  </si>
  <si>
    <t>John Michael McDonagh</t>
  </si>
  <si>
    <t>Ronan Collins, Paraic Nialand, John Patrick Beirne, Liam O'Conghaile, Christopher Kilmartin, Brendan Gleeson, Rory Keenan, Declan Mannlen, Laurence Kinlan, Michael Og Lane, Liam Cunningham, Owen Sharpe, Fionnula Flanagan, Wale Ojo, Don Cheadle</t>
  </si>
  <si>
    <t>Ronan Collins</t>
  </si>
  <si>
    <t>Ronan Collins, Paraic Nialand</t>
  </si>
  <si>
    <t>An unorthodox Irish policeman with a confrontational personality is partnered with an up-tight F.B.I. agent to investigate an international drug-smuggling ring.</t>
  </si>
  <si>
    <t>An unorthodox Irish policeman</t>
  </si>
  <si>
    <t>tt1540741</t>
  </si>
  <si>
    <t>A Single Shot</t>
  </si>
  <si>
    <t>20/08/2013</t>
  </si>
  <si>
    <t>David M. Rosenthal</t>
  </si>
  <si>
    <t>Matthew F. Jones, Matthew F. Jones</t>
  </si>
  <si>
    <t>Sam Rockwell, William H. Macy, Ted Levine, Kelly Reilly, Jason Isaacs, Joe Anderson, Jeffrey Wright, Ophelia Lovibond, Amy Sloan, W. Earl Brown, Heather Lind, Christie Burke, Jenica Bergere, Lana Giacose, David A. Flannery</t>
  </si>
  <si>
    <t>Sam Rockwell, William H. Macy</t>
  </si>
  <si>
    <t>The tragic death of a beautiful young girl starts a tense and atmospheric game of cat and mouse between hunter John Moon and the hardened backwater criminals out for his blood.</t>
  </si>
  <si>
    <t>The tragic death of a beautiful</t>
  </si>
  <si>
    <t>tt1541160</t>
  </si>
  <si>
    <t>Flypaper</t>
  </si>
  <si>
    <t>Patrick Dempsey, Ashley Judd, Tim Blake Nelson, Mekhi Phifer, Matt Ryan, Jeffrey Tambor, John Ventimiglia, Pruitt Taylor Vince, Curtis Armstrong, Rob Huebel, Adrian Martinez, Natalia Safran, Octavia Spencer, Eddie Matthews, Rob Boltin</t>
  </si>
  <si>
    <t>Patrick Dempsey, Ashley Judd</t>
  </si>
  <si>
    <t>A man caught in the middle of two simultaneous robberies at the same bank desperately tries to protect the teller with whom he's secretly in love.</t>
  </si>
  <si>
    <t>A man caught in the middle of</t>
  </si>
  <si>
    <t>tt1542344</t>
  </si>
  <si>
    <t>127 Hours</t>
  </si>
  <si>
    <t>Danny Boyle, Simon Beaufoy</t>
  </si>
  <si>
    <t>James Franco, Kate Mara, Amber Tamblyn, Sean Bott, Koleman Stinger, Treat Williams, John Lawrence, Kate Burton, Bailee Michelle Johnson, Parker Hadley, Cl√©mence Po√©sy, Fenton Quinn, Lizzy Caplan, Peter Joshua Hull, Pieter Jan Brugge</t>
  </si>
  <si>
    <t>James Franco, Kate Mara</t>
  </si>
  <si>
    <t>A mountain climber becomes trapped under a boulder while canyoneering alone near Moab, Utah and resorts to desperate measures in order to survive.</t>
  </si>
  <si>
    <t>A mountain climber becomes trapped</t>
  </si>
  <si>
    <t>tt1542768</t>
  </si>
  <si>
    <t>True Memoirs of an International Assassin</t>
  </si>
  <si>
    <t>Jeff Morris, Jeff Wadlow</t>
  </si>
  <si>
    <t>Kevin James, Kim Coates, Maurice Compte, Zulay Henao, Andrew Howard, Ron Rifkin, Yul Vazquez, P.J. Byrne, Kelen Coleman, Leonard Earl Howze, Rob Riggle, Andy Garcia, Anthony Belevtsov, Jeff Chase, Katie Couric</t>
  </si>
  <si>
    <t>Kevin James, Kim Coates</t>
  </si>
  <si>
    <t>After a publisher changes a writer's debut novel about a deadly assassin from fiction to non-fiction, the author finds himself thrust into the world of his lead character, and must take on the role of his character for his own survival.</t>
  </si>
  <si>
    <t>After a publisher changes a writer's</t>
  </si>
  <si>
    <t>tt1544608</t>
  </si>
  <si>
    <t>Voice from the Stone</t>
  </si>
  <si>
    <t>28/04/2017</t>
  </si>
  <si>
    <t>Eric D. Howell</t>
  </si>
  <si>
    <t>Andrew Shaw, Silvio Raffo</t>
  </si>
  <si>
    <t>Emilia Clarke, Marton Csokas, Caterina Murino, Remo Girone, Lisa Gastoni, Edward Dring, Duccio Camerini, Nicole Cadeddu, Antonella Britti, Giampiero Judica, Kate Linder</t>
  </si>
  <si>
    <t>Emilia Clarke</t>
  </si>
  <si>
    <t>Emilia Clarke, Marton Csokas</t>
  </si>
  <si>
    <t>Set in 1950s Tuscany, Voice from the Stone is the haunting and suspenseful story of Verena, a solemn nurse drawn to aid a young boy who has fallen silent since the sudden passing of his mother.</t>
  </si>
  <si>
    <t>Set in 1950s Tuscany, Voice from</t>
  </si>
  <si>
    <t>tt1545660</t>
  </si>
  <si>
    <t>Knights of Badassdom</t>
  </si>
  <si>
    <t>Joe Lynch</t>
  </si>
  <si>
    <t>Kevin Dreyfuss, Matt Wall</t>
  </si>
  <si>
    <t>D.R. Anderson, W. Earl Brown, Michael Carpenter, Kevin Connell, Sean Cook, Peter Dinklage, Khanh Doan, Michael Gladis, Summer Glau, Basil Harris, Brett Gipson, Tom Hopper, Ryan Kwanten, Margarita Levieva, Joshua Malina</t>
  </si>
  <si>
    <t>D.R. Anderson</t>
  </si>
  <si>
    <t>D.R. Anderson, W. Earl Brown</t>
  </si>
  <si>
    <t>Live-action role players conjure up a demon from Hell by mistake and they must deal with the consequences.</t>
  </si>
  <si>
    <t>Live-action role players conjure</t>
  </si>
  <si>
    <t>tt1545754</t>
  </si>
  <si>
    <t>Are You Here</t>
  </si>
  <si>
    <t>Matthew Weiner</t>
  </si>
  <si>
    <t>Owen Wilson, Laura Ramsey, Melissa Rauch, Melanie Ratcliff, Zach Galifianakis, Jay Gates, Naomi Lavette, Lauren Lapkus, Alana De La Garza, Greg Cromer, Paul Schulze, Matthew Cornwell, Bridget Gethins, Michael Genevie, Amy Poehler</t>
  </si>
  <si>
    <t>Owen Wilson, Laura Ramsey</t>
  </si>
  <si>
    <t>Two childhood best friends, one a superficial womanizer and the other a barely functioning bipolar, embark on a road trip back to their hometown after one of them learns his estranged father has died.</t>
  </si>
  <si>
    <t>Two childhood best friends, one</t>
  </si>
  <si>
    <t>tt1545759</t>
  </si>
  <si>
    <t>Point Blank</t>
  </si>
  <si>
    <t>√Ä bout portant</t>
  </si>
  <si>
    <t>Fred Cavay√©</t>
  </si>
  <si>
    <t>Fred Cavay√©, Guillaume Lemans</t>
  </si>
  <si>
    <t>Gilles Lellouche, Roschdy Zem, G√©rard Lanvin, Elena Anaya, Mireille Perrier, Claire P√©rot, Moussa Maaskri, Pierre Benoist, Val√©rie Dashwood, Virgile Bramly, Nicky Naud√©, Adel Bencherif, Vincent Colombe, Chems Dahmani, Gr√©goire Bonnet</t>
  </si>
  <si>
    <t>Gilles Lellouche</t>
  </si>
  <si>
    <t>Gilles Lellouche, Roschdy Zem</t>
  </si>
  <si>
    <t>Samuel, a male nurse, saves the life of a thief whose henchmen take Samuel's wife hostage and force him to spring their boss.</t>
  </si>
  <si>
    <t>Samuel, a male nurse, saves the</t>
  </si>
  <si>
    <t>tt1547234</t>
  </si>
  <si>
    <t>Premium Rush</t>
  </si>
  <si>
    <t>Joseph Gordon-Levitt, Dania Ramirez, Sean Kennedy, Kym Perfetto, Anthony Chisholm, Ashley Austin Morris, Wol√©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</si>
  <si>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</si>
  <si>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In Manhattan, a bike messenger</t>
  </si>
  <si>
    <t>tt1549572</t>
  </si>
  <si>
    <t>Another Earth</t>
  </si>
  <si>
    <t>Mike Cahill, Brit Marling</t>
  </si>
  <si>
    <t>Brit Marling, Matthew-Lee Erlbach, DJ Flava, William Mapother, Meggan Lennon, AJ Diana, Bruce Colbert, Paul Mezey, Ana Valle, Jeffrey Goldenberg, Joseph A. Bove, Jordan Baker, Flint Beverage, Robin Lord Taylor, Rupert Reid</t>
  </si>
  <si>
    <t>Brit Marling</t>
  </si>
  <si>
    <t>Brit Marling, Matthew-Lee Erlbach</t>
  </si>
  <si>
    <t>On the night of the discovery of a duplicate Earth in the Solar system, an ambitious young student and an accomplished composer cross paths in a tragic accident.</t>
  </si>
  <si>
    <t>On the night of the discovery</t>
  </si>
  <si>
    <t>tt1549920</t>
  </si>
  <si>
    <t>The Last Stand</t>
  </si>
  <si>
    <t>Andrew Knauer</t>
  </si>
  <si>
    <t>Arron Shiver, Arnold Schwarzenegger, Titos Menchaca, Richard Dillard, Doug Jackson, Mathew Greer, Peter Stormare, Chris Browning, Christiana Leucas, Johnny Knoxville, Zach Gilford, Luis Guzm√°n, Rio Alexander, James Burnett, David Midthunder</t>
  </si>
  <si>
    <t>Arron Shiver</t>
  </si>
  <si>
    <t>Arron Shiver, Arnold Schwarzenegger</t>
  </si>
  <si>
    <t>The leader of a drug cartel busts out of a courthouse and speeds to the Mexican border, where the only thing in his path is a sheriff and his inexperienced staff.</t>
  </si>
  <si>
    <t>The leader of a drug cartel busts</t>
  </si>
  <si>
    <t>tt1550312</t>
  </si>
  <si>
    <t>Caf√© de Flore</t>
  </si>
  <si>
    <t>Vanessa Paradis, Kevin Parent, H√©l√®ne Florent, Evelyne Brochu, Marin Gerrier, Alice Dubois, Evelyne de la Cheneli√®re, Michel Dumont, Linda E. Smith, Joanny Corbeil-Picher, Rosalie Fortier, Michel Laperri√®re, Caroline Bal, Nicolas Mari√©, Pascal Elso</t>
  </si>
  <si>
    <t>Vanessa Paradis</t>
  </si>
  <si>
    <t>Vanessa Paradis, Kevin Parent</t>
  </si>
  <si>
    <t>A love story between a man and woman. And between a mother and her son. A mystical and fantastical odyssey on love.</t>
  </si>
  <si>
    <t>A love story between a man and</t>
  </si>
  <si>
    <t>CAD 10000000</t>
  </si>
  <si>
    <t>tt1552224</t>
  </si>
  <si>
    <t>Outcast</t>
  </si>
  <si>
    <t>Canada, China, USA, France</t>
  </si>
  <si>
    <t>Nick Powell</t>
  </si>
  <si>
    <t>James Dormer</t>
  </si>
  <si>
    <t>Alexandre Bailly, Bozhao Wang, Nicolas Cage, Kahina Carina, Simon Chin, Fernando Chien, Hayden Christensen, Paul Philip Clark, Anoja Dias Bolt, Jawed El Berni, Michael Qiang Gao, William Herbert, Brian Ho, Eason Hung, Bill Su Jiahang</t>
  </si>
  <si>
    <t>Alexandre Bailly</t>
  </si>
  <si>
    <t>Alexandre Bailly, Bozhao Wang</t>
  </si>
  <si>
    <t>A mysterious warrior teams up with the daughter and son of a deposed Chinese Emperor to defeat their cruel brother, who seeks their deaths.</t>
  </si>
  <si>
    <t>A mysterious warrior teams up</t>
  </si>
  <si>
    <t>tt1554091</t>
  </si>
  <si>
    <t>A Better Life</t>
  </si>
  <si>
    <t>28/07/2011</t>
  </si>
  <si>
    <t>Eric Eason, Roger L. Simon</t>
  </si>
  <si>
    <t>Demi√°n Bichir, Eddie 'Piolin' Sotelo, Joaqu√≠n Cosio, Jos√© Juli√°n, Nancy Lenehan, Gabriel Chavarria, Bobby Soto, Chelsea Rendon, Trampas Thompson, Tim Griffin, Valorie Hubbard, Dolores Heredia, Isabella Rae Thomas, Carlos Linares, Robert Peters</t>
  </si>
  <si>
    <t>Demi√°n Bichir, Eddie 'Piolin' Sotelo</t>
  </si>
  <si>
    <t>A gardener in East L.A. struggles to keep his son away from gangs and immigration agents while trying to give his son the opportunities he never had.</t>
  </si>
  <si>
    <t>A gardener in East L.A. struggles</t>
  </si>
  <si>
    <t>tt1555064</t>
  </si>
  <si>
    <t>Country Strong</t>
  </si>
  <si>
    <t>Shana Feste</t>
  </si>
  <si>
    <t>Gwyneth Paltrow, Tim McGraw, Garrett Hedlund, Leighton Meester, Marshall Chapman, Lari White, Jeremy Childs, James DeForest Parker, Lisa Stewart, Jackie Welch, Cinda McCain, Gabe Sipos, Sandra Harris, Megan Henderson, Dan Beene</t>
  </si>
  <si>
    <t>Gwyneth Paltrow, Tim McGraw</t>
  </si>
  <si>
    <t>A rising country-music songwriter works with a fallen star to work their way to fame, causing romantic complications along the way.</t>
  </si>
  <si>
    <t>A rising country-music songwriter</t>
  </si>
  <si>
    <t>tt1555149</t>
  </si>
  <si>
    <t>Tropa de Elite 2: O Inimigo Agora √© Outro</t>
  </si>
  <si>
    <t>Br√°ulio Mantovani, Br√°ulio Mantovani</t>
  </si>
  <si>
    <t>Wagner Moura, Irandhir Santos, Andr√© Ramiro, Milhem Cortaz, Maria Ribeiro, Seu Jorge, Sandro Rocha, Tain√° M√ºller, Andr√© Mattos, Pedro Van-Held, Adriano Garib, Julio Adri√£o, Rodrigo Candelot, Em√≠lio Orciollo Netto, Charles Fricks</t>
  </si>
  <si>
    <t>Wagner Moura, Irandhir Santos</t>
  </si>
  <si>
    <t>After a prison riot, former-Captain Nascimento, now a high ranking security officer in Rio de Janeiro, is swept into a bloody political dispute that involves government officials and paramilitary groups.</t>
  </si>
  <si>
    <t>After a prison riot, former-Captain</t>
  </si>
  <si>
    <t>tt1558877</t>
  </si>
  <si>
    <t>Vavien</t>
  </si>
  <si>
    <t>Durul Taylan, Yagmur Taylan</t>
  </si>
  <si>
    <t>Engin G√ºnaydin</t>
  </si>
  <si>
    <t>Engin G√ºnaydin, Binnur Kaya, Settar Tanri√∂gen, Ilker Aksum, G√ºnes Berberoglu, Tolga Coskun, Binnaz Ekren, Ercan Kesal, Sinasi Yurtsever, Tayfun Sav, Nedim Suri, Serra Yilmaz, Serkan Keskin, Zeynep √ñzal, Elif Aksar</t>
  </si>
  <si>
    <t>Engin G√ºnaydin, Binnur Kaya</t>
  </si>
  <si>
    <t>A reckless electrician, who is struggling with debt, decides to kill his wife and use her savings as a way out. His plan takes an unexpected twist when his loving wife, comes back from the dead to be with her family.</t>
  </si>
  <si>
    <t>A reckless electrician, who is</t>
  </si>
  <si>
    <t>tt1559547</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</si>
  <si>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</si>
  <si>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</si>
  <si>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</si>
  <si>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Alden Ehrenreich</t>
  </si>
  <si>
    <t>Alden Ehrenreich, Alice Englert</t>
  </si>
  <si>
    <t>Ethan Wate (Alden Ehrenreich) longs to escape his small southern town. He meets a mysterious new girl, Lena Duchannes (Alice Englert). Together, they uncover dark secrets about their respective families, their history, and their town.</t>
  </si>
  <si>
    <t>Ethan Wate (Alden Ehrenreich)</t>
  </si>
  <si>
    <t>tt1560139</t>
  </si>
  <si>
    <t>Boy</t>
  </si>
  <si>
    <t>25/03/2010</t>
  </si>
  <si>
    <t>James Rolleston, Te Aho Eketone-Whitu, Taika Waititi, Moerangi Tihore, Cherilee Martin, RickyLee Waipuka-Russell, Haze Reweti, Maakariini Butler, Rajvinder Eria, Manihera Rangiuaia, Darcy Ray Flavell-Hudson, Rachel House, Waihoroi Shortland, Cohen Holloway, Pana Hema Taylor</t>
  </si>
  <si>
    <t>James Rolleston</t>
  </si>
  <si>
    <t>James Rolleston, Te Aho Eketone-Whitu</t>
  </si>
  <si>
    <t>Set on the east coast of New Zealand in 1984, Boy, an 11-year-old child and devout</t>
  </si>
  <si>
    <t>Set on the east coast of New Zealand</t>
  </si>
  <si>
    <t>tt1560220</t>
  </si>
  <si>
    <t>Zombieland: Double Tap</t>
  </si>
  <si>
    <t>14/11/2019</t>
  </si>
  <si>
    <t>Woody Harrelson, Jesse Eisenberg, Emma Stone, Abigail Breslin, Zoey Deutch, Avan Jogia, Rosario Dawson, Luke Wilson, Thomas Middleditch, Victoria Hall, Victor Rivera, Ian Gregg, Devin Mojica, Rachel Luttrell, John Dixon</t>
  </si>
  <si>
    <t>Woody Harrelson, Jesse Eisenberg</t>
  </si>
  <si>
    <t>Columbus, Tallahassee, Wichita, and Little Rock move to the American heartland as they face off against evolved zombies, fellow survivors, and the growing pains of the snarky makeshift family.</t>
  </si>
  <si>
    <t>Columbus, Tallahassee, Wichita,</t>
  </si>
  <si>
    <t>tt1560747</t>
  </si>
  <si>
    <t>The Master</t>
  </si>
  <si>
    <t>Joaquin Phoenix, Price Carson, Mike Howard, Sarah Shoshana David, Bruce Goodchild, Matt Hering, Dan Anderson, Andrew Koponen, Jeffrey W. Jenkins, Patrick Wilder, Ryan Curtis, Jay Laurence, Abraxas Adams, Tina Bruna, Kevin Hudnell</t>
  </si>
  <si>
    <t>Joaquin Phoenix, Price Carson</t>
  </si>
  <si>
    <t>A Naval veteran arrives home from war unsettled and uncertain of his future - until he is tantalized by the Cause and its charismatic leader.</t>
  </si>
  <si>
    <t>A Naval veteran arrives home from</t>
  </si>
  <si>
    <t>tt1560985</t>
  </si>
  <si>
    <t>The Devil Inside</t>
  </si>
  <si>
    <t>16/03/2012</t>
  </si>
  <si>
    <t>Fernanda Andrade, Simon Quarterman, Evan Helmuth, Ionut Grama, Suzan Crowley, Bonnie Morgan, Brian Johnson, Jeff Victoroff, Pamela Davis, John Prosky, Claudiu Istodor, Toma Danila, Claudiu Trandafir, Maria Junghetu, Ilinca Harnut</t>
  </si>
  <si>
    <t>Fernanda Andrade</t>
  </si>
  <si>
    <t>Fernanda Andrade, Simon Quarterman</t>
  </si>
  <si>
    <t>In Italy, a woman becomes involved in a series of unauthorized exorcisms during her mission to discover what happened to her mother, who allegedly murdered three people during her own exorcism.</t>
  </si>
  <si>
    <t>In Italy, a woman becomes involved</t>
  </si>
  <si>
    <t>tt1562871</t>
  </si>
  <si>
    <t>Ra.One</t>
  </si>
  <si>
    <t>26/10/2011</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</si>
  <si>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</si>
  <si>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</si>
  <si>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 game takes on physical form, it's only the game's less powerful protagonist who can save his creator's family.</t>
  </si>
  <si>
    <t>When the titular antagonist of</t>
  </si>
  <si>
    <t>tt1562872</t>
  </si>
  <si>
    <t>Zindagi Na Milegi Dobara</t>
  </si>
  <si>
    <t>15/07/2011</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</si>
  <si>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</si>
  <si>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</si>
  <si>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</si>
  <si>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Hrithik Roshan, Farhan Akhtar</t>
  </si>
  <si>
    <t>Three friends decide to turn their fantasy vacation into reality after one of their friends gets engaged.</t>
  </si>
  <si>
    <t>Three friends decide to turn their</t>
  </si>
  <si>
    <t>tt1563738</t>
  </si>
  <si>
    <t>One Day</t>
  </si>
  <si>
    <t>Anne Hathaway, Jim Sturgess, Tom Mison, Jodie Whittaker, Tim Key, Rafe Spall, Jos√©phine de La Baume, Patricia Clarkson, Ken Stott, Heida Reed, Amanda Fairbank-Hynes, Gil Alma, David Ajala, Georgia King, Ukweli Roach</t>
  </si>
  <si>
    <t>Anne Hathaway, Jim Sturgess</t>
  </si>
  <si>
    <t>After spending the night together on the night of their college graduation Dexter and Emma are shown each year on the same date to see where they are in their lives. They are sometimes together, sometimes not, on that day.</t>
  </si>
  <si>
    <t>After spending the night together</t>
  </si>
  <si>
    <t>tt1563742</t>
  </si>
  <si>
    <t>Overboard</t>
  </si>
  <si>
    <t>19/07/2018</t>
  </si>
  <si>
    <t>Rob Greenberg</t>
  </si>
  <si>
    <t>Bob Fisher, Rob Greenberg</t>
  </si>
  <si>
    <t>Eugenio Derbez, Anna Faris, Eva Longoria, John Hannah, Swoosie Kurtz, Mel Rodriguez, Josh Segarra, Hannah Nordberg, Alyvia Alyn Lind, Payton Lepinski, Fernando Luj√°n, Cecilia Su√°rez, Mariana Trevi√±o, Jes√∫s Ochoa, Omar Chaparro</t>
  </si>
  <si>
    <t>Eugenio Derbez</t>
  </si>
  <si>
    <t>Eugenio Derbez, Anna Faris</t>
  </si>
  <si>
    <t>After a spoiled, wealthy yacht owner is thrown overboard and loses his memory, a mistreated employee convinces him that he is her working-class husband.</t>
  </si>
  <si>
    <t>After a spoiled, wealthy yacht</t>
  </si>
  <si>
    <t>tt1564349</t>
  </si>
  <si>
    <t>Dolphin Tale</t>
  </si>
  <si>
    <t>Charles Martin Smith</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</si>
  <si>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</si>
  <si>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</si>
  <si>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Harry Connick Jr.</t>
  </si>
  <si>
    <t>Harry Connick Jr., Ashley Judd</t>
  </si>
  <si>
    <t>A story centered on the friendship between a boy and a dolphin whose tail was lost in a crab trap.</t>
  </si>
  <si>
    <t>A story centered on the friendship</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</si>
  <si>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</si>
  <si>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</si>
  <si>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</si>
  <si>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</si>
  <si>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Adam Sandler, Jennifer Aniston</t>
  </si>
  <si>
    <t>On a weekend trip to Hawaii, a plastic surgeon convinces his loyal assistant to pose as his soon-to-be-divorced wife in order to cover up a careless lie he told to his much-younger girlfriend.</t>
  </si>
  <si>
    <t>On a weekend trip to Hawaii, a</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</si>
  <si>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</si>
  <si>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</si>
  <si>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</si>
  <si>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</si>
  <si>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Eric Balfour</t>
  </si>
  <si>
    <t>Eric Balfour, Scottie Thompson</t>
  </si>
  <si>
    <t>Strange lights descend on the city of Los Angeles, drawing people outside like moths to a flame where an extraterrestrial force threatens to swallow the entire human population off the face of the Earth.</t>
  </si>
  <si>
    <t>Strange lights descend on the</t>
  </si>
  <si>
    <t>tt1564777</t>
  </si>
  <si>
    <t>Fallen</t>
  </si>
  <si>
    <t>UK, Hungary</t>
  </si>
  <si>
    <t>Michael Arlen Ross, Kathryn Price</t>
  </si>
  <si>
    <t>Hermione Corfield, Addison Timlin, Joely Richardson, Jeremy Irvine, Lola Kirke, Daisy Head, Juliet Aubrey, Harrison Gilbertson, Leo Suter, Sianoa Smit-McPhee, Norma Kuhling, Elliot Levey, Malachi Kirby, David Schaal, Matt Devere</t>
  </si>
  <si>
    <t>Hermione Corfield</t>
  </si>
  <si>
    <t>Hermione Corfield, Addison Timlin</t>
  </si>
  <si>
    <t>A young girl finds herself in a reform school after therapy since she was blamed for the death of a young boy. At the school she finds herself drawn to a fellow student, unaware that he is an angel, and has loved her for thousands of years.</t>
  </si>
  <si>
    <t>A young girl finds herself in</t>
  </si>
  <si>
    <t>tt1565958</t>
  </si>
  <si>
    <t>Les √©motifs anonymes</t>
  </si>
  <si>
    <t>Jean-Pierre Am√©ris</t>
  </si>
  <si>
    <t>Jean-Pierre Am√©ris, Philippe Blasband</t>
  </si>
  <si>
    <t>Beno√Æt Poelvoorde, Isabelle Carr√©, Lorella Cravotta, Lise Lam√©trie, Swann Arlaud, Pierre Niney, St√©phan Wojtowicz, Jacques Boudet, Alice Pol, C√©line Duhamel, Philippe Fretun, Gr√©goire Ludig, Philippe Gaul√©, Jo√´lle S√©chaud, Isabelle Gruault</t>
  </si>
  <si>
    <t>Beno√Æt Poelvoorde, Isabelle Carr√©</t>
  </si>
  <si>
    <t>What happens when a man and a woman share a common passion? They fall in love. And this is what happens to Jean-Ren√©, the boss of a small chocolate factory, and Ang√©lique, a gifted ...</t>
  </si>
  <si>
    <t>What happens when a man and a</t>
  </si>
  <si>
    <t>tt1567437</t>
  </si>
  <si>
    <t>The Voices</t>
  </si>
  <si>
    <t>Marjane Satrapi</t>
  </si>
  <si>
    <t>Michael R. Perry</t>
  </si>
  <si>
    <t>Ryan Reynolds, Gemma Arterton, Anna Kendrick, Jacki Weaver, Ella Smith, Paul Chahidi, Stanley Townsend, Adi Shankar, Sam Spruell, Valerie Koch, Gulliver McGrath, Paul Brightwell, Alessa Kordeck, Michael Pink, Ricardia Bramley</t>
  </si>
  <si>
    <t>Ryan Reynolds, Gemma Arterton</t>
  </si>
  <si>
    <t>A likable guy pursues his office crush with the help of his evil talking pets, but things turn sinister when she stands him up for a date.</t>
  </si>
  <si>
    <t>A likable guy pursues his office</t>
  </si>
  <si>
    <t>tt1567448</t>
  </si>
  <si>
    <t>Yahsi Bati</t>
  </si>
  <si>
    <t>Cem Yilmaz, Ozan G√ºven, Demet Evgar, Zafer Alg√∂z, √ñzkan Ugur, Ferdi Sancar, Dilek √áelebi, Istar G√∂kseven, Mehmet Polat, S√ºleyman Turan, Yilmaz K√∂ksal, Cansu Dere, Demet Tuncer, Graham Hoadly, B√ºnyamin Durgut</t>
  </si>
  <si>
    <t>Cem Yilmaz, Ozan G√ºven</t>
  </si>
  <si>
    <t>In 1881, two Ottoman Secret Agents travel to the USA, at the Sultan's request, to deliver a valuable diamond as a gift for the President.</t>
  </si>
  <si>
    <t>In 1881, two Ottoman Secret Agents</t>
  </si>
  <si>
    <t>tt1567609</t>
  </si>
  <si>
    <t>Get the Gringo</t>
  </si>
  <si>
    <t>Mel Gibson, Stacy Perskie</t>
  </si>
  <si>
    <t>Mel Gibson, Kevin Balmore, Daniel Gim√©nez Cacho, Jes√∫s Ochoa, Dolores Heredia, Peter Gerety, Roberto Sosa, Peter Stormare, Mario Zaragoza, Gerardo Taracena, Dean Norris, Tenoch Huerta, Fernando Becerril, Scott Cohen, Bob Gunton</t>
  </si>
  <si>
    <t>Mel Gibson, Kevin Balmore</t>
  </si>
  <si>
    <t>A career criminal nabbed by Mexican authorities is placed in a tough prison where he learns to survive with the help of a young boy.</t>
  </si>
  <si>
    <t>A career criminal nabbed by Mexican</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</si>
  <si>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</si>
  <si>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</si>
  <si>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</si>
  <si>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</si>
  <si>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</si>
  <si>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Sam Worthington, Mandy Gonzalez</t>
  </si>
  <si>
    <t>As a police psychologist works to talk down an ex-con who is threatening to jump from a Manhattan hotel rooftop, the biggest diamond heist ever committed is in motion.</t>
  </si>
  <si>
    <t>As a police psychologist works</t>
  </si>
  <si>
    <t>tt1568346</t>
  </si>
  <si>
    <t>The Girl with the Dragon Tattoo</t>
  </si>
  <si>
    <t>USA, Sweden, Norway</t>
  </si>
  <si>
    <t>Steven Zaillian, Stieg Larsson</t>
  </si>
  <si>
    <t>Daniel Craig, Rooney Mara, Christopher Plummer, Stellan Skarsg√•rd, Steven Berkoff, Robin Wright, Yorick van Wageningen, Joely Richardson, Geraldine James, Goran Visnjic, Donald Sumpter, Ulf Friberg, Bengt C.W. Carlsson, Tony Way, Per Myrberg</t>
  </si>
  <si>
    <t>Daniel Craig, Rooney Mara</t>
  </si>
  <si>
    <t>Journalist Mikael Blomkvist is aided in his search for a woman who has been missing for forty years by Lisbeth Salander, a young computer hacker.</t>
  </si>
  <si>
    <t>Journalist Mikael Blomkvist is</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</si>
  <si>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</si>
  <si>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</si>
  <si>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</si>
  <si>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</si>
  <si>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Jeremy Irvine</t>
  </si>
  <si>
    <t>Jeremy Irvine, Peter Mullan</t>
  </si>
  <si>
    <t>Young Albert enlists to serve in World War I after his beloved horse is sold to the cavalry. Albert's hopeful journey takes him out of England and to the front lines as the war rages on.</t>
  </si>
  <si>
    <t>Young Albert enlists to serve</t>
  </si>
  <si>
    <t>tt1568921</t>
  </si>
  <si>
    <t>Kari-gurashi no Arietti</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</si>
  <si>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</si>
  <si>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</si>
  <si>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</si>
  <si>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Tom Holland</t>
  </si>
  <si>
    <t>Tom Holland, Mark Strong</t>
  </si>
  <si>
    <t>The Clock family are four-inch-tall people who live anonymously in another family's residence, borrowing simple items to make their home. Life changes for the Clocks when their teenage daughter, Arrietty, is discovered.</t>
  </si>
  <si>
    <t>The Clock family are four-inch-tall</t>
  </si>
  <si>
    <t>tt1570728</t>
  </si>
  <si>
    <t>Crazy, Stupid, Love.</t>
  </si>
  <si>
    <t>Steve Carell, Ryan Gosling, Julianne Moore, Emma Stone, Analeigh Tipton, Jonah Bobo, Joey King, Marisa Tomei, Beth Littleford, John Carroll Lynch, Kevin Bacon, Liza Lapira, Josh Groban, Mekia Cox, Julianna Guill</t>
  </si>
  <si>
    <t>Steve Carell, Ryan Gosling</t>
  </si>
  <si>
    <t>A middle-aged husband's life changes dramatically when his wife asks him for a divorce. He seeks to rediscover his manhood with the help of a newfound friend, Jacob, learning to pick up girls at bars.</t>
  </si>
  <si>
    <t>A middle-aged husband's life changes</t>
  </si>
  <si>
    <t>tt1570989</t>
  </si>
  <si>
    <t>Tiny Furniture</t>
  </si>
  <si>
    <t>Lena Dunham</t>
  </si>
  <si>
    <t>Lena Dunham, Laurie Simmons, Grace Dunham, Rachel Howe, Merritt Wever, Amy Seimetz, Alex Karpovsky, Jemima Kirke, Garland Hunter, Isen Ritchie, Sarah Sophie Flicker, David Call, Jody Lee Lipes, Charlotte Istel, Peter Rosenblum</t>
  </si>
  <si>
    <t>Lena Dunham, Laurie Simmons</t>
  </si>
  <si>
    <t>About a recent college grad who returns home while she tries to figure out what to do with her life.</t>
  </si>
  <si>
    <t>About a recent college grad who</t>
  </si>
  <si>
    <t>tt1571222</t>
  </si>
  <si>
    <t>A Dangerous Method</t>
  </si>
  <si>
    <t>Christopher Hampton, Christopher Hampton</t>
  </si>
  <si>
    <t>Keira Knightley, Viggo Mortensen, Michael Fassbender, Vincent Cassel, Sarah Gadon, Andr√© Hennicke, Arndt Schwering-Sohnrey, Mignon Rem√©, Mareike Carri√®re, Franziska Arndt, Wladimir Matuchin, Andr√© Dietz, Anna Thalbach, Sarah Marecek, Bjorn Geske</t>
  </si>
  <si>
    <t>Keira Knightley, Viggo Mortensen</t>
  </si>
  <si>
    <t>A look at how the intense relationship between Carl Jung and Sigmund Freud gives birth to psychoanalysis.</t>
  </si>
  <si>
    <t>A look at how the intense relationship</t>
  </si>
  <si>
    <t>tt1571234</t>
  </si>
  <si>
    <t>Mortal Engines</t>
  </si>
  <si>
    <t>13/12/2018</t>
  </si>
  <si>
    <t>Christian Rivers</t>
  </si>
  <si>
    <t>Hera Hilmar, Robert Sheehan, Hugo Weaving, Jihae, Ronan Raftery, Leila George, Patrick Malahide, Stephen Lang, Colin Salmon, Mark Mitchinson, Reg√©-Jean Page, Menik Gooneratne, Frankie Adams, Leifur Sigur√∞arson, Kahn West</t>
  </si>
  <si>
    <t>Hera Hilmar</t>
  </si>
  <si>
    <t>Hera Hilmar, Robert Sheehan</t>
  </si>
  <si>
    <t>In a post-apocalyptic world where cities ride on wheels and consume each other to survive, two people meet in London and try to stop a conspiracy.</t>
  </si>
  <si>
    <t>In a post-apocalyptic world where</t>
  </si>
  <si>
    <t>tt1571249</t>
  </si>
  <si>
    <t>The Skeleton Twins</t>
  </si>
  <si>
    <t>Craig Johnson</t>
  </si>
  <si>
    <t>Craig Johnson, Mark Heyman</t>
  </si>
  <si>
    <t>Bill Hader, Kristen Wiig, Luke Wilson, Ty Burrell, Boyd Holbrook, Joanna Gleason, Kathleen Rose Perkins, Adriane Lenox, Sydney Lucas, Eddie Schweighardt, Paul Castro Jr., Benjamin McGowan, Jennifer Smith, Genevieve Adams, Truck Hudson</t>
  </si>
  <si>
    <t>Bill Hader, Kristen Wiig</t>
  </si>
  <si>
    <t>Having both coincidentally cheated death on the same day, estranged twins reunite with the possibility of mending their relationship.</t>
  </si>
  <si>
    <t>Having both coincidentally cheated</t>
  </si>
  <si>
    <t>tt1572311</t>
  </si>
  <si>
    <t>Tees Maar Khan</t>
  </si>
  <si>
    <t>24/12/2010</t>
  </si>
  <si>
    <t>Vishal Dadlani, Vishal Dadlani</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</si>
  <si>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</si>
  <si>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</si>
  <si>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Posing as a movie producer, a</t>
  </si>
  <si>
    <t>tt1572315</t>
  </si>
  <si>
    <t>Texas Chainsaw 3D</t>
  </si>
  <si>
    <t>Adam Marcus, Debra Sullivan</t>
  </si>
  <si>
    <t>Alexandra Daddario, Dan Yeager, Trey Songz, Scott Eastwood, Tania Raymonde, Shaun Sipos, Keram Malicki-S√°nchez, James MacDonald, Thom Barry, Paul Rae, Richard Riehle, Bill Moseley, Gunnar Hansen, David Born, Sue Rock</t>
  </si>
  <si>
    <t>Alexandra Daddario</t>
  </si>
  <si>
    <t>Alexandra Daddario, Dan Yeager</t>
  </si>
  <si>
    <t>A young woman travels to Texas to collect an inheritance; little does she know that an encounter with a chainsaw-wielding killer is part of the reward.</t>
  </si>
  <si>
    <t>A young woman travels to Texas</t>
  </si>
  <si>
    <t>tt1572491</t>
  </si>
  <si>
    <t>Balada triste de trompeta</t>
  </si>
  <si>
    <t>Carlos Areces, Antonio de la Torre, Carolina Bang, Manuel Tallaf√©, Alejandro Tejer√≠as, Manuel Tejada, Enrique Vill√©n, Gracia Olayo, Sancho Gracia, Paco Sagarzazu, Santiago Segura, Fernando Guill√©n Cuervo, Jorge Clemente, Fofito, Sasha Di Bendetto</t>
  </si>
  <si>
    <t>Carlos Areces</t>
  </si>
  <si>
    <t>Carlos Areces, Antonio de la Torre</t>
  </si>
  <si>
    <t>A young trapeze artist must decide between her lust for Sergio, the Happy Clown, or her affection for Javier, the Sad Clown, both of whom are deeply disturbed.</t>
  </si>
  <si>
    <t>A young trapeze artist must decide</t>
  </si>
  <si>
    <t>tt1573072</t>
  </si>
  <si>
    <t>Housefull</t>
  </si>
  <si>
    <t>Gujarati</t>
  </si>
  <si>
    <t>Anvita Dutt, Sajid Khan</t>
  </si>
  <si>
    <t>Akshay Kumar, Deepika Padukone, Riteish Deshmukh, Lara Dutta, Arjun Rampal, Boman Irani, Jiah Khan, Randhir Kapoor, Chunky Pandey, Lillete Dubey, Malaika Arora, Daisy Irani, Jacqueline Fernandez, Subhaan Nadiadwala, Manoj Pahwa</t>
  </si>
  <si>
    <t>Akshay Kumar, Deepika Padukone</t>
  </si>
  <si>
    <t>Believing himself to be jinxed, a man attempts to find true love, but instead gets caught in a web of lies.</t>
  </si>
  <si>
    <t>Believing himself to be jinxed,</t>
  </si>
  <si>
    <t>tt1575694</t>
  </si>
  <si>
    <t>The Hit List</t>
  </si>
  <si>
    <t>William Kaufman</t>
  </si>
  <si>
    <t>Chad Law, Evan Law</t>
  </si>
  <si>
    <t>Cuba Gooding Jr., Cole Hauser, Jonathan LaPaglia, Ginny Weirick, Drew Waters, Sean Cook, Michael Papajohn, J.P. O'Shaughnessy, David Andriole, Brandon O'Neill, Daniel Brockley, Katarzyna Wolejnio, Tracy Schornick, Holt Boggs, Stephanie Vigil</t>
  </si>
  <si>
    <t>Cuba Gooding Jr., Cole Hauser</t>
  </si>
  <si>
    <t>A disgruntled man creates a hit list with a stranger during a drunken night out and must then race to try to save those he marked for extermination as the bodies begin to pile up and all fingers point to him.</t>
  </si>
  <si>
    <t>A disgruntled man creates a hit</t>
  </si>
  <si>
    <t>tt1577061</t>
  </si>
  <si>
    <t>Recep Ivedik 3</t>
  </si>
  <si>
    <t>Sahan G√∂kbakar, Zeynep √áamci, Vahdet √áakar, Muhammed Akay, Recep Asan, M√ºcahit Avci, Volkan Cal, Furkan Ege, Ayhan Isik, Resit Kurt, Emre Polat, Metin Sent√ºrk, Dogukan Tuncer, √áagatay Ulusoy, Goktug Yasar</t>
  </si>
  <si>
    <t>Sahan G√∂kbakar, Zeynep √áamci</t>
  </si>
  <si>
    <t>Recep Ivedik has been depressed since the death of his grandmother. Everyone who tries to help him fails. A young girl named Zeynep, who can't find an apartment, stays with Recep. Initially...</t>
  </si>
  <si>
    <t>Recep Ivedik has been depressed</t>
  </si>
  <si>
    <t>tt1578275</t>
  </si>
  <si>
    <t>The Dilemma</t>
  </si>
  <si>
    <t>Vince Vaughn, Kevin James, Jennifer Connelly, Winona Ryder, Channing Tatum, Queen Latifah, Amy Morton, Chelcie Ross, Eduardo N. Martinez, Rance Howard, Clint Howard, Guy Van Swearingen, Troy West, Laura Whyte, Grace Rex</t>
  </si>
  <si>
    <t>Vince Vaughn, Kevin James</t>
  </si>
  <si>
    <t>A man discovers that his best friend's wife is having an affair.</t>
  </si>
  <si>
    <t>A man discovers that his best</t>
  </si>
  <si>
    <t>tt1578882</t>
  </si>
  <si>
    <t>Elephant White</t>
  </si>
  <si>
    <t>17/05/2011</t>
  </si>
  <si>
    <t>Kevin Bernhardt</t>
  </si>
  <si>
    <t>Djimon Hounsou, Markus Waldow, Kevin Bacon, Jirantanin Pitakporntrakul, Weeraprawat Wongpuapan, Apichart Chusakul, Suteerush Channukool, Sahajak Boonthanakit, Gigi Velicitat</t>
  </si>
  <si>
    <t>Djimon Hounsou</t>
  </si>
  <si>
    <t>Djimon Hounsou, Markus Waldow</t>
  </si>
  <si>
    <t>An assassin is hired by a businessman to avenge the murder of his daughter by white slave traders in Thailand.</t>
  </si>
  <si>
    <t>An assassin is hired by a businessman</t>
  </si>
  <si>
    <t>tt1581835</t>
  </si>
  <si>
    <t>Daydream Nation</t>
  </si>
  <si>
    <t>Michael Goldbach</t>
  </si>
  <si>
    <t>Michael Goldbach, Jacob Tierney</t>
  </si>
  <si>
    <t>Kat Dennings, Reece Thompson, Andie MacDowell, Josh Lucas, Rachel Blanchard, Ted Whittall, Katie Boland, Luke Camilleri, Landon Liboiron, Jesse Reid, Calum Worthy, Natasha Calis, Quinn Lord, Laura Jacobs, Sean Tyson</t>
  </si>
  <si>
    <t>Kat Dennings</t>
  </si>
  <si>
    <t>Kat Dennings, Reece Thompson</t>
  </si>
  <si>
    <t>A city girl who moves to a small town and becomes entangled in a love triangle between her high school teacher and a stoner classmate.</t>
  </si>
  <si>
    <t>A city girl who moves to a small</t>
  </si>
  <si>
    <t>tt1582248</t>
  </si>
  <si>
    <t>Puncture</t>
  </si>
  <si>
    <t>15/03/2012</t>
  </si>
  <si>
    <t>Adam Kassen, Mark Kassen</t>
  </si>
  <si>
    <t>Paul Danziger, Chris Lopata</t>
  </si>
  <si>
    <t>Chris Evans, Mark Kassen, Marshall Bell, Brett Cullen, Jesse L. Martin, Vinessa Shaw, Roxanna Hope Radja, Michael Biehn, Kate Burton, Erinn Allison, Tess Parker, Justin Anderson, Jack Lee, Brittney Karbowski, Mark Lanier</t>
  </si>
  <si>
    <t>Chris Evans, Mark Kassen</t>
  </si>
  <si>
    <t>A David and Goliath law drama about a drug-addicted lawyer who takes on a health supply corporation while battling his own personal demons.</t>
  </si>
  <si>
    <t>A David and Goliath law drama</t>
  </si>
  <si>
    <t>tt1582507</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</si>
  <si>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</si>
  <si>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</si>
  <si>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</si>
  <si>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</si>
  <si>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Jennifer Lawrence, Max Thieriot</t>
  </si>
  <si>
    <t>After moving with her mother to a small town, a teenager finds that an accident happened in the house at the end of the street. Things get more complicated when she befriends a boy. A double murder is not an accident.</t>
  </si>
  <si>
    <t>After moving with her mother to</t>
  </si>
  <si>
    <t>tt1583420</t>
  </si>
  <si>
    <t>Larry Crowne</t>
  </si>
  <si>
    <t>Tom Hanks, Nia Vardalos</t>
  </si>
  <si>
    <t>Tom Hanks, Sarah Mahoney, Roxana Ortega, Randall Park, Brady Rubin, Alex Quijano, Tina Huang, E-Kan Soong, Tarina Pouncy, Sy Richardson, Julie Wagner, Rob Riggle, Erin Underwood, Dale Dye, Barry Sobel</t>
  </si>
  <si>
    <t>Tom Hanks, Sarah Mahoney</t>
  </si>
  <si>
    <t>After losing his job, a middle-aged man reinvents himself by going back to college.</t>
  </si>
  <si>
    <t>After losing his job, a middle-aged</t>
  </si>
  <si>
    <t>tt1583421</t>
  </si>
  <si>
    <t>G.I. Joe: Retaliation</t>
  </si>
  <si>
    <t>Dwayne Johnson, Jonathan Pryce, Byung-hun Lee, Elodie Yung, Ray Stevenson, D.J. Cotrona, Adrianne Palicki, Channing Tatum, Ray Park, Luke Bracey, Walton Goggins, Arnold Vosloo, Joseph Mazzello, Nick Erickson, RZA</t>
  </si>
  <si>
    <t>Dwayne Johnson, Jonathan Pryce</t>
  </si>
  <si>
    <t>The G.I. Joes are not only fighting their mortal enemy Cobra; they are forced to contend with threats from within the government that jeopardize their very existence.</t>
  </si>
  <si>
    <t>The G.I. Joes are not only fighting</t>
  </si>
  <si>
    <t>tt1586265</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</si>
  <si>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</si>
  <si>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</si>
  <si>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</si>
  <si>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Cameron Diaz, Jennifer Lopez</t>
  </si>
  <si>
    <t>Follows the lives of five interconnected couples as they experience the thrills and surprises of having a baby and realize that no matter what you plan for, life does not always deliver what is expected.</t>
  </si>
  <si>
    <t>Follows the lives of five interconnected</t>
  </si>
  <si>
    <t>tt1586752</t>
  </si>
  <si>
    <t>Machine Gun Preacher</t>
  </si>
  <si>
    <t>Acholi</t>
  </si>
  <si>
    <t>Jason Keller</t>
  </si>
  <si>
    <t>Gerard Butler, Michelle Monaghan, Kathy Baker, Michael Shannon, Ryann Campos, Madeline Carroll, Souleymane Sy Savane, Grant R. Krause, Reavis Graham, Peter Carey, Barbara Coven, Misty Mills, Nicole Dupre Sobchack, Sidi Henderson, Mike Litaker</t>
  </si>
  <si>
    <t>Gerard Butler, Michelle Monaghan</t>
  </si>
  <si>
    <t>tt1587310</t>
  </si>
  <si>
    <t>Maleficent</t>
  </si>
  <si>
    <t>28/05/2014</t>
  </si>
  <si>
    <t>Robert Stromberg</t>
  </si>
  <si>
    <t>Linda Woolverton, Charles Perrault</t>
  </si>
  <si>
    <t>Angelina Jolie, Elle Fanning, Sharlto Copley, Lesley Manville, Imelda Staunton, Juno Temple, Sam Riley, Brenton Thwaites, Kenneth Cranham, Sarah Flind, Hannah New, Isobelle Molloy, Michael Higgins, Ella Purnell, Jackson Bews</t>
  </si>
  <si>
    <t>Angelina Jolie, Elle Fanning</t>
  </si>
  <si>
    <t>A vengeful fairy is driven to curse an infant princess, only to discover that the child may be the one person who can restore peace to their troubled land.</t>
  </si>
  <si>
    <t>A vengeful fairy is driven to</t>
  </si>
  <si>
    <t>tt1588170</t>
  </si>
  <si>
    <t>Ang-ma-reul bo-at-da</t>
  </si>
  <si>
    <t>Jee-woon Kim, Hoon-jung Park</t>
  </si>
  <si>
    <t>Byung-hun Lee, Min-sik Choi, Joon-hyuk Lee, Gook-hwan Jeon, Kap-su Kim, Moo-Seong Choi, Ho-jin Chun, In-seo Kim, Bo-ra Nam, Tae-goo Eom, Seung-ah Yoon, Jin-ho Choi, San-ha Oh, Chae-young Yoon, Seo-yeon Park</t>
  </si>
  <si>
    <t>Byung-hun Lee, Min-sik Choi</t>
  </si>
  <si>
    <t>A secret agent exacts revenge on a serial killer through a series of captures and releases.</t>
  </si>
  <si>
    <t>A secret agent exacts revenge</t>
  </si>
  <si>
    <t>tt1588173</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</si>
  <si>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</si>
  <si>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</si>
  <si>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</si>
  <si>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Nicholas Hoult, Teresa Palmer</t>
  </si>
  <si>
    <t>After a highly unusual zombie saves a still-living girl from an attack, the two form a relationship that sets in motion events that might transform the entire lifeless world.</t>
  </si>
  <si>
    <t>After a highly unusual zombie</t>
  </si>
  <si>
    <t>tt1588334</t>
  </si>
  <si>
    <t>Jeff, Who Lives at Home</t>
  </si>
  <si>
    <t>Jason Segel, Ed Helms, Susan Sarandon, Judy Greer, Rae Dawn Chong, Steve Zissis, Evan Ross, Benjamin Brant Bickham, Lee Nguyen, Tim J. Smith, Ernest James, Tre Styles, Raion Hill, Zac Cino, Lance E. Nichols</t>
  </si>
  <si>
    <t>Jason Segel, Ed Helms</t>
  </si>
  <si>
    <t>Dispatched from his basement room on an errand for his widowed mother, slacker Jeff might discover his destiny (finally) when he spends the day with his unhappily married brother as he tracks his possibly adulterous wife.</t>
  </si>
  <si>
    <t>Dispatched from his basement room</t>
  </si>
  <si>
    <t>tt1588337</t>
  </si>
  <si>
    <t>Des hommes et des dieux</t>
  </si>
  <si>
    <t>Xavier Beauvois</t>
  </si>
  <si>
    <t>Xavier Beauvois, Etienne Comar</t>
  </si>
  <si>
    <t>Lambert Wilson, Michael Lonsdale, Olivier Rabourdin, Philippe Laudenbach, Jacques Herlin, Lo√Øc Pichon, Xavier Maly, Jean-Marie Frin, Abdelhafid Metalsi, Sabrina Ouazani, Abdellah Moundy, Olivier Perrier, Farid Larbi, Adel Bencherif, Bena√Øssa Ahaouari</t>
  </si>
  <si>
    <t>Lambert Wilson</t>
  </si>
  <si>
    <t>Lambert Wilson, Michael Lonsdale</t>
  </si>
  <si>
    <t>Under threat by fundamentalist terrorists, a group of Trappist monks stationed with an impoverished Algerian community must decide whether to leave or stay.</t>
  </si>
  <si>
    <t>Under threat by fundamentalist</t>
  </si>
  <si>
    <t>tt1588398</t>
  </si>
  <si>
    <t>Sleeping Beauty</t>
  </si>
  <si>
    <t>23/06/2011</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</si>
  <si>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</si>
  <si>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</si>
  <si>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</si>
  <si>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Bridgette Barrett</t>
  </si>
  <si>
    <t>Bridgette Barrett, Rachael Blake</t>
  </si>
  <si>
    <t>A haunting portrait of Lucy, a young university student drawn into a mysterious hidden world of unspoken desires.</t>
  </si>
  <si>
    <t>A haunting portrait of Lucy, a</t>
  </si>
  <si>
    <t>AUD 3000000</t>
  </si>
  <si>
    <t>tt1588895</t>
  </si>
  <si>
    <t>Loong Boonmee raleuk chat</t>
  </si>
  <si>
    <t>Thailand, UK, France, Germany, Spain, Netherlands</t>
  </si>
  <si>
    <t>Apichatpong Weerasethakul</t>
  </si>
  <si>
    <t>Phra Sripariyattiweti, Apichatpong Weerasethakul</t>
  </si>
  <si>
    <t>Thanapat Saisaymar, Jenjira Pongpas, Sakda Kaewbuadee, Natthakarn Aphaiwonk, Geerasak Kulhong, Wallapa Mongkolprasert, Kanokporn Tongaram, Samud Kugasang, Sumit Suebsee, Mathieu Ly, Vien Pimdee, Akachai Aodvieng, Prakasit Padsena, Nikom Kammach, Chophaka Chaiyuchit</t>
  </si>
  <si>
    <t>Thanapat Saisaymar</t>
  </si>
  <si>
    <t>Thanapat Saisaymar, Jenjira Pongpas</t>
  </si>
  <si>
    <t>Dying of kidney disease, a man spends his last, somber days with family, including the ghost of his wife and a forest spirit who used to be his son, on a rural northern Thailand farm.</t>
  </si>
  <si>
    <t>Dying of kidney disease, a man</t>
  </si>
  <si>
    <t>tt1590089</t>
  </si>
  <si>
    <t>Kokuhaku</t>
  </si>
  <si>
    <t>Tetsuya Nakashima</t>
  </si>
  <si>
    <t>Kanae Minato, Tetsuya Nakashima</t>
  </si>
  <si>
    <t>Takako Matsu, Yoshino Kimura, Masaki Okada, Yukito Nishii, Kaoru Fujiwara, Ai Hashimoto, Hirofumi Arai, Makiya Yamaguchi, Ikuyo Kuroda, Mana Ashida, Soichiro Suzuki, Kinuo Yamada, Hiroko Ninomiya, Tsutomu Takahashi, Y√ªta Kanai</t>
  </si>
  <si>
    <t>Takako Matsu</t>
  </si>
  <si>
    <t>Takako Matsu, Yoshino Kimura</t>
  </si>
  <si>
    <t>A psychological thriller of a grieving mother turned cold-blooded avenger with a twisty master plan to pay back those who were responsible for her daughter's death.</t>
  </si>
  <si>
    <t>A psychological thriller of a</t>
  </si>
  <si>
    <t>tt1590193</t>
  </si>
  <si>
    <t>The Commuter</t>
  </si>
  <si>
    <t>USA, UK, France, China, Canada</t>
  </si>
  <si>
    <t>Byron Willinger, Philip de Blasi</t>
  </si>
  <si>
    <t>Liam Neeson, Vera Farmiga, Patrick Wilson, Jonathan Banks, Sam Neill, Elizabeth McGovern, Killian Scott, Shazad Latif, Andy Nyman, Clara Lago, Roland M√∏ller, Florence Pugh, Dean-Charles Chapman, Ella-Rae Smith, Nila Aalia</t>
  </si>
  <si>
    <t>Liam Neeson, Vera Farmiga</t>
  </si>
  <si>
    <t>An action-thriller in which an insurance salesman/ex-cop is caught up in a life-threatening conspiracy during his daily commute home.</t>
  </si>
  <si>
    <t>An action-thriller in which an</t>
  </si>
  <si>
    <t>tt1591095</t>
  </si>
  <si>
    <t>Insidious</t>
  </si>
  <si>
    <t>Patrick Wilson, Rose Byrne, Ty Simpkins, Lin Shaye, Leigh Whannell, Angus Sampson, Barbara Hershey, Andrew Astor, Corbett Tuck, Heather Tocquigny, Ruben Pla, John Henry Binder, Joseph Bishara, Philip Friedman, J. LaRose</t>
  </si>
  <si>
    <t>Patrick Wilson, Rose Byrne</t>
  </si>
  <si>
    <t>A family looks to prevent evil spirits from trapping their comatose child in a realm called The Further.</t>
  </si>
  <si>
    <t>A family looks to prevent evil</t>
  </si>
  <si>
    <t>tt1591479</t>
  </si>
  <si>
    <t>Act of Valor</t>
  </si>
  <si>
    <t>Mike McCoy, Scott Waugh</t>
  </si>
  <si>
    <t>Kurt Johnstad</t>
  </si>
  <si>
    <t>Rorke Denver, Dave, Sonny, Weimy, Ray, Ajay, Mikey, Derrick Van Orden, Katelyn, Callaghan, Duncan Smith, Billy, Roselyn Sanchez, Jason Cottle, Alex Veadov</t>
  </si>
  <si>
    <t>Rorke Denver</t>
  </si>
  <si>
    <t>Rorke Denver, Dave, Sonny</t>
  </si>
  <si>
    <t>An elite team of Navy SEALs embark on a covert mission to recover a kidnapped CIA agent.</t>
  </si>
  <si>
    <t>An elite team of Navy SEALs embark</t>
  </si>
  <si>
    <t>tt1592281</t>
  </si>
  <si>
    <t>Take This Waltz</t>
  </si>
  <si>
    <t>Canada, Spain, Japan</t>
  </si>
  <si>
    <t>Michelle Williams, Seth Rogen, Luke Kirby, Sarah Silverman, Jennifer Podemski, Diane D'Aquila, Vanessa Carter, Graham Abbey, Damien Atkins, Aaron Abrams, Dyan Bell, Albert Howell, Danielle Miller, Matt Baram, Avi Phillips</t>
  </si>
  <si>
    <t>Michelle Williams, Seth Rogen</t>
  </si>
  <si>
    <t>A happily married woman falls for the artist who lives across the street.</t>
  </si>
  <si>
    <t>A happily married woman falls</t>
  </si>
  <si>
    <t>tt1592525</t>
  </si>
  <si>
    <t>Lockout</t>
  </si>
  <si>
    <t>James Mather, Steve Saint Leger</t>
  </si>
  <si>
    <t>Guy Pearce, Maggie Grace, Vincent Regan, Joseph Gilgun, Lennie James, Peter Stormare, Jacky Ido, Tim Plester, Mark Tankersley, Anne-Solenne Hatte, Peter Hudson, Nick Hardin, Dan Savier, Damijan Oklopdzic, Bojan Peric</t>
  </si>
  <si>
    <t>Guy Pearce, Maggie Grace</t>
  </si>
  <si>
    <t>A man wrongly convicted of conspiracy to commit espionage against the U.S. is offered his freedom if he can rescue the president's daughter from an outer space prison taken over by violent inmates.</t>
  </si>
  <si>
    <t>A man wrongly convicted of conspiracy</t>
  </si>
  <si>
    <t>tt1592873</t>
  </si>
  <si>
    <t>LOL</t>
  </si>
  <si>
    <t>17/08/2012</t>
  </si>
  <si>
    <t>Lisa Azuelos</t>
  </si>
  <si>
    <t>Lisa Azuelos, Kamir A√Ønouz</t>
  </si>
  <si>
    <t>Jean-Luc Bilodeau, Douglas Booth, Vivian Le Borgne, Bridget Brown, Jim Carrane, Woody Carter, Miley Cyrus, Felix Dayan, Sam Derence, Nora Dunn, Lina Esco, Trevor Fahnstrom, George Finn, Rebecca Finnegan, Alix Freihage</t>
  </si>
  <si>
    <t>Jean-Luc Bilodeau</t>
  </si>
  <si>
    <t>Jean-Luc Bilodeau, Douglas Booth</t>
  </si>
  <si>
    <t>As a new year at school begins, Lola's heart is broken by her boyfriend, though soon she's surprised by her best friend, promising musician Kyle, who reveals his feelings for her.</t>
  </si>
  <si>
    <t>As a new year at school begins,</t>
  </si>
  <si>
    <t>tt1594562</t>
  </si>
  <si>
    <t>The Innkeepers</t>
  </si>
  <si>
    <t>Sara Paxton, Pat Healy, Alison Bartlett, Jake Ryan, Kelly McGillis, Lena Dunham, Brenda Cooney, George Riddle, John Speredakos, Sean Reid, Kurt Venghaus, Thomas Mahoney, Michael Martin, Michael P. Castelli</t>
  </si>
  <si>
    <t>Sara Paxton</t>
  </si>
  <si>
    <t>Sara Paxton, Pat Healy</t>
  </si>
  <si>
    <t>During the final days at the Yankee Pedlar Inn, two employees determined to reveal the hotel's haunted past begin to experience disturbing events as old guests check in for a stay.</t>
  </si>
  <si>
    <t>During the final days at the Yankee</t>
  </si>
  <si>
    <t>tt1594918</t>
  </si>
  <si>
    <t>Eyyvah Eyvah</t>
  </si>
  <si>
    <t>Hakan Alg√ºl</t>
  </si>
  <si>
    <t>Ata Demirer</t>
  </si>
  <si>
    <t>Demet Akbag, Ata Demirer, √ñzge Borak, Bican G√ºnalan, Salih Kalyon, Tanju Tuncel, Meray √úlgen, Caner Alkaya, Ali Savas√ßi, B√ºlent Sakrak, Sehsuvar Aktas, Hande Dane, Alican Y√ºcesoy, Okan √áabalar, Tevfik Yapici</t>
  </si>
  <si>
    <t>Demet Akbag</t>
  </si>
  <si>
    <t>Demet Akbag, Ata Demirer</t>
  </si>
  <si>
    <t>A clarinet player goes on a search for his real father, teaming up with an eccentric nightclub singer.</t>
  </si>
  <si>
    <t>A clarinet player goes on a search</t>
  </si>
  <si>
    <t>tt1595656</t>
  </si>
  <si>
    <t>To the Wonder</t>
  </si>
  <si>
    <t>Ben Affleck, Olga Kurylenko, Rachel McAdams, Javier Bardem, Tatiana Chiline, Romina Mondello, Tony O'Gans, Charles Baker, Marshall Bell, Casey Williams, Jack Hines, Paris Always, Samaria Folks, Jamie Conner, Francis Gardner</t>
  </si>
  <si>
    <t>Ben Affleck, Olga Kurylenko</t>
  </si>
  <si>
    <t>After falling in love in Paris, Marina and Neil come to Oklahoma, where problems arise. Their church's Spanish-born pastor struggles with his faith, while Neil encounters a woman from his childhood.</t>
  </si>
  <si>
    <t>After falling in love in Paris,</t>
  </si>
  <si>
    <t>tt1596343</t>
  </si>
  <si>
    <t>Fast Five</t>
  </si>
  <si>
    <t>USA, Brazil, Japan</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</si>
  <si>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</si>
  <si>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</si>
  <si>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Dominic Toretto and his crew of</t>
  </si>
  <si>
    <t>tt1596345</t>
  </si>
  <si>
    <t>Pawn Sacrifice</t>
  </si>
  <si>
    <t>25/09/2015</t>
  </si>
  <si>
    <t>Steven Knight, Stephen J. Rivele</t>
  </si>
  <si>
    <t>Tobey Maguire, Liev Schreiber, Michael Stuhlbarg, Peter Sarsgaard, Edward Zinoviev, Alexandre Gorchkov, Lily Rabe, Robin Weigert, Seamus Davey-Fitzpatrick, Aiden Lovekamp, Sophie N√©lisse, Evelyne Brochu, Conrad Pla, Vitali Makarov, Brett Watson</t>
  </si>
  <si>
    <t>Tobey Maguire, Liev Schreiber</t>
  </si>
  <si>
    <t>Set during the Cold War, American chess prodigy Bobby Fischer finds himself caught between two superpowers and his own struggles as he challenges the Soviet Empire.</t>
  </si>
  <si>
    <t>Set during the Cold War, American</t>
  </si>
  <si>
    <t>tt1596346</t>
  </si>
  <si>
    <t>Soul Surfer</t>
  </si>
  <si>
    <t>Sean McNamara, Deborah Schwartz</t>
  </si>
  <si>
    <t>AnnaSophia Robb, Helen Hunt, Dennis Quaid, Carrie Underwood, Kevin Sorbo, Ross Thomas, Chris Brochu, Lorraine Nicholson, Jeremy Sumpter, Sonya Balmores, Craig T. Nelson, Cody Gomes, Branscombe Richmond, Titus Kinimaka, John Philbin</t>
  </si>
  <si>
    <t>AnnaSophia Robb, Helen Hunt</t>
  </si>
  <si>
    <t>Teenage surfer Bethany Hamilton overcomes the odds and her own fears of returning to the water after losing her left arm in a shark attack.</t>
  </si>
  <si>
    <t>Teenage surfer Bethany Hamilton</t>
  </si>
  <si>
    <t>tt1596350</t>
  </si>
  <si>
    <t>This Means War</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</si>
  <si>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</si>
  <si>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</si>
  <si>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Reese Witherspoon, Chris Pine</t>
  </si>
  <si>
    <t>C.I.A. operatives wage an epic battle on each other when they discover they are dating the same woman.</t>
  </si>
  <si>
    <t>C.I.A. operatives wage an epic</t>
  </si>
  <si>
    <t>tt1596363</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</si>
  <si>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</si>
  <si>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</si>
  <si>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</si>
  <si>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Ryan Gosling, Rudy Eisenzopf</t>
  </si>
  <si>
    <t>In 2006-2007 a group of investors bet against the US mortgage market. In their research they discover how flawed and corrupt the market is.</t>
  </si>
  <si>
    <t>In 2006-2007 a group of investors</t>
  </si>
  <si>
    <t>tt1596365</t>
  </si>
  <si>
    <t>The Woman in Black</t>
  </si>
  <si>
    <t>UK, Canada, USA, Sweden</t>
  </si>
  <si>
    <t>Susan Hill, Jane Goldman</t>
  </si>
  <si>
    <t>Emma Shorey, Molly Harmon, Ellisa Walker-Reid, Sophie Stuckey, Daniel Radcliffe, Misha Handley, Jessica Raine, Roger Allam, Lucy May Barker, Indira Ainger, Andy Robb, Ciar√°n Hinds, Shaun Dooley, Mary Stockley, Alexia Osborne</t>
  </si>
  <si>
    <t>Emma Shorey</t>
  </si>
  <si>
    <t>Emma Shorey, Molly Harmon</t>
  </si>
  <si>
    <t>A young solicitor travels to a remote village where he discovers the vengeful ghost of a scorned woman is terrorizing the locals.</t>
  </si>
  <si>
    <t>A young solicitor travels to a</t>
  </si>
  <si>
    <t>tt1597522</t>
  </si>
  <si>
    <t>Ast√©rix &amp; Ob√©lix: Au service de sa Majest√©</t>
  </si>
  <si>
    <t>France, Spain, Italy, Hungary</t>
  </si>
  <si>
    <t>Ren√© Goscinny, Laurent Tirard</t>
  </si>
  <si>
    <t>G√©rard Depardieu, Edouard Baer, Guillaume Gallienne, Vincent Lacoste, Val√©rie Lemercier, Fabrice Luchini, Catherine Deneuve, Charlotte Le Bon, Bouli Lanners, Dany Boon, Luca Zingaretti, Filippo Timi, Niccol√≤ Senni, Neri Marcor√®, Trist√°n Ulloa</t>
  </si>
  <si>
    <t>G√©rard Depardieu, Edouard Baer</t>
  </si>
  <si>
    <t>Asterix crosses the channel to help second-cousin Anticlimax face down Julius Caesar and invading Romans.</t>
  </si>
  <si>
    <t>Asterix crosses the channel to</t>
  </si>
  <si>
    <t>EUR 61000000</t>
  </si>
  <si>
    <t>tt1598642</t>
  </si>
  <si>
    <t>Z for Zachariah</t>
  </si>
  <si>
    <t>13/08/2015</t>
  </si>
  <si>
    <t>Iceland, Switzerland, USA</t>
  </si>
  <si>
    <t>Craig Zobel</t>
  </si>
  <si>
    <t>Nissar Modi, Robert C. O'Brien</t>
  </si>
  <si>
    <t>Chiwetel Ejiofor, Margot Robbie, Chris Pine</t>
  </si>
  <si>
    <t>Chiwetel Ejiofor, Margot Robbie</t>
  </si>
  <si>
    <t>In the wake of a disaster that wipes out most of civilization, two men and a young woman find themselves in an emotionally charged love triangle as the last known survivors.</t>
  </si>
  <si>
    <t>In the wake of a disaster that</t>
  </si>
  <si>
    <t>tt1598778</t>
  </si>
  <si>
    <t>Contagion</t>
  </si>
  <si>
    <t>United Arab Emirates, USA</t>
  </si>
  <si>
    <t>Scott Z. Burns</t>
  </si>
  <si>
    <t>Gwyneth Paltrow, Tien You Chui, Josie Ho, Daria Strokous, Matt Damon, Griffin Kane, Yoshiaki Kobayashi, Laurence Fishburne, John Hawkes, Jude Law, Monique Gabriela Curnen, Teri McEvoy, Sue Redman, Teri Campbell, Stef Tovar</t>
  </si>
  <si>
    <t>Gwyneth Paltrow, Tien You Chui</t>
  </si>
  <si>
    <t>Healthcare professionals, government officials and everyday people find themselves in the midst of a pandemic as the CDC works to find a cure.</t>
  </si>
  <si>
    <t>Healthcare professionals, government</t>
  </si>
  <si>
    <t>tt1598822</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</si>
  <si>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</si>
  <si>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</si>
  <si>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</si>
  <si>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Michelle Pfeiffer, Zac Efron</t>
  </si>
  <si>
    <t>The lives of several couples and singles in New York City intertwine over the course of New Year's Eve.</t>
  </si>
  <si>
    <t>The lives of several couples and</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</si>
  <si>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</si>
  <si>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</si>
  <si>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</si>
  <si>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</si>
  <si>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Katherine Heigl, Jason O'Mara</t>
  </si>
  <si>
    <t>Unemployed and newly-divorced Stephanie Plum lands a job at her cousin's bail-bond business, where her first assignment puts her on the trail of a wanted local cop from her romantic past.</t>
  </si>
  <si>
    <t>Unemployed and newly-divorced</t>
  </si>
  <si>
    <t>tt1598873</t>
  </si>
  <si>
    <t>Cleanskin</t>
  </si>
  <si>
    <t>Hadi Hajaig</t>
  </si>
  <si>
    <t>Sean Bean, Charlotte Rampling, Abhin Galeya, Tom Burke, Tuppence Middleton, Peter Polycarpou, Silas Carson, James Fox, Michelle Ryan, Sam Douglas, Tariq Jordan, Chris Ryman, Glenn Wrage, Mens-Sana Tamakloe, Shivaani Ghai</t>
  </si>
  <si>
    <t>Sean Bean, Charlotte Rampling</t>
  </si>
  <si>
    <t>A British secret service agent is faced with the task of pursuing and eliminating a British-born suicide bomber and his terrorist cell.</t>
  </si>
  <si>
    <t>A British secret service agent</t>
  </si>
  <si>
    <t>tt1599348</t>
  </si>
  <si>
    <t>Safe House</t>
  </si>
  <si>
    <t>South Africa, Japan, USA</t>
  </si>
  <si>
    <t>David Guggenheim</t>
  </si>
  <si>
    <t>Denzel Washington, Ryan Reynolds, Vera Farmiga, Brendan Gleeson, Sam Shepard, Rub√©n Blades, Nora Arnezeder, Robert Patrick, Liam Cunningham, Joel Kinnaman, Fares Fares, Jenna Dover, Stephen Rider, Daniel Fox, Tracie Thoms</t>
  </si>
  <si>
    <t>Denzel Washington, Ryan Reynolds</t>
  </si>
  <si>
    <t>A young CIA agent is tasked with looking after a fugitive in a safe house. But when the safe house is attacked, he finds himself on the run with his charge.</t>
  </si>
  <si>
    <t>A young CIA agent is tasked with</t>
  </si>
  <si>
    <t>tt1600195</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</si>
  <si>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</si>
  <si>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</si>
  <si>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</si>
  <si>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Jake Andolina</t>
  </si>
  <si>
    <t>Jake Andolina, Oriah Acima Andrews</t>
  </si>
  <si>
    <t>A young man sets out to uncover the truth about his life after finding his baby photo on a missing persons website.</t>
  </si>
  <si>
    <t>A young man sets out to uncover</t>
  </si>
  <si>
    <t>tt1600196</t>
  </si>
  <si>
    <t>The Drop</t>
  </si>
  <si>
    <t>19/03/2015</t>
  </si>
  <si>
    <t>Micha√´l R. Roskam</t>
  </si>
  <si>
    <t>Dennis Lehane, Dennis Lehane</t>
  </si>
  <si>
    <t>Tom Hardy, Noomi Rapace, James Gandolfini, Matthias Schoenaerts, John Ortiz, Elizabeth Rodriguez, Michael Aronov, Morgan Spector, Michael Esper, Ross Bickell, James Frecheville, Tobias Segal, Patricia Squire, Ann Dowd, Chris Sullivan</t>
  </si>
  <si>
    <t>Tom Hardy, Noomi Rapace</t>
  </si>
  <si>
    <t>Bob Saginowski finds himself at the center of a robbery gone awry and entwined in an investigation that digs deep into the neighborhood's past where friends, families, and foes all work together to make a living - no matter the cost.</t>
  </si>
  <si>
    <t>Bob Saginowski finds himself at</t>
  </si>
  <si>
    <t>tt1600524</t>
  </si>
  <si>
    <t>Les amours imaginaires</t>
  </si>
  <si>
    <t>Monia Chokri, Niels Schneider, Xavier Dolan, Anne Dorval, Anne-√âlisabeth Boss√©, Olivier Morin, Magalie L√©pine Blondeau, √âric Bruneau, Gabriel Lessard, B√©n√©dicte D√©cary, Fran√ßois Bernier, Beno√Æt McGinnis, Fran√ßois-Xavier Dufour, Anthony Huneault, Patricia Tulasne</t>
  </si>
  <si>
    <t>Monia Chokri</t>
  </si>
  <si>
    <t>Monia Chokri, Niels Schneider</t>
  </si>
  <si>
    <t>The story of three close friends who are involved in a love-triangle.</t>
  </si>
  <si>
    <t>The story of three close friends</t>
  </si>
  <si>
    <t>CAD 600000</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</si>
  <si>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</si>
  <si>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</si>
  <si>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</si>
  <si>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</si>
  <si>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Liam Neeson, Frank Grillo</t>
  </si>
  <si>
    <t>After their plane crashes in Alaska, six oil workers are led by a skilled huntsman to survival, but a pack of merciless wolves haunts their every step.</t>
  </si>
  <si>
    <t>After their plane crashes in Alaska,</t>
  </si>
  <si>
    <t>tt1602098</t>
  </si>
  <si>
    <t>Albert Nobbs</t>
  </si>
  <si>
    <t>UK, Ireland, France, USA</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</si>
  <si>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</si>
  <si>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</si>
  <si>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Glenn Close, Antonia Campbell-Hughes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</si>
  <si>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</si>
  <si>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Albert Nobbs struggles to survive</t>
  </si>
  <si>
    <t>tt1602472</t>
  </si>
  <si>
    <t>2 Days in New York</t>
  </si>
  <si>
    <t>France, Germany, Belgium</t>
  </si>
  <si>
    <t>Julie Delpy, Alexia Landeau</t>
  </si>
  <si>
    <t>Chris Rock, Julie Delpy, Albert Delpy, Alexia Landeau, Alexandre Nahon, Kate Burton, Dylan Baker, Daniel Br√ºhl, Talen Ruth Riley, Owen Shipman, Malinda Williams, Carmen Lopez, Emily Wagner, Arthur French, Petronia Paley</t>
  </si>
  <si>
    <t>Chris Rock, Julie Delpy</t>
  </si>
  <si>
    <t>Manhattan couple Marion and Mingus, who each have children from prior relationships, find their comfortable family dynamic jostled by a visit from Marion's relatives.</t>
  </si>
  <si>
    <t>Manhattan couple Marion and Mingus,</t>
  </si>
  <si>
    <t>tt1602613</t>
  </si>
  <si>
    <t>Only God Forgives</t>
  </si>
  <si>
    <t>30/05/2013</t>
  </si>
  <si>
    <t>Denmark, France, USA, Sweden, Belgium</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</si>
  <si>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</si>
  <si>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Ryan Gosling, Kristin Scott Thomas</t>
  </si>
  <si>
    <t>Julian, a drug-smuggler thriving in Bangkok's criminal underworld, sees his life get even more complicated when his mother compels him to find and kill whoever is responsible for his brother's recent death.</t>
  </si>
  <si>
    <t>Julian, a drug-smuggler thriving</t>
  </si>
  <si>
    <t>tt1602620</t>
  </si>
  <si>
    <t>Amour</t>
  </si>
  <si>
    <t>Jean-Louis Trintignant, Emmanuelle Riva, Isabelle Huppert, Alexandre Tharaud, William Shimell, Ram√≥n Agirre, Rita Blanco, Carole Franck, Dinara Drukarova, Laurent Capelluto, Jean-Michel Monroc, Suzanne Schmidt, Damien Jouillerot, Walid Afkir</t>
  </si>
  <si>
    <t>Jean-Louis Trintignant</t>
  </si>
  <si>
    <t>Georges and Anne are an octogenarian couple. They are cultivated, retired music teachers. Their daughter, also a musician, lives in Britain with her family. One day, Anne has a stroke, and the couple's bond of love is severely tested.</t>
  </si>
  <si>
    <t>Georges and Anne are an octogenarian</t>
  </si>
  <si>
    <t>tt1603257</t>
  </si>
  <si>
    <t>ATM</t>
  </si>
  <si>
    <t>David Brooks</t>
  </si>
  <si>
    <t>Chris Sparling, Chris Sparling</t>
  </si>
  <si>
    <t>Brian Geraghty, Alice Eve, Josh Peck, Mike O'Brian, Robert Huculak, Ernesto Griffith, Bryan Terrell Clark, Dan De Jaeger, Omar Alex Khan, Aaron Hughes, Will Woytowich, Glen Thompson</t>
  </si>
  <si>
    <t>Brian Geraghty</t>
  </si>
  <si>
    <t>Brian Geraghty, Alice Eve</t>
  </si>
  <si>
    <t>On a late night visit to an ATM, three co-workers end up in a desperate fight for their lives when they become trapped by an unknown man.</t>
  </si>
  <si>
    <t>On a late night visit to an ATM,</t>
  </si>
  <si>
    <t>tt1604171</t>
  </si>
  <si>
    <t>Prom</t>
  </si>
  <si>
    <t>Katie Wech</t>
  </si>
  <si>
    <t>Aimee Teegarden, Thomas McDonell, DeVaughn Nixon, Danielle Campbell, Yin Chang, Jared Kusnitz, Nolan Sotillo, Cameron Monaghan, Kylie Bunbury, Joe Adler, Janelle Ortiz, Jonathan Keltz, Nicholas Braun, Raini Rodriguez, Christine Elise</t>
  </si>
  <si>
    <t>Aimee Teegarden</t>
  </si>
  <si>
    <t>Aimee Teegarden, Thomas McDonell</t>
  </si>
  <si>
    <t>A group of teenagers get ready for their high school prom.</t>
  </si>
  <si>
    <t>A group of teenagers get ready</t>
  </si>
  <si>
    <t>tt1605630</t>
  </si>
  <si>
    <t>American Reunion</t>
  </si>
  <si>
    <t>Jason Biggs, Alyson Hannigan, Chris Klein, Thomas Ian Nicholas, Tara Reid, Seann William Scott, Mena Suvari, Eddie Kaye Thomas, John Cho, Jennifer Coolidge, Eugene Levy, Natasha Lyonne, Dania Ramirez, Katrina Bowden, Jay Harrington</t>
  </si>
  <si>
    <t>Jason Biggs, Alyson Hannigan</t>
  </si>
  <si>
    <t>Jim, Michelle, Stifler, and their friends reunite in East Great Falls, Michigan for their high school reunion.</t>
  </si>
  <si>
    <t>Jim, Michelle, Stifler, and their</t>
  </si>
  <si>
    <t>tt1605717</t>
  </si>
  <si>
    <t>Frank</t>
  </si>
  <si>
    <t>13/11/2014</t>
  </si>
  <si>
    <t>Lenny Abrahamson</t>
  </si>
  <si>
    <t>Domhnall Gleeson, Moira Brooker, Paul Butterworth, Phil Kingston, Billie Traynor, Shane O'Brien, Scoot McNairy, Maggie Gyllenhaal, Fran√ßois Civil, Carla Azar, Chris McHallem, Michael Fassbender, Michael James Ford, Mark Huberman, Rosalind Adler</t>
  </si>
  <si>
    <t>Domhnall Gleeson, Moira Brooker</t>
  </si>
  <si>
    <t>Jon, a young wanna-be musician, discovers he's bitten off more than he can chew when he joins an eccentric pop band led by the mysterious and enigmatic Frank.</t>
  </si>
  <si>
    <t>Jon, a young wanna-be musician,</t>
  </si>
  <si>
    <t>tt1605783</t>
  </si>
  <si>
    <t>Midnight in Paris</t>
  </si>
  <si>
    <t>Spain, USA, France</t>
  </si>
  <si>
    <t>Owen Wilson, Rachel McAdams, Kurt Fuller, Mimi Kennedy, Michael Sheen, Nina Arianda, Carla Bruni, Maurice Sonnenberg, Thierry Hancisse, Guillaume Gouix, Audrey Fleurot, Marie-Sohna Cond√©, Yves Heck, Alison Pill, Tom Hiddleston</t>
  </si>
  <si>
    <t>Owen Wilson, Rachel McAdams</t>
  </si>
  <si>
    <t>While on a trip to Paris with his fianc√©e's family, a nostalgic screenwriter finds himself mysteriously going back to the 1920s every day at midnight.</t>
  </si>
  <si>
    <t>While on a trip to Paris with</t>
  </si>
  <si>
    <t>tt1606180</t>
  </si>
  <si>
    <t>That's What I Am</t>
  </si>
  <si>
    <t>Michael Pavone</t>
  </si>
  <si>
    <t>Ed Harris, Chase Ellison, Molly Parker, Daniel Roebuck, Randy Orton, Daniel Yelsky, Alexander Walters, Mia Rose Frampton, Amy Madigan, Camille E. Bourgeois III, Renwick D. Scott II, Jordan Reynolds, Vanessa Cloke, Sarah Celano, Dalton Dare</t>
  </si>
  <si>
    <t>Ed Harris, Chase Ellison</t>
  </si>
  <si>
    <t>In 1965, 13 y.o. paperboy Andy is paired up with a geek on a project in the popular junior high teacher's class. Andy learns and grows from it.</t>
  </si>
  <si>
    <t>In 1965, 13 y.o. paperboy Andy</t>
  </si>
  <si>
    <t>tt1606378</t>
  </si>
  <si>
    <t>A Good Day to Die Hard</t>
  </si>
  <si>
    <t>Skip Woods, Roderick Thorp</t>
  </si>
  <si>
    <t>Bruce Willis, Jai Courtney, Sebastian Koch, Mary Elizabeth Winstead, Yulia Snigir, Radivoje Bukvic, Cole Hauser, Amaury Nolasco, Sergey Kolesnikov, Roman Lukn√°r, Zolee Ganxsta, P√©ter Tak√°tsy, Pasha D. Lychnikoff, Megalyn Echikunwoke, Melissa Tang</t>
  </si>
  <si>
    <t>Bruce Willis, Jai Courtney</t>
  </si>
  <si>
    <t>John McClane travels to Russia to help out his seemingly wayward son, Jack, only to discover that Jack is a CIA operative working undercover, causing the father and son to team up against underworld forces.</t>
  </si>
  <si>
    <t>John McClane travels to Russia</t>
  </si>
  <si>
    <t>tt1606384</t>
  </si>
  <si>
    <t>Mai wei</t>
  </si>
  <si>
    <t>22/12/2011</t>
  </si>
  <si>
    <t>Je-kyu Kang, Justin Byung-in Kim</t>
  </si>
  <si>
    <t>Dong-Gun Jang, Joe Odagiri, Bingbing Fan, In-kwon Kim, Hee-won Kim, Tae-kyung Oh, Jung-Wook Kwak, Shi-hoo Kim, Ho-jin Chun, Hui-Won Yun, Tar√¥ Yamamoto, Manabu Hamada, Shingo Tsurumi, Isao Natsuyagi, Shir√¥ Sano</t>
  </si>
  <si>
    <t>Dong-Gun Jang, Joe Odagiri</t>
  </si>
  <si>
    <t>In World War II-era Korea, rival runners, one Korean (Jang Dong-gun) and one Japanese (Joe Odagiri), go to war together against the Soviets.</t>
  </si>
  <si>
    <t>In World War II-era Korea, rival</t>
  </si>
  <si>
    <t>KRW 30000000000</t>
  </si>
  <si>
    <t>tt1606389</t>
  </si>
  <si>
    <t>The Vow</t>
  </si>
  <si>
    <t>Michael Sucsy</t>
  </si>
  <si>
    <t>Rachel McAdams, Channing Tatum, Jessica Lange, Sam Neill, Jessica McNamee, Wendy Crewson, Tatiana Maslany, Lucas Bryant, Scott Speedman, Joey Klein, Joe Cobden, Jeananne Goossen, Dillon Casey, Shannon Barnett, Lindsay Ames</t>
  </si>
  <si>
    <t>Rachel McAdams, Channing Tatum</t>
  </si>
  <si>
    <t>A car accident puts Paige in a coma, and when she wakes up with severe memory loss, her husband Leo works to win her heart again.</t>
  </si>
  <si>
    <t>A car accident puts Paige in a</t>
  </si>
  <si>
    <t>tt1606392</t>
  </si>
  <si>
    <t>Win Win</t>
  </si>
  <si>
    <t>Tom McCarthy, Tom McCarthy</t>
  </si>
  <si>
    <t>Paul Giamatti, Amy Ryan, Bobby Cannavale, Jeffrey Tambor, Burt Young, Melanie Lynskey, Alex Shaffer, Margo Martindale, David Thompson, Mike Diliello, Nina Arianda, Marcia Haufrecht, Sharon Wilkins, Clare Foley, Penelope Kindred</t>
  </si>
  <si>
    <t>Paul Giamatti, Amy Ryan</t>
  </si>
  <si>
    <t>A struggling lawyer and volunteer wrestling coach's chicanery comes back to haunt him when the teenage grandson of the client he has double-crossed comes into his life.</t>
  </si>
  <si>
    <t>A struggling lawyer and volunteer</t>
  </si>
  <si>
    <t>tt1608290</t>
  </si>
  <si>
    <t>Zoolander 2</t>
  </si>
  <si>
    <t>Justin Bieber, Jon Daly, Pen√©lope Cruz, Ben Stiller, Katie Couric, Amy Stiller, Charlotte Townsend, Christine Taylor, Jim Lehrer, Owen Wilson, Christiane Amanpour, Jane Pauley, Will Ferrell, Justin Theroux, Milla Jovovich</t>
  </si>
  <si>
    <t>Justin Bieber</t>
  </si>
  <si>
    <t>Justin Bieber, Jon Daly</t>
  </si>
  <si>
    <t>Derek and Hansel are lured into modelling again, in Rome, where they find themselves the target of a sinister conspiracy.</t>
  </si>
  <si>
    <t>Derek and Hansel are lured into</t>
  </si>
  <si>
    <t>tt1609479</t>
  </si>
  <si>
    <t>Better Living Through Chemistry</t>
  </si>
  <si>
    <t>14/03/2014</t>
  </si>
  <si>
    <t>Geoff Moore, David Posamentier</t>
  </si>
  <si>
    <t>Sam Rockwell, Olivia Wilde, Michelle Monaghan, Jane Fonda, Ray Liotta, Norbert Leo Butz, Ben Schwartz, Ken Howard, Jenn Harris, Harrison Holzer, Peter Jacobson, Sonnie Brown, Ron Heneghan, Ken Arnold, Tracy McMullan</t>
  </si>
  <si>
    <t>Sam Rockwell, Olivia Wilde</t>
  </si>
  <si>
    <t>A strait-laced pharmacist's uneventful life spirals out of control when he starts an affair with a trophy-wife customer who takes him on a joyride involving sex, drugs and possibly murder.</t>
  </si>
  <si>
    <t>A strait-laced pharmacist's uneventful</t>
  </si>
  <si>
    <t>tt1610452</t>
  </si>
  <si>
    <t>Band Baaja Baaraat</t>
  </si>
  <si>
    <t>Maneesh Sharma</t>
  </si>
  <si>
    <t>Amitabh Bhattacharya, Habib Faisal</t>
  </si>
  <si>
    <t>Ranveer Singh, Anushka Sharma, Ranjit Batra, Manu Rishi Chadha, Manish Chaudhary, Sushil Dahiya, Shena Gamat, Andrew Hoffland, Manit Joura, Kanksha, Alok Kumar, Govind Pandey, Karan Sagoo, Shirina Sambyal, Chetan Sharma</t>
  </si>
  <si>
    <t>Ranveer Singh</t>
  </si>
  <si>
    <t>Ranveer Singh, Anushka Sharma</t>
  </si>
  <si>
    <t>Shruti and Bittoo become partners in their very own "Wedding planning ka bijness" in Delhi and in the process discover friendship, love and one another.</t>
  </si>
  <si>
    <t>Shruti and Bittoo become partners</t>
  </si>
  <si>
    <t>tt1610996</t>
  </si>
  <si>
    <t>Absentia</t>
  </si>
  <si>
    <t>Mike Flanagan</t>
  </si>
  <si>
    <t>Katie Parker, Courtney Bell, Dave Levine, Justin Gordon, Morgan Peter Brown, James Flanagan, Doug Jones, Scott Graham, Connie Ventress, Ian Gregory, Mark Dumonski, Elisabeth Adwin, Erin Cipolletti, Jonathan Fisher, Brandon Valley Jones</t>
  </si>
  <si>
    <t>Katie Parker</t>
  </si>
  <si>
    <t>Katie Parker, Courtney Bell</t>
  </si>
  <si>
    <t>A woman and her sister begin to link a mysterious tunnel to a series of disappearances, including that of her own husband.</t>
  </si>
  <si>
    <t>A woman and her sister begin to</t>
  </si>
  <si>
    <t>tt1611224</t>
  </si>
  <si>
    <t>Abraham Lincoln: Vampire Hunter</t>
  </si>
  <si>
    <t>20/07/2012</t>
  </si>
  <si>
    <t>Seth Grahame-Smith, Seth Grahame-Smith</t>
  </si>
  <si>
    <t>Benjamin Walker, Dominic Cooper, Anthony Mackie, Mary Elizabeth Winstead, Rufus Sewell, Marton Csokas, Jimmi Simpson, Joseph Mawle, Robin McLeavy, Erin Wasson, John Rothman, Cameron M. Brown, Frank Brennan, Lux Haney-Jardine, Curtis Harris</t>
  </si>
  <si>
    <t>Benjamin Walker, Dominic Cooper</t>
  </si>
  <si>
    <t>tt1612774</t>
  </si>
  <si>
    <t>Rubber</t>
  </si>
  <si>
    <t>France, Angola</t>
  </si>
  <si>
    <t>Quentin Dupieux</t>
  </si>
  <si>
    <t>Stephen Spinella, Jack Plotnick, Wings Hauser, Roxane Mesquida, Ethan Cohn, Charley Koontz, Daniel Quinn, Devin Brochu, Hayley Holmes, Haley Ramm, Cecelia Antoinette, David Bowe, Remy Thorne, Tara Jean O'Brien, Thomas F. Duffy</t>
  </si>
  <si>
    <t>Stephen Spinella</t>
  </si>
  <si>
    <t>Stephen Spinella, Jack Plotnick</t>
  </si>
  <si>
    <t>A homicidal car tire, discovering it has destructive psionic power, sets its sights on a desert town once a mysterious woman becomes its obsession.</t>
  </si>
  <si>
    <t>A homicidal car tire, discovering</t>
  </si>
  <si>
    <t>tt1613750</t>
  </si>
  <si>
    <t>Kon-Tiki</t>
  </si>
  <si>
    <t>UK, Norway, Denmark, Germany, Sweden</t>
  </si>
  <si>
    <t>Petter Skavlan</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</si>
  <si>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</si>
  <si>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P√•l Sverre Hagen</t>
  </si>
  <si>
    <t>P√•l Sverre Hagen, Anders Baasmo Christiansen</t>
  </si>
  <si>
    <t>Legendary explorer Thor Heyerdahl's epic 4,300-mile crossing of the Pacific on a balsawood raft in 1947, in an effort to prove that it was possible for South Americans to settle in Polynesia in pre-Columbian times.</t>
  </si>
  <si>
    <t>Legendary explorer Thor Heyerdahl's</t>
  </si>
  <si>
    <t>tt1614989</t>
  </si>
  <si>
    <t>Hodejegerne</t>
  </si>
  <si>
    <t>Norway, Sweden, Denmark, Germany</t>
  </si>
  <si>
    <t>Ulf Ryberg, Lars Gudmestad</t>
  </si>
  <si>
    <t>Aksel Hennie, Synn√∏ve Macody Lund, Nikolaj Coster-Waldau, Eivind Sander, Julie R. √òlgaard, Kyrre Haugen Sydness, Valentina Alexeeva, Reidar S√∏rensen, Nils J√∏rgen Kaalstad, Joachim Rafaelsen, Mats Mogeland, Gunnar Skramstad Johnsen, Lars Skramstad Johnsen, Signe Tynning, Nils Gunnar Lie</t>
  </si>
  <si>
    <t>Aksel Hennie, Synn√∏ve Macody Lund</t>
  </si>
  <si>
    <t>An accomplished headhunter risks everything to obtain a valuable painting owned by a former mercenary.</t>
  </si>
  <si>
    <t>An accomplished headhunter risks</t>
  </si>
  <si>
    <t>NOK 30300000</t>
  </si>
  <si>
    <t>tt1615065</t>
  </si>
  <si>
    <t>Savages</t>
  </si>
  <si>
    <t>Shane Salerno, Don Winslow</t>
  </si>
  <si>
    <t>Blake Lively, Taylor Kitsch, Aaron Taylor-Johnson, Jana Banker, Candra Docherty, Nana Ghana, Gary Stretch, Benicio Del Toro, Diego Cata√±o, Shea Whigham, Karishma Ahluwalia, Joaqu√≠n Cosio, John Travolta, Jonathan Carr, Demi√°n Bichir</t>
  </si>
  <si>
    <t>Blake Lively</t>
  </si>
  <si>
    <t>Blake Lively, Taylor Kitsch</t>
  </si>
  <si>
    <t>Pot growers Ben and Chon face off against the Mexican drug cartel who kidnapped their shared girlfriend.</t>
  </si>
  <si>
    <t>Pot growers Ben and Chon face</t>
  </si>
  <si>
    <t>tt1615147</t>
  </si>
  <si>
    <t>Margin Call</t>
  </si>
  <si>
    <t>Kevin Spacey, Paul Bettany, Jeremy Irons, Zachary Quinto, Penn Badgley, Simon Baker, Mary McDonnell, Demi Moore, Stanley Tucci, Aasif Mandvi, Ashley Williams, Susan Blackwell, Maria Dizzia, Jimmy Palumbo, Al Sapienza</t>
  </si>
  <si>
    <t>Kevin Spacey, Paul Bettany</t>
  </si>
  <si>
    <t>Follows the key people at an investment bank, over a 24-hour period, during the early stages of the 2008 financial crisis.</t>
  </si>
  <si>
    <t>Follows the key people at an investment</t>
  </si>
  <si>
    <t>tt1615160</t>
  </si>
  <si>
    <t>The Foreigner</t>
  </si>
  <si>
    <t>30/09/2017</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</si>
  <si>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</si>
  <si>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</si>
  <si>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</si>
  <si>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Katie Leung</t>
  </si>
  <si>
    <t>Katie Leung, Jackie Chan</t>
  </si>
  <si>
    <t>A humble businessman with a buried past seeks justice when his daughter is killed in an act of terrorism. A cat-and-mouse conflict ensues with a government official, whose past may hold clues to the killers' identities.</t>
  </si>
  <si>
    <t>A humble businessman with a buried</t>
  </si>
  <si>
    <t>tt1615918</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</si>
  <si>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</si>
  <si>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</si>
  <si>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</si>
  <si>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Playing around while aboard a</t>
  </si>
  <si>
    <t>tt1616195</t>
  </si>
  <si>
    <t>J. Edgar</t>
  </si>
  <si>
    <t>Leonardo DiCaprio, Josh Hamilton, Geoff Pierson, Cheryl Lawson, Kaitlyn Dever, Brady Matthews, Gunner Wright, David A. Cooper, Ed Westwick, Naomi Watts, Kelly Lester, Jack Donner, Judi Dench, Dylan Burns, Jordan Bridges</t>
  </si>
  <si>
    <t>Leonardo DiCaprio, Josh Hamilton</t>
  </si>
  <si>
    <t>J. Edgar Hoover, powerful head of the F.B.I. for nearly fifty years, looks back on his professional and personal life.</t>
  </si>
  <si>
    <t>J. Edgar Hoover, powerful head</t>
  </si>
  <si>
    <t>tt1617661</t>
  </si>
  <si>
    <t>Jupiter Ascending</t>
  </si>
  <si>
    <t>Mila Kunis, Channing Tatum, Sean Bean, Eddie Redmayne, Douglas Booth, Tuppence Middleton, Nikki Amuka-Bird, Christina Cole, Nicholas A. Newman, Ramon Tikaram, Ariyon Bakare, Maria Doyle Kennedy, Frog Stone, David Ajala, Doona Bae</t>
  </si>
  <si>
    <t>Mila Kunis</t>
  </si>
  <si>
    <t>Mila Kunis, Channing Tatum</t>
  </si>
  <si>
    <t>A young woman discovers her destiny as an heiress of intergalactic nobility and must fight to protect the inhabitants of Earth from an ancient and destructive industry.</t>
  </si>
  <si>
    <t>A young woman discovers her destiny</t>
  </si>
  <si>
    <t>tt1618434</t>
  </si>
  <si>
    <t>Murder Mystery</t>
  </si>
  <si>
    <t>14/06/2019</t>
  </si>
  <si>
    <t>Kyle Newacheck</t>
  </si>
  <si>
    <t>Adam Sandler, Jennifer Aniston, Luke Evans, Terence Stamp, Gemma Arterton, David Walliams, Dany Boon, John Kani, Adeel Akhtar, √ìlafur Darri √ìlafsson, Luis Gerardo M√©ndez, Shioli Kutsuna, Erik Griffin, Sufe Bradshaw, Jackie Sandler</t>
  </si>
  <si>
    <t>A New York cop and his wife go on a European vacation to reinvigorate the spark in their marriage, but end up getting framed and on the run for the death of an elderly billionaire.</t>
  </si>
  <si>
    <t>A New York cop and his wife go</t>
  </si>
  <si>
    <t>tt1618442</t>
  </si>
  <si>
    <t>The Last Witch Hunter</t>
  </si>
  <si>
    <t>29/10/2015</t>
  </si>
  <si>
    <t>USA, China, Canada</t>
  </si>
  <si>
    <t>Cory Goodman, Matt Sazama</t>
  </si>
  <si>
    <t>Vin Diesel, Rose Leslie, Elijah Wood, √ìlafur Darri √ìlafsson, Rena Owen, Julie Engelbrecht, Michael Caine, Joseph Gilgun, Isaach De Bankol√©, Michael Halsey, Sloane Coombs, Lotte Verbeek, Dawn Olivieri, Inbar Lavi, Armani Jackson</t>
  </si>
  <si>
    <t>Vin Diesel, Rose Leslie</t>
  </si>
  <si>
    <t>The last witch hunter is all that stands between humanity and the combined forces of the most horrifying witches in history.</t>
  </si>
  <si>
    <t>The last witch hunter is all that</t>
  </si>
  <si>
    <t>tt1619029</t>
  </si>
  <si>
    <t>Jackie</t>
  </si>
  <si>
    <t>23/02/2017</t>
  </si>
  <si>
    <t>USA, France, Chile, China, Germany, UK</t>
  </si>
  <si>
    <t>Pablo Larra√≠n</t>
  </si>
  <si>
    <t>Noah Oppenheim</t>
  </si>
  <si>
    <t>Natalie Portman, Peter Sarsgaard, Greta Gerwig, Billy Crudup, John Hurt, Richard E. Grant, Caspar Phillipson, John Carroll Lynch, Beth Grant, Max Casella, Sara Verhagen, H√©l√®ne Kuhn, Deborah Findlay, Corey Johnson, Aidan O'Hare</t>
  </si>
  <si>
    <t>Natalie Portman, Peter Sarsgaard</t>
  </si>
  <si>
    <t>Following the assassination of President</t>
  </si>
  <si>
    <t>Following the assassination of</t>
  </si>
  <si>
    <t>tt1620680</t>
  </si>
  <si>
    <t>A Wrinkle in Time</t>
  </si>
  <si>
    <t>29/03/2018</t>
  </si>
  <si>
    <t>Jennifer Lee, Jeff Stockwell</t>
  </si>
  <si>
    <t>Storm Reid, Oprah Winfrey, Reese Witherspoon, Mindy Kaling, Levi Miller, Deric McCabe, Chris Pine, Gugu Mbatha-Raw, Zach Galifianakis, Michael Pe√±a, Andr√© Holland, Rowan Blanchard, Bellamy Young, David Oyelowo, Conrad Roberts</t>
  </si>
  <si>
    <t>Storm Reid</t>
  </si>
  <si>
    <t>Storm Reid, Oprah Winfrey</t>
  </si>
  <si>
    <t>After the disappearance of her scientist father, three peculiar beings send Meg, her brother, and her friend to space in order to find him.</t>
  </si>
  <si>
    <t>After the disappearance of her</t>
  </si>
  <si>
    <t>tt1620719</t>
  </si>
  <si>
    <t>Dabangg</t>
  </si>
  <si>
    <t>Abhinav Kashyap</t>
  </si>
  <si>
    <t>Dilip Shukla, Abhinav Kashyap</t>
  </si>
  <si>
    <t>Salman Khan, Sonakshi Sinha, Sonu Sood, Arbaaz Khan, Vinod Khanna, Dimple Kapadia, Om Puri, Anupam Kher, Mahie Gill, Tinnu Anand, Mahesh Manjrekar, Murli Sharma, Malaika Arora, Feroz Abbasi, Mahesh Ahuja</t>
  </si>
  <si>
    <t>Salman Khan, Sonakshi Sinha</t>
  </si>
  <si>
    <t>A corrupt police officer faces challenges from his family, gangsters and politicians.</t>
  </si>
  <si>
    <t>A corrupt police officer faces</t>
  </si>
  <si>
    <t>tt1620933</t>
  </si>
  <si>
    <t>Paan Singh Tomar</t>
  </si>
  <si>
    <t>Tigmanshu Dhulia</t>
  </si>
  <si>
    <t>Sanjay Chauhan, Tigmanshu Dhulia</t>
  </si>
  <si>
    <t>Irrfan Khan, Mahie Gill, Rajesh Abhay, Hemendra Dandotiya, Navneet Gairola, Rajendra Gupta, Rajiv Gupta, Jhakkad Guru, Ashraf Ul Haq, Imran Hasnee, Zakir Hussain, Brijendra Kala, Vijay Kaushik, Jahangir Khan, Swapnil kiiran Kotriwar</t>
  </si>
  <si>
    <t>Irrfan Khan, Mahie Gill</t>
  </si>
  <si>
    <t>The story of Paan Singh Tomar, an Indian athlete and seven-time national steeplechase champion who becomes one of the most feared dacoits in Chambal Valley after his retirement.</t>
  </si>
  <si>
    <t>The story of Paan Singh Tomar,</t>
  </si>
  <si>
    <t>tt1620935</t>
  </si>
  <si>
    <t>Bleed for This</t>
  </si>
  <si>
    <t>Ben Younger, Ben Younger</t>
  </si>
  <si>
    <t>Miles Teller, Aaron Eckhart, Katey Sagal, Ciar√°n Hinds, Ted Levine, Jordan Gelber, Amanda Clayton, Daniel Sauli, Christine Evangelista, Tina Casciani, Liz Carey, Denise Schaefer, Peter Quillin, Jean Pierre Augustin, Edwin Rodriguez</t>
  </si>
  <si>
    <t>Miles Teller, Aaron Eckhart</t>
  </si>
  <si>
    <t>The inspirational story of World Champion Boxer</t>
  </si>
  <si>
    <t>The inspirational story of World</t>
  </si>
  <si>
    <t>tt1620981</t>
  </si>
  <si>
    <t>The Addams Family</t>
  </si>
  <si>
    <t>31/10/2019</t>
  </si>
  <si>
    <t>Greg Tiernan, Conrad Vernon</t>
  </si>
  <si>
    <t>Matt Lieberman, Matt Lieberman</t>
  </si>
  <si>
    <t>Oscar Isaac, Charlize Theron, Chlo√´ Grace Moretz, Finn Wolfhard, Nick Kroll, Snoop Dogg, Bette Midler, Allison Janney, Martin Short, Catherine O'Hara, Tituss Burgess, Jenifer Lewis, Elsie Fisher, Conrad Vernon, Aimee Garcia</t>
  </si>
  <si>
    <t>Oscar Isaac</t>
  </si>
  <si>
    <t>Oscar Isaac, Charlize Theron</t>
  </si>
  <si>
    <t>The eccentrically macabre family moves to a bland suburb where Wednesday Addams' friendship with the daughter of a hostile and conformist local reality show host exacerbates conflict between the families.</t>
  </si>
  <si>
    <t>The eccentrically macabre family</t>
  </si>
  <si>
    <t>tt1621039</t>
  </si>
  <si>
    <t>Free Birds</t>
  </si>
  <si>
    <t>28/11/2013</t>
  </si>
  <si>
    <t>Scott Mosier, Jimmy Hayward</t>
  </si>
  <si>
    <t>Owen Wilson, Woody Harrelson, Amy Poehler, George Takei, Colm Meaney, Keith David, Dan Fogler, Jimmy Hayward, Kaitlyn Maher, Carlos Alazraqui, Jeff Biancalana, Danny Carey, Carlos Ponce, Robert Beltran, Lesley Nicol</t>
  </si>
  <si>
    <t>Owen Wilson, Woody Harrelson</t>
  </si>
  <si>
    <t>Two turkeys from opposite sides of the tracks must put aside their differences and team up to travel back in time to change the course of history, and get Turkeys off the Thanksgiving menu for good.</t>
  </si>
  <si>
    <t>Two turkeys from opposite sides</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</si>
  <si>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</si>
  <si>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</si>
  <si>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</si>
  <si>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</si>
  <si>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Michael Ealy</t>
  </si>
  <si>
    <t>Michael Ealy, Jerry Ferrara</t>
  </si>
  <si>
    <t>Four friends conspire to turn the tables on their women when they discover the ladies have been using Steve Harvey's relationship advice against them.</t>
  </si>
  <si>
    <t>Four friends conspire to turn</t>
  </si>
  <si>
    <t>tt1622547</t>
  </si>
  <si>
    <t>30 Minutes or Less</t>
  </si>
  <si>
    <t>Michael Diliberti, Michael Diliberti</t>
  </si>
  <si>
    <t>Jesse Eisenberg, Danny McBride, Aziz Ansari, Nick Swardson, Dilshad Vadsaria, Michael Pe√±a, Bianca Kajlich, Fred Ward, Sam Johnston, Jack Foley, Elizabeth Shapiro, Brett Gelman, Paul Tierney, Staci Lynn Fletcher, Gary Brichetto</t>
  </si>
  <si>
    <t>Jesse Eisenberg, Danny McBride</t>
  </si>
  <si>
    <t>Two fledgling criminals kidnap a pizza delivery guy, strap a bomb to his chest, and inform him that he has mere hours to rob a bank or else...</t>
  </si>
  <si>
    <t>Two fledgling criminals kidnap</t>
  </si>
  <si>
    <t>tt1622979</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</si>
  <si>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</si>
  <si>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</si>
  <si>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</si>
  <si>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</si>
  <si>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Nicholas D'Agosto, Emma Bell</t>
  </si>
  <si>
    <t>Survivors of a suspension-bridge collapse learn there's no way you can cheat Death.</t>
  </si>
  <si>
    <t>Survivors of a suspension-bridge</t>
  </si>
  <si>
    <t>tt1623205</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</si>
  <si>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</si>
  <si>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</si>
  <si>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</si>
  <si>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James Franco, Mila Kunis</t>
  </si>
  <si>
    <t>A frustrated circus magician from Kansas is transported to a magical land called Oz, where he will have to fulfill a prophecy to become the king, and release the land from the Wicked Witches using his great (but fake) powers.</t>
  </si>
  <si>
    <t>A frustrated circus magician from</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</si>
  <si>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</si>
  <si>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</si>
  <si>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</si>
  <si>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</si>
  <si>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</si>
  <si>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Kodi Smit-McPhee, Tucker Albrizzi</t>
  </si>
  <si>
    <t>A misunderstood boy takes on ghosts, zombies and grown-ups to save his town from a centuries-old curse.</t>
  </si>
  <si>
    <t>A misunderstood boy takes on ghosts,</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</si>
  <si>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</si>
  <si>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</si>
  <si>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</si>
  <si>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Charlize Theron, Patton Oswalt</t>
  </si>
  <si>
    <t>Soon after her divorce, a fiction writer returns to her home in small-town Minnesota, looking to rekindle a romance with her ex-boyfriend, who is now happily married and has a newborn daughter.</t>
  </si>
  <si>
    <t>Soon after her divorce, a fiction</t>
  </si>
  <si>
    <t>tt1626146</t>
  </si>
  <si>
    <t>Hector and the Search for Happiness</t>
  </si>
  <si>
    <t>14/08/2014</t>
  </si>
  <si>
    <t>Germany, Canada, UK, South Africa, USA</t>
  </si>
  <si>
    <t>Maria von Heland, Peter Chelsom</t>
  </si>
  <si>
    <t>Simon Pegg, Rosamund Pike, Tracy Ann Oberman, Jean Reno, Veronica Ferres, Barry Atsma, Ming Zhao, Togo Igawa, Christopher Plummer, Bruce Fontaine, Chad Willett, Bernard Cuffling, Jakob Davies, Chris Gauthier, Dean Paul Gibson</t>
  </si>
  <si>
    <t>Simon Pegg, Rosamund Pike</t>
  </si>
  <si>
    <t>A psychiatrist searches the globe to find the secret of happiness.</t>
  </si>
  <si>
    <t>A psychiatrist searches the globe</t>
  </si>
  <si>
    <t>tt1628841</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</si>
  <si>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</si>
  <si>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</si>
  <si>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</si>
  <si>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Liam Hemsworth, Jeff Goldblum</t>
  </si>
  <si>
    <t>Two decades after the first Independence Day invasion, Earth is faced with a new extra-Solar threat. But will mankind's new space defenses be enough?</t>
  </si>
  <si>
    <t>Two decades after the first Independence</t>
  </si>
  <si>
    <t>tt1629374</t>
  </si>
  <si>
    <t>Ronal Barbaren</t>
  </si>
  <si>
    <t>29/09/2011</t>
  </si>
  <si>
    <t>Kresten Vestbjerg Andersen, Thorbj√∏rn Christoffersen</t>
  </si>
  <si>
    <t>Thorbj√∏rn Christoffersen, Thorbj√∏rn Christoffersen</t>
  </si>
  <si>
    <t>Anders Juul, Hadi Ka-Koush, L√¶rke Winther, Brian Lykke, Lars Mikkelsen, Peter Aude, Lars Bom, Sven-Ole Thorsen, Ole Thestrup, Preben Kristensen, Ole Ernst, Brigitte Nielsen, Jesper Binzer, Allan Olsen, Jens Jacob Tychsen</t>
  </si>
  <si>
    <t>Anders Juul</t>
  </si>
  <si>
    <t>Anders Juul, Hadi Ka-Koush</t>
  </si>
  <si>
    <t>The 100 Barbarian Sons of Krull get attacked by a superior force and captured. It's up to the young, weak but smart Ronal to free them. 3 join his dangerous quest.</t>
  </si>
  <si>
    <t>The 100 Barbarian Sons of Krull</t>
  </si>
  <si>
    <t>DKK 18000000</t>
  </si>
  <si>
    <t>tt1629391</t>
  </si>
  <si>
    <t>Tere Bin Laden</t>
  </si>
  <si>
    <t>Abhishek Sharma</t>
  </si>
  <si>
    <t>Mohammad Ahmad, Abhishek Sharma</t>
  </si>
  <si>
    <t>Ali Zafar, Pradhuman Singh, Piyush Mishra, Nikhil Ratnaparkhi, Chirag Vohra, Sugandha Garg, Rahul Singh, Chinmay Mandlekar, Rajendra Sethi, Seema Bhargava, Barry John, Masood Akhtar, Indivar Bhatia, Akash Dhar, Armen Grayg</t>
  </si>
  <si>
    <t>Ali Zafar</t>
  </si>
  <si>
    <t>Ali Zafar, Pradhuman Singh</t>
  </si>
  <si>
    <t>A reporter casts a fake Bin Laden to act in his video message to America, so he can immigrate there.</t>
  </si>
  <si>
    <t>A reporter casts a fake Bin Laden</t>
  </si>
  <si>
    <t>tt1629757</t>
  </si>
  <si>
    <t>Chasing Mavericks</t>
  </si>
  <si>
    <t>26/10/2012</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</si>
  <si>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</si>
  <si>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</si>
  <si>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</si>
  <si>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Gerard Butler, Jonny Weston</t>
  </si>
  <si>
    <t>When young Jay Moriarity discovers that the mythic Mavericks surf break, one of the biggest waves on Earth, exists just miles from his Santa Cruz home, he enlists the help of local legend Frosty Hesson to train him to survive it.</t>
  </si>
  <si>
    <t>When young Jay Moriarity discovers</t>
  </si>
  <si>
    <t>tt1630036</t>
  </si>
  <si>
    <t>Courageous</t>
  </si>
  <si>
    <t>Ken Bevel, Alex Kendrick, Kevin Downes, Renee Jewell, Rusty Martin, Lauren Etchells, Ben Davies, Robert Amaya, Angelita Nelson, Taylor Hutcherson, Eleanor Brown, T.C. Stallings, Matt Hardwick, Kaleb Bevel, Ashley Mclearn</t>
  </si>
  <si>
    <t>Ken Bevel</t>
  </si>
  <si>
    <t>Ken Bevel, Alex Kendrick</t>
  </si>
  <si>
    <t>When a tragedy strikes close to home, four police officers struggle with their faith and their roles as husbands and fathers; together they make a decision that will change all of their lives.</t>
  </si>
  <si>
    <t>When a tragedy strikes close to</t>
  </si>
  <si>
    <t>tt1631867</t>
  </si>
  <si>
    <t>Edge of Tomorrow</t>
  </si>
  <si>
    <t>29/05/2014</t>
  </si>
  <si>
    <t>Christopher McQuarrie, Jez Butterworth</t>
  </si>
  <si>
    <t>Tom Cruise, Emily Blunt, Brendan Gleeson, Bill Paxton, Jonas Armstrong, Tony Way, Kick Gurry, Franz Drameh, Dragomir Mrsic, Charlotte Riley, Masayoshi Haneda, Terence Maynard, Noah Taylor, Lara Pulver, Madeleine Mantock</t>
  </si>
  <si>
    <t>Tom Cruise, Emily Blunt</t>
  </si>
  <si>
    <t>A soldier fighting aliens gets to relive the same day over and over again, the day restarting every time he dies.</t>
  </si>
  <si>
    <t>A soldier fighting aliens gets</t>
  </si>
  <si>
    <t>tt1632547</t>
  </si>
  <si>
    <t>Tsumetai nettaigyo</t>
  </si>
  <si>
    <t>29/01/2011</t>
  </si>
  <si>
    <t>Sion Sono, Yoshiki Takahashi</t>
  </si>
  <si>
    <t>Mitsuru Fukikoshi, Denden, Asuka Kurosawa, Megumi Kagurazaka, Hikari Kajiwara, Tetsu Watanabe, Makoto Ashikawa, Lorena Kot√¥, Masaki Miura, Jyonmyon Pe, Suwaru Ry√ª, Rina Saito, Masahiko Sakata, Tar√¥ Suwa</t>
  </si>
  <si>
    <t>Mitsuru Fukikoshi</t>
  </si>
  <si>
    <t>Mitsuru Fukikoshi, Denden</t>
  </si>
  <si>
    <t>The lives of a bored suburban couple are changed forever when a seemingly nice old man gives their daughter a job at his fish store, and soon his gruesome hobbies are brought to light.</t>
  </si>
  <si>
    <t>The lives of a bored suburban</t>
  </si>
  <si>
    <t>tt1632708</t>
  </si>
  <si>
    <t>Friends with Benefits</t>
  </si>
  <si>
    <t>Justin Timberlake, Mila Kunis, Patricia Clarkson, Jenna Elfman, Bryan Greenberg, Richard Jenkins, Woody Harrelson, Nolan Gould, Andy Samberg, Shaun White, Andrew Fleming, Catherine Reitman, Courtney Henggeler, Masi Oka, Tiya Sircar</t>
  </si>
  <si>
    <t>Justin Timberlake</t>
  </si>
  <si>
    <t>Justin Timberlake, Mila Kunis</t>
  </si>
  <si>
    <t>A young man and woman decide to take their friendship to the next level without becoming a couple, but soon discover that adding sex only leads to complications.</t>
  </si>
  <si>
    <t>A young man and woman decide to</t>
  </si>
  <si>
    <t>tt1633356</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</si>
  <si>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</si>
  <si>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</si>
  <si>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</si>
  <si>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Sara Paxton, Dustin Milligan</t>
  </si>
  <si>
    <t>A weekend at a lake house in the Louisiana Gulf turns into a nightmare for seven vacationers as they are subjected to shark attacks.</t>
  </si>
  <si>
    <t>A weekend at a lake house in the</t>
  </si>
  <si>
    <t>tt1634013</t>
  </si>
  <si>
    <t>Montevideo, Bog te video!</t>
  </si>
  <si>
    <t>20/12/2010</t>
  </si>
  <si>
    <t>Dragan Bjelogrlic</t>
  </si>
  <si>
    <t>Ranko Bozic, Srdjan Dragojevic</t>
  </si>
  <si>
    <t>Milos Bikovic, Petar Strugar, Nina Jankovic, Danina Jeftic, Vojin Cetkovic, Viktor Savic, Nikola Djuricko, Nebojsa Ilic, Milutin 'Mima' Karadzic, Branimir Brstina, Sergej Trifunovic, Predrag Vasic, Gordana Djurdjevic, Anita Mancic, Marko Nikolic</t>
  </si>
  <si>
    <t>Milos Bikovic</t>
  </si>
  <si>
    <t>Milos Bikovic, Petar Strugar</t>
  </si>
  <si>
    <t>A story about Serbian football team that decides to follow a dream that takes them on a journey to the First World Football Championship in Montevideo, Uruguay in 1930. A dream that allows them to become true stars and living legends.</t>
  </si>
  <si>
    <t>A story about Serbian football</t>
  </si>
  <si>
    <t>tt1634106</t>
  </si>
  <si>
    <t>Bloodshot</t>
  </si>
  <si>
    <t>Dave Wilson</t>
  </si>
  <si>
    <t>Jeff Wadlow, Eric Heisserer</t>
  </si>
  <si>
    <t>Vin Diesel, Eiza Gonz√°lez, Sam Heughan, Toby Kebbell, Talulah Riley, Lamorne Morris, Guy Pearce, J√≥hannes Haukur J√≥hannesson, Alex Hernandez, Siddharth Dhananjay, Tamer Burjaq, Clyde Berning, David Dukas, Charlie Bouguenon, Tyrel Meyer</t>
  </si>
  <si>
    <t>Vin Diesel, Eiza Gonz√°lez</t>
  </si>
  <si>
    <t>Ray Garrison, a slain soldier, is re-animated with superpowers.</t>
  </si>
  <si>
    <t>Ray Garrison, a slain soldier,</t>
  </si>
  <si>
    <t>tt1634121</t>
  </si>
  <si>
    <t>Intruders</t>
  </si>
  <si>
    <t>USA, UK, Spain</t>
  </si>
  <si>
    <t>Nicol√°s Casariego, Jaime Marques</t>
  </si>
  <si>
    <t>Clive Owen, Carice van Houten, Daniel Br√ºhl, Pilar L√≥pez de Ayala, Ella Purnell, Iz√°n Corchero, Kerry Fox, H√©ctor Alterio, Adrian Rawlins, Michael Nardone, Mark Wingett, Peter McNeil O'Connor, Mary Woodvine, Lolita Chakrabarti, Ralph Ineson</t>
  </si>
  <si>
    <t>Clive Owen, Carice van Houten</t>
  </si>
  <si>
    <t>Two children living in different countries are visited nightly by a faceless being who wants to take possession of them.</t>
  </si>
  <si>
    <t>Two children living in different</t>
  </si>
  <si>
    <t>tt1634122</t>
  </si>
  <si>
    <t>Johnny English Reborn</t>
  </si>
  <si>
    <t>Hamish McColl, William Davies</t>
  </si>
  <si>
    <t>Roger Barclay, Eric Carte, Rowan Atkinson, Togo Igawa, Eleanor Wyld, Mandi Sidhu, Margaret Clunie, Gillian Anderson, Rosamund Pike, Dominic West, Tim McInnerny, Mariella Frostrup, Daniel Kaluuya, Miles Jupp, Pik Sen Lim</t>
  </si>
  <si>
    <t>Roger Barclay</t>
  </si>
  <si>
    <t>Roger Barclay, Eric Carte</t>
  </si>
  <si>
    <t>Johnny English goes up against international assassins hunting down Chinese Premier Xiang Ping.</t>
  </si>
  <si>
    <t>Johnny English goes up against</t>
  </si>
  <si>
    <t>tt1634136</t>
  </si>
  <si>
    <t>Violet &amp; Daisy</t>
  </si>
  <si>
    <t>Geoffrey Fletcher</t>
  </si>
  <si>
    <t>Saoirse Ronan, Alexis Bledel, James Gandolfini, Marianne Jean-Baptiste, Danny Trejo, Lynda Gravatt, Tatiana Maslany, Cody Horn, John Ventimiglia, Stu 'Large' Riley, Neville Archambault, Danny Hoch, Tuffy Questell, Nick Choksi, Gary Hope</t>
  </si>
  <si>
    <t>Saoirse Ronan, Alexis Bledel</t>
  </si>
  <si>
    <t>Two teenage assassins accept what they think will be a quick-and-easy job, until an unexpected target throws them off their plan.</t>
  </si>
  <si>
    <t>Two teenage assassins accept what</t>
  </si>
  <si>
    <t>tt1636826</t>
  </si>
  <si>
    <t>Project X</t>
  </si>
  <si>
    <t>Nima Nourizadeh</t>
  </si>
  <si>
    <t>Matt Drake, Michael Bacall</t>
  </si>
  <si>
    <t>Thomas Mann, Oliver Cooper, Jonathan Daniel Brown, Dax Flame, Kirby Bliss Blanton, Brady Hender, Nick Nervies, Alexis Knapp, Miles Teller, Peter Mackenzie, Caitlin Dulany, Rob Evors, Rick Shapiro, Martin Klebba, Pete Gardner</t>
  </si>
  <si>
    <t>Thomas Mann</t>
  </si>
  <si>
    <t>Thomas Mann, Oliver Cooper</t>
  </si>
  <si>
    <t>3 high school seniors throw a birthday party to make a name for themselves. As the night progresses, things spiral out of control as word of the party spreads.</t>
  </si>
  <si>
    <t>3 high school seniors throw a</t>
  </si>
  <si>
    <t>tt1637688</t>
  </si>
  <si>
    <t>In Time</t>
  </si>
  <si>
    <t>Justin Timberlake, Olivia Wilde, Shyloh Oostwald, Johnny Galecki, Colin McGurk, Will Harris, Michael William Freeman, Jesse Lee Soffer, Aaron Perilo, Nick Lashaway, Will Peltz, Ray Santiago, Matt Bomer, Zuleyka Silver, Laura Ashley Samuels</t>
  </si>
  <si>
    <t>Justin Timberlake, Olivia Wilde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</si>
  <si>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</si>
  <si>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In a future where people stop</t>
  </si>
  <si>
    <t>tt1637706</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</si>
  <si>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</si>
  <si>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</si>
  <si>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</si>
  <si>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Paul Rudd, Nick Sullivan</t>
  </si>
  <si>
    <t>A comedy centered on an idealist who barges into the lives of his three sisters.</t>
  </si>
  <si>
    <t>A comedy centered on an idealist</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</si>
  <si>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</si>
  <si>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</si>
  <si>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</si>
  <si>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</si>
  <si>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</si>
  <si>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</si>
  <si>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John Bennett, a man whose childhood</t>
  </si>
  <si>
    <t>tt1638002</t>
  </si>
  <si>
    <t>Love, Rosie</t>
  </si>
  <si>
    <t>Juliette Towhidi, Cecelia Ahern</t>
  </si>
  <si>
    <t>Lily Collins, Sam Claflin, Christian Cooke, Jaime Winstone, Suki Waterhouse, Tamsin Egerton, Jamie Beamish, Lorcan Cranitch, Ger Ryan, Lily Laight, Matthew Dillon, Rosa Molloy, Sadbh Malin, Nick Lee, Damien Devaney</t>
  </si>
  <si>
    <t>Lily Collins, Sam Claflin</t>
  </si>
  <si>
    <t>Rosie and Alex have been best friends since they were 5, so they couldn't possibly be right for one another...or could they? When it comes to love, life and making the right choices, these two are their own worst enemies.</t>
  </si>
  <si>
    <t>Rosie and Alex have been best</t>
  </si>
  <si>
    <t>tt1638355</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</si>
  <si>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</si>
  <si>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</si>
  <si>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</si>
  <si>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Henry Cavill, Armie Hammer</t>
  </si>
  <si>
    <t>In the early 1960s, CIA agent Napoleon Solo and KGB operative Illya Kuryakin participate in a joint mission against a mysterious criminal organization, which is working to proliferate nuclear weapons.</t>
  </si>
  <si>
    <t>In the early 1960s, CIA agent</t>
  </si>
  <si>
    <t>tt1639084</t>
  </si>
  <si>
    <t>Tallulah</t>
  </si>
  <si>
    <t>29/07/2016</t>
  </si>
  <si>
    <t>Sian Heder</t>
  </si>
  <si>
    <t>Ellen Page, Allison Janney, Tammy Blanchard, Evan Jonigkeit, Felix Solis, David Zayas, Uzo Aduba, Fredric Lehne, Evangeline Ellis, Liliana Ellis, John Benjamin Hickey, Zachary Quinto, Maddie Corman, Eden Marryshow, Oberon K.A. Adjepong</t>
  </si>
  <si>
    <t>Ellen Page, Allison Janney</t>
  </si>
  <si>
    <t>Desperate to be rid of her toddler, a dissatisfied Manhattan housewife hires a stranger to babysit and ends up getting much more than she bargained for.</t>
  </si>
  <si>
    <t>Desperate to be rid of her toddler,</t>
  </si>
  <si>
    <t>tt1639426</t>
  </si>
  <si>
    <t>Udaan</t>
  </si>
  <si>
    <t>Vikramaditya Motwane</t>
  </si>
  <si>
    <t>Vikramaditya Motwane, Anurag Kashyap</t>
  </si>
  <si>
    <t>Rajat Barmecha, Ronit Roy, Manjot Singh, Ram Kapoor, Raja Hudda, Varun Khettry, Shashi Sharma, Khushkeran Singh Sandhu, Jayanta Das, Akantuk Sharma, Sahil Sahota, Aayan Boradia, Sonia Raisurana, Mohammad Nizam, Arvind Kumar</t>
  </si>
  <si>
    <t>Rajat Barmecha</t>
  </si>
  <si>
    <t>Rajat Barmecha, Ronit Roy</t>
  </si>
  <si>
    <t>Expelled from his school, a 16-year old boy returns home to his abusive and oppressive father.</t>
  </si>
  <si>
    <t>Expelled from his school, a 16-year</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</si>
  <si>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</si>
  <si>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</si>
  <si>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</si>
  <si>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</si>
  <si>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</si>
  <si>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Rutger Hauer</t>
  </si>
  <si>
    <t>Rutger Hauer, Pasha Ebrahimi</t>
  </si>
  <si>
    <t>A homeless vigilante blows away crooked cops, pedophile Santas, and other scumbags with his trusty pump-action shotgun.</t>
  </si>
  <si>
    <t>A homeless vigilante blows away</t>
  </si>
  <si>
    <t>tt1640548</t>
  </si>
  <si>
    <t>Rampart</t>
  </si>
  <si>
    <t>James Ellroy, Oren Moverman</t>
  </si>
  <si>
    <t>Woody Harrelson, Jon Bernthal, Stella Schnabel, Jon Foster, Ben Foster, Ruben Garfias, Deadlee, Dominic Flores, Matt McTighe, Cynthia Nixon, Anne Heche, Brie Larson, Sammy Boyarsky, Billy Hough, Audra McDonald</t>
  </si>
  <si>
    <t>Woody Harrelson, Jon Bernthal</t>
  </si>
  <si>
    <t>Set in 1999 Los Angeles, veteran police officer Dave Brown, the last of the renegade cops, works to take care of his family, and struggles for his own survival.</t>
  </si>
  <si>
    <t>Set in 1999 Los Angeles, veteran</t>
  </si>
  <si>
    <t>tt1640711</t>
  </si>
  <si>
    <t>A Few Best Men</t>
  </si>
  <si>
    <t>Laura Brent, Xavier Samuel, Kris Marshall, Kevin Bishop, Tim Draxl, Solveig Walking, David Sullivan, Elizabeth Debicki, Olivia Newton-John, Rebel Wilson, Jonathan Biggins, Oliver Torr, Steve Le Marquand, Angela Bishop, Alan Cinis</t>
  </si>
  <si>
    <t>Laura Brent</t>
  </si>
  <si>
    <t>Laura Brent, Xavier Samuel</t>
  </si>
  <si>
    <t>A groom and his three best men travel to the Australian outback for a wedding.</t>
  </si>
  <si>
    <t>A groom and his three best men</t>
  </si>
  <si>
    <t>AUD 14000000</t>
  </si>
  <si>
    <t>tt1641638</t>
  </si>
  <si>
    <t>Yip Man chin chyun</t>
  </si>
  <si>
    <t>24/06/2010</t>
  </si>
  <si>
    <t>Herman Yau</t>
  </si>
  <si>
    <t>Erica Li, Sean Whitley</t>
  </si>
  <si>
    <t>Yu-Hang To, Yi Huang, Biao Yuen, Siu-Wong Fan, Rose Chan, Chun Ip, Sammo Kam-Bo Hung, Bernice Liu, Suet Lam, Jiao Xu, Heman Leung, Jun Hui Wen, Shen Al Ji, Sire Ma, Kwok-Lun Lee</t>
  </si>
  <si>
    <t>Yu-Hang To</t>
  </si>
  <si>
    <t>Yu-Hang To, Yi Huang</t>
  </si>
  <si>
    <t>Yip Man's resistance against invading foreigners, along with his romantic relations while under the tutelage of three Wing Chun masters.</t>
  </si>
  <si>
    <t>Yip Man's resistance against invading</t>
  </si>
  <si>
    <t>tt1643222</t>
  </si>
  <si>
    <t>Hell</t>
  </si>
  <si>
    <t>22/09/2011</t>
  </si>
  <si>
    <t>Germany, Switzerland</t>
  </si>
  <si>
    <t>Tim Fehlbaum</t>
  </si>
  <si>
    <t>Tim Fehlbaum, Oliver Kahl</t>
  </si>
  <si>
    <t>Lilo Baur, Marco Calamandrei, Lisa Vicari, Lars Eidinger, Hannah Herzsprung, Stipe Erceg, Hans-Peter Recktenwald, Yoann Blanc, Christoph Gaugler, Angela Winkler, Nino B√∂hlau, Ellen Schweiger, Lutz Pretzsch, Luca Winkler, Tammo Winkler</t>
  </si>
  <si>
    <t>Lilo Baur</t>
  </si>
  <si>
    <t>Lilo Baur, Marco Calamandrei</t>
  </si>
  <si>
    <t>In the not too distant future, people struggle to survive their greatest enemy, the sun.</t>
  </si>
  <si>
    <t>In the not too distant future,</t>
  </si>
  <si>
    <t>tt1645080</t>
  </si>
  <si>
    <t>The Art of Getting By</t>
  </si>
  <si>
    <t>Gavin Wiesen</t>
  </si>
  <si>
    <t>Freddie Highmore, Emma Roberts, Sasha Spielberg, Marcus Carl Franklin, Ann Dowd, Maya Ri Sanchez, Blair Underwood, Ann Harada, Rita Wilson, Jarlath Conroy, Elizabeth Reaser, Andrew Levitas, Sam Robards, Alicia Silverstone, Michael Angarano</t>
  </si>
  <si>
    <t>Freddie Highmore, Emma Roberts</t>
  </si>
  <si>
    <t>George, a lonely and fatalistic teen who has made it all the way to his senior year without ever having done a real day of work, is befriended by Sally, a popular but complicated girl who recognizes in him a kindred spirit.</t>
  </si>
  <si>
    <t>George, a lonely and fatalistic</t>
  </si>
  <si>
    <t>tt1645131</t>
  </si>
  <si>
    <t>Romeo &amp; Juliet</t>
  </si>
  <si>
    <t>UK, Italy, Switzerland</t>
  </si>
  <si>
    <t>Carlo Carlei</t>
  </si>
  <si>
    <t>Arthur Brooke, Julian Fellowes</t>
  </si>
  <si>
    <t>Damian Lewis, Laura Morante, Tomas Arana, Kodi Smit-McPhee, Natascha McElhone, Stellan Skarsg√•rd, Tom Wisdom, Matt Patresi, Marcus J. Cotterell, Christian Cooke, Ed Westwick, Hailee Steinfeld, Lesley Manville, Anton Alexander, Douglas Booth</t>
  </si>
  <si>
    <t>Damian Lewis</t>
  </si>
  <si>
    <t>Damian Lewis, Laura Morante</t>
  </si>
  <si>
    <t>Romeo and Juliet secretly wed despite the sworn contempt their families hold for each other. It is not long, however, before a chain of fateful events changes the lives of both families forever.</t>
  </si>
  <si>
    <t>Romeo and Juliet secretly wed</t>
  </si>
  <si>
    <t>tt1645155</t>
  </si>
  <si>
    <t>Erased</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</si>
  <si>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</si>
  <si>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</si>
  <si>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</si>
  <si>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Aaron Eckhart, Liana Liberato</t>
  </si>
  <si>
    <t>An ex-CIA agent and his estranged daughter are forced on the run when his employers erase all records of his existence, and mark them both for termination as part of a wide-reaching international conspiracy.</t>
  </si>
  <si>
    <t>An ex-CIA agent and his estranged</t>
  </si>
  <si>
    <t>tt1645170</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</si>
  <si>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</si>
  <si>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</si>
  <si>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</si>
  <si>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Sacha Baron Cohen, Sayed Badreya</t>
  </si>
  <si>
    <t>The heroic story of a dictator who risked his life to ensure that democracy would never come to the country he so lovingly oppressed.</t>
  </si>
  <si>
    <t>The heroic story of a dictator</t>
  </si>
  <si>
    <t>tt1646959</t>
  </si>
  <si>
    <t>Kim Bok-nam salinsageonui jeonmal</t>
  </si>
  <si>
    <t>Cheol-soo Jang</t>
  </si>
  <si>
    <t>Kwang-young Choi</t>
  </si>
  <si>
    <t>Yeong-hie Seo, Seong-won Ji, Min-ho Hwang, Min Je, Ji-eun Lee, Jeong-hak Park, Jang-hun Ahn, Su-yeon Ahn, Sung-Woo Bae, Su-ryun Baek, Shi-hyeon Chae, In Seo Chun, Yeong-min Chun, Dong-hak Han, Hae-ji Hang</t>
  </si>
  <si>
    <t>Yeong-hie Seo</t>
  </si>
  <si>
    <t>Yeong-hie Seo, Seong-won Ji</t>
  </si>
  <si>
    <t>A woman subject to mental, physical and sexual abuse on a remote island seeks a way out.</t>
  </si>
  <si>
    <t>A woman subject to mental, physical</t>
  </si>
  <si>
    <t>tt1646971</t>
  </si>
  <si>
    <t>How to Train Your Dragon 2</t>
  </si>
  <si>
    <t>16/08/2014</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</si>
  <si>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</si>
  <si>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</si>
  <si>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</si>
  <si>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Jay Baruchel, Cate Blanchett</t>
  </si>
  <si>
    <t>When Hiccup and Toothless discover an ice cave that is home to hundreds of new wild dragons and the mysterious Dragon Rider, the two friends find themselves at the center of a battle to protect the peace.</t>
  </si>
  <si>
    <t>When Hiccup and Toothless discover</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</si>
  <si>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</si>
  <si>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</si>
  <si>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</si>
  <si>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</si>
  <si>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Richard Gere, Topher Grace</t>
  </si>
  <si>
    <t>A retired CIA operative is paired with a young FBI agent to unravel the mystery of a senator's murder, with all signs pointing to a Soviet assassin.</t>
  </si>
  <si>
    <t>A retired CIA operative is paired</t>
  </si>
  <si>
    <t>tt1646987</t>
  </si>
  <si>
    <t>Wrath of the Titans</t>
  </si>
  <si>
    <t>Dan Mazeau, David Leslie Johnson-McGoldrick</t>
  </si>
  <si>
    <t>Sam Worthington, Liam Neeson, Ralph Fiennes, Edgar Ram√≠rez,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</si>
  <si>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</si>
  <si>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Perseus braves the treacherous</t>
  </si>
  <si>
    <t>tt1647668</t>
  </si>
  <si>
    <t>Million Dollar Arm</t>
  </si>
  <si>
    <t>16/05/2014</t>
  </si>
  <si>
    <t>Jon Hamm, Pitobash, Suraj Sharma, Madhur Mittal, Aasif Mandvi, Darshan Jariwala, Lake Bell, Alan Arkin, Bill Paxton, Gregory Alan Williams, Allyn Rachel, Tzi Ma, Rey Maualuga, Bar Paly, Jaspaul Sandhu</t>
  </si>
  <si>
    <t>Jon Hamm</t>
  </si>
  <si>
    <t>Jon Hamm, Pitobash, Suraj Sharma</t>
  </si>
  <si>
    <t>A sports agent stages an unconventional recruitment strategy to get talented Indian cricket players to play Major League Baseball.</t>
  </si>
  <si>
    <t>A sports agent stages an unconventional</t>
  </si>
  <si>
    <t>tt1648112</t>
  </si>
  <si>
    <t>New Kids Turbo</t>
  </si>
  <si>
    <t>Steffen Haars, Flip Van der Kuil</t>
  </si>
  <si>
    <t>Huub Smit, Tim Haars, Wesley van Gaalen, Steffen Haars, Flip Van der Kuil, Nicole van Nierop, Ruud Matthijssen, Lars Boekhorst, Bart de Rijk, Daan van Dijsseldonk, Ren√© Eljon, Samuel Both, Djim Leenheers, Hwa Chao Chung, Guido Pollemans</t>
  </si>
  <si>
    <t>Huub Smit</t>
  </si>
  <si>
    <t>Huub Smit, Tim Haars</t>
  </si>
  <si>
    <t>Five friends from 'Maaskantje' are getting fired because of the economic crisis. They decide that they won't pay for anything anymore.</t>
  </si>
  <si>
    <t>Five friends from 'Maaskantje'</t>
  </si>
  <si>
    <t>tt1648179</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</si>
  <si>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</si>
  <si>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</si>
  <si>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</si>
  <si>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Kevin James, Salma Hayek</t>
  </si>
  <si>
    <t>A high school biology teacher looks to become a successful mixed-martial arts fighter in an effort to raise money to prevent extra-curricular activities from being axed at his cash-strapped school.</t>
  </si>
  <si>
    <t>A high school biology teacher</t>
  </si>
  <si>
    <t>tt1648190</t>
  </si>
  <si>
    <t>The Dark Tower</t>
  </si>
  <si>
    <t>Akiva Goldsman, Jeff Pinkner</t>
  </si>
  <si>
    <t>Matthew McConaughey, Idris Elba, Tom Taylor, Dennis Haysbert, Ben Gavin, Claudia Kim, Jackie Earle Haley, Fran Kranz, Abbey Lee, Katheryn Winnick, Nicholas Pauling, Michael Barbieri, Jos√© Z√∫√±iga,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</si>
  <si>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</si>
  <si>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A boy haunted by visions of a</t>
  </si>
  <si>
    <t>tt1648216</t>
  </si>
  <si>
    <t>Tres metros sobre el cielo</t>
  </si>
  <si>
    <t>Fernando Gonz√°lez Molina</t>
  </si>
  <si>
    <t>Federico Moccia, Ram√≥n Salazar</t>
  </si>
  <si>
    <t>Mario Casas, Mar√≠a Valverde, √Ålvaro Cervantes, Marina Salas, Luis Fern√°ndez, Andrea Duro, Nerea Camacho, Diego Mart√≠n, Cristina Plazas, Jordi Bosch, Joan Crosas, Cristina Dilla, Pablo Rivero, Marta Mart√≠n, V√≠ctor Sevilla</t>
  </si>
  <si>
    <t>Mario Casas</t>
  </si>
  <si>
    <t>Mario Casas, Mar√≠a Valverde</t>
  </si>
  <si>
    <t>A privileged woman and a reckless man fall in love despite their different social classes.</t>
  </si>
  <si>
    <t>A privileged woman and a reckless</t>
  </si>
  <si>
    <t>tt1649419</t>
  </si>
  <si>
    <t>Lo imposible</t>
  </si>
  <si>
    <t>Spain, Thailand, USA</t>
  </si>
  <si>
    <t>Sergio G. S√°nchez, Mar√≠a Bel√≥n</t>
  </si>
  <si>
    <t>Naomi Watts, Ewan McGregor, Tom Holland, Samuel Joslin, Oaklee Pendergast, Marta Etura, S√∂nke M√∂hring, Geraldine Chaplin, Ploy Jindachote, Jomjaoi Sae-Limh, Johan Sundberg, Jan Roland Sundberg, La-Orng Thongruang, Tor Klathaley, Douglas Johansson</t>
  </si>
  <si>
    <t>Naomi Watts, Ewan McGregor</t>
  </si>
  <si>
    <t>The story of a tourist family in Thailand caught in the destruction and chaotic aftermath of the 2004 Indian Ocean tsunami.</t>
  </si>
  <si>
    <t>The story of a tourist family</t>
  </si>
  <si>
    <t>tt1649443</t>
  </si>
  <si>
    <t>[REC] 4: Apocalipsis</t>
  </si>
  <si>
    <t>31/10/2014</t>
  </si>
  <si>
    <t>Manuela Velasco, Paco Manzanedo, H√©ctor Colom√©, Ismael Fritschi, Cr√≠spulo Cabezas, Mariano Venancio, Mar√≠a Alfonsa Rosso, Carlos Zabala, Cristian Aquino, Emilio Buale, Paco Obreg√≥n, Javier Laorden, Ramiro Blas, Ferran Terraza, Carlos Lasarte</t>
  </si>
  <si>
    <t>Manuela Velasco, Paco Manzanedo</t>
  </si>
  <si>
    <t>An ill-fated television reporter is rescued and sent on a voyage across the ocean, but she is followed by the deadly virus that has plagued her and numerous others.</t>
  </si>
  <si>
    <t>An ill-fated television reporter</t>
  </si>
  <si>
    <t>tt1649444</t>
  </si>
  <si>
    <t>[Rec]¬≥: G√©nesis</t>
  </si>
  <si>
    <t>Paco Plaza</t>
  </si>
  <si>
    <t>Luiso Berdejo, Paco Plaza</t>
  </si>
  <si>
    <t>Leticia Dolera, Diego Mart√≠n, Ismael Mart√≠nez, √Älex Monner, Borja Glez. Santaolalla, Emilio Mencheta, David Ram√≠rez, Miguel √Ångel Gonz√°lez, Ram√≥n Agirre, Xavier Ruano, Jos√© de la Cruz, Antonio Barroso, Toni Sans, Aitor Legard√≥n, Paco Moreno</t>
  </si>
  <si>
    <t>Leticia Dolera</t>
  </si>
  <si>
    <t>Leticia Dolera, Diego Mart√≠n</t>
  </si>
  <si>
    <t>A couple's wedding day turns horrific as some of the guests start showing signs of a strange illness.</t>
  </si>
  <si>
    <t>A couple's wedding day turns horrific</t>
  </si>
  <si>
    <t>tt1650043</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</si>
  <si>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</si>
  <si>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</si>
  <si>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</si>
  <si>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Zachary Gordon, Devon Bostick</t>
  </si>
  <si>
    <t>Back in middle school after summer vacation, Greg Heffley and his older brother Rodrick must deal with their parents' misguided attempts to have them bond.</t>
  </si>
  <si>
    <t>Back in middle school after summer</t>
  </si>
  <si>
    <t>tt1650048</t>
  </si>
  <si>
    <t>Laurence Anyways</t>
  </si>
  <si>
    <t>16/06/2016</t>
  </si>
  <si>
    <t>Melvil Poupaud, Suzanne Cl√©ment, Nathalie Baye, Monia Chokri, Susan Almgren, Yves Jacques, Sophie Faucher, Magalie L√©pine Blondeau, Catherine B√©gin, Emmanuel Schwartz, Jacques Lavall√©e, Perrette Souplex, Patricia Tulasne, David Savard, Monique Spaziani</t>
  </si>
  <si>
    <t>Melvil Poupaud</t>
  </si>
  <si>
    <t>Melvil Poupaud, Suzanne Cl√©ment</t>
  </si>
  <si>
    <t>A drama that charts ten years in a transgender woman's relationship with her lover.</t>
  </si>
  <si>
    <t>A drama that charts ten years</t>
  </si>
  <si>
    <t>tt1650062</t>
  </si>
  <si>
    <t>Super 8</t>
  </si>
  <si>
    <t>Joel Courtney, Jessica Tuck, Joel McKinnon Miller, Ryan Lee, Zach Mills, Riley Griffiths, Gabriel Basso, Kyle Chandler, Ron Eldard, AJ Michalka, Andrew Miller, Jakob Miller, Jade Griffiths, Britt Flatmo, Elle Fanning</t>
  </si>
  <si>
    <t>Joel Courtney</t>
  </si>
  <si>
    <t>Joel Courtney, Jessica Tuck</t>
  </si>
  <si>
    <t>During the summer of 1979, a group of friends witness a train crash and investigate subsequent unexplained events in their small town.</t>
  </si>
  <si>
    <t>During the summer of 1979, a group</t>
  </si>
  <si>
    <t>tt1650554</t>
  </si>
  <si>
    <t>Kick-Ass 2</t>
  </si>
  <si>
    <t>15/08/2013</t>
  </si>
  <si>
    <t>Jeff Wadlow, Mark Millar</t>
  </si>
  <si>
    <t>Aaron Taylor-Johnson, Chlo√´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</si>
  <si>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</si>
  <si>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Following Kick-Ass' heroics, other</t>
  </si>
  <si>
    <t>tt1653665</t>
  </si>
  <si>
    <t>Goodbye Christopher Robin</t>
  </si>
  <si>
    <t>Frank Cottrell Boyce, Simon Vaughan</t>
  </si>
  <si>
    <t>Vicki Pepperdine, Margot Robbie, Domhnall Gleeson, Will Tilston, Alex Lawther, Stephen Campbell Moore, Richard McCabe, Geraldine Somerville, Mossie Smith, Stanley Hamlin, Kelly Macdonald, Dexter Hyman, Sonny Hyman, Phoebe Waller-Bridge, Sam Barnes</t>
  </si>
  <si>
    <t>Vicki Pepperdine</t>
  </si>
  <si>
    <t>Vicki Pepperdine, Margot Robbie</t>
  </si>
  <si>
    <t>The relationship between writer AA Milne and his son, Christopher Robin, and how this became the inspiration for Winnie the Pooh.</t>
  </si>
  <si>
    <t>The relationship between writer</t>
  </si>
  <si>
    <t>tt1653690</t>
  </si>
  <si>
    <t>Ong-bak 3</t>
  </si>
  <si>
    <t>Tony Jaa, Primorata Dejudom, Dan Chupong, Nirut Sirichanya, Petchtai Wongkamlao, Sarunyu Wongkrachang, Sorapong Chatree, Chumphorn Thepphithak, Philip Hersh</t>
  </si>
  <si>
    <t>Tony Jaa, Primorata Dejudom</t>
  </si>
  <si>
    <t>Continuing from Ong Bak 2's 1440s, Prince Tien fails to revenge his parents' murder by the evil new ruler. The beaten Tien is rescued. Can he bring peace to the kingdom?</t>
  </si>
  <si>
    <t>Continuing from Ong Bak 2's 1440s,</t>
  </si>
  <si>
    <t>tt1654523</t>
  </si>
  <si>
    <t>Night Train to Lisbon</t>
  </si>
  <si>
    <t>Switzerland, Germany, Portugal</t>
  </si>
  <si>
    <t>Greg Latter, Ulrich Herrmann</t>
  </si>
  <si>
    <t>Jeremy Irons, M√©lanie Laurent, Jack Huston, Martina Gedeck, Tom Courtenay, August Diehl, Bruno Ganz, Lena Olin, Marco D'Almeida, Beatriz Batarda, Christopher Lee, Charlotte Rampling, Nicolau Breyner, Jane Thorne, Burghart Klau√üner</t>
  </si>
  <si>
    <t>Jeremy Irons, M√©lanie Laurent</t>
  </si>
  <si>
    <t>Swiss Professor Raimund Gregorius (Jeremy Irons) abandons his lectures and buttoned-down life to embark on a thrilling adventure that will take him on a journey to the very heart of himself.</t>
  </si>
  <si>
    <t>Swiss Professor Raimund Gregorius</t>
  </si>
  <si>
    <t>EUR 7700000</t>
  </si>
  <si>
    <t>tt1655420</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</si>
  <si>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</si>
  <si>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</si>
  <si>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</si>
  <si>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Michelle Williams, Eddie Redmayne</t>
  </si>
  <si>
    <t>GBP 6400000</t>
  </si>
  <si>
    <t>tt1655441</t>
  </si>
  <si>
    <t>The Age of Adaline</t>
  </si>
  <si>
    <t>23/04/2015</t>
  </si>
  <si>
    <t>J. Mills Goodloe, Salvador Paskowitz</t>
  </si>
  <si>
    <t>Blake Lively, Michiel Huisman, Harrison Ford, Ellen Burstyn, Kathy Baker, Amanda Crew, Lynda Boyd, Hugh Ross, Richard Harmon, Fulvio Cecere, Anjali Jay, Hiro Kanagawa, Peter J. Gray, Izabel Pearce, Cate Richardson</t>
  </si>
  <si>
    <t>Blake Lively, Michiel Huisman</t>
  </si>
  <si>
    <t>A young woman, born at the turn of the 20th century, is rendered ageless after an accident. After many solitary years, she meets a man who complicates the eternal life she has settled into.</t>
  </si>
  <si>
    <t>A young woman, born at the turn</t>
  </si>
  <si>
    <t>tt1655442</t>
  </si>
  <si>
    <t>The Artist</t>
  </si>
  <si>
    <t>France, Belgium, USA</t>
  </si>
  <si>
    <t>Jean Dujardin, B√©r√©nice Bejo, John Goodman, James Cromwell, Penelope Ann Miller, Missi Pyle, Beth Grant, Ed Lauter, Joel Murray, Elizabeth Tulloch, Ken Davitian, Malcolm McDowell, Basil Hoffman, Bill Fagerbakke, Nina Siemaszko</t>
  </si>
  <si>
    <t>Jean Dujardin, B√©r√©nice Bejo</t>
  </si>
  <si>
    <t>An egomaniacal film star develops a relationship with a young dancer against the backdrop of Hollywood's silent era.</t>
  </si>
  <si>
    <t>An egomaniacal film star develops</t>
  </si>
  <si>
    <t>tt1655460</t>
  </si>
  <si>
    <t>Wanderlust</t>
  </si>
  <si>
    <t>David Wain, Ken Marino</t>
  </si>
  <si>
    <t>Paul Rudd, Jennifer Aniston, Justin Theroux, Alan Alda, Malin Akerman, Ken Marino, Joe Lo Truglio, Kathryn Hahn, Kerri Kenney, Lauren Ambrose, Michaela Watkins, Jordan Peele, Linda Lavin, Jessica St. Clair, Todd Barry</t>
  </si>
  <si>
    <t>Paul Rudd, Jennifer Aniston</t>
  </si>
  <si>
    <t>Rattled by sudden unemployment, a Manhattan couple surveys alternative living options, ultimately deciding to experiment with living on a rural commune where free love rules.</t>
  </si>
  <si>
    <t>Rattled by sudden unemployment,</t>
  </si>
  <si>
    <t>tt1656186</t>
  </si>
  <si>
    <t>Stolen</t>
  </si>
  <si>
    <t>Nicolas Cage, Josh Lucas, Danny Huston, Malin Akerman, Sami Gayle, Edrick Browne, Mark Valley, Barry Shabaka Henley, M.C. Gainey, J.D. Evermore, Garrett Hines, Kevin Foster, Tanc Sade, Dan Braverman, Jon Eyez</t>
  </si>
  <si>
    <t>Nicolas Cage, Josh Lucas</t>
  </si>
  <si>
    <t>A former thief frantically searches for his missing daughter, who has been kidnapped and locked in the trunk of a taxi.</t>
  </si>
  <si>
    <t>A former thief frantically searches</t>
  </si>
  <si>
    <t>tt1656190</t>
  </si>
  <si>
    <t>Safe</t>
  </si>
  <si>
    <t>Jason Statham, Catherine Chan, Robert John Burke, James Hong, Anson Mount, Chris Sarandon, S√°ndor T√©csy, Joseph Sikora, Igor Jijikine, Reggie Lee, James Colby, Matt O'Toole, Jack Gwaltney, Barry Bradford, Jay Giannone</t>
  </si>
  <si>
    <t>Jason Statham, Catherine Chan</t>
  </si>
  <si>
    <t>Mei, a young girl whose memory holds a priceless numerical code, finds herself pursued by the Triads, the Russian mob, and corrupt NYC cops. Coming to her aid is an ex-cage fighter whose life was destroyed by the gangsters on Mei's trail.</t>
  </si>
  <si>
    <t>Mei, a young girl whose memory</t>
  </si>
  <si>
    <t>tt1656192</t>
  </si>
  <si>
    <t>Forces sp√©ciales</t>
  </si>
  <si>
    <t>St√©phane Rybojad</t>
  </si>
  <si>
    <t>St√©phane Rybojad, Michael Cooper</t>
  </si>
  <si>
    <t>Diane Kruger, Djimon Hounsou, Beno√Æt Magimel, Denis M√©nochet, Rapha√´l Personnaz, Alain Figlarz, Alain Alivon, Mehdi Nebbou, Raz Degan, Tch√©ky Karyo, Morjana Alaoui, Didier Flamand, Jacques Gallo, Bernard Allouf, Marine Faure</t>
  </si>
  <si>
    <t>Diane Kruger, Djimon Hounsou</t>
  </si>
  <si>
    <t>A French journalist in Afghanistan is kidnapped by the Taliban.</t>
  </si>
  <si>
    <t>A French journalist in Afghanistan</t>
  </si>
  <si>
    <t>tt1657299</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</si>
  <si>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</si>
  <si>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</si>
  <si>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</si>
  <si>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</si>
  <si>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Danny Bage</t>
  </si>
  <si>
    <t>Danny Bage, Dylan Moran</t>
  </si>
  <si>
    <t>When the world's media descend on the remote Scottish island where a Hollywood actress is attempting to get married, a local girl is hired as a decoy bride to put the paparazzi off the scent.</t>
  </si>
  <si>
    <t>When the world's media descend</t>
  </si>
  <si>
    <t>tt1657507</t>
  </si>
  <si>
    <t>Colombiana</t>
  </si>
  <si>
    <t>France, Mexico, USA, Canada</t>
  </si>
  <si>
    <t>Zoe Saldana, Jordi Moll√†, Lennie James, Amandla Stenberg, Michael Vartan, Cliff Curtis, Beto Benites, Jesse Borrego, Cynthia Addai-Robinson, √Ångel Garnica, Ofelia Medina, Callum Blue, Sam Douglas, Graham McTavish, Charles Maquignon</t>
  </si>
  <si>
    <t>Zoe Saldana</t>
  </si>
  <si>
    <t>Zoe Saldana, Jordi Moll√†</t>
  </si>
  <si>
    <t>A young woman, after witnessing her parents' murder as a child in Bogota, grows up to be a stone-cold assassin.</t>
  </si>
  <si>
    <t>A young woman, after witnessing</t>
  </si>
  <si>
    <t>tt1658801</t>
  </si>
  <si>
    <t>Freeheld</t>
  </si>
  <si>
    <t>Ron Nyswaner</t>
  </si>
  <si>
    <t>Julianne Moore, Ellen Page, Michael Shannon, Steve Carell, Luke Grimes, Gabriel Luna, Anthony DeSando, Skipp Sudduth, Josh Charles, Kevin O'Rourke, Tom McGowan, William Sadler, Dennis Boutsikaris, Adam LeFevre, Jeannine Kaspar</t>
  </si>
  <si>
    <t>Julianne Moore, Ellen Page</t>
  </si>
  <si>
    <t>New Jersey police lieutenant, Laurel Hester, and her registered domestic partner, Stacie Andree, both battle to secure Hester's pension benefits when she is diagnosed with terminal cancer.</t>
  </si>
  <si>
    <t>New Jersey police lieutenant,</t>
  </si>
  <si>
    <t>tt1658837</t>
  </si>
  <si>
    <t>The Tall Man</t>
  </si>
  <si>
    <t>21/09/2012</t>
  </si>
  <si>
    <t>Jessica Biel, Jodelle Ferland, Stephen McHattie, William B. Davis, Samantha Ferris, Colleen Wheeler, Eve Harlow, Janet Wright, Ferne Downey, John Mann, Teach Grant, Garwin Sanford, Jakob Davies, Lucas Myers, Pat Henman</t>
  </si>
  <si>
    <t>Jessica Biel, Jodelle Ferland</t>
  </si>
  <si>
    <t>When her child goes missing, a mother looks to unravel the legend of the Tall Man, an entity who allegedly abducts children.</t>
  </si>
  <si>
    <t>When her child goes missing, a</t>
  </si>
  <si>
    <t>tt1659337</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</si>
  <si>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</si>
  <si>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</si>
  <si>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</si>
  <si>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</si>
  <si>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Logan Lerman, Dylan McDermott</t>
  </si>
  <si>
    <t>An introvert freshman is taken under the wings of two seniors who welcome him to the real world.</t>
  </si>
  <si>
    <t>An introvert freshman is taken</t>
  </si>
  <si>
    <t>tt1659338</t>
  </si>
  <si>
    <t>The Numbers Station</t>
  </si>
  <si>
    <t>UK, Belgium, USA</t>
  </si>
  <si>
    <t>Kasper Barfoed</t>
  </si>
  <si>
    <t>F. Scott Frazier</t>
  </si>
  <si>
    <t>John Cusack, Malin Akerman, Liam Cunningham, Richard Brake, Bryan Dick, Finbar Lynch, Lucy Griffiths, Joey Ansah, Victor Gardener, Joe Montana, Brian Nickels, Randy Merchant, Hannah Murray, Gary Lawrence, Max Bennett</t>
  </si>
  <si>
    <t>John Cusack, Malin Akerman</t>
  </si>
  <si>
    <t>A disgraced black ops agent is dispatched to a remote CIA broadcast station to protect a code operator. Soon, they find themselves in a life-or-death struggle to stop a deadly plot before it's too late.</t>
  </si>
  <si>
    <t>A disgraced black ops agent is</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</si>
  <si>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</si>
  <si>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</si>
  <si>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</si>
  <si>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</si>
  <si>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</si>
  <si>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John looks to take down Luc Deveraux</t>
  </si>
  <si>
    <t>tt1661199</t>
  </si>
  <si>
    <t>Cinderella</t>
  </si>
  <si>
    <t>Chris Weitz, Charles Perrault</t>
  </si>
  <si>
    <t>Cate Blanchett, Lily James, Richard Madden, Helena Bonham Carter, Nonso Anozie, Stellan Skarsg√•rd, Sophie McShera, Holliday Grainger, Derek Jacobi, Ben Chaplin, Hayley Atwell, Rob Brydon, Jana P√©rez, Alex Macqueen, Tom Edden</t>
  </si>
  <si>
    <t>Cate Blanchett, Lily James</t>
  </si>
  <si>
    <t>When her father unexpectedly dies, young Ella finds herself at the mercy of her cruel stepmother and her scheming stepsisters. Never one to give up hope, Ella's fortunes begin to change after meeting a dashing stranger.</t>
  </si>
  <si>
    <t>When her father unexpectedly dies,</t>
  </si>
  <si>
    <t>tt1661275</t>
  </si>
  <si>
    <t>Their Finest</t>
  </si>
  <si>
    <t>14/04/2017</t>
  </si>
  <si>
    <t>UK, Sweden, France</t>
  </si>
  <si>
    <t>Lissa Evans, Gaby Chiappe</t>
  </si>
  <si>
    <t>Sam Claflin, Gemma Arterton, Nicholas Murchie, Richard E. Grant, Henry Goodman, Rachael Stirling, Jack Huston, Bill Nighy, Amanda Root, Patrick Gibson, Darren Clarke, Ed Birch, Lissa Evans, Richard Bevan, Gaby Chiappe</t>
  </si>
  <si>
    <t>Sam Claflin</t>
  </si>
  <si>
    <t>Sam Claflin, Gemma Arterton</t>
  </si>
  <si>
    <t>A former secretary, newly appointed as a scriptwriter for propaganda films, joins the cast and crew of a major production while the Blitz rages around them.</t>
  </si>
  <si>
    <t>A former secretary, newly appointed</t>
  </si>
  <si>
    <t>tt1661382</t>
  </si>
  <si>
    <t>Grudge Match</t>
  </si>
  <si>
    <t>Tim Kelleher, Rodney Rothman</t>
  </si>
  <si>
    <t>Jim Lampley, Sylvester Stallone, Robert De Niro, Rich Little, Ireland Baldwin, Anthony Bean, Mason Mackie, Kevin Hart, Barry Primus, Oscar Gale, Frederick Douglas Plunkett Jr., BJ Guyer, Jen Kober, Anthony Anderson, Carrie Lazar</t>
  </si>
  <si>
    <t>Jim Lampley</t>
  </si>
  <si>
    <t>Jim Lampley, Sylvester Stallone</t>
  </si>
  <si>
    <t>A pair of aging boxing rivals are coaxed out of retirement to fight one final bout, thirty years after their last match.</t>
  </si>
  <si>
    <t>A pair of aging boxing rivals</t>
  </si>
  <si>
    <t>tt1661420</t>
  </si>
  <si>
    <t>Polisse</t>
  </si>
  <si>
    <t>Ma√Øwenn</t>
  </si>
  <si>
    <t>Ma√Øwenn, Emmanuelle Bercot</t>
  </si>
  <si>
    <t>Karin Viard, JoeyStarr, Marina Fo√Øs, Nicolas Duvauchelle, Ma√Øwenn, Riccardo Scamarcio, Karole Rocher, Emmanuelle Bercot, Fr√©d√©ric Pierrot, Arnaud Henriet, Naidra Ayadi, J√©r√©mie Elka√Øm, Wladimir Yordanoff, Laurent Bateau, Carole Franck</t>
  </si>
  <si>
    <t>Karin Viard</t>
  </si>
  <si>
    <t>Karin Viard, JoeyStarr</t>
  </si>
  <si>
    <t>A journalist covering police assigned to a juvenile division enters an affair with one of her subjects.</t>
  </si>
  <si>
    <t>A journalist covering police assigned</t>
  </si>
  <si>
    <t>tt1661820</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</si>
  <si>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</si>
  <si>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</si>
  <si>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</si>
  <si>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</si>
  <si>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Michael Stuhlbarg, Bruce Dern</t>
  </si>
  <si>
    <t>A young man's life is unraveled after witnessing a murder that he filmed in his rural town of Cut Bank.</t>
  </si>
  <si>
    <t>A young man's life is unraveled</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</si>
  <si>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</si>
  <si>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</si>
  <si>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</si>
  <si>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</si>
  <si>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</si>
  <si>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Victoria Justice</t>
  </si>
  <si>
    <t>Victoria Justice, Jackson Nicoll</t>
  </si>
  <si>
    <t>Wren's Halloween plans go awry when she's made to babysit her brother, who disappears into a sea of trick-or-treaters. With her best friend and two nerds at her side, she needs to find her brother before her mom finds out he's missing.</t>
  </si>
  <si>
    <t>Wren's Halloween plans go awry</t>
  </si>
  <si>
    <t>tt1663202</t>
  </si>
  <si>
    <t>16/01/2016</t>
  </si>
  <si>
    <t>USA, Hong Kong, Taiwan</t>
  </si>
  <si>
    <t>Pawnee</t>
  </si>
  <si>
    <t>Mark L. Smith, Alejandro G. I√±√°rritu</t>
  </si>
  <si>
    <t>Leonardo DiCaprio, Tom Hardy, Domhnall Gleeson, Will Poulter, Forrest Goodluck, Paul Anderson, Kristoffer Joner, Joshua Burge, Duane Howard, Melaw Nakehk'o, Fabrice Adde, Arthur RedCloud, Christopher Rosamond, Robert Moloney, Lukas Haas</t>
  </si>
  <si>
    <t>Leonardo DiCaprio, Tom Hardy</t>
  </si>
  <si>
    <t>A frontiersman on a fur trading expedition in the 1820s fights for survival after being mauled by a bear and left for dead by members of his own hunting team.</t>
  </si>
  <si>
    <t>A frontiersman on a fur trading</t>
  </si>
  <si>
    <t>tt1663207</t>
  </si>
  <si>
    <t>Life of Crime</t>
  </si>
  <si>
    <t>29/08/2014</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</si>
  <si>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</si>
  <si>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</si>
  <si>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</si>
  <si>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Jennifer Aniston, Yasiin Bey</t>
  </si>
  <si>
    <t>Two common criminals get more than they bargained for after kidnapping the wife of a corrupt real-estate developer who shows no interest in paying the $1 million dollar ransom for her safe return.</t>
  </si>
  <si>
    <t>Two common criminals get more</t>
  </si>
  <si>
    <t>tt1663662</t>
  </si>
  <si>
    <t>Pacific Rim</t>
  </si>
  <si>
    <t>Travis Beacham, Guillermo del Toro</t>
  </si>
  <si>
    <t>Charlie Hunnam, Diego Klattenhoff, Idris Elba, Rinko Kikuchi, Charlie Day, Burn Gorman, Max Martini, Robert Kazinsky, Clifton Collins Jr., Ron Perlman, Brad William Henke, Larry Joe Campbell, Mana Ashida, Santiago Segura, Joe Pingue</t>
  </si>
  <si>
    <t>Charlie Hunnam, Diego Klattenhoff</t>
  </si>
  <si>
    <t>As a war between humankind and monstrous sea creatures wages on, a former pilot and a trainee are paired up to drive a seemingly obsolete special weapon in a desperate effort to save the world from the apocalypse.</t>
  </si>
  <si>
    <t>As a war between humankind and</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</si>
  <si>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</si>
  <si>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</si>
  <si>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</si>
  <si>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</si>
  <si>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Demetrius Shipp Jr.</t>
  </si>
  <si>
    <t>Tells the true and untold story of prolific rapper, actor, poet and activist Tupac Shakur.</t>
  </si>
  <si>
    <t>Tells the true and untold story</t>
  </si>
  <si>
    <t>tt1666186</t>
  </si>
  <si>
    <t>Vampires Suck</t>
  </si>
  <si>
    <t>Jenn Proske, Matt Lanter, Diedrich Bader, Chris Riggi, Ken Jeong, Anneliese van der Pol, David DeLuise, Kelsey Ledgin, Dave Foley, Jeff Witzke, Crista Flanagan, Nick Eversman, Zane Holtz, Stephanie Fischer, Michael Hanson</t>
  </si>
  <si>
    <t>Jenn Proske</t>
  </si>
  <si>
    <t>Jenn Proske, Matt Lanter</t>
  </si>
  <si>
    <t>A spoof of vampire-themed movies. Teenager, Becca finds herself torn between 2 boys. As she and her friends wrestle with a number of different dramas, everything comes to a head at their prom.</t>
  </si>
  <si>
    <t>A spoof of vampire-themed movies.</t>
  </si>
  <si>
    <t>tt1666801</t>
  </si>
  <si>
    <t>The Duff</t>
  </si>
  <si>
    <t>19/08/2015</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</si>
  <si>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</si>
  <si>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</si>
  <si>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</si>
  <si>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Mae Whitman, Robbie Amell</t>
  </si>
  <si>
    <t>A high school senior instigates a social pecking order revolution after finding out that she has been labeled the DUFF - Designated Ugly Fat Friend - by her prettier, more popular counterparts.</t>
  </si>
  <si>
    <t>A high school senior instigates</t>
  </si>
  <si>
    <t>tt1667310</t>
  </si>
  <si>
    <t>Deadfall</t>
  </si>
  <si>
    <t>Zach Dean</t>
  </si>
  <si>
    <t>Eric Bana, Olivia Wilde, Charlie Hunnam, Dennis Lafond, Patrick Kerton, Kwasi Songui, Kris Kristofferson, Sissy Spacek, John Robinson, Job Daniel, Kate Mara, Jocelyne Zucco, Treat Williams, Jason Cavalier, Maxime Savaria</t>
  </si>
  <si>
    <t>Eric Bana, Olivia Wilde</t>
  </si>
  <si>
    <t>A thriller that follows two siblings who decide to fend for themselves in the wake of a botched casino heist, and their unlikely reunion during another family's Thanksgiving celebration.</t>
  </si>
  <si>
    <t>A thriller that follows two siblings</t>
  </si>
  <si>
    <t>tt1667353</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</si>
  <si>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</si>
  <si>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</si>
  <si>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</si>
  <si>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Julia Roberts, Lily Collins</t>
  </si>
  <si>
    <t>An evil queen steals control of a kingdom and an exiled princess enlists the help of seven resourceful rebels to win back her birthright.</t>
  </si>
  <si>
    <t>An evil queen steals control of</t>
  </si>
  <si>
    <t>tt1667355</t>
  </si>
  <si>
    <t>3096 Tage</t>
  </si>
  <si>
    <t>Ruth Toma, Bernd Eichinger</t>
  </si>
  <si>
    <t>Antonia Campbell-Hughes, Thure Lindhardt, Amelia Pidgeon, Trine Dyrholm, Dearbhla Molloy, Roeland Wiesnekker, Ellen Schwiers, Erni Mangold, Sebastian Weber, Tina Grawe, Angelina Noa, Nicholas Reinke, Thomas Loibl, Henry Schindler, Michael A. Grimm</t>
  </si>
  <si>
    <t>Antonia Campbell-Hughes</t>
  </si>
  <si>
    <t>A young Austrian girl is kidnapped and held in captivity for eight years. Based on the factual case of Natascha Kampusch.</t>
  </si>
  <si>
    <t>A young Austrian girl is kidnapped</t>
  </si>
  <si>
    <t>tt1667889</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</si>
  <si>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</si>
  <si>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</si>
  <si>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</si>
  <si>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</si>
  <si>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Aziz Ansari</t>
  </si>
  <si>
    <t>Aziz Ansari, Joy Behar</t>
  </si>
  <si>
    <t>Manny, Diego, and Sid embark upon another adventure after their continent is set adrift. Using an iceberg as a ship, they encounter sea creatures and battle pirates as they explore a new world.</t>
  </si>
  <si>
    <t>Manny, Diego, and Sid embark upon</t>
  </si>
  <si>
    <t>tt1668191</t>
  </si>
  <si>
    <t>Av Mevsimi</t>
  </si>
  <si>
    <t>Yavuz Turgul</t>
  </si>
  <si>
    <t>Sener Sen, Cem Yilmaz, √áetin Tekindor, Melisa S√∂zen, Okan Yalabik, Riza Kocaoglu, Nergis √áorak√ßi, Mustafa Avkiran, Mahir Ipek, Sefika Tolun, Emine Sans Umar, Gamze S√ºner Atay, Bartu K√º√ß√ºk√ßaglayan, Cahit G√∂k, Murat Serezli</t>
  </si>
  <si>
    <t>Sener Sen, Cem Yilmaz</t>
  </si>
  <si>
    <t>The lives of three homicide detectives are turned upside-down during a murder investigation.</t>
  </si>
  <si>
    <t>The lives of three homicide detectives</t>
  </si>
  <si>
    <t>tt1668200</t>
  </si>
  <si>
    <t>Elle s'appelait Sarah</t>
  </si>
  <si>
    <t>Gilles Paquet-Brenner</t>
  </si>
  <si>
    <t>Tatiana De Rosnay, Serge Joncour</t>
  </si>
  <si>
    <t>Kristin Scott Thomas, M√©lusine Mayance, Niels Arestrup, Fr√©d√©ric Pierrot, Michel Duchaussoy, Dominique Frot, Natasha Mashkevich, Gis√®le Casadesus, Aidan Quinn, Sarah Ber, Arben Bajraktaraj, Karina Hin, James Gerard, Joseph Rezwin, Kate Moran</t>
  </si>
  <si>
    <t>In modern-day Paris, a journalist finds her life becoming entwined with a young girl whose family was torn apart during the notorious Vel' d'Hiv Roundup in 1942.</t>
  </si>
  <si>
    <t>In modern-day Paris, a journalist</t>
  </si>
  <si>
    <t>tt1670345</t>
  </si>
  <si>
    <t>Now You See Me</t>
  </si>
  <si>
    <t>Ed Solomon, Boaz Yakin</t>
  </si>
  <si>
    <t>Jesse Eisenberg, Mark Ruffalo, Woody Harrelson, Isla Fisher, Dave Franco, M√©lanie Laurent, Morgan Freeman, Michael Caine, Michael Kelly, Common, David Warshofsky, Jos√© Garcia, Jessica Lindsey, Caitriona Balfe, Stephanie Honor√©</t>
  </si>
  <si>
    <t>Jesse Eisenberg, Mark Ruffalo</t>
  </si>
  <si>
    <t>An F.B.I. Agent and an Interpol Detective track a team of illusionists who pull off bank heists during their performances, and reward their audiences with the money.</t>
  </si>
  <si>
    <t>An F.B.I. Agent and an Interpol</t>
  </si>
  <si>
    <t>tt1673434</t>
  </si>
  <si>
    <t>The Twilight Saga: Breaking Dawn - Part 2</t>
  </si>
  <si>
    <t>14/11/2012</t>
  </si>
  <si>
    <t>Kristen Stewart, Robert Pattinson, Taylor Lautner, Peter Facinelli, Elizabeth Reaser, Ashley Greene, Jackson Rathbone, Kellan Lutz, Nikki Reed, Billy Burke, Chaske Spencer, Mackenzie Foy, Maggie Grace, Jamie Campbell Bower, Christopher Heyerdahl</t>
  </si>
  <si>
    <t>Kristen Stewart, Robert Pattinson</t>
  </si>
  <si>
    <t>After the birth of Renesmee/Nessie, the Cullens gather other vampire clans in order to protect the child from a false allegation that puts the family in front of the Volturi.</t>
  </si>
  <si>
    <t>After the birth of Renesmee/Nessie,</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</si>
  <si>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</si>
  <si>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</si>
  <si>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</si>
  <si>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</si>
  <si>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</si>
  <si>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Tanika Lonesborough</t>
  </si>
  <si>
    <t>It's 1968, and four young, talented Australian Aboriginal girls learn about love, friendship and war when their all-girl group The Sapphires entertain the US troops in Vietnam.</t>
  </si>
  <si>
    <t>It's 1968, and four young, talented</t>
  </si>
  <si>
    <t>tt1673702</t>
  </si>
  <si>
    <t>Une vie de chat</t>
  </si>
  <si>
    <t>15/12/2010</t>
  </si>
  <si>
    <t>Jean-Loup Felicioli, Alain Gagnol</t>
  </si>
  <si>
    <t>Alain Gagnol, Jacques-R√©my Girerd</t>
  </si>
  <si>
    <t>Dominique Blanc, Bernadette Lafont, Bruno Salomone, Jean Benguigui, Oriane Zani, Bernard Bouillon, Jacques Ramade, Jean-Pierre Yvars, Patrick Ridremont, Patrick Descamps, Yves Barbaut, Line Wibl√©, JB Blanc, Steve Blum, Marcia Gay Harden</t>
  </si>
  <si>
    <t>Dominique Blanc</t>
  </si>
  <si>
    <t>Dominique Blanc, Bernadette Lafont</t>
  </si>
  <si>
    <t>In Paris, a cat who lives a secret life as a cat burglar's aide must come to the rescue of Zoe, the little girl he lives with, after she falls into a gangster's clutches.</t>
  </si>
  <si>
    <t>In Paris, a cat who lives a secret</t>
  </si>
  <si>
    <t>tt1674771</t>
  </si>
  <si>
    <t>Entourage</t>
  </si>
  <si>
    <t>15/07/2015</t>
  </si>
  <si>
    <t>Doug Ellin</t>
  </si>
  <si>
    <t>Doug Ellin, Doug Ellin</t>
  </si>
  <si>
    <t>Kevin Connolly, Adrian Grenier, Kevin Dillon, Jerry Ferrara, Jeremy Piven, Emmanuelle Chriqui, Perrey Reeves, Rex Lee, Debi Mazar, Rhys Coiro, Constance Zimmer, Haley Joel Osment, Ronda Rousey, Kid Cudi, Alan Dale</t>
  </si>
  <si>
    <t>Kevin Connolly</t>
  </si>
  <si>
    <t>Kevin Connolly, Adrian Grenier</t>
  </si>
  <si>
    <t>Movie star Vincent Chase, together with his boys Eric, Turtle, and Johnny, are back - and back in business with super agent-turned-studio head Ari Gold on a risky project that will serve as Vince's directorial debut.</t>
  </si>
  <si>
    <t>Movie star Vincent Chase, together</t>
  </si>
  <si>
    <t>tt1674773</t>
  </si>
  <si>
    <t>Hannah Arendt</t>
  </si>
  <si>
    <t>27/01/2014</t>
  </si>
  <si>
    <t>Germany, Luxembourg, France, Israel</t>
  </si>
  <si>
    <t>Margarethe von Trotta</t>
  </si>
  <si>
    <t>Pamela Katz, Margarethe von Trotta</t>
  </si>
  <si>
    <t>Barbara Sukowa, Janet McTeer, Julia Jentsch, Axel Milberg, Timothy Lone, Megan Gay, Nicholas Woodeson, Tom Leick, Ulrich Noethen, Nilton Martins, Leila Lallali, Harvey Friedman, Victoria Trauttmansdorff, Sascha Ley, Friederike Becht</t>
  </si>
  <si>
    <t>Barbara Sukowa</t>
  </si>
  <si>
    <t>Barbara Sukowa, Janet McTeer</t>
  </si>
  <si>
    <t>A look at the life of philosopher and political theorist</t>
  </si>
  <si>
    <t>A look at the life of philosopher</t>
  </si>
  <si>
    <t>tt1674784</t>
  </si>
  <si>
    <t>Trespass</t>
  </si>
  <si>
    <t>USA, Bulgaria</t>
  </si>
  <si>
    <t>Karl Gajdusek</t>
  </si>
  <si>
    <t>Nicolas Cage, Nicole Kidman, Ben Mendelsohn, Liana Liberato, Cam Gigandet, Jordana Spiro, Dash Mihok, Emily Meade, Nico Tortorella, Brandon Belknap, Terry Milam, Tina Parker, David Maldonado, Nilo Otero, Simona Williams</t>
  </si>
  <si>
    <t>Nicolas Cage, Nicole Kidman</t>
  </si>
  <si>
    <t>As they're held for ransom, a husband and wife's predicament grows more dire amid the discovery of betrayal and deception.</t>
  </si>
  <si>
    <t>As they're held for ransom, a</t>
  </si>
  <si>
    <t>tt1675192</t>
  </si>
  <si>
    <t>Take Shelter</t>
  </si>
  <si>
    <t>Jeff Nichols</t>
  </si>
  <si>
    <t>Michael Shannon, Jessica Chastain, Tova Stewart, Shea Whigham, Katy Mixon, Natasha Randall, Ron Kennard, Scott Knisley, Robert Longstreet, Heather Caldwell, Sheila Hullihen, John Kloock, Marianna Alacchi, Jacque Jovic, Bob Maines</t>
  </si>
  <si>
    <t>Michael Shannon, Jessica Chastain</t>
  </si>
  <si>
    <t>Plagued by a series of apocalyptic visions, a young husband and father questions whether to shelter his family from a coming storm, or from himself.</t>
  </si>
  <si>
    <t>Plagued by a series of apocalyptic</t>
  </si>
  <si>
    <t>tt1675434</t>
  </si>
  <si>
    <t>Intouchables</t>
  </si>
  <si>
    <t>Olivier Nakache, √âric Toledano</t>
  </si>
  <si>
    <t>Olivier Nakache, Philippe Pozzo di Borgo</t>
  </si>
  <si>
    <t>Fran√ßois Cluzet, Omar Sy, Anne Le Ny, Audrey Fleurot, Jos√©phine de Meaux, Clotilde Mollet, Alba Ga√Øa Bellugi, Cyril Mendy, Salimata Kamate, Absa Diatou Toure, Gr√©goire Oestermann, Dominique Daguier, Fran√ßois Caron, Christian Ameri, Thomas Soliv√©r√®s</t>
  </si>
  <si>
    <t>Fran√ßois Cluzet, Omar Sy</t>
  </si>
  <si>
    <t>After he becomes a quadriplegic from a paragliding accident, an aristocrat hires a young man from the projects to be his caregiver.</t>
  </si>
  <si>
    <t>After he becomes a quadriplegic</t>
  </si>
  <si>
    <t>EUR 9500000</t>
  </si>
  <si>
    <t>tt1677720</t>
  </si>
  <si>
    <t>Ready Player One</t>
  </si>
  <si>
    <t>28/03/2018</t>
  </si>
  <si>
    <t>Zak Penn, Ernest Cline</t>
  </si>
  <si>
    <t>Tye Sheridan, Olivia Cooke, Ben Mendelsohn, Lena Waithe, T.J. Miller, Simon Pegg, Mark Rylance, Philip Zhao, Win Morisaki, Hannah John-Kamen, Ralph Ineson, Susan Lynch, Clare Higgins, Laurence Spellman, Perdita Weeks</t>
  </si>
  <si>
    <t>Tye Sheridan</t>
  </si>
  <si>
    <t>Tye Sheridan, Olivia Cooke</t>
  </si>
  <si>
    <t>When the creator of a virtual reality called the OASIS dies, he makes a posthumous challenge to all OASIS users to find his Easter Egg, which will give the finder his fortune and control of his world.</t>
  </si>
  <si>
    <t>When the creator of a virtual</t>
  </si>
  <si>
    <t>tt1679335</t>
  </si>
  <si>
    <t>Trolls</t>
  </si>
  <si>
    <t>27/10/2016</t>
  </si>
  <si>
    <t>Mike Mitchell, Walt Dohrn</t>
  </si>
  <si>
    <t>Anna Kendrick, Justin Timberlake, Zooey Deschanel, Christopher Mintz-Plasse, Christine Baranski, Russell Brand, Gwen Stefani, John Cleese, James Corden, Jeffrey Tambor, Ron Funches, Aino Jawo, Caroline Hjelt, Kunal Nayyar, Quvenzhan√© Wallis</t>
  </si>
  <si>
    <t>Anna Kendrick, Justin Timberlake</t>
  </si>
  <si>
    <t>After the Bergens invade Troll Village, Poppy, the happiest Troll ever born, and the curmudgeonly Branch set off on a journey to rescue her friends.</t>
  </si>
  <si>
    <t>After the Bergens invade Troll</t>
  </si>
  <si>
    <t>tt1680045</t>
  </si>
  <si>
    <t>UK, Austria, France, Canada, Brazil, USA</t>
  </si>
  <si>
    <t>Lucia Siposov√°, Gabriela Marcinkov√°, Johannes Krisch, Danica Jurcov√°, Jude Law, Peter Morgan, Moritz Bleibtreu, Riann Steele, Fran√ßois-Xavier Demaison, Jamel Debbouze, Dinara Drukarova, Vladimir Vdovichenkov, Patty Hannock, Djemel Barek, Rachel Weisz</t>
  </si>
  <si>
    <t>Lucia Siposov√°</t>
  </si>
  <si>
    <t>Lucia Siposov√°, Gabriela Marcinkov√°</t>
  </si>
  <si>
    <t>A dramatic thriller that weaves together the stories of an array of people from disparate social backgrounds through their intersecting relationships.</t>
  </si>
  <si>
    <t>A dramatic thriller that weaves</t>
  </si>
  <si>
    <t>tt1680114</t>
  </si>
  <si>
    <t>Snowtown</t>
  </si>
  <si>
    <t>19/05/2011</t>
  </si>
  <si>
    <t>Justin Kurzel</t>
  </si>
  <si>
    <t>Shaun Grant, Shaun Grant</t>
  </si>
  <si>
    <t>Lucas Pittaway, Bob Adriaens, Louise Harris, Frank Cwiertniak, Matthew Howard, Marcus Howard, Anthony Groves, Richard Green, Aaron Viergever, Denis Davey, Allan Chapple, Beau Gosling, Brendan Rock, Bryan Sellars, Daniel Henshall</t>
  </si>
  <si>
    <t>Lucas Pittaway</t>
  </si>
  <si>
    <t>Lucas Pittaway, Bob Adriaens</t>
  </si>
  <si>
    <t>Based on true events, 16 year-old Jamie falls in with his mother's new boyfriend and his crowd of self-appointed neighborhood watchmen, a relationship that leads to a spree of torture and murder.</t>
  </si>
  <si>
    <t>Based on true events, 16 year-old</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</si>
  <si>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</si>
  <si>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</si>
  <si>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</si>
  <si>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</si>
  <si>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Mia Wasikowska, Nicole Kidman</t>
  </si>
  <si>
    <t>After India's father dies, her Uncle Charlie, whom she never knew existed, comes to live with her and her unstable mother. She comes to suspect this mysterious, charming man has ulterior motives and becomes increasingly infatuated with him.</t>
  </si>
  <si>
    <t>After India's father dies, her</t>
  </si>
  <si>
    <t>tt1683526</t>
  </si>
  <si>
    <t>Detachment</t>
  </si>
  <si>
    <t>22/06/2012</t>
  </si>
  <si>
    <t>Tony Kaye</t>
  </si>
  <si>
    <t>Carl Lund</t>
  </si>
  <si>
    <t>Adrien Brody, Marcia Gay Harden, James Caan, Christina Hendricks, Lucy Liu, Blythe Danner, Tim Blake Nelson, William Petersen, Bryan Cranston, Sami Gayle, Betty Kaye, Louis Zorich, Isiah Whitlock Jr., Chris Papavasiliou, Kwoade Cross</t>
  </si>
  <si>
    <t>Adrien Brody, Marcia Gay Harden</t>
  </si>
  <si>
    <t>A substitute teacher who drifts from classroom to classroom finds a connection to the students and teachers during his latest assignment.</t>
  </si>
  <si>
    <t>A substitute teacher who drifts</t>
  </si>
  <si>
    <t>tt1684233</t>
  </si>
  <si>
    <t>Welcome to the Punch</t>
  </si>
  <si>
    <t>Eran Creevy</t>
  </si>
  <si>
    <t>James McAvoy, Mark Strong, Andrea Riseborough, Johnny Harris, Daniel Mays, David Morrissey, Peter Mullan, Natasha Little, Daniel Kaluuya, Ruth Sheen, Jason Flemyng, Elyes Gabel, Robert Portal, Jason Maza, Jay Simpson</t>
  </si>
  <si>
    <t>James McAvoy, Mark Strong</t>
  </si>
  <si>
    <t>When a notorious criminal is forced to return to London, it gives a detective one last chance to take down the man he's always been after.</t>
  </si>
  <si>
    <t>When a notorious criminal is forced</t>
  </si>
  <si>
    <t>tt1686039</t>
  </si>
  <si>
    <t>Five Minarets in New York</t>
  </si>
  <si>
    <t>Turkey, USA</t>
  </si>
  <si>
    <t>Mahsun Kirmizig√ºl</t>
  </si>
  <si>
    <t>Haluk Bilginer, Danny Glover, Gina Gershon, Mahsun Kirmizig√ºl, Robert Patrick, Mustafa Sandal, Scott William Winters, Sharrieff Pugh, Engin Altan D√ºzyatan, Justine Cotsonas, Ryan Silverman, Laine Rettmer, William Rueger, Bob Ari, Hisham Tawfiq</t>
  </si>
  <si>
    <t>Haluk Bilginer, Danny Glover</t>
  </si>
  <si>
    <t>Two Turkish anti-terrorist agents are sent to New York City on a mission to find and bring back the dangerous Islamic leader codenamed "Dajjal", believed to be hiding in there. Working with...</t>
  </si>
  <si>
    <t>Two Turkish anti-terrorist agents</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</si>
  <si>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</si>
  <si>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</si>
  <si>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</si>
  <si>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 Terrell</t>
  </si>
  <si>
    <t>Zoey Deutch</t>
  </si>
  <si>
    <t>Zoey Deutch, Lucy Fry</t>
  </si>
  <si>
    <t>Rose Hathaway is a Dhampir, half human-half vampire, a guardian of the Moroi, peaceful, mortal vampires living discreetly within our world. Her calling is to protect the Moroi from bloodthirsty, immortal Vampires, the Strigoi.</t>
  </si>
  <si>
    <t>Rose Hathaway is a Dhampir, half</t>
  </si>
  <si>
    <t>tt1687901</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</si>
  <si>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</si>
  <si>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</si>
  <si>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</si>
  <si>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</si>
  <si>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Rebecca Hall, Dominic West</t>
  </si>
  <si>
    <t>In 1921, England is overwhelmed by the loss and grief of World War I. Hoax exposer Florence Cathcart visits a boarding school to explain sightings of a child ghost. Everything she believes unravels as the 'missing' begin to show themselves.</t>
  </si>
  <si>
    <t>In 1921, England is overwhelmed</t>
  </si>
  <si>
    <t>tt1690953</t>
  </si>
  <si>
    <t>Despicable Me 2</t>
  </si>
  <si>
    <t>Steve Carell, Kristen Wiig, Benjamin Bratt, Miranda Cosgrove, Russell Brand, Ken Jeong, Steve Coogan, Elsie Fisher, Dana Gaier, Moises Arias, Nasim Pedrad, Kristen Schaal, Pierre Coffin, Chris Renaud, Nickolai Stoilov</t>
  </si>
  <si>
    <t>Steve Carell, Kristen Wiig</t>
  </si>
  <si>
    <t>When Gru, the world's most super-bad turned super-dad has been recruited by a team of officials to stop lethal muscle and a host of Gru's own, He has to fight back with new gadgetry, cars, and more minion madness.</t>
  </si>
  <si>
    <t>When Gru, the world's most super-bad</t>
  </si>
  <si>
    <t>tt1691916</t>
  </si>
  <si>
    <t>Before I Fall</t>
  </si>
  <si>
    <t>19/07/2017</t>
  </si>
  <si>
    <t>Ry Russo-Young</t>
  </si>
  <si>
    <t>Maria Maggenti, Lauren Oliver</t>
  </si>
  <si>
    <t>Zoey Deutch, Halston Sage, Logan Miller, Kian Lawley, Elena Kampouris, Cynthy Wu, Medalion Rahimi, Erica Tremblay, Liv Hewson, Diego Boneta, Jennifer Beals, Nicholas Lea, Chelsea Gill, Roan Curtis, Claire Margaret Corlett</t>
  </si>
  <si>
    <t>Zoey Deutch, Halston Sage</t>
  </si>
  <si>
    <t>February 12 is just another day in Sam's charmed life, until it turns out to be her last. Stuck reliving her last day over and over, Sam untangles the mystery around her death and discovers everything she's losing.</t>
  </si>
  <si>
    <t>February 12 is just another day</t>
  </si>
  <si>
    <t>tt1691917</t>
  </si>
  <si>
    <t>Planes</t>
  </si>
  <si>
    <t>Klay Hall</t>
  </si>
  <si>
    <t>John Lasseter, Klay Hall</t>
  </si>
  <si>
    <t>Dane Cook, Stacy Keach, Brad Garrett, Teri Hatcher, Julia Louis-Dreyfus, Priyanka Chopra, John Cleese, Cedric the Entertainer, Carlos Alazraqui, Roger Craig Smith, Anthony Edwards, Val Kilmer, Sinbad, Gabriel Iglesias, Brent Musburger</t>
  </si>
  <si>
    <t>Dane Cook, Stacy Keach</t>
  </si>
  <si>
    <t>A cropdusting plane with a fear of heights lives his dream of competing in a famous around-the-world aerial race.</t>
  </si>
  <si>
    <t>A cropdusting plane with a fear</t>
  </si>
  <si>
    <t>tt1692486</t>
  </si>
  <si>
    <t>Carnage</t>
  </si>
  <si>
    <t>France, Germany, Poland, Spain, USA</t>
  </si>
  <si>
    <t>Yasmina Reza, Yasmina Reza</t>
  </si>
  <si>
    <t>Jodie Foster, Kate Winslet, Christoph Waltz, John C. Reilly, Elvis Polanski, Eliot Berger, Joseph Rezwin, Nathan Rippy, Tanya Lopert, Julie Adams</t>
  </si>
  <si>
    <t>Jodie Foster, Kate Winslet</t>
  </si>
  <si>
    <t>Two pairs of parents hold a cordial meeting after their sons are involved in a fight, though as their time together progresses, increasingly childish behavior throws the discussion into chaos.</t>
  </si>
  <si>
    <t>Two pairs of parents hold a cordial</t>
  </si>
  <si>
    <t>tt1694020</t>
  </si>
  <si>
    <t>The Guilt Trip</t>
  </si>
  <si>
    <t>19/12/2012</t>
  </si>
  <si>
    <t>Barbra Streisand, Seth Rogen, Julene Renee, Zabryna Guevara, John Funk, Robert Curtis Brown, Kathy Najimy, Miriam Margolyes, Rose Abdoo, Tom Virtue, Vivian Vanderwerd, Worth Howe, Vicki Goldsmith, Matthew Levinson, Joseph Levinson</t>
  </si>
  <si>
    <t>Barbra Streisand</t>
  </si>
  <si>
    <t>Barbra Streisand, Seth Rogen</t>
  </si>
  <si>
    <t>As inventor Andy Brewster is about to embark on the road trip of a lifetime, a quick stop at his mom's house turns into an unexpected cross-country voyage with her along for the ride.</t>
  </si>
  <si>
    <t>As inventor Andy Brewster is about</t>
  </si>
  <si>
    <t>tt1694542</t>
  </si>
  <si>
    <t>Tanu Weds Manu</t>
  </si>
  <si>
    <t>Aanand L. Rai</t>
  </si>
  <si>
    <t>Himanshu Sharma</t>
  </si>
  <si>
    <t>Madhavan, Kangana Ranaut, Jimmy Sheirgill, Deepak Dobriyal, Swara Bhaskar, Eijaz Khan, K.K. Raina, Rajendra Gupta, Navni Parihar, Dipti Misra, Rahul Chahan, Shveta Grover, Ravi Kishan, Sunil Upadhyay</t>
  </si>
  <si>
    <t>Madhavan</t>
  </si>
  <si>
    <t>Madhavan, Kangana Ranaut</t>
  </si>
  <si>
    <t>Manu comes to India to find a bride for himself and falls for Tanu at first sight but Tanu, a free spirited girl has no plans of marrying him.</t>
  </si>
  <si>
    <t>Manu comes to India to find a</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</si>
  <si>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</si>
  <si>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</si>
  <si>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</si>
  <si>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</si>
  <si>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Steve Carell, Jennifer Garner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</si>
  <si>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</si>
  <si>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Alexander's day begins with gum</t>
  </si>
  <si>
    <t>tt1698648</t>
  </si>
  <si>
    <t>Girl Most Likely</t>
  </si>
  <si>
    <t>Michelle Morgan</t>
  </si>
  <si>
    <t>Kristen Wiig, Annette Bening, Matt Dillon, Darren Criss, Christopher Fitzgerald, June Diane Raphael, Natasha Lyonne, Bob Balaban, Sydney Lucas, Ilana Levine, Jimmy Palumbo, Michelle Morgan, Mickey Sumner, Elizabeth Inghram, Brian Petsos</t>
  </si>
  <si>
    <t>Kristen Wiig, Annette Bening</t>
  </si>
  <si>
    <t>A failed New York playwright awkwardly navigates the transition from Next Big Thing to Last Year's News.</t>
  </si>
  <si>
    <t>A failed New York playwright awkwardly</t>
  </si>
  <si>
    <t>tt1699231</t>
  </si>
  <si>
    <t>Quarantine 2: Terminal</t>
  </si>
  <si>
    <t>John Pogue, John Erick Dowdle</t>
  </si>
  <si>
    <t>Mercedes Mason, Josh Cooke, Mattie Liptak, Ignacio Serricchio, Noree Victoria, Bre Blair, Lamar Stewart, George Back, Phillip DeVona, Julie Gribble, Erin √Åine, Lynn Cole, Tom Thon, Sandra Ellis Lafferty, Tyler Kunkle</t>
  </si>
  <si>
    <t>Mercedes Mason</t>
  </si>
  <si>
    <t>Mercedes Mason, Josh Cooke</t>
  </si>
  <si>
    <t>A plane is taken over by a mysterious virus. When the plane lands it is placed under quarantine. Now a group of survivors must band together to survive the quarantine.</t>
  </si>
  <si>
    <t>A plane is taken over by a mysterious</t>
  </si>
  <si>
    <t>tt1700841</t>
  </si>
  <si>
    <t>Sausage Party</t>
  </si>
  <si>
    <t>31/10/2016</t>
  </si>
  <si>
    <t>Kyle Hunter, Ariel Shaffir</t>
  </si>
  <si>
    <t>Alistair Abell, Iris Apatow, Sugar Lyn Beard, Michael Cera, Ian James Corlett, Michael Daingerfield, Brian Dobson, Michael Dobson, James Franco, Bill Hader, Ian Hanlin, Salma Hayek, Maryke Hendrikse, Jonah Hill, Anders Holm</t>
  </si>
  <si>
    <t>Alistair Abell</t>
  </si>
  <si>
    <t>Alistair Abell, Iris Apatow</t>
  </si>
  <si>
    <t>A sausage strives to discover the truth about his existence.</t>
  </si>
  <si>
    <t>A sausage strives to discover</t>
  </si>
  <si>
    <t>tt1700844</t>
  </si>
  <si>
    <t>The Deep Blue Sea</t>
  </si>
  <si>
    <t>Terence Davies</t>
  </si>
  <si>
    <t>Terence Rattigan, Terence Davies</t>
  </si>
  <si>
    <t>Ann Mitchell, Jolyon Coy, Karl Johnson, Rachel Weisz, Simon Russell Beale, Tom Hiddleston, Harry Hadden-Paton, Sarah Kants, Oliver Ford Davies, Barbara Jefford, Mark Tandy, Stuart McLoughlin, Nicholas Amer</t>
  </si>
  <si>
    <t>Ann Mitchell</t>
  </si>
  <si>
    <t>Ann Mitchell, Jolyon Coy</t>
  </si>
  <si>
    <t>The wife of a British Judge is caught in a self-destructive love affair with a Royal Air Force pilot.</t>
  </si>
  <si>
    <t>The wife of a British Judge is</t>
  </si>
  <si>
    <t>tt1701210</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</si>
  <si>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</si>
  <si>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</si>
  <si>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</si>
  <si>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</si>
  <si>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Tahar Rahim, Antonio Banderas</t>
  </si>
  <si>
    <t>Set in the 1930s Arab states at the dawn of the oil boom, the story centers on a young Arab prince torn between allegiance to his conservative father and modern, liberal father-in-law.</t>
  </si>
  <si>
    <t>Set in the 1930s Arab states at</t>
  </si>
  <si>
    <t>EUR 40000000</t>
  </si>
  <si>
    <t>tt1701990</t>
  </si>
  <si>
    <t>Detention</t>
  </si>
  <si>
    <t>Joseph Kahn, Mark Palermo</t>
  </si>
  <si>
    <t>Alison Woods, Logan Stalarow, Julie Dolan, Shanley Caswell, Daniel Negreanu, Will Wallace, Josh Breeding, Marco Garcia, Josh Hutcherson, Mickey River, Jesse Heiman, Joseph Keane, Percy Daggs III, Parker Bagley, Marque Richardson</t>
  </si>
  <si>
    <t>Alison Woods</t>
  </si>
  <si>
    <t>Alison Woods, Logan Stalarow</t>
  </si>
  <si>
    <t>As a copycat killer named after movie villain Cinderhella stalks the student body at Grizzly Lake High School, a group of co-eds band together to survive while serving detention.</t>
  </si>
  <si>
    <t>As a copycat killer named after</t>
  </si>
  <si>
    <t>tt1702014</t>
  </si>
  <si>
    <t>Hoje Eu Quero Voltar Sozinho</t>
  </si>
  <si>
    <t>Daniel Ribeiro</t>
  </si>
  <si>
    <t>Ghilherme Lobo, Fabio Audi, Tess Amorim, L√∫cia Romano, Eucir de Souza, Selma Egrei, Isabela Guasco, Victor Filgueiras, Pedro Carvalho, Guga Auricchio, B√°rbara Pereira, Matheus Abreu, Naruna Costa, Julio Machado, Renata Novaes</t>
  </si>
  <si>
    <t>Ghilherme Lobo</t>
  </si>
  <si>
    <t>Ghilherme Lobo, Fabio Audi</t>
  </si>
  <si>
    <t>Leonardo is a blind teenager searching for independence. His everyday life, the relationship with his best friend, Giovana, and the way he sees the world change completely with the arrival of Gabriel.</t>
  </si>
  <si>
    <t>Leonardo is a blind teenager searching</t>
  </si>
  <si>
    <t>tt1702425</t>
  </si>
  <si>
    <t>Casa de mi Padre</t>
  </si>
  <si>
    <t>Matt Piedmont</t>
  </si>
  <si>
    <t>Andrew Steele, Eva Maria Peters</t>
  </si>
  <si>
    <t>Will Ferrell, Diego Luna, Pedro Armend√°riz Jr., Genesis Rodriguez, Efren Ramirez, Adrian Martinez, Gael Garc√≠a Bernal, Manuel Urrego, Nick Offerman, Jerry Collins, Luis Carazo, Sandra Echeverr√≠a, Elijah Velarde, Alejandro Pati√±o, Eduardo Ricard</t>
  </si>
  <si>
    <t>Will Ferrell, Diego Luna</t>
  </si>
  <si>
    <t>Scheming on a way to save their father's ranch, the Alvarez brothers find themselves in a war with Mexico's most feared drug lord.</t>
  </si>
  <si>
    <t>Scheming on a way to save their</t>
  </si>
  <si>
    <t>tt1702439</t>
  </si>
  <si>
    <t>Safe Haven</t>
  </si>
  <si>
    <t>Dana Stevens, Gage Lansky</t>
  </si>
  <si>
    <t>Julianne Hough, Irene Ziegler, Jon Kohler, Tim Parati, David Lyons, Josh Duhamel, Giulia Pagano, Juan Piedrahita, Red West, Noah Lomax, Mimi Kirkland, Robin Mullins, Jasper Grey, Tora Hallstr√∂m, Wendy Wilmot</t>
  </si>
  <si>
    <t>Julianne Hough, Irene Ziegler</t>
  </si>
  <si>
    <t>A young woman with a mysterious past lands in Southport, North Carolina where her bond with a widower forces her to confront the dark secret that haunts her.</t>
  </si>
  <si>
    <t>A young woman with a mysterious</t>
  </si>
  <si>
    <t>tt1703148</t>
  </si>
  <si>
    <t>The Hunter</t>
  </si>
  <si>
    <t>Daniel Nettheim</t>
  </si>
  <si>
    <t>Alice Addison, Wain Fimeri</t>
  </si>
  <si>
    <t>Willem Dafoe, Frances O'Connor, Sam Neill, Morgan Davies, Finn Woodlock, Jacek Koman, Callan Mulvey, John Brumpton, Dan Wyllie, Sullivan Stapleton, Jamie Timony, Dan Spielman, Maia Thomas, Marc Watson-Paul</t>
  </si>
  <si>
    <t>Willem Dafoe, Frances O'Connor</t>
  </si>
  <si>
    <t>Martin, a mercenary, is sent from Europe by a mysterious biotech company to the Tasmanian wilderness on a hunt for the last Tasmanian tiger.</t>
  </si>
  <si>
    <t>Martin, a mercenary, is sent from</t>
  </si>
  <si>
    <t>tt1703199</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</si>
  <si>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</si>
  <si>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</si>
  <si>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</si>
  <si>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</si>
  <si>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Ben Wilkinson</t>
  </si>
  <si>
    <t>Ben Wilkinson, Sean Rogerson</t>
  </si>
  <si>
    <t>For their ghost hunting reality show, a production crew locks themselves inside an abandoned mental hospital that's supposedly haunted - and it might prove to be all too true.</t>
  </si>
  <si>
    <t>For their ghost hunting reality</t>
  </si>
  <si>
    <t>CAD 100000</t>
  </si>
  <si>
    <t>tt1703957</t>
  </si>
  <si>
    <t>Genius</t>
  </si>
  <si>
    <t>Michael Grandage</t>
  </si>
  <si>
    <t>John Logan, A. Scott Berg</t>
  </si>
  <si>
    <t>Colin Firth, Jude Law, Nicole Kidman, Laura Linney, Guy Pearce, Dominic West, Vanessa Kirby, Gillian Hanna, Angela Sant'Albano, Eve Bracken, Katya Watson, Lorna Doherty, Makenna McBrierty, Miquel Brown, Corey Johnson</t>
  </si>
  <si>
    <t>Colin Firth, Jude Law</t>
  </si>
  <si>
    <t>A chronicle of Max Perkins's time as the book editor at Scribner, where he oversaw works by</t>
  </si>
  <si>
    <t>A chronicle of Max Perkins's time</t>
  </si>
  <si>
    <t>tt1704573</t>
  </si>
  <si>
    <t>Bernie</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</si>
  <si>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</si>
  <si>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</si>
  <si>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Jack Black, Shirley MacLaine</t>
  </si>
  <si>
    <t>In small-town Texas, an affable mortician strikes up a friendship with a wealthy widow, though when she starts to become controlling, he goes to great lengths to separate himself from her grasp.</t>
  </si>
  <si>
    <t>In small-town Texas, an affable</t>
  </si>
  <si>
    <t>tt1705772</t>
  </si>
  <si>
    <t>Mankatha</t>
  </si>
  <si>
    <t>Venkat Prabhu</t>
  </si>
  <si>
    <t>Ajith Kumar, Arjun Sarja, Trisha Krishnan, Premgi Amaren, Vaibhav Reddy, Anjali, Andrea Jeremiah, Raai Laxmi, Aravind Akash, Ashwin Kakumanu, Mahat Raghavendra, V. Jayaprakash, Subbu Panchu, Boys Rajan, Ramya Subramanian</t>
  </si>
  <si>
    <t>Ajith Kumar</t>
  </si>
  <si>
    <t>Ajith Kumar, Arjun Sarja</t>
  </si>
  <si>
    <t>A game of chase and get chased ensues after a suspended cop is betrayed by two men who helped him and another officer rob cricket betting money.</t>
  </si>
  <si>
    <t>A game of chase and get chased</t>
  </si>
  <si>
    <t>tt1705786</t>
  </si>
  <si>
    <t>Un cuento chino</t>
  </si>
  <si>
    <t>Sebasti√°n Borensztein</t>
  </si>
  <si>
    <t>Ricardo Dar√≠n, Ignacio Huang, Carolina Hsu, Muriel Santa Ana, Pablo Seijo, Iv√°n Romanelli, Derli Prada, Joaqu√≠n Bouzas, Gustavo Comini, Pochi Ducasse, Liliana Cuomo, Claudio Torres, Sebasti√°n Codega, Yu Sheng Liao, Eduardo Jin Lin</t>
  </si>
  <si>
    <t>Ricardo Dar√≠n, Ignacio Huang</t>
  </si>
  <si>
    <t>A well-ordered hardware store owner in Buenos Aires will see his life turn upside down when he helps a stranded Chinese man who doesn't speak a word of Spanish find his uncle in the bustling city. But can this coexistence bear fruit?</t>
  </si>
  <si>
    <t>A well-ordered hardware store</t>
  </si>
  <si>
    <t>tt1705952</t>
  </si>
  <si>
    <t>Tarzan</t>
  </si>
  <si>
    <t>Reinhard Klooss</t>
  </si>
  <si>
    <t>Reinhard Klooss, Jessica Postigo</t>
  </si>
  <si>
    <t>Kellan Lutz, Spencer Locke, Les Bubb, Joe Cappelletti, Brian Huskey, Mark Deklin, Jaime Ray Newman, Robert Capron, Jonathan Morgan Heit, Anton Zetterholm, Jason Hildebrandt, Trevor St. John, Craig Garner, Aaron Kissiov, Michael A. Grimm</t>
  </si>
  <si>
    <t>Kellan Lutz, Spencer Locke</t>
  </si>
  <si>
    <t>Tarzan and Jane Porter face a mercenary army dispatched by the evil CEO of Greystoke Energies, a man who took over the company from Tarzan's parents, after they died in a plane crash.</t>
  </si>
  <si>
    <t>Tarzan and Jane Porter face a</t>
  </si>
  <si>
    <t>tt1706593</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</si>
  <si>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</si>
  <si>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</si>
  <si>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</si>
  <si>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</si>
  <si>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Dane DeHaan</t>
  </si>
  <si>
    <t>Dane DeHaan, Alex Russell</t>
  </si>
  <si>
    <t>Three high school friends gain superpowers after making an incredible discovery underground. Soon they find their lives spinning out of control and their bond tested as they embrace their darker sides.</t>
  </si>
  <si>
    <t>Three high school friends gain</t>
  </si>
  <si>
    <t>tt1706620</t>
  </si>
  <si>
    <t>Snowpiercer</t>
  </si>
  <si>
    <t>27/02/2014</t>
  </si>
  <si>
    <t>South Korea, Czech Republic</t>
  </si>
  <si>
    <t>Jacques Lob, Benjamin Legrand</t>
  </si>
  <si>
    <t>Chris Evans, Kang-ho Song, Ed Harris, John Hurt, Tilda Swinton, Jamie Bell, Octavia Spencer, Ewen Bremner, Ko Asung, Alison Pill, Luke Pasqualino, Vlad Ivanov, Adnan Haskovic, Emma Levie, Steve Park</t>
  </si>
  <si>
    <t>Chris Evans, Kang-ho Song</t>
  </si>
  <si>
    <t>In a future where a failed climate-change experiment has killed all life except for the lucky few who boarded the Snowpiercer, a train that travels around the globe, a new class system emerges.</t>
  </si>
  <si>
    <t>In a future where a failed climate-change</t>
  </si>
  <si>
    <t>tt1707386</t>
  </si>
  <si>
    <t>Les Mis√©rables</t>
  </si>
  <si>
    <t>William Nicholson, Alain Boublil</t>
  </si>
  <si>
    <t>Hugh Jackman, Russell Crowe, Anne Hathaway, Amanda Seyfried, Sacha Baron Cohen, Helena Bonham Carter, Eddie Redmayne, Aaron Tveit, Samantha Barks, Daniel Huttlestone, Cavin Cornwall, Josef Altin, Dave Hawley, Adam Jones, John Barr</t>
  </si>
  <si>
    <t>Hugh Jackman, Russell Crowe</t>
  </si>
  <si>
    <t>In 19th-century France, Jean Valjean, who for decades has been hunted by the ruthless policeman Javert after breaking parole, agrees to care for a factory worker's daughter. The decision changes their lives forever.</t>
  </si>
  <si>
    <t>In 19th-century France, Jean Valjean,</t>
  </si>
  <si>
    <t>tt1708532</t>
  </si>
  <si>
    <t>Ready</t>
  </si>
  <si>
    <t>Rajan Agarwal, Ikram Akhtar</t>
  </si>
  <si>
    <t>Salman Khan, Asin Thottumkal, Paresh Rawal, Mahesh Manjrekar, Anuradha Patel, Manoj Pahwa, Manoj Joshi, Puneet Issar, Sharat Saxena, Akhilendra Mishra, Arya Babbar, Sudesh Lehri, Nikitin Dheer, Rajiv Kachroo, Hemant Pandey</t>
  </si>
  <si>
    <t>Salman Khan, Asin Thottumkal</t>
  </si>
  <si>
    <t>Set in Thailand and India, a case of mistaken identity leads to love; and a man and his family concoct a grand scheme to win over the hearts of a woman and her greedy conniving uncles.</t>
  </si>
  <si>
    <t>Set in Thailand and India, a case</t>
  </si>
  <si>
    <t>tt1709143</t>
  </si>
  <si>
    <t>The Last Days on Mars</t>
  </si>
  <si>
    <t>Adventure, Horror, Sci-Fi</t>
  </si>
  <si>
    <t>Ruairi Robinson</t>
  </si>
  <si>
    <t>Sydney J. Bounds, Clive Dawson</t>
  </si>
  <si>
    <t>Liev Schreiber, Elias Koteas, Romola Garai, Olivia Williams, Johnny Harris, Goran Kostic, Tom Cullen, Yusra Warsama, Patrick Joseph Byrnes, Lewis Macleod</t>
  </si>
  <si>
    <t>Liev Schreiber, Elias Koteas</t>
  </si>
  <si>
    <t>A group of astronaut explorers succumb one by one to a mysterious and terrifying force while collecting specimens on Mars.</t>
  </si>
  <si>
    <t>A group of astronaut explorers</t>
  </si>
  <si>
    <t>tt1711425</t>
  </si>
  <si>
    <t>21 &amp; Over</t>
  </si>
  <si>
    <t>Miles Teller, Skylar Astin, Justin Chon, Sarah Wright, Jonathan Keltz, Fran√ßois Chau, Russell Hodgkinson, Daniel Booko, Russell Mercado, Josie Loren, Christiann Castellanos, Dustin Ybarra, Samantha Futerman, Julian Gavilanes, Josh Truax</t>
  </si>
  <si>
    <t>Miles Teller, Skylar Astin</t>
  </si>
  <si>
    <t>The night before his big medical school interview, a promising student celebrates his 21st birthday with his two best friends.</t>
  </si>
  <si>
    <t>The night before his big medical</t>
  </si>
  <si>
    <t>tt1711525</t>
  </si>
  <si>
    <t>Office Christmas Party</t>
  </si>
  <si>
    <t>Jason Bateman, Olivia Munn, T.J. Miller, Jennifer Aniston, Kate McKinnon, Courtney B. Vance, Jillian Bell, Rob Corddry, Vanessa Bayer, Randall Park, Sam Richardson, Karan Soni, Jamie Chung, Abbey Lee, Da'Vine Joy Randolph</t>
  </si>
  <si>
    <t>Jason Bateman, Olivia Munn</t>
  </si>
  <si>
    <t>When his uptight CEO sister threatens to shut down his branch, the branch manager throws an epic Christmas party in order to land a big client and save the day, but the party gets way out of hand...</t>
  </si>
  <si>
    <t>When his uptight CEO sister threatens</t>
  </si>
  <si>
    <t>tt1712159</t>
  </si>
  <si>
    <t>Timothy Gibbs, Michael Landes, Wendy Glenn, Benjamin Cook, Lolo Herrero, Salom√© Jim√©nez, Brendan Price, Denis Rafter, √Ångela Rosal, Llu√≠s Soler, Jose Bertolero, Oscar Valsecchi, Jos√© Antonio Mar√≠n, Luis Alba, Jesus Cuenca</t>
  </si>
  <si>
    <t>Timothy Gibbs</t>
  </si>
  <si>
    <t>Timothy Gibbs, Michael Landes</t>
  </si>
  <si>
    <t>After the death of his wife and child, an author travels to Barcelona to see his estranged brother and dying father, where he learns that his life is plagued by events that occur on 11/11/11.</t>
  </si>
  <si>
    <t>After the death of his wife and</t>
  </si>
  <si>
    <t>tt1712170</t>
  </si>
  <si>
    <t>Alex Cross</t>
  </si>
  <si>
    <t>Marc Moss, Kerry Williamson</t>
  </si>
  <si>
    <t>Tyler Perry, Edward Burns, Matthew Fox, Jean Reno, Carmen Ejogo, Cicely Tyson, Rachel Nichols, John C. McGinley, Werner Daehn, Yara Shahidi, Sayeed Shahidi, Bonnie Bentley, Stephany Jacobsen, Giancarlo Esposito, Chad Lindberg</t>
  </si>
  <si>
    <t>Tyler Perry, Edward Burns</t>
  </si>
  <si>
    <t>A homicide detective is pushed to the brink of his moral and physical limits as he tangles with a ferociously skilled hired killer who specializes in torture and pain.</t>
  </si>
  <si>
    <t>A homicide detective is pushed</t>
  </si>
  <si>
    <t>tt1712192</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</si>
  <si>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</si>
  <si>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</si>
  <si>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</si>
  <si>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Chadwick Boseman, Luke Evans</t>
  </si>
  <si>
    <t>A mysterious outsider from South Africa, named Jacob King, arrives in Los Angeles to look for his missing younger sister.</t>
  </si>
  <si>
    <t>A mysterious outsider from South</t>
  </si>
  <si>
    <t>tt1712261</t>
  </si>
  <si>
    <t>Triple 9</t>
  </si>
  <si>
    <t>21/04/2016</t>
  </si>
  <si>
    <t>Matt Cook</t>
  </si>
  <si>
    <t>Chiwetel Ejiofor, Casey Affleck, Anthony Mackie, Woody Harrelson, Aaron Paul, Kate Winslet, Gal Gadot, Norman Reedus, Teresa Palmer, Michael Kenneth Williams, Clifton Collins Jr., Michelle Ang, Terence Rosemore, Terri Abney, Alexander Babara</t>
  </si>
  <si>
    <t>Chiwetel Ejiofor, Casey Affleck</t>
  </si>
  <si>
    <t>A gang of criminals and corrupt cops plan the murder of a police officer in order to pull off their biggest heist yet across town.</t>
  </si>
  <si>
    <t>A gang of criminals and corrupt</t>
  </si>
  <si>
    <t>tt1713476</t>
  </si>
  <si>
    <t>The Bay</t>
  </si>
  <si>
    <t>Michael Wallach, Barry Levinson</t>
  </si>
  <si>
    <t>Nansi Aluka, Christopher Denham, Stephen Kunken, Frank Deal, Kether Donohue, Kristen Connolly, Will Rogers, Kimberly Campbell, Beckett Clayton-Luce, Dave Hager, Tara Polhemus, Sean Johnson, Murat Erdan, Lamya Jezek, Lucia Scarano</t>
  </si>
  <si>
    <t>Nansi Aluka</t>
  </si>
  <si>
    <t>Nansi Aluka, Christopher Denham</t>
  </si>
  <si>
    <t>Chaos breaks out in a small Maryland town after an ecological disaster occurs.</t>
  </si>
  <si>
    <t>Chaos breaks out in a small Maryland</t>
  </si>
  <si>
    <t>tt1714203</t>
  </si>
  <si>
    <t>Piranha 3DD</t>
  </si>
  <si>
    <t>14/07/2012</t>
  </si>
  <si>
    <t>Danielle Panabaker, Matt Bush, Katrina Bowden, Jean-Luc Bilodeau, David Koechner, Chris Zylka, Adrian Martinez, Paul James Jordan, Meagan Tandy, David Hasselhoff, Christopher Lloyd, Paul Scheer, Gary Busey, Clu Gulager, Sierra Fisk</t>
  </si>
  <si>
    <t>Danielle Panabaker</t>
  </si>
  <si>
    <t>Danielle Panabaker, Matt Bush</t>
  </si>
  <si>
    <t>After the events at Lake Victoria, the pre-historic school of blood-thirsty piranhas make their way into a newly opened waterpark.</t>
  </si>
  <si>
    <t>After the events at Lake Victoria,</t>
  </si>
  <si>
    <t>tt1714206</t>
  </si>
  <si>
    <t>The Spectacular Now</t>
  </si>
  <si>
    <t>James Ponsoldt</t>
  </si>
  <si>
    <t>Miles Teller, Shailene Woodley, Brie Larson, Masam Holden, Dayo Okeniyi, Kyle Chandler, Jennifer Jason Leigh, Nicci Roessler, Ava-Marie London, Whitney Goin, Andre Royo, Bob Odenkirk, Mary Elizabeth Winstead, Levi Miller, E. Roger Mitchell</t>
  </si>
  <si>
    <t>Miles Teller, Shailene Woodley</t>
  </si>
  <si>
    <t>A hard-partying high school senior's philosophy on life changes when he meets the not-so-typical "nice girl."</t>
  </si>
  <si>
    <t>A hard-partying high school senior's</t>
  </si>
  <si>
    <t>tt1714208</t>
  </si>
  <si>
    <t>The Woman</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</si>
  <si>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</si>
  <si>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</si>
  <si>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Pollyanna McIntosh</t>
  </si>
  <si>
    <t>Pollyanna McIntosh, Brandon Gerald Fuller</t>
  </si>
  <si>
    <t>When a successful country lawyer captures and attempts to "civilize" the last remaining member of a violent clan that has roamed the Northeast coast for decades, he puts the lives of his family in jeopardy.</t>
  </si>
  <si>
    <t>When a successful country lawyer</t>
  </si>
  <si>
    <t>tt1714209</t>
  </si>
  <si>
    <t>In the Land of Blood and Honey</t>
  </si>
  <si>
    <t>16/02/2012</t>
  </si>
  <si>
    <t>Zana Marjanovic, Goran Kostic, Rade Serbedzija, Vanessa Glodjo, Nikola Djuricko, Branko Djuric, Fedja Stukan, Alma Terzic, Jelena Jovanova, Ermin Bravo, Boris Ler, Goran Jevtic, Ermin Sijamija, Milos Timotijevic, Jasna Beri</t>
  </si>
  <si>
    <t>Zana Marjanovic</t>
  </si>
  <si>
    <t>Zana Marjanovic, Goran Kostic</t>
  </si>
  <si>
    <t>During the Bosnian War, Danijel, a soldier fighting for the Serbs, re-encounters Ajla, a Bosnian who's now a captive in his camp he oversees. Their once promising connection has become ambiguous as their motives have changed.</t>
  </si>
  <si>
    <t>During the Bosnian War, Danijel,</t>
  </si>
  <si>
    <t>tt1714210</t>
  </si>
  <si>
    <t>Weekend</t>
  </si>
  <si>
    <t>Andrew Haigh</t>
  </si>
  <si>
    <t>Tom Cullen, Chris New, Jonathan Race, Laura Freeman, Loreto Murray, Jonathan Wright, Sarah Churm, Vauxhall Jermaine, Joe Doherty, Kieran Hardcastle, Mark Devenport, Steve Blackman, Julius Metson Scott, Martin Arrowsmith, Caroline Woolley</t>
  </si>
  <si>
    <t>Tom Cullen</t>
  </si>
  <si>
    <t>Tom Cullen, Chris New</t>
  </si>
  <si>
    <t>After a drunken house party with his straight mates, Russell heads out to a gay club. Just before closing time he picks up Glen but what's expected to be just a one-night stand becomes something else, something special.</t>
  </si>
  <si>
    <t>After a drunken house party with</t>
  </si>
  <si>
    <t>GBP 120000</t>
  </si>
  <si>
    <t>tt1714915</t>
  </si>
  <si>
    <t>Only Lovers Left Alive</t>
  </si>
  <si>
    <t>UK, Germany, Greece, France</t>
  </si>
  <si>
    <t>Jim Jarmusch, Marion Bessay</t>
  </si>
  <si>
    <t>Tilda Swinton, Tom Hiddleston, Anton Yelchin, Mia Wasikowska, Jeffrey Wright, Slimane Dazi, John Hurt, Carter Logan, Aur√©lie Th√©paut, Ali Amine, Dave W., Ego Sensation, Nick Name, Fouad El Achaari, Hawchi Mustapha</t>
  </si>
  <si>
    <t>Tilda Swinton, Tom Hiddleston</t>
  </si>
  <si>
    <t>A depressed musician reunites with his lover. Though their romance, which has already endured several centuries, is disrupted by the arrival of her uncontrollable younger sister.</t>
  </si>
  <si>
    <t>A depressed musician reunites</t>
  </si>
  <si>
    <t>tt1715336</t>
  </si>
  <si>
    <t>Anna</t>
  </si>
  <si>
    <t>Spain, USA, UK, France</t>
  </si>
  <si>
    <t>Jorge Dorado</t>
  </si>
  <si>
    <t>Guy Holmes, Martha Holmes</t>
  </si>
  <si>
    <t>Mark Strong, Saskia Reeves, Richard Dillane, Indira Varma, Noah Taylor, Alberto Ammann, Brian Cox, Molly Stein, Marc Padr√≥, Frida Palsson, David Chevers, Bruno Sevilla, Aisha Prigann, Taissa Farmiga, Sanny van Heteren</t>
  </si>
  <si>
    <t>Mark Strong, Saskia Reeves</t>
  </si>
  <si>
    <t>A man with the ability to enter people's memories takes on the case of a brilliant, troubled sixteen-year-old girl to determine whether she is a sociopath or a victim of trauma.</t>
  </si>
  <si>
    <t>A man with the ability to enter</t>
  </si>
  <si>
    <t>tt1715873</t>
  </si>
  <si>
    <t>10 Years</t>
  </si>
  <si>
    <t>Jamie Linden</t>
  </si>
  <si>
    <t>Channing Tatum, Jenna Dewan, Justin Long, Max Minghella, Oscar Isaac, Chris Pratt, Ari Graynor, Daniel Scott Lumpkin Jr., Lily Lumpkin, Scott Porter, Eiko Nijo, Mike Miller, Brian Geraghty, Aubrey Plaza, Kelly Noonan</t>
  </si>
  <si>
    <t>The night of their high school reunion, a group of friends realize they still haven't quite grown up in some ways.</t>
  </si>
  <si>
    <t>The night of their high school</t>
  </si>
  <si>
    <t>tt1716772</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</si>
  <si>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</si>
  <si>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</si>
  <si>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</si>
  <si>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</si>
  <si>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Simon Bird</t>
  </si>
  <si>
    <t>Simon Bird, James Buckley</t>
  </si>
  <si>
    <t>Four socially troubled 18-year-olds from the south of England go on holiday to Malia.</t>
  </si>
  <si>
    <t>Four socially troubled 18-year-olds</t>
  </si>
  <si>
    <t>tt1716777</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</si>
  <si>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</si>
  <si>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</si>
  <si>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</si>
  <si>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Chris Pine, Elizabeth Banks</t>
  </si>
  <si>
    <t>While settling his recently deceased father's estate, a salesman discovers he has a sister whom he never knew about, leading both siblings to re-examine their perceptions about family and life choices.</t>
  </si>
  <si>
    <t>While settling his recently deceased</t>
  </si>
  <si>
    <t>tt1718199</t>
  </si>
  <si>
    <t>Wu xia</t>
  </si>
  <si>
    <t>Peter Ho-Sun Chan</t>
  </si>
  <si>
    <t>Oi Wah Lam, Joyce Chan</t>
  </si>
  <si>
    <t>Donnie Yen, Wei Tang, Jia-Min Li, Wei Zheng, Zheng-Yuan Zhang, Kang Yu, Kenji Tanigaki, Yan Qin, Du Ning, Xian-Guo Yin, Takeshi Kaneshiro, Chun-Yuan Wang, Yan-Qi Zhang, Qing-Hua Cun, Feng-Chun Xu</t>
  </si>
  <si>
    <t>Donnie Yen, Wei Tang</t>
  </si>
  <si>
    <t>A papermaker gets involved with a murder case concerning two criminals leading to a determined detective suspecting him and the former's vicious father searching for him</t>
  </si>
  <si>
    <t>A papermaker gets involved with</t>
  </si>
  <si>
    <t>tt1718924</t>
  </si>
  <si>
    <t>A Family Man</t>
  </si>
  <si>
    <t>Mark Williams</t>
  </si>
  <si>
    <t>Bill Dubuque</t>
  </si>
  <si>
    <t>Gerard Butler, Gretchen Mol, Alison Brie, Anupam Kher, Alfred Molina, Willem Dafoe, Dylan Roberts, Dustin Milligan, Maxwell Jenkins, Julia Butters, Mimi Kuzyk, Dwain Murphy, Kathleen Munroe, Jess Berry, Tim Hopper</t>
  </si>
  <si>
    <t>Gerard Butler, Gretchen Mol</t>
  </si>
  <si>
    <t>A headhunter whose life revolves around closing deals in a survival-of-the-fittest boiler room, battles his top rival for control of their job placement company -- his dream of owning the company clashing with the needs of his family.</t>
  </si>
  <si>
    <t>A headhunter whose life revolves</t>
  </si>
  <si>
    <t>tt1720616</t>
  </si>
  <si>
    <t>Friends with Kids</t>
  </si>
  <si>
    <t>Adam Scott, Jennifer Westfeldt, Maya Rudolph, Chris O'Dowd, Kristen Wiig, Jon Hamm, Loulou Sloss, Katie Foster, Robert Halpern, Daniel Halpern, Rekha Luther, Peter K. Hirsch, Lee Bryant, Kelly Bishop, Cotter Smith</t>
  </si>
  <si>
    <t>Adam Scott, Jennifer Westfeldt</t>
  </si>
  <si>
    <t>Two best friends decide to have a child together while keeping their relationship platonic, so they can avoid the toll kids can take on romantic relationships.</t>
  </si>
  <si>
    <t>Two best friends decide to have</t>
  </si>
  <si>
    <t>tt1723121</t>
  </si>
  <si>
    <t>We're the Millers</t>
  </si>
  <si>
    <t>Bob Fisher, Steve Faber</t>
  </si>
  <si>
    <t>Jennifer Aniston, Jason Sudeikis, Emma Roberts, Will Poulter, Ed Helms, Nick Offerman, Kathryn Hahn, Molly C. Quinn, Tomer Sisley, Matthew Willig, Luis Guzm√°n, Thomas Lennon, Mark L. Young, Ken Marino, Laura-Leigh</t>
  </si>
  <si>
    <t>Jennifer Aniston, Jason Sudeikis</t>
  </si>
  <si>
    <t>A veteran pot dealer creates a fake family as part of his plan to move a huge shipment of weed into the U.S. from Mexico.</t>
  </si>
  <si>
    <t>A veteran pot dealer creates a</t>
  </si>
  <si>
    <t>tt1723811</t>
  </si>
  <si>
    <t>Shame</t>
  </si>
  <si>
    <t>Steve McQueen, Abi Morgan</t>
  </si>
  <si>
    <t>Michael Fassbender, Lucy Walters, Mari-Ange Ramirez, James Badge Dale, Nicole Beharie, Alex Manette, Hannah Ware, Elizabeth Masucci, Rachel Farrar, Loren Omer, Carey Mulligan, Lauren Tyrrell, Marta Milans, Jake Siciliano, Robert Montano</t>
  </si>
  <si>
    <t>Michael Fassbender, Lucy Walters</t>
  </si>
  <si>
    <t>A sex addict's carefully cultivated private life falls apart after his sister arrives for an indefinite stay.</t>
  </si>
  <si>
    <t>A sex addict's carefully cultivated</t>
  </si>
  <si>
    <t>tt1724970</t>
  </si>
  <si>
    <t>Beyond Skyline</t>
  </si>
  <si>
    <t>USA, Canada, Indonesia, UK, China, Singapore</t>
  </si>
  <si>
    <t>Liam O'Donnell</t>
  </si>
  <si>
    <t>Frank Grillo, Bojana Novakovic, Jonny Weston, Callan Mulvey, Antonio Fargas, Pamelyn Chee, Yayan Ruhian, Jacob Vargas, Iko Uwais, Lindsey Morgan, Samantha Jean, Betty Gabriel, Noel Gugliemi, Kevin O'Donnell, Zarah Mahler</t>
  </si>
  <si>
    <t>Frank Grillo</t>
  </si>
  <si>
    <t>Frank Grillo, Bojana Novakovic</t>
  </si>
  <si>
    <t>A tough-as-nails detective embarks on a relentless pursuit to free his son from a nightmarish alien warship.</t>
  </si>
  <si>
    <t>A tough-as-nails detective embarks</t>
  </si>
  <si>
    <t>tt1725986</t>
  </si>
  <si>
    <t>Some Kind of Beautiful</t>
  </si>
  <si>
    <t>22/07/2015</t>
  </si>
  <si>
    <t>Matthew Newman</t>
  </si>
  <si>
    <t>Pierce Brosnan, Salma Hayek, Jessica Alba, Malcolm McDowell, Duncan Joiner, Ben McKenzie, Merrin Dungey, Fred Melamed, Ivan Sergei, Lombardo Boyar, Marlee Matlin, Lee Garlington, Paul Rae, Erik Passoja, Robert Mailhouse</t>
  </si>
  <si>
    <t>A drama about a Cambridge poetry professor who begins to re-evaluate his life of Byronic excess.</t>
  </si>
  <si>
    <t>A drama about a Cambridge poetry</t>
  </si>
  <si>
    <t>tt1726592</t>
  </si>
  <si>
    <t>Before I Go to Sleep</t>
  </si>
  <si>
    <t>UK, USA, France, Sweden</t>
  </si>
  <si>
    <t>Rowan Joffe</t>
  </si>
  <si>
    <t>Rowan Joffe, S.J. Watson</t>
  </si>
  <si>
    <t>Nicole Kidman, Colin Firth, Mark Strong, Ben Crompton, Anne-Marie Duff, Adam Levy, Gabriel Strong, Flynn MacArthur, Dean-Charles Chapman</t>
  </si>
  <si>
    <t>Nicole Kidman, Colin Firth</t>
  </si>
  <si>
    <t>A woman wakes up every day, remembering nothing as a result of a traumatic accident in her past. One day, new terrifying truths emerge that force her to question everyone around her.</t>
  </si>
  <si>
    <t>A woman wakes up every day, remembering</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</si>
  <si>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</si>
  <si>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</si>
  <si>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</si>
  <si>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</si>
  <si>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When a debt puts a young man's</t>
  </si>
  <si>
    <t>tt1727388</t>
  </si>
  <si>
    <t>The Way Way Back</t>
  </si>
  <si>
    <t>Nat Faxon, Jim Rash</t>
  </si>
  <si>
    <t>Steve Carell, Toni Collette, Allison Janney, AnnaSophia Robb, Sam Rockwell, Maya Rudolph, Liam James, Rob Corddry, Amanda Peet, River Alexander, Zoe Levin, Nat Faxon, Jim Rash, Adam Riegler, Jeremy Weaver</t>
  </si>
  <si>
    <t>Steve Carell, Toni Collette</t>
  </si>
  <si>
    <t>Shy 14-year-old Duncan goes on summer vacation with his mother, her overbearing boyfriend, and her boyfriend's daughter. Having a rough time fitting in, Duncan finds an unexpected friend in Owen, manager of the Water Wizz water park.</t>
  </si>
  <si>
    <t>Shy 14-year-old Duncan goes on</t>
  </si>
  <si>
    <t>tt1727770</t>
  </si>
  <si>
    <t>Absolutely Anything</t>
  </si>
  <si>
    <t>Terry Jones</t>
  </si>
  <si>
    <t>Terry Jones, Gavin Scott</t>
  </si>
  <si>
    <t>Simon Pegg, Kate Beckinsale, Sanjeev Bhaskar, Rob Riggle, Robert Bathurst, Eddie Izzard, Joanna Lumley, Marianne Oldham, Emma Pierson, Meera Syal, Mojo, Robin Williams, John Cleese, Terry Gilliam, Eric Idle</t>
  </si>
  <si>
    <t>Simon Pegg, Kate Beckinsale</t>
  </si>
  <si>
    <t>A group of eccentric aliens confers a human being with the power to do absolutely anything, as an experiment.</t>
  </si>
  <si>
    <t>A group of eccentric aliens confers</t>
  </si>
  <si>
    <t>tt1727776</t>
  </si>
  <si>
    <t>Scouts Guide to the Zombie Apocalypse</t>
  </si>
  <si>
    <t>Christopher Landon</t>
  </si>
  <si>
    <t>Carrie Lee Wilson, Emi Mochizuki</t>
  </si>
  <si>
    <t>Tye Sheridan, Logan Miller, Joey Morgan, Sarah Dumont, David Koechner, Halston Sage, Cloris Leachman, Niki Koss, Hiram A. Murray, Lukas Gage, Drew Droege, Patrick Schwarzenegger, Blake Anderson, Elle Evans, Matty Cardarople</t>
  </si>
  <si>
    <t>Tye Sheridan, Logan Miller</t>
  </si>
  <si>
    <t>Three scouts, on the eve of their last camp-out, discover the true meaning of friendship when they attempt to save their town from a zombie outbreak.</t>
  </si>
  <si>
    <t>Three scouts, on the eve of their</t>
  </si>
  <si>
    <t>tt1727824</t>
  </si>
  <si>
    <t>Bohemian Rhapsody</t>
  </si>
  <si>
    <t>29/11/2018</t>
  </si>
  <si>
    <t>Anthony McCarten, Peter Morgan</t>
  </si>
  <si>
    <t>Rami Malek, Lucy Boynton, Gwilym Lee, Ben Hardy, Joseph Mazzello, Aidan Gillen, Allen Leech, Tom Hollander, Mike Myers, Aaron McCusker, Meneka Das, Ace Bhatti, Priya Blackburn, Dermot Murphy, Dickie Beau</t>
  </si>
  <si>
    <t>Rami Malek</t>
  </si>
  <si>
    <t>Rami Malek, Lucy Boynton</t>
  </si>
  <si>
    <t>The story of the legendary British rock band</t>
  </si>
  <si>
    <t>The story of the legendary British</t>
  </si>
  <si>
    <t>tt1729637</t>
  </si>
  <si>
    <t>Bodyguard</t>
  </si>
  <si>
    <t>Siddique</t>
  </si>
  <si>
    <t>J.P. Chowksey, Kiran Kotrial</t>
  </si>
  <si>
    <t>Salman Khan, Kareena Kapoor, Raj Babbar, Hazel Keech, Mohammad Faizan, Aditya Pancholi, Mahesh Manjrekar, Chetan Hansraj, Rajat Rawail, Reema Debnath, Vidya Sinha, Asrani, Katrina Kaif, Mohan Kapoor, Salim Baig</t>
  </si>
  <si>
    <t>Salman Khan, Kareena Kapoor</t>
  </si>
  <si>
    <t>The daughter of a wealthy nobleman secretly falls in love with her bodyguard.</t>
  </si>
  <si>
    <t>The daughter of a wealthy nobleman</t>
  </si>
  <si>
    <t>tt1730768</t>
  </si>
  <si>
    <t>The Zookeeper's Wife</t>
  </si>
  <si>
    <t>Czech Republic, UK, USA</t>
  </si>
  <si>
    <t>Angela Workman, Diane Ackerman</t>
  </si>
  <si>
    <t>Jessica Chastain, Johan Heldenbergh, Daniel Br√ºhl, Timothy Radford, Efrat Dor, Iddo Goldberg, Shira Haas, Michael McElhatton, Val Maloku, Martha Issov√°, Daniel Ratimorsk√Ω, Frederick Preston, Theo Preston, Viktoria Zakharyanova, Goran Kostic</t>
  </si>
  <si>
    <t>Jessica Chastain</t>
  </si>
  <si>
    <t>Jessica Chastain, Johan Heldenbergh</t>
  </si>
  <si>
    <t>Keepers of the Warsaw Zoo, Antonina and Jan Zabinski, must save hundreds of people and animals during the Nazi invasion in WWII Poland.</t>
  </si>
  <si>
    <t>Keepers of the Warsaw Zoo, Antonina</t>
  </si>
  <si>
    <t>tt1731141</t>
  </si>
  <si>
    <t>Ender's Game</t>
  </si>
  <si>
    <t>30/10/2013</t>
  </si>
  <si>
    <t>Gavin Hood, Orson Scott Card</t>
  </si>
  <si>
    <t>Asa Butterfield, Harrison Ford, Hailee Steinfeld, Abigail Breslin, Ben Kingsley, Viola Davis, Aramis Knight, Suraj Partha, Moises Arias, Khylin Rhambo, Jimmy 'Jax' Pinchak, Nonso Anozie, Conor Carroll, Caleb J. Thaggard, Cameron Gaskins</t>
  </si>
  <si>
    <t>Asa Butterfield, Harrison Ford</t>
  </si>
  <si>
    <t>Young Ender Wiggin is recruited by the International Military to lead the fight against the Formics, an insectoid alien race who had previously tried to invade Earth and had inflicted heavy losses on humankind.</t>
  </si>
  <si>
    <t>Young Ender Wiggin is recruited</t>
  </si>
  <si>
    <t>tt1731697</t>
  </si>
  <si>
    <t>The Lords of Salem</t>
  </si>
  <si>
    <t>Sheri Moon Zombie, Bruce Davison, Jeff Daniel Phillips, Judy Geeson, Meg Foster, Patricia Quinn, Ken Foree, Dee Wallace, Maria Conchita Alonso, Richard Fancy, Andrew Prine, Michael Berryman, Sid Haig, Bonita Friedericy, Nancy Linehan Charles</t>
  </si>
  <si>
    <t>Sheri Moon Zombie, Bruce Davison</t>
  </si>
  <si>
    <t>Heidi, a radio DJ, is sent a box containing a record - a "gift from the Lords". The sounds within the grooves trigger flashbacks of her town's violent past. Is Heidi going mad, or are the Lords back to take revenge on Salem, Massachusetts?</t>
  </si>
  <si>
    <t>Heidi, a radio DJ, is sent a box</t>
  </si>
  <si>
    <t>tt1731701</t>
  </si>
  <si>
    <t>Barely Lethal</t>
  </si>
  <si>
    <t>John D'Arco</t>
  </si>
  <si>
    <t>Jaime King, Samuel L. Jackson, Madeleine Stack, Eva G. Cooper, Hailee Steinfeld, Sophie Turner, Andre Pushkin, Jessica Alba, Bruno Gunn, Dove Cameron, Rachael Harris, Jason Drucker, Alexandra Krosney, Emma Holzer, Gabriel Basso</t>
  </si>
  <si>
    <t>Jaime King, Samuel L. Jackson</t>
  </si>
  <si>
    <t>A teenage special ops agent coveting a "normal" adolescence fakes her own death and enrolls in a suburban high school. She quickly learns that surviving the treacherous waters of high school is more challenging than international espionage.</t>
  </si>
  <si>
    <t>A teenage special ops agent coveting</t>
  </si>
  <si>
    <t>tt1734110</t>
  </si>
  <si>
    <t>No One Killed Jessica</t>
  </si>
  <si>
    <t>Amitabh Bhattacharya, Raj Kumar Gupta</t>
  </si>
  <si>
    <t>Rani Mukerji, Vidya Balan, Myra Karn, Neil Bhoopalam, Rajesh Sharma, Satyadeep Misra, Yogendra Tiku, Mohammed Zeeshan Ayyub, Manoj Bakshi, Vintee Bansal, Pallavi Batra, Ranjit Batra, Mahesh Bhatt, Purnendu Bhattacharya, Eisha Chopra</t>
  </si>
  <si>
    <t>Rani Mukerji</t>
  </si>
  <si>
    <t>Rani Mukerji, Vidya Balan</t>
  </si>
  <si>
    <t>A journalist, who is more of an activist teams up with the sister of a murdered model, as she gets interested in the case and wants to bring justice to her case.</t>
  </si>
  <si>
    <t>A journalist, who is more of an</t>
  </si>
  <si>
    <t>INR 9000000</t>
  </si>
  <si>
    <t>tt1734493</t>
  </si>
  <si>
    <t>Unlocked</t>
  </si>
  <si>
    <t>Czech Republic, Switzerland, UK, USA, France</t>
  </si>
  <si>
    <t>Peter O'Brien</t>
  </si>
  <si>
    <t>Noomi Rapace, Orlando Bloom, Toni Collette, John Malkovich, Michael Douglas, Matthew Marsh, Makram Khoury, Brian Caspe, Philip Brodie, Tosin Cole, Michael Epp, Tom Reed, Raffaello Degruttola, Kevin Shen, Aymen Hamdouchi</t>
  </si>
  <si>
    <t>Noomi Rapace, Orlando Bloom</t>
  </si>
  <si>
    <t>A CIA interrogator is lured into a ruse that puts London at risk of a biological attack.</t>
  </si>
  <si>
    <t>A CIA interrogator is lured into</t>
  </si>
  <si>
    <t>tt1735485</t>
  </si>
  <si>
    <t>The Tunnel</t>
  </si>
  <si>
    <t>Carlo Ledesma</t>
  </si>
  <si>
    <t>Enzo Tedeschi, Julian Harvey</t>
  </si>
  <si>
    <t>Bel Deli√°, Andy Rodoreda, Steve Davis, Luke Arnold, Goran D. Kleut, James Caitlin, Ben Maclaine, Peter McAllum, Rebecca Clay, Shannon Harvey, Arianna Gusi, Russell Jeffrey, Jessica Fallico, Ben James, Peter Overton</t>
  </si>
  <si>
    <t>Bel Deli√°</t>
  </si>
  <si>
    <t>Bel Deli√°, Andy Rodoreda</t>
  </si>
  <si>
    <t>An investigation into a government cover-up leads to a network of abandoned train tunnels deep beneath the heart of Sydney. As a journalist and her crew hunt for the story it quickly becomes clear the story is hunting them.</t>
  </si>
  <si>
    <t>An investigation into a government</t>
  </si>
  <si>
    <t>tt1735898</t>
  </si>
  <si>
    <t>Snow White and the Huntsman</t>
  </si>
  <si>
    <t>Evan Daugherty, John Lee Hancock</t>
  </si>
  <si>
    <t>Kristen Stewart, Chris Hemsworth, Charlize Theron, Sam Claflin, Sam Spruell, Ian McShane, Bob Hoskins, Ray Winstone, Nick Frost, Eddie Marsan, Toby Jones, Johnny Harris, Brian Gleeson, Vincent Regan, Liberty Ross</t>
  </si>
  <si>
    <t>Kristen Stewart, Chris Hemsworth</t>
  </si>
  <si>
    <t>In a twist to the fairy tale, the Huntsman ordered to take Snow White into the woods to be killed winds up becoming her protector and mentor in a quest to vanquish the Evil Queen.</t>
  </si>
  <si>
    <t>In a twist to the fairy tale,</t>
  </si>
  <si>
    <t>tt1736633</t>
  </si>
  <si>
    <t>Oslo, 31. august</t>
  </si>
  <si>
    <t>Norway, Denmark, Sweden</t>
  </si>
  <si>
    <t>Joachim Trier</t>
  </si>
  <si>
    <t>Pierre Drieu La Rochelle, Joachim Trier</t>
  </si>
  <si>
    <t>Anders Danielsen Lie, Malin Cr√©pin, Aksel Thanke, Hans Olav Brenner, Ingrid Olava, √òystein R√∏ger, Tone Beate Mostraum, Kj√¶rsti Odden Skjeldal, Petter Width Kristiansen, Emil Lund, Johanne Kjellevik Ledang, Renate Reinsve, Andreas Braaten, Anders Borchgrevink, Lennart Anker</t>
  </si>
  <si>
    <t>Anders Danielsen Lie</t>
  </si>
  <si>
    <t>One day in the life of Anders, a young recovering drug addict, who takes a brief leave from his treatment center to interview for a job and catch up with old friends in Oslo.</t>
  </si>
  <si>
    <t>One day in the life of Anders,</t>
  </si>
  <si>
    <t>tt1740047</t>
  </si>
  <si>
    <t>The Trip</t>
  </si>
  <si>
    <t>24/04/2011</t>
  </si>
  <si>
    <t>Steve Coogan, Rob Brydon, Rebecca Johnson, Elodie Harrod, Dolya Gavanski, Claire Keelan, Justin Edwards, Margo Stilley, Anna Stockton, Kerry Shale, Jeronime Palmer, Rita Davies, Marta Barrio, Paul Popplewell, Mike Balderstone</t>
  </si>
  <si>
    <t>Steve Coogan has been asked by The Observer to tour the country's finest restaurants, but after his girlfriend backs out on him he must take his best friend and source of eternal aggravation, Rob Brydon.</t>
  </si>
  <si>
    <t>Steve Coogan has been asked by</t>
  </si>
  <si>
    <t>tt1740707</t>
  </si>
  <si>
    <t>Trolljegeren</t>
  </si>
  <si>
    <t>Andr√© √òvredal</t>
  </si>
  <si>
    <t>Otto Jespersen, Glenn Erland Tosterud, Johanna M√∏rck, Tomas Alf Larsen, Urmila Berg-Domaas, Hans Morten Hansen, Robert Stoltenberg, Knut N√¶rum, Eirik Bech, Inge Erik Henjesand, TomTom Jorgensen, Benedicte Aubert Ringnes, Magne Skj√¶vesland, Torunn L√∏demel Stokkeland, Finn Norvald √òvredal</t>
  </si>
  <si>
    <t>Otto Jespersen</t>
  </si>
  <si>
    <t>Otto Jespersen, Glenn Erland Tosterud</t>
  </si>
  <si>
    <t>A group of students investigates a series of mysterious bear killings, but learns that there are much more dangerous things going on. They start to follow a mysterious hunter, learning that he is actually a troll hunter.</t>
  </si>
  <si>
    <t>A group of students investigates</t>
  </si>
  <si>
    <t>NOK 19900000</t>
  </si>
  <si>
    <t>tt1741243</t>
  </si>
  <si>
    <t>Pawn Shop Chronicles</t>
  </si>
  <si>
    <t>18/01/2014</t>
  </si>
  <si>
    <t>Adam Minarovich</t>
  </si>
  <si>
    <t>Paul Walker, Matt Dillon, Brendan Fraser, Kevin Rankin, Vincent D'Onofrio, Norman Reedus, Chi McBride, Elijah Wood, DJ Qualls, Pell James, Lukas Haas, Sam Hennings, Ashlee Simpson, Michael Cudlitz, Thomas Jane</t>
  </si>
  <si>
    <t>Paul Walker, Matt Dillon</t>
  </si>
  <si>
    <t>An anthology of stories involving meth addicted white supremacists, a man looking for his kidnapped wife and an Elvis impersonator.</t>
  </si>
  <si>
    <t>An anthology of stories involving</t>
  </si>
  <si>
    <t>tt1741273</t>
  </si>
  <si>
    <t>Secret in Their Eyes</t>
  </si>
  <si>
    <t>USA, UK, Spain, South Korea</t>
  </si>
  <si>
    <t>Billy Ray, Juan Jos√© Campanella</t>
  </si>
  <si>
    <t>Chiwetel Ejiofor, Nicole Kidman, Julia Roberts, Dean Norris, Alfred Molina, Joe Cole, Michael Kelly, Zoe Graham, Patrick Davis, Eileen Fogarty, Lyndon Smith, Kim Yarbrough, Mark Famiglietti, Amir Malaklou, Niko Nicotera</t>
  </si>
  <si>
    <t>Chiwetel Ejiofor, Nicole Kidman</t>
  </si>
  <si>
    <t>A tight-knit team of rising investigators, along with their supervisor, is suddenly torn apart when they discover that one of their own teenage daughters has been brutally murdered.</t>
  </si>
  <si>
    <t>A tight-knit team of rising investigators,</t>
  </si>
  <si>
    <t>tt1742044</t>
  </si>
  <si>
    <t>Jersey Boys</t>
  </si>
  <si>
    <t>18/06/2014</t>
  </si>
  <si>
    <t>Marshall Brickman, Rick Elice</t>
  </si>
  <si>
    <t>Vincent Piazza, John Lloyd Young, Steve Schirripa, Christopher Walken, Kathrine Narducci, Lou Volpe, Johnny Cannizzaro, Michael Patrick McGill, Jacqueline Mazarella, Michael Lomenda, Lacey Hannan, Scott Vance, Steve Rankin, Ivar Brogger, Scott Michael Vance</t>
  </si>
  <si>
    <t>Vincent Piazza</t>
  </si>
  <si>
    <t>Vincent Piazza, John Lloyd Young</t>
  </si>
  <si>
    <t>The story of four young men from the wrong side of the tracks in New Jersey who came together to form the iconic 1960s rock group</t>
  </si>
  <si>
    <t>The story of four young men from</t>
  </si>
  <si>
    <t>tt1742334</t>
  </si>
  <si>
    <t>Sabotage</t>
  </si>
  <si>
    <t>28/03/2014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</si>
  <si>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</si>
  <si>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</si>
  <si>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</si>
  <si>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Members of an elite DEA task force</t>
  </si>
  <si>
    <t>tt1742336</t>
  </si>
  <si>
    <t>Your Sister's Sister</t>
  </si>
  <si>
    <t>Lynn Shelton</t>
  </si>
  <si>
    <t>Michael Harring, Mark Duplass, Mike Birbiglia, Emily Blunt, Jason Dodson, Pete Erickson, Kathryn Lebo, Evan Mosher, Jennifer Maas, Jeanette Maus, Dori Hana Scherer, Steve Snoey, Dusty Warren, Seth Warren, Mel Eslyn</t>
  </si>
  <si>
    <t>Michael Harring</t>
  </si>
  <si>
    <t>Michael Harring, Mark Duplass</t>
  </si>
  <si>
    <t>Iris invites her friend Jack to stay at her family's island getaway after the death of his brother. At their remote cabin, Jack's drunken encounter with Hannah, Iris' sister, kicks off a revealing stretch of days.</t>
  </si>
  <si>
    <t>Iris invites her friend Jack to</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</si>
  <si>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</si>
  <si>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</si>
  <si>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</si>
  <si>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</si>
  <si>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</si>
  <si>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A comedy centered on the life</t>
  </si>
  <si>
    <t>tt1745787</t>
  </si>
  <si>
    <t>Plemya</t>
  </si>
  <si>
    <t>28/05/2015</t>
  </si>
  <si>
    <t>Ukraine, Netherlands</t>
  </si>
  <si>
    <t>Ukrainian Sign Language</t>
  </si>
  <si>
    <t>Myroslav Slaboshpytskyi</t>
  </si>
  <si>
    <t>Hryhoriy Fesenko, Yana Novikova, Rosa Babiy, Oleksandr Dsiadevych, Yaroslav Biletskiy, Ivan Tishko, Oleksandr Osadchyi, Oleksandr Sydelnykov, Oleksandr Panivan, Sasha Rusakov, Denis Gruba, Dania Bykobiy, Lenia Pisanenko, Kyrylo Koshyk, Maryna Panivan</t>
  </si>
  <si>
    <t>Hryhoriy Fesenko</t>
  </si>
  <si>
    <t>Hryhoriy Fesenko, Yana Novikova</t>
  </si>
  <si>
    <t>A deaf boy joins a boarding school for similar children. Confronted by the violent and criminal antics of some of the other boys and girls, he struggles to conform and join the 'tribe'.</t>
  </si>
  <si>
    <t>A deaf boy joins a boarding school</t>
  </si>
  <si>
    <t>tt1747958</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</si>
  <si>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</si>
  <si>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</si>
  <si>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</si>
  <si>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Clive Owen, Billy Crudup</t>
  </si>
  <si>
    <t>Two brothers, on either side of the law, face off over organized crime in Brooklyn during the 1970s.</t>
  </si>
  <si>
    <t>Two brothers, on either side of</t>
  </si>
  <si>
    <t>tt1748122</t>
  </si>
  <si>
    <t>Moonrise Kingdom</t>
  </si>
  <si>
    <t>Bruce Willis, Edward Norton, Bill Murray, Frances McDormand, Tilda Swinton, Jared Gilman, Kara Hayward, Jason Schwartzman, Bob Balaban, Lucas Hedges, Charlie Kilgore, Andreas Sheikh, Chandler Frantz, Rob H. Campbell, L.J. Foley</t>
  </si>
  <si>
    <t>Bruce Willis, Edward Norton</t>
  </si>
  <si>
    <t>A pair of young lovers flee their New England town, which causes a local search party to fan out to find them.</t>
  </si>
  <si>
    <t>A pair of young lovers flee their</t>
  </si>
  <si>
    <t>tt1748179</t>
  </si>
  <si>
    <t>Red Lights</t>
  </si>
  <si>
    <t>Cillian Murphy, Sigourney Weaver, Robert De Niro, Toby Jones, Joely Richardson, Elizabeth Olsen, Craig Roberts, Leonardo Sbaraglia, Adriane Lenox, Garrick Hagon, Burn Gorman, Mitchell Mullen, Nathan Osgood, Madeleine Potter, Eloise Webb</t>
  </si>
  <si>
    <t>Cillian Murphy, Sigourney Weaver</t>
  </si>
  <si>
    <t>Psychologist Margaret Matheson and her assistant study paranormal activity, which leads them to investigate a world-renowned psychic who has resurfaced years after his toughest critic mysteriously passed away.</t>
  </si>
  <si>
    <t>Psychologist Margaret Matheson</t>
  </si>
  <si>
    <t>tt1748197</t>
  </si>
  <si>
    <t>Setup</t>
  </si>
  <si>
    <t>13/10/2011</t>
  </si>
  <si>
    <t>Mike Gunther</t>
  </si>
  <si>
    <t>Mike Behrman, Mike Gunther</t>
  </si>
  <si>
    <t>50 Cent, Ryan Phillippe, Bruce Willis, Rory Markham, Jenna Dewan, Brett Granstaff, Randy Couture, Susie Abromeit, Ron Turner, James Remar, Jay Karnes, Shaun Toub, Will Yun Lee, Ralph Lister, Alex Safi</t>
  </si>
  <si>
    <t>50 Cent, Ryan Phillippe</t>
  </si>
  <si>
    <t>A group of friends become involved in a potentially deadly diamond heist.</t>
  </si>
  <si>
    <t>A group of friends become involved</t>
  </si>
  <si>
    <t>tt1748207</t>
  </si>
  <si>
    <t>Sound of My Voice</t>
  </si>
  <si>
    <t>Zal Batmanglij</t>
  </si>
  <si>
    <t>Zal Batmanglij, Brit Marling</t>
  </si>
  <si>
    <t>Christopher Denham, Nicole Vicius, Brit Marling, Davenia McFadden, Kandice Stroh, Richard Wharton, Christy Meyers, Alvin Lam, Constance Wu, Matthew Carey, Jacob Price, David Haley, James Urbaniak, Annie O'Donnell, Laura Leyva</t>
  </si>
  <si>
    <t>Christopher Denham</t>
  </si>
  <si>
    <t>Christopher Denham, Nicole Vicius</t>
  </si>
  <si>
    <t>Two documentary filmmakers attempt to penetrate a cult who worships a woman who claims to be from the future.</t>
  </si>
  <si>
    <t>Two documentary filmmakers attempt</t>
  </si>
  <si>
    <t>tt1748227</t>
  </si>
  <si>
    <t>The Collection</t>
  </si>
  <si>
    <t>30/11/2012</t>
  </si>
  <si>
    <t>Josh Stewart, Emma Fitzpatrick, Christopher McDonald, Lee Tergesen, Tim Griffin, Andre Royo, Randall Archer, Shannon Kane, Brandon Molale, Erin Way, Johanna Braddy, Michael Nardelli, Will Peltz, Daniel Sharman, Justin Mortelliti</t>
  </si>
  <si>
    <t>Josh Stewart</t>
  </si>
  <si>
    <t>Josh Stewart, Emma Fitzpatrick</t>
  </si>
  <si>
    <t>A man who escapes from the vicious grips of the serial killer known as "The Collector" is then forced to help rescue an innocent girl from the killer's booby-trapped lair.</t>
  </si>
  <si>
    <t>A man who escapes from the vicious</t>
  </si>
  <si>
    <t>tt1753383</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</si>
  <si>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</si>
  <si>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</si>
  <si>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</si>
  <si>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Josh Gad</t>
  </si>
  <si>
    <t>Josh Gad, Dennis Quaid</t>
  </si>
  <si>
    <t>A dog looks to discover his purpose in life over the course of several lifetimes and owners.</t>
  </si>
  <si>
    <t>A dog looks to discover his purpose</t>
  </si>
  <si>
    <t>tt1753496</t>
  </si>
  <si>
    <t>Biohazard: Damnation</t>
  </si>
  <si>
    <t>27/10/2012</t>
  </si>
  <si>
    <t>Shotaro Suga</t>
  </si>
  <si>
    <t>Matthew Mercer, Dave Wittenberg, Wendee Lee, Val Tasso, Robin Sachs, Courtenay Taylor, Salli Saffioti, David Vincent, Patrick Seitz, Michael McConnohie, Kevin Dorman, Melinda Lee, Kirk Thornton, Jolene Andersen, Nobuyuki Hiyama</t>
  </si>
  <si>
    <t>Matthew Mercer</t>
  </si>
  <si>
    <t>Matthew Mercer, Dave Wittenberg</t>
  </si>
  <si>
    <t>Special Agent Leon S.Kennedy goes against his superior's orders and works to destroy a series of biological weapons being used in a war zone in Europe.</t>
  </si>
  <si>
    <t>Special Agent Leon S.Kennedy goes</t>
  </si>
  <si>
    <t>tt1754656</t>
  </si>
  <si>
    <t>Le Petit Prince</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</si>
  <si>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</si>
  <si>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</si>
  <si>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</si>
  <si>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</si>
  <si>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Jeff Bridges, Mackenzie Foy</t>
  </si>
  <si>
    <t>A little girl lives in a very grown-up world with her mother, who tries to prepare her for it. Her neighbor, the Aviator, introduces the girl to an extraordinary world where anything is possible, the world of the Little Prince.</t>
  </si>
  <si>
    <t>A little girl lives in a very</t>
  </si>
  <si>
    <t>tt1756476</t>
  </si>
  <si>
    <t>Dookudu</t>
  </si>
  <si>
    <t>Sreenu Vaitla</t>
  </si>
  <si>
    <t>Gopimohan, Sreenu Vaitla</t>
  </si>
  <si>
    <t>Mahesh Babu, Samantha Ruth Prabhu, Sonu Sood, Srinivasa Rao Kota, Prakash Raj, Rajeev Kanakala, Brahmanandam, Chandramohan, Vennela Rama Rao, Sayaji Shinde, Nassar, Tanikella Bharani, Master Bharath, Pragathi, Surekha Vani</t>
  </si>
  <si>
    <t>Mahesh Babu, Samantha Ruth Prabhu</t>
  </si>
  <si>
    <t>Ajay, (Mahesh Babu) an undercover cop, is assigned to catch a dangerous mafia don with whom he has a personal score to settle.</t>
  </si>
  <si>
    <t>Ajay, (Mahesh Babu) an undercover</t>
  </si>
  <si>
    <t>INR 250000000</t>
  </si>
  <si>
    <t>tt1756750</t>
  </si>
  <si>
    <t>Starbuck</t>
  </si>
  <si>
    <t>Ken Scott</t>
  </si>
  <si>
    <t>Ken Scott, Martin Petit</t>
  </si>
  <si>
    <t>Patrick Huard, Julie LeBreton, Antoine Bertrand, Dominic Philie, Marc B√©langer, Igor Ovadis, David Michael, Patrick Martin, David Gigu√®re, Sarah-Jeanne Labrosse, Pierre Mailloux, Patrick Labb√©, Marie-France Lambert, Pascal Contamine, F√©lix Brassard</t>
  </si>
  <si>
    <t>Patrick Huard</t>
  </si>
  <si>
    <t>Patrick Huard, Julie LeBreton</t>
  </si>
  <si>
    <t>As his lover announces her pregnancy, a fortysomething slacker receives other life-changing news: 142 people, all of them the result of artificial insemination, have filed a class action lawsuit against him, their biological father.</t>
  </si>
  <si>
    <t>As his lover announces her pregnancy,</t>
  </si>
  <si>
    <t>tt1756799</t>
  </si>
  <si>
    <t>The Day</t>
  </si>
  <si>
    <t>20/09/2012</t>
  </si>
  <si>
    <t>Luke Passmore</t>
  </si>
  <si>
    <t>Shawn Ashmore, Brianna Barnes, Ashley Bell, Brayden Edwards, Michael Eklund, Steffi Hagel, Cory Hardrict, Dominic Monaghan, Shimon Moore, Shannyn Sossamon, Kassidy Verreault, Robert Baldwin, Frank Beaudoin, Patrick Beriault, Patrick Blais</t>
  </si>
  <si>
    <t>Shawn Ashmore</t>
  </si>
  <si>
    <t>Shawn Ashmore, Brianna Barnes</t>
  </si>
  <si>
    <t>A group of five people working to stay alive in a post-apocalyptic future discover what they think is a safe, abandoned farmhouse, but they soon find themselves fighting to stay alive as a gang of bloodthirsty predators attack.</t>
  </si>
  <si>
    <t>A group of five people working</t>
  </si>
  <si>
    <t>tt1756851</t>
  </si>
  <si>
    <t>Twixt</t>
  </si>
  <si>
    <t>Val Kilmer, Bruce Dern, Elle Fanning, Ben Chaplin, Joanne Whalley, David Paymer, Anthony Fusco, Alden Ehrenreich, Bruce A. Miroglio, Don Novello, Lisa Bailes, Ryan Simpkins, Lucas Rice Jordan, Fiona Medaris, Katie Crom</t>
  </si>
  <si>
    <t>Val Kilmer, Bruce Dern</t>
  </si>
  <si>
    <t>A struggling horror writer visiting a small town on a book tour gets caught up in a murder mystery involving a young girl. That night in a dream, he is approached by a mysterious young ghost named V.</t>
  </si>
  <si>
    <t>A struggling horror writer visiting</t>
  </si>
  <si>
    <t>tt1757742</t>
  </si>
  <si>
    <t>Emergo</t>
  </si>
  <si>
    <t>Francesc Garrido, Fiona Glascott, Rick Gonzalez, Kai Lennox, Gia Mantegna, Michael O'Keefe, Damian Roman, Laura Martuscelli, Ferm√≠ Reixach, Souleymane Diop, Alex van Kuyk, Marcel Barrena, Vincent Damman, Yatma Sall, Susana Garc√≠a D√≠ez</t>
  </si>
  <si>
    <t>Francesc Garrido</t>
  </si>
  <si>
    <t>Francesc Garrido, Fiona Glascott</t>
  </si>
  <si>
    <t>A team of parapsychologists try to figure out a strange phenomenon occurring in an apartment building.</t>
  </si>
  <si>
    <t>A team of parapsychologists try</t>
  </si>
  <si>
    <t>tt1757746</t>
  </si>
  <si>
    <t>Extracted</t>
  </si>
  <si>
    <t>Nir Paniry</t>
  </si>
  <si>
    <t>Nir Paniry, Gabriel Cowan</t>
  </si>
  <si>
    <t>Sasha Roiz, Jenny Mollen, Dominic Bogart, Richard Riehle, Nick Jameson, Rodney Eastman, Frank Ashmore, Brad Culver, Ty Simpkins, Sara Tomko, Augie Duke, Mattie Grace Campos, Jen Davis, Bernhard Forcher, Darren Melameth</t>
  </si>
  <si>
    <t>Sasha Roiz</t>
  </si>
  <si>
    <t>Sasha Roiz, Jenny Mollen</t>
  </si>
  <si>
    <t>A scientist who has invented a technology to construct virtual realities from people's memories finds himself in a perilous situation, after he reluctantly allows it to be used for a purpose he never imagined.</t>
  </si>
  <si>
    <t>A scientist who has invented a</t>
  </si>
  <si>
    <t>tt1758595</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</si>
  <si>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</si>
  <si>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</si>
  <si>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</si>
  <si>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</si>
  <si>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Naomi Watts, Cas Anvar</t>
  </si>
  <si>
    <t>During the last two years of her life, Princess Diana embarks on a final rite of passage: a secret love affair with Pakistani heart surgeon Hasnat Khan.</t>
  </si>
  <si>
    <t>During the last two years of her</t>
  </si>
  <si>
    <t>tt1758692</t>
  </si>
  <si>
    <t>Like Crazy</t>
  </si>
  <si>
    <t>Drake Doremus</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</si>
  <si>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</si>
  <si>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</si>
  <si>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Anton Yelchin, Felicity Jones</t>
  </si>
  <si>
    <t>A British college student falls for an American student, only to be separated from him when she's banned from the U.S. after overstaying her visa.</t>
  </si>
  <si>
    <t>A British college student falls</t>
  </si>
  <si>
    <t>tt1758795</t>
  </si>
  <si>
    <t>The To Do List</t>
  </si>
  <si>
    <t>26/07/2013</t>
  </si>
  <si>
    <t>Maggie Carey</t>
  </si>
  <si>
    <t>Aubrey Plaza, Johnny Simmons, Bill Hader, Alia Shawkat, Sarah Steele, Scott Porter, Rachel Bilson, Christopher Mintz-Plasse, Andy Samberg, Donald Glover, Adam Pally, D.C. Pierson, Dominic Dierkes, Connie Britton, Clark Gregg</t>
  </si>
  <si>
    <t>Aubrey Plaza</t>
  </si>
  <si>
    <t>Aubrey Plaza, Johnny Simmons</t>
  </si>
  <si>
    <t>Feeling pressured to become more sexually experienced before she goes to college, Brandy Klark makes a list of things to accomplish before hitting campus in the fall.</t>
  </si>
  <si>
    <t>Feeling pressured to become more</t>
  </si>
  <si>
    <t>tt1758810</t>
  </si>
  <si>
    <t>The Snowman</t>
  </si>
  <si>
    <t>UK, USA, China, Sweden, Japan</t>
  </si>
  <si>
    <t>Peter Straughan, Hossein Amini</t>
  </si>
  <si>
    <t>Michael Fassbender, Rebecca Ferguson, Charlotte Gainsbourg, Jonas Karlsson, Michael Yates, Ronan Vibert, J.K. Simmons, Val Kilmer, David Dencik, Toby Jones, Genevieve O'Reilly, James D'Arcy, Jet√© Laurence, Adrian Dunbar, Chlo√´ Sevigny</t>
  </si>
  <si>
    <t>Michael Fassbender, Rebecca Ferguson</t>
  </si>
  <si>
    <t>Detective Harry Hole investigates the disappearance of a woman whose scarf is found wrapped around an ominous-looking snowman.</t>
  </si>
  <si>
    <t>Detective Harry Hole investigates</t>
  </si>
  <si>
    <t>tt1758830</t>
  </si>
  <si>
    <t>This Is 40</t>
  </si>
  <si>
    <t>Judd Apatow, Judd Apatow</t>
  </si>
  <si>
    <t>Paul Rudd, Leslie Mann, Maude Apatow, Iris Apatow, Jason Segel, Annie Mumolo, Robert Smigel, Megan Fox, Charlyne Yi, Hugh Fink, Graham Parker, Tom Freund, D.A. Sandoval, Megan Grano, Mackenzie Aladjem</t>
  </si>
  <si>
    <t>Paul Rudd, Leslie Mann</t>
  </si>
  <si>
    <t>Pete and Debbie are both about to turn 40, their kids hate each other, both of their businesses are failing, they're on the verge of losing their house, and their relationship is threatening to fall apart.</t>
  </si>
  <si>
    <t>Pete and Debbie are both about</t>
  </si>
  <si>
    <t>tt1760967</t>
  </si>
  <si>
    <t>Ill Manors</t>
  </si>
  <si>
    <t>Plan B</t>
  </si>
  <si>
    <t>Riz Ahmed, Ed Skrein, Lee Allen, Mem Ferda, Dan Lloyd Jones, Flinty Badman, Deman Rockers, Andrew Okello, Neil Large, Keef Coggins, Patrick O'Halloran, Anouska Mond, Kevin Waller, Neil Finney, Mark Scott</t>
  </si>
  <si>
    <t>Riz Ahmed, Ed Skrein</t>
  </si>
  <si>
    <t>The lives of four drug dealers, one user, and two prostitutes are explored.</t>
  </si>
  <si>
    <t>The lives of four drug dealers,</t>
  </si>
  <si>
    <t>GBP 100000</t>
  </si>
  <si>
    <t>tt1762399</t>
  </si>
  <si>
    <t>Walking with Dinosaurs 3D</t>
  </si>
  <si>
    <t>Barry Cook, Neil Nightingale</t>
  </si>
  <si>
    <t>John Collee, Gerry Swallow</t>
  </si>
  <si>
    <t>Charlie Rowe, Karl Urban, Angourie Rice, John Leguizamo, Justin Long, Skyler Stone, Tiya Sircar, Clay Savage, Jude Tinsely, Mary Mouser, Katie Silverman, Madison Rothschild, Michael Leone</t>
  </si>
  <si>
    <t>Charlie Rowe</t>
  </si>
  <si>
    <t>Charlie Rowe, Karl Urban</t>
  </si>
  <si>
    <t>See and feel what it was like when dinosaurs ruled the Earth, in a story where an underdog dino triumphs to become a hero for the ages.</t>
  </si>
  <si>
    <t>See and feel what it was like</t>
  </si>
  <si>
    <t>tt1763264</t>
  </si>
  <si>
    <t>No One Lives</t>
  </si>
  <si>
    <t>David Cohen</t>
  </si>
  <si>
    <t>Luke Evans, Adelaide Clemens, Lee Tergesen, Derek Magyar, America Olivo, Beau Knapp, Lindsey Shaw, Tyrus, Laura Ramsey, Gary Grubbs, Andrea Frankle, Rob Steinberg, Jake Austin Walker, Dalton E. Gray, Lenore Banks</t>
  </si>
  <si>
    <t>Luke Evans, Adelaide Clemens</t>
  </si>
  <si>
    <t>A gang of ruthless highway killers kidnap a wealthy couple traveling cross country only to shockingly discover that things are not what they seem.</t>
  </si>
  <si>
    <t>A gang of ruthless highway killers</t>
  </si>
  <si>
    <t>tt1763303</t>
  </si>
  <si>
    <t>The First Time</t>
  </si>
  <si>
    <t>Britt Robertson, Dylan O'Brien, Craig Roberts, Joshua Malina, James Frecheville, Christine Taylor, Victoria Justice, Lamarcus Tinker, Maggie Elizabeth Jones, Halston Sage, Molly C. Quinn, Matthew Fahey, Chase Levy</t>
  </si>
  <si>
    <t>Britt Robertson</t>
  </si>
  <si>
    <t>Britt Robertson, Dylan O'Brien</t>
  </si>
  <si>
    <t>A shy senior and a down-to-earth junior fall in love over one weekend.</t>
  </si>
  <si>
    <t>A shy senior and a down-to-earth</t>
  </si>
  <si>
    <t>tt1764183</t>
  </si>
  <si>
    <t>Arbitrage</t>
  </si>
  <si>
    <t>USA, Poland</t>
  </si>
  <si>
    <t>Nicholas Jarecki</t>
  </si>
  <si>
    <t>Richard Gere, Susan Sarandon, Tim Roth, Brit Marling, Laetitia Casta, Nate Parker, Stuart Margolin, Chris Eigeman, Graydon Carter, Bruce Altman, Larry Pine, Curtiss Cook, Reg E. Cathey, Felix Solis, Tibor Feldman</t>
  </si>
  <si>
    <t>Richard Gere, Susan Sarandon</t>
  </si>
  <si>
    <t>A troubled hedge fund magnate desperate to complete the sale of his trading empire makes an error that forces him to turn to an unlikely person for help.</t>
  </si>
  <si>
    <t>A troubled hedge fund magnate</t>
  </si>
  <si>
    <t>tt1764234</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</si>
  <si>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</si>
  <si>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</si>
  <si>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</si>
  <si>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Brad Pitt, Scoot McNairy</t>
  </si>
  <si>
    <t>Jackie Cogan is an enforcer hired to restore order after three dumb guys rob a Mob protected card game, causing the local criminal economy to collapse.</t>
  </si>
  <si>
    <t>Jackie Cogan is an enforcer hired</t>
  </si>
  <si>
    <t>tt1764651</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</si>
  <si>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</si>
  <si>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</si>
  <si>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</si>
  <si>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</si>
  <si>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</si>
  <si>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Mr. Church reunites the Expendables</t>
  </si>
  <si>
    <t>tt1766094</t>
  </si>
  <si>
    <t>So Undercover</t>
  </si>
  <si>
    <t>Allan Loeb, Steven Pearl</t>
  </si>
  <si>
    <t>Miley Cyrus, Jeremy Piven, Mike O'Malley, Josh Bowman, Lauren McKnight, Kelly Osbourne, Eloise Mumford, Megan Park, Morgan Calhoun, Alexis Knapp, Matthew Settle, Autumn Reeser, Brian Peterson, Ric Reitz, Leticia Jimenez</t>
  </si>
  <si>
    <t>Miley Cyrus, Jeremy Piven</t>
  </si>
  <si>
    <t>A tough, street-smart private eye is hired by the FBI to go undercover in a college sorority.</t>
  </si>
  <si>
    <t>A tough, street-smart private</t>
  </si>
  <si>
    <t>tt1767354</t>
  </si>
  <si>
    <t>Odd Thomas</t>
  </si>
  <si>
    <t>23/07/2015</t>
  </si>
  <si>
    <t>Stephen Sommers, Dean R. Koontz</t>
  </si>
  <si>
    <t>Anton Yelchin, Ashley Sommers, Leonor Varela, Matthew Page, Casey Messer, Barney Lanning, Nico Tortorella, Kyle McKeever, Willem Dafoe, Carmen Corley, Maisha Diatta, Gugu Mbatha-Raw, Addison Timlin, Jack Justice, Robin Lanning</t>
  </si>
  <si>
    <t>Anton Yelchin, Ashley Sommers</t>
  </si>
  <si>
    <t>In a California desert town, a short-order cook with clairvoyant abilities encounters a mysterious man with a link to dark, threatening forces.</t>
  </si>
  <si>
    <t>In a California desert town, a</t>
  </si>
  <si>
    <t>tt1767372</t>
  </si>
  <si>
    <t>She's Funny That Way</t>
  </si>
  <si>
    <t>Peter Bogdanovich</t>
  </si>
  <si>
    <t>Louise Stratten, Peter Bogdanovich</t>
  </si>
  <si>
    <t>Imogen Poots, Illeana Douglas, Graydon Carter, Owen Wilson, Scott Campbell, Erin Heatherton, Melanie Hill, Jake Hoffman, Rhys Ifans, Richard Lewis, Cybill Shepherd, Debi Mazar, Austin Pendleton, George Morfogen, Tovah Feldshuh</t>
  </si>
  <si>
    <t>Imogen Poots</t>
  </si>
  <si>
    <t>Imogen Poots, Illeana Douglas</t>
  </si>
  <si>
    <t>On the set of a playwright's new project, a love triangle forms between his wife, her ex-lover, and the call girl-turned-actress cast in the production.</t>
  </si>
  <si>
    <t>On the set of a playwright's new</t>
  </si>
  <si>
    <t>tt1767382</t>
  </si>
  <si>
    <t>Silent House</t>
  </si>
  <si>
    <t>Chris Kentis, Laura Lau</t>
  </si>
  <si>
    <t>Gustavo Hern√°ndez, Laura Lau</t>
  </si>
  <si>
    <t>Elizabeth Olsen, Adam Trese, Eric Sheffer Stevens, Julia Chan, Adam Barnett, Haley Murphy</t>
  </si>
  <si>
    <t>Elizabeth Olsen, Adam Trese</t>
  </si>
  <si>
    <t>A girl is trapped inside her family's lakeside retreat and becomes unable to contact the outside world as supernatural forces haunt the house with mysterious energy and consequences.</t>
  </si>
  <si>
    <t>A girl is trapped inside her family's</t>
  </si>
  <si>
    <t>tt1770734</t>
  </si>
  <si>
    <t>Shadow Dancer</t>
  </si>
  <si>
    <t>James Marsh</t>
  </si>
  <si>
    <t>Tom Bradby, Tom Bradby</t>
  </si>
  <si>
    <t>Barry Barnes, Maria Laird, Ben Smyth, Brid Brennan, Jamie Scott, Bradley Burke, Andrea Riseborough, Daniel Tatarsky, Tom Bennett, Nia Gwynne, Jason Stalkey, Nicholas Asbury, Clive Owen, Morgan Watkins, Cathal Maguire</t>
  </si>
  <si>
    <t>Barry Barnes</t>
  </si>
  <si>
    <t>Barry Barnes, Maria Laird</t>
  </si>
  <si>
    <t>Set in 1990s Belfast, an active member of the IRA becomes an informant for MI5 in order to protect her son's welfare.</t>
  </si>
  <si>
    <t>Set in 1990s Belfast, an active</t>
  </si>
  <si>
    <t>tt1772240</t>
  </si>
  <si>
    <t>Apollo 18</t>
  </si>
  <si>
    <t>Gonzalo L√≥pez-Gallego</t>
  </si>
  <si>
    <t>Brian Miller</t>
  </si>
  <si>
    <t>Warren Christie, Lloyd Owen, Ryan Robbins, Michael Kopsa, Andrew Airlie, Kurt Max Runte, Jan Bos, Kim Wylie, Noah Wylie, Ali Liebert, Erica Carroll</t>
  </si>
  <si>
    <t>Warren Christie</t>
  </si>
  <si>
    <t>Warren Christie, Lloyd Owen</t>
  </si>
  <si>
    <t>Decades-old found footage from NASA's abandoned Apollo 18 mission, where three American astronauts were sent on a secret expedition, reveals the reason the U.S. has never returned to the moon.</t>
  </si>
  <si>
    <t>Decades-old found footage from</t>
  </si>
  <si>
    <t>tt1772250</t>
  </si>
  <si>
    <t>La cara oculta</t>
  </si>
  <si>
    <t>Colombia, Spain</t>
  </si>
  <si>
    <t>Andr√©s Baiz</t>
  </si>
  <si>
    <t>Andr√©s Baiz, Arturo Infante</t>
  </si>
  <si>
    <t>Quim Guti√©rrez, Martina Garc√≠a, Mar√≠a Soledad Rodr√≠guez, Jose Luis Garcia, Marcela Mar, Humberto Dorado, Julio Pach√≥n, Juan Alfonso Baptista, Marcela Benjumea, Clara Lago, Alexandra Stewart, Mozad, Manuel Antonio G√≥mez</t>
  </si>
  <si>
    <t>Quim Guti√©rrez</t>
  </si>
  <si>
    <t>Quim Guti√©rrez, Martina Garc√≠a</t>
  </si>
  <si>
    <t>Shattered by the unexpected news of their irreversible break-up, an aspiring orchestra conductor is puzzled by his girlfriend's mysterious and seemingly inexplicable case of disappearance. But, can he look beyond the facts?</t>
  </si>
  <si>
    <t>Shattered by the unexpected news</t>
  </si>
  <si>
    <t>tt1772264</t>
  </si>
  <si>
    <t>Eliza Graves</t>
  </si>
  <si>
    <t>24/10/2014</t>
  </si>
  <si>
    <t>Edgar Allan Poe, Joe Gangemi</t>
  </si>
  <si>
    <t>Kate Beckinsale, Jim Sturgess, David Thewlis, Brendan Gleeson, Ben Kingsley, Michael Caine, Jason Flemyng, Sophie Kennedy Clark, Sin√©ad Cusack, Edmund Kingsley, Robert Hands, Ciara Flynn, Christopher Fulford, Andrew Dallmeyer, Guillaume Delaunay</t>
  </si>
  <si>
    <t>Kate Beckinsale, Jim Sturgess</t>
  </si>
  <si>
    <t>An Oxford graduate takes up a job in a mental asylum, only to discover that the "revolutionary" new treatments are inhumane, and that there is more going on than meets the eye.</t>
  </si>
  <si>
    <t>An Oxford graduate takes up a</t>
  </si>
  <si>
    <t>tt1772288</t>
  </si>
  <si>
    <t>Danny Collins</t>
  </si>
  <si>
    <t>Al Pacino, Annette Bening, Jennifer Garner, Bobby Cannavale, Christopher Plummer, Katarina Cas, Giselle Eisenberg, Melissa Benoist, Josh Peck, Brian Thomas Smith, Scott Lawrence, Michael Patrick McGill, Kiff VandenHeuvel, Nick Offerman, Eric Michael Roy</t>
  </si>
  <si>
    <t>Al Pacino, Annette Bening</t>
  </si>
  <si>
    <t>An aging rock star decides to change his life when he discovers a 40-year-old letter written to him by</t>
  </si>
  <si>
    <t>An aging rock star decides to</t>
  </si>
  <si>
    <t>tt1772341</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</si>
  <si>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</si>
  <si>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</si>
  <si>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</si>
  <si>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</si>
  <si>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John C. Reilly, Sarah Silverman</t>
  </si>
  <si>
    <t>A video game villain wants to be a hero and sets out to fulfill his dream, but his quest brings havoc to the whole arcade where he lives.</t>
  </si>
  <si>
    <t>A video game villain wants to</t>
  </si>
  <si>
    <t>tt1772424</t>
  </si>
  <si>
    <t>Et maintenant on va o√π?</t>
  </si>
  <si>
    <t>France, Lebanon, Egypt, Italy, Qatar</t>
  </si>
  <si>
    <t>Thomas Bidegain, Rodney El Haddad</t>
  </si>
  <si>
    <t>Claude Baz Moussawbaa, Layla Hakim, Nadine Labaki, Yvonne Maalouf, Antoinette Noufaily, Julian Farhat, Ali Haidar, Kevin Abboud, Petra Saghbini, Mostafa Al Sakka, Sasseen Kawzally, Caroline Labaki, Anjo Rihane, Mohamad Akil, Gis√®le Smeden</t>
  </si>
  <si>
    <t>Claude Baz Moussawbaa</t>
  </si>
  <si>
    <t>A group of Lebanese women try to ease religious tensions between Christians and Muslims in their village.</t>
  </si>
  <si>
    <t>A group of Lebanese women try</t>
  </si>
  <si>
    <t>tt1777034</t>
  </si>
  <si>
    <t>United</t>
  </si>
  <si>
    <t>James Strong</t>
  </si>
  <si>
    <t>Chris Chibnall</t>
  </si>
  <si>
    <t>Dean Andrews, Kate Ashfield, Natalie Burt, David Calder, Sam Claflin, Werner Daehn, Shirley Dixon, John Draycott, Neil Dudgeon, Bill Fellows, Faton Gerbeshi, Tim Healy, Daniel Hill, Melanie Hill, Philip Hill-Pearson</t>
  </si>
  <si>
    <t>Dean Andrews</t>
  </si>
  <si>
    <t>Dean Andrews, Kate Ashfield</t>
  </si>
  <si>
    <t>Based on the true story of Manchester United's legendary "Busby Babes", the youngest side ever to win the Football League and the 1958 Munich Air Crash that claimed eight of their number.</t>
  </si>
  <si>
    <t>Based on the true story of Manchester</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</si>
  <si>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</si>
  <si>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</si>
  <si>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</si>
  <si>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</si>
  <si>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</si>
  <si>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Lauren Bittner</t>
  </si>
  <si>
    <t>Lauren Bittner, Christopher Nicholas Smith</t>
  </si>
  <si>
    <t>In 1988, young sisters Katie and Kristi befriend an invisible entity who resides in their home.</t>
  </si>
  <si>
    <t>In 1988, young sisters Katie and</t>
  </si>
  <si>
    <t>tt1780762</t>
  </si>
  <si>
    <t>Aftershock</t>
  </si>
  <si>
    <t>USA, Chile</t>
  </si>
  <si>
    <t>Nicol√°s L√≥pez</t>
  </si>
  <si>
    <t>Nicol√°s L√≥pez, Eli Roth</t>
  </si>
  <si>
    <t>Eli Roth, Andrea Osv√°rt, Ariel Levy, Natasha Yarovenko, Nicol√°s Mart√≠nez, Lorenza Izzo, Marcial Tagle, Ram√≥n Llao, Ignacia Allamand, Paz Bascu√±√°n, Mat√≠as L√≥pez, Patricio Strahovsky, √Ålvaro L√≥pez √Ålvarez, Adri√°n Salgado, Enrique Quiroz</t>
  </si>
  <si>
    <t>Eli Roth, Andrea Osv√°rt</t>
  </si>
  <si>
    <t>In Chile, a group of travelers who are in an underground nightclub when a massive earthquake hits quickly learn that reaching the surface is just the beginning of their nightmare.</t>
  </si>
  <si>
    <t>In Chile, a group of travelers</t>
  </si>
  <si>
    <t>tt1780798</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</si>
  <si>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</si>
  <si>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</si>
  <si>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</si>
  <si>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</si>
  <si>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Andy Powers</t>
  </si>
  <si>
    <t>Andy Powers, Laura Allen</t>
  </si>
  <si>
    <t>A loving father finds a clown suit for his son's birthday party, only to realize that it's cursed.</t>
  </si>
  <si>
    <t>A loving father finds a clown</t>
  </si>
  <si>
    <t>tt1781769</t>
  </si>
  <si>
    <t>Anna Karenina</t>
  </si>
  <si>
    <t>Tom Stoppard, Leo Tolstoy</t>
  </si>
  <si>
    <t>Matthew Macfadyen, Eric MacLennan, Kelly Macdonald, Theo Morrissey, Cecily Morrissey, Freya Galpin, Octavia Morrissey, Beatrice Morrissey, Marine Battier, Keira Knightley, Guro Nagelhus Schia, Aruhan Galieva, Jude Law, Carl Grose, Bryan Hands</t>
  </si>
  <si>
    <t>Matthew Macfadyen, Eric MacLennan</t>
  </si>
  <si>
    <t>In late-19th-century Russian high society, St. Petersburg aristocrat Anna Karenina enters into a life-changing affair with the dashing Count Alexei Vronsky.</t>
  </si>
  <si>
    <t>In late-19th-century Russian high</t>
  </si>
  <si>
    <t>tt1781827</t>
  </si>
  <si>
    <t>Hands of Stone</t>
  </si>
  <si>
    <t>26/08/2016</t>
  </si>
  <si>
    <t>Panama, USA</t>
  </si>
  <si>
    <t>Jonathan Jakubowicz</t>
  </si>
  <si>
    <t>Edgar Ram√≠rez, Robert De Niro, Usher Raymond, Rub√©n Blades, Ana de Armas, Pedro Perez, √ìscar Jaenada, John Turturro, Ellen Barkin, Jurnee Smollett, Yancey Arias, Drena De Niro, Ilza Ponko, Anthony Molinari, Rick Avery</t>
  </si>
  <si>
    <t>Edgar Ram√≠rez</t>
  </si>
  <si>
    <t>Edgar Ram√≠rez, Robert De Niro</t>
  </si>
  <si>
    <t>The legendary Roberto Duran and his equally legendary trainer Ray Arcel change each other's lives.</t>
  </si>
  <si>
    <t>The legendary Roberto Duran and</t>
  </si>
  <si>
    <t>tt1781922</t>
  </si>
  <si>
    <t>No Escape</t>
  </si>
  <si>
    <t>Owen Wilson, Lake Bell, Sterling Jerins, Claire Geare, Pierce Brosnan, Thanawut Ketsaro, Chatchawai Kamonsakpitak, Sahajak Boonthanakit, Tanapol Chuksrida, Nophand Boonyai, Kanarpat Phintiang, Jon Goldney, Duang Maidork, Suphornnaphat Jenselius, Barth√©lemy Son</t>
  </si>
  <si>
    <t>Owen Wilson, Lake Bell</t>
  </si>
  <si>
    <t>In their new overseas house, an American family soon finds themselves caught in the middle of a coup, and they frantically look for a safe escape from an environment where foreigners are being immediately executed.</t>
  </si>
  <si>
    <t>In their new overseas house, an</t>
  </si>
  <si>
    <t>tt1783232</t>
  </si>
  <si>
    <t>Fetih 1453</t>
  </si>
  <si>
    <t>Faruk Aksoy</t>
  </si>
  <si>
    <t>Melih Esat Acil, Atilla Engin</t>
  </si>
  <si>
    <t>Devrim Evin, Ibrahim Celikkol, Dilek Serbest, Cengiz Coskun, Erden Alkan, Recep Aktug, Raif Hikmet Cam, Naci Adig√ºzel, Sedat Mert, Mustafa Atilla Kunt, Ozcan Aliser, Yilman Babaturk, Murat Sezal, Faik Aksoy, Huseyin Santur</t>
  </si>
  <si>
    <t>Devrim Evin</t>
  </si>
  <si>
    <t>Devrim Evin, Ibrahim Celikkol</t>
  </si>
  <si>
    <t>After the death of his father Murat II, Mehmet II ascends to the Ottoman throne. After braving internal and external enemies, he decides to complete what he was destined to do - conquer Constantinople.</t>
  </si>
  <si>
    <t>After the death of his father</t>
  </si>
  <si>
    <t>tt1783732</t>
  </si>
  <si>
    <t>John Dies at the End</t>
  </si>
  <si>
    <t>27/12/2012</t>
  </si>
  <si>
    <t>Don Coscarelli, David Wong</t>
  </si>
  <si>
    <t>Chase Williamson, Rob Mayes, Paul Giamatti, Clancy Brown, Glynn Turman, Doug Jones, Daniel Roebuck, Fabianne Therese, Jonny Weston, Jimmy Wong, Tai Bennett, Allison Weissman, Ethan Erickson, Kevin Michael Richardson, Riley Rose Critchlow</t>
  </si>
  <si>
    <t>Chase Williamson</t>
  </si>
  <si>
    <t>Chase Williamson, Rob Mayes</t>
  </si>
  <si>
    <t>A new street drug that sends its users across time and dimensions has one drawback: some people return no longer human. Can two college drop-outs save humanity from this silent, otherworldly invasion?</t>
  </si>
  <si>
    <t>A new street drug that sends its</t>
  </si>
  <si>
    <t>tt1784575</t>
  </si>
  <si>
    <t>Parada</t>
  </si>
  <si>
    <t>Serbia, Slovenia, Croatia, France, Republic of North Macedonia, UK</t>
  </si>
  <si>
    <t>Srdjan Dragojevic</t>
  </si>
  <si>
    <t>Nikola Kojo, Milos Samolov, Hristina Popovic, Goran Jevtic, Goran Navojec, Dejan Acimovic, Toni Mihajlovski, Natasa Markovic, Mladen Andrejevic, Relja Popovic, Radoslav 'Rale' Milenkovic, Mira Stupica, Marko Nikolic, Anita Mancic, Branimir Popovic</t>
  </si>
  <si>
    <t>Nikola Kojo</t>
  </si>
  <si>
    <t>Nikola Kojo, Milos Samolov</t>
  </si>
  <si>
    <t>A homophobic, middle-aged, Serbian gangster ends up sacrificing himself to protect Gay freedom in his country. RADMILO (35) and MIRKO (30) are young and successful gay couple, and they ...</t>
  </si>
  <si>
    <t>A homophobic, middle-aged, Serbian</t>
  </si>
  <si>
    <t>tt1785635</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</si>
  <si>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</si>
  <si>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</si>
  <si>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</si>
  <si>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</si>
  <si>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James Franco, Scott Haze</t>
  </si>
  <si>
    <t>Two estranged sisters are forced to rob a bank in order to save their brother. But this is no ordinary bank.</t>
  </si>
  <si>
    <t>Two estranged sisters are forced</t>
  </si>
  <si>
    <t>tt1787988</t>
  </si>
  <si>
    <t>Talaash</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</si>
  <si>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</si>
  <si>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</si>
  <si>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</si>
  <si>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Aamir Khan, Nawazuddin Siddiqui</t>
  </si>
  <si>
    <t>Inspector Surjan Shekhawat, who is dealing with a depressing past, has to investigate a high profile murder case, deal with his crumbling marriage and use the help and solace of a prostitute by the name of Rosie.</t>
  </si>
  <si>
    <t>Inspector Surjan Shekhawat, who</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</si>
  <si>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</si>
  <si>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</si>
  <si>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</si>
  <si>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</si>
  <si>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Neil Maskell</t>
  </si>
  <si>
    <t>Neil Maskell, MyAnna Buring</t>
  </si>
  <si>
    <t>Nearly a year after a botched job, a hitman takes a new assignment with the promise of a big payoff for three killings. What starts off as an easy task soon unravels, sending the killer into the heart of darkness.</t>
  </si>
  <si>
    <t>Nearly a year after a botched</t>
  </si>
  <si>
    <t>GBP 500000</t>
  </si>
  <si>
    <t>tt1790809</t>
  </si>
  <si>
    <t>Pirates of the Caribbean: Dead Men Tell No Tales</t>
  </si>
  <si>
    <t>24/05/2017</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</si>
  <si>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</si>
  <si>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</si>
  <si>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</si>
  <si>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Johnny Depp, Javier Bardem</t>
  </si>
  <si>
    <t>Captain Jack Sparrow is pursued by old rival Captain Salazar and a crew of deadly ghosts who have escaped from the Devil's Triangle. They're determined to kill every pirate at sea...notably Jack.</t>
  </si>
  <si>
    <t>Captain Jack Sparrow is pursued</t>
  </si>
  <si>
    <t>tt1790864</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</si>
  <si>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</si>
  <si>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</si>
  <si>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</si>
  <si>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</si>
  <si>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Dylan O'Brien</t>
  </si>
  <si>
    <t>Dylan O'Brien, Aml Ameen</t>
  </si>
  <si>
    <t>Thomas is deposited in a community of boys after his memory is erased, soon learning they're all trapped in a maze that will require him to join forces with fellow "runners" for a shot at escape.</t>
  </si>
  <si>
    <t>Thomas is deposited in a community</t>
  </si>
  <si>
    <t>tt1790885</t>
  </si>
  <si>
    <t>Zero Dark Thirty</t>
  </si>
  <si>
    <t>Jason Clarke, Reda Kateb, Jessica Chastain, Kyle Chandler, Jennifer Ehle, Harold Perrineau, Jeremy Strong, J.J. Kandel, Wahab Sheikh, Alexander Karim, Nabil Elouahabi, Aymen Hamdouchi, Simon Abkarian, Ali Marhyar, Parker Sawyers</t>
  </si>
  <si>
    <t>Jason Clarke, Reda Kateb</t>
  </si>
  <si>
    <t>A chronicle of the decade-long hunt for al-Qaeda terrorist leader</t>
  </si>
  <si>
    <t>A chronicle of the decade-long</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</si>
  <si>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</si>
  <si>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</si>
  <si>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</si>
  <si>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</si>
  <si>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Will Ferrell, Zach Galifianakis</t>
  </si>
  <si>
    <t>An incumbent Representative embroiled in personal scandal faces a no-holds-barred challenge from a naive newcomer funded by two unscrupulous billionaire lobbyist brothers.</t>
  </si>
  <si>
    <t>An incumbent Representative embroiled</t>
  </si>
  <si>
    <t>tt1791528</t>
  </si>
  <si>
    <t>Inherent Vice</t>
  </si>
  <si>
    <t>26/02/2015</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</si>
  <si>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</si>
  <si>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</si>
  <si>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Joanna Newsom</t>
  </si>
  <si>
    <t>Joanna Newsom, Katherine Waterston</t>
  </si>
  <si>
    <t>In 1970, drug-fueled Los Angeles private investigator Larry "Doc" Sportello investigates the disappearance of a former girlfriend.</t>
  </si>
  <si>
    <t>In 1970, drug-fueled Los Angeles</t>
  </si>
  <si>
    <t>tt1791614</t>
  </si>
  <si>
    <t>Struck by Lightning</t>
  </si>
  <si>
    <t>Chris Colfer</t>
  </si>
  <si>
    <t>Rebel Wilson, Chris Colfer, Allison Janney, Scott Bailey, Donna Ann Ward, Amy Nabors, Benjamin Byram, Jonathan Byram, Frank Noel, Luke Lewis, Jenny Herrick, Dermot Mulroney, Polly Bergen, Adam Kolkin, Jay Malone</t>
  </si>
  <si>
    <t>Rebel Wilson</t>
  </si>
  <si>
    <t>Rebel Wilson, Chris Colfer</t>
  </si>
  <si>
    <t>A high schooler recounts the way he blackmailed his fellow classmates into contributing to his literary magazine.</t>
  </si>
  <si>
    <t>A high schooler recounts the way</t>
  </si>
  <si>
    <t>tt1791682</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</si>
  <si>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</si>
  <si>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</si>
  <si>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</si>
  <si>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Naomi Watts, Ben Stiller</t>
  </si>
  <si>
    <t>A middle-aged couple's career and marriage are overturned when a disarming young couple enters their lives.</t>
  </si>
  <si>
    <t>A middle-aged couple's career</t>
  </si>
  <si>
    <t>tt1795702</t>
  </si>
  <si>
    <t>Wild Bill</t>
  </si>
  <si>
    <t>Danny King, Dexter Fletcher</t>
  </si>
  <si>
    <t>Charlie Creed-Miles, Will Poulter, Sammy Williams, Iwan Rheon, Charlotte Spencer, Rain Ryan, Marc Warren, Peter McCabe, Morgan Watkins, Radoslaw Kaim, Aaron Ishmael, Liz White, Hardeep Singh Kohli, Neil Maskell, Leo Gregory</t>
  </si>
  <si>
    <t>Charlie Creed-Miles</t>
  </si>
  <si>
    <t>A street-toughened parolee finds his two boys abandoned by their mum and fending for themselves. Time to step up, or not.</t>
  </si>
  <si>
    <t>A street-toughened parolee finds</t>
  </si>
  <si>
    <t>tt1797504</t>
  </si>
  <si>
    <t>Tengo ganas de ti</t>
  </si>
  <si>
    <t>Mario Casas, Clara Lago, Mar√≠a Valverde, Marina Salas, Ferran Vilajosana, Diego Mart√≠n, Nerea Camacho, Carme Elias, Cristina Plazas, Jordi Bosch, Antonio Vel√°zquez, Luis Fern√°ndez, Manu Fullola, Andrew Tarbet, √Ålvaro Cervantes</t>
  </si>
  <si>
    <t>Mario Casas, Clara Lago</t>
  </si>
  <si>
    <t>The sequel of Three Meters Above The Sky, starts with the return of H to his hometown where reconnecting with the past means struggle and also a new love.</t>
  </si>
  <si>
    <t>The sequel of Three Meters Above</t>
  </si>
  <si>
    <t>tt1798188</t>
  </si>
  <si>
    <t>Kokuriko-zaka kara</t>
  </si>
  <si>
    <t>Tetsur√¥ Sayama, Hayao Miyazaki</t>
  </si>
  <si>
    <t>Masami Nagasawa, Jun'ichi Okada, Keiko Takeshita, Yuriko Ishida, Rumi Hiiragi, Jun Fubuki, Takashi Nait√¥, Shunsuke Kazama, Nao Ohmori, Teruyuki Kagawa, Haruka Shiraishi, Tsubasa Kobayashi, Alex Wolff, Bridget Hoffman, Aoi Teshima</t>
  </si>
  <si>
    <t>Masami Nagasawa</t>
  </si>
  <si>
    <t>Masami Nagasawa, Jun'ichi Okada</t>
  </si>
  <si>
    <t>A group of Yokohama teens look to save their school's clubhouse from the wrecking ball in preparations for the 1964 Tokyo Olympics.</t>
  </si>
  <si>
    <t>A group of Yokohama teens look</t>
  </si>
  <si>
    <t>tt1798243</t>
  </si>
  <si>
    <t>Rudderless</t>
  </si>
  <si>
    <t>21/02/2015</t>
  </si>
  <si>
    <t>Casey Twenter, Jeff Robison</t>
  </si>
  <si>
    <t>Miles Heizer, Aly Lovelace, Billy Crudup, Casey Twenter, David A. Flannery, Eric Starkey, Kenneisha Thompson, Ali Meyer, Lance West, Kevin Ogle, Linda Cavanaugh, Jennifer Savidge, Jamie Chung, Felicity Huffman, Phil Deberry</t>
  </si>
  <si>
    <t>Miles Heizer</t>
  </si>
  <si>
    <t>Miles Heizer, Aly Lovelace</t>
  </si>
  <si>
    <t>A grieving father in a downward spiral stumbles across a box of his recently deceased son's demo tapes and lyrics. Shocked by the discovery of this unknown talent, he forms a band in the hope of finding some catharsis.</t>
  </si>
  <si>
    <t>A grieving father in a downward</t>
  </si>
  <si>
    <t>tt1798603</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</si>
  <si>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</si>
  <si>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</si>
  <si>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</si>
  <si>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Billy Bob Thornton, Kathy Bates</t>
  </si>
  <si>
    <t>Fueled by cheap whiskey, greed and hatred, Willie teams up once again with his angry little sidekick, Marcus, to knock off a Chicago charity on Christmas Eve.</t>
  </si>
  <si>
    <t>Fueled by cheap whiskey, greed</t>
  </si>
  <si>
    <t>tt1798684</t>
  </si>
  <si>
    <t>Southpaw</t>
  </si>
  <si>
    <t>Kurt Sutter</t>
  </si>
  <si>
    <t>Jake Gyllenhaal, Rachel McAdams, Forest Whitaker, Oona Laurence, 50 Cent, Skylan Brooks, Naomie Harris, Victor Ortiz, Beau Knapp, Miguel Gomez, Dominic Col√≥n, Jose Caraballo, Malcolm M. Mays, Aaron Quattrocchi, Lana Young</t>
  </si>
  <si>
    <t>Jake Gyllenhaal, Rachel McAdams</t>
  </si>
  <si>
    <t>A champion boxer fights to get his daughter back from child protective services as well as revive his professional career, after a fatal incident sends him on a rampant path of destruction.</t>
  </si>
  <si>
    <t>A champion boxer fights to get</t>
  </si>
  <si>
    <t>tt1798709</t>
  </si>
  <si>
    <t>Her</t>
  </si>
  <si>
    <t>Joaquin Phoenix, Lynn Adrianna Freedman, Lisa Renee Pitts, Gabe Gomez, Chris Pratt, Artt Butler, May Lindstrom, Rooney Mara, Bill Hader, Kristen Wiig, Brian Johnson, Scarlett Johansson, Amy Adams, Matt Letscher, Spike Jonze</t>
  </si>
  <si>
    <t>Joaquin Phoenix, Lynn Adrianna Freedman</t>
  </si>
  <si>
    <t>In a near future, a lonely writer develops an unlikely relationship with an operating system designed to meet his every need.</t>
  </si>
  <si>
    <t>In a near future, a lonely writer</t>
  </si>
  <si>
    <t>tt1800241</t>
  </si>
  <si>
    <t>American Hustle</t>
  </si>
  <si>
    <t>Eric Warren Singer, David O. Russell</t>
  </si>
  <si>
    <t>Christian Bale, Bradley Cooper, Amy Adams, Jeremy Renner, Jennifer Lawrence, Louis C.K., Jack Huston, Michael Pe√±a, Shea Whigham, Alessandro Nivola, Elisabeth R√∂hm, Paul Herman, Sa√Ød Taghmaoui, Matthew Russell, Thomas Matthews</t>
  </si>
  <si>
    <t>Christian Bale, Bradley Cooper</t>
  </si>
  <si>
    <t>A con man, Irving Rosenfeld, along with his seductive partner Sydney Prosser, is forced to work for a wild F.B.I. Agent, Richie DiMaso, who pushes them into a world of Jersey powerbrokers and the Mafia.</t>
  </si>
  <si>
    <t>A con man, Irving Rosenfeld, along</t>
  </si>
  <si>
    <t>tt1800246</t>
  </si>
  <si>
    <t>That Awkward Moment</t>
  </si>
  <si>
    <t>Tom Gormican</t>
  </si>
  <si>
    <t>Zac Efron, Miles Teller, Michael B. Jordan, Imogen Poots, Mackenzie Davis, Jessica Lucas, Addison Timlin, Josh Pais, Evelina Turen, Karen Ludwig, Tina Benko, Joseph Adams, Lola Glaudini, John Rothman, Barbara Garrick</t>
  </si>
  <si>
    <t>Zac Efron, Miles Teller</t>
  </si>
  <si>
    <t>Three best friends find themselves where we've all been - at that confusing moment in every dating relationship when you have to decide "So...where is this going?"</t>
  </si>
  <si>
    <t>Three best friends find themselves</t>
  </si>
  <si>
    <t>tt1800302</t>
  </si>
  <si>
    <t>Gold</t>
  </si>
  <si>
    <t>Patrick Massett, John Zinman</t>
  </si>
  <si>
    <t>Matthew McConaughey, Edgar Ram√≠rez,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</si>
  <si>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</si>
  <si>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Kenny Wells, a prospector desperate</t>
  </si>
  <si>
    <t>tt1800741</t>
  </si>
  <si>
    <t>Step Up Revolution</t>
  </si>
  <si>
    <t>Scott Speer</t>
  </si>
  <si>
    <t>Amanda Brody, Duane Adler</t>
  </si>
  <si>
    <t>Cleopatra Coleman, Ryan Guzman, Misha Gabriel Hamilton, Michael 'Xeno' Langebeck, Stephen Boss, Claudio Pinto, Nicole Dabeau, Chris Charles Herbert, Katie Peterson, Alejandro Posada, Marc Macaulay, Tommy Dewey, Kathryn McCormick, Mario Ernesto S√°nchez, Sabina V. Gomez</t>
  </si>
  <si>
    <t>Cleopatra Coleman</t>
  </si>
  <si>
    <t>Cleopatra Coleman, Ryan Guzman</t>
  </si>
  <si>
    <t>Emily arrives in Miami with aspirations to become a professional dancer. She sparks with Sean, the leader of a dance crew whose neighborhood is threatened by Emily's father's development plans.</t>
  </si>
  <si>
    <t>Emily arrives in Miami with aspirations</t>
  </si>
  <si>
    <t>tt1801051</t>
  </si>
  <si>
    <t>Eyyvah Eyvah 2</t>
  </si>
  <si>
    <t>Demet Akbag, Ata Demirer, √ñzge Borak, Salih Kalyon, Tanju Tuncel, Tarik √únl√ºoglu, Meray √úlgen, Selcuk Uluerg√ºven, Sener K√∂kkaya, Bican G√ºnalan, Caner Alkaya, Teoman Kumbaracibasi, Murat Serezli, Sehsuvar Aktas, Hande Dane</t>
  </si>
  <si>
    <t>A clarinetist from a village in Turkey's Thracian region tries to reach his fianc√©, who works as a nurse in a village near √áanakkale, to give her a ring to win back her heart.</t>
  </si>
  <si>
    <t>A clarinetist from a village in</t>
  </si>
  <si>
    <t>tt1801552</t>
  </si>
  <si>
    <t>Gotti</t>
  </si>
  <si>
    <t>13/09/2018</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</si>
  <si>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</si>
  <si>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</si>
  <si>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John Travolta, Spencer Rocco Lofranco</t>
  </si>
  <si>
    <t>tt1802197</t>
  </si>
  <si>
    <t>The Lady</t>
  </si>
  <si>
    <t>France, UK, Thailand</t>
  </si>
  <si>
    <t>Rebecca Frayn</t>
  </si>
  <si>
    <t>Markus Waldow, Michelle Yeoh, David Thewlis, Jonathan Raggett, Jonathan Woodhouse, Susan Wooldridge, Benedict Wong, Htun Lin, Agga Poechit, Donatienne Dupont, Phoe Zaw, Marian Yu, May, Ko Ko Win Aung, Thein Win</t>
  </si>
  <si>
    <t>Markus Waldow</t>
  </si>
  <si>
    <t>Markus Waldow, Michelle Yeoh</t>
  </si>
  <si>
    <t>The story of Aung San Suu Kyi as she becomes the core of Burma's democracy movement, and her relationship with her husband, writer Michael Aris.</t>
  </si>
  <si>
    <t>The story of Aung San Suu Kyi</t>
  </si>
  <si>
    <t>tt1807950</t>
  </si>
  <si>
    <t>Ask Tesad√ºfleri Sever</t>
  </si>
  <si>
    <t>Nuran Evren Sit</t>
  </si>
  <si>
    <t>Mehmet G√ºns√ºr, Bel√ßim Bilgin, Altan Erkekli, Ayda Aksel, Sebnem S√∂nmez, H√ºseyin Avni Danyal, Berna Konur, Umit Dincer, Zafer Demircan, Hakan √áimenser, Batuhan Karacakaya, Pinar √áaglayan, Asena Keskinci, Berkant Keskin, Yigit √ñzsener</t>
  </si>
  <si>
    <t>Mehmet G√ºns√ºr</t>
  </si>
  <si>
    <t>Mehmet G√ºns√ºr, Bel√ßim Bilgin</t>
  </si>
  <si>
    <t>Year 1977, a September morning in Ankara... Yilmaz tries to rush his pregnant wife Neriman to the hospital and he crushes into Omer's car. This accident causes Omer's pregnant wife Inci, ...</t>
  </si>
  <si>
    <t>Year 1977, a September morning</t>
  </si>
  <si>
    <t>tt1808197</t>
  </si>
  <si>
    <t>Incir Re√ßeli</t>
  </si>
  <si>
    <t>Ayta√ß Agirlar</t>
  </si>
  <si>
    <t>Ayta√ß Agirlar, Serkan Karaarslan</t>
  </si>
  <si>
    <t>Sezai Paracikoglu, Melike G√ºner, Sinan √áaliskanoglu, Barbara Lourens, Mehmet Selim Akgul, Mustafa Uzunyilmaz, Batur Belirdi, Nevin Efe, Hasan Yalnizoglu, Serkan Duran, Erol Agirlar, Yal√ßin Seref Agirlar, Alp Aslan Ataman, Asim Ert√ºrk, Beg√ºm Meri√ß</t>
  </si>
  <si>
    <t>Sezai Paracikoglu</t>
  </si>
  <si>
    <t>Sezai Paracikoglu, Melike G√ºner</t>
  </si>
  <si>
    <t>On a night of despair after being turned down continuously for the scripts he writes, Metin ends up in a bar where he meets a girl named Duygu. After spending the night together, she walks ...</t>
  </si>
  <si>
    <t>On a night of despair after being</t>
  </si>
  <si>
    <t>tt1808223</t>
  </si>
  <si>
    <t>Kaybedenler Kul√ºb√º</t>
  </si>
  <si>
    <t>Tolga √ñrnek, Mehmet Ada √ñztekin</t>
  </si>
  <si>
    <t>Nejat Isler, Yigit √ñzsener, Ahu T√ºrkpen√ße, Idil Firat, Riza Kocaoglu, Serra Yilmaz, Cengiz Bozkurt, Baris Bagci, Safak Baskaya, Erdal K√º√ß√ºkk√∂m√ºrc√º, Sirin Kilavuz Sevin√ß, Giray Altinok, A√ßelya √ñzcan, Onur √únsal, Kubilay Tok</t>
  </si>
  <si>
    <t>Nejat Isler, Yigit √ñzsener</t>
  </si>
  <si>
    <t>Kaan and Mete, co-hosts of a mid 1990s radio show called Kaybedenler Kul√ºb√º (Losers' Club), struggle to deal with their daily lives after their show becomes an instant hit. Kaan meets ...</t>
  </si>
  <si>
    <t>Kaan and Mete, co-hosts of a mid</t>
  </si>
  <si>
    <t>tt1809398</t>
  </si>
  <si>
    <t>Unbroken</t>
  </si>
  <si>
    <t>29/01/2015</t>
  </si>
  <si>
    <t>Jack O'Connell, Domhnall Gleeson, Garrett Hedlund, Miyavi, Finn Wittrock, Jai Courtney, Maddalena Ischiale, Vincenzo Amato, John Magaro, Luke Treadaway, Louis McIntosh, Ross Anderson, C.J. Valleroy, John D'Leo, Alex Russell</t>
  </si>
  <si>
    <t>Jack O'Connell</t>
  </si>
  <si>
    <t>Jack O'Connell, Domhnall Gleeson</t>
  </si>
  <si>
    <t>After a near-fatal plane crash in WWII, Olympian Louis Zamperini spends a harrowing 47 days in a raft with two fellow crewmen before he's caught by the Japanese navy and sent to a prisoner-of-war camp.</t>
  </si>
  <si>
    <t>After a near-fatal plane crash</t>
  </si>
  <si>
    <t>tt1810683</t>
  </si>
  <si>
    <t>Little Boy</t>
  </si>
  <si>
    <t>24/04/2015</t>
  </si>
  <si>
    <t>Alejandro Monteverde, Pepe Portillo</t>
  </si>
  <si>
    <t>Jakob Salvati, Emily Watson, David Henrie, Michael Rapaport, Cary-Hiroyuki Tagawa, Tom Wilkinson, Ben Chaplin, Ted Levine, Kevin James, Ali Landry Monteverde, Abraham Benrubi, Eduardo Ver√°stegui, Aaron Leddick, Americus Abesamis, Andy Geller</t>
  </si>
  <si>
    <t>Jakob Salvati</t>
  </si>
  <si>
    <t>Jakob Salvati, Emily Watson</t>
  </si>
  <si>
    <t>An eight-year-old boy is willing to do whatever it takes to end World War II so he can bring his father home. The story reveals the indescribable love a father has for his little boy and the love a son has for his father.</t>
  </si>
  <si>
    <t>An eight-year-old boy is willing</t>
  </si>
  <si>
    <t>tt1810697</t>
  </si>
  <si>
    <t>Meeting Evil</t>
  </si>
  <si>
    <t>18/07/2012</t>
  </si>
  <si>
    <t>Thomas Berger, Chris Fisher</t>
  </si>
  <si>
    <t>Luke Wilson, Samuel L. Jackson, Leslie Bibb, Peyton List, Muse Watson, Tracie Thoms, Bret Roberts, Jason Alan Smith, Tina Parker, Danny Epper, Ryan Lee, Sam Robbins, Gabrielle Harvey, Danny Hanemann, Allie McConnell</t>
  </si>
  <si>
    <t>Luke Wilson, Samuel L. Jackson</t>
  </si>
  <si>
    <t>John is taken on a murder-fueled ride by a mysterious stranger that transforms the weak-willed, disillusioned husband and father into a desperate hero willing to go to any length to protect his family.</t>
  </si>
  <si>
    <t>John is taken on a murder-fueled</t>
  </si>
  <si>
    <t>tt1814621</t>
  </si>
  <si>
    <t>Admission</t>
  </si>
  <si>
    <t>22/03/2013</t>
  </si>
  <si>
    <t>Karen Croner, Jean Hanff Korelitz</t>
  </si>
  <si>
    <t>Tina Fey, Ann Harada, Ben Levin, Dan Levy, Maggie Keenan-Bolger, Gloria Reuben, Paul Rudd, Wallace Shawn, Elaine Kussack, Christopher Evan Welch, Michael Genadry, Juliet Brett, John Brodsky, Camille Branton, Sarita Choudhury</t>
  </si>
  <si>
    <t>Tina Fey</t>
  </si>
  <si>
    <t>Tina Fey, Ann Harada</t>
  </si>
  <si>
    <t>A Princeton admissions officer who is up for a major promotion takes a professional risk after she meets a college-bound alternative school kid who just might be the son she gave up years ago in a secret adoption.</t>
  </si>
  <si>
    <t>A Princeton admissions officer</t>
  </si>
  <si>
    <t>tt1815862</t>
  </si>
  <si>
    <t>After Earth</t>
  </si>
  <si>
    <t>Gary Whitta, M. Night Shyamalan</t>
  </si>
  <si>
    <t>Jaden Smith, Will Smith, Sophie Okonedo, Zo√´ Kravitz, Glenn Morshower, Kristofer Hivju, Sacha Dhawan, Chris Geere, Diego Klattenhoff, David Denman, Lincoln Lewis, Jaden Martin, Sincere L. Bobb, Monika Jolly</t>
  </si>
  <si>
    <t>Jaden Smith, Will Smith</t>
  </si>
  <si>
    <t>A crash landing leaves Kitai Raige and his father Cypher stranded on Earth, a millennium after events forced humanity's escape. With Cypher injured, Kitai must embark on a perilous journey to signal for help.</t>
  </si>
  <si>
    <t>A crash landing leaves Kitai Raige</t>
  </si>
  <si>
    <t>tt1816518</t>
  </si>
  <si>
    <t>Ernest et C√©lestine</t>
  </si>
  <si>
    <t>France, Belgium, Luxembourg</t>
  </si>
  <si>
    <t>St√©phane Aubier, Vincent Patar</t>
  </si>
  <si>
    <t>Daniel Pennac, Gabrielle Vincent</t>
  </si>
  <si>
    <t>Forest Whitaker, Lambert Wilson, Pauline Brunner, Mackenzie Foy, Lauren Bacall, Anne-Marie Loop, Paul Giamatti, Patrice Melennec, William H. Macy, Brigitte Virtudes, L√©onard Louf, Megan Mullally, Dominique Maurin, Nick Offerman, Perrette Pradier</t>
  </si>
  <si>
    <t>Forest Whitaker, Lambert Wilson</t>
  </si>
  <si>
    <t>The story of an unlikely friendship between a bear, Ernest, and a young mouse named Celestine.</t>
  </si>
  <si>
    <t>The story of an unlikely friendship</t>
  </si>
  <si>
    <t>EUR 9600000</t>
  </si>
  <si>
    <t>tt1817081</t>
  </si>
  <si>
    <t>A Case of You</t>
  </si>
  <si>
    <t>13/02/2014</t>
  </si>
  <si>
    <t>Kat Coiro</t>
  </si>
  <si>
    <t>Christian Long, Justin Long</t>
  </si>
  <si>
    <t>Justin Long, Keir O'Donnell, Evan Rachel Wood, Gideon Glick, Sienna Miller, Mizuo Peck, Peter Dinklage, Busy Philipps, Sam Rockwell, Vince Vaughn, Adam Johnson, Jee Young Han, Jenn Harris, Demosthenes Chrysan, Lynn Cohen</t>
  </si>
  <si>
    <t>Justin Long, Keir O'Donnell</t>
  </si>
  <si>
    <t>A young writer tries to impress a girl he meets online with an embellished profile, but he finds himself in a real mess when she falls for him and he has to keep up the act.</t>
  </si>
  <si>
    <t>A young writer tries to impress</t>
  </si>
  <si>
    <t>tt1817273</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</si>
  <si>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</si>
  <si>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</si>
  <si>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</si>
  <si>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Ryan Gosling, Craig Van Hook</t>
  </si>
  <si>
    <t>A motorcycle stunt rider turns to robbing banks as a way to provide for his lover and their newborn child, a decision that puts him on a collision course with an ambitious rookie cop navigating a department ruled by a corrupt detective.</t>
  </si>
  <si>
    <t>A motorcycle stunt rider turns</t>
  </si>
  <si>
    <t>tt1817771</t>
  </si>
  <si>
    <t>Freaks of Nature</t>
  </si>
  <si>
    <t>Robbie Pickering</t>
  </si>
  <si>
    <t>Nicholas Braun, Mackenzie Davis, Josh Fadem, Denis Leary, Ed Westwick, Vanessa Hudgens, Keegan-Michael Key, Bob Odenkirk, Joan Cusack, Chris Zylka, Ian Roberts, Rachael Harris, Mae Whitman, Patton Oswalt, Pat Healy</t>
  </si>
  <si>
    <t>Nicholas Braun</t>
  </si>
  <si>
    <t>Nicholas Braun, Mackenzie Davis</t>
  </si>
  <si>
    <t>In the town of Dillford, humans, vampires and zombies were all living in peace - until the alien apocalypse arrived. Now three teenagers - one human, one vampire, and one zombie - have to team up to figure out how to get rid of the visitors.</t>
  </si>
  <si>
    <t>In the town of Dillford, humans,</t>
  </si>
  <si>
    <t>tt1821480</t>
  </si>
  <si>
    <t>Kahaani</t>
  </si>
  <si>
    <t>Sujoy Ghosh</t>
  </si>
  <si>
    <t>Sujoy Ghosh, Sujoy Ghosh</t>
  </si>
  <si>
    <t>Vidya Balan, Parambrata Chattopadhyay, Indraneil Sengupta, Nawazuddin Siddiqui, Dhritiman Chatterjee, Saswata Chatterjee, Darshan Jariwala, Sk. Azad Ahmed, Masood Akhtar, Mohd. Faiz Alam, Roshni Ali, Anindya Pulak Banerjee, Kamalika Banerjee, Dibyendu Bardhan, Paresh Bhowmick</t>
  </si>
  <si>
    <t>Vidya Balan</t>
  </si>
  <si>
    <t>Vidya Balan, Parambrata Chattopadhyay</t>
  </si>
  <si>
    <t>A pregnant woman's search for her missing husband takes her from London to Kolkata, but everyone she questions denies having ever met him.</t>
  </si>
  <si>
    <t>A pregnant woman's search for</t>
  </si>
  <si>
    <t>tt1821549</t>
  </si>
  <si>
    <t>Nebraska</t>
  </si>
  <si>
    <t>Bob Nelson</t>
  </si>
  <si>
    <t>Bruce Dern, Will Forte, June Squibb, Bob Odenkirk, Stacy Keach, Mary Louise Wilson, Rance Howard, Tim Driscoll, Devin Ratray, Angela McEwan, Glendora Stitt, Elizabeth Moore, Kevin Kunkel, Dennis McCoig, Ronald Vosta</t>
  </si>
  <si>
    <t>Bruce Dern</t>
  </si>
  <si>
    <t>Bruce Dern, Will Forte</t>
  </si>
  <si>
    <t>An aging, booze-addled father makes the trip from Montana to Nebraska with his estranged son in order to claim a million-dollar Mega Sweepstakes Marketing prize.</t>
  </si>
  <si>
    <t>An aging, booze-addled father</t>
  </si>
  <si>
    <t>tt1821593</t>
  </si>
  <si>
    <t>Rundskop</t>
  </si>
  <si>
    <t>Matthias Schoenaerts, Jeroen Perceval, Jeanne Dandoy, Barbara Sarafian, Tibo Vandenborre, Frank Lammers, Sam Louwyck, Robin Valvekens, Baudouin Wolwertz, David Murgia, Erico Salamone, Philippe Grand'Henry, Kris Cuppens, Sofie Sente, Kristof Renson</t>
  </si>
  <si>
    <t>Matthias Schoenaerts</t>
  </si>
  <si>
    <t>Sint-Truiden, Belgium. Jacky, a young cattle farmer who is constantly pumped on steroids and hormones, is approached by a veterinarian to make a deal with a notorious beef trader.</t>
  </si>
  <si>
    <t>Sint-Truiden, Belgium. Jacky,</t>
  </si>
  <si>
    <t>tt1821641</t>
  </si>
  <si>
    <t>The Congress</t>
  </si>
  <si>
    <t>Animation, Drama, Sci-Fi</t>
  </si>
  <si>
    <t>Israel, Germany, Poland, Luxembourg, Belgium, France, USA, India</t>
  </si>
  <si>
    <t>Ari Folman</t>
  </si>
  <si>
    <t>Stanislaw Lem, Ari Folman</t>
  </si>
  <si>
    <t>Robin Wright, Harvey Keitel, Sami Gayle, Jon Hamm, Kodi Smit-McPhee, Danny Huston, Michael Stahl-David, Paul Giamatti, Joe Childs</t>
  </si>
  <si>
    <t>Robin Wright, Harvey Keitel</t>
  </si>
  <si>
    <t>An aging, out-of-work actress accepts one last job, though the consequences of her decision affect her in ways she didn't consider.</t>
  </si>
  <si>
    <t>An aging, out-of-work actress</t>
  </si>
  <si>
    <t>PLN 34148170</t>
  </si>
  <si>
    <t>tt1821658</t>
  </si>
  <si>
    <t>The Nut Job</t>
  </si>
  <si>
    <t>Canada, South Korea, USA</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</si>
  <si>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</si>
  <si>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</si>
  <si>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</si>
  <si>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Will Arnett, Brendan Fraser</t>
  </si>
  <si>
    <t>An incorrigibly self-serving exiled squirrel finds himself helping his former park brethren survive by raiding a nut store, a location that also happens to be a front for a human gang's bank robbery.</t>
  </si>
  <si>
    <t>An incorrigibly self-serving exiled</t>
  </si>
  <si>
    <t>tt1821694</t>
  </si>
  <si>
    <t>RED 2</t>
  </si>
  <si>
    <t>USA, France, Canada</t>
  </si>
  <si>
    <t>Bruce Willis, John Malkovich, Mary-Louise Parker, Helen Mirren, Anthony Hopkins, Byung-hun Lee, Jong Kun Lee, Catherine Zeta-Jones, Neal McDonough, David Thewlis, Garrick Hagon, Tim Pigott-Smith, Brian Cox, Philip Arditti, Mitchell Mullen</t>
  </si>
  <si>
    <t>Bruce Willis, John Malkovich</t>
  </si>
  <si>
    <t>Retired CIA agent Frank Moses reunites his unlikely team of elite operatives for a global quest to track down a missing portable nuclear device.</t>
  </si>
  <si>
    <t>Retired CIA agent Frank Moses</t>
  </si>
  <si>
    <t>tt1821700</t>
  </si>
  <si>
    <t>Waar</t>
  </si>
  <si>
    <t>16/10/2013</t>
  </si>
  <si>
    <t>Pakistan</t>
  </si>
  <si>
    <t>Bilal Lashari</t>
  </si>
  <si>
    <t>Hassan Rana</t>
  </si>
  <si>
    <t>Shaan Shahid, Hamza Ali Abbasi, Shamoon Abbasi, Ayesha Khan, Meesha Shafi, Ali Azmat, Bilal Lashari, Kamran Lashari, Batin Farooqi, Uzma Khan</t>
  </si>
  <si>
    <t>Shaan Shahid</t>
  </si>
  <si>
    <t>Shaan Shahid, Hamza Ali Abbasi</t>
  </si>
  <si>
    <t>The efforts of the Pakistani security forces in their fight against terrorism and how the lives of security officials are affected. A retired security officer returns to save Pakistan from a major terrorist attack.</t>
  </si>
  <si>
    <t>The efforts of the Pakistani security</t>
  </si>
  <si>
    <t>PKR 180000000</t>
  </si>
  <si>
    <t>tt1823664</t>
  </si>
  <si>
    <t>Annie</t>
  </si>
  <si>
    <t>Will Gluck, Aline Brosh McKenna</t>
  </si>
  <si>
    <t>Jamie Foxx, Quvenzhan√© Wallis, Rose Byrne, Bobby Cannavale, Adewale Akinnuoye-Agbaje, David Zayas, Cameron Diaz, Zoe Margaret Colletti, Nicolette Pierini, Eden Duncan-Smith, Amanda Troya, Dorian Missick, Tracie Thoms, Mike Birbiglia, Stephanie Kurtzuba</t>
  </si>
  <si>
    <t>Jamie Foxx, Quvenzhan√© Wallis</t>
  </si>
  <si>
    <t>A foster kid, who lives with her mean foster mom, sees her life change when business tycoon and New York City mayoral candidate Will Stacks makes a thinly-veiled campaign move and takes her in.</t>
  </si>
  <si>
    <t>A foster kid, who lives with her</t>
  </si>
  <si>
    <t>tt1823672</t>
  </si>
  <si>
    <t>Chappie</t>
  </si>
  <si>
    <t>South Africa, USA</t>
  </si>
  <si>
    <t>Sharlto Copley, Dev Patel, Ninja, Yo-Landi Visser, Jose Pablo Cantillo, Hugh Jackman, Sigourney Weaver, Brandon Auret, Johnny Selema, Anderson Cooper, Maurice Carpede, Jason Cope, Kevin Otto, Chris Shields, Bill Marchant</t>
  </si>
  <si>
    <t>Sharlto Copley, Dev Patel</t>
  </si>
  <si>
    <t>In the near future, crime is patrolled by a mechanized police force. When one police droid, Chappie, is stolen and given new programming, he becomes the first robot with the ability to think and feel for himself.</t>
  </si>
  <si>
    <t>In the near future, crime is patrolled</t>
  </si>
  <si>
    <t>tt1825157</t>
  </si>
  <si>
    <t>Fyodor Dostoevsky, Richard Ayoade</t>
  </si>
  <si>
    <t>Jesse Eisenberg, Mia Wasikowska, Wallace Shawn, Yasmin Paige, Noah Taylor, James Fox, Cathy Moriarty, Phyllis Somerville, Gabrielle Downey, Jon Korkes, Craig Roberts, Kobna Holdbrook-Smith, Susan Blommaert, Bruce Byron, J. Mascis</t>
  </si>
  <si>
    <t>Jesse Eisenberg, Mia Wasikowska</t>
  </si>
  <si>
    <t>A clerk in a government agency finds his unenviable life takes a turn for the horrific with the arrival of a new co-worker who is both his exact physical double and his opposite - confident, charismatic and seductive with women.</t>
  </si>
  <si>
    <t>A clerk in a government agency</t>
  </si>
  <si>
    <t>tt1825683</t>
  </si>
  <si>
    <t>Black Panther</t>
  </si>
  <si>
    <t>14/02/2018</t>
  </si>
  <si>
    <t>Nama</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</si>
  <si>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</si>
  <si>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</si>
  <si>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</si>
  <si>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Chadwick Boseman, Michael B. Jordan</t>
  </si>
  <si>
    <t>T'Challa, heir to the hidden but advanced kingdom of Wakanda, must step forward to lead his people into a new future and must confront a challenger from his country's past.</t>
  </si>
  <si>
    <t>T'Challa, heir to the hidden but</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</si>
  <si>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</si>
  <si>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</si>
  <si>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</si>
  <si>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</si>
  <si>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Kevin Hart, Michael Ealy</t>
  </si>
  <si>
    <t>Follow two couples as they journey from the bar to the bedroom and are eventually put to the test in the real world.</t>
  </si>
  <si>
    <t>Follow two couples as they journey</t>
  </si>
  <si>
    <t>tt1827487</t>
  </si>
  <si>
    <t>Bir Zamanlar Anadolu'da</t>
  </si>
  <si>
    <t>Turkey, Bosnia and Herzegovina</t>
  </si>
  <si>
    <t>Ercan Kesal, Ebru Ceylan</t>
  </si>
  <si>
    <t>Muhammet Uzuner, Yilmaz Erdogan, Taner Birsel, Ahmet M√ºmtaz Taylan, Firat Tanis, Ercan Kesal, Erol Erarslan, Ugur Aslanoglu, Murat Kili√ß, Safak Karali, Emre Sen, Burhan Yildiz, Nihan Okutucu, Cansu Demirci, Kubilay Tun√ßer</t>
  </si>
  <si>
    <t>Muhammet Uzuner</t>
  </si>
  <si>
    <t>Muhammet Uzuner, Yilmaz Erdogan</t>
  </si>
  <si>
    <t>A group of men set out in search of a dead body in the Anatolian steppes.</t>
  </si>
  <si>
    <t>A group of men set out in search</t>
  </si>
  <si>
    <t>tt1827512</t>
  </si>
  <si>
    <t>Le gamin au v√©lo</t>
  </si>
  <si>
    <t>Belgium, France, Italy</t>
  </si>
  <si>
    <t>Thomas Doret, C√©cile de France, J√©r√©mie Renier, Fabrizio Rongione, Egon Di Mateo, Olivier Gourmet, Baptiste Sornin, Samuel De Ryck, Carl Jadot, Claudy Delfosse, Jean-Michel Balthazar, Fr√©d√©ric Dussenne, Myriem Akheddiou, Sandra Raco, Hicham Slaoui</t>
  </si>
  <si>
    <t>Thomas Doret</t>
  </si>
  <si>
    <t>Thomas Doret, C√©cile de France</t>
  </si>
  <si>
    <t>Abandoned by his father, a young boy is left in a state-run youth farm. In a random act of kindness, the town hair-dresser agrees to foster him on week-ends.</t>
  </si>
  <si>
    <t>Abandoned by his father, a young</t>
  </si>
  <si>
    <t>tt1828995</t>
  </si>
  <si>
    <t>La d√©licatesse</t>
  </si>
  <si>
    <t>21/12/2011</t>
  </si>
  <si>
    <t>David Foenkinos, St√©phane Foenkinos</t>
  </si>
  <si>
    <t>David Foenkinos, David Foenkinos</t>
  </si>
  <si>
    <t>Audrey Tautou, Fran√ßois Damiens, Bruno Todeschini, M√©lanie Bernier, Jos√©phine de Meaux, Pio Marma√Ø, Monique Chaumette, Marc Citti, Alexandre Pavloff, Vittoria Scognamiglio, Olivier Cruveiller, Ariane Ascaride, Christophe Malavoy, Audrey Fleurot, B√©n√©dicte-Lala Ernoult</t>
  </si>
  <si>
    <t>Audrey Tautou, Fran√ßois Damiens</t>
  </si>
  <si>
    <t>A French woman mourning over the death of her husband three years prior is courted by a Swedish co-worker.</t>
  </si>
  <si>
    <t>A French woman mourning over the</t>
  </si>
  <si>
    <t>tt1829012</t>
  </si>
  <si>
    <t>Passion</t>
  </si>
  <si>
    <t>13/02/2013</t>
  </si>
  <si>
    <t>Brian De Palma, Natalie Carter</t>
  </si>
  <si>
    <t>Rachel McAdams, Noomi Rapace, Karoline Herfurth, Paul Anderson, Dominic Raacke, Rainer Bock, Benjamin Sadler, Michael Rotschopf, Max Urlacher, J√∂rg Pintsch, Trystan P√ºtter, Patrick Heyn, Carlo Castro, Melissa Holroyd, Ian T. Dickinson</t>
  </si>
  <si>
    <t>Rachel McAdams, Noomi Rapace</t>
  </si>
  <si>
    <t>The rivalry between the manipulative boss of an advertising agency and her talented prot√©g√©e escalates from stealing credit to public humiliation to murder.</t>
  </si>
  <si>
    <t>The rivalry between the manipulative</t>
  </si>
  <si>
    <t>tt1832382</t>
  </si>
  <si>
    <t>Jodaeiye Nader az Simin</t>
  </si>
  <si>
    <t>Iran, France, Australia</t>
  </si>
  <si>
    <t>Payman Maadi, Leila Hatami, Sareh Bayat, Shahab Hosseini, Sarina Farhadi, Merila Zare'i, Ali-Asghar Shahbazi, Babak Karimi, Kimia Hosseini, Shirin Yazdanbakhsh, Sohibanoo Zolqadr, Mohammadhasan Asghari, Shirin Azimiyannezhad, Hamid Dadju, Mohammad Ebrahimian</t>
  </si>
  <si>
    <t>Payman Maadi</t>
  </si>
  <si>
    <t>Payman Maadi, Leila Hatami</t>
  </si>
  <si>
    <t>A married couple are faced with a difficult decision - to improve the life of their child by moving to another country or to stay in Iran and look after a deteriorating parent who has Alzheimer's disease.</t>
  </si>
  <si>
    <t>A married couple are faced with</t>
  </si>
  <si>
    <t>tt1833116</t>
  </si>
  <si>
    <t>The Informer</t>
  </si>
  <si>
    <t>17/10/2019</t>
  </si>
  <si>
    <t>Andrea Di Stefano</t>
  </si>
  <si>
    <t>Matt Cook, Rowan Joffe</t>
  </si>
  <si>
    <t>Joel Kinnaman, Mateusz Kosciukiewicz, Karma Meyer, Ana de Armas, Rosamund Pike, Clive Owen, Martin McCann, Janusz Sheagall, Srbo Markovic, Ignacy Rybarczyk, Arturo Castro, Eugene Lipinski, Alma Di Stefano, Common, Preston Sadleir</t>
  </si>
  <si>
    <t>Joel Kinnaman, Mateusz Kosciukiewicz</t>
  </si>
  <si>
    <t>An ex-convict working undercover intentionally gets himself incarcerated again in order to infiltrate the mob at a maximum security prison.</t>
  </si>
  <si>
    <t>An ex-convict working undercover</t>
  </si>
  <si>
    <t>tt1833673</t>
  </si>
  <si>
    <t>Dhoom:3</t>
  </si>
  <si>
    <t>20/12/2013</t>
  </si>
  <si>
    <t>Vijay Krishna Acharya</t>
  </si>
  <si>
    <t>Vijay Krishna Acharya, Aditya Chopra</t>
  </si>
  <si>
    <t>Aamir Khan, Abhishek Bachchan, Katrina Kaif, Uday Chopra, Jackie Shroff, Tabrett Bethell, Andrew Bicknell, Siddharth Nigam, Charles Rasmussen, Gavin Marshall, James Lamont, Girisha Nichani, Kapish Chawla, Kanishka Soni, Kavya Nayak</t>
  </si>
  <si>
    <t>Aamir Khan, Abhishek Bachchan</t>
  </si>
  <si>
    <t>When Sahir, a circus entertainer trained in magic and acrobatics, turns into a thief to take down a corrupt bank in Chicago that ruined his father, Indian officers Jai and Ali are called to catch him.</t>
  </si>
  <si>
    <t>When Sahir, a circus entertainer</t>
  </si>
  <si>
    <t>tt1833844</t>
  </si>
  <si>
    <t>Berberian Sound Studio</t>
  </si>
  <si>
    <t>UK, Germany, Australia</t>
  </si>
  <si>
    <t>Peter Strickland</t>
  </si>
  <si>
    <t>Toby Jones, Cosimo Fusco, Antonio Mancino, Fatma Mohamed, Salvatore LI Causi, Chiara D'Anna, Tonia Sotiropoulou, Eugenia Caruso, Susanna Cappellaro, Guido Adorni, Lara Parmiani, Jozef Cseres, Pal Toth, Katalin Ladik, Jean-Michael van Schouwburg</t>
  </si>
  <si>
    <t>Toby Jones</t>
  </si>
  <si>
    <t>Toby Jones, Cosimo Fusco</t>
  </si>
  <si>
    <t>A sound engineer's work for an Italian horror studio becomes a terrifying case of life imitating art.</t>
  </si>
  <si>
    <t>A sound engineer's work for an</t>
  </si>
  <si>
    <t>tt1836808</t>
  </si>
  <si>
    <t>Great Expectations</t>
  </si>
  <si>
    <t>David Nicholls, Charles Dickens</t>
  </si>
  <si>
    <t>Toby Irvine, Ralph Fiennes, Jason Flemyng, Sally Hawkins, William Ellis, David Walliams, Bernice Stegers, Tim Freeman, Alan Rushton, Sheila Simpson, Ralph Ineson, Steve Morphew, Helena Barlow, Richard James, Roberta Burton</t>
  </si>
  <si>
    <t>Toby Irvine</t>
  </si>
  <si>
    <t>Toby Irvine, Ralph Fiennes</t>
  </si>
  <si>
    <t>A series of events change the orphaned Pip's life forever as he eagerly abandons his humble origins to begin a new life as a gentleman.</t>
  </si>
  <si>
    <t>A series of events change the</t>
  </si>
  <si>
    <t>tt1836944</t>
  </si>
  <si>
    <t>The Baytown Outlaws</t>
  </si>
  <si>
    <t>15/06/2013</t>
  </si>
  <si>
    <t>Barry Battles</t>
  </si>
  <si>
    <t>Barry Battles, Griffin Hood</t>
  </si>
  <si>
    <t>Clayne Crawford, Travis Fimmel, Daniel Cudmore, Thomas Brodie-Sangster, Adrian Spurlock, Billy Bob Thornton, Eva Longoria, Andre Braugher, Michael Rapaport, Paul Wesley, Zo√´ Bell, Julio Oscar Mechoso, Damien Moses, Nito Larioza, Bill Perkins</t>
  </si>
  <si>
    <t>Clayne Crawford</t>
  </si>
  <si>
    <t>Clayne Crawford, Travis Fimmel</t>
  </si>
  <si>
    <t>When three redneck brothers agree to help a woman save her godson from an abusive stepfather, they become targets on the run from an odd cast of characters.</t>
  </si>
  <si>
    <t>When three redneck brothers agree</t>
  </si>
  <si>
    <t>tt1837703</t>
  </si>
  <si>
    <t>The Fifth Estate</t>
  </si>
  <si>
    <t>USA, India, Belgium</t>
  </si>
  <si>
    <t>Daniel Domscheit-Berg, David Leigh</t>
  </si>
  <si>
    <t>Peter Capaldi, David Thewlis, Anatole Taubman, Alexander Beyer, Philip Bretherton, Dan Stevens, Daniel Br√ºhl, Benedict Cumberbatch, Jamie Blackley, Ludger Pistor, Alicia Vikander, Michael Kranz, Christin Nichols, Christoph Franken, Ben Rook</t>
  </si>
  <si>
    <t>Peter Capaldi, David Thewlis</t>
  </si>
  <si>
    <t>A dramatic thriller based on real events that reveals the quest to expose the deceptions and corruptions of power that turned an Internet upstart into the 21st century's most fiercely debated organization.</t>
  </si>
  <si>
    <t>A dramatic thriller based on real</t>
  </si>
  <si>
    <t>tt1837709</t>
  </si>
  <si>
    <t>Winter's Tale</t>
  </si>
  <si>
    <t>Akiva Goldsman</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</si>
  <si>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</si>
  <si>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</si>
  <si>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Colin Farrell, Matt Bomer</t>
  </si>
  <si>
    <t>A burglar falls for an heiress as she dies in his arms. When he learns that he has the gift of reincarnation, he sets out to save her.</t>
  </si>
  <si>
    <t>A burglar falls for an heiress</t>
  </si>
  <si>
    <t>tt1838544</t>
  </si>
  <si>
    <t>Gone</t>
  </si>
  <si>
    <t>Heitor Dhalia</t>
  </si>
  <si>
    <t>Amanda Seyfried, Daniel Sunjata, Jennifer Carpenter, Sebastian Stan, Wes Bentley, Nick Searcy, Socratis Otto, Emily Wickersham, Joel David Moore, Katherine Moennig, Michael Par√©, Sam Upton, Ted Rooney, Erin Carufel, Amy Argyle</t>
  </si>
  <si>
    <t>Amanda Seyfried, Daniel Sunjata</t>
  </si>
  <si>
    <t>A woman is convinced her kidnapper has returned when her sister goes missing.</t>
  </si>
  <si>
    <t>A woman is convinced her kidnapper</t>
  </si>
  <si>
    <t>tt1838603</t>
  </si>
  <si>
    <t>Mr. Morgan's Last Love</t>
  </si>
  <si>
    <t>Germany, Belgium, USA, France</t>
  </si>
  <si>
    <t>Sandra Nettelbeck</t>
  </si>
  <si>
    <t>Sandra Nettelbeck, Fran√ßoise Dorner</t>
  </si>
  <si>
    <t>Michael Caine, Michelle Goddet, Jane Alexander, Serge Hollogne, Fred Fuchs, Yohan Guignard, Dieter Rupp, Gillian Anderson, Christelle Cornil, Alix Poisson, Cl√©mence Po√©sy, Louis-Julien Petit, Thierry Angelvy, Justin Kirk, Deshaun Strong</t>
  </si>
  <si>
    <t>Michael Caine, Michelle Goddet</t>
  </si>
  <si>
    <t>He's a widower in Paris who speaks no French. She's a dance instructor less than half his age. Can they become a family, or will his estranged adult children halt the friendship?</t>
  </si>
  <si>
    <t>He's a widower in Paris who speaks</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</si>
  <si>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</si>
  <si>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</si>
  <si>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</si>
  <si>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</si>
  <si>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Paul Dano, Zoe Kazan</t>
  </si>
  <si>
    <t>A novelist struggling with writer's block finds romance in a most unusual way: by creating a female character he thinks will love him, then willing her into existence.</t>
  </si>
  <si>
    <t>A novelist struggling with writer's</t>
  </si>
  <si>
    <t>tt1839494</t>
  </si>
  <si>
    <t>Hoshi o ou kodomo</t>
  </si>
  <si>
    <t>Hilary Haag, Corey Hartzog, Leraldo Anzaldua, David Matranga, Shelley Calene-Black, Shannon Emerick, Sam Roman, Emily Neves, Brittney Karbowski, George Manley, Kalob Martinez, Andrew Love, Justin Doran, Kazuhiro Fujiwara, Kenji Hamada</t>
  </si>
  <si>
    <t>Hilary Haag</t>
  </si>
  <si>
    <t>Hilary Haag, Corey Hartzog</t>
  </si>
  <si>
    <t>A coming of age story involving young love and a mysterious music, coming from a crystal radio left as a memento by an absent father, that leads a young heroine deep into a hidden world.</t>
  </si>
  <si>
    <t>A coming of age story involving</t>
  </si>
  <si>
    <t>tt1839596</t>
  </si>
  <si>
    <t>Rockstar</t>
  </si>
  <si>
    <t>Imtiaz Ali, Muazzam Beg</t>
  </si>
  <si>
    <t>Ranbir Kapoor, Nargis Fakhri, Shammi Kapoor, Kumud Mishra, Piyush Mishra, Shernaz Patel, Aditi Rao Hydari, Sanjana Sanghi, Shikha Jain, Jaideep Ahlawat, Moufid Aziz, Geetika Budhiraja, Aakash Dahiya, Sushil Dahiya, Ranveer Kashyap</t>
  </si>
  <si>
    <t>Ranbir Kapoor, Nargis Fakhri</t>
  </si>
  <si>
    <t>Janardhan Jakhar chases his dreams of becoming a big Rock star, during which he falls in love with Heer.</t>
  </si>
  <si>
    <t>Janardhan Jakhar chases his dreams</t>
  </si>
  <si>
    <t>tt1839654</t>
  </si>
  <si>
    <t>The Magic of Belle Isle</t>
  </si>
  <si>
    <t>Guy Thomas</t>
  </si>
  <si>
    <t>Morgan Freeman, Kenan Thompson, Virginia Madsen, Emma Fuhrmann, Madeline Carroll, Nicolette Pierini, C.J. Wilson, Ash Christian, Debargo Sanyal, Fred Willard, Jessica Hecht, Christopher McCann, Lucas Caleb Rooney, Kevin Pollak, Boyd Holbrook</t>
  </si>
  <si>
    <t>Morgan Freeman, Kenan Thompson</t>
  </si>
  <si>
    <t>Monty Wildhorn, an alcoholic novelist of Westerns, has lost his drive. His nephew pushes him to summer in quiet Belle Isle. He begrudgingly befriends a newly single mom and her 3 girls who help him find the inspiration to write again.</t>
  </si>
  <si>
    <t>Monty Wildhorn, an alcoholic novelist</t>
  </si>
  <si>
    <t>tt1840309</t>
  </si>
  <si>
    <t>Divergent</t>
  </si>
  <si>
    <t>Evan Daugherty, Vanessa Taylor</t>
  </si>
  <si>
    <t>Shailene Woodley, Theo James, Ashley Judd, Jai Courtney, Ray Stevenson, Zo√´ Kravitz, Miles Teller, Tony Goldwyn, Ansel Elgort, Maggie Q, Mekhi Phifer, Kate Winslet, Ben Lloyd-Hughes, Christian Madsen, Amy Newbold</t>
  </si>
  <si>
    <t>Shailene Woodley</t>
  </si>
  <si>
    <t>Shailene Woodley, Theo James</t>
  </si>
  <si>
    <t>In a world divided by factions based on virtues, Tris learns she's Divergent and won't fit in. When she discovers a plot to destroy Divergents, Tris and the mysterious Four must find out what makes Divergents dangerous before it's too late.</t>
  </si>
  <si>
    <t>In a world divided by factions</t>
  </si>
  <si>
    <t>tt1840417</t>
  </si>
  <si>
    <t>The Words</t>
  </si>
  <si>
    <t>Brian Klugman, Lee Sternthal</t>
  </si>
  <si>
    <t>Dennis Quaid, John Hannah, Jeremy Irons, Bradley Cooper, Zoe Saldana, Vito DeFilippo, Michael McKean, Lucinda Davis, J.K. Simmons, Olivia Wilde, James Babson, Kevin Desfosses, Ron Rifkin, Brian Klugman, Liz Stauber</t>
  </si>
  <si>
    <t>Dennis Quaid, John Hannah</t>
  </si>
  <si>
    <t>A writer at the peak of his literary success discovers the steep price he must pay for stealing another man's work.</t>
  </si>
  <si>
    <t>A writer at the peak of his literary</t>
  </si>
  <si>
    <t>tt1841642</t>
  </si>
  <si>
    <t>Demonic</t>
  </si>
  <si>
    <t>Will Canon</t>
  </si>
  <si>
    <t>Max La Bella, Will Canon</t>
  </si>
  <si>
    <t>Maria Bello, Frank Grillo, Cody Horn, Dustin Milligan, Scott Mechlowicz, Megan Park, Aaron Yoo, Alex Goode, Terence Rosemore, Jesse Steccato, Meyer DeLeeuw, Griff Furst, Thomas Francis Murphy, Ashton Leigh, Katarina Boudreaux</t>
  </si>
  <si>
    <t>Maria Bello, Frank Grillo</t>
  </si>
  <si>
    <t>A police officer and a psychologist investigate the deaths of five people who were killed while trying to summon ghosts.</t>
  </si>
  <si>
    <t>A police officer and a psychologist</t>
  </si>
  <si>
    <t>tt1843866</t>
  </si>
  <si>
    <t>Captain America: The Winter Soldier</t>
  </si>
  <si>
    <t>26/03/2014</t>
  </si>
  <si>
    <t>Chris Evans, Samuel L. Jackson, Scarlett Johansson, Robert Redford, Sebastian Stan, Anthony Mackie, Cobie Smulders, Frank Grillo, Maximiliano Hern√°ndez, Emily VanCamp, Hayley Atwell, Toby Jones, Stan Lee, Callan Mulvey, Jenny Agutter</t>
  </si>
  <si>
    <t>Chris Evans, Samuel L. Jackson</t>
  </si>
  <si>
    <t>As Steve Rogers struggles to embrace his role in the modern world, he teams up with a fellow Avenger and S.H.I.E.L.D agent, Black Widow, to battle a new threat from history: an assassin known as the Winter Soldier.</t>
  </si>
  <si>
    <t>As Steve Rogers struggles to embrace</t>
  </si>
  <si>
    <t>tt1846589</t>
  </si>
  <si>
    <t>Hunter Killer</t>
  </si>
  <si>
    <t>UK, China, France, USA</t>
  </si>
  <si>
    <t>Donovan Marsh</t>
  </si>
  <si>
    <t>Arne Schmidt, Jamie Moss</t>
  </si>
  <si>
    <t>Ethan Baird, Jacob Scipio, Dempsey Bovell, Corey Johnson, Adam James, Common, Henry Goodman, Colin Stinton, Gary Oldman, Gerard Butler, Carter MacIntyre, Shane Taylor, Kola Bokinni, Mikey Collins, Will Attenborough</t>
  </si>
  <si>
    <t>Ethan Baird</t>
  </si>
  <si>
    <t>Ethan Baird, Jacob Scipio</t>
  </si>
  <si>
    <t>An untested American submarine captain teams with U.S. Navy Seals to rescue the Russian president, who has been kidnapped by a rogue general.</t>
  </si>
  <si>
    <t>An untested American submarine</t>
  </si>
  <si>
    <t>tt1847731</t>
  </si>
  <si>
    <t>Tomboy</t>
  </si>
  <si>
    <t>C√©line Sciamma</t>
  </si>
  <si>
    <t>Zo√© H√©ran, Malonn L√©vana, Jeanne Disson, Sophie Cattani, Mathieu Demy, Rayan Boubekri, Yohan Vero, Noah Vero, Cheyenne Lain√©, Christel Baras, Val√©rie Roucher</t>
  </si>
  <si>
    <t>Zo√© H√©ran</t>
  </si>
  <si>
    <t>Zo√© H√©ran, Malonn L√©vana</t>
  </si>
  <si>
    <t>A family moves into a new neighborhood, and a 10-year-old named Laure deliberately presents as a boy named Mikhael to the neighborhood children.</t>
  </si>
  <si>
    <t>A family moves into a new neighborhood,</t>
  </si>
  <si>
    <t>EUR 1000000</t>
  </si>
  <si>
    <t>tt1849718</t>
  </si>
  <si>
    <t>Agneepath</t>
  </si>
  <si>
    <t>26/01/2012</t>
  </si>
  <si>
    <t>Karan Malhotra</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</si>
  <si>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</si>
  <si>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</si>
  <si>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</si>
  <si>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A young boy's father is lynched</t>
  </si>
  <si>
    <t>tt1850397</t>
  </si>
  <si>
    <t>The Loft</t>
  </si>
  <si>
    <t>15/10/2014</t>
  </si>
  <si>
    <t>Belgium, USA</t>
  </si>
  <si>
    <t>Bart De Pauw, Wesley Strick</t>
  </si>
  <si>
    <t>Karl Urban, James Marsden, Wentworth Miller, Eric Stonestreet, Matthias Schoenaerts, Isabel Lucas, Rachael Taylor, Rhona Mitra, Valerie Cruz, Kali Rocha, Elaine Cassidy, Margarita Levieva, Kristin Lehman, Robert Wisdom, Ric Reitz</t>
  </si>
  <si>
    <t>Karl Urban, James Marsden</t>
  </si>
  <si>
    <t>Five married guys secretly share a penthouse loft in the city where they can carry out hidden affairs. But the fantasy becomes a nightmare, when they discover the dead body of a woman in the loft one of the group must be involved.</t>
  </si>
  <si>
    <t>Five married guys secretly share</t>
  </si>
  <si>
    <t>tt1850457</t>
  </si>
  <si>
    <t>Sisters</t>
  </si>
  <si>
    <t>Jason Moore</t>
  </si>
  <si>
    <t>Paula Pell</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</si>
  <si>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</si>
  <si>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</si>
  <si>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Two sisters decide to throw one</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</si>
  <si>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</si>
  <si>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</si>
  <si>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</si>
  <si>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Jamie Foxx, Christoph Waltz</t>
  </si>
  <si>
    <t>With the help of a German bounty hunter, a freed slave sets out to rescue his wife from a brutal Mississippi plantation owner.</t>
  </si>
  <si>
    <t>With the help of a German bounty</t>
  </si>
  <si>
    <t>tt1853739</t>
  </si>
  <si>
    <t>You're Next</t>
  </si>
  <si>
    <t>Sharni Vinson, Nicholas Tucci, Wendy Glenn, AJ Bowen, Joe Swanberg, Margaret Laney, Amy Seimetz, Ti West, Rob Moran, Barbara Crampton, L.C. Holt, Simon Barrett, Lane Hughes, Larry Fessenden, Kate Lyn Sheil</t>
  </si>
  <si>
    <t>Sharni Vinson</t>
  </si>
  <si>
    <t>Sharni Vinson, Nicholas Tucci</t>
  </si>
  <si>
    <t>When the Davison family comes under attack during their wedding anniversary getaway, the gang of mysterious killers soon learns that one of the victims harbors a secret talent for fighting back.</t>
  </si>
  <si>
    <t>When the Davison family comes</t>
  </si>
  <si>
    <t>tt1854236</t>
  </si>
  <si>
    <t>Den skaldede fris√∏r</t>
  </si>
  <si>
    <t>Denmark, Sweden, Italy, France, Germany</t>
  </si>
  <si>
    <t>Trine Dyrholm, Stina Ekblad, Sebastian Jessen, Molly Blixt Egelind, Ciro Petrone, Marco D'Amore, Pierce Brosnan, Line Kruse, Paprika Steen, Birthe Neumann, Kim Bodnia, Christiane Schaumburg-M√ºller, Bodil J√∏rgensen, Christiane Rohde, Anne O. Pagh</t>
  </si>
  <si>
    <t>Trine Dyrholm</t>
  </si>
  <si>
    <t>Trine Dyrholm, Stina Ekblad</t>
  </si>
  <si>
    <t>A hairdresser, who has lost her hair to cancer, finds out her husband is having an affair, travels to Italy for her daughter's wedding, and meets a widower who still blames the world for the loss of his wife.</t>
  </si>
  <si>
    <t>A hairdresser, who has lost her</t>
  </si>
  <si>
    <t>tt1854513</t>
  </si>
  <si>
    <t>Blancanieves</t>
  </si>
  <si>
    <t>Spain, Belgium, France</t>
  </si>
  <si>
    <t>Pablo Berger</t>
  </si>
  <si>
    <t>Pablo Berger, Jacob Grimm</t>
  </si>
  <si>
    <t>Daniel Gim√©nez Cacho, Ram√≥n Barea, Inma Cuesta, √Ångela Molina, Ignacio Mateos, Maribel Verd√∫, Carmen Belloch, Teresa Soria Ruano, Sof√≠a Oria, Lito, Tom√°s, Pere Ponce, Carmen Segarra, Pep Ferrer, Manel Castillejos</t>
  </si>
  <si>
    <t>A twist on the Snow White fairy tale that is set in 1920s Seville and centered on a female bullfighter.</t>
  </si>
  <si>
    <t>A twist on the Snow White fairy</t>
  </si>
  <si>
    <t>tt1854564</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</si>
  <si>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</si>
  <si>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</si>
  <si>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</si>
  <si>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Logan Lerman, Alexandra Daddario</t>
  </si>
  <si>
    <t>In order to restore their dying safe haven, the son of Poseidon and his friends embark on a quest to the Sea of Monsters, to find the mythical Golden Fleece, all the while trying to stop an ancient evil from rising.</t>
  </si>
  <si>
    <t>In order to restore their dying</t>
  </si>
  <si>
    <t>tt1855199</t>
  </si>
  <si>
    <t>End of Watch</t>
  </si>
  <si>
    <t>Jake Gyllenhaal, Michael Pe√±a, Natalie Martinez, Anna Kendrick, David Harbour, Frank Grillo, America Ferrera, Cle Sloan, Jaime FitzSimons, Cody Horn, Shondrella Avery, Everton Lawrence, Leequwid 'Devil' Wilkens, James 'Pistol' McNeal, Zone</t>
  </si>
  <si>
    <t>Jake Gyllenhaal, Michael Pe√±a</t>
  </si>
  <si>
    <t>Shot documentary-style, this film follows the daily grind of two young police officers in LA who are partners and friends, and what happens when they meet criminal forces greater than themselves.</t>
  </si>
  <si>
    <t>Shot documentary-style, this film</t>
  </si>
  <si>
    <t>tt1855325</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</si>
  <si>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</si>
  <si>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</si>
  <si>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</si>
  <si>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</si>
  <si>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Alice fights alongside a resistance</t>
  </si>
  <si>
    <t>tt1856101</t>
  </si>
  <si>
    <t>Blade Runner 2049</t>
  </si>
  <si>
    <t>USA, UK, Hungary, Canada, Spain</t>
  </si>
  <si>
    <t>Hampton Fancher, Michael Green</t>
  </si>
  <si>
    <t>Ryan Gosling, Dave Bautista, Robin Wright, Mark Arnold, Vilma Sz√©csi, Ana de Armas, Wood Harris, David Dastmalchian, T√≥mas Lemarquis, Sylvia Hoeks, Edward James Olmos, Jared Leto, Sallie Harmsen, Hiam Abbass, Mackenzie Davis</t>
  </si>
  <si>
    <t>Ryan Gosling, Dave Bautista</t>
  </si>
  <si>
    <t>Young Blade Runner K's discovery of a long-buried secret leads him to track down former Blade Runner Rick Deckard, who's been missing for thirty years.</t>
  </si>
  <si>
    <t>Young Blade Runner K's discovery</t>
  </si>
  <si>
    <t>tt1859446</t>
  </si>
  <si>
    <t>Alpeis</t>
  </si>
  <si>
    <t>28/12/2016</t>
  </si>
  <si>
    <t>Greece, France, Canada, USA</t>
  </si>
  <si>
    <t>Angeliki Papoulia, Aris Servetalis, Johnny Vekris, Ariane Labed, Sofia Aivathiadou, Efstathia Angeli, Ilias Antzoulatos, Giorgos Athanasopoulos, Tasos Bahouros, Dimitris Bosinakos, Niki Diagoupi, Giorgos Diamantis, Efthymis Filippou, Labros Filippou, Dimitris Fryliggos</t>
  </si>
  <si>
    <t>Angeliki Papoulia</t>
  </si>
  <si>
    <t>Angeliki Papoulia, Aris Servetalis</t>
  </si>
  <si>
    <t>A group of people start a business where they impersonate the recently deceased in order to help their clients through the grieving process.</t>
  </si>
  <si>
    <t>A group of people start a business</t>
  </si>
  <si>
    <t>tt1859650</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</si>
  <si>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</si>
  <si>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</si>
  <si>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</si>
  <si>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Pierluigi Marchionne</t>
  </si>
  <si>
    <t>The lives of some visitors and residents of Rome and the romances, adventures and predicaments they get into.</t>
  </si>
  <si>
    <t>The lives of some visitors and</t>
  </si>
  <si>
    <t>tt1860213</t>
  </si>
  <si>
    <t>Dirty Grandpa</t>
  </si>
  <si>
    <t>13/04/2016</t>
  </si>
  <si>
    <t>Dan Mazer</t>
  </si>
  <si>
    <t>John Phillips</t>
  </si>
  <si>
    <t>Robert De Niro, Zac Efron, Zoey Deutch, Aubrey Plaza, Jason Mantzoukas, Dermot Mulroney, Julianne Hough, Jeffrey Bowyer-Chapman, Brandon Mychal Smith, Jake Picking, Michael Hudson, Adam Pally, Mo Collins, Henry Zebrowski, Danny Glover</t>
  </si>
  <si>
    <t>Robert De Niro, Zac Efron</t>
  </si>
  <si>
    <t>Right before his wedding, an uptight guy is tricked into driving his grandfather, a lecherous former Army Lieutenant Colonel, to Florida for Spring Break.</t>
  </si>
  <si>
    <t>Right before his wedding, an uptight</t>
  </si>
  <si>
    <t>tt1860242</t>
  </si>
  <si>
    <t>The Highwaymen</t>
  </si>
  <si>
    <t>29/03/2019</t>
  </si>
  <si>
    <t>Kevin Costner, Woody Harrelson, Kathy Bates, John Carroll Lynch, Thomas Mann, Dean Denton, Kim Dickens, William Sadler, W. Earl Brown, David Furr, Jason Davis, Josh Caras, David Born, Brian F. Durkin, Kaley Wheless</t>
  </si>
  <si>
    <t>Kevin Costner, Woody Harrelson</t>
  </si>
  <si>
    <t>The untold true story of the legendary detectives who brought down Bonnie and Clyde.</t>
  </si>
  <si>
    <t>The untold true story of the legendary</t>
  </si>
  <si>
    <t>tt1860353</t>
  </si>
  <si>
    <t>Turbo</t>
  </si>
  <si>
    <t>19/08/2013</t>
  </si>
  <si>
    <t>David Soren</t>
  </si>
  <si>
    <t>Darren Lemke, Robert Siegel</t>
  </si>
  <si>
    <t>Ryan Reynolds, Paul Giamatti, Michael Pe√±a, Samuel L. Jackson, Luis Guzm√°n, Bill Hader, Snoop Dogg, Maya Rudolph, Ben Schwartz, Richard Jenkins, Ken Jeong, Michelle Rodriguez, Mario Andretti, Mike Bell, Aidan Andrews</t>
  </si>
  <si>
    <t>Ryan Reynolds, Paul Giamatti</t>
  </si>
  <si>
    <t>A freak accident might just help an everyday garden snail achieve his biggest dream: winning the Indy 500.</t>
  </si>
  <si>
    <t>A freak accident might just help</t>
  </si>
  <si>
    <t>tt1860357</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</si>
  <si>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</si>
  <si>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</si>
  <si>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</si>
  <si>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Mark Wahlberg, Kurt Russell</t>
  </si>
  <si>
    <t>A dramatization of the disaster in April 2010, when the offshore drilling rig called the Deepwater Horizon exploded, resulting in the worst oil spill in American history.</t>
  </si>
  <si>
    <t>A dramatization of the disaster</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</si>
  <si>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</si>
  <si>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</si>
  <si>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</si>
  <si>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</si>
  <si>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Aubrey Plaza, Lauren Carlos</t>
  </si>
  <si>
    <t>Three magazine employees head out on an assignment to interview a guy who placed a classified advertisement seeking a companion for time travel.</t>
  </si>
  <si>
    <t>Three magazine employees head</t>
  </si>
  <si>
    <t>tt1865505</t>
  </si>
  <si>
    <t>Song of the Sea</t>
  </si>
  <si>
    <t>23/06/2016</t>
  </si>
  <si>
    <t>Ireland, Denmark, Belgium, Luxembourg, France</t>
  </si>
  <si>
    <t>Tomm Moore</t>
  </si>
  <si>
    <t>Will Collins, Tomm Moore</t>
  </si>
  <si>
    <t>David Rawle, Brendan Gleeson, Lisa Hannigan, Fionnula Flanagan, Lucy O'Connell, Jon Kenny, Pat Shortt, Colm √ì'Snodaigh, Liam Hourican, Kevin Swierszcz, Will Collins, Paul Young</t>
  </si>
  <si>
    <t>David Rawle</t>
  </si>
  <si>
    <t>David Rawle, Brendan Gleeson</t>
  </si>
  <si>
    <t>Ben, a young Irish boy, and his little sister Saoirse, a girl who can turn into a seal, go on an adventure to free the fairies and save the spirit world.</t>
  </si>
  <si>
    <t>Ben, a young Irish boy, and his</t>
  </si>
  <si>
    <t>tt1865569</t>
  </si>
  <si>
    <t>√áalgi √áengi</t>
  </si>
  <si>
    <t>Sel√ßuk Aydemir</t>
  </si>
  <si>
    <t>Murat Cemcir, Ahmet Kural, Erdal Tosun, Tuna Orhan, Cahit G√∂k, Aykut K√∂seler, Sinasi Yurtsever, Ceyhun Gunes, Ilker Yakut, Hazal Kaya, Bora Akkas, Serap √ñnder, Berfu √ñng√∂ren, C√ºneyt S√ºleymanoglu, Arif Erkin</t>
  </si>
  <si>
    <t>Murat Cemcir</t>
  </si>
  <si>
    <t>Murat Cemcir, Ahmet Kural</t>
  </si>
  <si>
    <t>Salih and Gurkan, wedding, henna night life, winning by organizations such as the musicianship is of Ankara two cousin.</t>
  </si>
  <si>
    <t>Salih and Gurkan, wedding, henna</t>
  </si>
  <si>
    <t>tt1866249</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</si>
  <si>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</si>
  <si>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</si>
  <si>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</si>
  <si>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</si>
  <si>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John Hawkes, Helen Hunt</t>
  </si>
  <si>
    <t>A man in an iron lung who wishes to lose his virginity contacts a professional sex surrogate with the help of his therapist and priest.</t>
  </si>
  <si>
    <t>A man in an iron lung who wishes</t>
  </si>
  <si>
    <t>tt1869347</t>
  </si>
  <si>
    <t>Crooked House</t>
  </si>
  <si>
    <t>31/10/2017</t>
  </si>
  <si>
    <t>Julian Fellowes, Agatha Christie</t>
  </si>
  <si>
    <t>Max Irons, Stefanie Martini, Glenn Close, Honor Kneafsey, Christina Hendricks, Terence Stamp, Julian Sands, Gillian Anderson, Christian McKay, Amanda Abbington, Preston Nyman, John Heffernan, Jenny Galloway, David Kirkbride, Tina Gray</t>
  </si>
  <si>
    <t>Max Irons</t>
  </si>
  <si>
    <t>Max Irons, Stefanie Martini</t>
  </si>
  <si>
    <t>In Agatha Christie's most twisted tale, a spy-turned-private-detective is lured by his former lover to catch her grandfather's murderer before Scotland Yard exposes dark family secrets.</t>
  </si>
  <si>
    <t>In Agatha Christie's most twisted</t>
  </si>
  <si>
    <t>tt1869716</t>
  </si>
  <si>
    <t>The East</t>
  </si>
  <si>
    <t>Brit Marling, Alexander Skarsg√•rd, Ellen Page, Toby Kebbell, Shiloh Fernandez, Aldis Hodge, Danielle Macdonald, Hillary Baack, Patricia Clarkson, Jason Ritter, Julia Ormond, Billy Magnussen, Wilbur Fitzgerald, John Neisler, Jamey Sheridan</t>
  </si>
  <si>
    <t>Brit Marling, Alexander Skarsg√•rd</t>
  </si>
  <si>
    <t>An operative for an elite private intelligence firm finds her priorities changing dramatically after she is tasked with infiltrating an anarchist group known for executing covert attacks upon major corporations.</t>
  </si>
  <si>
    <t>An operative for an elite private</t>
  </si>
  <si>
    <t>tt1872181</t>
  </si>
  <si>
    <t>The Amazing Spider-Man 2</t>
  </si>
  <si>
    <t>23/04/2014</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</si>
  <si>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</si>
  <si>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</si>
  <si>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When New York is put under siege</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</si>
  <si>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</si>
  <si>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</si>
  <si>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</si>
  <si>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</si>
  <si>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Robert Downey Jr., Robert Duvall</t>
  </si>
  <si>
    <t>Big-city lawyer Hank Palmer returns to his childhood home where his father, the town's judge, is suspected of murder. Hank sets out to discover the truth and, along the way, reconnects with his estranged family.</t>
  </si>
  <si>
    <t>Big-city lawyer Hank Palmer returns</t>
  </si>
  <si>
    <t>tt1872818</t>
  </si>
  <si>
    <t>Liberal Arts</t>
  </si>
  <si>
    <t>Josh Radnor, Elizabeth Olsen, Richard Jenkins, Allison Janney, Elizabeth Reaser, John Magaro, Kate Burton, Robert Desiderio, Zac Efron, Kristen Bush, Ali Ahn, Ned Daunis, Gregg Edelman</t>
  </si>
  <si>
    <t>Josh Radnor, Elizabeth Olsen</t>
  </si>
  <si>
    <t>When 30-something Jesse returns to his alma mater for a professor's retirement party, he falls for Zibby, a college student, and is faced with a powerful attraction that springs up between them.</t>
  </si>
  <si>
    <t>When 30-something Jesse returns</t>
  </si>
  <si>
    <t>tt1876277</t>
  </si>
  <si>
    <t>Into the White</t>
  </si>
  <si>
    <t>Norway, Sweden, France</t>
  </si>
  <si>
    <t>Ole Meldgaard, Dave Mango</t>
  </si>
  <si>
    <t>Florian Lukas, David Kross, Stig Henrik Hoff, Lachlan Nieboer, Rupert Grint, Kim Haugen, Knut Joner, Morten Faldaas, Sondre Krogtoft Larsen</t>
  </si>
  <si>
    <t>Florian Lukas</t>
  </si>
  <si>
    <t>Florian Lukas, David Kross</t>
  </si>
  <si>
    <t>Norway, WWII: A group of British and German soldiers find themselves stranded in the wilderness after an aircraft battle. Finding shelter in the same cabin, they realize the only way to survive the winter is to place the rules of war aside.</t>
  </si>
  <si>
    <t>Norway, WWII: A group of British</t>
  </si>
  <si>
    <t>tt1877832</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</si>
  <si>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</si>
  <si>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</si>
  <si>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</si>
  <si>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Hugh Jackman, James McAvoy</t>
  </si>
  <si>
    <t>The X-Men send Wolverine to the past in a desperate effort to change history and prevent an event that results in doom for both humans and mutants.</t>
  </si>
  <si>
    <t>The X-Men send Wolverine to the</t>
  </si>
  <si>
    <t>tt1878841</t>
  </si>
  <si>
    <t>The Darkness</t>
  </si>
  <si>
    <t>13/05/2016</t>
  </si>
  <si>
    <t>Greg McLean, Shayne Armstrong</t>
  </si>
  <si>
    <t>Kevin Bacon, Radha Mitchell, David Mazouz, Lucy Fry, Matt Walsh, Jennifer Morrison, Parker Mack, Paul Reiser, Ming-Na Wen, Trian Long Smith, Tara Lynne Barr, Krista Marie Yu, Christopher Darga, Judith McConnell, Ilza Ponko</t>
  </si>
  <si>
    <t>Kevin Bacon, Radha Mitchell</t>
  </si>
  <si>
    <t>A family unknowingly awakens an ancient supernatural entity on a Grand Canyon vacation, and must fight for survival when it follows them home.</t>
  </si>
  <si>
    <t>A family unknowingly awakens an</t>
  </si>
  <si>
    <t>tt1878870</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</si>
  <si>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</si>
  <si>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</si>
  <si>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Hailee Steinfeld</t>
  </si>
  <si>
    <t>Hailee Steinfeld, Haley Lu Richardson</t>
  </si>
  <si>
    <t>High-school life gets even more unbearable for Nadine when her best friend, Krista, starts dating her older brother.</t>
  </si>
  <si>
    <t>High-school life gets even more</t>
  </si>
  <si>
    <t>tt1879032</t>
  </si>
  <si>
    <t>Rapture-Palooza</t>
  </si>
  <si>
    <t>Paul Middleditch</t>
  </si>
  <si>
    <t>Chris Matheson</t>
  </si>
  <si>
    <t>Craig Robinson, Anna Kendrick, John Francis Daley, Rob Corddry, Ana Gasteyer, John Michael Higgins, Calum Worthy, Jesse Camacho, Thomas Lennon, Ken Jeong, Bjorn Yearwood, Adrianna Costa, Mike O'Connell, Darcy Michael, Paul Scheer</t>
  </si>
  <si>
    <t>Craig Robinson</t>
  </si>
  <si>
    <t>Craig Robinson, Anna Kendrick</t>
  </si>
  <si>
    <t>Two teens battle their way through a religious apocalypse on a mission to defeat the Antichrist.</t>
  </si>
  <si>
    <t>Two teens battle their way through</t>
  </si>
  <si>
    <t>tt1880399</t>
  </si>
  <si>
    <t>Kodachrome</t>
  </si>
  <si>
    <t>20/04/2018</t>
  </si>
  <si>
    <t>Mark Raso</t>
  </si>
  <si>
    <t>Jonathan Tropper</t>
  </si>
  <si>
    <t>Ed Harris, Jason Sudeikis, Elizabeth Olsen, Bruce Greenwood, Wendy Crewson, Dennis Haysbert, Gethin Anthony, Bill Lake, Rob Stewart, Vladimir Jon Cubrt, Al Mukadam, Sebastian Pigott, Sebastian MacLean, Paolo Mancini, Elena Juatco</t>
  </si>
  <si>
    <t>Ed Harris, Jason Sudeikis</t>
  </si>
  <si>
    <t>Set during the final days of the admired photo development system known as Kodachrome, a father and son hit the road in order to reach the Kansas photo lab before it closes its doors for good.</t>
  </si>
  <si>
    <t>Set during the final days of the</t>
  </si>
  <si>
    <t>tt1881002</t>
  </si>
  <si>
    <t>Maggie</t>
  </si>
  <si>
    <t>25/06/2015</t>
  </si>
  <si>
    <t>Henry Hobson</t>
  </si>
  <si>
    <t>John Scott 3</t>
  </si>
  <si>
    <t>Arnold Schwarzenegger, Abigail Breslin, Joely Richardson, Douglas M. Griffin, J.D. Evermore, Rachel Whitman Groves, Jodie Moore, Bryce Romero, Raeden Greer, Aiden Flowers, Carsen Flowers, Walter von Huene, Dana Gourrier, Amy Brassette, David A Cole</t>
  </si>
  <si>
    <t>A teenage girl in the Midwest becomes infected by an outbreak of a disease that slowly turns the infected into cannibalistic zombies. During her transformation, her loving father stays by her side.</t>
  </si>
  <si>
    <t>A teenage girl in the Midwest</t>
  </si>
  <si>
    <t>tt1883180</t>
  </si>
  <si>
    <t>En duva satt p√• en gren och funderade p√• tillvaron</t>
  </si>
  <si>
    <t>Sweden, Germany, Norway, France, Denmark</t>
  </si>
  <si>
    <t>Nils Westblom, Holger Andersson, Per Bergqvist, Charlotta Larsson, Solveig Andersson, Viktor Gyllenberg, Sture Olsson, Lotti T√∂rnros, Jonas Gerholm, Ingvar Olsson, Ola Stensson, Oscar Salomonsson, Roger Olsen Likvern, Linda Birgersson, Arne Hellqvist</t>
  </si>
  <si>
    <t>Nils Westblom</t>
  </si>
  <si>
    <t>Nils Westblom, Holger Andersson</t>
  </si>
  <si>
    <t>Sam and Jonathan, a pair of hapless novelty salesman, embark on a tour of the human condition in reality and fantasy that unfold in a series of absurdist episodes.</t>
  </si>
  <si>
    <t>Sam and Jonathan, a pair of hapless</t>
  </si>
  <si>
    <t>tt1883367</t>
  </si>
  <si>
    <t>The Human Centipede III (Final Sequence)</t>
  </si>
  <si>
    <t>Dieter Laser, Laurence R. Harvey, Eric Roberts, Robert LaSardo, Tommy 'Tiny' Lister, Jay Tavare, Clayton Rohner, Bree Olson, Akihiro Kitamura, Bill Hutchens, Carlos Ramirez, Hamzah Saman, Peter Blankenstein, Jose Julian Molina, Tom Six</t>
  </si>
  <si>
    <t>Dieter Laser, Laurence R. Harvey</t>
  </si>
  <si>
    <t>Taking inspiration from The Human Centipede films, the warden of a notorious and troubled prison looks to create a 500-person human centipede as a solution to his problems.</t>
  </si>
  <si>
    <t>Taking inspiration from The Human</t>
  </si>
  <si>
    <t>tt1886493</t>
  </si>
  <si>
    <t>Catch .44</t>
  </si>
  <si>
    <t>Aaron Harvey</t>
  </si>
  <si>
    <t>Aaron Harvey, Diego Garzon</t>
  </si>
  <si>
    <t>Malin Akerman, Nikki Reed, Deborah Ann Woll, Forest Whitaker, Bruce Willis, Shea Whigham, Jimmy Lee Jr., Brad Dourif, Jill Stokesberry, P.J. Marshall, Dan Silver, Michael Rosenbaum, Edrick Browne, Christopher Alan Weaver, Amanda Bosley</t>
  </si>
  <si>
    <t>Malin Akerman, Nikki Reed</t>
  </si>
  <si>
    <t>3 women are sent to intercept a major drug deal at a diner at 3 AM and get the money. Simple - save for Murphy's law: Anything that can go wrong will go wrong.</t>
  </si>
  <si>
    <t>3 women are sent to intercept</t>
  </si>
  <si>
    <t>tt1891755</t>
  </si>
  <si>
    <t>Billa 2</t>
  </si>
  <si>
    <t>13/07/2012</t>
  </si>
  <si>
    <t>Chakri Toleti</t>
  </si>
  <si>
    <t>Chakri Toleti, Eric Felberg</t>
  </si>
  <si>
    <t>Ajith Kumar, Parvathy Omanakuttan, Bruna Abdullah, Sudhanshu Pandey, Vidyut Jammwal, Manoj K. Jayan, Rahman, Krishna Kumar, Sriman, Yog Japee, Sricharan, Rohit Khuranna, Dinesh Lamba, Daniel Kaleb, E. Karthik</t>
  </si>
  <si>
    <t>Ajith Kumar, Parvathy Omanakuttan</t>
  </si>
  <si>
    <t>Small-time diamond smuggler David befriends Goa-based gangster Abbasi. But when David begins to build inroads with an international gangster, Abbasi is not happy. Soon the two turn into bitter rivals.</t>
  </si>
  <si>
    <t>Small-time diamond smuggler David</t>
  </si>
  <si>
    <t>tt1893256</t>
  </si>
  <si>
    <t>Hummingbird</t>
  </si>
  <si>
    <t>Jason Statham, Agata Buzek, Vicky McClure, Benedict Wong, Ger Ryan, Youssef Kerkour, Anthony Morris, Victoria Bewick, Christian Brassington, Danny Webb, Sang Lui, Bruce Wang, David Bradley, Siobhan Hewlett, Steven Beard</t>
  </si>
  <si>
    <t>Jason Statham, Agata Buzek</t>
  </si>
  <si>
    <t>A damaged ex-special forces soldier navigating London's criminal underworld seizes an opportunity to assume another man's identity.</t>
  </si>
  <si>
    <t>A damaged ex-special forces soldier</t>
  </si>
  <si>
    <t>tt1894476</t>
  </si>
  <si>
    <t>How I Live Now</t>
  </si>
  <si>
    <t>Meg Rosoff, Jeremy Brock</t>
  </si>
  <si>
    <t>Saoirse Ronan, Tom Holland, George MacKay, Harley Bird, Danny McEvoy, Anna Chancellor, Jonathan Rugman, Corey Johnson, Darren Morfitt, Stella Gonet, Des McAleer, Sophie Stanton, Natasha Jonas, Nav Sidhu, Amy Dawson</t>
  </si>
  <si>
    <t>Saoirse Ronan, Tom Holland</t>
  </si>
  <si>
    <t>An American girl, sent to the English countryside to stay with relatives, finds love and purpose while fighting for her survival as war envelops the world around her.</t>
  </si>
  <si>
    <t>An American girl, sent to the</t>
  </si>
  <si>
    <t>tt1895315</t>
  </si>
  <si>
    <t>Brimstone</t>
  </si>
  <si>
    <t>Netherlands, France, Germany, Belgium, Sweden, UK, USA</t>
  </si>
  <si>
    <t>Guy Pearce, Dakota Fanning, Emilia Jones, Carice van Houten, Kit Harington, Paul Anderson, William Houston, Charlotte Croft, Ivy George, Bill Tangradi, Jack Roth, Jack Hollington, Carla Juri, Vera Vitali, Naomi Battrick</t>
  </si>
  <si>
    <t>Guy Pearce, Dakota Fanning</t>
  </si>
  <si>
    <t>From the moment the new reverend climbs the pulpit, Liz knows she and her family are in great danger.</t>
  </si>
  <si>
    <t>From the moment the new reverend</t>
  </si>
  <si>
    <t>tt1895587</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</si>
  <si>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</si>
  <si>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</si>
  <si>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</si>
  <si>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Mark Ruffalo, Michael Keaton</t>
  </si>
  <si>
    <t>The true story of how the Boston Globe uncovered the massive scandal of child molestation and cover-up within the local Catholic Archdiocese, shaking the entire Catholic Church to its core.</t>
  </si>
  <si>
    <t>The true story of how the Boston</t>
  </si>
  <si>
    <t>tt1899353</t>
  </si>
  <si>
    <t>Serbuan maut</t>
  </si>
  <si>
    <t>Indonesia, France, USA</t>
  </si>
  <si>
    <t>Gareth Evans</t>
  </si>
  <si>
    <t>Iko Uwais, Joe Taslim, Donny Alamsyah, Yayan Ruhian, Pierre Gruno, Ray Sahetapy, Tegar Satrya, Iang Darmawan, Eka 'Piranha' Rahmadia, Verdi Solaiman, Alfridus Godfred, Rully Santoso, Melkias Ronald Torobi, Johanes Tuname, Sofyan Alop</t>
  </si>
  <si>
    <t>Iko Uwais</t>
  </si>
  <si>
    <t>Iko Uwais, Joe Taslim</t>
  </si>
  <si>
    <t>A S.W.A.T. team becomes trapped in a tenement run by a ruthless mobster and his army of killers and thugs.</t>
  </si>
  <si>
    <t>A S.W.A.T. team becomes trapped</t>
  </si>
  <si>
    <t>tt1901024</t>
  </si>
  <si>
    <t>True Crimes</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</si>
  <si>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</si>
  <si>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</si>
  <si>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</si>
  <si>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</si>
  <si>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Jim Carrey, Marton Csokas</t>
  </si>
  <si>
    <t>A murder investigation of a slain businessman turns to clues found in an author's book about an eerily similar crime. Based on the 2008 article "True Crimes - A Postmodern Murder Mystery" by</t>
  </si>
  <si>
    <t>A murder investigation of a slain</t>
  </si>
  <si>
    <t>EUR 3800000</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</si>
  <si>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</si>
  <si>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</si>
  <si>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</si>
  <si>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</si>
  <si>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Jason Statham, Jennifer Lopez</t>
  </si>
  <si>
    <t>A thief with a unique code of professional ethics is double-crossed by his crew and left for dead. Assuming a new disguise and forming an unlikely alliance with a woman on the inside, he looks to hijack the score of the crew's latest heist.</t>
  </si>
  <si>
    <t>A thief with a unique code of</t>
  </si>
  <si>
    <t>tt1905040</t>
  </si>
  <si>
    <t>The Dyatlov Pass Incident</t>
  </si>
  <si>
    <t>Russia, Finland</t>
  </si>
  <si>
    <t>Vikram Weet</t>
  </si>
  <si>
    <t>Holly Goss, Matt Stokoe, Luke Albright, Ryan Hawley, Gemma Atkinson, Nikolay Butenin, Nelly Nielsen, Valeriya Fedorovich, Aleksey Kink, Sergey Lobanov, Oleg Kurlov, Dmitriy Miheev, Richard Alan Reid, Anton Klimov, Igor Kulachko</t>
  </si>
  <si>
    <t>Holly Goss</t>
  </si>
  <si>
    <t>Holly Goss, Matt Stokoe</t>
  </si>
  <si>
    <t>A group of students go the location of the infamous Dyatlov pass incident to make a documentary, but things take a turn for the worse as the secret of what happened there is revealed.</t>
  </si>
  <si>
    <t>A group of students go the location</t>
  </si>
  <si>
    <t>tt1905041</t>
  </si>
  <si>
    <t>Furious 6</t>
  </si>
  <si>
    <t>21/05/2013</t>
  </si>
  <si>
    <t>USA, Japan, Spain, UK</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</si>
  <si>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</si>
  <si>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</si>
  <si>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Hobbs has Dominic and Brian reassemble</t>
  </si>
  <si>
    <t>tt1907668</t>
  </si>
  <si>
    <t>Flight</t>
  </si>
  <si>
    <t>Nadine Velazquez, Denzel Washington, Carter Cabassa, Adam C. Edwards, Tamara Tunie, Brian Geraghty, Kelly Reilly, Conor O'Neill, Charlie E. Schmidt, Will Sherrod, Boni Yanagisawa, Adam Tomei, Dane Davenport, John Crow, Bruce Greenwood</t>
  </si>
  <si>
    <t>Nadine Velazquez</t>
  </si>
  <si>
    <t>Nadine Velazquez, Denzel Washington</t>
  </si>
  <si>
    <t>An airline pilot saves almost all his passengers on his malfunctioning airliner which eventually crashed, but an investigation into the accident reveals something troubling.</t>
  </si>
  <si>
    <t>An airline pilot saves almost</t>
  </si>
  <si>
    <t>tt1911553</t>
  </si>
  <si>
    <t>Chef</t>
  </si>
  <si>
    <t>Comme un chef</t>
  </si>
  <si>
    <t>Daniel Cohen</t>
  </si>
  <si>
    <t>Daniel Cohen, Olivier Dazat</t>
  </si>
  <si>
    <t>Jean Reno, Micha√´l Youn, Rapha√´lle Agogu√©, Julien Boisselier, Salom√© St√©venin, Pierre Vernier, Santiago Segura, Serge Larivi√®re, Genevi√®ve Casile, Issa Doumbia, Bun-hay Mean, Andr√© Penvern, Rebecca Miquel, James Gerard, Henri Payet</t>
  </si>
  <si>
    <t>Jean Reno, Micha√´l Youn</t>
  </si>
  <si>
    <t>A veteran chef faces off against his restaurant group's new CEO, who wants to the establishment to lose a star from its rating in order to bring in a younger chef who specializes in molecular gastronomy.</t>
  </si>
  <si>
    <t>A veteran chef faces off against</t>
  </si>
  <si>
    <t>tt1911644</t>
  </si>
  <si>
    <t>The Call</t>
  </si>
  <si>
    <t>17/09/2013</t>
  </si>
  <si>
    <t>Richard D'Ovidio, Richard D'Ovidio</t>
  </si>
  <si>
    <t>Halle Berry, Abigail Breslin, Morris Chestnut, Michael Eklund, David Otunga, Michael Imperioli, Justina Machado, Jos√© Z√∫√±iga, Roma Maffia, Evie Thompson, Denise Dowse, Ella Rae Peck, Jenna Lamia, Ross Gallo, Tara Platt</t>
  </si>
  <si>
    <t>Halle Berry, Abigail Breslin</t>
  </si>
  <si>
    <t>When a veteran 911 operator takes a life-altering call from a teenage girl who has just been abducted, she realizes that she must confront a killer from her past in order to save the girl's life.</t>
  </si>
  <si>
    <t>When a veteran 911 operator takes</t>
  </si>
  <si>
    <t>tt1911658</t>
  </si>
  <si>
    <t>Penguins of Madagascar</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</si>
  <si>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</si>
  <si>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</si>
  <si>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</si>
  <si>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Tom McGrath, Chris Miller</t>
  </si>
  <si>
    <t>Skipper, Kowalski, Rico and Private join forces with undercover organization The North Wind to stop the villainous Dr. Octavius Brine from destroying the world as we know it.</t>
  </si>
  <si>
    <t>Skipper, Kowalski, Rico and Private</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</si>
  <si>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</si>
  <si>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</si>
  <si>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</si>
  <si>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</si>
  <si>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Paul Walker, Naima McLean</t>
  </si>
  <si>
    <t>In Johannesburg, an American parole breaker unknowingly picks up a rental car that will tie him to a web of corrupt local police.</t>
  </si>
  <si>
    <t>In Johannesburg, an American parole</t>
  </si>
  <si>
    <t>tt1912398</t>
  </si>
  <si>
    <t>God Bless America</t>
  </si>
  <si>
    <t>31/05/2012</t>
  </si>
  <si>
    <t>Joel Murray, Tara Lynne Barr, Melinda Page Hamilton, Mackenzie Brooke Smith, Rich McDonald, Maddie Hasson, Larry Miller, Dorie Barton, Travis Wester, Lauren Benz Phillips, Guerrin Gardner, Kellie Ramdhanie, Aris Alvarado, Romeo Brown, Sandra Vergara</t>
  </si>
  <si>
    <t>Joel Murray</t>
  </si>
  <si>
    <t>Joel Murray, Tara Lynne Barr</t>
  </si>
  <si>
    <t>On a mission to rid society of its most repellent citizens, terminally ill Frank makes an unlikely accomplice in 16-year-old Roxy.</t>
  </si>
  <si>
    <t>On a mission to rid society of</t>
  </si>
  <si>
    <t>tt1915581</t>
  </si>
  <si>
    <t>Magic Mike</t>
  </si>
  <si>
    <t>Reid Carolin</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</si>
  <si>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</si>
  <si>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</si>
  <si>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 male stripper teaches a younger</t>
  </si>
  <si>
    <t>tt1920849</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</si>
  <si>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</si>
  <si>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</si>
  <si>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</si>
  <si>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</si>
  <si>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Kirsten Dunst, Rebel Wilson</t>
  </si>
  <si>
    <t>Three friends are asked to be bridesmaids at a wedding of a woman they used to ridicule back in high school.</t>
  </si>
  <si>
    <t>Three friends are asked to be</t>
  </si>
  <si>
    <t>tt1921064</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</si>
  <si>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</si>
  <si>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</si>
  <si>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</si>
  <si>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</si>
  <si>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Dylan Schombing</t>
  </si>
  <si>
    <t>Dylan Schombing, Jean-Francois Lachapelle</t>
  </si>
  <si>
    <t>A slave-turned-gladiator finds himself in a race against time to save his true love, who has been betrothed to a corrupt Roman Senator. As Mount Vesuvius erupts, he must fight to save his beloved as Pompeii crumbles around him.</t>
  </si>
  <si>
    <t>A slave-turned-gladiator finds</t>
  </si>
  <si>
    <t>tt1921149</t>
  </si>
  <si>
    <t>Trash</t>
  </si>
  <si>
    <t>UK, Brazil, Germany</t>
  </si>
  <si>
    <t>Stephen Daldry, Christian Duurvoort</t>
  </si>
  <si>
    <t>Andy Mulligan, Felipe Braga</t>
  </si>
  <si>
    <t>Rickson Tevez, Wagner Moura, Jos√© Dumont, Daniel Zettel, Eduardo Luis, Luis Felipe da Silva Costa, Gabriel Dias da Costa Silva, Selton Mello, Stepan Nercessian, Teca Pereira, Rooney Mara, Let√≠cia Cunha Camara Pereira de Carvalho, Rafael de Biase, Martin Sheen, Israel Gomes</t>
  </si>
  <si>
    <t>Rickson Tevez</t>
  </si>
  <si>
    <t>Rickson Tevez, Wagner Moura</t>
  </si>
  <si>
    <t>Set in Brazil, three kids who make a discovery in a garbage dump soon find themselves running from the cops and trying to right a terrible wrong.</t>
  </si>
  <si>
    <t>Set in Brazil, three kids who</t>
  </si>
  <si>
    <t>tt1922685</t>
  </si>
  <si>
    <t>Phantom</t>
  </si>
  <si>
    <t>Ed Harris, David Duchovny, William Fichtner, Lance Henriksen, Johnathon Schaech, Jason Beghe, Dagmara Dominczyk, Derek Magyar, Sean Patrick Flanery, Jason Gray-Stanford, Julian Adams, Kip Pardue, Jordan Bridges, Jacob Witkin, Matt Bushell</t>
  </si>
  <si>
    <t>Ed Harris, David Duchovny</t>
  </si>
  <si>
    <t>The haunted Captain of a Soviet submarine holds the fate of the world in his hands. Forced to leave his family behind, he is charged with leading a covert mission cloaked in mystery.</t>
  </si>
  <si>
    <t>The haunted Captain of a Soviet</t>
  </si>
  <si>
    <t>tt1922777</t>
  </si>
  <si>
    <t>Sinister</t>
  </si>
  <si>
    <t>Scott Derrickson, C. Robert Cargill</t>
  </si>
  <si>
    <t>Ethan Hawke, Juliet Rylance, Fred Thompson, James Ransone, Michael Hall D'Addario, Clare Foley, Rob Riley, Tavis Smiley, Janet Zappala, Victoria Leigh, Cameron Ocasio, Ethan Haberfield, Danielle Kotch, Blake Mizrahi, Nicholas King</t>
  </si>
  <si>
    <t>Ethan Hawke, Juliet Rylance</t>
  </si>
  <si>
    <t>Washed-up true-crime writer Ellison Oswalt finds a box of super 8 home movies which suggest the murder he's currently researching is the work of a serial killer whose work dates back to the 1960s.</t>
  </si>
  <si>
    <t>Washed-up true-crime writer Ellison</t>
  </si>
  <si>
    <t>tt1924394</t>
  </si>
  <si>
    <t>The Angels' Share</t>
  </si>
  <si>
    <t>UK, France, Belgium, Italy</t>
  </si>
  <si>
    <t>Paul Brannigan, Siobhan Reilly, John Henshaw, Gary Maitland, William Ruane, Jasmin Riggins, Scott Dymond, Scott Kyle, Neil Leiper, James Casey, Caz Dunlop, Gilbert Martin, Stewart Preston, Vincent Friell, Kirstin Murray</t>
  </si>
  <si>
    <t>Paul Brannigan</t>
  </si>
  <si>
    <t>Paul Brannigan, Siobhan Reilly</t>
  </si>
  <si>
    <t>Narrowly avoiding jail, new dad Robbie vows to turn over a new leaf. A visit to a whisky distillery inspires him and his mates to seek a way out of their hopeless lives.</t>
  </si>
  <si>
    <t>Narrowly avoiding jail, new dad</t>
  </si>
  <si>
    <t>tt1924396</t>
  </si>
  <si>
    <t>La migliore offerta</t>
  </si>
  <si>
    <t>Geoffrey Rush, Jim Sturgess, Sylvia Hoeks, Donald Sutherland, Philip Jackson, Dermot Crowley, Kiruna Stamell, Liya Kebede, Caterina Capodilista, Gen Seto, Klaus Tauber, Maximilian Dirr, Laurence Belgrave, Sean Buchanan, John Benfield</t>
  </si>
  <si>
    <t>Geoffrey Rush, Jim Sturgess</t>
  </si>
  <si>
    <t>A lonely art expert working for a mysterious and reclusive heiress finds not only her art worth examining.</t>
  </si>
  <si>
    <t>A lonely art expert working for</t>
  </si>
  <si>
    <t>tt1924429</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</si>
  <si>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</si>
  <si>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</si>
  <si>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</si>
  <si>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James McAvoy, Vincent Cassel</t>
  </si>
  <si>
    <t>An art auctioneer becomes mixed up with a group of criminals partners with a hypnotherapist in order to recover a lost painting.</t>
  </si>
  <si>
    <t>An art auctioneer becomes mixed</t>
  </si>
  <si>
    <t>tt1924435</t>
  </si>
  <si>
    <t>Let's Be Cops</t>
  </si>
  <si>
    <t>25/09/2014</t>
  </si>
  <si>
    <t>Luke Greenfield, Nicholas Thomas</t>
  </si>
  <si>
    <t>Jake Johnson, Damon Wayans Jr., Rob Riggle, Nina Dobrev, James D'Arcy, Keegan-Michael Key, Andy Garcia, Jonathan Lajoie, Tom Mardirosian, Natasha Leggero, Rebecca Koon, Joshua Ormond, L. Warren Young, Nelson Bonilla, Brian Oerly</t>
  </si>
  <si>
    <t>Jake Johnson</t>
  </si>
  <si>
    <t>Jake Johnson, Damon Wayans Jr.</t>
  </si>
  <si>
    <t>Two struggling pals dress as police officers for a costume party and become neighborhood sensations. But when these newly-minted "heroes" get tangled in a real life web of mobsters and dirty detectives, they must put their fake badges on the line.</t>
  </si>
  <si>
    <t>Two struggling pals dress as police</t>
  </si>
  <si>
    <t>tt1925421</t>
  </si>
  <si>
    <t>Elena</t>
  </si>
  <si>
    <t>Oleg Negin, Andrey Zvyagintsev</t>
  </si>
  <si>
    <t>Nadezhda Markina, Andrey Smirnov, Elena Lyadova, Aleksey Rozin, Evgeniya Konushkina, Igor Ogurtsov, Vasiliy Michkov, Aleksey Maslodudov, Ekaterina Tarkovskaya, Ivan Mulin, Nikita Slepchenkov, Yuriy Borisov, Igor Yurtaev, Yaroslav Zhalnin, Vasily Prokopyev</t>
  </si>
  <si>
    <t>Nadezhda Markina</t>
  </si>
  <si>
    <t>Nadezhda Markina, Andrey Smirnov</t>
  </si>
  <si>
    <t>When a sudden illness and an unexpected reunion threaten dutiful housewife Elena's potential inheritance, she must hatch a desperate plan ...</t>
  </si>
  <si>
    <t>When a sudden illness and an unexpected</t>
  </si>
  <si>
    <t>tt1925431</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</si>
  <si>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</si>
  <si>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</si>
  <si>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</si>
  <si>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</si>
  <si>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Josh Duhamel, Bruce Willis</t>
  </si>
  <si>
    <t>A fireman takes an unexpected course of action when a man whom he's been ordered to testify against, after being held up at a local convenience store, threatens him.</t>
  </si>
  <si>
    <t>A fireman takes an unexpected</t>
  </si>
  <si>
    <t>tt1926313</t>
  </si>
  <si>
    <t>Pyaar Ka Punchnama</t>
  </si>
  <si>
    <t>Luv Ranjan</t>
  </si>
  <si>
    <t>Luv Ranjan, Sumit Saxena</t>
  </si>
  <si>
    <t>Kartik Aaryan, Raayo S. Bakhirta, Divyendu Sharma, Nushrat Bharucha, Sonnalli Seygall, Ishita Raj, Manoj Bakshi, Ranjit Batra, Padam Bhola, Karthik Chauhan</t>
  </si>
  <si>
    <t>Kartik Aaryan</t>
  </si>
  <si>
    <t>Kartik Aaryan, Raayo S. Bakhirta</t>
  </si>
  <si>
    <t>After falling in love, three room-mates experience changes in their lives.</t>
  </si>
  <si>
    <t>After falling in love, three room-mates</t>
  </si>
  <si>
    <t>tt1928330</t>
  </si>
  <si>
    <t>Bad Ass</t>
  </si>
  <si>
    <t>Craig Moss</t>
  </si>
  <si>
    <t>Craig Moss, Elliot Tishman</t>
  </si>
  <si>
    <t>Danny Trejo, Charles S. Dutton, Patrick Fabian, Joyful Drake, John Duffy, Harrison Page, Richard Riehle, Winter Ave Zoli, Tonita Castro, Andy Davoli, Patricia De Leon, Frank Maharajh, Jillian Murray, Shalim Ortiz, Craig Sheffer</t>
  </si>
  <si>
    <t>Danny Trejo, Charles S. Dutton</t>
  </si>
  <si>
    <t>A Vietnam veteran who becomes a local hero after saving a man from attackers on a city bus decides to take action when his best friend is murdered and the police show little interest in solving the crime.</t>
  </si>
  <si>
    <t>A Vietnam veteran who becomes</t>
  </si>
  <si>
    <t>tt1928340</t>
  </si>
  <si>
    <t>After the Dark</t>
  </si>
  <si>
    <t>USA, Indonesia</t>
  </si>
  <si>
    <t>Middle English</t>
  </si>
  <si>
    <t>John Huddles</t>
  </si>
  <si>
    <t>James D'Arcy, Sophie Lowe, Daryl Sabara, Freddie Stroma, Rhys Wakefield, Bonnie Wright, Jacob Artist, George Blagden, Philippa Coulthard, Katie Findlay, Natasha Gott, Taser Hassan, Chanelle Bianca Ho, Darius Homayoun, Cinta Laura Kiehl</t>
  </si>
  <si>
    <t>James D'Arcy</t>
  </si>
  <si>
    <t>James D'Arcy, Sophie Lowe</t>
  </si>
  <si>
    <t>At an international school in Jakarta, a philosophy teacher challenges his class of twenty graduating seniors to choose which ten of them would take shelter underground and reboot the human race in the event of a nuclear apocalypse.</t>
  </si>
  <si>
    <t>At an international school in</t>
  </si>
  <si>
    <t>tt1929263</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</si>
  <si>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</si>
  <si>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</si>
  <si>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</si>
  <si>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Greg Kinnear, Kelly Reilly</t>
  </si>
  <si>
    <t>A small-town father must find the courage and conviction to share his son's extraordinary, life-changing experience with the world.</t>
  </si>
  <si>
    <t>A small-town father must find</t>
  </si>
  <si>
    <t>tt1931435</t>
  </si>
  <si>
    <t>The Big Wedding</t>
  </si>
  <si>
    <t>26/06/2014</t>
  </si>
  <si>
    <t>Justin Zackham, Jean-St√©phane Bron</t>
  </si>
  <si>
    <t>Robert De Niro, Katherine Heigl, Diane Keaton, Amanda Seyfried, Topher Grace, Susan Sarandon, Robin Williams, Ben Barnes, Christine Ebersole, David Rasche, Patricia Rae, Ana Ayora, Kyle Bornheimer, Megan Ketch, Christa Campbell</t>
  </si>
  <si>
    <t>Robert De Niro, Katherine Heigl</t>
  </si>
  <si>
    <t>A long-divorced couple fakes being married as their family unites for a wedding.</t>
  </si>
  <si>
    <t>A long-divorced couple fakes being</t>
  </si>
  <si>
    <t>tt1931533</t>
  </si>
  <si>
    <t>Seven Psychopaths</t>
  </si>
  <si>
    <t>15/11/2012</t>
  </si>
  <si>
    <t>Michael Pitt, Michael Stuhlbarg, Sam Rockwell, Colin Farrell, Abbie Cornish, Christopher Walken, Linda Bright Clay, Harry Dean Stanton, James Landry H√©bert, Christopher Gehrman, Christian Barillas, Joseph Lyle Taylor, Kevin Corrigan, Woody Harrelson, Gabourey Sidibe</t>
  </si>
  <si>
    <t>Michael Pitt, Michael Stuhlbarg</t>
  </si>
  <si>
    <t>A struggling screenwriter inadvertently becomes entangled in the Los Angeles criminal underworld after his oddball friends kidnap a gangster's beloved Shih Tzu.</t>
  </si>
  <si>
    <t>A struggling screenwriter inadvertently</t>
  </si>
  <si>
    <t>tt1931602</t>
  </si>
  <si>
    <t>Very Good Girls</t>
  </si>
  <si>
    <t>24/06/2014</t>
  </si>
  <si>
    <t>Naomi Foner</t>
  </si>
  <si>
    <t>Dakota Fanning, Elizabeth Olsen, Sterling Jones, Lenny Platt, Boyd Holbrook, Ellen Barkin, Kiernan Shipka, Clare Foley, Roslyn Curry, Clark Gregg, Demi Moore, Richard Dreyfuss, Owen Campbell, Peter Sarsgaard, Brandin Steffesen</t>
  </si>
  <si>
    <t>Dakota Fanning, Elizabeth Olsen</t>
  </si>
  <si>
    <t>Two New York City girls make a pact to lose their virginity during their first summer out of high school. When they both fall for the same street artist, the friends find their connection tested for the first time.</t>
  </si>
  <si>
    <t>Two New York City girls make a</t>
  </si>
  <si>
    <t>tt1932718</t>
  </si>
  <si>
    <t>Thanks for Sharing</t>
  </si>
  <si>
    <t>Stuart Blumberg, Matt Winston</t>
  </si>
  <si>
    <t>Mark Ruffalo, Tim Robbins, Gwyneth Paltrow, Josh Gad, Joely Richardson, Patrick Fugit, Pink, Carol Kane, Emily Meade, Isiah Whitlock Jr., Michaela Watkins, Poorna Jagannathan, Natalia Volkodaeva, Paul Urcioli, Kenneth Maharaj</t>
  </si>
  <si>
    <t>Mark Ruffalo, Tim Robbins</t>
  </si>
  <si>
    <t>A romantic comedy that brings together three disparate characters who are learning to face a challenging and often confusing world as they struggle together against a common demon: sex addiction.</t>
  </si>
  <si>
    <t>A romantic comedy that brings</t>
  </si>
  <si>
    <t>tt1932767</t>
  </si>
  <si>
    <t>What Maisie Knew</t>
  </si>
  <si>
    <t>Nancy Doyne, Carroll Cartwright</t>
  </si>
  <si>
    <t>Julianne Moore, Steve Coogan, Alexander Skarsg√•rd, Joanna Vanderham, Onata Aprile, Sadie Rae, Jesse Stone Spadaccini, Diana Garc√≠a, Amelia Campbell, Maddie Corman, Paddy Croft, Trevor Long, Emma Holzer, Nadia Gan, Samantha Buck</t>
  </si>
  <si>
    <t>Julianne Moore, Steve Coogan</t>
  </si>
  <si>
    <t>In New York City, a young girl is caught in the middle of her parents' bitter custody battle.</t>
  </si>
  <si>
    <t>In New York City, a young girl</t>
  </si>
  <si>
    <t>tt1934231</t>
  </si>
  <si>
    <t>Delhi Belly</t>
  </si>
  <si>
    <t>Abhinay Deo, Akshat Verma</t>
  </si>
  <si>
    <t>Mr. Moris, Akshat Verma</t>
  </si>
  <si>
    <t>Imran Khan, Vir Das, Kunaal Roy Kapur, Shenaz Treasury, Poorna Jagannathan, Kim Bodnia, Paresh Ganatra, Vijay Raaz, Satindir Anand, Ashraf-Ul-Haque, Dipti Avlani, Manoj Bakshi, Krishna Bansal, Dhaval Barbhaya, Bugs Bhargava</t>
  </si>
  <si>
    <t>Imran Khan, Vir Das</t>
  </si>
  <si>
    <t>Three struggling room-mates unknowingly become potential prey of a ruthless gangster.</t>
  </si>
  <si>
    <t>Three struggling room-mates unknowingly</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</si>
  <si>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</si>
  <si>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</si>
  <si>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</si>
  <si>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</si>
  <si>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Two young boys encounter a fugitive</t>
  </si>
  <si>
    <t>tt1935194</t>
  </si>
  <si>
    <t>Overdrive</t>
  </si>
  <si>
    <t>23/08/2017</t>
  </si>
  <si>
    <t>Scott Eastwood, Freddie Thorp, Ana de Armas, Gaia Weiss, Simon Abkarian, Clemens Schick, Abraham Belaga, Kaaris, Mars Bezot, Magne-H√•vard Brekke, Joshua Fitoussi, Pierre-Marie Mosconi, Fr√©d√©ric Anscombre, Mehdi Salem, Ana√Øs Monory</t>
  </si>
  <si>
    <t>Scott Eastwood</t>
  </si>
  <si>
    <t>Scott Eastwood, Freddie Thorp</t>
  </si>
  <si>
    <t>Two car thief brothers, who journey to the south of France for new opportunities, wind up in the cross hairs of the local crime boss.</t>
  </si>
  <si>
    <t>Two car thief brothers, who journey</t>
  </si>
  <si>
    <t>EUR 24340000</t>
  </si>
  <si>
    <t>tt1935859</t>
  </si>
  <si>
    <t>Miss Peregrine's Home for Peculiar Children</t>
  </si>
  <si>
    <t>15/12/2016</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</si>
  <si>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</si>
  <si>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</si>
  <si>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</si>
  <si>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Eva Green, Asa Butterfield</t>
  </si>
  <si>
    <t>When Jacob (Asa Butterfield) discovers clues to a mystery that stretches across time, he finds Miss Peregrine's Home for Peculiar Children. But the danger deepens after he gets to know the residents and learns about their special powers.</t>
  </si>
  <si>
    <t>When Jacob (Asa Butterfield) discovers</t>
  </si>
  <si>
    <t>tt1935896</t>
  </si>
  <si>
    <t>The ABCs of Death</t>
  </si>
  <si>
    <t>26/04/2013</t>
  </si>
  <si>
    <t>Kaare Andrews, Angela Bettis</t>
  </si>
  <si>
    <t>Ant Timpson, Nacho Vigalondo</t>
  </si>
  <si>
    <t>Eva Llorach, Miquel Insua, Alejandra Urdia√≠n, Harold Torres, Greta Martinez, Pablo Guisa Koestinger, Mat√≠as Oviedo, Juanita Ringeling, Steve Berens, Riley the Dog, Chris Hampton, George Marquez, Erik Aude, Lisa Lynch, Imogen Mcaulay</t>
  </si>
  <si>
    <t>Eva Llorach</t>
  </si>
  <si>
    <t>Eva Llorach, Miquel Insua</t>
  </si>
  <si>
    <t>A 26-chapter anthology that showcases death in all its vicious wonder and brutal beauty.</t>
  </si>
  <si>
    <t>A 26-chapter anthology that showcases</t>
  </si>
  <si>
    <t>tt1935897</t>
  </si>
  <si>
    <t>Amityville: The Awakening</t>
  </si>
  <si>
    <t>24/08/2017</t>
  </si>
  <si>
    <t>Jennifer Jason Leigh, Bella Thorne, Mckenna Grace, Cameron Monaghan, Thomas Mann, Taylor Spreitler, Jennifer Morrison, Kurtwood Smith, Dan Martino, Brian Breiter, Jordyn Utz, Sabrina Harris</t>
  </si>
  <si>
    <t>A desperate single mother moves with her three children into the notorious, supposedly haunted, real-life Amityville house to try and use its dark powers to cure her comatose son. Things go horribly wrong.</t>
  </si>
  <si>
    <t>A desperate single mother moves</t>
  </si>
  <si>
    <t>tt1935902</t>
  </si>
  <si>
    <t>The Brass Teapot</t>
  </si>
  <si>
    <t>15/04/2013</t>
  </si>
  <si>
    <t>Ramaa Mosley</t>
  </si>
  <si>
    <t>Tim Macy, Ramaa Mosley</t>
  </si>
  <si>
    <t>Juno Temple, Michael Angarano, Alexis Bledel, Billy Magnussen, Alia Shawkat, Bobby Moynihan, Steve Park, Ben Rappaport, Lucy Walters, Jack McBrayer, Debra Monk, Michael Delaney, Tara Copeland, Thomas Middleditch, Bob McClure</t>
  </si>
  <si>
    <t>Juno Temple</t>
  </si>
  <si>
    <t>Juno Temple, Michael Angarano</t>
  </si>
  <si>
    <t>When a couple discovers that a brass teapot makes them money whenever they hurt themselves, they must come to terms with how far they are willing to go.</t>
  </si>
  <si>
    <t>When a couple discovers that a</t>
  </si>
  <si>
    <t>tt1937118</t>
  </si>
  <si>
    <t>Casse-t√™te chinois</t>
  </si>
  <si>
    <t>France, USA, Belgium</t>
  </si>
  <si>
    <t>Romain Duris, Audrey Tautou, C√©cile de France, Kelly Reilly, Sandrine Holt, Flore Bonaventura, Jochen H√§gele, Beno√Æt Jacquot, Pablo Mugnier-Jacob, Margaux Mansart, Amin Djakliou, Clara Abbasi, Li Jun Li, Sharrieff Pugh, Peter McRobbie</t>
  </si>
  <si>
    <t>Romain Duris, Audrey Tautou</t>
  </si>
  <si>
    <t>A 40-year-old father's life is complicated when the mother of his two children moves to New York. Since he can't bear them growing up far away from him, he decides to move there as well.</t>
  </si>
  <si>
    <t>A 40-year-old father's life is</t>
  </si>
  <si>
    <t>tt1937149</t>
  </si>
  <si>
    <t>El cuerpo</t>
  </si>
  <si>
    <t>21/12/2012</t>
  </si>
  <si>
    <t>Oriol Paulo</t>
  </si>
  <si>
    <t>Oriol Paulo, Lara Sendim</t>
  </si>
  <si>
    <t>Jose Coronado, Hugo Silva, Bel√©n Rueda, Aura Garrido, Miquel Gelabert, Juan Pablo Shuk, Oriol Vila, Carlota Olcina, Patr√≠cia Bargall√≥, Mia Esteve, S√≠lvia Aranda, Manel Dueso, Pere Bras√≥, Albert L√≥pez-Murtra, Paco Moreno</t>
  </si>
  <si>
    <t>Jose Coronado</t>
  </si>
  <si>
    <t>Jose Coronado, Hugo Silva</t>
  </si>
  <si>
    <t>A detective searches for the body of a femme fatale which has gone missing from a morgue.</t>
  </si>
  <si>
    <t>A detective searches for the body</t>
  </si>
  <si>
    <t>tt1937264</t>
  </si>
  <si>
    <t>Now Is Good</t>
  </si>
  <si>
    <t>19/09/2012</t>
  </si>
  <si>
    <t>Jenny Downham, Ol Parker</t>
  </si>
  <si>
    <t>Dakota Fanning, Jeremy Irvine, Paddy Considine, Olivia Williams, Kaya Scodelario, Edgar Canham, Joe Cole, Julia Ford, Julian Wadham, Josef Altin, Rakie Ayola, Tom Kane, Franz Drameh, Simon Wilson, Susan Brown</t>
  </si>
  <si>
    <t>Dakota Fanning, Jeremy Irvine</t>
  </si>
  <si>
    <t>A teenage girl dying of leukemia compiles a list of things she would like to do before passing away. Topping the list is her desire to lose her virginity.</t>
  </si>
  <si>
    <t>A teenage girl dying of leukemia</t>
  </si>
  <si>
    <t>tt1937390</t>
  </si>
  <si>
    <t>Nymphomaniac: Vol. I</t>
  </si>
  <si>
    <t>Denmark, Germany, Belgium, UK, France, Sweden, USA</t>
  </si>
  <si>
    <t>Charlotte Gainsbourg, Stellan Skarsg√•rd, Stacy Martin, Shia LaBeouf, Christian Slater, Uma Thurman, Sophie Kennedy Clark, Connie Nielsen, Ronja Rissmann, Maja Arsovic, Sofie Kasten, Ananya Berg, Anders Hove, James Northcote, Charlie Hawkins</t>
  </si>
  <si>
    <t>Charlotte Gainsbourg</t>
  </si>
  <si>
    <t>A self-diagnosed nymphomaniac recounts her erotic experiences to the man who saved her after a beating.</t>
  </si>
  <si>
    <t>A self-diagnosed nymphomaniac</t>
  </si>
  <si>
    <t>tt1939659</t>
  </si>
  <si>
    <t>Carrie</t>
  </si>
  <si>
    <t>Lawrence D. Cohen, Roberto Aguirre-Sacasa</t>
  </si>
  <si>
    <t>Julianne Moore, Chlo√´ Grace Moretz, Gabriella Wilde, Portia Doubleday, Zo√´ Belkin, Samantha Weinstein, Karissa Strain, Katie Strain, Ansel Elgort, Demetrius Joyette, Judy Greer, Barry Shabaka Henley, Arlene Mazerolle, Evan Gilchrist, Eddie Max Huband</t>
  </si>
  <si>
    <t>Julianne Moore, Chlo√´ Grace Moretz</t>
  </si>
  <si>
    <t>A shy girl, outcasted by her peers and sheltered by her religious mother, unleashes telekinetic terror on her small town after being pushed too far at her senior prom.</t>
  </si>
  <si>
    <t>A shy girl, outcasted by her peers</t>
  </si>
  <si>
    <t>tt1945084</t>
  </si>
  <si>
    <t>Everly</t>
  </si>
  <si>
    <t>Yale Hannon, Joe Lynch</t>
  </si>
  <si>
    <t>Salma Hayek, Hiroyuki Watanabe, Laura Cepeda, Togo Igawa, Akie Kotabe, Gabriella Wright, Caroline Chikezie, Jennifer Blanc-Biehn, Jelena Gavrilovic, Aisha Ayamah, Masashi Fujimoto, Uros Certic, Damijan Oklopdzic, Dragana Atlija, James Owen</t>
  </si>
  <si>
    <t>Salma Hayek, Hiroyuki Watanabe</t>
  </si>
  <si>
    <t>An action/thriller centered on a kidnapped woman who faces down hitmen sent by a mob boss/her captor while trying to protect her family from his wrath.</t>
  </si>
  <si>
    <t>An action/thriller centered on</t>
  </si>
  <si>
    <t>tt1948150</t>
  </si>
  <si>
    <t>Singham</t>
  </si>
  <si>
    <t>Hari, Yunus Sajawal</t>
  </si>
  <si>
    <t>Ajay Devgn, Kajal Aggarwal, Prakash Raj, Sonali Kulkarni, Sachin Khedekar, Sudhanshu Pandey, Naushaad Abbas, Hari Bala, Suchitra Bandekar, Ravindra Berde, Suhasini Deshpande, Agasthya Dhanorkar, Anant Jog, Vikas Kadam, Neeraj Khetrapal</t>
  </si>
  <si>
    <t>Ajay Devgn, Kajal Aggarwal</t>
  </si>
  <si>
    <t>A truly honest police officer is transferred to a town controlled by a gangster he has humiliated. The gangster believes he can use good power to bring down this officer who made him look foolish and weak.</t>
  </si>
  <si>
    <t>A truly honest police officer</t>
  </si>
  <si>
    <t>tt1950186</t>
  </si>
  <si>
    <t>Ford v Ferrari</t>
  </si>
  <si>
    <t>Matt Damon, Christian Bale, Jon Bernthal, Caitriona Balfe, Josh Lucas, Noah Jupe, Tracy Letts, Remo Girone, Ray McKinnon, JJ Feild, Jack McMullen, Corrado Invernizzi, Joe Williamson, Ian Harding, Christopher Darga</t>
  </si>
  <si>
    <t>Matt Damon, Christian Bale</t>
  </si>
  <si>
    <t>tt1950235</t>
  </si>
  <si>
    <t>Let It Snow</t>
  </si>
  <si>
    <t>Luke Snellin</t>
  </si>
  <si>
    <t>Laura Solon, Victoria Strouse</t>
  </si>
  <si>
    <t>Isabela Merced, Shameik Moore, Odeya Rush, Liv Hewson, Mitchell Hope, Kiernan Shipka, Matthew Noszka, Jacob Batalon, Miles Robbins, Joan Cusack, Anna Akana, Genevieve DeGraves, Rebecca Ablack, Christina de la Cruz, Briar Nolet</t>
  </si>
  <si>
    <t>Isabela Merced</t>
  </si>
  <si>
    <t>Isabela Merced, Shameik Moore</t>
  </si>
  <si>
    <t>In a small town on Christmas Eve, a snowstorm brings together a group of young people.</t>
  </si>
  <si>
    <t>In a small town on Christmas Eve,</t>
  </si>
  <si>
    <t>tt1951181</t>
  </si>
  <si>
    <t>The Immigrant</t>
  </si>
  <si>
    <t>Marion Cotillard, Joaquin Phoenix, Jeremy Renner, Dagmara Dominczyk, Jicky Schnee, Elena Solovey, Maja Wampuszyc, Ilia Volok, Angela Sarafyan, Antoni Corone, Patrick Husted, Patrick Holden O'Neill, Sam Tsoutsouvas, Robert Clohessy, Adam Rothenberg</t>
  </si>
  <si>
    <t>Marion Cotillard, Joaquin Phoenix</t>
  </si>
  <si>
    <t>1921. An innocent immigrant woman is tricked into a life of burlesque and vaudeville until a dazzling magician tries to save her and reunite her with her sister who is being held in the confines of Ellis Island.</t>
  </si>
  <si>
    <t>1921. An innocent immigrant woman</t>
  </si>
  <si>
    <t>tt1951261</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</si>
  <si>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</si>
  <si>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</si>
  <si>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</si>
  <si>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</si>
  <si>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When one of their own is kidnapped</t>
  </si>
  <si>
    <t>tt1951264</t>
  </si>
  <si>
    <t>The Hunger Games: Catching Fire</t>
  </si>
  <si>
    <t>27/11/2013</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</si>
  <si>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</si>
  <si>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</si>
  <si>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Jennifer Lawrence, Liam Hemsworth</t>
  </si>
  <si>
    <t>Katniss Everdeen and Peeta Mellark become targets of the Capitol after their victory in the 74th Hunger Games sparks a rebellion in the Districts of Panem.</t>
  </si>
  <si>
    <t>Katniss Everdeen and Peeta Mellark</t>
  </si>
  <si>
    <t>tt1951265</t>
  </si>
  <si>
    <t>The Hunger Games: Mockingjay - Part 1</t>
  </si>
  <si>
    <t>20/11/2014</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</si>
  <si>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</si>
  <si>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</si>
  <si>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Jennifer Lawrence, Josh Hutcherson</t>
  </si>
  <si>
    <t>Katniss Everdeen is in District 13 after she shatters the games forever. Under the leadership of President Coin and the advice of her trusted friends, Katniss spreads her wings as she fights to save Peeta and a nation moved by her courage.</t>
  </si>
  <si>
    <t>Katniss Everdeen is in District</t>
  </si>
  <si>
    <t>tt1951266</t>
  </si>
  <si>
    <t>The Hunger Games: Mockingjay - Part 2</t>
  </si>
  <si>
    <t>19/11/2015</t>
  </si>
  <si>
    <t>Katniss and a team of rebels from District 13 prepare for the final battle that will decide the fate of Panem.</t>
  </si>
  <si>
    <t>Katniss and a team of rebels from</t>
  </si>
  <si>
    <t>tt1954315</t>
  </si>
  <si>
    <t>Borgman</t>
  </si>
  <si>
    <t>Netherlands, Belgium, Denmark</t>
  </si>
  <si>
    <t>Alex van Warmerdam</t>
  </si>
  <si>
    <t>Jan Bijvoet, Hadewych Minis, Jeroen Perceval, Alex van Warmerdam, Tom Dewispelaere, Sara Hjort Ditlevsen, Elve Lijbaart, Dirkje van der Pijl, Pieter-Bas de Waard, Eva van de Wijdeven, Annet Malherbe, Gene Bervoets, Mike Weerts, Pierre Bokma, Benjamin Boe Rasmussen</t>
  </si>
  <si>
    <t>Jan Bijvoet</t>
  </si>
  <si>
    <t>Jan Bijvoet, Hadewych Minis</t>
  </si>
  <si>
    <t>A vagrant enters the lives of an arrogant upper-class family, turning their lives into a psychological nightmare in the process.</t>
  </si>
  <si>
    <t>A vagrant enters the lives of</t>
  </si>
  <si>
    <t>EUR 3100000</t>
  </si>
  <si>
    <t>tt1954470</t>
  </si>
  <si>
    <t>Gangs of Wasseypur</t>
  </si>
  <si>
    <t>Akhilesh Jaiswal, Anurag Kashyap</t>
  </si>
  <si>
    <t>Manoj Bajpayee, Richa Chadha, Nawazuddin Siddiqui, Tigmanshu Dhulia, Jameel Khan, Piyush Mishra, Jaideep Ahlawat, Huma Qureshi, Zeishan Quadri, Vipin Sharma, Satyakam Anand, Aditya Kumar, Viineet Kumar, Rajkummar Rao, Sankalp Acharekar</t>
  </si>
  <si>
    <t>Manoj Bajpayee</t>
  </si>
  <si>
    <t>Manoj Bajpayee, Richa Chadha</t>
  </si>
  <si>
    <t>A clash between Sultan and Shahid Khan leads to the expulsion of Khan from Wasseypur, and ignites a deadly blood feud spanning three generations.</t>
  </si>
  <si>
    <t>A clash between Sultan and Shahid</t>
  </si>
  <si>
    <t>INR 184000000</t>
  </si>
  <si>
    <t>tt1954701</t>
  </si>
  <si>
    <t>Oh Boy</t>
  </si>
  <si>
    <t>Jan-Ole Gerster</t>
  </si>
  <si>
    <t>Tom Schilling, Katharina Sch√ºttler, Justus von Dohn√°nyi, Andreas Schr√∂ders, Katharina Hauck, Marc Hosemann, Friederike Kempter, Arnd Klawitter, Inga Birkenfeld, Ulrich Noethen, Leander Modersohn, Martin Brambach, Rolf Peter Kahl, Lis B√∂ttner, Theo Trebs</t>
  </si>
  <si>
    <t>Tom Schilling</t>
  </si>
  <si>
    <t>Tom Schilling, Katharina Sch√ºttler</t>
  </si>
  <si>
    <t>An aimless university dropout attempts to make sense of life as he spends one fateful day wandering the streets of Berlin.</t>
  </si>
  <si>
    <t>An aimless university dropout</t>
  </si>
  <si>
    <t>EUR 300000</t>
  </si>
  <si>
    <t>tt1956620</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</si>
  <si>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</si>
  <si>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</si>
  <si>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</si>
  <si>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Cameron Diaz, Jason Segel</t>
  </si>
  <si>
    <t>A married couple wake up to discover that the sex tape they made the evening before has gone missing, leading to a frantic search for its whereabouts.</t>
  </si>
  <si>
    <t>A married couple wake up to discover</t>
  </si>
  <si>
    <t>tt1959332</t>
  </si>
  <si>
    <t>American Mary</t>
  </si>
  <si>
    <t>Jen Soska, Sylvia Soska</t>
  </si>
  <si>
    <t>Katharine Isabelle, Antonio Cupo, Tristan Risk, David Lovgren, Paula Lindberg, Clay St. Thomas, John Emmet Tracy, Twan Holliday, Nelson Wong, Sylvia Soska, Jen Soska, Paul Anthony, Sean Amsing, Travis Watters, Marius Soska</t>
  </si>
  <si>
    <t>Katharine Isabelle</t>
  </si>
  <si>
    <t>Katharine Isabelle, Antonio Cupo</t>
  </si>
  <si>
    <t>The allure of easy money sends Mary Mason, a medical student, into the world of underground surgeries which ends up leaving more marks on her than her so called "freakish" clients.</t>
  </si>
  <si>
    <t>The allure of easy money sends</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</si>
  <si>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</si>
  <si>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</si>
  <si>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</si>
  <si>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</si>
  <si>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Russell Crowe, Jennifer Connelly</t>
  </si>
  <si>
    <t>Noah is chosen by God to undertake a momentous mission before an apocalyptic flood cleanses the world.</t>
  </si>
  <si>
    <t>Noah is chosen by God to undertake</t>
  </si>
  <si>
    <t>tt1959563</t>
  </si>
  <si>
    <t>The Hitman's Bodyguard</t>
  </si>
  <si>
    <t>USA, Hong Kong, Bulgaria, Netherlands, Canada, UK, France</t>
  </si>
  <si>
    <t>Patrick Hughes</t>
  </si>
  <si>
    <t>Elodie Yung, Ryan Reynolds, Tsuwayuki Saotome, Roy Hill, Richard E. Grant, Gary Oldman, Rod Hallett, Yuri Kolokolnikov, Nadia Konakchieva, Valentin Stojanov, Noortje Herlaar, Georgie Glen, Michael Gor, Barry Atsma, Ralitsa Vassileva</t>
  </si>
  <si>
    <t>Elodie Yung</t>
  </si>
  <si>
    <t>Elodie Yung, Ryan Reynolds</t>
  </si>
  <si>
    <t>The world's top bodyguard gets a new client, a hitman who must testify at the International Criminal Court. They must put their differences aside and work together to make it to the trial on time.</t>
  </si>
  <si>
    <t>The world's top bodyguard gets</t>
  </si>
  <si>
    <t>tt1961175</t>
  </si>
  <si>
    <t>American Assassin</t>
  </si>
  <si>
    <t>23/11/2017</t>
  </si>
  <si>
    <t>Stephen Schiff, Michael Finch</t>
  </si>
  <si>
    <t>Dylan O'Brien, Charlotte Vega, Christopher Bomford, Chris Webster, Shahid Ahmed, Buster Reeves, Nick Cavaliere, Simon Connolly, Yousef 'Joe' Sweid, Joost Janssen, Adam Collins, Trevor White, Sanaa Lathan, Jeff Davis, David Suchet</t>
  </si>
  <si>
    <t>Dylan O'Brien, Charlotte Vega</t>
  </si>
  <si>
    <t>After the death of his girlfriend at the hands of terrorists, Mitch Rapp is drawn into the world of counterterrorism, mentored by tough-as-nails former U.S. Navy S.E.A.L. Stan Hurley.</t>
  </si>
  <si>
    <t>After the death of his girlfriend</t>
  </si>
  <si>
    <t>tt1964418</t>
  </si>
  <si>
    <t>Tomorrowland</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</si>
  <si>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</si>
  <si>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</si>
  <si>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</si>
  <si>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George Clooney, Hugh Laurie</t>
  </si>
  <si>
    <t>Bound by a shared destiny, a teen bursting with scientific curiosity and a former boy-genius inventor embark on a mission to unearth the secrets of a place somewhere in time and space that exists in their collective memory.</t>
  </si>
  <si>
    <t>Bound by a shared destiny, a teen</t>
  </si>
  <si>
    <t>tt1964624</t>
  </si>
  <si>
    <t>Dans la maison</t>
  </si>
  <si>
    <t>Juan Mayorga, Fran√ßois Ozon</t>
  </si>
  <si>
    <t>Fabrice Luchini, Ernst Umhauer, Kristin Scott Thomas, Emmanuelle Seigner, Denis M√©nochet, Bastien Ughetto, Jean-Fran√ßois Balmer, Yolande Moreau, Catherine Davenier, Vincent Schmitt, Jacques Bosc, St√©phanie Campion, Diana Stewart, Ronny Pong, Jana Bittnerov√°</t>
  </si>
  <si>
    <t>Fabrice Luchini, Ernst Umhauer</t>
  </si>
  <si>
    <t>A high school French teacher is drawn into a precocious student's increasingly transgressive story about his relationship with a friend's family.</t>
  </si>
  <si>
    <t>A high school French teacher is</t>
  </si>
  <si>
    <t>tt1965272</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</si>
  <si>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</si>
  <si>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</si>
  <si>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</si>
  <si>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</si>
  <si>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Joseph Vijay</t>
  </si>
  <si>
    <t>Joseph Vijay, Genelia D'Souza</t>
  </si>
  <si>
    <t>After a villager unwittingly prevents a number of terrorist attacks in Chennai, a young journalist identifies and persuades him to take on the disguise of a superhero to fight terrorism and corruption.</t>
  </si>
  <si>
    <t>After a villager unwittingly prevents</t>
  </si>
  <si>
    <t>INR 450000000</t>
  </si>
  <si>
    <t>tt1966359</t>
  </si>
  <si>
    <t>Father Figures</t>
  </si>
  <si>
    <t>Lawrence Sher</t>
  </si>
  <si>
    <t>Justin Malen</t>
  </si>
  <si>
    <t>Robert Jon Mello, Ed Helms, Retta, Zachary Haven, Mary Grill, Glenn Close, Ann McKenzie, Owen Wilson, Jessica Gomes, Harry Shearer, Sarah Skeist, Jo Helton, Terry Bradshaw, Debra Stipe, Ving Rhames</t>
  </si>
  <si>
    <t>Robert Jon Mello</t>
  </si>
  <si>
    <t>Robert Jon Mello, Ed Helms</t>
  </si>
  <si>
    <t>Upon learning that their mother has been lying to them for years about their allegedly deceased father, two fraternal twin brothers hit the road in order to find him.</t>
  </si>
  <si>
    <t>Upon learning that their mother</t>
  </si>
  <si>
    <t>tt1966566</t>
  </si>
  <si>
    <t>Stalingrad</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</si>
  <si>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</si>
  <si>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</si>
  <si>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Mariya Smolnikova</t>
  </si>
  <si>
    <t>Mariya Smolnikova, Yanina Studilina</t>
  </si>
  <si>
    <t>A group of Russian soldiers fight to hold a strategic building in their devastated city against a ruthless German army, and in the process become deeply connected to two Russian women who have been living there.</t>
  </si>
  <si>
    <t>A group of Russian soldiers fight</t>
  </si>
  <si>
    <t>tt1967545</t>
  </si>
  <si>
    <t>Labor Day</t>
  </si>
  <si>
    <t>31/01/2014</t>
  </si>
  <si>
    <t>Jason Reitman, Joyce Maynard</t>
  </si>
  <si>
    <t>Kate Winslet, Josh Brolin, Gattlin Griffith, Tobey Maguire, Tom Lipinski, Maika Monroe, Clark Gregg, James Van Der Beek, J.K. Simmons, Brooke Smith, Brighid Fleming, Alexie Gilmore, Lucas Hedges, Micah Fowler, Chandra Thomas</t>
  </si>
  <si>
    <t>Kate Winslet, Josh Brolin</t>
  </si>
  <si>
    <t>Depressed single mom Adele and her son Henry offer a wounded, fearsome man a ride. As police search town for the escaped convict, the mother and son gradually learn his true story as their options become increasingly limited.</t>
  </si>
  <si>
    <t>Depressed single mom Adele and</t>
  </si>
  <si>
    <t>tt1969062</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</si>
  <si>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</si>
  <si>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</si>
  <si>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</si>
  <si>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Mark Ruffalo, Zoe Saldana</t>
  </si>
  <si>
    <t>A father struggling with bipolar disorder tries to win back his wife by attempting to take full responsibility of their two young, spirited daughters, who don't make the overwhelming task any easier.</t>
  </si>
  <si>
    <t>A father struggling with bipolar</t>
  </si>
  <si>
    <t>tt1971325</t>
  </si>
  <si>
    <t>Aut√≥mata</t>
  </si>
  <si>
    <t>Spain, Bulgaria</t>
  </si>
  <si>
    <t>Gabe Ib√°√±ez</t>
  </si>
  <si>
    <t>Gabe Ib√°√±ez, Igor Legarreta</t>
  </si>
  <si>
    <t>Antonio Banderas, Dylan McDermott, Melanie Griffith, Birgitte Hjort S√∏rensen, Robert Forster, Tim McInnerny, David Ryall, Javier Bardem, Boris Kabakchiev, Lyubomir Neikov, Krasimir Kutsurapov, Anton Lamrev, Geraldine Somerville, Harry Anichkin, Stanislav Pishtalov</t>
  </si>
  <si>
    <t>Antonio Banderas, Dylan McDermott</t>
  </si>
  <si>
    <t>Human race is at edge of the end. Robot race is at edge of the beginning.</t>
  </si>
  <si>
    <t>Human race is at edge of the end.</t>
  </si>
  <si>
    <t>tt1971352</t>
  </si>
  <si>
    <t>Compliance</t>
  </si>
  <si>
    <t>26/09/2012</t>
  </si>
  <si>
    <t>Ann Dowd, Matt Servitto, Dreama Walker, Pat Healy, Philip Ettinger, Ashlie Atkinson, Nikiya Mathis, Ralph Rodriguez, Stephen Payne, Bill Camp, Amelia Fowler, John Merolla, James McCaffrey, Desmin Borges, Matt Skibiak</t>
  </si>
  <si>
    <t>Ann Dowd</t>
  </si>
  <si>
    <t>Ann Dowd, Matt Servitto</t>
  </si>
  <si>
    <t>A normal Friday service at a fast food restaurant becomes interrupted by a police officer who claims an employee stole from a customer, but something more sinister is going on.</t>
  </si>
  <si>
    <t>A normal Friday service at a fast</t>
  </si>
  <si>
    <t>tt1972571</t>
  </si>
  <si>
    <t>A Most Wanted Man</t>
  </si>
  <si>
    <t>Andrew Bovell, John le Carr√©</t>
  </si>
  <si>
    <t>Grigoriy Dobrygin, Philip Seymour Hoffman, Homayoun Ershadi, Mehdi Dehbi, Neil Malik Abdullah, Nina Hoss, Daniel Br√ºhl, Vicky Krieps, Kostja Ullmann, Franz Hartwig, Martin Wuttke, Vedat Erincin, Rainer Bock, Derya Alabora, Tamer Yigit</t>
  </si>
  <si>
    <t>Grigoriy Dobrygin</t>
  </si>
  <si>
    <t>Grigoriy Dobrygin, Philip Seymour Hoffman</t>
  </si>
  <si>
    <t>A Chechen Muslim illegally immigrates to Hamburg, where he gets caught in the international war on terror.</t>
  </si>
  <si>
    <t>A Chechen Muslim illegally immigrates</t>
  </si>
  <si>
    <t>tt1972591</t>
  </si>
  <si>
    <t>King Arthur: Legend of the Sword</t>
  </si>
  <si>
    <t>Joby Harold, Guy Ritchie</t>
  </si>
  <si>
    <t>Charlie Hunnam, Astrid Berg√®s-Frisbey, Jude Law, Djimon Hounsou, Eric Bana, Aidan Gillen, Freddie Fox, Craig McGinlay, Tom Wu, Kingsley Ben-Adir, Neil Maskell, Annabelle Wallis, Zac Barker, Oliver Barker, Geoff Bell</t>
  </si>
  <si>
    <t>Charlie Hunnam, Astrid Berg√®s-Frisbey</t>
  </si>
  <si>
    <t>Robbed of his birthright, Arthur comes up the hard way in the back alleys of the city. But once he pulls the sword from the stone, he is forced to acknowledge his true legacy - whether he likes it or not.</t>
  </si>
  <si>
    <t>Robbed of his birthright, Arthur</t>
  </si>
  <si>
    <t>tt1972779</t>
  </si>
  <si>
    <t>The Best of Me</t>
  </si>
  <si>
    <t>17/10/2014</t>
  </si>
  <si>
    <t>Nicholas Sparks, Will Fetters</t>
  </si>
  <si>
    <t>Michelle Monaghan, James Marsden, Luke Bracey, Liana Liberato, Gerald McRaney, Caroline Goodall, Clarke Peters, Sebastian Arcelus, Jon Tenney, Sean Bridgers, Rob Mello, Hunter Burke, Robby Rasmussen, Caroline Hebert, Ian Nelson</t>
  </si>
  <si>
    <t>Michelle Monaghan</t>
  </si>
  <si>
    <t>Michelle Monaghan, James Marsden</t>
  </si>
  <si>
    <t>A pair of former high school sweethearts reunite after many years when they return to visit their small hometown.</t>
  </si>
  <si>
    <t>A pair of former high school sweethearts</t>
  </si>
  <si>
    <t>tt1974419</t>
  </si>
  <si>
    <t>The Neon Demon</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</si>
  <si>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</si>
  <si>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</si>
  <si>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</si>
  <si>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Elle Fanning, Karl Glusman</t>
  </si>
  <si>
    <t>An aspiring model, Jesse, is new to Los Angeles. However, her beauty and youth, which generate intense fascination and jealousy within the fashion industry, may prove themselves sinister.</t>
  </si>
  <si>
    <t>An aspiring model, Jesse, is new</t>
  </si>
  <si>
    <t>tt1975159</t>
  </si>
  <si>
    <t>Flight 7500</t>
  </si>
  <si>
    <t>25/07/2015</t>
  </si>
  <si>
    <t>Ryan Kwanten, Amy Smart, Leslie Bibb, Jamie Chung, Scout Taylor-Compton, Nicky Whelan, Jerry Ferrara, Christian Serratos, Alex Frost, Johnathon Schaech, Rick Kelly, Aja Evans, Ben Sharples, James Mathers, David Banner</t>
  </si>
  <si>
    <t>Ryan Kwanten, Amy Smart</t>
  </si>
  <si>
    <t>Flight 7500 departs Los Angeles International Airport bound for Tokyo. As the overnight flight makes its way over the Pacific Ocean during its ten-hour course, the passengers encounter what appears to be a supernatural force in the cabin.</t>
  </si>
  <si>
    <t>Flight 7500 departs Los Angeles</t>
  </si>
  <si>
    <t>tt1975249</t>
  </si>
  <si>
    <t>6 Bullets</t>
  </si>
  <si>
    <t>17/11/2012</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</si>
  <si>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</si>
  <si>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</si>
  <si>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An ex-mercenary known for finding</t>
  </si>
  <si>
    <t>tt1976000</t>
  </si>
  <si>
    <t>The Two Faces of January</t>
  </si>
  <si>
    <t>Hossein Amini</t>
  </si>
  <si>
    <t>Hossein Amini, Patricia Highsmith</t>
  </si>
  <si>
    <t>Oscar Isaac, Viggo Mortensen, Kirsten Dunst, Daisy Bevan, Babis Chatzidakis, David Warshofsky, Pat Hillard, Ozan Tas, Peter Mair, Helena Jinx Jones, Omiros Poulakis, George Tzoganidis, Ioannis Vordos, Panagiota Stavrakaki, Stella Fyrogeni</t>
  </si>
  <si>
    <t>Oscar Isaac, Viggo Mortensen</t>
  </si>
  <si>
    <t>A thriller centered on a con artist, his wife, and a stranger who flee Athens after one of them is caught up in the death of a private detective.</t>
  </si>
  <si>
    <t>A thriller centered on a con artist,</t>
  </si>
  <si>
    <t>tt1976009</t>
  </si>
  <si>
    <t>Victor Frankenstein</t>
  </si>
  <si>
    <t>Daniel Radcliffe, Jessica Brown Findlay, Bronson Webb, James McAvoy, Daniel Mays, Spencer Wilding, Robin Pearce, Andrew Scott, Callum Turner, Di Botcher, Eve Ponsonby, Will Keen, Louise Brealey, Nicola Sloane, Freddie Fox</t>
  </si>
  <si>
    <t>Daniel Radcliffe, Jessica Brown Findlay</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</si>
  <si>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</si>
  <si>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Told from Igor's perspective,</t>
  </si>
  <si>
    <t>tt1977895</t>
  </si>
  <si>
    <t>Resolution</t>
  </si>
  <si>
    <t>Justin Benson, Aaron Moorhead</t>
  </si>
  <si>
    <t>Justin Benson</t>
  </si>
  <si>
    <t>Peter Cilella, Vinny Curran, Emily Montague, Kurt David Anderson, Skyler Meacham, Josh Higgins, Zahn McClarnon, Bill Oberst Jr., Carmel Benson, Justin Benson, Aaron Moorhead, David Lawson Jr., Glen Roberts, Bob Low, Michael Felker</t>
  </si>
  <si>
    <t>Peter Cilella</t>
  </si>
  <si>
    <t>Peter Cilella, Vinny Curran</t>
  </si>
  <si>
    <t>A man imprisons his estranged junkie friend in an isolated cabin in the boonies of San Diego to force him through a week of sobriety, but the events of that week are being mysteriously manipulated.</t>
  </si>
  <si>
    <t>A man imprisons his estranged</t>
  </si>
  <si>
    <t>tt1979319</t>
  </si>
  <si>
    <t>Rur√¥ni Kenshin: Meiji kenkaku roman tan</t>
  </si>
  <si>
    <t>25/08/2012</t>
  </si>
  <si>
    <t>Keishi Ohtomo</t>
  </si>
  <si>
    <t>Nobuhiro Watsuki, Kiyomi Fujii</t>
  </si>
  <si>
    <t>Takeru Satoh, Emi Takei, Y√ª Aoi, Munetaka Aoki, G√¥ Ayano, Y√¥suke Eguchi, Teruyuki Kagawa, K√¥ji Kikkawa, Masataka Kubota, Eiji Okuda, Genki Sud√¥, Taketo Tanaka, Tokuhisa Yamashita</t>
  </si>
  <si>
    <t>Takeru Satoh</t>
  </si>
  <si>
    <t>Takeru Satoh, Emi Takei</t>
  </si>
  <si>
    <t>A former assassin who has resolved to never kill again has his vow sorely tested.</t>
  </si>
  <si>
    <t>A former assassin who has resolved</t>
  </si>
  <si>
    <t>tt1979320</t>
  </si>
  <si>
    <t>Rush</t>
  </si>
  <si>
    <t>Chris Hemsworth, Daniel Br√ºhl, Olivia Wilde, Alexandra Maria Lara, Pierfrancesco Favino, David Calder, Natalie Dormer, Stephen Mangan, Christian McKay, Alistair Petrie, Julian Rhind-Tutt, Colin Stinton, Jamie de Courcey, Augusto Dallara, Ilario Calvo</t>
  </si>
  <si>
    <t>Chris Hemsworth, Daniel Br√ºhl</t>
  </si>
  <si>
    <t>The merciless 1970s rivalry between Formula One rivals</t>
  </si>
  <si>
    <t>The merciless 1970s rivalry between</t>
  </si>
  <si>
    <t>tt1979376</t>
  </si>
  <si>
    <t>Toy Story 4</t>
  </si>
  <si>
    <t>26/06/2019</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</si>
  <si>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</si>
  <si>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</si>
  <si>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</si>
  <si>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When a new toy called "Forky"</t>
  </si>
  <si>
    <t>tt1979388</t>
  </si>
  <si>
    <t>The Good Dinosaur</t>
  </si>
  <si>
    <t>25/11/2015</t>
  </si>
  <si>
    <t>Peter Sohn</t>
  </si>
  <si>
    <t>Bob Peterson, Peter Sohn</t>
  </si>
  <si>
    <t>Jeffrey Wright, Frances McDormand, Maleah Nipay-Padilla, Ryan Teeple, Jack McGraw, Marcus Scribner, Raymond Ochoa, Jack Bright, Peter Sohn, Steve Zahn, Mandy Freund, Steven Clay Hunter, A.J. Buckley, Anna Paquin, Sam Elliott</t>
  </si>
  <si>
    <t>Jeffrey Wright, Frances McDormand</t>
  </si>
  <si>
    <t>In a world where dinosaurs and humans live side-by-side, an Apatosaurus named Arlo makes an unlikely human friend.</t>
  </si>
  <si>
    <t>In a world where dinosaurs and</t>
  </si>
  <si>
    <t>tt1980209</t>
  </si>
  <si>
    <t>Pain &amp; Gain</t>
  </si>
  <si>
    <t>Mark Wahlberg, Dwayne Johnson, Anthony Mackie, Tony Shalhoub, Ed Harris, Rob Corddry, Bar Paly, Rebel Wilson, Ken Jeong, Michael Rispoli, Keili Lefkovitz, Emily Rutherfurd, Larry Hankin, Tony Plana, Peter Stormare</t>
  </si>
  <si>
    <t>Mark Wahlberg, Dwayne Johnson</t>
  </si>
  <si>
    <t>A trio of bodybuilders in Florida get caught up in an extortion ring and a kidnapping scheme that goes terribly wrong.</t>
  </si>
  <si>
    <t>A trio of bodybuilders in Florida</t>
  </si>
  <si>
    <t>tt1980929</t>
  </si>
  <si>
    <t>Begin Again</t>
  </si>
  <si>
    <t>16/10/2014</t>
  </si>
  <si>
    <t>James Corden, Keira Knightley, Mark Ruffalo, Hailee Steinfeld, Yasiin Bey, Karen Pittman, Paul Romero, Catherine Keener, Andrew Sellon, Ed Renninger, Eric Burton, Adam Levine, Marco Assante, Mary Catherine Garrison, Jen Jacob</t>
  </si>
  <si>
    <t>James Corden, Keira Knightley</t>
  </si>
  <si>
    <t>A chance encounter between a down-and-out music-business executive and a young singer-songwriter, new to Manhattan, turns into a promising collaboration between the two talents.</t>
  </si>
  <si>
    <t>A chance encounter between a down-and-out</t>
  </si>
  <si>
    <t>tt1980986</t>
  </si>
  <si>
    <t>Housefull 2</t>
  </si>
  <si>
    <t>Action, Comedy, Musical</t>
  </si>
  <si>
    <t>Tushar Hiranandani, Sajid Khan</t>
  </si>
  <si>
    <t>Akshay Kumar, John Abraham, Asin Thottumkal, Jacqueline Fernandez, Riteish Deshmukh, Shreyas Talpade, Zareen Khan, Shazahn Padamsee, Mithun Chakraborty, Rishi Kapoor, Randhir Kapoor, Boman Irani, Johnny Lever, Chunky Pandey, Malaika Arora</t>
  </si>
  <si>
    <t>A comedy of errors wherein four men help each other to fool their prospective father-in-laws creating a cascade of confusion and mayhem.</t>
  </si>
  <si>
    <t>A comedy of errors wherein four</t>
  </si>
  <si>
    <t>tt1981107</t>
  </si>
  <si>
    <t>The Young and Prodigious T.S. Spivet</t>
  </si>
  <si>
    <t>24/05/2015</t>
  </si>
  <si>
    <t>Helena Bonham Carter, Judy Davis, Callum Keith Rennie, Kyle Catlett, Niamh Wilson, Jakob Davies, Rick Mercer, Dominique Pinon, Julian Richings, Richard Jutras, Mairtin O'Carrigan, Michel Perron, Dawn Ford, Harry Standjofski, Susan Glover</t>
  </si>
  <si>
    <t>Helena Bonham Carter</t>
  </si>
  <si>
    <t>A ten-year-old scientist secretly leaves his family's ranch in Montana where he lives with his cowboy father and scientist mother, escapes home, and travels across the country aboard a freight train to receive an award at the Smithsonian Institute.</t>
  </si>
  <si>
    <t>A ten-year-old scientist secretly</t>
  </si>
  <si>
    <t>tt1981115</t>
  </si>
  <si>
    <t>Thor: The Dark World</t>
  </si>
  <si>
    <t>20/11/2013</t>
  </si>
  <si>
    <t>Christopher L. Yost, Christopher Markus</t>
  </si>
  <si>
    <t>Chris Hemsworth, Natalie Portman, Tom Hiddleston, Anthony Hopkins, Christopher Eccleston, Jaimie Alexander, Zachary Levi, Ray Stevenson, Tadanobu Asano, Idris Elba, Rene Russo, Adewale Akinnuoye-Agbaje, Kat Dennings, Stellan Skarsg√•rd, Alice Krige</t>
  </si>
  <si>
    <t>When the Dark Elves attempt to plunge the universe into darkness, Thor must embark on a perilous and personal journey that will reunite him with doctor Jane Foster.</t>
  </si>
  <si>
    <t>When the Dark Elves attempt to</t>
  </si>
  <si>
    <t>tt1981128</t>
  </si>
  <si>
    <t>Geostorm</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</si>
  <si>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</si>
  <si>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</si>
  <si>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</si>
  <si>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Gerard Butler, Jim Sturgess</t>
  </si>
  <si>
    <t>When the network of satellites designed to control the global climate starts to attack Earth, it's a race against the clock for its creator to uncover the real threat before a worldwide Geostorm wipes out everything and everyone.</t>
  </si>
  <si>
    <t>When the network of satellites</t>
  </si>
  <si>
    <t>tt1981677</t>
  </si>
  <si>
    <t>Pitch Perfect</t>
  </si>
  <si>
    <t>Kay Cannon, Mickey Rapkin</t>
  </si>
  <si>
    <t>Anna Kendrick, Skylar Astin, Ben Platt, Brittany Snow, Anna Camp, Rebel Wilson, Alexis Knapp, Ester Dean, Hana Mae Lee, Kelley Jakle, Wanetah Walmsley, Shelley Regner, Caroline Fourmy, Nicole Lovince, Adam Devine</t>
  </si>
  <si>
    <t>Anna Kendrick, Skylar Astin</t>
  </si>
  <si>
    <t>Beca, a freshman at Barden University, is cajoled into joining The Bellas, her school's all-girls singing group. Injecting some much needed energy into their repertoire, The Bellas take on their male rivals in a campus competition.</t>
  </si>
  <si>
    <t>Beca, a freshman at Barden University,</t>
  </si>
  <si>
    <t>tt1984153</t>
  </si>
  <si>
    <t>Excision</t>
  </si>
  <si>
    <t>Richard Bates Jr.</t>
  </si>
  <si>
    <t>AnnaLynne McCord, Roger Bart, Ariel Winter, Traci Lords, Matthew Gray Gubler, Jeremy Sumpter, Matthew Fahey, Sidney Franklin, Molly McCook, Natalie Dreyfuss, John Waters, Malcolm McDowell, Marlee Matlin, Cole Bernstein, Cameron Allen</t>
  </si>
  <si>
    <t>AnnaLynne McCord</t>
  </si>
  <si>
    <t>AnnaLynne McCord, Roger Bart</t>
  </si>
  <si>
    <t>A disturbed and delusional high school student with aspirations of a career in medicine goes to extremes to earn the approval of her controlling mother.</t>
  </si>
  <si>
    <t>A disturbed and delusional high</t>
  </si>
  <si>
    <t>tt1985019</t>
  </si>
  <si>
    <t>Austenland</t>
  </si>
  <si>
    <t>21/11/2013</t>
  </si>
  <si>
    <t>Jerusha Hess</t>
  </si>
  <si>
    <t>Jerusha Hess, Shannon Hale</t>
  </si>
  <si>
    <t>Keri Russell, JJ Feild, Bret McKenzie, Jennifer Coolidge, James Callis, Georgia King, Rupert Vansittart, Ricky Whittle, Jane Seymour, Ayda Field, Ruben Crow, Demetri Goritsas, Parker Sawyers, Sarah Niles, Anne Gould</t>
  </si>
  <si>
    <t>Keri Russell, JJ Feild</t>
  </si>
  <si>
    <t>GBP 4900000</t>
  </si>
  <si>
    <t>tt1985949</t>
  </si>
  <si>
    <t>Angry Birds</t>
  </si>
  <si>
    <t>15/06/2016</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</si>
  <si>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</si>
  <si>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</si>
  <si>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</si>
  <si>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</si>
  <si>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Jason Sudeikis, Josh Gad</t>
  </si>
  <si>
    <t>When an island populated by happy, flightless birds is visited by mysterious green piggies, it's up to three unlikely outcasts - Red, Chuck and Bomb - to figure out what the pigs are up to.</t>
  </si>
  <si>
    <t>When an island populated by happy,</t>
  </si>
  <si>
    <t>tt1985966</t>
  </si>
  <si>
    <t>Cloudy with a Chance of Meatballs 2</t>
  </si>
  <si>
    <t>25/12/2013</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</si>
  <si>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</si>
  <si>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</si>
  <si>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</si>
  <si>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</si>
  <si>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Flint Lockwood now works at The</t>
  </si>
  <si>
    <t>tt1985981</t>
  </si>
  <si>
    <t>Desi Boyz</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</si>
  <si>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</si>
  <si>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</si>
  <si>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</si>
  <si>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</si>
  <si>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Two friends lose their jobs, then</t>
  </si>
  <si>
    <t>tt1987680</t>
  </si>
  <si>
    <t>The Upside</t>
  </si>
  <si>
    <t>Jon Hartmere, √âric Toledano</t>
  </si>
  <si>
    <t>Kevin Hart, Bryan Cranston, Nicole Kidman, Aja Naomi King, Jahi Di'Allo Winston, Genevieve Angelson, Golshifteh Farahani, Tate Donovan, Julianna Margulies, Suzanne Savoy, Michael Quinlan, James Georgiades, Rachel Christopher, Diego Aguirre, Fernando Mateo Jr.</t>
  </si>
  <si>
    <t>Kevin Hart, Bryan Cranston</t>
  </si>
  <si>
    <t>A comedic look at the relationship between a wealthy man with quadriplegia and an unemployed man with a criminal record who's hired to help him.</t>
  </si>
  <si>
    <t>A comedic look at the relationship</t>
  </si>
  <si>
    <t>tt1989475</t>
  </si>
  <si>
    <t>Chained</t>
  </si>
  <si>
    <t>Damian O'Donnell, Jennifer Lynch</t>
  </si>
  <si>
    <t>Vincent D'Onofrio, Eamon Farren, Evan Bird, Julia Ormond, Conor Leslie, Jake Weber, Gina Philips, Daniel Maslany, Benjamin DeWalt, Lyndon Bray, Michael Maslany, Kate Herriot, Alexander Doerksen, Troy Skog, Shannon Jardine</t>
  </si>
  <si>
    <t>Vincent D'Onofrio</t>
  </si>
  <si>
    <t>Vincent D'Onofrio, Eamon Farren</t>
  </si>
  <si>
    <t>A young man held prisoner by a cab-driving serial killer must make a life or death choice between following in his captor's footsteps or breaking free.</t>
  </si>
  <si>
    <t>A young man held prisoner by a</t>
  </si>
  <si>
    <t>tt1990181</t>
  </si>
  <si>
    <t>Brake</t>
  </si>
  <si>
    <t>17/05/2012</t>
  </si>
  <si>
    <t>Gabe Torres</t>
  </si>
  <si>
    <t>Timothy Mannion</t>
  </si>
  <si>
    <t>Stephen Dorff, Chyler Leigh, JR Bourne, Tom Berenger, Bobby Tomberlin, Kali Rocha, King Orba, Pruitt Taylor Vince, Sammy Sheik, Kent Shocknek, Jaylen Moore, Stephen J. Bridgewater, Matthew Pollino, Jason Raphael</t>
  </si>
  <si>
    <t>Stephen Dorff, Chyler Leigh</t>
  </si>
  <si>
    <t>A Secret Service Agent is held captive in the trunk of a car and endures mental and physical torture as terrorists attempt to extract information for their plot against the President of the United States.</t>
  </si>
  <si>
    <t>A Secret Service Agent is held</t>
  </si>
  <si>
    <t>tt1990314</t>
  </si>
  <si>
    <t>Robot &amp; Frank</t>
  </si>
  <si>
    <t>Jake Schreier</t>
  </si>
  <si>
    <t>Christopher Ford</t>
  </si>
  <si>
    <t>Frank Langella, James Marsden, Liv Tyler, Peter Sarsgaard, Susan Sarandon, Jeremy Strong, Jeremy Sisto, Rachael Ma, Bonnie Bentley, Ana Gasteyer, Katherine Waterston, Dario Barosso, Joshua Ormond, James D. Compton, Dana Morgan</t>
  </si>
  <si>
    <t>Frank Langella, James Marsden</t>
  </si>
  <si>
    <t>In the near future, an ex-jewel thief receives a gift from his son: a robot butler programmed to look after him. But soon the two companions try their luck as a heist team.</t>
  </si>
  <si>
    <t>In the near future, an ex-jewel</t>
  </si>
  <si>
    <t>tt1991245</t>
  </si>
  <si>
    <t>Chernobyl Diaries</t>
  </si>
  <si>
    <t>Bradley Parker</t>
  </si>
  <si>
    <t>Oren Peli, Carey Van Dyke</t>
  </si>
  <si>
    <t>Ingrid Bols√∏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</si>
  <si>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</si>
  <si>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Six tourists hire an extreme tour</t>
  </si>
  <si>
    <t>tt1995341</t>
  </si>
  <si>
    <t>It's a Disaster</t>
  </si>
  <si>
    <t>Todd Berger</t>
  </si>
  <si>
    <t>Rachel Boston, Kevin M. Brennan, David Cross, America Ferrera, Jeff Grace, Erinn Hayes, Blaise Miller, Julia Stiles, Jesse Draper, Laura Adkin, Rob McGillivray, Todd Berger, Will Coleman, Helena Wei, Jared Sosa</t>
  </si>
  <si>
    <t>Rachel Boston</t>
  </si>
  <si>
    <t>Rachel Boston, Kevin M. Brennan</t>
  </si>
  <si>
    <t>Four couples meet for Sunday brunch only to discover they are stuck in a house together as the world may be about to end.</t>
  </si>
  <si>
    <t>Four couples meet for Sunday brunch</t>
  </si>
  <si>
    <t>tt1995390</t>
  </si>
  <si>
    <t>Our Kind of Traitor</t>
  </si>
  <si>
    <t>John le Carr√©, Hossein Amini</t>
  </si>
  <si>
    <t>Carlos Acosta, Radivoje Bukvic, Stellan Skarsg√•rd, Mariya Fomina, Dolya Gavanski, Grigoriy Dobrygin, Velibor Topic, Pawel Szajda, Ewan McGregor, Naomie Harris, Alec Utgoff, Marek Oravec, Mihhail Sibul, Jana P√©rez, Tony Tennant</t>
  </si>
  <si>
    <t>Carlos Acosta</t>
  </si>
  <si>
    <t>Carlos Acosta, Radivoje Bukvic</t>
  </si>
  <si>
    <t>A couple finds themselves lured into a Russian oligarch's plans to defect, and are soon positioned between the Russian Mafia and the British Secret Service, neither of whom they can trust.</t>
  </si>
  <si>
    <t>A couple finds themselves lured</t>
  </si>
  <si>
    <t>tt1996264</t>
  </si>
  <si>
    <t>For a Good Time, Call...</t>
  </si>
  <si>
    <t>Jamie Travis</t>
  </si>
  <si>
    <t>Katie Anne Naylon, Lauren Miller Rogen</t>
  </si>
  <si>
    <t>Lauren Miller Rogen, James Wolk, Ari Graynor, Justin Long, Lawrence A. Mandley, Eddie Geller, Josh Ruben, Steven Shaw, Mimi Rogers, Don McManus, Mark Webber, Nia Vardalos, Kevin Smith, Sugar Lyn Beard, Seth Rogen</t>
  </si>
  <si>
    <t>Lauren Miller Rogen</t>
  </si>
  <si>
    <t>Former college frenemies Lauren and Katie move into a fabulous Gramercy Park apartment, and in order to make ends meet, the unlikely pair start a phone sex line together.</t>
  </si>
  <si>
    <t>Former college frenemies Lauren</t>
  </si>
  <si>
    <t>tt1996310</t>
  </si>
  <si>
    <t>Lore</t>
  </si>
  <si>
    <t>Australia, Germany, UK</t>
  </si>
  <si>
    <t>Cate Shortland</t>
  </si>
  <si>
    <t>Cate Shortland, Robin Mukherjee</t>
  </si>
  <si>
    <t>Saskia Rosendahl, Nele Trebs, Mike Weidner, Ursina Lardi, Hans-Jochen Wagner, Nick Holaschke, Andr√© Frid, Mika Seidel, Sven Pippig, Philip Wiegratz, Katrin Pollitt, Hendrik Arnst, Claudia Geisler-Bading, Kai-Peter Malina, Ulrike Medgyesy</t>
  </si>
  <si>
    <t>Saskia Rosendahl</t>
  </si>
  <si>
    <t>Saskia Rosendahl, Nele Trebs</t>
  </si>
  <si>
    <t>As the Allies sweep across Germany, Lore leads her siblings on a journey that exposes them to the truth of their parents' beliefs. An encounter with a mysterious refugee forces Lore to rely on a person she has always been taught to hate.</t>
  </si>
  <si>
    <t>As the Allies sweep across Germany,</t>
  </si>
  <si>
    <t>EUR 4300000</t>
  </si>
  <si>
    <t>tt1999890</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</si>
  <si>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</si>
  <si>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</si>
  <si>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</si>
  <si>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</si>
  <si>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Cynthea Mercado</t>
  </si>
  <si>
    <t>Cynthea Mercado, Stephen Conroy</t>
  </si>
  <si>
    <t>A masked serial killer turns a horror-themed amusement park into his own personal playground, terrorizing a group of friends while the rest of the patrons believe that it is all part of the show.</t>
  </si>
  <si>
    <t>A masked serial killer turns a</t>
  </si>
  <si>
    <t>tt1999987</t>
  </si>
  <si>
    <t>Breathe In</t>
  </si>
  <si>
    <t>19/07/2013</t>
  </si>
  <si>
    <t>Guy Pearce, Felicity Jones, Amy Ryan, Mackenzie Davis, Matthew Daddario, Ben Shenkman, Alexandra Wentworth, Nathaniel Peart, Hugo Becker, Shannon Garland, Elise Eberle, Nicole Patrick, Brock Harris, Brendan Dooling, Annie Q.</t>
  </si>
  <si>
    <t>Guy Pearce, Felicity Jones</t>
  </si>
  <si>
    <t>When a foreign exchange student arrives in a small upstate New York town, she challenges the dynamics of her host family's relationships and alters their lives forever.</t>
  </si>
  <si>
    <t>When a foreign exchange student</t>
  </si>
  <si>
    <t>tt1999995</t>
  </si>
  <si>
    <t>Would You Rather</t>
  </si>
  <si>
    <t>David Guy Levy</t>
  </si>
  <si>
    <t>Steffen Schlachtenhaufen</t>
  </si>
  <si>
    <t>Brittany Snow, Jeffrey Combs, Jonny Coyne, Lawrence Gilliard Jr., Enver Gjokaj, Sasha Grey, John Heard, Charlie Hofheimer, Eddie Steeples, June Squibb, Robin Lord Taylor, Robb Wells, Logan Miller, Larry Cedar, Ptolemy Slocum</t>
  </si>
  <si>
    <t>Brittany Snow, Jeffrey Combs</t>
  </si>
  <si>
    <t>Desperate to help her ailing brother, a young woman unknowingly agrees to compete in a deadly game of "Would You Rather," hosted by a sadistic aristocrat.</t>
  </si>
  <si>
    <t>Desperate to help her ailing brother,</t>
  </si>
  <si>
    <t>tt2002718</t>
  </si>
  <si>
    <t>Machete Kills</t>
  </si>
  <si>
    <t>Kyle Ward, Robert Rodriguez</t>
  </si>
  <si>
    <t>Danny Trejo, Mel Gibson, Demi√°n Bichir, Amber Heard, Michelle Rodriguez, Sof√≠a Vergara, Charlie Sheen, Lady Gaga, Antonio Banderas, Walton Goggins, Cuba Gooding Jr., Vanessa Hudgens, Alexa PenaVega, Marko Zaror, Tom Savini</t>
  </si>
  <si>
    <t>Danny Trejo, Mel Gibson</t>
  </si>
  <si>
    <t>The U.S. government recruits Machete to battle his way through Mexico in order to take down an arms dealer who looks to launch a weapon into space.</t>
  </si>
  <si>
    <t>The U.S. government recruits Machete</t>
  </si>
  <si>
    <t>tt2004420</t>
  </si>
  <si>
    <t>Neighbors</t>
  </si>
  <si>
    <t>Andrew Jay Cohen, Brendan O'Brien</t>
  </si>
  <si>
    <t>Seth Rogen, Rose Byrne, Elise Vargas, Zoey Vargas, Brian Huskey, Ike Barinholtz, Carla Gallo, Zac Efron, Dave Franco, Halston Sage, Christopher Mintz-Plasse, Jerrod Carmichael, Craig Roberts, Ali Cobrin, Kira Sternbach</t>
  </si>
  <si>
    <t>Seth Rogen, Rose Byrne</t>
  </si>
  <si>
    <t>After they are forced to live next to a fraternity house, a couple with a newborn baby do whatever they can to take them down.</t>
  </si>
  <si>
    <t>After they are forced to live</t>
  </si>
  <si>
    <t>tt2004432</t>
  </si>
  <si>
    <t>Wolf Creek 2</t>
  </si>
  <si>
    <t>Greg McLean, Aaron Sterns</t>
  </si>
  <si>
    <t>John Jarratt, Ryan Corr, Shannon Ashlyn, Philippe Klaus, Shane Connor, Ben Gerrard, Gerard Kennedy, Annie Byron, Lucy Bayet, Chlo√© Boreham, Sebastian Freeman, Ryan Clarke, Thomas Green, Marsha Vassilevskaia, Sarah Roberts</t>
  </si>
  <si>
    <t>John Jarratt, Ryan Corr</t>
  </si>
  <si>
    <t>The outback once more becomes a place of horror as another unwitting tourist becomes the prey for crazed, serial-killing pig-hunter Mick Taylor.</t>
  </si>
  <si>
    <t>The outback once more becomes</t>
  </si>
  <si>
    <t>tt2005151</t>
  </si>
  <si>
    <t>War Dogs</t>
  </si>
  <si>
    <t>USA, Cambodia, Romania</t>
  </si>
  <si>
    <t>Stephen Chin, Todd Phillips</t>
  </si>
  <si>
    <t>Miles Teller, Steve Lantz, Gregg Weiner, David Packouz, Eddie Jemison, Julian Sergi, Daniel Berson, Jonah Hill, Edson Jean, Daimion Johnson, Bethuel Fletcher, Ana de Armas, Kevin Pollak, Gabriela Alvarez, Dan Bilzerian</t>
  </si>
  <si>
    <t>Miles Teller, Steve Lantz</t>
  </si>
  <si>
    <t>Loosely based on the true story of two young men, David Packouz and Efraim Diveroli, who won a three hundred million dollar contract from the Pentagon to arm America's allies in Afghanistan.</t>
  </si>
  <si>
    <t>Loosely based on the true story</t>
  </si>
  <si>
    <t>tt2005374</t>
  </si>
  <si>
    <t>The Frozen Ground</t>
  </si>
  <si>
    <t>Scott Walker</t>
  </si>
  <si>
    <t>Nicolas Cage, Vanessa Hudgens, John Cusack, Dean Norris, Gia Mantegna, Robert Forgit, Brad William Henke, Michael McGrady, Katherine LaNasa, Ryan O'Nan, Kevin Dunn, Connor Rockom, Radha Mitchell, Matt Gerald, Jodi Lyn O'Keefe</t>
  </si>
  <si>
    <t>Nicolas Cage, Vanessa Hudgens</t>
  </si>
  <si>
    <t>An Alaska State Trooper partners with a young woman who escaped the clutches of serial killer Robert Hansen to bring the murderer to justice. Based on actual events.</t>
  </si>
  <si>
    <t>An Alaska State Trooper partners</t>
  </si>
  <si>
    <t>tt2006040</t>
  </si>
  <si>
    <t>A Fantastic Fear of Everything</t>
  </si>
  <si>
    <t>Crispian Mills, Chris Hopewell</t>
  </si>
  <si>
    <t>Crispian Mills</t>
  </si>
  <si>
    <t>Simon Pegg, Alan Drake, Kiran Shah, Jack Jaikol Situn, Michael Feast, Henry Bowers-Broadbent, Clare Higgins, Paul Freeman, Mo Idriss, Doug Tulloch, Elliot Greene, Josh Warner-Campbell, Harley Kierans, Kamal Onyiukah, Millie Hagland</t>
  </si>
  <si>
    <t>Simon Pegg, Alan Drake</t>
  </si>
  <si>
    <t>A crime novelist, whose research on Victorian serial killers has turned him into a paranoid wreck, must confront his worst fears, when a film executive takes a sudden interest in his movie script.</t>
  </si>
  <si>
    <t>A crime novelist, whose research</t>
  </si>
  <si>
    <t>tt2006295</t>
  </si>
  <si>
    <t>The 33</t>
  </si>
  <si>
    <t>Chile, Colombia, Spain, USA</t>
  </si>
  <si>
    <t>Patricia Riggen</t>
  </si>
  <si>
    <t>Mikko Alanne, Craig Borten</t>
  </si>
  <si>
    <t>Antonio Banderas, Rodrigo Santoro, Juliette Binoche, James Brolin, Lou Diamond Phillips, Mario Casas, Jacob Vargas, Juan Pablo Raba, Oscar Nu√±ez, Tenoch Huerta, Marco Trevi√±o, Adriana Barraza, Kate del Castillo, Cote de Pablo, Elizabeth De Razzo</t>
  </si>
  <si>
    <t>Antonio Banderas, Rodrigo Santoro</t>
  </si>
  <si>
    <t>Based on the real-life event, when a gold and copper mine collapses, it traps 33 miners underground for 69 days.</t>
  </si>
  <si>
    <t>Based on the real-life event,</t>
  </si>
  <si>
    <t>tt2011159</t>
  </si>
  <si>
    <t>No Good Deed</t>
  </si>
  <si>
    <t>Sam Miller</t>
  </si>
  <si>
    <t>Aimee Lagos</t>
  </si>
  <si>
    <t>Idris Elba, Taraji P. Henson, Leslie Bibb, Kate del Castillo, Henry Simmons, Mirage Moonschein, Kenny Alfonso, Dan Caudill, Tatom Pender, Kelly O'Neal, Mark Rhino Smith, Bobbie Elzey, Leon Lamar, Frank Brennan, Wilbur Fitzgerald</t>
  </si>
  <si>
    <t>Idris Elba, Taraji P. Henson</t>
  </si>
  <si>
    <t>An unstable escaped convict terrorizes a woman who is alone with her two children.</t>
  </si>
  <si>
    <t>An unstable escaped convict terrorizes</t>
  </si>
  <si>
    <t>tt2011311</t>
  </si>
  <si>
    <t>The Outsider</t>
  </si>
  <si>
    <t>Martin Zandvliet</t>
  </si>
  <si>
    <t>Andrew Baldwin</t>
  </si>
  <si>
    <t>Jared Leto, Tadanobu Asano, Kippei Sh√Æna, Shioli Kutsuna, Emile Hirsch, Ray Nicholson, Rory Cochrane, Nao Ohmori, Min Tanaka, Masaki Miura, Shun Sugata, Hiroya Shimizu, Hiro, Young Dais, G√¥ Jibiki</t>
  </si>
  <si>
    <t>Jared Leto, Tadanobu Asano</t>
  </si>
  <si>
    <t>An epic set in post-WWII Japan and centered on an American former G.I. who joins the yakuza.</t>
  </si>
  <si>
    <t>An epic set in post-WWII Japan</t>
  </si>
  <si>
    <t>tt2011971</t>
  </si>
  <si>
    <t>Monsieur Lazhar</t>
  </si>
  <si>
    <t>Philippe Falardeau</t>
  </si>
  <si>
    <t>Philippe Falardeau, Evelyne de la Cheneli√®re</t>
  </si>
  <si>
    <t>Mohamed Fellag, Sophie N√©lisse, √âmilien N√©ron, Marie-√àve Beauregard, Vincent Millard, Seddik Benslimane, Louis-David Leblanc, Gabriel Verdier, Marianne Soucy-Lord, Danielle Proulx, Brigitte Poupart, Jules Philip, Louis Champagne, Daniel Gadouas, Francine Ruel</t>
  </si>
  <si>
    <t>Mohamed Fellag</t>
  </si>
  <si>
    <t>Mohamed Fellag, Sophie N√©lisse</t>
  </si>
  <si>
    <t>At a Montr√©al public grade school, an Algerian immigrant is hired to replace a popular teacher who committed suicide in her classroom. While helping his students deal with their grief, his own recent loss is revealed.</t>
  </si>
  <si>
    <t>At a Montr√©al public grade school,</t>
  </si>
  <si>
    <t>tt2012011</t>
  </si>
  <si>
    <t>Scenic Route</t>
  </si>
  <si>
    <t>23/08/2013</t>
  </si>
  <si>
    <t>Kevin Goetz, Michael Goetz</t>
  </si>
  <si>
    <t>Josh Duhamel, Dan Fogler, Peter Michael Goetz, Christie Burson, Jamie Donovan, Miracle Laurie, Ethan Maher, Michael Silva</t>
  </si>
  <si>
    <t>Josh Duhamel, Dan Fogler</t>
  </si>
  <si>
    <t>Tensions rise between lifelong friends Mitchell and Carter after their truck breaks down on an isolated desert road as they start to attack each other's life decisions with unwavering brutality.</t>
  </si>
  <si>
    <t>Tensions rise between lifelong</t>
  </si>
  <si>
    <t>tt2013293</t>
  </si>
  <si>
    <t>Kaze tachinu</t>
  </si>
  <si>
    <t>13/09/2014</t>
  </si>
  <si>
    <t>Hayao Miyazaki, Hayao Miyazaki</t>
  </si>
  <si>
    <t>Hideaki Anno, Hidetoshi Nishijima, Miori Takimoto, Masahiko Nishimura, Mansai Nomura, Jun Kunimura, Mirai Shida, Shinobu √îtake, Morio Kazama, Keiko Takeshita, Joseph Gordon-Levitt, John Krasinski, Emily Blunt, Martin Short, Stanley Tucci</t>
  </si>
  <si>
    <t>Hideaki Anno, Hidetoshi Nishijima</t>
  </si>
  <si>
    <t>A look at the life of Jiro Horikoshi, the man who designed Japanese fighter planes during World War II.</t>
  </si>
  <si>
    <t>A look at the life of Jiro Horikoshi,</t>
  </si>
  <si>
    <t>tt2015381</t>
  </si>
  <si>
    <t>Guardians of the Galaxy</t>
  </si>
  <si>
    <t>22/10/2014</t>
  </si>
  <si>
    <t>James Gunn, Nicole Perlman</t>
  </si>
  <si>
    <t>Chris Pratt, Zoe Saldana, Dave Bautista, Vin Diesel, Bradley Cooper, Lee Pace, Michael Rooker, Karen Gillan, Djimon Hounsou, John C. Reilly, Glenn Close, Benicio Del Toro, Laura Haddock, Sean Gunn, Peter Serafinowicz</t>
  </si>
  <si>
    <t>Chris Pratt, Zoe Saldana</t>
  </si>
  <si>
    <t>A group of intergalactic criminals must pull together to stop a fanatical warrior with plans to purge the universe.</t>
  </si>
  <si>
    <t>A group of intergalactic criminals</t>
  </si>
  <si>
    <t>tt2016894</t>
  </si>
  <si>
    <t>Ek Tha Tiger</t>
  </si>
  <si>
    <t>Aditya Chopra, Kabir Khan</t>
  </si>
  <si>
    <t>Salman Khan, Katrina Kaif, Girish Karnad, Roshan Seth, Ranvir Shorey, Ashok Awasthi, Avinash Badal, Kiran Batra, Vimal Batra, Sushma Batt, Singh Bhupesh, Elise Brennan, Lisa Byrne, Gavie Chahal, Ahran Chaudhary</t>
  </si>
  <si>
    <t>Salman Khan, Katrina Kaif</t>
  </si>
  <si>
    <t>India's top spy Tiger and his love Zoya battle the dark world of intelligence and espionage that forbids its soldiers from loving the enemy.</t>
  </si>
  <si>
    <t>India's top spy Tiger and his</t>
  </si>
  <si>
    <t>tt2016940</t>
  </si>
  <si>
    <t>Man of Tai Chi</t>
  </si>
  <si>
    <t>Michael G. Cooney</t>
  </si>
  <si>
    <t>Tiger Hu Chen, Keanu Reeves, Karen Mok, Hai Yu, Qing Ye, Simon Yam, Yasuyuki Hirata, Brian Siswojo, Michael Tong, Sam Lee, Jiulong Guo, Huang Jiang Xiang, Zihan Xia, Sung-jun Yoo, Iko Uwais</t>
  </si>
  <si>
    <t>Tiger Hu Chen</t>
  </si>
  <si>
    <t>Tiger Hu Chen, Keanu Reeves</t>
  </si>
  <si>
    <t>A young martial artist's unparalleled Tai Chi skills land him in a highly lucrative underworld fight club.</t>
  </si>
  <si>
    <t>A young martial artist's unparalleled</t>
  </si>
  <si>
    <t>tt2017020</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</si>
  <si>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</si>
  <si>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</si>
  <si>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</si>
  <si>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</si>
  <si>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The Smurfs team up with their</t>
  </si>
  <si>
    <t>tt2017038</t>
  </si>
  <si>
    <t>All Is Lost</t>
  </si>
  <si>
    <t>After a collision with a shipping container at sea, a resourceful sailor finds himself, despite all efforts to the contrary, staring his mortality in the face.</t>
  </si>
  <si>
    <t>After a collision with a shipping</t>
  </si>
  <si>
    <t>tt2017561</t>
  </si>
  <si>
    <t>Xi you: Xiang mo pian</t>
  </si>
  <si>
    <t>Stephen Chow, Chi-Kin Kwok</t>
  </si>
  <si>
    <t>Qi Shu, Zhang Wen, Bo Huang, Show Lo, Sheung-ching Lee, Bingqiang Chen, Sihan Cheng, Xing Yu, Zhengyu Lu, Chi Ling Chiu, Di Yang, Chrissie Chau, Hangyu Ge, Min-Hun Fung, Lun Yeung</t>
  </si>
  <si>
    <t>Qi Shu</t>
  </si>
  <si>
    <t>Qi Shu, Zhang Wen, Bo Huang</t>
  </si>
  <si>
    <t>Tang Sanzang, an aspiring Buddhist hero tries to protect a village from three demons. He develops complex feelings for Miss Duan, the demon hunter who repeatedly helps him, and finally quests to meet the legendary Monkey King.</t>
  </si>
  <si>
    <t>Tang Sanzang, an aspiring Buddhist</t>
  </si>
  <si>
    <t>tt2023453</t>
  </si>
  <si>
    <t>Diary of a Wimpy Kid: Dog Days</t>
  </si>
  <si>
    <t>Zachary Gordon, Steve Zahn, Robert Capron, Devon Bostick, Rachael Harris, Peyton List, Grayson Russell, Karan Brar, Laine MacNeil, Connor Fielding, Owen Fielding, Melissa Roxburgh, Philip Maurice Hayes, Terence Kelly, Bronwen Smith</t>
  </si>
  <si>
    <t>Zachary Gordon, Steve Zahn</t>
  </si>
  <si>
    <t>School's out. Summer vacation is on. However, Greg may not have the best summer vacation ever. What could go wrong?</t>
  </si>
  <si>
    <t>School's out. Summer vacation</t>
  </si>
  <si>
    <t>tt2023587</t>
  </si>
  <si>
    <t>Mama</t>
  </si>
  <si>
    <t>Canada, Spain</t>
  </si>
  <si>
    <t>Andy Muschietti, Barbara Muschietti</t>
  </si>
  <si>
    <t>Jessica Chastain, Nikolaj Coster-Waldau, Megan Charpentier, Isabelle N√©lisse, Daniel Kash, Javier Botet, Jane Moffat, Morgan McGarry, David Fox, Dominic Cuzzocrea, Christopher Marren, Julia Chantrey, Ray Kahnert, Diane Gordon, Matthew Edison</t>
  </si>
  <si>
    <t>Jessica Chastain, Nikolaj Coster-Waldau</t>
  </si>
  <si>
    <t>After a young couple take in their two nieces, they suspect that a supernatural spirit named Mama has latched onto their family.</t>
  </si>
  <si>
    <t>After a young couple take in their</t>
  </si>
  <si>
    <t>tt2023690</t>
  </si>
  <si>
    <t>Sightseers</t>
  </si>
  <si>
    <t>Alice Lowe, Steve Oram</t>
  </si>
  <si>
    <t>Alice Lowe, Eileen Davies, Steve Oram, Roger Michael, Tony Way, Seamus O'Neill, Monica Dolan, Jonathan Aris, Aymen Hamdouchi, Tom Meeten, Kali Peacock, Kenneth Hadley, Stephanie Jacob, Christine Talbot, Richard Lumsden</t>
  </si>
  <si>
    <t>Alice Lowe</t>
  </si>
  <si>
    <t>Alice Lowe, Eileen Davies</t>
  </si>
  <si>
    <t>Chris wants to show girlfriend Tina his world, but events soon conspire against the couple and their dream caravan holiday takes a very wrong turn.</t>
  </si>
  <si>
    <t>Chris wants to show girlfriend</t>
  </si>
  <si>
    <t>GBP 1300000</t>
  </si>
  <si>
    <t>tt2024432</t>
  </si>
  <si>
    <t>Identity Thief</t>
  </si>
  <si>
    <t>Craig Mazin, Jerry Eeten</t>
  </si>
  <si>
    <t>Jason Bateman, Melissa McCarthy, Jon Favreau, Amanda Peet, T.I., Genesis Rodriguez, Morris Chestnut, John Cho, Robert Patrick, Eric Stonestreet, Jonathan Banks, Ryan Gaul, Steve Mallory, Tyler Nilson, Steve Little</t>
  </si>
  <si>
    <t>Jason Bateman, Melissa McCarthy</t>
  </si>
  <si>
    <t>Mild mannered businessman Sandy Patterson travels from Denver to Florida to confront the deceptively harmless looking woman who has been living it up after stealing Sandy's identity.</t>
  </si>
  <si>
    <t>Mild mannered businessman Sandy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</si>
  <si>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</si>
  <si>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</si>
  <si>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</si>
  <si>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</si>
  <si>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</si>
  <si>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Liam Neeson, Julianne Moore</t>
  </si>
  <si>
    <t>An air marshal springs into action during a transatlantic flight after receiving a series of text messages demanding $150 million into an off-shore account, or someone will die every 20 minutes.</t>
  </si>
  <si>
    <t>An air marshal springs into action</t>
  </si>
  <si>
    <t>tt2024519</t>
  </si>
  <si>
    <t>The Broken Circle Breakdown</t>
  </si>
  <si>
    <t>Johan Heldenbergh, Mieke Dobbels</t>
  </si>
  <si>
    <t>Johan Heldenbergh, Veerle Baetens, Nell Cattrysse, Geert Van Rampelberg, Nils De Caster, Robbie Cleiren, Bert Huysentruyt, Jan Bijvoet, Sofie Sente, Ruth Beeckmans, Jan Hammenecker, Blanka Heirman, Kirsten Pieters, Yves Degryse, Dominique Van Malder</t>
  </si>
  <si>
    <t>Johan Heldenbergh</t>
  </si>
  <si>
    <t>Johan Heldenbergh, Veerle Baetens</t>
  </si>
  <si>
    <t>Elise and Didier fall in love at first sight, in spite of their differences. He talks, she listens. He's a romantic atheist, she's a religious realist. When their daughter becomes seriously ill, their love is put on trial.</t>
  </si>
  <si>
    <t>Elise and Didier fall in love</t>
  </si>
  <si>
    <t>tt2024544</t>
  </si>
  <si>
    <t>12 Years a Slave</t>
  </si>
  <si>
    <t>John Ridley, Solomon Northup</t>
  </si>
  <si>
    <t>Chiwetel Ejiofor, Dwight Henry, Dickie Gravois, Bryan Batt, Ashley Dyke, Kelsey Scott, Quvenzhan√© Wallis, Cameron Zeigler, Tony Bentley, Scoot McNairy, Taran Killam, Christopher Berry, Bill Camp, Mister Mackey Jr., Chris Chalk</t>
  </si>
  <si>
    <t>Chiwetel Ejiofor, Dwight Henry</t>
  </si>
  <si>
    <t>tt2025526</t>
  </si>
  <si>
    <t>Choi-jong-byeong-gi hwal</t>
  </si>
  <si>
    <t>Han-min Kim</t>
  </si>
  <si>
    <t>Hae-il Park, Seung-ryong Ryu, Mu-Yeol Kim, Chae-Won Moon, Han-wi Lee, Gu-taek Kim, Kyeong-yeong Lee, Gi-woong Park, Seung-Joon Lee, Jae-goo Lee, No-shik Park, Da-wit Lee, Min-seo Jeon, Ry√¥hei Ohtani, Hyeon-tae Kim</t>
  </si>
  <si>
    <t>Hae-il Park</t>
  </si>
  <si>
    <t>Hae-il Park, Seung-ryong Ryu</t>
  </si>
  <si>
    <t>A skilled Korean archer goes up against the mighty force of Manchus with the sole purpose of rescuing his kidnapped sister.</t>
  </si>
  <si>
    <t>A skilled Korean archer goes up</t>
  </si>
  <si>
    <t>tt2025690</t>
  </si>
  <si>
    <t>The Finest Hours</t>
  </si>
  <si>
    <t>Chris Pine, Casey Affleck, Ben Foster, Eric Bana, Holliday Grainger, John Ortiz, Kyle Gallner, John Magaro, Graham McTavish, Michael Raymond-James, Beau Knapp, Josh Stewart, Abraham Benrubi, Keiynan Lonsdale, Rachel Brosnahan</t>
  </si>
  <si>
    <t>Chris Pine, Casey Affleck</t>
  </si>
  <si>
    <t>The Coast Guard makes a daring rescue attempt off the coast of Cape Cod after a pair of oil tankers are destroyed during a blizzard in 1952.</t>
  </si>
  <si>
    <t>The Coast Guard makes a daring</t>
  </si>
  <si>
    <t>tt2027140</t>
  </si>
  <si>
    <t>L'√©cume des jours</t>
  </si>
  <si>
    <t>Michel Gondry, Luc Bossi</t>
  </si>
  <si>
    <t>Romain Duris, Audrey Tautou, Gad Elmaleh, Omar Sy, A√Øssa Ma√Øga, Charlotte Le Bon, Sacha Bourdo, Vincent Rottiers, Philippe Torreton, Laurent Lafitte, Alain Chabat, Zinedine Soualem, Natacha R√©gnier, Marina Rozenman, Mathieu Paulus</t>
  </si>
  <si>
    <t>Wealthy, inventive bachelor Colin endeavors to find a cure for his lover Chloe after she's diagnosed with an unusual illness caused by a flower growing in her lungs.</t>
  </si>
  <si>
    <t>Wealthy, inventive bachelor Colin</t>
  </si>
  <si>
    <t>EUR 19000000</t>
  </si>
  <si>
    <t>tt2032557</t>
  </si>
  <si>
    <t>The Reluctant Fundamentalist</t>
  </si>
  <si>
    <t>USA, UK, Qatar</t>
  </si>
  <si>
    <t>Javed Akhtar, Ami Boghani</t>
  </si>
  <si>
    <t>Riz Ahmed, Kate Hudson, Liev Schreiber, Kiefer Sutherland, Om Puri, Shabana Azmi, Martin Donovan, Nelsan Ellis, Haluk Bilginer, Meesha Shafi, Imaaduddin Shah, Christopher Nicholas Smith, Ashwath Bhatt, Sarah Quinn, Chandrachur Singh</t>
  </si>
  <si>
    <t>Riz Ahmed, Kate Hudson</t>
  </si>
  <si>
    <t>A young Pakistani man is chasing corporate success on Wall Street. He finds himself embroiled in a conflict between his American Dream, a hostage crisis, and the enduring call of his family's homeland.</t>
  </si>
  <si>
    <t>A young Pakistani man is chasing</t>
  </si>
  <si>
    <t>tt2032572</t>
  </si>
  <si>
    <t>USS Indianapolis: Men of Courage</t>
  </si>
  <si>
    <t>Mario Van Peebles</t>
  </si>
  <si>
    <t>Cam Cannon, Richard Rionda Del Castro</t>
  </si>
  <si>
    <t>Nicolas Cage, Tom Sizemore, Thomas Jane, Matt Lanter, James Remar, Brian Presley, Yutaka Takeuchi, Johnny Wactor, Adam Scott Miller, Cody Walker, Callard Harris, Craig Tate, Joey Capone, Emily Tennant, Shamar Sanders</t>
  </si>
  <si>
    <t>Nicolas Cage, Tom Sizemore</t>
  </si>
  <si>
    <t>During World War II, an American navy ship is sunk by a Japanese submarine leaving 890 crewmen stranded in shark infested waters.</t>
  </si>
  <si>
    <t>During World War II, an American</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</si>
  <si>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</si>
  <si>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</si>
  <si>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</si>
  <si>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</si>
  <si>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Rocki DuCharme</t>
  </si>
  <si>
    <t>Rocki DuCharme, Sara Lynne Wright</t>
  </si>
  <si>
    <t>In the throes of a quarter-life crisis, Megan panics when her boyfriend proposes, then, taking an opportunity to escape for a week, hides out in the home of her new friend, 16-year-old Annika, who lives with her world-weary single dad.</t>
  </si>
  <si>
    <t>In the throes of a quarter-life</t>
  </si>
  <si>
    <t>tt2034139</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</si>
  <si>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</si>
  <si>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</si>
  <si>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</si>
  <si>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</si>
  <si>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Ashley Bell</t>
  </si>
  <si>
    <t>Ashley Bell, Julia Garner</t>
  </si>
  <si>
    <t>As Nell Sweetzer tries to build a new life after the events of the first movie, the evil force that once possessed her returns with an even more horrific plan.</t>
  </si>
  <si>
    <t>As Nell Sweetzer tries to build</t>
  </si>
  <si>
    <t>tt2034800</t>
  </si>
  <si>
    <t>The Great Wall</t>
  </si>
  <si>
    <t>USA, China, Hong Kong, Australia, Canada</t>
  </si>
  <si>
    <t>Carlo Bernard, Doug Miro</t>
  </si>
  <si>
    <t>Matt Damon, Tian Jing, Willem Dafoe, Andy Lau, Pedro Pascal, Hanyu Zhang, Han Lu, Kenny Lin, Eddie Peng, Xuan Huang, Ryan Zheng, Karry Wang, Cheney Chen, Pilou Asb√¶k, Numan Acar</t>
  </si>
  <si>
    <t>Matt Damon, Tian Jing</t>
  </si>
  <si>
    <t>In ancient China, a group of European mercenaries encounters a secret army that maintains and defends the Great Wall of China against a horde of monstrous creatures.</t>
  </si>
  <si>
    <t>In ancient China, a group of European</t>
  </si>
  <si>
    <t>tt2039338</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</si>
  <si>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</si>
  <si>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</si>
  <si>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</si>
  <si>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Ellen Page, Diego Luna</t>
  </si>
  <si>
    <t>Five medical students, obsessed by what lies beyond the confines of life, embark on a daring experiment: by stopping their hearts for short periods, each triggers a near-death experience - giving them a firsthand account of the afterlife.</t>
  </si>
  <si>
    <t>Five medical students, obsessed</t>
  </si>
  <si>
    <t>tt2039345</t>
  </si>
  <si>
    <t>Grand Piano</t>
  </si>
  <si>
    <t>Eugenio Mira</t>
  </si>
  <si>
    <t>Elijah Wood, John Cusack, Kerry Bish√©, Tamsin Egerton, Allen Leech, Don McManus, Alex Winter, Dee Wallace, Jim Arnold, Jack Taylor, Beth Rollan, Amy Gwilliam, Harris Gordon, Ricardo Alexander, Brendan Murphy</t>
  </si>
  <si>
    <t>Elijah Wood, John Cusack</t>
  </si>
  <si>
    <t>A pianist with stage fright endures a performance under the eyes of a mysterious sniper, who will shoot and kill him if a wrong note is played.</t>
  </si>
  <si>
    <t>A pianist with stage fright endures</t>
  </si>
  <si>
    <t>tt2039393</t>
  </si>
  <si>
    <t>The Gambler</t>
  </si>
  <si>
    <t>William Monahan, James Toback</t>
  </si>
  <si>
    <t>Mark Wahlberg, George Kennedy, Griffin Cleveland, Jessica Lange, Omar Leyva, Steve Park, Brie Larson, Chil Kong, Michael Kenneth Williams, Da'Vone McDonald, Amin Joseph, Cjon Saulsberry, Teebone Mitchell, Jasmond Carroll, Ria Wilkinson</t>
  </si>
  <si>
    <t>Mark Wahlberg, George Kennedy</t>
  </si>
  <si>
    <t>Literature professor and gambler Jim Bennett's debt causes him to borrow money from his mother and a loan shark. Further complicating his situation, is his relationship with one of his students. Will Bennett risk his life for a second chance?</t>
  </si>
  <si>
    <t>Literature professor and gambler</t>
  </si>
  <si>
    <t>tt2040560</t>
  </si>
  <si>
    <t>The Pact</t>
  </si>
  <si>
    <t>Nicholas McCarthy</t>
  </si>
  <si>
    <t>Caity Lotz, Kathleen Rose Perkins, Haley Hudson, Sam Ball, Mark Steger, Agnes Bruckner, Casper Van Dien, Dakota Bright, Petra Wright, Sam Zuckerman, Anjini Taneja Azhar, Rachael Kahne, Boriana Williams</t>
  </si>
  <si>
    <t>Caity Lotz</t>
  </si>
  <si>
    <t>Caity Lotz, Kathleen Rose Perkins</t>
  </si>
  <si>
    <t>As a woman struggles to come to grips with her past in the wake of her mother's death and the disappearance of her sister, an unsettling presence emerges in her childhood home.</t>
  </si>
  <si>
    <t>As a woman struggles to come to</t>
  </si>
  <si>
    <t>tt2042568</t>
  </si>
  <si>
    <t>Inside Llewyn Davis</t>
  </si>
  <si>
    <t>Oscar Isaac, Carey Mulligan, Justin Timberlake, Ethan Phillips, Robin Bartlett, Max Casella, Jerry Grayson, Jeanine Serralles, Adam Driver, Stark Sands, John Goodman, Garrett Hedlund, Alex Karpovsky, Helen Hong, Bradley Mott</t>
  </si>
  <si>
    <t>Oscar Isaac, Carey Mulligan</t>
  </si>
  <si>
    <t>A week in the life of a young singer as he navigates the Greenwich Village folk scene of 1961.</t>
  </si>
  <si>
    <t>A week in the life of a young</t>
  </si>
  <si>
    <t>tt2043933</t>
  </si>
  <si>
    <t>Night Moves</t>
  </si>
  <si>
    <t>Jesse Eisenberg, Dakota Fanning, Peter Sarsgaard, Alia Shawkat, Logan Miller, Kai Lennox, Katherine Waterston, James Le Gros, Traber Charles Burns, Autumn Nidalmia, Barry Del Sherman, Jason Rojas, Clara Mamet, Mikey Kampmann, Matt Malloy</t>
  </si>
  <si>
    <t>Jesse Eisenberg, Dakota Fanning</t>
  </si>
  <si>
    <t>Three radical environmentalists look to execute the protest of their lives: the explosion of a hydroelectric dam.</t>
  </si>
  <si>
    <t>Three radical environmentalists</t>
  </si>
  <si>
    <t>tt2049543</t>
  </si>
  <si>
    <t>Synchronicity</t>
  </si>
  <si>
    <t>Jacob Gentry</t>
  </si>
  <si>
    <t>Jacob Gentry, Alex Orr</t>
  </si>
  <si>
    <t>Chad McKnight, Brianne Davis, AJ Bowen, Scott Poythress, Michael Ironside, Wade Tilton</t>
  </si>
  <si>
    <t>Chad McKnight</t>
  </si>
  <si>
    <t>Chad McKnight, Brianne Davis</t>
  </si>
  <si>
    <t>A physicist who invents a time machine must travel back to the past to uncover the truth about his creation and the woman who is trying to steal it.</t>
  </si>
  <si>
    <t>A physicist who invents a time</t>
  </si>
  <si>
    <t>tt2051879</t>
  </si>
  <si>
    <t>Europa Report</t>
  </si>
  <si>
    <t>Sebasti√°n Cordero</t>
  </si>
  <si>
    <t>Philip Gelatt</t>
  </si>
  <si>
    <t>Daniel Wu, Sharlto Copley, Christian Camargo, Karolina Wydra, Michael Nyqvist, Anamaria Marinca, Embeth Davidtz, Isiah Whitlock Jr., Dan Fogler</t>
  </si>
  <si>
    <t>Daniel Wu</t>
  </si>
  <si>
    <t>Daniel Wu, Sharlto Copley</t>
  </si>
  <si>
    <t>An international crew of astronauts undertakes a privately funded mission to search for life on Jupiter's fourth largest moon.</t>
  </si>
  <si>
    <t>An international crew of astronauts</t>
  </si>
  <si>
    <t>tt2053425</t>
  </si>
  <si>
    <t>De rouille et d'os</t>
  </si>
  <si>
    <t>France, Belgium, Singapore</t>
  </si>
  <si>
    <t>Jacques Audiard, Thomas Bidegain</t>
  </si>
  <si>
    <t>Marion Cotillard, Matthias Schoenaerts, Armand Verdure, C√©line Sallette, Corinne Masiero, Bouli Lanners, Jean-Michel Correia, Yannick Choirat, Mourad Frarema, Fred Menut, Duncan Versteegh, Katia Chaperon, Catherine Fa, And√®s Lopez Jabois, Oc√©ane Cartia</t>
  </si>
  <si>
    <t>Marion Cotillard, Matthias Schoenaerts</t>
  </si>
  <si>
    <t>Put in charge of his young son, Alain leaves Belgium for Antibes to live with his sister and her husband as a family. Alain's bond with Stephanie, a killer whale trainer, grows deeper after Stephanie suffers a horrible accident.</t>
  </si>
  <si>
    <t>Put in charge of his young son,</t>
  </si>
  <si>
    <t>EUR 15400000</t>
  </si>
  <si>
    <t>tt2053463</t>
  </si>
  <si>
    <t>Side Effects</t>
  </si>
  <si>
    <t>Rooney Mara, Carmen Pelaez, Marin Ireland, Channing Tatum, Polly Draper, Ann Dowd, Haraldo Alvarez, Jude Law, James Martinez, Vladimir Versailles, Jacqueline Antaramian, Michelle Vergara Moore, Catherine Zeta-Jones, Katie Lowes, David Costabile</t>
  </si>
  <si>
    <t>Rooney Mara</t>
  </si>
  <si>
    <t>Rooney Mara, Carmen Pelaez</t>
  </si>
  <si>
    <t>A young woman's world unravels when a drug prescribed by her psychiatrist has unexpected side effects.</t>
  </si>
  <si>
    <t>A young woman's world unravels</t>
  </si>
  <si>
    <t>tt2055765</t>
  </si>
  <si>
    <t>The English Teacher</t>
  </si>
  <si>
    <t>Craig Zisk</t>
  </si>
  <si>
    <t>Dan Chariton, Stacy Chariton</t>
  </si>
  <si>
    <t>Julianne Moore, Michael Angarano, Greg Kinnear, Lily Collins, Nathan Lane, Norbert Leo Butz, Jessica Hecht, Charlie Saxton, Nikki Blonsky, Fiona Shaw, Sophie Lane Curtis, Brynn Casey, Katie Meinholt, Anthony Ippolito, John Hodgman</t>
  </si>
  <si>
    <t>Julianne Moore, Michael Angarano</t>
  </si>
  <si>
    <t>An English teacher's life is disrupted when a former student returns to her small town after failing as a playwright in New York.</t>
  </si>
  <si>
    <t>An English teacher's life is disrupted</t>
  </si>
  <si>
    <t>tt2056771</t>
  </si>
  <si>
    <t>A Bigger Splash</t>
  </si>
  <si>
    <t>26/11/2015</t>
  </si>
  <si>
    <t>Italy, France, USA</t>
  </si>
  <si>
    <t>David Kajganich, Jacques Deray</t>
  </si>
  <si>
    <t>Tilda Swinton, Matthias Schoenaerts, Ralph Fiennes, Dakota Johnson, Corrado Guzzanti, Alessandro Ferrara, David Maddalena, Salvatore Gabriele, Livio Franco Blandino, Aurore Cl√©ment, Lily McMenamy, Vito Rodo, Elena Bucci, Tom Stickley, Jerry Popiel</t>
  </si>
  <si>
    <t>Tilda Swinton, Matthias Schoenaerts</t>
  </si>
  <si>
    <t>The vacation of a famous rock star and her boyfriend in Italy is disrupted by the unexpected visit of an old friend and his daughter.</t>
  </si>
  <si>
    <t>The vacation of a famous rock</t>
  </si>
  <si>
    <t>tt2057392</t>
  </si>
  <si>
    <t>Eye in the Sky</t>
  </si>
  <si>
    <t>25/08/2016</t>
  </si>
  <si>
    <t>Faisa Hassan, Aisha Takow, Armaan Haggio, Helen Mirren, Bob Chappell, Alex Gallafent, Aaron Paul, Babou Ceesay, Carl Beukes, Kate Liquorish, Richard Stephenson, Gabriella Pinto, Tylan Wray, Hossain Dahir, Mond√© Sibisi</t>
  </si>
  <si>
    <t>Faisa Hassan</t>
  </si>
  <si>
    <t>Faisa Hassan, Aisha Takow</t>
  </si>
  <si>
    <t>Col. Katherine Powell, a military officer in command of an operation to capture terrorists in Kenya, sees her mission escalate when a girl enters the kill zone triggering an international dispute over the implications of modern warfare.</t>
  </si>
  <si>
    <t>Col. Katherine Powell, a military</t>
  </si>
  <si>
    <t>tt2058107</t>
  </si>
  <si>
    <t>The Railway Man</t>
  </si>
  <si>
    <t>Switzerland, UK, Australia</t>
  </si>
  <si>
    <t>Jonathan Teplitzky</t>
  </si>
  <si>
    <t>Frank Cottrell Boyce, Andy Paterson</t>
  </si>
  <si>
    <t>Jeremy Irvine, Colin Firth, Stellan Skarsg√•rd, Nicole Kidman, Michael MacKenzie, Jeffrey Daunton, Tanroh Ishida, Bryan Probets, Tom Stokes, Tom Hobbs, Sam Reid, Akos Armont, Takato Kitamoto, Keith Fleming, Ben Aldridge</t>
  </si>
  <si>
    <t>Jeremy Irvine, Colin Firth</t>
  </si>
  <si>
    <t>A former British Army officer, who was tortured as a prisoner of war at a Japanese labor camp during World War II, discovers that the man responsible for much of his treatment is still alive and sets out to confront him.</t>
  </si>
  <si>
    <t>A former British Army officer,</t>
  </si>
  <si>
    <t>tt2058673</t>
  </si>
  <si>
    <t>Point Break</t>
  </si>
  <si>
    <t>27/01/2016</t>
  </si>
  <si>
    <t>China, Germany, USA, Austria, Italy, Canada</t>
  </si>
  <si>
    <t>Kurt Wimmer, Rick King</t>
  </si>
  <si>
    <t>Edgar Ram√≠rez, Luke Bracey, Ray Winstone, Teresa Palmer, Matias Varela, Clemens Schick, Tobias Santelmann, Max Thieriot, Delroy Lindo, Nikolai Kinski, Glynis Barber, Steve Toussaint, James Le Gros, Bojesse Christopher, Ronak Patani</t>
  </si>
  <si>
    <t>Edgar Ram√≠rez, Luke Bracey</t>
  </si>
  <si>
    <t>A young FBI agent infiltrates an extraordinary team of extreme sports athletes he suspects of masterminding a string of unprecedented, sophisticated corporate heists.</t>
  </si>
  <si>
    <t>A young FBI agent infiltrates</t>
  </si>
  <si>
    <t>tt2059171</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</si>
  <si>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</si>
  <si>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</si>
  <si>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</si>
  <si>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Mark Webber</t>
  </si>
  <si>
    <t>Mark Webber, Devon Graye</t>
  </si>
  <si>
    <t>A cryptic phone call sets off a dangerous game of risks for Elliot, a down-on-his-luck salesman. The game promises increasing rewards for completing 13 tasks, each more sinister than the last.</t>
  </si>
  <si>
    <t>A cryptic phone call sets off</t>
  </si>
  <si>
    <t>tt2059255</t>
  </si>
  <si>
    <t>No</t>
  </si>
  <si>
    <t>Chile, France, Mexico, USA</t>
  </si>
  <si>
    <t>Pedro Peirano, Antonio Sk√°rmeta</t>
  </si>
  <si>
    <t>Gael Garc√≠a Bernal, Alfredo Castro, Luis Gnecco, N√©stor Cantillana, Antonia Zegers, Marcial Tagle, Pascal Montero, Jaime Vadell, Elsa Poblete, Diego Mu√±oz, Roberto Far√≠as, Sergio Hern√°ndez, Manuela Oyarz√∫n, Paloma Moreno, C√©sar Caillet</t>
  </si>
  <si>
    <t>Gael Garc√≠a Bernal, Alfredo Castro</t>
  </si>
  <si>
    <t>An advertising executive comes up with a campaign to defeat Augusto Pinochet in Chile's 1988 referendum.</t>
  </si>
  <si>
    <t>An advertising executive comes</t>
  </si>
  <si>
    <t>tt2061702</t>
  </si>
  <si>
    <t>Hotarubi no mori e</t>
  </si>
  <si>
    <t>17/09/2011</t>
  </si>
  <si>
    <t>Takahiro √îmori</t>
  </si>
  <si>
    <t>Yuki Midorikawa, Takahiro √îmori</t>
  </si>
  <si>
    <t>Koki Uchiyama, Ayane Sakura, Shinpachi Tsuji, Izumi Sawada, Hayato Taya, Kanehira Yamamoto, Masanori Machida, Hiroki Got√¥, Asami Imai, Mami Uchida, Kumiko Tashiro</t>
  </si>
  <si>
    <t>Koki Uchiyama</t>
  </si>
  <si>
    <t>Koki Uchiyama, Ayane Sakura</t>
  </si>
  <si>
    <t>Hotaru is rescued by a spirit when she gets lost in a forest as a child. The two become friends, despite the spirit revealing that he will disappear if he is ever touched by a human.</t>
  </si>
  <si>
    <t>Hotaru is rescued by a spirit</t>
  </si>
  <si>
    <t>tt2062700</t>
  </si>
  <si>
    <t>Song to Song</t>
  </si>
  <si>
    <t>Ryan Gosling, Rooney Mara, Michael Fassbender, Natalie Portman, Cate Blanchett, Holly Hunter, B√©r√©nice Marlohe, Val Kilmer, Lykke Li, Olivia Grace Applegate, Dana Falconberry, Linda Emond, Louanne Stephens, Christin Sawyer Davis, Tom Sturridge</t>
  </si>
  <si>
    <t>Ryan Gosling, Rooney Mara</t>
  </si>
  <si>
    <t>Two intersecting love triangles. Obsession and betrayal set against the music scene in Austin, Texas.</t>
  </si>
  <si>
    <t>Two intersecting love triangles.</t>
  </si>
  <si>
    <t>tt2063781</t>
  </si>
  <si>
    <t>Smashed</t>
  </si>
  <si>
    <t>14/12/2012</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</si>
  <si>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</si>
  <si>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</si>
  <si>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</si>
  <si>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A married couple whose bond is</t>
  </si>
  <si>
    <t>tt2064968</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</si>
  <si>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</si>
  <si>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</si>
  <si>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</si>
  <si>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</si>
  <si>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Jason Bateman, Tony Roberts</t>
  </si>
  <si>
    <t>Conrad (Jason Bateman) is helped by his old friend Dylan (Billy Crudup) and returns the favor by falling for Dylan's girlfriend Beatrice (Olivia Wilde).</t>
  </si>
  <si>
    <t>Conrad (Jason Bateman) is helped</t>
  </si>
  <si>
    <t>tt2066051</t>
  </si>
  <si>
    <t>Rocketman</t>
  </si>
  <si>
    <t>29/05/2019</t>
  </si>
  <si>
    <t>Taron Egerton, Jamie Bell, Richard Madden, Bryce Dallas Howard, Gemma Jones, Steven Mackintosh, Tom Bennett, Matthew Illesley, Kit Connor, Charlie Rowe, Peter O'Hanlon, Ross Farrelly, Evan Walsh, Tate Donovan, Sharmina Harrower</t>
  </si>
  <si>
    <t>Taron Egerton</t>
  </si>
  <si>
    <t>Taron Egerton, Jamie Bell</t>
  </si>
  <si>
    <t>A musical fantasy about the fantastical human story of</t>
  </si>
  <si>
    <t>A musical fantasy about the fantastical</t>
  </si>
  <si>
    <t>tt2070649</t>
  </si>
  <si>
    <t>Do-ga-ni</t>
  </si>
  <si>
    <t>Dong-hyuk Hwang</t>
  </si>
  <si>
    <t>Ji-young Gong, Dong-hyuk Hwang</t>
  </si>
  <si>
    <t>Yoo Gong, Yu-mi Jung, Hyeon-soo Kim, Jee-Young Kim, In-seo Jeong, Seung-hwan Baek, Hye-jin Park, Gwang Jang, Jin-ho Choi, Hyo-Seob Eom, Ji-seong Eom, Jae-Ho Heo, Seok-yeon Hong, So-yeon Jang, Gook-hwan Jeon</t>
  </si>
  <si>
    <t>Yoo Gong</t>
  </si>
  <si>
    <t>Yoo Gong, Yu-mi Jung</t>
  </si>
  <si>
    <t>Based on real events, this film depicts the story of a school for the hearing-impaired where young deaf students were sexually assaulted by the faculty members over a long period of time.</t>
  </si>
  <si>
    <t>Based on real events, this film</t>
  </si>
  <si>
    <t>tt2070776</t>
  </si>
  <si>
    <t>Populaire</t>
  </si>
  <si>
    <t>R√©gis Roinsard</t>
  </si>
  <si>
    <t>R√©gis Roinsard, Daniel Presley</t>
  </si>
  <si>
    <t>Romain Duris, D√©borah Fran√ßois, B√©r√©nice Bejo, Shaun Benson, M√©lanie Bernier, Nicolas Bedos, Miou-Miou, Eddy Mitchell, Fr√©d√©ric Pierrot, F√©odor Atkine, Marius Colucci, Emeline Bayart, Dominique Reymond, Yannik Landrein, Nastassja Girard</t>
  </si>
  <si>
    <t>Romain Duris, D√©borah Fran√ßois</t>
  </si>
  <si>
    <t>1958. Rose is a terrible secretary but a demon typist. Her handsome boss resolves to turn her into the fastest girl in the world.</t>
  </si>
  <si>
    <t>1958. Rose is a terrible secretary</t>
  </si>
  <si>
    <t>tt2070862</t>
  </si>
  <si>
    <t>Temptation: Confessions of a Marriage Counselor</t>
  </si>
  <si>
    <t>29/03/2013</t>
  </si>
  <si>
    <t>Jurnee Smollett, Lance Gross, Kim Kardashian West, Vanessa Williams, Robbie Jones, Ren√©e Taylor, Ella Joyce, Brandy Norwood, Jim Adams, Alvin Aki, Sidney Baxley, Renee Ford Clark, Candice Coke, Stephanie Marie Douglas, Timothy Scott Floyd</t>
  </si>
  <si>
    <t>Jurnee Smollett</t>
  </si>
  <si>
    <t>Jurnee Smollett, Lance Gross</t>
  </si>
  <si>
    <t>An ambitious married woman's temptation by a handsome billionaire leads to betrayal, recklessness, and forever alters the course of her life.</t>
  </si>
  <si>
    <t>An ambitious married woman's temptation</t>
  </si>
  <si>
    <t>tt2071550</t>
  </si>
  <si>
    <t>Open Grave</t>
  </si>
  <si>
    <t>14/08/2013</t>
  </si>
  <si>
    <t>Eddie Borey, Chris Borey</t>
  </si>
  <si>
    <t>Sharlto Copley, Thomas Kretschmann, Josie Ho, Joseph Morgan, Erin Richards, Max Wrottesley, M√°rta Szab√≥, Bal√°zs Szit√°s, Zsuzsa Szabados, Tofi Seffer, √âva Botos, Kati Dombi, Araceli Sanz, Pedro De Santiago</t>
  </si>
  <si>
    <t>Sharlto Copley, Thomas Kretschmann</t>
  </si>
  <si>
    <t>A man wakes up in the wilderness, in a pit full of dead bodies, with no memory and must determine if the murderer is one of the strangers who rescued him, or if he himself is the killer.</t>
  </si>
  <si>
    <t>A man wakes up in the wilderness,</t>
  </si>
  <si>
    <t>tt2072230</t>
  </si>
  <si>
    <t>Shingeki no kyojin</t>
  </si>
  <si>
    <t>Shinji Higuchi</t>
  </si>
  <si>
    <t>Hajime Isayama, Tomohiro Machiyama</t>
  </si>
  <si>
    <t>Ashly Burch, Bryce Papenbrook, Monica Rial, Josh Grelle, Jun Kunimura, Brandon Potter, Christopher Wehkamp, Jason Liebrecht, Haruma Miura, Aaron Dismuke, Austin Tindle, Jeannie Tirado, Trina Nishimura, Mike McFarland, Derick Snow</t>
  </si>
  <si>
    <t>Ashly Burch</t>
  </si>
  <si>
    <t>Ashly Burch, Bryce Papenbrook</t>
  </si>
  <si>
    <t>In a world where giant humanoid Titans prey on humans, Eren joins the scouting legion to get revenge on the monsters who killed everyone in his town.</t>
  </si>
  <si>
    <t>In a world where giant humanoid</t>
  </si>
  <si>
    <t>tt2072233</t>
  </si>
  <si>
    <t>Sleepless</t>
  </si>
  <si>
    <t>Baran bo Odar</t>
  </si>
  <si>
    <t>Andrea Berloff, Fr√©d√©ric Jardin</t>
  </si>
  <si>
    <t>Jamie Foxx, Michelle Monaghan, Scoot McNairy, Dermot Mulroney, T.I., David Harbour, Gabrielle Union, Octavius J. Johnson, Tim Connolly, Drew Sheer, Sala Baker, Tim Rigby, Elijah Everett, Tess Malis Kincaid, Steve Coulter</t>
  </si>
  <si>
    <t>Jamie Foxx, Michelle Monaghan</t>
  </si>
  <si>
    <t>A cop with a connection to the criminal underworld scours a nightclub in search of his kidnapped son.</t>
  </si>
  <si>
    <t>A cop with a connection to the</t>
  </si>
  <si>
    <t>tt2076220</t>
  </si>
  <si>
    <t>Holy Motors</t>
  </si>
  <si>
    <t>Leos Carax</t>
  </si>
  <si>
    <t>Denis Lavant, Edith Scob, Eva Mendes, Kylie Minogue, Elise Lhomeau, Jeanne Disson, Michel Piccoli, Leos Carax, Nastya Golubeva Carax, Reda Oumouzoune, Zlata, Geoffrey Carey, Annabelle Dexter-Jones, Elise Caron, Corinne Yam</t>
  </si>
  <si>
    <t>Denis Lavant</t>
  </si>
  <si>
    <t>Denis Lavant, Edith Scob</t>
  </si>
  <si>
    <t>From dawn to dusk, a few hours in the shadowy life of a mystic man named Monsieur Oscar.</t>
  </si>
  <si>
    <t>From dawn to dusk, a few hours</t>
  </si>
  <si>
    <t>tt2076298</t>
  </si>
  <si>
    <t>Yip Man 4</t>
  </si>
  <si>
    <t>20/12/2019</t>
  </si>
  <si>
    <t>Tai-lee Chan, Hiroshi Fukazawa</t>
  </si>
  <si>
    <t>Donnie Yen, Scott Adkins, Danny Kwok-Kwan Chan, Vanness Wu, Jim Liu, Kent Cheng, Yue Wu, Ka-nin Ngo, Adrian Wheeler, Chris Collins, Vanda Margraf, Nicola Stuart-Hill, Nico Amedeo, Grace Englert, John F. Cruz</t>
  </si>
  <si>
    <t>Donnie Yen, Scott Adkins</t>
  </si>
  <si>
    <t>The Kung Fu master travels to the U.S. where his student has upset the local martial arts community by opening a Wing Chun school.</t>
  </si>
  <si>
    <t>The Kung Fu master travels to</t>
  </si>
  <si>
    <t>tt2077833</t>
  </si>
  <si>
    <t>Rowdy Rathore</t>
  </si>
  <si>
    <t>Shiraz Ahmed</t>
  </si>
  <si>
    <t>Akshay Kumar, Sonakshi Sinha, Nassar, Yashpal Sharma, Paresh Ganatra, Gurdeep Kohli, Mushtaq Khan, Amit Tiwari, Supreeth Reddy, Ashok Samarth, Anant Jog, Ananya, Raj Arjun, Darshan Jariwala, Kareena Kapoor</t>
  </si>
  <si>
    <t>Akshay Kumar, Sonakshi Sinha</t>
  </si>
  <si>
    <t>A con man uncovers a deadly secret and must save his lady love, the small-town locals and the little girl who insists she's his daughter, from the mob.</t>
  </si>
  <si>
    <t>A con man uncovers a deadly secret</t>
  </si>
  <si>
    <t>tt2077851</t>
  </si>
  <si>
    <t>Sleepwalk with Me</t>
  </si>
  <si>
    <t>Mike Birbiglia, Seth Barrish</t>
  </si>
  <si>
    <t>Mike Birbiglia, Ira Glass</t>
  </si>
  <si>
    <t>Mike Birbiglia, Lauren Ambrose, James Rebhorn, Carol Kane, Cristin Milioti, Aya Cash, Marylouise Burke, Loudon Wainwright III, Ben Levin, Henry Phillips, Jessi Klein, Emily Meade, Danny Borbon, Amanda Perez, Lucy DeVito</t>
  </si>
  <si>
    <t>Mike Birbiglia</t>
  </si>
  <si>
    <t>Mike Birbiglia, Lauren Ambrose</t>
  </si>
  <si>
    <t>A burgeoning stand-up comedian struggles with the stress of a stalled career, a stale relationship, and the wild spurts of severe sleepwalking he is desperate to ignore.</t>
  </si>
  <si>
    <t>A burgeoning stand-up comedian</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</si>
  <si>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</si>
  <si>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</si>
  <si>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</si>
  <si>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</si>
  <si>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Michael Fassbender, Kate Winslet</t>
  </si>
  <si>
    <t>tt2082197</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</si>
  <si>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</si>
  <si>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</si>
  <si>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</si>
  <si>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Ranbir Kapoor, Priyanka Chopra</t>
  </si>
  <si>
    <t>Three young people learn that love can neither be defined nor contained by society's definition of normal and abnormal.</t>
  </si>
  <si>
    <t>Three young people learn that</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</si>
  <si>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</si>
  <si>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</si>
  <si>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</si>
  <si>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</si>
  <si>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Monica Calhoun</t>
  </si>
  <si>
    <t>Monica Calhoun, Morris Chestnut</t>
  </si>
  <si>
    <t>When college friends reunite after 15 years over the Christmas holidays, they discover just how easy it is for long-forgotten rivalries and romances to be reignited.</t>
  </si>
  <si>
    <t>When college friends reunite after</t>
  </si>
  <si>
    <t>tt2083383</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</si>
  <si>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</si>
  <si>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</si>
  <si>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</si>
  <si>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</si>
  <si>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Clint Eastwood, Chelcie Ross</t>
  </si>
  <si>
    <t>A daughter tries to remedy her dysfunctional relationship with her ailing father, a decorated baseball scout by helping him in a recruiting trip which could be his last.</t>
  </si>
  <si>
    <t>A daughter tries to remedy her</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</si>
  <si>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</si>
  <si>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</si>
  <si>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</si>
  <si>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</si>
  <si>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</si>
  <si>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During World War II, the English</t>
  </si>
  <si>
    <t>tt2084989</t>
  </si>
  <si>
    <t>Upstream Color</t>
  </si>
  <si>
    <t>30/08/2013</t>
  </si>
  <si>
    <t>Amy Seimetz, Shane Carruth, Andrew Sensenig, Thiago Martins, Kathy Carruth, Meredith Burke, Andreon Watson, Ashton Miramontes, Myles McGee, Frank Mosley, Carolyn King, Kerry McCormick, Marco Antonio Rodriguez, Brina Palencia, Lynn Blackburn</t>
  </si>
  <si>
    <t>Amy Seimetz</t>
  </si>
  <si>
    <t>Amy Seimetz, Shane Carruth</t>
  </si>
  <si>
    <t>A man and woman are drawn together, entangled in the life cycle of an ageless organism. Identity becomes an illusion as they struggle to assemble the loose fragments of wrecked lives.</t>
  </si>
  <si>
    <t>A man and woman are drawn together,</t>
  </si>
  <si>
    <t>tt2085930</t>
  </si>
  <si>
    <t>Starship Troopers: Invasion</t>
  </si>
  <si>
    <t>21/07/2012</t>
  </si>
  <si>
    <t>Shinji Aramaki</t>
  </si>
  <si>
    <t>Robert A. Heinlein, Flint Dille</t>
  </si>
  <si>
    <t>Luci Christian, David Matranga, Justin Doran, David Wald, Andrew Love, Leraldo Anzaldua, Sam Roman, Emily Neves, Melissa Davis, Kalob Martinez, Chris Patton, Adam Gibbs, Jovan Jackson, Corey Hartzog, Josh Grelle</t>
  </si>
  <si>
    <t>Luci Christian</t>
  </si>
  <si>
    <t>Luci Christian, David Matranga</t>
  </si>
  <si>
    <t>A black op has gone terribly wrong. Now, Captain Carmen Ibanez and a hardcore trooper famed as Major Henry "Hero" Varro must lead a team of battle-weary troopers to find the missing ship and discover what went wrong.</t>
  </si>
  <si>
    <t>A black op has gone terribly wrong.</t>
  </si>
  <si>
    <t>tt2088003</t>
  </si>
  <si>
    <t>Big Game</t>
  </si>
  <si>
    <t>Finland, UK, Germany</t>
  </si>
  <si>
    <t>Samuel L. Jackson, Onni Tommila, Ray Stevenson, Victor Garber, Mehmet Kurtulus, Ted Levine, Jorma Tommila, Risto Salmi, Felicity Huffman, Jim Broadbent, Rauno Juvonen, Jaymes Butler, Jason Steffan, Jean-Luc Julien, Erik Markus Schuetz</t>
  </si>
  <si>
    <t>Samuel L. Jackson, Onni Tommila</t>
  </si>
  <si>
    <t>A young teenager camping in the woods helps rescue the President of the United States when Air Force One is shot down near his campsite.</t>
  </si>
  <si>
    <t>A young teenager camping in the</t>
  </si>
  <si>
    <t>tt2090465</t>
  </si>
  <si>
    <t>Black Butterfly</t>
  </si>
  <si>
    <t>13/07/2017</t>
  </si>
  <si>
    <t>Spain, USA, Italy</t>
  </si>
  <si>
    <t>Justin Stanley, Marc Frydman</t>
  </si>
  <si>
    <t>Antonio Banderas, Jonathan Rhys Meyers, Piper Perabo, Vincent Riotta, Brian Goodman, Katie McGovern, Jake Daley, Craig Peritz, Randall Paul, Cristina Moglia, Abel Ferrara, Nicholas Aaron, Nathalie Rapti Gomez, Joy Libardoni, Tracy Green</t>
  </si>
  <si>
    <t>Antonio Banderas, Jonathan Rhys Meyers</t>
  </si>
  <si>
    <t>A reclusive screenwriter takes in a lonely drifter, who is determined to repay his kindness by helping him finish his story.</t>
  </si>
  <si>
    <t>A reclusive screenwriter takes</t>
  </si>
  <si>
    <t>tt2091256</t>
  </si>
  <si>
    <t>Captain Underpants: The First Epic Movie</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</si>
  <si>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</si>
  <si>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</si>
  <si>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</si>
  <si>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Kevin Hart, Ed Helms</t>
  </si>
  <si>
    <t>Two overly imaginative pranksters named George and Harold hypnotize their principal into thinking he's a ridiculously enthusiastic, incredibly dimwitted superhero named Captain Underpants.</t>
  </si>
  <si>
    <t>Two overly imaginative pranksters</t>
  </si>
  <si>
    <t>tt2091473</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</si>
  <si>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</si>
  <si>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</si>
  <si>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</si>
  <si>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Matt Damon, Benjamin Sheeler</t>
  </si>
  <si>
    <t>A salesman for a natural gas company experiences life-changing events after arriving in a small town, where his corporation wants to tap into the available resources.</t>
  </si>
  <si>
    <t>A salesman for a natural gas company</t>
  </si>
  <si>
    <t>tt2091478</t>
  </si>
  <si>
    <t>Air</t>
  </si>
  <si>
    <t>21/10/2015</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</si>
  <si>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</si>
  <si>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</si>
  <si>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</si>
  <si>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Norman Reedus</t>
  </si>
  <si>
    <t>Norman Reedus, Djimon Hounsou</t>
  </si>
  <si>
    <t>In the near future, breathable air is nonexistent and two engineers tasked with guarding the last hope for mankind struggle to preserve their own lives while administering to their vital task at hand.</t>
  </si>
  <si>
    <t>In the near future, breathable</t>
  </si>
  <si>
    <t>tt2091935</t>
  </si>
  <si>
    <t>Mr. Right</t>
  </si>
  <si>
    <t>Paco Cabezas</t>
  </si>
  <si>
    <t>Max Landis</t>
  </si>
  <si>
    <t>Sam Rockwell, Anna Kendrick, Tim Roth, James Ransone, Anson Mount, Michael Eklund, RZA, Katie Nehra, Jaiden Kaine, Douglas M. Griffin, Luis Da Silva Jr., Elena Sanchez, Garrett Kruithof, Christopher Matthew Cook, Ross Gallo</t>
  </si>
  <si>
    <t>Sam Rockwell, Anna Kendrick</t>
  </si>
  <si>
    <t>A girl falls for the "perfect" guy, who happens to have a very fatal flaw: he's a hitman on the run from the crime cartels who employ him.</t>
  </si>
  <si>
    <t>A girl falls for the "perfect"</t>
  </si>
  <si>
    <t>tt2093991</t>
  </si>
  <si>
    <t>Elvis &amp; Nixon</t>
  </si>
  <si>
    <t>Liza Johnson</t>
  </si>
  <si>
    <t>Joey Sagal, Hanala Sagal</t>
  </si>
  <si>
    <t>Michael Shannon, Kevin Spacey, Alex Pettyfer, Johnny Knoxville, Colin Hanks, Evan Peters, Sky Ferreira, Tracy Letts, Tate Donovan, Ashley Benson, Kamal Angelo Bolden, Ahna O'Reilly, Ian Hoch, Ritchie Montgomery, Nathalie Love</t>
  </si>
  <si>
    <t>Michael Shannon, Kevin Spacey</t>
  </si>
  <si>
    <t>The untold true story behind the meeting between</t>
  </si>
  <si>
    <t>The untold true story behind the</t>
  </si>
  <si>
    <t>tt2094018</t>
  </si>
  <si>
    <t>Hours</t>
  </si>
  <si>
    <t>Eric Heisserer</t>
  </si>
  <si>
    <t>Paul Walker, Genesis Rodriguez, Nancy Nave, Shane Jacobsen, Natalia Safran, TJ Hassan, Lena Clark, Kesha Bullard, Yohance Myles, Judd Lormand, Tony Bentley, Ian Hoch, Kerry Cahill, Oscar Gale, Christopher Matthew Cook</t>
  </si>
  <si>
    <t>Paul Walker, Genesis Rodriguez</t>
  </si>
  <si>
    <t>A father struggles to keep his infant daughter alive in the wake of Hurricane Katrina.</t>
  </si>
  <si>
    <t>A father struggles to keep his</t>
  </si>
  <si>
    <t>tt2094064</t>
  </si>
  <si>
    <t>Much Ado About Nothing</t>
  </si>
  <si>
    <t>14/06/2013</t>
  </si>
  <si>
    <t>Joss Whedon, William Shakespeare</t>
  </si>
  <si>
    <t>Amy Acker, Alexis Denisof, Nathan Fillion, Clark Gregg, Reed Diamond, Fran Kranz, Jillian Morgese, Sean Maher, Spencer Treat Clark, Riki Lindhome, Ashley Johnson, Emma Bates, Tom Lenk, Nick Kocher, Brian McElhaney</t>
  </si>
  <si>
    <t>Amy Acker</t>
  </si>
  <si>
    <t>Amy Acker, Alexis Denisof</t>
  </si>
  <si>
    <t>A modern retelling of Shakespeare's classic comedy about two pairs of lovers with different takes on romance and a way with words.</t>
  </si>
  <si>
    <t>A modern retelling of Shakespeare's</t>
  </si>
  <si>
    <t>tt2094766</t>
  </si>
  <si>
    <t>Assassin's Creed</t>
  </si>
  <si>
    <t>USA, France, UK, Hong Kong, Taiwan, Malta</t>
  </si>
  <si>
    <t>Michael Lesslie, Adam Cooper</t>
  </si>
  <si>
    <t>Michael Fassbender, Marion Cotillard, Jeremy Irons, Brendan Gleeson, Charlotte Rampling, Michael Kenneth Williams, Denis M√©nochet, Ariane Labed, Khalid Abdalla, Essie Davis, Matias Varela, Callum Turner, Carlos Bardem, Javier Guti√©rrez, Hovik Keuchkerian</t>
  </si>
  <si>
    <t>Michael Fassbender, Marion Cotillard</t>
  </si>
  <si>
    <t>Callum Lynch explores the memories of his ancestor Aguilar de Nerha and gains the skills of a Master Assassin, before taking on the secret Templar society.</t>
  </si>
  <si>
    <t>Callum Lynch explores the memories</t>
  </si>
  <si>
    <t>tt2095649</t>
  </si>
  <si>
    <t>Grace of Monaco</t>
  </si>
  <si>
    <t>Switzerland, France, Italy, Belgium</t>
  </si>
  <si>
    <t>Nicole Kidman, Tim Roth, Frank Langella, Paz Vega, Parker Posey, Milo Ventimiglia, Geraldine Somerville, Nicholas Farrell, Robert Lindsay, Derek Jacobi, Andr√© Penvern, Jeanne Balibar, Flora Nicholson, Yves Jacques, Olivier Rabourdin</t>
  </si>
  <si>
    <t>Nicole Kidman, Tim Roth</t>
  </si>
  <si>
    <t>The story of former Hollywood star Grace Kelly's crisis of marriage and identity, during a political dispute between Monaco's Prince Rainier III and France's Charles De Gaulle, and a looming French invasion of Monaco in the early 1960s.</t>
  </si>
  <si>
    <t>The story of former Hollywood</t>
  </si>
  <si>
    <t>tt2096672</t>
  </si>
  <si>
    <t>Dumb and Dumber To</t>
  </si>
  <si>
    <t>Jim Carrey, Jeff Daniels, Rob Riggle, Laurie Holden, Rachel Melvin, Steve Tom, Don Lake, Patricia French, Elizabeth Cooper, Kathleen Turner, Bill Murray, Tembi Locke, Paul Blackthorne, Brady Bluhm, Eddie Shin</t>
  </si>
  <si>
    <t>Jim Carrey, Jeff Daniels</t>
  </si>
  <si>
    <t>20 years since their first adventure, Lloyd and Harry go on a road trip to find Harry's newly discovered daughter, who was given up for adoption.</t>
  </si>
  <si>
    <t>20 years since their first adventure,</t>
  </si>
  <si>
    <t>tt2096673</t>
  </si>
  <si>
    <t>Inside Out</t>
  </si>
  <si>
    <t>16/09/2015</t>
  </si>
  <si>
    <t>Pete Docter, Ronnie Del Carmen</t>
  </si>
  <si>
    <t>Amy Poehler, Phyllis Smith, Richard Kind, Bill Hader, Lewis Black, Mindy Kaling, Kaitlyn Dias, Diane Lane, Kyle MacLachlan, Paula Poundstone, Bobby Moynihan, Paula Pell, Dave Goelz, Frank Oz, Josh Cooley</t>
  </si>
  <si>
    <t>Amy Poehler, Phyllis Smith</t>
  </si>
  <si>
    <t>After young Riley is uprooted from her Midwest life and moved to San Francisco, her emotions - Joy, Fear, Anger, Disgust and Sadness - conflict on how best to navigate a new city, house, and school.</t>
  </si>
  <si>
    <t>After young Riley is uprooted</t>
  </si>
  <si>
    <t>tt2097298</t>
  </si>
  <si>
    <t>McFarland, USA</t>
  </si>
  <si>
    <t>20/02/2015</t>
  </si>
  <si>
    <t>Kevin Costner, Ramiro Rodriguez, Carlos Pratts, Johnny Ortiz, Rafael Martinez, Hector Duran, Sergio Avelar, Michael Aguero, Diana Maria Riva, Omar Leyva, Valente Rodriguez, Danny Mora, Maria Bello, Morgan Saylor, Elsie Fisher</t>
  </si>
  <si>
    <t>Kevin Costner, Ramiro Rodriguez</t>
  </si>
  <si>
    <t>Jim White moves his family after losing his last job as a football coach. He sees that some of the students are worth starting a cross-country team and turns seven students with no hope into one of the best cross-country teams.</t>
  </si>
  <si>
    <t>Jim White moves his family after</t>
  </si>
  <si>
    <t>tt2097307</t>
  </si>
  <si>
    <t>Hit and Run</t>
  </si>
  <si>
    <t>David Palmer, Dax Shepard</t>
  </si>
  <si>
    <t>Kristen Bell, Dax Shepard, Tom Arnold, Kristin Chenoweth, Michael Rosenbaum, Jess Rowland, Carly Hatter, Steve Agee, Bradley Cooper, Joy Bryant, Kal Bennett, John Duff, David Koechner, Ryan Hansen, Beau Bridges</t>
  </si>
  <si>
    <t>Kristen Bell, Dax Shepard</t>
  </si>
  <si>
    <t>Former getaway driver Charles Bronson jeopardizes his Witness Protection Plan identity in order to help his girlfriend get to Los Angeles. The feds and Charles' former gang chase them on the road.</t>
  </si>
  <si>
    <t>Former getaway driver Charles</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</si>
  <si>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</si>
  <si>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</si>
  <si>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</si>
  <si>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</si>
  <si>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Caleb Landry Jones</t>
  </si>
  <si>
    <t>Caleb Landry Jones, Sarah Gadon</t>
  </si>
  <si>
    <t>In a blackly satirical near future, a thriving industry sells celebrity illnesses to their obsessed fans. Employee Syd March's attempts to exploit the system backfire when they involve him in a potentially deadly mystery.</t>
  </si>
  <si>
    <t>In a blackly satirical near future,</t>
  </si>
  <si>
    <t>CAD 3200000</t>
  </si>
  <si>
    <t>tt2101341</t>
  </si>
  <si>
    <t>Dead Man Down</t>
  </si>
  <si>
    <t>Colin Farrell, Noomi Rapace, Terrence Howard, Dominic Cooper, Isabelle Huppert, Luis Da Silva Jr., Stu Bennett, Franky G, Declan Mulvey, John Cenatiempo, Roy James Wilson, Myles Humphus, Stephen Hill, Aaron Vexler, James Biberi</t>
  </si>
  <si>
    <t>Colin Farrell, Noomi Rapace</t>
  </si>
  <si>
    <t>In New York City, a crime lord's right-hand man is helped by a woman seeking retribution.</t>
  </si>
  <si>
    <t>In New York City, a crime lord's</t>
  </si>
  <si>
    <t>tt2101383</t>
  </si>
  <si>
    <t>Knight of Cups</t>
  </si>
  <si>
    <t>Christian Bale, Cate Blanchett, Natalie Portman, Brian Dennehy, Antonio Banderas, Freida Pinto, Wes Bentley, Isabel Lucas, Teresa Palmer, Imogen Poots, Peter Matthiessen, Armin Mueller-Stahl, Cherry Jones, Patrick Whitesell, Rick Hess</t>
  </si>
  <si>
    <t>Christian Bale, Cate Blanchett</t>
  </si>
  <si>
    <t>A writer indulging in all that Los Angeles and Las Vegas has to offer undertakes a search for love and self via a series of adventures with six different women.</t>
  </si>
  <si>
    <t>A writer indulging in all that</t>
  </si>
  <si>
    <t>tt2101441</t>
  </si>
  <si>
    <t>Spring Breakers</t>
  </si>
  <si>
    <t>Harmony Korine</t>
  </si>
  <si>
    <t>James Franco, Selena Gomez, Vanessa Hudgens, Ashley Benson, Rachel Korine, Gucci Mane, Heather Morris, Ash Lendzion, Emma Holzer, Lee Irby, Jeff Jarrett, Russell Stuart, Josh Randall, Travis Duncan, John McClain</t>
  </si>
  <si>
    <t>James Franco, Selena Gomez</t>
  </si>
  <si>
    <t>Four college girls hold up a restaurant in order to fund their spring break vacation. While partying, drinking, and taking drugs, they are arrested, only to be bailed out by a drug and arms dealer.</t>
  </si>
  <si>
    <t>Four college girls hold up a restaurant</t>
  </si>
  <si>
    <t>tt2101473</t>
  </si>
  <si>
    <t>The Physician</t>
  </si>
  <si>
    <t>Noah Gordon, Jan Berger</t>
  </si>
  <si>
    <t>Tom Payne, Stellan Skarsg√•rd, Olivier Martinez, Emma Rigby, Elyas M'Barek, Fahri Yardim, Makram Khoury, Michael Marcus, Ben Kingsley, Stanley Townsend, Emil Marwa, Martin Hancock, Adam Thomas Wright, Jodie McNee, Dominique Moore</t>
  </si>
  <si>
    <t>Tom Payne</t>
  </si>
  <si>
    <t>Tom Payne, Stellan Skarsg√•rd</t>
  </si>
  <si>
    <t>In Persia in the 11th Century, a surgeon's apprentice disguises himself as a Jew to study at a school that does not admit Christians.</t>
  </si>
  <si>
    <t>In Persia in the 11th Century,</t>
  </si>
  <si>
    <t>tt2101569</t>
  </si>
  <si>
    <t>In Your Eyes</t>
  </si>
  <si>
    <t>20/04/2014</t>
  </si>
  <si>
    <t>Brin Hill</t>
  </si>
  <si>
    <t>Michael Stahl-David, Zoe Kazan, Mark Feuerstein, David Gallagher, Jennifer Grey, Steve Howey, Nikki Reed, Kayd Currier, Preston Bailey, Reed Birney, Steve Harris, Alexander Kravec, Kiera Gruttadauria, Tamara Hickey, Jake Hopkins</t>
  </si>
  <si>
    <t>Michael Stahl-David</t>
  </si>
  <si>
    <t>Two seemingly unconnected souls from different corners of the United States make a telepathic bond that allows them to see, hear and feel the other's experiences, creating a bond that apparently can't be broken.</t>
  </si>
  <si>
    <t>Two seemingly unconnected souls</t>
  </si>
  <si>
    <t>tt2101570</t>
  </si>
  <si>
    <t>In the Blood</t>
  </si>
  <si>
    <t>18/04/2014</t>
  </si>
  <si>
    <t>UK, Puerto Rico, USA</t>
  </si>
  <si>
    <t>James Robert Johnston, Bennett Yellin</t>
  </si>
  <si>
    <t>Gina Carano, Cam Gigandet, Ismael Cruz Cordova, Danny Trejo, Luis Guzm√°n, Amaury Nolasco, Stephen Lang, Treat Williams, Yvette Yates Redick, Eloise Mumford, Hannah Cowley, Paloma Louvat, Oscar H. Guerrero, Cristian Miranda Velez, Blas Sien Diaz</t>
  </si>
  <si>
    <t>Gina Carano, Cam Gigandet</t>
  </si>
  <si>
    <t>When her husband goes missing during their Caribbean vacation, a woman sets off on her own to take down the men she thinks are responsible.</t>
  </si>
  <si>
    <t>When her husband goes missing</t>
  </si>
  <si>
    <t>tt2103217</t>
  </si>
  <si>
    <t>Maniac</t>
  </si>
  <si>
    <t>Nora Arnezeder, Brian Ames, America Olivo, Genevieve Alexandra, Liane Balaban, Jan Broberg, Aaron Colom, Joshua Delagarza, Alex Diaz, Megan Duffy, Eli Dupont, Luis Fernandez-Gil, Dan Hunter, Devra Korwin, Akbar Kurtha</t>
  </si>
  <si>
    <t>Nora Arnezeder</t>
  </si>
  <si>
    <t>Nora Arnezeder, Brian Ames</t>
  </si>
  <si>
    <t>As he helps a young artist with her upcoming exhibition, the owner of a mannequin shop's deadly, suppressed desires come to the surface.</t>
  </si>
  <si>
    <t>As he helps a young artist with</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</si>
  <si>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</si>
  <si>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</si>
  <si>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</si>
  <si>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</si>
  <si>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</si>
  <si>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Melissa McCarthy, Susan Sarandon</t>
  </si>
  <si>
    <t>After getting fired and finding out her husband is cheating, Tammy hits the road with her profane, alcoholic grandmother.</t>
  </si>
  <si>
    <t>After getting fired and finding</t>
  </si>
  <si>
    <t>tt2103264</t>
  </si>
  <si>
    <t>Emperor</t>
  </si>
  <si>
    <t>Vera Blasi, David Klass</t>
  </si>
  <si>
    <t>Matthew Fox, Tommy Lee Jones, Eriko Hatsune, Toshiyuki Nishida, Masayoshi Haneda, Kaori Momoi, Colin Moy, Masatoshi Nakamura, Masat√¥ Ibu, Isao Natsuyagi, Takatar√¥ Kataoka, Aaron Jackson, Nic Sampson, Sh√¥hei Hino, Will Wallace</t>
  </si>
  <si>
    <t>Matthew Fox</t>
  </si>
  <si>
    <t>Matthew Fox, Tommy Lee Jones</t>
  </si>
  <si>
    <t>As the Japanese surrender at the end of World War II, General Fellers is tasked with deciding if Emperor Hirohito will be hanged as a war criminal. Influencing his ruling is his quest to find Aya, an exchange student he met years earlier in the U.S.</t>
  </si>
  <si>
    <t>As the Japanese surrender at the</t>
  </si>
  <si>
    <t>tt2103267</t>
  </si>
  <si>
    <t>Adoration</t>
  </si>
  <si>
    <t>Australia, France</t>
  </si>
  <si>
    <t>Anne Fontaine, Doris Lessing</t>
  </si>
  <si>
    <t>Naomi Watts, Robin Wright, Xavier Samuel, James Frecheville, Ben Mendelsohn, Jessica Tovey, Sophie Lowe, Gary Sweet, Alyson Standen, Skye Sutherland, Sarah Henderson, Isaac Cocking, Brody Mathers, Alice Roberts, Charlee Thomas</t>
  </si>
  <si>
    <t>Naomi Watts, Robin Wright</t>
  </si>
  <si>
    <t>A pair of childhood friends and neighbors fall for each other's sons.</t>
  </si>
  <si>
    <t>A pair of childhood friends and</t>
  </si>
  <si>
    <t>tt2103281</t>
  </si>
  <si>
    <t>Dawn of the Planet of the Apes</t>
  </si>
  <si>
    <t>30/07/2014</t>
  </si>
  <si>
    <t>Mark Bomback, Rick Jaffa</t>
  </si>
  <si>
    <t>Andy Serkis, Jason Clarke, Gary Oldman, Keri Russell, Toby Kebbell, Kodi Smit-McPhee, Kirk Acevedo, Nick Thurston, Terry Notary, Karin Konoval, Judy Greer, Jon Eyez, Enrique Murciano, Larramie Doc Shaw, Lee Ross</t>
  </si>
  <si>
    <t>Andy Serkis, Jason Clarke</t>
  </si>
  <si>
    <t>A growing nation of genetically evolved apes led by Caesar is threatened by a band of human survivors of the devastating virus unleashed a decade earlier.</t>
  </si>
  <si>
    <t>A growing nation of genetically</t>
  </si>
  <si>
    <t>tt2105044</t>
  </si>
  <si>
    <t>V/H/S</t>
  </si>
  <si>
    <t>Matt Bettinelli-Olpin, David Bruckner</t>
  </si>
  <si>
    <t>Brad Miska, Simon Barrett</t>
  </si>
  <si>
    <t>Calvin Reeder, Lane Hughes, Kentucker Audley, Adam Wingard, Frank Stack, Sarah Byrne, Melissa Boatright, Simon Barrett, Andrew Droz Palermo, Hannah Fierman, Mike Donlan, Joe Sykes, Drew Sawyer, Jasper Sams, Nicholas Tecosky</t>
  </si>
  <si>
    <t>Calvin Reeder</t>
  </si>
  <si>
    <t>Calvin Reeder, Lane Hughes</t>
  </si>
  <si>
    <t>When a group of misfits are hired by an unknown third party to burglarize a desolate house and acquire a rare VHS tape, they discover more found footage than they bargained for.</t>
  </si>
  <si>
    <t>When a group of misfits are hired</t>
  </si>
  <si>
    <t>tt2106361</t>
  </si>
  <si>
    <t>Into the Storm</t>
  </si>
  <si>
    <t>John Swetnam</t>
  </si>
  <si>
    <t>Richard Armitage, Sarah Wayne Callies, Matt Walsh, Max Deacon, Nathan Kress, Alycia Debnam-Carey, Arlen Escarpeta, Jeremy Sumpter, Lee Whittaker, Kyle Davis, Jon Reep, Scott Lawrence, David Drumm, Brandon Ruiter, Jimmy Keen</t>
  </si>
  <si>
    <t>Richard Armitage</t>
  </si>
  <si>
    <t>Richard Armitage, Sarah Wayne Callies</t>
  </si>
  <si>
    <t>Storm trackers, thrill-seekers, and everyday townspeople document an unprecedented onslaught of tornadoes touching down in the town of Silverton.</t>
  </si>
  <si>
    <t>Storm trackers, thrill-seekers,</t>
  </si>
  <si>
    <t>tt2106476</t>
  </si>
  <si>
    <t>Jagten</t>
  </si>
  <si>
    <t>Thomas Vinterberg</t>
  </si>
  <si>
    <t>Tobias Lindholm, Thomas Vinterberg</t>
  </si>
  <si>
    <t>Mads Mikkelsen, Thomas Bo Larsen, Annika Wedderkopp, Lasse Fogelstr√∏m, Susse Wold, Anne Louise Hassing, Lars Ranthe, Alexandra Rapaport, Sebastian Bull Sarning, Steen Ordell Guldbrand Jensen, Daniel Engstrup, Troels Thorsen, S√∏ren R√∏nholt, Hana Shuan, Jytte Kvinesdal</t>
  </si>
  <si>
    <t>Mads Mikkelsen, Thomas Bo Larsen</t>
  </si>
  <si>
    <t>A teacher lives a lonely life, all the while struggling over his son's custody. His life slowly gets better as he finds love and receives good news from his son, but his new luck is about to be brutally shattered by an innocent little lie.</t>
  </si>
  <si>
    <t>A teacher lives a lonely life,</t>
  </si>
  <si>
    <t>tt2106651</t>
  </si>
  <si>
    <t>Spectral</t>
  </si>
  <si>
    <t>Nic Mathieu</t>
  </si>
  <si>
    <t>Ian Fried, Nic Mathieu</t>
  </si>
  <si>
    <t>James Badge Dale, Emily Mortimer, Bruce Greenwood, Max Martini, Cory Hardrict, Clayne Crawford, Gonzalo Menendez, Ursula Parker, Aaron Serban, Stephen Root, Jimmy Akingbola, Tsogbaatar Batzorig, Mike Bodie, Philip Bulcock, Mikl√≥s B√°nyai</t>
  </si>
  <si>
    <t>James Badge Dale</t>
  </si>
  <si>
    <t>James Badge Dale, Emily Mortimer</t>
  </si>
  <si>
    <t>A sci-fi/thriller story centered on a special-ops team that is dispatched to fight supernatural beings.</t>
  </si>
  <si>
    <t>A sci-fi/thriller story centered</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</si>
  <si>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</si>
  <si>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</si>
  <si>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</si>
  <si>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</si>
  <si>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Katie Featherston, Kathryn Newton</t>
  </si>
  <si>
    <t>It has been five years since the disappearance of Katie and Hunter, and a suburban family witness strange events in their neighborhood when a woman and a mysterious child move in.</t>
  </si>
  <si>
    <t>It has been five years since the</t>
  </si>
  <si>
    <t>tt2109248</t>
  </si>
  <si>
    <t>Transformers: Age of Extinction</t>
  </si>
  <si>
    <t>16/07/2014</t>
  </si>
  <si>
    <t>Mark Wahlberg, Stanley Tucci, Kelsey Grammer, Nicola Peltz, Jack Reynor, Titus Welliver, Sophia Myles, Bingbing Li, T.J. Miller, James Bachman, Thomas Lennon, Charles Parnell, Erika Fong, Michael Collins, Geng Han</t>
  </si>
  <si>
    <t>Mark Wahlberg, Stanley Tucci</t>
  </si>
  <si>
    <t>When humanity allies with a bounty hunter in pursuit of Optimus Prime, the Autobots turn to a mechanic and his family for help.</t>
  </si>
  <si>
    <t>When humanity allies with a bounty</t>
  </si>
  <si>
    <t>tt2112096</t>
  </si>
  <si>
    <t>Absolutely Fabulous: The Movie</t>
  </si>
  <si>
    <t>16/02/2017</t>
  </si>
  <si>
    <t>Mandie Fletcher</t>
  </si>
  <si>
    <t>Jennifer Saunders</t>
  </si>
  <si>
    <t>Lulu, Gwendoline Christie, Jennifer Saunders, Joanna Lumley, Julia Sawalha, Indeyarna Donaldson-Holness, Jane Horrocks, June Whitfield, Mo Gaffney, Christopher Ryan, Mark Gatiss, Graham Norton, Nick Mohammed, Kathy Burke, Celia Imrie</t>
  </si>
  <si>
    <t>Lulu</t>
  </si>
  <si>
    <t>Lulu, Gwendoline Christie</t>
  </si>
  <si>
    <t>After attracting both media and police attention for accidentally knocking</t>
  </si>
  <si>
    <t>After attracting both media and</t>
  </si>
  <si>
    <t>tt2112124</t>
  </si>
  <si>
    <t>Chennai Express</t>
  </si>
  <si>
    <t>K. Subhash, Yunus Sajawal</t>
  </si>
  <si>
    <t>Deepika Padukone, Shah Rukh Khan, Sathyaraj, Nikitin Dheer, Mukesh Tiwari, Priyamani, Yogi Babu, Delhi Ganesh, Rohit Mehta, Jimmy Moses, Mohan V. Raman, Besant Ravi, Lekh Tandon, Sachin Tendulkar</t>
  </si>
  <si>
    <t>Deepika Padukone</t>
  </si>
  <si>
    <t>Deepika Padukone, Shah Rukh Khan</t>
  </si>
  <si>
    <t>A man heading towards Rameshwaram via Chennai express to immerse his late grandfather's ashes unwillingly gets caught amidst goons after helping their boss's daughter and them board the train.</t>
  </si>
  <si>
    <t>A man heading towards Rameshwaram</t>
  </si>
  <si>
    <t>tt2112131</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</si>
  <si>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</si>
  <si>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</si>
  <si>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</si>
  <si>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</si>
  <si>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</si>
  <si>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Chulbul Pandey invites a fresh</t>
  </si>
  <si>
    <t>tt2113681</t>
  </si>
  <si>
    <t>Hundra√•ringen som klev ut genom f√∂nstret och f√∂rsvann</t>
  </si>
  <si>
    <t>24/04/2014</t>
  </si>
  <si>
    <t>Sweden, Russia, UK, France, Spain, Germany</t>
  </si>
  <si>
    <t>Felix Herngren</t>
  </si>
  <si>
    <t>Felix Herngren, Hans Ingemansson</t>
  </si>
  <si>
    <t>Robert Gustafsson, Mia Sk√§ringer, Iwar Wiklander, David Wiberg, Jens Hult√©n, David Shackleton, Ralph Carlsson, Georg Nikoloff, Alan Ford, Simon S√§ppenen, Sven L√∂nn, Bianca Cruzeiro, Gustav Deinoff, Tumba, Sonja</t>
  </si>
  <si>
    <t>Robert Gustafsson</t>
  </si>
  <si>
    <t>Robert Gustafsson, Mia Sk√§ringer</t>
  </si>
  <si>
    <t>After living a long and colorful life, Allan Karlsson finds himself stuck in a nursing home. On his 100th birthday, he leaps out a window and begins an unexpected journey.</t>
  </si>
  <si>
    <t>After living a long and colorful</t>
  </si>
  <si>
    <t>SEK 63000000</t>
  </si>
  <si>
    <t>tt2115295</t>
  </si>
  <si>
    <t>Ginger &amp; Rosa</t>
  </si>
  <si>
    <t>19/10/2012</t>
  </si>
  <si>
    <t>UK, Denmark, Canada, Croatia</t>
  </si>
  <si>
    <t>Christina Hendricks, Jodhi May, Alessandro Nivola, Luke Cloud, Poppy Bloor, Magdalene Mountford, Elle Fanning, Ray Lonnen, Alice Englert, Brock Everitt-Elwick, Max Scully, Marcus Shakesheff, Charlie Smith, Rupert Rixon, Timothy Spall</t>
  </si>
  <si>
    <t>A look at the lives of two teenage girls - inseparable friends Ginger and Rosa -- growing up in 1960s London as the Cuban Missile Crisis looms, and the pivotal event that comes to redefine their relationship.</t>
  </si>
  <si>
    <t>A look at the lives of two teenage</t>
  </si>
  <si>
    <t>tt2118624</t>
  </si>
  <si>
    <t>The Final Girls</t>
  </si>
  <si>
    <t>M.A. Fortin, Joshua John Miller</t>
  </si>
  <si>
    <t>Taissa Farmiga, Malin Akerman, Alexander Ludwig, Nina Dobrev, Alia Shawkat, Thomas Middleditch, Adam Devine, Angela Trimbur, Chloe Bridges, Tory N. Thompson, Reg Rob, Lauren Gros, Daniel Norris, Eric Michael Carney, Cory Hart</t>
  </si>
  <si>
    <t>Taissa Farmiga</t>
  </si>
  <si>
    <t>Taissa Farmiga, Malin Akerman</t>
  </si>
  <si>
    <t>A young woman grieving the loss of her mother, a famous scream queen from the 1980s, finds herself pulled into the world of her mom's most famous movie. Reunited, the women must fight off the film's maniacal killer.</t>
  </si>
  <si>
    <t>A young woman grieving the loss</t>
  </si>
  <si>
    <t>tt2119532</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</si>
  <si>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</si>
  <si>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</si>
  <si>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</si>
  <si>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Andrew Garfield, Richard Pyros</t>
  </si>
  <si>
    <t>tt2119543</t>
  </si>
  <si>
    <t>The House with a Clock in Its Walls</t>
  </si>
  <si>
    <t>USA, Canada, India</t>
  </si>
  <si>
    <t>John Bellairs, Eric Kripke</t>
  </si>
  <si>
    <t>Jack Black, Cate Blanchett, Owen Vaccaro, Kyle MacLachlan, Ren√©e Elise Goldsberry, Colleen Camp, Sunny Suljic, Lorenza Izzo, Braxton Bjerken, Vanessa Anne Williams, Ricky Muse, Charles Green, De'Jon Watts, Aaron Beelner, Joshua Phillips</t>
  </si>
  <si>
    <t>Jack Black, Cate Blanchett</t>
  </si>
  <si>
    <t>A young orphan named Lewis Barnavelt aids his magical uncle in locating a clock with the power to bring about the end of the world.</t>
  </si>
  <si>
    <t>A young orphan named Lewis Barnavelt</t>
  </si>
  <si>
    <t>tt2120120</t>
  </si>
  <si>
    <t>Pixels</t>
  </si>
  <si>
    <t>29/07/2015</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</si>
  <si>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</si>
  <si>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</si>
  <si>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</si>
  <si>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When aliens misinterpret video</t>
  </si>
  <si>
    <t>tt2121382</t>
  </si>
  <si>
    <t>Turist</t>
  </si>
  <si>
    <t>Sweden, France, Norway, Denmark</t>
  </si>
  <si>
    <t>Ruben √ñstlund</t>
  </si>
  <si>
    <t>Johannes Kuhnke, Lisa Loven Kongsli, Clara Wettergren, Vincent Wettergren, Kristofer Hivju, Fanni Metelius, Karin Myrenberg, Brady Corbet, Johannes Moustos, Jorge Lattof, Adrian Heinisch, Michael Breitenberger, Karl Pincon, Julie Roumogoux, Peter Gaunt</t>
  </si>
  <si>
    <t>Johannes Kuhnke</t>
  </si>
  <si>
    <t>Johannes Kuhnke, Lisa Loven Kongsli</t>
  </si>
  <si>
    <t>A family vacationing in the French Alps is confronted with a devastating avalanche.</t>
  </si>
  <si>
    <t>A family vacationing in the French</t>
  </si>
  <si>
    <t>tt2124787</t>
  </si>
  <si>
    <t>Final Girl</t>
  </si>
  <si>
    <t>14/08/2015</t>
  </si>
  <si>
    <t>Tyler Shields</t>
  </si>
  <si>
    <t>Johnny Silver, Stephen Scarlata</t>
  </si>
  <si>
    <t>Abigail Breslin, Wes Bentley, Logan Huffman, Cameron Bright, Alexander Ludwig, Reece Thompson, Francesca Eastwood, Emma Paetz, Gracyn Shinyei, Desiree Zurowski, Sean Tyson</t>
  </si>
  <si>
    <t>Abigail Breslin, Wes Bentley</t>
  </si>
  <si>
    <t>A man teaches a young woman how to become a complete weapon. Later she is approached by a group of sadistic teens who kill blonde women for unknown reasons. The hunting season begins.</t>
  </si>
  <si>
    <t>A man teaches a young woman how</t>
  </si>
  <si>
    <t>tt2125435</t>
  </si>
  <si>
    <t>Beasts of the Southern Wild</t>
  </si>
  <si>
    <t>Benh Zeitlin</t>
  </si>
  <si>
    <t>Lucy Alibar, Benh Zeitlin</t>
  </si>
  <si>
    <t>Quvenzhan√© Wallis, Dwight Henry, Levy Easterly, Lowell Landes, Pamela Harper, Gina Montana, Amber Henry, Jonshel Alexander, Nicholas Clark, Joseph Brown, Henry D. Coleman, Kaliana Brower, Philip Lawrence, Hannah Holby, Jimmy Lee Moore</t>
  </si>
  <si>
    <t>Quvenzhan√© Wallis</t>
  </si>
  <si>
    <t>Quvenzhan√© Wallis, Dwight Henry</t>
  </si>
  <si>
    <t>Faced with both her hot-tempered father's fading health and melting ice-caps that flood her ramshackle bayou community and unleash ancient aurochs, six-year-old Hushpuppy must learn the ways of courage and love.</t>
  </si>
  <si>
    <t>Faced with both her hot-tempered</t>
  </si>
  <si>
    <t>tt2126235</t>
  </si>
  <si>
    <t>Collide</t>
  </si>
  <si>
    <t>UK, Germany, China, USA</t>
  </si>
  <si>
    <t>F. Scott Frazier, Eran Creevy</t>
  </si>
  <si>
    <t>Nicholas Hoult, Felicity Jones, Anthony Hopkins, Ben Kingsley, Marwan Kenzari, Aleksandar Jovanovic, Christian Rubeck, Erdal Yildiz, Clemens Schick, Johnny Palmiero, Ben Hecker, Joachim Kr√≥l, Markus Andreas Klauk, Michael Epp, Christina Hecke</t>
  </si>
  <si>
    <t>Nicholas Hoult, Felicity Jones</t>
  </si>
  <si>
    <t>An American backpacker gets involved with a ring of drug smugglers as their driver, though he winds up on the run from his employers across Cologne high-speed Autobahn.</t>
  </si>
  <si>
    <t>An American backpacker gets involved</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</si>
  <si>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</si>
  <si>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</si>
  <si>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</si>
  <si>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</si>
  <si>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Dwayne Johnson, Carla Gugino</t>
  </si>
  <si>
    <t>In the aftermath of a massive earthquake in California, a rescue-chopper pilot makes a dangerous journey with his ex-wife across the state in order to rescue his daughter.</t>
  </si>
  <si>
    <t>In the aftermath of a massive</t>
  </si>
  <si>
    <t>tt2126357</t>
  </si>
  <si>
    <t>Second Act</t>
  </si>
  <si>
    <t>24/01/2019</t>
  </si>
  <si>
    <t>Justin Zackham, Elaine Goldsmith-Thomas</t>
  </si>
  <si>
    <t>Jennifer Lopez, Vanessa Hudgens, Leah Remini, Treat Williams, Milo Ventimiglia, Annaleigh Ashford, Charlyne Yi, Alan Aisenberg, Freddie Stroma, Dave Foley, Larry Miller, Dierdre Friel, Lacretta, Dan Bucatinsky, Dalton Harrod</t>
  </si>
  <si>
    <t>Jennifer Lopez, Vanessa Hudgens</t>
  </si>
  <si>
    <t>A big box store worker reinvents her life and her life-story and shows Madison Avenue what street smarts can do.</t>
  </si>
  <si>
    <t>A big box store worker reinvents</t>
  </si>
  <si>
    <t>tt2131532</t>
  </si>
  <si>
    <t>Hidden</t>
  </si>
  <si>
    <t>15/09/2015</t>
  </si>
  <si>
    <t>Matt Duffer, Ross Duffer</t>
  </si>
  <si>
    <t>Alexander Skarsg√•rd, Andrea Riseborough, Emily Alyn Lind, Steven Elliot, Heather Doerksen, William Ainscough, David Lewis</t>
  </si>
  <si>
    <t>A family takes refuge in a bomb shelter to avoid a dangerous outbreak.</t>
  </si>
  <si>
    <t>A family takes refuge in a bomb</t>
  </si>
  <si>
    <t>tt2132285</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</si>
  <si>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</si>
  <si>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</si>
  <si>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</si>
  <si>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</si>
  <si>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Katie Chang</t>
  </si>
  <si>
    <t>Katie Chang, Israel Broussard</t>
  </si>
  <si>
    <t>Inspired by actual events, a group of fame-obsessed teenagers use the internet to track celebrities' whereabouts in order to rob their homes.</t>
  </si>
  <si>
    <t>Inspired by actual events, a group</t>
  </si>
  <si>
    <t>tt2139555</t>
  </si>
  <si>
    <t>Playing It Cool</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</si>
  <si>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</si>
  <si>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</si>
  <si>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</si>
  <si>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Chris Evans, Michelle Monaghan</t>
  </si>
  <si>
    <t>Unrequited love motivates a guy to write about his experiences.</t>
  </si>
  <si>
    <t>Unrequited love motivates a guy</t>
  </si>
  <si>
    <t>tt2139881</t>
  </si>
  <si>
    <t>Long Shot</t>
  </si>
  <si>
    <t>USA, Canada, Colombia</t>
  </si>
  <si>
    <t>Dan Sterling, Liz Hannah</t>
  </si>
  <si>
    <t>Charlize Theron, Seth Rogen, June Diane Raphael, O'Shea Jackson Jr., Ravi Patel, Bob Odenkirk, Andy Serkis, Randall Park, Tristan D. Lalla, Alexander Skarsg√•rd, Aladeen Tawfeek, Nathan Morris, Wanya Morris, Shawn Stockman, Isla Dowling</t>
  </si>
  <si>
    <t>Charlize Theron, Seth Rogen</t>
  </si>
  <si>
    <t>Journalist Fred Flarsky reunites with his childhood crush, Charlotte Field, now one of the most influential women in the world. As she prepares to make a run for the Presidency, Charlotte hires Fred as her speechwriter and sparks fly.</t>
  </si>
  <si>
    <t>Journalist Fred Flarsky reunites</t>
  </si>
  <si>
    <t>tt2140037</t>
  </si>
  <si>
    <t>Jane Got a Gun</t>
  </si>
  <si>
    <t>29/01/2016</t>
  </si>
  <si>
    <t>Brian Duffield, Anthony Tambakis</t>
  </si>
  <si>
    <t>Natalie Portman, Joel Edgerton, Ewan McGregor, Noah Emmerich, Boyd Holbrook, Rodrigo Santoro, James Burnett, Sam Quinn, Maisie McMaster, Jenny Gabrielle, Alex Manette, Piper Sheets, Celia Kessler, Linda Martin, Kristin Hansen</t>
  </si>
  <si>
    <t>Natalie Portman, Joel Edgerton</t>
  </si>
  <si>
    <t>A woman asks her ex-lover for help in order to save her outlaw husband from a gang out to kill him.</t>
  </si>
  <si>
    <t>A woman asks her ex-lover for</t>
  </si>
  <si>
    <t>tt2140203</t>
  </si>
  <si>
    <t>Ookami kodomo no Ame to Yuki</t>
  </si>
  <si>
    <t>13/11/2013</t>
  </si>
  <si>
    <t>Mamoru Hosoda, Mamoru Hosoda</t>
  </si>
  <si>
    <t>Aoi Miyazaki, Takao Osawa, Haru Kuroki, Yukito Nishii, Momoka √îno, Amon Kabe, Takuma Hiraoka, Megumi Hayashibara, Tadashi Nakamura, Tamio √îki, Tomie Kataoka, Hajime Inoue, Sh√¥ta Sometani, Taichi Masu, Melinda Wood Allen</t>
  </si>
  <si>
    <t>Aoi Miyazaki</t>
  </si>
  <si>
    <t>Aoi Miyazaki, Takao Osawa</t>
  </si>
  <si>
    <t>After her werewolf lover unexpectedly dies in an accident while hunting for food for their children, a young woman must find ways to raise the werewolf son and daughter that she had with him while keeping their trait hidden from society.</t>
  </si>
  <si>
    <t>After her werewolf lover unexpectedly</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</si>
  <si>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</si>
  <si>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</si>
  <si>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</si>
  <si>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</si>
  <si>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Emma Thompson, Tom Hanks</t>
  </si>
  <si>
    <t>tt2140379</t>
  </si>
  <si>
    <t>Self/less</t>
  </si>
  <si>
    <t>Ryan Reynolds, Natalie Martinez, Matthew Goode, Ben Kingsley, Victor Garber, Derek Luke, Jaynee-Lynne Kinchen, Melora Hardin, Michelle Dockery, Sam Page, Brendan McCarthy, Thomas Francis Murphy, Sandra Ellis Lafferty, Emily Tremaine, Griff Furst</t>
  </si>
  <si>
    <t>Ryan Reynolds, Natalie Martinez</t>
  </si>
  <si>
    <t>A dying real estate mogul transfers his consciousness into a healthy young body, but soon finds that neither the procedure nor the company that performed it are quite what they seem.</t>
  </si>
  <si>
    <t>A dying real estate mogul transfers</t>
  </si>
  <si>
    <t>tt2140465</t>
  </si>
  <si>
    <t>Tanu Weds Manu Returns</t>
  </si>
  <si>
    <t>22/05/2015</t>
  </si>
  <si>
    <t>Kangana Ranaut, Madhavan, Jimmy Sheirgill, Deepak Dobriyal, Swara Bhaskar, Eijaz Khan, Mohammed Zeeshan Ayyub, Rajendra Gupta, Navni Parihar, K.K. Raina, Dipti Misra, Rahul Chahan, Shishir Sharma, Gulzar Dastur, Rajesh Sharma</t>
  </si>
  <si>
    <t>Kangana Ranaut</t>
  </si>
  <si>
    <t>Kangana Ranaut, Madhavan</t>
  </si>
  <si>
    <t>Tanu and Manu's marriage collapses. What happens when Manu meets Tanu's lookalike Kusum - and when Tanu returns?</t>
  </si>
  <si>
    <t>Tanu and Manu's marriage collapses.</t>
  </si>
  <si>
    <t>tt2140479</t>
  </si>
  <si>
    <t>The Accountant</t>
  </si>
  <si>
    <t>Ben Affleck, Anna Kendrick, J.K. Simmons, Jon Bernthal, Jeffrey Tambor, Cynthia Addai-Robinson, John Lithgow, Jean Smart, Andy Umberger, Alison Wright, Jason Davis, Robert C. Treveiler, Mary Kraft, Seth Lee, Jake Presley</t>
  </si>
  <si>
    <t>Ben Affleck, Anna Kendrick</t>
  </si>
  <si>
    <t>As a math savant uncooks the books for a new client, the Treasury Department closes in on his activities, and the body count starts to rise.</t>
  </si>
  <si>
    <t>As a math savant uncooks the books</t>
  </si>
  <si>
    <t>tt2140507</t>
  </si>
  <si>
    <t>The Current War</t>
  </si>
  <si>
    <t>18/07/2019</t>
  </si>
  <si>
    <t>USA, Russia, UK</t>
  </si>
  <si>
    <t>Alfonso Gomez-Rejon</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</si>
  <si>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</si>
  <si>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</si>
  <si>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</si>
  <si>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The dramatic story of the cutthroat</t>
  </si>
  <si>
    <t>tt2140619</t>
  </si>
  <si>
    <t>Two Night Stand</t>
  </si>
  <si>
    <t>Max Nichols</t>
  </si>
  <si>
    <t>Mark Hammer</t>
  </si>
  <si>
    <t>Analeigh Tipton, Miles Teller, Jessica Szohr, Kid Cudi, Berto Colon, Josh Salatin, Kellyn Lindsay, Michael Showalter, Leven Rambin, Joey Lauren Adams, Brian Petsos, Chris Conroy, Jeremy Rishe, Victor Cruz, David Weiss</t>
  </si>
  <si>
    <t>Analeigh Tipton</t>
  </si>
  <si>
    <t>Analeigh Tipton, Miles Teller</t>
  </si>
  <si>
    <t>A snowstorm forces two people who made an online connection to unwillingly extend their one-night stand as the blizzard goes through the night.</t>
  </si>
  <si>
    <t>A snowstorm forces two people</t>
  </si>
  <si>
    <t>tt2167202</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</si>
  <si>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</si>
  <si>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</si>
  <si>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</si>
  <si>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Ethan Hawke, Selena Gomez</t>
  </si>
  <si>
    <t>To save his kidnapped wife, Brent Magna must drive at the orders of a mysterious man.</t>
  </si>
  <si>
    <t>To save his kidnapped wife, Brent</t>
  </si>
  <si>
    <t>tt2167266</t>
  </si>
  <si>
    <t>Tracks</t>
  </si>
  <si>
    <t>30/04/2014</t>
  </si>
  <si>
    <t>Marion Nelson, Robyn Davidson</t>
  </si>
  <si>
    <t>Lily Pearl, Mia Wasikowska, Philip Dodd, Fiona Press, Daisy Walkabout, Rainer Bock, Felicity Steel, John Flaus, Ian Conway, Evan Casey, David Pearce, Jessica Tovey, Darcy Crouch, Brendan Maclean, Jamie Timony</t>
  </si>
  <si>
    <t>Lily Pearl</t>
  </si>
  <si>
    <t>Lily Pearl, Mia Wasikowska</t>
  </si>
  <si>
    <t>A young woman goes on a 1,700-mile trek across the deserts of West Australia with four camels and her faithful dog.</t>
  </si>
  <si>
    <t>A young woman goes on a 1,700-mile</t>
  </si>
  <si>
    <t>tt2168910</t>
  </si>
  <si>
    <t>Cocktail</t>
  </si>
  <si>
    <t>UK, India</t>
  </si>
  <si>
    <t>Homi Adajania</t>
  </si>
  <si>
    <t>Imtiaz Ali, Sajid Ali</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</si>
  <si>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</si>
  <si>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</si>
  <si>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A love triangle between a guy</t>
  </si>
  <si>
    <t>tt2170299</t>
  </si>
  <si>
    <t>Bad Words</t>
  </si>
  <si>
    <t>Andrew Dodge</t>
  </si>
  <si>
    <t>Jason Bateman, Kathryn Hahn, Rohan Chand, Philip Baker Hall, Allison Janney, Ben Falcone, Steve Witting, Beth Grant, Gwen Parden, Anjul Nigam, Allan Miller, Bob Stephenson, Patricia Belcher, Matthew Zhang, Madison Hu</t>
  </si>
  <si>
    <t>Jason Bateman, Kathryn Hahn</t>
  </si>
  <si>
    <t>A spelling bee loser sets out to exact revenge by finding a loophole and attempting to win as an adult.</t>
  </si>
  <si>
    <t>A spelling bee loser sets out</t>
  </si>
  <si>
    <t>tt2170439</t>
  </si>
  <si>
    <t>Horrible Bosses 2</t>
  </si>
  <si>
    <t>Jason Bateman, Jason Sudeikis, Charlie Day, Jennifer Aniston, Kevin Spacey, Jamie Foxx, Chris Pine, Christoph Waltz, Jonathan Banks, Lindsay Sloane, Keegan-Michael Key, Kelly Stables, Jerry Lambert, Sam Richardson, Brianne Howey</t>
  </si>
  <si>
    <t>Jason Bateman, Jason Sudeikis</t>
  </si>
  <si>
    <t>Dale, Kurt and Nick decide to start their own business but things don't go as planned because of a slick investor, prompting the trio to pull off a harebrained and misguided kidnapping scheme.</t>
  </si>
  <si>
    <t>Dale, Kurt and Nick decide to</t>
  </si>
  <si>
    <t>tt2170593</t>
  </si>
  <si>
    <t>St. Vincent</t>
  </si>
  <si>
    <t>18/12/2014</t>
  </si>
  <si>
    <t>Theodore Melfi</t>
  </si>
  <si>
    <t>Bill Murray, Melissa McCarthy, Naomi Watts, Chris O'Dowd, Terrence Howard, Jaeden Martell, Kimberly Quinn, Lenny Venito, Nate Corddry, Dario Barosso, Donna Mitchell, Ann Dowd, Scott Adsit, Reg E. Cathey, Deirdre O'Connell</t>
  </si>
  <si>
    <t>Bill Murray, Melissa McCarthy</t>
  </si>
  <si>
    <t>A young boy whose parents have just divorced finds an unlikely friend and mentor in the misanthropic, bawdy, hedonistic war veteran who lives next door.</t>
  </si>
  <si>
    <t>A young boy whose parents have</t>
  </si>
  <si>
    <t>tt2170667</t>
  </si>
  <si>
    <t>Wheels</t>
  </si>
  <si>
    <t>Tim Gagliardo, Donavon Warren</t>
  </si>
  <si>
    <t>Donavon Warren</t>
  </si>
  <si>
    <t>Donavon Warren, Patrick Hume, Diana Gettinger, Kevin McCorkle, Will Jennings, Parker Bolek, Irina Costa Jelinek, Samantha Siong, Nathanyael Grey, J. Kristopher, Lilit Alexandrian, Alyssa Barron, Stanley Bautch, Alan Brooks, P.L. Brown</t>
  </si>
  <si>
    <t>Donavon Warren, Patrick Hume</t>
  </si>
  <si>
    <t>Two suicidal paraplegic junkies hustle their way through the city streets trying to find a reason to live.</t>
  </si>
  <si>
    <t>Two suicidal paraplegic junkies</t>
  </si>
  <si>
    <t>tt2171867</t>
  </si>
  <si>
    <t>Empire State</t>
  </si>
  <si>
    <t>Adam Mazer</t>
  </si>
  <si>
    <t>Liam Hemsworth, Michael Angarano, Dwayne Johnson, Paul Ben-Victor, Jerry Ferrara, Greg Vrotsos, Michael Rispoli, Emma Roberts, Nikki Reed, Wayne P√©re, Craig Leydecker, Shenae Grimes-Beech, Sharon Angela, Chris Diamantopoulos, Lucky Johnson</t>
  </si>
  <si>
    <t>Liam Hemsworth, Michael Angarano</t>
  </si>
  <si>
    <t>Two childhood friends plan to rob an armored-car depository, but an NYPD officer stands in their way.</t>
  </si>
  <si>
    <t>Two childhood friends plan to</t>
  </si>
  <si>
    <t>tt2172071</t>
  </si>
  <si>
    <t>Student of the Year</t>
  </si>
  <si>
    <t>Renzil D'Silva, Niranjan Iyengar</t>
  </si>
  <si>
    <t>Alia Bhatt, Sidharth Malhotra, Varun Dhawan, Rishi Kapoor, Sana Saeed, Sahil Anand, Manasi Rachh, Manjot Singh, Ronit Roy, Ram Kapoor, Kayoze Irani, Abdul Quadir Amin, Akshay Anand, Kitu Gidwani, Rohan Gokhale</t>
  </si>
  <si>
    <t>Alia Bhatt</t>
  </si>
  <si>
    <t>Alia Bhatt, Sidharth Malhotra</t>
  </si>
  <si>
    <t>Several alumni reminisce about their final year at St. Theresa's College and the events that shaped their lives.</t>
  </si>
  <si>
    <t>Several alumni reminisce about</t>
  </si>
  <si>
    <t>tt2172584</t>
  </si>
  <si>
    <t>Maps to the Stars</t>
  </si>
  <si>
    <t>21/05/2014</t>
  </si>
  <si>
    <t>Canada, Germany, France, USA</t>
  </si>
  <si>
    <t>Bruce Wagner</t>
  </si>
  <si>
    <t>Julianne Moore, Mia Wasikowska, John Cusack, Evan Bird, Olivia Williams, Robert Pattinson, Kiara Glasco, Sarah Gadon, Dawn Greenhalgh, Jonathan Watton, Jennifer Gibson, Gord Rand, Justin Kelly, Niamh Wilson, Clara Pasieka</t>
  </si>
  <si>
    <t>Julianne Moore, Mia Wasikowska</t>
  </si>
  <si>
    <t>A tour into the heart of a Hollywood family chasing celebrity, one another and the relentless ghosts of their pasts.</t>
  </si>
  <si>
    <t>A tour into the heart of a Hollywood</t>
  </si>
  <si>
    <t>tt2172934</t>
  </si>
  <si>
    <t>3 Days to Kill</t>
  </si>
  <si>
    <t>USA, France, Serbia</t>
  </si>
  <si>
    <t>Kevin Costner, Amber Heard, Hailee Steinfeld, Connie Nielsen, T√≥mas Lemarquis, Richard Sammel, Marc Andr√©oni, Bruno Ricci, Jonas Bloquet, Eriq Ebouaney, Joakhim Sigue, Alison Valence, Big John, Micha√´l Vander-Meiren, Paolo Calia</t>
  </si>
  <si>
    <t>Kevin Costner, Amber Heard</t>
  </si>
  <si>
    <t>A dying CIA agent trying to reconnect with his estranged daughter is offered an experimental drug that could save his life in exchange for one last assignment.</t>
  </si>
  <si>
    <t>A dying CIA agent trying to reconnect</t>
  </si>
  <si>
    <t>tt2172935</t>
  </si>
  <si>
    <t>Metallica Through the Never</t>
  </si>
  <si>
    <t>Music</t>
  </si>
  <si>
    <t>Nimr√≥d Antal, James Hetfield</t>
  </si>
  <si>
    <t>Dane DeHaan, James Hetfield, Lars Ulrich, Kirk Hammett, Robert Trujillo, Kyle Thomson, Toby Hargrave, Mackenzie Gray, Peter Bryant, Hrothgar Mathews, Jeremy Raymond, Fraser Aitcheson, Ed Anders, Brett Armstrong, Charlie Attrill</t>
  </si>
  <si>
    <t>Dane DeHaan, James Hetfield</t>
  </si>
  <si>
    <t>Trip, a young roadie for Metallica, is sent on an urgent mission during the band's show. But what seems like a simple assignment turns into a surreal adventure.</t>
  </si>
  <si>
    <t>Trip, a young roadie for Metallica,</t>
  </si>
  <si>
    <t>tt2172985</t>
  </si>
  <si>
    <t>The Art of the Steal</t>
  </si>
  <si>
    <t>20/06/2014</t>
  </si>
  <si>
    <t>Jonathan Sobol</t>
  </si>
  <si>
    <t>Kurt Russell, Matt Dillon, Jay Baruchel, Kenneth Welsh, Chris Diamantopoulos, Katheryn Winnick, Jason Jones, Terence Stamp, Devon Bostick, Elle Downs, Durward Allan, Dax Ravina, Jasmin Geljo, Vieslav Krystyan, Stephen McHattie</t>
  </si>
  <si>
    <t>Kurt Russell, Matt Dillon</t>
  </si>
  <si>
    <t>Crunch Calhoun, a semi-reformed art thief, agrees to get his old gang back together to pull off one last heist.</t>
  </si>
  <si>
    <t>Crunch Calhoun, a semi-reformed</t>
  </si>
  <si>
    <t>tt2176013</t>
  </si>
  <si>
    <t>Jab Tak Hai Jaan</t>
  </si>
  <si>
    <t>13/11/2012</t>
  </si>
  <si>
    <t>Shah Rukh Khan, Katrina Kaif, Anushka Sharma, Anupam Kher, Rishi Kapoor, Sharib Hashmi, Susan Fordham, Julia St John, Andrew Bicknell, Neetu Singh, Vic Waghorn, Sarika, Lee Nicholas Harris, Laura Bernardeschi, Varun Thakur</t>
  </si>
  <si>
    <t>Shah Rukh Khan, Katrina Kaif</t>
  </si>
  <si>
    <t>A woman is made to realize that her prayers and sacrifice to save her boyfriend's life may have led him to a fate worse than death.</t>
  </si>
  <si>
    <t>A woman is made to realize that</t>
  </si>
  <si>
    <t>tt2177771</t>
  </si>
  <si>
    <t>The Monuments Men</t>
  </si>
  <si>
    <t>George Clooney, Matt Damon, Bill Murray, Cate Blanchett, John Goodman, Jean Dujardin, Hugh Bonneville, Bob Balaban, Dimitri Leonidas, Justus von Dohn√°nyi, Holger Handtke, Michael Hofland, Zachary Baharov, Michael Brandner, Sam Hazeldine</t>
  </si>
  <si>
    <t>George Clooney, Matt Damon</t>
  </si>
  <si>
    <t>An unlikely World War II platoon is tasked to rescue art masterpieces from Nazi thieves and return them to their owners.</t>
  </si>
  <si>
    <t>An unlikely World War II platoon</t>
  </si>
  <si>
    <t>tt2178470</t>
  </si>
  <si>
    <t>Yeh Jawaani Hai Deewani</t>
  </si>
  <si>
    <t>Hussain Dalal, Ayan Mukherjee</t>
  </si>
  <si>
    <t>Ranbir Kapoor, Deepika Padukone, Aditya Roy Kapoor, Kalki Koechlin, Kunaal Roy Kapur, Madhuri Dixit, Farooq Shaikh, Aanoushka, Kamal Adib, Dolly Ahluwalia, Vinita Amar, Anisha, Tanvi Azmi, Priyanka Bose, Anisa Butt</t>
  </si>
  <si>
    <t>Kabir and Naina bond during a trekking trip. Before Naina can express herself, Kabir leaves India to pursue his career. They meet again years later, but he still cherishes his dreams more than bonds.</t>
  </si>
  <si>
    <t>Kabir and Naina bond during a</t>
  </si>
  <si>
    <t>tt2178941</t>
  </si>
  <si>
    <t>Barbara</t>
  </si>
  <si>
    <t>Christian Petzold</t>
  </si>
  <si>
    <t>Christian Petzold, Harun Farocki</t>
  </si>
  <si>
    <t>Nina Hoss, Ronald Zehrfeld, Rainer Bock, Christina Hecke, Claudia Geisler-Bading, Peter Weiss, Carolin Haupt, Deniz Petzold, Rosa Enskat, Jasna Fritzi Bauer, Peer-Uwe Teska, Elisabeth Lehmann, Mark Waschke, Peter Benedict, Thomas Neumann</t>
  </si>
  <si>
    <t>Nina Hoss</t>
  </si>
  <si>
    <t>Nina Hoss, Ronald Zehrfeld</t>
  </si>
  <si>
    <t>A doctor working in 1980s East Germany finds herself banished to a small country hospital.</t>
  </si>
  <si>
    <t>A doctor working in 1980s East</t>
  </si>
  <si>
    <t>tt2179116</t>
  </si>
  <si>
    <t>The Kings of Summer</t>
  </si>
  <si>
    <t>Jordan Vogt-Roberts</t>
  </si>
  <si>
    <t>Chris Galletta</t>
  </si>
  <si>
    <t>Nick Robinson, Gabriel Basso, Moises Arias, Nick Offerman, Erin Moriarty, Craig Cackowski, William Sonnie, Nathan Keyes, Cristoffer Carter, Megan Mullally, Priscilla Kaczuk, Marc Evan Jackson, Alison Brie, Eugene Cordero, Gillian Vigman</t>
  </si>
  <si>
    <t>Nick Robinson</t>
  </si>
  <si>
    <t>Nick Robinson, Gabriel Basso</t>
  </si>
  <si>
    <t>Three teenage friends, in the ultimate act of independence, decide to spend their summer building a house in the woods and living off the land.</t>
  </si>
  <si>
    <t>Three teenage friends, in the</t>
  </si>
  <si>
    <t>tt2179121</t>
  </si>
  <si>
    <t>Le pr√©nom</t>
  </si>
  <si>
    <t>Matthieu Delaporte, Alexandre de La Patelli√®re</t>
  </si>
  <si>
    <t>Patrick Bruel, Val√©rie Benguigui, Charles Berling, Guillaume de Tonqu√©dec, Judith El Zein, Fran√ßoise Fabian, Yaniss Lespert, Miren Pradier, Alexis Lepris√©, Juliette Levant, Bernard Murat</t>
  </si>
  <si>
    <t>Patrick Bruel</t>
  </si>
  <si>
    <t>Patrick Bruel, Val√©rie Benguigui</t>
  </si>
  <si>
    <t>Vincent is about to become a father. At a meeting with childhood friends he announces the name for his future son. The scandalous name ignites a discussion which surfaces unpleasant matters from the past of the group.</t>
  </si>
  <si>
    <t>Vincent is about to become a father.</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</si>
  <si>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</si>
  <si>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</si>
  <si>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</si>
  <si>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</si>
  <si>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Bradley Cooper, Kyle Gallner</t>
  </si>
  <si>
    <t>Navy S.E.A.L. sniper Chris Kyle's pinpoint accuracy saves countless lives on the battlefield and turns him into a legend. Back home with his family after four tours of duty, however, Chris finds that it is the war he can't leave behind.</t>
  </si>
  <si>
    <t>Navy S.E.A.L. sniper Chris Kyle's</t>
  </si>
  <si>
    <t>tt2180411</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</si>
  <si>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</si>
  <si>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</si>
  <si>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</si>
  <si>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Anna Kendrick, Daniel Huttlestone</t>
  </si>
  <si>
    <t>A witch tasks a childless baker and his wife with procuring magical items from classic fairy tales to reverse the curse put on their family tree.</t>
  </si>
  <si>
    <t>A witch tasks a childless baker</t>
  </si>
  <si>
    <t>tt2180477</t>
  </si>
  <si>
    <t>Nanban</t>
  </si>
  <si>
    <t>Joseph Vijay, Jiiva, Srikanth, Ileana D'Cruz, Sathyaraj, Sathyan, Aadukalam Naren, S.J. Suryah, Vijay Vasanth, T.M. Karthik Srinivasan, Uma Pathmanabhan, Manobala, Shanmuga Sundharam, Ajay Ratnam, Indrans</t>
  </si>
  <si>
    <t>Joseph Vijay, Jiiva</t>
  </si>
  <si>
    <t>10 years after finishing college, two best friends and their enemy go on a search for their third friend, while finding out some truths along the way.</t>
  </si>
  <si>
    <t>10 years after finishing college,</t>
  </si>
  <si>
    <t>tt2181831</t>
  </si>
  <si>
    <t>Shahid</t>
  </si>
  <si>
    <t>18/10/2013</t>
  </si>
  <si>
    <t>Hansal Mehta</t>
  </si>
  <si>
    <t>Sameer Gautam Singh, Sameer Gautam Singh</t>
  </si>
  <si>
    <t>Rajkummar Rao, Prabhleen Sandhu, Mohammed Zeeshan Ayyub, Baljinder Kaur, Tigmanshu Dhulia, Kay Kay Menon, Vipin Sharma, Shalini Vatsa, Vinod Rawat, Suvinder Pal, Pawan Kumar, Vivek Ghamande, Paritosh Sand, Prabal Panjabi, Yusuf Hussain</t>
  </si>
  <si>
    <t>Rajkummar Rao</t>
  </si>
  <si>
    <t>Rajkummar Rao, Prabhleen Sandhu</t>
  </si>
  <si>
    <t>The account of Human Rights lawyer Shahid Azmi, an ordinary citizen with an extraordinary commitment to justice.</t>
  </si>
  <si>
    <t>The account of Human Rights lawyer</t>
  </si>
  <si>
    <t>tt2181931</t>
  </si>
  <si>
    <t>English Vinglish</t>
  </si>
  <si>
    <t>Gauri Shinde</t>
  </si>
  <si>
    <t>Sridevi, Adil Hussain, Mehdi Nebbou, Priya Anand, Sulabha Deshpande, Michael Patrick Hoban, Sujatha Kumar, Navika Kotia, Shivansh Kotia, Ashvin Matthew, Cory Hibbs, Rajeev Ravindranathan, Maria Romano, Sumeet Vyas, Ruth Aguilar</t>
  </si>
  <si>
    <t>Sridevi</t>
  </si>
  <si>
    <t>Sridevi, Adil Hussain</t>
  </si>
  <si>
    <t>A quiet, sweet tempered housewife endures small slights from her well-educated husband and daughter every day because of her inability to speak and understand English.</t>
  </si>
  <si>
    <t>A quiet, sweet tempered housewife</t>
  </si>
  <si>
    <t>tt2183034</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</si>
  <si>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</si>
  <si>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</si>
  <si>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</si>
  <si>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Teo Halm</t>
  </si>
  <si>
    <t>Teo Halm, Astro, Reese Hartwig</t>
  </si>
  <si>
    <t>After receiving a bizarre series of encrypted messages, a group of kids embark on an adventure with an alien who needs their help.</t>
  </si>
  <si>
    <t>After receiving a bizarre series</t>
  </si>
  <si>
    <t>tt2184339</t>
  </si>
  <si>
    <t>The Purge</t>
  </si>
  <si>
    <t>James DeMonaco</t>
  </si>
  <si>
    <t>Ethan Hawke, Lena Headey, Max Burkholder, Adelaide Kane, Edwin Hodge, Rhys Wakefield, Tony Oller, Arija Bareikis, Tom Yi, Chris Mulkey, Tisha French, Dana Bunch, Peter Gvozdas, John Weselcouch, Alicia Vela-Bailey</t>
  </si>
  <si>
    <t>Ethan Hawke, Lena Headey</t>
  </si>
  <si>
    <t>A wealthy family is held hostage for harboring the target of a murderous syndicate during the Purge, a 12-hour period in which any and all crime is legal.</t>
  </si>
  <si>
    <t>A wealthy family is held hostage</t>
  </si>
  <si>
    <t>tt2187153</t>
  </si>
  <si>
    <t>Thuppakki</t>
  </si>
  <si>
    <t>Joseph Vijay, Kajal Aggarwal, Vidyut Jammwal, Sathyan, Zakir Hussain, Jayaram, Manngala Radhakrishnan, Deepthi Nambiar, Sanjana Sarathy, Steven Clarke, A.R. Murugadoss, Santosh Sivan, MD Asif, Joy Badlani, Akshara Gowda</t>
  </si>
  <si>
    <t>Joseph Vijay, Kajal Aggarwal</t>
  </si>
  <si>
    <t>An army captain is on a mission to track down and destroy a terrorist gang and deactivate the sleeper cells under its command.</t>
  </si>
  <si>
    <t>An army captain is on a mission</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</si>
  <si>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</si>
  <si>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</si>
  <si>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</si>
  <si>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</si>
  <si>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</si>
  <si>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After moving his family back to</t>
  </si>
  <si>
    <t>tt2193215</t>
  </si>
  <si>
    <t>The Counselor</t>
  </si>
  <si>
    <t>Cormac McCarthy</t>
  </si>
  <si>
    <t>Michael Fassbender, Pen√©lope Cruz, Cameron Diaz, Javier Bardem, Cesar Aguirre, Daniel Holgu√≠n, Chris Obi, Bruno Ganz, Richard Cabral, Provence Maydew, Brad Pitt, Paris Jefferson, Dar Dash, Rosie Perez, Alex Hafner</t>
  </si>
  <si>
    <t>Michael Fassbender, Pen√©lope Cruz</t>
  </si>
  <si>
    <t>A lawyer finds himself in over his head when he gets involved in drug trafficking.</t>
  </si>
  <si>
    <t>A lawyer finds himself in over</t>
  </si>
  <si>
    <t>tt2193265</t>
  </si>
  <si>
    <t>Welcome to the Jungle</t>
  </si>
  <si>
    <t>Puerto Rico, USA, UK</t>
  </si>
  <si>
    <t>Rob Meltzer</t>
  </si>
  <si>
    <t>Jeff Kauffmann</t>
  </si>
  <si>
    <t>Jean-Claude Van Damme, Adam Brody, Rob Huebel, Megan Boone, Kristen Schaal, Dennis Haysbert, Aaron Takahashi, Eric Edelstein, Juan C. Defendini, Zev Glassenberg, Tommy Kavelin, Michael J. Morris, Teeadora Paz, Robert Peters, John Pi√±ero</t>
  </si>
  <si>
    <t>A company retreat on a tropical island goes terribly awry.</t>
  </si>
  <si>
    <t>A company retreat on a tropical</t>
  </si>
  <si>
    <t>tt2194499</t>
  </si>
  <si>
    <t>About Time</t>
  </si>
  <si>
    <t>Domhnall Gleeson, Rachel McAdams, Bill Nighy, Lydia Wilson, Lindsay Duncan, Richard Cordery, Joshua McGuire, Tom Hollander, Margot Robbie, Will Merrick, Vanessa Kirby, Tom Hughes, Clemmie Dugdale, Harry Hadden-Paton, Mitchell Mullen</t>
  </si>
  <si>
    <t>Domhnall Gleeson, Rachel McAdams</t>
  </si>
  <si>
    <t>At the age of 21, Tim discovers he can travel in time and change what happens and has happened in his own life. His decision to make his world a better place by getting a girlfriend turns out not to be as easy as you might think.</t>
  </si>
  <si>
    <t>At the age of 21, Tim discovers</t>
  </si>
  <si>
    <t>tt2195548</t>
  </si>
  <si>
    <t>Prince Avalanche</t>
  </si>
  <si>
    <t>David Gordon Green, Hafsteinn Gunnar Sigur√∞sson</t>
  </si>
  <si>
    <t>Paul Rudd, Emile Hirsch, Lance LeGault, Joyce Payne, Gina Grande, Lynn Shelton, Larry Kretschmar, Enoch Moon, David L. Osborne Jr., Danni Wolcott, Morgan Calderoni, Savanna Porter, Juniper Smith</t>
  </si>
  <si>
    <t>Paul Rudd, Emile Hirsch</t>
  </si>
  <si>
    <t>Two highway road workers spend the summer of 1988 away from their city lives. The isolated landscape becomes a place of misadventure as the men find themselves at odds with each other and the women they left behind.</t>
  </si>
  <si>
    <t>Two highway road workers spend</t>
  </si>
  <si>
    <t>tt2199571</t>
  </si>
  <si>
    <t>Run All Night</t>
  </si>
  <si>
    <t>Brad Ingelsby</t>
  </si>
  <si>
    <t>Liam Neeson, Ed Harris, Joel Kinnaman, Boyd Holbrook, Bruce McGill, Genesis Rodriguez, Vincent D'Onofrio, Lois Smith, Common, Beau Knapp, Patricia Kalember, Daniel Stewart Sherman, James Martinez, Radivoje Bukvic, Tony Naumovski</t>
  </si>
  <si>
    <t>Liam Neeson, Ed Harris</t>
  </si>
  <si>
    <t>Mobster and hit man Jimmy Conlon has one night to figure out where his loyalties lie: with his estranged son, Mike, whose life is in danger, or his longtime best friend, mob boss Shawn Maguire, who wants Mike to pay for the death of his own son.</t>
  </si>
  <si>
    <t>Mobster and hit man Jimmy Conlon</t>
  </si>
  <si>
    <t>tt2199711</t>
  </si>
  <si>
    <t>Vishwaroopam</t>
  </si>
  <si>
    <t>Kamal Haasan, Rahul Bose, Shekhar Kapur, Pooja Kumar, Andrea Jeremiah, Jaideep Ahlawat, Nassar, Zarina Wahab, Samrat Chakrabarti, Miles Anderson, James Babson, Jude S. Walko, Chris Kotcher, Greg Sammis, David Scott Diaz</t>
  </si>
  <si>
    <t>Kamal Haasan, Rahul Bose</t>
  </si>
  <si>
    <t>When a classical dancer's suspecting wife sets an investigator behind him, a series of violent events are triggered, revealing his real identity and connection to a darker world.</t>
  </si>
  <si>
    <t>When a classical dancer's suspecting</t>
  </si>
  <si>
    <t>INR 950000000</t>
  </si>
  <si>
    <t>tt2203308</t>
  </si>
  <si>
    <t>Aashiqui 2</t>
  </si>
  <si>
    <t>Mohit Suri</t>
  </si>
  <si>
    <t>Shagufta Rafique</t>
  </si>
  <si>
    <t>Aditya Roy Kapoor, Shraddha Kapoor, Shaad Randhawa, Salil Acharya, Parthaa Akerkar, Chitrak Bandyopadhyay, Bugs Bhargava, Ashish Bhatt, Gagan Gupta, Shubhangi Latkar, Soumyajit Majumdar, Nickk, Milind Pathak, Milind Phatak, Shekhar Shukla</t>
  </si>
  <si>
    <t>Aditya Roy Kapoor</t>
  </si>
  <si>
    <t>Aditya Roy Kapoor, Shraddha Kapoor</t>
  </si>
  <si>
    <t>Rahul loses his fans and fame due to alcoholism. But he then decides to turn a small time singer into a rising star.</t>
  </si>
  <si>
    <t>Rahul loses his fans and fame</t>
  </si>
  <si>
    <t>tt2203939</t>
  </si>
  <si>
    <t>The Other Woman</t>
  </si>
  <si>
    <t>Melissa Stack</t>
  </si>
  <si>
    <t>Cameron Diaz, Leslie Mann, Nikolaj Coster-Waldau, Don Johnson, Kate Upton, Taylor Kinney, Nicki Minaj, Kenneth Maharaj, Alyshia Ochse, Victor Cruz, Madison McKinley, David Thornton, Olivia Culpo, John 'B.J.' Bryant, Chelsea Turnbo</t>
  </si>
  <si>
    <t>Cameron Diaz, Leslie Mann</t>
  </si>
  <si>
    <t>After discovering her boyfriend is married, Carly soon meets the wife he's been betraying. And when yet another love affair is discovered, all three women team up to plot revenge on the three-timing S.O.B.</t>
  </si>
  <si>
    <t>After discovering her boyfriend</t>
  </si>
  <si>
    <t>tt2205697</t>
  </si>
  <si>
    <t>Stuck in Love.</t>
  </si>
  <si>
    <t>Josh Boone</t>
  </si>
  <si>
    <t>Greg Kinnear, Jennifer Connelly, Lily Collins, Nat Wolff, Kristen Bell, Logan Lerman, Liana Liberato, Michael Goodwin, Stephen King, Rusty Joiner, Patrick Schwarzenegger, David Carzell, Barbara Weetman, Alex ter Avest, Zeeko Zaki</t>
  </si>
  <si>
    <t>Greg Kinnear, Jennifer Connelly</t>
  </si>
  <si>
    <t>An acclaimed writer, his ex-wife, and their teenaged children come to terms with the complexities of love in all its forms over the course of one tumultuous year.</t>
  </si>
  <si>
    <t>An acclaimed writer, his ex-wife,</t>
  </si>
  <si>
    <t>tt2209418</t>
  </si>
  <si>
    <t>Before Midnight</t>
  </si>
  <si>
    <t>USA, Greece</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</si>
  <si>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</si>
  <si>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</si>
  <si>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We meet Jesse and Celine nine</t>
  </si>
  <si>
    <t>tt2209764</t>
  </si>
  <si>
    <t>Transcendence</t>
  </si>
  <si>
    <t>17/04/2014</t>
  </si>
  <si>
    <t>Wally Pfister</t>
  </si>
  <si>
    <t>Jack Paglen</t>
  </si>
  <si>
    <t>Johnny Depp, Rebecca Hall, Paul Bettany, Cillian Murphy, Kate Mara, Cole Hauser, Morgan Freeman, Clifton Collins Jr., Cory Hardrict, Falk Hentschel, Josh Stewart, Luce Rains, Fernando Chien, Steven Liu, Xander Berkeley</t>
  </si>
  <si>
    <t>Johnny Depp, Rebecca Hall</t>
  </si>
  <si>
    <t>A scientist's drive for artificial intelligence takes on dangerous implications when his own consciousness is uploaded into one such program.</t>
  </si>
  <si>
    <t>A scientist's drive for artificial</t>
  </si>
  <si>
    <t>tt2210479</t>
  </si>
  <si>
    <t>Berserk: Ougon Jidai-hen I - Haou no Tamago</t>
  </si>
  <si>
    <t>14/10/2013</t>
  </si>
  <si>
    <t>Toshiyuki Kubooka</t>
  </si>
  <si>
    <t>Kentaro Miura, Ichir√¥ √îkouchi</t>
  </si>
  <si>
    <t>Hiroaki Iwanaga, Carrie Keranen, Takahiro Sakurai, Kevin T. Collins, Toa Yukinari, Y√ªki Kaji, Yoshiro Matsumoto, Minako Kotobuki, Takahiro Fujiwara, Kazuki Yao, Aki Toyosaki, Kenta Miyake, Nobuyuki Katsube, Rikiya Koyama, Hiroshi Arikawa</t>
  </si>
  <si>
    <t>Hiroaki Iwanaga</t>
  </si>
  <si>
    <t>Hiroaki Iwanaga, Carrie Keranen</t>
  </si>
  <si>
    <t>tt2212008</t>
  </si>
  <si>
    <t>The Bag Man</t>
  </si>
  <si>
    <t>Bahamas, USA</t>
  </si>
  <si>
    <t>David Grovic</t>
  </si>
  <si>
    <t>David Grovic, Paul Conway</t>
  </si>
  <si>
    <t>John Cusack, Rebecca Da Costa, Robert De Niro, Crispin Glover, Dominic Purcell, Martin Klebba, Sticky Fingaz, David Shumbris, Chazz Menendez, Ian Mclaughlin, Theodus Crane, Mike Mayhall, Danny Cosmo, John Wilmot, J. Todd Anderson</t>
  </si>
  <si>
    <t>John Cusack, Rebecca Da Costa</t>
  </si>
  <si>
    <t>A criminal bides his time at a seedy motel, waiting for his boss after killing several men and making away with a mystery bag.</t>
  </si>
  <si>
    <t>A criminal bides his time at a</t>
  </si>
  <si>
    <t>tt2213054</t>
  </si>
  <si>
    <t>Kai po che!</t>
  </si>
  <si>
    <t>Chetan Bhagat, Abhishek Kapoor</t>
  </si>
  <si>
    <t>Sushant Singh Rajput, Rajkummar Rao, Amit Sadh, Amrita Puri, Digvijay Deshmukh, Asif Basra, Manav Kaul, Ashish Kakkad, Muni Jha, Morli Patel, Amitabh Srivastava, Bina Shah, Irfan Khan</t>
  </si>
  <si>
    <t>Sushant Singh Rajput</t>
  </si>
  <si>
    <t>Three friends growing up in India at the turn of the millennium set out to open a training academy to produce the country's next cricket stars.</t>
  </si>
  <si>
    <t>Three friends growing up in India</t>
  </si>
  <si>
    <t>tt2215477</t>
  </si>
  <si>
    <t>Goliyon Ki Rasleela Ram-Leela</t>
  </si>
  <si>
    <t>15/11/2013</t>
  </si>
  <si>
    <t>Sanjay Leela Bhansali, William Shakespeare</t>
  </si>
  <si>
    <t>Ranveer Singh, Deepika Padukone, Supriya Pathak, Sharad Kelkar, Homi Wadia, Abhimanyu Singh, Richa Chadha, Gulshan Devaiah, Jameel Khan, Barkha Bisht, Tarun Anand, Masood Akhtar, Mohammad Faizan, Utkarsh Naithani, Bharat Chawda</t>
  </si>
  <si>
    <t>Ranveer Singh, Deepika Padukone</t>
  </si>
  <si>
    <t>Modern adaptation of William Shakespeare's 'Romeo and Juliet' with an Indian twist, the film focuses on the story of Ram and Leela, their love, lust and the drama afterwards.</t>
  </si>
  <si>
    <t>Modern adaptation of William Shakespeare's</t>
  </si>
  <si>
    <t>tt2216240</t>
  </si>
  <si>
    <t>Kapringen</t>
  </si>
  <si>
    <t>Tobias Lindholm</t>
  </si>
  <si>
    <t>Pilou Asb√¶k, S√∏ren Malling, Dar Salim, Roland M√∏ller, Gary Skjoldmose Porter, Abdihakin Asgar, Amalie Ihle Alstrup, Amalie Vulff Andersen, Linda Laursen, Keith Pearson, Allan Arnby, Bettina Schjerlund, Derrick Dharmakan, Juma Mvita, Mikyan 'Thura' Aung</t>
  </si>
  <si>
    <t>Pilou Asb√¶k</t>
  </si>
  <si>
    <t>Pilou Asb√¶k, S√∏ren Malling</t>
  </si>
  <si>
    <t>The crew of a Danish cargo ship is hijacked by Somali pirates who proceed to engage in escalating negotiations with authorities in Copenhagen.</t>
  </si>
  <si>
    <t>The crew of a Danish cargo ship</t>
  </si>
  <si>
    <t>DKK 15500000</t>
  </si>
  <si>
    <t>tt2217859</t>
  </si>
  <si>
    <t>Louder Than Bombs</t>
  </si>
  <si>
    <t>Norway, France, Denmark, USA</t>
  </si>
  <si>
    <t>Joachim Trier, Eskil Vogt</t>
  </si>
  <si>
    <t>Gabriel Byrne, Isabelle Huppert, Jesse Eisenberg, Devin Druid, Amy Ryan, Ruby Jerins, Megan Ketch, David Strathairn, Rachel Brosnahan, Russell Posner, Maryann Urbano, Donna Mitchell, Harry Ford, Leslie Lyles, Luke Robertson</t>
  </si>
  <si>
    <t>Gabriel Byrne, Isabelle Huppert</t>
  </si>
  <si>
    <t>The fractious family of a father and his two sons confront their different feelings and memories of their deceased wife and mother, a famed war photographer.</t>
  </si>
  <si>
    <t>The fractious family of a father</t>
  </si>
  <si>
    <t>tt2218003</t>
  </si>
  <si>
    <t>Closed Circuit</t>
  </si>
  <si>
    <t>Kate Lock, Katherine Press, Patrick Warner, Ricky Nixon, Daniel Tuite, Zora Bishop, Vicky Jam, Zahra Ahmadi, Steve North, Denis Moschitto, Pinar √ñg√ºn, Hasancan Cifci, Andrew Havill, James Lowe, Jim Broadbent</t>
  </si>
  <si>
    <t>Kate Lock</t>
  </si>
  <si>
    <t>Kate Lock, Katherine Press</t>
  </si>
  <si>
    <t>A high-profile terrorism case unexpectedly binds together two ex-lovers on the defense team - testing the limits of their loyalties and placing their lives in jeopardy.</t>
  </si>
  <si>
    <t>A high-profile terrorism case</t>
  </si>
  <si>
    <t>tt2218988</t>
  </si>
  <si>
    <t>Ustad Hotel</t>
  </si>
  <si>
    <t>Malayalam</t>
  </si>
  <si>
    <t>Anwar Rasheed</t>
  </si>
  <si>
    <t>Anjali Menon</t>
  </si>
  <si>
    <t>Dulquer Salmaan, Thilakan, Siddique, Nithya Menen, Mammukoya, Jinu Joseph, V. Jayaprakash, Maniyanpilla Raju, Bhagath Baby Manuel, Sreenath Bhasi, Littil Swayamp, Joseph Chakola, Kunchan, Jishnu, Prem Prakash</t>
  </si>
  <si>
    <t>Dulquer Salmaan</t>
  </si>
  <si>
    <t>Dulquer Salmaan, Thilakan</t>
  </si>
  <si>
    <t>Faisi wants to go to UK to become a professional chef but circumstances force him to assist his grandfather in a small restaurant in Kozhikode city, changing his outlook on life forever.</t>
  </si>
  <si>
    <t>Faisi wants to go to UK to become</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</si>
  <si>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</si>
  <si>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</si>
  <si>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</si>
  <si>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</si>
  <si>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Chris Berman</t>
  </si>
  <si>
    <t>Chris Berman, Dave Donaldson</t>
  </si>
  <si>
    <t>At the NFL Draft, General Manager Sonny Weaver has the opportunity to rebuild his team when he trades for the number one pick. He must decide what he's willing to sacrifice on a life-changing day for a few hundred young men with NFL dreams.</t>
  </si>
  <si>
    <t>At the NFL Draft, General Manager</t>
  </si>
  <si>
    <t>tt2224026</t>
  </si>
  <si>
    <t>Home</t>
  </si>
  <si>
    <t>26/03/2015</t>
  </si>
  <si>
    <t>Tim Johnson</t>
  </si>
  <si>
    <t>Jim Parsons, Rihanna, Steve Martin, Jennifer Lopez, Matt Jones, Brian Stepanek, April Lawrence, Stephen Kearin, Lisa Stewart, April Winchell</t>
  </si>
  <si>
    <t>Jim Parsons</t>
  </si>
  <si>
    <t>Jim Parsons, Rihanna</t>
  </si>
  <si>
    <t>An alien on the run from his own people makes friends with a girl. He tries to help her on her quest, but can be an interference.</t>
  </si>
  <si>
    <t>An alien on the run from his own</t>
  </si>
  <si>
    <t>tt2224317</t>
  </si>
  <si>
    <t>Lootera</t>
  </si>
  <si>
    <t>O. Henry, Bhavani Iyer</t>
  </si>
  <si>
    <t>Ranveer Singh, Sonakshi Sinha, Barun Chanda, Adil Hussain, Vikrant Massey, Dibyendu Bhattacharya, Arif Zakaria, Pratap Jaiswal, Shirin Guha, Divya Dutta, Palan Kundu, Anirban Basu, Amit Saha, Dhruv Mookerji, Newton</t>
  </si>
  <si>
    <t>Ranveer Singh, Sonakshi Sinha</t>
  </si>
  <si>
    <t>An aristocrat's daughter falls in love with a visiting archaeologist, but he holds a secret that could drive them apart.</t>
  </si>
  <si>
    <t>An aristocrat's daughter falls</t>
  </si>
  <si>
    <t>tt2226417</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</si>
  <si>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</si>
  <si>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</si>
  <si>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</si>
  <si>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The Lamberts believe that they</t>
  </si>
  <si>
    <t>tt2226597</t>
  </si>
  <si>
    <t>The Mountain Between Us</t>
  </si>
  <si>
    <t>Chris Weitz, J. Mills Goodloe</t>
  </si>
  <si>
    <t>Kate Winslet, Idris Elba, Beau Bridges, Dermot Mulroney, Linda Sorensen, Vincent Gale, Marci T. House, Dania Nassar, Lee Majdoub, Andres Joseph, Nancy Sivak, Bethany Brown, Orval Roberts, Raleigh, Austin</t>
  </si>
  <si>
    <t>Kate Winslet, Idris Elba</t>
  </si>
  <si>
    <t>Stranded after a tragic plane crash, two strangers must forge a connection to survive the extreme elements of a remote snow-covered mountain. When they realize help is not coming, they embark on a perilous journey across the wilderness.</t>
  </si>
  <si>
    <t>Stranded after a tragic plane</t>
  </si>
  <si>
    <t>tt2229499</t>
  </si>
  <si>
    <t>Don Jon</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</si>
  <si>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</si>
  <si>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</si>
  <si>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A New Jersey guy dedicated to</t>
  </si>
  <si>
    <t>tt2229842</t>
  </si>
  <si>
    <t>Table No.21</t>
  </si>
  <si>
    <t>Aditya Datt</t>
  </si>
  <si>
    <t>Sheershak Anand, Shantanu Ray Chhibber</t>
  </si>
  <si>
    <t>Paresh Rawal, Rajeev Khandelwal, Tina Desai, Dhruv Ganesh, Asheesh Kapur, Hanif Hilal, Gulam Gouse Deewani, Ankit, Sumit Rana, Inderjeet Singh Sagoo, Niketa Agarwal, Monica, James, Sangesh, Mani Nakayan</t>
  </si>
  <si>
    <t>Paresh Rawal</t>
  </si>
  <si>
    <t>Paresh Rawal, Rajeev Khandelwal</t>
  </si>
  <si>
    <t>A couple is drawn into a game show with a whooping winning prize. However the game turns into more than a survival for them with no escape.</t>
  </si>
  <si>
    <t>A couple is drawn into a game</t>
  </si>
  <si>
    <t>tt2230358</t>
  </si>
  <si>
    <t>Curse of Chucky</t>
  </si>
  <si>
    <t>Chantal Quesnelle, Fiona Dourif, Jordan Gavaris, Danielle Bisutti, A Martinez, Maitland McConnell, Brennan Elliott, Summer H. Howell, Adam Hurtig, Darren Wall, Will Woytowich, Anne Leveille, Kally Berard, Kyle Nobess, Brad Dourif</t>
  </si>
  <si>
    <t>Chantal Quesnelle</t>
  </si>
  <si>
    <t>Chantal Quesnelle, Fiona Dourif</t>
  </si>
  <si>
    <t>After her mother's mysterious death, Nica begins to suspect that the talking, red-haired doll her visiting niece has been playing with may be the key to recent bloodshed and chaos.</t>
  </si>
  <si>
    <t>After her mother's mysterious</t>
  </si>
  <si>
    <t>tt2231253</t>
  </si>
  <si>
    <t>Wild Card</t>
  </si>
  <si>
    <t>William Goldman, William Goldman</t>
  </si>
  <si>
    <t>Jason Statham, Michael Angarano, Dominik Garcia, Hope Davis, Milo Ventimiglia, Max Casella, Stanley Tucci, Sof√≠a Vergara, Jason Alexander, Anne Heche, Chris Browning, Matthew Willig, Fran√ßois Vincentelli, Davenia McFadden, Michael Papajohn</t>
  </si>
  <si>
    <t>Jason Statham, Michael Angarano</t>
  </si>
  <si>
    <t>When a Las Vegas bodyguard with lethal skills and a gambling problem gets in trouble with the mob, he has one last play...and it's all or nothing.</t>
  </si>
  <si>
    <t>When a Las Vegas bodyguard with</t>
  </si>
  <si>
    <t>tt2231461</t>
  </si>
  <si>
    <t>Ryan Engle, Carlton Cuse</t>
  </si>
  <si>
    <t>Dwayne Johnson, Naomie Harris, Malin Akerman, Jeffrey Dean Morgan, Jake Lacy, Joe Manganiello, Marley Shelton, P.J. Byrne, Demetrius Grosse, Jack Quaid, Breanne Parhiala, Matt Gerald, Will Yun Lee, Urijah Faber, Bruce Blackshear</t>
  </si>
  <si>
    <t>Dwayne Johnson, Naomie Harris</t>
  </si>
  <si>
    <t>When three different animals become infected with a dangerous pathogen, a primatologist and a geneticist team up to stop them from destroying Chicago.</t>
  </si>
  <si>
    <t>When three different animals become</t>
  </si>
  <si>
    <t>tt2231554</t>
  </si>
  <si>
    <t>Grave Encounters 2</t>
  </si>
  <si>
    <t>John Poliquin</t>
  </si>
  <si>
    <t>Shawn C. Phillips, Jennica Fulton, Jeffrey Bowyer-Chapman, Charlie Kerr, Francisco Passuelo, Andrew Amphlett, J. Jones, Mike Holtz, Calvin Walantus, Zach Lorkiewicz, Chris Hill, Brandon Christensen, Tessa Paige Bildstein, Simone Belshaw, Nikkie Mucci</t>
  </si>
  <si>
    <t>Shawn C. Phillips</t>
  </si>
  <si>
    <t>Shawn C. Phillips, Jennica Fulton</t>
  </si>
  <si>
    <t>A film student who is obsessed with the movie Grave Encounters sets out with his friends to visit the psychiatric hospital depicted in the original film.</t>
  </si>
  <si>
    <t>A film student who is obsessed</t>
  </si>
  <si>
    <t>tt2234003</t>
  </si>
  <si>
    <t>Calvary</t>
  </si>
  <si>
    <t>Brendan Gleeson, Chris O'Dowd, Kelly Reilly, Aidan Gillen, Dylan Moran, Isaach De Bankol√©, M. Emmet Walsh, Marie-Jos√©e Croze, Domhnall Gleeson, David Wilmot, Pat Shortt, Gary Lydon, Killian Scott, Orla O'Rourke, Owen Sharpe</t>
  </si>
  <si>
    <t>Brendan Gleeson</t>
  </si>
  <si>
    <t>Brendan Gleeson, Chris O'Dowd</t>
  </si>
  <si>
    <t>After he is threatened during a confession, a good-natured priest must battle the dark forces closing in around him.</t>
  </si>
  <si>
    <t>After he is threatened during</t>
  </si>
  <si>
    <t>tt2234155</t>
  </si>
  <si>
    <t>The Internship</t>
  </si>
  <si>
    <t>Vince Vaughn, Jared Stern</t>
  </si>
  <si>
    <t>Vince Vaughn, Owen Wilson, Rose Byrne, Aasif Mandvi, Max Minghella, Josh Brener, Dylan O'Brien, Tiya Sircar, Tobit Raphael, Josh Gad, Jessica Szohr, Rob Riggle, Eric Andr√©, Harvey Guill√©n, Gary Anthony Williams</t>
  </si>
  <si>
    <t>Vince Vaughn, Owen Wilson</t>
  </si>
  <si>
    <t>Two salesmen whose careers have been torpedoed by the digital age find their way into a coveted internship at Google, where they must compete with a group of young, tech-savvy geniuses for a shot at employment.</t>
  </si>
  <si>
    <t>Two salesmen whose careers have</t>
  </si>
  <si>
    <t>tt2234261</t>
  </si>
  <si>
    <t>The Love Punch</t>
  </si>
  <si>
    <t>Joel Hopkins, Tess Morris</t>
  </si>
  <si>
    <t>Emma Thompson, Pierce Brosnan, Celia Imrie, Timothy Spall, Louise Bourgoin, Laurent Lafitte, Marisa Berenson, Olivier Chantreau, Ellen Thomas, Tuppence Middleton, Jack Wilkinson, Adam Byron, John Ramm, Jean-Louis Barcelona, Eleanor Matsuura</t>
  </si>
  <si>
    <t>Emma Thompson, Pierce Brosnan</t>
  </si>
  <si>
    <t>A divorced couple scheme to recover the retirement money that was stolen from them.</t>
  </si>
  <si>
    <t>A divorced couple scheme to recover</t>
  </si>
  <si>
    <t>tt2235108</t>
  </si>
  <si>
    <t>Dear White People</t>
  </si>
  <si>
    <t>Justin Simien</t>
  </si>
  <si>
    <t>Tyler James Williams, Tessa Thompson, Kyle Gallner, Teyonah Parris, Brandon P Bell, Brittany Curran, Justin Dobies, Marque Richardson, Malcolm Barrett, Dennis Haysbert, Peter Syvertsen, Brandon Alter, Kate Gaulke, Brian James, Keith Myers</t>
  </si>
  <si>
    <t>Tyler James Williams</t>
  </si>
  <si>
    <t>Tyler James Williams, Tessa Thompson</t>
  </si>
  <si>
    <t>A satire that follows the stories of four black students at an Ivy League college where a riot breaks out over a popular 'African American' themed party thrown by white students</t>
  </si>
  <si>
    <t>A satire that follows the stories</t>
  </si>
  <si>
    <t>tt2235779</t>
  </si>
  <si>
    <t>The Quiet Ones</t>
  </si>
  <si>
    <t>Craig Rosenberg, Oren Moverman</t>
  </si>
  <si>
    <t>Jared Harris, Sam Claflin, Erin Richards, Rory Fleck Byrne, Olivia Cooke, Laurie Calvert, Aldo Maland, Max Pirkis, Tracy Ray, Richard Cunningham, Eileen Nicholas, Rebecca Scott, Aretha Ayeh, Max Macintosh, Harman Singh</t>
  </si>
  <si>
    <t>Jared Harris</t>
  </si>
  <si>
    <t>Jared Harris, Sam Claflin</t>
  </si>
  <si>
    <t>A university professor and a team of students conduct an experiment on a young woman, uncovering terrifyingly dark, unexpected forces in the process.</t>
  </si>
  <si>
    <t>A university professor and a team</t>
  </si>
  <si>
    <t>tt2238032</t>
  </si>
  <si>
    <t>Jue di tao wang</t>
  </si>
  <si>
    <t>Jay Longino, Jay Longino</t>
  </si>
  <si>
    <t>Jackie Chan, Johnny Knoxville, Bingbing Fan, Eric Tsang, Eve Torres, Winston Chao, Jeong-hun Yeon, Shi Shi, Michael Wong, Dylan Kuo, Zoe Zhang, Wei Na, Charlie Rawes, Michael Gor, Sara Maria Forsberg</t>
  </si>
  <si>
    <t>Jackie Chan, Johnny Knoxville</t>
  </si>
  <si>
    <t>A detective from Hong Kong teams up with an American gambler to battle against a notorious Chinese criminal.</t>
  </si>
  <si>
    <t>A detective from Hong Kong teams</t>
  </si>
  <si>
    <t>tt2238050</t>
  </si>
  <si>
    <t>White Bird in a Blizzard</t>
  </si>
  <si>
    <t>Gregg Araki, Laura Kasischke</t>
  </si>
  <si>
    <t>Shailene Woodley, Eva Green, Christopher Meloni, Shiloh Fernandez, Angela Bassett, Gabourey Sidibe, Ava Acres, Thomas Jane, Mark Indelicato, Dale Dickey, Sheryl Lee, Michael Patrick McGill, Jill Johnson, Jacob Artist, Brenda Koo</t>
  </si>
  <si>
    <t>Shailene Woodley, Eva Green</t>
  </si>
  <si>
    <t>In 1988, a teenage girl's life is thrown into chaos when her mother disappears.</t>
  </si>
  <si>
    <t>In 1988, a teenage girl's life</t>
  </si>
  <si>
    <t>tt2239822</t>
  </si>
  <si>
    <t>Valerian and the City of a Thousand Planets</t>
  </si>
  <si>
    <t>21/09/2017</t>
  </si>
  <si>
    <t>France, China, Belgium, Germany, United Arab Emirates, USA, Canada, New Zealand, Singapore, UK, Thailand</t>
  </si>
  <si>
    <t>Pierre Christin, Jean-Claude M√©zi√®res</t>
  </si>
  <si>
    <t>Dane DeHaan, Cara Delevingne, Clive Owen, Rihanna, Ethan Hawke, Herbie Hancock, Kris Wu, Sam Spruell, Alain Chabat, Rutger Hauer, Peter Hudson, Xavier Giannoli, Louis Leterrier, Eric Rochant, Beno√Æt Jacquot</t>
  </si>
  <si>
    <t>Dane DeHaan, Cara Delevingne</t>
  </si>
  <si>
    <t>A dark force threatens Alpha, a vast metropolis and home to species from a thousand planets. Special operatives Valerian and Laureline must race to identify the marauding menace and safeguard not just Alpha, but the future of the universe.</t>
  </si>
  <si>
    <t>A dark force threatens Alpha,</t>
  </si>
  <si>
    <t>tt2239832</t>
  </si>
  <si>
    <t>Think Like a Man Too</t>
  </si>
  <si>
    <t>Adam Brody, Michael Ealy, Jerry Ferrara, Meagan Good, Regina Hall, Dennis Haysbert, Taraji P. Henson, Terrence Jenkins, Jenifer Lewis, Romany Malco, Wendi McLendon-Covey, Gary Owen, Gabrielle Union, David Walton, Kevin Hart</t>
  </si>
  <si>
    <t>Adam Brody</t>
  </si>
  <si>
    <t>Adam Brody, Michael Ealy</t>
  </si>
  <si>
    <t>All the couples are back for a wedding in Las Vegas, but plans for a romantic weekend go awry when their various misadventures get them into some compromising situations that threaten to derail the big event.</t>
  </si>
  <si>
    <t>All the couples are back for a</t>
  </si>
  <si>
    <t>tt2241351</t>
  </si>
  <si>
    <t>Money Monster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</si>
  <si>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</si>
  <si>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</si>
  <si>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George Clooney, Julia Roberts</t>
  </si>
  <si>
    <t>Financial TV host Lee Gates and his producer Patty are put in an extreme situation when an irate investor takes them and their crew as hostage.</t>
  </si>
  <si>
    <t>Financial TV host Lee Gates and</t>
  </si>
  <si>
    <t>tt2243389</t>
  </si>
  <si>
    <t>Los amantes pasajeros</t>
  </si>
  <si>
    <t>Antonio Banderas, Pen√©lope Cruz, Cot√© Soler, Antonio de la Torre, Hugo Silva, Miguel √Ångel Silvestre, Laya Mart√≠, Javier C√°mara, Carlos Areces, Ra√∫l Ar√©valo, Pepa Charro, Nasser Saleh, Concha Gal√°n, Jos√© Mar√≠a Yazpik, Guillermo Toledo</t>
  </si>
  <si>
    <t>Antonio Banderas, Pen√©lope Cruz</t>
  </si>
  <si>
    <t>When it appears as though the end is in sight, the pilots, flight crew, and passengers of a plane heading to Mexico City look to forget the anguish of the moment and face the greatest danger, which we carry within ourselves.</t>
  </si>
  <si>
    <t>When it appears as though the</t>
  </si>
  <si>
    <t>tt2243537</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</si>
  <si>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</si>
  <si>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</si>
  <si>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</si>
  <si>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</si>
  <si>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Marlon Wayans, Marlene Forte</t>
  </si>
  <si>
    <t>Malcolm and Kisha move into their dream home, but soon learn a demon also resides there. When Kisha becomes possessed, Malcolm - determined to keep his sex life on track - turns to a priest, a psychic, and a team of ghost-busters for help.</t>
  </si>
  <si>
    <t>Malcolm and Kisha move into their</t>
  </si>
  <si>
    <t>tt2244901</t>
  </si>
  <si>
    <t>I Give It a Year</t>
  </si>
  <si>
    <t>Rose Byrne, Rafe Spall, Alex Macqueen, Stephen Merchant, Jane Asher, Terence Harvey, Minnie Driver, Jason Flemyng, Nigel Planer, Maisy Mazer, Matilda Thykier, Clare Higgins, Anna Faris, Kevin Moore, Olivia Colman</t>
  </si>
  <si>
    <t>Rose Byrne</t>
  </si>
  <si>
    <t>Rose Byrne, Rafe Spall</t>
  </si>
  <si>
    <t>Newlywed couple Nat and Josh are deliriously happy despite their differences, though friends and family aren't convinced that they can last. With their first anniversary approaching and attractive alternatives in the mix, can they last?</t>
  </si>
  <si>
    <t>Newlywed couple Nat and Josh are</t>
  </si>
  <si>
    <t>tt2245003</t>
  </si>
  <si>
    <t>Miss You Already</t>
  </si>
  <si>
    <t>Morwenna Banks</t>
  </si>
  <si>
    <t>Drew Barrymore, Shola Adewusi, Toni Collette, Grace Schneider, Lucinda Raikes, Eleanor Stagg, Emily Trappen, Lucy Morton, Jacqueline Bisset, Lukas Rolfe, Charlotte Hope, Sophie Holland, Fjokra, Max Rinehart, Dominic Cooper</t>
  </si>
  <si>
    <t>Drew Barrymore, Shola Adewusi</t>
  </si>
  <si>
    <t>The friendship between two life-long girlfriends is put to the test when one starts a family and the other falls ill.</t>
  </si>
  <si>
    <t>The friendship between two life-long</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</si>
  <si>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</si>
  <si>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</si>
  <si>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</si>
  <si>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</si>
  <si>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</si>
  <si>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Scott Adsit</t>
  </si>
  <si>
    <t>Scott Adsit, Ryan Potter</t>
  </si>
  <si>
    <t>The special bond develops between plus-sized inflatable robot Baymax, and prodigy Hiro Hamada. They team up with a group of friends to form a band of high-tech heroes.</t>
  </si>
  <si>
    <t>The special bond develops between</t>
  </si>
  <si>
    <t>tt2247476</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</si>
  <si>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</si>
  <si>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</si>
  <si>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</si>
  <si>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Jim Caviezel, Michael Chiklis</t>
  </si>
  <si>
    <t>The journey of legendary football coach Bob Ladouceur, who took the De La Salle High School Spartans from obscurity to a 151-game winning streak that shattered all records for any American sport.</t>
  </si>
  <si>
    <t>The journey of legendary football</t>
  </si>
  <si>
    <t>tt2249221</t>
  </si>
  <si>
    <t>France, South Africa</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</si>
  <si>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</si>
  <si>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</si>
  <si>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Orlando Bloom, Forest Whitaker</t>
  </si>
  <si>
    <t>Policemen Ali Sokhela and Brian Epkeen investigate the brutal murder of a young white woman, apparently provoked by the availability of a new illegal drug and somehow connected to the disappearance of black street children.</t>
  </si>
  <si>
    <t>Policemen Ali Sokhela and Brian</t>
  </si>
  <si>
    <t>tt2250912</t>
  </si>
  <si>
    <t>Spider-Man: Homecoming</t>
  </si>
  <si>
    <t>Tom Holland, Michael Keaton, Robert Downey Jr., Marisa Tomei, Jon Favreau, Gwyneth Paltrow, Zendaya, Donald Glover, Jacob Batalon, Laura Harrier, Tony Revolori, Bokeem Woodbine, Tyne Daly, Abraham Attah, Hannibal Buress</t>
  </si>
  <si>
    <t>Tom Holland, Michael Keaton</t>
  </si>
  <si>
    <t>Peter Parker balances his life as an ordinary high school student in Queens with his superhero alter-ego Spider-Man, and finds himself on the trail of a new menace prowling the skies of New York City.</t>
  </si>
  <si>
    <t>Peter Parker balances his life</t>
  </si>
  <si>
    <t>tt2258281</t>
  </si>
  <si>
    <t>Dupa dealuri</t>
  </si>
  <si>
    <t>Romania, France, Belgium</t>
  </si>
  <si>
    <t>Cristian Mungiu, Tatiana Niculescu-Bran</t>
  </si>
  <si>
    <t>Cosmina Stratan, Cristina Flutur, Valeriu Andriuta, Dana Tapalaga, Catalina Harabagiu, Gina Tandura, Vica Agache, Nora Covali, Dionisie Vitcu, Ionut Ghinea, Liliana Mocanu, Doru Ana, Costache Babii, Luminita Gheorghiu, Alina Berzunteanu</t>
  </si>
  <si>
    <t>Cosmina Stratan</t>
  </si>
  <si>
    <t>Cosmina Stratan, Cristina Flutur</t>
  </si>
  <si>
    <t>The friendship between two young women who grew up in the same orphanage; one has found refuge at a convent in Romania and refuses to leave with her friend, who now lives in Germany.</t>
  </si>
  <si>
    <t>The friendship between two young</t>
  </si>
  <si>
    <t>tt2258337</t>
  </si>
  <si>
    <t>Eega</t>
  </si>
  <si>
    <t>S.S. Rajamouli, J.V.V. Sathyanarayana</t>
  </si>
  <si>
    <t>Ashwin Gangaraju, S.S. Kanchi</t>
  </si>
  <si>
    <t>Sudeep, Nani, Samantha Ruth Prabhu, Hamsa Nandini, Crazy Mohan, Santhanam, Adithya Menon, Chandra Sekhar, Srinivasa Reddy, Sivannarayana, Devadarshini Chetan, Noel Sean, Dhanraj, Thagubothu Ramesh, Venkatesh Chakravarthy</t>
  </si>
  <si>
    <t>Sudeep</t>
  </si>
  <si>
    <t>Sudeep, Nani, Samantha Ruth Prabhu</t>
  </si>
  <si>
    <t>A murdered man is reincarnated as a housefly and seeks to avenge his death.</t>
  </si>
  <si>
    <t>A murdered man is reincarnated</t>
  </si>
  <si>
    <t>tt2258345</t>
  </si>
  <si>
    <t>Fading Gigolo</t>
  </si>
  <si>
    <t>John Turturro, Woody Allen, Vanessa Paradis, Liev Schreiber, Sharon Stone, Sof√≠a Vergara, Abe Altman, Michael Badalucco, Bob Balaban, M'Barka Ben Taleb, Teddy Bergman, Max Casella, Loan Chabanol, Isaiah Clifton, Jade Dixon</t>
  </si>
  <si>
    <t>John Turturro, Woody Allen</t>
  </si>
  <si>
    <t>Fioravante decides to become a professional Don Juan as a way of making money to help his cash-strapped friend, Murray. With Murray acting as his "manager", the duo quickly finds themselves caught up in the crosscurrents of love and money.</t>
  </si>
  <si>
    <t>Fioravante decides to become a</t>
  </si>
  <si>
    <t>tt2258858</t>
  </si>
  <si>
    <t>Wadjda</t>
  </si>
  <si>
    <t>Saudi Arabia, Netherlands, Germany, Jordan, United Arab Emirates, USA</t>
  </si>
  <si>
    <t>Haifaa Al-Mansour</t>
  </si>
  <si>
    <t>Reem Abdullah, Waad Mohammed, Abdullrahman Al Gohani, Ahd, Sultan Al Assaf, Alanoud Sajini, Rafa Al Sanea, Dana Abdullilah, Rehab Ahmed, Nouf Saad, Ibrahim Almozael, Mohammed Zahir, Sara Aljaber, Noura Faisal, Talal Loay</t>
  </si>
  <si>
    <t>Reem Abdullah</t>
  </si>
  <si>
    <t>Reem Abdullah, Waad Mohammed</t>
  </si>
  <si>
    <t>An enterprising Saudi girl signs on for her school's Koran recitation competition as a way to raise the remaining funds she needs in order to buy the green bicycle that has captured her interest.</t>
  </si>
  <si>
    <t>An enterprising Saudi girl signs</t>
  </si>
  <si>
    <t>tt2261287</t>
  </si>
  <si>
    <t>Ballerina</t>
  </si>
  <si>
    <t>Eric Summer, √âric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</si>
  <si>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</si>
  <si>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</si>
  <si>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Elle Fanning, Dane DeHaan</t>
  </si>
  <si>
    <t>An orphan girl dreams of becoming a ballerina and flees her rural Brittany for Paris, where she passes for someone else and accedes to the position of pupil at the Grand Opera house.</t>
  </si>
  <si>
    <t>An orphan girl dreams of becoming</t>
  </si>
  <si>
    <t>tt2261331</t>
  </si>
  <si>
    <t>Black Sea</t>
  </si>
  <si>
    <t>16/04/2015</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</si>
  <si>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</si>
  <si>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</si>
  <si>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</si>
  <si>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Jude Law, Karl Davies</t>
  </si>
  <si>
    <t>In order to make good with his former employers, a submarine captain takes a job with a shadowy backer to search the depths of the Black Sea for a submarine rumored to be loaded with gold.</t>
  </si>
  <si>
    <t>In order to make good with his</t>
  </si>
  <si>
    <t>tt2262227</t>
  </si>
  <si>
    <t>The Book of Life</t>
  </si>
  <si>
    <t>Jorge R. Guti√©rrez</t>
  </si>
  <si>
    <t>Jorge R. Guti√©rrez, Doug Langdale</t>
  </si>
  <si>
    <t>Diego Luna, Zoe Saldana, Channing Tatum, Ron Perlman, Christina Applegate, Ice Cube, Kate del Castillo, Hector Elizondo, Danny Trejo, Carlos Alazraqui, Ana de la Reguera, Emil-Bastien Bouffard, Elijah Rodriguez, Genesis Ochoa, Pl√°cido Domingo</t>
  </si>
  <si>
    <t>Diego Luna, Zoe Saldana</t>
  </si>
  <si>
    <t>Manolo, a young man who is torn between fulfilling the expectations of his family and following his heart, embarks on an adventure that spans three fantastic worlds where he must face his greatest fears.</t>
  </si>
  <si>
    <t>Manolo, a young man who is torn</t>
  </si>
  <si>
    <t>tt2262315</t>
  </si>
  <si>
    <t>The Good Neighbor</t>
  </si>
  <si>
    <t>14/08/2017</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</si>
  <si>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</si>
  <si>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</si>
  <si>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</si>
  <si>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James Caan</t>
  </si>
  <si>
    <t>James Caan, Logan Miller</t>
  </si>
  <si>
    <t>A pair of mischievous high school kids create the illusion of a haunting on an unsuspecting elderly neighbor while keeping his every reaction under surveillance. A series of coincidences leads to tragedy.</t>
  </si>
  <si>
    <t>A pair of mischievous high school</t>
  </si>
  <si>
    <t>tt2263944</t>
  </si>
  <si>
    <t>Dragon Ball Z: Doragon b√¥ru Z - Kami to Kami</t>
  </si>
  <si>
    <t>Masahiro Hosoda</t>
  </si>
  <si>
    <t>Akira Toriyama, Akira Toriyama</t>
  </si>
  <si>
    <t>Masako Nozawa, Hiromi Tsuru, Ry√¥ Horikawa, Masaharu Sat√¥, Mayumi Tanaka, Toshio Furukawa, T√¥ru Furuya, Hikaru Midorikawa, Takeshi Kusao, Y√ªko Minaguchi, Naoko Watanabe, Ry√ªzabur√¥ √îtomo, Unsh√¥ Ishizuka, Naoki Tatsuta, K√¥z√¥ Shioya</t>
  </si>
  <si>
    <t>Masako Nozawa</t>
  </si>
  <si>
    <t>Masako Nozawa, Hiromi Tsuru</t>
  </si>
  <si>
    <t>The Z-Fighters must contend with Lord Beerus, the God of Destruction, but only a God can fight a God, and none of them are Gods. However with the creation of the Super Saiyan God, will the Z-Fighters be able to defeat Lord Beerus?</t>
  </si>
  <si>
    <t>The Z-Fighters must contend with</t>
  </si>
  <si>
    <t>tt2265171</t>
  </si>
  <si>
    <t>Serbuan maut 2: Berandal</t>
  </si>
  <si>
    <t>Indonesia, USA</t>
  </si>
  <si>
    <t>Iko Uwais, Arifin Putra, Tio Pakusadewo, Oka Antara, Alex Abbad, Cecep Arif Rahman, Julie Estelle, Very Tri Yulisman, Ry√ªhei Matsuda, Ken'ichi End√¥, Kazuki Kitamura, Yayan Ruhian, Cok Simbara, Roy Marten, Epy Kusnandar</t>
  </si>
  <si>
    <t>Iko Uwais, Arifin Putra</t>
  </si>
  <si>
    <t>Only a short time after the first raid, Rama goes undercover with the thugs of Jakarta and plans to bring down the syndicate and uncover the corruption within his police force.</t>
  </si>
  <si>
    <t>Only a short time after the first</t>
  </si>
  <si>
    <t>tt2265398</t>
  </si>
  <si>
    <t>Drinking Buddies</t>
  </si>
  <si>
    <t>Joe Swanberg</t>
  </si>
  <si>
    <t>Olivia Wilde, Jake Johnson, Anna Kendrick, Ron Livingston, Ti West, Jason Sudeikis, Mike Brune, Frank V. Ross, Michael Gaertner, Kristin Davis, Jim Cibak, Alicia Van Couvering, Michael Zeller, Joe Swanberg</t>
  </si>
  <si>
    <t>Olivia Wilde, Jake Johnson</t>
  </si>
  <si>
    <t>Luke and Kate are coworkers at a brewery who spend their nights drinking and flirting heavily. One weekend away together with their significant others proves who really belongs together and who doesn't.</t>
  </si>
  <si>
    <t>Luke and Kate are coworkers at</t>
  </si>
  <si>
    <t>tt2265534</t>
  </si>
  <si>
    <t>The Lifeguard</t>
  </si>
  <si>
    <t>30/07/2013</t>
  </si>
  <si>
    <t>Liz W. Garcia</t>
  </si>
  <si>
    <t>Kristen Bell, Mamie Gummer, Martin Starr, Alex Shaffer, Joshua Harto, David Lambert, Amy Madigan, Adam LeFevre, John Finn, Paulie Litt, Sendhil Ramamurthy, Mike Landry, Tom Kondilas, Carlos Velazquez, Lisa Ann Goldsmith</t>
  </si>
  <si>
    <t>Kristen Bell, Mamie Gummer</t>
  </si>
  <si>
    <t>A former valedictorian quits her reporter job in New York and returns to the place she last felt happy: her childhood home in Connecticut. She gets work as a lifeguard and starts a dangerous relationship with a troubled teenager.</t>
  </si>
  <si>
    <t>A former valedictorian quits her</t>
  </si>
  <si>
    <t>tt2267968</t>
  </si>
  <si>
    <t>Kung Fu Panda 3</t>
  </si>
  <si>
    <t>17/03/2016</t>
  </si>
  <si>
    <t>Alessandro Carloni, Jennifer Yuh Nelson</t>
  </si>
  <si>
    <t>Jack Black, Bryan Cranston, Dustin Hoffman, Angelina Jolie, J.K. Simmons, Jackie Chan, Seth Rogen, Lucy Liu, David Cross, Kate Hudson, James Hong, Randall Duk Kim, Steele Gagnon, Liam Knight, Wayne Knight</t>
  </si>
  <si>
    <t>Jack Black, Bryan Cranston</t>
  </si>
  <si>
    <t>Continuing his "legendary adventures of awesomeness", Po must face two hugely epic, but different threats: one supernatural and the other a little closer to home.</t>
  </si>
  <si>
    <t>Continuing his "legendary adventures</t>
  </si>
  <si>
    <t>tt2267998</t>
  </si>
  <si>
    <t>Gone Girl</t>
  </si>
  <si>
    <t>Gillian Flynn, Gillian Flynn</t>
  </si>
  <si>
    <t>Ben Affleck, Rosamund Pike, Neil Patrick Harris, Tyler Perry, Carrie Coon, Kim Dickens, Patrick Fugit, David Clennon, Lisa Banes, Missi Pyle, Emily Ratajkowski, Casey Wilson, Lola Kirke, Boyd Holbrook, Sela Ward</t>
  </si>
  <si>
    <t>Ben Affleck, Rosamund Pike</t>
  </si>
  <si>
    <t>With his wife's disappearance having become the focus of an intense media circus, a man sees the spotlight turned on him when it's suspected that he may not be innocent.</t>
  </si>
  <si>
    <t>With his wife's disappearance</t>
  </si>
  <si>
    <t>tt2268016</t>
  </si>
  <si>
    <t>Magic Mike XXL</t>
  </si>
  <si>
    <t>24/09/2015</t>
  </si>
  <si>
    <t>Channing Tatum, Juan Piedrahita, Sharon Blackwood, Alison Faulk, Josh Diogo, Joe Manganiello, Kevin Nash, Gabriel Iglesias, Matt Bomer, Adam Rodriguez, Vicky Vox, Javier Madrid, Dashaun Wesley, Carrie Anne Hunt, Crystal Hunt</t>
  </si>
  <si>
    <t>Channing Tatum, Juan Piedrahita</t>
  </si>
  <si>
    <t>Three years after Mike bowed out of the stripper life at the top of his game, he and the remaining Kings of Tampa hit the road to Myrtle Beach to put on one last blow-out performance.</t>
  </si>
  <si>
    <t>Three years after Mike bowed out</t>
  </si>
  <si>
    <t>tt2268458</t>
  </si>
  <si>
    <t>These Final Hours</t>
  </si>
  <si>
    <t>Zak Hilditch</t>
  </si>
  <si>
    <t>Jessica De Gouw, Nathan Phillips, David Field, Lauren Cleary, Matt Lovkis, Ryan Knight, Brendan Kalin, Wendy Burns, Caleb Helm, Emily Crew, Aron Dyer, Neil Stewart, Peter Docker, Michael McCall, Angourie Rice</t>
  </si>
  <si>
    <t>Jessica De Gouw</t>
  </si>
  <si>
    <t>Jessica De Gouw, Nathan Phillips</t>
  </si>
  <si>
    <t>A self-obsessed young man makes his way to the party-to-end-all-parties on the last day on Earth, but ends up saving the life of a little girl searching for her father. Their relationship ultimately leads him on the path to redemption.</t>
  </si>
  <si>
    <t>A self-obsessed young man makes</t>
  </si>
  <si>
    <t>AUD 2500000</t>
  </si>
  <si>
    <t>tt2271563</t>
  </si>
  <si>
    <t>Forsaken</t>
  </si>
  <si>
    <t>19/02/2016</t>
  </si>
  <si>
    <t>Jon Cassar</t>
  </si>
  <si>
    <t>Brad Mirman, Tari</t>
  </si>
  <si>
    <t>Esther Purves-Smith, Kiefer Sutherland, Donald Sutherland, Lex Cassar, Graeme Black, Dave Trimble, Joe Norman Shaw, Aaron Poole, Michael Wincott, Brian Cox, Chris Ippolito, Dylan Smith, Landon Liboiron, Micheal Mitchell, Justin Michael Carriere</t>
  </si>
  <si>
    <t>Esther Purves-Smith</t>
  </si>
  <si>
    <t>In 1872, an embittered gunslinger named John Henry Clayton attempts to make amends with his estranged father Reverend Samuel Clayton while their community is besieged by ruthless land-grabbers.</t>
  </si>
  <si>
    <t>In 1872, an embittered gunslinger</t>
  </si>
  <si>
    <t>tt2273657</t>
  </si>
  <si>
    <t>True Story</t>
  </si>
  <si>
    <t>17/04/2015</t>
  </si>
  <si>
    <t>Ibo</t>
  </si>
  <si>
    <t>Rupert Goold</t>
  </si>
  <si>
    <t>Rupert Goold, David Kajganich</t>
  </si>
  <si>
    <t>Jonah Hill, James Franco, Felicity Jones, Maria Dizzia, Ethan Suplee, Conor Kikot, Charlotte Driscoll, Stella Rae Payne, Robert John Burke, Byron Jennings, Gretchen Mol, Betty Gilpin, Seth Barrish, Robert Stanton, Michael Countryman</t>
  </si>
  <si>
    <t>Jonah Hill, James Franco</t>
  </si>
  <si>
    <t>When disgraced New York Times reporter Michael Finkel meets accused killer Christian Longo - who has taken on Finkel's identity - his investigation morphs into a game of cat-and-mouse.</t>
  </si>
  <si>
    <t>When disgraced New York Times</t>
  </si>
  <si>
    <t>tt2274648</t>
  </si>
  <si>
    <t>USA, UK, Bulgaria, Canada, Portugal, France</t>
  </si>
  <si>
    <t>Andrew Cosby, Mike Mignola</t>
  </si>
  <si>
    <t>Mark Stanley, Brian Gleeson, Nadya Keranova, Maria Tepavicharova, Ana Tabakova, Milla Jovovich, Penelope Mitchell, Terry Randal, Ian McShane, David Harbour, Mario de la Rosa, Christopher Mata, Atanas Srebrev, Dawn Sherrer, Michael Heath</t>
  </si>
  <si>
    <t>Mark Stanley</t>
  </si>
  <si>
    <t>Mark Stanley, Brian Gleeson</t>
  </si>
  <si>
    <t>Based on the graphic novels by Mike Mignola, Hellboy, caught between the worlds of the supernatural and human, battles an ancient sorceress bent on revenge.</t>
  </si>
  <si>
    <t>Based on the graphic novels by</t>
  </si>
  <si>
    <t>tt2275946</t>
  </si>
  <si>
    <t>Redirected</t>
  </si>
  <si>
    <t>UK, Lithuania</t>
  </si>
  <si>
    <t>Lithuanian</t>
  </si>
  <si>
    <t>Emilis Velyvis</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</si>
  <si>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</si>
  <si>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</si>
  <si>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Vinnie Jones, Scot Williams</t>
  </si>
  <si>
    <t>Three friends try to make money and invite another friend in on a plot.</t>
  </si>
  <si>
    <t>Three friends try to make money</t>
  </si>
  <si>
    <t>tt2277860</t>
  </si>
  <si>
    <t>Finding Dory</t>
  </si>
  <si>
    <t>Andrew Stanton, Angus MacLane</t>
  </si>
  <si>
    <t>Ellen DeGeneres, Albert Brooks, Ed O'Neill, Kaitlin Olson, Hayden Rolence, Ty Burrell, Diane Keaton, Eugene Levy, Sloane Murray, Idris Elba, Dominic West, Bob Peterson, Kate McKinnon, Bill Hader, Sigourney Weaver</t>
  </si>
  <si>
    <t>Ellen DeGeneres</t>
  </si>
  <si>
    <t>Ellen DeGeneres, Albert Brooks</t>
  </si>
  <si>
    <t>Friendly but forgetful blue tang Dory begins a search for her long-lost parents, and everyone learns a few things about the real meaning of family along the way.</t>
  </si>
  <si>
    <t>Friendly but forgetful blue tang</t>
  </si>
  <si>
    <t>tt2278388</t>
  </si>
  <si>
    <t>The Grand Budapest Hotel</t>
  </si>
  <si>
    <t>Stefan Zweig, Wes Anderson</t>
  </si>
  <si>
    <t>Ralph Fiennes, F. Murray Abraham, Mathieu Amalric, Adrien Brody, Willem Dafoe, Jeff Goldblum, Harvey Keitel, Jude Law, Bill Murray, Edward Norton, Saoirse Ronan, Jason Schwartzman, L√©a Seydoux, Tilda Swinton, Tom Wilkinson</t>
  </si>
  <si>
    <t>Ralph Fiennes, F. Murray Abraham</t>
  </si>
  <si>
    <t>A writer encounters the owner of an aging high-class hotel, who tells him of his early years serving as a lobby boy in the hotel's glorious years under an exceptional concierge.</t>
  </si>
  <si>
    <t>A writer encounters the owner</t>
  </si>
  <si>
    <t>tt2278871</t>
  </si>
  <si>
    <t>La vie d'Ad√®le</t>
  </si>
  <si>
    <t>France, Belgium, Spain</t>
  </si>
  <si>
    <t>Abdellatif Kechiche</t>
  </si>
  <si>
    <t>Abdellatif Kechiche, Ghalya Lacroix</t>
  </si>
  <si>
    <t>L√©a Seydoux, Ad√®le Exarchopoulos, Salim Kechiouche, Aur√©lien Recoing, Catherine Sal√©e, Benjamin Siksou, Mona Walravens, Alma Jodorowsky, J√©r√©mie Laheurte, Anne Loiret, Beno√Æt Pilot, Sandor Funtek, Fanny Maurin, Maelys Cabezon, Samir Bella</t>
  </si>
  <si>
    <t>L√©a Seydoux</t>
  </si>
  <si>
    <t>L√©a Seydoux, Ad√®le Exarchopoulos</t>
  </si>
  <si>
    <t>Ad√®le's life is changed when she meets Emma, a young woman with blue hair, who will allow her to discover desire and to assert herself as a woman and as an adult. In front of others, Ad√®le grows, seeks herself, loses herself, and ultimately finds herself through love and loss.</t>
  </si>
  <si>
    <t>Ad√®le's life is changed when she</t>
  </si>
  <si>
    <t>tt2279339</t>
  </si>
  <si>
    <t>Love the Coopers</t>
  </si>
  <si>
    <t>Steven Rogers</t>
  </si>
  <si>
    <t>Steve Martin, Diane Keaton, John Goodman, Ed Helms, Alex Borstein, Timoth√©e Chalamet, Maxwell Simkins, Blake Baumgartner, Amanda Seyfried, Alan Arkin, Dan Amboyer, Marisa Tomei, Scott Garan, Dorothy Silver, Olivia Wilde</t>
  </si>
  <si>
    <t>Steve Martin, Diane Keaton</t>
  </si>
  <si>
    <t>The intertwined stories of four generations of Coopers unfold right before the annual family reunion on Christmas Eve. Can they survive the most beautiful time of the year?</t>
  </si>
  <si>
    <t>The intertwined stories of four</t>
  </si>
  <si>
    <t>tt2279373</t>
  </si>
  <si>
    <t>The SpongeBob Movie: Sponge Out of Water</t>
  </si>
  <si>
    <t>USA, South Korea, Australia</t>
  </si>
  <si>
    <t>Paul Tibbitt, Mike Mitchell</t>
  </si>
  <si>
    <t>Antonio Banderas, Eric Bauza, Tim Conway, Eddie Deezen, Rob Paulsen, Kevin Michael Richardson, April Stewart, Cree Summer, Billy West, Carlos Alazraqui, Nolan North, Paul Tibbitt, Tom Kenny, Bill Fagerbakke, Rodger Bumpass</t>
  </si>
  <si>
    <t>Antonio Banderas, Eric Bauza</t>
  </si>
  <si>
    <t>When a diabolical pirate above the sea steals the secret Krabby Patty formula, SpongeBob and his nemesis Plankton must team up in order to get it back.</t>
  </si>
  <si>
    <t>When a diabolical pirate above</t>
  </si>
  <si>
    <t>tt2281159</t>
  </si>
  <si>
    <t>Contracted</t>
  </si>
  <si>
    <t>22/11/2013</t>
  </si>
  <si>
    <t>Eric England</t>
  </si>
  <si>
    <t>Najarra Townsend, Caroline Williams, Alice Macdonald, Matt Mercer, Katie Stegeman, Charley Koontz, Simon Barrett, Ruben Pla, E-Kan Soong, Dave Holmes, Kaela Crawford, Andre Boyer, Celia Finkelstein, Laura Baggett, Chris Candy</t>
  </si>
  <si>
    <t>Najarra Townsend</t>
  </si>
  <si>
    <t>Najarra Townsend, Caroline Williams</t>
  </si>
  <si>
    <t>After being drugged and raped at a party, a young woman contracts what she thinks is an STD; but, it's actually something much worse.</t>
  </si>
  <si>
    <t>After being drugged and raped</t>
  </si>
  <si>
    <t>tt2281587</t>
  </si>
  <si>
    <t>Muppets Most Wanted</t>
  </si>
  <si>
    <t>21/03/2014</t>
  </si>
  <si>
    <t>James Bobin, Nicholas Stoller</t>
  </si>
  <si>
    <t>Ricky Gervais, Ty Burrell, Tina Fey, Steve Whitmire, Eric Jacobson, Dave Goelz, Bill Barretta, David Rudman, Matt Vogel, Peter Linz, Tony Bennett, Hugh Bonneville, William Brand, Andr√©s Cantor, Jemaine Clement</t>
  </si>
  <si>
    <t>Ricky Gervais, Ty Burrell</t>
  </si>
  <si>
    <t>tt2282016</t>
  </si>
  <si>
    <t>The Possession of Michael King</t>
  </si>
  <si>
    <t>David Jung</t>
  </si>
  <si>
    <t>David Jung, David Jung</t>
  </si>
  <si>
    <t>Shane Johnson, Ella Anderson, Cara Pifko, Julie McNiven, Tomas Arana, Patricia Healy, Cullen Douglas, Jed Rees, Freda Foh Shen, Tobias Jelinek, Dale Dickey, Luke Baines, Anna Mountford, Stewart Skelton, Michael Ray Escamilla</t>
  </si>
  <si>
    <t>Shane Johnson</t>
  </si>
  <si>
    <t>Shane Johnson, Ella Anderson</t>
  </si>
  <si>
    <t>After poor advice from a psychic leads to the death of his wife, a man vows to disprove the existence of the paranormal by allowing himself to be possessed by demons.</t>
  </si>
  <si>
    <t>After poor advice from a psychic</t>
  </si>
  <si>
    <t>tt2283336</t>
  </si>
  <si>
    <t>Men in Black: International</t>
  </si>
  <si>
    <t>25/07/2019</t>
  </si>
  <si>
    <t>Matt Holloway, Art Marcum</t>
  </si>
  <si>
    <t>Chris Hemsworth, Tessa Thompson, Kumail Nanjiani, Rebecca Ferguson, Rafe Spall, Emma Thompson, Liam Neeson, Laurent Bourgeois, Larry Bourgeois, Kayvan Novak, Spencer Wilding, Marcy Harriell, Inny Clemons, Aaron Serotsky, Mandeiya Flory</t>
  </si>
  <si>
    <t>Chris Hemsworth, Tessa Thompson</t>
  </si>
  <si>
    <t>The Men in Black have always protected the Earth from the scum of the universe. In this new adventure, they tackle their biggest threat to date: a mole in the Men in Black organization.</t>
  </si>
  <si>
    <t>The Men in Black have always protected</t>
  </si>
  <si>
    <t>tt2283362</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</si>
  <si>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</si>
  <si>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</si>
  <si>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</si>
  <si>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</si>
  <si>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</si>
  <si>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Four teenagers are sucked into</t>
  </si>
  <si>
    <t>tt2283748</t>
  </si>
  <si>
    <t>OMG: Oh My God!</t>
  </si>
  <si>
    <t>Umesh Shukla</t>
  </si>
  <si>
    <t>Bhavesh Mandalia, Umesh Shukla</t>
  </si>
  <si>
    <t>Paresh Rawal, Akshay Kumar, Mithun Chakraborty, Mahesh Manjrekar, Govind Namdeo, Om Puri, Lubna Salim, Nikhil Ratnaparkhi, Murli Sharma, Poonam Jhawer, Yusuf Hussain, Jaineeraj Rajpurohit, Nidhi Subbaiah, Apoorva Arora, Azaan Shah</t>
  </si>
  <si>
    <t>Paresh Rawal, Akshay Kumar</t>
  </si>
  <si>
    <t>A shopkeeper takes God to court when his shop is destroyed by an earthquake.</t>
  </si>
  <si>
    <t>A shopkeeper takes God to court</t>
  </si>
  <si>
    <t>tt2291540</t>
  </si>
  <si>
    <t>My Friend Dahmer</t>
  </si>
  <si>
    <t>Marc Meyers</t>
  </si>
  <si>
    <t>Marc Meyers, John Backderf</t>
  </si>
  <si>
    <t>Zachary Davis Brown, Lily Kozub, Ross Lynch, Vincent Kartheiser, Alex Wolff, Adam Kroloff, Anne Heche, Brady M.K. Dunn, Michael Ryan Boehm, Dallas Roberts, Liam Koeth, Tommy Nelson, Harrison Holzer, Cameron McKendry, Jake Ingrassia</t>
  </si>
  <si>
    <t>Zachary Davis Brown</t>
  </si>
  <si>
    <t>tt2292959</t>
  </si>
  <si>
    <t>The Canyons</t>
  </si>
  <si>
    <t>14/11/2013</t>
  </si>
  <si>
    <t>Bret Easton Ellis</t>
  </si>
  <si>
    <t>Lindsay Lohan, James Deen, Nolan Gerard Funk, Amanda Brooks, Tenille Houston, Gus Van Sant, Jarod Einsohn, Danny Wylde, Victor of Aquitaine, Jim Boeven, Philip Pavel, Lily LaBeau, Thomas Trussell, Alex Ashbaugh, Chris Schellenger</t>
  </si>
  <si>
    <t>Lindsay Lohan, James Deen</t>
  </si>
  <si>
    <t>When Christian, an LA trust-fund kid with casual ties to Hollywood, learns of a secret affair between Tara and the lead of his film project, Ryan, he spirals out of control, and his cruel mind games escalate into an act of bloody violence.</t>
  </si>
  <si>
    <t>When Christian, an LA trust-fund</t>
  </si>
  <si>
    <t>tt2293640</t>
  </si>
  <si>
    <t>Minions</t>
  </si>
  <si>
    <t>Kyle Balda, Pierre Coffin</t>
  </si>
  <si>
    <t>Brian Lynch</t>
  </si>
  <si>
    <t>Sandra Bullock, Jon Hamm, Michael Keaton, Allison Janney, Steve Coogan, Jennifer Saunders, Geoffrey Rush, Steve Carell, Pierre Coffin, Katy Mixon, Michael Beattie, Hiroyuki Sanada, Dave Rosenbaum, Alex Dowding, Paul Thornley</t>
  </si>
  <si>
    <t>Sandra Bullock, Jon Hamm</t>
  </si>
  <si>
    <t>Minions Stuart, Kevin, and Bob are recruited by Scarlet Overkill, a supervillain who, alongside her inventor husband Herb, hatches a plot to take over the world.</t>
  </si>
  <si>
    <t>Minions Stuart, Kevin, and Bob</t>
  </si>
  <si>
    <t>tt2294449</t>
  </si>
  <si>
    <t>22 Jump Street</t>
  </si>
  <si>
    <t>23/07/2014</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</si>
  <si>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</si>
  <si>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</si>
  <si>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</si>
  <si>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After making their way through</t>
  </si>
  <si>
    <t>tt2294629</t>
  </si>
  <si>
    <t>Chris Buck, Jennifer Lee</t>
  </si>
  <si>
    <t>Jennifer Lee, Hans Christian Andersen</t>
  </si>
  <si>
    <t>Kristen Bell, Idina Menzel, Jonathan Groff, Josh Gad, Santino Fontana, Alan Tudyk, Ciar√°n Hinds, Chris Williams, Stephen J. Anderson, Maia Wilson, Edie McClurg, Robert Pine, Maurice LaMarche, Livvy Stubenrauch, Eva Bella</t>
  </si>
  <si>
    <t>Kristen Bell, Idina Menzel</t>
  </si>
  <si>
    <t>When the newly crowned Queen Elsa accidentally uses her power to turn things into ice to curse her home in infinite winter, her sister Anna teams up with a mountain man, his playful reindeer, and a snowman to change the weather condition.</t>
  </si>
  <si>
    <t>When the newly crowned Queen Elsa</t>
  </si>
  <si>
    <t>tt2294677</t>
  </si>
  <si>
    <t>In a World...</t>
  </si>
  <si>
    <t>Lake Bell</t>
  </si>
  <si>
    <t>Lake Bell, Rob Corddry, Alexandra Holden, Eva Longoria, Ken Marino, Demetri Martin, Fred Melamed, Tig Notaro, Nick Offerman, Michaela Watkins, Geena Davis, Stephanie Allynne, Melissa Disney, Olya Milova, Corsica Wilson</t>
  </si>
  <si>
    <t>Lake Bell, Rob Corddry</t>
  </si>
  <si>
    <t>An underachieving voice coach finds herself competing in the movie trailer voice-over profession against her arrogant father and his prot√©g√©.</t>
  </si>
  <si>
    <t>An underachieving voice coach</t>
  </si>
  <si>
    <t>tt2299842</t>
  </si>
  <si>
    <t>Pieta</t>
  </si>
  <si>
    <t>Min-soo Jo, Jung-Jin Lee, Ki-Hong Woo, Eunjin Kang, Jae-ryong Cho, Myeong-ja Lee, Jun-seok Heo, Kwon Yul, Mun-su Song, Beom-jun Kim, Jong-hak Son, Yong-wook Jin, Joon-seok Heo, Jae-rok Kim, Won-jang Lee</t>
  </si>
  <si>
    <t>Min-soo Jo</t>
  </si>
  <si>
    <t>Min-soo Jo, Jung-Jin Lee</t>
  </si>
  <si>
    <t>A loan shark is forced to reconsider his violent lifestyle after the arrival of a mysterious woman claiming to be his long-lost mother.</t>
  </si>
  <si>
    <t>A loan shark is forced to reconsider</t>
  </si>
  <si>
    <t>EUR 103000</t>
  </si>
  <si>
    <t>tt2300975</t>
  </si>
  <si>
    <t>Jessabelle</t>
  </si>
  <si>
    <t>Sarah Snook, Joelle Carter, Mark Webber, David Andrews, Ana de la Reguera, Amber Stevens West, Chris Ellis, Brian Hallisay, Vaughn Wilson, Larisa Oleynik, Fran Bennett, Paul Garrett, Barbara Weetman, Jason Davis, Lucius Baston</t>
  </si>
  <si>
    <t>Sarah Snook</t>
  </si>
  <si>
    <t>Sarah Snook, Joelle Carter</t>
  </si>
  <si>
    <t>Returning to her childhood home in Louisiana to recuperate from a horrific car accident, Jessabelle comes face to face with a long-tormented spirit that has been seeking her return -- and has no intention of letting her escape.</t>
  </si>
  <si>
    <t>Returning to her childhood home</t>
  </si>
  <si>
    <t>tt2302755</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</si>
  <si>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</si>
  <si>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</si>
  <si>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</si>
  <si>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Gerard Butler, Aaron Eckhart</t>
  </si>
  <si>
    <t>Secret Service agent Mike Banning finds himself trapped inside the White House in the wake of a terrorist attack and works with national security to rescue the President from his kidnappers.</t>
  </si>
  <si>
    <t>Secret Service agent Mike Banning</t>
  </si>
  <si>
    <t>tt2302966</t>
  </si>
  <si>
    <t>I</t>
  </si>
  <si>
    <t>14/01/2015</t>
  </si>
  <si>
    <t>A.N. Balakrishnan, Swanand Kirkire</t>
  </si>
  <si>
    <t>Vikram, Amy Jackson, Suresh Gopi, Upen Patel, Santhanam, Ramkumar Ganesan, Powerstar Srinivasan, Mohan Kapoor, Ojas Rajani, Syed Siddiq, Sajid Bubere, Kamaraj, Alfred Hsing, Sarath Kumar, Shelley Marshall</t>
  </si>
  <si>
    <t>Vikram, Amy Jackson</t>
  </si>
  <si>
    <t>A mysterious hunchback abducts a bride on the day of her wedding, holding her hostage as he goes on a revenge spree.</t>
  </si>
  <si>
    <t>A mysterious hunchback abducts</t>
  </si>
  <si>
    <t>tt2304426</t>
  </si>
  <si>
    <t>The Selfish Giant</t>
  </si>
  <si>
    <t>Clio Barnard</t>
  </si>
  <si>
    <t>Clio Barnard, Oscar Wilde</t>
  </si>
  <si>
    <t>Conner Chapman, Shaun Thomas, Ralph Ineson, Ian Burfield, Everal Walsh, Sean Gilder, Lorraine Ashbourne, Elliott Tittensor, Rebecca Manley, John Wall, Mohammed Ali, Jamie Michie, Steve Evets, Siobhan Finneran, Bailey Clapham</t>
  </si>
  <si>
    <t>Conner Chapman</t>
  </si>
  <si>
    <t>Conner Chapman, Shaun Thomas</t>
  </si>
  <si>
    <t>Two thirteen year-old working-class friends in Bradford seek fortune by getting involved with a local scrap dealer and criminal.</t>
  </si>
  <si>
    <t>Two thirteen year-old working-class</t>
  </si>
  <si>
    <t>tt2304771</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</si>
  <si>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</si>
  <si>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</si>
  <si>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</si>
  <si>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</si>
  <si>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Idris Elba, Naomie Harris</t>
  </si>
  <si>
    <t>A chronicle of Nelson Mandela's life journey from his childhood in a rural village through to his inauguration as the first democratically elected president of South Africa.</t>
  </si>
  <si>
    <t>A chronicle of Nelson Mandela's</t>
  </si>
  <si>
    <t>tt2304933</t>
  </si>
  <si>
    <t>The 5th Wave</t>
  </si>
  <si>
    <t>Susannah Grant, Akiva Goldsman</t>
  </si>
  <si>
    <t>Chlo√´ Grace Moretz, Matthew Zuk, Gabriela Lopez, Bailey Anne Borders, Nick Robinson, Ron Livingston, Maggie Siff, Zackary Arthur, David Maldonado, Paul Ryden, E. Roger Mitchell, Charmin Lee, Parker Wierling, Madison Staines, Tony Revolori</t>
  </si>
  <si>
    <t>Chlo√´ Grace Moretz, Matthew Zuk</t>
  </si>
  <si>
    <t>Four waves of increasingly deadly alien attacks have left most of Earth in ruin. Cassie is on the run, desperately trying to save her younger brother.</t>
  </si>
  <si>
    <t>Four waves of increasingly deadly</t>
  </si>
  <si>
    <t>tt2304953</t>
  </si>
  <si>
    <t>Reasonable Doubt</t>
  </si>
  <si>
    <t>Peter A. Dowling</t>
  </si>
  <si>
    <t>Dominic Cooper, Samuel L. Jackson, Gloria Reuben, Ryan Robbins, Erin Karpluk, Dylan Taylor, Karl Thordarson, Dean Harder, Carson Nattrass, John B. Lowe, Philippe Brenninkmeyer, Jessica Burleson, Kelly Wolfman, Steven Ratzlaff, Jon Ljungberg</t>
  </si>
  <si>
    <t>Dominic Cooper, Samuel L. Jackson</t>
  </si>
  <si>
    <t>A District Attorney has his life turned upside down when he's involved in a hit and run and another man is arrested for his crime and charged with murder.</t>
  </si>
  <si>
    <t>A District Attorney has his life</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</si>
  <si>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</si>
  <si>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</si>
  <si>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</si>
  <si>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</si>
  <si>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Reese Witherspoon, Laura Dern</t>
  </si>
  <si>
    <t>A chronicle of one woman's one thousand one hundred mile solo hike undertaken as a way to recover from a recent personal tragedy.</t>
  </si>
  <si>
    <t>A chronicle of one woman's one</t>
  </si>
  <si>
    <t>tt2309021</t>
  </si>
  <si>
    <t>We Are What We Are</t>
  </si>
  <si>
    <t>Kassie Wesley DePaiva, Laurent Rejto, Julia Garner, Ambyr Childers, Jack Gore, Bill Sage, Kelly McGillis, Wyatt Russell, Michael Parks, Annemarie Lawless, Traci Hovel, Nat DeWolf, Nick Damici, Vonia Arslanian, Larry Fessenden</t>
  </si>
  <si>
    <t>Kassie Wesley DePaiva</t>
  </si>
  <si>
    <t>The Parkers, a reclusive family who follow ancient customs, find their secret existence threatened as a torrential downpour moves into their area, forcing daughters Iris and Rose to assume responsibilities beyond those of a typical family.</t>
  </si>
  <si>
    <t>The Parkers, a reclusive family</t>
  </si>
  <si>
    <t>tt2309224</t>
  </si>
  <si>
    <t>Big Bad Wolves</t>
  </si>
  <si>
    <t>Israel</t>
  </si>
  <si>
    <t>Aharon Keshales, Navot Papushado</t>
  </si>
  <si>
    <t>Tzahi Grad, Lior Ashkenazi, Rotem Keinan, Doval'e Glickman, Menashe Noy, Dvir Benedek, Nati Kluger, Kais Nashif, Ami Weinberg, Guy Adler, Arthur Perry, Gur Bentwich, Yuval Nadborany, Alisa Vaisburd, Guy Shefa Pesso</t>
  </si>
  <si>
    <t>Tzahi Grad</t>
  </si>
  <si>
    <t>Tzahi Grad, Lior Ashkenazi</t>
  </si>
  <si>
    <t>A series of brutal murders puts the lives of three men on a collision course: The father of the latest victim now out for revenge, a vigilante police detective operating outside the ...</t>
  </si>
  <si>
    <t>A series of brutal murders puts</t>
  </si>
  <si>
    <t>tt2309260</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</si>
  <si>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</si>
  <si>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</si>
  <si>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</si>
  <si>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</si>
  <si>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Reese Mishler</t>
  </si>
  <si>
    <t>Reese Mishler, Pfeifer Brown</t>
  </si>
  <si>
    <t>20 years after a horrific accident during a small town school play, students at the school resurrect the failed show in a misguided attempt to honor the anniversary of the tragedy - but soon discover that some things are better left alone.</t>
  </si>
  <si>
    <t>20 years after a horrific accident</t>
  </si>
  <si>
    <t>tt2309961</t>
  </si>
  <si>
    <t>Afflicted</t>
  </si>
  <si>
    <t>27/01/2015</t>
  </si>
  <si>
    <t>Derek Lee, Clif Prowse</t>
  </si>
  <si>
    <t>Derek Lee, Clif Prowse, Michael Gill, Baya Rehaz, Benjamin Zeitoun, Zach Gray, Jason Lee, Edo Van Breemen, Gary Redekop, Lily Py Lee, Ellen Ferguson, Chiara Caggiati, Domenico Di Michele, Susie Barrow, Lise Bertram</t>
  </si>
  <si>
    <t>Derek Lee</t>
  </si>
  <si>
    <t>Two best friends see their trip of a lifetime take a dark turn when one of them is struck by a mysterious affliction. Now, in a foreign land, they race to uncover the source before it consumes him completely.</t>
  </si>
  <si>
    <t>Two best friends see their trip</t>
  </si>
  <si>
    <t>tt2310332</t>
  </si>
  <si>
    <t>The Hobbit: The Battle of the Five Armies</t>
  </si>
  <si>
    <t>17/12/2014</t>
  </si>
  <si>
    <t>Bilbo and company are forced to engage in a war against an array of combatants and keep the Lonely Mountain from falling into the hands of a rising darkness.</t>
  </si>
  <si>
    <t>Bilbo and company are forced to</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</si>
  <si>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</si>
  <si>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</si>
  <si>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</si>
  <si>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</si>
  <si>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Jason Statham, James Franco</t>
  </si>
  <si>
    <t>A former DEA agent moves his family to a quiet town, where he soon tangles with a local meth druglord.</t>
  </si>
  <si>
    <t>A former DEA agent moves his family</t>
  </si>
  <si>
    <t>tt2315596</t>
  </si>
  <si>
    <t>Galveston</t>
  </si>
  <si>
    <t>M√©lanie Laurent</t>
  </si>
  <si>
    <t>Nic Pizzolatto, Nic Pizzolatto</t>
  </si>
  <si>
    <t>Ben Foster, Jeffrey Grover, Christopher Amitrano, Mark Hicks, Mar√≠a Valverde, Beau Bridges, Michael Ray Escamilla, G. Peter King, Jimmie Lee Sessoms, Elle Fanning, Sean Von Buseck, C.K. McFarland, Don A. King, Michael John Lane, Robert Aramayo</t>
  </si>
  <si>
    <t>Ben Foster, Jeffrey Grover</t>
  </si>
  <si>
    <t>After escaping a set up, a dying hitman returns to his hometown of Galveston where he plans his revenge.</t>
  </si>
  <si>
    <t>After escaping a set up, a dying</t>
  </si>
  <si>
    <t>tt2316204</t>
  </si>
  <si>
    <t>Alien: Covenant</t>
  </si>
  <si>
    <t>Michael Fassbender, Katherine Waterston, Billy Crudup, Danny McBride, Demi√°n Bichir, Carmen Ejogo, Jussie Smollett, Callie Hernandez, Amy Seimetz, Nathaniel Dean, Alexander England, Benjamin Rigby, Uli Latukefu, Tess Haubrich, Lorelei King</t>
  </si>
  <si>
    <t>Michael Fassbender, Katherine Waterston</t>
  </si>
  <si>
    <t>The crew of a colony ship, bound for a remote planet, discover an uncharted paradise with a threat beyond their imagination, and must attempt a harrowing escape.</t>
  </si>
  <si>
    <t>The crew of a colony ship, bound</t>
  </si>
  <si>
    <t>tt2316411</t>
  </si>
  <si>
    <t>Enemy</t>
  </si>
  <si>
    <t>Canada, Spain, France</t>
  </si>
  <si>
    <t>Jos√© Saramago, Javier Gull√≥n</t>
  </si>
  <si>
    <t>Jake Gyllenhaal, M√©lanie Laurent, Sarah Gadon, Isabella Rossellini, Joshua Peace, Tim Post, Kedar Brown, Darryl Dinn, Misha Highstead, Megan Mane, Alexis Uiga</t>
  </si>
  <si>
    <t>Jake Gyllenhaal, M√©lanie Laurent</t>
  </si>
  <si>
    <t>A man seeks out his exact look-alike after spotting him in a movie.</t>
  </si>
  <si>
    <t>A man seeks out his exact look-alike</t>
  </si>
  <si>
    <t>tt2316801</t>
  </si>
  <si>
    <t>La belle et la b√™te</t>
  </si>
  <si>
    <t>France, Germany, Spain</t>
  </si>
  <si>
    <t>Sandra Vo-Anh, Christophe Gans</t>
  </si>
  <si>
    <t>Vincent Cassel, L√©a Seydoux, Andr√© Dussollier, Eduardo Noriega, Myriam Charleins, Audrey Lamy, Sara Giraudeau, Jonathan Demurger, Nicolas Gob, Louka Meliava, Yvonne Catterfeld, Dejan Bucin, Wolfgang Menardi, Mickey Hardt, Arthur Doppler</t>
  </si>
  <si>
    <t>Vincent Cassel, L√©a Seydoux</t>
  </si>
  <si>
    <t>An unexpected romance blooms after the the youngest daughter of a merchant who has fallen on hard times offers herself to the mysterious beast to which her father has become indebted.</t>
  </si>
  <si>
    <t>An unexpected romance blooms after</t>
  </si>
  <si>
    <t>EUR 33000000</t>
  </si>
  <si>
    <t>tt2317225</t>
  </si>
  <si>
    <t>The Machine</t>
  </si>
  <si>
    <t>Caradog W. James</t>
  </si>
  <si>
    <t>Toby Stephens, Caity Lotz, Denis Lawson, Sam Hazeldine, Pooneh Hajimohammadi, John-Paul Macleod, Helen Griffin, Siwan Morris, Nicola Reynolds, Jade Croot, Jonathan Byrne, Alan Low, Sule Rimi, Joshua Higgott, Giles Thomas</t>
  </si>
  <si>
    <t>Toby Stephens, Caity Lotz</t>
  </si>
  <si>
    <t>In efforts to construct perfect android killing machines in a war against China, UK scientists exceed their goal and create a sentient robot.</t>
  </si>
  <si>
    <t>In efforts to construct perfect</t>
  </si>
  <si>
    <t>tt2317337</t>
  </si>
  <si>
    <t>Vicky Donor</t>
  </si>
  <si>
    <t>Shoojit Sircar</t>
  </si>
  <si>
    <t>Juhi Chaturvedi, Juhi Chaturvedi</t>
  </si>
  <si>
    <t>Ayushmann Khurrana, Yami Gautam, Annu Kapoor, Dolly Ahluwalia, John Abraham, Tarun Bali, Siddharth Bhardwaj, Krishna Singh Bisht, Jayanta Das, Aaditrie Dipika, Swaroopa Ghosh, Kamlesh Gill, Puja Gupta, Vijay Meenu, Bhupesh Pandya</t>
  </si>
  <si>
    <t>Ayushmann Khurrana, Yami Gautam</t>
  </si>
  <si>
    <t>A man is brought in by an infertility doctor to supply him with his sperm, where he becomes the biggest sperm donor for his clinic.</t>
  </si>
  <si>
    <t>A man is brought in by an infertility</t>
  </si>
  <si>
    <t>tt2318092</t>
  </si>
  <si>
    <t>Endless Love</t>
  </si>
  <si>
    <t>Shana Feste, Joshua Safran</t>
  </si>
  <si>
    <t>Alex Pettyfer, Gabriella Wilde, Bruce Greenwood, Joely Richardson, Robert Patrick, Rhys Wakefield, Dayo Okeniyi, Emma Rigby, Anna Enger Ritch, Fabianne Therese, Mike Bland, Jake Schultz, Jeff Pope, Zechariah Pierce, Ryan Lewis</t>
  </si>
  <si>
    <t>Alex Pettyfer, Gabriella Wilde</t>
  </si>
  <si>
    <t>The story of a privileged girl and a charismatic boy whose instant desire sparks a love affair made only more reckless by parents trying to keep them apart.</t>
  </si>
  <si>
    <t>The story of a privileged girl</t>
  </si>
  <si>
    <t>tt2319580</t>
  </si>
  <si>
    <t>The Grand Seduction</t>
  </si>
  <si>
    <t>30/05/2014</t>
  </si>
  <si>
    <t>Don McKellar</t>
  </si>
  <si>
    <t>Ken Scott, Michael Dowse</t>
  </si>
  <si>
    <t>Percy Hynes White, Sean Panting, Crystal Dawn Parsons, Brendan Gleeson, Cathy Jones, Liane Balaban, Mark Critch, Gordon Pinsent, Lawrence Barry, Megan Jones, Kelsi Prince, Taylor Kitsch, Janelle Hickey, Natalia Henelly, John Sheehan</t>
  </si>
  <si>
    <t>Percy Hynes White</t>
  </si>
  <si>
    <t>Percy Hynes White, Sean Panting</t>
  </si>
  <si>
    <t>To survive, a dying Newfoundland fishing village must convince a young doctor to take up residence by any means necessary.</t>
  </si>
  <si>
    <t>To survive, a dying Newfoundland</t>
  </si>
  <si>
    <t>tt2321405</t>
  </si>
  <si>
    <t>Ma vie de Courgette</t>
  </si>
  <si>
    <t>Switzerland, France</t>
  </si>
  <si>
    <t>Claude Barras</t>
  </si>
  <si>
    <t>C√©line Sciamma, Germano Zullo</t>
  </si>
  <si>
    <t>Gaspard Schlatter, Sixtine Murat, Paulin Jaccoud, Michel Vuillermoz, Raul Ribera, Estelle Hennard, Elliot Sanchez, Lou Wick, Brigitte Rosset, Natacha Koutchoumov, Monica Budde, Adrien Barazzone, V√©ronique Montel, Romane Cretegny, Evelyne Bouvier</t>
  </si>
  <si>
    <t>Gaspard Schlatter</t>
  </si>
  <si>
    <t>Gaspard Schlatter, Sixtine Murat</t>
  </si>
  <si>
    <t>After losing his mother, a young boy is sent to a foster home with other orphans his age where he begins to learn the meaning of trust and true love.</t>
  </si>
  <si>
    <t>After losing his mother, a young</t>
  </si>
  <si>
    <t>EUR 6500000</t>
  </si>
  <si>
    <t>tt2321549</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</si>
  <si>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</si>
  <si>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</si>
  <si>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</si>
  <si>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</si>
  <si>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Essie Davis</t>
  </si>
  <si>
    <t>Essie Davis, Noah Wiseman</t>
  </si>
  <si>
    <t>A single mother and her child fall into a deep well of paranoia when an eerie children's book titled "Mister Babadook" manifests in their home.</t>
  </si>
  <si>
    <t>A single mother and her child</t>
  </si>
  <si>
    <t>tt2322441</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</si>
  <si>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</si>
  <si>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</si>
  <si>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</si>
  <si>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Dakota Johnson, Jamie Dornan</t>
  </si>
  <si>
    <t>Literature student Anastasia Steele's life changes forever when she meets handsome, yet tormented, billionaire Christian Grey.</t>
  </si>
  <si>
    <t>Literature student Anastasia Steele's</t>
  </si>
  <si>
    <t>tt2326554</t>
  </si>
  <si>
    <t>A Girl Walks Home Alone at Night</t>
  </si>
  <si>
    <t>30/06/2016</t>
  </si>
  <si>
    <t>Ana Lily Amirpour</t>
  </si>
  <si>
    <t>Sheila Vand, Arash Marandi, Marshall Manesh, Mozhan Marn√≤, Dominic Rains, Rome Shadanloo, Milad Eghbali, Reza Sixo Safai, Ray Haratian, Ana Lily Amirpour, Pej Vahdat, Masuka The Cat, Maruti Garikiparthi, Caitlin Reza</t>
  </si>
  <si>
    <t>Sheila Vand</t>
  </si>
  <si>
    <t>Sheila Vand, Arash Marandi</t>
  </si>
  <si>
    <t>In the Iranian ghost-town Bad City, a place that reeks of death and loneliness, the townspeople are unaware they are being stalked by a lonesome vampire.</t>
  </si>
  <si>
    <t>In the Iranian ghost-town Bad</t>
  </si>
  <si>
    <t>tt2326612</t>
  </si>
  <si>
    <t>The Captive</t>
  </si>
  <si>
    <t>Atom Egoyan, Atom Egoyan</t>
  </si>
  <si>
    <t>Kevin Durand, Alexia Fast, Mireille Enos, Rosario Dawson, Aidan Shipley, Ryan Reynolds, Paige Baril, Bruce Greenwood, Scott Speedman, William MacDonald, Jason Blicker, Aaron Poole, Brendan Gall, Peyton Kennedy, Mark Gorodnitsky</t>
  </si>
  <si>
    <t>Kevin Durand</t>
  </si>
  <si>
    <t>Kevin Durand, Alexia Fast</t>
  </si>
  <si>
    <t>Eight years after the disappearance of Cassandra, some disturbing incidents seem to indicate that she's still alive. Police, parents and Cassandra herself, will try to unravel the mystery of her disappearance.</t>
  </si>
  <si>
    <t>Eight years after the disappearance</t>
  </si>
  <si>
    <t>tt2328900</t>
  </si>
  <si>
    <t>Mary Queen of Scots</t>
  </si>
  <si>
    <t>17/01/2019</t>
  </si>
  <si>
    <t>Josie Rourke</t>
  </si>
  <si>
    <t>Beau Willimon, John Guy</t>
  </si>
  <si>
    <t>Angela Bain, Richard Cant, Guy Rhys, Thom Petty, Saoirse Ronan, Izuka Hoyle, Margot Robbie, John Ramm, Simon Russell Beale, Abby Cassidy, Shalisha James-Davis, Maria Dragus, Eileen O'Higgins, Liah O'Prey, Greg Miller Burns</t>
  </si>
  <si>
    <t>Angela Bain</t>
  </si>
  <si>
    <t>Angela Bain, Richard Cant</t>
  </si>
  <si>
    <t>Mary Stuart's (Saoirse Ronan's) attempt to overthrow her cousin Elizabeth I (Margot Robbie), Queen of England, finds her condemned to years of imprisonment before facing execution.</t>
  </si>
  <si>
    <t>Mary Stuart's (Saoirse Ronan's)</t>
  </si>
  <si>
    <t>tt2330322</t>
  </si>
  <si>
    <t>The Conspiracy</t>
  </si>
  <si>
    <t>Christopher MacBride</t>
  </si>
  <si>
    <t>Aaron Poole, James Gilbert, Ian Anderson, Peter Apostolopoulos, Roger Beck, Angela Besharah, Bruce Clayton, Laura de Carteret, Gavin Fox, Alex Furber, Ron Kennell, Alina Lee, Ian Matthews, Adam Murciano, Douglas Nyback</t>
  </si>
  <si>
    <t>Aaron Poole</t>
  </si>
  <si>
    <t>Aaron Poole, James Gilbert</t>
  </si>
  <si>
    <t>A documentary about conspiracy theories takes a horrific turn after the filmmakers uncover an ancient and dangerous secret society.</t>
  </si>
  <si>
    <t>A documentary about conspiracy</t>
  </si>
  <si>
    <t>tt2331047</t>
  </si>
  <si>
    <t>Rememory</t>
  </si>
  <si>
    <t>Mike Vukadinovich, Mark Palansky</t>
  </si>
  <si>
    <t>Peter Dinklage, Matt Ellis, Jordana Largy, Martin Donovan, Evelyne Brochu, Henry Ian Cusick, Anton Yelchin, Julia Ormond, Gracyn Shinyei, Colin Lawrence, Chad Krowchuk, Kate Bateman, Kiefer O'Reilly, Courtney Richter, Stefania Indelicato</t>
  </si>
  <si>
    <t>Peter Dinklage, Matt Ellis</t>
  </si>
  <si>
    <t>Gordon invents the Rememory machine that allows him to see memories as they actually were. He dies in his office. Is it murder? Sam investigates by using the machine "borrowed" from Gordon's wife. He looks at memories of others involved.</t>
  </si>
  <si>
    <t>Gordon invents the Rememory machine</t>
  </si>
  <si>
    <t>tt2331143</t>
  </si>
  <si>
    <t>Soshite chichi ni naru</t>
  </si>
  <si>
    <t>Masaharu Fukuyama, Machiko Ono, Y√¥ko Maki, Lily Franky, Keita Ninomiya, Sh√¥gen Hwang, Yuri Nakamura, Kazuya Takahashi, Yoshida Yoh, Pierre Taki, Ichir√¥ Ogura, Hana Kino, Hiroshi Ohk√¥chi, Kazuaki Shimizu, Tsuyoshi Hayashi</t>
  </si>
  <si>
    <t>Masaharu Fukuyama</t>
  </si>
  <si>
    <t>Masaharu Fukuyama, Machiko Ono</t>
  </si>
  <si>
    <t>Ryota is a successful workaholic businessman. When he learns that his biological son was switched with another boy after birth, he faces the difficult decision to choose his true son or the boy he and his wife have raised as their own.</t>
  </si>
  <si>
    <t>Ryota is a successful workaholic</t>
  </si>
  <si>
    <t>tt2333784</t>
  </si>
  <si>
    <t>The Expendables 3</t>
  </si>
  <si>
    <t>USA, France, Germany, Bulgaria</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</si>
  <si>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</si>
  <si>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</si>
  <si>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</si>
  <si>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Barney augments his team with</t>
  </si>
  <si>
    <t>tt2333804</t>
  </si>
  <si>
    <t>The Zero Theorem</t>
  </si>
  <si>
    <t>UK, Romania, France, USA</t>
  </si>
  <si>
    <t>Pat Rushin, Terry Gilliam</t>
  </si>
  <si>
    <t>Christoph Waltz, Gwendoline Christie, Rupert Friend, Ray Cooper, Lily Cole, David Thewlis, Sanjeev Bhaskar, Peter Stormare, Ben Whishaw, M√©lanie Thierry, Matt Damon, Lucas Hedges, Margarita Doyle, Tilda Swinton, Emil Hostina</t>
  </si>
  <si>
    <t>Christoph Waltz</t>
  </si>
  <si>
    <t>Christoph Waltz, Gwendoline Christie</t>
  </si>
  <si>
    <t>A hugely talented but socially isolated computer operator is tasked by Management to prove the Zero Theorem: that the universe ends as nothing, rendering life meaningless. But meaning is what he already craves.</t>
  </si>
  <si>
    <t>A hugely talented but socially</t>
  </si>
  <si>
    <t>tt2334649</t>
  </si>
  <si>
    <t>Fruitvale Station</t>
  </si>
  <si>
    <t>Michael B. Jordan, Melonie Diaz, Octavia Spencer, Kevin Durand, Chad Michael Murray, Ahna O'Reilly, Ariana Neal, Keenan Coogler, Trestin George, Joey Oglesby, Michael James, Marjorie Crump-Shears, Destiny Ekwueme, Bianca Rodriguez III, Julian Keyes</t>
  </si>
  <si>
    <t>Michael B. Jordan, Melonie Diaz</t>
  </si>
  <si>
    <t>The story of Oscar Grant III, a 22-year-old Bay Area resident, who crosses paths with friends, enemies, family, and strangers on the last day of 2008.</t>
  </si>
  <si>
    <t>The story of Oscar Grant III,</t>
  </si>
  <si>
    <t>tt2334871</t>
  </si>
  <si>
    <t>Snatched</t>
  </si>
  <si>
    <t>Katie Dippold</t>
  </si>
  <si>
    <t>Amy Schumer, Kim Caramele, Raven Goodwin, Katie Dippold, Randall Park, Goldie Hawn, Ike Barinholtz, Luis R. Espinoza, Luis F. Ramirez, Daniel Bess, Wanda Sykes, Joan Cusack, Moani Hara, Tom Bateman, Fidel Salcido</t>
  </si>
  <si>
    <t>Amy Schumer</t>
  </si>
  <si>
    <t>Amy Schumer, Kim Caramele</t>
  </si>
  <si>
    <t>When her boyfriend dumps her before their exotic vacation, a young woman persuades her ultra-cautious mother to travel with her to paradise, with unexpected results.</t>
  </si>
  <si>
    <t>When her boyfriend dumps her before</t>
  </si>
  <si>
    <t>tt2334873</t>
  </si>
  <si>
    <t>Blue Jasmine</t>
  </si>
  <si>
    <t>Cate Blanchett, Joy Carlin, Richard Conti, Glen Caspillo, Alec Baldwin, Charlie Tahan, Annie McNamara, Sally Hawkins, Daniel Jenks, Max Rutherford, Andrew Dice Clay, Tammy Blanchard, Kathy Tong, Ted Neustadt, Andrew Long</t>
  </si>
  <si>
    <t>Cate Blanchett, Joy Carlin</t>
  </si>
  <si>
    <t>A New York socialite, deeply troubled and in denial, arrives in San Francisco to impose upon her sister. She looks a million, but isn't bringing money, peace, or love...</t>
  </si>
  <si>
    <t>A New York socialite, deeply troubled</t>
  </si>
  <si>
    <t>tt2334879</t>
  </si>
  <si>
    <t>White House Down</t>
  </si>
  <si>
    <t>Channing Tatum, Jamie Foxx, Maggie Gyllenhaal, Jason Clarke, Richard Jenkins, Joey King, James Woods, Nicolas Wright, Jimmi Simpson, Michael Murphy, Rachelle Lefevre, Lance Reddick, Matt Craven, Jake Weber, Peter Jacobson</t>
  </si>
  <si>
    <t>Channing Tatum, Jamie Foxx</t>
  </si>
  <si>
    <t>While on a tour of the White House with his young daughter, a Capitol policeman springs into action to save his child and protect the president from a heavily armed group of paramilitary invaders.</t>
  </si>
  <si>
    <t>While on a tour of the White House</t>
  </si>
  <si>
    <t>tt2338151</t>
  </si>
  <si>
    <t>PK</t>
  </si>
  <si>
    <t>19/12/2014</t>
  </si>
  <si>
    <t>Aamir Khan, Rajinder Sharma Nanu, Anushka Sharma, Sushant Singh Rajput, Sai Gundewar, Ram P. Sethi, Ignace De Groote, Donder In t' Hooi, Plabita Borthakur, Amardeep Jha, Parikshit Sahni, Saurabh Shukla, Tia Sharma, Sanjiv Kishinchandani, Sachin Parikh</t>
  </si>
  <si>
    <t>Aamir Khan, Rajinder Sharma Nanu</t>
  </si>
  <si>
    <t>An alien on Earth loses the only device he can use to communicate with his spaceship. His innocent nature and child-like questions force the country to evaluate the impact of religion on its people.</t>
  </si>
  <si>
    <t>An alien on Earth loses the only</t>
  </si>
  <si>
    <t>tt2338454</t>
  </si>
  <si>
    <t>Unicorn Store</t>
  </si>
  <si>
    <t>Brie Larson</t>
  </si>
  <si>
    <t>Samantha McIntyre</t>
  </si>
  <si>
    <t>Brie Larson, Samuel L. Jackson, Joan Cusack, Bradley Whitford, Mamoudou Athie, Hamish Linklater, Martha MacIsaac, Karan Soni, Annaleigh Ashford, Ryan Hansen, Mary Holland, Ithamar Enriquez, Todd Jeffries, Deb Hiett, Nelson Franklin</t>
  </si>
  <si>
    <t>Brie Larson, Samuel L. Jackson</t>
  </si>
  <si>
    <t>Kit, a twenty-something dreamer, receives an invitation that would fulfill her childhood dreams.</t>
  </si>
  <si>
    <t>Kit, a twenty-something dreamer,</t>
  </si>
  <si>
    <t>tt2339741</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</si>
  <si>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</si>
  <si>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</si>
  <si>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</si>
  <si>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</si>
  <si>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Phoebe Fox</t>
  </si>
  <si>
    <t>Phoebe Fox, Merryn Pearse</t>
  </si>
  <si>
    <t>40 years after the first haunting at Eel Marsh House, a group of children evacuated from WWII London arrives, awakening the house's darkest inhabitant.</t>
  </si>
  <si>
    <t>40 years after the first haunting</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</si>
  <si>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</si>
  <si>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</si>
  <si>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</si>
  <si>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</si>
  <si>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Liam Neeson, Maria Bello</t>
  </si>
  <si>
    <t>Three interlocking love stories involving three couples in three cities: Rome, Paris, and New York.</t>
  </si>
  <si>
    <t>Three interlocking love stories</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</si>
  <si>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</si>
  <si>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</si>
  <si>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</si>
  <si>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</si>
  <si>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</si>
  <si>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Marcia Gay Harden</t>
  </si>
  <si>
    <t>Marcia Gay Harden, Matt Barr</t>
  </si>
  <si>
    <t>A recounting of the chaotic events that occurred at Dallas' Parkland Hospital on the day U.S. President</t>
  </si>
  <si>
    <t>A recounting of the chaotic events</t>
  </si>
  <si>
    <t>tt2345567</t>
  </si>
  <si>
    <t>Haunter</t>
  </si>
  <si>
    <t>Abigail Breslin, Peter Outerbridge, Michelle Nolden, Stephen McHattie, Peter DaCunha, Samantha Weinstein, Eleanor Zichy, David Hewlett, Sarah Manninen, Martine Campbell, David Knoll, Michelle Coburn, Tadhg McMahon, Marie Dame</t>
  </si>
  <si>
    <t>Abigail Breslin, Peter Outerbridge</t>
  </si>
  <si>
    <t>A teenager is stuck in a time loop that is not quite the same each time. She must uncover the truth but her actions have consequences for herself and others.</t>
  </si>
  <si>
    <t>A teenager is stuck in a time</t>
  </si>
  <si>
    <t>tt2345737</t>
  </si>
  <si>
    <t>The Rover</t>
  </si>
  <si>
    <t>David Mich√¥d, David Mich√¥d</t>
  </si>
  <si>
    <t>Guy Pearce, Chan Kien, Tek Kong Lim, Tawanda Manyimo, Scoot McNairy, David Field, Scott Perry, Robert Pattinson, Richard Green, Ben Armer, Ethan Hanslow, Gillian Jones, Jamie Fallon, Frank C. Sun, Samuel F. Lee</t>
  </si>
  <si>
    <t>Guy Pearce, Chan Kien</t>
  </si>
  <si>
    <t>10 years after a global economic collapse, a hardened loner pursues the men who stole his only possession, his car. Along the way, he captures one of the thieves' brother, and the duo form an uneasy bond during the dangerous journey.</t>
  </si>
  <si>
    <t>10 years after a global economic</t>
  </si>
  <si>
    <t>tt2345759</t>
  </si>
  <si>
    <t>The Mummy</t>
  </si>
  <si>
    <t>USA, China, Japan</t>
  </si>
  <si>
    <t>Egyptian (Ancient)</t>
  </si>
  <si>
    <t>David Koepp, Christopher McQuarrie</t>
  </si>
  <si>
    <t>Tom Cruise, Russell Crowe, Annabelle Wallis, Sofia Boutella, Jake Johnson, Courtney B. Vance, Marwan Kenzari, Simon Atherton, Stephen Thompson, James Arama, Matthew Wilkas, Sohm Kapila, Sean Cameron Michael, Rez Kempton, Erol Ismail</t>
  </si>
  <si>
    <t>Tom Cruise, Russell Crowe</t>
  </si>
  <si>
    <t>An ancient Egyptian princess is awakened from her crypt beneath the desert, bringing with her malevolence grown over millennia, and terrors that defy human comprehension.</t>
  </si>
  <si>
    <t>An ancient Egyptian princess is</t>
  </si>
  <si>
    <t>tt2347569</t>
  </si>
  <si>
    <t>Frances Ha</t>
  </si>
  <si>
    <t>Noah Baumbach, Greta Gerwig</t>
  </si>
  <si>
    <t>Greta Gerwig, Mickey Sumner, Michael Esper, Adam Driver, Michael Zegen, Charlotte d'Amboise, Grace Gummer, Daiva Deupree, Isabelle McNally, Vanessa Ray, Justine Lupe, Lindsay Burdge, Patrick Heusinger, Marina Squerciati, Christine Gerwig</t>
  </si>
  <si>
    <t>Greta Gerwig, Mickey Sumner</t>
  </si>
  <si>
    <t>A New York woman (who doesn't really have an apartment) apprentices for a dance company (though she's not really a dancer) and throws herself headlong into her dreams, even as the possibility of realizing them dwindles.</t>
  </si>
  <si>
    <t>A New York woman (who doesn't</t>
  </si>
  <si>
    <t>tt2349144</t>
  </si>
  <si>
    <t>Mississippi Grind</t>
  </si>
  <si>
    <t>Ben Mendelsohn, Yvonne Landry, Anthony Howard, Ryan Reynolds, Jayson Warner Smith, Kerry Cahill, Jane McNeill, Jason Shaffette, P.J. Marshall, Stephanie Honor√©, Teri Wyble, Hunter Burke, Randy Austin, Jared Bankens, Alfre Woodard</t>
  </si>
  <si>
    <t>Ben Mendelsohn</t>
  </si>
  <si>
    <t>Ben Mendelsohn, Yvonne Landry</t>
  </si>
  <si>
    <t>Down on his luck and facing financial hardship, Gerry teams up with younger charismatic poker player, Curtis, in an attempt to change his luck. The two set off on a road trip through the South with visions of winning back what's been lost.</t>
  </si>
  <si>
    <t>Down on his luck and facing financial</t>
  </si>
  <si>
    <t>tt2350496</t>
  </si>
  <si>
    <t>The Lunchbox</t>
  </si>
  <si>
    <t>India, France, Germany, USA, Canada</t>
  </si>
  <si>
    <t>Ritesh Batra</t>
  </si>
  <si>
    <t>Ritesh Batra, Vasan Bala</t>
  </si>
  <si>
    <t>Irrfan Khan, Nimrat Kaur, Nawazuddin Siddiqui, Lillete Dubey, Nakul Vaid, Bharti Achrekar, Yashvi Puneet Nagar, Denzil Smith, Shruti Bapna, Nasirr Khan, Lokesh Raj, Sadashiv Kondaji Pokarkar, Aarti Rathod, Krishna Bai, Raj Rishi More</t>
  </si>
  <si>
    <t>Irrfan Khan, Nimrat Kaur</t>
  </si>
  <si>
    <t>A mistaken delivery in Mumbai's famously efficient lunchbox delivery system connects a young housewife to an older man in the dusk of his life as they build a fantasy world together through notes in the lunchbox.</t>
  </si>
  <si>
    <t>A mistaken delivery in Mumbai's</t>
  </si>
  <si>
    <t>tt2351310</t>
  </si>
  <si>
    <t>Gamgi</t>
  </si>
  <si>
    <t>Young-jong Lee, Sung-soo Kim</t>
  </si>
  <si>
    <t>Hyuk Jang, Soo Ae, Roxanne Aparicio, Jang-Su Bae, Tom Bauer, Andrew William Brand, Christine Marie Cabanos, In-Pyo Cha, Byung Mo Choi, Deborah Crane, Khoi Dao, Kevin Delaney, Jade Dennis, Grant George, Karen Kahler</t>
  </si>
  <si>
    <t>Hyuk Jang</t>
  </si>
  <si>
    <t>Hyuk Jang, Soo Ae, Roxanne Aparicio</t>
  </si>
  <si>
    <t>Chaos ensues when a lethal, airborne virus infects the population of a South Korean city less than 20 kilometers from Seoul.</t>
  </si>
  <si>
    <t>Chaos ensues when a lethal, airborne</t>
  </si>
  <si>
    <t>tt2355495</t>
  </si>
  <si>
    <t>Barefoot</t>
  </si>
  <si>
    <t>Stephen Zotnowski</t>
  </si>
  <si>
    <t>Evan Rachel Wood, Scott Speedman, Treat Williams, Kate Burton, J.K. Simmons, J. Omar Castro, David Jensen, Jaqueline Fleming, Ashleigh Borman, Ricky Wayne, Thomas Francis Murphy, Julie Ann Doan, Tony Fennelly, Ian Nelson, Andrea Moore</t>
  </si>
  <si>
    <t>Evan Rachel Wood, Scott Speedman</t>
  </si>
  <si>
    <t>The "black sheep" son of a wealthy family meets a young psychiatric patient who's been raised in isolation her entire life. He then takes the naive young woman home for his brother's wedding.</t>
  </si>
  <si>
    <t>The "black sheep" son of a wealthy</t>
  </si>
  <si>
    <t>tt2356180</t>
  </si>
  <si>
    <t>Bhaag Milkha Bhaag</t>
  </si>
  <si>
    <t>Prasoon Joshi</t>
  </si>
  <si>
    <t>Farhan Akhtar, Sonam Kapoor, Pavan Malhotra, Art Malik, Divya Dutta, Japtej Singh, Yograj Singh, Siddharth Bhardwaj, Jass Bhatia, Rebecca Breeds, Divjot Singh Chandhok, Chinmay Chandraunshuh, Chandan Gill, Dev Gill, Shveta Grover</t>
  </si>
  <si>
    <t>Farhan Akhtar, Sonam Kapoor</t>
  </si>
  <si>
    <t>The truth behind the ascension of</t>
  </si>
  <si>
    <t>The truth behind the ascension</t>
  </si>
  <si>
    <t>tt2357129</t>
  </si>
  <si>
    <t>Jobs</t>
  </si>
  <si>
    <t>Matt Whiteley</t>
  </si>
  <si>
    <t>Ashton Kutcher, Dermot Mulroney, Josh Gad, Lukas Haas, Matthew Modine, J.K. Simmons, Lesley Ann Warren, Ron Eldard, Ahna O'Reilly, Victor Rasuk, John Getz, Kevin Dunn, James Woods, Nelson Franklin, Eddie Hassell</t>
  </si>
  <si>
    <t>Ashton Kutcher, Dermot Mulroney</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</si>
  <si>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</si>
  <si>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</si>
  <si>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</si>
  <si>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</si>
  <si>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Jake T. Austin</t>
  </si>
  <si>
    <t>Jake T. Austin, Carlinhos Brown</t>
  </si>
  <si>
    <t>It's a jungle out there for Blu, Jewel and their three kids after they're hurtled from Rio de Janeiro to the wilds of the Amazon. As Blu tries to fit in, he goes beak-to-beak with the vengeful Nigel, and meets his father-in-law.</t>
  </si>
  <si>
    <t>It's a jungle out there for Blu,</t>
  </si>
  <si>
    <t>tt2358592</t>
  </si>
  <si>
    <t>Lucia</t>
  </si>
  <si>
    <t>Kannada</t>
  </si>
  <si>
    <t>Pawan Kumar</t>
  </si>
  <si>
    <t>Pawan Kumar, Pawan Kumar</t>
  </si>
  <si>
    <t>Sathish Neenasam, Sruthi Hariharan, Achyuth Kumar, Sabreen Baker, Pawan Kumar, Ram Manjjonaath, Rishab Shetty, Surya Vasishta</t>
  </si>
  <si>
    <t>Sathish Neenasam</t>
  </si>
  <si>
    <t>Sathish Neenasam, Sruthi Hariharan</t>
  </si>
  <si>
    <t>A man suffering from insomnia is tricked into buying a drug, Lucia, that makes his desires come true in his dreams, blurring the line between fantasy and reality.</t>
  </si>
  <si>
    <t>A man suffering from insomnia</t>
  </si>
  <si>
    <t>INR 5100000</t>
  </si>
  <si>
    <t>tt2358891</t>
  </si>
  <si>
    <t>La grande bellezza</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</si>
  <si>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</si>
  <si>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</si>
  <si>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Toni Servillo, Carlo Verdone</t>
  </si>
  <si>
    <t>Jep Gambardella has seduced his way through the lavish nightlife of Rome for decades, but after his 65th birthday and a shock from the past, Jep looks past the nightclubs and parties to find a timeless landscape of absurd, exquisite beauty.</t>
  </si>
  <si>
    <t>Jep Gambardella has seduced his</t>
  </si>
  <si>
    <t>EUR 9200000</t>
  </si>
  <si>
    <t>tt2358925</t>
  </si>
  <si>
    <t>Unfinished Business</t>
  </si>
  <si>
    <t>Vince Vaughn, Tom Wilkinson, Dave Franco, Sienna Miller, June Diane Raphael, Britton Sear, Ella Anderson, Nick Frost, James Marsden, Ken Scott, Kasia Malinowska, Carmen Lopez, Melissa McMeekin, Michael Krabbe, Uwe Ochsenknecht</t>
  </si>
  <si>
    <t>Vince Vaughn, Tom Wilkinson</t>
  </si>
  <si>
    <t>A hard-working small business owner and his two associates travel to Europe to close the most important deal of their lives. But what began as a routine business trip goes off the rails in every way imaginable, and unimaginable.</t>
  </si>
  <si>
    <t>A hard-working small business</t>
  </si>
  <si>
    <t>tt2359024</t>
  </si>
  <si>
    <t>Blue Ruin</t>
  </si>
  <si>
    <t>Macon Blair, Ydaiber Orozco, Ronald Sarcos, Dani Santiago, Adrian Santiago, George Fredericks, Elizabeth Fredericks, Sidn√© Anderson, Brooke Bennett, Ellen Danaher, Katie Kramer, Shelley Illmensee, Kevin Kolack, Stacy Rock, Eve Plumb</t>
  </si>
  <si>
    <t>Macon Blair</t>
  </si>
  <si>
    <t>Macon Blair, Ydaiber Orozco</t>
  </si>
  <si>
    <t>A mysterious outsider's quiet life is turned upside down when he returns to his childhood home to carry out an act of vengeance. Proving himself an amateur assassin, he winds up in a brutal fight to protect his estranged family.</t>
  </si>
  <si>
    <t>A mysterious outsider's quiet</t>
  </si>
  <si>
    <t>tt2359810</t>
  </si>
  <si>
    <t>Raanjhanaa</t>
  </si>
  <si>
    <t>21/06/2013</t>
  </si>
  <si>
    <t>Dhanush, Sonam Kapoor, Mohammed Zeeshan Ayyub, Swara Bhaskar, Abhay Deol, Shilpi Marwaha, Suraj Singh, Kumud Mishra, Deepika Amin, Nisha Jindal, Vipin Sharma, Naman Jain, Arvind Gaur, Sujata Kumar, Ishwak Singh</t>
  </si>
  <si>
    <t>Dhanush</t>
  </si>
  <si>
    <t>Dhanush, Sonam Kapoor</t>
  </si>
  <si>
    <t>Kundan, the son of a Hindu pundit, discovers that his childhood sweetheart Zoya loves city-bred Akram and wants to marry him. However, he persistently seeks to win her heart.</t>
  </si>
  <si>
    <t>Kundan, the son of a Hindu pundit,</t>
  </si>
  <si>
    <t>tt2361317</t>
  </si>
  <si>
    <t>Live by Night</t>
  </si>
  <si>
    <t>Ben Affleck, Dennis Lehane</t>
  </si>
  <si>
    <t>Ben Affleck, Elle Fanning, Remo Girone, Brendan Gleeson, Robert Glenister, Matthew Maher, Chris Messina, Sienna Miller, Miguel, Zoe Saldana, Chris Cooper, Titus Welliver, Max Casella, Christian Clemenson, J.D. Evermore</t>
  </si>
  <si>
    <t>Ben Affleck, Elle Fanning</t>
  </si>
  <si>
    <t>A group of Boston-bred gangsters set up shop in balmy Florida during the Prohibition era, facing off against the competition and the Ku Klux Klan.</t>
  </si>
  <si>
    <t>A group of Boston-bred gangsters</t>
  </si>
  <si>
    <t>tt2361509</t>
  </si>
  <si>
    <t>The Intern</t>
  </si>
  <si>
    <t>15/10/2015</t>
  </si>
  <si>
    <t>Robert De Niro, Anne Hathaway, Rene Russo, Anders Holm, JoJo Kushner, Andrew Rannells, Adam Devine, Zack Pearlman, Jason Orley, Christina Scherer, Nat Wolff, Linda Lavin, Celia Weston, Steve Vinovich, C.J. Wilson</t>
  </si>
  <si>
    <t>Robert De Niro, Anne Hathaway</t>
  </si>
  <si>
    <t>Seventy-year-old widower Ben Whittaker has discovered that retirement isn't all it's cracked up to be. Seizing an opportunity to get back in the game, he becomes a senior intern at an online fashion site, founded and run by Jules Ostin.</t>
  </si>
  <si>
    <t>Seventy-year-old widower Ben Whittaker</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</si>
  <si>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</si>
  <si>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</si>
  <si>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</si>
  <si>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Justin Timberlake, Ben Affleck</t>
  </si>
  <si>
    <t>When a poor college student who cracks an online poker game goes bust, he arranges a face-to-face with the man he thinks cheated him, a sly offshore entrepreneur.</t>
  </si>
  <si>
    <t>When a poor college student who</t>
  </si>
  <si>
    <t>tt2365580</t>
  </si>
  <si>
    <t>Where'd You Go, Bernadette</t>
  </si>
  <si>
    <t>Richard Linklater, Holly Gent</t>
  </si>
  <si>
    <t>Cate Blanchett, Billy Crudup, Emma Nelson, Kristen Wiig, Patrick Sebes, Zoe Chao, Lee Harrington, David Paymer, Megan Mullally, Laurence Fishburne, Steve Zahn, Patrick Jordan, Shaun Cameron Hall, Kathryn Feeney, Richard Robichaux</t>
  </si>
  <si>
    <t>Cate Blanchett, Billy Crudup</t>
  </si>
  <si>
    <t>A loving mom becomes compelled to reconnect with her creative passions after years of sacrificing herself for her family. Her leap of faith takes her on an epic adventure that jump-starts her life and leads to her triumphant rediscovery.</t>
  </si>
  <si>
    <t>A loving mom becomes compelled</t>
  </si>
  <si>
    <t>tt2366608</t>
  </si>
  <si>
    <t>Lost River</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</si>
  <si>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</si>
  <si>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</si>
  <si>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A single mother is swept into</t>
  </si>
  <si>
    <t>tt2368254</t>
  </si>
  <si>
    <t>A Private War</t>
  </si>
  <si>
    <t>22/11/2018</t>
  </si>
  <si>
    <t>Matthew Heineman</t>
  </si>
  <si>
    <t>Arash Amel, Marie Brenner</t>
  </si>
  <si>
    <t>Rosamund Pike, Alexandra Moen, Tom Hollander, Faye Marsay, Jesuthasan Antonythasan, Raman Srinivasan, Natasha Jayetileke, Nikki Amuka-Bird, Amanda Drew, Hilton McRae, Fady Elsayed, Tristan Tait, Corey Johnson, Jamie Dornan, Greg Wise</t>
  </si>
  <si>
    <t>Rosamund Pike</t>
  </si>
  <si>
    <t>Rosamund Pike, Alexandra Moen</t>
  </si>
  <si>
    <t>One of the most celebrated war correspondents of our time, Marie Colvin is an utterly fearless and rebellious spirit, driven to the frontline of conflicts across the globe to give voice to the voiceless.</t>
  </si>
  <si>
    <t>One of the most celebrated war</t>
  </si>
  <si>
    <t>tt2368553</t>
  </si>
  <si>
    <t>Bailout: The Age of Greed</t>
  </si>
  <si>
    <t>Uwe Boll, Anthony Metivier</t>
  </si>
  <si>
    <t>Dominic Purcell, Erin Karpluk, Edward Furlong, John Heard, Keith David, Michael Par√©, Lochlyn Munro, Tyron Leitso, Mike Dopud, Barclay Hope, Heather Feeney, Eric Roberts, Michaela Mann, Carrie Genzel, Jerry Trimble</t>
  </si>
  <si>
    <t>Dominic Purcell, Erin Karpluk</t>
  </si>
  <si>
    <t>Jim, an average New Yorker, lives with a sick but loving wife. Suddenly, everything changes when the economy crashes and causes him to lose everything. Filled with anger and rage, Jim goes to seek revenge for the life taken from him.</t>
  </si>
  <si>
    <t>Jim, an average New Yorker, lives</t>
  </si>
  <si>
    <t>tt2368619</t>
  </si>
  <si>
    <t>Bastille Day</t>
  </si>
  <si>
    <t>UK, France, USA, Belgium, Luxembourg, China, Germany</t>
  </si>
  <si>
    <t>Andrew Baldwin, James Watkins</t>
  </si>
  <si>
    <t>Idris Elba, Richard Madden, Charlotte Le Bon, Kelly Reilly, Jos√© Garcia, Thierry Godard, Vincent Londez, Arieh Worthalter, Mohamed Makhtoumi, Th√©o Costa-Marini, J√©r√¥me Gaspard, Isma√´l Sy Savan√©, James Stewart, James Cox, James Harris</t>
  </si>
  <si>
    <t>Idris Elba, Richard Madden</t>
  </si>
  <si>
    <t>A young pickpocket and an unruly CIA agent team up on an anti-terrorist mission in France.</t>
  </si>
  <si>
    <t>A young pickpocket and an unruly</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</si>
  <si>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</si>
  <si>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</si>
  <si>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</si>
  <si>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</si>
  <si>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</si>
  <si>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Aaron Paul</t>
  </si>
  <si>
    <t>Aaron Paul, Dominic Cooper</t>
  </si>
  <si>
    <t>Fresh from prison, a street racer who was framed by a wealthy business associate joins a cross-country race with revenge in mind. His ex-partner, learning of the plan, places a massive bounty on his head as the race begins.</t>
  </si>
  <si>
    <t>Fresh from prison, a street racer</t>
  </si>
  <si>
    <t>tt2370248</t>
  </si>
  <si>
    <t>Short Term 12</t>
  </si>
  <si>
    <t>Destin Daniel Cretton</t>
  </si>
  <si>
    <t>Brie Larson, John Gallagher Jr., Stephanie Beatriz, Rami Malek, Alex Calloway, Kevin Balmore, Lydia Du Veaux, LaKeith Stanfield, Frantz Turner, Kaitlyn Dever, Diana Maria Riva, Harold Cannon, Silvia Curiel, Melora Walters, Bran'dee Allen</t>
  </si>
  <si>
    <t>Brie Larson, John Gallagher Jr.</t>
  </si>
  <si>
    <t>A 20-something supervising staff member of a residential treatment facility navigates the troubled waters of that world alongside her co-worker and longtime boyfriend.</t>
  </si>
  <si>
    <t>A 20-something supervising staff</t>
  </si>
  <si>
    <t>tt2372222</t>
  </si>
  <si>
    <t>Kick</t>
  </si>
  <si>
    <t>25/07/2014</t>
  </si>
  <si>
    <t>Sajid Nadiadwala</t>
  </si>
  <si>
    <t>Vakkantham Vamsi, Rajat Arora</t>
  </si>
  <si>
    <t>Saurabh Dhingra, Salman Khan, Jacqueline Fernandez, Nawazuddin Siddiqui, Randeep Hooda, Mithun Chakraborty, Archana Puran Singh, Sumona Chakravarti, Sanjay Mishra, Saurabh Shukla, Karan Aanand, Parthaa Akerkar, Kavin Dave, Rajshri Deshpande, Ranjan Dumra</t>
  </si>
  <si>
    <t>Saurabh Dhingra</t>
  </si>
  <si>
    <t>Saurabh Dhingra, Salman Khan</t>
  </si>
  <si>
    <t>Devi Lal Singh, a typical youth with an anomalous standard of living, tries to find pleasure in whatever he does. He eventually becomes a thief and dons a new name, Devil.</t>
  </si>
  <si>
    <t>Devi Lal Singh, a typical youth</t>
  </si>
  <si>
    <t>tt2372251</t>
  </si>
  <si>
    <t>Down a Dark Hall</t>
  </si>
  <si>
    <t>Michael Goldbach, Chris Sparling</t>
  </si>
  <si>
    <t>AnnaSophia Robb, Uma Thurman, Isabelle Fuhrman, Victoria Moroles, Noah Silver, Taylor Russell, Rosie Day, Rebecca Front, Jodhi May, Pip Torrens, Kirsty Mitchell, Jim Sturgeon, David Elliot, Brian Bovell, Julia Stresen-Reuter Ram√≠rez</t>
  </si>
  <si>
    <t>AnnaSophia Robb, Uma Thurman</t>
  </si>
  <si>
    <t>A troubled teen named Kit Gordy is forced to join the exclusive Blackwood Boarding School, just to find herself trapped by dark forces around its mysterious headmistress, Madame Duret.</t>
  </si>
  <si>
    <t>A troubled teen named Kit Gordy</t>
  </si>
  <si>
    <t>tt2372678</t>
  </si>
  <si>
    <t>2 States</t>
  </si>
  <si>
    <t>Abhishek Varman</t>
  </si>
  <si>
    <t>Chetan Bhagat, Abhishek Varman</t>
  </si>
  <si>
    <t>Arjun Kapoor, Alia Bhatt, Amrita Singh, Revathi, Ronit Roy, Shivkumar Subramaniam, Sharang Natarajan, Sanjay Bhatia, Madhu Anand Chandhock, Hemang Dave, Achint Kaur, Dilip Merala, Neil Shah, Aru Krishansh Verma</t>
  </si>
  <si>
    <t>Arjun Kapoor</t>
  </si>
  <si>
    <t>Arjun Kapoor, Alia Bhatt</t>
  </si>
  <si>
    <t>This movie chronicles how Chetan met his wife and the difficulties they faced due to their cultural differences.</t>
  </si>
  <si>
    <t>This movie chronicles how Chetan</t>
  </si>
  <si>
    <t>tt2375559</t>
  </si>
  <si>
    <t>1 - Nenokkadine</t>
  </si>
  <si>
    <t>Sukumar</t>
  </si>
  <si>
    <t>Jakka Hariprasad, Arjun Y.K.</t>
  </si>
  <si>
    <t>Mahesh Babu, Kriti Sanon, Nassar, Pradeep Singh Rawat, Anu Hassan, Kelly Dorji, Sayaji Shinde, Krishna Murali Posani, Srinivasa Reddy, Ravi Varma, Anand, Supreeth Reddy, Sophiya Chaudhary, Gautham Ghattamaneni, Hayley Joanne Bacon</t>
  </si>
  <si>
    <t>Mahesh Babu, Kriti Sanon</t>
  </si>
  <si>
    <t>A rock star must overcome his psychological inhibitions to seek revenge for his parents' death.</t>
  </si>
  <si>
    <t>A rock star must overcome his</t>
  </si>
  <si>
    <t>tt2375574</t>
  </si>
  <si>
    <t>A Field in England</t>
  </si>
  <si>
    <t>Amy Jump</t>
  </si>
  <si>
    <t>Julian Barratt, Peter Ferdinando, Richard Glover, Ryan Pope, Reece Shearsmith, Michael Smiley, Sara Dee</t>
  </si>
  <si>
    <t>Julian Barratt</t>
  </si>
  <si>
    <t>Julian Barratt, Peter Ferdinando</t>
  </si>
  <si>
    <t>Amid the Civil War in 17th-century England, a group of deserters flee from battle through an overgrown field. Captured by an alchemist, the men are forced to help him search to find a hidden treasure that he believes is buried in the field.</t>
  </si>
  <si>
    <t>Amid the Civil War in 17th-century</t>
  </si>
  <si>
    <t>GBP 316000</t>
  </si>
  <si>
    <t>tt2376218</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</si>
  <si>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</si>
  <si>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</si>
  <si>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</si>
  <si>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</si>
  <si>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John Travolta, Christopher Plummer</t>
  </si>
  <si>
    <t>A thief works with his father and son to forge a painting by Monet and steal the original. Together, they plan the heist of their lives.</t>
  </si>
  <si>
    <t>A thief works with his father</t>
  </si>
  <si>
    <t>tt2377322</t>
  </si>
  <si>
    <t>Deliver Us from Evil</t>
  </si>
  <si>
    <t>Scott Derrickson, Paul Harris Boardman</t>
  </si>
  <si>
    <t>Eric Bana, Edgar Ram√≠rez, Olivia Munn, Chris Coy, Dorian Missick, Sean Harris, Joel McHale, Mike Houston, Lulu Wilson, Olivia Horton, Scott Johnsen, Daniel Sauli, Antoinette LaVecchia, Aidan Gemme, Jenna Gavigan</t>
  </si>
  <si>
    <t>Eric Bana, Edgar Ram√≠rez</t>
  </si>
  <si>
    <t>New York police officer Ralph Sarchie investigates a series of crimes. He joins forces with an unconventional priest, schooled in the rites of exorcism, to combat the possessions that are terrorizing their city.</t>
  </si>
  <si>
    <t>New York police officer Ralph</t>
  </si>
  <si>
    <t>tt2377938</t>
  </si>
  <si>
    <t>Special Chabbis</t>
  </si>
  <si>
    <t>Akshay Kumar, Anupam Kher, Manoj Bajpayee, Jimmy Sheirgill, Kajal Aggarwal, Divya Dutta, Kishore Kadam, Rajesh Sharma, Deep Raj Rana, Vipin Sharma, Sukhwinder Chahal, Abha Parmar, Mukesh Bhatt, Ujjwal Chopra, Tiku Talsania</t>
  </si>
  <si>
    <t>Akshay Kumar, Anupam Kher</t>
  </si>
  <si>
    <t>A gang of con-men rob prominent rich businessmen and politicians by posing as C.B.I and income tax officers.</t>
  </si>
  <si>
    <t>A gang of con-men rob prominent</t>
  </si>
  <si>
    <t>tt2378281</t>
  </si>
  <si>
    <t>No se aceptan devoluciones</t>
  </si>
  <si>
    <t>Guillermo R√≠os, Leticia L√≥pez Margalli</t>
  </si>
  <si>
    <t>Andr√©s V√°zquez, Hugo Stiglitz, Eugenio Derbez, Leia Freitas, √Ångela Moreno, Gilda Gentile, Nancy Taira, Jessica Lindsey, Sammy P√©rez, Arcelia Ram√≠rez, Agust√≠n Bernal, Gregg Lucas, Roger Cudney, Migael Penix, Daniel Raymont</t>
  </si>
  <si>
    <t>Andr√©s V√°zquez</t>
  </si>
  <si>
    <t>Andr√©s V√°zquez, Hugo Stiglitz</t>
  </si>
  <si>
    <t>A man who has made a new life for himself and the daughter left on his doorstep 6 years ago finds his family threatened when the birth mother resurfaces.</t>
  </si>
  <si>
    <t>A man who has made a new life</t>
  </si>
  <si>
    <t>tt2378507</t>
  </si>
  <si>
    <t>The Glass Castle</t>
  </si>
  <si>
    <t>Destin Daniel Cretton, Andrew Lanham</t>
  </si>
  <si>
    <t>Brie Larson, Woody Harrelson, Naomi Watts, Ella Anderson, Chandler Head, Max Greenfield, Josh Caras, Charlie Shotwell, Iain Armitage, Sarah Snook, Sadie Sink, Olivia Kate Rice, Brigette Lundy-Paine, Shree Crooks, Eden Grace Redfield</t>
  </si>
  <si>
    <t>Brie Larson, Woody Harrelson</t>
  </si>
  <si>
    <t>A young girl comes of age in a dysfunctional family of nonconformist nomads with a mother who's an eccentric artist and an alcoholic father who would stir the children's imagination with hope as a distraction to their poverty.</t>
  </si>
  <si>
    <t>A young girl comes of age in a</t>
  </si>
  <si>
    <t>tt2379713</t>
  </si>
  <si>
    <t>Spectre</t>
  </si>
  <si>
    <t>UK, USA, Austria, Mexico, Italy, Morocco</t>
  </si>
  <si>
    <t>John Logan, Neal Purvis</t>
  </si>
  <si>
    <t>Daniel Craig, Christoph Waltz, L√©a Seydoux, Ralph Fiennes, Monica Bellucci, Ben Whishaw, Naomie Harris, Dave Bautista, Andrew Scott, Rory Kinnear, Jesper Christensen, Alessandro Cremona, Stephanie Sigman, Tenoch Huerta, Adriana Paz</t>
  </si>
  <si>
    <t>Daniel Craig, Christoph Waltz</t>
  </si>
  <si>
    <t>A cryptic message from James Bond's past sends him on a trail to uncover the existence of a sinister organisation named SPECTRE. With a new threat dawning, Bond learns the terrible truth about the author of all his pain in his most recent missions.</t>
  </si>
  <si>
    <t>A cryptic message from James Bond's</t>
  </si>
  <si>
    <t>tt2380307</t>
  </si>
  <si>
    <t>Coco</t>
  </si>
  <si>
    <t>28/12/2017</t>
  </si>
  <si>
    <t>Lee Unkrich, Adrian Molina</t>
  </si>
  <si>
    <t>Lee Unkrich, Jason Katz</t>
  </si>
  <si>
    <t>Anthony Gonzalez, Gael Garc√≠a Bernal, Benjamin Bratt, Alanna Ubach, Renee Victor, Jaime Camil, Alfonso Arau, Herbert Siguenza, Gabriel Iglesias, Lombardo Boyar, Ana Ofelia Murgu√≠a, Natalia Cordova-Buckley, Selene Luna, Edward James Olmos, Sof√≠a Espinosa</t>
  </si>
  <si>
    <t>Anthony Gonzalez</t>
  </si>
  <si>
    <t>Anthony Gonzalez, Gael Garc√≠a Bernal</t>
  </si>
  <si>
    <t>Aspiring musician Miguel, confronted with his family's ancestral ban on music, enters the Land of the Dead to find his great-great-grandfather, a legendary singer.</t>
  </si>
  <si>
    <t>Aspiring musician Miguel, confronted</t>
  </si>
  <si>
    <t>tt2381111</t>
  </si>
  <si>
    <t>Brooklyn</t>
  </si>
  <si>
    <t>UK, Canada, Ireland, USA</t>
  </si>
  <si>
    <t>Nick Hornby, Colm T√≥ib√≠n</t>
  </si>
  <si>
    <t>Saoirse Ronan, Hugh Gormley, Brid Brennan, Maeve McGrath, Emma Lowe, Barbara Drennan, Gillian McCarthy, Fiona Glascott, Jane Brennan, Eileen O'Higgins, Peter Campion, Eva Birthistle, James Corscadden, Julie Walters, Emily Bett Rickards</t>
  </si>
  <si>
    <t>Saoirse Ronan, Hugh Gormley</t>
  </si>
  <si>
    <t>An Irish immigrant lands in 1950s Brooklyn, where she quickly falls into a romance with a local. When her past catches up with her, however, she must choose between two countries and the lives that exist within.</t>
  </si>
  <si>
    <t>An Irish immigrant lands in 1950s</t>
  </si>
  <si>
    <t>tt2381249</t>
  </si>
  <si>
    <t>Mission: Impossible - Rogue Nation</t>
  </si>
  <si>
    <t>USA, China, Hong Kong, Austria, UK, Morocco</t>
  </si>
  <si>
    <t>Christopher McQuarrie, Christopher McQuarrie</t>
  </si>
  <si>
    <t>Tom Cruise, Jeremy Renner, Simon Pegg, Rebecca Ferguson, Ving Rhames, Sean Harris, Simon McBurney, Jingchu Zhang, Tom Hollander, Jens Hult√©n, Alec Baldwin, Mateo Rufino, Fernando Abadie, Alec Utgoff, Hermione Corfield</t>
  </si>
  <si>
    <t>Tom Cruise, Jeremy Renner</t>
  </si>
  <si>
    <t>Ethan and his team take on their most impossible mission yet when they have to eradicate an international rogue organization as highly skilled as they are and committed to destroying the IMF.</t>
  </si>
  <si>
    <t>Ethan and his team take on their</t>
  </si>
  <si>
    <t>tt2381941</t>
  </si>
  <si>
    <t>Focus</t>
  </si>
  <si>
    <t>USA, Argentina</t>
  </si>
  <si>
    <t>Will Smith, Margot Robbie, Adrian Martinez, Gerald McRaney, Rodrigo Santoro, BD Wong, Brennan Brown, Robert Taylor, Dotan Bonen, Griff Furst, Stephanie Honor√©, David Stanford, Dominic Fumusa, Steve Kim, Don Yesso</t>
  </si>
  <si>
    <t>Will Smith, Margot Robbie</t>
  </si>
  <si>
    <t>In the midst of veteran con man Nicky's latest scheme, a woman from his past - now an accomplished femme fatale - shows up and throws his plans for a loop.</t>
  </si>
  <si>
    <t>In the midst of veteran con man</t>
  </si>
  <si>
    <t>tt2381991</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</si>
  <si>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</si>
  <si>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</si>
  <si>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</si>
  <si>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</si>
  <si>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Chris Hemsworth, Charlize Theron</t>
  </si>
  <si>
    <t>Eric and fellow warrior Sara, raised as members of ice Queen Freya's army, try to conceal their forbidden love as they fight to survive the wicked intentions of both Freya and her sister Ravenna.</t>
  </si>
  <si>
    <t>Eric and fellow warrior Sara,</t>
  </si>
  <si>
    <t>tt2382009</t>
  </si>
  <si>
    <t>Nymphomaniac: Vol. II</t>
  </si>
  <si>
    <t>Denmark, Germany, Belgium, UK, France, Sweden</t>
  </si>
  <si>
    <t>Charlotte Gainsbourg, Stellan Skarsg√•rd, Stacy Martin, Shia LaBeouf, Christian Slater, Jamie Bell, Uma Thurman, Willem Dafoe, Mia Goth, Sophie Kennedy Clark, Michael Pas, Jean-Marc Barr, Udo Kier, Ananya Berg, Morgan Hartley</t>
  </si>
  <si>
    <t>The continuation of Joe's sexually dictated life delves into the darker aspects of her adulthood, obsessions and what led to her being in Seligman's care.</t>
  </si>
  <si>
    <t>The continuation of Joe's sexually</t>
  </si>
  <si>
    <t>tt2382396</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</si>
  <si>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</si>
  <si>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</si>
  <si>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</si>
  <si>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Nicolas Cage, Tye Sheridan</t>
  </si>
  <si>
    <t>An ex-con, who is the unlikeliest of role models, meets a 15-year-old boy and is faced with the choice of redemption or ruin.</t>
  </si>
  <si>
    <t>An ex-con, who is the unlikeliest</t>
  </si>
  <si>
    <t>tt2383068</t>
  </si>
  <si>
    <t>The Sacrament</t>
  </si>
  <si>
    <t>Joe Swanberg, AJ Bowen, Kentucker Audley, Gene Jones, Amy Seimetz, Kate Forbes, Conphidance, Derek Roberts, Shirley Jones Byrd, Shaun Clay, Dale Neal, Kate Lyn Sheil, Donna Biscoe, Tovin A. Pristell, Christian Ojore Mayfield</t>
  </si>
  <si>
    <t>Joe Swanberg, AJ Bowen</t>
  </si>
  <si>
    <t>A news team trails a man as he travels into the world of Eden Parish to find his missing sister, where it becomes apparent that this paradise may not be as it seems.</t>
  </si>
  <si>
    <t>A news team trails a man as he</t>
  </si>
  <si>
    <t>tt2386404</t>
  </si>
  <si>
    <t>He Never Died</t>
  </si>
  <si>
    <t>18/12/2015</t>
  </si>
  <si>
    <t>Jason Krawczyk</t>
  </si>
  <si>
    <t>Henry Rollins, Booboo Stewart, Kate Greenhouse, Jordan Todosey, David Richmond-Peck, James Cade, Don Francks, Steven Ogg, Scott Edgecombe, Robert Thomas, Elias Edraki, Tamara Almeida, Walter Alza, Scotty Cook, Karl Campbell</t>
  </si>
  <si>
    <t>Henry Rollins</t>
  </si>
  <si>
    <t>Henry Rollins, Booboo Stewart</t>
  </si>
  <si>
    <t>Jack, a social outcast, is thrust out of his comfort zone when the outside world bangs on his door and he can't contain his violent past.</t>
  </si>
  <si>
    <t>Jack, a social outcast, is thrust</t>
  </si>
  <si>
    <t>tt2386490</t>
  </si>
  <si>
    <t>How to Train Your Dragon: The Hidden World</t>
  </si>
  <si>
    <t>31/01/2019</t>
  </si>
  <si>
    <t>Jay Baruchel, America Ferrera, F. Murray Abraham, Cate Blanchett, Gerard Butler, Craig Ferguson, Jonah Hill, Christopher Mintz-Plasse, Kristen Wiig, Kit Harington, Justin Rupple, Robin Atkin Downes, Kieron Elliott, Julia Emelin, Gideon Emery</t>
  </si>
  <si>
    <t>Jay Baruchel, America Ferrera</t>
  </si>
  <si>
    <t>When Hiccup discovers Toothless isn't the only Night Fury, he must seek "The Hidden World", a secret Dragon Utopia before a hired tyrant named Grimmel finds it first.</t>
  </si>
  <si>
    <t>When Hiccup discovers Toothless</t>
  </si>
  <si>
    <t>tt2387433</t>
  </si>
  <si>
    <t>Dark Skies</t>
  </si>
  <si>
    <t>Keri Russell, Josh Hamilton, Dakota Goyo, Kadan Rockett, J.K. Simmons, L.J. Benet, Rich Hutchman, Myndy Crist, Annie Thurman, Jake Brennan, Ron Ostrow, Tom Costello, Marion Kerr, Alyvia Alyn Lind, Josh Stamberg</t>
  </si>
  <si>
    <t>Keri Russell, Josh Hamilton</t>
  </si>
  <si>
    <t>As the Barrett family's peaceful suburban life is rocked by an escalating series of disturbing events, they come to learn that a terrifying and deadly force is after them, one which may have arrived from beyond the stars.</t>
  </si>
  <si>
    <t>As the Barrett family's peaceful</t>
  </si>
  <si>
    <t>tt2387499</t>
  </si>
  <si>
    <t>Keeping Up with the Joneses</t>
  </si>
  <si>
    <t>Zach Galifianakis, Isla Fisher, Jon Hamm, Gal Gadot, Patton Oswalt, Ming Zhao, Matt Walsh, Maribeth Monroe, Michael Liu, Kevin Dunn, Dayo Abanikanda, Henry Boston, Jack McQuaid, Bobby Lee, Ying He</t>
  </si>
  <si>
    <t>Zach Galifianakis</t>
  </si>
  <si>
    <t>Zach Galifianakis, Isla Fisher</t>
  </si>
  <si>
    <t>A suburban couple becomes embroiled in an international espionage plot when they discover that their seemingly perfect new neighbors are government spies.</t>
  </si>
  <si>
    <t>A suburban couple becomes embroiled</t>
  </si>
  <si>
    <t>tt2387559</t>
  </si>
  <si>
    <t>Delivery Man</t>
  </si>
  <si>
    <t>24/07/2014</t>
  </si>
  <si>
    <t>Ken Scott, Ken Scott</t>
  </si>
  <si>
    <t>Vince Vaughn, Chris Pratt, Cobie Smulders, Andrzej Blumenfeld, Simon Delaney, Bobby Moynihan, Dave Patten, Adam Chanler-Berat, Britt Robertson, Jack Reynor, Amos VanderPoel, Matthew Daddario, Jessica Williams, Leslie Ann Glossner, Derrick Arthur</t>
  </si>
  <si>
    <t>Vince Vaughn, Chris Pratt</t>
  </si>
  <si>
    <t>An affable underachiever finds out he's fathered 533 children through anonymous donations to a fertility clinic 20 years ago. Now he must decide whether or not to come forward when 142 of them file a lawsuit to reveal his identity.</t>
  </si>
  <si>
    <t>An affable underachiever finds</t>
  </si>
  <si>
    <t>tt2388637</t>
  </si>
  <si>
    <t>Ain't Them Bodies Saints</t>
  </si>
  <si>
    <t>16/08/2013</t>
  </si>
  <si>
    <t>David Lowery</t>
  </si>
  <si>
    <t>Rooney Mara, Casey Affleck, Ben Foster, Keith Carradine, Kennadie Smith, Jacklynn Smith, Nate Parker, Robert Longstreet, Charles Baker, Augustine Frizzell, Kentucker Audley, David Zellner, Turner Ross, Rami Malek, Will Beinbrink</t>
  </si>
  <si>
    <t>Rooney Mara, Casey Affleck</t>
  </si>
  <si>
    <t>The tale of an outlaw who escapes from prison and sets out across the Texas hills to reunite with his wife and the daughter he has never met.</t>
  </si>
  <si>
    <t>The tale of an outlaw who escapes</t>
  </si>
  <si>
    <t>tt2388715</t>
  </si>
  <si>
    <t>Oculus</t>
  </si>
  <si>
    <t>Mike Flanagan, Jeff Howard</t>
  </si>
  <si>
    <t>Karen Gillan, Brenton Thwaites, Katee Sackhoff, Rory Cochrane, Annalise Basso, Garrett Ryan, James Lafferty, Miguel Sandoval, Kate Siegel, Scott Graham, Michael J. Fourticq, Justin Gordon, Katie Parker, Bob Gebert, Brett Murray</t>
  </si>
  <si>
    <t>Karen Gillan</t>
  </si>
  <si>
    <t>Karen Gillan, Brenton Thwaites</t>
  </si>
  <si>
    <t>A woman tries to exonerate her brother, who was convicted of murder, by proving that the crime was committed by a supernatural phenomenon.</t>
  </si>
  <si>
    <t>A woman tries to exonerate her</t>
  </si>
  <si>
    <t>tt2388771</t>
  </si>
  <si>
    <t>Mowgli</t>
  </si>
  <si>
    <t>Callie Kloves, Rudyard Kipling</t>
  </si>
  <si>
    <t>Christian Bale, Cate Blanchett, Benedict Cumberbatch, Naomie Harris, Andy Serkis, Peter Mullan, Jack Reynor, Eddie Marsan, Tom Hollander, Matthew Rhys, Freida Pinto, Rohan Chand, Keveshan Pillay, Louis Ashbourne Serkis, Moonsamy Narasigadu</t>
  </si>
  <si>
    <t>A human child raised by wolves must face off against a menacing tiger named Shere Khan, as well as his own origins.</t>
  </si>
  <si>
    <t>A human child raised by wolves</t>
  </si>
  <si>
    <t>tt2389182</t>
  </si>
  <si>
    <t>Cheap Thrills</t>
  </si>
  <si>
    <t>E.L. Katz</t>
  </si>
  <si>
    <t>David Chirchirillo, Trent Haaga</t>
  </si>
  <si>
    <t>Pat Healy, Sara Paxton, Ethan Embry, David Koechner, Amanda Fuller, Laura Covelli, Todd Farmer, Elissa Dowling, Eric Neil Gutierrez, Ruben Pla, Claudia Salinas, Brighton Sharbino, Eli McLaughlin, Butch</t>
  </si>
  <si>
    <t>Pat Healy</t>
  </si>
  <si>
    <t>Pat Healy, Sara Paxton</t>
  </si>
  <si>
    <t>A scheming couple put a struggling family man and his old friend through a series of increasingly twisted dares over the course of an evening at a local bar.</t>
  </si>
  <si>
    <t>A scheming couple put a struggling</t>
  </si>
  <si>
    <t>tt2390237</t>
  </si>
  <si>
    <t>Cuban Fury</t>
  </si>
  <si>
    <t>James Griffiths</t>
  </si>
  <si>
    <t>Jon Brown, Nick Frost</t>
  </si>
  <si>
    <t>Ben Radcliffe, Ian McShane, Isabella Steinbarth, Brandon Robinson, Louis Kyriacou, Kieran Gaffney, Nick Frost, Steve Oram, Chris O'Dowd, Alexandra Roach, Rashida Jones, Olivia Colman, Janine Wood, Rory Kinnear, Tim Plester</t>
  </si>
  <si>
    <t>Ben Radcliffe</t>
  </si>
  <si>
    <t>Ben Radcliffe, Ian McShane</t>
  </si>
  <si>
    <t>Beneath Bruce Garrett's under-confident, overweight exterior, the passionate heart of a salsa king lies dormant. Now, one woman is about to reignite his Latin fire.</t>
  </si>
  <si>
    <t>Beneath Bruce Garrett's under-confident,</t>
  </si>
  <si>
    <t>tt2390361</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</si>
  <si>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</si>
  <si>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</si>
  <si>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Julia Louis-Dreyfus</t>
  </si>
  <si>
    <t>A divorced woman who decides to pursue the man she's interested in learns he's her new friend's ex-husband.</t>
  </si>
  <si>
    <t>A divorced woman who decides to</t>
  </si>
  <si>
    <t>tt2393827</t>
  </si>
  <si>
    <t>Paul Hyett</t>
  </si>
  <si>
    <t>Mark Huckerby, Nick Ostler</t>
  </si>
  <si>
    <t>Elliot Cowan, Rosie Day, Calvin A. Dean, Sam Gittins, Brett Goldstein, Phelim Kelly, Shauna Macdonald, Ania Marson, Ross Mullan, Robert Nairne, Ryan Oliva, Sean Pertwee, Joel Phillimore, Duncan Preston, Amit Shah</t>
  </si>
  <si>
    <t>Elliot Cowan</t>
  </si>
  <si>
    <t>Elliot Cowan, Rosie Day</t>
  </si>
  <si>
    <t>When passengers on a train are attacked by a creature, they must band together in order to survive until morning.</t>
  </si>
  <si>
    <t>When passengers on a train are</t>
  </si>
  <si>
    <t>tt2393845</t>
  </si>
  <si>
    <t>Kill Me Three Times</t>
  </si>
  <si>
    <t>James McFarland</t>
  </si>
  <si>
    <t>Simon Pegg, Steve Le Marquand, Alice Braga, Teresa Palmer, Sullivan Stapleton, Luke Hemsworth, Callan Mulvey, Bryan Brown</t>
  </si>
  <si>
    <t>Simon Pegg, Steve Le Marquand</t>
  </si>
  <si>
    <t>Professional hit-man Charlie Wolfe finds himself in three tales of murder, blackmail and revenge after a botched contract assignment.</t>
  </si>
  <si>
    <t>Professional hit-man Charlie Wolfe</t>
  </si>
  <si>
    <t>tt2395427</t>
  </si>
  <si>
    <t>Avengers: Age of Ultron</t>
  </si>
  <si>
    <t>22/04/2015</t>
  </si>
  <si>
    <t>Joss Whedon, Stan Lee</t>
  </si>
  <si>
    <t>Robert Downey Jr., Chris Hemsworth, Mark Ruffalo, Chris Evans, Scarlett Johansson, Jeremy Renner, James Spader, Samuel L. Jackson, Don Cheadle, Aaron Taylor-Johnson, Elizabeth Olsen, Paul Bettany, Cobie Smulders, Anthony Mackie, Hayley Atwell</t>
  </si>
  <si>
    <t>Robert Downey Jr., Chris Hemsworth</t>
  </si>
  <si>
    <t>When Tony Stark and Bruce Banner try to jump-start a dormant peacekeeping program called Ultron, things go horribly wrong and it's up to Earth's mightiest heroes to stop the villainous Ultron from enacting his terrible plan.</t>
  </si>
  <si>
    <t>When Tony Stark and Bruce Banner</t>
  </si>
  <si>
    <t>tt2395469</t>
  </si>
  <si>
    <t>Gully Boy</t>
  </si>
  <si>
    <t>Zoya Akhtar, Reema Kagti</t>
  </si>
  <si>
    <t>Ranveer Singh, Alia Bhatt, Siddhant Chaturvedi, Vijay Raaz, Amruta Subhash, Vijay Varma, Kalki Koechlin, Ikhlaque Khan, Sheeba Chaddha, Jyoti Subhash, Rahul Piske, Nakul Sachdeva, Shruti Chauhan, Aishwarya Desai, Kubbra Sait</t>
  </si>
  <si>
    <t>Ranveer Singh, Alia Bhatt</t>
  </si>
  <si>
    <t>A coming-of-age story based on the lives of street rappers in Mumbai.</t>
  </si>
  <si>
    <t>A coming-of-age story based on</t>
  </si>
  <si>
    <t>tt2396224</t>
  </si>
  <si>
    <t>It's Such a Beautiful Day</t>
  </si>
  <si>
    <t>21/05/2016</t>
  </si>
  <si>
    <t>Don Hertzfeldt</t>
  </si>
  <si>
    <t>Bill struggles to put together his shattered psyche, in this new feature film version of Don Hertzfeldt's animated short film trilogy.</t>
  </si>
  <si>
    <t>Bill struggles to put together</t>
  </si>
  <si>
    <t>tt2396589</t>
  </si>
  <si>
    <t>Mudbound</t>
  </si>
  <si>
    <t>17/11/2017</t>
  </si>
  <si>
    <t>Dee Rees</t>
  </si>
  <si>
    <t>Virgil Williams, Dee Rees</t>
  </si>
  <si>
    <t>Carey Mulligan, Jason Clarke, Mary J. Blige, Rob Morgan, Jason Mitchell, Garrett Hedlund, Jonathan Banks, Frankie Smith, Kennedy Derosin, Joshua J. Williams, Elizabeth Windley, Piper Blair, Jason Kirkpatrick, Kerry Cahill, David Jensen</t>
  </si>
  <si>
    <t>Carey Mulligan, Jason Clarke</t>
  </si>
  <si>
    <t>Two men return home from World War II to work on a farm in rural Mississippi, where they struggle to deal with racism and adjusting to life after war.</t>
  </si>
  <si>
    <t>Two men return home from World</t>
  </si>
  <si>
    <t>tt2397535</t>
  </si>
  <si>
    <t>Predestination</t>
  </si>
  <si>
    <t>Ethan Hawke, Sarah Snook, Christopher Kirby, Christopher Sommers, Kuni Hashimoto, Sara El-Yafi, Paul Moder, Grant Piro, Christopher Bunworth, Jamie Gleeson, Christina Tan, Dennis Coard, Milla Simmonds, Ruby Simmonds, Cate Wolfe</t>
  </si>
  <si>
    <t>Ethan Hawke, Sarah Snook</t>
  </si>
  <si>
    <t>For his final assignment, a top temporal agent must pursue the one criminal that has eluded him throughout time. The chase turns into a unique, surprising and mind-bending exploration of love, fate, identity and time travel taboos.</t>
  </si>
  <si>
    <t>For his final assignment, a top</t>
  </si>
  <si>
    <t>tt2398231</t>
  </si>
  <si>
    <t>The Homesman</t>
  </si>
  <si>
    <t>18/05/2014</t>
  </si>
  <si>
    <t>Tommy Lee Jones, Kieran Fitzgerald</t>
  </si>
  <si>
    <t>Tommy Lee Jones, Hilary Swank, Grace Gummer, Miranda Otto, Sonja Richter, Jo Harvey Allen, Barry Corbin, David Dencik, William Fichtner, Evan Jones, Caroline Lagerfelt, John Lithgow, Tim Blake Nelson, Jesse Plemons, James Spader</t>
  </si>
  <si>
    <t>Tommy Lee Jones, Hilary Swank</t>
  </si>
  <si>
    <t>Three women who have been driven mad by pioneer life are to be transported across the country by covered wagon by the pious, independent-minded Mary Bee Cuddy, who in turn employs low-life drifter George Briggs to assist her.</t>
  </si>
  <si>
    <t>Three women who have been driven</t>
  </si>
  <si>
    <t>tt2398241</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</si>
  <si>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</si>
  <si>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</si>
  <si>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</si>
  <si>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</si>
  <si>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Demi Lovato</t>
  </si>
  <si>
    <t>Demi Lovato, Rainn Wilson</t>
  </si>
  <si>
    <t>In this fully animated, all-new take on the Smurfs, a mysterious map sets Smurfette and her friends Brainy, Clumsy, and Hefty on an exciting race through the Forbidden Forest, leading to the discovery of the biggest secret in Smurf history.</t>
  </si>
  <si>
    <t>In this fully animated, all-new</t>
  </si>
  <si>
    <t>tt2398249</t>
  </si>
  <si>
    <t>They Came Together</t>
  </si>
  <si>
    <t>Paul Rudd, Amy Poehler, Bill Hader, Ellie Kemper, Cobie Smulders, Noureen DeWulf, Jason Mantzoukas, Michael Ian Black, Michaela Watkins, Randall Park, Christopher Meloni, Teyonah Parris, Ed Helms, David Wain, Jack McBrayer</t>
  </si>
  <si>
    <t>Paul Rudd, Amy Poehler</t>
  </si>
  <si>
    <t>Molly owns a quaint little sweet shop. Joel works for a gigantic candy company threatening to shut her down. How they meet, fall in love, break up and get back together is hilariously recounted in this rom-com spoof.</t>
  </si>
  <si>
    <t>Molly owns a quaint little sweet</t>
  </si>
  <si>
    <t>tt2400463</t>
  </si>
  <si>
    <t>The Invitation</t>
  </si>
  <si>
    <t>Logan Marshall-Green, Tammy Blanchard, Emayatzy Corinealdi, Aiden Lovekamp, Michelle Krusiec, Mike Doyle, Jordi Vilasuso, Jay Larson, Marieh Delfino, Michiel Huisman, Lindsay Burdge, John Carroll Lynch, Toby Huss, Danielle Camastra, Trish Gates</t>
  </si>
  <si>
    <t>Logan Marshall-Green</t>
  </si>
  <si>
    <t>A man accepts an invitation to a dinner party hosted by his ex-wife, an unsettling affair that reopens old wounds and creates new tensions.</t>
  </si>
  <si>
    <t>A man accepts an invitation to</t>
  </si>
  <si>
    <t>tt2401097</t>
  </si>
  <si>
    <t>Tracers</t>
  </si>
  <si>
    <t>Daniel Benmayor</t>
  </si>
  <si>
    <t>Matt Johnson, T.J. Scott</t>
  </si>
  <si>
    <t>Taylor Lautner, Marie Avgeropoulos, Adam Rayner, Rafi Gavron, Luciano Acuna Jr., Josh Yadon, Johnny M. Wu, Sam Medina, Amirah Vann, Christian Steel, Wai Ching Ho, Chris Jackson, Sean Rahill, Andrew Elvis Miller, Doua Moua</t>
  </si>
  <si>
    <t>Taylor Lautner, Marie Avgeropoulos</t>
  </si>
  <si>
    <t>Wanted by the Chinese mafia, a New York City bike messenger escapes into the world of parkour after meeting a beautiful stranger.</t>
  </si>
  <si>
    <t>Wanted by the Chinese mafia, a</t>
  </si>
  <si>
    <t>tt2401807</t>
  </si>
  <si>
    <t>Tokarev</t>
  </si>
  <si>
    <t>Jim Agnew, Sean Keller</t>
  </si>
  <si>
    <t>Nicolas Cage, Rachel Nichols, Max Ryan, Michael McGrady, Peter Stormare, Pasha D. Lychnikoff, Patrice Cols, Weston Cage Coppola, Max Fowler, Aubrey Peeples, Jack Falahee, Danny Glover, Ron Goleman, Michael Papajohn, Amir Zandi</t>
  </si>
  <si>
    <t>Nicolas Cage, Rachel Nichols</t>
  </si>
  <si>
    <t>When the daughter of a reformed criminal is kidnapped, he rounds up his old crew and seeks his own brand of justice.</t>
  </si>
  <si>
    <t>When the daughter of a reformed</t>
  </si>
  <si>
    <t>tt2401878</t>
  </si>
  <si>
    <t>Anomalisa</t>
  </si>
  <si>
    <t>25/02/2016</t>
  </si>
  <si>
    <t>Duke Johnson, Charlie Kaufman</t>
  </si>
  <si>
    <t>David Thewlis, Jennifer Jason Leigh, Tom Noonan</t>
  </si>
  <si>
    <t>David Thewlis</t>
  </si>
  <si>
    <t>David Thewlis, Jennifer Jason Leigh</t>
  </si>
  <si>
    <t>A man crippled by the mundanity of his life experiences something out of the ordinary.</t>
  </si>
  <si>
    <t>A man crippled by the mundanity</t>
  </si>
  <si>
    <t>tt2402101</t>
  </si>
  <si>
    <t>Dark Places</t>
  </si>
  <si>
    <t>22/10/2015</t>
  </si>
  <si>
    <t>Gilles Paquet-Brenner, Gillian Flynn</t>
  </si>
  <si>
    <t>Charlize Theron, Sterling Jerins, Nicholas Hoult, Christina Hendricks, Corey Stoll, Tye Sheridan, Andrea Roth, Chlo√´ Grace Moretz, Sean Bridgers, J. LaRose, Shannon Kook, Jennifer Pierce Mathus, Natalie Precht, Madison McGuire, Lori Z. Cordova</t>
  </si>
  <si>
    <t>Charlize Theron, Sterling Jerins</t>
  </si>
  <si>
    <t>Libby Day was only eight years old when her family was brutally murdered in their rural Kansas farmhouse. Almost thirty years later, she reluctantly agrees to revisit the crime and uncovers the wrenching truths that led up to that tragic night.</t>
  </si>
  <si>
    <t>Libby Day was only eight years</t>
  </si>
  <si>
    <t>tt2402105</t>
  </si>
  <si>
    <t>Dom Hemingway</t>
  </si>
  <si>
    <t>Jude Law, Luca Zoo Franzoni, Richard Graham, George Sweeney, Mark Wingett, David Baukham, Nick Raggett, Simeon Moore, Richard E. Grant, Glenn Hirst, Kaitana Taylor, Colette Morrow, Jeanie Gold, Brenda Palmer, Philippe Pierrard</t>
  </si>
  <si>
    <t>Jude Law, Luca Zoo Franzoni</t>
  </si>
  <si>
    <t>After spending 12 years in prison for keeping his mouth shut, notorious safe-cracker Dom Hemingway is back on the streets of London looking to collect what he's owed.</t>
  </si>
  <si>
    <t>After spending 12 years in prison</t>
  </si>
  <si>
    <t>tt2402157</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</si>
  <si>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</si>
  <si>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</si>
  <si>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</si>
  <si>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Pierce Brosnan, Luke Bracey</t>
  </si>
  <si>
    <t>An ex-C.I.A. operative is brought back in on a very personal mission and finds himself pitted against his former pupil in a deadly game involving high level C.I.A. officials and the Russian President-elect.</t>
  </si>
  <si>
    <t>An ex-C.I.A. operative is brought</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</si>
  <si>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</si>
  <si>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</si>
  <si>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</si>
  <si>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</si>
  <si>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Cate Blanchett, Rooney Mara</t>
  </si>
  <si>
    <t>An aspiring photographer develops an intimate relationship with an older woman in 1950s New York.</t>
  </si>
  <si>
    <t>An aspiring photographer develops</t>
  </si>
  <si>
    <t>tt2403021</t>
  </si>
  <si>
    <t>The Green Inferno</t>
  </si>
  <si>
    <t>Guillermo Amoedo, Eli Roth</t>
  </si>
  <si>
    <t>Lorenza Izzo, Ariel Levy, Daryl Sabara, Kirby Bliss Blanton, Magda Apanowicz, Sky Ferreira, Nicol√°s Mart√≠nez, Aaron Burns, Ignacia Allamand, Ram√≥n Llao, Richard Burgi, Mat√≠as L√≥pez, Antonieta Pari, Tatiana Panaifo, Percy Chumbe</t>
  </si>
  <si>
    <t>Lorenza Izzo</t>
  </si>
  <si>
    <t>Lorenza Izzo, Ariel Levy</t>
  </si>
  <si>
    <t>A group of student activists travels to the Amazon to save the rain forest and soon discover that they are not alone, and that no good deed goes unpunished.</t>
  </si>
  <si>
    <t>A group of student activists travels</t>
  </si>
  <si>
    <t>tt2403029</t>
  </si>
  <si>
    <t>The Starving Games</t>
  </si>
  <si>
    <t>Maiara Walsh, Cody Christian, Brant Daugherty, Diedrich Bader, Ross Wyngaarden, Lauren Bowles, Dean J. West, Michael Hartson, Theodus Crane, Chris Marroy, Eryn L. Davis, Kennedy Hermansen, Juhahn Jones, Taylor Murphy, Nick Gomez</t>
  </si>
  <si>
    <t>Maiara Walsh</t>
  </si>
  <si>
    <t>Maiara Walsh, Cody Christian</t>
  </si>
  <si>
    <t>In this Hunger Games spoof, Kantmiss Evershot must fight for her life in the 75th annual Starving Games, where she could also win an old ham, a coupon for a foot-long sub, and a partially eaten pickle.</t>
  </si>
  <si>
    <t>In this Hunger Games spoof, Kantmiss</t>
  </si>
  <si>
    <t>tt2404181</t>
  </si>
  <si>
    <t>Belle</t>
  </si>
  <si>
    <t>Amma Asante</t>
  </si>
  <si>
    <t>Misan Sagay</t>
  </si>
  <si>
    <t>Matthew Goode, Lauren Julien-Box, Natasha Williams, Alan McKenna, Penelope Wilton, Cara Jenkins, Emily Watson, Tom Wilkinson, Sarah Gadon, Gugu Mbatha-Raw, Miranda Richardson, James Norton, Tom Felton, Timothy Walker, Sam Reid</t>
  </si>
  <si>
    <t>Matthew Goode, Lauren Julien-Box</t>
  </si>
  <si>
    <t>The mixed-race daughter, Dido Elizabeth Belle (Gugu Mbatha-Raw), of Royal Navy Captain Sir John Lindsay (Matthew Goode) is raised by aristocratic Great-uncle Lord William Murray, 1st Earl of Mansfield (Tom Wilkinson) in eighteenth century England.</t>
  </si>
  <si>
    <t>The mixed-race daughter, Dido</t>
  </si>
  <si>
    <t>tt2404233</t>
  </si>
  <si>
    <t>Gods of Egypt</t>
  </si>
  <si>
    <t>USA, Australia, China, Hong Kong</t>
  </si>
  <si>
    <t>Brenton Thwaites, John Samaha, Courtney Eaton, Nikolaj Coster-Waldau, Paula Arundell, Alia Seror-O'Neill, Emily Wheaton, Elodie Yung, Rachael Blake, Bryan Brown, Michael-Anthony Taylor, Emma Booth, Felix Williamson, Chadwick Boseman, Gerard Butler</t>
  </si>
  <si>
    <t>Brenton Thwaites</t>
  </si>
  <si>
    <t>Brenton Thwaites, John Samaha</t>
  </si>
  <si>
    <t>Mortal hero Bek teams with the god Horus in an alliance against Set, the merciless god of darkness, who has usurped Egypt's throne, plunging the once peaceful and prosperous empire into chaos and conflict.</t>
  </si>
  <si>
    <t>Mortal hero Bek teams with the</t>
  </si>
  <si>
    <t>tt2404311</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</si>
  <si>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</si>
  <si>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</si>
  <si>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</si>
  <si>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Robert De Niro, Michelle Pfeiffer</t>
  </si>
  <si>
    <t>The Manzoni family, a notorious mafia clan, is relocated to Normandy, France under the Witness Protection Program, where fitting in soon becomes challenging, as their old habits die hard.</t>
  </si>
  <si>
    <t>The Manzoni family, a notorious</t>
  </si>
  <si>
    <t>tt2404425</t>
  </si>
  <si>
    <t>Woman in Gold</t>
  </si>
  <si>
    <t>Alexi Kaye Campbell, E. Randol Schoenberg</t>
  </si>
  <si>
    <t>Helen Mirren, Ryan Reynolds, Daniel Br√ºhl, Katie Holmes, Tatiana Maslany, Max Irons, Charles Dance, Antje Traue, Elizabeth McGovern, Jonathan Pryce, Frances Fisher, Moritz Bleibtreu, Tom Schilling, Allan Corduner, Henry Goodman</t>
  </si>
  <si>
    <t>Helen Mirren, Ryan Reynolds</t>
  </si>
  <si>
    <t>Maria Altmann, an octogenarian Jewish refugee, takes on the Austrian government to recover artwork she believes rightfully belongs to her family.</t>
  </si>
  <si>
    <t>Maria Altmann, an octogenarian</t>
  </si>
  <si>
    <t>tt2404435</t>
  </si>
  <si>
    <t>The Magnificent Seven</t>
  </si>
  <si>
    <t>Akira Kurosawa, Shinobu Hashimoto</t>
  </si>
  <si>
    <t>Denzel Washington, Chris Pratt, Ethan Hawke, Vincent D'Onofrio, Byung-hun Lee, Manuel Garcia-Rulfo, Martin Sensmeier, Haley Bennett, Peter Sarsgaard, Luke Grimes, Matt Bomer, Jonathan Joss, Cam Gigandet, Emil Beheshti, Mark Ashworth</t>
  </si>
  <si>
    <t>Denzel Washington, Chris Pratt</t>
  </si>
  <si>
    <t>Seven gunmen from a variety of backgrounds are brought together by a vengeful young widow to protect her town from the private army of a destructive industrialist.</t>
  </si>
  <si>
    <t>Seven gunmen from a variety of</t>
  </si>
  <si>
    <t>tt2404461</t>
  </si>
  <si>
    <t>Le pass√©</t>
  </si>
  <si>
    <t>B√©r√©nice Bejo, Ali Mosaffa, Tahar Rahim, Pauline Burlet, Elyes Aguis, Jeanne Jestin, Sabrina Ouazani, Babak Karimi, Valeria Cavalli, Aleksandra Klebanska, Jean-Michel Simonet, Pierre Guerder, Anne-Marion de Cayeux, El√©onora Marino, Jonathan Devred</t>
  </si>
  <si>
    <t>B√©r√©nice Bejo</t>
  </si>
  <si>
    <t>B√©r√©nice Bejo, Ali Mosaffa</t>
  </si>
  <si>
    <t>An Iranian man deserts his French wife and her two children to return to his homeland. Meanwhile, his wife starts up a new relationship, a reality her husband confronts upon his wife's request for a divorce.</t>
  </si>
  <si>
    <t>An Iranian man deserts his French</t>
  </si>
  <si>
    <t>tt2404463</t>
  </si>
  <si>
    <t>The Heat</t>
  </si>
  <si>
    <t>Sandra Bullock, Melissa McCarthy, Demi√°n Bichir, Marlon Wayans, Michael Rapaport, Jane Curtin, Spoken Reasons, Dan Bakkedahl, Taran Killam, Michael McDonald, Thomas F. Wilson, Peter Weireter, John Ross Bowie, William Xifaras, Cary 'Big Shug' Guy</t>
  </si>
  <si>
    <t>Sandra Bullock, Melissa McCarthy</t>
  </si>
  <si>
    <t>An uptight FBI Special Agent is paired with a foul-mouthed Boston cop to take down a ruthless drug lord.</t>
  </si>
  <si>
    <t>An uptight FBI Special Agent is</t>
  </si>
  <si>
    <t>tt2404738</t>
  </si>
  <si>
    <t>Las brujas de Zugarramurdi</t>
  </si>
  <si>
    <t>Hugo Silva, Mario Casas, Pep√≥n Nieto, Carolina Bang, Terele P√°vez, Jaime Ord√≥√±ez, Gabriel √Ångel Delgado, Santiago Segura, Macarena G√≥mez, Secun de la Rosa, Javier Botet, Enrique Vill√©n, Carlos Areces, Manuel Tallaf√©, Mar√≠a Barranco</t>
  </si>
  <si>
    <t>Hugo Silva</t>
  </si>
  <si>
    <t>Hugo Silva, Mario Casas</t>
  </si>
  <si>
    <t>A gang of armed robbers finds a safe haven in a secluded village crammed with witches--only to encounter the bizarre, the unexpected, and the occult. Can they save themselves, and the rest of the world from the next witch apocalypse?</t>
  </si>
  <si>
    <t>A gang of armed robbers finds</t>
  </si>
  <si>
    <t>tt2406252</t>
  </si>
  <si>
    <t>La V√©nus √† la fourrure</t>
  </si>
  <si>
    <t>France, Poland</t>
  </si>
  <si>
    <t>David Ives, Roman Polanski</t>
  </si>
  <si>
    <t>Emmanuelle Seigner, Mathieu Amalric</t>
  </si>
  <si>
    <t>Emmanuelle Seigner</t>
  </si>
  <si>
    <t>An actress attempts to convince a director how she's perfect for a role in his upcoming production.</t>
  </si>
  <si>
    <t>An actress attempts to convince</t>
  </si>
  <si>
    <t>tt2406566</t>
  </si>
  <si>
    <t>Atomic Blonde</t>
  </si>
  <si>
    <t>17/08/2017</t>
  </si>
  <si>
    <t>USA, Germany, Sweden, Hungary</t>
  </si>
  <si>
    <t>David Leitch</t>
  </si>
  <si>
    <t>Kurt Johnstad, Antony Johnston</t>
  </si>
  <si>
    <t>Charlize Theron, James McAvoy, Eddie Marsan, John Goodman, Toby Jones, James Faulkner, Roland M√∏ller, Sofia Boutella, Bill Skarsg√•rd, Sam Hargrave, J√≥hannes Haukur J√≥hannesson, Til Schweiger, Barbara Sukowa, Attila C. Arpa, Martin Angerbauer</t>
  </si>
  <si>
    <t>Charlize Theron, James McAvoy</t>
  </si>
  <si>
    <t>An undercover MI6 agent is sent to Berlin during the Cold War to investigate the murder of a fellow agent and recover a missing list of double agents.</t>
  </si>
  <si>
    <t>An undercover MI6 agent is sent</t>
  </si>
  <si>
    <t>tt2409818</t>
  </si>
  <si>
    <t>Open Windows</t>
  </si>
  <si>
    <t>Elijah Wood, Sasha Grey, Neil Maskell, Adam Quintero, Iv√°n Gonz√°lez, Jaime Ol√≠as, Jake Klamburg, Daniel P√©rez Prada, Rachel Arieff, Michelle Jenner, Juli√°n Villagr√°n, Carlos Areces, Ra√∫l Cimas, Miguel Noguera, Nacho Vigalondo</t>
  </si>
  <si>
    <t>Elijah Wood, Sasha Grey</t>
  </si>
  <si>
    <t>A jilted fan soon finds himself pulled into a deadly game of cat-and-mouse after he accepts the opportunity to spy on his favorite actress via his laptop.</t>
  </si>
  <si>
    <t>A jilted fan soon finds himself</t>
  </si>
  <si>
    <t>tt2414766</t>
  </si>
  <si>
    <t>OXV: The Manual</t>
  </si>
  <si>
    <t>Darren Paul Fisher</t>
  </si>
  <si>
    <t>Daniel Fraser, Eleanor Wyld, Owen Pugh, Dylan Llewellyn, Georgina Minter-Brown, Tom England, Charlie Rixon, Lily Laight, Ethan Turton, David Broughton-Davies, Emma Powell, David Barnaby, Doris Zajer, Timothy Block, Ria Carroll</t>
  </si>
  <si>
    <t>Daniel Fraser</t>
  </si>
  <si>
    <t>Daniel Fraser, Eleanor Wyld</t>
  </si>
  <si>
    <t>In an alternate reality, children learn how lucky they will be (their "frequency"), knowledge which shapes their destiny. The unluckiest boy must parse the mysteries of free will in order to pursue his forbidden love of the luckiest girl.</t>
  </si>
  <si>
    <t>In an alternate reality, children</t>
  </si>
  <si>
    <t>tt2417712</t>
  </si>
  <si>
    <t>Goon: Last of the Enforcers</t>
  </si>
  <si>
    <t>Jay Baruchel, Jesse Chabot</t>
  </si>
  <si>
    <t>Seann William Scott, Alison Pill, Marc-Andr√© Grondin, Liev Schreiber, Wyatt Russell, Kim Coates, Elisha Cuthbert, Jay Baruchel, Callum Keith Rennie, Jonathan Cherry, George Tchortov, Karl Graboshas, Trent Pardy, Richard Clarkin, Larry Woo</t>
  </si>
  <si>
    <t>A hockey player plagued by injuries is confronted with the possibility of retirement when a tough new player challenges his status as the league's top enforcer.</t>
  </si>
  <si>
    <t>A hockey player plagued by injuries</t>
  </si>
  <si>
    <t>tt2424988</t>
  </si>
  <si>
    <t>Gabbar Is Back</t>
  </si>
  <si>
    <t>Radha Krishna Jagarlamudi</t>
  </si>
  <si>
    <t>A.R. Murugadoss, Rajat Arora</t>
  </si>
  <si>
    <t>Akshay Kumar, Kareena Kapoor, Shruti Haasan, Jaideep Ahlawat, Shruti Bapna, Chitrangda Singh, Sunil Grover, Vikas Shrivastav, Anandeshwar Dwivedi, Suman, Jagdish Rajpurohit, Ishita Vyas, Sanjay Gurbaxani, Sai Ballal, Krishna Raaz</t>
  </si>
  <si>
    <t>Akshay Kumar, Kareena Kapoor</t>
  </si>
  <si>
    <t>A grief-stricken man takes the law into his own hands when he begins to kidnap and murder corrupt public servants.</t>
  </si>
  <si>
    <t>A grief-stricken man takes the</t>
  </si>
  <si>
    <t>tt2427892</t>
  </si>
  <si>
    <t>Tom √† la ferme</t>
  </si>
  <si>
    <t>Xavier Dolan, Michel Marc Bouchard</t>
  </si>
  <si>
    <t>Xavier Dolan, Pierre-Yves Cardinal, Lise Roy, Evelyne Brochu, Manuel Tadros, Jacques Lavall√©e, Anne Caron, Olivier Morin, Johanne L√©veill√©, Mathieu Roy</t>
  </si>
  <si>
    <t>Xavier Dolan, Pierre-Yves Cardinal</t>
  </si>
  <si>
    <t>A grieving man meets his lover's family, who were not aware of their son's sexual orientation.</t>
  </si>
  <si>
    <t>A grieving man meets his lover's</t>
  </si>
  <si>
    <t>tt2428170</t>
  </si>
  <si>
    <t>23/06/2015</t>
  </si>
  <si>
    <t>Patrick Brice</t>
  </si>
  <si>
    <t>Patrick Brice, Mark Duplass</t>
  </si>
  <si>
    <t>A young videographer answers an online ad for a one-day job in a remote town to record the last messages of a dying man. When he notices the man's odd behavior, he starts to question his intentions.</t>
  </si>
  <si>
    <t>A young videographer answers an</t>
  </si>
  <si>
    <t>tt2429074</t>
  </si>
  <si>
    <t>G.B.F.</t>
  </si>
  <si>
    <t>17/01/2014</t>
  </si>
  <si>
    <t>Darren Stein</t>
  </si>
  <si>
    <t>George Northy</t>
  </si>
  <si>
    <t>Michael J. Willett, Paul Iacono, Sasha Pieterse, Andrea Bowen, Xosha Roquemore, Molly Tarlov, Evanna Lynch, JoJo, Derek Mio, Mia Rose Frampton, Taylor Frey, Megan Mullally, Natasha Lyonne, Jonathan Silverman, Rebecca Gayheart</t>
  </si>
  <si>
    <t>Michael J. Willett</t>
  </si>
  <si>
    <t>Michael J. Willett, Paul Iacono</t>
  </si>
  <si>
    <t>What happens after Tanner is outed by his classmates and becomes the title "gay best friend" for three high school queen bees?</t>
  </si>
  <si>
    <t>What happens after Tanner is outed</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</si>
  <si>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</si>
  <si>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</si>
  <si>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</si>
  <si>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</si>
  <si>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Judi Dench, Steve Coogan</t>
  </si>
  <si>
    <t>A world-weary political journalist picks up the story of a woman's search for her son, who was taken away from her decades ago after she became pregnant and was forced to live in a convent.</t>
  </si>
  <si>
    <t>A world-weary political journalist</t>
  </si>
  <si>
    <t>tt2436386</t>
  </si>
  <si>
    <t>Project Almanac</t>
  </si>
  <si>
    <t>30/01/2015</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</si>
  <si>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</si>
  <si>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</si>
  <si>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</si>
  <si>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Jonny Weston</t>
  </si>
  <si>
    <t>Jonny Weston, Sofia Black-D'Elia</t>
  </si>
  <si>
    <t>A group of teens discover secret plans of a time machine, and construct one. However, things start to get out of control.</t>
  </si>
  <si>
    <t>A group of teens discover secret</t>
  </si>
  <si>
    <t>tt2436516</t>
  </si>
  <si>
    <t>Go Goa Gone</t>
  </si>
  <si>
    <t>Krishna D.K., Raj Nidimoru</t>
  </si>
  <si>
    <t>Krishna D.K., Kunal Khemu</t>
  </si>
  <si>
    <t>Saif Ali Khan, Kunal Khemu, Vir Das, Anand Tiwari, Puja Gupta, Hardik Malaviya, Soha Ali Khan, Chacha Mogambo, Pitobash, Suparn Verma</t>
  </si>
  <si>
    <t>Saif Ali Khan, Kunal Khemu</t>
  </si>
  <si>
    <t>A group of friends, just looking to have a good time in a rave party on a remote island in Goa, find out that the island is infested with Zombies.</t>
  </si>
  <si>
    <t>A group of friends, just looking</t>
  </si>
  <si>
    <t>tt2438644</t>
  </si>
  <si>
    <t>Kvinden i buret</t>
  </si>
  <si>
    <t>Denmark, Germany, Sweden, Norway</t>
  </si>
  <si>
    <t>Mikkel N√∏rgaard</t>
  </si>
  <si>
    <t>Jussi Adler-Olsen, Nikolaj Arcel</t>
  </si>
  <si>
    <t>Nikolaj Lie Kaas, Per Scheel Kr√ºger, Troels Lyby, √òyvind B. Fabricius Holm, S√∏ren Pilmark, Divya Das, Anne B√¶rskog Hauger, Fares Fares, Sonja Richter, Rasmus Botoft, Patricia Schumann, Marie Mondrup, Mikkel Boe F√∏lsgaard, Kenneth Carmohn, Michael Brostrup</t>
  </si>
  <si>
    <t>Nikolaj Lie Kaas, Per Scheel Kr√ºger</t>
  </si>
  <si>
    <t>Police inspector Carl M√∏rck is put in charge of a department of cold cases, joined only by his assistant, Assad. They dig into a case about a disappeared woman.</t>
  </si>
  <si>
    <t>Police inspector Carl M√∏rck is</t>
  </si>
  <si>
    <t>tt2446042</t>
  </si>
  <si>
    <t>Taken 3</t>
  </si>
  <si>
    <t>France, USA, Spain</t>
  </si>
  <si>
    <t>Liam Neeson, Forest Whitaker, Famke Janssen, Maggie Grace, Dougray Scott, Sam Spruell, Don Harvey, Dylan Bruno, Leland Orser, David Warshofsky, Jon Gries, Jonny Weston, Andrew Borba, Judi Beecher, Andrew Howard</t>
  </si>
  <si>
    <t>Liam Neeson, Forest Whitaker</t>
  </si>
  <si>
    <t>Accused of a ruthless murder he never committed or witnessed, Bryan Mills goes on the run and brings out his particular set of skills to find the true killer and clear his name.</t>
  </si>
  <si>
    <t>Accused of a ruthless murder he</t>
  </si>
  <si>
    <t>tt2446980</t>
  </si>
  <si>
    <t>Joy</t>
  </si>
  <si>
    <t>28/01/2016</t>
  </si>
  <si>
    <t>David O. Russell, Annie Mumolo</t>
  </si>
  <si>
    <t>Jennifer Lawrence, Robert De Niro, Bradley Cooper, Edgar Ram√≠rez, Diane Ladd, Virginia Madsen, Isabella Rossellini, Dascha Polanco, Elisabeth R√∂hm, Susan Lucci, Laura Wright, Maurice Benard, Donna Mills, Jimmy Jean-Louis, Ken Howard</t>
  </si>
  <si>
    <t>Jennifer Lawrence, Robert De Niro</t>
  </si>
  <si>
    <t>Joy is the story of the title character, who rose to become founder and matriarch of a powerful family business dynasty.</t>
  </si>
  <si>
    <t>Joy is the story of the title</t>
  </si>
  <si>
    <t>tt2450186</t>
  </si>
  <si>
    <t>V/H/S/2</t>
  </si>
  <si>
    <t>USA, Canada, Indonesia</t>
  </si>
  <si>
    <t>Simon Barrett, Jason Eisener</t>
  </si>
  <si>
    <t>Simon Barrett, Jamie Nash</t>
  </si>
  <si>
    <t>Lawrence Michael Levine, Kelsy Abbott, L.C. Holt, Simon Barrett, Mindy Robinson, M√≥nica S√°nchez Navarro, Adam Wingard, Hannah Hughes, John T. Woods, Corrie Lynn Fitzpatrick, Brian Udovich, John Karyus, Casey Adams, Jay Saunders, Bette Cassatt</t>
  </si>
  <si>
    <t>Lawrence Michael Levine</t>
  </si>
  <si>
    <t>Searching for a missing student, two private investigators break into his house and find collection of VHS tapes. Viewing the horrific contents of each cassette, they realize there may be dark motives behind the student's disappearance.</t>
  </si>
  <si>
    <t>Searching for a missing student,</t>
  </si>
  <si>
    <t>tt2452042</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</si>
  <si>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</si>
  <si>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</si>
  <si>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</si>
  <si>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</si>
  <si>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Trombone Shorty</t>
  </si>
  <si>
    <t>Trombone Shorty, Rebecca Bloom</t>
  </si>
  <si>
    <t>Snoopy embarks upon his greatest mission as he and his team take to the skies to pursue their archnemesis, while his best pal Charlie Brown begins his own epic quest back home to win the love of his life.</t>
  </si>
  <si>
    <t>Snoopy embarks upon his greatest</t>
  </si>
  <si>
    <t>tt2452200</t>
  </si>
  <si>
    <t>Son of a Gun</t>
  </si>
  <si>
    <t>Australia, UK, Canada</t>
  </si>
  <si>
    <t>Julius Avery</t>
  </si>
  <si>
    <t>Julius Avery, John Collee</t>
  </si>
  <si>
    <t>Brenton Thwaites, Brendan Kerkvliet, Matt Flannagan, Geoff Kelso, Peter Neaves, Ewan McGregor, Matt Nable, Eddie Baroo, Kazimir Sas, Sam Hutchin, Craig Sparrowhawk, Jared De' Har, Karl Knight, Jacek Koman, Tom Budge</t>
  </si>
  <si>
    <t>Brenton Thwaites, Brendan Kerkvliet</t>
  </si>
  <si>
    <t>JR busts out of prison with Brendan Lynch, Australia's most notorious criminal, and joins Lynch's gang for a gold heist that soon pits the two men against one another.</t>
  </si>
  <si>
    <t>JR busts out of prison with Brendan</t>
  </si>
  <si>
    <t>tt2452244</t>
  </si>
  <si>
    <t>Isn't It Romantic</t>
  </si>
  <si>
    <t>28/02/2019</t>
  </si>
  <si>
    <t>Erin Cardillo, Dana Fox</t>
  </si>
  <si>
    <t>Rebel Wilson, Liam Hemsworth, Adam Devine, Priyanka Chopra, Betty Gilpin, Brandon Scott Jones, Jennifer Saunders, Alex Kis, Jay Oakerson, Rao Rampilla, Marcus Choi, Hugh Sheridan, Luciano Acuna Jr., Raymond Anthony Thomas, Zach Cherry</t>
  </si>
  <si>
    <t>Rebel Wilson, Liam Hemsworth</t>
  </si>
  <si>
    <t>A young woman disenchanted with love mysteriously finds herself trapped inside a romantic comedy.</t>
  </si>
  <si>
    <t>A young woman disenchanted with</t>
  </si>
  <si>
    <t>tt2452254</t>
  </si>
  <si>
    <t>Clouds of Sils Maria</t>
  </si>
  <si>
    <t>France, Germany, Switzerland</t>
  </si>
  <si>
    <t>Olivier Assayas</t>
  </si>
  <si>
    <t>Juliette Binoche, Kristen Stewart, Chlo√´ Grace Moretz, Lars Eidinger, Johnny Flynn, Angela Winkler, Hanns Zischler, Nora von Waldst√§tten, Brady Corbet, Aljoscha Stadelmann, Claire Tran, Stuart Manashil, Peter Farkas, Ben Posener, Ricardia Bramley</t>
  </si>
  <si>
    <t>Juliette Binoche, Kristen Stewart</t>
  </si>
  <si>
    <t>A film star comes face-to-face with an uncomfortable reflection of herself while starring in a revival of the play that launched her career.</t>
  </si>
  <si>
    <t>A film star comes face-to-face</t>
  </si>
  <si>
    <t>tt2452386</t>
  </si>
  <si>
    <t>The Fundamentals of Caring</t>
  </si>
  <si>
    <t>24/06/2016</t>
  </si>
  <si>
    <t>Rob Burnett</t>
  </si>
  <si>
    <t>Rob Burnett, Jonathan Evison</t>
  </si>
  <si>
    <t>Alex Huff, Donna Biscoe, Paul Rudd, Julia Denton, Jennifer Ehle, Craig Roberts, Ashley White, Matthew Pruitt, Alan Boell, Selena Gomez, Bill Murphey, Robert Walker Branchaud, Eric Singer, James Donadio, Megan Ferguson</t>
  </si>
  <si>
    <t>Alex Huff</t>
  </si>
  <si>
    <t>Alex Huff, Donna Biscoe</t>
  </si>
  <si>
    <t>A man suffering a family loss enrolls in a class about care-giving that changes his perspective on life.</t>
  </si>
  <si>
    <t>A man suffering a family loss</t>
  </si>
  <si>
    <t>tt2458106</t>
  </si>
  <si>
    <t>Ninja: Shadow of a Tear</t>
  </si>
  <si>
    <t>27/12/2013</t>
  </si>
  <si>
    <t>Thailand, USA</t>
  </si>
  <si>
    <t>David N. White, Michael Hurst</t>
  </si>
  <si>
    <t>Scott Adkins, Kane Kosugi, Mika Hijii, Markus Waldow, Shun Sugata, Vithaya Pansringarm, Mukesh Bhatt, Tim Man, Jawed El Berni, Saichia Wongwirot, Shogo Tanikawa, Futoshi Hashimoto, Charlie Ruedpokanon, Kazu Patrick Tang, Yasuhiko Miyauchi</t>
  </si>
  <si>
    <t>Scott Adkins, Kane Kosugi</t>
  </si>
  <si>
    <t>Ninjitsu master Casey is back and out for revenge when his pregnant wife is murdered.</t>
  </si>
  <si>
    <t>Ninjitsu master Casey is back</t>
  </si>
  <si>
    <t>tt2459156</t>
  </si>
  <si>
    <t>Copenhagen</t>
  </si>
  <si>
    <t>Canada, USA, Denmark</t>
  </si>
  <si>
    <t>Gethin Anthony, Frederikke Dahl Hansen, Sebastian Armesto, Olivia Grant, Baard Owe, Mille Dinesen, Martin Hestb√¶k, Tamzin Merchant, Preben Ravn, Sebastian Bull Sarning, Gordon Kennedy, Sune Kofoed, Silja Eriksen Jensen, Julie Christiansen, Asbj√∏rn Krogh Nissen</t>
  </si>
  <si>
    <t>Gethin Anthony</t>
  </si>
  <si>
    <t>Gethin Anthony, Frederikke Dahl Hansen</t>
  </si>
  <si>
    <t>When the girl of your dreams is half your age, it's time to grow up.</t>
  </si>
  <si>
    <t>When the girl of your dreams is</t>
  </si>
  <si>
    <t>tt2461132</t>
  </si>
  <si>
    <t>Happy New Year</t>
  </si>
  <si>
    <t>Althea Kaushal, Farah Khan</t>
  </si>
  <si>
    <t>Shah Rukh Khan, Deepika Padukone, Anurag Kashyap, Anupam Kher, Abhishek Bachchan, Sonu Sood, Jackie Shroff, Boman Irani, Malaika Arora, Gauri Khan, Vivaan Shah, Prabhu Deva, Sarah-Jane Dias, Mohan Kapoor, Dino Morea</t>
  </si>
  <si>
    <t>Shah Rukh Khan, Deepika Padukone</t>
  </si>
  <si>
    <t>A gang of amateur dancers takes part in a dancing competition to avenge their personal vendetta.</t>
  </si>
  <si>
    <t>A gang of amateur dancers takes</t>
  </si>
  <si>
    <t>tt2461150</t>
  </si>
  <si>
    <t>Masterminds</t>
  </si>
  <si>
    <t>Chris Bowman, Hubbel Palmer</t>
  </si>
  <si>
    <t>Zach Galifianakis, Kristen Wiig, Owen Wilson, Ross Kimball, Jason Sudeikis, Devin Ratray, Mary Elizabeth Ellis, Kate McKinnon, Leslie Jones, Jon Daly, Ken Marino, Daniel Zacapa, Tom Werme, Njema Williams, Nils Cruz</t>
  </si>
  <si>
    <t>Zach Galifianakis, Kristen Wiig</t>
  </si>
  <si>
    <t>A guard at an armored car company in the Southern U.S. organizes one of the biggest bank heists in American history. Based on the October 1997 Loomis Fargo robbery.</t>
  </si>
  <si>
    <t>A guard at an armored car company</t>
  </si>
  <si>
    <t>tt2463288</t>
  </si>
  <si>
    <t>Walk of Shame</t>
  </si>
  <si>
    <t>Elizabeth Banks, James Marsden, Gillian Jacobs, Sarah Wright, Ethan Suplee, Bill Burr, Ken Davitian, Lawrence Gilliard Jr., Alphonso McAuley, Da'Vone McDonald, Eric Etebari, Oliver Hudson, Jacob Timothy Manown, Carol Mansell, Bryan Callen</t>
  </si>
  <si>
    <t>Elizabeth Banks, James Marsden</t>
  </si>
  <si>
    <t>A reporter's dream of becoming a news anchor is compromised after a one-night stand leaves her stranded in downtown L.A. without a phone, car, ID or money - and only 8 hours to make it to the most important job interview of her life.</t>
  </si>
  <si>
    <t>A reporter's dream of becoming</t>
  </si>
  <si>
    <t>tt2465146</t>
  </si>
  <si>
    <t>And So It Goes</t>
  </si>
  <si>
    <t>Michael Douglas, Diane Keaton, Sterling Jerins, Annie Parisse, Austin Lysy, Michael Terra, Sawyer Simpkins, Maxwell Simkins, Maurice Jones, Yaya DaCosta, Scott Shepherd, Andy Karl, Frances Sternhagen, Frankie Valli, Luke Robertson</t>
  </si>
  <si>
    <t>Michael Douglas, Diane Keaton</t>
  </si>
  <si>
    <t>A self-absorbed realtor enlists the help of his neighbor when he's suddenly left in charge of the granddaughter he never knew existed until his estranged son drops her off at his home.</t>
  </si>
  <si>
    <t>A self-absorbed realtor enlists</t>
  </si>
  <si>
    <t>tt2465578</t>
  </si>
  <si>
    <t>Il capitale umano</t>
  </si>
  <si>
    <t>Paolo Virz√¨</t>
  </si>
  <si>
    <t>Stephen Amidon, Paolo Virz√¨</t>
  </si>
  <si>
    <t>Fabrizio Bentivoglio, Matilde Gioli, Valeria Bruni Tedeschi, Guglielmo Pinelli, Fabrizio Gifuni, Gigio Alberti, Valeria Golino, Silvia Cohen, Luigi Lo Cascio, Bebo Storti, Giovanni Anzaldo, Paolo Pierobon, Gianluca Di Lauro, Stefano Fiorentino, Fulvio Milani</t>
  </si>
  <si>
    <t>Fabrizio Bentivoglio</t>
  </si>
  <si>
    <t>The destinies of two families are irrevocably tied together after a cyclist is hit off the road by a jeep in the night before Christmas Eve.</t>
  </si>
  <si>
    <t>The destinies of two families</t>
  </si>
  <si>
    <t>EUR 6000000</t>
  </si>
  <si>
    <t>tt2467046</t>
  </si>
  <si>
    <t>Left Behind</t>
  </si>
  <si>
    <t>Vic Armstrong</t>
  </si>
  <si>
    <t>Jerry B. Jenkins, Tim LaHaye</t>
  </si>
  <si>
    <t>Nicolas Cage, Chad Michael Murray, Cassi Thomson, Nicky Whelan, Jordin Sparks Thomas, Lea Thompson, Gary Grubbs, Quinton Aaron, Martin Klebba, Georgina Armstrong, Han Soto, Alec Rayme, Kamryn Johnson, Lauren Swinney, Major Dodson</t>
  </si>
  <si>
    <t>Nicolas Cage, Chad Michael Murray</t>
  </si>
  <si>
    <t>A small group of survivors are left behind after millions of people suddenly vanish and the world is plunged into chaos and destruction.</t>
  </si>
  <si>
    <t>A small group of survivors are</t>
  </si>
  <si>
    <t>tt2471640</t>
  </si>
  <si>
    <t>Dag</t>
  </si>
  <si>
    <t>16/11/2012</t>
  </si>
  <si>
    <t>Alper Caglar</t>
  </si>
  <si>
    <t>Caglar Ertugrul, Ufuk Bayraktar, Firat Dogruloglu, Mesut Akusta, Cengiz Coskun, G√∂zde Mutluer, Serkan Yanar, Tolga Akdogan, Ali Aks√∂z, Asuman Karakollukcu, √ñzg√ºrcan Cevik, H√ºseyin √ñzay, Perihan Caglar, Emre Sirel, Eren Mergen</t>
  </si>
  <si>
    <t>Caglar Ertugrul</t>
  </si>
  <si>
    <t>Caglar Ertugrul, Ufuk Bayraktar</t>
  </si>
  <si>
    <t>The heroic story of two soldiers trapped in an ambush, fighting for their lives.</t>
  </si>
  <si>
    <t>The heroic story of two soldiers</t>
  </si>
  <si>
    <t>TRL 170000</t>
  </si>
  <si>
    <t>tt2473510</t>
  </si>
  <si>
    <t>Paranormal Activity: The Ghost Dimension</t>
  </si>
  <si>
    <t>23/10/2015</t>
  </si>
  <si>
    <t>Chris J. Murray, Brit Shaw, Ivy George, Dan Gill, Olivia Taylor Dudley, Chloe Csengery, Jessica Tyler Brown, Don McManus, Michael Krawic, Hallie Foote, Aiden Lovekamp, Cara Pifko, Mark Steger</t>
  </si>
  <si>
    <t>Chris J. Murray</t>
  </si>
  <si>
    <t>Chris J. Murray, Brit Shaw</t>
  </si>
  <si>
    <t>Using a special camera that can see spirits, a family must protect their daughter from an evil entity with a sinister plan.</t>
  </si>
  <si>
    <t>Using a special camera that can</t>
  </si>
  <si>
    <t>tt2473602</t>
  </si>
  <si>
    <t>Get on Up</t>
  </si>
  <si>
    <t>Chadwick Boseman, Nelsan Ellis, Dan Aykroyd, Viola Davis, Lennie James, Fred Melamed, Craig Robinson, Jill Scott, Octavia Spencer, Josh Hopkins, Brandon Mychal Smith, Tika Sumpter, Aunjanue Ellis, Tariq Trotter, Aloe Blacc</t>
  </si>
  <si>
    <t>Chadwick Boseman, Nelsan Ellis</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</si>
  <si>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</si>
  <si>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</si>
  <si>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</si>
  <si>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Andrew Jacobs</t>
  </si>
  <si>
    <t>Andrew Jacobs, Jorge Diaz</t>
  </si>
  <si>
    <t>When a young man becomes the target of a malevolent entity, he must uncover its true intentions before it takes complete control of him.</t>
  </si>
  <si>
    <t>When a young man becomes the target</t>
  </si>
  <si>
    <t>tt2473794</t>
  </si>
  <si>
    <t>Mr. Turner</t>
  </si>
  <si>
    <t>Timothy Spall, Paul Jesson, Dorothy Atkinson, Marion Bailey, Karl Johnson, Ruth Sheen, Sandy Foster, Amy Dawson, Lesley Manville, Martin Savage, Richard Bremmer, Niall Buggy, Fred Pearson, Tom Edden, Jamie Thomas King</t>
  </si>
  <si>
    <t>Timothy Spall</t>
  </si>
  <si>
    <t>Timothy Spall, Paul Jesson</t>
  </si>
  <si>
    <t>An exploration of the last quarter century of the great, if eccentric, British painter J.M.W. Turner's life.</t>
  </si>
  <si>
    <t>An exploration of the last quarter</t>
  </si>
  <si>
    <t>GBP 8200000</t>
  </si>
  <si>
    <t>tt2474976</t>
  </si>
  <si>
    <t>The Hallow</t>
  </si>
  <si>
    <t>13/11/2015</t>
  </si>
  <si>
    <t>Corin Hardy</t>
  </si>
  <si>
    <t>Corin Hardy, Felipe Marino</t>
  </si>
  <si>
    <t>Joseph Mawle, Bojana Novakovic, Michael McElhatton, Michael Smiley, Gary Lydon, Wren Hardy, Stuart Graham, Conor Craig Stephens, Joss Wyre, Charlotte Williams, Sean Tyrell, James Meryk, Billie Traynor, Alan Archbold, Luc Walsh</t>
  </si>
  <si>
    <t>Joseph Mawle</t>
  </si>
  <si>
    <t>Joseph Mawle, Bojana Novakovic</t>
  </si>
  <si>
    <t>A family who moved into a remote mill house in Ireland finds themselves in a fight for survival with demonic creatures living in the woods.</t>
  </si>
  <si>
    <t>A family who moved into a remote</t>
  </si>
  <si>
    <t>tt2479478</t>
  </si>
  <si>
    <t>The Ridiculous 6</t>
  </si>
  <si>
    <t>Adam Sandler, Terry Crews, Jorge Garcia, Taylor Lautner, Rob Schneider, Luke Wilson, Will Forte, Steve Zahn, Harvey Keitel, Nick Nolte, Jon Lovitz, Whitney Cummings, David Spade, Danny Trejo, Nick Swardson</t>
  </si>
  <si>
    <t>Adam Sandler, Terry Crews</t>
  </si>
  <si>
    <t>An outlaw who was raised by Native Americans discovers that he has five half-brothers; together the men go on a mission to find their wayward, deadbeat dad.</t>
  </si>
  <si>
    <t>An outlaw who was raised by Native</t>
  </si>
  <si>
    <t>tt2479800</t>
  </si>
  <si>
    <t>Palo Alto</t>
  </si>
  <si>
    <t>Gia Coppola</t>
  </si>
  <si>
    <t>Gia Coppola, James Franco</t>
  </si>
  <si>
    <t>Jack Kilmer, Nat Wolff, Emma Roberts, Olivia Crocicchia, Claudia Levy, James Franco, Val Kilmer, Jacqui Getty, Andrew Lutheran, Bo Mitchell, Bailey Coppola, Zoe Levin, Brennen Taylor, Atlanta Decadenet, Colleen Camp</t>
  </si>
  <si>
    <t>Jack Kilmer</t>
  </si>
  <si>
    <t>Jack Kilmer, Nat Wolff</t>
  </si>
  <si>
    <t>An unflinching portrait of adolescent lust, boredom, and self-destruction that centers around a shy young girl "Emma Roberts" on the cusp of an illicit relationship with her soccer coach "James Franco".</t>
  </si>
  <si>
    <t>An unflinching portrait of adolescent</t>
  </si>
  <si>
    <t>tt2481480</t>
  </si>
  <si>
    <t>Rob the Mob</t>
  </si>
  <si>
    <t>Jonathan Fernandez</t>
  </si>
  <si>
    <t>Michael Pitt, Nina Arianda, Andy Garcia, Ray Romano, Griffin Dunne, Michael Rispoli, Yul Vazquez, Frank Whaley, Samira Wiley, Brian Tarantina, Aida Turturro, Matthew Sean Blumm, Luke Fava, Burt Young, Cathy Moriarty</t>
  </si>
  <si>
    <t>Michael Pitt, Nina Arianda</t>
  </si>
  <si>
    <t>A Queens couple who specialize in robbing mafia social clubs stumble upon a score bigger than they could ever imagine, becoming targets of both the mob and the FBI in the process.</t>
  </si>
  <si>
    <t>A Queens couple who specialize</t>
  </si>
  <si>
    <t>tt2481498</t>
  </si>
  <si>
    <t>Extremely Wicked, Shockingly Evil and Vile</t>
  </si>
  <si>
    <t>Elizabeth Kendall, Michael Werwie</t>
  </si>
  <si>
    <t>Lily Collins, Zac Efron, Angela Sarafyan, Sydney Vollmer, Macie Carmosino, Ava Inman, Morgan Pyle, James Hetfield, Richard K. Jones, Justin Inman, Grace Victoria Cox, Alan B. Jones, Jeffrey Donovan, Maya Berlinger, Derek Snow</t>
  </si>
  <si>
    <t>Lily Collins, Zac Efron</t>
  </si>
  <si>
    <t>A chronicle of the crimes of Ted Bundy from the perspective of Liz, his longtime girlfriend, who refused to believe the truth about him for years.</t>
  </si>
  <si>
    <t>A chronicle of the crimes of Ted</t>
  </si>
  <si>
    <t>tt2486678</t>
  </si>
  <si>
    <t>5 to 7</t>
  </si>
  <si>
    <t>Anton Yelchin, B√©r√©nice Marlohe, David Shannon, Lambert Wilson, Amina Robinson, Milo Mungier Jacob, Brune de Drueille Senecterre, Alan Gilbert, Julian Bond, Daniel Boulud, Olivia Thirlby, Pamela Sue Horowitz, Kajsa William-Ollson, Glenn Close, Joseph D'Onofrio</t>
  </si>
  <si>
    <t>Anton Yelchin, B√©r√©nice Marlohe</t>
  </si>
  <si>
    <t>An aspiring novelist enters into a relationship with a woman, though there's just one catch: She's married and the couple can only meet between the hours of 5 and 7 each evening.</t>
  </si>
  <si>
    <t>An aspiring novelist enters into</t>
  </si>
  <si>
    <t>tt2488496</t>
  </si>
  <si>
    <t>Star Wars: Episode VII - The Force Awakens</t>
  </si>
  <si>
    <t>16/12/2015</t>
  </si>
  <si>
    <t>Lawrence Kasdan, J.J. Abrams</t>
  </si>
  <si>
    <t>Harrison Ford, Mark Hamill, Carrie Fisher, Adam Driver, Daisy Ridley, John Boyega, Oscar Isaac, Lupita Nyong'o, Andy Serkis, Domhnall Gleeson, Anthony Daniels, Max von Sydow, Peter Mayhew, Gwendoline Christie, Joonas Suotamo</t>
  </si>
  <si>
    <t>Harrison Ford, Mark Hamill</t>
  </si>
  <si>
    <t>As a new threat to the galaxy rises, Rey, a desert scavenger, and Finn, an ex-stormtrooper, must join Han Solo and Chewbacca to search for the one hope of restoring peace.</t>
  </si>
  <si>
    <t>As a new threat to the galaxy</t>
  </si>
  <si>
    <t>tt2490326</t>
  </si>
  <si>
    <t>Cooties</t>
  </si>
  <si>
    <t>18/09/2015</t>
  </si>
  <si>
    <t>Jonathan Milott, Cary Murnion</t>
  </si>
  <si>
    <t>Leigh Whannell, Ian Brennan</t>
  </si>
  <si>
    <t>Elijah Wood, Rainn Wilson, Alison Pill, Jack McBrayer, Leigh Whannell, Nasim Pedrad, Ian Brennan, Jorge Garcia, Cooper Roth, Miles Elliot, Morgan Lily, Sunny May Allison, Armani Jackson, Peter Kwong, Kate Flannery</t>
  </si>
  <si>
    <t>Elijah Wood, Rainn Wilson</t>
  </si>
  <si>
    <t>A mysterious virus hits an isolated elementary school, transforming the kids into a feral swarm of mass savages. An unlikely hero must lead a motley band of teachers in the fight of their lives.</t>
  </si>
  <si>
    <t>A mysterious virus hits an isolated</t>
  </si>
  <si>
    <t>tt2493486</t>
  </si>
  <si>
    <t>Last Knights</t>
  </si>
  <si>
    <t>UK, USA, South Korea, Czech Republic</t>
  </si>
  <si>
    <t>Michael Konyves, Dove Sussman</t>
  </si>
  <si>
    <t>Clive Owen, Morgan Freeman, Cliff Curtis, Aksel Hennie, Tsuyoshi Ihara, Sung-Ki Ahn, Payman Maadi, Si-yeon Park, Noah Silver, Ayelet Zurer, Hannah Rose Caton, Giorgio Caputo, James Babson, Shohreh Aghdashloo, Michael Lombardi</t>
  </si>
  <si>
    <t>Clive Owen, Morgan Freeman</t>
  </si>
  <si>
    <t>A fallen warrior rises against a corrupt and sadistic ruler to avenge his dishonored master.</t>
  </si>
  <si>
    <t>A fallen warrior rises against</t>
  </si>
  <si>
    <t>tt2494280</t>
  </si>
  <si>
    <t>Stretch</t>
  </si>
  <si>
    <t>14/10/2014</t>
  </si>
  <si>
    <t>Joe Carnahan, Jerry Corley</t>
  </si>
  <si>
    <t>Patrick Wilson, Ed Helms, James Badge Dale, Brooklyn Decker, Jessica Alba, Ray Liotta, David Hasselhoff, Jennifer Barbosa, Kevin Bigley, Mindy Robinson, Ben Hernandez Bray, Sydney Bruso, Zach Calig, Tiffany Calig, Woody Carnahan</t>
  </si>
  <si>
    <t>Patrick Wilson, Ed Helms</t>
  </si>
  <si>
    <t>A hard-luck limo driver struggles to go straight and pay off a debt to his bookie. He takes on a job with a crazed passenger, whose sought-after ledger implicates some seriously dangerous criminals.</t>
  </si>
  <si>
    <t>A hard-luck limo driver struggles</t>
  </si>
  <si>
    <t>tt2494362</t>
  </si>
  <si>
    <t>Bone Tomahawk</t>
  </si>
  <si>
    <t>S. Craig Zahler</t>
  </si>
  <si>
    <t>Kurt Russell, Patrick Wilson, Matthew Fox, Richard Jenkins, Lili Simmons, Evan Jonigkeit, David Arquette, Fred Melamed, Sid Haig, Maestro Harrell, James Tolkan, Kathryn Morris, Zahn McClarnon, Michael Emery, Jeremy Tardy</t>
  </si>
  <si>
    <t>Kurt Russell, Patrick Wilson</t>
  </si>
  <si>
    <t>In the dying days of the old west, an elderly sheriff and his posse set out to rescue their town's doctor from cannibalistic cave dwellers.</t>
  </si>
  <si>
    <t>In the dying days of the old west,</t>
  </si>
  <si>
    <t>tt2495118</t>
  </si>
  <si>
    <t>Yip Man: Jung gik yat zin</t>
  </si>
  <si>
    <t>Erica Li</t>
  </si>
  <si>
    <t>Anthony Chau-Sang Wong, Gillian Chung, Jordan Chan, Eric Tsang, Marvel Chow, Chuchu Zhou, Timmy Hung, Luxia Jiang, Xin Xin Xiong, Chun Ip, Anita Yuen, Kai Chi Liu, Cho-Lam Wong, Jonathan Chee Hynn Wong, Leo Au-Yeung</t>
  </si>
  <si>
    <t>In postwar Hong Kong, legendary Wing Chun grandmaster Ip Man is reluctantly called into action once more, when what begin as simple challenges from rival kung fu styles soon draw him into ...</t>
  </si>
  <si>
    <t>In postwar Hong Kong, legendary</t>
  </si>
  <si>
    <t>tt2499472</t>
  </si>
  <si>
    <t>Fred Cavay√©, Adam G. Simon</t>
  </si>
  <si>
    <t>Frank Grillo, Stuart F. Wilson, Buster Reeves, Christian Cooke, Anthony Mackie, Teyonah Parris, Bob Herzog, Reggie Willis, Shanessa Sweeney, Boris McGiver, Nik Pajic, Marcia Gay Harden, Adam G. Simon, Clara Harris, Bryan Coffee</t>
  </si>
  <si>
    <t>Frank Grillo, Stuart F. Wilson</t>
  </si>
  <si>
    <t>An ER nurse and a career criminal are forced into an unlikely partnership in taking down a ring of corrupt cops threatening the lives of both their families.</t>
  </si>
  <si>
    <t>An ER nurse and a career criminal</t>
  </si>
  <si>
    <t>tt2503154</t>
  </si>
  <si>
    <t>The Den</t>
  </si>
  <si>
    <t>Zachary Donohue</t>
  </si>
  <si>
    <t>Zachary Donohue, Lauren Thompson</t>
  </si>
  <si>
    <t>Melanie Papalia, David Schlachtenhaufen, Adam Shapiro, Anna Margaret Hollyman, Matt Riedy, Katija Pevec, Saidah Arrika Ekulona, Anthony Jennings, Victoria Hanlin, Anushka Rani, Garrett Fornander, Lily Holleman, Jeff Rubino, Jonah Landow, Rikin Vasani</t>
  </si>
  <si>
    <t>Melanie Papalia</t>
  </si>
  <si>
    <t>Melanie Papalia, David Schlachtenhaufen</t>
  </si>
  <si>
    <t>While studying the habits of web cam chat users from the apparent safety of her own home, a young woman's life begins to spiral out of control after witnessing a grisly murder online.</t>
  </si>
  <si>
    <t>While studying the habits of web</t>
  </si>
  <si>
    <t>tt2503944</t>
  </si>
  <si>
    <t>Burnt</t>
  </si>
  <si>
    <t>Steven Knight, Michael Kalesniko</t>
  </si>
  <si>
    <t>Bradley Cooper, Sienna Miller, Daniel Br√ºhl, Riccardo Scamarcio, Omar Sy, Sam Keeley, Henry Goodman, Matthew Rhys, Stephen Campbell Moore, Emma Thompson, Uma Thurman, Lexie Benbow-Hart, Alicia Vikander, Lily James, Sarah Greene</t>
  </si>
  <si>
    <t>Bradley Cooper, Sienna Miller</t>
  </si>
  <si>
    <t>tt2505294</t>
  </si>
  <si>
    <t>Ask Me Anything</t>
  </si>
  <si>
    <t>Allison Burnett, Allison Burnett</t>
  </si>
  <si>
    <t>Britt Robertson, Molly Hagan, Andy Buckley, Robert Patrick, Zuleikha Robinson, Christian Slater, Kimberly Williams-Paisley, Max Carver, Justin Long, Martin Sheen, Sharon Omi, Gia Mantegna, Max Hoffman, Beatrice Rosen, Cathryn de Prume</t>
  </si>
  <si>
    <t>Britt Robertson, Molly Hagan</t>
  </si>
  <si>
    <t>A confused teenager writes a blog revealing her daily activities and secrets, advised to do so by her high school guidance counselor in lieu of moving onto her first year in college.</t>
  </si>
  <si>
    <t>A confused teenager writes a blog</t>
  </si>
  <si>
    <t>tt2509850</t>
  </si>
  <si>
    <t>The Rewrite</t>
  </si>
  <si>
    <t>Hugh Grant, Whit Baldwin, Vanessa Wasche, Enid Graham, Shannon Marie Sullivan, Jason Antoon, Jenny Neale, Caroline Aaron, Billy Griffith, Kevin Michael Kennedy, Ali Merhi, Bella Heathcote, Lily Wen, Olivia Luccardi, Chris Elliott</t>
  </si>
  <si>
    <t>Hugh Grant, Whit Baldwin</t>
  </si>
  <si>
    <t>An Oscar-winning writer in a slump leaves Hollywood to teach screenwriting at a college on the East Coast, where he falls for a single mom taking classes there.</t>
  </si>
  <si>
    <t>An Oscar-winning writer in a slump</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</si>
  <si>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</si>
  <si>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</si>
  <si>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</si>
  <si>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</si>
  <si>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</si>
  <si>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Dracula and his friends try to</t>
  </si>
  <si>
    <t>tt2513074</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</si>
  <si>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</si>
  <si>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</si>
  <si>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</si>
  <si>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Joe Alwyn</t>
  </si>
  <si>
    <t>Joe Alwyn, Garrett Hedlund</t>
  </si>
  <si>
    <t>19-year-old Billy Lynn is brought home for a victory tour after a harrowing Iraq battle. Through flashbacks, the film shows what really happened to his squad - contrasting the realities of war with America's perceptions.</t>
  </si>
  <si>
    <t>19-year-old Billy Lynn is brought</t>
  </si>
  <si>
    <t>tt2515030</t>
  </si>
  <si>
    <t>Escobar: Paradise Lost</t>
  </si>
  <si>
    <t>France, Spain, Belgium, Panama</t>
  </si>
  <si>
    <t>Andrea Di Stefano, Andrea Di Stefano</t>
  </si>
  <si>
    <t>Josh Hutcherson, Benicio Del Toro, Claudia Traisac, Brady Corbet, Tenoch Huerta, Ana Girardot, Carlos Bardem, Lauren Ziemski, Micke Moreno, Frank Spano, Laura Londo√±o, Elmis Castillo, RoChia, Manuel Antonio G√≥mez, Rossana Uribe</t>
  </si>
  <si>
    <t>Josh Hutcherson, Benicio Del Toro</t>
  </si>
  <si>
    <t>In Colombia, a young surfer meets the woman of his dreams - and then meets her uncle, Pablo Escobar.</t>
  </si>
  <si>
    <t>In Colombia, a young surfer meets</t>
  </si>
  <si>
    <t>tt2515034</t>
  </si>
  <si>
    <t>The Gunman</t>
  </si>
  <si>
    <t>USA, Spain, UK, France</t>
  </si>
  <si>
    <t>Jean-Patrick Manchette, Don MacPherson</t>
  </si>
  <si>
    <t>Sean Penn, Jasmine Trinca, Javier Bardem, Ray Winstone, Mark Rylance, Idris Elba, Peter Franz√©n, Mark Billingham, Daniel Adegboyega, Ade Oyefeso, Alejandro Talavante, Florian Barisey, Ismael Tunkara, Amara Tunkara, Rachel Lascar</t>
  </si>
  <si>
    <t>Sean Penn, Jasmine Trinca</t>
  </si>
  <si>
    <t>A sniper on a mercenary assassination team, kills the minister of mines of the Congo. Terrier's successful kill shot forces him into hiding. Returning to the Congo years later, he becomes the target of a hit squad himself.</t>
  </si>
  <si>
    <t>A sniper on a mercenary assassination</t>
  </si>
  <si>
    <t>tt2517658</t>
  </si>
  <si>
    <t>The Canal</t>
  </si>
  <si>
    <t>Ivan Kavanagh</t>
  </si>
  <si>
    <t>Rupert Evans, Antonia Campbell-Hughes, Hannah Hoekstra, Kelly Byrne, Steve Oram, Calum Heath, Anneke Blok, Paddy Curran, Carl Shaaban, Alicja Ayres, Nick Devlin, Serena Brabazon, Myles Horgan, Conor Horgan, Natalie Radmall-Quirke</t>
  </si>
  <si>
    <t>Rupert Evans</t>
  </si>
  <si>
    <t>Rupert Evans, Antonia Campbell-Hughes</t>
  </si>
  <si>
    <t>A depressed and stressed film archivist finds his sanity crumbling after he is given an old 16mm film reel with footage from a horrific murder that occurred in the early 1900's.</t>
  </si>
  <si>
    <t>A depressed and stressed film</t>
  </si>
  <si>
    <t>tt2524674</t>
  </si>
  <si>
    <t>Feuchtgebiete</t>
  </si>
  <si>
    <t>22/08/2013</t>
  </si>
  <si>
    <t>David Wnendt</t>
  </si>
  <si>
    <t>Claus Falkenberg, David Wnendt</t>
  </si>
  <si>
    <t>Carla Juri, Christoph Letkowski, Marlen Kruse, Meret Becker, Axel Milberg, Peri Baumeister, Edgar Selge, Clara Wunsch, Ludger B√∂kelmann, Bernardo Arias Porras, Selam Tadese, Pia R√∂ver, Harry Baer, Merlin Rose, Florian Rummel</t>
  </si>
  <si>
    <t>Carla Juri</t>
  </si>
  <si>
    <t>Carla Juri, Christoph Letkowski</t>
  </si>
  <si>
    <t>The adventures of an eccentric girl who has strange attitudes towards hygiene and sexuality longs for the reunion of her divorced parents.</t>
  </si>
  <si>
    <t>The adventures of an eccentric</t>
  </si>
  <si>
    <t>tt2527336</t>
  </si>
  <si>
    <t>Star Wars: Episode VIII - The Last Jedi</t>
  </si>
  <si>
    <t>13/12/2017</t>
  </si>
  <si>
    <t>Rian Johnson, George Lucas</t>
  </si>
  <si>
    <t>Mark Hamill, Carrie Fisher, Adam Driver, Daisy Ridley, John Boyega, Oscar Isaac, Andy Serkis, Lupita Nyong'o, Domhnall Gleeson, Anthony Daniels, Gwendoline Christie, Kelly Marie Tran, Laura Dern, Benicio Del Toro, Frank Oz</t>
  </si>
  <si>
    <t>Mark Hamill</t>
  </si>
  <si>
    <t>Mark Hamill, Carrie Fisher</t>
  </si>
  <si>
    <t>Rey develops her newly discovered abilities with the guidance of Luke Skywalker, who is unsettled by the strength of her powers. Meanwhile, the Resistance prepares for battle with the First Order.</t>
  </si>
  <si>
    <t>Rey develops her newly discovered</t>
  </si>
  <si>
    <t>tt2527338</t>
  </si>
  <si>
    <t>Star Wars: Episode IX - The Rise of Skywalker</t>
  </si>
  <si>
    <t>18/12/2019</t>
  </si>
  <si>
    <t>Chris Terrio, J.J. Abrams</t>
  </si>
  <si>
    <t>Carrie Fisher, Mark Hamill, Adam Driver, Daisy Ridley, John Boyega, Oscar Isaac, Anthony Daniels, Naomi Ackie, Domhnall Gleeson, Richard E. Grant, Lupita Nyong'o, Keri Russell, Joonas Suotamo, Kelly Marie Tran, Ian McDiarmid</t>
  </si>
  <si>
    <t>Carrie Fisher</t>
  </si>
  <si>
    <t>Carrie Fisher, Mark Hamill</t>
  </si>
  <si>
    <t>The surviving members of the resistance face the First Order once again, and the legendary conflict between the Jedi and the Sith reaches its peak bringing the Skywalker saga to its end.</t>
  </si>
  <si>
    <t>The surviving members of the resistance</t>
  </si>
  <si>
    <t>tt2528814</t>
  </si>
  <si>
    <t>God's Not Dead</t>
  </si>
  <si>
    <t>Harold Cronk</t>
  </si>
  <si>
    <t>Hunter Dennis, Chuck Konzelman</t>
  </si>
  <si>
    <t>Kevin Sorbo, Shane Harper, David A.R. White, Dean Cain, Willie Robertson, Korie Robertson, Hadeel Sittu, Paul Kwo, Trisha LaFache, Cory Oliver, Benjamin A. Onyango, Marco Khan, Cassidy Gifford, Jesse Wang, Lenore Banks</t>
  </si>
  <si>
    <t>Kevin Sorbo</t>
  </si>
  <si>
    <t>Kevin Sorbo, Shane Harper</t>
  </si>
  <si>
    <t>College philosophy professor Mr. Radisson's curriculum is challenged by his new student, Josh, who believes God exists.</t>
  </si>
  <si>
    <t>College philosophy professor Mr.</t>
  </si>
  <si>
    <t>tt2531344</t>
  </si>
  <si>
    <t>Blockers</t>
  </si>
  <si>
    <t>17/05/2018</t>
  </si>
  <si>
    <t>Kay Cannon</t>
  </si>
  <si>
    <t>Brian Kehoe, Jim Kehoe</t>
  </si>
  <si>
    <t>Leslie Mann, John Cena, Ike Barinholtz, Kathryn Newton, Geraldine Viswanathan, Gideon Adlon, Ramona Young, Graham Phillips, Miles Robbins, Jimmy Bellinger, Colton Dunn, Sarayu Blue, Gary Cole, Gina Gershon, June Diane Raphael</t>
  </si>
  <si>
    <t>Leslie Mann</t>
  </si>
  <si>
    <t>Leslie Mann, John Cena</t>
  </si>
  <si>
    <t>Three parents try to stop their daughters from losing their virginity on prom night.</t>
  </si>
  <si>
    <t>Three parents try to stop their</t>
  </si>
  <si>
    <t>tt2535470</t>
  </si>
  <si>
    <t>Wyrmwood</t>
  </si>
  <si>
    <t>13/02/2015</t>
  </si>
  <si>
    <t>Kiah Roache-Turner</t>
  </si>
  <si>
    <t>Kiah Roache-Turner, Tristan Roache-Turner</t>
  </si>
  <si>
    <t>Jay Gallagher, Bianca Bradey, Leon Burchill, Keith Agius, Berynn Schwerdt, Luke McKenzie, Cain Thompson, Damian Dyke, Yure Covich, Catherine Terracini, Meganne West, Beth Aubrey, Sheridan Harbridge, Damion Hunter, Alfred Coolwell</t>
  </si>
  <si>
    <t>Jay Gallagher</t>
  </si>
  <si>
    <t>Jay Gallagher, Bianca Bradey</t>
  </si>
  <si>
    <t>A talented mechanic prepares to battle his way through hordes of flesh-eating monsters after his sister is kidnapped on the eve of a zombie apocalypse.</t>
  </si>
  <si>
    <t>A talented mechanic prepares to</t>
  </si>
  <si>
    <t>tt2537176</t>
  </si>
  <si>
    <t>I Spit on Your Grave 2</t>
  </si>
  <si>
    <t>Neil Elman, Thomas Fenton</t>
  </si>
  <si>
    <t>Jemma Dallender, Joe Absolom, Yavor Baharov, George Zlatarev, Mary Stockley, Valentine Pelka, Aleksandar Aleksiev, Peter Silverleaf, Michael Dixon, Kacey Clarke, Dimo Alexiev, Ivan Ivanov, Krasimir Ortakchiev</t>
  </si>
  <si>
    <t>Jemma Dallender</t>
  </si>
  <si>
    <t>Jemma Dallender, Joe Absolom</t>
  </si>
  <si>
    <t>When Katie innocently accepts an offer to have new photos taken for her portfolio, the experience quickly turns into a nightmare of rape, torture and kidnapping. Now, she will have to find the strength to exact her brutal revenge.</t>
  </si>
  <si>
    <t>When Katie innocently accepts</t>
  </si>
  <si>
    <t>tt2543164</t>
  </si>
  <si>
    <t>Arrival</t>
  </si>
  <si>
    <t>Eric Heisserer, Ted Chiang</t>
  </si>
  <si>
    <t>Amy Adams, Jeremy Renner, Forest Whitaker, Michael Stuhlbarg, Mark O'Brien, Tzi Ma, Abigail Pniowsky, Julia Scarlett Dan, Jadyn Malone, Frank Schorpion, Lucas Chartier-Dessert, Christian Jadah, Lucy Van Oldenbarneveld, Andrew Shaver, Pat Kiely</t>
  </si>
  <si>
    <t>Amy Adams, Jeremy Renner</t>
  </si>
  <si>
    <t>A linguist works with the military to communicate with alien lifeforms after twelve mysterious spacecraft appear around the world.</t>
  </si>
  <si>
    <t>A linguist works with the military</t>
  </si>
  <si>
    <t>tt2543472</t>
  </si>
  <si>
    <t>Wonder</t>
  </si>
  <si>
    <t>21/12/2017</t>
  </si>
  <si>
    <t>Stephen Chbosky, Steve Conrad</t>
  </si>
  <si>
    <t>Jacob Tremblay, Owen Wilson, Izabela Vidovic, Julia Roberts, Mark Dozlaw, Rukiya Bernard, Jennifer March, Mandy Patinkin, Noah Jupe, Bryce Gheisar, Elle McKinnon, Daveed Diggs, Ty Consiglio, Kyle Breitkopf, James A Hughes</t>
  </si>
  <si>
    <t>Jacob Tremblay</t>
  </si>
  <si>
    <t>Jacob Tremblay, Owen Wilson</t>
  </si>
  <si>
    <t>Based on the New York Times bestseller, this movie tells the incredibly inspiring and heartwarming story of August Pullman, a boy with facial differences who enters the fifth grade, attending a mainstream elementary school for the first time.</t>
  </si>
  <si>
    <t>Based on the New York Times bestseller,</t>
  </si>
  <si>
    <t>tt2547584</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</si>
  <si>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</si>
  <si>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</si>
  <si>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</si>
  <si>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</si>
  <si>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Michael Fassbender, Alicia Vikander</t>
  </si>
  <si>
    <t>A lighthouse keeper and his wife living off the coast of Western Australia raise a baby they rescue from a drifting rowing boat.</t>
  </si>
  <si>
    <t>A lighthouse keeper and his wife</t>
  </si>
  <si>
    <t>tt2548396</t>
  </si>
  <si>
    <t>The Cloverfield Paradox</t>
  </si>
  <si>
    <t>Julius Onah</t>
  </si>
  <si>
    <t>Oren Uziel, Oren Uziel</t>
  </si>
  <si>
    <t>Gugu Mbatha-Raw, David Oyelowo, Daniel Br√ºhl, John Ortiz, Chris O'Dowd, Aksel Hennie, Ziyi Zhang, Elizabeth Debicki, Roger Davies, Clover Nee, Jordan Rivera, Michael Stokes III, Celeste Clark, Nathan Oliver, Donal Logue</t>
  </si>
  <si>
    <t>Gugu Mbatha-Raw</t>
  </si>
  <si>
    <t>Gugu Mbatha-Raw, David Oyelowo</t>
  </si>
  <si>
    <t>Orbiting a planet on the brink of war, scientists test a device to solve an energy crisis, and end up face-to-face with a dark alternate reality.</t>
  </si>
  <si>
    <t>Orbiting a planet on the brink</t>
  </si>
  <si>
    <t>tt2554274</t>
  </si>
  <si>
    <t>Crimson Peak</t>
  </si>
  <si>
    <t>Canada, USA, Mexico</t>
  </si>
  <si>
    <t>Mia Wasikowska, Jessica Chastain, Tom Hiddleston, Charlie Hunnam, Jim Beaver, Burn Gorman, Leslie Hope, Doug Jones, Jonathan Hyde, Bruce Gray, Emily Coutts, Alec Stockwell, Brigitte Robinson, Gillian Ferrier, Tamara Hope</t>
  </si>
  <si>
    <t>Mia Wasikowska, Jessica Chastain</t>
  </si>
  <si>
    <t>In the aftermath of a family tragedy, an aspiring author is torn between love for her childhood friend and the temptation of a mysterious outsider. Trying to escape the ghosts of her past, she is swept away to a house that breathes, bleeds - and remembers.</t>
  </si>
  <si>
    <t>In the aftermath of a family tragedy,</t>
  </si>
  <si>
    <t>tt2555736</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</si>
  <si>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</si>
  <si>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</si>
  <si>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</si>
  <si>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Dev Patel, Maggie Smith</t>
  </si>
  <si>
    <t>As the Best Exotic Marigold Hotel has only a single remaining vacancy, posing a rooming predicament for two fresh arrivals, Sonny Kapoor (Dev Patel) pursues his expansionist dream of opening a second hotel.</t>
  </si>
  <si>
    <t>As the Best Exotic Marigold Hotel</t>
  </si>
  <si>
    <t>tt2556308</t>
  </si>
  <si>
    <t>Holiday</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</si>
  <si>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</si>
  <si>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</si>
  <si>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A military officer uses his intellect</t>
  </si>
  <si>
    <t>tt2557478</t>
  </si>
  <si>
    <t>Pacific Rim: Uprising</t>
  </si>
  <si>
    <t>22/03/2018</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</si>
  <si>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</si>
  <si>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</si>
  <si>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</si>
  <si>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</si>
  <si>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John Boyega</t>
  </si>
  <si>
    <t>John Boyega, Scott Eastwood</t>
  </si>
  <si>
    <t>Jake Pentecost, son of Stacker Pentecost, reunites with Mako Mori to lead a new generation of Jaeger pilots, including rival Lambert and 15-year-old hacker Amara, against a new Kaiju threat.</t>
  </si>
  <si>
    <t>Jake Pentecost, son of Stacker</t>
  </si>
  <si>
    <t>tt2557490</t>
  </si>
  <si>
    <t>A Million Ways to Die in the West</t>
  </si>
  <si>
    <t>Seth MacFarlane, Charlize Theron, Amanda Seyfried, Liam Neeson, Giovanni Ribisi, Neil Patrick Harris, Sarah Silverman, Christopher Hagen, Wes Studi, Matt Clark, Evan Jones, Aaron McPherson, Rex Linn, Brett Rickaby, Alex Borstein</t>
  </si>
  <si>
    <t>Seth MacFarlane, Charlize Theron</t>
  </si>
  <si>
    <t>As a cowardly farmer begins to fall for the mysterious new woman in town, he must put his newly found courage to the test when her husband, a notorious gun-slinger, announces his arrival.</t>
  </si>
  <si>
    <t>As a cowardly farmer begins to</t>
  </si>
  <si>
    <t>tt2561546</t>
  </si>
  <si>
    <t>The Town That Dreaded Sundown</t>
  </si>
  <si>
    <t>Roberto Aguirre-Sacasa, Earl E. Smith</t>
  </si>
  <si>
    <t>Addison Timlin, Veronica Cartwright, Anthony Anderson, Travis Tope, Joshua Leonard, Andy Abele, Gary Cole, Edward Herrmann, Ed Lauter, Arabella Field, Denis O'Hare, Spencer Treat Clark, Wes Chatham, Morganna Bridgers, Jaren Mitchell</t>
  </si>
  <si>
    <t>Addison Timlin</t>
  </si>
  <si>
    <t>Addison Timlin, Veronica Cartwright</t>
  </si>
  <si>
    <t>The long gone serial killer seemingly returned again.</t>
  </si>
  <si>
    <t>The long gone serial killer seemingly</t>
  </si>
  <si>
    <t>tt2561572</t>
  </si>
  <si>
    <t>Get Hard</t>
  </si>
  <si>
    <t>Jay Martel, Ian Roberts</t>
  </si>
  <si>
    <t>Will Ferrell, Kevin Hart, Craig T. Nelson, Alison Brie, Edwina Findley Dickerson, Ariana Neal, Erick Chavarria, T.I., Paul Ben-Victor, John Mayer, Jon Eyez, Nito Larioza, Dan Bakkedahl, Greg Germann, Ron Funches</t>
  </si>
  <si>
    <t>Will Ferrell, Kevin Hart</t>
  </si>
  <si>
    <t>When millionaire James King is jailed for fraud and bound for San Quentin, he turns to Darnell Lewis to prep him to go behind bars.</t>
  </si>
  <si>
    <t>When millionaire James King is</t>
  </si>
  <si>
    <t>tt2562232</t>
  </si>
  <si>
    <t>Birdman or (The Unexpected Virtue of Ignorance)</t>
  </si>
  <si>
    <t>Alejandro G. I√±√°rritu, Nicol√°s Giacobone</t>
  </si>
  <si>
    <t>Michael Keaton, Emma Stone, Kenny Chin, Jamahl Garrison-Lowe, Zach Galifianakis, Naomi Watts, Jeremy Shamos, Andrea Riseborough, Katherine O'Sullivan, Damian Young, Keenan Shimizu, Akira Ito, Natalie Gold, Merritt Wever, Edward Norton</t>
  </si>
  <si>
    <t>Michael Keaton, Emma Stone</t>
  </si>
  <si>
    <t>A washed-up superhero actor attempts to revive his fading career by writing, directing, and starring in a Broadway production.</t>
  </si>
  <si>
    <t>A washed-up superhero actor attempts</t>
  </si>
  <si>
    <t>tt2567026</t>
  </si>
  <si>
    <t>Alice Through the Looking Glass</t>
  </si>
  <si>
    <t>25/05/2016</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</si>
  <si>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</si>
  <si>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</si>
  <si>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Alice returns to the whimsical</t>
  </si>
  <si>
    <t>tt2567712</t>
  </si>
  <si>
    <t>Starred Up</t>
  </si>
  <si>
    <t>Jonathan Asser</t>
  </si>
  <si>
    <t>Jack O'Connell, Gilly Gilchrist, Frederick Schmidt, Edna Caskey, Darren Hart, Raphael Sowole, Duncan Airlie James, Anthony Welsh, David Ajala, Jerome Bailey, Basil Abdul-Latif, Ben Mendelsohn, Matt Faris, Aisha Bywaters, Sam Spruell</t>
  </si>
  <si>
    <t>Jack O'Connell, Gilly Gilchrist</t>
  </si>
  <si>
    <t>Eric Love, 19, is locked up in prison. On first day he assaults another inmate and several guards. He's offered group therapy and his dad, an inmate as well, tries to talk sense into him. Can he be rehabilitated?</t>
  </si>
  <si>
    <t>Eric Love, 19, is locked up in</t>
  </si>
  <si>
    <t>tt2568862</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</si>
  <si>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</si>
  <si>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</si>
  <si>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</si>
  <si>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Michael Caine, Alan Arkin</t>
  </si>
  <si>
    <t>Desperate to pay the bills and come through for their loved ones, three lifelong pals risk it all by embarking on a daring bid to knock off the very bank that absconded with their money.</t>
  </si>
  <si>
    <t>Desperate to pay the bills and</t>
  </si>
  <si>
    <t>tt2570858</t>
  </si>
  <si>
    <t>The Duke of Burgundy</t>
  </si>
  <si>
    <t>Chiara D'Anna, Kata Bartsch, Sidse Babett Knudsen, Monica Swinn, Zita Kraszk√≥, Gretchen Meddaugh, Eszter Tompa, Fatma Mohamed, Eugenia Caruso</t>
  </si>
  <si>
    <t>Chiara D'Anna</t>
  </si>
  <si>
    <t>Chiara D'Anna, Kata Bartsch</t>
  </si>
  <si>
    <t>A woman who studies butterflies and moths tests the limits of her relationship with her lesbian lover.</t>
  </si>
  <si>
    <t>A woman who studies butterflies</t>
  </si>
  <si>
    <t>tt2571140</t>
  </si>
  <si>
    <t>Boss</t>
  </si>
  <si>
    <t>Anthony D'Souza</t>
  </si>
  <si>
    <t>Siby K. Thomas, Udaykrishnan</t>
  </si>
  <si>
    <t>Akshay Kumar, Shiv Panditt, Mithun Chakraborty, Ronit Roy, Aditi Rao Hydari, Johnny Lever, Parikshit Sahni, Govind Namdeo, Aakash Dabhade, Danny Denzongpa, Amitabh Bachchan, Sudesh Berry, Harry Josh, Pradeep Kabra, Shakti Kapoor</t>
  </si>
  <si>
    <t>Akshay Kumar, Shiv Panditt</t>
  </si>
  <si>
    <t>After his younger son falls prey to a corrupt police officer, an honest old man summons his estranged elder son to save the day.</t>
  </si>
  <si>
    <t>After his younger son falls prey</t>
  </si>
  <si>
    <t>tt2574698</t>
  </si>
  <si>
    <t>Gunday</t>
  </si>
  <si>
    <t>Ali Abbas Zafar</t>
  </si>
  <si>
    <t>Ali Abbas Zafar, Sanjay Masoomm</t>
  </si>
  <si>
    <t>Ranveer Singh, Arjun Kapoor, Priyanka Chopra, Irrfan Khan, Karan Aanand, Victor Banerjee, Prasanjit Chatterjee, Diwakar Dhayani, Darshan Gurjar, Uttam Halder, Susanta Joddar, Jayesh V. Kardak, Elly Meyers, Ajay Pathania, Deep Raj Rana</t>
  </si>
  <si>
    <t>Ranveer Singh, Arjun Kapoor</t>
  </si>
  <si>
    <t>The lives of Calcutta's most powerful Gunday, Bikram and Bala, changes when Nandita enters it. Then a counter-force takes charge and a thriller unfolds.</t>
  </si>
  <si>
    <t>The lives of Calcutta's most powerful</t>
  </si>
  <si>
    <t>tt2576852</t>
  </si>
  <si>
    <t>Kaguyahime no monogatari</t>
  </si>
  <si>
    <t>Isao Takahata</t>
  </si>
  <si>
    <t>Isao Takahata, Isao Takahata</t>
  </si>
  <si>
    <t>Aki Asakura, Kengo K√¥ra, Takeo Chii, Nobuko Miyamoto, Atsuko Takahata, Tomoko Tabata, Shinosuke Tatekawa, Takaya Kamikawa, Hikaru Ij√ªin, Ry√ªd√¥ Uzaki, Shichinosuke Nakamura, Isao Hashizume, Mirai Uchida, Fubomichi Takazawa, Reigo Mizoguchi</t>
  </si>
  <si>
    <t>Aki Asakura</t>
  </si>
  <si>
    <t>Aki Asakura, Kengo K√¥ra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</si>
  <si>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</si>
  <si>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Found inside a shining stalk of</t>
  </si>
  <si>
    <t>JPY 5000000000</t>
  </si>
  <si>
    <t>tt2580382</t>
  </si>
  <si>
    <t>The Survivalist</t>
  </si>
  <si>
    <t>Stephen Fingleton</t>
  </si>
  <si>
    <t>Martin McCann, Mia Goth, Olwen Fou√©r√©, Douglas Russell, Andrew Simpson, Ryan McParland, Hussina Raja, Ciaran Flynn, Sean Doupe, Jeremy Martin, Aran Downey, Logan Kerr, Aaron Goldring, Matthew Henry, Conor Kelly</t>
  </si>
  <si>
    <t>Martin McCann</t>
  </si>
  <si>
    <t>Martin McCann, Mia Goth</t>
  </si>
  <si>
    <t>In a time of starvation, a survivalist lives off a small plot of land hidden deep in forest. When two women seeking food and shelter discover his farm, he finds his existence threatened.</t>
  </si>
  <si>
    <t>In a time of starvation, a survivalist</t>
  </si>
  <si>
    <t>tt2581244</t>
  </si>
  <si>
    <t>Life After Beth</t>
  </si>
  <si>
    <t>15/07/2014</t>
  </si>
  <si>
    <t>Aubrey Plaza, Dane DeHaan, John C. Reilly, Molly Shannon, Cheryl Hines, Paul Reiser, Matthew Gray Gubler, Anna Kendrick, Eva La Dare, Thomas McDonell, Alia Shawkat, Allan McLeod, Paul Weitz, Michelle Azar, Jim O'Heir</t>
  </si>
  <si>
    <t>Aubrey Plaza, Dane DeHaan</t>
  </si>
  <si>
    <t>A young man's recently deceased girlfriend mysteriously returns from the dead, but he slowly realizes she is not the way he remembered her.</t>
  </si>
  <si>
    <t>A young man's recently deceased</t>
  </si>
  <si>
    <t>tt2582496</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</si>
  <si>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</si>
  <si>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</si>
  <si>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</si>
  <si>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Thomas Mann, RJ Cyler</t>
  </si>
  <si>
    <t>High schooler Greg, who spends most of his time making parodies of classic movies with his co-worker Earl, finds his outlook forever altered after befriending a classmate who has just been diagnosed with cancer.</t>
  </si>
  <si>
    <t>High schooler Greg, who spends</t>
  </si>
  <si>
    <t>tt2582500</t>
  </si>
  <si>
    <t>Shut In</t>
  </si>
  <si>
    <t>Canada, France, USA, India</t>
  </si>
  <si>
    <t>Farren Blackburn</t>
  </si>
  <si>
    <t>Christina Hodson</t>
  </si>
  <si>
    <t>Naomi Watts, Oliver Platt, Charlie Heaton, Jacob Tremblay, Cl√©mentine Poidatz, Alex Braunstein, David Cubitt, Crystal Balint, Ellen David, Tim Post, Peter Outerbridge, Anton Chevrier, Thomas Macedo</t>
  </si>
  <si>
    <t>Naomi Watts, Oliver Platt</t>
  </si>
  <si>
    <t>A widowed child psychologist lives an isolated existence in rural New England. Caught in a deadly winter storm, she must find a way to rescue a young boy before he disappears forever.</t>
  </si>
  <si>
    <t>A widowed child psychologist lives</t>
  </si>
  <si>
    <t>tt2582502</t>
  </si>
  <si>
    <t>Fathers &amp; Daughters</t>
  </si>
  <si>
    <t>Brad Desch</t>
  </si>
  <si>
    <t>Russell Crowe, Amanda Seyfried, Aaron Paul, Diane Kruger, Quvenzhan√© Wallis, Bruce Greenwood, Janet McTeer, Kylie Rogers, Jane Fonda, Octavia Spencer, Jenny Vos, Brendan Griffin, Ryan Eggold, Chris Douglass, Jake Scheib</t>
  </si>
  <si>
    <t>Russell Crowe, Amanda Seyfried</t>
  </si>
  <si>
    <t>A Pulitzer-winning writer grapples with being a widower and father after a mental breakdown, while, 27 years later, his grown daughter struggles to forge connections of her own.</t>
  </si>
  <si>
    <t>A Pulitzer-winning writer grapples</t>
  </si>
  <si>
    <t>tt2582576</t>
  </si>
  <si>
    <t>Sand Castle</t>
  </si>
  <si>
    <t>21/04/2017</t>
  </si>
  <si>
    <t>Fernando Coimbra</t>
  </si>
  <si>
    <t>Chris Roessner</t>
  </si>
  <si>
    <t>Henry Cavill, Nicholas Hoult, Logan Marshall-Green, Tommy Flanagan, Glen Powell, Navid Negahban, Beau Knapp, Neil Brown Jr., Parker Sawyers, Anthony Welsh, Sam Spruell, Sope Dirisu, Gonzalo Menendez, Nabil Elouahabi, Sammy Sheik</t>
  </si>
  <si>
    <t>Henry Cavill, Nicholas Hoult</t>
  </si>
  <si>
    <t>The story follows a young soldier, and his introduction into the 2003 invasion of Iraq. Based on true events, it bears witness to the destruction, and horrors of war.</t>
  </si>
  <si>
    <t>The story follows a young soldier,</t>
  </si>
  <si>
    <t>tt2582782</t>
  </si>
  <si>
    <t>Hell or High Water</t>
  </si>
  <si>
    <t>18/11/2016</t>
  </si>
  <si>
    <t>Taylor Sheridan</t>
  </si>
  <si>
    <t>Dale Dickey, Ben Foster, Chris Pine, William Sterchi, Buck Taylor, Kristin K. Berg, Jeff Bridges, Gil Birmingham, Keith Meriweather, Jackamoe Buzzell, Katy Mixon, Amber Midthunder, Joe Berryman, Taylor Sheridan, Howard Ferguson Jr.</t>
  </si>
  <si>
    <t>Dale Dickey</t>
  </si>
  <si>
    <t>Dale Dickey, Ben Foster</t>
  </si>
  <si>
    <t>A divorced father and his ex-con older brother resort to a desperate scheme in order to save their family's ranch in West Texas.</t>
  </si>
  <si>
    <t>A divorced father and his ex-con</t>
  </si>
  <si>
    <t>tt2582802</t>
  </si>
  <si>
    <t>Whiplash</t>
  </si>
  <si>
    <t>Miles Teller, J.K. Simmons, Paul Reiser, Melissa Benoist, Austin Stowell, Nate Lang, Chris Mulkey, Damon Gupton, Suanne Spoke, Max Kasch, Charlie Ian, Jayson Blair, Kofi Siriboe, Kavita Patil, C.J. Vana</t>
  </si>
  <si>
    <t>Miles Teller, J.K. Simmons</t>
  </si>
  <si>
    <t>A promising young drummer enrolls at a cut-throat music conservatory where his dreams of greatness are mentored by an instructor who will stop at nothing to realize a student's potential.</t>
  </si>
  <si>
    <t>A promising young drummer enrolls</t>
  </si>
  <si>
    <t>tt2582846</t>
  </si>
  <si>
    <t>The Fault in Our Stars</t>
  </si>
  <si>
    <t>Shailene Woodley, Ansel Elgort, Nat Wolff, Laura Dern, Sam Trammell, Willem Dafoe, Lotte Verbeek, Ana Dela Cruz, Randy Kovitz, Toni Saladna, David Whalen, Milica Govich, Allegra Carpenter, Emily Peachey, Emily Bach</t>
  </si>
  <si>
    <t>Shailene Woodley, Ansel Elgort</t>
  </si>
  <si>
    <t>Two teenage cancer patients begin a life-affirming journey to visit a reclusive author in Amsterdam.</t>
  </si>
  <si>
    <t>Two teenage cancer patients begin</t>
  </si>
  <si>
    <t>tt2584384</t>
  </si>
  <si>
    <t>Jojo Rabbit</t>
  </si>
  <si>
    <t>16/01/2020</t>
  </si>
  <si>
    <t>USA, New Zealand, Czech Republic</t>
  </si>
  <si>
    <t>Christine Leunens, Taika Waititi</t>
  </si>
  <si>
    <t>Roman Griffin Davis, Thomasin McKenzie, Scarlett Johansson, Taika Waititi, Sam Rockwell, Rebel Wilson, Alfie Allen, Stephen Merchant, Archie Yates, Luke Brandon Field, Sam Haygarth, Stanislav Callas, Joe Weintraub, Brian Caspe, Gabriel Andrews</t>
  </si>
  <si>
    <t>Roman Griffin Davis</t>
  </si>
  <si>
    <t>A young boy in Hitler's army finds out his mother is hiding a Jewish girl in their home.</t>
  </si>
  <si>
    <t>A young boy in Hitler's army finds</t>
  </si>
  <si>
    <t>tt2591814</t>
  </si>
  <si>
    <t>Koto no ha no niwa</t>
  </si>
  <si>
    <t>Miyu Irino, Kana Hanazawa, Fumi Hirano, Gou Maeda, Takeshi Maeda, Yuka Terasaki, Takanori Hoshino, Suguru Inoue, Megumi Han, Mikako Komatsu, Yuki Hayashi, Wataru Sekine, Risa Mizuno, Hiroshi Shimozaki, Kuniko Ishijima</t>
  </si>
  <si>
    <t>Miyu Irino</t>
  </si>
  <si>
    <t>Miyu Irino, Kana Hanazawa</t>
  </si>
  <si>
    <t>A 15-year-old boy and 27-year-old woman find an unlikely friendship one rainy day in the Shinjuku Gyoen National Garden.</t>
  </si>
  <si>
    <t>A 15-year-old boy and 27-year-old</t>
  </si>
  <si>
    <t>tt2592614</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</si>
  <si>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</si>
  <si>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</si>
  <si>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</si>
  <si>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Milla Jovovich, Iain Glen</t>
  </si>
  <si>
    <t>Alice returns to where the nightmare began: The Hive in Raccoon City, where the Umbrella Corporation is gathering its forces for a final strike against the only remaining survivors of the apocalypse.</t>
  </si>
  <si>
    <t>Alice returns to where the nightmare</t>
  </si>
  <si>
    <t>tt2608224</t>
  </si>
  <si>
    <t>Kelebegin R√ºyasi</t>
  </si>
  <si>
    <t>Kivan√ß Tatlitug, Mert Firat, Bel√ßim Bilgin, Farah Zeynep Abdullah, Yilmaz Erdogan, Ahmet M√ºmtaz Taylan, Taner Birsel, Selman √únl√ºsoy, Ipek Bilgin, Aksel Bonfil, Seher Devrim Yakut, Salih Kalyon, Miray Akay, Abdullah Arslan, Adem Atbas</t>
  </si>
  <si>
    <t>Kivan√ß Tatlitug</t>
  </si>
  <si>
    <t>Kivan√ß Tatlitug, Mert Firat</t>
  </si>
  <si>
    <t>In a small Turkish town, two young tuberculous poets try to survive while publishing their poems. As they both fall in love, their life would never be the same.</t>
  </si>
  <si>
    <t>In a small Turkish town, two young</t>
  </si>
  <si>
    <t>tt2610768</t>
  </si>
  <si>
    <t>Celal ile Ceren</t>
  </si>
  <si>
    <t>18/01/2013</t>
  </si>
  <si>
    <t>Sahan G√∂kbakar, Furkan Turan, Ezgi Mola, Dilsah Demir, G√∂zde Seda Altuner, Adem Atbas, M√ºcahit Avci, Tracy Daziz, Gokcen Gokcebag, Zehra I√ß√∂z, Ahmet Kabil, Sercan Karahan, Resit Kurt, Mert K√ºlt√ºr, Ali Furkan Yilmaz</t>
  </si>
  <si>
    <t>Sahan G√∂kbakar, Furkan Turan</t>
  </si>
  <si>
    <t>Celal, who dreams of achieving happiness as a womanizer, soon gets into difficulties and suffers misfortune. Back when Celal was in a relationship, he was jealous of the life of a bachelor.</t>
  </si>
  <si>
    <t>Celal, who dreams of achieving</t>
  </si>
  <si>
    <t>tt2614684</t>
  </si>
  <si>
    <t>Yann Demange</t>
  </si>
  <si>
    <t>Gregory Burke</t>
  </si>
  <si>
    <t>Jack O'Connell, Jack Lowden, Paul Popplewell, Adam Nagaitis, Joshua Hill, Ben Williams-Lee, Jonah Russell, Harry Verity, Peter McNeil O'Connor, Babou Ceesay, Sam Reid, James McArdle, Sam Hazeldine, Sean Harris, Paul Anderson</t>
  </si>
  <si>
    <t>Jack O'Connell, Jack Lowden</t>
  </si>
  <si>
    <t>In 1971, a young and disorientated British soldier is accidentally abandoned by his unit following a riot on the deadly streets of Belfast.</t>
  </si>
  <si>
    <t>In 1971, a young and disorientated</t>
  </si>
  <si>
    <t>tt2617828</t>
  </si>
  <si>
    <t>Freier Fall</t>
  </si>
  <si>
    <t>Stephan Lacant</t>
  </si>
  <si>
    <t>Stephan Lacant, Karsten Dahlem</t>
  </si>
  <si>
    <t>Hanno Koffler, Max Riemelt, Attila Borlan, Katharina Sch√ºttler, Stephanie Sch√∂nfeld, Oliver Br√∂cker, Luis Lamprecht, Maren Kroymann, Shenja Lacher, Britta Hammelstein, Horst Krebs, Barbara Bernt, Samuel Schnepf, Vilmar Bieri, Jonathan M√ºller</t>
  </si>
  <si>
    <t>Hanno Koffler</t>
  </si>
  <si>
    <t>Hanno Koffler, Max Riemelt</t>
  </si>
  <si>
    <t>A soon-to-be-father policeman falls for a gay fellow officer and his life starts falling apart.</t>
  </si>
  <si>
    <t>A soon-to-be-father policeman</t>
  </si>
  <si>
    <t>tt2620590</t>
  </si>
  <si>
    <t>Leatherface</t>
  </si>
  <si>
    <t>14/09/2017</t>
  </si>
  <si>
    <t>Stephen Dorff, Lili Taylor, Sam Strike, Vanessa Grasse, Finn Jones, Sam Coleman, Jessica Madsen, James Bloor, Christopher Adamson, Dimo Alexiev, Nathan Cooper, Dejan Angelov, Boris Kabakchiev, Lorina Kamburova, Hristo Milev</t>
  </si>
  <si>
    <t>Stephen Dorff, Lili Taylor</t>
  </si>
  <si>
    <t>A teenage Leatherface escapes from a mental hospital with three other inmates, kidnapping a young nurse and taking her on a road trip from hell, while being pursued by a lawman out for revenge.</t>
  </si>
  <si>
    <t>A teenage Leatherface escapes</t>
  </si>
  <si>
    <t>tt2621000</t>
  </si>
  <si>
    <t>Jolly LLB</t>
  </si>
  <si>
    <t>Subhash Kapoor</t>
  </si>
  <si>
    <t>Arshad Warsi, Amrita Rao, Boman Irani, Saurabh Shukla, Harsh Chhaya, Mohan Kapoor, Mohan Agashe, Ramesh Deo, Sanjay Mishra, Rajeev Siddhartha, Vibha Chhibber, Kartick Sitaraman, Kannan Arunachalam, Manoj Bakshi, Mukund Bhatt</t>
  </si>
  <si>
    <t>Arshad Warsi</t>
  </si>
  <si>
    <t>Arshad Warsi, Amrita Rao</t>
  </si>
  <si>
    <t>A small time lawyer files a PIL in court against his own idols case.</t>
  </si>
  <si>
    <t>A small time lawyer files a PIL</t>
  </si>
  <si>
    <t>tt2625030</t>
  </si>
  <si>
    <t>Sinsegye</t>
  </si>
  <si>
    <t>Hoon-jung Park</t>
  </si>
  <si>
    <t>Jung-jae Lee, Min-sik Choi, Jung-min Hwang, Sung-woong Park, Ji-Hyo Song, Yoon-Seong Kim, Kwang-hoon Na, Seo-yeon Park, Il-hwa Choi, Jin-mo Joo, Gwang Jang, Tae-won Kwon, Hong-pa Kim, Seung-bu Lee, Byeong-ok Kim</t>
  </si>
  <si>
    <t>Jung-jae Lee</t>
  </si>
  <si>
    <t>Jung-jae Lee, Min-sik Choi</t>
  </si>
  <si>
    <t>An undercover cop finds it difficult to play both a cop and a goon.</t>
  </si>
  <si>
    <t>An undercover cop finds it difficult</t>
  </si>
  <si>
    <t>tt2625810</t>
  </si>
  <si>
    <t>Into the Forest</t>
  </si>
  <si>
    <t>Patricia Rozema</t>
  </si>
  <si>
    <t>Patricia Rozema, Jean Hegland</t>
  </si>
  <si>
    <t>Ellen Page, Evan Rachel Wood, Max Minghella, Callum Keith Rennie, Michael Eklund, Wendy Crewson, Ronin Cara, Owen Cara, Crystal Pite, Lorne Cardinal, Katherine Cowie, Sandy Sidhu</t>
  </si>
  <si>
    <t>Ellen Page, Evan Rachel Wood</t>
  </si>
  <si>
    <t>After a massive power outage, two sisters learn to survive on their own in their isolated woodland home.</t>
  </si>
  <si>
    <t>After a massive power outage,</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</si>
  <si>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</si>
  <si>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</si>
  <si>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</si>
  <si>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</si>
  <si>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Mart√≠n Lombard, Parris Goebel, Cyrus Spencer</t>
  </si>
  <si>
    <t>Ryan Guzman</t>
  </si>
  <si>
    <t>Ryan Guzman, Briana Evigan</t>
  </si>
  <si>
    <t>All-stars from the previous Step Up installments come together in glittering Las Vegas, battling for a victory that could define their dreams and their careers.</t>
  </si>
  <si>
    <t>All-stars from the previous Step</t>
  </si>
  <si>
    <t>tt2631186</t>
  </si>
  <si>
    <t>B√£hubali: The Beginning</t>
  </si>
  <si>
    <t>Prabhas, Rana Daggubati, Ramya Krishnan, Sathyaraj, Anushka Shetty, Deependra Singh, Tamannaah Bhatia, Nassar, Sudeep, Prabhakar, Rajsekhar Aningi, Tanikella Bharani, John Kokken, Rohini, Adivi Sesh</t>
  </si>
  <si>
    <t>Prabhas</t>
  </si>
  <si>
    <t>Prabhas, Rana Daggubati</t>
  </si>
  <si>
    <t>In ancient India, an adventurous and daring man becomes involved in a decades old feud between two warring people.</t>
  </si>
  <si>
    <t>In ancient India, an adventurous</t>
  </si>
  <si>
    <t>tt2637276</t>
  </si>
  <si>
    <t>Ted 2</t>
  </si>
  <si>
    <t>Mark Wahlberg, Seth MacFarlane, Amanda Seyfried, Jessica Barth, Giovanni Ribisi, Morgan Freeman, Sam J. Jones, Patrick Warburton, Michael Dorn, Bill Smitrovich, John Slattery, Cocoa Brown, John Carroll Lynch, Ron Canada, Liam Neeson</t>
  </si>
  <si>
    <t>Mark Wahlberg, Seth MacFarlane</t>
  </si>
  <si>
    <t>Newlywed couple Ted and Tami-Lynn want to have a baby, but in order to qualify to be a parent, Ted will have to prove he's a person in a court of law.</t>
  </si>
  <si>
    <t>Newlywed couple Ted and Tami-Lynn</t>
  </si>
  <si>
    <t>tt2637294</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</si>
  <si>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</si>
  <si>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</si>
  <si>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</si>
  <si>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Rob Corddry</t>
  </si>
  <si>
    <t>Rob Corddry, Craig Robinson</t>
  </si>
  <si>
    <t>When Lou's shot in the groin, Nick and Jacob drag him in the Hot Tub Time Machine to go back in time and save Lou. The three end up 10 years in the future, where they need to go to find the shooter.</t>
  </si>
  <si>
    <t>When Lou's shot in the groin,</t>
  </si>
  <si>
    <t>tt2638144</t>
  </si>
  <si>
    <t>Ben-Hur</t>
  </si>
  <si>
    <t>29/09/2016</t>
  </si>
  <si>
    <t>Lew Wallace, Keith R. Clarke</t>
  </si>
  <si>
    <t>Jack Huston, Toby Kebbell, Rodrigo Santoro, Nazanin Boniadi, Ayelet Zurer, Pilou Asb√¶k, Sofia Black-D'Elia, Morgan Freeman, Marwan Kenzari, Moises Arias, James Cosmo, Haluk Bilginer, David Walmsley, Yasen Atour, Francesco Scianna</t>
  </si>
  <si>
    <t>Jack Huston</t>
  </si>
  <si>
    <t>Jack Huston, Toby Kebbell</t>
  </si>
  <si>
    <t>Judah Ben-Hur, a prince falsely accused of treason by his adopted brother, an officer in the Roman army, returns to his homeland after years at sea to seek revenge, but finds redemption.</t>
  </si>
  <si>
    <t>Judah Ben-Hur, a prince falsely</t>
  </si>
  <si>
    <t>tt2639254</t>
  </si>
  <si>
    <t>A Little Chaos</t>
  </si>
  <si>
    <t>Jeremy Brock, Alison Deegan</t>
  </si>
  <si>
    <t>Thomas Allam, Alan Rickman, Hope Hancock, Isabella Steinbarth, Hal Hewetson, Carolina Vald√©s, Eleanor Montgomery, Matthias Schoenaerts, Danny Webb, Kate Winslet, Cathy Belton, Steven Waddington, Adrian Scarborough, Adrian Schiller, Ben Fox</t>
  </si>
  <si>
    <t>Thomas Allam</t>
  </si>
  <si>
    <t>Thomas Allam, Alan Rickman</t>
  </si>
  <si>
    <t>Two talented landscape artists become romantically entangled while building a garden in King Louis XIV's palace at Versailles.</t>
  </si>
  <si>
    <t>Two talented landscape artists</t>
  </si>
  <si>
    <t>tt2639336</t>
  </si>
  <si>
    <t>Greta</t>
  </si>
  <si>
    <t>22/08/2019</t>
  </si>
  <si>
    <t>Ray Wright, Ray Wright</t>
  </si>
  <si>
    <t>Isabelle Huppert, Chlo√´ Grace Moretz, Maika Monroe, Jane Perry, Jeff Hiller, Parker Sawyers, Brandon Lee Sears, Arthur Lee, Rosa Escoda, Jessica Preddy, Thaddeus Daniels, Raven Dauda, Colm Feore, Zawe Ashton, Nagisa Morimoto</t>
  </si>
  <si>
    <t>Isabelle Huppert, Chlo√´ Grace Moretz</t>
  </si>
  <si>
    <t>A young woman befriends a lonely widow who's harboring a dark and deadly agenda toward her.</t>
  </si>
  <si>
    <t>A young woman befriends a lonely</t>
  </si>
  <si>
    <t>tt2639344</t>
  </si>
  <si>
    <t>Love Is Strange</t>
  </si>
  <si>
    <t>Ira Sachs</t>
  </si>
  <si>
    <t>Ira Sachs, Mauricio Zacharias</t>
  </si>
  <si>
    <t>Alfred Molina, John Lithgow, Darren E. Burrows, Charlie Tahan, Cheyenne Jackson, Manny Perez, Christina Kirk, Marisa Tomei, Tank Burt, Christian Coulson, John Cullum, Harriet Sansom Harris, Adriane Lenox, Jason Stuart, David Bell</t>
  </si>
  <si>
    <t>Alfred Molina, John Lithgow</t>
  </si>
  <si>
    <t>After Ben and George get married, George is fired from his teaching post, forcing them to stay with friends separately while they sell their place and look for cheaper housing -- a situation that weighs heavily on all involved.</t>
  </si>
  <si>
    <t>After Ben and George get married,</t>
  </si>
  <si>
    <t>tt2649554</t>
  </si>
  <si>
    <t>Midnight Special</t>
  </si>
  <si>
    <t>Michael Shannon, Joel Edgerton, Kirsten Dunst, Adam Driver, Jaeden Martell, Bill Camp, Scott Haze, Sam Shepard, Paul Sparks, David Jensen, Sharon Landry, Dana Gourrier, Sharon Garrison, Allison Gabriel, Sean Bridgers</t>
  </si>
  <si>
    <t>Michael Shannon, Joel Edgerton</t>
  </si>
  <si>
    <t>A father and son go on the run, pursued by the government and a cult drawn to the child's special powers.</t>
  </si>
  <si>
    <t>A father and son go on the run,</t>
  </si>
  <si>
    <t>tt2650978</t>
  </si>
  <si>
    <t>Das finstere Tal</t>
  </si>
  <si>
    <t>Andreas Prochaska</t>
  </si>
  <si>
    <t>Martin Ambrosch, Andreas Prochaska</t>
  </si>
  <si>
    <t>Sam Riley, Tobias Moretti, Paula Beer, Thomas Schubert, Carmen Gratl, Clemens Schick, Helmuth H√§usler, Martin Leutgeb, Johannes Nikolussi, Florian Br√ºckner, Heinz Ollesch, Franz Xaver Br√ºckner, Xenia Assenza, Beatrix Brunschko, Gerhard Liebmann</t>
  </si>
  <si>
    <t>Sam Riley, Tobias Moretti</t>
  </si>
  <si>
    <t>Through a hidden path a lone rider reaches a little town high up in the Alps. Nobody knows where the stranger comes from, nor what he wants there. But everyone knows that they don't want him to stay.</t>
  </si>
  <si>
    <t>Through a hidden path a lone rider</t>
  </si>
  <si>
    <t>EUR 6350000</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</si>
  <si>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</si>
  <si>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</si>
  <si>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</si>
  <si>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</si>
  <si>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</si>
  <si>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Reese Witherspoon, Arnold Oceng</t>
  </si>
  <si>
    <t>A group of Sudanese refugees, given the chance to resettle in the U.S., arrive in Kansas City, Missouri, where their encounter with an employment agency counselor forever changes all of their lives.</t>
  </si>
  <si>
    <t>A group of Sudanese refugees,</t>
  </si>
  <si>
    <t>tt2652118</t>
  </si>
  <si>
    <t>Crouching Tiger, Hidden Dragon: Sword of Destiny</t>
  </si>
  <si>
    <t>Woo-Ping Yuen</t>
  </si>
  <si>
    <t>John Fusco, Du Lu Wang</t>
  </si>
  <si>
    <t>Donnie Yen, Michelle Yeoh, Harry Shum Jr., Natasha Liu Bordizzo, Jason Scott Lee, Eugenia Yuan, Roger Yuan, JuJu Chan, Chris Pang, Woon Young Park, Darryl Quon, Veronica Ngo, Gary Young, Andrew Stehlin, Trevor Sai Louie</t>
  </si>
  <si>
    <t>Donnie Yen, Michelle Yeoh</t>
  </si>
  <si>
    <t>A story of lost love, young love, a legendary sword and one last opportunity at redemption.</t>
  </si>
  <si>
    <t>A story of lost love, young love,</t>
  </si>
  <si>
    <t>tt2659414</t>
  </si>
  <si>
    <t>7-beon-bang-ui seon-mul</t>
  </si>
  <si>
    <t>Hwan-kyung Lee</t>
  </si>
  <si>
    <t>Hwan-kyung Lee, Yeong-ah Yoo</t>
  </si>
  <si>
    <t>Seung-ryong Ryu, So Won Kal, Dal-su Oh, Man-sik Jeong, Won-Sang Park, Jeong-tae Kim, Shin-Hye Park, Ro-Woon Choi, Yi-jin Han, Heon Tae Jeon, Deok-hyeon Jo, Jae-yoon Jo, Han-bi Jung, Jae-Min Jung, Jin-young Jung</t>
  </si>
  <si>
    <t>Seung-ryong Ryu</t>
  </si>
  <si>
    <t>Seung-ryong Ryu, So Won Kal</t>
  </si>
  <si>
    <t>A story about the love between a mentally-ill father and his lovingly adorable daughter.</t>
  </si>
  <si>
    <t>A story about the love between</t>
  </si>
  <si>
    <t>tt2660888</t>
  </si>
  <si>
    <t>Star Trek Beyond</t>
  </si>
  <si>
    <t>21/07/2016</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</si>
  <si>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</si>
  <si>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</si>
  <si>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</si>
  <si>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</si>
  <si>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The crew of the USS Enterprise</t>
  </si>
  <si>
    <t>tt2667380</t>
  </si>
  <si>
    <t>Kill Command</t>
  </si>
  <si>
    <t>Steven Gomez</t>
  </si>
  <si>
    <t>Thure Lindhardt, Vanessa Kirby, David Ajala, Mike Noble, Bentley Kalu, Tom McKay, Kelly Gough, Osi Okerafor, Damian Kell, Tim Ahern, Sam Huntington</t>
  </si>
  <si>
    <t>Thure Lindhardt, Vanessa Kirby</t>
  </si>
  <si>
    <t>Set in a near future, technology-reliant society that pits man against killing machines.</t>
  </si>
  <si>
    <t>Set in a near future, technology-reliant</t>
  </si>
  <si>
    <t>tt2668134</t>
  </si>
  <si>
    <t>Kyaputen H√¢rokku</t>
  </si>
  <si>
    <t>Leiji Matsumoto, Harutoshi Fukui</t>
  </si>
  <si>
    <t>Y√ª Aoi, Jessica Boone, Ayano Fukuda, Arata Furuta, Adam Gibbs, Kiyoshi Kobayashi, David Matranga, Haruma Miura, Toshiyuki Morikawa, Rob Mungle, Emily Neves, Shun Oguri, Chikao Ohtsuka, Maaya Sakamoto, Miyuki Sawashiro</t>
  </si>
  <si>
    <t>Y√ª Aoi</t>
  </si>
  <si>
    <t>Y√ª Aoi, Jessica Boone</t>
  </si>
  <si>
    <t>Mankind is dying. Only one man can do anything about it, Space Captain Harlock, but the Gaia Coalition will stop at nothing to end him.</t>
  </si>
  <si>
    <t>Mankind is dying. Only one man</t>
  </si>
  <si>
    <t>tt2669336</t>
  </si>
  <si>
    <t>Time Lapse</t>
  </si>
  <si>
    <t>Bradley King</t>
  </si>
  <si>
    <t>Bradley King, Bp Cooper</t>
  </si>
  <si>
    <t>Danielle Panabaker, Matt O'Leary, George Finn, John Rhys-Davies, Amin Joseph, Jason Spisak, Sharon Maughan, David Figlioli, Judith Drake, Mark C. Hanson</t>
  </si>
  <si>
    <t>Danielle Panabaker, Matt O'Leary</t>
  </si>
  <si>
    <t>Three friends discover a mysterious machine that takes pictures twenty-four hours into the future, and conspire to use it for personal gain, until disturbing and dangerous images begin to develop.</t>
  </si>
  <si>
    <t>Three friends discover a mysterious</t>
  </si>
  <si>
    <t>tt2671706</t>
  </si>
  <si>
    <t>Fences</t>
  </si>
  <si>
    <t>August Wilson, August Wilson</t>
  </si>
  <si>
    <t>Denzel Washington, Viola Davis, Stephen McKinley Henderson, Jovan Adepo, Russell Hornsby, Mykelti Williamson, Saniyya Sidney, Christopher Mele, Lesley Boone, Jason Silvis, Buffy Barentine</t>
  </si>
  <si>
    <t>Denzel Washington, Viola Davis</t>
  </si>
  <si>
    <t>A working-class African-American father tries to raise his family in the 1950s, while coming to terms with the events of his life.</t>
  </si>
  <si>
    <t>A working-class African-American</t>
  </si>
  <si>
    <t>tt2674426</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</si>
  <si>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</si>
  <si>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</si>
  <si>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</si>
  <si>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</si>
  <si>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Sam Claflin, Vanessa Kirby</t>
  </si>
  <si>
    <t>A girl in a small town forms an unlikely bond with a recently-paralyzed man she's taking care of.</t>
  </si>
  <si>
    <t>A girl in a small town forms an</t>
  </si>
  <si>
    <t>tt2674454</t>
  </si>
  <si>
    <t>Churchill</t>
  </si>
  <si>
    <t>16/06/2017</t>
  </si>
  <si>
    <t>Alex von Tunzelmann</t>
  </si>
  <si>
    <t>Brian Cox, Miranda Richardson, John Slattery, Julian Wadham, Richard Durden, Ella Purnell, Danny Webb, Jonathan Aris, George Anton, Steven Cree, James Purefoy, Peter Ormond, Angela Costello, Kevin Findlay, Miro Teplitzky</t>
  </si>
  <si>
    <t>Brian Cox, Miranda Richardson</t>
  </si>
  <si>
    <t>Ninety-six hours before the World War II invasion of Normandy, British Prime Minister Winston Churchill struggles with his severe reservations with Operation Overlord and his increasingly marginalized role in the war effort.</t>
  </si>
  <si>
    <t>Ninety-six hours before the World</t>
  </si>
  <si>
    <t>tt2675914</t>
  </si>
  <si>
    <t>Kraftidioten</t>
  </si>
  <si>
    <t>Hans Petter Moland</t>
  </si>
  <si>
    <t>Kim Fupz Aakeson, Finn Gjerdrum</t>
  </si>
  <si>
    <t>Stellan Skarsg√•rd, Bruno Ganz, P√•l Sverre Hagen, Jack S√∏dahl Moland, Arthur Berning, Stig Henrik Hoff, Sergej Trifunovic, Miodrag 'Miki' Krstovic, Goran Navojec, Jon √òigarden, Bj√∏rn Moan, Damir Babovic, Anders Baasmo Christiansen, Atle Antonsen, Leo Ajkic</t>
  </si>
  <si>
    <t>Stellan Skarsg√•rd, Bruno Ganz</t>
  </si>
  <si>
    <t>After his son is murdered by drug dealers, a snowplow driver starts seeking revenge.</t>
  </si>
  <si>
    <t>After his son is murdered by drug</t>
  </si>
  <si>
    <t>EUR 4576591</t>
  </si>
  <si>
    <t>tt2679042</t>
  </si>
  <si>
    <t>Hitman: Agent 47</t>
  </si>
  <si>
    <t>USA, UK, Germany, Canada</t>
  </si>
  <si>
    <t>Aleksander Bach</t>
  </si>
  <si>
    <t>Skip Woods, Michael Finch</t>
  </si>
  <si>
    <t>Angelababy, Dan Bakkedahl, Charlene Beck, Michael Bornh√ºtter, Melissa Broughton, Nils Brunkhorst, Michaela Caspar, Alvin Chan, Michael Corcoran, Manuel Depta, Andrew DiBartolomeo, Georg Ebinal, J√∂rg Ellmer, Rupert Friend, Waye Leon Goh</t>
  </si>
  <si>
    <t>Angelababy</t>
  </si>
  <si>
    <t>Angelababy, Dan Bakkedahl</t>
  </si>
  <si>
    <t>An assassin teams up with a woman to help her find her father and uncover the mysteries of her ancestry.</t>
  </si>
  <si>
    <t>An assassin teams up with a woman</t>
  </si>
  <si>
    <t>tt2679552</t>
  </si>
  <si>
    <t>I.T.</t>
  </si>
  <si>
    <t>Dan Kay, Dan Kay</t>
  </si>
  <si>
    <t>Pierce Brosnan, Jason Barry, Karen Moskow, Kai Ryssdal, Brian F. Mulvey, Martin Hindy, Rico Hizon, Anna Friel, Stefanie Scott, Michael Lysak, Clare-Hope Ashitey, Vincent Murphy, David McSavage, James Frecheville, Neringa Juodkunaite</t>
  </si>
  <si>
    <t>Pierce Brosnan, Jason Barry</t>
  </si>
  <si>
    <t>A millionaire has his life turned upside down after firing his I.T. consultant.</t>
  </si>
  <si>
    <t>A millionaire has his life turned</t>
  </si>
  <si>
    <t>EUR 11250379</t>
  </si>
  <si>
    <t>tt2690138</t>
  </si>
  <si>
    <t>The D Train</t>
  </si>
  <si>
    <t>Andrew Mogel, Jarrad Paul</t>
  </si>
  <si>
    <t>Jarrad Paul, Andrew Mogel</t>
  </si>
  <si>
    <t>Jack Black, James Marsden, Kathryn Hahn, Jeffrey Tambor, Russell Posner, Henry Zebrowski, Kyle Bornheimer, Mike White, Corrina Lyons, Donna Duplantier, Charlotte Gale, Denise Williamson, Han Soto, Danielle Greenup, Dermot Mulroney</t>
  </si>
  <si>
    <t>Jack Black, James Marsden</t>
  </si>
  <si>
    <t>The head of a high school reunion committee tries to get the most popular guy in school to attend their class' upcoming 20-year reunion.</t>
  </si>
  <si>
    <t>The head of a high school reunion</t>
  </si>
  <si>
    <t>tt2692250</t>
  </si>
  <si>
    <t>Night at the Museum: Secret of the Tomb</t>
  </si>
  <si>
    <t>28/01/2015</t>
  </si>
  <si>
    <t>Ben Stiller, Robin Williams, Owen Wilson, Steve Coogan, Ricky Gervais, Dan Stevens, Rebel Wilson, Skyler Gisondo, Rami Malek, Patrick Gallagher, Mizuo Peck, Ben Kingsley, Crystal the Monkey, Dick Van Dyke, Mickey Rooney</t>
  </si>
  <si>
    <t>Ben Stiller, Robin Williams</t>
  </si>
  <si>
    <t>Larry spans the globe, uniting favorite and new characters while embarking on an epic quest to save the magic before it is gone forever.</t>
  </si>
  <si>
    <t>Larry spans the globe, uniting</t>
  </si>
  <si>
    <t>tt2692904</t>
  </si>
  <si>
    <t>Locke</t>
  </si>
  <si>
    <t>Tom Hardy, Olivia Colman, Ruth Wilson, Andrew Scott, Ben Daniels, Tom Holland, Bill Milner, Danny Webb, Alice Lowe, Silas Carson, Lee Ross, Kirsty Dillon</t>
  </si>
  <si>
    <t>Tom Hardy, Olivia Colman</t>
  </si>
  <si>
    <t>Ivan Locke, a dedicated family man and successful construction manager, receives a phone call on the eve of the biggest challenge of his career that sets in motion a series of events that threaten his carefully cultivated existence.</t>
  </si>
  <si>
    <t>Ivan Locke, a dedicated family</t>
  </si>
  <si>
    <t>tt2702724</t>
  </si>
  <si>
    <t>The Boss</t>
  </si>
  <si>
    <t>Melissa McCarthy, Kristen Bell, Peter Dinklage, Ella Anderson, Tyler Labine, Kathy Bates, Cecily Strong, Mary Sohn, Kristen Schaal, Eva Peterson, Timothy Simons, Aleandra Newcomb, Annie Mumolo, Presley Coley, Dax Shepard</t>
  </si>
  <si>
    <t>Melissa McCarthy, Kristen Bell</t>
  </si>
  <si>
    <t>A titan of industry is sent to prison after she's caught insider trading. When she emerges ready to rebrand herself as America's latest sweetheart, not everyone she screwed over is so quick to forgive and forget.</t>
  </si>
  <si>
    <t>A titan of industry is sent to</t>
  </si>
  <si>
    <t>tt2704998</t>
  </si>
  <si>
    <t>Game Night</t>
  </si>
  <si>
    <t>Mark Perez</t>
  </si>
  <si>
    <t>Jason Bateman, Rachel McAdams, Kyle Chandler, Sharon Horgan, Billy Magnussen, Lamorne Morris, Kylie Bunbury, Jesse Plemons, Michael C. Hall, Danny Huston, Chelsea Peretti, Camille Chen, Zerrick Williams, Joshua Mikel, R.F. Daley</t>
  </si>
  <si>
    <t>Jason Bateman, Rachel McAdams</t>
  </si>
  <si>
    <t>A group of friends who meet regularly for game nights find themselves entangled in a real-life mystery when the shady brother of one of them is seemingly kidnapped by dangerous gangsters.</t>
  </si>
  <si>
    <t>A group of friends who meet regularly</t>
  </si>
  <si>
    <t>tt2707858</t>
  </si>
  <si>
    <t>Yves Saint Laurent</t>
  </si>
  <si>
    <t>Jalil Lespert</t>
  </si>
  <si>
    <t>Marie-Pierre Huster, Jalil Lespert</t>
  </si>
  <si>
    <t>Pierre Niney, Guillaume Gallienne, Charlotte Le Bon, Laura Smet, Marie de Villepin, Nikolai Kinski, Ruben Alves, Astrid Whettnall, Marianne Basler, Jean-√âdouard Bodziak, Adeline D'Hermy, Xavier Lafitte, Alexandre Steiger, Philippe Morier-Genoud, Anne Alvaro</t>
  </si>
  <si>
    <t>Pierre Niney</t>
  </si>
  <si>
    <t>Pierre Niney, Guillaume Gallienne</t>
  </si>
  <si>
    <t>tt2709692</t>
  </si>
  <si>
    <t>The Grinch</t>
  </si>
  <si>
    <t>France, Japan, USA</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</si>
  <si>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</si>
  <si>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</si>
  <si>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</si>
  <si>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</si>
  <si>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A grumpy Grinch (Benedict Cumberbatch)</t>
  </si>
  <si>
    <t>tt2709768</t>
  </si>
  <si>
    <t>The Secret Life of Pets</t>
  </si>
  <si>
    <t>Chris Renaud, Yarrow Cheney</t>
  </si>
  <si>
    <t>Louis C.K., Eric Stonestreet, Kevin Hart, Jenny Slate, Ellie Kemper, Albert Brooks, Lake Bell, Dana Carvey, Hannibal Buress, Bobby Moynihan, Chris Renaud, Steve Coogan, Michael Beattie, Sandra Echeverr√≠a, Jaime Camil</t>
  </si>
  <si>
    <t>Louis C.K., Eric Stonestreet</t>
  </si>
  <si>
    <t>The quiet life of a terrier named Max is upended when his owner takes in Duke, a stray whom Max instantly dislikes.</t>
  </si>
  <si>
    <t>The quiet life of a terrier named</t>
  </si>
  <si>
    <t>tt2713180</t>
  </si>
  <si>
    <t>Fury</t>
  </si>
  <si>
    <t>USA, China, UK</t>
  </si>
  <si>
    <t>Brad Pitt, Shia LaBeouf, Logan Lerman, Michael Pe√±a, Jon Bernthal, Jim Parrack, Brad William Henke, Kevin Vance, Xavier Samuel, Jason Isaacs, Anamaria Marinca, Alicia von Rittberg, Scott Eastwood, Laurence Spellman, Daniel Betts</t>
  </si>
  <si>
    <t>Brad Pitt, Shia LaBeouf</t>
  </si>
  <si>
    <t>A grizzled tank commander makes tough decisions as he and his crew fight their way across Germany in April, 1945.</t>
  </si>
  <si>
    <t>A grizzled tank commander makes</t>
  </si>
  <si>
    <t>tt2717822</t>
  </si>
  <si>
    <t>Blackhat</t>
  </si>
  <si>
    <t>Morgan Davis Foehl</t>
  </si>
  <si>
    <t>Chris Hemsworth, Leehom Wang, Wei Tang, Viola Davis, Holt McCallany, Andy On, Ritchie Coster, Christian Borle, John Ortiz, Yorick van Wageningen, Tyson Chak, Brandon Molale, Danny Burstein, Archie Kao, Abhi Sinha</t>
  </si>
  <si>
    <t>Chris Hemsworth, Leehom Wang</t>
  </si>
  <si>
    <t>A furloughed convict and his American and Chinese partners hunt a high-level cybercrime network from Chicago to Los Angeles to Hong Kong to Jakarta.</t>
  </si>
  <si>
    <t>A furloughed convict and his American</t>
  </si>
  <si>
    <t>tt2717860</t>
  </si>
  <si>
    <t>The Riot Club</t>
  </si>
  <si>
    <t>Laura Wade, Laura Wade</t>
  </si>
  <si>
    <t>Thomas Arnold, Harry Lloyd, Amber Anderson, Max Irons, Sam Claflin, Andrew Woodall, Anastasia Hille, Vincent Franklin, Holliday Grainger, Sam Reid, Patrick Barlow, Jack Farthing, Mary Roscoe, Joey Batey, Douglas Booth</t>
  </si>
  <si>
    <t>Thomas Arnold</t>
  </si>
  <si>
    <t>Thomas Arnold, Harry Lloyd</t>
  </si>
  <si>
    <t>Two first-year students at Oxford University join the infamous Riot Club, where reputations can be made or destroyed over the course of a single evening.</t>
  </si>
  <si>
    <t>Two first-year students at Oxford</t>
  </si>
  <si>
    <t>tt2718492</t>
  </si>
  <si>
    <t>Ida</t>
  </si>
  <si>
    <t>Poland, Denmark, France, UK</t>
  </si>
  <si>
    <t>Pawel Pawlikowski, Rebecca Lenkiewicz</t>
  </si>
  <si>
    <t>Agata Kulesza, Agata Trzebuchowska, Dawid Ogrodnik, Jerzy Trela, Adam Szyszkowski, Halina Skoczynska, Joanna Kulig, Dorota Kuduk, Natalia Lagiewczyk, Afrodyta Weselak, Mariusz Jakus, Izabela Dabrowska, Artur Janusiak, Anna Grzeszczak, Jan Wojciech Poradowski</t>
  </si>
  <si>
    <t>Agata Kulesza</t>
  </si>
  <si>
    <t>Agata Kulesza, Agata Trzebuchowska</t>
  </si>
  <si>
    <t>A novice nun about to take her vows uncovers a family secret dating back to the German occupation.</t>
  </si>
  <si>
    <t>A novice nun about to take her</t>
  </si>
  <si>
    <t>tt2719848</t>
  </si>
  <si>
    <t>Everest</t>
  </si>
  <si>
    <t>UK, USA, Iceland</t>
  </si>
  <si>
    <t>William Nicholson, Simon Beaufoy</t>
  </si>
  <si>
    <t>Jason Clarke, Ang Phula Sherpa, Thomas M. Wright, Martin Henderson, Tom Goodman-Hill, Charlotte B√∏ving, Pemba Sherpa, Amy Shindler, Simon Harrison, Chris Reilly, John Hawkes, Naoko Mori, Michael Kelly, Tim Dantay, Todd Boyce</t>
  </si>
  <si>
    <t>Jason Clarke, Ang Phula Sherpa</t>
  </si>
  <si>
    <t>The story of New Zealand's Robert "Rob" Edwin Hall, who on May 10, 1996, together with Scott Fischer, teamed up on a joint expedition to ascend Mount Everest.</t>
  </si>
  <si>
    <t>The story of New Zealand's Robert</t>
  </si>
  <si>
    <t>tt2720680</t>
  </si>
  <si>
    <t>The Salvation</t>
  </si>
  <si>
    <t>Denmark, UK, South Africa, Sweden, Belgium</t>
  </si>
  <si>
    <t>Kristian Levring</t>
  </si>
  <si>
    <t>Anders Thomas Jensen, Kristian Levring</t>
  </si>
  <si>
    <t>Mads Mikkelsen, Eva Green, Jeffrey Dean Morgan, Eric Cantona, Mikael Persbrandt, Douglas Henshall, Michael Raymond-James, Jonathan Pryce, Alexander Arnold, Nanna √òland Fabricius, Toke Lars Bjarke, Sean Cameron Michael, Carel Nel, Kobus Swanepool, Jos√© Domingos</t>
  </si>
  <si>
    <t>Mads Mikkelsen, Eva Green</t>
  </si>
  <si>
    <t>In 1870s America, the fury of a notorious gang leader is unleashed when a peaceful American settler avenges the death of his family. Then as his cowardly fellow townspeople betray him, he is forced to hunt down the outlaws alone.</t>
  </si>
  <si>
    <t>In 1870s America, the fury of</t>
  </si>
  <si>
    <t>EUR 10500000</t>
  </si>
  <si>
    <t>tt2725962</t>
  </si>
  <si>
    <t>What We Did on Our Holiday</t>
  </si>
  <si>
    <t>26/09/2014</t>
  </si>
  <si>
    <t>Andy Hamilton, Guy Jenkin</t>
  </si>
  <si>
    <t>Rosamund Pike, David Tennant, Billy Connolly, Ben Miller, Amelia Bullmore, Emilia Jones, Bobby Smalldridge, Harriet Turnbull, Celia Imrie, Annette Crosbie, Lewis Davie, Ralph Riach, Ron Donachie, Ben Presley, Michele Austin</t>
  </si>
  <si>
    <t>Rosamund Pike, David Tennant</t>
  </si>
  <si>
    <t>A family of five is off to Granddad's big 75th birthday party at an uncle's estate in rural Scotland. The parents are separated and hope their three kids won't mention it. The kids love, can talk with, and will do anything for, Granddad.</t>
  </si>
  <si>
    <t>A family of five is off to Granddad's</t>
  </si>
  <si>
    <t>tt2726560</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</si>
  <si>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</si>
  <si>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</si>
  <si>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</si>
  <si>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Britt Robertson, Scott Eastwood</t>
  </si>
  <si>
    <t>The lives of a young couple intertwine with a much older man, as he reflects back on a past love.</t>
  </si>
  <si>
    <t>The lives of a young couple intertwine</t>
  </si>
  <si>
    <t>tt2737050</t>
  </si>
  <si>
    <t>Deux jours, une nuit</t>
  </si>
  <si>
    <t>Marion Cotillard, Fabrizio Rongione, Catherine Sal√©e, Baptiste Sornin, Pili Groyne, Simon Caudry, Lara Persain, Alain Eloy, Myriem Akheddiou, Fabienne Sciascia, Anette Niro, Rania Mellouli, Christelle Delbrouck, Timur Magomedgadzhiev, Hassaba Halibi</t>
  </si>
  <si>
    <t>Marion Cotillard, Fabrizio Rongione</t>
  </si>
  <si>
    <t>Li√®ge, Belgium. Sandra is a factory worker who discovers that her workmates have opted for a EUR1,000 bonus in exchange for her dismissal. She has only a weekend to convince her colleagues to give up their bonuses in order to keep her job.</t>
  </si>
  <si>
    <t>Li√®ge, Belgium. Sandra is a factory</t>
  </si>
  <si>
    <t>tt2737304</t>
  </si>
  <si>
    <t>Bird Box</t>
  </si>
  <si>
    <t>21/12/2018</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</si>
  <si>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</si>
  <si>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</si>
  <si>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Sandra Bullock, Trevante Rhodes</t>
  </si>
  <si>
    <t>Five years after an ominous unseen presence drives most of society to suicide, a mother and her two children make a desperate bid to reach safety.</t>
  </si>
  <si>
    <t>Five years after an ominous unseen</t>
  </si>
  <si>
    <t>tt2752200</t>
  </si>
  <si>
    <t>Jeune et jolie</t>
  </si>
  <si>
    <t>Marine Vacth, G√©raldine Pailhas, Fr√©d√©ric Pierrot, Fantin Ravat, Johan Leysen, Charlotte Rampling, Nathalie Richard, Dj√©dj√© Apali, Lucas Prisor, Laurent Delbecque, Jeanne Ruff, Carole Franck, Olivier Desautel, Serge Hefez, Ak√©la Sari</t>
  </si>
  <si>
    <t>Marine Vacth</t>
  </si>
  <si>
    <t>Marine Vacth, G√©raldine Pailhas</t>
  </si>
  <si>
    <t>After losing her virginity, Isabelle takes up a secret life as a call girl, meeting her clients for hotel-room trysts. Throughout, she remains curiously aloof, showing little interest in the encounters themselves or the money she makes.</t>
  </si>
  <si>
    <t>After losing her virginity, Isabelle</t>
  </si>
  <si>
    <t>tt2752688</t>
  </si>
  <si>
    <t>Rosewater</t>
  </si>
  <si>
    <t>Jon Stewart</t>
  </si>
  <si>
    <t>Jon Stewart, Maziar Bahari</t>
  </si>
  <si>
    <t>Gael Garc√≠a Bernal, Kim Bodnia, Dimitri Leonidas, Haluk Bilginer, Shohreh Aghdashloo, Golshifteh Farahani, Claire Foy, Amir El-Masry, Nasser Faris, Kambiz Hosseini, Numan Acar, Ayman Sharaiha, Zeid Kattan, Ali Elayan, Nidal Ali</t>
  </si>
  <si>
    <t>Gael Garc√≠a Bernal, Kim Bodnia</t>
  </si>
  <si>
    <t>Iranian-Canadian journalist Maziar Bahari is detained by Iranian forces who brutally interrogate him under suspicion that he is a spy.</t>
  </si>
  <si>
    <t>Iranian-Canadian journalist Maziar</t>
  </si>
  <si>
    <t>tt2752758</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</si>
  <si>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</si>
  <si>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</si>
  <si>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</si>
  <si>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</si>
  <si>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Allison Miller</t>
  </si>
  <si>
    <t>Allison Miller, Zach Gilford</t>
  </si>
  <si>
    <t>After a mysterious, lost night on their honeymoon, a newlywed couple finds themselves dealing with an earlier-than-planned pregnancy.</t>
  </si>
  <si>
    <t>After a mysterious, lost night</t>
  </si>
  <si>
    <t>tt2752772</t>
  </si>
  <si>
    <t>Sinister 2</t>
  </si>
  <si>
    <t>Ciar√°n Foy</t>
  </si>
  <si>
    <t>James Ransone, Shannyn Sossamon, Robert Daniel Sloan, Dartanian Sloan, Lea Coco, Tate Ellington, John Beasley, Lucas Jade Zumann, Jaden Klein, Laila Haley, Caden Marshall Fritz, Olivia Rainey, Nicholas King, Michael B. Woods, Tory O. Davis</t>
  </si>
  <si>
    <t>James Ransone</t>
  </si>
  <si>
    <t>James Ransone, Shannyn Sossamon</t>
  </si>
  <si>
    <t>A young mother and her twin sons move into a rural house that's marked for death.</t>
  </si>
  <si>
    <t>A young mother and her twin sons</t>
  </si>
  <si>
    <t>tt2756032</t>
  </si>
  <si>
    <t>The One I Love</t>
  </si>
  <si>
    <t>Charlie McDowell</t>
  </si>
  <si>
    <t>Justin Lader</t>
  </si>
  <si>
    <t>Mark Duplass, Elisabeth Moss, Ted Danson, Kiana Cason, Kaitlyn Dodson, Lori Farrar, Marlene Malin, Tim Peddicord, Ryan Pederson, Brett Bietz, Sean O'Malley, Mary Steenburgen, Drew Langer, Jennifer Spriggs, Charlie McDowell</t>
  </si>
  <si>
    <t>Mark Duplass</t>
  </si>
  <si>
    <t>Mark Duplass, Elisabeth Moss</t>
  </si>
  <si>
    <t>A troubled couple vacate to a beautiful getaway, but bizarre circumstances further complicate their situation.</t>
  </si>
  <si>
    <t>A troubled couple vacate to a</t>
  </si>
  <si>
    <t>tt2758880</t>
  </si>
  <si>
    <t>Kis Uykusu</t>
  </si>
  <si>
    <t>Turkey, France, Germany</t>
  </si>
  <si>
    <t>Haluk Bilginer, Melisa S√∂zen, Demet Akbag, Ayberk Pekcan, Serhat Mustafa Kili√ß, Nejat Isler, Tamer Levent, Nadir Saribacak, Mehmet Ali Nuroglu, Emirhan Doruktutan, Ekrem Ilhan, Rabia √ñzel, Fatma Deniz Yildiz, Masaki Murao, Junko Yokomizo</t>
  </si>
  <si>
    <t>Haluk Bilginer, Melisa S√∂zen</t>
  </si>
  <si>
    <t>A hotel owner and landlord in a remote Turkish village deals with conflicts within his family and a tenant behind on his rent.</t>
  </si>
  <si>
    <t>A hotel owner and landlord in</t>
  </si>
  <si>
    <t>tt2762506</t>
  </si>
  <si>
    <t>Bacurau</t>
  </si>
  <si>
    <t>29/08/2019</t>
  </si>
  <si>
    <t>Brazil, France</t>
  </si>
  <si>
    <t>Juliano Dornelles, Kleber Mendon√ßa Filho</t>
  </si>
  <si>
    <t>Kleber Mendon√ßa Filho, Juliano Dornelles</t>
  </si>
  <si>
    <t>B√°rbara Colen, Thomas Aquino, Silvero Pereira, Thardelly Lima, Rubens Santos, Wilson Rabelo, Carlos Francisco, Luciana Souza, Karine Teles, Antonio Saboia, S√¥nia Braga, Udo Kier, Buda Lira, Clebia Sousa, Danny Barbosa</t>
  </si>
  <si>
    <t>B√°rbara Colen</t>
  </si>
  <si>
    <t>B√°rbara Colen, Thomas Aquino</t>
  </si>
  <si>
    <t>After the death of her grandmother, Teresa comes home to her matriarchal village in a near-future Brazil to find a succession of sinister events that mobilizes all of its residents.</t>
  </si>
  <si>
    <t>After the death of her grandmother,</t>
  </si>
  <si>
    <t>tt2763304</t>
  </si>
  <si>
    <t>T2 Trainspotting</t>
  </si>
  <si>
    <t>John Hodge, Irvine Welsh</t>
  </si>
  <si>
    <t>Ewan McGregor, Logan Gillies, Ben Skelton, Aiden Haggarty, Daniel Smith, Elijah Wolf, Robert Carlyle, Steven Robertson, Ewen Bremner, John Kazek, Shirley Henderson, Charlie Hardie, Scott Aitken, Gordon Kennedy, Jonny Lee Miller</t>
  </si>
  <si>
    <t>Ewan McGregor, Logan Gillies</t>
  </si>
  <si>
    <t>After 20 years abroad, Mark Renton returns to Scotland and reunites with his old friends Sick Boy, Spud, and Begbie.</t>
  </si>
  <si>
    <t>After 20 years abroad, Mark Renton</t>
  </si>
  <si>
    <t>tt2764784</t>
  </si>
  <si>
    <t>Phoenix</t>
  </si>
  <si>
    <t>Germany, Poland</t>
  </si>
  <si>
    <t>Christian Petzold, Hubert Monteilhet</t>
  </si>
  <si>
    <t>Nina Hoss, Ronald Zehrfeld, Nina Kunzendorf, Trystan P√ºtter, Michael Maertens, Imogen Kogge, Felix R√∂mer, Uwe Preuss, Valerie Koch, Eva Bay, Jeff Burrell, Nikola Kastner, Max Hopp, Megan Gay, Kirsten Block</t>
  </si>
  <si>
    <t>A disfigured Holocaust survivor sets out to determine if the man she loved betrayed her trust.</t>
  </si>
  <si>
    <t>A disfigured Holocaust survivor</t>
  </si>
  <si>
    <t>tt2771200</t>
  </si>
  <si>
    <t>Beauty and the Beast</t>
  </si>
  <si>
    <t>Stephen Chbosky, Evan Spiliotopoulos</t>
  </si>
  <si>
    <t>Emma Watson, Dan Stevens, Luke Evans, Josh Gad, Kevin Kline, Hattie Morahan, Haydn Gwynne, Gerard Horan, Ray Fearon, Ewan McGregor, Ian McKellen, Emma Thompson, Nathan Mack, Audra McDonald, Stanley Tucci</t>
  </si>
  <si>
    <t>Emma Watson</t>
  </si>
  <si>
    <t>Emma Watson, Dan Stevens</t>
  </si>
  <si>
    <t>A selfish Prince is cursed to become a monster for the rest of his life, unless he learns to fall in love with a beautiful young woman he keeps prisoner.</t>
  </si>
  <si>
    <t>A selfish Prince is cursed to</t>
  </si>
  <si>
    <t>tt2771372</t>
  </si>
  <si>
    <t>Veronica Mars</t>
  </si>
  <si>
    <t>USA, UK, France, Germany</t>
  </si>
  <si>
    <t>Rob Thomas</t>
  </si>
  <si>
    <t>Rob Thomas, Diane Ruggiero-Wright</t>
  </si>
  <si>
    <t>Kristen Bell, Jason Dohring, Enrico Colantoni, Chris Lowell, Percy Daggs III, Tina Majorino, Krysten Ritter, Martin Starr, Gaby Hoffmann, Andrea Estella, Jerry O'Connell, Francis Capra, Ryan Hansen, Brandon Hillock, Maury Sterling</t>
  </si>
  <si>
    <t>Kristen Bell, Jason Dohring</t>
  </si>
  <si>
    <t>Years after walking away from her past as a young private eye, Veronica Mars gets pulled back to her hometown, just in time for her high school reunion, in order to help her old flame Logan Echolls, who's embroiled in a murder mystery.</t>
  </si>
  <si>
    <t>Years after walking away from</t>
  </si>
  <si>
    <t>tt2776878</t>
  </si>
  <si>
    <t>Thank You for Your Service</t>
  </si>
  <si>
    <t>27/10/2017</t>
  </si>
  <si>
    <t>Jason Hall</t>
  </si>
  <si>
    <t>David Finkel, Jason Hall</t>
  </si>
  <si>
    <t>Miles Teller, Beulah Koale, Joe Cole, Scott Haze, Haley Bennett, Amy Schumer, Omar J. Dorsey, Keisha Castle-Hughes, Brad Beyer, Kerry Cahill, Stella Pileggi, David Morse, Adam Schumann, Tony Winters, Han Soto</t>
  </si>
  <si>
    <t>Miles Teller, Beulah Koale</t>
  </si>
  <si>
    <t>A group of U.S. soldiers returning from Iraq struggle to integrate back into family and civilian life, while living with the memory of a war that threatens to destroy them long after they've left the battlefield.</t>
  </si>
  <si>
    <t>A group of U.S. soldiers returning</t>
  </si>
  <si>
    <t>tt2784512</t>
  </si>
  <si>
    <t>Zombeavers</t>
  </si>
  <si>
    <t>20/03/2015</t>
  </si>
  <si>
    <t>Jordan Rubin</t>
  </si>
  <si>
    <t>Al Kaplan, Jordan Rubin</t>
  </si>
  <si>
    <t>Rachel Melvin, Cortney Palm, Lexi Atkins, Hutch Dano, Jake Weary, Peter Gilroy, Rex Linn, Brent Briscoe, Phyllis Katz, Robert R. Shafer, Bill Burr, John Mayer, Jordan Rubin, Sonny Tanning, Fred Tatasciore</t>
  </si>
  <si>
    <t>Rachel Melvin</t>
  </si>
  <si>
    <t>Rachel Melvin, Cortney Palm</t>
  </si>
  <si>
    <t>A fun weekend turns into madness and horror for a bunch of groupies looking for fun in a beaver infested swamp.</t>
  </si>
  <si>
    <t>A fun weekend turns into madness</t>
  </si>
  <si>
    <t>tt2784678</t>
  </si>
  <si>
    <t>Top Five</t>
  </si>
  <si>
    <t>Chris Rock, Rosario Dawson, J.B. Smoove, Gabrielle Union, Romany Malco, Hayley Marie Norman, Anders Holm, Cedric the Entertainer, Karlie Redd, Kevin Barnett, Genevieve Angelson, Ben Cole, Corey Brown, Maia Wilson, Teddy Coluca</t>
  </si>
  <si>
    <t>Chris Rock, Rosario Dawson</t>
  </si>
  <si>
    <t>A comedian tries to make it as a serious actor when his reality television star fianc√©e talks him into broadcasting their wedding on her television show.</t>
  </si>
  <si>
    <t>A comedian tries to make it as</t>
  </si>
  <si>
    <t>tt2784936</t>
  </si>
  <si>
    <t>Backtrack</t>
  </si>
  <si>
    <t>Australia, UK, United Arab Emirates, Canada</t>
  </si>
  <si>
    <t>Michael Petroni</t>
  </si>
  <si>
    <t>Adrien Brody, Jenni Baird, Bruce Spence, Greg Poppleton, Barbara Gouskos, Jill McKay, Sam Neill, Anna Lise Phillips, Chloe Bayliss, Emma O'Farrell, Malcolm Kennard, Matthew Sunderland, George Shevtsov, Robin McLeavy, Jesse Hyde</t>
  </si>
  <si>
    <t>Adrien Brody, Jenni Baird</t>
  </si>
  <si>
    <t>A psychotherapist has nightmares and sinister visions. Ghosts? Is it more than his daughter's death causing this? He returns to his childhood home and dad to put things to rest.</t>
  </si>
  <si>
    <t>A psychotherapist has nightmares</t>
  </si>
  <si>
    <t>tt2785032</t>
  </si>
  <si>
    <t>The Little Death</t>
  </si>
  <si>
    <t>Australian Sign Language</t>
  </si>
  <si>
    <t>Josh Lawson</t>
  </si>
  <si>
    <t>Bojana Novakovic, Josh Lawson, Damon Herriman, Kate Mulvany, Kate Box, Patrick Brammall, Alan Dukes, Lisa McCune, Erin James, T.J. Power, Kim Gyngell, Lachy Hulme, Paul Gleeson, Nell, Zoe Carides</t>
  </si>
  <si>
    <t>Bojana Novakovic</t>
  </si>
  <si>
    <t>Bojana Novakovic, Josh Lawson</t>
  </si>
  <si>
    <t>The secret lives of five suburban couples living in Sydney reveal both the fetishes and the repercussions that come with sharing them.</t>
  </si>
  <si>
    <t>The secret lives of five suburban</t>
  </si>
  <si>
    <t>tt2788710</t>
  </si>
  <si>
    <t>The Interview</t>
  </si>
  <si>
    <t>24/12/2014</t>
  </si>
  <si>
    <t>Dan Sterling, Seth Rogen</t>
  </si>
  <si>
    <t>James Franco, Seth Rogen, Lizzy Caplan, Randall Park, Diana Bang, Timothy Simons, Reese Alexander, James Yi, Paul Bae, Geoff Gustafson, Dominique Lalonde, Anesha Bailey, Anders Holm, Charles Rahi Chun, Don Chow</t>
  </si>
  <si>
    <t>James Franco, Seth Rogen</t>
  </si>
  <si>
    <t>Dave Skylark and his producer Aaron Rapaport run the celebrity tabloid show "Skylark Tonight". When they land an interview with a surprise fan, North Korean dictator</t>
  </si>
  <si>
    <t>Dave Skylark and his producer</t>
  </si>
  <si>
    <t>tt2788716</t>
  </si>
  <si>
    <t>Welcome to Me</t>
  </si>
  <si>
    <t>Shira Piven</t>
  </si>
  <si>
    <t>Eliot Laurence</t>
  </si>
  <si>
    <t>Kristen Wiig, Wes Bentley, Linda Cardellini, Joan Cusack, Loretta Devine, Jennifer Jason Leigh, Thomas Mann, James Marsden, Tim Robbins, Alan Tudyk, Kulap Vilaysack, Mitch Silpa, Anelia Dyoulgerova, Joe Roland, Joyce Hiller Piven</t>
  </si>
  <si>
    <t>Kristen Wiig, Wes Bentley</t>
  </si>
  <si>
    <t>When Alice Klieg wins the Mega-Millions lottery, she immediately quits her psychiatric meds and buys her own talk show.</t>
  </si>
  <si>
    <t>When Alice Klieg wins the Mega-Millions</t>
  </si>
  <si>
    <t>tt2788732</t>
  </si>
  <si>
    <t>Pete's Dragon</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</si>
  <si>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</si>
  <si>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</si>
  <si>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</si>
  <si>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The adventures of an orphaned</t>
  </si>
  <si>
    <t>tt2793490</t>
  </si>
  <si>
    <t>Starry Eyes</t>
  </si>
  <si>
    <t>14/11/2014</t>
  </si>
  <si>
    <t>USA, Belgium</t>
  </si>
  <si>
    <t>Alex Essoe, Amanda Fuller, Noah Segan, Fabianne Therese, Shane Coffey, Natalie Castillo, Pat Healy, Nick Simmons, Maria Olsen, Marc Senter, Louis Dezseran, Danny Minnick, Michelle Alvarado, Spencer Baik, Denis Bolotski</t>
  </si>
  <si>
    <t>Alex Essoe</t>
  </si>
  <si>
    <t>Alex Essoe, Amanda Fuller</t>
  </si>
  <si>
    <t>A hopeful young starlet uncovers the ominous origins of the Hollywood elite and enters into a deadly agreement in exchange for fame and fortune.</t>
  </si>
  <si>
    <t>A hopeful young starlet uncovers</t>
  </si>
  <si>
    <t>tt2798920</t>
  </si>
  <si>
    <t>Annihilation</t>
  </si>
  <si>
    <t>Alex Garland, Jeff VanderMeer</t>
  </si>
  <si>
    <t>Natalie Portman, Benedict Wong, Sonoya Mizuno, David Gyasi, Oscar Isaac, John Schwab, Jennifer Jason Leigh, Gina Rodriguez, Tuva Novotny, Tessa Thompson, Sammy Hayman, Josh Danford, Kristen McGarrity</t>
  </si>
  <si>
    <t>Natalie Portman, Benedict Wong</t>
  </si>
  <si>
    <t>A biologist signs up for a dangerous, secret expedition into a mysterious zone where the laws of nature don't apply.</t>
  </si>
  <si>
    <t>A biologist signs up for a dangerous,</t>
  </si>
  <si>
    <t>tt2799166</t>
  </si>
  <si>
    <t>The Pyramid</t>
  </si>
  <si>
    <t>18/02/2015</t>
  </si>
  <si>
    <t>Gr√©gory Levasseur</t>
  </si>
  <si>
    <t>Daniel Meersand, Nick Simon</t>
  </si>
  <si>
    <t>Ashley Hinshaw, Denis O'Hare, James Buckley, Christa Nicola, Amir K, Faycal Attougui, Philip Shelley, Ait Hamou Amine, Omar Benbrahim, Joseph Beddelem, Chakir El Faaiz</t>
  </si>
  <si>
    <t>Ashley Hinshaw</t>
  </si>
  <si>
    <t>Ashley Hinshaw, Denis O'Hare</t>
  </si>
  <si>
    <t>An archaeological team attempts to unlock the secrets of a lost pyramid only to find themselves hunted by an insidious creature.</t>
  </si>
  <si>
    <t>An archaeological team attempts</t>
  </si>
  <si>
    <t>tt2800240</t>
  </si>
  <si>
    <t>Qu'est-ce qu'on a fait au Bon Dieu?</t>
  </si>
  <si>
    <t>Philippe de Chauveron</t>
  </si>
  <si>
    <t>Philippe de Chauveron, Guy Laurent</t>
  </si>
  <si>
    <t>Christian Clavier, Chantal Lauby, Ary Abittan, Medi Sadoun, Fr√©d√©ric Chau, Noom Diawara, Fr√©d√©rique Bel, Julia Piaton, √âmilie Caen, √âlodie Fontan, Pascal N'Zonzi, Salimata Kamate, Tatiana Rojo, Lo√Øc Legendre, Elie Semoun</t>
  </si>
  <si>
    <t>Christian Clavier</t>
  </si>
  <si>
    <t>Christian Clavier, Chantal Lauby</t>
  </si>
  <si>
    <t>A Catholic French couple sees their life upside down when their four daughters get married to men of different religion and origins.</t>
  </si>
  <si>
    <t>A Catholic French couple sees</t>
  </si>
  <si>
    <t>tt2802136</t>
  </si>
  <si>
    <t>Home Sweet Hell</t>
  </si>
  <si>
    <t>Anthony Burns</t>
  </si>
  <si>
    <t>Carlo Allen, Ted Elrick</t>
  </si>
  <si>
    <t>Katherine Heigl, Patrick Wilson, Madison Wolfe, Aiden Flowers, Jim Belushi, Jordana Brewster, Heath Freeman, A.J. Buckley, Kevin McKidd, Artie Baxter, Johnny Hawkes, Bryce Johnson, Yohance Myles, Alyshia Ochse, Brandi Nicole Wilson</t>
  </si>
  <si>
    <t>Katherine Heigl, Patrick Wilson</t>
  </si>
  <si>
    <t>Don Champagne seems to have it all, but when his wife, Mona, learns of his affair with a pretty new salesgirl, she will stop at nothing to maintain their storybook life.</t>
  </si>
  <si>
    <t>Don Champagne seems to have it</t>
  </si>
  <si>
    <t>tt2802144</t>
  </si>
  <si>
    <t>Kingsman: The Secret Service</t>
  </si>
  <si>
    <t>25/02/2015</t>
  </si>
  <si>
    <t>Adrian Quinton, Colin Firth, Mark Strong, Jonno Davies, Jack Davenport, Alex Nikolov, Samantha Womack, Mark Hamill, Velibor Topic, Sofia Boutella, Samuel L. Jackson, Michael Caine, Taron Egerton, Geoff Bell, Jordan Long</t>
  </si>
  <si>
    <t>Adrian Quinton</t>
  </si>
  <si>
    <t>Adrian Quinton, Colin Firth</t>
  </si>
  <si>
    <t>A spy organisation recruits a promising street kid into the agency's training program, while a global threat emerges from a twisted tech genius.</t>
  </si>
  <si>
    <t>A spy organisation recruits a</t>
  </si>
  <si>
    <t>tt2802154</t>
  </si>
  <si>
    <t>Leviafan</t>
  </si>
  <si>
    <t>Aleksey Serebryakov, Elena Lyadova, Vladimir Vdovichenkov, Roman Madyanov, Anna Ukolova, Aleksey Rozin, Sergey Pokhodaev, Platon Kamenev, Sergey Bachurskiy, Valeriy Grishko, Alla Emintseva, Margarita Shubina, Dmitriy Bykovskiy-Romashov, Sergey Borisov, Igor Savochkin</t>
  </si>
  <si>
    <t>Aleksey Serebryakov</t>
  </si>
  <si>
    <t>In a Russian coastal town, Kolya is forced to fight the corrupt mayor when he is told that his house will be demolished. He recruits a lawyer friend to help, but the man's arrival brings further misfortune for Kolya and his family.</t>
  </si>
  <si>
    <t>In a Russian coastal town, Kolya</t>
  </si>
  <si>
    <t>tt2806788</t>
  </si>
  <si>
    <t>Fukrey</t>
  </si>
  <si>
    <t>Mrighdeep Lamba</t>
  </si>
  <si>
    <t>Mrighdeep Lamba, Mrighdeep Lamba</t>
  </si>
  <si>
    <t>Pulkit Samrat, Varun Sharma, Ali Fazal, Manjot Singh, Richa Chadha, Pankaj Tripathi, Priya Anand, Vishakha Singh, Ajay Trehan, Shijkant, Kumkum Ajit Kumar Das, Anurag Arora, Bhagwan Kaskar, V.K. Sharma, Jatinder Bakshi</t>
  </si>
  <si>
    <t>Pulkit Samrat</t>
  </si>
  <si>
    <t>Pulkit Samrat, Varun Sharma</t>
  </si>
  <si>
    <t>The paths of four dream-chasing college friends cross with an array of colourful characters, from a tough-talking Punjabi female don to a Jugaad Baaz college watchman. Mayhem ensues.</t>
  </si>
  <si>
    <t>The paths of four dream-chasing</t>
  </si>
  <si>
    <t>tt2820852</t>
  </si>
  <si>
    <t>Fast &amp; Furious 7</t>
  </si>
  <si>
    <t>USA, China, Japan, Canada, United Arab Emirates</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</si>
  <si>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</si>
  <si>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</si>
  <si>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Deckard Shaw seeks revenge against</t>
  </si>
  <si>
    <t>tt2823054</t>
  </si>
  <si>
    <t>Mike and Dave Need Wedding Dates</t>
  </si>
  <si>
    <t>Jake Szymanski</t>
  </si>
  <si>
    <t>Zac Efron, Adam Devine, Anna Kendrick, Aubrey Plaza, Stephen Root, Stephanie Faracy, Sugar Lyn Beard, Sam Richardson, Alice Wetterlund, Lavell Crawford, Mary Holland, Kumail Nanjiani, Jake Johnson, Marc Maron, Erik Griffin</t>
  </si>
  <si>
    <t>Zac Efron, Adam Devine</t>
  </si>
  <si>
    <t>Two hard-partying brothers place an online ad to find the perfect dates for their sister's Hawaiian wedding. Hoping for a wild getaway, the boys instead find themselves out-hustled by an uncontrollable duo.</t>
  </si>
  <si>
    <t>Two hard-partying brothers place</t>
  </si>
  <si>
    <t>tt2828996</t>
  </si>
  <si>
    <t>A Haunted House 2</t>
  </si>
  <si>
    <t>Marlon Wayans, Jaime Pressly, Essence Atkins, Gabriel Iglesias, Missi Pyle, Ashley Rickards, Affion Crockett, Steele Stebbins, Rick Overton, Hayes MacArthur, Dave Sheridan, Cedric the Entertainer, Kurt Carley, Tom Virtue, Kym Whitley</t>
  </si>
  <si>
    <t>Marlon Wayans, Jaime Pressly</t>
  </si>
  <si>
    <t>Having exorcised the demons of his ex, Malcolm is starting fresh with his new girlfriend and her two children. After moving into their dream home, however, Malcolm is once again plagued by bizarre paranormal events.</t>
  </si>
  <si>
    <t>Having exorcised the demons of</t>
  </si>
  <si>
    <t>tt2832470</t>
  </si>
  <si>
    <t>D√∏d sn√∏ 2</t>
  </si>
  <si>
    <t>Norway, Iceland, USA, UK</t>
  </si>
  <si>
    <t>Tommy Wirkola, Vegar Hoel</t>
  </si>
  <si>
    <t>Vegar Hoel, √òrjan Gamst, Martin Starr, Jocelyn DeBoer, Ingrid Haas, Stig Frode Henriksen, Hallvard Holmen, Kristoffer Joner, Amrita Acharia, Derek Mears, Bjarte Tj√∏stheim, Christian Rubeck, Charlotte Frogner, Jesper Sundnes, Tage Guddingsmo</t>
  </si>
  <si>
    <t>Vegar Hoel, √òrjan Gamst</t>
  </si>
  <si>
    <t>Still on the run from a group of Nazi zombies, a man seeks the aid of a group of American zombie enthusiasts, and discovers new techniques for fighting the zombies.</t>
  </si>
  <si>
    <t>Still on the run from a group</t>
  </si>
  <si>
    <t>NOK 35000000</t>
  </si>
  <si>
    <t>tt2837574</t>
  </si>
  <si>
    <t>The Old Man &amp; the Gun</t>
  </si>
  <si>
    <t>20/12/2018</t>
  </si>
  <si>
    <t>David Lowery, David Grann</t>
  </si>
  <si>
    <t>Robert Redford, Casey Affleck, Sissy Spacek, Danny Glover, Tom Waits, Tika Sumpter, Ari Elizabeth Johnson, Teagan Johnson, Gene Jones, John David Washington, Barlow Jacobs, Augustine Frizzell, Jennifer Joplin, Lisa DeRoberts, Carter Bratton</t>
  </si>
  <si>
    <t>Robert Redford, Casey Affleck</t>
  </si>
  <si>
    <t>Based on the true story of Forrest Tucker and his audacious escape from San Quentin at the age of 70 to an unprecedented string of heists that confounded authorities and enchanted the public.</t>
  </si>
  <si>
    <t>Based on the true story of Forrest</t>
  </si>
  <si>
    <t>tt2844798</t>
  </si>
  <si>
    <t>Feh√©r isten</t>
  </si>
  <si>
    <t>Hungary, Germany, Sweden</t>
  </si>
  <si>
    <t>Korn√©l Mundrucz√≥</t>
  </si>
  <si>
    <t>Korn√©l Mundrucz√≥, Vikt√≥ria Petr√°nyi</t>
  </si>
  <si>
    <t>Zs√≥fia Psotta, S√°ndor Zs√≥t√©r, Lili Horv√°t, Szabolcs Thur√≥czy, Lili Monori, Gergely B√°nki, Tam√°s Polg√°r, K√°roly Ascher, Erika Bodn√°r, Body, Bence Csepeli, J√°nos Derzsi, Ruby Ben Eli, Csaba Faix, Edit Frajt</t>
  </si>
  <si>
    <t>Zs√≥fia Psotta</t>
  </si>
  <si>
    <t>Zs√≥fia Psotta, S√°ndor Zs√≥t√©r</t>
  </si>
  <si>
    <t>Thirteen-year-old Lili fights to protect her dog Hagen. She is devastated when her father eventually sets Hagen free on the streets. Still innocently believing love can conquer any difficulty, Lili sets out to find her dog and save him.</t>
  </si>
  <si>
    <t>Thirteen-year-old Lili fights</t>
  </si>
  <si>
    <t>HUF 700000000</t>
  </si>
  <si>
    <t>tt2848292</t>
  </si>
  <si>
    <t>Pitch Perfect 2</t>
  </si>
  <si>
    <t>Anna Kendrick, Rebel Wilson, Hailee Steinfeld, Brittany Snow, Skylar Astin, Adam Devine, Katey Sagal, Anna Camp, Ben Platt, Alexis Knapp, Hana Mae Lee, Ester Dean, Chrissie Fit, Birgitte Hjort S√∏rensen, Flula Borg</t>
  </si>
  <si>
    <t>Anna Kendrick, Rebel Wilson</t>
  </si>
  <si>
    <t>After a humiliating command performance at The Kennedy Center, the Barden Bellas enter an international competition that no American group has ever won in order to regain their status and right to perform.</t>
  </si>
  <si>
    <t>After a humiliating command performance</t>
  </si>
  <si>
    <t>tt2852400</t>
  </si>
  <si>
    <t>Tian zhu ding</t>
  </si>
  <si>
    <t>China, Japan, France</t>
  </si>
  <si>
    <t>Zhangke Jia</t>
  </si>
  <si>
    <t>Wu Jiang, Baoqiang Wang, Tao Zhao, Lanshan Luo, Jia-yi Zhang, Meng Li, Lu Liu, Dong Han, Hongwei Wang, Qiang Wang, Jiangcai Bai, Ke Chen, Weifen Chen, Yang Chen, Yulin Deng</t>
  </si>
  <si>
    <t>Wu Jiang</t>
  </si>
  <si>
    <t>Wu Jiang, Baoqiang Wang</t>
  </si>
  <si>
    <t>Four independent stories set in modern China about random acts of violence.</t>
  </si>
  <si>
    <t>Four independent stories set in</t>
  </si>
  <si>
    <t>tt2852406</t>
  </si>
  <si>
    <t>Omar</t>
  </si>
  <si>
    <t>Palestine</t>
  </si>
  <si>
    <t>Adam Bakri, Leem Lubany, Waleed Zuaiter, Samer Bisharat, Eyad Hourani, Mousa Habiib Allah, Doraid Liddawi, Adi Krayem, Foad Abed-Eihadi, Essam Abu Aabed, Anna Maria Hawa, Ziad Jarjoura, Wafaa Aon, Jehad Abu Assal, May Jabareen</t>
  </si>
  <si>
    <t>Adam Bakri</t>
  </si>
  <si>
    <t>Adam Bakri, Leem Lubany</t>
  </si>
  <si>
    <t>A young Palestinian freedom fighter agrees to work as an informant after he's tricked into an admission of guilt by association in the wake of an Israeli soldier's killing.</t>
  </si>
  <si>
    <t>A young Palestinian freedom fighter</t>
  </si>
  <si>
    <t>tt2852458</t>
  </si>
  <si>
    <t>L'inconnu du lac</t>
  </si>
  <si>
    <t>Alain Guiraudie</t>
  </si>
  <si>
    <t>Pierre Deladonchamps, Christophe Paou, Patrick d'Assum√ßao, J√©r√¥me Chappatte, Mathieu Vervisch, Gilbert Traina, Emmanuel Daumas, S√©bastien Badachaoui, Gilles Gu√©rin, Fran√ßois-Renaud Labarthe, Claude Bellelle, Slawomir Cieminski, Jean-Marie Cr√©mier, Bernard Delavaux, Bernard German</t>
  </si>
  <si>
    <t>Pierre Deladonchamps</t>
  </si>
  <si>
    <t>Summertime. A cruising spot for men, tucked away on the shores of a lake. Franck falls in love with Michel, an attractive, potent and lethally dangerous man. Franck knows this but wants to live out his passion anyway.</t>
  </si>
  <si>
    <t>Summertime. A cruising spot for</t>
  </si>
  <si>
    <t>tt2854926</t>
  </si>
  <si>
    <t>Tag</t>
  </si>
  <si>
    <t>Jeff Tomsic</t>
  </si>
  <si>
    <t>Rob McKittrick, Mark Steilen</t>
  </si>
  <si>
    <t>Ed Helms, Lil Rel Howery, Jon Hamm, Annabelle Wallis, Jake Johnson, Isla Fisher, Hannibal Buress, Nora Dunn, Steve Berg, Jeremy Renner, Leslie Bibb, Rashida Jones, Indiana Sifuentes, Trayce Malachi, Jock McKissic</t>
  </si>
  <si>
    <t>Ed Helms, Lil Rel Howery</t>
  </si>
  <si>
    <t>A small group of former classmates organize an elaborate, annual game of tag that requires some to travel all over the country.</t>
  </si>
  <si>
    <t>A small group of former classmates</t>
  </si>
  <si>
    <t>tt2855648</t>
  </si>
  <si>
    <t>Madras Cafe</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</si>
  <si>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</si>
  <si>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</si>
  <si>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Nargis Fakhri</t>
  </si>
  <si>
    <t>Nargis Fakhri, John Abraham</t>
  </si>
  <si>
    <t>An Indian intelligence agent journeys to a war-torn coastal island to break a resolute rebel group and meets a passionate journalist.</t>
  </si>
  <si>
    <t>An Indian intelligence agent journeys</t>
  </si>
  <si>
    <t>tt2866360</t>
  </si>
  <si>
    <t>Coherence</t>
  </si>
  <si>
    <t>James Ward Byrkit</t>
  </si>
  <si>
    <t>James Ward Byrkit, James Ward Byrkit</t>
  </si>
  <si>
    <t>Emily Baldoni, Maury Sterling, Nicholas Brendon, Lorene Scafaria, Elizabeth Gracen, Hugo Armstrong, Alex Manugian, Lauren Maher, Aqueela Zoll, Carrie Patterson, Kelly Donovan, Alexis Boozer Sterling, Mark Ballou</t>
  </si>
  <si>
    <t>Emily Baldoni</t>
  </si>
  <si>
    <t>Emily Baldoni, Maury Sterling</t>
  </si>
  <si>
    <t>Strange things begin to happen when a group of friends gather for a dinner party on an evening when a comet is passing overhead.</t>
  </si>
  <si>
    <t>Strange things begin to happen</t>
  </si>
  <si>
    <t>tt2869728</t>
  </si>
  <si>
    <t>Ride Along 2</t>
  </si>
  <si>
    <t>Ice Cube, Kevin Hart, Tika Sumpter, Benjamin Bratt, Olivia Munn, Ken Jeong, Bruce McGill, Michael Rose, Sherri Shepherd, Arturo Del Puerto, Eric Goins, Carlos G√≥mez, Utkarsh Ambudkar, Glen Powell, Nadine Velazquez</t>
  </si>
  <si>
    <t>As his wedding day approaches, Ben heads to Miami with his soon-to-be brother-in-law James to bring down a drug dealer who's supplying the dealers of Atlanta with product.</t>
  </si>
  <si>
    <t>As his wedding day approaches,</t>
  </si>
  <si>
    <t>tt2870612</t>
  </si>
  <si>
    <t>As Above, So Below</t>
  </si>
  <si>
    <t>Perdita Weeks, Ben Feldman, Edwin Hodge, Fran√ßois Civil, Marion Lambert, Ali Marhyar, Cosme Castro, Hamid Djavadan, Th√©o Cholbi, Emy L√©vy, Roger Van Hool, Olivia Csiky Trnka, Hellyette Bess, Aryan Rahimian, Samuel Aouizerate</t>
  </si>
  <si>
    <t>Perdita Weeks</t>
  </si>
  <si>
    <t>Perdita Weeks, Ben Feldman</t>
  </si>
  <si>
    <t>When a team of explorers ventures into the catacombs that lie beneath the streets of Paris, they uncover the dark secret that lies within this city of the dead.</t>
  </si>
  <si>
    <t>When a team of explorers ventures</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</si>
  <si>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</si>
  <si>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</si>
  <si>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</si>
  <si>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</si>
  <si>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Zach Braff, Pierce Gagnon</t>
  </si>
  <si>
    <t>A struggling actor, father and husband finds himself at a major crossroads, which forces him to examine his life, his family and his career.</t>
  </si>
  <si>
    <t>A struggling actor, father and</t>
  </si>
  <si>
    <t>tt2870756</t>
  </si>
  <si>
    <t>Magic in the Moonlight</t>
  </si>
  <si>
    <t>Colin Firth, Antonia Clarke, Natasha Andrews, Val√©rie Beaulieu, Peter Wollasch, J√ºrgen Zwingel, Wolfgang Pissors, S√©bastien Siroux, Simon McBurney, Ute Lemper, Catherine McCormack, Eileen Atkins, Erica Leerhsen, Jeremy Shamos, Hamish Linklater</t>
  </si>
  <si>
    <t>Colin Firth, Antonia Clarke</t>
  </si>
  <si>
    <t>A romantic comedy about an Englishman brought in to help unmask a possible swindle. Personal and professional complications ensue.</t>
  </si>
  <si>
    <t>A romantic comedy about an Englishman</t>
  </si>
  <si>
    <t>tt2872462</t>
  </si>
  <si>
    <t>Mistress America</t>
  </si>
  <si>
    <t>Lola Kirke, Shana Dowdeswell, Shelby Rebecca Wong, Alfred Macadam, Amy Warren, Sharon Washington, Morgan Lynch, Andrea McKinnon, Shoba Narayan, Kathryn Erbe, Jasmine Cephas Jones, Matthew Shear, Colin Stokes, Juliet Brett, Gretchen Young</t>
  </si>
  <si>
    <t>Lola Kirke</t>
  </si>
  <si>
    <t>Lola Kirke, Shana Dowdeswell</t>
  </si>
  <si>
    <t>A lonely college freshman's life is turned upside-down by her impetuous, adventurous stepsister-to-be.</t>
  </si>
  <si>
    <t>A lonely college freshman's life</t>
  </si>
  <si>
    <t>tt2872518</t>
  </si>
  <si>
    <t>The Shack</t>
  </si>
  <si>
    <t>USA, Canada, Hong Kong</t>
  </si>
  <si>
    <t>John Fusco, Andrew Lanham</t>
  </si>
  <si>
    <t>Sam Worthington, Octavia Spencer, Tim McGraw, Radha Mitchell, Megan Charpentier, Gage Munroe, Am√©lie Eve, Avraham Aviv Alush, Sumire, Alice Braga, Graham Greene, Ryan Robbins, Jordyn Ashley Olson, Laura MacKillop, Emily Holmes</t>
  </si>
  <si>
    <t>Sam Worthington, Octavia Spencer</t>
  </si>
  <si>
    <t>A grieving man receives a mysterious, personal invitation to meet with God at a place called "The Shack."</t>
  </si>
  <si>
    <t>A grieving man receives a mysterious,</t>
  </si>
  <si>
    <t>tt2872718</t>
  </si>
  <si>
    <t>Nightcrawler</t>
  </si>
  <si>
    <t>Jake Gyllenhaal, Michael Papajohn, Marco Rodr√≠guez, Bill Paxton, James Huang, Kent Shocknek, Pat Harvey, Sharon Tay, Rick Garcia, Leah Fredkin, Bill Seward, Rick Chambers, Holly Hannula, Jonny Coyne, Nick Chacon</t>
  </si>
  <si>
    <t>Jake Gyllenhaal, Michael Papajohn</t>
  </si>
  <si>
    <t>When Louis Bloom, a con man desperate for work, muscles into the world of L.A. crime journalism, he blurs the line between observer and participant to become the star of his own story.</t>
  </si>
  <si>
    <t>When Louis Bloom, a con man desperate</t>
  </si>
  <si>
    <t>tt2872732</t>
  </si>
  <si>
    <t>Lucy</t>
  </si>
  <si>
    <t>France, Germany, Taiwan, Canada, USA, UK</t>
  </si>
  <si>
    <t>Scarlett Johansson, Morgan Freeman, Min-sik Choi, Amr Waked, Julian Rhind-Tutt, Pilou Asb√¶k, Analeigh Tipton, Nicolas Phongpheth, Jan Oliver Schroeder, Luca Angeletti, Lo√Øc Brabant, Pierre Grammont, Pierre Poirot, Bertrand Quoniam, Pascal Loison</t>
  </si>
  <si>
    <t>Scarlett Johansson, Morgan Freeman</t>
  </si>
  <si>
    <t>A woman, accidentally caught in a dark deal, turns the tables on her captors and transforms into a merciless warrior evolved beyond human logic.</t>
  </si>
  <si>
    <t>A woman, accidentally caught in</t>
  </si>
  <si>
    <t>tt2872750</t>
  </si>
  <si>
    <t>Shaun the Sheep Movie</t>
  </si>
  <si>
    <t>None</t>
  </si>
  <si>
    <t>Mark Burton, Richard Starzak</t>
  </si>
  <si>
    <t>Justin Fletcher, John Sparkes, Omid Djalili, Richard Webber, Kate Harbour, Tim Hands, Andy Nyman, Simon Greenall, Emma Tate, Jack Paulson, Sean Connolly, Henry Burton, Dhimant Vyas, Sophie Laughton, Nia Medi James</t>
  </si>
  <si>
    <t>Justin Fletcher</t>
  </si>
  <si>
    <t>Justin Fletcher, John Sparkes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</si>
  <si>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</si>
  <si>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When Shaun decides to take the</t>
  </si>
  <si>
    <t>tt2873282</t>
  </si>
  <si>
    <t>Red Sparrow</t>
  </si>
  <si>
    <t>Justin Haythe, Jason Matthews</t>
  </si>
  <si>
    <t>Jennifer Lawrence, Joel Edgerton, Matthias Schoenaerts, Charlotte Rampling, Mary-Louise Parker, Ciar√°n Hinds, Joely Richardson, Bill Camp, Jeremy Irons, Thekla Reuten, Douglas Hodge, Sakina Jaffrey, Sergei Polunin, Sasha Frolova, Sebastian H√ºlk</t>
  </si>
  <si>
    <t>Jennifer Lawrence, Joel Edgerton</t>
  </si>
  <si>
    <t>Ballerina Dominika Egorova is recruited to 'Sparrow School,' a Russian intelligence service where she is forced to use her body as a weapon. Her first mission, targeting a C.I.A. agent, threatens to unravel the security of both nations.</t>
  </si>
  <si>
    <t>Ballerina Dominika Egorova is</t>
  </si>
  <si>
    <t>tt2882328</t>
  </si>
  <si>
    <t>Ugly</t>
  </si>
  <si>
    <t>26/12/2014</t>
  </si>
  <si>
    <t>Rahul Bhat, Ronit Roy, Tejaswini Kolhapure, Viineet Kumar, Surveen Chawla, Siddhant Kapoor, Sandesh Jadhav, Anshikaa Shrivastava, Murari Kumar, Abir Goswami, Madhavi Singh, Manoj Kolhatkar, Ajay Purkar, Girish Kulkarni, Jayant Gadekar</t>
  </si>
  <si>
    <t>Rahul Bhat</t>
  </si>
  <si>
    <t>Rahul Bhat, Ronit Roy</t>
  </si>
  <si>
    <t>The case of a missing girl takes us through a journey of human greed and brushes upon the egos and repressed emotions of the characters.</t>
  </si>
  <si>
    <t>The case of a missing girl takes</t>
  </si>
  <si>
    <t>tt2883434</t>
  </si>
  <si>
    <t>Black or White</t>
  </si>
  <si>
    <t>Kevin Costner, Octavia Spencer, Jillian Estell, Bill Burr, Mpho Koaho, Anthony Mackie, Andr√© Holland, Gillian Jacobs, Jennifer Ehle, Paula Newsome, Indigo, Bertha Bindewald, Joe Chrest, Ireyon Johnson, Janeline Hayes</t>
  </si>
  <si>
    <t>Kevin Costner, Octavia Spencer</t>
  </si>
  <si>
    <t>A grieving widower is drawn into a custody battle over his granddaughter, whom he helped raise her entire life.</t>
  </si>
  <si>
    <t>A grieving widower is drawn into</t>
  </si>
  <si>
    <t>tt2883512</t>
  </si>
  <si>
    <t>Jon Favreau, John Leguizamo, Bobby Cannavale, Emjay Anthony, Scarlett Johansson, Dustin Hoffman, Sof√≠a Vergara, Oliver Platt, Amy Sedaris, Robert Downey Jr., Russell Peters, Chase Grimm, Will Schutze, Gloria Sandoval, Jose C. Hernandez</t>
  </si>
  <si>
    <t>Jon Favreau, John Leguizamo</t>
  </si>
  <si>
    <t>A head chef quits his restaurant job and buys a food truck in an effort to reclaim his creative promise, while piecing back together his estranged family.</t>
  </si>
  <si>
    <t>A head chef quits his restaurant</t>
  </si>
  <si>
    <t>tt2884018</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</si>
  <si>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</si>
  <si>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</si>
  <si>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</si>
  <si>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Jack Madigan</t>
  </si>
  <si>
    <t>Jack Madigan, Frank Madigan</t>
  </si>
  <si>
    <t>Macbeth, the Thane of Glamis, receives a prophecy from a trio of witches that one day he will become King of Scotland. Consumed by ambition and spurred to action by his wife, Macbeth murders his king and takes the throne for himself.</t>
  </si>
  <si>
    <t>Macbeth, the Thane of Glamis,</t>
  </si>
  <si>
    <t>tt2884206</t>
  </si>
  <si>
    <t>I Origins</t>
  </si>
  <si>
    <t>19/09/2014</t>
  </si>
  <si>
    <t>Michael Pitt, Steven Yeun, Astrid Berg√®s-Frisbey, Brit Marling, Dorien Makhloghi, Charles Woods Gray, John Schiumo, Farasha Baylock, Ako, Christopher Santamaria, Sebastian Santamaria, Cara Seymour, Rhonda Ayers, Crystal Dickinson, Venida Evans</t>
  </si>
  <si>
    <t>Michael Pitt, Steven Yeun</t>
  </si>
  <si>
    <t>A molecular biologist and his laboratory partner uncover evidence that may fundamentally change society as we know it.</t>
  </si>
  <si>
    <t>A molecular biologist and his</t>
  </si>
  <si>
    <t>tt2885364</t>
  </si>
  <si>
    <t>Willow Creek</t>
  </si>
  <si>
    <t>Alexie Gilmore, Bryce Johnson, Laura Montagna, Bucky Sinister, Peter Jason, Timmy Red, Steven Streufert, Shaun L. White Guy Sr., Nita Rowley, Tom Yamarone</t>
  </si>
  <si>
    <t>Alexie Gilmore</t>
  </si>
  <si>
    <t>Alexie Gilmore, Bryce Johnson</t>
  </si>
  <si>
    <t>Jim and his girlfriend Kelly are visiting the infamous Willow Creek, the alleged home of the original Bigfoot legend - the tale of huge ape like creatures that roam the forests of North ...</t>
  </si>
  <si>
    <t>Jim and his girlfriend Kelly are</t>
  </si>
  <si>
    <t>tt2888046</t>
  </si>
  <si>
    <t>Yip Man 3</t>
  </si>
  <si>
    <t>18/06/2016</t>
  </si>
  <si>
    <t>Tai-lee Chan, Lai-Yin Leung</t>
  </si>
  <si>
    <t>Donnie Yen, Lynn Xiong, Jin Zhang, Mike Tyson, Patrick Tam, Karena Ng, Louis Cheung, Kent Cheng, Ka-Yan Leung, Danny Kwok-Kwan Chan, Babyjohn Choi, Sung Man Ban, Xiao Long Li, Ling Lei, Tats Lau</t>
  </si>
  <si>
    <t>Donnie Yen, Lynn Xiong</t>
  </si>
  <si>
    <t>When a band of brutal gangsters led by a crooked property developer make a play to take over a local school, Master Ip is forced to take a stand.</t>
  </si>
  <si>
    <t>When a band of brutal gangsters</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</si>
  <si>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</si>
  <si>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</si>
  <si>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</si>
  <si>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</si>
  <si>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Michael Shannon, Douglas M. Griffin</t>
  </si>
  <si>
    <t>A recently unemployed single father struggles to get back his foreclosed home by working for the real estate broker who is the source of his frustration.</t>
  </si>
  <si>
    <t>A recently unemployed single father</t>
  </si>
  <si>
    <t>tt2905838</t>
  </si>
  <si>
    <t>Bang Bang</t>
  </si>
  <si>
    <t>Sujoy Ghosh, Suresh Nair</t>
  </si>
  <si>
    <t>Hrithik Roshan, Katrina Kaif, Pavan Malhotra, Danny Denzongpa, Javed Jaffrey, Jimmy Sheirgill, Vikram Gokhale, Kanwaljit Singh, Deepti Naval, Kamlesh Gill, Parthaa Akerkar, Pratik Dixit, Pradeep Kabra, Arsha Aghdasi, Frank M. Ahearn</t>
  </si>
  <si>
    <t>Hrithik Roshan, Katrina Kaif</t>
  </si>
  <si>
    <t>A young bank receptionist gets mixed up with Rajveer Nanda, a man who has a mysterious background.</t>
  </si>
  <si>
    <t>A young bank receptionist gets</t>
  </si>
  <si>
    <t>tt2908446</t>
  </si>
  <si>
    <t>Insurgent</t>
  </si>
  <si>
    <t>Brian Duffield, Akiva Goldsman</t>
  </si>
  <si>
    <t>Kate Winslet, Jai Courtney, Mekhi Phifer, Shailene Woodley, Theo James, Ansel Elgort, Miles Teller, Cynthia Barrett, Justice Leak, Lyndsi LaRose, Charlie Bodin, Octavia Spencer, Zo√´ Kravitz, Ben Lloyd-Hughes, Tony Goldwyn</t>
  </si>
  <si>
    <t>Kate Winslet, Jai Courtney</t>
  </si>
  <si>
    <t>Beatrice Prior must confront her inner demons and continue her fight against a powerful alliance which threatens to tear her society apart with the help from others on her side.</t>
  </si>
  <si>
    <t>Beatrice Prior must confront her</t>
  </si>
  <si>
    <t>tt2910274</t>
  </si>
  <si>
    <t>Obvious Child</t>
  </si>
  <si>
    <t>Gillian Robespierre</t>
  </si>
  <si>
    <t>Gillian Robespierre, Karen Maine</t>
  </si>
  <si>
    <t>Jenny Slate, Paul Briganti, Gaby Hoffmann, Stephen Singer, Richard Kind, Polly Draper, Gabe Liedman, Jake Lacy, Cindy Cheung, Ernest Mingione, Cyrus McQueen, David Cross, Maciek Jasik, Jennifer Kim, Suzanne Lenz</t>
  </si>
  <si>
    <t>Jenny Slate</t>
  </si>
  <si>
    <t>Jenny Slate, Paul Briganti</t>
  </si>
  <si>
    <t>A twenty-something comedienne's unplanned pregnancy forces her to confront the realities of independent womanhood for the first time.</t>
  </si>
  <si>
    <t>A twenty-something comedienne's</t>
  </si>
  <si>
    <t>tt2910814</t>
  </si>
  <si>
    <t>William Eubank</t>
  </si>
  <si>
    <t>Carlyle Eubank, William Eubank</t>
  </si>
  <si>
    <t>Patrick Davidson, Brenton Thwaites, Olivia Cooke, Beau Knapp, Jeffrey Grover, Laurence Fishburne, Roy Kenny, Timothy Holmes, Ricardo Campos, Drew Sykes, Lin Shaye, Robert Longstreet</t>
  </si>
  <si>
    <t>Patrick Davidson</t>
  </si>
  <si>
    <t>Patrick Davidson, Brenton Thwaites</t>
  </si>
  <si>
    <t>On a road trip, Nic and two friends are drawn to an isolated area by a computer genius. When everything suddenly goes dark, Nic regains consciousness - only to find himself in a waking nightmare.</t>
  </si>
  <si>
    <t>On a road trip, Nic and two friends</t>
  </si>
  <si>
    <t>tt2910904</t>
  </si>
  <si>
    <t>The Dressmaker</t>
  </si>
  <si>
    <t>Jocelyn Moorhouse</t>
  </si>
  <si>
    <t>Rosalie Ham, Jocelyn Moorhouse</t>
  </si>
  <si>
    <t>Kate Winslet, Judy Davis, Liam Hemsworth, Hugo Weaving, Julia Blake, Shane Bourne, Kerry Fox, Rebecca Gibney, Caroline Goodall, Gyton Grantley, Tracy Harvey, Sacha Horler, Shane Jacobson, Genevi√®ve Lemon, James Mackay</t>
  </si>
  <si>
    <t>Kate Winslet, Judy Davis</t>
  </si>
  <si>
    <t>A glamorous woman returns to her small town in rural Australia. With her sewing machine and haute couture style, she transforms the women and exacts sweet revenge on those who did her wrong.</t>
  </si>
  <si>
    <t>A glamorous woman returns to her</t>
  </si>
  <si>
    <t>AUD 17000000</t>
  </si>
  <si>
    <t>tt2911666</t>
  </si>
  <si>
    <t>John Wick</t>
  </si>
  <si>
    <t>22/01/2015</t>
  </si>
  <si>
    <t>USA, UK, China</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</si>
  <si>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</si>
  <si>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</si>
  <si>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</si>
  <si>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Keanu Reeves, Michael Nyqvist</t>
  </si>
  <si>
    <t>An ex-hit-man comes out of retirement to track down the gangsters that killed his dog and took everything from him.</t>
  </si>
  <si>
    <t>An ex-hit-man comes out of retirement</t>
  </si>
  <si>
    <t>tt2917388</t>
  </si>
  <si>
    <t>Kidnapping Mr. Heineken</t>
  </si>
  <si>
    <t>Netherlands, Belgium, UK, USA</t>
  </si>
  <si>
    <t>William Brookfield, Peter R. de Vries</t>
  </si>
  <si>
    <t>Jim Sturgess, Sam Worthington, Ryan Kwanten, Anthony Hopkins, Mark van Eeuwen, Thomas Cocquerel, Jemima West, David Dencik, Dirk Roofthooft, Vera Van Dooren, Kat Lindsay, Roy McCrerey, Vince Canlas, Natalie Mejer, Eric Godon</t>
  </si>
  <si>
    <t>Jim Sturgess, Sam Worthington</t>
  </si>
  <si>
    <t>The inside story of the planning, execution, rousing aftermath, and ultimate downfall of the kidnappers of beer tycoon Alfred "Freddy" Heineken in 1983, which resulted in the largest ransom ever paid for an individual.</t>
  </si>
  <si>
    <t>The inside story of the planning,</t>
  </si>
  <si>
    <t>tt2918436</t>
  </si>
  <si>
    <t>The Lazarus Effect</t>
  </si>
  <si>
    <t>David Gelb</t>
  </si>
  <si>
    <t>Luke Dawson, Jeremy Slater</t>
  </si>
  <si>
    <t>Mark Duplass, Olivia Wilde, Sarah Bolger, Evan Peters, Donald Glover, Ray Wise, Scott Sheldon, Emily Kelavos, James Earl, Amy Aquino, Sean T. Krishnan, Ator Tamras, Cato</t>
  </si>
  <si>
    <t>Mark Duplass, Olivia Wilde</t>
  </si>
  <si>
    <t>A group of medical researchers discover a way to bring dead patients back to life.</t>
  </si>
  <si>
    <t>A group of medical researchers</t>
  </si>
  <si>
    <t>tt2920808</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</si>
  <si>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</si>
  <si>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</si>
  <si>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</si>
  <si>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</si>
  <si>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</si>
  <si>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A blue collar worker tries to</t>
  </si>
  <si>
    <t>tt2923316</t>
  </si>
  <si>
    <t>American Heist</t>
  </si>
  <si>
    <t>Canada, Luxembourg</t>
  </si>
  <si>
    <t>Sarik Andreasyan</t>
  </si>
  <si>
    <t>Raul Inglis</t>
  </si>
  <si>
    <t>Hayden Christensen, Adrien Brody, Jordana Brewster, Akon, Tory Kittles, Luis Da Silva Jr., Lance E. Nichols, John McConnell, Joe Chrest, Aaron V. Williamson, Rachel Bilson, Laura Cayouette, Carol Sutton, Elena Sanchez, Belinda Delgado</t>
  </si>
  <si>
    <t>Hayden Christensen, Adrien Brody</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</si>
  <si>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</si>
  <si>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James owes his life to his older</t>
  </si>
  <si>
    <t>tt2932536</t>
  </si>
  <si>
    <t>47 Meters Down</t>
  </si>
  <si>
    <t>25/05/2017</t>
  </si>
  <si>
    <t>Johannes Roberts, Ernest Riera</t>
  </si>
  <si>
    <t>Mandy Moore, Claire Holt, Chris Johnson, Yani Gellman, Santiago Segura, Matthew Modine</t>
  </si>
  <si>
    <t>Mandy Moore, Claire Holt</t>
  </si>
  <si>
    <t>Two sisters vacationing in Mexico are trapped in a shark cage at the bottom of the ocean. With less than an hour of oxygen left and great white sharks circling nearby, they must fight to survive.</t>
  </si>
  <si>
    <t>Two sisters vacationing in Mexico</t>
  </si>
  <si>
    <t>tt2935476</t>
  </si>
  <si>
    <t>Far from the Madding Crowd</t>
  </si>
  <si>
    <t>17/09/2015</t>
  </si>
  <si>
    <t>Thomas Hardy, David Nicholls</t>
  </si>
  <si>
    <t>Carey Mulligan, Matthias Schoenaerts, Tilly Vosburgh, Mark Wingett, Dorian Lough, Sam Phillips, Tom Sturridge, Juno Temple, Bradley Hall, Hilton McRae, Jessica Barden, Harry Peacock, Victor McGuire, Michael Sheen, Jody Halse</t>
  </si>
  <si>
    <t>Carey Mulligan, Matthias Schoenaerts</t>
  </si>
  <si>
    <t>In Victorian England, the independent and headstrong Bathsheba Everdene attracts three very different suitors: Gabriel Oak, a sheep farmer; Frank Troy, a reckless Sergeant; and William Boldwood, a prosperous and mature bachelor.</t>
  </si>
  <si>
    <t>In Victorian England, the independent</t>
  </si>
  <si>
    <t>GBP 12000000</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</si>
  <si>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</si>
  <si>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</si>
  <si>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</si>
  <si>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</si>
  <si>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Brad Pitt, Tommy Lee Jones</t>
  </si>
  <si>
    <t>Astronaut Roy McBride undertakes a mission across an unforgiving solar system to uncover the truth about his missing father and his doomed expedition that now, 30 years later, threatens the universe.</t>
  </si>
  <si>
    <t>Astronaut Roy McBride undertakes</t>
  </si>
  <si>
    <t>tt2937366</t>
  </si>
  <si>
    <t>Little Evil</t>
  </si>
  <si>
    <t>Evangeline Lilly, Owen Atlas, Adam Scott, Marcus Terrell Smith, James Weir, Russ Mitchell, Paul Slimak, Bridget Everett, Clancy Brown, Rick Applegate, Ken Bolden, Chip Zien, Chris D'Elia, Kyle Bornheimer, Donald Faison</t>
  </si>
  <si>
    <t>Evangeline Lilly</t>
  </si>
  <si>
    <t>Evangeline Lilly, Owen Atlas</t>
  </si>
  <si>
    <t>Gary, who has just married Samantha, the woman of his dreams, discovers that her six-year-old son may be the Antichrist.</t>
  </si>
  <si>
    <t>Gary, who has just married Samantha,</t>
  </si>
  <si>
    <t>tt2937696</t>
  </si>
  <si>
    <t>Everybody Wants Some!!</t>
  </si>
  <si>
    <t>Blake Jenner, Juston Street, Ryan Guzman, Tyler Hoechlin, Wyatt Russell, Glen Powell, Temple Baker, J. Quinton Johnson, Will Brittain, Courtney Tailor, Taylor Murphy, Christina Burdette, Zoey Deutch, Sophia Ali, Austin Amelio</t>
  </si>
  <si>
    <t>Blake Jenner</t>
  </si>
  <si>
    <t>Blake Jenner, Juston Street</t>
  </si>
  <si>
    <t>In 1980, a group of college baseball players navigate their way through the freedoms and responsibilities of unsupervised adulthood.</t>
  </si>
  <si>
    <t>In 1980, a group of college baseball</t>
  </si>
  <si>
    <t>tt2937898</t>
  </si>
  <si>
    <t>A Most Violent Year</t>
  </si>
  <si>
    <t>Oscar Isaac, Elyes Gabel, Jessica Chastain, Lorna Pruce, Christopher Abbott, Matthew Maher, Albert Brooks, Jerry Adler, Quinn Meyers, Chester Jones III, David Oyelowo, Ashley Williams, Glenn Fleshler, Jimmy Palumbo, Daisy Tahan</t>
  </si>
  <si>
    <t>Oscar Isaac, Elyes Gabel</t>
  </si>
  <si>
    <t>In New York City 1981, an ambitious immigrant fights to protect his business and family during the most dangerous year in the city's history.</t>
  </si>
  <si>
    <t>In New York City 1981, an ambitious</t>
  </si>
  <si>
    <t>tt2938956</t>
  </si>
  <si>
    <t>The Transporter Refueled</t>
  </si>
  <si>
    <t>France, China, Belgium, Monaco</t>
  </si>
  <si>
    <t>Ed Skrein, Ray Stevenson, Loan Chabanol, Gabriella Wright, Tatiana Pajkovic, Wenxia Yu, Radivoje Bukvic, No√©mie Lenoir, Yuri Kolokolnikov, Lenn Kudrjawizki, Samir Guesmi, Anatole Taubman, Robbie Nock, Michael Morris, Nash Novcic</t>
  </si>
  <si>
    <t>Ed Skrein</t>
  </si>
  <si>
    <t>Ed Skrein, Ray Stevenson</t>
  </si>
  <si>
    <t>In the south of France, former special-ops mercenary Frank Martin enters into a game of chess with a femme-fatale and her three sidekicks who are looking for revenge against a sinister Russian kingpin.</t>
  </si>
  <si>
    <t>In the south of France, former</t>
  </si>
  <si>
    <t>tt2944198</t>
  </si>
  <si>
    <t>Backcountry</t>
  </si>
  <si>
    <t>28/08/2015</t>
  </si>
  <si>
    <t>Adam MacDonald</t>
  </si>
  <si>
    <t>Jeff Roop, Missy Peregrym, Nicholas Campbell, Eric Balfour</t>
  </si>
  <si>
    <t>Jeff Roop</t>
  </si>
  <si>
    <t>Jeff Roop, Missy Peregrym</t>
  </si>
  <si>
    <t>An urban couple go camping in the woods and find themselves lost in the territory of a predatory black bear.</t>
  </si>
  <si>
    <t>An urban couple go camping in</t>
  </si>
  <si>
    <t>tt2948356</t>
  </si>
  <si>
    <t>Zootopia</t>
  </si>
  <si>
    <t>Byron Howard, Rich Moore</t>
  </si>
  <si>
    <t>Ginnifer Goodwin, Jason Bateman, Idris Elba, Jenny Slate, Nate Torrence, Bonnie Hunt, Don Lake, Tommy Chong, J.K. Simmons, Octavia Spencer, Alan Tudyk, Shakira, Raymond S. Persi, Della Saba, Maurice LaMarche</t>
  </si>
  <si>
    <t>Ginnifer Goodwin, Jason Bateman</t>
  </si>
  <si>
    <t>In a city of anthropomorphic animals, a rookie bunny cop and a cynical con artist fox must work together to uncover a conspiracy.</t>
  </si>
  <si>
    <t>In a city of anthropomorphic animals,</t>
  </si>
  <si>
    <t>tt2948790</t>
  </si>
  <si>
    <t>Return to Sender</t>
  </si>
  <si>
    <t>Fouad Mikati</t>
  </si>
  <si>
    <t>Patricia Beauchamp, Joe Gossett</t>
  </si>
  <si>
    <t>Rosamund Pike, Shiloh Fernandez, Nick Nolte, Camryn Manheim, Alexi Wasser, Rumer Willis, Illeana Douglas, Stephen Louis Grush, Donna Duplantier, Ian Barford, Billy Slaughter, Scout Taylor-Compton, Jeff Pope, Ryan Phillippe, Liann Pattison</t>
  </si>
  <si>
    <t>Rosamund Pike, Shiloh Fernandez</t>
  </si>
  <si>
    <t>A nurse living in small town goes on a blind date with a man who is not the person he says he is.</t>
  </si>
  <si>
    <t>A nurse living in small town goes</t>
  </si>
  <si>
    <t>tt2955316</t>
  </si>
  <si>
    <t>Ocho apellidos vascos</t>
  </si>
  <si>
    <t>Emilio Mart√≠nez L√°zaro</t>
  </si>
  <si>
    <t>Borja Cobeaga, Diego San Jos√©</t>
  </si>
  <si>
    <t>Clara Lago, Dani Rovira, Carmen Machi, Karra Elejalde, Alberto L√≥pez, Alfonso S√°nchez, Aitor Mazo, Abel Mora, Aitziber Garmendia, Miriam Cabeza, I√±aki Beraetxe, Egoitz Lasa, Lander Otaola, Mikel Roman, Santi Ugalde</t>
  </si>
  <si>
    <t>Clara Lago</t>
  </si>
  <si>
    <t>Clara Lago, Dani Rovira</t>
  </si>
  <si>
    <t>Rafael, a Sevillian who has never left Andalucia, decides to leave his homeland to follow Amaia, a Basque girl unlike other women whom he has ever known.</t>
  </si>
  <si>
    <t>Rafael, a Sevillian who has never</t>
  </si>
  <si>
    <t>tt2960930</t>
  </si>
  <si>
    <t>Extraterrestrial</t>
  </si>
  <si>
    <t>Colin Minihan</t>
  </si>
  <si>
    <t>Brittany Allen, Freddie Stroma, Melanie Papalia, Jesse Moss, Anja Savcic, Gil Bellows, Michael Ironside, Sean Rogerson, Emily Perkins, Mike Kovac, Ian Brown, Fred Keating, Reese Alexander, Buddy</t>
  </si>
  <si>
    <t>Brittany Allen</t>
  </si>
  <si>
    <t>Brittany Allen, Freddie Stroma</t>
  </si>
  <si>
    <t>A group of friends on a weekend trip to a cabin in the woods find themselves terrorized by alien visitors.</t>
  </si>
  <si>
    <t>A group of friends on a weekend</t>
  </si>
  <si>
    <t>tt2962876</t>
  </si>
  <si>
    <t>The Road Within</t>
  </si>
  <si>
    <t>Florian David Fitz, Gren Wells</t>
  </si>
  <si>
    <t>Robert Sheehan, Dev Patel, Zo√´ Kravitz, Robert Patrick, Kyra Sedgwick, Ali Hillis, James Calvert, Louisa Kendrick, Ross Gallo, Cooper Roth, Jayce Dempsey, Eleanor Wells, Joe Unger, Eric Matheny, Elsi Eng</t>
  </si>
  <si>
    <t>Robert Sheehan</t>
  </si>
  <si>
    <t>Robert Sheehan, Dev Patel</t>
  </si>
  <si>
    <t>A young man with Tourette's Syndrome embarks on a road trip with his recently-deceased mother's ashes.</t>
  </si>
  <si>
    <t>A young man with Tourette's Syndrome</t>
  </si>
  <si>
    <t>tt2965412</t>
  </si>
  <si>
    <t>Comet</t>
  </si>
  <si>
    <t>Sam Esmail</t>
  </si>
  <si>
    <t>Justin Long, Kayla Servi, Eric Winter, Emmy Rossum, Ben Scott, Lou Beatty Jr., Ben Pace, Nicole Lucas, Connie Jackson</t>
  </si>
  <si>
    <t>Justin Long, Kayla Servi</t>
  </si>
  <si>
    <t>Set in a parallel universe, Comet bounces back and forth over the course of an unlikely but perfectly paired couple's six-year relationship.</t>
  </si>
  <si>
    <t>Set in a parallel universe, Comet</t>
  </si>
  <si>
    <t>tt2965466</t>
  </si>
  <si>
    <t>Last Shift</t>
  </si>
  <si>
    <t>Anthony DiBlasi, Scott Poiley</t>
  </si>
  <si>
    <t>Juliana Harkavy, Joshua Mikel, Hank Stone, J. LaRose, Sarah Sculco, Kathryn Kilger, Natalie Victoria, Mary Lankford Poiley, Matt Doman, Lindsi Jeter, Randy Molnar, Jason Fusco, Scott Poiley, Jeremy S. Brock, Skyler Poiley</t>
  </si>
  <si>
    <t>Juliana Harkavy</t>
  </si>
  <si>
    <t>Juliana Harkavy, Joshua Mikel</t>
  </si>
  <si>
    <t>A rookie cop's 1st shift alone in the last night of a closing police station turns into a living nightmare.</t>
  </si>
  <si>
    <t>A rookie cop's 1st shift alone</t>
  </si>
  <si>
    <t>tt2967006</t>
  </si>
  <si>
    <t>The Trip to Italy</t>
  </si>
  <si>
    <t>25/04/2014</t>
  </si>
  <si>
    <t>Steve Coogan, Rob Brydon, Rosie Fellner, Claire Keelan, Marta Barrio, Tim Leach, Ronni Ancona, Rebecca Johnson, Alba Foncuberta Bufill, Flora Villani, Alessandro Cuomo</t>
  </si>
  <si>
    <t>Two men, six meals in six different places on a road trip around Italy. Liguria, Tuscany, Rome, Amalfi and ending in Capri.</t>
  </si>
  <si>
    <t>Two men, six meals in six different</t>
  </si>
  <si>
    <t>tt2967224</t>
  </si>
  <si>
    <t>Hot Pursuit</t>
  </si>
  <si>
    <t>David Feeney, John Quaintance</t>
  </si>
  <si>
    <t>Reese Witherspoon, Sof√≠a Vergara, Matthew Del Negro, Michael Mosley, Robert Kazinsky, Richard T. Jones, Benny Nieves, Michael Ray Escamilla, Joaqu√≠n Cosio, John Carroll Lynch, Jim Gaffigan, Mike Birbiglia, Vincent Laresca, David Jensen, Evaluna Montaner</t>
  </si>
  <si>
    <t>Reese Witherspoon, Sof√≠a Vergara</t>
  </si>
  <si>
    <t>An uptight and by-the-book cop tries to protect the outgoing widow of a drug boss as they race through Texas pursued by crooked cops and murderous gunmen.</t>
  </si>
  <si>
    <t>An uptight and by-the-book cop</t>
  </si>
  <si>
    <t>tt2974918</t>
  </si>
  <si>
    <t>Alvin and the Chipmunks: The Road Chip</t>
  </si>
  <si>
    <t>23/12/2015</t>
  </si>
  <si>
    <t>Ross Bagdasarian, Janice Karman</t>
  </si>
  <si>
    <t>Jason Lee, Justin Long, Matthew Gray Gubler, Jesse McCartney, Kimberly Williams-Paisley, Josh Green, Tony Hale, Bella Thorne, Eddie Steeples, Christina Applegate, Kaley Cuoco, Anna Faris, Jos√© D. Xuconoxtli Jr., Keith Arthur Bolden, Joshua Mikel</t>
  </si>
  <si>
    <t>Jason Lee, Justin Long</t>
  </si>
  <si>
    <t>The Chipmunks believe that Dave plans to propose to his new girlfriend in Miami.--and dump them. They have three days to get to him and save themselves not only from losing Dave but also from gaining a terrible stepbrother.</t>
  </si>
  <si>
    <t>The Chipmunks believe that Dave</t>
  </si>
  <si>
    <t>tt2975578</t>
  </si>
  <si>
    <t>The Purge: Anarchy</t>
  </si>
  <si>
    <t>James DeMonaco, James DeMonaco</t>
  </si>
  <si>
    <t>Frank Grillo, Carmen Ejogo, Zach Gilford, Kiele Sanchez, Zo√´ Soul, Justina Machado, John Beasley, Jack Conley, Noel Gugliemi, Castulo Guerra, Michael Kenneth Williams, Edwin Hodge, LaKeith Stanfield, Roberta Valderrama, Niko Nicotera</t>
  </si>
  <si>
    <t>Frank Grillo, Carmen Ejogo</t>
  </si>
  <si>
    <t>Three groups of people intertwine and are left stranded in the streets on Purge Night, trying to survive the chaos and violence that occurs.</t>
  </si>
  <si>
    <t>Three groups of people intertwine</t>
  </si>
  <si>
    <t>tt2975590</t>
  </si>
  <si>
    <t>Batman v Superman: Dawn of Justice</t>
  </si>
  <si>
    <t>23/03/2016</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</si>
  <si>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</si>
  <si>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</si>
  <si>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</si>
  <si>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Fearing that the actions of Superman</t>
  </si>
  <si>
    <t>tt2980210</t>
  </si>
  <si>
    <t>A Hologram for the King</t>
  </si>
  <si>
    <t>15/06/2017</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</si>
  <si>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</si>
  <si>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</si>
  <si>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</si>
  <si>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Tom Hanks, Omar Elba</t>
  </si>
  <si>
    <t>A failed American sales rep looks to recoup his losses by traveling to Saudi Arabia and selling his company's product to a wealthy monarch.</t>
  </si>
  <si>
    <t>A failed American sales rep looks</t>
  </si>
  <si>
    <t>tt2980472</t>
  </si>
  <si>
    <t>Just Before I Go</t>
  </si>
  <si>
    <t>Courteney Cox</t>
  </si>
  <si>
    <t>David Flebotte</t>
  </si>
  <si>
    <t>Seann William Scott, Olivia Thirlby, Garret Dillahunt, Kate Walsh, Kyle Gallner, Mackenzie Marsh, Evan Ross, Rob Riggle, Connie Stevens, David Arquette, Jack Quaid, Eddie Perino, George Finn, Missi Pyle, Elisha Cuthbert</t>
  </si>
  <si>
    <t>On the verge of giving up on life, a guy travels to his hometown to make amends.</t>
  </si>
  <si>
    <t>On the verge of giving up on life,</t>
  </si>
  <si>
    <t>tt2980516</t>
  </si>
  <si>
    <t>The Theory of Everything</t>
  </si>
  <si>
    <t>UK, Japan, USA</t>
  </si>
  <si>
    <t>Anthony McCarten, Jane Hawking</t>
  </si>
  <si>
    <t>Eddie Redmayne, Felicity Jones, Tom Prior, Sophie Perry, Finlay Wright-Stephens, Harry Lloyd, Alice Orr-Ewing, David Thewlis, Thomas Morrison, Michael Marcus, Gruffudd Glyn, Paul Longley, Emily Watson, Guy Oliver-Watts, Simon McBurney</t>
  </si>
  <si>
    <t>Eddie Redmayne</t>
  </si>
  <si>
    <t>Eddie Redmayne, Felicity Jones</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</si>
  <si>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</si>
  <si>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</si>
  <si>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</si>
  <si>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</si>
  <si>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Dan Stevens</t>
  </si>
  <si>
    <t>Dan Stevens, Maika Monroe</t>
  </si>
  <si>
    <t>A soldier introduces himself to the Peterson family, claiming to be a friend of their son who died in action. After the young man is welcomed into their home, a series of accidental deaths seem to be connected to his presence.</t>
  </si>
  <si>
    <t>A soldier introduces himself to</t>
  </si>
  <si>
    <t>tt2980648</t>
  </si>
  <si>
    <t>The Hundred-Foot Journey</t>
  </si>
  <si>
    <t>USA, India, United Arab Emirates</t>
  </si>
  <si>
    <t>Steven Knight, Richard C. Morais</t>
  </si>
  <si>
    <t>Helen Mirren, Om Puri, Manish Dayal, Charlotte Le Bon, Amit Shah, Farzana Dua Elahe, Dillon Mitra, Aria Pandya, Michel Blanc, Cl√©ment Sibony, Vincent Elbaz, Juhi Chawla, Alban Aumard, Shuna Lemoine, Antoine Blanquefort</t>
  </si>
  <si>
    <t>Helen Mirren, Om Puri</t>
  </si>
  <si>
    <t>The Kadam family leaves India for France where they open a restaurant directly across the road from Madame Mallory's Michelin-starred eatery.</t>
  </si>
  <si>
    <t>The Kadam family leaves India</t>
  </si>
  <si>
    <t>tt2980706</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</si>
  <si>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</si>
  <si>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</si>
  <si>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</si>
  <si>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</si>
  <si>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Dane Cook, Ed Harris</t>
  </si>
  <si>
    <t>When Dusty learns that his engine is damaged and he may never race again, he joins a forest fire and rescue unit to be trained as a firefighter, or else his air strip will be shut down.</t>
  </si>
  <si>
    <t>When Dusty learns that his engine</t>
  </si>
  <si>
    <t>tt2980794</t>
  </si>
  <si>
    <t>Highway</t>
  </si>
  <si>
    <t>21/02/2014</t>
  </si>
  <si>
    <t>Alia Bhatt, Randeep Hooda, Durgesh Kumar, Pradeep Nagar, Saharsh Kumar Shukla, Hemant Mathur, Shakeel Khan, Mohit Choudhary, Reuben Israel, Arjun Malhotra, Naina Trivedi, Mohd. Kaif, Samar Mudasir Bakshi, Pinu Verma, Misha Bhalla</t>
  </si>
  <si>
    <t>Alia Bhatt, Randeep Hooda</t>
  </si>
  <si>
    <t>Right before her wedding, a young woman finds herself abducted and held for ransom. As the initial days pass, she begins to develop a strange bond with her kidnapper.</t>
  </si>
  <si>
    <t>Right before her wedding, a young</t>
  </si>
  <si>
    <t>tt2987732</t>
  </si>
  <si>
    <t>Fack ju G√∂hte</t>
  </si>
  <si>
    <t>Bora Dagtekin</t>
  </si>
  <si>
    <t>Bora Dagtekin, Simon Hauschild</t>
  </si>
  <si>
    <t>Elyas M'Barek, Karoline Herfurth, Katja Riemann, Jana Pallaske, Alwara H√∂fels, Jella Haase, Max von der Groeben, Lena Klenke, Gizem Emre, Aram Arami, Runa Greiner, Valentina Pahde, Robin Reichelt, Nicolas Brauner, Janina Altinger</t>
  </si>
  <si>
    <t>Elyas M'Barek</t>
  </si>
  <si>
    <t>Elyas M'Barek, Karoline Herfurth</t>
  </si>
  <si>
    <t>A comedy that follows an ex-con who lands a position at a school that sits over the spot where money from one of his earlier robberies was stashed.</t>
  </si>
  <si>
    <t>A comedy that follows an ex-con</t>
  </si>
  <si>
    <t>tt2990140</t>
  </si>
  <si>
    <t>The Christmas Chronicles</t>
  </si>
  <si>
    <t>Clay Kaytis</t>
  </si>
  <si>
    <t>Matt Lieberman, David Guggenheim</t>
  </si>
  <si>
    <t>Oliver Hudson, Kimberly Williams-Paisley, Jesse Gervasi, David Kohlsmith, Kaitlyn Airdrie, Jack Bona, Judah Lewis, Darby Camp, Paskal Vaklev, Abel Tekeste, Kurt Russell, Vella Lovell, Jameson Kraemer, Lauren Collins, Solla Park</t>
  </si>
  <si>
    <t>Oliver Hudson</t>
  </si>
  <si>
    <t>Oliver Hudson, Kimberly Williams-Paisley</t>
  </si>
  <si>
    <t>The story of sister and brother, Kate and Teddy Pierce, whose Christmas Eve plan to catch Santa Claus on camera turns into an unexpected journey that most kids could only dream about.</t>
  </si>
  <si>
    <t>The story of sister and brother,</t>
  </si>
  <si>
    <t>tt2991224</t>
  </si>
  <si>
    <t>Mandariinid</t>
  </si>
  <si>
    <t>Estonia, Georgia</t>
  </si>
  <si>
    <t>Zaza Urushadze</t>
  </si>
  <si>
    <t>Tatjana M√ºlbeier, Zaza Urushadze</t>
  </si>
  <si>
    <t>Lembit Ulfsak, Giorgi Nakashidze, Misha Meskhi, Elmo N√ºganen, Raivo Trass, Zura Begalishvili, Dato Khakhidze, Jano Izoria, Gia Gogishvili, Vamekh Jangidze, Aleko Begalishvili, Temo Khutsishvili, Giorgi Tsaava, Denis Khlibov, Victor Gegeshidze</t>
  </si>
  <si>
    <t>Lembit Ulfsak</t>
  </si>
  <si>
    <t>Lembit Ulfsak, Giorgi Nakashidze</t>
  </si>
  <si>
    <t>In 1992, war rages in Abkhazia, a breakaway region of Georgia. An Estonian man Ivo has decided to stay behind and harvest his crops of tangerines. In a bloody conflict at his door, a wounded man is left behind, and Ivo takes him in.</t>
  </si>
  <si>
    <t>In 1992, war rages in Abkhazia,</t>
  </si>
  <si>
    <t>EUR 650000</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</si>
  <si>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</si>
  <si>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</si>
  <si>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</si>
  <si>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</si>
  <si>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Nawal Bengholam</t>
  </si>
  <si>
    <t>Nawal Bengholam, Payman Maadi</t>
  </si>
  <si>
    <t>A soldier assigned to Guantanamo Bay befriends a man who has been imprisoned there.</t>
  </si>
  <si>
    <t>A soldier assigned to Guantanamo</t>
  </si>
  <si>
    <t>tt3007512</t>
  </si>
  <si>
    <t>The Water Diviner</t>
  </si>
  <si>
    <t>Andrew Knight, Andrew Anastasios</t>
  </si>
  <si>
    <t>Russell Crowe, Olga Kurylenko, Yilmaz Erdogan, Cem Yilmaz, Jai Courtney, Dylan Jett, Steve Bastoni, Isabel Lucas, Salih Kalyon, Megan Gale, Ryan Corr, James Fraser, Ben O'Toole, Jacqueline McKenzie, Jack Patterson</t>
  </si>
  <si>
    <t>Russell Crowe, Olga Kurylenko</t>
  </si>
  <si>
    <t>An Australian man travels to Turkey after the Battle of Gallipoli to try and locate his three missing sons.</t>
  </si>
  <si>
    <t>An Australian man travels to Turkey</t>
  </si>
  <si>
    <t>tt3011894</t>
  </si>
  <si>
    <t>Relatos salvajes</t>
  </si>
  <si>
    <t>Argentina, Spain, France, UK</t>
  </si>
  <si>
    <t>Dami√°n Szifron</t>
  </si>
  <si>
    <t>Germ√°n Servidio, Dami√°n Szifron</t>
  </si>
  <si>
    <t>Dar√≠o Grandinetti, Mar√≠a Marull, M√≥nica Villa, Diego Starosta, Marcelo Frasca, Lucila Mangone, Mar√≠a Laura Caccamo, Carlos Alberto Vavassori, Pablo Machado, Horacio Vay, Javier Pedersoli, H√©ctor Drachtman, Mar√≠a Rosa L√≥pez Ottonello, Rita Cortese, Julieta Zylberberg</t>
  </si>
  <si>
    <t>Dar√≠o Grandinetti</t>
  </si>
  <si>
    <t>Dar√≠o Grandinetti, Mar√≠a Marull</t>
  </si>
  <si>
    <t>Six short stories that explore the extremities of human behavior involving people in distress.</t>
  </si>
  <si>
    <t>Six short stories that explore</t>
  </si>
  <si>
    <t>tt3011960</t>
  </si>
  <si>
    <t>Hangman</t>
  </si>
  <si>
    <t>24/11/2017</t>
  </si>
  <si>
    <t>Johnny Martin</t>
  </si>
  <si>
    <t>Michael Caissie, Charles Huttinger</t>
  </si>
  <si>
    <t>Al Pacino, Karl Urban, Brittany Snow, Joe Anderson, Sarah Shahi, Sloane Warren, Chelle Ramos, Steve Coulter, Michael Rose, Katelyn Farrugia, Edgar Zanabria, Matt Mercurio, Dwayne Boyd, Scott Parks, Jermaine Rivers</t>
  </si>
  <si>
    <t>Al Pacino, Karl Urban</t>
  </si>
  <si>
    <t>A homicide detective brings his partner out of retirement to help catch a serial killer whose crimes are based on the children's game Hangman.</t>
  </si>
  <si>
    <t>A homicide detective brings his</t>
  </si>
  <si>
    <t>tt3014284</t>
  </si>
  <si>
    <t>The Lego Ninjago Movie</t>
  </si>
  <si>
    <t>Charlie Bean, Paul Fisher</t>
  </si>
  <si>
    <t>Bob Logan, Paul Fisher</t>
  </si>
  <si>
    <t>Jackie Chan, Dave Franco, Fred Armisen, Kumail Nanjiani, Michael Pe√±a, Abbi Jacobson, Zach Woods, David Burrows, Alex Kauffman, Justin Theroux, Ali Wong, Garret Elkins, Todd Hansen, Doug Nicholas, Charlyne Yi</t>
  </si>
  <si>
    <t>Jackie Chan, Dave Franco</t>
  </si>
  <si>
    <t>Shunned by everyone for being the son of an evil warlord, a teenager seeks to defeat him with the help of his fellow ninjas.</t>
  </si>
  <si>
    <t>Shunned by everyone for being</t>
  </si>
  <si>
    <t>tt3014666</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</si>
  <si>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</si>
  <si>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</si>
  <si>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</si>
  <si>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</si>
  <si>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Sarah Drew</t>
  </si>
  <si>
    <t>Sarah Drew, Sean Astin</t>
  </si>
  <si>
    <t>Hardworking mom Allyson has a crazy night out with her friends, while their husbands watch their children.</t>
  </si>
  <si>
    <t>Hardworking mom Allyson has a</t>
  </si>
  <si>
    <t>tt3014866</t>
  </si>
  <si>
    <t>Criminal</t>
  </si>
  <si>
    <t>USA, UK, Bulgaria</t>
  </si>
  <si>
    <t>Douglas Cook, David Weisberg</t>
  </si>
  <si>
    <t>Kevin Costner, Gary Oldman, Tommy Lee Jones, Ryan Reynolds, Jordi Moll√†, Gal Gadot, Michael Pitt, Amaury Nolasco, Alice Eve, Antje Traue, Scott Adkins, Lara Decaro, Freddy Bosche, Emmanuel Imani, Harry Hepple</t>
  </si>
  <si>
    <t>Kevin Costner, Gary Oldman</t>
  </si>
  <si>
    <t>In a last-ditch effort to stop a diabolical plot, a dead CIA operative's memories, secrets, and skills are implanted into a death-row inmate in hopes that he will complete the operative's mission.</t>
  </si>
  <si>
    <t>In a last-ditch effort to stop</t>
  </si>
  <si>
    <t>tt3029558</t>
  </si>
  <si>
    <t>Rur√¥ni Kenshin: Ky√¥to taika-hen</t>
  </si>
  <si>
    <t>Takeru Satoh, Emi Takei, Tatsuya Fujiwara, Y√¥suke Eguchi, Y√ªsuke Iseya, Munetaka Aoki, Y√ª Aoi, Ry√ªnosuke Kamiki, Tao Tsuchiya, Min Tanaka, Kazufumi Miyazawa, Yukiyoshi Ozawa, Ken'ichi Takit√¥, Ryosuke Miura, Tomomi Maruyama</t>
  </si>
  <si>
    <t>Kenshin Himura goes up against pure evil Makoto Shishio who is attempting to overthrow the Meiji government. The fate of the country hangs in the balance as Kenshin Himura takes up the sword that he vowed to never draw again.</t>
  </si>
  <si>
    <t>Kenshin Himura goes up against</t>
  </si>
  <si>
    <t>tt3040964</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</si>
  <si>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</si>
  <si>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</si>
  <si>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</si>
  <si>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Neel Sethi</t>
  </si>
  <si>
    <t>Neel Sethi, Bill Murray</t>
  </si>
  <si>
    <t>After a threat from the tiger Shere Khan forces him to flee the jungle, a man-cub named Mowgli embarks on a journey of self discovery with the help of panther Bagheera and free-spirited bear Baloo.</t>
  </si>
  <si>
    <t>After a threat from the tiger</t>
  </si>
  <si>
    <t>tt3042408</t>
  </si>
  <si>
    <t>Who Am I - Kein System ist sicher</t>
  </si>
  <si>
    <t>Jantje Friese, Baran bo Odar</t>
  </si>
  <si>
    <t>Tom Schilling, Elyas M'Barek, Wotan Wilke M√∂hring, Antoine Monot Jr., Hannah Herzsprung, Stephan Kampwirth, Trine Dyrholm, Leopold Hornung, Katharina Matz, Leonard Carow, Arndt Schwering-Sohnrey, Matthias Neukirch, Nils Borghardt, Alexander Hauff, Antonia Putiloff</t>
  </si>
  <si>
    <t>Tom Schilling, Elyas M'Barek</t>
  </si>
  <si>
    <t>Benjamin, a young German computer whiz, is invited to join a subversive hacker group that wants to be noticed on the world's stage.</t>
  </si>
  <si>
    <t>Benjamin, a young German computer</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</si>
  <si>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</si>
  <si>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</si>
  <si>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</si>
  <si>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</si>
  <si>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Johnny Depp, Gwyneth Paltrow</t>
  </si>
  <si>
    <t>Juggling angry Russians, the British Mi5, and an international terrorist, debonair art dealer and part-time rogue Charlie Mortdecai races to recover a stolen painting rumored to contain a code that leads to lost gold.</t>
  </si>
  <si>
    <t>Juggling angry Russians, the British</t>
  </si>
  <si>
    <t>tt3062096</t>
  </si>
  <si>
    <t>Inferno</t>
  </si>
  <si>
    <t>13/10/2016</t>
  </si>
  <si>
    <t>Dan Brown, David Koepp</t>
  </si>
  <si>
    <t>Tom Hanks, Felicity Jones, Omar Sy, Irrfan Khan, Sidse Babett Knudsen, Ben Foster, Ana Ularu, Ida Darvish, Paolo Antonio Simioni, Alessandro Grimaldi, Fausto Maria Sciarappa, Robin Mugnaini, Paul Ritter, Vincenzo Tanassi, Alessandro Fabrizi</t>
  </si>
  <si>
    <t>Tom Hanks, Felicity Jones</t>
  </si>
  <si>
    <t>When Robert Langdon wakes up in an Italian hospital with amnesia, he teams up with Dr. Sienna Brooks, and together they must race across Europe against the clock to foil a deadly global plot.</t>
  </si>
  <si>
    <t>When Robert Langdon wakes up in</t>
  </si>
  <si>
    <t>tt3063516</t>
  </si>
  <si>
    <t>Bad Grandpa</t>
  </si>
  <si>
    <t>Johnny Knoxville, Spike Jonze</t>
  </si>
  <si>
    <t>Johnny Knoxville, Jackson Nicoll, Gregorio, Georgina Cates, Kamber Hejlik, Jill Killington, Madison Davis, George Faughnan, Grasie Mercedes, Marilynn Allain, Jack Polick, Spike Jonze, Catherine Keener, Marlon Davis, Quintin Duncan</t>
  </si>
  <si>
    <t>Johnny Knoxville, Jackson Nicoll</t>
  </si>
  <si>
    <t>86-year-old Irving Zisman takes a trip from Nebraska to North Carolina to take his 8 year-old grandson, Billy, back to his real father.</t>
  </si>
  <si>
    <t>86-year-old Irving Zisman takes</t>
  </si>
  <si>
    <t>tt3064298</t>
  </si>
  <si>
    <t>Man Up</t>
  </si>
  <si>
    <t>Tess Morris</t>
  </si>
  <si>
    <t>Lake Bell, Rory Kinnear, Ken Stott, Harriet Walter, Olivia Williams, Sharon Horgan, Ophelia Lovibond, Simon Pegg, Stephen Campbell Moore, Keir Charles, Phoebe Waller-Bridge, Robert Wilfort, Paul Thornley, Henry Lloyd-Hughes, James Reilly</t>
  </si>
  <si>
    <t>Lake Bell, Rory Kinnear</t>
  </si>
  <si>
    <t>A single woman takes the place of a stranger's blind date, which leads to her finding the perfect boyfriend.</t>
  </si>
  <si>
    <t>A single woman takes the place</t>
  </si>
  <si>
    <t>tt3065204</t>
  </si>
  <si>
    <t>The Conjuring 2</t>
  </si>
  <si>
    <t>Patrick Wilson, Vera Farmiga, Madison Wolfe, Frances O'Connor, Lauren Esposito, Benjamin Haigh, Patrick McAuley, Simon McBurney, Maria Doyle Kennedy, Simon Delaney, Franka Potente, Bob Adrian, Robin Atkin Downes, Bonnie Aarons, Javier Botet</t>
  </si>
  <si>
    <t>Patrick Wilson, Vera Farmiga</t>
  </si>
  <si>
    <t>Ed and Lorraine Warren travel to North London to help a single mother raising 4 children alone in a house plagued by a supernatural spirit.</t>
  </si>
  <si>
    <t>Ed and Lorraine Warren travel</t>
  </si>
  <si>
    <t>tt3068194</t>
  </si>
  <si>
    <t>Love &amp; Friendship</t>
  </si>
  <si>
    <t>Ireland, France, Netherlands</t>
  </si>
  <si>
    <t>Whit Stillman</t>
  </si>
  <si>
    <t>Whit Stillman, Jane Austen</t>
  </si>
  <si>
    <t>Kate Beckinsale, Morfydd Clark, Tom Bennett, Jenn Murray, Lochlann O'Mear√°in, Sophie Radermacher, Chlo√´ Sevigny, Stephen Fry, Jordan Waller, Ross Mac Mahon, Frank Prendergast, Xavier Samuel, Emma Greenwell, Justin Edwards, Kelly Campbell</t>
  </si>
  <si>
    <t>Kate Beckinsale, Morfydd Clark</t>
  </si>
  <si>
    <t>Lady Susan Vernon takes up temporary residence at her in-laws' estate and, while there, is determined to be a matchmaker for her daughter Frederica -- and herself too, naturally.</t>
  </si>
  <si>
    <t>Lady Susan Vernon takes up temporary</t>
  </si>
  <si>
    <t>tt3072482</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</si>
  <si>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</si>
  <si>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</si>
  <si>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</si>
  <si>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</si>
  <si>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</si>
  <si>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Sharlto Copley, Danila Kozlovsky</t>
  </si>
  <si>
    <t>Henry is resurrected from death with no memory, and he must save his wife from a telekinetic warlord with a plan to bio-engineer soldiers.</t>
  </si>
  <si>
    <t>Henry is resurrected from death</t>
  </si>
  <si>
    <t>tt3076658</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</si>
  <si>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</si>
  <si>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</si>
  <si>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</si>
  <si>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Michael B. Jordan, Sylvester Stallone</t>
  </si>
  <si>
    <t>The former World Heavyweight Champion Rocky Balboa serves as a trainer and mentor to Adonis Johnson, the son of his late friend and former rival Apollo Creed.</t>
  </si>
  <si>
    <t>The former World Heavyweight Champion</t>
  </si>
  <si>
    <t>tt3077214</t>
  </si>
  <si>
    <t>Suffragette</t>
  </si>
  <si>
    <t>Sarah Gavron</t>
  </si>
  <si>
    <t>Anne-Marie Duff, Grace Stottor, Geoff Bell, Carey Mulligan, Amanda Lawrence, Shelley Longworth, Adam Michael Dodd, Ben Whishaw, Sarah Finigan, Drew Edwards, Lorraine Stanley, Romola Garai, Adam Nagaitis, Helena Bonham Carter, Finbar Lynch</t>
  </si>
  <si>
    <t>Anne-Marie Duff</t>
  </si>
  <si>
    <t>Anne-Marie Duff, Grace Stottor</t>
  </si>
  <si>
    <t>In 1912 London, a young working mother is galvanized into radical political activism supporting the right for women to vote, and is willing to meet violence with violence to achieve this end.</t>
  </si>
  <si>
    <t>In 1912 London, a young working</t>
  </si>
  <si>
    <t>tt3079380</t>
  </si>
  <si>
    <t>Spy</t>
  </si>
  <si>
    <t>USA, UK, France, Hungary, Germany</t>
  </si>
  <si>
    <t>Jude Law, Raad Rawi, Melissa McCarthy, Jessica Chaffin, Miranda Hart, Sam Richardson, Katie Dippold, Jaime Pacheco, Romain Apelbaum, Allison Janney, Rose Byrne, Richard Brake, Steve Bannos, Morena Baccarin, Jason Statham</t>
  </si>
  <si>
    <t>Jude Law, Raad Rawi</t>
  </si>
  <si>
    <t>A desk-bound CIA analyst volunteers to go undercover to infiltrate the world of a deadly arms dealer, and prevent diabolical global disaster.</t>
  </si>
  <si>
    <t>A desk-bound CIA analyst volunteers</t>
  </si>
  <si>
    <t>tt3082898</t>
  </si>
  <si>
    <t>Kickboxer: Vengeance</t>
  </si>
  <si>
    <t>Dimitri Logothetis, Jim McGrath</t>
  </si>
  <si>
    <t>Alain Moussi, Georges St-Pierre, T.J. Storm, Matthew Ziff, Sam Medina, Dave Bautista, Sue-Lynn, Darren Shahlavi, Gina Carano, Hawn Tran, Sara Malakul Lane, Tanapol Chuksrida, Daneya Mayid, Joshua Tran, Jean-Claude Van Damme</t>
  </si>
  <si>
    <t>Alain Moussi</t>
  </si>
  <si>
    <t>Alain Moussi, Georges St-Pierre</t>
  </si>
  <si>
    <t>A kick boxer is out to avenge his brother.</t>
  </si>
  <si>
    <t>A kick boxer is out to avenge</t>
  </si>
  <si>
    <t>tt3083008</t>
  </si>
  <si>
    <t>The Program</t>
  </si>
  <si>
    <t>John Hodge, David Walsh</t>
  </si>
  <si>
    <t>Ben Foster, Chris O'Dowd, Guillaume Canet, Jesse Plemons, Lee Pace, Denis M√©nochet, Edward Hogg, Dustin Hoffman, Elaine Cassidy, Laura Donnelly, Peter Wight, Nathan Wiley, Chris Larkin, Mark Little, Michael G. Wilson</t>
  </si>
  <si>
    <t>Ben Foster, Chris O'Dowd</t>
  </si>
  <si>
    <t>An Irish sports journalist becomes convinced that Lance Armstrong's performances during the Tour de France victories are fueled by banned substances. With this conviction, he starts hunting for evidence that will expose Armstrong.</t>
  </si>
  <si>
    <t>An Irish sports journalist becomes</t>
  </si>
  <si>
    <t>tt3086442</t>
  </si>
  <si>
    <t>Ich seh, Ich seh</t>
  </si>
  <si>
    <t>Severin Fiala, Veronika Franz</t>
  </si>
  <si>
    <t>Veronika Franz, Severin Fiala</t>
  </si>
  <si>
    <t>Lukas Schwarz, Elias Schwarz, Susanne Wuest, Hans Escher, Elfriede Schatz, Karl Purker, Georg Deliovsky, Christian Steindl, Christian Schatz, Erwin Schmalzbauer</t>
  </si>
  <si>
    <t>Lukas Schwarz</t>
  </si>
  <si>
    <t>Lukas Schwarz, Elias Schwarz</t>
  </si>
  <si>
    <t>Twin boys move to a new home with their mother after she has face changing cosmetic surgery, but under her bandages is someone the children don't recognize.</t>
  </si>
  <si>
    <t>Twin boys move to a new home with</t>
  </si>
  <si>
    <t>tt3089630</t>
  </si>
  <si>
    <t>Artemis Fowl</t>
  </si>
  <si>
    <t>Conor McPherson, Eoin Colfer</t>
  </si>
  <si>
    <t>Michael Rouse, Racheal Ofori, Josh Gad, Ferdia Shaw, Simone Kirby, Joe O'Grady, Finian Duff Lennon, Grace Fincham, Toby Eden, Gerard Horan, Colin Farrell, Nonso Anozie, Emily Brockmann, Jessica Rhodes, Charlie Cameron</t>
  </si>
  <si>
    <t>Michael Rouse</t>
  </si>
  <si>
    <t>Michael Rouse, Racheal Ofori</t>
  </si>
  <si>
    <t>Artemis Fowl, a young criminal prodigy, hunts down a secret society of fairies to find his missing father.</t>
  </si>
  <si>
    <t>Artemis Fowl, a young criminal</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</si>
  <si>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</si>
  <si>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</si>
  <si>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</si>
  <si>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</si>
  <si>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Lucas Till</t>
  </si>
  <si>
    <t>Lucas Till, Jane Levy</t>
  </si>
  <si>
    <t>A young man working at a small town junkyard discovers and befriends a creature which feeds on oil being sought by a fracking company.</t>
  </si>
  <si>
    <t>A young man working at a small</t>
  </si>
  <si>
    <t>tt3097204</t>
  </si>
  <si>
    <t>The Inbetweeners 2</t>
  </si>
  <si>
    <t>Damon Beesley, Iain Morris</t>
  </si>
  <si>
    <t>Simon Bird, James Buckley, Blake Harrison, Joe Thomas, Emily Berrington, Freddie Stroma, David Field, Belinda Stewart-Wilson, Tamla Kari, Lydia Rose Bewley, David Schaal, Alex Macqueen, Greg Davies, Martin Trenaman, Robin Weaver</t>
  </si>
  <si>
    <t>Jay, Neil, Simon, and Will reunite in Australia for a holiday.</t>
  </si>
  <si>
    <t>Jay, Neil, Simon, and Will reunite</t>
  </si>
  <si>
    <t>tt3099498</t>
  </si>
  <si>
    <t>Tusk</t>
  </si>
  <si>
    <t>Michael Parks, Justin Long, Genesis Rodriguez, Haley Joel Osment, Johnny Depp, Harley Morenstein, Ralph Garman, Jennifer Schwalbach Smith, Harley Quinn Smith, Lily-Rose Depp, Ashley Greene, Douglas Banks, Matthew Shively</t>
  </si>
  <si>
    <t>Michael Parks</t>
  </si>
  <si>
    <t>Michael Parks, Justin Long</t>
  </si>
  <si>
    <t>A brash and arrogant podcaster gets more than he bargained for when he travels to Canada to interview a mysterious recluse... who has a rather disturbing fondness for walruses.</t>
  </si>
  <si>
    <t>A brash and arrogant podcaster</t>
  </si>
  <si>
    <t>tt3100274</t>
  </si>
  <si>
    <t>Manhattan Nocturne</t>
  </si>
  <si>
    <t>20/05/2016</t>
  </si>
  <si>
    <t>Brian DeCubellis</t>
  </si>
  <si>
    <t>Brian DeCubellis, Colin Harrison</t>
  </si>
  <si>
    <t>Adrien Brody, Yvonne Strahovski, Campbell Scott, Jennifer Beals, Steven Berkoff, Linda Lavin, Frank Deal, Stan Carp, Madison Elizabeth Lagares, Thomas Bair, Theis Weckesser, Alex Echevarria, Chinasa Ogbuagu, Jahni Brown, Karin Collison</t>
  </si>
  <si>
    <t>Adrien Brody, Yvonne Strahovski</t>
  </si>
  <si>
    <t>A reporter becomes involved with a mysterious woman while investigating her late husband's death.</t>
  </si>
  <si>
    <t>A reporter becomes involved with</t>
  </si>
  <si>
    <t>tt3104988</t>
  </si>
  <si>
    <t>Crazy Rich Asians</t>
  </si>
  <si>
    <t>15/08/2018</t>
  </si>
  <si>
    <t>Peter Chiarelli, Adele Lim</t>
  </si>
  <si>
    <t>Constance Wu, Henry Golding, Michelle Yeoh, Gemma Chan, Lisa Lu, Awkwafina, Harry Shum Jr., Ken Jeong, Sonoya Mizuno, Chris Pang, Jimmy O. Yang, Ronny Chieng, Remy Hii, Nico Santos, Jing Lusi</t>
  </si>
  <si>
    <t>Constance Wu</t>
  </si>
  <si>
    <t>Constance Wu, Henry Golding</t>
  </si>
  <si>
    <t>This contemporary romantic comedy, based on a global bestseller, follows native New Yorker Rachel Chu to Singapore to meet her boyfriend's family.</t>
  </si>
  <si>
    <t>This contemporary romantic comedy,</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</si>
  <si>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</si>
  <si>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</si>
  <si>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</si>
  <si>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</si>
  <si>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</si>
  <si>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The Four Horsemen resurface, and</t>
  </si>
  <si>
    <t>tt3111426</t>
  </si>
  <si>
    <t>Lost Girls</t>
  </si>
  <si>
    <t>13/03/2020</t>
  </si>
  <si>
    <t>Liz Garbus</t>
  </si>
  <si>
    <t>Robert Kolker, Michael Werwie</t>
  </si>
  <si>
    <t>Amy Ryan, Thomasin McKenzie, Gabriel Byrne, Lola Kirke, Oona Laurence, Dean Winters, Molly Brown, Miriam Shor, Ana Reeder, Grace Capeless, Reed Birney, Kevin Corrigan, Jimi Stanton, Matthew F. O'Connor, Rosal Colon</t>
  </si>
  <si>
    <t>Amy Ryan, Thomasin McKenzie</t>
  </si>
  <si>
    <t>When Mari Gilbert's daughter disappears, police inaction drives her own investigation into the gated Long Island community where Shannan was last seen. Her search brings attention to over a dozen murdered sex workers.</t>
  </si>
  <si>
    <t>When Mari Gilbert's daughter disappears,</t>
  </si>
  <si>
    <t>tt3118452</t>
  </si>
  <si>
    <t>Circle</t>
  </si>
  <si>
    <t>Aaron Hann, Mario Miscione</t>
  </si>
  <si>
    <t>Allegra Masters, Aimee McKay, Ashley Key, Autumn Federici, Bill Lewis, Brent Stiefel, Cameron Cruz, Carter Jenkins, Cesar Garcia, Coley Speaks, Daniel Lench, Daniel Yelsky, David Reivers, David Saucedo, DeMaris Gordon</t>
  </si>
  <si>
    <t>Allegra Masters</t>
  </si>
  <si>
    <t>Allegra Masters, Aimee McKay</t>
  </si>
  <si>
    <t>Held captive and faced with their imminent executions, fifty strangers are forced to choose the one person among them who deserves to live.</t>
  </si>
  <si>
    <t>Held captive and faced with their</t>
  </si>
  <si>
    <t>tt3120280</t>
  </si>
  <si>
    <t>Sierra Burgess Is a Loser</t>
  </si>
  <si>
    <t>Ian Samuels</t>
  </si>
  <si>
    <t>Lindsey Beer</t>
  </si>
  <si>
    <t>Shannon Purser, Kristine Froseth, RJ Cyler, Noah Centineo, Loretta Devine, Giorgia Whigham, Alice Lee, Lea Thompson, Alan Ruck, Mary Pat Gleason, Chrissy Metz, Elizabeth Tovey, Mariam Tovey, Matt Malloy, Will Peltz</t>
  </si>
  <si>
    <t>Shannon Purser</t>
  </si>
  <si>
    <t>Shannon Purser, Kristine Froseth</t>
  </si>
  <si>
    <t>A case of mistaken identity results in unexpected romance when the most popular girl in high school and the biggest loser must come together to win over their crushes.</t>
  </si>
  <si>
    <t>A case of mistaken identity results</t>
  </si>
  <si>
    <t>tt3125324</t>
  </si>
  <si>
    <t>Beyond the Lights</t>
  </si>
  <si>
    <t>Gugu Mbatha-Raw, Nate Parker, Minnie Driver, Machine Gun Kelly, Danny Glover, Darryl Stephens, Elaine Tan, Isaac Keys, Tyler Christopher, Benito Martinez, Aisha Hinds, India Jean-Jacques, Deidrie Henry, Estelle, Malieek Straughter</t>
  </si>
  <si>
    <t>Gugu Mbatha-Raw, Nate Parker</t>
  </si>
  <si>
    <t>The pressures of fame have superstar singer Noni on the edge, until she meets Kaz, a young cop who works to help her find the courage to develop her own voice and break free to become the artist she was meant to be.</t>
  </si>
  <si>
    <t>The pressures of fame have superstar</t>
  </si>
  <si>
    <t>tt3127022</t>
  </si>
  <si>
    <t>The Bookshop</t>
  </si>
  <si>
    <t>UK, Spain, Germany, France</t>
  </si>
  <si>
    <t>Isabel Coixet, Penelope Fitzgerald</t>
  </si>
  <si>
    <t>Emily Mortimer, Bill Nighy, Hunter Tremayne, Honor Kneafsey, Michael Fitzgerald, Frances Barber, Reg Wilson, James Lance, Patricia Clarkson, Lucy Beckwith, Nigel O'Neill, Jorge Suquet, Harvey Bennett, Lana O'Kell, Adie Allen</t>
  </si>
  <si>
    <t>Emily Mortimer, Bill Nighy</t>
  </si>
  <si>
    <t>England 1959. In a small East Anglian town, Florence Green decides, against polite but ruthless local opposition, to open a bookshop.</t>
  </si>
  <si>
    <t>England 1959. In a small East</t>
  </si>
  <si>
    <t>tt3137630</t>
  </si>
  <si>
    <t>David Brent: Life on the Road</t>
  </si>
  <si>
    <t>19/08/2016</t>
  </si>
  <si>
    <t>Ricky Gervais, Rob Jarvis, Abbie Murphy, Mandeep Dhillon, Jo Hartley, Andrew Brooke, Miles Chapman, Tom Bennett, Rebecca Gethings, Kim Benson, Alfie Stewart, Ben Bailey Smith, Tom Basden, Andy Burrows, Stuart Wilkinson</t>
  </si>
  <si>
    <t>Ricky Gervais, Rob Jarvis</t>
  </si>
  <si>
    <t>A camera crew catches up with David Brent, the former star of the fictional British TV series</t>
  </si>
  <si>
    <t>A camera crew catches up with</t>
  </si>
  <si>
    <t>tt3138104</t>
  </si>
  <si>
    <t>The Hungover Games</t>
  </si>
  <si>
    <t>18/02/2014</t>
  </si>
  <si>
    <t>Josh Stolberg</t>
  </si>
  <si>
    <t>Kyle Barnett Anderson, Kyle Barnett Anderson</t>
  </si>
  <si>
    <t>Ross Nathan, Sam Pancake, Ben Begley, Herbert Russell, John Livingston, Damien Bray, Tara Reid, Jamie Kennedy, Chanel Gaines, Carolyn Ratteray, Hank Baskett, Caitlyn Jenner, Steve Sobel, Mark Harley, Martin Klebba</t>
  </si>
  <si>
    <t>Ross Nathan</t>
  </si>
  <si>
    <t>Ross Nathan, Sam Pancake</t>
  </si>
  <si>
    <t>tt3138782</t>
  </si>
  <si>
    <t>Mucize</t>
  </si>
  <si>
    <t>B√ºsra Pekin, Senay G√ºrler, Mahsun Kirmizig√ºl, Talat Bulut, Ali S√ºrmeli, Meral √áetinkaya, Mert Turak, Cezmi Baskin, Dogukan Polat, Seda Tosun, Yildiz K√ºlt√ºr, Tansel √ñngel, Erol Demir√∂z, Nisa Melis Telli, Cihat Tamer</t>
  </si>
  <si>
    <t>B√ºsra Pekin</t>
  </si>
  <si>
    <t>B√ºsra Pekin, Senay G√ºrler</t>
  </si>
  <si>
    <t>1960s Turkey countryside. A newly assigned teacher finds out that the solitary village is missing a school. He gets fond of the village people and especially a disabled man. The teacher ...</t>
  </si>
  <si>
    <t>1960s Turkey countryside. A newly</t>
  </si>
  <si>
    <t>tt3140100</t>
  </si>
  <si>
    <t>Fasandr√¶berne</t>
  </si>
  <si>
    <t>Denmark, Germany, Sweden</t>
  </si>
  <si>
    <t>Nikolaj Lie Kaas, Fares Fares, Pilou Asb√¶k, David Dencik, Danica Curcic, Sarah-Sofie Boussnina, Johanne Louise Schmidt, Marco Ils√∏, Beate Bille, Peter Christoffersen, S√∏ren Pilmark, Michael Brostrup, Morten Kirkskov, Philip Stilling, Adam Ild Rohweder</t>
  </si>
  <si>
    <t>Nikolaj Lie Kaas, Fares Fares</t>
  </si>
  <si>
    <t>The murder of young twins initially implicates a group of upper class students as the killers, though the case takes a turn or two from its starting point.</t>
  </si>
  <si>
    <t>The murder of young twins initially</t>
  </si>
  <si>
    <t>DKK 39000000</t>
  </si>
  <si>
    <t>tt3148502</t>
  </si>
  <si>
    <t>Tamasha</t>
  </si>
  <si>
    <t>Deepika Padukone, Ranbir Kapoor, Piyush Mishra, Naila Grewal, Javed Sheikh, Arushi Sharma, Sushma Seth, Ishwak Singh, Vivek Mushran, Svetlana Tulasi, Teddy Maurya, Nikhil Bhagat, Ishtiyak Khan, Saurabh Pal, Yash Sehgal</t>
  </si>
  <si>
    <t>Deepika Padukone, Ranbir Kapoor</t>
  </si>
  <si>
    <t>The life of a man with borderline personality disorder is relived in three stages: as a nine-year-old child, a 19-year-old adolescent and a 30-year-old adult.</t>
  </si>
  <si>
    <t>The life of a man with borderline</t>
  </si>
  <si>
    <t>tt3149038</t>
  </si>
  <si>
    <t>X+Y</t>
  </si>
  <si>
    <t>13/03/2015</t>
  </si>
  <si>
    <t>Morgan Matthews</t>
  </si>
  <si>
    <t>James Graham</t>
  </si>
  <si>
    <t>Asa Butterfield, Rafe Spall, Sally Hawkins, Eddie Marsan, Jo Yang, Martin McCann, Jake Davies, Alex Lawther, Alexa Davies, Orion Lee, Edward Baker-Close, Percelle Ascott, Suraj Rattu, Jamie Ballard, Clare Burt</t>
  </si>
  <si>
    <t>Asa Butterfield, Rafe Spall</t>
  </si>
  <si>
    <t>A socially awkward teenage math prodigy finds new confidence and new friendships when he lands a spot on the British squad at the International Mathematics Olympiad.</t>
  </si>
  <si>
    <t>A socially awkward teenage math</t>
  </si>
  <si>
    <t>tt3152592</t>
  </si>
  <si>
    <t>Scoob!</t>
  </si>
  <si>
    <t>15/07/2020</t>
  </si>
  <si>
    <t>Tony Cervone</t>
  </si>
  <si>
    <t>Adam Sztykiel, Jack Donaldson</t>
  </si>
  <si>
    <t>Will Forte, Mark Wahlberg, Jason Isaacs, Gina Rodriguez, Zac Efron, Amanda Seyfried, Kiersey Clemons, Ken Jeong, Tracy Morgan, Frank Welker, Iain Armitage, Mckenna Grace, Pierce Gagnon, Ariana Greenblatt, Simon Cowell</t>
  </si>
  <si>
    <t>Will Forte, Mark Wahlberg</t>
  </si>
  <si>
    <t>Scooby and the gang face their most challenging mystery ever: a plot to unleash the ghost dog Cerberus upon the world. As they race to stop this dogpocalypse, the gang discovers that Scooby has an epic destiny greater than anyone imagined.</t>
  </si>
  <si>
    <t>Scooby and the gang face their</t>
  </si>
  <si>
    <t>tt3152624</t>
  </si>
  <si>
    <t>Trainwreck</t>
  </si>
  <si>
    <t>Colin Quinn, Devin Fabry, Carla Oudin, Amy Schumer, Josh Segarra, Ryan Farrell, Robert E. Torres, Jim Florentine, Robert Kelly, Dan Soder, John Cena, Dave Attell, Vanessa Bayer, Tilda Swinton, Randall Park</t>
  </si>
  <si>
    <t>Colin Quinn</t>
  </si>
  <si>
    <t>Colin Quinn, Devin Fabry</t>
  </si>
  <si>
    <t>Having thought that monogamy was never possible, a commitment-phobic career woman may have to face her fears when she meets a good guy.</t>
  </si>
  <si>
    <t>Having thought that monogamy was</t>
  </si>
  <si>
    <t>tt3164256</t>
  </si>
  <si>
    <t>Rock the Kasbah</t>
  </si>
  <si>
    <t>Mitch Glazer</t>
  </si>
  <si>
    <t>Bill Murray, Bruce Willis, Kate Hudson, Zooey Deschanel, Leem Lubany, Arian Moayed, Scott Caan, Danny McBride, Fahim Fazli, Beejan Land, Sameer Ali Khan, Jonas Khan, Husam Chadat, Taylor Kinney, Megan Raich</t>
  </si>
  <si>
    <t>Bill Murray, Bruce Willis</t>
  </si>
  <si>
    <t>A down-on-his-luck music manager discovers a teenage girl with an extraordinary voice while on a music tour in Afghanistan and takes her to Kabul to compete on the popular television show, Afghan Star.</t>
  </si>
  <si>
    <t>A down-on-his-luck music manager</t>
  </si>
  <si>
    <t>tt3165612</t>
  </si>
  <si>
    <t>Sleeping with Other People</t>
  </si>
  <si>
    <t>Alison Brie, Jason Sudeikis, Jordan Carlos, Margarita Levieva, Charles Cain, Adam Brody, Michael Cyril Creighton, Billy Eichner, Jason Mantzoukas, Amanda Peet, Victoria Frings, Adam Scott, Natasha Lyonne, Andrea Savage, Sawyer Shipman</t>
  </si>
  <si>
    <t>Alison Brie, Jason Sudeikis</t>
  </si>
  <si>
    <t>A good-natured womanizer and a serial cheater form a platonic relationship that helps reform them in ways, while a mutual attraction sets in.</t>
  </si>
  <si>
    <t>A good-natured womanizer and a</t>
  </si>
  <si>
    <t>tt3168230</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</si>
  <si>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</si>
  <si>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</si>
  <si>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</si>
  <si>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Ian McKellen, Laura Linney</t>
  </si>
  <si>
    <t>An aged, retired Sherlock Holmes deals with early dementia, as he tries to remember his final case, and a mysterious woman, whose memory haunts him. He also befriends a fan, the young son of his housekeeper, who wants him to work again.</t>
  </si>
  <si>
    <t>An aged, retired Sherlock Holmes</t>
  </si>
  <si>
    <t>tt3169706</t>
  </si>
  <si>
    <t>Pride</t>
  </si>
  <si>
    <t>Matthew Warchus</t>
  </si>
  <si>
    <t>Stephen Beresford</t>
  </si>
  <si>
    <t>Ben Schnetzer, Abram Rooney, Jim McManus, George MacKay, Monica Dolan, Matthew Flynn, Andrew Scott, Joseph Gilgun, Faye Marsay, Freddie Fox, Lucy Timmons, Jordan Metcalfe, Roger Morlidge, Dean Ashton, Chris Overton</t>
  </si>
  <si>
    <t>Ben Schnetzer</t>
  </si>
  <si>
    <t>Ben Schnetzer, Abram Rooney</t>
  </si>
  <si>
    <t>U.K. gay activists work to help miners during their lengthy strike of the National Union of Mineworkers in the summer of 1984.</t>
  </si>
  <si>
    <t>U.K. gay activists work to help</t>
  </si>
  <si>
    <t>tt3170832</t>
  </si>
  <si>
    <t>Room</t>
  </si>
  <si>
    <t>Canada, Ireland, UK, USA</t>
  </si>
  <si>
    <t>Emma Donoghue, Emma Donoghue</t>
  </si>
  <si>
    <t>Brie Larson, Jacob Tremblay, Sean Bridgers, Wendy Crewson, Sandy McMaster, Matt Gordon, Amanda Brugel, Joe Pingue, Joan Allen, Zarrin Darnell-Martin, Cas Anvar, William H. Macy, Jee-Yun Lee, Randal Edwards, Justin Mader</t>
  </si>
  <si>
    <t>Brie Larson, Jacob Tremblay</t>
  </si>
  <si>
    <t>Held captive for 7 years in an enclosed space, a woman and her young son finally gain their freedom, allowing the boy to experience the outside world for the first time.</t>
  </si>
  <si>
    <t>Held captive for 7 years in an</t>
  </si>
  <si>
    <t>tt3171832</t>
  </si>
  <si>
    <t>iBoy</t>
  </si>
  <si>
    <t>27/01/2017</t>
  </si>
  <si>
    <t>Adam Randall</t>
  </si>
  <si>
    <t>Joe Barton, Joe Barton</t>
  </si>
  <si>
    <t>Bill Milner, Maisie Williams, Miranda Richardson, Rory Kinnear, Jordan Bolger, Charley Palmer Rothwell, Armin Karima, McKell David, Shaquille Ali-Yebuah, Aymen Hamdouchi, Leon Annor, Petrice Jones, Cameron Jack, Lucy Thackeray, Christopher Colquhoun</t>
  </si>
  <si>
    <t>Bill Milner</t>
  </si>
  <si>
    <t>Bill Milner, Maisie Williams</t>
  </si>
  <si>
    <t>After being shot, Tom wakes from a coma to discover that fragments of his smart phone have been embedded in his head, and worse, that returning to normal teenage life is impossible because he has developed a strange set of superpowers.</t>
  </si>
  <si>
    <t>After being shot, Tom wakes from</t>
  </si>
  <si>
    <t>tt3172532</t>
  </si>
  <si>
    <t>The Diary of a Teenage Girl</t>
  </si>
  <si>
    <t>Marielle Heller</t>
  </si>
  <si>
    <t>Phoebe Gloeckner, Marielle Heller</t>
  </si>
  <si>
    <t>Bel Powley, Willie, Kristen Wiig, Abby Wait, Alexander Skarsg√•rd, Miranda Bailey, Carson Mell, John Parsons, Madeleine Waters, Austin Lyon, Quinn Nagle, Davy Clements, Charles Lewis III, David Fine, Susannah Rogers</t>
  </si>
  <si>
    <t>Bel Powley</t>
  </si>
  <si>
    <t>Bel Powley, Willie, Kristen Wiig</t>
  </si>
  <si>
    <t>A teen artist living in 1970s San Francisco enters into an affair with her mother's boyfriend.</t>
  </si>
  <si>
    <t>A teen artist living in 1970s</t>
  </si>
  <si>
    <t>tt3173910</t>
  </si>
  <si>
    <t>Hasee Toh Phasee</t>
  </si>
  <si>
    <t>Vinil Mathew</t>
  </si>
  <si>
    <t>Harshavardhan Kulkarni, Anurag Kashyap</t>
  </si>
  <si>
    <t>Sidharth Malhotra, Parineeti Chopra, Adah Sharma, Manoj Joshi, Sharat Saxena, Neena Kulkarni, Sameer Sharma, Aariyan Gupta, Amita Udgata, Anshikaa Shrivastava, Ansh Sharma, Anil Charanjeett, Bhavna Chauhan, Devika Gidwani, Dhanika Jaggi</t>
  </si>
  <si>
    <t>Sidharth Malhotra</t>
  </si>
  <si>
    <t>Sidharth Malhotra, Parineeti Chopra</t>
  </si>
  <si>
    <t>Nikhil is re-introduced to Meeta nearly ten years after their first meeting. Now, as Nikhil has one week to prove himself worth enough to marry Meeta's sister Karishma, the old acquaintances become quite close to each other.</t>
  </si>
  <si>
    <t>Nikhil is re-introduced to Meeta</t>
  </si>
  <si>
    <t>tt3174376</t>
  </si>
  <si>
    <t>Before I Wake</t>
  </si>
  <si>
    <t>Kate Bosworth, Thomas Jane, Jacob Tremblay, Annabeth Gish, Topher Bousquet, Dash Mihok, Jay Karnes, Lance E. Nichols, Antonio Evan Romero, Kyla Deaver, Hunter Wenzel, Scottie Thompson, Jason Alan Smith, Michael Polish, Brett Murray</t>
  </si>
  <si>
    <t>Kate Bosworth, Thomas Jane</t>
  </si>
  <si>
    <t>A couple adopt an orphaned child whose dreams - and nightmares - manifest physically as he sleeps.</t>
  </si>
  <si>
    <t>A couple adopt an orphaned child</t>
  </si>
  <si>
    <t>tt3175038</t>
  </si>
  <si>
    <t>Ek Villain</t>
  </si>
  <si>
    <t>27/06/2014</t>
  </si>
  <si>
    <t>Tushar Hiranandani, Milap Zaveri</t>
  </si>
  <si>
    <t>Sidharth Malhotra, Riteish Deshmukh, Shraddha Kapoor, Shaad Randhawa, Aamna Sharif, Jack Wayne, Nihar Gite, Prachi Desai, Meher Acharya Dar, Rini Das, Pravina Bhagwat Deshpande, Remo Fernandes, Anagha Joshi, Rishina Kandhari, Kamal Rashid Khan</t>
  </si>
  <si>
    <t>Sidharth Malhotra, Riteish Deshmukh</t>
  </si>
  <si>
    <t>When his lover becomes the latest victim of a serial killer, Guru blurs the line between good and evil in his pursuit of revenge.</t>
  </si>
  <si>
    <t>When his lover becomes the latest</t>
  </si>
  <si>
    <t>tt3177316</t>
  </si>
  <si>
    <t>Honeymoon</t>
  </si>
  <si>
    <t>Leigh Janiak</t>
  </si>
  <si>
    <t>Phil Graziadei, Leigh Janiak</t>
  </si>
  <si>
    <t>Rose Leslie, Harry Treadaway, Ben Huber, Hanna Brown, Bob Harrison, John Lauterbach, Peter Leo</t>
  </si>
  <si>
    <t>Rose Leslie</t>
  </si>
  <si>
    <t>Rose Leslie, Harry Treadaway</t>
  </si>
  <si>
    <t>A newlywed couple finds their lake-country honeymoon descend into chaos after Paul finds Bea wandering and disoriented in the middle of the night.</t>
  </si>
  <si>
    <t>A newlywed couple finds their</t>
  </si>
  <si>
    <t>tt3179568</t>
  </si>
  <si>
    <t>Men, Women &amp; Children</t>
  </si>
  <si>
    <t>Chad Kultgen, Jason Reitman</t>
  </si>
  <si>
    <t>Adam Sandler, Jennifer Garner, Rosemarie DeWitt, Judy Greer, Dean Norris, Emma Thompson, Timoth√©e Chalamet, Olivia Crocicchia, Kaitlyn Dever, Ansel Elgort, Katherine Hughes, Elena Kampouris, Will Peltz, Travis Tope, David Denman</t>
  </si>
  <si>
    <t>Adam Sandler, Jennifer Garner</t>
  </si>
  <si>
    <t>A group of high school teenagers and their parents attempt to navigate the many ways the Internet has changed their relationships, their communications, their self-images, and their love lives.</t>
  </si>
  <si>
    <t>A group of high school teenagers</t>
  </si>
  <si>
    <t>tt3181776</t>
  </si>
  <si>
    <t>Momentum</t>
  </si>
  <si>
    <t>Stephen S. Campanelli</t>
  </si>
  <si>
    <t>Olga Kurylenko, Morgan Freeman, James Purefoy, Greg Kriek, Stephen Jennings, Jenna Saras, Marian Frizelle, Aidan Whytock, Daniel Fox, Karl Thaning, Adam Marcus, Lee-Anne Summers, Lee Raviv, Colin Moss, Grant Roberts</t>
  </si>
  <si>
    <t>Olga Kurylenko</t>
  </si>
  <si>
    <t>Olga Kurylenko, Morgan Freeman</t>
  </si>
  <si>
    <t>4 criminals steal diamonds from a safe deposit box in Cape Town - including a drive containing a US senator's evil plans. He'll do anything to get it back from Alexis/</t>
  </si>
  <si>
    <t>4 criminals steal diamonds from</t>
  </si>
  <si>
    <t>tt3181822</t>
  </si>
  <si>
    <t>The Boy Next Door</t>
  </si>
  <si>
    <t>Barbara Curry</t>
  </si>
  <si>
    <t>Jennifer Lopez, Ryan Guzman, Ian Nelson, John Corbett, Kristin Chenoweth, Lexi Atkins, Hill Harper, Jack Wallace, Adam Hicks, Fran√ßois Chau, Bailey Chase, Kent Avenido, Travis Schuldt, Brian Mahoney, Raquel Gardner</t>
  </si>
  <si>
    <t>Jennifer Lopez, Ryan Guzman</t>
  </si>
  <si>
    <t>A woman, separated from her unfaithful husband, falls for a younger man who has moved in next door, but their torrid affair soon takes a dangerous turn.</t>
  </si>
  <si>
    <t>A woman, separated from her unfaithful</t>
  </si>
  <si>
    <t>tt3183660</t>
  </si>
  <si>
    <t>Fantastic Beasts and Where to Find Them</t>
  </si>
  <si>
    <t>17/11/2016</t>
  </si>
  <si>
    <t>J.K. Rowling</t>
  </si>
  <si>
    <t>Eddie Redmayne, Sam Redford, Scott Goldman, Tim Bentinck, Tristan Tait, Colin Farrell, Tom Clarke Hill, Matthew Sim, Katherine Waterston, Samantha Morton, Dan Fogler, Ezra Miller, Faith Wood-Blagrove, Jenn Murray, Cory Peterson</t>
  </si>
  <si>
    <t>Eddie Redmayne, Sam Redford</t>
  </si>
  <si>
    <t>The adventures of writer Newt Scamander in New York's secret community of witches and wizards seventy years before Harry Potter reads his book in school.</t>
  </si>
  <si>
    <t>The adventures of writer Newt</t>
  </si>
  <si>
    <t>tt3195644</t>
  </si>
  <si>
    <t>Insidious: Chapter 3</t>
  </si>
  <si>
    <t>Dermot Mulroney, Stefanie Scott, Angus Sampson, Leigh Whannell, Lin Shaye, Tate Berney, Michael Reid MacKay, Steve Coulter, Hayley Kiyoko, Corbett Tuck, Tom Fitzpatrick, Tom Gallop, Jeris Poindexter, Ele Keats, Phyllis Applegate</t>
  </si>
  <si>
    <t>Dermot Mulroney</t>
  </si>
  <si>
    <t>Dermot Mulroney, Stefanie Scott</t>
  </si>
  <si>
    <t>A prequel set before the haunting of the Lambert family that reveals how gifted psychic Elise Rainier reluctantly agrees to use her ability to contact the dead in order to help a teenage girl who has been targeted by a dangerous supernatural entity.</t>
  </si>
  <si>
    <t>A prequel set before the haunting</t>
  </si>
  <si>
    <t>tt3201640</t>
  </si>
  <si>
    <t>Extinction</t>
  </si>
  <si>
    <t>27/07/2018</t>
  </si>
  <si>
    <t>Ben Young</t>
  </si>
  <si>
    <t>Spenser Cohen, Brad Kane</t>
  </si>
  <si>
    <t>Michael Pe√±a, Lizzy Caplan, Amelia Crouch, Erica Tremblay, Lex Shrapnel, Emma Booth, Lilly Aspell, Mike Colter, Israel Broussard, Sandra Teles, Tom Riley, Michael Absalom, Mina Obradovic, Joe Corrigall, Nikola Kent</t>
  </si>
  <si>
    <t>Michael Pe√±a, Lizzy Caplan</t>
  </si>
  <si>
    <t>A father has a recurring dream of losing his family. His nightmare turns into reality when the planet is invaded by a force bent on destruction. Fighting for their lives, he comes to realize an unknown strength to keep them safe from harm.</t>
  </si>
  <si>
    <t>A father has a recurring dream</t>
  </si>
  <si>
    <t>tt3202202</t>
  </si>
  <si>
    <t>Palmeras en la nieve</t>
  </si>
  <si>
    <t>25/12/2015</t>
  </si>
  <si>
    <t>Kriolu</t>
  </si>
  <si>
    <t>Aragonese</t>
  </si>
  <si>
    <t>Sergio G. S√°nchez, Luz Gab√°s</t>
  </si>
  <si>
    <t>Mario Casas, Adriana Ugarte, Macarena Garc√≠a, Alain Hern√°ndez, Berta V√°zquez, Dj√©dj√© Apali, Daniel Grao, Kimbo, Fernando Cayo, Celso Bugallo, Petra Mart√≠nez, Luis Callejo, Jos√© Manuel Poga, Serge Happi, Michael Batista</t>
  </si>
  <si>
    <t>Mario Casas, Adriana Ugarte</t>
  </si>
  <si>
    <t>After the death of her father, a young Spanish woman discovers a partial letter. As she searches for the answers, she embarks on a journey that takes her back to Africa, where she unfolds the secrets of her family.</t>
  </si>
  <si>
    <t>After the death of her father,</t>
  </si>
  <si>
    <t>tt3203528</t>
  </si>
  <si>
    <t>Bad Samaritan</t>
  </si>
  <si>
    <t>Brandon Boyce</t>
  </si>
  <si>
    <t>David Tennant, Robert Sheehan, Kerry Condon, Carlito Olivero, Jacqueline Byers, Tracey Heggins, Rob Nagle, Lorraine Bahr, Jacob Resnikoff, David Meyers, Tony Doupe, Lisa Brenner, Sofia Hasmik, Delpaneaux Wills, Hannah Barefoot</t>
  </si>
  <si>
    <t>David Tennant</t>
  </si>
  <si>
    <t>David Tennant, Robert Sheehan</t>
  </si>
  <si>
    <t>A pair of burglars stumble upon a woman being held captive in a home they intended to rob.</t>
  </si>
  <si>
    <t>A pair of burglars stumble upon</t>
  </si>
  <si>
    <t>tt3203606</t>
  </si>
  <si>
    <t>Trumbo</t>
  </si>
  <si>
    <t>John McNamara, Bruce Cook</t>
  </si>
  <si>
    <t>Bryan Cranston, Michael Stuhlbarg, David Maldonado, John Getz, Diane Lane, Laura Flannery, Helen Mirren, David James Elliott, Toby Nichols, Joseph S. Martino, Madison Wolfe, Jason Bayle, James DuMont, Alan Tudyk, Louis C.K.</t>
  </si>
  <si>
    <t>Bryan Cranston, Michael Stuhlbarg</t>
  </si>
  <si>
    <t>tt3203616</t>
  </si>
  <si>
    <t>The Cobbler</t>
  </si>
  <si>
    <t>Tom McCarthy, Paul Sado</t>
  </si>
  <si>
    <t>Elli, Adam B. Shapiro, Evan Neumann, Allen Lewis Rickman, Donnie Keshawarz, Ethan Khusidman, Adam Sandler, Sondra James, Kim Cloutier, Dan Stevens, Steve Buscemi, Melonie Diaz, Lynn Cohen, Method Man, Stuart Rudin</t>
  </si>
  <si>
    <t>Elli</t>
  </si>
  <si>
    <t>Elli, Adam B. Shapiro</t>
  </si>
  <si>
    <t>A cobbler, bored of his everyday life, stumbles upon a magical heirloom that allows him to become other people and see the world in a different way.</t>
  </si>
  <si>
    <t>A cobbler, bored of his everyday</t>
  </si>
  <si>
    <t>tt3205376</t>
  </si>
  <si>
    <t>Slow West</t>
  </si>
  <si>
    <t>UK, New Zealand</t>
  </si>
  <si>
    <t>John Maclean</t>
  </si>
  <si>
    <t>Kodi Smit-McPhee, Caren Pistorius, Aorere Paki, Jeffrey Thomas, Hayden Frost, Kieran Charnock, Michael Fassbender, Joseph Passi, Sam Manzanza, Tawanda Manyimo, David T. Lim, Bryan Michael Mills, Madeleine Sami, Eddie Campbell, Ben Mendelsohn</t>
  </si>
  <si>
    <t>Kodi Smit-McPhee, Caren Pistorius</t>
  </si>
  <si>
    <t>A young Scottish man travels across America in pursuit of the woman he loves, attracting the attention of an outlaw who is willing to serve as a guide.</t>
  </si>
  <si>
    <t>A young Scottish man travels across</t>
  </si>
  <si>
    <t>tt3210686</t>
  </si>
  <si>
    <t>Son of God</t>
  </si>
  <si>
    <t>28/02/2014</t>
  </si>
  <si>
    <t>Christopher Spencer</t>
  </si>
  <si>
    <t>Richard Bedser, Christopher Spencer</t>
  </si>
  <si>
    <t>Diogo Morgado, Greg Hicks, Adrian Schiller, Darwin Shaw, Sebastian Knapp, Joe Wredden, Simon Kunz, Paul Marc Davis, Matthew Gravelle, Amber Rose Revah, Roma Downey, Paul Knops, Darcie Lincoln, David Rintoul, Gary Oliver</t>
  </si>
  <si>
    <t>Diogo Morgado</t>
  </si>
  <si>
    <t>Diogo Morgado, Greg Hicks</t>
  </si>
  <si>
    <t>The life story of Jesus is told from his humble birth through his teachings, crucifixion and ultimate resurrection.</t>
  </si>
  <si>
    <t>The life story of Jesus is told</t>
  </si>
  <si>
    <t>tt3212232</t>
  </si>
  <si>
    <t>I Am Wrath</t>
  </si>
  <si>
    <t>15/04/2016</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</si>
  <si>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</si>
  <si>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</si>
  <si>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John Travolta, Christopher Meloni</t>
  </si>
  <si>
    <t>A man is out for justice after a group of corrupt police officers are unable to catch his wife's killer.</t>
  </si>
  <si>
    <t>A man is out for justice after</t>
  </si>
  <si>
    <t>tt3216348</t>
  </si>
  <si>
    <t>Incarnate</t>
  </si>
  <si>
    <t>Aaron Eckhart, Carice van Houten, Catalina Sandino Moreno, David Mazouz, Keir O'Donnell, Matt Nable, Emily Jackson, Paul Vincent O'Connor, Natalija Nogulich, John Pirruccello, Petra Sprecher, Breanne Parhiala, Emjay Anthony, Vanya Asher, Karolina Wydra</t>
  </si>
  <si>
    <t>Aaron Eckhart, Carice van Houten</t>
  </si>
  <si>
    <t>A scientist with the ability to enter the subconscious minds of the possessed must save a young boy from the grips of a demon with powers never seen before, while facing the horrors of his past.</t>
  </si>
  <si>
    <t>A scientist with the ability to</t>
  </si>
  <si>
    <t>tt3224458</t>
  </si>
  <si>
    <t>A Beautiful Day in the Neighborhood</t>
  </si>
  <si>
    <t>22/11/2019</t>
  </si>
  <si>
    <t>Micah Fitzerman-Blue, Noah Harpster</t>
  </si>
  <si>
    <t>Tom Hanks, Matthew Rhys, Chris Cooper, Susan Kelechi Watson, Maryann Plunkett, Enrico Colantoni, Wendy Makkena, Tammy Blanchard, Noah Harpster, Carmen Cusack, Kelley Davis, Christine Lahti, Maddie Corman, Daniel Krell, Jon L Peacock</t>
  </si>
  <si>
    <t>Tom Hanks, Matthew Rhys</t>
  </si>
  <si>
    <t>Based on the true story of a real-life friendship between</t>
  </si>
  <si>
    <t>Based on the true story of a real-life</t>
  </si>
  <si>
    <t>tt3231054</t>
  </si>
  <si>
    <t>Risen</t>
  </si>
  <si>
    <t>Kevin Reynolds, Paul Aiello</t>
  </si>
  <si>
    <t>Joseph Fiennes, Tom Felton, Peter Firth, Cliff Curtis, Mar√≠a Botto, Luis Callejo, Antonio Gil, Richard Atwill, Stewart Scudamore, Andy Gathergood, Stephen Hagan, Mish Boyko, Jan Cornet, Joe Manj√≥n, Pepe Lorente</t>
  </si>
  <si>
    <t>Joseph Fiennes, Tom Felton</t>
  </si>
  <si>
    <t>In 33 AD, a Roman Tribune in Judea is tasked to find the missing body of</t>
  </si>
  <si>
    <t>In 33 AD, a Roman Tribune in Judea</t>
  </si>
  <si>
    <t>tt3233418</t>
  </si>
  <si>
    <t>Spare Parts</t>
  </si>
  <si>
    <t>Joshua Davis, Elissa Matsueda</t>
  </si>
  <si>
    <t>George Lopez, Marisa Tomei, Jamie Lee Curtis, Carlos PenaVega, Jos√© Juli√°n, David Del Rio, Oscar Javier Gutierrez II, Alessandra Rosaldo, J.R. Villarreal, Aubrey K. Miller, Kevin Wiggins, Alexa PenaVega, J.P. Murrieta, Nicole Brady, Edward McGinty</t>
  </si>
  <si>
    <t>George Lopez</t>
  </si>
  <si>
    <t>George Lopez, Marisa Tomei</t>
  </si>
  <si>
    <t>Four Hispanic high school students form a robotics club. With no experience, 800 bucks, used car parts and a dream, this rag tag team goes up against the country's reigning robotics champion, MIT.</t>
  </si>
  <si>
    <t>Four Hispanic high school students</t>
  </si>
  <si>
    <t>tt3235888</t>
  </si>
  <si>
    <t>It Follows</t>
  </si>
  <si>
    <t>David Robert Mitchell</t>
  </si>
  <si>
    <t>Bailey Spry, Carollette Phillips, Loren Bass, Keir Gilchrist, Maika Monroe, Lili Sepe, Charles Gertner, Debbie Williams, Olivia Luccardi, Jake Weary, Daniel Zovatto, Ruby Harris, Leisa Pulido, D.J. Oliver, Linda Boston</t>
  </si>
  <si>
    <t>Bailey Spry</t>
  </si>
  <si>
    <t>Bailey Spry, Carollette Phillips</t>
  </si>
  <si>
    <t>A young woman is followed by an unknown supernatural force after a sexual encounter.</t>
  </si>
  <si>
    <t>A young woman is followed by an</t>
  </si>
  <si>
    <t>tt3247714</t>
  </si>
  <si>
    <t>Survivor</t>
  </si>
  <si>
    <t>Philip Shelby</t>
  </si>
  <si>
    <t>Paddy Wallace, Parker Sawyers, Bashar Rahal, Royce Pierreson, Ben Starr, Sean Teale, Reg√©-Jean Page, Jing Lusi, Antonia Thomas, Milla Jovovich, Dylan McDermott, Frances de la Tour, Robert Forster, Jerry-Jane Pears, Roger Rees</t>
  </si>
  <si>
    <t>Paddy Wallace</t>
  </si>
  <si>
    <t>Paddy Wallace, Parker Sawyers</t>
  </si>
  <si>
    <t>A Foreign Service Officer in London tries to prevent a terrorist attack set to hit New York City, but is forced to go on the run when she is framed for crimes she did not commit.</t>
  </si>
  <si>
    <t>A Foreign Service Officer in London</t>
  </si>
  <si>
    <t>tt3253930</t>
  </si>
  <si>
    <t>La isla m√≠nima</t>
  </si>
  <si>
    <t>Alberto Rodr√≠guez</t>
  </si>
  <si>
    <t>Rafael Cobos, Alberto Rodr√≠guez</t>
  </si>
  <si>
    <t>Javier Guti√©rrez, Ra√∫l Ar√©valo, Mar√≠a Varod, Perico Cervantes, Jes√∫s Ortiz, Jes√∫s Carroza, Salva Reina, Antonio de la Torre, Nerea Barros, Ana Tomeno, Paula Palacios, Claudia Ubreva, Luc√≠a Arias, Chelo Castro, Jes√∫s Castro</t>
  </si>
  <si>
    <t>Javier Guti√©rrez</t>
  </si>
  <si>
    <t>Javier Guti√©rrez, Ra√∫l Ar√©valo</t>
  </si>
  <si>
    <t>Two cops lost in the deep south of Spain. One serial killer to catch. A lot of secrets and lies to disclose.</t>
  </si>
  <si>
    <t>Two cops lost in the deep south</t>
  </si>
  <si>
    <t>tt3256226</t>
  </si>
  <si>
    <t>IO</t>
  </si>
  <si>
    <t>18/01/2019</t>
  </si>
  <si>
    <t>Jonathan Helpert</t>
  </si>
  <si>
    <t>Clay Jeter, Charles Spano</t>
  </si>
  <si>
    <t>Margaret Qualley, Anthony Mackie, Danny Huston, Tom Payne, Emma Fitzgerald, Justin Jamieson</t>
  </si>
  <si>
    <t>Margaret Qualley</t>
  </si>
  <si>
    <t>Margaret Qualley, Anthony Mackie</t>
  </si>
  <si>
    <t>As a young scientist searches for a way to save a dying Earth, she finds a connection with a man who's racing to catch the last shuttle off the planet.</t>
  </si>
  <si>
    <t>As a young scientist searches</t>
  </si>
  <si>
    <t>tt3262342</t>
  </si>
  <si>
    <t>Loving Vincent</t>
  </si>
  <si>
    <t>16/10/2017</t>
  </si>
  <si>
    <t>Animation, Biography, Crime</t>
  </si>
  <si>
    <t>Poland, UK, USA, Switzerland, Netherlands</t>
  </si>
  <si>
    <t>Dorota Kobiela, Hugh Welchman</t>
  </si>
  <si>
    <t>Douglas Booth, Josh Burdett, Holly Earl, Robin Hodges, Chris O'Dowd, John Sessions, Helen McCrory, Eleanor Tomlinson, Aidan Turner, Saoirse Ronan, Joe Stuckey, James Greene, Martin Herdman, Bill Thomas, Jerome Flynn</t>
  </si>
  <si>
    <t>Douglas Booth</t>
  </si>
  <si>
    <t>Douglas Booth, Josh Burdett</t>
  </si>
  <si>
    <t>In a story depicted in oil painted animation, a young man comes to the last hometown of painter Vincent van Gogh (Robert Gulaczyk) to deliver the troubled artist's final letter and ends up investigating his final days there.</t>
  </si>
  <si>
    <t>In a story depicted in oil painted</t>
  </si>
  <si>
    <t>tt3263614</t>
  </si>
  <si>
    <t>Kumiko, the Treasure Hunter</t>
  </si>
  <si>
    <t>David Zellner</t>
  </si>
  <si>
    <t>David Zellner, Nathan Zellner</t>
  </si>
  <si>
    <t>Rinko Kikuchi, Nobuyuki Katsube, Kanako Higashi, Ichi Kyokaku, Ayaka √înishi, Mayuko Kawakita, Asami Tano, Ako Yoshida, Anna Wakamori, Risa Hotta, Hitomi Sawano, Maki Iss√¥, Ariei Umefune, Takao Kinoshita, Tetsuya Hayakawa</t>
  </si>
  <si>
    <t>Rinko Kikuchi</t>
  </si>
  <si>
    <t>Rinko Kikuchi, Nobuyuki Katsube</t>
  </si>
  <si>
    <t>A jaded Japanese woman discovers a hidden copy of</t>
  </si>
  <si>
    <t>A jaded Japanese woman discovers</t>
  </si>
  <si>
    <t>tt3263904</t>
  </si>
  <si>
    <t>Sully</t>
  </si>
  <si>
    <t>Todd Komarnicki, Chesley Sullenberger</t>
  </si>
  <si>
    <t>Tom Hanks, Aaron Eckhart, Valerie Mahaffey, Delphi Harrington, Mike O'Malley, Jamey Sheridan, Anna Gunn, Holt McCallany, Ahmed Lucan, Laura Linney, Laura Lundy, Onira Tares, Gary Weeks, Katie Couric, Jeff Kober</t>
  </si>
  <si>
    <t>Tom Hanks, Aaron Eckhart</t>
  </si>
  <si>
    <t>The story of Chesley "Sully" Sullenberger (</t>
  </si>
  <si>
    <t>The story of Chesley "Sully" Sullenberger</t>
  </si>
  <si>
    <t>tt3276924</t>
  </si>
  <si>
    <t>S. Cyrus Sepher, Max Adams</t>
  </si>
  <si>
    <t>Robert De Niro, Jeffrey Dean Morgan, Dave Bautista, Kate Bosworth, Gina Carano, Morris Chestnut, Lydia Hull, Mark-Paul Gosselaar, S. Cyrus Sepher, D.B. Sweeney, Tyler Jon Olson, Alyssa Julya Smith, Hawn Tran, Christopher Rob Bowen, Renell Gibbs</t>
  </si>
  <si>
    <t>Robert De Niro, Jeffrey Dean Morgan</t>
  </si>
  <si>
    <t>A father is without the means to pay for his daughter's medical treatment. As a last resort, he partners with a greedy co-worker to rob a casino. When things go awry they're forced to hijack a city bus.</t>
  </si>
  <si>
    <t>A father is without the means</t>
  </si>
  <si>
    <t>tt3278330</t>
  </si>
  <si>
    <t>Il racconto dei racconti - Tale of Tales</t>
  </si>
  <si>
    <t>Italy, France, UK</t>
  </si>
  <si>
    <t>Edoardo Albinati, Ugo Chiti</t>
  </si>
  <si>
    <t>Salma Hayek, Vincent Cassel, Toby Jones, John C. Reilly, Shirley Henderson, Hayley Carmichael, Bebe Cave, Stacy Martin, Christian Lees, Jonah Lees, Laura Pizzirani, Franco Pistoni, Jessie Cave, Michael Martini, Alessandro Campagna</t>
  </si>
  <si>
    <t>Salma Hayek, Vincent Cassel</t>
  </si>
  <si>
    <t>From the bitter quest of the Queen of Longtrellis, to two mysterious sisters who provoke the passion of a king, to the King of Highhills obsessed with a giant Flea, these tales are inspired by the fairytales by Giambattista Basile.</t>
  </si>
  <si>
    <t>From the bitter quest of the Queen</t>
  </si>
  <si>
    <t>tt3280262</t>
  </si>
  <si>
    <t>Cult of Chucky</t>
  </si>
  <si>
    <t>Allison Dawn Doiron, Alex Vincent, Brad Dourif, Fiona Dourif, Dan De Jaeger, Matthew Stefanson, Michael Therriault, Zak Santiago, Ali Tataryn, Marina Stephenson Kerr, Adam Hurtig, Grace Lynn Kung, Elisabeth Rosen, Jennifer Tilly, Summer H. Howell</t>
  </si>
  <si>
    <t>Allison Dawn Doiron</t>
  </si>
  <si>
    <t>Chucky returns to terrorize his human victim, Nica. Meanwhile, the killer doll has some scores to settle with his old enemies, with the help of his former wife.</t>
  </si>
  <si>
    <t>Chucky returns to terrorize his</t>
  </si>
  <si>
    <t>tt3281548</t>
  </si>
  <si>
    <t>Little Women</t>
  </si>
  <si>
    <t>Greta Gerwig, Louisa May Alcott</t>
  </si>
  <si>
    <t>Saoirse Ronan, Emma Watson, Florence Pugh, Eliza Scanlen, Laura Dern, Timoth√©e Chalamet, Tracy Letts, Bob Odenkirk, James Norton, Louis Garrel, Jayne Houdyshell, Chris Cooper, Meryl Streep, Rafael Silva, Mason Alban</t>
  </si>
  <si>
    <t>Saoirse Ronan, Emma Watson</t>
  </si>
  <si>
    <t>Jo March reflects back and forth on her life, telling the beloved story of the March sisters - four young women, each determined to live life on her own terms.</t>
  </si>
  <si>
    <t>Jo March reflects back and forth</t>
  </si>
  <si>
    <t>tt3286052</t>
  </si>
  <si>
    <t>February</t>
  </si>
  <si>
    <t>30/09/2016</t>
  </si>
  <si>
    <t>Oz Perkins</t>
  </si>
  <si>
    <t>Emma Roberts, Kiernan Shipka, Lucy Boynton, James Remar, Lauren Holly, Greg Ellwand, Elana Krausz, Heather Tod Mitchell, Peter James Haworth, Emma Holzer, Peter J. Gray, Matthew Stefiuk, Rose Gagnon, Ronda Louis-Jeune, Cameron Preyde</t>
  </si>
  <si>
    <t>Emma Roberts, Kiernan Shipka</t>
  </si>
  <si>
    <t>Two girls must battle a mysterious evil force when they get left behind at their boarding school over winter break.</t>
  </si>
  <si>
    <t>Two girls must battle a mysterious</t>
  </si>
  <si>
    <t>tt3289712</t>
  </si>
  <si>
    <t>Jenny's Wedding</t>
  </si>
  <si>
    <t>31/07/2015</t>
  </si>
  <si>
    <t>Mary Agnes Donoghue</t>
  </si>
  <si>
    <t>Katherine Heigl, Tom Wilkinson, Linda Emond, Grace Gummer, Alexis Bledel, Sam McMurray, Diana Hardcastle, Matthew Metzger, Houston Rhines, Cathleen O'Malley, Ed Ackerman, Bill Watterson, Joshua Elijah Reese, Betsie Devan, Hollis McCarthy</t>
  </si>
  <si>
    <t>Katherine Heigl, Tom Wilkinson</t>
  </si>
  <si>
    <t>Jenny's parents and siblings are always trying to set her up with a man when she visits them. What they don't know is that she's already met the right person, her "roommate" Kitty, 5 years ago and she wants to marry her and start a family.</t>
  </si>
  <si>
    <t>Jenny's parents and siblings are</t>
  </si>
  <si>
    <t>tt3289724</t>
  </si>
  <si>
    <t>Welcome to Marwen</t>
  </si>
  <si>
    <t>Robert Zemeckis, Caroline Thompson</t>
  </si>
  <si>
    <t>Steve Carell, Falk Hentschel, Matt O'Leary, Nikolai Witschl, Patrick Roccas, Alexander Lowe, Eiza Gonz√°lez, Leslie Zemeckis, Merritt Wever, Gwendoline Christie, Stefanie von Pfetten, Janelle Mon√°e, Leslie Mann, Neil Jackson, Samantha Hum</t>
  </si>
  <si>
    <t>Steve Carell, Falk Hentschel</t>
  </si>
  <si>
    <t>A victim of a brutal attack finds a unique and beautiful therapeutic outlet to help him through his recovery process.</t>
  </si>
  <si>
    <t>A victim of a brutal attack finds</t>
  </si>
  <si>
    <t>tt3289728</t>
  </si>
  <si>
    <t>Equals</t>
  </si>
  <si>
    <t>Nathan Parker, Drake Doremus</t>
  </si>
  <si>
    <t>Nicholas Hoult, Vernetta Lopez, Scott Lawrence, Kate Lyn Sheil, Kristen Stewart, Rebecca Hazlewood, Yu Hwan Park, Bel Powley, David Selby, Aurora Perrineau, Nathan Parker, Jessica Lois, Seth Adams, Dennis Shin, Guy Pearce</t>
  </si>
  <si>
    <t>Nicholas Hoult, Vernetta Lopez</t>
  </si>
  <si>
    <t>In an emotionless utopia, two people fall in love when they regain their feelings from a mysterious disease, causing tensions between them and their society.</t>
  </si>
  <si>
    <t>In an emotionless utopia, two</t>
  </si>
  <si>
    <t>tt3289956</t>
  </si>
  <si>
    <t>The Autopsy of Jane Doe</t>
  </si>
  <si>
    <t>Ian Goldberg, Richard Naing</t>
  </si>
  <si>
    <t>Brian Cox, Emile Hirsch, Ophelia Lovibond, Michael McElhatton, Olwen Catherine Kelly, Jane Perry, Parker Sawyers, Mary Duddy, Mark Phoenix, Sydney</t>
  </si>
  <si>
    <t>Brian Cox, Emile Hirsch</t>
  </si>
  <si>
    <t>A father and son, both coroners, are pulled into a complex mystery while attempting to identify the body of a young woman, who was apparently harboring dark secrets.</t>
  </si>
  <si>
    <t>A father and son, both coroners,</t>
  </si>
  <si>
    <t>tt3296658</t>
  </si>
  <si>
    <t>Hr√∫tar</t>
  </si>
  <si>
    <t>Iceland, Denmark, Norway, Poland</t>
  </si>
  <si>
    <t>Gr√≠mur H√°konarson</t>
  </si>
  <si>
    <t>Sigur√∞ur Sigurj√≥nsson, Theod√≥r J√∫l√≠usson, Charlotte B√∏ving, J√≥n Ben√≥n√Ωsson, Gunnar J√≥nsson, Sveinn √ìlafur Gunnarsson, √ûorleifur Einarsson, Ingrid J√≥nsd√≥ttir, J√∂rundur Ragnarsson, Viktor M√°r Bjarnason, √ìlafur √ìlafsson, Jenn√Ω L√°ra Arn√≥rsd√≥ttir, Gu√∞r√∫n Sveinbj√∂rnsd√≥ttir, Sigurl√≠na Tryggvad√≥ttir, √ûorsteinn Gunnar Bjarnason</t>
  </si>
  <si>
    <t>Sigur√∞ur Sigurj√≥nsson</t>
  </si>
  <si>
    <t>In a remote Icelandic farming valley, two brothers who haven't spoken in 40 years have to come together in order to save what's dearest to them - their sheep.</t>
  </si>
  <si>
    <t>In a remote Icelandic farming</t>
  </si>
  <si>
    <t>EUR 1750000</t>
  </si>
  <si>
    <t>tt3296908</t>
  </si>
  <si>
    <t>HHhH</t>
  </si>
  <si>
    <t>USA, France, UK, Belgium, Germany</t>
  </si>
  <si>
    <t>C√©dric Jimenez</t>
  </si>
  <si>
    <t>Laurent Binet, David Farr</t>
  </si>
  <si>
    <t>Jason Clarke, Rosamund Pike, Jack O'Connell, Jack Reynor, Mia Wasikowska, Stephen Graham, Thomas M. Wright, Barry Atsma, Geoff Bell, Enzo Cilenti, David Horovitch, Abigail Lawrie, David Rintoul, Ian Redford, Adam Nagaitis</t>
  </si>
  <si>
    <t>Jason Clarke, Rosamund Pike</t>
  </si>
  <si>
    <t>As the German Fascists expand their borders, scorching Europe from end to end, two brave Czechs of the Resistance prepare for a suicide mission to assassinate</t>
  </si>
  <si>
    <t>As the German Fascists expand</t>
  </si>
  <si>
    <t>EUR 27800000</t>
  </si>
  <si>
    <t>tt3297330</t>
  </si>
  <si>
    <t>Good Kill</t>
  </si>
  <si>
    <t>Fatima El Bahraouy, El Khttabi Abdelouahab, Ethan Hawke, Bruce Greenwood, Jake Abel, Ryan Montano, Dylan Kenin, Stafford Douglas, Zion Rain Leyba, January Jones, Sachie Capitani, Michael Sheets, Zo√´ Kravitz, Ross Shaw, Chakir Faiz</t>
  </si>
  <si>
    <t>Fatima El Bahraouy</t>
  </si>
  <si>
    <t>Fatima El Bahraouy, El Khttabi Abdelouahab</t>
  </si>
  <si>
    <t>A family man begins to question the ethics of his job as a drone pilot.</t>
  </si>
  <si>
    <t>A family man begins to question</t>
  </si>
  <si>
    <t>tt3300542</t>
  </si>
  <si>
    <t>London Has Fallen</t>
  </si>
  <si>
    <t>UK, Bulgaria, USA</t>
  </si>
  <si>
    <t>Babak Najafi</t>
  </si>
  <si>
    <t>Alon Aboutboul, Waleed Zuaiter, Adel Bencherif, Mehdi Dehbi, Shivaani Ghai, Martin Petrushev, Owen Davis, Gerard Butler, Aaron Eckhart, Michael Wildman, Radha Mitchell, Lucy Newman-Williams, Julian Kostov, Stacy Shane, Penny Downie</t>
  </si>
  <si>
    <t>Alon Aboutboul</t>
  </si>
  <si>
    <t>Alon Aboutboul, Waleed Zuaiter</t>
  </si>
  <si>
    <t>In London for the Prime Minister's funeral, Mike Banning is caught up in a plot to assassinate all the attending world leaders.</t>
  </si>
  <si>
    <t>In London for the Prime Minister's</t>
  </si>
  <si>
    <t>tt3300980</t>
  </si>
  <si>
    <t>Den 12. mann</t>
  </si>
  <si>
    <t>Thomas Gullestad, Jonathan Rhys Meyers, Marie Blokhus, Mads Sj√∏g√•rd Pettersen, Vegar Hoel, H√•kon T. Nielsen, Eirik Risholm Velle, Daniel Frikstad, Eric Dirnes, Alexander Zwart, Torgny Gerhard Aanderaa, H√•kon Smeby, Axel Bar√∏ Aasen, Ole Victor Corral, Kim J√∏ran Olsen</t>
  </si>
  <si>
    <t>Thomas Gullestad</t>
  </si>
  <si>
    <t>Thomas Gullestad, Jonathan Rhys Meyers</t>
  </si>
  <si>
    <t>They were 12 saboteurs. The Nazis killed 11 of them. This is the true story of the one who got away...</t>
  </si>
  <si>
    <t>They were 12 saboteurs. The Nazis</t>
  </si>
  <si>
    <t>tt3312830</t>
  </si>
  <si>
    <t>Youth</t>
  </si>
  <si>
    <t>20/05/2015</t>
  </si>
  <si>
    <t>Italy, France, UK, Switzerland</t>
  </si>
  <si>
    <t>The Retrosettes, Gabriella Belisario, Laura De Marchi, Rachel Weisz, Paul Dano, Harvey Keitel, Alex Macqueen, Michael Caine, Ian Attard, Adam Jackson-Smith, Dorji Wangchuk, Roly Serrano, Loredana Cannata, M√£d√£lina Ghenea, Mark Kozelek</t>
  </si>
  <si>
    <t>The Retrosettes</t>
  </si>
  <si>
    <t>The Retrosettes, Gabriella Belisario</t>
  </si>
  <si>
    <t>A retired orchestra conductor is on vacation with his daughter and his film director best friend in the Alps when he receives an invitation from Queen Elizabeth II to perform for Prince Philip's birthday.</t>
  </si>
  <si>
    <t>A retired orchestra conductor</t>
  </si>
  <si>
    <t>EUR 12300000</t>
  </si>
  <si>
    <t>tt3315342</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</si>
  <si>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</si>
  <si>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</si>
  <si>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</si>
  <si>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</si>
  <si>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In a future where mutants are</t>
  </si>
  <si>
    <t>tt3316948</t>
  </si>
  <si>
    <t>American Ultra</t>
  </si>
  <si>
    <t>Jesse Eisenberg, Kristen Stewart, Topher Grace, Connie Britton, Walton Goggins, John Leguizamo, Bill Pullman, Tony Hale, Stuart Greer, Michael Papajohn, Monique Ganderton, Nash Edgerton, Paul Andrew O'Connor, Freddie Poole, Ilram Choi</t>
  </si>
  <si>
    <t>Jesse Eisenberg, Kristen Stewart</t>
  </si>
  <si>
    <t>A stoner - who is in fact a government agent - is marked as a liability and targeted for extermination. But he's too well-trained and too high for them to handle.</t>
  </si>
  <si>
    <t>A stoner - who is in fact a government</t>
  </si>
  <si>
    <t>tt3316960</t>
  </si>
  <si>
    <t>Still Alice</t>
  </si>
  <si>
    <t>Richard Glatzer, Wash Westmoreland</t>
  </si>
  <si>
    <t>Julianne Moore, Kate Bosworth, Shane McRae, Hunter Parrish, Alec Baldwin, Seth Gilliam, Kristen Stewart, Stephen Kunken, Erin Darke, Daniel Gerroll, Quincy Tyler Bernstine, Maxine Prescott, Orlagh Cassidy, Rosa Arredondo, Zillah Glory</t>
  </si>
  <si>
    <t>Julianne Moore, Kate Bosworth</t>
  </si>
  <si>
    <t>A linguistics professor and her family find their bonds tested when she is diagnosed with Alzheimer's Disease.</t>
  </si>
  <si>
    <t>A linguistics professor and her</t>
  </si>
  <si>
    <t>tt3317234</t>
  </si>
  <si>
    <t>Game Over, Man!</t>
  </si>
  <si>
    <t>23/03/2018</t>
  </si>
  <si>
    <t>Anders Holm, Anders Holm</t>
  </si>
  <si>
    <t>Adam Devine, Anders Holm, Blake Anderson, Chloe Bridges, Andrew Bachelor, Aya Cash, Daniel Stern, Jamie Demetriou, William B. Davis, Neal McDonough, Rhona Mitra, Sam Richardson, Brad Kelly, Steve Howey, Mac Brandt</t>
  </si>
  <si>
    <t>Adam Devine</t>
  </si>
  <si>
    <t>Adam Devine, Anders Holm</t>
  </si>
  <si>
    <t>Three friends are on the verge of getting their video game financed when their benefactor is taken hostage by terrorists.</t>
  </si>
  <si>
    <t>Three friends are on the verge</t>
  </si>
  <si>
    <t>tt3319920</t>
  </si>
  <si>
    <t>Regression</t>
  </si>
  <si>
    <t>Spain, Canada, USA</t>
  </si>
  <si>
    <t>Ethan Hawke, Emma Watson, David Thewlis, Lothaire Bluteau, Dale Dickey, David Dencik, Devon Bostick, Aaron Ashmore, Peter MacNeill, Adam Butcher, Jacob Neayem, Aaron Abrams, Catherine Disher, Danielle Bourgon, Julian Richings</t>
  </si>
  <si>
    <t>Ethan Hawke, Emma Watson</t>
  </si>
  <si>
    <t>A detective and a psychoanalyst uncover evidence of a satanic cult while investigating a young woman's terrifying past.</t>
  </si>
  <si>
    <t>A detective and a psychoanalyst</t>
  </si>
  <si>
    <t>tt3321300</t>
  </si>
  <si>
    <t>Spooks: The Greater Good</t>
  </si>
  <si>
    <t>Jonathan Brackley, Sam Vincent</t>
  </si>
  <si>
    <t>Michael Wildman, Tuppence Middleton, Geoffrey Streatfeild, Peter Firth, Elliot Levey, Matthew Walker, Elyes Gabel, David Harewood, Jennifer Ehle, Tim McInnerny, Ronan Summers, Luke Harris, Amra Mallassi, Lara Pulver, Kit Harington</t>
  </si>
  <si>
    <t>Michael Wildman</t>
  </si>
  <si>
    <t>Michael Wildman, Tuppence Middleton</t>
  </si>
  <si>
    <t>When a terrorist escapes custody during a routine handover, Will Holloway must team with disgraced MI5 Intelligence Chief Harry Pearce to track him down before an imminent terrorist attack on London.</t>
  </si>
  <si>
    <t>When a terrorist escapes custody</t>
  </si>
  <si>
    <t>tt3322364</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</si>
  <si>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</si>
  <si>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</si>
  <si>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</si>
  <si>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Will Smith, Alec Baldwin</t>
  </si>
  <si>
    <t>In Pittsburgh, accomplished pathologist Dr. Bennet Omalu uncovers the truth about brain damage in football players who suffer repeated concussions in the course of normal play.</t>
  </si>
  <si>
    <t>In Pittsburgh, accomplished pathologist</t>
  </si>
  <si>
    <t>tt3322420</t>
  </si>
  <si>
    <t>Queen</t>
  </si>
  <si>
    <t>Vikas Bahl</t>
  </si>
  <si>
    <t>Vikas Bahl, Chaitally Parmar</t>
  </si>
  <si>
    <t>Kangana Ranaut, Rajkummar Rao, Lisa Haydon, Jeffrey Ho, Marco Canadea, Guithob Joseph, Yogendra Tiku, Alka Badola Kaushal, Tripta Lakhanpal, Chinmay Chandraunshuh, Nayani Dixit, Sabeeka Imam, Ayaan Malik, Ramesh Kalra, Poonam Mathur</t>
  </si>
  <si>
    <t>Kangana Ranaut, Rajkummar Rao</t>
  </si>
  <si>
    <t>A Delhi girl from a traditional family sets out on a solo honeymoon after her marriage gets cancelled.</t>
  </si>
  <si>
    <t>A Delhi girl from a traditional</t>
  </si>
  <si>
    <t>tt3322892</t>
  </si>
  <si>
    <t>XX</t>
  </si>
  <si>
    <t>17/02/2017</t>
  </si>
  <si>
    <t>Roxanne Benjamin, Sof√¨a Carrillo</t>
  </si>
  <si>
    <t>Jovanka Vuckovic, Jack Ketchum</t>
  </si>
  <si>
    <t>Natalie Brown, Jonathan Watton, Peter DaCunha, Peyton Kennedy, Ron Lea, Michael Dyson, Melanie Lynskey, Seth Duhame, Sanai Victoria, Sheila Vand, Lindsay Burdge, Valeria Chavez, Jay Chirinos, Laura G. Chirinos, Brooklyn Hatrak</t>
  </si>
  <si>
    <t>Natalie Brown</t>
  </si>
  <si>
    <t>Natalie Brown, Jonathan Watton</t>
  </si>
  <si>
    <t>Four short horror films that are directed and written by women.</t>
  </si>
  <si>
    <t>Four short horror films that are</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</si>
  <si>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</si>
  <si>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</si>
  <si>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</si>
  <si>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</si>
  <si>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Annabelle Wallis</t>
  </si>
  <si>
    <t>Annabelle Wallis, Ward Horton</t>
  </si>
  <si>
    <t>A couple begins to experience terrifying supernatural occurrences involving a vintage doll shortly after their home is invaded by satanic cultists.</t>
  </si>
  <si>
    <t>A couple begins to experience</t>
  </si>
  <si>
    <t>tt3327624</t>
  </si>
  <si>
    <t>Infini</t>
  </si>
  <si>
    <t>Shane Abbess, Brian Cachia</t>
  </si>
  <si>
    <t>Daniel MacPherson, Grace Huang, Luke Hemsworth, Luke Ford, Bren Foster, Dwaine Stevenson, Harry Pavlidis, Louisa Mignone, Kevin Copeland, Richard Huggett, Tess Haubrich, Matt Minto, Andy Rodoreda, Paul Winchester, Brendan Clearkin</t>
  </si>
  <si>
    <t>Daniel MacPherson</t>
  </si>
  <si>
    <t>Daniel MacPherson, Grace Huang</t>
  </si>
  <si>
    <t>An elite 'search and rescue' team transport onto an off-world mining-facility to rescue Whit Carmichael, the lone survivor of a biological outbreak.</t>
  </si>
  <si>
    <t>An elite 'search and rescue' team</t>
  </si>
  <si>
    <t>tt3332064</t>
  </si>
  <si>
    <t>Pan</t>
  </si>
  <si>
    <t>Jason Fuchs, J.M. Barrie</t>
  </si>
  <si>
    <t>Hugh Jackman, Levi Miller, Garrett Hedlund, Rooney Mara, Adeel Akhtar, Nonso Anozie, Amanda Seyfried, Kathy Burke, Lewis MacDougall, Cara Delevingne, Tae-joo Na, Jack Charles, Bronson Webb, Mike Shepherd, Brian Bovell</t>
  </si>
  <si>
    <t>Hugh Jackman, Levi Miller</t>
  </si>
  <si>
    <t>Twelve-year-old orphan Peter is spirited away to the magical world of Neverland, where he finds both fun and danger, and ultimately discovers his destiny -- to become the hero who will be for ever known as Peter Pan.</t>
  </si>
  <si>
    <t>Twelve-year-old orphan Peter is</t>
  </si>
  <si>
    <t>tt3335606</t>
  </si>
  <si>
    <t>Berlin Syndrome</t>
  </si>
  <si>
    <t>20/04/2017</t>
  </si>
  <si>
    <t>Shaun Grant, Melanie Joosten</t>
  </si>
  <si>
    <t>Teresa Palmer, Max Riemelt, Matthias Habich, Emma Bading, Elmira Bahrami, Christoph Franken, Lucie Aron, Nassim Avat, Malin Steffen, Thuso Lekwape, Morgane Ferru, Lara Marie M√ºller, Elias Esser, Claude Heinrich, Nadine Peschel</t>
  </si>
  <si>
    <t>Teresa Palmer</t>
  </si>
  <si>
    <t>Teresa Palmer, Max Riemelt</t>
  </si>
  <si>
    <t>A passionate holiday romance leads to an obsessive relationship, when an Australian photojournalist wakes one morning in a Berlin apartment and is unable to leave.</t>
  </si>
  <si>
    <t>A passionate holiday romance leads</t>
  </si>
  <si>
    <t>tt3347976</t>
  </si>
  <si>
    <t>D√ºg√ºn Dernek</t>
  </si>
  <si>
    <t>Latvian</t>
  </si>
  <si>
    <t>Sel√ßuk Aydemir, Birkan Pusa</t>
  </si>
  <si>
    <t>Ahmet Kural, Murat Cemcir, Rasim √ñztekin, Seher Devrim Yakut, Baris Yildiz, Ulas Torun, Zerrin S√ºmer, Sinasi Yurtsever, Kemal Inci, Erol Aksoy, Reyhan Ilhan, Jelena Bozic, Lelde Dreimane, Tom J. Benedict, Rihards Lepers</t>
  </si>
  <si>
    <t>Ahmet Kural</t>
  </si>
  <si>
    <t>Ahmet Kural, Murat Cemcir</t>
  </si>
  <si>
    <t>A group of people in an eastern Turkish village are enlisted to throw a big and brash wedding in ten days notice.</t>
  </si>
  <si>
    <t>A group of people in an eastern</t>
  </si>
  <si>
    <t>tt3348730</t>
  </si>
  <si>
    <t>Jigsaw</t>
  </si>
  <si>
    <t>Matt Passmore, Tobin Bell, Callum Keith Rennie, Hannah Emily Anderson, Cl√© Bennett, Laura Vandervoort, Paul Braunstein, Mandela Van Peebles, Brittany Allen, Josiah Black, Edward Ruttle, Michael Boisvert, Sam Koules, Troy Feldman, Shaquan Lewis</t>
  </si>
  <si>
    <t>Matt Passmore</t>
  </si>
  <si>
    <t>Matt Passmore, Tobin Bell</t>
  </si>
  <si>
    <t>Bodies are turning up around the city, each having met a uniquely gruesome demise. As the investigation proceeds, evidence points to one suspect: John Kramer, the man known as Jigsaw, who has been dead for over 10 years.</t>
  </si>
  <si>
    <t>Bodies are turning up around the</t>
  </si>
  <si>
    <t>tt3352390</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</si>
  <si>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</si>
  <si>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</si>
  <si>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</si>
  <si>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</si>
  <si>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Alycia Debnam-Carey</t>
  </si>
  <si>
    <t>When a college student unfriends a mysterious girl online, she finds herself fighting a demonic presence that wants to make her lonely by killing her closest friends.</t>
  </si>
  <si>
    <t>When a college student unfriends</t>
  </si>
  <si>
    <t>tt3361792</t>
  </si>
  <si>
    <t>Tolkien</t>
  </si>
  <si>
    <t>Dome Karukoski</t>
  </si>
  <si>
    <t>David Gleeson, Stephen Beresford</t>
  </si>
  <si>
    <t>Nicholas Hoult, Al Bollands, Kallum Tolkien, Craig Roberts, Harry Gilby, Colm Meaney, Laura Donnelly, Guillermo Bedward, Nia Gwynne, Pam Ferris, Adrian Schiller, Albie Marber, Ty Tennant, Adam Bregman, Tony Nash</t>
  </si>
  <si>
    <t>Nicholas Hoult, Al Bollands</t>
  </si>
  <si>
    <t>The formative years of the orphaned author</t>
  </si>
  <si>
    <t>The formative years of the orphaned</t>
  </si>
  <si>
    <t>tt3369806</t>
  </si>
  <si>
    <t>Max</t>
  </si>
  <si>
    <t>26/06/2015</t>
  </si>
  <si>
    <t>Boaz Yakin, Sheldon Lettich</t>
  </si>
  <si>
    <t>Thomas Haden Church, Josh Wiggins, Luke Kleintank, Lauren Graham, Robbie Amell, Mia Xitlali, Dejon LaQuake, Jay Hernandez, Owen Harn, Joseph Julian Soria, Raymond W. Beal, Edgar Arreola, Jason Davis, Pete Burris, Miles Mussenden</t>
  </si>
  <si>
    <t>Thomas Haden Church</t>
  </si>
  <si>
    <t>A military dog that helped American Marines in Afghanistan returns to the United States and is adopted by his handler's family after suffering a traumatic experience.</t>
  </si>
  <si>
    <t>A military dog that helped American</t>
  </si>
  <si>
    <t>tt3371366</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</si>
  <si>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</si>
  <si>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</si>
  <si>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</si>
  <si>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Mark Wahlberg, Anthony Hopkins</t>
  </si>
  <si>
    <t>A deadly threat from Earth's history reappears and a hunt for a lost artifact takes place between Autobots and Decepticons, while Optimus Prime encounters his creator in space.</t>
  </si>
  <si>
    <t>A deadly threat from Earth's history</t>
  </si>
  <si>
    <t>tt3381008</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</si>
  <si>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</si>
  <si>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</si>
  <si>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</si>
  <si>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Sacha Baron Cohen, Rebel Wilson</t>
  </si>
  <si>
    <t>A new assignment forces a top spy to team up with his football hooligan brother.</t>
  </si>
  <si>
    <t>A new assignment forces a top</t>
  </si>
  <si>
    <t>tt3385516</t>
  </si>
  <si>
    <t>X-Men: Apocalypse</t>
  </si>
  <si>
    <t>18/05/2016</t>
  </si>
  <si>
    <t>Simon Kinberg, Bryan Singer</t>
  </si>
  <si>
    <t>James McAvoy, Michael Fassbender, Jennifer Lawrence, Nicholas Hoult, Oscar Isaac, Rose Byrne, Evan Peters, Josh Helman, Sophie Turner, Tye Sheridan, Lucas Till, Kodi Smit-McPhee, Ben Hardy, Alexandra Shipp, Lana Condor</t>
  </si>
  <si>
    <t>James McAvoy, Michael Fassbender</t>
  </si>
  <si>
    <t>In the 1980s the X-Men must defeat an ancient all-powerful mutant, En Sabah Nur, who intends to thrive through bringing destruction to the world.</t>
  </si>
  <si>
    <t>In the 1980s the X-Men must defeat</t>
  </si>
  <si>
    <t>tt3385524</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</si>
  <si>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</si>
  <si>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</si>
  <si>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</si>
  <si>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Steve Coogan, John C. Reilly</t>
  </si>
  <si>
    <t>Laurel and Hardy, the world's most famous comedy duo, attempt to reignite their film careers as they embark on what becomes their swan song - a grueling theatre tour of post-war Britain.</t>
  </si>
  <si>
    <t>Laurel and Hardy, the world's</t>
  </si>
  <si>
    <t>tt3387266</t>
  </si>
  <si>
    <t>A United Kingdom</t>
  </si>
  <si>
    <t>Czech Republic, UK, France, USA</t>
  </si>
  <si>
    <t>Tswana</t>
  </si>
  <si>
    <t>Guy Hibbert, Susan Williams</t>
  </si>
  <si>
    <t>David Oyelowo, Rosamund Pike, Tom Felton, Jack Davenport, Laura Carmichael, Terry Pheto, Jessica Oyelowo, Vusi Kunene, Nicholas Lyndhurst, Arnold Oceng, Anastasia Hille, Charlotte Hope, Theo Landey, Abena Ayivor, Jack Lowden</t>
  </si>
  <si>
    <t>David Oyelowo, Rosamund Pike</t>
  </si>
  <si>
    <t>The story of King Seretse Khama of Botswana and how his loving but controversial marriage to a British white woman, Ruth Williams, put his kingdom into political and diplomatic turmoil.</t>
  </si>
  <si>
    <t>The story of King Seretse Khama</t>
  </si>
  <si>
    <t>tt3387520</t>
  </si>
  <si>
    <t>Scary Stories to Tell in the Dark</t>
  </si>
  <si>
    <t>24/10/2019</t>
  </si>
  <si>
    <t>Dan Hageman, Kevin Hageman</t>
  </si>
  <si>
    <t>Zoe Margaret Colletti, Michael Garza, Gabriel Rush, Austin Abrams, Dean Norris, Gil Bellows, Austin Zajur, Natalie Ganzhorn, Lorraine Toussaint, Kathleen Pollard, Deborah Pollitt, Victoria Fodor, Marie Ward, Mark Steger, Javier Botet</t>
  </si>
  <si>
    <t>Zoe Margaret Colletti</t>
  </si>
  <si>
    <t>On Halloween 1968, Stella and her two friends meet a mysterious drifter, Ram√≥n, and uncover a sinister notebook of stories.</t>
  </si>
  <si>
    <t>On Halloween 1968, Stella and</t>
  </si>
  <si>
    <t>tt3387542</t>
  </si>
  <si>
    <t>The Forest</t>
  </si>
  <si>
    <t>28/09/2017</t>
  </si>
  <si>
    <t>Jason Zada</t>
  </si>
  <si>
    <t>Nick Antosca, Sarah Cornwell</t>
  </si>
  <si>
    <t>Natalie Dormer, Eoin Macken, Stephanie Vogt, Osamu Tanpopo, Yasuo Tobishima, Ibuki Kaneda, Akiko Iwase, Kikuo Ichikawa, Noriko Sakura, Jozef Aoki, Y√ªho Yamashita, Taylor Kinney, Gen Seto, Terry Diab, Nadja Mazalica</t>
  </si>
  <si>
    <t>Natalie Dormer</t>
  </si>
  <si>
    <t>Natalie Dormer, Eoin Macken</t>
  </si>
  <si>
    <t>A woman goes into Japan's Suicide Forest to find her twin sister, and confronts supernatural terror.</t>
  </si>
  <si>
    <t>A woman goes into Japan's Suicide</t>
  </si>
  <si>
    <t>tt3387648</t>
  </si>
  <si>
    <t>The Taking</t>
  </si>
  <si>
    <t>21/10/2014</t>
  </si>
  <si>
    <t>Adam Robitel</t>
  </si>
  <si>
    <t>Adam Robitel, Gavin Heffernan</t>
  </si>
  <si>
    <t>Jill Larson, Anne Ramsay, Michelle Ang, Brett Gentile, Jeremy DeCarlos, Ryan Cutrona, Tonya Bludsworth, Anne Bedian, Randell Haynes, Jeffrey Woodard, Julianne Taylor, Dave Blamy, Melissa Lozoff, Bo Keister, Kevin A. Campbell</t>
  </si>
  <si>
    <t>Jill Larson</t>
  </si>
  <si>
    <t>Jill Larson, Anne Ramsay</t>
  </si>
  <si>
    <t>An elderly woman battling Alzheimer's disease agrees to let a film crew document her condition, but what they discover is something far more sinister going on.</t>
  </si>
  <si>
    <t>An elderly woman battling Alzheimer's</t>
  </si>
  <si>
    <t>tt3390572</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</si>
  <si>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</si>
  <si>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</si>
  <si>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</si>
  <si>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Tabu</t>
  </si>
  <si>
    <t>Tabu, Shahid Kapoor</t>
  </si>
  <si>
    <t>A young man returns to Kashmir after his father's disappearance to confront his uncle, whom he suspects of playing a role in his father's fate.</t>
  </si>
  <si>
    <t>A young man returns to Kashmir</t>
  </si>
  <si>
    <t>INR 370000000</t>
  </si>
  <si>
    <t>tt3393786</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</si>
  <si>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</si>
  <si>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</si>
  <si>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</si>
  <si>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Tom Cruise, Cobie Smulders</t>
  </si>
  <si>
    <t>Jack Reacher must uncover the truth behind a major government conspiracy in order to clear his name while on the run as a fugitive from the law.</t>
  </si>
  <si>
    <t>Jack Reacher must uncover the</t>
  </si>
  <si>
    <t>tt3395184</t>
  </si>
  <si>
    <t>Spring</t>
  </si>
  <si>
    <t>Lou Taylor Pucci, Nadia Hilker, Francesco Carnelutti, Nick Nevern, Chris Palko, Jonathan Silvestri, Jeremy Gardner, Vinny Curran, Holly Hawkins, Augie Duke, Shane Brady, Vanessa Bednar, Kenzo Lee</t>
  </si>
  <si>
    <t>Lou Taylor Pucci, Nadia Hilker</t>
  </si>
  <si>
    <t>A young man in a personal tailspin flees from US to Italy, where he sparks up a romance with a woman harboring a dark, primordial secret.</t>
  </si>
  <si>
    <t>A young man in a personal tailspin</t>
  </si>
  <si>
    <t>tt3397884</t>
  </si>
  <si>
    <t>Sicario</t>
  </si>
  <si>
    <t>USA, Mexico, Hong Kong</t>
  </si>
  <si>
    <t>Emily Blunt, Benicio Del Toro, Josh Brolin, Victor Garber, Jon Bernthal, Daniel Kaluuya, Jeffrey Donovan, Raoul Max Trujillo, Julio Cesar Cedillo, Hank Rogerson, Bernardo Saracino, Maximiliano Hern√°ndez, Kevin Wiggins, Edgar Arreola, Kim Larrichio</t>
  </si>
  <si>
    <t>Emily Blunt, Benicio Del Toro</t>
  </si>
  <si>
    <t>An idealistic FBI agent is enlisted by a government task force to aid in the escalating war against drugs at the border area between the U.S. and Mexico.</t>
  </si>
  <si>
    <t>An idealistic FBI agent is enlisted</t>
  </si>
  <si>
    <t>tt3398268</t>
  </si>
  <si>
    <t>Omoide no M√¢n√Æ</t>
  </si>
  <si>
    <t>24/08/2015</t>
  </si>
  <si>
    <t>James Simone, Hiromasa Yonebayashi</t>
  </si>
  <si>
    <t>Joan G. Robinson, Keiko Niwa</t>
  </si>
  <si>
    <t>Sara Takatsuki, Kasumi Arimura, Nanako Matsushima, Susumu Terajima, Toshie Negishi, Ry√¥ko Moriyama, Kazuko Yoshiyuki, Hitomi Kuroki, Y√ªko Kaida, Hiroyuki Morisaki, Takuma Otoo, Hana Sugisaki, Shigeyuki Totsugi, Ken Yasuda, Y√¥ √îizumi</t>
  </si>
  <si>
    <t>Sara Takatsuki</t>
  </si>
  <si>
    <t>Sara Takatsuki, Kasumi Arimura</t>
  </si>
  <si>
    <t>Due to 12 y.o. Anna's asthma, she's sent to stay with relatives of her guardian in the Japanese countryside. She likes to be alone, sketching. She befriends Marnie. Who is the mysterious, blonde Marnie.</t>
  </si>
  <si>
    <t>Due to 12 y.o. Anna's asthma,</t>
  </si>
  <si>
    <t>tt3399024</t>
  </si>
  <si>
    <t>Samba</t>
  </si>
  <si>
    <t>√âric Toledano, Olivier Nakache</t>
  </si>
  <si>
    <t>Omar Sy, Charlotte Gainsbourg, Tahar Rahim, Iz√Øa Higelin, Issaka Sawadogo, H√©l√®ne Vincent, Youngar Fall, Christiane Millet, Jacqueline Jehanneuf, Liya Kebede, Sabine Pakora, Clotilde Mollet, Boubacar Ndiaye, Oumar Makalou, Roukiata Ouedraogo</t>
  </si>
  <si>
    <t>Omar Sy</t>
  </si>
  <si>
    <t>Omar Sy, Charlotte Gainsbourg</t>
  </si>
  <si>
    <t>Senegalese Samba has worked 10 years in France. He's arrested and befriends the woman helping him with legal matters as volunteer after a burnout at work. He's released after being told to leave France. Chemistry?</t>
  </si>
  <si>
    <t>Senegalese Samba has worked 10</t>
  </si>
  <si>
    <t>tt3401882</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</si>
  <si>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</si>
  <si>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</si>
  <si>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</si>
  <si>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</si>
  <si>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Charlie Day</t>
  </si>
  <si>
    <t>Charlie Day, Ice Cube</t>
  </si>
  <si>
    <t>When one school teacher unwittingly causes another teacher's dismissal, he is challenged to an after-school fight.</t>
  </si>
  <si>
    <t>When one school teacher unwittingly</t>
  </si>
  <si>
    <t>tt3402236</t>
  </si>
  <si>
    <t>Murder on the Orient Express</t>
  </si>
  <si>
    <t>Malta, USA</t>
  </si>
  <si>
    <t>Michael Green, Agatha Christie</t>
  </si>
  <si>
    <t>Paapa Essiedu, Yassine Zeroual, Asan N'Jie, Michael Rouse, Kenneth Branagh, Elliot Levey, David Annen, Joseph Long, Andy Apollo, Hadley Fraser, Daisy Ridley, Leslie Odom Jr., Ziad Abaza, Nari Blair-Mangat, Luke Brady</t>
  </si>
  <si>
    <t>Paapa Essiedu</t>
  </si>
  <si>
    <t>Paapa Essiedu, Yassine Zeroual</t>
  </si>
  <si>
    <t>When a murder occurs on the train on which he's travelling, celebrated detective Hercule Poirot is recruited to solve the case.</t>
  </si>
  <si>
    <t>When a murder occurs on the train</t>
  </si>
  <si>
    <t>tt3405236</t>
  </si>
  <si>
    <t>Raees</t>
  </si>
  <si>
    <t>25/01/2017</t>
  </si>
  <si>
    <t>Rahul Dholakia</t>
  </si>
  <si>
    <t>Rahul Dholakia, Harit Mehta</t>
  </si>
  <si>
    <t>Raj Arjun, Shubham Chintamani, Shubham Tukaram, Yug, Sagar, Sheeba Chaddha, Loveleen Mishra, Utkarsh Mazumdar, Prasoon Narayan, Avinash Razdan, Nishad Raj Rana, Ashok, Atul Kulkarni, Mahendra Shrivas, Nalneesh</t>
  </si>
  <si>
    <t>Raj Arjun</t>
  </si>
  <si>
    <t>Raj Arjun, Shubham Chintamani</t>
  </si>
  <si>
    <t>A bootlegger sets out to improve his community as a promising leader but falls in a political trap.</t>
  </si>
  <si>
    <t>A bootlegger sets out to improve</t>
  </si>
  <si>
    <t>tt3409392</t>
  </si>
  <si>
    <t>Timbuktu</t>
  </si>
  <si>
    <t>Mauritania, France, Qatar</t>
  </si>
  <si>
    <t>Abderrahmane Sissako</t>
  </si>
  <si>
    <t>Abderrahmane Sissako, Kessen Tall</t>
  </si>
  <si>
    <t>Ibrahim Ahmed, Abel Jafri, Toulou Kiki, Layla Walet Mohamed, Mehdi A.G. Mohamed, Hichem Yacoubi, Kettly No√´l, Fatoumata Diawara, Adel Mahmoud Cherif, Salem Dendou, Mamby Kamissoko, Yoro Diakit√©, Cheik A.G. Emakni, Zikra Oualet Moussa, Weli Kle√Øb</t>
  </si>
  <si>
    <t>Ibrahim Ahmed</t>
  </si>
  <si>
    <t>Ibrahim Ahmed, Abel Jafri</t>
  </si>
  <si>
    <t>A cattle herder and his family who reside in the dunes of Timbuktu find their quiet lives -- which are typically free of the Jihadists determined to control their faith -- abruptly disturbed.</t>
  </si>
  <si>
    <t>A cattle herder and his family</t>
  </si>
  <si>
    <t>tt3410834</t>
  </si>
  <si>
    <t>Allegiant</t>
  </si>
  <si>
    <t>Noah Oppenheim, Adam Cooper</t>
  </si>
  <si>
    <t>Shailene Woodley, Theo James, Naomi Watts, Octavia Spencer, Jeff Daniels, Zo√´ Kravitz, Ansel Elgort, Miles Teller, Keiynan Lonsdale, Daniel Dae Kim, Maggie Q, Bill Skarsg√•rd, Jonny Weston, Nadia Hilker, Andy Bean</t>
  </si>
  <si>
    <t>After the earth-shattering revelations of Insurgent, Tris must escape with Four beyond the wall that encircles Chicago, to finally discover the shocking truth of the world around them.</t>
  </si>
  <si>
    <t>After the earth-shattering revelations</t>
  </si>
  <si>
    <t>tt3411444</t>
  </si>
  <si>
    <t>Ferdinand</t>
  </si>
  <si>
    <t>Robert L. Baird, Tim Federle</t>
  </si>
  <si>
    <t>Jack Gore, Jet Jurgensmeyer, Nile Diaz, Colin H. Murphy, Carlos Saldanha, Jeremy Sisto, Bobby Cannavale, Ra√∫l Esparza, Luis Carlos de La Lombana, Juanes, Jerrod Carmichael, Julia Scarpa Saldanha, John Cena, Lily Day, Rafael Scarpa Saldanha</t>
  </si>
  <si>
    <t>Jack Gore</t>
  </si>
  <si>
    <t>Jack Gore, Jet Jurgensmeyer</t>
  </si>
  <si>
    <t>After Ferdinand, a bull with a big heart, is mistaken for a dangerous beast, he is captured and torn from his home. Determined to return to his family, he rallies a misfit team on the ultimate adventure.</t>
  </si>
  <si>
    <t>After Ferdinand, a bull with a</t>
  </si>
  <si>
    <t>tt3416532</t>
  </si>
  <si>
    <t>A Monster Calls</t>
  </si>
  <si>
    <t>18/05/2017</t>
  </si>
  <si>
    <t>Patrick Ness, Patrick Ness</t>
  </si>
  <si>
    <t>Lewis MacDougall, Sigourney Weaver, Felicity Jones, Toby Kebbell, Ben Moor, James Melville, Oliver Steer, Dominic Boyle, Jennifer Lim, Max Gabbay, Morgan Symes, Max Golds, Frida Palsson, Wanda Opalinska, Patrick Taggart</t>
  </si>
  <si>
    <t>Lewis MacDougall</t>
  </si>
  <si>
    <t>Lewis MacDougall, Sigourney Weaver</t>
  </si>
  <si>
    <t>A boy seeks the help of a tree monster to cope with his single mother's terminal illness.</t>
  </si>
  <si>
    <t>A boy seeks the help of a tree</t>
  </si>
  <si>
    <t>tt3416536</t>
  </si>
  <si>
    <t>Hot Summer Nights</t>
  </si>
  <si>
    <t>Elijah Bynum</t>
  </si>
  <si>
    <t>Timoth√©e Chalamet, Maika Monroe, Alex Roe, Emory Cohen, Thomas Jane, Maia Mitchell, William Fichtner, Jeanine Serralles, Reece Ennis, Jack Kesy, Thomas Blake Jr., Alexander Biglane, Shane Epstein Petrullo, Rawann Gracie, Rebecca Koon</t>
  </si>
  <si>
    <t>Timoth√©e Chalamet</t>
  </si>
  <si>
    <t>Timoth√©e Chalamet, Maika Monroe</t>
  </si>
  <si>
    <t>In the summer of 1991, a sheltered teenage boy comes of age during a wild summer he spends in Cape Cod getting rich from selling pot to gangsters, falling in love for the first time, partying and eventually realizing that he is in over his head.</t>
  </si>
  <si>
    <t>In the summer of 1991, a sheltered</t>
  </si>
  <si>
    <t>tt3416742</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</si>
  <si>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</si>
  <si>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</si>
  <si>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</si>
  <si>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Jemaine Clement</t>
  </si>
  <si>
    <t>Viago, Deacon and Vladislav are vampires who are finding that modern life has them struggling with the mundane - like paying rent, keeping up with the chore wheel, trying to get into nightclubs and overcoming flatmate conflicts.</t>
  </si>
  <si>
    <t>Viago, Deacon and Vladislav are</t>
  </si>
  <si>
    <t>tt3416744</t>
  </si>
  <si>
    <t>The End of the Tour</t>
  </si>
  <si>
    <t>Donald Margulies, David Lipsky</t>
  </si>
  <si>
    <t>Mamie Gummer, Jesse Eisenberg, Anna Chlumsky, Jason Segel, Joan Cusack, Mickey Sumner, Ron Livingston, Becky Ann Baker, Dan John Miller, Carrie Bradstreet, Jennifer Jelsema, Rammel Chan, Stephanie Cotton, Karen Voels, Johnny Otto</t>
  </si>
  <si>
    <t>Mamie Gummer</t>
  </si>
  <si>
    <t>Mamie Gummer, Jesse Eisenberg</t>
  </si>
  <si>
    <t>The story of the five-day interview between Rolling Stone reporter David Lipsky and acclaimed novelist David Foster Wallace, which took place right after the 1996 publication of Wallace's groundbreaking epic novel, 'Infinite Jest.'</t>
  </si>
  <si>
    <t>The story of the five-day interview</t>
  </si>
  <si>
    <t>tt3416828</t>
  </si>
  <si>
    <t>Ice Age: Collision Course</t>
  </si>
  <si>
    <t>22/08/2016</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</si>
  <si>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</si>
  <si>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</si>
  <si>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Stephanie Beatriz</t>
  </si>
  <si>
    <t>Stephanie Beatriz, Robert Cardone</t>
  </si>
  <si>
    <t>When Scrat's acorn sends an asteroid to Earth, the Herd must find a way to stop the asteroid from hitting Earth with the help of a returning friend.</t>
  </si>
  <si>
    <t>When Scrat's acorn sends an asteroid</t>
  </si>
  <si>
    <t>tt3417422</t>
  </si>
  <si>
    <t>Drishyam</t>
  </si>
  <si>
    <t>Jeethu Joseph</t>
  </si>
  <si>
    <t>Mohanlal, Meena, Asha Sharath, Ansiba, Esther Anil, Baiju V.K., Kalabhavan Shajohn, Siddique, Roshan Basheer, Neeraj Madhav, Pradeep Chandran, Kalabhavan Haneef, Irshad, Koottickal Jayachandran, Kunchan</t>
  </si>
  <si>
    <t>Mohanlal</t>
  </si>
  <si>
    <t>Mohanlal, Meena, Asha Sharath</t>
  </si>
  <si>
    <t>A man goes to extreme lengths to save his family from punishment after the family commits an accidental crime.</t>
  </si>
  <si>
    <t>A man goes to extreme lengths</t>
  </si>
  <si>
    <t>INR 35000000</t>
  </si>
  <si>
    <t>tt3442006</t>
  </si>
  <si>
    <t>Cake</t>
  </si>
  <si>
    <t>Patrick Tobin</t>
  </si>
  <si>
    <t>Jennifer Aniston, Adriana Barraza, Anna Kendrick, Sam Worthington, Mamie Gummer, Felicity Huffman, William H. Macy, Chris Messina, Lucy Punch, Britt Robertson, Paula Cale, Ashley Crow, Manuel Garcia-Rulfo, Camille Guaty, Allen Maldonado</t>
  </si>
  <si>
    <t>Jennifer Aniston, Adriana Barraza</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</si>
  <si>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</si>
  <si>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The acerbic, hilarious Claire</t>
  </si>
  <si>
    <t>tt3447364</t>
  </si>
  <si>
    <t>Detective Byomkesh Bakshy!</t>
  </si>
  <si>
    <t>Urmi Juvekar, Dibakar Banerjee</t>
  </si>
  <si>
    <t>Sushant Singh Rajput, Anand Tiwari, Neeraj Kabi, Divya Menon, Swastika Mukherjee, Meiyang Chang, Mark Bennington, Taka Higuchi, Shivam, Kaushik Ghosh, Anindya Pulak Banerjee, Arindol Bagchi, Peter Wong, Pradipto Kumar Chakraborty, Manoshi Nath</t>
  </si>
  <si>
    <t>While investigating the disappearance of a chemist, a detective uncovers a larger conspiracy to unsettle Calcutta.</t>
  </si>
  <si>
    <t>While investigating the disappearance</t>
  </si>
  <si>
    <t>tt3449292</t>
  </si>
  <si>
    <t>Manjhi: The Mountain Man</t>
  </si>
  <si>
    <t>Ketan Mehta</t>
  </si>
  <si>
    <t>Shahzad Ahmad, Mahendra Jakhar</t>
  </si>
  <si>
    <t>Nawazuddin Siddiqui, Radhika Apte, Ashutosh Acharya, Shahzad Ahmad, Aishwarya Arora, Suraj Bajjua, Vishwa Bhanu, Ravi Bhushan, Anil Chaudhary, Abhishek Chauhan, Samvedna Anish Choudhary, Tigmanshu Dhulia, Gaurav Dwivedi, Amar Gaikwad, Vijay Gupta</t>
  </si>
  <si>
    <t>Using only a hammer and a chisel, a man spends twenty-two years carving a road through a treacherous mountain.</t>
  </si>
  <si>
    <t>Using only a hammer and a chisel,</t>
  </si>
  <si>
    <t>tt3450650</t>
  </si>
  <si>
    <t>Paul Blart: Mall Cop 2</t>
  </si>
  <si>
    <t>Kevin James, Raini Rodriguez, Neal McDonough, Daniella Alonso, Eduardo Ver√°stegui, David Henrie, Shirley Knight, Gary Valentine, Ana Gasteyer, Nicholas Turturro, Loni Love, Shelly Desai, Vic Dibitetto, D.B. Woodside, Bas Rutten</t>
  </si>
  <si>
    <t>Kevin James, Raini Rodriguez</t>
  </si>
  <si>
    <t>After six years of keeping our malls safe, Paul Blart has earned a well-deserved vacation. He heads to Las Vegas with his teenage daughter before she heads off to college. But safety never takes a holiday and when duty calls, Blart answers.</t>
  </si>
  <si>
    <t>After six years of keeping our</t>
  </si>
  <si>
    <t>tt3450900</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</si>
  <si>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</si>
  <si>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</si>
  <si>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</si>
  <si>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A suicidal American befriends</t>
  </si>
  <si>
    <t>tt3450958</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</si>
  <si>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</si>
  <si>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</si>
  <si>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</si>
  <si>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</si>
  <si>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Andy Serkis, Woody Harrelson</t>
  </si>
  <si>
    <t>After the apes suffer unimaginable losses, Caesar wrestles with his darker instincts and begins his own mythic quest to avenge his kind.</t>
  </si>
  <si>
    <t>After the apes suffer unimaginable</t>
  </si>
  <si>
    <t>tt3460252</t>
  </si>
  <si>
    <t>The Hateful Eight</t>
  </si>
  <si>
    <t>Samuel L. Jackson, Kurt Russell, Jennifer Jason Leigh, Walton Goggins, Demi√°n Bichir, Tim Roth, Michael Madsen, Bruce Dern, James Parks, Dana Gourrier, Zo√´ Bell, Lee Horsley, Gene Jones, Keith Jefferson, Craig Stark</t>
  </si>
  <si>
    <t>Samuel L. Jackson, Kurt Russell</t>
  </si>
  <si>
    <t>In the dead of a Wyoming winter, a bounty hunter and his prisoner find shelter in a cabin currently inhabited by a collection of nefarious characters.</t>
  </si>
  <si>
    <t>In the dead of a Wyoming winter,</t>
  </si>
  <si>
    <t>tt3461252</t>
  </si>
  <si>
    <t>The Blue Elephant</t>
  </si>
  <si>
    <t>28/07/2014</t>
  </si>
  <si>
    <t>Egypt</t>
  </si>
  <si>
    <t>Marwan Hamed</t>
  </si>
  <si>
    <t>Ahmed Mourad</t>
  </si>
  <si>
    <t>Karim Abdel Aziz, Khaled El-Sawi, Nelly Karim, Mohamed Mamdouh, Lebleba, Sherine Reda, Dareen Haddad, Gamil Barsoum, Muhammad Abu Al Wafa, Feras Said, Mohamed Shahin, Sahar Abdulhameed, Yasser Ali Maher, Mohamed Abdel Azim, Galal El Ashari</t>
  </si>
  <si>
    <t>Karim Abdel Aziz</t>
  </si>
  <si>
    <t>Karim Abdel Aziz, Khaled El-Sawi</t>
  </si>
  <si>
    <t>The story of Dr. Yehia, a psychotherapist at Al Abbasia hospital. He works in the department treating the criminally insane, only to find his best friend to be one of the patients. Trying ...</t>
  </si>
  <si>
    <t>The story of Dr. Yehia, a psychotherapist</t>
  </si>
  <si>
    <t>tt3462710</t>
  </si>
  <si>
    <t>Unforgettable</t>
  </si>
  <si>
    <t>27/04/2017</t>
  </si>
  <si>
    <t>Denise Di Novi</t>
  </si>
  <si>
    <t>Rosario Dawson, Katherine Heigl, Geoff Stults, Isabella Kai, Alex Quijano, Sarah Burns, Whitney Cummings, Simon Kassianides, Robert Wisdom, Cheryl Ladd, Stephanie Escajeda, Kincaid Walker, Aline Elasmar, Jayson Blair, Lauren Rose Lewis</t>
  </si>
  <si>
    <t>Rosario Dawson</t>
  </si>
  <si>
    <t>Rosario Dawson, Katherine Heigl</t>
  </si>
  <si>
    <t>A woman sets out to make life a living hell for her ex-husband's new fianc√©e.</t>
  </si>
  <si>
    <t>A woman sets out to make life</t>
  </si>
  <si>
    <t>tt3464902</t>
  </si>
  <si>
    <t>The Lobster</t>
  </si>
  <si>
    <t>Ireland, UK, Greece, France, Netherlands, USA</t>
  </si>
  <si>
    <t>Yorgos Lanthimos, Efthymis Filippou</t>
  </si>
  <si>
    <t>Jacqueline Abrahams, Roger Ashton-Griffiths, Jessica Barden, Olivia Colman, Anthony Dougall, Sean Duggan, Colin Farrell, Roland Ferrandi, James Finnegan, Robert Heaney, Rosanna Hoult, Jaro, Ryac, Ashley Jensen, Kathy Kelly</t>
  </si>
  <si>
    <t>Jacqueline Abrahams</t>
  </si>
  <si>
    <t>In a dystopian near future, single people, according to the laws of The City, are taken to The Hotel, where they are obliged to find a romantic partner in forty-five days or are transformed into beasts and sent off into The Woods.</t>
  </si>
  <si>
    <t>In a dystopian near future, single</t>
  </si>
  <si>
    <t>tt3467412</t>
  </si>
  <si>
    <t>Spain, USA, Hungary, France</t>
  </si>
  <si>
    <t>Miguel √Ångel Vivas</t>
  </si>
  <si>
    <t>Alberto Marini, Miguel √Ångel Vivas</t>
  </si>
  <si>
    <t>Matthew Fox, Jeffrey Donovan, Quinn McColgan, Clara Lago, Valeria Vereau, Eduardo Fedriani, Daniel Bargue√±o, Adam Zambryzcki, Matt Devere, Alex Hafner, Julio Perill√°n, D√©nes Kiss, Lili Bord√°n, Jeremy Wheeler, Katharine Bubbear</t>
  </si>
  <si>
    <t>Matthew Fox, Jeffrey Donovan</t>
  </si>
  <si>
    <t>And suddenly, overnight, the world came to a halt. Two men, two survivors, one kid, and hatred that separates them. A place forgotten by everyone, including the creatures that inhabit the Earth... until now.</t>
  </si>
  <si>
    <t>And suddenly, overnight, the world</t>
  </si>
  <si>
    <t>tt3469046</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</si>
  <si>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</si>
  <si>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</si>
  <si>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</si>
  <si>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Gru meets his long-lost, charming,</t>
  </si>
  <si>
    <t>tt3470600</t>
  </si>
  <si>
    <t>Sing</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</si>
  <si>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</si>
  <si>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</si>
  <si>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In a city of humanoid animals,</t>
  </si>
  <si>
    <t>tt3471098</t>
  </si>
  <si>
    <t>Maggie's Plan</t>
  </si>
  <si>
    <t>29/06/2016</t>
  </si>
  <si>
    <t>Rebecca Miller, Karen Rinaldi</t>
  </si>
  <si>
    <t>Greta Gerwig, George Ashiotis, Bill Hader, Monte Greene, Travis Fimmel, Fredi Walker-Browne, Ethan Hawke, Maya Rudolph, Brendan Titley, Stephen Lin, Wallace Shawn, Julianne Moore, Mina Sundwall, Jackson Frazer, Ida Rohatyn</t>
  </si>
  <si>
    <t>Greta Gerwig, George Ashiotis</t>
  </si>
  <si>
    <t>Maggie wants to have a baby, raising him on her own, but when she gets romantically involved with John, a married man, things get complicated and all the balance of Maggie's plans may collapse.</t>
  </si>
  <si>
    <t>Maggie wants to have a baby, raising</t>
  </si>
  <si>
    <t>tt3477064</t>
  </si>
  <si>
    <t>Recep Ivedik 4</t>
  </si>
  <si>
    <t>Fatih Demir, Sahan G√∂kbakar</t>
  </si>
  <si>
    <t>Sahan G√∂kbakar, Firuze Gamze Aksu, Gamze Aksu, Adem Atbas, G√ºl√ºm Baltacigil, Baris Bulut, Nurullah Celebi, Mehmet Baran Erdogan, Murat Erg√ºr, √ñmer G√∂kburun, Arda Hacioglu, Ece Incebay, Ahmet Kabil, Irfan Kangi, Aziz Karakaya</t>
  </si>
  <si>
    <t>Sahan G√∂kbakar, Firuze Gamze Aksu</t>
  </si>
  <si>
    <t>Recep Ivedik coaches the children football team in his neighborhood. For the training he uses the only free piece of land as football field on which he used to play football as a child. ...</t>
  </si>
  <si>
    <t>Recep Ivedik coaches the children</t>
  </si>
  <si>
    <t>tt3478962</t>
  </si>
  <si>
    <t>Mon roi</t>
  </si>
  <si>
    <t>Etienne Comar, Ma√Øwenn</t>
  </si>
  <si>
    <t>Vincent Cassel, Emmanuelle Bercot, Louis Garrel, Isild Le Besco, Chryst√®le Saint Louis Augustin, Patrick Raynal, Yann Goven, Paul Hamy, Djemel Barek, Slim El Hedli, Lionnel Desruelles, Laetitia Dosch, F√©lix Bossuet, Giovanni Pucci, Milagros Schmoll</t>
  </si>
  <si>
    <t>Vincent Cassel, Emmanuelle Bercot</t>
  </si>
  <si>
    <t>Tony is admitted to a rehabilitation center after a serious skiing accident. Dependent of medical staff and painkillers, she takes the time to remember the tumultuous love story she lived with Georgio.</t>
  </si>
  <si>
    <t>Tony is admitted to a rehabilitation</t>
  </si>
  <si>
    <t>tt3479316</t>
  </si>
  <si>
    <t>Parallels</t>
  </si>
  <si>
    <t>Christopher Leone</t>
  </si>
  <si>
    <t>Laura Harkcom, Christopher Leone</t>
  </si>
  <si>
    <t>Mark Hapka, Jessica Rothe, Eric Jungmann, Constance Wu, Yorgo Constantine, Davi Jay, Michael Monks, Ian Casselberry, B.J. Grogan, Lorraine LeBlanc, Han Soto, Marco St. John, Luke Hawx, Kim Collins, Lindsey G. Smith</t>
  </si>
  <si>
    <t>Mark Hapka</t>
  </si>
  <si>
    <t>Mark Hapka, Jessica Rothe</t>
  </si>
  <si>
    <t>A mysterious building is the gateway to infinite parallel Earths.</t>
  </si>
  <si>
    <t>A mysterious building is the gateway</t>
  </si>
  <si>
    <t>tt3480796</t>
  </si>
  <si>
    <t>Vice</t>
  </si>
  <si>
    <t>Ambyr Childers, Thomas Jane, Bryan Greenberg, Bruce Willis, Johnathon Schaech, Charlotte Kirk, Brett Granstaff, Ryan O'Nan, David Gordon, Colin Egglesfield, Cameron Brexler, Jesse Pruett, Tyler Jon Olson, Don Harvey, Lydia Hull</t>
  </si>
  <si>
    <t>Ambyr Childers</t>
  </si>
  <si>
    <t>Ambyr Childers, Thomas Jane</t>
  </si>
  <si>
    <t>Bruce Willis stars in this Sci-Fi thriller about ultimate resort: VICE, where customers can play out their wildest fantasies with artificial inhabitants who look like humans.</t>
  </si>
  <si>
    <t>Bruce Willis stars in this Sci-Fi</t>
  </si>
  <si>
    <t>tt3488710</t>
  </si>
  <si>
    <t>The Walk</t>
  </si>
  <si>
    <t>Robert Zemeckis, Christopher Browne</t>
  </si>
  <si>
    <t>Joseph Gordon-Levitt, Guillaume Baillargeon, √âmilie Leclerc, Mark Trafford, Inka Malovic, Lucas Ramaci√®re, Martin Lefebvre, Philippe Bertrand, Laurence Desch√™nes, Patricia Tulasne, Jean-Robert Bourdage, Sylvie Lemay, Sasha Dominique, Soleyman Pierini, Jade Kindar-Martin</t>
  </si>
  <si>
    <t>In 1974, high-wire artist Philippe Petit recruits a team of people to help him realize his dream: to walk the immense void between the World Trade Center towers.</t>
  </si>
  <si>
    <t>In 1974, high-wire artist Philippe</t>
  </si>
  <si>
    <t>tt3495000</t>
  </si>
  <si>
    <t>Mardaani</t>
  </si>
  <si>
    <t>Pradeep Sarkar</t>
  </si>
  <si>
    <t>Gopi Puthran, Vibha Singh</t>
  </si>
  <si>
    <t>Rani Mukerji, Tahir Raj Bhasin, Priyanka Sharma, Habib Al Aidroos, Mona Ambegaonkar, Gautam Babbar, Vishwa Bhanu, Probir Dutt, Anil George, Kinjal Jain, Rio Kapadia, Avneet Kaur, Peter Manuel, Peter Muxka Manuel, Sharika Raina</t>
  </si>
  <si>
    <t>Rani Mukerji, Tahir Raj Bhasin</t>
  </si>
  <si>
    <t>A story of Shivani Shivaji Roy, Crime Branch, who sets out to confront the mastermind behind a child trafficking mafia.</t>
  </si>
  <si>
    <t>A story of Shivani Shivaji Roy,</t>
  </si>
  <si>
    <t>tt3495026</t>
  </si>
  <si>
    <t>Fan</t>
  </si>
  <si>
    <t>Maneesh Sharma, Habib Faisal</t>
  </si>
  <si>
    <t>Shah Rukh Khan, Carolina Main, Shriya Pilgaonkar, Sayani Gupta, Puja Panchkoty, Raj Awasti, Manoj Anand, Abdul Hakim Joy, Laura Bernardeschi, Mariola Jaworska, Taher Shabbir, Deepika Amin, Atul Sharma, Zachary Coffin, Glenn Webster</t>
  </si>
  <si>
    <t>Shah Rukh Khan, Carolina Main</t>
  </si>
  <si>
    <t>Gaurav develops an obsession with a movie star who looks just like him. He goes to Bombay to meet his idol, but he refuses to grant him five minutes of his time. Gaurav is enraged and plots to destroy his hero.</t>
  </si>
  <si>
    <t>Gaurav develops an obsession with</t>
  </si>
  <si>
    <t>tt3495030</t>
  </si>
  <si>
    <t>Dum Laga Ke Haisha</t>
  </si>
  <si>
    <t>27/02/2015</t>
  </si>
  <si>
    <t>Sharat Katariya</t>
  </si>
  <si>
    <t>Ayushmann Khurrana, Bhumi Pednekar, Sheeba Chaddha, Sanjay Mishra, Shardul Rana, Devika Vatsa, Kumar Sanu, Shrikant Verma, Seema Bhargava, Alka Amin, Chandrachoor Rai, V.K. Sharma, Poorva Neeraj, Mahesh Sharma, Raja Diwan</t>
  </si>
  <si>
    <t>Ayushmann Khurrana, Bhumi Pednekar</t>
  </si>
  <si>
    <t>Prem and his oversized wife Sandhya are supposed to spend a lifetime together. Will a regular arranged marriage turn out to be a perfect mismatch?</t>
  </si>
  <si>
    <t>Prem and his oversized wife Sandhya</t>
  </si>
  <si>
    <t>tt3498820</t>
  </si>
  <si>
    <t>Captain America: Civil War</t>
  </si>
  <si>
    <t>Chris Evans, Robert Downey Jr., Scarlett Johansson, Sebastian Stan, Anthony Mackie, Don Cheadle, Jeremy Renner, Chadwick Boseman, Paul Bettany, Elizabeth Olsen, Paul Rudd, Emily VanCamp, Tom Holland, Daniel Br√ºhl, Frank Grillo</t>
  </si>
  <si>
    <t>Chris Evans, Robert Downey Jr.</t>
  </si>
  <si>
    <t>Political involvement in the Avengers' affairs causes a rift between Captain America and Iron Man.</t>
  </si>
  <si>
    <t>Political involvement in the Avengers'</t>
  </si>
  <si>
    <t>tt3499096</t>
  </si>
  <si>
    <t>Canada, Germany, France</t>
  </si>
  <si>
    <t>Joe Shrapnel, Anna Waterhouse</t>
  </si>
  <si>
    <t>Stephan James, Jason Sudeikis, Eli Goree, Shanice Banton, Carice van Houten, Jeremy Irons, William Hurt, David Kross, Jonathan Higgins, Tony Curran, Amanda Crew, Barnaby Metschurat, Chantel Riley, Vlasta Vrana, Shamier Anderson</t>
  </si>
  <si>
    <t>Stephan James</t>
  </si>
  <si>
    <t>Stephan James, Jason Sudeikis</t>
  </si>
  <si>
    <t>Jesse Owens' quest to become the greatest track and field athlete in history thrusts him onto the world stage of the 1936 Olympics, where he faces off against Adolf Hitler's vision of Aryan supremacy.</t>
  </si>
  <si>
    <t>Jesse Owens' quest to become the</t>
  </si>
  <si>
    <t>tt3501112</t>
  </si>
  <si>
    <t>Security</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</si>
  <si>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</si>
  <si>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</si>
  <si>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</si>
  <si>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Antonio Banderas, Ben Kingsley</t>
  </si>
  <si>
    <t>A security guard protects an eleven year-old girl who is being targeted by a gang for participating as a trial witness.</t>
  </si>
  <si>
    <t>A security guard protects an eleven</t>
  </si>
  <si>
    <t>tt3501632</t>
  </si>
  <si>
    <t>Thor: Ragnarok</t>
  </si>
  <si>
    <t>25/10/2017</t>
  </si>
  <si>
    <t>Eric Pearson, Craig Kyle</t>
  </si>
  <si>
    <t>Chris Hemsworth, Tom Hiddleston, Cate Blanchett, Idris Elba, Jeff Goldblum, Tessa Thompson, Karl Urban, Mark Ruffalo, Anthony Hopkins, Benedict Cumberbatch, Taika Waititi, Rachel House, Clancy Brown, Tadanobu Asano, Ray Stevenson</t>
  </si>
  <si>
    <t>Chris Hemsworth, Tom Hiddleston</t>
  </si>
  <si>
    <t>Imprisoned on the planet Sakaar, Thor must race against time to return to Asgard and stop Ragnar√∂k, the destruction of his world, at the hands of the powerful and ruthless villain Hela.</t>
  </si>
  <si>
    <t>Imprisoned on the planet Sakaar,</t>
  </si>
  <si>
    <t>tt3503406</t>
  </si>
  <si>
    <t>The Whole Truth</t>
  </si>
  <si>
    <t>Keanu Reeves, Ren√©e Zellweger, Gugu Mbatha-Raw, Gabriel Basso, Jim Belushi, Jim Klock, Ritchie Montgomery, Christopher Berry, Lara Grice, Nicole Barr√©, Lucky Johnson, Lyndsay Kimball, Jason Kirkpatrick, Sean Bridgers, Jackie Tuttle</t>
  </si>
  <si>
    <t>Keanu Reeves, Ren√©e Zellweger</t>
  </si>
  <si>
    <t>A defense attorney works to get his teenage client acquitted of murdering his wealthy father.</t>
  </si>
  <si>
    <t>A defense attorney works to get</t>
  </si>
  <si>
    <t>tt3504048</t>
  </si>
  <si>
    <t>Housebound</t>
  </si>
  <si>
    <t>Gerard Johnstone</t>
  </si>
  <si>
    <t>Morgana O'Reilly, Rima Te Wiata, Glen-Paul Waru, Ross Harper, Cameron Rhodes, Ryan Lampp, Mick Innes, Bruce Hopkins, Millen Baird, Wallace Chapman, David Van Horn, Nikki Si'ulepa, Ian Mune, Kitty Riddell, Lila Sharp</t>
  </si>
  <si>
    <t>Morgana O'Reilly</t>
  </si>
  <si>
    <t>Morgana O'Reilly, Rima Te Wiata</t>
  </si>
  <si>
    <t>A young woman is forced to return to her childhood home after being placed under house arrest, where she suspects that something evil may be lurking.</t>
  </si>
  <si>
    <t>A young woman is forced to return</t>
  </si>
  <si>
    <t>NZD 350000</t>
  </si>
  <si>
    <t>tt3508840</t>
  </si>
  <si>
    <t>Ci ke Nie Yin Niang</t>
  </si>
  <si>
    <t>Taiwan, China, Hong Kong, France</t>
  </si>
  <si>
    <t>Hsiao-Hsien Hou</t>
  </si>
  <si>
    <t>Cheng Ah, T'ien-wen Chu</t>
  </si>
  <si>
    <t>Qi Shu, Chen Chang, Yun Zhou, Satoshi Tsumabuki, Dahong Ni, Mei Yong, Zhen Yu Lei, Nikki Hsieh, Ethan Juan, Fang-yi Sheu, Jacques Picoux, Shao-Huai Chang, Ti-Ying Hsueh, Fang Mei, Chun Shih</t>
  </si>
  <si>
    <t>Qi Shu, Chen Chang, Yun Zhou</t>
  </si>
  <si>
    <t>A female assassin receives a dangerous mission to kill a political leader in eighth-century China.</t>
  </si>
  <si>
    <t>A female assassin receives a dangerous</t>
  </si>
  <si>
    <t>tt3513498</t>
  </si>
  <si>
    <t>The Lego Movie 2: The Second Part</t>
  </si>
  <si>
    <t>21/02/2019</t>
  </si>
  <si>
    <t>Denmark, Norway, Australia, USA</t>
  </si>
  <si>
    <t>Chris Pratt, Elizabeth Banks, Will Arnett, Tiffany Haddish, Stephanie Beatriz, Alison Brie, Nick Offerman, Charlie Day, Maya Rudolph, Will Ferrell, Jadon Sand, Brooklynn Prince, Channing Tatum, Jonah Hill, Richard Ayoade</t>
  </si>
  <si>
    <t>Chris Pratt, Elizabeth Banks</t>
  </si>
  <si>
    <t>It's been five years since everything was awesome and the citizens are facing a huge new threat: Lego Duplo invaders from outer space, wrecking everything faster than they can rebuild.</t>
  </si>
  <si>
    <t>It's been five years since everything</t>
  </si>
  <si>
    <t>tt3513548</t>
  </si>
  <si>
    <t>Richard Jewell</t>
  </si>
  <si>
    <t>Billy Ray, Marie Brenner</t>
  </si>
  <si>
    <t>Paul Walter Hauser, Sam Rockwell, Brandon Stanley, Ryan Boz, Charles Green, Olivia Wilde, Mike Pniewski, Jon Hamm, Ian Gomez, Nina Arianda, Kathy Bates, Ronnie Allen, David Lengel, Beth Keener, Grant Roberts</t>
  </si>
  <si>
    <t>Paul Walter Hauser</t>
  </si>
  <si>
    <t>Paul Walter Hauser, Sam Rockwell</t>
  </si>
  <si>
    <t>tt3520418</t>
  </si>
  <si>
    <t>We Are Still Here</t>
  </si>
  <si>
    <t>Ted Geoghegan</t>
  </si>
  <si>
    <t>Andrew Sensenig, Barbara Crampton, Larry Fessenden, Lisa Marie, Monte Markham, Susan Gibney, Michael Patrick Nicholson, Kelsea Dakota, Guy Gane, Elissa Dowling, Zorah Burress, Marvin Patterson, Connie Neer, Samantha Buckman, Jay Rogowski</t>
  </si>
  <si>
    <t>Andrew Sensenig</t>
  </si>
  <si>
    <t>Andrew Sensenig, Barbara Crampton</t>
  </si>
  <si>
    <t>In the cold, wintery fields of New England, a lonely old house wakes up every thirty years - and demands a sacrifice.</t>
  </si>
  <si>
    <t>In the cold, wintery fields of</t>
  </si>
  <si>
    <t>tt3521126</t>
  </si>
  <si>
    <t>The Disaster Artist</t>
  </si>
  <si>
    <t>Dave Franco, James Franco, Seth Rogen, Ari Graynor, Alison Brie, Jacki Weaver, Paul Scheer, Zac Efron, Josh Hutcherson, June Diane Raphael, Megan Mullally, Jason Mantzoukas, Andrew Santino, Nathan Fielder, Joe Mande</t>
  </si>
  <si>
    <t>Dave Franco</t>
  </si>
  <si>
    <t>Dave Franco, James Franco</t>
  </si>
  <si>
    <t>tt3521164</t>
  </si>
  <si>
    <t>Moana</t>
  </si>
  <si>
    <t>22/12/2016</t>
  </si>
  <si>
    <t>Jared Bush, Ron Clements</t>
  </si>
  <si>
    <t>Auli'i Cravalho, Dwayne Johnson, Rachel House, Temuera Morrison, Jemaine Clement, Nicole Scherzinger, Alan Tudyk, Oscar Kightley, Troy Polamalu, Puanani Cravalho, Louise Bush</t>
  </si>
  <si>
    <t>Auli'i Cravalho</t>
  </si>
  <si>
    <t>Auli'i Cravalho, Dwayne Johnson</t>
  </si>
  <si>
    <t>In Ancient Polynesia, when a terrible curse incurred by the Demigod Maui reaches Moana's island, she answers the Ocean's call to seek out the Demigod to set things right.</t>
  </si>
  <si>
    <t>In Ancient Polynesia, when a terrible</t>
  </si>
  <si>
    <t>tt3522806</t>
  </si>
  <si>
    <t>Mechanic: Resurrection</t>
  </si>
  <si>
    <t>24/11/2016</t>
  </si>
  <si>
    <t>USA, France, Bulgaria, Germany</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</si>
  <si>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</si>
  <si>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</si>
  <si>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Jason Statham, Jessica Alba</t>
  </si>
  <si>
    <t>Bishop's most formidable foe kidnaps the love of his life in order to make him complete three impossible assassinations and make them look like accidents.</t>
  </si>
  <si>
    <t>Bishop's most formidable foe kidnaps</t>
  </si>
  <si>
    <t>tt3530002</t>
  </si>
  <si>
    <t>The Night Before</t>
  </si>
  <si>
    <t>20/11/2015</t>
  </si>
  <si>
    <t>Jonathan Levine, Kyle Hunter</t>
  </si>
  <si>
    <t>Joseph Gordon-Levitt, Seth Rogen, Anthony Mackie, Jillian Bell, Lizzy Caplan, Hel√©ne Yorke, Michael Shannon, Mindy Kaling, Ilana Glazer, Aaron Hill, Tracy Morgan, Darrie Lawrence, Nathan Fielder, James Franco, Miley Cyrus</t>
  </si>
  <si>
    <t>On Christmas Eve, three lifelong friends spend the night in New York City looking for the Holy Grail of Christmas parties.</t>
  </si>
  <si>
    <t>On Christmas Eve, three lifelong</t>
  </si>
  <si>
    <t>tt3531824</t>
  </si>
  <si>
    <t>Nerve</t>
  </si>
  <si>
    <t>Jessica Sharzer, Jeanne Ryan</t>
  </si>
  <si>
    <t>Emma Roberts, Dave Franco, Emily Meade, Miles Heizer, Juliette Lewis, Kimiko Glenn, Marc John Jefferies, Machine Gun Kelly, Brian Marc, Ed Squires, Rightor Doyle, Josh Ostrovsky, Eric D'Alessandro, Arielle Vandenberg, Jonny Beauchamp</t>
  </si>
  <si>
    <t>Emma Roberts, Dave Franco</t>
  </si>
  <si>
    <t>A high school senior finds herself immersed in an online game of truth or dare, where her every move starts to become manipulated by an anonymous community of "watchers."</t>
  </si>
  <si>
    <t>A high school senior finds herself</t>
  </si>
  <si>
    <t>tt3532216</t>
  </si>
  <si>
    <t>American Made</t>
  </si>
  <si>
    <t>USA, Japan, Colombia</t>
  </si>
  <si>
    <t>Gary Spinelli</t>
  </si>
  <si>
    <t>Tom Cruise, Domhnall Gleeson, Sarah Wright, Jesse Plemons, Caleb Landry Jones, Lola Kirke, Jayma Mays, Alejandro Edda, Benito Martinez, E. Roger Mitchell, Jed Rees, Fredy Yate, Mauricio Mej√≠a, Robert Farrior, Morgan Hinkleman</t>
  </si>
  <si>
    <t>Tom Cruise, Domhnall Gleeson</t>
  </si>
  <si>
    <t>The story of Barry Seal, an American pilot who became a drug-runner for the CIA in the 1980s in a clandestine operation that would be exposed as the Iran-Contra Affair.</t>
  </si>
  <si>
    <t>The story of Barry Seal, an American</t>
  </si>
  <si>
    <t>tt3544082</t>
  </si>
  <si>
    <t>45 Years</t>
  </si>
  <si>
    <t>Andrew Haigh, David Constantine</t>
  </si>
  <si>
    <t>Charlotte Rampling, Tom Courtenay, Geraldine James, Dolly Wells, David Sibley, Sam Alexander, Richard Cunningham, Hannah Chalmers, Camille Ucan, Rufus Wright</t>
  </si>
  <si>
    <t>Charlotte Rampling, Tom Courtenay</t>
  </si>
  <si>
    <t>A married couple preparing to celebrate their wedding anniversary receives shattering news that promises to forever change the course of their lives.</t>
  </si>
  <si>
    <t>A married couple preparing to</t>
  </si>
  <si>
    <t>tt3544112</t>
  </si>
  <si>
    <t>Sing Street</t>
  </si>
  <si>
    <t>Simon Carmody, John Carney</t>
  </si>
  <si>
    <t>Ferdia Walsh-Peelo, Kelly Thornton, Maria Doyle Kennedy, Jack Reynor, Aidan Gillen, Ian Kenny, Ben Carolan, Percy Chamburuka, Mark McKenna, Don Wycherley, Des Keogh, Kian Murphy, Dolores Mullally, Lucy Boynton, Marcella Plunkett</t>
  </si>
  <si>
    <t>Ferdia Walsh-Peelo</t>
  </si>
  <si>
    <t>Ferdia Walsh-Peelo, Kelly Thornton</t>
  </si>
  <si>
    <t>A boy growing up in Dublin during the 1980s escapes his strained family life by starting a band to impress the mysterious girl he likes.</t>
  </si>
  <si>
    <t>A boy growing up in Dublin during</t>
  </si>
  <si>
    <t>tt3547740</t>
  </si>
  <si>
    <t>La famille B√©lier</t>
  </si>
  <si>
    <t>Eric Lartigau</t>
  </si>
  <si>
    <t>Victoria Bedos, Victoria Bedos</t>
  </si>
  <si>
    <t>Karin Viard, Fran√ßois Damiens, Eric Elmosnino, Louane Emera, Roxane Duran, Ilian Bergala, Luca Gelberg, Mar Sodupe, St√©phan Wojtowicz, J√©r√¥me Kircher, Bruno Gomila, V√©ronique Poulain, Philippe Dusseau, Cl√©mence Lassalas, Melchior Lebeaut</t>
  </si>
  <si>
    <t>Karin Viard, Fran√ßois Damiens</t>
  </si>
  <si>
    <t>A girl, who lives with her deaf parents, discovers that she has the gift of singing.</t>
  </si>
  <si>
    <t>A girl, who lives with her deaf</t>
  </si>
  <si>
    <t>EUR 10962002</t>
  </si>
  <si>
    <t>tt3553442</t>
  </si>
  <si>
    <t>Whiskey Tango Foxtrot</t>
  </si>
  <si>
    <t>19/05/2016</t>
  </si>
  <si>
    <t>Robert Carlock, Kim Barker</t>
  </si>
  <si>
    <t>Tina Fey, Margot Robbie, Martin Freeman, Alfred Molina, Christopher Abbott, Billy Bob Thornton, Nicholas Braun, Stephen Peacocke, Sheila Vand, Evan Jonigkeit, Fahim Anwar, Josh Charles, Cherry Jones, Scott Takeda, Eli Goodman</t>
  </si>
  <si>
    <t>Tina Fey, Margot Robbie</t>
  </si>
  <si>
    <t>A journalist recounts her wartime coverage in Afghanistan.</t>
  </si>
  <si>
    <t>A journalist recounts her wartime</t>
  </si>
  <si>
    <t>tt3553976</t>
  </si>
  <si>
    <t>Captain Fantastic</t>
  </si>
  <si>
    <t>Matt Ross</t>
  </si>
  <si>
    <t>Viggo Mortensen, George MacKay, Samantha Isler, Annalise Basso, Nicholas Hamilton, Shree Crooks, Charlie Shotwell, Trin Miller, Kathryn Hahn, Steve Zahn, Elijah Stevenson, Teddy Van Ee, Erin Moriarty, Missi Pyle, Frank Langella</t>
  </si>
  <si>
    <t>Viggo Mortensen, George MacKay</t>
  </si>
  <si>
    <t>In the forests of the Pacific Northwest, a father devoted to raising his six kids with a rigorous physical and intellectual education is forced to leave his paradise and enter the world, challenging his idea of what it means to be a parent.</t>
  </si>
  <si>
    <t>In the forests of the Pacific</t>
  </si>
  <si>
    <t>tt3560686</t>
  </si>
  <si>
    <t>Durak</t>
  </si>
  <si>
    <t>Yuriy Bykov</t>
  </si>
  <si>
    <t>Artyom Bystrov, Natalya Surkova, Yuriy Tsurilo, Boris Nevzorov, Kirill Polukhin, Aleksandr Korshunov, Olga Samoshina, Darya Moroz, Sergey Artsibashev, Elena Panova, Dmitriy Kulichkov, Ilya Isaev, Maksim Pinsker, Lyubov Rudenko, Irina Nizina</t>
  </si>
  <si>
    <t>Artyom Bystrov</t>
  </si>
  <si>
    <t>Artyom Bystrov, Natalya Surkova</t>
  </si>
  <si>
    <t>Dima Nikitin is an ordinary honest plumber who suddenly decides to face the corrupt system of local politics in order to save the lives of 800 inhabitants of an old dormitory, which is about to collapse.</t>
  </si>
  <si>
    <t>Dima Nikitin is an ordinary honest</t>
  </si>
  <si>
    <t>tt3564472</t>
  </si>
  <si>
    <t>Girls Trip</t>
  </si>
  <si>
    <t>Erica Rivinoja, Kenya Barris</t>
  </si>
  <si>
    <t>Regina Hall, Queen Latifah, Jada Pinkett Smith, Tiffany Haddish, Larenz Tate, Mike Colter, Kate Walsh, Kofi Siriboe, Lara Grice, Deborah Ayorinde, Janeline Hayes, Wild Wayne, Sunny Hostin, Nick Mundy, Ricky Wayne</t>
  </si>
  <si>
    <t>Regina Hall</t>
  </si>
  <si>
    <t>Regina Hall, Queen Latifah</t>
  </si>
  <si>
    <t>When four lifelong friends travel to New Orleans for the annual Essence Festival, sisterhoods are rekindled, wild sides are rediscovered, and there's enough dancing, drinking, brawling and romancing to make the Big Easy blush.</t>
  </si>
  <si>
    <t>When four lifelong friends travel</t>
  </si>
  <si>
    <t>tt3567288</t>
  </si>
  <si>
    <t>The Visit</t>
  </si>
  <si>
    <t>Olivia DeJonge, Ed Oxenbould, Deanna Dunagan, Peter McRobbie, Kathryn Hahn, Celia Keenan-Bolger, Samuel Stricklen, Patch Darragh, Jorge Cordova, Steve Annan, Benjamin Kanes, Ocean James, Seamus Moroney</t>
  </si>
  <si>
    <t>Olivia DeJonge</t>
  </si>
  <si>
    <t>Olivia DeJonge, Ed Oxenbould</t>
  </si>
  <si>
    <t>Two siblings become increasingly frightened by their grandparents' disturbing behavior while visiting them on vacation.</t>
  </si>
  <si>
    <t>Two siblings become increasingly</t>
  </si>
  <si>
    <t>tt3569230</t>
  </si>
  <si>
    <t>Legend</t>
  </si>
  <si>
    <t>Brian Helgeland, John Pearson</t>
  </si>
  <si>
    <t>Paul Anderson, Tom Hardy, Christopher Eccleston, Joshua Hill, Emily Browning, Colin Morgan, Tara Fitzgerald, Nicholas Farrell, Adam Fogerty, Mel Raido, Major Johnson Finley, Millie Brady, Chris Mason, Stephen Thompson, Sam Spruell</t>
  </si>
  <si>
    <t>Paul Anderson</t>
  </si>
  <si>
    <t>Paul Anderson, Tom Hardy</t>
  </si>
  <si>
    <t>Identical twin gangsters Ronald and Reginald Kray terrorize London during the 1960s.</t>
  </si>
  <si>
    <t>Identical twin gangsters Ronald</t>
  </si>
  <si>
    <t>tt3576728</t>
  </si>
  <si>
    <t>Bilal: A New Breed of Hero</t>
  </si>
  <si>
    <t>United Arab Emirates, USA, Switzerland</t>
  </si>
  <si>
    <t>Khurram H. Alavi, Ayman Jamal</t>
  </si>
  <si>
    <t>Ayman Jamal, Ayman Jamal</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</si>
  <si>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</si>
  <si>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</si>
  <si>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A thousand years ago, one boy</t>
  </si>
  <si>
    <t>tt3577624</t>
  </si>
  <si>
    <t>A Perfect Day</t>
  </si>
  <si>
    <t>Fernando Le√≥n de Aranoa, Diego Farias</t>
  </si>
  <si>
    <t>Benicio Del Toro, Tim Robbins, Olga Kurylenko, M√©lanie Thierry, Fedja Stukan, Eldar Residovic, Sergi L√≥pez, Nenad Vukelic, Morten Suurballe, Ben Temple, Frank Feys, Ivan Brkic, Antonio Franic, Goran Navojec, Dragica Stojkovic</t>
  </si>
  <si>
    <t>Benicio Del Toro, Tim Robbins</t>
  </si>
  <si>
    <t>A group of aid workers work to resolve a crisis in an armed conflict zone.</t>
  </si>
  <si>
    <t>A group of aid workers work to</t>
  </si>
  <si>
    <t>tt3595298</t>
  </si>
  <si>
    <t>Prem Ratan Dhan Payo</t>
  </si>
  <si>
    <t>Action, Drama, Musical</t>
  </si>
  <si>
    <t>Sooraj R. Barjatya</t>
  </si>
  <si>
    <t>Sooraj R. Barjatya, Aash Karan Atal</t>
  </si>
  <si>
    <t>Salman Khan, Sonam Kapoor, Neil Nitin Mukesh, Deepak Dobriyal, Arman Kohli, Swara Bhaskar, Aashika Bhatia, Deep Raj Rana, Manoj Joshi, Sanjay Mishra, Samaira Rao, Anupam Kher, Suhasini Mulay, Sameer Dharmadhikari, Prem Khan</t>
  </si>
  <si>
    <t>Salman Khan, Sonam Kapoor</t>
  </si>
  <si>
    <t>While recovering from an assassination attempt four days before his coronation, a stern prince is replaced by a romantic lookalike.</t>
  </si>
  <si>
    <t>While recovering from an assassination</t>
  </si>
  <si>
    <t>INR 1800000000</t>
  </si>
  <si>
    <t>tt3605418</t>
  </si>
  <si>
    <t>Knock Knock</t>
  </si>
  <si>
    <t>USA, Chile, Israel</t>
  </si>
  <si>
    <t>Eli Roth, Nicol√°s L√≥pez</t>
  </si>
  <si>
    <t>Keanu Reeves, Lorenza Izzo, Ana de Armas, Aaron Burns, Ignacia Allamand, Dan Baily, Megan Baily, Colleen Camp, Antonio Quercia, Otto</t>
  </si>
  <si>
    <t>Keanu Reeves, Lorenza Izzo</t>
  </si>
  <si>
    <t>A devoted father helps two stranded young women who knock on his door, but his kind gesture turns into a dangerous seduction and a deadly game of cat and mouse.</t>
  </si>
  <si>
    <t>A devoted father helps two stranded</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</si>
  <si>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</si>
  <si>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</si>
  <si>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</si>
  <si>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</si>
  <si>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</si>
  <si>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Owen Wilson, Cristela Alonzo</t>
  </si>
  <si>
    <t>Lightning McQueen sets out to prove to a new generation of racers that he's still the best race car in the world.</t>
  </si>
  <si>
    <t>Lightning McQueen sets out to</t>
  </si>
  <si>
    <t>tt3606756</t>
  </si>
  <si>
    <t>Incredibles 2</t>
  </si>
  <si>
    <t>19/09/2018</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</si>
  <si>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</si>
  <si>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</si>
  <si>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The Incredibles hero family takes</t>
  </si>
  <si>
    <t>tt3606888</t>
  </si>
  <si>
    <t>A Street Cat Named Bob</t>
  </si>
  <si>
    <t>James Bowen, Garry Jenkins</t>
  </si>
  <si>
    <t>Luke Treadaway, Bob the Cat, Ruta Gedmintas, Joanne Froggatt, Anthony Head, Darren Evans, Tony Jayawardena, Adam Riches, Llewella Gideon, Lorraine Ashbourne, Akbar Kurtha, John Henshaw, Beth Goddard, Ivana Basic, Jessica Woodland</t>
  </si>
  <si>
    <t>Luke Treadaway</t>
  </si>
  <si>
    <t>Luke Treadaway, Bob the Cat</t>
  </si>
  <si>
    <t>Based on the international best selling book. The true feel good story of how James Bowen, a busker and recovering drug addict, had his life transformed when he met a stray ginger cat.</t>
  </si>
  <si>
    <t>Based on the international best</t>
  </si>
  <si>
    <t>tt3608930</t>
  </si>
  <si>
    <t>In a Valley of Violence</t>
  </si>
  <si>
    <t>21/10/2016</t>
  </si>
  <si>
    <t>Ethan Hawke, John Travolta, Taissa Farmiga, James Ransone, Karen Gillan, Toby Huss, Tommy Nohilly, Larry Fessenden, Michael Davis, James Cady, Burn Gorman, Kaius Harrison, Jumpy</t>
  </si>
  <si>
    <t>Ethan Hawke, John Travolta</t>
  </si>
  <si>
    <t>A mysterious stranger and a random act of violence drag a town of misfits and nitwits into the bloody crosshairs of revenge.</t>
  </si>
  <si>
    <t>A mysterious stranger and a random</t>
  </si>
  <si>
    <t>tt3610746</t>
  </si>
  <si>
    <t>Don't Hang Up</t>
  </si>
  <si>
    <t>Damien Mac√©, Alexis Wajsbrot</t>
  </si>
  <si>
    <t>Joe Johnson</t>
  </si>
  <si>
    <t>Gregg Sulkin, Garrett Clayton, Bella Dayne, Sienna Guillory, Edward Killingback, Jack Brett Anderson, Robert Goodman, Mike Bodie, Philip Desmeules, Parker Sawyers, Alex Dee, Jane Ryall, Connie Wilkins, Chris Wilson, Chantal Eder</t>
  </si>
  <si>
    <t>Gregg Sulkin</t>
  </si>
  <si>
    <t>Gregg Sulkin, Garrett Clayton</t>
  </si>
  <si>
    <t>An evening of drunken prank calls becomes a nightmare for two teenagers when a stranger turns their own game against them, with deadly consequences.</t>
  </si>
  <si>
    <t>An evening of drunken prank calls</t>
  </si>
  <si>
    <t>tt3612126</t>
  </si>
  <si>
    <t>Nicolas Pesce</t>
  </si>
  <si>
    <t>Nicolas Pesce, Nicolas Pesce</t>
  </si>
  <si>
    <t>Tara Westwood, Junko Bailey, David Lawrence Brown, Zoe Fish, Andrea Riseborough, John J. Hansen, Demi√°n Bichir, Joel Marsh Garland, Bradley Sawatzky, Duke, Bruno The Dog, Lin Shaye, John Cho, Betty Gilpin, Stephanie Sy</t>
  </si>
  <si>
    <t>Tara Westwood</t>
  </si>
  <si>
    <t>Tara Westwood, Junko Bailey</t>
  </si>
  <si>
    <t>A house is cursed by a vengeful ghost that dooms those who enter it with a violent death.</t>
  </si>
  <si>
    <t>A house is cursed by a vengeful</t>
  </si>
  <si>
    <t>tt3612616</t>
  </si>
  <si>
    <t>Mommy</t>
  </si>
  <si>
    <t>Anne Dorval, Suzanne Cl√©ment, Antoine Olivier Pilon, Patrick Huard, Alexandre Goyette, Mich√®le Lituac, Viviane Pascal, Natalie Hamel-Roy, Isabelle N√©lisse, Ted Pluviose, Pierre-Yves Cardinal, Reda Guerinik, Justin Laram√©e, Sabrina Bisson, Huguette Gervais</t>
  </si>
  <si>
    <t>Anne Dorval, Suzanne Cl√©ment</t>
  </si>
  <si>
    <t>A widowed single mother, raising her violent son alone, finds new hope when a mysterious neighbor inserts herself into their household.</t>
  </si>
  <si>
    <t>A widowed single mother, raising</t>
  </si>
  <si>
    <t>tt3616916</t>
  </si>
  <si>
    <t>B√∏lgen</t>
  </si>
  <si>
    <t>Norway, Sweden</t>
  </si>
  <si>
    <t>John K√•re Raake, Harald Rosenl√∏w-Eeg</t>
  </si>
  <si>
    <t>Kristoffer Joner, Ane Dahl Torp, Jonas Hoff Oftebro, Edith Haagenrud-Sande, Fridtjov S√•heim, Laila Goody, Arthur Berning, Herman Bernhoft, Eili Harboe, Silje Breivik, H√•kon Moe, Tyra Holmen, Thomas Bo Larsen, Mette Agnete Horn, Lado Hadzic</t>
  </si>
  <si>
    <t>Kristoffer Joner</t>
  </si>
  <si>
    <t>Kristoffer Joner, Ane Dahl Torp</t>
  </si>
  <si>
    <t>Although anticipated, no one is really ready when the mountain pass above the scenic, narrow Norwegian fjord Geiranger collapses and creates an 85-meter high violent tsunami. A geologist is one of those caught in the middle of it.</t>
  </si>
  <si>
    <t>Although anticipated, no one is</t>
  </si>
  <si>
    <t>tt3622110</t>
  </si>
  <si>
    <t>Don't Knock Twice</t>
  </si>
  <si>
    <t>31/03/2017</t>
  </si>
  <si>
    <t>Katee Sackhoff, Lucy Boynton, Richard Mylan, Nick Moran, Pascale Wilson, Javier Botet, Pooneh Hajimohammadi, Sarah Buckland, Jordan Bolger, Ania Marson, Callum Griffiths, Lee Fenwick, David Broughton-Davies, Melissa Woodbridge, Michael Lindall</t>
  </si>
  <si>
    <t>Katee Sackhoff</t>
  </si>
  <si>
    <t>Katee Sackhoff, Lucy Boynton</t>
  </si>
  <si>
    <t>A mother desperate to reconnect with her troubled daughter becomes embroiled in the urban legend of a demonic witch.</t>
  </si>
  <si>
    <t>A mother desperate to reconnect</t>
  </si>
  <si>
    <t>tt3622120</t>
  </si>
  <si>
    <t>Kajaki</t>
  </si>
  <si>
    <t>28/11/2014</t>
  </si>
  <si>
    <t>Paul Katis</t>
  </si>
  <si>
    <t>Tom Williams, Tom Williams</t>
  </si>
  <si>
    <t>David Elliot, Mark Stanley, Scott Kyle, Benjamin O'Mahony, Bryan Parry, Liam Ainsworth, Andy Gibbins, John Doughty, Paul Luebke, Thomas Davison, Grant Kilburn, Robert Mitchell, Jon-Paul Bell, Malachi Kirby, Ali Cook</t>
  </si>
  <si>
    <t>David Elliot</t>
  </si>
  <si>
    <t>David Elliot, Mark Stanley</t>
  </si>
  <si>
    <t>Kajaki Dam 2006. A company of young British soldiers encounter an unexpected, terrifying enemy. A dried-out river bed, and under every step the possibility of an anti-personnel mine. A mine that could cost you your leg - or your life.</t>
  </si>
  <si>
    <t>Kajaki Dam 2006. A company of</t>
  </si>
  <si>
    <t>tt3622592</t>
  </si>
  <si>
    <t>Paper Towns</t>
  </si>
  <si>
    <t>Nat Wolff, Cara Delevingne, Austin Abrams, Justice Smith, Halston Sage, Jaz Sinclair, Cara Buono, Josiah Cerio, Hannah Alligood, Meg Crosbie, Griffin Freeman, Caitlin Carver, RJ Shearer, Susan Macke Miller, Tom Hillmann</t>
  </si>
  <si>
    <t>Nat Wolff, Cara Delevingne</t>
  </si>
  <si>
    <t>After an all-night adventure, Quentin's lifelong crush, Margo, disappears, leaving behind clues that Quentin and his friends follow on the journey of a lifetime.</t>
  </si>
  <si>
    <t>After an all-night adventure,</t>
  </si>
  <si>
    <t>tt3623726</t>
  </si>
  <si>
    <t>Ricki and the Flash</t>
  </si>
  <si>
    <t>Meryl Streep, Rick Springfield, Rick Rosas, Joe Vitale, Bernie Worrell, Ben Platt, Peter C. Demme, Jim Roche, Alexa Klienbard, Keala Settle, Joe Toutebon, Jim Wheeler, Brooklyn Demme, Eamon O'Rourke, Aaron Moten</t>
  </si>
  <si>
    <t>Meryl Streep, Rick Springfield</t>
  </si>
  <si>
    <t>A musician who gave up everything for her dream of rock-and-roll stardom returns home, looking to make things right with her family.</t>
  </si>
  <si>
    <t>A musician who gave up everything</t>
  </si>
  <si>
    <t>tt3628584</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</si>
  <si>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</si>
  <si>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</si>
  <si>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</si>
  <si>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</si>
  <si>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As their surrounding community</t>
  </si>
  <si>
    <t>tt3631112</t>
  </si>
  <si>
    <t>The Girl on the Train</t>
  </si>
  <si>
    <t>Erin Cressida Wilson, Paula Hawkins</t>
  </si>
  <si>
    <t>Emily Blunt, Haley Bennett, Rebecca Ferguson, Justin Theroux, Luke Evans, Edgar Ram√≠rez, Laura Prepon, Allison Janney, Darren Goldstein, Lisa Kudrow, Cleta Elaine Ellington, Lana Young, Rachel Christopher, Fernando Medina, Gregory Morley</t>
  </si>
  <si>
    <t>Emily Blunt, Haley Bennett</t>
  </si>
  <si>
    <t>A divorcee becomes entangled in a missing persons investigation that promises to send shockwaves throughout her life.</t>
  </si>
  <si>
    <t>A divorcee becomes entangled in</t>
  </si>
  <si>
    <t>tt3640424</t>
  </si>
  <si>
    <t>Allied</t>
  </si>
  <si>
    <t>Brad Pitt, Vincent Ebrahim, Xavier de Guillebon, Marion Cotillard, Camille Cottin, Michael McKell, Vincent Latorre, Fleur Poad, August Diehl, Miryam Hayward, Iselle Rifat, Aysha Kanayo, Anton Blake, Daniel Betts, Sally Messham</t>
  </si>
  <si>
    <t>Brad Pitt, Vincent Ebrahim</t>
  </si>
  <si>
    <t>In 1942, a Canadian intelligence officer in North Africa encounters a female French Resistance fighter on a deadly mission behind enemy lines. When they reunite in London, their relationship is tested by the pressures of war.</t>
  </si>
  <si>
    <t>In 1942, a Canadian intelligence</t>
  </si>
  <si>
    <t>tt3646462</t>
  </si>
  <si>
    <t>Itirazim Var</t>
  </si>
  <si>
    <t>Onur √únl√º</t>
  </si>
  <si>
    <t>Serhan Erg√∂ren, Serkan Keskin, Ahmet √áevik, Umut Kurt, Mustafa Kirantepe, Erkan Kol√ßak K√∂stendil, Hazal Kaya, Osman Sonant, Yasar √úzer, √ñner Erkan, Ahmet Kaynak, B√ºsra Pekin, √ñzg√ºr √áevik, Boglarka Cs√∂sz, Serdar Or√ßin</t>
  </si>
  <si>
    <t>Serhan Erg√∂ren</t>
  </si>
  <si>
    <t>Serhan Erg√∂ren, Serkan Keskin</t>
  </si>
  <si>
    <t>There is a murder while at prayer. Selman Bulut, the imam of mosque, starts to investigate the murder and faces with people in the neighborhood.</t>
  </si>
  <si>
    <t>There is a murder while at prayer.</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</si>
  <si>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</si>
  <si>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</si>
  <si>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</si>
  <si>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</si>
  <si>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Mel Gibson, Erin Moriarty</t>
  </si>
  <si>
    <t>An ex-con reunites with his estranged wayward 17-year old daughter to protect her from drug dealers who are trying to kill her.</t>
  </si>
  <si>
    <t>An ex-con reunites with his estranged</t>
  </si>
  <si>
    <t>tt3654796</t>
  </si>
  <si>
    <t>Creep 2</t>
  </si>
  <si>
    <t>24/10/2017</t>
  </si>
  <si>
    <t>Mark Duplass, Patrick Brice</t>
  </si>
  <si>
    <t>Karan Soni, Mark Duplass, Desiree Akhavan, Kyle Field, Caveh Zahedi, Jeff Man, Patrick Brice</t>
  </si>
  <si>
    <t>Karan Soni</t>
  </si>
  <si>
    <t>Karan Soni, Mark Duplass</t>
  </si>
  <si>
    <t>A video artist looking for work drives to a remote house in the forest to meet a man claiming to be a serial killer. But after agreeing to spend the day with him, she soon realizes that she made a deadly mistake.</t>
  </si>
  <si>
    <t>A video artist looking for work</t>
  </si>
  <si>
    <t>tt3658772</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</si>
  <si>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</si>
  <si>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</si>
  <si>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</si>
  <si>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</si>
  <si>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Josh Duhamel, Anthony Hopkins</t>
  </si>
  <si>
    <t>When an ambitious young lawyer takes on a big case against a powerful and ruthless executive of a large pharmaceutical company, he soon finds himself involved in a case of blackmail and corruption.</t>
  </si>
  <si>
    <t>When an ambitious young lawyer</t>
  </si>
  <si>
    <t>tt3659388</t>
  </si>
  <si>
    <t>The Martian</t>
  </si>
  <si>
    <t>UK, USA, Hungary, Jordan</t>
  </si>
  <si>
    <t>Drew Goddard, Andy Weir</t>
  </si>
  <si>
    <t>Matt Damon, Jessica Chastain, Kristen Wiig, Jeff Daniels, Michael Pe√±a, Sean Bean, Kate Mara, Sebastian Stan, Aksel Hennie, Chiwetel Ejiofor, Benedict Wong, Mackenzie Davis, Donald Glover, Nick Mohammed, Shu Chen</t>
  </si>
  <si>
    <t>Matt Damon, Jessica Chastain</t>
  </si>
  <si>
    <t>An astronaut becomes stranded on Mars after his team assume him dead, and must rely on his ingenuity to find a way to signal to Earth that he is alive.</t>
  </si>
  <si>
    <t>An astronaut becomes stranded</t>
  </si>
  <si>
    <t>tt3666024</t>
  </si>
  <si>
    <t>La tortue rouge</t>
  </si>
  <si>
    <t>27/03/2017</t>
  </si>
  <si>
    <t>France, Belgium, Japan, Poland, Netherlands, Hungary, UK, Germany, China, Thailand, Italy, Denmark, USA</t>
  </si>
  <si>
    <t>Michael Dudok de Wit</t>
  </si>
  <si>
    <t>Michael Dudok de Wit, Pascale Ferran</t>
  </si>
  <si>
    <t>Emmanuel Garijo, Tom Hudson, Baptiste Goy, Axel Devillers, Barbara Beretta, Maud Brethenoux, Micka√´l Dumoussaud, Elie Tertois</t>
  </si>
  <si>
    <t>Emmanuel Garijo</t>
  </si>
  <si>
    <t>Emmanuel Garijo, Tom Hudson</t>
  </si>
  <si>
    <t>A man is shipwrecked on a deserted island and encounters a red turtle, which changes his life.</t>
  </si>
  <si>
    <t>A man is shipwrecked on a deserted</t>
  </si>
  <si>
    <t>tt3668162</t>
  </si>
  <si>
    <t>Bangalore Days</t>
  </si>
  <si>
    <t>Anjali Menon, Anjali Menon</t>
  </si>
  <si>
    <t>Nazriya Nazim, Nivin Pauly, Dulquer Salmaan, Fahadh Faasil, Parvathy Thiruvothu, Isha Talwar, Nithya Menen, Kalpana, Maniyanpilla Raju, Praveena, Vijayaraghavan, Sijoy Varghese, Sajid Yahiya, Prathap Pothen, Vinaya Prakash</t>
  </si>
  <si>
    <t>Nazriya Nazim</t>
  </si>
  <si>
    <t>Nazriya Nazim, Nivin Pauly</t>
  </si>
  <si>
    <t>Three cousins set out to fulfill their Bangalore dreams.</t>
  </si>
  <si>
    <t>Three cousins set out to fulfill</t>
  </si>
  <si>
    <t>tt3671542</t>
  </si>
  <si>
    <t>Holding the Man</t>
  </si>
  <si>
    <t>Tommy Murphy, Timothy Conigrave</t>
  </si>
  <si>
    <t>Ryan Corr, Sarah Snook, Francesco Ferdinandi, Craig Matthew Stott, Lee Cormie, David Woods, PiaGrace Moon, Tegan Higginbotham, Josh Burton, Andrew S. Gilbert, Mason Viola, Anthony LaPaglia, Camilla Ah Kin, Luke Christopoulos, Kerry Fox</t>
  </si>
  <si>
    <t>Ryan Corr</t>
  </si>
  <si>
    <t>Ryan Corr, Sarah Snook</t>
  </si>
  <si>
    <t>Tim and John fell in love while teenagers at their all-boys high school. John was captain of the rugby team, Tim an aspiring actor playing a minor part in Romeo and Juliet. Their romance ...</t>
  </si>
  <si>
    <t>Tim and John fell in love while</t>
  </si>
  <si>
    <t>tt3672742</t>
  </si>
  <si>
    <t>Turbo Kid</t>
  </si>
  <si>
    <t>Canada, New Zealand, USA</t>
  </si>
  <si>
    <t>Fran√ßois Simard, Anouk Whissell</t>
  </si>
  <si>
    <t>Anouk Whissell, Fran√ßois Simard</t>
  </si>
  <si>
    <t>Munro Chambers, Laurence Leboeuf, Michael Ironside, Edwin Wright, Aaron Jeffery, Romano Orzari, Orph√©e Ladouceur-Nguyen, Steeve L√©onard, Yves Corbeil, Evan Manoukian, Anouk Whissell, Fran√ßois Simard, Tyler Hall, Martin Paquette, Pierre-Andr√© Sigouin</t>
  </si>
  <si>
    <t>Munro Chambers</t>
  </si>
  <si>
    <t>Munro Chambers, Laurence Leboeuf</t>
  </si>
  <si>
    <t>In a post-apocalyptic wasteland in 1997, a comic book fan adopts the persona of his favourite hero to save his enthusiastic friend and fight a tyrannical overlord.</t>
  </si>
  <si>
    <t>In a post-apocalyptic wasteland</t>
  </si>
  <si>
    <t>CAD 60000</t>
  </si>
  <si>
    <t>tt3672840</t>
  </si>
  <si>
    <t>Tian jiang xiong shi</t>
  </si>
  <si>
    <t>Daniel Lee</t>
  </si>
  <si>
    <t>Jackie Chan, John Cusack, Adrien Brody, Si Won Choi, Peng Lin, Mika Wang, Yang Xiao, Taili Wang, Tin Chiu Hung, Shaofeng Feng, Sharni Vinson, Lorie Pester, Xiangdong Xu, Qing Xiu, Sung-jun Yoo</t>
  </si>
  <si>
    <t>Jackie Chan, John Cusack</t>
  </si>
  <si>
    <t>When corrupt Roman leader Tiberius arrives with a giant army to claim the Silk Road, Huo An teams up his army with an elite Legion of defected Roman soldiers led by General Lucius to protect his country and his new friends.</t>
  </si>
  <si>
    <t>When corrupt Roman leader Tiberius</t>
  </si>
  <si>
    <t>tt3678782</t>
  </si>
  <si>
    <t>Badlapur</t>
  </si>
  <si>
    <t>Massimo Carlotto, Sriram Raghavan</t>
  </si>
  <si>
    <t>Varun Dhawan, Nawazuddin Siddiqui, Yami Gautam, Huma Qureshi, Neel Tyagi, Vinay Pathak, Radhika Apte, Pratima Kazmi, Divya Dutta, Kumud Mishra, Ashwini Kalsekar, Murli Sharma, Zakir Hussain, Avishek Lama, Amir Malik</t>
  </si>
  <si>
    <t>Varun Dhawan</t>
  </si>
  <si>
    <t>Varun Dhawan, Nawazuddin Siddiqui</t>
  </si>
  <si>
    <t>An innocent man turns brutal when his family gets killed in a bank robbery and one of the perpetrators escapes. 15 years later, he begins his deadly game of vengeance.</t>
  </si>
  <si>
    <t>An innocent man turns brutal when</t>
  </si>
  <si>
    <t>tt3678938</t>
  </si>
  <si>
    <t>Humpty Sharma Ki Dulhania</t>
  </si>
  <si>
    <t>Shashank Khaitan</t>
  </si>
  <si>
    <t>Varun Dhawan, Alia Bhatt, Ashutosh Rana, Sidharth Shukla, Sahil Vaid, Gaurav Pandey, Jaswant Daman, Kenneth Desai, Deepika Amin, Mahnaz Damania, Aditya Sharma, Arshpreet, Ashish Bhargava, Balbir, Bhanu Pratap Singh</t>
  </si>
  <si>
    <t>Varun Dhawan, Alia Bhatt</t>
  </si>
  <si>
    <t>Two spoiled brats meet over the purchase of an expensive wedding skirt in Delhi. Thus begins a romance under the shadow of her arranged marriage.</t>
  </si>
  <si>
    <t>Two spoiled brats meet over the</t>
  </si>
  <si>
    <t>tt3682448</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</si>
  <si>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</si>
  <si>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</si>
  <si>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</si>
  <si>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</si>
  <si>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Mark Rylance, Domenick Lombardozzi</t>
  </si>
  <si>
    <t>During the Cold War, an American lawyer is recruited to defend an arrested Soviet spy in court, and then help the CIA facilitate an exchange of the spy for the Soviet captured American U2 spy plane pilot, Francis Gary Powers.</t>
  </si>
  <si>
    <t>During the Cold War, an American</t>
  </si>
  <si>
    <t>tt3685236</t>
  </si>
  <si>
    <t>Ibiza</t>
  </si>
  <si>
    <t>25/05/2018</t>
  </si>
  <si>
    <t>Alex Richanbach</t>
  </si>
  <si>
    <t>Lauryn Kahn</t>
  </si>
  <si>
    <t>Gwen Elizabeth Duchon, Gillian Jacobs, Michaela Watkins, Phoebe Robinson, Vanessa Bayer, F√©lix G√≥mez, Tea Vracic, Bojan Ban, Richard Madden, Tara Thaller, Marko Paradzik, Ivan Devcic, Jordi Moll√†, Bozena Bilanovic, Coco Bolleboom</t>
  </si>
  <si>
    <t>Gwen Elizabeth Duchon</t>
  </si>
  <si>
    <t>A young American woman and her two best friends seek out a hot DJ in Spain.</t>
  </si>
  <si>
    <t>A young American woman and her</t>
  </si>
  <si>
    <t>tt3691740</t>
  </si>
  <si>
    <t>The BFG</t>
  </si>
  <si>
    <t>Melissa Mathison, Roald Dahl</t>
  </si>
  <si>
    <t>Mark Rylance, Ruby Barnhill, Penelope Wilton, Jemaine Clement, Rebecca Hall, Rafe Spall, Bill Hader, √ìlafur Darri √ìlafsson, Adam Godley, Michael Adamthwaite, Daniel Bacon, Jonathan Holmes, Chris Gibbs, Paul Moniz de Sa, Marilyn Norry</t>
  </si>
  <si>
    <t>Mark Rylance, Ruby Barnhill</t>
  </si>
  <si>
    <t>An orphan little girl befriends a benevolent giant who takes her to Giant Country, where they attempt to stop the man-eating giants that are invading the human world.</t>
  </si>
  <si>
    <t>An orphan little girl befriends</t>
  </si>
  <si>
    <t>tt3697626</t>
  </si>
  <si>
    <t>Kkeut-kka-ji-gan-da</t>
  </si>
  <si>
    <t>Seong-hun Kim</t>
  </si>
  <si>
    <t>Seong-hun Kim, Seong-hun Kim</t>
  </si>
  <si>
    <t>Sun-kyun Lee, Jin-woong Cho, Man-sik Jeong, Jeong-geun Shin, Suk-Tae Joo, Dong-yeong Kim, Jung-eun Heo, Jang In-sub, Ha-Suk Jo, Kang-hyeon Kim, Seung-hun Kim, Hee-Seok Lee, Jae-won Lee, Bo-Gum Park, Dong-mi Shin</t>
  </si>
  <si>
    <t>Sun-kyun Lee</t>
  </si>
  <si>
    <t>Sun-kyun Lee, Jin-woong Cho</t>
  </si>
  <si>
    <t>After trying to cover up a car accident that left a man dead, a crooked homicide detective is stalked by a mysterious man claiming to have witnessed the event.</t>
  </si>
  <si>
    <t>After trying to cover up a car</t>
  </si>
  <si>
    <t>tt3698408</t>
  </si>
  <si>
    <t>Pek Yakinda</t>
  </si>
  <si>
    <t>Cem Yilmaz, T√ºlin √ñzen, Zafer Alg√∂z, √ñzkan Ugur, Ozan G√ºven, √áaglar √áorumlu, Cengiz Bozkurt, Zerrin Tekindor, Hare S√ºrel, Aysen Gruda, √úlk√º Duru, Tugrul Tulek, Can Yilmaz, Emin G√ºrsoy, Metin Coskun</t>
  </si>
  <si>
    <t>Cem Yilmaz, T√ºlin √ñzen</t>
  </si>
  <si>
    <t>Pirated DVD seller Zafer who is formerly an extra in movies; swore to give up illegal works when his wife wanted to get divorce. To win his family back, he and his old-fashioned crew ...</t>
  </si>
  <si>
    <t>Pirated DVD seller Zafer who is</t>
  </si>
  <si>
    <t>tt3702652</t>
  </si>
  <si>
    <t>The Other Side of the Door</t>
  </si>
  <si>
    <t>Sarah Wayne Callies, Jeremy Sisto, Sofia Rosinsky, Logan Creran, Suchitra Pillai, Javier Botet, Shoa Hussain, Mishti Bangera, Amarjeet Singh, Rahil Gilani, Ashok Choudhary, Anup Kumar Sharma, Vijay Saini, Manoj Prajapati, Vijay Gupta</t>
  </si>
  <si>
    <t>Sarah Wayne Callies</t>
  </si>
  <si>
    <t>After her young son is killed in a tragic accident, a woman learns of a ritual which will bring him back to say goodbye, but when she disobeys a sacred warning, she upsets the balance between life and death.</t>
  </si>
  <si>
    <t>After her young son is killed</t>
  </si>
  <si>
    <t>tt3702996</t>
  </si>
  <si>
    <t>Fack ju G√∂hte 2</t>
  </si>
  <si>
    <t>Elyas M'Barek, Jella Haase, Karoline Herfurth, Katja Riemann, Volker Bruch, Max von der Groeben, Aram Arami, Lena Klenke, Lucas Reiber, Gizem Emre, Johannes Nussbaum, Runa Greiner, Zs√° Zs√° Inci, Alwara H√∂fels, Uschi Glas</t>
  </si>
  <si>
    <t>Elyas M'Barek, Jella Haase</t>
  </si>
  <si>
    <t>Mr. M√ºller and his class are taking a school trip to Thailand to strengthen the reputation of their school.</t>
  </si>
  <si>
    <t>Mr. M√ºller and his class are taking</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</si>
  <si>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</si>
  <si>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</si>
  <si>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</si>
  <si>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</si>
  <si>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</si>
  <si>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</si>
  <si>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With the aid of a fellow Auschwitz</t>
  </si>
  <si>
    <t>CAD 13000000</t>
  </si>
  <si>
    <t>tt3704538</t>
  </si>
  <si>
    <t>V/H/S Viral</t>
  </si>
  <si>
    <t>Justin Benson, Gregg Bishop</t>
  </si>
  <si>
    <t>T.J. Cimfel, David White</t>
  </si>
  <si>
    <t>Patrick Lawrie, Emilia Ares, Celia K. Milius, Steve Berens, Garrett Bales, Ashley Rivers, Stephanie Silver, Charles Johnson, Ryan Staats, Robert Andrew Sallberg, Brad Collin, Donald Taylor Knott, Val Vega, Angela Garcia, Vanessa Siqueiros</t>
  </si>
  <si>
    <t>Patrick Lawrie</t>
  </si>
  <si>
    <t>Patrick Lawrie, Emilia Ares</t>
  </si>
  <si>
    <t>A Los Angeles police chase sends a fame-obsessed man on a wild ride to save his girlfriend from a cybernetic terror.</t>
  </si>
  <si>
    <t>A Los Angeles police chase sends</t>
  </si>
  <si>
    <t>tt3704700</t>
  </si>
  <si>
    <t>Brain on Fire</t>
  </si>
  <si>
    <t>22/06/2018</t>
  </si>
  <si>
    <t>USA, Canada, Ireland</t>
  </si>
  <si>
    <t>Gerard Barrett</t>
  </si>
  <si>
    <t>Gerard Barrett, Susannah Cahalan</t>
  </si>
  <si>
    <t>Chlo√´ Grace Moretz, Thomas Mann, Richard Armitage, Carrie-Anne Moss, Jenny Slate, Tyler Perry, Alex Zahara, Jenn MacLean-Angus, Ken Tremblett, Navid Negahban, Robert Moloney, Agam Darshi, Janet Kidder, Vincent Gale, Daniel Bacon</t>
  </si>
  <si>
    <t>Chlo√´ Grace Moretz, Thomas Mann</t>
  </si>
  <si>
    <t>A young, capable professional cannot explain her newly erratic behavior.</t>
  </si>
  <si>
    <t>A young, capable professional</t>
  </si>
  <si>
    <t>tt3705412</t>
  </si>
  <si>
    <t>Deathgasm</t>
  </si>
  <si>
    <t>Jason Lei Howden</t>
  </si>
  <si>
    <t>Milo Cawthorne, James Joshua Blake, Kimberley Crossman, Sam Berkley, Daniel Cresswell, Delaney Tabron, Stephen Ure, Colin Moy, Jodie Rimmer, Nick Hoskins-Smith, Erroll Shand, Kate Elliott, Aaron McGregor, Andrew Laing, Tim Foley</t>
  </si>
  <si>
    <t>Milo Cawthorne</t>
  </si>
  <si>
    <t>Milo Cawthorne, James Joshua Blake</t>
  </si>
  <si>
    <t>Two teenage boys unwittingly summon an ancient evil entity known as The Blind One by delving into black magic while trying to escape their mundane lives.</t>
  </si>
  <si>
    <t>Two teenage boys unwittingly summon</t>
  </si>
  <si>
    <t>tt3707104</t>
  </si>
  <si>
    <t>Mine</t>
  </si>
  <si>
    <t>USA, Spain, Italy</t>
  </si>
  <si>
    <t>Fabio Guaglione, Fabio Resinaro</t>
  </si>
  <si>
    <t>Armie Hammer, Annabelle Wallis, Tom Cullen, Clint Dyer, Geoff Bell, Juliet Aubrey, In√©s P√≠√±ar Mille, Luka Peros, Daniel Sandoval, Agust√≠n Rodr√≠guez, Yesarela Arzumendi, Manuel Medero, David Kirk Traylor, Edoardo Hendrik</t>
  </si>
  <si>
    <t>Armie Hammer</t>
  </si>
  <si>
    <t>Armie Hammer, Annabelle Wallis</t>
  </si>
  <si>
    <t>After a failed assassination attempt, a United States Marine finds himself stranded in the desert. Exposed to the elements, he must survive the dangers of the desert and battle the psychological and physical tolls of the treacherous conditions.</t>
  </si>
  <si>
    <t>After a failed assassination attempt,</t>
  </si>
  <si>
    <t>tt3707106</t>
  </si>
  <si>
    <t>By the Sea</t>
  </si>
  <si>
    <t>France, Malta, USA</t>
  </si>
  <si>
    <t>Brad Pitt, Angelina Jolie, M√©lanie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</si>
  <si>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</si>
  <si>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A couple tries to repair their</t>
  </si>
  <si>
    <t>tt3708886</t>
  </si>
  <si>
    <t>War on Everyone</t>
  </si>
  <si>
    <t>Alexander Skarsg√•rd, Michael Pe√±a, Theo James, Tessa Thompson, Caleb Landry Jones, Stephanie Sigman, David Wilmot, Malcolm Barrett, Paul Reiser, Zion Rain Leyba, Antonio Valdez Jr., Gabriel Isaiah Abeyta, Rebekah Wiggins, Geoffrey Pomeroy, Keith Jardine</t>
  </si>
  <si>
    <t>Two corrupt cops set out to blackmail and frame every criminal unfortunate enough to cross their path. Events, however, are complicated by the arrival of someone who appears to be even more dangerous than they are.</t>
  </si>
  <si>
    <t>Two corrupt cops set out to blackmail</t>
  </si>
  <si>
    <t>tt3713166</t>
  </si>
  <si>
    <t>Unfriended</t>
  </si>
  <si>
    <t>Levan Gabriadze</t>
  </si>
  <si>
    <t>Nelson Greaves</t>
  </si>
  <si>
    <t>Heather Sossaman, Matthew Bohrer, Courtney Halverson, Shelley Hennig, Moses Storm, Will Peltz, Renee Olstead, Jacob Wysocki, Mickey River, Cal Barnes, Christa Hartsock</t>
  </si>
  <si>
    <t>Heather Sossaman</t>
  </si>
  <si>
    <t>Heather Sossaman, Matthew Bohrer</t>
  </si>
  <si>
    <t>A group of online chat room friends find themselves haunted by a mysterious, supernatural force using the account of their dead friend.</t>
  </si>
  <si>
    <t>A group of online chat room friends</t>
  </si>
  <si>
    <t>tt3714720</t>
  </si>
  <si>
    <t>The Hollars</t>
  </si>
  <si>
    <t>Jim Strouse</t>
  </si>
  <si>
    <t>Margo Martindale, Sharlto Copley, Richard Jenkins, John Krasinski, Anna Kendrick, Randall Park, Ashley Dyke, Isabela Costine, Didi Costine, Josh Groban, Charlie Day, Mary Kay Place, Timothy Crowe, Lacey Levy, Debbie Prescott</t>
  </si>
  <si>
    <t>Margo Martindale</t>
  </si>
  <si>
    <t>Margo Martindale, Sharlto Copley</t>
  </si>
  <si>
    <t>A man returns to his small hometown after learning that his mother has fallen ill and is about to undergo surgery.</t>
  </si>
  <si>
    <t>A man returns to his small hometown</t>
  </si>
  <si>
    <t>tt3715320</t>
  </si>
  <si>
    <t>Irrational Man</t>
  </si>
  <si>
    <t>Joaquin Phoenix, Emma Stone, Joe Stapleton, Nancy Carroll, Allison Gallerani, Brigette Lundy-Paine, Katelyn Semer, Betsy Aidem, Ethan Phillips, Jamie Blackley, Leah Anderson, Paula Plum, Nancy Giles, Henry Stram, Geoff Schuppert</t>
  </si>
  <si>
    <t>Joaquin Phoenix, Emma Stone</t>
  </si>
  <si>
    <t>A tormented philosophy professor finds a will to live when he commits an existential act.</t>
  </si>
  <si>
    <t>A tormented philosophy professor</t>
  </si>
  <si>
    <t>tt3716530</t>
  </si>
  <si>
    <t>Elle</t>
  </si>
  <si>
    <t>23/03/2017</t>
  </si>
  <si>
    <t>Philippe Djian, David Birke</t>
  </si>
  <si>
    <t>Isabelle Huppert, Laurent Lafitte, Anne Consigny, Charles Berling, Virginie Efira, Judith Magre, Christian Berkel, Jonas Bloquet, Alice Isaaz, Vimala Pons, Rapha√´l Lenglet, Arthur Mazet, Lucas Prisor, Hugo Conzelmann, St√©phane Bak</t>
  </si>
  <si>
    <t>Isabelle Huppert, Laurent Lafitte</t>
  </si>
  <si>
    <t>A successful businesswoman gets caught up in a game of cat and mouse as she tracks down the unknown man who raped her.</t>
  </si>
  <si>
    <t>A successful businesswoman gets</t>
  </si>
  <si>
    <t>tt3717252</t>
  </si>
  <si>
    <t>Underworld: Blood Wars</t>
  </si>
  <si>
    <t>Saami</t>
  </si>
  <si>
    <t>Anna Foerster</t>
  </si>
  <si>
    <t>Cory Goodman, Kyle Ward</t>
  </si>
  <si>
    <t>Kate Beckinsale, Theo James, Tobias Menzies, Lara Pulver, Charles Dance, James Faulkner, Peter Andersson, Clementine Nicholson, Bradley James, Daisy Head, Oliver Stark, Zuzana Stiv√≠nov√°, Brian Caspe, Jan Nemejovsk√Ω, Sveta Driga</t>
  </si>
  <si>
    <t>Kate Beckinsale, Theo James</t>
  </si>
  <si>
    <t>Vampire death dealer, Selene (Kate Beckinsale) fights to end the eternal war between the Lycan clan and the Vampire faction that betrayed her.</t>
  </si>
  <si>
    <t>Vampire death dealer, Selene (Kate</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</si>
  <si>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</si>
  <si>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</si>
  <si>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</si>
  <si>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</si>
  <si>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</si>
  <si>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Dacre Montgomery</t>
  </si>
  <si>
    <t>Dacre Montgomery, Naomi Scott</t>
  </si>
  <si>
    <t>A group of high-school students, who are infused with unique superpowers, harness their abilities in order to save the world.</t>
  </si>
  <si>
    <t>A group of high-school students,</t>
  </si>
  <si>
    <t>tt3717532</t>
  </si>
  <si>
    <t>The Last: Naruto the Movie</t>
  </si>
  <si>
    <t>Tsuneo Kobayashi</t>
  </si>
  <si>
    <t>Masashi Kishimoto, Masashi Kishimoto</t>
  </si>
  <si>
    <t>Junko Takeuchi, Nana Mizuki, Jun Fukuyama, Chie Nakamura, Sh√¥tar√¥ Morikubo, Satoshi Hino, Akira Ishida, Hideaki Tezuka, Yurika Hino, Tomomichi Nishimura, Hisao Egawa, Masako Katsuki, Ikue √îtani, Keiko Nemoto, Masashi Ebara</t>
  </si>
  <si>
    <t>Junko Takeuchi</t>
  </si>
  <si>
    <t>Junko Takeuchi, Nana Mizuki</t>
  </si>
  <si>
    <t>Hinata Hyuga's younger sister has been kidnapped, so Naruto must do what he can to save her.</t>
  </si>
  <si>
    <t>Hinata Hyuga's younger sister</t>
  </si>
  <si>
    <t>JPY 120000000</t>
  </si>
  <si>
    <t>tt3721936</t>
  </si>
  <si>
    <t>American Honey</t>
  </si>
  <si>
    <t>14/10/2016</t>
  </si>
  <si>
    <t>Sasha Lane, Shia LaBeouf, Riley Keough, McCaul Lombardi, Arielle Holmes, Crystal Ice, Veronica Ezell, Chad Cox, Garry Howell, Kenneth Kory Tucker, Raymond Coalson, Isaiah Stone, Dakota Powers, Shawna Rae Moseley, Christopher David Wright</t>
  </si>
  <si>
    <t>Sasha Lane</t>
  </si>
  <si>
    <t>Sasha Lane, Shia LaBeouf</t>
  </si>
  <si>
    <t>A teenage girl with nothing to lose joins a traveling magazine sales crew, and gets caught up in a whirlwind of hard partying, law bending and young love as she criss-crosses the Midwest with a band of misfits.</t>
  </si>
  <si>
    <t>A teenage girl with nothing to</t>
  </si>
  <si>
    <t>tt3721954</t>
  </si>
  <si>
    <t>Maudie</t>
  </si>
  <si>
    <t>Ireland, Canada</t>
  </si>
  <si>
    <t>Aisling Walsh</t>
  </si>
  <si>
    <t>Sherry White</t>
  </si>
  <si>
    <t>Sally Hawkins, Ethan Hawke, Kari Matchett, Gabrielle Rose, Zachary Bennett, Billy MacLellan, Lawrence Barry, Greg Malone, Marthe Bernard, David Feehan, Nik Sexton, Judy Hancock, Mike Daly, Brian Marler, Denise Sinnott</t>
  </si>
  <si>
    <t>Sally Hawkins, Ethan Hawke</t>
  </si>
  <si>
    <t>An arthritic Nova Scotia woman works as a housekeeper while she hones her skills as an artist and eventually becomes a beloved figure in the community.</t>
  </si>
  <si>
    <t>An arthritic Nova Scotia woman</t>
  </si>
  <si>
    <t>EUR 4993020</t>
  </si>
  <si>
    <t>tt3721964</t>
  </si>
  <si>
    <t>Gringo</t>
  </si>
  <si>
    <t>Australia, USA, Mexico</t>
  </si>
  <si>
    <t>Nash Edgerton</t>
  </si>
  <si>
    <t>Anthony Tambakis, Matthew Stone</t>
  </si>
  <si>
    <t>Joel Edgerton, Charlize Theron, David Oyelowo, Thandie Newton, Bashir Salahuddin, Glenn Kubota, Melonie Diaz, Amanda Seyfried, Harry Treadaway, Theo Taplitz, Paris Jackson, Yul Vazquez, Hern√°n Mendoza, Hector Kotsifakis, Ricardo Esquerra</t>
  </si>
  <si>
    <t>Joel Edgerton, Charlize Theron</t>
  </si>
  <si>
    <t>GRINGO, a dark comedy mixed with white-knuckle action and dramatic intrigue, explores the battle of survival for businessman Harold Soyinka (David Oyelowo) when he finds himself crossing the line from law-abiding citizen to wanted criminal.</t>
  </si>
  <si>
    <t>GRINGO, a dark comedy mixed with</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</si>
  <si>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</si>
  <si>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</si>
  <si>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</si>
  <si>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Maggie Smith, Jim Broadbent</t>
  </si>
  <si>
    <t>A man forms an unexpected bond with a transient woman living in her van that's parked in his driveway.</t>
  </si>
  <si>
    <t>A man forms an unexpected bond</t>
  </si>
  <si>
    <t>tt3726704</t>
  </si>
  <si>
    <t>Experimenter</t>
  </si>
  <si>
    <t>Michael Almereyda</t>
  </si>
  <si>
    <t>John Palladino, Anthony Edwards, Jim Gaffigan, Peter Sarsgaard, Harley Ware, Winona Ryder, Jason Black, Kyla Noelle, Danny A. Abeckaser, John Leguizamo, Donnie Keshawarz, Minnie, Tom Farrell, Anton Yelchin, Taryn Manning</t>
  </si>
  <si>
    <t>John Palladino</t>
  </si>
  <si>
    <t>John Palladino, Anthony Edwards</t>
  </si>
  <si>
    <t>In 1961, famed social psychologist Stanley Milgram conducted a series of radical behavior experiments that tested ordinary humans' willingness to obey authority.</t>
  </si>
  <si>
    <t>In 1961, famed social psychologist</t>
  </si>
  <si>
    <t>tt3729920</t>
  </si>
  <si>
    <t>The Disappearance of Eleanor Rigby: Them</t>
  </si>
  <si>
    <t>Ned Benson</t>
  </si>
  <si>
    <t>James McAvoy, Jessica Chastain, Nina Arianda, Viola Davis, Bill Hader, Ciar√°n Hinds, Isabelle Huppert, William Hurt, Jess Weixler, Nikki M. James, Jeremy Shamos, Wyatt Ralff, Brendan Donaldson, Daron Stewart, June Miller</t>
  </si>
  <si>
    <t>James McAvoy, Jessica Chastain</t>
  </si>
  <si>
    <t>One couple's story as they try to reclaim the life and love they once knew and pick up the pieces of a past that may be too far gone.</t>
  </si>
  <si>
    <t>One couple's story as they try</t>
  </si>
  <si>
    <t>tt3731562</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</si>
  <si>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</si>
  <si>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</si>
  <si>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</si>
  <si>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Tom Hiddleston, Samuel L. Jackson</t>
  </si>
  <si>
    <t>After the Vietnam war, a team of scientists explores an uncharted island in the Pacific, venturing into the domain of the mighty Kong, and must fight to escape a primal Eden.</t>
  </si>
  <si>
    <t>After the Vietnam war, a team</t>
  </si>
  <si>
    <t>tt3733774</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</si>
  <si>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</si>
  <si>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</si>
  <si>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</si>
  <si>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</si>
  <si>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Nicolas Cage, Elijah Wood</t>
  </si>
  <si>
    <t>A pair of cops investigating a drug invasion stumble upon a mysterious bank vault.</t>
  </si>
  <si>
    <t>A pair of cops investigating a</t>
  </si>
  <si>
    <t>tt3733778</t>
  </si>
  <si>
    <t>Pay the Ghost</t>
  </si>
  <si>
    <t>USA, Canada, UK, Italy, Germany</t>
  </si>
  <si>
    <t>Tim Lebbon, Dan Kay</t>
  </si>
  <si>
    <t>Nicolas Cage, Sarah Wayne Callies, Veronica Ferres, Lyriq Bent, Lauren Beatty, Kalie Hunter, Jack Fulton, Stephen McHattie, Susannah Hoffmann, Juan Carlos Velis, Mark Irvingsen, Liam Buckle, Sofia Wells, Aidan Wojtak-Hissong, Caroline Gillis</t>
  </si>
  <si>
    <t>Nicolas Cage, Sarah Wayne Callies</t>
  </si>
  <si>
    <t>A professor frantically searches for his son who was abducted during a Halloween carnival.</t>
  </si>
  <si>
    <t>A professor frantically searches</t>
  </si>
  <si>
    <t>tt3735246</t>
  </si>
  <si>
    <t>Bajirao Mastani</t>
  </si>
  <si>
    <t>Nagnath S. Inamdar, Sanjay Leela Bhansali</t>
  </si>
  <si>
    <t>Ranveer Singh, Deepika Padukone, Priyanka Chopra, Tanvi Azmi, Mahesh Manjrekar, Raza Murad, Aditya Pancholi, Milind Soman, Vaibhav Tatwawaadi, Yatin Karyekar, Benjamin Gilani, Zila Khan, Ganesh Yadav, Sukhada Khandkekar, Anuja Sathe</t>
  </si>
  <si>
    <t>An account of the romance between the Maratha general, Baji Rao I and Mastani, princess of Bundelkhand.</t>
  </si>
  <si>
    <t>An account of the romance between</t>
  </si>
  <si>
    <t>INR 1250000000</t>
  </si>
  <si>
    <t>tt3741700</t>
  </si>
  <si>
    <t>Godzilla: King of the Monsters</t>
  </si>
  <si>
    <t>30/05/2019</t>
  </si>
  <si>
    <t>USA, Japan, China, Canada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</si>
  <si>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</si>
  <si>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</si>
  <si>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Kyle Chandler</t>
  </si>
  <si>
    <t>Kyle Chandler, Vera Farmiga</t>
  </si>
  <si>
    <t>The crypto-zoological agency Monarch faces off against a battery of god-sized monsters, including the mighty Godzilla, who collides with Mothra, Rodan, and his ultimate nemesis, the three-headed King Ghidorah.</t>
  </si>
  <si>
    <t>The crypto-zoological agency Monarch</t>
  </si>
  <si>
    <t>tt3741834</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</si>
  <si>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</si>
  <si>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</si>
  <si>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</si>
  <si>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</si>
  <si>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Sunny Pawar</t>
  </si>
  <si>
    <t>Sunny Pawar, Abhishek Bharate</t>
  </si>
  <si>
    <t>A five-year-old Indian boy is adopted by an Australian couple after getting lost hundreds of kilometers from home. 25 years later, he sets out to find his lost family.</t>
  </si>
  <si>
    <t>A five-year-old Indian boy is</t>
  </si>
  <si>
    <t>tt3742284</t>
  </si>
  <si>
    <t>NH10</t>
  </si>
  <si>
    <t>Haryanvi</t>
  </si>
  <si>
    <t>Navdeep Singh</t>
  </si>
  <si>
    <t>Sudip Sharma</t>
  </si>
  <si>
    <t>Anushka Sharma, Neil Bhoopalam, Darshan Kumaar, Deepti Naval, Tanya Purohit, Kanchan Sharma, Tushar Grover, Deepak Arora, Ravi Beniwal, Siddharth Bhardwaj, Sidharth Bhardwaj, Naresh Gosain, Ritesh Jangid, Ravi Jhankal, Krishan Kumar</t>
  </si>
  <si>
    <t>Anushka Sharma</t>
  </si>
  <si>
    <t>Anushka Sharma, Neil Bhoopalam</t>
  </si>
  <si>
    <t>On their way to a weekend retreat, a married couple find their dream vacation turn into a nightmare when they cross paths with a dangerous gang.</t>
  </si>
  <si>
    <t>On their way to a weekend retreat,</t>
  </si>
  <si>
    <t>tt3742378</t>
  </si>
  <si>
    <t>Que Horas Ela Volta?</t>
  </si>
  <si>
    <t>Anna Muylaert</t>
  </si>
  <si>
    <t>Regina Cas√©, Michel Joelsas, Camila M√°rdila, Karine Teles, Louren√ßo Mutarelli, Helena Albergaria, Bete Dorgam, Luis Miranda, Theo Werneck, Luci Pereira, Anapaula Csernik, Hugo Villavicenzio, Roberto Camargo, Alex Huszar, Andrey Lima</t>
  </si>
  <si>
    <t>Regina Cas√©</t>
  </si>
  <si>
    <t>Regina Cas√©, Michel Joelsas</t>
  </si>
  <si>
    <t>When the estranged daughter of a hard-working live-in housekeeper suddenly appears, the unspoken class barriers that exist within the home are thrown into disarray.</t>
  </si>
  <si>
    <t>When the estranged daughter of</t>
  </si>
  <si>
    <t>BRL 4000000</t>
  </si>
  <si>
    <t>tt3748172</t>
  </si>
  <si>
    <t>Gerald's Game</t>
  </si>
  <si>
    <t>29/09/2017</t>
  </si>
  <si>
    <t>Carla Gugino, Bruce Greenwood, Chiara Aurelia, Carel Struycken, Henry Thomas, Kate Siegel, Adalyn Jones, Bryce Harper, Gwendolyn Mulamba, James Flanagan, Dori Lumpkin, Natalie Roers, Nikia Reynolds, Bill Riales, Chuck Borden</t>
  </si>
  <si>
    <t>Carla Gugino</t>
  </si>
  <si>
    <t>Carla Gugino, Bruce Greenwood</t>
  </si>
  <si>
    <t>A couple tries to spice up their marriage in a remote lake house. After the husband dies unexpectedly, the wife is left handcuffed to their bed frame and must fight to survive and break free.</t>
  </si>
  <si>
    <t>A couple tries to spice up their</t>
  </si>
  <si>
    <t>tt3748440</t>
  </si>
  <si>
    <t>Blue Mountain State: The Rise of Thadland</t>
  </si>
  <si>
    <t>Lev L. Spiro</t>
  </si>
  <si>
    <t>Eric Falconer, Chris Romano</t>
  </si>
  <si>
    <t>Alan Ritchson, Darin Brooks, James Cade, Rob Ramsay, Chris Romano, Frankie Shaw, Omari Newton, Ed Marinaro, Dhani Jones, Ed Amatrudo, Jimmy Tatro, Brittany Ann Boudreault, Katelynn Derengowski, Hudson Shank, Lindsey Sporrer</t>
  </si>
  <si>
    <t>Alan Ritchson</t>
  </si>
  <si>
    <t>Alan Ritchson, Darin Brooks</t>
  </si>
  <si>
    <t>When the Dean of Blue Mountain State threatens to sell the Goat House, Alex throws Thad the party of his dreams in an effort to get him to buy it.</t>
  </si>
  <si>
    <t>When the Dean of Blue Mountain</t>
  </si>
  <si>
    <t>tt3748528</t>
  </si>
  <si>
    <t>Rogue One</t>
  </si>
  <si>
    <t>Chris Weitz, Tony Gilroy</t>
  </si>
  <si>
    <t>Felicity Jones, Diego Luna, Alan Tudyk, Donnie Yen, Wen Jiang, Ben Mendelsohn, Guy Henry, Forest Whitaker, Riz Ahmed, Mads Mikkelsen, Jimmy Smits, Alistair Petrie, Genevieve O'Reilly, Ben Daniels, Paul Kasey</t>
  </si>
  <si>
    <t>Felicity Jones</t>
  </si>
  <si>
    <t>Felicity Jones, Diego Luna</t>
  </si>
  <si>
    <t>The daughter of an Imperial scientist joins the Rebel Alliance in a risky move to steal the plans for the Death Star.</t>
  </si>
  <si>
    <t>The daughter of an Imperial scientist</t>
  </si>
  <si>
    <t>tt3750872</t>
  </si>
  <si>
    <t>The Wife</t>
  </si>
  <si>
    <t>UK, Sweden, USA</t>
  </si>
  <si>
    <t>Bj√∂rn Runge</t>
  </si>
  <si>
    <t>Jane Anderson, Meg Wolitzer</t>
  </si>
  <si>
    <t>Glenn Close, Jonathan Pryce, Max Irons, Christian Slater, Harry Lloyd, Annie Starke, Elizabeth McGovern, Johan Widerberg, Karin Franz K√∂rlof, Richard Cordery, Jan Mybrand, Anna Azc√°rate, Peter Forbes, Fredric Gildea, Jane Garda</t>
  </si>
  <si>
    <t>Glenn Close, Jonathan Pryce</t>
  </si>
  <si>
    <t>A wife questions her life choices as she travels to Stockholm to see her husband receive the Nobel Prize for Literature.</t>
  </si>
  <si>
    <t>A wife questions her life choices</t>
  </si>
  <si>
    <t>tt3754940</t>
  </si>
  <si>
    <t>Truman</t>
  </si>
  <si>
    <t>Spain, Argentina</t>
  </si>
  <si>
    <t>Cesc Gay</t>
  </si>
  <si>
    <t>Tom√†s Aragay, Cesc Gay</t>
  </si>
  <si>
    <t>Ricardo Dar√≠n, Javier C√°mara, Dolores Fonzi, Troilo, Eduard Fern√°ndez, Alex Brendem√ºhl, Pedro Casablanc, Jos√© Luis G√≥mez, Javier Guti√©rrez, Elvira M√≠nguez, Oriol Pla, Nathalie Poza, √Ägata Roca, Susi S√°nchez, Francesc Orella</t>
  </si>
  <si>
    <t>Ricardo Dar√≠n, Javier C√°mara</t>
  </si>
  <si>
    <t>Juli√°n receives an unexpected visit from his friend Tom√°s, who lives in Canada. The two men, accompanied by Juli√°n's faithful dog, Truman, will share emotional and surprising moments prompted by Juli√°n's complicated situation.</t>
  </si>
  <si>
    <t>Juli√°n receives an unexpected</t>
  </si>
  <si>
    <t>tt3756788</t>
  </si>
  <si>
    <t>Umimachi Diary</t>
  </si>
  <si>
    <t>Akimi Yoshida, Hirokazu Koreeda</t>
  </si>
  <si>
    <t>Haruka Ayase, Masami Nagasawa, Kaho, Suzu Hirose, Ry√¥ Kase, Ry√¥hei Suzuki, Takafumi Ikeda, Kentar√¥ Sakaguchi, Ohshir√¥ Maeda, Midoriko Kimura, Y√ªko Nakamura, Jun Fubuki, Kazuaki Shimizu, Kaoru Hirata, Shin'ichi Tsutsumi</t>
  </si>
  <si>
    <t>Haruka Ayase</t>
  </si>
  <si>
    <t>Haruka Ayase, Masami Nagasawa</t>
  </si>
  <si>
    <t>A story that revolves around three sisters who live in their grandmother's home and the arrival of their thirteen-year-old half sister.</t>
  </si>
  <si>
    <t>A story that revolves around three</t>
  </si>
  <si>
    <t>tt3758172</t>
  </si>
  <si>
    <t>Jungle</t>
  </si>
  <si>
    <t>Australia, Colombia, UK</t>
  </si>
  <si>
    <t>Yossi Ghinsberg, Justin Monjo</t>
  </si>
  <si>
    <t>Daniel Radcliffe, Thomas Kretschmann, Joel Jackson, Yasmin Kassim, Luis Jose Lopez, Lily Sullivan, Jacek Koman, Angie Milliken, John Bluthal, Rodrigo Marulanda, Elias Granado, Miguel Angel Martinez, Cayam Ghinsperg, Brandon Membreno, Lucho Velasco</t>
  </si>
  <si>
    <t>Daniel Radcliffe, Thomas Kretschmann</t>
  </si>
  <si>
    <t>A group of friends join a guide for a trek into the Bolivian jungle, searching for an Indian village. The men soon realize that the jungle is a difficult place to be.</t>
  </si>
  <si>
    <t>A group of friends join a guide</t>
  </si>
  <si>
    <t>tt3759416</t>
  </si>
  <si>
    <t>Ast√©rix: Le domaine des dieux</t>
  </si>
  <si>
    <t>Louis Clichy, Alexandre Astier</t>
  </si>
  <si>
    <t>Roger Carel, Lor√†nt Deutsch, Laurent Lafitte, Alexandre Astier, Alain Chabat, Elie Semoun, G√©raldine Nakache, Artus de Penguern, Lionnel Astier, Fran√ßois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</si>
  <si>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</si>
  <si>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In order to wipe out the Gaulish</t>
  </si>
  <si>
    <t>tt3760922</t>
  </si>
  <si>
    <t>My Big Fat Greek Wedding 2</t>
  </si>
  <si>
    <t>24/03/2016</t>
  </si>
  <si>
    <t>Nia Vardalos, John Corbett, Michael Constantine, Lainie Kazan, Andrea Martin, Gia Carides, Joey Fatone, Elena Kampouris, Alex Wolff, Louis Mandylor, Bess Meisler, Bruce Gray, Fiona Reid, Ian Gomez, Jayne Eastwood</t>
  </si>
  <si>
    <t>Nia Vardalos, John Corbett</t>
  </si>
  <si>
    <t>A Portokalos family secret brings the beloved characters back together for an even bigger and Greeker wedding.</t>
  </si>
  <si>
    <t>A Portokalos family secret brings</t>
  </si>
  <si>
    <t>tt3766354</t>
  </si>
  <si>
    <t>The Equalizer 2</t>
  </si>
  <si>
    <t>Denzel Washington, Pedro Pascal, Ashton Sanders, Orson Bean, Bill Pullman, Melissa Leo, Jonathan Scarfe, Sakina Jaffrey, Kazy Tauginas, Garrett Golden, Adam Karst, Alican Barlas, Rhys Olivia Cote, Tamara Hickey, Ken Baltin</t>
  </si>
  <si>
    <t>Denzel Washington, Pedro Pascal</t>
  </si>
  <si>
    <t>Robert McCall serves an unflinching justice for the exploited and oppressed, but how far will he go when that is someone he loves?</t>
  </si>
  <si>
    <t>Robert McCall serves an unflinching</t>
  </si>
  <si>
    <t>tt3766394</t>
  </si>
  <si>
    <t>Hello, My Name Is Doris</t>
  </si>
  <si>
    <t>Michael Showalter</t>
  </si>
  <si>
    <t>Laura Terruso, Michael Showalter</t>
  </si>
  <si>
    <t>Sally Field, Edmund Lupinski, Norma Michaels, Stephen Root, Wendi McLendon-Covey, Max Greenfield, Kumail Nanjiani, Rebecca Wisocky, Rich Sommer, Tyne Daly, Leilani Smith, Peter Gallagher, Susan Ziegler, Caroline Aaron, Elizabeth Reaser</t>
  </si>
  <si>
    <t>Sally Field</t>
  </si>
  <si>
    <t>Sally Field, Edmund Lupinski</t>
  </si>
  <si>
    <t>A self-help seminar inspires a sixty-something woman to romantically pursue her younger co-worker.</t>
  </si>
  <si>
    <t>A self-help seminar inspires a</t>
  </si>
  <si>
    <t>tt3767372</t>
  </si>
  <si>
    <t>Piku</t>
  </si>
  <si>
    <t>Juhi Chaturvedi</t>
  </si>
  <si>
    <t>Deepika Padukone, Amitabh Bachchan, Irrfan Khan, Moushumi Chatterjee, Raghuvir Yadav, Jishu Sengupta, Balendar Singh, Swaroopa Ghosh, Sajal Bhattacharya, Rupsa Banerjee, Nutan Mathur, Prerna Chawla, Aniruddha Roy Chowdhury, Bishwadeep Chatterjee, Avijit Dutt</t>
  </si>
  <si>
    <t>Deepika Padukone, Amitabh Bachchan</t>
  </si>
  <si>
    <t>A quirky comedy about the relationship between a daughter and her aging father, whose eccentricities drive everyone crazy.</t>
  </si>
  <si>
    <t>A quirky comedy about the relationship</t>
  </si>
  <si>
    <t>tt3774114</t>
  </si>
  <si>
    <t>Snowden</t>
  </si>
  <si>
    <t>Kieran Fitzgerald, Oliver Stone</t>
  </si>
  <si>
    <t>Melissa Leo, Zachary Quinto, Joseph Gordon-Levitt, Jaymes Butler, Robert Firth, Rachel Handshaw, Christian Contreras, Parker Sawyers, Rhys Ifans, Ken Thomas, Nicolas Cage, Michael Benz, Shailene Woodley, Tom Wilkinson, Joely Richardson</t>
  </si>
  <si>
    <t>Melissa Leo, Zachary Quinto</t>
  </si>
  <si>
    <t>The NSA's illegal surveillance techniques are leaked to the public by one of the agency's employees,</t>
  </si>
  <si>
    <t>The NSA's illegal surveillance</t>
  </si>
  <si>
    <t>tt3774466</t>
  </si>
  <si>
    <t>Ashby</t>
  </si>
  <si>
    <t>Tony McNamara</t>
  </si>
  <si>
    <t>Mickey Rourke, Nat Wolff, Emma Roberts, Sarah Silverman, Kevin Dunn, Zachary Knighton, Michael Lerner, John Enos III, Steve Coulter, Tom Nowicki, Adam Aalderks, Seth Dousman, Jason Davis, Max Lesser, Jodonna Gaines</t>
  </si>
  <si>
    <t>Mickey Rourke, Nat Wolff</t>
  </si>
  <si>
    <t>High-school student Ed Wallis enters into a friendship with his neighbor, Ashby, a retired CIA assassin who only has a few months left to live.</t>
  </si>
  <si>
    <t>High-school student Ed Wallis</t>
  </si>
  <si>
    <t>tt3774694</t>
  </si>
  <si>
    <t>Love</t>
  </si>
  <si>
    <t>Aomi Muyock, Karl Glusman, Klara Kristin, Ugo Fox, Juan Saavedra, Gaspar No√©, Isabelle Nicou, Beno√Æt Debie, Vincent Maraval, D√©borah R√©vy, Xamira Zuloaga, Stella Rocha, Omaima S.</t>
  </si>
  <si>
    <t>Aomi Muyock</t>
  </si>
  <si>
    <t>Aomi Muyock, Karl Glusman</t>
  </si>
  <si>
    <t>Murphy is an American living in Paris who enters a highly sexually and emotionally charged relationship with the unstable Electra. Unaware of the effect it will have on their relationship, they invite their pretty neighbor into their bed.</t>
  </si>
  <si>
    <t>Murphy is an American living in</t>
  </si>
  <si>
    <t>tt3774790</t>
  </si>
  <si>
    <t>400 Days</t>
  </si>
  <si>
    <t>15/01/2016</t>
  </si>
  <si>
    <t>Matt Osterman</t>
  </si>
  <si>
    <t>Brandon Routh, Dane Cook, Caity Lotz, Ben Feldman, Tom Cavanagh, Grant Bowler, Sally Pressman, Mark Steger, Fernanda Romero, Dominic Bogart, Frank Ashmore, Oz Kalvan, Iris Karina, Luke Barnett, Sara Tomko</t>
  </si>
  <si>
    <t>Brandon Routh, Dane Cook</t>
  </si>
  <si>
    <t>With their 400-day mission simulation nearing completion, 4 astronauts begin to feel something's amiss.</t>
  </si>
  <si>
    <t>With their 400-day mission simulation</t>
  </si>
  <si>
    <t>tt3775086</t>
  </si>
  <si>
    <t>Lo chiamavano Jeeg Robot</t>
  </si>
  <si>
    <t>Gabriele Mainetti</t>
  </si>
  <si>
    <t>Nicola Guaglianone, Nicola Guaglianone</t>
  </si>
  <si>
    <t>Claudio Santamaria, Luca Marinelli, Ilenia Pastorelli, Stefano Ambrogi, Maurizio Tesei, Francesco Formichetti, Daniele Trombetti, Joel Sy, Gianluca Di Gennaro, Salvatore Esposito, Antonia Truppo, Juana Jimenez, Tommaso Di Carlo, Giampaolo Crescenzio, Tamken Abdulaziz</t>
  </si>
  <si>
    <t>Claudio Santamaria</t>
  </si>
  <si>
    <t>Claudio Santamaria, Luca Marinelli</t>
  </si>
  <si>
    <t>Enzo, a lonely and misanthropic small time crook, uses the superpowers gained after falling in the Tiber river to chase down a crazy gangster called "The gypsy".</t>
  </si>
  <si>
    <t>Enzo, a lonely and misanthropic</t>
  </si>
  <si>
    <t>EUR 1700000</t>
  </si>
  <si>
    <t>tt3778644</t>
  </si>
  <si>
    <t>Solo: A Star Wars Story</t>
  </si>
  <si>
    <t>23/05/2018</t>
  </si>
  <si>
    <t>Jonathan Kasdan, Lawrence Kasdan</t>
  </si>
  <si>
    <t>Alden Ehrenreich, Joonas Suotamo, Woody Harrelson, Emilia Clarke, Donald Glover, Thandie Newton, Phoebe Waller-Bridge, Paul Bettany, Jon Favreau, Erin Kellyman, Linda Hunt, Ian Kenny, John Tui, Anna Francolini, Andrew Woodall</t>
  </si>
  <si>
    <t>Alden Ehrenreich, Joonas Suotamo</t>
  </si>
  <si>
    <t>During an adventure into the criminal underworld, Han Solo meets his future co-pilot Chewbacca and encounters Lando Calrissian years before joining the Rebellion.</t>
  </si>
  <si>
    <t>During an adventure into the criminal</t>
  </si>
  <si>
    <t>tt3783958</t>
  </si>
  <si>
    <t>La La Land</t>
  </si>
  <si>
    <t>Ryan Gosling, Emma Stone, Ami√©e Conn, Terry Walters, Thom Shelton, Cinda Adams, Callie Hernandez, Jessica Rothe, Sonoya Mizuno, Rosemarie DeWitt, J.K. Simmons, Claudine Claudio, Jason Fuchs, D.A. Wallach, Trevor Lissauer</t>
  </si>
  <si>
    <t>Ryan Gosling, Emma Stone</t>
  </si>
  <si>
    <t>While navigating their careers in Los Angeles, a pianist and an actress fall in love while attempting to reconcile their aspirations for the future.</t>
  </si>
  <si>
    <t>While navigating their careers</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</si>
  <si>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</si>
  <si>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</si>
  <si>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</si>
  <si>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</si>
  <si>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</si>
  <si>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Zac Efron, Wes Bentley</t>
  </si>
  <si>
    <t>Caught between a forbidden romance and the expectations of his friends, aspiring DJ Cole Carter attempts to find the path in life that leads to fame and fortune.</t>
  </si>
  <si>
    <t>Caught between a forbidden romance</t>
  </si>
  <si>
    <t>tt3792960</t>
  </si>
  <si>
    <t>Le tout nouveau testament</t>
  </si>
  <si>
    <t>Thomas Gunzig, Jaco Van Dormael</t>
  </si>
  <si>
    <t>Pili Groyne, Beno√Æt Poelvoorde, Catherine Deneuve, Fran√ßois Damiens, Yolande Moreau, Laura Verlinden, Serge Larivi√®re, Didier De Neck, Marco Lorenzini, Romain Gelin, Anna Tenta, Johan Heldenbergh, David Murgia, Gaspard Pauwels, Bilal Aya</t>
  </si>
  <si>
    <t>Pili Groyne</t>
  </si>
  <si>
    <t>Pili Groyne, Beno√Æt Poelvoorde</t>
  </si>
  <si>
    <t>Did you know that God is alive and lives in Brussels with his daughter?</t>
  </si>
  <si>
    <t>Did you know that God is alive</t>
  </si>
  <si>
    <t>EUR 8555500</t>
  </si>
  <si>
    <t>tt3793788</t>
  </si>
  <si>
    <t>The Escort</t>
  </si>
  <si>
    <t>Will Slocombe</t>
  </si>
  <si>
    <t>Michael Doneger, Brandon Cohen</t>
  </si>
  <si>
    <t>Lyndsy Fonseca, Michael Doneger, Tommy Dewey, Bruce Campbell, Rachel Resheff, Rumer Willis, Benita Robledo, Sonya Walger, Juan Carlos Cantu, Iqbal Theba, Dean Chekvala, Anna Konkle, Dan Bakkedahl, Joe Burke, Hollie Lee</t>
  </si>
  <si>
    <t>Lyndsy Fonseca</t>
  </si>
  <si>
    <t>Lyndsy Fonseca, Michael Doneger</t>
  </si>
  <si>
    <t>Desperate for a good story, a sex-addicted journalist throws himself into the world of high-class escorts when he starts following a Stanford-educated prostitute.</t>
  </si>
  <si>
    <t>Desperate for a good story, a</t>
  </si>
  <si>
    <t>tt3794354</t>
  </si>
  <si>
    <t>Sonic the Hedgehog</t>
  </si>
  <si>
    <t>Jeff Fowler</t>
  </si>
  <si>
    <t>Pat Casey, Josh Miller</t>
  </si>
  <si>
    <t>Ben Schwartz, James Marsden, Jim Carrey, Tika Sumpter, Natasha Rothwell, Adam Pally, Lee Majdoub, Neal McDonough, Tom Butler, Frank C. Turner, Melody Nosipho Niemann, Shannon Chan-Kent, Brad Kelly, Elfina Luk, Garry Chalk</t>
  </si>
  <si>
    <t>Ben Schwartz</t>
  </si>
  <si>
    <t>Ben Schwartz, James Marsden</t>
  </si>
  <si>
    <t>After discovering a small, blue, fast hedgehog, a small-town police officer must help him defeat an evil genius who wants to do experiments on him.</t>
  </si>
  <si>
    <t>After discovering a small, blue,</t>
  </si>
  <si>
    <t>tt3797868</t>
  </si>
  <si>
    <t>The Choice</t>
  </si>
  <si>
    <t>Ross Katz</t>
  </si>
  <si>
    <t>Bryan Sipe, Nicholas Sparks</t>
  </si>
  <si>
    <t>Benjamin Walker, Teresa Palmer, Maggie Grace, Alexandra Daddario, Tom Wilkinson, Tom Welling, Jesse C. Boyd, Brad James, Noree Victoria, Anna Enger Ritch, Lou Lou Safran, Vance Griswold, Brett Rice, Ashley LeConte Campbell, Sharon Blackwood</t>
  </si>
  <si>
    <t>Benjamin Walker, Teresa Palmer</t>
  </si>
  <si>
    <t>Travis and Gabby first meet as neighbors in a small coastal town and wind up in a relationship that is tested by life's most defining events.</t>
  </si>
  <si>
    <t>Travis and Gabby first meet as</t>
  </si>
  <si>
    <t>tt3799232</t>
  </si>
  <si>
    <t>The Kissing Booth</t>
  </si>
  <si>
    <t>Vince Marcello</t>
  </si>
  <si>
    <t>Vince Marcello, Beth Reekles</t>
  </si>
  <si>
    <t>Megan du Plessis, Lincoln Pearson, Caitlyn de Abrue, Jack Fokkens, Stephen Jennings, Chloe Williams, Michael Miccoli, Juliet Blacher, Jesse Rowan-Goldberg, Chase Dallas, Joey King, Joel Courtney, Jacob Elordi, Carson White, Hilton Pelser</t>
  </si>
  <si>
    <t>Megan du Plessis</t>
  </si>
  <si>
    <t>Megan du Plessis, Lincoln Pearson</t>
  </si>
  <si>
    <t>A high school student is forced to confront her secret crush at a kissing booth.</t>
  </si>
  <si>
    <t>A high school student is forced</t>
  </si>
  <si>
    <t>tt3799372</t>
  </si>
  <si>
    <t>6 Years</t>
  </si>
  <si>
    <t>18/08/2015</t>
  </si>
  <si>
    <t>Hannah Fidell</t>
  </si>
  <si>
    <t>Taissa Farmiga, Ben Rosenfield, Lindsay Burdge, Joshua Leonard, Jennifer Lafleur, Peter Vack, Dana Wheeler-Nicholson, Molly McMichael, Jason Newman, Alysia Lucas, Dillon Cavitt, Elizabeth Lestina, Nichole Worrell, Corby Sullivan, Scott Colquitt</t>
  </si>
  <si>
    <t>Taissa Farmiga, Ben Rosenfield</t>
  </si>
  <si>
    <t>A young couple, bound by a seemingly ideal love, begin to unravel as unexpected opportunities spin them down a volatile and violent path and threaten the future they had always imagined.</t>
  </si>
  <si>
    <t>A young couple, bound by a seemingly</t>
  </si>
  <si>
    <t>tt3799694</t>
  </si>
  <si>
    <t>The Nice Guys</t>
  </si>
  <si>
    <t>Shane Black, Anthony Bagarozzi</t>
  </si>
  <si>
    <t>Russell Crowe, Ryan Gosling, Angourie Rice, Matt Bomer, Margaret Qualley, Yaya DaCosta, Keith David, Beau Knapp, Lois Smith, Murielle Telio, Gil Gerard, Daisy Tahan, Kim Basinger, Jack Kilmer, Lance Valentine Butler</t>
  </si>
  <si>
    <t>Russell Crowe, Ryan Gosling</t>
  </si>
  <si>
    <t>In 1970s Los Angeles, a mismatched pair of private eyes investigate a missing girl and the mysterious death of a porn star.</t>
  </si>
  <si>
    <t>In 1970s Los Angeles, a mismatched</t>
  </si>
  <si>
    <t>tt3801314</t>
  </si>
  <si>
    <t>Kaththi</t>
  </si>
  <si>
    <t>Joseph Vijay, Samantha Ruth Prabhu, Neil Nitin Mukesh, Tota Roy Chowdhury, Sathish, Rupesh Gupta, Veera Santhanam, Tamiko Brownlee, Elisabeth P. Carpenter, A.R. Murugadoss, Venkat Mohan, Sudip Mukherjee</t>
  </si>
  <si>
    <t>Joseph Vijay, Samantha Ruth Prabhu</t>
  </si>
  <si>
    <t>Jeevanandham is a social activist who fights against a monstrous MNC company to restore farming. Because of destiny, Kathiresan impersonates Jeevanandham and leads the war.</t>
  </si>
  <si>
    <t>Jeevanandham is a social activist</t>
  </si>
  <si>
    <t>tt3802576</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</si>
  <si>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</si>
  <si>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</si>
  <si>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Akshay Kumar, Sidharth Malhotra</t>
  </si>
  <si>
    <t>Two estranged, street-fighting brothers square off against each other in a mixed martial arts tournament.</t>
  </si>
  <si>
    <t>Two estranged, street-fighting</t>
  </si>
  <si>
    <t>tt3808342</t>
  </si>
  <si>
    <t>Saul fia</t>
  </si>
  <si>
    <t>L√°szl√≥ Nemes</t>
  </si>
  <si>
    <t>L√°szl√≥ Nemes, Clara Royer</t>
  </si>
  <si>
    <t>G√©za R√∂hrig, Levente Moln√°r, Urs Rechn, Todd Charmont, Jerzy Walczak, Gerg√∂ Farkas, Bal√°zs Farkas, S√°ndor Zs√≥t√©r, Marcin Czarnik, Levente Orb√°n, Kamil Dobrowolski, Uwe Lauer, Christian Harting, Attila Fritz, Mih√°ly Kormos</t>
  </si>
  <si>
    <t>G√©za R√∂hrig</t>
  </si>
  <si>
    <t>G√©za R√∂hrig, Levente Moln√°r</t>
  </si>
  <si>
    <t>A Jewish-Hungarian concentration camp prisoner sets out to give a child he mistook for his son a proper burial.</t>
  </si>
  <si>
    <t>A Jewish-Hungarian concentration</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</si>
  <si>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</si>
  <si>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</si>
  <si>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</si>
  <si>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</si>
  <si>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Kevin Bacon, James Freedson-Jackson</t>
  </si>
  <si>
    <t>A small-town sheriff sets out to find the two kids who have taken his car on a joy ride.</t>
  </si>
  <si>
    <t>A small-town sheriff sets out</t>
  </si>
  <si>
    <t>tt3819668</t>
  </si>
  <si>
    <t>Dragon Ball Z: Doragon b√¥ru Z - Fukkatsu no 'F'</t>
  </si>
  <si>
    <t>Tadayoshi Yamamuro</t>
  </si>
  <si>
    <t>Masako Nozawa, Ry√¥ Horikawa, Hiromi Tsuru, Masaharu Sat√¥, Mayumi Tanaka, Toshio Furukawa, Takeshi Kusao, Hikaru Midorikawa, Natsuki Hanae, Y√ªko Minaguchi, Ry√¥ichi Tanaka, Miki It√¥, Ry√ªzabur√¥ √îtomo, Shir√¥ Sait√¥, Kazuya Nakai</t>
  </si>
  <si>
    <t>Masako Nozawa, Ry√¥ Horikawa</t>
  </si>
  <si>
    <t>One peaceful day on Earth, two remnants of Freeza's army named Sorube and Tagoma arrive searching for the Dragon Balls with the aim of reviving Freeza. They succeed, and Freeza subsequently seeks revenge on the Saiya-jin.</t>
  </si>
  <si>
    <t>One peaceful day on Earth, two</t>
  </si>
  <si>
    <t>tt3824458</t>
  </si>
  <si>
    <t>Tangerine</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</si>
  <si>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</si>
  <si>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</si>
  <si>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</si>
  <si>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Kitana Kiki Rodriguez</t>
  </si>
  <si>
    <t>A hooker tears through Tinseltown on Christmas Eve searching for the pimp who broke her heart.</t>
  </si>
  <si>
    <t>A hooker tears through Tinseltown</t>
  </si>
  <si>
    <t>tt3825638</t>
  </si>
  <si>
    <t>Im Labyrinth des Schweigens</t>
  </si>
  <si>
    <t>Giulio Ricciarelli</t>
  </si>
  <si>
    <t>Elisabeth Burghardt, Giulio Ricciarelli</t>
  </si>
  <si>
    <t>Alexander Fehling, Andr√© Szymanski, Friederike Becht, Johannes Krisch, Johann von B√ºlow, Robert Hunger-B√ºhler, Hansi Jochmann, Lukas Miko, Gert Voss, Tim Williams, Mathis Reinhardt, Hartmut Volle, Werner W√∂lbern, Timo Dierkes, Michael Schernthaner</t>
  </si>
  <si>
    <t>Alexander Fehling</t>
  </si>
  <si>
    <t>Alexander Fehling, Andr√© Szymanski</t>
  </si>
  <si>
    <t>A story that exposes the conspiracy of prominent German institutions and government branches to cover up the crimes of Nazis during World War II.</t>
  </si>
  <si>
    <t>A story that exposes the conspiracy</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</si>
  <si>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</si>
  <si>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</si>
  <si>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</si>
  <si>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</si>
  <si>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Boyd Holbrook</t>
  </si>
  <si>
    <t>Boyd Holbrook, Trevante Rhodes</t>
  </si>
  <si>
    <t>When a young boy accidentally triggers the universe's most lethal hunters' return to Earth, only a ragtag crew of ex-soldiers and a disgruntled scientist can prevent the end of the human race.</t>
  </si>
  <si>
    <t>When a young boy accidentally</t>
  </si>
  <si>
    <t>tt3829920</t>
  </si>
  <si>
    <t>Only the Brave</t>
  </si>
  <si>
    <t>22/08/2018</t>
  </si>
  <si>
    <t>Sean Flynn, Ken Nolan</t>
  </si>
  <si>
    <t>Josh Brolin, Miles Teller, Jeff Bridges, Jennifer Connelly, James Badge Dale, Taylor Kitsch, Andie MacDowell, Geoff Stults, Alex Russell, Thad Luckinbill, Ben Hardy, Scott Haze, Jake Picking, Scott Foxx, Dylan Kenin</t>
  </si>
  <si>
    <t>Josh Brolin, Miles Teller</t>
  </si>
  <si>
    <t>Based on the true story of the Granite Mountain Hotshots, a group of elite firefighters who risk everything to protect a town from a historic wildfire.</t>
  </si>
  <si>
    <t>tt3832914</t>
  </si>
  <si>
    <t>War Room</t>
  </si>
  <si>
    <t>Karen Abercrombie, Priscilla C. Shirer, T.C. Stallings, Tenae Downing, Alena Pitts, Michael Jr., Jadin Harris, Alex Kendrick, Dave Blamy, Thomas A. Ford III, Tyler Mitchell, Roland Mitchell, Andrew Hurt, Terrence Evans, Toochukwu T.C. Anyachonkeya</t>
  </si>
  <si>
    <t>Karen Abercrombie</t>
  </si>
  <si>
    <t>Karen Abercrombie, Priscilla C. Shirer</t>
  </si>
  <si>
    <t>A seemingly perfect family looks to fix their problems with the help of Miss Clara, an older, wiser woman.</t>
  </si>
  <si>
    <t>A seemingly perfect family looks</t>
  </si>
  <si>
    <t>tt3833480</t>
  </si>
  <si>
    <t>The Outpost</t>
  </si>
  <si>
    <t>Paul Tamasy, Eric Johnson</t>
  </si>
  <si>
    <t>Scott Eastwood, Caleb Landry Jones, Orlando Bloom, Jack Kesy, Cory Hardrict, Milo Gibson, Jacob Scipio, Taylor John Smith, Jonathan Yunger, Alexander Arnold, George Arvidson, Will Attenborough, Chris Born, Ernest Cavazos, Scott Alda Coffey</t>
  </si>
  <si>
    <t>Scott Eastwood, Caleb Landry Jones</t>
  </si>
  <si>
    <t>A small team of U.S. soldiers battle against hundreds of Taliban fighters in Afghanistan.</t>
  </si>
  <si>
    <t>A small team of U.S. soldiers</t>
  </si>
  <si>
    <t>tt3835080</t>
  </si>
  <si>
    <t>16/09/2016</t>
  </si>
  <si>
    <t>Sheri Moon Zombie, Jeff Daniel Phillips, Lawrence Hilton-Jacobs, Meg Foster, Kevin Jackson, Malcolm McDowell, Jane Carr, Judy Geeson, Richard Brake, Pancho Moler, David Ury, Lew Temple, Torsten Voges, Elizabeth Daily, Michael 'Red Bone' Alcott</t>
  </si>
  <si>
    <t>Sheri Moon Zombie, Jeff Daniel Phillips</t>
  </si>
  <si>
    <t>Five carnival workers are kidnapped and held hostage in an abandoned, hellish compound where they are forced to participate in a violent game, the goal of which is to survive twelve hours against a gang of sadistic clowns.</t>
  </si>
  <si>
    <t>Five carnival workers are kidnapped</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</si>
  <si>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</si>
  <si>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</si>
  <si>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</si>
  <si>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Lily-Rose Depp</t>
  </si>
  <si>
    <t>Lily-Rose Depp, Harley Quinn Smith</t>
  </si>
  <si>
    <t>Two teenage yoga enthusiasts must do battle with an evil presence that is threatening to rise from its underground lair and endanger their major party plans.</t>
  </si>
  <si>
    <t>Two teenage yoga enthusiasts must</t>
  </si>
  <si>
    <t>tt3841424</t>
  </si>
  <si>
    <t>Under sandet</t>
  </si>
  <si>
    <t>Roland M√∏ller, Louis Hofmann, Joel Basman, Mikkel Boe F√∏lsgaard, Laura Bro, Zoe Zandvliet, Mads Riisom, Oskar B√∂kelmann, Emil Belton, Oskar Belton, Leon Seidel, Karl Alexander Seidel, Maximilian Beck, August Carter, Tim B√ºlow</t>
  </si>
  <si>
    <t>Roland M√∏ller</t>
  </si>
  <si>
    <t>Roland M√∏ller, Louis Hofmann</t>
  </si>
  <si>
    <t>In post-World War II Denmark, a group of young German POWs are forced to clear a beach of thousands of land mines under the watch of a Danish Sergeant who slowly learns to appreciate their plight.</t>
  </si>
  <si>
    <t>In post-World War II Denmark,</t>
  </si>
  <si>
    <t>DKK 35500000</t>
  </si>
  <si>
    <t>tt3844362</t>
  </si>
  <si>
    <t>The Overnight</t>
  </si>
  <si>
    <t>19/06/2015</t>
  </si>
  <si>
    <t>Adam Scott, Taylor Schilling, RJ Hermes, Kyle Field, Sarah DeVincentis, Sophia Alison, Ally Anderson, Nancy Dillon, Avalon Economon, Abbie Gill, Gail Honeystein, Bit Kernodle, Bianca Rodriguez, Frankie Scott, Asya Vartanian</t>
  </si>
  <si>
    <t>Adam Scott, Taylor Schilling</t>
  </si>
  <si>
    <t>Alex, Emily, and their son, RJ, are new to Los Angeles. A chance meeting at the park introduces them to the mysterious Kurt, Charlotte, and Max. A family "playdate" becomes increasingly interesting as the night goes on.</t>
  </si>
  <si>
    <t>Alex, Emily, and their son, RJ,</t>
  </si>
  <si>
    <t>tt3846674</t>
  </si>
  <si>
    <t>To All the Boys I've Loved Before</t>
  </si>
  <si>
    <t>17/08/2018</t>
  </si>
  <si>
    <t>Susan Johnson</t>
  </si>
  <si>
    <t>Sofia Alvarez, Jenny Han</t>
  </si>
  <si>
    <t>Lana Condor, Noah Centineo, Janel Parrish, Anna Cathcart, Andrew Bachelor, Trezzo Mahoro, Madeleine Arthur, Emilija Baranac, Israel Broussard, John Corbett, Kelcey Mawema, Julia Benson, Joey Pacheco, Edward Kewin, Jordan Burtchett</t>
  </si>
  <si>
    <t>Lana Condor</t>
  </si>
  <si>
    <t>Lana Condor, Noah Centineo</t>
  </si>
  <si>
    <t>A teenage girl's secret love letters are exposed and wreak havoc on her love life.</t>
  </si>
  <si>
    <t>A teenage girl's secret love letters</t>
  </si>
  <si>
    <t>tt3848892</t>
  </si>
  <si>
    <t>Baby</t>
  </si>
  <si>
    <t>23/01/2015</t>
  </si>
  <si>
    <t>Akshay Kumar, Danny Denzongpa, Rana Daggubati, Taapsee Pannu, Anupam Kher, Kay Kay Menon, Sushant Singh, Madhurima Tuli, Mikaal Zulfiqar, Hasan Noman, Rasheed Naz, Kerem Sarikaya, Zachary Coffin, Karan Aanand, Nabeel Ahmed</t>
  </si>
  <si>
    <t>Akshay Kumar, Danny Denzongpa</t>
  </si>
  <si>
    <t>An elite counter-intelligence unit learns of a plot, masterminded by a maniacal madman. With the clock ticking, it's up to them to track the terrorists' international tentacles and prevent them from striking at the heart of India.</t>
  </si>
  <si>
    <t>An elite counter-intelligence</t>
  </si>
  <si>
    <t>tt3850214</t>
  </si>
  <si>
    <t>Dope</t>
  </si>
  <si>
    <t>Rick Famuyiwa</t>
  </si>
  <si>
    <t>ASAP Rocky, Blake Anderson, Bruce Beatty, De'aundre Bonds, Julian Finch, Quincy Brown, Kiersey Clemons, Kimberly Elise, Rick Fox, Christopher Glenn, Ricky Harris, Chanel Iman, Wyking Jones, Amin Joseph, Kap G</t>
  </si>
  <si>
    <t>ASAP Rocky</t>
  </si>
  <si>
    <t>ASAP Rocky, Blake Anderson</t>
  </si>
  <si>
    <t>Life changes for Malcolm, a geek who's surviving life in a tough neighborhood, after a chance invitation to an underground party leads him and his friends into a Los Angeles adventure.</t>
  </si>
  <si>
    <t>Life changes for Malcolm, a geek</t>
  </si>
  <si>
    <t>tt3850590</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</si>
  <si>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</si>
  <si>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</si>
  <si>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</si>
  <si>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Emjay Anthony</t>
  </si>
  <si>
    <t>Emjay Anthony, Adam Scott</t>
  </si>
  <si>
    <t>A boy who has a bad Christmas accidentally summons a festive demon to his family home.</t>
  </si>
  <si>
    <t>A boy who has a bad Christmas</t>
  </si>
  <si>
    <t>tt3859076</t>
  </si>
  <si>
    <t>Truth</t>
  </si>
  <si>
    <t>James Vanderbilt, Mary Mapes</t>
  </si>
  <si>
    <t>Cate Blanchett, Robert Redford, Topher Grace, Dennis Quaid, Elisabeth Moss, Bruce Greenwood, Stacy Keach, John Benjamin Hickey, David Lyons, Dermot Mulroney, Rachael Blake, Andrew McFarlane, Natalie Saleeba, Noni Hazlehurst, Connor Burke</t>
  </si>
  <si>
    <t>Cate Blanchett, Robert Redford</t>
  </si>
  <si>
    <t>Newsroom drama detailing the 2004 CBS 60 Minutes report investigating then-President George W. Bush's military service, and the subsequent firestorm of criticism that cost anchor Dan Rather and producer Mary Mapes their careers.</t>
  </si>
  <si>
    <t>Newsroom drama detailing the 2004</t>
  </si>
  <si>
    <t>tt3859980</t>
  </si>
  <si>
    <t>Mohenjo Daro</t>
  </si>
  <si>
    <t>Ashutosh Gowariker, Preeti Mamgain</t>
  </si>
  <si>
    <t>Hrithik Roshan, Pooja Hegde, Kabir Bedi, Arunoday Singh, Suhasini Mulay, Nitish Bharadwaj, Kishori Shahane, Sharad Kelkar, Manish Chaudhary, Narendra Jha, Shaji Chaudhary, Tufail Khan Rigoo, Diganta Hazarika, Naina Trivedi, Umang Vyas</t>
  </si>
  <si>
    <t>Hrithik Roshan, Pooja Hegde</t>
  </si>
  <si>
    <t>In 2016 BC, a kind farmer leads an uprising in the city of Mohenjo Daro.</t>
  </si>
  <si>
    <t>In 2016 BC, a kind farmer leads</t>
  </si>
  <si>
    <t>tt3860916</t>
  </si>
  <si>
    <t>18/05/2018</t>
  </si>
  <si>
    <t>Ben Howling, Yolanda Ramke</t>
  </si>
  <si>
    <t>Yolanda Ramke</t>
  </si>
  <si>
    <t>Simone Landers, Martin Freeman, Marlee Jane McPherson-Dobbins, Lily Anne McPherson-Dobbins, Finlay Sjoberg, Nova Sjoberg, Susie Porter, Ella Barter, Aiden Squire, Alexandra Schulze, Andy Rodoreda, Bruce R. Carter, Kris McQuade, Natasha Wanganeen, Shannon Mckenzie</t>
  </si>
  <si>
    <t>Simone Landers</t>
  </si>
  <si>
    <t>Simone Landers, Martin Freeman</t>
  </si>
  <si>
    <t>After an epidemic spreads all over Australia, a father searches for someone willing to protect his daughter.</t>
  </si>
  <si>
    <t>After an epidemic spreads all</t>
  </si>
  <si>
    <t>tt3861390</t>
  </si>
  <si>
    <t>Dumbo</t>
  </si>
  <si>
    <t>28/03/2019</t>
  </si>
  <si>
    <t>USA, UK, Australia, Canada</t>
  </si>
  <si>
    <t>Ehren Kruger, Helen Aberson</t>
  </si>
  <si>
    <t>Colin Farrell, Michael Keaton, Danny DeVito, Eva Green, Alan Arkin, Nico Parker, Finley Hobbins, Roshan Seth, Lars Eidinger, Deobia Oparei, Joseph Gatt, Miguel Mu√±oz Segura, Zenaida Alcalde, Douglas Reith, Phil Zimmerman</t>
  </si>
  <si>
    <t>Colin Farrell, Michael Keaton</t>
  </si>
  <si>
    <t>A young elephant, whose oversized ears enable him to fly, helps save a struggling circus, but when the circus plans a new venture, Dumbo and his friends discover dark secrets beneath its shiny veneer.</t>
  </si>
  <si>
    <t>A young elephant, whose oversized</t>
  </si>
  <si>
    <t>tt3863552</t>
  </si>
  <si>
    <t>Bajrangi Bhaijaan</t>
  </si>
  <si>
    <t>Vijayendra Prasad, Vijayendra Prasad</t>
  </si>
  <si>
    <t>Salman Khan, Harshaali Malhotra, Nawazuddin Siddiqui, Kareena Kapoor, Sharat Saxena, Alka Badola Kaushal, Om Puri, Meher Vij, Rajesh Sharma, Mir Sarwar, Khushaal Pawar, Krunal Pandit, Manoj Bakshi, Mursaleem Qureshi, Yudhvir Dahiya</t>
  </si>
  <si>
    <t>Salman Khan, Harshaali Malhotra</t>
  </si>
  <si>
    <t>An Indian man with a magnanimous heart takes a young mute Pakistani girl back to her homeland to reunite her with her family.</t>
  </si>
  <si>
    <t>An Indian man with a magnanimous</t>
  </si>
  <si>
    <t>tt3864056</t>
  </si>
  <si>
    <t>The Goldfinch</t>
  </si>
  <si>
    <t>Peter Straughan, Donna Tartt</t>
  </si>
  <si>
    <t>Oakes Fegley, Ansel Elgort, Nicole Kidman, Jeffrey Wright, Luke Wilson, Sarah Paulson, Willa Fitzgerald, Aneurin Barnard, Finn Wolfhard, Ashleigh Cummings, Aimee Laurence, Robert Joy, Boyd Gaines, Carly Connors, Luke Kleintank</t>
  </si>
  <si>
    <t>Oakes Fegley</t>
  </si>
  <si>
    <t>Oakes Fegley, Ansel Elgort</t>
  </si>
  <si>
    <t>A boy in New York is taken in by a wealthy Upper East Side family after his mother is killed in a bombing at the Metropolitan Museum of Art.</t>
  </si>
  <si>
    <t>A boy in New York is taken in</t>
  </si>
  <si>
    <t>tt3874544</t>
  </si>
  <si>
    <t>The Boss Baby</t>
  </si>
  <si>
    <t>Michael McCullers, Marla Frazee</t>
  </si>
  <si>
    <t>Alec Baldwin, Steve Buscemi, Jimmy Kimmel, Lisa Kudrow, Tobey Maguire, Miles Bakshi, James McGrath, Conrad Vernon, ViviAnn Yee, Eric Bell Jr., David Soren, Edie Mirman, James Ryan, Walt Dohrn, Jules Winter</t>
  </si>
  <si>
    <t>Alec Baldwin</t>
  </si>
  <si>
    <t>Alec Baldwin, Steve Buscemi</t>
  </si>
  <si>
    <t>A suit-wearing, briefcase-carrying baby pairs up with his 7-year old brother to stop the dastardly plot of the CEO of Puppy Co.</t>
  </si>
  <si>
    <t>A suit-wearing, briefcase-carrying</t>
  </si>
  <si>
    <t>tt3877674</t>
  </si>
  <si>
    <t>M√¶nd &amp; h√∏ns</t>
  </si>
  <si>
    <t>David Dencik, Mads Mikkelsen, Nikolaj Lie Kaas, S√∏ren Malling, Nicolas Bro, Stine Engberg Andersen, Rikke Louise Andersson, Ulla Asbj√∏rn-Damsted, Thor Bisbjerg, Valdemar Bemmann Bredning, Lisbet Dahl, Johnny Didriksen, Matti Ehlers, Daniel Engstrup, Jens Fitzau</t>
  </si>
  <si>
    <t>David Dencik</t>
  </si>
  <si>
    <t>David Dencik, Mads Mikkelsen</t>
  </si>
  <si>
    <t>Two outcast brothers, through getting to know their unknown family, discover a horrible truth about themselves and their relatives.</t>
  </si>
  <si>
    <t>Two outcast brothers, through</t>
  </si>
  <si>
    <t>tt3881784</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</si>
  <si>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</si>
  <si>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</si>
  <si>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</si>
  <si>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Jake Gyllenhaal, Tatiana Maslany</t>
  </si>
  <si>
    <t>Stronger is the inspiring real life story of Jeff Bauman, an ordinary man who captured the hearts of his city and the world to become a symbol of hope after surviving the 2013 Boston Marathon bombing.</t>
  </si>
  <si>
    <t>Stronger is the inspiring real</t>
  </si>
  <si>
    <t>tt3882082</t>
  </si>
  <si>
    <t>The Boy</t>
  </si>
  <si>
    <t>USA, Canada, China</t>
  </si>
  <si>
    <t>Stacey Menear</t>
  </si>
  <si>
    <t>Lauren Cohan, Rupert Evans, James Russell, Jim Norton, Diana Hardcastle, Ben Robson, Jett Klyne, Lily Pater, Matthew Walker, Stephanie Lemelin</t>
  </si>
  <si>
    <t>Lauren Cohan</t>
  </si>
  <si>
    <t>Lauren Cohan, Rupert Evans</t>
  </si>
  <si>
    <t>An American nanny is shocked that her new English family's boy is actually a life-sized doll. After she violates a list of strict rules, disturbing events make her believe that the doll is really alive.</t>
  </si>
  <si>
    <t>An American nanny is shocked that</t>
  </si>
  <si>
    <t>tt3890160</t>
  </si>
  <si>
    <t>Baby Driver</t>
  </si>
  <si>
    <t>Ansel Elgort, Jon Bernthal, Jon Hamm, Eiza Gonz√°lez, Micah Howard, Lily James, Morgan Brown, Kevin Spacey, Morse Diggs, CJ Jones, Sky Ferreira, Lance Palmer, Hudson Meek, Viviana Chavez, Hal Whiteside</t>
  </si>
  <si>
    <t>Ansel Elgort</t>
  </si>
  <si>
    <t>Ansel Elgort, Jon Bernthal</t>
  </si>
  <si>
    <t>After being coerced into working for a crime boss, a young getaway driver finds himself taking part in a heist doomed to fail.</t>
  </si>
  <si>
    <t>After being coerced into working</t>
  </si>
  <si>
    <t>tt3892172</t>
  </si>
  <si>
    <t>Leave No Trace</t>
  </si>
  <si>
    <t>Thomasin McKenzie, Ben Foster, Jeffery Rifflard, Derek John Drescher, Michael Draper, Peter Simpson, Erik McGlothlin, Dana Millican, Alyssa McKay, Ryan Joiner, Michael J. Prosser, Jeff Kober, Spencer S. Hanley, Tamera Westlake, Bob Werfelman</t>
  </si>
  <si>
    <t>Thomasin McKenzie</t>
  </si>
  <si>
    <t>Thomasin McKenzie, Ben Foster</t>
  </si>
  <si>
    <t>A father and his thirteen-year-old daughter are living an ideal existence in a vast urban park in Portland, Oregon when a small mistake derails their lives forever.</t>
  </si>
  <si>
    <t>A father and his thirteen-year-old</t>
  </si>
  <si>
    <t>tt3896198</t>
  </si>
  <si>
    <t>Guardians of the Galaxy Vol. 2</t>
  </si>
  <si>
    <t>25/04/2017</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</si>
  <si>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</si>
  <si>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</si>
  <si>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</si>
  <si>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The Guardians struggle to keep</t>
  </si>
  <si>
    <t>tt3901826</t>
  </si>
  <si>
    <t>The Breadwinner</t>
  </si>
  <si>
    <t>Ireland, Canada, Luxembourg, USA, UK, Philippines, India</t>
  </si>
  <si>
    <t>Nora Twomey</t>
  </si>
  <si>
    <t>Anita Doron, Deborah Ellis</t>
  </si>
  <si>
    <t>Saara Chaudry, Soma Chhaya, Noorin Gulamgaus, Laara Sadiq, Ali Badshah, Shaista Latif, Kanza Feris, Kawa Ada, Kane Mahon, Ali Kazmi, Mran Volkhard, Reza Sholeh, Lily Erlinghauser, Wamiq Furoghudin, Millad Hamidkohzad</t>
  </si>
  <si>
    <t>Saara Chaudry</t>
  </si>
  <si>
    <t>Saara Chaudry, Soma Chhaya</t>
  </si>
  <si>
    <t>In 2001, Afghanistan is under the control of the Taliban. When her father is captured, a determined young girl disguises herself as a boy in order to provide for her family.</t>
  </si>
  <si>
    <t>In 2001, Afghanistan is under</t>
  </si>
  <si>
    <t>tt3906082</t>
  </si>
  <si>
    <t>Mary Shelley</t>
  </si>
  <si>
    <t>29/08/2018</t>
  </si>
  <si>
    <t>UK, Luxembourg, USA, Ireland</t>
  </si>
  <si>
    <t>Emma Jensen, Haifaa Al-Mansour</t>
  </si>
  <si>
    <t>Elle Fanning, Bel Powley, Owen Richards, Joanne Froggatt, Stephen Dillane, Andy McKell, Maisie Williams, Derek Riddell, Hugh O'Conor, Bill O'Brien, Douglas Booth, Martin Phillips, Ciara Charteris, Chloe Vos, Pat Hickey</t>
  </si>
  <si>
    <t>Elle Fanning, Bel Powley</t>
  </si>
  <si>
    <t>Life and facts of Mary Wollstonecraft Godwin, who at 16 met 21 year old poet Percy Shelley, resulting in the writing of Frankenstein.</t>
  </si>
  <si>
    <t>Life and facts of Mary Wollstonecraft</t>
  </si>
  <si>
    <t>tt3907584</t>
  </si>
  <si>
    <t>All the Bright Places</t>
  </si>
  <si>
    <t>29/02/2020</t>
  </si>
  <si>
    <t>Brett Haley</t>
  </si>
  <si>
    <t>Liz Hannah, Jennifer Niven</t>
  </si>
  <si>
    <t>Elle Fanning, Justice Smith, Alexandra Shipp, Kelli O'Hara, Lamar Johnson, Virginia Gardner, Felix Mallard, Sofia Hasmik, Keegan-Michael Key, Luke Wilson, Chris Grace, Sharon Ivers, Isabella Fay, Nicole Forester, Sara Katrenich</t>
  </si>
  <si>
    <t>Elle Fanning, Justice Smith</t>
  </si>
  <si>
    <t>The story of Violet and Theodore, who meet and change each other's lives forever. As they struggle with the emotional and physical scars of their past, they discover that even the smallest places and moments can mean something.</t>
  </si>
  <si>
    <t>The story of Violet and Theodore,</t>
  </si>
  <si>
    <t>tt3908142</t>
  </si>
  <si>
    <t>The Love Witch</t>
  </si>
  <si>
    <t>Anna Biller</t>
  </si>
  <si>
    <t>Samantha Robinson, Gian Keys, Laura Waddell, Jeffrey Vincent Parise, Jared Sanford, Robert Seeley, Jennifer Ingrum, Randy Evans, Clive Ashborn, Lily Holleman, Jennifer Couch, Stephen Wozniak, Giselle DaMier, April Showers, Elle Evans</t>
  </si>
  <si>
    <t>Samantha Robinson</t>
  </si>
  <si>
    <t>Samantha Robinson, Gian Keys</t>
  </si>
  <si>
    <t>A modern-day witch uses spells and magic to get men to fall in love with her, with deadly consequences.</t>
  </si>
  <si>
    <t>A modern-day witch uses spells</t>
  </si>
  <si>
    <t>tt3922798</t>
  </si>
  <si>
    <t>The Siege of Jadotville</t>
  </si>
  <si>
    <t>Ireland, South Africa</t>
  </si>
  <si>
    <t>Richie Smyth</t>
  </si>
  <si>
    <t>Kevin Brodbin, Declan Power</t>
  </si>
  <si>
    <t>Richard Lukunku, Danny Sapani, Andrew Stock, Mark Strong, Jamie Dornan, Fionn O'Shea, Sam Keeley, Ronan Raftery, Mike Noble, Jason O'Mara, Fiona Glascott, Melissa Haiden, Jordan Mifsud, Conor Quinlan, Charlie Kelly</t>
  </si>
  <si>
    <t>Richard Lukunku</t>
  </si>
  <si>
    <t>Richard Lukunku, Danny Sapani</t>
  </si>
  <si>
    <t>Irish Commandant Pat Quinlan leads a stand off with troops against French and Belgian Mercenaries in the Congo during the early 1960s.</t>
  </si>
  <si>
    <t>Irish Commandant Pat Quinlan leads</t>
  </si>
  <si>
    <t>tt3922818</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</si>
  <si>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</si>
  <si>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</si>
  <si>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</si>
  <si>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Gary Oldman, Janet Montgomery</t>
  </si>
  <si>
    <t>The first human born on Mars travels to Earth for the first time, experiencing the wonders of the planet through fresh eyes. He embarks on an adventure with a street-smart girl to discover how he came to be.</t>
  </si>
  <si>
    <t>The first human born on Mars travels</t>
  </si>
  <si>
    <t>tt3949660</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</si>
  <si>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</si>
  <si>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</si>
  <si>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</si>
  <si>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</si>
  <si>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The Turtles get into another battle</t>
  </si>
  <si>
    <t>tt3960412</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</si>
  <si>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</si>
  <si>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</si>
  <si>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</si>
  <si>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</si>
  <si>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When it becomes clear that his solo album is a failure, a former boy band member does everything in his power to maintain his celebrity status.</t>
  </si>
  <si>
    <t>When it becomes clear that his</t>
  </si>
  <si>
    <t>tt3963816</t>
  </si>
  <si>
    <t>Marauders</t>
  </si>
  <si>
    <t>Steven C. Miller</t>
  </si>
  <si>
    <t>Michael Cody, Chris Sivertson</t>
  </si>
  <si>
    <t>Bruce Willis, Christopher Meloni, Dave Bautista, Adrian Grenier, Johnathon Schaech, Lydia Hull, Tyler Jon Olson, Christopher Rob Bowen, Richie Chance, Chris Hill, Danny A. Abeckaser, Texas Battle, Tara Holt, Alyshia Ochse, Carolyn Alise</t>
  </si>
  <si>
    <t>Bruce Willis, Christopher Meloni</t>
  </si>
  <si>
    <t>When a bank is hit by a brutal heist, all evidence points to the owner and his high-powered clients. But as a group of FBI agents dig deeper into the case - and the deadly heists continue - it becomes clear that a larger conspiracy is at play.</t>
  </si>
  <si>
    <t>When a bank is hit by a brutal</t>
  </si>
  <si>
    <t>tt3966404</t>
  </si>
  <si>
    <t>Mustang</t>
  </si>
  <si>
    <t>Turkey, France, Germany, Qatar</t>
  </si>
  <si>
    <t>Deniz Gamze Erg√ºven</t>
  </si>
  <si>
    <t>Deniz Gamze Erg√ºven, Alice Winocour</t>
  </si>
  <si>
    <t>G√ºnes Sensoy, Doga Zeynep Doguslu, Tugba Sunguroglu, Elit Iscan, Ilayda Akdogan, Nihal G. Koldas, Ayberk Pekcan, Bahar Kerimoglu, Burak Yigit, Erol Afsin, Suzanne Marrot, Serife Kara, Aynur Komecoglu, Sevval Aydin, Enes S√ºr√ºm</t>
  </si>
  <si>
    <t>G√ºnes Sensoy</t>
  </si>
  <si>
    <t>G√ºnes Sensoy, Doga Zeynep Doguslu</t>
  </si>
  <si>
    <t>When five orphan girls are seen innocently playing with boys on a beach, their scandalized conservative guardians confine them while forced marriages are arranged.</t>
  </si>
  <si>
    <t>When five orphan girls are seen</t>
  </si>
  <si>
    <t>tt3967856</t>
  </si>
  <si>
    <t>Okja</t>
  </si>
  <si>
    <t>28/06/2017</t>
  </si>
  <si>
    <t>Bong Joon Ho, Jon Ronson</t>
  </si>
  <si>
    <t>Tilda Swinton, Sheena Kamal, Michael Mitton, Colm Hill, Kathryn Kirkpatrick, Jose Carias, Giancarlo Esposito, Jake Gyllenhaal, Nancy Amelia Bell, Seo-hyun Ahn, Jeong-eun Lee, Hee-Bong Byun, Jaein Kim, Je-mun Yun, Shirley Henderson</t>
  </si>
  <si>
    <t>Tilda Swinton, Sheena Kamal</t>
  </si>
  <si>
    <t>A young girl risks everything to prevent a powerful, multinational company from kidnapping her best friend - a fascinating beast named Okja.</t>
  </si>
  <si>
    <t>A young girl risks everything</t>
  </si>
  <si>
    <t>tt3976144</t>
  </si>
  <si>
    <t>The Monster</t>
  </si>
  <si>
    <t>Zoe Kazan, Ella Ballentine, Aaron Douglas, Christine Ebadi, Marc Hickox, Scott Speedman, Chris Webb, Meeko</t>
  </si>
  <si>
    <t>Zoe Kazan, Ella Ballentine</t>
  </si>
  <si>
    <t>A mother and daughter must confront a terrifying monster when they break down on a deserted road.</t>
  </si>
  <si>
    <t>A mother and daughter must confront</t>
  </si>
  <si>
    <t>tt3986820</t>
  </si>
  <si>
    <t>The Endless</t>
  </si>
  <si>
    <t>Aaron Moorhead, Justin Benson, Callie Hernandez, Tate Ellington, Shane Brady, Lew Temple, Kira Powell, David Lawson Jr., James Jordan, Emily Montague, Peter Cilella, Vinny Curran, Ric Sarabia, Catherine Lawson, Josh Higgins</t>
  </si>
  <si>
    <t>Aaron Moorhead</t>
  </si>
  <si>
    <t>Aaron Moorhead, Justin Benson</t>
  </si>
  <si>
    <t>As kids, they escaped a UFO death cult. Now, two adult brothers seek answers after an old videotape surfaces and brings them back to where they began.</t>
  </si>
  <si>
    <t>As kids, they escaped a UFO death</t>
  </si>
  <si>
    <t>tt3991412</t>
  </si>
  <si>
    <t>The 9th Life of Louis Drax</t>
  </si>
  <si>
    <t>Liz Jensen, Max Minghella</t>
  </si>
  <si>
    <t>Aiden Longworth, Sarah Gadon, Michael Adamthwaite, Beckham Skodje, Adam Abrams, Aaron Paul, Molly Parker, Terry Chen, Randi Lynne, John Hainsworth, Julian Wadham, Goldie Hoffman, Jamie Dornan, Nels Lennarson, Anjali Jay</t>
  </si>
  <si>
    <t>Aiden Longworth</t>
  </si>
  <si>
    <t>Aiden Longworth, Sarah Gadon</t>
  </si>
  <si>
    <t>A psychologist who begins working with a young boy who has suffered a near-fatal fall finds himself drawn into a mystery that tests the boundaries of fantasy and reality.</t>
  </si>
  <si>
    <t>A psychologist who begins working</t>
  </si>
  <si>
    <t>tt4003440</t>
  </si>
  <si>
    <t>The House That Jack Built</t>
  </si>
  <si>
    <t>Denmark, France, Sweden, Germany, Belgium, Tunisia</t>
  </si>
  <si>
    <t>Lars von Trier, Lars von Trier</t>
  </si>
  <si>
    <t>Matt Dillon, Bruno Ganz, Uma Thurman, Siobhan Fallon Hogan, Sofie Gr√•b√∏l, Riley Keough, Jeremy Davies, Jack McKenzie, Ed Speleers, David Bailie, Mathias Hjelm, Ji-Tae Yoo, Emil Tholstrup, Marijana Jankovic, Carina Skenhede</t>
  </si>
  <si>
    <t>Matt Dillon, Bruno Ganz</t>
  </si>
  <si>
    <t>The story follows Jack, a highly intelligent serial killer, over the course of twelve years, and depicts the murders that really develop his inner madman.</t>
  </si>
  <si>
    <t>The story follows Jack, a highly</t>
  </si>
  <si>
    <t>tt4005402</t>
  </si>
  <si>
    <t>Colonia</t>
  </si>
  <si>
    <t>Germany, France, Luxembourg, UK, USA</t>
  </si>
  <si>
    <t>Florian Gallenberger</t>
  </si>
  <si>
    <t>Torsten Wenzel, Florian Gallenberger</t>
  </si>
  <si>
    <t>Emma Watson, Daniel Br√ºhl, Michael Nyqvist, Richenda Carey, Vicky Krieps, Jeanne Werner, Julian Ovenden, August Zirner, Martin Wuttke, Nicol√°s Barsoff, Steve Karier, Stefan Merki, Lucila Gandolfo, Johannes Allmayer, Gilles Soeder</t>
  </si>
  <si>
    <t>Emma Watson, Daniel Br√ºhl</t>
  </si>
  <si>
    <t>A young woman's desperate search for her abducted boyfriend draws her into the infamous Colonia Dignidad, a sect nobody has ever escaped from.</t>
  </si>
  <si>
    <t>A young woman's desperate search</t>
  </si>
  <si>
    <t>tt4009278</t>
  </si>
  <si>
    <t>Adam Schindler</t>
  </si>
  <si>
    <t>Rory Culkin, Leticia Jimenez, Jack Kesy, Timothy McKinney, Joshua Mikel, Beth Riesgraf, Tommy Sklavos, Martin Starr</t>
  </si>
  <si>
    <t>Rory Culkin, Leticia Jimenez</t>
  </si>
  <si>
    <t>Anna suffers from agoraphobia so crippling that when a trio of criminals break into her house, she cannot bring herself to flee. But what the intruders don't realize is that agoraphobia is not her only problem.</t>
  </si>
  <si>
    <t>Anna suffers from agoraphobia</t>
  </si>
  <si>
    <t>tt4009460</t>
  </si>
  <si>
    <t>Saving Christmas</t>
  </si>
  <si>
    <t>Darren Doane</t>
  </si>
  <si>
    <t>Darren Doane, Cheston Hervey</t>
  </si>
  <si>
    <t>Kirk Cameron, Darren Doane, Bridgette Cameron, Ben Kientz, David Shannon, Raphi Henley, Cameron Ridenour, Everett Ridenour, Reese Ridenour, Sharron Shannon, Clarissa Shannon, Lydia Shannon, Andrew Shannon, Jacob Wilson, Jaidyn Wilson</t>
  </si>
  <si>
    <t>Kirk Cameron, Darren Doane</t>
  </si>
  <si>
    <t>His annual Christmas party faltering thanks to his cynical brother-in-law, former Growing Pains star Kirk Cameron attempts to save the day by showing him that Jesus Christ remains a crucial component of the over-commercialized holiday..</t>
  </si>
  <si>
    <t>His annual Christmas party faltering</t>
  </si>
  <si>
    <t>tt4015500</t>
  </si>
  <si>
    <t>The Tale</t>
  </si>
  <si>
    <t>27/05/2018</t>
  </si>
  <si>
    <t>Jennifer Fox</t>
  </si>
  <si>
    <t>Laura Dern, Jason Ritter, Common, Elizabeth Debicki, Jessica Sarah Flaum, Laura Allen, Juli Erickson, Matthew Rauch, Ellen Burstyn, John Heard, Dana Healey, Aaron Williamson, Shay Lee Abeson, Isabella Amara, Jodi Long</t>
  </si>
  <si>
    <t>Laura Dern</t>
  </si>
  <si>
    <t>Laura Dern, Jason Ritter</t>
  </si>
  <si>
    <t>A woman filming a documentary on childhood rape victims starts to question the nature of her childhood relationship with her riding instructor and running coach.</t>
  </si>
  <si>
    <t>A woman filming a documentary</t>
  </si>
  <si>
    <t>tt4016934</t>
  </si>
  <si>
    <t>Ah-ga-ssi</t>
  </si>
  <si>
    <t>Sarah Waters, Seo-kyeong Jeong</t>
  </si>
  <si>
    <t>Min-hee Kim, Tae-ri Kim, Jung-woo Ha, Jin-woong Cho, Hae-sook Kim, So-Ri Moon, Seong-Bong Ahn, Si-yeon Ha, Ha-na Han, Ha-dam Jeong, Eun-hyung Jo, Eun-yeong Kim, In-woo Kim, Si-eun Kim, Dong-hwi Lee</t>
  </si>
  <si>
    <t>Min-hee Kim</t>
  </si>
  <si>
    <t>Min-hee Kim, Tae-ri Kim</t>
  </si>
  <si>
    <t>A woman is hired as a handmaiden to a Japanese heiress, but secretly she is involved in a plot to defraud her.</t>
  </si>
  <si>
    <t>A woman is hired as a handmaiden</t>
  </si>
  <si>
    <t>KRW 10000000000</t>
  </si>
  <si>
    <t>tt4019560</t>
  </si>
  <si>
    <t>Exposed</t>
  </si>
  <si>
    <t>22/01/2016</t>
  </si>
  <si>
    <t>Gee Malik Linton</t>
  </si>
  <si>
    <t>Ana de Armas, Gabe Vargas, Sandy Tejada, Ariel Pacheco, Ismael Cruz Cordova, Anthony Ruiz, Stephen Thompson, Keanu Reeves, Mira Sorvino, Denia Brache, Laura G√≥mez, Jeanette Dilone, Danny Guzman, Christopher McDonald, Leopold Manswell</t>
  </si>
  <si>
    <t>Ana de Armas</t>
  </si>
  <si>
    <t>Ana de Armas, Gabe Vargas</t>
  </si>
  <si>
    <t>A police detective investigates the truth behind his partner's death. The mysterious case reveals disturbing police corruption and a dangerous secret involving an unlikely young woman.</t>
  </si>
  <si>
    <t>A police detective investigates</t>
  </si>
  <si>
    <t>tt4025514</t>
  </si>
  <si>
    <t>Suburra</t>
  </si>
  <si>
    <t>14/10/2015</t>
  </si>
  <si>
    <t>Stefano Sollima</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</si>
  <si>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</si>
  <si>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</si>
  <si>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Pierfrancesco Favino</t>
  </si>
  <si>
    <t>A gangster known as "Samurai" wants to turn the waterfront of Rome into a new Las Vegas. All the local mob bosses have agreed to work for this common goal. But peace is not to last long.</t>
  </si>
  <si>
    <t>A gangster known as "Samurai"</t>
  </si>
  <si>
    <t>tt4030600</t>
  </si>
  <si>
    <t>The Bye Bye Man</t>
  </si>
  <si>
    <t>19/04/2017</t>
  </si>
  <si>
    <t>Stacy Title</t>
  </si>
  <si>
    <t>Jonathan Penner, Robert Damon Schneck</t>
  </si>
  <si>
    <t>Douglas Smith, Lucien Laviscount, Cressida Bonas, Doug Jones, Michael Trucco, Jenna Kanell, Erica Tremblay, Marisa Echeverria, Cleo King, Faye Dunaway, Carrie-Anne Moss, Leigh Whannell, Keelin Woodell, Lara Knox, Jonathan Penner</t>
  </si>
  <si>
    <t>Douglas Smith</t>
  </si>
  <si>
    <t>Douglas Smith, Lucien Laviscount</t>
  </si>
  <si>
    <t>Three friends stumble upon the horrific origins of a mysterious figure they discover is the root cause of the evil behind unspeakable acts.</t>
  </si>
  <si>
    <t>Three friends stumble upon the</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</si>
  <si>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</si>
  <si>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</si>
  <si>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</si>
  <si>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Casey Affleck, Ben O'Brien</t>
  </si>
  <si>
    <t>A depressed uncle is asked to take care of his teenage nephew after the boy's father dies.</t>
  </si>
  <si>
    <t>A depressed uncle is asked to</t>
  </si>
  <si>
    <t>tt4034354</t>
  </si>
  <si>
    <t>Swiss Army Man</t>
  </si>
  <si>
    <t>USA, Sweden</t>
  </si>
  <si>
    <t>Dan Kwan, Daniel Scheinert</t>
  </si>
  <si>
    <t>Daniel Scheinert, Dan Kwan</t>
  </si>
  <si>
    <t>Paul Dano, Daniel Radcliffe, Mary Elizabeth Winstead, Antonia Ribero, Timothy Eulich, Richard Gross, Marika Casteel, Andy Hull, Aaron Marshall, Shane Carruth</t>
  </si>
  <si>
    <t>Paul Dano, Daniel Radcliffe</t>
  </si>
  <si>
    <t>A hopeless man stranded on a deserted island befriends a dead body and together they go on a surreal journey to get home.</t>
  </si>
  <si>
    <t>A hopeless man stranded on a deserted</t>
  </si>
  <si>
    <t>tt4046784</t>
  </si>
  <si>
    <t>Maze Runner: The Scorch Trials</t>
  </si>
  <si>
    <t>T.S. Nowlin, James Dashner</t>
  </si>
  <si>
    <t>Dylan O'Brien, Ki Hong Lee, Kaya Scodelario, Thomas Brodie-Sangster, Dexter Darden, Alexander Flores, Jacob Lofland, Rosa Salazar, Giancarlo Esposito, Patricia Clarkson, Aidan Gillen, Terry Dale Parks, Kathryn Smith-McGlynn, Lili Taylor, Barry Pepper</t>
  </si>
  <si>
    <t>Dylan O'Brien, Ki Hong Lee</t>
  </si>
  <si>
    <t>After having escaped the Maze, the Gladers now face a new set of challenges on the open roads of a desolate landscape filled with unimaginable obstacles.</t>
  </si>
  <si>
    <t>After having escaped the Maze,</t>
  </si>
  <si>
    <t>tt4048272</t>
  </si>
  <si>
    <t>Toni Erdmann</t>
  </si>
  <si>
    <t>Germany, Austria, Monaco, Romania, France, Switzerland</t>
  </si>
  <si>
    <t>Maren Ade</t>
  </si>
  <si>
    <t>Sandra H√ºller, Peter Simonischek, Michael Wittenborn, Thomas Loibl, Trystan P√ºtter, Ingrid Bisu, Hadewych Minis, Lucy Russell, Victoria Cocias, Alexandru Papadopol, Victoria Malektorovych, Ingrid Burkhard, J√ºrg L√∂w, Ruth Reinecke, Nicolas Wackerbarth</t>
  </si>
  <si>
    <t>Sandra H√ºller</t>
  </si>
  <si>
    <t>Sandra H√ºller, Peter Simonischek</t>
  </si>
  <si>
    <t>A practical joking father tries to reconnect with his hard working daughter by creating an outrageous alter ego and posing as her CEO's life coach.</t>
  </si>
  <si>
    <t>A practical joking father tries</t>
  </si>
  <si>
    <t>tt4052882</t>
  </si>
  <si>
    <t>The Shallows</t>
  </si>
  <si>
    <t>Blake Lively, √ìscar Jaenada, Angelo Josue Lozano Corzo, Joseph Salas, Brett Cullen, Sedona Legge, Pablo Calva, Diego Espejel, Janelle Bailey, Ava Dean, Chelsea Moody, Sully Seagull</t>
  </si>
  <si>
    <t>Blake Lively, √ìscar Jaenada</t>
  </si>
  <si>
    <t>A mere 200 yards from shore, surfer Nancy is attacked by a great white shark, with her short journey to safety becoming the ultimate contest of wills.</t>
  </si>
  <si>
    <t>A mere 200 yards from shore, surfer</t>
  </si>
  <si>
    <t>tt4062536</t>
  </si>
  <si>
    <t>Green Room</t>
  </si>
  <si>
    <t>Anton Yelchin, Joe Cole, Alia Shawkat, Callum Turner, David Thompson, Mark Webber, Macon Blair, Eric Edelstein, Michael Draper, Andy Copeland, Brent Werzner, Lj Klink, Kasey Brown, Taylor Tunes, Imogen Poots</t>
  </si>
  <si>
    <t>Anton Yelchin, Joe Cole</t>
  </si>
  <si>
    <t>A punk rock band is forced to fight for survival after witnessing a murder at a neo-Nazi skinhead bar.</t>
  </si>
  <si>
    <t>A punk rock band is forced to</t>
  </si>
  <si>
    <t>tt4068576</t>
  </si>
  <si>
    <t>The Nightingale</t>
  </si>
  <si>
    <t>Aisling Franciosi, Michael Sheasby, Maya Christie, Addison Christie, Claire Jones, Damon Herriman, Sam Claflin, Harry Greenwood, Eloise Winestock, Ewen Leslie, Matthew Barker, Charles McCarthy, Ben Morton, Matthew Burton, Terence Monro</t>
  </si>
  <si>
    <t>Aisling Franciosi</t>
  </si>
  <si>
    <t>Aisling Franciosi, Michael Sheasby</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</si>
  <si>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</si>
  <si>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Set in 1825, Clare, a young Irish</t>
  </si>
  <si>
    <t>tt4073790</t>
  </si>
  <si>
    <t>The Darkest Minds</t>
  </si>
  <si>
    <t>14/08/2018</t>
  </si>
  <si>
    <t>Chad Hodge, Alexandra Bracken</t>
  </si>
  <si>
    <t>Amandla Stenberg, Mandy Moore, Bradley Whitford, Harris Dickinson, Patrick Gibson, Skylan Brooks, Miya Cech, Gwendoline Christie, Wade Williams, Mark O'Brien, Wallace Langham, Golden Brooks, Sammi Rotibi, Lidya Jewett, McCarrie McCausland</t>
  </si>
  <si>
    <t>Amandla Stenberg</t>
  </si>
  <si>
    <t>Amandla Stenberg, Mandy Moore</t>
  </si>
  <si>
    <t>Imprisoned by an adult world that now fears everyone under 18, a group of teens form a resistance group to fight back and reclaim control of their future.</t>
  </si>
  <si>
    <t>Imprisoned by an adult world that</t>
  </si>
  <si>
    <t>tt4080728</t>
  </si>
  <si>
    <t>En man som heter Ove</t>
  </si>
  <si>
    <t>Hannes Holm</t>
  </si>
  <si>
    <t>Hannes Holm, Fredrik Backman</t>
  </si>
  <si>
    <t>Rolf Lassg√•rd, Bahar Pars, Filip Berg, Ida Engvoll, Tobias Almborg, Klas Wiljerg√•rd, Chatarina Larsson, B√∂rje Lundberg, Stefan G√∂dicke, Johan Widerberg, Anna-Lena Brundin, Nelly Jamarani, Zozan Akg√ºn, Viktor Baag√∏e, Simon Edenroth</t>
  </si>
  <si>
    <t>Rolf Lassg√•rd</t>
  </si>
  <si>
    <t>Rolf Lassg√•rd, Bahar Pars</t>
  </si>
  <si>
    <t>Ove, an ill-tempered, isolated retiree who spends his days enforcing block association rules and visiting his wife's grave, has finally given up on life just as an unlikely friendship develops with his boisterous new neighbors.</t>
  </si>
  <si>
    <t>Ove, an ill-tempered, isolated</t>
  </si>
  <si>
    <t>tt4080956</t>
  </si>
  <si>
    <t>A Prayer Before Dawn</t>
  </si>
  <si>
    <t>20/06/2018</t>
  </si>
  <si>
    <t>UK, France, China, Cambodia, USA, Germany</t>
  </si>
  <si>
    <t>Jean-St√©phane Sauvaire</t>
  </si>
  <si>
    <t>Billy Moore, Jonathan Hirschbein</t>
  </si>
  <si>
    <t>Joe Cole, Vithaya Pansringarm, Cherry Miko, Panya Yimmumphai, Billy Moore, Nicolas Shake, Rex Basbas, Sonephet Inthisome, Russel Galupo, Somlock Kamsing, Pongrapee Rodmanee, Nopparut Archeeva, Siriphong Diluan, Wanwanach 'Char' Worrarakkit, Chalit Panyudod</t>
  </si>
  <si>
    <t>Joe Cole</t>
  </si>
  <si>
    <t>Joe Cole, Vithaya Pansringarm</t>
  </si>
  <si>
    <t>The true story of an English boxer incarcerated in one of Thailand's most notorious prisons as he fights in Muay Thai tournaments to earn his freedom.</t>
  </si>
  <si>
    <t>The true story of an English boxer</t>
  </si>
  <si>
    <t>tt4082068</t>
  </si>
  <si>
    <t>Dheepan</t>
  </si>
  <si>
    <t>Jacques Audiard, Jacques Audiard</t>
  </si>
  <si>
    <t>Jesuthasan Antonythasan, Kalieaswari Srinivasan, Claudine Vinasithamby, Vincent Rottiers, Faouzi Bensa√Ødi, Marc Zinga, Bass Dhem, Franck Falise, Jos√©phine de Meaux, Jean-Baptiste Pouilloux, Nathan Anthonypillai, Vasanth Selvam, Kartik Krishnan, Rudhra, Tassadit Mandi</t>
  </si>
  <si>
    <t>Jesuthasan Antonythasan</t>
  </si>
  <si>
    <t>Dheepan is a Sri Lankan Tamil warrior who flees to France and ends up working as a caretaker outside Paris.</t>
  </si>
  <si>
    <t>Dheepan is a Sri Lankan Tamil</t>
  </si>
  <si>
    <t>tt4084744</t>
  </si>
  <si>
    <t>Bitva za Sevastopol</t>
  </si>
  <si>
    <t>Ukraine, Russia</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</si>
  <si>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</si>
  <si>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</si>
  <si>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</si>
  <si>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Yuliya Peresild</t>
  </si>
  <si>
    <t>Yuliya Peresild, Evgeniy Tsyganov</t>
  </si>
  <si>
    <t>A story of Lyudmila Pavlichenko, the most successful female sniper in history.</t>
  </si>
  <si>
    <t>A story of Lyudmila Pavlichenko,</t>
  </si>
  <si>
    <t>tt4088268</t>
  </si>
  <si>
    <t>Flaskepost fra P</t>
  </si>
  <si>
    <t>Nikolaj Arcel, Jussi Adler-Olsen</t>
  </si>
  <si>
    <t>Nikolaj Lie Kaas, Fares Fares, P√•l Sverre Hagen, Jacob Lohmann, Amanda Collin, Johanne Louise Schmidt, Jakob Oftebro, Signe Anastassia Mannov, S√∏ren Pilmark, Michael Brostrup, Morten Kirkskov, Olivia Terpet Gammelgaard, Jasper M√∏ller Friis, Louis Sylvester Larsen, Lotte Andersen</t>
  </si>
  <si>
    <t>Two intertwined cases linking the past with the present will require the aid of Department Q to catch an elusive serial killer, while time is running out.</t>
  </si>
  <si>
    <t>Two intertwined cases linking</t>
  </si>
  <si>
    <t>DKK 39500000</t>
  </si>
  <si>
    <t>tt4094724</t>
  </si>
  <si>
    <t>The Purge: Election Year</t>
  </si>
  <si>
    <t>Frank Grillo, Elizabeth Mitchell, Mykelti Williamson, Joseph Julian Soria, Betty Gabriel, Terry Serpico, Edwin Hodge, Kyle Secor, Barry Nolan, Liza Col√≥n-Zayas, Ethan Phillips, Adam Cantor, Christopher James Baker, Jared Kemp, Brittany Mirabile</t>
  </si>
  <si>
    <t>Frank Grillo, Elizabeth Mitchell</t>
  </si>
  <si>
    <t>Former Police Sergeant Barnes becomes head of security for Senator Charlie Roan, a Presidential candidate targeted for death on Purge night due to her vow to eliminate the Purge.</t>
  </si>
  <si>
    <t>Former Police Sergeant Barnes</t>
  </si>
  <si>
    <t>tt4103724</t>
  </si>
  <si>
    <t>Forever My Girl</t>
  </si>
  <si>
    <t>19/01/2018</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</si>
  <si>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</si>
  <si>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</si>
  <si>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</si>
  <si>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Alex Roe</t>
  </si>
  <si>
    <t>Alex Roe, Jessica Rothe</t>
  </si>
  <si>
    <t>After being gone for a decade a country star returns home to the love he left behind.</t>
  </si>
  <si>
    <t>After being gone for a decade</t>
  </si>
  <si>
    <t>tt4107858</t>
  </si>
  <si>
    <t>MSG: The Messenger of God</t>
  </si>
  <si>
    <t>Jeetu Arora, Gurmeet Ram Rahim Singh</t>
  </si>
  <si>
    <t>Gurmeet Ram Rahim Singh</t>
  </si>
  <si>
    <t>Gurmeet Ram Rahim Singh, Daniel Kaleb, Flora Saini, Jayshree Soni, Olexandra Semen, Gaurav Gera, Raju Pandit, Jay Singh Rajpoot</t>
  </si>
  <si>
    <t>Guru Ji is a social reformer who works to help people fight against social evils.</t>
  </si>
  <si>
    <t>Guru Ji is a social reformer who</t>
  </si>
  <si>
    <t>tt4110568</t>
  </si>
  <si>
    <t>Dil Dhadakne Do</t>
  </si>
  <si>
    <t>Anil Kapoor, Shefali Shah, Priyanka Chopra, Ranveer Singh, Anushka Sharma, Farhan Akhtar, Rahul Bose, Zarina Wahab, Vikrant Massey, Yousaf Bokhari Bustamante, Ozge Cagaloglu, Pawan Chopra, Hale Cigek, Khushi Dubey, Jonathan Alonso Flete</t>
  </si>
  <si>
    <t>Anil Kapoor, Shefali Shah</t>
  </si>
  <si>
    <t>The Mehra family must contemplate over their way of living and their love lives while on a cruise celebrating their 30th wedding anniversary.</t>
  </si>
  <si>
    <t>The Mehra family must contemplate</t>
  </si>
  <si>
    <t>tt4116284</t>
  </si>
  <si>
    <t>The Lego Batman Movie</t>
  </si>
  <si>
    <t>USA, Denmark</t>
  </si>
  <si>
    <t>Chris McKay</t>
  </si>
  <si>
    <t>Seth Grahame-Smith, Chris McKenna</t>
  </si>
  <si>
    <t>Will Arnett, Michael Cera, Rosario Dawson, Ralph Fiennes, Siri, Zach Galifianakis, Jenny Slate, Jason Mantzoukas, Conan O'Brien, Doug Benson, Billy Dee Williams, Zo√´ Kravitz, Kate Micucci, Riki Lindhome, Eddie Izzard</t>
  </si>
  <si>
    <t>Will Arnett, Michael Cera</t>
  </si>
  <si>
    <t>A cooler-than-ever Bruce Wayne must deal with the usual suspects as they plan to rule Gotham City, while discovering that he has accidentally adopted a teenage orphan who wishes to become his sidekick.</t>
  </si>
  <si>
    <t>A cooler-than-ever Bruce Wayne</t>
  </si>
  <si>
    <t>tt4120176</t>
  </si>
  <si>
    <t>L'avenir</t>
  </si>
  <si>
    <t>Mia Hansen-L√∏ve</t>
  </si>
  <si>
    <t>Isabelle Huppert, Andr√© Marcon, Roman Kolinka, Edith Scob, Sarah Le Picard, Solal Forte, Guy-Patrick Sainderichin, Yves Heck, Rachel Arditi, Charline Bourgeois-Tacquet, Elise Lhomeau, Lionel Dray, Larissa Guist, Linus Westheuser, Clemens Melzer</t>
  </si>
  <si>
    <t>Isabelle Huppert, Andr√© Marcon</t>
  </si>
  <si>
    <t>A philosophy teacher soldiers through the death of her mother, losing her book deal, and dealing with a husband who is cheating on her.</t>
  </si>
  <si>
    <t>A philosophy teacher soldiers</t>
  </si>
  <si>
    <t>tt4123430</t>
  </si>
  <si>
    <t>Fantastic Beasts: The Crimes of Grindelwald</t>
  </si>
  <si>
    <t>15/11/2018</t>
  </si>
  <si>
    <t>J.K. Rowling, J.K. Rowling</t>
  </si>
  <si>
    <t>Johnny Depp, Kevin Guthrie, Carmen Ejogo, Wolf Roth, Eddie Redmayne, Zo√´ Kravitz, Callum Turner, Derek Riddell, Cornell John, Ezra Miller, Ingvar Sigurdsson, Poppy Corby-Tuech, Andrew Turner, Maja Bloom, Simon Meacock</t>
  </si>
  <si>
    <t>Johnny Depp, Kevin Guthrie</t>
  </si>
  <si>
    <t>The second installment of the "Fantastic Beasts" series featuring the adventures of Magizoologist Newt Scamander.</t>
  </si>
  <si>
    <t>The second installment of the</t>
  </si>
  <si>
    <t>tt4126476</t>
  </si>
  <si>
    <t>After</t>
  </si>
  <si>
    <t>Jenny Gage</t>
  </si>
  <si>
    <t>Susan McMartin, Tamara Chestna</t>
  </si>
  <si>
    <t>Josephine Langford, Hero Fiennes Tiffin, Khadijha Red Thunder, Dylan Arnold, Shane Paul McGhie, Samuel Larsen, Inanna Sarkis, Selma Blair, Pia Mia, Swen Temmel, Meadow Williams, Peter Gallagher, Jennifer Beals, Michael Hull, Sarah Jorge Le√≥n</t>
  </si>
  <si>
    <t>Josephine Langford</t>
  </si>
  <si>
    <t>Josephine Langford, Hero Fiennes Tiffin</t>
  </si>
  <si>
    <t>A young woman falls for a guy with a dark secret and the two embark on a rocky relationship. Based on the novel by</t>
  </si>
  <si>
    <t>A young woman falls for a guy</t>
  </si>
  <si>
    <t>tt4131496</t>
  </si>
  <si>
    <t>Keepers</t>
  </si>
  <si>
    <t>Kristoffer Nyholm</t>
  </si>
  <si>
    <t>Celyn Jones, Joe Bone</t>
  </si>
  <si>
    <t>Peter Mullan, Gerard Butler, Emma King, Gary Lewis, Connor Swindells, Ken Drury, Gary Kane, S√∏ren Malling, √ìlafur Darri √ìlafsson, Roderick Gilkison, Gary Mclellan</t>
  </si>
  <si>
    <t>Peter Mullan, Gerard Butler</t>
  </si>
  <si>
    <t>Three lighthouse keepers on the remote Flannan Isles find a hidden trunk of gold, leading to their mysterious disappearance.</t>
  </si>
  <si>
    <t>Three lighthouse keepers on the</t>
  </si>
  <si>
    <t>tt4136084</t>
  </si>
  <si>
    <t>Florence Foster Jenkins</t>
  </si>
  <si>
    <t>Nicholas Martin</t>
  </si>
  <si>
    <t>Meryl Streep, Hugh Grant, Simon Helberg, Rebecca Ferguson, Nina Arianda, Stanley Townsend, Allan Corduner, Christian McKay, David Haig, John Sessions, Brid Brennan, John Kavanagh, Pat Starr, Maggie Steed, Thelma Barlow</t>
  </si>
  <si>
    <t>Meryl Streep, Hugh Grant</t>
  </si>
  <si>
    <t>The story of Florence Foster Jenkins, a New York heiress who dreamed of becoming an opera singer, despite having a terrible singing voice.</t>
  </si>
  <si>
    <t>The story of Florence Foster Jenkins,</t>
  </si>
  <si>
    <t>tt4139124</t>
  </si>
  <si>
    <t>Keanu</t>
  </si>
  <si>
    <t>29/04/2016</t>
  </si>
  <si>
    <t>Peter Atencio</t>
  </si>
  <si>
    <t>Jordan Peele, Alex Rubens</t>
  </si>
  <si>
    <t>Jordan Peele, Keegan-Michael Key, Tiffany Haddish, Method Man, Darrell Britt-Gibson, Jason Mitchell, Jamar Malachi Neighbors, Luis Guzm√°n, Will Forte, Nia Long, Rob Huebel, Madison Wolfe, Jordyn A. Davis, James Yeargain, Brittany Seymour</t>
  </si>
  <si>
    <t>Jordan Peele</t>
  </si>
  <si>
    <t>Jordan Peele, Keegan-Michael Key</t>
  </si>
  <si>
    <t>When the adorable kitten of an L.A. crime kingpin unexpectedly enters the life of two cousins, they will have to go through tough gangs, pitiless hit-men, and ruthless drug dealers who all claim him, to get him back. How hard can it be?</t>
  </si>
  <si>
    <t>When the adorable kitten of an</t>
  </si>
  <si>
    <t>tt4139588</t>
  </si>
  <si>
    <t>Polar</t>
  </si>
  <si>
    <t>25/01/2019</t>
  </si>
  <si>
    <t>Jayson Rothwell, V√≠ctor Santos</t>
  </si>
  <si>
    <t>Mads Mikkelsen, Vanessa Hudgens, Katheryn Winnick, Fei Ren, Ruby O. Fee, Matt Lucas, Robert Maillet, Anthony Grant, Josh Cruddas, Lovina Yavari, Ayisha Issa, Pedro Miguel Arce, Anastasia Marinina, Martin Zolotarev, Richard Dreyfuss</t>
  </si>
  <si>
    <t>Mads Mikkelsen, Vanessa Hudgens</t>
  </si>
  <si>
    <t>A retiring assassin suddenly finds himself on the receiving end of a hit, contracted by none other than his own employer seeking to cash in on the pensions of aging employees.</t>
  </si>
  <si>
    <t>A retiring assassin suddenly finds</t>
  </si>
  <si>
    <t>tt4154664</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</si>
  <si>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</si>
  <si>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</si>
  <si>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</si>
  <si>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Carol Danvers becomes one of the</t>
  </si>
  <si>
    <t>tt4154756</t>
  </si>
  <si>
    <t>Avengers: Infinity War</t>
  </si>
  <si>
    <t>25/04/2018</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</si>
  <si>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</si>
  <si>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</si>
  <si>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The Avengers and their allies</t>
  </si>
  <si>
    <t>tt4154796</t>
  </si>
  <si>
    <t>Avengers: Endgame</t>
  </si>
  <si>
    <t>24/04/2019</t>
  </si>
  <si>
    <t>Robert Downey Jr., Chris Evans, Mark Ruffalo, Chris Hemsworth, Scarlett Johansson, Jeremy Renner, Don Cheadle, Paul Rudd, Benedict Cumberbatch, Chadwick Boseman, Brie Larson, Tom Holland, Karen Gillan, Zoe Saldana, Evangeline Lilly</t>
  </si>
  <si>
    <t>tt4154916</t>
  </si>
  <si>
    <t>Replicas</t>
  </si>
  <si>
    <t>23/11/2018</t>
  </si>
  <si>
    <t>UK, China, Puerto Rico, USA</t>
  </si>
  <si>
    <t>Chad St. John, Stephen Hamel</t>
  </si>
  <si>
    <t>Keanu Reeves, Alice Eve, Thomas Middleditch, John Ortiz, Emjay Anthony, Emily Alyn Lind, Aria Lyric Leabu, Nyasha Hatendi, Amber Rivera, Jonathan Dwayne, Luis Gonzaga, Andres Ramos, Jeffrey Holsman, Sunshine Logro√±o, Angela Alvarado</t>
  </si>
  <si>
    <t>Keanu Reeves, Alice Eve</t>
  </si>
  <si>
    <t>A scientist becomes obsessed with bringing back his family members who died in a traffic accident.</t>
  </si>
  <si>
    <t>A scientist becomes obsessed with</t>
  </si>
  <si>
    <t>tt4158096</t>
  </si>
  <si>
    <t>Free Fire</t>
  </si>
  <si>
    <t>Amy Jump, Ben Wheatley</t>
  </si>
  <si>
    <t>Enzo Cilenti, Sam Riley, Michael Smiley, Brie Larson, Cillian Murphy, Armie Hammer, Sharlto Copley, Babou Ceesay, Noah Taylor, Jack Reynor, Mark Monero, Patrick Bergin, Sara Dee, Tom Davis</t>
  </si>
  <si>
    <t>Enzo Cilenti</t>
  </si>
  <si>
    <t>Enzo Cilenti, Sam Riley</t>
  </si>
  <si>
    <t>Set in Boston in 1978, a meeting in a deserted warehouse between two gangs turns into a shoot-out and a game of survival.</t>
  </si>
  <si>
    <t>Set in Boston in 1978, a meeting</t>
  </si>
  <si>
    <t>GBP 5500000</t>
  </si>
  <si>
    <t>tt4160708</t>
  </si>
  <si>
    <t>Don't Breathe</t>
  </si>
  <si>
    <t>Stephen Lang, Jane Levy, Dylan Minnette, Daniel Zovatto, Emma Bercovici, Franciska T√∂r√∂csik, Christian Zagia, Katia Bokor, Sergej Onopko, Olivia Gillies, Dayna Clark, Athos, Astor, Nomad</t>
  </si>
  <si>
    <t>Stephen Lang</t>
  </si>
  <si>
    <t>Stephen Lang, Jane Levy</t>
  </si>
  <si>
    <t>Hoping to walk away with a massive fortune, a trio of thieves break into the house of a blind man who isn't as helpless as he seems.</t>
  </si>
  <si>
    <t>Hoping to walk away with a massive</t>
  </si>
  <si>
    <t>tt4163020</t>
  </si>
  <si>
    <t>Tales of Halloween</t>
  </si>
  <si>
    <t>Darren Lynn Bousman, Axelle Carolyn</t>
  </si>
  <si>
    <t>Axelle Carolyn, Dave Parker</t>
  </si>
  <si>
    <t>Adrienne Barbeau, Hunter Smit, Cameron Easton, Caroline Williams, Robert Rusler, Clare Kramer, Greg Grunberg, Daniel DiMaggio, Austin Falk, Madison Iseman, Barry Bostwick, Marcus Eckert, Christophe Zajac-Denek, Ben Stillwell, Natalie Castillo</t>
  </si>
  <si>
    <t>Adrienne Barbeau</t>
  </si>
  <si>
    <t>Adrienne Barbeau, Hunter Smit</t>
  </si>
  <si>
    <t>Ten stories are woven together by their shared theme of Halloween night in an American suburb, where ghouls, imps, aliens and axe murderers appear for one night only to terrorize unsuspecting residents.</t>
  </si>
  <si>
    <t>Ten stories are woven together</t>
  </si>
  <si>
    <t>tt4169250</t>
  </si>
  <si>
    <t>M.S. Dhoni: The Untold Story</t>
  </si>
  <si>
    <t>Sushant Singh Rajput, Kiara Advani, Anupam Kher, Disha Patani, Bhoomika Chawla, Sanjay Dadich, Kali Prasad Mukherjee, Zeeshaan, Mithu Chakraborty, Kranti Prakash Jha, Ashrut Jain, Brijendra Kala, Mukesh Bhatt, Jitin Gulati, Sahil Gyan</t>
  </si>
  <si>
    <t>tt4172430</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</si>
  <si>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</si>
  <si>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</si>
  <si>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</si>
  <si>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</si>
  <si>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John Krasinski, James Badge Dale</t>
  </si>
  <si>
    <t>During an attack on a U.S. compound in Libya, a security team struggles to make sense out of the chaos.</t>
  </si>
  <si>
    <t>During an attack on a U.S. compound</t>
  </si>
  <si>
    <t>tt4176826</t>
  </si>
  <si>
    <t>Er ist wieder da</t>
  </si>
  <si>
    <t>David Wnendt, Mizzi Meyer</t>
  </si>
  <si>
    <t>Oliver Masucci, Thomas M. K√∂ppl, Marc-Marvin Israel, David Gebigke, Paul Busche, Fabian Busch, Gerdy Zint, Nancy Maria Br√ºning, Lars Rudolph, Franziska Wulf, Christoph Maria Herbst, Thomas Thieme, Katja Riemann, Michael Ostrowski, Christoph Zrenner</t>
  </si>
  <si>
    <t>Oliver Masucci</t>
  </si>
  <si>
    <t>Oliver Masucci, Thomas M. K√∂ppl</t>
  </si>
  <si>
    <t>Adolf Hitler wakes up in the 21st century. He quickly gains media attention, but while Germany finds him hilarious and charming, Hitler makes some serious observations about society.</t>
  </si>
  <si>
    <t>Adolf Hitler wakes up in the 21st</t>
  </si>
  <si>
    <t>EUR 2956960</t>
  </si>
  <si>
    <t>tt4178092</t>
  </si>
  <si>
    <t>USA, Australia, China</t>
  </si>
  <si>
    <t>Jason Bateman, Rebecca Hall, Joel Edgerton, Allison Tolman, Tim Griffin, Busy Philipps, Adam Lazarre-White, Beau Knapp, Wendell Pierce, Mirrah Foulkes, Nash Edgerton, David Denman, Katie Aselton, David Joseph Craig, Susan May Pratt</t>
  </si>
  <si>
    <t>Jason Bateman, Rebecca Hall</t>
  </si>
  <si>
    <t>A young married couple's lives are thrown into a harrowing tailspin when an acquaintance from the husband's past brings mysterious gifts and a horrifying secret to light after more than 20 years.</t>
  </si>
  <si>
    <t>A young married couple's lives</t>
  </si>
  <si>
    <t>tt4181052</t>
  </si>
  <si>
    <t>Special Correspondents</t>
  </si>
  <si>
    <t>Ricky Gervais, Eric Bana, Vera Farmiga, Kelly Macdonald, Kevin Pollak, America Ferrera, Ra√∫l Castillo, Benjamin Bratt, Kim Ramirez, Jim Norton, Bob Banks, Jonathan Langdon, Glen Grant, Duane Murray, Ryan F. Hughes</t>
  </si>
  <si>
    <t>Ricky Gervais, Eric Bana</t>
  </si>
  <si>
    <t>A radio journalist and his technician get in over their heads when they hatch a scheme to fake their own kidnapping during a rebel uprising in South America and hide out in New York instead.</t>
  </si>
  <si>
    <t>A radio journalist and his technician</t>
  </si>
  <si>
    <t>tt4190530</t>
  </si>
  <si>
    <t>Anthropoid</t>
  </si>
  <si>
    <t>Czech Republic, UK, USA, France</t>
  </si>
  <si>
    <t>Sean Ellis, Anthony Frewin</t>
  </si>
  <si>
    <t>Jamie Dornan, Cillian Murphy, Brian Caspe, Karel Herm√°nek Jr., S√°ra Arnsteinov√°, Hana Frejkov√°, Sean Mahon, Jan H√°jek, Marcin Dorocinski, Toby Jones, Alena Mihulov√°, Bill Milner, Charlotte Le Bon, Pavel Rezn√≠cek, Anna Geislerov√°</t>
  </si>
  <si>
    <t>Jamie Dornan</t>
  </si>
  <si>
    <t>Jamie Dornan, Cillian Murphy</t>
  </si>
  <si>
    <t>Based on the extraordinary true story of Operation Anthropoid, the WWII mission to assassinate SS General Reinhard Heydrich, the main architect behind the Final Solution and the Reich's third in command after Hitler and Himmler.</t>
  </si>
  <si>
    <t>Based on the extraordinary true</t>
  </si>
  <si>
    <t>tt4191580</t>
  </si>
  <si>
    <t>Meet the Blacks</t>
  </si>
  <si>
    <t>Deon Taylor</t>
  </si>
  <si>
    <t>Nicole DeMasi, Deon Taylor</t>
  </si>
  <si>
    <t>Mike Epps, Gary Owen, Zulay Henao, Bresha Webb, Lil Duval, Paul Mooney, Charlie Murphy, Phil Austin, Andrew Bachelor, Lavell Crawford, DeRay Davis, Kate Enggren, Alex Henderson, George Lopez, Mike Tyson</t>
  </si>
  <si>
    <t>Mike Epps</t>
  </si>
  <si>
    <t>Mike Epps, Gary Owen</t>
  </si>
  <si>
    <t>As Carl Black gets the opportunity to move his family out of Chicago in hope of a better life, their arrival in Beverly Hills is timed with that city's annual purge, where all crime is legal for twelve hours.</t>
  </si>
  <si>
    <t>As Carl Black gets the opportunity</t>
  </si>
  <si>
    <t>tt4192740</t>
  </si>
  <si>
    <t>Limonata</t>
  </si>
  <si>
    <t>Ali Atay</t>
  </si>
  <si>
    <t>Ali Atay, Ertan Saban</t>
  </si>
  <si>
    <t>Ertan Saban, Serkan Keskin, Funda Eryigit, Luran Ahmeti, Bedija Begovska, Ciguli, Zekir Sipahi, Selahattin Bilal, Deniz Abdula, Deniz Ali, Osman Ali, Yigit Arsu, Radojka Dimevska, Fevzi G√∂k√ßek, Mustafa Jashcirovski</t>
  </si>
  <si>
    <t>Ertan Saban</t>
  </si>
  <si>
    <t>Ertan Saban, Serkan Keskin</t>
  </si>
  <si>
    <t>So begins an entertaining road story where we witness two brothers with different cultural backgrounds, who don't even know each other, have similarities, differences and even their fights.</t>
  </si>
  <si>
    <t>So begins an entertaining road</t>
  </si>
  <si>
    <t>tt4193394</t>
  </si>
  <si>
    <t>Indignation</t>
  </si>
  <si>
    <t>USA, China, Brazil, Germany</t>
  </si>
  <si>
    <t>James Schamus</t>
  </si>
  <si>
    <t>Philip Roth, James Schamus</t>
  </si>
  <si>
    <t>Tijuana Ricks, Sue Dahlman, Jason Jiang, Logan Lerman, Avy Eschenasy, Richard Topol, Danny Burstein, Walter Bernstein, Joanne Baron, Eli Gelb, Bryan Burton, Susan Varon, Linda Emond, Betsy Hogg, Philip Ettinger</t>
  </si>
  <si>
    <t>Tijuana Ricks</t>
  </si>
  <si>
    <t>Tijuana Ricks, Sue Dahlman</t>
  </si>
  <si>
    <t>In 1951, Marcus, a working-class Jewish student from New Jersey, attends a small Ohio college, where he struggles with sexual repression and cultural disaffection, amid the ongoing Korean War.</t>
  </si>
  <si>
    <t>In 1951, Marcus, a working-class</t>
  </si>
  <si>
    <t>tt4195278</t>
  </si>
  <si>
    <t>Bana Masal Anlatma</t>
  </si>
  <si>
    <t>Burak Aksak</t>
  </si>
  <si>
    <t>Hande Dogandemir, Fatih Artman, Cengiz Bozkurt, Sadi Celil Cengiz, G√∂k√ße Bahadir, Tarik √únl√ºoglu, G√ºrkan Uygun, Seher Devrim Yakut, Erdal Tosun, Berat Yenilmez, Cihan Ercan, Burcu Biricik, Ercan Yazgan, Caglar Ertugrul, Andy Boyns</t>
  </si>
  <si>
    <t>Hande Dogandemir</t>
  </si>
  <si>
    <t>Hande Dogandemir, Fatih Artman</t>
  </si>
  <si>
    <t>The story of a minibus driver and a fairytale princesss nestling under the wing of timeless friendship in an ordinary neighborhood.</t>
  </si>
  <si>
    <t>The story of a minibus driver</t>
  </si>
  <si>
    <t>tt4196450</t>
  </si>
  <si>
    <t>The Birth of a Nation</t>
  </si>
  <si>
    <t>14/12/2016</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</si>
  <si>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</si>
  <si>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</si>
  <si>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</si>
  <si>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Nate Parker, Armie Hammer</t>
  </si>
  <si>
    <t>Nat Turner, a literate slave and preacher in the antebellum South, orchestrates an uprising.</t>
  </si>
  <si>
    <t>Nat Turner, a literate slave and</t>
  </si>
  <si>
    <t>tt4196776</t>
  </si>
  <si>
    <t>Jason Bourne</t>
  </si>
  <si>
    <t>Paul Greengrass, Christopher Rouse</t>
  </si>
  <si>
    <t>Matt Damon, Tommy Lee Jones, Alicia Vikander, Vincent Cassel, Julia Stiles, Riz Ahmed, Ato Essandoh, Scott Shepherd, Bill Camp, Vinzenz Kiefer, Stephen Kunken, Ben Stylianou, Kaya Yuzuki, Matthew O'Neill, Lizzie Phillips</t>
  </si>
  <si>
    <t>Matt Damon, Tommy Lee Jones</t>
  </si>
  <si>
    <t>The CIA's most dangerous former operative is drawn out of hiding to uncover more explosive truths about his past.</t>
  </si>
  <si>
    <t>The CIA's most dangerous former</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</si>
  <si>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</si>
  <si>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</si>
  <si>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</si>
  <si>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</si>
  <si>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Eddie Murphy, Britt Robertson</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</si>
  <si>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</si>
  <si>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"Mr. Church" tells the story of</t>
  </si>
  <si>
    <t>tt4209788</t>
  </si>
  <si>
    <t>Molly's Game</t>
  </si>
  <si>
    <t>19/04/2018</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</si>
  <si>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</si>
  <si>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</si>
  <si>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</si>
  <si>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Jessica Chastain, Idris Elba</t>
  </si>
  <si>
    <t>The true story of Molly Bloom, an Olympic-class skier who ran the world's most exclusive high-stakes poker game and became an FBI target.</t>
  </si>
  <si>
    <t>The true story of Molly Bloom,</t>
  </si>
  <si>
    <t>tt4218572</t>
  </si>
  <si>
    <t>Widows</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</si>
  <si>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</si>
  <si>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</si>
  <si>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Viola Davis</t>
  </si>
  <si>
    <t>Viola Davis, Liam Neeson</t>
  </si>
  <si>
    <t>Four women with nothing in common except a debt left behind by their dead husbands' criminal activities take fate into their own hands and conspire to forge a future on their own terms.</t>
  </si>
  <si>
    <t>Four women with nothing in common</t>
  </si>
  <si>
    <t>tt4218696</t>
  </si>
  <si>
    <t>The Wall</t>
  </si>
  <si>
    <t>Dwain Worrell</t>
  </si>
  <si>
    <t>Aaron Taylor-Johnson, John Cena, Laith Nakli</t>
  </si>
  <si>
    <t>Two American Soldiers are trapped by a lethal sniper, with only an unsteady wall between them.</t>
  </si>
  <si>
    <t>Two American Soldiers are trapped</t>
  </si>
  <si>
    <t>tt4225622</t>
  </si>
  <si>
    <t>The Babysitter</t>
  </si>
  <si>
    <t>13/10/2017</t>
  </si>
  <si>
    <t>Brian Duffield</t>
  </si>
  <si>
    <t>Judah Lewis, Samara Weaving, Robbie Amell, Hana Mae Lee, Bella Thorne, Emily Alyn Lind, Andrew Bachelor, Doug Haley, Leslie Bibb, Ken Marino, Samuel Gilbert, Zachary Alexander Rice, Doc Duhame, Jean Claude Leuyer, Miles J. Harvey</t>
  </si>
  <si>
    <t>Judah Lewis</t>
  </si>
  <si>
    <t>Judah Lewis, Samara Weaving</t>
  </si>
  <si>
    <t>The events of one evening take an unexpected turn for the worst for a young boy trying to spy on his babysitter.</t>
  </si>
  <si>
    <t>The events of one evening take</t>
  </si>
  <si>
    <t>tt4226388</t>
  </si>
  <si>
    <t>Victoria</t>
  </si>
  <si>
    <t>Sebastian Schipper</t>
  </si>
  <si>
    <t>Sebastian Schipper, Olivia Neergaard-Holm</t>
  </si>
  <si>
    <t>Laia Costa, Frederick Lau, Franz Rogowski, Burak Yigit, Max Mauff, Andr√© Hennicke, Eike Frederik Schulz, Hans-Ulrich Laux, Lena Klenke, Philipp Kubitza, Martin Goeres, Andreas Schmitka, Jan Breustedt, David Micas, Timo Honsa</t>
  </si>
  <si>
    <t>Laia Costa</t>
  </si>
  <si>
    <t>Laia Costa, Frederick Lau</t>
  </si>
  <si>
    <t>A young Spanish woman who has recently moved to Berlin finds her flirtation with a local guy turn potentially deadly as their night out with his friends reveals a dangerous secret.</t>
  </si>
  <si>
    <t>A young Spanish woman who has</t>
  </si>
  <si>
    <t>tt4244162</t>
  </si>
  <si>
    <t>Beta Test</t>
  </si>
  <si>
    <t>22/07/2016</t>
  </si>
  <si>
    <t>Nicholas Gyeney</t>
  </si>
  <si>
    <t>Nicholas Gyeney, Nicholas Gyeney</t>
  </si>
  <si>
    <t>Manu Bennett, Larenz Tate, Linden Ashby, Kevon Stover, Brandy Kopp, Sara Coates, Yuji Okumoto, Edward Michael Scott, Edi Zanidache, Bill Sorice, Stefan Hayek, Adrien Gamache, Mark Riccardi, Angela DiMarco, Angela Okumoto</t>
  </si>
  <si>
    <t>Manu Bennett</t>
  </si>
  <si>
    <t>Manu Bennett, Larenz Tate</t>
  </si>
  <si>
    <t>Champion gamer Max Troy discovers events in a new video game are being mirrored in the real world, and must join forces with the game's protagonist, Orson Creed, to unravel the conspiracy before the game's sinister plot overwhelms the city.</t>
  </si>
  <si>
    <t>Champion gamer Max Troy discovers</t>
  </si>
  <si>
    <t>tt4244998</t>
  </si>
  <si>
    <t>Alpha</t>
  </si>
  <si>
    <t>Albert Hughes</t>
  </si>
  <si>
    <t>Daniele Sebastian Wiedenhaupt, Albert Hughes</t>
  </si>
  <si>
    <t>Kodi Smit-McPhee, J√≥hannes Haukur J√≥hannesson, Marcin Kowalczyk, Jens Hult√©n, Natassia Malthe, Spencer Bogaert, Mercedes de la Zerda, Leonor Varela, Morgan Freeman</t>
  </si>
  <si>
    <t>Kodi Smit-McPhee, J√≥hannes Haukur J√≥hannesson</t>
  </si>
  <si>
    <t>In the prehistoric past, a young man struggles to return home after being separated from his tribe during a buffalo hunt. He finds a similarly lost wolf companion and starts a friendship that would change humanity.</t>
  </si>
  <si>
    <t>In the prehistoric past, a young</t>
  </si>
  <si>
    <t>tt4255304</t>
  </si>
  <si>
    <t>The Void</t>
  </si>
  <si>
    <t>Jeremy Gillespie, Steven Kostanski</t>
  </si>
  <si>
    <t>Aaron Poole, Kenneth Welsh, Daniel Fathers, Kathleen Munroe, Ellen Wong, Mik Byskov, Art Hindle, Stephanie Belding, James Millington, Evan Stern, Grace Munro, Matthew Kennedy, Trish Rainone, David Scott, Mackenzie Sawyer</t>
  </si>
  <si>
    <t>Aaron Poole, Kenneth Welsh</t>
  </si>
  <si>
    <t>Shortly after delivering a patient to an understaffed hospital, a police officer experiences strange and violent occurrences seemingly linked to a group of mysterious hooded figures.</t>
  </si>
  <si>
    <t>Shortly after delivering a patient</t>
  </si>
  <si>
    <t>tt4257926</t>
  </si>
  <si>
    <t>Miracles from Heaven</t>
  </si>
  <si>
    <t>16/03/2016</t>
  </si>
  <si>
    <t>Christy Beam, Randy Brown</t>
  </si>
  <si>
    <t>Jennifer Garner, Kylie Rogers, Martin Henderson, Brighton Sharbino, Courtney Fansler, Queen Latifah, Eugenio Derbez, Kelly Collins Lintz, John Carroll Lynch, Brandon Spink, Rhoda Griffis, Erica McGee, Wayne P√©re, Bruce Altman, Hannah Alligood</t>
  </si>
  <si>
    <t>Jennifer Garner, Kylie Rogers</t>
  </si>
  <si>
    <t>Based on the incredible true story of the Beam family.</t>
  </si>
  <si>
    <t>Based on the incredible true story</t>
  </si>
  <si>
    <t>tt4262980</t>
  </si>
  <si>
    <t>Shin Gojira</t>
  </si>
  <si>
    <t>Japanese Sign Language</t>
  </si>
  <si>
    <t>Hideaki Anno, Shinji Higuchi</t>
  </si>
  <si>
    <t>Hideaki Anno, Sean Whitley</t>
  </si>
  <si>
    <t>Hiroki Hasegawa, Yutaka Takenouchi, Satomi Ishihara, Ren Osugi, Akira Emoto, Kengo K√¥ra, Mikako Ichikawa, Jun Kunimura, Pierre Taki, Ky√ªsaku Shimada, Ken Mitsuishi, Shingo Tsurumi, Kimiko Yo, Takumi Saitoh, Takashi Fujiki</t>
  </si>
  <si>
    <t>Hiroki Hasegawa</t>
  </si>
  <si>
    <t>Hiroki Hasegawa, Yutaka Takenouchi</t>
  </si>
  <si>
    <t>Japan is plunged into chaos upon the appearance of a giant monster.</t>
  </si>
  <si>
    <t>Japan is plunged into chaos upon</t>
  </si>
  <si>
    <t>tt4263482</t>
  </si>
  <si>
    <t>The VVitch: A New-England Folktale</t>
  </si>
  <si>
    <t>18/08/2016</t>
  </si>
  <si>
    <t>Robert Eggers</t>
  </si>
  <si>
    <t>Anya Taylor-Joy, Ralph Ineson, Kate Dickie, Harvey Scrimshaw, Ellie Grainger, Lucas Dawson, Julian Richings, Bathsheba Garnett, Sarah Stephens, Daniel Malik, Axtun Henry Dube, Athan Conrad Dube, Viv Moore, Karen Kaeja, Brandy Leary</t>
  </si>
  <si>
    <t>Anya Taylor-Joy</t>
  </si>
  <si>
    <t>Anya Taylor-Joy, Ralph Ineson</t>
  </si>
  <si>
    <t>A family in 1630s New England is torn apart by the forces of witchcraft, black magic, and possession.</t>
  </si>
  <si>
    <t>A family in 1630s New England</t>
  </si>
  <si>
    <t>tt4270516</t>
  </si>
  <si>
    <t>Grandma</t>
  </si>
  <si>
    <t>Lily Tomlin, Judy Greer, Julia Garner, Carlos Miranda, John Cho, Nat Wolff, Laverne Cox, Aaron Bilyeu, Elizabeth Pe√±a, Colleen Camp, Sam Elliott, Mo Zelof, Marcia Gay Harden, Missy Doty, Don McManus</t>
  </si>
  <si>
    <t>Lily Tomlin</t>
  </si>
  <si>
    <t>Lily Tomlin, Judy Greer</t>
  </si>
  <si>
    <t>A teenager facing an unplanned pregnancy seeks help from her acerbic grandmother, a woman who is long estranged from her daughter.</t>
  </si>
  <si>
    <t>A teenager facing an unplanned</t>
  </si>
  <si>
    <t>tt4272866</t>
  </si>
  <si>
    <t>Bakemono no ko</t>
  </si>
  <si>
    <t>K√¥ji Yakusho, Aoi Miyazaki, Sh√¥ta Sometani, Suzu Hirose, Kazuhiro Yamaji, Mamoru Miyano, Kappei Yamaguchi, Haru Kuroki, Momoka √îno, Sumire Morohoshi, Keishi Nagatsuka, Kumiko As√¥, Masahiko Tsugawa, Tadashi Nakamura, Baku Numata</t>
  </si>
  <si>
    <t>K√¥ji Yakusho, Aoi Miyazaki</t>
  </si>
  <si>
    <t>When a young orphaned boy living on the streets of Shibuya stumbles upon a fantastic world of beasts, he's taken in by a gruff warrior beast looking for an apprentice.</t>
  </si>
  <si>
    <t>When a young orphaned boy living</t>
  </si>
  <si>
    <t>tt4273292</t>
  </si>
  <si>
    <t>Under the Shadow</t>
  </si>
  <si>
    <t>UK, Jordan, Qatar, Iran</t>
  </si>
  <si>
    <t>Babak Anvari</t>
  </si>
  <si>
    <t>Narges Rashidi, Avin Manshadi, Bobby Naderi, Arash Marandi, Aram Ghasemy, Soussan Farrokhnia, Ray Haratian, Hamid Djavadan, Behi Djanati Atai, Bijan Daneshmand, Nabil Koni, Karam Rashayda, Zainab Zamamiri, Khaled Zamamiri, Adel Darageh</t>
  </si>
  <si>
    <t>Narges Rashidi</t>
  </si>
  <si>
    <t>Narges Rashidi, Avin Manshadi</t>
  </si>
  <si>
    <t>As a mother and daughter struggle to cope with the terrors of the post-revolution, war-torn Tehran of the 1980s, a mysterious evil begins to haunt their home.</t>
  </si>
  <si>
    <t>As a mother and daughter struggle</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</si>
  <si>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</si>
  <si>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</si>
  <si>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</si>
  <si>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Michael Keaton, Nick Offerman</t>
  </si>
  <si>
    <t>tt4281724</t>
  </si>
  <si>
    <t>Terrifier</t>
  </si>
  <si>
    <t>Damien Leone</t>
  </si>
  <si>
    <t>Jenna Kanell, Samantha Scaffidi, David Howard Thornton, Catherine Corcoran, Pooya Mohseni, Matt McAllister, Katie Maguire, Gino Cafarelli, Cory DuVal, Michael Leavy, Erick Zamora, Clifton Dunn, Xiomi Frans-Cuber, Julie Asriyan, Margaret Reed</t>
  </si>
  <si>
    <t>Jenna Kanell</t>
  </si>
  <si>
    <t>Jenna Kanell, Samantha Scaffidi</t>
  </si>
  <si>
    <t>On Halloween night, Tara Heyes finds herself as the obsession of a sadistic murderer known as Art the Clown.</t>
  </si>
  <si>
    <t>On Halloween night, Tara Heyes</t>
  </si>
  <si>
    <t>tt4285496</t>
  </si>
  <si>
    <t>El abrazo de la serpiente</t>
  </si>
  <si>
    <t>Colombia, Venezuela, Argentina</t>
  </si>
  <si>
    <t>Ciro Guerra</t>
  </si>
  <si>
    <t>Ciro Guerra, Theodor Koch-Gr√ºnberg</t>
  </si>
  <si>
    <t>Nilbio Torres, Antonio Bolivar, Jan Bijvoet, Brionne Davis, Miguel Dionisio Ramos, Luigi Sciamanna, Nicol√°s Cancino, Pediwake Daniel Martinez, Jos√© Sabogal</t>
  </si>
  <si>
    <t>Nilbio Torres</t>
  </si>
  <si>
    <t>Nilbio Torres, Antonio Bolivar</t>
  </si>
  <si>
    <t>The story of the relationship between Karamakate, an Amazonian shaman and last survivor of his people, and two scientists who work together over the course of forty years to search the Amazon for a sacred healing plant.</t>
  </si>
  <si>
    <t>The story of the relationship</t>
  </si>
  <si>
    <t>tt4287320</t>
  </si>
  <si>
    <t>The Circle</t>
  </si>
  <si>
    <t>United Arab Emirates, USA, France</t>
  </si>
  <si>
    <t>James Ponsoldt, Dave Eggers</t>
  </si>
  <si>
    <t>Emma Watson, Ellar Coltrane, Glenne Headly, Bill Paxton, Karen Gillan, Tom Hanks, Beck, Nate Corddry, Mamoudou Athie, Roger Joseph Manning Jr., Joey Waronker, Michael Shuman, Nick Valensi, John Boyega, Regina Saldivar</t>
  </si>
  <si>
    <t>Emma Watson, Ellar Coltrane</t>
  </si>
  <si>
    <t>A woman lands a dream job at a powerful tech company called the Circle, only to uncover an agenda that will affect the lives of all of humanity.</t>
  </si>
  <si>
    <t>A woman lands a dream job at a</t>
  </si>
  <si>
    <t>tt4291600</t>
  </si>
  <si>
    <t>Lady Macbeth</t>
  </si>
  <si>
    <t>William Oldroyd</t>
  </si>
  <si>
    <t>Nikolai Leskov, Alice Birch</t>
  </si>
  <si>
    <t>Florence Pugh, Cosmo Jarvis, Paul Hilton, Naomi Ackie, Christopher Fairbank, Golda Rosheuvel, Anton Palmer, Rebecca Manley, Fleur Houdijk, Cliff Burnett, David Kirkbride, Bill Fellows, Nicholas Lumley, Raymond Finn, Ian Conningham</t>
  </si>
  <si>
    <t>Florence Pugh</t>
  </si>
  <si>
    <t>Florence Pugh, Cosmo Jarvis</t>
  </si>
  <si>
    <t>In 19th-century rural England, a young bride who has been sold into marriage discovers an unstoppable desire within herself as she enters into an affair with a worker on her estate.</t>
  </si>
  <si>
    <t>In 19th-century rural England,</t>
  </si>
  <si>
    <t>tt4302938</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</si>
  <si>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</si>
  <si>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</si>
  <si>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</si>
  <si>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</si>
  <si>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Art Parkinson</t>
  </si>
  <si>
    <t>Art Parkinson, Charlize Theron</t>
  </si>
  <si>
    <t>A young boy named Kubo must locate a magical suit of armour worn by his late father in order to defeat a vengeful spirit from the past.</t>
  </si>
  <si>
    <t>A young boy named Kubo must locate</t>
  </si>
  <si>
    <t>tt4303340</t>
  </si>
  <si>
    <t>I Am Not a Serial Killer</t>
  </si>
  <si>
    <t>Billy O'Brien</t>
  </si>
  <si>
    <t>Billy O'Brien, Christopher Hyde</t>
  </si>
  <si>
    <t>Max Records, Christopher Lloyd, Laura Fraser, Christina Baldwin, Karl Geary, Dee Noah, Lucy Lawton, Anna Sundberg, Raymond Brandstrom, Michael Paul Levin, Vincent Risso, Tony Papenfuss, Matt Roy, James Gaulke, Tim Russell</t>
  </si>
  <si>
    <t>Max Records, Christopher Lloyd</t>
  </si>
  <si>
    <t>In a small Midwestern town, a troubled teen with homicidal tendencies must hunt down and destroy a supernatural killer while keeping his own inner demons at bay.</t>
  </si>
  <si>
    <t>In a small Midwestern town, a</t>
  </si>
  <si>
    <t>EUR 1254470</t>
  </si>
  <si>
    <t>tt4326444</t>
  </si>
  <si>
    <t>Julieta</t>
  </si>
  <si>
    <t>Pedro Almod√≥var, Alice Munro</t>
  </si>
  <si>
    <t>Emma Su√°rez, Adriana Ugarte, Daniel Grao, Inma Cuesta, Dar√≠o Grandinetti, Michelle Jenner, Pilar Castro, Nathalie Poza, Susi S√°nchez, Joaqu√≠n Notario, Priscilla Delgado, Blanca Par√©s, Ariadna Mart√≠n, Rossy de Palma, Sara Jim√©nez</t>
  </si>
  <si>
    <t>Emma Su√°rez</t>
  </si>
  <si>
    <t>Emma Su√°rez, Adriana Ugarte</t>
  </si>
  <si>
    <t>After a casual encounter, a brokenhearted woman decides to confront her life and the most important events about her stranded daughter.</t>
  </si>
  <si>
    <t>After a casual encounter, a brokenhearted</t>
  </si>
  <si>
    <t>EUR 1350000</t>
  </si>
  <si>
    <t>tt4332232</t>
  </si>
  <si>
    <t>Fractured</t>
  </si>
  <si>
    <t>Sam Worthington, Lily Rabe, Lucy Capri, Adjoa Andoh, Stephen Tobolowsky, Lauren Cochrane, Shane Dean, Chris Sigurdson, Chad Bruce, Gabriel Daniels, Stephanie Sy, Marina Stephenson Kerr, Dorothy Carroll, Erik Athavale, Natalie Malaika</t>
  </si>
  <si>
    <t>Sam Worthington, Lily Rabe</t>
  </si>
  <si>
    <t>A couple stops at a gas station, where their 6 y.o. daughter's arm is fractured. They hurry to a hospital. Something strange is going on there. The wife and daughter go missing.</t>
  </si>
  <si>
    <t>A couple stops at a gas station,</t>
  </si>
  <si>
    <t>tt4334266</t>
  </si>
  <si>
    <t>The Bad Batch</t>
  </si>
  <si>
    <t>Suki Waterhouse, Jason Momoa, Jayda Fink, Keanu Reeves, Jim Carrey, Yolonda Ross, Aye Hasegawa, Giovanni Ribisi, Louie Lopez Jr., E.R. Ruiz, Cory Roberts, Joni Podesta, Almayvonne, Danielle Orner, Mandy Pursley</t>
  </si>
  <si>
    <t>Suki Waterhouse</t>
  </si>
  <si>
    <t>Suki Waterhouse, Jason Momoa</t>
  </si>
  <si>
    <t>In a desert dystopia, a young woman is kidnapped by cannibals.</t>
  </si>
  <si>
    <t>In a desert dystopia, a young</t>
  </si>
  <si>
    <t>tt4341582</t>
  </si>
  <si>
    <t>Queen of Katwe</t>
  </si>
  <si>
    <t>William Wheeler, Tim Crothers</t>
  </si>
  <si>
    <t>Madina Nalwanga, David Oyelowo, Lupita Nyong'o, Martin Kabanza, Taryn Kyaze, Ivan Jacobo, Nicolas Levesque, Ronald Ssemaganda, Ethan Nazario Lubega, Nikita Waligwa, Edgar Kanyike, Esther Tebandeke, Hope Katende, Philip Luswata, Peter Odeke</t>
  </si>
  <si>
    <t>Madina Nalwanga</t>
  </si>
  <si>
    <t>Madina Nalwanga, David Oyelowo</t>
  </si>
  <si>
    <t>A Ugandan girl sees her world rapidly change after being introduced to the game of chess.</t>
  </si>
  <si>
    <t>A Ugandan girl sees her world</t>
  </si>
  <si>
    <t>tt4348012</t>
  </si>
  <si>
    <t>Mayhem</t>
  </si>
  <si>
    <t>Matias Caruso</t>
  </si>
  <si>
    <t>Steven Yeun, Samara Weaving, Steven Brand, Caroline Chikezie, Kerry Fox, Dallas Roberts, Mark Frost, Claire Dellamar, Andr√© Eriksen, Nikola Kent, Lucy Chappell, Olja Hrustic, Vladan Mirkovic, Bojan Peric, Annamaria Serda</t>
  </si>
  <si>
    <t>Steven Yeun</t>
  </si>
  <si>
    <t>Steven Yeun, Samara Weaving</t>
  </si>
  <si>
    <t>A virus spreads through an office complex causing white collar workers to act out their worst impulses.</t>
  </si>
  <si>
    <t>A virus spreads through an office</t>
  </si>
  <si>
    <t>tt4353250</t>
  </si>
  <si>
    <t>The Last Black Man in San Francisco</t>
  </si>
  <si>
    <t>Joe Talbot</t>
  </si>
  <si>
    <t>Jimmie Fails, Joe Talbot</t>
  </si>
  <si>
    <t>Jimmie Fails, Jonathan Majors, Rob Morgan, Tichina Arnold, Mike Epps, Finn Wittrock, Danny Glover, Willie Hen, Jamal Trulove, Antoine Redus, Isiain Lalime, Jordan Gomes, Maximilienne Ewalt, Michael O'Brien, Daewon Song</t>
  </si>
  <si>
    <t>Jimmie Fails</t>
  </si>
  <si>
    <t>Jimmie Fails, Jonathan Majors</t>
  </si>
  <si>
    <t>A young man searches for home in the changing city that seems to have left him behind.</t>
  </si>
  <si>
    <t>A young man searches for home</t>
  </si>
  <si>
    <t>tt4357394</t>
  </si>
  <si>
    <t>Tau</t>
  </si>
  <si>
    <t>29/06/2018</t>
  </si>
  <si>
    <t>Federico D'Alessandro</t>
  </si>
  <si>
    <t>Noga Landau</t>
  </si>
  <si>
    <t>Maika Monroe, Ed Skrein, Gary Oldman, Fiston Barek, Ivana Zivkovic, Paul Leonard Murray, Dragoljub Ljubicic, Irene Chiengue Chiendjo, Sharon D. Clarke, Ian Virgo, Greg De Cuir, Danijel Korsa</t>
  </si>
  <si>
    <t>Maika Monroe</t>
  </si>
  <si>
    <t>Maika Monroe, Ed Skrein</t>
  </si>
  <si>
    <t>A woman is held captive by a scientist in a futuristic smart house, and hopes to escape by reasoning with the Artificial Intelligence that controls the house.</t>
  </si>
  <si>
    <t>A woman is held captive by a scientist</t>
  </si>
  <si>
    <t>tt4359416</t>
  </si>
  <si>
    <t>Jafar Panahi</t>
  </si>
  <si>
    <t>Jafar Panahi is banned from making movies by the Iranian government, he poses as a taxi driver and makes a movie about social challenges in Iran.</t>
  </si>
  <si>
    <t>Jafar Panahi is banned from making</t>
  </si>
  <si>
    <t>tt4361050</t>
  </si>
  <si>
    <t>Ouija: Origin of Evil</t>
  </si>
  <si>
    <t>Annalise Basso, Elizabeth Reaser, Lulu Wilson, Henry Thomas, Parker Mack, Halle Charlton, Alexis G. Zall, Doug Jones, Kate Siegel, Sam Anderson, Chelsea Gonzalez, Lincoln Melcher, Nicholas Keenan, Michael Weaver, Ele Keats</t>
  </si>
  <si>
    <t>Annalise Basso</t>
  </si>
  <si>
    <t>Annalise Basso, Elizabeth Reaser</t>
  </si>
  <si>
    <t>In 1967 Los Angeles, a widowed mother and her daughters add a new stunt to bolster their seance scam business by inviting an evil presence into their home, not realizing how dangerous it is.</t>
  </si>
  <si>
    <t>In 1967 Los Angeles, a widowed</t>
  </si>
  <si>
    <t>tt4364194</t>
  </si>
  <si>
    <t>The Peanut Butter Falcon</t>
  </si>
  <si>
    <t>15/06/2020</t>
  </si>
  <si>
    <t>Tyler Nilson, Michael Schwartz</t>
  </si>
  <si>
    <t>Zack Gottsagen, Ann Owens, Dakota Johnson, Bruce Dern, Shia LaBeouf, Thomas Haden Church, Rob Thomas, Jon Bernthal, Tim Zajaros, John Hawkes, Yelawolf, Jonathan D. Williams, Deja Dee, Lee Spencer, Mark Helms</t>
  </si>
  <si>
    <t>Zack Gottsagen</t>
  </si>
  <si>
    <t>Zack Gottsagen, Ann Owens</t>
  </si>
  <si>
    <t>Zak runs away from his care home to make his dream of becoming a wrestler come true.</t>
  </si>
  <si>
    <t>Zak runs away from his care home</t>
  </si>
  <si>
    <t>tt4383594</t>
  </si>
  <si>
    <t>Nine Lives</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</si>
  <si>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</si>
  <si>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</si>
  <si>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</si>
  <si>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Kevin Spacey, Jennifer Garner</t>
  </si>
  <si>
    <t>A stuffy businessman finds himself trapped inside the body of his family's cat.</t>
  </si>
  <si>
    <t>A stuffy businessman finds himself</t>
  </si>
  <si>
    <t>tt4385888</t>
  </si>
  <si>
    <t>20th Century Women</t>
  </si>
  <si>
    <t>20/01/2017</t>
  </si>
  <si>
    <t>Annette Bening, Elle Fanning, Greta Gerwig, Billy Crudup, Lucas Jade Zumann, Alison Elliott, Thea Gill, Vitaly Andrew LeBeau, Olivia Hone, Waleed Zuaiter, Curran Walters, Darrell Britt-Gibson, Alia Shawkat, Nathalie Love, Cameron Protzman</t>
  </si>
  <si>
    <t>Annette Bening, Elle Fanning</t>
  </si>
  <si>
    <t>The story of a teenage boy, his mother, and two other women who help raise him among the love and freedom of Southern California of 1979.</t>
  </si>
  <si>
    <t>The story of a teenage boy, his</t>
  </si>
  <si>
    <t>tt4387040</t>
  </si>
  <si>
    <t>Airlift</t>
  </si>
  <si>
    <t>Raja Menon</t>
  </si>
  <si>
    <t>Raja Menon, Sonu Sinha</t>
  </si>
  <si>
    <t>Akshay Kumar, Nimrat Kaur, Kumud Mishra, Prakash Belawadi, Inaamulhaq, Lena, Nissar Khan, Ninad Kamat, Kaizaad Kotwal, Feryna Wazheir, Ajay Kumar, Purab Kohli, Gunjan Malhotra, Pooja Nair, Taranjit Kaur</t>
  </si>
  <si>
    <t>Akshay Kumar, Nimrat Kaur</t>
  </si>
  <si>
    <t>When Iraq invades Kuwait in August 1990, a callous Indian businessman becomes the spokesperson for more than 170,000 stranded countrymen.</t>
  </si>
  <si>
    <t>When Iraq invades Kuwait in August</t>
  </si>
  <si>
    <t>tt4411504</t>
  </si>
  <si>
    <t>El Clan</t>
  </si>
  <si>
    <t>Pablo Trapero</t>
  </si>
  <si>
    <t>Julian Loyola, Esteban Student</t>
  </si>
  <si>
    <t>Guillermo Francella, Gast√≥n Cocchiarale, Peter Lanzani, Stefan√≠a Koessl, An√≠bal Barengo, Aldo Onofri, Rub√©n Est√©vez, Miguel √Ångel Lembo, Fabio Aste, Fernando Mir√≥, Juan Cruz M√°rquez de la Serna, Santiago Privitera, Franco Masini, Antonia Bengoechea, Lili Popovich</t>
  </si>
  <si>
    <t>Guillermo Francella</t>
  </si>
  <si>
    <t>The true story of the Puccio Clan, a family who kidnapped and killed people in the 80s.</t>
  </si>
  <si>
    <t>The true story of the Puccio Clan,</t>
  </si>
  <si>
    <t>tt4411596</t>
  </si>
  <si>
    <t>My Cousin Rachel</t>
  </si>
  <si>
    <t>Roger Michell, Daphne Du Maurier</t>
  </si>
  <si>
    <t>Rachel Weisz, Sam Claflin, Holliday Grainger, Iain Glen, Pierfrancesco Favino, Simon Russell Beale, Tim Barlow, Bobby Scott Freeman, Tristram Davies, Andrew Havill, Vicki Pepperdine, Poppy Lee Friar, Katherine Pearce, Roy Sampson, Adam Loxley</t>
  </si>
  <si>
    <t>Rachel Weisz, Sam Claflin</t>
  </si>
  <si>
    <t>A young Englishman plots revenge against his late cousin's mysterious, beautiful wife, believing her responsible for his death. But his feelings become complicated as he finds himself falling under the beguiling spell of her charms.</t>
  </si>
  <si>
    <t>A young Englishman plots revenge</t>
  </si>
  <si>
    <t>tt4425200</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</si>
  <si>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</si>
  <si>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</si>
  <si>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</si>
  <si>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</si>
  <si>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</si>
  <si>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Keanu Reeves, Riccardo Scamarcio</t>
  </si>
  <si>
    <t>After returning to the criminal underworld to repay a debt, John Wick discovers that a large bounty has been put on his life.</t>
  </si>
  <si>
    <t>After returning to the criminal</t>
  </si>
  <si>
    <t>tt4430136</t>
  </si>
  <si>
    <t>Pyaar Ka Punchnama 2</t>
  </si>
  <si>
    <t>Luv Ranjan, Rahul Mody</t>
  </si>
  <si>
    <t>Kartik Aaryan, Omkar Kapoor, Sunny Singh Nijjar, Nushrat Bharucha, Ishita Raj, Sonnalli Seygall, Mona Ambegaonkar, Joy Badlani, Ratnesh Mani, Rumana Molla, Sharat Saxena, Karishma Sharma</t>
  </si>
  <si>
    <t>Kartik Aaryan, Omkar Kapoor</t>
  </si>
  <si>
    <t>After falling in love, three roommates experience changes in their lives.</t>
  </si>
  <si>
    <t>After falling in love, three roommates</t>
  </si>
  <si>
    <t>tt4430212</t>
  </si>
  <si>
    <t>Nishikant Kamat</t>
  </si>
  <si>
    <t>Jeethu Joseph, Upendra Sidhaye</t>
  </si>
  <si>
    <t>Ajay Devgn, Shriya Saran, Tabu, Rajat Kapoor, Ishita Dutta, Mrunal Jadhav, Prasanna Ketkar, Yogesh Sonam, Prathamesh Parab, Rishab Chadha, Ashish Warang, Anil Nagarkar, Tarun Shukla, Smita Inamdar, Sanjay Bhatia</t>
  </si>
  <si>
    <t>Ajay Devgn, Shriya Saran</t>
  </si>
  <si>
    <t>Desperate measures are taken by a man who tries to save his family from the dark side of the law, after they commit an unexpected crime.</t>
  </si>
  <si>
    <t>Desperate measures are taken by</t>
  </si>
  <si>
    <t>tt4432480</t>
  </si>
  <si>
    <t>RangiTaranga</t>
  </si>
  <si>
    <t>Anup Bhandari</t>
  </si>
  <si>
    <t>Nirup Bhandari, Radhika Chetan, Avantika Shetty, Sai Kumar, Anantha Velu, Aravind Rao, Siddu Moolimani, Karthik Rao Kordale, Shankar Ashwath, Srinath Vasista, Chethan Raj, Roshni Kore, Swapna Raj, Renuka, Shilpa Singh</t>
  </si>
  <si>
    <t>Nirup Bhandari</t>
  </si>
  <si>
    <t>Nirup Bhandari, Radhika Chetan</t>
  </si>
  <si>
    <t>Mysterious events begin to unfold after a reclusive novelist and his wife move back to her ancestral village, followed by a journalist.</t>
  </si>
  <si>
    <t>Mysterious events begin to unfold</t>
  </si>
  <si>
    <t>INR 15000000</t>
  </si>
  <si>
    <t>tt4434004</t>
  </si>
  <si>
    <t>Udta Punjab</t>
  </si>
  <si>
    <t>17/06/2016</t>
  </si>
  <si>
    <t>Abhishek Chaubey</t>
  </si>
  <si>
    <t>Sudip Sharma, Abhishek Chaubey</t>
  </si>
  <si>
    <t>Shahid Kapoor, Alia Bhatt, Kareena Kapoor, Diljit Dosanjh, Satish Kaushik, Manav Vij, Vansh Bhardwaj, Suhail Nayyar, Prabhjyot Singh, Rajesh Kumar Sharma, Kamal Tiwari, Mahabir Bhullar, Suvinder Vicky, Dilawar Sidhu, Lovely Sidhu</t>
  </si>
  <si>
    <t>Shahid Kapoor, Alia Bhatt</t>
  </si>
  <si>
    <t>A story that revolves around drug abuse in the affluent north Indian State of Punjab and how the youth there have succumbed to it en-masse resulting in a socio-economic decline.</t>
  </si>
  <si>
    <t>A story that revolves around drug</t>
  </si>
  <si>
    <t>tt4438848</t>
  </si>
  <si>
    <t>Neighbors 2: Sorority Rising</t>
  </si>
  <si>
    <t>Seth Rogen, Zac Efron, Rose Byrne, Chlo√´ Grace Moretz, Ike Barinholtz, Kiersey Clemons, Dave Franco, Jerrod Carmichael, Christopher Mintz-Plasse, Beanie Feldstein, Clara Mamet, Awkwafina, Selena Gomez, Hannibal Buress, Elise Vargas</t>
  </si>
  <si>
    <t>Seth Rogen, Zac Efron</t>
  </si>
  <si>
    <t>When their new next-door neighbors turn out to be a sorority even more debaucherous than the fraternity previously living there, Mac and Kelly team with their former enemy, Teddy, to bring the girls down.</t>
  </si>
  <si>
    <t>When their new next-door neighbors</t>
  </si>
  <si>
    <t>tt4443658</t>
  </si>
  <si>
    <t>Better Watch Out</t>
  </si>
  <si>
    <t>Chris Peckover</t>
  </si>
  <si>
    <t>Zack Kahn, Zack Kahn</t>
  </si>
  <si>
    <t>Olivia DeJonge, Levi Miller, Ed Oxenbould, Aleks Mikic, Dacre Montgomery, Patrick Warburton, Virginia Madsen, Alexandra Matusko, Georgia Holland, Beau Andre, Michi Fifer, Tara Jade Borg, Tricia Mary Hennessy, Mary Clearkin, Hugo Monotti</t>
  </si>
  <si>
    <t>Olivia DeJonge, Levi Miller</t>
  </si>
  <si>
    <t>On a quiet suburban street, a babysitter must defend a twelve-year-old boy from intruders, only to discover it's far from a normal home invasion.</t>
  </si>
  <si>
    <t>On a quiet suburban street, a</t>
  </si>
  <si>
    <t>tt4458206</t>
  </si>
  <si>
    <t>Kod Adi K.O.Z.</t>
  </si>
  <si>
    <t>Celal √áimen</t>
  </si>
  <si>
    <t>Cem Kurtoglu, Hakan Ural, Hazim K√∂rm√ºkc√º, Tolga Karel, G√ºnay Musayeva, Yilmaz Gruda, Nezih Tuncay, Iskender Bagcilar, Mehmet √áepi√ß, Turgay Tan√ºlk√º, √ñzcan √ñzdemir, Remzi Evren, Ferhat Yilmaz, Yesim Ali√ß, Tayfun Sav</t>
  </si>
  <si>
    <t>Cem Kurtoglu</t>
  </si>
  <si>
    <t>Cem Kurtoglu, Hakan Ural</t>
  </si>
  <si>
    <t>A look at the 17-25 December 2013 corruption scandal in Turkey, from the viewpoint of the Erdogan government.</t>
  </si>
  <si>
    <t>A look at the 17-25 December 2013</t>
  </si>
  <si>
    <t>tt4463816</t>
  </si>
  <si>
    <t>Terminal</t>
  </si>
  <si>
    <t>Ireland, UK, Hong Kong, Hungary, USA</t>
  </si>
  <si>
    <t>Vaughn Stein</t>
  </si>
  <si>
    <t>Margot Robbie, Simon Pegg, Dexter Fletcher, Mike Myers, Max Irons, Katarina Cas, Nick Moran, Les Loveday, Jourdan Dunn, Matthew Lewis, Thomas Turgoose, Jay Simpson, Benjamin Griffin, Robert Goodman, Paul Reynolds</t>
  </si>
  <si>
    <t>Margot Robbie</t>
  </si>
  <si>
    <t>Margot Robbie, Simon Pegg</t>
  </si>
  <si>
    <t>A film noir taking place in a train terminal at night. Add 2 male assassins, female assassin, waitress, teacher, janitor and crime boss. Add revenge. Who says mystery is a lost art?</t>
  </si>
  <si>
    <t>A film noir taking place in a</t>
  </si>
  <si>
    <t>tt4463894</t>
  </si>
  <si>
    <t>Ernest Tidyman, Kenya Barris</t>
  </si>
  <si>
    <t>Samuel L. Jackson, Jessie T. Usher, Richard Roundtree, Regina Hall, Alexandra Shipp, Matt Lauria, Titus Welliver, Method Man, Isaach De Bankol√©, Avan Jogia, Luna Lauren Velez, Robbie Jones, Aaron Dominguez, Ian Casselberry, Almeera Jiwa</t>
  </si>
  <si>
    <t>Samuel L. Jackson, Jessie T. Usher</t>
  </si>
  <si>
    <t>JJ Shaft, a cyber security expert with a degree from MIT, enlists his family's help to uncover the truth behind his best friend's untimely death.</t>
  </si>
  <si>
    <t>JJ Shaft, a cyber security expert</t>
  </si>
  <si>
    <t>tt4465564</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</si>
  <si>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</si>
  <si>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</si>
  <si>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</si>
  <si>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</si>
  <si>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While Christian wrestles with</t>
  </si>
  <si>
    <t>tt4468634</t>
  </si>
  <si>
    <t>Certain Women</t>
  </si>
  <si>
    <t>22/02/2017</t>
  </si>
  <si>
    <t>Kelly Reichardt, Maile Meloy</t>
  </si>
  <si>
    <t>Laura Dern, James Le Gros, Jared Harris, Ashlie Atkinson, Guy Boyd, Edelen McWilliams, John Getz, James Jordan, Matt McTighe, Joshua T. Fonokalafi, Michelle Williams, Sara Rodier, Rene Auberjonois, Lily Gladstone, Stephanie Campbell</t>
  </si>
  <si>
    <t>Laura Dern, James Le Gros</t>
  </si>
  <si>
    <t>The lives of three women intersect in small-town America, where each is imperfectly blazing a trail.</t>
  </si>
  <si>
    <t>The lives of three women intersect</t>
  </si>
  <si>
    <t>tt4468740</t>
  </si>
  <si>
    <t>Paddington 2</t>
  </si>
  <si>
    <t>UK, France, USA, China, Canada</t>
  </si>
  <si>
    <t>Paul King, Simon Farnaby</t>
  </si>
  <si>
    <t>Michael Gambon, Imelda Staunton, Ben Whishaw, Madeleine Harris, Samuel Joslin, Sally Hawkins, Hugh Bonneville, Julie Walters, Marie-France Alvarez, Sanjeev Bhaskar, Ben Miller, Jessica Hynes, Robbie Gee, Nicholas Woodeson, Alex Jordan</t>
  </si>
  <si>
    <t>Michael Gambon, Imelda Staunton</t>
  </si>
  <si>
    <t>Paddington (Ben Whishaw), now happily settled with the Brown family and a popular member of the local community, picks up a series of odd jobs to buy the perfect present for his Aunt Lucy's (Imelda Staunton's) 100th birthday, only for the gift to be stolen.</t>
  </si>
  <si>
    <t>Paddington (Ben Whishaw), now</t>
  </si>
  <si>
    <t>tt4477536</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</si>
  <si>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</si>
  <si>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</si>
  <si>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</si>
  <si>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Anastasia and Christian get married,</t>
  </si>
  <si>
    <t>tt4481414</t>
  </si>
  <si>
    <t>Gifted</t>
  </si>
  <si>
    <t>Tom Flynn</t>
  </si>
  <si>
    <t>Chris Evans, Mckenna Grace, Lindsay Duncan, Octavia Spencer, Jenny Slate, Michael Kendall Kaplan, John M. Jackson, Glenn Plummer, John Finn, Elizabeth Marvel, Candace B. Harris, Jon Sklaroff, Jona Xiao, Julie Ann Emery, Keir O'Donnell</t>
  </si>
  <si>
    <t>Chris Evans, Mckenna Grace</t>
  </si>
  <si>
    <t>Frank, a single man raising his child prodigy niece Mary, is drawn into a custody battle with his mother.</t>
  </si>
  <si>
    <t>Frank, a single man raising his</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</si>
  <si>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</si>
  <si>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</si>
  <si>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</si>
  <si>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</si>
  <si>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</si>
  <si>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Will Ferrell, Amy Poehler</t>
  </si>
  <si>
    <t>After the town takes away their daughter's college scholarship, a couple start an illegal casino in their friend's house to make back the money.</t>
  </si>
  <si>
    <t>After the town takes away their</t>
  </si>
  <si>
    <t>tt4486986</t>
  </si>
  <si>
    <t>All I See Is You</t>
  </si>
  <si>
    <t>Sean Conway, Marc Forster</t>
  </si>
  <si>
    <t>Blake Lively, Jason Clarke, Ahna O'Reilly, Miquel Fern√°ndez, Xavi S√°nchez, Yvonne Strahovski, Wes Chatham, Danny Huston, Kaitlin Orem, Stacee Vatanapan, Cindy Sirinya Bishop, Bonnie Zellerbach, Sahajak Boonthanakit, Sonny Chatwiriyachai, Jarunun Phantachat</t>
  </si>
  <si>
    <t>Blake Lively, Jason Clarke</t>
  </si>
  <si>
    <t>A blind woman's relationship with her husband changes when she regains her sight and discovers disturbing details about themselves.</t>
  </si>
  <si>
    <t>A blind woman's relationship with</t>
  </si>
  <si>
    <t>tt4500922</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</si>
  <si>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</si>
  <si>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</si>
  <si>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</si>
  <si>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Young hero Thomas embarks on a</t>
  </si>
  <si>
    <t>tt4501244</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</si>
  <si>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</si>
  <si>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</si>
  <si>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</si>
  <si>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</si>
  <si>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Zoey Deutch, James Franco</t>
  </si>
  <si>
    <t>A holiday gathering threatens to go off the rails when Ned Fleming realizes that his daughter's Silicon Valley millionaire boyfriend is about to pop the question.</t>
  </si>
  <si>
    <t>A holiday gathering threatens</t>
  </si>
  <si>
    <t>tt4501454</t>
  </si>
  <si>
    <t>The Meddler</t>
  </si>
  <si>
    <t>Susan Sarandon, Rose Byrne, J.K. Simmons, Jerrod Carmichael, Cecily Strong, Lucy Punch, Michael McKean, Jason Ritter, Sarah Baker, Casey Wilson, Amy Landecker, Billy Magnussen, Megalyn Echikunwoke, Jo Jordan, Chance Bone</t>
  </si>
  <si>
    <t>Susan Sarandon</t>
  </si>
  <si>
    <t>Susan Sarandon, Rose Byrne</t>
  </si>
  <si>
    <t>An aging widow from New York City follows her daughter to Los Angeles in hopes of starting a new life after her husband passes away.</t>
  </si>
  <si>
    <t>An aging widow from New York City</t>
  </si>
  <si>
    <t>tt4503598</t>
  </si>
  <si>
    <t>Emelie</t>
  </si>
  <si>
    <t>Michael Thelin</t>
  </si>
  <si>
    <t>Richard Raymond Harry Herbeck, Richard Raymond Harry Herbeck</t>
  </si>
  <si>
    <t>Carly Adams, Elisha Ali, Tyler Aser, Carl Bailey, Thomas Bair, Jason John Beebe, Chris Beetem, Heather Benson, Sarah Bolger, Bob Bozek, Annette Christian, Doreen Donovan Corkin, Lynn Czekaj, Michael Joseph Dugan, Rosemarie Feliciano</t>
  </si>
  <si>
    <t>Carly Adams</t>
  </si>
  <si>
    <t>Carly Adams, Elisha Ali</t>
  </si>
  <si>
    <t>A couple's replacement babysitter turns out to be more than they bargained for when she subjects their kids to a series of twisted activities.</t>
  </si>
  <si>
    <t>A couple's replacement babysitter</t>
  </si>
  <si>
    <t>tt4504044</t>
  </si>
  <si>
    <t>The Prodigy</t>
  </si>
  <si>
    <t>Jeff Buhler</t>
  </si>
  <si>
    <t>Taylor Schilling, Jackson Robert Scott, Peter Mooney, Colm Feore, Paul Fauteux, Brittany Allen, Paula Boudreau, Elisa Moolecherry, Olunike Adeliyi, Janet Land, Martin Roach, Byron Abalos, Ashley Black, Tristan Vasquez, Nicholas McCarthy</t>
  </si>
  <si>
    <t>Taylor Schilling, Jackson Robert Scott</t>
  </si>
  <si>
    <t>A mother concerned about her young son's disturbing behavior thinks something supernatural may be affecting him.</t>
  </si>
  <si>
    <t>A mother concerned about her young</t>
  </si>
  <si>
    <t>tt4513674</t>
  </si>
  <si>
    <t>Caf√© Society</t>
  </si>
  <si>
    <t>Steve Carell, Sheryl Lee, Todd Weeks, Paul Schackman, Jodi Carlisle, Jeannie Berlin, Ken Stott, Richard Portnow, Jesse Eisenberg, Sari Lennick, Stephen Kunken, Laurel Griggs, Corey Stoll, Saul Stein, Gabriel Millman</t>
  </si>
  <si>
    <t>Steve Carell, Sheryl Lee</t>
  </si>
  <si>
    <t>In the 1930s, a Bronx native moves to Hollywood and falls in love with a young woman who is seeing a married man.</t>
  </si>
  <si>
    <t>In the 1930s, a Bronx native moves</t>
  </si>
  <si>
    <t>tt4520364</t>
  </si>
  <si>
    <t>Morgan</t>
  </si>
  <si>
    <t>Luke Scott</t>
  </si>
  <si>
    <t>Seth W. Owen</t>
  </si>
  <si>
    <t>Kate Mara, Anya Taylor-Joy, Rose Leslie, Michael Yare, Toby Jones, Chris Sullivan, Boyd Holbrook, Vinette Robinson, Michelle Yeoh, Brian Cox, Jennifer Jason Leigh, Paul Giamatti, Crispian Belfrage, Amybeth McNulty, Jonathan Aris</t>
  </si>
  <si>
    <t>Kate Mara</t>
  </si>
  <si>
    <t>Kate Mara, Anya Taylor-Joy</t>
  </si>
  <si>
    <t>A corporate risk-management consultant must decide whether or not to terminate an artificially created humanoid being.</t>
  </si>
  <si>
    <t>A corporate risk-management consultant</t>
  </si>
  <si>
    <t>tt4520988</t>
  </si>
  <si>
    <t>Frozen II</t>
  </si>
  <si>
    <t>Kristen Bell, Idina Menzel, Josh Gad, Jonathan Groff, Sterling K. Brown, Evan Rachel Wood, Alfred Molina, Martha Plimpton, Jason Ritter, Rachel Matthews, Jeremy Sisto, Ciar√°n Hinds, Alan Tudyk, Hadley Gannaway, Mattea Conforti</t>
  </si>
  <si>
    <t>Anna, Elsa, Kristoff, Olaf and Sven leave Arendelle to travel to an ancient, autumn-bound forest of an enchanted land. They set out to find the origin of Elsa's powers in order to save their kingdom.</t>
  </si>
  <si>
    <t>Anna, Elsa, Kristoff, Olaf and</t>
  </si>
  <si>
    <t>tt4530422</t>
  </si>
  <si>
    <t>Overlord</t>
  </si>
  <si>
    <t>Billy Ray, Mark L. Smith</t>
  </si>
  <si>
    <t>Jovan Adepo, Wyatt Russell, Mathilde Ollivier, Pilou Asb√¶k, John Magaro, Iain De Caestecker, Jacob Anderson, Dominic Applewhite, Gianny Taufer, Joseph Quinn, Bokeem Woodbine, Erich Redman, Mark McKenna, Hayley Carmichael, Marc Rissmann</t>
  </si>
  <si>
    <t>Jovan Adepo</t>
  </si>
  <si>
    <t>Jovan Adepo, Wyatt Russell</t>
  </si>
  <si>
    <t>A small group of American soldiers find horror behind enemy lines on the eve of D-Day.</t>
  </si>
  <si>
    <t>A small group of American soldiers</t>
  </si>
  <si>
    <t>tt4530884</t>
  </si>
  <si>
    <t>I Spit on Your Grave 3: Vengeance Is Mine</t>
  </si>
  <si>
    <t>29/11/2015</t>
  </si>
  <si>
    <t>R.D. Braunstein</t>
  </si>
  <si>
    <t>Daniel Gilboy</t>
  </si>
  <si>
    <t>Sarah Butler, Jen Landon, Doug McKeon, Gabriel Hogan, Harley Jane Kozak, Michelle Hurd, Russell Charles Pitts, Walter Perez, Karen Strassman, Christopher Hoffman, Megan Raich, Andrew Dits, Adam Dunnells, Lony'e Perrine, Alissa Juvan</t>
  </si>
  <si>
    <t>Sarah Butler, Jen Landon</t>
  </si>
  <si>
    <t>Jennifer is still haunted by the memory of being gang raped and almost killed years ago. At her therapist's advice, she joins group therapy and meets similar women. She befriends one and they want more than just talk - justice/vengeance.</t>
  </si>
  <si>
    <t>Jennifer is still haunted by the</t>
  </si>
  <si>
    <t>tt4532826</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</si>
  <si>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</si>
  <si>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</si>
  <si>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</si>
  <si>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</si>
  <si>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Taron Egerton, Jamie Foxx</t>
  </si>
  <si>
    <t>A war-hardened Crusader and his Moorish commander mount an audacious revolt against the corrupt English crown.</t>
  </si>
  <si>
    <t>A war-hardened Crusader and his</t>
  </si>
  <si>
    <t>tt4535650</t>
  </si>
  <si>
    <t>Dilwale</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</si>
  <si>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</si>
  <si>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</si>
  <si>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</si>
  <si>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The siblings of two estranged</t>
  </si>
  <si>
    <t>tt4537896</t>
  </si>
  <si>
    <t>White Boy Rick</t>
  </si>
  <si>
    <t>Andy Weiss, Logan Miller</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</si>
  <si>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</si>
  <si>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</si>
  <si>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The story of teenager Richard</t>
  </si>
  <si>
    <t>tt4540710</t>
  </si>
  <si>
    <t>Miss Sloane</t>
  </si>
  <si>
    <t>31/08/2017</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</si>
  <si>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</si>
  <si>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</si>
  <si>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</si>
  <si>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Jessica Chastain, David Wilson Barnes</t>
  </si>
  <si>
    <t>In the high-stakes world of political power-brokers, Elizabeth Sloane is the most sought after and formidable lobbyist in D.C. But when taking on the most powerful opponent of her career, she finds winning may come at too high a price.</t>
  </si>
  <si>
    <t>In the high-stakes world of political</t>
  </si>
  <si>
    <t>tt4547056</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</si>
  <si>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</si>
  <si>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</si>
  <si>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</si>
  <si>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</si>
  <si>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Sennia Nanua</t>
  </si>
  <si>
    <t>Sennia Nanua, Fisayo Akinade</t>
  </si>
  <si>
    <t>A scientist and a teacher living in a dystopian future embark on a journey of survival with a special young girl named Melanie.</t>
  </si>
  <si>
    <t>A scientist and a teacher living</t>
  </si>
  <si>
    <t>tt4547194</t>
  </si>
  <si>
    <t>I Kill Giants</t>
  </si>
  <si>
    <t>USA, Belgium, Denmark, UK, Sweden, China</t>
  </si>
  <si>
    <t>Anders Walter</t>
  </si>
  <si>
    <t>Joe Kelly, Joe Kelly</t>
  </si>
  <si>
    <t>Madison Wolfe, Zoe Saldana, Imogen Poots, Sydney Wade, Rory Jackson, Allanah O'Connor, Maya Peters, Art Parkinson, Jennifer Ehle, Don Wycherley, Aideen Wylde, Noel Clarke, Sonya Kelly, Ben Carolan, Brandon Maher</t>
  </si>
  <si>
    <t>Madison Wolfe</t>
  </si>
  <si>
    <t>Madison Wolfe, Zoe Saldana</t>
  </si>
  <si>
    <t>Barbara Thorson struggles through life by escaping into a fantasy life of magic and monsters.</t>
  </si>
  <si>
    <t>Barbara Thorson struggles through</t>
  </si>
  <si>
    <t>tt4550098</t>
  </si>
  <si>
    <t>Nocturnal Animals</t>
  </si>
  <si>
    <t>Tom Ford, Austin Wright</t>
  </si>
  <si>
    <t>Amy Adams, Jake Gyllenhaal, Michael Shannon, Aaron Taylor-Johnson, Isla Fisher, Ellie Bamber, Armie Hammer, Karl Glusman, Robert Aramayo, Laura Linney, Andrea Riseborough, Michael Sheen, Bobbi Salv√∂r Menuez, Imogen Waterhouse, Franco Vega</t>
  </si>
  <si>
    <t>Amy Adams, Jake Gyllenhaal</t>
  </si>
  <si>
    <t>A wealthy art gallery owner is haunted by her ex-husband's novel, a violent thriller she interprets as a symbolic revenge tale.</t>
  </si>
  <si>
    <t>A wealthy art gallery owner is</t>
  </si>
  <si>
    <t>tt4555426</t>
  </si>
  <si>
    <t>Darkest Hour</t>
  </si>
  <si>
    <t>18/01/2018</t>
  </si>
  <si>
    <t>Anthony McCarten</t>
  </si>
  <si>
    <t>Gary Oldman, Kristin Scott Thomas, Ben Mendelsohn, Lily James, Ronald Pickup, Stephen Dillane, Nicholas Jones, Samuel West, David Schofield, Richard Lumsden, Malcolm Storry, Hilton McRae, Benjamin Whitrow, Joe Armstrong, Adrian Rawlins</t>
  </si>
  <si>
    <t>Gary Oldman, Kristin Scott Thomas</t>
  </si>
  <si>
    <t>In May 1940, the fate of World War II hangs on</t>
  </si>
  <si>
    <t>In May 1940, the fate of World</t>
  </si>
  <si>
    <t>tt4559006</t>
  </si>
  <si>
    <t>Ae Dil Hai Mushkil</t>
  </si>
  <si>
    <t>28/10/2016</t>
  </si>
  <si>
    <t>Karan Johar, Karan Johar</t>
  </si>
  <si>
    <t>Ranbir Kapoor, Aishwarya Rai Bachchan, Anushka Sharma, Fawad Khan, Lisa Haydon, Imran Abbas, Pooja Mehta, Cru Fox, Jamil Ahmed, Phyl Cashman, Timea Gazdag, Yohan Contractor, Byron, Yolita, Niccolo</t>
  </si>
  <si>
    <t>Ranbir Kapoor, Aishwarya Rai Bachchan</t>
  </si>
  <si>
    <t>This story explores love - the shapes it takes, the ways it changes us and the exhilarating and often terrifying ride it takes us on. It is the journey of two characters, Alizeh and Ayan, as they navigate life, love and heartbreak.</t>
  </si>
  <si>
    <t>This story explores love - the</t>
  </si>
  <si>
    <t>tt4560436</t>
  </si>
  <si>
    <t>Mile 22</t>
  </si>
  <si>
    <t>USA, China, Colombia</t>
  </si>
  <si>
    <t>Graham Roland, Lea Carpenter</t>
  </si>
  <si>
    <t>Mark Wahlberg, Lauren Cohan, Iko Uwais, John Malkovich, Ronda Rousey, Carlo Alban, Natasha Goubskaya, C.L., Sam Medina, Keith Arthur Bolden, Jenique Hendrix, Billy Smith, Myke Holmes, Emily Skeggs, Terry Kinney</t>
  </si>
  <si>
    <t>Mark Wahlberg, Lauren Cohan</t>
  </si>
  <si>
    <t>A small team of elite American intelligence officers, part of a top-secret tactical command unit, try to smuggle a mysterious police officer with sensitive information out of Indonesia.</t>
  </si>
  <si>
    <t>A small team of elite American</t>
  </si>
  <si>
    <t>tt4565520</t>
  </si>
  <si>
    <t>The Layover</t>
  </si>
  <si>
    <t>David Hornsby, Lance Krall</t>
  </si>
  <si>
    <t>Kate Upton, Alexandra Daddario, Matt Barr, Matt Jones, Kal Penn, Michael Benyaer, Emy Aneke, Joe Nunez, Alvin Sanders, Rob Corddry, Molly Shannon, Angela Moore, John Cassini, Jennifer Cheon Garcia, John Destry</t>
  </si>
  <si>
    <t>Kate Upton</t>
  </si>
  <si>
    <t>Kate Upton, Alexandra Daddario</t>
  </si>
  <si>
    <t>Two friends on a road trip compete for the affections of a handsome man when their flight is redirected due to a hurricane.</t>
  </si>
  <si>
    <t>Two friends on a road trip compete</t>
  </si>
  <si>
    <t>tt4572514</t>
  </si>
  <si>
    <t>Patriots Day</t>
  </si>
  <si>
    <t>Peter Berg, Matt Cook</t>
  </si>
  <si>
    <t>Mark Wahlberg, Dicky Eklund Jr., Michael Marchand, Rhet Kidd, John Goodman, Frank Czarnowski, Christopher O'Shea, Rachel Brosnahan, Jake Picking, Lana Condor, Jerry Dwyer Jr., Patrick Wensing, Michael Chuah, Sang-bae Kim, Michelle Monaghan</t>
  </si>
  <si>
    <t>Mark Wahlberg, Dicky Eklund Jr.</t>
  </si>
  <si>
    <t>The story of the 2013 Boston Marathon bombing and the aftermath, which includes the city-wide manhunt to find the terrorists responsible.</t>
  </si>
  <si>
    <t>The story of the 2013 Boston Marathon</t>
  </si>
  <si>
    <t>tt4572792</t>
  </si>
  <si>
    <t>The Book of Henry</t>
  </si>
  <si>
    <t>Gregg Hurwitz</t>
  </si>
  <si>
    <t>Naomi Watts, Jaeden Martell, Jacob Tremblay, Sarah Silverman, Dean Norris, Lee Pace, Maddie Ziegler, Tonya Pinkins, Bobby Moynihan, Geraldine Hughes, Maxwell Simkins, Jackson Nicoll, Donnetta Lavinia Grays, Joel Marsh Garland, Wass Stevens</t>
  </si>
  <si>
    <t>Naomi Watts, Jaeden Martell</t>
  </si>
  <si>
    <t>With instructions from her genius son's carefully crafted notebook, a single mother sets out to rescue a young girl from the hands of her abusive stepfather.</t>
  </si>
  <si>
    <t>With instructions from her genius</t>
  </si>
  <si>
    <t>tt4575576</t>
  </si>
  <si>
    <t>Christopher Robin</t>
  </si>
  <si>
    <t>30/08/2018</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</si>
  <si>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</si>
  <si>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</si>
  <si>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Ewan McGregor, Hayley Atwell</t>
  </si>
  <si>
    <t>A working-class family man, Christopher Robin, encounters his childhood friend Winnie-the-Pooh, who helps him to rediscover the joys of life.</t>
  </si>
  <si>
    <t>A working-class family man, Christopher</t>
  </si>
  <si>
    <t>tt4581576</t>
  </si>
  <si>
    <t>Aftermath</t>
  </si>
  <si>
    <t>Javier Gull√≥n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</si>
  <si>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</si>
  <si>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</si>
  <si>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Two strangers' lives become inextricably</t>
  </si>
  <si>
    <t>tt4595882</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</si>
  <si>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</si>
  <si>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</si>
  <si>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</si>
  <si>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Melissa McCarthy, Richard E. Grant</t>
  </si>
  <si>
    <t>When Lee Israel falls out of step with current tastes, she turns her art form to deception.</t>
  </si>
  <si>
    <t>When Lee Israel falls out of step</t>
  </si>
  <si>
    <t>tt4600952</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</si>
  <si>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</si>
  <si>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</si>
  <si>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</si>
  <si>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Anton Pampushnyy</t>
  </si>
  <si>
    <t>Anton Pampushnyy, Sanjar Madi</t>
  </si>
  <si>
    <t>During the Cold War, an organization called "Patriot" created a super-hero squad, which includes members of multiple Soviet republics. For years, the heroes had to hide their identities, but in hard times they must show themselves again.</t>
  </si>
  <si>
    <t>During the Cold War, an organization</t>
  </si>
  <si>
    <t>RUR 380000000</t>
  </si>
  <si>
    <t>tt4622512</t>
  </si>
  <si>
    <t>Battle of the Sexes</t>
  </si>
  <si>
    <t>Simon Beaufoy</t>
  </si>
  <si>
    <t>Emma Stone, Steve Carell, Andrea Riseborough, Natalie Morales, Sarah Silverman, Bill Pullman, Alan Cumming, Elisabeth Shue, Eric Christian Olsen, Fred Armisen, Martha MacIsaac, Lauren Kline, Mickey Sumner, Fidan Manashirova, Jessica McNamee</t>
  </si>
  <si>
    <t>Emma Stone, Steve Carell</t>
  </si>
  <si>
    <t>The true story of the 1973 tennis match between World number one</t>
  </si>
  <si>
    <t>The true story of the 1973 tennis</t>
  </si>
  <si>
    <t>tt4624424</t>
  </si>
  <si>
    <t>Storks</t>
  </si>
  <si>
    <t>Nicholas Stoller, Doug Sweetland</t>
  </si>
  <si>
    <t>Andy Samberg, Katie Crown, Kelsey Grammer, Jennifer Aniston, Ty Burrell, Anton Starkman, Keegan-Michael Key, Jordan Peele, Danny Trejo, Stephen Kramer Glickman, Christopher Nicholas Smith, Awkwafina, Ike Barinholtz, Jorma Taccone, Amanda Lund</t>
  </si>
  <si>
    <t>Andy Samberg, Katie Crown</t>
  </si>
  <si>
    <t>Storks have moved on from delivering babies to packages. But when an order for a baby appears, the best delivery stork must scramble to fix the error by delivering the baby.</t>
  </si>
  <si>
    <t>Storks have moved on from delivering</t>
  </si>
  <si>
    <t>tt4630562</t>
  </si>
  <si>
    <t>The Fate of the Furious</t>
  </si>
  <si>
    <t>13/04/2017</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</si>
  <si>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</si>
  <si>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</si>
  <si>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</si>
  <si>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Vin Diesel, Jason Statham</t>
  </si>
  <si>
    <t>When a mysterious woman seduces Dominic Toretto into the world of terrorism and a betrayal of those closest to him, the crew face trials that will test them as never before.</t>
  </si>
  <si>
    <t>When a mysterious woman seduces</t>
  </si>
  <si>
    <t>tt4633690</t>
  </si>
  <si>
    <t>Shot Caller</t>
  </si>
  <si>
    <t>Nikolaj Coster-Waldau, Omari Hardwick, Lake Bell, Jon Bernthal, Emory Cohen, Jeffrey Donovan, Evan Jones, Juan Pablo Raba, Matt Gerald, Max Greenfield, Jessy Schram, Chris Browning, Michael Landes, Jonathon McClendon, Benjamin Bratt</t>
  </si>
  <si>
    <t>Nikolaj Coster-Waldau</t>
  </si>
  <si>
    <t>A newly released prisoner is forced by the leaders of his gang to orchestrate a major crime with a brutal rival gang on the streets of Southern California.</t>
  </si>
  <si>
    <t>A newly released prisoner is forced</t>
  </si>
  <si>
    <t>tt4633694</t>
  </si>
  <si>
    <t>Spider-Man: Into the Spider-Verse</t>
  </si>
  <si>
    <t>Bob Persichetti, Peter Ramsey</t>
  </si>
  <si>
    <t>Phil Lord, Rodney Rothman</t>
  </si>
  <si>
    <t>Shameik Moore, Jake Johnson, Hailee Steinfeld, Mahershala Ali, Brian Tyree Henry, Lily Tomlin, Luna Lauren Velez, Zo√´ Kravitz, John Mulaney, Kimiko Glenn, Nicolas Cage, Kathryn Hahn, Liev Schreiber, Chris Pine, Natalie Morales</t>
  </si>
  <si>
    <t>Shameik Moore</t>
  </si>
  <si>
    <t>Shameik Moore, Jake Johnson</t>
  </si>
  <si>
    <t>Teen Miles Morales becomes the Spider-Man of his universe, and must join with five spider-powered individuals from other dimensions to stop a threat for all realities.</t>
  </si>
  <si>
    <t>Teen Miles Morales becomes the</t>
  </si>
  <si>
    <t>tt4635372</t>
  </si>
  <si>
    <t>Masaan</t>
  </si>
  <si>
    <t>India, France</t>
  </si>
  <si>
    <t>Neeraj Ghaywan</t>
  </si>
  <si>
    <t>Akbar Allahabadi, Bashir Badr</t>
  </si>
  <si>
    <t>Richa Chadha, Sanjay Mishra, Vicky Kaushal, Pankaj Tripathi, Vineet Kumar, Bhagwan Tiwari, Singh Bhupesh, Satya Kam Anand, Saurabh Chadhary, Mohit Abrol, Deepak Agarwal, Harsh Agarwal, Manish Agrahari, Jamal Ahmad, Ana</t>
  </si>
  <si>
    <t>Richa Chadha</t>
  </si>
  <si>
    <t>Richa Chadha, Sanjay Mishra</t>
  </si>
  <si>
    <t>Along India's Ganges River, four people face prejudice, a strict moral code and a punishing caste system as they confront personal tragedies.</t>
  </si>
  <si>
    <t>Along India's Ganges River, four</t>
  </si>
  <si>
    <t>tt4645330</t>
  </si>
  <si>
    <t>Denial</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</si>
  <si>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</si>
  <si>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</si>
  <si>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</si>
  <si>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Rachel Weisz, Tom Wilkinson</t>
  </si>
  <si>
    <t>Acclaimed writer and historian Deborah E. Lipstadt must battle for historical truth to prove the Holocaust actually occurred when David Irving, a renowned denier, sues her for libel.</t>
  </si>
  <si>
    <t>Acclaimed writer and historian</t>
  </si>
  <si>
    <t>tt4645368</t>
  </si>
  <si>
    <t>Juste la fin du monde</t>
  </si>
  <si>
    <t>Xavier Dolan, Jean-Luc Lagarce</t>
  </si>
  <si>
    <t>Nathalie Baye, Vincent Cassel, Marion Cotillard, L√©a Seydoux, Gaspard Ulliel, Antoine DesRochers, William Boyce Blanchette, Sasha Samar, Arthur Couillard, Patricia Tulasne, Emile Rondeau, Th√©odore Pellerin, Jenyane Provencher</t>
  </si>
  <si>
    <t>Nathalie Baye</t>
  </si>
  <si>
    <t>Nathalie Baye, Vincent Cassel</t>
  </si>
  <si>
    <t>tt4648786</t>
  </si>
  <si>
    <t>Harriet</t>
  </si>
  <si>
    <t>Kasi Lemmons</t>
  </si>
  <si>
    <t>Gregory Allen Howard, Kasi Lemmons</t>
  </si>
  <si>
    <t>Cynthia Erivo, Leslie Odom Jr., Joe Alwyn, Clarke Peters, Vanessa Bell Calloway, Omar J. Dorsey, Henry Hunter Hall, Tim Guinee, Nick Basta, Joseph Lee Anderson, Antonio J Bell, CJ McBath, Alexis Louder, Aria Brooks, Janelle Mon√°e</t>
  </si>
  <si>
    <t>Cynthia Erivo</t>
  </si>
  <si>
    <t>Cynthia Erivo, Leslie Odom Jr.</t>
  </si>
  <si>
    <t>tt4649466</t>
  </si>
  <si>
    <t>Kingsman: The Golden Circle</t>
  </si>
  <si>
    <t>Taron Egerton, Edward Holcroft, Gordon Alexander, Mark Strong, Hanna Alstr√∂m, Calvin Demba, Thomas Turgoose, Tobi Bakare, Julianne Moore, Keith Allen, Tom Benedict Knight, Colin Firth, Michael Gambon, Sophie Cookson, Bj√∂rn Granath</t>
  </si>
  <si>
    <t>Taron Egerton, Edward Holcroft</t>
  </si>
  <si>
    <t>After the Kingsman's headquarters are destroyed and the world is held hostage, an allied spy organisation in the United States is discovered. These two elite secret organisations must band together to defeat a common enemy.</t>
  </si>
  <si>
    <t>After the Kingsman's headquarters</t>
  </si>
  <si>
    <t>tt4651520</t>
  </si>
  <si>
    <t>Bad Moms</t>
  </si>
  <si>
    <t>Mila Kunis, Kathryn Hahn, Kristen Bell, Christina Applegate, Jada Pinkett Smith, Annie Mumolo, Oona Laurence, Emjay Anthony, David Walton, Clark Duke, Jay Hernandez, Wendell Pierce, Leah McKendrick, Megan Ferguson, Lyle Brocato</t>
  </si>
  <si>
    <t>Mila Kunis, Kathryn Hahn</t>
  </si>
  <si>
    <t>When three overworked and under-appreciated moms are pushed beyond their limits, they ditch their conventional responsibilities for a jolt of long overdue freedom, fun and comedic self-indulgence.</t>
  </si>
  <si>
    <t>When three overworked and under-appreciated</t>
  </si>
  <si>
    <t>tt4652650</t>
  </si>
  <si>
    <t>Please Stand By</t>
  </si>
  <si>
    <t>26/01/2018</t>
  </si>
  <si>
    <t>Michael Golamco, Michael Golamco</t>
  </si>
  <si>
    <t>Dakota Fanning, Alice Eve, Toni Collette, Lexi Aaron, Domonique Brown, Brittanie Sanders, Cindy Miyashiro, Lara Lihiya, Dan Cordell, Tony Revolori, Blaster, Michael Stahl-David, Matt Corboy, River Alexander, Matty Cardarople</t>
  </si>
  <si>
    <t>Dakota Fanning, Alice Eve</t>
  </si>
  <si>
    <t>A young autistic woman runs away from her caregiver in an attempt to submit her 500-page manuscript to a "Star Trek" writing competition in Hollywood.</t>
  </si>
  <si>
    <t>A young autistic woman runs away</t>
  </si>
  <si>
    <t>tt4666726</t>
  </si>
  <si>
    <t>Christine</t>
  </si>
  <si>
    <t>Antonio Campos</t>
  </si>
  <si>
    <t>Craig Shilowich</t>
  </si>
  <si>
    <t>Rebecca Hall, Michael C. Hall, Tracy Letts, Maria Dizzia, J. Smith-Cameron, Timothy Simons, Kim Shaw, John Cullum, Morgan Spector, Jayson Warner Smith, Kimberley Drummond, Lindsay Ayliffe, Susan Pourfar, Rachel Hendrix, David Foster</t>
  </si>
  <si>
    <t>Rebecca Hall, Michael C. Hall</t>
  </si>
  <si>
    <t>tt4667094</t>
  </si>
  <si>
    <t>Fifty Shades of Black</t>
  </si>
  <si>
    <t>Marlon Wayans, Kali Hawk, Fred Willard, Mike Epps, Affion Crockett, Jane Seymour, Florence Henderson, Andrew Bachelor, Jenny Zigrino, Kate Miner, Sydney Castillo, Irene Choi, Russell Peters, D.C. Ervin, Chaunte Wayans</t>
  </si>
  <si>
    <t>Marlon Wayans, Kali Hawk</t>
  </si>
  <si>
    <t>An inexperienced college student meets a wealthy businessman whose sexual practices put a strain on their relationship.</t>
  </si>
  <si>
    <t>An inexperienced college student</t>
  </si>
  <si>
    <t>tt4669264</t>
  </si>
  <si>
    <t>Beirut</t>
  </si>
  <si>
    <t>15/06/2018</t>
  </si>
  <si>
    <t>Jon Hamm, Jay Potter, Khalid Benchagra, Ania Josse, Angus John Crisford Pritchard-Gordon, Yoav Sadian, Le√Øla Bekhti, Kate Fleetwood, Mark Pellegrino, Abdesselam Bounouacha, Colin Stinton, Mustapha Touki, Youssef El Hibaqui, Aziz Attougui, Hichame Ouraqa</t>
  </si>
  <si>
    <t>Jon Hamm, Jay Potter</t>
  </si>
  <si>
    <t>Caught in the crossfires of civil war, CIA operatives must send a former U.S. diplomat to negotiate for the life of a friend he left behind.</t>
  </si>
  <si>
    <t>Caught in the crossfires of civil</t>
  </si>
  <si>
    <t>tt4669296</t>
  </si>
  <si>
    <t>Lords of Chaos</t>
  </si>
  <si>
    <t>UK, Sweden, Norway</t>
  </si>
  <si>
    <t>Dennis Magnusson, Jonas √Ökerlund</t>
  </si>
  <si>
    <t>Rory Culkin, Emory Cohen, Jack Kilmer, Sky Ferreira, Valter Skarsg√•rd, Anthony De La Torre, Jonathan Barnwell, Sam Coleman, Wilson Gonzalez, Lucian Charles Collier, Andrew Lavelle, James Edwyn, Gustaf Hammarsten, Jon √òigarden, Arion Csihar</t>
  </si>
  <si>
    <t>Rory Culkin, Emory Cohen</t>
  </si>
  <si>
    <t>A teenager's quest to launch Norwegian Black Metal in Oslo in the early 1990s results in a very violent outcome.</t>
  </si>
  <si>
    <t>A teenager's quest to launch Norwegian</t>
  </si>
  <si>
    <t>tt4669788</t>
  </si>
  <si>
    <t>On the Basis of Sex</t>
  </si>
  <si>
    <t>Daniel Stiepleman</t>
  </si>
  <si>
    <t>Felicity Jones, Armie Hammer, Justin Theroux, Sam Waterston, Kathy Bates, Cailee Spaeny, Jack Reynor, Stephen Root, Chris Mulkey, Gary Werntz, Francis X. McCarthy, Ben Carlson, Ronald Guttman, Wendy Crewson, John Ralston</t>
  </si>
  <si>
    <t>Felicity Jones, Armie Hammer</t>
  </si>
  <si>
    <t>tt4669986</t>
  </si>
  <si>
    <t>Loving</t>
  </si>
  <si>
    <t>Ruth Negga, Joel Edgerton, Will Dalton, Dean Mumford, Terri Abney, Alano Miller, Chris Greene, Benjamin Booker, Justin Robinson, Dennis Williams, Keith Tyree, Sharon Blackwood, Rebecca Turner, Christopher Mann, Mike Shiflett</t>
  </si>
  <si>
    <t>Ruth Negga</t>
  </si>
  <si>
    <t>Ruth Negga, Joel Edgerton</t>
  </si>
  <si>
    <t>The story of Richard and Mildred Loving, a couple whose arrest for interracial marriage in 1960s Virginia began a legal battle that would end with the Supreme Court's historic 1967 decision.</t>
  </si>
  <si>
    <t>The story of Richard and Mildred</t>
  </si>
  <si>
    <t>tt4679210</t>
  </si>
  <si>
    <t>Premam</t>
  </si>
  <si>
    <t>Alphonse Puthren</t>
  </si>
  <si>
    <t>Nivin Pauly, Sai Pallavi, Madonna Sebastian, S.V. Krishna Shankar, Shabareesh Varma, Anupama Parameshwaran, Vinay Forrt, Soubin Shahir, Siju Wilson, Ananth Nag, Sharafudheen, Dinesh Nair, Jude Anthany Joseph, Franko Davis, Justin John</t>
  </si>
  <si>
    <t>Nivin Pauly</t>
  </si>
  <si>
    <t>Nivin Pauly, Sai Pallavi</t>
  </si>
  <si>
    <t>A young man has three opportunities to find love. Will the third time be the charm?</t>
  </si>
  <si>
    <t>A young man has three opportunities</t>
  </si>
  <si>
    <t>tt4680182</t>
  </si>
  <si>
    <t>Colossal</t>
  </si>
  <si>
    <t>Canada, USA, Spain, South Korea</t>
  </si>
  <si>
    <t>Anne Hathaway, Jason Sudeikis, Austin Stowell, Tim Blake Nelson, Dan Stevens, Hannah Cheramy, Nathan Ellison, Sarah Surh, Haeun Hannah Cho, Carlos Joe Costa, Melissa M. Montgomery, Christine Lee, Rukiya Bernard, James Yi, Alyssa Dawson</t>
  </si>
  <si>
    <t>Anne Hathaway, Jason Sudeikis</t>
  </si>
  <si>
    <t>Gloria is an out-of-work party girl forced to leave her life in New York City and move back home. When reports surface that a giant creature is destroying Seoul, she gradually comes to the realization that she is somehow connected to this phenomenon.</t>
  </si>
  <si>
    <t>Gloria is an out-of-work party</t>
  </si>
  <si>
    <t>tt4682786</t>
  </si>
  <si>
    <t>Collateral Beauty</t>
  </si>
  <si>
    <t>Will Smith, Edward Norton, Kate Winslet, Michael Pe√±a, Helen Mirren, Naomie Harris, Keira Knightley, Jacob Latimore, Ann Dowd, Liza Col√≥n-Zayas, Natalie Gold, Kylie Rogers, Shirley Rumierk, Alyssa Cheatham, Benjamin Snyder</t>
  </si>
  <si>
    <t>Will Smith, Edward Norton</t>
  </si>
  <si>
    <t>Retreating from life after a tragedy, a man questions the universe by writing to Love, Time, and Death. Receiving unexpected answers, he begins to see how these things interlock and how even loss can reveal moments of meaning and beauty.</t>
  </si>
  <si>
    <t>Retreating from life after a tragedy,</t>
  </si>
  <si>
    <t>tt4682788</t>
  </si>
  <si>
    <t>Loving Pablo</t>
  </si>
  <si>
    <t>Fernando Le√≥n de Aranoa, Virginia Vallejo</t>
  </si>
  <si>
    <t>Javier Bardem, Pen√©lope Cruz, Peter Sarsgaard, Julieth Restrepo, √ìscar Jaenada, Fredy Yate, Ricardo Ni√±o, Pedro Calvo, Joavany Alvarez, David Valencia, Santiago Londo√±o, Juan Sebasti√°n Calero, Quique Mendoza, Ariel Sierra, Julio Nava</t>
  </si>
  <si>
    <t>Javier Bardem, Pen√©lope Cruz</t>
  </si>
  <si>
    <t>A journalist strikes up a romantic relationship with notorious drug lord Pablo Escobar.</t>
  </si>
  <si>
    <t>A journalist strikes up a romantic</t>
  </si>
  <si>
    <t>EUR 14582000</t>
  </si>
  <si>
    <t>tt4686844</t>
  </si>
  <si>
    <t>The Death of Stalin</t>
  </si>
  <si>
    <t>UK, France, Belgium, Canada, USA</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</si>
  <si>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</si>
  <si>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</si>
  <si>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Olga Kurylenko, Tom Brooke</t>
  </si>
  <si>
    <t>Moscow, 1953. After being in power for nearly thirty years, Soviet dictator Joseph Vissarionovich Stalin (Adrian McLoughlin) takes ill and quickly dies. Now the members of the Council of Ministers scramble for power.</t>
  </si>
  <si>
    <t>Moscow, 1953. After being in power</t>
  </si>
  <si>
    <t>tt4687108</t>
  </si>
  <si>
    <t>In the Tall Grass</t>
  </si>
  <si>
    <t>Vincenzo Natali, Stephen King</t>
  </si>
  <si>
    <t>Laysla De Oliveira, Avery Whitted, Patrick Wilson, Will Buie Jr., Harrison Gilbertson, Tiffany Helm, Rachel Wilson</t>
  </si>
  <si>
    <t>Laysla De Oliveira</t>
  </si>
  <si>
    <t>Laysla De Oliveira, Avery Whitted</t>
  </si>
  <si>
    <t>After hearing a young boy's cry for help, a sister and brother venture into a vast field of tall grass in Kansas but soon discover there may be no way out...and that something evil lurks within.</t>
  </si>
  <si>
    <t>After hearing a young boy's cry</t>
  </si>
  <si>
    <t>tt4693358</t>
  </si>
  <si>
    <t>OtherLife</t>
  </si>
  <si>
    <t>15/10/2017</t>
  </si>
  <si>
    <t>Australia, United Arab Emirates</t>
  </si>
  <si>
    <t>Ben C. Lucas</t>
  </si>
  <si>
    <t>Kelley Eskridge, Ben C. Lucas</t>
  </si>
  <si>
    <t>Jessica De Gouw, Shalom Brune-Franklin, Thomas Cocquerel, T.J. Power, Clarence Ryan, Hoa Xuande, Sarah Anjuli, Daniielle Alexis, Tiriel Mora, Priscilla-Anne Jacob, Liam Graham, Joseph J.U. Taylor, Adriane Daff, Maggie Meyer, Adam T Perkins</t>
  </si>
  <si>
    <t>Jessica De Gouw, Shalom Brune-Franklin</t>
  </si>
  <si>
    <t>After inventing a drug that induces time-compressed virtual realities, young Ren grapples with partner Sam over how to use their powerful creation.</t>
  </si>
  <si>
    <t>After inventing a drug that induces</t>
  </si>
  <si>
    <t>tt4694544</t>
  </si>
  <si>
    <t>Once Upon a Time in Venice</t>
  </si>
  <si>
    <t>Mark Cullen</t>
  </si>
  <si>
    <t>Mark Cullen, Robb Cullen</t>
  </si>
  <si>
    <t>Bruce Willis, John Goodman, Jason Momoa, Emily Robinson, Jessica Gomes, Kaleti Williams, Myles Humphus, Famke Janssen, Thomas Middleditch, Maurice Compte, Stephanie Sigman, Adrian Martinez, Ken Davitian, Victor Ortiz, Adam Goldberg</t>
  </si>
  <si>
    <t>Bruce Willis, John Goodman</t>
  </si>
  <si>
    <t>A Los Angeles detective seeks out the ruthless gang that stole his dog.</t>
  </si>
  <si>
    <t>A Los Angeles detective seeks</t>
  </si>
  <si>
    <t>tt4695012</t>
  </si>
  <si>
    <t>It Comes at Night</t>
  </si>
  <si>
    <t>Trey Edward Shults</t>
  </si>
  <si>
    <t>Joel Edgerton, Christopher Abbott, Carmen Ejogo, Riley Keough, Kelvin Harrison Jr., Griffin Robert Faulkner, David Pendleton, Mikey, Chase Joliet, Mick O'Rourke</t>
  </si>
  <si>
    <t>Joel Edgerton, Christopher Abbott</t>
  </si>
  <si>
    <t>Secure within a desolate home as an unnatural threat terrorizes the world, a man has established a tenuous domestic order with his wife and son. Then a desperate young family arrives seeking refuge.</t>
  </si>
  <si>
    <t>Secure within a desolate home</t>
  </si>
  <si>
    <t>tt4698684</t>
  </si>
  <si>
    <t>Hunt for the Wilderpeople</t>
  </si>
  <si>
    <t>Taika Waititi, Barry Crump</t>
  </si>
  <si>
    <t>Sam Neill, Julian Dennison, Rima Te Wiata, Rachel House, Tioreore Ngatai-Melbourne, Oscar Kightley, Stan Walker, Mike Minogue, Cohen Holloway, Rhys Darby, Troy Kingi, Taika Waititi, Hamish Parkinson, Stu Giles, Lloyd Scott</t>
  </si>
  <si>
    <t>Sam Neill, Julian Dennison</t>
  </si>
  <si>
    <t>A national manhunt is ordered for a rebellious kid and his foster uncle who go missing in the wild New Zealand bush.</t>
  </si>
  <si>
    <t>A national manhunt is ordered</t>
  </si>
  <si>
    <t>tt4701182</t>
  </si>
  <si>
    <t>Bumblebee</t>
  </si>
  <si>
    <t>Hailee Steinfeld, Jorge Lendeborg Jr., John Cena, Jason Drucker, Pamela Adlon, Stephen Schneider, Ricardo Hoyos, John Ortiz, Glynn Turman, Len Cariou, Kollin Holtz, Gracie Dzienny, Fred Dryer, Isabelle Ellingson, Mika Kubo</t>
  </si>
  <si>
    <t>Hailee Steinfeld, Jorge Lendeborg Jr.</t>
  </si>
  <si>
    <t>On the run in the year 1987, Bumblebee finds refuge in a junkyard in a small California beach town. On the cusp of turning 18 and trying to find her place in the world, Charlie Watson discovers Bumblebee, battle-scarred and broken.</t>
  </si>
  <si>
    <t>On the run in the year 1987, Bumblebee</t>
  </si>
  <si>
    <t>tt4701724</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</si>
  <si>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</si>
  <si>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</si>
  <si>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</si>
  <si>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</si>
  <si>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Eddie Redmayne, Tom Hiddleston</t>
  </si>
  <si>
    <t>Set at the dawn of time, when prehistoric creatures and woolly mammoths roamed the earth, Early Man tells the story of Dug, along with sidekick Hognob as they unite his tribe against a mighty enemy Lord Nooth and his Bronze Age City to save their home.</t>
  </si>
  <si>
    <t>Set at the dawn of time, when</t>
  </si>
  <si>
    <t>tt4703048</t>
  </si>
  <si>
    <t>6 Days</t>
  </si>
  <si>
    <t>New Zealand, UK</t>
  </si>
  <si>
    <t>Toa Fraser</t>
  </si>
  <si>
    <t>Glenn Standring, Rusty Firmin</t>
  </si>
  <si>
    <t>Jamie Bell, Mark Strong, Abbie Cornish, Martin Shaw, Tim Pigott-Smith, Ben Turner, Emun Elliott, Aymen Hamdouchi, Andrew Grainger, Colin Garlick, Colin Moy, Toby Leach, Martin Hancock, Xavier Horan, Te Kohe Tuhaka</t>
  </si>
  <si>
    <t>Jamie Bell, Mark Strong</t>
  </si>
  <si>
    <t>Based on the Iranian Embassy siege of 1980, this action-thriller dramatizes a six-day standoff between armed Iranian Arabs and SAS soldiers ready for a counterattack.</t>
  </si>
  <si>
    <t>Based on the Iranian Embassy siege</t>
  </si>
  <si>
    <t>tt4714568</t>
  </si>
  <si>
    <t>The Young Offenders</t>
  </si>
  <si>
    <t>Peter Foott</t>
  </si>
  <si>
    <t>Jocelyn Clarke, Peter Foott</t>
  </si>
  <si>
    <t>Alex Murphy, Chris Walley, Hilary Rose, Dominic MacHale, P.J. Gallagher, Shane Casey, Pascal Scott, Ciaran Bermingham, Michael Sands, Cora Fenton, Stephen O'Connor, Fionula Linehan, Wesley O'Duinn, Antoinette Hilliard, Tommy Harris</t>
  </si>
  <si>
    <t>Alex Murphy</t>
  </si>
  <si>
    <t>Alex Murphy, Chris Walley</t>
  </si>
  <si>
    <t>Two teenage boys cycle 160km on stolen bikes pursued by police to find a missing bale of cocaine worth 7 million euro. Set around the real event of Ireland's biggest cocaine seizure in 2007 of 440 million euro.</t>
  </si>
  <si>
    <t>Two teenage boys cycle 160km on</t>
  </si>
  <si>
    <t>tt4714782</t>
  </si>
  <si>
    <t>Personal Shopper</t>
  </si>
  <si>
    <t>France, Germany, Czech Republic, Belgium</t>
  </si>
  <si>
    <t>Kristen Stewart, Lars Eidinger, Sigrid Bouaziz, Anders Danielsen Lie, Ty Olwin, Hammou Gra√Øa, Nora von Waldst√§tten, Benjamin Biolay, Audrey Bonnet, Pascal Rambert, Aur√©lia Petit, Olivia Ross, Thibault Lacroix, Calypso Valois, Benoit Peverelli</t>
  </si>
  <si>
    <t>Kristen Stewart, Lars Eidinger</t>
  </si>
  <si>
    <t>A personal shopper in Paris refuses to leave the city until she makes contact with her twin brother who previously died there. Her life becomes more complicated when a mysterious person contacts her via text message.</t>
  </si>
  <si>
    <t>A personal shopper in Paris refuses</t>
  </si>
  <si>
    <t>tt4721124</t>
  </si>
  <si>
    <t>The Exception</t>
  </si>
  <si>
    <t>David Leveaux</t>
  </si>
  <si>
    <t>Simon Burke, Alan Judd</t>
  </si>
  <si>
    <t>Lo√Øs Alessandra, Jai Courtney, Karin Leclercq, Anton Lesser, Christopher Plummer, Aubeline Barbieux, Janet McTeer, Lily James, St√©phane Auberghen, Ben Daniels, Martin Swabey, Martin Savage, Mark Dexter, Kurt Standaert, Kris Cuppens</t>
  </si>
  <si>
    <t>Lo√Øs Alessandra</t>
  </si>
  <si>
    <t>Lo√Øs Alessandra, Jai Courtney</t>
  </si>
  <si>
    <t>A German soldier tries to determine if the Dutch resistance has planted a spy to infiltrate the home of Kaiser Wilhelm in Holland during the onset of World War II, but falls for a young Jewish Dutch woman during his investigation.</t>
  </si>
  <si>
    <t>A German soldier tries to determine</t>
  </si>
  <si>
    <t>tt4727512</t>
  </si>
  <si>
    <t>Srimanthudu</t>
  </si>
  <si>
    <t>Koratala Siva</t>
  </si>
  <si>
    <t>Mahesh Babu, Shruti Haasan, Jagapathi Babu, Sampath Raj, Rajendra Prasad, Ali, Nikitha Anil, Darbha Appaji Ambarisha, Joy Badlani, Karuna Bhushan, Shamna Kasim, Vennela Kishore, Tejaswi Madivada, Naman Mishra, Sivaji Raja</t>
  </si>
  <si>
    <t>Mahesh Babu, Shruti Haasan</t>
  </si>
  <si>
    <t>Harsha, a multi-millionaire who has everything, still feels that there is something missing in his life. In an attempt to fill the void, he adopts a village to bring change in the people.</t>
  </si>
  <si>
    <t>Harsha, a multi-millionaire who</t>
  </si>
  <si>
    <t>tt4728338</t>
  </si>
  <si>
    <t>Ali Baba ve 7 C√ºceler</t>
  </si>
  <si>
    <t>Azerbaijani</t>
  </si>
  <si>
    <t>Cem Yilmaz, Huseyin Adiguzel, Zafer Alg√∂z, √áetin Altay, Mariya Anastasyeva, Yavor Baharov, Duygu Bal, Bahtiyar Engin, Fahradin Fahradinov, Onur G√∂ksen, Fevzi G√∂k√ße, Irina Ivkina, Valeri Markov, Yosi Mizrahi, Duke Nwamerue</t>
  </si>
  <si>
    <t>Cem Yilmaz, Huseyin Adiguzel</t>
  </si>
  <si>
    <t>Ali Senay (Cem Yilmaz) and Ilber (Cetin Altay), the two partners of Senay C√ºccaciye, sell garden dwarfs. When their company starts to dwindle, they decide to participate in a gardening fair...</t>
  </si>
  <si>
    <t>Ali Senay (Cem Yilmaz) and Ilber</t>
  </si>
  <si>
    <t>tt4729430</t>
  </si>
  <si>
    <t>Klaus</t>
  </si>
  <si>
    <t>15/11/2019</t>
  </si>
  <si>
    <t>Sergio Pablos, Carlos Mart√≠nez L√≥pez</t>
  </si>
  <si>
    <t>Sergio Pablos, Sergio Pablos</t>
  </si>
  <si>
    <t>Jason Schwartzman, J.K. Simmons, Rashida Jones, Will Sasso, Neda Margrethe Labba, Sergio Pablos, Norm MacDonald, Joan Cusack, Evan Agos, Sky Alexis, Jaeden Bettencourt, Teddy Blum, Mila Brener, Sydney Brower, Finn Carr</t>
  </si>
  <si>
    <t>Jason Schwartzman, J.K. Simmons</t>
  </si>
  <si>
    <t>A simple act of kindness always sparks another, even in a frozen, faraway place. When Smeerensburg's new postman, Jesper, befriends toymaker Klaus, their gifts melt an age-old feud and deliver a sleigh full of holiday traditions.</t>
  </si>
  <si>
    <t>A simple act of kindness always</t>
  </si>
  <si>
    <t>tt4731136</t>
  </si>
  <si>
    <t>A Cure for Wellness</t>
  </si>
  <si>
    <t>Justin Haythe, Justin Haythe</t>
  </si>
  <si>
    <t>Dane DeHaan, Jason Isaacs, Mia Goth, Ivo Nandi, Adrian Schiller, Celia Imrie, Harry Groener, Tomas Norstr√∂m, Ashok Mandanna, Magnus Krepper, Peter Benedict, Michael Mendl, Maggie Steed, Craig Wroe, David Bishins</t>
  </si>
  <si>
    <t>Dane DeHaan, Jason Isaacs</t>
  </si>
  <si>
    <t>An ambitious young executive is sent to retrieve his company's CEO from an idyllic but mysterious "wellness center" at a remote location in the Swiss Alps, but soon suspects that the spa's treatments are not what they seem.</t>
  </si>
  <si>
    <t>An ambitious young executive is</t>
  </si>
  <si>
    <t>tt4731148</t>
  </si>
  <si>
    <t>Prityazhenie</t>
  </si>
  <si>
    <t>Oleg Malovichko, Andrey Zolotarev</t>
  </si>
  <si>
    <t>Irina Starshenbaum, Alexander Petrov, Rinal Mukhametov, Oleg Menshikov, Sergey Garmash, Lyudmila Maksakova, Evgeniy Mikheev, Nikita Kukushkin, Evgeniy Sangadzhiev, Aleksey Maslodudov, Darya Rudenok, Anton Shpinkov, Evgeniy Koryakovskiy, Nikita Tarasov, Irina Rossius</t>
  </si>
  <si>
    <t>Irina Starshenbaum</t>
  </si>
  <si>
    <t>Irina Starshenbaum, Alexander Petrov</t>
  </si>
  <si>
    <t>An alien ship crash lands onto a Russian city, many who saw it and the occupants start to question their own existence, while there are those who demand the aliens leave Earth.</t>
  </si>
  <si>
    <t>An alien ship crash lands onto</t>
  </si>
  <si>
    <t>RUR 350000000</t>
  </si>
  <si>
    <t>tt4733640</t>
  </si>
  <si>
    <t>The Limehouse Golem</t>
  </si>
  <si>
    <t>Juan Carlos Medina</t>
  </si>
  <si>
    <t>Jane Goldman, Peter Ackroyd</t>
  </si>
  <si>
    <t>Douglas Booth, Olivia Cooke, Sam Reid, Mar√≠a Valverde, Daniel Mays, Bill Nighy, Peter Sullivan, Michael Jenn, Daniel Cerqueira, Patrick Durham, Louisa-May Parker, Adam Brown, Nicholas Woodeson, Paul Ritter, Mark Tandy</t>
  </si>
  <si>
    <t>Douglas Booth, Olivia Cooke</t>
  </si>
  <si>
    <t>In Victorian London, a Scotland Yard inspector hunts down the sadistic killer behind a series of gory, Jack the Ripper-Like murders.</t>
  </si>
  <si>
    <t>In Victorian London, a Scotland</t>
  </si>
  <si>
    <t>tt4758646</t>
  </si>
  <si>
    <t>War Machine</t>
  </si>
  <si>
    <t>26/05/2017</t>
  </si>
  <si>
    <t>Michael Hastings, David Mich√¥d</t>
  </si>
  <si>
    <t>Brad Pitt, Daniel Betts, John Magaro, Emory Cohen, RJ Cyler, Topher Grace, Anthony Michael Hall, Anthony Hayes, Nicholas Maude, Paolo Gasparini, Andrew Byron, Alan Ruck, Nicholas Jones, Griffin Dunne, Aykut Hilmi</t>
  </si>
  <si>
    <t>Brad Pitt, Daniel Betts</t>
  </si>
  <si>
    <t>An idiosyncratic general confronts opposition from enemies, allies, and bureaucrats while leading a massive rebuilding operation in Afghanistan.</t>
  </si>
  <si>
    <t>An idiosyncratic general confronts</t>
  </si>
  <si>
    <t>tt4761916</t>
  </si>
  <si>
    <t>Unfriended: Dark Web</t>
  </si>
  <si>
    <t>Stephen Susco</t>
  </si>
  <si>
    <t>Colin Woodell, Stephanie Nogueras, Betty Gabriel, Rebecca Rittenhouse, Andrew Lees, Connor Del Rio, Savira Windyani, Douglas Tait, Bryan Adrian, Chelsea Alden, Alexa Mansour, Rob Welsh, Alexander Ward, Kurt Carley, Chuck Lines</t>
  </si>
  <si>
    <t>Colin Woodell</t>
  </si>
  <si>
    <t>Colin Woodell, Stephanie Nogueras</t>
  </si>
  <si>
    <t>A teen comes into possession of a new laptop and soon discovers that the previous owner is not only watching him, but will also do anything to get it back.</t>
  </si>
  <si>
    <t>A teen comes into possession of</t>
  </si>
  <si>
    <t>tt4765284</t>
  </si>
  <si>
    <t>Pitch Perfect 3</t>
  </si>
  <si>
    <t>14/06/2018</t>
  </si>
  <si>
    <t>Papiamento</t>
  </si>
  <si>
    <t>Kay Cannon, Mike White</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</si>
  <si>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</si>
  <si>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</si>
  <si>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Following their win at the world</t>
  </si>
  <si>
    <t>tt4769836</t>
  </si>
  <si>
    <t>The Do-Over</t>
  </si>
  <si>
    <t>27/05/2016</t>
  </si>
  <si>
    <t>Kevin Barnett, Chris Pappas</t>
  </si>
  <si>
    <t>Adam Sandler, David Spade, Paula Patton, Kathryn Hahn, Nick Swardson, Matt Walsh, Ren√©e Taylor, Sean Astin, Natasha Leggero, Luis Guzm√°n, Catherine Bell, Jackie Sandler, Michael Chiklis, Torsten Voges, Stan Ellsworth</t>
  </si>
  <si>
    <t>Adam Sandler, David Spade</t>
  </si>
  <si>
    <t>Two down-on-their-luck guys decide to fake their own deaths and start over with new identities, only to find the people they're pretending to be are in even deeper trouble.</t>
  </si>
  <si>
    <t>Two down-on-their-luck guys decide</t>
  </si>
  <si>
    <t>tt4776998</t>
  </si>
  <si>
    <t>The Promise</t>
  </si>
  <si>
    <t>Terry George, Robin Swicord</t>
  </si>
  <si>
    <t>Oscar Isaac, Charlotte Le Bon, Christian Bale, Daniel Gim√©nez Cacho, Shohreh Aghdashloo, Marwan Kenzari, Angela Sarafyan, Tom Hollander, Numan Acar, Igal Naor, Milene Mayer, Tamer Hassan, Alicia Borrachero, Abel Folk, Jean Reno</t>
  </si>
  <si>
    <t>Oscar Isaac, Charlotte Le Bon</t>
  </si>
  <si>
    <t>Set during the last days of the Ottoman Empire, The Promise follows a love triangle between Michael, a brilliant medical student, the beautiful and sophisticated Ana, and Chris - a renowned American journalist based in Paris.</t>
  </si>
  <si>
    <t>Set during the last days of the</t>
  </si>
  <si>
    <t>tt4777008</t>
  </si>
  <si>
    <t>Maleficent: Mistress of Evil</t>
  </si>
  <si>
    <t>Joachim R√∏nning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</si>
  <si>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</si>
  <si>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</si>
  <si>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</si>
  <si>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Maleficent and her goddaughter</t>
  </si>
  <si>
    <t>tt4779682</t>
  </si>
  <si>
    <t>The Meg</t>
  </si>
  <si>
    <t>Dean Georgaris, Jon Hoeber</t>
  </si>
  <si>
    <t>Jason Statham, Bingbing Li, Rainn Wilson, Cliff Curtis, Winston Chao, Shuya Sophia Cai, Ruby Rose, Page Kennedy, Robert Taylor, √ìlafur Darri √ìlafsson, Jessica McNamee, Masi Oka, Raymond Vinten, Hongmei Mai, Wei Yi</t>
  </si>
  <si>
    <t>Jason Statham, Bingbing Li</t>
  </si>
  <si>
    <t>A group of scientists exploring the Marianas Trench encounter the largest marine predator that has ever existed - the Megalodon.</t>
  </si>
  <si>
    <t>A group of scientists exploring</t>
  </si>
  <si>
    <t>tt4781612</t>
  </si>
  <si>
    <t>Imperium</t>
  </si>
  <si>
    <t>Daniel Ragussis</t>
  </si>
  <si>
    <t>Michael German, Joe Turner Lin</t>
  </si>
  <si>
    <t>Daniel Radcliffe, Toni Collette, Tracy Letts, Sam Trammell, Nestor Carbonell, Chris Sullivan, Seth Numrich, Pawel Szajda, Devin Druid, Burn Gorman, Adam Meier, Roger Yawson, Linc Hand, Vanessa Ore, Jasson Finney</t>
  </si>
  <si>
    <t>Daniel Radcliffe, Toni Collette</t>
  </si>
  <si>
    <t>A young FBI agent, eager to prove himself in the field, goes undercover as a white supremacist.</t>
  </si>
  <si>
    <t>A young FBI agent, eager to prove</t>
  </si>
  <si>
    <t>tt4786282</t>
  </si>
  <si>
    <t>Lights Out</t>
  </si>
  <si>
    <t>Eric Heisserer, David F. Sandberg</t>
  </si>
  <si>
    <t>Teresa Palmer, Gabriel Bateman, Alexander DiPersia, Billy Burke, Maria Bello, Alicia Vela-Bailey, Andi Osho, Rolando Boyce, Maria Russell, Elizabeth Pan, Lotta Losten, Amiah Miller, Ava Cantrell, Emily Alyn Lind</t>
  </si>
  <si>
    <t>Teresa Palmer, Gabriel Bateman</t>
  </si>
  <si>
    <t>Rebecca must unlock the terror behind her little brother's experiences that once tested her sanity, bringing her face to face with a supernatural spirit attached to their mother.</t>
  </si>
  <si>
    <t>Rebecca must unlock the terror</t>
  </si>
  <si>
    <t>tt4795124</t>
  </si>
  <si>
    <t>How to Be a Latin Lover</t>
  </si>
  <si>
    <t>Ken Marino</t>
  </si>
  <si>
    <t>Jon Zack, Chris Spain</t>
  </si>
  <si>
    <t>Eugenio Derbez, Salma Hayek, Raphael Alejandro, Rob Lowe, Kristen Bell, Mckenna Grace, Raquel Welch, Linda Lavin, Ren√©e Taylor, Rob Corddry, Rob Riggle, Rob Huebel, Michael Cera, Mather Zickel, Vadhir Derbez</t>
  </si>
  <si>
    <t>Eugenio Derbez, Salma Hayek</t>
  </si>
  <si>
    <t>Finding himself dumped after twenty-five years of marriage, a man who made a career of seducing rich older women must move in with his estranged sister, where he begins to learn the value of family.</t>
  </si>
  <si>
    <t>Finding himself dumped after twenty-five</t>
  </si>
  <si>
    <t>tt4799050</t>
  </si>
  <si>
    <t>Rough Night</t>
  </si>
  <si>
    <t>27/07/2017</t>
  </si>
  <si>
    <t>Lucia Aniello</t>
  </si>
  <si>
    <t>Lucia Aniello, Paul W. Downs</t>
  </si>
  <si>
    <t>Scarlett Johansson, Jillian Bell, Zo√´ Kravitz, Ilana Glazer, Kate McKinnon, Paul W. Downs, Ryan Cooper, Ty Burrell, Demi Moore, Enrique Murciano, Dean Winters, Colton Haynes, Patrick Carlyle, Eric Andr√©, Bo Burnham</t>
  </si>
  <si>
    <t>Scarlett Johansson, Jillian Bell</t>
  </si>
  <si>
    <t>Things go terribly wrong for a group of girlfriends who hire a male stripper for a bachelorette party in Miami.</t>
  </si>
  <si>
    <t>Things go terribly wrong for a</t>
  </si>
  <si>
    <t>tt4799064</t>
  </si>
  <si>
    <t>Mindhorn</t>
  </si>
  <si>
    <t>Sean Foley</t>
  </si>
  <si>
    <t>Julian Barratt, Simon Farnaby</t>
  </si>
  <si>
    <t>Julian Barratt, Simon Farnaby, Essie Davis, Steve Coogan, Richard McCabe, Andrea Riseborough, Russell Tovey, Robin Morrissey, David Schofield, Alannah Olivia, Christopher Jenner Cole, Sean Foley, Jessye Romeo, Harriet Walter, Simon Callow</t>
  </si>
  <si>
    <t>A has-been actor best known for playing the title character in the 1980s detective series "Mindhorn" must work with the police when a serial killer says that he will only speak with Detective Mindhorn, whom he believes to be a real person.</t>
  </si>
  <si>
    <t>A has-been actor best known for</t>
  </si>
  <si>
    <t>tt4799066</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</si>
  <si>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</si>
  <si>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</si>
  <si>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</si>
  <si>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Bella Thorne</t>
  </si>
  <si>
    <t>Bella Thorne, Patrick Schwarzenegger</t>
  </si>
  <si>
    <t>A 17-year-old girl suffers from a condition that prevents her from being out in the sunlight.</t>
  </si>
  <si>
    <t>A 17-year-old girl suffers from</t>
  </si>
  <si>
    <t>tt4805316</t>
  </si>
  <si>
    <t>A Dark Song</t>
  </si>
  <si>
    <t>Liam Gavin</t>
  </si>
  <si>
    <t>Steve Oram, Catherine Walker, Susan Loughnane, Mark Huberman, Nathan Vos, Martina Nunvarova, Breffni O'Connor, Sheila Moloney, Ruby Kearns, John Carton, Aaron O'Neill, Ann Mulvany, Daniel McConnell, Jim Dolan, John Cantillion</t>
  </si>
  <si>
    <t>Steve Oram</t>
  </si>
  <si>
    <t>Steve Oram, Catherine Walker</t>
  </si>
  <si>
    <t>A determined young woman and a damaged occultist risk their lives and souls to perform a dangerous ritual that will grant them what they want.</t>
  </si>
  <si>
    <t>A determined young woman and a</t>
  </si>
  <si>
    <t>tt4814290</t>
  </si>
  <si>
    <t>Te3n</t>
  </si>
  <si>
    <t>Ribhu Dasgupta</t>
  </si>
  <si>
    <t>Bijesh Jayarajan, Geun-seop Jeong</t>
  </si>
  <si>
    <t>Nawazuddin Siddiqui, Amitabh Bachchan, Vidya Balan, Mukesh Chhabra, Padmavati Rao, Prakash Belawadi, Sabyasachi Chakrabarty, Aarnaa Sharma, Suneel Sinha, Tota Roy Chowdhury, Paritosh Sand, Anupam Bhattacharya, Deblina Chakraborty, Ardhendu Banerjee, Sumit Samaddar</t>
  </si>
  <si>
    <t>A grandfather, a priest, and a police officer investigate the case of a kidnapped child.</t>
  </si>
  <si>
    <t>A grandfather, a priest, and a</t>
  </si>
  <si>
    <t>tt4815122</t>
  </si>
  <si>
    <t>Time Trap</t>
  </si>
  <si>
    <t>Mark Dennis, Ben Foster</t>
  </si>
  <si>
    <t>Mark Dennis</t>
  </si>
  <si>
    <t>Reiley McClendon, Cassidy Gifford, Brianne Howey, Olivia Draguicevich, Max Wright, Andrew Wilson, Sabin Smith, Rich Skidmore, Jennifer Zartman Bateman, Grayson-Bell Burton, Jocelyn Kay, Chris Sturgeon, Hans Marrero, Zachary Matz, Rusty Grimmer</t>
  </si>
  <si>
    <t>Reiley McClendon</t>
  </si>
  <si>
    <t>Reiley McClendon, Cassidy Gifford</t>
  </si>
  <si>
    <t>A professor enters a cave and goes missing. Some of his students come looking for him and get trapped in the cave as well.</t>
  </si>
  <si>
    <t>A professor enters a cave and</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</si>
  <si>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</si>
  <si>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</si>
  <si>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</si>
  <si>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Jennifer Aniston, Timothy Olyphant</t>
  </si>
  <si>
    <t>Three generations come together in the week leading up to Mother's Day.</t>
  </si>
  <si>
    <t>Three generations come together</t>
  </si>
  <si>
    <t>tt4824308</t>
  </si>
  <si>
    <t>God's Not Dead 2</t>
  </si>
  <si>
    <t>Chuck Konzelman, Cary Solomon</t>
  </si>
  <si>
    <t>Jesse Metcalfe, Robin Givens, Melissa Joan Hart, Brad Heller, Ernie Hudson, Hayley Orrantia, Pat Boone, Paul Kwo, Trisha LaFache, Jon Lindstrom, Maria Canals-Barrera, Benjamin A. Onyango, Sadie Robertson, Carey Scott, Fred Thompson</t>
  </si>
  <si>
    <t>Jesse Metcalfe, Robin Givens</t>
  </si>
  <si>
    <t>When a high school teacher is asked a question in class about Jesus, her response lands her in deep trouble.</t>
  </si>
  <si>
    <t>When a high school teacher is</t>
  </si>
  <si>
    <t>tt4827558</t>
  </si>
  <si>
    <t>High Life</t>
  </si>
  <si>
    <t>France, UK, Germany, Poland, USA</t>
  </si>
  <si>
    <t>Claire Denis</t>
  </si>
  <si>
    <t>Claire Denis, Jean-Pol Fargeau</t>
  </si>
  <si>
    <t>Robert Pattinson, Juliette Binoche, Andr√© Benjamin, Mia Goth, Agata Buzek, Lars Eidinger, Claire Tran, Ewan Mitchell, Gloria Obianyo, Scarlett Lindsey, Jessie Ross, Victor Banerjee, Juliette Picollot, Mikolaj Gruss, Weronika Wachowska</t>
  </si>
  <si>
    <t>Robert Pattinson, Juliette Binoche</t>
  </si>
  <si>
    <t>A father and his daughter struggle to survive in deep space where they live in isolation.</t>
  </si>
  <si>
    <t>A father and his daughter struggle</t>
  </si>
  <si>
    <t>tt4832640</t>
  </si>
  <si>
    <t>Sultan</t>
  </si>
  <si>
    <t>Salman Khan, Randeep Hooda, Anushka Sharma, Amit Sadh, Kubbra Sait, Marko Zaror, Hans Marrero, Ron Smoorenburg, Kumud Mishra, Tyron Woodley, Kabir Khan, Shibani Dandekar, Bj√∂rn Freiberg, Marrese Crump, Brahim Chab</t>
  </si>
  <si>
    <t>Salman Khan, Randeep Hooda</t>
  </si>
  <si>
    <t>Sultan is a classic underdog tale about a wrestler's journey, looking for a comeback by defeating all odds.</t>
  </si>
  <si>
    <t>Sultan is a classic underdog tale</t>
  </si>
  <si>
    <t>tt4846232</t>
  </si>
  <si>
    <t>Good Time</t>
  </si>
  <si>
    <t>26/10/2017</t>
  </si>
  <si>
    <t>Benny Safdie, Josh Safdie</t>
  </si>
  <si>
    <t>Ronald Bronstein, Josh Safdie</t>
  </si>
  <si>
    <t>Robert Pattinson, Benny Safdie, Buddy Duress, Taliah Webster, Jennifer Jason Leigh, Barkhad Abdi, Necro, Peter Verby, Saida Mansoor, Gladys Mathon, Rose Gregorio, Eric Paykert, Astrid Corrales, Rachel Black, Hirakish Ranasaki</t>
  </si>
  <si>
    <t>Robert Pattinson, Benny Safdie</t>
  </si>
  <si>
    <t>After a botched bank robbery lands his younger brother in prison, Connie Nikas embarks on a twisted odyssey through New York City's underworld to get his brother Nick out of jail.</t>
  </si>
  <si>
    <t>After a botched bank robbery lands</t>
  </si>
  <si>
    <t>tt4846340</t>
  </si>
  <si>
    <t>Hidden Figures</t>
  </si>
  <si>
    <t>Allison Schroeder, Theodore Melfi</t>
  </si>
  <si>
    <t>Taraji P. Henson, Octavia Spencer, Janelle Mon√°e, Kevin Costner, Kirsten Dunst, Jim Parsons, Mahershala Ali, Aldis Hodge, Glen Powell, Kimberly Quinn, Olek Krupa, Kurt Krause, Ken Strunk, Lidya Jewett, Donna Biscoe</t>
  </si>
  <si>
    <t>Taraji P. Henson</t>
  </si>
  <si>
    <t>Taraji P. Henson, Octavia Spencer</t>
  </si>
  <si>
    <t>The story of a team of female African-American mathematicians who served a vital role in NASA during the early years of the U.S. space program.</t>
  </si>
  <si>
    <t>The story of a team of female</t>
  </si>
  <si>
    <t>tt4849438</t>
  </si>
  <si>
    <t>B√£hubali 2: The Conclusion</t>
  </si>
  <si>
    <t>Prabhas, Rana Daggubati, Anushka Shetty, Sathyaraj, Ramya Krishnan, Tamannaah Bhatia, Nassar, Subbaraju, Meka Rama Krishna, Tanikella Bharani, Sharad Kelkar, Abhinaya Krishna, Aashish Maske, Ramakrishna Meka, Prabhakar</t>
  </si>
  <si>
    <t>When Shiva, the son of Bahubali, learns about his heritage, he begins to look for answers. His story is juxtaposed with past events that unfolded in the Mahishmati Kingdom.</t>
  </si>
  <si>
    <t>When Shiva, the son of Bahubali,</t>
  </si>
  <si>
    <t>INR 2500000000</t>
  </si>
  <si>
    <t>tt4853102</t>
  </si>
  <si>
    <t>Batman: The Killing Joke</t>
  </si>
  <si>
    <t>25/07/2016</t>
  </si>
  <si>
    <t>Sam Liu</t>
  </si>
  <si>
    <t>Brian Azzarello, Brian Bolland</t>
  </si>
  <si>
    <t>Kevin Conroy, Mark Hamill, Tara Strong, Ray Wise, John DiMaggio, Robin Atkin Downes, Brian George, JP Karliak, Andrew Kishino, Nolan North, Maury Sterling, Fred Tatasciore, Bruce Timm, Anna Vocino, Kari Wahlgren</t>
  </si>
  <si>
    <t>Kevin Conroy</t>
  </si>
  <si>
    <t>Kevin Conroy, Mark Hamill</t>
  </si>
  <si>
    <t>As Batman hunts for the escaped Joker, the Clown Prince of Crime attacks the Gordon family to prove a diabolical point mirroring his own fall into madness.</t>
  </si>
  <si>
    <t>As Batman hunts for the escaped</t>
  </si>
  <si>
    <t>tt4857264</t>
  </si>
  <si>
    <t>Contratiempo</t>
  </si>
  <si>
    <t>Mario Casas, Ana Wagener, Jose Coronado, B√°rbara Lennie, Francesc Orella, Paco Tous, David Selvas, I√±igo Gastesi, San Y√©lamos, Manel Dueso, Blanca Mart√≠nez, Pere Bras√≥, Jordi Brunet, Bobby Gonz√°lez, Martina Hurtado</t>
  </si>
  <si>
    <t>Mario Casas, Ana Wagener</t>
  </si>
  <si>
    <t>A successful entrepreneur accused of murder and a witness preparation expert have less than three hours to come up with an impregnable defence.</t>
  </si>
  <si>
    <t>A successful entrepreneur accused</t>
  </si>
  <si>
    <t>tt4877122</t>
  </si>
  <si>
    <t>The Emoji Movie</t>
  </si>
  <si>
    <t>Tony Leondis, Eric Siegel</t>
  </si>
  <si>
    <t>T.J. Miller, James Corden, Anna Faris, Maya Rudolph, Steven Wright, Jennifer Coolidge, Patrick Stewart, Christina Aguilera, Sof√≠a Vergara, Rachael Ray, Sean Hayes, Jake T. Austin, Tati Gabrielle, Jude Kouyate, Jeffrey Ross</t>
  </si>
  <si>
    <t>T.J. Miller</t>
  </si>
  <si>
    <t>T.J. Miller, James Corden</t>
  </si>
  <si>
    <t>Gene, a multi-expressional emoji, sets out on a journey to become a normal emoji.</t>
  </si>
  <si>
    <t>Gene, a multi-expressional emoji,</t>
  </si>
  <si>
    <t>tt4878482</t>
  </si>
  <si>
    <t>Dumplin'</t>
  </si>
  <si>
    <t>Kristin Hahn, Julie Murphy</t>
  </si>
  <si>
    <t>Danielle Macdonald, Jennifer Aniston, Odeya Rush, Maddie Baillio, Bex Taylor-Klaus, Luke Benward, Georgie Flores, Dove Cameron, Harold Perrineau, Kathy Najimy, Joshua Allan Eads, Hilliary Begley, Sam Pancake, Dan Finnerty, Molly McNearney</t>
  </si>
  <si>
    <t>Danielle Macdonald</t>
  </si>
  <si>
    <t>Danielle Macdonald, Jennifer Aniston</t>
  </si>
  <si>
    <t>Willowdean ('Dumplin'), the plus-size teenage daughter of a former beauty queen, signs up for her mom's Miss Teen Bluebonnet pageant as a protest that escalates when other contestants follow her footsteps, revolutionizing the pageant and their small Texas town.</t>
  </si>
  <si>
    <t>Willowdean ('Dumplin'), the plus-size</t>
  </si>
  <si>
    <t>tt4881806</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</si>
  <si>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</si>
  <si>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</si>
  <si>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</si>
  <si>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</si>
  <si>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When the island's dormant volcano</t>
  </si>
  <si>
    <t>tt4882376</t>
  </si>
  <si>
    <t>First They Killed My Father</t>
  </si>
  <si>
    <t>15/09/2017</t>
  </si>
  <si>
    <t>Cambodia, USA</t>
  </si>
  <si>
    <t>Loung Ung, Angelina Jolie</t>
  </si>
  <si>
    <t>Sareum Srey Moch, Phoeung Kompheak, Sveng Socheata, Mun Kimhak, Heng Dara, Khoun Sothea, Sarun Nika, Run Malyna, Oun Srey Neang, Horm Chhora, Henry Kissinger, Richard Nixon, Mony Ros, Tharoth Sam, Nout Sophal</t>
  </si>
  <si>
    <t>Sareum Srey Moch</t>
  </si>
  <si>
    <t>Sareum Srey Moch, Phoeung Kompheak</t>
  </si>
  <si>
    <t>Cambodian author and human rights activist</t>
  </si>
  <si>
    <t>Cambodian author and human rights</t>
  </si>
  <si>
    <t>tt4899370</t>
  </si>
  <si>
    <t>Megan Leavey</t>
  </si>
  <si>
    <t>Gabriela Cowperthwaite</t>
  </si>
  <si>
    <t>Pamela Gray, Annie Mumolo</t>
  </si>
  <si>
    <t>Kate Mara, Edie Falco, Alisa Harris, Nick Madrick, Jason Turner, Sasha Morfaw, Jennifer Duke, Megan Leavey, Will Patton, Corey Johnson, Andrew Moon, Alicia Lobo, Melina Matthews, Luka Peros, Nils Holst</t>
  </si>
  <si>
    <t>Kate Mara, Edie Falco</t>
  </si>
  <si>
    <t>Based on the true life story of a young Marine corporal whose unique discipline and bond with her military combat dog saved many lives during their deployment in Iraq.</t>
  </si>
  <si>
    <t>Based on the true life story of</t>
  </si>
  <si>
    <t>tt4900716</t>
  </si>
  <si>
    <t>Kapoor &amp; Sons</t>
  </si>
  <si>
    <t>Shakun Batra</t>
  </si>
  <si>
    <t>Shakun Batra, Ayesha DeVitre</t>
  </si>
  <si>
    <t>Sidharth Malhotra, Fawad Khan, Alia Bhatt, Rajat Kapoor, Rishi Kapoor, Anahita Oberoi, Vikram Kapadia, Pradeep Pradhan, Fahim Shaikh, Niti Apurva Patel, Aalekh Kapoor, Sukant Goel, Ratna Pathak Shah, Aditya Gunavanthe, Rahul Arjun Adsul</t>
  </si>
  <si>
    <t>Sidharth Malhotra, Fawad Khan</t>
  </si>
  <si>
    <t>A story revolving around a dysfunctional family of 2 brothers who visit their family and discover that their parents marriage is on the verge of collapse,the family is undergoing a financial crunch and much more as the drama unfolds.</t>
  </si>
  <si>
    <t>A story revolving around a dysfunctional</t>
  </si>
  <si>
    <t>tt4901306</t>
  </si>
  <si>
    <t>Perfetti sconosciuti</t>
  </si>
  <si>
    <t>Paolo Genovese</t>
  </si>
  <si>
    <t>Filippo Bologna, Paolo Costella</t>
  </si>
  <si>
    <t>Giuseppe Battiston, Anna Foglietta, Marco Giallini, Edoardo Leo, Valerio Mastandrea, Alba Rohrwacher, Kasia Smutniak, Benedetta Porcaroli, Elisabetta De Palo, Tommaso Tatafiore, Noemi Pagotto</t>
  </si>
  <si>
    <t>Giuseppe Battiston</t>
  </si>
  <si>
    <t>Giuseppe Battiston, Anna Foglietta</t>
  </si>
  <si>
    <t>Seven long-time friends get together for a dinner. When they decide to share with each other the content of every text message, email and phone call they receive, many secrets start to unveil and the equilibrium trembles.</t>
  </si>
  <si>
    <t>Seven long-time friends get together</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</si>
  <si>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</si>
  <si>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</si>
  <si>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</si>
  <si>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</si>
  <si>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</si>
  <si>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Tom Cruise, Henry Cavill</t>
  </si>
  <si>
    <t>Ethan Hunt and his IMF team, along with some familiar allies, race against time after a mission gone wrong.</t>
  </si>
  <si>
    <t>Ethan Hunt and his IMF team, along</t>
  </si>
  <si>
    <t>tt4913966</t>
  </si>
  <si>
    <t>The Curse of la Llorona</t>
  </si>
  <si>
    <t>17/04/2019</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</si>
  <si>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</si>
  <si>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</si>
  <si>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</si>
  <si>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Linda Cardellini, Roman Christou</t>
  </si>
  <si>
    <t>Ignoring the eerie warning of a troubled mother suspected of child endangerment, a social worker and her own small kids are soon drawn into a frightening supernatural realm.</t>
  </si>
  <si>
    <t>Ignoring the eerie warning of</t>
  </si>
  <si>
    <t>tt4916630</t>
  </si>
  <si>
    <t>Just Mercy</t>
  </si>
  <si>
    <t>30/01/2020</t>
  </si>
  <si>
    <t>Jamie Foxx, Charlie Pye Jr., Michael Harding, Christopher Wolfe, Michael B. Jordan, J. Alphonse Nicholson, Adam Boyer, Jacinte Blankenship, Bryan G. Stevenson, Brad Sanders, Charmin Lee, Brie Larson, Sebastian Eugene Hansen, John Lacy, Dominic Bogart</t>
  </si>
  <si>
    <t>Jamie Foxx, Charlie Pye Jr.</t>
  </si>
  <si>
    <t>World-renowned civil rights defense attorney</t>
  </si>
  <si>
    <t>World-renowned civil rights defense</t>
  </si>
  <si>
    <t>tt4924942</t>
  </si>
  <si>
    <t>El guardi√°n invisible</t>
  </si>
  <si>
    <t>Spain, Germany</t>
  </si>
  <si>
    <t>Luiso Berdejo, Dolores Redondo</t>
  </si>
  <si>
    <t>Marta Etura, Elvira M√≠nguez, Nene, Francesc Orella, Itziar Aizpuru, Benn Northover, Miren Gazta√±aga, Idurre Puertas, Patricia L√≥pez Arnaiz, Miquel Fern√°ndez, Mikel Losada, Quique Gago, Pedro Casablanc, Paco Tous, Ram√≥n Barea</t>
  </si>
  <si>
    <t>Marta Etura</t>
  </si>
  <si>
    <t>Marta Etura, Elvira M√≠nguez</t>
  </si>
  <si>
    <t>A female inspector confronts a serial killer while dealing with the ghosts of her past.</t>
  </si>
  <si>
    <t>A female inspector confronts a</t>
  </si>
  <si>
    <t>tt4925292</t>
  </si>
  <si>
    <t>Lady Bird</t>
  </si>
  <si>
    <t>Saoirse Ronan, Laurie Metcalf, Tracy Letts, Lucas Hedges, Timoth√©e Chalamet, Beanie Feldstein, Lois Smith, Stephen McKinley Henderson, Odeya Rush, Jordan Rodrigues, Marielle Scott, John Karna, Jake McDorman, Bayne Gibby, Laura Marano</t>
  </si>
  <si>
    <t>Saoirse Ronan, Laurie Metcalf</t>
  </si>
  <si>
    <t>In 2002, an artistically inclined seventeen-year-old girl comes of age in Sacramento, California.</t>
  </si>
  <si>
    <t>In 2002, an artistically inclined</t>
  </si>
  <si>
    <t>tt4934950</t>
  </si>
  <si>
    <t>Talvar</t>
  </si>
  <si>
    <t>Meghna Gulzar</t>
  </si>
  <si>
    <t>Vishal Bhardwaj, Aditya Nimbalkar</t>
  </si>
  <si>
    <t>Irrfan Khan, Konkona Sen Sharma, Neeraj Kabi, Sohum Shah, Atul Kumar, Gajraj Rao, Prakash Belawadi, Shishir Sharma, Deepak Arora, Sakshi Bhatia, Purnendu Bhattacharya, Sandeep Dhabale, Vijay Kumar Dogra, Sumit Gulati, Vipin Katyal</t>
  </si>
  <si>
    <t>Irrfan Khan, Konkona Sen Sharma</t>
  </si>
  <si>
    <t>An experienced investigator confronts several conflicting theories about the perpetrators of a violent double homicide.</t>
  </si>
  <si>
    <t>An experienced investigator confronts</t>
  </si>
  <si>
    <t>tt4935334</t>
  </si>
  <si>
    <t>Southbound</t>
  </si>
  <si>
    <t>Roxanne Benjamin, Matt Bettinelli-Olpin</t>
  </si>
  <si>
    <t>Matt Bettinelli-Olpin, Roxanne Benjamin</t>
  </si>
  <si>
    <t>Chad Villella, Matt Bettinelli-Olpin, Kristina Pesic, Fabianne Therese, Nathalie Love, Hannah Marks, Dana Gould, Anessa Ramsey, Susan Burke, Davey Johnson, Mather Zickel, Karla Droege, Zoe Cooper, Justin Welborn, David Yow</t>
  </si>
  <si>
    <t>Chad Villella</t>
  </si>
  <si>
    <t>Chad Villella, Matt Bettinelli-Olpin</t>
  </si>
  <si>
    <t>Five interlocking tales of terror follow the fates of a group of weary travellers who confront their worst nightmares - and darkest secrets - over one long night on a desolate stretch of desert highway.</t>
  </si>
  <si>
    <t>Five interlocking tales of terror</t>
  </si>
  <si>
    <t>tt4935372</t>
  </si>
  <si>
    <t>The Devil's Candy</t>
  </si>
  <si>
    <t>Ethan Embry, Shiri Appleby, Pruitt Taylor Vince, Kiara Glasco, Tony Amendola, Leland Orser, Craig Nigh, Oryan Landa, Richard Rollin, Shiela Bailey Lucas, Marco Perella, Mylinda Royer, Ash Thapliyal, Jamie Tisdale, Jose Villarreal</t>
  </si>
  <si>
    <t>Ethan Embry</t>
  </si>
  <si>
    <t>Ethan Embry, Shiri Appleby</t>
  </si>
  <si>
    <t>A struggling painter is possessed by satanic forces after he and his young family move into their dream home in rural Texas, in this creepy haunted-house tale.</t>
  </si>
  <si>
    <t>A struggling painter is possessed</t>
  </si>
  <si>
    <t>tt4936450</t>
  </si>
  <si>
    <t>Bacalaureat</t>
  </si>
  <si>
    <t>30/08/2016</t>
  </si>
  <si>
    <t>Adrian Titieni, Maria Dragus, Lia Bugnar, M√£lina Manovici, Vlad Ivanov, Gelu Colceag, Rares Andrici, Petre Ciubotaru, Alexandra Davidescu, Emanuel Parvu, Lucian Ifrim, Gheorghe Ifrim, Adrian Vancica, Orsolya Moldov√°n, Tudor Smoleanu</t>
  </si>
  <si>
    <t>Adrian Titieni</t>
  </si>
  <si>
    <t>Adrian Titieni, Maria Dragus</t>
  </si>
  <si>
    <t>A film about compromises and the implications of the parent's role.</t>
  </si>
  <si>
    <t>A film about compromises and the</t>
  </si>
  <si>
    <t>tt4943322</t>
  </si>
  <si>
    <t>The Ottoman Lieutenant</t>
  </si>
  <si>
    <t>Jeff Stockwell</t>
  </si>
  <si>
    <t>Michiel Huisman, Hera Hilmar, Josh Hartnett, Ben Kingsley, Haluk Bilginer, Affif Ben Badra, Paul Barrett, Jessica Turner, Peter Hosking, Sel√ßuk Y√∂ntem, Eliska Slansky, Hasan Say, Deniz Kilic Flak, Aysen S√ºmercan, Murat Seven</t>
  </si>
  <si>
    <t>Michiel Huisman, Hera Hilmar</t>
  </si>
  <si>
    <t>This movie is a love story between an idealistic American nurse and a Turkish officer in World War I.</t>
  </si>
  <si>
    <t>This movie is a love story between</t>
  </si>
  <si>
    <t>tt4951982</t>
  </si>
  <si>
    <t>Kursk</t>
  </si>
  <si>
    <t>France, Belgium, Luxembourg, Romania, Canada, USA</t>
  </si>
  <si>
    <t>Robert Rodat, Robert Moore</t>
  </si>
  <si>
    <t>Matthias Schoenaerts, L√©a Seydoux, Peter Simonischek, August Diehl, Max von Sydow, Colin Firth, Bjarne Henriksen, Magnus Millang, Artemiy Spiridonov, Joel Basman, Pit Bukowski, Matthias Schweigh√∂fer,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</si>
  <si>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</si>
  <si>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The film follows the 2000 K-141</t>
  </si>
  <si>
    <t>tt4954522</t>
  </si>
  <si>
    <t>Grave</t>
  </si>
  <si>
    <t>15/03/2017</t>
  </si>
  <si>
    <t>France, Belgium, Italy</t>
  </si>
  <si>
    <t>Julia Ducournau</t>
  </si>
  <si>
    <t>Julia Ducournau, Julia Ducournau</t>
  </si>
  <si>
    <t>Garance Marillier, Ella Rumpf, Rabah Nait Oufella, Laurent Lucas, Joana Preiss, Bouli Lanners, Marion Vernoux, Thomas Mustin, Marouan Iddoub, Jean-Louis Sbille, Benjamin Boutboul, Virgil Leclaire, Anna Solomin, Sophie Breyer, Danel Utegenova</t>
  </si>
  <si>
    <t>Garance Marillier</t>
  </si>
  <si>
    <t>Garance Marillier, Ella Rumpf</t>
  </si>
  <si>
    <t>A young woman, studying to be a vet, develops a craving for human flesh.</t>
  </si>
  <si>
    <t>A young woman, studying to be</t>
  </si>
  <si>
    <t>tt4964788</t>
  </si>
  <si>
    <t>Todos lo saben</t>
  </si>
  <si>
    <t>Spain, France, Italy, Argentina, Germany</t>
  </si>
  <si>
    <t>Pen√©lope Cruz, Javier Bardem, Ricardo Dar√≠n, Eduard Fern√°ndez, B√°rbara Lennie, Inma Cuesta, Elvira M√≠nguez, Ram√≥n Barea, Carla Campra, Sara S√°lamo, Roger Casamajor, Jos√© √Ångel Egido, Sergio Castellanos, Iv√°n Chavero, Tom√°s del Estal</t>
  </si>
  <si>
    <t>Pen√©lope Cruz, Javier Bardem</t>
  </si>
  <si>
    <t>Laura, a Spanish woman living in Buenos Aires, returns to her hometown outside Madrid with her two children to attend her sister's wedding. However, the trip is upset by unexpected events that bring secrets into the open.</t>
  </si>
  <si>
    <t>Laura, a Spanish woman living</t>
  </si>
  <si>
    <t>tt4971344</t>
  </si>
  <si>
    <t>Les fr√®res Sisters</t>
  </si>
  <si>
    <t>France, Spain, Romania, Belgium, USA</t>
  </si>
  <si>
    <t>John C. Reilly, Joaquin Phoenix, Jake Gyllenhaal, Riz Ahmed, Rebecca Root, Allison Tolman, Rutger Hauer, Carol Kane, Patrice Cossonneau, Zac Abbott, David Gasman, Philip Rosch, Creed Bratton, Lenuta Bala, Jochen H√§gele</t>
  </si>
  <si>
    <t>John C. Reilly, Joaquin Phoenix</t>
  </si>
  <si>
    <t>In 1850s Oregon, the infamous duo of assassins, Eli Sisters (John C. Reilly) and Charlie Sisters (Joaquin Phoenix), chase a gold prospector and his unexpected ally.</t>
  </si>
  <si>
    <t>In 1850s Oregon, the infamous</t>
  </si>
  <si>
    <t>tt4972062</t>
  </si>
  <si>
    <t>Don't Think Twice</t>
  </si>
  <si>
    <t>Gillian Jacobs, Mike Birbiglia, Kate Micucci, Tami Sagher, Keegan-Michael Key, Emily Skeggs, Chris Gethard, Brandon Scott Jones, Sunita Mani, Sondra James, Richard Kline, Glenn Wein, Neil Fleischer, Erin Darke, Gary Richardson</t>
  </si>
  <si>
    <t>Gillian Jacobs</t>
  </si>
  <si>
    <t>Gillian Jacobs, Mike Birbiglia</t>
  </si>
  <si>
    <t>When a member of a popular New York City improv troupe gets a huge break, the rest of the group - all best friends - start to realize that not everyone is going to make it after all.</t>
  </si>
  <si>
    <t>When a member of a popular New</t>
  </si>
  <si>
    <t>tt4972582</t>
  </si>
  <si>
    <t>Split</t>
  </si>
  <si>
    <t>James McAvoy, Anya Taylor-Joy, Betty Buckley, Haley Lu Richardson, Jessica Sula, Izzie Coffey, Brad William Henke, Sebastian Arcelus, Neal Huff, Ukee Washington, Ann Wood, Robert Michael Kelly, M. Night Shyamalan, Rosemary Howard, Jerome Gallman</t>
  </si>
  <si>
    <t>James McAvoy, Anya Taylor-Joy</t>
  </si>
  <si>
    <t>Three girls are kidnapped by a man with a diagnosed 23 distinct personalities. They must try to escape before the apparent emergence of a frightful new 24th.</t>
  </si>
  <si>
    <t>Three girls are kidnapped by a</t>
  </si>
  <si>
    <t>tt4975722</t>
  </si>
  <si>
    <t>Moonlight</t>
  </si>
  <si>
    <t>Barry Jenkins</t>
  </si>
  <si>
    <t>Barry Jenkins, Tarell Alvin McCraney</t>
  </si>
  <si>
    <t>Mahershala Ali, Shariff Earp, Duan Sanderson, Alex R. Hibbert, Janelle Mon√°e, Naomie Harris, Jaden Piner, Herman 'Caheei McGloun, Kamal Ani-Bellow, Keomi Givens, Eddie Blanchard, Rudi Goblen, Ashton Sanders, Edson Jean, Patrick Decile</t>
  </si>
  <si>
    <t>Mahershala Ali</t>
  </si>
  <si>
    <t>Mahershala Ali, Shariff Earp</t>
  </si>
  <si>
    <t>A young African-American man grapples with his identity and sexuality while experiencing the everyday struggles of childhood, adolescence, and burgeoning adulthood.</t>
  </si>
  <si>
    <t>A young African-American man grapples</t>
  </si>
  <si>
    <t>tt4981966</t>
  </si>
  <si>
    <t>Vikram K. Kumar</t>
  </si>
  <si>
    <t>Suriya, Samantha Ruth Prabhu, Nithya Menen, Saranya Ponvannan, Ajay, Girish Karnad, Sathyan, Mohan Ram, Charlie, Appukutty, Sudha, Natarajan Balkrishna, Caroline Koziol, Manngala Radhakrishnan, Advaith Ramkumar</t>
  </si>
  <si>
    <t>Suriya, Samantha Ruth Prabhu</t>
  </si>
  <si>
    <t>A scientist invents a time machine, which leads to a bitter battle between his evil twin brother and his son.</t>
  </si>
  <si>
    <t>A scientist invents a time machine,</t>
  </si>
  <si>
    <t>tt4986098</t>
  </si>
  <si>
    <t>The Titan</t>
  </si>
  <si>
    <t>30/03/2018</t>
  </si>
  <si>
    <t>UK, Spain, USA, Germany</t>
  </si>
  <si>
    <t>Lennart Ruff</t>
  </si>
  <si>
    <t>Max Hurwitz, Arash Amel</t>
  </si>
  <si>
    <t>Sam Worthington, Taylor Schilling, Tom Wilkinson, Agyness Deyn, Nathalie Emmanuel, Noah Jupe, Corey Johnson, Aleksandar Jovanovic, Diego Boneta, Aaron Heffernan, Alex Lanipekun, Naomi Battrick, Steven Cree, Nathalie Poza, Francesc Garrido</t>
  </si>
  <si>
    <t>Sam Worthington, Taylor Schilling</t>
  </si>
  <si>
    <t>A military family takes part in a ground-breaking experiment of genetic evolution and space exploration.</t>
  </si>
  <si>
    <t>A military family takes part in</t>
  </si>
  <si>
    <t>tt4987556</t>
  </si>
  <si>
    <t>Thani Oruvan</t>
  </si>
  <si>
    <t>Jayam Ravi, Arvind Swamy, Nayanthara, Nassar, Ganesh Venkatraman, Thambi Ramaiah, Mugdha Godse, Vamsi Krishna, Harish Uthaman, Sricharan, Rahul Madhav, Abhinaya, Nagineedu, Anil Murali, V. Madhusudhan Rao</t>
  </si>
  <si>
    <t>Jayam Ravi</t>
  </si>
  <si>
    <t>Jayam Ravi, Arvind Swamy</t>
  </si>
  <si>
    <t>Siddharth Abimanyu, an influential scientist, is involved in various illegal medical practices. Mithran, an efficient IPS officer, decides to expose him.</t>
  </si>
  <si>
    <t>Siddharth Abimanyu, an influential</t>
  </si>
  <si>
    <t>tt4995776</t>
  </si>
  <si>
    <t>Operation Brothers</t>
  </si>
  <si>
    <t>31/07/2019</t>
  </si>
  <si>
    <t>Gideon Raff</t>
  </si>
  <si>
    <t>Mbulelo Grootboom, Sizo Mahlangu, Michael Kenneth Williams, Masasa Mbangeni, Setlhabi Jacob Taunyane, Ditebogo Ledwaba, Motsi Tekateka, Reabetswe Modiga, Taye Tagese Leimango, Alessandro Nivola, Chris Evans, Simphiwe Ndhlebe, Yossi Vasa, Greg Kinnear, Faheem Vally</t>
  </si>
  <si>
    <t>Mbulelo Grootboom</t>
  </si>
  <si>
    <t>Mbulelo Grootboom, Sizo Mahlangu</t>
  </si>
  <si>
    <t>Israel's Mossad agents attempt to rescue Ethiopian Jewish refugees in Sudan in 1979.</t>
  </si>
  <si>
    <t>Israel's Mossad agents attempt</t>
  </si>
  <si>
    <t>tt4995790</t>
  </si>
  <si>
    <t>The Square</t>
  </si>
  <si>
    <t>Sweden, Germany, France, Denmark, USA</t>
  </si>
  <si>
    <t>Claes Bang, Elisabeth Moss, Dominic West, Terry Notary, Christopher L√¶ss√∏, Lise Stephenson Engstr√∂m, Lilianne Mardon, Marina Schiptjenko, Annica Liljeblad, Elijandro Edouard, Daniel Hallberg, Martin S√∂√∂der, John Nordling, Maja G√∂dicke, Nicki Dar</t>
  </si>
  <si>
    <t>Claes Bang</t>
  </si>
  <si>
    <t>Claes Bang, Elisabeth Moss</t>
  </si>
  <si>
    <t>A prestigious Stockholm museum's chief art curator finds himself in times of both professional and personal crisis as he attempts to set up a controversial new exhibit.</t>
  </si>
  <si>
    <t>A prestigious Stockholm museum's</t>
  </si>
  <si>
    <t>tt5001718</t>
  </si>
  <si>
    <t>Everything, Everything</t>
  </si>
  <si>
    <t>Stella Meghie</t>
  </si>
  <si>
    <t>J. Mills Goodloe, Nicola Yoon</t>
  </si>
  <si>
    <t>Amandla Stenberg, Nick Robinson, Anika Noni Rose, Ana de la Reguera, Taylor Hickson, Danube Hermosillo, Dan Payne, Fiona Loewi, Sage Brocklebank, Robert Lawrenson, Peter Benson, Fran√ßoise Yip, Farryn VanHumbeck, Marion Eisman, Allison Riley</t>
  </si>
  <si>
    <t>Amandla Stenberg, Nick Robinson</t>
  </si>
  <si>
    <t>A teenager who's spent her whole life confined to her home falls for the boy next door.</t>
  </si>
  <si>
    <t>A teenager who's spent her whole</t>
  </si>
  <si>
    <t>tt5001754</t>
  </si>
  <si>
    <t>Braven</t>
  </si>
  <si>
    <t>24/01/2018</t>
  </si>
  <si>
    <t>Lin Oeding</t>
  </si>
  <si>
    <t>Thomas Pa'a Sibbett, Michael Nilon</t>
  </si>
  <si>
    <t>Jason Momoa, Garret Dillahunt, Jill Wagner, Stephen Lang, Sasha Rossof, Sala Baker, Fraser Aitcheson, Teach Grant, Glenn Ennis, Todd Scott, Zahn McClarnon, Brendan Fletcher, James Harvey Ward, Steve O'Connell, Tye Alexander</t>
  </si>
  <si>
    <t>Jason Momoa, Garret Dillahunt</t>
  </si>
  <si>
    <t>A logger defends his family from a group of dangerous drug runners.</t>
  </si>
  <si>
    <t>A logger defends his family from</t>
  </si>
  <si>
    <t>tt5013056</t>
  </si>
  <si>
    <t>Dunkirk</t>
  </si>
  <si>
    <t>UK, Netherlands, France, USA</t>
  </si>
  <si>
    <t>Fionn Whitehead, Damien Bonnard, Aneurin Barnard, Lee Armstrong, James Bloor, Barry Keoghan, Mark Rylance, Tom Glynn-Carney, Tom Hardy, Jack Lowden, Luke Thompson, Michel Biel, Constantin Balsan, Billy Howle, Mikey Collins</t>
  </si>
  <si>
    <t>Fionn Whitehead</t>
  </si>
  <si>
    <t>Fionn Whitehead, Damien Bonnard</t>
  </si>
  <si>
    <t>Allied soldiers from Belgium, the British Empire, and France are surrounded by the German Army and evacuated during a fierce battle in World War II.</t>
  </si>
  <si>
    <t>Allied soldiers from Belgium,</t>
  </si>
  <si>
    <t>tt5016946</t>
  </si>
  <si>
    <t>Handsome Devil</t>
  </si>
  <si>
    <t>John Butler</t>
  </si>
  <si>
    <t>Fionn O'Shea, Ardal O'Hanlon, Amy Huberman, Ruairi O'Connor, Dick O'Leary, Hugh O'Conor, Patrick McDonnell, Ian Downey, Mark Doherty, Michael McElhatton, Andrew Scott, Moe Dunford, Norma Sheahan, Nicholas Galitzine, Daniel Codd</t>
  </si>
  <si>
    <t>Fionn O'Shea</t>
  </si>
  <si>
    <t>Fionn O'Shea, Ardal O'Hanlon</t>
  </si>
  <si>
    <t>Ned and Conor are forced to share a bedroom at their boarding school. The loner and the star athlete at this rugby-mad school form an unlikely friendship until it's tested by the authorities.</t>
  </si>
  <si>
    <t>Ned and Conor are forced to share</t>
  </si>
  <si>
    <t>EUR 1055000</t>
  </si>
  <si>
    <t>tt5022702</t>
  </si>
  <si>
    <t>Hush</t>
  </si>
  <si>
    <t>Mike Flanagan, Kate Siegel</t>
  </si>
  <si>
    <t>John Gallagher Jr., Kate Siegel, Michael Trucco, Samantha Sloyan, Emma Graves</t>
  </si>
  <si>
    <t>John Gallagher Jr., Kate Siegel</t>
  </si>
  <si>
    <t>A deaf and mute writer who retreated into the woods to live a solitary life must fight for her life in silence when a masked killer appears at her window.</t>
  </si>
  <si>
    <t>A deaf and mute writer who retreated</t>
  </si>
  <si>
    <t>tt5027774</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</si>
  <si>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</si>
  <si>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</si>
  <si>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Frances McDormand, Caleb Landry Jones</t>
  </si>
  <si>
    <t>A mother personally challenges the local authorities to solve her daughter's murder when they fail to catch the culprit.</t>
  </si>
  <si>
    <t>A mother personally challenges</t>
  </si>
  <si>
    <t>tt5028340</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</si>
  <si>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</si>
  <si>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</si>
  <si>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</si>
  <si>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Emily Blunt, Lin-Manuel Miranda</t>
  </si>
  <si>
    <t>A few decades after her original visit, Mary Poppins, the magical nanny, returns to help the Banks siblings and Michael's children through a difficult time in their lives.</t>
  </si>
  <si>
    <t>A few decades after her original</t>
  </si>
  <si>
    <t>tt5029608</t>
  </si>
  <si>
    <t>Frantz</t>
  </si>
  <si>
    <t>Fran√ßois Ozon, Philippe Piazzo</t>
  </si>
  <si>
    <t>Pierre Niney, Paula Beer, Ernst St√∂tzner, Marie Gruber, Johann von B√ºlow, Anton von Lucke, Cyrielle Clair, Alice de Lencquesaing, Axel Wandtke, Rainer Egger, Rainer Silberschneider, Merlin Rose, Ralf Dittrich, Michael Witte, Lutz Blochberger</t>
  </si>
  <si>
    <t>Pierre Niney, Paula Beer</t>
  </si>
  <si>
    <t>In the aftermath of WWI, a young German who grieves the death of her fianc√© in France meets a mysterious Frenchman who visits the fianc√©'s grave to lay flowers.</t>
  </si>
  <si>
    <t>In the aftermath of WWI, a young</t>
  </si>
  <si>
    <t>tt5033998</t>
  </si>
  <si>
    <t>Elizabeth Banks, Evan Spiliotopoulos</t>
  </si>
  <si>
    <t>Kristen Stewart, Naomi Scott, Ella Balinska, Elizabeth Banks, Patrick Stewart, Djimon Hounsou, Sam Claflin, Jonathan Tucker, Nat Faxon, Chris Pang, Luis Gerardo M√©ndez, Noah Centineo, David Sch√ºtter, Hannah Hoekstra, Jane Chirwa</t>
  </si>
  <si>
    <t>Kristen Stewart, Naomi Scott</t>
  </si>
  <si>
    <t>When a young systems engineer blows the whistle on a dangerous technology, Charlie's Angels are called into action, putting their lives on the line to protect us all.</t>
  </si>
  <si>
    <t>When a young systems engineer</t>
  </si>
  <si>
    <t>tt5034266</t>
  </si>
  <si>
    <t>Our Souls at Night</t>
  </si>
  <si>
    <t>Robert Redford, Jane Fonda, Matthias Schoenaerts, Iain Armitage, Judy Greer, Phyllis Somerville, Bruce Dern, John C. Ashton, Randy Moore, Audrey Walters, Chantal Bushell, Myra Warren, Laurence Anthony Curry, Jordan Leigh, Constance Freeman</t>
  </si>
  <si>
    <t>Robert Redford, Jane Fonda</t>
  </si>
  <si>
    <t>Fonda and Redford star as Addie Moore and Louis Waters, a widow and widower who've lived next to each other for years. The pair have almost no relationship, but that all changes when Addie tries to make a connection with her neighbor.</t>
  </si>
  <si>
    <t>Fonda and Redford star as Addie</t>
  </si>
  <si>
    <t>tt5052448</t>
  </si>
  <si>
    <t>Get Out</t>
  </si>
  <si>
    <t>Daniel Kaluuya, Allison Williams, Catherine Keener, Bradley Whitford, Caleb Landry Jones, Marcus Henderson, Betty Gabriel, LaKeith Stanfield, Stephen Root, Lil Rel Howery, Ashley LeConte Campbell, John Wilmot, Caren L. Larkey, Julie Ann Doan, Rutherford Cravens</t>
  </si>
  <si>
    <t>Daniel Kaluuya</t>
  </si>
  <si>
    <t>Daniel Kaluuya, Allison Williams</t>
  </si>
  <si>
    <t>A young African-American visits his white girlfriend's parents for the weekend, where his simmering uneasiness about their reception of him eventually reaches a boiling point.</t>
  </si>
  <si>
    <t>A young African-American visits</t>
  </si>
  <si>
    <t>tt5052474</t>
  </si>
  <si>
    <t>Sicario: Day of the Soldado</t>
  </si>
  <si>
    <t>Benicio Del Toro, Josh Brolin, Isabela Merced, Jeffrey Donovan, Catherine Keener, Manuel Garcia-Rulfo, Matthew Modine, Shea Whigham, Elijah Rodriguez, Howard Ferguson Jr., David Casta√±eda, Jacqueline Torres, Raoul Max Trujillo, Bruno Bichir, Jake Picking</t>
  </si>
  <si>
    <t>Benicio Del Toro, Josh Brolin</t>
  </si>
  <si>
    <t>The drug war on the U.S.-Mexico border has escalated as the cartels have begun trafficking terrorists across the US border. To fight the war, federal agent Matt Graver re-teams with the mercurial Alejandro.</t>
  </si>
  <si>
    <t>The drug war on the U.S.-Mexico</t>
  </si>
  <si>
    <t>tt5057140</t>
  </si>
  <si>
    <t>Hold the Dark</t>
  </si>
  <si>
    <t>28/09/2018</t>
  </si>
  <si>
    <t>Macon Blair, William Giraldi</t>
  </si>
  <si>
    <t>Beckam Crawford, Riley Keough, Jeffrey Wright, Michael Tayles, Issac Bird, Joseph Whitebird, Zandus Snow, Julian Black Antelope, Alexander Skarsg√•rd, Conor Boru, Anabel Kutay, Emmanuel Imani, Tantoo Cardinal, Clarence Hoof, Savannah Bird</t>
  </si>
  <si>
    <t>Beckam Crawford</t>
  </si>
  <si>
    <t>Beckam Crawford, Riley Keough</t>
  </si>
  <si>
    <t>After the deaths of three children suspected to be killed by wolves, writer Russell Core is hired by the mother of a missing six-year-old boy to track down and locate her son in the Alaskan wilderness.</t>
  </si>
  <si>
    <t>After the deaths of three children</t>
  </si>
  <si>
    <t>tt5059406</t>
  </si>
  <si>
    <t>I Am the Pretty Thing That Lives in the House</t>
  </si>
  <si>
    <t>Ruth Wilson, Paula Prentiss, Bob Balaban, Lucy Boynton, Brad Milne, Daniel Chichagov, Erin Boyes, James Perkins, Beatrix Perkins</t>
  </si>
  <si>
    <t>Ruth Wilson</t>
  </si>
  <si>
    <t>Ruth Wilson, Paula Prentiss</t>
  </si>
  <si>
    <t>A young nurse takes care of an elderly author who lives in a haunted house.</t>
  </si>
  <si>
    <t>A young nurse takes care of an</t>
  </si>
  <si>
    <t>tt5071886</t>
  </si>
  <si>
    <t>Kabali</t>
  </si>
  <si>
    <t>Pa. Ranjith</t>
  </si>
  <si>
    <t>Rajinikanth, Winston Chao, Radhika Apte, Dhansika, Kalaiyarasan, Dinesh, John Vijay, Kishore Kumar G., Riythvika, Mime Gopi, Hari, Nassar, Uday Mahesh, Gajaraj, Vinoth</t>
  </si>
  <si>
    <t>Rajinikanth, Winston Chao</t>
  </si>
  <si>
    <t>Returning from prison, aged gangster Kabali confronts those who had destroyed his life. While doing so, he learns about what had happened to his family when he was gone.</t>
  </si>
  <si>
    <t>Returning from prison, aged gangster</t>
  </si>
  <si>
    <t>tt5073642</t>
  </si>
  <si>
    <t>Color Out of Space</t>
  </si>
  <si>
    <t>USA, Malaysia, Portugal</t>
  </si>
  <si>
    <t>Richard Stanley</t>
  </si>
  <si>
    <t>H.P. Lovecraft, Richard Stanley</t>
  </si>
  <si>
    <t>Nicolas Cage, Joely Richardson, Madeleine Arthur, Elliot Knight, Tommy Chong, Brendan Meyer, Julian Hilliard, Josh C. Waller, Q'orianka Kilcher, Melissa Nearman, Amanda Booth, Keith Harle, Xibanga, Ulisses, Laia</t>
  </si>
  <si>
    <t>Nicolas Cage, Joely Richardson</t>
  </si>
  <si>
    <t>A secluded farm is struck by a strange meteorite which has apocalyptic consequences for the family living there and possibly the world.</t>
  </si>
  <si>
    <t>A secluded farm is struck by a</t>
  </si>
  <si>
    <t>tt5074352</t>
  </si>
  <si>
    <t>Dangal</t>
  </si>
  <si>
    <t>23/12/2016</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</si>
  <si>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</si>
  <si>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</si>
  <si>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</si>
  <si>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Aamir Khan, Fatima Sana Shaikh</t>
  </si>
  <si>
    <t>tt5078204</t>
  </si>
  <si>
    <t>Demain tout commence</t>
  </si>
  <si>
    <t>Hugo G√©lin</t>
  </si>
  <si>
    <t>Eugenio Derbez, Eugenio Derbez</t>
  </si>
  <si>
    <t>Omar Sy, Cl√©mence Po√©sy, Antoine Bertrand, Ashley Walters, Gloria Colston, Cl√©mentine C√©lari√©, Anna Cottis, Raphael von Blumenthal, Ben Homewood, Alice David, Mona Walravens, Raquel Cassidy, Howard Crossley, Anabel Lopez, C√©cile Cassel</t>
  </si>
  <si>
    <t>Omar Sy, Cl√©mence Po√©sy</t>
  </si>
  <si>
    <t>A bachelor enjoys his sweet life on the French Riviera until a one-night stand tells him, he's dad to Gloria and leaves her with him. He moves to London with Gloria. Mom turns up 8 years later.</t>
  </si>
  <si>
    <t>A bachelor enjoys his sweet life</t>
  </si>
  <si>
    <t>tt5080556</t>
  </si>
  <si>
    <t>Jayamohan, Lakshmi Saravanakumar</t>
  </si>
  <si>
    <t>Rajinikanth, Akshay Kumar, Amy Jackson, Adil Hussain, Sudhanshu Pandey, Kalabhavan Shajohn, Ananth Narayan Mahadevan, Mayilsamy, Ishari Ganesh, Kaizaad Kotwal, Bharath Reddy, Maya S. Krishnan, Joy Badlani, Mayur Bansiwal, Mayur Bansiwal</t>
  </si>
  <si>
    <t>Rajinikanth, Akshay Kumar</t>
  </si>
  <si>
    <t>After mobiles start mysteriously flying out of the hands of people in Chennai, Dr Vaseegaran summons his trusted robot Chitti to ward off the bird-shaped supernatural powers of Pakshirajan.</t>
  </si>
  <si>
    <t>After mobiles start mysteriously</t>
  </si>
  <si>
    <t>INR 5420000000</t>
  </si>
  <si>
    <t>tt5083738</t>
  </si>
  <si>
    <t>The Favourite</t>
  </si>
  <si>
    <t>Deborah Davis, Tony McNamara</t>
  </si>
  <si>
    <t>Olivia Colman, Rachel Weisz, Emma Delves, Faye Daveney, Emma Stone, Paul Swaine, Jennifer White, Lilly-Rose Stevens, Denise Mack, James Smith, Mark Gatiss, Horatio, Willem Dalby, Edward Aczel, Carolyn Saint-P√©</t>
  </si>
  <si>
    <t>Olivia Colman</t>
  </si>
  <si>
    <t>Olivia Colman, Rachel Weisz</t>
  </si>
  <si>
    <t>In early 18th century England, a frail Queen Anne occupies the throne and her close friend, Lady Sarah, governs the country in her stead. When a new servant, Abigail, arrives, her charm endears her to Sarah.</t>
  </si>
  <si>
    <t>In early 18th century England,</t>
  </si>
  <si>
    <t>tt5084170</t>
  </si>
  <si>
    <t>Mugen no j√ªnin</t>
  </si>
  <si>
    <t>29/04/2017</t>
  </si>
  <si>
    <t>Japan, UK, South Korea</t>
  </si>
  <si>
    <t>Hiroaki Samura, Tetsuya Oishi</t>
  </si>
  <si>
    <t>Takuya Kimura, Hana Sugisaki, S√¥ta Fukushi, Hayato Ichihara, Erika Toda, Kazuki Kitamura, Chiaki Kuriyama, Shinnosuke Mitsushima, Ken Kaneko, Y√¥ko Yamamoto, Ebiz√¥ Ichikawa, Seiz√¥ Fukumoto, Min Tanaka, Masayuki Deai, Tsutomu Yamazaki</t>
  </si>
  <si>
    <t>Takuya Kimura, Hana Sugisaki</t>
  </si>
  <si>
    <t>Cursed with a life of immortality, a samurai is tasked by a young girl to help avenge the death of her father. Based on the manga series by Hiroaki Samura.</t>
  </si>
  <si>
    <t>Cursed with a life of immortality,</t>
  </si>
  <si>
    <t>tt5085924</t>
  </si>
  <si>
    <t>Wildling</t>
  </si>
  <si>
    <t>13/04/2018</t>
  </si>
  <si>
    <t>Fritz B√∂hm</t>
  </si>
  <si>
    <t>Fritz B√∂hm, Florian Eder</t>
  </si>
  <si>
    <t>Bel Powley, Brad Dourif, Liv Tyler, Collin Kelly-Sordelet, James Le Gros, Troy Ruptash, Keenan Jolliff, Mike Faist, Charlotte Ubben, Arlo Mertz, Aviva Winick, Trevor E. Dickerson, Bhavesh Patel, Frank Deal, Patrick M. Walsh</t>
  </si>
  <si>
    <t>Bel Powley, Brad Dourif</t>
  </si>
  <si>
    <t>A blossoming teenager uncovers the dark secret behind her traumatic childhood.</t>
  </si>
  <si>
    <t>A blossoming teenager uncovers</t>
  </si>
  <si>
    <t>tt5093026</t>
  </si>
  <si>
    <t>Papillon</t>
  </si>
  <si>
    <t>27/06/2018</t>
  </si>
  <si>
    <t>Czech Republic, Spain</t>
  </si>
  <si>
    <t>Michael Noer</t>
  </si>
  <si>
    <t>Aaron Guzikowski, Henri Charri√®re</t>
  </si>
  <si>
    <t>Charlie Hunnam, Damijan Oklopdzic, Christopher Fairbank, Jason Ryan, Eve Hewson, Sladjana Biljman, Joe David Walters, David Stoller, Gilly Gilchrist, Mark Robert Pullen, Michael Socha, Brian Vernel, Renne Gjoni, Paul Leonard Murray, Rami Malek</t>
  </si>
  <si>
    <t>Charlie Hunnam, Damijan Oklopdzic</t>
  </si>
  <si>
    <t>Wrongfully convicted for murder, Henri Charriere forms an unlikely relationship with fellow inmate and quirky convicted counterfeiter Louis Dega, in an attempt to escape from the notorious penal colony on Devil's Island.</t>
  </si>
  <si>
    <t>Wrongfully convicted for murder,</t>
  </si>
  <si>
    <t>tt5095030</t>
  </si>
  <si>
    <t>Ant-Man and the Wasp</t>
  </si>
  <si>
    <t>Paul Rudd, Evangeline Lilly, Michael Pe√±a, Walton Goggins, Bobby Cannavale, Judy Greer, T.I., David Dastmalchian, Hannah John-Kamen, Abby Ryder Fortson, Randall Park, Michelle Pfeiffer, Laurence Fishburne, Michael Douglas, Divian Ladwa</t>
  </si>
  <si>
    <t>Paul Rudd, Evangeline Lilly</t>
  </si>
  <si>
    <t>As Scott Lang balances being both a superhero and a father, Hope van Dyne and Dr. Hank Pym present an urgent new mission that finds the Ant-Man fighting alongside The Wasp to uncover secrets from their past.</t>
  </si>
  <si>
    <t>As Scott Lang balances being both</t>
  </si>
  <si>
    <t>tt5096470</t>
  </si>
  <si>
    <t>Love Wedding Repeat</t>
  </si>
  <si>
    <t>Dean Craig, Francis Nief</t>
  </si>
  <si>
    <t>Sam Claflin, Olivia Munn, Freida Pinto, Eleanor Tomlinson, Joel Fry, Jack Farthing, Tim Key, Allan Mustafa, Aisling Bea, Paolo Mazzarelli, Simonetta Solder, Tiziano Caputo, Stefano Patti, Giusi Merli, Francesca Rocco</t>
  </si>
  <si>
    <t>Sam Claflin, Olivia Munn</t>
  </si>
  <si>
    <t>While trying to make his sister's wedding day go smoothly, Jack finds himself juggling an angry ex-girlfriend, an uninvited guest with a secret, a misplaced sleep sedative, and the girl that got away in alternate versions of the same day.</t>
  </si>
  <si>
    <t>While trying to make his sister's</t>
  </si>
  <si>
    <t>tt5097410</t>
  </si>
  <si>
    <t>Noelle</t>
  </si>
  <si>
    <t>24/03/2020</t>
  </si>
  <si>
    <t>Anna Kendrick, Shirley MacLaine, Bill Hader, Kingsley Ben-Adir, Julie Hagerty, Billy Eichner, Maceo Smedley, Diana Maria Riva, Anthony Konechny, Michael Gross, Billy Griffith, Aliza Vellani, Amitai Marmorstein, Ron Funches, Gary Sekhon</t>
  </si>
  <si>
    <t>Anna Kendrick, Shirley MacLaine</t>
  </si>
  <si>
    <t>Santa's daughter must take over the family business when her father retires and her brother, who is supposed to inherit the Santa role, gets cold feet.</t>
  </si>
  <si>
    <t>Santa's daughter must take over</t>
  </si>
  <si>
    <t>tt5104604</t>
  </si>
  <si>
    <t>Isle of Dogs</t>
  </si>
  <si>
    <t>Germany, Japan, USA, UK</t>
  </si>
  <si>
    <t>Bryan Cranston, Koyu Rankin, Edward Norton, Bob Balaban, Jeff Goldblum, Bill Murray, Kunichi Nomura, Akira Takayama, Greta Gerwig, Frances McDormand, Akira Ito, Scarlett Johansson, Harvey Keitel, F. Murray Abraham, Yoko Ono</t>
  </si>
  <si>
    <t>Bryan Cranston, Koyu Rankin</t>
  </si>
  <si>
    <t>Set in Japan, Isle of Dogs follows a boy's odyssey in search of his lost dog.</t>
  </si>
  <si>
    <t>Set in Japan, Isle of Dogs follows</t>
  </si>
  <si>
    <t>tt5109784</t>
  </si>
  <si>
    <t>Mother!</t>
  </si>
  <si>
    <t>Jennifer Lawrence, Javier Bardem, Ed Harris, Michelle Pfeiffer, Brian Gleeson, Domhnall Gleeson, Jovan Adepo, Amanda Chiu, Patricia Summersett, Eric Davis, Raphael Grosz-Harvey, Emily Hampshire, Abraham Aronofsky, Luis Oliva, Stephanie Ng Wan</t>
  </si>
  <si>
    <t>Jennifer Lawrence, Javier Bardem</t>
  </si>
  <si>
    <t>A couple's relationship is tested when uninvited guests arrive at their home, disrupting their tranquil existence.</t>
  </si>
  <si>
    <t>A couple's relationship is tested</t>
  </si>
  <si>
    <t>tt5112578</t>
  </si>
  <si>
    <t>Super Dark Times</t>
  </si>
  <si>
    <t>Kevin Phillips</t>
  </si>
  <si>
    <t>Ben Collins, Luke Piotrowski</t>
  </si>
  <si>
    <t>Owen Campbell, Charlie Tahan, Elizabeth Cappuccino, Amy Hargreaves, Max Talisman, Sawyer Barth, Adea Lennox, Ethan Botwick, Philip H. Ashley, Anni Krueger, Justin Rose, Kortnee Simmons, Samantha Jones, Hayden Oliver, Dario Saraceno</t>
  </si>
  <si>
    <t>Owen Campbell</t>
  </si>
  <si>
    <t>Owen Campbell, Charlie Tahan</t>
  </si>
  <si>
    <t>Teenagers Zach and Josh have been best friends their whole lives, but when a gruesome accident leads to a cover-up, the secret drives a wedge between them and propels them down a rabbit hole of escalating paranoia and violence.</t>
  </si>
  <si>
    <t>Teenagers Zach and Josh have been</t>
  </si>
  <si>
    <t>tt5113040</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</si>
  <si>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</si>
  <si>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</si>
  <si>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</si>
  <si>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Patton Oswalt, Kevin Hart</t>
  </si>
  <si>
    <t>Continuing the story of Max and his pet friends, following their secret lives after their owners leave them for work or school each day.</t>
  </si>
  <si>
    <t>Continuing the story of Max and</t>
  </si>
  <si>
    <t>tt5116302</t>
  </si>
  <si>
    <t>Togo</t>
  </si>
  <si>
    <t>Willem Dafoe, Julianne Nicholson, Christopher Heyerdahl, Richard Dormer, Adrien Dorval, Madeline Wickins, Michael Greyeyes, Nive Nielsen, Nikolai Nikolaeff, Thorbj√∏rn Harr, Catherine McGregor, Michael McElhatton, Brandon Oakes, Paul Piaskowski, Michael Gaston</t>
  </si>
  <si>
    <t>Willem Dafoe, Julianne Nicholson</t>
  </si>
  <si>
    <t>The story of Togo, the sled dog who led the 1925 serum run yet was considered by most to be too small and weak to lead such an intense race.</t>
  </si>
  <si>
    <t>The story of Togo, the sled dog</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</si>
  <si>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</si>
  <si>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</si>
  <si>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</si>
  <si>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</si>
  <si>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James Corden, Fayssal Bazzi</t>
  </si>
  <si>
    <t>Feature adaptation of Beatrix Potter's classic tale of a rebellious rabbit trying to sneak into a farmer's vegetable garden.</t>
  </si>
  <si>
    <t>Feature adaptation of Beatrix</t>
  </si>
  <si>
    <t>tt5121816</t>
  </si>
  <si>
    <t>El bar</t>
  </si>
  <si>
    <t>24/03/2017</t>
  </si>
  <si>
    <t>Blanca Su√°rez, Mario Casas, Carmen Machi, Secun de la Rosa, Jaime Ord√≥√±ez, Terele P√°vez, Joaqu√≠n Climent, Alejandro Awada, Jordi Aguilar, Diego Braguinsky, Mamen Garc√≠a, Daniel Arribas, Paco Sarro, Mari Giner, Tony Lam</t>
  </si>
  <si>
    <t>Blanca Su√°rez</t>
  </si>
  <si>
    <t>Blanca Su√°rez, Mario Casas</t>
  </si>
  <si>
    <t>In bustling downtown Madrid, a loud gunshot and two mysterious deaths trap a motley assortment of common urbanites in a decrepit central bar, while paranoia and suspicion force the terrified regulars to turn on each other.</t>
  </si>
  <si>
    <t>In bustling downtown Madrid, a</t>
  </si>
  <si>
    <t>tt5133308</t>
  </si>
  <si>
    <t>Al final del t√∫nel</t>
  </si>
  <si>
    <t>Rodrigo Grande</t>
  </si>
  <si>
    <t>Leonardo Sbaraglia, Pablo Echarri, Clara Lago, Federico Luppi, Uma Salduende, Walter Donado, Laura Faienza, Facundo Nahuel Gim√©nez, Javier Godino, Ariel Nu√±ez Di Croce, Crist√≥bal Pinto, Sergio Ferreiro, Daniel Morales Comini, Juan Carlos Nozzi, Sergio L√≥pez Santana</t>
  </si>
  <si>
    <t>Leonardo Sbaraglia, Pablo Echarri</t>
  </si>
  <si>
    <t>A paraplegic computer engineer in a wheelchair starts hearing noises and voices of bank robbers in his basement.</t>
  </si>
  <si>
    <t>A paraplegic computer engineer</t>
  </si>
  <si>
    <t>tt5140878</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</si>
  <si>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</si>
  <si>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</si>
  <si>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</si>
  <si>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Anthony LaPaglia, Samara Lee</t>
  </si>
  <si>
    <t>Twelve years after the tragic death of their little girl, a doll-maker and his wife welcome a nun and several girls from a shuttered orphanage into their home, where they become the target of the doll-maker's possessed creation, Annabelle.</t>
  </si>
  <si>
    <t>Twelve years after the tragic</t>
  </si>
  <si>
    <t>tt5143226</t>
  </si>
  <si>
    <t>12 Feet Deep</t>
  </si>
  <si>
    <t>20/06/2017</t>
  </si>
  <si>
    <t>Matt Eskandari</t>
  </si>
  <si>
    <t>Matt Eskandari, Michael Hultquist</t>
  </si>
  <si>
    <t>Nora-Jane Noone, Alexandra Park, Diane Farr, Tobin Bell, Donald Prince, Christian Kain Blackburn</t>
  </si>
  <si>
    <t>Nora-Jane Noone</t>
  </si>
  <si>
    <t>Nora-Jane Noone, Alexandra Park</t>
  </si>
  <si>
    <t>Two sisters are trapped under the fiberglass cover of an Olympic sized public pool and must brave the cold and each other to survive the harrowing night.</t>
  </si>
  <si>
    <t>Two sisters are trapped under</t>
  </si>
  <si>
    <t>tt5147214</t>
  </si>
  <si>
    <t>Headshot</t>
  </si>
  <si>
    <t>Indonesia</t>
  </si>
  <si>
    <t>Kimo Stamboel, Timo Tjahjanto</t>
  </si>
  <si>
    <t>Timo Tjahjanto</t>
  </si>
  <si>
    <t>Iko Uwais, Chelsea Islan, Sunny Pang, Very Tri Yulisman, Julie Estelle, Ario Bayu, Yayu A.W. Unru, Ganindra Bimo, Egy Fedly, Hirooki Goto, Gusti Achmad Habibi, David Hendrawan, Epy Kusnandar, Zack Lee, Udeh Nans</t>
  </si>
  <si>
    <t>Iko Uwais, Chelsea Islan</t>
  </si>
  <si>
    <t>Uwais plays a young man who washes ashore, an amnesiac with a serious head injury whose past comes back to haunt him shortly after being nursed back to health by a young doctor. Violence ensues. Sweet, sweet violence.</t>
  </si>
  <si>
    <t>Uwais plays a young man who washes</t>
  </si>
  <si>
    <t>tt5155780</t>
  </si>
  <si>
    <t>The Discovery</t>
  </si>
  <si>
    <t>Charlie McDowell, Justin Lader</t>
  </si>
  <si>
    <t>Robert Redford, Mary Steenburgen, Brian McCarthy, Jason Segel, Rooney Mara, Jesse Plemons, Ron Canada, Riley Keough, Connor Ratliff, M.J. Karmi, Kimleigh Smith, Willie C. Carpenter, Wendy Makkena, Adam Khaykin, Lindsay Schnebly</t>
  </si>
  <si>
    <t>Robert Redford, Mary Steenburgen</t>
  </si>
  <si>
    <t>Two years after the afterlife is scientifically proven, a man attempts to help a young woman break away from her dark past.</t>
  </si>
  <si>
    <t>Two years after the afterlife</t>
  </si>
  <si>
    <t>tt5164184</t>
  </si>
  <si>
    <t>In Darkness</t>
  </si>
  <si>
    <t>Anthony Byrne</t>
  </si>
  <si>
    <t>Anthony Byrne, Natalie Dormer</t>
  </si>
  <si>
    <t>Natalie Dormer, Ed Skrein, Emily Ratajkowski, Joely Richardson, James Cosmo, Amber Anderson, Neil Maskell, Jan Bijvoet, Srbo Markovic, Lexie Benbow-Hart, Daniel Eghan, Sofia Barclay, Olegar Fedoro, Alejandro De Mesa, Renars Latkovskis</t>
  </si>
  <si>
    <t>Natalie Dormer, Ed Skrein</t>
  </si>
  <si>
    <t>A blind musician hears a murder committed in the apartment upstairs from hers that sends her down a dark path into London's gritty criminal underworld.</t>
  </si>
  <si>
    <t>A blind musician hears a murder</t>
  </si>
  <si>
    <t>tt5164214</t>
  </si>
  <si>
    <t>Ocean's Eight</t>
  </si>
  <si>
    <t>26/07/2018</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</si>
  <si>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</si>
  <si>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</si>
  <si>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Sandra Bullock, Griffin Dunne</t>
  </si>
  <si>
    <t>Debbie Ocean gathers an all-female crew to attempt an impossible heist at New York City's yearly Met Gala.</t>
  </si>
  <si>
    <t>Debbie Ocean gathers an all-female</t>
  </si>
  <si>
    <t>tt5164432</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</si>
  <si>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</si>
  <si>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</si>
  <si>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</si>
  <si>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Nick Robinson, Jennifer Garner</t>
  </si>
  <si>
    <t>Simon Spier keeps a huge secret from his family, his friends and all of his classmates: he's gay. When that secret is threatened, Simon must face everyone and come to terms with his identity.</t>
  </si>
  <si>
    <t>Simon Spier keeps a huge secret</t>
  </si>
  <si>
    <t>tt5165344</t>
  </si>
  <si>
    <t>Rustom</t>
  </si>
  <si>
    <t>Dharmendra Suresh Desai</t>
  </si>
  <si>
    <t>Vipul K. Rawal</t>
  </si>
  <si>
    <t>Akshay Kumar, Ileana D'Cruz, Manoj Bajpayee, Esha Gupta, Sharad Kelkar, Parmeet Sethi, Arjan Bajwa, Kumud Mishra, Hiten Patel, Kanwaljit Singh, Sachin Khedekar, Pavan Malhotra, Ty Hurley, Brijendra Kala, Gireesh Sahedev</t>
  </si>
  <si>
    <t>Akshay Kumar, Ileana D'Cruz</t>
  </si>
  <si>
    <t>A naval officer returns home to find out about his wife's affair. Soon, he surrenders after murdering the lover but as the case unfolds, it starts to reveal his hidden intention.</t>
  </si>
  <si>
    <t>A naval officer returns home to</t>
  </si>
  <si>
    <t>tt5168192</t>
  </si>
  <si>
    <t>I, Daniel Blake</t>
  </si>
  <si>
    <t>UK, France, Belgium</t>
  </si>
  <si>
    <t>Ken Loach, Laura Obiols</t>
  </si>
  <si>
    <t>Dave Johns, Hayley Squires, Briana Shann, Dylan McKiernan, Kate Rutter, Sharon Percy, Kema Sikazwe, Steven Richens, Amanda Payne, Chris Mcglade, Shaun Prendergast, Gavin Webster, Sammy T. Dobson, Mickey Hutton, Colin Coombs</t>
  </si>
  <si>
    <t>Dave Johns</t>
  </si>
  <si>
    <t>Dave Johns, Hayley Squires</t>
  </si>
  <si>
    <t>After having suffered a heart-attack, a 59-year-old carpenter must fight the bureaucratic forces of the system in order to receive Employment and Support Allowance.</t>
  </si>
  <si>
    <t>After having suffered a heart-attack,</t>
  </si>
  <si>
    <t>tt5175450</t>
  </si>
  <si>
    <t>Mark Felt: The Man Who Brought Down the White House</t>
  </si>
  <si>
    <t>Mark Felt, John D. O'Connor</t>
  </si>
  <si>
    <t>Liam Neeson, Diane Lane, Marton Csokas, Tony Goldwyn, Ike Barinholtz, Josh Lucas, Wendi McLendon-Covey, Kate Walsh, Brian d'Arcy James, Maika Monroe, Michael C. Hall, Tom Sizemore, Julian Morris, Bruce Greenwood, Noah Wyle</t>
  </si>
  <si>
    <t>Liam Neeson, Diane Lane</t>
  </si>
  <si>
    <t>tt5177088</t>
  </si>
  <si>
    <t>The Girl in the Spider's Web</t>
  </si>
  <si>
    <t>Germany, Sweden, USA</t>
  </si>
  <si>
    <t>David Lagercrantz, Stieg Larsson</t>
  </si>
  <si>
    <t>Claire Foy, Beau Gadsdon, Sverrir Gudnason, LaKeith Stanfield, Sylvia Hoeks, Carlotta von Falkenhayn, Stephen Merchant, Christopher Convery, Claes Bang, Synn√∏ve Macody Lund, Cameron Britton, Vicky Krieps, Andreja Pejic, Mikael Persbrandt, Thomas Wingrich</t>
  </si>
  <si>
    <t>Claire Foy</t>
  </si>
  <si>
    <t>Claire Foy, Beau Gadsdon</t>
  </si>
  <si>
    <t>Young computer hacker Lisbeth Salander and journalist Mikael Blomkvist find themselves caught in a web of spies, cybercriminals and corrupt government officials.</t>
  </si>
  <si>
    <t>Young computer hacker Lisbeth</t>
  </si>
  <si>
    <t>tt5179598</t>
  </si>
  <si>
    <t>Billionaire Boys Club</t>
  </si>
  <si>
    <t>17/07/2018</t>
  </si>
  <si>
    <t>Ansel Elgort, Kevin Spacey, Taron Egerton, Emma Roberts, Ryan Rottman, Jeremy Irvine, Thomas Cocquerel, Bokeem Woodbine, Barney Harris, Waleed Zuaiter, Suki Waterhouse, Billie Lourd, Judd Nelson, Tony Taplin, Fuschia Sumner</t>
  </si>
  <si>
    <t>Ansel Elgort, Kevin Spacey</t>
  </si>
  <si>
    <t>A group of wealthy boys in Los Angeles during the early 1980s establish a 'get-rich-quick' scam that turns deadly.</t>
  </si>
  <si>
    <t>A group of wealthy boys in Los</t>
  </si>
  <si>
    <t>tt5186714</t>
  </si>
  <si>
    <t>Forushande</t>
  </si>
  <si>
    <t>Taraneh Alidoosti, Shahab Hosseini, Maral Bani Adam, Mina Sadati, Babak Karimi, Mehdi Koushki, Farid Sajjadi Hosseini, Mojtaba Pirzadeh, Emad Emami, Ehteram Boroumand, Sam Valipour, Shirin Aghakashi, Sahra Asadollahe</t>
  </si>
  <si>
    <t>Taraneh Alidoosti</t>
  </si>
  <si>
    <t>Taraneh Alidoosti, Shahab Hosseini</t>
  </si>
  <si>
    <t>While both participating in a production of "Death of a Salesman," a teacher's wife is assaulted in her new home, which leaves him determined to find the perpetrator over his wife's traumatized objections.</t>
  </si>
  <si>
    <t>While both participating in a</t>
  </si>
  <si>
    <t>tt5195412</t>
  </si>
  <si>
    <t>Wakefield</t>
  </si>
  <si>
    <t>19/05/2017</t>
  </si>
  <si>
    <t>E.L. Doctorow, Robin Swicord</t>
  </si>
  <si>
    <t>Bryan Cranston, Jennifer Garner, Victoria Bruno, Ellery Sprayberry, Monica Lawson, Derek Alvarado, Beverly D'Angelo, Ian Anthony Dale, Tracey Walter, Pippa Bennett-Warner, Isaac Leyva, Alexander Zale, Jason O'Mara, Eliza Coleman, Cameron Simmons</t>
  </si>
  <si>
    <t>Bryan Cranston, Jennifer Garner</t>
  </si>
  <si>
    <t>Bryan Cranston gives the performance of a lifetime as Howard Wakefield, a lawyer on the edge of madness who has decided to disassociate himself from his own life.</t>
  </si>
  <si>
    <t>Bryan Cranston gives the performance</t>
  </si>
  <si>
    <t>tt5206260</t>
  </si>
  <si>
    <t>The Willoughbys</t>
  </si>
  <si>
    <t>22/04/2020</t>
  </si>
  <si>
    <t>Kris Pearn, Cory Evans</t>
  </si>
  <si>
    <t>Kris Pearn, Mark Stanleigh</t>
  </si>
  <si>
    <t>Will Forte, Maya Rudolph, Alessia Cara, Terry Crews, Martin Short, Jane Krakowski, Se√°n Cullen, Ricky Gervais, Brian Drummond, Kris Pearn, Fiona Toth, Michael Dobson, Nancy Robertson, Kathleen Barr, Kiefer Bahrich</t>
  </si>
  <si>
    <t>Will Forte, Maya Rudolph</t>
  </si>
  <si>
    <t>Convinced they'd be better off raising themselves, the Willoughby children hatch a sneaky plan to send their selfish parents on vacation. The siblings then embark on their own high-flying adventure to find the true meaning of family.</t>
  </si>
  <si>
    <t>Convinced they'd be better off</t>
  </si>
  <si>
    <t>tt5208252</t>
  </si>
  <si>
    <t>Operation Finale</t>
  </si>
  <si>
    <t>Matthew Orton</t>
  </si>
  <si>
    <t>Oscar Isaac, Ben Kingsley, M√©lanie Laurent, Lior Raz, Nick Kroll, Michael Aronov, Ohad Knoller, Greg Hill, Torben Liebrecht, Michael Benjamin Hernandez, Joe Alwyn, Greta Scacchi, Peter Strauss, Haley Lu Richardson, P√™p√™ Rapazote</t>
  </si>
  <si>
    <t>Oscar Isaac, Ben Kingsley</t>
  </si>
  <si>
    <t>A team of secret agents set out to track down the Nazi officer who masterminded the Holocaust.</t>
  </si>
  <si>
    <t>A team of secret agents set out</t>
  </si>
  <si>
    <t>tt5215952</t>
  </si>
  <si>
    <t>Gok-seong</t>
  </si>
  <si>
    <t>Hong-jin Na, Hong-jin Na</t>
  </si>
  <si>
    <t>Do-won Kwak, Jung-min Hwang, Jun Kunimura, Woo-hee Chun, Hwan-hee Kim, Jin Heo, So-yeon Jang, Do-Yoon Kim, Kang-gook Son, Seong-yeon Park, Chang-gyu Kil, Bae-soo Jeon, Mi-nam Jeong, Gwi-hwa Choi, Seung-chul Baek</t>
  </si>
  <si>
    <t>Do-won Kwak</t>
  </si>
  <si>
    <t>Do-won Kwak, Jung-min Hwang</t>
  </si>
  <si>
    <t>Soon after a stranger arrives in a little village, a mysterious sickness starts spreading. A policeman, drawn into the incident, is forced to solve the mystery in order to save his daughter.</t>
  </si>
  <si>
    <t>Soon after a stranger arrives</t>
  </si>
  <si>
    <t>tt5220122</t>
  </si>
  <si>
    <t>Hotel Transylvania 3: Summer Vacation</t>
  </si>
  <si>
    <t>USA, South Korea</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</si>
  <si>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</si>
  <si>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</si>
  <si>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</si>
  <si>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Count Dracula and company participate</t>
  </si>
  <si>
    <t>tt5221584</t>
  </si>
  <si>
    <t>Aquarius</t>
  </si>
  <si>
    <t>Kleber Mendon√ßa Filho</t>
  </si>
  <si>
    <t>S√¥nia Braga, Maeve Jinkings, Irandhir Santos, Humberto Carr√£o, Zoraide Coleto, Carla Ribas, Fernando Teixeira, Buda Lira, Paula De Renor, B√°rbara Colen, Daniel Porpino, Pedro Queiroz, Germano Melo, Julia Bernat, Thaia Perez</t>
  </si>
  <si>
    <t>S√¥nia Braga</t>
  </si>
  <si>
    <t>S√¥nia Braga, Maeve Jinkings</t>
  </si>
  <si>
    <t>Clara, 65, lives her life to the fullest with her family and friends. A construction company wants her Recife oceanfront condo, as they've already bought all the other in the 3 story building. Clara's staying.</t>
  </si>
  <si>
    <t>Clara, 65, lives her life to the</t>
  </si>
  <si>
    <t>BRL 2500000</t>
  </si>
  <si>
    <t>tt5222918</t>
  </si>
  <si>
    <t>Toivon tuolla puolen</t>
  </si>
  <si>
    <t>Finland, Germany</t>
  </si>
  <si>
    <t>Ville Virtanen, Tommi Korpela, Dome Karukoski, Kati Outinen, Tommi Eronen, J√∂rn Donner, Panu Vauhkonen, Milka Ahlroth, Timo Torikka, Sakari Kuosmanen, Elias Westerberg, Clas-Ove Bruun, Hannu-Pekka Bj√∂rkman, Taneli M√§kel√§, Elina Knihtil√§</t>
  </si>
  <si>
    <t>Ville Virtanen</t>
  </si>
  <si>
    <t>Ville Virtanen, Tommi Korpela</t>
  </si>
  <si>
    <t>A poker-playing restaurateur and former traveling salesman befriends a group of refugees newly arrived to Finland.</t>
  </si>
  <si>
    <t>A poker-playing restaurateur and</t>
  </si>
  <si>
    <t>EUR 1600000</t>
  </si>
  <si>
    <t>tt5225338</t>
  </si>
  <si>
    <t>The Eyes of My Mother</t>
  </si>
  <si>
    <t>Diana Agostini, Olivia Bond, Will Brill, Joey Curtis-Green, Flora Diaz, Kika Magalh√£es, Paul Nazak, Taahir Shah, Clara Wong</t>
  </si>
  <si>
    <t>Diana Agostini</t>
  </si>
  <si>
    <t>Diana Agostini, Olivia Bond</t>
  </si>
  <si>
    <t>A young, lonely woman is consumed by her deepest and darkest desires after tragedy strikes her quiet country life.</t>
  </si>
  <si>
    <t>A young, lonely woman is consumed</t>
  </si>
  <si>
    <t>tt5229228</t>
  </si>
  <si>
    <t>Iftarlik Gazoz</t>
  </si>
  <si>
    <t>Y√ºksel Aksu</t>
  </si>
  <si>
    <t>Cem Yilmaz, Berat Efe Parlar, Adam Bay, √úmm√º Putg√ºl, Okan Avci, Macit Koper, Greta Fusco, G√ºn Koper, Nadire √ñzkan, Pervin Mert, Saadetin Unsal, G√ºlay Ezg√º, H√ºseyin Turun√ß, Emine Sahin, Engin Akin</t>
  </si>
  <si>
    <t>Cem Yilmaz, Berat Efe Parlar</t>
  </si>
  <si>
    <t>In early 1970s, Adem is a boy living in an Aegean village with his family. He just finished the primary school and he wants to work while he's on summer holiday. He gets permission from his...</t>
  </si>
  <si>
    <t>In early 1970s, Adem is a boy</t>
  </si>
  <si>
    <t>tt5246700</t>
  </si>
  <si>
    <t>How It Ends</t>
  </si>
  <si>
    <t>13/07/2018</t>
  </si>
  <si>
    <t>Brooks McLaren</t>
  </si>
  <si>
    <t>Theo James, Kat Graham, Nancy Sorel, Nicole Ari Parker, Forest Whitaker, Anett Rumanoczky, J.J. Ramberg, Cheryl Gensiorek, Harpreet Singh Kanda, Ron Verwymeren, RJ Fetherstonhaugh, Aaron Hughes, Lanie McAuley, Josh Cruddas, Aidan Ritchie</t>
  </si>
  <si>
    <t>Theo James</t>
  </si>
  <si>
    <t>Theo James, Kat Graham</t>
  </si>
  <si>
    <t>A desperate man tries to return home to his pregnant fianc√©e after a mysterious apocalyptic event turns everything to chaos.</t>
  </si>
  <si>
    <t>A desperate man tries to return</t>
  </si>
  <si>
    <t>tt5247022</t>
  </si>
  <si>
    <t>Paterson</t>
  </si>
  <si>
    <t>29/12/2016</t>
  </si>
  <si>
    <t>Jim Jarmusch, William Carlos Williams</t>
  </si>
  <si>
    <t>Adam Driver, Golshifteh Farahani, Nellie, Rizwan Manji, Dominic Liriano, Jaden Michael, Barry Shabaka Henley, Trev Parham, Troy T. Parham, Brian McCarthy, Frank Harts, Luis Da Silva Jr., Chasten Harmon, William Jackson Harper, Method Man</t>
  </si>
  <si>
    <t>Adam Driver</t>
  </si>
  <si>
    <t>Adam Driver, Golshifteh Farahani</t>
  </si>
  <si>
    <t>A quiet observation of the triumphs and defeats of daily life, along with the poetry evident in its smallest details.</t>
  </si>
  <si>
    <t>A quiet observation of the triumphs</t>
  </si>
  <si>
    <t>tt5270948</t>
  </si>
  <si>
    <t>Chappaquiddick</t>
  </si>
  <si>
    <t>Taylor Allen, Andrew Logan</t>
  </si>
  <si>
    <t>Jason Clarke, Kate Mara, Ed Helms, Bruce Dern, Jim Gaffigan, Olivia Thirlby, Clancy Brown, Taylor Nichols, John Fiore, Gillian Mariner Gordon, Katie Henoch, Lexie Roth, Angela Hope Smith, Vince Tycer, Victor Warren</t>
  </si>
  <si>
    <t>Jason Clarke, Kate Mara</t>
  </si>
  <si>
    <t>Depicting Ted Kennedy's involvement in the fatal 1969 car accident that claims the life of a young campaign strategist, Mary Jo Kopechne.</t>
  </si>
  <si>
    <t>Depicting Ted Kennedy's involvement</t>
  </si>
  <si>
    <t>tt5286444</t>
  </si>
  <si>
    <t>Neerja</t>
  </si>
  <si>
    <t>Ram Madhvani</t>
  </si>
  <si>
    <t>Saiwyn Quadras, Sanyuktha Chawla Shaikh</t>
  </si>
  <si>
    <t>Sonam Kapoor, Shabana Azmi, Yogendra Tiku, Abrar Zahoor, Jim Sarbh, Ali Baldiwala, Vikrant Singta, Parthaa Akerkar, Madhu Anand Chandhock, Kirti Adarkar, Hayder Ali, Amarjit, Arjun Aneja, Yugesh Anil, Bobby Arora</t>
  </si>
  <si>
    <t>Sonam Kapoor</t>
  </si>
  <si>
    <t>Sonam Kapoor, Shabana Azmi</t>
  </si>
  <si>
    <t>Neerja is the story of the courageous Neerja Bhanot, who sacrificed her life while protecting the lives of 359 passengers on the Pan Am flight 73 in 1986. The flight was hijacked by a terrorist organization.</t>
  </si>
  <si>
    <t>Neerja is the story of the courageous</t>
  </si>
  <si>
    <t>tt5294518</t>
  </si>
  <si>
    <t>Eli</t>
  </si>
  <si>
    <t>18/10/2019</t>
  </si>
  <si>
    <t>David Chirchirillo, Ian Goldberg</t>
  </si>
  <si>
    <t>Charlie Shotwell, Kelly Reilly, Max Martini, Lili Taylor, Sadie Sink, Deneen Tyler, Katia Gomez, Austin Foxx, Kailia Posey, Parker Lovein, Lou Beatty Jr., Jared Bankens, Nathaniel Woolsey, Mitchell de Rubira, Kaleb Naquin</t>
  </si>
  <si>
    <t>Charlie Shotwell</t>
  </si>
  <si>
    <t>Charlie Shotwell, Kelly Reilly</t>
  </si>
  <si>
    <t>A boy receiving treatment for his auto-immune disorder discovers that the house he's living in isn't as safe as he thought.</t>
  </si>
  <si>
    <t>A boy receiving treatment for</t>
  </si>
  <si>
    <t>tt5294550</t>
  </si>
  <si>
    <t>All the Money in the World</t>
  </si>
  <si>
    <t>USA, Italy, UK, China</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</si>
  <si>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</si>
  <si>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</si>
  <si>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Michelle Williams, Christopher Plummer</t>
  </si>
  <si>
    <t>The story of the kidnapping of 16-year-old</t>
  </si>
  <si>
    <t>The story of the kidnapping of</t>
  </si>
  <si>
    <t>tt5301662</t>
  </si>
  <si>
    <t>Marshall</t>
  </si>
  <si>
    <t>Michael Koskoff, Jacob Koskoff</t>
  </si>
  <si>
    <t>Chadwick Boseman, Josh Gad, Kate Hudson, Sterling K. Brown, Dan Stevens, James Cromwell, Keesha Sharp, Roger Guenveur Smith, Derrick Baskin, Barrett Doss, Zanete Shadwick, John Magaro, Ahna O'Reilly, Jussie Smollett, Rozonda 'Chilli' Thomas</t>
  </si>
  <si>
    <t>Chadwick Boseman, Josh Gad</t>
  </si>
  <si>
    <t>tt5304464</t>
  </si>
  <si>
    <t>Happy End</t>
  </si>
  <si>
    <t>France, Austria, Germany</t>
  </si>
  <si>
    <t>Isabelle Huppert, Jean-Louis Trintignant, Mathieu Kassovitz, Fantine Harduin, Franz Rogowski, Laura Verlinden, Aur√©lia Petit, Toby Jones, Hille Perl, Hassam Ghancy, Nabiha Akkari, Joud Geistlich, Philippe du Janerand, Dominique Besnehard, Bruno Tuchszer</t>
  </si>
  <si>
    <t>Isabelle Huppert, Jean-Louis Trintignant</t>
  </si>
  <si>
    <t>A well-to-do French family deals with a series of setbacks and crises.</t>
  </si>
  <si>
    <t>A well-to-do French family deals</t>
  </si>
  <si>
    <t>tt5304992</t>
  </si>
  <si>
    <t>Set It Up</t>
  </si>
  <si>
    <t>Claire Scanlon</t>
  </si>
  <si>
    <t>Katie Silberman</t>
  </si>
  <si>
    <t>Zoey Deutch, Glen Powell, Lucy Liu, Taye Diggs, Joan Smalls, Meredith Hagner, Pete Davidson, Jon Rudnitsky, Tituss Burgess, Jake Robinson, Aaron Costa Ganis, Paulie Deo Jr., Noah Robbins, Cody Calafiore, Ralph Byers</t>
  </si>
  <si>
    <t>Zoey Deutch, Glen Powell</t>
  </si>
  <si>
    <t>Two corporate executive assistants hatch a plan to match-make their two bosses.</t>
  </si>
  <si>
    <t>Two corporate executive assistants</t>
  </si>
  <si>
    <t>tt5308322</t>
  </si>
  <si>
    <t>Happy Death Day</t>
  </si>
  <si>
    <t>Scott Lobdell</t>
  </si>
  <si>
    <t>Jessica Rothe, Israel Broussard, Ruby Modine, Charles Aitken, Laura Clifton, Jason Bayle, Rob Mello, Rachel Matthews, Ramsey Anderson, Brady Lewis, Phi Vu, Tenea Intriago, Blaine Kern III, Cariella Smith, Jimmy Gonzales</t>
  </si>
  <si>
    <t>Jessica Rothe</t>
  </si>
  <si>
    <t>Jessica Rothe, Israel Broussard</t>
  </si>
  <si>
    <t>A college student must relive the day of her murder over and over again, in a loop that will end only when she discovers her killer's identity.</t>
  </si>
  <si>
    <t>A college student must relive</t>
  </si>
  <si>
    <t>tt5310090</t>
  </si>
  <si>
    <t>Saala Khadoos</t>
  </si>
  <si>
    <t>Sudha Kongara</t>
  </si>
  <si>
    <t>Sudha Kongara, Sudha Kongara</t>
  </si>
  <si>
    <t>Madhavan, Ritika Singh, Mumtaz Sorcar, Nassar, Radha Ravi, Zakir Hussain, Kaali Venkat, Baljinder Kaur, Bipin, Olympic Devarajan, Zakir Hussain, Talib Mehdi, M.K. Raina, Ashiqa Salvan, Raj Sharma</t>
  </si>
  <si>
    <t>Madhavan, Ritika Singh</t>
  </si>
  <si>
    <t>The story of a former boxer who quits boxing following a fallout with the authorities over the underlying politics but goes on to coach a fisherwoman to fulfill his dream through her.</t>
  </si>
  <si>
    <t>The story of a former boxer who</t>
  </si>
  <si>
    <t>tt5311514</t>
  </si>
  <si>
    <t>Kimi no na wa.</t>
  </si>
  <si>
    <t>23/01/2017</t>
  </si>
  <si>
    <t>Ry√ªnosuke Kamiki, Mone Kamishiraishi, Ry√¥ Narita, Aoi Y√ªki, Nobunaga Shimazaki, Kaito Ishikawa, Kanon Tani, Masaki Terasoma, Sayaka √îhara, Kazuhiko Inoue, Chaf√ªrin, Kana Hanazawa, Yuka Terasaki, Takashi Onozuka, Y√¥hei Namekawa</t>
  </si>
  <si>
    <t>Ry√ªnosuke Kamiki, Mone Kamishiraishi</t>
  </si>
  <si>
    <t>Two strangers find themselves linked in a bizarre way. When a connection forms, will distance be the only thing to keep them apart?</t>
  </si>
  <si>
    <t>Two strangers find themselves</t>
  </si>
  <si>
    <t>JPY 370000000</t>
  </si>
  <si>
    <t>tt5311542</t>
  </si>
  <si>
    <t>Werk ohne Autor</t>
  </si>
  <si>
    <t>Germany, Italy</t>
  </si>
  <si>
    <t>Tom Schilling, Sebastian Koch, Paula Beer, Saskia Rosendahl, Oliver Masucci, Hanno Koffler, Cai Cohrs, Evgeniy Sidikhin, Ulrike C. Tscharre, J√∂rg Sch√ºttauf, Jeanette Hain, Hans-Uwe Bauer, Ina Weisse, Lars Eidinger, Johanna Gastdorf</t>
  </si>
  <si>
    <t>Tom Schilling, Sebastian Koch</t>
  </si>
  <si>
    <t>German artist Kurt Barnert has escaped East Germany and now lives in West Germany, but is tormented by his childhood under the Nazis and the DDR-regime.</t>
  </si>
  <si>
    <t>German artist Kurt Barnert has</t>
  </si>
  <si>
    <t>tt5312232</t>
  </si>
  <si>
    <t>Sairat</t>
  </si>
  <si>
    <t>Nagraj Manjule</t>
  </si>
  <si>
    <t>Nagraj Manjule, Nagraj Manjule</t>
  </si>
  <si>
    <t>Rinku Rajguru, Akash Thosar, Arbaz Shaikh, Tanaji Galgunde, Suresh Vishwakarma, Suraj Pawar, Anuja Mule, Bhushan Manjule, Chhaya Kadam, Rubina Inamdar, Nagraj Manjule, Shivam More, Mithunchandra Chaudhari, Bhakti Chavan, Ramchandra Dhumal</t>
  </si>
  <si>
    <t>Rinku Rajguru</t>
  </si>
  <si>
    <t>Rinku Rajguru, Akash Thosar</t>
  </si>
  <si>
    <t>In interior Maharashtra, a fisherman's son and a local politician's daughter fall in love against the restrictions of caste hierarchy.</t>
  </si>
  <si>
    <t>In interior Maharashtra, a fisherman's</t>
  </si>
  <si>
    <t>tt5316540</t>
  </si>
  <si>
    <t>Close</t>
  </si>
  <si>
    <t>Vicky Jewson</t>
  </si>
  <si>
    <t>Vicky Jewson, Rupert Whitaker</t>
  </si>
  <si>
    <t>Noomi Rapace, Olivia Jewson, Abdellatif Chaouqi, Sophie N√©lisse, Huw Parmenter, Cherise Silvestri, Indira Varma, Sargon Yelda, Robin Kermode, Charley Palmer Rothwell, Eoin Macken, Akin Gazi, Jonathan Jude, Anna-Marie Sullivan, George Georgiou</t>
  </si>
  <si>
    <t>Noomi Rapace, Olivia Jewson</t>
  </si>
  <si>
    <t>A female bodyguard is hired to protect an heiress on the run from assassins.</t>
  </si>
  <si>
    <t>A female bodyguard is hired to</t>
  </si>
  <si>
    <t>tt5322012</t>
  </si>
  <si>
    <t>Wish Upon</t>
  </si>
  <si>
    <t>Barbara Marshall</t>
  </si>
  <si>
    <t>Joey King, Ryan Phillippe, Ki Hong Lee, Mitchell Slaggert, Shannon Purser, Sydney Park, Elisabeth R√∂hm, Josephine Langford, Alexander Nunez, Daniela Barbosa, Kevin Hanchard, Sherilyn Fenn, Raegan Revord, Alice Lee, Victor Sutton</t>
  </si>
  <si>
    <t>Joey King, Ryan Phillippe</t>
  </si>
  <si>
    <t>A teenage girl discovers a box that carries magic powers and a deadly price for using them.</t>
  </si>
  <si>
    <t>A teenage girl discovers a box</t>
  </si>
  <si>
    <t>tt5323662</t>
  </si>
  <si>
    <t>Koe no katachi</t>
  </si>
  <si>
    <t>Naoko Yamada</t>
  </si>
  <si>
    <t>Yoshitoki Oima, Reiko Yoshida</t>
  </si>
  <si>
    <t>Miyu Irino, Saori Hayami, Aoi Y√ªki, Kensh√¥ Ono, Y√ªki Kaneko, Yui Ishikawa, Megumi Han, Toshiyuki Toyonaga, Mayu Matsuoka, Sachiko Kojima, Hana Takeda, Fuminori Komatsu, Ikuko Tani, Erena Kamata, Ayano Hamaguchi</t>
  </si>
  <si>
    <t>Miyu Irino, Saori Hayami</t>
  </si>
  <si>
    <t>A young man is ostracized by his classmates after he bullies a deaf girl to the point where she moves away. Years later, he sets off on a path for redemption.</t>
  </si>
  <si>
    <t>A young man is ostracized by his</t>
  </si>
  <si>
    <t>tt5340300</t>
  </si>
  <si>
    <t>Lean on Pete</t>
  </si>
  <si>
    <t>Andrew Haigh, Willy Vlautin</t>
  </si>
  <si>
    <t>Charlie Plummer, Amy Seimetz, Travis Fimmel, Steve Buscemi, Jason Beem, Tolo Tuitele, Ayanna Berkshire, Connor Brenes, Kurt Conroyd, Chlo√´ Sevigny, Dennis Fitzpatrick, Rusty Tennant, Julia Prud'homme, Jason Rouse, Lewis Pullman</t>
  </si>
  <si>
    <t>Charlie Plummer</t>
  </si>
  <si>
    <t>Charlie Plummer, Amy Seimetz</t>
  </si>
  <si>
    <t>A teenager gets a summer job working for a horse trainer and befriends the fading racehorse, Lean on Pete.</t>
  </si>
  <si>
    <t>A teenager gets a summer job working</t>
  </si>
  <si>
    <t>tt5354160</t>
  </si>
  <si>
    <t>Aynabaji</t>
  </si>
  <si>
    <t>Bangladesh</t>
  </si>
  <si>
    <t>Amitabh Reza Chowdhury</t>
  </si>
  <si>
    <t>Syed Gaosul Alam Shaon, Anam Biswas</t>
  </si>
  <si>
    <t>Chanchal Chowdhury, Masuma Rahman Nabila, Bijori Barkatullah, Partho Barua, Amitabh Reza Chowdhury, Heera Chowdhury, Brindabon Das, Lutfur Rahman George, Shohel Mondol, Shawkat Osman, Sohel Rana, Gousul Alam Shaon, Arifin Shuvo</t>
  </si>
  <si>
    <t>Chanchal Chowdhury</t>
  </si>
  <si>
    <t>Chanchal Chowdhury, Masuma Rahman Nabila</t>
  </si>
  <si>
    <t>Ayna is an actor and the prison is his stage. He slips into the characters of the powerful convicted in exchange of money and take their place in prison. This strange profession is borne ...</t>
  </si>
  <si>
    <t>Ayna is an actor and the prison</t>
  </si>
  <si>
    <t>BDT 35000000</t>
  </si>
  <si>
    <t>tt5360952</t>
  </si>
  <si>
    <t>The Hurricane Heist</t>
  </si>
  <si>
    <t>Scott Windhauser, Jeff Dixon</t>
  </si>
  <si>
    <t>Toby Kebbell, Maggie Grace, Ryan Kwanten, Ralph Ineson, Melissa Bolona, Ben Cross, Jamie Andrew Cutler, Christian Contreras, Jimmy Walker, Ed Birch, Moyo Akand√©, James Barriscale, Erik Rondell, Mark Basnight, Keith D. Evans</t>
  </si>
  <si>
    <t>Toby Kebbell</t>
  </si>
  <si>
    <t>Toby Kebbell, Maggie Grace</t>
  </si>
  <si>
    <t>Thieves attempt a massive heist against the U.S. Treasury as a Category 5 hurricane approaches one of its Mint facilities.</t>
  </si>
  <si>
    <t>Thieves attempt a massive heist</t>
  </si>
  <si>
    <t>tt5362988</t>
  </si>
  <si>
    <t>Wind River</t>
  </si>
  <si>
    <t>Kelsey Asbille, Jeremy Renner, Julia Jones, Teo Briones, Apesanahkwat, Graham Greene, Elizabeth Olsen, Tantoo Cardinal, Eric Lange, Gil Birmingham, Althea Sam, Tokala Black Elk, Martin Sensmeier, Tyler Laracca, Shayne J. Cullen</t>
  </si>
  <si>
    <t>Kelsey Asbille</t>
  </si>
  <si>
    <t>Kelsey Asbille, Jeremy Renner</t>
  </si>
  <si>
    <t>A veteran hunter helps an FBI agent investigate the murder of a young woman on a Wyoming Native American reservation.</t>
  </si>
  <si>
    <t>A veteran hunter helps an FBI</t>
  </si>
  <si>
    <t>tt5390504</t>
  </si>
  <si>
    <t>Detroit</t>
  </si>
  <si>
    <t>Chris Chalk, Mason Alban, Bennett Deady, Andrea Eversley, Michael Jibrin, Khris Davis, Tokunbo Joshua Olumide, Daniel Washington, Amari Cheatom, Tyler James Williams, Laz Alonso, Benz Veal, Angel Blaise, Lance Law, Jaleel Sanders</t>
  </si>
  <si>
    <t>Chris Chalk</t>
  </si>
  <si>
    <t>Chris Chalk, Mason Alban</t>
  </si>
  <si>
    <t>Fact-based drama set during the 1967 Detroit riots in which a group of rogue police officers respond to a complaint with retribution rather than justice on their minds.</t>
  </si>
  <si>
    <t>Fact-based drama set during the</t>
  </si>
  <si>
    <t>tt5397194</t>
  </si>
  <si>
    <t>Anon</t>
  </si>
  <si>
    <t>Clive Owen, Afiya Bennett, Morgan Allen, Jeffrey Men, James Tam, Amanda Seyfried, Jonathan Potts, Rachel Roberts, Toyin Ishola, Sebastian Pigott, David Storch, Billy Parrott, Amadou Kebe, Stephanie Christian, Natalie Chaves</t>
  </si>
  <si>
    <t>Clive Owen, Afiya Bennett</t>
  </si>
  <si>
    <t>In a world without anonymity or crime, a detective meets a woman who threatens their security.</t>
  </si>
  <si>
    <t>In a world without anonymity or</t>
  </si>
  <si>
    <t>tt5431890</t>
  </si>
  <si>
    <t>Official Secrets</t>
  </si>
  <si>
    <t>30/08/2019</t>
  </si>
  <si>
    <t>UK, USA, Switzerland, China</t>
  </si>
  <si>
    <t>Gregory Bernstein, Sara Bernstein</t>
  </si>
  <si>
    <t>Keira Knightley, Matt Smith, Matthew Goode, Rhys Ifans, Adam Bakri, Ralph Fiennes, Conleth Hill, Indira Varma, Jeremy Northam, John Heffernan, Monica Dolan, Tamsin Greig, Niccy Lin, Jack Farthing, Gabrielle Downey</t>
  </si>
  <si>
    <t>Keira Knightley, Matt Smith</t>
  </si>
  <si>
    <t>The true story of a British whistleblower who leaked information to the press about an illegal NSA spy operation designed to push the UN Security Council into sanctioning the 2003 invasion of Iraq.</t>
  </si>
  <si>
    <t>The true story of a British whistleblower</t>
  </si>
  <si>
    <t>tt5437928</t>
  </si>
  <si>
    <t>Colette</t>
  </si>
  <si>
    <t>UK, USA, France, Hungary, Netherlands</t>
  </si>
  <si>
    <t>Wash Westmoreland</t>
  </si>
  <si>
    <t>Keira Knightley, Fiona Shaw, Dominic West, Robert Pugh, Sloan Thompson, Arabella Weir, M√°t√© Haumann, Ray Panthaki, Al Weaver, Vir√°g B√°r√°ny, Dickie Beau, Kylie Watt, Janine Harouni, Jake Graf, Joe Geary</t>
  </si>
  <si>
    <t>Keira Knightley, Fiona Shaw</t>
  </si>
  <si>
    <t>Colette is pushed by her husband to write novels under his name. Upon their success, she fights to make her talents known, challenging gender norms.</t>
  </si>
  <si>
    <t>Colette is pushed by her husband</t>
  </si>
  <si>
    <t>tt5439796</t>
  </si>
  <si>
    <t>Logan Lucky</t>
  </si>
  <si>
    <t>Jules Asner</t>
  </si>
  <si>
    <t>Farrah Mackenzie, Channing Tatum, Jim O'Heir, Riley Keough, Rebecca Koon, Katie Holmes, Boden Johnston, Sutton Johnston, David Denman, Charles Halford, Adam Driver, Seth MacFarlane, Alex Ross, Tom Archdeacon, Eric Perez</t>
  </si>
  <si>
    <t>Farrah Mackenzie</t>
  </si>
  <si>
    <t>Farrah Mackenzie, Channing Tatum</t>
  </si>
  <si>
    <t>Two brothers attempt to pull off a heist during a NASCAR race in North Carolina.</t>
  </si>
  <si>
    <t>Two brothers attempt to pull off</t>
  </si>
  <si>
    <t>tt5440700</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</si>
  <si>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</si>
  <si>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</si>
  <si>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</si>
  <si>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</si>
  <si>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</si>
  <si>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When his daughter's life is endangered</t>
  </si>
  <si>
    <t>INR 1000000000</t>
  </si>
  <si>
    <t>tt5442430</t>
  </si>
  <si>
    <t>Life</t>
  </si>
  <si>
    <t>Hiroyuki Sanada, Ryan Reynolds, Rebecca Ferguson, Jake Gyllenhaal, Olga Dykhovichnaya, Ariyon Bakare, Jesus Del Orden, Allen McLean, Leila Grace, Mari Gvelesiani, David Muir, Elizabeth Vargas, Camiel Warren-Taylor, Haruka Kuroda, Naoko Mori</t>
  </si>
  <si>
    <t>Hiroyuki Sanada, Ryan Reynolds</t>
  </si>
  <si>
    <t>A team of scientists aboard the International Space Station discover a rapidly evolving life form that caused extinction on Mars and now threatens all life on Earth.</t>
  </si>
  <si>
    <t>A team of scientists aboard the</t>
  </si>
  <si>
    <t>tt5442456</t>
  </si>
  <si>
    <t>24 Hours to Live</t>
  </si>
  <si>
    <t>25/07/2018</t>
  </si>
  <si>
    <t>South Africa, China, USA</t>
  </si>
  <si>
    <t>Brian Smrz</t>
  </si>
  <si>
    <t>Ethan Hawke, Qing Xu, Paul Anderson, Rutger Hauer, Tyrone Keogh, Nathalie Boltt, Liam Cunningham, Jeremy Yong, Susan Ling Young, Hakeem Kae-Kazim, Claire Berlein, Richard Lothian, Tanya van Graan, Alex Anlos, Brendan Sean Murray</t>
  </si>
  <si>
    <t>Ethan Hawke, Qing Xu</t>
  </si>
  <si>
    <t>An assassin seeks redemption after being given a second chance at life.</t>
  </si>
  <si>
    <t>An assassin seeks redemption after</t>
  </si>
  <si>
    <t>tt5460276</t>
  </si>
  <si>
    <t>Kaabil</t>
  </si>
  <si>
    <t>Sanjay Gupta</t>
  </si>
  <si>
    <t>Sanjay Masoomm, Vijay Kumar Mishra</t>
  </si>
  <si>
    <t>Hrithik Roshan, Yami Gautam, Ronit Roy, Rohit Roy, Narendra Jha, Girish Kulkarni, Sahidur Rahaman, Suresh Menon, Asif Ali Baig, Shaji Chaudhary, Helena Fonseca, Palvi Jaswal, Abhishek Madrecha, Akhilendra Mishra, Rockey Raina</t>
  </si>
  <si>
    <t>Hrithik Roshan, Yami Gautam</t>
  </si>
  <si>
    <t>A blind man seeks revenge against a corrupt politician and his brother after his wife is raped and killed.</t>
  </si>
  <si>
    <t>A blind man seeks revenge against</t>
  </si>
  <si>
    <t>tt5461944</t>
  </si>
  <si>
    <t>Hotel Mumbai</t>
  </si>
  <si>
    <t>30/04/2019</t>
  </si>
  <si>
    <t>Australia, USA, UK, India, Singapore</t>
  </si>
  <si>
    <t>Anthony Maras</t>
  </si>
  <si>
    <t>John Collee, Anthony Maras</t>
  </si>
  <si>
    <t>Amandeep Singh, Suhail Nayyar, Manoj Mehra, Dinesh Kumar, Amritpal Singh, Kapil Kumar Netra, Dev Patel, Adithi Kalkunte, Alex Pinder, Vipin Sharma, Nazanin Boniadi, Armie Hammer, Tilda Cobham-Hervey, Anupam Kher, Jason Isaacs</t>
  </si>
  <si>
    <t>Amandeep Singh</t>
  </si>
  <si>
    <t>Amandeep Singh, Suhail Nayyar</t>
  </si>
  <si>
    <t>The true story of the Taj Hotel terrorist attack in Mumbai. Hotel staff risk their lives to keep everyone safe as people make unthinkable sacrifices to protect themselves and their families.</t>
  </si>
  <si>
    <t>The true story of the Taj Hotel</t>
  </si>
  <si>
    <t>tt5462326</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</si>
  <si>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</si>
  <si>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</si>
  <si>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</si>
  <si>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Nicolas Cage, Selma Blair</t>
  </si>
  <si>
    <t>A teenage girl and her younger brother must survive a wild 24 hours during which a mass hysteria of unknown origin causes parents to turn violently on their own kids.</t>
  </si>
  <si>
    <t>A teenage girl and her younger</t>
  </si>
  <si>
    <t>tt5462602</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</si>
  <si>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</si>
  <si>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</si>
  <si>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</si>
  <si>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Kumail Nanjiani</t>
  </si>
  <si>
    <t>Kumail Nanjiani, Zoe Kazan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</si>
  <si>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</si>
  <si>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Pakistan-born comedian Kumail</t>
  </si>
  <si>
    <t>tt5463162</t>
  </si>
  <si>
    <t>Deadpool 2</t>
  </si>
  <si>
    <t>15/05/2018</t>
  </si>
  <si>
    <t>Ryan Reynolds, Josh Brolin, Morena Baccarin, Julian Dennison, Zazie Beetz, T.J. Miller, Leslie Uggams, Karan Soni, Brianna Hildebrand, Jack Kesy, Eddie Marsan, Shioli Kutsuna, Stefan Kapicic, Randal Reeder, Nikolai Witschl</t>
  </si>
  <si>
    <t>Ryan Reynolds, Josh Brolin</t>
  </si>
  <si>
    <t>Foul-mouthed mutant mercenary Wade Wilson (a.k.a. Deadpool), brings together a team of fellow mutant rogues to protect a young boy with supernatural abilities from the brutal, time-traveling cyborg Cable.</t>
  </si>
  <si>
    <t>Foul-mouthed mutant mercenary</t>
  </si>
  <si>
    <t>tt5466186</t>
  </si>
  <si>
    <t>Entebbe</t>
  </si>
  <si>
    <t>16/03/2018</t>
  </si>
  <si>
    <t>UK, USA, France, Malta</t>
  </si>
  <si>
    <t>Batsheva Dance Company, Zina Zinchenko, Ben Schnetzer, Daniel Br√ºhl, Amir Khoury, Ala Dakka, Rosamund Pike, Paloma Coquant, Trudy Weiss, Danny Scheinmann, Brontis Jodorowsky, Denis M√©nochet, Gal Pertsiger, Saffron Scheinmann, Michal Shtamler</t>
  </si>
  <si>
    <t>Batsheva Dance Company</t>
  </si>
  <si>
    <t>Inspired by the true events of the 1976 hijacking of an Air France flight en route from Tel Aviv to Paris, and the most daring rescue mission ever attempted.</t>
  </si>
  <si>
    <t>Inspired by the true events of</t>
  </si>
  <si>
    <t>tt5478478</t>
  </si>
  <si>
    <t>Hostiles</t>
  </si>
  <si>
    <t>Cheyenne</t>
  </si>
  <si>
    <t>Scott Cooper, Donald E. Stewart</t>
  </si>
  <si>
    <t>Scott Shepherd, Rosamund Pike, Ava Cooper, Stella Cooper, David Midthunder, Gray Wolf Herrera, Christian Bale, Rory Cochrane, Jonathan Majors, John Benjamin Hickey, Stafford Douglas, Stephen Lang, Bill Camp, Wes Studi, Jesse Plemons</t>
  </si>
  <si>
    <t>Scott Shepherd</t>
  </si>
  <si>
    <t>Scott Shepherd, Rosamund Pike</t>
  </si>
  <si>
    <t>In 1892, a legendary Army Captain reluctantly agrees to escort a Cheyenne chief and his family through dangerous territory.</t>
  </si>
  <si>
    <t>In 1892, a legendary Army Captain</t>
  </si>
  <si>
    <t>tt5501104</t>
  </si>
  <si>
    <t>Gr√§ns</t>
  </si>
  <si>
    <t>Ali Abbasi</t>
  </si>
  <si>
    <t>John Ajvide Lindqvist, Ali Abbasi</t>
  </si>
  <si>
    <t>Eva Melander, Eero Milonoff, J√∂rgen Thorsson, Ann Petr√©n, Sten Ljunggren, Kjell Wilhelmsen, Rakel W√§rml√§nder, Andreas Kundler, Matti Boustedt, Tomas √Öhnstrand, Josefin Neld√©n, Henrik Johansson, Ibrahim Faal, √Ösa Janson, Donald H√∂gberg</t>
  </si>
  <si>
    <t>Eva Melander</t>
  </si>
  <si>
    <t>Eva Melander, Eero Milonoff</t>
  </si>
  <si>
    <t>A customs officer who can smell fear develops an unusual attraction to a strange traveler while aiding a police investigation which will call into question her entire existence.</t>
  </si>
  <si>
    <t>A customs officer who can smell</t>
  </si>
  <si>
    <t>tt5503686</t>
  </si>
  <si>
    <t>Hustlers</t>
  </si>
  <si>
    <t>Lorene Scafaria, Jessica Pressler</t>
  </si>
  <si>
    <t>Constance Wu, Jennifer Lopez, Julia Stiles, Mette Towley, Wai Ching Ho, Emma Batiz, Vanessa Aspillaga, Jay Oakerson, Trace Lysette, Marcy Richardson, Keke Palmer, Mercedes Ruehl, Lili Reinhart, G-Eazy, Cardi B</t>
  </si>
  <si>
    <t>Constance Wu, Jennifer Lopez</t>
  </si>
  <si>
    <t>Inspired by the viral New York Magazine article, Hustlers follows a crew of savvy former strip club employees who band together to turn the tables on their Wall Street clients.</t>
  </si>
  <si>
    <t>Inspired by the viral New York</t>
  </si>
  <si>
    <t>tt5516328</t>
  </si>
  <si>
    <t>Ghost Stories</t>
  </si>
  <si>
    <t>Jeremy Dyson, Andy Nyman</t>
  </si>
  <si>
    <t>Andy Nyman, Martin Freeman, Paul Whitehouse, Alex Lawther, Paul Warren, Kobna Holdbrook-Smith, Nicholas Burns, Louise Atkins, Lesley Harcourt, Amy Doyle, Deborah Wastell, Daniel Hill, Christine Dalby, Maggie McCarthy, Joe Osborne</t>
  </si>
  <si>
    <t>Andy Nyman</t>
  </si>
  <si>
    <t>Andy Nyman, Martin Freeman</t>
  </si>
  <si>
    <t>Skeptical professor Phillip Goodman embarks on a trip to the terrifying after being given a file with details of three unexplained cases of apparitions.</t>
  </si>
  <si>
    <t>Skeptical professor Phillip Goodman</t>
  </si>
  <si>
    <t>tt5519340</t>
  </si>
  <si>
    <t>Bright</t>
  </si>
  <si>
    <t>22/12/2017</t>
  </si>
  <si>
    <t>Will Smith, Joel Edgerton, Noomi Rapace, Edgar Ram√≠rez, Lucy Fry, Veronica Ngo, Alex Meraz, Happy Anderson, Ike Barinholtz, Dawn Olivieri, Matt Gerald, Margaret Cho, Joseph Piccuirro, Brad William Henke, Jay Hernandez</t>
  </si>
  <si>
    <t>Will Smith, Joel Edgerton</t>
  </si>
  <si>
    <t>A detective must work with an Orc to find a powerful wand before evil creatures do.</t>
  </si>
  <si>
    <t>A detective must work with an</t>
  </si>
  <si>
    <t>tt5523010</t>
  </si>
  <si>
    <t>The Nutcracker and the Four Realms</t>
  </si>
  <si>
    <t>Lasse Hallstr√∂m, Joe Johnston</t>
  </si>
  <si>
    <t>Ashleigh Powell, E.T.A. Hoffmann</t>
  </si>
  <si>
    <t>Mackenzie Foy, Tom Sweet, Meera Syal, Ellie Bamber, Matthew Macfadyen, Nick Mohammed, Charles Streeter, Morgan Freeman, Jayden Fowora-Knight, Prince, Helen Mirren, Omid Djalili, Jack Whitehall, Eugenio Derbez, Richard E. Grant</t>
  </si>
  <si>
    <t>Mackenzie Foy</t>
  </si>
  <si>
    <t>Mackenzie Foy, Tom Sweet</t>
  </si>
  <si>
    <t>A young girl is transported into a magical world of gingerbread soldiers and an army of mice.</t>
  </si>
  <si>
    <t>A young girl is transported into</t>
  </si>
  <si>
    <t>tt5536610</t>
  </si>
  <si>
    <t>Private Life</t>
  </si>
  <si>
    <t>Kathryn Hahn, Paul Giamatti, Gabrielle Reid, Amy Russ, Caroline Martin, Nick Sullivan, Hettienne Park, Denis O'Hare, Molly Shannon, John Carroll Lynch, Emily Robinson, Kayli Carter, Alyssa Cheatham, Leah Griffin, Tracee Chimo Pallero</t>
  </si>
  <si>
    <t>Kathryn Hahn</t>
  </si>
  <si>
    <t>Kathryn Hahn, Paul Giamatti</t>
  </si>
  <si>
    <t>An author is undergoing multiple fertility therapies to get pregnant, putting her relationship with her husband on edge.</t>
  </si>
  <si>
    <t>An author is undergoing multiple</t>
  </si>
  <si>
    <t>tt5536736</t>
  </si>
  <si>
    <t>The Meyerowitz Stories (New and Selected)</t>
  </si>
  <si>
    <t>Adam Sandler, Grace Van Patten, Dustin Hoffman, Elizabeth Marvel, Emma Thompson, Danny Flaherty, Adam David Thompson, Ronald Peet, Hannah Mitchell, Judd Hirsch, Rebecca Miller, Sigourney Weaver, David Cromer, James Hamilton, Josh Hamilton</t>
  </si>
  <si>
    <t>Adam Sandler, Grace Van Patten</t>
  </si>
  <si>
    <t>An estranged family gathers together in New York City for an event celebrating the artistic work of their father.</t>
  </si>
  <si>
    <t>An estranged family gathers together</t>
  </si>
  <si>
    <t>tt5539054</t>
  </si>
  <si>
    <t>You Get Me</t>
  </si>
  <si>
    <t>23/06/2017</t>
  </si>
  <si>
    <t>Brent Bonacorso</t>
  </si>
  <si>
    <t>Ben Epstein</t>
  </si>
  <si>
    <t>Bella Thorne, Halston Sage, Taylor John Smith, Nash Grier, Anna Akana, Rhys Wakefield, Brigid Brannagh, Kathryn Morris, Kimberly Williams-Paisley, Boyd Kestner, Yasmine Al-Bustami, Farrah Mackenzie, Josh Banday, Garcelle Beauvais, Desmond Evan</t>
  </si>
  <si>
    <t>Bella Thorne, Halston Sage</t>
  </si>
  <si>
    <t>A one night stand turns into a nightmare for a High School student, when the obsession of a young woman grows dangerous.</t>
  </si>
  <si>
    <t>A one night stand turns into a</t>
  </si>
  <si>
    <t>tt5541240</t>
  </si>
  <si>
    <t>To the Bone</t>
  </si>
  <si>
    <t>14/07/2017</t>
  </si>
  <si>
    <t>Marti Noxon</t>
  </si>
  <si>
    <t>Rebekah Kennedy, Lily Collins, Dana L. Wilson, Ziah Colon, Joanna Sanchez, Liana Liberato, Carrie Preston, Don O. Knowlton, Valerie Palincar, Hana Hayes, Keanu Reeves, Kathryn Prescott, Lindsey McDowell, Alex Sharp, Retta</t>
  </si>
  <si>
    <t>Rebekah Kennedy</t>
  </si>
  <si>
    <t>Rebekah Kennedy, Lily Collins</t>
  </si>
  <si>
    <t>A young woman, dealing with anorexia, meets an unconventional doctor who challenges her to face her condition and embrace life.</t>
  </si>
  <si>
    <t>A young woman, dealing with anorexia,</t>
  </si>
  <si>
    <t>tt5563334</t>
  </si>
  <si>
    <t>The Good Liar</t>
  </si>
  <si>
    <t>Nicholas Searle, Jeffrey Hatcher</t>
  </si>
  <si>
    <t>Helen Mirren, Ian McKellen, Russell Tovey, Jim Carter, Mark Lewis Jones, Laurie Davidson, Phil Dunster, Lucian Msamati, J√≥hannes Haukur J√≥hannesson, Tunji Kasim, Spike White, Stella Stocker, Daniel Betts, Nell Williams, Celine Buckens</t>
  </si>
  <si>
    <t>Helen Mirren, Ian McKellen</t>
  </si>
  <si>
    <t>Consummate con man Roy Courtnay has set his sights on his latest mark: the recently widowed Betty McLeish, worth millions. But this time, what should have been a simple swindle escalates into a cat-and-mouse game with the ultimate stakes.</t>
  </si>
  <si>
    <t>Consummate con man Roy Courtnay</t>
  </si>
  <si>
    <t>tt5566790</t>
  </si>
  <si>
    <t>A Futile and Stupid Gesture</t>
  </si>
  <si>
    <t>Frank Gingerich, Morgan Gingerich, Annette O'Toole, Harry Groener, Martin Mull, David Wain, Domhnall Gleeson, Will Forte, Ben F. Campbell, Jon Klaft, Camille Guaty, Brad Morris, Carla Gallo, Beau Bassewitz, Rick Overton</t>
  </si>
  <si>
    <t>Frank Gingerich</t>
  </si>
  <si>
    <t>Frank Gingerich, Morgan Gingerich</t>
  </si>
  <si>
    <t>In the 1970s and '80s, National Lampoon's success and influence creates a new media empire overseen in part by the brilliant and troubled</t>
  </si>
  <si>
    <t>In the 1970s and '80s, National</t>
  </si>
  <si>
    <t>tt5571734</t>
  </si>
  <si>
    <t>Pink</t>
  </si>
  <si>
    <t>Aniruddha Roy Chowdhury</t>
  </si>
  <si>
    <t>Shoojit Sircar, Aniruddha Roy Chowdhury</t>
  </si>
  <si>
    <t>Taapsee Pannu, Amitabh Bachchan, Kirti Kulhari, Andrea Tariang, Piyush Mishra, Angad Bedi, Vijay Varma, Raashul Tandon, Tushar Pandey, Dhritiman Chatterjee, Mamata Shankar, Amit Baisoya, S.K. Batra, Prashant Bhagia, Arjun Chakraborty</t>
  </si>
  <si>
    <t>Taapsee Pannu, Amitabh Bachchan</t>
  </si>
  <si>
    <t>When three young women are implicated in a crime, a retired lawyer steps forward to help them clear their names.</t>
  </si>
  <si>
    <t>When three young women are implicated</t>
  </si>
  <si>
    <t>tt5580036</t>
  </si>
  <si>
    <t>I, Tonya</t>
  </si>
  <si>
    <t>UK, USA, Qatar</t>
  </si>
  <si>
    <t>Margot Robbie, Sebastian Stan, Allison Janney, Julianne Nicholson, Paul Walter Hauser, Bobby Cannavale, Bojana Novakovic, Caitlin Carver, Maizie Smith, Mckenna Grace, Suehyla El-Attar, Jason Davis, Mea Allen, Cory Chapman, Amy Fox</t>
  </si>
  <si>
    <t>Margot Robbie, Sebastian Stan</t>
  </si>
  <si>
    <t>tt5580266</t>
  </si>
  <si>
    <t>The Hate U Give</t>
  </si>
  <si>
    <t>14/03/2019</t>
  </si>
  <si>
    <t>Audrey Wells, Angie Thomas</t>
  </si>
  <si>
    <t>Amandla Stenberg, Regina Hall, Russell Hornsby, Anthony Mackie, Issa Rae, Common, Algee Smith, Sabrina Carpenter, K.J. Apa, Dominique Fishback, Lamar Johnson, TJ Wright, Megan Lawless, Rhonda Johnson Dents, Tony Vaughn</t>
  </si>
  <si>
    <t>Amandla Stenberg, Regina Hall</t>
  </si>
  <si>
    <t>Starr witnesses the fatal shooting of her childhood best friend Khalil at the hands of a police officer. Now, facing pressure from all sides of the community, Starr must find her voice and stand up for what's right.</t>
  </si>
  <si>
    <t>Starr witnesses the fatal shooting</t>
  </si>
  <si>
    <t>tt5580390</t>
  </si>
  <si>
    <t>The Shape of Water</t>
  </si>
  <si>
    <t>Guillermo del Toro, Vanessa Taylor</t>
  </si>
  <si>
    <t>Sally Hawkins, Michael Shannon, Richard Jenkins, Octavia Spencer, Michael Stuhlbarg, Doug Jones, David Hewlett, Nick Searcy, Stewart Arnott, Nigel Bennett, Lauren Lee Smith, Martin Roach, Allegra Fulton, John Kapelos, Morgan Kelly</t>
  </si>
  <si>
    <t>Sally Hawkins, Michael Shannon</t>
  </si>
  <si>
    <t>At a top secret research facility in the 1960s, a lonely janitor forms a unique relationship with an amphibious creature that is being held in captivity.</t>
  </si>
  <si>
    <t>At a top secret research facility</t>
  </si>
  <si>
    <t>tt5592248</t>
  </si>
  <si>
    <t>The Beguiled</t>
  </si>
  <si>
    <t>Sofia Coppola, Thomas Cullinan</t>
  </si>
  <si>
    <t>Colin Farrell, Nicole Kidman, Kirsten Dunst, Elle Fanning, Oona Laurence, Angourie Rice, Addison Riecke, Emma Howard, Wayne P√©re, Matt Story, Joel Albin</t>
  </si>
  <si>
    <t>Colin Farrell, Nicole Kidman</t>
  </si>
  <si>
    <t>The unexpected arrival of a wounded Union soldier at a girls school in Virginia during the American Civil War leads to jealousy and betrayal.</t>
  </si>
  <si>
    <t>The unexpected arrival of a wounded</t>
  </si>
  <si>
    <t>tt5595168</t>
  </si>
  <si>
    <t>Kingsglaive: Final Fantasy XV</t>
  </si>
  <si>
    <t>Takeshi Nozue</t>
  </si>
  <si>
    <t>Takashi Hasegawa</t>
  </si>
  <si>
    <t>Aaron Paul, Lena Headey, Sean Bean, Adrian Bouchet, Liam Mulvey, Alexa Kahn, Todd Haberkorn, John DeMita, David Gant, Darin De Paul, Trevor Devall, Neil Newbon, Ben Diskin, Max Mittelman, Will Bowden</t>
  </si>
  <si>
    <t>Aaron Paul, Lena Headey</t>
  </si>
  <si>
    <t>King Regis, who oversees the land of Lucis, commands his army of soldiers to protect the kingdom from the Niflheim empire's plans to steal the sacred crystal which gives Lucis its magic and power.</t>
  </si>
  <si>
    <t>King Regis, who oversees the land</t>
  </si>
  <si>
    <t>tt5606664</t>
  </si>
  <si>
    <t>Doctor Sleep</t>
  </si>
  <si>
    <t>Mike Flanagan, Stephen King</t>
  </si>
  <si>
    <t>Ewan McGregor, Rebecca Ferguson, Kyliegh Curran, Cliff Curtis, Zahn McClarnon, Emily Alyn Lind, Selena Anduze, Robert Longstreet, Carel Struycken, Katie Parker, James Flanagan, Met Clark, Zackary Momoh, Jocelin Donahue, Dakota Hickman</t>
  </si>
  <si>
    <t>Ewan McGregor, Rebecca Ferguson</t>
  </si>
  <si>
    <t>tt5607028</t>
  </si>
  <si>
    <t>Hagane no renkinjutsushi</t>
  </si>
  <si>
    <t>Fumihiko Sori</t>
  </si>
  <si>
    <t>Hiromu Arakawa, Fumihiko Sori</t>
  </si>
  <si>
    <t>Ry√¥suke Yamada, Tsubasa Honda, Dean Fujioka, Ry√ªta Sat√¥, Misako Renbutsu, Y√¥ √îizumi, Kenjir√¥ Ishimaru, Yasuko Matsuyuki, Shinji Uchiyama, Kanata Hong√¥, Natsuna, Fumiyo Kohinata, Natsuki Harada, Jun Kunimura, Mark Allen Jr.</t>
  </si>
  <si>
    <t>Ry√¥suke Yamada</t>
  </si>
  <si>
    <t>Ry√¥suke Yamada, Tsubasa Honda</t>
  </si>
  <si>
    <t>Two alchemist brothers go on a quest for the Philosopher's Stone after an attempt to revive their dead mother goes horribly wrong.</t>
  </si>
  <si>
    <t>Two alchemist brothers go on a</t>
  </si>
  <si>
    <t>tt5607096</t>
  </si>
  <si>
    <t>Juliet, Naked</t>
  </si>
  <si>
    <t>Evgenia Peretz, Jim Taylor</t>
  </si>
  <si>
    <t>Chris O'Dowd, Rose Byrne, Kitty O'Beirne, Alex Clatworthy, Lily Brazier, Ko Iwagami, Lily Newmark, Denise Gough, Phil Davis, Ethan Hawke, Azhy Robertson, Eleanor Matsuura, Daniel Shaw, Ayoola Smart, Enzo Cilenti</t>
  </si>
  <si>
    <t>Chris O'Dowd, Rose Byrne</t>
  </si>
  <si>
    <t>Juliet, Naked is the story of Annie (the long-suffering girlfriend of Duncan) and her unlikely transatlantic romance with once revered, now faded, singer-songwriter, Tucker Crowe, who also happens to be the subject of Duncan's musical obsession.</t>
  </si>
  <si>
    <t>Juliet, Naked is the story of</t>
  </si>
  <si>
    <t>tt5607714</t>
  </si>
  <si>
    <t>Testr√∂l √©s l√©lekr√∂l</t>
  </si>
  <si>
    <t>Ildik√≥ Enyedi</t>
  </si>
  <si>
    <t>Alexandra Borb√©ly, G√©za Morcs√°nyi, R√©ka Tenki, Zolt√°n Schneider, Ervin Nagy, Itala B√©k√©s, Tam√°s Jord√°n, √âva Bata, P√°l M√°csai, Zsuzsa J√°r√≥, N√≥ra Rainer-Micsinyei, Vivien Rujder, Istv√°n Dank√≥, L√°szl√≥ T√≥th, J√∫lia Nyak√≥</t>
  </si>
  <si>
    <t>Alexandra Borb√©ly</t>
  </si>
  <si>
    <t>Alexandra Borb√©ly, G√©za Morcs√°nyi</t>
  </si>
  <si>
    <t>When slaughterhouse workers Endre and M√°ria discover they share the same dreams, where they meet in a forest as deer and fall in love, they decide to make their dreams come true, but it's difficult in real life.</t>
  </si>
  <si>
    <t>When slaughterhouse workers Endre</t>
  </si>
  <si>
    <t>tt5610554</t>
  </si>
  <si>
    <t>Tully</t>
  </si>
  <si>
    <t>28/06/2018</t>
  </si>
  <si>
    <t>Charlize Theron, Mackenzie Davis, Ron Livingston, Asher Miles Fallica, Lia Frankland, Mark Duplass, Elaine Tan, Gameela Wright, Tattiawna Jones, Stormy Ent, Maddie Dixon-Poirier, Bella Star Choy, Dominic Good, Joshua Pak, Emily Haine</t>
  </si>
  <si>
    <t>Charlize Theron, Mackenzie Davis</t>
  </si>
  <si>
    <t>A struggling mother of three forms an unexpected bond with the night nanny hired to help with her newborn baby.</t>
  </si>
  <si>
    <t>A struggling mother of three forms</t>
  </si>
  <si>
    <t>tt5613484</t>
  </si>
  <si>
    <t>Mid90s</t>
  </si>
  <si>
    <t>26/10/2018</t>
  </si>
  <si>
    <t>Sunny Suljic, Katherine Waterston, Lucas Hedges, Na-kel Smith, Olan Prenatt, Gio Galicia, Ryder McLaughlin, Alexa Demie, Fig Camila Abner, Liana Perlich, Ama Elsesser, Judah Estrella Borunda, Mecca Allen, Aramis Hudson, Sonny Greenback</t>
  </si>
  <si>
    <t>Sunny Suljic</t>
  </si>
  <si>
    <t>Sunny Suljic, Katherine Waterston</t>
  </si>
  <si>
    <t>Follows Stevie, a thirteen-year-old in 1990s-era Los Angeles who spends his summer navigating between his troubled home life and a group of new friends that he meets at a Motor Avenue skate shop.</t>
  </si>
  <si>
    <t>Follows Stevie, a thirteen-year-old</t>
  </si>
  <si>
    <t>tt5619332</t>
  </si>
  <si>
    <t>Life of the Party</t>
  </si>
  <si>
    <t>Melissa McCarthy, Matt Walsh, Molly Gordon, Ben Falcone, Jacki Weaver, Stephen Root, Maya Rudolph, Steve Falcone, Michael D. McCarthy, Chris Cavalier, Gillian Jacobs, Adria Arjona, Jessie Ennis, Flynn Falcone, Julie Coile</t>
  </si>
  <si>
    <t>Melissa McCarthy, Matt Walsh</t>
  </si>
  <si>
    <t>After her husband abruptly asks for a divorce, a middle-aged mother returns to college in order to complete her degree.</t>
  </si>
  <si>
    <t>After her husband abruptly asks</t>
  </si>
  <si>
    <t>tt5635086</t>
  </si>
  <si>
    <t>God's Own Country</t>
  </si>
  <si>
    <t>24/05/2018</t>
  </si>
  <si>
    <t>Francis Lee</t>
  </si>
  <si>
    <t>Josh O'Connor, Gemma Jones, Harry Lister Smith, Ian Hart, Alec Secareanu, Melanie Kilburn, Liam Thomas, Patsy Ferran, Moey Hassan, Naveed Choudhry, Sarah White, John McCrea, Alexander Suvandjiev, Stefan Dermendjiev</t>
  </si>
  <si>
    <t>Josh O'Connor</t>
  </si>
  <si>
    <t>Josh O'Connor, Gemma Jones</t>
  </si>
  <si>
    <t>Spring. Yorkshire. Young farmer Johnny Saxby numbs his daily frustrations with binge drinking and casual sex, until the arrival of a Romanian migrant worker for lambing season ignites an intense relationship that sets Johnny on a new path.</t>
  </si>
  <si>
    <t>Spring. Yorkshire. Young farmer</t>
  </si>
  <si>
    <t>tt5638642</t>
  </si>
  <si>
    <t>The Ritual</t>
  </si>
  <si>
    <t>David Bruckner</t>
  </si>
  <si>
    <t>Joe Barton, Adam Nevill</t>
  </si>
  <si>
    <t>Rafe Spall, Arsher Ali, Robert James-Collier, Sam Troughton, Paul Reid, Matthew Needham, Jacob James Beswick, Maria Erwolter, Hilary Reeves, Peter Liddell, Francesca Mula, Kerri McLean, Gheorghe Mezei, Adriana Macsut, Constantin Codrea</t>
  </si>
  <si>
    <t>Rafe Spall</t>
  </si>
  <si>
    <t>Rafe Spall, Arsher Ali</t>
  </si>
  <si>
    <t>A group of college friends reunite for a trip to the forest, but encounter a menacing presence in the woods that's stalking them.</t>
  </si>
  <si>
    <t>A group of college friends reunite</t>
  </si>
  <si>
    <t>tt5639354</t>
  </si>
  <si>
    <t>Una Mujer Fant√°stica</t>
  </si>
  <si>
    <t>Chile</t>
  </si>
  <si>
    <t>Sebasti√°n Lelio</t>
  </si>
  <si>
    <t>Sebasti√°n Lelio, Gonzalo Maza</t>
  </si>
  <si>
    <t>Daniela Vega, Francisco Reyes, Luis Gnecco, Aline K√ºppenheim, Nicol√°s Saavedra, Amparo Noguera, Trinidad Gonz√°lez, N√©stor Cantillana, Alejandro Goic, Antonia Zegers, Sergio Hern√°ndez, Roberto Far√≠as, Cristi√°n Chaparro, Diana Cassis, Eduardo Paxeco</t>
  </si>
  <si>
    <t>Daniela Vega</t>
  </si>
  <si>
    <t>Daniela Vega, Francisco Reyes</t>
  </si>
  <si>
    <t>Marina, a transgender woman who works as a waitress and moonlights as a nightclub singer, is bowled over by the death of her older boyfriend.</t>
  </si>
  <si>
    <t>Marina, a transgender woman who</t>
  </si>
  <si>
    <t>tt5640450</t>
  </si>
  <si>
    <t>ARQ</t>
  </si>
  <si>
    <t>Tony Elliott</t>
  </si>
  <si>
    <t>Robbie Amell, Rachael Taylor, Shaun Benson, Gray Powell, Jacob Neayem, Adam Butcher, Tantoo Cardinal, Nicolas Van Burek, Jamie Spilchuk</t>
  </si>
  <si>
    <t>Robbie Amell</t>
  </si>
  <si>
    <t>Robbie Amell, Rachael Taylor</t>
  </si>
  <si>
    <t>Trapped in a lab and stuck in a time loop, a disoriented couple fends off masked raiders while harboring a new energy source that could save humanity.</t>
  </si>
  <si>
    <t>Trapped in a lab and stuck in</t>
  </si>
  <si>
    <t>tt5649108</t>
  </si>
  <si>
    <t>Thoroughbreds</t>
  </si>
  <si>
    <t>Cory Finley</t>
  </si>
  <si>
    <t>Olivia Cooke, Anya Taylor-Joy, Anton Yelchin, Paul Sparks, Francie Swift, Kaili Vernoff, Svetlana Orlova, Alyssa Fishenden, Jackson Damon, James Haddad, Nolan Ball, Celeste Oliva</t>
  </si>
  <si>
    <t>Olivia Cooke, Anya Taylor-Joy</t>
  </si>
  <si>
    <t>Two upper-class teenage girls in suburban Connecticut rekindle their unlikely friendship after years of growing apart. Together, they hatch a plan to solve both of their problems-no matter what the cost.</t>
  </si>
  <si>
    <t>Two upper-class teenage girls</t>
  </si>
  <si>
    <t>tt5649144</t>
  </si>
  <si>
    <t>The Florida Project</t>
  </si>
  <si>
    <t>Brooklynn Prince, Christopher Rivera, Aiden Malik, Josie Olivo, Valeria Cotto, Edward Pagan, Bria Vinaite, Patti Wiley, Jasineia Ramos, Willem Dafoe, Rosa Medina Perez, Mela Murder, Krystal Nicole Watts, Bronwyn Valley, Kelly Fitzgerald</t>
  </si>
  <si>
    <t>Brooklynn Prince</t>
  </si>
  <si>
    <t>Brooklynn Prince, Christopher Rivera</t>
  </si>
  <si>
    <t>Set over one summer, the film follows precocious six-year-old Moonee as she courts mischief and adventure with her ragtag playmates and bonds with her rebellious but caring mother, all while living in the shadows of Walt Disney World.</t>
  </si>
  <si>
    <t>Set over one summer, the film</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</si>
  <si>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</si>
  <si>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</si>
  <si>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</si>
  <si>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</si>
  <si>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Having finally gotten used to</t>
  </si>
  <si>
    <t>tt5657856</t>
  </si>
  <si>
    <t>Brawl in Cell Block 99</t>
  </si>
  <si>
    <t>Vince Vaughn, Jennifer Carpenter, Don Johnson, Udo Kier, Marc Blucas, Dion Mucciacito, Geno Segers, Victor Almanzar, Tom Guiry, Willie C. Carpenter, Mustafa Shakir, Fred Melamed, Pooja Kumar, Clark Johnson, Devon Windsor</t>
  </si>
  <si>
    <t>Vince Vaughn, Jennifer Carpenter</t>
  </si>
  <si>
    <t>A former boxer-turned-drug runner lands in a prison battleground after a deal gets deadly.</t>
  </si>
  <si>
    <t>A former boxer-turned-drug runner</t>
  </si>
  <si>
    <t>tt5662932</t>
  </si>
  <si>
    <t>Raman Raghav 2.0</t>
  </si>
  <si>
    <t>Vasan Bala, Anurag Kashyap</t>
  </si>
  <si>
    <t>Nawazuddin Siddiqui, Vicky Kaushal, Sobhita Dhulipala, Mukesh Chhabra, Anuschka Sawhney, Vipin Sharma, Deepali Suryakant Badekar, Ashok Lokhande, Harssh Singh, Rajesh Jais, Hitesh Dave, Vikash Bajpayee, Donald Burman, Bikram Chetti, Mohammad Farookh</t>
  </si>
  <si>
    <t>Ramanna, a maniac murderer, finds a soulmate in Raghavan, a policeman, who inspects his murder cases. He tries to make Raghavan realize how they both are similar.</t>
  </si>
  <si>
    <t>Ramanna, a maniac murderer, finds</t>
  </si>
  <si>
    <t>tt5664636</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</si>
  <si>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</si>
  <si>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</si>
  <si>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Wendi McLendon-Covey</t>
  </si>
  <si>
    <t>Two young friends find a magic book that brings a ventriloquist's dummy to life.</t>
  </si>
  <si>
    <t>Two young friends find a magic</t>
  </si>
  <si>
    <t>tt5666304</t>
  </si>
  <si>
    <t>The Little Hours</t>
  </si>
  <si>
    <t>21/07/2017</t>
  </si>
  <si>
    <t>Giovanni Boccaccio, Jeff Baena</t>
  </si>
  <si>
    <t>Alison Brie, Dave Franco, Kate Micucci, Aubrey Plaza, John C. Reilly, Molly Shannon, Fred Armisen, Jemima Kirke, Nick Offerman, Lauren Weedman, Paul Reiser, Adam Pally, Paul Weitz, Jon Gabrus, Rolando Abbarchi</t>
  </si>
  <si>
    <t>Alison Brie, Dave Franco</t>
  </si>
  <si>
    <t>In the Middle Ages, a young servant fleeing from his master takes refuge at a convent full of emotionally unstable nuns. Introduced as a deaf mute man, he must fight to hold his cover as the nuns try to resist temptation.</t>
  </si>
  <si>
    <t>In the Middle Ages, a young servant</t>
  </si>
  <si>
    <t>tt5670152</t>
  </si>
  <si>
    <t>Traffik</t>
  </si>
  <si>
    <t>Priscilla Quintana, Luke Goss, Paula Patton, William Fichtner, Jeff Wiesen, Omar Epps, Laz Alonso, Roselyn Sanchez, Ramsey Hanchette, Dawn Olivieri, Claude Duhamel, Joe Bucaro III, Heather Kritzer, Lorin McCraley, Scott Anthony Leet</t>
  </si>
  <si>
    <t>Priscilla Quintana</t>
  </si>
  <si>
    <t>Priscilla Quintana, Luke Goss</t>
  </si>
  <si>
    <t>A couple off for a romantic weekend in the mountains are accosted by a biker gang. Alone in the mountains, Brea and John must defend themselves against the gang, who will stop at nothing to protect their secrets.</t>
  </si>
  <si>
    <t>A couple off for a romantic weekend</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</si>
  <si>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</si>
  <si>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</si>
  <si>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</si>
  <si>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</si>
  <si>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LaKeith Stanfield</t>
  </si>
  <si>
    <t>LaKeith Stanfield, Tessa Thompson</t>
  </si>
  <si>
    <t>In an alternate present-day version of Oakland, telemarketer Cassius Green discovers a magical key to professional success, propelling him into a universe of greed.</t>
  </si>
  <si>
    <t>In an alternate present-day version</t>
  </si>
  <si>
    <t>tt5688996</t>
  </si>
  <si>
    <t>Alex Strangelove</t>
  </si>
  <si>
    <t>Michael Abela, Daniel Doheny, Brendan Archer, Gianna Jean, Madeline Weinstein, Joshua Barragan, Antonio Marziale, Kai Wes, Daniel Zolghadri, Bradley Birkholz, Nik Dodani, Von Bowen, Fred Hechinger, Annie Q., Kimberly Butler</t>
  </si>
  <si>
    <t>Michael Abela</t>
  </si>
  <si>
    <t>Michael Abela, Daniel Doheny</t>
  </si>
  <si>
    <t>Alex, high school class president, nerd and a straight A student, has been dating Claire a long time. They decide to sleep together but then he meets a gay guy and he's confused.</t>
  </si>
  <si>
    <t>Alex, high school class president,</t>
  </si>
  <si>
    <t>tt5689068</t>
  </si>
  <si>
    <t>Killing Gunther</t>
  </si>
  <si>
    <t>22/09/2017</t>
  </si>
  <si>
    <t>Taran Killam</t>
  </si>
  <si>
    <t>Taran Killam, Dave 'Squatch' Ward, Bobby Moynihan, Hannah Simone, Marc-Anthony Massiah, Sylvesta Stuart, Reese Alexander, J.C. Williams, Eric Mazimpaka, Amitai Marmorstein, Chad Sayn, Peter Kelamis, Paul Brittain, Aubrey Sixto, Joel Labelle</t>
  </si>
  <si>
    <t>Taran Killam, Dave 'Squatch' Ward</t>
  </si>
  <si>
    <t>A group of eccentric assassins are fed up with Gunther, the world's greatest hitman, and decide to kill him, but their plan turns into a series of bungled encounters as Gunther seems to always be one step ahead.</t>
  </si>
  <si>
    <t>A group of eccentric assassins</t>
  </si>
  <si>
    <t>tt5690360</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</si>
  <si>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</si>
  <si>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</si>
  <si>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</si>
  <si>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Joey King, Julia Goldani Telles</t>
  </si>
  <si>
    <t>In a small town in Massachusetts, a group of friends, fascinated by the internet lore of the Slender Man, attempt to prove that he doesn't actually exist - until one of them mysteriously goes missing.</t>
  </si>
  <si>
    <t>In a small town in Massachusetts,</t>
  </si>
  <si>
    <t>tt5691670</t>
  </si>
  <si>
    <t>Under the Silver Lake</t>
  </si>
  <si>
    <t>Andrew Garfield, Wendy Vanden Heuvel, Deborah Geffner, Riley Keough, Riki Lindhome, Jeannine Cota, Chris Gann, Callie Hernandez, Jessica Makinson, Reese Hartwig, Izzie Coffey, Kayla DiVenere, Tucker Meek, Sky Elobar, Stephanie Moore</t>
  </si>
  <si>
    <t>Andrew Garfield, Wendy Vanden Heuvel</t>
  </si>
  <si>
    <t>Sam, a disenchanted young man, finds a mysterious woman swimming in his apartment's pool one night. The next morning, she disappears. Sam sets off across LA to find her, and along the way he uncovers a conspiracy far more bizarre.</t>
  </si>
  <si>
    <t>Sam, a disenchanted young man,</t>
  </si>
  <si>
    <t>tt5697572</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</si>
  <si>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</si>
  <si>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</si>
  <si>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</si>
  <si>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Robbie Fairchild</t>
  </si>
  <si>
    <t>Robbie Fairchild, Mette Towley</t>
  </si>
  <si>
    <t>A tribe of cats called the Jellicles must decide yearly which one will ascend to the Heaviside Layer and come back to a new Jellicle life.</t>
  </si>
  <si>
    <t>A tribe of cats called the Jellicles</t>
  </si>
  <si>
    <t>tt5700224</t>
  </si>
  <si>
    <t>Doua lozuri</t>
  </si>
  <si>
    <t>21/08/2017</t>
  </si>
  <si>
    <t>Paul Negoescu</t>
  </si>
  <si>
    <t>Ion Luca Caragiale, Paul Negoescu</t>
  </si>
  <si>
    <t>Dorian Boguta, Dragos Bucur, Alexandru Papadopol, Andi Vasluianu, Serban Pavlu, Mircea Banu, Elisa Calin, Nora Cupcencu, Ioana Florentina Dimitriu, Elias Ferkin, Ligia Matei, Codin Maticiuc, Alexandru-Victor Nemteanu, Dragos Niamtu, Irina Noaptes</t>
  </si>
  <si>
    <t>Dorian Boguta</t>
  </si>
  <si>
    <t>Dorian Boguta, Dragos Bucur</t>
  </si>
  <si>
    <t>Three men from a provincial town are in urgent need of money and decide to buy a lottery ticket. They win the lottery, but soon after their ticket gets stolen.</t>
  </si>
  <si>
    <t>Three men from a provincial town</t>
  </si>
  <si>
    <t>EUR 40000</t>
  </si>
  <si>
    <t>tt5700672</t>
  </si>
  <si>
    <t>Busanhaeng</t>
  </si>
  <si>
    <t>20/07/2016</t>
  </si>
  <si>
    <t>Sang-ho Yeon</t>
  </si>
  <si>
    <t>Joo-Suk Park, Sang-ho Yeon</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</si>
  <si>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</si>
  <si>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</si>
  <si>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While a zombie virus breaks out</t>
  </si>
  <si>
    <t>tt5710514</t>
  </si>
  <si>
    <t>I Don't Feel at Home in This World Anymore.</t>
  </si>
  <si>
    <t>24/02/2017</t>
  </si>
  <si>
    <t>Melanie Lynskey, Chris Doubek, Marilyn Faith Hickey, Jared Roylance, Macon Blair, Cristy Miles, Gary Anthony Williams, Michelle Moreno, Lee Eddy, Matt Orduna, Elijah Wood, Wrick Jones, Jeb Berrier, Sharae Foxie, Xander Williams</t>
  </si>
  <si>
    <t>Melanie Lynskey</t>
  </si>
  <si>
    <t>Melanie Lynskey, Chris Doubek</t>
  </si>
  <si>
    <t>When a depressed woman is burgled, she finds a new sense of purpose by tracking down the thieves alongside her obnoxious neighbour. But they soon find themselves dangerously out of their depth against a pack of degenerate criminals.</t>
  </si>
  <si>
    <t>When a depressed woman is burgled,</t>
  </si>
  <si>
    <t>tt5713232</t>
  </si>
  <si>
    <t>Madaari</t>
  </si>
  <si>
    <t>Shailja Kejriwal, Ritesh Shah</t>
  </si>
  <si>
    <t>Irrfan Khan, Jimmy Sheirgill, Vishesh Bansal, Tushar Dalvi, Nitish Pandey, Kedar Bagaria, Manoj Bakshi, Sunil Bedi, Rajat Bhalla, Satyajit Bhattacharya, Akash Dabas, Rahul Dhir, Jitendra Gupta, Rajiv Gupta, Vikas Jain</t>
  </si>
  <si>
    <t>Irrfan Khan, Jimmy Sheirgill</t>
  </si>
  <si>
    <t>When Nirmal loses his family in a disaster caused by government corruption, he embarks on a journey seeking accountability and revenge.</t>
  </si>
  <si>
    <t>When Nirmal loses his family in</t>
  </si>
  <si>
    <t>tt5715874</t>
  </si>
  <si>
    <t>The Killing of a Sacred Deer</t>
  </si>
  <si>
    <t>Barry G. Bernson, Herb Caillouet, Bill Camp, Raffey Cassidy, Denise Dal Vera, Colin Farrell, Barry Keoghan, Nicole Kidman, Drew Logan, Alicia Silverstone, Sunny Suljic, Michael Trester, Ming Wang</t>
  </si>
  <si>
    <t>Barry G. Bernson</t>
  </si>
  <si>
    <t>Barry G. Bernson, Herb Caillouet</t>
  </si>
  <si>
    <t>Steven, a charismatic surgeon, is forced to make an unthinkable sacrifice after his life starts to fall apart, when the behavior of a teenage boy he has taken under his wing turns sinister.</t>
  </si>
  <si>
    <t>Steven, a charismatic surgeon,</t>
  </si>
  <si>
    <t>tt5716464</t>
  </si>
  <si>
    <t>Breathe</t>
  </si>
  <si>
    <t>William Nicholson</t>
  </si>
  <si>
    <t>Andrew Garfield, Claire Foy, Ed Speleers, Tom Hollander, David Butler, Ben Lloyd-Hughes, Miranda Raison, Camilla Rutherford, Andre Jacobs, Terry Norton, Charles Streeter, Penny Downie, Amit Shah, Jonathan Hyde, Emily Bevan</t>
  </si>
  <si>
    <t>Andrew Garfield, Claire Foy</t>
  </si>
  <si>
    <t>The inspiring true love story of Robin (Andrew Garfield) and Diana Cavendish (Claire Foy), an adventurous couple who refuse to give up in the face of a devastating disease. Their heartwarming celebration of human possibility marks the directorial debut of Andy Serkis.</t>
  </si>
  <si>
    <t>The inspiring true love story</t>
  </si>
  <si>
    <t>tt5719700</t>
  </si>
  <si>
    <t>Home Again</t>
  </si>
  <si>
    <t>Hallie Meyers-Shyer</t>
  </si>
  <si>
    <t>Reese Witherspoon, Michael Sheen, Candice Bergen, Pico Alexander, Jon Rudnitsky, Nat Wolff, Lola Flanery, Eden Grace Redfield, Lake Bell, Dolly Wells, Reid Scott, P.J. Byrne, Ben Sinclair, Josh Stamberg, Jen Kirkman</t>
  </si>
  <si>
    <t>Reese Witherspoon, Michael Sheen</t>
  </si>
  <si>
    <t>Life for a single mom in Los Angeles takes an unexpected turn when she allows three young guys to move in with her.</t>
  </si>
  <si>
    <t>Life for a single mom in Los Angeles</t>
  </si>
  <si>
    <t>tt5719748</t>
  </si>
  <si>
    <t>Cold Pursuit</t>
  </si>
  <si>
    <t>UK, Norway, China, Canada, USA, France</t>
  </si>
  <si>
    <t>Shoshoni</t>
  </si>
  <si>
    <t>Frank Baldwin, Kim Fupz Aakeson</t>
  </si>
  <si>
    <t>Liam Neeson, Laura Dern, Miche√°l Richardson, Michael Eklund, Bradley Stryker, Wesley MacInnes, Tom Bateman, Domenick Lombardozzi, Nicholas Holmes, Jim Shield, Aleks Paunovic, Glenn Ennis, Benjamin Hollingsworth, John Doman, Emmy Rossum</t>
  </si>
  <si>
    <t>Liam Neeson, Laura Dern</t>
  </si>
  <si>
    <t>A grieving snowplow driver seeks out revenge against the drug dealers who killed his son.</t>
  </si>
  <si>
    <t>A grieving snowplow driver seeks</t>
  </si>
  <si>
    <t>tt5723272</t>
  </si>
  <si>
    <t>Aus dem Nichts</t>
  </si>
  <si>
    <t>Fatih Akin, Hark Bohm</t>
  </si>
  <si>
    <t>Numan Acar, Adam Bousdoukos, Diane Kruger, Denis Moschitto, Samia Muriel Chancrin, Torsten Lemke, Rafael Santana, Cem Akin, Hanna Hilsdorf, Anke Opp, Ina Neerfeld, Laurens Walter, Ang√©lique Mundt, Karin Neuh√§user, Uwe Rohde</t>
  </si>
  <si>
    <t>Numan Acar</t>
  </si>
  <si>
    <t>Numan Acar, Adam Bousdoukos</t>
  </si>
  <si>
    <t>Katja's life collapses after the death of her husband and son in a bomb attack. After a time of mourning and injustice, Katja seeks revenge.</t>
  </si>
  <si>
    <t>Katja's life collapses after the</t>
  </si>
  <si>
    <t>tt5723286</t>
  </si>
  <si>
    <t>Wheelman</t>
  </si>
  <si>
    <t>Jeremy Rush</t>
  </si>
  <si>
    <t>Frank Grillo, Caitlin Carmichael, Garret Dillahunt, Shea Whigham, Wendy Moniz-Grillo, John Cenatiempo, Slaine, Jeffrey Samai, William Xifaras, Seth Ayott, Eddie J. Fernandez Jr., John Vincent Mason, Joe Dryden, James Fierro, Chris Nolte</t>
  </si>
  <si>
    <t>Frank Grillo, Caitlin Carmichael</t>
  </si>
  <si>
    <t>A getaway driver for a bank robbery realizes he has been double crossed and races to find out who betrayed him.</t>
  </si>
  <si>
    <t>A getaway driver for a bank robbery</t>
  </si>
  <si>
    <t>tt5726086</t>
  </si>
  <si>
    <t>Insidious: The Last Key</t>
  </si>
  <si>
    <t>Lin Shaye, Leigh Whannell, Angus Sampson, Kirk Acevedo, Caitlin Gerard, Spencer Locke, Josh Stewart, Tessa Ferrer, Aleque Reid, Ava Kolker, Pierce Pope, Bruce Davison, Javier Botet, Marcus Henderson, Amanda Jaros</t>
  </si>
  <si>
    <t>Lin Shaye</t>
  </si>
  <si>
    <t>Lin Shaye, Leigh Whannell</t>
  </si>
  <si>
    <t>Parapsychologist Dr. Elise Rainier faces her most fearsome and personal haunting yet, as she is drawn back to her ghostly childhood home, where the terror began.</t>
  </si>
  <si>
    <t>Parapsychologist Dr. Elise Rainier</t>
  </si>
  <si>
    <t>tt5726616</t>
  </si>
  <si>
    <t>Call Me by Your Name</t>
  </si>
  <si>
    <t>Italy, France, USA, Brazil</t>
  </si>
  <si>
    <t>James Ivory, Andr√© Aciman</t>
  </si>
  <si>
    <t>Armie Hammer, Timoth√©e Chalamet, Michael Stuhlbarg, Amira Casar, Esther Garrel, Victoire Du Bois, Vanda Capriolo, Antonio Rimoldi, Elena Bucci, Marco Sgrosso, Andr√© Aciman, Peter Spears</t>
  </si>
  <si>
    <t>Armie Hammer, Timoth√©e Chalamet</t>
  </si>
  <si>
    <t>In 1980s Italy, romance blossoms between a seventeen-year-old student and the older man hired as his father's research assistant.</t>
  </si>
  <si>
    <t>In 1980s Italy, romance blossoms</t>
  </si>
  <si>
    <t>tt5727208</t>
  </si>
  <si>
    <t>Uncut Gems</t>
  </si>
  <si>
    <t>31/01/2020</t>
  </si>
  <si>
    <t>Mesfin Lamengo, Sun Zhi Hua-Hilton, Liang Wei-Hui-Duncan, Sunny Wu Jin Zahao, Deneke Muhugeta, Habtunu Africho, Warren Finkelstein, Adam Sandler, Keith William Richards, Tommy Kominik, LaKeith Stanfield, Maksud Agadjani, Ca$h Out, Andrea Linsky, Roman Persits</t>
  </si>
  <si>
    <t>Mesfin Lamengo</t>
  </si>
  <si>
    <t>Mesfin Lamengo, Sun Zhi Hua-Hilton</t>
  </si>
  <si>
    <t>With his debts mounting and angry collectors closing in, a fast-talking New York City jeweler risks everything in hope of staying afloat and alive.</t>
  </si>
  <si>
    <t>With his debts mounting and angry</t>
  </si>
  <si>
    <t>tt5727282</t>
  </si>
  <si>
    <t>Borg McEnroe</t>
  </si>
  <si>
    <t>Sweden, Denmark, Finland</t>
  </si>
  <si>
    <t>Janus Metz</t>
  </si>
  <si>
    <t>Ronnie Sandahl</t>
  </si>
  <si>
    <t>Sverrir Gudnason, Shia LaBeouf, Stellan Skarsg√•rd, Tuva Novotny, Leo Borg, Marcus Mossberg, Jackson Gann, Scott Arthur, Ian Blackman, Robert Emms, David Bamber, Mats Blomgren, Julia Marko-Nord, Jane Perry, Demetri Goritsas</t>
  </si>
  <si>
    <t>Sverrir Gudnason</t>
  </si>
  <si>
    <t>Sverrir Gudnason, Shia LaBeouf</t>
  </si>
  <si>
    <t>The story of the 1980 tennis rivalry between the placid Bj√∂rn Borg and the volatile John McEnroe.</t>
  </si>
  <si>
    <t>The story of the 1980 tennis rivalry</t>
  </si>
  <si>
    <t>SEK 165000000</t>
  </si>
  <si>
    <t>tt5734576</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</si>
  <si>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</si>
  <si>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</si>
  <si>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</si>
  <si>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</si>
  <si>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Shay Mitchell</t>
  </si>
  <si>
    <t>Shay Mitchell, Grey Damon</t>
  </si>
  <si>
    <t>When a cop who is just out of rehab takes the graveyard shift in a city hospital morgue, she faces a series of bizarre, violent events caused by an evil entity in one of the corpses.</t>
  </si>
  <si>
    <t>When a cop who is just out of</t>
  </si>
  <si>
    <t>tt5742374</t>
  </si>
  <si>
    <t>You Were Never Really Here</t>
  </si>
  <si>
    <t>Lynne Ramsay, Jonathan Ames</t>
  </si>
  <si>
    <t>Joaquin Phoenix, Dante Pereira-Olson, Larry Canady, Vinicius Damasceno, Neo Randall, Judith Roberts, Frank Pando, John Doman, Edward Latham, Alex Manette, Claire Hsu, Denis Ozer, Tia Sofia Begh, Lucy Lan Luo, Annie Mac-Yang</t>
  </si>
  <si>
    <t>Joaquin Phoenix, Dante Pereira-Olson</t>
  </si>
  <si>
    <t>A traumatized veteran, unafraid of violence, tracks down missing girls for a living. When a job spins out of control, Joe's nightmares overtake him as a conspiracy is uncovered leading to what may be his death trip or his awakening.</t>
  </si>
  <si>
    <t>A traumatized veteran, unafraid</t>
  </si>
  <si>
    <t>tt5758778</t>
  </si>
  <si>
    <t>Skyscraper</t>
  </si>
  <si>
    <t>Dwayne Johnson, Neve Campbell, Chin Han, Roland M√∏ller, Noah Taylor, Byron Mann, Pablo Schreiber, McKenna Roberts, Noah Cottrell, Hannah Quinlivan, Adrian Holmes, Elfina Luk, Kevin Rankin, Gretal Montgomery, Jett Klyne</t>
  </si>
  <si>
    <t>Dwayne Johnson, Neve Campbell</t>
  </si>
  <si>
    <t>A security expert must infiltrate a burning skyscraper, 225 stories above ground, when his family is trapped inside by criminals.</t>
  </si>
  <si>
    <t>A security expert must infiltrate</t>
  </si>
  <si>
    <t>tt5764096</t>
  </si>
  <si>
    <t>Hindi Medium</t>
  </si>
  <si>
    <t>Saket Chaudhary</t>
  </si>
  <si>
    <t>Sonu Sinha, Saket Chaudhary</t>
  </si>
  <si>
    <t>Irrfan Khan, Saba Qamar, Dishita Sehgal, Deepak Dobriyal, Swati Das, Amrita Singh, Sumit Gulati, Angshuman Nandi, Neha Dhupia, Sahani, Arha Mahajan, Shiva Kumar, Sachin Kumar, Kiran Khoje, Pammi Khanna</t>
  </si>
  <si>
    <t>Irrfan Khan, Saba Qamar</t>
  </si>
  <si>
    <t>A couple from Chandni Chowk aspire to give their daughter the best education and thus be a part of and accepted by the elite of Delhi.</t>
  </si>
  <si>
    <t>A couple from Chandni Chowk aspire</t>
  </si>
  <si>
    <t>tt5774060</t>
  </si>
  <si>
    <t>Underwater</t>
  </si>
  <si>
    <t>Brian Duffield, Adam Cozad</t>
  </si>
  <si>
    <t>Kristen Stewart, Vincent Cassel, Mamoudou Athie, T.J. Miller, John Gallagher Jr., Jessica Henwick, Gunner Wright, Fiona Rene, Amanda Troop</t>
  </si>
  <si>
    <t>Kristen Stewart, Vincent Cassel</t>
  </si>
  <si>
    <t>A crew of oceanic researchers working for a deep sea drilling company try to get to safety after a mysterious earthquake devastates their deepwater research and drilling facility located at the bottom of the Mariana Trench.</t>
  </si>
  <si>
    <t>A crew of oceanic researchers</t>
  </si>
  <si>
    <t>tt5774450</t>
  </si>
  <si>
    <t>Summer of 84</t>
  </si>
  <si>
    <t>Matt Leslie, Stephen J. Smith</t>
  </si>
  <si>
    <t>Graham Verchere, Judah Lewis, Caleb Emery, Cory Gruter-Andrew, Tiera Skovbye, Rich Sommer, Jason Gray-Stanford, Shauna Johannesen, William MacDonald, Harrison Houde, Aren Buchholz, Susie Castillo, Reilly Jacob, Jaiven Natt, J. Alex Brinson</t>
  </si>
  <si>
    <t>Graham Verchere</t>
  </si>
  <si>
    <t>Graham Verchere, Judah Lewis</t>
  </si>
  <si>
    <t>After suspecting that their police officer neighbor is a serial killer, a group of teenage friends spend their summer spying on him and gathering evidence, but as they get closer to discovering the truth, things get dangerous.</t>
  </si>
  <si>
    <t>After suspecting that their police</t>
  </si>
  <si>
    <t>tt5776208</t>
  </si>
  <si>
    <t>Resident Evil: Vendetta</t>
  </si>
  <si>
    <t>27/05/2017</t>
  </si>
  <si>
    <t>Takanori Tsujimoto</t>
  </si>
  <si>
    <t>Makoto Fukami, Joe McClean</t>
  </si>
  <si>
    <t>Kevin Dorman, Matthew Mercer, Erin Cahill, John DeMita, Fred Tatasciore, Cristina Valenzuela, Arif S. Kinchen, Arnie Pantoja, Kari Wahlgren, Alexander Polinsky, Jason Faunt, Karen Strassman, Mary Elizabeth McGlynn, Fryda Wolff, Jason Hightower</t>
  </si>
  <si>
    <t>Kevin Dorman</t>
  </si>
  <si>
    <t>Kevin Dorman, Matthew Mercer</t>
  </si>
  <si>
    <t>Chris Redfield enlists the help of Leon S. Kennedy and Rebecca Chambers to stop a death merchant, with a vengeance, from spreading a deadly virus in New York.</t>
  </si>
  <si>
    <t>Chris Redfield enlists the help</t>
  </si>
  <si>
    <t>tt5776858</t>
  </si>
  <si>
    <t>Phantom Thread</t>
  </si>
  <si>
    <t>Vicky Krieps, Daniel Day-Lewis, Lesley Manville, Julie Vollono, Sue Clark, Joan Brown, Harriet Leitch, Dinah Nicholson, Julie Duck, Maryanne Frost, Elli Banks, Amy Cunningham, Amber Brabant, Geneva Corlett, Juliet Glaves</t>
  </si>
  <si>
    <t>Vicky Krieps</t>
  </si>
  <si>
    <t>Vicky Krieps, Daniel Day-Lewis</t>
  </si>
  <si>
    <t>Set in 1950s London, Reynolds Woodcock is a renowned dressmaker whose fastidious life is disrupted by a young, strong-willed woman, Alma, who becomes his muse and lover.</t>
  </si>
  <si>
    <t>Set in 1950s London, Reynolds</t>
  </si>
  <si>
    <t>tt5783956</t>
  </si>
  <si>
    <t>When We First Met</t>
  </si>
  <si>
    <t>John Whittington</t>
  </si>
  <si>
    <t>Adam Devine, Alexandra Daddario, Shelley Hennig, Andrew Bachelor, Robbie Amell, Dean J. West, Tony Cavalero, Delfeayo Marsalis, Chris Wylde, Daryn Kahn, Peter Jaymes Jr., Martin Bats Bradford, Noureen DeWulf, Chelsea Bruland, Adam Henslee</t>
  </si>
  <si>
    <t>Adam Devine, Alexandra Daddario</t>
  </si>
  <si>
    <t>Noah meets Avery at a Halloween party and falls in love but gets friend-zoned. 3 years later, she's engaged to someone else. Noah returns in a time machine to fix things.</t>
  </si>
  <si>
    <t>Noah meets Avery at a Halloween</t>
  </si>
  <si>
    <t>tt5785170</t>
  </si>
  <si>
    <t>Toilet - Ek Prem Katha</t>
  </si>
  <si>
    <t>Shree Narayan Singh</t>
  </si>
  <si>
    <t>Siddharth-Garima, Siddharth Singh</t>
  </si>
  <si>
    <t>Akshay Kumar, Anupam Kher, Bhumi Pednekar, Divyendu Sharma, Sana Khaan, Rajesh Sharma, Sachin Khedekar, Shubha Khote, Gunjan Malhotra, Ayesha Raza, Mukesh Bhatt, Atul Srivastava, Manoj Bakshi, Sudhir Pandey, Jaspal Sharma</t>
  </si>
  <si>
    <t>A woman threatens to leave her husband unless he installs a toilet in their home. To win back her love and respect, he heads out on a journey to fight against the backward society.</t>
  </si>
  <si>
    <t>A woman threatens to leave her</t>
  </si>
  <si>
    <t>tt5789976</t>
  </si>
  <si>
    <t>King of Thieves</t>
  </si>
  <si>
    <t>14/09/2018</t>
  </si>
  <si>
    <t>Joe Penhall, Mark Seal</t>
  </si>
  <si>
    <t>Michael Caine, Michael Gambon, Charlie Cox, Francesca Annis, Jim Broadbent, Ray Winstone, Tom Courtenay, Paul Whitehouse, Martha Howe-Douglas, Ben Willbond, Kellie Shirley, Ann Akin, Matt Bardock, Bernardo Santos, Josephine Butler</t>
  </si>
  <si>
    <t>Michael Caine, Michael Gambon</t>
  </si>
  <si>
    <t>A true crime movie about a crew of retired crooks who pull off a major heist in London's jewelry district. What starts off as their last criminal hurrah, quickly turns into a brutal nightmare due to greed. Based on infamous true events.</t>
  </si>
  <si>
    <t>A true crime movie about a crew</t>
  </si>
  <si>
    <t>tt5797184</t>
  </si>
  <si>
    <t>Escape from Pretoria</t>
  </si>
  <si>
    <t>UK, Australia, USA, South Africa</t>
  </si>
  <si>
    <t>Francis Annan</t>
  </si>
  <si>
    <t>Francis Annan, L.H. Adams</t>
  </si>
  <si>
    <t>Daniel Radcliffe, Daniel Webber, Ian Hart, Mark Leonard Winter, Nathan Page, Grant Piro, Lenny Firth, Lliam Amor, Adam Tuominen, PJ Oaten, Ratidzo Mambo, Vuyo Loko, Maris J. Caune, Adam Ovadia, Rory Walker</t>
  </si>
  <si>
    <t>Daniel Radcliffe, Daniel Webber</t>
  </si>
  <si>
    <t>Based on the real-life prison break of two political captives, Escape From Pretoria is a race-against-time thriller set in the tumultuous apartheid days of South Africa.</t>
  </si>
  <si>
    <t>Based on the real-life prison</t>
  </si>
  <si>
    <t>tt5805752</t>
  </si>
  <si>
    <t>Brigsby Bear</t>
  </si>
  <si>
    <t>Dave McCary</t>
  </si>
  <si>
    <t>Kevin Costello, Kyle Mooney</t>
  </si>
  <si>
    <t>Kyle Mooney, Mark Hamill, Jorge Lendeborg Jr., Matt Walsh, Michaela Watkins, Ryan Simpkins, Greg Kinnear, Alexa Demie, Beck Bennett, Claire Danes, Chance Crimin, Jane Adams, Andy Samberg, Kate Lyn Sheil, James Anthony Green</t>
  </si>
  <si>
    <t>Kyle Mooney</t>
  </si>
  <si>
    <t>Kyle Mooney, Mark Hamill</t>
  </si>
  <si>
    <t>After being freed from his life in an underground bunker, a man sets out to make a movie of the only TV show he has ever known.</t>
  </si>
  <si>
    <t>After being freed from his life</t>
  </si>
  <si>
    <t>tt5813916</t>
  </si>
  <si>
    <t>Dag II</t>
  </si>
  <si>
    <t>Caglar Ertugrul, Ufuk Bayraktar, Ahu T√ºrkpen√ße, Murat Serezli, Atilgan G√ºm√ºs, Murat Arkin, Armagan Oguz, Ahmet Pinar, A√ßelya √ñzcan, Bedii Akin, Eyl√ºl Arular, Buse Varol, Ozan Aga√ß, Emir Benderlioglu, Ender Arular</t>
  </si>
  <si>
    <t>In a desolate war zone where screams of the innocent echo, seven Maroon Berets will dance with death on the very line between disaster and valor.</t>
  </si>
  <si>
    <t>In a desolate war zone where screams</t>
  </si>
  <si>
    <t>TRL 2000000</t>
  </si>
  <si>
    <t>tt5814060</t>
  </si>
  <si>
    <t>The Nun</t>
  </si>
  <si>
    <t>20/09/2018</t>
  </si>
  <si>
    <t>Gary Dauberman, James Wan</t>
  </si>
  <si>
    <t>Demi√°n Bichir, Taissa Farmiga, Jonas Bloquet, Bonnie Aarons, Ingrid Bisu, Patrick Wilson, Vera Farmiga, Lili Taylor, Charlotte Hope, Sandra Teles, Maria Obretin, August Maturo, Jack Falk, Lynnette Gaza, Ani Sava</t>
  </si>
  <si>
    <t>Demi√°n Bichir, Taissa Farmiga</t>
  </si>
  <si>
    <t>A priest with a haunted past and a novice on the threshold of her final vows are sent by the Vatican to investigate the death of a young nun in Romania and confront a malevolent force in the form of a demonic nun.</t>
  </si>
  <si>
    <t>A priest with a haunted past and</t>
  </si>
  <si>
    <t>tt5814534</t>
  </si>
  <si>
    <t>Spies in Disguise</t>
  </si>
  <si>
    <t>25/12/2019</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</si>
  <si>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</si>
  <si>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</si>
  <si>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</si>
  <si>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Rachel Brosnahan</t>
  </si>
  <si>
    <t>Rachel Brosnahan, Jarrett Bruno</t>
  </si>
  <si>
    <t>When the world's best spy is turned into a pigeon, he must rely on his nerdy tech officer to save the world.</t>
  </si>
  <si>
    <t>When the world's best spy is turned</t>
  </si>
  <si>
    <t>tt5814592</t>
  </si>
  <si>
    <t>The Party</t>
  </si>
  <si>
    <t>Sally Potter, Walter Donohue</t>
  </si>
  <si>
    <t>Timothy Spall, Kristin Scott Thomas, Patricia Clarkson, Bruno Ganz, Cherry Jones, Emily Mortimer, Cillian Murphy</t>
  </si>
  <si>
    <t>Timothy Spall, Kristin Scott Thomas</t>
  </si>
  <si>
    <t>Janet (Dame Kristin Scott Thomas) hosts a party to celebrate her new promotion, but once the guests arrive, it becomes clear that not everything is going to go down as smoothly as the red wine.</t>
  </si>
  <si>
    <t>Janet (Dame Kristin Scott Thomas)</t>
  </si>
  <si>
    <t>tt5816682</t>
  </si>
  <si>
    <t>Victoria &amp; Abdul</t>
  </si>
  <si>
    <t>Lee Hall, Shrabani Basu</t>
  </si>
  <si>
    <t>Judi Dench, Ali Fazal, Tim Pigott-Smith, Eddie Izzard, Adeel Akhtar, Michael Gambon, Paul Higgins, Olivia Williams, Fenella Woolgar, Julian Wadham, Robin Soans, Ruth McCabe, Simon Callow, Sukh Ojla, Kemaal Deen-Ellis</t>
  </si>
  <si>
    <t>Judi Dench, Ali Fazal</t>
  </si>
  <si>
    <t>Queen Victoria strikes up an unlikely friendship with a young Indian clerk named Abdul Karim.</t>
  </si>
  <si>
    <t>Queen Victoria strikes up an unlikely</t>
  </si>
  <si>
    <t>tt5822564</t>
  </si>
  <si>
    <t>The Kitchen</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</si>
  <si>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</si>
  <si>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</si>
  <si>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</si>
  <si>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Melissa McCarthy, Tiffany Haddish</t>
  </si>
  <si>
    <t>The wives of New York gangsters in Hell's Kitchen in the 1970s continue to operate their husbands' rackets after they're locked up in prison.</t>
  </si>
  <si>
    <t>The wives of New York gangsters</t>
  </si>
  <si>
    <t>tt5825380</t>
  </si>
  <si>
    <t>Wonder Wheel</t>
  </si>
  <si>
    <t>14/12/2017</t>
  </si>
  <si>
    <t>Justin Timberlake, Juno Temple, Robert C. Kirk, Kate Winslet, Jim Belushi, Jack Gore, Tommy Nohilly, Tony Sirico, Steve Schirripa, John Doumanian, Tom Guiry, Max Casella, Gregory Dann, Bobby Slayton, Michael Zegarski</t>
  </si>
  <si>
    <t>Justin Timberlake, Juno Temple</t>
  </si>
  <si>
    <t>On Coney Island in the 1950s, a lifeguard tells the story of a middle-aged carousel operator, his beleaguered wife, and the visitor who turns their lives upside-down.</t>
  </si>
  <si>
    <t>On Coney Island in the 1950s,</t>
  </si>
  <si>
    <t>tt5827916</t>
  </si>
  <si>
    <t>A Hidden Life</t>
  </si>
  <si>
    <t>August Diehl, Valerie Pachner, Maria Simon, Karin Neuh√§user, Tobias Moretti, Ulrich Matthes, Matthias Schoenaerts, Franz Rogowski, Karl Markovics, Bruno Ganz, Michael Nyqvist, Wolfgang Michael, Johannes Krisch, Johan Leysen, Martin Wuttke</t>
  </si>
  <si>
    <t>August Diehl</t>
  </si>
  <si>
    <t>August Diehl, Valerie Pachner</t>
  </si>
  <si>
    <t>The Austrian Franz J√§gerst√§tter, a conscientious objector, refuses to fight for the Nazis in World War II.</t>
  </si>
  <si>
    <t>The Austrian Franz J√§gerst√§tter,</t>
  </si>
  <si>
    <t>tt5834262</t>
  </si>
  <si>
    <t>Hotel Artemis</t>
  </si>
  <si>
    <t>Drew Pearce</t>
  </si>
  <si>
    <t>Jodie Foster, Sterling K. Brown, Sofia Boutella, Jeff Goldblum, Brian Tyree Henry, Jenny Slate, Zachary Quinto, Charlie Day, Dave Bautista, Kenneth Choi, Father John Misty, Evan Jones, Nathan Davis Jr., Ramses Jimenez, Angela Sprinkle</t>
  </si>
  <si>
    <t>Jodie Foster, Sterling K. Brown</t>
  </si>
  <si>
    <t>Set in riot-torn, near-future Los Angeles, 'Hotel Artemis' follows the Nurse, who runs a secret, members-only emergency room for criminals.</t>
  </si>
  <si>
    <t>Set in riot-torn, near-future</t>
  </si>
  <si>
    <t>tt5834760</t>
  </si>
  <si>
    <t>Look Away</t>
  </si>
  <si>
    <t>Assaf Bernstein</t>
  </si>
  <si>
    <t>India Eisley, Jason Isaacs, Mira Sorvino, Penelope Mitchell, John C. MacDonald, Harrison Gilbertson, Kristen Harris, Kiera Johnson, Michal Bernstein, Glenn Odero, Burt Lancon, Ernie Pitts, Adam Hurtig</t>
  </si>
  <si>
    <t>India Eisley</t>
  </si>
  <si>
    <t>India Eisley, Jason Isaacs</t>
  </si>
  <si>
    <t>Maria, an alienated high-school student, has her life turned upside down when she switches places with her sinister mirror image.</t>
  </si>
  <si>
    <t>Maria, an alienated high-school</t>
  </si>
  <si>
    <t>tt5842616</t>
  </si>
  <si>
    <t>Veere Di Wedding</t>
  </si>
  <si>
    <t>Shashanka Ghosh</t>
  </si>
  <si>
    <t>Nidhi Mehra, Mehul Suri</t>
  </si>
  <si>
    <t>Swara Bhaskar, Kareena Kapoor, Sonam Kapoor, Surya Sharma, Neena Gupta, Vishwas Kini, Sumeet Vyas, Ekavali Khanna, Manoj Pahwa, Muskaan Khubchandani, Edward Sonnenblick, Gavie Chahal, Shikha Talsania, Vivek Mushran, Ayesha Raza</t>
  </si>
  <si>
    <t>Swara Bhaskar</t>
  </si>
  <si>
    <t>Swara Bhaskar, Kareena Kapoor</t>
  </si>
  <si>
    <t>Four girls on their way to find true love discover that friendship this strong has its consequences.</t>
  </si>
  <si>
    <t>Four girls on their way to find</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</si>
  <si>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</si>
  <si>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</si>
  <si>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</si>
  <si>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</si>
  <si>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</si>
  <si>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</si>
  <si>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Six years after the events of</t>
  </si>
  <si>
    <t>tt5859238</t>
  </si>
  <si>
    <t>Lucky</t>
  </si>
  <si>
    <t>John Carroll Lynch</t>
  </si>
  <si>
    <t>Logan Sparks, Drago Sumonja</t>
  </si>
  <si>
    <t>Harry Dean Stanton, David Lynch, Ron Livingston, Ed Begley Jr., Tom Skerritt, Barry Shabaka Henley, James Darren, Beth Grant, Yvonne Huff, Hugo Armstrong, Bertila Damas, Pam Sparks, Mouse, Ulysses Olmedo, Ana Mercedes</t>
  </si>
  <si>
    <t>Harry Dean Stanton</t>
  </si>
  <si>
    <t>Harry Dean Stanton, David Lynch</t>
  </si>
  <si>
    <t>Lucky follows the spiritual journey of a 90-year-old atheist and the quirky characters that inhabit his off the map desert town.</t>
  </si>
  <si>
    <t>Lucky follows the spiritual journey</t>
  </si>
  <si>
    <t>tt5862312</t>
  </si>
  <si>
    <t>Ver√≥nica</t>
  </si>
  <si>
    <t>25/02/2018</t>
  </si>
  <si>
    <t>Paco Plaza, Fernando Navarro</t>
  </si>
  <si>
    <t>Sandra Escacena, Bruna Gonz√°lez, Claudia Placer, Iv√°n Chavero, Ana Torrent, Consuelo Trujillo, √Ångela Fabi√°n, Carla Campra, Chema Adeva, Miranda Gas, Luis Rallo, Nayara Feito, Carlos Cristino, Gema Matarranz, Samuel Romero</t>
  </si>
  <si>
    <t>Sandra Escacena</t>
  </si>
  <si>
    <t>Sandra Escacena, Bruna Gonz√°lez</t>
  </si>
  <si>
    <t>Madrid, 1991. A teen girl finds herself besieged by an evil supernatural force after she played Ouija with two classmates.</t>
  </si>
  <si>
    <t>Madrid, 1991. A teen girl finds</t>
  </si>
  <si>
    <t>tt5865326</t>
  </si>
  <si>
    <t>The Laundromat</t>
  </si>
  <si>
    <t>Jake Bernstein, Scott Z. Burns</t>
  </si>
  <si>
    <t>Gary Oldman, Antonio Banderas, AJ Meijer, Arsenio Castellanos, Lucy Morningstar, Meryl Streep, James Cromwell, Jeff Michalski, Jane Morris, Robert Patrick, Chris McLaughlin, Jay Paulson, Melissa Rauch, Juliet Donenfeld, Brock Brenner</t>
  </si>
  <si>
    <t>Gary Oldman, Antonio Banderas</t>
  </si>
  <si>
    <t>A widow investigates an insurance fraud, chasing leads to a pair of Panama City law partners exploiting the world's financial system.</t>
  </si>
  <si>
    <t>A widow investigates an insurance</t>
  </si>
  <si>
    <t>tt5867800</t>
  </si>
  <si>
    <t>Aruvi</t>
  </si>
  <si>
    <t>15/12/2017</t>
  </si>
  <si>
    <t>Arun Prabhu Purushothaman</t>
  </si>
  <si>
    <t>Aditi Balan, Padmashri Mohammad Ali, Pradeep Anthony, Arnold, K. Babu, Bala, Bharath, Kavitha Bharathy, Madan Chakravarthy, Karthikeyan Chinnaswamy, Dakshana, Lakshmi Gopalaswamy, Hema, Hemalatha, Kamala</t>
  </si>
  <si>
    <t>Aditi Balan</t>
  </si>
  <si>
    <t>Aditi Balan, Padmashri Mohammad Ali</t>
  </si>
  <si>
    <t>A gentle girl born and brought up amidst the ever growing eco-social-consumeristic environment finds it difficult to fit in the society. She decides to take it hard on the people. What she does is the rest of the story.</t>
  </si>
  <si>
    <t>A gentle girl born and brought</t>
  </si>
  <si>
    <t>tt5882970</t>
  </si>
  <si>
    <t>Tubelight</t>
  </si>
  <si>
    <t>Kabir Khan, Parveez Sheikh</t>
  </si>
  <si>
    <t>Salman Khan, Sohail Khan, Om Puri, Mohammed Zeeshan Ayyub, Yashpal Sharma, Zhu Zhu, Matin Rey Tangu, Brijendra Kala, Isha Talwar, Jason D'Souza, Matt Kramer, Neeraj Khetrapal, Kapil Sharma, Mitansh Lulla, Ricky Patel</t>
  </si>
  <si>
    <t>Salman Khan, Sohail Khan</t>
  </si>
  <si>
    <t>A story of two brothers set during the Sino-Indian war, 1962: the younger one who's at war at the borders and the elder who's at war with his own world.</t>
  </si>
  <si>
    <t>A story of two brothers set during</t>
  </si>
  <si>
    <t>INR 1550000000</t>
  </si>
  <si>
    <t>tt5884052</t>
  </si>
  <si>
    <t>Pok√©mon: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</si>
  <si>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</si>
  <si>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</si>
  <si>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</si>
  <si>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Ryan Reynolds, Justice Smith</t>
  </si>
  <si>
    <t>In a world where people collect Pok√©mon to do battle, a boy comes across an intelligent talking Pikachu who seeks to be a detective.</t>
  </si>
  <si>
    <t>In a world where people collect</t>
  </si>
  <si>
    <t>tt5884230</t>
  </si>
  <si>
    <t>Brad's Status</t>
  </si>
  <si>
    <t>Ben Stiller, Austin Abrams, Jenna Fischer, Michael Sheen, Jemaine Clement, Luke Wilson, Shazi Raja, Luisa Lee, Mike White, Xavier Grobet, Adam Capriolo, Felicia Shulman, Jane Wheeler, Karl Graboshas, Jon Bernad</t>
  </si>
  <si>
    <t>Ben Stiller, Austin Abrams</t>
  </si>
  <si>
    <t>A father takes his son to tour colleges on the East Coast and meets up with an old friend who makes him feel inferior about his life's choices.</t>
  </si>
  <si>
    <t>A father takes his son to tour</t>
  </si>
  <si>
    <t>tt5884784</t>
  </si>
  <si>
    <t>The Super</t>
  </si>
  <si>
    <t>19/10/2018</t>
  </si>
  <si>
    <t>Stephan Rick</t>
  </si>
  <si>
    <t>John J. McLaughlin</t>
  </si>
  <si>
    <t>Patrick John Flueger, Val Kilmer, Louisa Krause, Mattea Conforti, Taylor Richardson, Paul Ben-Victor, Yul Vazquez, Okieriete Onaodowan, Alex Essoe, Luke Edwards, Colby Minifie, Melissa Bolona, Subhash Mandal, Waltrudis Buck, Andrea Lynn Green</t>
  </si>
  <si>
    <t>Patrick John Flueger</t>
  </si>
  <si>
    <t>A man becomes the superintendent of a large New York City apartment building where people mysteriously go missing.</t>
  </si>
  <si>
    <t>A man becomes the superintendent</t>
  </si>
  <si>
    <t>tt5886046</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</si>
  <si>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</si>
  <si>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</si>
  <si>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</si>
  <si>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Taylor Russell</t>
  </si>
  <si>
    <t>Taylor Russell, Logan Miller</t>
  </si>
  <si>
    <t>Six strangers find themselves in a maze of deadly mystery rooms and must use their wits to survive.</t>
  </si>
  <si>
    <t>Six strangers find themselves</t>
  </si>
  <si>
    <t>tt5886440</t>
  </si>
  <si>
    <t>Marrowbone</t>
  </si>
  <si>
    <t>George MacKay, Anya Taylor-Joy, Charlie Heaton, Mia Goth, Matthew Stagg, Nicola Harrison, Kyle Soller, Tom Fisher, Myra Kathryn Pearse, Paul Jesson, Robert Nairne</t>
  </si>
  <si>
    <t>George MacKay</t>
  </si>
  <si>
    <t>George MacKay, Anya Taylor-Joy</t>
  </si>
  <si>
    <t>A young man and his three younger siblings, who have kept secret the death of their beloved mother in order to remain together, are plagued by a sinister presence in the sprawling manor in which they live.</t>
  </si>
  <si>
    <t>A young man and his three younger</t>
  </si>
  <si>
    <t>tt5893332</t>
  </si>
  <si>
    <t>Sandy Wexler</t>
  </si>
  <si>
    <t>Dan Bulla, Paul Sado</t>
  </si>
  <si>
    <t>Adam Sandler, Jennifer Hudson, Kevin James, Colin Quinn, Nick Swardson, Jackie Sandler, Terry Crews, Rob Schneider, Lamorne Morris, Aaron Neville, Jane Seymour, Sandy Wernick, Luis Guzm√°n, Sadie Sandler, Sunny Sandler</t>
  </si>
  <si>
    <t>Adam Sandler, Jennifer Hudson</t>
  </si>
  <si>
    <t>Sandy Wexler is a talent manager working in Los Angeles in the 1990s, diligently representing a group of eccentric clients on the fringes of show business.</t>
  </si>
  <si>
    <t>Sandy Wexler is a talent manager</t>
  </si>
  <si>
    <t>tt5912454</t>
  </si>
  <si>
    <t>Blue Jay</t>
  </si>
  <si>
    <t>Alex Lehmann</t>
  </si>
  <si>
    <t>Mark Duplass, Sarah Paulson, Clu Gulager, James Andrews, Harris Benbury, Daniel Brooks, Mary Brooks, Bill Greer, Cindy Greer, Ana Iovine, Leo Munoz, Loretta Munoz, Brady Rice, Karen Rice</t>
  </si>
  <si>
    <t>Mark Duplass, Sarah Paulson</t>
  </si>
  <si>
    <t>Meeting by chance when they return to their tiny California hometown, two former high-school sweethearts reflect on their shared past.</t>
  </si>
  <si>
    <t>Meeting by chance when they return</t>
  </si>
  <si>
    <t>tt5913798</t>
  </si>
  <si>
    <t>Wounds</t>
  </si>
  <si>
    <t>Babak Anvari, Nathan Ballingrud</t>
  </si>
  <si>
    <t>Armie Hammer, Zazie Beetz, Karl Glusman, Christin Rankins, Brad William Henke, Ben Sanders, Alexander Biglane, Matthew Underwood, Luke Hawx, Dakota Johnson, Kerry Cahill, Ritchie Montgomery, Terence Rosemore, Jim Klock, Martin Bats Bradford</t>
  </si>
  <si>
    <t>Armie Hammer, Zazie Beetz</t>
  </si>
  <si>
    <t>Disturbing and mysterious things begin to happen to a bartender in New Orleans after he picks up a phone left behind at his bar.</t>
  </si>
  <si>
    <t>Disturbing and mysterious things</t>
  </si>
  <si>
    <t>tt5923962</t>
  </si>
  <si>
    <t>Gantz: O</t>
  </si>
  <si>
    <t>Yasushi Kawamura, Kei'ichi Sato</t>
  </si>
  <si>
    <t>Hiroya Oku, Tsutomu Kuroiwa</t>
  </si>
  <si>
    <t>Chris Jai Alex, Tony Azzolino, Austin Nash Chase, Lucien Dodge, Doug Erholtz, Darrel Guilbeau, Todd Haberkorn, Saori Hayami, Mao Ichimichi, Sh√ªichi Ikeda, Makoto Izubuchi, Y√ªki Kaji, Tomohiro Kaku, Kend√¥ Kobayashi, Cherami Leigh</t>
  </si>
  <si>
    <t>Chris Jai Alex</t>
  </si>
  <si>
    <t>Chris Jai Alex, Tony Azzolino</t>
  </si>
  <si>
    <t>After being brutally murdered in a subway station, a teen boy awakens to find himself resurrected by a strange computer named Gantz, and forced to fight a large force of invading aliens in Osaka.</t>
  </si>
  <si>
    <t>After being brutally murdered</t>
  </si>
  <si>
    <t>tt5929754</t>
  </si>
  <si>
    <t>Wildlife</t>
  </si>
  <si>
    <t>Ed Oxenbould, Jake Gyllenhaal, Carey Mulligan, Travis W Bruyer, Zoe Margaret Colletti, Tom Huston Orr, Bill Camp, Darryl Cox, Ginger Gilmartin, Michael Gibbons, Mollie Milligan, John Walpole, J. Alan Davidson, Jennifer Rogers, Richard L. Olsen</t>
  </si>
  <si>
    <t>Ed Oxenbould</t>
  </si>
  <si>
    <t>Ed Oxenbould, Jake Gyllenhaal</t>
  </si>
  <si>
    <t>A teenage boy must deal with his mother's complicated response after his father temporarily abandons them to take a menial and dangerous job.</t>
  </si>
  <si>
    <t>A teenage boy must deal with his</t>
  </si>
  <si>
    <t>tt5932728</t>
  </si>
  <si>
    <t>The Professor and the Madman</t>
  </si>
  <si>
    <t>21/03/2019</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</si>
  <si>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</si>
  <si>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</si>
  <si>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</si>
  <si>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</si>
  <si>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Mel Gibson, Sean Penn</t>
  </si>
  <si>
    <t>Professor James Murray begins work compiling words for the first edition of the Oxford English Dictionary in the mid-19th century, and receives over 10,000 entries from a patient at Broadmoor Criminal Lunatic Asylum, Dr. William Minor.</t>
  </si>
  <si>
    <t>Professor James Murray begins</t>
  </si>
  <si>
    <t>tt5935704</t>
  </si>
  <si>
    <t>Padmaavat</t>
  </si>
  <si>
    <t>Rajasthani</t>
  </si>
  <si>
    <t>Prakash Kapadia, Sanjay Leela Bhansali</t>
  </si>
  <si>
    <t>Deepika Padukone, Ranveer Singh, Shahid Kapoor, Aditi Rao Hydari, Jim Sarbh, Anupriya Goenka, Raza Murad, Ujjwal Chopra, Komal Chhabria, Lankesh Bhardwaj, Bhawani Muzamil, Hriiday Malhotra, Deepak Shreemali, Manish Wadhwa, Gulshan Walia</t>
  </si>
  <si>
    <t>Deepika Padukone, Ranveer Singh</t>
  </si>
  <si>
    <t>Set in medieval Rajasthan, Queen Padmavati is married to a noble king and they live in a prosperous fortress with their subjects until an ambitious Sultan hears of Padmavati's beauty and forms an obsessive love for the Queen of Mewar.</t>
  </si>
  <si>
    <t>Set in medieval Rajasthan, Queen</t>
  </si>
  <si>
    <t>tt5946128</t>
  </si>
  <si>
    <t>Dear Zindagi</t>
  </si>
  <si>
    <t>25/11/2016</t>
  </si>
  <si>
    <t>Alia Bhatt, Shah Rukh Khan, Kunal Kapoor, Priyanka Moodley, Prateek Jain, Aditya Roy Kapoor, Ali Zafar, Bobby Duggal, Angad Bedi, Darwin, Raj Bhansali, Sharic Sequeira, Dilip, Akanksha Gade, Ira Dubey</t>
  </si>
  <si>
    <t>Alia Bhatt, Shah Rukh Khan</t>
  </si>
  <si>
    <t>Kaira is a budding cinematographer in search of a perfect life. Her encounter with Jug, an unconventional thinker, helps her gain a new perspective on life. She discovers that happiness is all about finding comfort in life's imperfections.</t>
  </si>
  <si>
    <t>Kaira is a budding cinematographer</t>
  </si>
  <si>
    <t>tt5956100</t>
  </si>
  <si>
    <t>Tiger Zinda Hai</t>
  </si>
  <si>
    <t>Neelesh Misra, Ali Abbas Zafar</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</si>
  <si>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</si>
  <si>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</si>
  <si>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When a group of Indian and Pakistani</t>
  </si>
  <si>
    <t>tt5960374</t>
  </si>
  <si>
    <t>Vox Lux</t>
  </si>
  <si>
    <t>Brady Corbet, Mona Fastvold</t>
  </si>
  <si>
    <t>Natalie Portman, Jude Law, Stacy Martin, Jennifer Ehle, Raffey Cassidy, Christopher Abbott, Logan Riley Bruner, Maria Dizzia, Meg Gibson, Daniel London, Sahr Ngaujah, Miche√°l Richardson, Matt Servitto, Leslie Silva, Allison Winn</t>
  </si>
  <si>
    <t>An unusual set of circumstances brings unexpected success to a pop star.</t>
  </si>
  <si>
    <t>An unusual set of circumstances</t>
  </si>
  <si>
    <t>tt5962210</t>
  </si>
  <si>
    <t>Ingrid Goes West</t>
  </si>
  <si>
    <t>Matt Spicer</t>
  </si>
  <si>
    <t>David Branson Smith, Matt Spicer</t>
  </si>
  <si>
    <t>Aubrey Plaza, Elizabeth Olsen, O'Shea Jackson Jr., Wyatt Russell, Billy Magnussen, Pom Klementieff, Hannah Pearl Utt, Joseph Breen, Angelica Amor, Meredith Hagner, Charlie Wright, Dennis Atlas, Malika Williams, Luis Deveze, Jay Speedy Weingarten</t>
  </si>
  <si>
    <t>Aubrey Plaza, Elizabeth Olsen</t>
  </si>
  <si>
    <t>An unhinged social media stalker moves to LA and insinuates herself into the life of an Instagram star.</t>
  </si>
  <si>
    <t>An unhinged social media stalker</t>
  </si>
  <si>
    <t>tt5968274</t>
  </si>
  <si>
    <t>The Angel</t>
  </si>
  <si>
    <t>Israel, USA</t>
  </si>
  <si>
    <t>David Arata, Uri Bar-Joseph</t>
  </si>
  <si>
    <t>Toby Kebbell, Marwan Kenzari, Hannah Ware, Waleed Zuaiter, Tsahi Halevi, Sasson Gabai, Ori Pfeffer, Maisa Abd Elhadi, Ralitsa Paskaleva, Atanas Srebrev, Karl Farrer, Miki Leon, Slimane Dazi, Bashar Rahal, Oliver Trevena</t>
  </si>
  <si>
    <t>Toby Kebbell, Marwan Kenzari</t>
  </si>
  <si>
    <t>Based on NYT bestselling book 'The Angel: The Egyptian Spy Who Saved Israel' by Uri Bar-Joseph.</t>
  </si>
  <si>
    <t>Based on NYT bestselling book</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</si>
  <si>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</si>
  <si>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</si>
  <si>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</si>
  <si>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</si>
  <si>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John Goodman, Ashton Sanders</t>
  </si>
  <si>
    <t>Set in a Chicago neighborhood nearly a decade after an occupation by an extraterrestrial force, 'Captive State' explores the lives on both sides of the conflict - the collaborators and dissidents.</t>
  </si>
  <si>
    <t>Set in a Chicago neighborhood</t>
  </si>
  <si>
    <t>tt5970844</t>
  </si>
  <si>
    <t>Thugs of Hindostan</t>
  </si>
  <si>
    <t>Aamir Khan, Amitabh Bachchan, Katrina Kaif, Lloyd Owen, Fatima Sana Shaikh, Ronit Roy, Satyadev Kancharana, Terence J. Rotolo, Vikas Shrivastav, Joe Azzopardi, Shaji Chaudhary, Sharat Saxena, Mohammed Zeeshan Ayyub, Abdul Quadir Amin, Ila Arun</t>
  </si>
  <si>
    <t>Aamir Khan, Amitabh Bachchan</t>
  </si>
  <si>
    <t>Recruited by the East India Company, a local thug infiltrates a troop of patriotic bandits who plan to overthrow the British regime and reclaim their independence.</t>
  </si>
  <si>
    <t>Recruited by the East India Company,</t>
  </si>
  <si>
    <t>tt5977276</t>
  </si>
  <si>
    <t>The Aftermath</t>
  </si>
  <si>
    <t>Keira Knightley, Ned Wills, Pandora Colin, Jason Clarke, Anna Katharina Schimrigk, Jack Laskey, Fionn O'Shea, Kate Phillips, Martin Compston, Alexander Skarsg√•rd, Mirco Kuball, Rosa Enskat, Frederick Preston, Flora Thiemann, Monika Foris Kvasnickov√°</t>
  </si>
  <si>
    <t>Keira Knightley, Ned Wills</t>
  </si>
  <si>
    <t>Post World War II, a British colonel and his wife are assigned to live in Hamburg during the post-war reconstruction, but tensions arise with the German who previously owned the house.</t>
  </si>
  <si>
    <t>Post World War II, a British colonel</t>
  </si>
  <si>
    <t>tt5982852</t>
  </si>
  <si>
    <t>Jolly LLB 2</t>
  </si>
  <si>
    <t>Kashmiri</t>
  </si>
  <si>
    <t>Akshay Kumar, Huma Qureshi, Saurabh Shukla, Annu Kapoor, Kumud Mishra, Sayani Gupta, Inaamulhaq, Manav Kaul, Rajiv Gupta, Sanjay Mishra, Saurabh Agnihotri, Zia Ahmed, V.M. Badola, Ram Gopal Bajaj, Sudhanva Deshpande</t>
  </si>
  <si>
    <t>Akshay Kumar, Huma Qureshi</t>
  </si>
  <si>
    <t>Jolly is a clumsy lawyer who is faced with representing the most critical court case of his career.</t>
  </si>
  <si>
    <t>Jolly is a clumsy lawyer who is</t>
  </si>
  <si>
    <t>tt5988370</t>
  </si>
  <si>
    <t>Reis</t>
  </si>
  <si>
    <t>H√ºdaverdi Yavuz</t>
  </si>
  <si>
    <t>Murat √ñzdil</t>
  </si>
  <si>
    <t>Orhan Aydin, √ñzlem Balci, Volkan Basaran, Reha Beyoglu, Ayhan Eroglu, Taylan G√ºner, Abidin Yerebakan, Ismail Hakki √úr√ºn</t>
  </si>
  <si>
    <t>Orhan Aydin</t>
  </si>
  <si>
    <t>Orhan Aydin, √ñzlem Balci</t>
  </si>
  <si>
    <t>tt5989218</t>
  </si>
  <si>
    <t>Life Itself</t>
  </si>
  <si>
    <t>Oscar Isaac, Olivia Wilde, Annette Bening, Mandy Patinkin, Jean Smart, Olivia Cooke, Sergio Peris-Mencheta, Antonio Banderas, Laia Costa, √Älex Monner, Isabel Durant, Lorenza Izzo, Samuel L. Jackson, Jake Robinson, Adrian Marrero</t>
  </si>
  <si>
    <t>Oscar Isaac, Olivia Wilde</t>
  </si>
  <si>
    <t>As a young New York City couple goes from college romance to marriage and the birth of their first child, the unexpected twists of their journey create reverberations that echo over continents and through lifetimes.</t>
  </si>
  <si>
    <t>As a young New York City couple</t>
  </si>
  <si>
    <t>tt5990474</t>
  </si>
  <si>
    <t>Columbus</t>
  </si>
  <si>
    <t>Kogonada</t>
  </si>
  <si>
    <t>John Cho, Haley Lu Richardson, Parker Posey, Michelle Forbes, Rory Culkin, Erin Allegretti, Shani Salyers Stiles, Reen Vogel, Rosalyn R. Ross, Lindsey Shope, Jem Cohen, Caitlin Ewald, Jim Dougherty, Joseph Anthony Foronda, Alphaeus Green Jr.</t>
  </si>
  <si>
    <t>John Cho, Haley Lu Richardson</t>
  </si>
  <si>
    <t>A Korean-born man finds himself stuck in Columbus, Indiana, where his architect father is in a coma. The man meets a young woman who wants to stay in Columbus with her mother, a recovering addict, instead of pursuing her own dreams.</t>
  </si>
  <si>
    <t>A Korean-born man finds himself</t>
  </si>
  <si>
    <t>tt5997666</t>
  </si>
  <si>
    <t>Jab Harry Met Sejal</t>
  </si>
  <si>
    <t>Shah Rukh Khan, Anushka Sharma, Bj√∂rn Freiberg, Martavious Gayles, Bruce Huther, Attila G. Kerekes, Christina Murphy, Daxesh Patel, Rana Ranbir, Chandan Roy Sanyal, Evelyn Sharma, Manjot Singh, Anjan Srivastav, Aru Krishansh Verma, Preetkiran</t>
  </si>
  <si>
    <t>A depressed middle-aged tour guide who lives in his own bubble gets another chance to experience and face reality through a chirpy girl.</t>
  </si>
  <si>
    <t>A depressed middle-aged tour guide</t>
  </si>
  <si>
    <t>tt6000478</t>
  </si>
  <si>
    <t>Roman J. Israel, Esq.</t>
  </si>
  <si>
    <t>Canada, United Arab Emirates, USA</t>
  </si>
  <si>
    <t>Denzel Washington, Colin Farrell, Carmen Ejogo, Lynda Gravatt, Amanda Warren, Hugo Armstrong, Sam Gilroy, Tony Plana, DeRon Horton, Amari Cheatom, Vince Cefalu, Tarina Pouncy, Nazneen Contractor, Niles Fitch, Jocelyn Ayanna</t>
  </si>
  <si>
    <t>Denzel Washington, Colin Farrell</t>
  </si>
  <si>
    <t>Roman J. Israel, Esq., a driven, idealistic defense attorney, finds himself in a tumultuous series of events that lead to a crisis and the necessity for extreme action.</t>
  </si>
  <si>
    <t>Roman J. Israel, Esq., a driven,</t>
  </si>
  <si>
    <t>tt6017942</t>
  </si>
  <si>
    <t>Kin</t>
  </si>
  <si>
    <t>15/08/2019</t>
  </si>
  <si>
    <t>Jonathan Baker, Josh Baker</t>
  </si>
  <si>
    <t>Myles Truitt, Jack Reynor, Dennis Quaid, Zo√´ Kravitz, James Franco, Carrie Coon, Ian Matthews, Gavin Fox, Stephane Garneau-Monten, Lukas Penar, Carleigh Beverly, Lily Gao, Michael B. Jordan, Milton Barnes, Michael Grisley</t>
  </si>
  <si>
    <t>Myles Truitt</t>
  </si>
  <si>
    <t>Myles Truitt, Jack Reynor</t>
  </si>
  <si>
    <t>Chased by a vengeful criminal, the feds and a gang of otherworldly soldiers, a recently released ex-con, and his adopted teenage brother are forced to go on the run with a weapon of mysterious origin as their only protection.</t>
  </si>
  <si>
    <t>Chased by a vengeful criminal,</t>
  </si>
  <si>
    <t>tt6018306</t>
  </si>
  <si>
    <t>Last Flag Flying</t>
  </si>
  <si>
    <t>Richard Linklater, Darryl Ponicsan</t>
  </si>
  <si>
    <t>Bryan Cranston, Laurence Fishburne, Steve Carell, J. Quinton Johnson, Deanna Reed-Foster, Yul Vazquez, Graham Wolfe, Jeff Monahan, Dontez James, Tammy Tsai, Richard Barlow, Cathy O'Dell, Jane Mowder, Richard Robichaux, Jerry Lee Tucker</t>
  </si>
  <si>
    <t>Bryan Cranston, Laurence Fishburne</t>
  </si>
  <si>
    <t>Thirty years after they served together in Vietnam, a former Navy Corpsman Larry "Doc" Shepherd re-unites with his old buddies, former Marines Sal Nealon and Reverend Richard Mueller, to bury his son, a young Marine killed in the Iraq War.</t>
  </si>
  <si>
    <t>Thirty years after they served</t>
  </si>
  <si>
    <t>tt6040662</t>
  </si>
  <si>
    <t>The Children Act</t>
  </si>
  <si>
    <t>Ian McEwan, Ian McEwan</t>
  </si>
  <si>
    <t>Jason Watkins, Emma Thompson, Stanley Tucci, Rosie Cavaliero, Ben Chaplin, Fionn Whitehead, Nikki Amuka-Bird, Rupert Vansittart, Anthony Calf, Nicholas Jones, Eileen Walsh, Andrew Havill, Honey Holmes, Chris Wilson, Paul Jesson</t>
  </si>
  <si>
    <t>Jason Watkins</t>
  </si>
  <si>
    <t>Jason Watkins, Emma Thompson</t>
  </si>
  <si>
    <t>As her marriage crumbles, a judge must decide a case involving a teenage boy who is refusing a blood transfusion on religious principle.</t>
  </si>
  <si>
    <t>As her marriage crumbles, a judge</t>
  </si>
  <si>
    <t>tt6043142</t>
  </si>
  <si>
    <t>Skin</t>
  </si>
  <si>
    <t>26/07/2019</t>
  </si>
  <si>
    <t>USA, Canada, Brazil, China</t>
  </si>
  <si>
    <t>Guy Nattiv</t>
  </si>
  <si>
    <t>Jamie Bell, Danielle Macdonald, Daniel Henshall, Bill Camp, Louisa Krause, Zoe Margaret Colletti, Kylie Rogers, Colbi Gannett, Mike Colter, Vera Farmiga, Mary Stuart Masterson, Russell Posner, Jenna Leigh Green, Sean Cullen, Jaime Ray Newman</t>
  </si>
  <si>
    <t>Jamie Bell, Danielle Macdonald</t>
  </si>
  <si>
    <t>A destitute young man, raised by racist skinheads and notorious among white supremacists, turns his back on hatred and violence to transform his life, with the help of a black activist and the woman he loves.</t>
  </si>
  <si>
    <t>A destitute young man, raised</t>
  </si>
  <si>
    <t>tt6048922</t>
  </si>
  <si>
    <t>Greyhound</t>
  </si>
  <si>
    <t>Tom Hanks, C.S. Forester</t>
  </si>
  <si>
    <t>Tom Hanks, Elisabeth Shue, Stephen Graham, Matt Helm, Craig Tate, Rob Morgan, Travis Quentin, Jeff Burkes, Matthew Zuk, Joseph Poliquin, Casey Bond, Josh Wiggins, Michael Benz, Grayson Russell, Ian James Corlett</t>
  </si>
  <si>
    <t>Tom Hanks, Elisabeth Shue</t>
  </si>
  <si>
    <t>Several months after the U.S. entry into World War II, an inexperienced U.S. Navy commander must lead an Allied convoy being stalked by a German submarine wolf pack.</t>
  </si>
  <si>
    <t>Several months after the U.S.</t>
  </si>
  <si>
    <t>tt6048930</t>
  </si>
  <si>
    <t>Naked</t>
  </si>
  <si>
    <t>Rick Alvarez, M√•rten Knutsson</t>
  </si>
  <si>
    <t>Marlon Wayans, Regina Hall, Dennis Haysbert, J.T. Jackson, Scott Foley, Eliza Coupe, Brian McKnight, Loretta Devine, Cory Hardrict, Rick Fitts, Dave Sheridan, Neil Brown Jr., Nikeva Stapleton, David Dwyer, Conor Brophy</t>
  </si>
  <si>
    <t>Marlon Wayans, Regina Hall</t>
  </si>
  <si>
    <t>Nervous about finally getting married, a guy is forced to relive the same nerve-wracking hours over and over again until he gets things right on his wedding day.</t>
  </si>
  <si>
    <t>Nervous about finally getting</t>
  </si>
  <si>
    <t>tt6053438</t>
  </si>
  <si>
    <t>First Reformed</t>
  </si>
  <si>
    <t>Ethan Hawke, Amanda Seyfried, Cedric the Entertainer, Victoria Hill, Philip Ettinger, Michael Gaston, Bill Hoag, Kristin Villanueva, Ingrid Kullberg-Bendz, Ken Forman, Christopher Dylan White, Frank Rodriguez, Gary Lee Mahmoud, Joseph Anthony Jerez, Sue Jean Kim</t>
  </si>
  <si>
    <t>Ethan Hawke, Amanda Seyfried</t>
  </si>
  <si>
    <t>A minister of a small congregation in upstate New York grapples with mounting despair brought on by tragedy, worldly concerns and a tormented past.</t>
  </si>
  <si>
    <t>A minister of a small congregation</t>
  </si>
  <si>
    <t>tt6060156</t>
  </si>
  <si>
    <t>Toc Toc</t>
  </si>
  <si>
    <t>Vicente Villanueva</t>
  </si>
  <si>
    <t>Laurent Baffie, Vicente Villanueva</t>
  </si>
  <si>
    <t>Paco Le√≥n, Alexandra Jim√©nez, Rossy de Palma, Nuria Herrero, Adri√°n Lastra, Oscar Mart√≠nez, Inma Cuevas, Ana Rujas, Carolina Lapausa, Iris Sol√≠s, Paqui Horcajo, Pepa Gracia, Inmaculada Gamoneda, Maty G√≥mez, Blanca Gil</t>
  </si>
  <si>
    <t>Paco Le√≥n</t>
  </si>
  <si>
    <t>Paco Le√≥n, Alexandra Jim√©nez</t>
  </si>
  <si>
    <t>The adventures and misadventures of a group of patients with OCD appointed at the same time.</t>
  </si>
  <si>
    <t>The adventures and misadventures</t>
  </si>
  <si>
    <t>EUR 3550000</t>
  </si>
  <si>
    <t>tt6062774</t>
  </si>
  <si>
    <t>Monos</t>
  </si>
  <si>
    <t>20/08/2020</t>
  </si>
  <si>
    <t>Colombia, Argentina, Netherlands, Germany, Sweden, Uruguay, USA, Switzerland, Denmark, France</t>
  </si>
  <si>
    <t>Alejandro Landes</t>
  </si>
  <si>
    <t>Alejandro Landes, Alexis Dos Santos</t>
  </si>
  <si>
    <t>Sofia Buenaventura, Juli√°n Giraldo, Karen Quintero, Laura Castrill√≥n, Deiby Rueda, Paul Cubides, Sneider Castro, Moises Arias, Julianne Nicholson, Wilson Salazar, Jorge Rom√°n, Valeria Diana Solomonoff</t>
  </si>
  <si>
    <t>Sofia Buenaventura</t>
  </si>
  <si>
    <t>Sofia Buenaventura, Juli√°n Giraldo</t>
  </si>
  <si>
    <t>On a remote mountaintop, eight kids with guns watch over a hostage and a conscripted milk cow.</t>
  </si>
  <si>
    <t>On a remote mountaintop, eight</t>
  </si>
  <si>
    <t>tt6079516</t>
  </si>
  <si>
    <t>I See You</t>
  </si>
  <si>
    <t>Devon Graye</t>
  </si>
  <si>
    <t>Helen Hunt, Jon Tenney, Judah Lewis, Owen Teague, Libe Barer, Gregory Alan Williams, Allison Gabriel, Erika Alexander, Jennifer Grace, Adam Kern, Riley Caya, Sam Trammell, Nicole Forester, John Newberg, Teri Clark</t>
  </si>
  <si>
    <t>Helen Hunt, Jon Tenney</t>
  </si>
  <si>
    <t>Strange occurrences plague a small town detective and his family as he investigates the disappearance of a young boy.</t>
  </si>
  <si>
    <t>Strange occurrences plague a small</t>
  </si>
  <si>
    <t>tt6095472</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</si>
  <si>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</si>
  <si>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</si>
  <si>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</si>
  <si>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</si>
  <si>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</si>
  <si>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flightless birds and scheming</t>
  </si>
  <si>
    <t>tt6097798</t>
  </si>
  <si>
    <t>Radius</t>
  </si>
  <si>
    <t>Caroline Labr√®che, Steeve L√©onard</t>
  </si>
  <si>
    <t>Caroline Labr√®che, Caroline Labr√®che</t>
  </si>
  <si>
    <t>Diego Klattenhoff, Charlotte Sullivan, Brett Donahue, Bradley Sawatzky, Andrea del Campo, Kristen Sawatzky, Darren Felbel, James Durham, Nazariy Demkowicz, Shannon Guile, Rick Skene, Scott Johnson, Joe Cobden, Brendan Kelly, Alicia Johnston</t>
  </si>
  <si>
    <t>Diego Klattenhoff</t>
  </si>
  <si>
    <t>Diego Klattenhoff, Charlotte Sullivan</t>
  </si>
  <si>
    <t>A man wakes up with no memory of who he is, and finds that everyone who comes within a certain distance of him suddenly dies.</t>
  </si>
  <si>
    <t>A man wakes up with no memory</t>
  </si>
  <si>
    <t>tt6101820</t>
  </si>
  <si>
    <t>Perfectos desconocidos</t>
  </si>
  <si>
    <t>Bel√©n Rueda, Eduard Fern√°ndez, Ernesto Alterio, Juana Acosta, Eduardo Noriega, Dafne Fern√°ndez, Pep√≥n Nieto, Beatriz Olivares, Mar√≠a Jes√∫s Hoyos, Gonzalo Torralba, Valentina M√©ndez, Ana Valeiras, Bel√©n Gonz√°lez, David Robles, Vicente Gil</t>
  </si>
  <si>
    <t>Bel√©n Rueda, Eduard Fern√°ndez</t>
  </si>
  <si>
    <t>Seven lifelong friends, a dinner, a blood red moon eclipse, a game involving to read the seven cell phones' incoming messages. A night where anything that can be bad will be very bad.</t>
  </si>
  <si>
    <t>Seven lifelong friends, a dinner,</t>
  </si>
  <si>
    <t>tt6105098</t>
  </si>
  <si>
    <t>The Lion King</t>
  </si>
  <si>
    <t>USA, UK, South Africa</t>
  </si>
  <si>
    <t>Jeff Nathanson, Irene Mecchi</t>
  </si>
  <si>
    <t>Chiwetel Ejiofor, John Oliver, James Earl Jones, John Kani, Alfre Woodard, JD McCrary, Shahadi Wright Joseph, Penny Johnson Jerald, Keegan-Michael Key, Eric Andr√©, Florence Kasumba, Seth Rogen, Billy Eichner, Amy Sedaris, Chance the Rapper</t>
  </si>
  <si>
    <t>Chiwetel Ejiofor, John Oliver</t>
  </si>
  <si>
    <t>After the murder of his father, a young lion prince flees his kingdom only to learn the true meaning of responsibility and bravery.</t>
  </si>
  <si>
    <t>After the murder of his father,</t>
  </si>
  <si>
    <t>tt6107548</t>
  </si>
  <si>
    <t>Late Night</t>
  </si>
  <si>
    <t>Nisha Ganatra</t>
  </si>
  <si>
    <t>Mindy Kaling</t>
  </si>
  <si>
    <t>Emma Thompson, Mindy Kaling, John Lithgow, Hugh Dancy, Reid Scott, Denis O'Hare, Max Casella, Paul Walter Hauser, John Early, Jia Patel, Luke Slattery, Ike Barinholtz, Marc Kudisch, Amy Ryan, Megalyn Echikunwoke</t>
  </si>
  <si>
    <t>Emma Thompson, Mindy Kaling</t>
  </si>
  <si>
    <t>A late night talk show host suspects that she may soon lose her long-running show.</t>
  </si>
  <si>
    <t>A late night talk show host suspects</t>
  </si>
  <si>
    <t>tt6108090</t>
  </si>
  <si>
    <t>Secret Superstar</t>
  </si>
  <si>
    <t>18/10/2017</t>
  </si>
  <si>
    <t>Advait Chandan</t>
  </si>
  <si>
    <t>Zaira Wasim, Meher Vij, Raj Arjun, Aamir Khan, Tirth Sharma, Kabir Sajid, Farrukh Jaffar, Manuj Sharma, Nikita Anand, Shaan, Monali Thakur, Mona Ambegaonkar, Jasmeet Singh Bhatia, Dianne Commissariat, Patrali Chattopdhyay</t>
  </si>
  <si>
    <t>Zaira Wasim</t>
  </si>
  <si>
    <t>Zaira Wasim, Meher Vij</t>
  </si>
  <si>
    <t>A talented teenage singer-songwriter living amid domestic abuse becomes a YouTube sensation after a video in which she hides her identity goes viral.</t>
  </si>
  <si>
    <t>A talented teenage singer-songwriter</t>
  </si>
  <si>
    <t>tt6108178</t>
  </si>
  <si>
    <t>Disobedience</t>
  </si>
  <si>
    <t>Sebasti√°n Lelio, Rebecca Lenkiewicz</t>
  </si>
  <si>
    <t>Anton Lesser, Alessandro Nivola, Allan Corduner, Nicholas Woodeson, David Fleeshman, Steve Furst, Rachel Weisz, Trevor Allan Davies, Sophia Brown, Anthony Dowding, Bernice Stegers, Clara Francis, Rachel McAdams, Lia Cohen, Cara Horgan</t>
  </si>
  <si>
    <t>Anton Lesser</t>
  </si>
  <si>
    <t>Anton Lesser, Alessandro Nivola</t>
  </si>
  <si>
    <t>A woman returns to her Orthodox Jewish community that shunned her for her attraction to a female childhood friend. Once back, their passions reignite as they explore the boundaries of faith and sexuality.</t>
  </si>
  <si>
    <t>A woman returns to her Orthodox</t>
  </si>
  <si>
    <t>tt6116856</t>
  </si>
  <si>
    <t>The Night Comes for Us</t>
  </si>
  <si>
    <t>Iko Uwais, Joe Taslim, Julie Estelle, Hannah Al Rashid, Dian Sastrowardoyo, Zack Lee, Sunny Pang, Shareefa Daanish, Abimana Aryasatya, Salvita Decorte, Epy Kusnandar, Asha Kenyeri Bermudez, Morgan Oey, Dimas Anggara, Revaldo</t>
  </si>
  <si>
    <t>Ito, a gangland enforcer, caught amidst a treacherous and violent insurrection within his Triad crime family upon his return home from a stint abroad.</t>
  </si>
  <si>
    <t>Ito, a gangland enforcer, caught</t>
  </si>
  <si>
    <t>tt6127004</t>
  </si>
  <si>
    <t>Paradise Hills</t>
  </si>
  <si>
    <t>Alice Waddington</t>
  </si>
  <si>
    <t>Sof√≠a Cuenca, Brian DeLeeuw</t>
  </si>
  <si>
    <t>Emma Roberts, Danielle Macdonald, Awkwafina, Eiza Gonz√°lez, Milla Jovovich, Jeremy Irvine, Arnaud Valois, Daniel Horvath, Joey Sordyl, Nancy Jack, Julia Stresen-Reuter Ram√≠rez, Ted Stresen-Reuter, Erica Bertamini Hoashi, Lesley Grant, Lea Isabel Schaaf</t>
  </si>
  <si>
    <t>Emma Roberts, Danielle Macdonald</t>
  </si>
  <si>
    <t>Uma is a young woman who wakes up in an apparently idyllic reform school for young ladies. But a dark secret lies within its walls.</t>
  </si>
  <si>
    <t>Uma is a young woman who wakes</t>
  </si>
  <si>
    <t>tt6133130</t>
  </si>
  <si>
    <t>Professor Marston and the Wonder Women</t>
  </si>
  <si>
    <t>Luke Evans, Rebecca Hall, Bella Heathcote, Connie Britton, Monica Giordano, JJ Feild, Chris Conroy, Oliver Platt, Maggie Castle, Alexa Havins, Sharon Kubo, Allie Gallerani, Christopher Jon Gombos, Forry Buckingham, Stacy Fischer</t>
  </si>
  <si>
    <t>Luke Evans, Rebecca Hall</t>
  </si>
  <si>
    <t>The story of psychologist William Moulton Marston, and his polyamorous relationship with his wife and their mistress who would inspire his creation of the superheroine, Wonder Woman.</t>
  </si>
  <si>
    <t>The story of psychologist William</t>
  </si>
  <si>
    <t>tt6133466</t>
  </si>
  <si>
    <t>The First Purge</t>
  </si>
  <si>
    <t>Gerard McMurray</t>
  </si>
  <si>
    <t>Y'lan Noel, Lex Scott Davis, Joivan Wade, Mugga, Patch Darragh, Marisa Tomei, Luna Lauren Velez, Kristen Solis, Rotimi Paul, Mo McRae, Jermel Howard, Siya, Christian Robinson, Steve Harris, Derek Basco</t>
  </si>
  <si>
    <t>Y'lan Noel</t>
  </si>
  <si>
    <t>Y'lan Noel, Lex Scott Davis</t>
  </si>
  <si>
    <t>America's third political party, the New Founding Fathers of America, comes to power and conducts an experiment: no laws for 12 hours on Staten Island. No one has to stay on the island, but $5,000 is given to anyone who does.</t>
  </si>
  <si>
    <t>America's third political party,</t>
  </si>
  <si>
    <t>tt6135348</t>
  </si>
  <si>
    <t>120 battements par minute</t>
  </si>
  <si>
    <t>Robin Campillo</t>
  </si>
  <si>
    <t>Robin Campillo, Philippe Mangeot</t>
  </si>
  <si>
    <t>Nahuel P√©rez Biscayart, Arnaud Valois, Ad√®le Haenel, Antoine Reinartz, F√©lix Maritaud, Ariel Borenstein, Alo√Øse Sauvage, Simon Bourgade, M√©dhi Tour√©, Simon Gu√©lat, Coralie Russier, Catherine Vinatier, Th√©ophile Ray, Saadia Benta√Øeb, Jean-Fran√ßois Auguste</t>
  </si>
  <si>
    <t>Nahuel P√©rez Biscayart</t>
  </si>
  <si>
    <t>Members of the advocacy group ACT UP Paris demand action by the government and pharmaceutical companies to combat the AIDS epidemic in the early 1990s.</t>
  </si>
  <si>
    <t>Members of the advocacy group</t>
  </si>
  <si>
    <t>tt6139732</t>
  </si>
  <si>
    <t>Aladdin</t>
  </si>
  <si>
    <t>22/05/2019</t>
  </si>
  <si>
    <t>John August, Guy Ritchie</t>
  </si>
  <si>
    <t>Will Smith, Mena Massoud, Naomi Scott, Marwan Kenzari, Navid Negahban, Nasim Pedrad, Billy Magnussen, Jordan A. Nash, Taliyah Blair, Aubrey Lin, Amir Boutrous, Numan Acar, Omari Bernard, Nathaniel Ellul, Sebastien Torkia</t>
  </si>
  <si>
    <t>Will Smith, Mena Massoud</t>
  </si>
  <si>
    <t>A kind-hearted street urchin and a power-hungry Grand Vizier vie for a magic lamp that has the power to make their deepest wishes come true.</t>
  </si>
  <si>
    <t>A kind-hearted street urchin and</t>
  </si>
  <si>
    <t>tt6141246</t>
  </si>
  <si>
    <t>The Aeronauts</t>
  </si>
  <si>
    <t>Tom Harper, Jack Thorne</t>
  </si>
  <si>
    <t>Felicity Jones, Vincent Perez, Phoebe Fox, Lewin Lloyd, Himesh Patel, Eddie Redmayne, Robert Glenister, Tim McInnerny, Thomas Arnold, Tom Courtenay, Anne Reid, Lisa Jackson, Rebecca Front, Elsa Alili, Connie Price</t>
  </si>
  <si>
    <t>Felicity Jones, Vincent Perez</t>
  </si>
  <si>
    <t>A balloon pilot and a scientist find themselves in a fight for survival while attempting to make discoveries in a gas balloon in the 1860s.</t>
  </si>
  <si>
    <t>A balloon pilot and a scientist</t>
  </si>
  <si>
    <t>tt6146586</t>
  </si>
  <si>
    <t>John Wick: Chapter 3 - Parabellum</t>
  </si>
  <si>
    <t>Derek Kolstad, Shay Hatten</t>
  </si>
  <si>
    <t>Keanu Reeves, Halle Berry, Ian McShane, Laurence Fishburne, Mark Dacascos, Asia Kate Dillon, Lance Reddick, Tobias Segal, Anjelica Huston, Sa√Ød Taghmaoui, Jerome Flynn, Randall Duk Kim, Margaret Daly, Robin Lord Taylor, Susan Blommaert</t>
  </si>
  <si>
    <t>Keanu Reeves, Halle Berry</t>
  </si>
  <si>
    <t>John Wick is on the run after killing a member of the international assassins' guild, and with a $14 million price tag on his head, he is the target of hit men and women everywhere.</t>
  </si>
  <si>
    <t>John Wick is on the run after</t>
  </si>
  <si>
    <t>tt6148156</t>
  </si>
  <si>
    <t>Vikram Vedha</t>
  </si>
  <si>
    <t>Gayatri, Pushkar</t>
  </si>
  <si>
    <t>Manikandan, Gayatri</t>
  </si>
  <si>
    <t>Madhavan, Vijay Sethupathi, Shraddha Srinath, Kathir, Varalaxmi Sarathkumar, Prem Kumar, Hareesh Peradi, Achyuth Kumar, Vivek Prasanna, R. Amarendran, Kevin Augustine, E. Karthik, Gowri Lakshmi, Manikandan, Rajkumar</t>
  </si>
  <si>
    <t>Madhavan, Vijay Sethupathi</t>
  </si>
  <si>
    <t>Vikram, a no-nonsense police officer, accompanied by Simon, his partner, is on the hunt to capture Vedha, a smuggler and a murderer. Vedha tries to change Vikram's life, which leads to a conflict.</t>
  </si>
  <si>
    <t>Vikram, a no-nonsense police officer,</t>
  </si>
  <si>
    <t>tt6155172</t>
  </si>
  <si>
    <t>Roma</t>
  </si>
  <si>
    <t>14/12/2018</t>
  </si>
  <si>
    <t>Mixtec</t>
  </si>
  <si>
    <t>Yalitza Aparicio, Marina de Tavira, Diego Cortina Autrey, Carlos Peralta, Marco Graf, Daniela Demesa, Nancy Garc√≠a Garc√≠a, Ver√≥nica Garc√≠a, Andy Cort√©s, Fernando Grediaga, Jorge Antonio Guerrero, Jos√© Manuel Guerrero Mendoza, Latin Lover, Zarela Lizbeth Chinolla Arellano, Jos√© Luis L√≥pez G√≥mez</t>
  </si>
  <si>
    <t>Yalitza Aparicio</t>
  </si>
  <si>
    <t>Yalitza Aparicio, Marina de Tavira</t>
  </si>
  <si>
    <t>A year in the life of a middle-class family's maid in Mexico City in the early 1970s.</t>
  </si>
  <si>
    <t>A year in the life of a middle-class</t>
  </si>
  <si>
    <t>tt6173990</t>
  </si>
  <si>
    <t>Rajesh Devraj, Reema Kagti</t>
  </si>
  <si>
    <t>Akshay Kumar, Mouni Roy, Kunal Kapoor, Amit Sadh, Viineet Kumar, Sunny Kaushal, Nikita Dutta, Andrew Havill, Manjit Singh, Christopher James Burton, Kumud Pant, Varun Raj, Sam Succoi, Bhawsheel Sahni, Andrew Abbott</t>
  </si>
  <si>
    <t>Akshay Kumar, Mouni Roy</t>
  </si>
  <si>
    <t>The journey of a man who was instrumental in making India win its first Olympic gold medal as a free nation.</t>
  </si>
  <si>
    <t>The journey of a man who was instrumental</t>
  </si>
  <si>
    <t>tt6182908</t>
  </si>
  <si>
    <t>Smallfoot</t>
  </si>
  <si>
    <t>Karey Kirkpatrick, Jason Reisig</t>
  </si>
  <si>
    <t>Karey Kirkpatrick, Clare Sera</t>
  </si>
  <si>
    <t>Channing Tatum, James Corden, Zendaya, Common, LeBron James, Danny DeVito, Gina Rodriguez, Yara Shahidi, Ely Henry, Jimmy Tatro, Patricia Heaton, Justin Roiland, Jack Quaid, Sarah Baker, Kelly Holden Bashar</t>
  </si>
  <si>
    <t>Channing Tatum, James Corden</t>
  </si>
  <si>
    <t>A Yeti is convinced that the elusive creatures known as "humans" really do exist.</t>
  </si>
  <si>
    <t>A Yeti is convinced that the elusive</t>
  </si>
  <si>
    <t>tt6189022</t>
  </si>
  <si>
    <t>Angel Has Fallen</t>
  </si>
  <si>
    <t>28/08/2019</t>
  </si>
  <si>
    <t>Robert Mark Kamen, Matt Cook</t>
  </si>
  <si>
    <t>Gerard Butler, Frederick Schmidt, Danny Huston, Rocci Williams, Piper Perabo, Harry Ditson, Linda John-Pierre, Lance Reddick, Ori Pfeffer, Morgan Freeman, Jasmine Hyde, Ian Porter, Laurel Lefkow, Michael Landes, Mark Arnold</t>
  </si>
  <si>
    <t>Gerard Butler, Frederick Schmidt</t>
  </si>
  <si>
    <t>Mike Banning is framed for the attempted assassination of the President and must evade his own agency and the FBI as he tries to uncover the real threat.</t>
  </si>
  <si>
    <t>Mike Banning is framed for the</t>
  </si>
  <si>
    <t>tt6195094</t>
  </si>
  <si>
    <t>Ghostland</t>
  </si>
  <si>
    <t>France, Canada, China</t>
  </si>
  <si>
    <t>Crystal Reed, Myl√®ne Farmer, Anastasia Phillips, Emilia Jones, Taylor Hickson, Kevin Power, Rob Archer, Mariam Bernstein, Alicia Johnston, Ernesto Griffith, Adam Hurtig, Denis Cozzi, Sharon Bajer, Tony Braga, Paul Titley</t>
  </si>
  <si>
    <t>Crystal Reed</t>
  </si>
  <si>
    <t>Crystal Reed, Myl√®ne Farmer</t>
  </si>
  <si>
    <t>A mother of two who inherits a house is confronted with murderous intruders on the first night in their new home and fights for her daughters' lives. Sixteen years later when the daughters reunite at the house, things get really strange.</t>
  </si>
  <si>
    <t>A mother of two who inherits a</t>
  </si>
  <si>
    <t>tt6198946</t>
  </si>
  <si>
    <t>The Hole in the Ground</t>
  </si>
  <si>
    <t>Ireland, UK, Belgium, Finland</t>
  </si>
  <si>
    <t>Lee Cronin</t>
  </si>
  <si>
    <t>Lee Cronin, Stephen Shields</t>
  </si>
  <si>
    <t>Se√°na Kerslake, James Quinn Markey, Kati Outinen, David Crowley, Simone Kirby, Steve Wall, Eoin Macken, Sarah Hanly, Bennett Andrew, James Cosmo, John Quinn, Miro Lopperi, Karim Barras, Helena Coppejans, Alain Eloy</t>
  </si>
  <si>
    <t>Se√°na Kerslake</t>
  </si>
  <si>
    <t>Se√°na Kerslake, James Quinn Markey</t>
  </si>
  <si>
    <t>A single mother living in the Irish countryside with her son begins to suspect he may not be her son at all, and fears his increasingly disturbing behavior is linked to a mysterious sinkhole in the forest behind their house.</t>
  </si>
  <si>
    <t>A single mother living in the</t>
  </si>
  <si>
    <t>tt6199572</t>
  </si>
  <si>
    <t>Capone</t>
  </si>
  <si>
    <t>Tom Hardy, Linda Cardellini, Matt Dillon, Al Sapienza, Kathrine Narducci, Noel Fisher, Gino Cafarelli, Mason Guccione, Jack Lowden, Kyle MacLachlan, Rose Bianco, Manny Fajardo, Christopher Bianculli, Edgar Arreola, Jhemma Ziegler</t>
  </si>
  <si>
    <t>Tom Hardy, Linda Cardellini</t>
  </si>
  <si>
    <t>The 47-year old Al Capone, after 10 years in prison, starts suffering from dementia and comes to be haunted by his violent past.</t>
  </si>
  <si>
    <t>The 47-year old Al Capone, after</t>
  </si>
  <si>
    <t>tt6205872</t>
  </si>
  <si>
    <t>Assassination Nation</t>
  </si>
  <si>
    <t>21/09/2018</t>
  </si>
  <si>
    <t>Sam Levinson</t>
  </si>
  <si>
    <t>Odessa Young, Abra, Suki Waterhouse, Hari Nef, Colman Domingo, Danny Ramirez, Joel McHale, Maude Apatow, Cody Christian, Bill Skarsg√•rd, Cullen Moss, Bella Thorne, Kelvin Harrison Jr., Anika Noni Rose, Jeff Pope</t>
  </si>
  <si>
    <t>Odessa Young</t>
  </si>
  <si>
    <t>Odessa Young, Abra, Suki Waterhouse</t>
  </si>
  <si>
    <t>After a malicious data hack exposes the secrets of the perpetually American town of Salem, chaos descends and four girls must fight to survive, while coping with the hack themselves.</t>
  </si>
  <si>
    <t>After a malicious data hack exposes</t>
  </si>
  <si>
    <t>tt6212478</t>
  </si>
  <si>
    <t>American Animals</t>
  </si>
  <si>
    <t>Bart Layton</t>
  </si>
  <si>
    <t>Bart Layton, Claudia Zie</t>
  </si>
  <si>
    <t>Spencer Reinhard, Warren Lipka, Eric Borsuk, Chas Allen, Betty Jean Gooch, Evan Peters, Blake Jenner, Barry Keoghan, Jared Abrahamson, Eddie King, Karen Wheeling Reynolds, James Rackley, Drew Starkey, Anthony J. Police, Ann Dowd</t>
  </si>
  <si>
    <t>Spencer Reinhard</t>
  </si>
  <si>
    <t>Spencer Reinhard, Warren Lipka</t>
  </si>
  <si>
    <t>Four young men mistake their lives for a movie and attempt one of the most audacious heists in U.S. history.</t>
  </si>
  <si>
    <t>Four young men mistake their lives</t>
  </si>
  <si>
    <t>tt6214928</t>
  </si>
  <si>
    <t>Stephen King, Zak Hilditch</t>
  </si>
  <si>
    <t>Thomas Jane, Molly Parker, Dylan Schmid, Kaitlyn Bernard, Neal McDonough, Tanya Champoux, Brian d'Arcy James, Bob Frazer, Eric Keenleyside, Patrick Keating, Danielle Klaudt, Peter New, Peter Hall, Michael Bean, Mark Acheson</t>
  </si>
  <si>
    <t>Thomas Jane, Molly Parker</t>
  </si>
  <si>
    <t>A simple yet proud farmer in the year 1922 conspires to murder his wife for financial gain, convincing his teenage son to assist. But their actions have unintended consequences.</t>
  </si>
  <si>
    <t>A simple yet proud farmer in the</t>
  </si>
  <si>
    <t>tt6217306</t>
  </si>
  <si>
    <t>Apostle</t>
  </si>
  <si>
    <t>Dan Stevens, Richard Elfyn, Paul Higgins, Bill Milner, Catrin Aaron, John Weldon, Ross O'Hennessy, Gareth Pierce, Rhys Meredith, John Norton, Ioan Hefin, Rhian Morgan, Kristine Froseth, Mark Lewis Jones, Owain Gwynn</t>
  </si>
  <si>
    <t>Dan Stevens, Richard Elfyn</t>
  </si>
  <si>
    <t>In 1905, a drifter on a dangerous mission to rescue his kidnapped sister tangles with a sinister religious cult on an isolated island.</t>
  </si>
  <si>
    <t>In 1905, a drifter on a dangerous</t>
  </si>
  <si>
    <t>tt6217608</t>
  </si>
  <si>
    <t>The Rider</t>
  </si>
  <si>
    <t>Chlo√© Zhao</t>
  </si>
  <si>
    <t>Brady Jandreau, Mooney, Tim Jandreau, Lilly Jandreau, Leroy Pourier, Cat Clifford, Tanner Langdeau, James Calhoon, Lane Scott, Cameron Wright, Jordon Slick Phelps, Donnie Whirlwind Horse, Terri Dawn Pourier, Allen Reddy, Greg Barber</t>
  </si>
  <si>
    <t>Brady Jandreau</t>
  </si>
  <si>
    <t>Brady Jandreau, Mooney</t>
  </si>
  <si>
    <t>After suffering a near fatal head injury, a young cowboy undertakes a search for new identity and what it means to be a man in the heartland of America.</t>
  </si>
  <si>
    <t>After suffering a near fatal head</t>
  </si>
  <si>
    <t>tt6218358</t>
  </si>
  <si>
    <t>Calibre</t>
  </si>
  <si>
    <t>Matt Palmer</t>
  </si>
  <si>
    <t>Jack Lowden, Martin McCann, Tony Curran, Ian Pirie, George Anton, Kate Bracken, Therese Bradley, Joe Cassidy, Cameron Jack, Kitty Lovett, Cal MacAninch, Conor McCarron, Rob McGillivray, Donald McLeary, Cody Mitchell</t>
  </si>
  <si>
    <t>Jack Lowden</t>
  </si>
  <si>
    <t>Jack Lowden, Martin McCann</t>
  </si>
  <si>
    <t>A shocking deed turned their weekend trip into a nightmare. Now their only hope is to swallow their paranoia and act normal.</t>
  </si>
  <si>
    <t>A shocking deed turned their weekend</t>
  </si>
  <si>
    <t>tt6225520</t>
  </si>
  <si>
    <t>The Man Who Invented Christmas</t>
  </si>
  <si>
    <t>Susan Coyne, Les Standiford</t>
  </si>
  <si>
    <t>Dan Stevens, Mark Schrier, Patrick Joseph Byrnes, Miriam Margolyes, Morfydd Clark, Justin Edwards, Cosimo Fusco, Jasper Hughes Cotter, James Heffernan, Aleah Lennon, Ella Mai Delaney, Donna Marie Sludds, David McSavage, Ian McNeice, Miles Jupp</t>
  </si>
  <si>
    <t>Dan Stevens, Mark Schrier</t>
  </si>
  <si>
    <t>The journey that led to Charles Dickens' creation of "A Christmas Carol," a timeless tale that would redefine Christmas.</t>
  </si>
  <si>
    <t>The journey that led to Charles</t>
  </si>
  <si>
    <t>tt6257174</t>
  </si>
  <si>
    <t>The Miseducation of Cameron Post</t>
  </si>
  <si>
    <t>Desiree Akhavan</t>
  </si>
  <si>
    <t>Desiree Akhavan, Cecilia Frugiuele</t>
  </si>
  <si>
    <t>Chlo√´ Grace Moretz, Steven Hauck, Quinn Shephard, Kerry Butler, Dalton Harrod, McCabe Slye, Dale Soules, Sasha Lane, John Gallagher Jr., Emily Skeggs, Marin Ireland, Forrest Goodluck, Melanie Ehrlich, Owen Campbell, Christopher Dylan White</t>
  </si>
  <si>
    <t>Chlo√´ Grace Moretz, Steven Hauck</t>
  </si>
  <si>
    <t>In 1993, a teenage girl is forced into a gay conversion therapy center by her conservative guardians.</t>
  </si>
  <si>
    <t>In 1993, a teenage girl is forced</t>
  </si>
  <si>
    <t>tt6259380</t>
  </si>
  <si>
    <t>Code 8</t>
  </si>
  <si>
    <t>Jeff Chan</t>
  </si>
  <si>
    <t>Chris Pare, Jeff Chan</t>
  </si>
  <si>
    <t>Kari Matchett, Robbie Amell, Penny Eizenga, Lawrence Bayne, Jai Jai Jones, Alex Mallari Jr., Shaun Benson, Sung Kang, Aaron Abrams, Martin Roach, Nneka Elliott, Matthew Gouveia, Kevin Claydon, Stephen Amell, Laysla De Oliveira</t>
  </si>
  <si>
    <t>Kari Matchett, Robbie Amell</t>
  </si>
  <si>
    <t>A super-powered construction worker falls in with a group of criminals in order to raise the funds to help his ill mother.</t>
  </si>
  <si>
    <t>A super-powered construction worker</t>
  </si>
  <si>
    <t>tt6264938</t>
  </si>
  <si>
    <t>Kesari</t>
  </si>
  <si>
    <t>Anurag Singh</t>
  </si>
  <si>
    <t>Girish Kohli, Anurag Singh</t>
  </si>
  <si>
    <t>Akshay Kumar, Parineeti Chopra, Suvinder Vicky, Vansh Bhardwaj, Sumeet Basran, Ajit Singh, Sandeep Nahar, Harwinder Singh Aujla, Rakesh Sharma, Adhrit Sharma, Vivek Saini, Harbhagwan Singh, Rajdeep Singh Dhaliwal, Gurpreet Toti, Harry Brar</t>
  </si>
  <si>
    <t>Akshay Kumar, Parineeti Chopra</t>
  </si>
  <si>
    <t>Based on an incredible true story of the Battle of Saragarhi in which an army of 21 Sikhs fought against 10,000 Afghans in 1897.</t>
  </si>
  <si>
    <t>Based on an incredible true story</t>
  </si>
  <si>
    <t>INR 1200000000</t>
  </si>
  <si>
    <t>tt6265828</t>
  </si>
  <si>
    <t>A Ghost Story</t>
  </si>
  <si>
    <t>Casey Affleck, Rooney Mara, McColm Cephas Jr., Kenneisha Thompson, Grover Coulson, Liz Cardenas, Barlow Jacobs, Richard Krause, Dagger Salazar, Sonia Acevedo, Carlos Bermudez, Yasmina Gutierrez, Kimberly Fiddes, Daniel Escudero, Kesha</t>
  </si>
  <si>
    <t>Casey Affleck, Rooney Mara</t>
  </si>
  <si>
    <t>In this singular exploration of legacy, love, loss, and the enormity of existence, a recently deceased, white-sheeted ghost returns to his suburban home to try to reconnect with his bereft wife.</t>
  </si>
  <si>
    <t>In this singular exploration of</t>
  </si>
  <si>
    <t>tt6266538</t>
  </si>
  <si>
    <t>Christian Bale, Amy Adams, Steve Carell, Sam Rockwell, Alison Pill, Eddie Marsan, Justin Kirk, LisaGay Hamilton, Jesse Plemons, Bill Camp, Don McManus, Lily Rabe, Shea Whigham, Stephen Adly Guirgis, Tyler Perry</t>
  </si>
  <si>
    <t>Christian Bale, Amy Adams</t>
  </si>
  <si>
    <t>tt6269368</t>
  </si>
  <si>
    <t>The Clovehitch Killer</t>
  </si>
  <si>
    <t>16/11/2018</t>
  </si>
  <si>
    <t>Duncan Skiles</t>
  </si>
  <si>
    <t>Dylan McDermott, Charlie Plummer, Samantha Mathis, Madisen Beaty, Brenna Sherman, Lance Chantiles-Wertz, Emma Jones, Jonathan K. Riggs, Kat P√©rez, Janet Scott, Mark A. Nash, Stan Simonov, Michael Urriquia, Mike Cortese</t>
  </si>
  <si>
    <t>Dylan McDermott</t>
  </si>
  <si>
    <t>Dylan McDermott, Charlie Plummer</t>
  </si>
  <si>
    <t>A picture-perfect family is shattered when the work of a serial killer hits too close to home.</t>
  </si>
  <si>
    <t>A picture-perfect family is shattered</t>
  </si>
  <si>
    <t>tt6285944</t>
  </si>
  <si>
    <t>The Banker</t>
  </si>
  <si>
    <t>20/03/2020</t>
  </si>
  <si>
    <t>Niceole R. Levy, George Nolfi</t>
  </si>
  <si>
    <t>Anthony Mackie, Samuel L. Jackson, Nicholas Hoult, Nia Long, Scott Daniel Johnson, Jessie T. Usher, Colm Meaney, Paul Ben-Victor, James DuMont, Taylor Black, Gregory Alan Williams, Bill Kelly, Jaylon Gordon, Michael Harney, David Maldonado</t>
  </si>
  <si>
    <t>Anthony Mackie</t>
  </si>
  <si>
    <t>Anthony Mackie, Samuel L. Jackson</t>
  </si>
  <si>
    <t>In the 1960s two African-American entrepreneurs hire a working-class white man to pretend to be the head of their business empire while they pose as a janitor and chauffeur.</t>
  </si>
  <si>
    <t>In the 1960s two African-American</t>
  </si>
  <si>
    <t>tt6288124</t>
  </si>
  <si>
    <t>Don't Worry, He Won't Get Far on Foot</t>
  </si>
  <si>
    <t>John Callahan, John Callahan</t>
  </si>
  <si>
    <t>Joaquin Phoenix, Jonah Hill, Rooney Mara, Jack Black, Tony Greenhand, Beth Ditto, Mark Webber, Ronnie Adrian, Kim Gordon, Udo Kier, Carrie Brownstein, Ethan Tindukasiri, Sunny Suljic, Cree Kawa, Nolan Gross</t>
  </si>
  <si>
    <t>Joaquin Phoenix, Jonah Hill</t>
  </si>
  <si>
    <t>On the rocky path to sobriety after a life-changing accident, John Callahan discovers the healing power of art, willing his injured hands into drawing hilarious, often controversial cartoons, which bring him a new lease on life.</t>
  </si>
  <si>
    <t>On the rocky path to sobriety</t>
  </si>
  <si>
    <t>tt6292852</t>
  </si>
  <si>
    <t>I Am Mother</t>
  </si>
  <si>
    <t>Grant Sputore</t>
  </si>
  <si>
    <t>Michael Lloyd Green, Grant Sputore</t>
  </si>
  <si>
    <t>Rose Byrne, Maddie Lenton, Luke Hawker, Summer Lenton, Hazel Sandery, Tahlia Sturzaker, Clara Rugaard, Hilary Swank, Jacob Nolan, Tracy Britton</t>
  </si>
  <si>
    <t>Rose Byrne, Maddie Lenton</t>
  </si>
  <si>
    <t>In the wake of humanity's extinction, a teenage girl is raised by a robot designed to repopulate the earth. But their unique bond is threatened when an inexplicable stranger arrives with alarming news.</t>
  </si>
  <si>
    <t>In the wake of humanity's extinction,</t>
  </si>
  <si>
    <t>tt6294822</t>
  </si>
  <si>
    <t>The Post</t>
  </si>
  <si>
    <t>Liz Hannah, Josh Singer</t>
  </si>
  <si>
    <t>Meryl Streep, Tom Hanks, Sarah Paulson, Bob Odenkirk, Tracy Letts, Bradley Whitford, Bruce Greenwood, Matthew Rhys, Alison Brie, Carrie Coon, Jesse Plemons, David Cross, Zach Woods, Pat Healy, John Rue</t>
  </si>
  <si>
    <t>Meryl Streep, Tom Hanks</t>
  </si>
  <si>
    <t>A cover-up spanning four U.S. Presidents pushes the country's first female newspaper publisher and her editor to join an unprecedented battle between press and government.</t>
  </si>
  <si>
    <t>A cover-up spanning four U.S.</t>
  </si>
  <si>
    <t>tt6299040</t>
  </si>
  <si>
    <t>The Ghazi Attack</t>
  </si>
  <si>
    <t>Sankalp Reddy</t>
  </si>
  <si>
    <t>Sankalp Reddy, Niranjan Reddy</t>
  </si>
  <si>
    <t>Rana Daggubati, Kay Kay Menon, Atul Kulkarni, Om Puri, Nassar, Rahul Singh, Milind Gunaji, Taapsee Pannu, Amitabh Bachchan, Chiranjeevi, Ramanuj Dubey, Rajiv Kachroo, Satyadev Kancharana, Bikramjeet Kanwarpal, Kunal Kaushik</t>
  </si>
  <si>
    <t>Rana Daggubati</t>
  </si>
  <si>
    <t>Rana Daggubati, Kay Kay Menon</t>
  </si>
  <si>
    <t>A Pakistani submarine, Ghazi plans to secretly attack Vizag port. For doing so, it has to get past Indian submarine S21.</t>
  </si>
  <si>
    <t>A Pakistani submarine, Ghazi plans</t>
  </si>
  <si>
    <t>tt6303866</t>
  </si>
  <si>
    <t>Beach Rats</t>
  </si>
  <si>
    <t>Eliza Hittman</t>
  </si>
  <si>
    <t>Harris Dickinson, Madeline Weinstein, Kate Hodge, Neal Huff, Nicole Flyus, Frank Hakaj, David Ivanov, Anton Selyaninov, Harrison Sheehan, Douglas Everett Davis, Gabriel Gans, Erik Potempa, Kris Eivers, J.Stephen Brantley, Christian Whelan</t>
  </si>
  <si>
    <t>Harris Dickinson</t>
  </si>
  <si>
    <t>Harris Dickinson, Madeline Weinstein</t>
  </si>
  <si>
    <t>A Brooklyn teenager spends his days experimenting with drugs and looking online for older men to meet with.</t>
  </si>
  <si>
    <t>A Brooklyn teenager spends his</t>
  </si>
  <si>
    <t>tt6304046</t>
  </si>
  <si>
    <t>Thelma</t>
  </si>
  <si>
    <t>21/06/2018</t>
  </si>
  <si>
    <t>Norway, France, Denmark, Sweden</t>
  </si>
  <si>
    <t>Eskil Vogt, Joachim Trier</t>
  </si>
  <si>
    <t>Eili Harboe, Kaya Wilkins, Henrik Rafaelsen, Ellen Dorrit Petersen, Grethe Elterv√•g, Marte Magnusdotter Solem, Anders Mossling, Vanessa Borgli, Steinar Klouman Hallert, Ingrid Gi√¶ver, Oskar Pask, Gorm Alexander Foss Gr√∏mer, Camilla Belsvik, Martha Kj√∏rven, Ingrid J√∏rgensen Dragland</t>
  </si>
  <si>
    <t>Eili Harboe</t>
  </si>
  <si>
    <t>Eili Harboe, Kaya Wilkins</t>
  </si>
  <si>
    <t>A confused religious girl tries to deny her feelings for a female friend who's in love with her. This causes her suppressed subconsciously-controlled psychokinetic powers to reemerge with devastating results.</t>
  </si>
  <si>
    <t>A confused religious girl tries</t>
  </si>
  <si>
    <t>NOK 47500000</t>
  </si>
  <si>
    <t>tt6304162</t>
  </si>
  <si>
    <t>Nelyubov</t>
  </si>
  <si>
    <t>Russia, France, Germany, Belgium</t>
  </si>
  <si>
    <t>Tajik</t>
  </si>
  <si>
    <t>Maryana Spivak, Aleksey Rozin, Matvey Novikov, Marina Vasileva, Andris Keiss, Aleksey Fateev, Sergey Borisov, Natalya Potapova, Anna Gulyarenko, Artyom Zhigulin, Maksim Solopov, Sergey Badichkin, Tatyana Ryabokon, Maxim Stoyanov, Varvara Shmykova</t>
  </si>
  <si>
    <t>Maryana Spivak</t>
  </si>
  <si>
    <t>Maryana Spivak, Aleksey Rozin</t>
  </si>
  <si>
    <t>A couple going through a divorce must team up to find their son who has disappeared during one of their bitter arguments.</t>
  </si>
  <si>
    <t>A couple going through a divorce</t>
  </si>
  <si>
    <t>tt6306064</t>
  </si>
  <si>
    <t>Adrift</t>
  </si>
  <si>
    <t>Hong Kong, Iceland, USA</t>
  </si>
  <si>
    <t>Aaron Kandell, Jordan Kandell</t>
  </si>
  <si>
    <t>Shailene Woodley, Sam Claflin, Jeffrey Thomas, Elizabeth Hawthorne, Grace Palmer, Tami Ashcraft, Siale Tunoka, Kael Damlamian, Lei-Ming Caine, Neil Andrea, Apakuki Nalawa, Tim Solomon</t>
  </si>
  <si>
    <t>Shailene Woodley, Sam Claflin</t>
  </si>
  <si>
    <t>A true story of survival, as a young couple's chance encounter leads them first to love, and then on the adventure of a lifetime as they face one of the most catastrophic hurricanes in recorded history.</t>
  </si>
  <si>
    <t>A true story of survival, as a</t>
  </si>
  <si>
    <t>tt6316138</t>
  </si>
  <si>
    <t>Ayla: The Daughter of War</t>
  </si>
  <si>
    <t>Can Ulkay</t>
  </si>
  <si>
    <t>Yigit G√ºralp</t>
  </si>
  <si>
    <t>√áetin Tekindor, Ismail Hacioglu, Kyung-jin Lee, Kim Seol, Ali Atay, Damla S√∂nmez, Murat Yildirim, Taner Birsel, Cade Carradine, Kim Byoungsoon, Meral √áetinkaya, Johnny Young, Mehmet Esen, Altan Erkekli, Caner Kurtaran</t>
  </si>
  <si>
    <t>√áetin Tekindor, Ismail Hacioglu</t>
  </si>
  <si>
    <t>In 1950, amid-st the ravages of the Korean War, Sergeant S√ºleyman stumbles upon a half-frozen little girl, with no parents and no help in sight. Frantic, scared and on the verge of death, ...</t>
  </si>
  <si>
    <t>In 1950, amid-st the ravages of</t>
  </si>
  <si>
    <t>tt6320628</t>
  </si>
  <si>
    <t>Spider-Man: Far from Home</t>
  </si>
  <si>
    <t>Tom Holland, Samuel L. Jackson, Jake Gyllenhaal, Marisa Tomei, Jon Favreau, Zendaya, Jacob Batalon, Tony Revolori, Angourie Rice, Remy Hii, Martin Starr, J.B. Smoove, Jorge Lendeborg Jr., Cobie Smulders, Numan Acar</t>
  </si>
  <si>
    <t>Tom Holland, Samuel L. Jackson</t>
  </si>
  <si>
    <t>tt6324278</t>
  </si>
  <si>
    <t>Abominable</t>
  </si>
  <si>
    <t>Jill Culton, Todd Wilderman</t>
  </si>
  <si>
    <t>Jill Culton</t>
  </si>
  <si>
    <t>Chloe Bennet, Albert Tsai, Tenzing Norgay Trainor, Joseph Izzo, Sarah Paulson, Eddie Izzard, Tsai Chin, Michelle Wong, Rich Dietl, James Hong, Christine Lin, Kym Miller, Jason Ko, Trevor Devall, Karen Huie</t>
  </si>
  <si>
    <t>Chloe Bennet</t>
  </si>
  <si>
    <t>Chloe Bennet, Albert Tsai</t>
  </si>
  <si>
    <t>Three teenagers must help a Yeti return to his family while avoiding a wealthy man and a zoologist who want him for their own needs.</t>
  </si>
  <si>
    <t>Three teenagers must help a Yeti</t>
  </si>
  <si>
    <t>tt6336356</t>
  </si>
  <si>
    <t>Meari to majo no hana</t>
  </si>
  <si>
    <t>Hiromasa Yonebayashi, Giles New</t>
  </si>
  <si>
    <t>Mary Stewart, Riko Sakaguchi</t>
  </si>
  <si>
    <t>Hana Sugisaki, Ry√ªnosuke Kamiki, Y√ªki Amami, Fumiyo Kohinata, Hikari Mitsushima, Jir√¥ Sat√¥, Ken'ichi End√¥, Eri Watanabe, Shinobu √îtake, Ikue √îtani, Lynn, Ruby Barnhill, Kate Winslet, Jim Broadbent, Ewen Bremner</t>
  </si>
  <si>
    <t>Hana Sugisaki</t>
  </si>
  <si>
    <t>Hana Sugisaki, Ry√ªnosuke Kamiki</t>
  </si>
  <si>
    <t>Based on "The Little Broomstick" by Mary Stewart, a strange flower grants a girl magic powers.</t>
  </si>
  <si>
    <t>Based on "The Little Broomstick"</t>
  </si>
  <si>
    <t>tt6343314</t>
  </si>
  <si>
    <t>Creed II</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</si>
  <si>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</si>
  <si>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</si>
  <si>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</si>
  <si>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</si>
  <si>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Under the tutelage of Rocky Balboa,</t>
  </si>
  <si>
    <t>tt6348138</t>
  </si>
  <si>
    <t>Missing Link</t>
  </si>
  <si>
    <t>17/09/2020</t>
  </si>
  <si>
    <t>Hugh Jackman, David Walliams, Stephen Fry, Matt Lucas, Zach Galifianakis, Timothy Olyphant, Zoe Saldana, Amrita Acharia, Ching Valdes-Aran, Emma Thompson, Humphrey Ker, Adam Godley, Neil Dickson, Ian Ruskin, Matthew Wolf</t>
  </si>
  <si>
    <t>Hugh Jackman, David Walliams</t>
  </si>
  <si>
    <t>Mr. Link recruits explorer Sir Lionel Frost to help find his long-lost relatives in the fabled valley of Shangri-La. Along with adventurer Adelina Fortnight, this trio of explorers travel the world to help their new friend.</t>
  </si>
  <si>
    <t>Mr. Link recruits explorer Sir</t>
  </si>
  <si>
    <t>tt6359956</t>
  </si>
  <si>
    <t>A Bad Moms Christmas</t>
  </si>
  <si>
    <t>Mila Kunis, Kristen Bell, Kathryn Hahn, Christine Baranski, Susan Sarandon, Cheryl Hines, Jay Hernandez, Justin Hartley, Peter Gallagher, Oona Laurence, Emjay Anthony, Lyle Brocato, Wanda Sykes, Christina Applegate, Cade Mansfield Cooksey</t>
  </si>
  <si>
    <t>Mila Kunis, Kristen Bell</t>
  </si>
  <si>
    <t>As their own mothers drop in unexpectedly, our three under-appreciated and over-burdened moms rebel against the challenges and expectations of the Super Bowl for mothers: Christmas.</t>
  </si>
  <si>
    <t>As their own mothers drop in unexpectedly,</t>
  </si>
  <si>
    <t>tt6380520</t>
  </si>
  <si>
    <t>Dhuruvangal Pathinaaru</t>
  </si>
  <si>
    <t>Karthick Naren</t>
  </si>
  <si>
    <t>Rahman, Prakash Raghavan, Sharath Kumar, Santhosh Krishna, Praveen, Bala Hasan, Vinod Varma, Ashwin Kumar, Kunal Kaushik, Anjana Jayaprakash, Yaashika Aanand, Delhi Ganesh, Karthick Naren, Karthikeyan Palanisamy</t>
  </si>
  <si>
    <t>Rahman</t>
  </si>
  <si>
    <t>Rahman, Prakash Raghavan</t>
  </si>
  <si>
    <t>A police officer retires after an accident during a case investigation. Years later, he is forced to relive the past as he narrates the story to his friend's son.</t>
  </si>
  <si>
    <t>A police officer retires after</t>
  </si>
  <si>
    <t>tt6394270</t>
  </si>
  <si>
    <t>Bombshell</t>
  </si>
  <si>
    <t>17/04/2020</t>
  </si>
  <si>
    <t>Charlize Theron, Nicole Kidman, Margot Robbie, John Lithgow, Allison Janney, Malcolm McDowell, Kate McKinnon, Connie Britton, Liv Hewson, Brigette Lundy-Paine, Rob Delaney, Mark Duplass, Stephen Root, Robin Weigert, Amy Landecker</t>
  </si>
  <si>
    <t>Charlize Theron, Nicole Kidman</t>
  </si>
  <si>
    <t>A group of women take on Fox News head</t>
  </si>
  <si>
    <t>A group of women take on Fox News</t>
  </si>
  <si>
    <t>tt6398184</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</si>
  <si>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</si>
  <si>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</si>
  <si>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</si>
  <si>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</si>
  <si>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Stephen Campbell Moore</t>
  </si>
  <si>
    <t>The continuing story of the Crawley family, wealthy owners of a large estate in the English countryside in the early twentieth century.</t>
  </si>
  <si>
    <t>The continuing story of the Crawley</t>
  </si>
  <si>
    <t>tt6408226</t>
  </si>
  <si>
    <t>Newness</t>
  </si>
  <si>
    <t>Ben York Jones</t>
  </si>
  <si>
    <t>Nicholas Hoult, Laia Costa, Danny Huston, Courtney Eaton, Matthew Gray Gubler, Pom Klementieff, David Selby, Amanda Serra, Jessica Henwick, Albert Hammond Jr., Lianna Swearingen, Elsa Cocquerel, Daniel Zovatto, Eric Edelstein, Kai Lennox</t>
  </si>
  <si>
    <t>Nicholas Hoult, Laia Costa</t>
  </si>
  <si>
    <t>In contemporary Los Angeles, two millennials navigating a social media-driven hookup culture begin a relationship that pushes both emotional and physical boundaries.</t>
  </si>
  <si>
    <t>In contemporary Los Angeles, two</t>
  </si>
  <si>
    <t>tt6412452</t>
  </si>
  <si>
    <t>The Ballad of Buster Scruggs</t>
  </si>
  <si>
    <t>Tim Blake Nelson, Willie Watson, Clancy Brown, Danny McCarthy, David Krumholtz, Thomas Wingate, Tim DeZarn, E.E. Bell, Alejandro Pati√±o, Tom Proctor, Clinton Roberts, Matthew Willig, Jesse Youngblood, Jj Dashnaw, James Franco</t>
  </si>
  <si>
    <t>Tim Blake Nelson, Willie Watson</t>
  </si>
  <si>
    <t>Six tales of life and violence in the Old West, following a singing gunslinger, a bank robber, a traveling impresario, an elderly prospector, a wagon train, and a perverse pair of bounty hunters.</t>
  </si>
  <si>
    <t>Six tales of life and violence</t>
  </si>
  <si>
    <t>tt6436726</t>
  </si>
  <si>
    <t>19/06/2020</t>
  </si>
  <si>
    <t>Germany, Austria, USA</t>
  </si>
  <si>
    <t>Patrick Vollrath</t>
  </si>
  <si>
    <t>Patrick Vollrath, Senad Halilbasic</t>
  </si>
  <si>
    <t>Joseph Gordon-Levitt, Omid Memar, Aylin Tezel, Carlo Kitzlinger, Murathan Muslu, Aur√©lie Th√©paut, Paul Wollin, Hicham Sebiai, Cornel Nussbaum, Passar Hariky, Denis Schmidt, Christoph Wielinger, Max Schimmelpfennig, Anna Suk, Mario Klischies</t>
  </si>
  <si>
    <t>When terrorists try to seize control of a Berlin-Paris flight, a soft-spoken American co-pilot struggles to save the lives of the passengers and crew while forging a surprising connection with one of the hijackers.</t>
  </si>
  <si>
    <t>When terrorists try to seize control</t>
  </si>
  <si>
    <t>tt6439558</t>
  </si>
  <si>
    <t>Recep Ivedik 5</t>
  </si>
  <si>
    <t>Sahan G√∂kbakar, Togan G√∂kbakar</t>
  </si>
  <si>
    <t>Sahan G√∂kbakar, Orkan Varan, Deniz Ceylan, Nurullah Celebi, S√ºmeyya Sezer, Kubra Yilmaz, Zeynep Demirtas, Merve Boga, Merve Baskaya, Miray Akbulut, Zeynep Kusem, Murat B√∂l√ºcek, Umit Ozkurt, Gonen Fatih Yemez, Sahabettin Karabulut</t>
  </si>
  <si>
    <t>Sahan G√∂kbakar, Orkan Varan</t>
  </si>
  <si>
    <t>Recep continues his adventure with international athletic games.</t>
  </si>
  <si>
    <t>Recep continues his adventure</t>
  </si>
  <si>
    <t>tt6450186</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</si>
  <si>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</si>
  <si>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</si>
  <si>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</si>
  <si>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J. Michael Finley</t>
  </si>
  <si>
    <t>J. Michael Finley, Madeline Carroll</t>
  </si>
  <si>
    <t>The inspiring and unknown true story behind MercyMe's beloved, chart topping song that brings ultimate hope to so many is a gripping reminder of the power of true forgiveness.</t>
  </si>
  <si>
    <t>The inspiring and unknown true</t>
  </si>
  <si>
    <t>tt6450804</t>
  </si>
  <si>
    <t>Terminator: Dark Fate</t>
  </si>
  <si>
    <t>USA, Spain, Hungary, China</t>
  </si>
  <si>
    <t>David S. Goyer, Justin Rhodes</t>
  </si>
  <si>
    <t>Linda Hamilton, Arnold Schwarzenegger, Mackenzie Davis, Natalia Reyes, Gabriel Luna, Diego Boneta, Ferran Fern√°ndez, Trist√°n Ulloa, Tom√°s √Ålvarez, Tom Hopper, Alicia Borrachero, Enrique Arce, Manuel Pacific, Fraser James, Pedro Rudolphi</t>
  </si>
  <si>
    <t>Linda Hamilton</t>
  </si>
  <si>
    <t>Linda Hamilton, Arnold Schwarzenegger</t>
  </si>
  <si>
    <t>An augmented human and Sarah Connor must stop an advanced liquid Terminator from hunting down a young girl, whose fate is critical to the human race.</t>
  </si>
  <si>
    <t>An augmented human and Sarah Connor</t>
  </si>
  <si>
    <t>tt6452574</t>
  </si>
  <si>
    <t>Sanju</t>
  </si>
  <si>
    <t>Abhiruchi Chand, Rajkumar Hirani</t>
  </si>
  <si>
    <t>Ranbir Kapoor, Paresh Rawal, Manisha Koirala, Vicky Kaushal, Dia Mirza, Anushka Sharma, Sonam Kapoor, Jim Sarbh, Karishma Tanna, Boman Irani, Ashnoor Kaur, Siya, Tabu, Sayaji Shinde, Steven Allen Prince</t>
  </si>
  <si>
    <t>Ranbir Kapoor, Paresh Rawal</t>
  </si>
  <si>
    <t>Sanju is a biopic of the controversial life of actor</t>
  </si>
  <si>
    <t>Sanju is a biopic of the controversial</t>
  </si>
  <si>
    <t>tt6472976</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</si>
  <si>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</si>
  <si>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</si>
  <si>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</si>
  <si>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Haley Lu Richardson</t>
  </si>
  <si>
    <t>A pair of teenagers with cystic fibrosis meet in a hospital and fall in love, though their disease means they must avoid close physical contact.</t>
  </si>
  <si>
    <t>A pair of teenagers with cystic</t>
  </si>
  <si>
    <t>tt6476140</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</si>
  <si>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</si>
  <si>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</si>
  <si>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A fishing boat captain juggles</t>
  </si>
  <si>
    <t>tt6484982</t>
  </si>
  <si>
    <t>Newton</t>
  </si>
  <si>
    <t>Amit Masurkar</t>
  </si>
  <si>
    <t>Amit Masurkar, Mayank Tewari</t>
  </si>
  <si>
    <t>Rajkummar Rao, Pankaj Tripathi, Anjali Patil, Raghuvir Yadav, Ishar Ahmed, Nahida Ali, Nisar Ali, Nizam Ali, Vinod B., Jangli Bai, Ragho Bai, Vaijanti Bai, Sulekha Begum, Krishna Singh Bisht, Sunil Ramkrishna Borkar</t>
  </si>
  <si>
    <t>Rajkummar Rao, Pankaj Tripathi</t>
  </si>
  <si>
    <t>A government clerk on election duty in the conflict ridden jungle of Central India tries his best to conduct free and fair voting despite the apathy of security forces and the looming fear of guerrilla attacks by communist rebels.</t>
  </si>
  <si>
    <t>A government clerk on election</t>
  </si>
  <si>
    <t>tt6485666</t>
  </si>
  <si>
    <t>Mersal</t>
  </si>
  <si>
    <t>Atlee Kumar, Vijayendra Prasad</t>
  </si>
  <si>
    <t>Joseph Vijay, S.J. Suryah, Kajal Aggarwal, Samantha Ruth Prabhu, Nithya Menen, Vadivelu, Kovai Sarala, Sathyan, Motta Rajendran, Yogi Babu, Kaali Venkat, Hareesh Peradi, Devatharshini, Surekha Vani, Misha Ghoshal</t>
  </si>
  <si>
    <t>Joseph Vijay, S.J. Suryah</t>
  </si>
  <si>
    <t>A magician and a doctor attempt to expose the corruption at the heart of India's medical industry.</t>
  </si>
  <si>
    <t>A magician and a doctor attempt</t>
  </si>
  <si>
    <t>tt6491178</t>
  </si>
  <si>
    <t>Dragged Across Concrete</t>
  </si>
  <si>
    <t>Mel Gibson, Vince Vaughn, Tory Kittles, Michael Jai White, Thomas Kretschmann, Jennifer Carpenter, Laurie Holden, Don Johnson, Udo Kier, Fred Melamed, Justine Warrington, Matthew MacCaull, Primo Allon, Jordyn Ashley Olson, Myles Truitt</t>
  </si>
  <si>
    <t>Mel Gibson, Vince Vaughn</t>
  </si>
  <si>
    <t>Once two overzealous cops get suspended from the force, they must delve into the criminal underworld to get their proper compensation.</t>
  </si>
  <si>
    <t>Once two overzealous cops get</t>
  </si>
  <si>
    <t>tt6494418</t>
  </si>
  <si>
    <t>Siberia</t>
  </si>
  <si>
    <t>Matthew Ross</t>
  </si>
  <si>
    <t>Scott B. Smith, Stephen Hamel</t>
  </si>
  <si>
    <t>Keanu Reeves, Boris Gulyarin, Ashley St. George, Elliot Lazar, Veronica Ferres, Pasha D. Lychnikoff, Vladimir Shklyar, Mikhail Bogdanov, Rafael Petardi, Darren Ross, Taran Vitt, James Gracie, Ana Ularu, Dmitry Chepovetsky, Yurij Kis</t>
  </si>
  <si>
    <t>Keanu Reeves, Boris Gulyarin</t>
  </si>
  <si>
    <t>When an American diamond trader's Russian partner goes missing, he journeys to Siberia in search of him, but instead begins a love affair.</t>
  </si>
  <si>
    <t>When an American diamond trader's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</si>
  <si>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</si>
  <si>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</si>
  <si>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</si>
  <si>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</si>
  <si>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Set in the near-future, technology</t>
  </si>
  <si>
    <t>tt6511932</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</si>
  <si>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</si>
  <si>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</si>
  <si>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</si>
  <si>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</si>
  <si>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A rebellious stoner named Moondog</t>
  </si>
  <si>
    <t>tt6513120</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</si>
  <si>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</si>
  <si>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</si>
  <si>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</si>
  <si>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Dwayne Johnson, Thomas Whilley</t>
  </si>
  <si>
    <t>A former wrestler and his family make a living performing at small venues around the country while his kids dream of joining World Wrestling Entertainment.</t>
  </si>
  <si>
    <t>A former wrestler and his family</t>
  </si>
  <si>
    <t>tt6513656</t>
  </si>
  <si>
    <t>Escape Plan 2: Hades</t>
  </si>
  <si>
    <t>Miles Chapman, Miles Chapman</t>
  </si>
  <si>
    <t>Sylvester Stallone, Dave Bautista, Xiaoming Huang, Jesse Metcalfe, 50 Cent, Wes Chatham, Chen Tang, Tyron Woodley, Tyler Jon Olson, Titus Welliver, Shea Buckner, Jaime King, Lydia Hull, Ashley Cusato, Yifan Luo</t>
  </si>
  <si>
    <t>Sylvester Stallone, Dave Bautista</t>
  </si>
  <si>
    <t>Years after he fought his way out of an inescapable prison, Ray Breslin has organized a new top-notch security force. But when one of his team members goes missing, Breslin must return to the hell he once escaped from.</t>
  </si>
  <si>
    <t>Years after he fought his way</t>
  </si>
  <si>
    <t>tt6521876</t>
  </si>
  <si>
    <t>Jay and Silent Bob Reboot</t>
  </si>
  <si>
    <t>29/11/2019</t>
  </si>
  <si>
    <t>Joey Lauren Adams, Ben Affleck, Fred Armisen, Diedrich Bader, Johnny 'Bananas' Devenanzio, Melissa Benoist, Marc Bernardin, Jason Biggs, Aparna Brielle, Adam Brody, Jeff Chase, Ming Chen, Walter Flanagan, Bryan Johnson, Mike Zapcic</t>
  </si>
  <si>
    <t>Joey Lauren Adams</t>
  </si>
  <si>
    <t>Joey Lauren Adams, Ben Affleck</t>
  </si>
  <si>
    <t>Jay and Silent Bob return to Hollywood to stop a reboot of the 'Bluntman and Chronic' movie from getting made.</t>
  </si>
  <si>
    <t>Jay and Silent Bob return to Hollywood</t>
  </si>
  <si>
    <t>tt6527426</t>
  </si>
  <si>
    <t>Zero</t>
  </si>
  <si>
    <t>Shah Rukh Khan, Anushka Sharma, Katrina Kaif, Mohammed Zeeshan Ayyub, Abhay Deol, Madhavan, Ganesh Acharya, Spencer Allport, Alan Applegate, Tatiana Beauchamp, Bryan Benfield, Alia Bhatt, Jude Biancone, Bill Billions, Jermaine Boswell</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</si>
  <si>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</si>
  <si>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The story revolves around Bauua</t>
  </si>
  <si>
    <t>tt6533240</t>
  </si>
  <si>
    <t>Nomis</t>
  </si>
  <si>
    <t>David Raymond</t>
  </si>
  <si>
    <t>Henry Cavill, Ben Kingsley, Alexandra Daddario, Stanley Tucci, Brendan Fletcher, Minka Kelly, Nathan Fillion, Mpho Koaho, Emma Tremblay, Eliana Jones, Daniela Lavender, Jason Tremblay, Beverly Ndukwu, Lauren Cochrane, Will Woytowich</t>
  </si>
  <si>
    <t>Henry Cavill, Ben Kingsley</t>
  </si>
  <si>
    <t>A weathered Lieutenant, his police force, and a local vigilante are all caught up in a dangerous scheme involving a recently arrested, troubled man who's linked to years of female abductions and murders.</t>
  </si>
  <si>
    <t>A weathered Lieutenant, his police</t>
  </si>
  <si>
    <t>tt6535880</t>
  </si>
  <si>
    <t>Haunt</t>
  </si>
  <si>
    <t>13/09/2019</t>
  </si>
  <si>
    <t>Scott Beck, Bryan Woods</t>
  </si>
  <si>
    <t>Katie Stevens, Will Brittain, Lauryn Alisa McClain, Andrew Lewis Caldwell, Shazi Raja, Schuyler Helford, Phillip Johnson Richardson, Chaney Morrow, Justin Marxen, Terri Partyka, Justin Rose, Damian Maffei, Schuyler White, Samuel Hunt, Karra Rae Robinson</t>
  </si>
  <si>
    <t>Katie Stevens</t>
  </si>
  <si>
    <t>Katie Stevens, Will Brittain</t>
  </si>
  <si>
    <t>On Halloween, a group of friends encounter an "extreme" haunted house that promises to feed on their darkest fears. The night turns deadly as they come to the horrifying realization that some nightmares are real.</t>
  </si>
  <si>
    <t>On Halloween, a group of friends</t>
  </si>
  <si>
    <t>tt6543652</t>
  </si>
  <si>
    <t>Zimna wojna</t>
  </si>
  <si>
    <t>Poland, UK, France, Belgium</t>
  </si>
  <si>
    <t>Pawel Pawlikowski, Pawel Pawlikowski</t>
  </si>
  <si>
    <t>Joanna Kulig, Tomasz Kot, Borys Szyc, Agata Kulesza, C√©dric Kahn, Jeanne Balibar, Adam Woronowicz, Adam Ferency, Drazen Sivak, Slavko Sobin, Alo√Øse Sauvage, Adam Szyszkowski, Anna Zag√≥rska, Tomasz Markiewicz, Izabela Andrzejak</t>
  </si>
  <si>
    <t>Joanna Kulig</t>
  </si>
  <si>
    <t>Joanna Kulig, Tomasz Kot</t>
  </si>
  <si>
    <t>In the 1950s, a music director falls in love with a singer and tries to persuade her to flee communist Poland for France.</t>
  </si>
  <si>
    <t>In the 1950s, a music director</t>
  </si>
  <si>
    <t>tt6556890</t>
  </si>
  <si>
    <t>Batman and Harley Quinn</t>
  </si>
  <si>
    <t>15/08/2017</t>
  </si>
  <si>
    <t>Bruce Timm, James Krieg</t>
  </si>
  <si>
    <t>Kevin Conroy, Melissa Rauch, Paget Brewster, Loren Lester, Kevin Michael Richardson, Eric Bauza, Trevor Devall, John DiMaggio, Robin Atkin Downes, Rob Paulsen, Mindy Sterling, Bruce Timm</t>
  </si>
  <si>
    <t>Kevin Conroy, Melissa Rauch</t>
  </si>
  <si>
    <t>Batman and Nightwing are forced to team with the Joker's sometimes-girlfriend Harley Quinn to stop a global threat brought about by Poison Ivy and Jason Woodrue, the Floronic Man.</t>
  </si>
  <si>
    <t>Batman and Nightwing are forced</t>
  </si>
  <si>
    <t>tt6565702</t>
  </si>
  <si>
    <t>Dark Phoenix</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</si>
  <si>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</si>
  <si>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</si>
  <si>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Jean Grey begins to develop incredible</t>
  </si>
  <si>
    <t>tt6587640</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</si>
  <si>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</si>
  <si>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</si>
  <si>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</si>
  <si>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</si>
  <si>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When the Queen of the Hard Rock</t>
  </si>
  <si>
    <t>tt6588966</t>
  </si>
  <si>
    <t>Hichki</t>
  </si>
  <si>
    <t>Siddharth Malhotra</t>
  </si>
  <si>
    <t>Anckur Chaudhry, Siddharth Malhotra</t>
  </si>
  <si>
    <t>Rani Mukerji, Neeraj Kabi, Sachin Pilgaonkar, Supriya Pilgaonkar, Jannat Zubair Rahmani, Vikram Gokhale, Riya Shukla, Rohit Saraf, Asif Basra, Harsh Mayar, Ivan Rodrigues, Hussain Dalal, Anuradha Rajadhyaksha, Aman Gandotra, Naisha Khanna</t>
  </si>
  <si>
    <t>Rani Mukerji, Neeraj Kabi</t>
  </si>
  <si>
    <t>Hichki presents a positive and inspiring story about a woman who turns her biggest weakness into her biggest strength.</t>
  </si>
  <si>
    <t>Hichki presents a positive and</t>
  </si>
  <si>
    <t>tt6628102</t>
  </si>
  <si>
    <t>Ahlat Agaci</t>
  </si>
  <si>
    <t>Turkey, Republic of North Macedonia, France, Germany, Bosnia and Herzegovina, Bulgaria, Sweden, Qatar</t>
  </si>
  <si>
    <t>Akin Aksu, Ebru Ceylan</t>
  </si>
  <si>
    <t>Dogu Demirkol, Murat Cemcir, Bennu Yildirimlar, Hazar Erg√º√ßl√º, Serkan Keskin, Tamer Levent, √ñner Erkan, Ahmet Rifat Sungar, Akin Aksu, Kubilay Tun√ßer, Erc√ºment Balakoglu, Kadir √áermik, √ñzay Fecht, Sencar Sagdic, Asena Keskinci</t>
  </si>
  <si>
    <t>Dogu Demirkol</t>
  </si>
  <si>
    <t>Dogu Demirkol, Murat Cemcir</t>
  </si>
  <si>
    <t>An unpublished writer returns to his hometown after graduating, where he seeks sponsors to publish his book while dealing with his father's deteriorating indulgence into gambling.</t>
  </si>
  <si>
    <t>An unpublished writer returns</t>
  </si>
  <si>
    <t>tt6628394</t>
  </si>
  <si>
    <t>Bad Times at the El Royale</t>
  </si>
  <si>
    <t>Jeff Bridges, Cynthia Erivo, Dakota Johnson, Jon Hamm, Chris Hemsworth, Cailee Spaeny, Lewis Pullman, Nick Offerman, Xavier Dolan, Shea Whigham, Mark O'Brien, Charles Halford, Jim O'Heir, Gerry Nairn, Alvina August</t>
  </si>
  <si>
    <t>Jeff Bridges, Cynthia Erivo</t>
  </si>
  <si>
    <t>Early 1970s. Four strangers check in at the El Royale Hotel. The hotel is deserted, staffed by a single desk clerk. Some of the new guests' reasons for being there are less than innocent and some are not who they appear to be.</t>
  </si>
  <si>
    <t>Early 1970s. Four strangers check</t>
  </si>
  <si>
    <t>tt6644200</t>
  </si>
  <si>
    <t>A Quiet Place</t>
  </si>
  <si>
    <t>Bryan Woods, Scott Beck</t>
  </si>
  <si>
    <t>Emily Blunt, John Krasinski, Millicent Simmonds, Noah Jupe, Cade Woodward, Leon Russom</t>
  </si>
  <si>
    <t>Emily Blunt, John Krasinski</t>
  </si>
  <si>
    <t>In a post-apocalyptic world, a family is forced to live in silence while hiding from monsters with ultra-sensitive hearing.</t>
  </si>
  <si>
    <t>In a post-apocalyptic world, a</t>
  </si>
  <si>
    <t>tt6663582</t>
  </si>
  <si>
    <t>The Spy Who Dumped Me</t>
  </si>
  <si>
    <t>Canada, USA, Hungary</t>
  </si>
  <si>
    <t>Susanna Fogel</t>
  </si>
  <si>
    <t>Susanna Fogel, David Iserson</t>
  </si>
  <si>
    <t>Justin Theroux, Blanka Gy√∂rfi-T√≥th, Vilma Sz√©csi, Mila Kunis, Kate McKinnon, Lolly Adefope, Dustin Demri-Burns, David Iserson, Sam Heughan, Hasan Minhaj, Peter Schueller, Mirjam Novak, √Ågnes B√°nfalvy, L√°szl√≥ √Åron, Kev Adams</t>
  </si>
  <si>
    <t>Justin Theroux</t>
  </si>
  <si>
    <t>Justin Theroux, Blanka Gy√∂rfi-T√≥th</t>
  </si>
  <si>
    <t>Audrey and Morgan are best friends who unwittingly become entangled in an international conspiracy when one of the women discovers the boyfriend who dumped her was actually a spy.</t>
  </si>
  <si>
    <t>Audrey and Morgan are best friends</t>
  </si>
  <si>
    <t>tt6673612</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</si>
  <si>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</si>
  <si>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</si>
  <si>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</si>
  <si>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</si>
  <si>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Robert Downey Jr., Antonio Banderas</t>
  </si>
  <si>
    <t>A physician who can talk to animals embarks on an adventure to find a legendary island with a young apprentice and a crew of strange pets.</t>
  </si>
  <si>
    <t>A physician who can talk to animals</t>
  </si>
  <si>
    <t>tt6679794</t>
  </si>
  <si>
    <t>Outlaw King</t>
  </si>
  <si>
    <t>Bathsheba Doran, David Mackenzie</t>
  </si>
  <si>
    <t>Chris Pine, Stephen Dillane, Rebecca Robin, Billy Howle, Paul Blair, Sam Spruell, Jonny Phillips, Ben Clifford, Jamie Maclachlan, Duncan Lacroix, Kevin Mains, Callan Mulvey, Steven Cree, Tony Curran, James Cosmo</t>
  </si>
  <si>
    <t>Chris Pine, Stephen Dillane</t>
  </si>
  <si>
    <t>A true David vs. Goliath story of how the 14th century Scottish 'Outlaw King' Robert the Bruce used cunning and bravery to defeat the much larger and better equipped occupying English army.</t>
  </si>
  <si>
    <t>A true David vs. Goliath story</t>
  </si>
  <si>
    <t>tt6684714</t>
  </si>
  <si>
    <t>Acts of Violence</t>
  </si>
  <si>
    <t>Brett Donowho</t>
  </si>
  <si>
    <t>Nicolas Aaron Mezzanatto</t>
  </si>
  <si>
    <t>Bruce Willis, Cole Hauser, Shawn Ashmore, Ashton Holmes, Melissa Bolona, Sean Brosnan, Sophia Bush, Mike Epps, Tiffany Brouwer, Jenna B. Kelly, Patrick St. Esprit, Rotimi, Matthew T. Metzler, Kyle Stefanski, Boyd Kestner</t>
  </si>
  <si>
    <t>Bruce Willis, Cole Hauser</t>
  </si>
  <si>
    <t>At a bachelorette party in a nightclub, the bride tells 2 guys offering blow to go away. They abduct her. The groom's 2 big brothers looked after their kid brother as kids and do so now again as veterans, "looking" for her and the 2 guys.</t>
  </si>
  <si>
    <t>At a bachelorette party in a nightclub,</t>
  </si>
  <si>
    <t>tt6697582</t>
  </si>
  <si>
    <t>Arif V 216</t>
  </si>
  <si>
    <t>Kivan√ß Baru√∂n√º</t>
  </si>
  <si>
    <t>Cem Yilmaz, Ozan G√ºven, √ñzkan Ugur, √ñzge √ñzberk, Farah Zeynep Abdullah, Zafer Alg√∂z, Kerem Alisik, Seda Bakan, Mert Firat, Ediz Hun, Mustafa Sandal, Can Yilmaz, √áaglar √áorumlu, Ahu Yagtu, Zeynep Kankonde</t>
  </si>
  <si>
    <t>After 8 years, Arif's old friend 216 from planet GORA pays a visit to Earth.Together they go on a quest where they'll be visiting 60's.</t>
  </si>
  <si>
    <t>After 8 years, Arif's old friend</t>
  </si>
  <si>
    <t>tt6722030</t>
  </si>
  <si>
    <t>The Intruder</t>
  </si>
  <si>
    <t>Michael Ealy, Joseph Sikora, Meagan Good, Alvina August, Dennis Quaid, Erica Cerra, Kurt Evans, Carolyn Anderson, Lili Sepe, Raylene Harewood, Chris Shields, Sam Vincent, Caroline Muthoni Muita, Connor Mackay</t>
  </si>
  <si>
    <t>Michael Ealy, Joseph Sikora</t>
  </si>
  <si>
    <t>A young married couple buys a beautiful house on several acres of land, only to find out that the man they bought it from refuses to let go of the property.</t>
  </si>
  <si>
    <t>A young married couple buys a</t>
  </si>
  <si>
    <t>tt6723592</t>
  </si>
  <si>
    <t>Tenet</t>
  </si>
  <si>
    <t>26/08/2020</t>
  </si>
  <si>
    <t>Elizabeth Debicki, Robert Pattinson, John David Washington, Aaron Taylor-Johnson, Kenneth Branagh, Cl√©mence Po√©sy, Fiona Dourif, Michael Caine, Himesh Patel, Andrew Howard, Wes Chatham, Dimple Kapadia, Martin Donovan, Yuri Kolokolnikov, Jack Cutmore-Scott</t>
  </si>
  <si>
    <t>Elizabeth Debicki</t>
  </si>
  <si>
    <t>Elizabeth Debicki, Robert Pattinson</t>
  </si>
  <si>
    <t>Armed with only one word, Tenet, and fighting for the survival of the entire world, a Protagonist journeys through a twilight world of international espionage on a mission that will unfold in something beyond real time.</t>
  </si>
  <si>
    <t>Armed with only one word, Tenet,</t>
  </si>
  <si>
    <t>tt6738136</t>
  </si>
  <si>
    <t>Revenge</t>
  </si>
  <si>
    <t>Coralie Fargeat</t>
  </si>
  <si>
    <t>Matilda Anna Ingrid Lutz, Kevin Janssens, Vincent Colombe, Guillaume Bouch√®de, Jean-Louis Tribes, Barbara Gateau</t>
  </si>
  <si>
    <t>Never take your mistress on an annual guys' getaway, especially one devoted to hunting - a violent lesson for three wealthy married men.</t>
  </si>
  <si>
    <t>Never take your mistress on an</t>
  </si>
  <si>
    <t>tt6742252</t>
  </si>
  <si>
    <t>Den skyldige</t>
  </si>
  <si>
    <t>Gustav M√∂ller</t>
  </si>
  <si>
    <t>Gustav M√∂ller, Emil Nygaard Albertsen</t>
  </si>
  <si>
    <t>Jakob Cedergren, Jessica Dinnage, Omar Shargawi, Johan Olsen, Jacob Lohmann, Katinka Evers-Jahnsen, Jeanette Lindb√¶k, Simon Bennebjerg, Laura Bro, Morten Suurballe, Guuled Abdi Youssef, Caroline L√∏ppke, Peter Christoffersen, Nicolai Wendelboe, Morten Thunbo</t>
  </si>
  <si>
    <t>Jakob Cedergren</t>
  </si>
  <si>
    <t>Jakob Cedergren, Jessica Dinnage</t>
  </si>
  <si>
    <t>A police officer assigned alarm dispatch duty enters a race against time when he answers an emergency call from a kidnapped woman.</t>
  </si>
  <si>
    <t>A police officer assigned alarm</t>
  </si>
  <si>
    <t>tt6751668</t>
  </si>
  <si>
    <t>Gisaengchung</t>
  </si>
  <si>
    <t>Bong Joon Ho, Bong Joon Ho</t>
  </si>
  <si>
    <t>Kang-ho Song, Sun-kyun Lee, Yeo-jeong Jo, Woo-sik Choi, So-dam Park, Jeong-eun Lee, Hye-jin Jang, Myeong-hoon Park, Ji-so Jung, Hyun-jun Jung, Keun-rok Park, Jeong Esuz, Jo Jae-Myeong, Ik-han Jung, Kim Gyu Baek</t>
  </si>
  <si>
    <t>Kang-ho Song, Sun-kyun Lee</t>
  </si>
  <si>
    <t>Greed and class discrimination threaten the newly formed symbiotic relationship between the wealthy Park family and the destitute Kim clan.</t>
  </si>
  <si>
    <t>Greed and class discrimination</t>
  </si>
  <si>
    <t>tt6752992</t>
  </si>
  <si>
    <t>Lazzaro felice</t>
  </si>
  <si>
    <t>Italy, Switzerland, France, Germany</t>
  </si>
  <si>
    <t>Alice Rohrwacher</t>
  </si>
  <si>
    <t>Adriano Tardiolo, Agnese Graziani, Alba Rohrwacher, Luca Chikovani, Tommaso Ragno, Sergi L√≥pez, Natalino Balasso, Carlo Tarmati, Pasqualina Scuncia, Nicoletta Braschi, Edoardo Montalto, Carlo Massimino, Maddalena Baiocco, Gala Othero Winter, Giulia Caccavello</t>
  </si>
  <si>
    <t>Adriano Tardiolo</t>
  </si>
  <si>
    <t>Adriano Tardiolo, Agnese Graziani</t>
  </si>
  <si>
    <t>An unceasingly kind Italian peasant and his family are blatantly exploited by a tobacco baroness.</t>
  </si>
  <si>
    <t>An unceasingly kind Italian peasant</t>
  </si>
  <si>
    <t>tt6763252</t>
  </si>
  <si>
    <t>Der Hauptmann</t>
  </si>
  <si>
    <t>Germany, France, Poland, China, Portugal</t>
  </si>
  <si>
    <t>Max Hubacher, Alexander Fehling, Sebastian Rudolph, Max Thommes, Rike Eckermann, J√∂rn Hentschel, Milan Peschel, Alexander H√∂rbe, Ferdinand D√∂rfler, Harald Warmbrunn, Stefan Feddersen-Clausen, Kordian Rekowski, Frederick Lau, Sebastian Grempka, Damien Rabjastajn</t>
  </si>
  <si>
    <t>Max Hubacher</t>
  </si>
  <si>
    <t>Max Hubacher, Alexander Fehling</t>
  </si>
  <si>
    <t>In the last moments of World War II, a young German soldier fighting for survival finds a Nazi captain's uniform. Impersonating an officer, the man quickly takes on the monstrous identity of the perpetrators he is trying to escape from.</t>
  </si>
  <si>
    <t>In the last moments of World War</t>
  </si>
  <si>
    <t>EUR 5800000</t>
  </si>
  <si>
    <t>tt6768578</t>
  </si>
  <si>
    <t>Dogman</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</si>
  <si>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</si>
  <si>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</si>
  <si>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Marcello Fonte</t>
  </si>
  <si>
    <t>Marcello Fonte, Edoardo Pesce</t>
  </si>
  <si>
    <t>A timid dog groomer living in a poor suburb sells cocaine on the side and stays out of trouble, while trying to deal with his unstable, violent acquaintance who is a menace to the whole neighborhood.</t>
  </si>
  <si>
    <t>A timid dog groomer living in</t>
  </si>
  <si>
    <t>tt6772804</t>
  </si>
  <si>
    <t>Escape Plan: The Extractors</t>
  </si>
  <si>
    <t>Miles Chapman, John Herzfeld</t>
  </si>
  <si>
    <t>Sylvester Stallone, Dave Bautista, 50 Cent, Jin Zhang, Harry Shum Jr., Devon Sawa, Jaime King, Lydia Hull, Melise, Russell Wong, Daniel Bernhardt, Jeff Chase, Rob de Groot, Boyang Yang, Sherri Robertson</t>
  </si>
  <si>
    <t>After security expert Ray Breslin is hired to rescue the kidnapped daughter of a Hong Kong tech mogul from a formidable Latvian prison, Breslin's girlfriend is also captured.</t>
  </si>
  <si>
    <t>After security expert Ray Breslin</t>
  </si>
  <si>
    <t>tt6772950</t>
  </si>
  <si>
    <t>Truth or Dare</t>
  </si>
  <si>
    <t>Michael Reisz, Jillian Jacobs</t>
  </si>
  <si>
    <t>Lucy Hale, Tyler Posey, Violett Beane, Hayden Szeto, Sophia Ali, Nolan Gerard Funk, Landon Liboiron, Sam Lerner, Tom Choi, Aurora Perrineau, Gregg Daniel, Brady Smith, Vera Taylor, Ezmie Garcia, Andrew Howard</t>
  </si>
  <si>
    <t>Lucy Hale, Tyler Posey</t>
  </si>
  <si>
    <t>A harmless game of Truth or Dare among friends turns deadly when someone - or something - begins to punish those who tell a lie or refuse the dare.</t>
  </si>
  <si>
    <t>A harmless game of Truth or Dare</t>
  </si>
  <si>
    <t>tt6774786</t>
  </si>
  <si>
    <t>Occupation</t>
  </si>
  <si>
    <t>Luke Sparke</t>
  </si>
  <si>
    <t>Luke Sparke, Felix Williamson</t>
  </si>
  <si>
    <t>Dan Ewing, Temuera Morrison, Stephany Jacobsen, Rhiannon Fish, Zac Garred, Izzy Stevens, Charles Jazz Terrier, Charles Mesure, Felix Williamson, Jacqueline McKenzie, Aaron Jeffery, Bruce Spence, Trystan Go, Roy Billing, Ben Chisholm</t>
  </si>
  <si>
    <t>Dan Ewing</t>
  </si>
  <si>
    <t>Dan Ewing, Temuera Morrison</t>
  </si>
  <si>
    <t>A small group of town residents have to band together after a devastating ground invasion. As they struggle to survive, they realize they must stay one step ahead of their attackers, and work together for a chance to strike back.</t>
  </si>
  <si>
    <t>A small group of town residents</t>
  </si>
  <si>
    <t>tt6777338</t>
  </si>
  <si>
    <t>Aknyeo</t>
  </si>
  <si>
    <t>Byung-gil Jung</t>
  </si>
  <si>
    <t>Byeong-sik Jung, Byung-gil Jung</t>
  </si>
  <si>
    <t>Ok-bin Kim, Ha-kyun Shin, Jun Sung, Seo-hyeong Kim, Eun-ji Jo, Ye-Ji Min, Hae-Kyun Jung, Yun-Woo Kim, Hyuk-Bum Kwon, Seung-Joo Lee, Cheol-min Park, Min-Ji Son</t>
  </si>
  <si>
    <t>Ok-bin Kim</t>
  </si>
  <si>
    <t>Ok-bin Kim, Ha-kyun Shin</t>
  </si>
  <si>
    <t>A female assassin leaves a trail of bodies behind her as she seeks revenge.</t>
  </si>
  <si>
    <t>A female assassin leaves a trail</t>
  </si>
  <si>
    <t>tt6781982</t>
  </si>
  <si>
    <t>Night School</t>
  </si>
  <si>
    <t>Kevin Hart, Harry Ratchford</t>
  </si>
  <si>
    <t>Kevin Hart, Tiffany Haddish, Rob Riggle, Romany Malco, Taran Killam, Megalyn Echikunwoke, Al Madrigal, Mary Lynn Rajskub, Keith David, Anne Winters, Fat Joe, Ben Schwartz, Yvonne Orji, Bresha Webb, Jeff Rose</t>
  </si>
  <si>
    <t>Kevin Hart, Tiffany Haddish</t>
  </si>
  <si>
    <t>A group of high school dropouts are forced to attend night school in hope that they'll pass the GED exam to finish high school.</t>
  </si>
  <si>
    <t>A group of high school dropouts</t>
  </si>
  <si>
    <t>tt6788942</t>
  </si>
  <si>
    <t>Chalard games goeng</t>
  </si>
  <si>
    <t>Nattawut Poonpiriya</t>
  </si>
  <si>
    <t>Tanida Hantaweewatana, Vasudhorn Piyaromna</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</si>
  <si>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</si>
  <si>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Chutimon Chuengcharoensukying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</si>
  <si>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</si>
  <si>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Lynn, a genius high school student</t>
  </si>
  <si>
    <t>THB 60000000</t>
  </si>
  <si>
    <t>tt6791096</t>
  </si>
  <si>
    <t>I Feel Pretty</t>
  </si>
  <si>
    <t>Amy Schumer, Michelle Williams, Tom Hopper, Rory Scovel, Adrian Martinez, Emily Ratajkowski, Aidy Bryant, Busy Philipps, Lauren Hutton, Sasheer Zamata, Angela Davis, Caroline Day, Anastagia Pierre, Gia Crovatin, Olivia Culpo</t>
  </si>
  <si>
    <t>Amy Schumer, Michelle Williams</t>
  </si>
  <si>
    <t>A woman struggling with insecurity wakes from a fall believing she is the most beautiful and capable woman on the planet. Her new confidence empowers her to live fearlessly, but what happens when she realizes her appearance never changed?</t>
  </si>
  <si>
    <t>A woman struggling with insecurity</t>
  </si>
  <si>
    <t>tt6802308</t>
  </si>
  <si>
    <t>The 15:17 to Paris</t>
  </si>
  <si>
    <t>Dorothy Blyskal, Anthony Sadler</t>
  </si>
  <si>
    <t>Ray Corasani, Alek Skarlatos, Anthony Sadler, Spencer Stone, Judy Greer, Jenna Fischer, Irene White, William Jennings, Bryce Gheisar, Stephen Matthew Smith, P.J. Byrne, Paul-Mik√©l Williams, Thomas Lennon, Tony Hale, Grant Weaver</t>
  </si>
  <si>
    <t>Ray Corasani</t>
  </si>
  <si>
    <t>Ray Corasani, Alek Skarlatos</t>
  </si>
  <si>
    <t>An attempted terrorist attack on a Paris bound train is prevented by three courageous young Americans. Their friendship was their greatest weapon that saved the lives of those on board.</t>
  </si>
  <si>
    <t>An attempted terrorist attack</t>
  </si>
  <si>
    <t>tt6803046</t>
  </si>
  <si>
    <t>The Vast of Night</t>
  </si>
  <si>
    <t>29/05/2020</t>
  </si>
  <si>
    <t>Andrew Patterson</t>
  </si>
  <si>
    <t>Andrew Patterson, Craig W. Sanger</t>
  </si>
  <si>
    <t>Sierra McCormick, Jake Horowitz, Gail Cronauer, Bruce Davis, Cheyenne Barton, Mark Banik, Gregory Peyton, Adam Dietrich, Mallorie Rodak, Mollie Milligan, Ingrid Fease, Brandon Stewart, Kirk Griffith, Nika Sage McKenna, Brett Brock</t>
  </si>
  <si>
    <t>Sierra McCormick</t>
  </si>
  <si>
    <t>Sierra McCormick, Jake Horowitz</t>
  </si>
  <si>
    <t>In the twilight of the 1950s, on one fateful night in New Mexico, young switchboard operator Fay and charismatic radio DJ Everett discover a strange audio frequency that could change their small town and the future forever.</t>
  </si>
  <si>
    <t>In the twilight of the 1950s,</t>
  </si>
  <si>
    <t>tt6806448</t>
  </si>
  <si>
    <t>Fast &amp; Furious Presents: Hobbs &amp; Shaw</t>
  </si>
  <si>
    <t>Samoan</t>
  </si>
  <si>
    <t>Chris Morgan, Drew Pearce</t>
  </si>
  <si>
    <t>Dwayne Johnson, Jason Statham, Idris Elba, Vanessa Kirby, Helen Mirren, Eiza Gonz√°lez, Eddie Marsan, Eliana Sua, Cliff Curtis, Lori Pelenise Tuisano, John Tui, Joshua Mauga, Joe Anoa'i, Rob Delaney, Alex King</t>
  </si>
  <si>
    <t>Dwayne Johnson, Jason Statham</t>
  </si>
  <si>
    <t>Lawman Luke Hobbs (Dwayne "The Rock" Johnson) and outcast Deckard Shaw (Jason Statham) form an unlikely alliance when a cyber-genetically enhanced villain threatens the future of humanity.</t>
  </si>
  <si>
    <t>Lawman Luke Hobbs (Dwayne "The</t>
  </si>
  <si>
    <t>tt6811018</t>
  </si>
  <si>
    <t>The Kid Who Would Be King</t>
  </si>
  <si>
    <t>18/04/2019</t>
  </si>
  <si>
    <t>Louis Ashbourne Serkis, Denise Gough, Dean Chaumoo, Tom Taylor, Rhianna Dorris, Nathan Stewart-Jarrett, Noma Dumezweni, Rebecca Ferguson, Mark Bonnar, Angus Imrie, Louis Martin, Joey Ansah, Adam Leese, Alexandra Roach, Nick Mohammed</t>
  </si>
  <si>
    <t>Louis Ashbourne Serkis</t>
  </si>
  <si>
    <t>A band of kids embark on an epic quest to thwart a medieval menace.</t>
  </si>
  <si>
    <t>A band of kids embark on an epic</t>
  </si>
  <si>
    <t>tt6820256</t>
  </si>
  <si>
    <t>Arctic</t>
  </si>
  <si>
    <t>Iceland</t>
  </si>
  <si>
    <t>Joe Penna</t>
  </si>
  <si>
    <t>Joe Penna, Ryan Morrison</t>
  </si>
  <si>
    <t>Mads Mikkelsen, Maria Thelma Sm√°rad√≥ttir, Tintrinai Thikhasuk</t>
  </si>
  <si>
    <t>Mads Mikkelsen, Maria Thelma Sm√°rad√≥ttir</t>
  </si>
  <si>
    <t>A man stranded in the Arctic after a plane crash must decide whether to remain in the relative safety of his makeshift camp or to embark on a deadly trek through the unknown.</t>
  </si>
  <si>
    <t>A man stranded in the Arctic after</t>
  </si>
  <si>
    <t>tt6821012</t>
  </si>
  <si>
    <t>The Week Of</t>
  </si>
  <si>
    <t>27/04/2018</t>
  </si>
  <si>
    <t>Robert Smigel</t>
  </si>
  <si>
    <t>Adam Sandler, Chris Rock, Steve Buscemi, Rachel Dratch, Allison Strong, Roland Buck III, Katie Hartman, Chloe Himmelman, Jake Lippmann, Jim Barone, June Gable, Suzanne Shepherd, Christian Capozzoli, Nasser Faris, Jared Sandler</t>
  </si>
  <si>
    <t>Two fathers with opposing personalities come together to celebrate the wedding of their children. They are forced to spend the longest week of their lives together, and the big day cannot come soon enough.</t>
  </si>
  <si>
    <t>Two fathers with opposing personalities</t>
  </si>
  <si>
    <t>tt6823368</t>
  </si>
  <si>
    <t>Glass</t>
  </si>
  <si>
    <t>James McAvoy, Bruce Willis, Samuel L. Jackson, Anya Taylor-Joy, Sarah Paulson, Spencer Treat Clark, Charlayne Woodard, Luke Kirby, Adam David Thompson, M. Night Shyamalan, Shannon Destiny Ryan, Diana Silvers, Nina Wisner, Kyli Zion, Serge Didenko</t>
  </si>
  <si>
    <t>James McAvoy, Bruce Willis</t>
  </si>
  <si>
    <t>Security guard David Dunn uses his supernatural abilities to track Kevin Wendell Crumb, a disturbed man who has twenty-four personalities.</t>
  </si>
  <si>
    <t>Security guard David Dunn uses</t>
  </si>
  <si>
    <t>tt6826438</t>
  </si>
  <si>
    <t>Parmanu: The Story of Pokhran</t>
  </si>
  <si>
    <t>John Abraham, Boman Irani, Diana Penty, Anuja Sathe, Vikas Kumar, Yogendra Tiku, Aditya Hitkari, Ajay Shankar, Darshan Pandya, Mark Bennington, Shyam Bhagat, Zachary Coffin, Pravina Bhagwat Deshpande, Nishikant Dixit, Satinder Singh Gahlot</t>
  </si>
  <si>
    <t>John Abraham, Boman Irani</t>
  </si>
  <si>
    <t>Ashwat Raina and his teammates arrive in Pokhran to re-conduct a confidential nuclear test, where they face challenges from the American Lacrosse satellite and local spies.</t>
  </si>
  <si>
    <t>Ashwat Raina and his teammates</t>
  </si>
  <si>
    <t>tt6836936</t>
  </si>
  <si>
    <t>Saaho</t>
  </si>
  <si>
    <t>Sujeeth</t>
  </si>
  <si>
    <t>Sujeeth, Sujeeth</t>
  </si>
  <si>
    <t>Prabhas, Shraddha Kapoor, Jackie Shroff, Neil Nitin Mukesh, Vennela Kishore, Murli Sharma, Arun Vijay, Prakash Belawadi, Evelyn Sharma, Mandira Bedi, Supreet, Mahesh Manjrekar, Tinnu Anand, Jacqueline Fernandez, Chunky Pandey</t>
  </si>
  <si>
    <t>Prabhas, Shraddha Kapoor</t>
  </si>
  <si>
    <t>An undercover cop becomes embroiled in a battle with warring criminals who want to acquire a "black box," their ultimate key to a treasure.</t>
  </si>
  <si>
    <t>An undercover cop becomes embroiled</t>
  </si>
  <si>
    <t>INR 3500000000</t>
  </si>
  <si>
    <t>tt6850820</t>
  </si>
  <si>
    <t>Peppermint</t>
  </si>
  <si>
    <t>Chad St. John</t>
  </si>
  <si>
    <t>Jennifer Garner, John Gallagher Jr., John Ortiz, Juan Pablo Raba, Annie Ilonzeh, Jeff Hephner, Cailey Fleming, Eddie Shin, Method Man, Tyson Ritter, Ian Casselberry, Richard Cabral, Johnny Ortiz, Michael Reventar, Kyla-Drew</t>
  </si>
  <si>
    <t>Jennifer Garner, John Gallagher Jr.</t>
  </si>
  <si>
    <t>Five years after her husband and daughter are killed in a senseless act of violence, a woman comes back from self-imposed exile to seek revenge against those responsible and the system that let them go free.</t>
  </si>
  <si>
    <t>Five years after her husband and</t>
  </si>
  <si>
    <t>tt6857112</t>
  </si>
  <si>
    <t>Us</t>
  </si>
  <si>
    <t>Lupita Nyong'o, Winston Duke, Elisabeth Moss, Tim Heidecker, Shahadi Wright Joseph, Evan Alex, Yahya Abdul-Mateen II, Anna Diop, Cali Sheldon, Noelle Sheldon, Madison Curry, Ashley McKoy, Napiera Groves, Lon Gowan, Alan Frazier</t>
  </si>
  <si>
    <t>Lupita Nyong'o</t>
  </si>
  <si>
    <t>Lupita Nyong'o, Winston Duke</t>
  </si>
  <si>
    <t>A family's serene beach vacation turns to chaos when their doppelg√§ngers appear and begin to terrorize them.</t>
  </si>
  <si>
    <t>A family's serene beach vacation</t>
  </si>
  <si>
    <t>tt6857166</t>
  </si>
  <si>
    <t>Book Club</t>
  </si>
  <si>
    <t>Bill Holderman</t>
  </si>
  <si>
    <t>Bill Holderman, Erin Simms</t>
  </si>
  <si>
    <t>Diane Keaton, Jane Fonda, Candice Bergen, Mary Steenburgen, Andy Garcia, Craig T. Nelson, Don Johnson, Ed Begley Jr., Richard Dreyfuss, Wallace Shawn, Alicia Silverstone, Katie Aselton, Mircea Monroe, Tommy Dewey, John Shartzer</t>
  </si>
  <si>
    <t>Diane Keaton, Jane Fonda</t>
  </si>
  <si>
    <t>Four lifelong friends have their lives forever changed after reading 50 Shades of Grey in their monthly book club.</t>
  </si>
  <si>
    <t>Four lifelong friends have their</t>
  </si>
  <si>
    <t>tt6857988</t>
  </si>
  <si>
    <t>Je ne suis pas un homme facile</t>
  </si>
  <si>
    <t>El√©onore Pourriat</t>
  </si>
  <si>
    <t>Ariane Fert, El√©onore Pourriat</t>
  </si>
  <si>
    <t>Vincent Elbaz, Marie-Sophie Ferdane, Pierre Benezit, Blanche Gardin, C√©line Menville, Christ√®le Tual, R√©mi G√©rard, Olivier Pajot, Jamel Barbouche, Jessica Blue, Mourad Boudaoud, Moon Dailly, Jeanne Ferron, Claire Guillon, Atmen Kelif</t>
  </si>
  <si>
    <t>Vincent Elbaz</t>
  </si>
  <si>
    <t>Vincent Elbaz, Marie-Sophie Ferdane</t>
  </si>
  <si>
    <t>A shameless chauvinist gets a taste of his own medicine when he wakes up in a world dominated by women and locks horns with a powerful female author.</t>
  </si>
  <si>
    <t>A shameless chauvinist gets a</t>
  </si>
  <si>
    <t>tt6864046</t>
  </si>
  <si>
    <t>Ying</t>
  </si>
  <si>
    <t>30/09/2018</t>
  </si>
  <si>
    <t>Wei Li, Yimou Zhang</t>
  </si>
  <si>
    <t>Chao Deng, Li Sun, Ryan Zheng, Qianyuan Wang, Jingchun Wang, Jun Hu, Xiaotong Guan, Lei Wu, Bai Feng</t>
  </si>
  <si>
    <t>Chao Deng</t>
  </si>
  <si>
    <t>Chao Deng, Li Sun, Ryan Zheng</t>
  </si>
  <si>
    <t>Life and intrigue in an ancient Chinese court.</t>
  </si>
  <si>
    <t>Life and intrigue in an ancient</t>
  </si>
  <si>
    <t>CNY 300000000</t>
  </si>
  <si>
    <t>tt6865690</t>
  </si>
  <si>
    <t>The Professor</t>
  </si>
  <si>
    <t>20/06/2019</t>
  </si>
  <si>
    <t>Wayne Roberts</t>
  </si>
  <si>
    <t>Johnny Depp, Rosemarie DeWitt, Odessa Young, Danny Huston, Zoey Deutch, Devon Terrell, Ron Livingston, Linda Emond, Matreya Scarrwener, Siobhan Fallon Hogan, Paloma Kwiatkowski, Kaitlyn Bernard, Michael Kopsa, Dion Riley, Justine Warrington</t>
  </si>
  <si>
    <t>Johnny Depp, Rosemarie DeWitt</t>
  </si>
  <si>
    <t>A college professor lives his life with reckless abandon after being diagnosed with a terminal illness.</t>
  </si>
  <si>
    <t>A college professor lives his</t>
  </si>
  <si>
    <t>tt6866224</t>
  </si>
  <si>
    <t>The Hummingbird Project</t>
  </si>
  <si>
    <t>27/02/2020</t>
  </si>
  <si>
    <t>Canada, Belgium</t>
  </si>
  <si>
    <t>Kim Nguyen</t>
  </si>
  <si>
    <t>Jesse Eisenberg, Alexander Skarsg√•rd, Salma Hayek, Michael Mando, Johan Heldenbergh, Ayisha Issa, Mark Slacke, Sarah Goldberg, Frank Schorpion, Kwasi Songui, Conrad Pla, Julian Bailey, Jessica Greco, Robert Reynolds, Anna Maguire</t>
  </si>
  <si>
    <t>Jesse Eisenberg, Alexander Skarsg√•rd</t>
  </si>
  <si>
    <t>A pair of high-frequency traders go up against their old boss in an effort to make millions in a fiber-optic cable deal.</t>
  </si>
  <si>
    <t>A pair of high-frequency traders</t>
  </si>
  <si>
    <t>tt6878038</t>
  </si>
  <si>
    <t>Taeksi woonjunsa</t>
  </si>
  <si>
    <t>Hun Jang</t>
  </si>
  <si>
    <t>Yu-na Eom</t>
  </si>
  <si>
    <t>Kang-ho Song, Thomas Kretschmann, Hae-Jin Yoo, Jun-Yeol Ryu, Hyuk-kwon Park, Gwi-hwa Choi, Soon-bae Cha, Sin Dam-soo, Seong-hyeon Ryoo, Tae-goo Eom, Min-hee Park, Jeong-eun Lee, Eun-mi Yoo, Kwon Soon-Joon, Yoon Seok-ho</t>
  </si>
  <si>
    <t>Kang-ho Song, Thomas Kretschmann</t>
  </si>
  <si>
    <t>A widowed father and taxi driver who drives a German reporter from Seoul to Gwangju to cover the 1980 uprising, soon finds himself regretting his decision after being caught in the violence around him.</t>
  </si>
  <si>
    <t>A widowed father and taxi driver</t>
  </si>
  <si>
    <t>tt6878378</t>
  </si>
  <si>
    <t>Vivegam</t>
  </si>
  <si>
    <t>Siva</t>
  </si>
  <si>
    <t>Siva, Siva</t>
  </si>
  <si>
    <t>Ajith Kumar, Vivek Oberoi, Kajal Aggarwal, Akshara Haasan, Karunakaran, Amila Terzimehic, Serge Crozon-Cazin, Bashar Rahal, Arav Chowdharry, Billy Murali, Branka Pujic, Anka Gacesa, Bojana Ordinacev, Vojislav Tomic, Katarina Gojkovic</t>
  </si>
  <si>
    <t>Ajith Kumar, Vivek Oberoi</t>
  </si>
  <si>
    <t>An Interpol agent betrayed by his friends sets out to take revenge against the friends who work for a secret agency.</t>
  </si>
  <si>
    <t>An Interpol agent betrayed by</t>
  </si>
  <si>
    <t>INR 120</t>
  </si>
  <si>
    <t>tt6900448</t>
  </si>
  <si>
    <t>Mirai no Mirai</t>
  </si>
  <si>
    <t>20/07/2018</t>
  </si>
  <si>
    <t>Rebecca Hall, Daniel Dae Kim, John Cho, Stephanie Sheh, Crispin Freeman, Erin Fitzgerald, Victoria Grace, K√¥ji Yakusho, Michael Sinterniklaas, Victor Brandt, Erica Schroeder, Masaharu Fukuyama, Kumiko As√¥, Valerie Arem, Haru Kuroki</t>
  </si>
  <si>
    <t>Rebecca Hall, Daniel Dae Kim</t>
  </si>
  <si>
    <t>A young boy encounters a magical garden which enables him to travel through time and meet his relatives from different eras, with guidance by his younger sister from the future.</t>
  </si>
  <si>
    <t>A young boy encounters a magical</t>
  </si>
  <si>
    <t>tt6902676</t>
  </si>
  <si>
    <t>Guns Akimbo</t>
  </si>
  <si>
    <t>UK, Germany, New Zealand</t>
  </si>
  <si>
    <t>Samara Weaving, Daniel Radcliffe, Rhys Darby, Mark Rowley, Natasha Liu Bordizzo, Ned Dennehy, Grant Bowler, Josh Thomson, Hanako Footman, Milo Cawthorne, Mattias Inwood, Set Sj√∂strand, Racheal Ofori, Colin Moy, Edwin Wright</t>
  </si>
  <si>
    <t>Samara Weaving</t>
  </si>
  <si>
    <t>Samara Weaving, Daniel Radcliffe</t>
  </si>
  <si>
    <t>A guy relies on his newly-acquired gladiator skills to save his ex-girlfriend from kidnappers.</t>
  </si>
  <si>
    <t>A guy relies on his newly-acquired</t>
  </si>
  <si>
    <t>tt6908274</t>
  </si>
  <si>
    <t>Durante la tormenta</t>
  </si>
  <si>
    <t>Adriana Ugarte, Chino Dar√≠n, Javier Guti√©rrez, √Ålvaro Morte, Nora Navas, Miquel Fern√°ndez, Clara Segura, Mima Riera, Aina Clotet, Albert P√©rez, Julio Bohigas-Couto, Francesc Orella, Ana Wagener, Silvia Alonso, Bel√©n Rueda</t>
  </si>
  <si>
    <t>Adriana Ugarte</t>
  </si>
  <si>
    <t>Adriana Ugarte, Chino Dar√≠n</t>
  </si>
  <si>
    <t>Two storms separated by 25 years. A woman murdered. A daughter missed. Only 72 hours to discover the truth.</t>
  </si>
  <si>
    <t>Two storms separated by 25 years.</t>
  </si>
  <si>
    <t>tt6910020</t>
  </si>
  <si>
    <t>Nada a Perder</t>
  </si>
  <si>
    <t>Alexandre Avancini</t>
  </si>
  <si>
    <t>Stephen P. Lindsey, Em√≠lio Boechat</t>
  </si>
  <si>
    <t>Petr√¥nio Gontijo, Day Mesquita, Beth Goulart, Dalton Vigh, Andr√© Gon√ßalves, Marcello Airoldi, Laurent Andruet, Greta Antoine, Rafael Awi, Enzo Barone, Rafaella Biscayn, Kathia Calil, Paulo Coronato, Camila Czerkes, Larissa Ferrara</t>
  </si>
  <si>
    <t>Petr√¥nio Gontijo</t>
  </si>
  <si>
    <t>Petr√¥nio Gontijo, Day Mesquita</t>
  </si>
  <si>
    <t>Self-financed fictional biopic of Brazilian bishop Edir Macedo, founder of the Universal Church of the Kingdom of God and owner of Record TV network.</t>
  </si>
  <si>
    <t>Self-financed fictional biopic</t>
  </si>
  <si>
    <t>BRL 16000000</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</si>
  <si>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</si>
  <si>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</si>
  <si>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</si>
  <si>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</si>
  <si>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Amanda Seyfried, Andy Garcia</t>
  </si>
  <si>
    <t>tt6916362</t>
  </si>
  <si>
    <t>Journal 64</t>
  </si>
  <si>
    <t>Christoffer Boe</t>
  </si>
  <si>
    <t>Nikolaj Lie Kaas, Fares Fares, Johanne Louise Schmidt, S√∏ren Pilmark, Fanny Bornedal, Clara Rosager, Luise Skov, Amanda Radeljak, Anders Hove, Nicolas Bro, Elliott Crosset Hove, Birthe Neumann, Anders Juul, Michael Brostrup, Marianne H√∏gsbro</t>
  </si>
  <si>
    <t>A series of mysterious disappearances in 2006 are eerily connected to the same institution.</t>
  </si>
  <si>
    <t>A series of mysterious disappearances</t>
  </si>
  <si>
    <t>tt6921996</t>
  </si>
  <si>
    <t>Johnny English Strikes Again</t>
  </si>
  <si>
    <t>David Kerr</t>
  </si>
  <si>
    <t>William Davies</t>
  </si>
  <si>
    <t>Kevin Eldon, Emma Thompson, Adam James, Rowan Atkinson, Noah Spiers, Kendra Mei, Alfie Kennedy, Jasmine Brightmore, George Turner, Rua Robertson, Adam Greaves-Neal, Nifemi Bankole, Gus Brown, Pippa Bennett-Warner, Michael Gambon</t>
  </si>
  <si>
    <t>Kevin Eldon</t>
  </si>
  <si>
    <t>Kevin Eldon, Emma Thompson</t>
  </si>
  <si>
    <t>After a cyber-attack reveals the identity of all of the active undercover agents in Britain, Johnny English (</t>
  </si>
  <si>
    <t>After a cyber-attack reveals the</t>
  </si>
  <si>
    <t>tt6924650</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</si>
  <si>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</si>
  <si>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</si>
  <si>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</si>
  <si>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</si>
  <si>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Ed Skrein, Patrick Wilson</t>
  </si>
  <si>
    <t>The story of the Battle of Midway, told by the leaders and the sailors who fought it.</t>
  </si>
  <si>
    <t>The story of the Battle of Midway,</t>
  </si>
  <si>
    <t>tt6938828</t>
  </si>
  <si>
    <t>At Eternity's Gate</t>
  </si>
  <si>
    <t>Ireland, Switzerland, UK, France, USA</t>
  </si>
  <si>
    <t>Jean-Claude Carri√®re, Julian Schnabel</t>
  </si>
  <si>
    <t>Willem Dafoe, Rupert Friend, Oscar Isaac, Mads Mikkelsen, Mathieu Amalric, Emmanuelle Seigner, Niels Arestrup, Anne Consigny, Amira Casar, Vincent Perez, Lolita Chammah, Stella Schnabel, Vladimir Consigny, Arthur Jacquin, Solal Forte</t>
  </si>
  <si>
    <t>Willem Dafoe, Rupert Friend</t>
  </si>
  <si>
    <t>tt6952960</t>
  </si>
  <si>
    <t>The Kindergarten Teacher</t>
  </si>
  <si>
    <t>USA, Israel, UK, Canada</t>
  </si>
  <si>
    <t>Sara Colangelo</t>
  </si>
  <si>
    <t>Sara Colangelo, Nadav Lapid</t>
  </si>
  <si>
    <t>Maggie Gyllenhaal, Gael Garc√≠a Bernal, Ato Blankson-Wood, Libya Pugh, Michael Chernus, Carter Kojima, Jillian Panlilio, Parker Sevak, Anna Baryshnikov, Noah Rhodes, Rosa Salazar, Daisy Tahan, Haley Murphy, Sam Jules, Carson Grant</t>
  </si>
  <si>
    <t>Maggie Gyllenhaal, Gael Garc√≠a Bernal</t>
  </si>
  <si>
    <t>A kindergarten teacher in New York becomes obsessed with one of her students whom she believes is a child prodigy.</t>
  </si>
  <si>
    <t>A kindergarten teacher in New</t>
  </si>
  <si>
    <t>tt6966692</t>
  </si>
  <si>
    <t>Green Book</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</si>
  <si>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</si>
  <si>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</si>
  <si>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</si>
  <si>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Viggo Mortensen, Mahershala Ali</t>
  </si>
  <si>
    <t>A working-class Italian-American bouncer becomes the driver of an African-American classical pianist on a tour of venues through the 1960s American South.</t>
  </si>
  <si>
    <t>A working-class Italian-American</t>
  </si>
  <si>
    <t>tt6967980</t>
  </si>
  <si>
    <t>Bareilly Ki Barfi</t>
  </si>
  <si>
    <t>18/08/2017</t>
  </si>
  <si>
    <t>Ashwiny Iyer Tiwari</t>
  </si>
  <si>
    <t>Bareilly Ki Barfi, Shreyas Jain</t>
  </si>
  <si>
    <t>Ayushmann Khurrana, Kriti Sanon, Rajkummar Rao, Pankaj Tripathi, Rohit Choudhary, Swati Semwal, Javed Akhtar, Seema Bhargava, Rohit Chaudhary, Naila Grewal, Sapna Sand, Vivek Yadav</t>
  </si>
  <si>
    <t>Ayushmann Khurrana, Kriti Sanon</t>
  </si>
  <si>
    <t>Set in the small-town of Bareilly, Bitti is a free-spirited young girl who lives life on her own terms and refuses to be pressured into getting married. Her life takes a shift when she meets Chirag Dubey and Pritam Vidrohi.</t>
  </si>
  <si>
    <t>Set in the small-town of Bareilly,</t>
  </si>
  <si>
    <t>tt6980546</t>
  </si>
  <si>
    <t>Bharat Ane Nenu</t>
  </si>
  <si>
    <t>Srihari Nanu, Koratala Siva</t>
  </si>
  <si>
    <t>Mahesh Babu, Kiara Advani, Prakash Raj, Sarath Kumar, Devaraj, Rajsekhar Aningi, Aamani, Sithara, Saakshi Sivaa, Anish Kuruvilla, Kadambari Kiran, Jayalalitha, Mukhtar Khan, Jayavani, Jeeva</t>
  </si>
  <si>
    <t>Mahesh Babu, Kiara Advani</t>
  </si>
  <si>
    <t>Bharat, an young graduate, becomes the C.M of Andhra Pradesh (pre-div) after his father demise without any political knowledge, faces challenges in the process of reform the society.</t>
  </si>
  <si>
    <t>Bharat, an young graduate, becomes</t>
  </si>
  <si>
    <t>tt6987770</t>
  </si>
  <si>
    <t>Destination Wedding</t>
  </si>
  <si>
    <t>Winona Ryder, Keanu Reeves, DJ Dallenbach, Ted Dubost, D. Rosh Wright, Greg Lucey, Donna Lynn Jones, Curt Dubost, Michael Mogull, Scott Andrews, James Gallardo, Sean Sullivan</t>
  </si>
  <si>
    <t>Winona Ryder, Keanu Reeves</t>
  </si>
  <si>
    <t>The story of two miserable and unpleasant wedding guests, Lindsay and Frank, who develop a mutual affection despite themselves.</t>
  </si>
  <si>
    <t>The story of two miserable and</t>
  </si>
  <si>
    <t>tt6988116</t>
  </si>
  <si>
    <t>Kalank</t>
  </si>
  <si>
    <t>Shibani Bathija, Hussain Dalal</t>
  </si>
  <si>
    <t>Varun Dhawan, Alia Bhatt, Madhuri Dixit, Sanjay Dutt, Aditya Roy Kapoor, Kunal Khemu, Sonakshi Sinha,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</si>
  <si>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</si>
  <si>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The lives of six enigmatic characters</t>
  </si>
  <si>
    <t>INR 1500000000</t>
  </si>
  <si>
    <t>tt6990206</t>
  </si>
  <si>
    <t>Krym</t>
  </si>
  <si>
    <t>Aleksey Pimanov</t>
  </si>
  <si>
    <t>Vladimir Bragin, Aleksey Pimanov</t>
  </si>
  <si>
    <t>Roman Kurtsyn, Evgeniya Lapova, Pavel Kraynov, Pavel Trubiner, Boris Shcherbakov, Elena Kotelnikova, Gennadiy Yakovlev, Aleksey Komashko, Nikita Zverev, Igor Buyanover, Ilya Dombrovskiy</t>
  </si>
  <si>
    <t>Roman Kurtsyn</t>
  </si>
  <si>
    <t>Roman Kurtsyn, Evgeniya Lapova</t>
  </si>
  <si>
    <t>This is a story of love, faith and honor, the strength of spirit and true friendship against the backdrop of the real events of the Crimean spring of 2014.</t>
  </si>
  <si>
    <t>This is a story of love, faith</t>
  </si>
  <si>
    <t>tt6998518</t>
  </si>
  <si>
    <t>Mandy</t>
  </si>
  <si>
    <t>UK, Belgium</t>
  </si>
  <si>
    <t>Panos Cosmatos, Aaron Stewart-Ahn</t>
  </si>
  <si>
    <t>Nicolas Cage, Andrea Riseborough, Linus Roache, Ned Dennehy, Olwen Fou√©r√©, Richard Brake, Bill Duke, Line Pillet, Cl√©ment Baronnet, Alexis Julemont, Stephan Fraser, Ivailo Dimitrov, Hayley Saywell, Kalin Kerin, Tam√°s Hagyu√≥</t>
  </si>
  <si>
    <t>Nicolas Cage, Andrea Riseborough</t>
  </si>
  <si>
    <t>The enchanted lives of a couple in a secluded forest are brutally shattered by a nightmarish hippie cult and their demon-biker henchmen, propelling a man into a spiraling, surreal rampage of vengeance.</t>
  </si>
  <si>
    <t>The enchanted lives of a couple</t>
  </si>
  <si>
    <t>tt7008872</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</si>
  <si>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</si>
  <si>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</si>
  <si>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</si>
  <si>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Lucas Hedges</t>
  </si>
  <si>
    <t>Lucas Hedges, Nicole Kidman</t>
  </si>
  <si>
    <t>The son of a Baptist preacher unwillingly participates in a church-supported gay conversion program after being forcibly outed to his parents.</t>
  </si>
  <si>
    <t>The son of a Baptist preacher</t>
  </si>
  <si>
    <t>tt7014006</t>
  </si>
  <si>
    <t>Eighth Grade</t>
  </si>
  <si>
    <t>Bo Burnham</t>
  </si>
  <si>
    <t>Elsie Fisher, Josh Hamilton, Emily Robinson, Jake Ryan, Daniel Zolghadri, Fred Hechinger, Imani Lewis, Luke Prael, Catherine Oliviere, Nora Mullins, Gerald W. Jones, Missy Yager, Shacha Temirov, Greg Crowe, Thomas John O'Reilly</t>
  </si>
  <si>
    <t>Elsie Fisher</t>
  </si>
  <si>
    <t>Elsie Fisher, Josh Hamilton</t>
  </si>
  <si>
    <t>An introverted teenage girl tries to survive the last week of her disastrous eighth grade year before leaving to start high school.</t>
  </si>
  <si>
    <t>An introverted teenage girl tries</t>
  </si>
  <si>
    <t>tt7019842</t>
  </si>
  <si>
    <t>C. Prem Kumar</t>
  </si>
  <si>
    <t>Vijay Sethupathi, Trisha Krishnan, Varsha Bollamma, Adithya Bhaskar, Gouri Kishan, Devadarshini Chetan, Janakaraj, Murugadass, Bagavathi Perumal, Kavithalaya Krishnan, Niyathi Kadambi, Gowthamraj, Shyam Prasad</t>
  </si>
  <si>
    <t>Vijay Sethupathi</t>
  </si>
  <si>
    <t>Vijay Sethupathi, Trisha Krishnan</t>
  </si>
  <si>
    <t>Two high school sweethearts meet at a reunion after 22 years and reminisce about their past.</t>
  </si>
  <si>
    <t>Two high school sweethearts meet</t>
  </si>
  <si>
    <t>tt7026672</t>
  </si>
  <si>
    <t>Every Day</t>
  </si>
  <si>
    <t>Jesse Andrews, David Levithan</t>
  </si>
  <si>
    <t>Angourie Rice, Justice Smith, Jeni Ross, Lucas Jade Zumann, Rory McDonald, Katie Douglas, Jacob Batalon, Ian Alexander, Sean Jones, Colin Ford, Jake Sim, Nicole Law, Karena Evans, Owen Teague, Hannah Alissa Richardson</t>
  </si>
  <si>
    <t>Angourie Rice</t>
  </si>
  <si>
    <t>Angourie Rice, Justice Smith</t>
  </si>
  <si>
    <t>A shy teenager falls for a spirit who wakes up in the body of a different person every morning.</t>
  </si>
  <si>
    <t>A shy teenager falls for a spirit</t>
  </si>
  <si>
    <t>tt7040874</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</si>
  <si>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</si>
  <si>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</si>
  <si>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</si>
  <si>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Anna Kendrick, Ian Ho</t>
  </si>
  <si>
    <t>Stephanie is a single mother with a parenting vlog who befriends Emily, a secretive upper-class woman who has a child at the same elementary school. When Emily goes missing, Stephanie takes it upon herself to investigate.</t>
  </si>
  <si>
    <t>Stephanie is a single mother with</t>
  </si>
  <si>
    <t>tt7043012</t>
  </si>
  <si>
    <t>Velvet Buzzsaw</t>
  </si>
  <si>
    <t>Jake Gyllenhaal, Rene Russo, Zawe Ashton, Tom Sturridge, Toni Collette, Natalia Dyer, Daveed Diggs, John Malkovich, Billy Magnussen, Alan Mandell, Mig Macario, Nitya Vidyasagar, Sedale Threatt Jr., Keith Bogart, Sofia Toufa</t>
  </si>
  <si>
    <t>Jake Gyllenhaal, Rene Russo</t>
  </si>
  <si>
    <t>A satire set in the contemporary art world scene of Los Angeles, where big money artists and mega-collectors pay a high price when art collides with commerce.</t>
  </si>
  <si>
    <t>A satire set in the contemporary</t>
  </si>
  <si>
    <t>tt7048622</t>
  </si>
  <si>
    <t>L'insulte</t>
  </si>
  <si>
    <t>France, Cyprus, Belgium, Lebanon, USA</t>
  </si>
  <si>
    <t>Ziad Doueiri</t>
  </si>
  <si>
    <t>Ziad Doueiri, Joelle Touma</t>
  </si>
  <si>
    <t>Adel Karam, Kamel El Basha, Camille Salameh, Diamand Bou Abboud, Rita Hayek, Talal Jurdi, Christine Choueiri, Julia Kassar, Rifaat Torbey, Carlos Chahine, Walid Abboud, Georges Daoud, Elie Njeim, Sami Hamdan, Tony Mehanna</t>
  </si>
  <si>
    <t>Adel Karam</t>
  </si>
  <si>
    <t>Adel Karam, Kamel El Basha</t>
  </si>
  <si>
    <t>After an emotional exchange between a Lebanese Christian and a Palestinian refugee escalates, the men end up in a court case that gets national attention.</t>
  </si>
  <si>
    <t>After an emotional exchange between</t>
  </si>
  <si>
    <t>tt7057496</t>
  </si>
  <si>
    <t>Gi-eok-ui bam</t>
  </si>
  <si>
    <t>29/11/2017</t>
  </si>
  <si>
    <t>Hang-jun Jang</t>
  </si>
  <si>
    <t>Yeon Je Hyung, Ha-Neul Kang, Mu-Yeol Kim, Na-ra Lee, Seong-kun Mun, Young-hee Na</t>
  </si>
  <si>
    <t>Yeon Je Hyung</t>
  </si>
  <si>
    <t>Yeon Je Hyung, Ha-Neul Kang</t>
  </si>
  <si>
    <t>When his abducted brother returns seemingly a different man with no memory of the past 19 days, Jin-seok chases after the truth behind the kidnapping.</t>
  </si>
  <si>
    <t>When his abducted brother returns</t>
  </si>
  <si>
    <t>tt7060344</t>
  </si>
  <si>
    <t>Ratsasan</t>
  </si>
  <si>
    <t>Ram Kumar</t>
  </si>
  <si>
    <t>Vishnu Vishal, Radha Ravi, Sangili Murugan, Nizhalgal Ravi, Saravanan, Vinodhini Vaidynathan, Gajaraj, Sanjay, Kumar, Karunakaran, Ghibran, Abhirami, Suzane George, Munishkanth, Amala Paul</t>
  </si>
  <si>
    <t>Vishnu Vishal</t>
  </si>
  <si>
    <t>Vishnu Vishal, Radha Ravi</t>
  </si>
  <si>
    <t>A Sub-Inspector sets out in pursuit of a mysterious serial killer who targets teen school girls and murders them brutally</t>
  </si>
  <si>
    <t>A Sub-Inspector sets out in pursuit</t>
  </si>
  <si>
    <t>tt7074886</t>
  </si>
  <si>
    <t>The Front Runner</t>
  </si>
  <si>
    <t>Matt Bai, Jay Carson</t>
  </si>
  <si>
    <t>Hugh Jackman, Vera Farmiga, J.K. Simmons, Mark O'Brien, Molly Ephraim, Chris Coy, Alex Karpovsky, Josh Brener, Tommy Dewey, Kaitlyn Dever, Oliver Cooper, Jenna Kanell, RJ Brown, Alfred Molina, Mamoudou Athie</t>
  </si>
  <si>
    <t>Hugh Jackman, Vera Farmiga</t>
  </si>
  <si>
    <t>tt7098658</t>
  </si>
  <si>
    <t>Raazi</t>
  </si>
  <si>
    <t>Harinder S. Sikka, Meghna Gulzar</t>
  </si>
  <si>
    <t>Alia Bhatt, Vicky Kaushal, Rajit Kapoor, Shishir Sharma, Ashwath Bhatt, Jaideep Ahlawat, Soni Razdan, Arif Zakaria, Amruta Khanvilkar, Kanwaljit Singh, Aman Vasishth, Veer Samra, Saloni, Deepak Saini, Sima Pari</t>
  </si>
  <si>
    <t>Alia Bhatt, Vicky Kaushal</t>
  </si>
  <si>
    <t>A Kashmiri woman agrees to marry a Pakistani army officer in order to spy on Pakistan during the Indo-Pakistan War of 1971.</t>
  </si>
  <si>
    <t>A Kashmiri woman agrees to marry</t>
  </si>
  <si>
    <t>tt7125860</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</si>
  <si>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</si>
  <si>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</si>
  <si>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</si>
  <si>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KiKi Layne</t>
  </si>
  <si>
    <t>KiKi Layne, Stephan James</t>
  </si>
  <si>
    <t>A young woman embraces her pregnancy while she and her family set out to prove her childhood friend and lover innocent of a crime he didn't commit.</t>
  </si>
  <si>
    <t>A young woman embraces her pregnancy</t>
  </si>
  <si>
    <t>tt7131622</t>
  </si>
  <si>
    <t>Once Upon a Time... in Hollywood</t>
  </si>
  <si>
    <t>18/09/2019</t>
  </si>
  <si>
    <t>Leonardo DiCaprio, Brad Pitt, Margot Robbie, Emile Hirsch, Margaret Qualley, Timothy Olyphant, Julia Butters, Austin Butler, Dakota Fanning, Bruce Dern, Mike Moh, Luke Perry, Damian Lewis, Al Pacino, Nicholas Hammond</t>
  </si>
  <si>
    <t>Leonardo DiCaprio, Brad Pitt</t>
  </si>
  <si>
    <t>A faded television actor and his stunt double strive to achieve fame and success in the final years of Hollywood's Golden Age in 1969 Los Angeles.</t>
  </si>
  <si>
    <t>A faded television actor and his</t>
  </si>
  <si>
    <t>tt7133686</t>
  </si>
  <si>
    <t>Next Gen</t>
  </si>
  <si>
    <t>Kevin R. Adams, Joe Ksander</t>
  </si>
  <si>
    <t>John Krasinski, Charlyne Yi, Jason Sudeikis, Michael Pe√±a, David Cross, Constance Wu, Kiana Led√©, Anna Akana, Issac Ryan Brown, Reba Buhr, Amber Friendly, Jet Jurgensmeyer, Joe Ksander, Shaye Ogbonna, Jon Oswald</t>
  </si>
  <si>
    <t>John Krasinski, Charlyne Yi</t>
  </si>
  <si>
    <t>A friendship with a top-secret robot turns a lonely girl's life into a thrilling adventure as they take on bullies, evil bots and a scheming madman.</t>
  </si>
  <si>
    <t>A friendship with a top-secret</t>
  </si>
  <si>
    <t>CNY 150000000</t>
  </si>
  <si>
    <t>tt7137380</t>
  </si>
  <si>
    <t>Destroyer</t>
  </si>
  <si>
    <t>Nicole Kidman, Toby Kebbell, Tatiana Maslany, Sebastian Stan, Scoot McNairy, Bradley Whitford, Toby Huss, James Jordan, Beau Knapp, Jade Pettyjohn, Shamier Anderson, Zach Villa, Natalia Cordova-Buckley, Colby French, Kelvin Han Yee</t>
  </si>
  <si>
    <t>Nicole Kidman, Toby Kebbell</t>
  </si>
  <si>
    <t>A police detective reconnects with people from an undercover assignment in her distant past in order to make peace.</t>
  </si>
  <si>
    <t>A police detective reconnects</t>
  </si>
  <si>
    <t>tt7137846</t>
  </si>
  <si>
    <t>Breaking In</t>
  </si>
  <si>
    <t>Ryan Engle, Jaime Primak Sullivan</t>
  </si>
  <si>
    <t>Gabrielle Union, Billy Burke, Richard Cabral, Ajiona Alexus, Levi Meaden, Seth Carr, Mark Furze, Jason George, Christa Miller, Damien Leake</t>
  </si>
  <si>
    <t>Gabrielle Union</t>
  </si>
  <si>
    <t>Gabrielle Union, Billy Burke</t>
  </si>
  <si>
    <t>A woman fights to protect her family during a home invasion.</t>
  </si>
  <si>
    <t>A woman fights to protect her</t>
  </si>
  <si>
    <t>tt7139936</t>
  </si>
  <si>
    <t>A Rainy Day in New York</t>
  </si>
  <si>
    <t>28/11/2019</t>
  </si>
  <si>
    <t>Timoth√©e Chalamet, Elle Fanning, Liev Schreiber, Suzanne Smith, Olivia Boreham-Wing, Ben Warheit, Griffin Newman, Selena Gomez, Gus Birney, Elijah Boothe, Will Rogers, Annaleigh Ashford, Jude Law, Frank Marzullo, Kirby Mitchell</t>
  </si>
  <si>
    <t>Timoth√©e Chalamet, Elle Fanning</t>
  </si>
  <si>
    <t>A young couple arrives in New York for a weekend where they are met with bad weather and a series of adventures.</t>
  </si>
  <si>
    <t>A young couple arrives in New</t>
  </si>
  <si>
    <t>tt7146812</t>
  </si>
  <si>
    <t>Onward</t>
  </si>
  <si>
    <t>19/08/2020</t>
  </si>
  <si>
    <t>Dan Scanlon, Keith Bunin</t>
  </si>
  <si>
    <t>Tom Holland, Chris Pratt, Julia Louis-Dreyfus, Octavia Spencer, Mel Rodriguez, Kyle Bornheimer, Lena Waithe, Ali Wong, Grey Griffin, Tracey Ullman, Wilmer Valderrama, George Psarras, John Ratzenberger</t>
  </si>
  <si>
    <t>Tom Holland, Chris Pratt</t>
  </si>
  <si>
    <t>Two elven brothers embark on a quest to bring their father back for one day.</t>
  </si>
  <si>
    <t>Two elven brothers embark on a</t>
  </si>
  <si>
    <t>tt7153766</t>
  </si>
  <si>
    <t>Unsane</t>
  </si>
  <si>
    <t>Joshua Leonard, Claire Foy, Sarah Stiles, Marc Kudisch, Amy Irving, Colin Woodell, Myra Lucretia Taylor, Lynda Mauze, Zach Cherry, Polly McKie, Jay Pharoah, Ra√∫l Castillo, Juno Temple, Michael Mihm, Robert Kelly</t>
  </si>
  <si>
    <t>Joshua Leonard</t>
  </si>
  <si>
    <t>Joshua Leonard, Claire Foy</t>
  </si>
  <si>
    <t>A young woman is involuntarily committed to a mental institution, where she is confronted by her greatest fear--but is it real or a product of her delusion?</t>
  </si>
  <si>
    <t>A young woman is involuntarily</t>
  </si>
  <si>
    <t>tt7160070</t>
  </si>
  <si>
    <t>Sin-gwa ham-kke: Jwi-wa beol</t>
  </si>
  <si>
    <t>20/12/2017</t>
  </si>
  <si>
    <t>Yong-hwa Kim</t>
  </si>
  <si>
    <t>Ho-min Ju, Yong-hwa Kim</t>
  </si>
  <si>
    <t>Jung-woo Ha, Tae-Hyun Cha, Ji-Hoon Ju, Hyang-gi Kim, Jung-jae Lee, Dong-seok Ma, Kyung-soo Do, Dong-wook Kim, Gwang Jang, Hae-Kyun Jung, Dal-su Oh, Won-hee Im, Joon-hyuk Lee, Su-an Kim, Ha-neul Kim</t>
  </si>
  <si>
    <t>Jung-woo Ha, Tae-Hyun Cha</t>
  </si>
  <si>
    <t>After a heroic death, a firefighter navigates the afterlife with the help of three guides.</t>
  </si>
  <si>
    <t>After a heroic death, a firefighter</t>
  </si>
  <si>
    <t>tt7167630</t>
  </si>
  <si>
    <t>Batman: Gotham by Gaslight</t>
  </si>
  <si>
    <t>23/01/2018</t>
  </si>
  <si>
    <t>James Krieg, Brian Augustyn</t>
  </si>
  <si>
    <t>Bruce Greenwood, Jennifer Carpenter, Chris Cox, John DiMaggio, David Forseth, Grey Griffin, Anthony Head, Bob Joles, Yuri Lowenthal, Lincoln Melcher, Scott Patterson, William Salyers, Tara Strong, Bruce Timm, Kari Wuhrer</t>
  </si>
  <si>
    <t>Bruce Greenwood, Jennifer Carpenter</t>
  </si>
  <si>
    <t>In an alternative Victorian Age Gotham City, Batman begins his war on crime while he investigates a new series of murders by Jack the Ripper.</t>
  </si>
  <si>
    <t>In an alternative Victorian Age</t>
  </si>
  <si>
    <t>tt7167686</t>
  </si>
  <si>
    <t>Reign of the Supermen</t>
  </si>
  <si>
    <t>James Krieg, Tim Sheridan</t>
  </si>
  <si>
    <t>Jerry O'Connell, Rebecca Romijn, Rainn Wilson, Patrick Fabian, Charles Halford, Cameron Monaghan, Cress Williams, Rosario Dawson, Nathan Fillion, Christopher Gorham, Shemar Moore, Nyambi Nyambi, Jason O'Mara, Rocky Carroll, Trevor Devall</t>
  </si>
  <si>
    <t>Jerry O'Connell, Rebecca Romijn</t>
  </si>
  <si>
    <t>After the death of Superman, several new people present themselves as possible successors.</t>
  </si>
  <si>
    <t>After the death of Superman, several</t>
  </si>
  <si>
    <t>tt7170950</t>
  </si>
  <si>
    <t>Like Father</t>
  </si>
  <si>
    <t>Lauren Miller Rogen, Anders Bard</t>
  </si>
  <si>
    <t>Kristen Bell, Danielle Davenport, Kimiko Glenn, Wynter Kullman, Kelsey Grammer, Brett Gelman, Jon Foster, Elisabeth Ness, Ralph Adriel Johnson, Olivia Oguma, Brian McCarthy, Keilly McQuail, Kenneth McCoy, Jen Zaborowski, Brittany Ross</t>
  </si>
  <si>
    <t>Kristen Bell, Danielle Davenport</t>
  </si>
  <si>
    <t>After she's left at the altar, a workaholic advertising executive ends up on her Caribbean honeymoon cruise with her estranged father.</t>
  </si>
  <si>
    <t>After she's left at the altar,</t>
  </si>
  <si>
    <t>tt7212726</t>
  </si>
  <si>
    <t>Simmba</t>
  </si>
  <si>
    <t>28/12/2018</t>
  </si>
  <si>
    <t>Puri Jagannadh, Vakkantham Vamsi</t>
  </si>
  <si>
    <t>Ranveer Singh, Sara Ali Khan, Sonu Sood, Ashutosh Rana, Siddarth Jadhav, Vaidehi Parshurami, Ulka Gupta, Suchitra Bandekar, Sulabha Arya, Ashwini Kalsekar, Neha Mahajan, Nandu Madhav, Shriswara, Sarita Joshi, Sneha James</t>
  </si>
  <si>
    <t>Ranveer Singh, Sara Ali Khan</t>
  </si>
  <si>
    <t>Simmba, a Corrupt Officer, enjoys all the perks of being an immoral and unethical police officer until a life-changing event forces him to choose the righteous path.</t>
  </si>
  <si>
    <t>Simmba, a Corrupt Officer, enjoys</t>
  </si>
  <si>
    <t>INR 1390000000</t>
  </si>
  <si>
    <t>tt7218518</t>
  </si>
  <si>
    <t>Padman</t>
  </si>
  <si>
    <t>R. Balki, Swanand Kirkire</t>
  </si>
  <si>
    <t>Akshay Kumar, Radhika Apte, Sonam Kapoor, Jyoti Subhash, Urmila Mahanta, Suneel Sinha, Sanjay Singh, Rakesh Chaturvedi Om, Mrinmayee Godbole, Mridul Satam, Parul Chauhan, Saurabh Agarwal, Amitabh Bachchan, Varun Bag, Himika Bose</t>
  </si>
  <si>
    <t>Akshay Kumar, Radhika Apte</t>
  </si>
  <si>
    <t>Upon realizing the extent to which women are affected by their menses, a man sets out to create a sanitary pad machine and to provide inexpensive sanitary pads to the women of rural India.</t>
  </si>
  <si>
    <t>Upon realizing the extent to which</t>
  </si>
  <si>
    <t>tt7221896</t>
  </si>
  <si>
    <t>Cumali Ceber: Allah Seni Alsin</t>
  </si>
  <si>
    <t>G√∂khan G√∂k</t>
  </si>
  <si>
    <t>Cihan Berk Berkeban, Giray Demirel</t>
  </si>
  <si>
    <t>Halil S√∂yletmez, Doga Konakoglu, Emre Keskin, Ceyda Saltadal, Tanser Yilmazturk, Cem √ñzkirdeniz, Sahin √ñzgen√ß, Kahraman Sivri, Ata Nedim Arman, Tamay Kili√ß, Yusuf Aktas, Can Uysal, Mehmet Uslu, Tusad √áelik, Arda Y√ºksel</t>
  </si>
  <si>
    <t>Halil S√∂yletmez</t>
  </si>
  <si>
    <t>Halil S√∂yletmez, Doga Konakoglu</t>
  </si>
  <si>
    <t>Cumali Ceber goes to a vacation with his children.</t>
  </si>
  <si>
    <t>Cumali Ceber goes to a vacation</t>
  </si>
  <si>
    <t>TRL 10000</t>
  </si>
  <si>
    <t>tt7242142</t>
  </si>
  <si>
    <t>Blindspotting</t>
  </si>
  <si>
    <t>Carlos L√≥pez Estrada</t>
  </si>
  <si>
    <t>Rafael Casal, Daveed Diggs</t>
  </si>
  <si>
    <t>Daveed Diggs, Rafael Casal, Janina Gavankar, Jasmine Cephas Jones, Ethan Embry, Tisha Campbell-Martin, Utkarsh Ambudkar, Kevin Carroll, Nyambi Nyambi, Jon Chaffin, Wayne Knight, Margo Hall, Ziggy Baitinger, Leland Orser, Travis Parker</t>
  </si>
  <si>
    <t>Daveed Diggs</t>
  </si>
  <si>
    <t>Daveed Diggs, Rafael Casal</t>
  </si>
  <si>
    <t>While on probation, a man begins to re-evaluate his relationship with his volatile best friend.</t>
  </si>
  <si>
    <t>While on probation, a man begins</t>
  </si>
  <si>
    <t>tt7255568</t>
  </si>
  <si>
    <t>Student of the Year 2</t>
  </si>
  <si>
    <t>Punit Malhotra</t>
  </si>
  <si>
    <t>Paulomi Dutta, Karan Johar</t>
  </si>
  <si>
    <t>Tiger Shroff, Ananya Panday, Tara Sutaria, Aditya Seal, Manoj Pahwa, Ayesha Raza, Rajesh Kumar, Manasi Joshi Roy, Samir Soni, Gul Panag, Manjot Singh, Sahil Anand, Harsh Beniwal, Daljeet Singh Gujral, Abhishek Bajaj</t>
  </si>
  <si>
    <t>Tiger Shroff</t>
  </si>
  <si>
    <t>Tiger Shroff, Ananya Panday</t>
  </si>
  <si>
    <t>A student must face off against bullies and overcome hurdles, both academic and romantic, to win his college's coveted Student of the Year trophy.</t>
  </si>
  <si>
    <t>A student must face off against</t>
  </si>
  <si>
    <t>INR 800000000</t>
  </si>
  <si>
    <t>tt7280898</t>
  </si>
  <si>
    <t>Norway, Iceland, USA</t>
  </si>
  <si>
    <t>Paul Greengrass, √Ösne Seierstad</t>
  </si>
  <si>
    <t>Anders Danielsen Lie, Jonas Strand Gravli, Jon √òigarden, Maria Bock, Thorbj√∏rn Harr, Seda Witt, Isak Bakli Aglen, Ola G. Furuseth, Marit Andreassen, √òystein Martinsen, Valborg Fr√∏ysnes, Harald Nordmann, Anders Kulsrud Storruste, Monica Borg Fure, Mathias Eckhoff</t>
  </si>
  <si>
    <t>A three-part story of Norway's worst terrorist attack in which over seventy people were killed. 22 July looks at the disaster itself, the survivors, Norway's political system and the lawyers who worked on this horrific case.</t>
  </si>
  <si>
    <t>A three-part story of Norway's</t>
  </si>
  <si>
    <t>tt7282468</t>
  </si>
  <si>
    <t>Beoning</t>
  </si>
  <si>
    <t>19/09/2019</t>
  </si>
  <si>
    <t>Jungmi Oh, Chang-dong Lee</t>
  </si>
  <si>
    <t>Ah-In Yoo, Steven Yeun, Jong-seo Jun, Soo-Kyung Kim, Seung-ho Choi, Seong-kun Mun, Bok-gi Min, Soo-Jeong Lee, Hye-ra Ban, Mi-Kyung Cha, Bong-ryeon Lee, Wonhyeong Jang, Seok-Chan Jeon, Joong-ok Lee, Ja-Yeon Ok</t>
  </si>
  <si>
    <t>Ah-In Yoo</t>
  </si>
  <si>
    <t>Ah-In Yoo, Steven Yeun</t>
  </si>
  <si>
    <t>Jong-su bumps into a girl who used to live in the same neighborhood, who asks him to look after her cat while she's on a trip to Africa. When back, she introduces Ben, a mysterious guy she met there, who confesses his secret hobby.</t>
  </si>
  <si>
    <t>Jong-su bumps into a girl who</t>
  </si>
  <si>
    <t>tt7286456</t>
  </si>
  <si>
    <t>Joker</t>
  </si>
  <si>
    <t>Todd Phillips, Scott Silver</t>
  </si>
  <si>
    <t>Joaquin Phoenix, Robert De Niro, Zazie Beetz, Frances Conroy, Brett Cullen, Shea Whigham, Bill Camp, Glenn Fleshler, Leigh Gill, Josh Pais, Rocco Luna, Marc Maron, Sondra James, Murphy Guyer, Douglas Hodge</t>
  </si>
  <si>
    <t>Joaquin Phoenix, Robert De Niro</t>
  </si>
  <si>
    <t>In Gotham City, mentally troubled comedian Arthur Fleck is disregarded and mistreated by society. He then embarks on a downward spiral of revolution and bloody crime. This path brings him face-to-face with his alter-ego: the Joker.</t>
  </si>
  <si>
    <t>In Gotham City, mentally troubled</t>
  </si>
  <si>
    <t>tt7294534</t>
  </si>
  <si>
    <t>Arjun Reddy</t>
  </si>
  <si>
    <t>Sandeep Reddy Vanga</t>
  </si>
  <si>
    <t>Sandeep Reddy Vanga, Mandela Pedaswamy</t>
  </si>
  <si>
    <t>Vijay Deverakonda, Shalini Pandey, Jia Sharma, Kanchana, Sanjay Swaroop, Bhushan Kalyan, Sandhya Janak, Kamal Kamaraju, Padmaja, R.J. Hemant, Rahul Ramakrishna, Priyadarshi, Kalyan Vitappu, Amit Sharma, Sri Sudha</t>
  </si>
  <si>
    <t>Vijay Deverakonda</t>
  </si>
  <si>
    <t>Vijay Deverakonda, Shalini Pandey</t>
  </si>
  <si>
    <t>Arjun Reddy, a short tempered house surgeon gets used to drugs and drinks when his girlfriend is forced to marry another person.</t>
  </si>
  <si>
    <t>Arjun Reddy, a short tempered</t>
  </si>
  <si>
    <t>INR 25000000</t>
  </si>
  <si>
    <t>tt7312940</t>
  </si>
  <si>
    <t>Singularity</t>
  </si>
  <si>
    <t>Switzerland, USA</t>
  </si>
  <si>
    <t>Robert Kouba</t>
  </si>
  <si>
    <t>Robert Kouba, Robert Kouba</t>
  </si>
  <si>
    <t>Julian Schaffner, John Cusack, Carmen Argenziano, Eileen Grubba, Jeannine Mich√®le Wacker, Pavlo Bubryak, Paul American, David Chrisman, Hrncir Kuba, Elisa Dvorakova, Oliver Czavar, Michelle Michaels, Jason Marnocha, Elaine Loh, Ego Nwodim</t>
  </si>
  <si>
    <t>Julian Schaffner</t>
  </si>
  <si>
    <t>Julian Schaffner, John Cusack</t>
  </si>
  <si>
    <t>Earth 2020, 3/4 of it's households have a robot. The AI supercomputer, Kronos, considers humans the biggest threat to Earth. A century later, few humans are left. Calia seeks the last human stronghold as does Kronos.</t>
  </si>
  <si>
    <t>Earth 2020, 3/4 of it's households</t>
  </si>
  <si>
    <t>tt7315484</t>
  </si>
  <si>
    <t>The Silence</t>
  </si>
  <si>
    <t>Carey Van Dyke, Shane Van Dyke</t>
  </si>
  <si>
    <t>Stanley Tucci, Kiernan Shipka, Miranda Otto, Kate Trotter, John Corbett, Kyle Breitkopf, Dempsey Bryk, Billy MacLellan, Chris Whitby, Barbara Gordon, Zoe Doyle, Cory O'Brien, Alex Hatz, Gregory Waters, Sarah Abbott</t>
  </si>
  <si>
    <t>Stanley Tucci, Kiernan Shipka</t>
  </si>
  <si>
    <t>When the world is under attack from terrifying creatures who hunt their human prey by sound, 16-year old Ally Andrews (Kiernan Shipka), who lost her hearing at 13, and her family seek refuge in a remote haven.</t>
  </si>
  <si>
    <t>When the world is under attack</t>
  </si>
  <si>
    <t>tt7318202</t>
  </si>
  <si>
    <t>Kelebekler</t>
  </si>
  <si>
    <t>Tolga Kara√ßelik</t>
  </si>
  <si>
    <t>Tolga Tekin, Bartu K√º√ß√ºk√ßaglayan, Tugce Altug, Serkan Keskin, Hakan Karsak, Ezgi Mola, Ercan Kesal, G√ºnes Zahid, Necat Bayar, Bedir Bedir, Emrullah Cakay, G√ºlnur Demircan, Lea Fa√übender, Sebnem Hassanisoughi, Zeki Kahveci</t>
  </si>
  <si>
    <t>Tolga Tekin</t>
  </si>
  <si>
    <t>Tolga Tekin, Bartu K√º√ß√ºk√ßaglayan</t>
  </si>
  <si>
    <t>In a Turkish village, three siblings who neither know each other nor anything about their late father, wait to bury his body. As they start to find out more about their father and each other, they also start to learn more about themselves.</t>
  </si>
  <si>
    <t>In a Turkish village, three siblings</t>
  </si>
  <si>
    <t>tt7329656</t>
  </si>
  <si>
    <t>47 Meters Down: Uncaged</t>
  </si>
  <si>
    <t>Ernest Riera, Johannes Roberts</t>
  </si>
  <si>
    <t>Sophie N√©lisse, Corinne Foxx, Brianne Tju, Sistine Rose Stallone, John Corbett, Nia Long, Brec Bassinger, Davi Santos, Khylin Rhambo</t>
  </si>
  <si>
    <t>Sophie N√©lisse</t>
  </si>
  <si>
    <t>Sophie N√©lisse, Corinne Foxx</t>
  </si>
  <si>
    <t>Four teen girls diving in a ruined underwater city quickly learn they've entered the territory of the deadliest shark species in the claustrophobic labyrinth of submerged caves.</t>
  </si>
  <si>
    <t>Four teen girls diving in a ruined</t>
  </si>
  <si>
    <t>tt7334528</t>
  </si>
  <si>
    <t>Uncle Drew</t>
  </si>
  <si>
    <t>Jay Longino</t>
  </si>
  <si>
    <t>Kyrie Irving, Lil Rel Howery, Shaquille O'Neal, Chris Webber, Reggie Miller, Nate Robinson, Lisa Leslie, Erica Ash, Tiffany Haddish, Nick Kroll, Aaron Gordon, Mike Epps, J.B. Smoove, Wesley Witherspoon, Thomas Mills</t>
  </si>
  <si>
    <t>Kyrie Irving</t>
  </si>
  <si>
    <t>Kyrie Irving, Lil Rel Howery</t>
  </si>
  <si>
    <t>An anti-ageist comedy about a man's dream to win the Rucker Classic street ball tournament in Harlem.</t>
  </si>
  <si>
    <t>An anti-ageist comedy about a</t>
  </si>
  <si>
    <t>tt7339248</t>
  </si>
  <si>
    <t>The Art of Self-Defense</t>
  </si>
  <si>
    <t>19/07/2019</t>
  </si>
  <si>
    <t>Riley Stearns</t>
  </si>
  <si>
    <t>Jesse Eisenberg, Alessandro Nivola, Imogen Poots, Steve Terada, David Zellner, Phillip Andre Botello, Jason Burkey, Mike Brooks, C.J. Rush, Davey Johnson, Hauke Bahr, Katherine Martin, Cameron Murphy, Nicholas Hulstine, Lena Friedrich</t>
  </si>
  <si>
    <t>Jesse Eisenberg, Alessandro Nivola</t>
  </si>
  <si>
    <t>After being attacked on the street, a young man enlists at a local dojo, led by a charismatic and mysterious sensei, in an effort to learn how to defend himself from future threats.</t>
  </si>
  <si>
    <t>After being attacked on the street,</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</si>
  <si>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</si>
  <si>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</si>
  <si>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</si>
  <si>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</si>
  <si>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</si>
  <si>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Jacob Tremblay, Keith L. Williams</t>
  </si>
  <si>
    <t>Three 6th grade boys ditch school and embark on an epic journey while carrying accidentally stolen drugs, being hunted by teenage girls, and trying to make their way home in time for a long-awaited party.</t>
  </si>
  <si>
    <t>Three 6th grade boys ditch school</t>
  </si>
  <si>
    <t>tt7347846</t>
  </si>
  <si>
    <t>The Lodge</t>
  </si>
  <si>
    <t>Sergio Casci, Veronika Franz</t>
  </si>
  <si>
    <t>Riley Keough, Jaeden Martell, Lia McHugh, Richard Armitage, Alicia Silverstone, Danny Keough, Lola Reid, Philippe M√©nard, Jarred Atkin, Wally the Dog</t>
  </si>
  <si>
    <t>Riley Keough</t>
  </si>
  <si>
    <t>Riley Keough, Jaeden Martell</t>
  </si>
  <si>
    <t>A soon-to-be stepmom is snowed in with her fianc√©'s two children at a remote holiday village. Just as relations begin to thaw between the trio, some strange and frightening events take place.</t>
  </si>
  <si>
    <t>A soon-to-be stepmom is snowed</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</si>
  <si>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</si>
  <si>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</si>
  <si>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</si>
  <si>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</si>
  <si>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Alec Baldwin, John David Washington</t>
  </si>
  <si>
    <t>tt7349950</t>
  </si>
  <si>
    <t>It Chapter Two</t>
  </si>
  <si>
    <t>Stephen King, Gary Dauberman</t>
  </si>
  <si>
    <t>Jessica Chastain, James McAvoy, Bill Hader, Isaiah Mustafa, Jay Ryan, James Ransone, Andy Bean, Bill Skarsg√•rd, Jaeden Martell, Wyatt Oleff, Jack Dylan Grazer, Finn Wolfhard, Sophia Lillis, Chosen Jacobs, Jeremy Ray Taylor</t>
  </si>
  <si>
    <t>Jessica Chastain, James McAvoy</t>
  </si>
  <si>
    <t>Twenty-seven years after their first encounter with the terrifying Pennywise, the Losers Club have grown up and moved away, until a devastating phone call brings them back.</t>
  </si>
  <si>
    <t>Twenty-seven years after their</t>
  </si>
  <si>
    <t>tt7363076</t>
  </si>
  <si>
    <t>Raid</t>
  </si>
  <si>
    <t>Ritesh Shah</t>
  </si>
  <si>
    <t>Ajay Devgn, Ileana D'Cruz, Amit Bimrot, Saurabh Shukla, Amit Sial, Gayathri Iyer, Sheeba Chaddha, Saanand Verma, Sulagna Panigrahi, Geeta Agarwal, Devas Dixit, Ravi Khanvilkar, Pravin Singh Sisodia, Pushpa Joshi, Surbhi Singh</t>
  </si>
  <si>
    <t>Ajay Devgn, Ileana D'Cruz</t>
  </si>
  <si>
    <t>A fearless income tax officer raids the mansion of the most powerful man in Lucknow after someone mysteriously draws his attention towards the evidence.</t>
  </si>
  <si>
    <t>A fearless income tax officer</t>
  </si>
  <si>
    <t>tt7363104</t>
  </si>
  <si>
    <t>Khuda Haafiz</t>
  </si>
  <si>
    <t>14/08/2020</t>
  </si>
  <si>
    <t>Faruk Kabir</t>
  </si>
  <si>
    <t>Vidyut Jammwal, Shivaleeka Oberoi, Annu Kapoor, Shiv Panditt, Aahana Kumra, Nawab Shah, Gargi Patel, Mohit Chauhan, Rio Kapadia, Ikhlaque Khan, Yasir Khan, Suparna Marwah, Kinal Muchhala, Shahnawaz Pradhan, Vipin Sharma</t>
  </si>
  <si>
    <t>Vidyut Jammwal</t>
  </si>
  <si>
    <t>Vidyut Jammwal, Shivaleeka Oberoi</t>
  </si>
  <si>
    <t>A newly married couple's life falls in jeopardy when the wife goes missing under mysterious circumstances.</t>
  </si>
  <si>
    <t>A newly married couple's life</t>
  </si>
  <si>
    <t>tt7374948</t>
  </si>
  <si>
    <t>Always Be My Maybe</t>
  </si>
  <si>
    <t>31/05/2019</t>
  </si>
  <si>
    <t>Nahnatchka Khan</t>
  </si>
  <si>
    <t>Ali Wong, Randall Park</t>
  </si>
  <si>
    <t>Ali Wong, Randall Park, James Saito, Michelle Buteau, Vivian Bang, Keanu Reeves, Susan Park, Daniel Dae Kim, Karan Soni, Charlyne Yi, Lyrics Born, Casey Wilson, Miya Cech, Emerson Min, Ashley Liao</t>
  </si>
  <si>
    <t>Ali Wong</t>
  </si>
  <si>
    <t>Everyone assumed Sasha and Marcus would wind up together except for Sasha and Marcus. Reconnecting after 15 years, the two start to wonder - maybe?</t>
  </si>
  <si>
    <t>Everyone assumed Sasha and Marcus</t>
  </si>
  <si>
    <t>tt7390588</t>
  </si>
  <si>
    <t>Little Monsters</t>
  </si>
  <si>
    <t>Australia, USA, UK</t>
  </si>
  <si>
    <t>Abe Forsythe</t>
  </si>
  <si>
    <t>Lupita Nyong'o, Alexander England, Josh Gad, Kat Stewart, Diesel La Torraca, Nadia Townsend, Marshall Napier, Glenn Hazeldine, Ava Caryofyllis, Charlie Whitley, Mason Mansour, Kim Doan, Wolfgang Gledhill, Caliah Pinones, Jack Schuback</t>
  </si>
  <si>
    <t>Lupita Nyong'o, Alexander England</t>
  </si>
  <si>
    <t>A washed-up musician teams up with a teacher and a kids show personality to protect young children from a sudden outbreak of zombies.</t>
  </si>
  <si>
    <t>A washed-up musician teams up</t>
  </si>
  <si>
    <t>tt7390646</t>
  </si>
  <si>
    <t>Black and Blue</t>
  </si>
  <si>
    <t>25/10/2019</t>
  </si>
  <si>
    <t>Naomie Harris, Tyrese Gibson, Frank Grillo, Mike Colter, Reid Scott, Beau Knapp, Nafessa Williams, James Moses Black, Carsyn Taylor, Lucky Johnson, Deneen Tyler, Michael Papajohn, Nelson Bonilla, Frankie Smith, Oscar Gale</t>
  </si>
  <si>
    <t>Naomie Harris</t>
  </si>
  <si>
    <t>Naomie Harris, Tyrese Gibson</t>
  </si>
  <si>
    <t>A rookie New Orleans police officer is forced to balance her identity as a black woman after she witnesses two corrupt cops committing murder.</t>
  </si>
  <si>
    <t>A rookie New Orleans police officer</t>
  </si>
  <si>
    <t>tt7392212</t>
  </si>
  <si>
    <t>Rangasthalam</t>
  </si>
  <si>
    <t>Sukumar, Sukumar</t>
  </si>
  <si>
    <t>Ram Charan, Samantha Ruth Prabhu, Aadhi, Jagapathi Babu, V.K. Naresh, Prakash Raj, Anasuya Bharadwaj, Rohini, Mahesh Achanta, Aditya, Anil, Annie, Appu, Fm Babai, Sathi Babu</t>
  </si>
  <si>
    <t>Ram Charan, Samantha Ruth Prabhu</t>
  </si>
  <si>
    <t>The fear of his elder brother's death starts to haunt an innocent, hearing impaired guy after they both join forces to overthrow the unlawful 30 year long regime of their village's president.</t>
  </si>
  <si>
    <t>The fear of his elder brother's</t>
  </si>
  <si>
    <t>tt7401588</t>
  </si>
  <si>
    <t>Instant Family</t>
  </si>
  <si>
    <t>Mark Wahlberg, Rose Byrne, Isabela Merced, Gustavo Escobar, Julianna Gamiz, Octavia Spencer, Tig Notaro, Tom Segura, Allyn Rachel, Britt Rentschler, Jody Thompson, Margo Martindale, Julie Hagerty, Michael O'Keefe, Joan Cusack</t>
  </si>
  <si>
    <t>Mark Wahlberg, Rose Byrne</t>
  </si>
  <si>
    <t>A couple find themselves in over their heads when they foster three children.</t>
  </si>
  <si>
    <t>A couple find themselves in over</t>
  </si>
  <si>
    <t>tt7424200</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</si>
  <si>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</si>
  <si>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</si>
  <si>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</si>
  <si>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</si>
  <si>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Greg Cipes</t>
  </si>
  <si>
    <t>Greg Cipes, Scott Menville</t>
  </si>
  <si>
    <t>A villain's maniacal plan for world domination sidetracks five teenage superheroes who dream of Hollywood stardom.</t>
  </si>
  <si>
    <t>A villain's maniacal plan for</t>
  </si>
  <si>
    <t>tt7430722</t>
  </si>
  <si>
    <t>Siddharth Anand, Siddharth Anand</t>
  </si>
  <si>
    <t>Hrithik Roshan, Tiger Shroff, Vaani Kapoor, Ashutosh Rana, Anupriya Goenka, Yash Raaj Singh, Mashhoor Amrohi, Sanjeev Vatsa, Dipannita Sharma, Soni Razdan, Arif Zakaria, Amit Gaur, Obada Adnan, Imran Ahamed, Shahbhaz Akthar</t>
  </si>
  <si>
    <t>Hrithik Roshan, Tiger Shroff</t>
  </si>
  <si>
    <t>An Indian soldier chases after his mentor who has gone rogue following an unexpected kill.</t>
  </si>
  <si>
    <t>An Indian soldier chases after</t>
  </si>
  <si>
    <t>tt7431594</t>
  </si>
  <si>
    <t>Race 3</t>
  </si>
  <si>
    <t>Remo D'Souza</t>
  </si>
  <si>
    <t>Anil Kapoor, Salman Khan, Bobby Deol, Jacqueline Fernandez, Daisy Shah, Saqib Saleem, Freddy Daruwala, Naushaad Abbas, Najmeddin AlHadad, Kabir Ali, Anurag Arora, Shiv Aryan, Rajesh Babu, Krishna Banshak, Abhijit Baruah</t>
  </si>
  <si>
    <t>Anil Kapoor, Salman Khan</t>
  </si>
  <si>
    <t>Relationships and loyalties of a criminal family planning its next big heist are tested when some shocking revelations strike them.</t>
  </si>
  <si>
    <t>Relationships and loyalties of</t>
  </si>
  <si>
    <t>tt7451284</t>
  </si>
  <si>
    <t>Batman Ninja</t>
  </si>
  <si>
    <t>24/04/2018</t>
  </si>
  <si>
    <t>Junpei Mizusaki</t>
  </si>
  <si>
    <t>Kazuki Nakashima, Leo Chu</t>
  </si>
  <si>
    <t>K√¥ichi Yamadera, Wataru Takagi, Ai Kakuma, Rie Kugimiya, Atsuko Tanaka, Daisuke Ono, H√¥ch√ª √îtsuka, Takehito Koyasu, Jun'ichi Suwabe, Y√ªki Kaji, Akira Ishida, Kengo Kawanishi, Ch√¥, Toshiyuki Morikawa, Kenta Miyake</t>
  </si>
  <si>
    <t>K√¥ichi Yamadera, Wataru Takagi</t>
  </si>
  <si>
    <t>Batman, along with a number of his allies and adversaries, finds himself transplanted from modern Gotham City to feudal Japan.</t>
  </si>
  <si>
    <t>Batman, along with a number of</t>
  </si>
  <si>
    <t>tt7456310</t>
  </si>
  <si>
    <t>21/06/2019</t>
  </si>
  <si>
    <t>France, USA, Canada, Russia</t>
  </si>
  <si>
    <t>Sasha Luss, Helen Mirren, Luke Evans, Cillian Murphy, Lera Abova, Alexander Petrov, Nikita Pavlenko, Anna Krippa, Aleksey Maslodudov, Eric Godon, Ivan Franek, Jean-Baptiste Puech, Adrian Can, Alison Wheeler, Andrew Howard</t>
  </si>
  <si>
    <t>Sasha Luss</t>
  </si>
  <si>
    <t>Sasha Luss, Helen Mirren</t>
  </si>
  <si>
    <t>Beneath Anna Poliatova's striking beauty lies a secret that will unleash her indelible strength and skill to become one of the world's most feared government assassins.</t>
  </si>
  <si>
    <t>Beneath Anna Poliatova's striking</t>
  </si>
  <si>
    <t>EUR 30690000</t>
  </si>
  <si>
    <t>tt7456312</t>
  </si>
  <si>
    <t>The Last Thing He Wanted</t>
  </si>
  <si>
    <t>21/02/2020</t>
  </si>
  <si>
    <t>Marco Villalobos, Dee Rees</t>
  </si>
  <si>
    <t>Anne Hathaway, Ben Affleck, Rosie Perez, Willem Dafoe, Edi Gathegi, Mel Rodriguez, Onata Aprile, Toby Jones, Carlos Leal, Ben Chase, Julian Gamble, Robert Sedgwick, Bill Kelly, David Vadim, C√©sar Galindez</t>
  </si>
  <si>
    <t>Anne Hathaway, Ben Affleck</t>
  </si>
  <si>
    <t>A veteran D.C. journalist loses the thread of her own narrative when a guilt-propelled errand for her father thrusts her from byline to unwitting subject in the very story she's trying to break. Adapted from Joan Didion's namesake novel.</t>
  </si>
  <si>
    <t>A veteran D.C. journalist loses</t>
  </si>
  <si>
    <t>tt7458762</t>
  </si>
  <si>
    <t>Le chant du loup</t>
  </si>
  <si>
    <t>27/06/2019</t>
  </si>
  <si>
    <t>Antonin Baudry</t>
  </si>
  <si>
    <t>Fran√ßois Civil, Omar Sy, Mathieu Kassovitz, Reda Kateb, Paula Beer, Alexis Michalik, Jean-Yves Berteloot, Damien Bonnard, Pierre Cevaer, S√©bastien Libessart, Paul Granier, Etienne Guillou-Kervern, Guillaume Duhesme, Simon Thomas, Bastien Ughetto</t>
  </si>
  <si>
    <t>Fran√ßois Civil</t>
  </si>
  <si>
    <t>Fran√ßois Civil, Omar Sy</t>
  </si>
  <si>
    <t>In the near future, a French submarine finds itself in a crisis situation.</t>
  </si>
  <si>
    <t>In the near future, a French submarine</t>
  </si>
  <si>
    <t>tt7469726</t>
  </si>
  <si>
    <t>Shaadi Mein Zaroor Aana</t>
  </si>
  <si>
    <t>Ratnaa Sinha</t>
  </si>
  <si>
    <t>Kamal Pandey</t>
  </si>
  <si>
    <t>Rajkummar Rao, Kriti Kharbanda, K.K. Raina, Alka Amin, Vipin Sharma, Govind Namdev, Navni Parihar, Nayani Dixit, Manoj Pahwa, Neha d Bhriguvanshi, Karanvir Sharma, Abhijeet Singh, Ashish Kapoor, Shailendra Kumar, Vivek Yadav</t>
  </si>
  <si>
    <t>Rajkummar Rao, Kriti Kharbanda</t>
  </si>
  <si>
    <t>Satyendra Mishra "Rajkumar Rao" and Aarti Shukla "Kriti Kharbanda" agree to get married arranged by their parents, after Satyendra Mishra get government job. Aarti Shukla, run away from their marriage. What life waits for them ahead?</t>
  </si>
  <si>
    <t>Satyendra Mishra "Rajkumar Rao"</t>
  </si>
  <si>
    <t>tt7485048</t>
  </si>
  <si>
    <t>Super 30</t>
  </si>
  <si>
    <t>Sanjeev Dutta</t>
  </si>
  <si>
    <t>Hrithik Roshan, Mrunal Thakur, Nandish Singh, Virendra Saxena, Sadhana Singh, Aditya Srivastav, Sanket Deshpande, Pankaj Tripathi, Vaibhav Gupta, Ali Haji, Rajesh Sharma, Deepali Kumar, Chittaranjan Giri, Ganesh Kumar, Vijay Kumar</t>
  </si>
  <si>
    <t>Hrithik Roshan, Mrunal Thakur</t>
  </si>
  <si>
    <t>Based on the life of Patna-based mathematician Anand Kumar who runs the famed Super 30 program for IIT aspirants in Patna.</t>
  </si>
  <si>
    <t>Based on the life of Patna-based</t>
  </si>
  <si>
    <t>tt7489816</t>
  </si>
  <si>
    <t>Le jeu</t>
  </si>
  <si>
    <t>17/10/2018</t>
  </si>
  <si>
    <t>Fred Cavay√©, Fred Cavay√©</t>
  </si>
  <si>
    <t>B√©r√©nice Bejo, Suzanne Cl√©ment, St√©phane De Groodt, Vincent Elbaz, Gr√©gory Gadebois, Doria Tillier, Roschdy Zem, Fleur Fitoussi, Tassadit Mandi, M√©line Ouamar, Sabri Ouamar, Cosette Briand, Gabriel Briand, Doroth√©e Tavernier, Alain Berlioux</t>
  </si>
  <si>
    <t>B√©r√©nice Bejo, Suzanne Cl√©ment</t>
  </si>
  <si>
    <t>3.5 couples meet for dinner party. The men have known each other for decades. After dinner they play a game of sharing texts, calls, e-mails etc. by placing all 7 cell phones on the table. Unexpected results as all have secrets.</t>
  </si>
  <si>
    <t>3.5 couples meet for dinner party.</t>
  </si>
  <si>
    <t>tt7504726</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</si>
  <si>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</si>
  <si>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</si>
  <si>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</si>
  <si>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</si>
  <si>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Harrison Ford, Omar Sy</t>
  </si>
  <si>
    <t>A sled dog struggles for survival in the wilds of the Yukon.</t>
  </si>
  <si>
    <t>A sled dog struggles for survival</t>
  </si>
  <si>
    <t>tt7525778</t>
  </si>
  <si>
    <t>The Package</t>
  </si>
  <si>
    <t>Kevin Burrows, Matt Mider</t>
  </si>
  <si>
    <t>Daniel Doheny, Geraldine Viswanathan, Sadie Calvano, Luke Spencer Roberts, Eduardo Franco, Michael Eklund, Gary Jones, Alexander Calvert, Sugar Lyn Beard, Blake Anderson, Chance Hurstfield, Kevan Kase, Mary Holland, William Vaughan, Veena Sood</t>
  </si>
  <si>
    <t>Daniel Doheny</t>
  </si>
  <si>
    <t>Daniel Doheny, Geraldine Viswanathan</t>
  </si>
  <si>
    <t>When a group of teenage friends go on a spring break camping trip, an unfortunate accident sets off a race against time to save their friend's most prized possession.</t>
  </si>
  <si>
    <t>When a group of teenage friends</t>
  </si>
  <si>
    <t>tt7533152</t>
  </si>
  <si>
    <t>The Boy Who Harnessed the Wind</t>
  </si>
  <si>
    <t>UK, Malawi</t>
  </si>
  <si>
    <t>Chiwetel Ejiofor, William Kamkwamba</t>
  </si>
  <si>
    <t>Chiwetel Ejiofor, Maxwell Simba, Felix Lemburo, Robert Agengo, Fiskan Makawa, Lily Banda, A√Øssa Ma√Øga, Fredrick Lukhere, Hestingzi Phiri, Rophium Banda, Philbert Falakeza, Samson Kambalu, Raymond Ofula, Noma Dumezweni, Lemogang Tsipa</t>
  </si>
  <si>
    <t>Chiwetel Ejiofor, Maxwell Simba</t>
  </si>
  <si>
    <t>Against all the odds, a thirteen year old boy in Malawi invents an unconventional way to save his family and village from famine.</t>
  </si>
  <si>
    <t>Against all the odds, a thirteen</t>
  </si>
  <si>
    <t>tt7545524</t>
  </si>
  <si>
    <t>Ben Is Back</t>
  </si>
  <si>
    <t>Julia Roberts, Lucas Hedges, Courtney B. Vance, Kathryn Newton, Rachel Bay Jones, David Zaldivar, Alexandra Park, Michael Esper, Tim Guinee, Myra Lucretia Taylor, Kristin Griffith, Jack Davidson, Mia Fowler, Jakari Fraser, Cameron Roberts</t>
  </si>
  <si>
    <t>Julia Roberts, Lucas Hedges</t>
  </si>
  <si>
    <t>A drug addicted teenage boy shows up unexpectedly at his family's home on Christmas Eve.</t>
  </si>
  <si>
    <t>A drug addicted teenage boy shows</t>
  </si>
  <si>
    <t>tt7547410</t>
  </si>
  <si>
    <t>Dora and the Lost City of Gold</t>
  </si>
  <si>
    <t>USA, Mexico, Australia</t>
  </si>
  <si>
    <t>Nicholas Stoller, Matthew Robinson</t>
  </si>
  <si>
    <t>Benicio Del Toro, Madelyn Miranda, Dee Bradley Baker, Malachi Barton, Sasha Toro, Marc Weiner, Eva Longoria, Michael Pe√±a, Joey Vieira, Pia Miller, Isabela Merced, Jeff Wahlberg, Adriana Barraza, Damien Garvey, Anikka Abelita</t>
  </si>
  <si>
    <t>Benicio Del Toro, Madelyn Miranda</t>
  </si>
  <si>
    <t>Dora, a teenage explorer, leads her friends on an adventure to save her parents and solve the mystery behind a lost city of gold.</t>
  </si>
  <si>
    <t>Dora, a teenage explorer, leads</t>
  </si>
  <si>
    <t>tt7549892</t>
  </si>
  <si>
    <t>Aterrados</t>
  </si>
  <si>
    <t>Demi√°n Rugna</t>
  </si>
  <si>
    <t>Maximiliano Ghione, Norberto Gonzalo, Elvira Onetto, George L. Lewis, Julieta Vallina, Demi√°n Salom√≥n, Agust√≠n Rittano, Natalia Se√±orales, Matias Rascovschi, Lorenzo Langer, Bruno Giacobbe, Laura Manzaneda, Ariel Chavarr√≠a, Hugo Halbrich, Fernando Diaz</t>
  </si>
  <si>
    <t>Maximiliano Ghione</t>
  </si>
  <si>
    <t>Maximiliano Ghione, Norberto Gonzalo</t>
  </si>
  <si>
    <t>When strange events occur in a neighborhood in Buenos Aires, a doctor specializing in the paranormal, her colleague, and an ex police officer decide to investigate further.</t>
  </si>
  <si>
    <t>When strange events occur in a</t>
  </si>
  <si>
    <t>tt7549996</t>
  </si>
  <si>
    <t>Judy</t>
  </si>
  <si>
    <t>19/12/2019</t>
  </si>
  <si>
    <t>Tom Edge, Peter Quilter</t>
  </si>
  <si>
    <t>Ren√©e Zellweger, Jessie Buckley, Finn Wittrock, Rufus Sewell, Michael Gambon, Richard Cordery, Royce Pierreson, Darci Shaw, Andy Nyman, Daniel Cerqueira, Bella Ramsey, Lewin Lloyd, Tom Durant Pritchard, John Dagleish, Adrian Lukis</t>
  </si>
  <si>
    <t>Ren√©e Zellweger, Jessie Buckley</t>
  </si>
  <si>
    <t>tt7550000</t>
  </si>
  <si>
    <t>Project Power</t>
  </si>
  <si>
    <t>Mattson Tomlin</t>
  </si>
  <si>
    <t>Jamie Foxx, Joseph Gordon-Levitt, Dominique Fishback, Rodrigo Santoro, Courtney B. Vance, Amy Landecker, Machine Gun Kelly, Tait Fletcher, Allen Maldonado, Andrene Ward-Hammond, Kyanna Simone Simpson, C.J. LeBlanc, CG Lewis, Joseph Poliquin, Jazzy De Lisser</t>
  </si>
  <si>
    <t>Jamie Foxx, Joseph Gordon-Levitt</t>
  </si>
  <si>
    <t>When a pill that gives its users unpredictable superpowers for five minutes hits the streets of New Orleans, a teenage dealer and a local cop must team with an ex-soldier to take down the group responsible for its creation.</t>
  </si>
  <si>
    <t>When a pill that gives its users</t>
  </si>
  <si>
    <t>tt7556122</t>
  </si>
  <si>
    <t>The Old Guard</t>
  </si>
  <si>
    <t>Greg Rucka, Greg Rucka</t>
  </si>
  <si>
    <t>Charlize Theron, KiKi Layne, Matthias Schoenaerts, Marwan Kenzari, Luca Marinelli, Chiwetel Ejiofor, Harry Melling, Veronica Ngo, Natacha Karam, Mette Towley, Anamaria Marinca, Micheal Ward, Shala Nyx, Majid Essaidi, Joey Ansah</t>
  </si>
  <si>
    <t>Charlize Theron, KiKi Layne</t>
  </si>
  <si>
    <t>A covert team of immortal mercenaries are suddenly exposed and must now fight to keep their identity a secret just as an unexpected new member is discovered.</t>
  </si>
  <si>
    <t>A covert team of immortal mercenaries</t>
  </si>
  <si>
    <t>tt7581902</t>
  </si>
  <si>
    <t>Sonu Ke Titu Ki Sweety</t>
  </si>
  <si>
    <t>Rahul Mody, Luv Ranjan</t>
  </si>
  <si>
    <t>Kartik Aaryan, Nushrat Bharucha, Sunny Singh Nijjar, Alok Nath, Madhumalti Kapoor, Ishita Raj, Pawan Chopra, Ayesha Raza, Deepika Amin, Rajesh Jais, Virendra Saxena, Alexandra, Mukesh Bhatt, Shibesh Debnath, Anjum Gulati</t>
  </si>
  <si>
    <t>Kartik Aaryan, Nushrat Bharucha</t>
  </si>
  <si>
    <t>Titu is going to marry a perfect woman named Sweety. Titu's best-friend Sonu doubts Sweety's character and tries to break the marriage while Sweety tries to do opposite and which leads to war between Bromance and Romance.</t>
  </si>
  <si>
    <t>Titu is going to marry a perfect</t>
  </si>
  <si>
    <t>tt7605074</t>
  </si>
  <si>
    <t>Liu lang di qiu</t>
  </si>
  <si>
    <t>China</t>
  </si>
  <si>
    <t>Frant Gwo</t>
  </si>
  <si>
    <t>Gong Geer, Junce Ye</t>
  </si>
  <si>
    <t>Jing Wu, Chuxiao Qu, Guangjie Li, Man-Tat Ng, Jin Mai Jaho, Mike Kai Sui, Hongchen Li, Jingjing Qu, Yichi Zhang, Haoyu Yang, Zhigang Jiang, Huan Zhang, Jiayin Lei, Arkadiy Sharogradskiy, Hao Ning</t>
  </si>
  <si>
    <t>Jing Wu</t>
  </si>
  <si>
    <t>Jing Wu, Chuxiao Qu</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</si>
  <si>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</si>
  <si>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As the sun is dying out, people</t>
  </si>
  <si>
    <t>tt7608028</t>
  </si>
  <si>
    <t>The Open House</t>
  </si>
  <si>
    <t>Matt Angel, Suzanne Coote</t>
  </si>
  <si>
    <t>Dylan Minnette, Piercey Dalton, Patricia Bethune, Sharif Atkins, Aaron Abrams, Edward Olson, Katie Walder, Paul Rae, Leigh Parker, Kathryn Beckwith, Matt Angel, Robert Everett Williams Jr., Ethan Cushing, Suzanne Coote, Jessica Robertson</t>
  </si>
  <si>
    <t>Dylan Minnette</t>
  </si>
  <si>
    <t>Dylan Minnette, Piercey Dalton</t>
  </si>
  <si>
    <t>A teenager and his mother find themselves besieged by threatening forces when they move into a new house.</t>
  </si>
  <si>
    <t>A teenager and his mother find</t>
  </si>
  <si>
    <t>tt7608418</t>
  </si>
  <si>
    <t>A Christmas Prince</t>
  </si>
  <si>
    <t>Alex Zamm</t>
  </si>
  <si>
    <t>Karen Schaler, Nate Atkins</t>
  </si>
  <si>
    <t>Rose McIver, Ben Lamb, Alice Krige, Honor Kneafsey, Sarah Douglas, Emma Louise Saunders, Theo Devaney, Daniel Fathers, Tahirah Sharif, Amy Marston, Joel McVeagh, Tom Knight, Richard Ashton, Paul Courtenay Hyu, Andrew Barron</t>
  </si>
  <si>
    <t>Rose McIver</t>
  </si>
  <si>
    <t>Rose McIver, Ben Lamb</t>
  </si>
  <si>
    <t>When a reporter goes undercover as a tutor to get the inside scoop on a playboy prince, she gets tangled in some royal intrigue and ends up finding love - but will she be able to keep up her lie?</t>
  </si>
  <si>
    <t>When a reporter goes undercover</t>
  </si>
  <si>
    <t>tt7616798</t>
  </si>
  <si>
    <t>A Dog's Way Home</t>
  </si>
  <si>
    <t>Ashley Judd, Jonah Hauer-King, Edward James Olmos, Alexandra Shipp, Chris Bauer, Barry Watson, Motell Gyn Foster, Wes Studi, Bryce Dallas Howard, John Cassini, Brian Markinson, Patrick Gallagher, Broadus Mattison, Rolando Boyce, Cesar De Le√≥n</t>
  </si>
  <si>
    <t>Ashley Judd, Jonah Hauer-King</t>
  </si>
  <si>
    <t>A female dog travels four hundred miles in search of her owner throughout a Colorado wilderness.</t>
  </si>
  <si>
    <t>A female dog travels four hundred</t>
  </si>
  <si>
    <t>tt7618184</t>
  </si>
  <si>
    <t>Mulk</t>
  </si>
  <si>
    <t>Mustafa Neemuchwala, Anubhav Sinha</t>
  </si>
  <si>
    <t>Taapsee Pannu, Neena Gupta, Rishi Kapoor, Rajat Kapoor, Prateik, Kumud Mishra, Indraneil Sengupta, Ashutosh Rana, Manoj Pahwa, Abdul Quadir Amin, Prachi Shah, Kapil Tilhari, Anil Rastogi, Ehsan Khan, Vartika Singh</t>
  </si>
  <si>
    <t>Taapsee Pannu, Neena Gupta</t>
  </si>
  <si>
    <t>One family member tries to help her own family which are trapped in a dark controversy.</t>
  </si>
  <si>
    <t>One family member tries to help</t>
  </si>
  <si>
    <t>tt7634968</t>
  </si>
  <si>
    <t>What Men Want</t>
  </si>
  <si>
    <t>Tina Gordon, Peter Huyck</t>
  </si>
  <si>
    <t>Taraji P. Henson, Kristen Ledlow, Josh Brener, Kellan Lutz, Jason Jones, Justin Alvarez, Chris Witaske, Max Greenfield, Paul Brian Johnson, Brian Bosworth, Kausar Mohammed, Richard Roundtree, Taj-Naranja Jenkines, Aldis Hodge, Auston Jon Moore</t>
  </si>
  <si>
    <t>Taraji P. Henson, Kristen Ledlow</t>
  </si>
  <si>
    <t>A woman is boxed out by the male sports agents in her profession, but gains an unexpected edge over them when she develops the ability to hear men's thoughts.</t>
  </si>
  <si>
    <t>A woman is boxed out by the male</t>
  </si>
  <si>
    <t>tt7642818</t>
  </si>
  <si>
    <t>Aile Arasinda</t>
  </si>
  <si>
    <t>Ozan A√ßiktan</t>
  </si>
  <si>
    <t>G√ºlse Birsel</t>
  </si>
  <si>
    <t>Engin G√ºnaydin, Demet Evgar, Erdal √ñzyagcilar, Seher Devrim Yakut, Fatih Artman, Sevket √áoruh, G√ºlse Birsel, Derya Karadas, Su Kutlu, Ayta S√∂zeri, Devin √ñzg√ºr √áinar, Deniz Sen Hamzaoglu, Riza Akin, Arif Erkin G√ºzelbeyoglu, Erdal Cindoruk</t>
  </si>
  <si>
    <t>Engin G√ºnaydin, Demet Evgar</t>
  </si>
  <si>
    <t>Life of a singer, her daughter and her friends change when they meet with a divorced man.</t>
  </si>
  <si>
    <t>Life of a singer, her daughter</t>
  </si>
  <si>
    <t>tt7653254</t>
  </si>
  <si>
    <t>Marriage Story</t>
  </si>
  <si>
    <t>Adam Driver, Scarlett Johansson, Julia Greer, Azhy Robertson, Wallace Shawn, Matthew Maher, Eric Berryman, Mickey Sumner, David Turner, Gideon Glick, Jasmine Cephas Jones, Motell Gyn Foster, Raymond J. Lee, Mary Wiseman, Pete Simpson</t>
  </si>
  <si>
    <t>Adam Driver, Scarlett Johansson</t>
  </si>
  <si>
    <t>Noah Baumbach's incisive and compassionate look at a marriage breaking up and a family staying together.</t>
  </si>
  <si>
    <t>Noah Baumbach's incisive and compassionate</t>
  </si>
  <si>
    <t>tt7668842</t>
  </si>
  <si>
    <t>Enes Batur Hayal mi Ger√ßek mi?</t>
  </si>
  <si>
    <t>Kamil Cetin</t>
  </si>
  <si>
    <t>Enes Batur, Busra Nur Karahan</t>
  </si>
  <si>
    <t>Enes Batur, Bilal Hanci, Atakan √ñzyurt, Fatih Yasin, Ceyda D√ºvenci, Bekir Aksoy, Uras Benlioglu, Yusuf Aktas, Baturay Anar, Basak Karahan, Kaya Giray, Berk Muhammet, Kerem Firtina, Burak G√ºng√∂r, Seyda Erdogan</t>
  </si>
  <si>
    <t>Enes Batur</t>
  </si>
  <si>
    <t>Enes Batur, Bilal Hanci</t>
  </si>
  <si>
    <t>Enes Batur has to decide between going to college or being a professional YouTuber.</t>
  </si>
  <si>
    <t>Enes Batur has to decide between</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</si>
  <si>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</si>
  <si>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</si>
  <si>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</si>
  <si>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</si>
  <si>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</si>
  <si>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John Cho, Sara Sohn</t>
  </si>
  <si>
    <t>After his 16-year-old daughter goes missing, a desperate father breaks into her laptop to look for clues to find her.</t>
  </si>
  <si>
    <t>After his 16-year-old daughter</t>
  </si>
  <si>
    <t>tt7671064</t>
  </si>
  <si>
    <t>Brittany Runs a Marathon</t>
  </si>
  <si>
    <t>Paul Downs Colaizzo</t>
  </si>
  <si>
    <t>Jillian Bell, Jennifer Dundas, Patch Darragh, Alice Lee, Erica Hernandez, Max Pava, Michaela Watkins, Adam Sietz, Dan Bittner, Mikey Day, Lil Rel Howery, Kate Arrington, Beth Malone, Micah Stock, Esteban Benito</t>
  </si>
  <si>
    <t>Jillian Bell</t>
  </si>
  <si>
    <t>Jillian Bell, Jennifer Dundas</t>
  </si>
  <si>
    <t>A young woman decides to make positive changes in her life by training for the New York City Marathon.</t>
  </si>
  <si>
    <t>A young woman decides to make</t>
  </si>
  <si>
    <t>tt7700730</t>
  </si>
  <si>
    <t>October</t>
  </si>
  <si>
    <t>Varun Dhawan, Banita Sandhu, Gitanjali Rao, Sahil Vedoliyaa, Isha Chaturvedi, Prateek Kapoor, Iteeva Pandey, Karamveer Kanwar, Ashish Ghosh, Rachica Oswal, Aarti, Gauri Aggarwal, Rajesh Aggarwal, Alex, Nikita Anand</t>
  </si>
  <si>
    <t>Varun Dhawan, Banita Sandhu</t>
  </si>
  <si>
    <t>A group of interns are going through the usual grind when suddenly an accident changes their lives. The protagonist can't get let go of it and becomes obsessed with it. What does it all lead to? Is it love or something else?</t>
  </si>
  <si>
    <t>A group of interns are going through</t>
  </si>
  <si>
    <t>tt7713068</t>
  </si>
  <si>
    <t>Birds of Prey: And the Fantabulous Emancipation of One Harley Quinn</t>
  </si>
  <si>
    <t>Cathy Yan</t>
  </si>
  <si>
    <t>Christina Hodson, Paul Dini</t>
  </si>
  <si>
    <t>Margot Robbie, Rosie Perez, Mary Elizabeth Winstead, Jurnee Smollett, Ewan McGregor, Ella Jay Basco, Chris Messina, Ali Wong, David Ury, Sara Montez, Izabel Pakzad, Daniel Bernhardt, Kc Strubbe, Jacky Shu, Paloma Rabinov</t>
  </si>
  <si>
    <t>Margot Robbie, Rosie Perez</t>
  </si>
  <si>
    <t>After splitting with the Joker, Harley Quinn joins superheroes Black Canary, Huntress and Renee Montoya to save a young girl from an evil crime lord.</t>
  </si>
  <si>
    <t>After splitting with the Joker,</t>
  </si>
  <si>
    <t>tt7715202</t>
  </si>
  <si>
    <t>Jayamohan, A.R. Murugadoss</t>
  </si>
  <si>
    <t>Joseph Vijay, Keerthy Suresh, Varalaxmi Sarathkumar, Pala Karuppaiah, Radha Ravi, Yogi Babu, Joy Badlani, Roger Julian Cross, Elyssa Erhardt, Papri Ghosh, Jashwanth Kannan, Prem Kumar, Lallu, Livingston, A.R. Murugadoss</t>
  </si>
  <si>
    <t>Joseph Vijay, Keerthy Suresh</t>
  </si>
  <si>
    <t>An NRI businessman learns his vote has been cast by someone else and decides to investigate the matter, eventually finding himself pitted against two corrupt politicians.</t>
  </si>
  <si>
    <t>An NRI businessman learns his</t>
  </si>
  <si>
    <t>tt7721800</t>
  </si>
  <si>
    <t>Bharat</t>
  </si>
  <si>
    <t>Su-jin Park, Varun V. Sharma</t>
  </si>
  <si>
    <t>Salman Khan, Katrina Kaif, Sunil Grover, Tabu, Jackie Shroff, Sonali Kulkarni, Kashmira Irani, Aashif Sheikh, Disha Patani, Satish Kaushik, Nora Fatehi, Nivin Ramani, Dhiren Ahuja, Saif Akhtar, Gs Arora</t>
  </si>
  <si>
    <t>At the cusp of India's birth as an Independent nation, a family makes an arduous journey to freedom at a cost. A young boy Bharat, makes a promise to his Father that he will keep his family together no matter what.</t>
  </si>
  <si>
    <t>At the cusp of India's birth as</t>
  </si>
  <si>
    <t>tt7725596</t>
  </si>
  <si>
    <t>Badhaai ho</t>
  </si>
  <si>
    <t>Amit Ravindernath Sharma</t>
  </si>
  <si>
    <t>Akshat Ghildial, Akshat Ghildial</t>
  </si>
  <si>
    <t>Ayushmann Khurrana, Neena Gupta, Gajraj Rao, Sanya Malhotra, Surekha Sikri, Sheeba Chaddha, Shardul Rana, Rahul Tewari, Arun Kalra, Alka Amin, Manoj Bakshi, Vivek Dagar, Alka Badola Kaushal, Vimi Mehta, Monika Misra</t>
  </si>
  <si>
    <t>Ayushmann Khurrana, Neena Gupta</t>
  </si>
  <si>
    <t>A man is embarrassed when he finds out his mother is pregnant.</t>
  </si>
  <si>
    <t>A man is embarrassed when he finds</t>
  </si>
  <si>
    <t>tt7734218</t>
  </si>
  <si>
    <t>Stuber</t>
  </si>
  <si>
    <t>Tripper Clancy</t>
  </si>
  <si>
    <t>Dave Bautista, Kumail Nanjiani, Mira Sorvino, Natalie Morales, Iko Uwais, Betty Gilpin, Karen Gillan, Jimmy Tatro, Steve Howey, Rene Moran, Amin Joseph, Christine Horn, Trevor Shand, Jared Logan, Kyle Zingler</t>
  </si>
  <si>
    <t>Dave Bautista</t>
  </si>
  <si>
    <t>Dave Bautista, Kumail Nanjiani</t>
  </si>
  <si>
    <t>A detective recruits his Uber driver into an unexpected night of adventure.</t>
  </si>
  <si>
    <t>A detective recruits his Uber</t>
  </si>
  <si>
    <t>tt7738450</t>
  </si>
  <si>
    <t>Thunder Road</t>
  </si>
  <si>
    <t>30/10/2018</t>
  </si>
  <si>
    <t>Jim Cummings, Kendal Farr, Nican Robinson, Jocelyn DeBoer, Chelsea Edmundson, Macon Blair, Ammie Masterson, Bill Wise, Jordan Ray Fox, Frank Mosley, Jacqueline Doke, Chris Doubek, Tristan Riggs, Kevin Olliff, Marshall Allman</t>
  </si>
  <si>
    <t>Jim Cummings, Kendal Farr</t>
  </si>
  <si>
    <t>A police officer faces a personal meltdown following a divorce and the death of his mother.</t>
  </si>
  <si>
    <t>A police officer faces a personal</t>
  </si>
  <si>
    <t>tt7738784</t>
  </si>
  <si>
    <t>Peranbu</t>
  </si>
  <si>
    <t>Ram, Amudhavan Karuppiah</t>
  </si>
  <si>
    <t>Anjana Krishnakumar, Ram</t>
  </si>
  <si>
    <t>Mammootty, Sadhana, Anjali, Anjali Ameer, Samuthirakani, Pavel Navageethan, Livingston, Vadivukkarasi, Aruldoss, Shanmugaraja, Abbas, Gr Adithya, Anand, Anees, Lizzie Antony</t>
  </si>
  <si>
    <t>Mammootty</t>
  </si>
  <si>
    <t>Mammootty, Sadhana, Anjali</t>
  </si>
  <si>
    <t>A single father tries to raise his daughter, who has cerebral palsy, even as she is beginning to wake up to her sexuality.</t>
  </si>
  <si>
    <t>A single father tries to raise</t>
  </si>
  <si>
    <t>tt7748244</t>
  </si>
  <si>
    <t>√ñl√ºml√º D√ºnya</t>
  </si>
  <si>
    <t>Ali Atay, Ali Demirel</t>
  </si>
  <si>
    <t>Ahmet M√ºmtaz Taylan, Alper Kul, Sarp Apak, Irem Sak, Dogu Demirkol, Feyyaz Yigit, Meltem Kaptan, √ñzg√ºr Emre Yildirim, Mehmet √ñzg√ºr, Osman Alkas, G√ºme√ß Alpay Aslan, Mehmet Canbeg, Ender G√∂z√º, G√ºnes Hayat, Ferit Kaya</t>
  </si>
  <si>
    <t>Ahmet M√ºmtaz Taylan</t>
  </si>
  <si>
    <t>Mermer Family lives a double life working at their family owned restaurant while being undercover assassins for an international organization. After their secret is revealed, this dysfunctional family needs to work together to survive.</t>
  </si>
  <si>
    <t>Mermer Family lives a double life</t>
  </si>
  <si>
    <t>tt7752126</t>
  </si>
  <si>
    <t>Brightburn</t>
  </si>
  <si>
    <t>23/05/2019</t>
  </si>
  <si>
    <t>David Yarovesky</t>
  </si>
  <si>
    <t>Elizabeth Banks, David Denman, Jackson A. Dunn, Abraham Clinkscales, Christian Finlayson, Jennifer Holland, Emmie Hunter, Matt Jones, Meredith Hagner, Becky Wahlstrom, Terence Rosemore, Gregory Alan Williams, Elizabeth Becka, Annie Humphrey, Steve Agee</t>
  </si>
  <si>
    <t>Elizabeth Banks, David Denman</t>
  </si>
  <si>
    <t>What if a child from another world crash-landed on Earth, but instead of becoming a hero to mankind, he proved to be something far more sinister?</t>
  </si>
  <si>
    <t>What if a child from another world</t>
  </si>
  <si>
    <t>tt7772580</t>
  </si>
  <si>
    <t>The Perfection</t>
  </si>
  <si>
    <t>24/05/2019</t>
  </si>
  <si>
    <t>Eric C. Charmelo, Richard Shepard</t>
  </si>
  <si>
    <t>Allison Williams, Alaina Huffman, Steven Weber, Logan Browning, Christina Jastrzembska, Glynis Davies, Doralynn Mui, Winnie Hung, Stephen Chang, Molly Grace, Graeme Duffy, Evelyn Chew, Milah Thompson, Vince Tsang, Eileen Tian</t>
  </si>
  <si>
    <t>Allison Williams</t>
  </si>
  <si>
    <t>Allison Williams, Alaina Huffman</t>
  </si>
  <si>
    <t>When troubled musical prodigy Charlotte seeks out Elizabeth, the new star pupil of her former school, the encounter sends both musicians down a sinister path with shocking consequences.</t>
  </si>
  <si>
    <t>When troubled musical prodigy</t>
  </si>
  <si>
    <t>tt7784604</t>
  </si>
  <si>
    <t>Hereditary</t>
  </si>
  <si>
    <t>Ari Aster</t>
  </si>
  <si>
    <t>Alex Wolff, Gabriel Byrne, Toni Collette, Milly Shapiro, Christy Summerhays, Morgan Lund, Mallory Bechtel, Jake Brown, Harrison Nell, BriAnn Rachele, Heidi M√©ndez, Moises L. Tovar, Jarrod Phillips, Ann Dowd, Brock McKinney</t>
  </si>
  <si>
    <t>Alex Wolff</t>
  </si>
  <si>
    <t>Alex Wolff, Gabriel Byrne</t>
  </si>
  <si>
    <t>A grieving family is haunted by tragic and disturbing occurrences.</t>
  </si>
  <si>
    <t>A grieving family is haunted by</t>
  </si>
  <si>
    <t>tt7798634</t>
  </si>
  <si>
    <t>Ready or Not</t>
  </si>
  <si>
    <t>Guy Busick, R. Christopher Murphy</t>
  </si>
  <si>
    <t>Samara Weaving, Adam Brody, Mark O'Brien, Henry Czerny, Andie MacDowell, Melanie Scrofano, Kristian Bruun, Elyse Levesque, Nicky Guadagni, John Ralston, Liam MacDonald, Ethan Tavares, Hanneke Talbot, Celine Tsai, Daniela Barbosa</t>
  </si>
  <si>
    <t>Samara Weaving, Adam Brody</t>
  </si>
  <si>
    <t>A bride's wedding night takes a sinister turn when her eccentric new in-laws force her to take part in a terrifying game.</t>
  </si>
  <si>
    <t>A bride's wedding night takes</t>
  </si>
  <si>
    <t>tt7825208</t>
  </si>
  <si>
    <t>Marighella</t>
  </si>
  <si>
    <t>Felipe Braga, Wagner Moura</t>
  </si>
  <si>
    <t>Ana Paula Bouzas, Bella Camero, Herson Capri, Humberto Carr√£o, Tuna Dwek, Adriana Esteves, Guilherme Ferraz, Bruno Gagliasso, Seu Jorge, Guilherme Lopes, Rafael Lozano, Maria Marighella, Wagner Moura, Kako Nollasco, Charles Paraventi</t>
  </si>
  <si>
    <t>Ana Paula Bouzas</t>
  </si>
  <si>
    <t>Ana Paula Bouzas, Bella Camero</t>
  </si>
  <si>
    <t>Facing a violent military dictatorship and an intimidated opposition, writer-turned-politician Carlos Marighella articulates a resistance all the while ousting heinous crimes of torture and the infamous censorship instituted by the regime.</t>
  </si>
  <si>
    <t>Facing a violent military dictatorship</t>
  </si>
  <si>
    <t>tt7832124</t>
  </si>
  <si>
    <t>M√ºsl√ºm</t>
  </si>
  <si>
    <t>Ketche, Can Ulkay</t>
  </si>
  <si>
    <t>Hakan Gunday, G√ºrhan √ñz√ßift√ßi</t>
  </si>
  <si>
    <t>Timu√ßin Esen, Zerrin Tekindor, Ay√ßa Bing√∂l, Erkan Can, Taner √ñlmez, Erkan Avci, Sahin Kendirci, Turgut Tuncalp, Caner Kurtaran, Goncag√ºl Sunar, G√ºven Kira√ß, Erkan Kol√ßak K√∂stendil, Altan Erkekli, Alper Parlak, Vait √áelik</t>
  </si>
  <si>
    <t>Timu√ßin Esen</t>
  </si>
  <si>
    <t>Timu√ßin Esen, Zerrin Tekindor</t>
  </si>
  <si>
    <t>A biopic about turkish vocal artist M√ºsl√ºm G√ºrses, drama, childhood, his life.</t>
  </si>
  <si>
    <t>A biopic about turkish vocal artist</t>
  </si>
  <si>
    <t>TRL 21000000</t>
  </si>
  <si>
    <t>tt7838252</t>
  </si>
  <si>
    <t>K.G.F: Chapter 1</t>
  </si>
  <si>
    <t>Prashanth Neel</t>
  </si>
  <si>
    <t>Yash, Srinidhi Shetty, Ramachandra Raju, Archana Jois, Anant Nag, Vasishta N. Simha, Achyuth Kumar, Srinivasa Murthy, Balakrishna, Lakshmipathi, Ramesh Indhira, Harish Rai, Dinesh Mangaluru, Ayyappa P. Sharma, Krishnappa</t>
  </si>
  <si>
    <t>Yash</t>
  </si>
  <si>
    <t>Yash, Srinidhi Shetty</t>
  </si>
  <si>
    <t>In the 1970s, a fierce rebel rises against brutal oppression and becomes the symbol of hope to legions of downtrodden people.</t>
  </si>
  <si>
    <t>In the 1970s, a fierce rebel rises</t>
  </si>
  <si>
    <t>tt7886848</t>
  </si>
  <si>
    <t>Sadak 2</t>
  </si>
  <si>
    <t>28/08/2020</t>
  </si>
  <si>
    <t>Mahesh Bhatt</t>
  </si>
  <si>
    <t>Pushpdeep Bhardwaj, Mahesh Bhatt</t>
  </si>
  <si>
    <t>Priyanka Bose, Alia Bhatt, Pooja Bhatt, Sanjay Dutt, Aditya Roy Kapoor, Jishu Sengupta, Gulshan Grover, Makrand Deshpande, Anil George, Mohan Kapoor, Vaibhav Choudhary, Javed Khan, Babrak Akbari, John Gardener, Abdul Quadir Amin</t>
  </si>
  <si>
    <t>Priyanka Bose</t>
  </si>
  <si>
    <t>Priyanka Bose, Alia Bhatt</t>
  </si>
  <si>
    <t>The film picks up where Sadak left off, revolving around the journey with a young girl who becomes an important character in the life of the protagonist, and the reason for him to stay alive.</t>
  </si>
  <si>
    <t>The film picks up where Sadak</t>
  </si>
  <si>
    <t>tt7914416</t>
  </si>
  <si>
    <t>Kamera wo tomeruna!</t>
  </si>
  <si>
    <t>Shin'ichir√¥ Ueda</t>
  </si>
  <si>
    <t>Shin'ichir√¥ Ueda, Ryoichi Wada</t>
  </si>
  <si>
    <t>Takayuki Hamatsu, Yuzuki Akiyama, Harumi Shuhama, Kazuaki Nagaya, Hiroshi Ichihara, Mao, Sakina Asamori, Takuya Fujimura, Ayana G√¥da, Manabu Hosoi, Satoshi Iwag√¥, Ky√¥ko Takahashi, Yoshiko Takehara, Tomokazu Yamaguchi, Shuntar√¥ Yamazaki</t>
  </si>
  <si>
    <t>Takayuki Hamatsu</t>
  </si>
  <si>
    <t>Takayuki Hamatsu, Yuzuki Akiyama</t>
  </si>
  <si>
    <t>Things go badly for a hack director and film crew shooting a low budget zombie movie in an abandoned WWII Japanese facility, when they are attacked by real zombies.</t>
  </si>
  <si>
    <t>Things go badly for a hack director</t>
  </si>
  <si>
    <t>JPY 3000000</t>
  </si>
  <si>
    <t>tt7919680</t>
  </si>
  <si>
    <t>Karwaan</t>
  </si>
  <si>
    <t>Akarsh Khurana</t>
  </si>
  <si>
    <t>Bejoy Nambiar, Akarsh Khurana</t>
  </si>
  <si>
    <t>Irrfan Khan, Dulquer Salmaan, Mithila Palkar, Amala Akkineni, Akash Khurana, Kriti Kharbanda, Donna Munshi, Abir Abrar, Beena Banerjee, Siddharth Menon, Adrika Shetty, Sameer Saxena, Kallirroi Tziafeta, Richard John Lovatt, Nipun Dharmadhikari</t>
  </si>
  <si>
    <t>Irrfan Khan, Dulquer Salmaan</t>
  </si>
  <si>
    <t>Two friends and a chirpy teenager take a road trip from Bangalore to Kochi.</t>
  </si>
  <si>
    <t>Two friends and a chirpy teenager</t>
  </si>
  <si>
    <t>tt7946422</t>
  </si>
  <si>
    <t>Prospect</t>
  </si>
  <si>
    <t>Christopher Caldwell, Zeek Earl</t>
  </si>
  <si>
    <t>Sophie Thatcher, Jay Duplass, Pedro Pascal, Luke Pitzrick, Arthur Deranleau, Andre Royo, Alex McCauley, Doug Dawson, Krista Johnson, Brian Gunter, Sheila Vand, Anwan Glover, Trick Danneker, Christopher Morson, Ben Little</t>
  </si>
  <si>
    <t>Sophie Thatcher</t>
  </si>
  <si>
    <t>Sophie Thatcher, Jay Duplass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</si>
  <si>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</si>
  <si>
    <t>A teenage girl and her father</t>
  </si>
  <si>
    <t>tt7957694</t>
  </si>
  <si>
    <t>The Last Summer</t>
  </si>
  <si>
    <t>William Bindley</t>
  </si>
  <si>
    <t>Scott Bindley, William Bindley</t>
  </si>
  <si>
    <t>K.J. Apa, Maia Mitchell, Norman Johnson Jr., Jacob Latimore, Wolfgang Novogratz, Sosie Bacon, Mario Revolori, Jacob McCarthy, Halston Sage, Tyler Posey, Gage Golightly, Nicole Forester, Audrey Grace Marshall, Valerie Jane Parker, Sameera Rock</t>
  </si>
  <si>
    <t>K.J. Apa</t>
  </si>
  <si>
    <t>K.J. Apa, Maia Mitchell</t>
  </si>
  <si>
    <t>Standing on the precipice of adulthood, a group of friends navigate new relationships, while reexamining others, during their final summer before college.</t>
  </si>
  <si>
    <t>Standing on the precipice of adulthood,</t>
  </si>
  <si>
    <t>tt7958736</t>
  </si>
  <si>
    <t>Ma</t>
  </si>
  <si>
    <t>Scotty Landes</t>
  </si>
  <si>
    <t>Octavia Spencer, Diana Silvers, Juliette Lewis, McKaley Miller, Corey Fogelmanis, Gianni Paolo, Dante Brown, Tanyell Waivers, Dominic Burgess, Heather Marie Pate, Tate Taylor, Luke Evans, Margaret Fegan, Missi Pyle, Allison Janney</t>
  </si>
  <si>
    <t>Octavia Spencer</t>
  </si>
  <si>
    <t>Octavia Spencer, Diana Silvers</t>
  </si>
  <si>
    <t>A lonely woman befriends a group of teenagers and decides to let them party at her house. Just when the kids think their luck couldn't get any better, things start happening that make them question the intention of their host.</t>
  </si>
  <si>
    <t>A lonely woman befriends a group</t>
  </si>
  <si>
    <t>tt7959026</t>
  </si>
  <si>
    <t>The Mule</t>
  </si>
  <si>
    <t>Nick Schenk, Sam Dolnick</t>
  </si>
  <si>
    <t>Clint Eastwood, Patrick L. Reyes, Cesar De Le√≥n, Gustavo Mu√±oz, Jackie Prucha, Richard Herd, Adam Drescher, Christi McClintock, Keith Flippen, Alison Eastwood, Kinsley Isla Dillon, Dianne Wiest, Joe Knezevich, Megan Leahy, Taissa Farmiga</t>
  </si>
  <si>
    <t>Clint Eastwood, Patrick L. Reyes</t>
  </si>
  <si>
    <t>A ninety-year-old horticulturist and Korean War veteran turns drug mule for a Mexican cartel.</t>
  </si>
  <si>
    <t>A ninety-year-old horticulturist</t>
  </si>
  <si>
    <t>tt7959216</t>
  </si>
  <si>
    <t>Ut√∏ya 22. juli</t>
  </si>
  <si>
    <t>Erik Poppe</t>
  </si>
  <si>
    <t>Siv Rajendram Eliassen, Anna Bache-Wiig</t>
  </si>
  <si>
    <t>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t>
  </si>
  <si>
    <t>Andrea Berntzen</t>
  </si>
  <si>
    <t>Andrea Berntzen, Aleksander Holmen</t>
  </si>
  <si>
    <t>A teenage girl struggles to survive and to find her younger sister during the July 2011 terrorist mass murder at a political summer camp on the Norwegian island of Ut√∏ya.</t>
  </si>
  <si>
    <t>A teenage girl struggles to survive</t>
  </si>
  <si>
    <t>tt7961060</t>
  </si>
  <si>
    <t>Doragon b√¥ru ch√¥: Buror√Æ</t>
  </si>
  <si>
    <t>Tatsuya Nagamine</t>
  </si>
  <si>
    <t>Masako Nozawa, Aya Hisakawa, Ry√¥ Horikawa, Toshio Furukawa, Takeshi Kusao, Ry√ªsei Nakao, K√¥ichi Yamadera, Masakazu Morita, Ry√ªzabur√¥ √îtomo, Katsuhisa H√¥ki, Naoko Watanabe, Banj√¥ Ginga, Shigeru Chiba, Tetsu Inada, Nana Mizuki</t>
  </si>
  <si>
    <t>Masako Nozawa, Aya Hisakawa</t>
  </si>
  <si>
    <t>Goku and Vegeta encounter Broly, a Saiyan warrior unlike any fighter they've faced before.</t>
  </si>
  <si>
    <t>Goku and Vegeta encounter Broly,</t>
  </si>
  <si>
    <t>tt7975244</t>
  </si>
  <si>
    <t>Jumanji: The Next Level</t>
  </si>
  <si>
    <t>Jake Kasdan, Jeff Pinkner</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</si>
  <si>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</si>
  <si>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</si>
  <si>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In Jumanji: The Next Level, the</t>
  </si>
  <si>
    <t>tt7984734</t>
  </si>
  <si>
    <t>The Lighthouse</t>
  </si>
  <si>
    <t>Robert Eggers, Max Eggers</t>
  </si>
  <si>
    <t>Robert Pattinson, Willem Dafoe, Valeriia Karaman, Logan Hawkes, Kyla Nicolle, Shaun Clarke, Pierre Richard, Preston Hudson, Jeffrey Cruts</t>
  </si>
  <si>
    <t>Robert Pattinson, Willem Dafoe</t>
  </si>
  <si>
    <t>Two lighthouse keepers try to maintain their sanity whilst living on a remote and mysterious New England island in the 1890s.</t>
  </si>
  <si>
    <t>Two lighthouse keepers try to</t>
  </si>
  <si>
    <t>tt7984766</t>
  </si>
  <si>
    <t>The King</t>
  </si>
  <si>
    <t>UK, Hungary, USA, Australia</t>
  </si>
  <si>
    <t>David Mich√¥d, Joel Edgerton</t>
  </si>
  <si>
    <t>Tom Glynn-Carney, G√°bor Czap, Tom Fisher, Edward Ashley, Steven Elder, Stephen Fewell, Sean Harris, Ivan Kaye, Tom Lawrence, Ben Mendelsohn, Timoth√©e Chalamet, Joel Edgerton, Josef Davies, Roderick Hill, Nik√© Kurta</t>
  </si>
  <si>
    <t>Tom Glynn-Carney</t>
  </si>
  <si>
    <t>Tom Glynn-Carney, G√°bor Czap</t>
  </si>
  <si>
    <t>Hal, wayward prince and heir to the English throne, is crowned King Henry V after his tyrannical father dies. Now the young king must navigate palace politics, the war his father left behind, and the emotional strings of his past life.</t>
  </si>
  <si>
    <t>Hal, wayward prince and heir to</t>
  </si>
  <si>
    <t>tt8041276</t>
  </si>
  <si>
    <t>Paddleton</t>
  </si>
  <si>
    <t>22/02/2019</t>
  </si>
  <si>
    <t>Mark Duplass, Alex Lehmann</t>
  </si>
  <si>
    <t>Christine Woods, Mark Duplass, Ray Romano, Jen Sung, Stephen Oyoung, Bjorn Johnson, Harry Dej, Sierra Fisk, Alana Carithers, Lu Junchang, Hiroo Minami, Sam Ly, Alexandra Billings, Kadeem Hardison, Dendrie Taylor</t>
  </si>
  <si>
    <t>Christine Woods</t>
  </si>
  <si>
    <t>Christine Woods, Mark Duplass</t>
  </si>
  <si>
    <t>An unlikely friendship between two misfit neighbors becomes an unexpectedly emotional journey when the younger man is diagnosed with terminal cancer.</t>
  </si>
  <si>
    <t>An unlikely friendship between</t>
  </si>
  <si>
    <t>tt8075192</t>
  </si>
  <si>
    <t>Manbiki kazoku</t>
  </si>
  <si>
    <t>Lily Franky, Sakura And√¥, Kirin Kiki, Mayu Matsuoka, Jyo Kairi, Miyu Sasaki, S√¥suke Ikematsu, Y√ªki Yamada, Moemi Katayama, Daisuke Kuroda, Kazuaki Shimizu, Izumi Matsuoka, Katsuya Maiguma, Hajime Inoue, Aju Makita</t>
  </si>
  <si>
    <t>Lily Franky</t>
  </si>
  <si>
    <t>Lily Franky, Sakura And√¥</t>
  </si>
  <si>
    <t>A family of small-time crooks take in a child they find outside in the cold.</t>
  </si>
  <si>
    <t>A family of small-time crooks</t>
  </si>
  <si>
    <t>tt8075260</t>
  </si>
  <si>
    <t>Someone Great</t>
  </si>
  <si>
    <t>19/04/2019</t>
  </si>
  <si>
    <t>Jennifer Kaytin Robinson</t>
  </si>
  <si>
    <t>Gina Rodriguez, LaKeith Stanfield, Brittany Snow, DeWanda Wise, Michelle Buteau, Rebecca Naomi Jones, Alex Moffat, Joe LoCicero, Peter Vack, Megan Haley, Ben Sidell, Jaboukie Young-White, Rosario Dawson, RuPaul, Kenneth De Abrew</t>
  </si>
  <si>
    <t>Gina Rodriguez</t>
  </si>
  <si>
    <t>Gina Rodriguez, LaKeith Stanfield</t>
  </si>
  <si>
    <t>After a devastating break up on the eve of her cross-country move, Jenny enjoys one last NYC adventure with her two best pals. Someone Great is a romantic comedy about love, loss, growth and the everlasting bond of female friendship.</t>
  </si>
  <si>
    <t>After a devastating break up on</t>
  </si>
  <si>
    <t>tt8079248</t>
  </si>
  <si>
    <t>Yesterday</t>
  </si>
  <si>
    <t>Richard Curtis, Jack Barth</t>
  </si>
  <si>
    <t>Himesh Patel, Lily James, Sophia Di Martino, Ellise Chappell, Meera Syal, Harry Michell, Vincent Franklin, Joel Fry, Michael Kiwanuka, Karma Sood, Gus Brown, Sanjeev Bhaskar, Karl Theobald, Alexander Arnold, Dominic Coleman</t>
  </si>
  <si>
    <t>Himesh Patel</t>
  </si>
  <si>
    <t>Himesh Patel, Lily James</t>
  </si>
  <si>
    <t>A struggling musician realizes he's the only person on Earth who can remember</t>
  </si>
  <si>
    <t>A struggling musician realizes</t>
  </si>
  <si>
    <t>tt8096832</t>
  </si>
  <si>
    <t>Lady and the Tramp</t>
  </si>
  <si>
    <t>Charlie Bean</t>
  </si>
  <si>
    <t>Andrew Bujalski, Kari Granlund</t>
  </si>
  <si>
    <t>Tessa Thompson, Justin Theroux, Sam Elliott, Ashley Jensen, Janelle Mon√°e, Benedict Wong, Clancy Brown, Nate 'Rocket' Wonder, Roman GianArthur Irvin, James Bentley, Jentel Hawkins, Ara Storm O'Keefe, Aemon Wolf O'Keefe, Thomas Mann, Kiersey Clemons</t>
  </si>
  <si>
    <t>Tessa Thompson</t>
  </si>
  <si>
    <t>Tessa Thompson, Justin Theroux</t>
  </si>
  <si>
    <t>The romantic tale of a sheltered uptown Cocker Spaniel dog and a streetwise downtown Mutt.</t>
  </si>
  <si>
    <t>The romantic tale of a sheltered</t>
  </si>
  <si>
    <t>tt8106534</t>
  </si>
  <si>
    <t>6 Underground</t>
  </si>
  <si>
    <t>13/12/2019</t>
  </si>
  <si>
    <t>Turkmen</t>
  </si>
  <si>
    <t>Paul Wernick, Rhett Reese</t>
  </si>
  <si>
    <t>Ryan Reynolds, M√©lanie Laurent, Manuel Garcia-Rulfo, Ben Hardy, Adria Arjona, Dave Franco, Corey Hawkins, Lior Raz, Payman Maadi, Yuri Kolokolnikov, Kim Kold, L√≠dia Franco, James Murray, Lukhanyo Bele, George Kareman</t>
  </si>
  <si>
    <t>Ryan Reynolds, M√©lanie Laurent</t>
  </si>
  <si>
    <t>Meet a new kind of action hero. Six untraceable agents, totally off the grid. They've buried their pasts so they can change the future.</t>
  </si>
  <si>
    <t>Meet a new kind of action hero.</t>
  </si>
  <si>
    <t>tt8108198</t>
  </si>
  <si>
    <t>Andhadhun</t>
  </si>
  <si>
    <t>Arijit Biswas, Yogesh Chandekar</t>
  </si>
  <si>
    <t>Ayushmann Khurrana, Tabu, Radhika Apte, Anil Dhawan, Manav Vij, Ashwini Kalsekar, Chhaya Kadam, Zakir Hussain, Rashmi Agdekar, Abhishek Shukla, Mohini Kewalramani, Nikitasha Kapoor, Saumin Patel, Hera Sajid, Abhishek Anand</t>
  </si>
  <si>
    <t>Ayushmann Khurrana, Tabu</t>
  </si>
  <si>
    <t>A series of mysterious events change the life of a blind pianist, who must now report a crime that he should technically know nothing of.</t>
  </si>
  <si>
    <t>A series of mysterious events</t>
  </si>
  <si>
    <t>tt8108202</t>
  </si>
  <si>
    <t>Stree</t>
  </si>
  <si>
    <t>31/08/2018</t>
  </si>
  <si>
    <t>Amar Kaushik</t>
  </si>
  <si>
    <t>Raj Nidimoru, Krishna D.K.</t>
  </si>
  <si>
    <t>Rajkummar Rao, Shraddha Kapoor, Pankaj Tripathi, Aparshakti Khurana, Abhishek Banerjee, Ram Kishan Dhakad, Atul Srivastava, Vijay Raaz, Aakash Dabhade, Nora Fatehi, Kriti Sanon, Flora Saini, Joy Badlani, Viren Basoya, Badri Chavan</t>
  </si>
  <si>
    <t>Rajkummar Rao, Shraddha Kapoor</t>
  </si>
  <si>
    <t>In the small town of Chanderi, the menfolk live in fear of an evil spirit named "Stree" who abducts men in the night. Based on the urban legend of "Nale Ba" that went viral in Karnataka in the 1990s.</t>
  </si>
  <si>
    <t>In the small town of Chanderi,</t>
  </si>
  <si>
    <t>tt8108274</t>
  </si>
  <si>
    <t>Tanhaji: The Unsung Warrior</t>
  </si>
  <si>
    <t>Om Raut</t>
  </si>
  <si>
    <t>Prakash Kapadia, Om Raut</t>
  </si>
  <si>
    <t>Ajay Devgn, Saif Ali Khan, Sharad Kelkar, Kajol, Padmavati Rao, Shashank Shende, Neha Sharma, Vipul Gupta, Devdutta Nage, Ajinkya Deo, Kailash Waghmare, Luke Kenny, Yuri Suri, Aamir Yaseen, Nissar Khan</t>
  </si>
  <si>
    <t>Ajay Devgn, Saif Ali Khan</t>
  </si>
  <si>
    <t>Tanhaji Malusare, a military chieftain in the army of the Maratha king Shivaji, leads the charge to capture the strategically important Kondhana fort guarded by the army of the fierce Rajput chieftain Udaybhan Rathod.</t>
  </si>
  <si>
    <t>Tanhaji Malusare, a military chieftain</t>
  </si>
  <si>
    <t>tt8110330</t>
  </si>
  <si>
    <t>Dil Bechara</t>
  </si>
  <si>
    <t>24/07/2020</t>
  </si>
  <si>
    <t>Mukesh Chhabra</t>
  </si>
  <si>
    <t>Shashank Khaitan, Suprotim Sengupta</t>
  </si>
  <si>
    <t>Sushant Singh Rajput, Sanjana Sanghi, Sahil Vaid, Saswata Chatterjee, Swastika Mukherjee, Sunit Tandon, Saif Ali Khan, Michael Muthu, Rajie Vijay Sarathi, Subbalakshmi, Franaita Jijana, Durgesh Kumar, Salone Mehta, Anandita Sarkar, Nimisha Dean</t>
  </si>
  <si>
    <t>The emotional journey of two hopelessly in love youngsters, a young girl, Kizie, suffering from cancer, and a boy, Manny, whom she meets at a support group.</t>
  </si>
  <si>
    <t>The emotional journey of two hopelessly</t>
  </si>
  <si>
    <t>tt8110640</t>
  </si>
  <si>
    <t>In the Shadow of the Moon</t>
  </si>
  <si>
    <t>27/09/2019</t>
  </si>
  <si>
    <t>Gregory Weidman, Geoffrey Tock</t>
  </si>
  <si>
    <t>Boyd Holbrook, Cleopatra Coleman, Bokeem Woodbine, Michael C. Hall, Rudi Dharmalingam, Al Maini, Quincy Kirkwood, Sarah Dugdale, Rachel Keller, Ryan Allen, Tony Nappo, Philippa Domville, Tony Craig, Gabrielle Graham, Julia Knope</t>
  </si>
  <si>
    <t>Boyd Holbrook, Cleopatra Coleman</t>
  </si>
  <si>
    <t>A Philadelphia police officer struggles with a lifelong obsession to track down a mysterious serial killer whose crimes defy explanation.</t>
  </si>
  <si>
    <t>A Philadelphia police officer</t>
  </si>
  <si>
    <t>tt8130968</t>
  </si>
  <si>
    <t>Badla</t>
  </si>
  <si>
    <t>Oriol Paulo, Sujoy Ghosh</t>
  </si>
  <si>
    <t>Amitabh Bachchan, Taapsee Pannu, Amrita Singh, Antonio Aakeel, Tony Luke, Tanveer Ghani, Tariqsafdar Hussain, Mark Mansfield, April Agarwal-Aplin, India Agarwal-Aplin, Elena Roxana Maria Fernandes, Rachel Flynn, Jason Hetherington, Selina Hotwani, Maram Kamal</t>
  </si>
  <si>
    <t>Amitabh Bachchan, Taapsee Pannu</t>
  </si>
  <si>
    <t>A dynamic young entrepreneur finds herself locked in a hotel room with the corpse of her dead lover. She hires a prestigious lawyer to defend her and they work together to figure out what actually happened.</t>
  </si>
  <si>
    <t>A dynamic young entrepreneur finds</t>
  </si>
  <si>
    <t>tt8134742</t>
  </si>
  <si>
    <t>3 from Hell</t>
  </si>
  <si>
    <t>26/04/2020</t>
  </si>
  <si>
    <t>Sheri Moon Zombie, Bill Moseley, Sid Haig, Jeff Daniel Phillips, Richard Brake, Kevin Jackson, Tracey Leigh, Sylvia Jefferies, Emilio Rivera, Richard Edson, Pancho Moler, Dee Wallace, Stacie Greenwell, Anny Rosario, Matthew Willig</t>
  </si>
  <si>
    <t>Sheri Moon Zombie, Bill Moseley</t>
  </si>
  <si>
    <t>After barely surviving prison, the demented Firefly clan go on the run, unleashing a whole new wave of murder, madness and mayhem.</t>
  </si>
  <si>
    <t>After barely surviving prison,</t>
  </si>
  <si>
    <t>tt8144834</t>
  </si>
  <si>
    <t>Section 375</t>
  </si>
  <si>
    <t>Ajay Bahl</t>
  </si>
  <si>
    <t>Ajay Bahl, Manish Gupta</t>
  </si>
  <si>
    <t>Akshaye Khanna, Richa Chadha, Meera Chopra, Rahul Bhat, Shriswara, Kishore Kadam, Kruttika Desai, Sandhya Mridul, Shrikant Yadav, Vibhawari Deshpande, Shama Nivane, Rajendra Shisatkar, Annuup Choudhari, Shahnaaz Deshpande, Saahil Chadha</t>
  </si>
  <si>
    <t>Akshaye Khanna, Richa Chadha</t>
  </si>
  <si>
    <t>A celebrated Bollywood director Rohan Khurana stands accused by a female member of his crew, Anjali Dangle of having raped her at his residence.</t>
  </si>
  <si>
    <t>A celebrated Bollywood director</t>
  </si>
  <si>
    <t>tt8151874</t>
  </si>
  <si>
    <t>Honey Boy</t>
  </si>
  <si>
    <t>Alma Har'el</t>
  </si>
  <si>
    <t>Shia LaBeouf, Lucas Hedges, Noah Jupe, Byron Bowers, Laura San Giacomo, FKA Twigs, Natasha Lyonne, Maika Monroe, Clifton Collins Jr., Mario Ponce, Martin Starr, Haylee Sanchez, Giovanni Lopes, Dorian Brown Pham, Greta Jung</t>
  </si>
  <si>
    <t>Shia LaBeouf, Lucas Hedges</t>
  </si>
  <si>
    <t>A young actor's stormy childhood and early adult years as he struggles to reconcile with his father and deal with his mental health.</t>
  </si>
  <si>
    <t>A young actor's stormy childhood</t>
  </si>
  <si>
    <t>tt8155288</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</si>
  <si>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</si>
  <si>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</si>
  <si>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</si>
  <si>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</si>
  <si>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Tree Gelbman discovers that dying</t>
  </si>
  <si>
    <t>tt8169446</t>
  </si>
  <si>
    <t>Wine Country</t>
  </si>
  <si>
    <t>Liz Cackowski, Emily Spivey</t>
  </si>
  <si>
    <t>Amy Poehler, Rachel Dratch, Ana Gasteyer, Maya Rudolph, Paula Pell, Emily Spivey, Jay Larson, Tina Fey, Maya Erskine, Rachel Hamilton, Bren√© Brown, Jon Glaser, Jason Schwartzman, Cherry Jones, Craig Cackowski</t>
  </si>
  <si>
    <t>Amy Poehler, Rachel Dratch</t>
  </si>
  <si>
    <t>During a vacation to Napa Valley, a group of long time friends reunite and revisit past choices in this hilarious and heartfelt comedy from director Amy Poehler.</t>
  </si>
  <si>
    <t>During a vacation to Napa Valley,</t>
  </si>
  <si>
    <t>tt8178486</t>
  </si>
  <si>
    <t>Earthquake Bird</t>
  </si>
  <si>
    <t>Susanna Jones, Wash Westmoreland</t>
  </si>
  <si>
    <t>Alicia Vikander, Kiki Sukezane, Kenichi Masuda, Chiaki Kawamo, Ken Yamamura, Kazuhiro Muroyama, Naoki Kobayashi, Akiko Iwase, Yoshiko Sakuma, Naomi Urushibara, Jack Huston, Riley Keough, Tomoyasu Sakata, Sh√¥z√¥ Sasaki, Chiaki Yamamoto</t>
  </si>
  <si>
    <t>Alicia Vikander, Kiki Sukezane</t>
  </si>
  <si>
    <t>An enigmatic translator with a dark past is brought in for questioning after an ex-pat friend, who came between her and her photographer boyfriend, ends up missing and presumed dead.</t>
  </si>
  <si>
    <t>An enigmatic translator with a</t>
  </si>
  <si>
    <t>tt8179388</t>
  </si>
  <si>
    <t>Rim of the World</t>
  </si>
  <si>
    <t>Zack Stentz</t>
  </si>
  <si>
    <t>Jack Gore, Miya Cech, Benjamin Flores Jr., Alessio Scalzotto, Andrew Bachelor, Annabeth Gish, Scott MacArthur, Dean Jagger, Michael Beach, Lynn Collins, David Theune, Tony Cavalero, Carl McDowell, Punam Patel, Jason Rogel</t>
  </si>
  <si>
    <t>Jack Gore, Miya Cech</t>
  </si>
  <si>
    <t>Four misfit campers must band together and conquer their fears in order to save the world during an alien invasion.</t>
  </si>
  <si>
    <t>Four misfit campers must band</t>
  </si>
  <si>
    <t>tt8201170</t>
  </si>
  <si>
    <t>The Perfect Date</t>
  </si>
  <si>
    <t>Chris Nelson</t>
  </si>
  <si>
    <t>Steve Bloom, Randall Green</t>
  </si>
  <si>
    <t>Noah Centineo, Laura Marano, Odiseas Georgiadis, Camila Mendes, Matt Walsh, Joe Chrest, Carrie Lazar, Alexander Biglane, Blaine Kern III, Zak Steiner, Ty Parker, Wayne P√©re, Rhonda Johnson Dents, Maureen Brennan, Autumn Walker</t>
  </si>
  <si>
    <t>Noah Centineo</t>
  </si>
  <si>
    <t>Noah Centineo, Laura Marano</t>
  </si>
  <si>
    <t>To save up for college, Brooks Rattigan creates an app where anyone can pay him to play the perfect stand-in boyfriend for any occasion.</t>
  </si>
  <si>
    <t>To save up for college, Brooks</t>
  </si>
  <si>
    <t>tt8228288</t>
  </si>
  <si>
    <t>El hoyo</t>
  </si>
  <si>
    <t>Galder Gaztelu-Urrutia</t>
  </si>
  <si>
    <t>David Desola, Pedro Rivero</t>
  </si>
  <si>
    <t>Ivan Massagu√©, Zorion Eguileor, Antonia San Juan, Emilio Buale, Alexandra Masangkay, Zihara Llana, Mario Pardo, Algis Arlauskas, Txubio Fern√°ndez de J√°uregui, Eric Goode, √ìscar Oliver, Chema Trujillo, Miriam Mart√≠n, Gorka Zufiaurre, Miriam K. Martxante</t>
  </si>
  <si>
    <t>Ivan Massagu√©</t>
  </si>
  <si>
    <t>Ivan Massagu√©, Zorion Eguileor</t>
  </si>
  <si>
    <t>A vertical prison with one cell per level. Two people per cell. One only food platform and two minutes per day to feed from up to down. An endless nightmare trapped in The Hole.</t>
  </si>
  <si>
    <t>A vertical prison with one cell</t>
  </si>
  <si>
    <t>tt8236336</t>
  </si>
  <si>
    <t>The Report</t>
  </si>
  <si>
    <t>18/11/2019</t>
  </si>
  <si>
    <t>Adam Driver, Corey Stoll, Evander Duck Jr., Jon Hamm, Linda Powell, Annette Bening, Sandra Landers, John Rothman, Victor Slezak, Guy Boyd, Alexander Chaplin, Joanne Tucker, Maura Tierney, Michael C. Hall, Ian Blackman</t>
  </si>
  <si>
    <t>Adam Driver, Corey Stoll</t>
  </si>
  <si>
    <t>Idealistic Senate staffer Daniel J. Jones, tasked by his boss to lead an investigation into the CIA's post 9/11 Detention and Interrogation Program, uncovers shocking secrets.</t>
  </si>
  <si>
    <t>Idealistic Senate staffer Daniel</t>
  </si>
  <si>
    <t>tt8239946</t>
  </si>
  <si>
    <t>Tumbbad</t>
  </si>
  <si>
    <t>India, Sweden</t>
  </si>
  <si>
    <t>Rahi Anil Barve, Anand Gandhi</t>
  </si>
  <si>
    <t>Mitesh Shah, Adesh Prasad</t>
  </si>
  <si>
    <t>Sohum Shah, Jyoti Malshe, Anita Date, Ronjini Chakraborty, Deepak Damle, Cameron Anderson, Dhundiraj Prabhakar Jogalekar, Madhav Hari Joshi, Piyush Kaushik, Harish Khanna, Anika Radhakrishnan, Arohi Radhakrishnan, Mohammad Samad, Rudra Soni</t>
  </si>
  <si>
    <t>Sohum Shah</t>
  </si>
  <si>
    <t>Sohum Shah, Jyoti Malshe</t>
  </si>
  <si>
    <t>A mythological story about a goddess who created the entire universe. The plot revolves around the consequences when humans build a temple for her first-born.</t>
  </si>
  <si>
    <t>A mythological story about a goddess</t>
  </si>
  <si>
    <t>tt8242084</t>
  </si>
  <si>
    <t>My Spy</t>
  </si>
  <si>
    <t>Erich Hoeber, Jon Hoeber</t>
  </si>
  <si>
    <t>Dave Bautista, Chloe Coleman, Parisa Fitz-Henley, Kristen Schaal, Greg Bryk, Ken Jeong, Nicola Correia-Damude, Devere Rogers, Noah Dalton Danby, Vieslav Krystyan, Basel Daoud, Ali Hassan, Olivia D√©patie, Keller Viaene, Jean-Michel Nadeau</t>
  </si>
  <si>
    <t>Dave Bautista, Chloe Coleman</t>
  </si>
  <si>
    <t>A hardened CIA operative finds himself at the mercy of a precocious 9-year-old girl, having been sent undercover to surveil her family.</t>
  </si>
  <si>
    <t>A hardened CIA operative finds</t>
  </si>
  <si>
    <t>tt8244784</t>
  </si>
  <si>
    <t>The Hunt</t>
  </si>
  <si>
    <t>Nick Cuse, Damon Lindelof</t>
  </si>
  <si>
    <t>Betty Gilpin, Hilary Swank, Ike Barinholtz, Wayne Duvall, Ethan Suplee, Emma Roberts, Christopher Berry, Sturgill Simpson, Kate Nowlin, Amy Madigan, Reed Birney, Glenn Howerton, Steve Coulter, Dean J. West, Vince Pisani</t>
  </si>
  <si>
    <t>Betty Gilpin</t>
  </si>
  <si>
    <t>Betty Gilpin, Hilary Swank</t>
  </si>
  <si>
    <t>Twelve strangers wake up in a clearing. They don't know where they are, or how they got there. They don't know they've been chosen - for a very specific purpose - The Hunt.</t>
  </si>
  <si>
    <t>Twelve strangers wake up in a</t>
  </si>
  <si>
    <t>tt8254556</t>
  </si>
  <si>
    <t>Girl</t>
  </si>
  <si>
    <t>Lukas Dhont</t>
  </si>
  <si>
    <t>Lukas Dhont, Angelo Tijssens</t>
  </si>
  <si>
    <t>Victor Polster, Arieh Worthalter, Oliver Bodart, Tijmen Govaerts, Katelijne Damen, Valentijn Dhaenens, Magali Elali, Alice de Broqueville, Alain Honorez, Chris Thys, Angelo Tijssens, Marie-Louise Wilderijckx, Virginia Hendricksen, Daniel Nicod√®me, Els Olaerts</t>
  </si>
  <si>
    <t>Victor Polster</t>
  </si>
  <si>
    <t>Victor Polster, Arieh Worthalter</t>
  </si>
  <si>
    <t>A promising teenage dancer enrolls at a prestigious ballet school while grappling with her gender dysphoria.</t>
  </si>
  <si>
    <t>A promising teenage dancer enrolls</t>
  </si>
  <si>
    <t>tt8266310</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</si>
  <si>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</si>
  <si>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</si>
  <si>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</si>
  <si>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Billy Barratt</t>
  </si>
  <si>
    <t>Billy Barratt, Ronak Singh Chadha Berges</t>
  </si>
  <si>
    <t>In England in 1987, a teenager from an Asian family learns to live his life, understand his family and find his own voice through the music of American rock star</t>
  </si>
  <si>
    <t>In England in 1987, a teenager</t>
  </si>
  <si>
    <t>tt8267604</t>
  </si>
  <si>
    <t>Capharna√ºm</t>
  </si>
  <si>
    <t>Lebanon, USA, France, Cyprus, Qatar, UK</t>
  </si>
  <si>
    <t>Zain Al Rafeea, Yordanos Shiferaw, Boluwatife Treasure Bankole, Kawsar Al Haddad, Fadi Yousef, Cedra Izzam, Alaa Chouchnieh, Elias Khoury, Mohammad Al Abdallah, Mohamad Abdellatif, Abdo Abdo, Hampig Abraham, Jamil Ahmad, Mohamad Akkar, Elias Akobegia</t>
  </si>
  <si>
    <t>Zain Al Rafeea</t>
  </si>
  <si>
    <t>Zain Al Rafeea, Yordanos Shiferaw</t>
  </si>
  <si>
    <t>While serving a five-year sentence for a violent crime, a 12-year-old boy sues his parents for neglect.</t>
  </si>
  <si>
    <t>While serving a five-year sentence</t>
  </si>
  <si>
    <t>tt8291224</t>
  </si>
  <si>
    <t>Uri: The Surgical Strike</t>
  </si>
  <si>
    <t>Aditya Dhar</t>
  </si>
  <si>
    <t>Vicky Kaushal, Paresh Rawal, Mohit Raina, Yami Gautam, Kirti Kulhari, Rajit Kapoor, Ivan Rodrigues, Manasi Parekh, Swaroop Sampat, Riva Arora, Yogesh Soman, Fareed Ahmed, Akashdeep Arora, Kallol Banerjee, Amaan Asif</t>
  </si>
  <si>
    <t>Vicky Kaushal</t>
  </si>
  <si>
    <t>Vicky Kaushal, Paresh Rawal</t>
  </si>
  <si>
    <t>Indian army special forces execute a covert operation, avenging the killing of fellow army men at their base by a terrorist group.</t>
  </si>
  <si>
    <t>Indian army special forces execute</t>
  </si>
  <si>
    <t>tt8291806</t>
  </si>
  <si>
    <t>Dolor y gloria</t>
  </si>
  <si>
    <t>17/05/2019</t>
  </si>
  <si>
    <t>Antonio Banderas, Asier Etxeandia, Leonardo Sbaraglia, Nora Navas, Julieta Serrano, C√©sar Vicente, Asier Flores, Pen√©lope Cruz, Cecilia Roth, Susi S√°nchez, Ra√∫l Ar√©valo, Pedro Casablanc, Juli√°n L√≥pez, Eva Mart√≠n, Sara Sierra</t>
  </si>
  <si>
    <t>Antonio Banderas, Asier Etxeandia</t>
  </si>
  <si>
    <t>An aging film director suffering from chronic illness and writer's block reflects on his life.</t>
  </si>
  <si>
    <t>An aging film director suffering</t>
  </si>
  <si>
    <t>tt8350360</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</si>
  <si>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</si>
  <si>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</si>
  <si>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</si>
  <si>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</si>
  <si>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While babysitting the daughter</t>
  </si>
  <si>
    <t>tt8359816</t>
  </si>
  <si>
    <t>Sorry We Missed You</t>
  </si>
  <si>
    <t>Kris Hitchen, Debbie Honeywood, Rhys Stone, Katie Proctor, Ross Brewster, Charlie Richmond, Julian Ions, Sheila Dunkerley, Maxie Peters, Christopher John Slater, Heather Wood, Albert Dumba, Natalia Stonebanks, Jordan Collard, Dave Turner</t>
  </si>
  <si>
    <t>Kris Hitchen</t>
  </si>
  <si>
    <t>Kris Hitchen, Debbie Honeywood</t>
  </si>
  <si>
    <t>Hoping that self-employment through gig economy can solve their financial woes, a hard-up UK delivery driver and his wife struggling to raise a family end up trapped in the vicious circle of this modern-day form of labour exploitation.</t>
  </si>
  <si>
    <t>Hoping that self-employment through</t>
  </si>
  <si>
    <t>tt8359848</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</si>
  <si>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</si>
  <si>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</si>
  <si>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</si>
  <si>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Sofia Boutella</t>
  </si>
  <si>
    <t>Sofia Boutella, Romain Guillermic</t>
  </si>
  <si>
    <t>French dancers gather in a remote, empty school building to rehearse on a wintry night. The all-night celebration morphs into a hallucinatory nightmare when they learn their sangria is laced with LSD.</t>
  </si>
  <si>
    <t>French dancers gather in a remote,</t>
  </si>
  <si>
    <t>EUR 2600000</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</si>
  <si>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</si>
  <si>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</si>
  <si>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</si>
  <si>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</si>
  <si>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</si>
  <si>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Madeline Brewer</t>
  </si>
  <si>
    <t>Madeline Brewer, Patch Darragh</t>
  </si>
  <si>
    <t>Alice, an ambitious camgirl, wakes up one day to discover she's been replaced on her show with an exact replica of herself.</t>
  </si>
  <si>
    <t>Alice, an ambitious camgirl, wakes</t>
  </si>
  <si>
    <t>tt8364368</t>
  </si>
  <si>
    <t>Crawl</t>
  </si>
  <si>
    <t>USA, Serbia, Canada</t>
  </si>
  <si>
    <t>Kaya Scodelario, Barry Pepper, Morfydd Clark, Ross Anderson, Jose Palma, George Somner, Anson Boon, Ami Metcalf, Tina Pribicevic, Srna Vasiljevic, Cso-Cso, Colin McFarlane, Annamaria Serda, Savannah Steyn</t>
  </si>
  <si>
    <t>Kaya Scodelario</t>
  </si>
  <si>
    <t>Kaya Scodelario, Barry Pepper</t>
  </si>
  <si>
    <t>A young woman, while attempting to save her father during a category 5 hurricane, finds herself trapped in a flooding house and must fight for her life against alligators.</t>
  </si>
  <si>
    <t>A young woman, while attempting</t>
  </si>
  <si>
    <t>tt8367814</t>
  </si>
  <si>
    <t>The Gentlemen</t>
  </si>
  <si>
    <t>Guy Ritchie, Ivan Atkinson</t>
  </si>
  <si>
    <t>Matthew McConaughey, Charlie Hunnam, Michelle Dockery, Jeremy Strong, Lyne Ren√©e,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</si>
  <si>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</si>
  <si>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An American expat tries to sell</t>
  </si>
  <si>
    <t>tt8368406</t>
  </si>
  <si>
    <t>Vivarium</t>
  </si>
  <si>
    <t>Ireland, Belgium, Denmark, Canada</t>
  </si>
  <si>
    <t>Lorcan Finnegan</t>
  </si>
  <si>
    <t>Lorcan Finnegan, Garret Shanley</t>
  </si>
  <si>
    <t>Imogen Poots, Danielle Ryan, Molly McCann, Jesse Eisenberg, Jonathan Aris, C√¥me Thiry, Senan Jennings, Eanna Hardwicke, Olga Wehrly</t>
  </si>
  <si>
    <t>Imogen Poots, Danielle Ryan</t>
  </si>
  <si>
    <t>A young couple looking for the perfect home find themselves trapped in a mysterious labyrinth-like neighborhood of identical houses.</t>
  </si>
  <si>
    <t>A young couple looking for the</t>
  </si>
  <si>
    <t>tt8385474</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</si>
  <si>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</si>
  <si>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</si>
  <si>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</si>
  <si>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</si>
  <si>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</si>
  <si>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 dog finds the meaning of his</t>
  </si>
  <si>
    <t>tt8404614</t>
  </si>
  <si>
    <t>The Two Popes</t>
  </si>
  <si>
    <t>Anthony Hopkins, Jonathan Pryce, Juan Minuj√≠n, Luis Gnecco, Cristina Banegas, Mar√≠a Ucedo, Renato Scarpa, Sidney Cole, Achille Brugnini, Federico Torre, Germ√°n de Silva, Lisandro Fiks, Libero De Rienzo, Willie Jonah, Sofia Cessak</t>
  </si>
  <si>
    <t>Anthony Hopkins, Jonathan Pryce</t>
  </si>
  <si>
    <t>tt8442644</t>
  </si>
  <si>
    <t>Organize Isler: Sazan Sarmali</t>
  </si>
  <si>
    <t>Yilmaz Erdogan, Samuel Stewart Hunter</t>
  </si>
  <si>
    <t>Yilmaz Erdogan, Kivan√ß Tatlitug, Ezgi Mola, Bensu Soral, Riza Kocaoglu, Okan √áabalar, G√ºven Kira√ß, Ahmet M√ºmtaz Taylan, Ersin Korkut, Erdem Bas, Atakan √áelik, Safa Sari, Mahir Ipek, Ekin T√ºrkmen, Ugur Bilgin</t>
  </si>
  <si>
    <t>Yilmaz Erdogan, Kivan√ß Tatlitug</t>
  </si>
  <si>
    <t>Asim Noyan swindles people with his lies and games. Asim Noyan and his gang, who no one else has been able to catch, gets into a ruse again.</t>
  </si>
  <si>
    <t>Asim Noyan swindles people with</t>
  </si>
  <si>
    <t>tt8485364</t>
  </si>
  <si>
    <t>France, Luxembourg, Belgium</t>
  </si>
  <si>
    <t>Sabrina B. Karine, Eric Forestier</t>
  </si>
  <si>
    <t>Olga Kurylenko, Kevin Janssens, Joshua Wilson, John Flanders, Francis Chapman, Vince Drews, Marianne Bourg, Oscar Lesage, Carole Weyers, Micha√´l Kahya, Jean-Louis Sbille, Victor Meurice, Livio Siscot, Heather Bailly-Gade, Isaac Kaminski</t>
  </si>
  <si>
    <t>Olga Kurylenko, Kevin Janssens</t>
  </si>
  <si>
    <t>Matt and Kate buy an isolated house. While moving, they discover a strange room that grants them an unlimited number of material wishes. But, since Kate has had two miscarriages, what they miss the most is a child.</t>
  </si>
  <si>
    <t>Matt and Kate buy an isolated</t>
  </si>
  <si>
    <t>tt8503618</t>
  </si>
  <si>
    <t>Hamilton</t>
  </si>
  <si>
    <t>Thomas Kail</t>
  </si>
  <si>
    <t>Lin-Manuel Miranda, Ron Chernow</t>
  </si>
  <si>
    <t>Daveed Diggs, Ren√©e Elise Goldsberry, Jonathan Groff, Chris Jackson, Jasmine Cephas Jones, Lin-Manuel Miranda, Leslie Odom Jr., Okieriete Onaodowan, Anthony Ramos, Phillipa Soo, Carleigh Bettiol, Ariana DeBose, Hope Easterbrook, Sydney James Harcourt, Sasha Hutchings</t>
  </si>
  <si>
    <t>Daveed Diggs, Ren√©e Elise Goldsberry</t>
  </si>
  <si>
    <t>The real life of one of America's foremost founding fathers and first Secretary of the Treasury, Alexander Hamilton. Captured live on Broadway from the Richard Rodgers Theater with the original Broadway cast.</t>
  </si>
  <si>
    <t>The real life of one of America's</t>
  </si>
  <si>
    <t>tt8504014</t>
  </si>
  <si>
    <t>Good Newwz</t>
  </si>
  <si>
    <t>27/12/2019</t>
  </si>
  <si>
    <t>Raj Mehta</t>
  </si>
  <si>
    <t>Jyoti Kapoor, Jyoti Kapoor</t>
  </si>
  <si>
    <t>Akshay Kumar, Kareena Kapoor, Diljit Dosanjh, Kiara Advani, Adil Hussain, Tisca Chopra, Anjana Sukhani, Faisal Rashid, Simran Suri, Amishka Sood, Richa Kapoor, Bharat Ahuja, Sunita Dhir, Pradeep Kuckreja, Kavita Pais</t>
  </si>
  <si>
    <t>Two couples with the same surnames pursue in-vitro fertilization and wait for their upcoming babies. Trouble ensues when they find that the sperms of each couple have been mixed with each other.</t>
  </si>
  <si>
    <t>Two couples with the same surnames</t>
  </si>
  <si>
    <t>tt8510488</t>
  </si>
  <si>
    <t>Christmas in the Wild</t>
  </si>
  <si>
    <t>Neal H. Dobrofsky, Tippi Dobrofsky</t>
  </si>
  <si>
    <t>Rob Lowe, Kristin Davis, Fezile Mpela, John Owen Lowe, Colin Moss, Keeno Lee Hector, Thandi Puren, Waldemar Schultz, Hayley Owen, Lynita Crofford, Kgahliso Solomon, Tapiwa Musvosvi, Renate Stuurman, Faniswa Yisa, Chanelys Garcia Nyapisi</t>
  </si>
  <si>
    <t>Rob Lowe</t>
  </si>
  <si>
    <t>Rob Lowe, Kristin Davis</t>
  </si>
  <si>
    <t>Jilted by her husband on the eve of embarking on an African safari, a woman travels to the continent alone where she meets an elephant conservationist.</t>
  </si>
  <si>
    <t>Jilted by her husband on the eve</t>
  </si>
  <si>
    <t>tt8526872</t>
  </si>
  <si>
    <t>Dolemite Is My Name</t>
  </si>
  <si>
    <t>Eddie Murphy, Keegan-Michael Key, Mike Epps, Craig Robinson, Tituss Burgess, Da'Vine Joy Randolph, Kodi Smit-McPhee, Snoop Dogg, Ron Cephas Jones, Barry Shabaka Henley, T.I., Luenell, Tasha Smith, Wesley Snipes, Chris Rock</t>
  </si>
  <si>
    <t>Eddie Murphy, Keegan-Michael Key</t>
  </si>
  <si>
    <t>tt8544498</t>
  </si>
  <si>
    <t>23/04/2020</t>
  </si>
  <si>
    <t>Ben Affleck, Al Madrigal, Janina Gavankar, Michaela Watkins, Brandon Wilson, Will Ropp, Fernando Luis Vega, Charles Lott Jr., Melvin Gregg, Ben Irving, Jeremy Radin, John Aylward, Da'Vinchi, Matthew Glave, Nico David</t>
  </si>
  <si>
    <t>Ben Affleck, Al Madrigal</t>
  </si>
  <si>
    <t>Jack Cunningham was an HS basketball phenom who walked away from the game, forfeiting his future. Years later, when he reluctantly accepts a coaching job at his alma mater, he may get one last shot at redemption.</t>
  </si>
  <si>
    <t>Jack Cunningham was an HS basketball</t>
  </si>
  <si>
    <t>tt8579674</t>
  </si>
  <si>
    <t>23/01/2020</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</si>
  <si>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</si>
  <si>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</si>
  <si>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</si>
  <si>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Dean-Charles Chapman</t>
  </si>
  <si>
    <t>April 6th, 1917. As a regiment assembles to wage war deep in enemy territory, two soldiers are assigned to race against time and deliver a message that will stop 1,600 men from walking straight into a deadly trap.</t>
  </si>
  <si>
    <t>April 6th, 1917. As a regiment</t>
  </si>
  <si>
    <t>tt8580274</t>
  </si>
  <si>
    <t>Eurovision Song Contest: The Story of Fire Saga</t>
  </si>
  <si>
    <t>26/06/2020</t>
  </si>
  <si>
    <t>Will Ferrell, Andrew Steele</t>
  </si>
  <si>
    <t>Will Ferrell, Rachel McAdams, Dan Stevens, Mikael Persbrandt, Pierce Brosnan, √ìlafur Darri √ìlafsson, Melissanthi Mahut, Joi Johannsson, Bj√∂rn Hlynur Haraldsson, Demi Lovato, Graham Norton, Jamie Demetriou, Jon Kortajarena, Elina Alminas, Alfrun Rose</t>
  </si>
  <si>
    <t>Will Ferrell, Rachel McAdams</t>
  </si>
  <si>
    <t>When aspiring musicians Lars and Sigrit are given the opportunity to represent their country at the world's biggest song competition, they finally have a chance to prove that any dream worth having is a dream worth fighting for.</t>
  </si>
  <si>
    <t>When aspiring musicians Lars and</t>
  </si>
  <si>
    <t>tt8613070</t>
  </si>
  <si>
    <t>Portrait de la jeune fille en feu</t>
  </si>
  <si>
    <t>No√©mie Merlant, Ad√®le Haenel, Lu√†na Bajrami, Valeria Golino, Christel Baras, Armande Boulanger, Guy Delamarche, Cl√©ment Bouyssou</t>
  </si>
  <si>
    <t>No√©mie Merlant</t>
  </si>
  <si>
    <t>No√©mie Merlant, Ad√®le Haenel</t>
  </si>
  <si>
    <t>On an isolated island in Brittany at the end of the eighteenth century, a female painter is obliged to paint a wedding portrait of a young woman.</t>
  </si>
  <si>
    <t>On an isolated island in Brittany</t>
  </si>
  <si>
    <t>tt8623904</t>
  </si>
  <si>
    <t>Last Christmas</t>
  </si>
  <si>
    <t>George Michael, Emma Thompson</t>
  </si>
  <si>
    <t>Madison Ingoldsby, Emma Thompson, Boris Isakovic, Lucy Miller, Emilia Clarke, Maxim Baldry, Margaret Clunie, John-Luke Roberts, Michelle Yeoh, Bilal Zafar, Patti LuPone, Lydia Leonard, Henry Golding, Michael Addo, Peter Mygind</t>
  </si>
  <si>
    <t>Madison Ingoldsby</t>
  </si>
  <si>
    <t>Madison Ingoldsby, Emma Thompson</t>
  </si>
  <si>
    <t>Kate is a young woman subscribed to bad decisions. Working as an elf in a year round Christmas store is not good for the wannabe singer. However, she meets Tom there. Her life takes a new turn. For Kate, it seems too good to be true.</t>
  </si>
  <si>
    <t>Kate is a young woman subscribed</t>
  </si>
  <si>
    <t>tt8629748</t>
  </si>
  <si>
    <t>Spenser Confidential</t>
  </si>
  <si>
    <t>Sean O'Keefe, Brian Helgeland</t>
  </si>
  <si>
    <t>Mark Wahlberg, Winston Duke, Alan Arkin, Iliza Shlesinger, Michael Gaston, Bokeem Woodbine, Marc Maron, James DuMont, Post Malone, Colleen Camp, Hope Olaide Wilson, Kip Weeks, Brandon Scales, Ayana Brown, Dustin Tucker</t>
  </si>
  <si>
    <t>Mark Wahlberg, Winston Duke</t>
  </si>
  <si>
    <t>When two Boston police officers are murdered, ex-cop Spenser teams up with his no-nonsense roommate, Hawk, to take down criminals.</t>
  </si>
  <si>
    <t>When two Boston police officers</t>
  </si>
  <si>
    <t>tt8637428</t>
  </si>
  <si>
    <t>The Farewell</t>
  </si>
  <si>
    <t>24/12/2019</t>
  </si>
  <si>
    <t>Lulu Wang</t>
  </si>
  <si>
    <t>Shuzhen Zhao, Awkwafina, X Mayo, Hong Lu, Hong Lin, Tzi Ma, Diana Lin, Yang Xuejian, Becca Khalil, Yongbo Jiang, Han Chen, Aoi Mizuhara, Xiang Li, Hongli Liu, Shimin Zhang</t>
  </si>
  <si>
    <t>Shuzhen Zhao</t>
  </si>
  <si>
    <t>Shuzhen Zhao, Awkwafina</t>
  </si>
  <si>
    <t>A Chinese family discovers their grandmother has only a short while left to live and decide to keep her in the dark, scheduling a wedding to gather before she dies.</t>
  </si>
  <si>
    <t>A Chinese family discovers their</t>
  </si>
  <si>
    <t>tt8652728</t>
  </si>
  <si>
    <t>Waves</t>
  </si>
  <si>
    <t>Kelvin Harrison Jr., Lucas Hedges, Taylor Russell, Alexa Demie, Ren√©e Elise Goldsberry, Sterling K. Brown, Krisha Fairchild, Neal Huff, Clifton Collins Jr., Bill Wise, David Garelik, Justin R. Chan, Joshua Brockington, Albert Link, Vivi Pineda</t>
  </si>
  <si>
    <t>Kelvin Harrison Jr.</t>
  </si>
  <si>
    <t>Traces the journey of a suburban family - led by a well-intentioned but domineering father - as they navigate love, forgiveness, and coming together in the aftermath of a loss.</t>
  </si>
  <si>
    <t>Traces the journey of a suburban</t>
  </si>
  <si>
    <t>tt8663516</t>
  </si>
  <si>
    <t>Child's Play</t>
  </si>
  <si>
    <t>19/06/2019</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</si>
  <si>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</si>
  <si>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</si>
  <si>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</si>
  <si>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Tim Matheson</t>
  </si>
  <si>
    <t>Tim Matheson, Ben Andrusco-Daon</t>
  </si>
  <si>
    <t>A mother gives her 13-year-old son a toy doll for his birthday, unaware of its more sinister nature.</t>
  </si>
  <si>
    <t>A mother gives her 13-year-old</t>
  </si>
  <si>
    <t>tt8688634</t>
  </si>
  <si>
    <t>21 Bridges</t>
  </si>
  <si>
    <t>Brian Kirk</t>
  </si>
  <si>
    <t>Adam Mervis, Matthew Michael Carnahan</t>
  </si>
  <si>
    <t>Chadwick Boseman, Sienna Miller, J.K. Simmons, Stephan James, Taylor Kitsch, Keith David, Alexander Siddig, Louis Cancelmi, Victoria Cartagena, Gary Carr, Morocco Omari, Chris Ghaffari, Dale Pavinski, Christian Isaiah, Sarah Ellen Stephens</t>
  </si>
  <si>
    <t>Chadwick Boseman, Sienna Miller</t>
  </si>
  <si>
    <t>An embattled NYPD detective is thrust into a citywide manhunt for a pair of cop killers after uncovering a massive and unexpected conspiracy.</t>
  </si>
  <si>
    <t>An embattled NYPD detective is</t>
  </si>
  <si>
    <t>tt8695030</t>
  </si>
  <si>
    <t>The Dead Don't Die</t>
  </si>
  <si>
    <t>Bill Murray, Adam Driver, Tom Waits, Chlo√´ Sevigny, Steve Buscemi, Eszter Balint, Danny Glover, Maya Delmont, Taliyah Whitaker, Jahi Di'Allo Winston, Kevin McCormick, Sid O'Connell, Caleb Landry Jones, RZA, Larry Fessenden</t>
  </si>
  <si>
    <t>Bill Murray, Adam Driver</t>
  </si>
  <si>
    <t>The peaceful town of Centerville finds itself battling a zombie horde as the dead start rising from their graves.</t>
  </si>
  <si>
    <t>The peaceful town of Centerville</t>
  </si>
  <si>
    <t>tt8722346</t>
  </si>
  <si>
    <t>Queen &amp; Slim</t>
  </si>
  <si>
    <t>Melina Matsoukas</t>
  </si>
  <si>
    <t>Lena Waithe, James Frey</t>
  </si>
  <si>
    <t>Daniel Kaluuya, Jodie Turner-Smith, Bokeem Woodbine, Chlo√´ Sevigny, Flea, Sturgill Simpson, Indya Moore, Benito Martinez, Jahi Di'Allo Winston, Gralen Bryant Banks, Dickson Obahor, Bryant Tardy, Thom Gossom Jr., Melanie Halfkenny, Brian Thornton</t>
  </si>
  <si>
    <t>Daniel Kaluuya, Jodie Turner-Smith</t>
  </si>
  <si>
    <t>A couple's first date takes an unexpected turn when a police officer pulls them over.</t>
  </si>
  <si>
    <t>A couple's first date takes an</t>
  </si>
  <si>
    <t>tt8772262</t>
  </si>
  <si>
    <t>Midsommar</t>
  </si>
  <si>
    <t>Florence Pugh, Jack Reynor, Vilhelm Blomgren, William Jackson Harper, Will Poulter, Ellora Torchia, Archie Madekwe, Henrik Norl√©n, Gunnel Fred, Isabelle Grill, Agnes Westerlund Rase, Julia Ragnarsson, Mats Blomgren, Lars V√§ringer, Anna √Östr√∂m</t>
  </si>
  <si>
    <t>Florence Pugh, Jack Reynor</t>
  </si>
  <si>
    <t>A couple travels to Sweden to visit a rural hometown's fabled mid-summer festival. What begins as an idyllic retreat quickly devolves into an increasingly violent and bizarre competition at the hands of a pagan cult.</t>
  </si>
  <si>
    <t>A couple travels to Sweden to</t>
  </si>
  <si>
    <t>tt8781414</t>
  </si>
  <si>
    <t>Freaks</t>
  </si>
  <si>
    <t>Zach Lipovsky, Adam B. Stein</t>
  </si>
  <si>
    <t>Emile Hirsch, Bruce Dern, Grace Park, Amanda Crew, Lexy Kolker, Ava Telek, Michelle Harrison, Matty Finochio, Aleks Paunovic, RJ Fetherstonhaugh, Kwesi Ameyaw, Ryan Beil, Reese Alexander, Dakota Daulby, Lee Shorten</t>
  </si>
  <si>
    <t>Emile Hirsch, Bruce Dern</t>
  </si>
  <si>
    <t>A bold girl discovers a bizarre, threatening, and mysterious new world beyond her front door after she escapes her father's protective and paranoid control.</t>
  </si>
  <si>
    <t>A bold girl discovers a bizarre,</t>
  </si>
  <si>
    <t>tt8816194</t>
  </si>
  <si>
    <t>Come to Daddy</t>
  </si>
  <si>
    <t>Ireland, Canada, New Zealand, USA</t>
  </si>
  <si>
    <t>Ant Timpson</t>
  </si>
  <si>
    <t>Toby Harvard, Toby Harvard</t>
  </si>
  <si>
    <t>Elijah Wood, Stephen McHattie, Garfield Wilson, Madeleine Sami, Martin Donovan, Michael Smiley, Simon Chin, Ona Grauer, Ryan Beil, Raresh DiMofte, Alla Rouba, Noam Zylberman, Gord Middleton, Oliver Wilson</t>
  </si>
  <si>
    <t>Elijah Wood, Stephen McHattie</t>
  </si>
  <si>
    <t>A man in his thirties travels to a remote cabin to reconnect with his estranged father.</t>
  </si>
  <si>
    <t>A man in his thirties travels</t>
  </si>
  <si>
    <t>tt8836988</t>
  </si>
  <si>
    <t>Avengement</t>
  </si>
  <si>
    <t>17/06/2019</t>
  </si>
  <si>
    <t>Jesse V. Johnson, Stu Small</t>
  </si>
  <si>
    <t>Scott Adkins, Craig Fairbrass, Thomas Turgoose, Nick Moran, Kierston Wareing, Mark Strange, Leo Gregory, Luke LaFontaine, Beau Fowler, Dan Styles, Christopher Sciueref, Matt Routledge, Jane Thorne, Louis Mandylor, Terence Maynard</t>
  </si>
  <si>
    <t>Scott Adkins, Craig Fairbrass</t>
  </si>
  <si>
    <t>After years of assaults on him in prison, Cain escapes for avengement on those responsible.</t>
  </si>
  <si>
    <t>After years of assaults on him</t>
  </si>
  <si>
    <t>tt8851668</t>
  </si>
  <si>
    <t>The Lovebirds</t>
  </si>
  <si>
    <t>22/05/2020</t>
  </si>
  <si>
    <t>Aaron Abrams, Brendan Gall</t>
  </si>
  <si>
    <t>Issa Rae, Kumail Nanjiani, Paul Sparks, Anna Camp, Nicholas X. Parsons, Kyle Bornheimer, Barry Rothbart, Catherine Cohen, Andrene Ward-Hammond, Robert Larriviere, Lisha Wheeler, Shannon Nicole, Moses Storm, Nelson Cepeda, Casey Hendershot</t>
  </si>
  <si>
    <t>Issa Rae</t>
  </si>
  <si>
    <t>Issa Rae, Kumail Nanjiani</t>
  </si>
  <si>
    <t>A couple (Issa Rae and Kumail Nanjiani) experiences a defining moment in their relationship when they are unintentionally embroiled in a murder mystery.</t>
  </si>
  <si>
    <t>A couple (Issa Rae and Kumail</t>
  </si>
  <si>
    <t>tt8936646</t>
  </si>
  <si>
    <t>Extraction</t>
  </si>
  <si>
    <t>24/04/2020</t>
  </si>
  <si>
    <t>Sam Hargrave</t>
  </si>
  <si>
    <t>Joe Russo, Ande Parks</t>
  </si>
  <si>
    <t>Chris Hemsworth, Bryon Lerum, Ryder Lerum, Rudhraksh Jaiswal, Shivam Vichare, Piyush Khati, Sara Rumao, Randeep Hooda, Aarti Kulkarni, Umakant Patil, Praveen Indu, Swapnil Kokam, Pankaj Tripathi, Neha Mahajan, Pallas Prajapati</t>
  </si>
  <si>
    <t>Chris Hemsworth, Bryon Lerum</t>
  </si>
  <si>
    <t>Tyler Rake, a fearless black market mercenary, embarks on the most deadly extraction of his career when he's enlisted to rescue the kidnapped son of an imprisoned international crime lord.</t>
  </si>
  <si>
    <t>Tyler Rake, a fearless black market</t>
  </si>
  <si>
    <t>tt8946378</t>
  </si>
  <si>
    <t>Knives Out</t>
  </si>
  <si>
    <t>Daniel Craig, Chris Evans, Ana de Armas, Jamie Lee Curtis, Michael Shannon, Don Johnson, Toni Collette, LaKeith Stanfield, Christopher Plummer, Katherine Langford, Jaeden Martell, Riki Lindhome, Edi Patterson, Frank Oz, K Callan</t>
  </si>
  <si>
    <t>Daniel Craig, Chris Evans</t>
  </si>
  <si>
    <t>A detective investigates the death of a patriarch of an eccentric, combative family.</t>
  </si>
  <si>
    <t>A detective investigates the death</t>
  </si>
  <si>
    <t>tt8954732</t>
  </si>
  <si>
    <t>The Princess Switch</t>
  </si>
  <si>
    <t>Mike Rohl</t>
  </si>
  <si>
    <t>Robin Bernheim, Megan Metzger</t>
  </si>
  <si>
    <t>Vanessa Hudgens, Sam Palladio, Nick Sagar, Alexa Adeosun, Suanne Braun, Mark Fleischmann, Sara Stewart, Pavel Douglas, Amy Griffiths, Robin Soans, Ashley Emerson, Calli Taylor, Jo Cameron Brown, Clara Ciobanu, Oliver Lepadatu</t>
  </si>
  <si>
    <t>Vanessa Hudgens, Sam Palladio</t>
  </si>
  <si>
    <t>Competing in a Christmas baking competition in Belgravia, a Chicago baker bumps into the prince's fianc√©e--who looks just like her. They switch lives for two days.</t>
  </si>
  <si>
    <t>Competing in a Christmas baking</t>
  </si>
  <si>
    <t>tt8983202</t>
  </si>
  <si>
    <t>Kabir Singh</t>
  </si>
  <si>
    <t>Shahid Kapoor, Kiara Advani, Nikita Dutta, Soham Majumdar, Arjan Bajwa, Suresh Oberoi, Kamini Kaushal, Adil Hussain, Amit Sharma, Anurag Arora, Dolly Mattoo, Aanchal Chauhan, Suparna Marwah, Swati Seth, Anusha Sampath</t>
  </si>
  <si>
    <t>Shahid Kapoor, Kiara Advani</t>
  </si>
  <si>
    <t>Kabir Singh is a remake of a Telugu movie Arjun Reddy (2017), where a short-tempered house surgeon gets used to drugs and drinks when his girlfriend is forced to marry another person.</t>
  </si>
  <si>
    <t>Kabir Singh is a remake of a Telugu</t>
  </si>
  <si>
    <t>tt9024106</t>
  </si>
  <si>
    <t>Unplanned</t>
  </si>
  <si>
    <t>Abby Johnson, Chuck Konzelman</t>
  </si>
  <si>
    <t>Ashley Bratcher, Brooks Ryan, Robia Scott, Jared Lotz, Emma Elle Roberts, Robin DeMarco, Robert Thomason, Tina Toner, Sarah Hernandez, Maura Corsini, Lezl Gonzales, Mary Montoya, Kaiser Johnson, Andee Grace Burton, Alexander Kane</t>
  </si>
  <si>
    <t>Ashley Bratcher</t>
  </si>
  <si>
    <t>Ashley Bratcher, Brooks Ryan</t>
  </si>
  <si>
    <t>All Abby Johnson ever wanted to do was help women. As one of the youngest Planned Parenthood clinic directors in the nation, she believed in a woman's right to choose. Until the day she saw something that changed everything.</t>
  </si>
  <si>
    <t>All Abby Johnson ever wanted to</t>
  </si>
  <si>
    <t>tt9052870</t>
  </si>
  <si>
    <t>Chhichhore</t>
  </si>
  <si>
    <t>Piyush Gupta, Nikhil Mehrotra</t>
  </si>
  <si>
    <t>Sushant Singh Rajput, Shraddha Kapoor, Varun Sharma, Prateik, Tahir Raj Bhasin, Naveen Polishetty, Tushar Pandey, Saharsh Kumar Shukla, Rohit Chauhan, Nalneesh Neel, Aashray Batra, Abhinav Bhattacharjee, Sunil Butolia, Neil Dhokte, Abishek Joseph George</t>
  </si>
  <si>
    <t>A tragic incident forces Anirudh, a middle-aged man, to take a trip down memory lane and reminisce his college days along with his friends, who were labelled as losers.</t>
  </si>
  <si>
    <t>A tragic incident forces Anirudh,</t>
  </si>
  <si>
    <t>tt9071322</t>
  </si>
  <si>
    <t>Dark Waters</t>
  </si>
  <si>
    <t>Nathaniel Rich, Mario Correa</t>
  </si>
  <si>
    <t>Mark Ruffalo, Anne Hathaway, Tim Robbins, Bill Pullman, Bill Camp, Victor Garber, Mare Winningham, William Jackson Harper, Louisa Krause, Kevin Crowley, Bruce Cromer, Denise Dal Vera, Richard Hagerman, Abi Van Andel, John Newberg</t>
  </si>
  <si>
    <t>Mark Ruffalo, Anne Hathaway</t>
  </si>
  <si>
    <t>A corporate defense attorney takes on an environmental lawsuit against a chemical company that exposes a lengthy history of pollution.</t>
  </si>
  <si>
    <t>A corporate defense attorney takes</t>
  </si>
  <si>
    <t>tt9086228</t>
  </si>
  <si>
    <t>Gretel &amp; Hansel</t>
  </si>
  <si>
    <t>Canada, USA, Ireland, South Africa</t>
  </si>
  <si>
    <t>Rob Hayes</t>
  </si>
  <si>
    <t>Sophia Lillis, Samuel Leakey, Alice Krige, Jessica De Gouw, Fiona O'Shaughnessy, Donncha Crowley, Jonathan Gunning, Charles Babalola, Giulia Doherty, Jonathan Delaney Tynan, Darlene Garr, Melody Carrillo, Nessa Last, Harry O'Cualach√°in</t>
  </si>
  <si>
    <t>Sophia Lillis</t>
  </si>
  <si>
    <t>Sophia Lillis, Samuel Leakey</t>
  </si>
  <si>
    <t>A long time ago in a distant fairy tale countryside, a young girl leads her little brother into a dark wood in desperate search of food and work, only to stumble upon a nexus of terrifying evil.</t>
  </si>
  <si>
    <t>A long time ago in a distant fairy</t>
  </si>
  <si>
    <t>tt9214832</t>
  </si>
  <si>
    <t>Emma.</t>
  </si>
  <si>
    <t>Autumn de Wilde</t>
  </si>
  <si>
    <t>Eleanor Catton, Jane Austen</t>
  </si>
  <si>
    <t>Anya Taylor-Joy, Angus Imrie, Letty Thomas, Gemma Whelan, Bill Nighy, Aidan White, Edward Davis, Chris White, Rupert Graves, Miranda Hart, Myra McFadyen, Esther Coles, Suzy Bloom, Suzanne Toase, Nicholas Burns</t>
  </si>
  <si>
    <t>Anya Taylor-Joy, Angus Imrie</t>
  </si>
  <si>
    <t>In 1800s England, a well meaning but selfish young woman meddles in the love lives of her friends.</t>
  </si>
  <si>
    <t>In 1800s England, a well meaning</t>
  </si>
  <si>
    <t>tt9243946</t>
  </si>
  <si>
    <t>El Camino: A Breaking Bad Movie</t>
  </si>
  <si>
    <t>Vince Gilligan</t>
  </si>
  <si>
    <t>Vince Gilligan, Vince Gilligan</t>
  </si>
  <si>
    <t>Aaron Paul, Jonathan Banks, Matt Jones, Charles Baker, Todd Terry, Julie Pearl, Gregory Steven Soliz, Larry Hankin, Jesse Plemons, Tom Bower, Gloria Sandoval, Tess Harper, Michael Bofshever, Danielle Todesco, Scott MacArthur</t>
  </si>
  <si>
    <t>Aaron Paul, Jonathan Banks</t>
  </si>
  <si>
    <t>El Camino: A Breaking Bad Movie follows fugitive Jesse Pinkman as he runs from his captors, the law and his past.</t>
  </si>
  <si>
    <t>tt9248940</t>
  </si>
  <si>
    <t>Dream Girl</t>
  </si>
  <si>
    <t>Raaj Shaandilyaa</t>
  </si>
  <si>
    <t>Nirmaan Dsingh, Niket Pandey</t>
  </si>
  <si>
    <t>Ayushmann Khurrana, Nushrat Bharucha, Annu Kapoor, Manjot Singh, Abhishek Banerjee, Vijay Raaz, Raj Bhansali, Nidhi Bisht, Rajesh Sharma, Neela Mulherkar, Neha Saraf, Vedika Bhandari, Amjad Qureshi, Shashi Ranjan, Rohit Tiwari</t>
  </si>
  <si>
    <t>Ayushmann Khurrana, Nushrat Bharucha</t>
  </si>
  <si>
    <t>Rom-com Movie, directed by Raaj Shaandilyaa, stars Ayushmann Khurrana who plays a 'dream girl'. In every love story, there is always one trying to win the heart of the other, who could be the 'dream girl'.</t>
  </si>
  <si>
    <t>Rom-com Movie, directed by Raaj</t>
  </si>
  <si>
    <t>tt9248972</t>
  </si>
  <si>
    <t>Mission Mangal</t>
  </si>
  <si>
    <t>Jagan Shakti</t>
  </si>
  <si>
    <t>R. Balki, Saketh Kondiparthi</t>
  </si>
  <si>
    <t>Akshay Kumar, Vidya Balan, Taapsee Pannu, Sonakshi Sinha, Nithya Menen, Sharman Joshi, H.G. Dattatreya, Kirti Kulhari, Vikram Gokhale, Dalip Tahil, Sanjay Kapoor, Mohammed Zeeshan Ayyub, Purab Kohli, Krishna Bhatt, Anirban Bhattacharyya</t>
  </si>
  <si>
    <t>Based on true events of the Indian Space Research Organisation (ISRO) successfully launching the Mars Orbiter Mission (Mangalyaan), making it the least expensive mission to Mars.</t>
  </si>
  <si>
    <t>Based on true events of the Indian</t>
  </si>
  <si>
    <t>tt9252508</t>
  </si>
  <si>
    <t>Tall Girl</t>
  </si>
  <si>
    <t>Nzingha Stewart</t>
  </si>
  <si>
    <t>Sam Wolfson</t>
  </si>
  <si>
    <t>Ava Michelle, Griffin Gluck, Sabrina Carpenter, Paris Berelc, Luke Eisner, Clara Wilsey, Angela Kinsey, Steve Zahn, Anjelika Washington, Rico Paris, Bria Condon, Shane Guilbeau, Christina Moses, Andrew Brodeur, Jason Rogel</t>
  </si>
  <si>
    <t>Ava Michelle</t>
  </si>
  <si>
    <t>Ava Michelle, Griffin Gluck</t>
  </si>
  <si>
    <t>Jodi, the tallest girl in her high school, has always felt uncomfortable in her own skin. But after years of slouching, being made fun of, and avoiding attention at all costs, Jodi finally decides to find the confidence to stand tall.</t>
  </si>
  <si>
    <t>Jodi, the tallest girl in her</t>
  </si>
  <si>
    <t>tt9345754</t>
  </si>
  <si>
    <t>Hogar</t>
  </si>
  <si>
    <t>25/03/2020</t>
  </si>
  <si>
    <t>Javier Guti√©rrez, Mario Casas, Bruna Cus√≠, Ruth D√≠az, Iris Vall√©s Torres, Cristian Mu√±oz, David Ram√≠rez, David Selvas, David Verdaguer, Vicky Luengo, Ra√ºl Ferre, Ernesto Collado, Yaneys Cabrera, Eli Iranzo, J√∫lia Molins</t>
  </si>
  <si>
    <t>Javier Guti√©rrez, Mario Casas</t>
  </si>
  <si>
    <t>Javier Mu√±oz, once a successful executive, makes the fateful decision to leave his home, which he and his family can no longer afford.</t>
  </si>
  <si>
    <t>Javier Mu√±oz, once a successful</t>
  </si>
  <si>
    <t>tt9354842</t>
  </si>
  <si>
    <t>To All the Boys: P.S. I Still Love You</t>
  </si>
  <si>
    <t>Michael Fimognari</t>
  </si>
  <si>
    <t>Sofia Alvarez, J. Mills Goodloe</t>
  </si>
  <si>
    <t>Lana Condor, Noah Centineo, Jordan Fisher, Anna Cathcart, Janel Parrish, Ross Butler, Madeleine Arthur, Emilija Baranac, Trezzo Mahoro, Holland Taylor, Sarayu Blue, John Corbett, Kelcey Mawema, Julie Tao, Momona Tamada</t>
  </si>
  <si>
    <t>Lara Jean and Peter have just taken their relationship from pretend to officially official when another recipient of one of her old love letters enters the picture.</t>
  </si>
  <si>
    <t>Lara Jean and Peter have just</t>
  </si>
  <si>
    <t>tt9354944</t>
  </si>
  <si>
    <t>Jexi</t>
  </si>
  <si>
    <t>Adam Devine, Alexandra Shipp, Rose Byrne, Ron Funches, Charlyne Yi, Michael Pe√±a, Wanda Sykes, Kid Cudi, Justin Hartley, Gavin Root, Blake Grunder, Richard Harder, Ray Reinhardt, Diana Jackson, Aaron Wilton</t>
  </si>
  <si>
    <t>Adam Devine, Alexandra Shipp</t>
  </si>
  <si>
    <t>A comedy about what can happen when you love your phone more than anything else in your life.</t>
  </si>
  <si>
    <t>A comedy about what can happen</t>
  </si>
  <si>
    <t>tt9398640</t>
  </si>
  <si>
    <t>Between Two Ferns: The Movie</t>
  </si>
  <si>
    <t>20/09/2019</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</si>
  <si>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</si>
  <si>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</si>
  <si>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</si>
  <si>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Matthew McConaughey</t>
  </si>
  <si>
    <t>Zach Galifianakis and his oddball crew take a road trip to complete a series of high-profile celebrity interviews.</t>
  </si>
  <si>
    <t>Zach Galifianakis and his oddball</t>
  </si>
  <si>
    <t>tt9419834</t>
  </si>
  <si>
    <t>Secret Obsession</t>
  </si>
  <si>
    <t>Peter Sullivan</t>
  </si>
  <si>
    <t>Kraig Wenman, Peter Sullivan</t>
  </si>
  <si>
    <t>Brenda Song, Mike Vogel, Dennis Haysbert, Ashley Scott, Paul Sloan, Daniel Booko, Scott Peat, Blair Hickey, Michael Patrick McGill, Casey Leach, Jim Hanna, Ciarra Carter, Eric Etebari, Kati Salowsky, Jennifer Peo</t>
  </si>
  <si>
    <t>Brenda Song</t>
  </si>
  <si>
    <t>Brenda Song, Mike Vogel</t>
  </si>
  <si>
    <t>Recuperating from trauma, Jennifer remains in danger as she returns to a life she doesn't remember.</t>
  </si>
  <si>
    <t>Recuperating from trauma, Jennifer</t>
  </si>
  <si>
    <t>tt9420648</t>
  </si>
  <si>
    <t>Bala</t>
  </si>
  <si>
    <t>Niren Bhatt, Ravi Shankar Muppa</t>
  </si>
  <si>
    <t>Ayushmann Khurrana, Bhumi Pednekar, Yami Gautam, Saurabh Shukla, Javed Jaffrey, Sunita Rajwar, Seema Bhargava, Abhishek Banerjee, Umesh Shukla, Dheerendra Gautam, Deepika Chikhalia, Sachin Chaudhary, Saniya Touqeer, Sunheri Shah, Ranjan Raj</t>
  </si>
  <si>
    <t>It tells the story of a man who is balding prematurely and how he copes up with the situation.</t>
  </si>
  <si>
    <t>It tells the story of a man who</t>
  </si>
  <si>
    <t>tt9426210</t>
  </si>
  <si>
    <t>Tenki no ko</t>
  </si>
  <si>
    <t>14/10/2019</t>
  </si>
  <si>
    <t>Japan, China</t>
  </si>
  <si>
    <t>Kotaro Daigo, Nana Mori, Shun Oguri, Sei Hiraizumi, Y√ªki Kaji, Riz Ahmed, Dino Andrade, Kentaro Araki, Chieko Baish√¥, Ashley Boettcher, Alison Brie, Kimberly Brooks, Emma de Paauw, Brandon Engman, Erin Fitzgerald</t>
  </si>
  <si>
    <t>Kotaro Daigo</t>
  </si>
  <si>
    <t>Kotaro Daigo, Nana Mori</t>
  </si>
  <si>
    <t>A high-school boy who has run away to Tokyo befriends a girl who appears to be able to manipulate the weather.</t>
  </si>
  <si>
    <t>A high-school boy who has run</t>
  </si>
  <si>
    <t>tt9484998</t>
  </si>
  <si>
    <t>Palm Springs</t>
  </si>
  <si>
    <t>Max Barbakow</t>
  </si>
  <si>
    <t>Andy Siara</t>
  </si>
  <si>
    <t>Andy Samberg, Cristin Milioti, J.K. Simmons, Peter Gallagher, Meredith Hagner, Camila Mendes, Tyler Hoechlin, Chris Pang, Jacqueline Obradors, June Squibb, Tongayi Chirisa, Dale Dickey, Conner O'Malley, Jena Friedman, Brian Duffy</t>
  </si>
  <si>
    <t>Andy Samberg, Cristin Milioti</t>
  </si>
  <si>
    <t>When carefree Nyles and reluctant maid of honor Sarah have a chance encounter at a Palm Springs wedding, things get complicated as they are unable to escape the venue, themselves, or each other.</t>
  </si>
  <si>
    <t>When carefree Nyles and reluctant</t>
  </si>
  <si>
    <t>tt9614460</t>
  </si>
  <si>
    <t>Chhapaak</t>
  </si>
  <si>
    <t>Atika Chohan, Meghna Gulzar</t>
  </si>
  <si>
    <t>Deepika Padukone, Vikrant Massey, Madhurjeet Sarghi, Payal Nair, Vaibhavi Upadhyay, Geeta Agarwal, Vishal Dahiya, Ankit Bisht, Satish Sharma, Anand Tiwari, Ipshita Chakraborty Singh, Devas Dixit, Delzad Hiwale, Sanjay Gurbaxani, Annapurna Soni</t>
  </si>
  <si>
    <t>Deepika Padukone, Vikrant Massey</t>
  </si>
  <si>
    <t>The trials and triumphs of Malti, an acid attack survivor. From the investigation of the attack to the court proceedings, the medical treatment to the emotional healing. Chhapaak is the story of the unquashable human spirit.</t>
  </si>
  <si>
    <t>The trials and triumphs of Malti,</t>
  </si>
  <si>
    <t>tt9619798</t>
  </si>
  <si>
    <t>The Wrong Missy</t>
  </si>
  <si>
    <t>13/05/2020</t>
  </si>
  <si>
    <t>Tyler Spindel</t>
  </si>
  <si>
    <t>Chris Pappas, Kevin Barnett</t>
  </si>
  <si>
    <t>David Spade, Lauren Lapkus, Nick Swardson, Geoff Pierson, Jackie Sandler, Molly Sims, Sarah Chalke, Chris Witaske, Rob Schneider, John Farley, Jorge Garcia, Joe Anoa'i, Jonathan Loughran, Jared Sandler, Chris Titone</t>
  </si>
  <si>
    <t>David Spade, Lauren Lapkus</t>
  </si>
  <si>
    <t>Tim thinks he's invited the woman of his dreams on a work retreat to Hawaii, realizing too late he mistakenly texted someone from a nightmare blind date.</t>
  </si>
  <si>
    <t>Tim thinks he's invited the woman</t>
  </si>
  <si>
    <t>tt9675274</t>
  </si>
  <si>
    <t>Cinayet S√ºs√º</t>
  </si>
  <si>
    <t>Ali Atay, Aziz Kedi</t>
  </si>
  <si>
    <t>Ugur Y√ºcel, Binnur Kaya, Cengiz Bozkurt, Feyyaz Yigit, Mert Denizmen, Mehmet √ñzg√ºr, Aycan Koptur, Lesli Karavil, Ozan Ayhan, Nevsin Mengu, Omer Faruk Yildirim, Yucel Yuksel, Salihcan Kaya, Ozlem Aktas, Fatma Nilgun Islamoglu</t>
  </si>
  <si>
    <t>Ugur Y√ºcel</t>
  </si>
  <si>
    <t>Ugur Y√ºcel, Binnur Kaya</t>
  </si>
  <si>
    <t>A serial killer keeps creating crime scenes that are ridiculously decorated with paints, markings and poems everywhere. The team begin solving the most mysterious murder case of the country, using the most wrong methods.</t>
  </si>
  <si>
    <t>A serial killer keeps creating</t>
  </si>
  <si>
    <t>tt9683478</t>
  </si>
  <si>
    <t>The Half of It</t>
  </si>
  <si>
    <t>Alice Wu</t>
  </si>
  <si>
    <t>Leah Lewis, Daniel Diemer, Alexxis Lemire, Wolfgang Novogratz, Collin Chou, Becky Ann Baker, Enrique Murciano, MacIntyre Dixon, Catherine Curtin, Alec Tincher, Bonnie Flannery, Tyler Crozier, Spencer Wawak, Patrick T. Johnson, Gabi Samels</t>
  </si>
  <si>
    <t>Leah Lewis</t>
  </si>
  <si>
    <t>Leah Lewis, Daniel Diemer</t>
  </si>
  <si>
    <t>When smart but cash-strapped teen Ellie Chu agrees to write a love letter for a jock, she doesn't expect to become his friend - or fall for his crush.</t>
  </si>
  <si>
    <t>When smart but cash-strapped teen</t>
  </si>
  <si>
    <t>tt9686708</t>
  </si>
  <si>
    <t>The King of Staten Island</t>
  </si>
  <si>
    <t>Judd Apatow, Pete Davidson</t>
  </si>
  <si>
    <t>Pete Davidson, Bel Powley, Ricky Velez, Lou Wilson, Moises Arias, Carly Aquilino, Marisa Tomei, Maude Apatow, Robert Vidal III, Angus Costello, Pauline Chalamet, Lynne Koplitz, Joseph Paul Kennedy, Nina Hellman, Jack Hamblin</t>
  </si>
  <si>
    <t>Pete Davidson</t>
  </si>
  <si>
    <t>Pete Davidson, Bel Powley</t>
  </si>
  <si>
    <t>Scott has been a case of arrested development since his firefighter dad died. He spends his days smoking weed and dreaming of being a tattoo artist until events force him to grapple with his grief and take his first steps forward in life.</t>
  </si>
  <si>
    <t>Scott has been a case of arrested</t>
  </si>
  <si>
    <t>tt9777644</t>
  </si>
  <si>
    <t>Da 5 Bloods</t>
  </si>
  <si>
    <t>Danny Bilson, Paul De Meo</t>
  </si>
  <si>
    <t>Delroy Lindo, Jonathan Majors, Clarke Peters, Norm Lewis, Isiah Whitlock Jr., M√©lanie Thierry, Paul Walter Hauser, Jasper P√§√§kk√∂nen, Johnny Nguyen, Y. Lan, Lam Nguyen, Sandy Huong Pham, Jean Reno, Chadwick Boseman, Veronica Ngo</t>
  </si>
  <si>
    <t>Delroy Lindo</t>
  </si>
  <si>
    <t>Delroy Lindo, Jonathan Majors</t>
  </si>
  <si>
    <t>Four African American vets battle the forces of man and nature when they return to Vietnam seeking the remains of their fallen squad leader and the gold fortune he helped them hide.</t>
  </si>
  <si>
    <t>Four African American vets battle</t>
  </si>
  <si>
    <t>tt9784456</t>
  </si>
  <si>
    <t>The Kissing Booth 2</t>
  </si>
  <si>
    <t>Vince Marcello, Jay S Arnold</t>
  </si>
  <si>
    <t>Joey King, Joel Courtney, Jacob Elordi, Molly Ringwald, Taylor Zakhar Perez, Maisie Richardson-Sellers, Meganne Young, Stephen Jennings, Carson White, Bianca Bosch, Camilla Wolfson, Zandile-Izandi Madliwa, Judd Krok, Sanda Shandu, Hilton Pelser</t>
  </si>
  <si>
    <t>Joey King, Joel Courtney</t>
  </si>
  <si>
    <t>In the sequel to 2018's THE KISSING BOOTH, high school senior Elle juggles a long-distance relationship with her dreamy boyfriend Noah, college applications, and a new friendship with a handsome classmate that could change everything.</t>
  </si>
  <si>
    <t>In the sequel to 2018's THE KISSING</t>
  </si>
  <si>
    <t>tt9806192</t>
  </si>
  <si>
    <t>J'ai perdu mon corps</t>
  </si>
  <si>
    <t>J√©r√©my Clapin</t>
  </si>
  <si>
    <t>J√©r√©my Clapin, Guillaume Laurant</t>
  </si>
  <si>
    <t>Hakim Faris, Victoire Du Bois, Patrick d'Assum√ßao, Alfonso Arfi, Hichem Mesbah, Myriam Loucif, Bellamine Abdelmalek, Maud Le Guenedal, Nicole Favart, Quentin Baillot, C√©line Ront√©, Deborah Grall, Pascal Rocher, Bruno Hausler, Jocelyn Veluire</t>
  </si>
  <si>
    <t>Hakim Faris</t>
  </si>
  <si>
    <t>Hakim Faris, Victoire Du Bois</t>
  </si>
  <si>
    <t>A story of Naoufel, a young man who is in love with Gabrielle. In another part of town, a severed hand escapes from a dissection lab, determined to find its body again.</t>
  </si>
  <si>
    <t>A story of Naoufel, a young man</t>
  </si>
  <si>
    <t>tt9860728</t>
  </si>
  <si>
    <t>Falling Inn Love</t>
  </si>
  <si>
    <t>Elizabeth Hackett, Hilary Galanoy</t>
  </si>
  <si>
    <t>Christina Milian, Adam Demos, Jeffrey Bowyer-Chapman, Anna Jullienne, Claire Chitham, Blair Strang, Jonathan Martin, William Walker, Daniel Watterson, Simone Walker, Arlo MacDiarmid, Johnny Bright, Lucy Wigmore, Irene Wood, J.J. Fong</t>
  </si>
  <si>
    <t>Christina Milian</t>
  </si>
  <si>
    <t>Christina Milian, Adam Demos</t>
  </si>
  <si>
    <t>When city girl Gabriela spontaneously enters a contest and wins a rustic New Zealand inn, she teams up with bighearted contractor Jake Taylor to fix and flip it.</t>
  </si>
  <si>
    <t>When city girl Gabriela spontaneously</t>
  </si>
  <si>
    <t>tt9898858</t>
  </si>
  <si>
    <t>Coffee &amp; Kareem</t>
  </si>
  <si>
    <t>Shane Mack</t>
  </si>
  <si>
    <t>Ed Helms, Taraji P. Henson, Terrence Little Gardenhigh, Betty Gilpin, RonReaco Lee, David Alan Grier, Andrew Bachelor, William 'Big Sleeps' Stewart, Serge Houde, Eduard Witzke, Chance Hurstfield, Diana Bang, Erik McNamee, Samantha Cole, Terry Chen</t>
  </si>
  <si>
    <t>Ed Helms, Taraji P. Henson</t>
  </si>
  <si>
    <t>Twelve-year-old Kareem Manning hires a criminal to scare his mom's new boyfriend -police officer James Coffee - but it backfires, forcing Coffee and Kareem to team up in order to save themselves from Detroit's most ruthless drug kingpin.</t>
  </si>
  <si>
    <t>Twelve-year-old Kareem Manning</t>
  </si>
  <si>
    <t xml:space="preserve"> Adventure</t>
  </si>
  <si>
    <t xml:space="preserve"> Drama</t>
  </si>
  <si>
    <t xml:space="preserve"> Sci-Fi</t>
  </si>
  <si>
    <t xml:space="preserve"> Fantasy</t>
  </si>
  <si>
    <t>Biography</t>
  </si>
  <si>
    <t xml:space="preserve"> Romance</t>
  </si>
  <si>
    <t>Animation</t>
  </si>
  <si>
    <t xml:space="preserve"> Comedy</t>
  </si>
  <si>
    <t xml:space="preserve"> Western</t>
  </si>
  <si>
    <t xml:space="preserve"> Family</t>
  </si>
  <si>
    <t>Crime</t>
  </si>
  <si>
    <t xml:space="preserve"> Thriller</t>
  </si>
  <si>
    <t>Adventure</t>
  </si>
  <si>
    <t xml:space="preserve"> Crime</t>
  </si>
  <si>
    <t xml:space="preserve"> Mystery</t>
  </si>
  <si>
    <t xml:space="preserve"> Horror</t>
  </si>
  <si>
    <t xml:space="preserve"> Action</t>
  </si>
  <si>
    <t>Fantasy</t>
  </si>
  <si>
    <t xml:space="preserve"> History</t>
  </si>
  <si>
    <t xml:space="preserve"> Sport</t>
  </si>
  <si>
    <t xml:space="preserve"> Biography</t>
  </si>
  <si>
    <t>Family</t>
  </si>
  <si>
    <t xml:space="preserve"> Musical</t>
  </si>
  <si>
    <t>Mystery</t>
  </si>
  <si>
    <t xml:space="preserve"> War</t>
  </si>
  <si>
    <t>Romance</t>
  </si>
  <si>
    <t xml:space="preserve"> Music</t>
  </si>
  <si>
    <t>Sci-Fi</t>
  </si>
  <si>
    <t>Musical</t>
  </si>
  <si>
    <t>Budget - Inflation Adjusted</t>
  </si>
  <si>
    <t>old price x adjustment</t>
  </si>
  <si>
    <t>(new CPI / old CPI)</t>
  </si>
  <si>
    <t>adjustment factor</t>
  </si>
  <si>
    <t>adjustment factor =</t>
  </si>
  <si>
    <t xml:space="preserve">new price = </t>
  </si>
  <si>
    <t>HALF2</t>
  </si>
  <si>
    <t>HALF1</t>
  </si>
  <si>
    <t>Annual</t>
  </si>
  <si>
    <t>Dec</t>
  </si>
  <si>
    <t>Nov</t>
  </si>
  <si>
    <t>Oct</t>
  </si>
  <si>
    <t>Sep</t>
  </si>
  <si>
    <t>Aug</t>
  </si>
  <si>
    <t>Jul</t>
  </si>
  <si>
    <t>Jun</t>
  </si>
  <si>
    <t>Apr</t>
  </si>
  <si>
    <t>Mar</t>
  </si>
  <si>
    <t>Feb</t>
  </si>
  <si>
    <t>Jan</t>
  </si>
  <si>
    <t>Year</t>
  </si>
  <si>
    <t>2000 to 2020</t>
  </si>
  <si>
    <t>Years:</t>
  </si>
  <si>
    <t>1982-84=100</t>
  </si>
  <si>
    <t>Base Period:</t>
  </si>
  <si>
    <t>All items</t>
  </si>
  <si>
    <t>Item:</t>
  </si>
  <si>
    <t>U.S. city average</t>
  </si>
  <si>
    <t>Area:</t>
  </si>
  <si>
    <t>All items in U.S. city average, all urban consumers, not seasonally adjusted</t>
  </si>
  <si>
    <t>Series Title:</t>
  </si>
  <si>
    <t>Not Seasonally Adjusted</t>
  </si>
  <si>
    <t>CUUR0000SA0</t>
  </si>
  <si>
    <t>Series Id:</t>
  </si>
  <si>
    <t>Original Data Value</t>
  </si>
  <si>
    <t>CPI for All Urban Consumers (CPI-U)</t>
  </si>
  <si>
    <t>CPI</t>
  </si>
  <si>
    <t>values</t>
  </si>
  <si>
    <t>USA Gross Income - Inflation Adjusted</t>
  </si>
  <si>
    <t>WW Gross Income - Inflation Adjusted</t>
  </si>
  <si>
    <t>genre1 kaggle</t>
  </si>
  <si>
    <t>genre 2 kaggle</t>
  </si>
  <si>
    <t>genre 3 kaggle</t>
  </si>
  <si>
    <t>(All)</t>
  </si>
  <si>
    <t>Row Labels</t>
  </si>
  <si>
    <t>#VALUE!</t>
  </si>
  <si>
    <t>(blank)</t>
  </si>
  <si>
    <t>Grand Total</t>
  </si>
  <si>
    <t>Count of original_title</t>
  </si>
  <si>
    <t>Column Labels</t>
  </si>
  <si>
    <t>Actors</t>
  </si>
  <si>
    <t>gender</t>
  </si>
  <si>
    <t>Gender</t>
  </si>
  <si>
    <t>male</t>
  </si>
  <si>
    <t>female</t>
  </si>
  <si>
    <t>Sum of Grand Total</t>
  </si>
  <si>
    <t>main actor</t>
  </si>
  <si>
    <t>Title</t>
  </si>
  <si>
    <t>y</t>
  </si>
  <si>
    <t>n</t>
  </si>
  <si>
    <t>Based on Published Source?</t>
  </si>
  <si>
    <t>Ratio Profit/Budget</t>
  </si>
  <si>
    <t>Franchise/Series?</t>
  </si>
  <si>
    <t>Both</t>
  </si>
  <si>
    <t>Based on Published Source? And Franchise/Series?</t>
  </si>
  <si>
    <t>Count of Title</t>
  </si>
  <si>
    <t>Average of Ratio Profit/Budget</t>
  </si>
  <si>
    <t>Just One</t>
  </si>
  <si>
    <t>Count of main actor</t>
  </si>
  <si>
    <t>Sum of avg_vote</t>
  </si>
  <si>
    <t>Average of Budget - Inflation Adjusted</t>
  </si>
  <si>
    <t>Average of USA Gross Income - Inflation Adjusted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</si>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</sst>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00"/>
    <numFmt numFmtId="165" formatCode="#0.0"/>
    <numFmt numFmtId="166" formatCode="0.0"/>
    <numFmt numFmtId="167" formatCode="&quot;$&quot;#,##0.00"/>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1"/>
      <color indexed="8"/>
      <name val="Calibri"/>
      <family val="2"/>
      <scheme val="minor"/>
    </font>
    <font>
      <sz val="10"/>
      <color indexed="8"/>
      <name val="Arial"/>
      <family val="2"/>
    </font>
    <font>
      <b/>
      <sz val="10"/>
      <color indexed="8"/>
      <name val="Arial"/>
      <family val="2"/>
    </font>
    <font>
      <b/>
      <sz val="12"/>
      <color indexed="8"/>
      <name val="Arial"/>
      <family val="2"/>
    </font>
    <font>
      <sz val="10"/>
      <color rgb="FF00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cellStyleXfs>
  <cellXfs count="28">
    <xf numFmtId="0" fontId="0" fillId="0" borderId="0" xfId="0"/>
    <xf numFmtId="14" fontId="0" fillId="0" borderId="0" xfId="0" applyNumberFormat="1"/>
    <xf numFmtId="0" fontId="18" fillId="0" borderId="0" xfId="0" applyFont="1"/>
    <xf numFmtId="44" fontId="0" fillId="0" borderId="0" xfId="42" applyFont="1"/>
    <xf numFmtId="0" fontId="19" fillId="0" borderId="0" xfId="43"/>
    <xf numFmtId="164" fontId="20" fillId="0" borderId="0" xfId="43" applyNumberFormat="1" applyFont="1" applyAlignment="1">
      <alignment horizontal="right"/>
    </xf>
    <xf numFmtId="0" fontId="21" fillId="0" borderId="0" xfId="43" applyFont="1" applyAlignment="1">
      <alignment horizontal="left"/>
    </xf>
    <xf numFmtId="165" fontId="20" fillId="0" borderId="0" xfId="43" applyNumberFormat="1" applyFont="1" applyAlignment="1">
      <alignment horizontal="right"/>
    </xf>
    <xf numFmtId="0" fontId="21" fillId="0" borderId="10" xfId="43" applyFont="1" applyBorder="1" applyAlignment="1">
      <alignment horizontal="center" wrapText="1"/>
    </xf>
    <xf numFmtId="0" fontId="21" fillId="0" borderId="0" xfId="43" applyFont="1" applyAlignment="1">
      <alignment horizontal="left" vertical="top" wrapText="1"/>
    </xf>
    <xf numFmtId="165" fontId="23" fillId="0" borderId="0" xfId="0" applyNumberFormat="1" applyFont="1" applyAlignment="1">
      <alignment horizontal="right"/>
    </xf>
    <xf numFmtId="164" fontId="23" fillId="0" borderId="0" xfId="0" applyNumberFormat="1" applyFont="1" applyAlignment="1">
      <alignment horizontal="right"/>
    </xf>
    <xf numFmtId="44" fontId="0" fillId="0" borderId="0" xfId="0" applyNumberFormat="1"/>
    <xf numFmtId="44" fontId="0" fillId="0" borderId="0" xfId="42" applyFont="1" applyFill="1"/>
    <xf numFmtId="0" fontId="0" fillId="0" borderId="0" xfId="0" pivotButton="1"/>
    <xf numFmtId="0" fontId="0" fillId="0" borderId="0" xfId="0" applyAlignment="1">
      <alignment horizontal="left"/>
    </xf>
    <xf numFmtId="0" fontId="0" fillId="33" borderId="0" xfId="0" applyFill="1" applyAlignment="1">
      <alignment horizontal="left"/>
    </xf>
    <xf numFmtId="0" fontId="0" fillId="33" borderId="0" xfId="0" applyFill="1"/>
    <xf numFmtId="166" fontId="0" fillId="0" borderId="0" xfId="0" applyNumberFormat="1"/>
    <xf numFmtId="0" fontId="0" fillId="0" borderId="0" xfId="0" applyAlignment="1">
      <alignment horizontal="left" wrapText="1"/>
    </xf>
    <xf numFmtId="0" fontId="0" fillId="0" borderId="0" xfId="0" applyAlignment="1">
      <alignment wrapText="1"/>
    </xf>
    <xf numFmtId="44" fontId="0" fillId="0" borderId="0" xfId="42" applyFont="1" applyFill="1" applyAlignment="1">
      <alignment wrapText="1"/>
    </xf>
    <xf numFmtId="167" fontId="0" fillId="0" borderId="0" xfId="42" applyNumberFormat="1" applyFont="1" applyFill="1"/>
    <xf numFmtId="0" fontId="22" fillId="0" borderId="0" xfId="43" applyFont="1" applyAlignment="1">
      <alignment horizontal="left"/>
    </xf>
    <xf numFmtId="0" fontId="19" fillId="0" borderId="0" xfId="43"/>
    <xf numFmtId="0" fontId="20" fillId="0" borderId="0" xfId="43" applyFont="1" applyAlignment="1">
      <alignment horizontal="left" vertical="top" wrapText="1"/>
    </xf>
    <xf numFmtId="0" fontId="21" fillId="0" borderId="0" xfId="43" applyFont="1" applyAlignment="1">
      <alignment horizontal="left" vertical="top" wrapText="1"/>
    </xf>
    <xf numFmtId="0" fontId="20" fillId="0" borderId="0" xfId="43"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84844C67-0113-0B41-9271-E1CBFA0AD0C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0">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s>
  <tableStyles count="0" defaultTableStyle="TableStyleMedium2" defaultPivotStyle="PivotStyleLight16"/>
  <colors>
    <mruColors>
      <color rgb="FFFF4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stacked"/>
        <c:varyColors val="0"/>
        <c:ser>
          <c:idx val="0"/>
          <c:order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movies'!$A$2:$A$5</c:f>
              <c:strCache>
                <c:ptCount val="4"/>
                <c:pt idx="0">
                  <c:v>Star Wars: Episode VII - The Force Awakens</c:v>
                </c:pt>
                <c:pt idx="1">
                  <c:v>Avatar</c:v>
                </c:pt>
                <c:pt idx="2">
                  <c:v>Avengers: Endgame</c:v>
                </c:pt>
                <c:pt idx="3">
                  <c:v>Black Panther</c:v>
                </c:pt>
              </c:strCache>
            </c:strRef>
          </c:cat>
          <c:val>
            <c:numRef>
              <c:f>'Top 5 movies'!$B$2:$B$5</c:f>
              <c:numCache>
                <c:formatCode>_("$"* #,##0.00_);_("$"* \(#,##0.00\);_("$"* "-"??_);_(@_)</c:formatCode>
                <c:ptCount val="4"/>
                <c:pt idx="0">
                  <c:v>267528046.51143131</c:v>
                </c:pt>
                <c:pt idx="1">
                  <c:v>285909689.23775351</c:v>
                </c:pt>
                <c:pt idx="2">
                  <c:v>360391915.73084295</c:v>
                </c:pt>
                <c:pt idx="3">
                  <c:v>206136029.66066197</c:v>
                </c:pt>
              </c:numCache>
            </c:numRef>
          </c:val>
          <c:extLst>
            <c:ext xmlns:c16="http://schemas.microsoft.com/office/drawing/2014/chart" uri="{C3380CC4-5D6E-409C-BE32-E72D297353CC}">
              <c16:uniqueId val="{00000000-49C8-BE4C-B167-1594DD9E3C2A}"/>
            </c:ext>
          </c:extLst>
        </c:ser>
        <c:ser>
          <c:idx val="1"/>
          <c:order val="1"/>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BB9D6644-8FCA-0540-ABB0-8822C52D7764}" type="VALUE">
                      <a:rPr lang="en-US" sz="16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9C8-BE4C-B167-1594DD9E3C2A}"/>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movies'!$A$2:$A$5</c:f>
              <c:strCache>
                <c:ptCount val="4"/>
                <c:pt idx="0">
                  <c:v>Star Wars: Episode VII - The Force Awakens</c:v>
                </c:pt>
                <c:pt idx="1">
                  <c:v>Avatar</c:v>
                </c:pt>
                <c:pt idx="2">
                  <c:v>Avengers: Endgame</c:v>
                </c:pt>
                <c:pt idx="3">
                  <c:v>Black Panther</c:v>
                </c:pt>
              </c:strCache>
            </c:strRef>
          </c:cat>
          <c:val>
            <c:numRef>
              <c:f>'Top 5 movies'!$C$2:$C$5</c:f>
              <c:numCache>
                <c:formatCode>_("$"* #,##0.00_);_("$"* \(#,##0.00\);_("$"* "-"??_);_(@_)</c:formatCode>
                <c:ptCount val="4"/>
                <c:pt idx="0">
                  <c:v>1022789450.184901</c:v>
                </c:pt>
                <c:pt idx="1">
                  <c:v>917453581.12528253</c:v>
                </c:pt>
                <c:pt idx="2">
                  <c:v>868962612.02705288</c:v>
                </c:pt>
                <c:pt idx="3">
                  <c:v>721915756.92045808</c:v>
                </c:pt>
              </c:numCache>
            </c:numRef>
          </c:val>
          <c:extLst>
            <c:ext xmlns:c16="http://schemas.microsoft.com/office/drawing/2014/chart" uri="{C3380CC4-5D6E-409C-BE32-E72D297353CC}">
              <c16:uniqueId val="{00000001-49C8-BE4C-B167-1594DD9E3C2A}"/>
            </c:ext>
          </c:extLst>
        </c:ser>
        <c:dLbls>
          <c:showLegendKey val="0"/>
          <c:showVal val="1"/>
          <c:showCatName val="0"/>
          <c:showSerName val="0"/>
          <c:showPercent val="0"/>
          <c:showBubbleSize val="0"/>
        </c:dLbls>
        <c:gapWidth val="75"/>
        <c:overlap val="100"/>
        <c:axId val="1442867280"/>
        <c:axId val="1675576992"/>
      </c:barChart>
      <c:catAx>
        <c:axId val="1442867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5576992"/>
        <c:crosses val="autoZero"/>
        <c:auto val="1"/>
        <c:lblAlgn val="ctr"/>
        <c:lblOffset val="100"/>
        <c:noMultiLvlLbl val="0"/>
      </c:catAx>
      <c:valAx>
        <c:axId val="1675576992"/>
        <c:scaling>
          <c:orientation val="minMax"/>
        </c:scaling>
        <c:delete val="1"/>
        <c:axPos val="l"/>
        <c:numFmt formatCode="_(&quot;$&quot;* #,##0.00_);_(&quot;$&quot;* \(#,##0.00\);_(&quot;$&quot;* &quot;-&quot;??_);_(@_)" sourceLinked="1"/>
        <c:majorTickMark val="none"/>
        <c:minorTickMark val="none"/>
        <c:tickLblPos val="nextTo"/>
        <c:crossAx val="14428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bar"/>
        <c:grouping val="stacked"/>
        <c:varyColors val="0"/>
        <c:ser>
          <c:idx val="0"/>
          <c:order val="0"/>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movies'!$A$2:$A$5</c:f>
              <c:strCache>
                <c:ptCount val="4"/>
                <c:pt idx="0">
                  <c:v>Star Wars: Episode VII - The Force Awakens</c:v>
                </c:pt>
                <c:pt idx="1">
                  <c:v>Avatar</c:v>
                </c:pt>
                <c:pt idx="2">
                  <c:v>Avengers: Endgame</c:v>
                </c:pt>
                <c:pt idx="3">
                  <c:v>Black Panther</c:v>
                </c:pt>
              </c:strCache>
            </c:strRef>
          </c:cat>
          <c:val>
            <c:numRef>
              <c:f>'Top 5 movies'!$B$2:$B$5</c:f>
              <c:numCache>
                <c:formatCode>_("$"* #,##0.00_);_("$"* \(#,##0.00\);_("$"* "-"??_);_(@_)</c:formatCode>
                <c:ptCount val="4"/>
                <c:pt idx="0">
                  <c:v>267528046.51143131</c:v>
                </c:pt>
                <c:pt idx="1">
                  <c:v>285909689.23775351</c:v>
                </c:pt>
                <c:pt idx="2">
                  <c:v>360391915.73084295</c:v>
                </c:pt>
                <c:pt idx="3">
                  <c:v>206136029.66066197</c:v>
                </c:pt>
              </c:numCache>
            </c:numRef>
          </c:val>
          <c:extLst>
            <c:ext xmlns:c16="http://schemas.microsoft.com/office/drawing/2014/chart" uri="{C3380CC4-5D6E-409C-BE32-E72D297353CC}">
              <c16:uniqueId val="{00000000-B4BC-F142-AE02-5233679B0852}"/>
            </c:ext>
          </c:extLst>
        </c:ser>
        <c:ser>
          <c:idx val="1"/>
          <c:order val="1"/>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movies'!$A$2:$A$5</c:f>
              <c:strCache>
                <c:ptCount val="4"/>
                <c:pt idx="0">
                  <c:v>Star Wars: Episode VII - The Force Awakens</c:v>
                </c:pt>
                <c:pt idx="1">
                  <c:v>Avatar</c:v>
                </c:pt>
                <c:pt idx="2">
                  <c:v>Avengers: Endgame</c:v>
                </c:pt>
                <c:pt idx="3">
                  <c:v>Black Panther</c:v>
                </c:pt>
              </c:strCache>
            </c:strRef>
          </c:cat>
          <c:val>
            <c:numRef>
              <c:f>'Top 5 movies'!$C$2:$C$5</c:f>
              <c:numCache>
                <c:formatCode>_("$"* #,##0.00_);_("$"* \(#,##0.00\);_("$"* "-"??_);_(@_)</c:formatCode>
                <c:ptCount val="4"/>
                <c:pt idx="0">
                  <c:v>1022789450.184901</c:v>
                </c:pt>
                <c:pt idx="1">
                  <c:v>917453581.12528253</c:v>
                </c:pt>
                <c:pt idx="2">
                  <c:v>868962612.02705288</c:v>
                </c:pt>
                <c:pt idx="3">
                  <c:v>721915756.92045808</c:v>
                </c:pt>
              </c:numCache>
            </c:numRef>
          </c:val>
          <c:extLst>
            <c:ext xmlns:c16="http://schemas.microsoft.com/office/drawing/2014/chart" uri="{C3380CC4-5D6E-409C-BE32-E72D297353CC}">
              <c16:uniqueId val="{00000001-B4BC-F142-AE02-5233679B0852}"/>
            </c:ext>
          </c:extLst>
        </c:ser>
        <c:dLbls>
          <c:dLblPos val="ctr"/>
          <c:showLegendKey val="0"/>
          <c:showVal val="1"/>
          <c:showCatName val="0"/>
          <c:showSerName val="0"/>
          <c:showPercent val="0"/>
          <c:showBubbleSize val="0"/>
        </c:dLbls>
        <c:gapWidth val="79"/>
        <c:overlap val="100"/>
        <c:axId val="1442867280"/>
        <c:axId val="1675576992"/>
      </c:barChart>
      <c:catAx>
        <c:axId val="144286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75576992"/>
        <c:crosses val="autoZero"/>
        <c:auto val="1"/>
        <c:lblAlgn val="ctr"/>
        <c:lblOffset val="100"/>
        <c:noMultiLvlLbl val="0"/>
      </c:catAx>
      <c:valAx>
        <c:axId val="1675576992"/>
        <c:scaling>
          <c:orientation val="minMax"/>
        </c:scaling>
        <c:delete val="1"/>
        <c:axPos val="b"/>
        <c:numFmt formatCode="_(&quot;$&quot;* #,##0.00_);_(&quot;$&quot;* \(#,##0.00\);_(&quot;$&quot;* &quot;-&quot;??_);_(@_)" sourceLinked="1"/>
        <c:majorTickMark val="none"/>
        <c:minorTickMark val="none"/>
        <c:tickLblPos val="nextTo"/>
        <c:crossAx val="14428672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22912356543667337"/>
          <c:y val="5.3034579802999908E-2"/>
          <c:w val="0.76584878247685106"/>
          <c:h val="0.93175629472171495"/>
        </c:manualLayout>
      </c:layout>
      <c:barChart>
        <c:barDir val="bar"/>
        <c:grouping val="stacked"/>
        <c:varyColors val="0"/>
        <c:ser>
          <c:idx val="0"/>
          <c:order val="0"/>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5">
                        <a:lumMod val="40000"/>
                        <a:lumOff val="6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movies'!$A$2:$A$5</c:f>
              <c:strCache>
                <c:ptCount val="4"/>
                <c:pt idx="0">
                  <c:v>Star Wars: Episode VII - The Force Awakens</c:v>
                </c:pt>
                <c:pt idx="1">
                  <c:v>Avatar</c:v>
                </c:pt>
                <c:pt idx="2">
                  <c:v>Avengers: Endgame</c:v>
                </c:pt>
                <c:pt idx="3">
                  <c:v>Black Panther</c:v>
                </c:pt>
              </c:strCache>
            </c:strRef>
          </c:cat>
          <c:val>
            <c:numRef>
              <c:f>'Top 5 movies'!$B$2:$B$5</c:f>
              <c:numCache>
                <c:formatCode>_("$"* #,##0.00_);_("$"* \(#,##0.00\);_("$"* "-"??_);_(@_)</c:formatCode>
                <c:ptCount val="4"/>
                <c:pt idx="0">
                  <c:v>267528046.51143131</c:v>
                </c:pt>
                <c:pt idx="1">
                  <c:v>285909689.23775351</c:v>
                </c:pt>
                <c:pt idx="2">
                  <c:v>360391915.73084295</c:v>
                </c:pt>
                <c:pt idx="3">
                  <c:v>206136029.66066197</c:v>
                </c:pt>
              </c:numCache>
            </c:numRef>
          </c:val>
          <c:extLst>
            <c:ext xmlns:c16="http://schemas.microsoft.com/office/drawing/2014/chart" uri="{C3380CC4-5D6E-409C-BE32-E72D297353CC}">
              <c16:uniqueId val="{00000000-6F69-5D4E-A7D7-F28A10AE1FBF}"/>
            </c:ext>
          </c:extLst>
        </c:ser>
        <c:ser>
          <c:idx val="1"/>
          <c:order val="1"/>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40000"/>
                        <a:lumOff val="60000"/>
                      </a:schemeClr>
                    </a:solidFill>
                    <a:latin typeface="American Typewriter" panose="02090604020004020304" pitchFamily="18" charset="77"/>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movies'!$A$2:$A$5</c:f>
              <c:strCache>
                <c:ptCount val="4"/>
                <c:pt idx="0">
                  <c:v>Star Wars: Episode VII - The Force Awakens</c:v>
                </c:pt>
                <c:pt idx="1">
                  <c:v>Avatar</c:v>
                </c:pt>
                <c:pt idx="2">
                  <c:v>Avengers: Endgame</c:v>
                </c:pt>
                <c:pt idx="3">
                  <c:v>Black Panther</c:v>
                </c:pt>
              </c:strCache>
            </c:strRef>
          </c:cat>
          <c:val>
            <c:numRef>
              <c:f>'Top 5 movies'!$C$2:$C$5</c:f>
              <c:numCache>
                <c:formatCode>_("$"* #,##0.00_);_("$"* \(#,##0.00\);_("$"* "-"??_);_(@_)</c:formatCode>
                <c:ptCount val="4"/>
                <c:pt idx="0">
                  <c:v>1022789450.184901</c:v>
                </c:pt>
                <c:pt idx="1">
                  <c:v>917453581.12528253</c:v>
                </c:pt>
                <c:pt idx="2">
                  <c:v>868962612.02705288</c:v>
                </c:pt>
                <c:pt idx="3">
                  <c:v>721915756.92045808</c:v>
                </c:pt>
              </c:numCache>
            </c:numRef>
          </c:val>
          <c:extLst>
            <c:ext xmlns:c16="http://schemas.microsoft.com/office/drawing/2014/chart" uri="{C3380CC4-5D6E-409C-BE32-E72D297353CC}">
              <c16:uniqueId val="{00000001-6F69-5D4E-A7D7-F28A10AE1FBF}"/>
            </c:ext>
          </c:extLst>
        </c:ser>
        <c:dLbls>
          <c:dLblPos val="ctr"/>
          <c:showLegendKey val="0"/>
          <c:showVal val="1"/>
          <c:showCatName val="0"/>
          <c:showSerName val="0"/>
          <c:showPercent val="0"/>
          <c:showBubbleSize val="0"/>
        </c:dLbls>
        <c:gapWidth val="79"/>
        <c:overlap val="100"/>
        <c:axId val="1442867280"/>
        <c:axId val="1675576992"/>
      </c:barChart>
      <c:catAx>
        <c:axId val="144286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spc="120" normalizeH="0" baseline="0">
                <a:solidFill>
                  <a:schemeClr val="bg1">
                    <a:lumMod val="95000"/>
                  </a:schemeClr>
                </a:solidFill>
                <a:latin typeface="+mn-lt"/>
                <a:ea typeface="+mn-ea"/>
                <a:cs typeface="+mn-cs"/>
              </a:defRPr>
            </a:pPr>
            <a:endParaRPr lang="en-US"/>
          </a:p>
        </c:txPr>
        <c:crossAx val="1675576992"/>
        <c:crosses val="autoZero"/>
        <c:auto val="1"/>
        <c:lblAlgn val="ctr"/>
        <c:lblOffset val="100"/>
        <c:noMultiLvlLbl val="0"/>
      </c:catAx>
      <c:valAx>
        <c:axId val="1675576992"/>
        <c:scaling>
          <c:orientation val="minMax"/>
        </c:scaling>
        <c:delete val="1"/>
        <c:axPos val="b"/>
        <c:numFmt formatCode="_(&quot;$&quot;* #,##0.00_);_(&quot;$&quot;* \(#,##0.00\);_(&quot;$&quot;* &quot;-&quot;??_);_(@_)" sourceLinked="1"/>
        <c:majorTickMark val="none"/>
        <c:minorTickMark val="none"/>
        <c:tickLblPos val="nextTo"/>
        <c:crossAx val="14428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22912356543667337"/>
          <c:y val="5.3034579802999908E-2"/>
          <c:w val="0.76584878247685106"/>
          <c:h val="0.93175629472171495"/>
        </c:manualLayout>
      </c:layout>
      <c:barChart>
        <c:barDir val="bar"/>
        <c:grouping val="stacked"/>
        <c:varyColors val="0"/>
        <c:ser>
          <c:idx val="0"/>
          <c:order val="0"/>
          <c:spPr>
            <a:solidFill>
              <a:schemeClr val="tx2">
                <a:lumMod val="75000"/>
              </a:schemeClr>
            </a:solidFill>
            <a:ln>
              <a:noFill/>
            </a:ln>
            <a:effectLst/>
          </c:spPr>
          <c:invertIfNegative val="0"/>
          <c:dLbls>
            <c:delete val="1"/>
          </c:dLbls>
          <c:cat>
            <c:strRef>
              <c:f>'Top 5 movies'!$A$2:$A$5</c:f>
              <c:strCache>
                <c:ptCount val="4"/>
                <c:pt idx="0">
                  <c:v>Star Wars: Episode VII - The Force Awakens</c:v>
                </c:pt>
                <c:pt idx="1">
                  <c:v>Avatar</c:v>
                </c:pt>
                <c:pt idx="2">
                  <c:v>Avengers: Endgame</c:v>
                </c:pt>
                <c:pt idx="3">
                  <c:v>Black Panther</c:v>
                </c:pt>
              </c:strCache>
            </c:strRef>
          </c:cat>
          <c:val>
            <c:numRef>
              <c:f>'Top 5 movies'!$B$2:$B$5</c:f>
              <c:numCache>
                <c:formatCode>_("$"* #,##0.00_);_("$"* \(#,##0.00\);_("$"* "-"??_);_(@_)</c:formatCode>
                <c:ptCount val="4"/>
                <c:pt idx="0">
                  <c:v>267528046.51143131</c:v>
                </c:pt>
                <c:pt idx="1">
                  <c:v>285909689.23775351</c:v>
                </c:pt>
                <c:pt idx="2">
                  <c:v>360391915.73084295</c:v>
                </c:pt>
                <c:pt idx="3">
                  <c:v>206136029.66066197</c:v>
                </c:pt>
              </c:numCache>
            </c:numRef>
          </c:val>
          <c:extLst>
            <c:ext xmlns:c16="http://schemas.microsoft.com/office/drawing/2014/chart" uri="{C3380CC4-5D6E-409C-BE32-E72D297353CC}">
              <c16:uniqueId val="{00000000-759E-0049-B1D8-036A0D010376}"/>
            </c:ext>
          </c:extLst>
        </c:ser>
        <c:ser>
          <c:idx val="1"/>
          <c:order val="1"/>
          <c:spPr>
            <a:solidFill>
              <a:schemeClr val="accent1">
                <a:lumMod val="50000"/>
              </a:schemeClr>
            </a:solidFill>
            <a:ln>
              <a:noFill/>
            </a:ln>
            <a:effectLst/>
          </c:spPr>
          <c:invertIfNegative val="0"/>
          <c:dLbls>
            <c:delete val="1"/>
          </c:dLbls>
          <c:cat>
            <c:strRef>
              <c:f>'Top 5 movies'!$A$2:$A$5</c:f>
              <c:strCache>
                <c:ptCount val="4"/>
                <c:pt idx="0">
                  <c:v>Star Wars: Episode VII - The Force Awakens</c:v>
                </c:pt>
                <c:pt idx="1">
                  <c:v>Avatar</c:v>
                </c:pt>
                <c:pt idx="2">
                  <c:v>Avengers: Endgame</c:v>
                </c:pt>
                <c:pt idx="3">
                  <c:v>Black Panther</c:v>
                </c:pt>
              </c:strCache>
            </c:strRef>
          </c:cat>
          <c:val>
            <c:numRef>
              <c:f>'Top 5 movies'!$C$2:$C$5</c:f>
              <c:numCache>
                <c:formatCode>_("$"* #,##0.00_);_("$"* \(#,##0.00\);_("$"* "-"??_);_(@_)</c:formatCode>
                <c:ptCount val="4"/>
                <c:pt idx="0">
                  <c:v>1022789450.184901</c:v>
                </c:pt>
                <c:pt idx="1">
                  <c:v>917453581.12528253</c:v>
                </c:pt>
                <c:pt idx="2">
                  <c:v>868962612.02705288</c:v>
                </c:pt>
                <c:pt idx="3">
                  <c:v>721915756.92045808</c:v>
                </c:pt>
              </c:numCache>
            </c:numRef>
          </c:val>
          <c:extLst>
            <c:ext xmlns:c16="http://schemas.microsoft.com/office/drawing/2014/chart" uri="{C3380CC4-5D6E-409C-BE32-E72D297353CC}">
              <c16:uniqueId val="{00000001-759E-0049-B1D8-036A0D010376}"/>
            </c:ext>
          </c:extLst>
        </c:ser>
        <c:dLbls>
          <c:dLblPos val="ctr"/>
          <c:showLegendKey val="0"/>
          <c:showVal val="1"/>
          <c:showCatName val="0"/>
          <c:showSerName val="0"/>
          <c:showPercent val="0"/>
          <c:showBubbleSize val="0"/>
        </c:dLbls>
        <c:gapWidth val="79"/>
        <c:overlap val="100"/>
        <c:axId val="1442867280"/>
        <c:axId val="1675576992"/>
      </c:barChart>
      <c:catAx>
        <c:axId val="144286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spc="120" normalizeH="0" baseline="0">
                <a:solidFill>
                  <a:schemeClr val="bg1">
                    <a:lumMod val="95000"/>
                  </a:schemeClr>
                </a:solidFill>
                <a:latin typeface="+mn-lt"/>
                <a:ea typeface="+mn-ea"/>
                <a:cs typeface="+mn-cs"/>
              </a:defRPr>
            </a:pPr>
            <a:endParaRPr lang="en-US"/>
          </a:p>
        </c:txPr>
        <c:crossAx val="1675576992"/>
        <c:crosses val="autoZero"/>
        <c:auto val="1"/>
        <c:lblAlgn val="ctr"/>
        <c:lblOffset val="100"/>
        <c:noMultiLvlLbl val="0"/>
      </c:catAx>
      <c:valAx>
        <c:axId val="1675576992"/>
        <c:scaling>
          <c:orientation val="minMax"/>
        </c:scaling>
        <c:delete val="1"/>
        <c:axPos val="b"/>
        <c:numFmt formatCode="_(&quot;$&quot;* #,##0.00_);_(&quot;$&quot;* \(#,##0.00\);_(&quot;$&quot;* &quot;-&quot;??_);_(@_)" sourceLinked="1"/>
        <c:majorTickMark val="none"/>
        <c:minorTickMark val="none"/>
        <c:tickLblPos val="nextTo"/>
        <c:crossAx val="14428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Movies-inflation-Mar202023-workingfile-pivot.xlsx]top 100 count genres!PivotTable7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100 count genres'!$B$3</c:f>
              <c:strCache>
                <c:ptCount val="1"/>
                <c:pt idx="0">
                  <c:v>Total</c:v>
                </c:pt>
              </c:strCache>
            </c:strRef>
          </c:tx>
          <c:spPr>
            <a:solidFill>
              <a:schemeClr val="accent1"/>
            </a:solidFill>
            <a:ln>
              <a:noFill/>
            </a:ln>
            <a:effectLst/>
          </c:spPr>
          <c:invertIfNegative val="0"/>
          <c:cat>
            <c:strRef>
              <c:f>'top 100 count genres'!$A$4:$A$13</c:f>
              <c:strCache>
                <c:ptCount val="9"/>
                <c:pt idx="0">
                  <c:v>Action</c:v>
                </c:pt>
                <c:pt idx="1">
                  <c:v>Adventure</c:v>
                </c:pt>
                <c:pt idx="2">
                  <c:v>Comedy</c:v>
                </c:pt>
                <c:pt idx="3">
                  <c:v>Drama</c:v>
                </c:pt>
                <c:pt idx="4">
                  <c:v>Fantasy</c:v>
                </c:pt>
                <c:pt idx="5">
                  <c:v>Horror</c:v>
                </c:pt>
                <c:pt idx="6">
                  <c:v>Romance</c:v>
                </c:pt>
                <c:pt idx="7">
                  <c:v>Sci-Fi</c:v>
                </c:pt>
                <c:pt idx="8">
                  <c:v>Thriller</c:v>
                </c:pt>
              </c:strCache>
            </c:strRef>
          </c:cat>
          <c:val>
            <c:numRef>
              <c:f>'top 100 count genres'!$B$4:$B$13</c:f>
              <c:numCache>
                <c:formatCode>General</c:formatCode>
                <c:ptCount val="9"/>
                <c:pt idx="0">
                  <c:v>34</c:v>
                </c:pt>
                <c:pt idx="1">
                  <c:v>30</c:v>
                </c:pt>
                <c:pt idx="2">
                  <c:v>13</c:v>
                </c:pt>
                <c:pt idx="3">
                  <c:v>4</c:v>
                </c:pt>
                <c:pt idx="4">
                  <c:v>12</c:v>
                </c:pt>
                <c:pt idx="5">
                  <c:v>1</c:v>
                </c:pt>
                <c:pt idx="6">
                  <c:v>3</c:v>
                </c:pt>
                <c:pt idx="7">
                  <c:v>2</c:v>
                </c:pt>
                <c:pt idx="8">
                  <c:v>1</c:v>
                </c:pt>
              </c:numCache>
            </c:numRef>
          </c:val>
          <c:extLst>
            <c:ext xmlns:c16="http://schemas.microsoft.com/office/drawing/2014/chart" uri="{C3380CC4-5D6E-409C-BE32-E72D297353CC}">
              <c16:uniqueId val="{00000000-4D53-A74E-BCB5-D6EC4F8C0487}"/>
            </c:ext>
          </c:extLst>
        </c:ser>
        <c:dLbls>
          <c:showLegendKey val="0"/>
          <c:showVal val="0"/>
          <c:showCatName val="0"/>
          <c:showSerName val="0"/>
          <c:showPercent val="0"/>
          <c:showBubbleSize val="0"/>
        </c:dLbls>
        <c:gapWidth val="219"/>
        <c:overlap val="-27"/>
        <c:axId val="462894048"/>
        <c:axId val="463264448"/>
      </c:barChart>
      <c:catAx>
        <c:axId val="46289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64448"/>
        <c:crosses val="autoZero"/>
        <c:auto val="1"/>
        <c:lblAlgn val="ctr"/>
        <c:lblOffset val="100"/>
        <c:noMultiLvlLbl val="0"/>
      </c:catAx>
      <c:valAx>
        <c:axId val="46326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89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Movies-inflation-Mar202023-workingfile-pivot.xlsx]top 100 ratio!PivotTable8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100 ratio'!$B$3</c:f>
              <c:strCache>
                <c:ptCount val="1"/>
                <c:pt idx="0">
                  <c:v>Total</c:v>
                </c:pt>
              </c:strCache>
            </c:strRef>
          </c:tx>
          <c:spPr>
            <a:solidFill>
              <a:schemeClr val="accent1"/>
            </a:solidFill>
            <a:ln>
              <a:noFill/>
            </a:ln>
            <a:effectLst/>
          </c:spPr>
          <c:invertIfNegative val="0"/>
          <c:cat>
            <c:strRef>
              <c:f>'top 100 ratio'!$A$4:$A$13</c:f>
              <c:strCache>
                <c:ptCount val="9"/>
                <c:pt idx="0">
                  <c:v>Action</c:v>
                </c:pt>
                <c:pt idx="1">
                  <c:v>Adventure</c:v>
                </c:pt>
                <c:pt idx="2">
                  <c:v>Comedy</c:v>
                </c:pt>
                <c:pt idx="3">
                  <c:v>Drama</c:v>
                </c:pt>
                <c:pt idx="4">
                  <c:v>Fantasy</c:v>
                </c:pt>
                <c:pt idx="5">
                  <c:v>Horror</c:v>
                </c:pt>
                <c:pt idx="6">
                  <c:v>Romance</c:v>
                </c:pt>
                <c:pt idx="7">
                  <c:v>Sci-Fi</c:v>
                </c:pt>
                <c:pt idx="8">
                  <c:v>Thriller</c:v>
                </c:pt>
              </c:strCache>
            </c:strRef>
          </c:cat>
          <c:val>
            <c:numRef>
              <c:f>'top 100 ratio'!$B$4:$B$13</c:f>
              <c:numCache>
                <c:formatCode>General</c:formatCode>
                <c:ptCount val="9"/>
                <c:pt idx="0">
                  <c:v>2.4112852365148845</c:v>
                </c:pt>
                <c:pt idx="1">
                  <c:v>2.693908473414202</c:v>
                </c:pt>
                <c:pt idx="2">
                  <c:v>6.9740223183739438</c:v>
                </c:pt>
                <c:pt idx="3">
                  <c:v>5.7501973437358274</c:v>
                </c:pt>
                <c:pt idx="4">
                  <c:v>2.3358298806621192</c:v>
                </c:pt>
                <c:pt idx="5">
                  <c:v>9.3951106857142843</c:v>
                </c:pt>
                <c:pt idx="6">
                  <c:v>4.2706497028431363</c:v>
                </c:pt>
                <c:pt idx="7">
                  <c:v>2.4974022343750004</c:v>
                </c:pt>
                <c:pt idx="8">
                  <c:v>6.0991147454545462</c:v>
                </c:pt>
              </c:numCache>
            </c:numRef>
          </c:val>
          <c:extLst>
            <c:ext xmlns:c16="http://schemas.microsoft.com/office/drawing/2014/chart" uri="{C3380CC4-5D6E-409C-BE32-E72D297353CC}">
              <c16:uniqueId val="{00000000-4957-DB45-BB4C-17E06A5FC9BF}"/>
            </c:ext>
          </c:extLst>
        </c:ser>
        <c:dLbls>
          <c:showLegendKey val="0"/>
          <c:showVal val="0"/>
          <c:showCatName val="0"/>
          <c:showSerName val="0"/>
          <c:showPercent val="0"/>
          <c:showBubbleSize val="0"/>
        </c:dLbls>
        <c:gapWidth val="219"/>
        <c:overlap val="-27"/>
        <c:axId val="459384751"/>
        <c:axId val="459386399"/>
      </c:barChart>
      <c:catAx>
        <c:axId val="45938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386399"/>
        <c:crosses val="autoZero"/>
        <c:auto val="1"/>
        <c:lblAlgn val="ctr"/>
        <c:lblOffset val="100"/>
        <c:noMultiLvlLbl val="0"/>
      </c:catAx>
      <c:valAx>
        <c:axId val="45938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384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Movies-inflation-Mar202023-workingfile-pivot.xlsx]top 100 both, just one!PivotTable9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100 both, just one'!$B$3</c:f>
              <c:strCache>
                <c:ptCount val="1"/>
                <c:pt idx="0">
                  <c:v>Total</c:v>
                </c:pt>
              </c:strCache>
            </c:strRef>
          </c:tx>
          <c:spPr>
            <a:solidFill>
              <a:schemeClr val="accent1"/>
            </a:solidFill>
            <a:ln>
              <a:noFill/>
            </a:ln>
            <a:effectLst/>
          </c:spPr>
          <c:invertIfNegative val="0"/>
          <c:cat>
            <c:strRef>
              <c:f>'top 100 both, just one'!$A$4:$A$6</c:f>
              <c:strCache>
                <c:ptCount val="2"/>
                <c:pt idx="0">
                  <c:v>Both</c:v>
                </c:pt>
                <c:pt idx="1">
                  <c:v>Just One</c:v>
                </c:pt>
              </c:strCache>
            </c:strRef>
          </c:cat>
          <c:val>
            <c:numRef>
              <c:f>'top 100 both, just one'!$B$4:$B$6</c:f>
              <c:numCache>
                <c:formatCode>General</c:formatCode>
                <c:ptCount val="2"/>
                <c:pt idx="0">
                  <c:v>74</c:v>
                </c:pt>
                <c:pt idx="1">
                  <c:v>26</c:v>
                </c:pt>
              </c:numCache>
            </c:numRef>
          </c:val>
          <c:extLst>
            <c:ext xmlns:c16="http://schemas.microsoft.com/office/drawing/2014/chart" uri="{C3380CC4-5D6E-409C-BE32-E72D297353CC}">
              <c16:uniqueId val="{00000000-34D7-E84C-9628-9F2A9682639D}"/>
            </c:ext>
          </c:extLst>
        </c:ser>
        <c:dLbls>
          <c:showLegendKey val="0"/>
          <c:showVal val="0"/>
          <c:showCatName val="0"/>
          <c:showSerName val="0"/>
          <c:showPercent val="0"/>
          <c:showBubbleSize val="0"/>
        </c:dLbls>
        <c:gapWidth val="150"/>
        <c:axId val="2079346432"/>
        <c:axId val="2079470944"/>
      </c:barChart>
      <c:catAx>
        <c:axId val="207934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470944"/>
        <c:crosses val="autoZero"/>
        <c:auto val="1"/>
        <c:lblAlgn val="ctr"/>
        <c:lblOffset val="100"/>
        <c:noMultiLvlLbl val="0"/>
      </c:catAx>
      <c:valAx>
        <c:axId val="2079470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34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Movies-inflation-Mar202023-workingfile-pivot.xlsx]top 100 main actor gender!PivotTable10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100 main actor gender'!$B$3</c:f>
              <c:strCache>
                <c:ptCount val="1"/>
                <c:pt idx="0">
                  <c:v>Total</c:v>
                </c:pt>
              </c:strCache>
            </c:strRef>
          </c:tx>
          <c:spPr>
            <a:solidFill>
              <a:schemeClr val="accent1"/>
            </a:solidFill>
            <a:ln>
              <a:noFill/>
            </a:ln>
            <a:effectLst/>
          </c:spPr>
          <c:invertIfNegative val="0"/>
          <c:cat>
            <c:strRef>
              <c:f>'top 100 main actor gender'!$A$4:$A$6</c:f>
              <c:strCache>
                <c:ptCount val="2"/>
                <c:pt idx="0">
                  <c:v>female</c:v>
                </c:pt>
                <c:pt idx="1">
                  <c:v>male</c:v>
                </c:pt>
              </c:strCache>
            </c:strRef>
          </c:cat>
          <c:val>
            <c:numRef>
              <c:f>'top 100 main actor gender'!$B$4:$B$6</c:f>
              <c:numCache>
                <c:formatCode>General</c:formatCode>
                <c:ptCount val="2"/>
                <c:pt idx="0">
                  <c:v>18</c:v>
                </c:pt>
                <c:pt idx="1">
                  <c:v>82</c:v>
                </c:pt>
              </c:numCache>
            </c:numRef>
          </c:val>
          <c:extLst>
            <c:ext xmlns:c16="http://schemas.microsoft.com/office/drawing/2014/chart" uri="{C3380CC4-5D6E-409C-BE32-E72D297353CC}">
              <c16:uniqueId val="{00000000-E346-5541-AC51-BF7B37FB4876}"/>
            </c:ext>
          </c:extLst>
        </c:ser>
        <c:dLbls>
          <c:showLegendKey val="0"/>
          <c:showVal val="0"/>
          <c:showCatName val="0"/>
          <c:showSerName val="0"/>
          <c:showPercent val="0"/>
          <c:showBubbleSize val="0"/>
        </c:dLbls>
        <c:gapWidth val="150"/>
        <c:overlap val="100"/>
        <c:axId val="2077087904"/>
        <c:axId val="1733654560"/>
      </c:barChart>
      <c:catAx>
        <c:axId val="2077087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654560"/>
        <c:crosses val="autoZero"/>
        <c:auto val="1"/>
        <c:lblAlgn val="ctr"/>
        <c:lblOffset val="100"/>
        <c:noMultiLvlLbl val="0"/>
      </c:catAx>
      <c:valAx>
        <c:axId val="1733654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0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Movies-inflation-Mar202023-workingfile-pivot.xlsx]top 100 main actor gender!PivotTable10</c:name>
    <c:fmtId val="2"/>
  </c:pivotSource>
  <c:chart>
    <c:title>
      <c:tx>
        <c:rich>
          <a:bodyPr rot="0" spcFirstLastPara="1" vertOverflow="ellipsis" vert="horz" wrap="square" anchor="ctr" anchorCtr="1"/>
          <a:lstStyle/>
          <a:p>
            <a:pPr>
              <a:defRPr sz="1050" b="1" i="0" u="none" strike="noStrike" kern="1200" cap="none" baseline="0">
                <a:solidFill>
                  <a:schemeClr val="lt1">
                    <a:lumMod val="85000"/>
                  </a:schemeClr>
                </a:solidFill>
                <a:latin typeface="Menlo" panose="020B0609030804020204" pitchFamily="49" charset="0"/>
                <a:ea typeface="Menlo" panose="020B0609030804020204" pitchFamily="49" charset="0"/>
                <a:cs typeface="Menlo" panose="020B0609030804020204" pitchFamily="49" charset="0"/>
              </a:defRPr>
            </a:pPr>
            <a:r>
              <a:rPr lang="en-US" sz="1050">
                <a:latin typeface="Menlo" panose="020B0609030804020204" pitchFamily="49" charset="0"/>
                <a:ea typeface="Menlo" panose="020B0609030804020204" pitchFamily="49" charset="0"/>
                <a:cs typeface="Menlo" panose="020B0609030804020204" pitchFamily="49" charset="0"/>
              </a:rPr>
              <a:t>Top</a:t>
            </a:r>
            <a:r>
              <a:rPr lang="en-US" sz="1050" baseline="0">
                <a:latin typeface="Menlo" panose="020B0609030804020204" pitchFamily="49" charset="0"/>
                <a:ea typeface="Menlo" panose="020B0609030804020204" pitchFamily="49" charset="0"/>
                <a:cs typeface="Menlo" panose="020B0609030804020204" pitchFamily="49" charset="0"/>
              </a:rPr>
              <a:t> 100 USA Gross Profit Movies - Main Characters Gender</a:t>
            </a:r>
          </a:p>
        </c:rich>
      </c:tx>
      <c:overlay val="0"/>
      <c:spPr>
        <a:noFill/>
        <a:ln>
          <a:noFill/>
        </a:ln>
        <a:effectLst/>
      </c:spPr>
      <c:txPr>
        <a:bodyPr rot="0" spcFirstLastPara="1" vertOverflow="ellipsis" vert="horz" wrap="square" anchor="ctr" anchorCtr="1"/>
        <a:lstStyle/>
        <a:p>
          <a:pPr>
            <a:defRPr sz="1050" b="1" i="0" u="none" strike="noStrike" kern="1200" cap="none" baseline="0">
              <a:solidFill>
                <a:schemeClr val="lt1">
                  <a:lumMod val="85000"/>
                </a:schemeClr>
              </a:solidFill>
              <a:latin typeface="Menlo" panose="020B0609030804020204" pitchFamily="49" charset="0"/>
              <a:ea typeface="Menlo" panose="020B0609030804020204" pitchFamily="49" charset="0"/>
              <a:cs typeface="Menlo" panose="020B0609030804020204" pitchFamily="49"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40FF"/>
          </a:solid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'top 100 main actor gender'!$B$3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spPr>
              <a:solidFill>
                <a:srgbClr val="FF40FF"/>
              </a:solid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1-9E56-274B-AC55-8BCB098CB9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100 main actor gender'!$A$4:$A$6</c:f>
              <c:strCache>
                <c:ptCount val="2"/>
                <c:pt idx="0">
                  <c:v>female</c:v>
                </c:pt>
                <c:pt idx="1">
                  <c:v>male</c:v>
                </c:pt>
              </c:strCache>
            </c:strRef>
          </c:cat>
          <c:val>
            <c:numRef>
              <c:f>'top 100 main actor gender'!$B$4:$B$6</c:f>
              <c:numCache>
                <c:formatCode>General</c:formatCode>
                <c:ptCount val="2"/>
                <c:pt idx="0">
                  <c:v>18</c:v>
                </c:pt>
                <c:pt idx="1">
                  <c:v>82</c:v>
                </c:pt>
              </c:numCache>
            </c:numRef>
          </c:val>
          <c:extLst>
            <c:ext xmlns:c16="http://schemas.microsoft.com/office/drawing/2014/chart" uri="{C3380CC4-5D6E-409C-BE32-E72D297353CC}">
              <c16:uniqueId val="{00000000-9E56-274B-AC55-8BCB098CB9BB}"/>
            </c:ext>
          </c:extLst>
        </c:ser>
        <c:dLbls>
          <c:dLblPos val="outEnd"/>
          <c:showLegendKey val="0"/>
          <c:showVal val="1"/>
          <c:showCatName val="0"/>
          <c:showSerName val="0"/>
          <c:showPercent val="0"/>
          <c:showBubbleSize val="0"/>
        </c:dLbls>
        <c:gapWidth val="315"/>
        <c:overlap val="-40"/>
        <c:axId val="2077087904"/>
        <c:axId val="1733654560"/>
      </c:barChart>
      <c:catAx>
        <c:axId val="20770879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enlo" panose="020B0609030804020204" pitchFamily="49" charset="0"/>
                <a:ea typeface="Menlo" panose="020B0609030804020204" pitchFamily="49" charset="0"/>
                <a:cs typeface="Menlo" panose="020B0609030804020204" pitchFamily="49" charset="0"/>
              </a:defRPr>
            </a:pPr>
            <a:endParaRPr lang="en-US"/>
          </a:p>
        </c:txPr>
        <c:crossAx val="1733654560"/>
        <c:crosses val="autoZero"/>
        <c:auto val="1"/>
        <c:lblAlgn val="ctr"/>
        <c:lblOffset val="100"/>
        <c:noMultiLvlLbl val="0"/>
      </c:catAx>
      <c:valAx>
        <c:axId val="1733654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708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Movies-inflation-Mar202023-workingfile-pivot.xlsx]top 100 profit per year!PivotTable11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043120654486429E-2"/>
          <c:y val="2.8021015761821366E-2"/>
          <c:w val="0.84595113284934087"/>
          <c:h val="0.94012259194395797"/>
        </c:manualLayout>
      </c:layout>
      <c:barChart>
        <c:barDir val="bar"/>
        <c:grouping val="stacked"/>
        <c:varyColors val="0"/>
        <c:ser>
          <c:idx val="0"/>
          <c:order val="0"/>
          <c:tx>
            <c:strRef>
              <c:f>'top 100 profit per year'!$B$3:$B$4</c:f>
              <c:strCache>
                <c:ptCount val="1"/>
                <c:pt idx="0">
                  <c:v>Action</c:v>
                </c:pt>
              </c:strCache>
            </c:strRef>
          </c:tx>
          <c:spPr>
            <a:solidFill>
              <a:schemeClr val="accent1"/>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year'!$B$5:$B$25</c:f>
              <c:numCache>
                <c:formatCode>General</c:formatCode>
                <c:ptCount val="20"/>
                <c:pt idx="1">
                  <c:v>1</c:v>
                </c:pt>
                <c:pt idx="2">
                  <c:v>2</c:v>
                </c:pt>
                <c:pt idx="3">
                  <c:v>1</c:v>
                </c:pt>
                <c:pt idx="4">
                  <c:v>1</c:v>
                </c:pt>
                <c:pt idx="5">
                  <c:v>1</c:v>
                </c:pt>
                <c:pt idx="7">
                  <c:v>2</c:v>
                </c:pt>
                <c:pt idx="8">
                  <c:v>2</c:v>
                </c:pt>
                <c:pt idx="9">
                  <c:v>1</c:v>
                </c:pt>
                <c:pt idx="10">
                  <c:v>1</c:v>
                </c:pt>
                <c:pt idx="11">
                  <c:v>1</c:v>
                </c:pt>
                <c:pt idx="12">
                  <c:v>3</c:v>
                </c:pt>
                <c:pt idx="13">
                  <c:v>1</c:v>
                </c:pt>
                <c:pt idx="15">
                  <c:v>4</c:v>
                </c:pt>
                <c:pt idx="16">
                  <c:v>4</c:v>
                </c:pt>
                <c:pt idx="17">
                  <c:v>2</c:v>
                </c:pt>
                <c:pt idx="18">
                  <c:v>4</c:v>
                </c:pt>
                <c:pt idx="19">
                  <c:v>3</c:v>
                </c:pt>
              </c:numCache>
            </c:numRef>
          </c:val>
          <c:extLst>
            <c:ext xmlns:c16="http://schemas.microsoft.com/office/drawing/2014/chart" uri="{C3380CC4-5D6E-409C-BE32-E72D297353CC}">
              <c16:uniqueId val="{00000000-BC76-E54D-989A-963782A1FC06}"/>
            </c:ext>
          </c:extLst>
        </c:ser>
        <c:ser>
          <c:idx val="1"/>
          <c:order val="1"/>
          <c:tx>
            <c:strRef>
              <c:f>'top 100 profit per year'!$C$3:$C$4</c:f>
              <c:strCache>
                <c:ptCount val="1"/>
                <c:pt idx="0">
                  <c:v>Adventure</c:v>
                </c:pt>
              </c:strCache>
            </c:strRef>
          </c:tx>
          <c:spPr>
            <a:solidFill>
              <a:schemeClr val="accent2"/>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year'!$C$5:$C$25</c:f>
              <c:numCache>
                <c:formatCode>General</c:formatCode>
                <c:ptCount val="20"/>
                <c:pt idx="1">
                  <c:v>2</c:v>
                </c:pt>
                <c:pt idx="2">
                  <c:v>1</c:v>
                </c:pt>
                <c:pt idx="3">
                  <c:v>2</c:v>
                </c:pt>
                <c:pt idx="4">
                  <c:v>1</c:v>
                </c:pt>
                <c:pt idx="5">
                  <c:v>1</c:v>
                </c:pt>
                <c:pt idx="6">
                  <c:v>1</c:v>
                </c:pt>
                <c:pt idx="7">
                  <c:v>1</c:v>
                </c:pt>
                <c:pt idx="8">
                  <c:v>1</c:v>
                </c:pt>
                <c:pt idx="9">
                  <c:v>2</c:v>
                </c:pt>
                <c:pt idx="12">
                  <c:v>2</c:v>
                </c:pt>
                <c:pt idx="13">
                  <c:v>1</c:v>
                </c:pt>
                <c:pt idx="14">
                  <c:v>2</c:v>
                </c:pt>
                <c:pt idx="15">
                  <c:v>2</c:v>
                </c:pt>
                <c:pt idx="16">
                  <c:v>3</c:v>
                </c:pt>
                <c:pt idx="17">
                  <c:v>4</c:v>
                </c:pt>
                <c:pt idx="18">
                  <c:v>2</c:v>
                </c:pt>
                <c:pt idx="19">
                  <c:v>2</c:v>
                </c:pt>
              </c:numCache>
            </c:numRef>
          </c:val>
          <c:extLst>
            <c:ext xmlns:c16="http://schemas.microsoft.com/office/drawing/2014/chart" uri="{C3380CC4-5D6E-409C-BE32-E72D297353CC}">
              <c16:uniqueId val="{00000001-BC76-E54D-989A-963782A1FC06}"/>
            </c:ext>
          </c:extLst>
        </c:ser>
        <c:ser>
          <c:idx val="2"/>
          <c:order val="2"/>
          <c:tx>
            <c:strRef>
              <c:f>'top 100 profit per year'!$D$3:$D$4</c:f>
              <c:strCache>
                <c:ptCount val="1"/>
                <c:pt idx="0">
                  <c:v>Comedy</c:v>
                </c:pt>
              </c:strCache>
            </c:strRef>
          </c:tx>
          <c:spPr>
            <a:solidFill>
              <a:schemeClr val="accent3"/>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year'!$D$5:$D$25</c:f>
              <c:numCache>
                <c:formatCode>General</c:formatCode>
                <c:ptCount val="20"/>
                <c:pt idx="1">
                  <c:v>1</c:v>
                </c:pt>
                <c:pt idx="2">
                  <c:v>1</c:v>
                </c:pt>
                <c:pt idx="3">
                  <c:v>2</c:v>
                </c:pt>
                <c:pt idx="4">
                  <c:v>2</c:v>
                </c:pt>
                <c:pt idx="7">
                  <c:v>1</c:v>
                </c:pt>
                <c:pt idx="9">
                  <c:v>1</c:v>
                </c:pt>
                <c:pt idx="10">
                  <c:v>1</c:v>
                </c:pt>
                <c:pt idx="13">
                  <c:v>1</c:v>
                </c:pt>
                <c:pt idx="16">
                  <c:v>2</c:v>
                </c:pt>
                <c:pt idx="19">
                  <c:v>1</c:v>
                </c:pt>
              </c:numCache>
            </c:numRef>
          </c:val>
          <c:extLst>
            <c:ext xmlns:c16="http://schemas.microsoft.com/office/drawing/2014/chart" uri="{C3380CC4-5D6E-409C-BE32-E72D297353CC}">
              <c16:uniqueId val="{00000002-BC76-E54D-989A-963782A1FC06}"/>
            </c:ext>
          </c:extLst>
        </c:ser>
        <c:ser>
          <c:idx val="3"/>
          <c:order val="3"/>
          <c:tx>
            <c:strRef>
              <c:f>'top 100 profit per year'!$E$3:$E$4</c:f>
              <c:strCache>
                <c:ptCount val="1"/>
                <c:pt idx="0">
                  <c:v>Drama</c:v>
                </c:pt>
              </c:strCache>
            </c:strRef>
          </c:tx>
          <c:spPr>
            <a:solidFill>
              <a:schemeClr val="accent4"/>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year'!$E$5:$E$25</c:f>
              <c:numCache>
                <c:formatCode>General</c:formatCode>
                <c:ptCount val="20"/>
                <c:pt idx="0">
                  <c:v>1</c:v>
                </c:pt>
                <c:pt idx="4">
                  <c:v>1</c:v>
                </c:pt>
                <c:pt idx="14">
                  <c:v>1</c:v>
                </c:pt>
                <c:pt idx="19">
                  <c:v>1</c:v>
                </c:pt>
              </c:numCache>
            </c:numRef>
          </c:val>
          <c:extLst>
            <c:ext xmlns:c16="http://schemas.microsoft.com/office/drawing/2014/chart" uri="{C3380CC4-5D6E-409C-BE32-E72D297353CC}">
              <c16:uniqueId val="{00000003-BC76-E54D-989A-963782A1FC06}"/>
            </c:ext>
          </c:extLst>
        </c:ser>
        <c:ser>
          <c:idx val="4"/>
          <c:order val="4"/>
          <c:tx>
            <c:strRef>
              <c:f>'top 100 profit per year'!$F$3:$F$4</c:f>
              <c:strCache>
                <c:ptCount val="1"/>
                <c:pt idx="0">
                  <c:v>Fantasy</c:v>
                </c:pt>
              </c:strCache>
            </c:strRef>
          </c:tx>
          <c:spPr>
            <a:solidFill>
              <a:schemeClr val="accent5"/>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year'!$F$5:$F$25</c:f>
              <c:numCache>
                <c:formatCode>General</c:formatCode>
                <c:ptCount val="20"/>
                <c:pt idx="0">
                  <c:v>1</c:v>
                </c:pt>
                <c:pt idx="1">
                  <c:v>1</c:v>
                </c:pt>
                <c:pt idx="2">
                  <c:v>1</c:v>
                </c:pt>
                <c:pt idx="4">
                  <c:v>1</c:v>
                </c:pt>
                <c:pt idx="5">
                  <c:v>1</c:v>
                </c:pt>
                <c:pt idx="7">
                  <c:v>1</c:v>
                </c:pt>
                <c:pt idx="9">
                  <c:v>1</c:v>
                </c:pt>
                <c:pt idx="10">
                  <c:v>1</c:v>
                </c:pt>
                <c:pt idx="11">
                  <c:v>1</c:v>
                </c:pt>
                <c:pt idx="13">
                  <c:v>1</c:v>
                </c:pt>
                <c:pt idx="17">
                  <c:v>1</c:v>
                </c:pt>
                <c:pt idx="19">
                  <c:v>1</c:v>
                </c:pt>
              </c:numCache>
            </c:numRef>
          </c:val>
          <c:extLst>
            <c:ext xmlns:c16="http://schemas.microsoft.com/office/drawing/2014/chart" uri="{C3380CC4-5D6E-409C-BE32-E72D297353CC}">
              <c16:uniqueId val="{00000004-BC76-E54D-989A-963782A1FC06}"/>
            </c:ext>
          </c:extLst>
        </c:ser>
        <c:ser>
          <c:idx val="5"/>
          <c:order val="5"/>
          <c:tx>
            <c:strRef>
              <c:f>'top 100 profit per year'!$G$3:$G$4</c:f>
              <c:strCache>
                <c:ptCount val="1"/>
                <c:pt idx="0">
                  <c:v>Horror</c:v>
                </c:pt>
              </c:strCache>
            </c:strRef>
          </c:tx>
          <c:spPr>
            <a:solidFill>
              <a:schemeClr val="accent6"/>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year'!$G$5:$G$25</c:f>
              <c:numCache>
                <c:formatCode>General</c:formatCode>
                <c:ptCount val="20"/>
                <c:pt idx="17">
                  <c:v>1</c:v>
                </c:pt>
              </c:numCache>
            </c:numRef>
          </c:val>
          <c:extLst>
            <c:ext xmlns:c16="http://schemas.microsoft.com/office/drawing/2014/chart" uri="{C3380CC4-5D6E-409C-BE32-E72D297353CC}">
              <c16:uniqueId val="{00000005-BC76-E54D-989A-963782A1FC06}"/>
            </c:ext>
          </c:extLst>
        </c:ser>
        <c:ser>
          <c:idx val="6"/>
          <c:order val="6"/>
          <c:tx>
            <c:strRef>
              <c:f>'top 100 profit per year'!$H$3:$H$4</c:f>
              <c:strCache>
                <c:ptCount val="1"/>
                <c:pt idx="0">
                  <c:v>Romance</c:v>
                </c:pt>
              </c:strCache>
            </c:strRef>
          </c:tx>
          <c:spPr>
            <a:solidFill>
              <a:schemeClr val="accent1">
                <a:lumMod val="60000"/>
              </a:schemeClr>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year'!$H$5:$H$25</c:f>
              <c:numCache>
                <c:formatCode>General</c:formatCode>
                <c:ptCount val="20"/>
                <c:pt idx="9">
                  <c:v>1</c:v>
                </c:pt>
                <c:pt idx="10">
                  <c:v>1</c:v>
                </c:pt>
                <c:pt idx="12">
                  <c:v>1</c:v>
                </c:pt>
              </c:numCache>
            </c:numRef>
          </c:val>
          <c:extLst>
            <c:ext xmlns:c16="http://schemas.microsoft.com/office/drawing/2014/chart" uri="{C3380CC4-5D6E-409C-BE32-E72D297353CC}">
              <c16:uniqueId val="{00000006-BC76-E54D-989A-963782A1FC06}"/>
            </c:ext>
          </c:extLst>
        </c:ser>
        <c:ser>
          <c:idx val="7"/>
          <c:order val="7"/>
          <c:tx>
            <c:strRef>
              <c:f>'top 100 profit per year'!$I$3:$I$4</c:f>
              <c:strCache>
                <c:ptCount val="1"/>
                <c:pt idx="0">
                  <c:v>Sci-Fi</c:v>
                </c:pt>
              </c:strCache>
            </c:strRef>
          </c:tx>
          <c:spPr>
            <a:solidFill>
              <a:schemeClr val="accent2">
                <a:lumMod val="60000"/>
              </a:schemeClr>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year'!$I$5:$I$25</c:f>
              <c:numCache>
                <c:formatCode>General</c:formatCode>
                <c:ptCount val="20"/>
                <c:pt idx="2">
                  <c:v>1</c:v>
                </c:pt>
                <c:pt idx="10">
                  <c:v>1</c:v>
                </c:pt>
              </c:numCache>
            </c:numRef>
          </c:val>
          <c:extLst>
            <c:ext xmlns:c16="http://schemas.microsoft.com/office/drawing/2014/chart" uri="{C3380CC4-5D6E-409C-BE32-E72D297353CC}">
              <c16:uniqueId val="{00000007-BC76-E54D-989A-963782A1FC06}"/>
            </c:ext>
          </c:extLst>
        </c:ser>
        <c:ser>
          <c:idx val="8"/>
          <c:order val="8"/>
          <c:tx>
            <c:strRef>
              <c:f>'top 100 profit per year'!$J$3:$J$4</c:f>
              <c:strCache>
                <c:ptCount val="1"/>
                <c:pt idx="0">
                  <c:v>Thriller</c:v>
                </c:pt>
              </c:strCache>
            </c:strRef>
          </c:tx>
          <c:spPr>
            <a:solidFill>
              <a:schemeClr val="accent3">
                <a:lumMod val="60000"/>
              </a:schemeClr>
            </a:solidFill>
            <a:ln>
              <a:noFill/>
            </a:ln>
            <a:effectLst/>
          </c:spPr>
          <c:invertIfNegative val="0"/>
          <c:cat>
            <c:strRef>
              <c:f>'top 100 profit per year'!$A$5:$A$25</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profit per year'!$J$5:$J$25</c:f>
              <c:numCache>
                <c:formatCode>General</c:formatCode>
                <c:ptCount val="20"/>
                <c:pt idx="19">
                  <c:v>1</c:v>
                </c:pt>
              </c:numCache>
            </c:numRef>
          </c:val>
          <c:extLst>
            <c:ext xmlns:c16="http://schemas.microsoft.com/office/drawing/2014/chart" uri="{C3380CC4-5D6E-409C-BE32-E72D297353CC}">
              <c16:uniqueId val="{00000008-BC76-E54D-989A-963782A1FC06}"/>
            </c:ext>
          </c:extLst>
        </c:ser>
        <c:dLbls>
          <c:showLegendKey val="0"/>
          <c:showVal val="0"/>
          <c:showCatName val="0"/>
          <c:showSerName val="0"/>
          <c:showPercent val="0"/>
          <c:showBubbleSize val="0"/>
        </c:dLbls>
        <c:gapWidth val="150"/>
        <c:overlap val="100"/>
        <c:axId val="2008666704"/>
        <c:axId val="2008668352"/>
      </c:barChart>
      <c:catAx>
        <c:axId val="200866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668352"/>
        <c:crosses val="autoZero"/>
        <c:auto val="1"/>
        <c:lblAlgn val="ctr"/>
        <c:lblOffset val="100"/>
        <c:noMultiLvlLbl val="0"/>
      </c:catAx>
      <c:valAx>
        <c:axId val="200866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66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Movies-inflation-Mar202023-workingfile-pivot.xlsx]top 100 average rating per year!PivotTable13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889587495592899E-2"/>
          <c:y val="1.1214063358359274E-2"/>
          <c:w val="0.94142952127659574"/>
          <c:h val="0.91165065491215513"/>
        </c:manualLayout>
      </c:layout>
      <c:lineChart>
        <c:grouping val="standard"/>
        <c:varyColors val="0"/>
        <c:ser>
          <c:idx val="0"/>
          <c:order val="0"/>
          <c:tx>
            <c:strRef>
              <c:f>'top 100 average rating per year'!$B$3</c:f>
              <c:strCache>
                <c:ptCount val="1"/>
                <c:pt idx="0">
                  <c:v>Average of Budget - Inflation Adjusted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'top 100 average rating per year'!$A$4:$A$24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average rating per year'!$B$4:$B$24</c:f>
              <c:numCache>
                <c:formatCode>General</c:formatCode>
                <c:ptCount val="20"/>
                <c:pt idx="0">
                  <c:v>160066036.58536619</c:v>
                </c:pt>
                <c:pt idx="1">
                  <c:v>141169636.36363673</c:v>
                </c:pt>
                <c:pt idx="2">
                  <c:v>125880836.57587551</c:v>
                </c:pt>
                <c:pt idx="3">
                  <c:v>157255814.13043472</c:v>
                </c:pt>
                <c:pt idx="4">
                  <c:v>155734164.46091402</c:v>
                </c:pt>
                <c:pt idx="5">
                  <c:v>195687443.24970165</c:v>
                </c:pt>
                <c:pt idx="6">
                  <c:v>288851562.49999952</c:v>
                </c:pt>
                <c:pt idx="7">
                  <c:v>254140114.40036336</c:v>
                </c:pt>
                <c:pt idx="8">
                  <c:v>204353260.28898811</c:v>
                </c:pt>
                <c:pt idx="9">
                  <c:v>190405397.82570502</c:v>
                </c:pt>
                <c:pt idx="10">
                  <c:v>196550893.34849727</c:v>
                </c:pt>
                <c:pt idx="11">
                  <c:v>184093287.513504</c:v>
                </c:pt>
                <c:pt idx="12">
                  <c:v>196893885.14798579</c:v>
                </c:pt>
                <c:pt idx="13">
                  <c:v>154426477.84784254</c:v>
                </c:pt>
                <c:pt idx="14">
                  <c:v>128930301.82707079</c:v>
                </c:pt>
                <c:pt idx="15">
                  <c:v>197279185.31863371</c:v>
                </c:pt>
                <c:pt idx="16">
                  <c:v>183678560.76420054</c:v>
                </c:pt>
                <c:pt idx="17">
                  <c:v>172368210.46834219</c:v>
                </c:pt>
                <c:pt idx="18">
                  <c:v>199436608.69669047</c:v>
                </c:pt>
                <c:pt idx="19">
                  <c:v>202354886.51678729</c:v>
                </c:pt>
              </c:numCache>
            </c:numRef>
          </c:val>
          <c:smooth val="0"/>
          <c:extLst>
            <c:ext xmlns:c16="http://schemas.microsoft.com/office/drawing/2014/chart" uri="{C3380CC4-5D6E-409C-BE32-E72D297353CC}">
              <c16:uniqueId val="{00000000-C31C-5C45-BBFF-93DFFA1FD779}"/>
            </c:ext>
          </c:extLst>
        </c:ser>
        <c:ser>
          <c:idx val="1"/>
          <c:order val="1"/>
          <c:tx>
            <c:strRef>
              <c:f>'top 100 average rating per year'!$C$3</c:f>
              <c:strCache>
                <c:ptCount val="1"/>
                <c:pt idx="0">
                  <c:v>Average of USA Gross Income - Inflation Adjusted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100 average rating per year'!$A$4:$A$24</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'top 100 average rating per year'!$C$4:$C$24</c:f>
              <c:numCache>
                <c:formatCode>General</c:formatCode>
                <c:ptCount val="20"/>
                <c:pt idx="0">
                  <c:v>370990213.43274474</c:v>
                </c:pt>
                <c:pt idx="1">
                  <c:v>414266513.4156453</c:v>
                </c:pt>
                <c:pt idx="2">
                  <c:v>429698657.78559661</c:v>
                </c:pt>
                <c:pt idx="3">
                  <c:v>446873426.72789764</c:v>
                </c:pt>
                <c:pt idx="4">
                  <c:v>451280444.7730279</c:v>
                </c:pt>
                <c:pt idx="5">
                  <c:v>425122992.33150619</c:v>
                </c:pt>
                <c:pt idx="6">
                  <c:v>543446372.12069356</c:v>
                </c:pt>
                <c:pt idx="7">
                  <c:v>394508908.87466991</c:v>
                </c:pt>
                <c:pt idx="8">
                  <c:v>469359080.31697655</c:v>
                </c:pt>
                <c:pt idx="9">
                  <c:v>469090508.31255621</c:v>
                </c:pt>
                <c:pt idx="10">
                  <c:v>392802038.75108802</c:v>
                </c:pt>
                <c:pt idx="11">
                  <c:v>422148835.36154991</c:v>
                </c:pt>
                <c:pt idx="12">
                  <c:v>446993511.15411896</c:v>
                </c:pt>
                <c:pt idx="13">
                  <c:v>445083060.30488825</c:v>
                </c:pt>
                <c:pt idx="14">
                  <c:v>371864018.73680359</c:v>
                </c:pt>
                <c:pt idx="15">
                  <c:v>563067047.31630218</c:v>
                </c:pt>
                <c:pt idx="16">
                  <c:v>421603030.93493789</c:v>
                </c:pt>
                <c:pt idx="17">
                  <c:v>436815826.48643047</c:v>
                </c:pt>
                <c:pt idx="18">
                  <c:v>526539632.5704658</c:v>
                </c:pt>
                <c:pt idx="19">
                  <c:v>487833608.46213794</c:v>
                </c:pt>
              </c:numCache>
            </c:numRef>
          </c:val>
          <c:smooth val="0"/>
          <c:extLst>
            <c:ext xmlns:c16="http://schemas.microsoft.com/office/drawing/2014/chart" uri="{C3380CC4-5D6E-409C-BE32-E72D297353CC}">
              <c16:uniqueId val="{0000000C-C31C-5C45-BBFF-93DFFA1FD779}"/>
            </c:ext>
          </c:extLst>
        </c:ser>
        <c:dLbls>
          <c:showLegendKey val="0"/>
          <c:showVal val="0"/>
          <c:showCatName val="0"/>
          <c:showSerName val="0"/>
          <c:showPercent val="0"/>
          <c:showBubbleSize val="0"/>
        </c:dLbls>
        <c:marker val="1"/>
        <c:smooth val="0"/>
        <c:axId val="1733997840"/>
        <c:axId val="1733999488"/>
      </c:lineChart>
      <c:catAx>
        <c:axId val="173399784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999488"/>
        <c:crosses val="autoZero"/>
        <c:auto val="1"/>
        <c:lblAlgn val="ctr"/>
        <c:lblOffset val="100"/>
        <c:noMultiLvlLbl val="0"/>
      </c:catAx>
      <c:valAx>
        <c:axId val="173399948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99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50 Actors Ranked by How Many Movies They Starred in Between  the Years 2000-2020</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bar"/>
        <c:grouping val="clustered"/>
        <c:varyColors val="0"/>
        <c:ser>
          <c:idx val="0"/>
          <c:order val="0"/>
          <c:tx>
            <c:strRef>
              <c:f>'ranked by count as main actors'!$B$1</c:f>
              <c:strCache>
                <c:ptCount val="1"/>
                <c:pt idx="0">
                  <c:v>Grand Total</c:v>
                </c:pt>
              </c:strCache>
            </c:strRef>
          </c:tx>
          <c:spPr>
            <a:pattFill prst="ltUpDiag">
              <a:fgClr>
                <a:schemeClr val="dk1">
                  <a:tint val="88500"/>
                </a:schemeClr>
              </a:fgClr>
              <a:bgClr>
                <a:schemeClr val="lt1"/>
              </a:bgClr>
            </a:pattFill>
            <a:ln>
              <a:noFill/>
            </a:ln>
            <a:effectLst/>
          </c:spPr>
          <c:invertIfNegative val="0"/>
          <c:dLbls>
            <c:spPr>
              <a:solidFill>
                <a:schemeClr val="dk1">
                  <a:tint val="885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'ranked by count as main actors'!$A$2:$A$51</c:f>
              <c:strCache>
                <c:ptCount val="50"/>
                <c:pt idx="0">
                  <c:v>Nicolas Cage</c:v>
                </c:pt>
                <c:pt idx="1">
                  <c:v>Adam Sandler</c:v>
                </c:pt>
                <c:pt idx="2">
                  <c:v>Johnny Depp</c:v>
                </c:pt>
                <c:pt idx="3">
                  <c:v>Mark Wahlberg</c:v>
                </c:pt>
                <c:pt idx="4">
                  <c:v>Akshay Kumar</c:v>
                </c:pt>
                <c:pt idx="5">
                  <c:v>Bruce Willis</c:v>
                </c:pt>
                <c:pt idx="6">
                  <c:v>Robert De Niro</c:v>
                </c:pt>
                <c:pt idx="7">
                  <c:v>Will Ferrell</c:v>
                </c:pt>
                <c:pt idx="8">
                  <c:v>Dwayne Johnson</c:v>
                </c:pt>
                <c:pt idx="9">
                  <c:v>Jason Statham</c:v>
                </c:pt>
                <c:pt idx="10">
                  <c:v>Ben Affleck</c:v>
                </c:pt>
                <c:pt idx="11">
                  <c:v>Matthew McConaughey</c:v>
                </c:pt>
                <c:pt idx="12">
                  <c:v>Ryan Reynolds</c:v>
                </c:pt>
                <c:pt idx="13">
                  <c:v>Will Smith</c:v>
                </c:pt>
                <c:pt idx="14">
                  <c:v>Steve Carell</c:v>
                </c:pt>
                <c:pt idx="15">
                  <c:v>Denzel Washington</c:v>
                </c:pt>
                <c:pt idx="16">
                  <c:v>Matt Damon</c:v>
                </c:pt>
                <c:pt idx="17">
                  <c:v>Tom Hanks</c:v>
                </c:pt>
                <c:pt idx="18">
                  <c:v>Tom Cruise</c:v>
                </c:pt>
                <c:pt idx="19">
                  <c:v>Ben Stiller</c:v>
                </c:pt>
                <c:pt idx="20">
                  <c:v>Christian Bale</c:v>
                </c:pt>
                <c:pt idx="21">
                  <c:v>Hugh Jackman</c:v>
                </c:pt>
                <c:pt idx="22">
                  <c:v>Vin Diesel</c:v>
                </c:pt>
                <c:pt idx="23">
                  <c:v>Samuel L. Jackson</c:v>
                </c:pt>
                <c:pt idx="24">
                  <c:v>Sandra Bullock</c:v>
                </c:pt>
                <c:pt idx="25">
                  <c:v>Brad Pitt</c:v>
                </c:pt>
                <c:pt idx="26">
                  <c:v>George Clooney</c:v>
                </c:pt>
                <c:pt idx="27">
                  <c:v>Jackie Chan</c:v>
                </c:pt>
                <c:pt idx="28">
                  <c:v>Jake Gyllenhaal</c:v>
                </c:pt>
                <c:pt idx="29">
                  <c:v>John Cusack</c:v>
                </c:pt>
                <c:pt idx="30">
                  <c:v>Keanu Reeves</c:v>
                </c:pt>
                <c:pt idx="31">
                  <c:v>Nicole Kidman</c:v>
                </c:pt>
                <c:pt idx="32">
                  <c:v>Antonio Banderas</c:v>
                </c:pt>
                <c:pt idx="33">
                  <c:v>Gerard Butler</c:v>
                </c:pt>
                <c:pt idx="34">
                  <c:v>Jim Carrey</c:v>
                </c:pt>
                <c:pt idx="35">
                  <c:v>Liam Neeson</c:v>
                </c:pt>
                <c:pt idx="36">
                  <c:v>Charlize Theron</c:v>
                </c:pt>
                <c:pt idx="37">
                  <c:v>Colin Farrell</c:v>
                </c:pt>
                <c:pt idx="38">
                  <c:v>Dennis Quaid</c:v>
                </c:pt>
                <c:pt idx="39">
                  <c:v>Ewan McGregor</c:v>
                </c:pt>
                <c:pt idx="40">
                  <c:v>Joaquin Phoenix</c:v>
                </c:pt>
                <c:pt idx="41">
                  <c:v>John Travolta</c:v>
                </c:pt>
                <c:pt idx="42">
                  <c:v>Owen Wilson</c:v>
                </c:pt>
                <c:pt idx="43">
                  <c:v>Ryan Gosling</c:v>
                </c:pt>
                <c:pt idx="44">
                  <c:v>Sylvester Stallone</c:v>
                </c:pt>
                <c:pt idx="45">
                  <c:v>Jack Black</c:v>
                </c:pt>
                <c:pt idx="46">
                  <c:v>James McAvoy</c:v>
                </c:pt>
                <c:pt idx="47">
                  <c:v>Leonardo DiCaprio</c:v>
                </c:pt>
                <c:pt idx="48">
                  <c:v>Reese Witherspoon</c:v>
                </c:pt>
                <c:pt idx="49">
                  <c:v>Robert Downey Jr.</c:v>
                </c:pt>
              </c:strCache>
            </c:strRef>
          </c:cat>
          <c:val>
            <c:numRef>
              <c:f>'ranked by count as main actors'!$B$2:$B$51</c:f>
              <c:numCache>
                <c:formatCode>General</c:formatCode>
                <c:ptCount val="50"/>
                <c:pt idx="0">
                  <c:v>33</c:v>
                </c:pt>
                <c:pt idx="1">
                  <c:v>31</c:v>
                </c:pt>
                <c:pt idx="2">
                  <c:v>25</c:v>
                </c:pt>
                <c:pt idx="3">
                  <c:v>24</c:v>
                </c:pt>
                <c:pt idx="4">
                  <c:v>23</c:v>
                </c:pt>
                <c:pt idx="5">
                  <c:v>22</c:v>
                </c:pt>
                <c:pt idx="6">
                  <c:v>22</c:v>
                </c:pt>
                <c:pt idx="7">
                  <c:v>21</c:v>
                </c:pt>
                <c:pt idx="8">
                  <c:v>21</c:v>
                </c:pt>
                <c:pt idx="9">
                  <c:v>20</c:v>
                </c:pt>
                <c:pt idx="10">
                  <c:v>19</c:v>
                </c:pt>
                <c:pt idx="11">
                  <c:v>19</c:v>
                </c:pt>
                <c:pt idx="12">
                  <c:v>19</c:v>
                </c:pt>
                <c:pt idx="13">
                  <c:v>18</c:v>
                </c:pt>
                <c:pt idx="14">
                  <c:v>18</c:v>
                </c:pt>
                <c:pt idx="15">
                  <c:v>18</c:v>
                </c:pt>
                <c:pt idx="16">
                  <c:v>18</c:v>
                </c:pt>
                <c:pt idx="17">
                  <c:v>17</c:v>
                </c:pt>
                <c:pt idx="18">
                  <c:v>17</c:v>
                </c:pt>
                <c:pt idx="19">
                  <c:v>17</c:v>
                </c:pt>
                <c:pt idx="20">
                  <c:v>17</c:v>
                </c:pt>
                <c:pt idx="21">
                  <c:v>17</c:v>
                </c:pt>
                <c:pt idx="22">
                  <c:v>16</c:v>
                </c:pt>
                <c:pt idx="23">
                  <c:v>16</c:v>
                </c:pt>
                <c:pt idx="24">
                  <c:v>16</c:v>
                </c:pt>
                <c:pt idx="25">
                  <c:v>16</c:v>
                </c:pt>
                <c:pt idx="26">
                  <c:v>16</c:v>
                </c:pt>
                <c:pt idx="27">
                  <c:v>16</c:v>
                </c:pt>
                <c:pt idx="28">
                  <c:v>16</c:v>
                </c:pt>
                <c:pt idx="29">
                  <c:v>16</c:v>
                </c:pt>
                <c:pt idx="30">
                  <c:v>16</c:v>
                </c:pt>
                <c:pt idx="31">
                  <c:v>16</c:v>
                </c:pt>
                <c:pt idx="32">
                  <c:v>15</c:v>
                </c:pt>
                <c:pt idx="33">
                  <c:v>15</c:v>
                </c:pt>
                <c:pt idx="34">
                  <c:v>15</c:v>
                </c:pt>
                <c:pt idx="35">
                  <c:v>15</c:v>
                </c:pt>
                <c:pt idx="36">
                  <c:v>14</c:v>
                </c:pt>
                <c:pt idx="37">
                  <c:v>14</c:v>
                </c:pt>
                <c:pt idx="38">
                  <c:v>14</c:v>
                </c:pt>
                <c:pt idx="39">
                  <c:v>14</c:v>
                </c:pt>
                <c:pt idx="40">
                  <c:v>14</c:v>
                </c:pt>
                <c:pt idx="41">
                  <c:v>14</c:v>
                </c:pt>
                <c:pt idx="42">
                  <c:v>14</c:v>
                </c:pt>
                <c:pt idx="43">
                  <c:v>14</c:v>
                </c:pt>
                <c:pt idx="44">
                  <c:v>13</c:v>
                </c:pt>
                <c:pt idx="45">
                  <c:v>13</c:v>
                </c:pt>
                <c:pt idx="46">
                  <c:v>13</c:v>
                </c:pt>
                <c:pt idx="47">
                  <c:v>13</c:v>
                </c:pt>
                <c:pt idx="48">
                  <c:v>13</c:v>
                </c:pt>
                <c:pt idx="49">
                  <c:v>13</c:v>
                </c:pt>
              </c:numCache>
            </c:numRef>
          </c:val>
          <c:extLst>
            <c:ext xmlns:c16="http://schemas.microsoft.com/office/drawing/2014/chart" uri="{C3380CC4-5D6E-409C-BE32-E72D297353CC}">
              <c16:uniqueId val="{00000000-1E9F-6E48-AE9A-C90948D29FD8}"/>
            </c:ext>
          </c:extLst>
        </c:ser>
        <c:dLbls>
          <c:showLegendKey val="0"/>
          <c:showVal val="1"/>
          <c:showCatName val="0"/>
          <c:showSerName val="0"/>
          <c:showPercent val="0"/>
          <c:showBubbleSize val="0"/>
        </c:dLbls>
        <c:gapWidth val="269"/>
        <c:overlap val="-20"/>
        <c:axId val="730107087"/>
        <c:axId val="730497791"/>
      </c:barChart>
      <c:catAx>
        <c:axId val="730107087"/>
        <c:scaling>
          <c:orientation val="minMax"/>
        </c:scaling>
        <c:delete val="0"/>
        <c:axPos val="l"/>
        <c:numFmt formatCode="General" sourceLinked="1"/>
        <c:majorTickMark val="none"/>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730497791"/>
        <c:crosses val="autoZero"/>
        <c:auto val="1"/>
        <c:lblAlgn val="ctr"/>
        <c:lblOffset val="100"/>
        <c:noMultiLvlLbl val="0"/>
      </c:catAx>
      <c:valAx>
        <c:axId val="73049779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3010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50 Actors Ranked by How Many Movies They Starred</a:t>
            </a:r>
            <a:r>
              <a:rPr lang="en-US" baseline="0"/>
              <a:t> in Between </a:t>
            </a:r>
            <a:r>
              <a:rPr lang="en-US"/>
              <a:t> the Years 2000-2020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'ranked by count as main actors'!$B$1</c:f>
              <c:strCache>
                <c:ptCount val="1"/>
                <c:pt idx="0">
                  <c:v>Grand 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4"/>
            <c:invertIfNegative val="0"/>
            <c:bubble3D val="0"/>
            <c:spPr>
              <a:solidFill>
                <a:srgbClr val="FF40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4C-0C46-A176-4276CC850F88}"/>
              </c:ext>
            </c:extLst>
          </c:dPt>
          <c:dPt>
            <c:idx val="31"/>
            <c:invertIfNegative val="0"/>
            <c:bubble3D val="0"/>
            <c:spPr>
              <a:solidFill>
                <a:srgbClr val="FF40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84C-0C46-A176-4276CC850F88}"/>
              </c:ext>
            </c:extLst>
          </c:dPt>
          <c:dPt>
            <c:idx val="36"/>
            <c:invertIfNegative val="0"/>
            <c:bubble3D val="0"/>
            <c:spPr>
              <a:solidFill>
                <a:srgbClr val="FF40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84C-0C46-A176-4276CC850F88}"/>
              </c:ext>
            </c:extLst>
          </c:dPt>
          <c:dPt>
            <c:idx val="48"/>
            <c:invertIfNegative val="0"/>
            <c:bubble3D val="0"/>
            <c:spPr>
              <a:solidFill>
                <a:srgbClr val="FF40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84C-0C46-A176-4276CC850F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'ranked by count as main actors'!$A$2:$A$51</c:f>
              <c:strCache>
                <c:ptCount val="50"/>
                <c:pt idx="0">
                  <c:v>Nicolas Cage</c:v>
                </c:pt>
                <c:pt idx="1">
                  <c:v>Adam Sandler</c:v>
                </c:pt>
                <c:pt idx="2">
                  <c:v>Johnny Depp</c:v>
                </c:pt>
                <c:pt idx="3">
                  <c:v>Mark Wahlberg</c:v>
                </c:pt>
                <c:pt idx="4">
                  <c:v>Akshay Kumar</c:v>
                </c:pt>
                <c:pt idx="5">
                  <c:v>Bruce Willis</c:v>
                </c:pt>
                <c:pt idx="6">
                  <c:v>Robert De Niro</c:v>
                </c:pt>
                <c:pt idx="7">
                  <c:v>Will Ferrell</c:v>
                </c:pt>
                <c:pt idx="8">
                  <c:v>Dwayne Johnson</c:v>
                </c:pt>
                <c:pt idx="9">
                  <c:v>Jason Statham</c:v>
                </c:pt>
                <c:pt idx="10">
                  <c:v>Ben Affleck</c:v>
                </c:pt>
                <c:pt idx="11">
                  <c:v>Matthew McConaughey</c:v>
                </c:pt>
                <c:pt idx="12">
                  <c:v>Ryan Reynolds</c:v>
                </c:pt>
                <c:pt idx="13">
                  <c:v>Will Smith</c:v>
                </c:pt>
                <c:pt idx="14">
                  <c:v>Steve Carell</c:v>
                </c:pt>
                <c:pt idx="15">
                  <c:v>Denzel Washington</c:v>
                </c:pt>
                <c:pt idx="16">
                  <c:v>Matt Damon</c:v>
                </c:pt>
                <c:pt idx="17">
                  <c:v>Tom Hanks</c:v>
                </c:pt>
                <c:pt idx="18">
                  <c:v>Tom Cruise</c:v>
                </c:pt>
                <c:pt idx="19">
                  <c:v>Ben Stiller</c:v>
                </c:pt>
                <c:pt idx="20">
                  <c:v>Christian Bale</c:v>
                </c:pt>
                <c:pt idx="21">
                  <c:v>Hugh Jackman</c:v>
                </c:pt>
                <c:pt idx="22">
                  <c:v>Vin Diesel</c:v>
                </c:pt>
                <c:pt idx="23">
                  <c:v>Samuel L. Jackson</c:v>
                </c:pt>
                <c:pt idx="24">
                  <c:v>Sandra Bullock</c:v>
                </c:pt>
                <c:pt idx="25">
                  <c:v>Brad Pitt</c:v>
                </c:pt>
                <c:pt idx="26">
                  <c:v>George Clooney</c:v>
                </c:pt>
                <c:pt idx="27">
                  <c:v>Jackie Chan</c:v>
                </c:pt>
                <c:pt idx="28">
                  <c:v>Jake Gyllenhaal</c:v>
                </c:pt>
                <c:pt idx="29">
                  <c:v>John Cusack</c:v>
                </c:pt>
                <c:pt idx="30">
                  <c:v>Keanu Reeves</c:v>
                </c:pt>
                <c:pt idx="31">
                  <c:v>Nicole Kidman</c:v>
                </c:pt>
                <c:pt idx="32">
                  <c:v>Antonio Banderas</c:v>
                </c:pt>
                <c:pt idx="33">
                  <c:v>Gerard Butler</c:v>
                </c:pt>
                <c:pt idx="34">
                  <c:v>Jim Carrey</c:v>
                </c:pt>
                <c:pt idx="35">
                  <c:v>Liam Neeson</c:v>
                </c:pt>
                <c:pt idx="36">
                  <c:v>Charlize Theron</c:v>
                </c:pt>
                <c:pt idx="37">
                  <c:v>Colin Farrell</c:v>
                </c:pt>
                <c:pt idx="38">
                  <c:v>Dennis Quaid</c:v>
                </c:pt>
                <c:pt idx="39">
                  <c:v>Ewan McGregor</c:v>
                </c:pt>
                <c:pt idx="40">
                  <c:v>Joaquin Phoenix</c:v>
                </c:pt>
                <c:pt idx="41">
                  <c:v>John Travolta</c:v>
                </c:pt>
                <c:pt idx="42">
                  <c:v>Owen Wilson</c:v>
                </c:pt>
                <c:pt idx="43">
                  <c:v>Ryan Gosling</c:v>
                </c:pt>
                <c:pt idx="44">
                  <c:v>Sylvester Stallone</c:v>
                </c:pt>
                <c:pt idx="45">
                  <c:v>Jack Black</c:v>
                </c:pt>
                <c:pt idx="46">
                  <c:v>James McAvoy</c:v>
                </c:pt>
                <c:pt idx="47">
                  <c:v>Leonardo DiCaprio</c:v>
                </c:pt>
                <c:pt idx="48">
                  <c:v>Reese Witherspoon</c:v>
                </c:pt>
                <c:pt idx="49">
                  <c:v>Robert Downey Jr.</c:v>
                </c:pt>
              </c:strCache>
            </c:strRef>
          </c:cat>
          <c:val>
            <c:numRef>
              <c:f>'ranked by count as main actors'!$B$2:$B$51</c:f>
              <c:numCache>
                <c:formatCode>General</c:formatCode>
                <c:ptCount val="50"/>
                <c:pt idx="0">
                  <c:v>33</c:v>
                </c:pt>
                <c:pt idx="1">
                  <c:v>31</c:v>
                </c:pt>
                <c:pt idx="2">
                  <c:v>25</c:v>
                </c:pt>
                <c:pt idx="3">
                  <c:v>24</c:v>
                </c:pt>
                <c:pt idx="4">
                  <c:v>23</c:v>
                </c:pt>
                <c:pt idx="5">
                  <c:v>22</c:v>
                </c:pt>
                <c:pt idx="6">
                  <c:v>22</c:v>
                </c:pt>
                <c:pt idx="7">
                  <c:v>21</c:v>
                </c:pt>
                <c:pt idx="8">
                  <c:v>21</c:v>
                </c:pt>
                <c:pt idx="9">
                  <c:v>20</c:v>
                </c:pt>
                <c:pt idx="10">
                  <c:v>19</c:v>
                </c:pt>
                <c:pt idx="11">
                  <c:v>19</c:v>
                </c:pt>
                <c:pt idx="12">
                  <c:v>19</c:v>
                </c:pt>
                <c:pt idx="13">
                  <c:v>18</c:v>
                </c:pt>
                <c:pt idx="14">
                  <c:v>18</c:v>
                </c:pt>
                <c:pt idx="15">
                  <c:v>18</c:v>
                </c:pt>
                <c:pt idx="16">
                  <c:v>18</c:v>
                </c:pt>
                <c:pt idx="17">
                  <c:v>17</c:v>
                </c:pt>
                <c:pt idx="18">
                  <c:v>17</c:v>
                </c:pt>
                <c:pt idx="19">
                  <c:v>17</c:v>
                </c:pt>
                <c:pt idx="20">
                  <c:v>17</c:v>
                </c:pt>
                <c:pt idx="21">
                  <c:v>17</c:v>
                </c:pt>
                <c:pt idx="22">
                  <c:v>16</c:v>
                </c:pt>
                <c:pt idx="23">
                  <c:v>16</c:v>
                </c:pt>
                <c:pt idx="24">
                  <c:v>16</c:v>
                </c:pt>
                <c:pt idx="25">
                  <c:v>16</c:v>
                </c:pt>
                <c:pt idx="26">
                  <c:v>16</c:v>
                </c:pt>
                <c:pt idx="27">
                  <c:v>16</c:v>
                </c:pt>
                <c:pt idx="28">
                  <c:v>16</c:v>
                </c:pt>
                <c:pt idx="29">
                  <c:v>16</c:v>
                </c:pt>
                <c:pt idx="30">
                  <c:v>16</c:v>
                </c:pt>
                <c:pt idx="31">
                  <c:v>16</c:v>
                </c:pt>
                <c:pt idx="32">
                  <c:v>15</c:v>
                </c:pt>
                <c:pt idx="33">
                  <c:v>15</c:v>
                </c:pt>
                <c:pt idx="34">
                  <c:v>15</c:v>
                </c:pt>
                <c:pt idx="35">
                  <c:v>15</c:v>
                </c:pt>
                <c:pt idx="36">
                  <c:v>14</c:v>
                </c:pt>
                <c:pt idx="37">
                  <c:v>14</c:v>
                </c:pt>
                <c:pt idx="38">
                  <c:v>14</c:v>
                </c:pt>
                <c:pt idx="39">
                  <c:v>14</c:v>
                </c:pt>
                <c:pt idx="40">
                  <c:v>14</c:v>
                </c:pt>
                <c:pt idx="41">
                  <c:v>14</c:v>
                </c:pt>
                <c:pt idx="42">
                  <c:v>14</c:v>
                </c:pt>
                <c:pt idx="43">
                  <c:v>14</c:v>
                </c:pt>
                <c:pt idx="44">
                  <c:v>13</c:v>
                </c:pt>
                <c:pt idx="45">
                  <c:v>13</c:v>
                </c:pt>
                <c:pt idx="46">
                  <c:v>13</c:v>
                </c:pt>
                <c:pt idx="47">
                  <c:v>13</c:v>
                </c:pt>
                <c:pt idx="48">
                  <c:v>13</c:v>
                </c:pt>
                <c:pt idx="49">
                  <c:v>13</c:v>
                </c:pt>
              </c:numCache>
            </c:numRef>
          </c:val>
          <c:extLst>
            <c:ext xmlns:c16="http://schemas.microsoft.com/office/drawing/2014/chart" uri="{C3380CC4-5D6E-409C-BE32-E72D297353CC}">
              <c16:uniqueId val="{00000000-584C-0C46-A176-4276CC850F88}"/>
            </c:ext>
          </c:extLst>
        </c:ser>
        <c:dLbls>
          <c:showLegendKey val="0"/>
          <c:showVal val="1"/>
          <c:showCatName val="0"/>
          <c:showSerName val="0"/>
          <c:showPercent val="0"/>
          <c:showBubbleSize val="0"/>
        </c:dLbls>
        <c:gapWidth val="115"/>
        <c:overlap val="-20"/>
        <c:axId val="730107087"/>
        <c:axId val="730497791"/>
      </c:barChart>
      <c:catAx>
        <c:axId val="73010708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0497791"/>
        <c:crosses val="autoZero"/>
        <c:auto val="1"/>
        <c:lblAlgn val="ctr"/>
        <c:lblOffset val="100"/>
        <c:noMultiLvlLbl val="0"/>
      </c:catAx>
      <c:valAx>
        <c:axId val="73049779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010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50 Actors </a:t>
            </a:r>
            <a:r>
              <a:rPr lang="en-US" sz="1500" b="1" i="0" u="none" strike="noStrike" cap="all" normalizeH="0" baseline="0">
                <a:effectLst/>
              </a:rPr>
              <a:t>2000-2020</a:t>
            </a:r>
            <a:r>
              <a:rPr lang="en-US" sz="1500" b="1" i="0" u="none" strike="noStrike" cap="all" normalizeH="0" baseline="0"/>
              <a:t> </a:t>
            </a:r>
          </a:p>
          <a:p>
            <a:pPr>
              <a:defRPr/>
            </a:pPr>
            <a:r>
              <a:rPr lang="en-US"/>
              <a:t>Ranked by Count</a:t>
            </a:r>
            <a:r>
              <a:rPr lang="en-US" baseline="0"/>
              <a:t> as Main actors</a:t>
            </a:r>
            <a:r>
              <a:rPr lang="en-US"/>
              <a:t>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bar"/>
        <c:grouping val="clustered"/>
        <c:varyColors val="0"/>
        <c:ser>
          <c:idx val="0"/>
          <c:order val="0"/>
          <c:tx>
            <c:strRef>
              <c:f>'ranked by count as main actors'!$B$1</c:f>
              <c:strCache>
                <c:ptCount val="1"/>
                <c:pt idx="0">
                  <c:v>Grand Total</c:v>
                </c:pt>
              </c:strCache>
            </c:strRef>
          </c:tx>
          <c:spPr>
            <a:pattFill prst="ltUpDiag">
              <a:fgClr>
                <a:schemeClr val="dk1">
                  <a:tint val="88500"/>
                </a:schemeClr>
              </a:fgClr>
              <a:bgClr>
                <a:schemeClr val="lt1"/>
              </a:bgClr>
            </a:pattFill>
            <a:ln>
              <a:noFill/>
            </a:ln>
            <a:effectLst/>
          </c:spPr>
          <c:invertIfNegative val="0"/>
          <c:dPt>
            <c:idx val="24"/>
            <c:invertIfNegative val="0"/>
            <c:bubble3D val="0"/>
            <c:spPr>
              <a:solidFill>
                <a:srgbClr val="FF40FF"/>
              </a:solidFill>
              <a:ln>
                <a:noFill/>
              </a:ln>
              <a:effectLst/>
            </c:spPr>
            <c:extLst>
              <c:ext xmlns:c16="http://schemas.microsoft.com/office/drawing/2014/chart" uri="{C3380CC4-5D6E-409C-BE32-E72D297353CC}">
                <c16:uniqueId val="{00000004-6B48-2F4C-BE37-8F55EDDCBE87}"/>
              </c:ext>
            </c:extLst>
          </c:dPt>
          <c:dPt>
            <c:idx val="31"/>
            <c:invertIfNegative val="0"/>
            <c:bubble3D val="0"/>
            <c:spPr>
              <a:solidFill>
                <a:srgbClr val="FF40FF"/>
              </a:solidFill>
              <a:ln>
                <a:noFill/>
              </a:ln>
              <a:effectLst/>
            </c:spPr>
            <c:extLst>
              <c:ext xmlns:c16="http://schemas.microsoft.com/office/drawing/2014/chart" uri="{C3380CC4-5D6E-409C-BE32-E72D297353CC}">
                <c16:uniqueId val="{00000003-6B48-2F4C-BE37-8F55EDDCBE87}"/>
              </c:ext>
            </c:extLst>
          </c:dPt>
          <c:dPt>
            <c:idx val="36"/>
            <c:invertIfNegative val="0"/>
            <c:bubble3D val="0"/>
            <c:spPr>
              <a:solidFill>
                <a:srgbClr val="FF40FF"/>
              </a:solidFill>
              <a:ln>
                <a:noFill/>
              </a:ln>
              <a:effectLst/>
            </c:spPr>
            <c:extLst>
              <c:ext xmlns:c16="http://schemas.microsoft.com/office/drawing/2014/chart" uri="{C3380CC4-5D6E-409C-BE32-E72D297353CC}">
                <c16:uniqueId val="{00000002-6B48-2F4C-BE37-8F55EDDCBE87}"/>
              </c:ext>
            </c:extLst>
          </c:dPt>
          <c:dPt>
            <c:idx val="48"/>
            <c:invertIfNegative val="0"/>
            <c:bubble3D val="0"/>
            <c:spPr>
              <a:solidFill>
                <a:srgbClr val="FF40FF"/>
              </a:solidFill>
              <a:ln>
                <a:noFill/>
              </a:ln>
              <a:effectLst/>
            </c:spPr>
            <c:extLst>
              <c:ext xmlns:c16="http://schemas.microsoft.com/office/drawing/2014/chart" uri="{C3380CC4-5D6E-409C-BE32-E72D297353CC}">
                <c16:uniqueId val="{00000001-6B48-2F4C-BE37-8F55EDDCBE87}"/>
              </c:ext>
            </c:extLst>
          </c:dPt>
          <c:dLbls>
            <c:spPr>
              <a:solidFill>
                <a:schemeClr val="dk1">
                  <a:tint val="885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'ranked by count as main actors'!$A$2:$A$51</c:f>
              <c:strCache>
                <c:ptCount val="50"/>
                <c:pt idx="0">
                  <c:v>Nicolas Cage</c:v>
                </c:pt>
                <c:pt idx="1">
                  <c:v>Adam Sandler</c:v>
                </c:pt>
                <c:pt idx="2">
                  <c:v>Johnny Depp</c:v>
                </c:pt>
                <c:pt idx="3">
                  <c:v>Mark Wahlberg</c:v>
                </c:pt>
                <c:pt idx="4">
                  <c:v>Akshay Kumar</c:v>
                </c:pt>
                <c:pt idx="5">
                  <c:v>Bruce Willis</c:v>
                </c:pt>
                <c:pt idx="6">
                  <c:v>Robert De Niro</c:v>
                </c:pt>
                <c:pt idx="7">
                  <c:v>Will Ferrell</c:v>
                </c:pt>
                <c:pt idx="8">
                  <c:v>Dwayne Johnson</c:v>
                </c:pt>
                <c:pt idx="9">
                  <c:v>Jason Statham</c:v>
                </c:pt>
                <c:pt idx="10">
                  <c:v>Ben Affleck</c:v>
                </c:pt>
                <c:pt idx="11">
                  <c:v>Matthew McConaughey</c:v>
                </c:pt>
                <c:pt idx="12">
                  <c:v>Ryan Reynolds</c:v>
                </c:pt>
                <c:pt idx="13">
                  <c:v>Will Smith</c:v>
                </c:pt>
                <c:pt idx="14">
                  <c:v>Steve Carell</c:v>
                </c:pt>
                <c:pt idx="15">
                  <c:v>Denzel Washington</c:v>
                </c:pt>
                <c:pt idx="16">
                  <c:v>Matt Damon</c:v>
                </c:pt>
                <c:pt idx="17">
                  <c:v>Tom Hanks</c:v>
                </c:pt>
                <c:pt idx="18">
                  <c:v>Tom Cruise</c:v>
                </c:pt>
                <c:pt idx="19">
                  <c:v>Ben Stiller</c:v>
                </c:pt>
                <c:pt idx="20">
                  <c:v>Christian Bale</c:v>
                </c:pt>
                <c:pt idx="21">
                  <c:v>Hugh Jackman</c:v>
                </c:pt>
                <c:pt idx="22">
                  <c:v>Vin Diesel</c:v>
                </c:pt>
                <c:pt idx="23">
                  <c:v>Samuel L. Jackson</c:v>
                </c:pt>
                <c:pt idx="24">
                  <c:v>Sandra Bullock</c:v>
                </c:pt>
                <c:pt idx="25">
                  <c:v>Brad Pitt</c:v>
                </c:pt>
                <c:pt idx="26">
                  <c:v>George Clooney</c:v>
                </c:pt>
                <c:pt idx="27">
                  <c:v>Jackie Chan</c:v>
                </c:pt>
                <c:pt idx="28">
                  <c:v>Jake Gyllenhaal</c:v>
                </c:pt>
                <c:pt idx="29">
                  <c:v>John Cusack</c:v>
                </c:pt>
                <c:pt idx="30">
                  <c:v>Keanu Reeves</c:v>
                </c:pt>
                <c:pt idx="31">
                  <c:v>Nicole Kidman</c:v>
                </c:pt>
                <c:pt idx="32">
                  <c:v>Antonio Banderas</c:v>
                </c:pt>
                <c:pt idx="33">
                  <c:v>Gerard Butler</c:v>
                </c:pt>
                <c:pt idx="34">
                  <c:v>Jim Carrey</c:v>
                </c:pt>
                <c:pt idx="35">
                  <c:v>Liam Neeson</c:v>
                </c:pt>
                <c:pt idx="36">
                  <c:v>Charlize Theron</c:v>
                </c:pt>
                <c:pt idx="37">
                  <c:v>Colin Farrell</c:v>
                </c:pt>
                <c:pt idx="38">
                  <c:v>Dennis Quaid</c:v>
                </c:pt>
                <c:pt idx="39">
                  <c:v>Ewan McGregor</c:v>
                </c:pt>
                <c:pt idx="40">
                  <c:v>Joaquin Phoenix</c:v>
                </c:pt>
                <c:pt idx="41">
                  <c:v>John Travolta</c:v>
                </c:pt>
                <c:pt idx="42">
                  <c:v>Owen Wilson</c:v>
                </c:pt>
                <c:pt idx="43">
                  <c:v>Ryan Gosling</c:v>
                </c:pt>
                <c:pt idx="44">
                  <c:v>Sylvester Stallone</c:v>
                </c:pt>
                <c:pt idx="45">
                  <c:v>Jack Black</c:v>
                </c:pt>
                <c:pt idx="46">
                  <c:v>James McAvoy</c:v>
                </c:pt>
                <c:pt idx="47">
                  <c:v>Leonardo DiCaprio</c:v>
                </c:pt>
                <c:pt idx="48">
                  <c:v>Reese Witherspoon</c:v>
                </c:pt>
                <c:pt idx="49">
                  <c:v>Robert Downey Jr.</c:v>
                </c:pt>
              </c:strCache>
            </c:strRef>
          </c:cat>
          <c:val>
            <c:numRef>
              <c:f>'ranked by count as main actors'!$B$2:$B$51</c:f>
              <c:numCache>
                <c:formatCode>General</c:formatCode>
                <c:ptCount val="50"/>
                <c:pt idx="0">
                  <c:v>33</c:v>
                </c:pt>
                <c:pt idx="1">
                  <c:v>31</c:v>
                </c:pt>
                <c:pt idx="2">
                  <c:v>25</c:v>
                </c:pt>
                <c:pt idx="3">
                  <c:v>24</c:v>
                </c:pt>
                <c:pt idx="4">
                  <c:v>23</c:v>
                </c:pt>
                <c:pt idx="5">
                  <c:v>22</c:v>
                </c:pt>
                <c:pt idx="6">
                  <c:v>22</c:v>
                </c:pt>
                <c:pt idx="7">
                  <c:v>21</c:v>
                </c:pt>
                <c:pt idx="8">
                  <c:v>21</c:v>
                </c:pt>
                <c:pt idx="9">
                  <c:v>20</c:v>
                </c:pt>
                <c:pt idx="10">
                  <c:v>19</c:v>
                </c:pt>
                <c:pt idx="11">
                  <c:v>19</c:v>
                </c:pt>
                <c:pt idx="12">
                  <c:v>19</c:v>
                </c:pt>
                <c:pt idx="13">
                  <c:v>18</c:v>
                </c:pt>
                <c:pt idx="14">
                  <c:v>18</c:v>
                </c:pt>
                <c:pt idx="15">
                  <c:v>18</c:v>
                </c:pt>
                <c:pt idx="16">
                  <c:v>18</c:v>
                </c:pt>
                <c:pt idx="17">
                  <c:v>17</c:v>
                </c:pt>
                <c:pt idx="18">
                  <c:v>17</c:v>
                </c:pt>
                <c:pt idx="19">
                  <c:v>17</c:v>
                </c:pt>
                <c:pt idx="20">
                  <c:v>17</c:v>
                </c:pt>
                <c:pt idx="21">
                  <c:v>17</c:v>
                </c:pt>
                <c:pt idx="22">
                  <c:v>16</c:v>
                </c:pt>
                <c:pt idx="23">
                  <c:v>16</c:v>
                </c:pt>
                <c:pt idx="24">
                  <c:v>16</c:v>
                </c:pt>
                <c:pt idx="25">
                  <c:v>16</c:v>
                </c:pt>
                <c:pt idx="26">
                  <c:v>16</c:v>
                </c:pt>
                <c:pt idx="27">
                  <c:v>16</c:v>
                </c:pt>
                <c:pt idx="28">
                  <c:v>16</c:v>
                </c:pt>
                <c:pt idx="29">
                  <c:v>16</c:v>
                </c:pt>
                <c:pt idx="30">
                  <c:v>16</c:v>
                </c:pt>
                <c:pt idx="31">
                  <c:v>16</c:v>
                </c:pt>
                <c:pt idx="32">
                  <c:v>15</c:v>
                </c:pt>
                <c:pt idx="33">
                  <c:v>15</c:v>
                </c:pt>
                <c:pt idx="34">
                  <c:v>15</c:v>
                </c:pt>
                <c:pt idx="35">
                  <c:v>15</c:v>
                </c:pt>
                <c:pt idx="36">
                  <c:v>14</c:v>
                </c:pt>
                <c:pt idx="37">
                  <c:v>14</c:v>
                </c:pt>
                <c:pt idx="38">
                  <c:v>14</c:v>
                </c:pt>
                <c:pt idx="39">
                  <c:v>14</c:v>
                </c:pt>
                <c:pt idx="40">
                  <c:v>14</c:v>
                </c:pt>
                <c:pt idx="41">
                  <c:v>14</c:v>
                </c:pt>
                <c:pt idx="42">
                  <c:v>14</c:v>
                </c:pt>
                <c:pt idx="43">
                  <c:v>14</c:v>
                </c:pt>
                <c:pt idx="44">
                  <c:v>13</c:v>
                </c:pt>
                <c:pt idx="45">
                  <c:v>13</c:v>
                </c:pt>
                <c:pt idx="46">
                  <c:v>13</c:v>
                </c:pt>
                <c:pt idx="47">
                  <c:v>13</c:v>
                </c:pt>
                <c:pt idx="48">
                  <c:v>13</c:v>
                </c:pt>
                <c:pt idx="49">
                  <c:v>13</c:v>
                </c:pt>
              </c:numCache>
            </c:numRef>
          </c:val>
          <c:extLst>
            <c:ext xmlns:c16="http://schemas.microsoft.com/office/drawing/2014/chart" uri="{C3380CC4-5D6E-409C-BE32-E72D297353CC}">
              <c16:uniqueId val="{00000000-6B48-2F4C-BE37-8F55EDDCBE87}"/>
            </c:ext>
          </c:extLst>
        </c:ser>
        <c:dLbls>
          <c:showLegendKey val="0"/>
          <c:showVal val="1"/>
          <c:showCatName val="0"/>
          <c:showSerName val="0"/>
          <c:showPercent val="0"/>
          <c:showBubbleSize val="0"/>
        </c:dLbls>
        <c:gapWidth val="269"/>
        <c:overlap val="-20"/>
        <c:axId val="730107087"/>
        <c:axId val="730497791"/>
      </c:barChart>
      <c:catAx>
        <c:axId val="730107087"/>
        <c:scaling>
          <c:orientation val="minMax"/>
        </c:scaling>
        <c:delete val="0"/>
        <c:axPos val="l"/>
        <c:numFmt formatCode="General" sourceLinked="1"/>
        <c:majorTickMark val="none"/>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730497791"/>
        <c:crosses val="autoZero"/>
        <c:auto val="1"/>
        <c:lblAlgn val="ctr"/>
        <c:lblOffset val="100"/>
        <c:noMultiLvlLbl val="0"/>
      </c:catAx>
      <c:valAx>
        <c:axId val="73049779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3010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cap="none" baseline="0">
                <a:solidFill>
                  <a:schemeClr val="lt1">
                    <a:lumMod val="85000"/>
                  </a:schemeClr>
                </a:solidFill>
                <a:latin typeface="Menlo" panose="020B0609030804020204" pitchFamily="49" charset="0"/>
                <a:ea typeface="Menlo" panose="020B0609030804020204" pitchFamily="49" charset="0"/>
                <a:cs typeface="Menlo" panose="020B0609030804020204" pitchFamily="49" charset="0"/>
              </a:defRPr>
            </a:pPr>
            <a:r>
              <a:rPr lang="en-US" sz="1800" b="1" i="0">
                <a:latin typeface="Menlo" panose="020B0609030804020204" pitchFamily="49" charset="0"/>
                <a:ea typeface="Menlo" panose="020B0609030804020204" pitchFamily="49" charset="0"/>
                <a:cs typeface="Menlo" panose="020B0609030804020204" pitchFamily="49" charset="0"/>
              </a:rPr>
              <a:t>Top 50: Chances Are, It's a Guy</a:t>
            </a:r>
          </a:p>
          <a:p>
            <a:pPr>
              <a:defRPr sz="1800" b="1" i="0">
                <a:latin typeface="Menlo" panose="020B0609030804020204" pitchFamily="49" charset="0"/>
                <a:ea typeface="Menlo" panose="020B0609030804020204" pitchFamily="49" charset="0"/>
                <a:cs typeface="Menlo" panose="020B0609030804020204" pitchFamily="49" charset="0"/>
              </a:defRPr>
            </a:pPr>
            <a:r>
              <a:rPr lang="en-US" sz="1800" b="1" i="0">
                <a:latin typeface="Menlo" panose="020B0609030804020204" pitchFamily="49" charset="0"/>
                <a:ea typeface="Menlo" panose="020B0609030804020204" pitchFamily="49" charset="0"/>
                <a:cs typeface="Menlo" panose="020B0609030804020204" pitchFamily="49" charset="0"/>
              </a:rPr>
              <a:t>Total Count per Actor</a:t>
            </a:r>
            <a:r>
              <a:rPr lang="en-US" sz="1800" b="1" i="0" baseline="0">
                <a:latin typeface="Menlo" panose="020B0609030804020204" pitchFamily="49" charset="0"/>
                <a:ea typeface="Menlo" panose="020B0609030804020204" pitchFamily="49" charset="0"/>
                <a:cs typeface="Menlo" panose="020B0609030804020204" pitchFamily="49" charset="0"/>
              </a:rPr>
              <a:t> as </a:t>
            </a:r>
            <a:r>
              <a:rPr lang="en-US" sz="1800" b="1" i="0">
                <a:latin typeface="Menlo" panose="020B0609030804020204" pitchFamily="49" charset="0"/>
                <a:ea typeface="Menlo" panose="020B0609030804020204" pitchFamily="49" charset="0"/>
                <a:cs typeface="Menlo" panose="020B0609030804020204" pitchFamily="49" charset="0"/>
              </a:rPr>
              <a:t>Main</a:t>
            </a:r>
            <a:r>
              <a:rPr lang="en-US" sz="1800" b="1" i="0" baseline="0">
                <a:latin typeface="Menlo" panose="020B0609030804020204" pitchFamily="49" charset="0"/>
                <a:ea typeface="Menlo" panose="020B0609030804020204" pitchFamily="49" charset="0"/>
                <a:cs typeface="Menlo" panose="020B0609030804020204" pitchFamily="49" charset="0"/>
              </a:rPr>
              <a:t> Characters in Movies, 2000-2020</a:t>
            </a: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Menlo" panose="020B0609030804020204" pitchFamily="49" charset="0"/>
              <a:ea typeface="Menlo" panose="020B0609030804020204" pitchFamily="49" charset="0"/>
              <a:cs typeface="Menlo" panose="020B0609030804020204" pitchFamily="49" charset="0"/>
            </a:defRPr>
          </a:pPr>
          <a:endParaRPr lang="en-US"/>
        </a:p>
      </c:txPr>
    </c:title>
    <c:autoTitleDeleted val="0"/>
    <c:plotArea>
      <c:layout/>
      <c:barChart>
        <c:barDir val="col"/>
        <c:grouping val="clustered"/>
        <c:varyColors val="0"/>
        <c:ser>
          <c:idx val="0"/>
          <c:order val="0"/>
          <c:tx>
            <c:strRef>
              <c:f>'ranked by count as main actors'!$B$1</c:f>
              <c:strCache>
                <c:ptCount val="1"/>
                <c:pt idx="0">
                  <c:v>Grand 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Pt>
            <c:idx val="24"/>
            <c:invertIfNegative val="0"/>
            <c:bubble3D val="0"/>
            <c:spPr>
              <a:solidFill>
                <a:srgbClr val="FF40FF"/>
              </a:solid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3-BD3A-534D-8B61-865832BE5DF6}"/>
              </c:ext>
            </c:extLst>
          </c:dPt>
          <c:dPt>
            <c:idx val="31"/>
            <c:invertIfNegative val="0"/>
            <c:bubble3D val="0"/>
            <c:spPr>
              <a:solidFill>
                <a:srgbClr val="FF40FF"/>
              </a:solid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1-BD3A-534D-8B61-865832BE5DF6}"/>
              </c:ext>
            </c:extLst>
          </c:dPt>
          <c:dPt>
            <c:idx val="36"/>
            <c:invertIfNegative val="0"/>
            <c:bubble3D val="0"/>
            <c:spPr>
              <a:solidFill>
                <a:srgbClr val="FF40FF"/>
              </a:solid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2-BD3A-534D-8B61-865832BE5DF6}"/>
              </c:ext>
            </c:extLst>
          </c:dPt>
          <c:dPt>
            <c:idx val="48"/>
            <c:invertIfNegative val="0"/>
            <c:bubble3D val="0"/>
            <c:spPr>
              <a:solidFill>
                <a:srgbClr val="FF40FF"/>
              </a:solid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4-BD3A-534D-8B61-865832BE5D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'ranked by count as main actors'!$A$2:$A$51</c:f>
              <c:strCache>
                <c:ptCount val="50"/>
                <c:pt idx="0">
                  <c:v>Nicolas Cage</c:v>
                </c:pt>
                <c:pt idx="1">
                  <c:v>Adam Sandler</c:v>
                </c:pt>
                <c:pt idx="2">
                  <c:v>Johnny Depp</c:v>
                </c:pt>
                <c:pt idx="3">
                  <c:v>Mark Wahlberg</c:v>
                </c:pt>
                <c:pt idx="4">
                  <c:v>Akshay Kumar</c:v>
                </c:pt>
                <c:pt idx="5">
                  <c:v>Bruce Willis</c:v>
                </c:pt>
                <c:pt idx="6">
                  <c:v>Robert De Niro</c:v>
                </c:pt>
                <c:pt idx="7">
                  <c:v>Will Ferrell</c:v>
                </c:pt>
                <c:pt idx="8">
                  <c:v>Dwayne Johnson</c:v>
                </c:pt>
                <c:pt idx="9">
                  <c:v>Jason Statham</c:v>
                </c:pt>
                <c:pt idx="10">
                  <c:v>Ben Affleck</c:v>
                </c:pt>
                <c:pt idx="11">
                  <c:v>Matthew McConaughey</c:v>
                </c:pt>
                <c:pt idx="12">
                  <c:v>Ryan Reynolds</c:v>
                </c:pt>
                <c:pt idx="13">
                  <c:v>Will Smith</c:v>
                </c:pt>
                <c:pt idx="14">
                  <c:v>Steve Carell</c:v>
                </c:pt>
                <c:pt idx="15">
                  <c:v>Denzel Washington</c:v>
                </c:pt>
                <c:pt idx="16">
                  <c:v>Matt Damon</c:v>
                </c:pt>
                <c:pt idx="17">
                  <c:v>Tom Hanks</c:v>
                </c:pt>
                <c:pt idx="18">
                  <c:v>Tom Cruise</c:v>
                </c:pt>
                <c:pt idx="19">
                  <c:v>Ben Stiller</c:v>
                </c:pt>
                <c:pt idx="20">
                  <c:v>Christian Bale</c:v>
                </c:pt>
                <c:pt idx="21">
                  <c:v>Hugh Jackman</c:v>
                </c:pt>
                <c:pt idx="22">
                  <c:v>Vin Diesel</c:v>
                </c:pt>
                <c:pt idx="23">
                  <c:v>Samuel L. Jackson</c:v>
                </c:pt>
                <c:pt idx="24">
                  <c:v>Sandra Bullock</c:v>
                </c:pt>
                <c:pt idx="25">
                  <c:v>Brad Pitt</c:v>
                </c:pt>
                <c:pt idx="26">
                  <c:v>George Clooney</c:v>
                </c:pt>
                <c:pt idx="27">
                  <c:v>Jackie Chan</c:v>
                </c:pt>
                <c:pt idx="28">
                  <c:v>Jake Gyllenhaal</c:v>
                </c:pt>
                <c:pt idx="29">
                  <c:v>John Cusack</c:v>
                </c:pt>
                <c:pt idx="30">
                  <c:v>Keanu Reeves</c:v>
                </c:pt>
                <c:pt idx="31">
                  <c:v>Nicole Kidman</c:v>
                </c:pt>
                <c:pt idx="32">
                  <c:v>Antonio Banderas</c:v>
                </c:pt>
                <c:pt idx="33">
                  <c:v>Gerard Butler</c:v>
                </c:pt>
                <c:pt idx="34">
                  <c:v>Jim Carrey</c:v>
                </c:pt>
                <c:pt idx="35">
                  <c:v>Liam Neeson</c:v>
                </c:pt>
                <c:pt idx="36">
                  <c:v>Charlize Theron</c:v>
                </c:pt>
                <c:pt idx="37">
                  <c:v>Colin Farrell</c:v>
                </c:pt>
                <c:pt idx="38">
                  <c:v>Dennis Quaid</c:v>
                </c:pt>
                <c:pt idx="39">
                  <c:v>Ewan McGregor</c:v>
                </c:pt>
                <c:pt idx="40">
                  <c:v>Joaquin Phoenix</c:v>
                </c:pt>
                <c:pt idx="41">
                  <c:v>John Travolta</c:v>
                </c:pt>
                <c:pt idx="42">
                  <c:v>Owen Wilson</c:v>
                </c:pt>
                <c:pt idx="43">
                  <c:v>Ryan Gosling</c:v>
                </c:pt>
                <c:pt idx="44">
                  <c:v>Sylvester Stallone</c:v>
                </c:pt>
                <c:pt idx="45">
                  <c:v>Jack Black</c:v>
                </c:pt>
                <c:pt idx="46">
                  <c:v>James McAvoy</c:v>
                </c:pt>
                <c:pt idx="47">
                  <c:v>Leonardo DiCaprio</c:v>
                </c:pt>
                <c:pt idx="48">
                  <c:v>Reese Witherspoon</c:v>
                </c:pt>
                <c:pt idx="49">
                  <c:v>Robert Downey Jr.</c:v>
                </c:pt>
              </c:strCache>
            </c:strRef>
          </c:cat>
          <c:val>
            <c:numRef>
              <c:f>'ranked by count as main actors'!$B$2:$B$51</c:f>
              <c:numCache>
                <c:formatCode>General</c:formatCode>
                <c:ptCount val="50"/>
                <c:pt idx="0">
                  <c:v>33</c:v>
                </c:pt>
                <c:pt idx="1">
                  <c:v>31</c:v>
                </c:pt>
                <c:pt idx="2">
                  <c:v>25</c:v>
                </c:pt>
                <c:pt idx="3">
                  <c:v>24</c:v>
                </c:pt>
                <c:pt idx="4">
                  <c:v>23</c:v>
                </c:pt>
                <c:pt idx="5">
                  <c:v>22</c:v>
                </c:pt>
                <c:pt idx="6">
                  <c:v>22</c:v>
                </c:pt>
                <c:pt idx="7">
                  <c:v>21</c:v>
                </c:pt>
                <c:pt idx="8">
                  <c:v>21</c:v>
                </c:pt>
                <c:pt idx="9">
                  <c:v>20</c:v>
                </c:pt>
                <c:pt idx="10">
                  <c:v>19</c:v>
                </c:pt>
                <c:pt idx="11">
                  <c:v>19</c:v>
                </c:pt>
                <c:pt idx="12">
                  <c:v>19</c:v>
                </c:pt>
                <c:pt idx="13">
                  <c:v>18</c:v>
                </c:pt>
                <c:pt idx="14">
                  <c:v>18</c:v>
                </c:pt>
                <c:pt idx="15">
                  <c:v>18</c:v>
                </c:pt>
                <c:pt idx="16">
                  <c:v>18</c:v>
                </c:pt>
                <c:pt idx="17">
                  <c:v>17</c:v>
                </c:pt>
                <c:pt idx="18">
                  <c:v>17</c:v>
                </c:pt>
                <c:pt idx="19">
                  <c:v>17</c:v>
                </c:pt>
                <c:pt idx="20">
                  <c:v>17</c:v>
                </c:pt>
                <c:pt idx="21">
                  <c:v>17</c:v>
                </c:pt>
                <c:pt idx="22">
                  <c:v>16</c:v>
                </c:pt>
                <c:pt idx="23">
                  <c:v>16</c:v>
                </c:pt>
                <c:pt idx="24">
                  <c:v>16</c:v>
                </c:pt>
                <c:pt idx="25">
                  <c:v>16</c:v>
                </c:pt>
                <c:pt idx="26">
                  <c:v>16</c:v>
                </c:pt>
                <c:pt idx="27">
                  <c:v>16</c:v>
                </c:pt>
                <c:pt idx="28">
                  <c:v>16</c:v>
                </c:pt>
                <c:pt idx="29">
                  <c:v>16</c:v>
                </c:pt>
                <c:pt idx="30">
                  <c:v>16</c:v>
                </c:pt>
                <c:pt idx="31">
                  <c:v>16</c:v>
                </c:pt>
                <c:pt idx="32">
                  <c:v>15</c:v>
                </c:pt>
                <c:pt idx="33">
                  <c:v>15</c:v>
                </c:pt>
                <c:pt idx="34">
                  <c:v>15</c:v>
                </c:pt>
                <c:pt idx="35">
                  <c:v>15</c:v>
                </c:pt>
                <c:pt idx="36">
                  <c:v>14</c:v>
                </c:pt>
                <c:pt idx="37">
                  <c:v>14</c:v>
                </c:pt>
                <c:pt idx="38">
                  <c:v>14</c:v>
                </c:pt>
                <c:pt idx="39">
                  <c:v>14</c:v>
                </c:pt>
                <c:pt idx="40">
                  <c:v>14</c:v>
                </c:pt>
                <c:pt idx="41">
                  <c:v>14</c:v>
                </c:pt>
                <c:pt idx="42">
                  <c:v>14</c:v>
                </c:pt>
                <c:pt idx="43">
                  <c:v>14</c:v>
                </c:pt>
                <c:pt idx="44">
                  <c:v>13</c:v>
                </c:pt>
                <c:pt idx="45">
                  <c:v>13</c:v>
                </c:pt>
                <c:pt idx="46">
                  <c:v>13</c:v>
                </c:pt>
                <c:pt idx="47">
                  <c:v>13</c:v>
                </c:pt>
                <c:pt idx="48">
                  <c:v>13</c:v>
                </c:pt>
                <c:pt idx="49">
                  <c:v>13</c:v>
                </c:pt>
              </c:numCache>
            </c:numRef>
          </c:val>
          <c:extLst>
            <c:ext xmlns:c16="http://schemas.microsoft.com/office/drawing/2014/chart" uri="{C3380CC4-5D6E-409C-BE32-E72D297353CC}">
              <c16:uniqueId val="{00000000-BD3A-534D-8B61-865832BE5DF6}"/>
            </c:ext>
          </c:extLst>
        </c:ser>
        <c:dLbls>
          <c:showLegendKey val="0"/>
          <c:showVal val="1"/>
          <c:showCatName val="0"/>
          <c:showSerName val="0"/>
          <c:showPercent val="0"/>
          <c:showBubbleSize val="0"/>
        </c:dLbls>
        <c:gapWidth val="315"/>
        <c:overlap val="-40"/>
        <c:axId val="730107087"/>
        <c:axId val="730497791"/>
      </c:barChart>
      <c:catAx>
        <c:axId val="7301070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0497791"/>
        <c:crosses val="autoZero"/>
        <c:auto val="1"/>
        <c:lblAlgn val="ctr"/>
        <c:lblOffset val="100"/>
        <c:noMultiLvlLbl val="0"/>
      </c:catAx>
      <c:valAx>
        <c:axId val="73049779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0107087"/>
        <c:crosses val="autoZero"/>
        <c:crossBetween val="between"/>
      </c:valAx>
      <c:spPr>
        <a:noFill/>
        <a:ln>
          <a:noFill/>
        </a:ln>
        <a:effectLst/>
      </c:spPr>
    </c:plotArea>
    <c:legend>
      <c:legendPos val="r"/>
      <c:layout>
        <c:manualLayout>
          <c:xMode val="edge"/>
          <c:yMode val="edge"/>
          <c:x val="0.88124516142799225"/>
          <c:y val="9.6279641345409939E-3"/>
          <c:w val="0.11441879521157416"/>
          <c:h val="0.9829520731873834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Movies-inflation-Mar202023-workingfile-pivot.xlsx]pivot table main actors!PivotTable6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01138384094965E-2"/>
          <c:y val="4.3962775844006617E-2"/>
          <c:w val="0.91444773362274001"/>
          <c:h val="0.83460460587587837"/>
        </c:manualLayout>
      </c:layout>
      <c:barChart>
        <c:barDir val="bar"/>
        <c:grouping val="clustered"/>
        <c:varyColors val="0"/>
        <c:ser>
          <c:idx val="0"/>
          <c:order val="0"/>
          <c:tx>
            <c:strRef>
              <c:f>'pivot table main actors'!$B$3:$B$4</c:f>
              <c:strCache>
                <c:ptCount val="1"/>
                <c:pt idx="0">
                  <c:v>female</c:v>
                </c:pt>
              </c:strCache>
            </c:strRef>
          </c:tx>
          <c:spPr>
            <a:solidFill>
              <a:schemeClr val="accent1"/>
            </a:solidFill>
            <a:ln>
              <a:noFill/>
            </a:ln>
            <a:effectLst/>
          </c:spPr>
          <c:invertIfNegative val="0"/>
          <c:cat>
            <c:strRef>
              <c:f>'pivot table main actors'!$A$5:$A$55</c:f>
              <c:strCache>
                <c:ptCount val="50"/>
                <c:pt idx="0">
                  <c:v>Adam Sandler</c:v>
                </c:pt>
                <c:pt idx="1">
                  <c:v>Akshay Kumar</c:v>
                </c:pt>
                <c:pt idx="2">
                  <c:v>Antonio Banderas</c:v>
                </c:pt>
                <c:pt idx="3">
                  <c:v>Ben Affleck</c:v>
                </c:pt>
                <c:pt idx="4">
                  <c:v>Ben Stiller</c:v>
                </c:pt>
                <c:pt idx="5">
                  <c:v>Brad Pitt</c:v>
                </c:pt>
                <c:pt idx="6">
                  <c:v>Bruce Willis</c:v>
                </c:pt>
                <c:pt idx="7">
                  <c:v>Charlize Theron</c:v>
                </c:pt>
                <c:pt idx="8">
                  <c:v>Christian Bale</c:v>
                </c:pt>
                <c:pt idx="9">
                  <c:v>Colin Farrell</c:v>
                </c:pt>
                <c:pt idx="10">
                  <c:v>Dennis Quaid</c:v>
                </c:pt>
                <c:pt idx="11">
                  <c:v>Denzel Washington</c:v>
                </c:pt>
                <c:pt idx="12">
                  <c:v>Dwayne Johnson</c:v>
                </c:pt>
                <c:pt idx="13">
                  <c:v>Ewan McGregor</c:v>
                </c:pt>
                <c:pt idx="14">
                  <c:v>George Clooney</c:v>
                </c:pt>
                <c:pt idx="15">
                  <c:v>Gerard Butler</c:v>
                </c:pt>
                <c:pt idx="16">
                  <c:v>Hugh Jackman</c:v>
                </c:pt>
                <c:pt idx="17">
                  <c:v>Jack Black</c:v>
                </c:pt>
                <c:pt idx="18">
                  <c:v>Jackie Chan</c:v>
                </c:pt>
                <c:pt idx="19">
                  <c:v>Jake Gyllenhaal</c:v>
                </c:pt>
                <c:pt idx="20">
                  <c:v>James McAvoy</c:v>
                </c:pt>
                <c:pt idx="21">
                  <c:v>Jason Statham</c:v>
                </c:pt>
                <c:pt idx="22">
                  <c:v>Jim Carrey</c:v>
                </c:pt>
                <c:pt idx="23">
                  <c:v>Joaquin Phoenix</c:v>
                </c:pt>
                <c:pt idx="24">
                  <c:v>John Cusack</c:v>
                </c:pt>
                <c:pt idx="25">
                  <c:v>John Travolta</c:v>
                </c:pt>
                <c:pt idx="26">
                  <c:v>Johnny Depp</c:v>
                </c:pt>
                <c:pt idx="27">
                  <c:v>Keanu Reeves</c:v>
                </c:pt>
                <c:pt idx="28">
                  <c:v>Leonardo DiCaprio</c:v>
                </c:pt>
                <c:pt idx="29">
                  <c:v>Liam Neeson</c:v>
                </c:pt>
                <c:pt idx="30">
                  <c:v>Mark Wahlberg</c:v>
                </c:pt>
                <c:pt idx="31">
                  <c:v>Matt Damon</c:v>
                </c:pt>
                <c:pt idx="32">
                  <c:v>Matthew McConaughey</c:v>
                </c:pt>
                <c:pt idx="33">
                  <c:v>Nicolas Cage</c:v>
                </c:pt>
                <c:pt idx="34">
                  <c:v>Nicole Kidman</c:v>
                </c:pt>
                <c:pt idx="35">
                  <c:v>Owen Wilson</c:v>
                </c:pt>
                <c:pt idx="36">
                  <c:v>Reese Witherspoon</c:v>
                </c:pt>
                <c:pt idx="37">
                  <c:v>Robert De Niro</c:v>
                </c:pt>
                <c:pt idx="38">
                  <c:v>Robert Downey Jr.</c:v>
                </c:pt>
                <c:pt idx="39">
                  <c:v>Ryan Gosling</c:v>
                </c:pt>
                <c:pt idx="40">
                  <c:v>Ryan Reynolds</c:v>
                </c:pt>
                <c:pt idx="41">
                  <c:v>Samuel L. Jackson</c:v>
                </c:pt>
                <c:pt idx="42">
                  <c:v>Sandra Bullock</c:v>
                </c:pt>
                <c:pt idx="43">
                  <c:v>Steve Carell</c:v>
                </c:pt>
                <c:pt idx="44">
                  <c:v>Sylvester Stallone</c:v>
                </c:pt>
                <c:pt idx="45">
                  <c:v>Tom Cruise</c:v>
                </c:pt>
                <c:pt idx="46">
                  <c:v>Tom Hanks</c:v>
                </c:pt>
                <c:pt idx="47">
                  <c:v>Vin Diesel</c:v>
                </c:pt>
                <c:pt idx="48">
                  <c:v>Will Ferrell</c:v>
                </c:pt>
                <c:pt idx="49">
                  <c:v>Will Smith</c:v>
                </c:pt>
              </c:strCache>
            </c:strRef>
          </c:cat>
          <c:val>
            <c:numRef>
              <c:f>'pivot table main actors'!$B$5:$B$55</c:f>
              <c:numCache>
                <c:formatCode>General</c:formatCode>
                <c:ptCount val="50"/>
                <c:pt idx="7">
                  <c:v>14</c:v>
                </c:pt>
                <c:pt idx="34">
                  <c:v>16</c:v>
                </c:pt>
                <c:pt idx="36">
                  <c:v>13</c:v>
                </c:pt>
                <c:pt idx="42">
                  <c:v>16</c:v>
                </c:pt>
              </c:numCache>
            </c:numRef>
          </c:val>
          <c:extLst>
            <c:ext xmlns:c16="http://schemas.microsoft.com/office/drawing/2014/chart" uri="{C3380CC4-5D6E-409C-BE32-E72D297353CC}">
              <c16:uniqueId val="{00000034-A823-8E48-BB3D-929C595ED8B4}"/>
            </c:ext>
          </c:extLst>
        </c:ser>
        <c:ser>
          <c:idx val="1"/>
          <c:order val="1"/>
          <c:tx>
            <c:strRef>
              <c:f>'pivot table main actors'!$C$3:$C$4</c:f>
              <c:strCache>
                <c:ptCount val="1"/>
                <c:pt idx="0">
                  <c:v>male</c:v>
                </c:pt>
              </c:strCache>
            </c:strRef>
          </c:tx>
          <c:spPr>
            <a:solidFill>
              <a:schemeClr val="accent6">
                <a:lumMod val="60000"/>
                <a:lumOff val="40000"/>
              </a:schemeClr>
            </a:solidFill>
            <a:ln>
              <a:noFill/>
            </a:ln>
            <a:effectLst/>
          </c:spPr>
          <c:invertIfNegative val="0"/>
          <c:cat>
            <c:strRef>
              <c:f>'pivot table main actors'!$A$5:$A$55</c:f>
              <c:strCache>
                <c:ptCount val="50"/>
                <c:pt idx="0">
                  <c:v>Adam Sandler</c:v>
                </c:pt>
                <c:pt idx="1">
                  <c:v>Akshay Kumar</c:v>
                </c:pt>
                <c:pt idx="2">
                  <c:v>Antonio Banderas</c:v>
                </c:pt>
                <c:pt idx="3">
                  <c:v>Ben Affleck</c:v>
                </c:pt>
                <c:pt idx="4">
                  <c:v>Ben Stiller</c:v>
                </c:pt>
                <c:pt idx="5">
                  <c:v>Brad Pitt</c:v>
                </c:pt>
                <c:pt idx="6">
                  <c:v>Bruce Willis</c:v>
                </c:pt>
                <c:pt idx="7">
                  <c:v>Charlize Theron</c:v>
                </c:pt>
                <c:pt idx="8">
                  <c:v>Christian Bale</c:v>
                </c:pt>
                <c:pt idx="9">
                  <c:v>Colin Farrell</c:v>
                </c:pt>
                <c:pt idx="10">
                  <c:v>Dennis Quaid</c:v>
                </c:pt>
                <c:pt idx="11">
                  <c:v>Denzel Washington</c:v>
                </c:pt>
                <c:pt idx="12">
                  <c:v>Dwayne Johnson</c:v>
                </c:pt>
                <c:pt idx="13">
                  <c:v>Ewan McGregor</c:v>
                </c:pt>
                <c:pt idx="14">
                  <c:v>George Clooney</c:v>
                </c:pt>
                <c:pt idx="15">
                  <c:v>Gerard Butler</c:v>
                </c:pt>
                <c:pt idx="16">
                  <c:v>Hugh Jackman</c:v>
                </c:pt>
                <c:pt idx="17">
                  <c:v>Jack Black</c:v>
                </c:pt>
                <c:pt idx="18">
                  <c:v>Jackie Chan</c:v>
                </c:pt>
                <c:pt idx="19">
                  <c:v>Jake Gyllenhaal</c:v>
                </c:pt>
                <c:pt idx="20">
                  <c:v>James McAvoy</c:v>
                </c:pt>
                <c:pt idx="21">
                  <c:v>Jason Statham</c:v>
                </c:pt>
                <c:pt idx="22">
                  <c:v>Jim Carrey</c:v>
                </c:pt>
                <c:pt idx="23">
                  <c:v>Joaquin Phoenix</c:v>
                </c:pt>
                <c:pt idx="24">
                  <c:v>John Cusack</c:v>
                </c:pt>
                <c:pt idx="25">
                  <c:v>John Travolta</c:v>
                </c:pt>
                <c:pt idx="26">
                  <c:v>Johnny Depp</c:v>
                </c:pt>
                <c:pt idx="27">
                  <c:v>Keanu Reeves</c:v>
                </c:pt>
                <c:pt idx="28">
                  <c:v>Leonardo DiCaprio</c:v>
                </c:pt>
                <c:pt idx="29">
                  <c:v>Liam Neeson</c:v>
                </c:pt>
                <c:pt idx="30">
                  <c:v>Mark Wahlberg</c:v>
                </c:pt>
                <c:pt idx="31">
                  <c:v>Matt Damon</c:v>
                </c:pt>
                <c:pt idx="32">
                  <c:v>Matthew McConaughey</c:v>
                </c:pt>
                <c:pt idx="33">
                  <c:v>Nicolas Cage</c:v>
                </c:pt>
                <c:pt idx="34">
                  <c:v>Nicole Kidman</c:v>
                </c:pt>
                <c:pt idx="35">
                  <c:v>Owen Wilson</c:v>
                </c:pt>
                <c:pt idx="36">
                  <c:v>Reese Witherspoon</c:v>
                </c:pt>
                <c:pt idx="37">
                  <c:v>Robert De Niro</c:v>
                </c:pt>
                <c:pt idx="38">
                  <c:v>Robert Downey Jr.</c:v>
                </c:pt>
                <c:pt idx="39">
                  <c:v>Ryan Gosling</c:v>
                </c:pt>
                <c:pt idx="40">
                  <c:v>Ryan Reynolds</c:v>
                </c:pt>
                <c:pt idx="41">
                  <c:v>Samuel L. Jackson</c:v>
                </c:pt>
                <c:pt idx="42">
                  <c:v>Sandra Bullock</c:v>
                </c:pt>
                <c:pt idx="43">
                  <c:v>Steve Carell</c:v>
                </c:pt>
                <c:pt idx="44">
                  <c:v>Sylvester Stallone</c:v>
                </c:pt>
                <c:pt idx="45">
                  <c:v>Tom Cruise</c:v>
                </c:pt>
                <c:pt idx="46">
                  <c:v>Tom Hanks</c:v>
                </c:pt>
                <c:pt idx="47">
                  <c:v>Vin Diesel</c:v>
                </c:pt>
                <c:pt idx="48">
                  <c:v>Will Ferrell</c:v>
                </c:pt>
                <c:pt idx="49">
                  <c:v>Will Smith</c:v>
                </c:pt>
              </c:strCache>
            </c:strRef>
          </c:cat>
          <c:val>
            <c:numRef>
              <c:f>'pivot table main actors'!$C$5:$C$55</c:f>
              <c:numCache>
                <c:formatCode>General</c:formatCode>
                <c:ptCount val="50"/>
                <c:pt idx="0">
                  <c:v>31</c:v>
                </c:pt>
                <c:pt idx="1">
                  <c:v>23</c:v>
                </c:pt>
                <c:pt idx="2">
                  <c:v>15</c:v>
                </c:pt>
                <c:pt idx="3">
                  <c:v>19</c:v>
                </c:pt>
                <c:pt idx="4">
                  <c:v>17</c:v>
                </c:pt>
                <c:pt idx="5">
                  <c:v>16</c:v>
                </c:pt>
                <c:pt idx="6">
                  <c:v>22</c:v>
                </c:pt>
                <c:pt idx="8">
                  <c:v>17</c:v>
                </c:pt>
                <c:pt idx="9">
                  <c:v>14</c:v>
                </c:pt>
                <c:pt idx="10">
                  <c:v>14</c:v>
                </c:pt>
                <c:pt idx="11">
                  <c:v>18</c:v>
                </c:pt>
                <c:pt idx="12">
                  <c:v>21</c:v>
                </c:pt>
                <c:pt idx="13">
                  <c:v>14</c:v>
                </c:pt>
                <c:pt idx="14">
                  <c:v>16</c:v>
                </c:pt>
                <c:pt idx="15">
                  <c:v>15</c:v>
                </c:pt>
                <c:pt idx="16">
                  <c:v>17</c:v>
                </c:pt>
                <c:pt idx="17">
                  <c:v>13</c:v>
                </c:pt>
                <c:pt idx="18">
                  <c:v>16</c:v>
                </c:pt>
                <c:pt idx="19">
                  <c:v>16</c:v>
                </c:pt>
                <c:pt idx="20">
                  <c:v>13</c:v>
                </c:pt>
                <c:pt idx="21">
                  <c:v>20</c:v>
                </c:pt>
                <c:pt idx="22">
                  <c:v>15</c:v>
                </c:pt>
                <c:pt idx="23">
                  <c:v>14</c:v>
                </c:pt>
                <c:pt idx="24">
                  <c:v>16</c:v>
                </c:pt>
                <c:pt idx="25">
                  <c:v>14</c:v>
                </c:pt>
                <c:pt idx="26">
                  <c:v>25</c:v>
                </c:pt>
                <c:pt idx="27">
                  <c:v>16</c:v>
                </c:pt>
                <c:pt idx="28">
                  <c:v>13</c:v>
                </c:pt>
                <c:pt idx="29">
                  <c:v>15</c:v>
                </c:pt>
                <c:pt idx="30">
                  <c:v>24</c:v>
                </c:pt>
                <c:pt idx="31">
                  <c:v>18</c:v>
                </c:pt>
                <c:pt idx="32">
                  <c:v>19</c:v>
                </c:pt>
                <c:pt idx="33">
                  <c:v>33</c:v>
                </c:pt>
                <c:pt idx="35">
                  <c:v>14</c:v>
                </c:pt>
                <c:pt idx="37">
                  <c:v>22</c:v>
                </c:pt>
                <c:pt idx="38">
                  <c:v>13</c:v>
                </c:pt>
                <c:pt idx="39">
                  <c:v>14</c:v>
                </c:pt>
                <c:pt idx="40">
                  <c:v>19</c:v>
                </c:pt>
                <c:pt idx="41">
                  <c:v>16</c:v>
                </c:pt>
                <c:pt idx="43">
                  <c:v>18</c:v>
                </c:pt>
                <c:pt idx="44">
                  <c:v>13</c:v>
                </c:pt>
                <c:pt idx="45">
                  <c:v>17</c:v>
                </c:pt>
                <c:pt idx="46">
                  <c:v>17</c:v>
                </c:pt>
                <c:pt idx="47">
                  <c:v>16</c:v>
                </c:pt>
                <c:pt idx="48">
                  <c:v>21</c:v>
                </c:pt>
                <c:pt idx="49">
                  <c:v>18</c:v>
                </c:pt>
              </c:numCache>
            </c:numRef>
          </c:val>
          <c:extLst>
            <c:ext xmlns:c16="http://schemas.microsoft.com/office/drawing/2014/chart" uri="{C3380CC4-5D6E-409C-BE32-E72D297353CC}">
              <c16:uniqueId val="{00000035-A823-8E48-BB3D-929C595ED8B4}"/>
            </c:ext>
          </c:extLst>
        </c:ser>
        <c:dLbls>
          <c:showLegendKey val="0"/>
          <c:showVal val="0"/>
          <c:showCatName val="0"/>
          <c:showSerName val="0"/>
          <c:showPercent val="0"/>
          <c:showBubbleSize val="0"/>
        </c:dLbls>
        <c:gapWidth val="219"/>
        <c:axId val="1620249727"/>
        <c:axId val="1620251375"/>
      </c:barChart>
      <c:catAx>
        <c:axId val="162024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51375"/>
        <c:crosses val="autoZero"/>
        <c:auto val="1"/>
        <c:lblAlgn val="ctr"/>
        <c:lblOffset val="100"/>
        <c:noMultiLvlLbl val="0"/>
      </c:catAx>
      <c:valAx>
        <c:axId val="1620251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4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374650</xdr:colOff>
      <xdr:row>6</xdr:row>
      <xdr:rowOff>158750</xdr:rowOff>
    </xdr:from>
    <xdr:to>
      <xdr:col>13</xdr:col>
      <xdr:colOff>330200</xdr:colOff>
      <xdr:row>47</xdr:row>
      <xdr:rowOff>177800</xdr:rowOff>
    </xdr:to>
    <xdr:graphicFrame macro="">
      <xdr:nvGraphicFramePr>
        <xdr:cNvPr id="2" name="Chart 1">
          <a:extLst>
            <a:ext uri="{FF2B5EF4-FFF2-40B4-BE49-F238E27FC236}">
              <a16:creationId xmlns:a16="http://schemas.microsoft.com/office/drawing/2014/main" id="{FAB2619D-8582-A584-D4D6-86F3E617E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139700</xdr:colOff>
      <xdr:row>7</xdr:row>
      <xdr:rowOff>25400</xdr:rowOff>
    </xdr:from>
    <xdr:to>
      <xdr:col>29</xdr:col>
      <xdr:colOff>387350</xdr:colOff>
      <xdr:row>48</xdr:row>
      <xdr:rowOff>44450</xdr:rowOff>
    </xdr:to>
    <xdr:graphicFrame macro="">
      <xdr:nvGraphicFramePr>
        <xdr:cNvPr id="3" name="Chart 2">
          <a:extLst>
            <a:ext uri="{FF2B5EF4-FFF2-40B4-BE49-F238E27FC236}">
              <a16:creationId xmlns:a16="http://schemas.microsoft.com/office/drawing/2014/main" id="{3E45C63A-E886-9249-9947-3A906AFBB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342900</xdr:colOff>
      <xdr:row>6</xdr:row>
      <xdr:rowOff>152400</xdr:rowOff>
    </xdr:from>
    <xdr:to>
      <xdr:col>45</xdr:col>
      <xdr:colOff>590550</xdr:colOff>
      <xdr:row>47</xdr:row>
      <xdr:rowOff>171450</xdr:rowOff>
    </xdr:to>
    <xdr:graphicFrame macro="">
      <xdr:nvGraphicFramePr>
        <xdr:cNvPr id="4" name="Chart 3">
          <a:extLst>
            <a:ext uri="{FF2B5EF4-FFF2-40B4-BE49-F238E27FC236}">
              <a16:creationId xmlns:a16="http://schemas.microsoft.com/office/drawing/2014/main" id="{B98B84E0-8005-814B-A55B-42BB991DE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13093</xdr:colOff>
      <xdr:row>6</xdr:row>
      <xdr:rowOff>144021</xdr:rowOff>
    </xdr:from>
    <xdr:to>
      <xdr:col>62</xdr:col>
      <xdr:colOff>260743</xdr:colOff>
      <xdr:row>47</xdr:row>
      <xdr:rowOff>163071</xdr:rowOff>
    </xdr:to>
    <xdr:graphicFrame macro="">
      <xdr:nvGraphicFramePr>
        <xdr:cNvPr id="5" name="Chart 4">
          <a:extLst>
            <a:ext uri="{FF2B5EF4-FFF2-40B4-BE49-F238E27FC236}">
              <a16:creationId xmlns:a16="http://schemas.microsoft.com/office/drawing/2014/main" id="{664BE6DB-034E-EA4E-9D34-61617D0C8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368300</xdr:colOff>
      <xdr:row>2</xdr:row>
      <xdr:rowOff>12700</xdr:rowOff>
    </xdr:from>
    <xdr:to>
      <xdr:col>10</xdr:col>
      <xdr:colOff>254000</xdr:colOff>
      <xdr:row>19</xdr:row>
      <xdr:rowOff>177800</xdr:rowOff>
    </xdr:to>
    <xdr:graphicFrame macro="">
      <xdr:nvGraphicFramePr>
        <xdr:cNvPr id="2" name="Chart 1">
          <a:extLst>
            <a:ext uri="{FF2B5EF4-FFF2-40B4-BE49-F238E27FC236}">
              <a16:creationId xmlns:a16="http://schemas.microsoft.com/office/drawing/2014/main" id="{42549E60-FF3C-4825-618E-B4115228E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927100</xdr:colOff>
      <xdr:row>1</xdr:row>
      <xdr:rowOff>50800</xdr:rowOff>
    </xdr:from>
    <xdr:to>
      <xdr:col>9</xdr:col>
      <xdr:colOff>419100</xdr:colOff>
      <xdr:row>25</xdr:row>
      <xdr:rowOff>165100</xdr:rowOff>
    </xdr:to>
    <xdr:graphicFrame macro="">
      <xdr:nvGraphicFramePr>
        <xdr:cNvPr id="2" name="Chart 1">
          <a:extLst>
            <a:ext uri="{FF2B5EF4-FFF2-40B4-BE49-F238E27FC236}">
              <a16:creationId xmlns:a16="http://schemas.microsoft.com/office/drawing/2014/main" id="{7EE85378-A835-8449-3D8C-777ABE9CE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609600</xdr:colOff>
      <xdr:row>2</xdr:row>
      <xdr:rowOff>0</xdr:rowOff>
    </xdr:from>
    <xdr:to>
      <xdr:col>12</xdr:col>
      <xdr:colOff>50800</xdr:colOff>
      <xdr:row>17</xdr:row>
      <xdr:rowOff>114300</xdr:rowOff>
    </xdr:to>
    <xdr:graphicFrame macro="">
      <xdr:nvGraphicFramePr>
        <xdr:cNvPr id="3" name="Chart 2">
          <a:extLst>
            <a:ext uri="{FF2B5EF4-FFF2-40B4-BE49-F238E27FC236}">
              <a16:creationId xmlns:a16="http://schemas.microsoft.com/office/drawing/2014/main" id="{BDD7A70D-257A-9742-638E-28753D0DD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1</xdr:row>
      <xdr:rowOff>190500</xdr:rowOff>
    </xdr:from>
    <xdr:to>
      <xdr:col>9</xdr:col>
      <xdr:colOff>749300</xdr:colOff>
      <xdr:row>18</xdr:row>
      <xdr:rowOff>88900</xdr:rowOff>
    </xdr:to>
    <xdr:graphicFrame macro="">
      <xdr:nvGraphicFramePr>
        <xdr:cNvPr id="2" name="Chart 1">
          <a:extLst>
            <a:ext uri="{FF2B5EF4-FFF2-40B4-BE49-F238E27FC236}">
              <a16:creationId xmlns:a16="http://schemas.microsoft.com/office/drawing/2014/main" id="{CC1C9975-CF31-651E-4666-F54D82C6F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694642</xdr:colOff>
      <xdr:row>20</xdr:row>
      <xdr:rowOff>140332</xdr:rowOff>
    </xdr:from>
    <xdr:to>
      <xdr:col>3</xdr:col>
      <xdr:colOff>224531</xdr:colOff>
      <xdr:row>32</xdr:row>
      <xdr:rowOff>98232</xdr:rowOff>
    </xdr:to>
    <xdr:graphicFrame macro="">
      <xdr:nvGraphicFramePr>
        <xdr:cNvPr id="3" name="Chart 2">
          <a:extLst>
            <a:ext uri="{FF2B5EF4-FFF2-40B4-BE49-F238E27FC236}">
              <a16:creationId xmlns:a16="http://schemas.microsoft.com/office/drawing/2014/main" id="{5F1BDBB9-AF6E-F040-8C5F-2867F6736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444500</xdr:colOff>
      <xdr:row>2</xdr:row>
      <xdr:rowOff>0</xdr:rowOff>
    </xdr:from>
    <xdr:to>
      <xdr:col>25</xdr:col>
      <xdr:colOff>495300</xdr:colOff>
      <xdr:row>51</xdr:row>
      <xdr:rowOff>12700</xdr:rowOff>
    </xdr:to>
    <xdr:graphicFrame macro="">
      <xdr:nvGraphicFramePr>
        <xdr:cNvPr id="2" name="Chart 1">
          <a:extLst>
            <a:ext uri="{FF2B5EF4-FFF2-40B4-BE49-F238E27FC236}">
              <a16:creationId xmlns:a16="http://schemas.microsoft.com/office/drawing/2014/main" id="{C135DC66-34B9-5469-7609-25AA6BFEEC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368300</xdr:colOff>
      <xdr:row>2</xdr:row>
      <xdr:rowOff>190500</xdr:rowOff>
    </xdr:from>
    <xdr:to>
      <xdr:col>19</xdr:col>
      <xdr:colOff>12700</xdr:colOff>
      <xdr:row>42</xdr:row>
      <xdr:rowOff>152400</xdr:rowOff>
    </xdr:to>
    <xdr:graphicFrame macro="">
      <xdr:nvGraphicFramePr>
        <xdr:cNvPr id="3" name="Chart 2">
          <a:extLst>
            <a:ext uri="{FF2B5EF4-FFF2-40B4-BE49-F238E27FC236}">
              <a16:creationId xmlns:a16="http://schemas.microsoft.com/office/drawing/2014/main" id="{D21ACEBC-F4C9-20EA-AEC1-FCEB4EA28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1200150</xdr:colOff>
      <xdr:row>0</xdr:row>
      <xdr:rowOff>139700</xdr:rowOff>
    </xdr:from>
    <xdr:to>
      <xdr:col>12</xdr:col>
      <xdr:colOff>609600</xdr:colOff>
      <xdr:row>53</xdr:row>
      <xdr:rowOff>114300</xdr:rowOff>
    </xdr:to>
    <xdr:graphicFrame macro="">
      <xdr:nvGraphicFramePr>
        <xdr:cNvPr id="4" name="Chart 3">
          <a:extLst>
            <a:ext uri="{FF2B5EF4-FFF2-40B4-BE49-F238E27FC236}">
              <a16:creationId xmlns:a16="http://schemas.microsoft.com/office/drawing/2014/main" id="{8DA73978-86AC-AF83-F155-611E430E7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546100</xdr:colOff>
      <xdr:row>0</xdr:row>
      <xdr:rowOff>127000</xdr:rowOff>
    </xdr:from>
    <xdr:to>
      <xdr:col>34</xdr:col>
      <xdr:colOff>704850</xdr:colOff>
      <xdr:row>53</xdr:row>
      <xdr:rowOff>101600</xdr:rowOff>
    </xdr:to>
    <xdr:graphicFrame macro="">
      <xdr:nvGraphicFramePr>
        <xdr:cNvPr id="7" name="Chart 6">
          <a:extLst>
            <a:ext uri="{FF2B5EF4-FFF2-40B4-BE49-F238E27FC236}">
              <a16:creationId xmlns:a16="http://schemas.microsoft.com/office/drawing/2014/main" id="{B6E4A00F-ED42-9947-AD27-82587801E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0</xdr:row>
      <xdr:rowOff>152400</xdr:rowOff>
    </xdr:from>
    <xdr:to>
      <xdr:col>23</xdr:col>
      <xdr:colOff>158750</xdr:colOff>
      <xdr:row>53</xdr:row>
      <xdr:rowOff>127000</xdr:rowOff>
    </xdr:to>
    <xdr:graphicFrame macro="">
      <xdr:nvGraphicFramePr>
        <xdr:cNvPr id="8" name="Chart 7">
          <a:extLst>
            <a:ext uri="{FF2B5EF4-FFF2-40B4-BE49-F238E27FC236}">
              <a16:creationId xmlns:a16="http://schemas.microsoft.com/office/drawing/2014/main" id="{178E064D-C2AB-6543-B61A-F0CF11A0F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1333500</xdr:colOff>
      <xdr:row>59</xdr:row>
      <xdr:rowOff>142875</xdr:rowOff>
    </xdr:from>
    <xdr:to>
      <xdr:col>24</xdr:col>
      <xdr:colOff>0</xdr:colOff>
      <xdr:row>112</xdr:row>
      <xdr:rowOff>190500</xdr:rowOff>
    </xdr:to>
    <xdr:graphicFrame macro="">
      <xdr:nvGraphicFramePr>
        <xdr:cNvPr id="2" name="Chart 1">
          <a:extLst>
            <a:ext uri="{FF2B5EF4-FFF2-40B4-BE49-F238E27FC236}">
              <a16:creationId xmlns:a16="http://schemas.microsoft.com/office/drawing/2014/main" id="{62560DA4-BC2C-6149-9BAD-08EFEFB97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139700</xdr:colOff>
      <xdr:row>2</xdr:row>
      <xdr:rowOff>0</xdr:rowOff>
    </xdr:from>
    <xdr:to>
      <xdr:col>27</xdr:col>
      <xdr:colOff>152400</xdr:colOff>
      <xdr:row>60</xdr:row>
      <xdr:rowOff>25400</xdr:rowOff>
    </xdr:to>
    <xdr:graphicFrame macro="">
      <xdr:nvGraphicFramePr>
        <xdr:cNvPr id="2" name="Chart 1">
          <a:extLst>
            <a:ext uri="{FF2B5EF4-FFF2-40B4-BE49-F238E27FC236}">
              <a16:creationId xmlns:a16="http://schemas.microsoft.com/office/drawing/2014/main" id="{7E937831-33C2-5A0F-E337-6551946775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1</xdr:row>
      <xdr:rowOff>114301</xdr:rowOff>
    </xdr:from>
    <xdr:to>
      <xdr:col>3</xdr:col>
      <xdr:colOff>718109</xdr:colOff>
      <xdr:row>4</xdr:row>
      <xdr:rowOff>88900</xdr:rowOff>
    </xdr:to>
    <xdr:pic>
      <xdr:nvPicPr>
        <xdr:cNvPr id="2" name="Picture 1">
          <a:extLst>
            <a:ext uri="{FF2B5EF4-FFF2-40B4-BE49-F238E27FC236}">
              <a16:creationId xmlns:a16="http://schemas.microsoft.com/office/drawing/2014/main" id="{7F60DFC2-E9AD-D604-8A6B-CFB06A8F5A8B}"/>
            </a:ext>
          </a:extLst>
        </xdr:cNvPr>
        <xdr:cNvPicPr>
          <a:picLocks noChangeAspect="1"/>
        </xdr:cNvPicPr>
      </xdr:nvPicPr>
      <xdr:blipFill>
        <a:blip xmlns:r="http://schemas.openxmlformats.org/officeDocument/2006/relationships" r:embed="rId1"/>
        <a:stretch>
          <a:fillRect/>
        </a:stretch>
      </xdr:blipFill>
      <xdr:spPr>
        <a:xfrm>
          <a:off x="1" y="317501"/>
          <a:ext cx="3880408" cy="584199"/>
        </a:xfrm>
        <a:prstGeom prst="rect">
          <a:avLst/>
        </a:prstGeom>
      </xdr:spPr>
    </xdr:pic>
    <xdr:clientData/>
  </xdr:twoCellAnchor>
  <xdr:twoCellAnchor editAs="oneCell">
    <xdr:from>
      <xdr:col>4</xdr:col>
      <xdr:colOff>12700</xdr:colOff>
      <xdr:row>1</xdr:row>
      <xdr:rowOff>165100</xdr:rowOff>
    </xdr:from>
    <xdr:to>
      <xdr:col>6</xdr:col>
      <xdr:colOff>304800</xdr:colOff>
      <xdr:row>5</xdr:row>
      <xdr:rowOff>89689</xdr:rowOff>
    </xdr:to>
    <xdr:pic>
      <xdr:nvPicPr>
        <xdr:cNvPr id="3" name="Picture 2">
          <a:extLst>
            <a:ext uri="{FF2B5EF4-FFF2-40B4-BE49-F238E27FC236}">
              <a16:creationId xmlns:a16="http://schemas.microsoft.com/office/drawing/2014/main" id="{72550961-9803-073E-6A3A-57A6D2C510E0}"/>
            </a:ext>
          </a:extLst>
        </xdr:cNvPr>
        <xdr:cNvPicPr>
          <a:picLocks noChangeAspect="1"/>
        </xdr:cNvPicPr>
      </xdr:nvPicPr>
      <xdr:blipFill>
        <a:blip xmlns:r="http://schemas.openxmlformats.org/officeDocument/2006/relationships" r:embed="rId2"/>
        <a:stretch>
          <a:fillRect/>
        </a:stretch>
      </xdr:blipFill>
      <xdr:spPr>
        <a:xfrm>
          <a:off x="4000500" y="368300"/>
          <a:ext cx="2882900" cy="73738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ELA SIERZEGA" refreshedDate="45007.880195138889" createdVersion="8" refreshedVersion="8" minRefreshableVersion="3" recordCount="5151" xr:uid="{72EE01A4-5243-C848-BF22-1D7BC68B902E}">
  <cacheSource type="worksheet">
    <worksheetSource ref="A1:AB1048576" sheet="MS IMDB Movies 2000 - 2020"/>
  </cacheSource>
  <cacheFields count="28">
    <cacheField name="imdb_title_id" numFmtId="0">
      <sharedItems containsBlank="1"/>
    </cacheField>
    <cacheField name="original_title" numFmtId="0">
      <sharedItems containsBlank="1" containsMixedTypes="1" containsNumber="1" minValue="9.8611111000000001E-2" maxValue="44399" count="5110">
        <s v="Kate &amp; Leopold"/>
        <s v="Glitter"/>
        <s v="Chicken Run"/>
        <s v="Fantastic Four"/>
        <s v="Before Night Falls"/>
        <s v="Frida"/>
        <s v="From Hell"/>
        <s v="The Lord of the Rings: The Fellowship of the Ring"/>
        <s v="The Million Dollar Hotel"/>
        <s v="Mission: Impossible II"/>
        <s v="Resident Evil"/>
        <s v="Der Schuh des Manitu"/>
        <s v="The Shipping News"/>
        <s v="X-Men"/>
        <s v="Men in Black II"/>
        <s v="Titan A.E."/>
        <s v="Baise-moi"/>
        <s v="The Emperor's New Groove"/>
        <s v="Corpse Bride"/>
        <s v="Storytelling"/>
        <s v="Star Wars: Episode II - Attack of the Clones"/>
        <s v="Star Wars: Episode III - Revenge of the Sith"/>
        <s v="Das Experiment"/>
        <s v="Return to Me"/>
        <s v="Heartbreakers"/>
        <s v="Killing Me Softly"/>
        <s v="Shrek"/>
        <s v="Dinosaur"/>
        <s v="The Adventures of Rocky &amp; Bullwinkle"/>
        <s v="Driven"/>
        <s v="Planet of the Apes"/>
        <s v="Treasure Planet"/>
        <s v="Scream 3"/>
        <s v="Pitch Black"/>
        <s v="Supernova"/>
        <s v="Intolerable Cruelty"/>
        <s v="The Road to El Dorado"/>
        <s v="The Yards"/>
        <s v="Training Day"/>
        <s v="U-571"/>
        <s v="American Psycho"/>
        <s v="Nutty Professor II: The Klumps"/>
        <s v="Highlander: Endgame"/>
        <s v="Spider-Man"/>
        <s v="Thirteen Days"/>
        <s v="Lara Croft: Tomb Raider"/>
        <s v="High Fidelity"/>
        <s v="Luc√≠a y el sexo"/>
        <s v="The Legend of Bagger Vance"/>
        <s v="All the Pretty Horses"/>
        <s v="La comunidad"/>
        <s v="My Dog Skip"/>
        <s v="The Next Best Thing"/>
        <s v="Clockstoppers"/>
        <s v="The Flintstones in Viva Rock Vegas"/>
        <s v="Intimacy"/>
        <s v="Behind Enemy Lines"/>
        <s v="Cold Mountain"/>
        <s v="The Art of War"/>
        <s v="Charlie's Angels"/>
        <s v="D-Tox"/>
        <s v="Impostor"/>
        <s v="Lost Souls"/>
        <s v="Rules of Engagement"/>
        <s v="What Lies Beneath"/>
        <s v="What's the Worst That Could Happen?"/>
        <s v="Cast Away"/>
        <s v="Ghost World"/>
        <s v="Shaft"/>
        <s v="Hanging Up"/>
        <s v="S1m0ne"/>
        <s v="Jurassic Park III"/>
        <s v="The Beach"/>
        <s v="Lammbock"/>
        <s v="Bless the Child"/>
        <s v="Hollow Man"/>
        <s v="Lantana"/>
        <s v="The Sum of All Fears"/>
        <s v="Paid in Full"/>
        <s v="Under Suspicion"/>
        <s v="Along Came a Spider"/>
        <s v="Gongdong gyeongbi guyeok JSA"/>
        <s v="Romeo Must Die"/>
        <s v="Sinbad: Legend of the Seven Seas"/>
        <s v="Monkeybone"/>
        <s v="Spirit: Stallion of the Cimarron"/>
        <s v="Mulholland Dr."/>
        <s v="Hellboy"/>
        <s v="2001 Maniacs"/>
        <s v="The Lord of the Rings: The Return of the King"/>
        <s v="The Lord of the Rings: The Two Towers"/>
        <s v="Thunderbirds"/>
        <s v="Dagon"/>
        <s v="Dancer in the Dark"/>
        <s v="Antwone Fisher"/>
        <s v="Lagaan: Once Upon a Time in India"/>
        <s v="How the Grinch Stole Christmas"/>
        <s v="Tigerland"/>
        <s v="Keeping the Faith"/>
        <s v="Nurse Betty"/>
        <s v="Bad Boys II"/>
        <s v="Gladiator"/>
        <s v="Cecil B. Demented"/>
        <s v="Final Fantasy: The Spirits Within"/>
        <s v="Autumn in New York"/>
        <s v="Ripley's Game"/>
        <s v="Scary Movie"/>
        <s v="Gossip"/>
        <s v="The Perfect Storm"/>
        <s v="Batoru rowaiaru"/>
        <s v="Moonlight Mile"/>
        <s v="15 Minutes"/>
        <s v="The Adventures of Pluto Nash"/>
        <s v="Quills"/>
        <s v="Requiem for a Dream"/>
        <s v="Hard Ball"/>
        <s v="Finding Forrester"/>
        <s v="Minority Report"/>
        <s v="Avalon"/>
        <s v="Osmosis Jones"/>
        <s v="Terminator 3: Rise of the Machines"/>
        <s v="The Ringer"/>
        <s v="Traffic"/>
        <s v="Almost Famous"/>
        <s v="Boiler Room"/>
        <s v="Me, Myself &amp; Irene"/>
        <s v="Mission to Mars"/>
        <s v="Phone Booth"/>
        <s v="Pollock"/>
        <s v="A Knight's Tale"/>
        <s v="O"/>
        <s v="Jalla! Jalla!"/>
        <s v="Vizontele"/>
        <s v="Reindeer Games"/>
        <s v="Shanghai Noon"/>
        <s v="Snow Day"/>
        <s v="Wonder Boys"/>
        <s v="Battlefield Earth"/>
        <s v="Little Nicky"/>
        <s v="Drowning Mona"/>
        <s v="O Auto da Compadecida"/>
        <s v="National Security"/>
        <s v="Dak mo mai sing"/>
        <s v="Frequency"/>
        <s v="Space Cowboys"/>
        <s v="Sugar &amp; Spice"/>
        <s v="Bounce"/>
        <s v="Down to You"/>
        <s v="Gone in Sixty Seconds"/>
        <s v="The Patriot"/>
        <s v="Blade II"/>
        <s v="Birthday Girl"/>
        <s v="24 Hour Party People"/>
        <s v="Just Visiting"/>
        <s v="Shadow of the Vampire"/>
        <s v="The Whole Nine Yards"/>
        <s v="Wo hu cang long"/>
        <s v="Musa"/>
        <s v="Blood: The Last Vampire"/>
        <s v="Cowboy Bebop: Tengoku no tobira"/>
        <s v="Dungeons &amp; Dragons"/>
        <s v="O Brother, Where Art Thou?"/>
        <s v="Versus"/>
        <s v="Vertical Limit"/>
        <s v="The Replacements"/>
        <s v="28 Days"/>
        <s v="Blueberry"/>
        <s v="Get Over It"/>
        <s v="Head Over Heels"/>
        <s v="The Skulls"/>
        <s v="Urban Legends: Final Cut"/>
        <s v="Saving Grace"/>
        <s v="Ned Kelly"/>
        <s v="Erin Brockovich"/>
        <s v="Final Destination"/>
        <s v="Next Friday"/>
        <s v="Small Time Crooks"/>
        <s v="Zoolander"/>
        <s v="Where the Heart Is"/>
        <s v="Monsters, Inc."/>
        <s v="In the Cut"/>
        <s v="Love &amp; Basketball"/>
        <s v="Red Planet"/>
        <s v="Riding in Cars with Boys"/>
        <s v="The Bank Job"/>
        <s v="Coyote Ugly"/>
        <s v="Rock Star"/>
        <s v="The Way of the Gun"/>
        <s v="Moulin Rouge!"/>
        <s v="Men of Honor"/>
        <s v="You Can Count on Me"/>
        <s v="One Night at McCool's"/>
        <s v="Animal Factory"/>
        <s v="Dog Soldiers"/>
        <s v="Boys and Girls"/>
        <s v="Exorcist: The Beginning"/>
        <s v="The Watcher"/>
        <s v="Bring It On"/>
        <s v="Dr. T &amp; the Women"/>
        <s v="Save the Last Dance"/>
        <s v="My Little Eye"/>
        <s v="Joy Ride"/>
        <s v="Children of Men"/>
        <s v="What Women Want"/>
        <s v="Big Momma's House"/>
        <s v="The Contender"/>
        <s v="Get Carter"/>
        <s v="Memento"/>
        <s v="The Mummy Returns"/>
        <s v="The Wedding Planner"/>
        <s v="The Cell"/>
        <s v="Ginger Snaps"/>
        <s v="Center Stage"/>
        <s v="Remember the Titans"/>
        <s v="102 Dalmatians"/>
        <s v="Jason X"/>
        <s v="Le fabuleux destin d'Am√©lie Poulain"/>
        <s v="Awake"/>
        <s v="Bait"/>
        <s v="Meet the Parents"/>
        <s v="Miss Congeniality"/>
        <s v="Ali G Indahouse"/>
        <s v="Cypher"/>
        <s v="Havoc"/>
        <n v="2046"/>
        <s v="Cube 2: Hypercube"/>
        <s v="A.I. Artificial Intelligence"/>
        <s v="Hannibal"/>
        <s v="Pearl Harbor"/>
        <s v="Rugrats in Paris: The Movie - Rugrats II"/>
        <s v="The Ladies Man"/>
        <s v="Mohabbatein"/>
        <s v="Road Trip"/>
        <s v="Deathwatch"/>
        <s v="Bamboozled"/>
        <s v="Enemy at the Gates"/>
        <s v="Kairo"/>
        <s v="The 6th Day"/>
        <s v="Hable con ella"/>
        <s v="Gangs of New York"/>
        <s v="Loser"/>
        <s v="Ready to Rumble"/>
        <s v="Bang Bang You're Dead"/>
        <s v="Unbreakable"/>
        <s v="Antitrust"/>
        <s v="Best in Show"/>
        <s v="Original Sin"/>
        <s v="The Family Man"/>
        <s v="Dracula 2000"/>
        <s v="The Gift"/>
        <s v="The Kid"/>
        <s v="Bandits"/>
        <s v="Bijit√¢ Q"/>
        <s v="The Tigger Movie"/>
        <s v="Irr√©versible"/>
        <s v="Halloween: Resurrection"/>
        <s v="Sennen joy√ª"/>
        <s v="Nayak: The Real Hero"/>
        <s v="Blow"/>
        <s v="√Ä la folie... pas du tout"/>
        <s v="Dil Chahta Hai"/>
        <s v="The Glass House"/>
        <s v="El hijo de la novia"/>
        <s v="Brother"/>
        <s v="Pay It Forward"/>
        <s v="Angel Eyes"/>
        <s v="Made"/>
        <s v="The Score"/>
        <s v="Spy Kids"/>
        <s v="The 51st State"/>
        <s v="Yeopgijeogin geunyeo"/>
        <s v="Ghosts of Mars"/>
        <s v="Proof of Life"/>
        <s v="Les rivi√®res pourpres"/>
        <s v="Book of Shadows: Blair Witch 2"/>
        <s v="Atlantis: The Lost Empire"/>
        <s v="Bedazzled"/>
        <s v="The Others"/>
        <s v="Sweet November"/>
        <s v="Crocodile Dundee in Los Angeles"/>
        <s v="Down to Earth"/>
        <s v="The Fast and the Furious"/>
        <s v="3000 Miles to Graceland"/>
        <s v="Collateral Damage"/>
        <s v="Company"/>
        <s v="The Matrix Reloaded"/>
        <s v="Novocaine"/>
        <s v="Summer Catch"/>
        <s v="Gekij√¥-ban poketto monsut√¢: Kessh√¥-t√¥ no tei√¥"/>
        <s v="The Salton Sea"/>
        <s v="Josie and the Pussycats"/>
        <s v="The Mexican"/>
        <s v="The Tailor of Panama"/>
        <s v="Laurel Canyon"/>
        <s v="Le pacte des loups"/>
        <s v="The Pledge"/>
        <s v="In America"/>
        <s v="Roger Dodger"/>
        <s v="Captain Corelli's Mandolin"/>
        <s v="Equilibrium"/>
        <s v="Queen of the Damned"/>
        <s v="The Dangerous Lives of Altar Boys"/>
        <s v="Cats &amp; Dogs"/>
        <s v="Saving Silverman"/>
        <s v="Lilja 4-ever"/>
        <s v="Say It Isn't So"/>
        <s v="Dr. Dolittle 2"/>
        <s v="Kung Pow: Enter the Fist"/>
        <s v="The Four Feathers"/>
        <s v="Freddy Got Fingered"/>
        <s v="Ocean's Eleven"/>
        <s v="The United States of Leland"/>
        <s v="The Hot Chick"/>
        <s v="Serendipity"/>
        <s v="Slackers"/>
        <s v="Vanity Fair"/>
        <s v="Chocolat"/>
        <s v="Harry Potter and the Sorcerer's Stone"/>
        <s v="The New Guy"/>
        <s v="Dude, Where's My Car?"/>
        <s v="Exit Wounds"/>
        <s v="The Matrix Revolutions"/>
        <s v="Valentine"/>
        <s v="American Splendor"/>
        <s v="The Man Who Wasn't There"/>
        <s v="Bridget Jones's Diary"/>
        <s v="Stuart Little 2"/>
        <s v="Wet Hot American Summer"/>
        <s v="40 Days and 40 Nights"/>
        <s v="Aankhen"/>
        <s v="Italiensk for begyndere"/>
        <s v="Le divorce"/>
        <s v="American Outlaws"/>
        <s v="Swordfish"/>
        <s v="Someone Like You..."/>
        <s v="Charlotte Gray"/>
        <s v="Sen to Chihiro no kamikakushi"/>
        <s v="Windtalkers"/>
        <s v="Dead End"/>
        <s v="Y tu mam√° tambi√©n"/>
        <s v="Honogurai mizu no soko kara"/>
        <s v="Thir13en Ghosts"/>
        <s v="Joe Dirt"/>
        <s v="Amores perros"/>
        <s v="Bulletproof Monk"/>
        <s v="The Count of Monte Cristo"/>
        <s v="Die Another Day"/>
        <s v="Big Trouble"/>
        <s v="The Musketeer"/>
        <s v="Donnie Darko"/>
        <s v="Heaven"/>
        <s v="Rollerball"/>
        <s v="Tomcats"/>
        <s v="A Mighty Wind"/>
        <s v="The Believer"/>
        <s v="In the Bedroom"/>
        <s v="Nueve reinas"/>
        <s v="The Princess Diaries"/>
        <s v="Super Troopers"/>
        <s v="Kabhi Khushi Kabhie Gham..."/>
        <s v="Ali"/>
        <s v="Hedwig and the Angry Inch"/>
        <s v="Billy Elliot"/>
        <s v="Domestic Disturbance"/>
        <s v="Crazy/Beautiful"/>
        <s v="Jisatsu s√¢kuru"/>
        <s v="Corky Romano"/>
        <s v="The Deep End"/>
        <s v="Legally Blonde"/>
        <s v="Sweet Sixteen"/>
        <s v="Rat Race"/>
        <s v="Unfaithful"/>
        <s v="Evolution"/>
        <s v="Immortel (ad vitam)"/>
        <s v="Filantropica"/>
        <s v="Hart's War"/>
        <s v="How to Lose a Guy in 10 Days"/>
        <s v="John Q"/>
        <s v="House of 1000 Corpses"/>
        <s v="Surviving Christmas"/>
        <s v="Maid in Manhattan"/>
        <s v="Buffalo Soldiers"/>
        <s v="Wazir"/>
        <s v="Rabbit-Proof Fence"/>
        <s v="The Grey Zone"/>
        <s v="Hearts in Atlantis"/>
        <s v="Heist"/>
        <s v="American Pie 2"/>
        <s v="The Pianist"/>
        <s v="Reign of Fire"/>
        <s v="Star Trek: Nemesis"/>
        <s v="Out Cold"/>
        <s v="The Sweetest Thing"/>
        <s v="Seom"/>
        <s v="The Animal"/>
        <s v="Baby Boy"/>
        <s v="El espinazo del diablo"/>
        <s v="Possession"/>
        <s v="Shallow Hal"/>
        <s v="Sweet Home Alabama"/>
        <s v="The Curse of the Jade Scorpion"/>
        <s v="Russkiy kovcheg"/>
        <s v="Road to Perdition"/>
        <s v="S.W.A.T."/>
        <s v="Scary Movie 2"/>
        <s v="About Schmidt"/>
        <s v="The Magdalene Sisters"/>
        <s v="Diarios de motocicleta"/>
        <s v="Cursed"/>
        <s v="Kangaroo Jack"/>
        <s v="High Crimes"/>
        <s v="Panic Room"/>
        <s v="Pootie Tang"/>
        <s v="The Quiet American"/>
        <s v="The Bourne Identity"/>
        <s v="The Legend of Bhagat Singh"/>
        <s v="Bubble Boy"/>
        <s v="Dragonfly"/>
        <s v="Ghost Rider"/>
        <s v="My Big Fat Greek Wedding"/>
        <s v="Vanilla Sky"/>
        <s v="Don't Say a Word"/>
        <s v="Zivot je cudo"/>
        <s v="Serving Sara"/>
        <s v="Jay and Silent Bob Strike Back"/>
        <s v="Session 9"/>
        <s v="Loving Annabelle"/>
        <s v="Jeepers Creepers"/>
        <s v="Uptown Girls"/>
        <s v="View from the Top"/>
        <s v="Swimming Pool"/>
        <s v="Basic"/>
        <s v="Catch Me If You Can"/>
        <s v="Changing Lanes"/>
        <s v="Frailty"/>
        <s v="Kissing Jessica Stein"/>
        <s v="The I Inside"/>
        <s v="Life as a House"/>
        <s v="Murder by Numbers"/>
        <s v="America's Sweethearts"/>
        <s v="Black Hawk Down"/>
        <s v="Black Knight"/>
        <s v="The Girl Next Door"/>
        <s v="Big Fat Liar"/>
        <s v="The Mothman Prophecies"/>
        <s v="Io non ho paura"/>
        <s v="One Hour Photo"/>
        <s v="The Rookie"/>
        <s v="The Royal Tenenbaums"/>
        <s v="Stealing Harvard"/>
        <s v="Death to Smoochy"/>
        <s v="A Man Apart"/>
        <s v="Duplex"/>
        <s v="Finding Nemo"/>
        <s v="Kill Bill: Vol. 1"/>
        <s v="Rush Hour 2"/>
        <s v="Spy Game"/>
        <s v="Yamakasi - Les samoura√Øs des temps modernes"/>
        <s v="K-19: The Widowmaker"/>
        <s v="The One"/>
        <s v="Scooby-Doo"/>
        <s v="Adaptation."/>
        <s v="Ice Age"/>
        <s v="Jimmy Neutron: Boy Genius"/>
        <s v="Monsieur Ibrahim et les fleurs du Coran"/>
        <s v="The Time Machine"/>
        <s v="A Beautiful Mind"/>
        <s v="The Majestic"/>
        <s v="City by the Sea"/>
        <s v="The Hunted"/>
        <s v="Dolls"/>
        <s v="Confessions of a Dangerous Mind"/>
        <s v="Superbabies: Baby Geniuses 2"/>
        <s v="Cold Creek Manor"/>
        <s v="My Boss's Daughter"/>
        <n v="0.46805555599999998"/>
        <s v="Kiss of the Dragon"/>
        <s v="The Clearing"/>
        <s v="Welcome to Collinwood"/>
        <s v="Eight Crazy Nights"/>
        <s v="If Only"/>
        <s v="Eight Legged Freaks"/>
        <s v="The Last Castle"/>
        <s v="K-PAX"/>
        <s v="Narc"/>
        <s v="Punch-Drunk Love"/>
        <s v="Ararat"/>
        <s v="Darkness"/>
        <s v="Orange County"/>
        <s v="Johnny English"/>
        <s v="The Hours"/>
        <s v="People I Know"/>
        <s v="Secretary"/>
        <s v="Crossroads"/>
        <s v="La mala educaci√≥n"/>
        <s v="Tape"/>
        <s v="Lilo &amp; Stitch"/>
        <s v="About a Boy"/>
        <s v="Baghban"/>
        <s v="Below"/>
        <s v="Dogville"/>
        <s v="I Am Sam"/>
        <s v="The Scorpion King"/>
        <s v="Not Another Teen Movie"/>
        <s v="We Were Soldiers"/>
        <s v="All About the Benjamins"/>
        <s v="Enough"/>
        <s v="How High"/>
        <s v="The Importance of Being Earnest"/>
        <s v="Insomnia"/>
        <s v="Spider"/>
        <s v="Hollywood Ending"/>
        <s v="Head in the Clouds"/>
        <s v="Gods and Generals"/>
        <s v="The Good Girl"/>
        <s v="Dark Blue"/>
        <s v="Undercover Brother"/>
        <s v="Divine Secrets of the Ya-Ya Sisterhood"/>
        <s v="Sorority Boys"/>
        <s v="Return to Never Land"/>
        <s v="Shopgirl"/>
        <s v="Trapped"/>
        <s v="The Banger Sisters"/>
        <s v="Bad Company"/>
        <s v="Mr. Deeds"/>
        <s v="Femme Fatale"/>
        <s v="Gosford Park"/>
        <s v="Batoru rowaiaru II: Chinkonka"/>
        <s v="The Guru"/>
        <s v="In Hell"/>
        <s v="Kopps"/>
        <s v="Igby Goes Down"/>
        <s v="Iris"/>
        <s v="Rit√¢n√¢"/>
        <s v="Undisputed"/>
        <s v="A Walk to Remember"/>
        <s v="Snow Dogs"/>
        <s v="Bubba Ho-Tep"/>
        <s v="The Wild Thornberrys Movie"/>
        <s v="Darkness Falls"/>
        <s v="De gr√∏nne slagtere"/>
        <s v="Life or Something Like It"/>
        <s v="Spun"/>
        <s v="Swimfan"/>
        <s v="Tuck Everlasting"/>
        <s v="National Lampoon's Van Wilder"/>
        <s v="White Oleander"/>
        <s v="The Jungle Book 2"/>
        <s v="The Emperor's Club"/>
        <s v="Ruang rak noi nid mahasan"/>
        <s v="They"/>
        <s v="Showtime"/>
        <s v="Uzak"/>
        <s v="Boat Trip"/>
        <s v="La meglio giovent√π"/>
        <s v="Dreamcatcher"/>
        <s v="Blood and Bone"/>
        <s v="Monster's Ball"/>
        <s v="Gegen die Wand"/>
        <s v="Once Upon a Time in Mexico"/>
        <s v="Owning Mahowny"/>
        <s v="Kal ho naa ho"/>
        <s v="Khakee"/>
        <s v="Main Hoon Na"/>
        <s v="Neko no ongaeshi"/>
        <s v="Signs"/>
        <s v="Siu Lam juk kau"/>
        <s v="Les triplettes de Belleville"/>
        <s v="Hulk"/>
        <s v="What a Girl Wants"/>
        <s v="(T)Raumschiff Surprise - Periode 1"/>
        <s v="Spy Kids 2: Island of Lost Dreams"/>
        <s v="Daredevil"/>
        <s v="The Medallion"/>
        <s v="Ghost Ship"/>
        <s v="28 Days Later..."/>
        <s v="Young Adam"/>
        <s v="Red Dragon"/>
        <s v="Analyze That"/>
        <s v="The Butterfly Effect"/>
        <s v="The Life of David Gale"/>
        <s v="Meet the Fockers"/>
        <s v="The Tuxedo"/>
        <s v="X2"/>
        <s v="Swept Away"/>
        <s v="La finestra di fronte"/>
        <s v="The Life and Death of Peter Sellers"/>
        <s v="The Recruit"/>
        <s v="The Rules of Attraction"/>
        <s v="Before the Devil Knows You're Dead"/>
        <s v="Metoroporisu"/>
        <s v="The Phantom of the Opera"/>
        <s v="Rush Hour 3"/>
        <s v="The Transporter"/>
        <s v="Friday After Next"/>
        <s v="Beyond Borders"/>
        <s v="Rent"/>
        <s v="Austin Powers in Goldmember"/>
        <s v="Feardotcom"/>
        <s v="A Guy Thing"/>
        <s v="Harry Potter and the Chamber of Secrets"/>
        <s v="The Master of Disguise"/>
        <s v="Wrong Turn"/>
        <s v="xXx"/>
        <s v="Taxi 3"/>
        <s v="Koroshiya 1"/>
        <s v="The Chronicles of Riddick"/>
        <s v="Half Past Dead"/>
        <s v="I Spy"/>
        <s v="Mindhunters"/>
        <s v="Far from Heaven"/>
        <s v="The Ring"/>
        <s v="Shrek 2"/>
        <s v="8 Mile"/>
        <s v="Whale Rider"/>
        <s v="Fahrenheit 451"/>
        <s v="Auto Focus"/>
        <s v="The Core"/>
        <s v="The Woodsman"/>
        <s v="Home on the Range"/>
        <s v="All the Real Girls"/>
        <s v="Chicago"/>
        <s v="Gokud√¥ ky√¥fu dai-gekij√¥: Gozu"/>
        <s v="Gigli"/>
        <s v="Ying xiong"/>
        <s v="Jersey Girl"/>
        <s v="Shanghai Knights"/>
        <s v="Blue Crush"/>
        <s v="Palindromes"/>
        <s v="Timeline"/>
        <s v="Dirty Pretty Things"/>
        <s v="Jeepers Creepers 2"/>
        <s v="Gerry"/>
        <s v="Old School"/>
        <s v="May"/>
        <s v="Barbershop"/>
        <s v="Cabin Fever"/>
        <s v="Zat√¥ichi"/>
        <s v="Drumline"/>
        <s v="Harry Potter and the Prisoner of Azkaban"/>
        <s v="Mona Lisa Smile"/>
        <s v="The Santa Clause 2"/>
        <s v="The Order"/>
        <s v="Anger Management"/>
        <s v="Charlie's Angels: Full Throttle"/>
        <s v="Bringing Down the House"/>
        <s v="The Final Cut"/>
        <s v="Just Married"/>
        <s v="Jeux d'enfants"/>
        <s v="Scary Movie 3"/>
        <s v="Cradle 2 the Grave"/>
        <s v="The Lizzie McGuire Movie"/>
        <s v="Art School Confidential"/>
        <s v="The Assassination of Richard Nixon"/>
        <s v="Shark Tale"/>
        <s v="Solaris"/>
        <s v="Janghwa, Hongryeon"/>
        <s v="25th Hour"/>
        <s v="Bad Santa"/>
        <s v="Revolver"/>
        <s v="Bobby"/>
        <s v="Ballistic: Ecks vs. Sever"/>
        <s v="The Human Stain"/>
        <s v="San wa"/>
        <s v="Like Mike"/>
        <s v="Finding Neverland"/>
        <s v="The Shape of Things"/>
        <s v="Blood Work"/>
        <s v="Down with Love"/>
        <s v="Chakushin ari"/>
        <s v="Final Destination 2"/>
        <s v="Identity"/>
        <s v="Luther"/>
        <s v="Millions"/>
        <s v="Nicholas Nickleby"/>
        <s v="The Dreamers"/>
        <s v="Willard"/>
        <s v="Boksuneun naui geot"/>
        <s v="Swades: We, the People"/>
        <s v="Confidence"/>
        <s v="Master and Commander: The Far Side of the World"/>
        <s v="Anbe Sivam"/>
        <s v="Holes"/>
        <s v="The League of Extraordinary Gentlemen"/>
        <s v="Pieces of April"/>
        <s v="The Curse of the Were-Rabbit"/>
        <s v="The Cat in the Hat"/>
        <s v="Veronica Guerin"/>
        <s v="Romance &amp; Cigarettes"/>
        <s v="El crimen del Padre Amaro"/>
        <s v="Out of Time"/>
        <s v="Runaway Jury"/>
        <s v="Interstella 5555: The 5tory of the 5ecret 5tar 5ystem"/>
        <s v="Two Weeks Notice"/>
        <s v="Anything Else"/>
        <s v="Agent Cody Banks"/>
        <s v="Ong-bak"/>
        <s v="Love Actually"/>
        <s v="Tears of the Sun"/>
        <s v="Mou gaan dou II"/>
        <s v="The Perfect Score"/>
        <s v="The In-Laws"/>
        <s v="Twisted"/>
        <s v="Bruce Almighty"/>
        <s v="21 Grams"/>
        <s v="A Love Song for Bobby Long"/>
        <s v="The Big Bounce"/>
        <s v="House of Sand and Fog"/>
        <s v="Open Range"/>
        <s v="Peter Pan"/>
        <s v="Mysterious Skin"/>
        <s v="Radio"/>
        <s v="Spider-Man 2"/>
        <s v="Ast√©rix et les Vikings"/>
        <s v="Taxi"/>
        <s v="Because of Winn-Dixie"/>
        <s v="Hungama"/>
        <s v="Bridget Jones: The Edge of Reason"/>
        <s v="Cars"/>
        <s v="Daddy Day Care"/>
        <s v="Hidalgo"/>
        <s v="House of the Dead"/>
        <s v="The Incredibles"/>
        <s v="The Italian Job"/>
        <s v="Mission: Impossible III"/>
        <s v="A Sound of Thunder"/>
        <s v="Looney Tunes: Back in Action"/>
        <s v="Alex &amp; Emma"/>
        <s v="The Cooler"/>
        <s v="Resident Evil: Apocalypse"/>
        <s v="Gangaajal"/>
        <s v="Sahara"/>
        <s v="Thumbsucker"/>
        <s v="The Alamo"/>
        <s v="Big Fish"/>
        <s v="The Day After Tomorrow"/>
        <s v="Tere Naam"/>
        <s v="Mou gaan dou III: Jung gik mou gaan"/>
        <s v="Elf"/>
        <s v="Bom Yeoareum Gaeul Gyeoul Geurigo Bom"/>
        <s v="Los lunes al sol"/>
        <s v="Party Monster"/>
        <s v="Munna Bhai M.B.B.S."/>
        <s v="Kingdom of Heaven"/>
        <s v="Underworld"/>
        <s v="Tristan + Isolde"/>
        <s v="2 Fast 2 Furious"/>
        <s v="Freaky Friday"/>
        <s v="Honey"/>
        <s v="Laws of Attraction"/>
        <s v="Shade"/>
        <s v="Shattered Glass"/>
        <s v="The Libertine"/>
        <s v="Suspect Zero"/>
        <s v="The Texas Chainsaw Massacre"/>
        <s v="Anniyan"/>
        <s v="Wicker Park"/>
        <s v="American Pastoral"/>
        <s v="Dickie Roberts: Former Child Star"/>
        <s v="Vozvrashchenie"/>
        <s v="Head of State"/>
        <s v="Lara Croft Tomb Raider: The Cradle of Life"/>
        <s v="Ladies in Lavender"/>
        <s v="The Last Samurai"/>
        <s v="Matchstick Men"/>
        <s v="Pirates of the Caribbean: The Curse of the Black Pearl"/>
        <s v="Biker Boyz"/>
        <s v="Envy"/>
        <s v="Cube Zero"/>
        <s v="Dear Frankie"/>
        <s v="The Great Raid"/>
        <s v="Mystic River"/>
        <s v="Hum Tum"/>
        <s v="Over the Hedge"/>
        <s v="Secondhand Lions"/>
        <s v="The Stepford Wives"/>
        <s v="Speak"/>
        <s v="Politiki kouzina"/>
        <s v="Melinda and Melinda"/>
        <s v="Coffee and Cigarettes"/>
        <s v="A Good Woman"/>
        <s v="The Whole Ten Yards"/>
        <s v="Around the World in 80 Days"/>
        <s v="Catwoman"/>
        <s v="Coraline"/>
        <s v="Ella Enchanted"/>
        <s v="The Woods"/>
        <s v="The Rundown"/>
        <s v="Malibu's Most Wanted"/>
        <s v="Man on Fire"/>
        <s v="Thirteen"/>
        <s v="Under the Tuscan Sun"/>
        <s v="Kumo no muk√¥, yakusoku no basho"/>
        <s v="American Wedding"/>
        <s v="Brother Bear"/>
        <s v="Dumb and Dumberer: When Harry Met Lloyd"/>
        <s v="Cargo"/>
        <s v="Creep"/>
        <s v="Freddy vs. Jason"/>
        <s v="Seabiscuit"/>
        <s v="Torque"/>
        <s v="Hollywood Homicide"/>
        <s v="xXx: State of the Union"/>
        <s v="The Brown Bunny"/>
        <s v="Harry Potter and the Goblet of Fire"/>
        <s v="The Punisher"/>
        <s v="Scooby-Doo 2: Monsters Unleashed"/>
        <s v="Man of the House"/>
        <s v="Club Dread"/>
        <s v="Fever Pitch"/>
        <s v="The Notebook"/>
        <s v="Saved!"/>
        <s v="The School of Rock"/>
        <s v="G.O.R.A."/>
        <s v="Troy"/>
        <s v="Napola - Elite f√ºr den F√ºhrer"/>
        <s v="Intermission"/>
        <s v="Garden State"/>
        <s v="Legally Blonde 2: Red, White &amp; Blonde"/>
        <s v="Girl with a Pearl Earring"/>
        <s v="Godsend"/>
        <s v="Azumi"/>
        <s v="Hooligans"/>
        <s v="The Ladykillers"/>
        <s v="Lost in Translation"/>
        <s v="The Passion of the Christ"/>
        <s v="Fainaru fantaj√Æ sebun adobento chirudoren"/>
        <s v="The Football Factory"/>
        <s v="Glory Road"/>
        <s v="Starsky &amp; Hutch"/>
        <s v="Win a Date with Tad Hamilton!"/>
        <s v="Wonderland"/>
        <s v="San ging chaat goo si"/>
        <s v="13 Going on 30"/>
        <s v="Barbershop 2: Back in Business"/>
        <s v="On the Road"/>
        <s v="Br√∏dre"/>
        <s v="The Prince &amp; Me"/>
        <s v="Something's Gotta Give"/>
        <s v="Birth"/>
        <s v="Calendar Girls"/>
        <s v="Cellular"/>
        <s v="Live Free or Die Hard"/>
        <s v="Idiocracy"/>
        <s v="Eternal Sunshine of the Spotless Mind"/>
        <s v="Grind"/>
        <s v="In Her Shoes"/>
        <s v="The Haunted Mansion"/>
        <s v="Dirty Dancing: Havana Nights"/>
        <s v="The Missing"/>
        <s v="T√¥ky√¥ goddof√¢z√¢zu"/>
        <s v="Lucky You"/>
        <s v="Beauty Shop"/>
        <s v="Paparazzi"/>
        <s v="Paycheck"/>
        <s v="Rise"/>
        <s v="The Polar Express"/>
        <s v="Spy Kids 3: Game Over"/>
        <s v="Stuck on You"/>
        <s v="Van Helsing"/>
        <s v="Edison"/>
        <s v="Mou gaan dou"/>
        <s v="The Aviator"/>
        <s v="From Justin to Kelly"/>
        <s v="36 Quai des Orf√®vres"/>
        <s v="A Series of Unfortunate Events"/>
        <s v="Mr 3000"/>
        <s v="The Onion Movie"/>
        <s v="Being Julia"/>
        <s v="Hostage"/>
        <s v="The Station Agent"/>
        <s v="Alatriste"/>
        <s v="Monster"/>
        <s v="Unleashed"/>
        <s v="Manderlay"/>
        <s v="Along Came Polly"/>
        <s v="50 First Dates"/>
        <s v="The Good Shepherd"/>
        <s v="I, Robot"/>
        <s v="Un long dimanche de fian√ßailles"/>
        <s v="Pusher II"/>
        <s v="Arthur et les Minimoys"/>
        <s v="Code 46"/>
        <s v="Latter Days"/>
        <s v="Ice Princess"/>
        <s v="The SpongeBob SquarePants Movie"/>
        <s v="Sky Captain and the World of Tomorrow"/>
        <s v="Alexander"/>
        <s v="Hauru no ugoku shiro"/>
        <s v="Such√Æmub√¥i"/>
        <s v="Superman Returns"/>
        <s v="Waiting..."/>
        <s v="Samaria"/>
        <s v="The Door in the Floor"/>
        <s v="Gothika"/>
        <s v="Cheaper by the Dozen"/>
        <s v="Freedomland"/>
        <s v="King Arthur"/>
        <s v="Ladder 49"/>
        <s v="Miracle"/>
        <s v="Ocean's Twelve"/>
        <s v="Le conseguenze dell'amore"/>
        <s v="Raising Helen"/>
        <s v="Ray"/>
        <s v="An Unfinished Life"/>
        <s v="Madagascar"/>
        <s v="Tasogare Seibei"/>
        <s v="Walking Tall"/>
        <s v="Vizontele Tuuba"/>
        <s v="Black Friday"/>
        <s v="Far Cry"/>
        <s v="Cinderella Man"/>
        <s v="De-Lovely"/>
        <s v="Ginger Snaps 2: Unleashed"/>
        <s v="C.R.A.Z.Y."/>
        <s v="Appurush√Ædo"/>
        <s v="Le scaphandre et le papillon"/>
        <s v="Salinui chueok"/>
        <s v="La science des r√™ves"/>
        <s v="The Brothers Grimm"/>
        <s v="Lords of Dogtown"/>
        <s v="EuroTrip"/>
        <s v="Breach"/>
        <s v="A Cinderella Story"/>
        <s v="Beowulf &amp; Grendel"/>
        <s v="L'empire des loups"/>
        <s v="The Forgotten"/>
        <s v="The Big White"/>
        <s v="Casanova"/>
        <s v="Garfield"/>
        <s v="Chaos"/>
        <s v="Last Days"/>
        <s v="The Family Stone"/>
        <s v="I Heart Huckabees"/>
        <s v="Mr. &amp; Mrs. Smith"/>
        <s v="The Ballad of Jack and Rose"/>
        <s v="Elektra"/>
        <s v="Anchorman: The Legend of Ron Burgundy"/>
        <s v="My Sassy Girl"/>
        <s v="Boogeyman"/>
        <s v="The Notorious Bettie Page"/>
        <s v="Gambit"/>
        <s v="Robots"/>
        <s v="Shall We Dance"/>
        <s v="Walk the Line"/>
        <s v="Agent Cody Banks 2: Destination London"/>
        <s v="Blade: Trinity"/>
        <s v="A Home at the End of the World"/>
        <s v="The Secret Life of Walter Mitty"/>
        <s v="Rang De Basanti"/>
        <s v="Spartan"/>
        <s v="Barfuss"/>
        <s v="Casshern"/>
        <s v="Chasing Liberty"/>
        <s v="Wimbledon"/>
        <s v="Constantine"/>
        <s v="King Kong"/>
        <s v="Valiant"/>
        <s v="Bride &amp; Prejudice"/>
        <s v="Confessions of a Teenage Drama Queen"/>
        <s v="First Daughter"/>
        <s v="Raise Your Voice"/>
        <s v="Inglourious Basterds"/>
        <s v="Little Black Book"/>
        <s v="The Machinist"/>
        <s v="Dare mo shiranai"/>
        <s v="Die fetten Jahre sind vorbei"/>
        <s v="Welcome to Mooseport"/>
        <s v="Scary Movie 4"/>
        <s v="Son of the Mask"/>
        <s v="Love Wrecked"/>
        <s v="The Terminal"/>
        <s v="Kinsey"/>
        <s v="The Life Aquatic with Steve Zissou"/>
        <s v="The Box"/>
        <s v="New York Minute"/>
        <s v="Beyond the Sea"/>
        <s v="Dawn of the Dead"/>
        <s v="Elephant"/>
        <s v="The Chronicles of Narnia: The Lion, the Witch and the Wardrobe"/>
        <s v="Lymelife"/>
        <s v="Secret Window"/>
        <s v="Taking Lives"/>
        <s v="Breakfast on Pluto"/>
        <s v="The Dark"/>
        <s v="Ju-on"/>
        <s v="Oldeuboi"/>
        <s v="Hell Ride"/>
        <s v="Dodgeball: A True Underdog Story"/>
        <s v="Without a Paddle"/>
        <s v="Tekken"/>
        <s v="Babylon A.D."/>
        <s v="A Dirty Shame"/>
        <s v="The Matador"/>
        <s v="Half Light"/>
        <s v="Little Manhattan"/>
        <s v="Syriana"/>
        <s v="Tenacious D in The Pick of Destiny"/>
        <s v="The Upside of Anger"/>
        <s v="A Walk Among the Tombstones"/>
        <s v="Whiteout"/>
        <s v="You Got Served"/>
        <s v="Anacondas: The Hunt for the Blood Orchid"/>
        <s v="Happy Feet"/>
        <s v="Harold &amp; Kumar Go to White Castle"/>
        <s v="The Jacket"/>
        <s v="Mirrormask"/>
        <s v="Shortbus"/>
        <s v="Soul Plane"/>
        <s v="The Squid and the Whale"/>
        <s v="Modigliani"/>
        <s v="After the Sunset"/>
        <s v="Charlie and the Chocolate Factory"/>
        <s v="D.E.B.S."/>
        <s v="Deuce Bigalow: European Gigolo"/>
        <s v="Indiana Jones and the Kingdom of the Crystal Skull"/>
        <s v="Hannibal Rising"/>
        <s v="The Manchurian Candidate"/>
        <s v="Bandidas"/>
        <s v="The Room"/>
        <s v="Marmoulak"/>
        <s v="The Village"/>
        <s v="Pledge This!"/>
        <s v="Are We There Yet?"/>
        <s v="Elizabethtown"/>
        <s v="9 rota"/>
        <s v="I'm Not There"/>
        <s v="National Treasure"/>
        <s v="The Princess Diaries 2: Royal Engagement"/>
        <s v="Inside I'm Dancing"/>
        <s v="Sleepover"/>
        <s v="Mujhse Shaadi Karogi"/>
        <s v="Adams √¶bler"/>
        <s v="Alone in the Dark"/>
        <s v="Collateral"/>
        <s v="Four Christmases"/>
        <s v="Fun with Dick and Jane"/>
        <s v="Jurassic World"/>
        <s v="Lie with Me"/>
        <s v="Phir Hera Pheri"/>
        <s v="Monster-in-Law"/>
        <s v="Ultraviolet"/>
        <s v="AVP: Alien vs. Predator"/>
        <s v="Spanglish"/>
        <s v="Stay"/>
        <s v="Chicken Little"/>
        <s v="The Hitchhiker's Guide to the Galaxy"/>
        <s v="Iron Man"/>
        <s v="The Bourne Supremacy"/>
        <s v="Guess Who"/>
        <s v="The Wedding Date"/>
        <s v="Team America: World Police"/>
        <s v="Batman Begins"/>
        <s v="Sam gang 2"/>
        <s v="The Stanford Prison Experiment"/>
        <s v="D-War"/>
        <s v="Journey to the Center of the Earth"/>
        <s v="El aura"/>
        <s v="Kung fu"/>
        <s v="Shooting Dogs"/>
        <s v="Daniel der Zauberer"/>
        <s v="Saints and Soldiers"/>
        <s v="Where the Truth Lies"/>
        <s v="Kiss Kiss Bang Bang"/>
        <s v="Halloween"/>
        <s v="Harry Potter and the Order of the Phoenix"/>
        <s v="The Interpreter"/>
        <s v="Open Water"/>
        <s v="Bewitched"/>
        <s v="Captivity"/>
        <s v="Che: Part Two"/>
        <s v="Napoleon Dynamite"/>
        <s v="Fr√°giles"/>
        <s v="Sideways"/>
        <s v="Alfie"/>
        <s v="White Noise"/>
        <s v="Astro Boy"/>
        <s v="Crash"/>
        <s v="Racing Stripes"/>
        <s v="Rebound"/>
        <s v="The Rum Diary"/>
        <s v="Closer"/>
        <s v="X-Men: The Last Stand"/>
        <s v="Flight of the Phoenix"/>
        <s v="Mean Creek"/>
        <s v="Lakposhtha parvaz mikonand"/>
        <s v="Mean Girls"/>
        <s v="Proof"/>
        <s v="Balls of Fury"/>
        <s v="Candy"/>
        <s v="The Ring Two"/>
        <s v="Be Cool"/>
        <s v="The Dukes of Hazzard"/>
        <s v="Gnomeo &amp; Juliet"/>
        <s v="Into the Blue"/>
        <s v="Kill Bill: Vol. 2"/>
        <s v="Outsourced"/>
        <s v="Pardon"/>
        <s v="Pusher III"/>
        <s v="Machuca"/>
        <s v="Capote"/>
        <s v="Serenity"/>
        <s v="Leatherheads"/>
        <s v="The Merchant of Venice"/>
        <s v="Sophie Scholl - Die letzten Tage"/>
        <s v="Savage Grace"/>
        <s v="Alpha Dog"/>
        <s v="Goal!"/>
        <s v="The Lovely Bones"/>
        <s v="Oliver Twist"/>
        <s v="The Perfect Man"/>
        <s v="Casino Royale"/>
        <s v="Before Sunset"/>
        <s v="White Chicks"/>
        <s v="3:10 to Yuma"/>
        <s v="Curious George"/>
        <s v="Hide and Seek"/>
        <s v="The Da Vinci Code"/>
        <s v="Nae meorisokui jiwoogae"/>
        <s v="Dark Water"/>
        <s v="Ratatouille"/>
        <s v="Stealth"/>
        <s v="The Three Stooges"/>
        <s v="The Business"/>
        <s v="Synecdoche, New York"/>
        <s v="Zoom"/>
        <s v="The Pink Panther"/>
        <s v="BloodRayne"/>
        <s v="Pirates of the Caribbean: Dead Man's Chest"/>
        <s v="Stick It"/>
        <s v="Vera Drake"/>
        <s v="Cry Wolf"/>
        <s v="Silent Hill"/>
        <s v="Kicking &amp; Screaming"/>
        <s v="The Weather Man"/>
        <s v="Accepted"/>
        <s v="The Amityville Horror"/>
        <s v="Sarkar"/>
        <s v="In Good Company"/>
        <s v="Miss Congeniality 2: Armed &amp; Fabulous"/>
        <s v="The Golden Compass"/>
        <s v="Monster House"/>
        <s v="Motherless Brooklyn"/>
        <s v="Taegukgi hwinalrimyeo"/>
        <s v="Where the Wild Things Are"/>
        <s v="The Legend of Zorro"/>
        <s v="Hitch"/>
        <s v="Renaissance"/>
        <s v="Just Friends"/>
        <s v="Material Girls"/>
        <s v="The Constant Gardener"/>
        <s v="Prime"/>
        <s v="Kinky Boots"/>
        <s v="Saw"/>
        <s v="Seed of Chucky"/>
        <s v="The Black Dahlia"/>
        <s v="It's All Gone Pete Tong"/>
        <s v="King of California"/>
        <s v="Christmas with the Kranks"/>
        <s v="Keith"/>
        <s v="Kidulthood"/>
        <s v="Transporter 2"/>
        <s v="Brokeback Mountain"/>
        <s v="The Greatest Game Ever Played"/>
        <s v="Zwartboek"/>
        <s v="30 Days of Night"/>
        <s v="Bee Movie"/>
        <s v="Click"/>
        <s v="Paper Man"/>
        <s v="Something New"/>
        <s v="Friday Night Lights"/>
        <s v="Behind the Mask: The Rise of Leslie Vernon"/>
        <s v="Maria Full of Grace"/>
        <s v="Primer"/>
        <s v="The Grudge"/>
        <s v="A Lot Like Love"/>
        <s v="Goodbye Bafana"/>
        <s v="Brick"/>
        <s v="Coach Carter"/>
        <s v="The Shaggy Dog"/>
        <s v="Shutter"/>
        <s v="Hotel Rwanda"/>
        <s v="The Producers"/>
        <s v="Catch and Release"/>
        <s v="The Devil's Rejects"/>
        <s v="The Pacifier"/>
        <s v="North Country"/>
        <s v="Perfume: The Story of a Murderer"/>
        <s v="Wedding Crashers"/>
        <s v="Meet the Robinsons"/>
        <s v="Fat Albert"/>
        <s v="Nanny McPhee"/>
        <s v="Breaking and Entering"/>
        <s v="Before We Go"/>
        <s v="The Condemned"/>
        <s v="Blood and Chocolate"/>
        <s v="House of Wax"/>
        <s v="Just My Luck"/>
        <s v="The Skeleton Key"/>
        <s v="Killshot"/>
        <s v="Eight Below"/>
        <s v="Memoirs of a Geisha"/>
        <s v="Bolt"/>
        <s v="Derailed"/>
        <s v="Down in the Valley"/>
        <s v="The Longest Yard"/>
        <s v="Tangled"/>
        <s v="Rumor Has It..."/>
        <s v="Du levande"/>
        <s v="Assault on Precinct 13"/>
        <s v="Bridge to Terabithia"/>
        <s v="DOA: Dead or Alive"/>
        <s v="Bordertown"/>
        <s v="The Contract"/>
        <s v="Trade"/>
        <s v="A History of Violence"/>
        <s v="The Island"/>
        <s v="Lord of War"/>
        <s v="Huo Yuan Jia"/>
        <s v="Driving Lessons"/>
        <s v="The Man"/>
        <s v="Herbie Fully Loaded"/>
        <s v="The Ice Harvest"/>
        <s v="Open Season"/>
        <s v="A Good Year"/>
        <s v="Paris, je t'aime"/>
        <s v="John Carter"/>
        <s v="Sin City"/>
        <s v="Underworld: Evolution"/>
        <s v="√Üon Flux"/>
        <s v="The New World"/>
        <s v="The Cave"/>
        <s v="Nochnoy dozor"/>
        <s v="The Sisterhood of the Traveling Pants"/>
        <s v="Youth in Revolt"/>
        <s v="Everything Is Illuminated"/>
        <s v="Ghajini"/>
        <s v="The Exorcism of Emily Rose"/>
        <s v="Little Children"/>
        <s v="Running Scared"/>
        <s v="Das Leben der Anderen"/>
        <s v="Million Dollar Baby"/>
        <s v="A Scanner Darkly"/>
        <s v="Sky High"/>
        <s v="Town Creek"/>
        <s v="Southland Tales"/>
        <s v="The 40 Year Old Virgin"/>
        <s v="The Wild"/>
        <s v="All the King's Men"/>
        <s v="Zathura: A Space Adventure"/>
        <s v="The Chumscrubber"/>
        <s v="The Eye"/>
        <s v="No Entry"/>
        <s v="Paheli"/>
        <s v="The Guardian"/>
        <s v="Transamerica"/>
        <s v="War of the Worlds"/>
        <s v="The Departed"/>
        <s v="Sweeney Todd: The Demon Barber of Fleet Street"/>
        <s v="Munich"/>
        <s v="Firewall"/>
        <s v="Love and Other Disasters"/>
        <s v="Bad News Bears"/>
        <s v="Flightplan"/>
        <s v="The Heartbreak Kid"/>
        <s v="Last Holiday"/>
        <s v="Poseidon"/>
        <s v="Snow Angels"/>
        <s v="Les poup√©es russes"/>
        <s v="Surveillance"/>
        <s v="Garam Masala"/>
        <s v="Iqbal"/>
        <s v="Watchmen"/>
        <s v="Blind Dating"/>
        <s v="Amazing Grace"/>
        <s v="Cowboys &amp; Aliens"/>
        <s v="Dnevnoy dozor"/>
        <s v="Hustle &amp; Flow"/>
        <s v="The Lake House"/>
        <s v="Nim's Island"/>
        <s v="Tideland"/>
        <s v="88 Minutes"/>
        <s v="Hellboy II: The Golden Army"/>
        <s v="Let's Go to Prison"/>
        <s v="Being Flynn"/>
        <s v="Broken Flowers"/>
        <s v="The Breed"/>
        <s v="The World's Fastest Indian"/>
        <s v="Brideshead Revisited"/>
        <s v="Mrs Henderson Presents"/>
        <s v="Evan Almighty"/>
        <s v="Shrek the Third"/>
        <s v="Spider-Man 3"/>
        <s v="Charlotte's Web"/>
        <s v="Elizabeth: The Golden Age"/>
        <s v="Pride &amp; Prejudice"/>
        <s v="Barnyard"/>
        <s v="The Quiet"/>
        <s v="Final Destination 3"/>
        <s v="The Fountain"/>
        <s v="Talladega Nights: The Ballad of Ricky Bobby"/>
        <s v="Martian Child"/>
        <s v="L'enfant"/>
        <s v="Hwal"/>
        <s v="Grandma's Boy"/>
        <s v="Dalkomhan insaeng"/>
        <s v="The Butterfly Effect 2"/>
        <s v="Me and You and Everyone We Know"/>
        <s v="Mongol"/>
        <s v="Resurrecting the Champ"/>
        <s v="The Secret Life of Bees"/>
        <s v="The Spiderwick Chronicles"/>
        <s v="Wolf Creek"/>
        <s v="Match Point"/>
        <n v="300"/>
        <s v="Efter brylluppet"/>
        <s v="Becoming Jane"/>
        <s v="Must Love Dogs"/>
        <s v="Snakes on a Plane"/>
        <s v="Fast Track"/>
        <s v="Right at Your Door"/>
        <s v="Two for the Money"/>
        <s v="Annapolis"/>
        <s v="Factotum"/>
        <s v="Cashback"/>
        <s v="Chaos Theory"/>
        <s v="Harry Potter and the Half-Blood Prince"/>
        <s v="Transformers"/>
        <s v="Fast Food Nation"/>
        <s v="The Great Buck Howard"/>
        <s v="Inland Empire"/>
        <s v="The Only Living Boy in New York"/>
        <s v="The Wind that Shakes the Barley"/>
        <s v="Skinwalkers"/>
        <s v="Dreamer: Inspired by a True Story"/>
        <s v="Don"/>
        <s v="Flags of Our Fathers"/>
        <s v="Jarhead"/>
        <s v="Junebug"/>
        <s v="Land of the Dead"/>
        <s v="High-Rise"/>
        <s v="La tigre e la neve"/>
        <s v="The Three Burials of Melquiades Estrada"/>
        <s v="Doom"/>
        <s v="Find Me Guilty"/>
        <s v="In the Land of Women"/>
        <s v="The Kite Runner"/>
        <s v="The Marine"/>
        <s v="Mr. Woodcock"/>
        <s v="A Prairie Home Companion"/>
        <s v="Stranger Than Fiction"/>
        <s v="The Tale of Despereaux"/>
        <s v="Ast√©rix aux jeux olympiques"/>
        <s v="The Texas Chainsaw Massacre: The Beginning"/>
        <s v="Veer-Zaara"/>
        <s v="The Lazarus Project"/>
        <s v="Infamous"/>
        <s v="Domino"/>
        <s v="Street Kings"/>
        <s v="Gridiron Gang"/>
        <s v="The Proposition"/>
        <s v="Red Eye"/>
        <s v="Ils"/>
        <s v="The Curious Case of Benjamin Button"/>
        <s v="The Cottage"/>
        <s v="Big Momma's House 2"/>
        <s v="Imagine Me &amp; You"/>
        <s v="Diary of a Mad Black Woman"/>
        <s v="Fur: An Imaginary Portrait of Diane Arbus"/>
        <s v="Hatchet"/>
        <s v="Marie Antoinette"/>
        <s v="Are We Done Yet?"/>
        <s v="Sherrybaby"/>
        <s v="Surf's Up"/>
        <s v="Khosla Ka Ghosla!"/>
        <s v="Bin-jip"/>
        <s v="I Could Never Be Your Woman"/>
        <s v="Charlie Bartlett"/>
        <s v="Flushed Away"/>
        <s v="Hard Candy"/>
        <s v="Underdog"/>
        <s v="Joyeux No√´l"/>
        <s v="Clerks II"/>
        <s v="The Adventures of Sharkboy and Lavagirl 3-D"/>
        <s v="Copying Beethoven"/>
        <s v="Employee of the Month"/>
        <s v="Get Smart"/>
        <s v="Just Like Heaven"/>
        <s v="Alan Partridge: Alpha Papa"/>
        <s v="Lucky Number Slevin"/>
        <s v="Run Fatboy Run"/>
        <s v="The Messengers"/>
        <s v="Feast"/>
        <s v="Superhero Movie"/>
        <s v="August Rush"/>
        <s v="Open Water 2: Adrift"/>
        <s v="Dinner for Schmucks"/>
        <s v="Failure to Launch"/>
        <s v="The Great Debaters"/>
        <s v="Organize Isler"/>
        <s v="Red Road"/>
        <s v="The Tournament"/>
        <s v="Hairspray"/>
        <s v="Athadu"/>
        <s v="The Invasion"/>
        <s v="The Lookout"/>
        <s v="El m√©todo"/>
        <s v="Thank You for Smoking"/>
        <s v="Hollywoodland"/>
        <s v="The A-Team"/>
        <s v="An American Haunting"/>
        <s v="The Ant Bully"/>
        <s v="The Death and Life of Bobby Z"/>
        <s v="Aquamarine"/>
        <s v="The Flock"/>
        <s v="Four Brothers"/>
        <s v="Little Man"/>
        <s v="Get Rich or Die Tryin'"/>
        <s v="A Guide to Recognizing Your Saints"/>
        <s v="State of Play"/>
        <s v="Miami Vice"/>
        <s v="13 Tzameti"/>
        <s v="The Secret Life of Words"/>
        <s v="The Women"/>
        <s v="Basic Instinct 2"/>
        <s v="Shinobi"/>
        <s v="Role Models"/>
        <s v="The Possession"/>
        <s v="Babam ve Oglum"/>
        <s v="Amusement"/>
        <s v="The Kingdom"/>
        <s v="P.S. I Love You"/>
        <s v="Resident Evil: Extinction"/>
        <s v="Fantastic Mr. Fox"/>
        <s v="The Fog"/>
        <s v="Starter for 10"/>
        <s v="Saw II"/>
        <s v="Factory Girl"/>
        <s v="Krrish"/>
        <s v="Real Steel"/>
        <s v="Saat po long"/>
        <s v="Daybreakers"/>
        <s v="In the Valley of Elah"/>
        <s v="Good Night, and Good Luck."/>
        <s v="The Grudge 2"/>
        <s v="Harsh Times"/>
        <s v="The Namesake"/>
        <s v="The Return"/>
        <s v="The Last Kiss"/>
        <s v="V for Vendetta"/>
        <s v="Conversations with Other Women"/>
        <s v="Sivaji"/>
        <s v="The Giver"/>
        <s v="The Invisible"/>
        <s v="Next"/>
        <s v="Toy Story 3"/>
        <s v="Friends with Money"/>
        <s v="G-Force"/>
        <s v="Alita: Battle Angel"/>
        <s v="See No Evil"/>
        <s v="Akeelah and the Bee"/>
        <s v="Interview"/>
        <s v="Van Wilder 2: The Rise of Taj"/>
        <s v="The Benchwarmers"/>
        <s v="Ice Age: The Meltdown"/>
        <s v="Peaceful Warrior"/>
        <s v="Terminator Salvation"/>
        <s v="Running with Scissors"/>
        <s v="Fanaa"/>
        <s v="Slither"/>
        <s v="The Bourne Ultimatum"/>
        <s v="Kung Fu Panda"/>
        <s v="Lonely Hearts"/>
        <s v="Stay Alive"/>
        <s v="Beowulf"/>
        <s v="Lincoln"/>
        <s v="Vantage Point"/>
        <s v="Yours, Mine &amp; Ours"/>
        <s v="Borat: Cultural Learnings of America for Make Benefit Glorious Nation of Kazakhstan"/>
        <s v="The Ultimate Gift"/>
        <s v="Dreamgirls"/>
        <s v="Edmond"/>
        <s v="Hoodwinked!"/>
        <s v="The Illusionist"/>
        <s v="The Pleasure of Your Company"/>
        <s v="Gekij√¥-ban hagane no renkinjutsushi: Shanbara wo yuku mono"/>
        <s v="Hacivat Karag√∂z Neden √ñld√ºr√ºld√º?"/>
        <s v="The Sentinel"/>
        <s v="10,000 BC"/>
        <s v="The Assassination of Jesse James by the Coward Robert Ford"/>
        <s v="Bo bui gai wak"/>
        <s v="The X Files: I Want to Believe"/>
        <s v="Zodiac"/>
        <s v="Keeping Mum"/>
        <s v="The Reaping"/>
        <s v="Paradise Now"/>
        <s v="Postal"/>
        <s v="Across the Universe"/>
        <s v="Blades of Glory"/>
        <s v="Invincible"/>
        <s v="Wild Hogs"/>
        <s v="Big Nothing"/>
        <s v="Fracture"/>
        <s v="Omkara"/>
        <s v="Pathfinder"/>
        <s v="Scott Pilgrim vs. the World"/>
        <s v="Take the Lead"/>
        <s v="Welcome"/>
        <s v="The Painted Veil"/>
        <s v="Knowing"/>
        <s v="The Night Listener"/>
        <s v="Shazam!"/>
        <s v="Hancock"/>
        <s v="Puss in Boots"/>
        <s v="Eragon"/>
        <s v="Little Miss Sunshine"/>
        <s v="Dominion: Prequel to the Exorcist"/>
        <s v="Butterfly on a Wheel"/>
        <s v="All the Boys Love Mandy Lane"/>
        <s v="Because I Said So"/>
        <s v="Big Stan"/>
        <s v="Pirates of the Caribbean: At World's End"/>
        <s v="RV"/>
        <s v="Babel"/>
        <s v="Passengers"/>
        <s v="La M√¥me"/>
        <s v="16 Blocks"/>
        <s v="Blood Diamond"/>
        <s v="Hostel"/>
        <s v="Punisher: War Zone"/>
        <s v="Shrooms"/>
        <s v="The Foot Fist Way"/>
        <s v="Unknown"/>
        <s v="Kurtlar Vadisi: Irak"/>
        <s v="The Wicker Man"/>
        <n v="1408"/>
        <s v="Cirque du Freak: The Vampire's Assistant"/>
        <s v="Eagle vs Shark"/>
        <s v="Horton Hears a Who!"/>
        <s v="Wonder Woman"/>
        <s v="The Break-Up"/>
        <s v="Cheaper by the Dozen 2"/>
        <s v="Golmaal: Fun Unlimited"/>
        <s v="Gedo senki"/>
        <s v="White Noise 2: The Light"/>
        <s v="Death Race"/>
        <s v="Ssa-i-bo-geu-ji-man-gwen-chan-a"/>
        <s v="Gone Baby Gone"/>
        <s v="The Good German"/>
        <s v="Shi gan"/>
        <s v="Iklimler"/>
        <s v="Good Luck Chuck"/>
        <s v="Lady in the Water"/>
        <s v="The Santa Clause 3: The Escape Clause"/>
        <s v="The Time Traveler's Wife"/>
        <s v="Takva"/>
        <s v="Vacancy"/>
        <s v="Mr. Bean's Holiday"/>
        <s v="Deja Vu"/>
        <s v="TMNT"/>
        <n v="42"/>
        <s v="10 Items or Less"/>
        <s v="The Man from Earth"/>
        <s v="Black Christmas"/>
        <s v="Flyboys"/>
        <s v="Death Note: Desu n√¥to"/>
        <s v="The Hills Have Eyes"/>
        <s v="Inside Man"/>
        <s v="Life of Pi"/>
        <s v="Pulse"/>
        <s v="Outlaw"/>
        <s v="The Pursuit of Happyness"/>
        <s v="She's the Man"/>
        <s v="Turistas"/>
        <s v="Aqua Teen Hunger Force Colon Movie Film for Theaters"/>
        <s v="The Crazies"/>
        <s v="Garfield: A Tale of Two Kitties"/>
        <s v="How to Lose Friends &amp; Alienate People"/>
        <s v="The Last King of Scotland"/>
        <s v="Madea's Family Reunion"/>
        <s v="Dead Silence"/>
        <s v="The Hunting Party"/>
        <s v="Australia"/>
        <s v="When a Stranger Calls"/>
        <s v="The Equalizer"/>
        <s v="Goya's Ghosts"/>
        <s v="The Hitcher"/>
        <s v="John Tucker Must Die"/>
        <s v="Evening"/>
        <s v="Moartea domnului L√£z√£rescu"/>
        <s v="The Last Mimzy"/>
        <s v="Land of the Lost"/>
        <s v="Mr. Magorium's Wonder Emporium"/>
        <s v="El laberinto del fauno"/>
        <s v="Perfect Stranger"/>
        <s v="Primeval"/>
        <s v="Cell"/>
        <s v="Stormbreaker"/>
        <s v="The Savages"/>
        <s v="Nacho Libre"/>
        <s v="Scoop"/>
        <s v="Black Sheep"/>
        <s v="Fido"/>
        <s v="The Holiday"/>
        <s v="Captain America: The First Avenger"/>
        <s v="The Devil Wears Prada"/>
        <s v="My Mom's New Boyfriend"/>
        <s v="A Long Way Down"/>
        <s v="Sin City: A Dame to Kill For"/>
        <s v="X-Men Origins: Wolverine"/>
        <s v="In the Name of the King: A Dungeon Siege Tale"/>
        <s v="Smiley Face"/>
        <s v="Teeth"/>
        <s v="The Fall"/>
        <s v="Enchanted"/>
        <s v="The Dead Girl"/>
        <s v="Black Snake Moan"/>
        <s v="Code Name: The Cleaner"/>
        <s v="Daddy Day Camp"/>
        <s v="Grindhouse"/>
        <s v="The Hoax"/>
        <s v="Larry the Cable Guy: Health Inspector"/>
        <s v="The Last Legion"/>
        <s v="Hot Rod"/>
        <s v="Nothing Is Private"/>
        <s v="Outlander"/>
        <s v="Deck the Halls"/>
        <s v="Bill"/>
        <s v="Rambo"/>
        <s v="Rescue Dawn"/>
        <s v="School for Scoundrels"/>
        <s v="The Simpsons Movie"/>
        <s v="Step Up"/>
        <s v="You, Me and Dupree"/>
        <s v="28 Weeks Later"/>
        <s v="The Fast and the Furious: Tokyo Drift"/>
        <s v="Ensemble, c'est tout"/>
        <s v="Freedom Writers"/>
        <s v="Piranha 3D"/>
        <s v="American Dreamz"/>
        <s v="Namastey London"/>
        <s v="National Treasure: Book of Secrets"/>
        <s v="December Boys"/>
        <s v="Hitman"/>
        <s v="The Babysitters"/>
        <s v="Igor"/>
        <s v="Michael Clayton"/>
        <n v="13"/>
        <s v="Notes on a Scandal"/>
        <s v="Push"/>
        <s v="Delta Farce"/>
        <s v="Feast of Love"/>
        <s v="Shoot 'Em Up"/>
        <s v="My Super Ex-Girlfriend"/>
        <s v="Date Movie"/>
        <s v="ATL"/>
        <s v="Margaret"/>
        <s v="The Omen"/>
        <s v="Max Payne"/>
        <s v="The Dirt"/>
        <s v="The Other Boleyn Girl"/>
        <s v="Life in a Metro"/>
        <s v="An American Crime"/>
        <s v="Juno"/>
        <s v="Red Dog"/>
        <s v="Half Nelson"/>
        <s v="Tsotsi"/>
        <s v="The Dark Knight"/>
        <s v="Devil's Knot"/>
        <s v="The Hottie &amp; the Nottie"/>
        <s v="The Astronaut Farmer"/>
        <s v="There Will Be Blood"/>
        <s v="Things We Lost in the Fire"/>
        <s v="Taxi 4"/>
        <s v="Bhagam Bhag"/>
        <s v="World Trade Center"/>
        <s v="The Express"/>
        <s v="Bug"/>
        <s v="Ex Machina"/>
        <s v="Heyy Babyy"/>
        <s v="Extreme Movie"/>
        <s v="Carriers"/>
        <s v="For Your Consideration"/>
        <s v="Tower Heist"/>
        <s v="Den brysomme mannen"/>
        <s v="D√ºnyayi Kurtaran Adam'in Oglu"/>
        <s v="Easy Virtue"/>
        <s v="Fritt vilt"/>
        <n v="9"/>
        <s v="Joshua"/>
        <s v="Apocalypto"/>
        <s v="Charlie Wilson's War"/>
        <s v="Penelope"/>
        <s v="The Smurfs"/>
        <s v="Toki o kakeru sh√¥jo"/>
        <s v="Notorious"/>
        <s v="The Accidental Husband"/>
        <s v="The Mechanic"/>
        <s v="Prince of Persia: The Sands of Time"/>
        <s v="The Deaths of Ian Stone"/>
        <s v="Death Note - Desu n√¥to: The Last Name"/>
        <s v="Waitress"/>
        <s v="Goal II: Living the Dream"/>
        <s v="The Nines"/>
        <s v="Man cheng jin dai huang jin jia"/>
        <s v="United 93"/>
        <s v="Hail, Caesar!"/>
        <s v="Smokin' Aces"/>
        <s v="The Covenant"/>
        <s v="The Brave One"/>
        <s v="Norbit"/>
        <s v="Premonition"/>
        <s v="Rocket Science"/>
        <s v="Unstoppable"/>
        <s v="Wristcutters: A Love Story"/>
        <s v="Extremely Loud &amp; Incredibly Close"/>
        <s v="The Uninvited"/>
        <s v="Pokiri"/>
        <s v="Black Water"/>
        <s v="Night at the Museum"/>
        <s v="No Country for Old Men"/>
        <s v="Lake Mungo"/>
        <n v="21"/>
        <s v="The Tree of Life"/>
        <s v="Knocked Up"/>
        <s v="Ant-Man"/>
        <s v="Rocky Balboa"/>
        <s v="The Edge of Love"/>
        <s v="Nancy Drew"/>
        <s v="Seraphim Falls"/>
        <s v="Crank"/>
        <s v="Madagascar: Escape 2 Africa"/>
        <s v="One Missed Call"/>
        <s v="Season of the Witch"/>
        <s v="Atlas Shrugged: Part I"/>
        <s v="Dan in Real Life"/>
        <s v="I Am Legend"/>
        <s v="Hokkabaz"/>
        <s v="The Losers"/>
        <s v="Ten Inch Hero"/>
        <s v="Los cronocr√≠menes"/>
        <s v="Hall Pass"/>
        <s v="No Reservations"/>
        <s v="The Number 23"/>
        <s v="The Croods"/>
        <s v="Harold &amp; Kumar Escape from Guantanamo Bay"/>
        <s v="Youth Without Youth"/>
        <s v="Definitely, Maybe"/>
        <s v="Bella"/>
        <s v="Arn: Tempelriddaren"/>
        <s v="It's a Boy Girl Thing"/>
        <s v="Miss Potter"/>
        <s v="The Prestige"/>
        <s v="Pride and Glory"/>
        <s v="Space Chimps"/>
        <s v="The Strangers"/>
        <s v="Forever Strong"/>
        <s v="Doomsday"/>
        <s v="2 Days in Paris"/>
        <s v="Man of the Year"/>
        <s v="The Seeker: The Dark Is Rising"/>
        <s v="Love in the Time of Cholera"/>
        <s v="The Secret of Kells"/>
        <s v="Nordwand"/>
        <s v="The Air I Breathe"/>
        <s v="Mr. Nobody"/>
        <s v="Red Tails"/>
        <s v="Wind Chill"/>
        <s v="Hoodwinked Too! Hood vs. Evil"/>
        <s v="Beerfest"/>
        <s v="Dhamaal"/>
        <s v="4: Rise of the Silver Surfer"/>
        <s v="Fred Claus"/>
        <s v="Stardust"/>
        <s v="What Just Happened"/>
        <s v="Ostrov"/>
        <s v="Disturbia"/>
        <n v="12"/>
        <s v="√Ä l'int√©rieur"/>
        <s v="The Oxford Murders"/>
        <s v="Unaccompanied Minors"/>
        <s v="Sleuth"/>
        <s v="Gabriel"/>
        <s v="Smart People"/>
        <s v="Terra"/>
        <s v="Fanboys"/>
        <s v="Jumper"/>
        <s v="Evangerion shin gekij√¥ban: Ha"/>
        <s v="My Name Is Bruce"/>
        <s v="The Nanny Diaries"/>
        <s v="Saw III"/>
        <s v="Stop-Loss"/>
        <s v="Trick 'r Treat"/>
        <s v="Strange Wilderness"/>
        <s v="Mutant Chronicles"/>
        <s v="Reign Over Me"/>
        <s v="Silence"/>
        <s v="Something Borrowed"/>
        <s v="The Jane Austen Book Club"/>
        <s v="Suburbicon"/>
        <s v="Tulip Fever"/>
        <s v="Cidade dos Homens"/>
        <s v="The Haunting in Connecticut"/>
        <s v="Furry Vengeance"/>
        <s v="The Game Plan"/>
        <s v="Chak De! India"/>
        <s v="CHIPS"/>
        <s v="Wanted"/>
        <s v="Ramona and Beezus"/>
        <s v="99 francs"/>
        <s v="Kader"/>
        <s v="Inkheart"/>
        <s v="Murder Party"/>
        <s v="Welcome Home, Roscoe Jenkins"/>
        <s v="Silk"/>
        <s v="Ocean's Thirteen"/>
        <s v="Vicky Cristina Barcelona"/>
        <s v="Auf der anderen Seite"/>
        <s v="Sex and Death 101"/>
        <s v="Hostel: Part II"/>
        <s v="Letters from Iwo Jima"/>
        <s v="Rings"/>
        <s v="We Own the Night"/>
        <s v="The Chronicles of Narnia: Prince Caspian"/>
        <s v="Avatar"/>
        <s v="Reno 911!: Miami"/>
        <s v="War"/>
        <s v="Margot at the Wedding"/>
        <s v="AVPR: Aliens vs Predator - Requiem"/>
        <s v="Friday the 13th"/>
        <s v="Love &amp; Other Drugs"/>
        <s v="Into the Wild"/>
        <s v="Music and Lyrics"/>
        <s v="Body of Lies"/>
        <s v="Horsemen"/>
        <s v="We Are Marshall"/>
        <s v="He Was a Quiet Man"/>
        <s v="The Water Horse"/>
        <s v="Outpost"/>
        <s v="Franklyn"/>
        <s v="From Prada to Nada"/>
        <s v="Deadgirl"/>
        <s v="Cleaner"/>
        <s v="The Whistleblower"/>
        <s v="Bakjwi"/>
        <s v="I Now Pronounce You Chuck &amp; Larry"/>
        <s v="License to Wed"/>
        <s v="100 Feet"/>
        <s v="Suite Fran√ßaise"/>
        <s v="Planet 51"/>
        <s v="Syrup"/>
        <s v="Rise of the Footsoldier"/>
        <s v="A Thousand Words"/>
        <s v="Barda"/>
        <s v="Home of the Brave"/>
        <s v="Brothers"/>
        <s v="My Blueberry Nights"/>
        <s v="American Gangster"/>
        <s v="Escape from Planet Earth"/>
        <s v="The Broken"/>
        <s v="Meet Dave"/>
        <s v="Frequently Asked Questions About Time Travel"/>
        <s v="In the Electric Mist"/>
        <s v="What's Your Number?"/>
        <s v="Fool's Gold"/>
        <s v="I Think I Love My Wife"/>
        <s v="Man of Steel"/>
        <s v="L'illusionniste"/>
        <s v="Stomp the Yard"/>
        <s v="Aliens in the Attic"/>
        <s v="Drive"/>
        <s v="Unthinkable"/>
        <s v="Everybody's Fine"/>
        <s v="Flawless"/>
        <s v="The Princess and the Frog"/>
        <s v="Evangelion Shin Gekij√¥ban: Jo"/>
        <s v="In Bruges"/>
        <s v="Dance of the Dead"/>
        <s v="Imagine That"/>
        <s v="Mr. Brooks"/>
        <s v="Loft"/>
        <s v="Gomorra"/>
        <s v="The Signal"/>
        <s v="The Wolfman"/>
        <s v="Atonement"/>
        <s v="Jerusalema"/>
        <s v="The Brothers Solomon"/>
        <s v="Hotel for Dogs"/>
        <s v="Cheung gong 7 hou"/>
        <s v="Shelter"/>
        <s v="Over Her Dead Body"/>
        <s v="Chasseurs de dragons"/>
        <s v="Who's Your Caddy?"/>
        <s v="The Boxtrolls"/>
        <s v="The Man Who Knew Infinity"/>
        <s v="The Incredible Burt Wonderstone"/>
        <s v="Dallas Buyers Club"/>
        <s v="Mirrors"/>
        <s v="The Messenger"/>
        <s v="Jack Reacher"/>
        <s v="The New Daughter"/>
        <s v="R.I.P.D."/>
        <s v="The Comebacks"/>
        <s v="Georgia Rule"/>
        <s v="Case 39"/>
        <s v="Death at a Funeral"/>
        <s v="Nine Dead"/>
        <s v="Mamma Mia!"/>
        <s v="Scary Movie 5"/>
        <s v="Star Trek"/>
        <s v="Keinohrhasen"/>
        <s v="Zombie Strippers!"/>
        <s v="Un monstre √† Paris"/>
        <s v="You Kill Me"/>
        <s v="Cabin Fever 2: Spring Fever"/>
        <s v="The Escapist"/>
        <s v="Be Kind Rewind"/>
        <s v="Epic Movie"/>
        <s v="Forgetting Sarah Marshall"/>
        <s v="The Hills Have Eyes II"/>
        <s v="Angus, Thongs and Perfect Snogging"/>
        <s v="The Incredible Hulk"/>
        <s v="Deception"/>
        <s v="Transsiberian"/>
        <s v="Fashion"/>
        <s v="Appaloosa"/>
        <s v="Clash of the Titans"/>
        <s v="St. Trinian's"/>
        <s v="Thor"/>
        <s v="The Promotion"/>
        <s v="Warcraft"/>
        <s v="Bratz"/>
        <s v="Solomon Kane"/>
        <s v="Miss Pettigrew Lives for a Day"/>
        <s v="Death Sentence"/>
        <s v="It's Kind of a Funny Story"/>
        <s v="P2"/>
        <s v="Rendition"/>
        <s v="Facing the Giants"/>
        <s v="Lars and the Real Girl"/>
        <s v="The Midnight Meat Train"/>
        <s v="Angels &amp; Demons"/>
        <s v="Funny Games"/>
        <s v="Se, jie"/>
        <s v="New York, I Love You"/>
        <s v="Persepolis"/>
        <s v="Tooth Fairy"/>
        <s v="Mary and Max"/>
        <s v="Bright Star"/>
        <s v="The Danish Girl"/>
        <s v="Jack and Jill"/>
        <s v="Take Me Home Tonight"/>
        <s v="Speed Racer"/>
        <s v="The Ten"/>
        <s v="By√¥soku 5 senchim√™toru"/>
        <s v="The Love Guru"/>
        <s v="Bangkok Dangerous"/>
        <s v="Percy Jackson &amp; the Olympians: The Lightning Thief"/>
        <s v="Seven Pounds"/>
        <s v="The Stepfather"/>
        <s v="Taare Zameen Par"/>
        <s v="Fronti√®re(s)"/>
        <s v="The Life Before Her Eyes"/>
        <s v="Klass"/>
        <s v="She's Out of My League"/>
        <s v="Sydney White"/>
        <s v="The Book Thief"/>
        <s v="Conan the Barbarian"/>
        <s v="Interstellar"/>
        <s v="World War Z"/>
        <s v="Flipped"/>
        <s v="Bhool Bhulaiyaa"/>
        <s v="Valentine's Day"/>
        <s v="XXY"/>
        <s v="Pel√©: Birth of a Legend"/>
        <s v="College Road Trip"/>
        <s v="The Experiment"/>
        <s v="Drillbit Taylor"/>
        <s v="Ghosts of Girlfriends Past"/>
        <s v="The Soloist"/>
        <s v="Marley &amp; Me"/>
        <s v="Priest"/>
        <s v="The Knight Before Christmas"/>
        <s v="Shooter"/>
        <s v="Changeling"/>
        <s v="The Last Station"/>
        <s v="The Poughkeepsie Tapes"/>
        <s v="The Bucket List"/>
        <s v="Dracula Untold"/>
        <s v="A Mighty Heart"/>
        <s v="Superbad"/>
        <s v="Quantum of Solace"/>
        <s v="Bheja Fry"/>
        <s v="Godzilla"/>
        <s v="Reservation Road"/>
        <s v="The Spirit"/>
        <s v="Tekkon kinkur√Æto"/>
        <s v="La habitaci√≥n de Fermat"/>
        <s v="Underworld: Rise of the Lycans"/>
        <s v="Race"/>
        <s v="Hotel Transylvania"/>
        <s v="Dangerous Lies"/>
        <s v="Pet Sematary"/>
        <s v="The Darjeeling Limited"/>
        <s v="Assassination of a High School President"/>
        <s v="The Pink Panther 2"/>
        <s v="Les mis√©rables"/>
        <s v="After.Life"/>
        <s v="Eden Lake"/>
        <s v="Step Brothers"/>
        <s v="Semi-Pro"/>
        <s v="Lesbian Vampire Killers"/>
        <s v="The Town"/>
        <s v="Mrs. Serial Killer"/>
        <s v="Walk Hard: The Dewey Cox Story"/>
        <s v="The Kids Are All Right"/>
        <s v="Paranoid Park"/>
        <s v="The Brothers Bloom"/>
        <s v="Doghouse"/>
        <s v="Wild Child"/>
        <s v="Cloudy with a Chance of Meatballs"/>
        <s v="The Collector"/>
        <s v="Om Shanti Om"/>
        <s v="College"/>
        <s v="The Last House on the Left"/>
        <s v="The Avengers"/>
        <s v="Death Proof"/>
        <s v="Hachi: A Dog's Tale"/>
        <s v="Epic"/>
        <s v="Henry Poole Is Here"/>
        <s v="Diary of the Dead"/>
        <s v="Martyrs"/>
        <s v="Max Manus"/>
        <s v="Battle in Seattle"/>
        <s v="Splinter"/>
        <s v="The House Bunny"/>
        <s v="Article 15"/>
        <s v="The Visitor"/>
        <s v="The Mummy: Tomb of the Dragon Emperor"/>
        <s v="Super Troopers 2"/>
        <s v="Powder Blue"/>
        <s v="Love and Other Impossible Pursuits"/>
        <s v="Blindness"/>
        <s v="Bikur Ha-Tizmoret"/>
        <s v="Tropa de Elite"/>
        <s v="Sunshine Cleaning"/>
        <s v="Mr. Peabody &amp; Sherman"/>
        <s v="The Informers"/>
        <s v="The Forbidden Kingdom"/>
        <s v="My Life in Ruins"/>
        <s v="Cold Skin"/>
        <s v="Made of Honor"/>
        <s v="Paris"/>
        <s v="Gunjan Saxena: The Kargil Girl"/>
        <s v="Frost/Nixon"/>
        <s v="Flashbacks of a Fool"/>
        <s v="Antichrist"/>
        <s v="Baby Mama"/>
        <s v="My Soul to Take"/>
        <s v="[Rec]"/>
        <s v="Red State"/>
        <s v="Nine"/>
        <s v="Yedinci Kogustaki Mucize"/>
        <s v="Gake no ue no Ponyo"/>
        <s v="The Blind Side"/>
        <s v="Happy-Go-Lucky"/>
        <s v="Please Give"/>
        <s v="Eat Pray Love"/>
        <s v="Untraceable"/>
        <s v="Sanctum"/>
        <s v="Last Chance Harvey"/>
        <s v="All About Steve"/>
        <s v="Snitch"/>
        <s v="Howl"/>
        <s v="War, Inc."/>
        <s v="Lootcase"/>
        <s v="The Mist"/>
        <s v="The Wedding Ringer"/>
        <s v="Kabadayi"/>
        <s v="Burn After Reading"/>
        <s v="The Hurt Locker"/>
        <s v="The Grudge 3"/>
        <s v="Desert Flower"/>
        <s v="The Switch"/>
        <s v="Br√ºno"/>
        <s v="Saw IV"/>
        <s v="Lions for Lambs"/>
        <s v="Street Fighter: The Legend of Chun-Li"/>
        <s v="Che: Part One"/>
        <s v="Letters to Juliet"/>
        <s v="Transit"/>
        <s v="How to Train Your Dragon"/>
        <s v="Die Welle"/>
        <s v="Bienvenue chez les Ch'tis"/>
        <s v="Monsters vs. Aliens"/>
        <s v="Shrek Forever After"/>
        <s v="I Know Who Killed Me"/>
        <s v="The Road"/>
        <s v="Love Happens"/>
        <s v="Bride Wars"/>
        <s v="Joheunnom nabbeunnom isanghannom"/>
        <s v="Entre les murs"/>
        <s v="Il y a longtemps que je t'aime"/>
        <s v="Veronika Decides to Die"/>
        <s v="I Sell the Dead"/>
        <s v="Okuribito"/>
        <s v="Ink"/>
        <s v="The Hobbit: An Unexpected Journey"/>
        <s v="Love &amp; Mercy"/>
        <s v="The Descent: Part 2"/>
        <s v="Nothing But the Truth"/>
        <s v="The Thing"/>
        <s v="Why Did I Get Married?"/>
        <s v="Sukiyaki Western Django"/>
        <s v="Xin Su shi jian"/>
        <s v="Once"/>
        <s v="Johnny Gaddaar"/>
        <s v="Planet Terror"/>
        <s v="Pineapple Express"/>
        <s v="Boy A"/>
        <s v="WALL¬∑E"/>
        <s v="Armored"/>
        <s v="Los abrazos rotos"/>
        <s v="Tau ming chong"/>
        <s v="Fighting"/>
        <s v="Bottle Shock"/>
        <s v="Management"/>
        <s v="The Boy in the Striped Pyjamas"/>
        <s v="Doubt"/>
        <s v="The Legend of Tarzan"/>
        <s v="Crossing Over"/>
        <s v="Rachel Getting Married"/>
        <s v="Prom Night"/>
        <s v="The Prince"/>
        <s v="The Hole"/>
        <s v="Precious"/>
        <s v="Aruitemo aruitemo"/>
        <s v="365 dni"/>
        <s v="Rabbit Hole"/>
        <s v="Adventureland"/>
        <s v="Taken"/>
        <s v="Redacted"/>
        <s v="The Last Airbender"/>
        <s v="Jab We Met"/>
        <s v="Confessions of a Shopaholic"/>
        <s v="Silent Hill: Revelation"/>
        <s v="Tropic Thunder"/>
        <s v="Thappad"/>
        <s v="Salt"/>
        <s v="Fifty Dead Men Walking"/>
        <s v="Source Code"/>
        <s v="Black Swan"/>
        <s v="Lakeview Terrace"/>
        <s v="Green Zone"/>
        <s v="The Amazing Spider-Man"/>
        <s v="The Happening"/>
        <s v="Mad Money"/>
        <s v="Alvin and the Chipmunks"/>
        <s v="One Week"/>
        <s v="The Killer Inside Me"/>
        <s v="The Maiden Heist"/>
        <s v="Robin Hood"/>
        <s v="Nights in Rodanthe"/>
        <s v="Diario de una ninf√≥mana"/>
        <s v="Soul Men"/>
        <s v="Thick as Thieves"/>
        <s v="Revolutionary Road"/>
        <s v="You Don't Mess with the Zohan"/>
        <s v="Felon"/>
        <s v="The Killing Room"/>
        <s v="Bedtime Stories"/>
        <s v="Fireflies in the Garden"/>
        <s v="High School Musical 3: Senior Year"/>
        <s v="Stranger: Muk√¥ hadan"/>
        <s v="The Young Victoria"/>
        <s v="The International"/>
        <s v="Repo! The Genetic Opera"/>
        <s v="The Ruins"/>
        <s v="The Sorcerer's Apprentice"/>
        <s v="Echelon Conspiracy"/>
        <s v="Tetro"/>
        <s v="The Fighter"/>
        <s v="Pathology"/>
        <s v="The Conspirator"/>
        <s v="Adulthood"/>
        <s v="Hugo"/>
        <s v="City of Ember"/>
        <s v="Sin nombre"/>
        <s v="The Day the Earth Stood Still"/>
        <s v="Ai no mukidashi"/>
        <s v="Little Fockers"/>
        <s v="A Perfect Getaway"/>
        <s v="Red"/>
        <s v="Justice League"/>
        <s v="Elegy"/>
        <s v="The Other Man"/>
        <n v="9.8611111000000001E-2"/>
        <s v="17 Again"/>
        <s v="Hitchcock"/>
        <s v="The Factory"/>
        <s v="The Reader"/>
        <s v="Bandslam"/>
        <s v="Old Dogs"/>
        <s v="Fair Game"/>
        <s v="What Doesn't Kill You"/>
        <s v="The Private Lives of Pippa Lee"/>
        <s v="Frozen River"/>
        <s v="Sucker Punch"/>
        <s v="The Limits of Control"/>
        <s v="Lottery Ticket"/>
        <s v="The Chronicles of Narnia: The Voyage of the Dawn Treader"/>
        <s v="The Slammin' Salmon"/>
        <s v="The Lucky Ones"/>
        <s v="Nick and Norah's Infinite Playlist"/>
        <s v="The Adventures of Tintin"/>
        <s v="Horse Girl"/>
        <s v="A Fall from Grace"/>
        <s v="Fantasy Island"/>
        <s v="Jeepers Creepers 3"/>
        <s v="Machete"/>
        <s v="Valkyrie"/>
        <s v="Surrogates"/>
        <s v="Madea Goes to Jail"/>
        <s v="Sherlock Holmes"/>
        <s v="Traitor"/>
        <s v="27 Dresses"/>
        <s v="Dear John"/>
        <s v="Orphan"/>
        <s v="The Green Hornet"/>
        <s v="Dou foh sin"/>
        <s v="Hanna"/>
        <s v="The Wolf of Wall Street"/>
        <s v="Ghost Town"/>
        <s v="Straw Dogs"/>
        <s v="Sex and the City"/>
        <s v="He's Just Not That Into You"/>
        <s v="Megamind"/>
        <s v="Countdown"/>
        <s v="Zack and Miri Make a Porno"/>
        <s v="The Iron Lady"/>
        <s v="The Colony"/>
        <s v="Slumdog Millionaire"/>
        <s v="Redbelt"/>
        <s v="Biutiful"/>
        <s v="Knight and Day"/>
        <s v="L'immortel"/>
        <s v="OSS 117: Rio ne r√©pond plus"/>
        <s v="Fast &amp; Furious"/>
        <s v="Nefes: Vatan Sagolsun"/>
        <s v="Milk"/>
        <s v="Dylan Dog: Dead of Night"/>
        <s v="Alice in Wonderland"/>
        <s v="The Children"/>
        <s v="Child 44"/>
        <s v="Beverly Hills Chihuahua"/>
        <s v="The Bang Bang Club"/>
        <s v="Revanche"/>
        <s v="Fame"/>
        <s v="The Runaways"/>
        <s v="Biohazard Regeneration"/>
        <s v="Splice"/>
        <s v="Our Brand Is Crisis"/>
        <s v="All Good Things"/>
        <s v="The Sisterhood of the Traveling Pants 2"/>
        <s v="A Serious Man"/>
        <s v="Selma"/>
        <s v="Les aventures extraordinaires d'Ad√®le Blanc-Sec"/>
        <s v="Cold in July"/>
        <s v="Centurion"/>
        <s v="(500) Days of Summer"/>
        <s v="6 Souls"/>
        <s v="Never Back Down"/>
        <s v="TiMER"/>
        <s v="The Way Back"/>
        <s v="Step Up 2: The Streets"/>
        <s v="Argo"/>
        <s v="Black Death"/>
        <s v="Bunraku"/>
        <s v="Choke"/>
        <s v="Gemini Man"/>
        <s v="Ninja"/>
        <s v="Wall Street: Money Never Sleeps"/>
        <s v="Swing Vote"/>
        <s v="Secretariat"/>
        <s v="Chocolate"/>
        <s v="La horde"/>
        <s v="Pet"/>
        <s v="Cracks"/>
        <s v="T√¥ky√¥ zankoku keisatsu"/>
        <s v="Welcome to the Rileys"/>
        <s v="Stan Helsing"/>
        <s v="Poltergeist"/>
        <s v="The Rocker"/>
        <s v="The Warrior's Way"/>
        <s v="Adam"/>
        <s v="RocknRolla"/>
        <s v="Spread"/>
        <s v="I Love You, Beth Cooper"/>
        <s v="The Descendants"/>
        <s v="Triangle"/>
        <s v="Peacock"/>
        <s v="What Happens in Vegas"/>
        <s v="Gamer"/>
        <s v="Defiance"/>
        <s v="Righteous Kill"/>
        <s v="The Eagle"/>
        <s v="Suspiria"/>
        <s v="Coco avant Chanel"/>
        <s v="Chugyeogja"/>
        <s v="The Book of Eli"/>
        <s v="Legion"/>
        <s v="The Bounty Hunter"/>
        <s v="Recep Ivedik"/>
        <s v="The Proposal"/>
        <s v="Cadillac Records"/>
        <s v="Polytechnique"/>
        <s v="The Legend of Hercules"/>
        <s v="Silver Linings Playbook"/>
        <s v="I Love You Phillip Morris"/>
        <s v="Year One"/>
        <s v="Cemetery Junction"/>
        <s v="The Necessary Death of Charlie Countryman"/>
        <s v="One Chance"/>
        <s v="My Best Friend's Girl"/>
        <s v="G.I. Joe: The Rise of Cobra"/>
        <s v="Miracle at St. Anna"/>
        <s v="Parental Guidance"/>
        <s v="You're Not You"/>
        <s v="Up"/>
        <s v="Goosebumps"/>
        <s v="Tyrannosaur"/>
        <s v="The Invisible Man"/>
        <s v="Repo Men"/>
        <s v="The Big Year"/>
        <s v="Flash of Genius"/>
        <s v="The Rebound"/>
        <s v="The Imaginarium of Doctor Parnassus"/>
        <s v="Hick"/>
        <s v="Life as We Know It"/>
        <s v="Transformers: Revenge of the Fallen"/>
        <s v="Invictus"/>
        <s v="The Invention of Lying"/>
        <s v="Eagle Eye"/>
        <s v="Cloverfield"/>
        <s v="Boyhood"/>
        <s v="A Christmas Carol"/>
        <s v="Water for Elephants"/>
        <s v="Adult World"/>
        <s v="Monte Carlo"/>
        <s v="Bitch Slap"/>
        <s v="Footloose"/>
        <s v="The Burning Plain"/>
        <s v="Yes Man"/>
        <s v="Ghost Rider: Spirit of Vengeance"/>
        <s v="Winchester"/>
        <s v="Meet the Spartans"/>
        <s v="Skyfall"/>
        <s v="Race to Witch Mountain"/>
        <s v="Kill the Messenger"/>
        <s v="Jonah Hex"/>
        <s v="Dark Shadows"/>
        <s v="Womb"/>
        <s v="My Sister's Keeper"/>
        <s v="Secret of the Wings"/>
        <s v="Night at the Museum: Battle of the Smithsonian"/>
        <s v="Couples Retreat"/>
        <s v="Ice Age: Dawn of the Dinosaurs"/>
        <s v="The Belko Experiment"/>
        <s v="Quarantine"/>
        <s v="The Wackness"/>
        <s v="Yip Man"/>
        <s v="Eddie the Eagle"/>
        <s v="Fired Up!"/>
        <s v="Blended"/>
        <s v="Lone Survivor"/>
        <s v="Paul"/>
        <s v="A Late Quartet"/>
        <s v="The Goods: Live Hard, Sell Hard"/>
        <s v="The Darkest Hour"/>
        <s v="New in Town"/>
        <s v="The Bad Lieutenant: Port of Call - New Orleans"/>
        <s v="Next Day Air"/>
        <s v="Dragonball Evolution"/>
        <s v="Twilight"/>
        <s v="Foxcatcher"/>
        <s v="Killers"/>
        <s v="Two Lovers"/>
        <s v="Jane Eyre"/>
        <s v="Rock On!!"/>
        <s v="Hwanghae"/>
        <s v="The Girlfriend Experience"/>
        <s v="Billu"/>
        <s v="S. Darko"/>
        <s v="Labor Pains"/>
        <s v="Tron"/>
        <s v="Hamlet 2"/>
        <s v="A Good Old Fashioned Orgy"/>
        <s v="Dirty Girl"/>
        <s v="Paddington"/>
        <s v="The Taking of Pelham 123"/>
        <s v="Hannah Montana: The Movie"/>
        <s v="Paul Blart: Mall Cop"/>
        <s v="The Hangover"/>
        <s v="Ironclad"/>
        <s v="√ú√ß Maymun"/>
        <s v="The Butterfly Effect 3: Revelations"/>
        <s v="Blue Valentine"/>
        <s v="Greenberg"/>
        <s v="Seventh Son"/>
        <s v="Crank: High Voltage"/>
        <s v="Dorian Gray"/>
        <s v="Mother and Child"/>
        <s v="Di renjie: Tong tian di guo"/>
        <s v="The Thaw"/>
        <s v="The Ides of March"/>
        <s v="Free State of Jones"/>
        <s v="Nanjing! Nanjing!"/>
        <s v="Five Minutes of Heaven"/>
        <s v="The Wrestler"/>
        <s v="Aamir"/>
        <s v="Death Note"/>
        <s v="Celda 211"/>
        <s v="Big Eyes"/>
        <s v="Burlesque"/>
        <s v="Looking for Eric"/>
        <s v="Morning Glory"/>
        <s v="Drag Me to Hell"/>
        <s v="Taking Woodstock"/>
        <s v="Fireproof"/>
        <s v="Transporter 3"/>
        <s v="Amelia"/>
        <s v="The Informant!"/>
        <s v="Shutter Island"/>
        <s v="The Boat That Rocked"/>
        <s v="Jennifer's Body"/>
        <s v="Lay the Favorite"/>
        <s v="M√§n som hatar kvinnor"/>
        <s v="Saw V"/>
        <s v="Ajab Prem Ki Ghazab Kahani"/>
        <s v="Green Lantern"/>
        <s v="Survival of the Dead"/>
        <s v="Takers"/>
        <s v="Duplicity"/>
        <s v="Raat Akeli Hai"/>
        <s v="Exam"/>
        <s v="Julie &amp; Julia"/>
        <s v="L'instinct de mort"/>
        <s v="Sex Drive"/>
        <s v="District 9"/>
        <s v="Death Wish"/>
        <s v="K√¥kaku kid√¥tai 2.0"/>
        <s v="Gulaal"/>
        <s v="The Ghost Writer"/>
        <s v="The Unborn"/>
        <s v="World's Greatest Dad"/>
        <s v="L√•t den r√§tte komma in"/>
        <s v="Habitaci√≥n en Roma"/>
        <s v="Le petit Nicolas"/>
        <s v="Post Grad"/>
        <s v="Nowhere Boy"/>
        <s v="Frankenweenie"/>
        <s v="The Ugly Truth"/>
        <s v="The Final Destination"/>
        <s v="Micmacs √† tire-larigot"/>
        <s v="Das wei√üe Band - Eine deutsche Kindergeschichte"/>
        <s v="Leaves of Grass"/>
        <s v="Miss March"/>
        <s v="Noruwei no mori"/>
        <s v="Beastly"/>
        <s v="Srpski film"/>
        <s v="Public Enemies"/>
        <s v="Kaminey"/>
        <s v="Love Aaj Kal"/>
        <s v="Wendy and Lucy"/>
        <s v="En kongelig aff√¶re"/>
        <s v="The Stoning of Soraya M."/>
        <s v="Dance Flick"/>
        <s v="I Love You, Man"/>
        <s v="The Karate Kid"/>
        <s v="A Wednesday"/>
        <s v="Devrim Arabalari"/>
        <s v="Zombieland"/>
        <s v="12 Rounds"/>
        <s v="Gentlemen Broncos"/>
        <s v="The Rite"/>
        <s v="The Hobbit: The Desolation of Smaug"/>
        <s v="Demolition"/>
        <s v="A.R.O.G"/>
        <s v="Whip It"/>
        <s v="Bronson"/>
        <s v="Universal Soldier: Regeneration"/>
        <s v="The Company Men"/>
        <s v="The House of the Devil"/>
        <s v="The Guernsey Literary and Potato Peel Pie Society"/>
        <s v="City Island"/>
        <s v="An Education"/>
        <s v="Raajneeti"/>
        <s v="Solace"/>
        <s v="Behind the Candelabra"/>
        <s v="W."/>
        <s v="Snabba cash"/>
        <s v="Me and Orson Welles"/>
        <s v="Oye Lucky! Lucky Oye!"/>
        <s v="Away We Go"/>
        <s v="Whatever Works"/>
        <s v="A Walk in the Woods"/>
        <s v="Last Night"/>
        <s v="The Angriest Man in Brooklyn"/>
        <s v="From Paris with Love"/>
        <s v="Blitz"/>
        <s v="A Nightmare on Elm Street"/>
        <s v="Ch√©ri"/>
        <s v="My Bloody Valentine"/>
        <s v="Paranormal Activity"/>
        <s v="Green Street Hooligans 2"/>
        <s v="10 Cloverfield Lane"/>
        <s v="The Irishman"/>
        <s v="Moon"/>
        <s v="You Will Meet a Tall Dark Stranger"/>
        <s v="Beyond a Reasonable Doubt"/>
        <s v="When in Rome"/>
        <s v="Enthiran"/>
        <s v="Dostana"/>
        <s v="Star Wars: The Clone Wars"/>
        <s v="Ninja Assassin"/>
        <s v="Agora"/>
        <s v="Pandorum"/>
        <s v="A.C.O.D."/>
        <s v="My Name Is Khan"/>
        <s v="Kill Your Darlings"/>
        <s v="The Lincoln Lawyer"/>
        <s v="The Oranges"/>
        <n v="2012"/>
        <s v="Black Dynamite"/>
        <s v="Enter the Void"/>
        <s v="Birdemic: Shock and Terror"/>
        <s v="The Loved Ones"/>
        <s v="A torin√≥i l√≥"/>
        <s v="Wrecked"/>
        <s v="Rango"/>
        <s v="Up in the Air"/>
        <s v="Da bing xiao jiang"/>
        <s v="Le concert"/>
        <s v="Step Up 3D"/>
        <s v="The Bourne Legacy"/>
        <s v="Get Low"/>
        <s v="Casino Jack"/>
        <s v="The Reef"/>
        <s v="The Five-Year Engagement"/>
        <s v="Diary of a Wimpy Kid"/>
        <s v="Law Abiding Citizen"/>
        <s v="Observe and Report"/>
        <s v="Obsessed"/>
        <s v="Funny People"/>
        <s v="Issiz Adam"/>
        <s v="Frozen"/>
        <s v="Harry Potter and the Deathly Hallows: Part 2"/>
        <s v="Wake Up Sid"/>
        <s v="The Muppets"/>
        <s v="Last Vegas"/>
        <s v="Chi bi: Jue zhan tian xia"/>
        <s v="Ouija"/>
        <s v="Gran Torino"/>
        <s v="Jack Ryan: Shadow Recruit"/>
        <s v="New York"/>
        <s v="Dread"/>
        <s v="Out of the Furnace"/>
        <s v="Rambo: Last Blood"/>
        <s v="The Resident"/>
        <s v="Brooklyn's Finest"/>
        <s v="Moneyball"/>
        <s v="The Lone Ranger"/>
        <s v="Doctor Strange"/>
        <s v="The Revenant"/>
        <s v="Escape Plan"/>
        <s v="Hereafter"/>
        <s v="Rampage"/>
        <s v="The Lost City of Z"/>
        <s v="The Back-up Plan"/>
        <s v="Lawless"/>
        <s v="Four Lions"/>
        <s v="Alpha and Omega"/>
        <s v="The Shrine"/>
        <s v="First Man"/>
        <s v="Disaster Movie"/>
        <s v="London Boulevard"/>
        <s v="The World's End"/>
        <s v="Butter"/>
        <s v="Seeking Justice"/>
        <s v="Cars 2"/>
        <s v="Leap Year"/>
        <s v="Madeo"/>
        <s v="Brave"/>
        <s v="Battle Los Angeles"/>
        <s v="I'm Still Here"/>
        <s v="Darbareye Elly"/>
        <s v="Good People"/>
        <s v="Cockneys vs Zombies"/>
        <s v="Limitless"/>
        <s v="Legend of the Guardians: The Owls of Ga'Hoole"/>
        <s v="Ghost in the Shell"/>
        <s v="The Fourth Kind"/>
        <s v="The Ward"/>
        <s v="Resident Evil: Afterlife"/>
        <s v="Henry's Crime"/>
        <s v="Zookeeper"/>
        <s v="Coriolanus"/>
        <s v="Karthik Calling Karthik"/>
        <s v="Recep Ivedik 2"/>
        <s v="Extract"/>
        <s v="Get Him to the Greek"/>
        <s v="The Damned United"/>
        <s v="Edge of Darkness"/>
        <s v="Race 2"/>
        <s v="Pontypool"/>
        <s v="Kynodontas"/>
        <s v="The Debt"/>
        <s v="Beautiful Boy"/>
        <s v="Iron Man 2"/>
        <s v="Let Me In"/>
        <s v="Shimmer Lake"/>
        <s v="Mission: Impossible - Ghost Protocol"/>
        <s v="Anchorman 2: The Legend Continues"/>
        <s v="Yip Man 2"/>
        <s v="It's Complicated"/>
        <s v="Alvin and the Chipmunks: The Squeakquel"/>
        <s v="Texas Killing Fields"/>
        <s v="Due Date"/>
        <s v="Hot Tub Time Machine"/>
        <s v="The Final"/>
        <s v="And Soon the Darkness"/>
        <s v="That's My Boy"/>
        <s v="Fish Tank"/>
        <s v="Sorority Row"/>
        <s v="21 Jump Street"/>
        <s v="Once Upon a Time in Mumbaai"/>
        <s v="Saw VI"/>
        <s v="The Men Who Stare at Goats"/>
        <s v="Red Dawn"/>
        <s v="RoboCop"/>
        <s v="Un proph√®te"/>
        <s v="Wild Target"/>
        <s v="Broken City"/>
        <s v="Ondine"/>
        <s v="Medianeras"/>
        <s v="Your Highness"/>
        <s v="I Spit on Your Grave"/>
        <s v="We Need to Talk About Kevin"/>
        <s v="The Tourist"/>
        <s v="Aloha"/>
        <s v="Extraordinary Measures"/>
        <s v="Celeste &amp; Jesse Forever"/>
        <s v="Mine vaganti"/>
        <s v="Just Wright"/>
        <s v="Conviction"/>
        <s v="[Rec]¬≤"/>
        <s v="This Is the End"/>
        <s v="Retreat"/>
        <s v="Serena"/>
        <s v="Shrink"/>
        <s v="Kick-Ass"/>
        <s v="Middle Men"/>
        <s v="300: Rise of an Empire"/>
        <s v="Immortals"/>
        <s v="Holmes &amp; Watson"/>
        <s v="Incendies"/>
        <s v="The Man with the Iron Fists"/>
        <s v="The Cabin in the Woods"/>
        <s v="Den of Thieves"/>
        <s v="The Twilight Saga: New Moon"/>
        <s v="Sex and the City 2"/>
        <s v="Scream 4"/>
        <s v="Crazy Heart"/>
        <s v="Dog Pound"/>
        <s v="Tambi√©n la lluvia"/>
        <s v="A Lonely Place to Die"/>
        <s v="The Roommate"/>
        <s v="Hercules"/>
        <s v="Sap ji sang ciu"/>
        <s v="A Very Harold &amp; Kumar 3D Christmas"/>
        <s v="J'ai tu√© ma m√®re"/>
        <s v="The Devil's Double"/>
        <s v="The Human Race"/>
        <s v="Don't Be Afraid of the Dark"/>
        <s v="Venom"/>
        <s v="X: First Class"/>
        <s v="Hatchet II"/>
        <s v="2 Guns"/>
        <s v="The Spy Next Door"/>
        <s v="Looper"/>
        <s v="Madagascar 3: Europe's Most Wanted"/>
        <s v="D√∏d sn√∏"/>
        <s v="Date Night"/>
        <s v="Easy A"/>
        <s v="Bad Teacher"/>
        <s v="Mother's Day"/>
        <s v="Rocket Singh: Salesman of the Year"/>
        <s v="Hysteria"/>
        <s v="The Strangers: Prey at Night"/>
        <s v="The Social Network"/>
        <s v="Assassination Games"/>
        <s v="Mientras duermes"/>
        <s v="Don 2"/>
        <s v="The Joneses"/>
        <s v="Guzaarish"/>
        <s v="Perfect Sense"/>
        <s v="Cats &amp; Dogs: The Revenge of Kitty Galore"/>
        <s v="A Little Bit of Heaven"/>
        <s v="Evil Dead"/>
        <s v="Submarine"/>
        <s v="Ghostbusters"/>
        <s v="Harry Brown"/>
        <s v="Bel Ami"/>
        <s v="Martha Marcy May Marlene"/>
        <s v="Teenage Mutant Ninja Turtles"/>
        <s v="The Way"/>
        <s v="Broken"/>
        <s v="Warrior"/>
        <s v="Salmon Fishing in the Yemen"/>
        <s v="Testament of Youth"/>
        <s v="How to Be Single"/>
        <s v="xXx: Return of Xander Cage"/>
        <s v="Magadheera"/>
        <s v="Peepli [Live]"/>
        <s v="StreetDance 3D"/>
        <s v="Solitary Man"/>
        <s v="The Last Song"/>
        <s v="Waiting for Forever"/>
        <s v="The Hustle"/>
        <s v="The Watch"/>
        <s v="Pirates of the Caribbean: On Stranger Tides"/>
        <s v="The Boondock Saints II: All Saints Day"/>
        <s v="Iron Man Three"/>
        <s v="Goon"/>
        <s v="Kung Fu Panda 2"/>
        <s v="The Haunting in Connecticut 2: Ghosts of Georgia"/>
        <s v="Yogi Bear"/>
        <s v="Defendor"/>
        <s v="Mars Needs Moms"/>
        <s v="El secreto de sus ojos"/>
        <s v="Autoreiji"/>
        <s v="50/50"/>
        <s v="Seeking a Friend for the End of the World"/>
        <s v="The Happytime Murders"/>
        <s v="Bullet to the Head"/>
        <s v="Halloween II"/>
        <s v="Did You Hear About the Morgans?"/>
        <s v="Mute"/>
        <s v="Devil"/>
        <s v="Tucker and Dale vs Evil"/>
        <s v="Columbus Circle"/>
        <s v="A Single Man"/>
        <s v="Get a Job"/>
        <s v="Rise of the Planet of the Apes"/>
        <s v="The Last Exorcism"/>
        <s v="The Expendables"/>
        <s v="Gulliver's Travels"/>
        <s v="Sam√¢ u√¥zu"/>
        <s v="Oldboy"/>
        <s v="The Beaver"/>
        <s v="Gangster Squad"/>
        <s v="Hyde Park on Hudson"/>
        <s v="August: Osage County"/>
        <s v="Going the Distance"/>
        <s v="Despicable Me"/>
        <s v="Killing Season"/>
        <s v="The Twilight Saga: Breaking Dawn - Part 1"/>
        <s v="Happythankyoumoreplease"/>
        <s v="The Twilight Saga: Eclipse"/>
        <s v="The Lucky One"/>
        <s v="Redline"/>
        <s v="Lebanon"/>
        <s v="The Butler"/>
        <s v="Movie 43"/>
        <s v="Tamara Drewe"/>
        <s v="Never Let Me Go"/>
        <s v="Arthur"/>
        <s v="The Perfect Host"/>
        <s v="Chalet Girl"/>
        <s v="47 Ronin"/>
        <s v="Triple Frontier"/>
        <s v="Rock of Ages"/>
        <s v="Cyrus"/>
        <s v="H√¶vnen"/>
        <s v="Terminator Genisys"/>
        <s v="How Do You Know"/>
        <s v="The Great Gatsby"/>
        <s v="Dredd"/>
        <s v="The Dark Knight Rises"/>
        <s v="Kimssi pyoryugi"/>
        <s v="Jack the Giant Slayer"/>
        <s v="Chloe"/>
        <s v="If I Stay"/>
        <s v="The Infiltrator"/>
        <s v="Black Mass"/>
        <s v="Beasts of No Nation"/>
        <s v="Tomb Raider"/>
        <s v="The Sitter"/>
        <s v="Los ojos de Julia"/>
        <s v="4.3.2.1."/>
        <s v="The Cold Light of Day"/>
        <s v="Cloud Atlas"/>
        <s v="This Is Where I Leave You"/>
        <s v="Made in Dagenham"/>
        <s v="Pride and Prejudice and Zombies"/>
        <s v="Upside Down"/>
        <s v="Inception"/>
        <s v="Grown Ups"/>
        <s v="Kaboom"/>
        <s v="The Disappearance of Alice Creed"/>
        <s v="The Company You Keep"/>
        <s v="The Adjustment Bureau"/>
        <s v="Grabbers"/>
        <s v="The Caller"/>
        <s v="Cop Out"/>
        <s v="Ajeossi"/>
        <s v="Horns"/>
        <s v="The Other Guys"/>
        <s v="Rien √† d√©clarer"/>
        <s v="Suicide Squad"/>
        <s v="Total Recall"/>
        <s v="The Human Centipede II (Full Sequence)"/>
        <s v="Downsizing"/>
        <s v="Stand Up Guys"/>
        <s v="We Bought a Zoo"/>
        <s v="In the Heart of the Sea"/>
        <s v="The Hunger Games"/>
        <s v="Mad Max: Fury Road"/>
        <s v="Marmaduke"/>
        <s v="Prisoners"/>
        <s v="Mr. Popper's Penguins"/>
        <s v="It"/>
        <s v="The Divide"/>
        <s v="Taken 2"/>
        <s v="Journey 2: The Mysterious Island"/>
        <s v="Straight Outta Compton"/>
        <s v="Faces in the Crowd"/>
        <s v="What Happened to Monday"/>
        <s v="Transformers: Dark of the Moon"/>
        <s v="Winter's Bone"/>
        <s v="Happy Feet Two"/>
        <s v="A Single Shot"/>
        <s v="Hesher"/>
        <s v="True Grit"/>
        <s v="True Memoirs of an International Assassin"/>
        <s v="Voice from the Stone"/>
        <s v="Knights of Badassdom"/>
        <s v="Are You Here"/>
        <s v="Remember Me"/>
        <s v="The Romantics"/>
        <s v="Twelve"/>
        <s v="Star Trek Into Darkness"/>
        <s v="Caf√© de Flore"/>
        <s v="Outcast"/>
        <s v="Ride Along"/>
        <s v="Men in Black 3"/>
        <s v="Tropa de Elite 2: O Inimigo Agora √© Outro"/>
        <s v="Vavien"/>
        <s v="Jin ling shi san chai"/>
        <s v="Boy"/>
        <s v="No Strings Attached"/>
        <s v="Riddick"/>
        <s v="Bucky Larson: Born to Be a Star"/>
        <s v="The Hangover Part II"/>
        <s v="Hop"/>
        <s v="The Best Exotic Marigold Hotel"/>
        <s v="Table 19"/>
        <s v="12 Strong"/>
        <s v="Paranoia"/>
        <s v="You Again"/>
        <s v="Fallen"/>
        <s v="Les √©motifs anonymes"/>
        <s v="The Voices"/>
        <s v="Yahsi Bati"/>
        <s v="Get the Gringo"/>
        <s v="Nanny McPhee and the Big Bang"/>
        <s v="Kill the Irishman"/>
        <s v="I, Frankenstein"/>
        <s v="Somewhere"/>
        <s v="Barney's Version"/>
        <s v="Stone"/>
        <s v="Predators"/>
        <s v="Lovelace"/>
        <s v="The Skeleton Twins"/>
        <s v="Hansel &amp; Gretel: Witch Hunters"/>
        <s v="The Wolverine"/>
        <s v="Arthur Christmas"/>
        <s v="Housefull"/>
        <s v="The Hit List"/>
        <s v="Recep Ivedik 3"/>
        <s v="Brick Mansions"/>
        <s v="Elephant White"/>
        <s v="Daydream Nation"/>
        <s v="Puncture"/>
        <s v="Big Miracle"/>
        <s v="The Pirates! In an Adventure with Scientists!"/>
        <s v="Deadpool"/>
        <s v="Another Year"/>
        <s v="Faster"/>
        <s v="Disconnect"/>
        <s v="Ang-ma-reul bo-at-da"/>
        <s v="The Apparition"/>
        <s v="J√ªsan-nin no shikaku"/>
        <s v="Rio"/>
        <s v="Fright Night"/>
        <s v="Loong Boonmee raleuk chat"/>
        <s v="Kokuhaku"/>
        <s v="Charlie St. Cloud"/>
        <s v="Battleship"/>
        <s v="Les petits mouchoirs"/>
        <s v="Take This Waltz"/>
        <s v="The American"/>
        <s v="LOL"/>
        <s v="Under the Skin"/>
        <s v="Eyyvah Eyvah"/>
        <s v="To the Wonder"/>
        <s v="Quartet"/>
        <s v="Rise of the Guardians"/>
        <s v="Prometheus"/>
        <s v="Killer Elite"/>
        <s v="Winnie the Pooh"/>
        <s v="Filth"/>
        <s v="Ast√©rix &amp; Ob√©lix: Au service de sa Majest√©"/>
        <s v="Vanishing on 7th Street"/>
        <s v="Monsters University"/>
        <s v="The Help"/>
        <s v="Gravity"/>
        <s v="Cleanskin"/>
        <s v="The Conjuring"/>
        <s v="Kidnap"/>
        <s v="The Next Three Days"/>
        <s v="Dream House"/>
        <s v="Buried"/>
        <s v="The Odd Life of Timothy Green"/>
        <s v="Yi dai zong shi"/>
        <s v="Big Mommas: Like Father, Like Son"/>
        <s v="I Am Number Four"/>
        <s v="Stake Land"/>
        <s v="Baywatch"/>
        <s v="MacGruber"/>
        <s v="Frank"/>
        <s v="Monsters"/>
        <s v="That's What I Am"/>
        <s v="Max Steel"/>
        <s v="Bridget Jones's Baby"/>
        <s v="Saw 3D"/>
        <s v="Win Win"/>
        <s v="Aquaman"/>
        <s v="Cedar Rapids"/>
        <s v="Band Baaja Baaraat"/>
        <s v="Absentia"/>
        <s v="Bridesmaids"/>
        <s v="The Art of Racing in the Rain"/>
        <s v="Attack the Block"/>
        <s v="Cosmopolis"/>
        <s v="The Lorax"/>
        <s v="Oblivion"/>
        <s v="The Greatest Showman"/>
        <s v="Red Riding Hood"/>
        <s v="The Raven"/>
        <s v="5 Days of War"/>
        <s v="Murder Mystery"/>
        <s v="The F Word"/>
        <s v="The Change-Up"/>
        <s v="Booksmart"/>
        <s v="Central Intelligence"/>
        <s v="Paan Singh Tomar"/>
        <s v="The Lego Movie"/>
        <s v="The Iceman"/>
        <s v="Underworld Awakening"/>
        <s v="The Paperboy"/>
        <s v="Restless"/>
        <s v="Horrible Bosses"/>
        <s v="Bad Boys for Life"/>
        <s v="Drive Angry"/>
        <s v="Hector and the Search for Happiness"/>
        <s v="Ronal Barbaren"/>
        <s v="Tere Bin Laden"/>
        <s v="The King's Speech"/>
        <s v="Haywire"/>
        <s v="The Three Musketeers"/>
        <s v="Tsumetai nettaigyo"/>
        <s v="Super"/>
        <s v="Sherlock Holmes: A Game of Shadows"/>
        <s v="Montevideo, Bog te video!"/>
        <s v="The Host"/>
        <s v="A Star Is Born"/>
        <s v="Spy Kids 4: All the Time in the World"/>
        <s v="Meek's Cutoff"/>
        <s v="Area 51"/>
        <s v="The Oogieloves in the Big Balloon Adventure"/>
        <s v="Anonymous"/>
        <s v="Contraband"/>
        <s v="Love, Rosie"/>
        <s v="The Vatican Tapes"/>
        <s v="Tallulah"/>
        <s v="Udaan"/>
        <s v="Vacation"/>
        <s v="Melancholia"/>
        <s v="A Few Best Men"/>
        <s v="Yip Man chin chyun"/>
        <s v="Hell"/>
        <s v="The Art of Getting By"/>
        <s v="Romeo &amp; Juliet"/>
        <s v="Erased"/>
        <s v="Exodus: Gods and Kings"/>
        <s v="Kim Bok-nam salinsageonui jeonmal"/>
        <s v="Daddy's Home"/>
        <s v="Trust"/>
        <s v="Everything Must Go"/>
        <s v="Beginners"/>
        <s v="New Kids Turbo"/>
        <s v="Xin Shao Lin si"/>
        <s v="Elysium"/>
        <s v="Tres metros sobre el cielo"/>
        <s v="Captain Phillips"/>
        <s v="Hope Springs"/>
        <s v="The Son of No One"/>
        <s v="The Ledge"/>
        <s v="Laurence Anyways"/>
        <s v="Paranormal Activity 2"/>
        <s v="W.E."/>
        <s v="Goodbye Christopher Robin"/>
        <s v="Ong-bak 3"/>
        <s v="Night Train to Lisbon"/>
        <s v="The Mortal Instruments: City of Bones"/>
        <s v="Blair Witch"/>
        <s v="Playing for Keeps"/>
        <s v="Wanderlust"/>
        <s v="The Guard"/>
        <s v="Flypaper"/>
        <s v="127 Hours"/>
        <s v="√Ä bout portant"/>
        <s v="Premium Rush"/>
        <s v="Another Earth"/>
        <s v="The Tall Man"/>
        <s v="The Last Stand"/>
        <s v="The Numbers Station"/>
        <s v="A Better Life"/>
        <s v="Country Strong"/>
        <s v="Beautiful Creatures"/>
        <s v="Zombieland: Double Tap"/>
        <s v="Polisse"/>
        <s v="Cut Bank"/>
        <s v="The Master"/>
        <s v="The Devil Inside"/>
        <s v="Ra.One"/>
        <s v="One Day"/>
        <s v="Overboard"/>
        <s v="Dolphin Tale"/>
        <s v="Just Go with It"/>
        <s v="Skyline"/>
        <s v="Man on a Ledge"/>
        <s v="3096 Tage"/>
        <s v="The Girl with the Dragon Tattoo"/>
        <s v="Av Mevsimi"/>
        <s v="War Horse"/>
        <s v="Kari-gurashi no Arietti"/>
        <s v="Crazy, Stupid, Love."/>
        <s v="Tiny Furniture"/>
        <s v="Une vie de chat"/>
        <s v="Mortal Engines"/>
        <s v="Hannah Arendt"/>
        <s v="Tees Maar Khan"/>
        <s v="Texas Chainsaw 3D"/>
        <s v="The Dilemma"/>
        <s v="House at the End of the Street"/>
        <s v="Larry Crowne"/>
        <n v="360"/>
        <s v="G.I. Joe: Retaliation"/>
        <s v="What to Expect When You're Expecting"/>
        <s v="Detachment"/>
        <s v="Machine Gun Preacher"/>
        <s v="Five Minarets in New York"/>
        <s v="Maleficent"/>
        <s v="Warm Bodies"/>
        <s v="Jeff, Who Lives at Home"/>
        <s v="The Commuter"/>
        <s v="Insidious"/>
        <s v="Act of Valor"/>
        <s v="Lockout"/>
        <s v="Tanu Weds Manu"/>
        <s v="The Innkeepers"/>
        <s v="Girl Most Likely"/>
        <s v="Quarantine 2: Terminal"/>
        <s v="Fast Five"/>
        <s v="The Deep Blue Sea"/>
        <s v="Black Gold"/>
        <s v="Detention"/>
        <s v="Hoje Eu Quero Voltar Sozinho"/>
        <s v="Pawn Sacrifice"/>
        <s v="Soul Surfer"/>
        <s v="The Hunter"/>
        <s v="Grave Encounters"/>
        <s v="Genius"/>
        <s v="This Means War"/>
        <s v="Mankatha"/>
        <s v="Un cuento chino"/>
        <s v="Tarzan"/>
        <s v="The Big Short"/>
        <s v="The Woman in Black"/>
        <s v="Z for Zachariah"/>
        <s v="Ready"/>
        <s v="Contagion"/>
        <s v="New Year's Eve"/>
        <s v="One for the Money"/>
        <n v="40858"/>
        <s v="Safe House"/>
        <s v="Message from the King"/>
        <s v="Abduction"/>
        <s v="The Bay"/>
        <s v="The Drop"/>
        <s v="The Grey"/>
        <s v="The Woman"/>
        <s v="Albert Nobbs"/>
        <s v="2 Days in New York"/>
        <s v="Only God Forgives"/>
        <s v="Amour"/>
        <s v="10 Years"/>
        <s v="ATM"/>
        <s v="Prom"/>
        <s v="Wu xia"/>
        <s v="A Family Man"/>
        <s v="American Reunion"/>
        <s v="Midnight in Paris"/>
        <s v="A Good Day to Die Hard"/>
        <s v="Beyond Skyline"/>
        <s v="Some Kind of Beautiful"/>
        <s v="The Vow"/>
        <s v="Zoolander 2"/>
        <s v="Better Living Through Chemistry"/>
        <s v="Absolutely Anything"/>
        <s v="Abraham Lincoln: Vampire Hunter"/>
        <s v="Rubber"/>
        <s v="Kon-Tiki"/>
        <s v="Savages"/>
        <s v="Margin Call"/>
        <s v="The Foreigner"/>
        <s v="Alvin and the Chipmunks: Chipwrecked"/>
        <s v="J. Edgar"/>
        <s v="Unlocked"/>
        <s v="Jupiter Ascending"/>
        <s v="The Last Witch Hunter"/>
        <s v="Oslo, 31. august"/>
        <s v="The Trip"/>
        <s v="Jackie"/>
        <s v="A Wrinkle in Time"/>
        <s v="Dabangg"/>
        <s v="Bleed for This"/>
        <s v="The Addams Family"/>
        <s v="Free Birds"/>
        <s v="Think Like a Man"/>
        <s v="Plemya"/>
        <s v="30 Minutes or Less"/>
        <s v="Final Destination 5"/>
        <s v="Oz the Great and Powerful"/>
        <s v="Setup"/>
        <s v="Sound of My Voice"/>
        <s v="ParaNorman"/>
        <s v="Young Adult"/>
        <s v="Biohazard: Damnation"/>
        <s v="Independence Day: Resurgence"/>
        <s v="Dookudu"/>
        <s v="Starbuck"/>
        <s v="The Day"/>
        <s v="Twixt"/>
        <s v="Emergo"/>
        <s v="Extracted"/>
        <s v="Chasing Mavericks"/>
        <s v="Courageous"/>
        <s v="Edge of Tomorrow"/>
        <s v="Friends with Benefits"/>
        <s v="Shark Night 3D"/>
        <s v="Ill Manors"/>
        <s v="Bloodshot"/>
        <s v="Johnny English Reborn"/>
        <s v="Violet &amp; Daisy"/>
        <s v="Project X"/>
        <s v="In Time"/>
        <s v="Our Idiot Brother"/>
        <s v="So Undercover"/>
        <s v="Odd Thomas"/>
        <s v="She's Funny That Way"/>
        <s v="Ted"/>
        <s v="Shadow Dancer"/>
        <s v="The Man from U.N.C.L.E."/>
        <s v="La cara oculta"/>
        <s v="Eliza Graves"/>
        <s v="Hobo with a Shotgun"/>
        <s v="Rampart"/>
        <s v="The Dictator"/>
        <s v="United"/>
        <s v="How to Train Your Dragon 2"/>
        <s v="The Double"/>
        <s v="Wrath of the Titans"/>
        <s v="Million Dollar Arm"/>
        <s v="Here Comes the Boom"/>
        <s v="The Dark Tower"/>
        <s v="Lo imposible"/>
        <s v="John Dies at the End"/>
        <s v="Parada"/>
        <s v="[Rec]¬≥: G√©nesis"/>
        <s v="Diary of a Wimpy Kid: Rodrick Rules"/>
        <s v="Super 8"/>
        <s v="Kick-Ass 2"/>
        <s v="The Age of Adaline"/>
        <s v="The Artist"/>
        <s v="Stolen"/>
        <s v="Safe"/>
        <s v="Struck by Lightning"/>
        <s v="Colombiana"/>
        <s v="Wild Bill"/>
        <s v="Tengo ganas de ti"/>
        <s v="Freeheld"/>
        <s v="The Perks of Being a Wallflower"/>
        <s v="Universal Soldier: Day of Reckoning"/>
        <s v="Cinderella"/>
        <s v="Grudge Match"/>
        <s v="Fun Size"/>
        <s v="Life of Crime"/>
        <s v="Pacific Rim"/>
        <s v="Eyyvah Eyvah 2"/>
        <s v="All Eyez on Me"/>
        <s v="The Lady"/>
        <s v="Ask Tesad√ºfleri Sever"/>
        <s v="Incir Re√ßeli"/>
        <s v="Kaybedenler Kul√ºb√º"/>
        <s v="Vampires Suck"/>
        <s v="The Duff"/>
        <s v="Meeting Evil"/>
        <s v="Deadfall"/>
        <s v="Mirror Mirror"/>
        <s v="Ice Age: Continental Drift"/>
        <s v="A Case of You"/>
        <s v="Now You See Me"/>
        <s v="Freaks of Nature"/>
        <s v="Kahaani"/>
        <s v="The Twilight Saga: Breaking Dawn - Part 2"/>
        <s v="The Sapphires"/>
        <s v="Entourage"/>
        <s v="Trespass"/>
        <s v="Take Shelter"/>
        <s v="Waar"/>
        <s v="Ready Player One"/>
        <s v="Trolls"/>
        <s v="Snowtown"/>
        <s v="Stoker"/>
        <s v="Bir Zamanlar Anadolu'da"/>
        <s v="Le gamin au v√©lo"/>
        <s v="Welcome to the Punch"/>
        <s v="Vampire Academy"/>
        <s v="Despicable Me 2"/>
        <s v="The Informer"/>
        <s v="Dhoom:3"/>
        <s v="Berberian Sound Studio"/>
        <s v="Great Expectations"/>
        <s v="The Baytown Outlaws"/>
        <s v="Before I Fall"/>
        <s v="Planes"/>
        <s v="Gone"/>
        <s v="Mr. Morgan's Last Love"/>
        <s v="Carnage"/>
        <s v="Hoshi o ou kodomo"/>
        <s v="The Guilt Trip"/>
        <s v="The Magic of Belle Isle"/>
        <s v="Alexander and the Terrible, Horrible, No Good, Very Bad Day"/>
        <s v="Sausage Party"/>
        <s v="Demonic"/>
        <s v="Casa de mi Padre"/>
        <s v="Safe Haven"/>
        <s v="Bernie"/>
        <s v="Chronicle"/>
        <s v="Snowpiercer"/>
        <s v="21 &amp; Over"/>
        <s v="Office Christmas Party"/>
        <s v="Alex Cross"/>
        <s v="Blancanieves"/>
        <s v="Triple 9"/>
        <s v="Piranha 3DD"/>
        <s v="The Spectacular Now"/>
        <s v="In the Land of Blood and Honey"/>
        <s v="Alpeis"/>
        <s v="Only Lovers Left Alive"/>
        <s v="Anna"/>
        <s v="The Highwaymen"/>
        <s v="People Like Us"/>
        <s v="Friends with Kids"/>
        <s v="We're the Millers"/>
        <s v="Shame"/>
        <s v="√áalgi √áengi"/>
        <s v="Before I Go to Sleep"/>
        <s v="Crooked House"/>
        <s v="Killer Joe"/>
        <s v="The Way Way Back"/>
        <s v="Scouts Guide to the Zombie Apocalypse"/>
        <s v="Bohemian Rhapsody"/>
        <s v="Into the White"/>
        <s v="The Zookeeper's Wife"/>
        <s v="Ender's Game"/>
        <s v="The Lords of Salem"/>
        <s v="Rapture-Palooza"/>
        <s v="Kodachrome"/>
        <s v="Maggie"/>
        <s v="En duva satt p√• en gren och funderade p√• tillvaron"/>
        <s v="The Human Centipede III (Final Sequence)"/>
        <s v="Catch .44"/>
        <s v="Billa 2"/>
        <s v="Barely Lethal"/>
        <s v="The Tunnel"/>
        <s v="Brimstone"/>
        <s v="Snow White and the Huntsman"/>
        <s v="Pawn Shop Chronicles"/>
        <s v="True Crimes"/>
        <s v="Secret in Their Eyes"/>
        <s v="The Dyatlov Pass Incident"/>
        <s v="Jersey Boys"/>
        <s v="Sabotage"/>
        <s v="Comme un chef"/>
        <s v="Your Sister's Sister"/>
        <s v="I Don't Know How She Does It"/>
        <s v="Vehicle 19"/>
        <s v="God Bless America"/>
        <s v="Blood Ties"/>
        <s v="Moonrise Kingdom"/>
        <s v="The Collection"/>
        <s v="Trash"/>
        <s v="A Dog's Purpose"/>
        <s v="Le Petit Prince"/>
        <s v="The Angels' Share"/>
        <s v="Diana"/>
        <s v="Like Crazy"/>
        <s v="The To Do List"/>
        <s v="Elena"/>
        <s v="Fire with Fire"/>
        <s v="Pyaar Ka Punchnama"/>
        <s v="Bad Ass"/>
        <s v="After the Dark"/>
        <s v="The Snowman"/>
        <s v="This Is 40"/>
        <s v="Walking with Dinosaurs 3D"/>
        <s v="Very Good Girls"/>
        <s v="Thanks for Sharing"/>
        <s v="No One Lives"/>
        <s v="Delhi Belly"/>
        <s v="The First Time"/>
        <s v="Arbitrage"/>
        <s v="Killing Them Softly"/>
        <s v="The ABCs of Death"/>
        <s v="Amityville: The Awakening"/>
        <s v="The Expendables 2"/>
        <s v="Casse-t√™te chinois"/>
        <s v="El cuerpo"/>
        <s v="Now Is Good"/>
        <s v="Nymphomaniac: Vol. I"/>
        <s v="Silent House"/>
        <s v="Everly"/>
        <s v="Singham"/>
        <s v="Apollo 18"/>
        <s v="Let It Snow"/>
        <s v="Danny Collins"/>
        <s v="Wreck-It Ralph"/>
        <s v="Et maintenant on va o√π?"/>
        <s v="Paranormal Activity 3"/>
        <s v="Aftershock"/>
        <s v="Clown"/>
        <s v="Gangs of Wasseypur"/>
        <s v="Anna Karenina"/>
        <s v="Hands of Stone"/>
        <s v="American Mary"/>
        <s v="No Escape"/>
        <s v="Fetih 1453"/>
        <s v="The Vault"/>
        <s v="Talaash"/>
        <s v="Dans la maison"/>
        <s v="Velayudham"/>
        <s v="Pirates of the Caribbean: Dead Men Tell No Tales"/>
        <s v="The Maze Runner"/>
        <s v="Zero Dark Thirty"/>
        <s v="The Campaign"/>
        <s v="Aut√≥mata"/>
        <s v="Inherent Vice"/>
        <s v="While We're Young"/>
        <s v="Kokuriko-zaka kara"/>
        <s v="Rudderless"/>
        <s v="Bad Santa 2"/>
        <s v="Flight 7500"/>
        <s v="6 Bullets"/>
        <s v="Southpaw"/>
        <s v="Her"/>
        <s v="Resolution"/>
        <s v="Rur√¥ni Kenshin: Meiji kenkaku roman tan"/>
        <s v="American Hustle"/>
        <s v="That Awkward Moment"/>
        <s v="Gold"/>
        <s v="Step Up Revolution"/>
        <s v="Gotti"/>
        <s v="Unbroken"/>
        <s v="Little Boy"/>
        <s v="Admission"/>
        <s v="After Earth"/>
        <s v="The Place Beyond the Pines"/>
        <s v="Excision"/>
        <s v="Nebraska"/>
        <s v="The Nut Job"/>
        <s v="RED 2"/>
        <s v="Annie"/>
        <s v="Chappie"/>
        <s v="Chained"/>
        <s v="Black Panther"/>
        <s v="About Last Night"/>
        <s v="Passion"/>
        <s v="Jodaeiye Nader az Simin"/>
        <s v="Our Kind of Traitor"/>
        <s v="The Fifth Estate"/>
        <s v="Winter's Tale"/>
        <s v="Ruby Sparks"/>
        <s v="Breathe In"/>
        <s v="Would You Rather"/>
        <s v="Rockstar"/>
        <s v="Divergent"/>
        <s v="Wolf Creek 2"/>
        <s v="The Words"/>
        <s v="The Frozen Ground"/>
        <s v="A Fantastic Fear of Everything"/>
        <s v="Captain America: The Winter Soldier"/>
        <s v="Hunter Killer"/>
        <s v="The Outsider"/>
        <s v="Monsieur Lazhar"/>
        <s v="Scenic Route"/>
        <s v="The Loft"/>
        <s v="Sisters"/>
        <s v="Ek Tha Tiger"/>
        <s v="Django Unchained"/>
        <s v="You're Next"/>
        <s v="Percy Jackson: Sea of Monsters"/>
        <s v="Xi you: Xiang mo pian"/>
        <s v="End of Watch"/>
        <s v="Resident Evil: Retribution"/>
        <s v="Blade Runner 2049"/>
        <s v="Dirty Grandpa"/>
        <s v="Turbo"/>
        <s v="The Broken Circle Breakdown"/>
        <s v="Deepwater Horizon"/>
        <s v="Choi-jong-byeong-gi hwal"/>
        <s v="Safety Not Guaranteed"/>
        <s v="The Sessions"/>
        <s v="The Reluctant Fundamentalist"/>
        <s v="USS Indianapolis: Men of Courage"/>
        <s v="The East"/>
        <s v="The Amazing Spider-Man 2"/>
        <s v="The Judge"/>
        <s v="Liberal Arts"/>
        <s v="Grand Piano"/>
        <s v="X-Men: Days of Future Past"/>
        <s v="The Pact"/>
        <s v="The Darkness"/>
        <s v="Night Moves"/>
        <s v="Synchronicity"/>
        <s v="Europa Report"/>
        <s v="The Edge of Seventeen"/>
        <s v="Hummingbird"/>
        <s v="The English Teacher"/>
        <s v="A Bigger Splash"/>
        <s v="How I Live Now"/>
        <s v="Spotlight"/>
        <s v="Serbuan maut"/>
        <s v="Parker"/>
        <s v="No"/>
        <s v="Hotarubi no mori e"/>
        <s v="Song to Song"/>
        <s v="Furious 6"/>
        <s v="The Longest Week"/>
        <s v="Flight"/>
        <s v="Do-ga-ni"/>
        <s v="The Call"/>
        <s v="Temptation: Confessions of a Marriage Counselor"/>
        <s v="Open Grave"/>
        <s v="Shingeki no kyojin"/>
        <s v="Penguins of Madagascar"/>
        <s v="Holy Motors"/>
        <s v="Magic Mike"/>
        <s v="Bachelorette"/>
        <s v="Pompeii"/>
        <s v="Phantom"/>
        <s v="Sinister"/>
        <s v="Trance"/>
        <s v="Let's Be Cops"/>
        <s v="Heaven Is for Real"/>
        <s v="The Big Wedding"/>
        <s v="Starship Troopers: Invasion"/>
        <s v="Seven Psychopaths"/>
        <s v="Black Butterfly"/>
        <s v="What Maisie Knew"/>
        <s v="Mud"/>
        <s v="Air"/>
        <s v="Miss Peregrine's Home for Peculiar Children"/>
        <s v="Elvis &amp; Nixon"/>
        <s v="Hours"/>
        <s v="Much Ado About Nothing"/>
        <s v="The Brass Teapot"/>
        <s v="Grace of Monaco"/>
        <s v="Carrie"/>
        <s v="Ford v Ferrari"/>
        <s v="The Immigrant"/>
        <s v="The Hangover Part III"/>
        <s v="Antiviral"/>
        <s v="The Hunger Games: Catching Fire"/>
        <s v="Knight of Cups"/>
        <s v="The Hunger Games: Mockingjay - Part 1"/>
        <s v="The Physician"/>
        <s v="In Your Eyes"/>
        <s v="In the Blood"/>
        <s v="The Hunger Games: Mockingjay - Part 2"/>
        <s v="Sex Tape"/>
        <s v="Emperor"/>
        <s v="Noah"/>
        <s v="The Hitman's Bodyguard"/>
        <s v="V/H/S"/>
        <s v="American Assassin"/>
        <s v="Tomorrowland"/>
        <s v="Spectral"/>
        <s v="Father Figures"/>
        <s v="Stalingrad"/>
        <s v="Absolutely Fabulous: The Movie"/>
        <s v="Chennai Express"/>
        <s v="Labor Day"/>
        <s v="Infinitely Polar Bear"/>
        <s v="Ginger &amp; Rosa"/>
        <s v="The Final Girls"/>
        <s v="Compliance"/>
        <s v="A Most Wanted Man"/>
        <s v="King Arthur: Legend of the Sword"/>
        <s v="Turist"/>
        <s v="Final Girl"/>
        <s v="The Best of Me"/>
        <s v="The Neon Demon"/>
        <s v="The Two Faces of January"/>
        <s v="Victor Frankenstein"/>
        <s v="Hidden"/>
        <s v="Rush"/>
        <s v="Playing It Cool"/>
        <s v="Toy Story 4"/>
        <s v="The Good Dinosaur"/>
        <s v="Ookami kodomo no Ame to Yuki"/>
        <s v="Pain &amp; Gain"/>
        <s v="Begin Again"/>
        <s v="Tanu Weds Manu Returns"/>
        <s v="The Young and Prodigious T.S. Spivet"/>
        <s v="Thor: The Dark World"/>
        <s v="Two Night Stand"/>
        <s v="Geostorm"/>
        <s v="Tracks"/>
        <s v="Pitch Perfect"/>
        <s v="Angry Birds"/>
        <s v="Cloudy with a Chance of Meatballs 2"/>
        <s v="The Upside"/>
        <s v="Wheels"/>
        <s v="Empire State"/>
        <s v="Student of the Year"/>
        <s v="Brake"/>
        <s v="Robot &amp; Frank"/>
        <s v="Chernobyl Diaries"/>
        <s v="The Art of the Steal"/>
        <s v="It's a Disaster"/>
        <s v="For a Good Time, Call..."/>
        <s v="Yeh Jawaani Hai Deewani"/>
        <s v="Barbara"/>
        <s v="The Kings of Summer"/>
        <s v="Le pr√©nom"/>
        <s v="Hell Fest"/>
        <s v="Machete Kills"/>
        <s v="Nanban"/>
        <s v="Neighbors"/>
        <s v="English Vinglish"/>
        <s v="War Dogs"/>
        <s v="The 33"/>
        <s v="Thuppakki"/>
        <s v="No Good Deed"/>
        <s v="Kaze tachinu"/>
        <s v="Welcome to the Jungle"/>
        <s v="Guardians of the Galaxy"/>
        <s v="Man of Tai Chi"/>
        <s v="The Smurfs 2"/>
        <s v="Vishwaroopam"/>
        <s v="Aashiqui 2"/>
        <s v="All Is Lost"/>
        <s v="Stuck in Love."/>
        <s v="Diary of a Wimpy Kid: Dog Days"/>
        <s v="Mama"/>
        <s v="Berserk: Ougon Jidai-hen I - Haou no Tamago"/>
        <s v="The Bag Man"/>
        <s v="Kai po che!"/>
        <s v="Goliyon Ki Rasleela Ram-Leela"/>
        <s v="Identity Thief"/>
        <s v="Non-Stop"/>
        <s v="12 Years a Slave"/>
        <s v="Ustad Hotel"/>
        <s v="The Finest Hours"/>
        <s v="Laggies"/>
        <s v="Lootera"/>
        <s v="The Last Exorcism Part II"/>
        <s v="The Great Wall"/>
        <s v="Flatliners"/>
        <s v="Table No.21"/>
        <s v="Curse of Chucky"/>
        <s v="Wild Card"/>
        <s v="The Gambler"/>
        <s v="Grave Encounters 2"/>
        <s v="Calvary"/>
        <s v="Inside Llewyn Davis"/>
        <s v="The Love Punch"/>
        <s v="Dear White People"/>
        <s v="Side Effects"/>
        <s v="Jue di tao wang"/>
        <s v="White Bird in a Blizzard"/>
        <s v="Eye in the Sky"/>
        <s v="The Railway Man"/>
        <s v="Point Break"/>
        <s v="13 Sins"/>
        <s v="Smashed"/>
        <s v="I Give It a Year"/>
        <s v="Miss You Already"/>
        <s v="Rocketman"/>
        <s v="Sleepless"/>
        <s v="Zulu"/>
        <s v="Yip Man 4"/>
        <s v="Dupa dealuri"/>
        <s v="Eega"/>
        <s v="Fading Gigolo"/>
        <s v="Wadjda"/>
        <s v="Sleepwalk with Me"/>
        <s v="Steve Jobs"/>
        <s v="The Best Man Holiday"/>
        <s v="The Good Neighbor"/>
        <s v="Dragon Ball Z: Doragon b√¥ru Z - Kami to Kami"/>
        <s v="Trouble with the Curve"/>
        <s v="Drinking Buddies"/>
        <s v="The Lifeguard"/>
        <s v="The Imitation Game"/>
        <s v="Upstream Color"/>
        <s v="Captain Underpants: The First Epic Movie"/>
        <s v="These Final Hours"/>
        <s v="Forsaken"/>
        <s v="True Story"/>
        <s v="Promised Land"/>
        <s v="Redirected"/>
        <s v="Mr. Right"/>
        <s v="Assassin's Creed"/>
        <s v="Dumb and Dumber To"/>
        <s v="Inside Out"/>
        <s v="McFarland, USA"/>
        <s v="Contracted"/>
        <s v="Hit and Run"/>
        <s v="The Possession of Michael King"/>
        <s v="Dead Man Down"/>
        <s v="Spring Breakers"/>
        <s v="OMG: Oh My God!"/>
        <s v="My Friend Dahmer"/>
        <s v="Maniac"/>
        <s v="Tammy"/>
        <s v="Adoration"/>
        <s v="Dawn of the Planet of the Apes"/>
        <s v="In a World..."/>
        <s v="Into the Storm"/>
        <s v="Jessabelle"/>
        <s v="Jagten"/>
        <s v="Paranormal Activity 4"/>
        <s v="The Selfish Giant"/>
        <s v="Transformers: Age of Extinction"/>
        <s v="Hacksaw Ridge"/>
        <s v="Reasonable Doubt"/>
        <s v="The House with a Clock in Its Walls"/>
        <s v="We Are What We Are"/>
        <s v="Big Bad Wolves"/>
        <s v="Pixels"/>
        <s v="Afflicted"/>
        <s v="Beasts of the Southern Wild"/>
        <s v="Collide"/>
        <s v="Galveston"/>
        <s v="San Andreas"/>
        <s v="Enemy"/>
        <s v="La belle et la b√™te"/>
        <s v="The Machine"/>
        <s v="Vicky Donor"/>
        <s v="Second Act"/>
        <s v="The Bling Ring"/>
        <s v="Long Shot"/>
        <s v="Jane Got a Gun"/>
        <s v="Saving Mr. Banks"/>
        <s v="A Girl Walks Home Alone at Night"/>
        <s v="The Captive"/>
        <s v="Self/less"/>
        <s v="The Conspiracy"/>
        <s v="Rememory"/>
        <s v="Soshite chichi ni naru"/>
        <s v="The Accountant"/>
        <s v="The Current War"/>
        <s v="Getaway"/>
        <s v="Cocktail"/>
        <s v="Bad Words"/>
        <s v="Horrible Bosses 2"/>
        <s v="PK"/>
        <s v="Unicorn Store"/>
        <s v="St. Vincent"/>
        <s v="Maps to the Stars"/>
        <s v="3 Days to Kill"/>
        <s v="Haunter"/>
        <s v="Metallica Through the Never"/>
        <s v="Jab Tak Hai Jaan"/>
        <s v="Frances Ha"/>
        <s v="The Monuments Men"/>
        <s v="American Sniper"/>
        <s v="Gamgi"/>
        <s v="Into the Woods"/>
        <s v="Bhaag Milkha Bhaag"/>
        <s v="Shahid"/>
        <s v="Earth to Echo"/>
        <s v="Lucia"/>
        <s v="The Purge"/>
        <s v="Grown Ups 2"/>
        <s v="The Counselor"/>
        <s v="About Time"/>
        <s v="Prince Avalanche"/>
        <s v="Run All Night"/>
        <s v="The Other Woman"/>
        <s v="Before Midnight"/>
        <s v="Transcendence"/>
        <s v="A Private War"/>
        <s v="Bailout: The Age of Greed"/>
        <s v="Louder Than Bombs"/>
        <s v="Closed Circuit"/>
        <s v="Short Term 12"/>
        <s v="Kick"/>
        <s v="Down a Dark Hall"/>
        <s v="2 States"/>
        <s v="1 - Nenokkadine"/>
        <s v="Draft Day"/>
        <s v="The Forger"/>
        <s v="Home"/>
        <s v="Special Chabbis"/>
        <s v="Insidious: Chapter 2"/>
        <s v="The Mountain Between Us"/>
        <s v="Don Jon"/>
        <s v="The Internship"/>
        <s v="The Quiet Ones"/>
        <s v="Valerian and the City of a Thousand Planets"/>
        <s v="Think Like a Man Too"/>
        <s v="Nymphomaniac: Vol. II"/>
        <s v="Money Monster"/>
        <s v="A Haunted House"/>
        <s v="He Never Died"/>
        <s v="Big Hero 6"/>
        <s v="When the Game Stands Tall"/>
        <s v="Spider-Man: Homecoming"/>
        <s v="Ballerina"/>
        <s v="Ain't Them Bodies Saints"/>
        <s v="The Book of Life"/>
        <s v="Mowgli"/>
        <s v="Serbuan maut 2: Berandal"/>
        <s v="Cuban Fury"/>
        <s v="Kung Fu Panda 3"/>
        <s v="Kill Me Three Times"/>
        <s v="Gone Girl"/>
        <s v="Gully Boy"/>
        <s v="It's Such a Beautiful Day"/>
        <s v="Mudbound"/>
        <s v="Predestination"/>
        <s v="Magic Mike XXL"/>
        <s v="They Came Together"/>
        <s v="The Invitation"/>
        <s v="Tracers"/>
        <s v="Tokarev"/>
        <s v="Finding Dory"/>
        <s v="The Grand Budapest Hotel"/>
        <s v="Dom Hemingway"/>
        <s v="Love the Coopers"/>
        <s v="The SpongeBob Movie: Sponge Out of Water"/>
        <s v="Muppets Most Wanted"/>
        <s v="The Starving Games"/>
        <s v="Men in Black: International"/>
        <s v="Jumanji: Welcome to the Jungle"/>
        <s v="The Canyons"/>
        <s v="Minions"/>
        <s v="22 Jump Street"/>
        <s v="Olympus Has Fallen"/>
        <s v="Las brujas de Zugarramurdi"/>
        <s v="La V√©nus √† la fourrure"/>
        <s v="I"/>
        <s v="Mandela: Long Walk to Freedom"/>
        <s v="OXV: The Manual"/>
        <s v="Goon: Last of the Enforcers"/>
        <s v="Gabbar Is Back"/>
        <s v="Tom √† la ferme"/>
        <s v="G.B.F."/>
        <s v="The 5th Wave"/>
        <s v="Wild"/>
        <s v="Go Goa Gone"/>
        <s v="Kvinden i buret"/>
        <s v="The Gallows"/>
        <s v="The Hobbit: The Battle of the Five Armies"/>
        <s v="V/H/S/2"/>
        <s v="Homefront"/>
        <s v="Son of a Gun"/>
        <s v="Alien: Covenant"/>
        <s v="Clouds of Sils Maria"/>
        <s v="The Fundamentals of Caring"/>
        <s v="Ninja: Shadow of a Tear"/>
        <s v="Copenhagen"/>
        <s v="Happy New Year"/>
        <s v="Endless Love"/>
        <s v="Walk of Shame"/>
        <s v="The Grand Seduction"/>
        <s v="The Babadook"/>
        <s v="Fifty Shades of Grey"/>
        <s v="Dag"/>
        <s v="Mary Queen of Scots"/>
        <s v="The Expendables 3"/>
        <s v="The Zero Theorem"/>
        <s v="Fruitvale Station"/>
        <s v="The Hallow"/>
        <s v="The Ridiculous 6"/>
        <s v="Palo Alto"/>
        <s v="Rob the Mob"/>
        <s v="Extremely Wicked, Shockingly Evil and Vile"/>
        <s v="5 to 7"/>
        <s v="Snatched"/>
        <s v="Cooties"/>
        <s v="Last Knights"/>
        <s v="Stretch"/>
        <s v="Bone Tomahawk"/>
        <s v="Yip Man: Jung gik yat zin"/>
        <s v="Point Blank"/>
        <s v="The Den"/>
        <s v="Blue Jasmine"/>
        <s v="Ask Me Anything"/>
        <s v="The Rewrite"/>
        <s v="White House Down"/>
        <s v="The Woman in Black 2: Angel of Death"/>
        <s v="Third Person"/>
        <s v="Parkland"/>
        <s v="The Canal"/>
        <s v="Feuchtgebiete"/>
        <s v="The Rover"/>
        <s v="The Mummy"/>
        <s v="Mississippi Grind"/>
        <s v="The Lunchbox"/>
        <s v="Wyrmwood"/>
        <s v="I Spit on Your Grave 2"/>
        <s v="Barefoot"/>
        <s v="Jobs"/>
        <s v="Rio 2"/>
        <s v="The Cloverfield Paradox"/>
        <s v="Unfinished Business"/>
        <s v="Blue Ruin"/>
        <s v="Live by Night"/>
        <s v="The Intern"/>
        <s v="Runner Runner"/>
        <s v="The Town That Dreaded Sundown"/>
        <s v="Where'd You Go, Bernadette"/>
        <s v="Lost River"/>
        <s v="Bastille Day"/>
        <s v="Starred Up"/>
        <s v="Need for Speed"/>
        <s v="Deliver Us from Evil"/>
        <s v="Boss"/>
        <s v="Gunday"/>
        <s v="No se aceptan devoluciones"/>
        <s v="The Survivalist"/>
        <s v="The Glass Castle"/>
        <s v="Spectre"/>
        <s v="Coco"/>
        <s v="Fathers &amp; Daughters"/>
        <s v="Sand Castle"/>
        <s v="Brooklyn"/>
        <s v="Mission: Impossible - Rogue Nation"/>
        <s v="Focus"/>
        <s v="The Huntsman: Winter's War"/>
        <s v="Koto no ha no niwa"/>
        <s v="Joe"/>
        <s v="Kelebegin R√ºyasi"/>
        <s v="Celal ile Ceren"/>
        <n v="71"/>
        <s v="Freier Fall"/>
        <s v="Leatherface"/>
        <s v="Jolly LLB"/>
        <s v="Sinsegye"/>
        <s v="Into the Forest"/>
        <s v="The Sacrament"/>
        <s v="How to Train Your Dragon: The Hidden World"/>
        <s v="Dark Skies"/>
        <s v="Keeping Up with the Joneses"/>
        <s v="Delivery Man"/>
        <s v="A Little Chaos"/>
        <s v="Greta"/>
        <s v="Love Is Strange"/>
        <s v="Oculus"/>
        <s v="Das finstere Tal"/>
        <s v="Cheap Thrills"/>
        <s v="Crouching Tiger, Hidden Dragon: Sword of Destiny"/>
        <s v="7-beon-bang-ui seon-mul"/>
        <s v="Enough Said"/>
        <s v="Kill Command"/>
        <s v="Kyaputen H√¢rokku"/>
        <s v="Time Lapse"/>
        <s v="Avengers: Age of Ultron"/>
        <s v="The Homesman"/>
        <s v="Smurfs: The Lost Village"/>
        <s v="Anomalisa"/>
        <s v="Dark Places"/>
        <s v="I.T."/>
        <s v="The November Man"/>
        <s v="Carol"/>
        <s v="The Green Inferno"/>
        <s v="Belle"/>
        <s v="Gods of Egypt"/>
        <s v="The Family"/>
        <s v="Woman in Gold"/>
        <s v="The Magnificent Seven"/>
        <s v="Le pass√©"/>
        <s v="The Heat"/>
        <s v="The Riot Club"/>
        <s v="Ida"/>
        <s v="Atomic Blonde"/>
        <s v="Philomena"/>
        <s v="What We Did on Our Holiday"/>
        <s v="Project Almanac"/>
        <s v="Taken 3"/>
        <s v="Bird Box"/>
        <s v="Jeune et jolie"/>
        <s v="Joy"/>
        <s v="The Peanuts Movie"/>
        <s v="Isn't It Romantic"/>
        <s v="Masterminds"/>
        <s v="Kis Uykusu"/>
        <s v="Bacurau"/>
        <s v="And So It Goes"/>
        <s v="Phoenix"/>
        <s v="Left Behind"/>
        <s v="Paranormal Activity: The Ghost Dimension"/>
        <s v="Get on Up"/>
        <s v="Zombeavers"/>
        <s v="Paranormal Activity: The Marked Ones"/>
        <s v="Backtrack"/>
        <s v="The Little Death"/>
        <s v="Star Wars: Episode VII - The Force Awakens"/>
        <s v="Welcome to Me"/>
        <s v="Burnt"/>
        <s v="Starry Eyes"/>
        <s v="Hotel Transylvania 2"/>
        <s v="Billy Lynn's Long Halftime Walk"/>
        <s v="Qu'est-ce qu'on a fait au Bon Dieu?"/>
        <s v="Home Sweet Hell"/>
        <s v="Escobar: Paradise Lost"/>
        <s v="Leviafan"/>
        <s v="Fukrey"/>
        <s v="The Gunman"/>
        <s v="Star Wars: Episode VIII - The Last Jedi"/>
        <s v="Star Wars: Episode IX - The Rise of Skywalker"/>
        <s v="God's Not Dead"/>
        <s v="The Old Man &amp; the Gun"/>
        <s v="Blockers"/>
        <s v="Arrival"/>
        <s v="Tian zhu ding"/>
        <s v="Wonder"/>
        <s v="L'inconnu du lac"/>
        <s v="The Light Between Oceans"/>
        <s v="Madras Cafe"/>
        <s v="Crimson Peak"/>
        <s v="The Second Best Exotic Marigold Hotel"/>
        <s v="Pacific Rim: Uprising"/>
        <s v="A Million Ways to Die in the West"/>
        <s v="Get Hard"/>
        <s v="Mistress America"/>
        <s v="Birdman or (The Unexpected Virtue of Ignorance)"/>
        <s v="Alice Through the Looking Glass"/>
        <s v="Going in Style"/>
        <s v="The Duke of Burgundy"/>
        <s v="Life After Beth"/>
        <s v="Ugly"/>
        <s v="Me and Earl and the Dying Girl"/>
        <s v="Shut In"/>
        <s v="Hell or High Water"/>
        <s v="I Origins"/>
        <s v="Willow Creek"/>
        <s v="Whiplash"/>
        <s v="The Fault in Our Stars"/>
        <s v="Bang Bang"/>
        <s v="Jojo Rabbit"/>
        <s v="Obvious Child"/>
        <s v="Resident Evil: The Final Chapter"/>
        <s v="Step Up All In"/>
        <s v="B√£hubali: The Beginning"/>
        <s v="Kidnapping Mr. Heineken"/>
        <s v="Ted 2"/>
        <s v="Hot Tub Time Machine 2"/>
        <s v="American Heist"/>
        <s v="Ben-Hur"/>
        <s v="Midnight Special"/>
        <s v="The Good Lie"/>
        <s v="Little Evil"/>
        <s v="Star Trek Beyond"/>
        <s v="Fences"/>
        <s v="Me Before You"/>
        <s v="Backcountry"/>
        <s v="Churchill"/>
        <s v="Return to Sender"/>
        <s v="Ocho apellidos vascos"/>
        <s v="Extraterrestrial"/>
        <s v="The Road Within"/>
        <s v="Comet"/>
        <s v="Last Shift"/>
        <s v="The Trip to Italy"/>
        <s v="Hitman: Agent 47"/>
        <s v="The D Train"/>
        <s v="Night at the Museum: Secret of the Tomb"/>
        <s v="Locke"/>
        <s v="The Boss"/>
        <s v="Just Before I Go"/>
        <s v="Game Night"/>
        <s v="The Grinch"/>
        <s v="The Secret Life of Pets"/>
        <s v="Fury"/>
        <s v="Highway"/>
        <s v="Fack ju G√∂hte"/>
        <s v="The Christmas Chronicles"/>
        <s v="Blackhat"/>
        <s v="Everest"/>
        <s v="The Longest Ride"/>
        <s v="Rosewater"/>
        <s v="Hangman"/>
        <s v="Devil's Due"/>
        <s v="Sinister 2"/>
        <s v="The One I Love"/>
        <s v="Rur√¥ni Kenshin: Ky√¥to taika-hen"/>
        <s v="T2 Trainspotting"/>
        <s v="Who Am I - Kein System ist sicher"/>
        <s v="Beauty and the Beast"/>
        <s v="Veronica Mars"/>
        <s v="Thank You for Your Service"/>
        <s v="Man Up"/>
        <s v="Top Five"/>
        <s v="The Interview"/>
        <s v="Pete's Dragon"/>
        <s v="Annihilation"/>
        <s v="The Pyramid"/>
        <s v="Kingsman: The Secret Service"/>
        <s v="Kickboxer: Vengeance"/>
        <s v="The Program"/>
        <s v="Ich seh, Ich seh"/>
        <s v="Artemis Fowl"/>
        <s v="Fast &amp; Furious 7"/>
        <s v="The Inbetweeners 2"/>
        <s v="Mike and Dave Need Wedding Dates"/>
        <s v="Manhattan Nocturne"/>
        <s v="A Haunted House 2"/>
        <s v="Pitch Perfect 2"/>
        <s v="Lost Girls"/>
        <s v="Circle"/>
        <s v="Sierra Burgess Is a Loser"/>
        <s v="Omar"/>
        <s v="Tag"/>
        <s v="David Brent: Life on the Road"/>
        <s v="The Hungover Games"/>
        <s v="Mucize"/>
        <s v="Fasandr√¶berne"/>
        <s v="Tamasha"/>
        <s v="X+Y"/>
        <s v="Scoob!"/>
        <s v="Coherence"/>
        <s v="Ride Along 2"/>
        <s v="Sleeping with Other People"/>
        <s v="As Above, So Below"/>
        <s v="Pride"/>
        <s v="Wish I Was Here"/>
        <s v="iBoy"/>
        <s v="Magic in the Moonlight"/>
        <s v="Hasee Toh Phasee"/>
        <s v="Before I Wake"/>
        <s v="Ek Villain"/>
        <s v="The Shack"/>
        <s v="Nightcrawler"/>
        <s v="Momentum"/>
        <s v="Lucy"/>
        <s v="Shaun the Sheep Movie"/>
        <s v="Red Sparrow"/>
        <s v="Extinction"/>
        <s v="Palmeras en la nieve"/>
        <s v="Bad Samaritan"/>
        <s v="Black or White"/>
        <s v="The Cobbler"/>
        <s v="Chef"/>
        <s v="Macbeth"/>
        <s v="I Am Wrath"/>
        <s v="Yip Man 3"/>
        <s v="99 Homes"/>
        <s v="Insurgent"/>
        <s v="Spare Parts"/>
        <s v="Survivor"/>
        <s v="La isla m√≠nima"/>
        <s v="IO"/>
        <s v="John Wick"/>
        <s v="Kumiko, the Treasure Hunter"/>
        <s v="The Lazarus Effect"/>
        <s v="God's Pocket"/>
        <s v="47 Meters Down"/>
        <s v="Cult of Chucky"/>
        <s v="Ad Astra"/>
        <s v="February"/>
        <s v="Jenny's Wedding"/>
        <s v="Everybody Wants Some!!"/>
        <s v="A Most Violent Year"/>
        <s v="The Autopsy of Jane Doe"/>
        <s v="The Transporter Refueled"/>
        <s v="HHhH"/>
        <s v="Good Kill"/>
        <s v="Zootopia"/>
        <s v="Den 12. mann"/>
        <s v="Hot Pursuit"/>
        <s v="Alvin and the Chipmunks: The Road Chip"/>
        <s v="The Purge: Anarchy"/>
        <s v="Batman v Superman: Dawn of Justice"/>
        <s v="Game Over, Man!"/>
        <s v="Regression"/>
        <s v="Spooks: The Greater Good"/>
        <s v="A Hologram for the King"/>
        <s v="Queen"/>
        <s v="XX"/>
        <s v="The Theory of Everything"/>
        <s v="Infini"/>
        <s v="The Guest"/>
        <s v="Berlin Syndrome"/>
        <s v="D√ºg√ºn Dernek"/>
        <s v="The Hundred-Foot Journey"/>
        <s v="Planes: Fire &amp; Rescue"/>
        <s v="Camp X-Ray"/>
        <s v="The Water Diviner"/>
        <s v="Relatos salvajes"/>
        <s v="The Lego Ninjago Movie"/>
        <s v="Moms' Night Out"/>
        <s v="Criminal"/>
        <s v="The Jungle Book"/>
        <s v="Mortdecai"/>
        <s v="Inferno"/>
        <s v="The Taking"/>
        <s v="Bad Grandpa"/>
        <s v="The Conjuring 2"/>
        <s v="Spring"/>
        <s v="Love &amp; Friendship"/>
        <s v="Omoide no M√¢n√Æ"/>
        <s v="Hardcore Henry"/>
        <s v="Creed"/>
        <s v="Suffragette"/>
        <s v="Raees"/>
        <s v="Timbuktu"/>
        <s v="Spy"/>
        <s v="Monster Trucks"/>
        <s v="Tusk"/>
        <s v="Hot Summer Nights"/>
        <s v="Crazy Rich Asians"/>
        <s v="The End of the Tour"/>
        <s v="Now You See Me 2"/>
        <s v="Drishyam"/>
        <s v="Beyond the Lights"/>
        <s v="Detective Byomkesh Bakshy!"/>
        <s v="Manjhi: The Mountain Man"/>
        <s v="The Bookshop"/>
        <s v="Trainwreck"/>
        <s v="Rock the Kasbah"/>
        <s v="Mr. Holmes"/>
        <s v="The Blue Elephant"/>
        <s v="Room"/>
        <s v="The Diary of a Teenage Girl"/>
        <s v="Honeymoon"/>
        <s v="Men, Women &amp; Children"/>
        <s v="Maggie's Plan"/>
        <s v="Recep Ivedik 4"/>
        <s v="Mon roi"/>
        <s v="Parallels"/>
        <s v="Vice"/>
        <s v="The Boy Next Door"/>
        <s v="Mardaani"/>
        <s v="Fantastic Beasts and Where to Find Them"/>
        <s v="Dum Laga Ke Haisha"/>
        <s v="Insidious: Chapter 3"/>
        <s v="Trumbo"/>
        <s v="Security"/>
        <s v="Slow West"/>
        <s v="The Whole Truth"/>
        <s v="Housebound"/>
        <s v="Son of God"/>
        <s v="Incarnate"/>
        <s v="A Beautiful Day in the Neighborhood"/>
        <s v="We Are Still Here"/>
        <s v="Risen"/>
        <s v="It Follows"/>
        <s v="Sully"/>
        <s v="Little Women"/>
        <s v="Welcome to Marwen"/>
        <s v="45 Years"/>
        <s v="Sing Street"/>
        <s v="La famille B√©lier"/>
        <s v="Equals"/>
        <s v="Captain Fantastic"/>
        <s v="Durak"/>
        <s v="London Has Fallen"/>
        <s v="Logan"/>
        <s v="American Ultra"/>
        <s v="Still Alice"/>
        <s v="A Perfect Day"/>
        <s v="Concussion"/>
        <s v="Annabelle"/>
        <s v="Pan"/>
        <s v="Jigsaw"/>
        <s v="Friend Request"/>
        <s v="In a Valley of Violence"/>
        <s v="Don't Hang Up"/>
        <s v="Tolkien"/>
        <s v="Mommy"/>
        <s v="Max"/>
        <s v="Don't Knock Twice"/>
        <s v="Kajaki"/>
        <s v="Transformers: The Last Knight"/>
        <s v="Grimsby"/>
        <s v="X-Men: Apocalypse"/>
        <s v="Stan &amp; Ollie"/>
        <s v="A United Kingdom"/>
        <s v="Itirazim Var"/>
        <s v="Blood Father"/>
        <s v="Creep 2"/>
        <s v="Misconduct"/>
        <s v="Scary Stories to Tell in the Dark"/>
        <s v="La tortue rouge"/>
        <s v="Bangalore Days"/>
        <s v="Holding the Man"/>
        <s v="The Forest"/>
        <s v="Jack Reacher: Never Go Back"/>
        <s v="Sicario"/>
        <s v="Humpty Sharma Ki Dulhania"/>
        <s v="Samba"/>
        <s v="Ibiza"/>
        <s v="Fist Fight"/>
        <s v="Kkeut-kka-ji-gan-da"/>
        <s v="Pek Yakinda"/>
        <s v="The Other Side of the Door"/>
        <s v="Fack ju G√∂hte 2"/>
        <s v="Murder on the Orient Express"/>
        <s v="V/H/S Viral"/>
        <s v="Brain on Fire"/>
        <s v="Deathgasm"/>
        <s v="Mine"/>
        <s v="Allegiant"/>
        <s v="War on Everyone"/>
        <s v="Ferdinand"/>
        <s v="A Monster Calls"/>
        <s v="What We Do in the Shadows"/>
        <s v="Ice Age: Collision Course"/>
        <s v="Cake"/>
        <s v="Paul Blart: Mall Cop 2"/>
        <s v="The Sea of Trees"/>
        <s v="American Honey"/>
        <s v="War for the Planet of the Apes"/>
        <s v="Gringo"/>
        <s v="The Hateful Eight"/>
        <s v="Experimenter"/>
        <s v="Unforgettable"/>
        <s v="Despicable Me 3"/>
        <s v="The Trust"/>
        <s v="Pay the Ghost"/>
        <s v="Sing"/>
        <s v="The Walk"/>
        <s v="Fan"/>
        <s v="NH10"/>
        <s v="Captain America: Civil War"/>
        <s v="Gerald's Game"/>
        <s v="Blue Mountain State: The Rise of Thadland"/>
        <s v="The Wife"/>
        <s v="Thor: Ragnarok"/>
        <s v="Umimachi Diary"/>
        <s v="Jungle"/>
        <s v="Ast√©rix: Le domaine des dieux"/>
        <s v="Ci ke Nie Yin Niang"/>
        <s v="The Lego Movie 2: The Second Part"/>
        <s v="Richard Jewell"/>
        <s v="Piku"/>
        <s v="The Disaster Artist"/>
        <s v="Ashby"/>
        <s v="Moana"/>
        <s v="400 Days"/>
        <s v="Lo chiamavano Jeeg Robot"/>
        <s v="Mechanic: Resurrection"/>
        <s v="The Night Before"/>
        <s v="Nerve"/>
        <s v="American Made"/>
        <s v="The Escort"/>
        <s v="Whiskey Tango Foxtrot"/>
        <s v="The Choice"/>
        <s v="The Kissing Booth"/>
        <s v="6 Years"/>
        <s v="Girls Trip"/>
        <s v="Kaththi"/>
        <s v="The Visit"/>
        <s v="Legend"/>
        <s v="Bilal: A New Breed of Hero"/>
        <s v="Knock Knock"/>
        <s v="Cars 3"/>
        <s v="Im Labyrinth des Schweigens"/>
        <s v="Incredibles 2"/>
        <s v="A Street Cat Named Bob"/>
        <s v="The Outpost"/>
        <s v="Paper Towns"/>
        <s v="Yoga Hosers"/>
        <s v="Ricki and the Flash"/>
        <s v="The Overnight"/>
        <s v="To All the Boys I've Loved Before"/>
        <s v="Baby"/>
        <s v="Barbershop: The Next Cut"/>
        <s v="The Girl on the Train"/>
        <s v="Allied"/>
        <s v="Mohenjo Daro"/>
        <s v="The Martian"/>
        <s v="Bajrangi Bhaijaan"/>
        <s v="Tian jiang xiong shi"/>
        <s v="Bridge of Spies"/>
        <s v="M√¶nd &amp; h√∏ns"/>
        <s v="The BFG"/>
        <s v="By the Sea"/>
        <s v="Unfriended"/>
        <s v="Leave No Trace"/>
        <s v="The Hollars"/>
        <s v="The Breadwinner"/>
        <s v="Mary Shelley"/>
        <s v="All the Bright Places"/>
        <s v="The Love Witch"/>
        <s v="The Siege of Jadotville"/>
        <s v="Irrational Man"/>
        <s v="Underworld: Blood Wars"/>
        <s v="Power Rangers"/>
        <s v="Marauders"/>
        <s v="The Lady in the Van"/>
        <s v="Okja"/>
        <s v="The Disappearance of Eleanor Rigby: Them"/>
        <s v="The Endless"/>
        <s v="The 9th Life of Louis Drax"/>
        <s v="Kong: Skull Island"/>
        <s v="Godzilla: King of the Monsters"/>
        <s v="Lion"/>
        <s v="The Tale"/>
        <s v="Rogue One"/>
        <s v="Exposed"/>
        <s v="Suburra"/>
        <s v="My Big Fat Greek Wedding 2"/>
        <s v="The Equalizer 2"/>
        <s v="Hello, My Name Is Doris"/>
        <s v="Snowden"/>
        <s v="Love"/>
        <s v="Solo: A Star Wars Story"/>
        <s v="La La Land"/>
        <s v="The Nightingale"/>
        <s v="We Are Your Friends"/>
        <s v="En man som heter Ove"/>
        <s v="A Prayer Before Dawn"/>
        <s v="Dheepan"/>
        <s v="Bitva za Sevastopol"/>
        <s v="Flaskepost fra P"/>
        <s v="Sonic the Hedgehog"/>
        <s v="The Nice Guys"/>
        <s v="MSG: The Messenger of God"/>
        <s v="Dil Dhadakne Do"/>
        <s v="Cop Car"/>
        <s v="Dragon Ball Z: Doragon b√¥ru Z - Fukkatsu no 'F'"/>
        <s v="Tangerine"/>
        <s v="Keepers"/>
        <s v="The Predator"/>
        <s v="Only the Brave"/>
        <s v="Polar"/>
        <s v="War Room"/>
        <n v="31"/>
        <s v="Dope"/>
        <s v="Krampus"/>
        <s v="Truth"/>
        <s v="Dumbo"/>
        <s v="Tales of Halloween"/>
        <s v="M.S. Dhoni: The Untold Story"/>
        <s v="The Goldfinch"/>
        <s v="Er ist wieder da"/>
        <s v="The Boss Baby"/>
        <s v="Special Correspondents"/>
        <s v="Anthropoid"/>
        <s v="Stronger"/>
        <s v="Limonata"/>
        <s v="Indignation"/>
        <s v="Bana Masal Anlatma"/>
        <s v="The Boy"/>
        <s v="Baby Driver"/>
        <s v="Guardians of the Galaxy Vol. 2"/>
        <s v="The Space Between Us"/>
        <s v="Teenage Mutant Ninja Turtles: Out of the Shadows"/>
        <s v="The Wall"/>
        <s v="The Babysitter"/>
        <s v="Victoria"/>
        <s v="Popstar: Never Stop Never Stopping"/>
        <s v="The Monster"/>
        <s v="The Void"/>
        <s v="Colonia"/>
        <s v="Shin Gojira"/>
        <s v="Saving Christmas"/>
        <s v="The Bye Bye Man"/>
        <s v="Bakemono no ko"/>
        <s v="Under the Shadow"/>
        <s v="Manchester by the Sea"/>
        <s v="Terrifier"/>
        <s v="Swiss Army Man"/>
        <s v="Maze Runner: The Scorch Trials"/>
        <s v="The Shallows"/>
        <s v="Green Room"/>
        <s v="I Am Not a Serial Killer"/>
        <s v="The Darkest Minds"/>
        <s v="Fractured"/>
        <s v="The Purge: Election Year"/>
        <s v="Forever My Girl"/>
        <s v="Mayhem"/>
        <s v="The Last Black Man in San Francisco"/>
        <s v="Tau"/>
        <s v="The Lego Batman Movie"/>
        <s v="L'avenir"/>
        <s v="Fantastic Beasts: The Crimes of Grindelwald"/>
        <s v="After"/>
        <s v="Airlift"/>
        <s v="El Clan"/>
        <s v="My Cousin Rachel"/>
        <s v="Florence Foster Jenkins"/>
        <s v="Pyaar Ka Punchnama 2"/>
        <s v="RangiTaranga"/>
        <s v="Udta Punjab"/>
        <s v="Keanu"/>
        <s v="Better Watch Out"/>
        <s v="Kod Adi K.O.Z."/>
        <s v="Terminal"/>
        <s v="Captain Marvel"/>
        <s v="Avengers: Infinity War"/>
        <s v="Certain Women"/>
        <s v="Avengers: Endgame"/>
        <s v="Replicas"/>
        <s v="Don't Breathe"/>
        <s v="13 Hours"/>
        <s v="Meet the Blacks"/>
        <s v="The Birth of a Nation"/>
        <s v="Jason Bourne"/>
        <s v="Emelie"/>
        <s v="Mr. Church"/>
        <s v="Molly's Game"/>
        <s v="Widows"/>
        <s v="Beta Test"/>
        <s v="Alpha"/>
        <s v="I Spit on Your Grave 3: Vengeance Is Mine"/>
        <s v="Miracles from Heaven"/>
        <s v="The VVitch: A New-England Folktale"/>
        <s v="Grandma"/>
        <s v="The Founder"/>
        <s v="The Girl with All the Gifts"/>
        <s v="I Kill Giants"/>
        <s v="El abrazo de la serpiente"/>
        <s v="The Circle"/>
        <s v="Ae Dil Hai Mushkil"/>
        <s v="Kubo and the Two Strings"/>
        <s v="The Layover"/>
        <s v="The Bad Batch"/>
        <s v="Queen of Katwe"/>
        <s v="Ouija: Origin of Evil"/>
        <s v="Aftermath"/>
        <s v="The Peanut Butter Falcon"/>
        <s v="Zashchitniki"/>
        <s v="Nine Lives"/>
        <s v="20th Century Women"/>
        <s v="John Wick: Chapter 2"/>
        <s v="Shot Caller"/>
        <s v="Neighbors 2: Sorority Rising"/>
        <s v="Masaan"/>
        <s v="Juste la fin du monde"/>
        <s v="Fifty Shades Darker"/>
        <s v="Paddington 2"/>
        <s v="Fifty Shades Freed"/>
        <s v="Please Stand By"/>
        <s v="Christine"/>
        <s v="Gifted"/>
        <s v="Beirut"/>
        <s v="Lords of Chaos"/>
        <s v="The House"/>
        <s v="All I See Is You"/>
        <s v="Premam"/>
        <s v="Maze Runner: The Death Cure"/>
        <s v="Why Him?"/>
        <s v="The Meddler"/>
        <s v="The Prodigy"/>
        <s v="In the Tall Grass"/>
        <s v="OtherLife"/>
        <s v="Once Upon a Time in Venice"/>
        <s v="Caf√© Society"/>
        <s v="Hunt for the Wilderpeople"/>
        <s v="Morgan"/>
        <s v="Frozen II"/>
        <s v="6 Days"/>
        <s v="The Young Offenders"/>
        <s v="Overlord"/>
        <s v="The Exception"/>
        <s v="Srimanthudu"/>
        <s v="Ali Baba ve 7 C√ºceler"/>
        <s v="Klaus"/>
        <s v="Prityazhenie"/>
        <s v="The Limehouse Golem"/>
        <s v="War Machine"/>
        <s v="White Boy Rick"/>
        <s v="Miss Sloane"/>
        <s v="The Do-Over"/>
        <s v="Nocturnal Animals"/>
        <s v="Darkest Hour"/>
        <s v="Mile 22"/>
        <s v="Imperium"/>
        <s v="Patriots Day"/>
        <s v="The Book of Henry"/>
        <s v="Christopher Robin"/>
        <s v="Mindhorn"/>
        <s v="Can You Ever Forgive Me?"/>
        <s v="A Dark Song"/>
        <s v="Te3n"/>
        <s v="Time Trap"/>
        <s v="Battle of the Sexes"/>
        <s v="Storks"/>
        <s v="High Life"/>
        <s v="The Fate of the Furious"/>
        <s v="Spider-Man: Into the Spider-Verse"/>
        <s v="Denial"/>
        <s v="Harriet"/>
        <s v="Kingsman: The Golden Circle"/>
        <s v="Contratiempo"/>
        <s v="Bad Moms"/>
        <s v="Dumplin'"/>
        <s v="Fifty Shades of Black"/>
        <s v="First They Killed My Father"/>
        <s v="Megan Leavey"/>
        <s v="Kapoor &amp; Sons"/>
        <s v="Perfetti sconosciuti"/>
        <s v="On the Basis of Sex"/>
        <s v="Loving"/>
        <s v="Colossal"/>
        <s v="El guardi√°n invisible"/>
        <s v="Collateral Beauty"/>
        <s v="Talvar"/>
        <s v="Southbound"/>
        <s v="The Devil's Candy"/>
        <s v="The Death of Stalin"/>
        <s v="It Comes at Night"/>
        <s v="Kursk"/>
        <s v="Bumblebee"/>
        <s v="Early Man"/>
        <s v="Personal Shopper"/>
        <s v="Don't Think Twice"/>
        <s v="A Cure for Wellness"/>
        <s v="Unfriended: Dark Web"/>
        <n v="24"/>
        <s v="The Titan"/>
        <s v="Thani Oruvan"/>
        <s v="Operation Brothers"/>
        <s v="The Square"/>
        <s v="Pitch Perfect 3"/>
        <s v="Braven"/>
        <s v="The Promise"/>
        <s v="Handsome Devil"/>
        <s v="Hush"/>
        <s v="Maleficent: Mistress of Evil"/>
        <s v="The Meg"/>
        <s v="Frantz"/>
        <s v="Lights Out"/>
        <s v="Our Souls at Night"/>
        <s v="How to Be a Latin Lover"/>
        <s v="Rough Night"/>
        <s v="Hold the Dark"/>
        <s v="I Am the Pretty Thing That Lives in the House"/>
        <s v="Kabali"/>
        <s v="Midnight Sun"/>
        <s v="Demain tout commence"/>
        <s v="God's Not Dead 2"/>
        <s v="Sultan"/>
        <s v="Mugen no j√ªnin"/>
        <s v="Wildling"/>
        <s v="Papillon"/>
        <s v="Good Time"/>
        <s v="Love Wedding Repeat"/>
        <s v="Noelle"/>
        <s v="Isle of Dogs"/>
        <s v="Hidden Figures"/>
        <s v="Super Dark Times"/>
        <s v="Batman: The Killing Joke"/>
        <s v="Togo"/>
        <s v="The Emoji Movie"/>
        <s v="El bar"/>
        <s v="Al final del t√∫nel"/>
        <s v="Jurassic World: Fallen Kingdom"/>
        <s v="12 Feet Deep"/>
        <s v="Headshot"/>
        <s v="The Discovery"/>
        <s v="In Darkness"/>
        <s v="Mission: Impossible - Fallout"/>
        <s v="The Curse of la Llorona"/>
        <s v="Rustom"/>
        <s v="I, Daniel Blake"/>
        <s v="Mark Felt: The Man Who Brought Down the White House"/>
        <s v="Just Mercy"/>
        <s v="Lady Bird"/>
        <s v="Forushande"/>
        <s v="Wakefield"/>
        <s v="The Willoughbys"/>
        <s v="Bacalaureat"/>
        <s v="The Ottoman Lieutenant"/>
        <s v="Les fr√®res Sisters"/>
        <s v="Split"/>
        <s v="Moonlight"/>
        <s v="The Eyes of My Mother"/>
        <s v="Iftarlik Gazoz"/>
        <s v="How It Ends"/>
        <s v="Everything, Everything"/>
        <s v="Dunkirk"/>
        <s v="Three Billboards Outside Ebbing, Missouri"/>
        <s v="Eli"/>
        <s v="Mary Poppins Returns"/>
        <s v="Get Out"/>
        <s v="Set It Up"/>
        <s v="Sicario: Day of the Soldado"/>
        <s v="Saala Khadoos"/>
        <s v="Color Out of Space"/>
        <s v="Werk ohne Autor"/>
        <s v="Sairat"/>
        <s v="Close"/>
        <s v="The Favourite"/>
        <s v="Koe no katachi"/>
        <s v="Lean on Pete"/>
        <s v="Aynabaji"/>
        <s v="Ant-Man and the Wasp"/>
        <s v="Mother!"/>
        <s v="The Secret Life of Pets 2"/>
        <s v="Anon"/>
        <s v="Official Secrets"/>
        <s v="Colette"/>
        <s v="Peter Rabbit"/>
        <s v="Theri"/>
        <s v="Annabelle: Creation"/>
        <s v="24 Hours to Live"/>
        <s v="Kaabil"/>
        <s v="Hotel Mumbai"/>
        <s v="Mom and Dad"/>
        <s v="Ocean's Eight"/>
        <s v="Love, Simon"/>
        <s v="Entebbe"/>
        <s v="The Girl in the Spider's Web"/>
        <s v="Gr√§ns"/>
        <s v="Billionaire Boys Club"/>
        <s v="Ghost Stories"/>
        <s v="Bright"/>
        <s v="Operation Finale"/>
        <s v="Private Life"/>
        <s v="The Meyerowitz Stories (New and Selected)"/>
        <s v="You Get Me"/>
        <s v="To the Bone"/>
        <s v="Gok-seong"/>
        <s v="A Futile and Stupid Gesture"/>
        <s v="Pink"/>
        <s v="Hotel Transylvania 3: Summer Vacation"/>
        <s v="Paterson"/>
        <s v="Chappaquiddick"/>
        <s v="Neerja"/>
        <s v="Kingsglaive: Final Fantasy XV"/>
        <s v="All the Money in the World"/>
        <s v="Hagane no renkinjutsushi"/>
        <s v="Juliet, Naked"/>
        <s v="Testr√∂l √©s l√©lekr√∂l"/>
        <s v="Marshall"/>
        <s v="Happy End"/>
        <s v="Happy Death Day"/>
        <s v="God's Own Country"/>
        <s v="The Ritual"/>
        <s v="Una Mujer Fant√°stica"/>
        <s v="ARQ"/>
        <s v="Wish Upon"/>
        <s v="The Hurricane Heist"/>
        <s v="Wind River"/>
        <s v="Brawl in Cell Block 99"/>
        <s v="Raman Raghav 2.0"/>
        <s v="Detroit"/>
        <s v="The Little Hours"/>
        <s v="Logan Lucky"/>
        <s v="Life"/>
        <s v="Alex Strangelove"/>
        <s v="Killing Gunther"/>
        <s v="The Big Sick"/>
        <s v="Deadpool 2"/>
        <s v="Hostiles"/>
        <s v="Doua lozuri"/>
        <s v="Hustlers"/>
        <s v="I Don't Feel at Home in This World Anymore."/>
        <s v="Madaari"/>
        <s v="The Killing of a Sacred Deer"/>
        <s v="Breathe"/>
        <s v="The Nutcracker and the Four Realms"/>
        <s v="The Good Liar"/>
        <s v="Aus dem Nichts"/>
        <s v="Wheelman"/>
        <s v="I, Tonya"/>
        <s v="The Hate U Give"/>
        <s v="The Shape of Water"/>
        <s v="The Beguiled"/>
        <s v="Doctor Sleep"/>
        <s v="You Were Never Really Here"/>
        <s v="Tully"/>
        <s v="Hindi Medium"/>
        <s v="Mid90s"/>
        <s v="Summer of 84"/>
        <s v="Resident Evil: Vendetta"/>
        <s v="Life of the Party"/>
        <s v="When We First Met"/>
        <s v="Toilet - Ek Prem Katha"/>
        <s v="King of Thieves"/>
        <s v="Escape from Pretoria"/>
        <s v="Brigsby Bear"/>
        <s v="Dag II"/>
        <s v="Thoroughbreds"/>
        <s v="The Florida Project"/>
        <s v="The Party"/>
        <s v="Daddy's Home 2"/>
        <s v="Goosebumps 2: Haunted Halloween"/>
        <s v="Traffik"/>
        <s v="A Hidden Life"/>
        <s v="Sorry to Bother You"/>
        <s v="Look Away"/>
        <s v="Veere Di Wedding"/>
        <s v="Slender Man"/>
        <s v="Lucky"/>
        <s v="Ver√≥nica"/>
        <s v="The Laundromat"/>
        <s v="Aruvi"/>
        <s v="Under the Silver Lake"/>
        <s v="Cats"/>
        <s v="Brad's Status"/>
        <s v="The Super"/>
        <s v="Home Again"/>
        <s v="Cold Pursuit"/>
        <s v="Sandy Wexler"/>
        <s v="Blue Jay"/>
        <s v="Wounds"/>
        <s v="Gantz: O"/>
        <s v="Wildlife"/>
        <s v="The Professor and the Madman"/>
        <s v="Padmaavat"/>
        <s v="Dear Zindagi"/>
        <s v="Insidious: The Last Key"/>
        <s v="Vox Lux"/>
        <s v="Ingrid Goes West"/>
        <s v="The Angel"/>
        <s v="Uncut Gems"/>
        <s v="The Possession of Hannah Grace"/>
        <s v="The Aftermath"/>
        <s v="Jolly LLB 2"/>
        <s v="Reis"/>
        <s v="Skyscraper"/>
        <s v="Columbus"/>
        <s v="Jab Harry Met Sejal"/>
        <s v="Underwater"/>
        <s v="Phantom Thread"/>
        <s v="Last Flag Flying"/>
        <s v="The Children Act"/>
        <s v="Skin"/>
        <s v="Greyhound"/>
        <s v="Naked"/>
        <s v="First Reformed"/>
        <s v="Toc Toc"/>
        <s v="Monos"/>
        <s v="I See You"/>
        <s v="The Nun"/>
        <s v="Radius"/>
        <s v="Spies in Disguise"/>
        <s v="Victoria &amp; Abdul"/>
        <s v="The Kitchen"/>
        <s v="Secret Superstar"/>
        <s v="Wonder Wheel"/>
        <s v="The Night Comes for Us"/>
        <s v="Paradise Hills"/>
        <s v="Professor Marston and the Wonder Women"/>
        <s v="Hotel Artemis"/>
        <s v="120 battements par minute"/>
        <s v="Ralph Breaks the Internet"/>
        <s v="The Aeronauts"/>
        <s v="Pok√©mon: Detective Pikachu"/>
        <s v="Vikram Vedha"/>
        <s v="Roma"/>
        <s v="Escape Room"/>
        <s v="Tiger Zinda Hai"/>
        <s v="Ghostland"/>
        <s v="The Hole in the Ground"/>
        <s v="Capone"/>
        <s v="Captive State"/>
        <s v="American Animals"/>
        <n v="1922"/>
        <s v="Apostle"/>
        <s v="The Rider"/>
        <s v="Calibre"/>
        <s v="The Man Who Invented Christmas"/>
        <s v="The Miseducation of Cameron Post"/>
        <s v="Code 8"/>
        <s v="Kesari"/>
        <s v="Thugs of Hindostan"/>
        <s v="Life Itself"/>
        <s v="The Clovehitch Killer"/>
        <s v="The Banker"/>
        <s v="Don't Worry, He Won't Get Far on Foot"/>
        <s v="I Am Mother"/>
        <s v="Roman J. Israel, Esq."/>
        <s v="The Ghazi Attack"/>
        <s v="Beach Rats"/>
        <s v="Kin"/>
        <s v="Nelyubov"/>
        <s v="The Angry Birds Movie 2"/>
        <s v="Ayla: The Daughter of War"/>
        <s v="Perfectos desconocidos"/>
        <s v="The Lion King"/>
        <s v="Meari to majo no hana"/>
        <s v="Late Night"/>
        <s v="Disobedience"/>
        <s v="The First Purge"/>
        <s v="Dhuruvangal Pathinaaru"/>
        <s v="Aladdin"/>
        <s v="John Wick: Chapter 3 - Parabellum"/>
        <s v="Newness"/>
        <s v="The Ballad of Buster Scruggs"/>
        <n v="7500"/>
        <s v="Recep Ivedik 5"/>
        <s v="Smallfoot"/>
        <s v="Angel Has Fallen"/>
        <s v="Assassination Nation"/>
        <s v="A Ghost Story"/>
        <s v="Newton"/>
        <s v="Mersal"/>
        <s v="Dragged Across Concrete"/>
        <s v="Siberia"/>
        <s v="The Post"/>
        <s v="Adrift"/>
        <s v="Spider-Man: Far from Home"/>
        <s v="Escape Plan 2: Hades"/>
        <s v="Abominable"/>
        <s v="Zero"/>
        <s v="Nomis"/>
        <s v="Haunt"/>
        <s v="Creed II"/>
        <s v="Batman and Harley Quinn"/>
        <s v="Missing Link"/>
        <s v="Trolls World Tour"/>
        <s v="A Bad Moms Christmas"/>
        <s v="Ahlat Agaci"/>
        <s v="Bombshell"/>
        <s v="Downton Abbey"/>
        <s v="I Can Only Imagine"/>
        <s v="Terminator: Dark Fate"/>
        <s v="Outlaw King"/>
        <s v="Acts of Violence"/>
        <s v="Arif V 216"/>
        <s v="Sanju"/>
        <s v="Tenet"/>
        <s v="Revenge"/>
        <s v="Den skyldige"/>
        <s v="Five Feet Apart"/>
        <s v="Lazzaro felice"/>
        <s v="Upgrade"/>
        <s v="Escape Plan: The Extractors"/>
        <s v="The Beach Bum"/>
        <s v="Occupation"/>
        <s v="Aknyeo"/>
        <s v="Fighting with My Family"/>
        <s v="Chalard games goeng"/>
        <s v="Jay and Silent Bob Reboot"/>
        <s v="Dark Phoenix"/>
        <s v="The Vast of Night"/>
        <s v="Hichki"/>
        <s v="Bad Times at the El Royale"/>
        <s v="A Quiet Place"/>
        <s v="The Week Of"/>
        <s v="The Spy Who Dumped Me"/>
        <s v="Parmanu: The Story of Pokhran"/>
        <s v="Dolittle"/>
        <s v="The Intruder"/>
        <s v="Gisaengchung"/>
        <s v="Truth or Dare"/>
        <s v="Je ne suis pas un homme facile"/>
        <s v="Night School"/>
        <s v="The Professor"/>
        <s v="The Hummingbird Project"/>
        <s v="Taeksi woonjunsa"/>
        <s v="Vivegam"/>
        <s v="Mirai no Mirai"/>
        <s v="Guns Akimbo"/>
        <s v="Durante la tormenta"/>
        <s v="I Feel Pretty"/>
        <s v="The 15:17 to Paris"/>
        <s v="Journal 64"/>
        <s v="Fast &amp; Furious Presents: Hobbs &amp; Shaw"/>
        <s v="The Kid Who Would Be King"/>
        <s v="At Eternity's Gate"/>
        <s v="The Kindergarten Teacher"/>
        <s v="Arctic"/>
        <s v="Bareilly Ki Barfi"/>
        <s v="Bharat Ane Nenu"/>
        <s v="Destination Wedding"/>
        <s v="Glass"/>
        <s v="Krym"/>
        <s v="Peppermint"/>
        <s v="Us"/>
        <s v="Book Club"/>
        <n v="96"/>
        <s v="Mamma Mia! Here We Go Again"/>
        <s v="Johnny English Strikes Again"/>
        <s v="Velvet Buzzsaw"/>
        <s v="Midway"/>
        <s v="Gi-eok-ui bam"/>
        <s v="Ratsasan"/>
        <s v="The Front Runner"/>
        <s v="Raazi"/>
        <s v="Green Book"/>
        <s v="Mandy"/>
        <s v="Next Gen"/>
        <s v="Boy Erased"/>
        <s v="Eighth Grade"/>
        <s v="A Rainy Day in New York"/>
        <s v="Onward"/>
        <s v="Every Day"/>
        <s v="Sin-gwa ham-kke: Jwi-wa beol"/>
        <s v="Batman: Gotham by Gaslight"/>
        <s v="Reign of the Supermen"/>
        <s v="Like Father"/>
        <s v="A Simple Favor"/>
        <s v="Padman"/>
        <s v="Cumali Ceber: Allah Seni Alsin"/>
        <s v="Blindspotting"/>
        <s v="L'insulte"/>
        <n v="44399"/>
        <s v="Beoning"/>
        <s v="If Beale Street Could Talk"/>
        <s v="Arjun Reddy"/>
        <s v="Singularity"/>
        <s v="The Silence"/>
        <s v="Kelebekler"/>
        <s v="Once Upon a Time... in Hollywood"/>
        <s v="Destroyer"/>
        <s v="The Art of Self-Defense"/>
        <s v="Breaking In"/>
        <s v="The Lodge"/>
        <s v="Unsane"/>
        <s v="Joker"/>
        <s v="Raid"/>
        <s v="Khuda Haafiz"/>
        <s v="Always Be My Maybe"/>
        <s v="Little Monsters"/>
        <s v="47 Meters Down: Uncaged"/>
        <s v="Rangasthalam"/>
        <s v="Uncle Drew"/>
        <s v="Good Boys"/>
        <s v="BlacKkKlansman"/>
        <s v="Race 3"/>
        <s v="Batman Ninja"/>
        <s v="It Chapter Two"/>
        <s v="The Last Thing He Wanted"/>
        <s v="Le chant du loup"/>
        <s v="Shaadi Mein Zaroor Aana"/>
        <s v="Super 30"/>
        <s v="Le jeu"/>
        <s v="Black and Blue"/>
        <s v="The Package"/>
        <s v="The Boy Who Harnessed the Wind"/>
        <s v="Instant Family"/>
        <s v="Teen Titans Go! To the Movies"/>
        <s v="Aterrados"/>
        <s v="Judy"/>
        <s v="Project Power"/>
        <s v="The Old Guard"/>
        <s v="Sonu Ke Titu Ki Sweety"/>
        <s v="The Open House"/>
        <s v="A Christmas Prince"/>
        <s v="The Call of the Wild"/>
        <s v="Mulk"/>
        <s v="Ben Is Back"/>
        <s v="Aile Arasinda"/>
        <s v="Marriage Story"/>
        <s v="Enes Batur Hayal mi Ger√ßek mi?"/>
        <s v="Dora and the Lost City of Gold"/>
        <s v="Brittany Runs a Marathon"/>
        <s v="October"/>
        <s v="Liu lang di qiu"/>
        <s v="Bharat"/>
        <s v="Badhaai ho"/>
        <s v="A Dog's Way Home"/>
        <s v="Thunder Road"/>
        <s v="Peranbu"/>
        <s v="√ñl√ºml√º D√ºnya"/>
        <s v="What Men Want"/>
        <s v="The Perfection"/>
        <s v="Searching"/>
        <s v="Birds of Prey: And the Fantabulous Emancipation of One Harley Quinn"/>
        <s v="Marighella"/>
        <s v="M√ºsl√ºm"/>
        <s v="K.G.F: Chapter 1"/>
        <s v="Sadak 2"/>
        <s v="Stuber"/>
        <s v="Brightburn"/>
        <s v="Prospect"/>
        <s v="The Last Summer"/>
        <s v="Hereditary"/>
        <s v="Ready or Not"/>
        <s v="Ut√∏ya 22. juli"/>
        <s v="Ma"/>
        <s v="The Mule"/>
        <s v="The Lighthouse"/>
        <s v="The King"/>
        <s v="Paddleton"/>
        <s v="Manbiki kazoku"/>
        <s v="Someone Great"/>
        <s v="Doragon b√¥ru ch√¥: Buror√Æ"/>
        <s v="Lady and the Tramp"/>
        <s v="6 Underground"/>
        <s v="Jumanji: The Next Level"/>
        <s v="Stree"/>
        <s v="Tanhaji: The Unsung Warrior"/>
        <s v="Dil Bechara"/>
        <s v="In the Shadow of the Moon"/>
        <s v="Badla"/>
        <s v="Yesterday"/>
        <s v="Section 375"/>
        <s v="Honey Boy"/>
        <s v="Andhadhun"/>
        <s v="Wine Country"/>
        <s v="Earthquake Bird"/>
        <s v="Rim of the World"/>
        <s v="The Perfect Date"/>
        <s v="El hoyo"/>
        <s v="The Report"/>
        <s v="Tumbbad"/>
        <s v="My Spy"/>
        <s v="3 from Hell"/>
        <s v="Girl"/>
        <s v="Happy Death Day 2U"/>
        <s v="The Hunt"/>
        <s v="Blinded by the Light"/>
        <s v="Dolor y gloria"/>
        <s v="Capharna√ºm"/>
        <s v="Sorry We Missed You"/>
        <s v="Annabelle Comes Home"/>
        <s v="Cam"/>
        <s v="Crawl"/>
        <s v="The Gentlemen"/>
        <s v="Vivarium"/>
        <s v="A Dog's Journey"/>
        <s v="The Two Popes"/>
        <s v="Organize Isler: Sazan Sarmali"/>
        <s v="Hamilton"/>
        <s v="Good Newwz"/>
        <s v="Christmas in the Wild"/>
        <s v="Dolemite Is My Name"/>
        <n v="1917"/>
        <s v="Eurovision Song Contest: The Story of Fire Saga"/>
        <s v="Portrait de la jeune fille en feu"/>
        <s v="Last Christmas"/>
        <s v="Spenser Confidential"/>
        <s v="The Farewell"/>
        <s v="Waves"/>
        <s v="Child's Play"/>
        <s v="21 Bridges"/>
        <s v="The Dead Don't Die"/>
        <s v="Queen &amp; Slim"/>
        <s v="Midsommar"/>
        <s v="Freaks"/>
        <s v="Come to Daddy"/>
        <s v="Avengement"/>
        <s v="The Lovebirds"/>
        <s v="Extraction"/>
        <s v="Knives Out"/>
        <s v="The Princess Switch"/>
        <s v="Kabir Singh"/>
        <s v="Unplanned"/>
        <s v="Chhichhore"/>
        <s v="Dark Waters"/>
        <s v="Gretel &amp; Hansel"/>
        <s v="Emma."/>
        <s v="El Camino: A Breaking Bad Movie"/>
        <s v="Dream Girl"/>
        <s v="Mission Mangal"/>
        <s v="Tall Girl"/>
        <s v="Hogar"/>
        <s v="To All the Boys: P.S. I Still Love You"/>
        <s v="Jexi"/>
        <s v="Between Two Ferns: The Movie"/>
        <s v="Secret Obsession"/>
        <s v="Bala"/>
        <s v="Tenki no ko"/>
        <s v="Palm Springs"/>
        <s v="Chhapaak"/>
        <s v="The Wrong Missy"/>
        <s v="Cinayet S√ºs√º"/>
        <s v="The Half of It"/>
        <s v="The King of Staten Island"/>
        <s v="Da 5 Bloods"/>
        <s v="The Kissing Booth 2"/>
        <s v="J'ai perdu mon corps"/>
        <s v="Falling Inn Love"/>
        <s v="Coffee &amp; Kareem"/>
        <m/>
      </sharedItems>
    </cacheField>
    <cacheField name="year" numFmtId="0">
      <sharedItems containsString="0" containsBlank="1" containsNumber="1" containsInteger="1" minValue="2000" maxValue="2020" count="22">
        <n v="2001"/>
        <n v="2000"/>
        <n v="2005"/>
        <n v="2002"/>
        <n v="2003"/>
        <n v="2004"/>
        <n v="2008"/>
        <n v="2006"/>
        <n v="2007"/>
        <n v="2016"/>
        <n v="2009"/>
        <n v="2018"/>
        <n v="2012"/>
        <n v="2013"/>
        <n v="2010"/>
        <n v="2014"/>
        <n v="2015"/>
        <n v="2011"/>
        <n v="2019"/>
        <n v="2017"/>
        <n v="2020"/>
        <m/>
      </sharedItems>
    </cacheField>
    <cacheField name="date_published" numFmtId="0">
      <sharedItems containsDate="1" containsBlank="1" containsMixedTypes="1" minDate="2000-01-09T00:00:00" maxDate="2020-12-09T00:00:00"/>
    </cacheField>
    <cacheField name="genre1 kaggle" numFmtId="0">
      <sharedItems containsBlank="1"/>
    </cacheField>
    <cacheField name="genre 2 kaggle" numFmtId="0">
      <sharedItems containsBlank="1"/>
    </cacheField>
    <cacheField name="genre 3 kaggle" numFmtId="0">
      <sharedItems containsBlank="1"/>
    </cacheField>
    <cacheField name="duration" numFmtId="0">
      <sharedItems containsString="0" containsBlank="1" containsNumber="1" containsInteger="1" minValue="45" maxValue="366"/>
    </cacheField>
    <cacheField name="country" numFmtId="0">
      <sharedItems containsBlank="1"/>
    </cacheField>
    <cacheField name="language_1" numFmtId="0">
      <sharedItems containsBlank="1"/>
    </cacheField>
    <cacheField name="language_2" numFmtId="0">
      <sharedItems containsBlank="1"/>
    </cacheField>
    <cacheField name="language_3" numFmtId="0">
      <sharedItems containsBlank="1"/>
    </cacheField>
    <cacheField name="director" numFmtId="0">
      <sharedItems containsBlank="1" count="2550">
        <s v="James Mangold"/>
        <s v="Vondie Curtis-Hall"/>
        <s v="Peter Lord, Nick Park"/>
        <s v="Tim Story"/>
        <s v="Julian Schnabel"/>
        <s v="Julie Taymor"/>
        <s v="Albert Hughes, Allen Hughes"/>
        <s v="Peter Jackson"/>
        <s v="Wim Wenders"/>
        <s v="John Woo"/>
        <s v="Paul W.S. Anderson"/>
        <s v="Michael Herbig"/>
        <s v="Lasse Hallstr√∂m"/>
        <s v="Bryan Singer"/>
        <s v="Barry Sonnenfeld"/>
        <s v="Don Bluth, Gary Goldman"/>
        <s v="Virginie Despentes, Coralie"/>
        <s v="Mark Dindal"/>
        <s v="Tim Burton, Mike Johnson"/>
        <s v="Todd Solondz"/>
        <s v="George Lucas"/>
        <s v="Oliver Hirschbiegel"/>
        <s v="Bonnie Hunt"/>
        <s v="David Mirkin"/>
        <s v="Kaige Chen"/>
        <s v="Andrew Adamson, Vicky Jenson"/>
        <s v="Eric Leighton, Ralph Zondag"/>
        <s v="Des McAnuff"/>
        <s v="Renny Harlin"/>
        <s v="Tim Burton"/>
        <s v="Ron Clements, John Musker"/>
        <s v="Wes Craven"/>
        <s v="David Twohy"/>
        <s v="Walter Hill"/>
        <s v="Joel Coen, Ethan Coen"/>
        <s v="Bibo Bergeron, Don Paul"/>
        <s v="James Gray"/>
        <s v="Antoine Fuqua"/>
        <s v="Jonathan Mostow"/>
        <s v="Mary Harron"/>
        <s v="Peter Segal"/>
        <s v="Douglas Aarniokoski"/>
        <s v="Sam Raimi"/>
        <s v="Roger Donaldson"/>
        <s v="Simon West"/>
        <s v="Stephen Frears"/>
        <s v="Julio Medem"/>
        <s v="Robert Redford"/>
        <s v="Billy Bob Thornton"/>
        <s v="√Ålex de la Iglesia"/>
        <s v="Jay Russell"/>
        <s v="John Schlesinger"/>
        <s v="Jonathan Frakes"/>
        <s v="Brian Levant"/>
        <s v="Patrice Ch√©reau"/>
        <s v="John Moore"/>
        <s v="Anthony Minghella"/>
        <s v="Christian Duguay"/>
        <s v="McG"/>
        <s v="Jim Gillespie"/>
        <s v="Gary Fleder"/>
        <s v="Janusz Kaminski"/>
        <s v="William Friedkin"/>
        <s v="Robert Zemeckis"/>
        <s v="Sam Weisman"/>
        <s v="Terry Zwigoff"/>
        <s v="John Singleton"/>
        <s v="Diane Keaton"/>
        <s v="Andrew Niccol"/>
        <s v="Joe Johnston"/>
        <s v="Danny Boyle"/>
        <s v="Christian Z√ºbert"/>
        <s v="Chuck Russell"/>
        <s v="Paul Verhoeven"/>
        <s v="Ray Lawrence"/>
        <s v="Phil Alden Robinson"/>
        <s v="Charles Stone III"/>
        <s v="Stephen Hopkins"/>
        <s v="Lee Tamahori"/>
        <s v="Chan-wook Park"/>
        <s v="Andrzej Bartkowiak"/>
        <s v="Patrick Gilmore, Tim Johnson"/>
        <s v="Henry Selick"/>
        <s v="Kelly Asbury, Lorna Cook"/>
        <s v="David Lynch"/>
        <s v="Guillermo del Toro"/>
        <s v="Tim Sullivan"/>
        <s v="Stuart Gordon"/>
        <s v="Lars von Trier"/>
        <s v="Denzel Washington"/>
        <s v="Ashutosh Gowariker"/>
        <s v="Ron Howard"/>
        <s v="Joel Schumacher"/>
        <s v="Edward Norton"/>
        <s v="Neil LaBute"/>
        <s v="Michael Bay"/>
        <s v="Ridley Scott"/>
        <s v="John Waters"/>
        <s v="Hironobu Sakaguchi, Motonori Sakakibara"/>
        <s v="Joan Chen"/>
        <s v="Liliana Cavani"/>
        <s v="Keenen Ivory Wayans"/>
        <s v="Davis Guggenheim"/>
        <s v="Wolfgang Petersen"/>
        <s v="Kinji Fukasaku"/>
        <s v="Brad Silberling"/>
        <s v="John Herzfeld"/>
        <s v="Ron Underwood"/>
        <s v="Philip Kaufman"/>
        <s v="Darren Aronofsky"/>
        <s v="Brian Robbins"/>
        <s v="Gus Van Sant"/>
        <s v="Steven Spielberg"/>
        <s v="Mamoru Oshii"/>
        <s v="Bobby Farrelly, Peter Farrelly"/>
        <s v="Barry W. Blaustein"/>
        <s v="Steven Soderbergh"/>
        <s v="Cameron Crowe"/>
        <s v="Ben Younger"/>
        <s v="Brian De Palma"/>
        <s v="Ed Harris"/>
        <s v="Brian Helgeland"/>
        <s v="Tim Blake Nelson"/>
        <s v="Josef Fares"/>
        <s v="Yilmaz Erdogan, √ñmer Faruk Sorak"/>
        <s v="John Frankenheimer"/>
        <s v="Tom Dey"/>
        <s v="Chris Koch"/>
        <s v="Curtis Hanson"/>
        <s v="Roger Christian"/>
        <s v="Steven Brill"/>
        <s v="Nick Gomez"/>
        <s v="Guel Arraes"/>
        <s v="Dennis Dugan"/>
        <s v="Teddy Chan"/>
        <s v="Gregory Hoblit"/>
        <s v="Clint Eastwood"/>
        <s v="Francine McDougall"/>
        <s v="Don Roos"/>
        <s v="Kris Isacsson"/>
        <s v="Dominic Sena"/>
        <s v="Roland Emmerich"/>
        <s v="Jez Butterworth"/>
        <s v="Michael Winterbottom"/>
        <s v="Jean-Marie Poir√©"/>
        <s v="E. Elias Merhige"/>
        <s v="Jonathan Lynn"/>
        <s v="Ang Lee"/>
        <s v="Sung-su Kim"/>
        <s v="Hiroyuki Kitakubo"/>
        <s v="Shin'ichir√¥ Watanabe, Tensai Okamura"/>
        <s v="Courtney Solomon"/>
        <s v="Ry√ªhei Kitamura"/>
        <s v="Martin Campbell"/>
        <s v="Howard Deutch"/>
        <s v="Betty Thomas"/>
        <s v="Jan Kounen"/>
        <s v="Tommy O'Haver"/>
        <s v="Mark Waters"/>
        <s v="Rob Cohen"/>
        <s v="John Ottman"/>
        <s v="Nigel Cole"/>
        <s v="Gregor Jordan"/>
        <s v="James Wong"/>
        <s v="Steve Carr"/>
        <s v="Woody Allen"/>
        <s v="Ben Stiller"/>
        <s v="Matt Williams"/>
        <s v="Pete Docter, David Silverman"/>
        <s v="Jane Campion"/>
        <s v="Gina Prince-Bythewood"/>
        <s v="Antony Hoffman"/>
        <s v="Penny Marshall"/>
        <s v="David McNally"/>
        <s v="Stephen Herek"/>
        <s v="Christopher McQuarrie"/>
        <s v="Baz Luhrmann"/>
        <s v="George Tillman Jr."/>
        <s v="Kenneth Lonergan"/>
        <s v="Harald Zwart"/>
        <s v="Steve Buscemi"/>
        <s v="Neil Marshall"/>
        <s v="Robert Iscove"/>
        <s v="Joe Charbanic"/>
        <s v="Peyton Reed"/>
        <s v="Robert Altman"/>
        <s v="Thomas Carter"/>
        <s v="Marc Evans"/>
        <s v="John Dahl"/>
        <s v="Alfonso Cuar√≥n"/>
        <s v="Nancy Meyers"/>
        <s v="Raja Gosnell"/>
        <s v="Rod Lurie"/>
        <s v="Stephen Kay"/>
        <s v="Christopher Nolan"/>
        <s v="Stephen Sommers"/>
        <s v="Adam Shankman"/>
        <s v="Tarsem Singh"/>
        <s v="John Fawcett"/>
        <s v="Nicholas Hytner"/>
        <s v="Boaz Yakin"/>
        <s v="Kevin Lima"/>
        <s v="James Isaac"/>
        <s v="Jean-Pierre Jeunet"/>
        <s v="Joby Harold"/>
        <s v="Jay Roach"/>
        <s v="Donald Petrie"/>
        <s v="Mark Mylod"/>
        <s v="Vincenzo Natali"/>
        <s v="Barbara Kopple"/>
        <s v="Kar-Wai Wong"/>
        <s v="Andrzej Sekula"/>
        <s v="Stig Bergqvist, Paul Demeyer"/>
        <s v="Reginald Hudlin"/>
        <s v="Aditya Chopra"/>
        <s v="Todd Phillips"/>
        <s v="M.J. Bassett"/>
        <s v="Spike Lee"/>
        <s v="Jean-Jacques Annaud"/>
        <s v="Kiyoshi Kurosawa"/>
        <s v="Roger Spottiswoode"/>
        <s v="Pedro Almod√≥var"/>
        <s v="Martin Scorsese"/>
        <s v="Amy Heckerling"/>
        <s v="Guy Ferland"/>
        <s v="M. Night Shyamalan"/>
        <s v="Peter Howitt"/>
        <s v="Christopher Guest"/>
        <s v="Michael Cristofer"/>
        <s v="Brett Ratner"/>
        <s v="Patrick Lussier"/>
        <s v="Jon Turteltaub"/>
        <s v="Barry Levinson"/>
        <s v="Takashi Miike"/>
        <s v="Jun Falkenstein"/>
        <s v="Gaspar No√©"/>
        <s v="Rick Rosenthal"/>
        <s v="Satoshi Kon"/>
        <s v="S. Shankar"/>
        <s v="Ted Demme"/>
        <s v="Laetitia Colombani"/>
        <s v="Farhan Akhtar"/>
        <s v="Daniel Sackheim"/>
        <s v="Juan Jos√© Campanella"/>
        <s v="Takeshi Kitano"/>
        <s v="Mimi Leder"/>
        <s v="Luis Mandoki"/>
        <s v="Jon Favreau"/>
        <s v="Frank Oz"/>
        <s v="Robert Rodriguez"/>
        <s v="Ronny Yu"/>
        <s v="Jae-young Kwak"/>
        <s v="John Carpenter"/>
        <s v="Taylor Hackford"/>
        <s v="Mathieu Kassovitz"/>
        <s v="Joe Berlinger"/>
        <s v="Gary Trousdale, Kirk Wise"/>
        <s v="Harold Ramis"/>
        <s v="Alejandro Amen√°bar"/>
        <s v="Pat O'Connor"/>
        <s v="Simon Wincer"/>
        <s v="Chris Weitz, Paul Weitz"/>
        <s v="Demian Lichtenstein"/>
        <s v="Andrew Davis"/>
        <s v="Ram Gopal Varma"/>
        <s v="Lana Wachowski, Lilly Wachowski"/>
        <s v="David Atkins"/>
        <s v="Michael Tollin"/>
        <s v="Kunihiko Yuyama, Michael Haigney"/>
        <s v="D.J. Caruso"/>
        <s v="Harry Elfont, Deborah Kaplan"/>
        <s v="Gore Verbinski"/>
        <s v="John Boorman"/>
        <s v="Lisa Cholodenko"/>
        <s v="Christophe Gans"/>
        <s v="Sean Penn"/>
        <s v="Jim Sheridan"/>
        <s v="Dylan Kidd"/>
        <s v="John Madden"/>
        <s v="Kurt Wimmer"/>
        <s v="Michael Rymer"/>
        <s v="Peter Care"/>
        <s v="Lawrence Guterman"/>
        <s v="Lukas Moodysson"/>
        <s v="J.B. Rogers"/>
        <s v="Steve Oedekerk"/>
        <s v="Shekhar Kapur"/>
        <s v="Tom Green"/>
        <s v="Matthew Ryan Hoge"/>
        <s v="Tom Brady"/>
        <s v="Peter Chelsom"/>
        <s v="Dewey Nicks"/>
        <s v="Mira Nair"/>
        <s v="Chris Columbus"/>
        <s v="Ed Decter"/>
        <s v="Danny Leiner"/>
        <s v="Jamie Blanks"/>
        <s v="Shari Springer Berman, Robert Pulcini"/>
        <s v="Sharon Maguire"/>
        <s v="Rob Minkoff"/>
        <s v="David Wain"/>
        <s v="Michael Lehmann"/>
        <s v="Vipul Amrutlal Shah"/>
        <s v="Lone Scherfig"/>
        <s v="James Ivory"/>
        <s v="Les Mayfield"/>
        <s v="Tony Goldwyn"/>
        <s v="Gillian Armstrong"/>
        <s v="Hayao Miyazaki"/>
        <s v="Jean-Baptiste Andrea, Fabrice Canepa"/>
        <s v="Hideo Nakata"/>
        <s v="Steve Beck"/>
        <s v="Dennie Gordon"/>
        <s v="Alejandro G. I√±√°rritu"/>
        <s v="Paul Hunter"/>
        <s v="Kevin Reynolds"/>
        <s v="Peter Hyams"/>
        <s v="Richard Kelly"/>
        <s v="Tom Tykwer"/>
        <s v="John McTiernan"/>
        <s v="Gregory Poirier"/>
        <s v="Henry Bean"/>
        <s v="Todd Field"/>
        <s v="Fabi√°n Bielinsky"/>
        <s v="Garry Marshall"/>
        <s v="Jay Chandrasekhar"/>
        <s v="Karan Johar"/>
        <s v="Michael Mann"/>
        <s v="John Cameron Mitchell"/>
        <s v="Stephen Daldry"/>
        <s v="Harold Becker"/>
        <s v="John Stockwell"/>
        <s v="Sion Sono"/>
        <s v="Rob Pritts"/>
        <s v="Scott McGehee, David Siegel"/>
        <s v="Robert Luketic"/>
        <s v="Ken Loach"/>
        <s v="Jerry Zucker"/>
        <s v="Adrian Lyne"/>
        <s v="Ivan Reitman"/>
        <s v="Enki Bilal"/>
        <s v="Nae Caranfil"/>
        <s v="Nick Cassavetes"/>
        <s v="Rob Zombie"/>
        <s v="Mike Mitchell"/>
        <s v="Wayne Wang"/>
        <s v="Bejoy Nambiar"/>
        <s v="Phillip Noyce"/>
        <s v="Scott Hicks"/>
        <s v="David Mamet"/>
        <s v="Roman Polanski"/>
        <s v="Rob Bowman"/>
        <s v="Stuart Baird"/>
        <s v="Brendan Malloy, Emmett Malloy"/>
        <s v="Roger Kumble"/>
        <s v="Ki-duk Kim"/>
        <s v="Luke Greenfield"/>
        <s v="Andy Tennant"/>
        <s v="Aleksandr Sokurov"/>
        <s v="Sam Mendes"/>
        <s v="Clark Johnson"/>
        <s v="Alexander Payne"/>
        <s v="Peter Mullan"/>
        <s v="Walter Salles"/>
        <s v="Carl Franklin"/>
        <s v="David Fincher"/>
        <s v="Louis C.K."/>
        <s v="Doug Liman"/>
        <s v="Rajkumar Santoshi"/>
        <s v="Blair Hayes"/>
        <s v="Tom Shadyac"/>
        <s v="Mark Steven Johnson"/>
        <s v="Joel Zwick"/>
        <s v="Emir Kusturica"/>
        <s v="Kevin Smith"/>
        <s v="Brad Anderson"/>
        <s v="Katherine Brooks"/>
        <s v="Victor Salva"/>
        <s v="Bruno Barreto"/>
        <s v="Fran√ßois Ozon"/>
        <s v="Roger Michell"/>
        <s v="Bill Paxton"/>
        <s v="Charles Herman-Wurmfeld"/>
        <s v="Roland Suso Richter"/>
        <s v="Irwin Winkler"/>
        <s v="Barbet Schroeder"/>
        <s v="Joe Roth"/>
        <s v="Gil Junger"/>
        <s v="Shawn Levy"/>
        <s v="Mark Pellington"/>
        <s v="Gabriele Salvatores"/>
        <s v="Mark Romanek"/>
        <s v="John Lee Hancock"/>
        <s v="Wes Anderson"/>
        <s v="Bruce McCulloch"/>
        <s v="Danny DeVito"/>
        <s v="F. Gary Gray"/>
        <s v="Andrew Stanton, Lee Unkrich"/>
        <s v="Quentin Tarantino"/>
        <s v="Tony Scott"/>
        <s v="Ariel Zeitoun, Julien Seri"/>
        <s v="Kathryn Bigelow"/>
        <s v="Spike Jonze"/>
        <s v="Chris Wedge, Carlos Saldanha"/>
        <s v="John A. Davis"/>
        <s v="Fran√ßois Dupeyron"/>
        <s v="Simon Wells"/>
        <s v="Frank Darabont"/>
        <s v="Michael Caton-Jones"/>
        <s v="George Clooney"/>
        <s v="Bob Clark"/>
        <s v="Mike Figgis"/>
        <s v="David Zucker"/>
        <s v="Greg Marcks"/>
        <s v="Chris Nahon"/>
        <s v="Pieter Jan Brugge"/>
        <s v="Anthony Russo, Joe Russo"/>
        <s v="Seth Kearsley"/>
        <s v="Ellory Elkayem"/>
        <s v="Iain Softley"/>
        <s v="Joe Carnahan"/>
        <s v="Paul Thomas Anderson"/>
        <s v="Atom Egoyan"/>
        <s v="Jaume Balaguer√≥"/>
        <s v="Jake Kasdan"/>
        <s v="Daniel Algrant"/>
        <s v="Steven Shainberg"/>
        <s v="Tamra Davis"/>
        <s v="Richard Linklater"/>
        <s v="Dean DeBlois, Chris Sanders"/>
        <s v="Ravi Chopra"/>
        <s v="Jessie Nelson"/>
        <s v="Joel Gallen"/>
        <s v="Randall Wallace"/>
        <s v="Kevin Bray"/>
        <s v="Michael Apted"/>
        <s v="Jesse Dylan"/>
        <s v="Oliver Parker"/>
        <s v="David Cronenberg"/>
        <s v="John Duigan"/>
        <s v="Ron Maxwell"/>
        <s v="Miguel Arteta"/>
        <s v="Ron Shelton"/>
        <s v="Malcolm D. Lee"/>
        <s v="Callie Khouri"/>
        <s v="Wallace Wolodarsky"/>
        <s v="Robin Budd, Donovan Cook"/>
        <s v="Anand Tucker"/>
        <s v="Bob Dolman"/>
        <s v="Kenta Fukasaku, Kinji Fukasaku"/>
        <s v="Daisy von Scherler Mayer"/>
        <s v="Ringo Lam"/>
        <s v="Burr Steers"/>
        <s v="Richard Eyre"/>
        <s v="Takashi Yamazaki"/>
        <s v="Don Coscarelli"/>
        <s v="Cathy Malkasian, Jeff McGrath"/>
        <s v="Jonathan Liebesman"/>
        <s v="Anders Thomas Jensen"/>
        <s v="Jonas √Ökerlund"/>
        <s v="John Polson"/>
        <s v="Walt Becker"/>
        <s v="Peter Kosminsky"/>
        <s v="Steve Trenbirth"/>
        <s v="Michael Hoffman"/>
        <s v="Pen-Ek Ratanaruang"/>
        <s v="Robert Harmon"/>
        <s v="Nuri Bilge Ceylan"/>
        <s v="Mort Nathan"/>
        <s v="Marco Tullio Giordana"/>
        <s v="Lawrence Kasdan"/>
        <s v="Ben Ramsey"/>
        <s v="Marc Forster"/>
        <s v="Fatih Akin"/>
        <s v="Richard Kwietniowski"/>
        <s v="Nikkhil Advani"/>
        <s v="Farah Khan"/>
        <s v="Hiroyuki Morita"/>
        <s v="Stephen Chow"/>
        <s v="Sylvain Chomet"/>
        <s v="Gordon Chan"/>
        <s v="David Mackenzie"/>
        <s v="Eric Bress, J. Mackye Gruber"/>
        <s v="Alan Parker"/>
        <s v="Kevin Donovan"/>
        <s v="Guy Ritchie"/>
        <s v="Ferzan Ozpetek"/>
        <s v="Roger Avary"/>
        <s v="Sidney Lumet"/>
        <s v="Rintaro"/>
        <s v="Louis Leterrier, Corey Yuen"/>
        <s v="Marcus Raboy"/>
        <s v="William Malone"/>
        <s v="Perry Andelin Blake"/>
        <s v="Rob Schmidt"/>
        <s v="G√©rard Krawczyk"/>
        <s v="Don Michael Paul"/>
        <s v="Todd Haynes"/>
        <s v="Andrew Adamson, Kelly Asbury"/>
        <s v="Niki Caro"/>
        <s v="Ramin Bahrani"/>
        <s v="Paul Schrader"/>
        <s v="Jon Amiel"/>
        <s v="Nicole Kassell"/>
        <s v="Will Finn, John Sanford"/>
        <s v="David Gordon Green"/>
        <s v="Rob Marshall"/>
        <s v="Martin Brest"/>
        <s v="Yimou Zhang"/>
        <s v="David Dobkin"/>
        <s v="Richard Donner"/>
        <s v="Lucky McKee"/>
        <s v="Eli Roth"/>
        <s v="Mike Newell"/>
        <s v="Michael Lembeck"/>
        <s v="Omar Naim"/>
        <s v="Yann Samuell"/>
        <s v="Jim Fall"/>
        <s v="Niels Mueller"/>
        <s v="Bibo Bergeron, Vicky Jenson"/>
        <s v="Jee-woon Kim"/>
        <s v="Emilio Estevez"/>
        <s v="Wych Kaosayananda"/>
        <s v="Robert Benton"/>
        <s v="Stanley Tong"/>
        <s v="John Schultz"/>
        <s v="David R. Ellis"/>
        <s v="Eric Till"/>
        <s v="Douglas McGrath"/>
        <s v="Bernardo Bertolucci"/>
        <s v="Glen Morgan"/>
        <s v="James Foley"/>
        <s v="Peter Weir"/>
        <s v="Sundar C."/>
        <s v="Stephen Norrington"/>
        <s v="Peter Hedges"/>
        <s v="Steve Box, Nick Park"/>
        <s v="Bo Welch"/>
        <s v="John Turturro"/>
        <s v="Carlos Carrera"/>
        <s v="Daisuke Nishio, Hirotoshi Rissen"/>
        <s v="Marc Lawrence"/>
        <s v="Prachya Pinkaew"/>
        <s v="Richard Curtis"/>
        <s v="Andrew Lau, Alan Mak"/>
        <s v="Andrew Fleming"/>
        <s v="Shainee Gabel"/>
        <s v="George Armitage"/>
        <s v="Vadim Perelman"/>
        <s v="Kevin Costner"/>
        <s v="P.J. Hogan"/>
        <s v="Gregg Araki"/>
        <s v="Stefan Fjeldmark, Jesper M√∏ller"/>
        <s v="Priyadarshan"/>
        <s v="Beeban Kidron"/>
        <s v="John Lasseter, Joe Ranft"/>
        <s v="Uwe Boll"/>
        <s v="Brad Bird"/>
        <s v="J.J. Abrams"/>
        <s v="Joe Dante, Eric Goldberg"/>
        <s v="Rob Reiner"/>
        <s v="Wayne Kramer"/>
        <s v="Alexander Witt"/>
        <s v="Prakash Jha"/>
        <s v="Breck Eisner"/>
        <s v="Mike Mills"/>
        <s v="Satish Kaushik"/>
        <s v="Fernando Le√≥n de Aranoa"/>
        <s v="Fenton Bailey, Randy Barbato"/>
        <s v="Rajkumar Hirani"/>
        <s v="Len Wiseman"/>
        <s v="Bille Woodruff"/>
        <s v="Damian Nieman"/>
        <s v="Billy Ray"/>
        <s v="Laurence Dunmore"/>
        <s v="Marcus Nispel"/>
        <s v="Paul McGuigan"/>
        <s v="Ewan McGregor"/>
        <s v="Andrey Zvyagintsev"/>
        <s v="Chris Rock"/>
        <s v="Jan de Bont"/>
        <s v="Charles Dance"/>
        <s v="Edward Zwick"/>
        <s v="Reggie Rock Bythewood"/>
        <s v="Ernie Barbarash"/>
        <s v="Shona Auerbach"/>
        <s v="Kunal Kohli"/>
        <s v="Tim Johnson, Karey Kirkpatrick"/>
        <s v="Tim McCanlies"/>
        <s v="Jessica Sharzer"/>
        <s v="Tassos Boulmetis"/>
        <s v="Jim Jarmusch"/>
        <s v="Mike Barker"/>
        <s v="Frank Coraci"/>
        <s v="Pitof"/>
        <s v="Peter Berg"/>
        <s v="John Whitesell"/>
        <s v="Catherine Hardwicke"/>
        <s v="Audrey Wells"/>
        <s v="Makoto Shinkai, Yoshio Suzuki"/>
        <s v="Aaron Blaise, Robert Walker"/>
        <s v="Troy Miller"/>
        <s v="Ivan Engler, Ralph Etter"/>
        <s v="Christopher Smith"/>
        <s v="Gary Ross"/>
        <s v="Joseph Kahn"/>
        <s v="Vincent Gallo"/>
        <s v="Jonathan Hensleigh"/>
        <s v="Brian Dannelly"/>
        <s v="√ñmer Faruk Sorak"/>
        <s v="Dennis Gansel"/>
        <s v="John Crowley"/>
        <s v="Zach Braff"/>
        <s v="Peter Webber"/>
        <s v="Nick Hamm"/>
        <s v="Lexi Alexander"/>
        <s v="Ethan Coen, Joel Coen"/>
        <s v="Sofia Coppola"/>
        <s v="Mel Gibson"/>
        <s v="Tetsuya Nomura, Takeshi Nozue"/>
        <s v="Nick Love"/>
        <s v="James Gartner"/>
        <s v="James Cox"/>
        <s v="Benny Chan"/>
        <s v="Gary Winick"/>
        <s v="Kevin Rodney Sullivan"/>
        <s v="Susanne Bier"/>
        <s v="Martha Coolidge"/>
        <s v="Jonathan Glazer"/>
        <s v="Mike Judge"/>
        <s v="Michel Gondry"/>
        <s v="Casey La Scala"/>
        <s v="Satoshi Kon, Sh√¥go Furuya"/>
        <s v="Paul Abascal"/>
        <s v="Sebastian Gutierrez"/>
        <s v="David J. Burke"/>
        <s v="Olivier Marchal"/>
        <s v="Tom Kuntz, Mike Maguire"/>
        <s v="Istv√°n Szab√≥"/>
        <s v="Florent-Emilio Siri"/>
        <s v="Tom McCarthy"/>
        <s v="Agust√≠n D√≠az Yanes"/>
        <s v="Patty Jenkins"/>
        <s v="Louis Leterrier"/>
        <s v="John Hamburg"/>
        <s v="Robert De Niro"/>
        <s v="Alex Proyas"/>
        <s v="Nicolas Winding Refn"/>
        <s v="Luc Besson"/>
        <s v="C. Jay Cox"/>
        <s v="Tim Fywell"/>
        <s v="Stephen Hillenburg, Mark Osborne"/>
        <s v="Kerry Conran"/>
        <s v="Oliver Stone"/>
        <s v="Katsuhiro √îtomo"/>
        <s v="Rob McKittrick"/>
        <s v="Tod Williams"/>
        <s v="Gavin O'Connor"/>
        <s v="Paolo Sorrentino"/>
        <s v="Eric Darnell, Tom McGrath"/>
        <s v="Y√¥ji Yamada"/>
        <s v="Yilmaz Erdogan"/>
        <s v="Anurag Kashyap"/>
        <s v="Brett Sullivan"/>
        <s v="Jean-Marc Vall√©e"/>
        <s v="Shinji Aramaki, Steven Foster"/>
        <s v="Bong Joon Ho"/>
        <s v="Terry Gilliam"/>
        <s v="Jeff Schaffer, Alec Berg"/>
        <s v="Mark Rosman"/>
        <s v="Sturla Gunnarsson"/>
        <s v="Joseph Ruben"/>
        <s v="Peter Hewitt"/>
        <s v="Tony Giglio"/>
        <s v="Thomas Bezucha"/>
        <s v="David O. Russell"/>
        <s v="Rebecca Miller"/>
        <s v="Adam McKay"/>
        <s v="Kevin Allen"/>
        <s v="David S. Goyer"/>
        <s v="Michael Mayer"/>
        <s v="Rakeysh Omprakash Mehra"/>
        <s v="Til Schweiger"/>
        <s v="Kazuaki Kiriya"/>
        <s v="Andy Cadiff"/>
        <s v="Richard Loncraine"/>
        <s v="Francis Lawrence"/>
        <s v="Gary Chapman"/>
        <s v="Gurinder Chadha"/>
        <s v="Sara Sugarman"/>
        <s v="Forest Whitaker"/>
        <s v="Sean McNamara"/>
        <s v="Nick Hurran"/>
        <s v="Hirokazu Koreeda"/>
        <s v="Hans Weingartner"/>
        <s v="Randal Kleiser"/>
        <s v="Bill Condon"/>
        <s v="Kevin Spacey"/>
        <s v="Zack Snyder"/>
        <s v="Andrew Adamson"/>
        <s v="Derick Martini"/>
        <s v="David Koepp"/>
        <s v="Neil Jordan"/>
        <s v="Takashi Shimizu"/>
        <s v="Larry Bishop"/>
        <s v="Rawson Marshall Thurber"/>
        <s v="Dwight H. Little"/>
        <s v="Richard Shepard"/>
        <s v="Craig Rosenberg"/>
        <s v="Mark Levin"/>
        <s v="Stephen Gaghan"/>
        <s v="Liam Lynch"/>
        <s v="Mike Binder"/>
        <s v="Scott Frank"/>
        <s v="Chris Stokes"/>
        <s v="George Miller, Warren Coleman"/>
        <s v="John Maybury"/>
        <s v="Dave McKean"/>
        <s v="Jessy Terrero"/>
        <s v="Noah Baumbach"/>
        <s v="Mick Davis"/>
        <s v="Angela Robinson"/>
        <s v="Mike Bigelow"/>
        <s v="Jonathan Demme"/>
        <s v="Joachim R√∏nning, Espen Sandberg"/>
        <s v="Tommy Wiseau"/>
        <s v="Kamal Tabrizi"/>
        <s v="William Heins, Strathford Hamilton"/>
        <s v="Fedor Bondarchuk"/>
        <s v="Damien O'Donnell"/>
        <s v="Joe Nussbaum"/>
        <s v="David Dhawan"/>
        <s v="Seth Gordon"/>
        <s v="Dean Parisot"/>
        <s v="Colin Trevorrow"/>
        <s v="Clement Virgo"/>
        <s v="Neeraj Vora"/>
        <s v="James L. Brooks"/>
        <s v="Garth Jennings"/>
        <s v="Paul Greengrass"/>
        <s v="Clare Kilner"/>
        <s v="Trey Parker"/>
        <s v="Fruit Chan, Takashi Miike"/>
        <s v="Kyle Patrick Alvarez"/>
        <s v="Hyung-rae Shim"/>
        <s v="Eric Brevig"/>
        <s v="Ulli Lommel"/>
        <s v="Ryan Little"/>
        <s v="Shane Black"/>
        <s v="David Yates"/>
        <s v="Sydney Pollack"/>
        <s v="Chris Kentis"/>
        <s v="Nora Ephron"/>
        <s v="Roland Joff√©"/>
        <s v="Jared Hess"/>
        <s v="Charles Shyer"/>
        <s v="Geoffrey Sax"/>
        <s v="David Bowers"/>
        <s v="Paul Haggis"/>
        <s v="Frederik Du Chau"/>
        <s v="Bruce Robinson"/>
        <s v="Mike Nichols"/>
        <s v="Jacob Estes"/>
        <s v="Bahman Ghobadi"/>
        <s v="Robert Ben Garant"/>
        <s v="Neil Armfield"/>
        <s v="Kelly Asbury"/>
        <s v="John Jeffcoat"/>
        <s v="Mert Baykal"/>
        <s v="Andr√©s Wood"/>
        <s v="Bennett Miller"/>
        <s v="Joss Whedon"/>
        <s v="Michael Radford"/>
        <s v="Marc Rothemund"/>
        <s v="Tom Kalin"/>
        <s v="Danny Cannon"/>
        <s v="Matthew O'Callaghan"/>
        <s v="John H. Lee"/>
        <s v="Brad Bird, Jan Pinkava"/>
        <s v="Charlie Kaufman"/>
        <s v="Jessica Bendinger"/>
        <s v="Mike Leigh"/>
        <s v="Jeff Wadlow"/>
        <s v="Steve Pink"/>
        <s v="Andrew Douglas"/>
        <s v="Paul Weitz"/>
        <s v="John Pasquin"/>
        <s v="Chris Weitz"/>
        <s v="Gil Kenan"/>
        <s v="Je-kyu Kang"/>
        <s v="Christian Volckman"/>
        <s v="Fernando Meirelles"/>
        <s v="Julian Jarrold"/>
        <s v="James Wan"/>
        <s v="Don Mancini"/>
        <s v="Michael Dowse"/>
        <s v="Mike Cahill"/>
        <s v="Todd Kessler"/>
        <s v="Menhaj Huda"/>
        <s v="David Slade"/>
        <s v="Simon J. Smith, Steve Hickner"/>
        <s v="Kieran Mulroney, Michele Mulroney"/>
        <s v="Sanaa Hamri"/>
        <s v="Scott Glosserman"/>
        <s v="Joshua Marston"/>
        <s v="Shane Carruth"/>
        <s v="Bille August"/>
        <s v="Rian Johnson"/>
        <s v="Banjong Pisanthanakun, Parkpoom Wongpoom"/>
        <s v="Terry George"/>
        <s v="Susan Stroman"/>
        <s v="Susannah Grant"/>
        <s v="Stephen J. Anderson"/>
        <s v="Kirk Jones"/>
        <s v="Chris Evans"/>
        <s v="Scott Wiper"/>
        <s v="Katja von Garnier"/>
        <s v="Jaume Collet-Serra"/>
        <s v="Frank Marshall"/>
        <s v="Byron Howard, Chris Williams"/>
        <s v="Mikael H√•fstr√∂m"/>
        <s v="David Jacobson"/>
        <s v="Nathan Greno, Byron Howard"/>
        <s v="Roy Andersson"/>
        <s v="Jean-Fran√ßois Richet"/>
        <s v="Gabor Csupo"/>
        <s v="Corey Yuen"/>
        <s v="Gregory Nava"/>
        <s v="Bruce Beresford"/>
        <s v="Marco Kreuzpaintner"/>
        <s v="Jeremy Brock"/>
        <s v="Roger Allers, Jill Culton"/>
        <s v="Olivier Assayas, Fr√©d√©ric Auburtin"/>
        <s v="Andrew Stanton"/>
        <s v="Frank Miller, Quentin Tarantino"/>
        <s v="Karyn Kusama"/>
        <s v="Terrence Malick"/>
        <s v="Bruce Hunt"/>
        <s v="Timur Bekmambetov"/>
        <s v="Ken Kwapis"/>
        <s v="Liev Schreiber"/>
        <s v="A.R. Murugadoss"/>
        <s v="Scott Derrickson"/>
        <s v="Florian Henckel von Donnersmarck"/>
        <s v="Judd Apatow"/>
        <s v="Steve 'Spaz' Williams"/>
        <s v="Steven Zaillian"/>
        <s v="Arie Posin"/>
        <s v="David Moreau, Xavier Palud"/>
        <s v="Anees Bazmee"/>
        <s v="Amol Palekar"/>
        <s v="Duncan Tucker"/>
        <s v="Alek Keshishian"/>
        <s v="Robert Schwentke"/>
        <s v="C√©dric Klapisch"/>
        <s v="Jennifer Lynch"/>
        <s v="Nagesh Kukunoor"/>
        <s v="James Keach"/>
        <s v="Craig Brewer"/>
        <s v="Alejandro Agresti"/>
        <s v="Jennifer Flackett, Mark Levin"/>
        <s v="Jon Avnet"/>
        <s v="Bob Odenkirk"/>
        <s v="Nicholas Mastandrea"/>
        <s v="Chris Miller, Raman Hui"/>
        <s v="Joe Wright"/>
        <s v="Jamie Babbit"/>
        <s v="Menno Meyjes"/>
        <s v="Jean-Pierre Dardenne, Luc Dardenne"/>
        <s v="Nicholaus Goossen"/>
        <s v="John R. Leonetti"/>
        <s v="Miranda July"/>
        <s v="Sergei Bodrov"/>
        <s v="Greg McLean"/>
        <s v="Gary David Goldberg"/>
        <s v="Jesse Peretz"/>
        <s v="Chris Gorak"/>
        <s v="Justin Lin"/>
        <s v="Bent Hamer"/>
        <s v="Sean Ellis"/>
        <s v="Marcos Siega"/>
        <s v="Sean McGinly"/>
        <s v="Marc Webb"/>
        <s v="John Gatins"/>
        <s v="Phil Morrison"/>
        <s v="George A. Romero"/>
        <s v="Ben Wheatley"/>
        <s v="Roberto Benigni"/>
        <s v="Tommy Lee Jones"/>
        <s v="Jonathan Kasdan"/>
        <s v="John Bonito"/>
        <s v="Craig Gillespie"/>
        <s v="Sam Fell, Robert Stevenhagen"/>
        <s v="Fr√©d√©ric Forestier, Thomas Langmann"/>
        <s v="Yash Chopra"/>
        <s v="John Glenn"/>
        <s v="David Ayer"/>
        <s v="Phil Joanou"/>
        <s v="John Hillcoat"/>
        <s v="Paul Andrew Williams"/>
        <s v="Ol Parker"/>
        <s v="Darren Grant"/>
        <s v="Adam Green"/>
        <s v="Laurie Collyer"/>
        <s v="Ash Brannon, Chris Buck"/>
        <s v="Dibakar Banerjee"/>
        <s v="Jon Poll"/>
        <s v="David Bowers, Sam Fell"/>
        <s v="Christian Carion"/>
        <s v="Agnieszka Holland"/>
        <s v="Greg Coolidge"/>
        <s v="Declan Lowney"/>
        <s v="David Schwimmer"/>
        <s v="Danny Pang, Oxide Chun Pang"/>
        <s v="John Gulager"/>
        <s v="Craig Mazin"/>
        <s v="Kirsten Sheridan"/>
        <s v="Hans Horn"/>
        <s v="Andrea Arnold"/>
        <s v="Scott Mann"/>
        <s v="Trivikram Srinivas"/>
        <s v="Oliver Hirschbiegel, James McTeigue"/>
        <s v="Marcelo Pi√±eyro"/>
        <s v="Jason Reitman"/>
        <s v="Allen Coulter"/>
        <s v="Elizabeth Allen Rosenbaum"/>
        <s v="Andrew Lau"/>
        <s v="Dito Montiel"/>
        <s v="Kevin Macdonald"/>
        <s v="G√©la Babluani"/>
        <s v="Isabel Coixet"/>
        <s v="Diane English"/>
        <s v="Ten Shimoyama"/>
        <s v="Ole Bornedal"/>
        <s v="√áagan Irmak"/>
        <s v="John Simpson"/>
        <s v="Richard LaGravenese"/>
        <s v="Russell Mulcahy"/>
        <s v="Rupert Wainwright"/>
        <s v="Tom Vaughan"/>
        <s v="Darren Lynn Bousman"/>
        <s v="George Hickenlooper"/>
        <s v="Rakesh Roshan"/>
        <s v="Wilson Yip"/>
        <s v="Michael Spierig, Peter Spierig"/>
        <s v="Asif Kapadia"/>
        <s v="James McTeigue"/>
        <s v="Hans Canosa"/>
        <s v="Lee Unkrich"/>
        <s v="Nicole Holofcener"/>
        <s v="Hoyt Yeatman"/>
        <s v="Gregory Dark"/>
        <s v="Doug Atchison"/>
        <s v="Carlos Saldanha"/>
        <s v="Ryan Murphy"/>
        <s v="James Gunn"/>
        <s v="Mark Osborne, John Stevenson"/>
        <s v="Todd Robinson"/>
        <s v="William Brent Bell"/>
        <s v="Pete Travis"/>
        <s v="Larry Charles"/>
        <s v="Michael O. Sajbel"/>
        <s v="Cory Edwards, Todd Edwards"/>
        <s v="Neil Burger"/>
        <s v="Michael Ian Black"/>
        <s v="Seiji Mizushima"/>
        <s v="Ezel Akay"/>
        <s v="Andrew Dominik"/>
        <s v="Chris Carter"/>
        <s v="Niall Johnson"/>
        <s v="Hany Abu-Assad"/>
        <s v="Josh Gordon, Will Speck"/>
        <s v="Ericson Core"/>
        <s v="Jean-Baptiste Andrea"/>
        <s v="Vishal Bhardwaj"/>
        <s v="Edgar Wright"/>
        <s v="Liz Friedlander"/>
        <s v="John Curran"/>
        <s v="Patrick Stettner"/>
        <s v="David F. Sandberg"/>
        <s v="Chris Miller"/>
        <s v="Stefen Fangmeier"/>
        <s v="Jonathan Dayton, Valerie Faris"/>
        <s v="Jonathan Levine"/>
        <s v="Rob Schneider"/>
        <s v="Rodrigo Garc√≠a"/>
        <s v="Olivier Dahan"/>
        <s v="Paddy Breathnach"/>
        <s v="Jody Hill"/>
        <s v="Simon Brand"/>
        <s v="Serdar Akar"/>
        <s v="Taika Waititi"/>
        <s v="Jimmy Hayward, Steve Martino"/>
        <s v="Rohit Shetty"/>
        <s v="Gor√¥ Miyazaki"/>
        <s v="Ben Affleck"/>
        <s v="Mark Helfrich"/>
        <s v="√ñzer Kiziltan"/>
        <s v="Nimr√≥d Antal"/>
        <s v="Steve Bendelack"/>
        <s v="Kevin Munroe"/>
        <s v="Richard Schenkman"/>
        <s v="Tony Bill"/>
        <s v="Sh√ªsuke Kaneko"/>
        <s v="Alexandre Aja"/>
        <s v="Jim Sonzero"/>
        <s v="Gabriele Muccino"/>
        <s v="Andy Fickman"/>
        <s v="Matt Maiellaro, Dave Willis"/>
        <s v="Tim Hill"/>
        <s v="Robert B. Weide"/>
        <s v="Tyler Perry"/>
        <s v="Milos Forman"/>
        <s v="Dave Meyers"/>
        <s v="Lajos Koltai"/>
        <s v="Cristi Puiu"/>
        <s v="Robert Shaye"/>
        <s v="Zach Helm"/>
        <s v="Michael Katleman"/>
        <s v="Tamara Jenkins"/>
        <s v="Jonathan King"/>
        <s v="Andrew Currie"/>
        <s v="David Frankel"/>
        <s v="George Gallo"/>
        <s v="Pascal Chaumeil"/>
        <s v="Frank Miller, Robert Rodriguez"/>
        <s v="Gavin Hood"/>
        <s v="Mitchell Lichtenstein"/>
        <s v="Karen Moncrieff"/>
        <s v="Fred Savage"/>
        <s v="Robert Rodriguez, Eli Roth"/>
        <s v="Trent Cooper"/>
        <s v="Doug Lefler"/>
        <s v="Akiva Schaffer"/>
        <s v="Alan Ball"/>
        <s v="Howard McCain"/>
        <s v="Bernie Goldmann, Melisa Wallack"/>
        <s v="Sylvester Stallone"/>
        <s v="Werner Herzog"/>
        <s v="David Silverman"/>
        <s v="Anne Fletcher"/>
        <s v="Juan Carlos Fresnadillo"/>
        <s v="Claude Berri"/>
        <s v="Rod Hardy"/>
        <s v="Xavier Gens"/>
        <s v="David Ross"/>
        <s v="Tony Leondis"/>
        <s v="Tony Gilroy"/>
        <s v="C.B. Harding"/>
        <s v="Michael Davis"/>
        <s v="Aaron Seltzer, Jason Friedberg"/>
        <s v="Chris Robinson"/>
        <s v="Jeff Tremaine"/>
        <s v="Justin Chadwick"/>
        <s v="Anurag Basu"/>
        <s v="Kriv Stenders"/>
        <s v="Ryan Fleck"/>
        <s v="Tom Putnam"/>
        <s v="Michael Polish"/>
        <s v="Alex Garland"/>
        <s v="Sajid Khan"/>
        <s v="Adam Jay Epstein, Andrew Jacobson"/>
        <s v="David Pastor, √Älex Pastor"/>
        <s v="Jens Lien"/>
        <s v="Kartal Tibet"/>
        <s v="Stephan Elliott"/>
        <s v="Roar Uthaug"/>
        <s v="Shane Acker"/>
        <s v="George Ratliff"/>
        <s v="Mark Palansky"/>
        <s v="Mamoru Hosoda"/>
        <s v="Griffin Dunne"/>
        <s v="Dario Piana"/>
        <s v="Adrienne Shelly"/>
        <s v="John August"/>
        <s v="Mennan Yapo"/>
        <s v="Jeffrey Blitz"/>
        <s v="Goran Dukic"/>
        <s v="Charles Guard, Thomas Guard"/>
        <s v="Puri Jagannadh"/>
        <s v="David Nerlich, Andrew Traucki"/>
        <s v="Joel Anderson"/>
        <s v="David Von Ancken"/>
        <s v="Mark Neveldine, Brian Taylor"/>
        <s v="Eric Valette"/>
        <s v="Paul Johansson"/>
        <s v="Ali Taner Baltaci, Cem Yilmaz"/>
        <s v="Sylvain White"/>
        <s v="David Mackay"/>
        <s v="Nacho Vigalondo"/>
        <s v="Gregory Wilson"/>
        <s v="Kirk DeMicco, Chris Sanders"/>
        <s v="Jon Hurwitz, Hayden Schlossberg"/>
        <s v="Francis Ford Coppola"/>
        <s v="Adam Brooks"/>
        <s v="Alejandro Monteverde"/>
        <s v="Peter Flinth"/>
        <s v="Chris Noonan"/>
        <s v="Masayuki Ochiai"/>
        <s v="Kirk DeMicco"/>
        <s v="Bryan Bertino"/>
        <s v="Julie Delpy"/>
        <s v="David L. Cunningham"/>
        <s v="Tomm Moore, Nora Twomey"/>
        <s v="Philipp St√∂lzl"/>
        <s v="Jieho Lee"/>
        <s v="Jaco Van Dormael"/>
        <s v="Anthony Hemingway"/>
        <s v="Gregory Jacobs"/>
        <s v="Mike Disa"/>
        <s v="Indra Kumar"/>
        <s v="Matthew Vaughn"/>
        <s v="Pavel Lungin"/>
        <s v="Nikita Mikhalkov"/>
        <s v="Alexandre Bustillo, Julien Maury"/>
        <s v="Paul Feig"/>
        <s v="Kenneth Branagh"/>
        <s v="Shane Abbess"/>
        <s v="Noam Murro"/>
        <s v="Aristomenis Tsirbas"/>
        <s v="Kyle Newman"/>
        <s v="Masayuki, Kazuya Tsurumaki"/>
        <s v="Bruce Campbell"/>
        <s v="Kimberly Peirce"/>
        <s v="Michael Dougherty"/>
        <s v="Fred Wolf"/>
        <s v="Simon Hunter"/>
        <s v="Robin Swicord"/>
        <s v="Paulo Morelli"/>
        <s v="Peter Cornwell"/>
        <s v="Shimit Amin"/>
        <s v="Dax Shepard"/>
        <s v="Zeki Demirkubuz"/>
        <s v="Jeremy Saulnier"/>
        <s v="Fran√ßois Girard"/>
        <s v="Daniel Waters"/>
        <s v="F. Javier Guti√©rrez"/>
        <s v="James Cameron"/>
        <s v="Philip G. Atwell"/>
        <s v="Colin Strause, Greg Strause"/>
        <s v="Frank A. Cappello"/>
        <s v="Steve Barker"/>
        <s v="Gerald McMorrow"/>
        <s v="Angel Gracia"/>
        <s v="Marcel Sarmiento, Gadi Harel"/>
        <s v="Larysa Kondracki"/>
        <s v="Eric Red"/>
        <s v="Saul Dibb"/>
        <s v="Jorge Blanco, Javier Abad"/>
        <s v="Aram Rappaport"/>
        <s v="Julian Gilbey"/>
        <s v="Cal Brunker"/>
        <s v="Gareth Carrivick"/>
        <s v="Bertrand Tavernier"/>
        <s v="Martin McDonagh"/>
        <s v="Gregg Bishop"/>
        <s v="Karey Kirkpatrick"/>
        <s v="Bruce A. Evans"/>
        <s v="Erik Van Looy"/>
        <s v="Matteo Garrone"/>
        <s v="David Bruckner, Dan Bush"/>
        <s v="Ralph Ziman"/>
        <s v="Thor Freudenthal"/>
        <s v="Jonah Markowitz"/>
        <s v="Jeff Lowell"/>
        <s v="Guillaume Ivernel, Arthur Qwak"/>
        <s v="Graham Annable, Anthony Stacchi"/>
        <s v="Matt Brown"/>
        <s v="Don Scardino"/>
        <s v="Oren Moverman"/>
        <s v="Luiso Berdejo"/>
        <s v="Christian Alvart"/>
        <s v="Chris Shadley"/>
        <s v="Phyllida Lloyd"/>
        <s v="Malcolm D. Lee, David Zucker"/>
        <s v="Jay Lee"/>
        <s v="Bibo Bergeron"/>
        <s v="Ti West"/>
        <s v="Rupert Wyatt"/>
        <s v="Jason Friedberg, Aaron Seltzer"/>
        <s v="Nicholas Stoller"/>
        <s v="Martin Weisz"/>
        <s v="Marcel Langenegger"/>
        <s v="Madhur Bhandarkar"/>
        <s v="Oliver Parker, Barnaby Thompson"/>
        <s v="Steve Conrad"/>
        <s v="Duncan Jones"/>
        <s v="Bharat Nalluri"/>
        <s v="Anna Boden, Ryan Fleck"/>
        <s v="Franck Khalfoun"/>
        <s v="Alex Kendrick"/>
        <s v="Michael Haneke"/>
        <s v="Fatih Akin, Yvan Attal"/>
        <s v="Vincent Paronnaud, Marjane Satrapi"/>
        <s v="Adam Elliot"/>
        <s v="Tom Hooper"/>
        <s v="Makoto Shinkai"/>
        <s v="Marco Schnabel"/>
        <s v="Nelson McCormick"/>
        <s v="Aamir Khan, Amole Gupte"/>
        <s v="Ilmar Raag"/>
        <s v="Jim Field Smith"/>
        <s v="Brian Percival"/>
        <s v="Luc√≠a Puenzo"/>
        <s v="Jeff Zimbalist, Michael Zimbalist"/>
        <s v="Paul Scheuring"/>
        <s v="Scott Stewart"/>
        <s v="Monika Mitchell"/>
        <s v="John Erick Dowdle"/>
        <s v="Gary Shore"/>
        <s v="Greg Mottola"/>
        <s v="Sagar Ballary"/>
        <s v="Gareth Edwards"/>
        <s v="Frank Miller"/>
        <s v="Michael Arias"/>
        <s v="Luis Piedrahita, Rodrigo Sope√±a"/>
        <s v="Patrick Tatopoulos"/>
        <s v="Abbas Alibhai Burmawalla, Mastan Alibhai Burmawalla"/>
        <s v="Genndy Tartakovsky"/>
        <s v="Michael M. Scott"/>
        <s v="Kevin K√∂lsch, Dennis Widmyer"/>
        <s v="Brett Simon"/>
        <s v="Ladj Ly"/>
        <s v="Agnieszka Wojtowicz-Vosloo"/>
        <s v="James Watkins"/>
        <s v="Kent Alterman"/>
        <s v="Phil Claydon"/>
        <s v="Shirish Kunder"/>
        <s v="Jake West"/>
        <s v="Nick Moore"/>
        <s v="Phil Lord, Christopher Miller"/>
        <s v="Marcus Dunstan"/>
        <s v="Deb Hagan"/>
        <s v="Dennis Iliadis"/>
        <s v="Chris Wedge"/>
        <s v="Pascal Laugier"/>
        <s v="Stuart Townsend"/>
        <s v="Toby Wilkins"/>
        <s v="Anubhav Sinha"/>
        <s v="Timothy Linh Bui"/>
        <s v="Eran Kolirin"/>
        <s v="Jos√© Padilha"/>
        <s v="Christine Jeffs"/>
        <s v="Paul Weiland"/>
        <s v="Sharan Sharma"/>
        <s v="Baillie Walsh"/>
        <s v="Michael McCullers"/>
        <s v="Jaume Balaguer√≥, Paco Plaza"/>
        <s v="Mehmet Ada √ñztekin"/>
        <s v="Alister Grierson"/>
        <s v="Joel Hopkins"/>
        <s v="Phil Traill"/>
        <s v="Ric Roman Waugh"/>
        <s v="Rob Epstein, Jeffrey Friedman"/>
        <s v="Joshua Seftel"/>
        <s v="Rajesh Krishnan"/>
        <s v="Jeremy Garelick"/>
        <s v="√ñmer Vargi"/>
        <s v="Sherry Hormann"/>
        <s v="Antonio Negret"/>
        <s v="Dany Boon"/>
        <s v="Rob Letterman, Conrad Vernon"/>
        <s v="Chris Sivertson"/>
        <s v="Brandon Camp"/>
        <s v="Laurent Cantet"/>
        <s v="Philippe Claudel"/>
        <s v="Emily Young"/>
        <s v="Glenn McQuaid"/>
        <s v="Y√¥jir√¥ Takita"/>
        <s v="Jamin Winans"/>
        <s v="Bill Pohlad"/>
        <s v="Jon Harris"/>
        <s v="Matthijs van Heijningen Jr."/>
        <s v="Tung-Shing Yee"/>
        <s v="John Carney"/>
        <s v="Sriram Raghavan"/>
        <s v="Peter Ho-Sun Chan, Wai-Man Yip"/>
        <s v="Randall Miller"/>
        <s v="Stephen Belber"/>
        <s v="Mark Herman"/>
        <s v="John Patrick Shanley"/>
        <s v="Brian A. Miller"/>
        <s v="Joe Dante"/>
        <s v="Lee Daniels"/>
        <s v="Barbara Bialowas, Tomasz Mandes"/>
        <s v="Pierre Morel"/>
        <s v="Imtiaz Ali"/>
        <s v="Kari Skogland"/>
        <s v="Michael McGowan"/>
        <s v="George C. Wolfe"/>
        <s v="Christian Molina"/>
        <s v="Dennis Lee"/>
        <s v="Kenny Ortega"/>
        <s v="Masahiro And√¥"/>
        <s v="Carter Smith"/>
        <s v="Marc Sch√∂lermann"/>
        <s v="Noel Clarke"/>
        <s v="Cary Joji Fukunaga"/>
        <s v="Trygve Allister Diesen, Lucky McKee"/>
        <s v="Paul Currie"/>
        <s v="Sacha Gervasi"/>
        <s v="Morgan O'Neill"/>
        <s v="Todd Graff"/>
        <s v="Brian Goodman"/>
        <s v="Courtney Hunt"/>
        <s v="Erik White"/>
        <s v="Kevin Heffernan"/>
        <s v="Peter Sollett"/>
        <s v="Jeff Baena"/>
        <s v="Ethan Maniquis, Robert Rodriguez"/>
        <s v="Jeffrey Nachmanoff"/>
        <s v="Michael Patrick King"/>
        <s v="Tom McGrath"/>
        <s v="Justin Dec"/>
        <s v="Jeff Renfroe"/>
        <s v="Danny Boyle, Loveleen Tandan"/>
        <s v="Richard Berry"/>
        <s v="Michel Hazanavicius"/>
        <s v="Levent Semerci"/>
        <s v="Tom Shankland"/>
        <s v="Daniel Espinosa"/>
        <s v="Steven Silver"/>
        <s v="G√∂tz Spielmann"/>
        <s v="Kevin Tancharoen"/>
        <s v="Floria Sigismondi"/>
        <s v="Makoto Kamiya"/>
        <s v="Andrew Jarecki"/>
        <s v="Ava DuVernay"/>
        <s v="Jim Mickle"/>
        <s v="M√•ns M√•rlind, Bj√∂rn Stein"/>
        <s v="Jac Schaeffer"/>
        <s v="Jon M. Chu"/>
        <s v="Guy Moshe"/>
        <s v="Clark Gregg"/>
        <s v="Isaac Florentine"/>
        <s v="Joshua Michael Stern"/>
        <s v="Yannick Dahan, Benjamin Rocher"/>
        <s v="Carles Torrens"/>
        <s v="Jordan Scott"/>
        <s v="Yoshihiro Nishimura"/>
        <s v="Jake Scott"/>
        <s v="Bo Zenga"/>
        <s v="Peter Cattaneo"/>
        <s v="Sngmoo Lee"/>
        <s v="Max Mayer"/>
        <s v="Michael Lander"/>
        <s v="Luca Guadagnino"/>
        <s v="Anne Fontaine"/>
        <s v="Hong-jin Na"/>
        <s v="Togan G√∂kbakar"/>
        <s v="Darnell Martin"/>
        <s v="Denis Villeneuve"/>
        <s v="Glenn Ficarra, John Requa"/>
        <s v="Ricky Gervais, Stephen Merchant"/>
        <s v="Fredrik Bond"/>
        <s v="Pete Docter, Bob Peterson"/>
        <s v="Rob Letterman"/>
        <s v="Paddy Considine"/>
        <s v="Leigh Whannell"/>
        <s v="Miguel Sapochnik"/>
        <s v="Marc Abraham"/>
        <s v="Bart Freundlich"/>
        <s v="Greg Berlanti"/>
        <s v="Ricky Gervais, Matthew Robinson"/>
        <s v="Matt Reeves"/>
        <s v="Scott Coffey"/>
        <s v="Rick Jacobson"/>
        <s v="Guillermo Arriaga"/>
        <s v="Michael Cuesta"/>
        <s v="Jimmy Hayward"/>
        <s v="Benedek Fliegauf"/>
        <s v="Roberts Gannaway, Peggy Holmes"/>
        <s v="Peter Billingsley"/>
        <s v="Carlos Saldanha, Mike Thurmeier"/>
        <s v="Dexter Fletcher"/>
        <s v="Will Gluck"/>
        <s v="Yaron Zilberman"/>
        <s v="Neal Brennan"/>
        <s v="Jonas Elmer"/>
        <s v="Benny Boom"/>
        <s v="Abhishek Kapoor"/>
        <s v="Chris Fisher"/>
        <s v="Lara Shapiro"/>
        <s v="Joseph Kosinski"/>
        <s v="Alex Gregory, Peter Huyck"/>
        <s v="Abe Sylvia"/>
        <s v="Paul King"/>
        <s v="Jonathan English"/>
        <s v="Seth Grossman"/>
        <s v="Derek Cianfrance"/>
        <s v="Hark Tsui"/>
        <s v="Mark A. Lewis"/>
        <s v="Chuan Lu"/>
        <s v="Raj Kumar Gupta"/>
        <s v="Adam Wingard"/>
        <s v="Daniel Monz√≥n"/>
        <s v="Steve Antin"/>
        <s v="Olivier Megaton"/>
        <s v="Niels Arden Oplev"/>
        <s v="David Hackl"/>
        <s v="John Luessenhop"/>
        <s v="Honey Trehan"/>
        <s v="Stuart Hazeldine"/>
        <s v="Sean Anders"/>
        <s v="Neill Blomkamp"/>
        <s v="Bobcat Goldthwait"/>
        <s v="Tomas Alfredson"/>
        <s v="Laurent Tirard"/>
        <s v="Vicky Jenson"/>
        <s v="Sam Taylor-Johnson"/>
        <s v="Zach Cregger, Trevor Moore"/>
        <s v="Anh Hung Tran"/>
        <s v="Daniel Barnz"/>
        <s v="Srdjan Spasojevic"/>
        <s v="Kelly Reichardt"/>
        <s v="Nikolaj Arcel"/>
        <s v="Cyrus Nowrasteh"/>
        <s v="Damien Dante Wayans"/>
        <s v="Neeraj Pandey"/>
        <s v="Tolga √ñrnek"/>
        <s v="Ruben Fleischer"/>
        <s v="Drew Barrymore"/>
        <s v="John Hyams"/>
        <s v="John Wells"/>
        <s v="Raymond De Felitta"/>
        <s v="Afonso Poyart"/>
        <s v="Massy Tadjedin"/>
        <s v="Elliott Lester"/>
        <s v="Samuel Bayer"/>
        <s v="Oren Peli"/>
        <s v="Jesse V. Johnson"/>
        <s v="Dan Trachtenberg"/>
        <s v="Tarun Mansukhani"/>
        <s v="Dave Filoni"/>
        <s v="Stuart Zicherman"/>
        <s v="John Krokidas"/>
        <s v="Brad Furman"/>
        <s v="Julian Farino"/>
        <s v="Scott Sanders"/>
        <s v="James Nguyen"/>
        <s v="Sean Byrne"/>
        <s v="B√©la Tarr, √Ågnes Hranitzky"/>
        <s v="Michael Greenspan"/>
        <s v="Sheng Ding"/>
        <s v="Radu Mihaileanu"/>
        <s v="Aaron Schneider"/>
        <s v="Andrew Traucki"/>
        <s v="Steve Shill"/>
        <s v="Ayan Mukherjee"/>
        <s v="James Bobin"/>
        <s v="Stiles White"/>
        <s v="Kabir Khan"/>
        <s v="Anthony DiBlasi"/>
        <s v="Scott Cooper"/>
        <s v="Adrian Grunberg"/>
        <s v="Antti Jokinen"/>
        <s v="D. Kerry Prior"/>
        <s v="Alan Poul"/>
        <s v="Christopher Morris"/>
        <s v="Anthony Bell, Ben Gluck"/>
        <s v="Jon Knautz"/>
        <s v="Damien Chazelle"/>
        <s v="William Monahan"/>
        <s v="John Lasseter, Bradford Lewis"/>
        <s v="Mark Andrews, Brenda Chapman"/>
        <s v="Casey Affleck"/>
        <s v="Asghar Farhadi"/>
        <s v="Henrik Ruben Genz"/>
        <s v="Matthias Hoene"/>
        <s v="Rupert Sanders"/>
        <s v="Olatunde Osunsanmi"/>
        <s v="Malcolm Venville"/>
        <s v="Ralph Fiennes"/>
        <s v="Vijay Lalwani"/>
        <s v="Bruce McDonald"/>
        <s v="Yorgos Lanthimos"/>
        <s v="Felix van Groeningen"/>
        <s v="Oren Uziel"/>
        <s v="Ami Canaan Mann"/>
        <s v="Joey Stewart"/>
        <s v="Marcos Efron"/>
        <s v="Stewart Hendler"/>
        <s v="Milan Luthria"/>
        <s v="Kevin Greutert"/>
        <s v="Grant Heslov"/>
        <s v="Dan Bradley"/>
        <s v="Jacques Audiard"/>
        <s v="Allen Hughes"/>
        <s v="Gustavo Taretto"/>
        <s v="Steven R. Monroe"/>
        <s v="Lynne Ramsay"/>
        <s v="Lee Toland Krieger"/>
        <s v="Evan Goldberg, Seth Rogen"/>
        <s v="Carl Tibbetts"/>
        <s v="Jonas Pate"/>
        <s v="Etan Cohen"/>
        <s v="RZA"/>
        <s v="Drew Goddard"/>
        <s v="Christian Gudegast"/>
        <s v="Kim Chapiron"/>
        <s v="Ic√≠ar Bolla√≠n"/>
        <s v="Christian E. Christiansen"/>
        <s v="Jackie Chan"/>
        <s v="Todd Strauss-Schulson"/>
        <s v="Xavier Dolan"/>
        <s v="Paul Hough"/>
        <s v="Troy Nixey"/>
        <s v="Baltasar Korm√°kur"/>
        <s v="Tommy Wirkola"/>
        <s v="Tanya Wexler"/>
        <s v="Johannes Roberts"/>
        <s v="Kimble Rendall"/>
        <s v="Derrick Borte"/>
        <s v="Sanjay Leela Bhansali"/>
        <s v="Brad Peyton"/>
        <s v="Fede Alvarez"/>
        <s v="Richard Ayoade"/>
        <s v="Daniel Barber"/>
        <s v="Declan Donnellan, Nick Ormerod"/>
        <s v="Sean Durkin"/>
        <s v="Rufus Norris"/>
        <s v="James Kent"/>
        <s v="Christian Ditter"/>
        <s v="S.S. Rajamouli"/>
        <s v="Anusha Rizvi, Mahmood Farooqui"/>
        <s v="Max Giwa, Dania Pasquini"/>
        <s v="Brian Koppelman, David Levien"/>
        <s v="Julie Anne Robinson"/>
        <s v="Chris Addison"/>
        <s v="Troy Duffy"/>
        <s v="Jennifer Yuh Nelson"/>
        <s v="Tom Elkins"/>
        <s v="Peter Stebbings"/>
        <s v="Lorene Scafaria"/>
        <s v="Brian Henson"/>
        <s v="Eli Craig"/>
        <s v="Tom Ford"/>
        <s v="Daniel Stamm"/>
        <s v="Jodie Foster"/>
        <s v="Nanette Burstein"/>
        <s v="Pierre Coffin, Chris Renaud"/>
        <s v="Josh Radnor"/>
        <s v="Takeshi Koike"/>
        <s v="Samuel Maoz"/>
        <s v="Elizabeth Banks, Steven Brill"/>
        <s v="Jason Winer"/>
        <s v="Nick Tomnay"/>
        <s v="Carl Rinsch"/>
        <s v="J.C. Chandor"/>
        <s v="Jay Duplass, Mark Duplass"/>
        <s v="Alan Taylor"/>
        <s v="Hae-jun Lee"/>
        <s v="R.J. Cutler"/>
        <s v="Morten Tyldum"/>
        <s v="Guillem Morales"/>
        <s v="Noel Clarke, Mark Davis"/>
        <s v="Mabrouk El Mechri"/>
        <s v="Tom Tykwer, Lana Wachowski"/>
        <s v="Juan Solanas"/>
        <s v="J Blakeson"/>
        <s v="George Nolfi"/>
        <s v="Jon Wright"/>
        <s v="Matthew Parkhill"/>
        <s v="Jeong-beom Lee"/>
        <s v="Tom Six"/>
        <s v="Fisher Stevens"/>
        <s v="George Miller"/>
        <s v="Andy Muschietti"/>
        <s v="Julien Magnat"/>
        <s v="Debra Granik"/>
        <s v="George Miller, Gary Eck"/>
        <s v="David M. Rosenthal"/>
        <s v="Spencer Susser"/>
        <s v="Eric D. Howell"/>
        <s v="Joe Lynch"/>
        <s v="Matthew Weiner"/>
        <s v="Galt Niederhoffer"/>
        <s v="Nick Powell"/>
        <s v="Durul Taylan, Yagmur Taylan"/>
        <s v="Nicolai Fuglsig"/>
        <s v="Jean-Pierre Am√©ris"/>
        <s v="Marjane Satrapi"/>
        <s v="Susanna White"/>
        <s v="Stuart Beattie"/>
        <s v="Richard J. Lewis"/>
        <s v="Craig Johnson"/>
        <s v="Sarah Smith, Barry Cook"/>
        <s v="William Kaufman"/>
        <s v="Camille Delamarre"/>
        <s v="Michael Goldbach"/>
        <s v="Adam Kassen, Mark Kassen"/>
        <s v="Peter Lord, Jeff Newitt"/>
        <s v="Tim Miller"/>
        <s v="Henry Alex Rubin"/>
        <s v="Todd Lincoln"/>
        <s v="Apichatpong Weerasethakul"/>
        <s v="Tetsuya Nakashima"/>
        <s v="Guillaume Canet"/>
        <s v="Sarah Polley"/>
        <s v="Anton Corbijn"/>
        <s v="Lisa Azuelos"/>
        <s v="Hakan Alg√ºl"/>
        <s v="Dustin Hoffman"/>
        <s v="Peter Ramsey"/>
        <s v="Gary McKendry"/>
        <s v="Stephen J. Anderson, Don Hall"/>
        <s v="Jon S. Baird"/>
        <s v="Dan Scanlon"/>
        <s v="Tate Taylor"/>
        <s v="Hadi Hajaig"/>
        <s v="Luis Prieto"/>
        <s v="Rodrigo Cort√©s"/>
        <s v="Jorma Taccone"/>
        <s v="Lenny Abrahamson"/>
        <s v="Michael Pavone"/>
        <s v="Maneesh Sharma"/>
        <s v="Mike Flanagan"/>
        <s v="Simon Curtis"/>
        <s v="Joe Cornish"/>
        <s v="Chris Renaud, Kyle Balda"/>
        <s v="Michael Gracey"/>
        <s v="Kyle Newacheck"/>
        <s v="Olivia Wilde"/>
        <s v="Tigmanshu Dhulia"/>
        <s v="Christopher Miller, Phil Lord"/>
        <s v="Ariel Vromen"/>
        <s v="Adil El Arbi, Bilall Fallah"/>
        <s v="Josh Trank, Stephen E. Rivkin"/>
        <s v="Kresten Vestbjerg Andersen, Thorbj√∏rn Christoffersen"/>
        <s v="Abhishek Sharma"/>
        <s v="Dragan Bjelogrlic"/>
        <s v="Bradley Cooper"/>
        <s v="Matthew Diamond"/>
        <s v="Mark Neveldine"/>
        <s v="Sian Heder"/>
        <s v="Vikramaditya Motwane"/>
        <s v="John Francis Daley, Jonathan Goldstein"/>
        <s v="Herman Yau"/>
        <s v="Tim Fehlbaum"/>
        <s v="Gavin Wiesen"/>
        <s v="Carlo Carlei"/>
        <s v="Cheol-soo Jang"/>
        <s v="Dan Rush"/>
        <s v="Steffen Haars, Flip Van der Kuil"/>
        <s v="Fernando Gonz√°lez Molina"/>
        <s v="Matthew Chapman"/>
        <s v="Madonna"/>
        <s v="Tony Jaa, Panna Rittikrai"/>
        <s v="John Michael McDonagh"/>
        <s v="Fred Cavay√©"/>
        <s v="Kasper Barfoed"/>
        <s v="Shana Feste"/>
        <s v="Ma√Øwenn"/>
        <s v="Matt Shakman"/>
        <s v="Rob Greenberg"/>
        <s v="Charles Martin Smith"/>
        <s v="Asger Leth"/>
        <s v="Yavuz Turgul"/>
        <s v="Hiromasa Yonebayashi"/>
        <s v="Lena Dunham"/>
        <s v="Jean-Loup Felicioli, Alain Gagnol"/>
        <s v="Christian Rivers"/>
        <s v="Margarethe von Trotta"/>
        <s v="Mark Tonderai"/>
        <s v="Tom Hanks"/>
        <s v="Tony Kaye"/>
        <s v="Mahsun Kirmizig√ºl"/>
        <s v="Robert Stromberg"/>
        <s v="Mike McCoy, Scott Waugh"/>
        <s v="James Mather, Steve Saint Leger"/>
        <s v="Aanand L. Rai"/>
        <s v="John Pogue"/>
        <s v="Terence Davies"/>
        <s v="Daniel Ribeiro"/>
        <s v="Daniel Nettheim"/>
        <s v="Colin Minihan, Stuart Ortiz"/>
        <s v="Michael Grandage"/>
        <s v="Venkat Prabhu"/>
        <s v="Sebasti√°n Borensztein"/>
        <s v="Reinhard Klooss"/>
        <s v="Craig Zobel"/>
        <s v="Fabrice du Welz"/>
        <s v="Micha√´l R. Roskam"/>
        <s v="Jamie Linden"/>
        <s v="David Brooks"/>
        <s v="Peter Ho-Sun Chan"/>
        <s v="Mark Williams"/>
        <s v="Liam O'Donnell"/>
        <s v="Michael Sucsy"/>
        <s v="Geoff Moore, David Posamentier"/>
        <s v="Terry Jones"/>
        <s v="Quentin Dupieux"/>
        <s v="Joachim Trier"/>
        <s v="Pablo Larra√≠n"/>
        <s v="Abhinav Kashyap"/>
        <s v="Greg Tiernan, Conrad Vernon"/>
        <s v="Myroslav Slaboshpytskyi"/>
        <s v="Steven Quale"/>
        <s v="Mike Gunther"/>
        <s v="Zal Batmanglij"/>
        <s v="Chris Butler, Sam Fell"/>
        <s v="Sreenu Vaitla"/>
        <s v="Ken Scott"/>
        <s v="Nir Paniry"/>
        <s v="Michael Apted, Curtis Hanson"/>
        <s v="Plan B"/>
        <s v="Dave Wilson"/>
        <s v="Geoffrey Fletcher"/>
        <s v="Nima Nourizadeh"/>
        <s v="Peter Bogdanovich"/>
        <s v="Seth MacFarlane"/>
        <s v="James Marsh"/>
        <s v="Andr√©s Baiz"/>
        <s v="Jason Eisener"/>
        <s v="James Strong"/>
        <s v="Dean DeBlois"/>
        <s v="Michael Brandt"/>
        <s v="J.A. Bayona"/>
        <s v="Srdjan Dragojevic"/>
        <s v="Paco Plaza"/>
        <s v="Stephen Chbosky"/>
        <s v="Josh Schwartz"/>
        <s v="Daniel Schechter"/>
        <s v="Ayta√ß Agirlar"/>
        <s v="Ari Sandel"/>
        <s v="Stefan Ruzowitzky"/>
        <s v="Steve Martino, Mike Thurmeier"/>
        <s v="Kat Coiro"/>
        <s v="Robbie Pickering"/>
        <s v="Sujoy Ghosh"/>
        <s v="Wayne Blair"/>
        <s v="Doug Ellin"/>
        <s v="Jeff Nichols"/>
        <s v="Bilal Lashari"/>
        <s v="Mike Mitchell, Walt Dohrn"/>
        <s v="Justin Kurzel"/>
        <s v="Eran Creevy"/>
        <s v="Andrea Di Stefano"/>
        <s v="Vijay Krishna Acharya"/>
        <s v="Peter Strickland"/>
        <s v="Barry Battles"/>
        <s v="Ry Russo-Young"/>
        <s v="Klay Hall"/>
        <s v="Heitor Dhalia"/>
        <s v="Sandra Nettelbeck"/>
        <s v="Will Canon"/>
        <s v="Matt Piedmont"/>
        <s v="Josh Trank"/>
        <s v="Jon Lucas, Scott Moore"/>
        <s v="Pablo Berger"/>
        <s v="James Ponsoldt"/>
        <s v="Angelina Jolie"/>
        <s v="Jorge Dorado"/>
        <s v="Alex Kurtzman"/>
        <s v="Jennifer Westfeldt"/>
        <s v="Steve McQueen"/>
        <s v="Sel√ßuk Aydemir"/>
        <s v="Rowan Joffe"/>
        <s v="Gilles Paquet-Brenner"/>
        <s v="Nat Faxon, Jim Rash"/>
        <s v="Christopher Landon"/>
        <s v="Petter N√¶ss"/>
        <s v="Paul Middleditch"/>
        <s v="Mark Raso"/>
        <s v="Henry Hobson"/>
        <s v="Aaron Harvey"/>
        <s v="Chakri Toleti"/>
        <s v="Carlo Ledesma"/>
        <s v="Martin Koolhoven"/>
        <s v="Alexandros Avranas"/>
        <s v="Daniel Cohen"/>
        <s v="Lynn Shelton"/>
        <s v="Mukunda Michael Dewil"/>
        <s v="Stephen Daldry, Christian Duurvoort"/>
        <s v="Mark Osborne"/>
        <s v="Drake Doremus"/>
        <s v="Maggie Carey"/>
        <s v="David Barrett"/>
        <s v="Luv Ranjan"/>
        <s v="Craig Moss"/>
        <s v="John Huddles"/>
        <s v="Barry Cook, Neil Nightingale"/>
        <s v="Naomi Foner"/>
        <s v="Stuart Blumberg"/>
        <s v="Abhinay Deo, Akshat Verma"/>
        <s v="Nicholas Jarecki"/>
        <s v="Kaare Andrews, Angela Bettis"/>
        <s v="Oriol Paulo"/>
        <s v="Chris Kentis, Laura Lau"/>
        <s v="Gonzalo L√≥pez-Gallego"/>
        <s v="Luke Snellin"/>
        <s v="Dan Fogelman"/>
        <s v="Rich Moore"/>
        <s v="Nadine Labaki"/>
        <s v="Henry Joost, Ariel Schulman"/>
        <s v="Nicol√°s L√≥pez"/>
        <s v="Jon Watts"/>
        <s v="Jonathan Jakubowicz"/>
        <s v="Jen Soska, Sylvia Soska"/>
        <s v="Faruk Aksoy"/>
        <s v="Dan Bush"/>
        <s v="Reema Kagti"/>
        <s v="Mohan Raja"/>
        <s v="Wes Ball"/>
        <s v="Gabe Ib√°√±ez"/>
        <s v="William H. Macy"/>
        <s v="Justin Benson, Aaron Moorhead"/>
        <s v="Keishi Ohtomo"/>
        <s v="Tom Gormican"/>
        <s v="Scott Speer"/>
        <s v="Kevin Connolly"/>
        <s v="Richard Bates Jr."/>
        <s v="Peter Lepeniotis"/>
        <s v="Ryan Coogler"/>
        <s v="Akiva Goldsman"/>
        <s v="David Guy Levy"/>
        <s v="Brian Klugman, Lee Sternthal"/>
        <s v="Scott Walker"/>
        <s v="Crispian Mills, Chris Hopewell"/>
        <s v="Donovan Marsh"/>
        <s v="Martin Zandvliet"/>
        <s v="Philippe Falardeau"/>
        <s v="Kevin Goetz, Michael Goetz"/>
        <s v="Jason Moore"/>
        <s v="Stephen Chow, Chi-Kin Kwok"/>
        <s v="Dan Mazer"/>
        <s v="David Soren"/>
        <s v="Han-min Kim"/>
        <s v="Ben Lewin"/>
        <s v="Mario Van Peebles"/>
        <s v="Eugenio Mira"/>
        <s v="Nicholas McCarthy"/>
        <s v="Jacob Gentry"/>
        <s v="Sebasti√°n Cordero"/>
        <s v="Kelly Fremon Craig"/>
        <s v="Steven Knight"/>
        <s v="Craig Zisk"/>
        <s v="Gareth Evans"/>
        <s v="Takahiro √îmori"/>
        <s v="Peter Glanz"/>
        <s v="Dong-hyuk Hwang"/>
        <s v="Shinji Higuchi"/>
        <s v="Eric Darnell, Simon J. Smith"/>
        <s v="Leos Carax"/>
        <s v="Leslye Headland"/>
        <s v="Justin Zackham"/>
        <s v="Shinji Aramaki"/>
        <s v="Christian Cantamessa"/>
        <s v="Liza Johnson"/>
        <s v="Eric Heisserer"/>
        <s v="Ramaa Mosley"/>
        <s v="Brandon Cronenberg"/>
        <s v="Brin Hill"/>
        <s v="Patrick Hughes"/>
        <s v="Matt Bettinelli-Olpin, David Bruckner"/>
        <s v="Nic Mathieu"/>
        <s v="Lawrence Sher"/>
        <s v="Mandie Fletcher"/>
        <s v="Maya Forbes"/>
        <s v="Sally Potter"/>
        <s v="Ruben √ñstlund"/>
        <s v="Tyler Shields"/>
        <s v="Hossein Amini"/>
        <s v="Matt Duffer, Ross Duffer"/>
        <s v="Justin Reardon"/>
        <s v="Josh Cooley"/>
        <s v="Peter Sohn"/>
        <s v="Max Nichols"/>
        <s v="Dean Devlin"/>
        <s v="Clay Kaytis, Fergal Reilly"/>
        <s v="Cody Cameron, Kris Pearn"/>
        <s v="Tim Gagliardo, Donavon Warren"/>
        <s v="Gabe Torres"/>
        <s v="Jake Schreier"/>
        <s v="Bradley Parker"/>
        <s v="Jonathan Sobol"/>
        <s v="Todd Berger"/>
        <s v="Jamie Travis"/>
        <s v="Christian Petzold"/>
        <s v="Jordan Vogt-Roberts"/>
        <s v="Alexandre de La Patelli√®re, Matthieu Delaporte"/>
        <s v="Gregory Plotkin"/>
        <s v="Gauri Shinde"/>
        <s v="Patricia Riggen"/>
        <s v="Sam Miller"/>
        <s v="Rob Meltzer"/>
        <s v="Keanu Reeves"/>
        <s v="Kamal Haasan"/>
        <s v="Mohit Suri"/>
        <s v="Josh Boone"/>
        <s v="Toshiyuki Kubooka"/>
        <s v="David Grovic"/>
        <s v="Anwar Rasheed"/>
        <s v="Ed Gass-Donnelly"/>
        <s v="Aditya Datt"/>
        <s v="John Poliquin"/>
        <s v="Justin Simien"/>
        <s v="Jonathan Teplitzky"/>
        <s v="Baran bo Odar"/>
        <s v="J√©r√¥me Salle"/>
        <s v="Cristian Mungiu"/>
        <s v="S.S. Rajamouli, J.V.V. Sathyanarayana"/>
        <s v="Haifaa Al-Mansour"/>
        <s v="Mike Birbiglia, Seth Barrish"/>
        <s v="Kasra Farahani"/>
        <s v="Masahiro Hosoda"/>
        <s v="Robert Lorenz"/>
        <s v="Joe Swanberg"/>
        <s v="Liz W. Garcia"/>
        <s v="Zak Hilditch"/>
        <s v="Jon Cassar"/>
        <s v="Rupert Goold"/>
        <s v="Emilis Velyvis"/>
        <s v="Paco Cabezas"/>
        <s v="Pete Docter, Ronnie Del Carmen"/>
        <s v="Eric England"/>
        <s v="David Palmer, Dax Shepard"/>
        <s v="David Jung"/>
        <s v="Harmony Korine"/>
        <s v="Umesh Shukla"/>
        <s v="Marc Meyers"/>
        <s v="Ben Falcone"/>
        <s v="Lake Bell"/>
        <s v="Thomas Vinterberg"/>
        <s v="Clio Barnard"/>
        <s v="Aharon Keshales, Navot Papushado"/>
        <s v="Derek Lee, Clif Prowse"/>
        <s v="Benh Zeitlin"/>
        <s v="M√©lanie Laurent"/>
        <s v="Caradog W. James"/>
        <s v="Shoojit Sircar"/>
        <s v="Ana Lily Amirpour"/>
        <s v="Christopher MacBride"/>
        <s v="Alfonso Gomez-Rejon"/>
        <s v="Homi Adajania"/>
        <s v="Jason Bateman"/>
        <s v="Brie Larson"/>
        <s v="Theodore Melfi"/>
        <s v="Hansal Mehta"/>
        <s v="Dave Green"/>
        <s v="Pawan Kumar"/>
        <s v="James DeMonaco"/>
        <s v="Wally Pfister"/>
        <s v="Matthew Heineman"/>
        <s v="Destin Daniel Cretton"/>
        <s v="Sajid Nadiadwala"/>
        <s v="Abhishek Varman"/>
        <s v="Sukumar"/>
        <s v="Philip Martin"/>
        <s v="Tim Johnson"/>
        <s v="Joseph Gordon-Levitt"/>
        <s v="Michael Tiddes"/>
        <s v="Jason Krawczyk"/>
        <s v="Don Hall, Chris Williams"/>
        <s v="Eric Summer, √âric Warin"/>
        <s v="David Lowery"/>
        <s v="Jorge R. Guti√©rrez"/>
        <s v="Andy Serkis"/>
        <s v="James Griffiths"/>
        <s v="Alessandro Carloni, Jennifer Yuh Nelson"/>
        <s v="Paul Hyett"/>
        <s v="Zoya Akhtar"/>
        <s v="Don Hertzfeldt"/>
        <s v="Dee Rees"/>
        <s v="Daniel Benmayor"/>
        <s v="Andrew Stanton, Angus MacLane"/>
        <s v="Paul Tibbitt, Mike Mitchell"/>
        <s v="Kyle Balda, Pierre Coffin"/>
        <s v="Chris Buck, Jennifer Lee"/>
        <s v="Darren Paul Fisher"/>
        <s v="Jay Baruchel"/>
        <s v="Radha Krishna Jagarlamudi"/>
        <s v="Patrick Brice"/>
        <s v="Darren Stein"/>
        <s v="Krishna D.K., Raj Nidimoru"/>
        <s v="Mikkel N√∏rgaard"/>
        <s v="Travis Cluff, Chris Lofing"/>
        <s v="Simon Barrett, Jason Eisener"/>
        <s v="Julius Avery"/>
        <s v="Olivier Assayas"/>
        <s v="Rob Burnett"/>
        <s v="Don McKellar"/>
        <s v="Jennifer Kent"/>
        <s v="Alper Caglar"/>
        <s v="Josie Rourke"/>
        <s v="Corin Hardy"/>
        <s v="Gia Coppola"/>
        <s v="Victor Levin"/>
        <s v="Jonathan Milott, Cary Murnion"/>
        <s v="S. Craig Zahler"/>
        <s v="Zachary Donohue"/>
        <s v="Allison Burnett"/>
        <s v="Tom Harper"/>
        <s v="Peter Landesman"/>
        <s v="Ivan Kavanagh"/>
        <s v="David Wnendt"/>
        <s v="David Mich√¥d"/>
        <s v="Ritesh Batra"/>
        <s v="Kiah Roache-Turner"/>
        <s v="Julius Onah"/>
        <s v="Ryan Gosling"/>
        <s v="Scott Waugh"/>
        <s v="Anthony D'Souza"/>
        <s v="Ali Abbas Zafar"/>
        <s v="Eugenio Derbez"/>
        <s v="Stephen Fingleton"/>
        <s v="Lee Unkrich, Adrian Molina"/>
        <s v="Fernando Coimbra"/>
        <s v="Cedric Nicolas-Troyan"/>
        <s v="Yann Demange"/>
        <s v="Stephan Lacant"/>
        <s v="Subhash Kapoor"/>
        <s v="Hoon-jung Park"/>
        <s v="Patricia Rozema"/>
        <s v="Alan Rickman"/>
        <s v="Ira Sachs"/>
        <s v="Andreas Prochaska"/>
        <s v="E.L. Katz"/>
        <s v="Woo-Ping Yuen"/>
        <s v="Hwan-kyung Lee"/>
        <s v="Steven Gomez"/>
        <s v="Bradley King"/>
        <s v="Duke Johnson, Charlie Kaufman"/>
        <s v="Amma Asante"/>
        <s v="Pawel Pawlikowski"/>
        <s v="David Leitch"/>
        <s v="Andy Hamilton, Guy Jenkin"/>
        <s v="Dean Israelite"/>
        <s v="Steve Martino"/>
        <s v="Juliano Dornelles, Kleber Mendon√ßa Filho"/>
        <s v="Vic Armstrong"/>
        <s v="Jordan Rubin"/>
        <s v="Michael Petroni"/>
        <s v="Josh Lawson"/>
        <s v="Shira Piven"/>
        <s v="Philippe de Chauveron"/>
        <s v="Anthony Burns"/>
        <s v="Mrighdeep Lamba"/>
        <s v="Harold Cronk"/>
        <s v="Kay Cannon"/>
        <s v="Zhangke Jia"/>
        <s v="Alain Guiraudie"/>
        <s v="Steven S. DeKnight"/>
        <s v="Farren Blackburn"/>
        <s v="Siddharth Anand"/>
        <s v="Gillian Robespierre"/>
        <s v="Trish Sie"/>
        <s v="Daniel Alfredson"/>
        <s v="Sarik Andreasyan"/>
        <s v="Thea Sharrock"/>
        <s v="Adam MacDonald"/>
        <s v="Fouad Mikati"/>
        <s v="Emilio Mart√≠nez L√°zaro"/>
        <s v="Colin Minihan"/>
        <s v="Gren Wells"/>
        <s v="Sam Esmail"/>
        <s v="Aleksander Bach"/>
        <s v="Andrew Mogel, Jarrad Paul"/>
        <s v="Courteney Cox"/>
        <s v="Yarrow Cheney, Scott Mosier"/>
        <s v="Chris Renaud, Yarrow Cheney"/>
        <s v="Bora Dagtekin"/>
        <s v="Clay Kaytis"/>
        <s v="Jon Stewart"/>
        <s v="Johnny Martin"/>
        <s v="Matt Bettinelli-Olpin, Tyler Gillett"/>
        <s v="Ciar√°n Foy"/>
        <s v="Charlie McDowell"/>
        <s v="Rob Thomas"/>
        <s v="Jason Hall"/>
        <s v="Ben Palmer"/>
        <s v="Gr√©gory Levasseur"/>
        <s v="Severin Fiala, Veronika Franz"/>
        <s v="Damon Beesley, Iain Morris"/>
        <s v="Jake Szymanski"/>
        <s v="Brian DeCubellis"/>
        <s v="Elizabeth Banks"/>
        <s v="Liz Garbus"/>
        <s v="Aaron Hann, Mario Miscione"/>
        <s v="Ian Samuels"/>
        <s v="Jeff Tomsic"/>
        <s v="Ricky Gervais"/>
        <s v="Josh Stolberg"/>
        <s v="Morgan Matthews"/>
        <s v="Tony Cervone"/>
        <s v="James Ward Byrkit"/>
        <s v="Matthew Warchus"/>
        <s v="Adam Randall"/>
        <s v="Vinil Mathew"/>
        <s v="Dan Gilroy"/>
        <s v="Stephen S. Campanelli"/>
        <s v="Mark Burton, Richard Starzak"/>
        <s v="Ben Young"/>
        <s v="William Eubank"/>
        <s v="Alberto Rodr√≠guez"/>
        <s v="Jonathan Helpert"/>
        <s v="Chad Stahelski, David Leitch"/>
        <s v="David Zellner"/>
        <s v="David Gelb"/>
        <s v="John Slattery"/>
        <s v="Oz Perkins"/>
        <s v="Mary Agnes Donoghue"/>
        <s v="Andr√© √òvredal"/>
        <s v="C√©dric Jimenez"/>
        <s v="Byron Howard, Rich Moore"/>
        <s v="Vikas Bahl"/>
        <s v="Roxanne Benjamin, Sof√¨a Carrillo"/>
        <s v="Cate Shortland"/>
        <s v="Sel√ßuk Aydemir, Birkan Pusa"/>
        <s v="Roberts Gannaway"/>
        <s v="Peter Sattler"/>
        <s v="Russell Crowe"/>
        <s v="Dami√°n Szifron"/>
        <s v="Charlie Bean, Paul Fisher"/>
        <s v="Andrew Erwin, Jon Erwin"/>
        <s v="Adam Robitel"/>
        <s v="Whit Stillman"/>
        <s v="James Simone, Hiromasa Yonebayashi"/>
        <s v="Ilya Naishuller"/>
        <s v="Sarah Gavron"/>
        <s v="Rahul Dholakia"/>
        <s v="Abderrahmane Sissako"/>
        <s v="Elijah Bynum"/>
        <s v="Jeethu Joseph"/>
        <s v="Ketan Mehta"/>
        <s v="Marwan Hamed"/>
        <s v="Marielle Heller"/>
        <s v="Miguel √Ångel Vivas"/>
        <s v="Leigh Janiak"/>
        <s v="Christopher Leone"/>
        <s v="Pradeep Sarkar"/>
        <s v="Sharat Katariya"/>
        <s v="Alain Desrochers"/>
        <s v="John Maclean"/>
        <s v="Gerard Johnstone"/>
        <s v="Christopher Spencer"/>
        <s v="Ted Geoghegan"/>
        <s v="David Robert Mitchell"/>
        <s v="Greta Gerwig"/>
        <s v="Andrew Haigh"/>
        <s v="Eric Lartigau"/>
        <s v="Matt Ross"/>
        <s v="Yuriy Bykov"/>
        <s v="Babak Najafi"/>
        <s v="Richard Glatzer, Wash Westmoreland"/>
        <s v="Simon Verhoeven"/>
        <s v="Damien Mac√©, Alexis Wajsbrot"/>
        <s v="Dome Karukoski"/>
        <s v="Paul Katis"/>
        <s v="Onur √únl√º"/>
        <s v="Shintaro Shimosawa"/>
        <s v="Michael Dudok de Wit"/>
        <s v="Anjali Menon"/>
        <s v="Jason Zada"/>
        <s v="Shashank Khaitan"/>
        <s v="Olivier Nakache, √âric Toledano"/>
        <s v="Alex Richanbach"/>
        <s v="Richie Keen"/>
        <s v="Seong-hun Kim"/>
        <s v="Cem Yilmaz"/>
        <s v="Justin Benson, Gregg Bishop"/>
        <s v="Gerard Barrett"/>
        <s v="Jason Lei Howden"/>
        <s v="Fabio Guaglione, Fabio Resinaro"/>
        <s v="Jemaine Clement, Taika Waititi"/>
        <s v="Mike Thurmeier, Galen T. Chu"/>
        <s v="Nash Edgerton"/>
        <s v="Michael Almereyda"/>
        <s v="Denise Di Novi"/>
        <s v="Alex Brewer, Benjamin Brewer"/>
        <s v="Uli Edel"/>
        <s v="Navdeep Singh"/>
        <s v="Lev L. Spiro"/>
        <s v="Bj√∂rn Runge"/>
        <s v="Louis Clichy, Alexandre Astier"/>
        <s v="Hsiao-Hsien Hou"/>
        <s v="James Franco"/>
        <s v="Tony McNamara"/>
        <s v="Matt Osterman"/>
        <s v="Gabriele Mainetti"/>
        <s v="Will Slocombe"/>
        <s v="Ross Katz"/>
        <s v="Vince Marcello"/>
        <s v="Hannah Fidell"/>
        <s v="Khurram H. Alavi, Ayman Jamal"/>
        <s v="Brian Fee"/>
        <s v="Giulio Ricciarelli"/>
        <s v="Nicolas Pesce"/>
        <s v="Susan Johnson"/>
        <s v="Ben Howling, Yolanda Ramke"/>
        <s v="Daniel Lee"/>
        <s v="Levan Gabriadze"/>
        <s v="John Krasinski"/>
        <s v="Nora Twomey"/>
        <s v="Brett Haley"/>
        <s v="Anna Biller"/>
        <s v="Richie Smyth"/>
        <s v="Anna Foerster"/>
        <s v="Steven C. Miller"/>
        <s v="Ned Benson"/>
        <s v="Adam Schindler"/>
        <s v="Garth Davis"/>
        <s v="Jennifer Fox"/>
        <s v="Gee Malik Linton"/>
        <s v="Stefano Sollima"/>
        <s v="Michael Showalter"/>
        <s v="Max Joseph"/>
        <s v="Hannes Holm"/>
        <s v="Jean-St√©phane Sauvaire"/>
        <s v="Sergey Mokritskiy"/>
        <s v="Hans Petter Moland"/>
        <s v="Jeff Fowler"/>
        <s v="Jeetu Arora, Gurmeet Ram Rahim Singh"/>
        <s v="Karan Malhotra"/>
        <s v="Tadayoshi Yamamuro"/>
        <s v="Sean Baker"/>
        <s v="Kristoffer Nyholm"/>
        <s v="Rick Famuyiwa"/>
        <s v="James Vanderbilt"/>
        <s v="Darren Lynn Bousman, Axelle Carolyn"/>
        <s v="Ali Atay"/>
        <s v="James Schamus"/>
        <s v="Burak Aksak"/>
        <s v="Sebastian Schipper"/>
        <s v="Akiva Schaffer, Jorma Taccone"/>
        <s v="Jeremy Gillespie, Steven Kostanski"/>
        <s v="Florian Gallenberger"/>
        <s v="Hideaki Anno, Shinji Higuchi"/>
        <s v="Darren Doane"/>
        <s v="Stacy Title"/>
        <s v="Babak Anvari"/>
        <s v="Damien Leone"/>
        <s v="Dan Kwan, Daniel Scheinert"/>
        <s v="Billy O'Brien"/>
        <s v="Bethany Ashton Wolf"/>
        <s v="Joe Talbot"/>
        <s v="Federico D'Alessandro"/>
        <s v="Jafar Panahi"/>
        <s v="Chris McKay"/>
        <s v="Mia Hansen-L√∏ve"/>
        <s v="Jenny Gage"/>
        <s v="Raja Menon"/>
        <s v="Pablo Trapero"/>
        <s v="Nishikant Kamat"/>
        <s v="Anup Bhandari"/>
        <s v="Abhishek Chaubey"/>
        <s v="Peter Atencio"/>
        <s v="Chris Peckover"/>
        <s v="Celal √áimen"/>
        <s v="Vaughn Stein"/>
        <s v="Joel Edgerton"/>
        <s v="Deon Taylor"/>
        <s v="Nate Parker"/>
        <s v="Michael Thelin"/>
        <s v="Aaron Sorkin"/>
        <s v="Nicholas Gyeney"/>
        <s v="Albert Hughes"/>
        <s v="R.D. Braunstein"/>
        <s v="Robert Eggers"/>
        <s v="Colm McCarthy"/>
        <s v="Anders Walter"/>
        <s v="Ciro Guerra"/>
        <s v="Travis Knight"/>
        <s v="Tyler Nilson, Michael Schwartz"/>
        <s v="Chad Stahelski"/>
        <s v="Neeraj Ghaywan"/>
        <s v="Antonio Campos"/>
        <s v="Andrew Jay Cohen"/>
        <s v="Alphonse Puthren"/>
        <s v="Ben C. Lucas"/>
        <s v="Mark Cullen"/>
        <s v="Luke Scott"/>
        <s v="Toa Fraser"/>
        <s v="Peter Foott"/>
        <s v="David Leveaux"/>
        <s v="Koratala Siva"/>
        <s v="Sergio Pablos, Carlos Mart√≠nez L√≥pez"/>
        <s v="Otto Bathurst"/>
        <s v="Juan Carlos Medina"/>
        <s v="Daniel Ragussis"/>
        <s v="Sean Foley"/>
        <s v="Liam Gavin"/>
        <s v="Ribhu Dasgupta"/>
        <s v="Mark Dennis, Ben Foster"/>
        <s v="Nicholas Stoller, Doug Sweetland"/>
        <s v="Claire Denis"/>
        <s v="Bob Persichetti, Peter Ramsey"/>
        <s v="Mick Jackson"/>
        <s v="Kasi Lemmons"/>
        <s v="Gabriela Cowperthwaite"/>
        <s v="Shakun Batra"/>
        <s v="Paolo Genovese"/>
        <s v="Meghna Gulzar"/>
        <s v="Roxanne Benjamin, Matt Bettinelli-Olpin"/>
        <s v="Armando Iannucci"/>
        <s v="Trey Edward Shults"/>
        <s v="Nick Park"/>
        <s v="Mike Birbiglia"/>
        <s v="Stephen Susco"/>
        <s v="Vikram K. Kumar"/>
        <s v="Lennart Ruff"/>
        <s v="Gideon Raff"/>
        <s v="Lin Oeding"/>
        <s v="John Butler"/>
        <s v="Joachim R√∏nning"/>
        <s v="Ken Marino"/>
        <s v="Lucia Aniello"/>
        <s v="Pa. Ranjith"/>
        <s v="Hugo G√©lin"/>
        <s v="Fritz B√∂hm"/>
        <s v="Michael Noer"/>
        <s v="Benny Safdie, Josh Safdie"/>
        <s v="Dean Craig"/>
        <s v="Kevin Phillips"/>
        <s v="Sam Liu"/>
        <s v="Rodrigo Grande"/>
        <s v="Matt Eskandari"/>
        <s v="Kimo Stamboel, Timo Tjahjanto"/>
        <s v="Anthony Byrne"/>
        <s v="Michael Chaves"/>
        <s v="Dharmendra Suresh Desai"/>
        <s v="Ken Loach, Laura Obiols"/>
        <s v="Kris Pearn, Cory Evans"/>
        <s v="Barry Jenkins"/>
        <s v="Y√ºksel Aksu"/>
        <s v="Stella Meghie"/>
        <s v="Jordan Peele"/>
        <s v="Claire Scanlon"/>
        <s v="Sudha Kongara"/>
        <s v="Richard Stanley"/>
        <s v="Nagraj Manjule"/>
        <s v="Vicky Jewson"/>
        <s v="Naoko Yamada"/>
        <s v="Amitabh Reza Chowdhury"/>
        <s v="Chris Renaud, Jonathan del Val"/>
        <s v="Wash Westmoreland"/>
        <s v="Atlee Kumar"/>
        <s v="Brian Smrz"/>
        <s v="Sanjay Gupta"/>
        <s v="Anthony Maras"/>
        <s v="Brian Taylor"/>
        <s v="Ali Abbasi"/>
        <s v="Jeremy Dyson, Andy Nyman"/>
        <s v="Brent Bonacorso"/>
        <s v="Marti Noxon"/>
        <s v="Aniruddha Roy Chowdhury"/>
        <s v="Ram Madhvani"/>
        <s v="Takeshi Nozue"/>
        <s v="Fumihiko Sori"/>
        <s v="Ildik√≥ Enyedi"/>
        <s v="Francis Lee"/>
        <s v="David Bruckner"/>
        <s v="Sebasti√°n Lelio"/>
        <s v="Tony Elliott"/>
        <s v="Taylor Sheridan"/>
        <s v="Taran Killam"/>
        <s v="Paul Negoescu"/>
        <s v="Macon Blair"/>
        <s v="Lasse Hallstr√∂m, Joe Johnston"/>
        <s v="Jeremy Rush"/>
        <s v="Saket Chaudhary"/>
        <s v="Jonah Hill"/>
        <s v="Fran√ßois Simard, Anouk Whissell"/>
        <s v="Takanori Tsujimoto"/>
        <s v="Shree Narayan Singh"/>
        <s v="Francis Annan"/>
        <s v="Dave McCary"/>
        <s v="Cory Finley"/>
        <s v="Boots Riley"/>
        <s v="Assaf Bernstein"/>
        <s v="Shashanka Ghosh"/>
        <s v="John Carroll Lynch"/>
        <s v="Arun Prabhu Purushothaman"/>
        <s v="Mike White"/>
        <s v="Stephan Rick"/>
        <s v="Hallie Meyers-Shyer"/>
        <s v="Alex Lehmann"/>
        <s v="Yasushi Kawamura, Kei'ichi Sato"/>
        <s v="Paul Dano"/>
        <s v="Farhad Safinia"/>
        <s v="Brady Corbet"/>
        <s v="Matt Spicer"/>
        <s v="Diederik Van Rooijen"/>
        <s v="H√ºdaverdi Yavuz"/>
        <s v="Kogonada"/>
        <s v="Guy Nattiv"/>
        <s v="Vicente Villanueva"/>
        <s v="Alejandro Landes"/>
        <s v="Caroline Labr√®che, Steeve L√©onard"/>
        <s v="Nick Bruno, Troy Quane"/>
        <s v="Andrea Berloff"/>
        <s v="Advait Chandan"/>
        <s v="Timo Tjahjanto"/>
        <s v="Alice Waddington"/>
        <s v="Drew Pearce"/>
        <s v="Robin Campillo"/>
        <s v="Phil Johnston, Rich Moore"/>
        <s v="Gayatri, Pushkar"/>
        <s v="Lee Cronin"/>
        <s v="Bart Layton"/>
        <s v="Chlo√© Zhao"/>
        <s v="Matt Palmer"/>
        <s v="Desiree Akhavan"/>
        <s v="Jeff Chan"/>
        <s v="Anurag Singh"/>
        <s v="Duncan Skiles"/>
        <s v="Grant Sputore"/>
        <s v="Sankalp Reddy"/>
        <s v="Eliza Hittman"/>
        <s v="Jonathan Baker, Josh Baker"/>
        <s v="Thurop Van Orman, John Rice"/>
        <s v="Can Ulkay"/>
        <s v="Hiromasa Yonebayashi, Giles New"/>
        <s v="Nisha Ganatra"/>
        <s v="Gerard McMurray"/>
        <s v="Karthick Naren"/>
        <s v="Patrick Vollrath"/>
        <s v="Karey Kirkpatrick, Jason Reisig"/>
        <s v="Sam Levinson"/>
        <s v="Amit Masurkar"/>
        <s v="Matthew Ross"/>
        <s v="Jill Culton, Todd Wilderman"/>
        <s v="David Raymond"/>
        <s v="Scott Beck, Bryan Woods"/>
        <s v="Steven Caple Jr."/>
        <s v="Chris Butler"/>
        <s v="Walt Dohrn, David P. Smith"/>
        <s v="Michael Engler"/>
        <s v="Brett Donowho"/>
        <s v="Kivan√ß Baru√∂n√º"/>
        <s v="Coralie Fargeat"/>
        <s v="Gustav M√∂ller"/>
        <s v="Justin Baldoni"/>
        <s v="Alice Rohrwacher"/>
        <s v="Luke Sparke"/>
        <s v="Byung-gil Jung"/>
        <s v="Stephen Merchant"/>
        <s v="Nattawut Poonpiriya"/>
        <s v="Simon Kinberg"/>
        <s v="Andrew Patterson"/>
        <s v="Siddharth Malhotra"/>
        <s v="Robert Smigel"/>
        <s v="Susanna Fogel"/>
        <s v="El√©onore Pourriat"/>
        <s v="Wayne Roberts"/>
        <s v="Kim Nguyen"/>
        <s v="Hun Jang"/>
        <s v="Siva"/>
        <s v="Abby Kohn, Marc Silverstein"/>
        <s v="Christoffer Boe"/>
        <s v="Sara Colangelo"/>
        <s v="Joe Penna"/>
        <s v="Ashwiny Iyer Tiwari"/>
        <s v="Aleksey Pimanov"/>
        <s v="Bill Holderman"/>
        <s v="C. Prem Kumar"/>
        <s v="David Kerr"/>
        <s v="Hang-jun Jang"/>
        <s v="Ram Kumar"/>
        <s v="Peter Farrelly"/>
        <s v="Panos Cosmatos"/>
        <s v="Kevin R. Adams, Joe Ksander"/>
        <s v="Bo Burnham"/>
        <s v="Yong-hwa Kim"/>
        <s v="Lauren Miller Rogen"/>
        <s v="R. Balki"/>
        <s v="G√∂khan G√∂k"/>
        <s v="Carlos L√≥pez Estrada"/>
        <s v="Ziad Doueiri"/>
        <s v="Chang-dong Lee"/>
        <s v="Sandeep Reddy Vanga"/>
        <s v="Robert Kouba"/>
        <s v="Tolga Kara√ßelik"/>
        <s v="Riley Stearns"/>
        <s v="Faruk Kabir"/>
        <s v="Nahnatchka Khan"/>
        <s v="Abe Forsythe"/>
        <s v="Gene Stupnitsky"/>
        <s v="Remo D'Souza"/>
        <s v="Junpei Mizusaki"/>
        <s v="Antonin Baudry"/>
        <s v="Ratnaa Sinha"/>
        <s v="Chiwetel Ejiofor"/>
        <s v="Aaron Horvath, Peter Rida Michail"/>
        <s v="Demi√°n Rugna"/>
        <s v="Matt Angel, Suzanne Coote"/>
        <s v="Alex Zamm"/>
        <s v="Chris Sanders"/>
        <s v="Ozan A√ßiktan"/>
        <s v="Kamil Cetin"/>
        <s v="Paul Downs Colaizzo"/>
        <s v="Frant Gwo"/>
        <s v="Amit Ravindernath Sharma"/>
        <s v="Jim Cummings"/>
        <s v="Ram, Amudhavan Karuppiah"/>
        <s v="Aneesh Chaganty"/>
        <s v="Cathy Yan"/>
        <s v="Wagner Moura"/>
        <s v="Ketche, Can Ulkay"/>
        <s v="Prashanth Neel"/>
        <s v="Mahesh Bhatt"/>
        <s v="David Yarovesky"/>
        <s v="Christopher Caldwell, Zeek Earl"/>
        <s v="William Bindley"/>
        <s v="Ari Aster"/>
        <s v="Erik Poppe"/>
        <s v="Jennifer Kaytin Robinson"/>
        <s v="Tatsuya Nagamine"/>
        <s v="Charlie Bean"/>
        <s v="Amar Kaushik"/>
        <s v="Om Raut"/>
        <s v="Mukesh Chhabra"/>
        <s v="Ajay Bahl"/>
        <s v="Alma Har'el"/>
        <s v="Amy Poehler"/>
        <s v="Chris Nelson"/>
        <s v="Galder Gaztelu-Urrutia"/>
        <s v="Scott Z. Burns"/>
        <s v="Rahi Anil Barve, Anand Gandhi"/>
        <s v="Lukas Dhont"/>
        <s v="Gary Dauberman"/>
        <s v="Daniel Goldhaber"/>
        <s v="Lorcan Finnegan"/>
        <s v="Gail Mancuso"/>
        <s v="Thomas Kail"/>
        <s v="Raj Mehta"/>
        <s v="C√©line Sciamma"/>
        <s v="Lulu Wang"/>
        <s v="Lars Klevberg"/>
        <s v="Brian Kirk"/>
        <s v="Melina Matsoukas"/>
        <s v="Zach Lipovsky, Adam B. Stein"/>
        <s v="Ant Timpson"/>
        <s v="Sam Hargrave"/>
        <s v="Mike Rohl"/>
        <s v="Chuck Konzelman, Cary Solomon"/>
        <s v="Nitesh Tiwari"/>
        <s v="Autumn de Wilde"/>
        <s v="Vince Gilligan"/>
        <s v="Raaj Shaandilyaa"/>
        <s v="Jagan Shakti"/>
        <s v="Nzingha Stewart"/>
        <s v="Michael Fimognari"/>
        <s v="Scott Aukerman"/>
        <s v="Peter Sullivan"/>
        <s v="Max Barbakow"/>
        <s v="Tyler Spindel"/>
        <s v="Alice Wu"/>
        <s v="J√©r√©my Clapin"/>
        <m/>
      </sharedItems>
    </cacheField>
    <cacheField name="writer" numFmtId="0">
      <sharedItems containsBlank="1"/>
    </cacheField>
    <cacheField name="actors" numFmtId="0">
      <sharedItems containsBlank="1" longText="1"/>
    </cacheField>
    <cacheField name="actors_1" numFmtId="0">
      <sharedItems containsBlank="1" count="2300">
        <s v="Meg Ryan"/>
        <s v="Mariah Carey"/>
        <s v="Phil Daniels"/>
        <s v="Ioan Gruffudd"/>
        <s v="Olatz L√≥pez Garmendia"/>
        <s v="Salma Hayek"/>
        <s v="Johnny Depp"/>
        <s v="Alan Howard"/>
        <s v="Jeremy Davies"/>
        <s v="Tom Cruise"/>
        <s v="Ryan McCluskey"/>
        <s v="Michael Herbig"/>
        <s v="Kevin Spacey"/>
        <s v="Hugh Jackman"/>
        <s v="Tommy Lee Jones"/>
        <s v="Drew Barrymore"/>
        <s v="Karen Lancaume"/>
        <s v="David Spade"/>
        <s v="Selma Blair"/>
        <s v="Ewan McGregor"/>
        <s v="Moritz Bleibtreu"/>
        <s v="David Duchovny"/>
        <s v="Sigourney Weaver"/>
        <s v="Heather Graham"/>
        <s v="Mike Myers"/>
        <s v="Alfre Woodard"/>
        <s v="Rene Russo"/>
        <s v="Sylvester Stallone"/>
        <s v="Mark Wahlberg"/>
        <s v="Roscoe Lee Browne"/>
        <s v="Liev Schreiber"/>
        <s v="Vin Diesel"/>
        <s v="James Spader"/>
        <s v="George Clooney"/>
        <s v="Kevin Kline"/>
        <s v="Denzel Washington"/>
        <s v="Matthew McConaughey"/>
        <s v="Christian Bale"/>
        <s v="Eddie Murphy"/>
        <s v="Adrian Paul"/>
        <s v="Tobey Maguire"/>
        <s v="Shawn Driscoll"/>
        <s v="Angelina Jolie"/>
        <s v="John Cusack"/>
        <s v="Paz Vega"/>
        <s v="Will Smith"/>
        <s v="Matt Damon"/>
        <s v="Carmen Maura"/>
        <s v="Luke Wilson"/>
        <s v="Madonna"/>
        <s v="Jesse Bradford"/>
        <s v="Mark Addy"/>
        <s v="Mark Rylance"/>
        <s v="Owen Wilson"/>
        <s v="Jude Law"/>
        <s v="Wesley Snipes"/>
        <s v="Cameron Diaz"/>
        <s v="Gary Sinise"/>
        <s v="Winona Ryder"/>
        <s v="Michelle Pfeiffer"/>
        <s v="Martin Lawrence"/>
        <s v="Paul Sanchez"/>
        <s v="Thora Birch"/>
        <s v="Samuel L. Jackson"/>
        <s v="Al Pacino"/>
        <s v="Sam Neill"/>
        <s v="Leonardo DiCaprio"/>
        <s v="Lucas Gregorowicz"/>
        <s v="Kim Basinger"/>
        <s v="Elisabeth Shue"/>
        <s v="Anthony LaPaglia"/>
        <s v="Ian Mongrain"/>
        <s v="Wood Harris"/>
        <s v="Gene Hackman"/>
        <s v="Morgan Freeman"/>
        <s v="Yeong-ae Lee"/>
        <s v="Jet Li"/>
        <s v="Brad Pitt"/>
        <s v="Brendan Fraser"/>
        <s v="Naomi Watts"/>
        <s v="Ron Perlman"/>
        <s v="Robert Englund"/>
        <s v="Noel Appleby"/>
        <s v="Bruce Allpress"/>
        <s v="Brady Corbet"/>
        <s v="Ezra Godden"/>
        <s v="Bj√∂rk"/>
        <s v="Derek Luke"/>
        <s v="Aamir Khan"/>
        <s v="Jim Carrey"/>
        <s v="Colin Farrell"/>
        <s v="Ben Stiller"/>
        <s v="Russell Crowe"/>
        <s v="Melanie Griffith"/>
        <s v="Ming-Na Wen"/>
        <s v="Richard Gere"/>
        <s v="Ray Winstone"/>
        <s v="Carmen Electra"/>
        <s v="James Marsden"/>
        <s v="Tatsuya Fujiwara"/>
        <s v="Jake Gyllenhaal"/>
        <s v="Robert De Niro"/>
        <s v="Geoffrey Rush"/>
        <s v="Ellen Burstyn"/>
        <s v="Keanu Reeves"/>
        <s v="Sean Connery"/>
        <s v="Malgorzata Foremniak"/>
        <s v="Chris Rock"/>
        <s v="Arnold Schwarzenegger"/>
        <s v="Johnny Knoxville"/>
        <s v="Benicio Del Toro"/>
        <s v="Billy Crudup"/>
        <s v="Giovanni Ribisi"/>
        <s v="Ed Harris"/>
        <s v="Heath Ledger"/>
        <s v="Mekhi Phifer"/>
        <s v="Fares Fares"/>
        <s v="Yilmaz Erdogan"/>
        <s v="Ben Affleck"/>
        <s v="Jackie Chan"/>
        <s v="Chris Elliott"/>
        <s v="Michael Douglas"/>
        <s v="John Travolta"/>
        <s v="Adam Sandler"/>
        <s v="Danny DeVito"/>
        <s v="Matheus Nachtergaele"/>
        <s v="Dennis Quaid"/>
        <s v="Clint Eastwood"/>
        <s v="Marla Sokoloff"/>
        <s v="Freddie Prinze Jr."/>
        <s v="Nicolas Cage"/>
        <s v="Mel Gibson"/>
        <s v="Nicole Kidman"/>
        <s v="Steve Coogan"/>
        <s v="Jean Reno"/>
        <s v="John Malkovich"/>
        <s v="Bruce Willis"/>
        <s v="Yun-Fat Chow"/>
        <s v="Woo-sung Jung"/>
        <s v="Y√ªki Kud√¥"/>
        <s v="K√¥ichi Yamadera"/>
        <s v="Jeremy Irons"/>
        <s v="Tak Sakaguchi"/>
        <s v="Chris O'Donnell"/>
        <s v="Sandra Bullock"/>
        <s v="Vincent Cassel"/>
        <s v="Kirsten Dunst"/>
        <s v="Monica Potter"/>
        <s v="Joshua Jackson"/>
        <s v="Jennifer Morrison"/>
        <s v="Brenda Blethyn"/>
        <s v="Julia Roberts"/>
        <s v="Devon Sawa"/>
        <s v="Ice Cube"/>
        <s v="Woody Allen"/>
        <s v="Natalie Portman"/>
        <s v="John Goodman"/>
        <s v="Jennifer Jason Leigh"/>
        <s v="Glenndon Chatman"/>
        <s v="Val Kilmer"/>
        <s v="Jason Statham"/>
        <s v="Piper Perabo"/>
        <s v="Ryan Phillippe"/>
        <s v="Amy Ryan"/>
        <s v="Matt Dillon"/>
        <s v="Willem Dafoe"/>
        <s v="Sean Pertwee"/>
        <s v="Brendon Ryan Barrett"/>
        <s v="Stellan Skarsg√•rd"/>
        <s v="Julia Stiles"/>
        <s v="Sean Cw Johnson"/>
        <s v="Steve Zahn"/>
        <s v="Juan Gabriel Yacuzzi"/>
        <s v="Gary Oldman"/>
        <s v="Guy Pearce"/>
        <s v="Jennifer Lopez"/>
        <s v="Emily Perkins"/>
        <s v="Amanda Schull"/>
        <s v="Glenn Close"/>
        <s v="Kane Hodder"/>
        <s v="Audrey Tautou"/>
        <s v="Hayden Christensen"/>
        <s v="Jamie Foxx"/>
        <s v="Sacha Baron Cohen"/>
        <s v="Jeremy Northam"/>
        <s v="Anne Hathaway"/>
        <s v="Tony Chiu-Wai Leung"/>
        <s v="Kari Matchett"/>
        <s v="Haley Joel Osment"/>
        <s v="Anthony Hopkins"/>
        <s v="Elizabeth Daily"/>
        <s v="Tim Meadows"/>
        <s v="Amitabh Bachchan"/>
        <s v="Breckin Meyer"/>
        <s v="Jamie Bell"/>
        <s v="Damon Wayans"/>
        <s v="Haruhiko Kat√¥"/>
        <s v="Javier C√°mara"/>
        <s v="Jason Biggs"/>
        <s v="David Arquette"/>
        <s v="Tom Cavanagh"/>
        <s v="Jay Brazeau"/>
        <s v="Antonio Banderas"/>
        <s v="Gerard Butler"/>
        <s v="Cate Blanchett"/>
        <s v="Ken'ichi End√¥"/>
        <s v="Jim Cummings"/>
        <s v="Monica Bellucci"/>
        <s v="Jamie Lee Curtis"/>
        <s v="Miyoko Sh√¥ji"/>
        <s v="Anil Kapoor"/>
        <s v="Leelee Sobieski"/>
        <s v="Ricardo Dar√≠n"/>
        <s v="Takeshi Kitano"/>
        <s v="Jon Favreau"/>
        <s v="Tae-Hyun Cha"/>
        <s v="Natasha Henstridge"/>
        <s v="Kurt Loder"/>
        <s v="Corey Burton"/>
        <s v="Paul Hogan"/>
        <s v="Paul Walker"/>
        <s v="Kurt Russell"/>
        <s v="Ajay Devgn"/>
        <s v="Ray Anthony"/>
        <s v="Chelcie Ross"/>
        <s v="Rica Matsumoto"/>
        <s v="Rachael Leigh Cook"/>
        <s v="Pierce Brosnan"/>
        <s v="Frances McDormand"/>
        <s v="Samuel Le Bihan"/>
        <s v="Patricia Clarkson"/>
        <s v="Paddy Considine"/>
        <s v="Campbell Scott"/>
        <s v="Pen√©lope Cruz"/>
        <s v="Aaliyah"/>
        <s v="Emile Hirsch"/>
        <s v="Jeff Goldblum"/>
        <s v="Oksana Akinshina"/>
        <s v="Chris Klein"/>
        <s v="Steve Oedekerk"/>
        <s v="Wes Bentley"/>
        <s v="Tom Green"/>
        <s v="Don Cheadle"/>
        <s v="Rob Schneider"/>
        <s v="Gabriel Byrne"/>
        <s v="Alfred Molina"/>
        <s v="Richard Harris"/>
        <s v="DJ Qualls"/>
        <s v="Ashton Kutcher"/>
        <s v="Steven Seagal"/>
        <s v="Mary Alice"/>
        <s v="Denise Richards"/>
        <s v="Chris Ambrose"/>
        <s v="Billy Bob Thornton"/>
        <s v="Ren√©e Zellweger"/>
        <s v="Michael J. Fox"/>
        <s v="Janeane Garofalo"/>
        <s v="Josh Hartnett"/>
        <s v="Anders W. Berthelsen"/>
        <s v="Kate Hudson"/>
        <s v="Ashley Judd"/>
        <s v="Rumi Hiiragi"/>
        <s v="Ray Wise"/>
        <s v="Daniel Gim√©nez Cacho"/>
        <s v="Hitomi Kuroki"/>
        <s v="Tony Shalhoub"/>
        <s v="Emilio Echevarr√≠a"/>
        <s v="Christopher Adamson"/>
        <s v="Tim Allen"/>
        <s v="Catherine Deneuve"/>
        <s v="Jerry O'Connell"/>
        <s v="Jim Moret"/>
        <s v="Ryan Gosling"/>
        <s v="Tom Wilkinson"/>
        <s v="Gast√≥n Pauls"/>
        <s v="Julie Andrews"/>
        <s v="Andr√© Vippolis"/>
        <s v="John Cameron Mitchell"/>
        <s v="Ryo Ishibashi"/>
        <s v="Chris Kattan"/>
        <s v="Tilda Swinton"/>
        <s v="Reese Witherspoon"/>
        <s v="Martin Compston"/>
        <s v="Diane Lane"/>
        <s v="Linda Hardy"/>
        <s v="Mircea Diaconu"/>
        <s v="Gabriela Oltean"/>
        <s v="Chad Bannon"/>
        <s v="Joaquin Phoenix"/>
        <s v="Everlyn Sampi"/>
        <s v="Adrien Brody"/>
        <s v="Patrick Stewart"/>
        <s v="Flex Alexander"/>
        <s v="Lillian Adams"/>
        <s v="Jung Suh"/>
        <s v="Tyrese Gibson"/>
        <s v="Marisa Paredes"/>
        <s v="Gwyneth Paltrow"/>
        <s v="John Tormey"/>
        <s v="Sergey Dreyden"/>
        <s v="Tyler Hoechlin"/>
        <s v="Antony Acker"/>
        <s v="Jack Nicholson"/>
        <s v="Geraldine McEwan"/>
        <s v="Gael Garc√≠a Bernal"/>
        <s v="Portia de Rossi"/>
        <s v="Jodie Foster"/>
        <s v="Lance Crouther"/>
        <s v="Michael Caine"/>
        <s v="Kevin Costner"/>
        <s v="Matt Long"/>
        <s v="Nia Vardalos"/>
        <s v="Slavko Stimac"/>
        <s v="Matthew Perry"/>
        <s v="Jason Mewes"/>
        <s v="David Caruso"/>
        <s v="Erin Kelly"/>
        <s v="Gina Philips"/>
        <s v="Brittany Murphy"/>
        <s v="Charlotte Rampling"/>
        <s v="Bill Paxton"/>
        <s v="Jennifer Westfeldt"/>
        <s v="Frankie Muniz"/>
        <s v="Aitana S√°nchez-Gij√≥n"/>
        <s v="Robin Williams"/>
        <s v="Jason Lee"/>
        <s v="Albert Brooks"/>
        <s v="Uma Thurman"/>
        <s v="Robert Redford"/>
        <s v="Ch√¢u Belle Dinh"/>
        <s v="Sam Spruell"/>
        <s v="Ray Romano"/>
        <s v="Megan Cavanagh"/>
        <s v="Omar Sharif"/>
        <s v="Miho Kanno"/>
        <s v="Dick Clark"/>
        <s v="Jon Voight"/>
        <s v="Mark Aisbett"/>
        <s v="Henry Thomas"/>
        <s v="William H. Macy"/>
        <s v="Jennifer Love Hewitt"/>
        <s v="Dan Leis"/>
        <s v="Simon Abkarian"/>
        <s v="Anna Paquin"/>
        <s v="Colin Hanks"/>
        <s v="Rowan Atkinson"/>
        <s v="Britney Spears"/>
        <s v="Ethan Hawke"/>
        <s v="Daveigh Chase"/>
        <s v="Hugh Grant"/>
        <s v="Matthew Davis"/>
        <s v="Sean Penn"/>
        <s v="Dwayne Johnson"/>
        <s v="Chyler Leigh"/>
        <s v="Method Man"/>
        <s v="Rupert Everett"/>
        <s v="Ralph Fiennes"/>
        <s v="T√©a Leoni"/>
        <s v="Charlize Theron"/>
        <s v="Donzaleigh Abernathy"/>
        <s v="Jennifer Aniston"/>
        <s v="Eddie Griffin"/>
        <s v="Barry Watson"/>
        <s v="Harriet Owen"/>
        <s v="Steve Martin"/>
        <s v="Goldie Hawn"/>
        <s v="Rebecca Romijn"/>
        <s v="Maggie Smith"/>
        <s v="Jimi Mistry"/>
        <s v="Jean-Claude Van Damme"/>
        <s v="Kieran Culkin"/>
        <s v="Kate Winslet"/>
        <s v="Takeshi Kaneshiro"/>
        <s v="Shane West"/>
        <s v="Cuba Gooding Jr."/>
        <s v="Bruce Campbell"/>
        <s v="Lacey Chabert"/>
        <s v="Chaney Kley"/>
        <s v="Nikolaj Lie Kaas"/>
        <s v="Jason Schwartzman"/>
        <s v="Alexis Bledel"/>
        <s v="Ryan Reynolds"/>
        <s v="Amy Aquino"/>
        <s v="Tadanobu Asano"/>
        <s v="Laura Regan"/>
        <s v="Muzaffer √ñzdemir"/>
        <s v="Luigi Lo Cascio"/>
        <s v="Michael Jai White"/>
        <s v="Birol √únel"/>
        <s v="Philip Seymour Hoffman"/>
        <s v="Shah Rukh Khan"/>
        <s v="Chizuru Ikewaki"/>
        <s v="Stephen Chow"/>
        <s v="Jean-Claude Donda"/>
        <s v="Eric Bana"/>
        <s v="Kelly Preston"/>
        <s v="Alex Palmer"/>
        <s v="Bruce Greenwood"/>
        <s v="Giovanna Mezzogiorno"/>
        <s v="James Van Der Beek"/>
        <s v="Yuka Imoto"/>
        <s v="Chris Tucker"/>
        <s v="Anthony Rapp"/>
        <s v="Stephen Dorff"/>
        <s v="Daniel Radcliffe"/>
        <s v="Dana Carvey"/>
        <s v="Desmond Harrington"/>
        <s v="Samy Naceri"/>
        <s v="Eion Bailey"/>
        <s v="Julianne Moore"/>
        <s v="Eminem"/>
        <s v="Keisha Castle-Hughes"/>
        <s v="Michael B. Jordan"/>
        <s v="Greg Kinnear"/>
        <s v="Christopher Shyer"/>
        <s v="Kevin Bacon"/>
        <s v="G.W. Bailey"/>
        <s v="Paul Schneider"/>
        <s v="Taye Diggs"/>
        <s v="Y√ªta Sone"/>
        <s v="Betty Aberlin"/>
        <s v="Kate Bosworth"/>
        <s v="Matthew Faber"/>
        <s v="Chiwetel Ejiofor"/>
        <s v="Casey Affleck"/>
        <s v="Angela Bettis"/>
        <s v="Rider Strong"/>
        <s v="Nick Cannon"/>
        <s v="Guillaume Canet"/>
        <s v="Pamela Anderson"/>
        <s v="Hilary Duff"/>
        <s v="Max Minghella"/>
        <s v="Kap-su Kim"/>
        <s v="Edward Norton"/>
        <s v="Harry Belafonte"/>
        <s v="Bing Shao"/>
        <s v="Shad Moss"/>
        <s v="Gretchen Mol"/>
        <s v="Ko Shibasaki"/>
        <s v="Ali Larter"/>
        <s v="Joseph Fiennes"/>
        <s v="Alex Etel"/>
        <s v="Stella Gonet"/>
        <s v="Michael Pitt"/>
        <s v="Crispin Glover"/>
        <s v="Kang-ho Song"/>
        <s v="Edward Burns"/>
        <s v="Kamal Haasan"/>
        <s v="Katie Holmes"/>
        <s v="Peter Sallis"/>
        <s v="James Gandolfini"/>
        <s v="Romanthony"/>
        <s v="Tony Jaa"/>
        <s v="Anthony Chau-Sang Wong"/>
        <s v="Erika Christensen"/>
        <s v="Jennifer Connelly"/>
        <s v="Robert Duvall"/>
        <s v="Jason Isaacs"/>
        <s v="Chase Ellison"/>
        <s v="Roger Carel"/>
        <s v="Queen Latifah"/>
        <s v="AnnaSophia Robb"/>
        <s v="Akshaye Khanna"/>
        <s v="Viggo Mortensen"/>
        <s v="Jonathan Cherry"/>
        <s v="Craig T. Nelson"/>
        <s v="Armin Rohde"/>
        <s v="Milla Jovovich"/>
        <s v="Jude Akuwudike"/>
        <s v="Ted Beckman"/>
        <s v="Salman Khan"/>
        <s v="Will Ferrell"/>
        <s v="Yeong-su Oh"/>
        <s v="Javier Bardem"/>
        <s v="Seth Green"/>
        <s v="Sanjay Dutt"/>
        <s v="Martin Hancock"/>
        <s v="Kate Beckinsale"/>
        <s v="James Franco"/>
        <s v="Jessica Alba"/>
        <s v="Joe Nicolo"/>
        <s v="Aaron Eckhart"/>
        <s v="Jessica Biel"/>
        <s v="Vikram"/>
        <s v="Vladimir Garin"/>
        <s v="Judi Dench"/>
        <s v="Ken Watanabe"/>
        <s v="Laurence Fishburne"/>
        <s v="Zachary Bennett"/>
        <s v="Emily Mortimer"/>
        <s v="Benjamin Bratt"/>
        <s v="Saif Ali Khan"/>
        <s v="Kristen Stewart"/>
        <s v="Georges Corraface"/>
        <s v="Wallace Shawn"/>
        <s v="Roberto Benigni"/>
        <s v="Helen Hunt"/>
        <s v="Halle Berry"/>
        <s v="Dakota Fanning"/>
        <s v="Agnes Bruckner"/>
        <s v="Jamie Kennedy"/>
        <s v="Nikki Reed"/>
        <s v="Hidetaka Yoshioka"/>
        <s v="Timothy Stack"/>
        <s v="Anna Katharina Schwabroh"/>
        <s v="Vas Blackwood"/>
        <s v="David McCullough"/>
        <s v="John Ashker"/>
        <s v="Harrison Ford"/>
        <s v="Vincent Gallo"/>
        <s v="Eric Sykes"/>
        <s v="A. Russell Andrews"/>
        <s v="Elena Lyons"/>
        <s v="Tim Ivey"/>
        <s v="Jena Malone"/>
        <s v="Jack Black"/>
        <s v="Cem Yilmaz"/>
        <s v="Julian Glover"/>
        <s v="Max Riemelt"/>
        <s v="Zach Braff"/>
        <s v="Colin Firth"/>
        <s v="Aya Ueto"/>
        <s v="Elijah Wood"/>
        <s v="Tom Hanks"/>
        <s v="Scarlett Johansson"/>
        <s v="Jim Caviezel"/>
        <s v="Takahiro Sakurai"/>
        <s v="Danny Dyer"/>
        <s v="Josh Lucas"/>
        <s v="Jennifer Garner"/>
        <s v="Sam Riley"/>
        <s v="Connie Nielsen"/>
        <s v="Helen Mirren"/>
        <s v="Caroline Aaron"/>
        <s v="Mike Vogel"/>
        <s v="Diego Luna"/>
        <s v="T√¥ru Emori"/>
        <s v="Phyllis Somerville"/>
        <s v="Cole Hauser"/>
        <s v="Robert Forster"/>
        <s v="Andy Lau"/>
        <s v="Kelly Clarkson"/>
        <s v="Daniel Auteuil"/>
        <s v="Bernie Mac"/>
        <s v="Daniel Chac√≥n"/>
        <s v="Michael Gambon"/>
        <s v="Peter Dinklage"/>
        <s v="Bryce Dallas Howard"/>
        <s v="Mads Mikkelsen"/>
        <s v="Freddie Highmore"/>
        <s v="Tim Robbins"/>
        <s v="Steve Sandvoss"/>
        <s v="Michelle Trachtenberg"/>
        <s v="Tom Kenny"/>
        <s v="Chieko Baish√¥"/>
        <s v="Anne Suzuki"/>
        <s v="Brandon Routh"/>
        <s v="Eol Lee"/>
        <s v="Elle Fanning"/>
        <s v="Clive Owen"/>
        <s v="Toni Servillo"/>
        <s v="Hiroyuki Sanada"/>
        <s v="Michael Bowen"/>
        <s v="Kay Kay Menon"/>
        <s v="Til Schweiger"/>
        <s v="Michel C√¥t√©"/>
        <s v="Ai Kobayashi"/>
        <s v="Mathieu Amalric"/>
        <s v="Petr Ratimec"/>
        <s v="John Robinson"/>
        <s v="Scott Mechlowicz"/>
        <s v="Chris Cooper"/>
        <s v="Hringur Ingvarsson"/>
        <s v="Claire Danes"/>
        <s v="Camilla Belle"/>
        <s v="Elisha Cuthbert"/>
        <s v="Paula Abdul"/>
        <s v="Andrew Chalmers"/>
        <s v="Tia Texada"/>
        <s v="Y√ªsuke Iseya"/>
        <s v="Mandy Moore"/>
        <s v="Aishwarya Rai Bachchan"/>
        <s v="Lindsay Lohan"/>
        <s v="Y√ªya Yagira"/>
        <s v="Daniel Br√ºhl"/>
        <s v="Anna Faris"/>
        <s v="Amanda Bynes"/>
        <s v="Liam Neeson"/>
        <s v="Bill Murray"/>
        <s v="Ashley Olsen"/>
        <s v="Sarah Polley"/>
        <s v="Alex Frost"/>
        <s v="Georgie Henley"/>
        <s v="Rory Culkin"/>
        <s v="Cillian Murphy"/>
        <s v="Maria Bello"/>
        <s v="Megumi Okina"/>
        <s v="Min-sik Choi"/>
        <s v="Julia Jones"/>
        <s v="Vince Vaughn"/>
        <s v="Matthew Price"/>
        <s v="Jonathan Patrick Foo"/>
        <s v="Tracey Ullman"/>
        <s v="Demi Moore"/>
        <s v="Josh Hutcherson"/>
        <s v="Kayvan Novak"/>
        <s v="Joan Allen"/>
        <s v="Omarion"/>
        <s v="Johnny Messner"/>
        <s v="Carlos Alazraqui"/>
        <s v="John Cho"/>
        <s v="Stephanie Leonidas"/>
        <s v="Paul Dawson"/>
        <s v="Tom Arnold"/>
        <s v="Owen Kline"/>
        <s v="Andy Garcia"/>
        <s v="Sara Foster"/>
        <s v="Aaran Thomas"/>
        <s v="Jeffrey Wright"/>
        <s v="Tommy Wiseau"/>
        <s v="Parviz Parastui"/>
        <s v="Paris Hilton"/>
        <s v="Orlando Bloom"/>
        <s v="Artur Smolyaninov"/>
        <s v="Steven Robertson"/>
        <s v="Alexa PenaVega"/>
        <s v="Ulrich Thomsen"/>
        <s v="Christian Slater"/>
        <s v="Chris Pratt"/>
        <s v="Lauren Lee Smith"/>
        <s v="Akshay Kumar"/>
        <s v="Sanaa Lathan"/>
        <s v="Bill Bailey"/>
        <s v="Robert Downey Jr."/>
        <s v="Debra Messing"/>
        <s v="Trey Parker"/>
        <s v="Bai Ling"/>
        <s v="Jason Behr"/>
        <s v="John Hurt"/>
        <s v="Daniel K√ºblb√∂ck"/>
        <s v="Corbin Allred"/>
        <s v="Malcolm McDowell"/>
        <s v="Blanchard Ryan"/>
        <s v="Demi√°n Bichir"/>
        <s v="Jon Heder"/>
        <s v="Calista Flockhart"/>
        <s v="Paul Giamatti"/>
        <s v="Michael Keaton"/>
        <s v="Karina Arroyave"/>
        <s v="Soran Ebrahim"/>
        <s v="Dan Fogler"/>
        <s v="Abbie Cornish"/>
        <s v="James McAvoy"/>
        <s v="Vivica A. Fox"/>
        <s v="Josh Hamilton"/>
        <s v="Ferhan Sensoy"/>
        <s v="Zlatko Buric"/>
        <s v="Mat√≠as Quer"/>
        <s v="Allie Mickelson"/>
        <s v="Nathan Fillion"/>
        <s v="John Krasinski"/>
        <s v="Julia Jentsch"/>
        <s v="Leonardo Guerra"/>
        <s v="Barney Clark"/>
        <s v="Daniel Craig"/>
        <s v="Shawn Wayans"/>
        <s v="Frank Welker"/>
        <s v="Patton Oswalt"/>
        <s v="Sean Hayes"/>
        <s v="Kristanna Loken"/>
        <s v="Jeff Bridges"/>
        <s v="Imelda Staunton"/>
        <s v="Erica Yates"/>
        <s v="Radha Mitchell"/>
        <s v="Justin Long"/>
        <s v="Ryan Whitney Angel"/>
        <s v="Dong-Gun Jang"/>
        <s v="Max Records"/>
        <s v="Alberto Reyes"/>
        <s v="Joel Edgerton"/>
        <s v="Leigh Whannell"/>
        <s v="Brad Dourif"/>
        <s v="Paul Kaye"/>
        <s v="Elisabeth Harnois"/>
        <s v="Aml Ameen"/>
        <s v="James Paxton"/>
        <s v="Carice van Houten"/>
        <s v="Jerry Seinfeld"/>
        <s v="Lisa Kudrow"/>
        <s v="Nathan Baesel"/>
        <s v="Catalina Sandino Moreno"/>
        <s v="Shane Carruth"/>
        <s v="Sarah Michelle Gellar"/>
        <s v="Amanda Peet"/>
        <s v="Joseph Gordon-Levitt"/>
        <s v="Ananda Everingham"/>
        <s v="Xolani Mali"/>
        <s v="Nathan Lane"/>
        <s v="Sid Haig"/>
        <s v="Ben Whishaw"/>
        <s v="Angela Bassett"/>
        <s v="Kenan Thompson"/>
        <s v="Emma Thompson"/>
        <s v="Chris Evans"/>
        <s v="Steve Austin"/>
        <s v="Mickey Rourke"/>
        <s v="Suzuka Ohgo"/>
        <s v="Elisabeth Helander"/>
        <s v="Jaime Pressly"/>
        <s v="Maya Zapata"/>
        <s v="Rupert Grint"/>
        <s v="Fanny Ardant"/>
        <s v="Taylor Kitsch"/>
        <s v="Konstantin Khabenskiy"/>
        <s v="Amber Tamblyn"/>
        <s v="Michael Cera"/>
        <s v="Eugene Hutz"/>
        <s v="Suriya"/>
        <s v="Laura Linney"/>
        <s v="Martina Gedeck"/>
        <s v="Rory Cochrane"/>
        <s v="Michael Angarano"/>
        <s v="Henry Cavill"/>
        <s v="Carlos Amezcua"/>
        <s v="Steve Carell"/>
        <s v="Kiefer Sutherland"/>
        <s v="Jonah Bobo"/>
        <s v="Andrea James"/>
        <s v="Romain Duris"/>
        <s v="Shreyas Talpade"/>
        <s v="Malin Akerman"/>
        <s v="Jennifer Alden"/>
        <s v="Terrence Howard"/>
        <s v="Abigail Breslin"/>
        <s v="Jodelle Ferland"/>
        <s v="Dax Shepard"/>
        <s v="Michelle Rodriguez"/>
        <s v="Matthew Goode"/>
        <s v="Jordi Moll√†"/>
        <s v="Keira Knightley"/>
        <s v="Kevin James"/>
        <s v="Mary Elizabeth Winstead"/>
        <s v="J√©r√©mie Renier"/>
        <s v="Yeo-reum Han"/>
        <s v="Linda Cardellini"/>
        <s v="Byung-hun Lee"/>
        <s v="Eric Lively"/>
        <s v="John Hawkes"/>
        <s v="John Jarratt"/>
        <s v="Jonathan Rhys Meyers"/>
        <s v="Mary McCormack"/>
        <s v="Michelle Ryan"/>
        <s v="Shia LaBeouf"/>
        <s v="Wilmer Valderrama"/>
        <s v="Karolina Gruszka"/>
        <s v="Callum Turner"/>
        <s v="Embeth Davidtz"/>
        <s v="Simon Baker"/>
        <s v="Tom Hiddleston"/>
        <s v="Karl Urban"/>
        <s v="Elena Anaya"/>
        <s v="Khalid Abdalla"/>
        <s v="John Cena"/>
        <s v="Marylouise Burke"/>
        <s v="Matthew Broderick"/>
        <s v="G√©rard Depardieu"/>
        <s v="Jordana Brewster"/>
        <s v="Richard Wilson"/>
        <s v="Rachel McAdams"/>
        <s v="Olivia Bonamy"/>
        <s v="Andy Serkis"/>
        <s v="Kimberly Elise"/>
        <s v="Joel David Moore"/>
        <s v="Maggie Gyllenhaal"/>
        <s v="Anupam Kher"/>
        <s v="Seung-Yun Lee"/>
        <s v="Anton Yelchin"/>
        <s v="Patrick Wilson"/>
        <s v="Diane Kruger"/>
        <s v="Brian O'Halloran"/>
        <s v="Taylor Lautner"/>
        <s v="Dane Cook"/>
        <s v="Colm Meaney"/>
        <s v="Simon Pegg"/>
        <s v="Duane Whitaker"/>
        <s v="Drake Bell"/>
        <s v="Susan May Pratt"/>
        <s v="Kate Dickie"/>
        <s v="Robert Carlyle"/>
        <s v="Mahesh Babu"/>
        <s v="Eduardo Noriega"/>
        <s v="Joan Lunden"/>
        <s v="Donald Sutherland"/>
        <s v="Emma Roberts"/>
        <s v="Marlon Wayans"/>
        <s v="50 Cent"/>
        <s v="Dianne Wiest"/>
        <s v="George Babluani"/>
        <s v="Stan Collymore"/>
        <s v="Yukie Nakama"/>
        <s v="Seann William Scott"/>
        <s v="Jeffrey Dean Morgan"/>
        <s v="√áetin Tekindor"/>
        <s v="Keir O'Donnell"/>
        <s v="Hilary Swank"/>
        <s v="Tom Welling"/>
        <s v="Joseph Friend"/>
        <s v="Tobin Bell"/>
        <s v="Sienna Miller"/>
        <s v="Hrithik Roshan"/>
        <s v="Donnie Yen"/>
        <s v="Harriet Minto-Day"/>
        <s v="Jeff Daniels"/>
        <s v="Kal Penn"/>
        <s v="Rajinikanth"/>
        <s v="Justin Chatwin"/>
        <s v="Catherine Keener"/>
        <s v="Bill Nighy"/>
        <s v="Rosa Salazar"/>
        <s v="Glenn Jacobs"/>
        <s v="Keke Palmer"/>
        <s v="Steve Buscemi"/>
        <s v="Annette Bening"/>
        <s v="Don Thompson"/>
        <s v="Jon Foster"/>
        <s v="Robin Wright"/>
        <s v="Daniel Day-Lewis"/>
        <s v="James Garner"/>
        <s v="Vic Mignogna"/>
        <s v="Haluk Bilginer"/>
        <s v="Steven Strait"/>
        <s v="Lubna Azabal"/>
        <s v="Zack Ward"/>
        <s v="Evan Rachel Wood"/>
        <s v="David Schwimmer"/>
        <s v="Catherine An"/>
        <s v="Toni Collette"/>
        <s v="Zachary Levi"/>
        <s v="Ed Speleers"/>
        <s v="Amber Heard"/>
        <s v="Diane Keaton"/>
        <s v="Marion Cotillard"/>
        <s v="Jay Hernandez"/>
        <s v="Ray Stevenson"/>
        <s v="Lindsey Haun"/>
        <s v="Danny McBride"/>
        <s v="Necati Sasmaz"/>
        <s v="John C. Reilly"/>
        <s v="Loren Taylor"/>
        <s v="Gal Gadot"/>
        <s v="Jun'ichi Okada"/>
        <s v="Soo-jung Lim"/>
        <s v="Jung-woo Ha"/>
        <s v="Ebru Ceylan"/>
        <s v="Connor Price"/>
        <s v="Michelle Nolden"/>
        <s v="Erkan Can"/>
        <s v="Chadwick Boseman"/>
        <s v="David Lee Smith"/>
        <s v="Katie Cassidy"/>
        <s v="Maxime Giffard"/>
        <s v="Suraj Sharma"/>
        <s v="Kristen Bell"/>
        <s v="Sean Bean"/>
        <s v="Josh Duhamel"/>
        <s v="Dana Snyder"/>
        <s v="Timothy Olyphant"/>
        <s v="Kelan Pannell"/>
        <s v="Forest Whitaker"/>
        <s v="Tyler Perry"/>
        <s v="Ryan Kwanten"/>
        <s v="Shea Adams"/>
        <s v="Jesse Metcalfe"/>
        <s v="Doru Ana"/>
        <s v="Chris O'Neil"/>
        <s v="Ted Ludzik"/>
        <s v="Ivana Baquero"/>
        <s v="Dominic Purcell"/>
        <s v="Sarah Bolger"/>
        <s v="Jim Dunk"/>
        <s v="Matthew Chamberlain"/>
        <s v="David Kaye"/>
        <s v="Meryl Streep"/>
        <s v="Jess Weixler"/>
        <s v="Catinca Untaru"/>
        <s v="Amy Adams"/>
        <s v="Cedric the Entertainer"/>
        <s v="David Aaron Baker"/>
        <s v="Larry the Cable Guy"/>
        <s v="Andy Samberg"/>
        <s v="Summer Bishil"/>
        <s v="Dan Castellaneta"/>
        <s v="Channing Tatum"/>
        <s v="Lucas Black"/>
        <s v="Richard Dreyfuss"/>
        <s v="Lauren Birkell"/>
        <s v="Colin Ford"/>
        <s v="Michael Rose"/>
        <s v="Alyson Hannigan"/>
        <s v="Greg Andrews"/>
        <s v="Predrag Bjelac"/>
        <s v="Machine Gun Kelly"/>
        <s v="Dharmendra"/>
        <s v="Ellen Page"/>
        <s v="Presley Chweneyagae"/>
        <s v="Rob Brown"/>
        <s v="Domhnall Gleeson"/>
        <s v="Patrick J. Adams"/>
        <s v="Lou Taylor Pucci"/>
        <s v="Catherine O'Hara"/>
        <s v="Trond Fausa"/>
        <s v="C√ºneyt Arkin"/>
        <s v="Ingrid Bols√∏ Berdal"/>
        <s v="Christopher Plummer"/>
        <s v="Sam Rockwell"/>
        <s v="Rudy Youngblood"/>
        <s v="Richard E. Grant"/>
        <s v="Hank Azaria"/>
        <s v="Riisa Naka"/>
        <s v="Jamal Woolard"/>
        <s v="Keri Russell"/>
        <s v="Kuno Becker"/>
        <s v="J.J. Johnson"/>
        <s v="Josh Brolin"/>
        <s v="Nicholas D'Agosto"/>
        <s v="Will Arnett"/>
        <s v="Emily Browning"/>
        <s v="Diana Glenn"/>
        <s v="Rosie Traynor"/>
        <s v="Jim Sturgess"/>
        <s v="Seth Rogen"/>
        <s v="Paul Rudd"/>
        <s v="Simon Armstrong"/>
        <s v="Shannyn Sossamon"/>
        <s v="Taylor Schilling"/>
        <s v="Karra Elejalde"/>
        <s v="Catherine Zeta-Jones"/>
        <s v="William Atherton"/>
        <s v="Tim Roth"/>
        <s v="Eduardo Ver√°stegui"/>
        <s v="Joakim N√§tterqvist"/>
        <s v="Samaire Armstrong"/>
        <s v="Alex Fisher"/>
        <s v="Gary Cole"/>
        <s v="Caryn Peterson"/>
        <s v="Adam Goldberg"/>
        <s v="Alexander Ludwig"/>
        <s v="Evan McGuire"/>
        <s v="Benno F√ºrmann"/>
        <s v="Jared Leto"/>
        <s v="Emily Blunt"/>
        <s v="Hayden Panettiere"/>
        <s v="M.C. Gainey"/>
        <s v="Ian McKellen"/>
        <s v="Pyotr Mamonov"/>
        <s v="Sergey Makovetskiy"/>
        <s v="Alysson Paradis"/>
        <s v="Lewis Black"/>
        <s v="Andy Whitfield"/>
        <s v="Chad Allen"/>
        <s v="Sam Huntington"/>
        <s v="Kotono Mitsuishi"/>
        <s v="Dylan Baker"/>
        <s v="Thomas Jane"/>
        <s v="Andrew Garfield"/>
        <s v="Ginnifer Goodwin"/>
        <s v="Steve Monroe"/>
        <s v="Alicia Vikander"/>
        <s v="Douglas Silva"/>
        <s v="Virginia Madsen"/>
        <s v="Michael Pe√±a"/>
        <s v="Joey King"/>
        <s v="Jean Dujardin"/>
        <s v="Ufuk Bayraktar"/>
        <s v="Chris Sharp"/>
        <s v="Sei Ashina"/>
        <s v="Rebecca Hall"/>
        <s v="Baki Davrak"/>
        <s v="Robert Wisdom"/>
        <s v="Lauren German"/>
        <s v="Matilda Anna Ingrid Lutz"/>
        <s v="Ben Barnes"/>
        <s v="Sam Worthington"/>
        <s v="Lennie Loftin"/>
        <s v="Zane Pais"/>
        <s v="Steven Pasquale"/>
        <s v="Jared Padalecki"/>
        <s v="Michael DeLuise"/>
        <s v="Eva Green"/>
        <s v="Shiloh Fernandez"/>
        <s v="Rachel Weisz"/>
        <s v="Famke Janssen"/>
        <s v="Michelle Williams"/>
        <s v="Juan Luis Acevedo"/>
        <s v="Ricci Harnett"/>
        <s v="Nejat Isler"/>
        <s v="Lena Headey"/>
        <s v="Chris O'Dowd"/>
        <s v="Columbus Short"/>
        <s v="Carter Jenkins"/>
        <s v="Anika Noni Rose"/>
        <s v="Megumi Ogata"/>
        <s v="Elizabeth Berrington"/>
        <s v="Jared Kusnitz"/>
        <s v="Koen De Bouw"/>
        <s v="Salvatore Abbruzzese"/>
        <s v="Anessa Ramsey"/>
        <s v="Simon Merrells"/>
        <s v="Saoirse Ronan"/>
        <s v="Rapulana Seiphemo"/>
        <s v="Trevor Wright"/>
        <s v="Eva Longoria"/>
        <s v="Vincent Lindon"/>
        <s v="Mick Partridge"/>
        <s v="Steve Blum"/>
        <s v="Ben Foster"/>
        <s v="David Koechner"/>
        <s v="Jane Fonda"/>
        <s v="Matthew Macfadyen"/>
        <s v="Melissa Joan Hart"/>
        <s v="Amanda Seyfried"/>
        <s v="Ashley Tisdale"/>
        <s v="Chris Pine"/>
        <s v="Jenna Jameson"/>
        <s v="Matthieu Chedid"/>
        <s v="Ben Kingsley"/>
        <s v="Brian Cox"/>
        <s v="Jason Segel"/>
        <s v="C√©cile Breccia"/>
        <s v="Georgia Groome"/>
        <s v="Woody Harrelson"/>
        <s v="Priyanka Chopra"/>
        <s v="Robert Jauregui"/>
        <s v="Talulah Riley"/>
        <s v="Chris Hemsworth"/>
        <s v="Travis Fimmel"/>
        <s v="Logan Browning"/>
        <s v="James Purefoy"/>
        <s v="Keir Gilchrist"/>
        <s v="Erin Bethea"/>
        <s v="Bradley Cooper"/>
        <s v="Ji-Hyun Jun"/>
        <s v="Chiara Mastroianni"/>
        <s v="Christopher Massey"/>
        <s v="Topher Grace"/>
        <s v="Kenji Mizuhashi"/>
        <s v="Jessica Simpson"/>
        <s v="Logan Lerman"/>
        <s v="Dylan Walsh"/>
        <s v="Darsheel Safary"/>
        <s v="Karina Testa"/>
        <s v="Vallo Kirs"/>
        <s v="Jay Baruchel"/>
        <s v="Roger Allam"/>
        <s v="Jason Momoa"/>
        <s v="Madeline Carroll"/>
        <s v="Kevin de Paula"/>
        <s v="Nate Hartley"/>
        <s v="Paul Bettany"/>
        <s v="Vanessa Hudgens"/>
        <s v="Stacy Chbosky"/>
        <s v="Luke Evans"/>
        <s v="Dan Futterman"/>
        <s v="Jonah Hill"/>
        <s v="Vinay Pathak"/>
        <s v="Aaron Taylor-Johnson"/>
        <s v="Jaime King"/>
        <s v="Kazunari Ninomiya"/>
        <s v="Alejo Sauras"/>
        <s v="Michael Sheen"/>
        <s v="Nick Purcha"/>
        <s v="Jason Clarke"/>
        <s v="Mischa Barton"/>
        <s v="Damien Bonnard"/>
        <s v="Christina Ricci"/>
        <s v="Kelly Reilly"/>
        <s v="Silvia Colloca"/>
        <s v="Jacqueline Fernandez"/>
        <s v="Nat Faxon"/>
        <s v="Gabe Nevins"/>
        <s v="Bill Hader"/>
        <s v="William Prael"/>
        <s v="Garret Dillahunt"/>
        <s v="Blake Anderson"/>
        <s v="Todd Schroeder"/>
        <s v="Morjana Alaoui"/>
        <s v="Aksel Hennie"/>
        <s v="Andr√© Benjamin"/>
        <s v="Charles Baker"/>
        <s v="Ayushmann Khurrana"/>
        <s v="Richard Jenkins"/>
        <s v="Sasson Gabai"/>
        <s v="Wagner Moura"/>
        <s v="Ty Burrell"/>
        <s v="Patrick Dempsey"/>
        <s v="Fabrice Luchini"/>
        <s v="Janhvi Kapoor"/>
        <s v="Frank Langella"/>
        <s v="Emile Robert"/>
        <s v="Amy Poehler"/>
        <s v="Max Thieriot"/>
        <s v="Manuela Velasco"/>
        <s v="Aras Bulut Iynemli"/>
        <s v="Tomoko Yamaguchi"/>
        <s v="Sally Hawkins"/>
        <s v="Richard Roxburgh"/>
        <s v="Dustin Hoffman"/>
        <s v="Kunal Khemu"/>
        <s v="Kevin Hart"/>
        <s v="Sener Sen"/>
        <s v="Jeremy Renner"/>
        <s v="Matthew Knight"/>
        <s v="Soraya Omar-Scego"/>
        <s v="Jason Bateman"/>
        <s v="Kristin Kreuk"/>
        <s v="Julia Ormond"/>
        <s v="J√ºrgen Vogel"/>
        <s v="Kad Merad"/>
        <s v="Bonnie Aarons"/>
        <s v="Fran√ßois B√©gaudeau"/>
        <s v="Kristin Scott Thomas"/>
        <s v="Dominic Monaghan"/>
        <s v="Masahiro Motoki"/>
        <s v="Christopher Soren Kelly"/>
        <s v="Paul Dano"/>
        <s v="Michael J. Reynolds"/>
        <s v="Hideaki It√¥"/>
        <s v="Glen Hansard"/>
        <s v="Rose McGowan"/>
        <s v="Ben Burtt"/>
        <s v="Asa Butterfield"/>
        <s v="Alexander Skarsg√•rd"/>
        <s v="Sebastian Stan"/>
        <s v="Brittany Snow"/>
        <s v="Jason Patric"/>
        <s v="Chris Massoglia"/>
        <s v="Gabourey Sidibe"/>
        <s v="Hiroshi Abe"/>
        <s v="Anna Maria Sieklucka"/>
        <s v="Jesse Eisenberg"/>
        <s v="Izzy Diaz"/>
        <s v="Noah Ringer"/>
        <s v="Shahid Kapoor"/>
        <s v="Isla Fisher"/>
        <s v="Adelaide Clemens"/>
        <s v="Jeff Kahn"/>
        <s v="Taapsee Pannu"/>
        <s v="Igal Naor"/>
        <s v="Christopher Walken"/>
        <s v="Bel√©n Fabra"/>
        <s v="Rade Serbedzija"/>
        <s v="Zac Efron"/>
        <s v="Tomoya Nagase"/>
        <s v="Jonathan Tucker"/>
        <s v="Milo Ventimiglia"/>
        <s v="Noel Clarke"/>
        <s v="Marco Antonio Aguirre"/>
        <s v="Takahiro Nishijima"/>
        <s v="Michiel Huisman"/>
        <s v="Aly Michalka"/>
        <s v="Mark Ruffalo"/>
        <s v="Melissa Leo"/>
        <s v="Isaach De Bankol√©"/>
        <s v="Kevin Heffernan"/>
        <s v="Alison Brie"/>
        <s v="Crystal Fox"/>
        <s v="Stan Shaw"/>
        <s v="Danny Trejo"/>
        <s v="Katherine Heigl"/>
        <s v="Vera Farmiga"/>
        <s v="Sarah Jessica Parker"/>
        <s v="Morgan Lily"/>
        <s v="Elizabeth Lail"/>
        <s v="Elizabeth Banks"/>
        <s v="Kevin Zegers"/>
        <s v="Dev Patel"/>
        <s v="Max Martini"/>
        <s v="Mete Horozoglu"/>
        <s v="Eva Birthistle"/>
        <s v="Xavier Atkins"/>
        <s v="Johannes Krisch"/>
        <s v="Kay Panabaker"/>
        <s v="Paul Mercier"/>
        <s v="Michael Stuhlbarg"/>
        <s v="David Oyelowo"/>
        <s v="Louise Bourgoin"/>
        <s v="Vinessa Shaw"/>
        <s v="Michael Fassbender"/>
        <s v="Sean Faris"/>
        <s v="Emma Caulfield Ford"/>
        <s v="Dragos Bucur"/>
        <s v="Briana Evigan"/>
        <s v="Kathryn Alexander"/>
        <s v="Scott Adkins"/>
        <s v="Richard Stratton"/>
        <s v="JeeJa Yanin"/>
        <s v="Claude Perron"/>
        <s v="Eihi Shiina"/>
        <s v="Steve Howey"/>
        <s v="Rainn Wilson"/>
        <s v="Hugh Dancy"/>
        <s v="Melissa George"/>
        <s v="Chlo√´ Grace Moretz"/>
        <s v="Yoon-seok Kim"/>
        <s v="Sahan G√∂kbakar"/>
        <s v="Josh Alscher"/>
        <s v="Maxim Gaudette"/>
        <s v="Kellan Lutz"/>
        <s v="Tom Hughes"/>
        <s v="James Corden"/>
        <s v="Adewale Akinnuoye-Agbaje"/>
        <s v="Billy Crystal"/>
        <s v="Edward Asner"/>
        <s v="Peter Mullan"/>
        <s v="Elisabeth Moss"/>
        <s v="John Cleese"/>
        <s v="Ricky Gervais"/>
        <s v="Lizzy Caplan"/>
        <s v="Ellar Coltrane"/>
        <s v="Selena Gomez"/>
        <s v="Julia Voth"/>
        <s v="Kenny Wormald"/>
        <s v="Sean Maguire"/>
        <s v="Mae Whitman"/>
        <s v="Eunice Cho"/>
        <s v="John Gallagher Jr."/>
        <s v="Jennifer Carpenter"/>
        <s v="Tom Costello"/>
        <s v="Mia Stallard"/>
        <s v="Jeremy Piven"/>
        <s v="Donald Faison"/>
        <s v="Mia Wasikowska"/>
        <s v="Arjun Rampal"/>
        <s v="Sasha Grey"/>
        <s v="Irrfan Khan"/>
        <s v="Jason Sudeikis"/>
        <s v="Jeremy Dozier"/>
        <s v="Tim Downie"/>
        <s v="Miley Cyrus"/>
        <s v="Yavuz Bing√∂l"/>
        <s v="Chris Carmack"/>
        <s v="Greta Gerwig"/>
        <s v="Alexandria M. Salling"/>
        <s v="Tony Ka Fai Leung"/>
        <s v="Ye Liu"/>
        <s v="Mark Ryder"/>
        <s v="Rajeev Khandelwal"/>
        <s v="Nat Wolff"/>
        <s v="Luis Tosar"/>
        <s v="Cher"/>
        <s v="Steve Evets"/>
        <s v="Alison Lohman"/>
        <s v="Henry Goodman"/>
        <s v="Kirk Cameron"/>
        <s v="Michael Hadley"/>
        <s v="Megan Fox"/>
        <s v="Michael Nyqvist"/>
        <s v="Ranbir Kapoor"/>
        <s v="Alan Van Sprang"/>
        <s v="Chris Brown"/>
        <s v="Nawazuddin Siddiqui"/>
        <s v="Adar Beck"/>
        <s v="Josh Zuckerman"/>
        <s v="Sharlto Copley"/>
        <s v="Atsuko Tanaka"/>
        <s v="Odette Annable"/>
        <s v="K√•re Hedebrant"/>
        <s v="Maxime Godart"/>
        <s v="Bobby Campo"/>
        <s v="Dany Boon"/>
        <s v="Christian Friedel"/>
        <s v="Zach Cregger"/>
        <s v="Ken'ichi Matsuyama"/>
        <s v="Alex Pettyfer"/>
        <s v="Srdjan 'Zika' Todorovic"/>
        <s v="Shohreh Aghdashloo"/>
        <s v="Shoshana Bush"/>
        <s v="Jaden Smith"/>
        <s v="Sarah Habel"/>
        <s v="Tom Hardy"/>
        <s v="Jocelin Donahue"/>
        <s v="Jessica Brown Findlay"/>
        <s v="Carey Mulligan"/>
        <s v="Joel Kinnaman"/>
        <s v="Christian McKay"/>
        <s v="Abhay Deol"/>
        <s v="Larry David"/>
        <s v="Jackie Earle Haley"/>
        <s v="Jensen Ackles"/>
        <s v="Katie Featherston"/>
        <s v="John Bariamis"/>
        <s v="Gemma Jones"/>
        <s v="Abhishek Bachchan"/>
        <s v="Matt Lanter"/>
        <s v="Rain"/>
        <s v="Adam Scott"/>
        <s v="Alia Shawkat"/>
        <s v="Phyllis Applegate"/>
        <s v="Paz de la Huerta"/>
        <s v="Alan Bagh"/>
        <s v="Xavier Samuel"/>
        <s v="J√°nos Derzsi"/>
        <s v="Aleksey Guskov"/>
        <s v="Rick Malambri"/>
        <s v="Damian Walshe-Howling"/>
        <s v="Zachary Gordon"/>
        <s v="Idris Elba"/>
        <s v="Melis Birkan"/>
        <s v="Emma Bell"/>
        <s v="Olivia Cooke"/>
        <s v="John Abraham"/>
        <s v="Jackson Rathbone"/>
        <s v="Benedict Cumberbatch"/>
        <s v="David Anders"/>
        <s v="C√©cile de France"/>
        <s v="Brendan Fletcher"/>
        <s v="Charlie Hunnam"/>
        <s v="Riz Ahmed"/>
        <s v="Aaron Ashmore"/>
        <s v="Thomas Law"/>
        <s v="Hye-ja Kim"/>
        <s v="Kelly Macdonald"/>
        <s v="Golshifteh Farahani"/>
        <s v="Rasmus Hardiker"/>
        <s v="Emily Barclay"/>
        <s v="Farhan Akhtar"/>
        <s v="Russell Brand"/>
        <s v="Stephen McHattie"/>
        <s v="Christos Stergioglou"/>
        <s v="Kodi Smit-McPhee"/>
        <s v="Benjamin Walker"/>
        <s v="Marc Donato"/>
        <s v="Katie Jarvis"/>
        <s v="Teri Andrez"/>
        <s v="Tahar Rahim"/>
        <s v="Javier Drolas"/>
        <s v="Sarah Butler"/>
        <s v="Rashida Jones"/>
        <s v="Riccardo Scamarcio"/>
        <s v="Jonathan D. Mellor"/>
        <s v="Sullivan Stapleton"/>
        <s v="Mustafa Kamel"/>
        <s v="RZA"/>
        <s v="Kristen Connolly"/>
        <s v="Lucy Hale"/>
        <s v="Adam Butcher"/>
        <s v="Alec Newman"/>
        <s v="Leighton Meester"/>
        <s v="Anne Dorval"/>
        <s v="Dominic Cooper"/>
        <s v="Paul McCarthy-Boyington"/>
        <s v="Bruce Gleeson"/>
        <s v="Danielle Harris"/>
        <s v="Vegar Hoel"/>
        <s v="Emma Stone"/>
        <s v="Rebecca De Mornay"/>
        <s v="Christina Hendricks"/>
        <s v="Jane Levy"/>
        <s v="Noah Taylor"/>
        <s v="Zach Woods"/>
        <s v="Robert Pattinson"/>
        <s v="Elizabeth Olsen"/>
        <s v="Martin Sheen"/>
        <s v="Charlie Booty"/>
        <s v="Amr Waked"/>
        <s v="Dakota Johnson"/>
        <s v="Ram Charan"/>
        <s v="Omkar Das Manikpuri"/>
        <s v="Nichola Burley"/>
        <s v="Rachel Bilson"/>
        <s v="Timothy Simons"/>
        <s v="Sean Patrick Flanery"/>
        <s v="Abigail Spencer"/>
        <s v="Dan Aykroyd"/>
        <s v="Soledad Villamil"/>
        <s v="Melissa McCarthy"/>
        <s v="Sheri Moon Zombie"/>
        <s v="Levi Eisenbl√§tter"/>
        <s v="Chris Messina"/>
        <s v="Tyler Labine"/>
        <s v="Miles Teller"/>
        <s v="Patrick Fabian"/>
        <s v="Keith David"/>
        <s v="Ry√ªnosuke Kamiki"/>
        <s v="Takuya Kimura"/>
        <s v="Yoav Donat"/>
        <s v="Gemma Arterton"/>
        <s v="David Hyde Pierce"/>
        <s v="Miquita Oliver"/>
        <s v="Julianne Hough"/>
        <s v="Mikael Persbrandt"/>
        <s v="Lisa Adam"/>
        <s v="Jae-yeong Jeong"/>
        <s v="Nicholas Hoult"/>
        <s v="Bryan Cranston"/>
        <s v="Jennifer Lawrence"/>
        <s v="Abraham Attah"/>
        <s v="Bel√©n Rueda"/>
        <s v="Ophelia Lovibond"/>
        <s v="Lily James"/>
        <s v="Thomas Dekker"/>
        <s v="Killian Coyle"/>
        <s v="Rachelle Lefevre"/>
        <s v="Won Bin"/>
        <s v="Beno√Æt Poelvoorde"/>
        <s v="Laurence R. Harvey"/>
        <s v="Stanley Tucci"/>
        <s v="Jaeden Martell"/>
        <s v="O'Shea Jackson Jr."/>
        <s v="Noomi Rapace"/>
        <s v="Emilia Clarke"/>
        <s v="D.R. Anderson"/>
        <s v="Caitlyn Rund"/>
        <s v="Chace Crawford"/>
        <s v="Vanessa Paradis"/>
        <s v="Alexandre Bailly"/>
        <s v="Engin G√ºnaydin"/>
        <s v="James Rolleston"/>
        <s v="Nick Swardson"/>
        <s v="Anna Kendrick"/>
        <s v="Liam Hemsworth"/>
        <s v="Hermione Corfield"/>
        <s v="Djimon Hounsou"/>
        <s v="Kat Dennings"/>
        <s v="John Pingayak"/>
        <s v="Jim Broadbent"/>
        <s v="Ashley Greene"/>
        <s v="K√¥ji Yakusho"/>
        <s v="Karen Disher"/>
        <s v="Thanapat Saisaymar"/>
        <s v="Takako Matsu"/>
        <s v="Fran√ßois Cluzet"/>
        <s v="Jean-Luc Bilodeau"/>
        <s v="Demet Akbag"/>
        <s v="Connor Paolo"/>
        <s v="Will Forte"/>
        <s v="Scoot McNairy"/>
        <s v="Ben Winchell"/>
        <s v="Ed Helms"/>
        <s v="Ranveer Singh"/>
        <s v="Katie Parker"/>
        <s v="Kristen Wiig"/>
        <s v="Jodie Whittaker"/>
        <s v="Rupert Friend"/>
        <s v="Kaitlyn Dever"/>
        <s v="Michael Shannon"/>
        <s v="Henry Hopper"/>
        <s v="Anders Juul"/>
        <s v="Ali Zafar"/>
        <s v="Gina Carano"/>
        <s v="Mitsuru Fukikoshi"/>
        <s v="Milos Bikovic"/>
        <s v="Rachel Roberts"/>
        <s v="Lady Gaga"/>
        <s v="Reid Warner"/>
        <s v="Misty Miller"/>
        <s v="Rhys Ifans"/>
        <s v="Robert Wahlberg"/>
        <s v="Lily Collins"/>
        <s v="Olivia Taylor Dudley"/>
        <s v="Rajat Barmecha"/>
        <s v="Laura Brent"/>
        <s v="Yu-Hang To"/>
        <s v="Lilo Baur"/>
        <s v="Damian Lewis"/>
        <s v="Yeong-hie Seo"/>
        <s v="Huub Smit"/>
        <s v="Shaoqun Yu"/>
        <s v="Mario Casas"/>
        <s v="Melvil Poupaud"/>
        <s v="David Bierend"/>
        <s v="Vicki Pepperdine"/>
        <s v="James Allen McCune"/>
        <s v="Ronan Collins"/>
        <s v="Gilles Lellouche"/>
        <s v="Brit Marling"/>
        <s v="Arron Shiver"/>
        <s v="Alden Ehrenreich"/>
        <s v="Karin Viard"/>
        <s v="Fernanda Andrade"/>
        <s v="Eugenio Derbez"/>
        <s v="Harry Connick Jr."/>
        <s v="Eric Balfour"/>
        <s v="Antonia Campbell-Hughes"/>
        <s v="Jeremy Irvine"/>
        <s v="Tom Holland"/>
        <s v="Lena Dunham"/>
        <s v="Dominique Blanc"/>
        <s v="Hera Hilmar"/>
        <s v="Barbara Sukowa"/>
        <s v="Alexandra Daddario"/>
        <s v="Lucia Siposov√°"/>
        <s v="Rorke Denver"/>
        <s v="Madhavan"/>
        <s v="Sara Paxton"/>
        <s v="Mercedes Mason"/>
        <s v="Ann Mitchell"/>
        <s v="Alison Woods"/>
        <s v="Ghilherme Lobo"/>
        <s v="Ben Wilkinson"/>
        <s v="Ajith Kumar"/>
        <s v="Emma Shorey"/>
        <s v="Timothy Gibbs"/>
        <s v="Jake Andolina"/>
        <s v="Nansi Aluka"/>
        <s v="Pollyanna McIntosh"/>
        <s v="Jean-Louis Trintignant"/>
        <s v="Brian Geraghty"/>
        <s v="Aimee Teegarden"/>
        <s v="Frank Grillo"/>
        <s v="Justin Bieber"/>
        <s v="Stephen Spinella"/>
        <s v="P√•l Sverre Hagen"/>
        <s v="Blake Lively"/>
        <s v="Katie Leung"/>
        <s v="Mila Kunis"/>
        <s v="Anders Danielsen Lie"/>
        <s v="Storm Reid"/>
        <s v="Oscar Isaac"/>
        <s v="Michael Ealy"/>
        <s v="Hryhoriy Fesenko"/>
        <s v="Christopher Denham"/>
        <s v="Matthew Mercer"/>
        <s v="Patrick Huard"/>
        <s v="Shawn Ashmore"/>
        <s v="Francesc Garrido"/>
        <s v="Sasha Roiz"/>
        <s v="Ken Bevel"/>
        <s v="Justin Timberlake"/>
        <s v="Roger Barclay"/>
        <s v="Thomas Mann"/>
        <s v="Imogen Poots"/>
        <s v="Barry Barnes"/>
        <s v="Quim Guti√©rrez"/>
        <s v="Rutger Hauer"/>
        <s v="Dean Andrews"/>
        <s v="Jon Hamm"/>
        <s v="Chase Williamson"/>
        <s v="Nikola Kojo"/>
        <s v="Leticia Dolera"/>
        <s v="Joel Courtney"/>
        <s v="Rebel Wilson"/>
        <s v="Zoe Saldana"/>
        <s v="Charlie Creed-Miles"/>
        <s v="Jim Lampley"/>
        <s v="Victoria Justice"/>
        <s v="Demetrius Shipp Jr."/>
        <s v="Markus Waldow"/>
        <s v="Mehmet G√ºns√ºr"/>
        <s v="Sezai Paracikoglu"/>
        <s v="Jenn Proske"/>
        <s v="Aziz Ansari"/>
        <s v="Nicholas Braun"/>
        <s v="Vidya Balan"/>
        <s v="Tanika Lonesborough"/>
        <s v="Kevin Connolly"/>
        <s v="Shaan Shahid"/>
        <s v="Tye Sheridan"/>
        <s v="Lucas Pittaway"/>
        <s v="Muhammet Uzuner"/>
        <s v="Thomas Doret"/>
        <s v="Zoey Deutch"/>
        <s v="Toby Jones"/>
        <s v="Toby Irvine"/>
        <s v="Clayne Crawford"/>
        <s v="Hilary Haag"/>
        <s v="Barbra Streisand"/>
        <s v="Alistair Abell"/>
        <s v="Dane DeHaan"/>
        <s v="Danielle Panabaker"/>
        <s v="Zana Marjanovic"/>
        <s v="Angeliki Papoulia"/>
        <s v="Mark Strong"/>
        <s v="Murat Cemcir"/>
        <s v="Max Irons"/>
        <s v="Rami Malek"/>
        <s v="Florian Lukas"/>
        <s v="Jessica Chastain"/>
        <s v="Craig Robinson"/>
        <s v="Nils Westblom"/>
        <s v="Dieter Laser"/>
        <s v="Bel Deli√°"/>
        <s v="Holly Goss"/>
        <s v="Vincent Piazza"/>
        <s v="Michael Harring"/>
        <s v="Joel Murray"/>
        <s v="Josh Stewart"/>
        <s v="Rickson Tevez"/>
        <s v="Josh Gad"/>
        <s v="Paul Brannigan"/>
        <s v="Aubrey Plaza"/>
        <s v="Nadezhda Markina"/>
        <s v="Kartik Aaryan"/>
        <s v="James D'Arcy"/>
        <s v="Charlie Rowe"/>
        <s v="Imran Khan"/>
        <s v="Britt Robertson"/>
        <s v="Eva Llorach"/>
        <s v="Jose Coronado"/>
        <s v="Charlotte Gainsbourg"/>
        <s v="Warren Christie"/>
        <s v="Isabela Merced"/>
        <s v="Claude Baz Moussawbaa"/>
        <s v="Lauren Bittner"/>
        <s v="Eli Roth"/>
        <s v="Andy Powers"/>
        <s v="Manoj Bajpayee"/>
        <s v="Edgar Ram√≠rez"/>
        <s v="Katharine Isabelle"/>
        <s v="Devrim Evin"/>
        <s v="Joseph Vijay"/>
        <s v="Dylan O'Brien"/>
        <s v="Joanna Newsom"/>
        <s v="Masami Nagasawa"/>
        <s v="Miles Heizer"/>
        <s v="Peter Cilella"/>
        <s v="Takeru Satoh"/>
        <s v="Cleopatra Coleman"/>
        <s v="Jack O'Connell"/>
        <s v="Jakob Salvati"/>
        <s v="Tina Fey"/>
        <s v="AnnaLynne McCord"/>
        <s v="Bruce Dern"/>
        <s v="Vincent D'Onofrio"/>
        <s v="Payman Maadi"/>
        <s v="Carlos Acosta"/>
        <s v="Peter Capaldi"/>
        <s v="Shailene Woodley"/>
        <s v="Ethan Baird"/>
        <s v="Mohamed Fellag"/>
        <s v="Sharni Vinson"/>
        <s v="Qi Shu"/>
        <s v="Johan Heldenbergh"/>
        <s v="Hae-il Park"/>
        <s v="Josh Radnor"/>
        <s v="Caity Lotz"/>
        <s v="Chad McKnight"/>
        <s v="Daniel Wu"/>
        <s v="Hailee Steinfeld"/>
        <s v="Iko Uwais"/>
        <s v="Koki Uchiyama"/>
        <s v="Nadine Velazquez"/>
        <s v="Yoo Gong"/>
        <s v="Jurnee Smollett"/>
        <s v="Ashly Burch"/>
        <s v="Tom McGrath"/>
        <s v="Denis Lavant"/>
        <s v="Dylan Schombing"/>
        <s v="Jake Johnson"/>
        <s v="Luci Christian"/>
        <s v="Norman Reedus"/>
        <s v="Amy Acker"/>
        <s v="Juno Temple"/>
        <s v="Caleb Landry Jones"/>
        <s v="Tom Payne"/>
        <s v="Michael Stahl-David"/>
        <s v="Matthew Fox"/>
        <s v="Elodie Yung"/>
        <s v="Calvin Reeder"/>
        <s v="James Badge Dale"/>
        <s v="Robert Jon Mello"/>
        <s v="Mariya Smolnikova"/>
        <s v="Lulu"/>
        <s v="Deepika Padukone"/>
        <s v="Taissa Farmiga"/>
        <s v="Ann Dowd"/>
        <s v="Grigoriy Dobrygin"/>
        <s v="Johannes Kuhnke"/>
        <s v="Michelle Monaghan"/>
        <s v="Aoi Miyazaki"/>
        <s v="Kangana Ranaut"/>
        <s v="Helena Bonham Carter"/>
        <s v="Analeigh Tipton"/>
        <s v="Lily Pearl"/>
        <s v="Donavon Warren"/>
        <s v="Alia Bhatt"/>
        <s v="Rachel Boston"/>
        <s v="Lauren Miller Rogen"/>
        <s v="Nina Hoss"/>
        <s v="Nick Robinson"/>
        <s v="Patrick Bruel"/>
        <s v="Cynthea Mercado"/>
        <s v="Sridevi"/>
        <s v="Hideaki Anno"/>
        <s v="Tiger Hu Chen"/>
        <s v="Aditya Roy Kapoor"/>
        <e v="#VALUE!"/>
        <s v="Hiroaki Iwanaga"/>
        <s v="Sushant Singh Rajput"/>
        <s v="Dulquer Salmaan"/>
        <s v="Rocki DuCharme"/>
        <s v="Ashley Bell"/>
        <s v="Paresh Rawal"/>
        <s v="Chantal Quesnelle"/>
        <s v="Shawn C. Phillips"/>
        <s v="Brendan Gleeson"/>
        <s v="Tyler James Williams"/>
        <s v="Rooney Mara"/>
        <s v="Faisa Hassan"/>
        <s v="Mark Webber"/>
        <s v="Rose Byrne"/>
        <s v="Taron Egerton"/>
        <s v="Cosmina Stratan"/>
        <s v="Sudeep"/>
        <s v="John Turturro"/>
        <s v="Reem Abdullah"/>
        <s v="Mike Birbiglia"/>
        <s v="Monica Calhoun"/>
        <s v="James Caan"/>
        <s v="Masako Nozawa"/>
        <s v="Olivia Wilde"/>
        <s v="Amy Seimetz"/>
        <s v="Jessica De Gouw"/>
        <s v="Esther Purves-Smith"/>
        <s v="Vinnie Jones"/>
        <s v="Najarra Townsend"/>
        <s v="Shane Johnson"/>
        <s v="Zachary Davis Brown"/>
        <s v="Nora Arnezeder"/>
        <s v="Lake Bell"/>
        <s v="Richard Armitage"/>
        <s v="Sarah Snook"/>
        <s v="Conner Chapman"/>
        <s v="Kassie Wesley DePaiva"/>
        <s v="Tzahi Grad"/>
        <s v="Derek Lee"/>
        <s v="Quvenzhan√© Wallis"/>
        <s v="Toby Stephens"/>
        <s v="Katie Chang"/>
        <s v="Sheila Vand"/>
        <s v="Kevin Durand"/>
        <s v="Aaron Poole"/>
        <s v="Masaharu Fukuyama"/>
        <s v="Brie Larson"/>
        <s v="Hyuk Jang"/>
        <s v="Rajkummar Rao"/>
        <s v="Teo Halm"/>
        <s v="Sathish Neenasam"/>
        <s v="Rosamund Pike"/>
        <s v="Kate Lock"/>
        <s v="Saurabh Dhingra"/>
        <s v="Arjun Kapoor"/>
        <s v="Chris Berman"/>
        <s v="Jim Parsons"/>
        <s v="Jared Harris"/>
        <s v="Adam Brody"/>
        <s v="Henry Rollins"/>
        <s v="Scott Adsit"/>
        <s v="Ben Radcliffe"/>
        <s v="Elliot Cowan"/>
        <s v="Mark Stanley"/>
        <s v="Logan Marshall-Green"/>
        <s v="Ellen DeGeneres"/>
        <s v="Maiara Walsh"/>
        <s v="Hugo Silva"/>
        <s v="Emmanuelle Seigner"/>
        <s v="Daniel Fraser"/>
        <s v="Xavier Dolan"/>
        <s v="Patrick Brice"/>
        <s v="Michael J. Willett"/>
        <s v="Reese Mishler"/>
        <s v="Lawrence Michael Levine"/>
        <s v="Brenton Thwaites"/>
        <s v="Juliette Binoche"/>
        <s v="Alex Huff"/>
        <s v="Gethin Anthony"/>
        <s v="Percy Hynes White"/>
        <s v="Essie Davis"/>
        <s v="Caglar Ertugrul"/>
        <s v="Angela Bain"/>
        <s v="Christoph Waltz"/>
        <s v="Joseph Mawle"/>
        <s v="Jack Kilmer"/>
        <s v="Amy Schumer"/>
        <s v="Melanie Papalia"/>
        <s v="Phoebe Fox"/>
        <s v="Marcia Gay Harden"/>
        <s v="Rupert Evans"/>
        <s v="Carla Juri"/>
        <s v="Ben Mendelsohn"/>
        <s v="Jay Gallagher"/>
        <s v="Jemma Dallender"/>
        <s v="Jake T. Austin"/>
        <s v="Gugu Mbatha-Raw"/>
        <s v="Macon Blair"/>
        <s v="Addison Timlin"/>
        <s v="Aaron Paul"/>
        <s v="Andr√©s V√°zquez"/>
        <s v="Martin McCann"/>
        <s v="Anthony Gonzalez"/>
        <s v="Miyu Irino"/>
        <s v="Kivan√ß Tatlitug"/>
        <s v="Hanno Koffler"/>
        <s v="Arshad Warsi"/>
        <s v="Jung-jae Lee"/>
        <s v="Joe Swanberg"/>
        <s v="Zach Galifianakis"/>
        <s v="Thomas Allam"/>
        <s v="Isabelle Huppert"/>
        <s v="Karen Gillan"/>
        <s v="Pat Healy"/>
        <s v="Seung-ryong Ryu"/>
        <s v="Julia Louis-Dreyfus"/>
        <s v="Thure Lindhardt"/>
        <s v="Y√ª Aoi"/>
        <s v="Demi Lovato"/>
        <s v="David Thewlis"/>
        <s v="Lorenza Izzo"/>
        <s v="B√©r√©nice Bejo"/>
        <s v="Thomas Arnold"/>
        <s v="Agata Kulesza"/>
        <s v="Jonny Weston"/>
        <s v="Marine Vacth"/>
        <s v="Trombone Shorty"/>
        <s v="B√°rbara Colen"/>
        <s v="Chris J. Murray"/>
        <s v="Rachel Melvin"/>
        <s v="Andrew Jacobs"/>
        <s v="Bojana Novakovic"/>
        <s v="Alex Essoe"/>
        <s v="Joe Alwyn"/>
        <s v="Christian Clavier"/>
        <s v="Aleksey Serebryakov"/>
        <s v="Pulkit Samrat"/>
        <s v="Mark Hamill"/>
        <s v="Carrie Fisher"/>
        <s v="Kevin Sorbo"/>
        <s v="Leslie Mann"/>
        <s v="Wu Jiang"/>
        <s v="Jacob Tremblay"/>
        <s v="Pierre Deladonchamps"/>
        <s v="Nargis Fakhri"/>
        <s v="John Boyega"/>
        <s v="Seth MacFarlane"/>
        <s v="Lola Kirke"/>
        <s v="Chiara D'Anna"/>
        <s v="Rahul Bhat"/>
        <s v="Dale Dickey"/>
        <s v="Alexie Gilmore"/>
        <s v="Roman Griffin Davis"/>
        <s v="Jenny Slate"/>
        <s v="Ryan Guzman"/>
        <s v="Prabhas"/>
        <s v="Rob Corddry"/>
        <s v="Jack Huston"/>
        <s v="Evangeline Lilly"/>
        <s v="Sam Claflin"/>
        <s v="Jeff Roop"/>
        <s v="Clara Lago"/>
        <s v="Brittany Allen"/>
        <s v="Robert Sheehan"/>
        <s v="Juliana Harkavy"/>
        <s v="Angelababy"/>
        <s v="Louis C.K."/>
        <s v="Elyas M'Barek"/>
        <s v="Oliver Hudson"/>
        <s v="Allison Miller"/>
        <s v="James Ransone"/>
        <s v="Mark Duplass"/>
        <s v="Tom Schilling"/>
        <s v="Emma Watson"/>
        <s v="Ashley Hinshaw"/>
        <s v="Adrian Quinton"/>
        <s v="Alain Moussi"/>
        <s v="Lukas Schwarz"/>
        <s v="Michael Rouse"/>
        <s v="Simon Bird"/>
        <s v="Allegra Masters"/>
        <s v="Shannon Purser"/>
        <s v="Adam Bakri"/>
        <s v="Ross Nathan"/>
        <s v="B√ºsra Pekin"/>
        <s v="Emily Baldoni"/>
        <s v="Perdita Weeks"/>
        <s v="Ben Schnetzer"/>
        <s v="Bill Milner"/>
        <s v="Sidharth Malhotra"/>
        <s v="Olga Kurylenko"/>
        <s v="Justin Fletcher"/>
        <s v="David Tennant"/>
        <s v="Elli"/>
        <s v="Jack Madigan"/>
        <s v="George Lopez"/>
        <s v="Patrick Davidson"/>
        <s v="Paddy Wallace"/>
        <s v="Javier Guti√©rrez"/>
        <s v="Margaret Qualley"/>
        <s v="Rinko Kikuchi"/>
        <s v="Allison Dawn Doiron"/>
        <s v="Blake Jenner"/>
        <s v="Ed Skrein"/>
        <s v="Fatima El Bahraouy"/>
        <s v="Thomas Gullestad"/>
        <s v="Adam Devine"/>
        <s v="Michael Wildman"/>
        <s v="Natalie Brown"/>
        <s v="Eddie Redmayne"/>
        <s v="Daniel MacPherson"/>
        <s v="Dan Stevens"/>
        <s v="Teresa Palmer"/>
        <s v="Ahmet Kural"/>
        <s v="Nawal Bengholam"/>
        <s v="Dar√≠o Grandinetti"/>
        <s v="Sarah Drew"/>
        <s v="Neel Sethi"/>
        <s v="Jill Larson"/>
        <s v="Sara Takatsuki"/>
        <s v="Anne-Marie Duff"/>
        <s v="Raj Arjun"/>
        <s v="Ibrahim Ahmed"/>
        <s v="Lucas Till"/>
        <s v="Michael Parks"/>
        <s v="Timoth√©e Chalamet"/>
        <s v="Constance Wu"/>
        <s v="Mamie Gummer"/>
        <s v="Mohanlal"/>
        <s v="Colin Quinn"/>
        <s v="Karim Abdel Aziz"/>
        <s v="Bel Powley"/>
        <s v="Rose Leslie"/>
        <s v="Mark Hapka"/>
        <s v="Ambyr Childers"/>
        <s v="Rani Mukerji"/>
        <s v="Dermot Mulroney"/>
        <s v="Morgana O'Reilly"/>
        <s v="Diogo Morgado"/>
        <s v="Andrew Sensenig"/>
        <s v="Bailey Spry"/>
        <s v="Ferdia Walsh-Peelo"/>
        <s v="Artyom Bystrov"/>
        <s v="Alon Aboutboul"/>
        <s v="Annabelle Wallis"/>
        <s v="Matt Passmore"/>
        <s v="Alycia Debnam-Carey"/>
        <s v="Gregg Sulkin"/>
        <s v="Thomas Haden Church"/>
        <s v="Katee Sackhoff"/>
        <s v="David Elliot"/>
        <s v="Serhan Erg√∂ren"/>
        <s v="Karan Soni"/>
        <s v="Zoe Margaret Colletti"/>
        <s v="Emmanuel Garijo"/>
        <s v="Nazriya Nazim"/>
        <s v="Ryan Corr"/>
        <s v="Natalie Dormer"/>
        <s v="Varun Dhawan"/>
        <s v="Omar Sy"/>
        <s v="Gwen Elizabeth Duchon"/>
        <s v="Charlie Day"/>
        <s v="Sun-kyun Lee"/>
        <s v="Sarah Wayne Callies"/>
        <s v="Paapa Essiedu"/>
        <s v="Patrick Lawrie"/>
        <s v="Milo Cawthorne"/>
        <s v="Armie Hammer"/>
        <s v="Jack Gore"/>
        <s v="Lewis MacDougall"/>
        <s v="Jemaine Clement"/>
        <s v="Stephanie Beatriz"/>
        <s v="Sasha Lane"/>
        <s v="John Palladino"/>
        <s v="Rosario Dawson"/>
        <s v="Anushka Sharma"/>
        <s v="Carla Gugino"/>
        <s v="Alan Ritchson"/>
        <s v="Stephan James"/>
        <s v="Haruka Ayase"/>
        <s v="Paul Walter Hauser"/>
        <s v="Dave Franco"/>
        <s v="Auli'i Cravalho"/>
        <s v="Claudio Santamaria"/>
        <s v="Lyndsy Fonseca"/>
        <s v="Megan du Plessis"/>
        <s v="Regina Hall"/>
        <s v="Olivia DeJonge"/>
        <s v="Paul Anderson"/>
        <s v="Alexander Fehling"/>
        <s v="Luke Treadaway"/>
        <s v="Tara Westwood"/>
        <s v="Scott Eastwood"/>
        <s v="Lily-Rose Depp"/>
        <s v="Lana Condor"/>
        <s v="Simone Landers"/>
        <s v="David Dencik"/>
        <s v="Heather Sossaman"/>
        <s v="Thomasin McKenzie"/>
        <s v="Margo Martindale"/>
        <s v="Saara Chaudry"/>
        <s v="Samantha Robinson"/>
        <s v="Richard Lukunku"/>
        <s v="Dacre Montgomery"/>
        <s v="Aaron Moorhead"/>
        <s v="Aiden Longworth"/>
        <s v="Kyle Chandler"/>
        <s v="Sunny Pawar"/>
        <s v="Laura Dern"/>
        <s v="Felicity Jones"/>
        <s v="Ana de Armas"/>
        <s v="Pierfrancesco Favino"/>
        <s v="Sally Field"/>
        <s v="Aomi Muyock"/>
        <s v="Aisling Franciosi"/>
        <s v="Rolf Lassg√•rd"/>
        <s v="Joe Cole"/>
        <s v="Jesuthasan Antonythasan"/>
        <s v="Yuliya Peresild"/>
        <s v="Ben Schwartz"/>
        <s v="Gurmeet Ram Rahim Singh"/>
        <s v="Kitana Kiki Rodriguez"/>
        <s v="Boyd Holbrook"/>
        <s v="Karen Abercrombie"/>
        <s v="ASAP Rocky"/>
        <s v="Emjay Anthony"/>
        <s v="Adrienne Barbeau"/>
        <s v="Oakes Fegley"/>
        <s v="Oliver Masucci"/>
        <s v="Alec Baldwin"/>
        <s v="Jamie Dornan"/>
        <s v="Ertan Saban"/>
        <s v="Tijuana Ricks"/>
        <s v="Hande Dogandemir"/>
        <s v="Lauren Cohan"/>
        <s v="Ansel Elgort"/>
        <s v="Judah Lewis"/>
        <s v="Laia Costa"/>
        <s v="Zoe Kazan"/>
        <s v="Hiroki Hasegawa"/>
        <s v="Douglas Smith"/>
        <s v="Narges Rashidi"/>
        <s v="Jenna Kanell"/>
        <s v="Amandla Stenberg"/>
        <s v="Alex Roe"/>
        <s v="Steven Yeun"/>
        <s v="Jimmie Fails"/>
        <s v="Maika Monroe"/>
        <s v="Josephine Langford"/>
        <s v="Guillermo Francella"/>
        <s v="Nirup Bhandari"/>
        <s v="Jordan Peele"/>
        <s v="Cem Kurtoglu"/>
        <s v="Margot Robbie"/>
        <s v="Stephen Lang"/>
        <s v="Mike Epps"/>
        <s v="Nate Parker"/>
        <s v="Carly Adams"/>
        <s v="Viola Davis"/>
        <s v="Manu Bennett"/>
        <s v="Anya Taylor-Joy"/>
        <s v="Lily Tomlin"/>
        <s v="Sennia Nanua"/>
        <s v="Madison Wolfe"/>
        <s v="Nilbio Torres"/>
        <s v="Art Parkinson"/>
        <s v="Kate Upton"/>
        <s v="Suki Waterhouse"/>
        <s v="Madina Nalwanga"/>
        <s v="Annalise Basso"/>
        <s v="Zack Gottsagen"/>
        <s v="Anton Pampushnyy"/>
        <s v="Nikolaj Coster-Waldau"/>
        <s v="Richa Chadha"/>
        <s v="Nathalie Baye"/>
        <s v="Nivin Pauly"/>
        <s v="Susan Sarandon"/>
        <s v="Laysla De Oliveira"/>
        <s v="Kate Mara"/>
        <s v="Alex Murphy"/>
        <s v="Jovan Adepo"/>
        <s v="Lo√Øs Alessandra"/>
        <s v="Irina Starshenbaum"/>
        <s v="Douglas Booth"/>
        <s v="Julian Barratt"/>
        <s v="Steve Oram"/>
        <s v="Reiley McClendon"/>
        <s v="Shameik Moore"/>
        <s v="Cynthia Erivo"/>
        <s v="Danielle Macdonald"/>
        <s v="Sareum Srey Moch"/>
        <s v="Giuseppe Battiston"/>
        <s v="Ruth Negga"/>
        <s v="Marta Etura"/>
        <s v="Chad Villella"/>
        <s v="Ethan Embry"/>
        <s v="Matthias Schoenaerts"/>
        <s v="Gillian Jacobs"/>
        <s v="Colin Woodell"/>
        <s v="Jayam Ravi"/>
        <s v="Mbulelo Grootboom"/>
        <s v="Claes Bang"/>
        <s v="Fionn O'Shea"/>
        <s v="Pierre Niney"/>
        <s v="Beckam Crawford"/>
        <s v="Ruth Wilson"/>
        <s v="Bella Thorne"/>
        <s v="Taraji P. Henson"/>
        <s v="Owen Campbell"/>
        <s v="Kevin Conroy"/>
        <s v="T.J. Miller"/>
        <s v="Blanca Su√°rez"/>
        <s v="Leonardo Sbaraglia"/>
        <s v="Nora-Jane Noone"/>
        <s v="Dave Johns"/>
        <s v="Taraneh Alidoosti"/>
        <s v="Adrian Titieni"/>
        <s v="Mahershala Ali"/>
        <s v="Diana Agostini"/>
        <s v="Theo James"/>
        <s v="Fionn Whitehead"/>
        <s v="Charlie Shotwell"/>
        <s v="Daniel Kaluuya"/>
        <s v="Rinku Rajguru"/>
        <s v="Olivia Colman"/>
        <s v="Charlie Plummer"/>
        <s v="Chanchal Chowdhury"/>
        <s v="Amandeep Singh"/>
        <s v="Batsheva Dance Company"/>
        <s v="Claire Foy"/>
        <s v="Eva Melander"/>
        <s v="Andy Nyman"/>
        <s v="Kathryn Hahn"/>
        <s v="Rebekah Kennedy"/>
        <s v="Do-won Kwak"/>
        <s v="Frank Gingerich"/>
        <s v="Adam Driver"/>
        <s v="Sonam Kapoor"/>
        <s v="Ry√¥suke Yamada"/>
        <s v="Alexandra Borb√©ly"/>
        <s v="Jessica Rothe"/>
        <s v="Josh O'Connor"/>
        <s v="Rafe Spall"/>
        <s v="Daniela Vega"/>
        <s v="Robbie Amell"/>
        <s v="Toby Kebbell"/>
        <s v="Kelsey Asbille"/>
        <s v="Chris Chalk"/>
        <s v="Farrah Mackenzie"/>
        <s v="Michael Abela"/>
        <s v="Taran Killam"/>
        <s v="Kumail Nanjiani"/>
        <s v="Scott Shepherd"/>
        <s v="Dorian Boguta"/>
        <s v="Melanie Lynskey"/>
        <s v="Barry G. Bernson"/>
        <s v="Mackenzie Foy"/>
        <s v="Numan Acar"/>
        <s v="Sunny Suljic"/>
        <s v="Graham Verchere"/>
        <s v="Kevin Dorman"/>
        <s v="Kyle Mooney"/>
        <s v="Brooklynn Prince"/>
        <s v="Timothy Spall"/>
        <s v="Wendi McLendon-Covey"/>
        <s v="Priscilla Quintana"/>
        <s v="August Diehl"/>
        <s v="LaKeith Stanfield"/>
        <s v="India Eisley"/>
        <s v="Swara Bhaskar"/>
        <s v="Harry Dean Stanton"/>
        <s v="Sandra Escacena"/>
        <s v="Aditi Balan"/>
        <s v="Robbie Fairchild"/>
        <s v="Patrick John Flueger"/>
        <s v="Chris Jai Alex"/>
        <s v="Ed Oxenbould"/>
        <s v="Lin Shaye"/>
        <s v="Mesfin Lamengo"/>
        <s v="Shay Mitchell"/>
        <s v="Orhan Aydin"/>
        <s v="Vicky Krieps"/>
        <s v="Jason Watkins"/>
        <s v="Paco Le√≥n"/>
        <s v="Sofia Buenaventura"/>
        <s v="Diego Klattenhoff"/>
        <s v="Rachel Brosnahan"/>
        <s v="Zaira Wasim"/>
        <s v="Nahuel P√©rez Biscayart"/>
        <s v="Yalitza Aparicio"/>
        <s v="Taylor Russell"/>
        <s v="Crystal Reed"/>
        <s v="Se√°na Kerslake"/>
        <s v="Spencer Reinhard"/>
        <s v="Brady Jandreau"/>
        <s v="Jack Lowden"/>
        <s v="Dylan McDermott"/>
        <s v="Anthony Mackie"/>
        <s v="Rana Daggubati"/>
        <s v="Harris Dickinson"/>
        <s v="Myles Truitt"/>
        <s v="Maryana Spivak"/>
        <s v="Hana Sugisaki"/>
        <s v="Anton Lesser"/>
        <s v="Y'lan Noel"/>
        <s v="Rahman"/>
        <s v="Tim Blake Nelson"/>
        <s v="Odessa Young"/>
        <s v="Chloe Bennet"/>
        <s v="Katie Stevens"/>
        <s v="Dogu Demirkol"/>
        <s v="Stephen Campbell Moore"/>
        <s v="J. Michael Finley"/>
        <s v="Linda Hamilton"/>
        <s v="Elizabeth Debicki"/>
        <s v="Jakob Cedergren"/>
        <s v="Haley Lu Richardson"/>
        <s v="Adriano Tardiolo"/>
        <s v="Dan Ewing"/>
        <s v="Ok-bin Kim"/>
        <s v="Chutimon Chuengcharoensukying"/>
        <s v="Joey Lauren Adams"/>
        <s v="Sierra McCormick"/>
        <s v="Justin Theroux"/>
        <s v="Vincent Elbaz"/>
        <s v="Samara Weaving"/>
        <s v="Adriana Ugarte"/>
        <s v="Ray Corasani"/>
        <s v="Louis Ashbourne Serkis"/>
        <s v="Roman Kurtsyn"/>
        <s v="Lupita Nyong'o"/>
        <s v="Vijay Sethupathi"/>
        <s v="Kevin Eldon"/>
        <s v="Yeon Je Hyung"/>
        <s v="Vishnu Vishal"/>
        <s v="Lucas Hedges"/>
        <s v="Elsie Fisher"/>
        <s v="Angourie Rice"/>
        <s v="Halil S√∂yletmez"/>
        <s v="Daveed Diggs"/>
        <s v="Adel Karam"/>
        <s v="Ah-In Yoo"/>
        <s v="KiKi Layne"/>
        <s v="Vijay Deverakonda"/>
        <s v="Julian Schaffner"/>
        <s v="Tolga Tekin"/>
        <s v="Gabrielle Union"/>
        <s v="Riley Keough"/>
        <s v="Joshua Leonard"/>
        <s v="Vidyut Jammwal"/>
        <s v="Ali Wong"/>
        <s v="Sophie N√©lisse"/>
        <s v="Kyrie Irving"/>
        <s v="Fran√ßois Civil"/>
        <s v="Naomie Harris"/>
        <s v="Daniel Doheny"/>
        <s v="Greg Cipes"/>
        <s v="Maximiliano Ghione"/>
        <s v="Dylan Minnette"/>
        <s v="Rose McIver"/>
        <s v="Enes Batur"/>
        <s v="Jillian Bell"/>
        <s v="Jing Wu"/>
        <s v="Mammootty"/>
        <s v="Ahmet M√ºmtaz Taylan"/>
        <s v="Allison Williams"/>
        <s v="Ana Paula Bouzas"/>
        <s v="Timu√ßin Esen"/>
        <s v="Yash"/>
        <s v="Priyanka Bose"/>
        <s v="Dave Bautista"/>
        <s v="Sophie Thatcher"/>
        <s v="K.J. Apa"/>
        <s v="Alex Wolff"/>
        <s v="Andrea Berntzen"/>
        <s v="Octavia Spencer"/>
        <s v="Tom Glynn-Carney"/>
        <s v="Christine Woods"/>
        <s v="Lily Franky"/>
        <s v="Gina Rodriguez"/>
        <s v="Tessa Thompson"/>
        <s v="Himesh Patel"/>
        <s v="Noah Centineo"/>
        <s v="Ivan Massagu√©"/>
        <s v="Sohum Shah"/>
        <s v="Victor Polster"/>
        <s v="Betty Gilpin"/>
        <s v="Billy Barratt"/>
        <s v="Zain Al Rafeea"/>
        <s v="Kris Hitchen"/>
        <s v="Madeline Brewer"/>
        <s v="Kaya Scodelario"/>
        <s v="Rob Lowe"/>
        <s v="Dean-Charles Chapman"/>
        <s v="No√©mie Merlant"/>
        <s v="Madison Ingoldsby"/>
        <s v="Shuzhen Zhao"/>
        <s v="Kelvin Harrison Jr."/>
        <s v="Tim Matheson"/>
        <s v="Florence Pugh"/>
        <s v="Issa Rae"/>
        <s v="Ashley Bratcher"/>
        <s v="Sophia Lillis"/>
        <s v="Ava Michelle"/>
        <s v="Brenda Song"/>
        <s v="Kotaro Daigo"/>
        <s v="Ugur Y√ºcel"/>
        <s v="Leah Lewis"/>
        <s v="Pete Davidson"/>
        <s v="Delroy Lindo"/>
        <s v="Hakim Faris"/>
        <s v="Christina Milian"/>
        <m/>
      </sharedItems>
    </cacheField>
    <cacheField name="actors_f2" numFmtId="0">
      <sharedItems containsBlank="1"/>
    </cacheField>
    <cacheField name="description" numFmtId="0">
      <sharedItems containsBlank="1" longText="1"/>
    </cacheField>
    <cacheField name="desc35" numFmtId="0">
      <sharedItems containsBlank="1"/>
    </cacheField>
    <cacheField name="avg_vote" numFmtId="0">
      <sharedItems containsString="0" containsBlank="1" containsNumber="1" minValue="1" maxValue="9.1"/>
    </cacheField>
    <cacheField name="votes" numFmtId="0">
      <sharedItems containsString="0" containsBlank="1" containsNumber="1" containsInteger="1" minValue="10002" maxValue="2241615"/>
    </cacheField>
    <cacheField name="Budget - Inflation Adjusted" numFmtId="0">
      <sharedItems containsString="0" containsBlank="1" containsNumber="1" minValue="20.29059121754052" maxValue="374469716.69994599"/>
    </cacheField>
    <cacheField name="budget" numFmtId="0">
      <sharedItems containsBlank="1" containsMixedTypes="1" containsNumber="1" containsInteger="1" minValue="18" maxValue="356000000"/>
    </cacheField>
    <cacheField name="USA Gross Income - Inflation Adjusted" numFmtId="0">
      <sharedItems containsString="0" containsBlank="1" containsNumber="1" minValue="736.58096987855834" maxValue="1022789450.184901" count="3389">
        <n v="68863102.482490301"/>
        <n v="6246547.4312648382"/>
        <n v="160568875.39723614"/>
        <n v="205002801.64301115"/>
        <m/>
        <n v="37239148.054474711"/>
        <n v="46183465.324822254"/>
        <n v="461131859.35770869"/>
        <n v="90161.516138211577"/>
        <n v="323754057.96735841"/>
        <n v="57717743.224007793"/>
        <n v="16709773.445375537"/>
        <n v="236416360.71601677"/>
        <n v="278714972.88809341"/>
        <n v="34197659.329187065"/>
        <n v="134219034.40857753"/>
        <n v="70711340.896165013"/>
        <n v="446951404.981323"/>
        <n v="503933478.25881815"/>
        <n v="49181301.237967588"/>
        <n v="58947247.85023731"/>
        <n v="391161203.62462556"/>
        <n v="207030859.07719558"/>
        <n v="39085901.742276512"/>
        <n v="47816559.812055461"/>
        <n v="263066168.49881491"/>
        <n v="54922575.792178996"/>
        <n v="133979293.05995965"/>
        <n v="58977434.358008258"/>
        <n v="21387911.085975658"/>
        <n v="49691188.7516739"/>
        <n v="76446550.120569274"/>
        <n v="1336667.1339837427"/>
        <n v="111988596.73956551"/>
        <n v="115912481.698984"/>
        <n v="22650148.264430944"/>
        <n v="185330754.59227684"/>
        <n v="19255805.928211424"/>
        <n v="585558607.11206234"/>
        <n v="51990784.821016371"/>
        <n v="191686840.00434834"/>
        <n v="41011679.524430983"/>
        <n v="46470504.002601728"/>
        <n v="23356645.181666717"/>
        <n v="51303255.353374094"/>
        <n v="22530357.247398425"/>
        <n v="53215161.21354086"/>
        <n v="53007070.389227755"/>
        <n v="86012335.83675912"/>
        <n v="134520546.363038"/>
        <n v="45402541.903536685"/>
        <n v="188330159.15792724"/>
        <n v="113884.03319066149"/>
        <n v="9185051.8675099052"/>
        <n v="25272778.421504121"/>
        <n v="92184856.048374191"/>
        <n v="233657863.80174848"/>
        <n v="47158599.702845976"/>
        <n v="351141511.632765"/>
        <n v="9086661.3073913287"/>
        <n v="105710102.48105714"/>
        <n v="54182323.32479687"/>
        <n v="264761570.52865681"/>
        <n v="59795601.758983873"/>
        <n v="44159429.986260258"/>
        <n v="110031257.22845553"/>
        <n v="171064196.18785995"/>
        <n v="391616.21243902523"/>
        <n v="108256613.72735207"/>
        <n v="84126103.73691076"/>
        <n v="37251134.215065204"/>
        <n v="7909005.4951383611"/>
        <n v="105423570.65529184"/>
        <n v="10551543.258458525"/>
        <n v="81690503.93826361"/>
        <n v="531471068.03779876"/>
        <n v="492807455.95894945"/>
        <n v="9427511.9623451531"/>
        <n v="6288470.0417886321"/>
        <n v="30323823.155058369"/>
        <n v="1328460.3493675925"/>
        <n v="390838915.23272443"/>
        <n v="209952.53317073217"/>
        <n v="55681758.830894433"/>
        <n v="37829772.62365862"/>
        <n v="194964076.08741298"/>
        <n v="282115152.53947216"/>
        <n v="1930781.1608943131"/>
        <n v="46956922.948221467"/>
        <n v="56754930.215244025"/>
        <n v="235995609.47898427"/>
        <n v="7678390.3195122117"/>
        <n v="274469567.49113882"/>
        <n v="9834323.1084824912"/>
        <n v="35662945.77454555"/>
        <n v="6358895.6357976664"/>
        <n v="10618964.229105715"/>
        <n v="5464011.2189431014"/>
        <n v="58780828.431502134"/>
        <n v="77860800.435853824"/>
        <n v="190005147.58747083"/>
        <n v="19870300.015928905"/>
        <n v="211509227.54256514"/>
        <n v="186541898.39126056"/>
        <n v="48898821.506097667"/>
        <n v="25506231.354187049"/>
        <n v="136125266.09865883"/>
        <n v="91505780.77280508"/>
        <n v="66991928.259766541"/>
        <n v="12923405.649959378"/>
        <n v="82670023.401027888"/>
        <n v="23419307.59687753"/>
        <n v="35122839.517683007"/>
        <n v="85575213.879918888"/>
        <n v="90208268.947601825"/>
        <n v="29147885.486219577"/>
        <n v="32271244.288821209"/>
        <n v="59314273.417683057"/>
        <n v="23306162.006991923"/>
        <n v="67648984.085122094"/>
        <n v="135965611.8751629"/>
        <n v="19443853.726205584"/>
        <n v="55317150.944065161"/>
        <n v="30163066.373333398"/>
        <n v="152774496.56841496"/>
        <n v="170331818.48642313"/>
        <n v="118469431.84385215"/>
        <n v="7515275.1955731427"/>
        <n v="6987661.7172727454"/>
        <n v="12465287.635447182"/>
        <n v="86063663.281138405"/>
        <n v="192498379.44943133"/>
        <n v="23133630.358130131"/>
        <n v="68403939.679837555"/>
        <n v="104071268.24418722"/>
        <n v="67238344.813292831"/>
        <n v="55866034.6676424"/>
        <n v="16917652.311146289"/>
        <n v="15234147.403557353"/>
        <n v="52673178.648780607"/>
        <n v="32266918.748414706"/>
        <n v="18304042.75390248"/>
        <n v="188765508.71808985"/>
        <n v="80154979.594756275"/>
        <n v="86163025.964187175"/>
        <n v="25950776.069390301"/>
        <n v="66013976.254940882"/>
        <n v="50759477.210325316"/>
        <n v="423678803.67936867"/>
        <n v="6682108.9903369546"/>
        <n v="41270908.349390335"/>
        <n v="26273209.185772415"/>
        <n v="44083413.538656242"/>
        <n v="36135258.102581017"/>
        <n v="91359785.517764434"/>
        <n v="24855620.963873584"/>
        <n v="9101461.5509349797"/>
        <n v="83863834.806759119"/>
        <n v="73373250.655813172"/>
        <n v="14153150.174471576"/>
        <n v="9193085.0920553599"/>
        <n v="65837.490447154618"/>
        <n v="32764168.024227712"/>
        <n v="57300105.974833228"/>
        <n v="43505820.991666764"/>
        <n v="102771413.29268315"/>
        <n v="19708474.182642318"/>
        <n v="133069196.95011893"/>
        <n v="32113781.825573206"/>
        <n v="45641606.133992977"/>
        <n v="274760050.52483803"/>
        <n v="176688012.24284592"/>
        <n v="26862121.442235831"/>
        <n v="22495187.808374032"/>
        <n v="38393104.373617969"/>
        <n v="295228360.11087036"/>
        <n v="88268808.256442919"/>
        <n v="92183096.073455483"/>
        <n v="3838.5789430894392"/>
        <n v="25852430.895325258"/>
        <n v="173825329.62288657"/>
        <n v="100634232.61374006"/>
        <n v="19175622.64881428"/>
        <n v="48555192.669051513"/>
        <n v="17946084.206663433"/>
        <n v="23033167.502886228"/>
        <n v="249859393.32459405"/>
        <n v="160528450.0809353"/>
        <n v="1979223.2126416087"/>
        <n v="114889124.20541532"/>
        <n v="241263099.79304412"/>
        <n v="290146792.4522537"/>
        <n v="114988669.21089455"/>
        <n v="20465322.013414677"/>
        <n v="1608175.2032520361"/>
        <n v="103014558.8626425"/>
        <n v="3419219.453943097"/>
        <n v="75117675.831383601"/>
        <n v="52009107.49756109"/>
        <n v="111943310.35019457"/>
        <n v="23474286.955203302"/>
        <n v="18628270.413455326"/>
        <n v="142798952.71735802"/>
        <n v="16554688.516284628"/>
        <n v="28128625.545365915"/>
        <n v="24162836.088260934"/>
        <n v="113914872.59207343"/>
        <n v="49632144.889878161"/>
        <n v="18048598.401056949"/>
        <n v="104744732.94215471"/>
        <n v="60757220.877193838"/>
        <n v="68466981.650772512"/>
        <n v="43669057.745758757"/>
        <n v="77439838.896245256"/>
        <n v="26524487.193952639"/>
        <n v="677228.12853658688"/>
        <n v="50378910.814796858"/>
        <n v="35327800.87407124"/>
        <n v="7764768.4150197832"/>
        <n v="103915628.41118604"/>
        <n v="164725676.83687791"/>
        <n v="7605049.4391699806"/>
        <n v="12728123.309090942"/>
        <n v="48995133.165162712"/>
        <n v="894214.54951219703"/>
        <n v="39734092.53910578"/>
        <n v="122838732.77691732"/>
        <n v="56942898.843089558"/>
        <n v="141056652.42889366"/>
        <n v="36955613.921699703"/>
        <n v="37463560.102213539"/>
        <n v="93801088.47612673"/>
        <n v="211219478.61758947"/>
        <n v="23016728.6208301"/>
        <n v="57656670.158015572"/>
        <n v="396060246.99929881"/>
        <n v="2976373.2642687825"/>
        <n v="28867514.429604817"/>
        <n v="25628793.843252089"/>
        <n v="1099916.538599222"/>
        <n v="20855424.410869621"/>
        <n v="97686221.545810536"/>
        <n v="20064417.034229301"/>
        <n v="16455317.367905181"/>
        <n v="28837608.679723397"/>
        <n v="37329424.104150295"/>
        <n v="1731823.9518287941"/>
        <n v="43643677.291828796"/>
        <n v="2612371.1934630354"/>
        <n v="136472041.34762883"/>
        <n v="28353804.552964501"/>
        <n v="8067410.6873122742"/>
        <n v="165067491.4911862"/>
        <n v="23072823.697509732"/>
        <n v="26335948.463735413"/>
        <n v="20832010.126047485"/>
        <n v="268042778.1403169"/>
        <n v="73499279.938379645"/>
        <n v="7604556.2876653709"/>
        <n v="22108509.740794063"/>
        <n v="107476247.0812604"/>
        <n v="464847967.36205655"/>
        <n v="42814089.490116738"/>
        <n v="70233369.731707469"/>
        <n v="75639157.344940916"/>
        <n v="195956424.97732604"/>
        <n v="29789037.957628537"/>
        <n v="10966596.603201609"/>
        <n v="104552376.54035601"/>
        <n v="93449338.063735425"/>
        <n v="431409.14774703671"/>
        <n v="54597499.681167319"/>
        <n v="6830615.9621544862"/>
        <n v="19498931.805138391"/>
        <n v="101965058.61015837"/>
        <n v="39958704.19727283"/>
        <n v="1083460.8838735207"/>
        <n v="20094962.870039579"/>
        <n v="58860538.372140087"/>
        <n v="20225046.451936811"/>
        <n v="61185141.702766962"/>
        <n v="39585507.795849904"/>
        <n v="8128750.0158943264"/>
        <n v="32855927.04449999"/>
        <n v="78023189.662490278"/>
        <n v="231537498.25863817"/>
        <n v="10455024.969299613"/>
        <n v="39564968.052174017"/>
        <n v="2160645.1260474366"/>
        <n v="1128466.3123346304"/>
        <n v="27320886.165525295"/>
        <n v="19814516.088814281"/>
        <n v="609287.27371541667"/>
        <n v="52508388.209170096"/>
        <n v="1837962.3982520367"/>
        <n v="158193227.28015852"/>
        <n v="27024430.838972405"/>
        <n v="4240934.6245059399"/>
        <n v="85057051.429446861"/>
        <n v="4482518.8369960589"/>
        <n v="33058164.99589438"/>
        <n v="66121892.11205551"/>
        <n v="24752894.47920955"/>
        <n v="35044418.173596933"/>
        <n v="12893945.022015844"/>
        <n v="141053710.66411105"/>
        <n v="82740685.672529861"/>
        <n v="75925227.990077823"/>
        <n v="56037468.366087101"/>
        <n v="27445821.816848252"/>
        <n v="148835135.21469018"/>
        <n v="103232071.60879378"/>
        <n v="17772104.077076081"/>
        <n v="15979635.084785596"/>
        <n v="135248133.14883271"/>
        <n v="517944.96573122666"/>
        <n v="8918980.9649805464"/>
        <n v="756809.54371541704"/>
        <n v="35344698.850316301"/>
        <n v="34358352.738853842"/>
        <n v="212051984.89861715"/>
        <n v="46860151.339338526"/>
        <n v="61950609.357431911"/>
        <n v="62227442.177315183"/>
        <n v="20322573.334466457"/>
        <n v="35560493.290739305"/>
        <n v="31060.325934959419"/>
        <n v="84384752.226324335"/>
        <n v="41992197.276521847"/>
        <n v="1103708.3508695681"/>
        <n v="14550001.95365759"/>
        <n v="103523235.2774311"/>
        <n v="183028460.4557977"/>
        <n v="10985498.136086985"/>
        <n v="150272603.71307394"/>
        <n v="164478117.94103256"/>
        <n v="104209784.43007933"/>
        <n v="93534909.698482499"/>
        <n v="25573020.821003634"/>
        <n v="94149482.114092365"/>
        <n v="59766663.161128409"/>
        <n v="138680880.5440467"/>
        <n v="4842415.1881027799"/>
        <n v="18686184.41140078"/>
        <n v="175027136.40307394"/>
        <n v="7318459.0021344069"/>
        <n v="43624399.540856034"/>
        <n v="144548551.05746099"/>
        <n v="347342212.62194556"/>
        <n v="147041977.57754979"/>
        <n v="80378486.548063457"/>
        <n v="24356409.727821015"/>
        <n v="43965934.388577193"/>
        <n v="552660.12837944808"/>
        <n v="55392532.105731368"/>
        <n v="52300208.99257607"/>
        <n v="21962363.880434774"/>
        <n v="37686976.158809774"/>
        <n v="236821921.10984439"/>
        <n v="96127711.097431913"/>
        <n v="19159391.063399259"/>
        <n v="10267273.498260897"/>
        <n v="22895888.288932867"/>
        <n v="45958372.676147863"/>
        <n v="136796699.3608304"/>
        <n v="158762858.453953"/>
        <n v="48849620.505257048"/>
        <n v="19988928.486416087"/>
        <n v="69573327.012879387"/>
        <n v="51426090.973151758"/>
        <n v="45456837.527743198"/>
        <n v="108761146.38350196"/>
        <n v="76523894.930039734"/>
        <n v="20193308.91198444"/>
        <n v="12033763.437470818"/>
        <n v="37606501.410206512"/>
        <n v="13632777.997201083"/>
        <n v="535687093.60147268"/>
        <n v="98600021.388559744"/>
        <n v="330512733.05446726"/>
        <n v="91135609.916205779"/>
        <n v="269539.01553359756"/>
        <n v="50595415.561011679"/>
        <n v="64163128.334308468"/>
        <n v="220534829.7887938"/>
        <n v="32367228.792217903"/>
        <n v="253757646.88968876"/>
        <n v="118278865.8393679"/>
        <n v="81761393.021867707"/>
        <n v="249520022.67956588"/>
        <n v="40637076.909802482"/>
        <n v="32295987.431906618"/>
        <n v="48167114.068842374"/>
        <n v="23029313.52583658"/>
        <n v="12631440.061768128"/>
        <n v="21873193.644864123"/>
        <n v="53844852.555415161"/>
        <n v="484274.36809338524"/>
        <n v="33932579.293929964"/>
        <n v="24920961.542334635"/>
        <n v="26661566.418181889"/>
        <n v="73563826.320355922"/>
        <n v="15056296.117003893"/>
        <n v="25671369.578521404"/>
        <n v="2238461.9496887163"/>
        <n v="31885172.804124519"/>
        <n v="59093525.817665376"/>
        <n v="39500137.102315202"/>
        <n v="59956674.169727631"/>
        <n v="182409.24470817123"/>
        <n v="5840410.4529182883"/>
        <n v="53504828.124202341"/>
        <n v="7239972.6115616709"/>
        <n v="716772.02272727457"/>
        <n v="209745294.11961091"/>
        <n v="59538439.046459153"/>
        <n v="871184.58466926077"/>
        <n v="2159504.9181847819"/>
        <n v="58911071.304189876"/>
        <n v="130983796.80626461"/>
        <n v="55901252.819446787"/>
        <n v="112390321.11338523"/>
        <n v="37284204.76214008"/>
        <n v="57556663.228249036"/>
        <n v="45564093.044268891"/>
        <n v="12062878.595992219"/>
        <n v="96900209.422140092"/>
        <n v="2362938.675447471"/>
        <n v="6978478.236147861"/>
        <n v="18120896.910184778"/>
        <n v="20167255.175408565"/>
        <n v="13307835.753813231"/>
        <n v="56236261.009494171"/>
        <n v="100127798.38785994"/>
        <n v="14674154.985836579"/>
        <n v="69673615.915719852"/>
        <n v="10175848.607898833"/>
        <n v="43601404.348949425"/>
        <n v="43389557.690778218"/>
        <n v="181690575.90645915"/>
        <n v="9538533.353929963"/>
        <n v="60367724.205336124"/>
        <n v="4453312.9703501947"/>
        <n v="6873043.3247081721"/>
        <n v="8175880.4087351989"/>
        <n v="18363722.305875488"/>
        <n v="59388553.09400779"/>
        <n v="116777940.11206228"/>
        <n v="1782735.9166926071"/>
        <n v="57701900.940894946"/>
        <n v="45786192.120413028"/>
        <n v="20786291.093268484"/>
        <n v="591451.47031128407"/>
        <n v="41094691.055836581"/>
        <n v="27567182.452412456"/>
        <n v="30650558.015836578"/>
        <n v="23532911.681322958"/>
        <n v="67377480.103271723"/>
        <n v="20311773.568988331"/>
        <n v="18473324.951984439"/>
        <n v="54787241.664435804"/>
        <n v="12372469.206147861"/>
        <n v="47423509.274978243"/>
        <n v="45703190.438972451"/>
        <n v="79274625.117282584"/>
        <n v="1423279.0509836951"/>
        <n v="327961492.56350201"/>
        <n v="715493.31225296634"/>
        <n v="9856126.3034728225"/>
        <n v="185918054.93898907"/>
        <n v="50785234.892190203"/>
        <n v="123501946.28081714"/>
        <n v="144235817.59292388"/>
        <n v="31253104.895173904"/>
        <n v="43322416.449143976"/>
        <n v="64832105.147665374"/>
        <n v="1079372.6820815215"/>
        <n v="134008995.28225683"/>
        <n v="46224345.216770433"/>
        <n v="79381530.301868692"/>
        <n v="28069175.40205434"/>
        <n v="382614399.58051866"/>
        <n v="72720277.434007794"/>
        <n v="302344267.68388033"/>
        <n v="861233.52470817126"/>
        <n v="74270514.432282582"/>
        <n v="9398074.7971595339"/>
        <n v="8842761.5924270265"/>
        <n v="1056480.8235573149"/>
        <n v="70243161.879115909"/>
        <n v="174909771.79755232"/>
        <n v="36392433.265797667"/>
        <n v="47839909.943852149"/>
        <n v="6231298.206038041"/>
        <n v="38533481.907921217"/>
        <n v="306872863.03490275"/>
        <n v="19073822.578871597"/>
        <n v="21865915.992070645"/>
        <n v="377570773.47579771"/>
        <n v="58104859.16583658"/>
        <n v="21687785.101576079"/>
        <n v="204443975.902179"/>
        <n v="699363.58526086935"/>
        <n v="29644.162252964506"/>
        <n v="79138090.400910512"/>
        <n v="22396517.034241248"/>
        <n v="48282331.451400787"/>
        <n v="6139046.2434303844"/>
        <n v="22877006.345408563"/>
        <n v="185768656.08595333"/>
        <n v="604522002.18272614"/>
        <n v="167962298.15848252"/>
        <n v="29894419.883968875"/>
        <n v="2968192.4400000004"/>
        <n v="43866911.633999988"/>
        <n v="68546498.898205385"/>
        <n v="773150.03872826067"/>
        <n v="245557572.10171208"/>
        <n v="8562624.0900108665"/>
        <n v="77269281.419727638"/>
        <n v="34619782.85509263"/>
        <n v="85065650.647782579"/>
        <n v="58107524.962295726"/>
        <n v="27402941.031374991"/>
        <n v="11670828.125369651"/>
        <n v="50168849.77064129"/>
        <n v="366396.67544747086"/>
        <n v="106316595.13273366"/>
        <n v="216194.2226070039"/>
        <n v="109023025.99863814"/>
        <n v="30438976.067081716"/>
        <n v="81138016.73276265"/>
        <n v="342490934.36080456"/>
        <n v="89825620.978054315"/>
        <n v="200310689.42299613"/>
        <n v="10775548.161228258"/>
        <n v="190796908.13289669"/>
        <n v="141825770.9675054"/>
        <n v="186676825.49482059"/>
        <n v="78947428.936858669"/>
        <n v="154728492.36405975"/>
        <n v="48825745.866396725"/>
        <n v="60109494.744592369"/>
        <n v="220396142.25192159"/>
        <n v="21541278.314630352"/>
        <n v="18823997.312645916"/>
        <n v="84479747.55439128"/>
        <n v="14433336.158784699"/>
        <n v="20583981.167276267"/>
        <n v="7570092.3444999978"/>
        <n v="73993129.785214022"/>
        <n v="70807364.378734753"/>
        <n v="1035232.7473478258"/>
        <n v="37742787.930466928"/>
        <n v="28560990.85087499"/>
        <n v="66054775.850836933"/>
        <n v="73366639.520086929"/>
        <n v="8145974.9511304321"/>
        <n v="2283367.6003501946"/>
        <n v="3561785.1136304336"/>
        <n v="9685845.544451084"/>
        <n v="65154.482373540865"/>
        <n v="17232930.434999995"/>
        <n v="132117276.64739126"/>
        <n v="94812840.025559753"/>
        <n v="93488727.785021707"/>
        <n v="3556772.0570869553"/>
        <n v="74357999.812939212"/>
        <n v="142274715.21812496"/>
        <n v="2210448.4877391299"/>
        <n v="8224757.5024124524"/>
        <n v="57794810.126603246"/>
        <n v="69546493.512543455"/>
        <n v="134303848.48338524"/>
        <n v="4518375.8880978245"/>
        <n v="67429169.161032587"/>
        <n v="83967493.069478229"/>
        <n v="61516668.437152155"/>
        <n v="14236664.25321863"/>
        <n v="28769418.100766294"/>
        <n v="34524480.396918997"/>
        <n v="341559151.46016836"/>
        <n v="22913882.521934774"/>
        <n v="8891200.4925145544"/>
        <n v="18342228.138956517"/>
        <n v="82047664.01627171"/>
        <n v="68166608.908086941"/>
        <n v="73611668.834336936"/>
        <n v="511848178.6875329"/>
        <n v="50528182.575542599"/>
        <n v="43263766.446810119"/>
        <n v="55113747.646188445"/>
        <n v="313350003.24604112"/>
        <n v="146702318.77429888"/>
        <n v="92212139.745632574"/>
        <n v="14417065.348418474"/>
        <n v="358199208.37274736"/>
        <n v="149278529.09462497"/>
        <n v="172065410.84628442"/>
        <n v="2518472.2158781411"/>
        <n v="29526064.718499992"/>
        <n v="19999757.869989123"/>
        <n v="11662771.961369561"/>
        <n v="70150869.520291135"/>
        <n v="91003838.101254657"/>
        <n v="1760761.6009677453"/>
        <n v="30710632.458290089"/>
        <n v="93973279.646864101"/>
        <n v="255852688.88294858"/>
        <n v="245626886.34369558"/>
        <n v="220479.92560311288"/>
        <n v="1044946.5993369562"/>
        <n v="62812240.998172164"/>
        <n v="73101012.226032585"/>
        <n v="178853734.14516842"/>
        <n v="155047948.12636951"/>
        <n v="42631259.305364117"/>
        <n v="24485322.275304385"/>
        <n v="35209.5486521739"/>
        <n v="3122622.2309130426"/>
        <n v="11955195.2797406"/>
        <n v="113330601.09894018"/>
        <n v="17812960.96043938"/>
        <n v="31983794.457505424"/>
        <n v="53626267.941940203"/>
        <n v="92356418.407369539"/>
        <n v="156309554.69724452"/>
        <n v="51911944.668804333"/>
        <n v="429589573.54074985"/>
        <n v="31052779.554847818"/>
        <n v="18581677.583774477"/>
        <n v="13473773.54584232"/>
        <n v="126782494.11902714"/>
        <n v="199011460.34097189"/>
        <n v="59176205.399614111"/>
        <n v="81499764.75257805"/>
        <n v="22371561.18571201"/>
        <n v="32893435.389661185"/>
        <n v="55081090.05489146"/>
        <n v="90823047.836592168"/>
        <n v="31400374.049004756"/>
        <n v="67130990.757402152"/>
        <n v="48431697.679407597"/>
        <n v="106746554.47704603"/>
        <n v="6471742.0645271717"/>
        <n v="61342037.121483676"/>
        <n v="147079357.17094561"/>
        <n v="120032430.36221191"/>
        <n v="36959990.125624985"/>
        <n v="116215499.80002713"/>
        <n v="169180606.91083691"/>
        <n v="29066652.381413437"/>
        <n v="43520604.230440207"/>
        <n v="35613257.628530532"/>
        <n v="515232.21799456503"/>
        <n v="384860974.96648818"/>
        <n v="46323180.652615122"/>
        <n v="115385086.10673898"/>
        <n v="26105993.904587865"/>
        <n v="6852816.5653149793"/>
        <n v="55752460.004910499"/>
        <n v="110980166.72978821"/>
        <n v="12249449.274759129"/>
        <n v="114300470.0029728"/>
        <n v="182740920.13560608"/>
        <n v="1261693.7789293474"/>
        <n v="36694324.967051335"/>
        <n v="126854422.47830431"/>
        <n v="16416172.149353256"/>
        <n v="19701629.095082048"/>
        <n v="54528684.075706705"/>
        <n v="62713074.328168459"/>
        <n v="508007945.45383787"/>
        <n v="120894131.02431971"/>
        <n v="23390214.701863412"/>
        <n v="1491696.5827826082"/>
        <n v="78412946.918035969"/>
        <n v="89208653.846728399"/>
        <n v="839011.43782502983"/>
        <n v="38604485.786484897"/>
        <n v="175441138.10064125"/>
        <n v="6980687.5585918454"/>
        <n v="43662764.61167933"/>
        <n v="43848008.977342494"/>
        <n v="167923958.09740955"/>
        <n v="47131690.323509775"/>
        <n v="7206896.1166086933"/>
        <n v="106685362.83003257"/>
        <n v="19402727.736844886"/>
        <n v="37993426.668369554"/>
        <n v="7188507.916630513"/>
        <n v="21529997.965981994"/>
        <n v="75660654.422614112"/>
        <n v="256515391.64314443"/>
        <n v="157202338.71414125"/>
        <n v="47588508.320385851"/>
        <n v="164654056.57556373"/>
        <n v="244077.90688715957"/>
        <n v="140585929.68570668"/>
        <n v="6932875.7506141281"/>
        <n v="162540636.63969821"/>
        <n v="29883404.54556378"/>
        <n v="10603234.57246691"/>
        <n v="45904747.836810119"/>
        <n v="8072900.2279130407"/>
        <n v="48483753.854945637"/>
        <n v="32517184.990430169"/>
        <n v="103866.30086021525"/>
        <n v="120701509.32770774"/>
        <n v="165655582.53051344"/>
        <n v="76966533.626909599"/>
        <n v="198391199.38408145"/>
        <n v="8939034.6293223891"/>
        <n v="19427209.944409691"/>
        <n v="401698.58388586942"/>
        <n v="1174052.4974728257"/>
        <n v="117030782.91301213"/>
        <n v="51738465.839317083"/>
        <n v="46990419.798311263"/>
        <n v="7640669.30954473"/>
        <n v="642392.4676389622"/>
        <n v="256861177.49361068"/>
        <n v="21368198.148351297"/>
        <n v="5281202.1813869756"/>
        <n v="83965293.175978228"/>
        <n v="194972656.23469558"/>
        <n v="16063851.877708307"/>
        <n v="71083618.061852813"/>
        <n v="102129241.55837476"/>
        <n v="88204121.902715698"/>
        <n v="172007626.52768654"/>
        <n v="51360093.473965041"/>
        <n v="103211470.23610373"/>
        <n v="11378662.057921169"/>
        <n v="256552229.31659546"/>
        <n v="805299.27412451373"/>
        <n v="63624097.27097404"/>
        <n v="81698285.283261806"/>
        <n v="18436869.472541019"/>
        <n v="110117.29852832183"/>
        <n v="21600.872429347819"/>
        <n v="5996101.410138879"/>
        <n v="50246528.307921246"/>
        <n v="14939632.402903255"/>
        <n v="24348493.599031225"/>
        <n v="70475201.217178375"/>
        <n v="91979304.382207483"/>
        <n v="103263518.78601903"/>
        <n v="79595140.450322732"/>
        <n v="17517260.144796181"/>
        <n v="246932302.63322628"/>
        <n v="943904.78763441043"/>
        <n v="32347693.602365654"/>
        <n v="116853102.1055214"/>
        <n v="61956122.569390796"/>
        <n v="169890288.3037996"/>
        <n v="79315446.49581787"/>
        <n v="158386768.82243758"/>
        <n v="32375569.512699831"/>
        <n v="71809305.472556889"/>
        <n v="1411022.7749708835"/>
        <n v="64700070.311765432"/>
        <n v="6075594.3904287964"/>
        <n v="16709169.723059814"/>
        <n v="23293172.222673364"/>
        <n v="100683413.23276004"/>
        <n v="288999023.81093246"/>
        <n v="25812330.220000047"/>
        <n v="9050290.4770354647"/>
        <n v="40186358.073837996"/>
        <n v="12407474.695240865"/>
        <n v="14265404.742085755"/>
        <n v="145416706.79234332"/>
        <n v="28359147.50528321"/>
        <n v="1483422.7203017464"/>
        <n v="19826576.305013228"/>
        <n v="116452908.09930536"/>
        <n v="22552764.03605739"/>
        <n v="106693270.10118048"/>
        <n v="14050298.411694013"/>
        <n v="32910240.97847008"/>
        <n v="18158253.445079379"/>
        <n v="19279215.016680777"/>
        <n v="8657233.4303811509"/>
        <n v="80864335.109195322"/>
        <n v="1782075.4918749994"/>
        <n v="386574523.76921219"/>
        <n v="506443.8766621924"/>
        <n v="65795949.030704051"/>
        <n v="44777922.791752234"/>
        <n v="468535.66692607012"/>
        <n v="995129.70158152143"/>
        <n v="156638522.34460557"/>
        <n v="79697520.858639464"/>
        <n v="27085909.122919794"/>
        <n v="1835472.8149708835"/>
        <n v="16690457.67577064"/>
        <n v="67352640.690322712"/>
        <n v="10699800.051215259"/>
        <n v="24863339.325770658"/>
        <n v="28760713.46816716"/>
        <n v="12396221.381011184"/>
        <n v="55302265.907411315"/>
        <n v="44170396.509015337"/>
        <n v="254189781.95975652"/>
        <n v="25004992.567760713"/>
        <n v="8353727.3270967901"/>
        <n v="1148944.5887813643"/>
        <n v="2548687.5387499956"/>
        <n v="19442679.715457909"/>
        <n v="9770325.9563441053"/>
        <n v="281095.59986765473"/>
        <n v="38816488.851048164"/>
        <n v="273598975.51784998"/>
        <n v="133510.30548438322"/>
        <n v="29684619.850967798"/>
        <n v="381180279.46433169"/>
        <n v="34539820.960760571"/>
        <n v="90365497.913869739"/>
        <n v="773060.01751086931"/>
        <n v="156461484.11180514"/>
        <n v="109559875.17039448"/>
        <n v="35582107.544731252"/>
        <n v="5014909.6801371779"/>
        <n v="237038670.54014814"/>
        <n v="130392627.62356269"/>
        <n v="12928753.479565904"/>
        <n v="6862624.7898566434"/>
        <n v="138387437.79318681"/>
        <n v="144424911.67535985"/>
        <n v="146212626.70612931"/>
        <n v="712247698.37975657"/>
        <n v="109900322.28935505"/>
        <n v="23795992.259583294"/>
        <n v="109994306.44436735"/>
        <n v="58539881.909788229"/>
        <n v="4806334.9519354934"/>
        <n v="179414020.2525093"/>
        <n v="67698246.80172056"/>
        <n v="383503904.65616369"/>
        <n v="241468253.00238743"/>
        <n v="91327137.169319168"/>
        <n v="42044522.800537713"/>
        <n v="44920045.516220205"/>
        <n v="274120249.7611475"/>
        <n v="13702746.909603491"/>
        <n v="122256585.8537503"/>
        <n v="23440399.922186334"/>
        <n v="1843282.8867934777"/>
        <n v="1155760.0776344107"/>
        <n v="5623813.2827240247"/>
        <n v="72737033.970536783"/>
        <n v="364924999.14124101"/>
        <n v="96352646.475018099"/>
        <n v="43056674.26028803"/>
        <n v="83902416.763691917"/>
        <n v="3278856.839424727"/>
        <n v="899821.49856249103"/>
        <n v="61025353.961439893"/>
        <n v="97966735.881011084"/>
        <n v="18359019.288152456"/>
        <n v="74723571.344337061"/>
        <n v="23585820.63390927"/>
        <n v="74780211.875595525"/>
        <n v="65958403.437491164"/>
        <n v="22275257.154910438"/>
        <n v="15083930.887774047"/>
        <n v="46566465.732805699"/>
        <n v="300870948.17798561"/>
        <n v="28784578.533509783"/>
        <n v="827470.41959237668"/>
        <n v="117907735.69404443"/>
        <n v="9985799.0345161483"/>
        <n v="101021432.59057367"/>
        <n v="74273295.862616628"/>
        <n v="106373874.65487476"/>
        <n v="115021106.34603181"/>
        <n v="24915341.386451662"/>
        <n v="90711519.589269429"/>
        <n v="36548.661916357851"/>
        <n v="38100119.917204373"/>
        <n v="33811764.768494688"/>
        <n v="37713920.6964975"/>
        <n v="5159210.2669931166"/>
        <n v="543912.27057711559"/>
        <n v="5676157.2442652434"/>
        <n v="53218085.915958486"/>
        <n v="2756835.4241218693"/>
        <n v="21912141.213799324"/>
        <n v="214964565.24583298"/>
        <n v="7974843.770984645"/>
        <n v="97046260.653043911"/>
        <n v="66913888.825592667"/>
        <n v="74922652.065277651"/>
        <n v="67718217.522509083"/>
        <n v="279269570.49562454"/>
        <n v="33757213.028530531"/>
        <n v="257692151.89105022"/>
        <n v="42561019.70817212"/>
        <n v="49980487.694208011"/>
        <n v="3706653.1972057987"/>
        <n v="15391716.116111085"/>
        <n v="105561091.0834026"/>
        <n v="3187655.6867383574"/>
        <n v="543446372.12069356"/>
        <n v="5172497.4511011103"/>
        <n v="13315148.774265258"/>
        <n v="60315585.17138879"/>
        <n v="70027026.324444577"/>
        <n v="16542137.637096805"/>
        <n v="46631560.776562423"/>
        <n v="86447073.549713433"/>
        <n v="62759487.678395957"/>
        <n v="64242914.546164997"/>
        <n v="87510736.808789566"/>
        <n v="94564879.261458173"/>
        <n v="9392193.9625983369"/>
        <n v="1522259.4413499201"/>
        <n v="93172137.336389408"/>
        <n v="61573990.049426638"/>
        <n v="237866994.80340546"/>
        <n v="90691.687916666517"/>
        <n v="44499850.698243812"/>
        <n v="30250477.701397907"/>
        <n v="76725841.721858099"/>
        <n v="23406340.723409202"/>
        <n v="28943029.265277728"/>
        <n v="165260.89370037051"/>
        <n v="335101.71538328065"/>
        <n v="101086368.86780833"/>
        <n v="57110504.798853152"/>
        <n v="110049353.9588891"/>
        <n v="20325069.225412223"/>
        <n v="5646768.1818055464"/>
        <n v="49391307.400333874"/>
        <n v="158065261.41180795"/>
        <n v="176335063.15656221"/>
        <n v="83926448.75559023"/>
        <n v="8946207.0781577528"/>
        <n v="581961.674748544"/>
        <n v="151202841.91943881"/>
        <n v="28949884.178745575"/>
        <n v="2750768.6716487505"/>
        <n v="89139222.126200885"/>
        <n v="78469504.049895704"/>
        <n v="32239564.263695065"/>
        <n v="25706878.983369224"/>
        <n v="19948796.271631911"/>
        <n v="22587959.946702551"/>
        <n v="149862393.21017951"/>
        <n v="24301096.613118324"/>
        <n v="2854229.5864236061"/>
        <n v="277305346.49222273"/>
        <n v="122104802.2044789"/>
        <n v="65923946.072747461"/>
        <n v="62475239.391756393"/>
        <n v="4402324.6564468481"/>
        <n v="42492181.017921224"/>
        <n v="22243688.557291631"/>
        <n v="63487166.548208006"/>
        <n v="104772964.08836788"/>
        <n v="76186256.354265377"/>
        <n v="137101298.33104509"/>
        <n v="47739002.220358513"/>
        <n v="753947.05505376484"/>
        <n v="209539455.00286779"/>
        <n v="238355863.07231128"/>
        <n v="56983823.904157817"/>
        <n v="26558136.589068152"/>
        <n v="102695126.82650912"/>
        <n v="617260.38364583231"/>
        <n v="267504.93858938443"/>
        <n v="41749849.315734848"/>
        <n v="47467120.801039517"/>
        <n v="32003023.080143429"/>
        <n v="11039846.256630845"/>
        <n v="87494571.647598729"/>
        <n v="11949013.65182798"/>
        <n v="109256831.2849651"/>
        <n v="9576135.3784722053"/>
        <n v="6289618.2463194337"/>
        <n v="82377658.558585986"/>
        <n v="98202169.779928505"/>
        <n v="80004019.631076261"/>
        <n v="34288597.20075275"/>
        <n v="16846029.193154152"/>
        <n v="19888546.63953409"/>
        <n v="2058140.7012599253"/>
        <n v="51753004.457096875"/>
        <n v="18434884.942671869"/>
        <n v="2269184.0824731225"/>
        <n v="99485800.779283345"/>
        <n v="7013340.3294097101"/>
        <n v="8800520.1493402626"/>
        <n v="14488938.158888865"/>
        <n v="137683893.86253569"/>
        <n v="7062890.5683333213"/>
        <n v="84742135.87795715"/>
        <n v="353528.63680555497"/>
        <n v="145041815.03946263"/>
        <n v="47993067.109652698"/>
        <n v="9270797.4525694288"/>
        <n v="38773769.302401505"/>
        <n v="69701.393584229518"/>
        <n v="37767724.505775586"/>
        <n v="70623221.084583208"/>
        <n v="11947053.68526884"/>
        <n v="310467653.34917623"/>
        <n v="169952961.05885389"/>
        <n v="66029088.034276873"/>
        <n v="62819227.437455319"/>
        <n v="62586031.628367953"/>
        <n v="43557041.848638073"/>
        <n v="118879855.40957011"/>
        <n v="45919045.689860351"/>
        <n v="49297283.265729085"/>
        <n v="77893403.08822903"/>
        <n v="432140.15896057431"/>
        <n v="32875.631268491386"/>
        <n v="129696595.87385376"/>
        <n v="115335078.59846914"/>
        <n v="578854.67989583232"/>
        <n v="29423098.822831597"/>
        <n v="67180597.013992935"/>
        <n v="57707872.53304413"/>
        <n v="88063.325053763605"/>
        <n v="21486407.036379565"/>
        <n v="91341703.68240574"/>
        <n v="18214781.57992835"/>
        <n v="6795775.2205018047"/>
        <n v="7732073.4389023846"/>
        <n v="14625360.577706121"/>
        <n v="125400294.23695183"/>
        <n v="402829486.67700809"/>
        <n v="420068024.08452326"/>
        <n v="106535784.09319426"/>
        <n v="20450426.57927005"/>
        <n v="50894312.495483965"/>
        <n v="93251301.747187346"/>
        <n v="505456.69032258162"/>
        <n v="69450251.375798494"/>
        <n v="13022725.060069423"/>
        <n v="190274069.02156219"/>
        <n v="9362129.8695392385"/>
        <n v="5148568.4366308339"/>
        <n v="7122115.6840920011"/>
        <n v="3960108.3750663255"/>
        <n v="45402680.86084263"/>
        <n v="85582007.041160598"/>
        <n v="21452529.718279611"/>
        <n v="30680339.846487515"/>
        <n v="270384240.95996481"/>
        <n v="23305679.530466631"/>
        <n v="58169346.584193662"/>
        <n v="43675401.250763819"/>
        <n v="30468109.525698982"/>
        <n v="21988654.451944407"/>
        <n v="1071052.1517204321"/>
        <n v="364692201.82318622"/>
        <n v="398493438.16748756"/>
        <n v="43401654.533655994"/>
        <n v="43138216.939166591"/>
        <n v="83034493.478853211"/>
        <n v="3549793.6323655983"/>
        <n v="27431689.311326217"/>
        <n v="13473.279247311853"/>
        <n v="6662672.4205018049"/>
        <n v="37386908.09681011"/>
        <n v="1506704.952743053"/>
        <n v="13796660.169854671"/>
        <n v="19722169.108323496"/>
        <n v="24192645.792777736"/>
        <n v="32203754.044747408"/>
        <n v="26115842.604027733"/>
        <n v="52199908.968611024"/>
        <n v="61158296.793797582"/>
        <n v="50732300.395798527"/>
        <n v="4026068.8483430375"/>
        <n v="1478059.8642361087"/>
        <n v="13476197.331397874"/>
        <n v="31757298.434935883"/>
        <n v="49339470.999270752"/>
        <n v="2522425.2789247362"/>
        <n v="76718051.337598711"/>
        <n v="153276155.79618493"/>
        <n v="90078002.873472065"/>
        <n v="890854.49602150708"/>
        <n v="67098837.610286869"/>
        <n v="286543.31756944396"/>
        <n v="225023.06989583294"/>
        <n v="20492376.398715243"/>
        <n v="61990382.210372396"/>
        <n v="255699.1058333329"/>
        <n v="73480562.316530362"/>
        <n v="331445.23162519839"/>
        <n v="4932638.6833781991"/>
        <n v="83016801.765833199"/>
        <n v="1357849.9899641604"/>
        <n v="1397236.1739426551"/>
        <n v="31000920.769583281"/>
        <n v="51918154.499354936"/>
        <n v="493010.56309027696"/>
        <n v="36517070.274826325"/>
        <n v="156653853.13575754"/>
        <n v="64031047.329390801"/>
        <n v="28879335.570069395"/>
        <n v="7493466.0680518374"/>
        <n v="44156012.306059666"/>
        <n v="74384.640250896206"/>
        <n v="31111062.503300004"/>
        <n v="39524232.578937314"/>
        <n v="86675071.106995299"/>
        <n v="113891208.11861092"/>
        <n v="37742062.544380881"/>
        <n v="148379692.06209585"/>
        <n v="18816093.444169585"/>
        <n v="5742599.2053467361"/>
        <n v="9298.9082795699105"/>
        <n v="32856287.034301139"/>
        <n v="18520200.632743023"/>
        <n v="91655027.443817034"/>
        <n v="21598123.826451655"/>
        <n v="36128956.477604106"/>
        <n v="23874983.533541627"/>
        <n v="98719740.097240329"/>
        <n v="75287621.791527659"/>
        <n v="41061699.623512626"/>
        <n v="81456744.003819302"/>
        <n v="27402.426308243779"/>
        <n v="32338392.557581645"/>
        <n v="7665909.9280555425"/>
        <n v="80892961.607455552"/>
        <n v="55382215.070489623"/>
        <n v="59336945.968294084"/>
        <n v="67024846.699115641"/>
        <n v="63221321.587855011"/>
        <n v="25337291.326479781"/>
        <n v="39160726.865125522"/>
        <n v="115345112.04103965"/>
        <n v="2150648.8018402741"/>
        <n v="1836737.7615624969"/>
        <n v="98338616.353713855"/>
        <n v="36313639.348676406"/>
        <n v="41820575.086702585"/>
        <n v="50252262.477326304"/>
        <n v="4423416.5900716931"/>
        <n v="17419993.274444416"/>
        <n v="9949140.3132985942"/>
        <n v="14910889.95381942"/>
        <n v="93441021.399820969"/>
        <n v="502803.64566308341"/>
        <n v="49294931.000414118"/>
        <n v="25687260.744079895"/>
        <n v="22731576.263096776"/>
        <n v="492569926.9805913"/>
        <n v="17162195.18059025"/>
        <n v="144084935.84076387"/>
        <n v="86767603.313463062"/>
        <n v="19298878.97222219"/>
        <n v="24197326.47187496"/>
        <n v="76826497.105624869"/>
        <n v="250762467.02197874"/>
        <n v="5084318.9868749911"/>
        <n v="151185266.5244641"/>
        <n v="9015798.009409707"/>
        <n v="2702818.7324999953"/>
        <n v="10016666.105902761"/>
        <n v="283936757.13444525"/>
        <n v="258969182.64632171"/>
        <n v="242076.86614583293"/>
        <n v="29638070.31388884"/>
        <n v="102705283.69345841"/>
        <n v="205394860.92886999"/>
        <n v="86869736.706715658"/>
        <n v="70782571.567240283"/>
        <n v="164973985.59493029"/>
        <n v="132699635.11069421"/>
        <n v="174553.64111111144"/>
        <n v="81539896.396774352"/>
        <n v="51182753.495347135"/>
        <n v="46576604.520173535"/>
        <n v="113938002.93080451"/>
        <n v="4879526.3952262569"/>
        <n v="25222575.224952742"/>
        <n v="41291632.279634722"/>
        <n v="2146111.6995698963"/>
        <n v="31363354.127740722"/>
        <n v="1931929.3634050216"/>
        <n v="30709376.46979877"/>
        <n v="148033555.97239381"/>
        <n v="74211681.815833211"/>
        <n v="12772014.911069667"/>
        <n v="37416210.225928135"/>
        <n v="44601333.549236037"/>
        <n v="10347930.064270817"/>
        <n v="96458490.671417862"/>
        <n v="10060241.61072915"/>
        <n v="142103398.93300807"/>
        <n v="274009201.54486471"/>
        <n v="171736605.48301572"/>
        <n v="96322576.965242893"/>
        <n v="76887276.60951376"/>
        <n v="333280.45286738413"/>
        <n v="386228596.30308962"/>
        <n v="92080775.080729008"/>
        <n v="44037458.069479093"/>
        <n v="351532.0845831224"/>
        <n v="12858923.091153778"/>
        <n v="47365418.340034641"/>
        <n v="73660891.95374988"/>
        <n v="62716906.316451728"/>
        <n v="9677902.3438920975"/>
        <n v="33895.768020833275"/>
        <n v="30360387.936493006"/>
        <n v="89854792.412092328"/>
        <n v="16731766.765942449"/>
        <n v="185756439.23693123"/>
        <n v="435606838.23387766"/>
        <n v="152389450.92274281"/>
        <n v="109423081.69638014"/>
        <n v="43654703.176230714"/>
        <n v="25330332.437142562"/>
        <n v="1680083.9308333306"/>
        <n v="43709724.290626228"/>
        <n v="54285053.938784629"/>
        <n v="108479965.64951371"/>
        <n v="76501767.565063268"/>
        <n v="24170228.9995033"/>
        <n v="41568843.473280966"/>
        <n v="82211796.853055418"/>
        <n v="67590657.958725378"/>
        <n v="105565732.50317828"/>
        <n v="20891774.663645796"/>
        <n v="16805550.798263859"/>
        <n v="53635066.031215191"/>
        <n v="113632272.59149286"/>
        <n v="140892255.06612971"/>
        <n v="26015173.341249958"/>
        <n v="209984121.13218716"/>
        <n v="43316351.055867985"/>
        <n v="9022133.4870138746"/>
        <n v="6890702.1367981583"/>
        <n v="46435847.638583586"/>
        <n v="36493823.501076326"/>
        <n v="3340276.651379684"/>
        <n v="22603191.928194407"/>
        <n v="81286681.041666523"/>
        <n v="20981633.092359535"/>
        <n v="1210621.8988868664"/>
        <n v="59567775.700394332"/>
        <n v="61442211.535486005"/>
        <n v="110998208.26793593"/>
        <n v="1284588.3714583311"/>
        <n v="20562083.462930862"/>
        <n v="52650208.013992965"/>
        <n v="106414.65494623675"/>
        <n v="59640966.257894829"/>
        <n v="40020271.392699122"/>
        <n v="48314743.7637152"/>
        <n v="29938790.190308843"/>
        <n v="869951.58187499852"/>
        <n v="102956958.16628455"/>
        <n v="13512754.6750347"/>
        <n v="390954.81281249935"/>
        <n v="81167095.211006805"/>
        <n v="203255678.62200457"/>
        <n v="160139896.79097196"/>
        <n v="14591.572118309048"/>
        <n v="15040682.494610077"/>
        <n v="217005643.53154439"/>
        <n v="5961128.4979213243"/>
        <n v="2910218.0057291617"/>
        <n v="159533163.97778592"/>
        <n v="12063558.142708313"/>
        <n v="10154400.442090871"/>
        <n v="16520688.94646048"/>
        <n v="31253113.987841424"/>
        <n v="9198311.1157985963"/>
        <n v="20129871.53913191"/>
        <n v="7406379.3907360975"/>
        <n v="199548.55451619349"/>
        <n v="51393769.102868982"/>
        <n v="7048521.165937488"/>
        <n v="22861085.022118017"/>
        <n v="228595056.03473547"/>
        <n v="83867243.671284586"/>
        <n v="97090212.188541502"/>
        <n v="35748022.537045166"/>
        <n v="80255050.895659581"/>
        <n v="45692298.03523659"/>
        <n v="29676282.921382532"/>
        <n v="9232761.478819428"/>
        <n v="274566332.76068115"/>
        <n v="63304.105608125865"/>
        <n v="49539465.095513821"/>
        <n v="23474902.868153255"/>
        <n v="61205679.670795269"/>
        <n v="22479221.972708296"/>
        <n v="38376471.72467681"/>
        <n v="15986285.710222764"/>
        <n v="28924048.508159675"/>
        <n v="62325727.586736009"/>
        <n v="27178445.340243012"/>
        <n v="53496.358768377308"/>
        <n v="70104124.015937388"/>
        <n v="48911824.227823116"/>
        <n v="32233669.926229548"/>
        <n v="179115437.44111225"/>
        <n v="3463571.5859027719"/>
        <n v="3859777.1196415843"/>
        <n v="643393056.83043432"/>
        <n v="14126308.772187477"/>
        <n v="50207044.741798706"/>
        <n v="4103333.055844943"/>
        <n v="90222969.128090128"/>
        <n v="11772437.914316105"/>
        <n v="9019627.5392360967"/>
        <n v="27815445.909950409"/>
        <n v="7124906.35690971"/>
        <n v="89799060.315330103"/>
        <n v="38302119.522665039"/>
        <n v="65301808.883854054"/>
        <n v="83208537.865193948"/>
        <n v="12853247.503749978"/>
        <n v="164089432.45118931"/>
        <n v="44447112.535842247"/>
        <n v="33506701.900862075"/>
        <n v="107722798.29601552"/>
        <n v="23809783.173693765"/>
        <n v="280935.91909502249"/>
        <n v="8430322.8517013751"/>
        <n v="40417972.112847157"/>
        <n v="32887540.267304808"/>
        <n v="45943684.530486032"/>
        <n v="30015522.278993007"/>
        <n v="45927217.867311127"/>
        <n v="119422895.02983989"/>
        <n v="59731170.210782342"/>
        <n v="892415.0088886983"/>
        <n v="96807180.6414956"/>
        <n v="572779.81059027684"/>
        <n v="36643631.960180387"/>
        <n v="322054430.82513833"/>
        <n v="92723226.697316751"/>
        <n v="97559887.298435241"/>
        <n v="15306573.309692878"/>
        <n v="185698180.67582592"/>
        <n v="196771969.97765112"/>
        <n v="90212763.039548457"/>
        <n v="31970377.027905669"/>
        <n v="537002.01416666573"/>
        <n v="35738522.881388828"/>
        <n v="216387203.06010601"/>
        <n v="32323926.750909187"/>
        <n v="28565787.639795732"/>
        <n v="5324179.2269237535"/>
        <n v="59469489.524520025"/>
        <n v="320038059.39515471"/>
        <n v="28000706.7329126"/>
        <n v="48839.588684395952"/>
        <n v="51846116.623947032"/>
        <n v="53808775.612124071"/>
        <n v="43929250.920879625"/>
        <n v="207940724.00775596"/>
        <n v="45809663.601566166"/>
        <n v="305064.25117438898"/>
        <n v="10360832.100729149"/>
        <n v="1088.6494444444427"/>
        <n v="3858549.7800347158"/>
        <n v="68155990.970242947"/>
        <n v="18921574.444996122"/>
        <n v="31168139.570976719"/>
        <n v="36189721.852682039"/>
        <n v="63226429.922992252"/>
        <n v="13233400.242774138"/>
        <n v="47920333.002430476"/>
        <n v="10977519.829904245"/>
        <n v="5751365.5414146818"/>
        <n v="816441.05457333592"/>
        <n v="32173.18982647036"/>
        <n v="4369.4721283508152"/>
        <n v="56223398.728829995"/>
        <n v="45939.944844749371"/>
        <n v="24629646.11222218"/>
        <n v="164668986.18474832"/>
        <n v="89881191.278887287"/>
        <n v="48225380.958599925"/>
        <n v="1311403.3897205335"/>
        <n v="100120335.46609974"/>
        <n v="156178.83651165746"/>
        <n v="5773.580642164764"/>
        <n v="21381722.116388854"/>
        <n v="830620.7275155324"/>
        <n v="96373151.418271005"/>
        <n v="216026.58663464282"/>
        <n v="32367479.69428296"/>
        <n v="103009248.00180538"/>
        <n v="13121575.734588001"/>
        <n v="7904001.8471735185"/>
        <n v="8198.1719715935214"/>
        <n v="24542729.005493402"/>
        <n v="7656459.6430396019"/>
        <n v="44926228.286686696"/>
        <n v="6097746.3828247441"/>
        <n v="2592792.7137116538"/>
        <n v="66820250.238774575"/>
        <n v="20925625.881035112"/>
        <n v="113150021.74099825"/>
        <n v="19639050.013348583"/>
        <n v="161689770.19763312"/>
        <n v="31057654.706231374"/>
        <n v="20800065.344486609"/>
        <n v="51012003.554465108"/>
        <n v="1376893.9424959763"/>
        <n v="146236321.02113453"/>
        <n v="27908295.160768781"/>
        <n v="29488.241957731745"/>
        <n v="21980688.338937655"/>
        <n v="17659847.909236081"/>
        <n v="29345376.883151136"/>
        <n v="35653485.160599485"/>
        <n v="170240077.69696662"/>
        <n v="917453581.12528253"/>
        <n v="25391744.222448967"/>
        <n v="28068264.026097052"/>
        <n v="2445811.5076540271"/>
        <n v="52172451.546363145"/>
        <n v="78416485.451968551"/>
        <n v="38416447.752205789"/>
        <n v="22910501.638433177"/>
        <n v="63126343.585376017"/>
        <n v="47355461.382916175"/>
        <n v="55902873.02680546"/>
        <n v="3034.4529376585624"/>
        <n v="51110441.699245818"/>
        <n v="384318.11535539274"/>
        <n v="149862226.40813765"/>
        <n v="54672351.459897317"/>
        <n v="50901648.026494198"/>
        <n v="736.58096987855834"/>
        <n v="20797999.15937262"/>
        <n v="66381.940416666548"/>
        <n v="34434814.588285424"/>
        <n v="1082560.7451698189"/>
        <n v="162475725.79166347"/>
        <n v="64268167.244557753"/>
        <n v="14188431.981876705"/>
        <n v="16120915.719924098"/>
        <n v="84423189.422585845"/>
        <n v="15666071.662543084"/>
        <n v="323346289.48302776"/>
        <n v="2648539.9044924197"/>
        <n v="76586822.318830922"/>
        <n v="30401020.94338968"/>
        <n v="40341230.783034585"/>
        <n v="11109311.710502136"/>
        <n v="1498170.95317881"/>
        <n v="125946112.1908527"/>
        <n v="9377198.9255328551"/>
        <n v="19450693.115653686"/>
        <n v="35636158.446807779"/>
        <n v="313493.56449730479"/>
        <n v="73563777.013611063"/>
        <n v="63568814.506163895"/>
        <n v="8767.9569443992896"/>
        <n v="1124565.0132920519"/>
        <n v="88106581.275304377"/>
        <n v="9092121.31911771"/>
        <n v="7131682.1371212965"/>
        <n v="55577747.973924711"/>
        <n v="4222350.3880903004"/>
        <n v="25039176.841610156"/>
        <n v="30327899.308176924"/>
        <n v="36893503.662415296"/>
        <n v="1338660.5306310782"/>
        <n v="90260142.925755858"/>
        <n v="37349937.891563527"/>
        <n v="16663811.272183198"/>
        <n v="23845073.199795566"/>
        <n v="15998699.148216836"/>
        <n v="10710368.141080948"/>
        <n v="173303181.60687032"/>
        <n v="35568958.43119961"/>
        <n v="310917762.19211096"/>
        <n v="3032414.5741673256"/>
        <n v="13433418.809788996"/>
        <n v="49603965.007750608"/>
        <n v="75938228.085502759"/>
        <n v="25968433.827328827"/>
        <n v="162048424.5943763"/>
        <n v="5527762.9032851383"/>
        <n v="2652270.9133407339"/>
        <n v="24295672.111089952"/>
        <n v="193720000.26675683"/>
        <n v="208290766.95488149"/>
        <n v="491300.09799677669"/>
        <n v="51076252.23510164"/>
        <n v="12495067.094457498"/>
        <n v="11900969.640680645"/>
        <n v="7552999.8088013958"/>
        <n v="4986710.862237283"/>
        <n v="12152846.709759751"/>
        <n v="13066785.835520811"/>
        <n v="7455547.2645388003"/>
        <n v="100206.42429970785"/>
        <n v="310534.1136121038"/>
        <n v="160900618.9100526"/>
        <n v="1616359.8369312577"/>
        <n v="5748087.6831611684"/>
        <n v="1908917.8978695143"/>
        <n v="5549336.6327902833"/>
        <n v="71240507.47338286"/>
        <n v="5361876.7233950254"/>
        <n v="12135965.405848509"/>
        <n v="85325118.237953559"/>
        <n v="7971317.5889819171"/>
        <n v="52826238.576452725"/>
        <n v="960796.92385527538"/>
        <n v="38749937.632652588"/>
        <n v="18389549.146379754"/>
        <n v="105359234.63574935"/>
        <n v="84087548.809185207"/>
        <n v="35060201.620098121"/>
        <n v="121305.7200277805"/>
        <n v="378762.38788571634"/>
        <n v="37993738.706845887"/>
        <n v="14844497.586427294"/>
        <n v="23873312.482951693"/>
        <n v="24501690.147244409"/>
        <n v="205552381.6394091"/>
        <n v="224817967.10818216"/>
        <n v="2083263.8080676489"/>
        <n v="131135591.76263873"/>
        <n v="39502812.307975277"/>
        <n v="66651973.687923208"/>
        <n v="38266246.904440679"/>
        <n v="172081974.93792936"/>
        <n v="33524538.239256039"/>
        <n v="58671393.45140893"/>
        <n v="42962029.76931116"/>
        <n v="7983596.1915054172"/>
        <n v="116667915.08291645"/>
        <n v="61528347.855438314"/>
        <n v="11454762.76035249"/>
        <n v="151614332.76560503"/>
        <n v="202391982.27752054"/>
        <n v="219388576.70130086"/>
        <n v="152276.86206364402"/>
        <n v="23808582.892333131"/>
        <n v="7702.7083333333203"/>
        <n v="55254538.599239223"/>
        <n v="167186634.95530364"/>
        <n v="55399825.924797744"/>
        <n v="14857354.380033992"/>
        <n v="43336402.854323439"/>
        <n v="131005.74980073351"/>
        <n v="120771325.92264391"/>
        <n v="40245208.46935714"/>
        <n v="109416015.40192409"/>
        <n v="22864061.152400441"/>
        <n v="24701040.957437497"/>
        <n v="607598.33529627533"/>
        <n v="4245446.1949717375"/>
        <n v="150639753.25013846"/>
        <n v="9303662.9413760677"/>
        <n v="5643318.6615885524"/>
        <n v="39511289.504211344"/>
        <n v="702683363.00168955"/>
        <n v="119451304.77771387"/>
        <n v="1197006.1799876564"/>
        <n v="279815.00640970061"/>
        <n v="57985104.176342182"/>
        <n v="11767197.823783923"/>
        <n v="123203109.28475684"/>
        <n v="31556742.249941166"/>
        <n v="4029066.1442757421"/>
        <n v="10914.544009414425"/>
        <n v="14500135.616029503"/>
        <n v="121904106.91542515"/>
        <n v="360623.40050997899"/>
        <n v="62598536.49958431"/>
        <n v="10453444.534350704"/>
        <n v="55310895.339470424"/>
        <n v="1214331.984849259"/>
        <n v="22385133.812074147"/>
        <n v="487520.65584025072"/>
        <n v="72718761.475371927"/>
        <n v="17500192.458749101"/>
        <n v="1271028.3814812039"/>
        <n v="23737700.203764353"/>
        <n v="18924880.159500796"/>
        <n v="308781831.03252548"/>
        <n v="4787455.1514931861"/>
        <n v="95633415.737746105"/>
        <n v="34485015.369897313"/>
        <n v="26704238.617625274"/>
        <n v="40851190.183199115"/>
        <n v="47694964.309644938"/>
        <n v="698241.43222342466"/>
        <n v="31948454.322457664"/>
        <n v="70387405.414468065"/>
        <n v="72551834.913665861"/>
        <n v="20456736.240187086"/>
        <n v="32971443.218650199"/>
        <n v="72447983.162950814"/>
        <n v="79013228.805765554"/>
        <n v="18727048.290235505"/>
        <n v="10546401.374452878"/>
        <n v="62944299.599107459"/>
        <n v="258247495.94755891"/>
        <n v="239285329.78267586"/>
        <n v="283357057.72946811"/>
        <n v="9360140.1871111728"/>
        <n v="9792105.2638938613"/>
        <n v="27704419.676838923"/>
        <n v="70832629.60985741"/>
        <n v="154450.19412641719"/>
        <n v="9676.7279136844354"/>
        <n v="341562307.54134673"/>
        <n v="13721381.134010078"/>
        <n v="19477840.709570188"/>
        <n v="68908076.12435028"/>
        <n v="63234.204594341878"/>
        <n v="11783217.638264347"/>
        <n v="104991151.53611423"/>
        <n v="269034870.54525018"/>
        <n v="19288500.288696099"/>
        <n v="6049107.106722842"/>
        <n v="161119.34030731875"/>
        <n v="4902803.7522793459"/>
        <n v="10874185.127545832"/>
        <n v="40205265.821516655"/>
        <n v="136565255.43201283"/>
        <n v="549687.31451451196"/>
        <n v="52734380.583874822"/>
        <n v="57382827.404895119"/>
        <n v="2645672.3503962238"/>
        <n v="174302499.10163352"/>
        <n v="81619.419451920228"/>
        <n v="156400610.34622732"/>
        <n v="19759831.059727162"/>
        <n v="132848026.6082823"/>
        <n v="140423943.68165952"/>
        <n v="62950960.847594358"/>
        <n v="126944670.9462613"/>
        <n v="47197796.832213208"/>
        <n v="41605242.681971535"/>
        <n v="295375392.74411774"/>
        <n v="77542294.193829164"/>
        <n v="24845561.490889587"/>
        <n v="271274567.95012176"/>
        <n v="257886.4037082213"/>
        <n v="124944803.58728929"/>
        <n v="50307756.540545188"/>
        <n v="27541386.094387911"/>
        <n v="120230443.71331102"/>
        <n v="132351162.09121564"/>
        <n v="84866.706920015058"/>
        <n v="108859481.82039267"/>
        <n v="13271604.467257379"/>
        <n v="30702752.175135251"/>
        <n v="176404.94674946473"/>
        <n v="20955638.279466614"/>
        <n v="74954007.831478938"/>
        <n v="625529.38347231399"/>
        <n v="111114171.20509849"/>
        <n v="132043.46017473051"/>
        <n v="13694711.979693267"/>
        <n v="84987249.526213929"/>
        <n v="9463968.5219295602"/>
        <n v="95405298.315202311"/>
        <n v="176182001.43357641"/>
        <n v="18717385.430298712"/>
        <n v="5581.248161892775"/>
        <n v="241816281.05925691"/>
        <n v="4305413.0581645407"/>
        <n v="179744.31943818711"/>
        <n v="77409226.823153943"/>
        <n v="6773311.5980687616"/>
        <n v="41104344.435874097"/>
        <n v="6286379.5768002644"/>
        <n v="59705736.263022155"/>
        <n v="11323860.744033623"/>
        <n v="3018990.0513973334"/>
        <n v="41872595.837636061"/>
        <n v="29340062.20360361"/>
        <n v="123897030.65473986"/>
        <n v="320915.15787982522"/>
        <n v="37850182.248380192"/>
        <n v="89275845.331138834"/>
        <n v="26441782"/>
        <n v="31564039.122546449"/>
        <n v="99866035.478200495"/>
        <n v="46539066.683565013"/>
        <n v="252165926.81294569"/>
        <n v="28285894.306818765"/>
        <n v="92329993.313581333"/>
        <n v="94969738.383084923"/>
        <n v="113654641.70313752"/>
        <n v="6429.6450357380727"/>
        <n v="46321459.806921072"/>
        <n v="129874549.87329799"/>
        <n v="16068926.745396024"/>
        <n v="11879126.783932555"/>
        <n v="183493910.86161366"/>
        <n v="113342868.06743345"/>
        <n v="176155002.98447618"/>
        <n v="25937857.677380271"/>
        <n v="37814904.865264304"/>
        <n v="34538192.698962897"/>
        <n v="169877576.65061799"/>
        <n v="2820004.0693859356"/>
        <n v="90706617.15974322"/>
        <n v="187064876.86932766"/>
        <n v="38275725.073449977"/>
        <n v="1408303.7674634014"/>
        <n v="396651939.73204064"/>
        <n v="1336908.6252462885"/>
        <n v="113613683.48802386"/>
        <n v="27089653.526477914"/>
        <n v="4241597.9509988185"/>
        <n v="20520558.728191379"/>
        <n v="7646127.3734415574"/>
        <n v="52999575.820141852"/>
        <n v="11133308.82247816"/>
        <n v="56932940.644380413"/>
        <n v="146665.42204754718"/>
        <n v="39075981.748201892"/>
        <n v="29872746.658160828"/>
        <n v="3206840.5806260724"/>
        <n v="69741900.651700169"/>
        <n v="153335437.58518508"/>
        <n v="3517959.4070449555"/>
        <n v="49145683.828215212"/>
        <n v="62282202.010382548"/>
        <n v="19581690.771317631"/>
        <n v="70874584.54481864"/>
        <n v="51785922.640042625"/>
        <n v="7704752.6100797486"/>
        <n v="6725387.6148328753"/>
        <n v="6852597.1105186651"/>
        <n v="17855150.570647463"/>
        <n v="95019934.443382606"/>
        <n v="96499992.284854382"/>
        <n v="24772695.691545017"/>
        <n v="34433299.570108175"/>
        <n v="48180981.238115586"/>
        <n v="22424910.759143632"/>
        <n v="2559665.2892671176"/>
        <n v="7375545.9029165041"/>
        <n v="112559876.61357155"/>
        <n v="47675555.604431808"/>
        <n v="79595074.108981043"/>
        <n v="197794049.33014327"/>
        <n v="9851691.568909863"/>
        <n v="20606113.849680722"/>
        <n v="148902456.30520827"/>
        <n v="2457929.407277063"/>
        <n v="52280793.127847344"/>
        <n v="23103037.634171378"/>
        <n v="181198580.65917742"/>
        <n v="9519396.3385879435"/>
        <n v="87099950.978927985"/>
        <n v="353471432.38231122"/>
        <n v="87443866.766387954"/>
        <n v="64914050"/>
        <n v="16373110.765972933"/>
        <n v="8288959.0507559981"/>
        <n v="5340083.6669577295"/>
        <n v="9276511.171858456"/>
        <n v="63350490.535875998"/>
        <n v="485095695.31861573"/>
        <n v="45228456.66809915"/>
        <n v="22259035.609526534"/>
        <n v="121939685.63639615"/>
        <n v="96224460.37985073"/>
        <n v="27716313.521775395"/>
        <n v="166305177.00393385"/>
        <n v="67550405.071984082"/>
        <n v="28183.387698158775"/>
        <n v="26678303.325163763"/>
        <n v="59603356.731211685"/>
        <n v="241293.11728122694"/>
        <n v="117432173.21419582"/>
        <n v="59570288.974442072"/>
        <n v="25861636.636079364"/>
        <n v="45959860.843722574"/>
        <n v="343091664.63691109"/>
        <n v="81035002.007737488"/>
        <n v="12518389.303146876"/>
        <n v="89872832.738830239"/>
        <n v="59353681.306860745"/>
        <n v="213821507.13271344"/>
        <n v="131741569.14842178"/>
        <n v="237140619.86862376"/>
        <n v="10963367.114375865"/>
        <n v="38096028.837131858"/>
        <n v="2496855.4505789517"/>
        <n v="17241242.427669723"/>
        <n v="20787312.468250204"/>
        <n v="50611458.792536989"/>
        <n v="138978942.85387805"/>
        <n v="43046700.25382445"/>
        <n v="18243542.597481996"/>
        <n v="24672520.663975615"/>
        <n v="20187736.928888697"/>
        <n v="2053376.8479656163"/>
        <n v="12096328.657140711"/>
        <n v="11294982.91033713"/>
        <n v="233158021.94861662"/>
        <n v="13224247.682228345"/>
        <n v="55855542.080901138"/>
        <n v="3785384.4980051373"/>
        <n v="839440.4985620185"/>
        <n v="204221556.64046356"/>
        <n v="5873612.7651542248"/>
        <n v="65427.946834757931"/>
        <n v="83383976.715632856"/>
        <n v="78959705.416930303"/>
        <n v="95998326.867994666"/>
        <n v="176535574.58320919"/>
        <n v="334553547.05217707"/>
        <n v="11520455.552738726"/>
        <n v="18829288.481325246"/>
        <n v="16508267.422118308"/>
        <n v="1339684.7387583477"/>
        <n v="545780.05189492519"/>
        <n v="47130797.180898018"/>
        <n v="22440454.766719375"/>
        <n v="147850.29406582529"/>
        <n v="31540414.713557176"/>
        <n v="15832441.728934389"/>
        <n v="46812173.759057224"/>
        <n v="36807872.155097708"/>
        <n v="50788930.845844708"/>
        <n v="8999766.2754862681"/>
        <n v="40217102.683599398"/>
        <n v="38123978.352749385"/>
        <n v="17186535.682740018"/>
        <n v="40192413.242615439"/>
        <n v="151938747.20931295"/>
        <n v="9672574.505502535"/>
        <n v="19548976.07929166"/>
        <n v="23670.101910328656"/>
        <n v="12178510.200431611"/>
        <n v="68214042.682447538"/>
        <n v="134159331.75879708"/>
        <n v="122736.08347278075"/>
        <n v="68537296.510621011"/>
        <n v="48945838.76475846"/>
        <n v="113550089.86089098"/>
        <n v="10100442.378113637"/>
        <n v="139512148.14500511"/>
        <n v="35060675.463877842"/>
        <n v="18446288.284839641"/>
        <n v="51476302.37446215"/>
        <n v="2550887.6546773617"/>
        <n v="7696663.5005103918"/>
        <n v="39782035.245468065"/>
        <n v="107264646.42720821"/>
        <n v="80196702.735192433"/>
        <n v="1522534.2391708638"/>
        <n v="2681594.0237907646"/>
        <n v="84525.520194651632"/>
        <n v="5480924.9337876383"/>
        <n v="32061653.586443495"/>
        <n v="117144100.11708921"/>
        <n v="1040632.9156816208"/>
        <n v="30958053.844814606"/>
        <n v="86183085.840302497"/>
        <n v="209596861.56857836"/>
        <n v="91189853.078704253"/>
        <n v="14759567.761430411"/>
        <n v="137142.55397437254"/>
        <n v="38024046.271936022"/>
        <n v="287040887.84369963"/>
        <n v="2160525.9289924321"/>
        <n v="15735121.780359544"/>
        <n v="126192.94654045695"/>
        <n v="5271352.5314231114"/>
        <n v="122102.73922446927"/>
        <n v="8047737.6778644137"/>
        <n v="15169998.961736184"/>
        <n v="30694452.31986085"/>
        <n v="1430476.4282569217"/>
        <n v="11402544.065620368"/>
        <n v="6401850.9001524132"/>
        <n v="32217235.345527913"/>
        <n v="28577534.941927712"/>
        <n v="74863827.053238496"/>
        <n v="3276087.1263558227"/>
        <n v="62183489.948456362"/>
        <n v="134707754.02431765"/>
        <n v="77730536.17343685"/>
        <n v="6044110.3221961632"/>
        <n v="3855348.1468338342"/>
        <n v="39710.081184131355"/>
        <n v="38788693.305219695"/>
        <n v="1495276.8470945598"/>
        <n v="42266930.568984181"/>
        <n v="45990302.242098041"/>
        <n v="747253.32251779316"/>
        <n v="12462831.1003836"/>
        <n v="4769885.4481463395"/>
        <n v="66744402.087677233"/>
        <n v="200392734.36953506"/>
        <n v="292638.82107981335"/>
        <n v="405903.69370784477"/>
        <n v="142071241.29331535"/>
        <n v="101122011.86737473"/>
        <n v="50324889.546047717"/>
        <n v="127609636.13408881"/>
        <n v="11070776.633694872"/>
        <n v="1237889.6327044407"/>
        <n v="32504995.066107985"/>
        <n v="75966000.430508554"/>
        <n v="88496560.885054678"/>
        <n v="28961715.376666926"/>
        <n v="82348799.252734855"/>
        <n v="62556370.469872251"/>
        <n v="438843086.03848237"/>
        <n v="101977598.72324072"/>
        <n v="71007479.815746829"/>
        <n v="55598197.165239088"/>
        <n v="178022104.68930763"/>
        <n v="55293620.645495571"/>
        <n v="12588367.640976612"/>
        <n v="45372281.261502773"/>
        <n v="32769343.600045636"/>
        <n v="86990397.352224544"/>
        <n v="99213029.379949555"/>
        <n v="250868882.8122521"/>
        <n v="27925601.023429107"/>
        <n v="38867394.371863127"/>
        <n v="9252665.5160474777"/>
        <n v="44496946.663595513"/>
        <n v="42159482.69117222"/>
        <n v="29799853.613461629"/>
        <n v="46315204.864838362"/>
        <n v="17058569.916401539"/>
        <n v="19079.442092856847"/>
        <n v="28890917.603510406"/>
        <n v="473747.96725334512"/>
        <n v="220281881.13735765"/>
        <n v="30763205.800895132"/>
        <n v="665323.91055622022"/>
        <n v="267478697.55689159"/>
        <n v="96134008.339678943"/>
        <n v="91183079.403771862"/>
        <n v="66081114.176372014"/>
        <n v="42829205.086190477"/>
        <n v="30745593.992831033"/>
        <n v="71366686.975024641"/>
        <n v="121706.06977565376"/>
        <n v="92461823.595165983"/>
        <n v="13056733.081650235"/>
        <n v="72370697.66126579"/>
        <n v="542703.6386031307"/>
        <n v="51409322.30615063"/>
        <n v="4646.0314765702296"/>
        <n v="37004679.41917666"/>
        <n v="7884675.3061563168"/>
        <n v="370827598.55010116"/>
        <n v="14402972.916521419"/>
        <n v="240929677.26064891"/>
        <n v="141486546.66473585"/>
        <n v="136000573.97616711"/>
        <n v="264936478.77210888"/>
        <n v="119329943.94959532"/>
        <n v="59686377.150438316"/>
        <n v="41630757.228755958"/>
        <n v="451996.678544959"/>
        <n v="14434557.207856901"/>
        <n v="156065834.228843"/>
        <n v="33408356.580972005"/>
        <n v="39120401.497853465"/>
        <n v="50508673.201446876"/>
        <n v="64071953.94311405"/>
        <n v="2518562.7696854123"/>
        <n v="128884.45022838148"/>
        <n v="21887635.72678211"/>
        <n v="664072.90486955538"/>
        <n v="2734.9359026224938"/>
        <n v="24848503.4915911"/>
        <n v="110442.37425707139"/>
        <n v="2000509.5390839332"/>
        <n v="80271523.7110053"/>
        <n v="23004262.812692728"/>
        <n v="14323899.162797606"/>
        <n v="8050906.1874885214"/>
        <n v="33496.069330698156"/>
        <n v="112731553.24725978"/>
        <n v="107272352.54880379"/>
        <n v="192838.98984945315"/>
        <n v="228753.08516013526"/>
        <n v="57055903.074132234"/>
        <n v="909966.09494399454"/>
        <n v="116518356.22533575"/>
        <n v="96078306.313209534"/>
        <n v="31511629.379849933"/>
        <n v="2458469.4934970792"/>
        <n v="17623607.18045767"/>
        <n v="48408799.246226847"/>
        <n v="46326621.708841115"/>
        <n v="359276592.17376441"/>
        <n v="113168321.50553967"/>
        <n v="43930328.473977469"/>
        <n v="47608554.702293716"/>
        <n v="42916747.651585624"/>
        <n v="79466633.203036532"/>
        <n v="40340627.877517983"/>
        <n v="1566532.6254317868"/>
        <n v="28541043.654391482"/>
        <n v="220066193.38913625"/>
        <n v="168454913.66706118"/>
        <n v="62435.768077924833"/>
        <n v="84004071.073459581"/>
        <n v="28850117.560378935"/>
        <n v="74946911.5144777"/>
        <n v="243928394.67887652"/>
        <n v="56388.146389666974"/>
        <n v="117160716.42442289"/>
        <n v="69316786.968961984"/>
        <n v="115395259.84474035"/>
        <n v="25341031.847730175"/>
        <n v="115085169.85010253"/>
        <n v="4234497.691222962"/>
        <n v="1780295.6972736614"/>
        <n v="51731996.916768998"/>
        <n v="60259495.834922083"/>
        <n v="138406548.17365369"/>
        <n v="2194002.1921207034"/>
        <n v="209034086.8625564"/>
        <n v="15713644.989374926"/>
        <n v="50513595.19948601"/>
        <n v="47406181.327280559"/>
        <n v="5260434.2767354744"/>
        <n v="74715907.076273859"/>
        <n v="30286.166338004867"/>
        <n v="35853972.399809167"/>
        <n v="39851848.406317219"/>
        <n v="277373128.48115319"/>
        <n v="12393265.774519065"/>
        <n v="454407125.78344321"/>
        <n v="190132770.41372585"/>
        <n v="118982143.82049087"/>
        <n v="53637.622796999982"/>
        <n v="24614144.682505082"/>
        <n v="7710436.6267636716"/>
        <n v="40286735.718181446"/>
        <n v="7979543.2830039077"/>
        <n v="21341729.018195368"/>
        <n v="10697457.831297852"/>
        <n v="40284280.73061052"/>
        <n v="35684529.459053636"/>
        <n v="39881303.816863492"/>
        <n v="11069651.090487873"/>
        <n v="203377272.23840725"/>
        <n v="48703732.792722888"/>
        <n v="122332188.81830335"/>
        <n v="50774770.328131221"/>
        <n v="50727396.340467498"/>
        <n v="2437114.2341204504"/>
        <n v="1117004.4313169369"/>
        <n v="51106168.547555782"/>
        <n v="41927133.140064307"/>
        <n v="21131949.721580658"/>
        <n v="298522333.58327627"/>
        <n v="323644206.55761403"/>
        <n v="356701595.04008543"/>
        <n v="68150615.185579732"/>
        <n v="129576141.25802135"/>
        <n v="9821582.8731611017"/>
        <n v="2889692.1835308312"/>
        <n v="38009967.737773426"/>
        <n v="57878.06620317707"/>
        <n v="42620013.638675638"/>
        <n v="43420301.702757895"/>
        <n v="8864891.5649924632"/>
        <n v="1196513.0584712164"/>
        <n v="98014584.537463427"/>
        <n v="35859404.899750464"/>
        <n v="160915077.38255924"/>
        <n v="15121804.337456547"/>
        <n v="505167070.35588449"/>
        <n v="72422244.105276644"/>
        <n v="3709895.3644592725"/>
        <n v="55181487.360067926"/>
        <n v="16646246.631506633"/>
        <n v="107850622.1188927"/>
        <n v="68329587.324360609"/>
        <n v="99124.055012931436"/>
        <n v="60037946.274826892"/>
        <n v="35025273.622564405"/>
        <n v="4242518.0092380447"/>
        <n v="30557936.986994419"/>
        <n v="37494360.281157188"/>
        <n v="1300095.1418855684"/>
        <n v="11795111.803714095"/>
        <n v="118468.8713337456"/>
        <n v="347259133.4526217"/>
        <n v="192279455.5061357"/>
        <n v="201439.66206295392"/>
        <n v="5786230.6980887977"/>
        <n v="71906429.645792991"/>
        <n v="53262777.053100951"/>
        <n v="141502374.28072581"/>
        <n v="350570900.33121645"/>
        <n v="66370488.927667938"/>
        <n v="25815377.294769932"/>
        <n v="3731249.2187992702"/>
        <n v="87012325.163933501"/>
        <n v="27321446.979490887"/>
        <n v="459932120.20876831"/>
        <n v="168224190.81222001"/>
        <n v="39933050.349763297"/>
        <n v="67772450.636477709"/>
        <n v="78497897.859295338"/>
        <n v="347195372.50658482"/>
        <n v="157651453.7520884"/>
        <n v="117077038.22917841"/>
        <n v="176020116.4204886"/>
        <n v="405454584.68461746"/>
        <n v="7752250.9031303758"/>
        <n v="73276488.710125998"/>
        <n v="73644754.67538324"/>
        <n v="454519.19326228049"/>
        <n v="203248584.61613038"/>
        <n v="22632123.228161536"/>
        <n v="126433.49856917467"/>
        <n v="218294.92937593977"/>
        <n v="254168941.18687469"/>
        <n v="147520826.91352439"/>
        <n v="201802164.88494465"/>
        <n v="358330.68064675381"/>
        <n v="81302752.392515451"/>
        <n v="46689162.43978484"/>
        <n v="2910279.0060638716"/>
        <n v="292782315.38930613"/>
        <n v="124361119.55843608"/>
        <n v="53400907.549384601"/>
        <n v="3816803.3969321181"/>
        <n v="47225468.590055093"/>
        <n v="8208660.5270242682"/>
        <n v="30505806.026814163"/>
        <n v="34433455.467242301"/>
        <n v="1367115.8728988774"/>
        <n v="20854009.868334413"/>
        <n v="2119384.7823265549"/>
        <n v="5268894.4583547255"/>
        <n v="2148384.3474061671"/>
        <n v="61719696.14212852"/>
        <n v="396156.1318269021"/>
        <n v="61885549.986585259"/>
        <n v="147268257.33063126"/>
        <n v="53458929.15127667"/>
        <n v="22298778.852050453"/>
        <n v="22722418.57496275"/>
        <n v="35002539.139463559"/>
        <n v="391516469.3821401"/>
        <n v="3804857.3557526441"/>
        <n v="27583615.292493626"/>
        <n v="1619752.8066935539"/>
        <n v="5565054.2357770652"/>
        <n v="952818.43635579688"/>
        <n v="165246517.44294706"/>
        <n v="21058669.329360444"/>
        <n v="36986872.335523836"/>
        <n v="73747985.569635928"/>
        <n v="244606.16249036902"/>
        <n v="42261262.147961922"/>
        <n v="2904385.4254690665"/>
        <n v="20730352.582763478"/>
        <n v="116572555.51424684"/>
        <n v="142571933.87947413"/>
        <n v="28908359.935031328"/>
        <n v="30712336.082698032"/>
        <n v="38229.996613108706"/>
        <n v="26977.084872693209"/>
        <n v="298290589.00828791"/>
        <n v="195263276.59868711"/>
        <n v="304512021.84847295"/>
        <n v="152649063.52825138"/>
        <n v="32700904.999347288"/>
        <n v="25101366.226845354"/>
        <n v="24510111.264565106"/>
        <n v="1239294.9241158213"/>
        <n v="58453670.625647858"/>
        <n v="7326879.7836038116"/>
        <n v="43624832.566847093"/>
        <n v="63397628.692254461"/>
        <n v="39458.541360934738"/>
        <n v="61303095.621924013"/>
        <n v="10119047.683163941"/>
        <n v="281652.91994258307"/>
        <n v="4117847.5982117318"/>
        <n v="26152541.686784219"/>
        <n v="54253480.199389055"/>
        <n v="345341552.92953497"/>
        <n v="7894267.6446592333"/>
        <n v="194571330.91182536"/>
        <n v="26721280.863273874"/>
        <n v="1178398.3921196435"/>
        <n v="860722.37042779825"/>
        <n v="241266965.754767"/>
        <n v="98996521.23604317"/>
        <n v="184077818.10180336"/>
        <n v="43333445.109038532"/>
        <n v="18045405.736177765"/>
        <n v="20111.041077803355"/>
        <n v="3880659.6195864319"/>
        <n v="42665316.491248816"/>
        <n v="22960773.443254076"/>
        <n v="137425572.02240396"/>
        <n v="281796188.4006328"/>
        <n v="2219782.7884134594"/>
        <n v="70251707.033411115"/>
        <n v="781510.15682465537"/>
        <n v="187849.94116182646"/>
        <n v="135237873.34943721"/>
        <n v="204417855"/>
        <n v="12335438.815692278"/>
        <n v="164230651.65114823"/>
        <n v="61277624.454903997"/>
        <n v="164738904.56185082"/>
        <n v="21794799.706391551"/>
        <n v="23442535.880945545"/>
        <n v="388966.62176688493"/>
        <n v="214984622.10198361"/>
        <n v="29582337.160982382"/>
        <n v="221893960.33693141"/>
        <n v="44341385.77333419"/>
        <n v="1160519.0826760079"/>
        <n v="8250.7833446545919"/>
        <n v="1201549.0673841645"/>
        <n v="5135388.1088295151"/>
        <n v="74994025.140029758"/>
        <n v="1948874.1178607414"/>
        <n v="64298660.351232104"/>
        <n v="3487242.3267108039"/>
        <n v="71076942.771876916"/>
        <n v="164182657.71698633"/>
        <n v="142447.17401034571"/>
        <n v="3218453.2251944402"/>
        <n v="6873220.947985827"/>
        <n v="76052.388820969383"/>
        <n v="103376991.59452991"/>
        <n v="118987106.56217624"/>
        <n v="71621290.377453208"/>
        <n v="35299.887880714392"/>
        <n v="10603.773360777832"/>
        <n v="100593354.98026636"/>
        <n v="671313.43166369677"/>
        <n v="34624217.235073291"/>
        <n v="22404896.250821922"/>
        <n v="14770729.764680255"/>
        <n v="6167440.3914572513"/>
        <n v="5802.3903058162541"/>
        <n v="21762112.537742563"/>
        <n v="840581.46698554361"/>
        <n v="22855599.252184279"/>
        <n v="1520143.4181444775"/>
        <n v="13387663.536571074"/>
        <n v="2024165.5265294185"/>
        <n v="23997868.26746795"/>
        <n v="21610972.359353784"/>
        <n v="74025189.904841349"/>
        <n v="18461365.110647481"/>
        <n v="60039796.286418609"/>
        <n v="2889906.7826344087"/>
        <n v="15928408.218588181"/>
        <n v="51859829.115687579"/>
        <n v="83171942.436700776"/>
        <n v="118542395.57568519"/>
        <n v="25392120.307719074"/>
        <n v="20989489.359478027"/>
        <n v="117952933.47139913"/>
        <n v="91914187.485802993"/>
        <n v="23247878.246652197"/>
        <n v="97053057.258932605"/>
        <n v="464878.46981509257"/>
        <n v="16440420.272792028"/>
        <n v="1277631.8435310174"/>
        <n v="38153277.761110269"/>
        <n v="55774846.870440535"/>
        <n v="35634692.50884603"/>
        <n v="40970243.02897682"/>
        <n v="136120896.4815819"/>
        <n v="46389029.376346923"/>
        <n v="619807.58156655927"/>
        <n v="263921251.26959226"/>
        <n v="73747711.006245494"/>
        <n v="4912329.1758476831"/>
        <n v="37458892.953354433"/>
        <n v="64103542.762638845"/>
        <n v="78922336.580733776"/>
        <n v="16150030.047405412"/>
        <n v="90201.108549429133"/>
        <n v="241435671.46837634"/>
        <n v="2663842.522316006"/>
        <n v="50457006.205522485"/>
        <n v="61729379.162787326"/>
        <n v="76720350.078559667"/>
        <n v="61247476.494115673"/>
        <n v="132629.48594826512"/>
        <n v="87050923.773409843"/>
        <n v="62758135.785337478"/>
        <n v="29775909.420093715"/>
        <n v="142455093.89171314"/>
        <n v="32316604.380320948"/>
        <n v="11724409.643987432"/>
        <n v="59347345.099764936"/>
        <n v="3468658.1093363157"/>
        <n v="713789.18138104619"/>
        <n v="865663.72964967438"/>
        <n v="7597126.510326921"/>
        <n v="3393.0377535998314"/>
        <n v="11655658.243386006"/>
        <n v="64266525.961179271"/>
        <n v="65372728.755329348"/>
        <n v="74823736.928179577"/>
        <n v="140922698.84374151"/>
        <n v="31108922.173199214"/>
        <n v="82149.884145208416"/>
        <n v="42293639.571282327"/>
        <n v="119129.30655427944"/>
        <n v="1710508.112189342"/>
        <n v="53411676.268317088"/>
        <n v="6160266.5061594592"/>
        <n v="36314531.413907506"/>
        <n v="153154963.11338657"/>
        <n v="42923685.667358786"/>
        <n v="51745081.480876833"/>
        <n v="29884149.458730768"/>
        <n v="15054158.968421802"/>
        <n v="103561306.59475014"/>
        <n v="1529380.7794282178"/>
        <n v="5482218.4176545022"/>
        <n v="101279143.17994435"/>
        <n v="61937771.6886805"/>
        <n v="103197050.7646323"/>
        <n v="42633616.777722038"/>
        <n v="49000620.045759164"/>
        <n v="260982775.10473931"/>
        <n v="63129723.043115206"/>
        <n v="18767817.061874587"/>
        <n v="111225405.10879301"/>
        <n v="6766637.1208132589"/>
        <n v="39720682.225985788"/>
        <n v="109550221.85732664"/>
        <n v="64205702.726045847"/>
        <n v="21719732.216658778"/>
        <n v="10021787"/>
        <n v="9556708.2705533672"/>
        <n v="19773.92024504425"/>
        <n v="61696772.182700738"/>
        <n v="43169985.22730615"/>
        <n v="28553004.662144013"/>
        <n v="246660866.59911397"/>
        <n v="49623841.772526801"/>
        <n v="809287.89890592708"/>
        <n v="1118955.8201645801"/>
        <n v="67241015.035419017"/>
        <n v="193507974.1288361"/>
        <n v="158689.56441968741"/>
        <n v="94317525.07170479"/>
        <n v="39857203.388994612"/>
        <n v="51053740.480578735"/>
        <n v="53533210.772580825"/>
        <n v="21440258.370436501"/>
        <n v="10821.648649354944"/>
        <n v="60634040.970596589"/>
        <n v="146128855.25039706"/>
        <n v="31991816.832441054"/>
        <n v="46549635.495917954"/>
        <n v="51398479.988361388"/>
        <n v="343044.00767441641"/>
        <n v="19323496.54990983"/>
        <n v="42187110.014688507"/>
        <n v="626053.84712910804"/>
        <n v="20000828.04789323"/>
        <n v="6154.8126693206241"/>
        <n v="219647463.35192382"/>
        <n v="33115325.007876858"/>
        <n v="10606949.394661877"/>
        <n v="200523620.60119712"/>
        <n v="294912.35537888849"/>
        <n v="113101181.3543525"/>
        <n v="47431404.630066946"/>
        <n v="43513595.185383499"/>
        <n v="37159474.224097803"/>
        <n v="74794.500993057271"/>
        <n v="73198496.068873718"/>
        <n v="181850865.04295835"/>
        <n v="130789215.67962705"/>
        <n v="329524541.18011343"/>
        <n v="2762752.2458644379"/>
        <n v="35339258.165633641"/>
        <n v="27722.147933439785"/>
        <n v="1990849.2438216622"/>
        <n v="141914526.89686826"/>
        <n v="165749661.22198156"/>
        <n v="9724.7279129008493"/>
        <n v="1904468.4264950107"/>
        <n v="10828.740140884325"/>
        <n v="8518560.2399677541"/>
        <n v="408913964.19611609"/>
        <n v="12924841.000089763"/>
        <n v="100309120.74516717"/>
        <n v="2930589.0980087989"/>
        <n v="41859732.041625634"/>
        <n v="73197444.650746211"/>
        <n v="105339136.27246739"/>
        <n v="6661494.6588891661"/>
        <n v="79267577.691676691"/>
        <n v="10592808.304340309"/>
        <n v="72792693.262563452"/>
        <n v="5070132.3426640769"/>
        <n v="167746567.34701246"/>
        <n v="28532658.173740104"/>
        <n v="59058402.003416754"/>
        <n v="29182843.620181698"/>
        <n v="13629557.037365619"/>
        <n v="424425.06002770085"/>
        <n v="7615348.4442235818"/>
        <n v="349635.72456088162"/>
        <n v="2088128.1698940066"/>
        <n v="4763.8901943276896"/>
        <n v="14017166.515492558"/>
        <n v="8342961.6660650382"/>
        <n v="167085137.31078631"/>
        <n v="4497631.4317303887"/>
        <n v="3544807.4590556677"/>
        <n v="2287085.258590111"/>
        <n v="23893382.37016264"/>
        <n v="4043545.5613141619"/>
        <n v="223315449.66114777"/>
        <n v="18553112.337875344"/>
        <n v="68588898.980931833"/>
        <n v="1314246.3927715875"/>
        <n v="6633.603602273246"/>
        <n v="1762.6932279418008"/>
        <n v="175099213.65101433"/>
        <n v="8985.6212434053996"/>
        <n v="22035744.675297525"/>
        <n v="51434021.363641515"/>
        <n v="11488409.249535384"/>
        <n v="1882572.4756045009"/>
        <n v="11117260.16530706"/>
        <n v="47185.621346428554"/>
        <n v="51304157.939345084"/>
        <n v="7712744.5535946023"/>
        <n v="68111702.230825782"/>
        <n v="1462288.647109699"/>
        <n v="372577.76391780307"/>
        <n v="3906679.3223985243"/>
        <n v="3879180.9027373996"/>
        <n v="7074260.6004610052"/>
        <n v="76139885.552562311"/>
        <n v="40079915.830522209"/>
        <n v="84451.695157538925"/>
        <n v="25741.996724653072"/>
        <n v="8927379.9250590131"/>
        <n v="16938197.772659555"/>
        <n v="95848460.324363828"/>
        <n v="14675437.087445958"/>
        <n v="20351178.114951205"/>
        <n v="6155401.0409632986"/>
        <n v="213527911.55247512"/>
        <n v="612106.72923325992"/>
        <n v="119693781.72961137"/>
        <n v="65955.694007683094"/>
        <n v="60136.25590108832"/>
        <n v="14447314.649498673"/>
        <n v="5082028.4838025719"/>
        <n v="29798116.806777533"/>
        <n v="40276.823566817926"/>
        <n v="6047.9332898172379"/>
        <n v="3237426.9550423776"/>
        <n v="182197026.9926405"/>
        <n v="111978986.68593742"/>
        <n v="107901662.18923834"/>
        <n v="97967197.095769003"/>
        <n v="8867301.7653631326"/>
        <n v="8294997.720393206"/>
        <n v="1153913.9848803475"/>
        <n v="63728.666628649829"/>
        <n v="19175371.01150389"/>
        <n v="57242215.022057414"/>
        <n v="28405862.925608475"/>
        <n v="166778159.69246191"/>
        <n v="28499815.459013503"/>
        <n v="7793259.9124942431"/>
        <n v="39538107.394126132"/>
        <n v="4476477.8484749394"/>
        <n v="126420819.99714911"/>
        <n v="7082352.9635891002"/>
        <n v="20005802.444601286"/>
        <n v="67238951.594787613"/>
        <n v="24127225.258103423"/>
        <n v="19614286.883982804"/>
        <n v="70242825.669737816"/>
        <n v="59173737.711938016"/>
        <n v="93922257.829320714"/>
        <n v="34472100.39932996"/>
        <n v="721915756.92045808"/>
        <n v="53173018.187871888"/>
        <n v="103911.49939022792"/>
        <n v="8168052.3324323641"/>
        <n v="3616254.8259464051"/>
        <n v="13775168.902663769"/>
        <n v="2863347.3608456654"/>
        <n v="1135276.8406856991"/>
        <n v="165023383.23214519"/>
        <n v="12957614.387213945"/>
        <n v="283989111.35565442"/>
        <n v="16251208.011166507"/>
        <n v="6562418.257992045"/>
        <n v="95048505.453596026"/>
        <n v="183523250.51601514"/>
        <n v="21278889.773965426"/>
        <n v="76168420.482294708"/>
        <n v="46221257.750119753"/>
        <n v="47734214.411704987"/>
        <n v="97195777.353741109"/>
        <n v="38381752.068243966"/>
        <n v="92242743.664315358"/>
        <n v="66246703.456136905"/>
        <n v="4521371.6043407032"/>
        <n v="6766293.3080176283"/>
        <n v="2557301.3621784174"/>
        <n v="221769520.70518705"/>
        <n v="51513145.139176287"/>
        <n v="369001.31011698896"/>
        <n v="255734092.55911306"/>
        <n v="11596091.949459843"/>
        <n v="15562318.467223922"/>
        <n v="40989.675540979501"/>
        <n v="66895.550436346355"/>
        <n v="49198709.131986246"/>
        <n v="4723358.5667981189"/>
        <n v="19571768.497409314"/>
        <n v="265168982.50900275"/>
        <n v="105705384.92349534"/>
        <n v="57629270.734761983"/>
        <n v="91669784.59896706"/>
        <n v="128193217.2098617"/>
        <n v="504958.41657011921"/>
        <n v="25384927.512621734"/>
        <n v="1149409.6064037522"/>
        <n v="54206205.093917936"/>
        <n v="2587191.2180058877"/>
        <n v="90073493.721757844"/>
        <n v="99970092.22164382"/>
        <n v="24240899.716376744"/>
        <n v="16935935.371738799"/>
        <n v="1202184.8392423142"/>
        <n v="24337533.854308028"/>
        <n v="94078110.681663752"/>
        <n v="7887.4037082850564"/>
        <n v="39180573.79691945"/>
        <n v="119075470.10067019"/>
        <n v="2250102.6584648578"/>
        <n v="124652244.12398805"/>
        <n v="471798494.62397164"/>
        <n v="368572906.24465764"/>
        <n v="307628755.74546087"/>
        <n v="42137548.960035779"/>
        <n v="110636677.93527001"/>
        <n v="79683826.023225427"/>
        <n v="38274373.27681955"/>
        <n v="102027904.88927785"/>
        <n v="18478763.30321477"/>
        <n v="1126474.4969887102"/>
        <n v="14855524.981897887"/>
        <n v="1564059.7594155562"/>
        <n v="359915.63427180133"/>
        <n v="18845238.959875192"/>
        <n v="41363160.927407019"/>
        <n v="29262090.90608535"/>
        <n v="1437571.219022783"/>
        <n v="554782.57000625343"/>
        <n v="6306101.2274900032"/>
        <n v="29938321.2999136"/>
        <n v="439392666.30089587"/>
        <n v="134405129.65027806"/>
        <n v="55410543.314864755"/>
        <n v="17965278.736213051"/>
        <n v="192826.45468476939"/>
        <n v="229264593.1031898"/>
        <n v="35582458.019582279"/>
        <n v="73272811.486463025"/>
        <n v="115932479.15196677"/>
        <n v="133088479.28517656"/>
        <n v="114298882.90342292"/>
        <n v="5496.4957098181985"/>
        <n v="3748165.9355993606"/>
        <n v="20425456.013833106"/>
        <n v="68557.398703798841"/>
        <n v="1411040.4036647293"/>
        <n v="11448208.630348781"/>
        <n v="8896921.5630824212"/>
        <n v="164159176.6837326"/>
        <n v="46406179.537067816"/>
        <n v="13352075.8365096"/>
        <n v="57443185.411395147"/>
        <n v="5787748.8522774363"/>
        <n v="364244428.48827499"/>
        <n v="111258.16688916794"/>
        <n v="78899469.407761633"/>
        <n v="6958823.715835942"/>
        <n v="55245262.597811766"/>
        <n v="79577608.288138703"/>
        <n v="149434747.49468726"/>
        <n v="100763075.89297815"/>
        <n v="62961555.910845958"/>
        <n v="29729569.868953917"/>
        <n v="1166474.1297943736"/>
        <n v="16863929.093875628"/>
        <n v="49108849.963251226"/>
        <n v="17826109.155780859"/>
        <n v="36821654.587861694"/>
        <n v="14704199.254407408"/>
        <n v="35743349.252982169"/>
        <n v="20424505.147499941"/>
        <n v="4931024.082633256"/>
        <n v="31429064.961968932"/>
        <n v="15096.652384935163"/>
        <n v="424520.87670845038"/>
        <n v="97557038.75802356"/>
        <n v="21944562.728231091"/>
        <n v="4004835.9291589954"/>
        <n v="2554435.5093643549"/>
        <n v="19400323.705210991"/>
        <n v="78352211.966778964"/>
        <n v="40314177.41799435"/>
        <n v="99622909.666941538"/>
        <n v="493384.81985087181"/>
        <n v="78049803.89605099"/>
        <n v="8564769.023920482"/>
        <n v="37884.155288439179"/>
        <n v="58929489.847496301"/>
        <n v="94246676.788110256"/>
        <n v="389741094.29121488"/>
        <n v="48572621.434369624"/>
        <n v="15498968.101518326"/>
        <n v="12104475.050095033"/>
        <n v="15921670.71580267"/>
        <n v="35036.214757354268"/>
        <n v="92407202.881488532"/>
        <n v="354383.21407813317"/>
        <n v="227991908.43251202"/>
        <n v="52040971.509757869"/>
        <n v="691354.5510248522"/>
        <n v="60742139.319842823"/>
        <n v="268325614.60291716"/>
        <n v="72475334.751757473"/>
        <n v="70652809.808746666"/>
        <n v="85988520.74507302"/>
        <n v="14424069.522748845"/>
        <n v="2458637.1032678289"/>
        <n v="169460816.82221928"/>
        <n v="40487411.550044283"/>
        <n v="6494502.1813124055"/>
        <n v="30690278.043554489"/>
        <n v="1652988.0984190984"/>
        <n v="92546543.874534413"/>
        <n v="13408823.448955121"/>
        <n v="93018322.409325853"/>
        <n v="6313522.8742656717"/>
        <n v="11667462.560549755"/>
        <n v="1384031.3722440475"/>
        <n v="8643009.9930630624"/>
        <n v="59522241.190723181"/>
        <n v="48253435.812179118"/>
        <n v="383446.66189764242"/>
        <n v="33560505.454130441"/>
        <n v="3799521.2817687234"/>
        <n v="3435353.7815840119"/>
        <n v="85307860.248631656"/>
        <n v="382774721.47747821"/>
        <n v="139938251.46869129"/>
        <n v="13699.530837042774"/>
        <n v="42565412.074471273"/>
        <n v="71628460.901646793"/>
        <n v="148503305.86234739"/>
        <n v="18857489.377288438"/>
        <n v="17023487.196911808"/>
        <n v="227905.70675704008"/>
        <n v="28894824.191024233"/>
        <n v="91735687.734535798"/>
        <n v="9015203.3572590295"/>
        <n v="25169077.85296287"/>
        <n v="178869.25189754297"/>
        <n v="6388591.1700914502"/>
        <n v="31531698.601847727"/>
        <n v="193709425.73996776"/>
        <n v="92863025.942628533"/>
        <n v="32043651.550689489"/>
        <n v="27194284.99656149"/>
        <n v="104127794.17126134"/>
        <n v="49630630.217610776"/>
        <n v="9303389.3794649187"/>
        <n v="43490097.008681498"/>
        <n v="71260246.458510965"/>
        <n v="44225277.357848033"/>
        <n v="44485583.257480815"/>
        <n v="243277953.89171135"/>
        <n v="32937315.1189216"/>
        <n v="352867702.53157669"/>
        <n v="26637949.127150543"/>
        <n v="54828040.498162679"/>
        <n v="2872189.2255466091"/>
        <n v="154773758.31542045"/>
        <n v="183411031.49617773"/>
        <n v="72083037.483501092"/>
        <n v="22173971.076982077"/>
        <n v="524395706.95009476"/>
        <n v="64831014.149787307"/>
        <n v="28721298.948349658"/>
        <n v="177981530.50604784"/>
        <n v="55955801.646741688"/>
        <n v="80988776.647918984"/>
        <n v="427135469.14442354"/>
        <n v="63131.543911537068"/>
        <n v="366945585.25114185"/>
        <n v="209596653.35355482"/>
        <n v="445212656.61602181"/>
        <n v="109904591.03628522"/>
        <n v="1582490.6363341005"/>
        <n v="9246796.412792882"/>
        <n v="37652437.4716447"/>
        <n v="41412598.070069738"/>
        <n v="24857625.05014405"/>
        <n v="278909027.15289694"/>
        <n v="22396169.895208038"/>
        <n v="78409882.935464337"/>
        <n v="25623804.240799956"/>
        <n v="3810687.7603935339"/>
        <n v="1054341.9376140544"/>
        <n v="181446507.90251309"/>
        <n v="16973754.99165291"/>
        <n v="42989266.250946335"/>
        <n v="286306.68992990011"/>
        <n v="17888295.470533118"/>
        <n v="48413218.180311725"/>
        <n v="37112883.2492304"/>
        <n v="81216977.557334289"/>
        <n v="28972500.620746408"/>
        <n v="1134754.6447541777"/>
        <n v="726194.40051597217"/>
        <n v="1218339.969641292"/>
        <n v="84708965.94665885"/>
        <n v="142544.40293734186"/>
        <n v="4705175.9142717142"/>
        <n v="16476.330515848927"/>
        <n v="17921703.805895437"/>
        <n v="143804042.9034245"/>
        <n v="11159196.485108647"/>
        <n v="287059.93562760396"/>
        <n v="11191691.067781392"/>
        <n v="82731325.284650356"/>
        <n v="21460443.205853354"/>
        <n v="9311834.6640850939"/>
        <n v="49667.319465565168"/>
        <n v="54207.46127821289"/>
        <n v="47641134.220380656"/>
        <n v="33428356.99657857"/>
        <n v="49402259.009456486"/>
        <n v="18237833.195369631"/>
        <n v="218471711.43799362"/>
        <n v="221440109.61229214"/>
        <n v="41846565.59897808"/>
        <n v="212976759.61533111"/>
        <n v="58815727.635540828"/>
        <n v="52181450.808059931"/>
        <n v="414812.85011826054"/>
        <n v="10244.363685143569"/>
        <n v="162783263.0773069"/>
        <n v="19351822.975643497"/>
        <n v="16072153.718374932"/>
        <n v="34067265.366423711"/>
        <n v="30768915.776327699"/>
        <n v="66018.985752735214"/>
        <n v="19498700.331786476"/>
        <n v="501212013.07479143"/>
        <n v="2656578.9870530968"/>
        <n v="47534857.231976219"/>
        <n v="4104956.8973786635"/>
        <n v="227767.91904378135"/>
        <n v="27350991.807367787"/>
        <n v="13880327.98154139"/>
        <n v="7990504.7970268875"/>
        <n v="11917091.295518009"/>
        <n v="33594266.714320935"/>
        <n v="41016129.129929394"/>
        <n v="36370484.877131127"/>
        <n v="100752890.01239578"/>
        <n v="1479546.7524779192"/>
        <n v="177292915.25246221"/>
        <n v="54574858.528761469"/>
        <n v="41895102.422202215"/>
        <n v="24403188.806925207"/>
        <n v="97579347.255440965"/>
        <n v="61641991.102545306"/>
        <n v="142148473.43996826"/>
        <n v="49393116.162111796"/>
        <n v="18728766.835309029"/>
        <n v="16574505.219362548"/>
        <n v="15327244.484843925"/>
        <n v="19982842.549538612"/>
        <n v="33566082.108762607"/>
        <n v="35489401.526138932"/>
        <n v="1022789450.184901"/>
        <n v="14907258.956977749"/>
        <n v="185304240.49418372"/>
        <n v="1874682.7002837476"/>
        <n v="214049.08130575897"/>
        <n v="11645385.577570369"/>
        <n v="654821163.74348128"/>
        <n v="521558514.32803392"/>
        <n v="66421041.81304089"/>
        <n v="62161860.610994332"/>
        <n v="108423699.22847702"/>
        <n v="139819189.05066511"/>
        <n v="13528927.785310471"/>
        <n v="33949112.55108279"/>
        <n v="36119852.591695905"/>
        <n v="61711484.306590237"/>
        <n v="47161924.558580168"/>
        <n v="98724895.523877904"/>
        <n v="46288745.729327329"/>
        <n v="83077397.150879189"/>
        <n v="47533018.989682645"/>
        <n v="70537.411002129171"/>
        <n v="96504.221592829446"/>
        <n v="7379860.5305779651"/>
        <n v="7440960.4790068856"/>
        <n v="29123846.860649988"/>
        <n v="14312794.049067359"/>
        <n v="136516363.27322459"/>
        <n v="33782597.592735618"/>
        <n v="28932142.517293338"/>
        <n v="16294178.018653741"/>
        <n v="7357567.2546694865"/>
        <n v="88968237.207605243"/>
        <n v="13446998.063265486"/>
        <n v="28479677.521268219"/>
        <n v="4003130.8116096742"/>
        <n v="2976047.7219307674"/>
        <n v="171293744.44803748"/>
        <n v="62202227.714791849"/>
        <n v="60651748.098284826"/>
        <n v="1352821.7372633824"/>
        <n v="24533359.218747988"/>
        <n v="735048.04913149588"/>
        <n v="124353189.74567066"/>
        <n v="1528454.3956996296"/>
        <n v="68244189.47253643"/>
        <n v="71301490.004364461"/>
        <n v="278923640.87998259"/>
        <n v="397246400.4451133"/>
        <n v="93820196.631547675"/>
        <n v="8742139.5502432194"/>
        <n v="47480517.350949444"/>
        <n v="40889332.777340814"/>
        <n v="3420706.3951025722"/>
        <n v="17296770.000637896"/>
        <n v="30291769.385761317"/>
        <n v="561324.56203112495"/>
        <n v="2536166.1930646235"/>
        <n v="532658594.95273793"/>
        <n v="3631906.473865414"/>
        <n v="10068943.127039826"/>
        <n v="27678257.582205579"/>
        <n v="6674466.270127927"/>
        <n v="82205844.177299261"/>
        <n v="33736532.848988578"/>
        <n v="3013353.6938319569"/>
        <n v="140221787.35031471"/>
        <n v="385466442.71600717"/>
        <n v="49614425.740928546"/>
        <n v="18945414.306003369"/>
        <n v="201242491.39314875"/>
        <n v="395509.54038728017"/>
        <n v="56409768.691732839"/>
        <n v="114005.62501663352"/>
        <n v="98368851.925694138"/>
        <n v="23309235.655329216"/>
        <n v="3926178.0442729574"/>
        <n v="11522090.0132891"/>
        <n v="60591694.79845795"/>
        <n v="35400679.039043598"/>
        <n v="138474642.55373117"/>
        <n v="21157626.994696554"/>
        <n v="48312621.765044242"/>
        <n v="23582644.786931507"/>
        <n v="34354207.388960809"/>
        <n v="1212837.8528839687"/>
        <n v="2925814.474940612"/>
        <n v="1543585.4234125824"/>
        <n v="142149195.21971822"/>
        <n v="656927.94782373821"/>
        <n v="47050998.218205236"/>
        <n v="28174055.587869186"/>
        <n v="185825.80822519658"/>
        <n v="46781937.050836369"/>
        <n v="50807535.987944849"/>
        <n v="3666682.0111830188"/>
        <n v="6285225.3973793788"/>
        <n v="17503617.55641998"/>
        <n v="368005835.38450247"/>
        <n v="37759892.332663849"/>
        <n v="93784399.399439573"/>
        <n v="78673138.985198945"/>
        <n v="356243160.28005129"/>
        <n v="4542533.2787543843"/>
        <n v="39240513.502412088"/>
        <n v="363931.10380339395"/>
        <n v="59298632.754760757"/>
        <n v="64682838.686372362"/>
        <n v="14542.375988442867"/>
        <n v="4587966.5697274739"/>
        <n v="3396205.6291818838"/>
        <n v="62592683.302484557"/>
        <n v="11402249.334182415"/>
        <n v="15861088.720145712"/>
        <n v="392519779.19291228"/>
        <n v="8403802.8355518691"/>
        <n v="37034314.54296761"/>
        <n v="113323503.26630621"/>
        <n v="110498298.96831377"/>
        <n v="15114734.072956253"/>
        <n v="10102774.091385836"/>
        <n v="119860842.91924614"/>
        <n v="5134813.2101072846"/>
        <n v="121016270.34529996"/>
        <n v="35984642.250542805"/>
        <n v="1997040.3646044601"/>
        <n v="179887616.90008986"/>
        <n v="70174059.852171198"/>
        <n v="15981884.26600522"/>
        <n v="1676854.9675669074"/>
        <n v="120346891.15000173"/>
        <n v="3298417.7105608415"/>
        <n v="19368644.016699199"/>
        <n v="16027282.048941616"/>
        <n v="1612814.1214427636"/>
        <n v="10186.878624290381"/>
        <n v="771732.03647945623"/>
        <n v="38680602.662171863"/>
        <n v="252373884.1922327"/>
        <n v="57020117.605648465"/>
        <n v="8580269.7947868612"/>
        <n v="250159.47056118303"/>
        <n v="65266935.590294875"/>
        <n v="5175825.3247363782"/>
        <n v="62465288.173627242"/>
        <n v="39769499.309449434"/>
        <n v="16042394.41249329"/>
        <n v="134868984.28280467"/>
        <n v="54746.065877131106"/>
        <n v="109434841.59070174"/>
        <n v="11093746.389865642"/>
        <n v="36316.11335051911"/>
        <n v="67422892.894207463"/>
        <n v="238915609.68565622"/>
        <n v="15768851.047962783"/>
        <n v="20503166.028322753"/>
        <n v="37718696.289354719"/>
        <n v="92132121.081470788"/>
        <n v="38314733.489665247"/>
        <n v="40178245.360443898"/>
        <n v="4053593.1712741838"/>
        <n v="4591103.4780741436"/>
        <n v="46578549.272014178"/>
        <n v="137439160.47614649"/>
        <n v="7413464.7689734288"/>
        <n v="167621052.80503955"/>
        <n v="5638062.6210539564"/>
        <n v="4207912.277704414"/>
        <n v="69797664.166539624"/>
        <n v="28677860.577695742"/>
        <n v="63295857.773465142"/>
        <n v="51200820.239151552"/>
        <n v="165659.76796938412"/>
        <n v="33984799.513654567"/>
        <n v="108569845.05700482"/>
        <n v="71369420.155916512"/>
        <n v="89125060.615943298"/>
        <n v="4033907.9337394452"/>
        <n v="3792719.8764193142"/>
        <n v="69082198.283750281"/>
        <n v="2133773.9014598606"/>
        <n v="77570237.544522017"/>
        <n v="22323.85054236613"/>
        <n v="155084047.02750504"/>
        <n v="59093577.896842763"/>
        <n v="12002964.073645571"/>
        <n v="279404698.54479462"/>
        <n v="291580288.65689427"/>
        <n v="11069657.577819297"/>
        <n v="2480199.7441741363"/>
        <n v="440056825.21359515"/>
        <n v="20710969.429545872"/>
        <n v="332655641.45879191"/>
        <n v="690705.00243442366"/>
        <n v="107111826.16547966"/>
        <n v="22621215.419730369"/>
        <n v="22300292.70388383"/>
        <n v="268246589.95231056"/>
        <n v="22880816.387992922"/>
        <n v="47005629.953513823"/>
        <n v="41606564.928048067"/>
        <n v="54209670.210509188"/>
        <n v="24891860.470211364"/>
        <n v="121604410.43340008"/>
        <n v="71201885.270486832"/>
        <n v="2045218.0650923746"/>
        <n v="536118.56155043654"/>
        <n v="39677.139175670891"/>
        <n v="161441295.9948802"/>
        <n v="627253122.16060698"/>
        <n v="89182.59106192764"/>
        <n v="21221803"/>
        <n v="34942770.681191601"/>
        <n v="29288472.602319624"/>
        <n v="58263182.029528491"/>
        <n v="81302063.703913063"/>
        <n v="43239655.684642665"/>
        <n v="249438414.7748597"/>
        <n v="80878.642240851812"/>
        <n v="78963091.198074296"/>
        <n v="59830796.591224611"/>
        <n v="587972.04867161345"/>
        <n v="35510958.176998958"/>
        <n v="1096663.4507951885"/>
        <n v="4400956.4797461722"/>
        <n v="32732137.421421144"/>
        <n v="90132419.504528478"/>
        <n v="10942634.169384459"/>
        <n v="642582.35635476001"/>
        <n v="177439280.05275798"/>
        <n v="111863360.73691718"/>
        <n v="55792529.976021707"/>
        <n v="573872201.23481584"/>
        <n v="64366149.152545758"/>
        <n v="105216325.36560877"/>
        <n v="15773234.14012073"/>
        <n v="23278851.783110566"/>
        <n v="271986.48330288508"/>
        <n v="220325930.97058958"/>
        <n v="162940283.97602203"/>
        <n v="3921652.1396650821"/>
        <n v="146066470"/>
        <n v="39102789.267783977"/>
        <n v="670212.35407164798"/>
        <n v="146924.21924165759"/>
        <n v="8744741.6699772477"/>
        <n v="766936.30032444827"/>
        <n v="52590153.608573087"/>
        <n v="19368572.879459057"/>
        <n v="74023500.301189274"/>
        <n v="840917.11500081513"/>
        <n v="19116211.103718273"/>
        <n v="46654134.134787738"/>
        <n v="2775580.5515806847"/>
        <n v="116182160.78956194"/>
        <n v="5398408.702405965"/>
        <n v="184777700.61097845"/>
        <n v="4446338.5591506241"/>
        <n v="38625936.359839626"/>
        <n v="113848397.39752784"/>
        <n v="411585829.31997019"/>
        <n v="8325721.3831347991"/>
        <n v="88480156.438816652"/>
        <n v="10394328.416983705"/>
        <n v="13526.793735182766"/>
        <n v="17153.461561828877"/>
        <n v="3043567.7703011041"/>
        <n v="23646707.51740374"/>
        <n v="51432194.327169783"/>
        <n v="4540333.449416073"/>
        <n v="89209347.678487077"/>
        <n v="59442885.802801773"/>
        <n v="3516488.0109063862"/>
        <n v="13085196.682692997"/>
        <n v="85419561.91746518"/>
        <n v="16878486.133504789"/>
        <n v="185566794.35959548"/>
        <n v="418549.88204510836"/>
        <n v="164451099.70534822"/>
        <n v="12288316.557790335"/>
        <n v="29529225.803705819"/>
        <n v="22205177.627248444"/>
        <n v="432095571.25926197"/>
        <n v="699641641.65834284"/>
        <n v="868962612.02705288"/>
        <n v="4170574.0418188139"/>
        <n v="96207891.630765244"/>
        <n v="56994147.931556344"/>
        <n v="47813557.010319874"/>
        <n v="9809806.8031016067"/>
        <n v="17104283.450174425"/>
        <n v="175160774.83785945"/>
        <n v="739509.29589553876"/>
        <n v="30388271.603231099"/>
        <n v="43703551.038210675"/>
        <n v="10895.625310928466"/>
        <n v="36957284.630818628"/>
        <n v="66539578.382101566"/>
        <n v="27450239.34888633"/>
        <n v="7622391.6299843369"/>
        <n v="13787811.034607368"/>
        <n v="1451475.054274586"/>
        <n v="21642736.225048974"/>
        <n v="51785587.205240011"/>
        <n v="195020.26257984203"/>
        <n v="9569677.0989138111"/>
        <n v="37897996.656576805"/>
        <n v="20709527.638441376"/>
        <n v="21243484.48983578"/>
        <n v="6108585.3146116761"/>
        <n v="97169407.393211573"/>
        <n v="59800597.463470004"/>
        <n v="21623732.596271593"/>
        <n v="120981102.69969821"/>
        <n v="43175561.187585711"/>
        <n v="103488284.96760315"/>
        <n v="26186465.726713471"/>
        <n v="27013507.933844671"/>
        <n v="234695.91005262421"/>
        <n v="59812886.957643375"/>
        <n v="65050016.784702316"/>
        <n v="4659593.8595037423"/>
        <n v="15039570.713890113"/>
        <n v="11973115.739353474"/>
        <n v="4222001.9689467521"/>
        <n v="483262860.37839037"/>
        <n v="22370751.832820207"/>
        <n v="31770332.158434357"/>
        <n v="24747854.808778655"/>
        <n v="3774869.4023716096"/>
        <n v="11498806.653668471"/>
        <n v="59622412.126754299"/>
        <n v="37216580.05048833"/>
        <n v="34384584.519497454"/>
        <n v="4756596.0587222632"/>
        <n v="102258974.20247912"/>
        <n v="9073968.8838423193"/>
        <n v="13344441.712573446"/>
        <n v="78373533.348852575"/>
        <n v="238631919.59136364"/>
        <n v="196077941.60421595"/>
        <n v="4392637.5546505032"/>
        <n v="43613652.736694142"/>
        <n v="105833382.25203176"/>
        <n v="122130747.41098006"/>
        <n v="12602585.042686295"/>
        <n v="25378114.688785981"/>
        <n v="8359318.0568025364"/>
        <n v="3266624.7141000158"/>
        <n v="33446055.369347665"/>
        <n v="8497363.1658616271"/>
        <n v="14766245.577215254"/>
        <n v="131097968.53404686"/>
        <n v="8521193.4760241397"/>
        <n v="1407454.0456945051"/>
        <n v="8742149.8274883926"/>
        <n v="9138778.0515676308"/>
        <n v="110756505.53537053"/>
        <n v="8868642.1711367033"/>
        <n v="115335136.52923658"/>
        <n v="149905977.57434833"/>
        <n v="72539194.50343138"/>
        <n v="33945085.666791804"/>
        <n v="23340337.673274335"/>
        <n v="9854398.8614574373"/>
        <n v="35038600.251863599"/>
        <n v="22402215.478402782"/>
        <n v="6685755.8321215846"/>
        <n v="2139687.6333591728"/>
        <n v="182895630.35976925"/>
        <n v="4070762.6235901583"/>
        <n v="90897980.373054102"/>
        <n v="430535464.186023"/>
        <n v="226913617.96104383"/>
        <n v="55408980.486859418"/>
        <n v="36445646.839797117"/>
        <n v="51692801.866037093"/>
        <n v="189762.23912219287"/>
        <n v="254437.65159105766"/>
        <n v="3239485.4242056082"/>
        <n v="149126177.43238786"/>
        <n v="30037302.269733895"/>
        <n v="36026951.552464135"/>
        <n v="200338492.36828917"/>
        <n v="57558565.450146921"/>
        <n v="177234148.37984553"/>
        <n v="18022710.7470048"/>
        <n v="185873288.79452938"/>
        <n v="51608458.595678188"/>
        <n v="775005.60505286476"/>
        <n v="35421160.999147668"/>
        <n v="223295555.47292522"/>
        <n v="18794210.326550279"/>
        <n v="160834403.2995187"/>
        <n v="118789416.14078425"/>
        <n v="107794486.91665724"/>
        <n v="144520641.84837896"/>
        <n v="42078899.1965615"/>
        <n v="15296672.450859549"/>
        <n v="1390.3875200611651"/>
        <n v="18152440.809252575"/>
        <n v="848263.89798214484"/>
        <n v="172649248.1331698"/>
        <n v="2321400.1029886701"/>
        <n v="18367134.165796362"/>
        <n v="1709921.952930545"/>
        <n v="26516414.908522379"/>
        <n v="10613087.13058503"/>
        <n v="318570.24028231099"/>
        <n v="58794025.817130439"/>
        <n v="15100305.199718518"/>
        <n v="6303459.4179970901"/>
        <n v="35688781.489266515"/>
        <n v="17727940.048665974"/>
        <n v="29332663.341820359"/>
        <n v="31922721.392958581"/>
        <n v="45267774.445157513"/>
        <n v="334550257.56782866"/>
        <n v="31484639.0072373"/>
        <n v="106258517.31803954"/>
        <n v="56541928.684429184"/>
        <n v="17367709.575869251"/>
        <n v="31690979.32901847"/>
        <n v="30631281.145937696"/>
        <n v="67426257.473013282"/>
        <n v="11308194.010872236"/>
        <n v="31971330.589156605"/>
        <n v="9657220.4729656801"/>
        <n v="7588319.7203940731"/>
        <n v="54687796.938440427"/>
        <n v="3244223.1260403097"/>
        <n v="6234150.0849624733"/>
        <n v="109839932.16495197"/>
        <n v="48133415.346298449"/>
        <n v="9467988.6284173392"/>
        <n v="18029786.779564038"/>
        <n v="31507360.302675661"/>
        <n v="47496.833274261429"/>
        <n v="27501922.147525821"/>
        <n v="28529482.385460209"/>
        <n v="32535354.060643792"/>
        <n v="69823766.77125667"/>
        <n v="50640915.467129849"/>
        <n v="15292636.307398792"/>
        <n v="70519259.428530261"/>
        <n v="17291078"/>
        <n v="22382215.381262258"/>
        <n v="121053506.0691614"/>
        <n v="67580583.717805579"/>
        <n v="23487552.267338466"/>
        <n v="12330295.129615085"/>
        <n v="1482483.8098523186"/>
        <n v="6913953.944800403"/>
        <n v="207261234.51604635"/>
        <n v="145883150.87639317"/>
        <n v="57708870.089264199"/>
        <n v="5871522.2133281715"/>
        <n v="6031821.7903871275"/>
        <n v="1494329.5516572571"/>
        <n v="4228517.8490762776"/>
        <n v="12630950.297641983"/>
        <n v="5893528.0332925627"/>
        <n v="42181156.624211401"/>
        <n v="1071171.5534309736"/>
        <n v="550344819.60937178"/>
        <n v="15690668.314163135"/>
        <n v="3694203.9335917137"/>
        <n v="71620670.002010882"/>
        <n v="359945693.84830499"/>
        <n v="173125480.49987701"/>
        <n v="85793921.704822794"/>
        <n v="69882053.578020632"/>
        <n v="2066660.0539291955"/>
        <n v="1685535.1455654388"/>
        <n v="49303906.226038955"/>
        <n v="86478116.304006279"/>
        <n v="32409749.631559361"/>
        <n v="395350017.60536629"/>
        <n v="61465438.506632008"/>
        <n v="119266069.63556935"/>
        <n v="16854941.731026355"/>
        <n v="76138347.61116603"/>
        <n v="32154660.741884675"/>
        <n v="98049009.154785633"/>
        <n v="86043602.940069124"/>
        <n v="63021083.371263139"/>
        <n v="8151976.0185378902"/>
        <n v="46293375.171542399"/>
        <n v="8652488.5432239398"/>
        <n v="12344590.124648022"/>
        <n v="3545811.0225810409"/>
        <n v="23242126.147713568"/>
        <n v="4646109.812717827"/>
        <n v="66658305.373660885"/>
        <n v="340412.00870146888"/>
        <n v="18386421.693799801"/>
        <n v="193792976.28011507"/>
        <n v="34591758.254285917"/>
        <n v="77047065"/>
        <n v="35856082.10978777"/>
        <n v="54028163.157820895"/>
        <n v="42681511.081590593"/>
        <n v="79711905.978048965"/>
        <n v="50292657.275229134"/>
        <n v="37389247.834373288"/>
        <n v="176103014.21156102"/>
        <n v="16997935.322287302"/>
        <n v="2484758.5481288778"/>
        <n v="112418455.39745845"/>
        <n v="36505374.674353853"/>
        <n v="177244570.78969109"/>
        <n v="70669920.129888639"/>
        <n v="124336032.69636016"/>
        <n v="4547536.0299394149"/>
        <n v="57548112.011100881"/>
        <n v="87690443.263950959"/>
        <n v="1251786.8071180775"/>
        <n v="6996970.0773454932"/>
        <n v="13955109.280103659"/>
        <n v="6289288.5966380676"/>
        <n v="55191464.559912547"/>
        <n v="1057232.1652863913"/>
        <n v="15373391.127698505"/>
        <n v="144260761.63143605"/>
        <n v="1580366.6077170244"/>
        <n v="48277666.247814536"/>
        <n v="7970145.4881345164"/>
        <n v="339589720.80256402"/>
        <n v="22535529.204754837"/>
        <n v="43772930.241713561"/>
        <n v="84165994.814012632"/>
        <n v="50787114.73889602"/>
        <n v="214203620.20953101"/>
        <n v="22327405.9104308"/>
        <n v="69429951.101351008"/>
        <n v="30704204.8584706"/>
        <n v="4711415.662391413"/>
        <n v="62342368"/>
        <n v="3816798.2343144445"/>
        <n v="61224049.823681802"/>
        <n v="6045081.378342865"/>
        <n v="42522546.977419019"/>
        <n v="55285641.415384747"/>
        <n v="26819283.819754049"/>
        <n v="84158461"/>
        <n v="22646432.73046311"/>
        <n v="17513871.781445473"/>
        <n v="45421513.445726193"/>
        <n v="29068473.929292016"/>
        <n v="46462240.043135978"/>
        <n v="106989141.60129714"/>
        <n v="31654371.365628902"/>
        <n v="320739943.00373584"/>
        <n v="74190775.817403883"/>
        <n v="1229648.8282126707"/>
        <n v="2199756.3283579196"/>
        <n v="28495389.030732617"/>
        <n v="5812500"/>
        <n v="12047967.544776805"/>
        <n v="1712058.6716260349"/>
        <n v="75067399.794650733"/>
        <n v="39495504.932479896"/>
        <n v="36921741.770203874"/>
        <n v="23063433.510058425"/>
        <n v="161192010.27659735"/>
        <n v="35584399.246842496"/>
        <n v="29568742.451147471"/>
        <n v="28891847.471131276"/>
        <n v="44348766.196153492"/>
        <n v="27764715.680662014"/>
        <n v="167403294.08063951"/>
        <n v="19239572.025796305"/>
        <n v="15347654"/>
        <n v="10055355"/>
        <n v="6626917.9289008398"/>
        <n v="7894954.8597261272"/>
      </sharedItems>
    </cacheField>
    <cacheField name="usa_gross_income" numFmtId="0">
      <sharedItems containsString="0" containsBlank="1" containsNumber="1" containsInteger="1" minValue="383" maxValue="936662225"/>
    </cacheField>
    <cacheField name="WW Gross Income - Inflation Adjusted" numFmtId="0">
      <sharedItems containsString="0" containsBlank="1" containsNumber="1" minValue="736.58096987855834" maxValue="1.3891065049234288E+17"/>
    </cacheField>
    <cacheField name="worlwide_gross_income" numFmtId="0">
      <sharedItems containsBlank="1" containsMixedTypes="1" containsNumber="1" containsInteger="1" minValue="58" maxValue="2797800564"/>
    </cacheField>
    <cacheField name="reviews_from_users" numFmtId="0">
      <sharedItems containsString="0" containsBlank="1" containsNumber="1" containsInteger="1" minValue="2" maxValue="1047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ELA SIERZEGA" refreshedDate="45007.913925115739" createdVersion="8" refreshedVersion="8" minRefreshableVersion="3" recordCount="88" xr:uid="{15FC35D8-6A08-A84C-B09F-A82CC4BC5263}">
  <cacheSource type="worksheet">
    <worksheetSource ref="A1:X1048576" sheet="main actors movies in years"/>
  </cacheSource>
  <cacheFields count="24">
    <cacheField name="Actors" numFmtId="0">
      <sharedItems containsBlank="1" count="51">
        <s v="Nicolas Cage"/>
        <s v="Adam Sandler"/>
        <s v="Johnny Depp"/>
        <s v="Mark Wahlberg"/>
        <s v="Akshay Kumar"/>
        <s v="Bruce Willis"/>
        <s v="Robert De Niro"/>
        <s v="Will Ferrell"/>
        <s v="Dwayne Johnson"/>
        <s v="Jason Statham"/>
        <s v="Ben Affleck"/>
        <s v="Matthew McConaughey"/>
        <s v="Ryan Reynolds"/>
        <s v="Will Smith"/>
        <s v="Steve Carell"/>
        <s v="Denzel Washington"/>
        <s v="Matt Damon"/>
        <s v="Tom Hanks"/>
        <s v="Tom Cruise"/>
        <s v="Ben Stiller"/>
        <s v="Christian Bale"/>
        <s v="Hugh Jackman"/>
        <s v="Vin Diesel"/>
        <s v="Samuel L. Jackson"/>
        <s v="Sandra Bullock"/>
        <s v="Brad Pitt"/>
        <s v="George Clooney"/>
        <s v="Jackie Chan"/>
        <s v="Jake Gyllenhaal"/>
        <s v="John Cusack"/>
        <s v="Keanu Reeves"/>
        <s v="Nicole Kidman"/>
        <s v="Antonio Banderas"/>
        <s v="Gerard Butler"/>
        <s v="Jim Carrey"/>
        <s v="Liam Neeson"/>
        <s v="Charlize Theron"/>
        <s v="Colin Farrell"/>
        <s v="Dennis Quaid"/>
        <s v="Ewan McGregor"/>
        <s v="Joaquin Phoenix"/>
        <s v="John Travolta"/>
        <s v="Owen Wilson"/>
        <s v="Ryan Gosling"/>
        <s v="Sylvester Stallone"/>
        <s v="Jack Black"/>
        <s v="James McAvoy"/>
        <s v="Leonardo DiCaprio"/>
        <s v="Reese Witherspoon"/>
        <s v="Robert Downey Jr."/>
        <m/>
      </sharedItems>
    </cacheField>
    <cacheField name="Gender" numFmtId="0">
      <sharedItems containsBlank="1" count="3">
        <s v="male"/>
        <s v="female"/>
        <m/>
      </sharedItems>
    </cacheField>
    <cacheField name="2000" numFmtId="0">
      <sharedItems containsString="0" containsBlank="1" containsNumber="1" containsInteger="1" minValue="1" maxValue="3"/>
    </cacheField>
    <cacheField name="2001" numFmtId="0">
      <sharedItems containsString="0" containsBlank="1" containsNumber="1" containsInteger="1" minValue="1" maxValue="3"/>
    </cacheField>
    <cacheField name="2002" numFmtId="0">
      <sharedItems containsString="0" containsBlank="1" containsNumber="1" containsInteger="1" minValue="1" maxValue="3"/>
    </cacheField>
    <cacheField name="2003" numFmtId="0">
      <sharedItems containsString="0" containsBlank="1" containsNumber="1" containsInteger="1" minValue="1" maxValue="3"/>
    </cacheField>
    <cacheField name="2004" numFmtId="0">
      <sharedItems containsString="0" containsBlank="1" containsNumber="1" containsInteger="1" minValue="1" maxValue="4"/>
    </cacheField>
    <cacheField name="2005" numFmtId="0">
      <sharedItems containsString="0" containsBlank="1" containsNumber="1" containsInteger="1" minValue="1" maxValue="4"/>
    </cacheField>
    <cacheField name="2006" numFmtId="0">
      <sharedItems containsString="0" containsBlank="1" containsNumber="1" containsInteger="1" minValue="1" maxValue="4"/>
    </cacheField>
    <cacheField name="2007" numFmtId="0">
      <sharedItems containsString="0" containsBlank="1" containsNumber="1" containsInteger="1" minValue="1" maxValue="4"/>
    </cacheField>
    <cacheField name="2008" numFmtId="0">
      <sharedItems containsString="0" containsBlank="1" containsNumber="1" containsInteger="1" minValue="1" maxValue="3"/>
    </cacheField>
    <cacheField name="2009" numFmtId="0">
      <sharedItems containsString="0" containsBlank="1" containsNumber="1" containsInteger="1" minValue="1" maxValue="3"/>
    </cacheField>
    <cacheField name="2010" numFmtId="0">
      <sharedItems containsString="0" containsBlank="1" containsNumber="1" containsInteger="1" minValue="1" maxValue="3"/>
    </cacheField>
    <cacheField name="2011" numFmtId="0">
      <sharedItems containsString="0" containsBlank="1" containsNumber="1" containsInteger="1" minValue="1" maxValue="5"/>
    </cacheField>
    <cacheField name="2012" numFmtId="0">
      <sharedItems containsString="0" containsBlank="1" containsNumber="1" containsInteger="1" minValue="1" maxValue="2"/>
    </cacheField>
    <cacheField name="2013" numFmtId="0">
      <sharedItems containsString="0" containsBlank="1" containsNumber="1" containsInteger="1" minValue="1" maxValue="3"/>
    </cacheField>
    <cacheField name="2014" numFmtId="0">
      <sharedItems containsString="0" containsBlank="1" containsNumber="1" containsInteger="1" minValue="1" maxValue="3"/>
    </cacheField>
    <cacheField name="2015" numFmtId="0">
      <sharedItems containsString="0" containsBlank="1" containsNumber="1" containsInteger="1" minValue="1" maxValue="3"/>
    </cacheField>
    <cacheField name="2016" numFmtId="0">
      <sharedItems containsString="0" containsBlank="1" containsNumber="1" containsInteger="1" minValue="1" maxValue="3"/>
    </cacheField>
    <cacheField name="2017" numFmtId="0">
      <sharedItems containsString="0" containsBlank="1" containsNumber="1" containsInteger="1" minValue="1" maxValue="2"/>
    </cacheField>
    <cacheField name="2018" numFmtId="0">
      <sharedItems containsString="0" containsBlank="1" containsNumber="1" containsInteger="1" minValue="1" maxValue="2"/>
    </cacheField>
    <cacheField name="2019" numFmtId="0">
      <sharedItems containsString="0" containsBlank="1" containsNumber="1" containsInteger="1" minValue="1" maxValue="3"/>
    </cacheField>
    <cacheField name="2020" numFmtId="0">
      <sharedItems containsString="0" containsBlank="1" containsNumber="1" containsInteger="1" minValue="1" maxValue="1"/>
    </cacheField>
    <cacheField name="Grand Total" numFmtId="0">
      <sharedItems containsString="0" containsBlank="1" containsNumber="1" containsInteger="1" minValue="13" maxValue="33" count="16">
        <n v="33"/>
        <n v="31"/>
        <n v="25"/>
        <n v="24"/>
        <n v="23"/>
        <n v="22"/>
        <n v="21"/>
        <n v="20"/>
        <n v="19"/>
        <n v="18"/>
        <n v="17"/>
        <n v="16"/>
        <n v="15"/>
        <n v="14"/>
        <n v="13"/>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ELA SIERZEGA" refreshedDate="45008.127772685184" createdVersion="8" refreshedVersion="8" minRefreshableVersion="3" recordCount="101" xr:uid="{49562908-882E-1C46-86B0-AB0E443CD360}">
  <cacheSource type="worksheet">
    <worksheetSource ref="A1:L1048576" sheet="top 100 movies"/>
  </cacheSource>
  <cacheFields count="12">
    <cacheField name="Title" numFmtId="0">
      <sharedItems containsBlank="1" count="101">
        <s v="Star Wars: Episode VII - The Force Awakens"/>
        <s v="Avatar"/>
        <s v="Avengers: Endgame"/>
        <s v="Black Panther"/>
        <s v="Jurassic World"/>
        <s v="The Avengers"/>
        <s v="Avengers: Infinity War"/>
        <s v="Star Wars: Episode VIII - The Last Jedi"/>
        <s v="The Dark Knight"/>
        <s v="Incredibles 2"/>
        <s v="Shrek 2"/>
        <s v="Spider-Man"/>
        <s v="Rogue One"/>
        <s v="The Lion King"/>
        <s v="Pirates of the Caribbean: Dead Man's Chest"/>
        <s v="Finding Nemo"/>
        <s v="Beauty and the Beast"/>
        <s v="The Lord of the Rings: The Return of the King"/>
        <s v="Finding Dory"/>
        <s v="Star Wars: Episode IX - The Rise of Skywalker"/>
        <s v="Spider-Man 2"/>
        <s v="The Passion of the Christ"/>
        <s v="The Dark Knight Rises"/>
        <s v="Star Wars: Episode III - Revenge of the Sith"/>
        <s v="Avengers: Age of Ultron"/>
        <s v="The Lord of the Rings: The Two Towers"/>
        <s v="Toy Story 3"/>
        <s v="Transformers: Revenge of the Fallen"/>
        <s v="Frozen II"/>
        <s v="The Hunger Games: Catching Fire"/>
        <s v="Harry Potter and the Sorcerer's Stone"/>
        <s v="The Lord of the Rings: The Fellowship of the Ring"/>
        <s v="The Hunger Games"/>
        <s v="Iron Man Three"/>
        <s v="Star Wars: Episode II - Attack of the Clones"/>
        <s v="Frozen"/>
        <s v="Captain America: Civil War"/>
        <s v="Toy Story 4"/>
        <s v="Harry Potter and the Deathly Hallows: Part 2"/>
        <s v="Wonder Woman"/>
        <s v="Captain Marvel"/>
        <s v="Jurassic World: Fallen Kingdom"/>
        <s v="Pirates of the Caribbean: The Curse of the Black Pearl"/>
        <s v="Jumanji: Welcome to the Jungle"/>
        <s v="Monsters, Inc."/>
        <s v="Spider-Man 3"/>
        <s v="Guardians of the Galaxy Vol. 2"/>
        <s v="Despicable Me 2"/>
        <s v="Transformers: Dark of the Moon"/>
        <s v="Shrek the Third"/>
        <s v="Transformers"/>
        <s v="The Secret Life of Pets"/>
        <s v="Alice in Wonderland"/>
        <s v="The Matrix Reloaded"/>
        <s v="Spider-Man: Far from Home"/>
        <s v="The Jungle Book"/>
        <s v="Deadpool"/>
        <s v="Shrek"/>
        <s v="How the Grinch Stole Christmas"/>
        <s v="Inside Out"/>
        <s v="The Chronicles of Narnia: The Lion, the Witch and the Wardrobe"/>
        <s v="Pirates of the Caribbean: At World's End"/>
        <s v="Fast &amp; Furious 7"/>
        <s v="Harry Potter and the Goblet of Fire"/>
        <s v="Iron Man"/>
        <s v="American Sniper"/>
        <s v="Meet the Fockers"/>
        <s v="Indiana Jones and the Kingdom of the Crystal Skull"/>
        <s v="Harry Potter and the Chamber of Secrets"/>
        <s v="Iron Man 2"/>
        <s v="The Hunger Games: Mockingjay - Part 1"/>
        <s v="Zootopia"/>
        <s v="Minions"/>
        <s v="Harry Potter and the Order of the Phoenix"/>
        <s v="Harry Potter and the Half-Blood Prince"/>
        <s v="Guardians of the Galaxy"/>
        <s v="Aladdin"/>
        <s v="The Twilight Saga: New Moon"/>
        <s v="The Incredibles"/>
        <s v="The Twilight Saga: Eclipse"/>
        <s v="Batman v Superman: Dawn of Justice"/>
        <s v="Up"/>
        <s v="Spider-Man: Homecoming"/>
        <s v="Cast Away"/>
        <s v="Suicide Squad"/>
        <s v="My Big Fat Greek Wedding"/>
        <s v="Inception"/>
        <s v="It"/>
        <s v="Aquaman"/>
        <s v="Skyfall"/>
        <s v="Harry Potter and the Prisoner of Azkaban"/>
        <s v="The Hobbit: An Unexpected Journey"/>
        <s v="Bruce Almighty"/>
        <s v="Joker"/>
        <s v="The Hangover"/>
        <s v="Deadpool 2"/>
        <s v="Thor: Ragnarok"/>
        <s v="Rush Hour 2"/>
        <s v="The Twilight Saga: Breaking Dawn - Part 2"/>
        <s v="Signs"/>
        <m/>
      </sharedItems>
    </cacheField>
    <cacheField name="year" numFmtId="0">
      <sharedItems containsString="0" containsBlank="1" containsNumber="1" containsInteger="1" minValue="2000" maxValue="2019" count="21">
        <n v="2015"/>
        <n v="2009"/>
        <n v="2019"/>
        <n v="2018"/>
        <n v="2012"/>
        <n v="2017"/>
        <n v="2008"/>
        <n v="2004"/>
        <n v="2002"/>
        <n v="2016"/>
        <n v="2006"/>
        <n v="2003"/>
        <n v="2005"/>
        <n v="2010"/>
        <n v="2013"/>
        <n v="2001"/>
        <n v="2011"/>
        <n v="2007"/>
        <n v="2000"/>
        <n v="2014"/>
        <m/>
      </sharedItems>
    </cacheField>
    <cacheField name="main actor" numFmtId="0">
      <sharedItems containsBlank="1"/>
    </cacheField>
    <cacheField name="gender" numFmtId="0">
      <sharedItems containsBlank="1" count="3">
        <s v="male"/>
        <s v="female"/>
        <m/>
      </sharedItems>
    </cacheField>
    <cacheField name="genre" numFmtId="0">
      <sharedItems containsBlank="1" count="10">
        <s v="Action"/>
        <s v="Adventure"/>
        <s v="Comedy"/>
        <s v="Drama"/>
        <s v="Fantasy"/>
        <s v="Romance"/>
        <s v="Sci-Fi"/>
        <s v="Horror"/>
        <s v="Thriller"/>
        <m/>
      </sharedItems>
    </cacheField>
    <cacheField name="Based on Published Source?" numFmtId="0">
      <sharedItems containsBlank="1"/>
    </cacheField>
    <cacheField name="Franchise/Series?" numFmtId="0">
      <sharedItems containsBlank="1"/>
    </cacheField>
    <cacheField name="Based on Published Source? And Franchise/Series?" numFmtId="0">
      <sharedItems containsBlank="1" count="3">
        <s v="Both"/>
        <s v="Just One"/>
        <m/>
      </sharedItems>
    </cacheField>
    <cacheField name="avg_vote" numFmtId="0">
      <sharedItems containsString="0" containsBlank="1" containsNumber="1" minValue="4.7" maxValue="9" count="34">
        <n v="7.9"/>
        <n v="7.8"/>
        <n v="8.4"/>
        <n v="7.3"/>
        <n v="7"/>
        <n v="8"/>
        <n v="9"/>
        <n v="7.6"/>
        <n v="7.2"/>
        <n v="6.9"/>
        <n v="8.1"/>
        <n v="7.1"/>
        <n v="8.9"/>
        <n v="6.6"/>
        <n v="7.5"/>
        <n v="8.6999999999999993"/>
        <n v="8.3000000000000007"/>
        <n v="6"/>
        <n v="8.8000000000000007"/>
        <n v="6.5"/>
        <n v="7.4"/>
        <n v="6.2"/>
        <n v="6.1"/>
        <n v="6.4"/>
        <n v="7.7"/>
        <n v="6.3"/>
        <n v="4.7"/>
        <n v="5"/>
        <n v="8.1999999999999993"/>
        <n v="6.8"/>
        <n v="8.5"/>
        <n v="5.5"/>
        <n v="6.7"/>
        <m/>
      </sharedItems>
    </cacheField>
    <cacheField name="Budget - Inflation Adjusted" numFmtId="0">
      <sharedItems containsString="0" containsBlank="1" containsNumber="1" minValue="7193190.6614786005" maxValue="374469716.69994599"/>
    </cacheField>
    <cacheField name="USA Gross Income - Inflation Adjusted" numFmtId="0">
      <sharedItems containsString="0" containsBlank="1" containsNumber="1" minValue="327961492.56350201" maxValue="1022789450.184901"/>
    </cacheField>
    <cacheField name="Ratio Profit/Budget" numFmtId="0">
      <sharedItems containsString="0" containsBlank="1" containsNumber="1" minValue="1.0314014166666667" maxValue="48.287641599999994" count="101">
        <n v="3.8231111224489798"/>
        <n v="3.2088929324894511"/>
        <n v="2.4111601123595503"/>
        <n v="3.5021328300000003"/>
        <n v="4.3484708333333328"/>
        <n v="2.8334450454545452"/>
        <n v="2.1146899750778818"/>
        <n v="1.9564081451104098"/>
        <n v="2.8931569351351349"/>
        <n v="3.0429087200000002"/>
        <n v="2.9415083133333337"/>
        <n v="2.9282220143884894"/>
        <n v="2.6608866200000003"/>
        <n v="2.0909155499999996"/>
        <n v="1.881403608888889"/>
        <n v="4.0515240531914891"/>
        <n v="3.1530072812499998"/>
        <n v="4.0196372872340422"/>
        <n v="2.4314778049999997"/>
        <n v="1.8734637890909092"/>
        <n v="1.8679291249999999"/>
        <n v="12.359431000000001"/>
        <n v="1.7925563959999999"/>
        <n v="3.3652263451327435"/>
        <n v="1.8360234719999999"/>
        <n v="3.6441634574468083"/>
        <n v="2.0750244000000002"/>
        <n v="2.0105593499999999"/>
        <n v="3.18249052"/>
        <n v="3.2666772846153846"/>
        <n v="2.5447009599999997"/>
        <n v="3.3929543010752683"/>
        <n v="5.2309063076923072"/>
        <n v="2.0450699700000001"/>
        <n v="2.7015368695652175"/>
        <n v="2.6715867266666669"/>
        <n v="1.6323373960000001"/>
        <n v="2.17019004"/>
        <n v="3.0512744800000005"/>
        <n v="2.7688819328859062"/>
        <n v="2.6676864937499998"/>
        <n v="2.457175058823529"/>
        <n v="2.1815279857142857"/>
        <n v="4.4948907888888892"/>
        <n v="2.5210109217391303"/>
        <n v="1.3043810193798449"/>
        <n v="1.9490655050000001"/>
        <n v="4.842965592105263"/>
        <n v="1.8071309897435897"/>
        <n v="2.0169996499999998"/>
        <n v="2.1283079533333331"/>
        <n v="4.9117910666666678"/>
        <n v="1.6709555500000002"/>
        <n v="1.8771764066666667"/>
        <n v="2.4408255312500002"/>
        <n v="2.0800064171428572"/>
        <n v="6.2598398103448281"/>
        <n v="4.4610835166666671"/>
        <n v="2.114185569105691"/>
        <n v="2.0395526342857142"/>
        <n v="1.6206164277777777"/>
        <n v="1.0314014166666667"/>
        <n v="1.8579316842105262"/>
        <n v="1.9361193666666667"/>
        <n v="2.278815185714286"/>
        <n v="5.9545301360544221"/>
        <n v="3.4907645"/>
        <n v="1.7140601027027027"/>
        <n v="2.62450136"/>
        <n v="1.562166655"/>
        <n v="2.6970870800000002"/>
        <n v="2.2751216533333336"/>
        <n v="4.5411590540540541"/>
        <n v="1.9490227533333333"/>
        <n v="1.2092217240000001"/>
        <n v="1.9598623529411765"/>
        <n v="1.9429465355191256"/>
        <n v="5.9563250599999993"/>
        <n v="2.8417509999999999"/>
        <n v="4.4195845735294119"/>
        <n v="1.321440776"/>
        <n v="1.6743095085714286"/>
        <n v="1.9097208000000001"/>
        <n v="2.5959126888888893"/>
        <n v="1.8577145942857143"/>
        <n v="48.287641599999994"/>
        <n v="1.8286012187500003"/>
        <n v="9.3951106857142843"/>
        <n v="2.0941362937500001"/>
        <n v="1.5218013850000001"/>
        <n v="1.9228922769230772"/>
        <n v="1.6833531555555556"/>
        <n v="2.9978921111111108"/>
        <n v="6.0991147454545462"/>
        <n v="7.9235000857142861"/>
        <n v="2.9508339545454545"/>
        <n v="1.750323827777778"/>
        <n v="2.512936511111111"/>
        <n v="2.4360394749999998"/>
        <n v="3.166203250000000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51">
  <r>
    <s v="tt0035423"/>
    <x v="0"/>
    <x v="0"/>
    <d v="2002-01-03T00:00:00"/>
    <s v="Comedy"/>
    <s v=" Fantasy"/>
    <s v=" Romance"/>
    <n v="118"/>
    <s v="USA"/>
    <s v="English"/>
    <s v="French"/>
    <m/>
    <x v="0"/>
    <s v="Steven Rogers, James Mangold"/>
    <s v="Meg Ryan, Hugh Jackman, Liev Schreiber, Breckin Meyer, Natasha Lyonne, Bradley Whitford, Paxton Whitehead, Spalding Gray, Josh Stamberg, Matthew Sussman, Charlotte Ayanna, Philip Bosco, Andrew Jack, Stan Tracy, Kristen Schaal"/>
    <x v="0"/>
    <s v="Meg Ryan, Hugh Jackman"/>
    <s v="An English Duke from 1876 is inadvertedly dragged to modern day New York where he falls for a plucky advertising executive."/>
    <s v="An English Duke from 1876 is inadvertedly"/>
    <n v="6.4"/>
    <n v="77852"/>
    <n v="70146403.162055522"/>
    <n v="48000000"/>
    <x v="0"/>
    <n v="47121859"/>
    <n v="111092974.77090938"/>
    <n v="76019048"/>
    <n v="341"/>
  </r>
  <r>
    <s v="tt0118589"/>
    <x v="1"/>
    <x v="0"/>
    <s v="30/11/2001"/>
    <s v="Drama"/>
    <s v=" Music"/>
    <s v=" Romance"/>
    <n v="104"/>
    <s v="USA"/>
    <s v="English"/>
    <m/>
    <m/>
    <x v="1"/>
    <s v="Cheryl L. West, Kate Lanier"/>
    <s v="Mariah Carey, Max Beesley, Da Brat, Tia Texada, Valarie Pettiford, Ann Magnuson, Terrence Howard, Dorian Harewood, Grant Nickalls, Eric Ben√©t, Padma Lakshmi, Don Ackerman, Ed Sahely, Carmen Wong, James Allodi"/>
    <x v="1"/>
    <s v="Mariah Carey, Max Beesley"/>
    <s v="A young singer dates a disc jockey who helps her get into the music business, but their relationship become complicated as she ascends to super stardom."/>
    <s v="A young singer dates a disc jockey"/>
    <n v="2.2000000000000002"/>
    <n v="21298"/>
    <n v="32150434.782608781"/>
    <n v="22000000"/>
    <x v="1"/>
    <n v="4274407"/>
    <n v="7703925.1785770953"/>
    <n v="5271666"/>
    <n v="319"/>
  </r>
  <r>
    <s v="tt0120630"/>
    <x v="2"/>
    <x v="1"/>
    <s v="15/12/2000"/>
    <s v="Animation"/>
    <s v=" Adventure"/>
    <s v=" Comedy"/>
    <n v="84"/>
    <s v="UK, USA, France"/>
    <s v="English"/>
    <m/>
    <m/>
    <x v="2"/>
    <s v="Peter Lord, Nick Park"/>
    <s v="Phil Daniels, Lynn Ferguson, Mel Gibson, Tony Haygarth, Jane Horrocks, Miranda Richardson, Julia Sawalha, Timothy Spall, Imelda Staunton, Benjamin Whitrow"/>
    <x v="2"/>
    <s v="Phil Daniels, Lynn Ferguson"/>
    <s v="When a cockerel apparently flies into a chicken farm, the chickens see him as an opportunity to escape their evil owners."/>
    <s v="When a cockerel apparently flies"/>
    <n v="7"/>
    <n v="173987"/>
    <n v="67633536.585365996"/>
    <n v="45000000"/>
    <x v="2"/>
    <n v="106834564"/>
    <n v="337919037.9988625"/>
    <n v="224834564"/>
    <n v="393"/>
  </r>
  <r>
    <s v="tt0120667"/>
    <x v="3"/>
    <x v="2"/>
    <s v="16/09/2005"/>
    <s v="Action"/>
    <s v=" Adventure"/>
    <s v=" Fantasy"/>
    <n v="106"/>
    <s v="USA, Germany"/>
    <s v="English"/>
    <m/>
    <m/>
    <x v="3"/>
    <s v="Mark Frost, Michael France"/>
    <s v="Ioan Gruffudd, Jessica Alba, Chris Evans, Michael Chiklis, Julian McMahon, Hamish Linklater, Kerry Washington, Laurie Holden, David Parker, Kevin McNulty, Maria Menounos, Michael Kopsa, Andrew Airlie, Pascale Hutton, G. Michael Gray"/>
    <x v="3"/>
    <s v="Ioan Gruffudd, Jessica Alba"/>
    <s v="A group of astronauts gain superpowers after a cosmic radiation exposure and must use them to oppose the plans of their enemy, Doctor Victor Von Doom."/>
    <s v="A group of astronauts gain superpowers"/>
    <n v="5.7"/>
    <n v="307944"/>
    <n v="132519713.261649"/>
    <n v="100000000"/>
    <x v="3"/>
    <n v="154696080"/>
    <n v="442000863.36136287"/>
    <n v="333535934"/>
    <n v="1029"/>
  </r>
  <r>
    <s v="tt0247196"/>
    <x v="4"/>
    <x v="1"/>
    <d v="2001-10-11T00:00:00"/>
    <s v="Biography"/>
    <s v=" Drama"/>
    <s v=" Romance"/>
    <n v="133"/>
    <s v="USA, Mexico"/>
    <s v="English"/>
    <s v="Spanish"/>
    <s v="Russian"/>
    <x v="4"/>
    <s v="Cunningham O'Keefe, L√°zaro G√≥mez Carriles"/>
    <s v="Olatz L√≥pez Garmendia, Giovani Florido, Lol√≥ Navarro, Batan Silva, Carmen Beato, Cy Schnabel, Olmo Schnabel, Vito Schnabel, Pedro Armend√°riz Jr., Diego Luna, Lia Chapman, Sean Penn, Jerzy Skolimowski, Aquiles Benites, Ewa Piaskowska"/>
    <x v="4"/>
    <s v="Olatz L√≥pez Garmendia"/>
    <s v="The life of Cuban poet and novelist, Reinaldo Arenas."/>
    <s v="The life of Cuban poet and novelist,"/>
    <n v="7.2"/>
    <n v="23666"/>
    <m/>
    <m/>
    <x v="4"/>
    <n v="4242892"/>
    <m/>
    <n v="8601053"/>
    <n v="138"/>
  </r>
  <r>
    <s v="tt0120679"/>
    <x v="5"/>
    <x v="3"/>
    <s v="17/01/2003"/>
    <s v="Biography"/>
    <s v=" Drama"/>
    <s v=" Romance"/>
    <n v="123"/>
    <s v="Mexico, USA, Canada"/>
    <s v="English"/>
    <s v="French"/>
    <s v="Russian"/>
    <x v="5"/>
    <s v="Hayden Herrera, Clancy Sigal"/>
    <s v="Salma Hayek, M√≠a Maestro, Amelia Zapata, Alejandro Usigli, Diego Luna, Alfred Molina, Lucia Bravo, Valeria Golino, Patricia Reyes Sp√≠ndola, Lol√≥ Navarro, Roger Rees, Ferm√≠n Mart√≠nez, Roberto Medina, Ashley Judd, Antonio Banderas"/>
    <x v="5"/>
    <s v="Salma Hayek, M√≠a Maestro"/>
    <s v="A biography of artist Frida Kahlo, who channeled the pain of a crippling injury and her tempestuous marriage into her work"/>
    <s v="A biography of artist Frida Kahlo,"/>
    <n v="7.4"/>
    <n v="79690"/>
    <n v="17263657.58754864"/>
    <n v="12000000"/>
    <x v="5"/>
    <n v="25885000"/>
    <n v="80993131.486459151"/>
    <n v="56298474"/>
    <n v="297"/>
  </r>
  <r>
    <s v="tt0120681"/>
    <x v="6"/>
    <x v="0"/>
    <s v="21/12/2001"/>
    <s v="Horror"/>
    <s v=" Mystery"/>
    <s v=" Thriller"/>
    <n v="122"/>
    <s v="USA, Czech Republic, UK"/>
    <s v="English"/>
    <m/>
    <m/>
    <x v="6"/>
    <s v="Alan Moore, Eddie Campbell"/>
    <s v="Johnny Depp, Heather Graham, Ian Holm, Robbie Coltrane, Ian Richardson, Jason Flemyng, Katrin Cartlidge, Terence Harvey, Susan Lynch, Paul Rhys, Lesley Sharp, Estelle Skornik, Nicholas McGaughey, Annabelle Apsion, Joanna Page"/>
    <x v="6"/>
    <s v="Johnny Depp, Heather Graham"/>
    <s v="In Victorian-era London, a troubled clairvoyant police detective investigates the murders of Jack the Ripper."/>
    <s v="In Victorian-era London, a troubled"/>
    <n v="6.8"/>
    <n v="144714"/>
    <n v="51148418.97233215"/>
    <n v="35000000"/>
    <x v="6"/>
    <n v="31602566"/>
    <n v="108957991.53735207"/>
    <n v="74558115"/>
    <n v="556"/>
  </r>
  <r>
    <s v="tt0120737"/>
    <x v="7"/>
    <x v="0"/>
    <s v="18/01/2002"/>
    <s v="Action"/>
    <s v=" Adventure"/>
    <s v=" Drama"/>
    <n v="178"/>
    <s v="New Zealand, USA"/>
    <s v="English"/>
    <s v="Sindarin"/>
    <m/>
    <x v="7"/>
    <s v="J.R.R. Tolkien, Fran Walsh"/>
    <s v="Alan Howard, Noel Appleby, Sean Astin, Sala Baker, Sean Bean, Cate Blanchett, Orlando Bloom, Billy Boyd, Marton Csokas, Megan Edwards, Michael Elsworth, Mark Ferguson, Ian Holm, Christopher Lee, Lawrence Makoare"/>
    <x v="7"/>
    <s v="Alan Howard, Noel Appleby"/>
    <s v="A meek Hobbit from the Shire and eight companions set out on a journey to destroy the powerful One Ring and save Middle-earth from the Dark Lord Sauron."/>
    <s v="A meek Hobbit from the Shire and"/>
    <n v="8.8000000000000007"/>
    <n v="1619920"/>
    <n v="135908656.12648258"/>
    <n v="93000000"/>
    <x v="7"/>
    <n v="315544750"/>
    <n v="1297612449.9928493"/>
    <n v="887934303"/>
    <n v="5392"/>
  </r>
  <r>
    <s v="tt0120753"/>
    <x v="8"/>
    <x v="1"/>
    <s v="31/03/2000"/>
    <s v="Drama"/>
    <s v=" Mystery"/>
    <s v=" Thriller"/>
    <n v="122"/>
    <s v="Germany, UK, USA"/>
    <s v="English"/>
    <m/>
    <m/>
    <x v="8"/>
    <s v="Nicholas Klein, Bono"/>
    <s v="Jeremy Davies, Milla Jovovich, Mel Gibson, Jimmy Smits, Peter Stormare, Amanda Plummer, Gloria Stuart, Tom Bower, Donal Logue, Bud Cort, Julian Sands, Conrad Roberts, Harris Yulin, Charlayne Woodard, Ellen Cleghorne"/>
    <x v="8"/>
    <s v="Jeremy Davies, Milla Jovovich"/>
    <s v="Tragi-comic, romantic whodunnit set in a run down hotel which plays host to mentally ill people too poor to afford medical insurance."/>
    <s v="Tragi-comic, romantic whodunnit"/>
    <n v="5.9"/>
    <n v="20570"/>
    <n v="12023739.837398401"/>
    <n v="8000000"/>
    <x v="8"/>
    <n v="59989"/>
    <n v="159289.00239837434"/>
    <n v="105983"/>
    <n v="184"/>
  </r>
  <r>
    <s v="tt0120755"/>
    <x v="9"/>
    <x v="1"/>
    <d v="2000-07-07T00:00:00"/>
    <s v="Action"/>
    <s v=" Adventure"/>
    <s v=" Thriller"/>
    <n v="123"/>
    <s v="USA, Germany"/>
    <s v="English"/>
    <m/>
    <m/>
    <x v="9"/>
    <s v="Bruce Geller, Ronald D. Moore"/>
    <s v="Tom Cruise, Dougray Scott, Thandie Newton, Ving Rhames, Richard Roxburgh, John Polson, Brendan Gleeson, Rade Serbedzija, William Mapother, Dominic Purcell, Mathew Wilkinson, Nicholas Bell, Cristina Brogeras, Kee Chan, Kim Fleming"/>
    <x v="9"/>
    <s v="Tom Cruise, Dougray Scott"/>
    <s v="IMF agent Ethan Hunt is sent to Sydney to find and destroy a genetically modified disease called &quot;Chimera&quot;."/>
    <s v="IMF agent Ethan Hunt is sent to"/>
    <n v="6.1"/>
    <n v="308586"/>
    <n v="187870934.95935002"/>
    <n v="125000000"/>
    <x v="9"/>
    <n v="215409889"/>
    <n v="821203557.60504246"/>
    <n v="546388108"/>
    <n v="1501"/>
  </r>
  <r>
    <s v="tt0120804"/>
    <x v="10"/>
    <x v="3"/>
    <d v="2002-05-07T00:00:00"/>
    <s v="Action"/>
    <s v=" Horror"/>
    <s v=" Sci-Fi"/>
    <n v="100"/>
    <s v="UK, Germany, USA"/>
    <s v="English"/>
    <m/>
    <m/>
    <x v="10"/>
    <s v="Paul W.S. Anderson"/>
    <s v="Ryan McCluskey, Oscar Pearce, Indra Ov√©, Anna Bolt, Joseph May, Robert Tannion, Heike Makatsch, Jaymes Butler, Stephen Billington, Fiona Glascott, Milla Jovovich, Eric Mabius, Colin Salmon, Martin Crewes, Pasquale Aleardi"/>
    <x v="10"/>
    <s v="Ryan McCluskey, Oscar Pearce"/>
    <s v="A special military unit fights a powerful, out-of-control supercomputer and hundreds of scientists who have mutated into flesh-eating creatures after a laboratory accident."/>
    <s v="A special military unit fights"/>
    <n v="6.7"/>
    <n v="243241"/>
    <n v="47475058.365758762"/>
    <n v="33000000"/>
    <x v="10"/>
    <n v="40119709"/>
    <n v="148157949.52241248"/>
    <n v="102984862"/>
    <n v="1178"/>
  </r>
  <r>
    <s v="tt0248408"/>
    <x v="11"/>
    <x v="0"/>
    <s v="19/07/2001"/>
    <s v="Comedy"/>
    <s v=" Western"/>
    <m/>
    <n v="87"/>
    <s v="Germany, Spain"/>
    <s v="German"/>
    <m/>
    <m/>
    <x v="11"/>
    <s v="Michael Herbig, Alfons Biedermann"/>
    <s v="Michael Herbig, Christian Tramitz, Sky du Mont, Marie B√§umer, Hilmi S√∂zer, Rick Kavanian, Tim Wilde, Siegfried Terpoorten, Robinson Reichel, Oliver Wnuk, Irshad Panjatan, Tim Sikyea, Robert Alan Packard, Salvatore Pascale, Antonio Ramirez"/>
    <x v="11"/>
    <s v="Michael Herbig, Christian Tramitz"/>
    <s v="The hilarious adventures of two best friends, Apachi Indian chief Abahachi and cowboy Ranger, in the Wild West."/>
    <s v="The hilarious adventures of two"/>
    <n v="6.7"/>
    <n v="16973"/>
    <m/>
    <s v="DEM 7000000"/>
    <x v="4"/>
    <m/>
    <m/>
    <n v="75675074"/>
    <n v="51"/>
  </r>
  <r>
    <s v="tt0120824"/>
    <x v="12"/>
    <x v="0"/>
    <s v="15/02/2002"/>
    <s v="Drama"/>
    <m/>
    <m/>
    <n v="111"/>
    <s v="Canada, USA"/>
    <s v="English"/>
    <m/>
    <m/>
    <x v="12"/>
    <s v="Annie Proulx, Robert Nelson Jacobs"/>
    <s v="Kevin Spacey, Julianne Moore, Judi Dench, Cate Blanchett, Pete Postlethwaite, Scott Glenn, Rhys Ifans, Gordon Pinsent, Jason Behr, Larry Pine, Jeannetta Arnette, Robert Joy, Alyssa Gainer, Kaitlyn Gainer, Lauren Gainer"/>
    <x v="12"/>
    <s v="Kevin Spacey, Julianne Moore"/>
    <s v="An emotionally beaten man with his young daughter moves to his ancestral home in Newfoundland to reclaim his life."/>
    <s v="An emotionally beaten man with"/>
    <n v="6.7"/>
    <n v="31614"/>
    <n v="55532569.169960618"/>
    <n v="38000000"/>
    <x v="11"/>
    <n v="11434216"/>
    <n v="36082200.596561357"/>
    <n v="24690441"/>
    <n v="210"/>
  </r>
  <r>
    <s v="tt0120903"/>
    <x v="13"/>
    <x v="1"/>
    <s v="27/10/2000"/>
    <s v="Action"/>
    <s v=" Adventure"/>
    <s v=" Sci-Fi"/>
    <n v="104"/>
    <s v="USA"/>
    <s v="English"/>
    <m/>
    <m/>
    <x v="13"/>
    <s v="Tom DeSanto, Bryan Singer"/>
    <s v="Hugh Jackman, Patrick Stewart, Ian McKellen, Famke Janssen, James Marsden, Halle Berry, Anna Paquin, Tyler Mane, Ray Park, Rebecca Romijn, Bruce Davison, Matthew Sharp, Brett Morris, Rhona Shekter, Kenneth McGregor"/>
    <x v="13"/>
    <s v="Hugh Jackman, Patrick Stewart"/>
    <s v="In a world where mutants (evolved super-powered humans) exist and are discriminated against, two groups form for an inevitable clash: the supremacist Brotherhood, and the pacifist X-Men."/>
    <s v="In a world where mutants (evolved"/>
    <n v="7.4"/>
    <n v="562022"/>
    <n v="112722560.97561"/>
    <n v="75000000"/>
    <x v="12"/>
    <n v="157299718"/>
    <n v="445388673.52617985"/>
    <n v="296339528"/>
    <n v="1448"/>
  </r>
  <r>
    <s v="tt0120912"/>
    <x v="14"/>
    <x v="3"/>
    <s v="13/09/2002"/>
    <s v="Action"/>
    <s v=" Adventure"/>
    <s v=" Comedy"/>
    <n v="88"/>
    <s v="USA"/>
    <s v="English"/>
    <m/>
    <m/>
    <x v="14"/>
    <s v="Lowell Cunningham, Robert Gordon"/>
    <s v="Tommy Lee Jones, Will Smith, Rip Torn, Lara Flynn Boyle, Johnny Knoxville, Rosario Dawson, Tony Shalhoub, Patrick Warburton, Jack Kehler, David Cross, Colombe Jacobsen-Derstine, Peter Spellos, Michael Rivkin, Michael Bailey Smith, Lenny Venito"/>
    <x v="14"/>
    <s v="Tommy Lee Jones, Will Smith"/>
    <s v="Agent J is sent to find Agent K and restore his memory after the re-appearance of a case from K's past."/>
    <s v="Agent J is sent to find Agent"/>
    <n v="6.2"/>
    <n v="337088"/>
    <n v="201409338.52140081"/>
    <n v="140000000"/>
    <x v="13"/>
    <n v="193735288"/>
    <n v="640388599.34723747"/>
    <n v="445135288"/>
    <n v="650"/>
  </r>
  <r>
    <s v="tt0120913"/>
    <x v="15"/>
    <x v="1"/>
    <s v="29/09/2000"/>
    <s v="Animation"/>
    <s v=" Action"/>
    <s v=" Adventure"/>
    <n v="94"/>
    <s v="USA"/>
    <s v="English"/>
    <s v="Mandarin"/>
    <m/>
    <x v="15"/>
    <s v="Hans Bauer, Randall McCormick"/>
    <s v="Drew Barrymore, Jim Breuer, Ken Hudson Campbell, Thomas A. Chantler, Tsai Chin, Elaine A. Clark, Roy Conrad, Jim Cummings, Matt Damon, Janeane Garofalo, Leslie Hedger, Roger Jackson, David L. Lander, Nathan Lane, John Leguizamo"/>
    <x v="15"/>
    <s v="Drew Barrymore, Jim Breuer"/>
    <s v="A young man learns that he has to find a hidden Earth ship before an enemy alien species does in order to secure the survival of humanity."/>
    <s v="A young man learns that he has"/>
    <n v="6.6"/>
    <n v="58060"/>
    <n v="112722560.97561"/>
    <n v="75000000"/>
    <x v="14"/>
    <n v="22753426"/>
    <n v="55241019.629349716"/>
    <n v="36754634"/>
    <n v="396"/>
  </r>
  <r>
    <s v="tt0249380"/>
    <x v="16"/>
    <x v="1"/>
    <s v="24/11/2000"/>
    <s v="Crime"/>
    <s v=" Drama"/>
    <s v=" Thriller"/>
    <n v="77"/>
    <s v="France"/>
    <s v="French"/>
    <m/>
    <m/>
    <x v="16"/>
    <s v="Virginie Despentes, Coralie"/>
    <s v="Karen Lancaume, Raffa√´la Anderson, C√©line Beugnot, Adama Niane, Christophe Claudy Landry, Tewfik Saad, Delphine McCarty, Ouassini Embarek, Patrick Kodjo Topou, Simon Nahoum, Karim Chala, Lisa Marshall, Hac√®ne Beddrouh, Patrick Eudeline, Ian Scott"/>
    <x v="16"/>
    <s v="Karen Lancaume, Raffa√´la Anderson"/>
    <s v="Two young women, marginalised by society, go on a destructive tour of sex and violence. Breaking norms and killing men - and shattering the complacency of polite cinema audiences."/>
    <s v="Two young women, marginalised"/>
    <n v="4.4000000000000004"/>
    <n v="16590"/>
    <m/>
    <m/>
    <x v="4"/>
    <n v="420224"/>
    <m/>
    <n v="940944"/>
    <n v="238"/>
  </r>
  <r>
    <s v="tt0120917"/>
    <x v="17"/>
    <x v="1"/>
    <d v="2001-06-04T00:00:00"/>
    <s v="Animation"/>
    <s v=" Adventure"/>
    <s v=" Comedy"/>
    <n v="78"/>
    <s v="USA"/>
    <s v="English"/>
    <m/>
    <m/>
    <x v="17"/>
    <s v="Chris Williams, Mark Dindal"/>
    <s v="David Spade, John Goodman, Eartha Kitt, Patrick Warburton, Wendie Malick, Kellyann Kelso, Eli Russell Linnetz, Stephen J. Anderson, Bob Bergen, Rodger Bumpass, Robert Clotworthy, Jennifer Darling, Patti Deutsch, John Fiedler, Miriam Flynn"/>
    <x v="17"/>
    <s v="David Spade, John Goodman"/>
    <s v="Emperor Kuzco is turned into a llama by his ex-administrator Yzma, and must now regain his throne with the help of Pacha, the gentle llama herder."/>
    <s v="Emperor Kuzco is turned into a"/>
    <n v="7.3"/>
    <n v="175207"/>
    <n v="150296747.96748"/>
    <n v="100000000"/>
    <x v="15"/>
    <n v="89302687"/>
    <n v="254494006.96955341"/>
    <n v="169327687"/>
    <n v="330"/>
  </r>
  <r>
    <s v="tt0121164"/>
    <x v="18"/>
    <x v="2"/>
    <s v="28/10/2005"/>
    <s v="Animation"/>
    <s v=" Drama"/>
    <s v=" Family"/>
    <n v="77"/>
    <s v="USA, UK"/>
    <s v="English"/>
    <m/>
    <m/>
    <x v="18"/>
    <s v="Tim Burton, Carlos Grangel"/>
    <s v="Johnny Depp, Helena Bonham Carter, Emily Watson, Tracey Ullman, Paul Whitehouse, Joanna Lumley, Albert Finney, Richard E. Grant, Christopher Lee, Michael Gough, Jane Horrocks, Enn Reitel, Deep Roy, Danny Elfman, Stephen Ballantyne"/>
    <x v="6"/>
    <s v="Johnny Depp, Helena Bonham Carter"/>
    <s v="When a shy groom practices his wedding vows in the inadvertent presence of a deceased young woman, she rises from the grave assuming he has married her."/>
    <s v="When a shy groom practices his"/>
    <n v="7.3"/>
    <n v="237421"/>
    <n v="53007885.304659598"/>
    <n v="40000000"/>
    <x v="16"/>
    <n v="53359111"/>
    <n v="156493637.25548416"/>
    <n v="118090836"/>
    <n v="525"/>
  </r>
  <r>
    <s v="tt0250081"/>
    <x v="19"/>
    <x v="0"/>
    <d v="2001-08-11T00:00:00"/>
    <s v="Comedy"/>
    <s v=" Drama"/>
    <s v=" Romance"/>
    <n v="87"/>
    <s v="USA"/>
    <s v="English"/>
    <s v="Spanish"/>
    <m/>
    <x v="19"/>
    <s v="Todd Solondz"/>
    <s v="Selma Blair, Leo Fitzpatrick, Robert Wisdom, Maria Thayer, Angela Goethals, Devorah Rose, Nancy Anne Ridder, Steve Rosen, Aleksa Palladino, Mary Lynn Rajskub, Tina Holmes, Paul Giamatti, Mike Schank, Xander Berkeley, Mark Webber"/>
    <x v="18"/>
    <s v="Selma Blair, Leo Fitzpatrick"/>
    <s v="College and high school serve as the backdrop for two stories about dysfunction and personal turmoil."/>
    <s v="College and high school serve"/>
    <n v="6.8"/>
    <n v="16911"/>
    <m/>
    <m/>
    <x v="4"/>
    <n v="921445"/>
    <m/>
    <n v="1318945"/>
    <n v="131"/>
  </r>
  <r>
    <s v="tt0121765"/>
    <x v="20"/>
    <x v="3"/>
    <s v="16/05/2002"/>
    <s v="Action"/>
    <s v=" Adventure"/>
    <s v=" Fantasy"/>
    <n v="142"/>
    <s v="USA"/>
    <s v="English"/>
    <m/>
    <m/>
    <x v="20"/>
    <s v="George Lucas, Jonathan Hales"/>
    <s v="Ewan McGregor, Natalie Portman, Hayden Christensen, Christopher Lee, Samuel L. Jackson, Frank Oz, Ian McDiarmid, Pernilla August, Temuera Morrison, Jimmy Smits, Jack Thompson, Leeanna Walsman, Ahmed Best, Rose Byrne, Oliver Ford Davies"/>
    <x v="19"/>
    <s v="Ewan McGregor, Natalie Portman"/>
    <s v="Ten years after initially meeting, Anakin Skywalker shares a forbidden romance with Padm√© Amidala, while Obi-Wan Kenobi investigates an assassination attempt on the senator and discovers a secret clone army crafted for the Jedi."/>
    <s v="Ten years after initially meeting,"/>
    <n v="6.5"/>
    <n v="625761"/>
    <n v="165443385.21400779"/>
    <n v="115000000"/>
    <x v="17"/>
    <n v="310676740"/>
    <n v="940552794.97315192"/>
    <n v="653779970"/>
    <n v="3660"/>
  </r>
  <r>
    <s v="tt0121766"/>
    <x v="21"/>
    <x v="2"/>
    <s v="20/05/2005"/>
    <s v="Action"/>
    <s v=" Adventure"/>
    <s v=" Fantasy"/>
    <n v="140"/>
    <s v="USA"/>
    <s v="English"/>
    <m/>
    <m/>
    <x v="20"/>
    <s v="George Lucas"/>
    <s v="Ewan McGregor, Natalie Portman, Hayden Christensen, Ian McDiarmid, Samuel L. Jackson, Jimmy Smits, Frank Oz, Anthony Daniels, Christopher Lee, Keisha Castle-Hughes, Silas Carson, Jay Laga'aia, Bruce Spence, Wayne Pygram, Temuera Morrison"/>
    <x v="19"/>
    <s v="Ewan McGregor, Natalie Portman"/>
    <s v="Three years into the Clone Wars, the Jedi rescue Palpatine from Count Dooku. As Obi-Wan pursues a new threat, Anakin acts as a double agent between the Jedi Council and Palpatine and is lured into a sinister plan to rule the galaxy."/>
    <s v="Three years into the Clone Wars,"/>
    <n v="7.5"/>
    <n v="694239"/>
    <n v="149747275.98566335"/>
    <n v="113000000"/>
    <x v="18"/>
    <n v="380270577"/>
    <n v="1150788680.1032281"/>
    <n v="868390560"/>
    <n v="3569"/>
  </r>
  <r>
    <s v="tt0250258"/>
    <x v="22"/>
    <x v="0"/>
    <s v="23/08/2002"/>
    <s v="Drama"/>
    <s v=" Thriller"/>
    <m/>
    <n v="120"/>
    <s v="Germany"/>
    <s v="German"/>
    <s v="English"/>
    <m/>
    <x v="21"/>
    <s v="Mario Giordano, Mario Giordano"/>
    <s v="Moritz Bleibtreu, Christian Berkel, Oliver Stokowski, Wotan Wilke M√∂hring, Stephan Szasz, Polat Dal, Danny Richter, Ralf M√ºller, Markus Rudolf, Peter Fieseler, Thorsten Dersch, Sven Grefer, Justus von Dohn√°nyi, Nicki von Tempelhoff, Timo Dierkes"/>
    <x v="20"/>
    <s v="Moritz Bleibtreu, Christian Berkel"/>
    <s v="For two weeks, 20 male participants are hired to play prisoners and guards in a prison. The &quot;prisoners&quot; have to follow seemingly mild rules, and the &quot;guards&quot; are told to retain order without using physical violence."/>
    <s v="For two weeks, 20 male participants"/>
    <n v="7.7"/>
    <n v="89959"/>
    <m/>
    <m/>
    <x v="4"/>
    <n v="144634"/>
    <m/>
    <n v="13782896"/>
    <n v="176"/>
  </r>
  <r>
    <s v="tt0122459"/>
    <x v="23"/>
    <x v="1"/>
    <d v="2000-09-06T00:00:00"/>
    <s v="Comedy"/>
    <s v=" Drama"/>
    <s v=" Romance"/>
    <n v="115"/>
    <s v="USA"/>
    <s v="English"/>
    <s v="Italian"/>
    <m/>
    <x v="22"/>
    <s v="Bonnie Hunt, Don Lake"/>
    <s v="David Duchovny, Minnie Driver, Carroll O'Connor, Robert Loggia, Bonnie Hunt, David Alan Grier, Joely Richardson, Eddie Jones, Jim Belushi, Marianne Muellerleile, William Bronder, Brian Howe, Chris Barnes, Adam Tanguay, Karson Pound"/>
    <x v="21"/>
    <s v="David Duchovny, Minnie Driver"/>
    <s v="A man who falls in love with the woman who received his wife's heart must decide which woman it is who holds his heart."/>
    <s v="A man who falls in love with the"/>
    <n v="6.9"/>
    <n v="19351"/>
    <n v="36071219.5121952"/>
    <n v="24000000"/>
    <x v="19"/>
    <n v="32722798"/>
    <n v="55023631.916057028"/>
    <n v="36609995"/>
    <n v="292"/>
  </r>
  <r>
    <s v="tt0125022"/>
    <x v="24"/>
    <x v="0"/>
    <s v="31/08/2001"/>
    <s v="Comedy"/>
    <s v=" Crime"/>
    <s v=" Romance"/>
    <n v="123"/>
    <s v="USA"/>
    <s v="English"/>
    <s v="Russian"/>
    <m/>
    <x v="23"/>
    <s v="Robert Dunn, Paul Guay"/>
    <s v="Sigourney Weaver, Jennifer Love Hewitt, Ray Liotta, Jason Lee, Anne Bancroft, Jeffrey Jones, Gene Hackman, Nora Dunn, Julio Oscar Mechoso, Ricky Jay, Sarah Silverman, Zach Galifianakis, Michael Hitchcock, Pierre Gonneau, Shawn Colvin"/>
    <x v="22"/>
    <s v="Sigourney Weaver, Jennifer Love Hewitt"/>
    <s v="A mother and daughter con team seduce and scam wealthy men."/>
    <s v="A mother and daughter con team"/>
    <n v="6.2"/>
    <n v="50857"/>
    <n v="51148418.97233215"/>
    <n v="35000000"/>
    <x v="20"/>
    <n v="40336607"/>
    <n v="84404255.849170178"/>
    <n v="57756408"/>
    <n v="223"/>
  </r>
  <r>
    <s v="tt0250468"/>
    <x v="25"/>
    <x v="3"/>
    <s v="15/03/2002"/>
    <s v="Drama"/>
    <s v=" Mystery"/>
    <s v=" Romance"/>
    <n v="100"/>
    <s v="USA, UK"/>
    <s v="English"/>
    <m/>
    <m/>
    <x v="24"/>
    <s v="Sean French, Kara Lindstrom"/>
    <s v="Heather Graham, Joseph Fiennes, Natascha McElhone, Ulrich Thomsen, Ian Hart, Jason Hughes, Kika Markham, Amy Robbins, Yasmin Bannerman, Rebecca Palmer, Ronan Vibert, Olivia Poulet, Ian Aspinall, Helen Grace, Oliver Ryan"/>
    <x v="23"/>
    <s v="Heather Graham, Joseph Fiennes"/>
    <s v="A woman faces deadly consequences for abandoning her loving relationship with her boyfriend to pursue exciting sexual scenarios with a mysterious celebrity mountaineer."/>
    <s v="A woman faces deadly consequences"/>
    <n v="5.5"/>
    <n v="16887"/>
    <m/>
    <n v="25000000"/>
    <x v="4"/>
    <m/>
    <m/>
    <n v="7775138"/>
    <n v="104"/>
  </r>
  <r>
    <s v="tt0126029"/>
    <x v="26"/>
    <x v="0"/>
    <s v="15/06/2001"/>
    <s v="Animation"/>
    <s v=" Adventure"/>
    <s v=" Comedy"/>
    <n v="90"/>
    <s v="USA"/>
    <s v="English"/>
    <m/>
    <m/>
    <x v="25"/>
    <s v="William Steig, Ted Elliott"/>
    <s v="Mike Myers, Eddie Murphy, Cameron Diaz, John Lithgow, Vincent Cassel, Peter Dennis, Clive Pearse, Jim Cummings, Bobby Block, Chris Miller, Cody Cameron, Kathleen Freeman, Michael Galasso, Christopher Knights, Simon J. Smith"/>
    <x v="24"/>
    <s v="Mike Myers, Eddie Murphy"/>
    <s v="A mean lord exiles fairytale creatures to the swamp of a grumpy ogre, who must go on a quest and rescue a princess for the lord in order to get his land back."/>
    <s v="A mean lord exiles fairytale creatures"/>
    <n v="7.8"/>
    <n v="600116"/>
    <n v="87683003.952569395"/>
    <n v="60000000"/>
    <x v="21"/>
    <n v="267665011"/>
    <n v="712818686.89434969"/>
    <n v="487769799"/>
    <n v="1071"/>
  </r>
  <r>
    <s v="tt0130623"/>
    <x v="27"/>
    <x v="1"/>
    <s v="15/06/2000"/>
    <s v="Animation"/>
    <s v=" Adventure"/>
    <s v=" Family"/>
    <n v="82"/>
    <s v="USA"/>
    <s v="English"/>
    <m/>
    <m/>
    <x v="26"/>
    <s v="Thom Enriquez, John Harrison"/>
    <s v="Alfre Woodard, Ossie Davis, Max Casella, Hayden Panettiere, D.B. Sweeney, Samuel E. Wright, Peter Siragusa, Julianna Margulies, Joan Plowright, Della Reese, Matt Adler, Sandina Bailo-Lape, Edie Lehmann Boddicker, Zachary Bostrom, Cathy Cavadini"/>
    <x v="25"/>
    <s v="Alfre Woodard, Ossie Davis"/>
    <s v="An orphaned dinosaur raised by lemurs joins an arduous trek to a sancturary after a meteorite shower destroys his family home."/>
    <s v="An orphaned dinosaur raised by"/>
    <n v="6.5"/>
    <n v="51947"/>
    <n v="191628353.658537"/>
    <n v="127500000"/>
    <x v="22"/>
    <n v="137748063"/>
    <n v="525772239.44491982"/>
    <n v="349822765"/>
    <n v="258"/>
  </r>
  <r>
    <s v="tt0131704"/>
    <x v="28"/>
    <x v="1"/>
    <s v="20/07/2001"/>
    <s v="Animation"/>
    <s v=" Adventure"/>
    <s v=" Comedy"/>
    <n v="92"/>
    <s v="USA, Germany, South Korea, India, Canada"/>
    <s v="English"/>
    <m/>
    <m/>
    <x v="27"/>
    <s v="Jay Ward, Kenneth Lonergan"/>
    <s v="Rene Russo, Jason Alexander, Piper Perabo, Randy Quaid, Robert De Niro, June Foray, Keith Scott, Janeane Garofalo, Carl Reiner, Jonathan Winters, John Goodman, Kenan Thompson, Kel Mitchell, James Rebhorn, David Alan Grier"/>
    <x v="26"/>
    <s v="Rene Russo, Jason Alexander"/>
    <s v="When enemies Boris, Natasha, and Fearless Leader escape into the real world with a nefarious scheme, Rocky and Bullwinkle do the same, and team up with a young F.B.I. Agent to stop the trio."/>
    <s v="When enemies Boris, Natasha, and"/>
    <n v="4.2"/>
    <n v="19101"/>
    <n v="114225528.4552848"/>
    <n v="76000000"/>
    <x v="23"/>
    <n v="26005820"/>
    <n v="52806491.864227757"/>
    <n v="35134820"/>
    <n v="202"/>
  </r>
  <r>
    <s v="tt0132245"/>
    <x v="29"/>
    <x v="0"/>
    <s v="27/04/2001"/>
    <s v="Action"/>
    <s v=" Drama"/>
    <s v=" Sport"/>
    <n v="116"/>
    <s v="USA, Canada, Australia"/>
    <s v="English"/>
    <s v="German"/>
    <s v="Spanish"/>
    <x v="28"/>
    <s v="Jan Skrentny, Neal Tabachnick"/>
    <s v="Sylvester Stallone, Burt Reynolds, Kip Pardue, Stacy Edwards, Til Schweiger, Gina Gershon, Estella Warren, Cristi√°n de la Fuente, Brent Briscoe, Robert Sean Leonard, Verona Pooth, Jasmin Wagner, Chip Ganassi, John Della Penna, Dan Duran"/>
    <x v="27"/>
    <s v="Sylvester Stallone, Burt Reynolds"/>
    <s v="A young hot shot driver is in the middle of a championship season and is coming apart at the seams. A former CART champion is called in to give him guidance."/>
    <s v="A young hot shot driver is in"/>
    <n v="4.5999999999999996"/>
    <n v="38891"/>
    <n v="137370039.52569208"/>
    <n v="94000000"/>
    <x v="24"/>
    <n v="32720065"/>
    <n v="80003051.307272941"/>
    <n v="54744738"/>
    <n v="347"/>
  </r>
  <r>
    <s v="tt0133152"/>
    <x v="30"/>
    <x v="0"/>
    <s v="14/09/2001"/>
    <s v="Action"/>
    <s v=" Adventure"/>
    <s v=" Sci-Fi"/>
    <n v="119"/>
    <s v="USA"/>
    <s v="English"/>
    <m/>
    <m/>
    <x v="29"/>
    <s v="Pierre Boulle, William Broyles Jr."/>
    <s v="Mark Wahlberg, Tim Roth, Helena Bonham Carter, Michael Clarke Duncan, Paul Giamatti, Estella Warren, Cary-Hiroyuki Tagawa, David Warner, Kris Kristofferson, Erick Avari, Lucas Elliot Eberl, Evan Parke, Glenn Shadix, Freda Foh Shen, Chris Ellis"/>
    <x v="28"/>
    <s v="Mark Wahlberg, Tim Roth"/>
    <s v="In 2029, an Air Force astronaut crash-lands on a mysterious planet where evolved, talking apes dominate a race of primitive humans."/>
    <s v="In 2029, an Air Force astronaut"/>
    <n v="5.7"/>
    <n v="207951"/>
    <n v="146138339.92094901"/>
    <n v="100000000"/>
    <x v="25"/>
    <n v="180011740"/>
    <n v="529330223.83478397"/>
    <n v="362211740"/>
    <n v="1377"/>
  </r>
  <r>
    <s v="tt0133240"/>
    <x v="31"/>
    <x v="3"/>
    <s v="20/12/2002"/>
    <s v="Animation"/>
    <s v=" Adventure"/>
    <s v=" Family"/>
    <n v="95"/>
    <s v="USA"/>
    <s v="English"/>
    <m/>
    <m/>
    <x v="30"/>
    <s v="Robert Louis Stevenson, Ron Clements"/>
    <s v="Roscoe Lee Browne, Corey Burton, Dane A. Davis, Joseph Gordon-Levitt, Tony Jay, Austin Majors, Patrick McGoohan, Michael McShane, Laurie Metcalf, Brian Murray, David Hyde Pierce, Martin Short, Emma Thompson, Michael Wincott, Jack Angel"/>
    <x v="29"/>
    <s v="Roscoe Lee Browne, Corey Burton"/>
    <s v="A Disney animated version of &quot;Treasure Island&quot;. The only difference is that this movie is set in outer space with alien worlds and other galactic wonders."/>
    <s v="A Disney animated version of &quot;Treasure"/>
    <n v="7.2"/>
    <n v="99484"/>
    <n v="201409338.52140081"/>
    <n v="140000000"/>
    <x v="26"/>
    <n v="38176783"/>
    <n v="158309700.94159535"/>
    <n v="110041363"/>
    <n v="266"/>
  </r>
  <r>
    <s v="tt0134084"/>
    <x v="32"/>
    <x v="1"/>
    <d v="2000-01-09T00:00:00"/>
    <s v="Horror"/>
    <s v=" Mystery"/>
    <m/>
    <n v="116"/>
    <s v="USA"/>
    <s v="English"/>
    <m/>
    <m/>
    <x v="31"/>
    <s v="Kevin Williamson, Ehren Kruger"/>
    <s v="Liev Schreiber, Beth Toussaint, Roger Jackson, Kelly Rutherford, Neve Campbell, Courteney Cox, Julie Janney, Richmond Arquette, Patrick Dempsey, Lynn McRee, Nancy O'Dell, Ken Taylor, Scott Foley, Roger Corman, Lance Henriksen"/>
    <x v="30"/>
    <s v="Liev Schreiber, Beth Toussaint"/>
    <s v="While Sidney and her friends visit the Hollywood set of Stab 3, the third film based on the Woodsboro murders, another Ghostface killer rises to terrorize them."/>
    <s v="While Sidney and her friends visit"/>
    <n v="5.6"/>
    <n v="121153"/>
    <n v="60118699.186992005"/>
    <n v="40000000"/>
    <x v="27"/>
    <n v="89143175"/>
    <n v="243231653.92471597"/>
    <n v="161834276"/>
    <n v="763"/>
  </r>
  <r>
    <s v="tt0134847"/>
    <x v="33"/>
    <x v="1"/>
    <s v="24/11/2000"/>
    <s v="Action"/>
    <s v=" Horror"/>
    <s v=" Sci-Fi"/>
    <n v="109"/>
    <s v="USA, Australia"/>
    <s v="English"/>
    <s v="Arabic"/>
    <m/>
    <x v="32"/>
    <s v="Jim Wheat, Ken Wheat"/>
    <s v="Vin Diesel, Radha Mitchell, Cole Hauser, Keith David, Lewis Fitz-Gerald, Claudia Black, Rhiana Griffith, John Moore, Simon Burke, Les Chantery, Sam Sari, Firass Dirani, Ric Anderson, Vic Wilson, Angela Moore"/>
    <x v="31"/>
    <s v="Vin Diesel, Radha Mitchell"/>
    <s v="A commercial transport ship and its crew are marooned on a planet full of bloodthirsty creatures that only come out to feast at night. But then, they learn that a month-long eclipse is about to occur."/>
    <s v="A commercial transport ship and"/>
    <n v="7.1"/>
    <n v="222655"/>
    <n v="34568252.032520398"/>
    <n v="23000000"/>
    <x v="28"/>
    <n v="39240659"/>
    <n v="79939321.797032699"/>
    <n v="53187659"/>
    <n v="827"/>
  </r>
  <r>
    <s v="tt0134983"/>
    <x v="34"/>
    <x v="1"/>
    <d v="2000-11-08T00:00:00"/>
    <s v="Horror"/>
    <s v=" Sci-Fi"/>
    <s v=" Thriller"/>
    <n v="90"/>
    <s v="USA, Switzerland"/>
    <s v="English"/>
    <m/>
    <m/>
    <x v="33"/>
    <s v="William Malone, Daniel Chuba"/>
    <s v="James Spader, Angela Bassett, Robert Forster, Lou Diamond Phillips, Peter Facinelli, Robin Tunney, Wilson Cruz, Eddy Rice Jr., Knox White, Kerrigan Mahan, Vanessa Marshall"/>
    <x v="32"/>
    <s v="James Spader, Angela Bassett"/>
    <s v="A deep space rescue and recovery spaceship with a crew of 6 receives a distress call from a mining operation 3432 light years away. A rescue operation via dimension jump is made. Bad idea."/>
    <s v="A deep space rescue and recovery"/>
    <n v="4.9000000000000004"/>
    <n v="16884"/>
    <n v="135267073.17073199"/>
    <n v="90000000"/>
    <x v="29"/>
    <n v="14230455"/>
    <n v="22286123.52898379"/>
    <n v="14828081"/>
    <n v="297"/>
  </r>
  <r>
    <s v="tt0138524"/>
    <x v="35"/>
    <x v="4"/>
    <s v="17/10/2003"/>
    <s v="Comedy"/>
    <s v=" Crime"/>
    <s v=" Romance"/>
    <n v="100"/>
    <s v="USA"/>
    <s v="English"/>
    <s v="French"/>
    <m/>
    <x v="34"/>
    <s v="Robert Ramsey, Matthew Stone"/>
    <s v="George Clooney, Catherine Zeta-Jones, Geoffrey Rush, Cedric the Entertainer, Edward Herrmann, Paul Adelstein, Richard Jenkins, Billy Bob Thornton, Julia Duffy, Jonathan Hadary, Tom Aldredge, Stacey Travis, Jack Kyle, Irwin Keyes, Judith Drake"/>
    <x v="33"/>
    <s v="George Clooney, Catherine Zeta-Jones"/>
    <s v="A beautiful gold digger matches wits with a shrewd Beverly Hills divorce lawyer who is increasingly attracted to her."/>
    <s v="A beautiful gold digger matches"/>
    <n v="6.2"/>
    <n v="89972"/>
    <n v="84394891.304347798"/>
    <n v="60000000"/>
    <x v="30"/>
    <n v="35327628"/>
    <n v="169916796.20691842"/>
    <n v="120801243"/>
    <n v="335"/>
  </r>
  <r>
    <s v="tt0138749"/>
    <x v="36"/>
    <x v="1"/>
    <s v="13/10/2000"/>
    <s v="Animation"/>
    <s v=" Adventure"/>
    <s v=" Comedy"/>
    <n v="89"/>
    <s v="USA"/>
    <s v="English"/>
    <m/>
    <m/>
    <x v="35"/>
    <s v="Terry Rossio, Ted Elliott"/>
    <s v="Kevin Kline, Kenneth Branagh, Rosie Perez, Armand Assante, Edward James Olmos, Jim Cummings, Frank Welker, Tobin Bell, Duncan Marjoribanks, Elijah Chiang, Cyrus Shaki-Khan, Elton John"/>
    <x v="34"/>
    <s v="Kevin Kline, Kenneth Branagh"/>
    <s v="Two swindlers get their hands on a map to the fabled city of gold, El Dorado."/>
    <s v="Two swindlers get their hands"/>
    <n v="6.9"/>
    <n v="82217"/>
    <n v="142781910.56910601"/>
    <n v="95000000"/>
    <x v="31"/>
    <n v="50863742"/>
    <n v="114875903.06386204"/>
    <n v="76432727"/>
    <n v="163"/>
  </r>
  <r>
    <s v="tt0138946"/>
    <x v="37"/>
    <x v="1"/>
    <d v="2001-01-06T00:00:00"/>
    <s v="Crime"/>
    <s v=" Drama"/>
    <s v=" Romance"/>
    <n v="115"/>
    <s v="USA"/>
    <s v="English"/>
    <s v="Spanish"/>
    <m/>
    <x v="36"/>
    <s v="James Gray, Matt Reeves"/>
    <s v="Mark Wahlberg, Joaquin Phoenix, Charlize Theron, James Caan, Ellen Burstyn, Faye Dunaway, Steve Lawrence, Andy Davoli, Tony Musante, Victor Argo, Tomas Milian, Robert Montano, Victor Arnold, Chad Aaron, Louis Guss"/>
    <x v="28"/>
    <s v="Mark Wahlberg, Joaquin Phoenix"/>
    <s v="Leo is released from prison after serving time for car theft. His plan to go straight falls apart when he meets his corrupt uncle for a job and later an old friend working there. It culminates at the (railroad) yards."/>
    <s v="Leo is released from prison after"/>
    <n v="6.4"/>
    <n v="19633"/>
    <n v="36071219.5121952"/>
    <n v="24000000"/>
    <x v="32"/>
    <n v="889352"/>
    <n v="1388796.0580487836"/>
    <n v="924036"/>
    <n v="140"/>
  </r>
  <r>
    <s v="tt0139654"/>
    <x v="38"/>
    <x v="0"/>
    <s v="16/11/2001"/>
    <s v="Crime"/>
    <s v=" Drama"/>
    <s v=" Thriller"/>
    <n v="122"/>
    <s v="USA"/>
    <s v="English"/>
    <s v="Russian"/>
    <s v="Spanish"/>
    <x v="37"/>
    <s v="David Ayer"/>
    <s v="Denzel Washington, Ethan Hawke, Scott Glenn, Tom Berenger, Harris Yulin, Raymond J. Barry, Cliff Curtis, Dr. Dre, Snoop Dogg, Macy Gray, Charlotte Ayanna, Eva Mendes, Nick Chinlund, Jaime Gomez, Raymond Cruz"/>
    <x v="35"/>
    <s v="Denzel Washington, Ethan Hawke"/>
    <s v="A rookie cop spends his first day as a Los Angeles narcotics officer with a rogue detective who isn't what he appears to be."/>
    <s v="A rookie cop spends his first"/>
    <n v="7.7"/>
    <n v="381509"/>
    <n v="65762252.964427054"/>
    <n v="45000000"/>
    <x v="33"/>
    <n v="76631907"/>
    <n v="153264385.87782648"/>
    <n v="104876233"/>
    <n v="712"/>
  </r>
  <r>
    <s v="tt0141926"/>
    <x v="39"/>
    <x v="1"/>
    <d v="2000-06-10T00:00:00"/>
    <s v="Action"/>
    <s v=" War"/>
    <m/>
    <n v="116"/>
    <s v="France, USA, Italy"/>
    <s v="English"/>
    <s v="German"/>
    <m/>
    <x v="38"/>
    <s v="Jonathan Mostow, Jonathan Mostow"/>
    <s v="Matthew McConaughey, Bill Paxton, Harvey Keitel, Jon Bon Jovi, David Keith, Thomas Kretschmann, Jake Weber, Jack Noseworthy, Tom Guiry, Will Estes, Terrence 'T.C.' Carson, Erik Palladino, Dave Power, Derk Cheetwood, Matthew Settle"/>
    <x v="36"/>
    <s v="Matthew McConaughey"/>
    <s v="A German submarine is boarded by disguised American submariners trying to capture their Enigma cipher machine."/>
    <s v="A German submarine is boarded"/>
    <n v="6.6"/>
    <n v="75749"/>
    <n v="93183983.739837602"/>
    <n v="62000000"/>
    <x v="34"/>
    <n v="77122415"/>
    <n v="191878469.99166709"/>
    <n v="127666415"/>
    <n v="637"/>
  </r>
  <r>
    <s v="tt0144084"/>
    <x v="40"/>
    <x v="1"/>
    <s v="25/05/2001"/>
    <s v="Comedy"/>
    <s v=" Crime"/>
    <s v=" Drama"/>
    <n v="101"/>
    <s v="USA, Canada"/>
    <s v="English"/>
    <s v="Spanish"/>
    <s v="Cantonese"/>
    <x v="39"/>
    <s v="Bret Easton Ellis, Mary Harron"/>
    <s v="Christian Bale, Justin Theroux, Josh Lucas, Bill Sage, Chlo√´ Sevigny, Reese Witherspoon, Samantha Mathis, Matt Ross, Jared Leto, Willem Dafoe, Cara Seymour, Guinevere Turner, Stephen Bogaert, Monika Meier, Reg E. Cathey"/>
    <x v="37"/>
    <s v="Christian Bale, Justin Theroux"/>
    <s v="A wealthy New York City investment banking executive, Patrick Bateman, hides his alternate psychopathic ego from his co-workers and friends as he delves deeper into his violent, hedonistic fantasies."/>
    <s v="A wealthy New York City investment"/>
    <n v="7.6"/>
    <n v="473137"/>
    <n v="10520772.357723601"/>
    <n v="7000000"/>
    <x v="35"/>
    <n v="15070285"/>
    <n v="51501531.332195237"/>
    <n v="34266564"/>
    <n v="1267"/>
  </r>
  <r>
    <s v="tt0144528"/>
    <x v="41"/>
    <x v="1"/>
    <s v="20/10/2000"/>
    <s v="Comedy"/>
    <s v=" Romance"/>
    <s v=" Sci-Fi"/>
    <n v="106"/>
    <s v="USA"/>
    <s v="English"/>
    <m/>
    <m/>
    <x v="40"/>
    <s v="Jerry Lewis, Steve Oedekerk"/>
    <s v="Eddie Murphy, Janet Jackson, Larry Miller, John Ales, Richard Gant, Anna Maria Horsford, Melinda McGraw, Jamal Mixon, Gabriel Williams, Chris Elliott, Duffy Taylor, Earl Boen, Nikki Cox, Freda Payne, Sylvester Jenkins"/>
    <x v="38"/>
    <s v="Eddie Murphy, Janet Jackson"/>
    <s v="Scientist Sherman Klump's inventions, his upcoming marriage to his pretty colleague Denise Gaines and his reputation are threatened by his evil clone Buddy Love."/>
    <s v="Scientist Sherman Klump's inventions,"/>
    <n v="4.4000000000000004"/>
    <n v="47646"/>
    <n v="126249268.2926832"/>
    <n v="84000000"/>
    <x v="36"/>
    <n v="123309890"/>
    <n v="250003445.24268347"/>
    <n v="166339890"/>
    <n v="181"/>
  </r>
  <r>
    <s v="tt0144964"/>
    <x v="42"/>
    <x v="1"/>
    <d v="2000-01-09T00:00:00"/>
    <s v="Action"/>
    <s v=" Adventure"/>
    <s v=" Fantasy"/>
    <n v="87"/>
    <s v="UK, USA, Luxembourg"/>
    <s v="English"/>
    <s v="French"/>
    <s v="Scottish Gaelic"/>
    <x v="41"/>
    <s v="Gregory Widen, Eric Bernt"/>
    <s v="Adrian Paul, Christopher Lambert, Bruce Payne, Lisa Barbuscia, Donnie Yen, Jim Byrnes, Peter Wingfield, Damon Dash, Beatie Edney, Sheila Gish, Oris Erhuero, Ian Paul Cassidy, Adam Copeland, Mihnea Trusca, June Watson"/>
    <x v="39"/>
    <s v="Adrian Paul, Christopher Lambert"/>
    <s v="Immortals Connor and Duncan MacLeod must join forces against Kell, an evil immortal who has become too strong for anyone to face alone."/>
    <s v="Immortals Connor and Duncan MacLeod"/>
    <n v="4.5999999999999996"/>
    <n v="19127"/>
    <n v="37574186.991870001"/>
    <n v="25000000"/>
    <x v="37"/>
    <n v="12811858"/>
    <n v="23812427.5847155"/>
    <n v="15843608"/>
    <n v="361"/>
  </r>
  <r>
    <s v="tt0145487"/>
    <x v="43"/>
    <x v="3"/>
    <d v="2002-07-06T00:00:00"/>
    <s v="Action"/>
    <s v=" Adventure"/>
    <s v=" Sci-Fi"/>
    <n v="121"/>
    <s v="USA"/>
    <s v="English"/>
    <m/>
    <m/>
    <x v="42"/>
    <s v="Stan Lee, Steve Ditko"/>
    <s v="Tobey Maguire, Willem Dafoe, Kirsten Dunst, James Franco, Cliff Robertson, Rosemary Harris, J.K. Simmons, Joe Manganiello, Gerry Becker, Bill Nunn, Jack Betts, Stanley Anderson, Ron Perkins, Michael Papajohn, K.K. Dodds"/>
    <x v="40"/>
    <s v="Tobey Maguire, Willem Dafoe"/>
    <s v="When bitten by a genetically modified spider, a nerdy, shy, and awkward high school student gains spider-like abilities that he eventually must use to fight evil as a superhero after tragedy befalls his family."/>
    <s v="When bitten by a genetically modified"/>
    <n v="7.3"/>
    <n v="675212"/>
    <n v="199970700.38910508"/>
    <n v="139000000"/>
    <x v="38"/>
    <n v="407022860"/>
    <n v="1186912476.8882492"/>
    <n v="825025036"/>
    <n v="2130"/>
  </r>
  <r>
    <s v="tt0146309"/>
    <x v="44"/>
    <x v="1"/>
    <d v="2001-06-04T00:00:00"/>
    <s v="Drama"/>
    <s v=" History"/>
    <s v=" Thriller"/>
    <n v="145"/>
    <s v="USA"/>
    <s v="English"/>
    <s v="Russian"/>
    <s v="Spanish"/>
    <x v="43"/>
    <s v="David Self, Ernest R. May"/>
    <s v="Shawn Driscoll, Kevin Costner, Drake Cook, Lucinda Jenney, Caitlin Wachs, Jon Foster, Matthew Dunn, Kevin O'Donnell, Janet Coleman, Bruce Thomas, Stephanie Romanov, Bruce Greenwood, Frank Wood, Dakin Matthews, Liz Sinclair"/>
    <x v="41"/>
    <s v="Shawn Driscoll, Kevin Costner"/>
    <s v="In October 1962, the Kennedy administration struggles to contain the Cuban Missile Crisis."/>
    <s v="In October 1962, the Kennedy administration"/>
    <n v="7.3"/>
    <n v="53099"/>
    <n v="120237398.37398401"/>
    <n v="80000000"/>
    <x v="39"/>
    <n v="34592089"/>
    <n v="100067409.47032543"/>
    <n v="66579890"/>
    <n v="338"/>
  </r>
  <r>
    <s v="tt0146316"/>
    <x v="45"/>
    <x v="0"/>
    <s v="14/12/2001"/>
    <s v="Action"/>
    <s v=" Adventure"/>
    <s v=" Fantasy"/>
    <n v="100"/>
    <s v="USA, UK, Japan, Germany"/>
    <s v="English"/>
    <m/>
    <m/>
    <x v="44"/>
    <s v="Sara B. Cooper, Mike Werb"/>
    <s v="Angelina Jolie, Jon Voight, Iain Glen, Noah Taylor, Daniel Craig, Richard Johnson, Chris Barrie, Julian Rhind-Tutt, Leslie Phillips, Robert Phillips, Rachel Appleton, Henry Wyndham, David Cheung, David Tse, Ozzie Yue"/>
    <x v="42"/>
    <s v="Angelina Jolie, Jon Voight"/>
    <s v="Video game adventurer Lara Croft comes to life in a movie where she races against time and villains to recover powerful ancient artifacts."/>
    <s v="Video game adventurer Lara Croft"/>
    <n v="5.8"/>
    <n v="195155"/>
    <n v="168059090.90909135"/>
    <n v="115000000"/>
    <x v="40"/>
    <n v="131168070"/>
    <n v="401446900.78340024"/>
    <n v="274703340"/>
    <n v="852"/>
  </r>
  <r>
    <s v="tt0146882"/>
    <x v="46"/>
    <x v="1"/>
    <d v="2000-07-07T00:00:00"/>
    <s v="Comedy"/>
    <s v=" Drama"/>
    <s v=" Music"/>
    <n v="113"/>
    <s v="UK, USA"/>
    <s v="English"/>
    <s v="Danish"/>
    <m/>
    <x v="45"/>
    <s v="Nick Hornby, D.V. DeVincentis"/>
    <s v="John Cusack, Iben Hjejle, Todd Louiso, Jack Black, Lisa Bonet, Catherine Zeta-Jones, Joan Cusack, Tim Robbins, Chris Rehmann, Ben Carr, Lili Taylor, Joelle Carter, Natasha Gregson Wagner, Shannon Stillo, Drake Bell"/>
    <x v="43"/>
    <s v="John Cusack, Iben Hjejle"/>
    <s v="Rob, a record store owner and compulsive list maker, recounts his top five breakups, including the one in progress."/>
    <s v="Rob, a record store owner and"/>
    <n v="7.5"/>
    <n v="165533"/>
    <n v="45089024.390244"/>
    <n v="30000000"/>
    <x v="41"/>
    <n v="27287137"/>
    <n v="70829288.82256113"/>
    <n v="47126295"/>
    <n v="628"/>
  </r>
  <r>
    <s v="tt0254455"/>
    <x v="47"/>
    <x v="0"/>
    <s v="17/04/2003"/>
    <s v="Drama"/>
    <s v=" Romance"/>
    <m/>
    <n v="128"/>
    <s v="Spain, France"/>
    <s v="Spanish"/>
    <s v="English"/>
    <m/>
    <x v="46"/>
    <s v="Julio Medem"/>
    <s v="Paz Vega, Trist√°n Ulloa, Najwa Nimri, Daniel Freire, Elena Anaya, Silvia Llanos, Diana Su√°rez, Javier C√°mara, Juan Fern√°ndez, Charo Zapardiel, Mar√≠a √Ålvarez, Javier Coromina, Arsenio Le√≥n, Alesandra Alvarez, David Bulnes"/>
    <x v="44"/>
    <s v="Paz Vega, Trist√°n Ulloa"/>
    <s v="Various lives converge on an isolated island, all connected by an author whose novel has become inextricably entwined with his own life."/>
    <s v="Various lives converge on an isolated"/>
    <n v="7.1"/>
    <n v="34629"/>
    <m/>
    <m/>
    <x v="4"/>
    <n v="1594779"/>
    <m/>
    <n v="7640680"/>
    <n v="155"/>
  </r>
  <r>
    <s v="tt0146984"/>
    <x v="48"/>
    <x v="1"/>
    <s v="16/03/2001"/>
    <s v="Drama"/>
    <s v=" Fantasy"/>
    <s v=" Sport"/>
    <n v="126"/>
    <s v="USA"/>
    <s v="English"/>
    <m/>
    <m/>
    <x v="47"/>
    <s v="Steven Pressfield, Jeremy Leven"/>
    <s v="Will Smith, Matt Damon, Charlize Theron, Bruce McGill, Joel Gretsch, J. Michael Moncrief, Peter Gerety, Lane Smith, Michael O'Neill, Thomas Jay Ryan, Trip Hamilton, Dermot Crowley, Harve Presnell, Danny Nelson, Bob Penny"/>
    <x v="45"/>
    <s v="Will Smith, Matt Damon"/>
    <s v="A down-and-out golfer attempts to recover his game and his life with help from a mystical caddy."/>
    <s v="A down-and-out golfer attempts"/>
    <n v="6.7"/>
    <n v="52789"/>
    <n v="120237398.37398401"/>
    <n v="80000000"/>
    <x v="42"/>
    <n v="30919168"/>
    <n v="59306235.547601759"/>
    <n v="39459427"/>
    <n v="279"/>
  </r>
  <r>
    <s v="tt0149624"/>
    <x v="49"/>
    <x v="1"/>
    <s v="20/04/2001"/>
    <s v="Drama"/>
    <s v=" Romance"/>
    <s v=" Western"/>
    <n v="116"/>
    <s v="USA"/>
    <s v="English"/>
    <s v="Spanish"/>
    <m/>
    <x v="48"/>
    <s v="Cormac McCarthy, Ted Tally"/>
    <s v="Matt Damon, Henry Thomas, Pen√©lope Cruz, Angelina Torres, J.D. Young, Laura Poe, Sam Shepard, Robert Patrick, Lucas Black, Yvette Diaz, Imelda Colindres, Augustin Solis, Rub√©n Blades, Elizabeth Ibarra, Miriam Colon"/>
    <x v="46"/>
    <s v="Matt Damon, Henry Thomas"/>
    <s v="Two Texas cowboys head to Mexico in search of work, but soon find themselves in trouble with the law after one of them falls in love with a wealthy rancher's daughter."/>
    <s v="Two Texas cowboys head to Mexico"/>
    <n v="5.8"/>
    <n v="12778"/>
    <n v="85669146.341463596"/>
    <n v="57000000"/>
    <x v="43"/>
    <n v="15540353"/>
    <n v="27254053.277845588"/>
    <n v="18133495"/>
    <n v="188"/>
  </r>
  <r>
    <s v="tt0255067"/>
    <x v="50"/>
    <x v="1"/>
    <d v="2001-06-04T00:00:00"/>
    <s v="Comedy"/>
    <s v=" Crime"/>
    <s v=" Horror"/>
    <n v="110"/>
    <s v="Spain"/>
    <s v="Spanish"/>
    <m/>
    <m/>
    <x v="49"/>
    <s v="Jorge Guerricaechevarr√≠a, √Ålex de la Iglesia"/>
    <s v="Carmen Maura, Eduardo Antu√±a, Mar√≠a Asquerino, Jes√∫s Bonilla, Marta Fern√°ndez Muro, Paca Gabald√≥n, Ane Gabarain, Sancho Gracia, Emilio Guti√©rrez Caba, Kiti M√°nver, Terele P√°vez, Roberto Perdomo, Manuel Tejada, Enrique Vill√©n, Gorka Aguinagalde"/>
    <x v="47"/>
    <s v="Carmen Maura, Eduardo Antu√±a"/>
    <s v="The accidental discovery of a big fortune hidden in the apartment of a deceased man will fill the heart of a real estate agent with greed and dreams of a luxurious life, but the neighbours think otherwise."/>
    <s v="The accidental discovery of a"/>
    <n v="7.3"/>
    <n v="10701"/>
    <m/>
    <s v="EUR 4000000"/>
    <x v="4"/>
    <m/>
    <m/>
    <n v="290754"/>
    <n v="29"/>
  </r>
  <r>
    <s v="tt0156812"/>
    <x v="51"/>
    <x v="1"/>
    <s v="25/08/2000"/>
    <s v="Comedy"/>
    <s v=" Drama"/>
    <s v=" Family"/>
    <n v="95"/>
    <s v="USA"/>
    <s v="English"/>
    <s v="German"/>
    <m/>
    <x v="50"/>
    <s v="Willie Morris, Gail Gilchriest"/>
    <s v="Luke Wilson, Frankie Muniz, Kevin Bacon, Diane Lane, Mark Beech, Susan Carol Davis, David Pickens, Bradley Coryell, Daylan Honeycutt, Cody Linley, Lucile Doan Ewing, Polly Craig, John Stiritz, Enzo, Moose"/>
    <x v="48"/>
    <s v="Luke Wilson, Frankie Muniz"/>
    <s v="A shy boy grows up in 1940s Mississippi with the help of his beloved dog, Skip."/>
    <s v="A shy boy grows up in 1940s Mississippi"/>
    <n v="7"/>
    <n v="19069"/>
    <n v="9017804.8780487999"/>
    <n v="6000000"/>
    <x v="44"/>
    <n v="34134641"/>
    <n v="53427128.758252151"/>
    <n v="35547761"/>
    <n v="150"/>
  </r>
  <r>
    <s v="tt0156841"/>
    <x v="52"/>
    <x v="1"/>
    <s v="14/04/2000"/>
    <s v="Comedy"/>
    <s v=" Drama"/>
    <s v=" Romance"/>
    <n v="108"/>
    <s v="USA"/>
    <s v="English"/>
    <s v="French"/>
    <m/>
    <x v="51"/>
    <s v="Tom Ropelewski"/>
    <s v="Madonna, Rupert Everett, Benjamin Bratt, Illeana Douglas, Michael Vartan, Josef Sommer, Malcolm Stumpf, Lynn Redgrave, Neil Patrick Harris, Mark Valley, Suzanne Krull, Stacy Edwards, John Carroll Lynch, Fran Bennett, Ricki Lopez"/>
    <x v="49"/>
    <s v="Madonna, Rupert Everett"/>
    <s v="Abbie, tired of failed relationships, has a one-night-stand with her gay friend; they agree to raise the resulting baby together."/>
    <s v="Abbie, tired of failed relationships,"/>
    <n v="4.7"/>
    <n v="10660"/>
    <n v="37574186.991870001"/>
    <n v="25000000"/>
    <x v="45"/>
    <n v="14990582"/>
    <n v="36616454.03073179"/>
    <n v="24362772"/>
    <n v="162"/>
  </r>
  <r>
    <s v="tt0157472"/>
    <x v="53"/>
    <x v="3"/>
    <s v="26/07/2002"/>
    <s v="Action"/>
    <s v=" Adventure"/>
    <s v=" Comedy"/>
    <n v="94"/>
    <s v="USA"/>
    <s v="English"/>
    <m/>
    <m/>
    <x v="52"/>
    <s v="Rob Hedden, Andy Hedden"/>
    <s v="Jesse Bradford, French Stewart, Paula Garc√©s, Michael Biehn, Robin Thomas, Garikayi Mutambirwa, Julia Sweeney, Lindze Letherman, Jason George, Linda Kim, Ken Jenkins, Esperanza Catubig, Jennifer Manley, Scott Thomson, Deborah Rawlings"/>
    <x v="50"/>
    <s v="Jesse Bradford, French Stewart"/>
    <s v="A teenager accidentally activates a machine that enables him to speed up his body so that other people seem to be standing still."/>
    <s v="A teenager accidentally activates"/>
    <n v="5.2"/>
    <n v="13261"/>
    <n v="37404591.43968872"/>
    <n v="26000000"/>
    <x v="46"/>
    <n v="36989956"/>
    <n v="55809496.200739309"/>
    <n v="38793283"/>
    <n v="95"/>
  </r>
  <r>
    <s v="tt0158622"/>
    <x v="54"/>
    <x v="1"/>
    <s v="25/08/2000"/>
    <s v="Comedy"/>
    <s v=" Family"/>
    <s v=" Romance"/>
    <n v="90"/>
    <s v="USA"/>
    <s v="English"/>
    <m/>
    <m/>
    <x v="53"/>
    <s v="William Hanna, Joseph Barbera"/>
    <s v="Mark Addy, Stephen Baldwin, Kristen Johnston, Jane Krakowski, Joan Collins, Thomas Gibson, Alan Cumming, Harvey Korman, Alex Meneses, John Taylor, Tony Longo, Danny Woodburn, Taylor Negron, Jack McGee, David Jean Thomas"/>
    <x v="51"/>
    <s v="Mark Addy, Stephen Baldwin"/>
    <s v="In this live-action prequel to The Flintstones (1994), the Flintstones and the Rubbles go on a trip to Rock Vegas, where Wilma Slaghoople (Kristen Johnston) is pursued by playboy Chip Rockefeller (Thomas Gibson)."/>
    <s v="In this live-action prequel to"/>
    <n v="3.6"/>
    <n v="21224"/>
    <n v="124746300.8130084"/>
    <n v="83000000"/>
    <x v="47"/>
    <n v="35268275"/>
    <n v="89378883.397357926"/>
    <n v="59468275"/>
    <n v="99"/>
  </r>
  <r>
    <s v="tt0256103"/>
    <x v="55"/>
    <x v="0"/>
    <d v="2001-04-05T00:00:00"/>
    <s v="Drama"/>
    <s v=" Romance"/>
    <m/>
    <n v="119"/>
    <s v="France, UK, Germany, Spain"/>
    <s v="English"/>
    <m/>
    <m/>
    <x v="54"/>
    <s v="Hanif Kureishi, Anne-Louise Trividic"/>
    <s v="Mark Rylance, Kerry Fox, Susannah Harker, Alastair Galbraith, Philippe Calvario, Timothy Spall, Marianne Faithfull, Fraser Ayres, Michael Fitzgerald, Robert Addie, Deborah McLaren, Rebecca Palmer, Greg Sheffield, Vinnie Hunter, Joe Prospero"/>
    <x v="52"/>
    <s v="Mark Rylance, Kerry Fox"/>
    <s v="A failed London musician meets once a week with a woman for a series of intense sexual encounters to get away from the realities of life. But when he begins inquiring about her, it puts their relationship at risk."/>
    <s v="A failed London musician meets"/>
    <n v="6.1"/>
    <n v="11080"/>
    <m/>
    <m/>
    <x v="4"/>
    <n v="405094"/>
    <m/>
    <n v="2672527"/>
    <n v="78"/>
  </r>
  <r>
    <s v="tt0159273"/>
    <x v="56"/>
    <x v="0"/>
    <d v="2002-11-01T00:00:00"/>
    <s v="Action"/>
    <s v=" Drama"/>
    <s v=" Thriller"/>
    <n v="106"/>
    <s v="USA"/>
    <s v="English"/>
    <s v="Serbo-Croatian"/>
    <s v="Spanish"/>
    <x v="55"/>
    <s v="Jim Thomas, John Thomas"/>
    <s v="Owen Wilson, Gene Hackman, Gabriel Macht, Charles Malik Whitfield, Joaquim de Almeida, David Keith, Olek Krupa, Vladimir Mashkov, Marko Igonda, Eyal Podell, Geoff Pierson, Aernout Van Lynden, Sam Jaeger, Shane Johnson, Don Winston"/>
    <x v="53"/>
    <s v="Owen Wilson, Gene Hackman"/>
    <s v="A Navy navigator is shot down over enemy territory and is ruthlessly pursued by a secret police enforcer and the opposing troops. Meanwhile his commanding officer goes against orders in an attempt to rescue him."/>
    <s v="A Navy navigator is shot down"/>
    <n v="6.4"/>
    <n v="97575"/>
    <n v="58455335.968379602"/>
    <n v="40000000"/>
    <x v="48"/>
    <n v="58856790"/>
    <n v="134086606.22711498"/>
    <n v="91753202"/>
    <n v="437"/>
  </r>
  <r>
    <s v="tt0159365"/>
    <x v="57"/>
    <x v="4"/>
    <s v="13/02/2004"/>
    <s v="Adventure"/>
    <s v=" Drama"/>
    <s v=" History"/>
    <n v="154"/>
    <s v="USA, Italy, Romania"/>
    <s v="English"/>
    <m/>
    <m/>
    <x v="56"/>
    <s v="Charles Frazier, Anthony Minghella"/>
    <s v="Jude Law, Nicole Kidman, Ren√©e Zellweger, Eileen Atkins, Brendan Gleeson, Philip Seymour Hoffman, Natalie Portman, Giovanni Ribisi, Donald Sutherland, Ray Winstone, Kathy Baker, James Gammon, Charlie Hunnam, Jack White, Ethan Suplee"/>
    <x v="54"/>
    <s v="Jude Law, Nicole Kidman"/>
    <s v="In the waning days of the American Civil War, a wounded soldier embarks on a perilous journey back home to Cold Mountain, North Carolina to reunite with his sweetheart."/>
    <s v="In the waning days of the American"/>
    <n v="7.2"/>
    <n v="138013"/>
    <n v="111119940.21739127"/>
    <n v="79000000"/>
    <x v="49"/>
    <n v="95636509"/>
    <n v="243357604.77064666"/>
    <n v="173013509"/>
    <n v="697"/>
  </r>
  <r>
    <s v="tt0160009"/>
    <x v="58"/>
    <x v="1"/>
    <s v="17/11/2000"/>
    <s v="Action"/>
    <s v=" Adventure"/>
    <s v=" Crime"/>
    <n v="117"/>
    <s v="USA, Canada"/>
    <s v="English"/>
    <m/>
    <m/>
    <x v="57"/>
    <s v="Wayne Beach, Wayne Beach"/>
    <s v="Wesley Snipes, Anne Archer, Maury Chaykin, Marie Matiko, Cary-Hiroyuki Tagawa, Michael Biehn, Donald Sutherland, Liliana Komorowska, James Hong, Paul Hopkins, Glen Chin, Ron Yuan, Bonnie Mak, Uni Park, Erin Selby"/>
    <x v="55"/>
    <s v="Wesley Snipes, Anne Archer"/>
    <s v="UN's secretary general uses covert operations to help diplomacy along. Shaw's called back 6 months after one such operation. He witnesses the murder of Chinese UN ambassador at UN, NYC, chases the assassin and ends up a suspect."/>
    <s v="UN's secretary general uses covert"/>
    <n v="5.7"/>
    <n v="28367"/>
    <n v="90178048.780487999"/>
    <n v="60000000"/>
    <x v="50"/>
    <n v="30208599"/>
    <n v="60720524.940040782"/>
    <n v="40400425"/>
    <n v="173"/>
  </r>
  <r>
    <s v="tt0160127"/>
    <x v="59"/>
    <x v="1"/>
    <s v="24/11/2000"/>
    <s v="Action"/>
    <s v=" Adventure"/>
    <s v=" Comedy"/>
    <n v="98"/>
    <s v="USA, Germany"/>
    <s v="English"/>
    <s v="German"/>
    <s v="Finnish"/>
    <x v="58"/>
    <s v="Ryan Rowe, Ed Solomon"/>
    <s v="Cameron Diaz, Drew Barrymore, Lucy Liu, Bill Murray, Sam Rockwell, Kelly Lynch, Tim Curry, Crispin Glover, Matt LeBlanc, LL Cool J, Tom Green, Luke Wilson, Sean Whalen, Tim Dunaway, Alex Trebek"/>
    <x v="56"/>
    <s v="Cameron Diaz, Drew Barrymore"/>
    <s v="Three women, detectives with a mysterious boss, retrieve stolen voice-ID software, using martial arts, tech skills, and sex appeal."/>
    <s v="Three women, detectives with a"/>
    <n v="5.5"/>
    <n v="173640"/>
    <n v="139775975.60975641"/>
    <n v="93000000"/>
    <x v="51"/>
    <n v="125305545"/>
    <n v="396942045.33678949"/>
    <n v="264105545"/>
    <n v="662"/>
  </r>
  <r>
    <s v="tt0160184"/>
    <x v="60"/>
    <x v="3"/>
    <s v="15/03/2002"/>
    <s v="Crime"/>
    <s v=" Thriller"/>
    <m/>
    <n v="96"/>
    <s v="Germany, USA"/>
    <s v="English"/>
    <m/>
    <m/>
    <x v="59"/>
    <s v="Howard Swindle, Ron L. Brinkerhoff"/>
    <s v="Sylvester Stallone, Charles S. Dutton, Polly Walker, Kris Kristofferson, Mif, Christopher Fulford, Jeffrey Wright, Tom Berenger, Stephen Lang, A.C. Peterson, Hrothgar Mathews, Angela Alvarado, Robert Prosky, Robert Patrick, Courtney B. Vance"/>
    <x v="27"/>
    <s v="Sylvester Stallone, Charles S. Dutton"/>
    <s v="A lead detective being stalked by a serial killer is asked to check into a clinic treating law enforcement officials who can't face their jobs."/>
    <s v="A lead detective being stalked"/>
    <n v="5.3"/>
    <n v="23989"/>
    <n v="79125097.276264608"/>
    <n v="55000000"/>
    <x v="52"/>
    <n v="79161"/>
    <n v="9541599.0917898845"/>
    <n v="6632383"/>
    <n v="158"/>
  </r>
  <r>
    <s v="tt0160399"/>
    <x v="61"/>
    <x v="0"/>
    <s v="28/06/2002"/>
    <s v="Drama"/>
    <s v=" Mystery"/>
    <s v=" Sci-Fi"/>
    <n v="95"/>
    <s v="USA"/>
    <s v="English"/>
    <m/>
    <m/>
    <x v="60"/>
    <s v="Philip K. Dick, Scott Rosenberg"/>
    <s v="Gary Sinise, Madeleine Stowe, Vincent D'Onofrio, Tony Shalhoub, Tim Guinee, Mekhi Phifer, Gary Dourdan, Lindsay Crouse, Elizabeth Pe√±a, Jason Beck, Judy Jean Berns, Veena Bidasha, Ellen Bradley, Shane Brolly, Golden Brooks"/>
    <x v="57"/>
    <s v="Gary Sinise, Madeleine Stowe"/>
    <s v="In the future, an alien race uses androids as bombs to attack Earth. A government weapons specialist is accused of being one such android and sets out to prove his innocence."/>
    <s v="In the future, an alien race uses"/>
    <n v="6.2"/>
    <n v="22363"/>
    <n v="43841501.976284698"/>
    <n v="30000000"/>
    <x v="53"/>
    <n v="6285176"/>
    <n v="12705734.915415052"/>
    <n v="8694320"/>
    <n v="207"/>
  </r>
  <r>
    <s v="tt0160484"/>
    <x v="62"/>
    <x v="1"/>
    <d v="2001-12-01T00:00:00"/>
    <s v="Drama"/>
    <s v=" Horror"/>
    <s v=" Thriller"/>
    <n v="97"/>
    <s v="USA"/>
    <s v="English"/>
    <m/>
    <m/>
    <x v="61"/>
    <s v="Pierce Gardner, Betsy Stahl"/>
    <s v="Winona Ryder, Ben Chaplin, Sarah Wynter, Philip Baker Hall, John Hurt, Elias Koteas, Brian Reddy, John Beasley, John Diehl, Paul Kleiman, Bob Clendenin, Oliver Clark, Michael Mantell, Brad Greenquist, Ming Lo"/>
    <x v="58"/>
    <s v="Winona Ryder, Ben Chaplin"/>
    <s v="A Catholic teacher meets an atheist journalist, whom a group of Catholics and Priests believes has been chosen by the devil to be the Antichrist."/>
    <s v="A Catholic teacher meets an atheist"/>
    <n v="4.8"/>
    <n v="10316"/>
    <n v="75148373.983740002"/>
    <n v="50000000"/>
    <x v="54"/>
    <n v="16815253"/>
    <n v="47126913.025609858"/>
    <n v="31355910"/>
    <n v="173"/>
  </r>
  <r>
    <s v="tt0160797"/>
    <x v="63"/>
    <x v="1"/>
    <d v="2000-10-11T00:00:00"/>
    <s v="Drama"/>
    <s v=" Thriller"/>
    <s v=" War"/>
    <n v="128"/>
    <s v="UK, Germany, Canada, USA"/>
    <s v="English"/>
    <s v="Arabic"/>
    <m/>
    <x v="62"/>
    <s v="Jim Webb, Stephen Gaghan"/>
    <s v="Tommy Lee Jones, Samuel L. Jackson, Guy Pearce, Ben Kingsley, Bruce Greenwood, Anne Archer, Blair Underwood, Philip Baker Hall, Dale Dye, Amidou, Mark Feuerstein, Richard McGonagle, Baoan Coleman, Nicky Katt, Ryan Hurst"/>
    <x v="14"/>
    <s v="Tommy Lee Jones, Samuel L. Jackson"/>
    <s v="An attorney defends an officer on trial for ordering his troops to fire on civilians after they stormed a U.S. embassy in a Middle Eastern country."/>
    <s v="An attorney defends an officer"/>
    <n v="6.4"/>
    <n v="43780"/>
    <n v="90178048.780487999"/>
    <n v="60000000"/>
    <x v="55"/>
    <n v="61335230"/>
    <n v="107811318.65117911"/>
    <n v="71732303"/>
    <n v="282"/>
  </r>
  <r>
    <s v="tt0161081"/>
    <x v="64"/>
    <x v="1"/>
    <s v="15/12/2000"/>
    <s v="Drama"/>
    <s v=" Fantasy"/>
    <s v=" Horror"/>
    <n v="130"/>
    <s v="USA"/>
    <s v="English"/>
    <m/>
    <m/>
    <x v="63"/>
    <s v="Clark Gregg, Sarah Kernochan"/>
    <s v="Michelle Pfeiffer, Katharine Towne, Miranda Otto, James Remar, Harrison Ford, Victoria Bidewell, Diana Scarwid, Dennison Samaroo, Jennifer Tung, Eliott Goretsky, Rachel Singer, Daniel Zelman, Ray Baker, Wendy Crewson, Amber Valletta"/>
    <x v="59"/>
    <s v="Michelle Pfeiffer, Katharine Towne"/>
    <s v="The wife of a university research scientist believes that her lakeside Vermont home is haunted by a ghost - or that she is losing her mind."/>
    <s v="The wife of a university research"/>
    <n v="6.6"/>
    <n v="116054"/>
    <n v="150296747.96748"/>
    <n v="100000000"/>
    <x v="56"/>
    <n v="155464351"/>
    <n v="437995310.46841562"/>
    <n v="291420351"/>
    <n v="704"/>
  </r>
  <r>
    <s v="tt0161083"/>
    <x v="65"/>
    <x v="0"/>
    <d v="2002-05-07T00:00:00"/>
    <s v="Comedy"/>
    <s v=" Crime"/>
    <m/>
    <n v="94"/>
    <s v="USA"/>
    <s v="English"/>
    <s v="American Sign Language"/>
    <m/>
    <x v="64"/>
    <s v="Donald E. Westlake, Matthew Chapman"/>
    <s v="Martin Lawrence, Danny DeVito, John Leguizamo, Glenne Headly, Carmen Ejogo, Bernie Mac, Larry Miller, Nora Dunn, Richard Schiff, William Fichtner, Ana Gasteyer, Sascha Knopf, Siobhan Fallon Hogan, GQ, Lenny Clarke"/>
    <x v="60"/>
    <s v="Martin Lawrence, Danny DeVito"/>
    <s v="A rich man catches a thief burglarizing his home and steals the thief's lucky ring, who then tries to get it back."/>
    <s v="A rich man catches a thief burglarizing"/>
    <n v="5.5"/>
    <n v="14842"/>
    <n v="87683003.952569395"/>
    <n v="60000000"/>
    <x v="57"/>
    <n v="32269834"/>
    <n v="56210842.508419119"/>
    <n v="38464131"/>
    <n v="84"/>
  </r>
  <r>
    <s v="tt0162222"/>
    <x v="66"/>
    <x v="1"/>
    <d v="2001-12-01T00:00:00"/>
    <s v="Adventure"/>
    <s v=" Drama"/>
    <s v=" Romance"/>
    <n v="143"/>
    <s v="USA"/>
    <s v="English"/>
    <s v="Russian"/>
    <m/>
    <x v="63"/>
    <s v="William Broyles Jr."/>
    <s v="Paul Sanchez, Lari White, Leonid Citer, David Allen Brooks, Yelena Popovic, Valentina Ananina, Semion Sudarikov, Tom Hanks, Peter Von Berg, Dmitri S. Boudrine, Fran√ßois Duhamel, Michael Forest, Viveka Davis, Nick Searcy, Jennifer Choe"/>
    <x v="61"/>
    <s v="Paul Sanchez, Lari White"/>
    <s v="A FedEx executive undergoes a physical and emotional transformation after crash landing on a deserted island."/>
    <s v="A FedEx executive undergoes a"/>
    <n v="7.8"/>
    <n v="510788"/>
    <n v="135267073.17073199"/>
    <n v="90000000"/>
    <x v="58"/>
    <n v="233632142"/>
    <n v="645723137.6490258"/>
    <n v="429632142"/>
    <n v="1184"/>
  </r>
  <r>
    <s v="tt0162346"/>
    <x v="67"/>
    <x v="0"/>
    <d v="2002-08-11T00:00:00"/>
    <s v="Comedy"/>
    <s v=" Drama"/>
    <m/>
    <n v="111"/>
    <s v="USA, UK, Germany"/>
    <s v="English"/>
    <m/>
    <m/>
    <x v="65"/>
    <s v="Daniel Clowes, Daniel Clowes"/>
    <s v="Thora Birch, Scarlett Johansson, Steve Buscemi, Brad Renfro, Illeana Douglas, Bob Balaban, Stacey Travis, Charles C. Stevenson Jr., Dave Sheridan, Tom McGowan, Debra Azar, Brian George, Pat Healy, Rini Bell, T.J. Thyne"/>
    <x v="62"/>
    <s v="Thora Birch, Scarlett Johansson"/>
    <s v="With only the plan of moving in together after high school, two unusually devious friends seek direction in life. As a mere gag, they respond to a man's newspaper ad for a date, only to find it will greatly complicate their lives."/>
    <s v="With only the plan of moving in"/>
    <n v="7.3"/>
    <n v="111652"/>
    <n v="10229683.79446643"/>
    <n v="7000000"/>
    <x v="59"/>
    <n v="6217849"/>
    <n v="12807574.340355765"/>
    <n v="8764007"/>
    <n v="507"/>
  </r>
  <r>
    <s v="tt0162650"/>
    <x v="68"/>
    <x v="1"/>
    <s v="19/07/2002"/>
    <s v="Action"/>
    <s v=" Crime"/>
    <s v=" Thriller"/>
    <n v="99"/>
    <s v="Germany, USA"/>
    <s v="English"/>
    <s v="German"/>
    <s v="Spanish"/>
    <x v="66"/>
    <s v="Ernest Tidyman, John Singleton"/>
    <s v="Samuel L. Jackson, Vanessa Williams, Jeffrey Wright, Christian Bale, Busta Rhymes, Dan Hedaya, Toni Collette, Richard Roundtree, Ruben Santiago-Hudson, Josef Sommer, Lynne Thigpen, Philip Bosco, Pat Hingle, Lee Tergesen, Daniel von Bargen"/>
    <x v="63"/>
    <s v="Samuel L. Jackson, Vanessa Williams"/>
    <s v="New York City police detective John Shaft (nephew of the original 1970s detective) goes on a personal mission to make sure the son of a real estate tycoon is brought to justice after a racially-motivated murder."/>
    <s v="New York City police detective"/>
    <n v="5.9"/>
    <n v="72469"/>
    <n v="69136504.065040797"/>
    <n v="46000000"/>
    <x v="60"/>
    <n v="70334258"/>
    <n v="161758565.838415"/>
    <n v="107626125"/>
    <n v="310"/>
  </r>
  <r>
    <s v="tt0162983"/>
    <x v="69"/>
    <x v="1"/>
    <d v="2000-05-05T00:00:00"/>
    <s v="Comedy"/>
    <s v=" Drama"/>
    <m/>
    <n v="94"/>
    <s v="Germany, USA"/>
    <s v="English"/>
    <m/>
    <m/>
    <x v="67"/>
    <s v="Delia Ephron, Delia Ephron"/>
    <s v="Meg Ryan, Diane Keaton, Lisa Kudrow, Walter Matthau, Adam Arkin, Shaun Duke, Ann Bortolotti, Cloris Leachman, Maree Cheatham, Myndy Crist, Libby Hudson Lydecker, Jesse James, Edie McClurg, Tracee Ellis Ross, Celia Weston"/>
    <x v="0"/>
    <s v="Meg Ryan, Diane Keaton"/>
    <s v="A trio of sisters bond over their ambivalence toward the approaching death of their curmudgeonly father, to whom none of them was particularly close."/>
    <s v="A trio of sisters bond over their"/>
    <n v="4.9000000000000004"/>
    <n v="11693"/>
    <n v="90178048.780487999"/>
    <n v="60000000"/>
    <x v="61"/>
    <n v="36050230"/>
    <n v="77974018.976097733"/>
    <n v="51880044"/>
    <n v="131"/>
  </r>
  <r>
    <s v="tt0258153"/>
    <x v="70"/>
    <x v="3"/>
    <s v="15/11/2002"/>
    <s v="Comedy"/>
    <s v=" Drama"/>
    <s v=" Sci-Fi"/>
    <n v="117"/>
    <s v="USA"/>
    <s v="English"/>
    <m/>
    <m/>
    <x v="68"/>
    <s v="Andrew Niccol"/>
    <s v="Al Pacino, Benjamin Salisbury, Winona Ryder, Darnell Williams, Jim Rash, Ron Perkins, Jay Mohr, Catherine Keener, Evan Rachel Wood, Jeffrey Pierce, Jeff Williams, Rachel Roberts, Mitzi Martin, Carole Androsky, Christopher Neiman"/>
    <x v="64"/>
    <s v="Al Pacino, Benjamin Salisbury"/>
    <s v="A producer's film is endangered when his star walks off, so he decides to digitally create an actress to substitute for the star, becoming an overnight sensation that everyone thinks is a real person."/>
    <s v="A producer's film is endangered"/>
    <n v="6.1"/>
    <n v="58257"/>
    <m/>
    <m/>
    <x v="4"/>
    <n v="9688676"/>
    <m/>
    <n v="19576023"/>
    <n v="229"/>
  </r>
  <r>
    <s v="tt0163025"/>
    <x v="71"/>
    <x v="0"/>
    <s v="31/08/2001"/>
    <s v="Action"/>
    <s v=" Adventure"/>
    <s v=" Sci-Fi"/>
    <n v="92"/>
    <s v="USA"/>
    <s v="English"/>
    <s v="Spanish"/>
    <m/>
    <x v="69"/>
    <s v="Michael Crichton, Peter Buchman"/>
    <s v="Sam Neill, William H. Macy, T√©a Leoni, Alessandro Nivola, Trevor Morgan, Michael Jeter, John Diehl, Bruce A. Young, Laura Dern, Taylor Nichols, Mark Harelik, Julio Oscar Mechoso, Blake Michael Bryan, Sarah Danielle Madison, Linda Park"/>
    <x v="65"/>
    <s v="Sam Neill, William H. Macy"/>
    <s v="A decidedly odd couple with ulterior motives convince Dr. Grant to go to Isla Sorna for a holiday, but their unexpected landing startles the island's new inhabitants."/>
    <s v="A decidedly odd couple with ulterior"/>
    <n v="5.9"/>
    <n v="290954"/>
    <n v="135908656.12648258"/>
    <n v="93000000"/>
    <x v="62"/>
    <n v="181171875"/>
    <n v="538930152.21964574"/>
    <n v="368780809"/>
    <n v="1312"/>
  </r>
  <r>
    <s v="tt0163978"/>
    <x v="72"/>
    <x v="1"/>
    <s v="25/02/2000"/>
    <s v="Adventure"/>
    <s v=" Drama"/>
    <s v=" Romance"/>
    <n v="119"/>
    <s v="USA, UK"/>
    <s v="English"/>
    <s v="French"/>
    <s v="Swedish"/>
    <x v="70"/>
    <s v="John Hodge, Alex Garland"/>
    <s v="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
    <x v="66"/>
    <s v="Leonardo DiCaprio, Daniel York"/>
    <s v="Vicenarian Richard travels to Thailand and finds himself in possession of a strange map. Rumours state that it leads to a solitary beach paradise, a tropical bliss. Excited and intrigued, he sets out to find it."/>
    <s v="Vicenarian Richard travels to"/>
    <n v="6.7"/>
    <n v="219346"/>
    <n v="75148373.983740002"/>
    <n v="50000000"/>
    <x v="63"/>
    <n v="39785027"/>
    <n v="216512795.34264275"/>
    <n v="144056873"/>
    <n v="590"/>
  </r>
  <r>
    <s v="tt0258760"/>
    <x v="73"/>
    <x v="0"/>
    <s v="23/08/2001"/>
    <s v="Comedy"/>
    <m/>
    <m/>
    <n v="93"/>
    <s v="Germany"/>
    <s v="German"/>
    <m/>
    <m/>
    <x v="71"/>
    <s v="Christian Z√ºbert"/>
    <s v="Lucas Gregorowicz, Moritz Bleibtreu, Marie Zielcke, Julian Weigend, Elmar Wepper, Alexandra Schalaudek, Christof Wackernagel, Antoine Monot Jr., Wotan Wilke M√∂hring, Nils Brunkhorst, Alexandra Neldel, Christoph K√ºnzler, Peter Fieseler, Thomas Schendel, Anya Hoffmann"/>
    <x v="67"/>
    <s v="Lucas Gregorowicz, Moritz Bleibtreu"/>
    <s v="Stefan and Kai have good going business, self-grown cannabis screened as pizza delivering service. For now they only have to deal with aphids."/>
    <s v="Stefan and Kai have good going"/>
    <n v="7.3"/>
    <n v="10597"/>
    <m/>
    <m/>
    <x v="4"/>
    <m/>
    <m/>
    <n v="4202851"/>
    <n v="15"/>
  </r>
  <r>
    <s v="tt0163983"/>
    <x v="74"/>
    <x v="1"/>
    <s v="18/05/2001"/>
    <s v="Crime"/>
    <s v=" Drama"/>
    <s v=" Horror"/>
    <n v="107"/>
    <s v="USA, Germany"/>
    <s v="English"/>
    <m/>
    <m/>
    <x v="72"/>
    <s v="Cathy Cash Spellman, Thomas Rickman"/>
    <s v="Kim Basinger, Jimmy Smits, Holliston Coleman, Rufus Sewell, Angela Bettis, Christina Ricci, Michael Gaston, Lumi Cavazos, Dimitra Arliss, Eugene Lipinski, Anne Betancourt, Ian Holm, Helen Stenborg, Matthew Lemche, Dan Warry-Smith"/>
    <x v="68"/>
    <s v="Kim Basinger, Jimmy Smits"/>
    <s v="Cody, a little girl abandoned by her mother and raised by her aunt, a nurse, is kidnapped. The girl's guardian, aided by an F.B.I. agent, learn that Cody has supernatural abilities, and the abductees are a Satanic cult willing to do anything to gain them."/>
    <s v="Cody, a little girl abandoned"/>
    <n v="5.0999999999999996"/>
    <n v="13737"/>
    <n v="97692886.178862005"/>
    <n v="65000000"/>
    <x v="64"/>
    <n v="29381494"/>
    <n v="60784528.810162738"/>
    <n v="40443010"/>
    <n v="194"/>
  </r>
  <r>
    <s v="tt0164052"/>
    <x v="75"/>
    <x v="1"/>
    <s v="13/10/2000"/>
    <s v="Action"/>
    <s v=" Horror"/>
    <s v=" Sci-Fi"/>
    <n v="112"/>
    <s v="USA, Germany"/>
    <s v="English"/>
    <m/>
    <m/>
    <x v="73"/>
    <s v="Gary Scott Thompson, Andrew W. Marlowe"/>
    <s v="Elisabeth Shue, Kevin Bacon, Josh Brolin, Kim Dickens, Greg Grunberg, Joey Slotnick, Mary Randle, William Devane, Rhona Mitra, Pablo Espinosa, Margot Rose, Jimmie F. Skaggs, Jeffrey Scaperrotta, Sarah Bowles, Kelli Scott"/>
    <x v="69"/>
    <s v="Elisabeth Shue, Kevin Bacon"/>
    <s v="When the leader of a team of scientists volunteers to be the test subject for their experiment in human invisibility, he slowly unravels and turns against them, with horrific consequences."/>
    <s v="When the leader of a team of scientists"/>
    <n v="5.8"/>
    <n v="121916"/>
    <n v="142781910.56910601"/>
    <n v="95000000"/>
    <x v="65"/>
    <n v="73209340"/>
    <n v="285884637.06158602"/>
    <n v="190213455"/>
    <n v="663"/>
  </r>
  <r>
    <s v="tt0259393"/>
    <x v="76"/>
    <x v="0"/>
    <s v="19/04/2002"/>
    <s v="Drama"/>
    <s v=" Mystery"/>
    <s v=" Romance"/>
    <n v="121"/>
    <s v="Australia, Germany"/>
    <s v="English"/>
    <s v="Spanish"/>
    <m/>
    <x v="74"/>
    <s v="Andrew Bovell, Andrew Bovell"/>
    <s v="Anthony LaPaglia, Rachael Blake, Kerry Armstrong, Manu Bennett, Melissa Martinez, Owen McKenna, Nicholas Cooper, Marc Dwyer, Puven Pather, Lionel Tozer, Glenn Suter, Leah Purcell, Barbara Hershey, Natasha Guthrie, James Cullington"/>
    <x v="70"/>
    <s v="Anthony LaPaglia, Rachael Blake"/>
    <s v="The relationships of four couples unravel after the discovery of a young woman's body in Lantana bush in suburban Sydney."/>
    <s v="The relationships of four couples"/>
    <n v="7.2"/>
    <n v="18417"/>
    <m/>
    <m/>
    <x v="4"/>
    <n v="4623189"/>
    <m/>
    <n v="15747450"/>
    <n v="206"/>
  </r>
  <r>
    <s v="tt0164184"/>
    <x v="77"/>
    <x v="3"/>
    <s v="30/08/2002"/>
    <s v="Action"/>
    <s v=" Drama"/>
    <s v=" Thriller"/>
    <n v="124"/>
    <s v="USA, Germany, Canada"/>
    <s v="English"/>
    <s v="Russian"/>
    <s v="Ukrainian"/>
    <x v="75"/>
    <s v="Tom Clancy, Paul Attanasio"/>
    <s v="Ian Mongrain, Russell Bobbitt, James Cromwell, Ken Jenkins, Bruce McGill, John Beasley, Morgan Freeman, Philip Baker Hall, Al Vandecruys, Richard Cohee, Philip Pretten, Alison Darcy, Richard Marner, Ostap Soroka, Robert Martin Robinson"/>
    <x v="71"/>
    <s v="Ian Mongrain, Russell Bobbitt"/>
    <s v="CIA analyst Jack Ryan must stop the plans of a Neo-Nazi faction that threatens to induce a catastrophic conflict between the United States and Russia's President by detonating a nuclear weapon at a football game in Baltimore, Maryland."/>
    <s v="CIA analyst Jack Ryan must stop"/>
    <n v="6.4"/>
    <n v="101506"/>
    <n v="97827392.996108964"/>
    <n v="68000000"/>
    <x v="66"/>
    <n v="118907036"/>
    <n v="278982680.42630351"/>
    <n v="193921372"/>
    <n v="572"/>
  </r>
  <r>
    <s v="tt0259484"/>
    <x v="78"/>
    <x v="3"/>
    <s v="25/07/2003"/>
    <s v="Action"/>
    <s v=" Crime"/>
    <s v=" Drama"/>
    <n v="97"/>
    <s v="USA"/>
    <s v="English"/>
    <m/>
    <m/>
    <x v="76"/>
    <s v="Azie Faison Jr., Austin Phillips"/>
    <s v="Wood Harris, Mekhi Phifer, Kevin Carroll, Esai Morales, Chi McBride, Cam'ron, Remo Greene, Cynthia Martells, Elise Neal, Regina Hall, Joyce Walker, Ron Cephas Jones, Nelson Tynes, Karen Andrew, Pedro Salv√≠n"/>
    <x v="72"/>
    <s v="Wood Harris, Mekhi Phifer"/>
    <s v="A young man from Harlem, forced to cope with the 1980s drug scene, builds an illegal empire, only to have a crisis of conscience."/>
    <s v="A young man from Harlem, forced"/>
    <n v="7.1"/>
    <n v="10405"/>
    <m/>
    <m/>
    <x v="4"/>
    <n v="3090862"/>
    <m/>
    <n v="3116526"/>
    <n v="34"/>
  </r>
  <r>
    <s v="tt0164212"/>
    <x v="79"/>
    <x v="1"/>
    <d v="2000-02-06T00:00:00"/>
    <s v="Crime"/>
    <s v=" Drama"/>
    <s v=" Thriller"/>
    <n v="110"/>
    <s v="France, USA"/>
    <s v="English"/>
    <s v="Spanish"/>
    <s v="Italian"/>
    <x v="77"/>
    <s v="John Wainwright, Claude Miller"/>
    <s v="Gene Hackman, Morgan Freeman, Thomas Jane, Monica Bellucci, Nydia Caro, Miguel √Ångel Su√°rez, Pablo Cunqueiro, Isabel Algaze, Jacqueline Duprey, Luis Caballero, Patricia Beato, Sahyly Yamile, Hector Travieso, Marisol Calero, Vanessa Shenk"/>
    <x v="73"/>
    <s v="Gene Hackman, Morgan Freeman"/>
    <s v="A wealthy attorney in San Juan comes to the police station for &quot;10 min.&quot; of follow up questions to finding a 12-year old girl's body in a park. Another young girl was also raped and murdered weeks earlier and the evidence points to him."/>
    <s v="A wealthy attorney in San Juan"/>
    <n v="6.5"/>
    <n v="22055"/>
    <n v="37574186.991870001"/>
    <n v="25000000"/>
    <x v="67"/>
    <n v="260562"/>
    <n v="1966245.1815447197"/>
    <n v="1308242"/>
    <n v="174"/>
  </r>
  <r>
    <s v="tt0164334"/>
    <x v="80"/>
    <x v="0"/>
    <s v="26/10/2001"/>
    <s v="Drama"/>
    <s v=" Thriller"/>
    <m/>
    <n v="104"/>
    <s v="USA, Germany, Canada"/>
    <s v="English"/>
    <s v="Russian"/>
    <m/>
    <x v="78"/>
    <s v="James Patterson, Marc Moss"/>
    <s v="Morgan Freeman, Monica Potter, Michael Wincott, Dylan Baker, Mika Boorem, Anton Yelchin, Kim Hawthorne, Jay O. Sanders, Billy Burke, Michael Moriarty, Penelope Ann Miller, Anna Maria Horsford, Scott Heindl, Christopher Shyer, Jill Teed"/>
    <x v="74"/>
    <s v="Morgan Freeman, Monica Potter"/>
    <s v="When a congressman's daughter under Secret Service protection is kidnapped from a private school, detective Alex Cross investigates the case even though he's recovering from the loss of his partner."/>
    <s v="When a congressman's daughter"/>
    <n v="6.4"/>
    <n v="74947"/>
    <n v="87683003.952569395"/>
    <n v="60000000"/>
    <x v="68"/>
    <n v="74078174"/>
    <n v="153706202.99814269"/>
    <n v="105178561"/>
    <n v="351"/>
  </r>
  <r>
    <s v="tt0260991"/>
    <x v="81"/>
    <x v="1"/>
    <d v="2000-09-09T00:00:00"/>
    <s v="Action"/>
    <s v=" Drama"/>
    <s v=" Thriller"/>
    <n v="110"/>
    <s v="South Korea"/>
    <s v="Korean"/>
    <s v="English"/>
    <s v="German"/>
    <x v="79"/>
    <s v="Seong-san Jeong, Hyun-seok Kim"/>
    <s v="Yeong-ae Lee, Byung-hun Lee, Kang-ho Song, Tae-woo Kim, Ha-kyun Shin, Herbert Ulrich, Christoph Hofrichter, Micara Adriana, Gallego Alberto, Ahmedov Ayder, Cannon Greg Courtney, Ju-bong Gi, Isaac Green, Lim Il-Gyu, Tae-Hyun Jin"/>
    <x v="75"/>
    <s v="Yeong-ae Lee, Byung-hun Lee"/>
    <s v="After a shooting incident at the North/South Korean border/DMZ leaves 2 North Korean soldiers dead, a neutral Swiss/Swedish team investigates, what actually happened."/>
    <s v="After a shooting incident at the"/>
    <n v="7.8"/>
    <n v="25582"/>
    <m/>
    <m/>
    <x v="4"/>
    <m/>
    <m/>
    <n v="124071"/>
    <n v="85"/>
  </r>
  <r>
    <s v="tt0165929"/>
    <x v="82"/>
    <x v="1"/>
    <s v="21/07/2000"/>
    <s v="Action"/>
    <s v=" Crime"/>
    <s v=" Thriller"/>
    <n v="115"/>
    <s v="USA"/>
    <s v="English"/>
    <s v="Chinese"/>
    <m/>
    <x v="80"/>
    <s v="Mitchell Kapner, Eric Bernt"/>
    <s v="Jet Li, Aaliyah, Isaiah Washington, Russell Wong, Delroy Lindo, D.B. Woodside, Henry O, Jon Kit Lee, Edoardo Ballerini, Anthony Anderson, DMX, Matthew Harrison, Terry Chen, Derek Lowe, Ronin Wong"/>
    <x v="76"/>
    <s v="Jet Li, Aaliyah, Isaiah Washington"/>
    <s v="An avenging cop seeks out his brother's killer and falls for the daughter of a businessman who is involved in a money-deal with his father."/>
    <s v="An avenging cop seeks out his"/>
    <n v="6.1"/>
    <n v="66018"/>
    <n v="37574186.991870001"/>
    <n v="25000000"/>
    <x v="69"/>
    <n v="55973336"/>
    <n v="136825289.73495966"/>
    <n v="91036760"/>
    <n v="374"/>
  </r>
  <r>
    <s v="tt0165982"/>
    <x v="83"/>
    <x v="4"/>
    <s v="19/12/2003"/>
    <s v="Animation"/>
    <s v=" Adventure"/>
    <s v=" Family"/>
    <n v="88"/>
    <s v="USA"/>
    <s v="English"/>
    <s v="Cantonese"/>
    <s v="Italian"/>
    <x v="81"/>
    <s v="John Logan"/>
    <s v="Brad Pitt, Catherine Zeta-Jones, Michelle Pfeiffer, Joseph Fiennes, Dennis Haysbert, Timothy West, Adriano Giannini, Raman Hui, Chung Chan, Jim Cummings, Conrad Vernon, Andrew Birch, Chris Miller"/>
    <x v="77"/>
    <s v="Brad Pitt, Catherine Zeta-Jones"/>
    <s v="The sailor of legend is framed by the goddess Eris for the theft of the Book of Peace, and must travel to her realm at the end of the world to retrieve it and save the life of his childhood friend Prince Proteus."/>
    <s v="The sailor of legend is framed"/>
    <n v="6.7"/>
    <n v="48185"/>
    <n v="84394891.304347798"/>
    <n v="60000000"/>
    <x v="70"/>
    <n v="26483452"/>
    <n v="113613917.56221192"/>
    <n v="80773077"/>
    <n v="108"/>
  </r>
  <r>
    <s v="tt0166276"/>
    <x v="84"/>
    <x v="0"/>
    <d v="2001-06-07T00:00:00"/>
    <s v="Animation"/>
    <s v=" Comedy"/>
    <s v=" Fantasy"/>
    <n v="93"/>
    <s v="USA"/>
    <s v="English"/>
    <m/>
    <m/>
    <x v="82"/>
    <s v="Kaja Blackley, Sam Hamm"/>
    <s v="Brendan Fraser, Bridget Fonda, John Turturro, Chris Kattan, Giancarlo Esposito, Rose McGowan, Dave Foley, Megan Mullally, Bob Odenkirk, Pat Kilbane, Lisa Zane, Whoopi Goldberg, Sandra Thigpen, Wayne Wilderson, Amy Higgins"/>
    <x v="78"/>
    <s v="Brendan Fraser, Bridget Fonda"/>
    <s v="In a coma, a cartoonist finds himself trapped within his own underground creation and must find a way to get back, while racing against his popular but treacherous character, Monkeybone."/>
    <s v="In a coma, a cartoonist finds"/>
    <n v="4.7"/>
    <n v="16489"/>
    <n v="109603754.94071175"/>
    <n v="75000000"/>
    <x v="71"/>
    <n v="5411999"/>
    <n v="11139197.673715444"/>
    <n v="7622365"/>
    <n v="174"/>
  </r>
  <r>
    <s v="tt0166813"/>
    <x v="85"/>
    <x v="3"/>
    <s v="20/12/2002"/>
    <s v="Animation"/>
    <s v=" Adventure"/>
    <s v=" Drama"/>
    <n v="83"/>
    <s v="USA"/>
    <s v="English"/>
    <m/>
    <m/>
    <x v="83"/>
    <s v="John Fusco, Michael Lucker"/>
    <s v="Matt Damon, James Cromwell, Daniel Studi, Chopper Bernet, Jeff LeBeau, John Rubano, Richard McGonagle, Matt Levin, Adam Paul, Robert Cait, Charles Napier, Meredith Wells, Zahn McClarnon, Michael Horse, Donald Fullilove"/>
    <x v="46"/>
    <s v="Matt Damon, James Cromwell"/>
    <s v="A wild stallion is captured by humans and slowly loses the will to resist training, yet, throughout his struggles for freedom, the stallion refuses to let go of the hope of one day returning home to his herd."/>
    <s v="A wild stallion is captured by"/>
    <n v="7.1"/>
    <n v="63449"/>
    <n v="115091050.58365761"/>
    <n v="80000000"/>
    <x v="72"/>
    <n v="73280117"/>
    <n v="176324580.83451363"/>
    <n v="122563539"/>
    <n v="253"/>
  </r>
  <r>
    <s v="tt0166924"/>
    <x v="86"/>
    <x v="0"/>
    <s v="15/02/2002"/>
    <s v="Drama"/>
    <s v=" Mystery"/>
    <s v=" Thriller"/>
    <n v="147"/>
    <s v="France, USA"/>
    <s v="English"/>
    <s v="Spanish"/>
    <s v="French"/>
    <x v="84"/>
    <s v="David Lynch"/>
    <s v="Naomi Watts, Jeanne Bates, Dan Birnbaum, Laura Harring, Randall Wulff, Robert Forster, Brent Briscoe, Maya Bond, Patrick Fischler, Michael Cooke, Bonnie Aarons, Michael J. Anderson, Joseph Kearney, Enrique Buelna, Richard Mead"/>
    <x v="79"/>
    <s v="Naomi Watts, Jeanne Bates"/>
    <s v="After a car wreck on the winding Mulholland Drive renders a woman amnesiac, she and a perky Hollywood-hopeful search for clues and answers across Los Angeles in a twisting venture beyond dreams and reality."/>
    <s v="After a car wreck on the winding"/>
    <n v="8"/>
    <n v="312966"/>
    <n v="21920750.988142349"/>
    <n v="15000000"/>
    <x v="73"/>
    <n v="7220243"/>
    <n v="29417000.433241185"/>
    <n v="20129557"/>
    <n v="1929"/>
  </r>
  <r>
    <s v="tt0167190"/>
    <x v="87"/>
    <x v="5"/>
    <d v="2004-08-10T00:00:00"/>
    <s v="Action"/>
    <s v=" Fantasy"/>
    <s v=" Horror"/>
    <n v="122"/>
    <s v="USA"/>
    <s v="English"/>
    <s v="Russian"/>
    <m/>
    <x v="85"/>
    <s v="Guillermo del Toro, Guillermo del Toro"/>
    <s v="Ron Perlman, John Hurt, Selma Blair, Rupert Evans, Karel Roden, Jeffrey Tambor, Doug Jones, Brian Steele, Ladislav Beran, Biddy Hodson, Corey Johnson, Kevin Trainor, Brian Caspe, James Babson, Stephen Fisher"/>
    <x v="80"/>
    <s v="Ron Perlman, John Hurt"/>
    <s v="A demon, raised from infancy after being conjured by and rescued from the Nazis, grows up to become a defender against the forces of darkness."/>
    <s v="A demon, raised from infancy after"/>
    <n v="6.8"/>
    <n v="302680"/>
    <n v="90426289.041821033"/>
    <n v="66000000"/>
    <x v="74"/>
    <n v="59623958"/>
    <n v="136158679.12564844"/>
    <n v="99378985"/>
    <n v="652"/>
  </r>
  <r>
    <s v="tt0264323"/>
    <x v="88"/>
    <x v="2"/>
    <s v="13/07/2006"/>
    <s v="Comedy"/>
    <s v=" Horror"/>
    <m/>
    <n v="87"/>
    <s v="USA"/>
    <s v="English"/>
    <m/>
    <m/>
    <x v="86"/>
    <s v="Chris Kobin, Tim Sullivan"/>
    <s v="Robert Englund, Lin Shaye, Giuseppe Andrews, Jay Gillespie, Marla Malcolm, Dylan Edrington, Matthew Carey, Peter Stormare, Gina Marie Heekin, Brian Gross, Mushond Lee, Bianca Smith, Brendan McCarthy, Adam Robitel, Christa Campbell"/>
    <x v="81"/>
    <s v="Robert Englund, Lin Shaye"/>
    <s v="Eight college students travelling to Florida for Spring Break stumble into a remote town in Georgia, where they are set upon by the residents."/>
    <s v="Eight college students travelling"/>
    <n v="5.3"/>
    <n v="11856"/>
    <m/>
    <n v="3000000"/>
    <x v="4"/>
    <m/>
    <m/>
    <n v="368976"/>
    <n v="120"/>
  </r>
  <r>
    <s v="tt0167260"/>
    <x v="89"/>
    <x v="4"/>
    <s v="22/01/2004"/>
    <s v="Action"/>
    <s v=" Adventure"/>
    <s v=" Drama"/>
    <n v="201"/>
    <s v="New Zealand, USA"/>
    <s v="English"/>
    <s v="Quenya"/>
    <s v="Old English"/>
    <x v="7"/>
    <s v="J.R.R. Tolkien, Fran Walsh"/>
    <s v="Noel Appleby, Ali Astin, Sean Astin, David Aston, John Bach, Sean Bean, Cate Blanchett, Orlando Bloom, Billy Boyd, Sadwyn Brophy, Alistair Browning, Marton Csokas, Richard Edge, Jason Fitch, Bernard Hill"/>
    <x v="82"/>
    <s v="Noel Appleby, Ali Astin"/>
    <s v="Gandalf and Aragorn lead the World of Men against Sauron's army to draw his gaze from Frodo and Sam as they approach Mount Doom with the One Ring."/>
    <s v="Gandalf and Aragorn lead the World"/>
    <n v="8.9"/>
    <n v="1604280"/>
    <n v="132218663.04347822"/>
    <n v="94000000"/>
    <x v="75"/>
    <n v="377845905"/>
    <n v="1606697419.2634668"/>
    <n v="1142271098"/>
    <n v="3718"/>
  </r>
  <r>
    <s v="tt0167261"/>
    <x v="90"/>
    <x v="3"/>
    <s v="16/01/2003"/>
    <s v="Action"/>
    <s v=" Adventure"/>
    <s v=" Drama"/>
    <n v="179"/>
    <s v="New Zealand, USA"/>
    <s v="English"/>
    <s v="Sindarin"/>
    <s v="Old English"/>
    <x v="7"/>
    <s v="J.R.R. Tolkien, Fran Walsh"/>
    <s v="Bruce Allpress, Sean Astin, John Bach, Sala Baker, Cate Blanchett, Orlando Bloom, Billy Boyd, Jed Brophy, Sam Comery, Brad Dourif, Calum Gittins, Bernard Hill, Bruce Hopkins, Paris Howe Strewe, Christopher Lee"/>
    <x v="83"/>
    <s v="Bruce Allpress, Sean Astin"/>
    <s v="While Frodo and Sam edge closer to Mordor with the help of the shifty Gollum, the divided fellowship makes a stand against Sauron's new ally, Saruman, and his hordes of Isengard."/>
    <s v="While Frodo and Sam edge closer"/>
    <n v="8.6999999999999993"/>
    <n v="1449778"/>
    <n v="135231984.43579769"/>
    <n v="94000000"/>
    <x v="76"/>
    <n v="342551365"/>
    <n v="1368472033.1427238"/>
    <n v="951227416"/>
    <n v="2575"/>
  </r>
  <r>
    <s v="tt0167456"/>
    <x v="91"/>
    <x v="5"/>
    <s v="23/07/2004"/>
    <s v="Action"/>
    <s v=" Adventure"/>
    <s v=" Comedy"/>
    <n v="95"/>
    <s v="UK, France, USA"/>
    <s v="English"/>
    <m/>
    <m/>
    <x v="52"/>
    <s v="Gerry Anderson, Sylvia Anderson"/>
    <s v="Brady Corbet, Debora Weston, Soren Fulton, Lou Hirsch, Alex Barringer, Demetri Goritsas, Genie Francis, Philip Winchester, Deobia Oparei, Bill Paxton, Kyle Herbert, Dominic Colenso, Ben Torgersen, Sophia Myles, Ron Cook"/>
    <x v="84"/>
    <s v="Brady Corbet, Debora Weston"/>
    <s v="When The Hood finds and invades International Rescue's secret base and traps most of the Tracy family, only young Alan Tracy and his friends can save the day."/>
    <s v="When The Hood finds and invades"/>
    <n v="4.3"/>
    <n v="12967"/>
    <n v="78095431.445209086"/>
    <n v="57000000"/>
    <x v="77"/>
    <n v="6880917"/>
    <n v="38751277.795696124"/>
    <n v="28283637"/>
    <n v="229"/>
  </r>
  <r>
    <s v="tt0264508"/>
    <x v="92"/>
    <x v="0"/>
    <s v="31/10/2001"/>
    <s v="Fantasy"/>
    <s v=" Horror"/>
    <s v=" Mystery"/>
    <n v="95"/>
    <s v="Spain"/>
    <s v="English"/>
    <s v="Gallegan"/>
    <s v="Spanish"/>
    <x v="87"/>
    <s v="H.P. Lovecraft, Dennis Paoli"/>
    <s v="Ezra Godden, Francisco Rabal, Raquel Mero√±o, Macarena G√≥mez, Brendan Price, Birgit Bofarull, Ux√≠a Blanco, Ferran Lahoz, Joan Minguell, Alfredo Villa, Jos√© Lifante, Javier Sandoval, Victor Barreira, Fernando Gil, Jorge Luis P√©rez"/>
    <x v="85"/>
    <s v="Ezra Godden, Francisco Rabal"/>
    <s v="A boating accident runs a young man and woman ashore in a decrepit Spanish fishing town which they discover is in the grips of an ancient sea god and its monstrous half human offspring."/>
    <s v="A boating accident runs a young"/>
    <n v="6.2"/>
    <n v="16530"/>
    <m/>
    <s v="EUR 4200000"/>
    <x v="4"/>
    <m/>
    <m/>
    <n v="145046"/>
    <n v="220"/>
  </r>
  <r>
    <s v="tt0168629"/>
    <x v="93"/>
    <x v="1"/>
    <s v="18/10/2000"/>
    <s v="Crime"/>
    <s v=" Drama"/>
    <s v=" Musical"/>
    <n v="140"/>
    <s v="Denmark, Germany, Netherlands, Italy, USA, UK, France, Sweden, Finland, Iceland, Argentina, Norway, Taiwan, Belgium"/>
    <s v="English"/>
    <s v="German"/>
    <s v="Czech"/>
    <x v="88"/>
    <s v="Lars von Trier"/>
    <s v="Bj√∂rk, Catherine Deneuve, David Morse, Peter Stormare, Joel Grey, Cara Seymour, Vladica Kostic, Jean-Marc Barr, Vincent Paterson, Siobhan Fallon Hogan, Zeljko Ivanek, Udo Kier, Jens Albinus, Reathel Bean, Mette Berggreen"/>
    <x v="86"/>
    <s v="Bj√∂rk, Catherine Deneuve"/>
    <s v="An East European girl travels to the United States with her young son, expecting it to be like a Hollywood film."/>
    <s v="An East European girl travels"/>
    <n v="8"/>
    <n v="100095"/>
    <n v="19237983.739837442"/>
    <n v="12800000"/>
    <x v="78"/>
    <n v="4184036"/>
    <n v="60166612.287276551"/>
    <n v="40031879"/>
    <n v="718"/>
  </r>
  <r>
    <s v="tt0168786"/>
    <x v="94"/>
    <x v="3"/>
    <s v="23/05/2003"/>
    <s v="Biography"/>
    <s v=" Drama"/>
    <m/>
    <n v="120"/>
    <s v="USA"/>
    <s v="English"/>
    <s v="Japanese"/>
    <m/>
    <x v="89"/>
    <s v="Antwone Fisher"/>
    <s v="Derek Luke, Malcolm David Kelley, Cory Hodges, Denzel Washington, Joy Bryant, Salli Richardson-Whitfield, Leonard Earl Howze, Kente Scott, Kevin Connolly, Rainoldo Gooding, Novella Nelson, Stephen Snedden, Leo Nepomuceno, Sung Kang, Cordell Stokes"/>
    <x v="87"/>
    <s v="Derek Luke, Malcolm David Kelley"/>
    <s v="Antwone Fisher, a young navy man, is forced to see a psychiatrist after a violent outburst against a fellow crewman. During the course of treatment a painful past is revealed and a new hope begins."/>
    <s v="Antwone Fisher, a young navy man,"/>
    <n v="7.3"/>
    <n v="32331"/>
    <n v="17982976.6536965"/>
    <n v="12500000"/>
    <x v="79"/>
    <n v="21078145"/>
    <n v="33617500.279299617"/>
    <n v="23367586"/>
    <n v="163"/>
  </r>
  <r>
    <s v="tt0169102"/>
    <x v="95"/>
    <x v="0"/>
    <s v="23/08/2002"/>
    <s v="Adventure"/>
    <s v=" Drama"/>
    <s v=" Musical"/>
    <n v="224"/>
    <s v="India"/>
    <s v="Hindi"/>
    <m/>
    <m/>
    <x v="90"/>
    <s v="Ashutosh Gowariker, Ashutosh Gowariker"/>
    <s v="Aamir Khan, Gracy Singh, Rachel Shelley, Paul Blackthorne, Suhasini Mulay, Kulbhushan Kharbanda, Raghuvir Yadav, Rajendra Gupta, Rajesh Vivek, Shri Vallabh Vyas, Javed Khan, Raj Zutshi, Akhilendra Mishra, Daya Shankar Pandey, Yashpal Sharma"/>
    <x v="88"/>
    <s v="Aamir Khan, Gracy Singh"/>
    <s v="The people of a small village in Victorian India stake their future on a game of cricket against their ruthless British rulers."/>
    <s v="The people of a small village"/>
    <n v="8.1"/>
    <n v="102618"/>
    <n v="8768300.3952569403"/>
    <n v="6000000"/>
    <x v="80"/>
    <n v="909043"/>
    <n v="2520602.8552569235"/>
    <n v="1724806"/>
    <n v="286"/>
  </r>
  <r>
    <s v="tt0170016"/>
    <x v="96"/>
    <x v="1"/>
    <d v="2000-07-12T00:00:00"/>
    <s v="Comedy"/>
    <s v=" Family"/>
    <s v=" Fantasy"/>
    <n v="104"/>
    <s v="USA, Germany"/>
    <s v="English"/>
    <m/>
    <m/>
    <x v="91"/>
    <s v="Dr. Seuss, Jeffrey Price"/>
    <s v="Jim Carrey, Taylor Momsen, Kelley, Jeffrey Tambor, Christine Baranski, Bill Irwin, Molly Shannon, Clint Howard, Josh Ryan Evans, Mindy Sterling, Rachel Winfree, Rance Howard, Jeremy Howard, T.J. Thyne, Lacey Kohl"/>
    <x v="89"/>
    <s v="Jim Carrey, Taylor Momsen"/>
    <s v="On the outskirts of Whoville lives a green, revenge-seeking Grinch who plans to ruin Christmas for all of the citizens of the town."/>
    <s v="On the outskirts of Whoville lives"/>
    <n v="6.2"/>
    <n v="198436"/>
    <n v="184865000.00000042"/>
    <n v="123000000"/>
    <x v="81"/>
    <n v="260044825"/>
    <n v="518736304.59833449"/>
    <n v="345141403"/>
    <n v="570"/>
  </r>
  <r>
    <s v="tt0170691"/>
    <x v="97"/>
    <x v="1"/>
    <s v="24/05/2001"/>
    <s v="Drama"/>
    <s v=" War"/>
    <m/>
    <n v="101"/>
    <s v="USA, Germany"/>
    <s v="English"/>
    <m/>
    <m/>
    <x v="92"/>
    <s v="Ross Klavan, Michael McGruther"/>
    <s v="Colin Farrell, Matthew Davis, Clifton Collins Jr., Tom Guiry, Shea Whigham, Russell Richardson, Nick Searcy, Afemo Omilami, James MacDonald, Keith Ewell, Matt Gerald, Stephen Fulton, Tyler Cravens, Michael Edmiston, Arian Ash"/>
    <x v="90"/>
    <s v="Colin Farrell, Matthew Davis"/>
    <s v="A group of recruits go through Advanced Infantry Training at Fort Polk, Louisiana's infamous Tigerland, last stop before Vietnam for tens of thousands of young men in 1971."/>
    <s v="A group of recruits go through"/>
    <n v="7"/>
    <n v="37549"/>
    <n v="15029674.796748001"/>
    <n v="10000000"/>
    <x v="82"/>
    <n v="139692"/>
    <n v="223492.76719512243"/>
    <n v="148701"/>
    <n v="158"/>
  </r>
  <r>
    <s v="tt0171433"/>
    <x v="98"/>
    <x v="1"/>
    <s v="22/09/2000"/>
    <s v="Comedy"/>
    <s v=" Drama"/>
    <s v=" Romance"/>
    <n v="128"/>
    <s v="USA"/>
    <s v="English"/>
    <s v="Hebrew"/>
    <s v="Spanish"/>
    <x v="93"/>
    <s v="Stuart Blumberg"/>
    <s v="Ben Stiller, Edward Norton, Jenna Elfman, Anne Bancroft, Eli Wallach, Ron Rifkin, Milos Forman, Holland Taylor, Lisa Edelstein, Rena Sofer, Ken Leung, Brian George, Catherine Lloyd Burns, Susie Essman, Stuart Blumberg"/>
    <x v="91"/>
    <s v="Ben Stiller, Edward Norton"/>
    <s v="Two friends, a priest and a rabbi, fall in love with the same woman they knew in their youth, but the religious position of both men denies them romance."/>
    <s v="Two friends, a priest and a rabbi,"/>
    <n v="6.3"/>
    <n v="49326"/>
    <n v="43586056.910569198"/>
    <n v="29000000"/>
    <x v="83"/>
    <n v="37047880"/>
    <n v="90095660.612154663"/>
    <n v="59945183"/>
    <n v="262"/>
  </r>
  <r>
    <s v="tt0171580"/>
    <x v="99"/>
    <x v="1"/>
    <s v="23/11/2001"/>
    <s v="Comedy"/>
    <s v=" Crime"/>
    <s v=" Drama"/>
    <n v="110"/>
    <s v="Germany, USA"/>
    <s v="English"/>
    <s v="Spanish"/>
    <m/>
    <x v="94"/>
    <s v="John C. Richards, John C. Richards"/>
    <s v="Morgan Freeman, Ren√©e Zellweger, Chris Rock, Greg Kinnear, Aaron Eckhart, Tia Texada, Crispin Glover, Pruitt Taylor Vince, Allison Janney, Kathleen Wilhoite, Elizabeth Mitchell, Susan Barnes, Harriet Sansom Harris, Sung Hi Lee, Laird Macintosh"/>
    <x v="74"/>
    <s v="Morgan Freeman, Ren√©e Zellweger"/>
    <s v="Comedy about a widow's post-traumatic obsession with a soap star."/>
    <s v="Comedy about a widow's post-traumatic"/>
    <n v="6.1"/>
    <n v="32633"/>
    <n v="52603861.788617998"/>
    <n v="35000000"/>
    <x v="84"/>
    <n v="25170054"/>
    <n v="44134623.508008227"/>
    <n v="29364989"/>
    <n v="262"/>
  </r>
  <r>
    <s v="tt0172156"/>
    <x v="100"/>
    <x v="4"/>
    <s v="17/10/2003"/>
    <s v="Action"/>
    <s v=" Comedy"/>
    <s v=" Crime"/>
    <n v="147"/>
    <s v="USA"/>
    <s v="English"/>
    <s v="Spanish"/>
    <s v="Russian"/>
    <x v="95"/>
    <s v="George Gallo, Marianne Wibberley"/>
    <s v="Martin Lawrence, Will Smith, Jordi Moll√†, Gabrielle Union, Peter Stormare, Theresa Randle, Joe Pantoliano, Michael Shannon, Jon Seda, Yul Vazquez, Jason Manuel Olazabal, Otto Sanchez, Henry Rollins, Antoni Corone, Gary Nickens"/>
    <x v="60"/>
    <s v="Martin Lawrence, Will Smith"/>
    <s v="Two loose-cannon narcotics cops investigate the flow of Ecstasy into Florida from a Cuban drug cartel."/>
    <s v="Two loose-cannon narcotics cops"/>
    <n v="6.6"/>
    <n v="227621"/>
    <n v="182855597.82608691"/>
    <n v="130000000"/>
    <x v="85"/>
    <n v="138608444"/>
    <n v="384474368.62997812"/>
    <n v="273339556"/>
    <n v="565"/>
  </r>
  <r>
    <s v="tt0172495"/>
    <x v="101"/>
    <x v="1"/>
    <s v="19/05/2000"/>
    <s v="Action"/>
    <s v=" Adventure"/>
    <s v=" Drama"/>
    <n v="155"/>
    <s v="USA, UK, Malta, Morocco"/>
    <s v="English"/>
    <m/>
    <m/>
    <x v="96"/>
    <s v="David Franzoni, David Franzoni"/>
    <s v="Russell Crowe, Joaquin Phoenix, Connie Nielsen, Oliver Reed, Richard Harris, Derek Jacobi, Djimon Hounsou, David Schofield, John Shrapnel, Tomas Arana, Ralf Moeller, Spencer Treat Clark, David Hemmings, Tommy Flanagan, Sven-Ole Thorsen"/>
    <x v="92"/>
    <s v="Russell Crowe, Joaquin Phoenix"/>
    <s v="A former Roman General sets out to exact vengeance against the corrupt emperor who murdered his family and sent him into slavery."/>
    <s v="A former Roman General sets out"/>
    <n v="8.5"/>
    <n v="1308193"/>
    <n v="154805650.40650439"/>
    <n v="103000000"/>
    <x v="86"/>
    <n v="187705427"/>
    <n v="699422713.8312211"/>
    <n v="465361176"/>
    <n v="2653"/>
  </r>
  <r>
    <s v="tt0173716"/>
    <x v="102"/>
    <x v="1"/>
    <s v="28/06/2001"/>
    <s v="Comedy"/>
    <s v=" Crime"/>
    <s v=" Thriller"/>
    <n v="87"/>
    <s v="USA, France"/>
    <s v="English"/>
    <m/>
    <m/>
    <x v="97"/>
    <s v="John Waters"/>
    <s v="Melanie Griffith, Stephen Dorff, Alicia Witt, Adrian Grenier, Lawrence Gilliard Jr., Maggie Gyllenhaal, Jack Noseworthy, Mink Stole, Ricki Lake, Patricia Hearst, Michael Shannon, Kevin Nealon, Eric Barry, Zenzele Uzoma, Erika Auchterlonie"/>
    <x v="93"/>
    <s v="Melanie Griffith, Stephen Dorff"/>
    <s v="An insane independent film director and his renegade group of teenage filmmakers kidnap an A-list Hollywood actress and force her to star in their underground film."/>
    <s v="An insane independent film director"/>
    <n v="6.3"/>
    <n v="13392"/>
    <n v="15029674.796748001"/>
    <n v="10000000"/>
    <x v="87"/>
    <n v="1284646"/>
    <n v="2948136.8419512259"/>
    <n v="1961544"/>
    <n v="150"/>
  </r>
  <r>
    <s v="tt0173840"/>
    <x v="103"/>
    <x v="0"/>
    <s v="24/08/2001"/>
    <s v="Animation"/>
    <s v=" Action"/>
    <s v=" Adventure"/>
    <n v="106"/>
    <s v="USA, Japan"/>
    <s v="English"/>
    <m/>
    <m/>
    <x v="98"/>
    <s v="Hironobu Sakaguchi, Al Reinert"/>
    <s v="Ming-Na Wen, Alec Baldwin, Ving Rhames, Steve Buscemi, Peri Gilpin, Donald Sutherland, James Woods, Keith David, Jean Simmons, Matt McKenzie, John DeMita, Matt Adler, Steve Alterman, David Arnott, Cathy Cavadini"/>
    <x v="94"/>
    <s v="Ming-Na Wen, Alec Baldwin"/>
    <s v="A scientist makes a last stand on Earth with the help of a ragtag team of soldiers against an invasion of alien phantoms."/>
    <s v="A scientist makes a last stand"/>
    <n v="6.4"/>
    <n v="79526"/>
    <n v="200209525.69170013"/>
    <n v="137000000"/>
    <x v="88"/>
    <n v="32131830"/>
    <n v="124410243.10632443"/>
    <n v="85131830"/>
    <n v="786"/>
  </r>
  <r>
    <s v="tt0174480"/>
    <x v="104"/>
    <x v="1"/>
    <s v="15/12/2000"/>
    <s v="Drama"/>
    <s v=" Romance"/>
    <m/>
    <n v="103"/>
    <s v="USA"/>
    <s v="English"/>
    <m/>
    <m/>
    <x v="99"/>
    <s v="Allison Burnett"/>
    <s v="Richard Gere, Winona Ryder, Anthony LaPaglia, Elaine Stritch, Vera Farmiga, Sherry Stringfield, Jill Hennessy, J.K. Simmons, Sam Trammell, Mary Beth Hurt, Kali Rocha, Steven Randazzo, Toby Poser, George Spielvogel III, Ranjit Chowdhry"/>
    <x v="95"/>
    <s v="Richard Gere, Winona Ryder"/>
    <s v="Romantic drama about an aging playboy who falls for a sweet, but terminally ill, young woman."/>
    <s v="Romantic drama about an aging"/>
    <n v="5.7"/>
    <n v="24514"/>
    <n v="97692886.178862005"/>
    <n v="65000000"/>
    <x v="89"/>
    <n v="37761915"/>
    <n v="136359231.54325232"/>
    <n v="90726668"/>
    <n v="189"/>
  </r>
  <r>
    <s v="tt0265651"/>
    <x v="105"/>
    <x v="3"/>
    <d v="2003-07-02T00:00:00"/>
    <s v="Crime"/>
    <s v=" Drama"/>
    <s v=" Mystery"/>
    <n v="110"/>
    <s v="UK, Italy, USA"/>
    <s v="English"/>
    <s v="German"/>
    <s v="Italian"/>
    <x v="100"/>
    <s v="Charles McKeown, Liliana Cavani"/>
    <s v="Ray Winstone, John Malkovich, Uwe Mansshardt, Hanns Zischler, Paolo Paoloni, Maurizio Luc√†, Dougray Scott, Evelina Meghnagi, Chiara Caselli, Lena Headey, Sam Blitz, Emidio La Vella, Lutz Winde, Nikolaus Dutsch, Wilfried Zander"/>
    <x v="96"/>
    <s v="Ray Winstone, John Malkovich"/>
    <s v="A dying family man in need of money is persuaded to assassinate a European crime boss."/>
    <s v="A dying family man in need of"/>
    <n v="6.6"/>
    <n v="17037"/>
    <m/>
    <n v="30000000"/>
    <x v="4"/>
    <m/>
    <m/>
    <n v="6200970"/>
    <n v="114"/>
  </r>
  <r>
    <s v="tt0175142"/>
    <x v="106"/>
    <x v="1"/>
    <d v="2000-10-11T00:00:00"/>
    <s v="Comedy"/>
    <m/>
    <m/>
    <n v="88"/>
    <s v="USA"/>
    <s v="English"/>
    <m/>
    <m/>
    <x v="101"/>
    <s v="Shawn Wayans, Marlon Wayans"/>
    <s v="Carmen Electra, Dave Sheridan, Frank B. Moore, Giacomo Baessato, Kyle Graham, Leanne Santos, Mark McConchie, Karen Kruper, Anna Faris, Jon Abrahams, Rick Ducommun, Regina Hall, Marlon Wayans, Shannon Elizabeth, Lloyd Berry"/>
    <x v="97"/>
    <s v="Carmen Electra, Dave Sheridan"/>
    <s v="A year after disposing of the body of a man they accidentally killed, a group of dumb teenagers are stalked by a bumbling serial killer."/>
    <s v="A year after disposing of the"/>
    <n v="6.2"/>
    <n v="228332"/>
    <n v="28556382.113821201"/>
    <n v="19000000"/>
    <x v="90"/>
    <n v="157019771"/>
    <n v="417854674.51963508"/>
    <n v="278019771"/>
    <n v="918"/>
  </r>
  <r>
    <s v="tt0176783"/>
    <x v="107"/>
    <x v="1"/>
    <s v="18/08/2000"/>
    <s v="Drama"/>
    <s v=" Mystery"/>
    <s v=" Thriller"/>
    <n v="90"/>
    <s v="USA"/>
    <s v="English"/>
    <s v="Italian"/>
    <m/>
    <x v="102"/>
    <s v="Gregory Poirier, Gregory Poirier"/>
    <s v="James Marsden, Lena Headey, Norman Reedus, Kate Hudson, Eric Bogosian, Edward James Olmos, Joshua Jackson, Sharon Lawrence, Marisa Coughlan, Kwok-Wing Leung, Mif, Poe, Vicky Lambert, Kenya Massey, Noam Jenkins"/>
    <x v="98"/>
    <s v="James Marsden, Lena Headey"/>
    <s v="Three college students base their class project around gossip and how fast it spreads, which soon spirals out of control."/>
    <s v="Three college students base their"/>
    <n v="5.9"/>
    <n v="14277"/>
    <n v="36071219.5121952"/>
    <n v="24000000"/>
    <x v="91"/>
    <n v="5108820"/>
    <n v="18924269.337804921"/>
    <n v="12591270"/>
    <n v="114"/>
  </r>
  <r>
    <s v="tt0177971"/>
    <x v="108"/>
    <x v="1"/>
    <s v="29/09/2000"/>
    <s v="Action"/>
    <s v=" Adventure"/>
    <s v=" Drama"/>
    <n v="130"/>
    <s v="USA"/>
    <s v="English"/>
    <m/>
    <m/>
    <x v="103"/>
    <s v="Sebastian Junger, William D. Wittliff"/>
    <s v="George Clooney, Mark Wahlberg, John C. Reilly, Diane Lane, William Fichtner, John Hawkes, Allen Payne, Mary Elizabeth Mastrantonio, Karen Allen, Cherry Jones, Bob Gunton, Christopher McDonald, Michael Ironside, Rusty Schwimmer, Janet Wright"/>
    <x v="33"/>
    <s v="George Clooney, Mark Wahlberg"/>
    <s v="An unusually intense storm pattern catches some commercial fishermen unaware and puts them in mortal danger."/>
    <s v="An unusually intense storm pattern"/>
    <n v="6.4"/>
    <n v="154003"/>
    <n v="210415447.15447199"/>
    <n v="140000000"/>
    <x v="92"/>
    <n v="182618434"/>
    <n v="494053116.27162713"/>
    <n v="328718434"/>
    <n v="804"/>
  </r>
  <r>
    <s v="tt0266308"/>
    <x v="109"/>
    <x v="1"/>
    <s v="16/12/2000"/>
    <s v="Action"/>
    <s v=" Adventure"/>
    <s v=" Drama"/>
    <n v="114"/>
    <s v="Japan"/>
    <s v="Japanese"/>
    <m/>
    <m/>
    <x v="104"/>
    <s v="Koushun Takami, Kenta Fukasaku"/>
    <s v="Tatsuya Fujiwara, Aki Maeda, Tar√¥ Yamamoto, Takeshi Kitano, Chiaki Kuriyama, S√¥suke Takaoka, Takashi Tsukamoto, Yukihiro Kotani, Eri Ishikawa, Sayaka Kamiya, Takayo Mimura, Yutaka Shimada, Aki Unone, Ren Matsuzawa, Hirohito Honda"/>
    <x v="99"/>
    <s v="Tatsuya Fujiwara, Aki Maeda"/>
    <s v="In the future, the Japanese government captures a class of ninth-grade students and forces them to kill each other under the revolutionary &quot;Battle Royale&quot; act."/>
    <s v="In the future, the Japanese government"/>
    <n v="7.6"/>
    <n v="166461"/>
    <m/>
    <n v="4500000"/>
    <x v="4"/>
    <m/>
    <m/>
    <n v="958989"/>
    <n v="648"/>
  </r>
  <r>
    <s v="tt0179098"/>
    <x v="110"/>
    <x v="3"/>
    <d v="2003-07-02T00:00:00"/>
    <s v="Drama"/>
    <s v=" Romance"/>
    <m/>
    <n v="117"/>
    <s v="USA"/>
    <s v="English"/>
    <s v="Hebrew"/>
    <m/>
    <x v="105"/>
    <s v="Brad Silberling"/>
    <s v="Jake Gyllenhaal, Dustin Hoffman, Susan Sarandon, Alexia Landeau, Richard Messing, Lev Friedman, Bob Clendenin, Jim Fyfe, Mary Ellen Trainor, Richard Fancy, Marcia Mitzman Gaven, Allan Corduner, Holly Hunter, Careena Melia, Gary Hetzler"/>
    <x v="100"/>
    <s v="Jake Gyllenhaal, Dustin Hoffman"/>
    <s v="As he copes with the death of his fianc√©e, a young man befriends her parents and must figure out what he wants out of life."/>
    <s v="As he copes with the death of"/>
    <n v="6.6"/>
    <n v="13367"/>
    <n v="30211400.778210122"/>
    <n v="21000000"/>
    <x v="93"/>
    <n v="6835856"/>
    <n v="14402278.274319068"/>
    <n v="10011050"/>
    <n v="147"/>
  </r>
  <r>
    <s v="tt0179626"/>
    <x v="111"/>
    <x v="0"/>
    <s v="23/03/2001"/>
    <s v="Action"/>
    <s v=" Crime"/>
    <s v=" Drama"/>
    <n v="120"/>
    <s v="USA, Germany"/>
    <s v="English"/>
    <s v="Czech"/>
    <s v="Russian"/>
    <x v="106"/>
    <s v="John Herzfeld"/>
    <s v="Robert De Niro, Edward Burns, Kelsey Grammer, Avery Brooks, Melina Kanakaredes, Karel Roden, Oleg Taktarov, Vera Farmiga, John DiResta, James Handy, Darius McCrary, Bruce Cutler, Charlize Theron, Kim Cattrall, David Alan Grier"/>
    <x v="101"/>
    <s v="Robert De Niro, Edward Burns"/>
    <s v="A homicide detective and a fire marshal must stop a pair of murderers who commit videotaped crimes to become media darlings."/>
    <s v="A homicide detective and a fire"/>
    <n v="6.1"/>
    <n v="47946"/>
    <n v="87683003.952569395"/>
    <n v="60000000"/>
    <x v="94"/>
    <n v="24403552"/>
    <n v="82363539.151778877"/>
    <n v="56359980"/>
    <n v="265"/>
  </r>
  <r>
    <s v="tt0180052"/>
    <x v="112"/>
    <x v="3"/>
    <s v="29/11/2002"/>
    <s v="Comedy"/>
    <s v=" Action"/>
    <s v=" Sci-Fi"/>
    <n v="95"/>
    <s v="USA, Australia"/>
    <s v="English"/>
    <m/>
    <m/>
    <x v="107"/>
    <s v="Neil Cuthbert"/>
    <s v="Eddie Murphy, Randy Quaid, Rosario Dawson, Joe Pantoliano, Jay Mohr, Luis Guzm√°n, James Rebhorn, Peter Boyle, Burt Young, Miguel A. N√∫√±ez Jr., Pam Grier, John Cleese, Victor Varnado, Illeana Douglas, Jacynthe Ren√©"/>
    <x v="38"/>
    <s v="Eddie Murphy, Randy Quaid"/>
    <s v="In the future, a man struggles to keep his lunar nightclub out of the hands of the Mafia."/>
    <s v="In the future, a man struggles"/>
    <n v="3.8"/>
    <n v="24184"/>
    <n v="143863813.229572"/>
    <n v="100000000"/>
    <x v="95"/>
    <n v="4420080"/>
    <n v="10220046.448599223"/>
    <n v="7103973"/>
    <n v="184"/>
  </r>
  <r>
    <s v="tt0180073"/>
    <x v="113"/>
    <x v="1"/>
    <d v="2001-02-03T00:00:00"/>
    <s v="Biography"/>
    <s v=" Drama"/>
    <m/>
    <n v="124"/>
    <s v="UK, Germany, USA"/>
    <s v="English"/>
    <s v="Latin"/>
    <m/>
    <x v="108"/>
    <s v="Doug Wright, Doug Wright"/>
    <s v="Geoffrey Rush, Kate Winslet, Joaquin Phoenix, Michael Caine, Billie Whitelaw, Patrick Malahide, Amelia Warner, Jane Menelaus, Stephen Moyer, Tony Pritchard, Michael Jenn, Danny Babington, George Antoni, Stephen Marcus, Elizabeth Berrington"/>
    <x v="102"/>
    <s v="Geoffrey Rush, Kate Winslet"/>
    <s v="In a Napoleonic era insane asylum, an inmate, the irrepressible Marquis De Sade, fights a battle of wills against a tyrannically prudish doctor."/>
    <s v="In a Napoleonic era insane asylum,"/>
    <n v="7.3"/>
    <n v="50924"/>
    <n v="20290060.975609802"/>
    <n v="13500000"/>
    <x v="96"/>
    <n v="7065332"/>
    <n v="27037223.165487863"/>
    <n v="17989227"/>
    <n v="312"/>
  </r>
  <r>
    <s v="tt0180093"/>
    <x v="114"/>
    <x v="1"/>
    <s v="15/12/2000"/>
    <s v="Drama"/>
    <m/>
    <m/>
    <n v="102"/>
    <s v="USA"/>
    <s v="English"/>
    <m/>
    <m/>
    <x v="109"/>
    <s v="Hubert Selby Jr., Hubert Selby Jr."/>
    <s v="Ellen Burstyn, Jared Leto, Jennifer Connelly, Marlon Wayans, Christopher McDonald, Louise Lasser, Marcia Jean Kurtz, Janet Sarno, Suzanne Shepherd, Joanne Gordon, Charlotte Aronofsky, Mark Margolis, Michael Kaycheck, Jack O'Connell, Chas Mastin"/>
    <x v="103"/>
    <s v="Ellen Burstyn, Jared Leto"/>
    <s v="The drug-induced utopias of four Coney Island people are shattered when their addictions run deep."/>
    <s v="The drug-induced utopias of four"/>
    <n v="8.3000000000000007"/>
    <n v="748291"/>
    <n v="6763353.6585365999"/>
    <n v="4500000"/>
    <x v="97"/>
    <n v="3635482"/>
    <n v="11107091.995284578"/>
    <n v="7390108"/>
    <n v="2130"/>
  </r>
  <r>
    <s v="tt0180734"/>
    <x v="115"/>
    <x v="0"/>
    <d v="2002-08-03T00:00:00"/>
    <s v="Drama"/>
    <s v=" Sport"/>
    <m/>
    <n v="106"/>
    <s v="Germany, USA"/>
    <s v="English"/>
    <s v="German"/>
    <m/>
    <x v="110"/>
    <s v="Daniel Coyle, John Gatins"/>
    <s v="Keanu Reeves, Diane Lane, John Hawkes, Bryan Hearne, Julian Griffith, Michael B. Jordan, A. Delon Ellis Jr., Kris D. Lofton, Michael Perkins, Brian M. Reed, DeWayne Warren, Carol Hall, Jacqueline Williams, Freeman Coffey, D.B. Sweeney"/>
    <x v="104"/>
    <s v="Keanu Reeves, Diane Lane"/>
    <s v="An aimless young man who is scalping tickets, gambling, and drinking, agrees to coach a Little League team from the Cabrini Green housing project in Chicago as a condition of getting a loan from a friend."/>
    <s v="An aimless young man who is scalping"/>
    <n v="6.4"/>
    <n v="27785"/>
    <n v="46764268.774703681"/>
    <n v="32000000"/>
    <x v="98"/>
    <n v="40222729"/>
    <n v="64450499.150079221"/>
    <n v="44102389"/>
    <n v="135"/>
  </r>
  <r>
    <s v="tt0181536"/>
    <x v="116"/>
    <x v="1"/>
    <s v="23/03/2001"/>
    <s v="Drama"/>
    <m/>
    <m/>
    <n v="136"/>
    <s v="USA"/>
    <s v="English"/>
    <s v="German"/>
    <m/>
    <x v="111"/>
    <s v="Mike Rich"/>
    <s v="Sean Connery, Rob Brown, F. Murray Abraham, Anna Paquin, Busta Rhymes, April Grace, Michael Pitt, Michael Nouri, Richard Easton, Glenn Fitzgerald, Lil' Zane, Stephanie Berry, Fly Williams III, Damany Mathis, Damion Lee"/>
    <x v="105"/>
    <s v="Sean Connery, Rob Brown"/>
    <s v="A young writing prodigy finds a mentor in a reclusive author."/>
    <s v="A young writing prodigy finds"/>
    <n v="7.3"/>
    <n v="81537"/>
    <n v="64627601.626016401"/>
    <n v="43000000"/>
    <x v="99"/>
    <n v="51804714"/>
    <n v="120312192.04764254"/>
    <n v="80049764"/>
    <n v="338"/>
  </r>
  <r>
    <s v="tt0181689"/>
    <x v="117"/>
    <x v="3"/>
    <s v="27/09/2002"/>
    <s v="Action"/>
    <s v=" Crime"/>
    <s v=" Mystery"/>
    <n v="145"/>
    <s v="USA"/>
    <s v="English"/>
    <s v="Swedish"/>
    <m/>
    <x v="112"/>
    <s v="Philip K. Dick, Scott Frank"/>
    <s v="Tom Cruise, Max von Sydow, Steve Harris, Neal McDonough, Patrick Kilpatrick, Jessica Capshaw, Richard Coca, Keith Campbell, Kirk B.R. Woller, Klea Scott, Frank Grillo, Anna Maria Horsford, Sarah Simmons, Eugene Osment, James Henderson"/>
    <x v="9"/>
    <s v="Tom Cruise, Max von Sydow"/>
    <s v="In a future where a special police unit is able to arrest murderers before they commit their crimes, an officer from that unit is himself accused of a future murder."/>
    <s v="In a future where a special police"/>
    <n v="7.6"/>
    <n v="498830"/>
    <n v="146741089.49416345"/>
    <n v="102000000"/>
    <x v="100"/>
    <n v="132072926"/>
    <n v="515568956.92599225"/>
    <n v="358372926"/>
    <n v="1392"/>
  </r>
  <r>
    <s v="tt0267287"/>
    <x v="118"/>
    <x v="0"/>
    <s v="20/01/2001"/>
    <s v="Action"/>
    <s v=" Drama"/>
    <s v=" Fantasy"/>
    <n v="107"/>
    <s v="Japan, Poland"/>
    <s v="Polish"/>
    <m/>
    <m/>
    <x v="113"/>
    <s v="Kazunori It√¥"/>
    <s v="Malgorzata Foremniak, Wladyslaw Kowalski, Jerzy Gudejko, Dariusz Biskupski, Bartlomiej Swiderski, Katarzyna Bargielowska, Alicja Sapryk, Michal Breitenwald, Zuzanna Kasz, Adam Szyszkowski, Krzysztof Plewako-Szczerbinski, Marek Stawinski, Jaroslaw Budnik, Andrzej Debski, Elzbieta Towarnicka"/>
    <x v="106"/>
    <s v="Malgorzata Foremniak"/>
    <s v="In a dystopian world, a woman spends her time playing an illegal and dangerous game, hoping to find meaning in her world."/>
    <s v="In a dystopian world, a woman"/>
    <n v="6.4"/>
    <n v="12737"/>
    <m/>
    <n v="8000000"/>
    <x v="4"/>
    <m/>
    <m/>
    <n v="449275"/>
    <n v="149"/>
  </r>
  <r>
    <s v="tt0181739"/>
    <x v="119"/>
    <x v="0"/>
    <d v="2001-10-08T00:00:00"/>
    <s v="Animation"/>
    <s v=" Action"/>
    <s v=" Adventure"/>
    <n v="95"/>
    <s v="USA"/>
    <s v="English"/>
    <m/>
    <m/>
    <x v="114"/>
    <s v="Marc Hyman"/>
    <s v="Chris Rock, Laurence Fishburne, David Hyde Pierce, Brandy Norwood, William Shatner, Ron Howard, Kid Rock, Kenny Olson, Jason Krause, Joe C., Stefanie Eulinberg, Jimmie Bones, Uncle Kracker, Jonathan Adams, Carlos Alazraqui"/>
    <x v="107"/>
    <s v="Chris Rock, Laurence Fishburne"/>
    <s v="A policeman white blood cell, with the help of a cold pill, must stop a deadly virus from destroying the human they live in, Frank."/>
    <s v="A policeman white blood cell,"/>
    <n v="6.3"/>
    <n v="31815"/>
    <n v="102296837.9446643"/>
    <n v="70000000"/>
    <x v="101"/>
    <n v="13596911"/>
    <n v="20497974.415573176"/>
    <n v="14026418"/>
    <n v="155"/>
  </r>
  <r>
    <s v="tt0181852"/>
    <x v="120"/>
    <x v="4"/>
    <s v="19/09/2003"/>
    <s v="Action"/>
    <s v=" Sci-Fi"/>
    <m/>
    <n v="109"/>
    <s v="USA, Germany, UK"/>
    <s v="English"/>
    <m/>
    <m/>
    <x v="38"/>
    <s v="John Brancato, Michael Ferris"/>
    <s v="Arnold Schwarzenegger, Nick Stahl, Claire Danes, Kristanna Loken, David Andrews, Mark Famiglietti, Earl Boen, Moira Sinise, Chopper Bernet, Christopher Lawford, Carolyn Hennesy, Jay Acovone, M.C. Gainey, Susan Merson, Elizabeth Morehead"/>
    <x v="108"/>
    <s v="Arnold Schwarzenegger"/>
    <s v="A machine from a post-apocalyptic future travels back in time to protect a man and a woman from an advanced robotic assassin to ensure they both survive a nuclear attack."/>
    <s v="A machine from a post-apocalyptic"/>
    <n v="6.3"/>
    <n v="371749"/>
    <n v="281316304.347826"/>
    <n v="200000000"/>
    <x v="102"/>
    <n v="150371112"/>
    <n v="609571798.19473898"/>
    <n v="433371112"/>
    <n v="1721"/>
  </r>
  <r>
    <s v="tt0267891"/>
    <x v="121"/>
    <x v="2"/>
    <s v="21/07/2006"/>
    <s v="Comedy"/>
    <s v=" Sport"/>
    <m/>
    <n v="94"/>
    <s v="USA"/>
    <s v="English"/>
    <m/>
    <m/>
    <x v="115"/>
    <s v="Ricky Blitt"/>
    <s v="Johnny Knoxville, Brian Cox, Katherine Heigl, Jed Rees, Bill Chott, Edward Barbanell, Leonard Earl Howze, Geoffrey Arend, John Taylor, Luis Avalos, Leonard Flowers, Zen Gesner, Steve Levy, Alcides Dias, Mike Cerrone"/>
    <x v="109"/>
    <s v="Johnny Knoxville, Brian Cox"/>
    <s v="A young guy's only option to erase a really bad debt is to rig the Special Olympics by posing as a contestant."/>
    <s v="A young guy's only option to erase"/>
    <n v="5.8"/>
    <n v="34831"/>
    <m/>
    <m/>
    <x v="4"/>
    <n v="35428675"/>
    <m/>
    <n v="40442443"/>
    <n v="164"/>
  </r>
  <r>
    <s v="tt0181865"/>
    <x v="122"/>
    <x v="1"/>
    <d v="2001-09-03T00:00:00"/>
    <s v="Crime"/>
    <s v=" Drama"/>
    <s v=" Thriller"/>
    <n v="147"/>
    <s v="USA, Mexico, Germany"/>
    <s v="English"/>
    <s v="Spanish"/>
    <m/>
    <x v="116"/>
    <s v="Simon Moore, Stephen Gaghan"/>
    <s v="Benicio Del Toro, Jacob Vargas, Andrew Chavez, Michael Saucedo, Tomas Milian, Jose Yenque, Emilio Rivera, Michael O'Neill, Michael Douglas, Russell G. Jones, Lorene Hetherington, Eric Collins, Beau Holden, Peter Stader, James Lew"/>
    <x v="110"/>
    <s v="Benicio Del Toro, Jacob Vargas"/>
    <s v="A conservative judge is appointed by the President to spearhead America's escalating war against drugs, only to discover that his teenage daughter is a crack addict. Two DEA agents protect an informant. A jailed drug baron's wife attempts to carry on the family business."/>
    <s v="A conservative judge is appointed"/>
    <n v="7.6"/>
    <n v="193193"/>
    <n v="72142439.024390399"/>
    <n v="48000000"/>
    <x v="103"/>
    <n v="124115725"/>
    <n v="311889386.19613892"/>
    <n v="207515725"/>
    <n v="897"/>
  </r>
  <r>
    <s v="tt0181875"/>
    <x v="123"/>
    <x v="1"/>
    <s v="27/04/2001"/>
    <s v="Adventure"/>
    <s v=" Comedy"/>
    <s v=" Drama"/>
    <n v="122"/>
    <s v="USA"/>
    <s v="English"/>
    <s v="French"/>
    <m/>
    <x v="117"/>
    <s v="Cameron Crowe"/>
    <s v="Billy Crudup, Frances McDormand, Kate Hudson, Jason Lee, Patrick Fugit, Zooey Deschanel, Michael Angarano, Anna Paquin, Fairuza Balk, Noah Taylor, John Fedevich, Mark Kozelek, Philip Seymour Hoffman, Liz Stauber, Jimmy Fallon"/>
    <x v="111"/>
    <s v="Billy Crudup, Frances McDormand"/>
    <s v="A high-school boy is given the chance to write a story for Rolling Stone Magazine about an up-and-coming rock band as he accompanies them on their concert tour."/>
    <s v="A high-school boy is given the"/>
    <n v="7.9"/>
    <n v="247626"/>
    <n v="90178048.780487999"/>
    <n v="60000000"/>
    <x v="104"/>
    <n v="32534850"/>
    <n v="71216143.634024546"/>
    <n v="47383689"/>
    <n v="867"/>
  </r>
  <r>
    <s v="tt0181984"/>
    <x v="124"/>
    <x v="1"/>
    <s v="19/01/2001"/>
    <s v="Crime"/>
    <s v=" Drama"/>
    <s v=" Thriller"/>
    <n v="120"/>
    <s v="USA"/>
    <s v="English"/>
    <s v="Russian"/>
    <m/>
    <x v="118"/>
    <s v="Ben Younger"/>
    <s v="Giovanni Ribisi, Vin Diesel, Nia Long, Nicky Katt, Scott Caan, Ron Rifkin, Jamie Kennedy, Taylor Nichols, Bill Sage, Tom Everett Scott, Ben Affleck, John Griesemer, David Younger, Herbert Russell, Mark Webber"/>
    <x v="112"/>
    <s v="Giovanni Ribisi, Vin Diesel"/>
    <s v="A college dropout, attempting to live up to his father's high standards, gets a job as a broker for a suburban investment firm which puts him on the fast track to success. But the job might not be as legitimate as it first appeared to be."/>
    <s v="A college dropout, attempting"/>
    <n v="7"/>
    <n v="48459"/>
    <n v="10520772.357723601"/>
    <n v="7000000"/>
    <x v="105"/>
    <n v="16970581"/>
    <n v="43255787.321748063"/>
    <n v="28780255"/>
    <n v="253"/>
  </r>
  <r>
    <s v="tt0183505"/>
    <x v="125"/>
    <x v="1"/>
    <d v="2000-08-09T00:00:00"/>
    <s v="Comedy"/>
    <m/>
    <m/>
    <n v="116"/>
    <s v="USA"/>
    <s v="English"/>
    <s v="German"/>
    <m/>
    <x v="114"/>
    <s v="Peter Farrelly, Mike Cerrone"/>
    <s v="Jim Carrey, Ren√©e Zellweger, Anthony Anderson, Mongo Brownlee, Jerod Mixon, Chris Cooper, Michael Bowman, Richard Jenkins, Robert Forster, Mike Cerrone, Rob Moran, Daniel Greene, Tony Cox, Andrew Phillips, Jeremy Maleek Leggett"/>
    <x v="89"/>
    <s v="Jim Carrey, Ren√©e Zellweger"/>
    <s v="A nice-guy cop with Dissociative Identity Disorder must protect a woman on the run from a corrupt ex-boyfriend and his associates."/>
    <s v="A nice-guy cop with Dissociative"/>
    <n v="6.6"/>
    <n v="219069"/>
    <n v="76651341.463414803"/>
    <n v="51000000"/>
    <x v="106"/>
    <n v="90570999"/>
    <n v="224349457.15556958"/>
    <n v="149270999"/>
    <n v="502"/>
  </r>
  <r>
    <s v="tt0183523"/>
    <x v="126"/>
    <x v="1"/>
    <d v="2000-05-05T00:00:00"/>
    <s v="Adventure"/>
    <s v=" Sci-Fi"/>
    <s v=" Thriller"/>
    <n v="114"/>
    <s v="USA, Canada, France"/>
    <s v="English"/>
    <m/>
    <m/>
    <x v="119"/>
    <s v="Lowell Cannon, Jim Thomas"/>
    <s v="Gary Sinise, Tim Robbins, Don Cheadle, Connie Nielsen, Jerry O'Connell, Peter Outerbridge, Kavan Smith, Jill Teed, Elise Neal, Kim Delaney, Marilyn Norry, Freda Perry, Lynda Boyd, Patricia Harras, Robert Bailey Jr."/>
    <x v="57"/>
    <s v="Gary Sinise, Tim Robbins"/>
    <s v="When the first manned mission to Mars meets with a catastrophic and mysterious disaster after reporting an unidentified structure, a rescue mission is launched to investigate the tragedy and bring back any survivors."/>
    <s v="When the first manned mission"/>
    <n v="5.7"/>
    <n v="69565"/>
    <n v="150296747.96748"/>
    <n v="100000000"/>
    <x v="107"/>
    <n v="60883407"/>
    <n v="166804451.50451255"/>
    <n v="110983407"/>
    <n v="983"/>
  </r>
  <r>
    <s v="tt0183649"/>
    <x v="127"/>
    <x v="3"/>
    <s v="27/06/2003"/>
    <s v="Crime"/>
    <s v=" Thriller"/>
    <m/>
    <n v="81"/>
    <s v="USA"/>
    <s v="English"/>
    <s v="Swahili"/>
    <m/>
    <x v="92"/>
    <s v="Larry Cohen"/>
    <s v="Colin Farrell, Kiefer Sutherland, Forest Whitaker, Radha Mitchell, Katie Holmes, Paula Jai Parker, Arian Ash, Tia Texada, John Enos III, Richard T. Jones, Keith Nobbs, Dell Yount, James MacDonald, Josh Pais, Yorgo Constantine"/>
    <x v="90"/>
    <s v="Colin Farrell, Kiefer Sutherland"/>
    <s v="Publicist Stuart Shepard finds himself trapped in a phone booth, pinned down by an extortionist's sniper rifle. Unable to leave or receive outside help, Stuart's negotiation with the caller leads to a jaw-dropping climax."/>
    <s v="Publicist Stuart Shepard finds"/>
    <n v="7"/>
    <n v="247774"/>
    <n v="18702295.71984436"/>
    <n v="13000000"/>
    <x v="108"/>
    <n v="46566212"/>
    <n v="140752237.4814786"/>
    <n v="97837138"/>
    <n v="660"/>
  </r>
  <r>
    <s v="tt0183659"/>
    <x v="128"/>
    <x v="1"/>
    <s v="16/05/2003"/>
    <s v="Biography"/>
    <s v=" Drama"/>
    <m/>
    <n v="122"/>
    <s v="USA"/>
    <s v="English"/>
    <m/>
    <m/>
    <x v="120"/>
    <s v="Steven Naifeh, Gregory White Smith"/>
    <s v="Ed Harris, Robert Knott, Molly Regan, Marcia Gay Harden, Sada Thompson, Eulala Scheel, Matthew Sussman, Bud Cort, Amy Madigan, Everett Quinton, Annabelle Gurwitch, John Rothman, John Heard, Kenny Scharf, Tom McGuinness"/>
    <x v="113"/>
    <s v="Ed Harris, Robert Knott"/>
    <s v="A film about the life and career of the American painter, Jackson Pollock."/>
    <s v="A film about the life and career"/>
    <n v="7"/>
    <n v="26571"/>
    <n v="9017804.8780487999"/>
    <n v="6000000"/>
    <x v="109"/>
    <n v="8598593"/>
    <n v="16524425.553211419"/>
    <n v="10994533"/>
    <n v="153"/>
  </r>
  <r>
    <s v="tt0183790"/>
    <x v="129"/>
    <x v="0"/>
    <d v="2001-09-11T00:00:00"/>
    <s v="Action"/>
    <s v=" Adventure"/>
    <s v=" Romance"/>
    <n v="132"/>
    <s v="USA"/>
    <s v="English"/>
    <s v="French"/>
    <m/>
    <x v="121"/>
    <s v="Brian Helgeland"/>
    <s v="Heath Ledger, Rufus Sewell, Shannyn Sossamon, Paul Bettany, Laura Fraser, Mark Addy, Alan Tudyk, B√©r√©nice Bejo, Scott Handy, James Purefoy, Leagh Conwell, Christopher Cazenove, Steven O'Donnell, Jonathan Slinger, Nick Brimble"/>
    <x v="114"/>
    <s v="Heath Ledger, Rufus Sewell"/>
    <s v="After his master dies, a peasant squire, fueled by his desire for food and glory, creates a new identity for himself as a knight."/>
    <s v="After his master dies, a peasant"/>
    <n v="6.9"/>
    <n v="167807"/>
    <n v="94989920.948616847"/>
    <n v="65000000"/>
    <x v="110"/>
    <n v="56569702"/>
    <n v="171694242.65727317"/>
    <n v="117487473"/>
    <n v="702"/>
  </r>
  <r>
    <s v="tt0184791"/>
    <x v="130"/>
    <x v="0"/>
    <s v="20/09/2002"/>
    <s v="Drama"/>
    <s v=" Romance"/>
    <s v=" Thriller"/>
    <n v="95"/>
    <s v="USA"/>
    <s v="English"/>
    <m/>
    <m/>
    <x v="122"/>
    <s v="William Shakespeare, Brad Kaaya"/>
    <s v="Mekhi Phifer, Martin Sheen, Josh Hartnett, Andrew Keegan, Julia Stiles, Rain Phoenix, Chris Freihofer, Elden Henson, John Heard, Anthony Johnson, Chris Dong, Rachel Shumate, Marshall Gitter, Lisa Benavides-Nelson, Ken French"/>
    <x v="115"/>
    <s v="Mekhi Phifer, Martin Sheen"/>
    <s v="An update of Shakespeare's 'Othello' with a young cast, set in an upper class prep school, &amp; centered around basketball player Odin."/>
    <s v="An update of Shakespeare's 'Othello'"/>
    <n v="6.1"/>
    <n v="19049"/>
    <n v="7306916.9960474502"/>
    <n v="5000000"/>
    <x v="111"/>
    <n v="16025437"/>
    <n v="28147029.031660154"/>
    <n v="19260537"/>
    <n v="156"/>
  </r>
  <r>
    <s v="tt0269389"/>
    <x v="131"/>
    <x v="1"/>
    <s v="31/10/2001"/>
    <s v="Comedy"/>
    <s v=" Drama"/>
    <s v=" Romance"/>
    <n v="88"/>
    <s v="Sweden"/>
    <s v="Swedish"/>
    <s v="Arabic"/>
    <m/>
    <x v="123"/>
    <s v="Josef Fares"/>
    <s v="Fares Fares, Torkel Petersson, Tuva Novotny, Laleh Pourkarim, Leonard Terfelt, Jan Fares, Sofi Helleday, Benyam Eriksson, Khatoun Fares, Abdulahad Fares, Ingemar Carlehed, Harry Goldstein, Tommy Andersson, Christer Fj√§llstr√∂m, Jacob Tamm"/>
    <x v="116"/>
    <s v="Fares Fares, Torkel Petersson"/>
    <s v="Roro, a foreign worker in Swedish parks, loves his girlfriend but is about to marry another girl to prevent her from being sent back to Lebanon. Roros best friend, M√•ns, has his own ..."/>
    <s v="Roro, a foreign worker in Swedish"/>
    <n v="6.7"/>
    <n v="12797"/>
    <m/>
    <m/>
    <x v="4"/>
    <m/>
    <m/>
    <n v="871351"/>
    <n v="33"/>
  </r>
  <r>
    <s v="tt0270053"/>
    <x v="132"/>
    <x v="0"/>
    <d v="2001-02-02T00:00:00"/>
    <s v="Comedy"/>
    <s v=" Drama"/>
    <m/>
    <n v="110"/>
    <s v="Turkey"/>
    <s v="Turkish"/>
    <m/>
    <m/>
    <x v="124"/>
    <s v="Yilmaz Erdogan"/>
    <s v="Yilmaz Erdogan, Demet Akbag, Altan Erkekli, Cem Yilmaz, Cezmi Baskin, Bican G√ºnalan, Sebnem S√∂nmez, Iclal Aydin, Mesut √áakarli, Zeynep Tokus, Tolga √áevik, Tuncer Salman, Salih Kalyon, Sener K√∂kkaya, Erdal Tosun"/>
    <x v="117"/>
    <s v="Yilmaz Erdogan, Demet Akbag"/>
    <s v="Lives of residents in a small Anatolian village change when television is introduced to them"/>
    <s v="Lives of residents in a small"/>
    <n v="8"/>
    <n v="32299"/>
    <m/>
    <n v="2500000"/>
    <x v="4"/>
    <m/>
    <m/>
    <n v="968318"/>
    <n v="19"/>
  </r>
  <r>
    <s v="tt0184858"/>
    <x v="133"/>
    <x v="1"/>
    <d v="2000-01-12T00:00:00"/>
    <s v="Action"/>
    <s v=" Adventure"/>
    <s v=" Crime"/>
    <n v="104"/>
    <s v="USA"/>
    <s v="English"/>
    <m/>
    <m/>
    <x v="125"/>
    <s v="Ehren Kruger"/>
    <s v="Ben Affleck, James Frain, Dana Stubblefield, Mark Acheson, Tom Heaton, Isaac Hayes, Michael Sunczyk, Douglas Arthurs, Dean Wray, Ron Sauv√©, Ron Jeremy, Hrothgar Mathews, Charlize Theron, Clarence Williams III, Donal Logue"/>
    <x v="118"/>
    <s v="Ben Affleck, James Frain"/>
    <s v="After assuming his dead cell-mate's identity to get with the other man's girlfriend, an ex-convict finds himself a reluctant participant in a casino heist."/>
    <s v="After assuming his dead cell-mate's"/>
    <n v="5.8"/>
    <n v="37005"/>
    <n v="63124634.1463416"/>
    <n v="42000000"/>
    <x v="112"/>
    <n v="23368995"/>
    <n v="48348915.764634252"/>
    <n v="32168970"/>
    <n v="222"/>
  </r>
  <r>
    <s v="tt0184894"/>
    <x v="134"/>
    <x v="1"/>
    <s v="18/08/2000"/>
    <s v="Action"/>
    <s v=" Adventure"/>
    <s v=" Comedy"/>
    <n v="110"/>
    <s v="USA, Hong Kong"/>
    <s v="English"/>
    <s v="Mandarin"/>
    <s v="Sioux"/>
    <x v="126"/>
    <s v="Miles Millar, Alfred Gough"/>
    <s v="Jackie Chan, Owen Wilson, Lucy Liu, Brandon Merrill, Roger Yuan, Xander Berkeley, Rongguang Yu, Cui Ya Hui, Eric Chen, Jason Connery, Walton Goggins, Adrien Dorval, Rafael B√°ez, Stacy Grant, Kate Luyben"/>
    <x v="119"/>
    <s v="Jackie Chan, Owen Wilson"/>
    <s v="A Chinese man travels to the Wild West to rescue a kidnapped Princess. After teaming up with a train robber, the unlikely duo takes on a Chinese traitor and his corrupt boss."/>
    <s v="A Chinese man travels to the Wild"/>
    <n v="6.6"/>
    <n v="117582"/>
    <n v="82663211.382114008"/>
    <n v="55000000"/>
    <x v="113"/>
    <n v="56937502"/>
    <n v="149206295.46304911"/>
    <n v="99274467"/>
    <n v="297"/>
  </r>
  <r>
    <s v="tt0184907"/>
    <x v="135"/>
    <x v="1"/>
    <d v="2000-01-12T00:00:00"/>
    <s v="Adventure"/>
    <s v=" Comedy"/>
    <s v=" Family"/>
    <n v="89"/>
    <s v="USA"/>
    <s v="English"/>
    <m/>
    <m/>
    <x v="127"/>
    <s v="Will McRobb, Chris Viscardi"/>
    <s v="Chris Elliott, Mark Webber, Jean Smart, Schuyler Fisk, Iggy Pop, Pam Grier, John Schneider, Chevy Chase, Zena Grey, Josh Peck, Jade Yorker, Damian Young, Connor Matheus, J. Adam Brown, Emmanuelle Chriqui"/>
    <x v="120"/>
    <s v="Chris Elliott, Mark Webber"/>
    <s v="When a school in upstate New York is snowed in, a group of students hi-jack a plow to keep the school closed."/>
    <s v="When a school in upstate New York"/>
    <n v="5.0999999999999996"/>
    <n v="11354"/>
    <n v="19538577.235772401"/>
    <n v="13000000"/>
    <x v="114"/>
    <n v="60020107"/>
    <n v="93882459.319634348"/>
    <n v="62464731"/>
    <n v="102"/>
  </r>
  <r>
    <s v="tt0185014"/>
    <x v="136"/>
    <x v="1"/>
    <s v="20/10/2000"/>
    <s v="Comedy"/>
    <s v=" Drama"/>
    <m/>
    <n v="107"/>
    <s v="USA, Germany, UK, Japan"/>
    <s v="English"/>
    <m/>
    <m/>
    <x v="128"/>
    <s v="Michael Chabon, Steve Kloves"/>
    <s v="Michael Douglas, Tobey Maguire, Frances McDormand, Robert Downey Jr., Katie Holmes, Rip Torn, Richard Knox, Jane Adams, Michael Cavadias, Richard Thomas, Alan Tudyk, Philip Bosco, George Grizzard, Kelly Bishop, Bill Velin"/>
    <x v="121"/>
    <s v="Michael Douglas, Tobey Maguire"/>
    <s v="An English Professor tries to deal with his wife leaving him, the arrival of his editor who has been waiting for his book for seven years, and the various problems that his friends and associates involve him in."/>
    <s v="An English Professor tries to"/>
    <n v="7.2"/>
    <n v="60557"/>
    <n v="82663211.382114008"/>
    <n v="55000000"/>
    <x v="115"/>
    <n v="19393557"/>
    <n v="50239074.720487915"/>
    <n v="33426588"/>
    <n v="347"/>
  </r>
  <r>
    <s v="tt0185183"/>
    <x v="137"/>
    <x v="1"/>
    <d v="2000-02-06T00:00:00"/>
    <s v="Action"/>
    <s v=" Adventure"/>
    <s v=" Sci-Fi"/>
    <n v="118"/>
    <s v="USA"/>
    <s v="English"/>
    <m/>
    <m/>
    <x v="129"/>
    <s v="Corey Mandell, J.D. Shapiro"/>
    <s v="John Travolta, Barry Pepper, Forest Whitaker, Kim Coates, Sabine Karsenti, Michael Byrne, Christian Tessier, Sylvain Landry, Richard Tyson, Christopher Freeman, John Topor, Shaun Austin-Olsen, Tim Post, Earl Pastko, Michel Perron"/>
    <x v="122"/>
    <s v="John Travolta, Barry Pepper"/>
    <s v="It's the year 3000 A.D., and the Earth is lost to the alien race of Psychlos. Humanity is enslaved by these gold-thirsty tyrants, who are unaware that their 'man-animals' are about to ignite the rebellion of a lifetime."/>
    <s v="It's the year 3000 A.D., and the"/>
    <n v="2.5"/>
    <n v="75222"/>
    <n v="109716626.0162604"/>
    <n v="73000000"/>
    <x v="116"/>
    <n v="21471685"/>
    <n v="44676704.800772458"/>
    <n v="29725663"/>
    <n v="1377"/>
  </r>
  <r>
    <s v="tt0185431"/>
    <x v="138"/>
    <x v="1"/>
    <s v="22/06/2001"/>
    <s v="Comedy"/>
    <s v=" Fantasy"/>
    <m/>
    <n v="90"/>
    <s v="USA"/>
    <s v="English"/>
    <m/>
    <m/>
    <x v="130"/>
    <s v="Tim Herlihy, Adam Sandler"/>
    <s v="Adam Sandler, Patricia Arquette, Harvey Keitel, Rhys Ifans, Tommy 'Tiny' Lister, Rodney Dangerfield, Allen Covert, Peter Dante, Jonathan Loughran, Robert Smigel, Reese Witherspoon, Dana Carvey, Jon Lovitz, Kevin Nealon, Michael McKean"/>
    <x v="123"/>
    <s v="Adam Sandler, Patricia Arquette"/>
    <s v="After two of the devil's three sons escape Hell to wreak havoc on Earth, the devil must send his third son, the mild-mannered Nicky, to bring them back before it's too late."/>
    <s v="After two of the devil's three"/>
    <n v="5.3"/>
    <n v="96432"/>
    <n v="127752235.772358"/>
    <n v="85000000"/>
    <x v="117"/>
    <n v="39464775"/>
    <n v="87611423.700609952"/>
    <n v="58292295"/>
    <n v="258"/>
  </r>
  <r>
    <s v="tt0186045"/>
    <x v="139"/>
    <x v="1"/>
    <d v="2001-10-08T00:00:00"/>
    <s v="Comedy"/>
    <s v=" Crime"/>
    <s v=" Mystery"/>
    <n v="96"/>
    <s v="USA"/>
    <s v="English"/>
    <m/>
    <m/>
    <x v="131"/>
    <s v="Peter Steinfeld"/>
    <s v="Danny DeVito, Bette Midler, Neve Campbell, Jamie Lee Curtis, Casey Affleck, William Fichtner, Marcus Thomas, Peter Dobson, Kathleen Wilhoite, Tracey Walter, Will Ferrell, Paul Ben-Victor, Paul Schulze, Mark Pellegrino, Raymond O'Connor"/>
    <x v="124"/>
    <s v="Danny DeVito, Bette Midler"/>
    <s v="When a woman drives a car into the river to her death, everyone in town becomes a suspect."/>
    <s v="When a woman drives a car into"/>
    <n v="5.7"/>
    <n v="13012"/>
    <n v="55609796.747967601"/>
    <n v="37000000"/>
    <x v="118"/>
    <n v="15506764"/>
    <n v="23912368.910243955"/>
    <n v="15910104"/>
    <n v="151"/>
  </r>
  <r>
    <s v="tt0271383"/>
    <x v="140"/>
    <x v="1"/>
    <d v="2000-10-09T00:00:00"/>
    <s v="Comedy"/>
    <s v=" Drama"/>
    <s v=" Western"/>
    <n v="104"/>
    <s v="Brazil"/>
    <s v="Portuguese"/>
    <m/>
    <m/>
    <x v="132"/>
    <s v="Guel Arraes, Adriana Falc√£o"/>
    <s v="Matheus Nachtergaele, Selton Mello, Rog√©rio Cardoso, Denise Fraga, Diogo Vilela, Lu√≠s Melo, Virginia Cavendish, Bruno Garcia, Enrique Diaz, Maur√≠cio Gon√ßalves, Aramis Trindade, Marco Nanini, Paulo Goulart, Lima Duarte, Fernanda Montenegro"/>
    <x v="125"/>
    <s v="Matheus Nachtergaele"/>
    <s v="Jo√£o Grilo and Chic√≥ are two very poor and clever Brazilian Northeasterners who struggle for survival and trick people to get by. After meeting the wealthy Rosinha, both hope to finally ..."/>
    <s v="Jo√£o Grilo and Chic√≥ are two very"/>
    <n v="8.6"/>
    <n v="11127"/>
    <m/>
    <m/>
    <x v="4"/>
    <m/>
    <m/>
    <m/>
    <n v="31"/>
  </r>
  <r>
    <s v="tt0271668"/>
    <x v="141"/>
    <x v="4"/>
    <d v="2003-09-05T00:00:00"/>
    <s v="Action"/>
    <s v=" Comedy"/>
    <s v=" Crime"/>
    <n v="88"/>
    <s v="USA"/>
    <s v="English"/>
    <m/>
    <m/>
    <x v="133"/>
    <s v="Jay Scherick, David Ronn"/>
    <s v="Martin Lawrence, Steve Zahn, Colm Feore, Bill Duke, Eric Roberts, Timothy Busfield, Robinne Lee, Matt McCoy, Brett Cullen, Cleo King, Gerry Del Sol, Ken Lerner, Mari Morrow, Stephen Tobolowsky, Joe Flaherty"/>
    <x v="60"/>
    <s v="Martin Lawrence, Steve Zahn"/>
    <s v="Two mismatched security guards are thrown together to bust a smuggling operation."/>
    <s v="Two mismatched security guards"/>
    <n v="5.6"/>
    <n v="46994"/>
    <m/>
    <m/>
    <x v="4"/>
    <n v="36381186"/>
    <m/>
    <n v="50097949"/>
    <n v="154"/>
  </r>
  <r>
    <s v="tt0271946"/>
    <x v="142"/>
    <x v="0"/>
    <s v="18/01/2001"/>
    <s v="Action"/>
    <s v=" Comedy"/>
    <s v=" Crime"/>
    <n v="108"/>
    <s v="Hong Kong"/>
    <s v="Cantonese"/>
    <s v="Mandarin"/>
    <s v="English"/>
    <x v="134"/>
    <s v="Rod Dean, Ivy Ho"/>
    <s v="Jackie Chan, Eric Tsang, Vivian Hsu, Min Kim, Hsing-Kuo Wu, Murat Yilmaz, Alfred Cheung, Lillian Ho, Tat-Ming Cheung, Vincent Kok, Hang-Sang Poon, Paulyn Sun, Ping Ha, Ken Chang, Glory Simon"/>
    <x v="119"/>
    <s v="Jackie Chan, Eric Tsang"/>
    <s v="At a Hong Kong shopping center, Buck Yuen's (Jackie Chan's) intuition warns him. He saves a robbery's loot and gets on television, ends up in Istanbul via South Korea, and accidentally becomes a spy. Fortunately, he knows Kung Fu."/>
    <s v="At a Hong Kong shopping center,"/>
    <n v="5.9"/>
    <n v="16144"/>
    <m/>
    <s v="HKD 200000000"/>
    <x v="4"/>
    <m/>
    <m/>
    <n v="790144"/>
    <n v="57"/>
  </r>
  <r>
    <s v="tt0186151"/>
    <x v="143"/>
    <x v="1"/>
    <d v="2000-10-11T00:00:00"/>
    <s v="Crime"/>
    <s v=" Drama"/>
    <s v=" Mystery"/>
    <n v="118"/>
    <s v="USA"/>
    <s v="English"/>
    <m/>
    <m/>
    <x v="135"/>
    <s v="Toby Emmerich"/>
    <s v="Dennis Quaid, Jim Caviezel, Shawn Doyle, Elizabeth Mitchell, Andre Braugher, Noah Emmerich, Melissa Errico, Daniel Henson, Jordan Bridges, Stephen Joffe, Jack McCormack, Peter MacNeill, Michael Cera, Marin Hinkle, Richard Sali"/>
    <x v="126"/>
    <s v="Dennis Quaid, Jim Caviezel"/>
    <s v="An accidental cross-time radio link connects father and son across 30 years. The son tries to save his father's life, but then must fix the consequences."/>
    <s v="An accidental cross-time radio"/>
    <n v="7.3"/>
    <n v="99464"/>
    <n v="46591991.869918801"/>
    <n v="31000000"/>
    <x v="119"/>
    <n v="45010278"/>
    <n v="102361471.39776446"/>
    <n v="68106245"/>
    <n v="547"/>
  </r>
  <r>
    <s v="tt0186566"/>
    <x v="144"/>
    <x v="1"/>
    <d v="2000-01-09T00:00:00"/>
    <s v="Action"/>
    <s v=" Adventure"/>
    <s v=" Thriller"/>
    <n v="130"/>
    <s v="USA"/>
    <s v="English"/>
    <m/>
    <m/>
    <x v="136"/>
    <s v="Ken Kaufman, Howard Klausner"/>
    <s v="Clint Eastwood, Tommy Lee Jones, Donald Sutherland, James Garner, James Cromwell, Marcia Gay Harden, William Devane, Loren Dean, Courtney B. Vance, Barbara Babcock, Rade Serbedzija, Blair Brown, Jay Leno, Nils Allen Stewart, Deborah Jolly"/>
    <x v="127"/>
    <s v="Clint Eastwood, Tommy Lee Jones"/>
    <s v="When retired engineer Frank Corvin ("/>
    <s v="When retired engineer Frank Corvin"/>
    <n v="6.4"/>
    <n v="72407"/>
    <n v="97692886.178862005"/>
    <n v="65000000"/>
    <x v="120"/>
    <n v="90464773"/>
    <n v="193708659.04211426"/>
    <n v="128884132"/>
    <n v="351"/>
  </r>
  <r>
    <s v="tt0186589"/>
    <x v="145"/>
    <x v="0"/>
    <s v="28/06/2002"/>
    <s v="Comedy"/>
    <s v=" Crime"/>
    <m/>
    <n v="81"/>
    <s v="USA"/>
    <s v="English"/>
    <m/>
    <m/>
    <x v="137"/>
    <s v="Mandy Nelson"/>
    <s v="Marla Sokoloff, Marley Shelton, Melissa George, Mena Suvari, Rachel Blanchard, Alexandra Holden, Sara Marsh, James Marsden, Sean Young, W. Earl Brown, Adam Busch, Jake Hoffman, Nate Maher, David Belenky, Kevin Kling"/>
    <x v="128"/>
    <s v="Marla Sokoloff, Marley Shelton"/>
    <s v="A popular high-school cheerleader becomes pregnant by the star quarterback and turns to crime to support her desired lifestyle."/>
    <s v="A popular high-school cheerleader"/>
    <n v="5.7"/>
    <n v="13351"/>
    <n v="39457351.778656229"/>
    <n v="27000000"/>
    <x v="121"/>
    <n v="13305101"/>
    <n v="24732103.377588999"/>
    <n v="16923761"/>
    <n v="111"/>
  </r>
  <r>
    <s v="tt0186894"/>
    <x v="146"/>
    <x v="1"/>
    <s v="17/11/2000"/>
    <s v="Drama"/>
    <s v=" Romance"/>
    <m/>
    <n v="106"/>
    <s v="USA"/>
    <s v="English"/>
    <m/>
    <m/>
    <x v="138"/>
    <s v="Don Roos"/>
    <s v="Ben Affleck, Gwyneth Paltrow, Natasha Henstridge, Edward Edwards, Jennifer Grey, Tony Goldwyn, Lisa Carpenter-Prewitt, Lisa Joyner, Richard Saxton, Caroline Aaron, David Dorfman, Alex D. Linz, Juan Garcia, Mary Ellen Lyon, Joe Morton"/>
    <x v="118"/>
    <s v="Ben Affleck, Gwyneth Paltrow"/>
    <s v="A man switches plane tickets with another man who dies in that plane in a crash. The man falls in love with the deceased one's wife."/>
    <s v="A man switches plane tickets with"/>
    <n v="5.7"/>
    <n v="19816"/>
    <n v="52603861.788617998"/>
    <n v="35000000"/>
    <x v="122"/>
    <n v="36805288"/>
    <n v="80296476.468130261"/>
    <n v="53425292"/>
    <n v="159"/>
  </r>
  <r>
    <s v="tt0186975"/>
    <x v="147"/>
    <x v="1"/>
    <s v="28/04/2000"/>
    <s v="Comedy"/>
    <s v=" Drama"/>
    <s v=" Romance"/>
    <n v="91"/>
    <s v="USA"/>
    <s v="English"/>
    <s v="French"/>
    <m/>
    <x v="139"/>
    <s v="Kris Isacsson"/>
    <s v="Freddie Prinze Jr., Julia Stiles, Selma Blair, Shawn Hatosy, Zak Orth, Ashton Kutcher, Rosario Dawson, Henry Winkler, Lucie Arnaz, Lauren German, Zay Harding, Amanda Barfield, Chloe Hunter, Granger Green, Jed Rhein"/>
    <x v="129"/>
    <s v="Freddie Prinze Jr., Julia Stiles"/>
    <s v="A young man wins and loses the first serious love of his life. Al Connelly falls in love with the girl of his dreams. After the summer she breaks up with him. As he tries to recover Al goes to desperate measures."/>
    <s v="A young man wins and loses the"/>
    <n v="5"/>
    <n v="14190"/>
    <n v="16532642.2764228"/>
    <n v="11000000"/>
    <x v="123"/>
    <n v="20069008"/>
    <n v="36702336.598455362"/>
    <n v="24419914"/>
    <n v="173"/>
  </r>
  <r>
    <s v="tt0187078"/>
    <x v="148"/>
    <x v="1"/>
    <s v="15/09/2000"/>
    <s v="Action"/>
    <s v=" Crime"/>
    <s v=" Thriller"/>
    <n v="118"/>
    <s v="USA"/>
    <s v="English"/>
    <m/>
    <m/>
    <x v="140"/>
    <s v="H.B. Halicki, Scott Rosenberg"/>
    <s v="Nicolas Cage, Giovanni Ribisi, Angelina Jolie, T.J. Cross, William Lee Scott, Scott Caan, James Duval, Will Patton, Delroy Lindo, Timothy Olyphant, Chi McBride, Robert Duvall, Christopher Eccleston, Vinnie Jones, Grace Zabriskie"/>
    <x v="130"/>
    <s v="Nicolas Cage, Giovanni Ribisi"/>
    <s v="A retired master car thief must come back to the industry and steal fifty cars with his crew in one night to save his brother's life."/>
    <s v="A retired master car thief must"/>
    <n v="6.5"/>
    <n v="256788"/>
    <n v="135267073.17073199"/>
    <n v="90000000"/>
    <x v="124"/>
    <n v="101648571"/>
    <n v="356507341.50109833"/>
    <n v="237202299"/>
    <n v="552"/>
  </r>
  <r>
    <s v="tt0187393"/>
    <x v="149"/>
    <x v="1"/>
    <s v="25/08/2000"/>
    <s v="Action"/>
    <s v=" Drama"/>
    <s v=" History"/>
    <n v="165"/>
    <s v="USA, Germany"/>
    <s v="English"/>
    <s v="French"/>
    <m/>
    <x v="141"/>
    <s v="Robert Rodat"/>
    <s v="Mel Gibson, Heath Ledger, Joely Richardson, Jason Isaacs, Chris Cooper, Tch√©ky Karyo, Rene Auberjonois, Lisa Brenner, Tom Wilkinson, Donal Logue, Leon Rippy, Adam Baldwin, Jay Arlen Jones, Joey D. Vieira, Gregory Smith"/>
    <x v="131"/>
    <s v="Mel Gibson, Heath Ledger"/>
    <s v="Peaceful farmer Benjamin Martin is driven to lead the Colonial Militia during the American Revolution when a sadistic British officer murders his son."/>
    <s v="Peaceful farmer Benjamin Martin"/>
    <n v="7.2"/>
    <n v="250764"/>
    <n v="165326422.76422802"/>
    <n v="110000000"/>
    <x v="125"/>
    <n v="113330342"/>
    <n v="323580394.58398443"/>
    <n v="215294342"/>
    <n v="1196"/>
  </r>
  <r>
    <s v="tt0187738"/>
    <x v="150"/>
    <x v="3"/>
    <s v="16/08/2002"/>
    <s v="Action"/>
    <s v=" Fantasy"/>
    <s v=" Horror"/>
    <n v="117"/>
    <s v="Germany, USA"/>
    <s v="English"/>
    <s v="Romanian"/>
    <s v="Czech"/>
    <x v="85"/>
    <s v="Marv Wolfman, Gene Colan"/>
    <s v="Wesley Snipes, Kris Kristofferson, Ron Perlman, Leonor Varela, Norman Reedus, Thomas Kretschmann, Luke Goss, Matt Schulze, Danny John-Jules, Donnie Yen, Karel Roden, Marit Velle Kile, Tony Curran, Daz Crawford, Santiago Segura"/>
    <x v="55"/>
    <s v="Wesley Snipes, Kris Kristofferson"/>
    <s v="Blade forms an uneasy alliance with the vampire council in order to combat the Reapers, who are feeding on vampires."/>
    <s v="Blade forms an uneasy alliance"/>
    <n v="6.7"/>
    <n v="196524"/>
    <n v="77686459.14396888"/>
    <n v="54000000"/>
    <x v="126"/>
    <n v="82348319"/>
    <n v="223003342.92357978"/>
    <n v="155010032"/>
    <n v="575"/>
  </r>
  <r>
    <s v="tt0188453"/>
    <x v="151"/>
    <x v="0"/>
    <s v="25/01/2002"/>
    <s v="Comedy"/>
    <s v=" Crime"/>
    <s v=" Thriller"/>
    <n v="93"/>
    <s v="UK, USA"/>
    <s v="English"/>
    <s v="Russian"/>
    <m/>
    <x v="142"/>
    <s v="Tom Butterworth, Jez Butterworth"/>
    <s v="Nicole Kidman, Ben Chaplin, Vincent Cassel, Mathieu Kassovitz, Kate Lynn Evans, Stephen Mangan, Alexander Armstrong, Sally Phillips, Jo McInnes, Ben Miller, Jonathan Aris, Katya Barton-Chapple, Rebecca Norton, Mark Gatiss, Raj Ghatak"/>
    <x v="132"/>
    <s v="Nicole Kidman, Ben Chaplin"/>
    <s v="A thirtysomething bank clerk from St Albans has his small-town life exploded by the arrival of his Russian mail-order bride."/>
    <s v="A thirtysomething bank clerk from"/>
    <n v="6.1"/>
    <n v="24116"/>
    <n v="18997984.189723369"/>
    <n v="13000000"/>
    <x v="127"/>
    <n v="5142576"/>
    <n v="23632174.164189786"/>
    <n v="16171098"/>
    <n v="161"/>
  </r>
  <r>
    <s v="tt0274309"/>
    <x v="152"/>
    <x v="3"/>
    <d v="2002-05-04T00:00:00"/>
    <s v="Biography"/>
    <s v=" Comedy"/>
    <s v=" Drama"/>
    <n v="117"/>
    <s v="UK"/>
    <s v="English"/>
    <m/>
    <m/>
    <x v="143"/>
    <s v="Frank Cottrell Boyce"/>
    <s v="Steve Coogan, John Thomson, Paul Popplewell, Lennie James, Shirley Henderson, Mark Windows, Paddy Considine, Raymond Waring, Ron Cook, John Simm, Danny Cunningham, Dave Gorman, Ralf Little, Andy Serkis, Nigel Pivaro"/>
    <x v="133"/>
    <s v="Steve Coogan, John Thomson"/>
    <s v="In 1976, Tony Wilson sets up Factory Records and brings Manchester's music to the world."/>
    <s v="In 1976, Tony Wilson sets up Factory"/>
    <n v="7.3"/>
    <n v="32637"/>
    <m/>
    <m/>
    <x v="4"/>
    <n v="1184096"/>
    <m/>
    <n v="2801397"/>
    <n v="130"/>
  </r>
  <r>
    <s v="tt0189192"/>
    <x v="153"/>
    <x v="0"/>
    <d v="2001-06-04T00:00:00"/>
    <s v="Comedy"/>
    <s v=" Fantasy"/>
    <s v=" Sci-Fi"/>
    <n v="88"/>
    <s v="France, USA"/>
    <s v="English"/>
    <s v="French"/>
    <m/>
    <x v="144"/>
    <s v="Jean-Marie Poir√©, Christian Clavier"/>
    <s v="Jean Reno, Christina Applegate, Christian Clavier, Matt Ross, Tara Reid, Bridgette Wilson-Sampras, John Aylward, George Plimpton, Malcolm McDowell, Martin Aistrope, Naomi Armstrong, Eric Aviles, Sarah Badel, Bill Bailey, Tab Baker"/>
    <x v="134"/>
    <s v="Jean Reno, Christina Applegate"/>
    <s v="A French count is in England to marry the princess. She's killed. A wizard helps him to time travel back before the murder - except they end up in Chicago, April 2000. A descendant helps him. He looks for the wizard to return to the 1100s."/>
    <s v="A French count is in England to"/>
    <n v="5.8"/>
    <n v="18073"/>
    <n v="51148418.97233215"/>
    <n v="35000000"/>
    <x v="128"/>
    <n v="4781539"/>
    <n v="23640407.598260932"/>
    <n v="16176732"/>
    <n v="105"/>
  </r>
  <r>
    <s v="tt0189998"/>
    <x v="154"/>
    <x v="1"/>
    <d v="2001-02-02T00:00:00"/>
    <s v="Drama"/>
    <s v=" Horror"/>
    <m/>
    <n v="92"/>
    <s v="UK, USA, Luxembourg"/>
    <s v="English"/>
    <s v="German"/>
    <s v="Luxembourgish"/>
    <x v="145"/>
    <s v="Steven Katz"/>
    <s v="John Malkovich, Willem Dafoe, Udo Kier, Cary Elwes, Catherine McCormack, Eddie Izzard, Aden Gillett, Nicholas Elliott, Ronan Vibert, Sophie Langevin, Myriam Muller, Milos Hlavac, Marja-Leena Junker, Derek Kueter, Norman Golightly"/>
    <x v="135"/>
    <s v="John Malkovich, Willem Dafoe"/>
    <s v="The filming of Nosferatu, eine Symphonie des Grauens (1922) is hampered by the fact that its star Max Schreck is taking the role of a vampire far more seriously than seems humanly possible"/>
    <s v="The filming of Nosferatu, eine"/>
    <n v="6.9"/>
    <n v="39543"/>
    <n v="12023739.837398401"/>
    <n v="8000000"/>
    <x v="129"/>
    <n v="8293784"/>
    <n v="16765923.870813046"/>
    <n v="11155214"/>
    <n v="333"/>
  </r>
  <r>
    <s v="tt0190138"/>
    <x v="155"/>
    <x v="1"/>
    <d v="2000-06-10T00:00:00"/>
    <s v="Comedy"/>
    <s v=" Crime"/>
    <m/>
    <n v="98"/>
    <s v="USA"/>
    <s v="English"/>
    <s v="French"/>
    <s v="Spanish"/>
    <x v="146"/>
    <s v="Mitchell Kapner"/>
    <s v="Bruce Willis, Matthew Perry, Rosanna Arquette, Michael Clarke Duncan, Natasha Henstridge, Amanda Peet, Kevin Pollak, Harland Williams, Carmen Ferland, Serge Christiaenssens, Renee Madeline Le Guerrier, Jean-Guy Bouchard, Howard Bilerman, Johnny Goar, Deano Clavet"/>
    <x v="136"/>
    <s v="Bruce Willis, Matthew Perry"/>
    <s v="A struggling dentist's life is turned upside down when a famous gangster moves in next door, and his wife convinces him to inform a notorious mob boss about the gangster's whereabouts."/>
    <s v="A struggling dentist's life is"/>
    <n v="6.7"/>
    <n v="108581"/>
    <n v="62072556.910569243"/>
    <n v="41300000"/>
    <x v="130"/>
    <n v="57262492"/>
    <n v="159873132.21231744"/>
    <n v="106371651"/>
    <n v="321"/>
  </r>
  <r>
    <s v="tt0190332"/>
    <x v="156"/>
    <x v="1"/>
    <d v="2001-02-02T00:00:00"/>
    <s v="Action"/>
    <s v=" Adventure"/>
    <s v=" Fantasy"/>
    <n v="120"/>
    <s v="Taiwan, Hong Kong, USA, China"/>
    <s v="Mandarin"/>
    <m/>
    <m/>
    <x v="147"/>
    <s v="Du Lu Wang, Hui-Ling Wang"/>
    <s v="Yun-Fat Chow, Michelle Yeoh, Ziyi Zhang, Chen Chang, Sihung Lung, Pei-Pei Cheng, Fazeng Li, Xian Gao, Yan Hai, Deming Wang, Li Li, Suying Huang, Jinting Zhang, Rui Yang, Kai Li"/>
    <x v="137"/>
    <s v="Yun-Fat Chow, Michelle Yeoh"/>
    <s v="A young Chinese warrior steals a sword from a famed swordsman and then escapes into a world of romantic adventure with a mysterious man in the frontier of the nation."/>
    <s v="A young Chinese warrior steals"/>
    <n v="7.8"/>
    <n v="249561"/>
    <n v="25550447.154471602"/>
    <n v="17000000"/>
    <x v="131"/>
    <n v="128078872"/>
    <n v="320922237.2816267"/>
    <n v="213525736"/>
    <n v="1673"/>
  </r>
  <r>
    <s v="tt0275083"/>
    <x v="157"/>
    <x v="0"/>
    <d v="2001-07-09T00:00:00"/>
    <s v="Action"/>
    <s v=" Drama"/>
    <s v=" History"/>
    <n v="158"/>
    <s v="South Korea, China"/>
    <s v="Mandarin"/>
    <s v="Korean"/>
    <m/>
    <x v="148"/>
    <s v="Sung-su Kim"/>
    <s v="Woo-sung Jung, Sung-Ki Ahn, Jin-mo Ju, Ziyi Zhang, Yong-woo Park, Jeong-hak Park, Hae-Jin Yoo, Seok-yong Jeong, Du-il Lee, Yeong-mok Han, Gi-ho Heo, Er Cha Huo, Byeong-guk Hwang, Mi-nam Jeong, Hong-Pyo Lee"/>
    <x v="138"/>
    <s v="Woo-sung Jung, Sung-Ki Ahn"/>
    <s v="1375. Nine Koryo warriors, envoys exiled by Imperial China, battle to protect a Chinese Ming Princess from Mongolian troops."/>
    <s v="1375. Nine Koryo warriors, envoys"/>
    <n v="7.1"/>
    <n v="10632"/>
    <m/>
    <s v="BND 8000000"/>
    <x v="4"/>
    <m/>
    <m/>
    <n v="945922"/>
    <n v="99"/>
  </r>
  <r>
    <s v="tt0275230"/>
    <x v="158"/>
    <x v="1"/>
    <s v="18/11/2000"/>
    <s v="Animation"/>
    <s v=" Action"/>
    <s v=" Horror"/>
    <n v="48"/>
    <s v="Japan, USA"/>
    <s v="English"/>
    <s v="Japanese"/>
    <m/>
    <x v="149"/>
    <s v="Kenji Kamiyama, Katsuya Terada"/>
    <s v="Y√ªki Kud√¥, Saemi Nakamura, Joe Romersa, Rebecca Forstadt, Stuart Robinson, Akira Koieyama, Tom Fahn, Fitz Houston, Steve Blum, Paul Carr, Dave Mallow"/>
    <x v="139"/>
    <s v="Y√ªki Kud√¥, Saemi Nakamura"/>
    <s v="Saya is a Japanese vampire slayer whose next mission is in a high school on a US military base in 1960s Japan, where she poses as a student. She uses a katana/samurai sword to kill vampires."/>
    <s v="Saya is a Japanese vampire slayer"/>
    <n v="6.7"/>
    <n v="11812"/>
    <m/>
    <m/>
    <x v="4"/>
    <m/>
    <m/>
    <m/>
    <n v="94"/>
  </r>
  <r>
    <s v="tt0275277"/>
    <x v="159"/>
    <x v="0"/>
    <s v="23/05/2003"/>
    <s v="Animation"/>
    <s v=" Action"/>
    <s v=" Crime"/>
    <n v="115"/>
    <s v="Japan, USA"/>
    <s v="Japanese"/>
    <s v="English"/>
    <m/>
    <x v="150"/>
    <s v="Keiko Nobumoto, Hajime Yatate"/>
    <s v="K√¥ichi Yamadera, Unsh√¥ Ishizuka, Megumi Hayashibara, Aoi Tada, Y√ªsaku Yara, Kazuhiko Inoue, J√ªr√¥ta Kosugi, Kinry√ª Arimoto, Hidekatsu Shibata, Y√ªji Ueda, Nobuo Tobita, Rikiya Koyama, Ai Kobayashi, Jin Hirao, Toshihiko Nakajima"/>
    <x v="140"/>
    <s v="K√¥ichi Yamadera, Unsh√¥ Ishizuka"/>
    <s v="A terrorist explosion releases a deadly virus on the masses, and it's up the bounty-hunting Bebop crew to catch the cold-blooded culprit."/>
    <s v="A terrorist explosion releases"/>
    <n v="7.9"/>
    <n v="41988"/>
    <m/>
    <m/>
    <x v="4"/>
    <n v="1000045"/>
    <m/>
    <n v="3007903"/>
    <n v="134"/>
  </r>
  <r>
    <s v="tt0190374"/>
    <x v="160"/>
    <x v="1"/>
    <d v="2002-12-04T00:00:00"/>
    <s v="Action"/>
    <s v=" Adventure"/>
    <s v=" Fantasy"/>
    <n v="107"/>
    <s v="USA, Czech Republic, Canada"/>
    <s v="English"/>
    <m/>
    <m/>
    <x v="151"/>
    <s v="Topper Lilien, Carroll Cartwright"/>
    <s v="Jeremy Irons, Bruce Payne, Justin Whalin, Marlon Wayans, Robert Miano, Tomas Havrlik, Thora Birch, Edward Jewesbury, Zoe McLellan, Lee Arenberg, Kristen Wilson, Martin Astles, Matthew O'Toole, David O'Kelly, Richard O'Brien"/>
    <x v="141"/>
    <s v="Jeremy Irons, Bruce Payne"/>
    <s v="Profion, a tyrant, attempts to overthrow a peaceful kingdom ruled by a tough empress."/>
    <s v="Profion, a tyrant, attempts to"/>
    <n v="3.6"/>
    <n v="31646"/>
    <n v="67633536.585365996"/>
    <n v="45000000"/>
    <x v="132"/>
    <n v="15391970"/>
    <n v="51068872.083821252"/>
    <n v="33978694"/>
    <n v="608"/>
  </r>
  <r>
    <s v="tt0190590"/>
    <x v="161"/>
    <x v="1"/>
    <d v="2000-10-11T00:00:00"/>
    <s v="Adventure"/>
    <s v=" Comedy"/>
    <s v=" Crime"/>
    <n v="107"/>
    <s v="UK, France, USA"/>
    <s v="English"/>
    <m/>
    <m/>
    <x v="34"/>
    <s v="Homer, Ethan Coen"/>
    <s v="George Clooney, John Turturro, Tim Blake Nelson, John Goodman, Holly Hunter, Chris Thomas King, Charles Durning, Del Pentecost, Michael Badalucco, J.R. Horne, Brian Reddy, Wayne Duvall, Ed Gale, Ray McKinnon, Daniel von Bargen"/>
    <x v="33"/>
    <s v="George Clooney, John Turturro"/>
    <s v="In the deep south during the 1930s, three escaped convicts search for hidden treasure while a relentless lawman pursues them."/>
    <s v="In the deep south during the 1930s,"/>
    <n v="7.7"/>
    <n v="279523"/>
    <n v="39077154.471544802"/>
    <n v="26000000"/>
    <x v="133"/>
    <n v="45512588"/>
    <n v="108015758.29963438"/>
    <n v="71868327"/>
    <n v="910"/>
  </r>
  <r>
    <s v="tt0275773"/>
    <x v="162"/>
    <x v="1"/>
    <s v="20/02/2002"/>
    <s v="Action"/>
    <s v=" Comedy"/>
    <s v=" Drama"/>
    <n v="119"/>
    <s v="Japan"/>
    <s v="English"/>
    <s v="Japanese"/>
    <m/>
    <x v="152"/>
    <s v="Ry√ªhei Kitamura, Yudai Yamaguchi"/>
    <s v="Tak Sakaguchi, Hideo Sakaki, Chieko Misaka, Kenji Matsuda, Yuichiro Arai, Minoru Matsumoto, Kazuhito Ohba, Takehiro Katayama, Ayumi Yoshihara, Sh√¥ichir√¥ Masumoto, Toshiro Kamiaka, Yukihito Tanikado, Hoshimi Asai, Ryosuke Watabe, Motonari Komiya"/>
    <x v="142"/>
    <s v="Tak Sakaguchi, Hideo Sakaki"/>
    <s v="There are 666 portals that connect this world to the other side. These are concealed from all human beings. Somewhere in Japan exists the 444th portal.... The forest of resurrection."/>
    <s v="There are 666 portals that connect"/>
    <n v="6.4"/>
    <n v="12276"/>
    <m/>
    <n v="400000"/>
    <x v="4"/>
    <m/>
    <m/>
    <n v="55500"/>
    <n v="221"/>
  </r>
  <r>
    <s v="tt0190865"/>
    <x v="163"/>
    <x v="1"/>
    <s v="23/02/2001"/>
    <s v="Action"/>
    <s v=" Adventure"/>
    <s v=" Drama"/>
    <n v="124"/>
    <s v="USA, Germany"/>
    <s v="English"/>
    <s v="Urdu"/>
    <m/>
    <x v="153"/>
    <s v="Robert King, Robert King"/>
    <s v="Chris O'Donnell, Robin Tunney, Stuart Wilson, Augie Davis, Temuera Morrison, Roshan Seth, Alejandro Valdes-Rochin, Nicholas Lea, Rod Brown, Scott Glenn, Steve Le Marquand, Ben Mendelsohn, Izabella Scorupco, Bill Paxton, Ed Viesturs"/>
    <x v="143"/>
    <s v="Chris O'Donnell, Robin Tunney"/>
    <s v="A climber must rescue his sister on top of K2, one of the world's biggest mountains."/>
    <s v="A climber must rescue his sister"/>
    <n v="5.9"/>
    <n v="57823"/>
    <n v="112722560.97561"/>
    <n v="75000000"/>
    <x v="134"/>
    <n v="69243859"/>
    <n v="324135766.61817145"/>
    <n v="215663859"/>
    <n v="394"/>
  </r>
  <r>
    <s v="tt0191397"/>
    <x v="164"/>
    <x v="1"/>
    <d v="2000-10-11T00:00:00"/>
    <s v="Comedy"/>
    <s v=" Sport"/>
    <m/>
    <n v="118"/>
    <s v="USA"/>
    <s v="English"/>
    <s v="American Sign Language"/>
    <m/>
    <x v="154"/>
    <s v="Vince McKewin"/>
    <s v="Keanu Reeves, Gene Hackman, Brooke Langton, Orlando Jones, Faizon Love, Michael Taliferro, Ace Yonamine, Troy Winbush, David Denman, Jon Favreau, Michael Jace, Rhys Ifans, Gailard Sartain, Art LaFleur, Brett Cullen"/>
    <x v="104"/>
    <s v="Keanu Reeves, Gene Hackman"/>
    <s v="During a pro football strike, the owners hire substitute players."/>
    <s v="During a pro football strike,"/>
    <n v="6.6"/>
    <n v="57265"/>
    <n v="75148373.983740002"/>
    <n v="50000000"/>
    <x v="135"/>
    <n v="44737059"/>
    <n v="75230302.24402456"/>
    <n v="50054511"/>
    <n v="271"/>
  </r>
  <r>
    <s v="tt0191754"/>
    <x v="165"/>
    <x v="1"/>
    <s v="16/06/2000"/>
    <s v="Comedy"/>
    <s v=" Drama"/>
    <m/>
    <n v="103"/>
    <s v="USA"/>
    <s v="English"/>
    <m/>
    <m/>
    <x v="155"/>
    <s v="Susannah Grant"/>
    <s v="Sandra Bullock, Viggo Mortensen, Dominic West, Elizabeth Perkins, Azura Skye, Steve Buscemi, Alan Tudyk, Mike O'Malley, Marianne Jean-Baptiste, Reni Santoni, Diane Ladd, Margo Martindale, Susan Krebs, Loudon Wainwright III, Katie Scharf"/>
    <x v="144"/>
    <s v="Sandra Bullock, Viggo Mortensen"/>
    <s v="A big-city newspaper columnist is forced to enter a drug and alcohol rehab center after ruining her sister's wedding and crashing a stolen limousine."/>
    <s v="A big-city newspaper columnist"/>
    <n v="6.1"/>
    <n v="43672"/>
    <n v="64627601.626016401"/>
    <n v="43000000"/>
    <x v="136"/>
    <n v="37170488"/>
    <n v="93482991.605081499"/>
    <n v="62198945"/>
    <n v="205"/>
  </r>
  <r>
    <s v="tt0276830"/>
    <x v="166"/>
    <x v="5"/>
    <s v="15/07/2005"/>
    <s v="Adventure"/>
    <s v=" Western"/>
    <m/>
    <n v="124"/>
    <s v="France, Mexico, UK"/>
    <s v="English"/>
    <s v="Athapascan languages"/>
    <s v="German"/>
    <x v="156"/>
    <s v="Matthieu Le Naour, Alexandre Coquelle"/>
    <s v="Vincent Cassel, Juliette Lewis, Michael Madsen, Temuera Morrison, Ernest Borgnine, Djimon Hounsou, Hugh O'Conor, Geoffrey Lewis, Nichole Hiltz, Kateri Walker, Vahina Giocante, Guillermo Ar√©valo, Tch√©ky Karyo, Eddie Izzard, Colm Meaney"/>
    <x v="145"/>
    <s v="Vincent Cassel, Juliette Lewis"/>
    <s v="In 1870, after a brutal run-in with an outlaw in a brothel, Mike Blueberry becomes marshal in Arizona where he keeps the peace between Whites and Apaches but an influx of Indian gold treasure-hunters threatens to lead to violence."/>
    <s v="In 1870, after a brutal run-in"/>
    <n v="5.2"/>
    <n v="10243"/>
    <m/>
    <s v="EUR 36100000"/>
    <x v="4"/>
    <m/>
    <m/>
    <n v="6482919"/>
    <n v="127"/>
  </r>
  <r>
    <s v="tt0192071"/>
    <x v="167"/>
    <x v="0"/>
    <s v="26/07/2002"/>
    <s v="Comedy"/>
    <s v=" Romance"/>
    <m/>
    <n v="87"/>
    <s v="USA"/>
    <s v="English"/>
    <m/>
    <m/>
    <x v="157"/>
    <s v="R. Lee Fleming Jr."/>
    <s v="Kirsten Dunst, Ben Foster, Melissa Sagemiller, Sisq√≥, Shane West, Colin Hanks, Zoe Saldana, Mila Kunis, Swoosie Kurtz, Ed Begley Jr., Martin Short, Carmen Electra, Vitamin C, Coolio, Christopher Jacot"/>
    <x v="146"/>
    <s v="Kirsten Dunst, Ben Foster"/>
    <s v="A high school senior's girlfriend breaks up with him. His friends try to make him think of something else. His friend's sister Kelly helps him with the school musical. Spending time with Kelly has an effect."/>
    <s v="A high school senior's girlfriend"/>
    <n v="5.7"/>
    <n v="17747"/>
    <n v="32150434.782608781"/>
    <n v="22000000"/>
    <x v="137"/>
    <n v="11576464"/>
    <n v="29082064.510592964"/>
    <n v="19900366"/>
    <n v="181"/>
  </r>
  <r>
    <s v="tt0192111"/>
    <x v="168"/>
    <x v="0"/>
    <s v="29/06/2001"/>
    <s v="Comedy"/>
    <s v=" Mystery"/>
    <s v=" Romance"/>
    <n v="86"/>
    <s v="USA"/>
    <s v="English"/>
    <s v="Russian"/>
    <m/>
    <x v="158"/>
    <s v="John J. Strauss, Ed Decter"/>
    <s v="Monica Potter, Freddie Prinze Jr., Shalom Harlow, Ivana Milicevic, Sarah Murdoch, Tomiko Fraser, China Chow, Jay Brazeau, Stanley DeSantis, Erin-Marie Dykeman, James Kirk, Elysa Hogg, Kristina Lewis, Ben Silverman, Sam MacMillan"/>
    <x v="147"/>
    <s v="Monica Potter, Freddie Prinze Jr."/>
    <s v="A young woman is attracted to a man despite her thinking she's seen him kill someone."/>
    <s v="A young woman is attracted to"/>
    <n v="5.5"/>
    <n v="13683"/>
    <n v="20459367.588932861"/>
    <n v="14000000"/>
    <x v="138"/>
    <n v="10424470"/>
    <n v="19183612.031857759"/>
    <n v="13127022"/>
    <n v="106"/>
  </r>
  <r>
    <s v="tt0192614"/>
    <x v="169"/>
    <x v="1"/>
    <s v="14/07/2000"/>
    <s v="Action"/>
    <s v=" Crime"/>
    <s v=" Drama"/>
    <n v="106"/>
    <s v="USA, Canada"/>
    <s v="English"/>
    <m/>
    <m/>
    <x v="159"/>
    <s v="John Pogue"/>
    <s v="Joshua Jackson, Paul Walker, Hill Harper, Leslie Bibb, Christopher McDonald, Steve Harris, William Petersen, Craig T. Nelson, David Asman, Scott Gibson, Nigel Bennett, Andrew Kraulis, Derek Aasland, Jennifer Melino, Noah Dalton Danby"/>
    <x v="148"/>
    <s v="Joshua Jackson, Paul Walker"/>
    <s v="A senior at an ivy league college, who depends on scholarships and working on the side, gets accepted into the secret society The Skulls. He hopes it betters chances at Harvard but The Skulls is not what he thought and comes at a price."/>
    <s v="A senior at an ivy league college,"/>
    <n v="5.6"/>
    <n v="30618"/>
    <n v="52603861.788617998"/>
    <n v="35000000"/>
    <x v="139"/>
    <n v="35046120"/>
    <n v="76353934.258536756"/>
    <n v="50802120"/>
    <n v="192"/>
  </r>
  <r>
    <s v="tt0192731"/>
    <x v="170"/>
    <x v="1"/>
    <s v="22/06/2001"/>
    <s v="Horror"/>
    <s v=" Mystery"/>
    <s v=" Thriller"/>
    <n v="97"/>
    <s v="USA, Canada"/>
    <s v="English"/>
    <m/>
    <m/>
    <x v="160"/>
    <s v="Silvio Horta, Paul Harris Boardman"/>
    <s v="Jennifer Morrison, Matthew Davis, Hart Bochner, Loretta Devine, Joey Lawrence, Anson Mount, Eva Mendes, Jessica Cauffiel, Anthony Anderson, Michael Bacall, Marco Hofschneider, Derek Aasland, Jacinda Barrett, Peter Millard, Chas Lawther"/>
    <x v="149"/>
    <s v="Jennifer Morrison, Matthew Davis"/>
    <s v="A film school is the center of a fresh spate of killings based on urban legends."/>
    <s v="A film school is the center of"/>
    <n v="4.3"/>
    <n v="15794"/>
    <n v="21041544.715447202"/>
    <n v="14000000"/>
    <x v="140"/>
    <n v="21468807"/>
    <n v="57976011.635203376"/>
    <n v="38574362"/>
    <n v="229"/>
  </r>
  <r>
    <s v="tt0195234"/>
    <x v="171"/>
    <x v="1"/>
    <s v="13/12/2000"/>
    <s v="Comedy"/>
    <s v=" Crime"/>
    <m/>
    <n v="93"/>
    <s v="UK"/>
    <s v="English"/>
    <s v="French"/>
    <m/>
    <x v="161"/>
    <s v="Mark Crowdy, Craig Ferguson"/>
    <s v="Brenda Blethyn, Craig Ferguson, Martin Clunes, Tch√©ky Karyo, Jamie Foreman, Bill Bailey, Valerie Edmond, Tristan Sturrock, Clive Merrison, Leslie Phillips, Diana Quick, Phyllida Law, Linda Kerr Scott, Denise Coffey, Paul Brooke"/>
    <x v="150"/>
    <s v="Brenda Blethyn, Craig Ferguson"/>
    <s v="A small-town English widow, facing financial troubles after her husband's suicide, turns to agriculture of an illegal kind."/>
    <s v="A small-town English widow, facing"/>
    <n v="6.9"/>
    <n v="17370"/>
    <n v="15029674.796748001"/>
    <n v="10000000"/>
    <x v="141"/>
    <n v="12178602"/>
    <n v="43197284.312601723"/>
    <n v="28741330"/>
    <n v="128"/>
  </r>
  <r>
    <s v="tt0277941"/>
    <x v="172"/>
    <x v="4"/>
    <s v="27/03/2003"/>
    <s v="Action"/>
    <s v=" Adventure"/>
    <s v=" Biography"/>
    <n v="110"/>
    <s v="Australia, UK, USA, France"/>
    <s v="English"/>
    <m/>
    <m/>
    <x v="162"/>
    <s v="Robert Drewe, John Michael McDonagh"/>
    <s v="Heath Ledger, Orlando Bloom, Geoffrey Rush, Naomi Watts, Joel Edgerton, Laurence Kinlan, Philip Barantini, Kerry Condon, Kris McQuade, Emily Browning, Kiri Paramore, Rachel Griffiths, Geoff Morrell, Charles 'Bud' Tingwell, Saskia Burmeister"/>
    <x v="114"/>
    <s v="Heath Ledger, Orlando Bloom"/>
    <s v="An innocent man becomes one of the most wanted criminals the world has ever known."/>
    <s v="An innocent man becomes one of"/>
    <n v="6.5"/>
    <n v="25482"/>
    <m/>
    <m/>
    <x v="4"/>
    <n v="86959"/>
    <m/>
    <n v="6585516"/>
    <n v="143"/>
  </r>
  <r>
    <s v="tt0195685"/>
    <x v="173"/>
    <x v="1"/>
    <s v="14/04/2000"/>
    <s v="Biography"/>
    <s v=" Drama"/>
    <m/>
    <n v="131"/>
    <s v="USA"/>
    <s v="English"/>
    <m/>
    <m/>
    <x v="116"/>
    <s v="Susannah Grant"/>
    <s v="Julia Roberts, David Brisbin, Dawn Didawick, Albert Finney, Valente Rodriguez, Conchata Ferrell, George Rocky Sullivan, Pat Skipper, Jack Gill, Irene Olga L√≥pez, Emily Marks, Julie Marks, Scotty Leavenworth, Gemmenne de la Pe√±a, Erin Brockovich-Ellis"/>
    <x v="151"/>
    <s v="Julia Roberts, David Brisbin"/>
    <s v="An unemployed single mother becomes a legal assistant and almost single-handedly brings down a California power company accused of polluting a city's water supply."/>
    <s v="An unemployed single mother becomes"/>
    <n v="7.3"/>
    <n v="170733"/>
    <n v="78154308.943089604"/>
    <n v="52000000"/>
    <x v="142"/>
    <n v="125595205"/>
    <n v="385167408.83243984"/>
    <n v="256271286"/>
    <n v="525"/>
  </r>
  <r>
    <s v="tt0195714"/>
    <x v="174"/>
    <x v="1"/>
    <s v="25/08/2000"/>
    <s v="Horror"/>
    <s v=" Thriller"/>
    <m/>
    <n v="98"/>
    <s v="USA"/>
    <s v="English"/>
    <s v="French"/>
    <m/>
    <x v="163"/>
    <s v="Glen Morgan, James Wong"/>
    <s v="Devon Sawa, Ali Larter, Kerr Smith, Kristen Cloke, Daniel Roebuck, Roger Guenveur Smith, Chad Donella, Seann William Scott, Tony Todd, Amanda Detmer, Brendan Fehr, Forbes Angus, Lisa Marie Caruk, Christine Chatelain, Barbara Tyson"/>
    <x v="152"/>
    <s v="Devon Sawa, Ali Larter"/>
    <s v="After a teenager has a terrifying vision of him and his friends dying in a plane crash, he prevents the accident only to have Death hunt them down, one by one."/>
    <s v="After a teenager has a terrifying"/>
    <n v="6.7"/>
    <n v="224856"/>
    <n v="34568252.032520398"/>
    <n v="23000000"/>
    <x v="143"/>
    <n v="53331147"/>
    <n v="169655410.97813046"/>
    <n v="112880294"/>
    <n v="730"/>
  </r>
  <r>
    <s v="tt0195945"/>
    <x v="175"/>
    <x v="1"/>
    <d v="2000-12-01T00:00:00"/>
    <s v="Comedy"/>
    <m/>
    <m/>
    <n v="98"/>
    <s v="USA"/>
    <s v="English"/>
    <s v="Spanish"/>
    <m/>
    <x v="164"/>
    <s v="Ice Cube, DJ Pooh"/>
    <s v="Ice Cube, Mike Epps, Justin Pierce, John Witherspoon, Don 'D.C.' Curry, Jacob Vargas, Lobo Sebastian, Rolando Molina, Lisa Rodr√≠guez, Tommy 'Tiny' Lister, Kym Whitley, Amy Hill, Tamala Jones, The Lady of Rage, Carmen Serano"/>
    <x v="153"/>
    <s v="Ice Cube, Mike Epps"/>
    <s v="Uncle Elroy and Day Day owe money on taxes so Craig finds a way to steal from the next door neighbors to pay off the taxes so Uncle Elroy's house doesn't get put up for auction."/>
    <s v="Uncle Elroy and Day Day owe money"/>
    <n v="6.2"/>
    <n v="36064"/>
    <n v="16532642.2764228"/>
    <n v="11000000"/>
    <x v="144"/>
    <n v="57328603"/>
    <n v="89918528.379837602"/>
    <n v="59827328"/>
    <n v="88"/>
  </r>
  <r>
    <s v="tt0196216"/>
    <x v="176"/>
    <x v="1"/>
    <s v="15/12/2000"/>
    <s v="Comedy"/>
    <s v=" Crime"/>
    <m/>
    <n v="94"/>
    <s v="USA"/>
    <s v="English"/>
    <m/>
    <m/>
    <x v="165"/>
    <s v="Woody Allen"/>
    <s v="Woody Allen, Carolyn Saxon, Tracey Ullman, Michael Rapaport, Tony Darrow, Sam Josepher, Jon Lovitz, Lawrence Howard Levy, Diane Bradley, Crystal Field, Cindy Carver, Ray Garvey, Bill Gerber, Olivia Hayman, Laurine Towler"/>
    <x v="154"/>
    <s v="Woody Allen, Carolyn Saxon"/>
    <s v="A loser of a crook and his wife strike it rich when a botched bank job's cover business becomes a spectacular success."/>
    <s v="A loser of a crook and his wife"/>
    <n v="6.7"/>
    <n v="36334"/>
    <n v="37574186.991870001"/>
    <n v="25000000"/>
    <x v="145"/>
    <n v="17266359"/>
    <n v="44990545.452073269"/>
    <n v="29934477"/>
    <n v="196"/>
  </r>
  <r>
    <s v="tt0196229"/>
    <x v="177"/>
    <x v="0"/>
    <d v="2002-12-07T00:00:00"/>
    <s v="Comedy"/>
    <m/>
    <m/>
    <n v="90"/>
    <s v="Germany, USA"/>
    <s v="English"/>
    <m/>
    <m/>
    <x v="166"/>
    <s v="Drake Sather, Ben Stiller"/>
    <s v="Ben Stiller, Owen Wilson, Christine Taylor, Will Ferrell, Milla Jovovich, Jerry Stiller, David Duchovny, Jon Voight, Judah Friedlander, Nathan Lee Graham, Alexandre Manning, Asio Highsmith, Alexander Skarsg√•rd, Donald Trump, Christian Slater"/>
    <x v="91"/>
    <s v="Ben Stiller, Owen Wilson"/>
    <s v="At the end of his career, a clueless fashion model is brainwashed to kill the Prime Minister of Malaysia."/>
    <s v="At the end of his career, a clueless"/>
    <n v="6.5"/>
    <n v="242549"/>
    <n v="40918735.177865721"/>
    <n v="28000000"/>
    <x v="146"/>
    <n v="45172250"/>
    <n v="88824316.621067435"/>
    <n v="60780981"/>
    <n v="535"/>
  </r>
  <r>
    <s v="tt0198021"/>
    <x v="178"/>
    <x v="1"/>
    <s v="14/09/2000"/>
    <s v="Comedy"/>
    <s v=" Drama"/>
    <s v=" Romance"/>
    <n v="120"/>
    <s v="USA"/>
    <s v="English"/>
    <m/>
    <m/>
    <x v="167"/>
    <s v="Lowell Ganz, Babaloo Mandel"/>
    <s v="Natalie Portman, Ashley Judd, Stockard Channing, Joan Cusack, James Frain, Dylan Bruno, Sue McCormick, Keith David, Ray Prewitt, Laura House, Karey Green, Mary Ashleigh Green, Kinna McInroe, Laura Auldridge, Alicia Godwin"/>
    <x v="155"/>
    <s v="Natalie Portman, Ashley Judd"/>
    <s v="A pregnant seventeen-year-old rebuilds her life after being abandoned by her boyfriend at a Walmart in Sequoyah, Oklahoma."/>
    <s v="A pregnant seventeen-year-old"/>
    <n v="6.8"/>
    <n v="31320"/>
    <n v="22544512.195122"/>
    <n v="15000000"/>
    <x v="147"/>
    <n v="33772838"/>
    <n v="61416839.252601758"/>
    <n v="40863718"/>
    <n v="247"/>
  </r>
  <r>
    <s v="tt0198781"/>
    <x v="179"/>
    <x v="0"/>
    <s v="15/03/2002"/>
    <s v="Animation"/>
    <s v=" Adventure"/>
    <s v=" Comedy"/>
    <n v="92"/>
    <s v="USA"/>
    <s v="English"/>
    <m/>
    <m/>
    <x v="168"/>
    <s v="Pete Docter, Jill Culton"/>
    <s v="John Goodman, Billy Crystal, Mary Gibbs, Steve Buscemi, James Coburn, Jennifer Tilly, Bob Peterson, John Ratzenberger, Frank Oz, Daniel Gerson, Steve Susskind, Bonnie Hunt, Jeff Pidgeon, Samuel Lord Black, Jack Angel"/>
    <x v="156"/>
    <s v="John Goodman, Billy Crystal"/>
    <s v="In order to power the city, monsters have to scare children so that they scream. However, the children are toxic to the monsters, and after a child gets through, 2 monsters realize things may not be what they think."/>
    <s v="In order to power the city, monsters"/>
    <n v="8"/>
    <n v="794964"/>
    <n v="168059090.90909135"/>
    <n v="115000000"/>
    <x v="148"/>
    <n v="289916256"/>
    <n v="846113324.15454769"/>
    <n v="578981070"/>
    <n v="687"/>
  </r>
  <r>
    <s v="tt0199626"/>
    <x v="180"/>
    <x v="4"/>
    <s v="19/12/2003"/>
    <s v="Mystery"/>
    <s v=" Thriller"/>
    <m/>
    <n v="119"/>
    <s v="UK, Australia, France, USA"/>
    <s v="English"/>
    <m/>
    <m/>
    <x v="169"/>
    <s v="Jane Campion, Susanna Moore"/>
    <s v="Jennifer Jason Leigh, Meg Ryan, Michael Nuccio, Allison Nega, Dominick Aries, Susan Gardner, Sharrieff Pugh, Nick Damici, Heather Litteer, Daniel T. Booth, Yaani King Mondschein, Frank Harts, Sebastian Sozzi, Zach Wegner, Mark Ruffalo"/>
    <x v="157"/>
    <s v="Jennifer Jason Leigh"/>
    <s v="New York City writing professor, Frannie Avery, has an affair with a police detective, who is investigating the murder of a beautiful young woman in her neighborhood."/>
    <s v="New York City writing professor,"/>
    <n v="5.3"/>
    <n v="21552"/>
    <n v="16878978.260869559"/>
    <n v="12000000"/>
    <x v="149"/>
    <n v="4750602"/>
    <n v="33373668.603929337"/>
    <n v="23726793"/>
    <n v="364"/>
  </r>
  <r>
    <s v="tt0199725"/>
    <x v="181"/>
    <x v="1"/>
    <s v="21/04/2000"/>
    <s v="Drama"/>
    <s v=" Romance"/>
    <s v=" Sport"/>
    <n v="124"/>
    <s v="USA"/>
    <s v="English"/>
    <s v="Spanish"/>
    <m/>
    <x v="170"/>
    <s v="Gina Prince-Bythewood"/>
    <s v="Glenndon Chatman, Jess Willard, Chris Warren, Kyla Pratt, Alfre Woodard, Naykia Harris, Harry Lennix, Debbi Morgan, Dennis Haysbert, Sanaa Lathan, Omar Epps, Colleen Matsuhara, Al Foster, Nathaniel Bellamy Jr., Regina Hall"/>
    <x v="158"/>
    <s v="Glenndon Chatman, Jess Willard"/>
    <s v="Monica and Quincy love and play basketball together through many life challenges from childhood to adulthood."/>
    <s v="Monica and Quincy love and play"/>
    <n v="7.2"/>
    <n v="18088"/>
    <n v="30059349.593496002"/>
    <n v="20000000"/>
    <x v="150"/>
    <n v="27459615"/>
    <n v="41674459.626585454"/>
    <n v="27728118"/>
    <n v="122"/>
  </r>
  <r>
    <s v="tt0199753"/>
    <x v="182"/>
    <x v="1"/>
    <d v="2001-12-01T00:00:00"/>
    <s v="Action"/>
    <s v=" Sci-Fi"/>
    <s v=" Thriller"/>
    <n v="106"/>
    <s v="USA, Australia"/>
    <s v="English"/>
    <m/>
    <m/>
    <x v="171"/>
    <s v="Chuck Pfarrer, Chuck Pfarrer"/>
    <s v="Val Kilmer, Carrie-Anne Moss, Tom Sizemore, Benjamin Bratt, Simon Baker, Terence Stamp, Jessica Morton, Caroline Bossi, Bob Neill"/>
    <x v="159"/>
    <s v="Val Kilmer, Carrie-Anne Moss"/>
    <s v="Astronauts, and their robotic dog AMEE (Autonomous Mapping Evaluation and Evasion), search for solutions to save a dying Earth by searching on Mars, only to have the mission go terribly awry."/>
    <s v="Astronauts, and their robotic"/>
    <n v="5.7"/>
    <n v="54732"/>
    <n v="120237398.37398401"/>
    <n v="80000000"/>
    <x v="151"/>
    <n v="17480890"/>
    <n v="50295257.147845641"/>
    <n v="33463969"/>
    <n v="356"/>
  </r>
  <r>
    <s v="tt0200027"/>
    <x v="183"/>
    <x v="0"/>
    <s v="15/03/2002"/>
    <s v="Biography"/>
    <s v=" Comedy"/>
    <s v=" Drama"/>
    <n v="132"/>
    <s v="USA"/>
    <s v="English"/>
    <m/>
    <m/>
    <x v="172"/>
    <s v="Beverly D'Onofrio, Morgan Ward"/>
    <s v="Drew Barrymore, Steve Zahn, Adam Garcia, Brittany Murphy, James Woods, Lorraine Bracco, Rosie Perez, Sara Gilbert, Peter Facinelli, Mika Boorem, Celine Ordioni, Vincent Pastore, Maryann Urbano, Alissa Dean, Jessica Leshnower"/>
    <x v="15"/>
    <s v="Drew Barrymore, Steve Zahn"/>
    <s v="A single mother, with dreams of becoming a writer, has a son at the age of 15 in 1965, and goes through a failed marriage with the drug-addicted father."/>
    <s v="A single mother, with dreams of"/>
    <n v="6.5"/>
    <n v="26306"/>
    <n v="70146403.162055522"/>
    <n v="48000000"/>
    <x v="152"/>
    <n v="30165536"/>
    <n v="52234676.94403176"/>
    <n v="35743308"/>
    <n v="212"/>
  </r>
  <r>
    <s v="tt0200465"/>
    <x v="184"/>
    <x v="6"/>
    <s v="28/02/2008"/>
    <s v="Crime"/>
    <s v=" Thriller"/>
    <m/>
    <n v="111"/>
    <s v="UK, USA, Australia"/>
    <s v="English"/>
    <s v="Latin"/>
    <m/>
    <x v="43"/>
    <s v="Dick Clement, Ian La Frenais"/>
    <s v="Jason Statham, Saffron Burrows, Stephen Campbell Moore, Daniel Mays, James Faulkner, Alki David, Michael Jibson, Georgia Taylor, Richard Lintern, Peter Bowles, Alistair Petrie, Hattie Morahan, Julian Lewis Jones, Andrew Brooke, Rupert Frazer"/>
    <x v="160"/>
    <s v="Jason Statham, Saffron Burrows"/>
    <s v="Martine offers Terry a lead on a foolproof bank hit on London's Baker Street. She targets a roomful of safe deposit boxes worth millions in cash and jewelry along with a treasure trove of dirty secrets."/>
    <s v="Martine offers Terry a lead on"/>
    <n v="7.2"/>
    <n v="171338"/>
    <n v="24041560.033998597"/>
    <n v="20000000"/>
    <x v="153"/>
    <n v="30060660"/>
    <n v="77928818.769041777"/>
    <n v="64828421"/>
    <n v="213"/>
  </r>
  <r>
    <s v="tt0200550"/>
    <x v="185"/>
    <x v="1"/>
    <s v="20/10/2000"/>
    <s v="Comedy"/>
    <s v=" Drama"/>
    <s v=" Music"/>
    <n v="100"/>
    <s v="USA"/>
    <s v="English"/>
    <m/>
    <m/>
    <x v="173"/>
    <s v="Gina Wendkos"/>
    <s v="Piper Perabo, Adam Garcia, John Goodman, Maria Bello, Izabella Miko, Tyra Banks, Bridget Moynahan, Melanie Lynskey, Del Pentecost, Michael Weston, LeAnn Rimes, Jeremy Rowley, Ellen Cleghorne, John Fugelsang, Bud Cort"/>
    <x v="161"/>
    <s v="Piper Perabo, Adam Garcia"/>
    <s v="Aspiring songwriter Violet Sanford, after getting a job at a women-run NYC bar that teases its male patrons, comes out of her shell."/>
    <s v="Aspiring songwriter Violet Sanford,"/>
    <n v="5.7"/>
    <n v="105212"/>
    <n v="67633536.585365996"/>
    <n v="45000000"/>
    <x v="154"/>
    <n v="60786269"/>
    <n v="171212755.82121989"/>
    <n v="113916474"/>
    <n v="389"/>
  </r>
  <r>
    <s v="tt0202470"/>
    <x v="186"/>
    <x v="0"/>
    <s v="30/11/2001"/>
    <s v="Drama"/>
    <s v=" Music"/>
    <m/>
    <n v="105"/>
    <s v="USA"/>
    <s v="English"/>
    <m/>
    <m/>
    <x v="174"/>
    <s v="John Stockwell"/>
    <s v="Mark Wahlberg, Jennifer Aniston, Dominic West, Jason Bonham, Jeff Pilson, Zakk Wylde, Timothy Spall, Blas Elias, Nick Catanese, Brian Vander Ark, Timothy Olyphant, Dagmara Dominczyk, Matthew Glave, Michael Shamus Wiles, Beth Grant"/>
    <x v="28"/>
    <s v="Mark Wahlberg, Jennifer Aniston"/>
    <s v="Lead singer of a tribute band becomes lead singer of the real band he idolizes."/>
    <s v="Lead singer of a tribute band"/>
    <n v="6.3"/>
    <n v="40423"/>
    <n v="83298853.754940927"/>
    <n v="57000000"/>
    <x v="155"/>
    <n v="17008282"/>
    <n v="28254598.540909164"/>
    <n v="19334145"/>
    <n v="198"/>
  </r>
  <r>
    <s v="tt0202677"/>
    <x v="187"/>
    <x v="1"/>
    <s v="24/08/2001"/>
    <s v="Action"/>
    <s v=" Crime"/>
    <s v=" Drama"/>
    <n v="119"/>
    <s v="USA"/>
    <s v="English"/>
    <s v="Spanish"/>
    <m/>
    <x v="175"/>
    <s v="Christopher McQuarrie"/>
    <s v="Ryan Phillippe, Benicio Del Toro, Juliette Lewis, Taye Diggs, Nicky Katt, Geoffrey Lewis, Dylan Kussman, Scott Wilson, Kristin Lehman, James Caan, Henry Griffin, Armando Guerrero, Andres Orozco, Jan Hanks, Jos√© P√©rez"/>
    <x v="162"/>
    <s v="Ryan Phillippe, Benicio Del Toro"/>
    <s v="Two criminal drifters without sympathy get more than they bargained for after kidnapping and holding for ransom the surrogate mother of a powerful and shady man."/>
    <s v="Two criminal drifters without"/>
    <n v="6.7"/>
    <n v="31393"/>
    <n v="12775223.577235801"/>
    <n v="8500000"/>
    <x v="156"/>
    <n v="6055661"/>
    <n v="19840631.616097603"/>
    <n v="13200972"/>
    <n v="336"/>
  </r>
  <r>
    <s v="tt0203009"/>
    <x v="188"/>
    <x v="0"/>
    <s v="28/09/2001"/>
    <s v="Drama"/>
    <s v=" Musical"/>
    <s v=" Romance"/>
    <n v="127"/>
    <s v="Australia, USA"/>
    <s v="English"/>
    <s v="French"/>
    <s v="Spanish"/>
    <x v="176"/>
    <s v="Baz Luhrmann, Craig Pearce"/>
    <s v="Nicole Kidman, Ewan McGregor, John Leguizamo, Jim Broadbent, Richard Roxburgh, Garry McDonald, Jacek Koman, Matthew Whittet, Kerry Walker, Caroline O'Connor, Christine Anu, Natalie Mendoza, Lara Mulcahy, David Wenham, Kylie Minogue"/>
    <x v="132"/>
    <s v="Nicole Kidman, Ewan McGregor"/>
    <s v="A poet falls for a beautiful courtesan whom a jealous duke covets."/>
    <s v="A poet falls for a beautiful courtesan"/>
    <n v="7.6"/>
    <n v="262869"/>
    <n v="73069169.960474506"/>
    <n v="50000000"/>
    <x v="157"/>
    <n v="57386607"/>
    <n v="270260982.77430904"/>
    <n v="184935030"/>
    <n v="2352"/>
  </r>
  <r>
    <s v="tt0203019"/>
    <x v="189"/>
    <x v="1"/>
    <s v="13/04/2001"/>
    <s v="Biography"/>
    <s v=" Drama"/>
    <m/>
    <n v="129"/>
    <s v="USA"/>
    <s v="English"/>
    <m/>
    <m/>
    <x v="177"/>
    <s v="Scott Marshall Smith"/>
    <s v="Robert De Niro, Cuba Gooding Jr., Charlize Theron, Aunjanue Ellis, Hal Holbrook, Michael Rapaport, Powers Boothe, David Keith, Holt McCallany, David Conrad, Joshua Leonard, Carl Lumbly, Lonette McKee, Glynn Turman, Dennis Troutman"/>
    <x v="101"/>
    <s v="Robert De Niro, Cuba Gooding Jr."/>
    <s v="The story of Carl Brashear, the first African-American U.S. Navy Diver, and the man who trained him."/>
    <s v="The story of Carl Brashear, the"/>
    <n v="7.2"/>
    <n v="105471"/>
    <n v="48094959.349593602"/>
    <n v="32000000"/>
    <x v="158"/>
    <n v="48818921"/>
    <n v="123759595.1477645"/>
    <n v="82343495"/>
    <n v="247"/>
  </r>
  <r>
    <s v="tt0203230"/>
    <x v="190"/>
    <x v="1"/>
    <s v="16/03/2001"/>
    <s v="Drama"/>
    <m/>
    <m/>
    <n v="111"/>
    <s v="USA"/>
    <s v="English"/>
    <m/>
    <m/>
    <x v="178"/>
    <s v="Kenneth Lonergan"/>
    <s v="Amy Ryan, Michael Countryman, Adam LeFevre, Halley Feiffer, Whitney Vance, Peter Kerwin, Betsy Aidem, Laura Linney, Rory Culkin, J. Smith-Cameron, Matthew Broderick, Jon Tenney, Gaby Hoffmann, Mark Ruffalo, Lisa Altomare"/>
    <x v="163"/>
    <s v="Amy Ryan, Michael Countryman"/>
    <s v="A single mother's life is thrown into turmoil after her struggling, rarely seen younger brother returns to town."/>
    <s v="A single mother's life is thrown"/>
    <n v="7.5"/>
    <n v="27607"/>
    <n v="1803560.97560976"/>
    <n v="1200000"/>
    <x v="159"/>
    <n v="9416804"/>
    <n v="16897143.452561013"/>
    <n v="11242521"/>
    <n v="241"/>
  </r>
  <r>
    <s v="tt0203755"/>
    <x v="191"/>
    <x v="0"/>
    <s v="27/04/2001"/>
    <s v="Comedy"/>
    <s v=" Crime"/>
    <m/>
    <n v="93"/>
    <s v="USA"/>
    <s v="English"/>
    <s v="Spanish"/>
    <m/>
    <x v="179"/>
    <s v="Stan Seidel"/>
    <s v="Matt Dillon, Mary Jo Smith, Michael Douglas, Paul Reiser, Reba McEntire, John Goodman, Richard Jenkins, Sandy Martin, Liv Tyler, Andrew Dice Clay, Ric Sarabia, Tim DeZarn, Leo Rossi, Rob Neukirch, Andrea Bendewald"/>
    <x v="164"/>
    <s v="Matt Dillon, Mary Jo Smith"/>
    <s v="Every man has a different recollection of the beautiful young woman who wreaked havoc on their lives during one heated night."/>
    <s v="Every man has a different recollection"/>
    <n v="6.1"/>
    <n v="28182"/>
    <n v="26304901.185770821"/>
    <n v="18000000"/>
    <x v="160"/>
    <n v="6290673"/>
    <n v="19842935.61177871"/>
    <n v="13578186"/>
    <n v="130"/>
  </r>
  <r>
    <s v="tt0204137"/>
    <x v="192"/>
    <x v="1"/>
    <s v="29/09/2000"/>
    <s v="Crime"/>
    <s v=" Drama"/>
    <m/>
    <n v="94"/>
    <s v="USA"/>
    <s v="English"/>
    <m/>
    <m/>
    <x v="180"/>
    <s v="Edward Bunker, Edward Bunker"/>
    <s v="Willem Dafoe, Edward Furlong, Danny Trejo, Mark Boone Junior, Seymour Cassel, Mickey Rourke, Tom Arnold, John Heard, Chris Bauer, Rockets Redglare, Jake La Botz, Mark Engelhardt, Edward Bunker, Victor Pagan, Ernest Harden Jr."/>
    <x v="165"/>
    <s v="Willem Dafoe, Edward Furlong"/>
    <s v="A young man goes to prison and a tough, older convict takes him under his wing as a mentor."/>
    <s v="A young man goes to prison and"/>
    <n v="6.6"/>
    <n v="12630"/>
    <n v="5410682.9268292803"/>
    <n v="3600000"/>
    <x v="161"/>
    <n v="43805"/>
    <n v="65837.490447154618"/>
    <n v="43805"/>
    <n v="76"/>
  </r>
  <r>
    <s v="tt0280609"/>
    <x v="193"/>
    <x v="3"/>
    <d v="2002-10-05T00:00:00"/>
    <s v="Action"/>
    <s v=" Horror"/>
    <s v=" Thriller"/>
    <n v="105"/>
    <s v="UK, Luxembourg"/>
    <s v="English"/>
    <m/>
    <m/>
    <x v="181"/>
    <s v="Neil Marshall"/>
    <s v="Sean Pertwee, Kevin McKidd, Emma Cleasby, Liam Cunningham, Thomas Lockyer, Darren Morfitt, Chris Robson, Leslie Simpson, Tina Landini, Craig Conway, Villrikke's Acer, Bryn Walters, Ben Wright, Brian Claxton Payne"/>
    <x v="166"/>
    <s v="Sean Pertwee, Kevin McKidd"/>
    <s v="A routine military exercise turns into a nightmare in the Scotland wilderness."/>
    <s v="A routine military exercise turns"/>
    <n v="6.8"/>
    <n v="54361"/>
    <m/>
    <n v="2000000"/>
    <x v="4"/>
    <m/>
    <m/>
    <n v="3530620"/>
    <n v="603"/>
  </r>
  <r>
    <s v="tt0204175"/>
    <x v="194"/>
    <x v="1"/>
    <d v="2001-08-06T00:00:00"/>
    <s v="Comedy"/>
    <s v=" Drama"/>
    <s v=" Romance"/>
    <n v="94"/>
    <s v="USA"/>
    <s v="English"/>
    <m/>
    <m/>
    <x v="182"/>
    <s v="Andrew Lowery, Andrew Miller"/>
    <s v="Brendon Ryan Barrett, Gay Thomas Wilson, Raquel Beaudene, Claire Forlani, David Smigelski, Blake Shields, Freddie Prinze Jr., Alyson Hannigan, Jason Biggs, Amanda Detmer, Sean Maysonet, John X, Tsianina Joelson, Kristofer Mickelson, Matt Carmody"/>
    <x v="167"/>
    <s v="Brendon Ryan Barrett"/>
    <s v="A friendship is put to the ultimate test when two best friends wind up in bed together."/>
    <s v="A friendship is put to the ultimate"/>
    <n v="5.4"/>
    <n v="15812"/>
    <n v="52603861.788617998"/>
    <n v="35000000"/>
    <x v="162"/>
    <n v="21799652"/>
    <n v="38852633.674593583"/>
    <n v="25850615"/>
    <n v="131"/>
  </r>
  <r>
    <s v="tt0204313"/>
    <x v="195"/>
    <x v="5"/>
    <d v="2004-12-11T00:00:00"/>
    <s v="Horror"/>
    <s v=" Mystery"/>
    <s v=" Thriller"/>
    <n v="114"/>
    <s v="USA"/>
    <s v="English"/>
    <m/>
    <m/>
    <x v="28"/>
    <s v="William Peter Blatty, William Wisher"/>
    <s v="Stellan Skarsg√•rd, Izabella Scorupco, James D'Arcy, Remy Sweeney, Julian Wadham, Andrew French, Ralph Brown, Ben Cross, David Bradley, Alan Ford, Antonie Kamerling, Eddie Osei, Israel Oyelumade, Patrick O'Kane, James Bellamy"/>
    <x v="168"/>
    <s v="Stellan Skarsg√•rd, Izabella Scorupco"/>
    <s v="Years before Father Lankester Merrin helped save Regan MacNeil's soul, he first encounters the demon Pazuzu in East Africa. This is the tale of Father Merrin's initial battle with Pazuzu and the rediscovery of his faith."/>
    <s v="Years before Father Lankester"/>
    <n v="5.2"/>
    <n v="32932"/>
    <n v="109607623.0809952"/>
    <n v="80000000"/>
    <x v="163"/>
    <n v="41821986"/>
    <n v="107018171.75770774"/>
    <n v="78110021"/>
    <n v="311"/>
  </r>
  <r>
    <s v="tt0204626"/>
    <x v="196"/>
    <x v="1"/>
    <s v="17/09/2000"/>
    <s v="Crime"/>
    <s v=" Drama"/>
    <s v=" Mystery"/>
    <n v="97"/>
    <s v="USA"/>
    <s v="English"/>
    <s v="Vietnamese"/>
    <m/>
    <x v="183"/>
    <s v="Darcy Meyers, David Elliot"/>
    <s v="James Spader, Marisa Tomei, Keanu Reeves, Ernie Hudson, Chris Ellis, Robert Cicchini, Yvonne Niami, Jenny McShane, Gina Alexander, Rebekah Nanfria, Joseph Sikora, Jillian Peterson, Michele DiMaso, Andrew Rothenberg, David Pasquesi"/>
    <x v="32"/>
    <s v="James Spader, Marisa Tomei"/>
    <s v="David is a serial killer of young women. Joel was in charge of catching him in LA. He moved to Chicago a broken man. So did David and sends him photos of his next victims 24 hours before the murders."/>
    <s v="David is a serial killer of young"/>
    <n v="5.3"/>
    <n v="25538"/>
    <n v="45089024.390244"/>
    <n v="30000000"/>
    <x v="164"/>
    <n v="28946615"/>
    <n v="71042009.821829423"/>
    <n v="47267829"/>
    <n v="196"/>
  </r>
  <r>
    <s v="tt0204946"/>
    <x v="197"/>
    <x v="1"/>
    <s v="25/05/2001"/>
    <s v="Comedy"/>
    <s v=" Romance"/>
    <s v=" Sport"/>
    <n v="98"/>
    <s v="USA"/>
    <s v="English"/>
    <m/>
    <m/>
    <x v="184"/>
    <s v="Jessica Bendinger"/>
    <s v="Kirsten Dunst, Eliza Dushku, Jesse Bradford, Gabrielle Union, Clare Kramer, Nicole Bilderback, Tsianina Joelson, Rini Bell, Nathan West, Huntley Ritter, Shamari Fears, Natina Reed, Brandi Williams, Richard Hillman, Lindsay Sloane"/>
    <x v="146"/>
    <s v="Kirsten Dunst, Eliza Dushku"/>
    <s v="A champion high school cheerleading squad discovers its previous captain stole all their best routines from an inner-city school and must scramble to compete at this year's championships."/>
    <s v="A champion high school cheerleading"/>
    <n v="6"/>
    <n v="85738"/>
    <n v="16532642.2764228"/>
    <n v="11000000"/>
    <x v="165"/>
    <n v="68379000"/>
    <n v="135943301.82589459"/>
    <n v="90449929"/>
    <n v="389"/>
  </r>
  <r>
    <s v="tt0205271"/>
    <x v="198"/>
    <x v="1"/>
    <s v="29/09/2000"/>
    <s v="Comedy"/>
    <s v=" Drama"/>
    <s v=" Romance"/>
    <n v="122"/>
    <s v="USA, Germany"/>
    <s v="English"/>
    <s v="German"/>
    <s v="Spanish"/>
    <x v="185"/>
    <s v="Anne Rapp"/>
    <s v="Richard Gere, Helen Hunt, Farrah Fawcett, Laura Dern, Shelley Long, Tara Reid, Kate Hudson, Liv Tyler, Robert Hays, Matt Malloy, Andy Richter, Lee Grant, Janine Turner, Holly Pelham, Jeanne Evans"/>
    <x v="95"/>
    <s v="Richard Gere, Helen Hunt"/>
    <s v="A wealthy gynecologist's ideal life is thrown into turmoil when the women closest to him begin to affect his life in unexpecting ways."/>
    <s v="A wealthy gynecologist's ideal"/>
    <n v="4.5999999999999996"/>
    <n v="17516"/>
    <n v="34568252.032520398"/>
    <n v="23000000"/>
    <x v="166"/>
    <n v="13113041"/>
    <n v="34334226.469227716"/>
    <n v="22844291"/>
    <n v="267"/>
  </r>
  <r>
    <s v="tt0206275"/>
    <x v="199"/>
    <x v="0"/>
    <d v="2001-07-09T00:00:00"/>
    <s v="Drama"/>
    <s v=" Music"/>
    <s v=" Romance"/>
    <n v="112"/>
    <s v="USA"/>
    <s v="English"/>
    <m/>
    <m/>
    <x v="186"/>
    <s v="Duane Adler, Duane Adler"/>
    <s v="Julia Stiles, Sean Patrick Thomas, Kerry Washington, Fredro Starr, Terry Kinney, Bianca Lawson, Vince Green, Garland Whitt, Elisabeth Oas, Artel Great, Cory Stewart, Jennifer Anglin, Dorothy Martin, Kim Tlusty, Felicia Fields"/>
    <x v="169"/>
    <s v="Julia Stiles, Sean Patrick Thomas"/>
    <s v="A white midwestern girl moves to Chicago, where her new boyfriend is a black teen from the South Side with a rough, semi-criminal past."/>
    <s v="A white midwestern girl moves"/>
    <n v="6.2"/>
    <n v="56471"/>
    <n v="18997984.189723369"/>
    <n v="13000000"/>
    <x v="167"/>
    <n v="91057006"/>
    <n v="192474144.23545507"/>
    <n v="131706809"/>
    <n v="326"/>
  </r>
  <r>
    <s v="tt0280969"/>
    <x v="200"/>
    <x v="3"/>
    <d v="2003-09-05T00:00:00"/>
    <s v="Horror"/>
    <s v=" Mystery"/>
    <s v=" Thriller"/>
    <n v="95"/>
    <s v="UK, USA, France, Canada"/>
    <s v="English"/>
    <m/>
    <m/>
    <x v="187"/>
    <s v="David Hilton, David Hilton"/>
    <s v="Sean Cw Johnson, Kris Lemche, Stephen O'Reilly, Laura Regan, Jennifer Sky, Bradley Cooper, Nick Mennell"/>
    <x v="170"/>
    <s v="Sean Cw Johnson, Kris Lemche"/>
    <s v="Five people are offered one million dollars to spend six months together in an isolated mansion, with cameras watching their every move."/>
    <s v="Five people are offered one million"/>
    <n v="5.5"/>
    <n v="11584"/>
    <m/>
    <s v="GBP 2000000"/>
    <x v="4"/>
    <m/>
    <m/>
    <n v="6753562"/>
    <n v="210"/>
  </r>
  <r>
    <s v="tt0206314"/>
    <x v="201"/>
    <x v="0"/>
    <s v="14/06/2002"/>
    <s v="Action"/>
    <s v=" Mystery"/>
    <s v=" Thriller"/>
    <n v="97"/>
    <s v="USA"/>
    <s v="English"/>
    <m/>
    <m/>
    <x v="188"/>
    <s v="Clay Tarver, J.J. Abrams"/>
    <s v="Steve Zahn, Paul Walker, Leelee Sobieski, Jessica Bowman, Stuart Stone, Basil Wallace, Brian Leckner, Mary Wickliffe, McKenzie Satterthwaite, Dell Yount, Kenneth White, Luis Cort√©s, Michael McCleery, Jim Beaver, Rachel Singer"/>
    <x v="171"/>
    <s v="Steve Zahn, Paul Walker"/>
    <s v="Three young people on a road trip from Colorado to New Jersey talk to a trucker on their CB radio, then must escape when he turns out to be a psychotic killer."/>
    <s v="Three young people on a road trip"/>
    <n v="6.6"/>
    <n v="62993"/>
    <n v="33611818.181818269"/>
    <n v="23000000"/>
    <x v="168"/>
    <n v="21974919"/>
    <n v="53549235.153122671"/>
    <n v="36642838"/>
    <n v="361"/>
  </r>
  <r>
    <s v="tt0206634"/>
    <x v="202"/>
    <x v="7"/>
    <s v="17/11/2006"/>
    <s v="Adventure"/>
    <s v=" Drama"/>
    <s v=" Sci-Fi"/>
    <n v="109"/>
    <s v="USA, UK, Japan"/>
    <s v="English"/>
    <s v="German"/>
    <s v="Italian"/>
    <x v="189"/>
    <s v="Alfonso Cuar√≥n, Timothy J. Sexton"/>
    <s v="Juan Gabriel Yacuzzi, Mishal Husain, Rob Curling, Jon Chevalier, Rita Davies, Kim Fenton, Chris Gilbert, Phoebe Hawthorne, Rebecca Howard, Atalanta White, Laurence Woodbridge, Clive Owen, Maria McErlane, Michael Haughey, Phaldut Sharma"/>
    <x v="172"/>
    <s v="Juan Gabriel Yacuzzi"/>
    <s v="In 2027, in a chaotic world in which women have become somehow infertile, a former activist agrees to help transport a miraculously pregnant woman to a sanctuary at sea."/>
    <s v="In 2027, in a chaotic world in"/>
    <n v="7.9"/>
    <n v="456395"/>
    <n v="97567638.888888732"/>
    <n v="76000000"/>
    <x v="169"/>
    <n v="35552383"/>
    <n v="90629378.141388729"/>
    <n v="70595464"/>
    <n v="1356"/>
  </r>
  <r>
    <s v="tt0207201"/>
    <x v="203"/>
    <x v="1"/>
    <d v="2001-09-02T00:00:00"/>
    <s v="Comedy"/>
    <s v=" Fantasy"/>
    <s v=" Romance"/>
    <n v="127"/>
    <s v="USA"/>
    <s v="English"/>
    <m/>
    <m/>
    <x v="190"/>
    <s v="Josh Goldsmith, Cathy Yuspa"/>
    <s v="Mel Gibson, Helen Hunt, Marisa Tomei, Alan Alda, Ashley Johnson, Mark Feuerstein, Lauren Holly, Delta Burke, Valerie Perrine, Judy Greer, Sarah Paulson, Ana Gasteyer, Lisa Edelstein, Loretta Devine, Diana Maria Riva"/>
    <x v="131"/>
    <s v="Mel Gibson, Helen Hunt"/>
    <s v="After an accident, a chauvinistic executive gains the ability to hear what women are really thinking."/>
    <s v="After an accident, a chauvinistic"/>
    <n v="6.4"/>
    <n v="188711"/>
    <n v="105207723.577236"/>
    <n v="70000000"/>
    <x v="170"/>
    <n v="182811707"/>
    <n v="562277729.3866272"/>
    <n v="374111707"/>
    <n v="409"/>
  </r>
  <r>
    <s v="tt0208003"/>
    <x v="204"/>
    <x v="1"/>
    <s v="13/04/2001"/>
    <s v="Action"/>
    <s v=" Comedy"/>
    <s v=" Crime"/>
    <n v="99"/>
    <s v="Germany, USA"/>
    <s v="English"/>
    <m/>
    <m/>
    <x v="191"/>
    <s v="Darryl Quarles, Darryl Quarles"/>
    <s v="Martin Lawrence, Nia Long, Paul Giamatti, Jascha Washington, Terrence Howard, Anthony Anderson, Ella Mitchell, Carl Wright, Phyllis Applegate, Starletta DuPois, Jessie Mae Holmes, Nicole Prescott, Octavia Spencer, Tichina Arnold, Cedric the Entertainer"/>
    <x v="60"/>
    <s v="Martin Lawrence, Nia Long"/>
    <s v="In order to protect a beautiful woman and her son from a robber, a male FBI agent disguises himself as a large grandmother."/>
    <s v="In order to protect a beautiful"/>
    <n v="5.2"/>
    <n v="79813"/>
    <n v="45089024.390244"/>
    <n v="30000000"/>
    <x v="171"/>
    <n v="117559438"/>
    <n v="261455378.09650463"/>
    <n v="173959438"/>
    <n v="153"/>
  </r>
  <r>
    <s v="tt0208874"/>
    <x v="205"/>
    <x v="1"/>
    <s v="30/05/2001"/>
    <s v="Drama"/>
    <s v=" Thriller"/>
    <m/>
    <n v="126"/>
    <s v="USA, Germany, UK"/>
    <s v="English"/>
    <m/>
    <m/>
    <x v="192"/>
    <s v="Rod Lurie"/>
    <s v="Gary Oldman, Joan Allen, Jeff Bridges, Christian Slater, Sam Elliott, William Petersen, Saul Rubinek, Philip Baker Hall, Mike Binder, Robin Thomas, Mariel Hemingway, Kathryn Morris, Kristen Shaw, Douglas Urbanski, Noah Fryrear"/>
    <x v="173"/>
    <s v="Gary Oldman, Joan Allen"/>
    <s v="Senator Laine Hanson is a contender for U.S. Vice President, but information and disinformation about her past surfaces that threatens to derail her confirmation."/>
    <s v="Senator Laine Hanson is a contender"/>
    <n v="6.9"/>
    <n v="22522"/>
    <n v="30059349.593496002"/>
    <n v="20000000"/>
    <x v="172"/>
    <n v="17872723"/>
    <n v="33710042.571951292"/>
    <n v="22428990"/>
    <n v="377"/>
  </r>
  <r>
    <s v="tt0208988"/>
    <x v="206"/>
    <x v="1"/>
    <s v="29/06/2001"/>
    <s v="Action"/>
    <s v=" Crime"/>
    <s v=" Drama"/>
    <n v="102"/>
    <s v="USA"/>
    <s v="English"/>
    <m/>
    <m/>
    <x v="193"/>
    <s v="Ted Lewis, David McKenna"/>
    <s v="Sylvester Stallone, Miranda Richardson, Rachael Leigh Cook, Rhona Mitra, Johnny Strong, John C. McGinley, Alan Cumming, Michael Caine, John Cassini, Mickey Rourke, Mark Boone Junior, Garwin Sanford, Darryl Scheelar, Yan-Kay Crystal Lowe, Lauren Lee Smith"/>
    <x v="27"/>
    <s v="Sylvester Stallone, Miranda Richardson"/>
    <s v="A Las Vegas mob enforcer travels back to his hometown to investigate his brother's mysterious death."/>
    <s v="A Las Vegas mob enforcer travels"/>
    <n v="5.2"/>
    <n v="32142"/>
    <n v="95588731.707317278"/>
    <n v="63600000"/>
    <x v="173"/>
    <n v="14967182"/>
    <n v="29177097.162154537"/>
    <n v="19412993"/>
    <n v="289"/>
  </r>
  <r>
    <s v="tt0209144"/>
    <x v="207"/>
    <x v="1"/>
    <s v="19/01/2001"/>
    <s v="Mystery"/>
    <s v=" Thriller"/>
    <m/>
    <n v="113"/>
    <s v="USA"/>
    <s v="English"/>
    <m/>
    <m/>
    <x v="194"/>
    <s v="Christopher Nolan, Jonathan Nolan"/>
    <s v="Guy Pearce, Carrie-Anne Moss, Joe Pantoliano, Mark Boone Junior, Russ Fega, Jorja Fox, Stephen Tobolowsky, Harriet Sansom Harris, Thomas Lennon, Callum Keith Rennie, Kimberly Campbell, Marianne Muellerleile, Larry Holden"/>
    <x v="174"/>
    <s v="Guy Pearce, Carrie-Anne Moss"/>
    <s v="A man with short-term memory loss attempts to track down his wife's murderer."/>
    <s v="A man with short-term memory loss"/>
    <n v="8.4"/>
    <n v="1098879"/>
    <n v="13526707.3170732"/>
    <n v="9000000"/>
    <x v="174"/>
    <n v="25544867"/>
    <n v="60074190.308048911"/>
    <n v="39970386"/>
    <n v="2278"/>
  </r>
  <r>
    <s v="tt0209163"/>
    <x v="208"/>
    <x v="0"/>
    <d v="2001-11-05T00:00:00"/>
    <s v="Action"/>
    <s v=" Adventure"/>
    <s v=" Fantasy"/>
    <n v="130"/>
    <s v="USA"/>
    <s v="English"/>
    <s v="Arabic"/>
    <m/>
    <x v="195"/>
    <s v="Stephen Sommers"/>
    <s v="Brendan Fraser, Rachel Weisz, John Hannah, Arnold Vosloo, Oded Fehr, Patricia Velasquez, Freddie Boath, Alun Armstrong, Dwayne Johnson, Adewale Akinnuoye-Agbaje, Shaun Parkes, Bruce Byron, Joe Dixon, Tom Fisher, Aharon Ipal√©"/>
    <x v="78"/>
    <s v="Brendan Fraser, Rachel Weisz"/>
    <s v="The mummified body of Imhotep is shipped to a museum in London, where he once again wakes and begins his campaign of rage and terror."/>
    <s v="The mummified body of Imhotep"/>
    <n v="6.3"/>
    <n v="296653"/>
    <n v="143215573.12253001"/>
    <n v="98000000"/>
    <x v="175"/>
    <n v="202019785"/>
    <n v="647803354.29217565"/>
    <n v="443280904"/>
    <n v="927"/>
  </r>
  <r>
    <s v="tt0209475"/>
    <x v="209"/>
    <x v="0"/>
    <d v="2001-08-03T00:00:00"/>
    <s v="Comedy"/>
    <s v=" Romance"/>
    <m/>
    <n v="103"/>
    <s v="Germany, USA"/>
    <s v="English"/>
    <s v="Italian"/>
    <m/>
    <x v="196"/>
    <s v="Pamela Falk, Michael Ellis"/>
    <s v="Jennifer Lopez, Matthew McConaughey, Bridgette Wilson-Sampras, Justin Chambers, Judy Greer, Alex Rocco, Joanna Gleason, Charles Kimbrough, Kevin Pollak, Fred Willard, Lou Myers, Frances Bay, Kathy Najimy, Cortney Shounia, Philip Pavel"/>
    <x v="175"/>
    <s v="Jennifer Lopez, Matthew McConaughey"/>
    <s v="Mary Fiore is San Francisco's most successful supplier of romance and glamor. She knows all the tricks. She knows all the rules. But then she breaks the most important rule of all: she falls in love with the groom."/>
    <s v="Mary Fiore is San Francisco's"/>
    <n v="5.3"/>
    <n v="74640"/>
    <n v="51148418.97233215"/>
    <n v="35000000"/>
    <x v="176"/>
    <n v="60400856"/>
    <n v="138434699.71213475"/>
    <n v="94728529"/>
    <n v="229"/>
  </r>
  <r>
    <s v="tt0209958"/>
    <x v="210"/>
    <x v="1"/>
    <s v="22/09/2000"/>
    <s v="Horror"/>
    <s v=" Sci-Fi"/>
    <s v=" Thriller"/>
    <n v="107"/>
    <s v="USA, Germany"/>
    <s v="English"/>
    <m/>
    <m/>
    <x v="197"/>
    <s v="Mark Protosevich"/>
    <s v="Jennifer Lopez, Colton James, Dylan Baker, Marianne Jean-Baptiste, Gerry Becker, Musetta Vander, Patrick Bauchau, Vincent D'Onofrio, Catherine Sutherland, Vince Vaughn, James Gammon, Jake Weber, Dean Norris, Tara Subkoff, Lauri Johnson"/>
    <x v="175"/>
    <s v="Jennifer Lopez, Colton James"/>
    <s v="An F.B.I. Agent persuades a social worker, who is adept with a new experimental technology, to enter the mind of a comatose serial killer in order to learn where he has hidden his latest kidnap victim."/>
    <s v="An F.B.I. Agent persuades a social"/>
    <n v="6.3"/>
    <n v="93899"/>
    <n v="49597926.829268403"/>
    <n v="33000000"/>
    <x v="177"/>
    <n v="61334059"/>
    <n v="156542844.84711418"/>
    <n v="104155843"/>
    <n v="707"/>
  </r>
  <r>
    <s v="tt0210070"/>
    <x v="211"/>
    <x v="1"/>
    <d v="2001-11-05T00:00:00"/>
    <s v="Drama"/>
    <s v=" Fantasy"/>
    <s v=" Horror"/>
    <n v="108"/>
    <s v="Canada"/>
    <s v="English"/>
    <m/>
    <m/>
    <x v="198"/>
    <s v="Karen Walton, John Fawcett"/>
    <s v="Emily Perkins, Katharine Isabelle, Kris Lemche, Mimi Rogers, Jesse Moss, Danielle Hampton, John Bourgeois, Peter Keleghan, Christopher Redman, Jimmy MacInnis, Lindsay Leese, Wendii Fulford, Ann Baggley, Graeme Robertson, Maxwell Robertson"/>
    <x v="176"/>
    <s v="Emily Perkins, Katharine Isabelle"/>
    <s v="Two death-obsessed sisters, outcasts in their suburban neighborhood, must deal with the tragic consequences when one of them is bitten by a deadly werewolf."/>
    <s v="Two death-obsessed sisters, outcasts"/>
    <n v="6.8"/>
    <n v="40897"/>
    <n v="7514837.3983740006"/>
    <n v="5000000"/>
    <x v="178"/>
    <n v="2554"/>
    <n v="3838.5789430894392"/>
    <n v="2554"/>
    <n v="340"/>
  </r>
  <r>
    <s v="tt0210616"/>
    <x v="212"/>
    <x v="1"/>
    <s v="15/09/2000"/>
    <s v="Drama"/>
    <s v=" Music"/>
    <s v=" Romance"/>
    <n v="115"/>
    <s v="USA"/>
    <s v="English"/>
    <m/>
    <m/>
    <x v="199"/>
    <s v="Carol Heikkinen"/>
    <s v="Amanda Schull, Christine Dunham, Stephen Stout, Maryann Plunkett, Laura Hicks, Barbara Caruso, Jeff Hayenga, Zoe Saldana, Victor Anthony, Karen Shallo, Carlo Alban, Giselle Daly, Ethan Stiefel, Susan May Pratt, Shakiem Evans"/>
    <x v="177"/>
    <s v="Amanda Schull, Christine Dunham"/>
    <s v="A group of 12 teenagers from various backgrounds enroll at the American Ballet Academy in New York to make it as ballet dancers and each one deals with the problems and stress of training and getting ahead in the world of dance."/>
    <s v="A group of 12 teenagers from various"/>
    <n v="6.7"/>
    <n v="18693"/>
    <n v="43586056.910569198"/>
    <n v="29000000"/>
    <x v="179"/>
    <n v="17200925"/>
    <n v="39657211.243617974"/>
    <n v="26385941"/>
    <n v="220"/>
  </r>
  <r>
    <s v="tt0210945"/>
    <x v="213"/>
    <x v="1"/>
    <s v="13/04/2001"/>
    <s v="Biography"/>
    <s v=" Drama"/>
    <s v=" Sport"/>
    <n v="113"/>
    <s v="USA"/>
    <s v="English"/>
    <m/>
    <m/>
    <x v="200"/>
    <s v="Gregory Allen Howard"/>
    <s v="Denzel Washington, Will Patton, Wood Harris, Ryan Hurst, Donald Faison, Craig Kirkwood, Ethan Suplee, Kip Pardue, Hayden Panettiere, Nicole Ari Parker, Kate Bosworth, Earl Poitier, Ryan Gosling, Burgess Jenkins, Neal Ghant"/>
    <x v="35"/>
    <s v="Denzel Washington, Will Patton"/>
    <s v="The true story of a newly appointed African-American coach and his high school team on their first season as a racially integrated unit."/>
    <s v="The true story of a newly appointed"/>
    <n v="7.8"/>
    <n v="194366"/>
    <n v="45089024.390244"/>
    <n v="30000000"/>
    <x v="180"/>
    <n v="115654751"/>
    <n v="205465698.80321184"/>
    <n v="136706683"/>
    <n v="453"/>
  </r>
  <r>
    <s v="tt0211181"/>
    <x v="214"/>
    <x v="1"/>
    <s v="19/01/2001"/>
    <s v="Adventure"/>
    <s v=" Comedy"/>
    <s v=" Family"/>
    <n v="100"/>
    <s v="USA, UK"/>
    <s v="English"/>
    <m/>
    <m/>
    <x v="201"/>
    <s v="Dodie Smith, Kristen Buckley"/>
    <s v="Glenn Close, G√©rard Depardieu, Ioan Gruffudd, Alice Evans, Tim McInnerny, Eric Idle, Ben Crompton, Carol MacReady, Ian Richardson, Jim Carter, Ron Cook, Timothy West, David Horovitch, Dick Brannick, Mike Hayley"/>
    <x v="178"/>
    <s v="Glenn Close, G√©rard Depardieu"/>
    <s v="Cruella DeVil gets out of prison and goes after the puppies once more."/>
    <s v="Cruella DeVil gets out of prison"/>
    <n v="4.9000000000000004"/>
    <n v="34086"/>
    <n v="127752235.772358"/>
    <n v="85000000"/>
    <x v="181"/>
    <n v="66957026"/>
    <n v="275962520.69849652"/>
    <n v="183611771"/>
    <n v="86"/>
  </r>
  <r>
    <s v="tt0211443"/>
    <x v="215"/>
    <x v="0"/>
    <s v="25/06/2004"/>
    <s v="Action"/>
    <s v=" Horror"/>
    <s v=" Sci-Fi"/>
    <n v="91"/>
    <s v="Canada, USA"/>
    <s v="English"/>
    <m/>
    <m/>
    <x v="202"/>
    <s v="Victor Miller, Todd Farmer"/>
    <s v="Kane Hodder, Jeff Geddis, Lexa Doig, David Cronenberg, Markus Parilo, Jonathan Potts, Lisa Ryder, Dov Tiefenbach, Chuck Campbell, Melyssa Ade, Boyd Banks, Barna Moricz, Dylan Bierk, Todd Farmer, Peter Mensah"/>
    <x v="179"/>
    <s v="Kane Hodder, Jeff Geddis"/>
    <s v="Jason Voorhees returns with a new look, a new machete, and his same murderous attitude as he is awakened on a spaceship in the 25th century."/>
    <s v="Jason Voorhees returns with a"/>
    <n v="4.4000000000000004"/>
    <n v="49404"/>
    <n v="16075217.391304391"/>
    <n v="11000000"/>
    <x v="182"/>
    <n v="13121555"/>
    <n v="24957333.248458564"/>
    <n v="17077882"/>
    <n v="700"/>
  </r>
  <r>
    <s v="tt0211915"/>
    <x v="216"/>
    <x v="0"/>
    <s v="25/01/2002"/>
    <s v="Comedy"/>
    <s v=" Romance"/>
    <m/>
    <n v="122"/>
    <s v="France, Germany"/>
    <s v="French"/>
    <s v="Russian"/>
    <s v="English"/>
    <x v="203"/>
    <s v="Guillaume Laurant, Jean-Pierre Jeunet"/>
    <s v="Audrey Tautou, Mathieu Kassovitz, Rufus, Lorella Cravotta, Serge Merlin, Jamel Debbouze, Clotilde Mollet, Claire Maurier, Isabelle Nanty, Dominique Pinon, Artus de Penguern, Yolande Moreau, Urbain Cancelier, Maurice B√©nichou, Michel Robin"/>
    <x v="180"/>
    <s v="Audrey Tautou, Mathieu Kassovitz"/>
    <s v="Am√©lie is an innocent and naive girl in Paris with her own sense of justice. She decides to help those around her and, along the way, discovers love."/>
    <s v="Am√©lie is an innocent and naive"/>
    <n v="8.3000000000000007"/>
    <n v="690480"/>
    <n v="14613833.9920949"/>
    <n v="10000000"/>
    <x v="183"/>
    <n v="33225499"/>
    <n v="254170730.67059356"/>
    <n v="173924742"/>
    <n v="1493"/>
  </r>
  <r>
    <s v="tt0211933"/>
    <x v="217"/>
    <x v="8"/>
    <s v="14/11/2008"/>
    <s v="Crime"/>
    <s v=" Drama"/>
    <s v=" Mystery"/>
    <n v="84"/>
    <s v="USA"/>
    <s v="English"/>
    <s v="Japanese"/>
    <m/>
    <x v="204"/>
    <s v="Joby Harold"/>
    <s v="Hayden Christensen, Jessica Alba, Terrence Howard, Lena Olin, Christopher McDonald, Sam Robards, Arliss Howard, Fisher Stevens, Georgina Chapman, David Harbour, Steven Hinkle, Denis O'Hare, Charlie Hewson, Court Young, Joseph Costa"/>
    <x v="181"/>
    <s v="Hayden Christensen, Jessica Alba"/>
    <s v="A wealthy young man undergoing heart transplant surgery discovers that the surgical team intend to murder him."/>
    <s v="A wealthy young man undergoing"/>
    <n v="6.5"/>
    <n v="71829"/>
    <n v="10734798.545398451"/>
    <n v="8600000"/>
    <x v="184"/>
    <n v="14377198"/>
    <n v="4731083038203966"/>
    <n v="32730062"/>
    <n v="214"/>
  </r>
  <r>
    <s v="tt0211938"/>
    <x v="218"/>
    <x v="1"/>
    <s v="15/09/2000"/>
    <s v="Action"/>
    <s v=" Comedy"/>
    <s v=" Crime"/>
    <n v="119"/>
    <s v="Canada, USA"/>
    <s v="English"/>
    <m/>
    <m/>
    <x v="37"/>
    <s v="Andrew Scheinman, Adam Scheinman"/>
    <s v="Jamie Foxx, David Morse, Robert Pastorelli, Doug Hutchison, Kimberly Elise, David Paymer, Mike Epps, Jamie Kennedy, Nestor Serrano, Kirk Acevedo, Jeffrey Donovan, Megan Dodds, Tia Texada, Neil Crone, Matthew Witherly"/>
    <x v="182"/>
    <s v="Jamie Foxx, David Morse"/>
    <s v="An ex-con is used by police to lure a criminal out of hiding."/>
    <s v="An ex-con is used by police to"/>
    <n v="5.8"/>
    <n v="10420"/>
    <n v="76651341.463414803"/>
    <n v="51000000"/>
    <x v="185"/>
    <n v="15325127"/>
    <n v="23253866.253536638"/>
    <n v="15471969"/>
    <n v="72"/>
  </r>
  <r>
    <s v="tt0212338"/>
    <x v="219"/>
    <x v="1"/>
    <d v="2001-02-02T00:00:00"/>
    <s v="Comedy"/>
    <s v=" Romance"/>
    <m/>
    <n v="108"/>
    <s v="USA"/>
    <s v="English"/>
    <s v="Thai"/>
    <s v="Spanish"/>
    <x v="205"/>
    <s v="Greg Glienna, Mary Ruth Clarke"/>
    <s v="Robert De Niro, Ben Stiller, Teri Polo, Blythe Danner, Nicole DeHuff, Jon Abrahams, Owen Wilson, James Rebhorn, Tom McCarthy, Phyllis George, Kali Rocha, Bernie Sheredy, Judah Friedlander, Peter Bartlett, John Elsen"/>
    <x v="101"/>
    <s v="Robert De Niro, Ben Stiller"/>
    <s v="Male nurse Greg Focker meets his girlfriend's parents before proposing, but her suspicious father is every date's worst nightmare."/>
    <s v="Male nurse Greg Focker meets his"/>
    <n v="7"/>
    <n v="306467"/>
    <n v="82663211.382114008"/>
    <n v="55000000"/>
    <x v="186"/>
    <n v="166244045"/>
    <n v="496646653.48719621"/>
    <n v="330444045"/>
    <n v="519"/>
  </r>
  <r>
    <s v="tt0212346"/>
    <x v="220"/>
    <x v="1"/>
    <s v="30/03/2001"/>
    <s v="Action"/>
    <s v=" Comedy"/>
    <s v=" Crime"/>
    <n v="109"/>
    <s v="USA"/>
    <s v="English"/>
    <s v="Russian"/>
    <s v="French"/>
    <x v="206"/>
    <s v="Marc Lawrence, Katie Ford"/>
    <s v="Sandra Bullock, Michael Caine, Benjamin Bratt, Candice Bergen, William Shatner, Ernie Hudson, John DiResta, Heather Burns, Melissa De Sousa, Steve Monroe, Deirdre Quinn, Wendy Raquel Robinson, Asia De Marcos, Ken Thomas, Gabriel Folse"/>
    <x v="144"/>
    <s v="Sandra Bullock, Michael Caine"/>
    <s v="An F.B.I. Agent must go undercover in the Miss United States beauty pageant to prevent a group from bombing the event."/>
    <s v="An F.B.I. Agent must go undercover"/>
    <n v="6.2"/>
    <n v="183055"/>
    <n v="67633536.585365996"/>
    <n v="45000000"/>
    <x v="187"/>
    <n v="106807667"/>
    <n v="319745389.69756168"/>
    <n v="212742720"/>
    <n v="393"/>
  </r>
  <r>
    <s v="tt0284837"/>
    <x v="221"/>
    <x v="3"/>
    <s v="23/05/2003"/>
    <s v="Comedy"/>
    <m/>
    <m/>
    <n v="85"/>
    <s v="France, UK, Germany"/>
    <s v="English"/>
    <s v="French"/>
    <s v="Spanish"/>
    <x v="207"/>
    <s v="Sacha Baron Cohen, Dan Mazer"/>
    <s v="Sacha Baron Cohen, Emilio Rivera, Gina La Piana, Dana de Celis, Dominic Delesilva, Jacqueline Castro, Jesse Acosta, M√°rio Aguilar, Gary Baxley, Carlos Ayala, John Estrada, David Follosco, Gerald Gonzales, Manny Jimenez Sr., Robert Jimenez"/>
    <x v="183"/>
    <s v="Sacha Baron Cohen, Emilio Rivera"/>
    <s v="Ali G unwittingly becomes a pawn in the Chancellor's plot to overthrow the Prime Minister of Great Britain. However, Ali is embraced by the nation as a voice of the youth, making the PM and his government more popular than ever."/>
    <s v="Ali G unwittingly becomes a pawn"/>
    <n v="6.2"/>
    <n v="83175"/>
    <m/>
    <s v="GBP 5000000"/>
    <x v="4"/>
    <m/>
    <m/>
    <n v="23280529"/>
    <n v="146"/>
  </r>
  <r>
    <s v="tt0284978"/>
    <x v="222"/>
    <x v="3"/>
    <s v="30/04/2004"/>
    <s v="Mystery"/>
    <s v=" Sci-Fi"/>
    <s v=" Thriller"/>
    <n v="95"/>
    <s v="USA"/>
    <s v="English"/>
    <m/>
    <m/>
    <x v="208"/>
    <s v="Brian King"/>
    <s v="Jeremy Northam, Lucy Liu, Nigel Bennett, Timothy Webber, David Hewlett, Kari Matchett, Kristina Nicoll, Joseph Scoren, Stephen Brown, Arnold Pinnock, Jocelyn Snowdon, Boyd Banks, Steve Jackson, Dan Duran, Valerie Buhagiar"/>
    <x v="184"/>
    <s v="Jeremy Northam, Lucy Liu"/>
    <s v="An unsuspecting, disenchanted man finds himself working as a spy in the dangerous, high-stakes world of corporate espionage. Quickly getting way over-his-head, he teams up with a mysterious femme fatale."/>
    <s v="An unsuspecting, disenchanted"/>
    <n v="6.8"/>
    <n v="29815"/>
    <m/>
    <n v="7500000"/>
    <x v="4"/>
    <m/>
    <m/>
    <n v="898365"/>
    <n v="136"/>
  </r>
  <r>
    <s v="tt0285175"/>
    <x v="223"/>
    <x v="2"/>
    <d v="2007-03-08T00:00:00"/>
    <s v="Crime"/>
    <s v=" Drama"/>
    <m/>
    <n v="85"/>
    <s v="USA, Germany"/>
    <s v="English"/>
    <s v="Spanish"/>
    <m/>
    <x v="209"/>
    <s v="Stephen Gaghan, Jessica Kaplan"/>
    <s v="Anne Hathaway, Bijou Phillips, Shiri Appleby, Michael Biehn, Joseph Gordon-Levitt, Matt O'Leary, Freddy Rodr√≠guez, Laura San Giacomo, Mike Vogel, Raymond Cruz, Alexis Dziena, Channing Tatum, Jose Vasquez, Luis Robledo, Sam Hennings"/>
    <x v="185"/>
    <s v="Anne Hathaway, Bijou Phillips"/>
    <s v="Two affluent suburban girls clash with the Latino gang culture of East Los Angeles."/>
    <s v="Two affluent suburban girls clash"/>
    <n v="5.5"/>
    <n v="18024"/>
    <m/>
    <n v="9000000"/>
    <x v="4"/>
    <m/>
    <m/>
    <n v="371000"/>
    <n v="155"/>
  </r>
  <r>
    <s v="tt0212712"/>
    <x v="224"/>
    <x v="5"/>
    <s v="29/10/2004"/>
    <s v="Drama"/>
    <s v=" Romance"/>
    <s v=" Sci-Fi"/>
    <n v="129"/>
    <s v="Hong Kong, China, France, Italy, Germany"/>
    <s v="Cantonese"/>
    <s v="Japanese"/>
    <s v="Mandarin"/>
    <x v="210"/>
    <s v="Kar-Wai Wong"/>
    <s v="Tony Chiu-Wai Leung, Li Gong, Faye Wong, Takuya Kimura, Ziyi Zhang, Carina Lau, Chen Chang, Jie Dong, Maggie Cheung, Thongchai McIntyre, Wang Sum, Ping Lam Siu, Farini Cheung, Sabrina Cheung, Siu-Lung Ching"/>
    <x v="186"/>
    <s v="Tony Chiu-Wai Leung"/>
    <s v="Several women enter a science fiction author's life over the course of a few years, after the author has lost the woman he considers his one true love."/>
    <s v="Several women enter a science"/>
    <n v="7.4"/>
    <n v="49774"/>
    <n v="16441143.462149279"/>
    <n v="12000000"/>
    <x v="188"/>
    <n v="1444588"/>
    <n v="26676082.720111161"/>
    <n v="19470239"/>
    <n v="226"/>
  </r>
  <r>
    <s v="tt0285492"/>
    <x v="225"/>
    <x v="3"/>
    <s v="14/02/2003"/>
    <s v="Drama"/>
    <s v=" Mystery"/>
    <s v=" Sci-Fi"/>
    <n v="94"/>
    <s v="Canada"/>
    <s v="English"/>
    <m/>
    <m/>
    <x v="211"/>
    <s v="Sean Hood, Sean Hood"/>
    <s v="Kari Matchett, Geraint Wyn Davies, Grace Lynn Kung, Matthew Ferguson, Neil Crone, Barbara Gordon, Lindsey Connell, Greer Kent, Bruce Gray, Philip Akin, Paul Robbins, Andrew Scorer"/>
    <x v="187"/>
    <s v="Kari Matchett, Geraint Wyn Davies"/>
    <s v="Eight strangers awaken with no memory, in a puzzling cube-shaped room where the laws of physics do not always apply."/>
    <s v="Eight strangers awaken with no"/>
    <n v="5.6"/>
    <n v="61602"/>
    <m/>
    <m/>
    <x v="4"/>
    <m/>
    <m/>
    <n v="3563603"/>
    <n v="254"/>
  </r>
  <r>
    <s v="tt0212720"/>
    <x v="226"/>
    <x v="0"/>
    <d v="2001-05-10T00:00:00"/>
    <s v="Drama"/>
    <s v=" Sci-Fi"/>
    <m/>
    <n v="146"/>
    <s v="USA, UK"/>
    <s v="English"/>
    <m/>
    <m/>
    <x v="112"/>
    <s v="Brian Aldiss, Ian Watson"/>
    <s v="Haley Joel Osment, Frances O'Connor, Sam Robards, Jake Thomas, Jude Law, William Hurt, Ken Leung, Clark Gregg, Kevin Sussman, Tom Gallop, Eugene Osment, April Grace, Matt Winston, Sabrina Grdevich, Theo Greenly"/>
    <x v="188"/>
    <s v="Haley Joel Osment, Frances O'Connor"/>
    <s v="A highly advanced robotic boy longs to become &quot;real&quot; so that he can regain the love of his human mother."/>
    <s v="A highly advanced robotic boy"/>
    <n v="7.2"/>
    <n v="286428"/>
    <n v="146138339.92094901"/>
    <n v="100000000"/>
    <x v="189"/>
    <n v="78616689"/>
    <n v="344779146.52553451"/>
    <n v="235926552"/>
    <n v="2203"/>
  </r>
  <r>
    <s v="tt0212985"/>
    <x v="227"/>
    <x v="0"/>
    <d v="2001-09-02T00:00:00"/>
    <s v="Crime"/>
    <s v=" Drama"/>
    <s v=" Thriller"/>
    <n v="131"/>
    <s v="USA, UK, Italy"/>
    <s v="English"/>
    <s v="Italian"/>
    <s v="Japanese"/>
    <x v="96"/>
    <s v="Thomas Harris, David Mamet"/>
    <s v="Anthony Hopkins, Julianne Moore, Gary Oldman, Ray Liotta, Frankie Faison, Giancarlo Giannini, Francesca Neri, Zeljko Ivanek, Hazelle Goodman, David Andrews, Francis Guinan, James Opher, Enrico Lo Verso, Ivano Marescotti, Fabrizio Gifuni"/>
    <x v="189"/>
    <s v="Anthony Hopkins, Julianne Moore"/>
    <s v="Living in exile, Dr. Hannibal Lecter tries to reconnect with now disgraced F.B.I. Agent Clarice Starling, and finds himself a target for revenge from a powerful victim."/>
    <s v="Living in exile, Dr. Hannibal"/>
    <n v="6.8"/>
    <n v="250009"/>
    <n v="127140355.73122562"/>
    <n v="87000000"/>
    <x v="190"/>
    <n v="165092268"/>
    <n v="513957242.08553493"/>
    <n v="351692268"/>
    <n v="1401"/>
  </r>
  <r>
    <s v="tt0213149"/>
    <x v="228"/>
    <x v="0"/>
    <d v="2001-01-06T00:00:00"/>
    <s v="Action"/>
    <s v=" Drama"/>
    <s v=" History"/>
    <n v="183"/>
    <s v="USA"/>
    <s v="English"/>
    <s v="Japanese"/>
    <s v="French"/>
    <x v="95"/>
    <s v="Randall Wallace"/>
    <s v="Ben Affleck, Josh Hartnett, Kate Beckinsale, William Lee Scott, Greg Zola, Ewen Bremner, Alec Baldwin, Jaime King, Catherine Kellner, Jennifer Garner, Jon Voight, Cuba Gooding Jr., Michael Shannon, Matthew Davis, Mako"/>
    <x v="118"/>
    <s v="Ben Affleck, Josh Hartnett"/>
    <s v="A tale of war and romance mixed in with history. The story follows two lifelong friends and a beautiful nurse who are caught up in the horror of an infamous Sunday morning in 1941."/>
    <s v="A tale of war and romance mixed"/>
    <n v="6.2"/>
    <n v="306993"/>
    <n v="204593675.8893286"/>
    <n v="140000000"/>
    <x v="191"/>
    <n v="198542554"/>
    <n v="656484031.60019934"/>
    <n v="449220945"/>
    <n v="2026"/>
  </r>
  <r>
    <s v="tt0213203"/>
    <x v="229"/>
    <x v="1"/>
    <s v="17/11/2000"/>
    <s v="Animation"/>
    <s v=" Adventure"/>
    <s v=" Comedy"/>
    <n v="78"/>
    <s v="Germany, USA"/>
    <s v="English"/>
    <s v="French"/>
    <m/>
    <x v="212"/>
    <s v="J. David Stem, David N. Weiss"/>
    <s v="Elizabeth Daily, Tara Strong, Cheryl Chase, Christine Cavanaugh, Cree Summer, Kath Soucie, Michael Bell, Tress MacNeille, Casey Kasem, Joe Alaskey, Debbie Reynolds, Jack Riley, Susan Sarandon, John Lithgow, Marlene Mitsuko Yamane"/>
    <x v="190"/>
    <s v="Elizabeth Daily, Tara Strong"/>
    <s v="The Rugrats travel to Paris, France, where Chuckie (Christine Cavanaugh) hopes to find a new mother and keep his father from marrying an evil business woman."/>
    <s v="The Rugrats travel to Paris, France,"/>
    <n v="6.1"/>
    <n v="10997"/>
    <n v="45089024.390244"/>
    <n v="30000000"/>
    <x v="192"/>
    <n v="76507756"/>
    <n v="155243210.83182961"/>
    <n v="103291131"/>
    <n v="54"/>
  </r>
  <r>
    <s v="tt0213790"/>
    <x v="230"/>
    <x v="1"/>
    <s v="13/10/2000"/>
    <s v="Comedy"/>
    <m/>
    <m/>
    <n v="84"/>
    <s v="USA"/>
    <s v="English"/>
    <m/>
    <m/>
    <x v="213"/>
    <s v="Tim Meadows, Dennis McNicholas"/>
    <s v="Tim Meadows, Karyn Parsons, Billy Dee Williams, John Witherspoon, Jill Talley, Lee Evans, Will Ferrell, Sofia Milos, Eugene Levy, David Huband, Jammer, Ken Hudson Campbell, Kevin McDonald, Tamala Jones, Julianne Moore"/>
    <x v="191"/>
    <s v="Tim Meadows, Karyn Parsons"/>
    <s v="The Saturday Night Live (1975) character gets a big screen treatment."/>
    <s v="The Saturday Night Live (1975)"/>
    <n v="5.2"/>
    <n v="12293"/>
    <n v="36071219.5121952"/>
    <n v="24000000"/>
    <x v="193"/>
    <n v="13616610"/>
    <n v="20655600.702276468"/>
    <n v="13743212"/>
    <n v="86"/>
  </r>
  <r>
    <s v="tt0213890"/>
    <x v="231"/>
    <x v="1"/>
    <s v="27/10/2000"/>
    <s v="Musical"/>
    <s v=" Drama"/>
    <s v=" Romance"/>
    <n v="216"/>
    <s v="India"/>
    <s v="Hindi"/>
    <m/>
    <m/>
    <x v="214"/>
    <s v="Aditya Chopra, Aditya Chopra"/>
    <s v="Amitabh Bachchan, Shah Rukh Khan, Uday Chopra, Jugal Hansraj, Jimmy Sheirgill, Shamita Shetty, Preeti Jhangiani, Kim Sharma, Aishwarya Rai Bachchan, Anupam Kher, Archana Puran Singh, Saurabh Shukla, Helen, Amrish Puri, Shefali Shah"/>
    <x v="192"/>
    <s v="Amitabh Bachchan, Shah Rukh Khan"/>
    <s v="A film about the battle between love and fear, between two stubborn men and their opposing beliefs and the outcome of the love stories of 3 couples."/>
    <s v="A film about the battle between"/>
    <n v="7.1"/>
    <n v="26584"/>
    <n v="6011869.9186992003"/>
    <n v="4000000"/>
    <x v="194"/>
    <n v="1070000"/>
    <n v="6431725.3871138357"/>
    <n v="4279351"/>
    <n v="63"/>
  </r>
  <r>
    <s v="tt0215129"/>
    <x v="232"/>
    <x v="1"/>
    <s v="22/09/2000"/>
    <s v="Comedy"/>
    <m/>
    <m/>
    <n v="93"/>
    <s v="USA"/>
    <s v="English"/>
    <m/>
    <m/>
    <x v="215"/>
    <s v="Todd Phillips, Scot Armstrong"/>
    <s v="Breckin Meyer, Seann William Scott, Amy Smart, Paulo Costanzo, DJ Qualls, Rachel Blanchard, Anthony Rapp, Fred Ward, Tom Green, Andy Dick, Ethan Suplee, Horatio Sanz, Rhoda Griffis, Marla Sucharetza, Ellen Albertini Dow"/>
    <x v="193"/>
    <s v="Breckin Meyer, Seann William Scott"/>
    <s v="Four college buddies embark on a road trip to retrieve an illicit tape mistakenly mailed to a female friend."/>
    <s v="Four college buddies embark on"/>
    <n v="6.4"/>
    <n v="155391"/>
    <n v="24047479.674796801"/>
    <n v="16000000"/>
    <x v="195"/>
    <n v="68540777"/>
    <n v="179986785.38593537"/>
    <n v="119754278"/>
    <n v="312"/>
  </r>
  <r>
    <s v="tt0286306"/>
    <x v="233"/>
    <x v="3"/>
    <d v="2002-06-12T00:00:00"/>
    <s v="Drama"/>
    <s v=" Horror"/>
    <s v=" War"/>
    <n v="94"/>
    <s v="UK, Germany"/>
    <s v="English"/>
    <s v="French"/>
    <s v="German"/>
    <x v="216"/>
    <s v="M.J. Bassett"/>
    <s v="Jamie Bell, R√∫aidhr√≠ Conroy, Mike Downey, Laurence Fox, Roman Hor√°k, Dean Lennox Kelly, Torben Liebrecht, Kris Marshall, Hans Matheson, Hugh O'Conor, Matthew Rhys, Andy Serkis, Hugo Speer, Pavel Tesar"/>
    <x v="194"/>
    <s v="Jamie Bell, R√∫aidhr√≠ Conroy"/>
    <s v="In the middle of World War I, nine British soldiers caught behind enemy lines seek refuge in a complex network of German trenches. What they soon discover is that they aren't alone - and it isn't a German soldier that's hunting them down."/>
    <s v="In the middle of World War I,"/>
    <n v="6"/>
    <n v="10503"/>
    <m/>
    <m/>
    <x v="4"/>
    <m/>
    <m/>
    <n v="2270658"/>
    <n v="127"/>
  </r>
  <r>
    <s v="tt0215545"/>
    <x v="234"/>
    <x v="1"/>
    <d v="2002-11-10T00:00:00"/>
    <s v="Comedy"/>
    <s v=" Drama"/>
    <s v=" Music"/>
    <n v="135"/>
    <s v="USA"/>
    <s v="English"/>
    <m/>
    <m/>
    <x v="217"/>
    <s v="Spike Lee"/>
    <s v="Damon Wayans, Savion Glover, Jada Pinkett Smith, Tommy Davidson, Michael Rapaport, Thomas Jefferson Byrd, Paul Mooney, Sarah Jones, Gillian White, Susan Batson, Yasiin Bey, M.C. Serch, Gano Grills, Canibus, DJ Scratch"/>
    <x v="195"/>
    <s v="Damon Wayans, Savion Glover"/>
    <s v="A frustrated African-American TV writer proposes a blackface minstrel show in protest, but to his chagrin it becomes a hit."/>
    <s v="A frustrated African-American"/>
    <n v="6.5"/>
    <n v="10255"/>
    <n v="15029674.796748001"/>
    <n v="10000000"/>
    <x v="196"/>
    <n v="2274979"/>
    <n v="3702785.8313008212"/>
    <n v="2463650"/>
    <n v="180"/>
  </r>
  <r>
    <s v="tt0215750"/>
    <x v="235"/>
    <x v="0"/>
    <s v="20/04/2001"/>
    <s v="Drama"/>
    <s v=" History"/>
    <s v=" War"/>
    <n v="131"/>
    <s v="Ireland, UK, France, Germany, USA"/>
    <s v="English"/>
    <s v="German"/>
    <s v="Russian"/>
    <x v="218"/>
    <s v="Jean-Jacques Annaud, Alain Godard"/>
    <s v="Jude Law, Ed Harris, Rachel Weisz, Joseph Fiennes, Bob Hoskins, Ron Perlman, Eva Mattes, Gabriel Thomson, Matthias Habich, Sophie Rois, Ivan Shvedoff, Mario Bandi, Hans Martin Stier, Clemens Schick, Mikhail Matveev"/>
    <x v="54"/>
    <s v="Jude Law, Ed Harris"/>
    <s v="A Russian and a German sniper play a game of cat-and-mouse during the Battle of Stalingrad."/>
    <s v="A Russian and a German sniper"/>
    <n v="7.6"/>
    <n v="238274"/>
    <n v="99374071.146245316"/>
    <n v="68000000"/>
    <x v="197"/>
    <n v="51401758"/>
    <n v="141719511.09525728"/>
    <n v="96976270"/>
    <n v="708"/>
  </r>
  <r>
    <s v="tt0286751"/>
    <x v="236"/>
    <x v="0"/>
    <d v="2001-03-02T00:00:00"/>
    <s v="Horror"/>
    <s v=" Mystery"/>
    <s v=" Sci-Fi"/>
    <n v="119"/>
    <s v="Japan"/>
    <s v="Japanese"/>
    <m/>
    <m/>
    <x v="219"/>
    <s v="Kiyoshi Kurosawa"/>
    <s v="Haruhiko Kat√¥, Kumiko As√¥, Koyuki, Kurume Arisaka, Masatoshi Matsuo, Shinji Takeda, Jun Fubuki, Shun Sugata, Sh√¥ Aikawa, K√¥ji Yakusho, Kenji Mizuhashi, Takumi Tanji, Hassei Takano, Atsushi Yuki, Go Takashima"/>
    <x v="196"/>
    <s v="Haruhiko Kat√¥, Kumiko As√¥"/>
    <s v="Two groups of people discover evidence that suggests spirits may be trying to invade the human world through the Internet."/>
    <s v="Two groups of people discover"/>
    <n v="6.5"/>
    <n v="16076"/>
    <m/>
    <m/>
    <x v="4"/>
    <n v="51420"/>
    <m/>
    <n v="318451"/>
    <n v="162"/>
  </r>
  <r>
    <s v="tt0216216"/>
    <x v="237"/>
    <x v="1"/>
    <s v="26/01/2001"/>
    <s v="Action"/>
    <s v=" Mystery"/>
    <s v=" Sci-Fi"/>
    <n v="123"/>
    <s v="USA"/>
    <s v="English"/>
    <m/>
    <m/>
    <x v="220"/>
    <s v="Cormac Wibberley, Marianne Wibberley"/>
    <s v="Arnold Schwarzenegger, Michael Rapaport, Tony Goldwyn, Michael Rooker, Sarah Wynter, Wendy Crewson, Rodney Rowland, Terry Crews, Ken Pogue, Colin Cunningham, Robert Duvall, Wanda Cannon, Taylor Anne Reid, Jennifer Gareis, Don McManus"/>
    <x v="108"/>
    <s v="Arnold Schwarzenegger"/>
    <s v="Futuristic action film about a man who meets a clone of himself and stumbles into a grand conspiracy about clones taking over the world."/>
    <s v="Futuristic action film about a"/>
    <n v="5.9"/>
    <n v="115106"/>
    <n v="123243333.3333336"/>
    <n v="82000000"/>
    <x v="198"/>
    <n v="34604280"/>
    <n v="144413347.20004097"/>
    <n v="96085477"/>
    <n v="309"/>
  </r>
  <r>
    <s v="tt0287467"/>
    <x v="238"/>
    <x v="3"/>
    <s v="28/03/2002"/>
    <s v="Drama"/>
    <s v=" Mystery"/>
    <s v=" Romance"/>
    <n v="112"/>
    <s v="Spain"/>
    <s v="Spanish"/>
    <m/>
    <m/>
    <x v="221"/>
    <s v="Pedro Almod√≥var"/>
    <s v="Javier C√°mara, Dar√≠o Grandinetti, Leonor Watling, Rosario Flores, Mariola Fuentes, Geraldine Chaplin, Pina Bausch, Malou Airaudo, Caetano Veloso, Roberto √Ålvarez, Elena Anaya, Lola Due√±as, Adolfo Fern√°ndez, Ana Fern√°ndez, Chus Lampreave"/>
    <x v="197"/>
    <s v="Javier C√°mara, Dar√≠o Grandinetti"/>
    <s v="Two men share an odd friendship while they care for two women who are both in deep comas."/>
    <s v="Two men share an odd friendship"/>
    <n v="7.9"/>
    <n v="102798"/>
    <m/>
    <m/>
    <x v="4"/>
    <n v="9357911"/>
    <m/>
    <n v="64790996"/>
    <n v="272"/>
  </r>
  <r>
    <s v="tt0217505"/>
    <x v="239"/>
    <x v="3"/>
    <s v="24/01/2003"/>
    <s v="Crime"/>
    <s v=" Drama"/>
    <m/>
    <n v="167"/>
    <s v="USA, Italy"/>
    <s v="English"/>
    <s v="Irish"/>
    <s v="Chinese"/>
    <x v="222"/>
    <s v="Jay Cocks, Jay Cocks"/>
    <s v="Leonardo DiCaprio, Daniel Day-Lewis, Cameron Diaz, Jim Broadbent, John C. Reilly, Henry Thomas, Liam Neeson, Brendan Gleeson, Gary Lewis, Stephen Graham, Eddie Marsan, Alec McCowen, David Hemmings, Lawrence Gilliard Jr., Cara Seymour"/>
    <x v="66"/>
    <s v="Leonardo DiCaprio, Daniel Day-Lewis"/>
    <s v="In 1862, Amsterdam Vallon returns to the Five Points area of New York City seeking revenge against Bill the Butcher, his father's killer."/>
    <s v="In 1862, Amsterdam Vallon returns"/>
    <n v="7.5"/>
    <n v="396984"/>
    <n v="143863813.229572"/>
    <n v="100000000"/>
    <x v="199"/>
    <n v="77812000"/>
    <n v="278768513.24482495"/>
    <n v="193772504"/>
    <n v="1220"/>
  </r>
  <r>
    <s v="tt0217630"/>
    <x v="240"/>
    <x v="1"/>
    <s v="21/07/2000"/>
    <s v="Comedy"/>
    <s v=" Romance"/>
    <m/>
    <n v="98"/>
    <s v="USA"/>
    <s v="English"/>
    <m/>
    <m/>
    <x v="223"/>
    <s v="Amy Heckerling"/>
    <s v="Jason Biggs, Mena Suvari, Zak Orth, Thomas Sadoski, Jimmi Simpson, Greg Kinnear, Dan Aykroyd, Twink Caplan, Bobby Slayton, Robert Miano, Mollie Heckerling, Colleen Camp, Andy Dick, Steven Wright, Brian Backer"/>
    <x v="198"/>
    <s v="Jason Biggs, Mena Suvari"/>
    <s v="A college student, branded a loser by his roommates and booted from the dorm, falls in love with a coed who has eyes for their condescending professor."/>
    <s v="A college student, branded a loser"/>
    <n v="5.3"/>
    <n v="26305"/>
    <n v="30059349.593496002"/>
    <n v="20000000"/>
    <x v="200"/>
    <n v="15618626"/>
    <n v="27661674.590975672"/>
    <n v="18404706"/>
    <n v="168"/>
  </r>
  <r>
    <s v="tt0217756"/>
    <x v="241"/>
    <x v="1"/>
    <s v="22/06/2001"/>
    <s v="Comedy"/>
    <s v=" Sport"/>
    <m/>
    <n v="107"/>
    <s v="USA"/>
    <s v="English"/>
    <m/>
    <m/>
    <x v="110"/>
    <s v="Steven Brill"/>
    <s v="David Arquette, Oliver Platt, Scott Caan, Bill Goldberg, Rose McGowan, Dallas Page, Richard Lineback, Chris Owen, Steve Borden, Joe Pantoliano, Martin Landau, Caroline Rhea, Tait Smith, Ellen Albertini Dow, Kathleen Freeman"/>
    <x v="199"/>
    <s v="David Arquette, Oliver Platt"/>
    <s v="Two slacker wrestling fans are devastated by the ousting of their favorite character by an unscrupulous promoter."/>
    <s v="Two slacker wrestling fans are"/>
    <n v="5.4"/>
    <n v="13403"/>
    <n v="36071219.5121952"/>
    <n v="24000000"/>
    <x v="201"/>
    <n v="12394327"/>
    <n v="18715495.131138254"/>
    <n v="12452362"/>
    <n v="104"/>
  </r>
  <r>
    <s v="tt0288439"/>
    <x v="242"/>
    <x v="3"/>
    <s v="21/01/2008"/>
    <s v="Crime"/>
    <s v=" Drama"/>
    <s v=" Thriller"/>
    <n v="93"/>
    <s v="USA, Canada"/>
    <s v="English"/>
    <m/>
    <m/>
    <x v="224"/>
    <s v="William Mastrosimone"/>
    <s v="Tom Cavanagh, Ben Foster, Randy Harrison, Janel Moloney, Jane McGregor, David Paetkau, Eric Johnson, Kristian Ayre, Brent Glenen, Gillian Barber, Eric Keenleyside, Glynis Davies, Ryan McDonald, Chad Faust, Andrew Sabiston"/>
    <x v="200"/>
    <s v="Tom Cavanagh, Ben Foster"/>
    <s v="Trevor is a troubled high school student, thanks to the effects of bullying. This is the story of his fight to break free."/>
    <s v="Trevor is a troubled high school"/>
    <n v="7.8"/>
    <n v="12328"/>
    <m/>
    <m/>
    <x v="4"/>
    <m/>
    <m/>
    <m/>
    <n v="80"/>
  </r>
  <r>
    <s v="tt0217869"/>
    <x v="243"/>
    <x v="1"/>
    <s v="22/12/2000"/>
    <s v="Drama"/>
    <s v=" Mystery"/>
    <s v=" Sci-Fi"/>
    <n v="106"/>
    <s v="USA"/>
    <s v="English"/>
    <m/>
    <m/>
    <x v="225"/>
    <s v="M. Night Shyamalan"/>
    <s v="Bruce Willis, Samuel L. Jackson, Robin Wright, Spencer Treat Clark, Charlayne Woodard, Eamonn Walker, Leslie Stefanson, Johnny Hiram Jamison, Michaelia Carroll, Bostin Christopher, Elizabeth Lawrence, Davis Duffield, Laura Regan, Chance Kelly, Michael Kelly"/>
    <x v="136"/>
    <s v="Bruce Willis, Samuel L. Jackson"/>
    <s v="A man learns something extraordinary about himself after a devastating accident."/>
    <s v="A man learns something extraordinary"/>
    <n v="7.3"/>
    <n v="380103"/>
    <n v="112722560.97561"/>
    <n v="75000000"/>
    <x v="202"/>
    <n v="95011339"/>
    <n v="372913466.98101705"/>
    <n v="248118121"/>
    <n v="1500"/>
  </r>
  <r>
    <s v="tt0218817"/>
    <x v="244"/>
    <x v="0"/>
    <d v="2001-04-04T00:00:00"/>
    <s v="Action"/>
    <s v=" Crime"/>
    <s v=" Drama"/>
    <n v="108"/>
    <s v="USA"/>
    <s v="English"/>
    <m/>
    <m/>
    <x v="226"/>
    <s v="Howard Franklin"/>
    <s v="Ryan Phillippe, Rachael Leigh Cook, Claire Forlani, Tim Robbins, Douglas McFerran, Richard Roundtree, Tygh Runyan, Yee Jee Tso, Nate Dushku, Ned Bellamy, Tyler Labine, Scott Bellis, David Lovgren, Zahf Paroo, Jonathon Young"/>
    <x v="162"/>
    <s v="Ryan Phillippe, Rachael Leigh Cook"/>
    <s v="A computer programmer's dream job at a hot Portland-based firm turns nightmarish when he discovers his boss has a secret and ruthless means of dispatching anti-trust problems."/>
    <s v="A computer programmer's dream"/>
    <n v="6.1"/>
    <n v="28162"/>
    <n v="43841501.976284698"/>
    <n v="30000000"/>
    <x v="203"/>
    <n v="11328094"/>
    <n v="26590762.39249019"/>
    <n v="18195610"/>
    <n v="225"/>
  </r>
  <r>
    <s v="tt0218839"/>
    <x v="245"/>
    <x v="1"/>
    <d v="2001-06-04T00:00:00"/>
    <s v="Comedy"/>
    <m/>
    <m/>
    <n v="90"/>
    <s v="USA"/>
    <s v="English"/>
    <m/>
    <m/>
    <x v="227"/>
    <s v="Christopher Guest, Eugene Levy"/>
    <s v="Jay Brazeau, Parker Posey, Michael Hitchcock, Catherine O'Hara, Eugene Levy, Carrie Aizley, Lewis Arquette, Dany Canino, Bob Balaban, Will Sasso, Stephen E. Miller, Christopher Guest, Michael McKean, John Michael Higgins, Colin Cunningham"/>
    <x v="201"/>
    <s v="Jay Brazeau, Parker Posey"/>
    <s v="A colorful array of characters compete at a national dog show."/>
    <s v="A colorful array of characters"/>
    <n v="7.4"/>
    <n v="54465"/>
    <n v="15029674.796748001"/>
    <n v="10000000"/>
    <x v="204"/>
    <n v="18715392"/>
    <n v="31246026.584878117"/>
    <n v="20789556"/>
    <n v="358"/>
  </r>
  <r>
    <s v="tt0218922"/>
    <x v="246"/>
    <x v="0"/>
    <s v="16/11/2001"/>
    <s v="Drama"/>
    <s v=" Mystery"/>
    <s v=" Romance"/>
    <n v="116"/>
    <s v="France, Mexico, USA"/>
    <s v="English"/>
    <s v="German"/>
    <s v="Japanese"/>
    <x v="228"/>
    <s v="Cornell Woolrich, Michael Cristofer"/>
    <s v="Antonio Banderas, Angelina Jolie, Thomas Jane, Jack Thompson, Gregory Itzin, Allison Mackie, Joan Pringle, Cordelia Richards, James Haven, Pedro Armend√°riz Jr., Mario Iv√°n Mart√≠nez, Harry Porter, Fernando Torre Laphame, Shaula Vega, Lisa Owen"/>
    <x v="202"/>
    <s v="Antonio Banderas, Angelina Jolie"/>
    <s v="A woman, along with her lover, plans to con a rich man by marrying him, earning his trust, and then running away with all his money. Everything goes as planned until she falls in love with him."/>
    <s v="A woman, along with her lover,"/>
    <n v="6.1"/>
    <n v="53017"/>
    <n v="61378102.766798578"/>
    <n v="42000000"/>
    <x v="205"/>
    <n v="16534221"/>
    <n v="51736362.741502114"/>
    <n v="35402320"/>
    <n v="187"/>
  </r>
  <r>
    <s v="tt0218967"/>
    <x v="247"/>
    <x v="1"/>
    <s v="26/01/2001"/>
    <s v="Comedy"/>
    <s v=" Drama"/>
    <s v=" Fantasy"/>
    <n v="125"/>
    <s v="USA"/>
    <s v="English"/>
    <s v="Italian"/>
    <m/>
    <x v="229"/>
    <s v="David Diamond, David Weissman"/>
    <s v="Nicolas Cage, T√©a Leoni, Don Cheadle, Jeremy Piven, Saul Rubinek, Josef Sommer, Makenzie Vega, Jake Milkovich, Ryan Milkovich, Lisa Thornhill, Harve Presnell, Mary Beth Hurt, Amber Valletta, Francine York, Ruth Williamson"/>
    <x v="130"/>
    <s v="Nicolas Cage, T√©a Leoni"/>
    <s v="A fast-lane investment broker, offered the opportunity to see how the other half lives, wakes up to find that his sports car and girlfriend have become a mini-van and wife."/>
    <s v="A fast-lane investment broker,"/>
    <n v="6.8"/>
    <n v="101225"/>
    <n v="90178048.780487999"/>
    <n v="60000000"/>
    <x v="206"/>
    <n v="75793305"/>
    <n v="187487802.99833375"/>
    <n v="124745083"/>
    <n v="363"/>
  </r>
  <r>
    <s v="tt0219653"/>
    <x v="248"/>
    <x v="1"/>
    <d v="2001-02-03T00:00:00"/>
    <s v="Action"/>
    <s v=" Fantasy"/>
    <s v=" Horror"/>
    <n v="99"/>
    <s v="USA"/>
    <s v="English"/>
    <m/>
    <m/>
    <x v="230"/>
    <s v="Joel Soisson, Patrick Lussier"/>
    <s v="Gerard Butler, Christopher Plummer, Jonny Lee Miller, Justine Waddell, Vitamin C, Jennifer Esposito, Omar Epps, Sean Patrick Thomas, Danny Masterson, Lochlyn Munro, Tig Fong, Tony Munch, Jeri Ryan, Shane West, Nathan Fillion"/>
    <x v="203"/>
    <s v="Gerard Butler, Christopher Plummer"/>
    <s v="A group of thieves breaks into a chamber expecting to find paintings, but instead they release the count himself, who travels to New Orleans to find his nemesis' daughter, Mary Van Helsing."/>
    <s v="A group of thieves breaks into"/>
    <n v="4.9000000000000004"/>
    <n v="31598"/>
    <n v="81160243.902439207"/>
    <n v="54000000"/>
    <x v="207"/>
    <n v="33022767"/>
    <n v="70720068.175813168"/>
    <n v="47053625"/>
    <n v="370"/>
  </r>
  <r>
    <s v="tt0219699"/>
    <x v="249"/>
    <x v="1"/>
    <d v="2001-10-08T00:00:00"/>
    <s v="Drama"/>
    <s v=" Fantasy"/>
    <s v=" Horror"/>
    <n v="112"/>
    <s v="USA"/>
    <s v="English"/>
    <m/>
    <m/>
    <x v="42"/>
    <s v="Billy Bob Thornton, Tom Epperson"/>
    <s v="Cate Blanchett, Giovanni Ribisi, Keanu Reeves, Katie Holmes, Greg Kinnear, Hilary Swank, Michael Jeter, Kim Dickens, Gary Cole, Rosemary Harris, J.K. Simmons, Chelcie Ross, John Beasley, Lynnsee Provence, Hunter McGilvray"/>
    <x v="204"/>
    <s v="Cate Blanchett, Giovanni Ribisi"/>
    <s v="A fortune teller with extrasensory perception is asked to help find a young woman who has mysteriously disappeared."/>
    <s v="A fortune teller with extrasensory"/>
    <n v="6.6"/>
    <n v="62370"/>
    <n v="15029674.796748001"/>
    <n v="10000000"/>
    <x v="208"/>
    <n v="12008642"/>
    <n v="66983662.464959495"/>
    <n v="44567606"/>
    <n v="350"/>
  </r>
  <r>
    <s v="tt0219854"/>
    <x v="250"/>
    <x v="1"/>
    <s v="27/04/2001"/>
    <s v="Comedy"/>
    <s v=" Family"/>
    <s v=" Fantasy"/>
    <n v="104"/>
    <s v="USA"/>
    <s v="English"/>
    <m/>
    <m/>
    <x v="231"/>
    <s v="Audrey Wells"/>
    <s v="Bruce Willis, Spencer Breslin, Emily Mortimer, Lily Tomlin, Jean Smart, Chi McBride, Daniel von Bargen, Dana Ivey, Susan Dalian, Stanley Anderson, Juanita Moore, Esther Scott, Deborah May, Vernee Watson, Jan Hoag"/>
    <x v="136"/>
    <s v="Bruce Willis, Spencer Breslin"/>
    <s v="An unhappy and disliked image consultant gets a second shot at life when he is mysteriously confronted by an eight-year-old version of himself."/>
    <s v="An unhappy and disliked image"/>
    <n v="6.1"/>
    <n v="39692"/>
    <n v="97692886.178862005"/>
    <n v="65000000"/>
    <x v="209"/>
    <n v="69691949"/>
    <n v="165803735.17642313"/>
    <n v="110317580"/>
    <n v="146"/>
  </r>
  <r>
    <s v="tt0219965"/>
    <x v="251"/>
    <x v="0"/>
    <s v="23/11/2001"/>
    <s v="Comedy"/>
    <s v=" Crime"/>
    <s v=" Drama"/>
    <n v="123"/>
    <s v="USA"/>
    <s v="English"/>
    <m/>
    <m/>
    <x v="232"/>
    <s v="Harley Peyton"/>
    <s v="Bruce Willis, Billy Bob Thornton, Cate Blanchett, Troy Garity, Br√≠an F. O'Byrne, Stacey Travis, Bobby Slayton, January Jones, Azura Skye, Peggy Miley, William Converse-Roberts, Richard Riehle, Micole Mercurio, Scott Burkholder, Anthony Burch"/>
    <x v="136"/>
    <s v="Bruce Willis, Billy Bob Thornton"/>
    <s v="Two bank robbers fall in love with the girl they've kidnapped."/>
    <s v="Two bank robbers fall in love"/>
    <n v="6.5"/>
    <n v="64706"/>
    <n v="109603754.94071175"/>
    <n v="75000000"/>
    <x v="210"/>
    <n v="41575141"/>
    <n v="98836140.301146507"/>
    <n v="67631903"/>
    <n v="277"/>
  </r>
  <r>
    <s v="tt0290329"/>
    <x v="252"/>
    <x v="0"/>
    <s v="17/03/2001"/>
    <s v="Comedy"/>
    <s v=" Drama"/>
    <s v=" Horror"/>
    <n v="84"/>
    <s v="Japan"/>
    <s v="Japanese"/>
    <m/>
    <m/>
    <x v="233"/>
    <s v="Itaru Era"/>
    <s v="Ken'ichi End√¥, Shungiku Uchida, Kazushi Watanabe, Jun Mut√¥, Fujiko, Sh√¥ko Nakahara, Ikk√¥ Suzuki"/>
    <x v="205"/>
    <s v="Ken'ichi End√¥, Shungiku Uchida"/>
    <s v="A troubled and perverted family find their lives intruded by a mysterious stranger who seems to help find a balance in their disturbing natures."/>
    <s v="A troubled and perverted family"/>
    <n v="6.6"/>
    <n v="14838"/>
    <m/>
    <s v="JPY 7000000"/>
    <x v="4"/>
    <m/>
    <m/>
    <n v="15678"/>
    <n v="119"/>
  </r>
  <r>
    <s v="tt0220099"/>
    <x v="253"/>
    <x v="1"/>
    <s v="20/04/2000"/>
    <s v="Animation"/>
    <s v=" Comedy"/>
    <s v=" Drama"/>
    <n v="77"/>
    <s v="USA, Japan"/>
    <s v="English"/>
    <m/>
    <m/>
    <x v="234"/>
    <s v="Eddie Guzelian, Jun Falkenstein"/>
    <s v="Jim Cummings, Nikita Hopkins, Ken Sansom, John Fiedler, Peter Cullen, Andre Stojka, Kath Soucie, Tom Attenborough, John Hurt, Frank Welker"/>
    <x v="206"/>
    <s v="Jim Cummings, Nikita Hopkins"/>
    <s v="Tigger goes looking through the hundred-acre-wood to find his family."/>
    <s v="Tigger goes looking through the"/>
    <n v="6.3"/>
    <n v="16852"/>
    <n v="45089024.390244"/>
    <n v="30000000"/>
    <x v="211"/>
    <n v="45554533"/>
    <n v="144525052.25203285"/>
    <n v="96159800"/>
    <n v="57"/>
  </r>
  <r>
    <s v="tt0290673"/>
    <x v="254"/>
    <x v="3"/>
    <s v="24/05/2002"/>
    <s v="Crime"/>
    <s v=" Drama"/>
    <s v=" Mystery"/>
    <n v="97"/>
    <s v="France"/>
    <s v="French"/>
    <s v="Spanish"/>
    <s v="Italian"/>
    <x v="235"/>
    <s v="Gaspar No√©"/>
    <s v="Monica Bellucci, Vincent Cassel, Albert Dupontel, Jo Prestia, Philippe Nahon, St√©phane Drouot, Jean-Louis Costes, Mick Gondouin, Mourad Khima, Hellal, Nato, Fesche, Jara-Millo, Le Quellec, Isabelle Giami"/>
    <x v="207"/>
    <s v="Monica Bellucci, Vincent Cassel"/>
    <s v="Events over the course of one traumatic night in Paris unfold in reverse-chronological order as the beautiful Alex is brutally raped and beaten by a stranger in the underpass."/>
    <s v="Events over the course of one"/>
    <n v="7.4"/>
    <n v="116690"/>
    <m/>
    <m/>
    <x v="4"/>
    <n v="792200"/>
    <m/>
    <n v="6479328"/>
    <n v="724"/>
  </r>
  <r>
    <s v="tt0220506"/>
    <x v="255"/>
    <x v="3"/>
    <s v="13/06/2003"/>
    <s v="Horror"/>
    <s v=" Thriller"/>
    <m/>
    <n v="94"/>
    <s v="USA"/>
    <s v="English"/>
    <m/>
    <m/>
    <x v="236"/>
    <s v="Debra Hill, John Carpenter"/>
    <s v="Jamie Lee Curtis, Brad Loree, Busta Rhymes, Bianca Kajlich, Sean Patrick Thomas, Daisy McCrackin, Katee Sackhoff, Luke Kirby, Thomas Ian Nicholas, Ryan Merriman, Tyra Banks, Billy Kay, Gus Lynch, Lorena Gale, Marisa Rudiak"/>
    <x v="208"/>
    <s v="Jamie Lee Curtis, Brad Loree"/>
    <s v="Three years after he last terrorized his sister, Michael Myers confronts her again, before traveling to Haddonfield to deal with the cast and crew of a reality show which is being broadcast from his old home."/>
    <s v="Three years after he last terrorized"/>
    <n v="4"/>
    <n v="36584"/>
    <n v="18702295.71984436"/>
    <n v="13000000"/>
    <x v="212"/>
    <n v="30354442"/>
    <n v="54186096.650389113"/>
    <n v="37664855"/>
    <n v="647"/>
  </r>
  <r>
    <s v="tt0291350"/>
    <x v="256"/>
    <x v="0"/>
    <d v="2005-01-07T00:00:00"/>
    <s v="Animation"/>
    <s v=" Drama"/>
    <s v=" Fantasy"/>
    <n v="87"/>
    <s v="Japan"/>
    <s v="Japanese"/>
    <s v="English"/>
    <m/>
    <x v="237"/>
    <s v="Satoshi Kon, Sadayuki Murai"/>
    <s v="Miyoko Sh√¥ji, Mami Koyama, Fumiko Orikasa, Sh√¥z√¥ √ézuka, Shouko Tsuda, Hirotaka Suzuoki, Hisako Ky√¥da, Kan Tokumaru, Tomie Kataoka, Takk√¥ Ishimori, Masamichi Sat√¥, Masaya Onosaka, Masane Tsukayama, K√¥ichi Yamadera, Stephen Bent"/>
    <x v="209"/>
    <s v="Miyoko Sh√¥ji, Mami Koyama"/>
    <s v="A TV interviewer and his cameraman meet a former actress and travel through her memories and career."/>
    <s v="A TV interviewer and his cameraman"/>
    <n v="7.9"/>
    <n v="22474"/>
    <m/>
    <m/>
    <x v="4"/>
    <n v="262891"/>
    <m/>
    <n v="262891"/>
    <n v="74"/>
  </r>
  <r>
    <s v="tt0291376"/>
    <x v="257"/>
    <x v="0"/>
    <d v="2001-07-09T00:00:00"/>
    <s v="Action"/>
    <s v=" Drama"/>
    <s v=" Thriller"/>
    <n v="187"/>
    <s v="India"/>
    <s v="Hindi"/>
    <m/>
    <m/>
    <x v="238"/>
    <s v="Anurag Kashyap, S. Shankar"/>
    <s v="Anil Kapoor, Rani Mukerji, Amrish Puri, Johnny Lever, Pooja Batra, Sushmita Sen, Mukesh Ahuja, Babu Antony, Rana Jung Bahadur, Neha Bam, Ravindra Berde, Ekta Jain, Chandramani Jangde, Kanal Kannan, Khyaati Khandke Keswani"/>
    <x v="210"/>
    <s v="Anil Kapoor, Rani Mukerji"/>
    <s v="A man accepts a challenge by the chief minister of Maharashtra to run the state for one day, and makes such a success of it that soon he is embroiled in political intrigue."/>
    <s v="A man accepts a challenge by the"/>
    <n v="7.8"/>
    <n v="13859"/>
    <m/>
    <m/>
    <x v="4"/>
    <m/>
    <m/>
    <m/>
    <n v="18"/>
  </r>
  <r>
    <s v="tt0221027"/>
    <x v="258"/>
    <x v="0"/>
    <s v="21/09/2001"/>
    <s v="Biography"/>
    <s v=" Crime"/>
    <s v=" Drama"/>
    <n v="124"/>
    <s v="USA, Mexico"/>
    <s v="English"/>
    <m/>
    <m/>
    <x v="239"/>
    <s v="Bruce Porter, David McKenna"/>
    <s v="Johnny Depp, Pen√©lope Cruz, Franka Potente, Rachel Griffiths, Paul Reubens, Jordi Moll√†, Cliff Curtis, Miguel Sandoval, Ethan Suplee, Ray Liotta, Kevin Gage, Max Perlich, Jesse James, Miguel P√©rez, Dan Ferro"/>
    <x v="6"/>
    <s v="Johnny Depp, Pen√©lope Cruz"/>
    <s v="George Jung, along with the Medell√≠n Cartel headed by Pablo Escobar, established the American cocaine market in the 1970s in the United States."/>
    <s v="George Jung, along with the Medell√≠n"/>
    <n v="7.6"/>
    <n v="236562"/>
    <n v="77453320.158102974"/>
    <n v="53000000"/>
    <x v="213"/>
    <n v="52990775"/>
    <n v="121707364.82245091"/>
    <n v="83282296"/>
    <n v="455"/>
  </r>
  <r>
    <s v="tt0291579"/>
    <x v="259"/>
    <x v="3"/>
    <s v="27/09/2002"/>
    <s v="Romance"/>
    <s v=" Thriller"/>
    <m/>
    <n v="92"/>
    <s v="France"/>
    <s v="French"/>
    <m/>
    <m/>
    <x v="240"/>
    <s v="Laetitia Colombani, Caroline Thivel"/>
    <s v="Audrey Tautou, Samuel Le Bihan, Isabelle Carr√©, Sophie Guillemin, Cl√©ment Sibony, √âlodie Navarre, Eric Savin, Vania Vilers, Mich√®le Garay, Catherine Cyler, Mathilde Blache, Charles Chevalier, Michael Mourot, Yannick Alnet, Nathalie Krebs"/>
    <x v="180"/>
    <s v="Audrey Tautou, Samuel Le Bihan"/>
    <s v="A young woman who is in love with a married doctor becomes dangerous when her attempts to persuade him to leave his wife are unsuccessful. However, when things are seen from his point of view, the real situation becomes clear."/>
    <s v="A young woman who is in love with"/>
    <n v="7.2"/>
    <n v="18220"/>
    <m/>
    <m/>
    <x v="4"/>
    <n v="1011102"/>
    <m/>
    <n v="5324097"/>
    <n v="84"/>
  </r>
  <r>
    <s v="tt0292490"/>
    <x v="260"/>
    <x v="0"/>
    <d v="2001-10-08T00:00:00"/>
    <s v="Comedy"/>
    <s v=" Drama"/>
    <s v=" Romance"/>
    <n v="183"/>
    <s v="India"/>
    <s v="Hindi"/>
    <m/>
    <m/>
    <x v="241"/>
    <s v="Kassim Jagmagia, Farhan Akhtar"/>
    <s v="Aamir Khan, Saif Ali Khan, Akshaye Khanna, Preity Zinta, Sonali Kulkarni, Dimple Kapadia, Ayub Khan, Rajat Kapoor, Suhasini Mulay, Ahmed Khan, Suchitra Pillai, Anjula Bedi, Rakesh Pandey, Samantha Tremayne, Claire"/>
    <x v="88"/>
    <s v="Aamir Khan, Saif Ali Khan"/>
    <s v="Three inseparable childhood friends are just out of college. Nothing comes between them - until they each fall in love, and their wildly different approaches to relationships creates tension."/>
    <s v="Three inseparable childhood friends"/>
    <n v="8.1"/>
    <n v="65502"/>
    <m/>
    <s v="INR 140000000"/>
    <x v="4"/>
    <m/>
    <m/>
    <n v="316221"/>
    <n v="119"/>
  </r>
  <r>
    <s v="tt0221218"/>
    <x v="261"/>
    <x v="0"/>
    <s v="18/01/2002"/>
    <s v="Crime"/>
    <s v=" Drama"/>
    <s v=" Mystery"/>
    <n v="106"/>
    <s v="USA"/>
    <s v="English"/>
    <s v="Spanish"/>
    <s v="Greek"/>
    <x v="242"/>
    <s v="Wesley Strick"/>
    <s v="Leelee Sobieski, Diane Lane, Stellan Skarsg√•rd, Bruce Dern, Kathy Baker, Trevor Morgan, Chris Noth, Michael O'Keefe, Vyto Ruginis, Gavin O'Connor, Carly Pope, China Shavers, Agnes Bruckner, Michael Paul Chan, Rachel Wilson"/>
    <x v="211"/>
    <s v="Leelee Sobieski, Diane Lane"/>
    <s v="An orphaned teenager is taken in by a Malibu couple but discovers they aren't the caring friends they seemed to be."/>
    <s v="An orphaned teenager is taken"/>
    <n v="5.8"/>
    <n v="32222"/>
    <n v="43841501.976284698"/>
    <n v="30000000"/>
    <x v="214"/>
    <n v="18150259"/>
    <n v="34517304.488419063"/>
    <n v="23619609"/>
    <n v="218"/>
  </r>
  <r>
    <s v="tt0292542"/>
    <x v="262"/>
    <x v="0"/>
    <s v="20/06/2003"/>
    <s v="Comedy"/>
    <s v=" Drama"/>
    <m/>
    <n v="123"/>
    <s v="Argentina, Spain"/>
    <s v="Spanish"/>
    <m/>
    <m/>
    <x v="243"/>
    <s v="Juan Jos√© Campanella, Fernando Castets"/>
    <s v="Ricardo Dar√≠n, H√©ctor Alterio, Norma Aleandro, Eduardo Blanco, Natalia Verbeke, Gimena N√≥bile, David Masajnik, Claudia Font√°n, Atilio Pozzob√≥n, Salo Pasik, Humberto Serrano, Fabi√°n Arenillas, M√≥nica Cabrera, Giorgio Bellora, M√≥nica Virgilito"/>
    <x v="212"/>
    <s v="Ricardo Dar√≠n, H√©ctor Alterio"/>
    <s v="At age 42, Rafael Belvedere is having a crisis. He lives in the shadow of his father, he feels guilty about rarely visiting his aging mother, his ex-wife says he doesn't spend enough time ..."/>
    <s v="At age 42, Rafael Belvedere is"/>
    <n v="7.8"/>
    <n v="14548"/>
    <m/>
    <m/>
    <x v="4"/>
    <n v="624757"/>
    <m/>
    <n v="8772695"/>
    <n v="65"/>
  </r>
  <r>
    <s v="tt0222851"/>
    <x v="263"/>
    <x v="1"/>
    <s v="24/11/2000"/>
    <s v="Crime"/>
    <s v=" Drama"/>
    <s v=" Thriller"/>
    <n v="114"/>
    <s v="USA, UK, Japan"/>
    <s v="English"/>
    <s v="Japanese"/>
    <s v="Italian"/>
    <x v="244"/>
    <s v="Takeshi Kitano"/>
    <s v="Takeshi Kitano, Omar Epps, Claude Maki, Masaya Kat√¥, Susumu Terajima, Royale Watkins, Lombardo Boyar, Ren Osugi, Ryo Ishibashi, James Shigeta, Tatyana Ali, Makoto √îtake, K√¥en Okumura, Naomasa Musaka, Rino Katase"/>
    <x v="213"/>
    <s v="Takeshi Kitano, Omar Epps"/>
    <s v="A Japanese gangster is exiled to Los Angeles where his brother lives with a small but respectable multi-racial gang, who he inspires to expand their influence."/>
    <s v="A Japanese gangster is exiled"/>
    <n v="7.2"/>
    <n v="21454"/>
    <n v="15029674.796748001"/>
    <n v="10000000"/>
    <x v="215"/>
    <n v="450594"/>
    <n v="22921146.827723626"/>
    <n v="15250594"/>
    <n v="132"/>
  </r>
  <r>
    <s v="tt0223897"/>
    <x v="264"/>
    <x v="1"/>
    <s v="16/03/2001"/>
    <s v="Drama"/>
    <m/>
    <m/>
    <n v="123"/>
    <s v="USA"/>
    <s v="English"/>
    <m/>
    <m/>
    <x v="245"/>
    <s v="Catherine Ryan Hyde, Leslie Dixon"/>
    <s v="Kevin Spacey, Helen Hunt, Haley Joel Osment, Jay Mohr, Jim Caviezel, Jon Bon Jovi, Angie Dickinson, David Ramsey, Gary Werntz, Colleen Flynn, Marc Donato, Kathleen Wilhoite, Liza Snyder, Jeannetta Arnette, Hannah Leder"/>
    <x v="12"/>
    <s v="Kevin Spacey, Helen Hunt"/>
    <s v="A young boy attempts to make the world a better place after his teacher gives him that chance."/>
    <s v="A young boy attempts to make the"/>
    <n v="7.2"/>
    <n v="111363"/>
    <n v="60118699.186992005"/>
    <n v="40000000"/>
    <x v="216"/>
    <n v="33519628"/>
    <n v="83726427.109878227"/>
    <n v="55707411"/>
    <n v="678"/>
  </r>
  <r>
    <s v="tt0225071"/>
    <x v="265"/>
    <x v="0"/>
    <s v="23/11/2001"/>
    <s v="Drama"/>
    <s v=" Romance"/>
    <m/>
    <n v="102"/>
    <s v="USA"/>
    <s v="English"/>
    <m/>
    <m/>
    <x v="246"/>
    <s v="Gerald Di Pego"/>
    <s v="Jennifer Lopez, Jim Caviezel, Jeremy Sisto, Terrence Howard, S√¥nia Braga, Victor Argo, Monet Mazur, Shirley Knight, Daniel Magder, Guylaine St-Onge, Connor McAuley, Jeremy Ratchford, Peter MacNeill, Eldridge Hyndman, Kari Matchett"/>
    <x v="175"/>
    <s v="Jennifer Lopez, Jim Caviezel"/>
    <s v="A mysterious man is drawn to a feisty female police officer and a unusual relationship ensues, as not everything is as it seems."/>
    <s v="A mysterious man is drawn to a"/>
    <n v="5.6"/>
    <n v="22210"/>
    <n v="77453320.158102974"/>
    <n v="53000000"/>
    <x v="217"/>
    <n v="24174218"/>
    <n v="43425893.305849917"/>
    <n v="29715606"/>
    <n v="174"/>
  </r>
  <r>
    <s v="tt0227005"/>
    <x v="266"/>
    <x v="0"/>
    <s v="31/08/2001"/>
    <s v="Comedy"/>
    <s v=" Crime"/>
    <s v=" Drama"/>
    <n v="95"/>
    <s v="USA"/>
    <s v="English"/>
    <s v="French"/>
    <m/>
    <x v="247"/>
    <s v="Jon Favreau"/>
    <s v="Jon Favreau, Vince Vaughn, Joe Goossen, Famke Janssen, Makenzie Vega, Jenteal, Tom Morello, Jonathan Silverman, Kimberley Davies, Faizon Love, Elizabeth Barondes, Gary Auerbach, Bill Capizzi, Peter Falk, Vernon Vaughn"/>
    <x v="214"/>
    <s v="Jon Favreau, Vince Vaughn"/>
    <s v="Two aspiring boxers, lifelong friends, get involved in a money-laundering scheme through a low-level organized crime group."/>
    <s v="Two aspiring boxers, lifelong"/>
    <n v="6.4"/>
    <n v="17026"/>
    <n v="7306916.9960474502"/>
    <n v="5000000"/>
    <x v="218"/>
    <n v="5313300"/>
    <n v="8009335.3110276889"/>
    <n v="5480653"/>
    <n v="175"/>
  </r>
  <r>
    <s v="tt0227445"/>
    <x v="267"/>
    <x v="0"/>
    <s v="19/10/2001"/>
    <s v="Action"/>
    <s v=" Crime"/>
    <s v=" Drama"/>
    <n v="124"/>
    <s v="Germany, Canada, USA"/>
    <s v="English"/>
    <s v="French"/>
    <m/>
    <x v="248"/>
    <s v="Daniel E. Taylor, Kario Salem"/>
    <s v="Robert De Niro, Edward Norton, Marlon Brando, Angela Bassett, Gary Farmer, Paul Soles, Jamie Harrold, Serge Houde, Jean-Ren√© Ouellet, Martin Drainville, Claude Despins, Richard Waugh, Mark Camacho, Marie-Jos√©e Colburn, Gavin Svensson"/>
    <x v="101"/>
    <s v="Robert De Niro, Edward Norton"/>
    <s v="An aging thief hopes to retire and live off his ill-gotten wealth when a young kid convinces him into doing one last heist."/>
    <s v="An aging thief hopes to retire"/>
    <n v="6.8"/>
    <n v="119173"/>
    <n v="99374071.146245316"/>
    <n v="68000000"/>
    <x v="219"/>
    <n v="71107711"/>
    <n v="166966201.17952612"/>
    <n v="114252154"/>
    <n v="467"/>
  </r>
  <r>
    <s v="tt0227538"/>
    <x v="268"/>
    <x v="0"/>
    <s v="24/08/2001"/>
    <s v="Action"/>
    <s v=" Adventure"/>
    <s v=" Comedy"/>
    <n v="88"/>
    <s v="USA"/>
    <s v="English"/>
    <s v="Spanish"/>
    <m/>
    <x v="249"/>
    <s v="Robert Rodriguez"/>
    <s v="Antonio Banderas, Carla Gugino, Alexa PenaVega, Daryl Sabara, Alan Cumming, Tony Shalhoub, Teri Hatcher, Cheech Marin, Robert Patrick, Danny Trejo, Mike Judge, Richard Linklater, Guillermo Navarro, Johnny Reno, Shannon Shea"/>
    <x v="202"/>
    <s v="Antonio Banderas, Carla Gugino"/>
    <s v="The children of secret-agent parents must save them from danger."/>
    <s v="The children of secret-agent parents"/>
    <n v="5.5"/>
    <n v="106395"/>
    <n v="51148418.97233215"/>
    <n v="35000000"/>
    <x v="220"/>
    <n v="112719001"/>
    <n v="216188554.82766855"/>
    <n v="147934180"/>
    <n v="221"/>
  </r>
  <r>
    <s v="tt0227984"/>
    <x v="269"/>
    <x v="0"/>
    <d v="2001-07-12T00:00:00"/>
    <s v="Action"/>
    <s v=" Comedy"/>
    <s v=" Crime"/>
    <n v="93"/>
    <s v="UK, Canada"/>
    <s v="English"/>
    <m/>
    <m/>
    <x v="250"/>
    <s v="Stel Pavlou"/>
    <s v="Samuel L. Jackson, Nigel Whitmey, Robert Jezek, Emily Mortimer, Meat Loaf, Jake Abraham, Mac McDonald, Aaron Swartz, David Webber, Michael J. Reynolds, Sonny Muslim, Barbara Barnes, Junix Inocian, Robert Carlyle, Paul Barber"/>
    <x v="63"/>
    <s v="Samuel L. Jackson, Nigel Whitmey"/>
    <s v="An American master chemist plans to score big on a once in a lifetime drug deal. All does not go as planned and he is soon entangled in a web of deceit."/>
    <s v="An American master chemist plans"/>
    <n v="6.3"/>
    <n v="47258"/>
    <n v="39457351.778656229"/>
    <n v="27000000"/>
    <x v="221"/>
    <n v="5204007"/>
    <n v="18824963.702173963"/>
    <n v="12881605"/>
    <n v="162"/>
  </r>
  <r>
    <s v="tt0293715"/>
    <x v="270"/>
    <x v="0"/>
    <s v="27/07/2001"/>
    <s v="Comedy"/>
    <s v=" Drama"/>
    <s v=" Romance"/>
    <n v="137"/>
    <s v="South Korea"/>
    <s v="Korean"/>
    <s v="English"/>
    <m/>
    <x v="251"/>
    <s v="Ho-sik Kim, Jae-young Kwak"/>
    <s v="Tae-Hyun Cha, Ji-Hyun Jun, In-mun Kim, Wok-suk Song, Jin-hie Han, Sook-hee Hyun, Il-woo Kim, Soon-cheol Yoo, Dong-won Seo, Min-Jae Kim, Nam-hwi Heo, Jae Ho Lee, Joon-yeong Park, Cheol-ho Hyeon, Jong-hun Hyeon"/>
    <x v="215"/>
    <s v="Tae-Hyun Cha, Ji-Hyun Jun"/>
    <s v="A young man sees a drunk, cute woman standing too close to the tracks at a metro station in Seoul and pulls her back. She ends up getting him into trouble repeatedly after that, starting on the train."/>
    <s v="A young man sees a drunk, cute"/>
    <n v="8"/>
    <n v="44669"/>
    <m/>
    <m/>
    <x v="4"/>
    <m/>
    <m/>
    <n v="343132"/>
    <n v="173"/>
  </r>
  <r>
    <s v="tt0228333"/>
    <x v="271"/>
    <x v="0"/>
    <d v="2001-07-09T00:00:00"/>
    <s v="Action"/>
    <s v=" Horror"/>
    <s v=" Sci-Fi"/>
    <n v="98"/>
    <s v="USA"/>
    <s v="English"/>
    <m/>
    <m/>
    <x v="252"/>
    <s v="Larry Sulkis, John Carpenter"/>
    <s v="Natasha Henstridge, Ice Cube, Jason Statham, Clea DuVall, Pam Grier, Joanna Cassidy, Richard Cetrone, Rosemary Forsyth, Liam Waite, Duane Davis, Lobo Sebastian, Rodney A. Grant, Peter Jason, Wanda De Jesus, Doug McGrath"/>
    <x v="216"/>
    <s v="Natasha Henstridge, Ice Cube"/>
    <s v="In 2176, a Martian police unit is sent to pick up a highly dangerous criminal at a remote mining post. Upon arrival, the cops find that the post has become a charnel house."/>
    <s v="In 2176, a Martian police unit"/>
    <n v="4.9000000000000004"/>
    <n v="50317"/>
    <n v="40918735.177865721"/>
    <n v="28000000"/>
    <x v="222"/>
    <n v="8709640"/>
    <n v="20475197.293913096"/>
    <n v="14010832"/>
    <n v="477"/>
  </r>
  <r>
    <s v="tt0228750"/>
    <x v="272"/>
    <x v="1"/>
    <d v="2001-02-03T00:00:00"/>
    <s v="Action"/>
    <s v=" Drama"/>
    <s v=" Thriller"/>
    <n v="135"/>
    <s v="USA"/>
    <s v="English"/>
    <s v="Spanish"/>
    <s v="Russian"/>
    <x v="253"/>
    <s v="Tony Gilroy, William Prochnau"/>
    <s v="Meg Ryan, Russell Crowe, David Morse, Pamela Reed, David Caruso, Anthony Heald, Stanley Anderson, Gottfried John, Alun Armstrong, Michael Kitchen, Margo Martindale, Mario Ernesto S√°nchez, Pietro Sibille, Vicky Hern√°ndez, Norma Mart√≠nez"/>
    <x v="0"/>
    <s v="Meg Ryan, Russell Crowe"/>
    <s v="Alice hires a professional negotiator to obtain the release of her engineer husband, who has been kidnapped by anti-government guerrillas in South America."/>
    <s v="Alice hires a professional negotiator"/>
    <n v="6.2"/>
    <n v="54367"/>
    <n v="97692886.178862005"/>
    <n v="65000000"/>
    <x v="223"/>
    <n v="32598931"/>
    <n v="94327749.506707519"/>
    <n v="62761005"/>
    <n v="270"/>
  </r>
  <r>
    <s v="tt0228786"/>
    <x v="273"/>
    <x v="1"/>
    <s v="27/10/2000"/>
    <s v="Crime"/>
    <s v=" Horror"/>
    <s v=" Mystery"/>
    <n v="106"/>
    <s v="France"/>
    <s v="French"/>
    <m/>
    <m/>
    <x v="254"/>
    <s v="Jean-Christophe Grang√©, Jean-Christophe Grang√©"/>
    <s v="Jean Reno, Vincent Cassel, Nadia Far√®s, Dominique Sanda, Karim Belkhadra, Jean-Pierre Cassel, Didier Flamand, Fran√ßois Levantal, Francine Berg√©, Philippe Nahon, Laurent Lafitte, Robert Gendreu, Christophe Bernard, Nicky Naud√©, Tonio Descanvelle"/>
    <x v="134"/>
    <s v="Jean Reno, Vincent Cassel"/>
    <s v="A murder detective must follow the footsteps of a brutal killer within the secrets of a classist college."/>
    <s v="A murder detective must follow"/>
    <n v="6.9"/>
    <n v="57008"/>
    <n v="21041544.715447202"/>
    <n v="14000000"/>
    <x v="224"/>
    <n v="594966"/>
    <n v="90333876.448780686"/>
    <n v="60103680"/>
    <n v="177"/>
  </r>
  <r>
    <s v="tt0229260"/>
    <x v="274"/>
    <x v="1"/>
    <d v="2000-01-12T00:00:00"/>
    <s v="Adventure"/>
    <s v=" Fantasy"/>
    <s v=" Horror"/>
    <n v="90"/>
    <s v="USA"/>
    <s v="English"/>
    <s v="German"/>
    <m/>
    <x v="255"/>
    <s v="Daniel Myrick, Eduardo S√°nchez"/>
    <s v="Kurt Loder, Chuck Scarborough, Bruce D. Reed, Jeffrey Donovan, Joe Berlinger, Sara Phillips, Lynda Millard, Deb Burgoyne, Andrea Cox, Lanny Flaherty, Pete Burris, Tristine Skyler, Stephen Barker Turner, Erica Leerhsen, Kim Director"/>
    <x v="217"/>
    <s v="Kurt Loder, Chuck Scarborough"/>
    <s v="A group of tourists arrives in Burkittsville, Maryland after seeing"/>
    <s v="A group of tourists arrives in"/>
    <n v="3.9"/>
    <n v="35248"/>
    <n v="22544512.195122"/>
    <n v="15000000"/>
    <x v="225"/>
    <n v="26437094"/>
    <n v="71747299.856179014"/>
    <n v="47737094"/>
    <n v="466"/>
  </r>
  <r>
    <s v="tt0230011"/>
    <x v="275"/>
    <x v="0"/>
    <d v="2001-06-12T00:00:00"/>
    <s v="Animation"/>
    <s v=" Action"/>
    <s v=" Adventure"/>
    <n v="95"/>
    <s v="USA"/>
    <s v="English"/>
    <s v="French"/>
    <s v="Spanish"/>
    <x v="256"/>
    <s v="Tab Murphy, Kirk Wise"/>
    <s v="Corey Burton, Claudia Christian, Michael J. Fox, James Garner, John Mahoney, Phil Morris, Leonard Nimoy, Don Novello, Jacqueline Obradors, Florence Stanley, David Ogden Stiers, Natalie Strom, Cree Summer, Jim Varney, Jim Cummings"/>
    <x v="218"/>
    <s v="Corey Burton, Claudia Christian"/>
    <s v="A young adventurer named Milo Thatch joins an intrepid group of explorers to find the mysterious lost continent of Atlantis."/>
    <s v="A young adventurer named Milo"/>
    <n v="6.9"/>
    <n v="101439"/>
    <n v="175366007.90513879"/>
    <n v="120000000"/>
    <x v="226"/>
    <n v="84056472"/>
    <n v="271895825.07608765"/>
    <n v="186053725"/>
    <n v="322"/>
  </r>
  <r>
    <s v="tt0230030"/>
    <x v="276"/>
    <x v="1"/>
    <d v="2001-09-11T00:00:00"/>
    <s v="Comedy"/>
    <s v=" Fantasy"/>
    <m/>
    <n v="93"/>
    <s v="USA, Germany"/>
    <s v="English"/>
    <s v="Spanish"/>
    <s v="Russian"/>
    <x v="257"/>
    <s v="Peter Cook, Peter Cook"/>
    <s v="Brendan Fraser, Elizabeth Hurley, Frances O'Connor, Miriam Shor, Orlando Jones, Paul Adelstein, Toby Huss, Gabriel Casseus, Brian Doyle-Murray, Jeff Doucette, Aaron Lustig, Rudolf Martin, Julian Firth, Iain Rogerson, Biddy Hodson"/>
    <x v="78"/>
    <s v="Brendan Fraser, Elizabeth Hurley"/>
    <s v="Hopeless dweeb Elliot Richards is granted seven wishes by the Devil to snare Allison, the girl of his dreams, in exchange for his soul."/>
    <s v="Hopeless dweeb Elliot Richards"/>
    <n v="6"/>
    <n v="95303"/>
    <n v="72142439.024390399"/>
    <n v="48000000"/>
    <x v="227"/>
    <n v="37886980"/>
    <n v="135843022.33268324"/>
    <n v="90383208"/>
    <n v="268"/>
  </r>
  <r>
    <s v="tt0230600"/>
    <x v="277"/>
    <x v="0"/>
    <s v="14/09/2001"/>
    <s v="Horror"/>
    <s v=" Mystery"/>
    <s v=" Thriller"/>
    <n v="101"/>
    <s v="Spain, USA, France, Italy, UK"/>
    <s v="English"/>
    <m/>
    <m/>
    <x v="258"/>
    <s v="Alejandro Amen√°bar"/>
    <s v="Nicole Kidman, Fionnula Flanagan, Christopher Eccleston, Alakina Mann, James Bentley, Eric Sykes, Elaine Cassidy, Ren√©e Asherson, Gordon Reid, Keith Allen, Michelle Fairley, Alexander Vince, Ricardo L√≥pez, Aldo Grilo"/>
    <x v="132"/>
    <s v="Nicole Kidman, Fionnula Flanagan"/>
    <s v="A woman who lives in her darkened old family house with her two photosensitive children becomes convinced that the home is haunted."/>
    <s v="A woman who lives in her darkened"/>
    <n v="7.6"/>
    <n v="330588"/>
    <n v="24843517.786561329"/>
    <n v="17000000"/>
    <x v="228"/>
    <n v="96522687"/>
    <n v="306813114.58502054"/>
    <n v="209947037"/>
    <n v="1155"/>
  </r>
  <r>
    <s v="tt0230838"/>
    <x v="278"/>
    <x v="0"/>
    <s v="20/04/2001"/>
    <s v="Drama"/>
    <s v=" Romance"/>
    <m/>
    <n v="119"/>
    <s v="USA"/>
    <s v="English"/>
    <m/>
    <m/>
    <x v="259"/>
    <s v="Herman Raucher, Paul Yurick"/>
    <s v="Keanu Reeves, Charlize Theron, Jason Isaacs, Greg Germann, Liam Aiken, Robert Joy, Lauren Graham, Michael Rosenbaum, Frank Langella, Jason Kravits, Ray Baker, Tom Bullock, Adele Proom, L. Peter Callender, June Carryl"/>
    <x v="104"/>
    <s v="Keanu Reeves, Charlize Theron"/>
    <s v="A workaholic executive, and an unconventional woman agree to a personal relationship for a short period. In this short period she changes his life."/>
    <s v="A workaholic executive, and an"/>
    <n v="6.7"/>
    <n v="84353"/>
    <n v="58455335.968379602"/>
    <n v="40000000"/>
    <x v="229"/>
    <n v="25288103"/>
    <n v="96092137.22703582"/>
    <n v="65754228"/>
    <n v="291"/>
  </r>
  <r>
    <s v="tt0231402"/>
    <x v="279"/>
    <x v="0"/>
    <s v="17/08/2001"/>
    <s v="Action"/>
    <s v=" Adventure"/>
    <s v=" Comedy"/>
    <n v="92"/>
    <s v="Australia, USA"/>
    <s v="English"/>
    <m/>
    <m/>
    <x v="260"/>
    <s v="Paul Hogan, Matt Berry"/>
    <s v="Paul Hogan, Linda Kozlowski, Jere Burns, Jonathan Banks, Alec Wilson, Gerry Skilton, Steve Rackman, Serge Cockburn, Aida Turturro, Paul Rodriguez, Kaitlin Hopkins, David Clendenning, Duke Bannister, Betty Bobbitt, Karen Crone"/>
    <x v="219"/>
    <s v="Paul Hogan, Linda Kozlowski"/>
    <s v="Australian Outback adventurer Mick &quot;Crocodile&quot; Dundee travels to Los Angeles with his young son while his longtime companion suspects foul play at a movie studio."/>
    <s v="Australian Outback adventurer"/>
    <n v="4.8"/>
    <n v="23190"/>
    <n v="30908258.893280715"/>
    <n v="21150000"/>
    <x v="230"/>
    <n v="25635682"/>
    <n v="57635023.470434934"/>
    <n v="39438674"/>
    <n v="125"/>
  </r>
  <r>
    <s v="tt0231775"/>
    <x v="280"/>
    <x v="0"/>
    <s v="16/02/2001"/>
    <s v="Comedy"/>
    <s v=" Fantasy"/>
    <m/>
    <n v="87"/>
    <s v="Germany, Canada, Australia, USA"/>
    <s v="English"/>
    <m/>
    <m/>
    <x v="261"/>
    <s v="Elaine May, Warren Beatty"/>
    <s v="Chris Rock, Regina King, Chazz Palminteri, Eugene Levy, Frankie Faison, Mark Addy, Greg Germann, Jennifer Coolidge, Wanda Sykes, John Cho, Mario Joyner, Bryetta Calloway, Martha Chaves, Brian Rhodes, Herb Lovelle"/>
    <x v="107"/>
    <s v="Chris Rock, Regina King"/>
    <s v="After dying before his time, an aspiring black comic gets a second shot at life - by being placed in the body of a wealthy white businessman."/>
    <s v="After dying before his time, an"/>
    <n v="5.5"/>
    <n v="21389"/>
    <n v="71607786.561265007"/>
    <n v="49000000"/>
    <x v="231"/>
    <n v="64186502"/>
    <n v="104030772.27059315"/>
    <n v="71186502"/>
    <n v="123"/>
  </r>
  <r>
    <s v="tt0232500"/>
    <x v="281"/>
    <x v="0"/>
    <s v="21/09/2001"/>
    <s v="Action"/>
    <s v=" Crime"/>
    <s v=" Thriller"/>
    <n v="106"/>
    <s v="USA, Germany"/>
    <s v="English"/>
    <s v="Spanish"/>
    <m/>
    <x v="159"/>
    <s v="Ken Li, Gary Scott Thompson"/>
    <s v="Paul Walker, Vin Diesel, Michelle Rodriguez, Jordana Brewster, Rick Yune, Chad Lindberg, Johnny Strong, Matt Schulze, Ted Levine, Ja Rule, Vyto Ruginis, Thom Barry, Stanton Rutledge, Noel Gugliemi, R.J. de Vera"/>
    <x v="220"/>
    <s v="Paul Walker, Vin Diesel"/>
    <s v="Los Angeles police officer Brian O'Conner must decide where his loyalty really lies when he becomes enamored with the street racing world he has been sent undercover to destroy."/>
    <s v="Los Angeles police officer Brian"/>
    <n v="6.8"/>
    <n v="341160"/>
    <n v="55532569.169960618"/>
    <n v="38000000"/>
    <x v="232"/>
    <n v="144533925"/>
    <n v="313429612.6851787"/>
    <n v="214474595"/>
    <n v="1067"/>
  </r>
  <r>
    <s v="tt0233142"/>
    <x v="282"/>
    <x v="0"/>
    <s v="15/02/2002"/>
    <s v="Action"/>
    <s v=" Comedy"/>
    <s v=" Crime"/>
    <n v="125"/>
    <s v="USA"/>
    <s v="English"/>
    <m/>
    <m/>
    <x v="262"/>
    <s v="Richard Recco, Demian Lichtenstein"/>
    <s v="Kurt Russell, Kevin Costner, Courteney Cox, Christian Slater, Kevin Pollak, David Arquette, Jon Lovitz, Howie Long, Thomas Haden Church, Bokeem Woodbine, Ice-T, David Kaye, Louis Lombardi, Shawn Michael Howard, Michael Kopsa"/>
    <x v="221"/>
    <s v="Kurt Russell, Kevin Costner"/>
    <s v="A gang of ex-cons rob a casino during Elvis convention week."/>
    <s v="A gang of ex-cons rob a casino"/>
    <n v="6"/>
    <n v="43235"/>
    <n v="90605770.750988379"/>
    <n v="62000000"/>
    <x v="233"/>
    <n v="15749959"/>
    <n v="27357352.975296516"/>
    <n v="18720175"/>
    <n v="408"/>
  </r>
  <r>
    <s v="tt0233469"/>
    <x v="283"/>
    <x v="3"/>
    <s v="22/02/2002"/>
    <s v="Action"/>
    <s v=" Drama"/>
    <s v=" Thriller"/>
    <n v="108"/>
    <s v="USA, Mexico"/>
    <s v="English"/>
    <s v="Spanish"/>
    <m/>
    <x v="263"/>
    <s v="Ronald Roose, David Griffiths"/>
    <s v="Arnold Schwarzenegger, Francesca Neri, Elias Koteas, Cliff Curtis, John Leguizamo, John Turturro, Jsu Garcia, Tyler Posey, Michael Milhoan, Rick Worthy, Raymond Cruz, Lindsay Frost, Ethan Dampf, Jorge Zepeda, Miguel Sandoval"/>
    <x v="108"/>
    <s v="Arnold Schwarzenegger"/>
    <s v="After his family is killed by a terrorist act, a firefighter goes in search of the one responsible."/>
    <s v="After his family is killed by"/>
    <n v="5.5"/>
    <n v="71131"/>
    <n v="122284241.2451362"/>
    <n v="85000000"/>
    <x v="234"/>
    <n v="40077257"/>
    <n v="112763957.01591441"/>
    <n v="78382433"/>
    <n v="329"/>
  </r>
  <r>
    <s v="tt0296574"/>
    <x v="284"/>
    <x v="3"/>
    <s v="15/04/2002"/>
    <s v="Action"/>
    <s v=" Crime"/>
    <s v=" Drama"/>
    <n v="142"/>
    <s v="India"/>
    <s v="Hindi"/>
    <m/>
    <m/>
    <x v="264"/>
    <s v="H. Banerjee, Jaideep Sahni"/>
    <s v="Ajay Devgn, Mohanlal, Manisha Koirala, Seema Biswas, Vivek Oberoi, Antara Mali, Akash Khurana, Madan Joshi, Bharat Dabholkar, Ganesh Yadav, Ashraf Ul Haq, Akshay Verma, Vijay Raaz, Mukesh Bhatt, Manoj Goyal"/>
    <x v="222"/>
    <s v="Ajay Devgn, Mohanlal"/>
    <s v="A small-time gangster named Chandu teams up with Malik, a low-level enforcer for a criminal syndicate. Together they eliminate all their enemies, becoming the most feared gangsters in Mumbai."/>
    <s v="A small-time gangster named Chandu"/>
    <n v="8"/>
    <n v="14275"/>
    <m/>
    <s v="INR 70000000"/>
    <x v="4"/>
    <m/>
    <m/>
    <m/>
    <n v="43"/>
  </r>
  <r>
    <s v="tt0234215"/>
    <x v="285"/>
    <x v="4"/>
    <s v="23/05/2003"/>
    <s v="Action"/>
    <s v=" Sci-Fi"/>
    <m/>
    <n v="138"/>
    <s v="USA"/>
    <s v="English"/>
    <s v="French"/>
    <m/>
    <x v="265"/>
    <s v="Lilly Wachowski, Lana Wachowski"/>
    <s v="Ray Anthony, Christine Anu, Andy Arness, Alima Ashton-Sheibu, Helmut Bakaitis, Steve Bastoni, Don Battee, Monica Bellucci, Daniel Bernhardt, Valerie Berry, Ian Bliss, Liliana Bogatko, Michael Budd, Stoney Burke, Kelly Butler"/>
    <x v="223"/>
    <s v="Ray Anthony, Christine Anu"/>
    <s v="Neo and his allies race against time before the machines discover the city of Zion and destroy it. While seeking the truth about the Matrix, Neo must save Trinity from a dark fate within his dreams."/>
    <s v="Neo and his allies race against"/>
    <n v="7.2"/>
    <n v="506036"/>
    <n v="210987228.2608695"/>
    <n v="150000000"/>
    <x v="235"/>
    <n v="281576461"/>
    <n v="1043469534.0151627"/>
    <n v="741847890"/>
    <n v="2788"/>
  </r>
  <r>
    <s v="tt0234354"/>
    <x v="286"/>
    <x v="0"/>
    <s v="23/11/2001"/>
    <s v="Comedy"/>
    <s v=" Crime"/>
    <s v=" Drama"/>
    <n v="95"/>
    <s v="USA"/>
    <s v="English"/>
    <s v="French"/>
    <m/>
    <x v="266"/>
    <s v="Paul Felopulos, David Atkins"/>
    <s v="Chelcie Ross, Steve Martin, Laura Dern, Lynne Thigpen, Polly Noonan, Helena Bonham Carter, JoBe Cerny, Elias Koteas, Yasen Peyankov, Scott Caan, Teri Cotruzzola, Lucina Paquet, Preston Maybank, Sally Kao, Quincy Wong"/>
    <x v="224"/>
    <s v="Chelcie Ross, Steve Martin"/>
    <s v="A dentist finds himself a murder suspect after a sexy patient seduces him &amp; steals all of the drugs from his practice."/>
    <s v="A dentist finds himself a murder"/>
    <n v="5.8"/>
    <n v="10580"/>
    <n v="11691067.19367592"/>
    <n v="8000000"/>
    <x v="236"/>
    <n v="2036682"/>
    <n v="3703689.1682213536"/>
    <n v="2534372"/>
    <n v="102"/>
  </r>
  <r>
    <s v="tt0234829"/>
    <x v="287"/>
    <x v="0"/>
    <s v="24/08/2001"/>
    <s v="Comedy"/>
    <s v=" Drama"/>
    <s v=" Romance"/>
    <n v="104"/>
    <s v="USA"/>
    <s v="English"/>
    <m/>
    <m/>
    <x v="267"/>
    <s v="Kevin Falls, Kevin Falls"/>
    <s v="Freddie Prinze Jr., Jessica Biel, Fred Ward, Matthew Lillard, Brian Dennehy, Jason Gedrick, Brittany Murphy, Bruce Davison, Marc Blucas, Wilmer Valderrama, Corey Pearson, Christian Kane, Cedric Pendleton, Gabriel Mann, Jed Rhein"/>
    <x v="129"/>
    <s v="Freddie Prinze Jr., Jessica Biel"/>
    <s v="A rich girl whose family summers on Cape Cod has a romance with a local poor boy who hopes to become a major league baseball player."/>
    <s v="A rich girl whose family summers"/>
    <n v="5.0999999999999996"/>
    <n v="15006"/>
    <n v="49687035.573122658"/>
    <n v="34000000"/>
    <x v="237"/>
    <n v="19753553"/>
    <n v="28895125.807549484"/>
    <n v="19772447"/>
    <n v="114"/>
  </r>
  <r>
    <s v="tt0235679"/>
    <x v="288"/>
    <x v="1"/>
    <s v="25/05/2001"/>
    <s v="Animation"/>
    <s v=" Action"/>
    <s v=" Adventure"/>
    <n v="93"/>
    <s v="Japan"/>
    <s v="Japanese"/>
    <m/>
    <m/>
    <x v="268"/>
    <s v="Norman J. Grossfeld, Michael Haigney"/>
    <s v="Rica Matsumoto, Veronica Taylor, Rachael Lillis, Ikue √îtani, Eric Stuart, Madeleine Blaustein, Amy Birnbaum, Dan Green, Stuart Zagnit, Lisa Ortiz, Kathy Pilon, Peter R. Bird, Kayzie Rogers, Ted Lewis, Rodger Parsons"/>
    <x v="225"/>
    <s v="Rica Matsumoto, Veronica Taylor"/>
    <s v="In the town of Greenfield, a young, lonely girl's dreams and wishes are brought into reality by a collective of reality-warping Pok√©mon."/>
    <s v="In the town of Greenfield, a young,"/>
    <n v="5.9"/>
    <n v="12761"/>
    <n v="24047479.674796801"/>
    <n v="16000000"/>
    <x v="238"/>
    <n v="17052128"/>
    <n v="102819921.56808965"/>
    <n v="68411275"/>
    <n v="67"/>
  </r>
  <r>
    <s v="tt0235737"/>
    <x v="289"/>
    <x v="3"/>
    <s v="21/06/2002"/>
    <s v="Crime"/>
    <s v=" Drama"/>
    <s v=" Mystery"/>
    <n v="103"/>
    <s v="USA"/>
    <s v="English"/>
    <m/>
    <m/>
    <x v="269"/>
    <s v="Tony Gayton"/>
    <s v="Val Kilmer, Vincent D'Onofrio, Adam Goldberg, Luis Guzm√°n, Doug Hutchison, Anthony LaPaglia, Glenn Plummer, Peter Sarsgaard, Deborah Kara Unger, Chandra West, BD Wong, R. Lee Ermey, Shalom Harlow, Shirley Knight, Meat Loaf"/>
    <x v="159"/>
    <s v="Val Kilmer, Vincent D'Onofrio"/>
    <s v="After a tragic incident, a man drifts into a world populated by thugs and speed junkies."/>
    <s v="After a tragic incident, a man"/>
    <n v="7.1"/>
    <n v="29317"/>
    <n v="25895486.381322961"/>
    <n v="18000000"/>
    <x v="239"/>
    <n v="764554"/>
    <n v="1543943.5663035021"/>
    <n v="1073198"/>
    <n v="183"/>
  </r>
  <r>
    <s v="tt0236348"/>
    <x v="290"/>
    <x v="0"/>
    <s v="27/07/2001"/>
    <s v="Comedy"/>
    <s v=" Music"/>
    <m/>
    <n v="98"/>
    <s v="Canada, USA"/>
    <s v="English"/>
    <m/>
    <m/>
    <x v="270"/>
    <s v="Deborah Kaplan, Harry Elfont"/>
    <s v="Rachael Leigh Cook, Rosario Dawson, Tara Reid, Gabriel Mann, Paulo Costanzo, Missi Pyle, Alan Cumming, Parker Posey, Tom Butler, Carson Daly, Aries Spears, Alexander Martin, Faedragh Carpenter, Justin Chatwin, Marites Pineda"/>
    <x v="226"/>
    <s v="Rachael Leigh Cook, Rosario Dawson"/>
    <s v="A girl group find themselves in the middle of a conspiracy to deliver subliminal messages through popular music."/>
    <s v="A girl group find themselves in"/>
    <n v="5.4"/>
    <n v="21409"/>
    <n v="56993952.56917011"/>
    <n v="39000000"/>
    <x v="240"/>
    <n v="14271015"/>
    <n v="21724947.533399265"/>
    <n v="14866015"/>
    <n v="247"/>
  </r>
  <r>
    <s v="tt0236493"/>
    <x v="291"/>
    <x v="0"/>
    <s v="20/04/2001"/>
    <s v="Adventure"/>
    <s v=" Comedy"/>
    <s v=" Crime"/>
    <n v="123"/>
    <s v="USA, Mexico"/>
    <s v="English"/>
    <s v="Spanish"/>
    <m/>
    <x v="271"/>
    <s v="J.H. Wyman"/>
    <s v="Brad Pitt, Julia Roberts, James Gandolfini, J.K. Simmons, Bob Balaban, Sherman Augustus, Michael Cerveris, Gene Hackman, Richard Coca, David Krumholtz, Castulo Guerra, Mayra Serbulo, Salvador S√°nchez, Alan Ciangherotti, Melisa Romero"/>
    <x v="77"/>
    <s v="Brad Pitt, Julia Roberts"/>
    <s v="A man tries to transport an ancient gun called The Mexican, believed to carry a curse, back across the border, while his girlfriend pressures him to give up his criminal ways."/>
    <s v="A man tries to transport an ancient"/>
    <n v="6.1"/>
    <n v="101689"/>
    <n v="83298853.754940927"/>
    <n v="57000000"/>
    <x v="241"/>
    <n v="66845033"/>
    <n v="216058276.88177922"/>
    <n v="147845033"/>
    <n v="355"/>
  </r>
  <r>
    <s v="tt0236784"/>
    <x v="292"/>
    <x v="0"/>
    <d v="2001-08-06T00:00:00"/>
    <s v="Comedy"/>
    <s v=" Drama"/>
    <s v=" Thriller"/>
    <n v="109"/>
    <s v="USA, Ireland"/>
    <s v="English"/>
    <s v="Spanish"/>
    <m/>
    <x v="272"/>
    <s v="John le Carr√©, Andrew Davies"/>
    <s v="Pierce Brosnan, Geoffrey Rush, Jamie Lee Curtis, Leonor Varela, Brendan Gleeson, Harold Pinter, Catherine McCormack, Daniel Radcliffe, Lola Boorman, David Hayman, Mark Margolis, Martin Ferrero, John Fortune, Martin Savage, Edgardo Molino"/>
    <x v="227"/>
    <s v="Pierce Brosnan, Geoffrey Rush"/>
    <s v="A tailor living in Panama reluctantly becomes a spy for a British Agent."/>
    <s v="A tailor living in Panama reluctantly"/>
    <n v="6.1"/>
    <n v="27528"/>
    <n v="30689051.383399289"/>
    <n v="21000000"/>
    <x v="242"/>
    <n v="13729742"/>
    <n v="40931101.404189833"/>
    <n v="28008462"/>
    <n v="215"/>
  </r>
  <r>
    <s v="tt0298408"/>
    <x v="293"/>
    <x v="3"/>
    <s v="19/03/2004"/>
    <s v="Drama"/>
    <m/>
    <m/>
    <n v="103"/>
    <s v="USA"/>
    <s v="English"/>
    <m/>
    <m/>
    <x v="273"/>
    <s v="Lisa Cholodenko"/>
    <s v="Frances McDormand, Christian Bale, Kate Beckinsale, Natascha McElhone, Alessandro Nivola, Lou Barlow, Russell Pollard, Imaad Wasif, Mickey Petralia, Melissa De Sousa, Alexandra Carter, Michelle DeMirjian, Rick Gonzalez, Dennis Howard, Catherine McGoohan"/>
    <x v="228"/>
    <s v="Frances McDormand, Christian Bale"/>
    <s v="When an uptight young man and his fianc√©e move into his libertine mother's house, the resulting clash of life attitudes shakes everyone up."/>
    <s v="When an uptight young man and"/>
    <n v="6.4"/>
    <n v="15793"/>
    <m/>
    <m/>
    <x v="4"/>
    <n v="3663356"/>
    <m/>
    <n v="4412203"/>
    <n v="145"/>
  </r>
  <r>
    <s v="tt0237534"/>
    <x v="294"/>
    <x v="0"/>
    <s v="23/11/2001"/>
    <s v="Action"/>
    <s v=" Adventure"/>
    <s v=" Drama"/>
    <n v="142"/>
    <s v="France"/>
    <s v="French"/>
    <s v="German"/>
    <s v="Italian"/>
    <x v="274"/>
    <s v="St√©phane Cabel, St√©phane Cabel"/>
    <s v="Samuel Le Bihan, Mark Dacascos, J√©r√©mie Renier, Vincent Cassel, √âmilie Dequenne, Jacques Perrin, Christian Marc, Karin Kristr√∂m, Philippe Nahon, Virginie Darmon, Vincent Cespedes, Hans Meyer, Jean-Paul Farr√©, Pierre Lavit, Eric Prat"/>
    <x v="229"/>
    <s v="Samuel Le Bihan, Mark Dacascos"/>
    <s v="In 18th-century France, the Chevalier de Fronsac and his Native American friend Mani are sent to the Gevaudan province at the king's behest to investigate the killings of hundreds by a mysterious beast."/>
    <s v="In 18th-century France, the Chevalier"/>
    <n v="7"/>
    <n v="61834"/>
    <n v="42380118.577075213"/>
    <n v="29000000"/>
    <x v="243"/>
    <n v="11260096"/>
    <n v="103397119.35146272"/>
    <n v="70752904"/>
    <n v="513"/>
  </r>
  <r>
    <s v="tt0237572"/>
    <x v="295"/>
    <x v="0"/>
    <s v="19/10/2001"/>
    <s v="Crime"/>
    <s v=" Drama"/>
    <s v=" Mystery"/>
    <n v="124"/>
    <s v="USA"/>
    <s v="English"/>
    <m/>
    <m/>
    <x v="275"/>
    <s v="Friedrich D√ºrrenmatt, Jerzy Kromolowski"/>
    <s v="Patricia Clarkson, Beau Daniels, Benicio Del Toro, Dale Dickey, Wendy Donaldson, Adrien Dorval, Aaron Eckhart, Shawn Henter, Kathy Jensen, Taryn Knowles, Nels Lennarson, Costas Mandylor, J.J. McColl, Gordon May, Gardiner Millar"/>
    <x v="230"/>
    <s v="Patricia Clarkson, Beau Daniels"/>
    <s v="A retiring police detective pledges to catch the killer of a young child."/>
    <s v="A retiring police detective pledges"/>
    <n v="6.8"/>
    <n v="52538"/>
    <n v="51148418.97233215"/>
    <n v="35000000"/>
    <x v="244"/>
    <n v="19733089"/>
    <n v="42992863.483913153"/>
    <n v="29419291"/>
    <n v="574"/>
  </r>
  <r>
    <s v="tt0298845"/>
    <x v="296"/>
    <x v="3"/>
    <d v="2004-06-02T00:00:00"/>
    <s v="Drama"/>
    <m/>
    <m/>
    <n v="105"/>
    <s v="Ireland, UK, USA"/>
    <s v="English"/>
    <s v="Spanish"/>
    <s v="Irish"/>
    <x v="276"/>
    <s v="Jim Sheridan, Naomi Sheridan"/>
    <s v="Paddy Considine, Samantha Morton, Sarah Bolger, Emma Bolger, Neal Jones, Randall Carlton, Ciaran Cronin, Djimon Hounsou, Juan Carlos Hern√°ndez, Nye Heron, Jason Salkey, Rene Millan, Sara James, Bob Gallico, Jason Killalee"/>
    <x v="231"/>
    <s v="Paddy Considine, Samantha Morton"/>
    <s v="A family of Irish immigrants adjust to life on the mean streets of Hell's Kitchen while also grieving the death of a child."/>
    <s v="A family of Irish immigrants adjust"/>
    <n v="7.7"/>
    <n v="40082"/>
    <m/>
    <m/>
    <x v="4"/>
    <n v="15539656"/>
    <m/>
    <n v="25382911"/>
    <n v="282"/>
  </r>
  <r>
    <s v="tt0299117"/>
    <x v="297"/>
    <x v="3"/>
    <s v="29/08/2003"/>
    <s v="Comedy"/>
    <s v=" Drama"/>
    <m/>
    <n v="106"/>
    <s v="USA"/>
    <s v="English"/>
    <s v="German"/>
    <m/>
    <x v="277"/>
    <s v="Dylan Kidd"/>
    <s v="Campbell Scott, Jesse Eisenberg, Isabella Rossellini, Elizabeth Berkley, Jennifer Beals, Mina Badie, Ben Shenkman, Chris Stack, Morena Baccarin, Lisa Emery, Flora Diaz, Stephanie Gatschet, Colin Fickes, Tommy Savas, Gabriel Millman"/>
    <x v="232"/>
    <s v="Campbell Scott, Jesse Eisenberg"/>
    <s v="After breaking up with his lover and boss, a smooth-talking man takes his teenaged nephew out on the town in search of sex."/>
    <s v="After breaking up with his lover"/>
    <n v="6.9"/>
    <n v="16757"/>
    <m/>
    <m/>
    <x v="4"/>
    <n v="1266828"/>
    <m/>
    <n v="1934497"/>
    <n v="133"/>
  </r>
  <r>
    <s v="tt0238112"/>
    <x v="298"/>
    <x v="0"/>
    <d v="2001-09-11T00:00:00"/>
    <s v="Drama"/>
    <s v=" Music"/>
    <s v=" Romance"/>
    <n v="131"/>
    <s v="UK, France, USA"/>
    <s v="English"/>
    <s v="Greek"/>
    <s v="German"/>
    <x v="278"/>
    <s v="Shawn Slovo, Louis de Berni√®res"/>
    <s v="Pen√©lope Cruz, John Hurt, Christian Bale, Irene Papas, Gerasimos Skiadaressis, Aspasia Kralli, Mihalis Giannatos, Dimitris Kaberidis, Pietro Sarubbi, Viki Maragaki, Joanna-Daria Adraktas, Ira Tavlaridis, Katerina Didaskalou, Aimilios Heilakis, Nikos Karathanos"/>
    <x v="233"/>
    <s v="Pen√©lope Cruz, John Hurt"/>
    <s v="When a fisherman leaves to fight with the Greek army during World War II, his fianc√©e falls in love with the local Italian commander."/>
    <s v="When a fisherman leaves to fight"/>
    <n v="5.9"/>
    <n v="32547"/>
    <n v="83298853.754940927"/>
    <n v="57000000"/>
    <x v="245"/>
    <n v="25543895"/>
    <n v="90770753.629842132"/>
    <n v="62112895"/>
    <n v="218"/>
  </r>
  <r>
    <s v="tt0238380"/>
    <x v="299"/>
    <x v="3"/>
    <d v="2003-11-07T00:00:00"/>
    <s v="Action"/>
    <s v=" Drama"/>
    <s v=" Sci-Fi"/>
    <n v="107"/>
    <s v="USA"/>
    <s v="English"/>
    <m/>
    <m/>
    <x v="279"/>
    <s v="Kurt Wimmer"/>
    <s v="Christian Bale, Dominic Purcell, Sean Bean, Christian Kahrmann, John Keogh, Sean Pertwee, William Fichtner, Angus Macfadyen, David Barrash, Dirk Martens, Taye Diggs, Matthew Harbour, Maria Pia Calzone, Emily Siewert, Emily Watson"/>
    <x v="37"/>
    <s v="Christian Bale, Dominic Purcell"/>
    <s v="In an oppressive future where all forms of feeling are illegal, a man in charge of enforcing the law rises to overthrow the system and state."/>
    <s v="In an oppressive future where"/>
    <n v="7.4"/>
    <n v="308150"/>
    <n v="28772762.645914402"/>
    <n v="20000000"/>
    <x v="246"/>
    <n v="1203794"/>
    <n v="7722921.6786381332"/>
    <n v="5368217"/>
    <n v="1228"/>
  </r>
  <r>
    <s v="tt0238546"/>
    <x v="300"/>
    <x v="3"/>
    <d v="2002-03-05T00:00:00"/>
    <s v="Drama"/>
    <s v=" Fantasy"/>
    <s v=" Horror"/>
    <n v="101"/>
    <s v="USA, Australia"/>
    <s v="English"/>
    <m/>
    <m/>
    <x v="280"/>
    <s v="Anne Rice, Scott Abbott"/>
    <s v="Aaliyah, Stuart Townsend, Marguerite Moreau, Vincent Perez, Paul McGann, Lena Olin, Christian Manon, Claudia Black, Bruce Spence, Matthew Newton, Tiriel Mora, Megan Cooper, Johnathan Devoy, Robert Farnham, Conrad Standish"/>
    <x v="234"/>
    <s v="Aaliyah, Stuart Townsend"/>
    <s v="In this loose sequel to Interview with the Vampire: The Vampire Chronicles (1994), the vampire Lestat becomes a rock star whose music wakes up the equally beautiful and monstrous queen of all vampires"/>
    <s v="In this loose sequel to Interview"/>
    <n v="5.3"/>
    <n v="51708"/>
    <n v="50352334.630350202"/>
    <n v="35000000"/>
    <x v="247"/>
    <n v="30336800"/>
    <n v="65427981.868871607"/>
    <n v="45479110"/>
    <n v="715"/>
  </r>
  <r>
    <s v="tt0238924"/>
    <x v="301"/>
    <x v="3"/>
    <d v="2002-04-10T00:00:00"/>
    <s v="Comedy"/>
    <s v=" Drama"/>
    <m/>
    <n v="104"/>
    <s v="USA"/>
    <s v="English"/>
    <m/>
    <m/>
    <x v="281"/>
    <s v="Chris Fuhrman, Jeff Stockwell"/>
    <s v="Emile Hirsch, Kieran Culkin, Vincent D'Onofrio, Jena Malone, Jake Richardson, Tyler Long, Jodie Foster, Arthur Bridgers, Scott Simpson, Melissa McBride, Michael Harding, Chandler McIntyre, Jeffrey West, Yvonne Erickson, Nicky Olson"/>
    <x v="235"/>
    <s v="Emile Hirsch, Kieran Culkin"/>
    <s v="A group of Catholic school friends, after being caught drawing an obscene comic book, plan a heist that will outdo their previous prank and make them local legends."/>
    <s v="A group of Catholic school friends,"/>
    <n v="7"/>
    <n v="13031"/>
    <n v="17263657.58754864"/>
    <n v="12000000"/>
    <x v="248"/>
    <n v="1815864"/>
    <n v="2929928.9815953309"/>
    <n v="2036599"/>
    <n v="120"/>
  </r>
  <r>
    <s v="tt0239395"/>
    <x v="302"/>
    <x v="0"/>
    <s v="31/10/2001"/>
    <s v="Action"/>
    <s v=" Comedy"/>
    <s v=" Family"/>
    <n v="87"/>
    <s v="USA, Australia"/>
    <s v="English"/>
    <m/>
    <m/>
    <x v="282"/>
    <s v="John Requa, Glenn Ficarra"/>
    <s v="Jeff Goldblum, Elizabeth Perkins, Alexander Pollock, Miriam Margolyes, Myron Natwick, Doris Chillcott, Kirsten Robek, Frank C. Turner, Mar Andersons, Gillian Barber, Carol Ann Susi, Randi Kaplan, Mary Bogue, Alvin Sanders, Mark Schooley"/>
    <x v="236"/>
    <s v="Jeff Goldblum, Elizabeth Perkins"/>
    <s v="A look at the top-secret, high-tech espionage war going on between cats and dogs, of which their human owners are blissfully unaware."/>
    <s v="A look at the top-secret, high-tech"/>
    <n v="5.0999999999999996"/>
    <n v="55612"/>
    <n v="87683003.952569395"/>
    <n v="60000000"/>
    <x v="249"/>
    <n v="93385515"/>
    <n v="293281369.23778731"/>
    <n v="200687492"/>
    <n v="237"/>
  </r>
  <r>
    <s v="tt0239948"/>
    <x v="303"/>
    <x v="0"/>
    <d v="2002-03-05T00:00:00"/>
    <s v="Comedy"/>
    <s v=" Crime"/>
    <s v=" Romance"/>
    <n v="90"/>
    <s v="USA, Australia"/>
    <s v="English"/>
    <s v="Thai"/>
    <m/>
    <x v="133"/>
    <s v="Hank Nelken, Greg DePaul"/>
    <s v="Steve Zahn, Jack Black, Jason Biggs, Amanda Peet, Amanda Detmer, R. Lee Ermey, Neil Diamond, Kyle Gass, Norman Armour, Colin Foo, Christopher Logan, Esme Lambert, Max Fomitchev, Tony Parsons, Brett Armstrong"/>
    <x v="171"/>
    <s v="Steve Zahn, Jack Black"/>
    <s v="A pair of buddies conspire to save their best friend from marrying the wrong woman."/>
    <s v="A pair of buddies conspire to"/>
    <n v="5.9"/>
    <n v="38264"/>
    <n v="32150434.782608781"/>
    <n v="22000000"/>
    <x v="250"/>
    <n v="19402030"/>
    <n v="38122679.088458598"/>
    <n v="26086706"/>
    <n v="209"/>
  </r>
  <r>
    <s v="tt0300140"/>
    <x v="304"/>
    <x v="3"/>
    <s v="23/08/2002"/>
    <s v="Crime"/>
    <s v=" Drama"/>
    <m/>
    <n v="109"/>
    <s v="Sweden, Denmark"/>
    <s v="Russian"/>
    <s v="Swedish"/>
    <s v="English"/>
    <x v="283"/>
    <s v="Lukas Moodysson"/>
    <s v="Oksana Akinshina, Artyom Bogucharskiy, Lyubov Agapova, Liliya Shinkaryova, Elina Benenson, Pavel Ponomaryov, Tomasz Neuman, Anastasiya Bedredinova, T√µnu Kark, Nikolai Bentsler, Aleksander Dorosjkevitch, Yevgeni Gurov, Aleksandr Sokolenko, Margo Kostelina, Veronika Kovtun"/>
    <x v="237"/>
    <s v="Oksana Akinshina, Artyom Bogucharskiy"/>
    <s v="Sixteen-year-old Lilja and her only friend, the young boy Volodja, live in Russia, fantasizing about a better life. One day, Lilja falls in love with Andrej, who is going to Sweden, and invites Lilja to come along and start a new life."/>
    <s v="Sixteen-year-old Lilja and her"/>
    <n v="7.8"/>
    <n v="41855"/>
    <m/>
    <m/>
    <x v="4"/>
    <n v="184023"/>
    <m/>
    <n v="1007747"/>
    <n v="220"/>
  </r>
  <r>
    <s v="tt0239949"/>
    <x v="305"/>
    <x v="0"/>
    <s v="22/06/2001"/>
    <s v="Comedy"/>
    <s v=" Romance"/>
    <m/>
    <n v="95"/>
    <s v="USA"/>
    <s v="English"/>
    <m/>
    <m/>
    <x v="284"/>
    <s v="Peter Gaulke, Gerry Swallow"/>
    <s v="Chris Klein, Heather Graham, Orlando Jones, Sally Field, Richard Jenkins, John Rothman, Jack Plotnick, Eddie Cibrian, Mark Pellegrino, Brent Hinkley, Henry Cho, Richard Riehle, Brent Briscoe, Ezra Buzzington, Julie White"/>
    <x v="238"/>
    <s v="Chris Klein, Heather Graham"/>
    <s v="Jo and Gilly date. They find out they're brother and sister. Jo moves away. Gilly finds out that he's not Jo's brother and that Jo's getting married. Can he stop the wedding in time?"/>
    <s v="Jo and Gilly date. They find out"/>
    <n v="5"/>
    <n v="12492"/>
    <n v="36534584.980237253"/>
    <n v="25000000"/>
    <x v="251"/>
    <n v="5520393"/>
    <n v="18004817.801936805"/>
    <n v="12320393"/>
    <n v="87"/>
  </r>
  <r>
    <s v="tt0240462"/>
    <x v="306"/>
    <x v="0"/>
    <s v="24/08/2001"/>
    <s v="Comedy"/>
    <s v=" Family"/>
    <s v=" Fantasy"/>
    <n v="87"/>
    <s v="USA"/>
    <s v="English"/>
    <m/>
    <m/>
    <x v="164"/>
    <s v="Hugh Lofting, Larry Levin"/>
    <s v="Eddie Murphy, Kristen Wilson, Raven-Symon√©, Kyla Pratt, Lil' Zane, Denise Dowse, James Avery, Elayn J. Taylor, Andy Richter, Kevin Pollak, Victor Raider-Wexler, Jeffrey Jones, Mark Griffin, Ken Hudson Campbell, Anne Stedman"/>
    <x v="38"/>
    <s v="Eddie Murphy, Kristen Wilson"/>
    <s v="Dolittle must save a forest and a bear's life."/>
    <s v="Dolittle must save a forest and"/>
    <n v="4.7"/>
    <n v="41189"/>
    <n v="102296837.9446643"/>
    <n v="70000000"/>
    <x v="252"/>
    <n v="112952899"/>
    <n v="257355964.85027736"/>
    <n v="176104344"/>
    <n v="81"/>
  </r>
  <r>
    <s v="tt0240468"/>
    <x v="307"/>
    <x v="3"/>
    <s v="26/07/2002"/>
    <s v="Action"/>
    <s v=" Comedy"/>
    <m/>
    <n v="81"/>
    <s v="USA, Hong Kong, Mexico, Taiwan"/>
    <s v="English"/>
    <m/>
    <m/>
    <x v="285"/>
    <s v="Steve Oedekerk"/>
    <s v="Steve Oedekerk, Fei Lung, Leo Lee, Ling-Ling Hsieh, Lin Yan, Chia Yung Liu, Hui Lou Chen, Chi Ma, Jennifer Tung, Escobar Tongue, Ming Lo, Peggy Lu, Tad Horino, Tori Tran, Simon Rhee"/>
    <x v="239"/>
    <s v="Steve Oedekerk, Fei Lung"/>
    <s v="A rough-around-the-edges martial arts master seeks revenge for his parent's death."/>
    <s v="A rough-around-the-edges martial"/>
    <n v="6.2"/>
    <n v="43031"/>
    <n v="14386381.322957201"/>
    <n v="10000000"/>
    <x v="253"/>
    <n v="16037962"/>
    <n v="24449115.569066152"/>
    <n v="16994625"/>
    <n v="521"/>
  </r>
  <r>
    <s v="tt0240510"/>
    <x v="308"/>
    <x v="3"/>
    <s v="31/10/2002"/>
    <s v="Action"/>
    <s v=" Adventure"/>
    <s v=" Drama"/>
    <n v="132"/>
    <s v="UK, USA"/>
    <s v="English"/>
    <m/>
    <m/>
    <x v="286"/>
    <s v="A.E.W. Mason, Michael Schiffer"/>
    <s v="Wes Bentley, Mohamed Bouich, Campbell Brown, Daniel Caltagirone, James Cosmo, Andy Coumbe, Angela Douglas, Karim Doukkali, Lucy Gordon, Megan Hall, James Hillier, Nick Holder, Djimon Hounsou, Kate Hudson, Alex Jennings"/>
    <x v="240"/>
    <s v="Wes Bentley, Mohamed Bouich"/>
    <s v="A British officer resigns his post just before battle and subsequently receives four white feathers from his friends and fiancee as symbols of what they believe to be his cowardice."/>
    <s v="A British officer resigns his"/>
    <n v="6.5"/>
    <n v="32187"/>
    <n v="50352334.630350202"/>
    <n v="35000000"/>
    <x v="254"/>
    <n v="18306166"/>
    <n v="42990312.590856038"/>
    <n v="29882645"/>
    <n v="225"/>
  </r>
  <r>
    <s v="tt0240515"/>
    <x v="309"/>
    <x v="0"/>
    <s v="20/04/2001"/>
    <s v="Comedy"/>
    <m/>
    <m/>
    <n v="87"/>
    <s v="USA"/>
    <s v="English"/>
    <m/>
    <m/>
    <x v="287"/>
    <s v="Tom Green, Derek Harvie"/>
    <s v="Tom Green, Rip Torn, Marisa Coughlan, Eddie Kaye Thomas, Harland Williams, Anthony Michael Hall, Julie Hagerty, Jackson Davies, Connor Widdows, John R. Taylor, Bob Osborne, Fiona Hogan, George Gordon, Ron Selmour, Drew Barrymore"/>
    <x v="241"/>
    <s v="Tom Green, Rip Torn"/>
    <s v="An unemployed cartoonist moves back in with his parents and younger brother Freddy. When his parents demand he leave, he begins to spread rumors that his father is sexually abusing Freddy."/>
    <s v="An unemployed cartoonist moves"/>
    <n v="4.5999999999999996"/>
    <n v="45503"/>
    <n v="20459367.588932861"/>
    <n v="14000000"/>
    <x v="255"/>
    <n v="14254993"/>
    <n v="20960663.013596892"/>
    <n v="14343028"/>
    <n v="681"/>
  </r>
  <r>
    <s v="tt0240772"/>
    <x v="310"/>
    <x v="0"/>
    <s v="21/12/2001"/>
    <s v="Crime"/>
    <s v=" Thriller"/>
    <m/>
    <n v="116"/>
    <s v="USA"/>
    <s v="English"/>
    <s v="Italian"/>
    <s v="Cantonese"/>
    <x v="116"/>
    <s v="George Clayton Johnson, Jack Golden Russell"/>
    <s v="George Clooney, Cecelia Ann Birt, Paul L. Nolan, Carol Florence, Lori Galinski, Bernie Mac, Brad Pitt, Mark Gantt, Tim Perez, Elliott Gould, Frank Patton III, Casey Affleck, Scott Caan, Eddie Jemison, Jorge R. Hernandez"/>
    <x v="33"/>
    <s v="George Clooney, Cecelia Ann Birt"/>
    <s v="Danny Ocean and his ten accomplices plan to rob three Las Vegas casinos simultaneously."/>
    <s v="Danny Ocean and his ten accomplices"/>
    <n v="7.7"/>
    <n v="504464"/>
    <n v="124217588.93280666"/>
    <n v="85000000"/>
    <x v="256"/>
    <n v="183417150"/>
    <n v="658670560.74901354"/>
    <n v="450717150"/>
    <n v="945"/>
  </r>
  <r>
    <s v="tt0301976"/>
    <x v="311"/>
    <x v="4"/>
    <s v="25/03/2005"/>
    <s v="Drama"/>
    <m/>
    <m/>
    <n v="108"/>
    <s v="USA"/>
    <s v="English"/>
    <m/>
    <m/>
    <x v="288"/>
    <s v="Matthew Ryan Hoge"/>
    <s v="Don Cheadle, Ryan Gosling, Chris Klein, Jena Malone, Lena Olin, Kevin Spacey, Michelle Williams, Martin Donovan, Ann Magnuson, Kerry Washington, Sherilyn Fenn, Matt Malloy, Wesley Jonathan, Michael Pe√±a, Michael Welch"/>
    <x v="242"/>
    <s v="Don Cheadle, Ryan Gosling"/>
    <s v="A young man's experience in a juvenile detention center that touches on the tumultuous changes that befall his family and the community in which he lives."/>
    <s v="A young man's experience in a"/>
    <n v="7.1"/>
    <n v="22501"/>
    <m/>
    <m/>
    <x v="4"/>
    <n v="343847"/>
    <m/>
    <n v="343847"/>
    <n v="108"/>
  </r>
  <r>
    <s v="tt0302640"/>
    <x v="312"/>
    <x v="3"/>
    <d v="2003-01-08T00:00:00"/>
    <s v="Comedy"/>
    <s v=" Fantasy"/>
    <m/>
    <n v="104"/>
    <s v="USA"/>
    <s v="English"/>
    <m/>
    <m/>
    <x v="289"/>
    <s v="Tom Brady, Rob Schneider"/>
    <s v="Rob Schneider, Anna Faris, Matthew Lawrence, Eric Christian Olsen, Robert Davi, Melora Hardin, Alexandra Holden, Rachel McAdams, Maritza Murray, Fay Hauser, Jodi Long, Tia Mowry-Hardrict, Tamera Mowry-Housley, Lee Garlington, Angie Stone"/>
    <x v="243"/>
    <s v="Rob Schneider, Anna Faris"/>
    <s v="An attractive and popular teenager, who is mean-spirited toward others, finds herself in the body of an older man, and must find a way to get back to her original body."/>
    <s v="An attractive and popular teenager,"/>
    <n v="5.5"/>
    <n v="88605"/>
    <m/>
    <m/>
    <x v="4"/>
    <n v="35081594"/>
    <m/>
    <n v="54639553"/>
    <n v="219"/>
  </r>
  <r>
    <s v="tt0240890"/>
    <x v="313"/>
    <x v="0"/>
    <s v="21/12/2001"/>
    <s v="Comedy"/>
    <s v=" Romance"/>
    <m/>
    <n v="90"/>
    <s v="USA, Canada"/>
    <s v="English"/>
    <s v="French"/>
    <m/>
    <x v="290"/>
    <s v="Marc Klein"/>
    <s v="John Cusack, Kate Beckinsale, Jeremy Piven, Bridget Moynahan, Eugene Levy, Lilli Lavine, Michael Guarino Jr., Abdul Alshawish, Stephen Bruce, David Sparrow, Ann Talman, Crystal Bock, Gary Gerbrandt, Kate Blumberg, Ron Payne"/>
    <x v="43"/>
    <s v="John Cusack, Kate Beckinsale"/>
    <s v="A couple search for each other years after the night they first met, fell in love, and separated, convinced that one day they'd end up together."/>
    <s v="A couple search for each other"/>
    <n v="6.9"/>
    <n v="102107"/>
    <n v="40918735.177865721"/>
    <n v="28000000"/>
    <x v="257"/>
    <n v="50294317"/>
    <n v="113281039.83367619"/>
    <n v="77516304"/>
    <n v="401"/>
  </r>
  <r>
    <s v="tt0240900"/>
    <x v="314"/>
    <x v="3"/>
    <d v="2002-01-02T00:00:00"/>
    <s v="Comedy"/>
    <s v=" Romance"/>
    <m/>
    <n v="86"/>
    <s v="Canada, USA"/>
    <s v="English"/>
    <m/>
    <m/>
    <x v="291"/>
    <s v="David H. Steinberg"/>
    <s v="Devon Sawa, Jason Segel, Michael C. Maronna, Jason Schwartzman, Jaime King, Laura Prepon, Travis Davis, Jim Rash, Nat Faxon, Don Michaelson, Retta, Marilyn Staley, Jason Garner, Gedde Watanabe, Heidi Kramer"/>
    <x v="152"/>
    <s v="Devon Sawa, Jason Segel"/>
    <s v="When geeky Ethan discovers three fellow students scamming the examination system, he blackmails them to win over the college's most popular girl."/>
    <s v="When geeky Ethan discovers three"/>
    <n v="5.4"/>
    <n v="13652"/>
    <n v="20140933.85214008"/>
    <n v="14000000"/>
    <x v="258"/>
    <n v="5285941"/>
    <n v="9227302.6963035036"/>
    <n v="6413915"/>
    <n v="107"/>
  </r>
  <r>
    <s v="tt0241025"/>
    <x v="315"/>
    <x v="5"/>
    <d v="2005-11-03T00:00:00"/>
    <s v="Drama"/>
    <m/>
    <m/>
    <n v="141"/>
    <s v="USA, UK, India"/>
    <s v="English"/>
    <s v="French"/>
    <s v="German"/>
    <x v="292"/>
    <s v="Matthew Faulk, Mark Skeet"/>
    <s v="Gabriel Byrne, Angelica Mandy, Roger Lloyd Pack, Ruth Sheen, Kate Fleetwood, Reese Witherspoon, Lillete Dubey, Romola Garai, Tony Maudsley, Deborah Findlay, John Franklyn-Robbins, Paul Bazely, Rhys Ifans, Jonathan Rhys Meyers, Charlie Beall"/>
    <x v="244"/>
    <s v="Gabriel Byrne, Angelica Mandy"/>
    <s v="Growing up poor in London, Becky Sharp defies her poverty-stricken background and ascends the social ladder alongside her best friend, Amelia Sedley."/>
    <s v="Growing up poor in London, Becky"/>
    <n v="6.2"/>
    <n v="20889"/>
    <n v="31512191.63578612"/>
    <n v="23000000"/>
    <x v="259"/>
    <n v="16136476"/>
    <n v="26666418.067945994"/>
    <n v="19463185"/>
    <n v="157"/>
  </r>
  <r>
    <s v="tt0241303"/>
    <x v="316"/>
    <x v="1"/>
    <s v="23/02/2001"/>
    <s v="Drama"/>
    <s v=" Romance"/>
    <m/>
    <n v="121"/>
    <s v="UK, USA"/>
    <s v="English"/>
    <s v="French"/>
    <m/>
    <x v="12"/>
    <s v="Joanne Harris, Robert Nelson Jacobs"/>
    <s v="Alfred Molina, Carrie-Anne Moss, Aurelien Parent Koenig, Antonio Gil, H√©l√®ne Cardona, Harrison Pratt, Gaelan Connell, √âlisabeth Commelin, Ron Cook, Guillaume Tardieu, Hugh O'Conor, John Wood, Lena Olin, Peter Stormare, Leslie Caron"/>
    <x v="245"/>
    <s v="Alfred Molina, Carrie-Anne Moss"/>
    <s v="A woman and her daughter open a chocolate shop in a small French village that shakes up the rigid morality of the community."/>
    <s v="A woman and her daughter open"/>
    <n v="7.2"/>
    <n v="175310"/>
    <n v="37574186.991870001"/>
    <n v="25000000"/>
    <x v="260"/>
    <n v="71509363"/>
    <n v="229503052.98609805"/>
    <n v="152699946"/>
    <n v="521"/>
  </r>
  <r>
    <s v="tt0241527"/>
    <x v="317"/>
    <x v="0"/>
    <d v="2001-06-12T00:00:00"/>
    <s v="Adventure"/>
    <s v=" Family"/>
    <s v=" Fantasy"/>
    <n v="152"/>
    <s v="UK, USA"/>
    <s v="English"/>
    <m/>
    <m/>
    <x v="293"/>
    <s v="J.K. Rowling, Steve Kloves"/>
    <s v="Richard Harris, Maggie Smith, Robbie Coltrane, Saunders Triplets, Daniel Radcliffe, Fiona Shaw, Harry Melling, Richard Griffiths, Derek Deadman, Ian Hart, Ben Borowiecki, Warwick Davis, Verne Troyer, John Hurt, Richard Bremmer"/>
    <x v="246"/>
    <s v="Richard Harris, Maggie Smith"/>
    <s v="An orphaned boy enrolls in a school of wizardry, where he learns the truth about himself, his family and the terrible evil that haunts the magical world."/>
    <s v="An orphaned boy enrolls in a school"/>
    <n v="7.6"/>
    <n v="625097"/>
    <n v="182672924.90118626"/>
    <n v="125000000"/>
    <x v="261"/>
    <n v="318087620"/>
    <n v="1464285484.5100434"/>
    <n v="1001985848"/>
    <n v="1754"/>
  </r>
  <r>
    <s v="tt0241760"/>
    <x v="318"/>
    <x v="3"/>
    <s v="23/08/2002"/>
    <s v="Comedy"/>
    <m/>
    <m/>
    <n v="88"/>
    <s v="USA"/>
    <s v="English"/>
    <m/>
    <m/>
    <x v="294"/>
    <s v="David Kendall"/>
    <s v="DJ Qualls, Eliza Dushku, Zooey Deschanel, Jerod Mixon, Parry Shen, Lyle Lovett, Eddie Griffin, Sunny Mabrey, Ross Patterson, Matt Gogin, Horatio Sanz, Tony Hawk, Geoffrey Lewis, Charlie O'Connell, Gene Simmons"/>
    <x v="247"/>
    <s v="DJ Qualls, Eliza Dushku"/>
    <s v="A high school senior branded uncool in the ninth grade gets himself expelled so he changes his image to cool kid at the town's other high school."/>
    <s v="A high school senior branded uncool"/>
    <n v="5.9"/>
    <n v="33220"/>
    <n v="18702295.71984436"/>
    <n v="13000000"/>
    <x v="262"/>
    <n v="29760152"/>
    <n v="44838592.860856034"/>
    <n v="31167388"/>
    <n v="164"/>
  </r>
  <r>
    <s v="tt0242423"/>
    <x v="319"/>
    <x v="1"/>
    <d v="2001-08-06T00:00:00"/>
    <s v="Comedy"/>
    <s v=" Mystery"/>
    <s v=" Sci-Fi"/>
    <n v="83"/>
    <s v="USA"/>
    <s v="English"/>
    <s v="Japanese"/>
    <s v="French"/>
    <x v="295"/>
    <s v="Philip Stark"/>
    <s v="Ashton Kutcher, Seann William Scott, Jennifer Garner, Marla Sokoloff, Kristy Swanson, David Herman, Hal Sparks, Charlie O'Connell, John Toles-Bey, Christian Middelthon, Dave Bannick, James Vincent, Bob Clendenin, Mary Lynn Rajskub, Kevin Christy"/>
    <x v="248"/>
    <s v="Ashton Kutcher, Seann William Scott"/>
    <s v="Two potheads wake up after a night of partying and cannot remember where they parked their car."/>
    <s v="Two potheads wake up after a night"/>
    <n v="5.5"/>
    <n v="132973"/>
    <n v="19538577.235772401"/>
    <n v="13000000"/>
    <x v="263"/>
    <n v="46729800"/>
    <n v="109988246.80808967"/>
    <n v="73180723"/>
    <n v="476"/>
  </r>
  <r>
    <s v="tt0242445"/>
    <x v="320"/>
    <x v="0"/>
    <s v="16/03/2001"/>
    <s v="Action"/>
    <s v=" Crime"/>
    <s v=" Thriller"/>
    <n v="101"/>
    <s v="USA, Canada"/>
    <s v="English"/>
    <m/>
    <m/>
    <x v="80"/>
    <s v="Ed Horowitz, Richard D'Ovidio"/>
    <s v="Steven Seagal, DMX, Isaiah Washington, Anthony Anderson, Michael Jai White, Bill Duke, Jill Hennessy, Tom Arnold, Bruce McGill, David Vadim, Eva Mendes, Matthew G. Taylor, Paolo Mastropietro, Shane Daly, Drag-On"/>
    <x v="249"/>
    <s v="Steven Seagal, DMX, Isaiah Washington"/>
    <s v="Orin Boyd, a tough cop in an inner-city precinct discovers a web of dirty cops and corruption."/>
    <s v="Orin Boyd, a tough cop in an inner-city"/>
    <n v="5.6"/>
    <n v="31636"/>
    <n v="73069169.960474506"/>
    <n v="50000000"/>
    <x v="264"/>
    <n v="51758599"/>
    <n v="116850169.20264854"/>
    <n v="79958599"/>
    <n v="243"/>
  </r>
  <r>
    <s v="tt0242653"/>
    <x v="321"/>
    <x v="4"/>
    <d v="2003-05-11T00:00:00"/>
    <s v="Action"/>
    <s v=" Sci-Fi"/>
    <m/>
    <n v="129"/>
    <s v="USA"/>
    <s v="English"/>
    <s v="French"/>
    <m/>
    <x v="265"/>
    <s v="Lilly Wachowski, Lana Wachowski"/>
    <s v="Mary Alice, Tanveer K. Atwal, Helmut Bakaitis, Kate Beahan, Francine Bell, Monica Bellucci, Rachel Blackman, Henry Blasingame, Ian Bliss, David Bowers, Zeke Castelli, Collin Chou, Essie Davis, Laurence Fishburne, Nona Gaye"/>
    <x v="250"/>
    <s v="Mary Alice, Tanveer K. Atwal"/>
    <s v="The human city of Zion defends itself against the massive invasion of the machines as Neo fights to end the war at another front while also opposing the rogue Agent Smith."/>
    <s v="The human city of Zion defends"/>
    <n v="6.8"/>
    <n v="439565"/>
    <n v="210987228.2608695"/>
    <n v="150000000"/>
    <x v="265"/>
    <n v="139313948"/>
    <n v="601094263.84730411"/>
    <n v="427344064"/>
    <n v="2131"/>
  </r>
  <r>
    <s v="tt0242998"/>
    <x v="322"/>
    <x v="0"/>
    <d v="2001-02-02T00:00:00"/>
    <s v="Horror"/>
    <s v=" Mystery"/>
    <s v=" Thriller"/>
    <n v="96"/>
    <s v="USA"/>
    <s v="English"/>
    <m/>
    <m/>
    <x v="296"/>
    <s v="Tom Savage, Donna Powers"/>
    <s v="Denise Richards, David Boreanaz, Marley Shelton, Jessica Capshaw, Jessica Cauffiel, Katherine Heigl, Hedy Burress, Fulvio Cecere, Daniel Cosgrove, Johnny Whitworth, Woody Jeffreys, Adam J. Harrington, Claude Duhamel, Wyatt Page, Benita Ha"/>
    <x v="251"/>
    <s v="Denise Richards, David Boreanaz"/>
    <s v="Five women are stalked by an unknown assailant while preparing for Valentine's Day."/>
    <s v="Five women are stalked by an unknown"/>
    <n v="4.9000000000000004"/>
    <n v="24630"/>
    <n v="42380118.577075213"/>
    <n v="29000000"/>
    <x v="266"/>
    <n v="20384136"/>
    <n v="53609587.364743225"/>
    <n v="36684136"/>
    <n v="374"/>
  </r>
  <r>
    <s v="tt0305206"/>
    <x v="323"/>
    <x v="4"/>
    <d v="2003-12-09T00:00:00"/>
    <s v="Biography"/>
    <s v=" Comedy"/>
    <s v=" Drama"/>
    <n v="101"/>
    <s v="USA"/>
    <s v="English"/>
    <m/>
    <m/>
    <x v="297"/>
    <s v="Harvey Pekar, Joyce Brabner"/>
    <s v="Chris Ambrose, Joey Krajcar, Josh Hutcherson, Cameron Carter, Daniel Tay, Mary Faktor, Paul Giamatti, Harvey Pekar, Shari Springer Berman, Larry John Meyers, Vivienne Benesch, Barbara Brown, Earl Billings, Danny Hoch, James Urbaniak"/>
    <x v="252"/>
    <s v="Chris Ambrose, Joey Krajcar"/>
    <s v="An original mix of fiction and reality illuminates the life of comic book hero everyman"/>
    <s v="An original mix of fiction and"/>
    <n v="7.4"/>
    <n v="47048"/>
    <m/>
    <m/>
    <x v="4"/>
    <n v="6010990"/>
    <m/>
    <n v="7986084"/>
    <n v="229"/>
  </r>
  <r>
    <s v="tt0243133"/>
    <x v="324"/>
    <x v="0"/>
    <s v="30/11/2001"/>
    <s v="Crime"/>
    <s v=" Drama"/>
    <m/>
    <n v="116"/>
    <s v="UK, USA"/>
    <s v="English"/>
    <s v="Italian"/>
    <s v="French"/>
    <x v="34"/>
    <s v="Joel Coen, Ethan Coen"/>
    <s v="Billy Bob Thornton, Frances McDormand, Michael Badalucco, James Gandolfini, Katherine Borowitz, Jon Polito, Scarlett Johansson, Richard Jenkins, Tony Shalhoub, Christopher Kriesa, Brian Haley, Jack McGee, Gregg Binkley, Alan Fudge, Lilyan Chauvin"/>
    <x v="253"/>
    <s v="Billy Bob Thornton, Frances McDormand"/>
    <s v="A laconic, chain-smoking barber blackmails his wife's boss and lover for money to invest in dry cleaning, but his plan goes terribly wrong."/>
    <s v="A laconic, chain-smoking barber"/>
    <n v="7.5"/>
    <n v="102236"/>
    <n v="29227667.984189801"/>
    <n v="20000000"/>
    <x v="267"/>
    <n v="7504257"/>
    <n v="27644438.821304422"/>
    <n v="18916623"/>
    <n v="457"/>
  </r>
  <r>
    <s v="tt0243155"/>
    <x v="325"/>
    <x v="0"/>
    <s v="19/10/2001"/>
    <s v="Comedy"/>
    <s v=" Drama"/>
    <s v=" Romance"/>
    <n v="97"/>
    <s v="UK, France, USA"/>
    <s v="English"/>
    <m/>
    <m/>
    <x v="298"/>
    <s v="Helen Fielding, Helen Fielding"/>
    <s v="Ren√©e Zellweger, Gemma Jones, Celia Imrie, James Faulkner, Jim Broadbent, Colin Firth, Charmian May, Hugh Grant, Paul Brooke, Felicity Montagu, Shirley Henderson, Sally Phillips, James Callis, Charlie Caine, Gareth Marks"/>
    <x v="254"/>
    <s v="Ren√©e Zellweger, Gemma Jones"/>
    <s v="Bridget Jones is determined to improve herself while she looks for love in a year in which she keeps a personal diary."/>
    <s v="Bridget Jones is determined to"/>
    <n v="6.7"/>
    <n v="219944"/>
    <n v="36534584.980237253"/>
    <n v="25000000"/>
    <x v="268"/>
    <n v="71543427"/>
    <n v="412007522.15553468"/>
    <n v="281929795"/>
    <n v="590"/>
  </r>
  <r>
    <s v="tt0243585"/>
    <x v="326"/>
    <x v="3"/>
    <s v="30/08/2002"/>
    <s v="Animation"/>
    <s v=" Adventure"/>
    <s v=" Comedy"/>
    <n v="77"/>
    <s v="USA"/>
    <s v="English"/>
    <m/>
    <m/>
    <x v="299"/>
    <s v="E.B. White, Douglas Wick"/>
    <s v="Michael J. Fox, Geena Davis, Hugh Laurie, Jonathan Lipnicki, Anna Hoelck, Ashley Hoelck, Nathan Lane, Melanie Griffith, James Woods, Steve Zahn, Marc John Jefferies, Angelo Massagli, Jim Doughan, Brad Garrett, Conan McCarty"/>
    <x v="255"/>
    <s v="Michael J. Fox, Geena Davis"/>
    <s v="Stuart and Snowbell set out across town to rescue a friend."/>
    <s v="Stuart and Snowbell set out across"/>
    <n v="5.5"/>
    <n v="49301"/>
    <n v="172636575.8754864"/>
    <n v="120000000"/>
    <x v="269"/>
    <n v="64956806"/>
    <n v="244506341.95478603"/>
    <n v="169956806"/>
    <n v="83"/>
  </r>
  <r>
    <s v="tt0243655"/>
    <x v="327"/>
    <x v="0"/>
    <d v="2002-11-04T00:00:00"/>
    <s v="Comedy"/>
    <s v=" Romance"/>
    <m/>
    <n v="97"/>
    <s v="USA"/>
    <s v="English"/>
    <m/>
    <m/>
    <x v="300"/>
    <s v="Michael Showalter, David Wain"/>
    <s v="Janeane Garofalo, David Hyde Pierce, Michael Showalter, Marguerite Moreau, Paul Rudd, Zak Orth, Christopher Meloni, A.D. Miles, Molly Shannon, Gideon Jacobs, Ken Marino, Joe Lo Truglio, Michael Ian Black, Liam Norton, Amy Poehler"/>
    <x v="256"/>
    <s v="Janeane Garofalo, David Hyde Pierce"/>
    <s v="Set on the last day of camp, in the hot summer of 1981, a group of counselors try to complete their unfinished business before the day ends."/>
    <s v="Set on the last day of camp, in"/>
    <n v="6.6"/>
    <n v="53402"/>
    <n v="7306916.9960474502"/>
    <n v="5000000"/>
    <x v="270"/>
    <n v="295206"/>
    <n v="431409.14774703671"/>
    <n v="295206"/>
    <n v="330"/>
  </r>
  <r>
    <s v="tt0243736"/>
    <x v="328"/>
    <x v="3"/>
    <d v="2002-10-05T00:00:00"/>
    <s v="Comedy"/>
    <s v=" Romance"/>
    <m/>
    <n v="96"/>
    <s v="USA, UK, France"/>
    <s v="English"/>
    <m/>
    <m/>
    <x v="301"/>
    <s v="Rob Perez"/>
    <s v="Josh Hartnett, Shannyn Sossamon, Paulo Costanzo, Adam Trese, Emmanuelle Vaugier, Lorin Heath, Aaron Trainor, Glenn Fitzgerald, Monet Mazur, Christine Chatelain, Keegan Connor Tracy, Michael C. Maronna, Vinessa Shaw, Stefanie von Pfetten, Stanley Anderson"/>
    <x v="257"/>
    <s v="Josh Hartnett, Shannyn Sossamon"/>
    <s v="After a brutal break-up, a young man vows to stay celibate during the forty days of Lent, but finds the girl of his dreams and is unable to do anything about it."/>
    <s v="After a brutal break-up, a young"/>
    <n v="5.6"/>
    <n v="69669"/>
    <n v="24456848.249027241"/>
    <n v="17000000"/>
    <x v="271"/>
    <n v="37950822"/>
    <n v="136881070.87"/>
    <n v="95146283"/>
    <n v="219"/>
  </r>
  <r>
    <s v="tt0306434"/>
    <x v="329"/>
    <x v="3"/>
    <d v="2002-05-04T00:00:00"/>
    <s v="Crime"/>
    <s v=" Drama"/>
    <s v=" Thriller"/>
    <n v="165"/>
    <s v="India"/>
    <s v="Hindi"/>
    <m/>
    <m/>
    <x v="302"/>
    <s v="Shobhna Desai, Aatish Kapadia"/>
    <s v="Amitabh Bachchan, Akshay Kumar, Sushmita Sen, Arjun Rampal, Paresh Rawal, Aditya Pancholi, Bipasha Basu, Kashmira Shah, Ajit Vachani, Arun Bali, Daya Shankar Pandey, Paresh Ganatra, Depesh Shah, Malvika Singh, Ashok Banthia"/>
    <x v="192"/>
    <s v="Amitabh Bachchan, Akshay Kumar"/>
    <s v="After a temperamental man is unceremoniously stripped of his duties as a bank manager, he decides to seek revenge by robbing the bank. He trains three blind men to do this risky task for him."/>
    <s v="After a temperamental man is unceremoniously"/>
    <n v="7.4"/>
    <n v="12135"/>
    <m/>
    <m/>
    <x v="4"/>
    <m/>
    <m/>
    <m/>
    <n v="25"/>
  </r>
  <r>
    <s v="tt0243862"/>
    <x v="330"/>
    <x v="1"/>
    <d v="2002-03-05T00:00:00"/>
    <s v="Comedy"/>
    <s v=" Drama"/>
    <s v=" Romance"/>
    <n v="118"/>
    <s v="Denmark, Sweden"/>
    <s v="Danish"/>
    <s v="Italian"/>
    <s v="English"/>
    <x v="303"/>
    <s v="Lone Scherfig"/>
    <s v="Anders W. Berthelsen, Anette St√∏velb√¶k, Ann Eleonora J√∏rgensen, Peter Gantzler, Lars Kaalund, Sara Indrio Jensen, Karen-Lise Mynster, Rikke W√∂lck, Elsebeth Steentoft, Bent Mejding, Lene Tiemroth, Claus Gerving, Jesper Christensen, Merete Voldstedlund, Henning Jensen"/>
    <x v="258"/>
    <s v="Anders W. Berthelsen"/>
    <s v="Several lonely hearts in a semi-provincial suburb of a town in Denmark use a beginner's course in Italian as the platform to meet the romance of their lives."/>
    <s v="Several lonely hearts in a semi-provincial"/>
    <n v="7"/>
    <n v="12650"/>
    <n v="1502967.4796748001"/>
    <n v="1000000"/>
    <x v="272"/>
    <n v="4544753"/>
    <n v="24574834.892195176"/>
    <n v="16350876"/>
    <n v="88"/>
  </r>
  <r>
    <s v="tt0306734"/>
    <x v="331"/>
    <x v="4"/>
    <d v="2003-07-11T00:00:00"/>
    <s v="Drama"/>
    <s v=" Romance"/>
    <s v=" Comedy"/>
    <n v="117"/>
    <s v="USA"/>
    <s v="English"/>
    <s v="French"/>
    <m/>
    <x v="304"/>
    <s v="Diane Johnson, Ruth Prawer Jhabvala"/>
    <s v="Kate Hudson, Jean-Marie Lhomme, Naomi Watts, Esm√©e Buchet-De√†k, Jean-Jacques Pivert, Melvil Poupaud, Catherine Samie, Samuel Labarthe, Leslie Caron, Thierry Lhermitte, Nathalie Richard, Samuel Gruen, Peter Wyckoff, Sandrel Lonnoy, Glenn Close"/>
    <x v="259"/>
    <s v="Kate Hudson, Jean-Marie Lhomme"/>
    <s v="French vs. American social customs and behaviors are observed in a story about an American visiting her Frenchman-wed sister in Paris."/>
    <s v="French vs. American social customs"/>
    <n v="4.9000000000000004"/>
    <n v="10887"/>
    <m/>
    <m/>
    <x v="4"/>
    <n v="9081057"/>
    <m/>
    <n v="12991996"/>
    <n v="157"/>
  </r>
  <r>
    <s v="tt0244000"/>
    <x v="332"/>
    <x v="0"/>
    <d v="2002-01-03T00:00:00"/>
    <s v="Action"/>
    <s v=" Western"/>
    <m/>
    <n v="94"/>
    <s v="USA"/>
    <s v="English"/>
    <m/>
    <m/>
    <x v="305"/>
    <s v="Roderick Taylor, Roderick Taylor"/>
    <s v="Colin Farrell, Scott Caan, Ali Larter, Gabriel Macht, Gregory Smith, Harris Yulin, Kathy Bates, Timothy Dalton, Will McCormack, Ronny Cox, Terry O'Quinn, Nathaniel Arcand, Ty O'Neal, Joe Stevens, Barry Tubb"/>
    <x v="90"/>
    <s v="Colin Farrell, Scott Caan"/>
    <s v="5 Southern friends return home when the war ends 1865. But Yankee soldiers and Pinkerton are busy helping a railroad baron grab land from farmers along the planned railroad west. The 5 friends fight back."/>
    <s v="5 Southern friends return home"/>
    <n v="6"/>
    <n v="13782"/>
    <n v="51148418.97233215"/>
    <n v="35000000"/>
    <x v="273"/>
    <n v="13342790"/>
    <n v="19990136.377430882"/>
    <n v="13678913"/>
    <n v="169"/>
  </r>
  <r>
    <s v="tt0244244"/>
    <x v="333"/>
    <x v="0"/>
    <s v="28/09/2001"/>
    <s v="Action"/>
    <s v=" Crime"/>
    <s v=" Thriller"/>
    <n v="99"/>
    <s v="USA"/>
    <s v="English"/>
    <s v="German"/>
    <m/>
    <x v="140"/>
    <s v="Skip Woods"/>
    <s v="John Travolta, Hugh Jackman, Halle Berry, Don Cheadle, Sam Shepard, Vinnie Jones, Drea de Matteo, Rudolf Martin, Zach Grenier, Camryn Grimes, Angelo Pag√°n, Chic Daniel, Kirk B.R. Woller, Carmen Argenziano, Tim DeKay"/>
    <x v="122"/>
    <s v="John Travolta, Hugh Jackman"/>
    <s v="A covert counter-terrorist unit called Black Cell led by Gabriel Shear wants the money to help finance their war against international terrorism, but it's all locked away. Gabriel brings in convicted hacker Stanley Jobson to help him."/>
    <s v="A covert counter-terrorist unit"/>
    <n v="6.5"/>
    <n v="174509"/>
    <n v="149061106.71936798"/>
    <n v="102000000"/>
    <x v="274"/>
    <n v="69772969"/>
    <n v="214940873.90707567"/>
    <n v="147080413"/>
    <n v="556"/>
  </r>
  <r>
    <s v="tt0244970"/>
    <x v="334"/>
    <x v="0"/>
    <s v="21/06/2002"/>
    <s v="Comedy"/>
    <s v=" Romance"/>
    <m/>
    <n v="97"/>
    <s v="USA"/>
    <s v="English"/>
    <m/>
    <m/>
    <x v="306"/>
    <s v="Laura Zigman, Elizabeth Chandler"/>
    <s v="Ashley Judd, Greg Kinnear, Hugh Jackman, Marisa Tomei, Ellen Barkin, Catherine Dent, Peter Friedman, Laura Regan, Sue Jin Song, Keith Reddin, Derick Karlton Grant, Donna Hanover, Matthew Coyle, Nicolle Rochelle, Pon Yang"/>
    <x v="260"/>
    <s v="Ashley Judd, Greg Kinnear"/>
    <s v="After being jilted by her boyfriend, a talk show talent scout writes a column on the relationship habits of men which gains her national fame."/>
    <s v="After being jilted by her boyfriend,"/>
    <n v="6.1"/>
    <n v="23187"/>
    <n v="33611818.181818269"/>
    <n v="23000000"/>
    <x v="275"/>
    <n v="27343067"/>
    <n v="56540836.032411218"/>
    <n v="38689940"/>
    <n v="168"/>
  </r>
  <r>
    <s v="tt0245046"/>
    <x v="335"/>
    <x v="0"/>
    <s v="21/06/2002"/>
    <s v="Drama"/>
    <s v=" Romance"/>
    <s v=" Thriller"/>
    <n v="121"/>
    <s v="UK, Australia, Germany"/>
    <s v="English"/>
    <m/>
    <m/>
    <x v="307"/>
    <s v="Sebastian Faulks, Jeremy Brock"/>
    <s v="Cate Blanchett, James Fleet, Abigail Cruttenden, Charlotte McDougall, Rupert Penry-Jones, Robert Hands, Tom Goodman-Hill, Michael Fitzgerald, Hugh Ross, Martin Oldfield, Nicholas Farrell, Mike Burnside, Damian Myerscough, Miranda Bell, Angus Wright"/>
    <x v="204"/>
    <s v="Cate Blanchett, James Fleet"/>
    <s v="A young Scottish woman joins the French Resistance during World War II to rescue her Royal Air Force boyfriend who is lost in France."/>
    <s v="A young Scottish woman joins the"/>
    <n v="6.4"/>
    <n v="10509"/>
    <n v="29227667.984189801"/>
    <n v="20000000"/>
    <x v="276"/>
    <n v="741394"/>
    <n v="7779103.1247826293"/>
    <n v="5323109"/>
    <n v="135"/>
  </r>
  <r>
    <s v="tt0245429"/>
    <x v="336"/>
    <x v="0"/>
    <s v="18/04/2003"/>
    <s v="Animation"/>
    <s v=" Adventure"/>
    <s v=" Family"/>
    <n v="125"/>
    <s v="Japan"/>
    <s v="Japanese"/>
    <m/>
    <m/>
    <x v="308"/>
    <s v="Hayao Miyazaki"/>
    <s v="Rumi Hiiragi, Miyu Irino, Mari Natsuki, Takashi Nait√¥, Yasuko Sawaguchi, Tatsuya Gash√ªin, Ry√ªnosuke Kamiki, Yumi Tamai, Y√¥ √îizumi, Koba Hayashi, Tsunehiko Kamij√¥, Takehiko Ono, Bunta Sugawara, Shigeru Wakita, Shir√¥ Sait√¥"/>
    <x v="261"/>
    <s v="Rumi Hiiragi, Miyu Irino"/>
    <s v="During her family's move to the suburbs, a sullen 10-year-old girl wanders into a world ruled by gods, witches, and spirits, and where humans are changed into beasts."/>
    <s v="During her family's move to the"/>
    <n v="8.6"/>
    <n v="626693"/>
    <n v="27766284.584980309"/>
    <n v="19000000"/>
    <x v="277"/>
    <n v="13750644"/>
    <n v="519473654.60427016"/>
    <n v="355467056"/>
    <n v="1325"/>
  </r>
  <r>
    <s v="tt0245562"/>
    <x v="337"/>
    <x v="3"/>
    <s v="28/06/2002"/>
    <s v="Action"/>
    <s v=" Drama"/>
    <s v=" War"/>
    <n v="134"/>
    <s v="USA"/>
    <s v="English"/>
    <s v="Navajo"/>
    <s v="Japanese"/>
    <x v="9"/>
    <s v="John Rice, Joe Batteer"/>
    <s v="Nicolas Cage, Adam Beach, Peter Stormare, Noah Emmerich, Mark Ruffalo, Brian Van Holt, Martin Henderson, Roger Willie, Frances O'Connor, Christian Slater, Jason Isaacs, William Morts, Cameron Thor, Kevin Cooney, Holmes Osborne"/>
    <x v="130"/>
    <s v="Nicolas Cage, Adam Beach"/>
    <s v="Two U.S. Marines in World War II are assigned to protect Navajo Marines, who use their native language as an unbreakable radio cypher."/>
    <s v="Two U.S. Marines in World War"/>
    <n v="6.1"/>
    <n v="64627"/>
    <n v="165443385.21400779"/>
    <n v="115000000"/>
    <x v="278"/>
    <n v="40914068"/>
    <n v="111678982.17295721"/>
    <n v="77628265"/>
    <n v="464"/>
  </r>
  <r>
    <s v="tt0308152"/>
    <x v="338"/>
    <x v="4"/>
    <s v="26/09/2003"/>
    <s v="Adventure"/>
    <s v=" Horror"/>
    <s v=" Mystery"/>
    <n v="85"/>
    <s v="France"/>
    <s v="English"/>
    <m/>
    <m/>
    <x v="309"/>
    <s v="Jean-Baptiste Andrea, Fabrice Canepa"/>
    <s v="Ray Wise, Lin Shaye, Mick Cain, Alexandra Holden, William Rosenfeld, Amber Smith, Karen S. Gregan, Sharon Madden, Steve Valentine, Jimmie F. Skaggs, Clement Blake"/>
    <x v="262"/>
    <s v="Ray Wise, Lin Shaye"/>
    <s v="Christmas Eve. On his way to his in-laws with his family, Frank Harrington decides to try a shortcut, for the first time in 20 years. It turns out to be the biggest mistake of his life."/>
    <s v="Christmas Eve. On his way to his"/>
    <n v="6.6"/>
    <n v="25526"/>
    <m/>
    <n v="900000"/>
    <x v="4"/>
    <m/>
    <m/>
    <m/>
    <n v="247"/>
  </r>
  <r>
    <s v="tt0245574"/>
    <x v="339"/>
    <x v="0"/>
    <s v="23/11/2001"/>
    <s v="Drama"/>
    <m/>
    <m/>
    <n v="106"/>
    <s v="Mexico"/>
    <s v="Spanish"/>
    <m/>
    <m/>
    <x v="189"/>
    <s v="Carlos Cuar√≥n, Alfonso Cuar√≥n"/>
    <s v="Daniel Gim√©nez Cacho, Ana L√≥pez Mercado, Diego Luna, Gael Garc√≠a Bernal, Nathan Grinberg, Ver√≥nica Langer, Mar√≠a Aura, Giselle Audirac, Arturo R√≠os, Andr√©s Almeida, Diana Bracho, Emilio Echevarr√≠a, Marta Aura, Maribel Verd√∫, Juan Carlos Remolina"/>
    <x v="263"/>
    <s v="Daniel Gim√©nez Cacho"/>
    <s v="In Mexico, two teenage boys and an attractive older woman embark on a road trip and learn a thing or two about life, friendship, sex, and each other."/>
    <s v="In Mexico, two teenage boys and"/>
    <n v="7.6"/>
    <n v="113683"/>
    <n v="2922766.7984189801"/>
    <n v="2000000"/>
    <x v="279"/>
    <n v="13839658"/>
    <n v="49126875.625138469"/>
    <n v="33616692"/>
    <n v="405"/>
  </r>
  <r>
    <s v="tt0308379"/>
    <x v="340"/>
    <x v="3"/>
    <s v="19/01/2002"/>
    <s v="Drama"/>
    <s v=" Horror"/>
    <s v=" Mystery"/>
    <n v="101"/>
    <s v="Japan"/>
    <s v="Japanese"/>
    <m/>
    <m/>
    <x v="310"/>
    <s v="K√¥ji Suzuki, Ken'ichi Suzuki"/>
    <s v="Hitomi Kuroki, Rio Kanno, Mirei Oguchi, Asami Mizukawa, Fumiyo Kohinata, Yu Tokui, Isao Yatsu, Shigemitsu Ogi, Maiko Asano, Yukiko Ikari, Shinji Nomura, Kiriko Shimizu, Teruko Hanahara, Youko Yasuda, Shichirou Gou"/>
    <x v="264"/>
    <s v="Hitomi Kuroki, Rio Kanno"/>
    <s v="A mother and her 6 year old daughter move into a creepy apartment whose every surface is permeated by water."/>
    <s v="A mother and her 6 year old daughter"/>
    <n v="6.7"/>
    <n v="29452"/>
    <m/>
    <m/>
    <x v="4"/>
    <m/>
    <m/>
    <n v="1686839"/>
    <n v="179"/>
  </r>
  <r>
    <s v="tt0245674"/>
    <x v="341"/>
    <x v="0"/>
    <d v="2002-01-03T00:00:00"/>
    <s v="Fantasy"/>
    <s v=" Horror"/>
    <m/>
    <n v="91"/>
    <s v="USA, Canada"/>
    <s v="English"/>
    <m/>
    <m/>
    <x v="311"/>
    <s v="Robb White, Neal Marshall Stevens"/>
    <s v="Tony Shalhoub, Embeth Davidtz, Matthew Lillard, Shannon Elizabeth, Alec Roberts, JR Bourne, Rah Digga, F. Murray Abraham, Matthew Harrison, Jacob Rupp, Mike Crestejo, Aubrey Lee Culp, Charles Andre, Mikhael Speidel, Daniel Wesley"/>
    <x v="265"/>
    <s v="Tony Shalhoub, Embeth Davidtz"/>
    <s v="When Cyrus Kriticos, a very rich collector of unique things dies, he leaves it all to his nephew and his family. All including his house, his fortune, and his malicious collection of ghosts!"/>
    <s v="When Cyrus Kriticos, a very rich"/>
    <n v="5.6"/>
    <n v="77992"/>
    <n v="61378102.766798578"/>
    <n v="42000000"/>
    <x v="280"/>
    <n v="41867960"/>
    <n v="100057940.12173939"/>
    <n v="68467960"/>
    <n v="492"/>
  </r>
  <r>
    <s v="tt0245686"/>
    <x v="342"/>
    <x v="0"/>
    <d v="2001-11-04T00:00:00"/>
    <s v="Adventure"/>
    <s v=" Comedy"/>
    <s v=" Drama"/>
    <n v="91"/>
    <s v="USA"/>
    <s v="English"/>
    <m/>
    <m/>
    <x v="312"/>
    <s v="David Spade, Fred Wolf"/>
    <s v="David Spade, Brittany Daniel, Dennis Miller, Adam Beach, Christopher Walken, Jaime Pressly, Kid Rock, Erik Per Sullivan, Megan Taylor Harvey, Caroline Aaron, Fred Ward, John Farley, Bob Zany, Bean Miller, Lee Walker"/>
    <x v="17"/>
    <s v="David Spade, Brittany Daniel"/>
    <s v="After being abandoned by his parents at the Grand Canyon, Joe Dirt tells the story of his journey to find his parents."/>
    <s v="After being abandoned by his parents"/>
    <n v="6"/>
    <n v="50515"/>
    <n v="25866486.166007973"/>
    <n v="17700000"/>
    <x v="281"/>
    <n v="27087695"/>
    <n v="45284903.052766919"/>
    <n v="30987695"/>
    <n v="205"/>
  </r>
  <r>
    <s v="tt0245712"/>
    <x v="343"/>
    <x v="1"/>
    <d v="2001-02-03T00:00:00"/>
    <s v="Drama"/>
    <s v=" Thriller"/>
    <m/>
    <n v="154"/>
    <s v="Mexico"/>
    <s v="Spanish"/>
    <m/>
    <m/>
    <x v="313"/>
    <s v="Guillermo Arriaga"/>
    <s v="Emilio Echevarr√≠a, Gael Garc√≠a Bernal, Goya Toledo, √Ålvaro Guerrero, Vanessa Bauche, Jorge Salinas, Marco P√©rez, Rodrigo Murray, Humberto Busto, Gerardo Campbell, Rosa Mar√≠a Bianchi, Dunia Sald√≠var, Adriana Barraza, Jos√© Sefami, Lourdes Echevarr√≠a"/>
    <x v="266"/>
    <s v="Emilio Echevarr√≠a, Gael Garc√≠a Bernal"/>
    <s v="A horrific car accident connects three stories, each involving characters dealing with loss, regret, and life's harsh realities, all in the name of love."/>
    <s v="A horrific car accident connects"/>
    <n v="8.1"/>
    <n v="219283"/>
    <n v="3005934.9593496001"/>
    <n v="2000000"/>
    <x v="282"/>
    <n v="5408467"/>
    <n v="31424745.950853728"/>
    <n v="20908467"/>
    <n v="402"/>
  </r>
  <r>
    <s v="tt0245803"/>
    <x v="344"/>
    <x v="4"/>
    <s v="14/08/2003"/>
    <s v="Action"/>
    <s v=" Comedy"/>
    <s v=" Fantasy"/>
    <n v="104"/>
    <s v="USA, Canada"/>
    <s v="English"/>
    <s v="Tibetan"/>
    <s v="Punjabi"/>
    <x v="314"/>
    <s v="Ethan Reiff, Cyrus Voris"/>
    <s v="Yun-Fat Chow, Seann William Scott, Jaime King, Karel Roden, Victoria Smurfit, Marcus Jean Pirae, Mako, Roger Yuan, K.C. Collins, Sean Bell, Kishaya Dudley, Rob Archer, Mauricio Rodas, Bayo Akinfemi, Russell Yuen"/>
    <x v="137"/>
    <s v="Yun-Fat Chow, Seann William Scott"/>
    <s v="Based on the very underground comic book, a Tibetan monk becomes a mentor to a young street kid who he can teach to protect a scroll."/>
    <s v="Based on the very underground"/>
    <n v="5.5"/>
    <n v="47286"/>
    <n v="73142239.130434766"/>
    <n v="52000000"/>
    <x v="283"/>
    <n v="23358708"/>
    <n v="53047645.314505421"/>
    <n v="37713879"/>
    <n v="188"/>
  </r>
  <r>
    <s v="tt0245844"/>
    <x v="345"/>
    <x v="3"/>
    <d v="2002-03-05T00:00:00"/>
    <s v="Action"/>
    <s v=" Adventure"/>
    <s v=" Drama"/>
    <n v="131"/>
    <s v="UK, USA, Ireland, Switzerland"/>
    <s v="English"/>
    <m/>
    <m/>
    <x v="315"/>
    <s v="Alexandre Dumas, Jay Wolpert"/>
    <s v="Christopher Adamson, JB Blanc, Guy Carleton, Barry Cassin, Jim Caviezel, Henry Cavill, Briana Corrigan, Brendan Costello, Mairead Devlin, Dagmara Dominczyk, Stella Feeley, James Frain, Patrick Godfrey, Luis Guzm√°n, Joe Hanley"/>
    <x v="267"/>
    <s v="Christopher Adamson"/>
    <s v="A young man, falsely imprisoned by his jealous &quot;friend&quot;, escapes and uses a hidden treasure to exact his revenge."/>
    <s v="A young man, falsely imprisoned"/>
    <n v="7.8"/>
    <n v="126871"/>
    <n v="50352334.630350202"/>
    <n v="35000000"/>
    <x v="284"/>
    <n v="54234062"/>
    <n v="108466191.03906617"/>
    <n v="75395048"/>
    <n v="603"/>
  </r>
  <r>
    <s v="tt0246460"/>
    <x v="346"/>
    <x v="3"/>
    <s v="28/02/2003"/>
    <s v="Action"/>
    <s v=" Adventure"/>
    <s v=" Thriller"/>
    <n v="133"/>
    <s v="UK, USA"/>
    <s v="English"/>
    <s v="Korean"/>
    <s v="Cantonese"/>
    <x v="78"/>
    <s v="Ian Fleming, Neal Purvis"/>
    <s v="Pierce Brosnan, Halle Berry, Toby Stephens, Rosamund Pike, Rick Yune, Judi Dench, John Cleese, Michael Madsen, Will Yun Lee, Kenneth Tsang, Emilio Echevarr√≠a, Michael Gor, Lawrence Makoare, Colin Salmon, Samantha Bond"/>
    <x v="227"/>
    <s v="Pierce Brosnan, Halle Berry"/>
    <s v="James Bond is sent to investigate the connection between a North Korean terrorist and a diamond mogul, who is funding the development of an international space weapon."/>
    <s v="James Bond is sent to investigate"/>
    <n v="6.1"/>
    <n v="201580"/>
    <n v="204286614.78599223"/>
    <n v="142000000"/>
    <x v="285"/>
    <n v="160942139"/>
    <n v="621450119.52793777"/>
    <n v="431971116"/>
    <n v="1212"/>
  </r>
  <r>
    <s v="tt0246464"/>
    <x v="347"/>
    <x v="3"/>
    <s v="17/05/2002"/>
    <s v="Comedy"/>
    <s v=" Crime"/>
    <s v=" Thriller"/>
    <n v="85"/>
    <s v="USA"/>
    <s v="English"/>
    <m/>
    <m/>
    <x v="14"/>
    <s v="Dave Barry, Robert Ramsey"/>
    <s v="Tim Allen, Rene Russo, Stanley Tucci, Tom Sizemore, Johnny Knoxville, Dennis Farina, Jack Kehler, Janeane Garofalo, Patrick Warburton, Ben Foster, Zooey Deschanel, Heavy D, Omar Epps, Jason Lee, Sof√≠a Vergara"/>
    <x v="268"/>
    <s v="Tim Allen, Rene Russo"/>
    <s v="The lives of several Miami denizens, from ad agents to gunrunners to street thugs to law enforcement to school-children, intersect with humorous and dangerous results."/>
    <s v="The lives of several Miami denizens,"/>
    <n v="6.5"/>
    <n v="19538"/>
    <n v="57545525.291828804"/>
    <n v="40000000"/>
    <x v="286"/>
    <n v="7267307"/>
    <n v="12219634.045525294"/>
    <n v="8493890"/>
    <n v="188"/>
  </r>
  <r>
    <s v="tt0246544"/>
    <x v="348"/>
    <x v="0"/>
    <d v="2002-08-02T00:00:00"/>
    <s v="Action"/>
    <s v=" Adventure"/>
    <s v=" Romance"/>
    <n v="104"/>
    <s v="Germany, Luxembourg, UK, USA"/>
    <s v="English"/>
    <m/>
    <m/>
    <x v="316"/>
    <s v="Alexandre Dumas, Gene Quintano"/>
    <s v="Catherine Deneuve, Mena Suvari, Stephen Rea, Tim Roth, Justin Chambers, Bill Treacher, Daniel Mesguich, David Schofield, Nick Moran, Steve Speirs, Jan-Gregor Kremp, Jeremy Clyde, Michael Byrne, Jean-Pierre Castaldi, Tsilla Chelton"/>
    <x v="269"/>
    <s v="Catherine Deneuve, Mena Suvari"/>
    <s v="Alexander Dumas' novel is updated with an eastern influence as D'Artagnan attempts to join the king's elite guards, the Royal Musketeers, and find the man who killed his parents."/>
    <s v="Alexander Dumas' novel is updated"/>
    <n v="4.9000000000000004"/>
    <n v="13927"/>
    <n v="58455335.968379602"/>
    <n v="40000000"/>
    <x v="287"/>
    <n v="27073640"/>
    <n v="47544358.155968502"/>
    <n v="32533802"/>
    <n v="295"/>
  </r>
  <r>
    <s v="tt0246578"/>
    <x v="349"/>
    <x v="0"/>
    <s v="19/11/2004"/>
    <s v="Drama"/>
    <s v=" Mystery"/>
    <s v=" Sci-Fi"/>
    <n v="113"/>
    <s v="USA"/>
    <s v="English"/>
    <m/>
    <m/>
    <x v="317"/>
    <s v="Richard Kelly"/>
    <s v="Jake Gyllenhaal, Holmes Osborne, Maggie Gyllenhaal, Daveigh Chase, Mary McDonnell, James Duval, Arthur Taxier, Patrick Swayze, Mark Hoffman, David St. James, Tom Tangen, Jazzie Mahannah, Jolene Purdy, Stuart Stone, Gary Lundy"/>
    <x v="100"/>
    <s v="Jake Gyllenhaal, Holmes Osborne"/>
    <s v="After narrowly escaping a bizarre accident, a troubled teenager is plagued by visions of a man in a large rabbit suit who manipulates him to commit a series of crimes."/>
    <s v="After narrowly escaping a bizarre"/>
    <n v="8"/>
    <n v="728383"/>
    <n v="8768300.3952569403"/>
    <n v="6000000"/>
    <x v="288"/>
    <n v="1478493"/>
    <n v="10199130.651739158"/>
    <n v="6979093"/>
    <n v="2286"/>
  </r>
  <r>
    <s v="tt0246677"/>
    <x v="350"/>
    <x v="3"/>
    <d v="2002-04-10T00:00:00"/>
    <s v="Crime"/>
    <s v=" Drama"/>
    <s v=" Romance"/>
    <n v="97"/>
    <s v="UK, France, Italy, Germany, USA"/>
    <s v="Italian"/>
    <s v="English"/>
    <m/>
    <x v="318"/>
    <s v="Krzysztof Kieslowski, Krzysztof Piesiewicz"/>
    <s v="Cate Blanchett, Giovanni Ribisi, Remo Girone, Stefania Rocca, Alessandro Sperduti, Mattia Sbragia, Stefano Santospago, Alberto Di Stasio, Giovanni Vettorazzo, Gianfranco Barra, Vincent Riotta, Mauro Marino, Stefania Orsola Garello, Fausto Lombardi, Giorgia Coppa"/>
    <x v="204"/>
    <s v="Cate Blanchett, Giovanni Ribisi"/>
    <s v="A woman takes the law into her own hands after police ignore her pleas to arrest the man responsible for her husband's death, and finds herself not only under arrest for murder but falling in love with an officer."/>
    <s v="A woman takes the law into her"/>
    <n v="7"/>
    <n v="23055"/>
    <n v="15825019.455252919"/>
    <n v="11000000"/>
    <x v="289"/>
    <n v="784399"/>
    <n v="6110024.1866536969"/>
    <n v="4247089"/>
    <n v="145"/>
  </r>
  <r>
    <s v="tt0246894"/>
    <x v="351"/>
    <x v="3"/>
    <s v="29/03/2002"/>
    <s v="Action"/>
    <s v=" Sci-Fi"/>
    <s v=" Sport"/>
    <n v="98"/>
    <s v="USA, Germany, Japan"/>
    <s v="English"/>
    <s v="Russian"/>
    <s v="French"/>
    <x v="319"/>
    <s v="William Harrison, William Harrison"/>
    <s v="Chris Klein, Jean Reno, LL Cool J, Rebecca Romijn, Naveen Andrews, Oleg Taktarov, David Hemblen, Janet Wright, Andrew Bryniarski, Kata Dob√≥, Alice Poon, Lucia Rijker, Melissa R. Stubbs, Paul Wu, Yolanda Hughes-Heying"/>
    <x v="238"/>
    <s v="Chris Klein, Jean Reno"/>
    <s v="The big thing in 2005 is a violent sport which can have some pretty serious consequences... like dying."/>
    <s v="The big thing in 2005 is a violent"/>
    <n v="3.1"/>
    <n v="25432"/>
    <n v="100704669.2607004"/>
    <n v="70000000"/>
    <x v="290"/>
    <n v="18990798"/>
    <n v="37192772.115642026"/>
    <n v="25852764"/>
    <n v="297"/>
  </r>
  <r>
    <s v="tt0246989"/>
    <x v="352"/>
    <x v="0"/>
    <s v="29/06/2001"/>
    <s v="Comedy"/>
    <m/>
    <m/>
    <n v="95"/>
    <s v="USA"/>
    <s v="English"/>
    <m/>
    <m/>
    <x v="320"/>
    <s v="Gregory Poirier"/>
    <s v="Jerry O'Connell, Shannon Elizabeth, Jake Busey, Horatio Sanz, Jaime Pressly, Bernie Casey, David Ogden Stiers, Travis Fine, Heather Stephens, Julia Schultz, Scott Beehner, Kam Heskin, J. Kenneth Campbell, Brandi Andres, John Patrick White"/>
    <x v="270"/>
    <s v="Jerry O'Connell, Shannon Elizabeth"/>
    <s v="At the wedding of a friend, the remaining bachelors bet on staying single. 7 years later, one of the 2 remaining loses $51000 in Vegas. He must get the other guy married to cash in and pay his debt or die. A cute woman helps him."/>
    <s v="At the wedding of a friend, the"/>
    <n v="5.4"/>
    <n v="17302"/>
    <n v="16075217.391304391"/>
    <n v="11000000"/>
    <x v="291"/>
    <n v="13558739"/>
    <n v="34241332.463162147"/>
    <n v="23430766"/>
    <n v="127"/>
  </r>
  <r>
    <s v="tt0310281"/>
    <x v="353"/>
    <x v="4"/>
    <d v="2003-09-05T00:00:00"/>
    <s v="Comedy"/>
    <s v=" Music"/>
    <m/>
    <n v="91"/>
    <s v="USA"/>
    <s v="English"/>
    <m/>
    <m/>
    <x v="227"/>
    <s v="Christopher Guest, Eugene Levy"/>
    <s v="Jim Moret, Stuart Luce, Mary Gross, Marty Belafsky, Michael S. Baser, Jared Nelson Smith, Ryan Raddatz, Todd Lieberman, Matthew Joy, Laura Harris, Brian Riley, Harry Shearer, Michael McKean, Christopher Guest, Eugene Levy"/>
    <x v="271"/>
    <s v="Jim Moret, Stuart Luce"/>
    <s v="Mockumentary captures the reunion of 1960s folk trio the Folksmen as they prepare for a show at The Town Hall to memorialize a recently deceased concert promoter."/>
    <s v="Mockumentary captures the reunion"/>
    <n v="7.2"/>
    <n v="25591"/>
    <m/>
    <m/>
    <x v="4"/>
    <n v="17781006"/>
    <m/>
    <n v="18750246"/>
    <n v="270"/>
  </r>
  <r>
    <s v="tt0247199"/>
    <x v="354"/>
    <x v="0"/>
    <d v="2002-08-02T00:00:00"/>
    <s v="Drama"/>
    <m/>
    <m/>
    <n v="98"/>
    <s v="USA"/>
    <s v="English"/>
    <s v="Hebrew"/>
    <m/>
    <x v="321"/>
    <s v="Henry Bean, Henry Bean"/>
    <s v="Ryan Gosling, Peter Meadows, Garret Dillahunt, Kris Eivers, Joel Marsh Garland, Billy Zane, Theresa Russell, Summer Phoenix, Jack Drummond, Sig Libowitz, James McCaffrey, Jacob Green, Frank Winters, Ronald Guttman, Heather Goldenhersh"/>
    <x v="272"/>
    <s v="Ryan Gosling, Peter Meadows"/>
    <s v="A young Jewish man develops a fiercely anti-Semitic philosophy. Based on the factual story of a K.K.K. member in the 1960s who was revealed to be Jewish by a New York Times reporter."/>
    <s v="A young Jewish man develops a"/>
    <n v="7.2"/>
    <n v="36152"/>
    <n v="2192075.0988142351"/>
    <n v="1500000"/>
    <x v="292"/>
    <n v="416925"/>
    <n v="1913412.6667193726"/>
    <n v="1309316"/>
    <n v="165"/>
  </r>
  <r>
    <s v="tt0247425"/>
    <x v="355"/>
    <x v="0"/>
    <s v="15/03/2002"/>
    <s v="Crime"/>
    <s v=" Drama"/>
    <m/>
    <n v="131"/>
    <s v="USA"/>
    <s v="English"/>
    <s v="Serbo-Croatian"/>
    <m/>
    <x v="322"/>
    <s v="Andre Dubus, Robert Festinger"/>
    <s v="Tom Wilkinson, Sissy Spacek, Nick Stahl, Marisa Tomei, William Mapother, William Wise, Celia Weston, Karen Allen, Frank T. Wells, W. Clapham Murray, Justin Ashforth, Terry A. Burgess, Jonathan Walsh, Diane E. Hamlin, Camden Munson"/>
    <x v="273"/>
    <s v="Tom Wilkinson, Sissy Spacek"/>
    <s v="A New England couple's college-aged son dates an older woman who has two small children and an unwelcome ex-husband."/>
    <s v="A New England couple's college-aged"/>
    <n v="7.4"/>
    <n v="36911"/>
    <n v="2484351.778656133"/>
    <n v="1700000"/>
    <x v="293"/>
    <n v="35930604"/>
    <n v="65416169.609209657"/>
    <n v="44763181"/>
    <n v="515"/>
  </r>
  <r>
    <s v="tt0247586"/>
    <x v="356"/>
    <x v="1"/>
    <s v="16/05/2003"/>
    <s v="Crime"/>
    <s v=" Drama"/>
    <s v=" Thriller"/>
    <n v="114"/>
    <s v="Argentina"/>
    <s v="Spanish"/>
    <m/>
    <m/>
    <x v="323"/>
    <s v="Fabi√°n Bielinsky"/>
    <s v="Gast√≥n Pauls, Ricardo Dar√≠n, Graciela Tenenbaum, Mar√≠a Mercedes Villagra, Gabo Correa, Pochi Ducasse, Luis Armesto, Ernesto Arias, Amancay Esp√≠ndola, Isaac Fajm, Jorge Noya, Leticia Br√©dice, Oscar Nu√±ez, Ignasi Abadal, Carlos Lanari"/>
    <x v="274"/>
    <s v="Gast√≥n Pauls, Ricardo Dar√≠n"/>
    <s v="Two con artists try to swindle a stamp collector by selling him a sheet of counterfeit rare stamps (the &quot;nine queens&quot;)."/>
    <s v="Two con artists try to swindle"/>
    <n v="7.9"/>
    <n v="48823"/>
    <n v="2254451.2195122"/>
    <n v="1500000"/>
    <x v="294"/>
    <n v="1222889"/>
    <n v="18657669.960325245"/>
    <n v="12413888"/>
    <n v="129"/>
  </r>
  <r>
    <s v="tt0247638"/>
    <x v="357"/>
    <x v="0"/>
    <s v="26/10/2001"/>
    <s v="Comedy"/>
    <s v=" Family"/>
    <s v=" Romance"/>
    <n v="111"/>
    <s v="USA, UK"/>
    <s v="English"/>
    <s v="Dutch"/>
    <s v="Italian"/>
    <x v="324"/>
    <s v="Meg Cabot, Gina Wendkos"/>
    <s v="Julie Andrews, Anne Hathaway, Hector Elizondo, Heather Matarazzo, Mandy Moore, Caroline Goodall, Robert Schwartzman, Erik von Detten, Patrick John Flueger, Sean O'Bryan, Sandra Oh, Kathleen Marshall, Mindy Burbano, Kimleigh Smith, Elizabeth Gudenrath"/>
    <x v="275"/>
    <s v="Julie Andrews, Anne Hathaway"/>
    <s v="Mia Thermopolis has just found out that she is the heir apparent to the throne of Genovia. With her friends Lilly and Michael Moscovitz in tow, she tries to navigate through the rest of her sixteenth year."/>
    <s v="Mia Thermopolis has just found"/>
    <n v="6.3"/>
    <n v="125180"/>
    <n v="37995968.379446737"/>
    <n v="26000000"/>
    <x v="295"/>
    <n v="108248956"/>
    <n v="241618047.89996111"/>
    <n v="165335153"/>
    <n v="328"/>
  </r>
  <r>
    <s v="tt0247745"/>
    <x v="358"/>
    <x v="0"/>
    <d v="2003-08-08T00:00:00"/>
    <s v="Comedy"/>
    <s v=" Crime"/>
    <s v=" Mystery"/>
    <n v="100"/>
    <s v="USA"/>
    <s v="English"/>
    <s v="German"/>
    <s v="French"/>
    <x v="325"/>
    <s v="Jay Chandrasekhar, Kevin Heffernan"/>
    <s v="Andr√© Vippolis, Joey Kern, Geoffrey Arend, Erik Stolhanske, Jay Chandrasekhar, Steve Lemme, Kevin Heffernan, Paul Soter, Camille Hickman, Marisa Coughlan, Aria Alpert Adjani, Daniel von Bargen, James Grace, Michael Weaver, Dan Fey"/>
    <x v="276"/>
    <s v="Andr√© Vippolis, Joey Kern"/>
    <s v="Five Vermont state troopers, avid pranksters with a knack for screwing up, try to save their jobs and out-do the local police department by solving a crime."/>
    <s v="Five Vermont state troopers, avid"/>
    <n v="7.1"/>
    <n v="94874"/>
    <n v="4384150.1976284701"/>
    <n v="3000000"/>
    <x v="296"/>
    <n v="18492362"/>
    <n v="33878115.848972417"/>
    <n v="23182223"/>
    <n v="354"/>
  </r>
  <r>
    <s v="tt0248126"/>
    <x v="359"/>
    <x v="0"/>
    <s v="14/12/2001"/>
    <s v="Drama"/>
    <s v=" Musical"/>
    <s v=" Romance"/>
    <n v="210"/>
    <s v="India"/>
    <s v="Hindi"/>
    <s v="English"/>
    <m/>
    <x v="326"/>
    <s v="Karan Johar, Sheena Parikh"/>
    <s v="Amitabh Bachchan, Jaya Bachchan, Shah Rukh Khan, Kajol, Hrithik Roshan, Kareena Kapoor, Farida Jalal, Jibraan Khan, Rani Mukerji, Alok Nath, Johnny Lever, Achala Sachdev, Himani Shivpuri, Aryan Khan, Sushma Seth"/>
    <x v="192"/>
    <s v="Amitabh Bachchan, Jaya Bachchan"/>
    <s v="After marrying a poor woman, rich Rahul is disowned by his father and moves to London to build a new life. Years later, his now grown up little brother Rohan embarks on a mission to bring Rahul back home and reunite the family again."/>
    <s v="After marrying a poor woman, rich"/>
    <n v="7.4"/>
    <n v="43897"/>
    <n v="10960375.494071174"/>
    <n v="7500000"/>
    <x v="297"/>
    <n v="2902000"/>
    <n v="16564118.823359728"/>
    <n v="11334547"/>
    <n v="133"/>
  </r>
  <r>
    <s v="tt0248667"/>
    <x v="360"/>
    <x v="0"/>
    <d v="2002-01-03T00:00:00"/>
    <s v="Biography"/>
    <s v=" Drama"/>
    <s v=" Sport"/>
    <n v="157"/>
    <s v="USA"/>
    <s v="English"/>
    <s v="French"/>
    <s v="Swahili"/>
    <x v="327"/>
    <s v="Gregory Allen Howard, Stephen J. Rivele"/>
    <s v="Will Smith, Jamie Foxx, Jon Voight, Mario Van Peebles, Ron Silver, Jeffrey Wright, Mykelti Williamson, Jada Pinkett Smith, Nona Gaye, Michael Michele, Joe Morton, Paul Rodriguez, Bruce McGill, Barry Shabaka Henley, Giancarlo Esposito"/>
    <x v="45"/>
    <s v="Will Smith, Jamie Foxx"/>
    <s v="A biography of sports legend Muhammad Ali, focusing on his triumphs and controversies between 1964 and 1974"/>
    <s v="A biography of sports legend Muhammad"/>
    <n v="6.8"/>
    <n v="92433"/>
    <n v="156368023.71541542"/>
    <n v="107000000"/>
    <x v="298"/>
    <n v="58203105"/>
    <n v="128328064.39988177"/>
    <n v="87812729"/>
    <n v="397"/>
  </r>
  <r>
    <s v="tt0248845"/>
    <x v="361"/>
    <x v="0"/>
    <s v="16/11/2001"/>
    <s v="Comedy"/>
    <s v=" Drama"/>
    <s v=" Music"/>
    <n v="95"/>
    <s v="USA"/>
    <s v="English"/>
    <s v="German"/>
    <m/>
    <x v="328"/>
    <s v="John Cameron Mitchell, Stephen Trask"/>
    <s v="John Cameron Mitchell, Miriam Shor, Stephen Trask, Theodore Liscinski, Rob Campbell, Michael Aronov, Andrea Martin, Ben Mayer-Goodman, Alberta Watson, Gene Pyrz, Michael Pitt, Karen Hines, Max Toulch, Maurice Dean Wint, Ermes Blarasin"/>
    <x v="277"/>
    <s v="John Cameron Mitchell"/>
    <s v="A transgender punk-rock girl from East Berlin tours the U.S. with her band as she tells her life story and follows the former lover/band-mate who stole her songs."/>
    <s v="A transgender punk-rock girl from"/>
    <n v="7.7"/>
    <n v="31483"/>
    <n v="8768300.3952569403"/>
    <n v="6000000"/>
    <x v="299"/>
    <n v="3067312"/>
    <n v="5325573.3833992239"/>
    <n v="3644200"/>
    <n v="237"/>
  </r>
  <r>
    <s v="tt0249462"/>
    <x v="362"/>
    <x v="1"/>
    <s v="23/02/2001"/>
    <s v="Drama"/>
    <s v=" Music"/>
    <m/>
    <n v="110"/>
    <s v="UK, France"/>
    <s v="English"/>
    <m/>
    <m/>
    <x v="329"/>
    <s v="Lee Hall"/>
    <s v="Jamie Bell, Jean Heywood, Jamie Draven, Gary Lewis, Stuart Wells, Mike Elliot, Billy Fane, Nicola Blackwell, Julie Walters, Carol McGuigan, Joe Renton, Colin MacLachlan, Janine Birkett, Trevor Fox, Charlie Hardwick"/>
    <x v="194"/>
    <s v="Jamie Bell, Jean Heywood"/>
    <s v="A talented young boy becomes torn between his unexpected love of dance and the disintegration of his family."/>
    <s v="A talented young boy becomes torn"/>
    <n v="7.7"/>
    <n v="124065"/>
    <n v="7514837.3983740006"/>
    <n v="5000000"/>
    <x v="300"/>
    <n v="21995263"/>
    <n v="164246597.74284589"/>
    <n v="109281538"/>
    <n v="468"/>
  </r>
  <r>
    <s v="tt0249478"/>
    <x v="363"/>
    <x v="0"/>
    <d v="2002-05-04T00:00:00"/>
    <s v="Crime"/>
    <s v=" Mystery"/>
    <s v=" Thriller"/>
    <n v="89"/>
    <s v="USA"/>
    <s v="English"/>
    <m/>
    <m/>
    <x v="330"/>
    <s v="Lewis Colick, William S. Comanor"/>
    <s v="John Travolta, Matt O'Leary, Ruben Santiago-Hudson, Vince Vaughn, Susan Floyd, Teri Polo, Angelica Page, James Lashly, Rebecca Tilney, Debra Mooney, Leland L. Jones, William Parry, Steve Buscemi, Suzanne Nystrom, George Christy"/>
    <x v="122"/>
    <s v="John Travolta, Matt O'Leary"/>
    <s v="When Danny witnesses his stepfather Rick murder a man, Danny's father Frank has to protect his son from the greatest danger."/>
    <s v="When Danny witnesses his stepfather"/>
    <n v="5.6"/>
    <n v="24178"/>
    <n v="109603754.94071175"/>
    <n v="75000000"/>
    <x v="301"/>
    <n v="45246095"/>
    <n v="79279017.670434996"/>
    <n v="54249294"/>
    <n v="193"/>
  </r>
  <r>
    <s v="tt0250224"/>
    <x v="364"/>
    <x v="0"/>
    <s v="14/09/2001"/>
    <s v="Drama"/>
    <s v=" Romance"/>
    <m/>
    <n v="99"/>
    <s v="USA"/>
    <s v="English"/>
    <m/>
    <m/>
    <x v="331"/>
    <s v="Phil Hay, Matt Manfredi"/>
    <s v="Kirsten Dunst, Jay Hernandez, Bruce Davison, Herman Osorio, Miguel Castro, Tommy De La Cruz, Rolando Molina, Soledad St. Hilaire, Lucinda Jenney, Taryn Manning, Richard Steinmetz, Ana Argueta, Neil Looy, Marion Moseley, Mike Jones"/>
    <x v="146"/>
    <s v="Kirsten Dunst, Jay Hernandez"/>
    <s v="At Pacific Palisades High, a poor Latino falls hard for a troubled girl from an affluent neighborhood."/>
    <s v="At Pacific Palisades High, a poor"/>
    <n v="6.5"/>
    <n v="23602"/>
    <n v="18997984.189723369"/>
    <n v="13000000"/>
    <x v="302"/>
    <n v="16937988"/>
    <n v="29137044.676838022"/>
    <n v="19937988"/>
    <n v="166"/>
  </r>
  <r>
    <s v="tt0312843"/>
    <x v="365"/>
    <x v="0"/>
    <s v="25/11/2011"/>
    <s v="Crime"/>
    <s v=" Drama"/>
    <s v=" Horror"/>
    <n v="99"/>
    <s v="Japan"/>
    <s v="Japanese"/>
    <m/>
    <m/>
    <x v="332"/>
    <s v="Sion Sono"/>
    <s v="Ryo Ishibashi, Masatoshi Nagase, Mai Hosho, Tamao Sat√¥, Takashi Nomura, Rolly, Joshua, Masato Tsujioka, K√¥suke Hamamoto, Kei Nagase, Y√¥ko Kamon, Maiko Mori, Sayako Hagiwara, Takatoshi Kaneko, Mika Miyakawa"/>
    <x v="278"/>
    <s v="Ryo Ishibashi, Masatoshi Nagase"/>
    <s v="A detective is trying to find the cause of a string of suicides."/>
    <s v="A detective is trying to find"/>
    <n v="6.6"/>
    <n v="18316"/>
    <m/>
    <n v="250000"/>
    <x v="4"/>
    <m/>
    <m/>
    <m/>
    <n v="157"/>
  </r>
  <r>
    <s v="tt0250310"/>
    <x v="366"/>
    <x v="0"/>
    <s v="31/05/2002"/>
    <s v="Comedy"/>
    <s v=" Crime"/>
    <m/>
    <n v="86"/>
    <s v="USA"/>
    <s v="English"/>
    <s v="Vietnamese"/>
    <s v="Spanish"/>
    <x v="333"/>
    <s v="David Garrett, Jason Ward"/>
    <s v="Chris Kattan, Vinessa Shaw, Peter Falk, Peter Berg, Chris Penn, Fred Ward, Richard Roundtree, Matthew Glave, Roger Fan, Dave Sheridan, Michael Massee, Vincent Pastore, Fiona Hale, Kip King, Al Eben"/>
    <x v="279"/>
    <s v="Chris Kattan, Vinessa Shaw"/>
    <s v="The loser son of a Mafia honcho must go undercover for the FBI."/>
    <s v="The loser son of a Mafia honcho"/>
    <n v="4.7"/>
    <n v="12398"/>
    <n v="16075217.391304391"/>
    <n v="11000000"/>
    <x v="303"/>
    <n v="23980304"/>
    <n v="36933180.225138441"/>
    <n v="25272752"/>
    <n v="108"/>
  </r>
  <r>
    <s v="tt0250323"/>
    <x v="367"/>
    <x v="0"/>
    <d v="2002-08-11T00:00:00"/>
    <s v="Crime"/>
    <s v=" Drama"/>
    <s v=" Mystery"/>
    <n v="101"/>
    <s v="USA"/>
    <s v="English"/>
    <m/>
    <m/>
    <x v="334"/>
    <s v="Elisabeth Sanxay Holding, Scott McGehee"/>
    <s v="Tilda Swinton, Goran Visnjic, Jonathan Tucker, Peter Donat, Josh Lucas, Raymond J. Barry, Tamara Hope, Jordon Dorrance, Heather Mathieson, Holmes Osborne, Richard Gross, Kip Martin, Frankie Loyal, Kip Ellwood, Margot Krindel"/>
    <x v="280"/>
    <s v="Tilda Swinton, Goran Visnjic"/>
    <s v="A woman spirals out of control while trying to keep her son from being found culpable in a murder investigation."/>
    <s v="A woman spirals out of control"/>
    <n v="6.5"/>
    <n v="10923"/>
    <n v="4384150.1976284701"/>
    <n v="3000000"/>
    <x v="304"/>
    <n v="8823109"/>
    <n v="14659909.949288577"/>
    <n v="10031529"/>
    <n v="181"/>
  </r>
  <r>
    <s v="tt0250494"/>
    <x v="368"/>
    <x v="0"/>
    <d v="2002-08-03T00:00:00"/>
    <s v="Comedy"/>
    <s v=" Romance"/>
    <m/>
    <n v="96"/>
    <s v="USA"/>
    <s v="English"/>
    <m/>
    <m/>
    <x v="335"/>
    <s v="Amanda Brown, Karen McCullah"/>
    <s v="Reese Witherspoon, Luke Wilson, Selma Blair, Matthew Davis, Victor Garber, Jennifer Coolidge, Holland Taylor, Ali Larter, Jessica Cauffiel, Alanna Ubach, Oz Perkins, Linda Cardellini, Bruce Thomas, Meredith Scott Lynn, Raquel Welch"/>
    <x v="281"/>
    <s v="Reese Witherspoon, Luke Wilson"/>
    <s v="Elle Woods, a fashionable sorority queen, is dumped by her boyfriend. She decides to follow him to law school. While she is there, she figures out that there is more to her than just looks."/>
    <s v="Elle Woods, a fashionable sorority"/>
    <n v="6.3"/>
    <n v="180089"/>
    <n v="26304901.185770821"/>
    <n v="18000000"/>
    <x v="305"/>
    <n v="96520674"/>
    <n v="207187162.3188543"/>
    <n v="141774679"/>
    <n v="588"/>
  </r>
  <r>
    <s v="tt0313670"/>
    <x v="369"/>
    <x v="3"/>
    <s v="21/02/2003"/>
    <s v="Crime"/>
    <s v=" Drama"/>
    <m/>
    <n v="106"/>
    <s v="UK, Germany, Spain"/>
    <s v="English"/>
    <s v="Scots"/>
    <m/>
    <x v="336"/>
    <s v="Paul Laverty"/>
    <s v="Martin Compston, William Ruane, Annmarie Fulton, Michelle Abercromby, Michelle Coulter, Gary McCormack, Tommy McKee, Calum McAlees, Robert Rennie, Martin McCardie, Robert Harrison, George McNeilage, Rikki Traynor, Jon Morrison, Junior Walker"/>
    <x v="282"/>
    <s v="Martin Compston, William Ruane"/>
    <s v="Determined to have a normal family life once his mother gets out of prison, a Scottish teenager from a tough background sets out to raise the money for a home."/>
    <s v="Determined to have a normal family"/>
    <n v="7.4"/>
    <n v="12871"/>
    <m/>
    <m/>
    <x v="4"/>
    <n v="316319"/>
    <m/>
    <n v="3633509"/>
    <n v="78"/>
  </r>
  <r>
    <s v="tt0250687"/>
    <x v="370"/>
    <x v="0"/>
    <d v="2002-11-01T00:00:00"/>
    <s v="Action"/>
    <s v=" Adventure"/>
    <s v=" Comedy"/>
    <n v="112"/>
    <s v="USA, Canada"/>
    <s v="English"/>
    <m/>
    <m/>
    <x v="337"/>
    <s v="Andy Breckman"/>
    <s v="Breckin Meyer, Jenica Bergere, Cuba Gooding Jr., Carrie Diamond, Douglas Haase, Chris Myers, Kevin Frazier, Seth Green, Gloria Allred, Vince Vieluf, Ren√©e Lee, Corinna Harney, Jane C. Walsh, Lanei Chapman, Whoopi Goldberg"/>
    <x v="193"/>
    <s v="Breckin Meyer, Jenica Bergere"/>
    <s v="A Las Vegas casino magnate, determined to find a new avenue for wagering, sets up a race for money."/>
    <s v="A Las Vegas casino magnate, determined"/>
    <n v="6.4"/>
    <n v="107375"/>
    <n v="70146403.162055522"/>
    <n v="48000000"/>
    <x v="306"/>
    <n v="56618055"/>
    <n v="124946138.24434815"/>
    <n v="85498534"/>
    <n v="523"/>
  </r>
  <r>
    <s v="tt0250797"/>
    <x v="371"/>
    <x v="3"/>
    <s v="20/12/2002"/>
    <s v="Drama"/>
    <s v=" Romance"/>
    <s v=" Thriller"/>
    <n v="124"/>
    <s v="France, Germany, USA"/>
    <s v="English"/>
    <s v="French"/>
    <m/>
    <x v="338"/>
    <s v="Claude Chabrol, Alvin Sargent"/>
    <s v="Diane Lane, Erik Per Sullivan, Richard Gere, Olivier Martinez, Myra Lucretia Taylor, Michelle Monaghan, Chad Lowe, Joseph Badalucco Jr., Erich Anderson, Damon Gupton, Kate Burton, Margaret Colin, Marc Forget, Larry Gleason, Dominic Chianese"/>
    <x v="283"/>
    <s v="Diane Lane, Erik Per Sullivan"/>
    <s v="A New York suburban couple's marriage goes dangerously awry when the wife indulges in an adulterous fling."/>
    <s v="A New York suburban couple's marriage"/>
    <n v="6.7"/>
    <n v="78388"/>
    <n v="71931906.614785999"/>
    <n v="50000000"/>
    <x v="307"/>
    <n v="52775765"/>
    <n v="171396159.0596109"/>
    <n v="119137784"/>
    <n v="557"/>
  </r>
  <r>
    <s v="tt0251075"/>
    <x v="372"/>
    <x v="0"/>
    <d v="2001-06-07T00:00:00"/>
    <s v="Comedy"/>
    <s v=" Sci-Fi"/>
    <m/>
    <n v="101"/>
    <s v="USA"/>
    <s v="English"/>
    <m/>
    <m/>
    <x v="339"/>
    <s v="Don Jakoby, David Diamond"/>
    <s v="David Duchovny, Julianne Moore, Orlando Jones, Seann William Scott, Ted Levine, Ethan Suplee, Michael Bower, Pat Kilbane, Ty Burrell, Dan Aykroyd, Katharine Towne, Gregory Itzin, Ashley Clark, Michelle Wolff, Sarah Silverman"/>
    <x v="21"/>
    <s v="David Duchovny, Julianne Moore"/>
    <s v="A fire-fighting cadet, two college professors, and a geeky but sexy government scientist work against an alien organism that has been rapidly evolving since its arrival on Earth inside a meteor."/>
    <s v="A fire-fighting cadet, two college"/>
    <n v="6.1"/>
    <n v="118060"/>
    <n v="116910671.9367592"/>
    <n v="80000000"/>
    <x v="308"/>
    <n v="38345494"/>
    <n v="143765480.00458536"/>
    <n v="98376292"/>
    <n v="443"/>
  </r>
  <r>
    <s v="tt0314063"/>
    <x v="373"/>
    <x v="5"/>
    <s v="19/11/2004"/>
    <s v="Animation"/>
    <s v=" Action"/>
    <s v=" Crime"/>
    <n v="103"/>
    <s v="France, Italy, UK"/>
    <s v="English"/>
    <s v="French"/>
    <m/>
    <x v="340"/>
    <s v="Enki Bilal, Serge Lehman"/>
    <s v="Linda Hardy, Thomas Kretschmann, Charlotte Rampling, Yann Collette, Fr√©d√©ric Pierrot, Thomas M. Pollard, Joe Sheridan, Corinne Jaber, Olivier Achard, Jerry Di Giacomo, Dominique Mahut, Gary Cowan, Augustin Legrand, Javon Constantin, Owen Steketee"/>
    <x v="284"/>
    <s v="Linda Hardy, Thomas Kretschmann"/>
    <s v="In the distant future, Earth is occupied by ancient gods and genetically altered humans. When a god is sentenced to death he seeks a new human host and a woman to bear his child."/>
    <s v="In the distant future, Earth is"/>
    <n v="6"/>
    <n v="20366"/>
    <m/>
    <s v="EUR 22100000"/>
    <x v="4"/>
    <m/>
    <m/>
    <n v="7172452"/>
    <n v="181"/>
  </r>
  <r>
    <s v="tt0314067"/>
    <x v="374"/>
    <x v="3"/>
    <s v="15/03/2002"/>
    <s v="Comedy"/>
    <s v=" Drama"/>
    <m/>
    <n v="110"/>
    <s v="Romania, France"/>
    <s v="Romanian"/>
    <m/>
    <m/>
    <x v="341"/>
    <s v="Nae Caranfil"/>
    <s v="Mircea Diaconu, Gheorghe Dinica, Mara Nicolescu, Viorica Voda, Marius Florea Vizante, Florin Zamfirescu, Cristian Gheorghe, Florin Calinescu, Constantin Draganescu, Monica Ghiuta, Ovidiu Niculescu, Valentin Popescu, Nae Caranfil, Gabriela Bobes, Marius Capota"/>
    <x v="285"/>
    <s v="Mircea Diaconu, Gheorghe Dinica"/>
    <s v="Ovidiu, a high-school teacher looking for an extra buck, finds an unexpected way to earn easy money."/>
    <s v="Ovidiu, a high-school teacher"/>
    <n v="8.5"/>
    <n v="12252"/>
    <m/>
    <m/>
    <x v="4"/>
    <m/>
    <m/>
    <n v="20795"/>
    <n v="33"/>
  </r>
  <r>
    <s v="tt0251114"/>
    <x v="375"/>
    <x v="3"/>
    <s v="31/05/2002"/>
    <s v="Drama"/>
    <s v=" War"/>
    <m/>
    <n v="125"/>
    <s v="USA"/>
    <s v="English"/>
    <s v="German"/>
    <m/>
    <x v="135"/>
    <s v="John Katzenbach, Billy Ray"/>
    <s v="Bruce Willis, Colin Farrell, Terrence Howard, Cole Hauser, Marcel Iures, Linus Roache, Vicellous Shannon, Maury Sterling, Sam Jaeger, Scott Michael Campbell, Rory Cochrane, Sebastian Tillinger, Rick Ravanello, Adrian Grenier, Michael Weston"/>
    <x v="136"/>
    <s v="Bruce Willis, Colin Farrell"/>
    <s v="A law student becomes a lieutenant during World War II, is captured and asked to defend a black prisoner of war falsely accused of murder."/>
    <s v="A law student becomes a lieutenant"/>
    <n v="6.3"/>
    <n v="50267"/>
    <n v="100704669.2607004"/>
    <n v="70000000"/>
    <x v="309"/>
    <n v="19077641"/>
    <n v="46449372.677509733"/>
    <n v="32287044"/>
    <n v="202"/>
  </r>
  <r>
    <s v="tt0251127"/>
    <x v="376"/>
    <x v="4"/>
    <s v="24/04/2003"/>
    <s v="Comedy"/>
    <s v=" Romance"/>
    <m/>
    <n v="116"/>
    <s v="USA, Germany"/>
    <s v="English"/>
    <m/>
    <m/>
    <x v="206"/>
    <s v="Michele Alexander, Jeannie Long"/>
    <s v="Kate Hudson, Matthew McConaughey, Kathryn Hahn, Annie Parisse, Adam Goldberg, Thomas Lennon, Michael Michele, Shalom Harlow, Robert Klein, Bebe Neuwirth, Samantha Quan, Justin Peroff, Celia Weston, James Murtaugh, Archie MacGregor"/>
    <x v="259"/>
    <s v="Kate Hudson, Matthew McConaughey"/>
    <s v="Benjamin Barry is an advertising executive and ladies' man who, to win a big campaign, bets that he can make a woman fall in love with him in 10 days."/>
    <s v="Benjamin Barry is an advertising"/>
    <n v="6.4"/>
    <n v="205336"/>
    <n v="70329076.086956501"/>
    <n v="50000000"/>
    <x v="310"/>
    <n v="105813373"/>
    <n v="249671577.61878797"/>
    <n v="177502387"/>
    <n v="387"/>
  </r>
  <r>
    <s v="tt0251160"/>
    <x v="377"/>
    <x v="3"/>
    <d v="2002-10-05T00:00:00"/>
    <s v="Crime"/>
    <s v=" Drama"/>
    <s v=" Thriller"/>
    <n v="116"/>
    <s v="USA"/>
    <s v="English"/>
    <s v="Spanish"/>
    <m/>
    <x v="342"/>
    <s v="James Kearns"/>
    <s v="Gabriela Oltean, Denzel Washington, Kimberly Elise, Ron Annabelle, Daniel E. Smith, David Thornton, Barry G. King, Laura Harring, Kevin Connolly, Larissa Laskin, Vanessa Branch, Stephanie Moore, James Finnerty, Anne Heche, James Woods"/>
    <x v="286"/>
    <s v="Gabriela Oltean, Denzel Washington"/>
    <s v="John Quincy Archibald takes a hospital emergency room hostage when his insurance won't cover his son's heart transplant."/>
    <s v="John Quincy Archibald takes a"/>
    <n v="7.1"/>
    <n v="121329"/>
    <n v="51790972.762645923"/>
    <n v="36000000"/>
    <x v="311"/>
    <n v="71756802"/>
    <n v="147093224.94980547"/>
    <n v="102244770"/>
    <n v="412"/>
  </r>
  <r>
    <s v="tt0251736"/>
    <x v="378"/>
    <x v="4"/>
    <s v="25/06/2004"/>
    <s v="Horror"/>
    <m/>
    <m/>
    <n v="89"/>
    <s v="USA"/>
    <s v="English"/>
    <m/>
    <m/>
    <x v="343"/>
    <s v="Rob Zombie"/>
    <s v="Chad Bannon, William Bassett, Karen Black, Erin Daniels, Joe Dobbs III, Judith Drake, Dennis Fimple, Gregg Gibbs, Walton Goggins, Sid Haig, Chris Hardwick, Ken Johnson, Jennifer Jostyn, Irwin Keyes, Matthew McGrory"/>
    <x v="287"/>
    <s v="Chad Bannon, William Bassett"/>
    <s v="Two young couples traveling across the backwoods of Texas searching for urban legends of murder end up as prisoners of a bizarre and sadistic backwater family of serial killers."/>
    <s v="Two young couples traveling across"/>
    <n v="6.1"/>
    <n v="74975"/>
    <n v="9846070.6521739103"/>
    <n v="7000000"/>
    <x v="312"/>
    <n v="12634962"/>
    <n v="23672127.016277168"/>
    <n v="16829545"/>
    <n v="956"/>
  </r>
  <r>
    <s v="tt0252028"/>
    <x v="379"/>
    <x v="5"/>
    <s v="22/10/2004"/>
    <s v="Comedy"/>
    <s v=" Romance"/>
    <m/>
    <n v="91"/>
    <s v="USA"/>
    <s v="English"/>
    <s v="Spanish"/>
    <m/>
    <x v="344"/>
    <s v="Deborah Kaplan, Harry Elfont"/>
    <s v="Ben Affleck, James Gandolfini, Christina Applegate, Catherine O'Hara, Josh Zuckerman, Bill Macy, Jennifer Morrison, Udo Kier, David Selby, Stephanie Faracy, Stephen Root, Sy Richardson, Tangie Ambrose, John 'B.J.' Bryant, Peter Jason"/>
    <x v="118"/>
    <s v="Ben Affleck, James Gandolfini"/>
    <s v="A lonely, obnoxious young millionaire pays a family to spend Christmas with him."/>
    <s v="A lonely, obnoxious young millionaire"/>
    <n v="5.4"/>
    <n v="21916"/>
    <n v="61654287.983059801"/>
    <n v="45000000"/>
    <x v="313"/>
    <n v="11663156"/>
    <n v="20723632.494213864"/>
    <n v="15125687"/>
    <n v="122"/>
  </r>
  <r>
    <s v="tt0252076"/>
    <x v="380"/>
    <x v="3"/>
    <d v="2003-04-04T00:00:00"/>
    <s v="Comedy"/>
    <s v=" Drama"/>
    <s v=" Romance"/>
    <n v="105"/>
    <s v="USA"/>
    <s v="English"/>
    <s v="French"/>
    <s v="Spanish"/>
    <x v="345"/>
    <s v="John Hughes, Kevin Wade"/>
    <s v="Jennifer Lopez, Ralph Fiennes, Natasha Richardson, Stanley Tucci, Tyler Posey, Frances Conroy, Chris Eigeman, Amy Sedaris, Marissa Matrone, Priscilla Lopez, Bob Hoskins, Lisa Roberts Gillan, Maddie Corman, Sharon Wilkins, Jayne Houdyshell"/>
    <x v="175"/>
    <s v="Jennifer Lopez, Ralph Fiennes"/>
    <s v="A Senatorial candidate falls for a hotel maid, thinking she is a socialite, when he sees her trying on a wealthy woman's dress."/>
    <s v="A Senatorial candidate falls for"/>
    <n v="5.3"/>
    <n v="82799"/>
    <n v="79125097.276264608"/>
    <n v="55000000"/>
    <x v="314"/>
    <n v="94011225"/>
    <n v="222854675.49762648"/>
    <n v="154906693"/>
    <n v="252"/>
  </r>
  <r>
    <s v="tt0252299"/>
    <x v="381"/>
    <x v="0"/>
    <s v="15/07/2005"/>
    <s v="Comedy"/>
    <s v=" Crime"/>
    <s v=" Drama"/>
    <n v="98"/>
    <s v="UK, Germany"/>
    <s v="English"/>
    <s v="Turkish"/>
    <m/>
    <x v="162"/>
    <s v="Robert O'Connor, Gregor Jordan"/>
    <s v="Joaquin Phoenix, Ed Harris, Scott Glenn, Anna Paquin, Elizabeth McGovern, Michael Pe√±a, Leon, Gabriel Mann, Dean Stockwell, Brian Delate, Shiek Mahmud-Bey, Amani Gethers, Noah Lee Margetts, Tom Ellis, Kick Gurry"/>
    <x v="288"/>
    <s v="Joaquin Phoenix, Ed Harris"/>
    <s v="A criminal subculture operates among U.S. soldiers stationed in West Germany just before the fall of the Berlin wall."/>
    <s v="A criminal subculture operates"/>
    <n v="6.8"/>
    <n v="23225"/>
    <n v="21920750.988142349"/>
    <n v="15000000"/>
    <x v="315"/>
    <n v="354421"/>
    <n v="3362181.4044268862"/>
    <n v="2300684"/>
    <n v="111"/>
  </r>
  <r>
    <s v="tt0315642"/>
    <x v="382"/>
    <x v="9"/>
    <d v="2016-08-01T00:00:00"/>
    <s v="Action"/>
    <s v=" Crime"/>
    <s v=" Drama"/>
    <n v="103"/>
    <s v="India"/>
    <s v="Hindi"/>
    <m/>
    <m/>
    <x v="346"/>
    <s v="Vidhu Vinod Chopra, Vidhu Vinod Chopra"/>
    <s v="Amitabh Bachchan, Farhan Akhtar, Aditi Rao Hydari, Manav Kaul, Neil Nitin Mukesh, John Abraham, Anjum Sharma, Prakash Belawadi, Murli Sharma, Nasirr Khan, Seema Bhargava, Nishigandha Wad, Saachi Tiwari, Vaidehi Parshurami, Vivekanand Singh"/>
    <x v="192"/>
    <s v="Amitabh Bachchan, Farhan Akhtar"/>
    <s v="A grief-stricken cop and an amputee grandmaster are brought together by a peculiar twist of fate as part of a wider conspiracy that has darkened their lives."/>
    <s v="A grief-stricken cop and an amputee"/>
    <n v="7.1"/>
    <n v="16992"/>
    <m/>
    <m/>
    <x v="4"/>
    <n v="1124045"/>
    <m/>
    <n v="5633588"/>
    <n v="118"/>
  </r>
  <r>
    <s v="tt0252444"/>
    <x v="383"/>
    <x v="3"/>
    <s v="22/11/2002"/>
    <s v="Adventure"/>
    <s v=" Biography"/>
    <s v=" Drama"/>
    <n v="94"/>
    <s v="Australia"/>
    <s v="English"/>
    <s v="Aboriginal"/>
    <m/>
    <x v="347"/>
    <s v="Doris Pilkington, Christine Olsen"/>
    <s v="Everlyn Sampi, Tianna Sansbury, Laura Monaghan, David Gulpilil, Ningali Lawford, Myarn Lawford, Deborah Mailman, Jason Clarke, Kenneth Branagh, Natasha Wanganeen, Garry McDonald, Roy Billing, Lorna Lesley, Celine O'Leary, Kate Roberts"/>
    <x v="289"/>
    <s v="Everlyn Sampi, Tianna Sansbury"/>
    <s v="In 1931, three half-white, half-Aboriginal girls escape after being plucked from their houses to be trained as domestic staff, and set off on a journey across the Outback."/>
    <s v="In 1931, three half-white, half-Aboriginal"/>
    <n v="7.4"/>
    <n v="27104"/>
    <n v="8631828.7937743198"/>
    <n v="6000000"/>
    <x v="316"/>
    <n v="6199600"/>
    <n v="23330985.871712066"/>
    <n v="16217411"/>
    <n v="254"/>
  </r>
  <r>
    <s v="tt0252480"/>
    <x v="384"/>
    <x v="0"/>
    <s v="25/02/2005"/>
    <s v="Drama"/>
    <s v=" History"/>
    <s v=" War"/>
    <n v="108"/>
    <s v="USA"/>
    <s v="English"/>
    <s v="German"/>
    <m/>
    <x v="122"/>
    <s v="Miklos Nyiszli, Tim Blake Nelson"/>
    <s v="David Arquette, Velizar Binev, David Chandler, Michael Stuhlbarg, George Zlatarev, Dimitar Ivanov, Daniel Benzali, Allan Corduner, Steve Buscemi, Harvey Keitel, Henry Stram, Kamelia Grigorova, Lisa Benavides-Nelson, Shirly Brener, Mira Sorvino"/>
    <x v="199"/>
    <s v="David Arquette, Velizar Binev"/>
    <s v="A Nazi doctor, along with the Sonderkommando, Jews who are forced to work in the crematoria of Auschwitz against their fellow Jews, find themselves in a moral grey zone."/>
    <s v="A Nazi doctor, along with the"/>
    <n v="7"/>
    <n v="10154"/>
    <n v="7306916.9960474502"/>
    <n v="5000000"/>
    <x v="317"/>
    <n v="517872"/>
    <n v="908384.22988142527"/>
    <n v="621592"/>
    <n v="101"/>
  </r>
  <r>
    <s v="tt0252501"/>
    <x v="385"/>
    <x v="0"/>
    <s v="18/01/2002"/>
    <s v="Drama"/>
    <s v=" Mystery"/>
    <m/>
    <n v="101"/>
    <s v="USA"/>
    <s v="English"/>
    <m/>
    <m/>
    <x v="348"/>
    <s v="Stephen King, William Goldman"/>
    <s v="Anthony Hopkins, Anton Yelchin, Hope Davis, Mika Boorem, David Morse, Alan Tudyk, Tom Bower, Celia Weston, Adam LeFevre, Will Rothhaar, Timothy Reifsnyder, Deirdre O'Connell, Terry Beaver, Joe Blankenship, Brett Fleisher"/>
    <x v="189"/>
    <s v="Anthony Hopkins, Anton Yelchin"/>
    <s v="Widowed Liz Garfield and her son Bobby change when mysterious stranger Ted Brautigan enters their lives."/>
    <s v="Widowed Liz Garfield and her son"/>
    <n v="6.9"/>
    <n v="35999"/>
    <n v="45302885.37549419"/>
    <n v="31000000"/>
    <x v="318"/>
    <n v="24185781"/>
    <n v="45185119.794268891"/>
    <n v="30919415"/>
    <n v="291"/>
  </r>
  <r>
    <s v="tt0252503"/>
    <x v="386"/>
    <x v="0"/>
    <d v="2002-08-02T00:00:00"/>
    <s v="Action"/>
    <s v=" Crime"/>
    <s v=" Drama"/>
    <n v="109"/>
    <s v="Canada, USA"/>
    <s v="English"/>
    <m/>
    <m/>
    <x v="349"/>
    <s v="David Mamet"/>
    <s v="Gene Hackman, Danny DeVito, Delroy Lindo, Sam Rockwell, Rebecca Pidgeon, Ricky Jay, Patti LuPone, Alan Bilzerian, Richard L. Friedman, Robert Lussier, Mark Camacho, Michelle Sweeney, Elyzabeth Walling, Mike Tsar, Jim Frangione"/>
    <x v="73"/>
    <s v="Gene Hackman, Danny DeVito"/>
    <s v="A career jewel thief finds himself at tense odds with his longtime partner, a crime boss who sends his nephew to keep watch."/>
    <s v="A career jewel thief finds himself"/>
    <n v="6.5"/>
    <n v="32860"/>
    <n v="56993952.56917011"/>
    <n v="39000000"/>
    <x v="319"/>
    <n v="23510841"/>
    <n v="41664993.533438846"/>
    <n v="28510652"/>
    <n v="283"/>
  </r>
  <r>
    <s v="tt0252866"/>
    <x v="387"/>
    <x v="0"/>
    <s v="31/10/2001"/>
    <s v="Comedy"/>
    <m/>
    <m/>
    <n v="108"/>
    <s v="USA"/>
    <s v="English"/>
    <m/>
    <m/>
    <x v="284"/>
    <s v="Adam Herz, David H. Steinberg"/>
    <s v="Jason Biggs, Shannon Elizabeth, Alyson Hannigan, Chris Klein, Thomas Ian Nicholas, Natasha Lyonne, Tara Reid, Seann William Scott, Mena Suvari, Eddie Kaye Thomas, Chris Owen, Eugene Levy, Molly Cheek, Denise Faye, Lisa Arturo"/>
    <x v="198"/>
    <s v="Jason Biggs, Shannon Elizabeth"/>
    <s v="Jim and his friends are now in college, and they decide to meet up at the beach house for some fun."/>
    <s v="Jim and his friends are now in"/>
    <n v="6.4"/>
    <n v="236374"/>
    <n v="43841501.976284698"/>
    <n v="30000000"/>
    <x v="320"/>
    <n v="145103595"/>
    <n v="420226050.116009"/>
    <n v="287553595"/>
    <n v="436"/>
  </r>
  <r>
    <s v="tt0253474"/>
    <x v="388"/>
    <x v="3"/>
    <s v="25/10/2002"/>
    <s v="Biography"/>
    <s v=" Drama"/>
    <s v=" Music"/>
    <n v="150"/>
    <s v="UK, France, Poland, Germany, USA"/>
    <s v="English"/>
    <s v="German"/>
    <s v="Russian"/>
    <x v="350"/>
    <s v="Ronald Harwood, Wladyslaw Szpilman"/>
    <s v="Adrien Brody, Emilia Fox, Michal Zebrowski, Ed Stoppard, Maureen Lipman, Frank Finlay, Jessica Kate Meyer, Julia Rayner, Wanja Mues, Richard Ridings, Nomi Sharron, Anthony Milner, Lucy Skeaping, Roddy Skeaping, Ben Harlan"/>
    <x v="290"/>
    <s v="Adrien Brody, Emilia Fox"/>
    <s v="A Polish Jewish musician struggles to survive the destruction of the Warsaw ghetto of World War II."/>
    <s v="A Polish Jewish musician struggles"/>
    <n v="8.5"/>
    <n v="707942"/>
    <n v="50352334.630350202"/>
    <n v="35000000"/>
    <x v="321"/>
    <n v="32572577"/>
    <n v="172740987.91521403"/>
    <n v="120072577"/>
    <n v="937"/>
  </r>
  <r>
    <s v="tt0253556"/>
    <x v="389"/>
    <x v="3"/>
    <s v="22/11/2002"/>
    <s v="Action"/>
    <s v=" Adventure"/>
    <s v=" Fantasy"/>
    <n v="101"/>
    <s v="USA, UK, Ireland"/>
    <s v="English"/>
    <m/>
    <m/>
    <x v="351"/>
    <s v="Gregg Chabot, Kevin Peterka"/>
    <s v="Christian Bale, Matthew McConaughey, Izabella Scorupco, Gerard Butler, Scott Moutter, David Kennedy, Alexander Siddig, Ned Dennehy, Rory Keenan, Terence Maynard, Doug Cockle, Randall Carlton, Chris Kelly, Ben Thornton, Alice Krige"/>
    <x v="37"/>
    <s v="Christian Bale, Matthew McConaughey"/>
    <s v="A brood of fire-breathing dragons emerges from the earth and begins setting everything ablaze, establishing dominance over the planet."/>
    <s v="A brood of fire-breathing dragons"/>
    <n v="6.2"/>
    <n v="124603"/>
    <n v="86318287.937743202"/>
    <n v="60000000"/>
    <x v="322"/>
    <n v="43061982"/>
    <n v="118184385.83887161"/>
    <n v="82150183"/>
    <n v="601"/>
  </r>
  <r>
    <s v="tt0253754"/>
    <x v="390"/>
    <x v="3"/>
    <s v="16/05/2003"/>
    <s v="Action"/>
    <s v=" Adventure"/>
    <s v=" Sci-Fi"/>
    <n v="116"/>
    <s v="USA"/>
    <s v="English"/>
    <m/>
    <m/>
    <x v="352"/>
    <s v="Gene Roddenberry, John Logan"/>
    <s v="Patrick Stewart, Jonathan Frakes, Brent Spiner, LeVar Burton, Michael Dorn, Marina Sirtis, Gates McFadden, Tom Hardy, Ron Perlman, Shannon Cochran, Dina Meyer, Jude Ciccolella, Alan Dale, John Berg, Michael Owen"/>
    <x v="291"/>
    <s v="Patrick Stewart, Jonathan Frakes"/>
    <s v="The Enterprise is diverted to the Romulan homeworld Romulus, supposedly because they want to negotiate a peace treaty. Captain Picard and his crew discover a serious threat to the Federation once Praetor Shinzon plans to attack Earth."/>
    <s v="The Enterprise is diverted to"/>
    <n v="6.4"/>
    <n v="72598"/>
    <n v="86318287.937743202"/>
    <n v="60000000"/>
    <x v="323"/>
    <n v="43254409"/>
    <n v="96872813.436186776"/>
    <n v="67336470"/>
    <n v="854"/>
  </r>
  <r>
    <s v="tt0253798"/>
    <x v="391"/>
    <x v="0"/>
    <d v="2002-07-06T00:00:00"/>
    <s v="Comedy"/>
    <s v=" Sport"/>
    <m/>
    <n v="89"/>
    <s v="USA"/>
    <s v="English"/>
    <m/>
    <m/>
    <x v="353"/>
    <s v="Jon Zack"/>
    <s v="Flex Alexander, A.J. Cook, David Denman, Caroline Dhavernas, Derek Hamilton, Zach Galifianakis, Willie Garson, David Koechner, Thomas Lennon, Jason London, Lee Majors, Victoria Silvstedt, Lewis Arquette, Todd Richards, Rio Tahara"/>
    <x v="292"/>
    <s v="Flex Alexander, A.J. Cook"/>
    <s v="A snowboarder's plans for his own snowboard park go awry when an ex-girlfriend returns to town."/>
    <s v="A snowboarder's plans for his"/>
    <n v="6.4"/>
    <n v="16552"/>
    <n v="35073201.581027761"/>
    <n v="24000000"/>
    <x v="324"/>
    <n v="13906394"/>
    <n v="21603157.302292548"/>
    <n v="14782676"/>
    <n v="93"/>
  </r>
  <r>
    <s v="tt0253867"/>
    <x v="392"/>
    <x v="3"/>
    <s v="22/11/2002"/>
    <s v="Comedy"/>
    <s v=" Romance"/>
    <m/>
    <n v="84"/>
    <s v="USA"/>
    <s v="English"/>
    <m/>
    <m/>
    <x v="354"/>
    <s v="Nancy M. Pimental"/>
    <s v="Lillian Adams, Herbert W. Ankrom, Bryan Anthony, Christina Applegate, Linda Asuma, Jason Bateman, Vahe Bejan, Joe Bellan, Selma Blair, Chelsea Bond, Alexander Chance, Judith Chapman, Charlie Dell, Richard Denni, Cameron Diaz"/>
    <x v="293"/>
    <s v="Lillian Adams, Herbert W. Ankrom"/>
    <s v="A girl finds she is forced to educate herself on the etiquette of wooing the opposite sex when she finally meets Mr. Right."/>
    <s v="A girl finds she is forced to"/>
    <n v="5.2"/>
    <n v="54312"/>
    <n v="61861439.688715957"/>
    <n v="43000000"/>
    <x v="325"/>
    <n v="24718164"/>
    <n v="99725569.552451372"/>
    <n v="69319426"/>
    <n v="422"/>
  </r>
  <r>
    <s v="tt0255589"/>
    <x v="393"/>
    <x v="1"/>
    <s v="22/04/2000"/>
    <s v="Drama"/>
    <s v=" Thriller"/>
    <m/>
    <n v="90"/>
    <s v="South Korea"/>
    <s v="Korean"/>
    <m/>
    <m/>
    <x v="355"/>
    <s v="Ki-duk Kim"/>
    <s v="Jung Suh, Yu-seok Kim, Jae-Hyun Cho, Hang-Seon Jang, Min-seok Son, Ji-Seon Han, Jeong-sik Kang, Hye-kyeong Choi, Seon-hwa Jeon, Yeo-jin Kim, Won Seo, Seung-heon Song"/>
    <x v="294"/>
    <s v="Jung Suh, Yu-seok Kim"/>
    <s v="Working at a fishing resort in an idyllic location, but surrounded by various facets of human unpleasantness, a young mute woman falls in love with a man on the run from the law for committing murder."/>
    <s v="Working at a fishing resort in"/>
    <n v="7"/>
    <n v="12475"/>
    <n v="1502967.4796748001"/>
    <n v="1000000"/>
    <x v="326"/>
    <n v="20666"/>
    <n v="37518.57719512203"/>
    <n v="24963"/>
    <n v="68"/>
  </r>
  <r>
    <s v="tt0255798"/>
    <x v="394"/>
    <x v="0"/>
    <d v="2003-11-07T00:00:00"/>
    <s v="Comedy"/>
    <s v=" Sci-Fi"/>
    <m/>
    <n v="84"/>
    <s v="USA"/>
    <s v="English"/>
    <m/>
    <m/>
    <x v="356"/>
    <s v="Tom Brady, Tom Brady"/>
    <s v="Rob Schneider, Colleen Haskell, John C. McGinley, Edward Asner, Michael Caton, Louis Lombardi, Guy Torry, Bob Rubin, Pilar Schneider, Scott Wilson, Raymond Ma, Michael Papajohn, Ron Rogg√©, Holly Maples, Henriette Mantel"/>
    <x v="243"/>
    <s v="Rob Schneider, Colleen Haskell"/>
    <s v="After receiving organ transplants from various animal donors, a man finds himself taking on the traits of those animals."/>
    <s v="After receiving organ transplants"/>
    <n v="4.8"/>
    <n v="56312"/>
    <n v="68685019.762846038"/>
    <n v="47000000"/>
    <x v="327"/>
    <n v="57743062"/>
    <n v="124496908.98743115"/>
    <n v="85191134"/>
    <n v="141"/>
  </r>
  <r>
    <s v="tt0255819"/>
    <x v="395"/>
    <x v="0"/>
    <d v="2001-09-11T00:00:00"/>
    <s v="Crime"/>
    <s v=" Drama"/>
    <s v=" Romance"/>
    <n v="130"/>
    <s v="USA"/>
    <s v="English"/>
    <m/>
    <m/>
    <x v="66"/>
    <s v="John Singleton"/>
    <s v="Tyrese Gibson, Taraji P. Henson, Omar Gooding, Tamara LaSeon Bass, Candy Ann Brown, A.J. Johnson, Ving Rhames, Snoop Dogg, Angell Conwell, Kareem J. Grimes, Tracey Cherelle Jones, Kaylan Bolton, Kylan Bolton, Freez Luv, Mo'Nique"/>
    <x v="295"/>
    <s v="Tyrese Gibson, Taraji P. Henson"/>
    <s v="In South Central L.A., a misguided 20-year-old African-American man, a &quot;baby boy&quot;, faces the commitments of real life."/>
    <s v="In South Central L.A., a misguided"/>
    <n v="6.4"/>
    <n v="12651"/>
    <n v="23382134.387351841"/>
    <n v="16000000"/>
    <x v="328"/>
    <n v="28734552"/>
    <n v="42937854.090000115"/>
    <n v="29381649"/>
    <n v="87"/>
  </r>
  <r>
    <s v="tt0256009"/>
    <x v="396"/>
    <x v="0"/>
    <s v="30/06/2006"/>
    <s v="Drama"/>
    <s v=" Horror"/>
    <m/>
    <n v="106"/>
    <s v="Mexico, Spain"/>
    <s v="Spanish"/>
    <m/>
    <m/>
    <x v="85"/>
    <s v="Guillermo del Toro, Antonio Trashorras"/>
    <s v="Marisa Paredes, Eduardo Noriega, Federico Luppi, Fernando Tielve, √ç√±igo Garc√©s, Irene Visedo, Jos√© Manuel Lorenzo, Francisco Maestre, Junio Valverde, Berta Ojea, Adri√°n Lamana, Daniel Esparza, Miguel Ortiz, Juan Carlos Vellido, Javier B√≥dalo"/>
    <x v="296"/>
    <s v="Marisa Paredes, Eduardo Noriega"/>
    <s v="After Carlos - a 12-year-old whose father has died in the Spanish Civil War - arrives at an ominous boys' orphanage, he discovers the school is haunted and has many dark secrets which he must uncover."/>
    <s v="After Carlos - a 12-year-old whose"/>
    <n v="7.4"/>
    <n v="60569"/>
    <n v="6576225.2964427052"/>
    <n v="4500000"/>
    <x v="329"/>
    <n v="755249"/>
    <n v="9618920.5235178117"/>
    <n v="6582065"/>
    <n v="231"/>
  </r>
  <r>
    <s v="tt0256276"/>
    <x v="397"/>
    <x v="3"/>
    <d v="2002-04-10T00:00:00"/>
    <s v="Drama"/>
    <s v=" Mystery"/>
    <s v=" Romance"/>
    <n v="102"/>
    <s v="USA, UK"/>
    <s v="English"/>
    <s v="French"/>
    <m/>
    <x v="94"/>
    <s v="A.S. Byatt, David Henry Hwang"/>
    <s v="Gwyneth Paltrow, Aaron Eckhart, Jeremy Northam, Jennifer Ehle, Lena Headey, Holly Aird, Toby Stephens, Trevor Eve, Tom Hickey, Georgia Mackenzie, Tom Hollander, Graham Crowden, Anna Massey, Craig Crosbie, Christopher Good"/>
    <x v="297"/>
    <s v="Gwyneth Paltrow, Aaron Eckhart"/>
    <s v="A pair of literary sleuths unearth the amorous secret of two Victorian poets only to find themselves falling under a passionate spell."/>
    <s v="A pair of literary sleuths unearth"/>
    <n v="6.3"/>
    <n v="12658"/>
    <n v="35965953.307393"/>
    <n v="25000000"/>
    <x v="330"/>
    <n v="10113733"/>
    <n v="21314715.827003893"/>
    <n v="14815898"/>
    <n v="175"/>
  </r>
  <r>
    <s v="tt0256380"/>
    <x v="398"/>
    <x v="0"/>
    <d v="2002-12-04T00:00:00"/>
    <s v="Comedy"/>
    <s v=" Drama"/>
    <s v=" Fantasy"/>
    <n v="114"/>
    <s v="USA, Germany"/>
    <s v="English"/>
    <m/>
    <m/>
    <x v="114"/>
    <s v="Sean Moynihan, Peter Farrelly"/>
    <s v="Gwyneth Paltrow, Jack Black, Jason Alexander, Joe Viterelli, Rene Kirby, Bruce McGill, Anthony Robbins, Susan Ward, Zen Gesner, Brooke Burns, Rob Moran, Joshua 'Li'iBoy' Shintani, Kyle Gass, Laura Kightlinger, Nan Martin"/>
    <x v="297"/>
    <s v="Gwyneth Paltrow, Jack Black"/>
    <s v="A shallow man falls in love with a 300-pound woman because of her inner beauty."/>
    <s v="A shallow man falls in love with"/>
    <n v="5.9"/>
    <n v="125517"/>
    <n v="58455335.968379602"/>
    <n v="40000000"/>
    <x v="331"/>
    <n v="70839203"/>
    <n v="206157151.53280687"/>
    <n v="141069860"/>
    <n v="428"/>
  </r>
  <r>
    <s v="tt0256415"/>
    <x v="399"/>
    <x v="3"/>
    <s v="20/12/2002"/>
    <s v="Comedy"/>
    <s v=" Romance"/>
    <m/>
    <n v="108"/>
    <s v="USA"/>
    <s v="English"/>
    <m/>
    <m/>
    <x v="357"/>
    <s v="Douglas J. Eboch, C. Jay Cox"/>
    <s v="Reese Witherspoon, Josh Lucas, Patrick Dempsey, Candice Bergen, Mary Kay Place, Fred Ward, Jean Smart, Ethan Embry, Melanie Lynskey, Courtney Gains, Mary Lynn Rajskub, Rhona Mitra, Nathan Lee Graham, Sean Bridgers, Fleet Cooper"/>
    <x v="281"/>
    <s v="Reese Witherspoon, Josh Lucas"/>
    <s v="A young woman who's reinvented herself as a New York City socialite must return home to Alabama to obtain a divorce from her husband, after seven years of separation."/>
    <s v="A young woman who's reinvented"/>
    <n v="6.2"/>
    <n v="100636"/>
    <n v="43159143.968871601"/>
    <n v="30000000"/>
    <x v="332"/>
    <n v="127223418"/>
    <n v="259850306.71408564"/>
    <n v="180622424"/>
    <n v="408"/>
  </r>
  <r>
    <s v="tt0256524"/>
    <x v="400"/>
    <x v="0"/>
    <s v="28/09/2001"/>
    <s v="Comedy"/>
    <s v=" Crime"/>
    <s v=" Mystery"/>
    <n v="103"/>
    <s v="USA, Germany"/>
    <s v="English"/>
    <s v="French"/>
    <m/>
    <x v="165"/>
    <s v="Woody Allen"/>
    <s v="John Tormey, John Schuck, Woody Allen, Elizabeth Berkley, Kaili Vernoff, Brian Markinson, Maurice Sonnenberg, John Doumanian, Peter Gerety, Helen Hunt, Kevin Cahoon, Philip Levy, Wallace Shawn, Dan Aykroyd, Vince Giordano"/>
    <x v="298"/>
    <s v="John Tormey, John Schuck"/>
    <s v="An insurance investigator and an efficency expert who hate each other are both hypnotized by a crooked hypnotist with a jade scorpion into stealing jewels."/>
    <s v="An insurance investigator and"/>
    <n v="6.7"/>
    <n v="37285"/>
    <n v="48225652.173913173"/>
    <n v="33000000"/>
    <x v="333"/>
    <n v="7517191"/>
    <n v="27641054.257351853"/>
    <n v="18914307"/>
    <n v="182"/>
  </r>
  <r>
    <s v="tt0318034"/>
    <x v="401"/>
    <x v="3"/>
    <d v="2002-08-11T00:00:00"/>
    <s v="Drama"/>
    <s v=" Fantasy"/>
    <s v=" History"/>
    <n v="99"/>
    <s v="Russia, Germany, Japan, Canada, Finland, Denmark"/>
    <s v="Russian"/>
    <s v="Persian"/>
    <m/>
    <x v="358"/>
    <s v="Boris Khaimsky, Anatoli Nikiforov"/>
    <s v="Sergey Dreyden, Mariya Kuznetsova, Leonid Mozgovoy, Mikhail Piotrovsky, David Giorgobiani, Aleksandr Chaban, Lev Eliseev, Oleg Khmelnitsky, Alla Osipenko, Artyom Strelnikov, Tamara Kurenkova, Maksim Sergeev, Natalya Nikulenko, Elena Rufanova, Yelena Spiridonova"/>
    <x v="299"/>
    <s v="Sergey Dreyden, Mariya Kuznetsova"/>
    <s v="A 19th century French aristocrat, notorious for his scathing memoirs about life in Russia, travels through the Russian State Hermitage Museum and encounters historical figures from the last 200+ years."/>
    <s v="A 19th century French aristocrat,"/>
    <n v="7.4"/>
    <n v="18746"/>
    <m/>
    <m/>
    <x v="4"/>
    <n v="3048997"/>
    <m/>
    <n v="8690168"/>
    <n v="184"/>
  </r>
  <r>
    <s v="tt0257044"/>
    <x v="402"/>
    <x v="3"/>
    <s v="13/12/2002"/>
    <s v="Crime"/>
    <s v=" Drama"/>
    <s v=" Thriller"/>
    <n v="117"/>
    <s v="USA"/>
    <s v="English"/>
    <m/>
    <m/>
    <x v="359"/>
    <s v="Max Allan Collins, Richard Piers Rayner"/>
    <s v="Tyler Hoechlin, Rob Maxey, Liam Aiken, Jennifer Jason Leigh, Tom Hanks, Paul Newman, Daniel Craig, Ciar√°n Hinds, Craig Spidle, Ian Barford, Stephen P. Dunn, Paul Turner, Kathleen Keane, Brendan McKinney, Jackie Moran"/>
    <x v="300"/>
    <s v="Tyler Hoechlin, Rob Maxey"/>
    <s v="A mob enforcer's son witnesses a murder, forcing him and his father to take to the road, and his father down a path of redemption and revenge."/>
    <s v="A mob enforcer's son witnesses"/>
    <n v="7.7"/>
    <n v="242441"/>
    <n v="115091050.58365761"/>
    <n v="80000000"/>
    <x v="334"/>
    <n v="104454762"/>
    <n v="260395628.25268486"/>
    <n v="181001478"/>
    <n v="1074"/>
  </r>
  <r>
    <s v="tt0257076"/>
    <x v="403"/>
    <x v="4"/>
    <s v="28/11/2003"/>
    <s v="Action"/>
    <s v=" Adventure"/>
    <s v=" Crime"/>
    <n v="117"/>
    <s v="USA"/>
    <s v="English"/>
    <s v="Spanish"/>
    <s v="French"/>
    <x v="360"/>
    <s v="Robert Hamner, Ron Mita"/>
    <s v="Samuel L. Jackson, Colin Farrell, Michelle Rodriguez, LL Cool J, Josh Charles, Jeremy Renner, Brian Van Holt, Olivier Martinez, Reg E. Cathey, Larry Poindexter, Page Kennedy, Domenick Lombardozzi, James DuMont, Denis Arndt, Lindsey Ginter"/>
    <x v="63"/>
    <s v="Samuel L. Jackson, Colin Farrell"/>
    <s v="An imprisoned drug kingpin offers a huge cash reward to anyone that can break him out of police custody, and only the L.A.P.D.'s Special Weapons and Tactics team can prevent it."/>
    <s v="An imprisoned drug kingpin offers"/>
    <n v="6"/>
    <n v="136189"/>
    <n v="112526521.73913039"/>
    <n v="80000000"/>
    <x v="335"/>
    <n v="116934650"/>
    <n v="292183045.40885317"/>
    <n v="207725639"/>
    <n v="347"/>
  </r>
  <r>
    <s v="tt0257106"/>
    <x v="404"/>
    <x v="0"/>
    <d v="2001-12-10T00:00:00"/>
    <s v="Comedy"/>
    <s v=" Horror"/>
    <m/>
    <n v="83"/>
    <s v="USA, Canada"/>
    <s v="English"/>
    <m/>
    <m/>
    <x v="101"/>
    <s v="Shawn Wayans, Marlon Wayans"/>
    <s v="Antony Acker, Mark Barrett, Richard Bellos, Suzanne Bianqui, Natale Bosco, Joann Connor, Bradley Fisher, Suzanne O'Donnell, Kristi Pearce, Donna Silverberg, Helene Strayer, Veronica Cartwright, Andy Richter, Lee R. Mayes, Natasha Lyonne"/>
    <x v="301"/>
    <s v="Antony Acker, Mark Barrett"/>
    <s v="Four teens are tricked by Professor Oldman (Tim Curry) into visiting a haunted house for a school project."/>
    <s v="Four teens are tricked by Professor"/>
    <n v="5.3"/>
    <n v="147183"/>
    <n v="65762252.964427054"/>
    <n v="45000000"/>
    <x v="336"/>
    <n v="71308997"/>
    <n v="206377554.45430884"/>
    <n v="141220678"/>
    <n v="560"/>
  </r>
  <r>
    <s v="tt0257360"/>
    <x v="405"/>
    <x v="3"/>
    <d v="2003-07-02T00:00:00"/>
    <s v="Comedy"/>
    <s v=" Drama"/>
    <m/>
    <n v="125"/>
    <s v="USA"/>
    <s v="English"/>
    <m/>
    <m/>
    <x v="361"/>
    <s v="Louis Begley, Alexander Payne"/>
    <s v="Jack Nicholson, Kathy Bates, Hope Davis, Dermot Mulroney, June Squibb, Howard Hesseman, Harry Groener, Connie Ray, Len Cariou, Mark Venhuizen, Cheryl Hamada, Phil Reeves, Matt Winston, James M. Connor, Jill Anderson"/>
    <x v="302"/>
    <s v="Jack Nicholson, Kathy Bates"/>
    <s v="A recently retired man embarks on a journey to his estranged daughter's wedding, only to discover more about himself and life than he ever expected."/>
    <s v="A recently retired man embarks"/>
    <n v="7.1"/>
    <n v="121177"/>
    <n v="43159143.968871601"/>
    <n v="30000000"/>
    <x v="337"/>
    <n v="65016287"/>
    <n v="152257627.97618678"/>
    <n v="105834556"/>
    <n v="636"/>
  </r>
  <r>
    <s v="tt0318411"/>
    <x v="406"/>
    <x v="3"/>
    <s v="30/08/2002"/>
    <s v="Drama"/>
    <m/>
    <m/>
    <n v="114"/>
    <s v="Ireland, UK"/>
    <s v="English"/>
    <s v="Latin"/>
    <m/>
    <x v="362"/>
    <s v="Peter Mullan"/>
    <s v="Geraldine McEwan, Anne-Marie Duff, Nora-Jane Noone, Dorothy Duffy, Eileen Walsh, Mary Murray, Britta Smith, Frances Healy, Eithne McGuinness, Phyllis MacMahon, Rebecca Walsh, Eamonn Owens, Chris Patrick-Simpson, Sean Colgan, Daniel Costello"/>
    <x v="303"/>
    <s v="Geraldine McEwan, Anne-Marie Duff"/>
    <s v="Three young Irish women struggle to maintain their spirits while they endure dehumanizing abuse as inmates of a Magdalene Sisters Asylum."/>
    <s v="Three young Irish women struggle"/>
    <n v="7.7"/>
    <n v="25602"/>
    <m/>
    <m/>
    <x v="4"/>
    <n v="4890878"/>
    <m/>
    <n v="21107578"/>
    <n v="199"/>
  </r>
  <r>
    <s v="tt0318462"/>
    <x v="407"/>
    <x v="5"/>
    <s v="21/05/2004"/>
    <s v="Adventure"/>
    <s v=" Biography"/>
    <s v=" Drama"/>
    <n v="126"/>
    <s v="Argentina, USA, Chile, Peru, Brazil, UK, Germany, France"/>
    <s v="Spanish"/>
    <s v="Quechua"/>
    <s v="Mapudungun"/>
    <x v="363"/>
    <s v="Ernesto 'Che' Guevara, Alberto Granado"/>
    <s v="Gael Garc√≠a Bernal, Rodrigo De la Serna, M√≠a Maestro, Mercedes Mor√°n, Jean Pierre Noher, Lucas Oro, Marina Glezer, Sofia Bertolotto, Franco Solazzi, Ricardo D√≠az Mourelle, Sergio Boris, Daniel Kargieman, Diego Giorzi, Facundo Espinosa, Matias Gomez"/>
    <x v="304"/>
    <s v="Gael Garc√≠a Bernal, Rodrigo De la Serna"/>
    <s v="The dramatization of a motorcycle road trip Che Guevara went on in his youth that showed him his life's calling."/>
    <s v="The dramatization of a motorcycle"/>
    <n v="7.8"/>
    <n v="95403"/>
    <m/>
    <m/>
    <x v="4"/>
    <n v="16781387"/>
    <m/>
    <n v="57663224"/>
    <n v="304"/>
  </r>
  <r>
    <s v="tt0257516"/>
    <x v="408"/>
    <x v="2"/>
    <s v="25/03/2005"/>
    <s v="Comedy"/>
    <s v=" Horror"/>
    <m/>
    <n v="97"/>
    <s v="Germany, USA"/>
    <s v="English"/>
    <m/>
    <m/>
    <x v="31"/>
    <s v="Kevin Williamson"/>
    <s v="Portia de Rossi, Mya, Shannon Elizabeth, Kristina Anapau, Daniel Edward Mora, Solar, Jesse Eisenberg, Milo Ventimiglia, Jonny Acker, Eric Ladin, Christina Ricci, Joshua Jackson, Derek Mears, Nick Offerman, Ken Rudulph"/>
    <x v="305"/>
    <s v="Portia de Rossi, Mya"/>
    <s v="A werewolf loose in Los Angeles changes the lives of three young adults who, after being mauled by the beast, learn they must kill it in order to avoid becoming werewolves themselves."/>
    <s v="A werewolf loose in Los Angeles"/>
    <n v="5"/>
    <n v="30073"/>
    <n v="50357491.039426617"/>
    <n v="38000000"/>
    <x v="338"/>
    <n v="19297522"/>
    <n v="39254621.057562798"/>
    <n v="29621722"/>
    <n v="330"/>
  </r>
  <r>
    <s v="tt0257568"/>
    <x v="409"/>
    <x v="4"/>
    <s v="20/06/2003"/>
    <s v="Action"/>
    <s v=" Adventure"/>
    <s v=" Comedy"/>
    <n v="89"/>
    <s v="USA, Australia"/>
    <s v="English"/>
    <m/>
    <m/>
    <x v="173"/>
    <s v="Steve Bing, Barry O'Brien"/>
    <s v="Jerry O'Connell, Anthony Anderson, Estella Warren, Christopher Walken, Marton Csokas, Dyan Cannon, Michael Shannon, Bill Hunter, David Ngoombujarra, Marco Sellitto, Damien Fotiou, Christopher James Baker, Ryan Gibson, Denise Roberts, Antonio Vitiello"/>
    <x v="270"/>
    <s v="Jerry O'Connell, Anthony Anderson"/>
    <s v="Two childhood friends, a New York hairstylist and a would-be musician, get caught up with the mob and are forced to deliver $50,000 to Australia, but things go haywire when the money is lost to a wild kangaroo."/>
    <s v="Two childhood friends, a New York"/>
    <n v="4.4000000000000004"/>
    <n v="29098"/>
    <n v="84394891.304347798"/>
    <n v="60000000"/>
    <x v="339"/>
    <n v="66934963"/>
    <n v="125086044.277288"/>
    <n v="88929111"/>
    <n v="194"/>
  </r>
  <r>
    <s v="tt0257756"/>
    <x v="410"/>
    <x v="3"/>
    <d v="2003-09-05T00:00:00"/>
    <s v="Crime"/>
    <s v=" Drama"/>
    <s v=" Mystery"/>
    <n v="115"/>
    <s v="USA"/>
    <s v="English"/>
    <s v="Spanish"/>
    <m/>
    <x v="364"/>
    <s v="Joseph Finder, Yuri Zeltser"/>
    <s v="Ashley Judd, Morgan Freeman, Jim Caviezel, Adam Scott, Amanda Peet, Bruce Davison, Tom Bower, Juan Carlos Hern√°ndez, Michael Gaston, Jude Ciccolella, Emilio Rivera, Michael Shannon, John Billingsley, Dendrie Taylor, Paula Jai Parker"/>
    <x v="260"/>
    <s v="Ashley Judd, Morgan Freeman"/>
    <s v="High powered lawyer Claire Kubik finds her world turned upside down when her husband, who has been living under a false name, is arrested by military police and placed on trial for the murder of villagers while he was in the Marines."/>
    <s v="High powered lawyer Claire Kubik"/>
    <n v="6.4"/>
    <n v="38167"/>
    <n v="60422801.556420244"/>
    <n v="42000000"/>
    <x v="340"/>
    <n v="41543917"/>
    <n v="91758944.01284048"/>
    <n v="63781810"/>
    <n v="188"/>
  </r>
  <r>
    <s v="tt0258000"/>
    <x v="411"/>
    <x v="3"/>
    <s v="19/04/2002"/>
    <s v="Crime"/>
    <s v=" Drama"/>
    <s v=" Thriller"/>
    <n v="112"/>
    <s v="USA"/>
    <s v="English"/>
    <m/>
    <m/>
    <x v="365"/>
    <s v="David Koepp"/>
    <s v="Jodie Foster, Kristen Stewart, Forest Whitaker, Dwight Yoakam, Jared Leto, Patrick Bauchau, Ann Magnuson, Ian Buchanan, Andrew Kevin Walker, Paul Schulze, Mel Rodriguez, Richard Conant, Paul Simon, Victor Thrash, Ken Turner"/>
    <x v="306"/>
    <s v="Jodie Foster, Kristen Stewart"/>
    <s v="A divorced woman and her diabetic daughter take refuge in their newly-purchased house's safe room, when three men break-in, searching for a missing fortune."/>
    <s v="A divorced woman and her diabetic"/>
    <n v="6.8"/>
    <n v="253016"/>
    <n v="69054630.350194559"/>
    <n v="48000000"/>
    <x v="341"/>
    <n v="96397334"/>
    <n v="283526149.97112846"/>
    <n v="197079546"/>
    <n v="910"/>
  </r>
  <r>
    <s v="tt0258038"/>
    <x v="412"/>
    <x v="0"/>
    <s v="29/06/2001"/>
    <s v="Action"/>
    <s v=" Adventure"/>
    <s v=" Comedy"/>
    <n v="81"/>
    <s v="USA"/>
    <s v="English"/>
    <m/>
    <m/>
    <x v="366"/>
    <s v="Louis C.K."/>
    <s v="Lance Crouther, J.B. Smoove, Jennifer Coolidge, Reg E. Cathey, Robert Vaughn, Wanda Sykes, Chris Rock, Mario Joyner, Cathy Trien, Dave Attell, Laura Kightlinger, Christopher Wynkoop, Rick Shapiro, Qiana Drew, Lorria Richards"/>
    <x v="307"/>
    <s v="Lance Crouther, J.B. Smoove"/>
    <s v="&quot;The Man&quot; is baffled by a chill hero's invincible weapon: gibberish."/>
    <s v="&quot;The Man&quot; is baffled by a chill"/>
    <n v="5.3"/>
    <n v="13292"/>
    <n v="10229683.79446643"/>
    <n v="7000000"/>
    <x v="342"/>
    <n v="3313583"/>
    <n v="4842415.1881027799"/>
    <n v="3313583"/>
    <n v="133"/>
  </r>
  <r>
    <s v="tt0258068"/>
    <x v="413"/>
    <x v="3"/>
    <s v="28/02/2003"/>
    <s v="Drama"/>
    <s v=" Romance"/>
    <s v=" Thriller"/>
    <n v="101"/>
    <s v="UK, Germany, USA, Vietnam, Australia, France, Canada"/>
    <s v="English"/>
    <s v="French"/>
    <s v="Vietnamese"/>
    <x v="347"/>
    <s v="Graham Greene, Christopher Hampton"/>
    <s v="Michael Caine, Brendan Fraser, Thi Hai Yen Do, Rade Serbedzija, Tzi Ma, Robert Stanton, Holmes Osborne, Quang Hai, Ferdinand Hoang, Pham Thi Mai Hoa, Mathias Mlekuz, Kevin Tran, Lap Phan, Tim Bennett, Jeff Truman"/>
    <x v="308"/>
    <s v="Michael Caine, Brendan Fraser"/>
    <s v="An old British reporter vies with a young U.S. doctor for the affections of a beautiful Vietnamese woman."/>
    <s v="An old British reporter vies with"/>
    <n v="7"/>
    <n v="26941"/>
    <n v="43159143.968871601"/>
    <n v="30000000"/>
    <x v="343"/>
    <n v="12988801"/>
    <n v="39813050.06428016"/>
    <n v="27674124"/>
    <n v="201"/>
  </r>
  <r>
    <s v="tt0258463"/>
    <x v="414"/>
    <x v="3"/>
    <s v="15/11/2002"/>
    <s v="Action"/>
    <s v=" Mystery"/>
    <s v=" Thriller"/>
    <n v="119"/>
    <s v="USA, Germany, Czech Republic, France"/>
    <s v="English"/>
    <s v="French"/>
    <s v="German"/>
    <x v="367"/>
    <s v="Tony Gilroy, W. Blake Herron"/>
    <s v="Matt Damon, Franka Potente, Chris Cooper, Clive Owen, Brian Cox, Adewale Akinnuoye-Agbaje, Gabriel Mann, Walton Goggins, Josh Hamilton, Julia Stiles, Orso Maria Guerrini, Tim Dutton, Denis Braccini, Nicky Naud√©, David Selburg"/>
    <x v="46"/>
    <s v="Matt Damon, Franka Potente"/>
    <s v="A man is picked up by a fishing boat, bullet-riddled and suffering from amnesia, before racing to elude assassins and attempting to regain his memory."/>
    <s v="A man is picked up by a fishing"/>
    <n v="7.9"/>
    <n v="499095"/>
    <n v="86318287.937743202"/>
    <n v="60000000"/>
    <x v="344"/>
    <n v="121661683"/>
    <n v="307917796.26272374"/>
    <n v="214034224"/>
    <n v="915"/>
  </r>
  <r>
    <s v="tt0319736"/>
    <x v="415"/>
    <x v="3"/>
    <d v="2002-07-06T00:00:00"/>
    <s v="Action"/>
    <s v=" Biography"/>
    <s v=" Drama"/>
    <n v="155"/>
    <s v="India"/>
    <s v="Hindi"/>
    <m/>
    <m/>
    <x v="368"/>
    <s v="Ranjit Kapoor, Piyush Mishra"/>
    <s v="Ajay Devgn, Sushant Singh, D. Santosh, Akhilendra Mishra, Raj Babbar, Farida Jalal, Amrita Rao, Mukesh Tiwari, Surendra Rajan, Saurabh Dubey, Swaroop Kumar, Arun Patwardhan, Kenneth Desai, Sitaram Panchal, Bhaswar Chatterjee"/>
    <x v="222"/>
    <s v="Ajay Devgn, Sushant Singh"/>
    <s v="The story of a young revolutionary who raised an armed resistance against the British rule in India."/>
    <s v="The story of a young revolutionary"/>
    <n v="8.1"/>
    <n v="14401"/>
    <m/>
    <m/>
    <x v="4"/>
    <m/>
    <m/>
    <m/>
    <n v="40"/>
  </r>
  <r>
    <s v="tt0258470"/>
    <x v="416"/>
    <x v="0"/>
    <s v="24/08/2001"/>
    <s v="Adventure"/>
    <s v=" Comedy"/>
    <s v=" Romance"/>
    <n v="84"/>
    <s v="USA"/>
    <s v="English"/>
    <m/>
    <m/>
    <x v="369"/>
    <s v="Cinco Paul, Ken Daurio"/>
    <s v="Jake Gyllenhaal, Swoosie Kurtz, Marley Shelton, Danny Trejo, John Carroll Lynch, Verne Troyer, Dave Sheridan, Brian George, Patrick Cranshaw, Stephen Spinella, Ever Carradine, Geoffrey Arend, Beetlejuice, Matthew McGrory, Bonnie Morgan"/>
    <x v="100"/>
    <s v="Jake Gyllenhaal, Swoosie Kurtz"/>
    <s v="Bubble Boy's been in a bubble all his life due to no immune system. A cute blonde girl befriends BB. Her boyfriend proposes and BB decides to travel across USA to Niagara Falls to stop the wedding."/>
    <s v="Bubble Boy's been in a bubble"/>
    <n v="5.6"/>
    <n v="29730"/>
    <n v="18997984.189723369"/>
    <n v="13000000"/>
    <x v="345"/>
    <n v="5007898"/>
    <n v="7318459.0021344069"/>
    <n v="5007898"/>
    <n v="187"/>
  </r>
  <r>
    <s v="tt0259288"/>
    <x v="417"/>
    <x v="3"/>
    <d v="2002-12-04T00:00:00"/>
    <s v="Drama"/>
    <s v=" Fantasy"/>
    <s v=" Mystery"/>
    <n v="104"/>
    <s v="USA, Germany"/>
    <s v="English"/>
    <s v="Spanish"/>
    <m/>
    <x v="370"/>
    <s v="Brandon Camp, Mike Thompson"/>
    <s v="Kevin Costner, Susanna Thompson, Joe Morton, Ron Rifkin, Kathy Bates, Robert Bailey Jr., Jacob Smith, Jay Thomas, Lisa Banes, Matt Craven, Casey Biggs, Leslie Hope, Peter Hansen, Mary Beth Fisher, Kim Staunton"/>
    <x v="309"/>
    <s v="Kevin Costner, Susanna Thompson"/>
    <s v="A grieving doctor is being contacted by his deceased wife through his patients' near death experiences."/>
    <s v="A grieving doctor is being contacted"/>
    <n v="6.1"/>
    <n v="36319"/>
    <n v="86318287.937743202"/>
    <n v="60000000"/>
    <x v="346"/>
    <n v="30323400"/>
    <n v="75274438.45136188"/>
    <n v="52323400"/>
    <n v="243"/>
  </r>
  <r>
    <s v="tt0259324"/>
    <x v="418"/>
    <x v="8"/>
    <s v="16/03/2007"/>
    <s v="Action"/>
    <s v=" Fantasy"/>
    <s v=" Thriller"/>
    <n v="110"/>
    <s v="USA, Australia"/>
    <s v="English"/>
    <m/>
    <m/>
    <x v="371"/>
    <s v="Mark Steven Johnson, Mark Steven Johnson"/>
    <s v="Matt Long, Raquel Alessi, Brett Cullen, Peter Fonda, Nicolas Cage, Donal Logue, Tony Ghosthawk, Hugh Sexton, Marcus Jones, Matt Norman, Lawrence Cameron Steele, Wes Bentley, Eddie Baroo, Jessica Napier, Laurence Breuls"/>
    <x v="310"/>
    <s v="Matt Long, Raquel Alessi"/>
    <s v="When motorcycle rider Johnny Blaze sells his soul to the Devil to save his father's life, he is transformed into the Ghost Rider, the Devil's own bounty hunter, and is sent to hunt down sinners."/>
    <s v="When motorcycle rider Johnny Blaze"/>
    <n v="5.2"/>
    <n v="219971"/>
    <n v="137305562.7899802"/>
    <n v="110000000"/>
    <x v="347"/>
    <n v="115802596"/>
    <n v="3.3063803279942848E+16"/>
    <n v="228738393"/>
    <n v="725"/>
  </r>
  <r>
    <s v="tt0259446"/>
    <x v="419"/>
    <x v="3"/>
    <d v="2002-06-12T00:00:00"/>
    <s v="Comedy"/>
    <s v=" Drama"/>
    <s v=" Romance"/>
    <n v="95"/>
    <s v="Canada, USA"/>
    <s v="English"/>
    <s v="Greek"/>
    <m/>
    <x v="372"/>
    <s v="Nia Vardalos"/>
    <s v="Nia Vardalos, Michael Constantine, Christina Eleusiniotis, Kaylee Vieira, John Kalangis, Lainie Kazan, Marita Zouravlioff, Sarah Osman, Petra Wildgoose, Melissa Todd, Bess Meisler, Andrea Martin, Louis Mandylor, Gerry Mendicino, Stavroula Logothettis"/>
    <x v="311"/>
    <s v="Nia Vardalos, Michael Constantine"/>
    <s v="A young Greek woman falls in love with a non-Greek and struggles to get her family to accept him while she comes to terms with her heritage and cultural identity."/>
    <s v="A young Greek woman falls in love"/>
    <n v="6.5"/>
    <n v="118082"/>
    <n v="7193190.6614786005"/>
    <n v="5000000"/>
    <x v="348"/>
    <n v="241438208"/>
    <n v="530489242.7553308"/>
    <n v="368744044"/>
    <n v="777"/>
  </r>
  <r>
    <s v="tt0259711"/>
    <x v="420"/>
    <x v="0"/>
    <d v="2002-01-02T00:00:00"/>
    <s v="Fantasy"/>
    <s v=" Mystery"/>
    <s v=" Romance"/>
    <n v="136"/>
    <s v="USA, Spain"/>
    <s v="English"/>
    <s v="Spanish"/>
    <m/>
    <x v="117"/>
    <s v="Alejandro Amen√°bar, Mateo Gil"/>
    <s v="Tom Cruise, Pen√©lope Cruz, Cameron Diaz, Kurt Russell, Jason Lee, Noah Taylor, Timothy Spall, Tilda Swinton, Michael Shannon, Delaina Mitchell, Shalom Harlow, Oona Hart, Ivana Milicevic, Johnny Galecki, Jhaemi Willens"/>
    <x v="9"/>
    <s v="Tom Cruise, Pen√©lope Cruz"/>
    <s v="A self-indulgent and vain publishing magnate finds his privileged life upended after a vehicular accident with a resentful lover."/>
    <s v="A self-indulgent and vain publishing"/>
    <n v="6.9"/>
    <n v="244825"/>
    <n v="99374071.146245316"/>
    <n v="68000000"/>
    <x v="349"/>
    <n v="100618344"/>
    <n v="297228345.1301589"/>
    <n v="203388341"/>
    <n v="1299"/>
  </r>
  <r>
    <s v="tt0260866"/>
    <x v="421"/>
    <x v="0"/>
    <d v="2002-12-04T00:00:00"/>
    <s v="Drama"/>
    <s v=" Mystery"/>
    <s v=" Thriller"/>
    <n v="113"/>
    <s v="USA, Australia, Switzerland, Canada"/>
    <s v="English"/>
    <s v="Italian"/>
    <s v="Chinese"/>
    <x v="60"/>
    <s v="Andrew Klavan, Anthony Peckham"/>
    <s v="Michael Douglas, Sean Bean, Brittany Murphy, Skye McCole Bartusiak, Famke Janssen, Jennifer Esposito, Shawn Doyle, Victor Argo, Conrad Goode, Paul Schulze, Lance Reddick, Guy Torry, Oliver Platt, Aidan Devine, Alex Campbell"/>
    <x v="121"/>
    <s v="Michael Douglas, Sean Bean"/>
    <s v="When the daughter of a psychiatrist is kidnapped, he's horrified to discover that the abductors' demand is that he break through to a post traumatic stress disorder suffering young woman who knows a secret..."/>
    <s v="When the daughter of a psychiatrist"/>
    <n v="6.3"/>
    <n v="47934"/>
    <n v="73069169.960474506"/>
    <n v="50000000"/>
    <x v="350"/>
    <n v="55001642"/>
    <n v="146167702.03620592"/>
    <n v="100020092"/>
    <n v="253"/>
  </r>
  <r>
    <s v="tt0322420"/>
    <x v="422"/>
    <x v="5"/>
    <d v="2005-04-03T00:00:00"/>
    <s v="Comedy"/>
    <s v=" Romance"/>
    <s v=" Music"/>
    <n v="155"/>
    <s v="Serbia, France, Italy"/>
    <s v="Serbian"/>
    <s v="English"/>
    <s v="German"/>
    <x v="373"/>
    <s v="Ranko Bozic, Emir Kusturica"/>
    <s v="Slavko Stimac, Natasa Tapuskovic, Vesna Trivalic, Vuk Kostic, Aleksandar Bercek, Stribor Kusturica, Nikola Kojo, Mirjana Karanovic, Branislav Lalevic, Davor Janjic, Adnan Omerovic, Obrad Djurovic, Nele Karajlic, Dana Todorovic, Vanessa Glodjo"/>
    <x v="312"/>
    <s v="Slavko Stimac, Natasa Tapuskovic"/>
    <s v="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
    <s v="What could be better for the village"/>
    <n v="7.6"/>
    <n v="12097"/>
    <m/>
    <n v="8000000"/>
    <x v="4"/>
    <m/>
    <m/>
    <n v="5363574"/>
    <n v="26"/>
  </r>
  <r>
    <s v="tt0261289"/>
    <x v="423"/>
    <x v="3"/>
    <d v="2003-07-11T00:00:00"/>
    <s v="Comedy"/>
    <s v=" Romance"/>
    <m/>
    <n v="99"/>
    <s v="Germany, USA"/>
    <s v="English"/>
    <s v="Spanish"/>
    <m/>
    <x v="213"/>
    <s v="Jay Scherick, David Ronn"/>
    <s v="Matthew Perry, Elizabeth Hurley, Vincent Pastore, Bruce Campbell, Cedric the Entertainer, Amy Adams, Terry Crews, Jerry Stiller, Marshall Bell, Derek Southers, Alan Ackles, Robin McGee, Brent Duncan, Eli Jacques, John Wayne Shafer"/>
    <x v="313"/>
    <s v="Matthew Perry, Elizabeth Hurley"/>
    <s v="A process server tries to serve an elusive female target."/>
    <s v="A process server tries to serve"/>
    <n v="5.4"/>
    <n v="16560"/>
    <n v="41720505.836575881"/>
    <n v="29000000"/>
    <x v="351"/>
    <n v="16930185"/>
    <n v="28983019.608949419"/>
    <n v="20146150"/>
    <n v="102"/>
  </r>
  <r>
    <s v="tt0261392"/>
    <x v="424"/>
    <x v="0"/>
    <s v="14/06/2002"/>
    <s v="Comedy"/>
    <m/>
    <m/>
    <n v="104"/>
    <s v="USA"/>
    <s v="English"/>
    <m/>
    <m/>
    <x v="374"/>
    <s v="Kevin Smith, Kevin Smith"/>
    <s v="Jason Mewes, Kevin Smith, Ben Affleck, Jeff Anderson, Brian O'Halloran, Shannon Elizabeth, Eliza Dushku, Ali Larter, Jennifer Schwalbach Smith, Will Ferrell, Jason Lee, Judd Nelson, George Carlin, Carrie Fisher, Seann William Scott"/>
    <x v="314"/>
    <s v="Jason Mewes, Kevin Smith"/>
    <s v="The comic &quot;Bluntman and Chronic&quot; is based on real-life stoners Jay and Silent Bob, so when they get no profit from a big-screen adaptation, they set out to wreck the movie."/>
    <s v="The comic &quot;Bluntman and Chronic&quot;"/>
    <n v="6.8"/>
    <n v="146997"/>
    <n v="32150434.782608781"/>
    <n v="22000000"/>
    <x v="352"/>
    <n v="30085147"/>
    <n v="49377457.575217523"/>
    <n v="33788161"/>
    <n v="877"/>
  </r>
  <r>
    <s v="tt0261983"/>
    <x v="425"/>
    <x v="0"/>
    <s v="14/09/2001"/>
    <s v="Horror"/>
    <s v=" Mystery"/>
    <m/>
    <n v="100"/>
    <s v="USA"/>
    <s v="English"/>
    <m/>
    <m/>
    <x v="375"/>
    <s v="Brad Anderson, Stephen Gevedon"/>
    <s v="David Caruso, Stephen Gevedon, Paul Guilfoyle, Josh Lucas, Peter Mullan, Brendan Sexton III, Charley Broderick, Lonnie Farmer, Larry Fessenden, Jurian Hughes, Sheila Stasack"/>
    <x v="315"/>
    <s v="David Caruso, Stephen Gevedon"/>
    <s v="Tensions rise within an asbestos cleaning crew as they work in an abandoned mental hospital with a horrific past that seems to be coming back."/>
    <s v="Tensions rise within an asbestos"/>
    <n v="6.4"/>
    <n v="53110"/>
    <n v="2192075.0988142351"/>
    <n v="1500000"/>
    <x v="353"/>
    <n v="378176"/>
    <n v="2356128.5378260934"/>
    <n v="1612259"/>
    <n v="566"/>
  </r>
  <r>
    <s v="tt0323120"/>
    <x v="426"/>
    <x v="7"/>
    <s v="24/05/2007"/>
    <s v="Drama"/>
    <s v=" Romance"/>
    <m/>
    <n v="77"/>
    <s v="USA"/>
    <s v="English"/>
    <m/>
    <m/>
    <x v="376"/>
    <s v="Katherine Brooks, Olivia Bohnhoff Harris"/>
    <s v="Erin Kelly, Diane Gaidry, Laura Breckenridge, Michelle Horn, Gustine Fudickar, Ilene Graff, Kevin McCarthy, Markus Flanagan, Karen Teliha, Marla Maples, Greg Joelson, Wendy Schaal, Gregory Carroll, Shawn Thompson, Leslie Andrews"/>
    <x v="316"/>
    <s v="Erin Kelly, Diane Gaidry"/>
    <s v="The intelligent Annabelle starts in an elite Catholic girls' boarding high school after being expelled from the previous 2 schools. She's open about being lesbian. She's attracted to her teacher, Simone."/>
    <s v="The intelligent Annabelle starts"/>
    <n v="6.3"/>
    <n v="11733"/>
    <m/>
    <n v="1000000"/>
    <x v="4"/>
    <m/>
    <m/>
    <m/>
    <n v="83"/>
  </r>
  <r>
    <s v="tt0263488"/>
    <x v="427"/>
    <x v="0"/>
    <s v="23/08/2002"/>
    <s v="Horror"/>
    <s v=" Mystery"/>
    <m/>
    <n v="90"/>
    <s v="USA, Germany"/>
    <s v="English"/>
    <m/>
    <m/>
    <x v="377"/>
    <s v="Victor Salva"/>
    <s v="Gina Philips, Justin Long, Jonathan Breck, Patricia Belcher, Brandon Smith, Eileen Brennan, Peggy Sheffield, Jeffrey William Evans, Patrick Cherry, Jon Beshara, Avis-Marie Barnes, Steve Raulerson, Tom Tarantini, William Haze, Kim Kahana"/>
    <x v="317"/>
    <s v="Gina Philips, Justin Long"/>
    <s v="A brother and sister driving home through isolated countryside for spring break encounter a flesh-eating creature which is in the midst of its ritualistic eating spree."/>
    <s v="A brother and sister driving home"/>
    <n v="6.2"/>
    <n v="108760"/>
    <n v="14613833.9920949"/>
    <n v="10000000"/>
    <x v="354"/>
    <n v="37904175"/>
    <n v="86764236.593636587"/>
    <n v="59371303"/>
    <n v="1028"/>
  </r>
  <r>
    <s v="tt0263757"/>
    <x v="428"/>
    <x v="4"/>
    <s v="30/07/2004"/>
    <s v="Comedy"/>
    <s v=" Drama"/>
    <s v=" Romance"/>
    <n v="92"/>
    <s v="USA"/>
    <s v="English"/>
    <m/>
    <m/>
    <x v="200"/>
    <s v="Julia Dahl, Mo Ogrodnik"/>
    <s v="Brittany Murphy, Dakota Fanning, Marley Shelton, Donald Faison, Jesse Spencer, Austin Pendleton, Heather Locklear, Will Toale, Marceline Hugot, Pell James, Quddus, Russell Steinberg, Fisher Stevens, Susanna Frazer, Wynter Kullman"/>
    <x v="318"/>
    <s v="Brittany Murphy, Dakota Fanning"/>
    <s v="A grown-up woman, who kept her childish instincts and behavior, starts working as a nanny of a 8-year-old girl, who actually acts like an adult. But in the end everything turns to its right places."/>
    <s v="A grown-up woman, who kept her"/>
    <n v="6.2"/>
    <n v="34641"/>
    <n v="28131630.434782598"/>
    <n v="20000000"/>
    <x v="355"/>
    <n v="37182494"/>
    <n v="62757928.806315199"/>
    <n v="44617342"/>
    <n v="133"/>
  </r>
  <r>
    <s v="tt0264150"/>
    <x v="429"/>
    <x v="4"/>
    <s v="16/05/2003"/>
    <s v="Comedy"/>
    <s v=" Romance"/>
    <m/>
    <n v="87"/>
    <s v="USA"/>
    <s v="English"/>
    <m/>
    <m/>
    <x v="378"/>
    <s v="Eric Wald"/>
    <s v="Gwyneth Paltrow, Christina Applegate, Mark Ruffalo, Candice Bergen, Joshua Malina, Kelly Preston, Rob Lowe, Mike Myers, Marc Blucas, Stacey Dash, Jon Polito, Concetta Tomei, Robyn Peterson, Nadia Dajani, John Francis Daley"/>
    <x v="297"/>
    <s v="Gwyneth Paltrow, Christina Applegate"/>
    <s v="A small-town woman tries to achieve her goal of becoming a flight attendant."/>
    <s v="A small-town woman tries to achieve"/>
    <n v="5.2"/>
    <n v="25227"/>
    <n v="42197445.652173899"/>
    <n v="30000000"/>
    <x v="356"/>
    <n v="15614000"/>
    <n v="27464930.485619556"/>
    <n v="19526014"/>
    <n v="161"/>
  </r>
  <r>
    <s v="tt0324133"/>
    <x v="430"/>
    <x v="4"/>
    <s v="31/10/2003"/>
    <s v="Crime"/>
    <s v=" Drama"/>
    <s v=" Mystery"/>
    <n v="102"/>
    <s v="France, UK"/>
    <s v="English"/>
    <s v="French"/>
    <m/>
    <x v="379"/>
    <s v="Fran√ßois Ozon, Emmanu√®le Bernheim"/>
    <s v="Charlotte Rampling, Ludivine Sagnier, Charles Dance, Jean-Marie Lamour, Marc Fayolle, Mireille Moss√©, Michel Fau, Jean-Claude Lecas, Emilie Gavois-Kahn, Erarde Forestali, Lauren Farrow, Sebastian Harcombe, Frances Cuka, Keith Yeates, Tricia Aileen"/>
    <x v="319"/>
    <s v="Charlotte Rampling, Ludivine Sagnier"/>
    <s v="A British mystery author visits her publisher's home in the South of France, where her interaction with his unusual daughter sets off some touchy dynamics."/>
    <s v="A British mystery author visits"/>
    <n v="6.7"/>
    <n v="41784"/>
    <m/>
    <m/>
    <x v="4"/>
    <n v="10130108"/>
    <m/>
    <n v="22441497"/>
    <n v="302"/>
  </r>
  <r>
    <s v="tt0264395"/>
    <x v="431"/>
    <x v="4"/>
    <s v="31/10/2003"/>
    <s v="Action"/>
    <s v=" Crime"/>
    <s v=" Drama"/>
    <n v="98"/>
    <s v="Germany, USA"/>
    <s v="English"/>
    <m/>
    <m/>
    <x v="319"/>
    <s v="James Vanderbilt"/>
    <s v="John Travolta, Connie Nielsen, Samuel L. Jackson, Tim Daly, Giovanni Ribisi, Brian Van Holt, Taye Diggs, Dash Mihok, Cristi√°n de la Fuente, Roselyn Sanchez, Harry Connick Jr., Georgia Hausserman, Margaret Travolta, Dena Johnston, Nick Loren"/>
    <x v="122"/>
    <s v="John Travolta, Connie Nielsen"/>
    <s v="A D.E.A. Agent investigates the disappearance of a legendary Army Ranger Drill Sergeant and several of his cadets during a training exercise gone severely awry."/>
    <s v="A D.E.A. Agent investigates the"/>
    <n v="6.5"/>
    <n v="58487"/>
    <n v="70329076.086956501"/>
    <n v="50000000"/>
    <x v="357"/>
    <n v="26793311"/>
    <n v="60191225.570494547"/>
    <n v="42792561"/>
    <n v="306"/>
  </r>
  <r>
    <s v="tt0264464"/>
    <x v="432"/>
    <x v="3"/>
    <s v="31/01/2003"/>
    <s v="Biography"/>
    <s v=" Crime"/>
    <s v=" Drama"/>
    <n v="141"/>
    <s v="USA, Canada"/>
    <s v="English"/>
    <s v="French"/>
    <m/>
    <x v="112"/>
    <s v="Jeff Nathanson, Frank Abagnale Jr."/>
    <s v="Leonardo DiCaprio, Tom Hanks, Christopher Walken, Martin Sheen, Nathalie Baye, Amy Adams, James Brolin, Brian Howe, Frank John Hughes, Steve Eastin, Chris Ellis, John Finn, Jennifer Garner, Nancy Lenehan, Ellen Pompeo"/>
    <x v="66"/>
    <s v="Leonardo DiCaprio, Tom Hanks"/>
    <s v="A seasoned FBI agent pursues Frank Abagnale Jr. who, before his 19th birthday, successfully forged millions of dollars' worth of checks while posing as a Pan Am pilot, a doctor, and a legal prosecutor."/>
    <s v="A seasoned FBI agent pursues Frank"/>
    <n v="8.1"/>
    <n v="800449"/>
    <n v="74809182.87937744"/>
    <n v="52000000"/>
    <x v="358"/>
    <n v="164615351"/>
    <n v="506565076.17027241"/>
    <n v="352114312"/>
    <n v="848"/>
  </r>
  <r>
    <s v="tt0264472"/>
    <x v="433"/>
    <x v="3"/>
    <d v="2002-04-10T00:00:00"/>
    <s v="Drama"/>
    <s v=" Thriller"/>
    <m/>
    <n v="98"/>
    <s v="USA"/>
    <s v="English"/>
    <m/>
    <m/>
    <x v="380"/>
    <s v="Chap Taylor, Chap Taylor"/>
    <s v="Ben Affleck, Samuel L. Jackson, Kim Staunton, Toni Collette, Sydney Pollack, Tina Sloan, Richard Jenkins, Akil Walker, Cole Hawkins, Ileen Getz, Jennifer Dundas, Matt Malloy, Amanda Peet, Myra Lucretia Taylor, Bruce Altman"/>
    <x v="118"/>
    <s v="Ben Affleck, Samuel L. Jackson"/>
    <s v="The story of what happens one day in New York City, when a young lawyer and a businessman share a small automobile accident on F.D.R. Drive, and their mutual road rage escalates into a feud."/>
    <s v="The story of what happens one"/>
    <n v="6.4"/>
    <n v="66104"/>
    <n v="64738715.953307398"/>
    <n v="45000000"/>
    <x v="359"/>
    <n v="66818548"/>
    <n v="136578210.20902726"/>
    <n v="94935764"/>
    <n v="360"/>
  </r>
  <r>
    <s v="tt0264616"/>
    <x v="434"/>
    <x v="0"/>
    <s v="23/08/2002"/>
    <s v="Crime"/>
    <s v=" Drama"/>
    <s v=" Thriller"/>
    <n v="100"/>
    <s v="USA, Germany, Italy"/>
    <s v="English"/>
    <m/>
    <m/>
    <x v="381"/>
    <s v="Brent Hanley"/>
    <s v="Bill Paxton, Matthew McConaughey, Powers Boothe, Matt O'Leary, Jeremy Sumpter, Luke Askew, Levi Kreis, Derk Cheetwood, Missy Crider, Alan Davidson, Cynthia Ettinger, Vincent Chase, Gwen McGee, Edmond Scott Ratliff, Rebecca Tilney"/>
    <x v="320"/>
    <s v="Bill Paxton, Matthew McConaughey"/>
    <s v="A mysterious man arrives at the offices of an FBI agent and recounts his childhood: how his religious fanatic father received visions telling him to destroy people who were in fact &quot;demons.&quot;"/>
    <s v="A mysterious man arrives at the"/>
    <n v="7.2"/>
    <n v="75365"/>
    <n v="16075217.391304391"/>
    <n v="11000000"/>
    <x v="360"/>
    <n v="13110448"/>
    <n v="25461726.805928919"/>
    <n v="17423030"/>
    <n v="508"/>
  </r>
  <r>
    <s v="tt0264761"/>
    <x v="435"/>
    <x v="0"/>
    <s v="20/09/2002"/>
    <s v="Comedy"/>
    <s v=" Drama"/>
    <s v=" Romance"/>
    <n v="97"/>
    <s v="USA"/>
    <s v="English"/>
    <m/>
    <m/>
    <x v="382"/>
    <s v="Heather Juergensen, Jennifer Westfeldt"/>
    <s v="Jennifer Westfeldt, Tovah Feldshuh, Esther Wurmfeld, Hillel Friedman, Ben Feldman, Robert Ari, David Aaron Baker, Jennifer Carta, Ben Weber, Brian Stepanek, Nick Corley, Jackie Hoffman, John Cariani, Scott Cohen, Christopher Berger"/>
    <x v="321"/>
    <s v="Jennifer Westfeldt, Tovah Feldshuh"/>
    <s v="A woman searching for the perfect man instead discovers the perfect woman."/>
    <s v="A woman searching for the perfect"/>
    <n v="6.4"/>
    <n v="15761"/>
    <n v="1461383.39920949"/>
    <n v="1000000"/>
    <x v="361"/>
    <n v="7025722"/>
    <n v="14633451.602845889"/>
    <n v="10013424"/>
    <n v="192"/>
  </r>
  <r>
    <s v="tt0325596"/>
    <x v="436"/>
    <x v="5"/>
    <s v="21/05/2004"/>
    <s v="Mystery"/>
    <s v=" Sci-Fi"/>
    <s v=" Thriller"/>
    <n v="90"/>
    <s v="UK, USA"/>
    <s v="English"/>
    <m/>
    <m/>
    <x v="383"/>
    <s v="Michael Cooney, Michael Cooney"/>
    <s v="Ryan Phillippe, Sarah Polley, Piper Perabo, Robert Sean Leonard, Peter Egan, Stephen Lang, Rakie Ayola, Stephen Graham, Stephen Rea, Magdalena Manville, Jay Simpson, Paul John Borde, Annabel Mansel Lewis"/>
    <x v="162"/>
    <s v="Ryan Phillippe, Sarah Polley"/>
    <s v="An amnesiac discovers himself leaping through time between 2000 and 2002 as his past returns to him."/>
    <s v="An amnesiac discovers himself"/>
    <n v="6.1"/>
    <n v="10307"/>
    <m/>
    <n v="8800000"/>
    <x v="4"/>
    <m/>
    <m/>
    <n v="72962"/>
    <n v="57"/>
  </r>
  <r>
    <s v="tt0264796"/>
    <x v="437"/>
    <x v="0"/>
    <d v="2002-11-01T00:00:00"/>
    <s v="Drama"/>
    <m/>
    <m/>
    <n v="125"/>
    <s v="USA"/>
    <s v="English"/>
    <m/>
    <m/>
    <x v="384"/>
    <s v="Mark Andrus"/>
    <s v="Kevin Kline, Kristin Scott Thomas, Hayden Christensen, Jena Malone, Mary Steenburgen, Mike Weinberg, Scotty Leavenworth, Ian Somerhalder, Jamey Sheridan, Scott Bakula, Sandra Nelson, Sam Robards, John Pankow, Kim Delgado, Barry Primus"/>
    <x v="34"/>
    <s v="Kevin Kline, Kristin Scott Thomas"/>
    <s v="When a man is diagnosed with terminal cancer, he takes custody of his misanthropic teenage son, for whom quality time means getting high, engaging in small-time prostitution, and avoiding his father."/>
    <s v="When a man is diagnosed with terminal"/>
    <n v="7.5"/>
    <n v="42526"/>
    <n v="39457351.778656229"/>
    <n v="27000000"/>
    <x v="362"/>
    <n v="15667270"/>
    <n v="34932603.345573217"/>
    <n v="23903791"/>
    <n v="359"/>
  </r>
  <r>
    <s v="tt0264935"/>
    <x v="438"/>
    <x v="3"/>
    <d v="2002-06-09T00:00:00"/>
    <s v="Crime"/>
    <s v=" Mystery"/>
    <s v=" Thriller"/>
    <n v="115"/>
    <s v="USA"/>
    <s v="English"/>
    <m/>
    <m/>
    <x v="385"/>
    <s v="Tony Gayton"/>
    <s v="Sandra Bullock, Ben Chaplin, Ryan Gosling, Michael Pitt, Agnes Bruckner, Chris Penn, R.D. Call, Tom Verica, Janni Brenn, John Vickery, Michael Canavan, Krista Carpenter, Neal Matarazzo, Adilah Barnes, Jim Jansen"/>
    <x v="144"/>
    <s v="Sandra Bullock, Ben Chaplin"/>
    <s v="Two gifted high school students execute a &quot;perfect&quot; murder - then become engaged in an intellectual contest with a seasoned homicide detective."/>
    <s v="Two gifted high school students"/>
    <n v="6.2"/>
    <n v="52231"/>
    <n v="71931906.614785999"/>
    <n v="50000000"/>
    <x v="363"/>
    <n v="31945749"/>
    <n v="81591134.514824912"/>
    <n v="56714147"/>
    <n v="311"/>
  </r>
  <r>
    <s v="tt0265029"/>
    <x v="439"/>
    <x v="0"/>
    <s v="14/02/2002"/>
    <s v="Comedy"/>
    <s v=" Romance"/>
    <m/>
    <n v="102"/>
    <s v="USA"/>
    <s v="English"/>
    <m/>
    <m/>
    <x v="386"/>
    <s v="Billy Crystal, Peter Tolan"/>
    <s v="Julia Roberts, Billy Crystal, Catherine Zeta-Jones, John Cusack, Hank Azaria, Stanley Tucci, Christopher Walken, Alan Arkin, Seth Green, Scot Zeller, Larry King, Steve Pink, Rainn Wilson, Eric Balfour, Marty Belafsky"/>
    <x v="151"/>
    <s v="Julia Roberts, Billy Crystal"/>
    <s v="A movie publicist deals with the messy public split of his movie's co-stars while keeping reporters at bay while a reclusive director holds the film's print hostage."/>
    <s v="A movie publicist deals with the"/>
    <n v="5.7"/>
    <n v="53988"/>
    <n v="67223636.363636538"/>
    <n v="46000000"/>
    <x v="364"/>
    <n v="93607673"/>
    <n v="202120537.30549461"/>
    <n v="138307673"/>
    <n v="344"/>
  </r>
  <r>
    <s v="tt0265086"/>
    <x v="440"/>
    <x v="0"/>
    <d v="2002-08-02T00:00:00"/>
    <s v="Drama"/>
    <s v=" History"/>
    <s v=" War"/>
    <n v="144"/>
    <s v="USA, UK"/>
    <s v="English"/>
    <s v="Somali"/>
    <s v="Arabic"/>
    <x v="96"/>
    <s v="Mark Bowden, Ken Nolan"/>
    <s v="Josh Hartnett, Ewan McGregor, Tom Sizemore, Eric Bana, William Fichtner, Ewen Bremner, Sam Shepard, Gabriel Casseus, Kim Coates, Hugh Dancy, Ron Eldard, Ioan Gruffudd, Tom Guiry, Charlie Hofheimer, Danny Hoch"/>
    <x v="257"/>
    <s v="Josh Hartnett, Ewan McGregor"/>
    <s v="160 elite U.S. soldiers drop into Somalia to capture two top lieutenants of a renegade warlord and find themselves in a desperate battle with a large force of heavily-armed Somalis."/>
    <s v="160 elite U.S. soldiers drop into"/>
    <n v="7.7"/>
    <n v="358188"/>
    <n v="134447272.72727308"/>
    <n v="92000000"/>
    <x v="365"/>
    <n v="108638745"/>
    <n v="252804204.20644334"/>
    <n v="172989651"/>
    <n v="1154"/>
  </r>
  <r>
    <s v="tt0265087"/>
    <x v="441"/>
    <x v="0"/>
    <s v="27/06/2003"/>
    <s v="Adventure"/>
    <s v=" Comedy"/>
    <s v=" Fantasy"/>
    <n v="95"/>
    <s v="USA"/>
    <s v="English"/>
    <m/>
    <m/>
    <x v="387"/>
    <s v="Darryl Quarles, Peter Gaulke"/>
    <s v="Martin Lawrence, Marsha Thomason, Tom Wilkinson, Vincent Regan, Daryl Mitchell, Michael Countryman, Kevin Conway, Jeannette Weegar, Erik Jensen, Dikran Tulaine, Helen Carey, Michael Burgess, Isabell O'Connor, Kevin Stillwell, Mikey Post"/>
    <x v="60"/>
    <s v="Martin Lawrence, Marsha Thomason"/>
    <s v="An employee in Medieval World amusement park. After sustaining a blow to the head, he awakens to find himself in 14th century England."/>
    <s v="An employee in Medieval World"/>
    <n v="4.9000000000000004"/>
    <n v="37508"/>
    <n v="73069169.960474506"/>
    <n v="50000000"/>
    <x v="366"/>
    <n v="33426971"/>
    <n v="58420606.191897385"/>
    <n v="39976235"/>
    <n v="176"/>
  </r>
  <r>
    <s v="tt0265208"/>
    <x v="442"/>
    <x v="5"/>
    <d v="2004-03-12T00:00:00"/>
    <s v="Comedy"/>
    <s v=" Drama"/>
    <s v=" Romance"/>
    <n v="109"/>
    <s v="USA"/>
    <s v="English"/>
    <m/>
    <m/>
    <x v="356"/>
    <s v="David Wagner, Brent Goldberg"/>
    <s v="Emile Hirsch, Elisha Cuthbert, Timothy Olyphant, James Remar, Chris Marquette, Paul Dano, Timothy Bottoms, Donna Bullock, Jacob Young, Brian Kolodziej, Brandon Irons, Amanda Swisten, Sung Hi Lee, Ulysses Lee, Harris Laskawy"/>
    <x v="235"/>
    <s v="Emile Hirsch, Elisha Cuthbert"/>
    <s v="A teenager's dreams come true when a former porn star moves in next door and they fall in love."/>
    <s v="A teenager's dreams come true"/>
    <n v="6.7"/>
    <n v="198469"/>
    <n v="34252382.212811001"/>
    <n v="25000000"/>
    <x v="367"/>
    <n v="14589444"/>
    <n v="41625854.169094749"/>
    <n v="30381722"/>
    <n v="540"/>
  </r>
  <r>
    <s v="tt0265298"/>
    <x v="443"/>
    <x v="3"/>
    <d v="2002-08-02T00:00:00"/>
    <s v="Adventure"/>
    <s v=" Comedy"/>
    <s v=" Family"/>
    <n v="88"/>
    <s v="USA, Germany"/>
    <s v="English"/>
    <m/>
    <m/>
    <x v="388"/>
    <s v="Dan Schneider, Brian Robbins"/>
    <s v="Frankie Muniz, Paul Giamatti, Amanda Bynes, Amanda Detmer, Donald Faison, Sandra Oh, Russell Hornsby, Michael Bryan French, Christine Tucci, Lee Majors, Sean O'Bryan, Amy Hill, John Cho, Matthew Frauman, Don Yesso"/>
    <x v="322"/>
    <s v="Frankie Muniz, Paul Giamatti"/>
    <s v="After a young boy's school essay erroneously finds its way into the hands of a Hollywood producer who turns the idea into a hit film, the boy travels to Los Angeles to claim his credit."/>
    <s v="After a young boy's school essay"/>
    <n v="5.4"/>
    <n v="34583"/>
    <n v="21579571.9844358"/>
    <n v="15000000"/>
    <x v="368"/>
    <n v="48360547"/>
    <n v="76204682.008638144"/>
    <n v="52970014"/>
    <n v="114"/>
  </r>
  <r>
    <s v="tt0265349"/>
    <x v="444"/>
    <x v="3"/>
    <s v="24/05/2002"/>
    <s v="Drama"/>
    <s v=" Horror"/>
    <s v=" Mystery"/>
    <n v="119"/>
    <s v="USA"/>
    <s v="English"/>
    <m/>
    <m/>
    <x v="389"/>
    <s v="Richard Hatem, John A. Keel"/>
    <s v="Richard Gere, David Eigenberg, Bob Tracey, Ron Emanuel, Debra Messing, Tom Stoviak, Yvonne Erickson, Scott Nunnally, Harris Mackenzie, Will Patton, Lucinda Jenney, Laura Linney, Tom Tully, Zachary Mott, Ann McDonough"/>
    <x v="95"/>
    <s v="Richard Gere, David Eigenberg"/>
    <s v="A reporter is drawn to a small West Virginia town to investigate a series of strange events, including psychic visions and the appearance of bizarre entities."/>
    <s v="A reporter is drawn to a small"/>
    <n v="6.4"/>
    <n v="74427"/>
    <n v="46036420.233463041"/>
    <n v="32000000"/>
    <x v="369"/>
    <n v="35746370"/>
    <n v="79564283.286653712"/>
    <n v="55305279"/>
    <n v="483"/>
  </r>
  <r>
    <s v="tt0326977"/>
    <x v="445"/>
    <x v="4"/>
    <s v="14/03/2003"/>
    <s v="Crime"/>
    <s v=" Drama"/>
    <s v=" Mystery"/>
    <n v="108"/>
    <s v="Italy, Spain, UK"/>
    <s v="Italian"/>
    <m/>
    <m/>
    <x v="390"/>
    <s v="Niccol√≤ Ammaniti, Niccol√≤ Ammaniti"/>
    <s v="Aitana S√°nchez-Gij√≥n, Dino Abbrescia, Giorgio Careccia, Riccardo Zinna, Michele Vasca, Susi S√°nchez, Antonella Stefanucci, Diego Abatantuono, Giuseppe Cristiano, Mattia Di Pierro, Adriana Conserva, Fabio Tetta, Giulia Matturro, Stefano Biase, Fabio Antonacci"/>
    <x v="323"/>
    <s v="Aitana S√°nchez-Gij√≥n"/>
    <s v="A young boy accidentally discovers a deep hole in the ground, where another boy is kept prisoner."/>
    <s v="A young boy accidentally discovers"/>
    <n v="7.4"/>
    <n v="14189"/>
    <m/>
    <m/>
    <x v="4"/>
    <n v="1615328"/>
    <m/>
    <n v="7354418"/>
    <n v="90"/>
  </r>
  <r>
    <s v="tt0265459"/>
    <x v="446"/>
    <x v="3"/>
    <s v="18/10/2002"/>
    <s v="Drama"/>
    <s v=" Thriller"/>
    <m/>
    <n v="96"/>
    <s v="USA"/>
    <s v="English"/>
    <m/>
    <m/>
    <x v="391"/>
    <s v="Mark Romanek"/>
    <s v="Robin Williams, Connie Nielsen, Michael Vartan, Dylan Smith, Erin Daniels, Paul Hansen Kim, Lee Garlington, Gary Cole, Marion Calvert, David Moreland, Shaun P. O'Hagan, Jim Rash, Nick Searcy, Dave Engfer, Jimmy Shubert"/>
    <x v="324"/>
    <s v="Robin Williams, Connie Nielsen"/>
    <s v="A mentally unstable photo developer targets a middle-class family after his obsession with them becomes more sick and disturbing than any of them could imagine."/>
    <s v="A mentally unstable photo developer"/>
    <n v="6.8"/>
    <n v="112856"/>
    <n v="17263657.58754864"/>
    <n v="12000000"/>
    <x v="370"/>
    <n v="31597131"/>
    <n v="75130439.406147867"/>
    <n v="52223306"/>
    <n v="624"/>
  </r>
  <r>
    <s v="tt0265662"/>
    <x v="447"/>
    <x v="3"/>
    <s v="19/07/2002"/>
    <s v="Drama"/>
    <s v=" Family"/>
    <s v=" Sport"/>
    <n v="127"/>
    <s v="USA"/>
    <s v="English"/>
    <m/>
    <m/>
    <x v="392"/>
    <s v="Mike Rich"/>
    <s v="Dennis Quaid, Rachel Griffiths, Jay Hernandez, Beth Grant, Angus T. Jones, Brian Cox, Rick Gonzalez, Chad Lindberg, Angelo Spizzirri, Royce D. Applegate, Russell Richardson, Raynor Scheine, David Blackwell, Blue Deckert, Danny Kamin"/>
    <x v="126"/>
    <s v="Dennis Quaid, Rachel Griffiths"/>
    <s v="A Texas baseball coach makes the major league after agreeing to try out if his high school team made the playoffs."/>
    <s v="A Texas baseball coach makes the"/>
    <n v="6.9"/>
    <n v="31721"/>
    <n v="31650038.910505839"/>
    <n v="22000000"/>
    <x v="371"/>
    <n v="75600072"/>
    <n v="116088799.35801558"/>
    <n v="80693537"/>
    <n v="177"/>
  </r>
  <r>
    <s v="tt0265666"/>
    <x v="448"/>
    <x v="0"/>
    <s v="29/03/2002"/>
    <s v="Comedy"/>
    <s v=" Drama"/>
    <m/>
    <n v="110"/>
    <s v="USA"/>
    <s v="English"/>
    <s v="Italian"/>
    <m/>
    <x v="393"/>
    <s v="Wes Anderson, Owen Wilson"/>
    <s v="Gene Hackman, Anjelica Huston, Ben Stiller, Gwyneth Paltrow, Luke Wilson, Owen Wilson, Bill Murray, Danny Glover, Seymour Cassel, Kumar Pallana, Alec Baldwin, Grant Rosenmeyer, Jonah Meyerson, Aram Aslanian-Persico, Irina Gorovaia"/>
    <x v="73"/>
    <s v="Gene Hackman, Anjelica Huston"/>
    <s v="The eccentric members of a dysfunctional family reluctantly gather under the same roof for various reasons."/>
    <s v="The eccentric members of a dysfunctional"/>
    <n v="7.6"/>
    <n v="260939"/>
    <n v="30689051.383399289"/>
    <n v="21000000"/>
    <x v="372"/>
    <n v="52364010"/>
    <n v="104403056.76877497"/>
    <n v="71441250"/>
    <n v="985"/>
  </r>
  <r>
    <s v="tt0265808"/>
    <x v="449"/>
    <x v="3"/>
    <s v="14/02/2003"/>
    <s v="Comedy"/>
    <s v=" Crime"/>
    <m/>
    <n v="85"/>
    <s v="USA"/>
    <s v="English"/>
    <m/>
    <m/>
    <x v="394"/>
    <s v="Martin Hynes, Peter Tolan"/>
    <s v="Jason Lee, Tom Green, Leslie Mann, Megan Mullally, Dennis Farina, Tammy Blanchard, Richard Jenkins, Chris Penn, John C. McGinley, Seymour Cassel, Zeus, Ken Magee, Martin Starr, Mary Gillis, Bruce McCulloch"/>
    <x v="325"/>
    <s v="Jason Lee, Tom Green"/>
    <s v="A middle-class man turns to a life of crime in order to finance his niece's first year at Harvard University."/>
    <s v="A middle-class man turns to a"/>
    <n v="5.2"/>
    <n v="12402"/>
    <n v="35965953.307393"/>
    <n v="25000000"/>
    <x v="373"/>
    <n v="14036406"/>
    <n v="20539482.651206229"/>
    <n v="14277032"/>
    <n v="85"/>
  </r>
  <r>
    <s v="tt0266452"/>
    <x v="450"/>
    <x v="3"/>
    <s v="23/08/2002"/>
    <s v="Comedy"/>
    <s v=" Crime"/>
    <s v=" Drama"/>
    <n v="109"/>
    <s v="UK, Germany, USA"/>
    <s v="English"/>
    <m/>
    <m/>
    <x v="395"/>
    <s v="Adam Resnick"/>
    <s v="Robin Williams, Edward Norton, Catherine Keener, Danny DeVito, Jon Stewart, Pam Ferris, Danny Woodburn, Michael Rispoli, Harvey Fierstein, Vincent Schiavelli, Craig Eldridge, Judy White, Tim MacMenamin, Bruce McFee, Glen Cross"/>
    <x v="324"/>
    <s v="Robin Williams, Edward Norton"/>
    <s v="A kids show host, Rainbow Randolph, is fired in disgrace while his replacement, Sheldon Mopes, aka Smoochy the Rhino, finds himself a rising star. Unfortunately for Sheldon, the business of kids television isn't all child's play."/>
    <s v="A kids show host, Rainbow Randolph,"/>
    <n v="6.4"/>
    <n v="38347"/>
    <n v="71931906.614785999"/>
    <n v="50000000"/>
    <x v="374"/>
    <n v="8364691"/>
    <n v="12060014.267470818"/>
    <n v="8382938"/>
    <n v="339"/>
  </r>
  <r>
    <s v="tt0266465"/>
    <x v="451"/>
    <x v="4"/>
    <d v="2003-11-07T00:00:00"/>
    <s v="Action"/>
    <s v=" Crime"/>
    <s v=" Drama"/>
    <n v="109"/>
    <s v="USA, Germany"/>
    <s v="English"/>
    <s v="Spanish"/>
    <m/>
    <x v="396"/>
    <s v="Christian Gudegast, Paul Scheuring"/>
    <s v="Vin Diesel, Larenz Tate, Timothy Olyphant, Geno Silva, Jacqueline Obradors, Steve Eastin, Juan Fern√°ndez, Jeff Kober, Marco Rodr√≠guez, Mike Moroff, Emilio Rivera, George Sharperson, Malieek Straughter, Alice Amter, Jim Boeke"/>
    <x v="31"/>
    <s v="Vin Diesel, Larenz Tate"/>
    <s v="A man known as Diablo emerges to head a drug cartel after the previous leader is imprisoned."/>
    <s v="A man known as Diablo emerges"/>
    <n v="6.1"/>
    <n v="44353"/>
    <n v="50636934.78260868"/>
    <n v="36000000"/>
    <x v="375"/>
    <n v="26736098"/>
    <n v="62383192.983619548"/>
    <n v="44350926"/>
    <n v="140"/>
  </r>
  <r>
    <s v="tt0266489"/>
    <x v="452"/>
    <x v="4"/>
    <s v="18/06/2004"/>
    <s v="Comedy"/>
    <m/>
    <m/>
    <n v="89"/>
    <s v="Germany, USA"/>
    <s v="English"/>
    <m/>
    <m/>
    <x v="395"/>
    <s v="Larry Doyle"/>
    <s v="Ben Stiller, Drew Barrymore, Eileen Essell, Harvey Fierstein, Justin Theroux, James Remar, Robert Wisdom, Swoosie Kurtz, Wallace Shawn, Maya Rudolph, Amber Valletta, Cheryl Klein, Tim Maculan, Jackie Sandler, Evgeniy Lazarev"/>
    <x v="91"/>
    <s v="Ben Stiller, Drew Barrymore"/>
    <s v="A young couple has a chance to move into a gorgeous duplex in the perfect New York neighborhood. All they have to do is bump off the current tenant, a cute little old lady."/>
    <s v="A young couple has a chance to"/>
    <n v="5.9"/>
    <n v="54657"/>
    <n v="56263260.869565196"/>
    <n v="40000000"/>
    <x v="376"/>
    <n v="9692135"/>
    <n v="27178158.051548906"/>
    <n v="19322135"/>
    <n v="158"/>
  </r>
  <r>
    <s v="tt0266543"/>
    <x v="453"/>
    <x v="4"/>
    <d v="2003-03-12T00:00:00"/>
    <s v="Animation"/>
    <s v=" Adventure"/>
    <s v=" Comedy"/>
    <n v="100"/>
    <s v="USA, Australia"/>
    <s v="English"/>
    <m/>
    <m/>
    <x v="397"/>
    <s v="Andrew Stanton, Andrew Stanton"/>
    <s v="Albert Brooks, Ellen DeGeneres, Alexander Gould, Willem Dafoe, Brad Garrett, Allison Janney, Austin Pendleton, Stephen Root, Vicki Lewis, Joe Ranft, Geoffrey Rush, Andrew Stanton, Elizabeth Perkins, Nicholas Bird, Bob Peterson"/>
    <x v="326"/>
    <s v="Albert Brooks, Ellen DeGeneres"/>
    <s v="After his son is captured in the Great Barrier Reef and taken to Sydney, a timid clownfish sets out on a journey to bring him home."/>
    <s v="After his son is captured in the"/>
    <n v="8.1"/>
    <n v="927957"/>
    <n v="132218663.04347822"/>
    <n v="94000000"/>
    <x v="377"/>
    <n v="380843261"/>
    <n v="1322679054.9334018"/>
    <n v="940350086"/>
    <n v="978"/>
  </r>
  <r>
    <s v="tt0266697"/>
    <x v="454"/>
    <x v="4"/>
    <s v="24/10/2003"/>
    <s v="Action"/>
    <s v=" Crime"/>
    <s v=" Thriller"/>
    <n v="111"/>
    <s v="USA, Japan"/>
    <s v="English"/>
    <s v="Japanese"/>
    <s v="French"/>
    <x v="398"/>
    <s v="Quentin Tarantino, Quentin Tarantino"/>
    <s v="Uma Thurman, Lucy Liu, Vivica A. Fox, Daryl Hannah, David Carradine, Michael Madsen, Julie Dreyfus, Chiaki Kuriyama, Shin'ichi Chiba, Chia-Hui Liu, Michael Parks, Michael Bowen, Jun Kunimura, Kenji Ohba, Yuki Kazamatsuri"/>
    <x v="327"/>
    <s v="Uma Thurman, Lucy Liu"/>
    <s v="After awakening from a four-year coma, a former assassin wreaks vengeance on the team of assassins who betrayed her."/>
    <s v="After awakening from a four-year"/>
    <n v="8.1"/>
    <n v="977296"/>
    <n v="42197445.652173899"/>
    <n v="30000000"/>
    <x v="378"/>
    <n v="70099045"/>
    <n v="254449253.99725536"/>
    <n v="180899045"/>
    <n v="2285"/>
  </r>
  <r>
    <s v="tt0266915"/>
    <x v="455"/>
    <x v="0"/>
    <s v="19/04/2002"/>
    <s v="Action"/>
    <s v=" Comedy"/>
    <s v=" Crime"/>
    <n v="90"/>
    <s v="Hong Kong, USA"/>
    <s v="English"/>
    <s v="Mandarin"/>
    <s v="Cantonese"/>
    <x v="229"/>
    <s v="Ross LaManna, Jeff Nathanson"/>
    <s v="Jackie Chan, Chris Tucker, John Lone, Ziyi Zhang, Roselyn Sanchez, Alan King, Harris Yulin, Kenneth Tsang, Lisa LoCicero, Mei Melan√ßon, Maggie Q, Patricia Chan, Gelbert Coloma, Lucy Lin, Cindy Lu"/>
    <x v="119"/>
    <s v="Jackie Chan, Chris Tucker"/>
    <s v="Carter and Lee head to Hong Kong for a vacation, but become embroiled in a counterfeit money scam."/>
    <s v="Carter and Lee head to Hong Kong"/>
    <n v="6.6"/>
    <n v="196580"/>
    <n v="131524505.92885411"/>
    <n v="90000000"/>
    <x v="379"/>
    <n v="226164286"/>
    <n v="507576161.1599223"/>
    <n v="347325802"/>
    <n v="406"/>
  </r>
  <r>
    <s v="tt0266987"/>
    <x v="456"/>
    <x v="0"/>
    <s v="14/12/2001"/>
    <s v="Action"/>
    <s v=" Crime"/>
    <s v=" Thriller"/>
    <n v="126"/>
    <s v="USA, Germany, Japan, France"/>
    <s v="English"/>
    <s v="German"/>
    <s v="Arabic"/>
    <x v="399"/>
    <s v="Michael Frost Beckner, Michael Frost Beckner"/>
    <s v="Robert Redford, Brad Pitt, Catherine McCormack, Stephen Dillane, Larry Bryggman, Marianne Jean-Baptiste, Matthew Marsh, Todd Boyce, Michael Paul Chan, Garrick Hagon, Andrew Grainger, Bill Buell, Colin Stinton, Ted Maynard, Tom Hodgkins"/>
    <x v="328"/>
    <s v="Robert Redford, Brad Pitt"/>
    <s v="Retiring CIA agent Nathan Muir recalls his training of Tom Bishop while working against agency politics to free him from his Chinese captors."/>
    <s v="Retiring CIA agent Nathan Muir"/>
    <n v="7.1"/>
    <n v="142632"/>
    <n v="168059090.90909135"/>
    <n v="115000000"/>
    <x v="380"/>
    <n v="62362560"/>
    <n v="209050252.2482219"/>
    <n v="143049560"/>
    <n v="392"/>
  </r>
  <r>
    <s v="tt0267129"/>
    <x v="457"/>
    <x v="0"/>
    <s v="27/06/2003"/>
    <s v="Action"/>
    <s v=" Drama"/>
    <s v=" Crime"/>
    <n v="90"/>
    <s v="France"/>
    <s v="French"/>
    <s v="Arabic"/>
    <m/>
    <x v="400"/>
    <s v="Luc Besson, Philippe Lyon"/>
    <s v="Ch√¢u Belle Dinh, Williams Belle, Malik Diouf, Yann Hnautra, Guylain N'Guba-Boyeke, Charles Perri√®re, Laurent Piemontesi, Maher Kamoun, Bruno Flender, Amel Djemel, Afida Tahri, Abdelkrim Bahloul, Nassim Faid, Pascal L√©ger, Fr√©d√©ric Pellegeay"/>
    <x v="329"/>
    <s v="Ch√¢u Belle Dinh, Williams Belle"/>
    <s v="7 guys from Paris' suburbs like challenges like climbing tall buildings and doing parkour - especially with cops/flics chasing them. When a kid fan urgently needs a heart the Yamakasis try to find a way."/>
    <s v="7 guys from Paris' suburbs like"/>
    <n v="6.2"/>
    <n v="11187"/>
    <n v="21920750.988142349"/>
    <n v="15000000"/>
    <x v="381"/>
    <n v="184441"/>
    <n v="1896000.2835177917"/>
    <n v="1297401"/>
    <n v="49"/>
  </r>
  <r>
    <s v="tt0267626"/>
    <x v="458"/>
    <x v="3"/>
    <s v="15/11/2002"/>
    <s v="Drama"/>
    <s v=" History"/>
    <s v=" Thriller"/>
    <n v="138"/>
    <s v="UK, Germany, Canada, USA"/>
    <s v="English"/>
    <s v="Russian"/>
    <m/>
    <x v="401"/>
    <s v="Louis Nowra, Christopher Kyle"/>
    <s v="Sam Spruell, Peter Stebbings, Christian Camargo, Roman Podhora, Sam Redford, Steve Nicolson, Liam Neeson, Ravil Isyanov, Tim Woodward, Lex Shrapnel, Shaun Benson, Kris Holden-Ried, Dmitry Chepovetsky, Christopher Redman, Tygh Runyan"/>
    <x v="330"/>
    <s v="Sam Spruell, Peter Stebbings"/>
    <s v="When Russia's first nuclear submarine malfunctions on its maiden voyage, the crew must race to save the ship and prevent a nuclear disaster."/>
    <s v="When Russia's first nuclear submarine"/>
    <n v="6.7"/>
    <n v="58714"/>
    <n v="143863813.229572"/>
    <n v="100000000"/>
    <x v="382"/>
    <n v="35168966"/>
    <n v="94541724.770350203"/>
    <n v="65716126"/>
    <n v="292"/>
  </r>
  <r>
    <s v="tt0267804"/>
    <x v="459"/>
    <x v="0"/>
    <s v="23/08/2002"/>
    <s v="Action"/>
    <s v=" Sci-Fi"/>
    <s v=" Thriller"/>
    <n v="87"/>
    <s v="USA"/>
    <s v="English"/>
    <m/>
    <m/>
    <x v="163"/>
    <s v="Glen Morgan, James Wong"/>
    <s v="Jet Li, Carla Gugino, Delroy Lindo, Jason Statham, James Morrison, Dylan Bruno, Richard Steinmetz, Steve Rankin, Tucker Smallwood, Harriet Sansom Harris, David Keats, Dean Norris, Ron Zimmerman, Darin Morgan, Mark Borchardt"/>
    <x v="76"/>
    <s v="Jet Li, Carla Gugino"/>
    <s v="A rogue Multiverse agent goes on a manhunt for alternate versions of himself, getting stronger with each kill. Only the last version of himself, an LASD cop, can stop his crusade before he becomes &quot;The One&quot;."/>
    <s v="A rogue Multiverse agent goes"/>
    <n v="5.9"/>
    <n v="87736"/>
    <n v="71607786.561265007"/>
    <n v="49000000"/>
    <x v="383"/>
    <n v="43905746"/>
    <n v="108150688.27442716"/>
    <n v="74005691"/>
    <n v="302"/>
  </r>
  <r>
    <s v="tt0267913"/>
    <x v="460"/>
    <x v="3"/>
    <s v="28/06/2002"/>
    <s v="Adventure"/>
    <s v=" Comedy"/>
    <s v=" Family"/>
    <n v="89"/>
    <s v="USA, Australia"/>
    <s v="English"/>
    <m/>
    <m/>
    <x v="191"/>
    <s v="James Gunn, Craig Titley"/>
    <s v="Freddie Prinze Jr., Sarah Michelle Gellar, Matthew Lillard, Linda Cardellini, Rowan Atkinson, Isla Fisher, Miguel A. N√∫√±ez Jr., Steven Grives, Charles Stan Frazier, Craig Bullock, Matthew Murphy Karges, Mark McGrath, Rodney Sheppard, Sam Greco, Charlie Cousins"/>
    <x v="129"/>
    <s v="Freddie Prinze Jr., Sarah Michelle Gellar"/>
    <s v="After an acrimonious break up, the Mystery Inc. gang are individually brought to an island resort to investigate strange goings on."/>
    <s v="After an acrimonious break up,"/>
    <n v="5.0999999999999996"/>
    <n v="96464"/>
    <n v="120845603.11284049"/>
    <n v="84000000"/>
    <x v="384"/>
    <n v="153294164"/>
    <n v="396561612.52992225"/>
    <n v="275650703"/>
    <n v="558"/>
  </r>
  <r>
    <s v="tt0268126"/>
    <x v="461"/>
    <x v="3"/>
    <s v="28/02/2003"/>
    <s v="Comedy"/>
    <s v=" Drama"/>
    <m/>
    <n v="115"/>
    <s v="USA"/>
    <s v="English"/>
    <s v="Latin"/>
    <m/>
    <x v="402"/>
    <s v="Susan Orlean, Charlie Kaufman"/>
    <s v="Nicolas Cage, Tilda Swinton, Meryl Streep, Chris Cooper, Jay Tavare, Litefoot, Roger Willie, Jim Beaver, Cara Seymour, Doug Jones, Stephen Tobolowsky, Gary Farmer, Peter Jason, Gregory Itzin, Curtis Hanson"/>
    <x v="130"/>
    <s v="Nicolas Cage, Tilda Swinton"/>
    <s v="A lovelorn screenwriter becomes desperate as he tries and fails to adapt 'The Orchid Thief' by"/>
    <s v="A lovelorn screenwriter becomes"/>
    <n v="7.7"/>
    <n v="174173"/>
    <n v="27334124.513618682"/>
    <n v="19000000"/>
    <x v="385"/>
    <n v="22498520"/>
    <n v="47189018.261828803"/>
    <n v="32801173"/>
    <n v="747"/>
  </r>
  <r>
    <s v="tt0268380"/>
    <x v="462"/>
    <x v="3"/>
    <s v="24/04/2002"/>
    <s v="Animation"/>
    <s v=" Adventure"/>
    <s v=" Comedy"/>
    <n v="81"/>
    <s v="USA"/>
    <s v="English"/>
    <m/>
    <m/>
    <x v="403"/>
    <s v="Michael J. Wilson, Michael Berg"/>
    <s v="Ray Romano, John Leguizamo, Denis Leary, Goran Visnjic, Jack Black, Cedric the Entertainer, Stephen Root, Diedrich Bader, Alan Tudyk, Lorri Bagley, Jane Krakowski, Peter Ackerman, P.J. Benjamin, Josh Hamilton, Chris Wedge"/>
    <x v="331"/>
    <s v="Ray Romano, John Leguizamo"/>
    <s v="Set during the Ice Age, a sabertooth tiger, a sloth, and a wooly mammoth find a lost human infant, and they try to return him to his tribe."/>
    <s v="Set during the Ice Age, a sabertooth"/>
    <n v="7.5"/>
    <n v="431467"/>
    <n v="84879649.805447474"/>
    <n v="59000000"/>
    <x v="386"/>
    <n v="176387405"/>
    <n v="551368330.32404673"/>
    <n v="383257136"/>
    <n v="495"/>
  </r>
  <r>
    <s v="tt0268397"/>
    <x v="463"/>
    <x v="0"/>
    <s v="23/08/2002"/>
    <s v="Animation"/>
    <s v=" Action"/>
    <s v=" Adventure"/>
    <n v="82"/>
    <s v="USA"/>
    <s v="English"/>
    <m/>
    <m/>
    <x v="404"/>
    <s v="John A. Davis, Steve Oedekerk"/>
    <s v="Megan Cavanagh, Mark DeCarlo, Debi Derryberry, Jeffrey Garcia, Bob Goen, Mary Hart, Carolyn Lawrence, Andrea Martin, Candi Milo, Rob Paulsen, Crystal Scales, Martin Short, Patrick Stewart, Jim Cummings, David L. Lander"/>
    <x v="332"/>
    <s v="Megan Cavanagh, Mark DeCarlo"/>
    <s v="An eight-year-old boy genius and his friends must rescue their parents after the adults are abducted by aliens."/>
    <s v="An eight-year-old boy genius and"/>
    <n v="6"/>
    <n v="30154"/>
    <n v="43841501.976284698"/>
    <n v="30000000"/>
    <x v="387"/>
    <n v="80936232"/>
    <n v="150511582.35288578"/>
    <n v="102992536"/>
    <n v="129"/>
  </r>
  <r>
    <s v="tt0329388"/>
    <x v="464"/>
    <x v="4"/>
    <s v="29/08/2003"/>
    <s v="Comedy"/>
    <s v=" Drama"/>
    <m/>
    <n v="96"/>
    <s v="France"/>
    <s v="French"/>
    <s v="Turkish"/>
    <m/>
    <x v="405"/>
    <s v="Fran√ßois Dupeyron, Eric-Emmanuel Schmitt"/>
    <s v="Omar Sharif, Pierre Boulanger, Gilbert Melki, Isabelle Renauld, Lola Naymark, Anne Suarez, Mata Gabin, C√©line Samie, Isabelle Adjani, Guillaume Gallienne, Guillaume Rannou, Manuel Le Li√®vre, Daniel Znyk, Fran√ßoise Armelle, Sylvie Herbert"/>
    <x v="333"/>
    <s v="Omar Sharif, Pierre Boulanger"/>
    <s v="In Paris, a Turkish shop owner befriends a Jewish boy in his mid-teens."/>
    <s v="In Paris, a Turkish shop owner"/>
    <n v="7.3"/>
    <n v="10663"/>
    <m/>
    <m/>
    <x v="4"/>
    <n v="2823890"/>
    <m/>
    <n v="12364836"/>
    <n v="54"/>
  </r>
  <r>
    <s v="tt0268695"/>
    <x v="465"/>
    <x v="3"/>
    <s v="28/03/2002"/>
    <s v="Action"/>
    <s v=" Adventure"/>
    <s v=" Sci-Fi"/>
    <n v="96"/>
    <s v="USA, United Arab Emirates"/>
    <s v="English"/>
    <m/>
    <m/>
    <x v="406"/>
    <s v="H.G. Wells, David Duncan"/>
    <s v="Guy Pearce, Mark Addy, Phyllida Law, Sienna Guillory, Laura Kirk, Josh Stamberg, John W. Momrow, Max Baker, Jeffrey M. Meyer, Jeremy Irons, Alan Young, Myndy Crist, Connie Ray, Orlando Jones, Lennie Loftin"/>
    <x v="174"/>
    <s v="Guy Pearce, Mark Addy"/>
    <s v="Hoping to alter the events of the past, a 19th century inventor instead travels 800,000 years into the future, where he finds humankind divided into two warring races."/>
    <s v="Hoping to alter the events of"/>
    <n v="6"/>
    <n v="117239"/>
    <n v="115091050.58365761"/>
    <n v="80000000"/>
    <x v="388"/>
    <n v="56832494"/>
    <n v="178001510.67112842"/>
    <n v="123729176"/>
    <n v="661"/>
  </r>
  <r>
    <s v="tt0268978"/>
    <x v="466"/>
    <x v="0"/>
    <s v="22/02/2002"/>
    <s v="Biography"/>
    <s v=" Drama"/>
    <m/>
    <n v="135"/>
    <s v="USA"/>
    <s v="English"/>
    <m/>
    <m/>
    <x v="91"/>
    <s v="Akiva Goldsman, Sylvia Nasar"/>
    <s v="Russell Crowe, Ed Harris, Jennifer Connelly, Christopher Plummer, Paul Bettany, Adam Goldberg, Josh Lucas, Anthony Rapp, Jason Gray-Stanford, Judd Hirsch, Austin Pendleton, Vivien Cardone, Jillie Simon, Victor Steinbach, Tanya Clarke"/>
    <x v="92"/>
    <s v="Russell Crowe, Ed Harris"/>
    <s v="After John Nash, a brilliant but asocial mathematician, accepts secret work in cryptography, his life takes a turn for the nightmarish."/>
    <s v="After John Nash, a brilliant but"/>
    <n v="8.1999999999999993"/>
    <n v="827595"/>
    <n v="84760237.154150426"/>
    <n v="58000000"/>
    <x v="389"/>
    <n v="170742341"/>
    <n v="462953483.99450713"/>
    <n v="316791257"/>
    <n v="1302"/>
  </r>
  <r>
    <s v="tt0268995"/>
    <x v="467"/>
    <x v="0"/>
    <d v="2002-10-05T00:00:00"/>
    <s v="Drama"/>
    <s v=" Romance"/>
    <m/>
    <n v="152"/>
    <s v="USA"/>
    <s v="English"/>
    <m/>
    <m/>
    <x v="407"/>
    <s v="Michael Sloane"/>
    <s v="Jim Carrey, Bob Balaban, Jeffrey DeMunn, Hal Holbrook, Laurie Holden, Martin Landau, Brent Briscoe, Ron Rifkin, Gerry Black, David Ogden Stiers, James Whitmore, Susan Willis, Catherine Dent, Brian Howe, Karl Bury"/>
    <x v="89"/>
    <s v="Jim Carrey, Bob Balaban"/>
    <s v="In 1951, a blacklisted Hollywood writer gets into a car accident, loses his memory and settles down in a small town where he is mistaken for a long-lost son."/>
    <s v="In 1951, a blacklisted Hollywood"/>
    <n v="6.9"/>
    <n v="51763"/>
    <n v="105219604.74308328"/>
    <n v="72000000"/>
    <x v="390"/>
    <n v="27807266"/>
    <n v="54535259.760237299"/>
    <n v="37317558"/>
    <n v="389"/>
  </r>
  <r>
    <s v="tt0269095"/>
    <x v="468"/>
    <x v="3"/>
    <s v="21/03/2003"/>
    <s v="Crime"/>
    <s v=" Drama"/>
    <s v=" Mystery"/>
    <n v="108"/>
    <s v="USA"/>
    <s v="English"/>
    <m/>
    <m/>
    <x v="408"/>
    <s v="Mike McAlary, Ken Hixon"/>
    <s v="Robert De Niro, Frances McDormand, James Franco, Eliza Dushku, William Forsythe, Patti LuPone, Anson Mount, John Doman, Brian Tarantina, Drena De Niro, Michael P. Moran, Nestor Serrano, Matthew Cowles, Linda Emond, Cyrus Farmer"/>
    <x v="101"/>
    <s v="Robert De Niro, Frances McDormand"/>
    <s v="Vincent Lamarca, whose father was executed for a 1950s kidnapping of a child, grew up to become a police officer, only to see his own son become a murder suspect."/>
    <s v="Vincent Lamarca, whose father"/>
    <n v="6.1"/>
    <n v="23953"/>
    <n v="57545525.291828804"/>
    <n v="40000000"/>
    <x v="391"/>
    <n v="22449000"/>
    <n v="42694036.57661479"/>
    <n v="29676703"/>
    <n v="164"/>
  </r>
  <r>
    <s v="tt0269347"/>
    <x v="469"/>
    <x v="4"/>
    <d v="2003-04-04T00:00:00"/>
    <s v="Action"/>
    <s v=" Crime"/>
    <s v=" Drama"/>
    <n v="94"/>
    <s v="USA"/>
    <s v="English"/>
    <s v="Serbo-Croatian"/>
    <m/>
    <x v="62"/>
    <s v="David Griffiths, Peter Griffiths"/>
    <s v="Tommy Lee Jones, Benicio Del Toro, Connie Nielsen, Leslie Stefanson, John Finn, Jos√© Z√∫√±iga, Ron Canada, Mark Pellegrino, Jenna Boyd, Aaron DeCone, Carrick O'Quinn, Lonny Chapman, Rex Linn, Eddie Velez, Alexander MacKenzie"/>
    <x v="14"/>
    <s v="Tommy Lee Jones, Benicio Del Toro"/>
    <s v="An FBI deep-woods tracker attempts to capture a trained assassin who has made a sport of hunting humans."/>
    <s v="An FBI deep-woods tracker attempts"/>
    <n v="6.1"/>
    <n v="43063"/>
    <n v="77361983.695652142"/>
    <n v="55000000"/>
    <x v="392"/>
    <n v="34244097"/>
    <n v="64789742.847374976"/>
    <n v="46061847"/>
    <n v="345"/>
  </r>
  <r>
    <s v="tt0330229"/>
    <x v="470"/>
    <x v="3"/>
    <s v="31/10/2002"/>
    <s v="Drama"/>
    <s v=" Romance"/>
    <m/>
    <n v="114"/>
    <s v="Japan"/>
    <s v="Japanese"/>
    <m/>
    <m/>
    <x v="244"/>
    <s v="Takeshi Kitano"/>
    <s v="Miho Kanno, Hidetoshi Nishijima, Tatsuya Mihashi, Chieko Matsubara, Kyoko Fukada, Tsutomu Takeshige, Kayoko Kishimoto, Kanji Tsuda, Y√ªko Daike, Ren Osugi, Shimadayu Toyotake, Seisuke Tsurusawa, Minotaro Yoshida, Yoshida, Sh√¥go Shimizu"/>
    <x v="334"/>
    <s v="Miho Kanno, Hidetoshi Nishijima"/>
    <s v="Three stories of never-ending love."/>
    <s v="Three stories of never-ending"/>
    <n v="7.6"/>
    <n v="15519"/>
    <m/>
    <m/>
    <x v="4"/>
    <n v="4067"/>
    <m/>
    <n v="5405725"/>
    <n v="60"/>
  </r>
  <r>
    <s v="tt0270288"/>
    <x v="471"/>
    <x v="3"/>
    <s v="24/04/2003"/>
    <s v="Biography"/>
    <s v=" Comedy"/>
    <s v=" Crime"/>
    <n v="113"/>
    <s v="USA, Germany, Canada"/>
    <s v="English"/>
    <s v="Spanish"/>
    <m/>
    <x v="409"/>
    <s v="Chuck Barris, Charlie Kaufman"/>
    <s v="Dick Clark, Sam Rockwell, Michelle Sweeney, Drew Barrymore, Chelsea Ceci, Michael Cera, Aimee Rose Ambroziak, Isabelle Blais, Melissa Carter, Jennifer Hall, Ilona Elkin, Sean Tucker, Jaye P. Morgan, Maggie Gyllenhaal, David Julian Hirsh"/>
    <x v="335"/>
    <s v="Dick Clark, Sam Rockwell"/>
    <s v="An adaptation of the cult memoir of game show impresario Chuck Barris (Sam Rockwell), in which he purports to have been a C.I.A. hitman."/>
    <s v="An adaptation of the cult memoir"/>
    <n v="7"/>
    <n v="82127"/>
    <n v="43159143.968871601"/>
    <n v="30000000"/>
    <x v="393"/>
    <n v="16007718"/>
    <n v="47494918.765175104"/>
    <n v="33013805"/>
    <n v="275"/>
  </r>
  <r>
    <s v="tt0270846"/>
    <x v="472"/>
    <x v="5"/>
    <s v="27/08/2004"/>
    <s v="Comedy"/>
    <s v=" Family"/>
    <s v=" Sci-Fi"/>
    <n v="88"/>
    <s v="Germany, UK, USA"/>
    <s v="English"/>
    <m/>
    <m/>
    <x v="410"/>
    <s v="Steven Paul, Gregory Poppen"/>
    <s v="Jon Voight, Scott Baio, Vanessa Angel, Skyler Shaye, Justin Chatwin, Peter Wingfield, Gerry Fitzgerald, Leo Fitzgerald, Myles Fitzgerald, Max Iles, Michael Iles, Jared Scheideman, Jordan Scheideman, Maia Bastidas, Keana Lyn"/>
    <x v="336"/>
    <s v="Jon Voight, Scott Baio"/>
    <s v="A group of smart-talking toddlers find themselves at the center of a media mogul's experiment to crack the code to baby talk. The toddlers must race against time for the sake of babies everywhere."/>
    <s v="A group of smart-talking toddlers"/>
    <n v="1.9"/>
    <n v="29546"/>
    <n v="27401905.770248801"/>
    <n v="20000000"/>
    <x v="394"/>
    <n v="9219388"/>
    <n v="12945542.627231335"/>
    <n v="9448644"/>
    <n v="130"/>
  </r>
  <r>
    <s v="tt0331468"/>
    <x v="473"/>
    <x v="4"/>
    <s v="30/01/2004"/>
    <s v="Drama"/>
    <s v=" Mystery"/>
    <s v=" Thriller"/>
    <n v="118"/>
    <s v="USA, Canada, UK"/>
    <s v="English"/>
    <m/>
    <m/>
    <x v="411"/>
    <s v="Richard Jefferies"/>
    <s v="Dennis Quaid, Sharon Stone, Stephen Dorff, Juliette Lewis, Kristen Stewart, Ryan Wilson, Dana Eskelson, Christopher Plummer, Simon Reynolds, Kathleen Duborg, Paula Brancati, Aidan Devine, Wayne Robson, Jordan Pettle, Ray Paisley"/>
    <x v="126"/>
    <s v="Dennis Quaid, Sharon Stone"/>
    <s v="A family relocates from the city to a dilapidated house in the country that was once a grand estate. As they begin renovations, they discover their new home harbors a secret and may not be completely free of its former inhabitant."/>
    <s v="A family relocates from the city"/>
    <n v="5"/>
    <n v="20760"/>
    <m/>
    <m/>
    <x v="4"/>
    <n v="21386011"/>
    <m/>
    <n v="29119434"/>
    <n v="265"/>
  </r>
  <r>
    <s v="tt0270980"/>
    <x v="474"/>
    <x v="4"/>
    <d v="2004-06-02T00:00:00"/>
    <s v="Comedy"/>
    <s v=" Romance"/>
    <m/>
    <n v="86"/>
    <s v="USA"/>
    <s v="English"/>
    <m/>
    <m/>
    <x v="412"/>
    <s v="David Dorfman"/>
    <s v="Mark Aisbett, Ashton Kutcher, Jon Abrahams, Tara Reid, Molly Shannon, Terence Stamp, Andy Richter, Tyler Labine, Michael Madsen, Ryan Zwick, Patrick Cranshaw, Angela Little, David Koechner, Carmen Electra, Ron Selmour"/>
    <x v="337"/>
    <s v="Mark Aisbett, Ashton Kutcher"/>
    <s v="After a man is asked to house sit for his boss, he becomes determined to get closer to the boss's daughter, but events keep unfolding that stop him from achieving his goal."/>
    <s v="After a man is asked to house"/>
    <n v="4.7"/>
    <n v="27949"/>
    <n v="19692141.304347821"/>
    <n v="14000000"/>
    <x v="395"/>
    <n v="15550605"/>
    <n v="25587131.494864121"/>
    <n v="18191005"/>
    <n v="122"/>
  </r>
  <r>
    <s v="tt0331811"/>
    <x v="475"/>
    <x v="4"/>
    <s v="20/08/2004"/>
    <s v="Crime"/>
    <s v=" Drama"/>
    <s v=" Mystery"/>
    <n v="86"/>
    <s v="USA, Canada"/>
    <s v="English"/>
    <m/>
    <m/>
    <x v="413"/>
    <s v="Greg Marcks"/>
    <s v="Henry Thomas, Blake Heron, Barbara Hershey, Clark Gregg, Hilary Swank, Shawn Hatosy, Stark Sands, Colin Hanks, Ben Foster, Patrick Swayze, Rachael Leigh Cook, Jason Segel, Rick Gomez"/>
    <x v="338"/>
    <s v="Henry Thomas, Blake Heron"/>
    <s v="The events leading up to an 11:14 p.m. car crash, from five very different perspectives."/>
    <s v="The events leading up to an 11:14"/>
    <n v="7.2"/>
    <n v="44292"/>
    <m/>
    <n v="6000000"/>
    <x v="4"/>
    <m/>
    <m/>
    <n v="3810792"/>
    <n v="144"/>
  </r>
  <r>
    <s v="tt0271027"/>
    <x v="476"/>
    <x v="0"/>
    <s v="30/11/2001"/>
    <s v="Action"/>
    <s v=" Crime"/>
    <s v=" Drama"/>
    <n v="98"/>
    <s v="France, USA"/>
    <s v="English"/>
    <s v="French"/>
    <s v="Mandarin"/>
    <x v="414"/>
    <s v="Jet Li, Luc Besson"/>
    <s v="Jet Li, Bridget Fonda, Tch√©ky Karyo, Ric Young, Burt Kwouk, Laurence Ashley, Cyril Raffaelli, Didier Azoulay, John Forgeham, Paul Barrett, Max Ryan, Colin Prince, Vincent Glo, Vincent Wong, Kentaro"/>
    <x v="76"/>
    <s v="Jet Li, Bridget Fonda"/>
    <s v="A betrayed intelligence officer enlists the aid of a prostitute to prove his innocence from a deadly conspiracy while returning a favor to her."/>
    <s v="A betrayed intelligence officer"/>
    <n v="6.6"/>
    <n v="60154"/>
    <n v="36534584.980237253"/>
    <n v="25000000"/>
    <x v="396"/>
    <n v="36845124"/>
    <n v="94168399.886601031"/>
    <n v="64437847"/>
    <n v="259"/>
  </r>
  <r>
    <s v="tt0331952"/>
    <x v="477"/>
    <x v="5"/>
    <s v="26/11/2004"/>
    <s v="Drama"/>
    <s v=" Mystery"/>
    <s v=" Thriller"/>
    <n v="95"/>
    <s v="Germany, USA, UK"/>
    <s v="English"/>
    <m/>
    <m/>
    <x v="415"/>
    <s v="Pieter Jan Brugge, Justin Haythe"/>
    <s v="Robert Redford, Helen Mirren, Willem Dafoe, Alessandro Nivola, Matt Craven, Melissa Sagemiller, Wendy Crewson, Larry Pine, Diana Scarwid, Elizabeth Ruscio, Gwen McGee, Sarah Koskoff, Graciela Marin, Mike Pniewski, Geoff McKnight"/>
    <x v="328"/>
    <s v="Robert Redford, Helen Mirren"/>
    <s v="As an executive is held captive by a former employee, it's up to his wife to deliver the ransom."/>
    <s v="As an executive is held captive"/>
    <n v="5.8"/>
    <n v="13148"/>
    <m/>
    <m/>
    <x v="4"/>
    <n v="5763875"/>
    <m/>
    <n v="12520799"/>
    <n v="147"/>
  </r>
  <r>
    <s v="tt0271259"/>
    <x v="478"/>
    <x v="3"/>
    <d v="2003-06-06T00:00:00"/>
    <s v="Comedy"/>
    <s v=" Crime"/>
    <m/>
    <n v="86"/>
    <s v="USA, Germany"/>
    <s v="English"/>
    <m/>
    <m/>
    <x v="416"/>
    <s v="Anthony Russo, Joe Russo"/>
    <s v="William H. Macy, Isaiah Washington, Sam Rockwell, Michael Jeter, Luis Guzm√°n, John Buck Jr., Patricia Clarkson, Andy Davoli, Brett C. Leonard, Frank O'Donnell, Peter Veneziano, Bernard Canepari, Art Oughton, Ray Calabrese, George Clooney"/>
    <x v="339"/>
    <s v="William H. Macy, Isaiah Washington"/>
    <s v="Cosimo gets a plan for a huge job from his cellmate. He asks his woman to find a patsy for his bungled car theft, offering $15,000. Suddenly, 7 are involved."/>
    <s v="Cosimo gets a plan for a huge"/>
    <n v="6.4"/>
    <n v="14058"/>
    <n v="17263657.58754864"/>
    <n v="12000000"/>
    <x v="397"/>
    <n v="336620"/>
    <n v="6003009.6505447477"/>
    <n v="4172703"/>
    <n v="93"/>
  </r>
  <r>
    <s v="tt0271263"/>
    <x v="479"/>
    <x v="3"/>
    <s v="22/08/2003"/>
    <s v="Animation"/>
    <s v=" Comedy"/>
    <s v=" Musical"/>
    <n v="76"/>
    <s v="USA"/>
    <s v="English"/>
    <m/>
    <m/>
    <x v="417"/>
    <s v="Brooks Arthur, Allen Covert"/>
    <s v="Adam Sandler, Jackie Sandler, Austin Stout, Kevin Nealon, Rob Schneider, Norm Crosby, Jon Lovitz, Tyra Banks, Blake Clark, Peter Dante, Ellen Albertini Dow, Kevin P. Farley, Lari Friedman, Tom Kenny, Cole Sprouse"/>
    <x v="123"/>
    <s v="Adam Sandler, Jackie Sandler"/>
    <s v="Davey Stone, an alcoholic with a criminal record, is sentenced to community service under the supervision of an elderly referee. Davey is then faced with trying to reform and abandon his bad habits."/>
    <s v="Davey Stone, an alcoholic with"/>
    <n v="5.4"/>
    <n v="21191"/>
    <n v="48913696.498054482"/>
    <n v="34000000"/>
    <x v="398"/>
    <n v="23586598"/>
    <n v="34287251.068599224"/>
    <n v="23833131"/>
    <n v="165"/>
  </r>
  <r>
    <s v="tt0332136"/>
    <x v="480"/>
    <x v="5"/>
    <s v="15/07/2004"/>
    <s v="Comedy"/>
    <s v=" Drama"/>
    <s v=" Fantasy"/>
    <n v="92"/>
    <s v="USA, UK"/>
    <s v="English"/>
    <m/>
    <m/>
    <x v="387"/>
    <s v="Christina Welsh"/>
    <s v="Jennifer Love Hewitt, Paul Nicholls, Tom Wilkinson, Diana Hardcastle, Lucy Davenport, Roy Sampson, Kevin Moore, Neville Phillips, Ben Ridgeway, Teo-Wa Vuong, Terence Harvey, Al Wilde, Danny Babington, Stewart Wright, Graham Turner"/>
    <x v="340"/>
    <s v="Jennifer Love Hewitt"/>
    <s v="It takes a tragedy to teach the young businessman Ian to put love ahead of work and open up to his musician girlfriend Samantha."/>
    <s v="It takes a tragedy to teach the"/>
    <n v="7.2"/>
    <n v="31093"/>
    <m/>
    <m/>
    <x v="4"/>
    <m/>
    <m/>
    <m/>
    <n v="151"/>
  </r>
  <r>
    <s v="tt0271367"/>
    <x v="481"/>
    <x v="3"/>
    <s v="30/08/2002"/>
    <s v="Action"/>
    <s v=" Adventure"/>
    <s v=" Comedy"/>
    <n v="99"/>
    <s v="USA"/>
    <s v="English"/>
    <m/>
    <m/>
    <x v="418"/>
    <s v="Ellory Elkayem, Randy Kornfield"/>
    <s v="David Arquette, Kari Wuhrer, Scott Terra, Scarlett Johansson, Doug E. Doug, Rick Overton, Leon Rippy, Matt Czuchry, Jay Arlen Jones, Eileen Ryan, Riley Smith, Matt Holwick, Jane Edith Wilson, Jack Moore, Roy Gaintner"/>
    <x v="199"/>
    <s v="David Arquette, Kari Wuhrer"/>
    <s v="Venomous spiders get exposed to a noxious chemical that causes them to grow to monumental proportions."/>
    <s v="Venomous spiders get exposed to"/>
    <n v="5.4"/>
    <n v="51992"/>
    <n v="43159143.968871601"/>
    <n v="30000000"/>
    <x v="399"/>
    <n v="17322606"/>
    <n v="65986494.280505843"/>
    <n v="45867333"/>
    <n v="314"/>
  </r>
  <r>
    <s v="tt0272020"/>
    <x v="482"/>
    <x v="0"/>
    <s v="19/07/2002"/>
    <s v="Action"/>
    <s v=" Drama"/>
    <s v=" Thriller"/>
    <n v="131"/>
    <s v="USA"/>
    <s v="English"/>
    <m/>
    <m/>
    <x v="192"/>
    <s v="David Scarpa, David Scarpa"/>
    <s v="Robert Redford, James Gandolfini, Mark Ruffalo, Steve Burton, Delroy Lindo, Paul Calderon, Sam Ball, Jeremy Childs, Clifton Collins Jr., George W. Scott, Brian Goodman, Michael Irby, Frank Military, Maurice Bullard, Nick Kokich"/>
    <x v="328"/>
    <s v="Robert Redford, James Gandolfini"/>
    <s v="A court-martialed General rallies together twelve hundred inmates to rise against a corrupt and sadistic warden."/>
    <s v="A court-martialed General rallies"/>
    <n v="7"/>
    <n v="69830"/>
    <n v="105219604.74308328"/>
    <n v="72000000"/>
    <x v="400"/>
    <n v="18244060"/>
    <n v="40396593.119011961"/>
    <n v="27642707"/>
    <n v="307"/>
  </r>
  <r>
    <s v="tt0272152"/>
    <x v="483"/>
    <x v="0"/>
    <s v="25/01/2002"/>
    <s v="Drama"/>
    <s v=" Mystery"/>
    <s v=" Sci-Fi"/>
    <n v="120"/>
    <s v="USA, Germany"/>
    <s v="English"/>
    <m/>
    <m/>
    <x v="419"/>
    <s v="Gene Brewer, Charles Leavitt"/>
    <s v="Kevin Spacey, Jeff Bridges, Mary McCormack, Alfre Woodard, David Patrick Kelly, Saul Williams, Peter Gerety, Celia Weston, Ajay Naidu, Tracy Vilar, Melanee Murray, John Toles-Bey, Kimberly Scott, Conchata Ferrell, Vincent Laresca"/>
    <x v="12"/>
    <s v="Kevin Spacey, Jeff Bridges"/>
    <s v="PROT is a patient at a mental hospital who claims to be from a faraway planet named K-PAX. His psychiatrist tries to help him, only to begin to doubt his own explanations."/>
    <s v="PROT is a patient at a mental"/>
    <n v="7.4"/>
    <n v="173235"/>
    <n v="99374071.146245316"/>
    <n v="68000000"/>
    <x v="401"/>
    <n v="50338485"/>
    <n v="94992091.102964669"/>
    <n v="65001485"/>
    <n v="555"/>
  </r>
  <r>
    <s v="tt0272207"/>
    <x v="484"/>
    <x v="3"/>
    <d v="2003-10-01T00:00:00"/>
    <s v="Crime"/>
    <s v=" Drama"/>
    <s v=" Mystery"/>
    <n v="105"/>
    <s v="USA, Canada, Germany"/>
    <s v="English"/>
    <s v="Spanish"/>
    <m/>
    <x v="420"/>
    <s v="Joe Carnahan"/>
    <s v="Dan Leis, Jason Patric, Lloyd Adams, Meagan Issa, Lina Giornofelice, A.C. Peterson, Karen Robinson, Chi McBride, Booth Savage, Alan Van Sprang, Gavyn Donaldson, Myles Donaldson, Krista Bridges, Ray Liotta, Thomas Patrice"/>
    <x v="341"/>
    <s v="Dan Leis, Jason Patric"/>
    <s v="When the trail goes cold on a murder investigation of a policeman an undercover narcotics officer is lured back to the force to help solve the case."/>
    <s v="When the trail goes cold on a"/>
    <n v="7.1"/>
    <n v="37915"/>
    <n v="9351147.85992218"/>
    <n v="6500000"/>
    <x v="402"/>
    <n v="10465659"/>
    <n v="18175390.187976655"/>
    <n v="12633747"/>
    <n v="215"/>
  </r>
  <r>
    <s v="tt0272338"/>
    <x v="485"/>
    <x v="3"/>
    <s v="21/03/2003"/>
    <s v="Comedy"/>
    <s v=" Drama"/>
    <s v=" Romance"/>
    <n v="95"/>
    <s v="USA"/>
    <s v="English"/>
    <m/>
    <m/>
    <x v="421"/>
    <s v="Paul Thomas Anderson"/>
    <s v="Adam Sandler, Jason Andrews, Don McManus, Emily Watson, Luis Guzm√°n, David Schrempf, Seann Conway, Rico Bueno, Hazel Mailloux, Karen Kilgariff, Julie Hermelin, Salvador Curiel, Jorge Barahona, Ernesto Quintero, Julius Steuer"/>
    <x v="123"/>
    <s v="Adam Sandler, Jason Andrews"/>
    <s v="A psychologically troubled novelty supplier is nudged towards a romance with an English woman, all the while being extorted by a phone-sex line run by a crooked mattress salesman, and purchasing stunning amounts of pudding."/>
    <s v="A psychologically troubled novelty"/>
    <n v="7.3"/>
    <n v="144254"/>
    <n v="35965953.307393"/>
    <n v="25000000"/>
    <x v="403"/>
    <n v="17844216"/>
    <n v="35484943.209221795"/>
    <n v="24665649"/>
    <n v="952"/>
  </r>
  <r>
    <s v="tt0273435"/>
    <x v="486"/>
    <x v="3"/>
    <s v="25/04/2003"/>
    <s v="Drama"/>
    <s v=" War"/>
    <m/>
    <n v="115"/>
    <s v="Canada, France"/>
    <s v="English"/>
    <s v="Armenian"/>
    <s v="French"/>
    <x v="422"/>
    <s v="Atom Egoyan"/>
    <s v="Simon Abkarian, Charles Aznavour, Christopher Plummer, Arsin√©e Khanjian, Setta Keshishian, David Alpay, Shant Srabian, Marie-Jos√©e Croze, Elias Koteas, Brent Carver, Max Morrow, Christie MacFadyen, Dawn Roach, Garen Boyajian, Lousnak Abdalian"/>
    <x v="342"/>
    <s v="Simon Abkarian, Charles Aznavour"/>
    <s v="Interrogated by a customs officer, a young man recounts how his life was changed during the making of a film about the Armenian genocide."/>
    <s v="Interrogated by a customs officer,"/>
    <n v="6.3"/>
    <n v="11239"/>
    <n v="22298891.050583661"/>
    <n v="15500000"/>
    <x v="404"/>
    <n v="1555959"/>
    <n v="3946667.7792996112"/>
    <n v="2743336"/>
    <n v="178"/>
  </r>
  <r>
    <s v="tt0273517"/>
    <x v="487"/>
    <x v="3"/>
    <d v="2003-10-01T00:00:00"/>
    <s v="Horror"/>
    <m/>
    <m/>
    <n v="88"/>
    <s v="USA, Spain"/>
    <s v="English"/>
    <m/>
    <m/>
    <x v="423"/>
    <s v="Jaume Balaguer√≥, Fernando de Felipe"/>
    <s v="Anna Paquin, Lena Olin, Iain Glen, Giancarlo Giannini, Fele Mart√≠nez, Stephan Enquist, Ferm√≠ Reixach, Francesc Pag√®s, Craig Stevenson, Paula Fern√°ndez, Gemma Lozano, Xavier Allepuz, Joseph Roberts, Marc Ferrando, Josh Gaeta"/>
    <x v="343"/>
    <s v="Anna Paquin, Lena Olin"/>
    <s v="A teenage girl moves into a remote countryside house with her family, only to discover that their gloomy new home has a horrifying past that threatens to destroy the family."/>
    <s v="A teenage girl moves into a remote"/>
    <n v="5.5"/>
    <n v="18610"/>
    <n v="15249564.202334633"/>
    <n v="10600000"/>
    <x v="405"/>
    <n v="22163442"/>
    <n v="48897491.678132303"/>
    <n v="33988736"/>
    <n v="348"/>
  </r>
  <r>
    <s v="tt0273923"/>
    <x v="488"/>
    <x v="3"/>
    <d v="2002-09-08T00:00:00"/>
    <s v="Comedy"/>
    <s v=" Drama"/>
    <m/>
    <n v="82"/>
    <s v="USA"/>
    <s v="English"/>
    <s v="Spanish"/>
    <m/>
    <x v="424"/>
    <s v="Mike White"/>
    <s v="Colin Hanks, Jack Black, Schuyler Fisk, Bret Harrison, Kyle Howard, R.J. Knoll, Catherine O'Hara, Mike White, John Lithgow, Lily Tomlin, George Murdock, Lillian Hurst, Chevy Chase, Olivia Rosewood, Carly Pope"/>
    <x v="344"/>
    <s v="Colin Hanks, Jack Black"/>
    <s v="A guidance counselor mistakenly sends out the wrong transcripts to Stanford University under the name of an over-achieving high schooler."/>
    <s v="A guidance counselor mistakenly"/>
    <n v="6.2"/>
    <n v="46547"/>
    <n v="25895486.381322961"/>
    <n v="18000000"/>
    <x v="406"/>
    <n v="41076018"/>
    <n v="62329010.029455259"/>
    <n v="43325009"/>
    <n v="228"/>
  </r>
  <r>
    <s v="tt0274166"/>
    <x v="489"/>
    <x v="4"/>
    <d v="2003-11-04T00:00:00"/>
    <s v="Action"/>
    <s v=" Adventure"/>
    <s v=" Comedy"/>
    <n v="89"/>
    <s v="UK, France, USA"/>
    <s v="English"/>
    <s v="French"/>
    <s v="Japanese"/>
    <x v="226"/>
    <s v="Neal Purvis, Robert Wade"/>
    <s v="Rowan Atkinson, Tasha de Vasconcelos, Ben Miller, Greg Wise, Douglas McFerran, Steve Nicolson, Terence Harvey, Kevin McNally, Tim Pigott-Smith, Nina Young, Rowland Davies, Natalie Imbruglia, Philippa Fordham, John Malkovich, Tim Berrington"/>
    <x v="345"/>
    <s v="Rowan Atkinson, Tasha de Vasconcelos"/>
    <s v="After a sudden attack on MI5, Johnny English, Britain's most confident, yet unintelligent spy, becomes Britain's only spy."/>
    <s v="After a sudden attack on MI5,"/>
    <n v="6.2"/>
    <n v="145084"/>
    <n v="56263260.869565196"/>
    <n v="40000000"/>
    <x v="407"/>
    <n v="28082366"/>
    <n v="225708510.46739122"/>
    <n v="160466000"/>
    <n v="318"/>
  </r>
  <r>
    <s v="tt0274558"/>
    <x v="490"/>
    <x v="3"/>
    <d v="2003-07-03T00:00:00"/>
    <s v="Drama"/>
    <s v=" Romance"/>
    <m/>
    <n v="110"/>
    <s v="USA, UK, France, Canada, Germany"/>
    <s v="English"/>
    <m/>
    <m/>
    <x v="329"/>
    <s v="Michael Cunningham, David Hare"/>
    <s v="Nicole Kidman, Julianne Moore, Meryl Streep, Stephen Dillane, Miranda Richardson, George Loftus, Charley Ramm, Sophie Wyburd, Lyndsey Marshal, Linda Bassett, Christian Coulson, Michael Culkin, John C. Reilly, Jack Rovello, Toni Collette"/>
    <x v="132"/>
    <s v="Nicole Kidman, Julianne Moore"/>
    <s v="The story of how the novel &quot;Mrs. Dalloway&quot; affects three generations of women, all of whom, in one way or another, have had to deal with suicide in their lives."/>
    <s v="The story of how the novel &quot;Mrs."/>
    <n v="7.5"/>
    <n v="122422"/>
    <n v="35965953.307393"/>
    <n v="25000000"/>
    <x v="408"/>
    <n v="41675994"/>
    <n v="156590109.72980547"/>
    <n v="108846072"/>
    <n v="677"/>
  </r>
  <r>
    <s v="tt0274711"/>
    <x v="491"/>
    <x v="3"/>
    <s v="21/11/2002"/>
    <s v="Crime"/>
    <s v=" Drama"/>
    <m/>
    <n v="100"/>
    <s v="USA, Germany"/>
    <s v="English"/>
    <m/>
    <m/>
    <x v="425"/>
    <s v="Jon Robin Baitz"/>
    <s v="Al Pacino, Kim Basinger, Ryan O'Neal, T√©a Leoni, Richard Schiff, Bill Nunn, Robert Klein, Mark Webber, Eldon Bullock, Juliet Papa, Ramsey Faragallah, Brian McConnachie, Frank Wood, Rex Reed, Lewis Dodley"/>
    <x v="64"/>
    <s v="Al Pacino, Kim Basinger"/>
    <s v="A New York press agent must scramble when his major client becomes embroiled in a huge scandal."/>
    <s v="A New York press agent must scramble"/>
    <n v="5.5"/>
    <n v="10918"/>
    <n v="31650038.910505839"/>
    <n v="22000000"/>
    <x v="409"/>
    <n v="126793"/>
    <n v="7889925.9862256823"/>
    <n v="5484302"/>
    <n v="81"/>
  </r>
  <r>
    <s v="tt0274812"/>
    <x v="492"/>
    <x v="3"/>
    <d v="2003-04-04T00:00:00"/>
    <s v="Comedy"/>
    <s v=" Drama"/>
    <s v=" Romance"/>
    <n v="107"/>
    <s v="USA"/>
    <s v="English"/>
    <m/>
    <m/>
    <x v="426"/>
    <s v="Erin Cressida Wilson, Mary Gaitskill"/>
    <s v="James Spader, Maggie Gyllenhaal, Jeremy Davies, Lesley Ann Warren, Stephen McHattie, Patrick Bauchau, Jessica Tuck, Oz Perkins, Amy Locane, Mary Joy, Michael Mantell, Lily Knight, Sabrina Grdevich, Lacey Kohl, Julene Renee"/>
    <x v="32"/>
    <s v="James Spader, Maggie Gyllenhaal"/>
    <s v="A young woman, recently released from a mental hospital, gets a job as a secretary to a demanding lawyer, where their employer-employee relationship turns into a sexual, sadomasochistic one."/>
    <s v="A young woman, recently released"/>
    <n v="7"/>
    <n v="81824"/>
    <n v="5754552.5291828802"/>
    <n v="4000000"/>
    <x v="410"/>
    <n v="4059680"/>
    <n v="13385965.313501947"/>
    <n v="9304609"/>
    <n v="421"/>
  </r>
  <r>
    <s v="tt0275022"/>
    <x v="493"/>
    <x v="3"/>
    <s v="22/03/2002"/>
    <s v="Comedy"/>
    <s v=" Drama"/>
    <s v=" Romance"/>
    <n v="93"/>
    <s v="USA"/>
    <s v="English"/>
    <m/>
    <m/>
    <x v="427"/>
    <s v="Shonda Rhimes"/>
    <s v="Britney Spears, Anson Mount, Zoe Saldana, Taryn Manning, Dan Aykroyd, Kim Cattrall, Justin Long, Beverly Johnson, Bahni Turpin, Kool Moe Dee, Richard Voll, Katherine Boecher, Dave Allen, Kyle Davis, Branden Williams"/>
    <x v="346"/>
    <s v="Britney Spears, Anson Mount"/>
    <s v="Three childhood best friends, and a guy they just met, take a road trip across the country, finding themselves and their friendship in the process."/>
    <s v="Three childhood best friends,"/>
    <n v="3.5"/>
    <n v="38047"/>
    <n v="17263657.58754864"/>
    <n v="12000000"/>
    <x v="411"/>
    <n v="37191304"/>
    <n v="87959817.205836579"/>
    <n v="61141030"/>
    <n v="576"/>
  </r>
  <r>
    <s v="tt0275491"/>
    <x v="494"/>
    <x v="5"/>
    <d v="2004-08-10T00:00:00"/>
    <s v="Crime"/>
    <s v=" Drama"/>
    <m/>
    <n v="106"/>
    <s v="Spain"/>
    <s v="Spanish"/>
    <s v="Latin"/>
    <m/>
    <x v="221"/>
    <s v="Pedro Almod√≥var"/>
    <s v="Gael Garc√≠a Bernal, Fele Mart√≠nez, Daniel Gim√©nez Cacho, Llu√≠s Homar, Francisco Maestre, Francisco Boira, Juan Fern√°ndez, Nacho P√©rez, Ra√∫l Garc√≠a Forneiro, Javier C√°mara, Alberto Ferreiro, Petra Mart√≠nez, Sandra, Roberto Hoyas"/>
    <x v="304"/>
    <s v="Gael Garc√≠a Bernal, Fele Mart√≠nez"/>
    <s v="An examination on the effect of Franco-era religious schooling and sexual abuse on the lives of two longtime friends."/>
    <s v="An examination on the effect of"/>
    <n v="7.4"/>
    <n v="54642"/>
    <n v="6850476.4425622001"/>
    <n v="5000000"/>
    <x v="412"/>
    <n v="5284284"/>
    <n v="55383744.104123861"/>
    <n v="40423279"/>
    <n v="168"/>
  </r>
  <r>
    <s v="tt0275719"/>
    <x v="495"/>
    <x v="0"/>
    <d v="2002-12-07T00:00:00"/>
    <s v="Drama"/>
    <m/>
    <m/>
    <n v="86"/>
    <s v="USA"/>
    <s v="English"/>
    <m/>
    <m/>
    <x v="428"/>
    <s v="Stephen Belber, Stephen Belber"/>
    <s v="Ethan Hawke, Robert Sean Leonard, Uma Thurman"/>
    <x v="347"/>
    <s v="Ethan Hawke, Robert Sean Leonard"/>
    <s v="Three old high school friends meet in a Michigan motel room to dissect painful memories from their past."/>
    <s v="Three old high school friends"/>
    <n v="7.3"/>
    <n v="18519"/>
    <n v="146138.33992094899"/>
    <n v="100000"/>
    <x v="413"/>
    <n v="490475"/>
    <n v="753927.69565217593"/>
    <n v="515900"/>
    <n v="111"/>
  </r>
  <r>
    <s v="tt0275847"/>
    <x v="496"/>
    <x v="3"/>
    <s v="21/06/2002"/>
    <s v="Animation"/>
    <s v=" Adventure"/>
    <s v=" Comedy"/>
    <n v="85"/>
    <s v="USA"/>
    <s v="English"/>
    <s v="Hawaiian"/>
    <m/>
    <x v="429"/>
    <s v="Chris Sanders, Chris Sanders"/>
    <s v="Daveigh Chase, Chris Sanders, Tia Carrere, David Ogden Stiers, Kevin McDonald, Ving Rhames, Zoe Caldwell, Jason Scott Lee, Kevin Michael Richardson, Susan Hegarty, Amy Hill, Steve Alterman, Emily Anderson, Jack Angel, Bill Asing"/>
    <x v="348"/>
    <s v="Daveigh Chase, Chris Sanders"/>
    <s v="A Hawaiian girl adopts an unusual pet who is actually a notorious extra-terrestrial fugitive."/>
    <s v="A Hawaiian girl adopts an unusual"/>
    <n v="7.2"/>
    <n v="163741"/>
    <n v="115091050.58365761"/>
    <n v="80000000"/>
    <x v="414"/>
    <n v="145794338"/>
    <n v="392955591.24214011"/>
    <n v="273144151"/>
    <n v="397"/>
  </r>
  <r>
    <s v="tt0276751"/>
    <x v="497"/>
    <x v="3"/>
    <s v="13/09/2002"/>
    <s v="Comedy"/>
    <s v=" Drama"/>
    <s v=" Romance"/>
    <n v="101"/>
    <s v="UK, USA, France, Germany"/>
    <s v="English"/>
    <m/>
    <m/>
    <x v="261"/>
    <s v="Nick Hornby, Peter Hedges"/>
    <s v="Hugh Grant, Nicholas Hoult, Sharon Small, Madison Cook, Jordan Cook, Nicholas Hutchison, Ryan Speechley, Joseph Speechley, Toni Collette, Natalia Tena, Laura Kennington, Tanika Swaby, Peter McNicholl, Chris Webster, Ben Ridgeway"/>
    <x v="349"/>
    <s v="Hugh Grant, Nicholas Hoult"/>
    <s v="A cynical, immature young man is taught how to act like a grown-up by a little boy."/>
    <s v="A cynical, immature young man"/>
    <n v="7"/>
    <n v="169283"/>
    <n v="43159143.968871601"/>
    <n v="30000000"/>
    <x v="415"/>
    <n v="41385278"/>
    <n v="187813424.11342415"/>
    <n v="130549455"/>
    <n v="427"/>
  </r>
  <r>
    <s v="tt0337578"/>
    <x v="498"/>
    <x v="4"/>
    <d v="2003-03-10T00:00:00"/>
    <s v="Drama"/>
    <s v=" Romance"/>
    <m/>
    <n v="181"/>
    <s v="India"/>
    <s v="Hindi"/>
    <s v="Awadhi"/>
    <m/>
    <x v="430"/>
    <s v="Shafiq Ansari, Satish Bhatnagar"/>
    <s v="Amitabh Bachchan, Hema Malini, Salman Khan, Mahima Chaudhry, Aman Verma, Samir Soni, Saahil Chadha, Nasirr Khan, Suman Ranganath, Divya Dutta, Arzoo Govitrikar, Rimi Sen, Yash Pathak, Paresh Rawal, Lillete Dubey"/>
    <x v="192"/>
    <s v="Amitabh Bachchan, Hema Malini"/>
    <s v="An elderly couple wish their children to care for them in their old age. But their children see and treat them as a burden, and they must struggle to regain their worth and dignity to themselves and others."/>
    <s v="An elderly couple wish their children"/>
    <n v="7.4"/>
    <n v="14940"/>
    <m/>
    <m/>
    <x v="4"/>
    <n v="1058803"/>
    <m/>
    <n v="7885479"/>
    <n v="40"/>
  </r>
  <r>
    <s v="tt0276816"/>
    <x v="499"/>
    <x v="3"/>
    <s v="27/06/2003"/>
    <s v="Action"/>
    <s v=" Horror"/>
    <s v=" Mystery"/>
    <n v="105"/>
    <s v="USA, UK"/>
    <s v="English"/>
    <m/>
    <m/>
    <x v="32"/>
    <s v="Lucas Sussman, Darren Aronofsky"/>
    <s v="Matthew Davis, Bruce Greenwood, Holt McCallany, Dexter Fletcher, Nick Chinlund, Olivia Williams, Scott Foley, Andrew Howard, Christopher Fairbank, Chuck Ellsworth, Crispin Layfield, Jonathan Hartman, Sebastian Knapp, Max Casali, Alexis Conran"/>
    <x v="350"/>
    <s v="Matthew Davis, Bruce Greenwood"/>
    <s v="Strange happenings occur on a WW II submarine."/>
    <s v="Strange happenings occur on a"/>
    <n v="6.1"/>
    <n v="20706"/>
    <n v="57545525.291828804"/>
    <n v="40000000"/>
    <x v="416"/>
    <n v="605562"/>
    <n v="3772130.7624513623"/>
    <n v="2622015"/>
    <n v="157"/>
  </r>
  <r>
    <s v="tt0276919"/>
    <x v="500"/>
    <x v="4"/>
    <d v="2003-07-11T00:00:00"/>
    <s v="Crime"/>
    <s v=" Drama"/>
    <m/>
    <n v="135"/>
    <s v="Denmark, Netherlands, Sweden, Germany, UK, France, Finland, Norway, Italy"/>
    <s v="English"/>
    <m/>
    <m/>
    <x v="88"/>
    <s v="Lars von Trier"/>
    <s v="Nicole Kidman, Harriet Andersson, Lauren Bacall, Jean-Marc Barr, Paul Bettany, Blair Brown, James Caan, Patricia Clarkson, Jeremy Davies, Ben Gazzara, Philip Baker Hall, Thom Hoffman, Siobhan Fallon Hogan, John Hurt, Zeljko Ivanek"/>
    <x v="132"/>
    <s v="Nicole Kidman, Harriet Andersson"/>
    <s v="A woman on the run from the mob is reluctantly accepted in a small Colorado community in exchange for labor, but when a search visits the town she finds out that their support has a price."/>
    <s v="A woman on the run from the mob"/>
    <n v="8"/>
    <n v="134971"/>
    <n v="14065815.217391299"/>
    <n v="10000000"/>
    <x v="417"/>
    <n v="1535286"/>
    <n v="23474837.078874994"/>
    <n v="16689283"/>
    <n v="649"/>
  </r>
  <r>
    <s v="tt0277027"/>
    <x v="501"/>
    <x v="0"/>
    <s v="15/03/2002"/>
    <s v="Drama"/>
    <m/>
    <m/>
    <n v="132"/>
    <s v="USA"/>
    <s v="English"/>
    <m/>
    <m/>
    <x v="431"/>
    <s v="Kristine Johnson, Jessie Nelson"/>
    <s v="Sean Penn, Michelle Pfeiffer, Dakota Fanning, Dianne Wiest, Loretta Devine, Richard Schiff, Laura Dern, Brad Silverman, Joseph Rosenberg, Stanley DeSantis, Doug Hutchison, Rosalind Chao, Ken Jenkins, Wendy Phillips, Mason Lucero"/>
    <x v="351"/>
    <s v="Sean Penn, Michelle Pfeiffer"/>
    <s v="A mentally handicapped man fights for custody of his 7-year-old daughter and in the process teaches his cold-hearted lawyer the value of love and family."/>
    <s v="A mentally handicapped man fights"/>
    <n v="7.7"/>
    <n v="141155"/>
    <n v="32150434.782608781"/>
    <n v="22000000"/>
    <x v="418"/>
    <n v="40311852"/>
    <n v="142949804.4761664"/>
    <n v="97818139"/>
    <n v="462"/>
  </r>
  <r>
    <s v="tt0277296"/>
    <x v="502"/>
    <x v="3"/>
    <s v="24/04/2002"/>
    <s v="Action"/>
    <s v=" Adventure"/>
    <s v=" Fantasy"/>
    <n v="92"/>
    <s v="USA, Germany, Belgium"/>
    <s v="English"/>
    <m/>
    <m/>
    <x v="72"/>
    <s v="Stephen Sommers, Jonathan Hales"/>
    <s v="Dwayne Johnson, Steven Brand, Michael Clarke Duncan, Kelly Hu, Bernard Hill, Grant Heslov, Peter Facinelli, Ralf Moeller, Branscombe Richmond, Roger Rees, Sherri Howard, Conrad Roberts, Joseph Ruskin, Esteban Cueto, Nils Allen Stewart"/>
    <x v="352"/>
    <s v="Dwayne Johnson, Steven Brand"/>
    <s v="A desert warrior rises up against the evil army that is destroying his homeland. He captures the enemy's key sorcerer, takes her deep into the desert and prepares for a final showdown."/>
    <s v="A desert warrior rises up against"/>
    <n v="5.5"/>
    <n v="128674"/>
    <n v="86318287.937743202"/>
    <n v="60000000"/>
    <x v="419"/>
    <n v="91047077"/>
    <n v="259862510.68136191"/>
    <n v="180630907"/>
    <n v="444"/>
  </r>
  <r>
    <s v="tt0277371"/>
    <x v="503"/>
    <x v="0"/>
    <s v="24/05/2002"/>
    <s v="Comedy"/>
    <m/>
    <m/>
    <n v="89"/>
    <s v="USA"/>
    <s v="English"/>
    <m/>
    <m/>
    <x v="432"/>
    <s v="Mike Bender, Adam Jay Epstein"/>
    <s v="Chyler Leigh, Chris Evans, Jaime Pressly, Eric Christian Olsen, Mia Kirshner, Deon Richmond, Eric Jungmann, Ron Lester, Cody McMains, Sam Huntington, JoAnna Garcia Swisher, Lacey Chabert, Samm Levine, Cerina Vincent, Beverly Polcyn"/>
    <x v="353"/>
    <s v="Chyler Leigh, Chris Evans"/>
    <s v="A sendup of all the teen movies that have accumulated in the past two decades."/>
    <s v="A sendup of all the teen movies"/>
    <n v="5.7"/>
    <n v="95477"/>
    <n v="21920750.988142349"/>
    <n v="15000000"/>
    <x v="420"/>
    <n v="38252284"/>
    <n v="97135716.957944915"/>
    <n v="66468332"/>
    <n v="404"/>
  </r>
  <r>
    <s v="tt0277434"/>
    <x v="504"/>
    <x v="3"/>
    <s v="23/08/2002"/>
    <s v="Action"/>
    <s v=" Drama"/>
    <s v=" History"/>
    <n v="138"/>
    <s v="USA, Germany, France"/>
    <s v="English"/>
    <s v="Vietnamese"/>
    <s v="French"/>
    <x v="433"/>
    <s v="Harold G. Moore, Joseph L. Galloway"/>
    <s v="Mel Gibson, Madeleine Stowe, Greg Kinnear, Sam Elliott, Chris Klein, Keri Russell, Barry Pepper, Duong Don, Ryan Hurst, Robert Bagnell, Marc Blucas, Josh Daugherty, Jsu Garcia, Jon Hamm, Clark Gregg"/>
    <x v="131"/>
    <s v="Mel Gibson, Madeleine Stowe"/>
    <s v="The story of the first major battle of the American phase of the Vietnam War, and the soldiers on both sides that fought it, while their wives wait nervously and anxiously at home for the good news or the bad news."/>
    <s v="The story of the first major battle"/>
    <n v="7.2"/>
    <n v="127888"/>
    <n v="107897859.922179"/>
    <n v="75000000"/>
    <x v="421"/>
    <n v="78122718"/>
    <n v="165982752.22937745"/>
    <n v="115374915"/>
    <n v="772"/>
  </r>
  <r>
    <s v="tt0278295"/>
    <x v="505"/>
    <x v="3"/>
    <d v="2002-08-03T00:00:00"/>
    <s v="Action"/>
    <s v=" Comedy"/>
    <s v=" Crime"/>
    <n v="95"/>
    <s v="USA, Germany"/>
    <s v="English"/>
    <s v="French"/>
    <m/>
    <x v="434"/>
    <s v="Ronald Lang, Ice Cube"/>
    <s v="Ice Cube, Mike Epps, Tommy Flanagan, Carmen Chaplin, Eva Mendes, Valarie Rae Miller, Anthony Giaimo, Jeff Chase, Roger Guenveur Smith, Gino Salvano, Tony Ward, Dominic Chianese Jr., Anthony Michael Hall, Antoni Corone, Bob Carter"/>
    <x v="153"/>
    <s v="Ice Cube, Mike Epps"/>
    <s v="Bounty hunter Bucum chases bail-jumper Reggie, who runs right into the scene of a diamond heist and murder and gets shot at as well. Later they become partners in their pursuit of the $20M in diamonds and lottery ticket. Their women join."/>
    <s v="Bounty hunter Bucum chases bail-jumper"/>
    <n v="5.9"/>
    <n v="12440"/>
    <n v="21579571.9844358"/>
    <n v="15000000"/>
    <x v="422"/>
    <n v="25916319"/>
    <n v="37845581.502295725"/>
    <n v="26306533"/>
    <n v="36"/>
  </r>
  <r>
    <s v="tt0278435"/>
    <x v="506"/>
    <x v="3"/>
    <s v="29/11/2002"/>
    <s v="Crime"/>
    <s v=" Drama"/>
    <s v=" Thriller"/>
    <n v="115"/>
    <s v="USA"/>
    <s v="English"/>
    <m/>
    <m/>
    <x v="435"/>
    <s v="Nicholas Kazan"/>
    <s v="Jennifer Lopez, Billy Campbell, Tessa Allen, Juliette Lewis, Dan Futterman, Noah Wyle, Fred Ward, Christopher Maher, Janet Carroll, Bill Cobbs, Bruce A. Young, Bruce French, Ruben Madera, Dan Martin, Jeff Kober"/>
    <x v="175"/>
    <s v="Jennifer Lopez, Billy Campbell"/>
    <s v="After running away fails, a terrified woman empowers herself in order to battle her abusive husband."/>
    <s v="After running away fails, a terrified"/>
    <n v="5.8"/>
    <n v="38833"/>
    <n v="54668249.027237363"/>
    <n v="38000000"/>
    <x v="423"/>
    <n v="40007742"/>
    <n v="74530351.791128412"/>
    <n v="51806184"/>
    <n v="253"/>
  </r>
  <r>
    <s v="tt0278488"/>
    <x v="507"/>
    <x v="0"/>
    <s v="21/12/2001"/>
    <s v="Comedy"/>
    <s v=" Fantasy"/>
    <m/>
    <n v="93"/>
    <s v="USA"/>
    <s v="English"/>
    <m/>
    <m/>
    <x v="436"/>
    <s v="Dustin Lee Abraham"/>
    <s v="Method Man, Redman, Obba Babatund√©, Mike Epps, Anna Maria Horsford, Fred Willard, Jeffrey Jones, Hector Elizondo, Lark Voorhies, Al Shearer, Chuck Deezy, Essence Atkins, Chris Elwood, T.J. Thyne, Justin Urich"/>
    <x v="354"/>
    <s v="Method Man, Redman, Obba Babatund√©"/>
    <s v="Two guys by the name of Silas and Jamal decided to one day smoke something magical, which eventually helps them to ace their college entrance exam."/>
    <s v="Two guys by the name of Silas"/>
    <n v="6.3"/>
    <n v="52647"/>
    <n v="29227667.984189801"/>
    <n v="20000000"/>
    <x v="424"/>
    <n v="31178740"/>
    <n v="45717538.301185891"/>
    <n v="31283740"/>
    <n v="113"/>
  </r>
  <r>
    <s v="tt0278500"/>
    <x v="508"/>
    <x v="3"/>
    <d v="2003-07-02T00:00:00"/>
    <s v="Comedy"/>
    <s v=" Drama"/>
    <s v=" Romance"/>
    <n v="97"/>
    <s v="UK, USA"/>
    <s v="English"/>
    <s v="German"/>
    <m/>
    <x v="437"/>
    <s v="Oscar Wilde, Oliver Parker"/>
    <s v="Rupert Everett, Colin Firth, Frances O'Connor, Reese Witherspoon, Judi Dench, Tom Wilkinson, Anna Massey, Edward Fox, Patrick Godfrey, Charles Kay, Cyril Shaps, Marsha Fitzalan, Finty Williams, Guy Bensley, Christina Robert"/>
    <x v="355"/>
    <s v="Rupert Everett, Colin Firth"/>
    <s v="In 1890s London, two friends use the same pseudonym (&quot;Ernest&quot;) for their on-the-sly activities. Hilarity ensues."/>
    <s v="In 1890s London, two friends use"/>
    <n v="6.8"/>
    <n v="21863"/>
    <n v="21579571.9844358"/>
    <n v="15000000"/>
    <x v="425"/>
    <n v="8384929"/>
    <n v="25909333.273346305"/>
    <n v="18009625"/>
    <n v="152"/>
  </r>
  <r>
    <s v="tt0278504"/>
    <x v="509"/>
    <x v="3"/>
    <d v="2002-08-11T00:00:00"/>
    <s v="Drama"/>
    <s v=" Mystery"/>
    <s v=" Thriller"/>
    <n v="118"/>
    <s v="USA, UK"/>
    <s v="English"/>
    <m/>
    <m/>
    <x v="194"/>
    <s v="Hillary Seitz, Nikolaj Frobenius"/>
    <s v="Al Pacino, Martin Donovan, Oliver 'Ole' Zemen, Hilary Swank, Paul Dooley, Nicky Katt, Larry Holden, Jay Brazeau, Lorne Cardinal, James Hutson, Andrew Campbell, Paula Shaw, Yan-Kay Crystal Lowe, Tasha Simms, Maura Tierney"/>
    <x v="64"/>
    <s v="Al Pacino, Martin Donovan"/>
    <s v="Two Los Angeles homicide detectives are dispatched to a northern town where the sun doesn't set to investigate the methodical murder of a local teen."/>
    <s v="Two Los Angeles homicide detectives"/>
    <n v="7.2"/>
    <n v="269304"/>
    <n v="66177354.085603118"/>
    <n v="46000000"/>
    <x v="426"/>
    <n v="67355513"/>
    <n v="163657704.40505838"/>
    <n v="113758770"/>
    <n v="694"/>
  </r>
  <r>
    <s v="tt0278731"/>
    <x v="510"/>
    <x v="3"/>
    <s v="29/11/2002"/>
    <s v="Drama"/>
    <s v=" Mystery"/>
    <s v=" Thriller"/>
    <n v="98"/>
    <s v="Canada, UK, France"/>
    <s v="English"/>
    <m/>
    <m/>
    <x v="438"/>
    <s v="Patrick McGrath, Patrick McGrath"/>
    <s v="Ralph Fiennes, Miranda Richardson, Gabriel Byrne, Lynn Redgrave, John Neville, Bradley Hall, Gary Reineke, Philip Craig, Cliff Saunders, Tara Ellis, Sara Stockbridge, Arthur Whybrow, Nicola Duffett, Jake Nightingale, Alison Egan"/>
    <x v="356"/>
    <s v="Ralph Fiennes, Miranda Richardson"/>
    <s v="A mentally disturbed man takes residence in a halfway house. His mind gradually slips back into the realm created by his illness, where he replays a key part of his childhood."/>
    <s v="A mentally disturbed man takes"/>
    <n v="6.8"/>
    <n v="35158"/>
    <n v="14386381.322957201"/>
    <n v="10000000"/>
    <x v="427"/>
    <n v="1642483"/>
    <n v="8356964.0308560319"/>
    <n v="5808941"/>
    <n v="219"/>
  </r>
  <r>
    <s v="tt0278823"/>
    <x v="511"/>
    <x v="3"/>
    <s v="31/10/2002"/>
    <s v="Comedy"/>
    <s v=" Romance"/>
    <m/>
    <n v="112"/>
    <s v="USA"/>
    <s v="English"/>
    <s v="Mandarin"/>
    <m/>
    <x v="165"/>
    <s v="Woody Allen"/>
    <s v="T√©a Leoni, Bob Dorian, Ivan Martin, Gregg Edelman, George Hamilton, Treat Williams, Woody Allen, Debra Messing, Neal Huff, Mark Rydell, Douglas McGrath, Stephanie Roth Haberle, Bill Gerber, Roxanne Perry, Barbara Carroll"/>
    <x v="357"/>
    <s v="T√©a Leoni, Bob Dorian"/>
    <s v="A director is forced to work with his ex-wife, who left him for the boss of the studio bankrolling his new film. But the night before the first day of shooting, he develops a case of psychosomatic blindness."/>
    <s v="A director is forced to work with"/>
    <n v="6.6"/>
    <n v="25458"/>
    <n v="23018210.116731521"/>
    <n v="16000000"/>
    <x v="428"/>
    <n v="4850753"/>
    <n v="20960589.296186771"/>
    <n v="14569744"/>
    <n v="156"/>
  </r>
  <r>
    <s v="tt0338097"/>
    <x v="512"/>
    <x v="5"/>
    <s v="29/04/2005"/>
    <s v="Drama"/>
    <s v=" Romance"/>
    <s v=" War"/>
    <n v="132"/>
    <s v="UK, Canada"/>
    <s v="English"/>
    <s v="German"/>
    <s v="French"/>
    <x v="439"/>
    <s v="John Duigan"/>
    <s v="Charlize Theron, Pen√©lope Cruz, Stuart Townsend, Thomas Kretschmann, Steven Berkoff, David La Haye, Karine Vanasse, Gabriel Hogan, Peter Cockett, √âlizabeth Chouvalidz√©, Jolyane Langlois, Sophie Desmarais, √âlo√Øsa Laflamme-Cervantes, Ivan Vukov, Sebastian Bailey"/>
    <x v="358"/>
    <s v="Charlize Theron, Pen√©lope Cruz"/>
    <s v="From the roaring 1920s to the ruinous Spanish Civil War and Adolf Hitler's rise into power, the lives of an Irish schoolteacher, a provocative heiress and her Spanish muse are intricately interlaced, sharing the same destiny and passion."/>
    <s v="From the roaring 1920s to the"/>
    <n v="6.6"/>
    <n v="14488"/>
    <m/>
    <m/>
    <x v="4"/>
    <n v="398278"/>
    <m/>
    <n v="3664858"/>
    <n v="69"/>
  </r>
  <r>
    <s v="tt0279111"/>
    <x v="513"/>
    <x v="4"/>
    <s v="21/02/2003"/>
    <s v="Biography"/>
    <s v=" Drama"/>
    <s v=" History"/>
    <n v="219"/>
    <s v="USA"/>
    <s v="English"/>
    <m/>
    <m/>
    <x v="440"/>
    <s v="Jeff Shaara, Ron Maxwell"/>
    <s v="Donzaleigh Abernathy, Mark Aldrich, George Allen, Keith Allison, Royce D. Applegate, Bruce Boxleitner, Bo Brinkman, Mac Butler, Robert Byrd, Shane Callahan, Billy Campbell, David Carpenter, John Castle, Jim Choate, Martin Clark"/>
    <x v="359"/>
    <s v="Donzaleigh Abernathy"/>
    <s v="The rise and fall of confederate general Thomas &quot;Stonewall&quot; Jackson, as he meets with military success against the Union from 1861 to 1863, when he is accidentally killed by his own soldiers."/>
    <s v="The rise and fall of confederate"/>
    <n v="6.4"/>
    <n v="15189"/>
    <n v="78768565.217391282"/>
    <n v="56000000"/>
    <x v="429"/>
    <n v="12882934"/>
    <n v="18178569.565739125"/>
    <n v="12923936"/>
    <n v="509"/>
  </r>
  <r>
    <s v="tt0279113"/>
    <x v="514"/>
    <x v="3"/>
    <s v="28/03/2003"/>
    <s v="Drama"/>
    <s v=" Romance"/>
    <m/>
    <n v="93"/>
    <s v="USA, Germany, Netherlands"/>
    <s v="English"/>
    <m/>
    <m/>
    <x v="441"/>
    <s v="Mike White"/>
    <s v="Jennifer Aniston, Deborah Rush, Mike White, John Carroll Lynch, Jake Gyllenhaal, Zooey Deschanel, John C. Reilly, Tim Blake Nelson, Jacquie Barnbrook, Annie O'Donnell, John Doe, Roxanne Hart, Jon Shere, Alice Amter, Jean Rhodes"/>
    <x v="360"/>
    <s v="Jennifer Aniston, Deborah Rush"/>
    <s v="A discount store clerk strikes up an affair with a stock boy who considers himself the incarnation of Holden Caulfield."/>
    <s v="A discount store clerk strikes"/>
    <n v="6.4"/>
    <n v="42586"/>
    <n v="11509105.05836576"/>
    <n v="8000000"/>
    <x v="430"/>
    <n v="14018296"/>
    <n v="24256825.757665373"/>
    <n v="16860964"/>
    <n v="302"/>
  </r>
  <r>
    <s v="tt0279331"/>
    <x v="515"/>
    <x v="3"/>
    <d v="2003-10-01T00:00:00"/>
    <s v="Crime"/>
    <s v=" Drama"/>
    <s v=" Thriller"/>
    <n v="118"/>
    <s v="USA, UK, Germany"/>
    <s v="English"/>
    <m/>
    <m/>
    <x v="442"/>
    <s v="James Ellroy, David Ayer"/>
    <s v="Kurt Russell, Scott Speedman, Michael Michele, Brendan Gleeson, Ving Rhames, Kurupt, Dash Mihok, Jonathan Banks, Lolita Davidovich, Khandi Alexander, Dana Lee, Chapman Way, Marin Hinkle, Jim Cody Williams, Eloy Casados"/>
    <x v="221"/>
    <s v="Kurt Russell, Scott Speedman"/>
    <s v="A robbery homicide investigation triggers a series of events that will cause a corrupt LAPD officer to question his tactics."/>
    <s v="A robbery homicide investigation"/>
    <n v="6.6"/>
    <n v="20232"/>
    <n v="21579571.9844358"/>
    <n v="15000000"/>
    <x v="431"/>
    <n v="9250301"/>
    <n v="17479886.337470818"/>
    <n v="12150301"/>
    <n v="131"/>
  </r>
  <r>
    <s v="tt0279493"/>
    <x v="516"/>
    <x v="3"/>
    <s v="30/05/2003"/>
    <s v="Action"/>
    <s v=" Comedy"/>
    <m/>
    <n v="86"/>
    <s v="USA"/>
    <s v="English"/>
    <m/>
    <m/>
    <x v="443"/>
    <s v="John Ridley, John Ridley"/>
    <s v="Eddie Griffin, Chris Kattan, Denise Richards, Aunjanue Ellis, Dave Chappelle, Chi McBride, Neil Patrick Harris, Gary Anthony Williams, Billy Dee Williams, Jack Noseworthy, Robert Trumbull, J.D. Hall, William S. Taylor, Shauna MacDonald, Ron Pardo"/>
    <x v="361"/>
    <s v="Eddie Griffin, Chris Kattan"/>
    <s v="When &quot;The Man&quot; tries to derail a black candidate's presidential campaign, Undercover Brother and his fellow secret agents come to the rescue."/>
    <s v="When &quot;The Man&quot; tries to derail"/>
    <n v="5.8"/>
    <n v="33080"/>
    <n v="35965953.307393"/>
    <n v="25000000"/>
    <x v="432"/>
    <n v="39089928"/>
    <n v="59853781.33186771"/>
    <n v="41604473"/>
    <n v="191"/>
  </r>
  <r>
    <s v="tt0279778"/>
    <x v="517"/>
    <x v="3"/>
    <s v="18/10/2002"/>
    <s v="Drama"/>
    <m/>
    <m/>
    <n v="116"/>
    <s v="USA"/>
    <s v="English"/>
    <m/>
    <m/>
    <x v="444"/>
    <s v="Rebecca Wells, Mark Andrus"/>
    <s v="Sandra Bullock, Ellen Burstyn, Fionnula Flanagan, James Garner, Cherry Jones, Ashley Judd, Shirley Knight, Angus Macfadyen, Maggie Smith, Jacqueline McKenzie, Katy Selverstone, Kiersten Warren, David Lee Smith, Gina McKee, Matthew Settle"/>
    <x v="144"/>
    <s v="Sandra Bullock, Ellen Burstyn"/>
    <s v="After years of mother-daughter tension, Siddalee receives a scrapbook detailing the wild adventures of the &quot;Ya-Yas&quot;, her mother's girlhood friends."/>
    <s v="After years of mother-daughter"/>
    <n v="6.1"/>
    <n v="17846"/>
    <n v="38843229.57198444"/>
    <n v="27000000"/>
    <x v="433"/>
    <n v="69599016"/>
    <n v="106227946.32373542"/>
    <n v="73839240"/>
    <n v="199"/>
  </r>
  <r>
    <s v="tt0279781"/>
    <x v="518"/>
    <x v="3"/>
    <s v="22/03/2002"/>
    <s v="Comedy"/>
    <m/>
    <m/>
    <n v="93"/>
    <s v="USA"/>
    <s v="English"/>
    <s v="Indonesian"/>
    <m/>
    <x v="445"/>
    <s v="Joe Jarvis, Greg Coolidge"/>
    <s v="Barry Watson, Michael Rosenbaum, Harland Williams, Melissa Sagemiller, Tony Denman, Brad Beyer, Kathryn Stockwood, Heather Matarazzo, Yvonne Sci√≤, Kerri Higuchi, Dublin James, Omar Benson Miller, Mike Beaver, Rich Ronat, Brian Gross"/>
    <x v="362"/>
    <s v="Barry Watson, Michael Rosenbaum"/>
    <s v="Three rowdy college students are kicked out of their dorm and dress up in drag to live in the DOG house, where the girls deemed unattractive live."/>
    <s v="Three rowdy college students are"/>
    <n v="5.5"/>
    <n v="13631"/>
    <n v="17263657.58754864"/>
    <n v="12000000"/>
    <x v="434"/>
    <n v="10200032"/>
    <n v="18008135.557354089"/>
    <n v="12517488"/>
    <n v="108"/>
  </r>
  <r>
    <s v="tt0280030"/>
    <x v="519"/>
    <x v="3"/>
    <d v="2002-06-09T00:00:00"/>
    <s v="Animation"/>
    <s v=" Adventure"/>
    <s v=" Family"/>
    <n v="72"/>
    <s v="USA, Canada, Australia"/>
    <s v="English"/>
    <m/>
    <m/>
    <x v="446"/>
    <s v="Temple Mathews, Carter Crocker"/>
    <s v="Harriet Owen, Blayne Weaver, Corey Burton, Jeff Bennett, Kath Soucie, Andrew McDonough, Roger Rees, Spencer Breslin, Bradley Pierce, Quinn Beswick, Aaron Spann, Dan Castellaneta, Jim Cummings, Rob Paulsen, Clive Revill"/>
    <x v="363"/>
    <s v="Harriet Owen, Blayne Weaver"/>
    <s v="In London during World War II, this is the story of Wendy's daughter, Jane, who is kidnapped by Captain Hook and Peter Pan must come to the rescue."/>
    <s v="In London during World War II,"/>
    <n v="5.8"/>
    <n v="18036"/>
    <n v="28772762.645914402"/>
    <n v="20000000"/>
    <x v="435"/>
    <n v="48430258"/>
    <n v="165618871.73202336"/>
    <n v="115121981"/>
    <n v="89"/>
  </r>
  <r>
    <s v="tt0338427"/>
    <x v="520"/>
    <x v="2"/>
    <s v="25/11/2005"/>
    <s v="Drama"/>
    <s v=" Romance"/>
    <m/>
    <n v="106"/>
    <s v="USA"/>
    <s v="English"/>
    <s v="Japanese"/>
    <m/>
    <x v="447"/>
    <s v="Steve Martin, Steve Martin"/>
    <s v="Steve Martin, Claire Danes, Jason Schwartzman, Bridgette Wilson-Sampras, Sam Bottoms, Frances Conroy, Rebecca Pidgeon, Samantha Shelton, Gina Doctor, Clyde Kusatsu, Romy Rosemont, Joshua Snyder, Rachel Nichols, Shane Edelman, Emily Kuroda"/>
    <x v="364"/>
    <s v="Steve Martin, Claire Danes"/>
    <s v="A film adaptation of Steve Martin's novel about a complex love triangle between a bored salesgirl, a wealthy businessman and an aimless young man."/>
    <s v="A film adaptation of Steve Martin's"/>
    <n v="6.3"/>
    <n v="23144"/>
    <m/>
    <m/>
    <x v="4"/>
    <n v="10284523"/>
    <m/>
    <n v="11675161"/>
    <n v="277"/>
  </r>
  <r>
    <s v="tt0280380"/>
    <x v="521"/>
    <x v="3"/>
    <s v="14/03/2003"/>
    <s v="Action"/>
    <s v=" Crime"/>
    <s v=" Drama"/>
    <n v="106"/>
    <s v="USA, Germany"/>
    <s v="English"/>
    <m/>
    <m/>
    <x v="246"/>
    <s v="Greg Iles, Greg Iles"/>
    <s v="Charlize Theron, Courtney Love, Stuart Townsend, Kevin Bacon, Pruitt Taylor Vince, Dakota Fanning, Steve Rankin, Garry Chalk, Jodie Markell, Matt Koby, Gerry Becker, Andrew Airlie, Randi Lynne, Colleen Camp, J.B. Bivens"/>
    <x v="358"/>
    <s v="Charlize Theron, Courtney Love"/>
    <s v="The Jennings' fight for their daughters life after she is kidnapped by an experienced gang of thieves."/>
    <s v="The Jennings' fight for their"/>
    <n v="6.2"/>
    <n v="22504"/>
    <n v="43159143.968871601"/>
    <n v="30000000"/>
    <x v="436"/>
    <n v="7073251"/>
    <n v="19298490.380077824"/>
    <n v="13414416"/>
    <n v="141"/>
  </r>
  <r>
    <s v="tt0280460"/>
    <x v="522"/>
    <x v="3"/>
    <d v="2003-02-05T00:00:00"/>
    <s v="Comedy"/>
    <s v=" Drama"/>
    <m/>
    <n v="98"/>
    <s v="USA"/>
    <s v="English"/>
    <m/>
    <m/>
    <x v="448"/>
    <s v="Bob Dolman"/>
    <s v="Goldie Hawn, Susan Sarandon, Geoffrey Rush, Erika Christensen, Robin Thomas, Eva Amurri Martino, Matthew Carey, Andre Ware, Adam Tomei, Sal Lopez, Kohl Sudduth, Tinsley Grimes, Larry Krask, Marlayna Cherisse, Josh Todd"/>
    <x v="365"/>
    <s v="Goldie Hawn, Susan Sarandon"/>
    <s v="Lavinia and Suzette, former rock groupies and best friends, reconnect after twenty years; one is still as wild as ever, while the other has adopted a more conservative lifestyle."/>
    <s v="Lavinia and Suzette, former rock"/>
    <n v="5.6"/>
    <n v="14272"/>
    <n v="14386381.322957201"/>
    <n v="10000000"/>
    <x v="437"/>
    <n v="30307416"/>
    <n v="54766584.259494171"/>
    <n v="38068353"/>
    <n v="151"/>
  </r>
  <r>
    <s v="tt0280486"/>
    <x v="523"/>
    <x v="3"/>
    <d v="2002-06-09T00:00:00"/>
    <s v="Action"/>
    <s v=" Comedy"/>
    <s v=" Thriller"/>
    <n v="116"/>
    <s v="USA, Czech Republic"/>
    <s v="English"/>
    <m/>
    <m/>
    <x v="92"/>
    <s v="Gary M. Goodman, David Himmelstein"/>
    <s v="Anthony Hopkins, Chris Rock, Peter Stormare, Gabriel Macht, Kerry Washington, Adoni Maropis, Garcelle Beauvais, Matthew Marsh, Dragan Micanovic, John Slattery, Brooke Smith, Daniel Sunjata, DeVone Lawson Jr., Wills Robbins, Marek Vasut"/>
    <x v="189"/>
    <s v="Anthony Hopkins, Chris Rock"/>
    <s v="When an Ivy League-educated C.I.A. Agent is killed during an operation, the secret agency recruits his twin brother (Chris Rock)."/>
    <s v="When an Ivy League-educated C.I.A."/>
    <n v="5.6"/>
    <n v="44366"/>
    <n v="100704669.2607004"/>
    <n v="70000000"/>
    <x v="438"/>
    <n v="30160161"/>
    <n v="95238969.372996122"/>
    <n v="66200782"/>
    <n v="196"/>
  </r>
  <r>
    <s v="tt0280590"/>
    <x v="524"/>
    <x v="3"/>
    <d v="2003-07-02T00:00:00"/>
    <s v="Comedy"/>
    <s v=" Romance"/>
    <m/>
    <n v="96"/>
    <s v="USA"/>
    <s v="English"/>
    <m/>
    <m/>
    <x v="130"/>
    <s v="Clarence Budington Kelland, Robert Riskin"/>
    <s v="Adam Sandler, Winona Ryder, John Turturro, Allen Covert, Peter Gallagher, Jared Harris, Erick Avari, Peter Dante, Conchata Ferrell, Harve Presnell, Steve Buscemi, Blake Clark, John McEnroe, J.B. Smoove, Tom McNulty"/>
    <x v="123"/>
    <s v="Adam Sandler, Winona Ryder"/>
    <s v="A sweet-natured, small-town guy inherits a controlling stake in a media conglomerate and begins to do business his way."/>
    <s v="A sweet-natured, small-town guy"/>
    <n v="5.8"/>
    <n v="133994"/>
    <n v="71931906.614785999"/>
    <n v="50000000"/>
    <x v="439"/>
    <n v="126293452"/>
    <n v="246394883.95155644"/>
    <n v="171269535"/>
    <n v="315"/>
  </r>
  <r>
    <s v="tt0280665"/>
    <x v="525"/>
    <x v="3"/>
    <s v="22/11/2002"/>
    <s v="Crime"/>
    <s v=" Drama"/>
    <s v=" Mystery"/>
    <n v="114"/>
    <s v="France, Switzerland"/>
    <s v="English"/>
    <s v="French"/>
    <s v="Spanish"/>
    <x v="119"/>
    <s v="Brian De Palma"/>
    <s v="Rebecca Romijn, Antonio Banderas, Peter Coyote, Eriq Ebouaney, Edouard Montoute, Rie Rasmussen, Thierry Fr√©mont, Gregg Henry, Fiona Curzon, Daniel Milgram, Jean-Marc Min√©o, Jean Chatel, St√©phane Petit, Olivier Follet, √âva Darlan"/>
    <x v="366"/>
    <s v="Rebecca Romijn, Antonio Banderas"/>
    <s v="A woman tries to straighten out her life, even as her past as a con-woman comes back to haunt her."/>
    <s v="A woman tries to straighten out"/>
    <n v="6.2"/>
    <n v="33144"/>
    <n v="50352334.630350202"/>
    <n v="35000000"/>
    <x v="440"/>
    <n v="6630252"/>
    <n v="24225098.032295723"/>
    <n v="16838910"/>
    <n v="235"/>
  </r>
  <r>
    <s v="tt0280707"/>
    <x v="526"/>
    <x v="0"/>
    <d v="2002-08-03T00:00:00"/>
    <s v="Comedy"/>
    <s v=" Drama"/>
    <s v=" Mystery"/>
    <n v="131"/>
    <s v="USA, UK, Italy"/>
    <s v="English"/>
    <m/>
    <m/>
    <x v="185"/>
    <s v="Julian Fellowes, Robert Altman"/>
    <s v="Maggie Smith, Michael Gambon, Kristin Scott Thomas, Camilla Rutherford, Charles Dance, Geraldine Somerville, Tom Hollander, Natasha Wightman, Jeremy Northam, Bob Balaban, James Wilby, Claudie Blakley, Laurence Fox, Trent Ford, Ryan Phillippe"/>
    <x v="367"/>
    <s v="Maggie Smith, Michael Gambon"/>
    <s v="The lives of upstairs guests and downstairs servants at a party in 1932 in a country house in England as they investigate a murder involving one of them."/>
    <s v="The lives of upstairs guests and"/>
    <n v="7.2"/>
    <n v="78935"/>
    <n v="28935391.304347903"/>
    <n v="19800000"/>
    <x v="441"/>
    <n v="41308615"/>
    <n v="128242303.11509915"/>
    <n v="87754044"/>
    <n v="666"/>
  </r>
  <r>
    <s v="tt0338763"/>
    <x v="527"/>
    <x v="4"/>
    <d v="2003-05-07T00:00:00"/>
    <s v="Action"/>
    <s v=" Drama"/>
    <s v=" Thriller"/>
    <n v="155"/>
    <s v="Japan"/>
    <s v="Japanese"/>
    <m/>
    <m/>
    <x v="449"/>
    <s v="Kenta Fukasaku, Norio Kida"/>
    <s v="Tatsuya Fujiwara, Ai Maeda, Sh√ªgo Oshinari, Ayana Sakai, Haruka Suenaga, Y√ªma Ishigaki, Miyuki Kanbe, Masaya Kikawada, Y√¥ko Maki, Yuki Ito, Natsuki Kat√¥, Aki Maeda, Riki Takeuchi, Aja, Munetaka Aoki"/>
    <x v="99"/>
    <s v="Tatsuya Fujiwara, Ai Maeda"/>
    <s v="Three years after the failure of the last BR program, a second act is forged and a class of students are sent to an island with one objective: kill international terrorist Shuya Nanahara."/>
    <s v="Three years after the failure"/>
    <n v="4.7"/>
    <n v="19131"/>
    <m/>
    <n v="9000000"/>
    <x v="4"/>
    <m/>
    <m/>
    <n v="14902587"/>
    <n v="214"/>
  </r>
  <r>
    <s v="tt0280720"/>
    <x v="528"/>
    <x v="3"/>
    <s v="18/07/2003"/>
    <s v="Comedy"/>
    <s v=" Music"/>
    <s v=" Romance"/>
    <n v="94"/>
    <s v="UK, France, USA"/>
    <s v="English"/>
    <s v="Hindi"/>
    <m/>
    <x v="450"/>
    <s v="Tracey Jackson"/>
    <s v="Jimi Mistry, Heather Graham, Marisa Tomei, Michael McKean, Dash Mihok, Emil Marwa, Christine Baranski, Ronald Guttman, Malachy McCourt, Ajay Naidu, Anita Gillette, Pat McNamara, Dwight Ewell, Parul Shah, Omar Rahim"/>
    <x v="368"/>
    <s v="Jimi Mistry, Heather Graham"/>
    <s v="A young man leaves India to find fame and fortune in America where he unexpectedly becomes a sex guru."/>
    <s v="A young man leaves India to find"/>
    <n v="5.3"/>
    <n v="14703"/>
    <n v="15825019.455252919"/>
    <n v="11000000"/>
    <x v="442"/>
    <n v="3095506"/>
    <n v="34712686.575719848"/>
    <n v="24128852"/>
    <n v="132"/>
  </r>
  <r>
    <s v="tt0339135"/>
    <x v="529"/>
    <x v="4"/>
    <s v="29/08/2003"/>
    <s v="Action"/>
    <s v=" Drama"/>
    <s v=" Thriller"/>
    <n v="98"/>
    <s v="USA"/>
    <s v="English"/>
    <m/>
    <m/>
    <x v="451"/>
    <s v="Eric James Virgets, Jorge Alvarez"/>
    <s v="Jean-Claude Van Damme, Lawrence Taylor, Lloyd Battista, Carlos G√≥mez, Manol Manolov, Chris Moir, Billy Rieck, Kaloian Vodenicharov, Alan Davidson, Veselin Kalanovski, Ivo Tonchev, Juan Fern√°ndez, Raicho Vasilev, Milos Milicevic, Michael Bailey Smith"/>
    <x v="369"/>
    <s v="Jean-Claude Van Damme"/>
    <s v="A man must survive a prison where hardened criminals battle to the death for the wardens' entertainment."/>
    <s v="A man must survive a prison where"/>
    <n v="6.2"/>
    <n v="18384"/>
    <m/>
    <n v="17000000"/>
    <x v="4"/>
    <m/>
    <m/>
    <n v="293671"/>
    <n v="115"/>
  </r>
  <r>
    <s v="tt0339230"/>
    <x v="530"/>
    <x v="4"/>
    <s v="14/11/2003"/>
    <s v="Action"/>
    <s v=" Comedy"/>
    <m/>
    <n v="90"/>
    <s v="Sweden, Denmark"/>
    <s v="Swedish"/>
    <s v="English"/>
    <m/>
    <x v="123"/>
    <s v="Josef Fares, Mikael H√•fstr√∂m"/>
    <s v="Fares Fares, Torkel Petersson, G√∂ran Ragnerstam, Sissela Kyle, Eva R√∂se, Christian Fiedler, Erik Ahrnbom, Harry Goldstein, Michael Fares, Viktor Friberg, Jan Fares, Yngve Dahlberg, Kerstin Hellstr√∂m, Paula McManus, Maj-Lis H√∂rne"/>
    <x v="116"/>
    <s v="Fares Fares, Torkel Petersson"/>
    <s v="When a small town police station is threatened with shutting down because of too little crime, the police realise that something has to be done..."/>
    <s v="When a small town police station"/>
    <n v="6.7"/>
    <n v="18750"/>
    <m/>
    <s v="SEK 22000000"/>
    <x v="4"/>
    <m/>
    <m/>
    <n v="3930933"/>
    <n v="32"/>
  </r>
  <r>
    <s v="tt0280760"/>
    <x v="531"/>
    <x v="3"/>
    <d v="2002-04-10T00:00:00"/>
    <s v="Comedy"/>
    <s v=" Drama"/>
    <m/>
    <n v="98"/>
    <s v="USA"/>
    <s v="English"/>
    <m/>
    <m/>
    <x v="452"/>
    <s v="Burr Steers"/>
    <s v="Kieran Culkin, Claire Danes, Jeff Goldblum, Jared Harris, Amanda Peet, Ryan Phillippe, Bill Pullman, Susan Sarandon, Rory Culkin, Peter Anthony Tambakis, Bill Irwin, Kathleen Gati, Gannon Forrester, Celia Weston, Elizabeth Jagger"/>
    <x v="370"/>
    <s v="Kieran Culkin, Claire Danes"/>
    <s v="A young man's peculiar upbringing renders him unable to competently cope with the struggle of growing up."/>
    <s v="A young man's peculiar upbringing"/>
    <n v="6.9"/>
    <n v="31680"/>
    <n v="12947743.190661481"/>
    <n v="9000000"/>
    <x v="443"/>
    <n v="4777465"/>
    <n v="9954222.0877042823"/>
    <n v="6919198"/>
    <n v="234"/>
  </r>
  <r>
    <s v="tt0280778"/>
    <x v="532"/>
    <x v="0"/>
    <s v="22/03/2002"/>
    <s v="Biography"/>
    <s v=" Drama"/>
    <s v=" Romance"/>
    <n v="91"/>
    <s v="UK, USA"/>
    <s v="English"/>
    <m/>
    <m/>
    <x v="453"/>
    <s v="John Bayley, Richard Eyre"/>
    <s v="Kate Winslet, Hugh Bonneville, Judi Dench, Jim Broadbent, Eleanor Bron, Angela Morant, Penelope Wilton, Siobhan Hayes, Juliet Aubrey, Joan Bakewell, Nancy Carroll, Kris Marshall, Tom Mannion, Derek Hutchinson, Samuel West"/>
    <x v="371"/>
    <s v="Kate Winslet, Hugh Bonneville"/>
    <s v="True story of the lifelong romance between novelist Iris Murdoch and her husband John Bayley, from their student days through her battle with Alzheimer's disease."/>
    <s v="True story of the lifelong romance"/>
    <n v="7"/>
    <n v="16970"/>
    <n v="8037608.6956521953"/>
    <n v="5500000"/>
    <x v="444"/>
    <n v="5594617"/>
    <n v="23607118.745810337"/>
    <n v="16153953"/>
    <n v="148"/>
  </r>
  <r>
    <s v="tt0339579"/>
    <x v="533"/>
    <x v="3"/>
    <d v="2005-05-08T00:00:00"/>
    <s v="Action"/>
    <s v=" Adventure"/>
    <s v=" Sci-Fi"/>
    <n v="116"/>
    <s v="Japan"/>
    <s v="Japanese"/>
    <s v="English"/>
    <s v="Mandarin"/>
    <x v="454"/>
    <s v="Kenya Hirata, Takashi Yamazaki"/>
    <s v="Takeshi Kaneshiro, Anne Suzuki, Kirin Kiki, Gor√¥ Kishitani, Yukiko Okamoto, Mitsu Murata, Kisuke Iida, Kazuya Shimizu, Chiharu Kawai, Dean Harrington, Xiaoqun Zhao, Masaya Takahashi, Kenji Motomiya, H√¥shi Ishida, Misako Nagashima"/>
    <x v="372"/>
    <s v="Takeshi Kaneshiro, Anne Suzuki"/>
    <s v="A young woman from the future forces a local gunman to help her stop an impending alien invasion which will wipe out the human race."/>
    <s v="A young woman from the future"/>
    <n v="6.4"/>
    <n v="10966"/>
    <m/>
    <m/>
    <x v="4"/>
    <n v="73060"/>
    <m/>
    <n v="9978256"/>
    <n v="105"/>
  </r>
  <r>
    <s v="tt0281322"/>
    <x v="534"/>
    <x v="3"/>
    <s v="23/08/2002"/>
    <s v="Action"/>
    <s v=" Crime"/>
    <s v=" Drama"/>
    <n v="96"/>
    <s v="USA, Germany, Japan"/>
    <s v="English"/>
    <s v="German"/>
    <m/>
    <x v="33"/>
    <s v="David Giler, Walter Hill"/>
    <s v="Wesley Snipes, Ving Rhames, Peter Falk, Michael Rooker, Jon Seda, Wes Studi, Fisher Stevens, Dayton Callie, Amy Aquino, Johnny Williams, Joe D'Angerio, Nils Allen Stewart, Denis Arndt, Jim Lampley, Ed Lover"/>
    <x v="55"/>
    <s v="Wesley Snipes, Ving Rhames"/>
    <s v="When heavyweight champion George &quot;Iceman&quot; Chambers lands in prison, the resident gangster arranges a boxing match with the reigning prison champ."/>
    <s v="When heavyweight champion George"/>
    <n v="6.2"/>
    <n v="28480"/>
    <n v="28772762.645914402"/>
    <n v="20000000"/>
    <x v="445"/>
    <n v="12764657"/>
    <n v="21502101.321011677"/>
    <n v="14946150"/>
    <n v="93"/>
  </r>
  <r>
    <s v="tt0281358"/>
    <x v="535"/>
    <x v="3"/>
    <s v="30/08/2002"/>
    <s v="Drama"/>
    <s v=" Romance"/>
    <m/>
    <n v="101"/>
    <s v="USA"/>
    <s v="English"/>
    <m/>
    <m/>
    <x v="196"/>
    <s v="Nicholas Sparks, Karen Janszen"/>
    <s v="Shane West, Mandy Moore, Peter Coyote, Daryl Hannah, Lauren German, Clayne Crawford, Al Thompson, Paz de la Huerta, Jonathan Parks Jordan, Matt Lutz, David Andrews, David Lee Smith, Xavier Hernandez, Marisa Miller, Paula Jones"/>
    <x v="373"/>
    <s v="Shane West, Mandy Moore"/>
    <s v="The story of two North Carolina teens, Landon Carter and Jamie Sullivan, who are thrown together after Landon gets into trouble and is made to do community service."/>
    <s v="The story of two North Carolina"/>
    <n v="7.4"/>
    <n v="196585"/>
    <n v="16975929.961089496"/>
    <n v="11800000"/>
    <x v="446"/>
    <n v="41281092"/>
    <n v="68327997.247782111"/>
    <n v="47494916"/>
    <n v="1017"/>
  </r>
  <r>
    <s v="tt0281373"/>
    <x v="536"/>
    <x v="3"/>
    <s v="31/10/2002"/>
    <s v="Adventure"/>
    <s v=" Comedy"/>
    <s v=" Family"/>
    <n v="99"/>
    <s v="Canada, USA"/>
    <s v="English"/>
    <m/>
    <m/>
    <x v="53"/>
    <s v="Jim Kouf, Tommy Swerdlow"/>
    <s v="Cuba Gooding Jr., James Coburn, Sisq√≥, Nichelle Nichols, M. Emmet Walsh, Graham Greene, Brian Doyle-Murray, Joanna Bacalso, Jean Michel Par√©, Michael Bolton, Jason Pouliotte, David Boyce, Frank C. Turner, Ron Small, Alison Matthews"/>
    <x v="374"/>
    <s v="Cuba Gooding Jr., James Coburn"/>
    <s v="When a Miami dentist inherits a team of sled dogs, he's got to learn the trade or lose his pack to a crusty mountain man."/>
    <s v="When a Miami dentist inherits"/>
    <n v="5.2"/>
    <n v="24858"/>
    <n v="47475058.365758762"/>
    <n v="33000000"/>
    <x v="447"/>
    <n v="81172560"/>
    <n v="165493867.02607006"/>
    <n v="115035090"/>
    <n v="107"/>
  </r>
  <r>
    <s v="tt0281686"/>
    <x v="537"/>
    <x v="3"/>
    <d v="2003-10-10T00:00:00"/>
    <s v="Comedy"/>
    <s v=" Fantasy"/>
    <s v=" Horror"/>
    <n v="92"/>
    <s v="USA"/>
    <s v="English"/>
    <s v="German"/>
    <m/>
    <x v="455"/>
    <s v="Joe R. Lansdale, Don Coscarelli"/>
    <s v="Bruce Campbell, Ossie Davis, Ella Joyce, Heidi Marnhout, Bob Ivy, Edith Jefferson, Larry Pennell, Reggie Bannister, Daniel Roebuck, Daniel Schweiger, Harrison Young, Linda Flammer, Cean Okada, Solange Morand, Karen Placencia"/>
    <x v="375"/>
    <s v="Bruce Campbell, Ossie Davis"/>
    <s v="Elvis Presley and a black &quot;JFK&quot; stay in a nursing home where nothing happens - until a wayward Egyptian mummy comes and sucks out the old people's souls thru their a-holes. The two decide to fight back."/>
    <s v="Elvis Presley and a black &quot;JFK&quot;"/>
    <n v="7"/>
    <n v="44997"/>
    <n v="1438638.13229572"/>
    <n v="1000000"/>
    <x v="448"/>
    <n v="1239183"/>
    <n v="1782735.9166926071"/>
    <n v="1239183"/>
    <n v="388"/>
  </r>
  <r>
    <s v="tt0282120"/>
    <x v="538"/>
    <x v="3"/>
    <s v="18/04/2003"/>
    <s v="Animation"/>
    <s v=" Adventure"/>
    <s v=" Comedy"/>
    <n v="85"/>
    <s v="USA"/>
    <s v="English"/>
    <m/>
    <m/>
    <x v="456"/>
    <s v="Arlene Klasky, Gabor Csupo"/>
    <s v="Lacey Chabert, Tom Kane, Cree Summer, Tim Curry, Lynn Redgrave, Jodi Carlisle, Danielle Harris, Flea, Crystal Scales, Kimberly Brooks, Alfre Woodard, Brock Peters, Melissa Greenspan, Alexandra Boyd, Moira Quirk"/>
    <x v="376"/>
    <s v="Lacey Chabert, Tom Kane"/>
    <s v="Eliza (Lacey Chabert) and Debbie (Danielle Harris) are two sisters who don't always get along. But their relationship is put to the test when Debbie's life is in danger, and Eliza might have to give up her power to talk to animals."/>
    <s v="Eliza (Lacey Chabert) and Debbie"/>
    <n v="5.6"/>
    <n v="13880"/>
    <n v="35965953.307393"/>
    <n v="25000000"/>
    <x v="449"/>
    <n v="40108697"/>
    <n v="87317763.077859938"/>
    <n v="60694737"/>
    <n v="35"/>
  </r>
  <r>
    <s v="tt0282209"/>
    <x v="539"/>
    <x v="4"/>
    <s v="18/07/2003"/>
    <s v="Fantasy"/>
    <s v=" Horror"/>
    <s v=" Mystery"/>
    <n v="86"/>
    <s v="USA, Australia"/>
    <s v="English"/>
    <m/>
    <m/>
    <x v="457"/>
    <s v="Joe Harris, John Fasano"/>
    <s v="Chaney Kley, Emma Caulfield Ford, Lee Cormie, Grant Piro, Sullivan Stapleton, Steve Mouzakis, Peter Curtin, Kestie Morassi, Jenny Lovell, John Stanton, Angus Sampson, Charlotte Rose, Joshua Anderson, Emily Browning, Rebecca McCauley"/>
    <x v="377"/>
    <s v="Chaney Kley, Emma Caulfield Ford"/>
    <s v="A vengeful spirit has taken the form of the Tooth Fairy to exact vengeance on the town that lynched her 150 years earlier. Her only opposition is the only child, now grown up, who has survived her before."/>
    <s v="A vengeful spirit has taken the"/>
    <n v="5"/>
    <n v="29811"/>
    <n v="15472396.73913043"/>
    <n v="11000000"/>
    <x v="450"/>
    <n v="32551396"/>
    <n v="66796497.23204346"/>
    <n v="47488536"/>
    <n v="372"/>
  </r>
  <r>
    <s v="tt0342492"/>
    <x v="540"/>
    <x v="4"/>
    <s v="21/03/2003"/>
    <s v="Comedy"/>
    <s v=" Drama"/>
    <m/>
    <n v="100"/>
    <s v="Denmark"/>
    <s v="Danish"/>
    <m/>
    <m/>
    <x v="458"/>
    <s v="Anders Thomas Jensen"/>
    <s v="Nikolaj Lie Kaas, Mads Mikkelsen, Line Kruse, Ole Thestrup, Bodil J√∏rgensen, Aksel Erhardtsen, Lily Weiding, Nicolas Bro, Camilla Bendix, Elsebeth Steentoft, Kjeld N√∏rgaard, Peter Reichhardt, Kristian Halken, Lars Ranthe, Mikkel Vadsholt"/>
    <x v="378"/>
    <s v="Nikolaj Lie Kaas, Mads Mikkelsen"/>
    <s v="2 Danish friends are tired of their employer and open their own butcher shop. An electrician accidentally dies in the freezer and he's sold as marinated chicken and business picks up. What happens when they run out of &quot;chicken&quot;?"/>
    <s v="2 Danish friends are tired of"/>
    <n v="7.3"/>
    <n v="19008"/>
    <m/>
    <m/>
    <x v="4"/>
    <n v="3783"/>
    <m/>
    <n v="3783"/>
    <n v="37"/>
  </r>
  <r>
    <s v="tt0282687"/>
    <x v="541"/>
    <x v="3"/>
    <s v="30/04/2003"/>
    <s v="Comedy"/>
    <s v=" Romance"/>
    <m/>
    <n v="103"/>
    <s v="USA"/>
    <s v="English"/>
    <m/>
    <m/>
    <x v="174"/>
    <s v="John Scott Shepherd, John Scott Shepherd"/>
    <s v="Angelina Jolie, Edward Burns, Tony Shalhoub, Christian Kane, James Gammon, Melissa Errico, Stockard Channing, Lisa Thornhill, Gregory Itzin, Max Baker, Andromeda Dunker, Jesse James Rutherford, Veena Sood, Eric Snellman, Theron Zahn"/>
    <x v="42"/>
    <s v="Angelina Jolie, Edward Burns"/>
    <s v="A reporter interviews a psychic, who tells her that she's going to die and her life is meaningless."/>
    <s v="A reporter interviews a psychic,"/>
    <n v="5.8"/>
    <n v="22866"/>
    <n v="57545525.291828804"/>
    <n v="40000000"/>
    <x v="451"/>
    <n v="14448589"/>
    <n v="24273667.894280158"/>
    <n v="16872671"/>
    <n v="125"/>
  </r>
  <r>
    <s v="tt0283003"/>
    <x v="542"/>
    <x v="3"/>
    <d v="2003-07-02T00:00:00"/>
    <s v="Comedy"/>
    <s v=" Crime"/>
    <s v=" Drama"/>
    <n v="101"/>
    <s v="USA"/>
    <s v="English"/>
    <m/>
    <m/>
    <x v="459"/>
    <s v="Will De Los Santos, Creighton Vero"/>
    <s v="Jason Schwartzman, Mickey Rourke, Brittany Murphy, John Leguizamo, Patrick Fugit, Mena Suvari, Chloe Hunter, Elisa Bocanegra, Julia Mendoza, China Chow, Nicholas Gonzalez, Debbie Harry, Josh Peck, Charlotte Ayanna, Eric Roberts"/>
    <x v="379"/>
    <s v="Jason Schwartzman, Mickey Rourke"/>
    <s v="A drug dealer introduces one of his customers, a 'speed freak', to the man who runs the meth lab. A crazy three-day adventure ensues."/>
    <s v="A drug dealer introduces one of"/>
    <n v="6.8"/>
    <n v="36481"/>
    <n v="2877276.2645914401"/>
    <n v="2000000"/>
    <x v="452"/>
    <n v="411119"/>
    <n v="986341.81260700396"/>
    <n v="685608"/>
    <n v="204"/>
  </r>
  <r>
    <s v="tt0283026"/>
    <x v="543"/>
    <x v="3"/>
    <s v="30/05/2003"/>
    <s v="Drama"/>
    <s v=" Thriller"/>
    <m/>
    <n v="85"/>
    <s v="USA"/>
    <s v="English"/>
    <m/>
    <m/>
    <x v="460"/>
    <s v="Charles F. Bohl, Phillip Schneider"/>
    <s v="Jesse Bradford, Erika Christensen, Shiri Appleby, Kate Burton, Clayne Crawford, Jason Ritter, Kia Goodwin, Dan Hedaya, Michael Higgins, Nick Sandow, Pamela Isaacs, James DeBello, Phyllis Somerville, Tom Cappadona, Malcolm Barrett"/>
    <x v="50"/>
    <s v="Jesse Bradford, Erika Christensen"/>
    <s v="A high school senior with a promising swimming career has a one-night stand with consequences."/>
    <s v="A high school senior with a promising"/>
    <n v="5.0999999999999996"/>
    <n v="18771"/>
    <n v="14386381.322957201"/>
    <n v="10000000"/>
    <x v="453"/>
    <n v="28564995"/>
    <n v="49505322.043579772"/>
    <n v="34411240"/>
    <n v="216"/>
  </r>
  <r>
    <s v="tt0283084"/>
    <x v="544"/>
    <x v="3"/>
    <s v="14/11/2003"/>
    <s v="Drama"/>
    <s v=" Family"/>
    <s v=" Fantasy"/>
    <n v="90"/>
    <s v="USA"/>
    <s v="English"/>
    <s v="French"/>
    <m/>
    <x v="50"/>
    <s v="Natalie Babbitt, Jeffrey Lieber"/>
    <s v="Alexis Bledel, William Hurt, Sissy Spacek, Jonathan Jackson, Scott Bairstow, Ben Kingsley, Amy Irving, Victor Garber, Kosha Engler, Richard Pilcher, Bradley Coryell, John Badila, Julia Hart, Naomi Kline, Kathryn Kelley"/>
    <x v="380"/>
    <s v="Alexis Bledel, William Hurt"/>
    <s v="A young woman meets and falls in love with a young man who is part of a family of immortals."/>
    <s v="A young woman meets and falls"/>
    <n v="6.6"/>
    <n v="20831"/>
    <n v="21579571.9844358"/>
    <n v="15000000"/>
    <x v="454"/>
    <n v="19161999"/>
    <n v="27829900.793579768"/>
    <n v="19344615"/>
    <n v="137"/>
  </r>
  <r>
    <s v="tt0283111"/>
    <x v="545"/>
    <x v="3"/>
    <s v="24/04/2003"/>
    <s v="Comedy"/>
    <s v=" Romance"/>
    <m/>
    <n v="92"/>
    <s v="Germany, USA"/>
    <s v="English"/>
    <m/>
    <m/>
    <x v="461"/>
    <s v="Brent Goldberg, David Wagner"/>
    <s v="Ryan Reynolds, Tara Reid, Tim Matheson, Kal Penn, Teck Holmes, Daniel Cosgrove, Deon Richmond, Alex Burns, Emily Rutherfurd, Paul Gleason, Erik Estrada, Curtis Armstrong, Jason Winer, Chris Owen, Simon Helberg"/>
    <x v="381"/>
    <s v="Ryan Reynolds, Tara Reid"/>
    <s v="The most popular kid on campus meets a beautiful journalist who makes him realize that maybe he's afraid to graduate."/>
    <s v="The most popular kid on campus"/>
    <n v="6.4"/>
    <n v="102150"/>
    <n v="7193190.6614786005"/>
    <n v="5000000"/>
    <x v="455"/>
    <n v="21305259"/>
    <n v="55064569.375836581"/>
    <n v="38275483"/>
    <n v="263"/>
  </r>
  <r>
    <s v="tt0283139"/>
    <x v="546"/>
    <x v="3"/>
    <s v="31/01/2003"/>
    <s v="Drama"/>
    <m/>
    <m/>
    <n v="109"/>
    <s v="USA"/>
    <s v="English"/>
    <s v="Russian"/>
    <m/>
    <x v="462"/>
    <s v="Janet Fitch, Mary Agnes Donoghue"/>
    <s v="Amy Aquino, John Billingsley, Elisa Bocanegra, Darlene Bohorquez, Solomon Burke Jr., Scott Allan Campbell, Sam Catlin, Debra Christofferson, Billy Connolly, Marc Donato, Svetlana Efremova, Patrick Fugit, Vernon Haas, Sean Happy, Cole Hauser"/>
    <x v="382"/>
    <s v="Amy Aquino, John Billingsley"/>
    <s v="A teenager journeys through a series of foster homes after her mother goes to prison for committing a crime of passion."/>
    <s v="A teenager journeys through a"/>
    <n v="7.1"/>
    <n v="29272"/>
    <n v="23018210.116731521"/>
    <n v="16000000"/>
    <x v="456"/>
    <n v="16357770"/>
    <n v="31178574.176342417"/>
    <n v="21672284"/>
    <n v="171"/>
  </r>
  <r>
    <s v="tt0283426"/>
    <x v="547"/>
    <x v="4"/>
    <d v="2003-04-04T00:00:00"/>
    <s v="Animation"/>
    <s v=" Adventure"/>
    <s v=" Family"/>
    <n v="72"/>
    <s v="USA, Australia"/>
    <s v="English"/>
    <m/>
    <m/>
    <x v="463"/>
    <s v="Karl Geurs, Carter Crocker"/>
    <s v="John Goodman, Haley Joel Osment, Mae Whitman, Connor Funk, Bob Joles, Tony Jay, John Rhys-Davies, Jim Cummings, Phil Collins, Jeff Bennett, Veena Bidasha, Brian Cummings, Baron Davis, Bobby Edner, Jess Harnell"/>
    <x v="156"/>
    <s v="John Goodman, Haley Joel Osment"/>
    <s v="Mowgli, missing the jungle and his old friends, runs away from the man village unaware of the danger he's in by going back to the wild."/>
    <s v="Mowgli, missing the jungle and"/>
    <n v="5.4"/>
    <n v="14739"/>
    <n v="28131630.434782598"/>
    <n v="20000000"/>
    <x v="457"/>
    <n v="47901582"/>
    <n v="262051424.83994013"/>
    <n v="186303759"/>
    <n v="68"/>
  </r>
  <r>
    <s v="tt0283530"/>
    <x v="548"/>
    <x v="3"/>
    <s v="26/09/2003"/>
    <s v="Drama"/>
    <m/>
    <m/>
    <n v="109"/>
    <s v="USA"/>
    <s v="English"/>
    <m/>
    <m/>
    <x v="464"/>
    <s v="Ethan Canin, Neil Tolkin"/>
    <s v="Kevin Kline, Emile Hirsch, Embeth Davidtz, Rob Morrow, Edward Herrmann, Harris Yulin, Paul Dano, Rishi Mehta, Jesse Eisenberg, Gabriel Millman, Chris Morales, Luca Bigini, Michael Coppola, Sean Fredricks, Katherine O'Sullivan"/>
    <x v="34"/>
    <s v="Kevin Kline, Emile Hirsch"/>
    <s v="An idealistic prep school teacher attempts to redeem an incorrigible student."/>
    <s v="An idealistic prep school teacher"/>
    <n v="6.9"/>
    <n v="16386"/>
    <n v="17982976.6536965"/>
    <n v="12500000"/>
    <x v="458"/>
    <n v="14118751"/>
    <n v="23476342.991322961"/>
    <n v="16318449"/>
    <n v="147"/>
  </r>
  <r>
    <s v="tt0345549"/>
    <x v="549"/>
    <x v="4"/>
    <d v="2003-07-11T00:00:00"/>
    <s v="Comedy"/>
    <s v=" Drama"/>
    <s v=" Romance"/>
    <n v="112"/>
    <s v="Thailand, Japan, Netherlands"/>
    <s v="Thai"/>
    <s v="Japanese"/>
    <s v="English"/>
    <x v="465"/>
    <s v="Pen-Ek Ratanaruang, Prabda Yoon"/>
    <s v="Tadanobu Asano, Sinitta Boonyasak, Laila Boonyasak, Yutaka Matsushige, Riki Takeuchi, Takashi Miike, Yoji Tanaka, Sakichi Sato, Thiti Rhumorn, Junko Nakazawa, Akiko Anraku, Nortioshi Urano, Phimchanok Nala Dube, Ampon Rattanawong, Jakrarin Sanitti"/>
    <x v="383"/>
    <s v="Tadanobu Asano, Sinitta Boonyasak"/>
    <s v="A suicidal, obsessively compulsive Japanese librarian is forced to lie low in Thailand with a pot-smoking woman coping with the recent loss of her sister."/>
    <s v="A suicidal, obsessively compulsive"/>
    <n v="7.5"/>
    <n v="10744"/>
    <m/>
    <m/>
    <x v="4"/>
    <n v="32014"/>
    <m/>
    <n v="63095"/>
    <n v="49"/>
  </r>
  <r>
    <s v="tt0283632"/>
    <x v="550"/>
    <x v="3"/>
    <s v="22/08/2003"/>
    <s v="Horror"/>
    <s v=" Mystery"/>
    <s v=" Thriller"/>
    <n v="89"/>
    <s v="USA, Canada"/>
    <s v="English"/>
    <m/>
    <m/>
    <x v="466"/>
    <s v="Brendan Hood"/>
    <s v="Laura Regan, Marc Blucas, Ethan Embry, Dagmara Dominczyk, Jon Abrahams, Alexander Gould, Desiree Zurowski, Mark Hildreth, Jonathan Cherry, Peter LaCroix, Jessica Amlee, Jay Brazeau, L. Harvey Gold, David Abbott, Jodelle Ferland"/>
    <x v="384"/>
    <s v="Laura Regan, Marc Blucas"/>
    <s v="A psychology student finds all her childhood fears and phobias becoming real after a traumatic event."/>
    <s v="A psychology student finds all"/>
    <n v="4.8"/>
    <n v="12203"/>
    <n v="24456848.249027241"/>
    <n v="17000000"/>
    <x v="459"/>
    <n v="12840842"/>
    <n v="23660232.594669264"/>
    <n v="16446271"/>
    <n v="276"/>
  </r>
  <r>
    <s v="tt0284490"/>
    <x v="551"/>
    <x v="3"/>
    <s v="19/04/2002"/>
    <s v="Action"/>
    <s v=" Comedy"/>
    <s v=" Crime"/>
    <n v="95"/>
    <s v="USA, Australia"/>
    <s v="English"/>
    <m/>
    <m/>
    <x v="126"/>
    <s v="Jorge Saralegui, Keith Sharon"/>
    <s v="Robert De Niro, Rachael Harris, Eddie Murphy, Zaid Farid, Alex Borstein, Holly Mandel, Marshall Manesh, Nestor Serrano, T.J. Cross, Yasiin Bey, James Roday Rodriguez, Joel Hurt Jones, Chris Harrison, Perri Peltz, Amy Powell"/>
    <x v="101"/>
    <s v="Robert De Niro, Rachael Harris"/>
    <s v="A spoof of buddy cop movies where two very different cops are forced to team up on a new reality based television cop show, while tracking down the manufacturer and distributor of an illegally made semi-automatic firearm."/>
    <s v="A spoof of buddy cop movies where"/>
    <n v="5.5"/>
    <n v="59940"/>
    <n v="122284241.2451362"/>
    <n v="85000000"/>
    <x v="460"/>
    <n v="38082712"/>
    <n v="112049297.69867706"/>
    <n v="77885672"/>
    <n v="173"/>
  </r>
  <r>
    <s v="tt0346094"/>
    <x v="552"/>
    <x v="3"/>
    <s v="25/06/2004"/>
    <s v="Drama"/>
    <m/>
    <m/>
    <n v="110"/>
    <s v="Turkey"/>
    <s v="Turkish"/>
    <m/>
    <m/>
    <x v="467"/>
    <s v="Nuri Bilge Ceylan, Cemil Kavuk√ßu"/>
    <s v="Muzaffer √ñzdemir, Mehmet Emin Toprak, Zuhal Gencer, Nazan Kesal, Feridun Ko√ß, Fatma Ceylan, Ebru Ceylan, Bahaltin Surler, Nazli Aydin, Engin Hepsev, Ercan Kesal, Asli Orhun, Ahmet Bugay, Arif As√ßi, Cemal G√ºlas"/>
    <x v="385"/>
    <s v="Muzaffer √ñzdemir, Mehmet Emin Toprak"/>
    <s v="After his wife leaves him, a photographer has an existential crisis and tries to cope with his cousin's visit."/>
    <s v="After his wife leaves him, a photographer"/>
    <n v="7.6"/>
    <n v="18028"/>
    <m/>
    <m/>
    <x v="4"/>
    <n v="96293"/>
    <m/>
    <n v="757008"/>
    <n v="69"/>
  </r>
  <r>
    <s v="tt0285462"/>
    <x v="553"/>
    <x v="3"/>
    <s v="30/04/2004"/>
    <s v="Comedy"/>
    <m/>
    <m/>
    <n v="94"/>
    <s v="USA, Germany"/>
    <s v="English"/>
    <s v="Swedish"/>
    <s v="Spanish"/>
    <x v="468"/>
    <s v="Mort Nathan, William Bigelow"/>
    <s v="Cuba Gooding Jr., Horatio Sanz, Roselyn Sanchez, Vivica A. Fox, Maurice Godin, Roger Moore, Lin Shaye, Victoria Silvstedt, Ken Hudson Campbell, Zen Gesner, William Bumiller, Noah York, Richard Roundtree, Bob Gunton, Jennifer Gareis"/>
    <x v="374"/>
    <s v="Cuba Gooding Jr., Horatio Sanz"/>
    <s v="Two straight men mistakenly end up on a &quot;gays only&quot; cruise."/>
    <s v="Two straight men mistakenly end"/>
    <n v="4.9000000000000004"/>
    <n v="29976"/>
    <n v="28772762.645914402"/>
    <n v="20000000"/>
    <x v="461"/>
    <n v="8600126"/>
    <n v="21608766.268054478"/>
    <n v="15020293"/>
    <n v="139"/>
  </r>
  <r>
    <s v="tt0346336"/>
    <x v="554"/>
    <x v="4"/>
    <s v="20/06/2003"/>
    <s v="Drama"/>
    <s v=" Romance"/>
    <m/>
    <n v="366"/>
    <s v="Italy"/>
    <s v="Italian"/>
    <s v="English"/>
    <s v="Norwegian"/>
    <x v="469"/>
    <s v="Sandro Petraglia, Stefano Rulli"/>
    <s v="Luigi Lo Cascio, Alessio Boni, Adriana Asti, Sonia Bergamasco, Fabrizio Gifuni, Maya Sansa, Valentina Carnelutti, Jasmine Trinca, Andrea Tidona, Lidia Vitale, Claudio Gio√®, Paolo Bonanni, Giovanni Scifoni, Riccardo Scamarcio, Camilla Filippi"/>
    <x v="386"/>
    <s v="Luigi Lo Cascio, Alessio Boni"/>
    <s v="An Italian epic that follows the lives of two brothers, from the 1960s to the 2000s."/>
    <s v="An Italian epic that follows the"/>
    <n v="8.5"/>
    <n v="20184"/>
    <m/>
    <m/>
    <x v="4"/>
    <n v="274024"/>
    <m/>
    <n v="2799773"/>
    <n v="100"/>
  </r>
  <r>
    <s v="tt0285531"/>
    <x v="555"/>
    <x v="4"/>
    <d v="2003-11-04T00:00:00"/>
    <s v="Drama"/>
    <s v=" Horror"/>
    <s v=" Sci-Fi"/>
    <n v="136"/>
    <s v="USA, Canada"/>
    <s v="English"/>
    <m/>
    <m/>
    <x v="470"/>
    <s v="Stephen King, William Goldman"/>
    <s v="Morgan Freeman, Thomas Jane, Jason Lee, Damian Lewis, Timothy Olyphant, Tom Sizemore, Donnie Wahlberg, Mikey Holekamp, Reece Thompson, Giacomo Baessato, Joel Palmer, Andrew Robb, Eric Keenleyside, Rosemary Dunsmore, Michael O'Neill"/>
    <x v="74"/>
    <s v="Morgan Freeman, Thomas Jane"/>
    <s v="Friends on a camping trip discover that the town they're vacationing in is being plagued in an unusual fashion by parasitic aliens from outer space."/>
    <s v="Friends on a camping trip discover"/>
    <n v="5.5"/>
    <n v="87726"/>
    <n v="95647543.478260845"/>
    <n v="68000000"/>
    <x v="462"/>
    <n v="33715436"/>
    <n v="114271253.89818475"/>
    <n v="81240406"/>
    <n v="693"/>
  </r>
  <r>
    <s v="tt0346631"/>
    <x v="556"/>
    <x v="10"/>
    <s v="20/09/2009"/>
    <s v="Action"/>
    <s v=" Crime"/>
    <s v=" Drama"/>
    <n v="93"/>
    <s v="USA"/>
    <s v="English"/>
    <m/>
    <m/>
    <x v="471"/>
    <s v="Michael Andrews"/>
    <s v="Michael Jai White, Julian Sands, Eamonn Walker, Dante Basco, Nona Gaye, Michelle Belegrin, Bob Sapp, Dick Anthony Williams, Francis Capra, Ron Yuan, Kevin 'Kimbo Slice' Ferguson, Gina Carano, Maurice Smith, Ernest Miller, Kevin Phillips"/>
    <x v="387"/>
    <s v="Michael Jai White, Julian Sands"/>
    <s v="In Los Angeles, an ex-con takes the underground fighting world by storm in his quest to fulfill a promise to a dead friend."/>
    <s v="In Los Angeles, an ex-con takes"/>
    <n v="6.7"/>
    <n v="30815"/>
    <m/>
    <n v="3700000"/>
    <x v="4"/>
    <m/>
    <m/>
    <n v="3492"/>
    <n v="81"/>
  </r>
  <r>
    <s v="tt0285742"/>
    <x v="557"/>
    <x v="0"/>
    <d v="2002-05-04T00:00:00"/>
    <s v="Drama"/>
    <s v=" Romance"/>
    <m/>
    <n v="111"/>
    <s v="USA"/>
    <s v="English"/>
    <m/>
    <m/>
    <x v="472"/>
    <s v="Milo Addica, Will Rokos"/>
    <s v="Billy Bob Thornton, Taylor Simpson, Gabrielle Witcher, Heath Ledger, Amber Rules, Peter Boyle, Charles Cowan Jr., Taylor LaGrange, Yasiin Bey, Anthony Bean, Francine Segal, John McConnell, Marcus Lyle Brown, Milo Addica, Leah Loftin"/>
    <x v="253"/>
    <s v="Billy Bob Thornton, Taylor Simpson"/>
    <s v="After a family tragedy, a racist prison guard re-examines his attitudes while falling in love with the African-American wife of the last prisoner he executed."/>
    <s v="After a family tragedy, a racist"/>
    <n v="7"/>
    <n v="81502"/>
    <n v="5845533.5968379602"/>
    <n v="4000000"/>
    <x v="463"/>
    <n v="31273922"/>
    <n v="65778962.422213614"/>
    <n v="45011434"/>
    <n v="529"/>
  </r>
  <r>
    <s v="tt0347048"/>
    <x v="558"/>
    <x v="5"/>
    <s v="15/10/2004"/>
    <s v="Drama"/>
    <s v=" Romance"/>
    <m/>
    <n v="121"/>
    <s v="Germany, Turkey"/>
    <s v="German"/>
    <s v="Turkish"/>
    <s v="English"/>
    <x v="473"/>
    <s v="Fatih Akin"/>
    <s v="Birol √únel, G√ºven Kira√ß, Zarah Jane McKenzie, Stefan Gebelhoff, Catrin Striebeck, Francesco Fiannaca, Mona Mur, Sibel Kekilli, Ralph Misske, Philipp Baltus, Hermann Lause, Karin Niwiger, Demir G√∂kg√∂l, Cem Akin, Aysel Iscan"/>
    <x v="388"/>
    <s v="Birol √únel, G√ºven Kira√ß"/>
    <s v="With the intention to break free from the strict familial restrictions, a suicidal young woman sets up a marriage of convenience with a forty-year-old addict, an act that will lead to an outburst of envious love."/>
    <s v="With the intention to break free"/>
    <n v="7.9"/>
    <n v="50087"/>
    <m/>
    <m/>
    <x v="4"/>
    <n v="435395"/>
    <m/>
    <n v="11065801"/>
    <n v="88"/>
  </r>
  <r>
    <s v="tt0285823"/>
    <x v="559"/>
    <x v="4"/>
    <s v="21/11/2003"/>
    <s v="Action"/>
    <s v=" Crime"/>
    <s v=" Thriller"/>
    <n v="102"/>
    <s v="USA, Mexico"/>
    <s v="English"/>
    <s v="Spanish"/>
    <m/>
    <x v="249"/>
    <s v="Robert Rodriguez"/>
    <s v="Antonio Banderas, Salma Hayek, Johnny Depp, Mickey Rourke, Eva Mendes, Danny Trejo, Enrique Iglesias, Marco Leonardi, Cheech Marin, Rub√©n Blades, Willem Dafoe, Gerardo Vigil, Pedro Armend√°riz Jr., Julio Oscar Mechoso, Tito Larriva"/>
    <x v="202"/>
    <s v="Antonio Banderas, Salma Hayek"/>
    <s v="Hitman &quot;El Mariachi&quot; becomes involved in international espionage involving a psychotic CIA agent and a corrupt Mexican general."/>
    <s v="Hitman &quot;El Mariachi&quot; becomes involved"/>
    <n v="6.4"/>
    <n v="151782"/>
    <n v="40790864.130434766"/>
    <n v="29000000"/>
    <x v="464"/>
    <n v="56359780"/>
    <n v="138927198.8874456"/>
    <n v="98769390"/>
    <n v="479"/>
  </r>
  <r>
    <s v="tt0285861"/>
    <x v="560"/>
    <x v="4"/>
    <s v="25/09/2003"/>
    <s v="Crime"/>
    <s v=" Drama"/>
    <s v=" Thriller"/>
    <n v="104"/>
    <s v="Canada, UK"/>
    <s v="English"/>
    <m/>
    <m/>
    <x v="474"/>
    <s v="Gary Stephen Ross, Maurice Chauvet"/>
    <s v="Philip Seymour Hoffman, Minnie Driver, John Hurt, Maury Chaykin, Ian Tracey, Sonja Smits, K.C. Collins, Jason Blicker, Vince Corazza, Roger Dunn, Eric Fink, Mike 'Nug' Nahrgang, Tanya Henley, Brona Brown, Philip Craig"/>
    <x v="389"/>
    <s v="Philip Seymour Hoffman"/>
    <s v="A bank manager with: (a) a gambling problem and (b) access to a multimillion dollar account gets into a messy situation. Based on the story of the largest one-man bank fraud in Canadian history."/>
    <s v="A bank manager with: (a) a gambling"/>
    <n v="7.1"/>
    <n v="12427"/>
    <n v="14065815.217391299"/>
    <n v="10000000"/>
    <x v="465"/>
    <n v="1011871"/>
    <n v="1788108.3200217385"/>
    <n v="1271244"/>
    <n v="84"/>
  </r>
  <r>
    <s v="tt0347304"/>
    <x v="561"/>
    <x v="4"/>
    <s v="18/11/2004"/>
    <s v="Comedy"/>
    <s v=" Drama"/>
    <s v=" Romance"/>
    <n v="186"/>
    <s v="India"/>
    <s v="Hindi"/>
    <m/>
    <m/>
    <x v="475"/>
    <s v="Niranjan Iyengar, Karan Johar"/>
    <s v="Shah Rukh Khan, Preity Zinta, Saif Ali Khan, Jaya Bachchan, Sushma Seth, Reema Lagoo, Lillete Dubey, Delnaaz Irani, Rani Mukerji, Athit Naik, Jhanak Shukla, Sonali Bendre, Satish Shah, Sulabha Arya, Rajpal Yadav"/>
    <x v="390"/>
    <s v="Shah Rukh Khan, Preity Zinta"/>
    <s v="Naina, an introverted, perpetually depressed girl's life changes when she meets Aman. But Aman has a secret of his own which changes their lives forever. Embroiled in all this is Rohit, Naina's best friend who conceals his love for her."/>
    <s v="Naina, an introverted, perpetually"/>
    <n v="8"/>
    <n v="62020"/>
    <m/>
    <m/>
    <x v="4"/>
    <n v="1991922"/>
    <m/>
    <n v="13200241"/>
    <n v="144"/>
  </r>
  <r>
    <s v="tt0347332"/>
    <x v="562"/>
    <x v="5"/>
    <s v="23/01/2004"/>
    <s v="Action"/>
    <s v=" Crime"/>
    <s v=" Drama"/>
    <n v="174"/>
    <s v="India"/>
    <s v="Hindi"/>
    <s v="Urdu"/>
    <m/>
    <x v="368"/>
    <s v="Shridhar Raghavan, Rajkumar Santoshi"/>
    <s v="Amitabh Bachchan, Akshay Kumar, Ajay Devgn, Aishwarya Rai Bachchan, Tusshar Kapoor, Atul Kulkarni, Jaya Prada, Prakash Raj, Sabyasachi Chakrabarty, D. Santosh, Kamlesh Sawant, Tanuja, Radhika Menon, Ashwini Kalsekar, Lara Dutta"/>
    <x v="192"/>
    <s v="Amitabh Bachchan, Akshay Kumar"/>
    <s v="A team of police force escorts an alleged terrorist from Chandangarh to Mumbai. However their trip turns into a deadly survival when an ex-cop tries to stop them to reach Mumbai."/>
    <s v="A team of police force escorts"/>
    <n v="7.4"/>
    <n v="14788"/>
    <m/>
    <m/>
    <x v="4"/>
    <n v="587877"/>
    <m/>
    <n v="924170"/>
    <n v="38"/>
  </r>
  <r>
    <s v="tt0347473"/>
    <x v="563"/>
    <x v="5"/>
    <s v="30/04/2004"/>
    <s v="Action"/>
    <s v=" Comedy"/>
    <s v=" Drama"/>
    <n v="182"/>
    <s v="India"/>
    <s v="Hindi"/>
    <m/>
    <m/>
    <x v="476"/>
    <s v="Farah Khan, Abbas Tyrewala"/>
    <s v="Shah Rukh Khan, Sushmita Sen, Sunil Shetty, Zayed Khan, Amrita Rao, Kabir Bedi, Naseeruddin Shah, Boman Irani, Bindu, Satish Shah, Kiron Kher, Nassar Abdulla, Kunal Kumar, Rajiv Panjabi, Rakhi Sawant"/>
    <x v="390"/>
    <s v="Shah Rukh Khan, Sushmita Sen"/>
    <s v="An army major goes undercover as a college student. His mission is both professional and personal: to protect his general's daughter from a radical militant, and to find his estranged half-brother."/>
    <s v="An army major goes undercover"/>
    <n v="7"/>
    <n v="31521"/>
    <m/>
    <m/>
    <x v="4"/>
    <n v="1747060"/>
    <m/>
    <n v="10836270"/>
    <n v="85"/>
  </r>
  <r>
    <s v="tt0347618"/>
    <x v="564"/>
    <x v="3"/>
    <d v="2016-09-02T00:00:00"/>
    <s v="Animation"/>
    <s v=" Adventure"/>
    <s v=" Comedy"/>
    <n v="75"/>
    <s v="Japan"/>
    <s v="Japanese"/>
    <s v="English"/>
    <m/>
    <x v="477"/>
    <s v="Aoi Hiiragi, Reiko Yoshida"/>
    <s v="Chizuru Ikewaki, Yoshihiko Hakamada, Aki Maeda, Takayuki Yamada, Hitomi Sat√¥, Kenta Satoi, Mari Hamada, Tetsu Watanabe, Y√¥suke Sait√¥, Kumiko Okae, Tetsur√¥ Tanba, Y√¥ √îizumi, Yoko Honna, Ken Yasuda, Anne Hathaway"/>
    <x v="391"/>
    <s v="Chizuru Ikewaki, Yoshihiko Hakamada"/>
    <s v="After helping a cat, a seventeen-year-old girl finds herself involuntarily engaged to a cat Prince in a magical world where her only hope of freedom lies with a dapper cat statuette come to life."/>
    <s v="After helping a cat, a seventeen-year-old"/>
    <n v="7.2"/>
    <n v="46961"/>
    <m/>
    <m/>
    <x v="4"/>
    <n v="563718"/>
    <m/>
    <n v="54505478"/>
    <n v="106"/>
  </r>
  <r>
    <s v="tt0286106"/>
    <x v="565"/>
    <x v="3"/>
    <s v="17/10/2002"/>
    <s v="Drama"/>
    <s v=" Mystery"/>
    <s v=" Sci-Fi"/>
    <n v="106"/>
    <s v="USA"/>
    <s v="English"/>
    <s v="Portuguese"/>
    <m/>
    <x v="225"/>
    <s v="M. Night Shyamalan"/>
    <s v="Mel Gibson, Joaquin Phoenix, Rory Culkin, Abigail Breslin, Cherry Jones, M. Night Shyamalan, Patricia Kalember, Ted Sutton, Merritt Wever, Lanny Flaherty, Marion McCorry, Michael Showalter, Kevin Pires, Clifford David, Rhonda Overby"/>
    <x v="131"/>
    <s v="Mel Gibson, Joaquin Phoenix"/>
    <s v="A family living on a farm finds mysterious crop circles in their fields which suggests something more frightening to come."/>
    <s v="A family living on a farm finds"/>
    <n v="6.7"/>
    <n v="331801"/>
    <n v="103581945.52529185"/>
    <n v="72000000"/>
    <x v="466"/>
    <n v="227966634"/>
    <n v="587321020.82649815"/>
    <n v="408247917"/>
    <n v="2417"/>
  </r>
  <r>
    <s v="tt0286112"/>
    <x v="566"/>
    <x v="0"/>
    <d v="2003-11-04T00:00:00"/>
    <s v="Action"/>
    <s v=" Comedy"/>
    <s v=" Family"/>
    <n v="113"/>
    <s v="Hong Kong, China"/>
    <s v="Cantonese"/>
    <s v="Mandarin"/>
    <m/>
    <x v="478"/>
    <s v="Stephen Chow, Kan-Cheung Tsang"/>
    <s v="Stephen Chow, Man-Tat Ng, Wei Zhao, Yin Tse, Hui Li, Cecilia Cheung, Karen Mok, Vincent Kok, Kai-Man Tin, Yat-Fei Wong, Tze-Chung Lam, Danny Kwok-Kwan Chan, Meilin Mo, Ming Ming Zhang, Pu Ye Dong"/>
    <x v="392"/>
    <s v="Stephen Chow, Man-Tat Ng"/>
    <s v="A young Shaolin follower reunites with his discouraged brothers to form a soccer team using their martial art skills to their advantage."/>
    <s v="A young Shaolin follower reunites"/>
    <n v="7.3"/>
    <n v="73136"/>
    <n v="14613833.9920949"/>
    <n v="10000000"/>
    <x v="467"/>
    <n v="489600"/>
    <n v="62513246.935968541"/>
    <n v="42776760"/>
    <n v="263"/>
  </r>
  <r>
    <s v="tt0286244"/>
    <x v="567"/>
    <x v="4"/>
    <s v="26/09/2003"/>
    <s v="Animation"/>
    <s v=" Comedy"/>
    <s v=" Drama"/>
    <n v="80"/>
    <s v="France, Belgium, Canada, UK, Latvia, USA"/>
    <s v="French"/>
    <s v="Portuguese"/>
    <s v="English"/>
    <x v="479"/>
    <s v="Sylvain Chomet"/>
    <s v="Jean-Claude Donda, Dirk Denoyelle, Monica Viegas, Graziellia de Villa, Michel Robin, No√´l Baye, Suzy Falk, Mich√®le Caucheteux, Nicole Shirer, Germaine Charest, Helen Wambolt, Evelyn Snow, Ron S√©guin, Helga Van Der Heyden, Jeron Amin Dewulf"/>
    <x v="393"/>
    <s v="Jean-Claude Donda, Dirk Denoyelle"/>
    <s v="When her grandson is kidnapped during the Tour de France, Madame Souza and her beloved pooch Bruno team up with the Belleville Sisters--an aged song-and-dance team from the days of Fred Astaire--to rescue him."/>
    <s v="When her grandson is kidnapped"/>
    <n v="7.8"/>
    <n v="49948"/>
    <n v="13362524.456521735"/>
    <n v="9500000"/>
    <x v="468"/>
    <n v="7007149"/>
    <n v="20784717.567173906"/>
    <n v="14776760"/>
    <n v="315"/>
  </r>
  <r>
    <s v="tt0286716"/>
    <x v="568"/>
    <x v="4"/>
    <s v="29/08/2003"/>
    <s v="Action"/>
    <s v=" Sci-Fi"/>
    <m/>
    <n v="138"/>
    <s v="USA"/>
    <s v="English"/>
    <s v="Spanish"/>
    <m/>
    <x v="147"/>
    <s v="Stan Lee, Jack Kirby"/>
    <s v="Eric Bana, Jennifer Connelly, Sam Elliott, Josh Lucas, Nick Nolte, Paul Kersey, Cara Buono, Todd Tesen, Kevin Rankin, Celia Weston, Mike Erwin, Lou Ferrigno, Stan Lee, Regi Davis, Craig Damon"/>
    <x v="394"/>
    <s v="Eric Bana, Jennifer Connelly"/>
    <s v="Bruce Banner, a genetics researcher with a tragic past, suffers an accident that causes him to transform into a raging green monster when he gets angry."/>
    <s v="Bruce Banner, a genetics researcher"/>
    <n v="5.6"/>
    <n v="248768"/>
    <n v="192701668.47826082"/>
    <n v="137000000"/>
    <x v="469"/>
    <n v="132177234"/>
    <n v="345013580.64573359"/>
    <n v="245285165"/>
    <n v="1485"/>
  </r>
  <r>
    <s v="tt0286788"/>
    <x v="569"/>
    <x v="4"/>
    <s v="22/08/2003"/>
    <s v="Comedy"/>
    <s v=" Drama"/>
    <s v=" Family"/>
    <n v="105"/>
    <s v="USA, UK"/>
    <s v="English"/>
    <m/>
    <m/>
    <x v="312"/>
    <s v="William Douglas-Home, William Douglas-Home"/>
    <s v="Kelly Preston, Soleil McGhee, Colin Firth, Eileen Atkins, Jonathan Pryce, Peter Reeves, James Greene, Amanda Bynes, Steven Osborne, Mike Toller, Tom Penn, Tom Goodfellow, James Bell, Mindy Lee Raskin, Stanley Townsend"/>
    <x v="395"/>
    <s v="Kelly Preston, Soleil McGhee"/>
    <s v="An American teenager learns that her father is a wealthy British politician running for office. Although she is eager to find him, she realizes it could cause a scandal and cost him the election."/>
    <s v="An American teenager learns that"/>
    <n v="5.8"/>
    <n v="58492"/>
    <n v="35164538.043478251"/>
    <n v="25000000"/>
    <x v="470"/>
    <n v="36105433"/>
    <n v="71358889.275701061"/>
    <n v="50732139"/>
    <n v="219"/>
  </r>
  <r>
    <s v="tt0349047"/>
    <x v="570"/>
    <x v="5"/>
    <s v="22/07/2004"/>
    <s v="Comedy"/>
    <s v=" Sci-Fi"/>
    <m/>
    <n v="87"/>
    <s v="Germany"/>
    <s v="German"/>
    <m/>
    <m/>
    <x v="11"/>
    <s v="Michael Herbig, Alfons Biedermann"/>
    <s v="Michael Herbig, Rick Kavanian, Christian Tramitz, Anja Kling, Til Schweiger, Sky du Mont, Hans-Michael Rehberg, Hans Peter Hallwachs, Reiner Sch√∂ne, Christoph Maria Herbst, Siegfried Terpoorten, Tim Wilde, Herman van Ulzen, Gerd Rigauer, Heidrun Bartholom√§us"/>
    <x v="11"/>
    <s v="Michael Herbig, Rick Kavanian"/>
    <s v="Three hundred years in the future, Mars is colonized by humans and their leader Regulator Rogul plans to conquer Earth. Queen K√∂nigin Metapha is advised to send the gays Captain Kork, the ..."/>
    <s v="Three hundred years in the future,"/>
    <n v="5.4"/>
    <n v="13128"/>
    <m/>
    <s v="EUR 9000000"/>
    <x v="4"/>
    <m/>
    <m/>
    <n v="76341401"/>
    <n v="47"/>
  </r>
  <r>
    <s v="tt0287717"/>
    <x v="571"/>
    <x v="3"/>
    <d v="2003-10-01T00:00:00"/>
    <s v="Action"/>
    <s v=" Adventure"/>
    <s v=" Comedy"/>
    <n v="100"/>
    <s v="USA"/>
    <s v="English"/>
    <m/>
    <m/>
    <x v="249"/>
    <s v="Robert Rodriguez"/>
    <s v="Antonio Banderas, Carla Gugino, Alexa PenaVega, Daryl Sabara, Steve Buscemi, Mike Judge, Danny Trejo, Cheech Marin, Matt O'Leary, Emily Osment, Ricardo Montalban, Holland Taylor, Alan Cumming, Taylor Momsen, Christopher McDonald"/>
    <x v="202"/>
    <s v="Antonio Banderas, Carla Gugino"/>
    <s v="The Cortez siblings set out for a mysterious island, where they encounter a genetic scientist and a set of rival spy kids."/>
    <s v="The Cortez siblings set out for"/>
    <n v="5.2"/>
    <n v="59287"/>
    <n v="54668249.027237363"/>
    <n v="38000000"/>
    <x v="471"/>
    <n v="85846429"/>
    <n v="172238588.14529184"/>
    <n v="119723358"/>
    <n v="115"/>
  </r>
  <r>
    <s v="tt0287978"/>
    <x v="572"/>
    <x v="4"/>
    <d v="2003-04-04T00:00:00"/>
    <s v="Action"/>
    <s v=" Crime"/>
    <m/>
    <n v="103"/>
    <s v="USA, China"/>
    <s v="English"/>
    <s v="Greek"/>
    <s v="Italian"/>
    <x v="371"/>
    <s v="Mark Steven Johnson"/>
    <s v="Ben Affleck, Jennifer Garner, Colin Farrell, Michael Clarke Duncan, Jon Favreau, Scott Terra, Ellen Pompeo, Joe Pantoliano, Leland Orser, Lennie Loftin, Erick Avari, Derrick O'Connor, Paul Ben-Victor, David Keith, Frankie J. Allison"/>
    <x v="118"/>
    <s v="Ben Affleck, Jennifer Garner"/>
    <s v="A man blinded by toxic waste which also enhanced his remaining senses fights crime as an acrobatic martial arts superhero."/>
    <s v="A man blinded by toxic waste which"/>
    <n v="5.3"/>
    <n v="204269"/>
    <n v="109713358.69565214"/>
    <n v="78000000"/>
    <x v="472"/>
    <n v="102543518"/>
    <n v="252030880.40922818"/>
    <n v="179179718"/>
    <n v="1048"/>
  </r>
  <r>
    <s v="tt0288045"/>
    <x v="573"/>
    <x v="4"/>
    <d v="2003-12-12T00:00:00"/>
    <s v="Action"/>
    <s v=" Comedy"/>
    <s v=" Fantasy"/>
    <n v="88"/>
    <s v="Hong Kong, USA"/>
    <s v="English"/>
    <m/>
    <m/>
    <x v="480"/>
    <s v="Alfred Cheung, Bennett Davlin"/>
    <s v="Jackie Chan, Lee Evans, Claire Forlani, Julian Sands, John Rhys-Davies, Anthony Chau-Sang Wong, Christy Chung, Johann Myers, Alex Bao, Siu-Ming Lau, Diana C. Weng, Pok Fu Chow, Tat-Kwong Chan, Wai Cheung Mak, Anthony Carpio"/>
    <x v="119"/>
    <s v="Jackie Chan, Lee Evans"/>
    <s v="A Hong Kong detective suffers a fatal accident involving a mysterious medallion and is transformed into an immortal warrior with superhuman powers."/>
    <s v="A Hong Kong detective suffers"/>
    <n v="5.3"/>
    <n v="38532"/>
    <n v="57669842.391304329"/>
    <n v="41000000"/>
    <x v="473"/>
    <n v="22219192"/>
    <n v="48201721.600603245"/>
    <n v="34268701"/>
    <n v="133"/>
  </r>
  <r>
    <s v="tt0288477"/>
    <x v="574"/>
    <x v="3"/>
    <s v="24/04/2003"/>
    <s v="Horror"/>
    <m/>
    <m/>
    <n v="91"/>
    <s v="USA, Australia"/>
    <s v="English"/>
    <s v="Italian"/>
    <s v="Spanish"/>
    <x v="311"/>
    <s v="Mark Hanlon, Mark Hanlon"/>
    <s v="Gabriel Byrne, Julianna Margulies, Ron Eldard, Desmond Harrington, Isaiah Washington, Alex Dimitriades, Karl Urban, Emily Browning, Francesca Rettondini, Boris Brkic, Bob Ruggiero, Iain Gardiner, Adam Bieshaar, Cameron Watt, Jamie Giddens"/>
    <x v="244"/>
    <s v="Gabriel Byrne, Julianna Margulies"/>
    <s v="A salvage crew discovers a long-lost 1962 passenger ship floating lifeless in a remote region of the Bering Sea, and soon notices that its long-dead inhabitants may still be on board."/>
    <s v="A salvage crew discovers a long-lost"/>
    <n v="5.5"/>
    <n v="91847"/>
    <n v="28772762.645914402"/>
    <n v="20000000"/>
    <x v="474"/>
    <n v="30113491"/>
    <n v="98330749.460389122"/>
    <n v="68349884"/>
    <n v="502"/>
  </r>
  <r>
    <s v="tt0289043"/>
    <x v="575"/>
    <x v="3"/>
    <s v="13/06/2003"/>
    <s v="Action"/>
    <s v=" Drama"/>
    <s v=" Horror"/>
    <n v="113"/>
    <s v="UK, Spain"/>
    <s v="English"/>
    <s v="Spanish"/>
    <m/>
    <x v="70"/>
    <s v="Alex Garland"/>
    <s v="Alex Palmer, Bindu De Stoppani, Jukka Hiltunen, David Schneider, Cillian Murphy, Toby Sedgwick, Naomie Harris, Noah Huntley, Christopher Dunne, Emma Hitching, Alexander Delamere, Kim McGarrity, Brendan Gleeson, Megan Burns, Justin Hackney"/>
    <x v="396"/>
    <s v="Alex Palmer, Bindu De Stoppani"/>
    <s v="Four weeks after a mysterious, incurable virus spreads throughout the UK, a handful of survivors try to find sanctuary."/>
    <s v="Four weeks after a mysterious,"/>
    <n v="7.6"/>
    <n v="369508"/>
    <n v="11509105.05836576"/>
    <n v="8000000"/>
    <x v="475"/>
    <n v="45064915"/>
    <n v="123320614.57607006"/>
    <n v="85720385"/>
    <n v="1521"/>
  </r>
  <r>
    <s v="tt0289635"/>
    <x v="576"/>
    <x v="4"/>
    <d v="2003-10-10T00:00:00"/>
    <s v="Crime"/>
    <s v=" Drama"/>
    <m/>
    <n v="98"/>
    <s v="UK, France"/>
    <s v="English"/>
    <m/>
    <m/>
    <x v="481"/>
    <s v="Alexander Trocchi, David Mackenzie"/>
    <s v="Ewan McGregor, Tilda Swinton, Peter Mullan, Emily Mortimer, Jack McElhone, Therese Bradley, Ewan Stewart, Stuart McQuarrie, Pauline Turner, Alan Cooke, Rory McCann, Ian Hanmore, Andrew Neil, Arnold Brown, Meg Fraser"/>
    <x v="19"/>
    <s v="Ewan McGregor, Tilda Swinton"/>
    <s v="A young drifter working on a river barge disrupts his employers' lives while hiding the fact that he knows more about a dead woman found in the river than he admits."/>
    <s v="A young drifter working on a river"/>
    <n v="6.4"/>
    <n v="13133"/>
    <n v="9002121.7391304318"/>
    <n v="6400000"/>
    <x v="476"/>
    <n v="767373"/>
    <n v="3603408.6740217381"/>
    <n v="2561820"/>
    <n v="118"/>
  </r>
  <r>
    <s v="tt0289765"/>
    <x v="577"/>
    <x v="3"/>
    <s v="25/10/2002"/>
    <s v="Crime"/>
    <s v=" Drama"/>
    <s v=" Thriller"/>
    <n v="124"/>
    <s v="Germany, USA"/>
    <s v="English"/>
    <s v="French"/>
    <m/>
    <x v="229"/>
    <s v="Thomas Harris, Ted Tally"/>
    <s v="Anthony Hopkins, Edward Norton, Ralph Fiennes, Harvey Keitel, Emily Watson, Mary-Louise Parker, Philip Seymour Hoffman, Anthony Heald, Ken Leung, Frankie Faison, Tyler Patrick Jones, Lalo Schifrin, Tim Wheater, John Rubinstein, David Doty"/>
    <x v="189"/>
    <s v="Anthony Hopkins, Edward Norton"/>
    <s v="A retired FBI agent with psychological gifts is assigned to help track down &quot;The Tooth Fairy&quot;, a mysterious serial killer. Aiding him is imprisoned forensic psychiatrist Dr. Hannibal &quot;The Cannibal&quot; Lecter."/>
    <s v="A retired FBI agent with psychological"/>
    <n v="7.2"/>
    <n v="246522"/>
    <n v="112213774.31906617"/>
    <n v="78000000"/>
    <x v="477"/>
    <n v="93149898"/>
    <n v="300957771.43789887"/>
    <n v="209196298"/>
    <n v="797"/>
  </r>
  <r>
    <s v="tt0289848"/>
    <x v="578"/>
    <x v="3"/>
    <d v="2003-07-03T00:00:00"/>
    <s v="Comedy"/>
    <s v=" Crime"/>
    <m/>
    <n v="96"/>
    <s v="USA"/>
    <s v="English"/>
    <m/>
    <m/>
    <x v="257"/>
    <s v="Kenneth Lonergan, Peter Tolan"/>
    <s v="Robert De Niro, Billy Crystal, Lisa Kudrow, Joe Viterelli, Cathy Moriarty, Joey Diaz, Jerome Le Page, Joseph Bono, Brian Rogalski, Thomas Rosales Jr., Patrick Marcune, John F. Gooding, Henry Morales-Ballet, Scott Dillin, Ted Neustadt"/>
    <x v="101"/>
    <s v="Robert De Niro, Billy Crystal"/>
    <s v="Mobster Paul Vitti is released into Dr. Ben Sobol's care, where only more chaos ensues."/>
    <s v="Mobster Paul Vitti is released"/>
    <n v="5.9"/>
    <n v="81387"/>
    <n v="86318287.937743202"/>
    <n v="60000000"/>
    <x v="478"/>
    <n v="32130627"/>
    <n v="79129607.406809345"/>
    <n v="55003135"/>
    <n v="148"/>
  </r>
  <r>
    <s v="tt0289879"/>
    <x v="579"/>
    <x v="5"/>
    <s v="27/02/2004"/>
    <s v="Drama"/>
    <s v=" Sci-Fi"/>
    <s v=" Thriller"/>
    <n v="113"/>
    <s v="USA, Canada"/>
    <s v="English"/>
    <m/>
    <m/>
    <x v="482"/>
    <s v="J. Mackye Gruber, Eric Bress"/>
    <s v="Ashton Kutcher, Melora Walters, Amy Smart, Elden Henson, William Lee Scott, John Patrick Amedori, Irina Gorovaia, Kevin G. Schmidt, Jesse James, Logan Lerman, Sarah Widdows, Jake Kaese, Cameron Bright, Eric Stoltz, Callum Keith Rennie"/>
    <x v="248"/>
    <s v="Ashton Kutcher, Melora Walters"/>
    <s v="Evan Treborn suffers blackouts during significant events of his life. As he grows up, he finds a way to remember these lost memories and a supernatural way to alter his life by reading his journal."/>
    <s v="Evan Treborn suffers blackouts"/>
    <n v="7.6"/>
    <n v="444298"/>
    <n v="17811238.75066172"/>
    <n v="13000000"/>
    <x v="479"/>
    <n v="57938693"/>
    <n v="132655942.83446793"/>
    <n v="96822421"/>
    <n v="1188"/>
  </r>
  <r>
    <s v="tt0289992"/>
    <x v="580"/>
    <x v="4"/>
    <s v="21/03/2003"/>
    <s v="Crime"/>
    <s v=" Drama"/>
    <s v=" Thriller"/>
    <n v="130"/>
    <s v="USA, Germany, UK, Spain"/>
    <s v="English"/>
    <s v="Spanish"/>
    <m/>
    <x v="483"/>
    <s v="Charles Randolph"/>
    <s v="Kate Winslet, Cleo King, Constance Jones, Kevin Spacey, Laura Linney, Lee Ritchey, Gabriel Mann, Matt Craven, Brandy Little, Cindy Waite, Jim Beaver, Leon Rippy, Jesse De Luna, Vernon Grote, Rhona Mitra"/>
    <x v="371"/>
    <s v="Kate Winslet, Cleo King"/>
    <s v="A man against capital punishment is accused of murdering a fellow activist and is sent to death row."/>
    <s v="A man against capital punishment"/>
    <n v="7.6"/>
    <n v="107612"/>
    <n v="53450097.826086938"/>
    <n v="38000000"/>
    <x v="480"/>
    <n v="19955598"/>
    <n v="54794224.315097809"/>
    <n v="38955598"/>
    <n v="445"/>
  </r>
  <r>
    <s v="tt0290002"/>
    <x v="581"/>
    <x v="5"/>
    <d v="2005-11-02T00:00:00"/>
    <s v="Comedy"/>
    <s v=" Romance"/>
    <m/>
    <n v="115"/>
    <s v="USA"/>
    <s v="English"/>
    <s v="Spanish"/>
    <s v="Hebrew"/>
    <x v="205"/>
    <s v="Greg Glienna, Mary Ruth Clarke"/>
    <s v="Robert De Niro, Ben Stiller, Dustin Hoffman, Barbra Streisand, Blythe Danner, Teri Polo, Owen Wilson, Spencer Pickren, Bradley Pickren, Alanna Ubach, Ray Santiago, Tim Blake Nelson, Shelley Berman, Kali Rocha, Dorie Barton"/>
    <x v="101"/>
    <s v="Robert De Niro, Ben Stiller"/>
    <s v="All hell breaks loose when the Byrnes family meets the Focker family for the first time."/>
    <s v="All hell breaks loose when the"/>
    <n v="6.3"/>
    <n v="249128"/>
    <n v="109607623.0809952"/>
    <n v="80000000"/>
    <x v="481"/>
    <n v="279261160"/>
    <n v="716091175.61723638"/>
    <n v="522657936"/>
    <n v="441"/>
  </r>
  <r>
    <s v="tt0290095"/>
    <x v="582"/>
    <x v="3"/>
    <s v="30/04/2003"/>
    <s v="Action"/>
    <s v=" Comedy"/>
    <s v=" Sci-Fi"/>
    <n v="98"/>
    <s v="USA"/>
    <s v="English"/>
    <s v="Cantonese"/>
    <m/>
    <x v="484"/>
    <s v="Phil Hay, Matt Manfredi"/>
    <s v="Jackie Chan, Jennifer Love Hewitt, Jason Isaacs, Debi Mazar, Ritchie Coster, Peter Stormare, Mia Cottet, Romany Malco, Daniel Kash, Jody Racicot, Boyd Banks, Scott Wickware, Christian Potenza, Karen Glave, Scott Yaphe"/>
    <x v="119"/>
    <s v="Jackie Chan, Jennifer Love Hewitt"/>
    <s v="A hapless chauffeur must take a comatose Secret Agent's place using his special gadget-laden tuxedo."/>
    <s v="A hapless chauffeur must take"/>
    <n v="5.4"/>
    <n v="78085"/>
    <n v="86318287.937743202"/>
    <n v="60000000"/>
    <x v="482"/>
    <n v="50547998"/>
    <n v="150181769.54003894"/>
    <n v="104391623"/>
    <n v="216"/>
  </r>
  <r>
    <s v="tt0290334"/>
    <x v="583"/>
    <x v="4"/>
    <s v="30/04/2003"/>
    <s v="Action"/>
    <s v=" Sci-Fi"/>
    <s v=" Thriller"/>
    <n v="134"/>
    <s v="Canada, USA"/>
    <s v="English"/>
    <s v="German"/>
    <s v="Italian"/>
    <x v="13"/>
    <s v="Zak Penn, David Hayter"/>
    <s v="Patrick Stewart, Hugh Jackman, Ian McKellen, Halle Berry, Famke Janssen, James Marsden, Anna Paquin, Rebecca Romijn, Brian Cox, Alan Cumming, Bruce Davison, Aaron Stanford, Shawn Ashmore, Kelly Hu, Katie Stuart"/>
    <x v="291"/>
    <s v="Patrick Stewart, Hugh Jackman"/>
    <s v="When anti-mutant Colonel William Stryker kidnaps Professor X and attacks his school, the X-Men must ally with their archenemy Magneto to stop him."/>
    <s v="When anti-mutant Colonel William"/>
    <n v="7.4"/>
    <n v="504086"/>
    <n v="154723967.39130428"/>
    <n v="110000000"/>
    <x v="483"/>
    <n v="214949694"/>
    <n v="573479531.02303791"/>
    <n v="407711549"/>
    <n v="1104"/>
  </r>
  <r>
    <s v="tt0291502"/>
    <x v="584"/>
    <x v="3"/>
    <s v="23/05/2003"/>
    <s v="Comedy"/>
    <s v=" Romance"/>
    <m/>
    <n v="89"/>
    <s v="UK, Italy"/>
    <s v="English"/>
    <s v="Greek"/>
    <s v="Italian"/>
    <x v="485"/>
    <s v="Guy Ritchie"/>
    <s v="Bruce Greenwood, Madonna, Elizabeth Banks, Michael Beattie, Jeanne Tripplehorn, David Thornton, Yorgo Voyagis, Ricardo Perna, Adriano Giannini, George Antoni, Beatrice Luzzi, Lorenzo Ciompi, Patrizio Rispo, Francis Pardeilhan, Rosa Pianeta"/>
    <x v="397"/>
    <s v="Bruce Greenwood, Madonna"/>
    <s v="A snooty socialite is stranded on a Mediterranean island with a communist sailor."/>
    <s v="A snooty socialite is stranded"/>
    <n v="3.6"/>
    <n v="15526"/>
    <n v="14386381.322957201"/>
    <n v="10000000"/>
    <x v="484"/>
    <n v="598645"/>
    <n v="1491177.1968871597"/>
    <n v="1036520"/>
    <n v="225"/>
  </r>
  <r>
    <s v="tt0352343"/>
    <x v="585"/>
    <x v="4"/>
    <s v="28/02/2003"/>
    <s v="Drama"/>
    <s v=" Romance"/>
    <m/>
    <n v="106"/>
    <s v="Italy, Turkey, Portugal, UK"/>
    <s v="Italian"/>
    <m/>
    <m/>
    <x v="486"/>
    <s v="Ferzan Ozpetek, Gianni Romoli"/>
    <s v="Giovanna Mezzogiorno, Massimo Girotti, Raoul Bova, Filippo Nigro, Serra Yilmaz, Maria Grazia Bon, Massimo Poggio, Ivan Bacchi, Chiara Andreis, Veronica Bruni, Olimpia Carlisi, Ohame-Brancy Chibuzo, Carlo Daniele, Rosaria De Cicco, Lucianna De Falco"/>
    <x v="398"/>
    <s v="Giovanna Mezzogiorno"/>
    <s v="Overburdened and stuck in a greying marriage, Giovanna takes to caring for the Jewish Holocaust survivor her husband brings home. As she begins to reflect on her life, she turns to the man who lives across from her ..."/>
    <s v="Overburdened and stuck in a greying"/>
    <n v="7.3"/>
    <n v="10568"/>
    <m/>
    <m/>
    <x v="4"/>
    <n v="543354"/>
    <m/>
    <n v="15535312"/>
    <n v="49"/>
  </r>
  <r>
    <s v="tt0352520"/>
    <x v="586"/>
    <x v="5"/>
    <s v="19/08/2005"/>
    <s v="Biography"/>
    <s v=" Comedy"/>
    <s v=" Drama"/>
    <n v="122"/>
    <s v="UK, USA"/>
    <s v="English"/>
    <m/>
    <m/>
    <x v="77"/>
    <s v="Roger Lewis, Christopher Markus"/>
    <s v="Geoffrey Rush, Charlize Theron, Emily Watson, John Lithgow, Miriam Margolyes, Peter Vaughan, Sonia Aquino, Stanley Tucci, Stephen Fry, Henry Goodman, Alison Steadman, Peter Gevisser, David Robb, Edward Tudor-Pole, Steve Pemberton"/>
    <x v="102"/>
    <s v="Geoffrey Rush, Charlize Theron"/>
    <s v="The feature adaptation of Roger Lewis' book about the actor best remembered as Inspector Clouseau in the Pink Panther movies."/>
    <s v="The feature adaptation of Roger"/>
    <n v="6.9"/>
    <n v="14325"/>
    <m/>
    <m/>
    <x v="4"/>
    <m/>
    <m/>
    <n v="1789336"/>
    <n v="138"/>
  </r>
  <r>
    <s v="tt0292506"/>
    <x v="587"/>
    <x v="4"/>
    <s v="28/03/2003"/>
    <s v="Action"/>
    <s v=" Thriller"/>
    <m/>
    <n v="115"/>
    <s v="USA, Switzerland"/>
    <s v="English"/>
    <s v="Persian"/>
    <s v="Russian"/>
    <x v="43"/>
    <s v="Roger Towne, Kurt Wimmer"/>
    <s v="Al Pacino, Colin Farrell, Bridget Moynahan, Gabriel Macht, Kenneth Mitchell, Mike Realba, Ron Lea, Karl Pruner, Jeanie Calleja, Jenny Cooper, Angelo Tsarouchas, Veronica Hurnick, Eugene Lipinski, Mark Ellis, Richard Fitzpatrick"/>
    <x v="64"/>
    <s v="Al Pacino, Colin Farrell"/>
    <s v="A brilliant young CIA trainee is asked by his mentor to help find a mole in the Agency."/>
    <s v="A brilliant young CIA trainee"/>
    <n v="6.6"/>
    <n v="128009"/>
    <n v="64702749.999999978"/>
    <n v="46000000"/>
    <x v="485"/>
    <n v="52802140"/>
    <n v="142334634.1843695"/>
    <n v="101191884"/>
    <n v="292"/>
  </r>
  <r>
    <s v="tt0292644"/>
    <x v="588"/>
    <x v="3"/>
    <s v="19/03/2004"/>
    <s v="Comedy"/>
    <s v=" Drama"/>
    <s v=" Romance"/>
    <n v="110"/>
    <s v="USA, Germany"/>
    <s v="English"/>
    <s v="German"/>
    <m/>
    <x v="487"/>
    <s v="Bret Easton Ellis, Roger Avary"/>
    <s v="James Van Der Beek, Shannyn Sossamon, Jessica Biel, Kip Pardue, Kate Bosworth, Ian Somerhalder, Joel Michaely, Jay Baruchel, Thomas Ian Nicholas, Clifton Collins Jr., Clare Kramer, Faye Dunaway, Swoosie Kurtz, Russell Sams, Colin Bain"/>
    <x v="399"/>
    <s v="James Van Der Beek, Shannyn Sossamon"/>
    <s v="The incredibly spoiled and overprivileged students of Camden College are a backdrop for an unusual love triangle between a drug dealer, a virgin and a bisexual classmate."/>
    <s v="The incredibly spoiled and overprivileged"/>
    <n v="6.7"/>
    <n v="48968"/>
    <n v="5754552.5291828802"/>
    <n v="4000000"/>
    <x v="486"/>
    <n v="6532619"/>
    <n v="17023148.941867705"/>
    <n v="11832822"/>
    <n v="417"/>
  </r>
  <r>
    <s v="tt0292963"/>
    <x v="589"/>
    <x v="8"/>
    <s v="14/03/2008"/>
    <s v="Crime"/>
    <s v=" Drama"/>
    <s v=" Thriller"/>
    <n v="117"/>
    <s v="USA"/>
    <s v="English"/>
    <m/>
    <m/>
    <x v="488"/>
    <s v="Kelly Masterson"/>
    <s v="Philip Seymour Hoffman, Ethan Hawke, Albert Finney, Marisa Tomei, Aleksa Palladino, Michael Shannon, Amy Ryan, Sarah Livingston, Br√≠an F. O'Byrne, Rosemary Harris, Blaine Horton, Arija Bareikis, Leonardo Cimino, Lee Wilkof, Damon Gupton"/>
    <x v="389"/>
    <s v="Philip Seymour Hoffman"/>
    <s v="When two brothers organize the robbery of their parents' jewelry store the job goes horribly wrong, triggering a series of events that sends them, their father and one brother's wife hurtling towards a shattering climax."/>
    <s v="When two brothers organize the"/>
    <n v="7.3"/>
    <n v="94917"/>
    <n v="22468183.001996759"/>
    <n v="18000000"/>
    <x v="487"/>
    <n v="7084227"/>
    <n v="3619273981065074"/>
    <n v="25038466"/>
    <n v="302"/>
  </r>
  <r>
    <s v="tt0293416"/>
    <x v="590"/>
    <x v="0"/>
    <s v="21/06/2002"/>
    <s v="Animation"/>
    <s v=" Adventure"/>
    <s v=" Drama"/>
    <n v="108"/>
    <s v="Japan"/>
    <s v="Japanese"/>
    <s v="French"/>
    <s v="German"/>
    <x v="489"/>
    <s v="Osamu Tezuka, Katsuhiro √îtomo"/>
    <s v="Yuka Imoto, Kei Kobayashi, K√¥ki Okada, Tar√¥ Ishida, K√¥sei Tomita, Norio Wakamoto, Junpei Takiguchi, Takeshi Aono, Masaru Ikeda, Shun Yashiro, Toshio Furukawa, Shigeru Chiba, Masashi Ebara, Takaya Hashi, Norihiro Inoue"/>
    <x v="400"/>
    <s v="Yuka Imoto, Kei Kobayashi"/>
    <s v="Kenichi and his uncle Shunsaku Ban must find the mystery behind robot girl Tima."/>
    <s v="Kenichi and his uncle Shunsaku"/>
    <n v="7.2"/>
    <n v="19896"/>
    <n v="21920750.988142349"/>
    <n v="15000000"/>
    <x v="488"/>
    <n v="722932"/>
    <n v="5896962.6014229404"/>
    <n v="4035192"/>
    <n v="127"/>
  </r>
  <r>
    <s v="tt0293508"/>
    <x v="591"/>
    <x v="5"/>
    <s v="17/12/2004"/>
    <s v="Drama"/>
    <s v=" Musical"/>
    <s v=" Romance"/>
    <n v="143"/>
    <s v="UK"/>
    <s v="English"/>
    <s v="Italian"/>
    <m/>
    <x v="92"/>
    <s v="Gaston Leroux, Andrew Lloyd Webber"/>
    <s v="Gerard Butler, Emmy Rossum, Patrick Wilson, Miranda Richardson, Minnie Driver, Ciar√°n Hinds, Simon Callow, Victor McGuire, Jennifer Ellison, Murray Melvin, Kevin McNally, James Fleet, Imogen Bain, Miles Western, Judith Paris"/>
    <x v="203"/>
    <s v="Gerard Butler, Emmy Rossum"/>
    <s v="A young soprano becomes the obsession of a disfigured and murderous musical genius who lives beneath the Paris Op√©ra House."/>
    <s v="A young soprano becomes the obsession"/>
    <n v="7.2"/>
    <n v="114669"/>
    <n v="95906670.195870802"/>
    <n v="70000000"/>
    <x v="489"/>
    <n v="51268815"/>
    <n v="211883711.45239273"/>
    <n v="154648887"/>
    <n v="2094"/>
  </r>
  <r>
    <s v="tt0293564"/>
    <x v="592"/>
    <x v="8"/>
    <d v="2007-05-10T00:00:00"/>
    <s v="Action"/>
    <s v=" Comedy"/>
    <s v=" Crime"/>
    <n v="91"/>
    <s v="USA, Germany"/>
    <s v="English"/>
    <s v="French"/>
    <s v="Japanese"/>
    <x v="229"/>
    <s v="Jeff Nathanson, Ross LaManna"/>
    <s v="Chris Tucker, Jackie Chan, Max von Sydow, Hiroyuki Sanada, Yvan Attal, Y√ªki Kud√¥, No√©mie Lenoir, Jingchu Zhang, Tzi Ma, Dana Ivey, Henry O, Mia Tyler, Michael Chow, David Niven Jr., Oanh Nguyen"/>
    <x v="401"/>
    <s v="Chris Tucker, Jackie Chan"/>
    <s v="After an attempted assassination on Ambassador Han, Lee and Carter head to Paris to protect a French woman with knowledge of the Triads' secret leaders."/>
    <s v="After an attempted assassination"/>
    <n v="6.2"/>
    <n v="150686"/>
    <n v="174752534.4599748"/>
    <n v="140000000"/>
    <x v="490"/>
    <n v="140125968"/>
    <n v="3.7307565017856048E+16"/>
    <n v="258097122"/>
    <n v="238"/>
  </r>
  <r>
    <s v="tt0293662"/>
    <x v="593"/>
    <x v="3"/>
    <s v="18/07/2003"/>
    <s v="Action"/>
    <s v=" Crime"/>
    <s v=" Thriller"/>
    <n v="92"/>
    <s v="France, USA"/>
    <s v="English"/>
    <s v="French"/>
    <s v="Mandarin"/>
    <x v="490"/>
    <s v="Luc Besson, Robert Mark Kamen"/>
    <s v="Jason Statham, Qi Shu, Fran√ßois Berl√©and, Matt Schulze, Ric Young, Doug Rand, Didier Saint Melin, Tonio Descanvelle, Laurent Desponds, Matthieu Albertini, Vincent Nemeth, Jean-Yves Bilien, Jean-Marie Paris, Adrian Dearnell, Alfred Lot"/>
    <x v="160"/>
    <s v="Jason Statham, Qi Shu"/>
    <s v="Frank Martin, who &quot;transports&quot; packages for unknown clients, is asked to move a package that soon begins moving, and complications arise."/>
    <s v="Frank Martin, who &quot;transports&quot;"/>
    <n v="6.8"/>
    <n v="281093"/>
    <n v="30211400.778210122"/>
    <n v="21000000"/>
    <x v="491"/>
    <n v="25296447"/>
    <n v="63197836.68622569"/>
    <n v="43928932"/>
    <n v="475"/>
  </r>
  <r>
    <s v="tt0293815"/>
    <x v="594"/>
    <x v="3"/>
    <s v="22/11/2002"/>
    <s v="Comedy"/>
    <s v=" Drama"/>
    <m/>
    <n v="85"/>
    <s v="USA"/>
    <s v="English"/>
    <m/>
    <m/>
    <x v="491"/>
    <s v="Ice Cube, DJ Pooh"/>
    <s v="Ice Cube, Mike Epps, John Witherspoon, Don 'D.C.' Curry, Anna Maria Horsford, Clifton Powell, K.D. Aubert, Bebe Drake, Katt Williams, Rickey Smiley, Terry Crews, Maz Jobrani, Reggie Gaskins, Joel McKinnon Miller, Brian Stepanek"/>
    <x v="153"/>
    <s v="Ice Cube, Mike Epps"/>
    <s v="Two cousins work nights at a local mall as security guards. When their house is robbed on Christmas Eve they team up to track the robber down."/>
    <s v="Two cousins work nights at a local"/>
    <n v="5.8"/>
    <n v="25170"/>
    <n v="14386381.322957201"/>
    <n v="10000000"/>
    <x v="492"/>
    <n v="33253609"/>
    <n v="48232983.286186777"/>
    <n v="33526835"/>
    <n v="71"/>
  </r>
  <r>
    <s v="tt0294357"/>
    <x v="595"/>
    <x v="4"/>
    <d v="2004-06-02T00:00:00"/>
    <s v="Adventure"/>
    <s v=" Drama"/>
    <s v=" Romance"/>
    <n v="127"/>
    <s v="Germany, USA"/>
    <s v="English"/>
    <s v="Amharic"/>
    <s v="Khmer"/>
    <x v="153"/>
    <s v="Caspian Tredwell-Owen"/>
    <s v="Angelina Jolie, Clive Owen, Teri Polo, Linus Roache, Noah Emmerich, Yorick van Wageningen, Timothy West, Kate Trotter, Jonathan Higgins, John Gausden, Isabelle Horler, Iain Lee, Keelan Anthony, John Bourgeois, Kalyane Tea"/>
    <x v="42"/>
    <s v="Angelina Jolie, Clive Owen"/>
    <s v="The world's cruelty is confronted with the love of two different people who tries to save mankind from poverty and war."/>
    <s v="The world's cruelty is confronted"/>
    <n v="6.5"/>
    <n v="25949"/>
    <n v="49230353.260869548"/>
    <n v="35000000"/>
    <x v="493"/>
    <n v="4430101"/>
    <n v="16464039.52511956"/>
    <n v="11705002"/>
    <n v="158"/>
  </r>
  <r>
    <s v="tt0294870"/>
    <x v="596"/>
    <x v="2"/>
    <s v="14/04/2006"/>
    <s v="Drama"/>
    <s v=" Musical"/>
    <s v=" Romance"/>
    <n v="135"/>
    <s v="USA"/>
    <s v="English"/>
    <m/>
    <m/>
    <x v="293"/>
    <s v="Stephen Chbosky, Jonathan Larson"/>
    <s v="Anthony Rapp, Adam Pascal, Rosario Dawson, Jesse L. Martin, Wilson Jermaine Heredia, Idina Menzel, Tracie Thoms, Taye Diggs, Julia Roth, Porscha Radcliffe, Stephen Payne, Darryl Chan, Ken Clark, R.C. Ormond, David Fine"/>
    <x v="402"/>
    <s v="Anthony Rapp, Adam Pascal"/>
    <s v="This is the film version of the Pulitzer and Tony Award winning musical about Bohemians in the East Village of New York City struggling with life, love and AIDS, and the impacts they have on America."/>
    <s v="This is the film version of the"/>
    <n v="6.9"/>
    <n v="48187"/>
    <n v="53007885.304659598"/>
    <n v="40000000"/>
    <x v="494"/>
    <n v="29077547"/>
    <n v="41969814.812186457"/>
    <n v="31670620"/>
    <n v="755"/>
  </r>
  <r>
    <s v="tt0295178"/>
    <x v="597"/>
    <x v="3"/>
    <s v="29/11/2002"/>
    <s v="Action"/>
    <s v=" Adventure"/>
    <s v=" Comedy"/>
    <n v="94"/>
    <s v="USA"/>
    <s v="English"/>
    <s v="Japanese"/>
    <s v="German"/>
    <x v="205"/>
    <s v="Mike Myers, Michael McCullers"/>
    <s v="Mike Myers, Beyonc√©, Seth Green, Michael York, Robert Wagner, Mindy Sterling, Verne Troyer, Michael Caine, Fred Savage, Diane Mizota, Carrie Ann Inaba, Nobu Matsuhisa, Aaron Himelstein, Josh Zuckerman, Eddie Adams"/>
    <x v="24"/>
    <s v="Mike Myers, Beyonc√©"/>
    <s v="Upon learning that his father has been kidnapped, Austin Powers must travel to 1975 and defeat the aptly named villain Goldmember, who is working with Dr. Evil."/>
    <s v="Upon learning that his father"/>
    <n v="6.2"/>
    <n v="192760"/>
    <n v="90634202.334630355"/>
    <n v="63000000"/>
    <x v="495"/>
    <n v="213307889"/>
    <n v="427187482.07677048"/>
    <n v="296938801"/>
    <n v="786"/>
  </r>
  <r>
    <s v="tt0295254"/>
    <x v="598"/>
    <x v="3"/>
    <s v="30/05/2003"/>
    <s v="Crime"/>
    <s v=" Horror"/>
    <s v=" Thriller"/>
    <n v="101"/>
    <s v="UK, Germany, Luxembourg, USA, Canada"/>
    <s v="English"/>
    <m/>
    <m/>
    <x v="492"/>
    <s v="Moshe Diamant, Josephine Coyle"/>
    <s v="Stephen Dorff, Natascha McElhone, Stephen Rea, Udo Kier, Amelia Curtis, Jeffrey Combs, Nigel Terry, Gesine Cukrowski, Michael Sarrazin, Jana G√ºttgemanns, Anna Thalbach, Siobhan Flynn, Evie Garratt, Lex Kreps, Joan McBride"/>
    <x v="403"/>
    <s v="Stephen Dorff, Natascha McElhone"/>
    <s v="A New York City detective investigates mysterious deaths occurring 48 hours after users log onto a site named feardotcom."/>
    <s v="A New York City detective investigates"/>
    <n v="3.4"/>
    <n v="19671"/>
    <n v="57545525.291828804"/>
    <n v="40000000"/>
    <x v="496"/>
    <n v="13258249"/>
    <n v="27193159.556225684"/>
    <n v="18902015"/>
    <n v="411"/>
  </r>
  <r>
    <s v="tt0295289"/>
    <x v="599"/>
    <x v="4"/>
    <d v="2003-07-03T00:00:00"/>
    <s v="Comedy"/>
    <s v=" Romance"/>
    <m/>
    <n v="101"/>
    <s v="USA"/>
    <s v="English"/>
    <m/>
    <m/>
    <x v="127"/>
    <s v="Greg Glienna, Greg Glienna"/>
    <s v="Jason Lee, Julia Stiles, Selma Blair, James Brolin, Shawn Hatosy, Lochlyn Munro, Diana Scarwid, David Koechner, Julie Hagerty, Thomas Lennon, Jackie Burroughs, Jay Brazeau, Matthew Walker, Fred Ewanuick, Lisa Calder"/>
    <x v="325"/>
    <s v="Jason Lee, Julia Stiles"/>
    <s v="A soon-to-be husband wakes up on the morning after his bachelor party in bed with another woman."/>
    <s v="A soon-to-be husband wakes up"/>
    <n v="5.6"/>
    <n v="16414"/>
    <n v="28131630.434782598"/>
    <n v="20000000"/>
    <x v="497"/>
    <n v="15545431"/>
    <n v="24519758.359744556"/>
    <n v="17432163"/>
    <n v="94"/>
  </r>
  <r>
    <s v="tt0295297"/>
    <x v="600"/>
    <x v="3"/>
    <d v="2002-06-12T00:00:00"/>
    <s v="Adventure"/>
    <s v=" Family"/>
    <s v=" Fantasy"/>
    <n v="161"/>
    <s v="UK, USA, Germany"/>
    <s v="English"/>
    <m/>
    <m/>
    <x v="293"/>
    <s v="J.K. Rowling, Steve Kloves"/>
    <s v="Daniel Radcliffe, Rupert Grint, Emma Watson, Richard Griffiths, Fiona Shaw, Harry Melling, Toby Jones, Jim Norton, Veronica Clifford, James Phelps, Oliver Phelps, Julie Walters, Bonnie Wright, Mark Williams, Chris Rankin"/>
    <x v="404"/>
    <s v="Daniel Radcliffe, Rupert Grint"/>
    <s v="An ancient prophecy seems to be coming true when a mysterious presence begins stalking the corridors of a school of magic and leaving its victims paralyzed."/>
    <s v="An ancient prophecy seems to be"/>
    <n v="7.4"/>
    <n v="535906"/>
    <n v="143863813.229572"/>
    <n v="100000000"/>
    <x v="498"/>
    <n v="262450136"/>
    <n v="1265382037.1199613"/>
    <n v="879569371"/>
    <n v="936"/>
  </r>
  <r>
    <s v="tt0295427"/>
    <x v="601"/>
    <x v="3"/>
    <d v="2003-04-04T00:00:00"/>
    <s v="Adventure"/>
    <s v=" Comedy"/>
    <s v=" Family"/>
    <n v="80"/>
    <s v="USA"/>
    <s v="English"/>
    <m/>
    <m/>
    <x v="493"/>
    <s v="Dana Carvey, Harris Goldberg"/>
    <s v="Dana Carvey, Jennifer Esposito, Harold Gould, James Brolin, Brent Spiner, Austin Wolff, Edie McClurg, Maria Canals-Barrera, Robert Machray, Michael Bailey Smith, Rachel Lederman, Vincent Riverside, Mark Devine, Kenan Thompson, Jay Johnston"/>
    <x v="405"/>
    <s v="Dana Carvey, Jennifer Esposito"/>
    <s v="An Italian waiter fights off a criminal mastermind with his inherited powers of disguise."/>
    <s v="An Italian waiter fights off a"/>
    <n v="3.4"/>
    <n v="21991"/>
    <n v="23018210.116731521"/>
    <n v="16000000"/>
    <x v="499"/>
    <n v="40388794"/>
    <n v="62452721.399727635"/>
    <n v="43411001"/>
    <n v="330"/>
  </r>
  <r>
    <s v="tt0295700"/>
    <x v="602"/>
    <x v="4"/>
    <s v="13/08/2004"/>
    <s v="Horror"/>
    <s v=" Thriller"/>
    <m/>
    <n v="84"/>
    <s v="USA, Germany, Canada"/>
    <s v="English"/>
    <m/>
    <m/>
    <x v="494"/>
    <s v="Alan B. McElroy"/>
    <s v="Desmond Harrington, Eliza Dushku, Emmanuelle Chriqui, Jeremy Sisto, Kevin Zegers, Lindy Booth, Julian Richings, Garry Robbins, Ted Clark, Yvonne Gaudry, Joel Harris, David Huband, Wayne Robson, James Downing"/>
    <x v="406"/>
    <s v="Desmond Harrington, Eliza Dushku"/>
    <s v="Chris and a group of five friends are left stranded deep in the middle of the woods after their cars collide. As they venture deeper into the woods, they face an uncertain and bloodcurdling fate."/>
    <s v="Chris and a group of five friends"/>
    <n v="6.1"/>
    <n v="106747"/>
    <n v="17722927.173913039"/>
    <n v="12600000"/>
    <x v="500"/>
    <n v="15418790"/>
    <n v="40299369.382201076"/>
    <n v="28650575"/>
    <n v="565"/>
  </r>
  <r>
    <s v="tt0295701"/>
    <x v="603"/>
    <x v="3"/>
    <s v="31/10/2002"/>
    <s v="Action"/>
    <s v=" Adventure"/>
    <s v=" Thriller"/>
    <n v="124"/>
    <s v="USA"/>
    <s v="English"/>
    <s v="German"/>
    <s v="Spanish"/>
    <x v="159"/>
    <s v="Rich Wilkes"/>
    <s v="Vin Diesel, Asia Argento, Marton Csokas, Samuel L. Jackson, Michael Roof, Richy M√ºller, Werner Daehn, Petr J√°kl, Jan Filipensk√Ω, Tom Everett, Danny Trejo, Thomas Ian Griffith, Eve, Leila Arcieri, William Hope"/>
    <x v="31"/>
    <s v="Vin Diesel, Asia Argento"/>
    <s v="An extreme sports athlete, Xander Cage, is recruited by the government on a special mission."/>
    <s v="An extreme sports athlete, Xander"/>
    <n v="5.9"/>
    <n v="171591"/>
    <n v="100704669.2607004"/>
    <n v="70000000"/>
    <x v="501"/>
    <n v="142109382"/>
    <n v="399147822.08894944"/>
    <n v="277448382"/>
    <n v="751"/>
  </r>
  <r>
    <s v="tt0295721"/>
    <x v="604"/>
    <x v="4"/>
    <s v="29/01/2003"/>
    <s v="Action"/>
    <s v=" Comedy"/>
    <s v=" Crime"/>
    <n v="84"/>
    <s v="France"/>
    <s v="French"/>
    <m/>
    <m/>
    <x v="495"/>
    <s v="Luc Besson"/>
    <s v="Samy Naceri, Fr√©d√©ric Diefenthal, Bernard Farcy, Bai Ling, Emma Wiklund, Marion Cotillard, Edouard Montoute, Jean-Christophe Bouvet, L√©on-Pierre Mondini, Bernard Llopis, Jean-Louis Schlesser, Jean-Pierre Mas, Michel Neugarten, Patrice Abbou, Claude S√©s√©"/>
    <x v="407"/>
    <s v="Samy Naceri, Fr√©d√©ric Diefenthal"/>
    <s v="Out to stop a new gang disguised as Santa Claus, Emilien and Daniel must also handle major changes in their personal relationships."/>
    <s v="Out to stop a new gang disguised"/>
    <n v="5.8"/>
    <n v="39644"/>
    <n v="1828555.9782608689"/>
    <n v="1300000"/>
    <x v="502"/>
    <n v="497208"/>
    <n v="92127162.498304322"/>
    <n v="65497208"/>
    <n v="38"/>
  </r>
  <r>
    <s v="tt0296042"/>
    <x v="605"/>
    <x v="0"/>
    <s v="25/07/2002"/>
    <s v="Action"/>
    <s v=" Comedy"/>
    <s v=" Crime"/>
    <n v="129"/>
    <s v="Japan"/>
    <s v="Japanese"/>
    <s v="Cantonese"/>
    <s v="English"/>
    <x v="233"/>
    <s v="Sakichi Sato, Hideo Yamamoto"/>
    <s v="Tadanobu Asano, Nao Ohmori, Shin'ya Tsukamoto, Paulyn Sun, Susumu Terajima, Shun Sugata, T√¥ru Tezuka, Yoshiki Arizono, Kiyohiko Shibukawa, Satoshi Niizuma, Suzuki Matsuo, Jun Kunimura, SABU, Moro Morooka, H√¥ka Kinoshita"/>
    <x v="383"/>
    <s v="Tadanobu Asano, Nao Ohmori"/>
    <s v="As sadomasochistic yakuza enforcer Kakihara searches for his missing boss he comes across Ichi, a repressed and psychotic killer who may be able to inflict levels of pain that Kakihara has only dreamed of achieving."/>
    <s v="As sadomasochistic yakuza enforcer"/>
    <n v="7"/>
    <n v="51416"/>
    <n v="2045936.7588932861"/>
    <n v="1400000"/>
    <x v="503"/>
    <n v="20285"/>
    <n v="117832.80486166039"/>
    <n v="80631"/>
    <n v="297"/>
  </r>
  <r>
    <s v="tt0296572"/>
    <x v="606"/>
    <x v="5"/>
    <s v="20/08/2004"/>
    <s v="Action"/>
    <s v=" Adventure"/>
    <s v=" Sci-Fi"/>
    <n v="119"/>
    <s v="USA"/>
    <s v="English"/>
    <m/>
    <m/>
    <x v="32"/>
    <s v="Jim Wheat, Ken Wheat"/>
    <s v="Vin Diesel, Colm Feore, Thandie Newton, Judi Dench, Karl Urban, Alexa Davalos, Linus Roache, Yorick van Wageningen, Nick Chinlund, Keith David, Mark Gibbon, Roger Cross, Terry Chen, Christina Cox, Nigel Vonas"/>
    <x v="31"/>
    <s v="Vin Diesel, Colm Feore"/>
    <s v="The wanted criminal Richard Bruno Riddick ("/>
    <s v="The wanted criminal Richard Bruno"/>
    <n v="6.7"/>
    <n v="212109"/>
    <n v="143860005.2938062"/>
    <n v="105000000"/>
    <x v="504"/>
    <n v="57761012"/>
    <n v="158794775.56947586"/>
    <n v="115900534"/>
    <n v="699"/>
  </r>
  <r>
    <s v="tt0297162"/>
    <x v="607"/>
    <x v="3"/>
    <s v="13/06/2003"/>
    <s v="Action"/>
    <s v=" Crime"/>
    <s v=" Thriller"/>
    <n v="98"/>
    <s v="USA, Germany"/>
    <s v="English"/>
    <m/>
    <m/>
    <x v="496"/>
    <s v="Don Michael Paul"/>
    <s v="Steven Seagal, Morris Chestnut, Ja Rule, Nia Peeples, Tony Plana, Kurupt, Michael Taliferro, Claudia Christian, Linda Thorson, Bruce Weitz, Michael McGrady, Richard Bremmer, Matt Battaglia, Hannes Jaenicke, Wiliam T. Bowers"/>
    <x v="249"/>
    <s v="Steven Seagal, Morris Chestnut"/>
    <s v="This movie tells the story of a man who goes undercover in a hi-tech prison to find out information to help prosecute those who killed his wife. While there he stumbles onto a plot involving a death-row inmate and his $200 million stash of gold."/>
    <s v="This movie tells the story of"/>
    <n v="4.7"/>
    <n v="14455"/>
    <n v="18702295.71984436"/>
    <n v="13000000"/>
    <x v="505"/>
    <n v="15567860"/>
    <n v="27669730.017120626"/>
    <n v="19233280"/>
    <n v="141"/>
  </r>
  <r>
    <s v="tt0297181"/>
    <x v="608"/>
    <x v="3"/>
    <s v="21/02/2003"/>
    <s v="Action"/>
    <s v=" Adventure"/>
    <s v=" Comedy"/>
    <n v="97"/>
    <s v="USA, Hungary"/>
    <s v="English"/>
    <s v="Hungarian"/>
    <s v="Russian"/>
    <x v="155"/>
    <s v="Morton S. Fine, David Friedkin"/>
    <s v="Eddie Murphy, Owen Wilson, Famke Janssen, Malcolm McDowell, Gary Cole, Phill Lewis, Viv Leacock, Keith Dallas, Tate Taylor, Lynda Boyd, Bill Mondy, Larry Merchant, Sugar Ray Leonard, Jimmy Lennon Jr., Joe Cortez"/>
    <x v="38"/>
    <s v="Eddie Murphy, Owen Wilson"/>
    <s v="A professional athlete has to help a U.S. government agent recover a missing jet."/>
    <s v="A professional athlete has to"/>
    <n v="5.4"/>
    <n v="48535"/>
    <n v="100704669.2607004"/>
    <n v="70000000"/>
    <x v="506"/>
    <n v="33561137"/>
    <n v="73926545.296536967"/>
    <n v="51386477"/>
    <n v="150"/>
  </r>
  <r>
    <s v="tt0297284"/>
    <x v="609"/>
    <x v="5"/>
    <s v="26/08/2005"/>
    <s v="Crime"/>
    <s v=" Horror"/>
    <s v=" Mystery"/>
    <n v="106"/>
    <s v="Netherlands, UK, Finland, USA"/>
    <s v="English"/>
    <m/>
    <m/>
    <x v="28"/>
    <s v="Wayne Kramer, Wayne Kramer"/>
    <s v="Eion Bailey, Clifton Collins Jr., Will Kemp, Val Kilmer, Jonny Lee Miller, Kathryn Morris, Christian Slater, LL Cool J, Patricia Velasquez, Cassandra Bell, Dani√´l Boissevain, Antonie Kamerling, Jasmine Sendar, Trevor White"/>
    <x v="408"/>
    <s v="Eion Bailey, Clifton Collins Jr."/>
    <s v="Trainees in the FBI's psychological profiling program must put their training into practice when they discover a killer in their midst."/>
    <s v="Trainees in the FBI's psychological"/>
    <n v="6.4"/>
    <n v="57258"/>
    <n v="36992572.789835878"/>
    <n v="27000000"/>
    <x v="507"/>
    <n v="4480744"/>
    <n v="28975910.970455259"/>
    <n v="21148829"/>
    <n v="237"/>
  </r>
  <r>
    <s v="tt0297884"/>
    <x v="610"/>
    <x v="3"/>
    <s v="20/12/2002"/>
    <s v="Drama"/>
    <m/>
    <m/>
    <n v="107"/>
    <s v="USA, France"/>
    <s v="English"/>
    <m/>
    <m/>
    <x v="497"/>
    <s v="Todd Haynes"/>
    <s v="Julianne Moore, Dennis Quaid, Dennis Haysbert, Patricia Clarkson, Viola Davis, James Rebhorn, Bette Henritze, Michael Gaston, Ryan Ward, Lindsay Andretta, Jordan Nia Elizabeth, Kyle Timothy Smith, Celia Weston, Barbara Garrick, Olivia Birkelund"/>
    <x v="409"/>
    <s v="Julianne Moore, Dennis Quaid"/>
    <s v="In 1950s Connecticut, a housewife faces a marital crisis and mounting racial tensions in the outside world."/>
    <s v="In 1950s Connecticut, a housewife"/>
    <n v="7.3"/>
    <n v="43308"/>
    <n v="19421614.78599222"/>
    <n v="13500000"/>
    <x v="508"/>
    <n v="15901849"/>
    <n v="41760663.98140078"/>
    <n v="29027914"/>
    <n v="392"/>
  </r>
  <r>
    <s v="tt0298130"/>
    <x v="611"/>
    <x v="3"/>
    <s v="21/02/2003"/>
    <s v="Horror"/>
    <s v=" Mystery"/>
    <m/>
    <n v="115"/>
    <s v="USA"/>
    <s v="English"/>
    <m/>
    <m/>
    <x v="271"/>
    <s v="Ehren Kruger, K√¥ji Suzuki"/>
    <s v="Naomi Watts, Martin Henderson, David Dorfman, Brian Cox, Jane Alexander, Lindsay Frost, Amber Tamblyn, Rachael Bella, Daveigh Chase, Shannon Cochran, Sandra Thigpen, Richard Lineback, Sasha Barrese, Tess Hall, Adam Brody"/>
    <x v="79"/>
    <s v="Naomi Watts, Martin Henderson"/>
    <s v="A journalist must investigate a mysterious videotape which seems to cause the death of anyone one week to the day after they view it."/>
    <s v="A journalist must investigate"/>
    <n v="7.1"/>
    <n v="315069"/>
    <n v="69054630.350194559"/>
    <n v="48000000"/>
    <x v="509"/>
    <n v="129128133"/>
    <n v="358722883.26105064"/>
    <n v="249348933"/>
    <n v="1671"/>
  </r>
  <r>
    <s v="tt0298148"/>
    <x v="612"/>
    <x v="5"/>
    <s v="17/12/2004"/>
    <s v="Animation"/>
    <s v=" Adventure"/>
    <s v=" Comedy"/>
    <n v="93"/>
    <s v="USA"/>
    <s v="English"/>
    <m/>
    <m/>
    <x v="498"/>
    <s v="William Steig, Andrew Adamson"/>
    <s v="Mike Myers, Eddie Murphy, Cameron Diaz, Julie Andrews, Antonio Banderas, John Cleese, Rupert Everett, Jennifer Saunders, Aron Warner, Kelly Asbury, Cody Cameron, Conrad Vernon, Christopher Knights, David P. Smith, Mark Moseley"/>
    <x v="24"/>
    <s v="Mike Myers, Eddie Murphy"/>
    <s v="Shrek and Fiona travel to the Kingdom of Far Far Away, where Fiona's parents are King and Queen, to celebrate their marriage. When they arrive, they find they are not as welcome as they thought they would be."/>
    <s v="Shrek and Fiona travel to the"/>
    <n v="7.2"/>
    <n v="410089"/>
    <n v="205514293.27686599"/>
    <n v="150000000"/>
    <x v="510"/>
    <n v="441226247"/>
    <n v="1272490755.1321859"/>
    <n v="928760770"/>
    <n v="546"/>
  </r>
  <r>
    <s v="tt0298203"/>
    <x v="613"/>
    <x v="3"/>
    <s v="14/03/2003"/>
    <s v="Drama"/>
    <s v=" Music"/>
    <m/>
    <n v="110"/>
    <s v="USA, Germany"/>
    <s v="English"/>
    <m/>
    <m/>
    <x v="128"/>
    <s v="Scott Silver"/>
    <s v="Eminem, Kim Basinger, Mekhi Phifer, Brittany Murphy, Evan Jones, Omar Benson Miller, De'Angelo Wilson, Eugene Byrd, Taryn Manning, Larry Hudson, Proof, Mike Bell, DJ Head, Michael Shannon, Chloe Greenfield"/>
    <x v="410"/>
    <s v="Eminem, Kim Basinger"/>
    <s v="A young rapper, struggling with every aspect of his life, wants to make it big but his friends and foes make this odyssey of rap harder than it may seem."/>
    <s v="A young rapper, struggling with"/>
    <n v="7.1"/>
    <n v="244894"/>
    <n v="58984163.424124524"/>
    <n v="41000000"/>
    <x v="511"/>
    <n v="116750901"/>
    <n v="349409348.5950973"/>
    <n v="242875078"/>
    <n v="615"/>
  </r>
  <r>
    <s v="tt0298228"/>
    <x v="614"/>
    <x v="3"/>
    <s v="21/11/2003"/>
    <s v="Drama"/>
    <s v=" Family"/>
    <m/>
    <n v="101"/>
    <s v="New Zealand, Germany"/>
    <s v="English"/>
    <s v="Maori"/>
    <m/>
    <x v="499"/>
    <s v="Niki Caro, Witi Ihimaera"/>
    <s v="Keisha Castle-Hughes, Rawiri Paratene, Vicky Haughton, Cliff Curtis, Grant Roa, Mana Taumaunu, Rachel House, Taungaroa Emile, Tammy Davis, Mabel Wharekawa, Rawinia Clarke, Tahei Simpson, Roi Taimana, Elizabeth Skeen, Tyronne White"/>
    <x v="411"/>
    <s v="Keisha Castle-Hughes"/>
    <s v="A contemporary story of love, rejection and triumph as a young Maori girl fights to fulfill a destiny her grandfather refuses to recognize."/>
    <s v="A contemporary story of love,"/>
    <n v="7.5"/>
    <n v="38893"/>
    <n v="5035233.46303502"/>
    <n v="3500000"/>
    <x v="512"/>
    <n v="20779666"/>
    <n v="59074763.099143974"/>
    <n v="41062976"/>
    <n v="371"/>
  </r>
  <r>
    <s v="tt0360556"/>
    <x v="615"/>
    <x v="11"/>
    <s v="20/05/2018"/>
    <s v="Drama"/>
    <s v=" Sci-Fi"/>
    <s v=" Thriller"/>
    <n v="100"/>
    <s v="USA"/>
    <s v="English"/>
    <m/>
    <m/>
    <x v="500"/>
    <s v="Ray Bradbury, Ramin Bahrani"/>
    <s v="Michael B. Jordan, Aaron Davis, Cindy Katz, Michael Shannon, Mayko Nguyen, Dylan Taylor, Saad Siddiqui, Katherine Cullen, Edsson Morales, Jordan Baker, Nathanial Buzzanga-Silveira, Charlotte Flint, Luke Flint, Malakai Fox, Marni Hogg"/>
    <x v="412"/>
    <s v="Michael B. Jordan, Aaron Davis"/>
    <s v="In a terrifying care-free future, a young man, Guy Montag, whose job as a fireman is to burn all books, questions his actions after meeting a young woman - and begins to rebel against society."/>
    <s v="In a terrifying care-free future,"/>
    <n v="4.9000000000000004"/>
    <n v="16882"/>
    <m/>
    <m/>
    <x v="4"/>
    <m/>
    <m/>
    <m/>
    <n v="206"/>
  </r>
  <r>
    <s v="tt0298744"/>
    <x v="616"/>
    <x v="3"/>
    <d v="2003-11-04T00:00:00"/>
    <s v="Biography"/>
    <s v=" Crime"/>
    <s v=" Drama"/>
    <n v="105"/>
    <s v="USA"/>
    <s v="English"/>
    <m/>
    <m/>
    <x v="501"/>
    <s v="Robert Graysmith, Michael Gerbosi"/>
    <s v="Greg Kinnear, Willem Dafoe, Rita Wilson, Maria Bello, Ron Leibman, Bruce Solomon, Michael E. Rodgers, Kurt Fuller, Christopher Neiman, Lyle Kanouse, DonnaMarie Recco, Ed Begley Jr., Michael McKean, Cheryl Lynn Bowers, Don McManus"/>
    <x v="413"/>
    <s v="Greg Kinnear, Willem Dafoe"/>
    <s v="The life of TV star Bob Crane and his strange friendship with electronics expert John Henry Carpenter."/>
    <s v="The life of TV star Bob Crane"/>
    <n v="6.6"/>
    <n v="13071"/>
    <n v="10070466.92607004"/>
    <n v="7000000"/>
    <x v="513"/>
    <n v="2063196"/>
    <n v="3891445.6545914402"/>
    <n v="2704951"/>
    <n v="151"/>
  </r>
  <r>
    <s v="tt0298814"/>
    <x v="617"/>
    <x v="4"/>
    <s v="17/04/2003"/>
    <s v="Action"/>
    <s v=" Adventure"/>
    <s v=" Sci-Fi"/>
    <n v="135"/>
    <s v="USA, Germany, Canada, UK, Italy, France"/>
    <s v="English"/>
    <m/>
    <m/>
    <x v="502"/>
    <s v="Cooper Layne, John Rogers"/>
    <s v="Christopher Shyer, Ray Galletti, Eileen Pedde, Rekha Sharma, Tom Scholte, Aaron Eckhart, Glenn Morshower, Anthony Harrison, Tch√©ky Karyo, Richard Jenkins, Bart Anderson, Nicole Leroux, Justin Callan, Chris Humphreys, Hilary Swank"/>
    <x v="414"/>
    <s v="Christopher Shyer, Ray Galletti"/>
    <s v="The only way to save Earth from catastrophe is to drill down to the core and set it spinning again."/>
    <s v="The only way to save Earth from"/>
    <n v="5.5"/>
    <n v="91958"/>
    <n v="84394891.304347798"/>
    <n v="60000000"/>
    <x v="514"/>
    <n v="31186896"/>
    <n v="103381788.10609236"/>
    <n v="73498611"/>
    <n v="553"/>
  </r>
  <r>
    <s v="tt0361127"/>
    <x v="618"/>
    <x v="5"/>
    <s v="28/01/2005"/>
    <s v="Drama"/>
    <m/>
    <m/>
    <n v="87"/>
    <s v="USA"/>
    <s v="English"/>
    <m/>
    <m/>
    <x v="503"/>
    <s v="Steven Fechter, Nicole Kassell"/>
    <s v="Kevin Bacon, David Alan Grier, Eve, Kyra Sedgwick, Benjamin Bratt, Carlos Leon, Michael Shannon, Kevin Rice, Yasiin Bey, Hannah Pilkes, Jessica Nagle, Liam Daniels, Joey Hazinsky, Clara Hopkins Daniels, Ashley C. Coombs"/>
    <x v="415"/>
    <s v="Kevin Bacon, David Alan Grier"/>
    <s v="A child molester returns to his hometown after 12 years in prison and attempts to start a new life."/>
    <s v="A child molester returns to his"/>
    <n v="7.2"/>
    <n v="31754"/>
    <m/>
    <m/>
    <x v="4"/>
    <n v="1576231"/>
    <m/>
    <n v="4678405"/>
    <n v="228"/>
  </r>
  <r>
    <s v="tt0299172"/>
    <x v="619"/>
    <x v="5"/>
    <d v="2004-03-09T00:00:00"/>
    <s v="Animation"/>
    <s v=" Adventure"/>
    <s v=" Comedy"/>
    <n v="76"/>
    <s v="USA"/>
    <s v="English"/>
    <s v="Mandarin"/>
    <m/>
    <x v="504"/>
    <s v="Will Finn, John Sanford"/>
    <s v="G.W. Bailey, Roseanne Barr, Bobby Block, Steve Buscemi, Carole Cook, Charlie Dell, Judi Dench, Charles Dennis, Marshall Efron, Joe Flaherty, Cuba Gooding Jr., Charles Haid, Estelle Harris, Lance LeGault, Sam Levine"/>
    <x v="416"/>
    <s v="G.W. Bailey, Roseanne Barr"/>
    <s v="To save their farm, the resident animals go bounty hunting for a notorious outlaw."/>
    <s v="To save their farm, the resident"/>
    <n v="5.4"/>
    <n v="19812"/>
    <n v="150710481.73636839"/>
    <n v="110000000"/>
    <x v="515"/>
    <n v="50030461"/>
    <n v="199154395.89349914"/>
    <n v="145358062"/>
    <n v="108"/>
  </r>
  <r>
    <s v="tt0299458"/>
    <x v="620"/>
    <x v="4"/>
    <d v="2003-01-08T00:00:00"/>
    <s v="Drama"/>
    <s v=" Romance"/>
    <m/>
    <n v="108"/>
    <s v="USA"/>
    <s v="English"/>
    <m/>
    <m/>
    <x v="505"/>
    <s v="David Gordon Green, Paul Schneider"/>
    <s v="Paul Schneider, Zooey Deschanel, Shea Whigham, Danny McBride, Maurice Compte, Heather McComb, Benjamin Mouton, John Kirkland, James Marshall Case, Patricia Clarkson, Maya Ling Pruitt, Eddie Rouse, Karey Williams, Matt Chapman, Amanda Chaney"/>
    <x v="417"/>
    <s v="Paul Schneider, Zooey Deschanel"/>
    <s v="Small-town love story of a young man with a reputation for womanizing and his best friend's sister."/>
    <s v="Small-town love story of a young"/>
    <n v="6.8"/>
    <n v="10206"/>
    <n v="3516453.8043478248"/>
    <n v="2500000"/>
    <x v="516"/>
    <n v="549666"/>
    <n v="815797.59046739107"/>
    <n v="579986"/>
    <n v="128"/>
  </r>
  <r>
    <s v="tt0299658"/>
    <x v="621"/>
    <x v="3"/>
    <s v="20/02/2003"/>
    <s v="Comedy"/>
    <s v=" Crime"/>
    <s v=" Musical"/>
    <n v="113"/>
    <s v="USA, Germany, Canada, UK"/>
    <s v="English"/>
    <s v="Hungarian"/>
    <m/>
    <x v="506"/>
    <s v="Bill Condon, Bob Fosse"/>
    <s v="Taye Diggs, Cliff Saunders, Catherine Zeta-Jones, Ren√©e Zellweger, Dominic West, Jayne Eastwood, Bruce Beaton, Roman Podhora, John C. Reilly, Colm Feore, Rob Smith, Sean Wayne Doyle, Steve Behal, Robbie Rox, Chita Rivera"/>
    <x v="418"/>
    <s v="Taye Diggs, Cliff Saunders"/>
    <s v="Two death-row murderesses develop a fierce rivalry while competing for publicity, celebrity, and a sleazy lawyer's attention."/>
    <s v="Two death-row murderesses develop"/>
    <n v="7.1"/>
    <n v="212421"/>
    <n v="64738715.953307398"/>
    <n v="45000000"/>
    <x v="517"/>
    <n v="170687518"/>
    <n v="441340704.75626463"/>
    <n v="306776732"/>
    <n v="1035"/>
  </r>
  <r>
    <s v="tt0361668"/>
    <x v="622"/>
    <x v="4"/>
    <s v="14/07/2004"/>
    <s v="Crime"/>
    <s v=" Drama"/>
    <s v=" Horror"/>
    <n v="129"/>
    <s v="Japan"/>
    <s v="Japanese"/>
    <m/>
    <m/>
    <x v="233"/>
    <s v="Sakichi Sato"/>
    <s v="Y√ªta Sone, Kimika Yoshino, Sh√¥hei Hino, Keiko Tomita, Harumi Sone, Susumu Kimura, Kanpei Hazama, Sakichi Sato, Sh√¥ Aikawa, Ken'ichi End√¥, Renji Ishibashi, Masaya Kat√¥, Tamio Kawaji, Hiroyuki Nagato, Hitoshi Ozawa"/>
    <x v="419"/>
    <s v="Y√ªta Sone, Kimika Yoshino"/>
    <s v="A yakuza enforcer is ordered to secretly drive his beloved colleague to be assassinated. But when the colleague unceremoniously disappears en route, the trip that follows is a twisted, surreal and horrifying experience."/>
    <s v="A yakuza enforcer is ordered to"/>
    <n v="7"/>
    <n v="11009"/>
    <m/>
    <m/>
    <x v="4"/>
    <n v="58202"/>
    <m/>
    <n v="58202"/>
    <n v="83"/>
  </r>
  <r>
    <s v="tt0299930"/>
    <x v="623"/>
    <x v="4"/>
    <s v="14/11/2003"/>
    <s v="Comedy"/>
    <s v=" Crime"/>
    <s v=" Romance"/>
    <n v="121"/>
    <s v="USA"/>
    <s v="English"/>
    <m/>
    <m/>
    <x v="507"/>
    <s v="Martin Brest"/>
    <s v="Ben Affleck, Terry Camilleri, David Backus, Lenny Venito, Robert Silver, Luis Alberto Mart√≠nez, Justin Bartha, Jennifer Lopez, Christopher Walken, Todd Giebenhain, Brian Sites, Brian Casey, Les Bradford, David Bonfadini, Dwight Ketchum"/>
    <x v="118"/>
    <s v="Ben Affleck, Terry Camilleri"/>
    <s v="Larry Gigli is assigned by a crime boss to kidnap the brother of a prominent district attorney. A beautiful woman known only as Ricki is sent to stay with him to make sure he doesn't mess up the job."/>
    <s v="Larry Gigli is assigned by a crime"/>
    <n v="2.5"/>
    <n v="45680"/>
    <n v="75955402.173913017"/>
    <n v="54000000"/>
    <x v="518"/>
    <n v="6087542"/>
    <n v="10220515.312494561"/>
    <n v="7266209"/>
    <n v="429"/>
  </r>
  <r>
    <s v="tt0299977"/>
    <x v="624"/>
    <x v="3"/>
    <d v="2004-08-10T00:00:00"/>
    <s v="Action"/>
    <s v=" Adventure"/>
    <s v=" History"/>
    <n v="120"/>
    <s v="China, Hong Kong"/>
    <s v="Mandarin"/>
    <m/>
    <m/>
    <x v="508"/>
    <s v="Feng Li, Yimou Zhang"/>
    <s v="Jet Li, Tony Chiu-Wai Leung, Maggie Cheung, Ziyi Zhang, Daoming Chen, Donnie Yen, Zhongyuan Liu, Tianyong Zheng, Yan Qin, Chang Xiao Yang, Yakun Zhang, Ma Wen Hua, Jin Ming, Xu Kuang Hua, Shou Xin Wang"/>
    <x v="76"/>
    <s v="Jet Li, Tony Chiu-Wai Leung"/>
    <s v="A defense officer, Nameless, was summoned by the King of Qin regarding his success of terminating three warriors."/>
    <s v="A defense officer, Nameless, was"/>
    <n v="7.9"/>
    <n v="172037"/>
    <n v="44597782.101167321"/>
    <n v="31000000"/>
    <x v="519"/>
    <n v="53710019"/>
    <n v="255208012.80003893"/>
    <n v="177395557"/>
    <n v="867"/>
  </r>
  <r>
    <s v="tt0300051"/>
    <x v="625"/>
    <x v="5"/>
    <s v="22/10/2004"/>
    <s v="Comedy"/>
    <s v=" Drama"/>
    <s v=" Romance"/>
    <n v="102"/>
    <s v="USA"/>
    <s v="English"/>
    <m/>
    <m/>
    <x v="374"/>
    <s v="Kevin Smith"/>
    <s v="Betty Aberlin, Matt McFarland, Sarah Stafford, Paulie Litt, Christian Fan, Victor Chavez, William Mace, Raquel Castro, Ben Affleck, Jennifer Schwalbach Smith, Jennifer Lopez, George Carlin, Stephen Root, Mike Starr, S. Epatha Merkerson"/>
    <x v="420"/>
    <s v="Betty Aberlin, Matt McFarland"/>
    <s v="A widower must look after his precocious daughter and rebuild his life and career after he's sidelined by an unexpected tragedy and a personal blowup."/>
    <s v="A widower must look after his"/>
    <n v="6.2"/>
    <n v="62656"/>
    <n v="47953335.097935401"/>
    <n v="35000000"/>
    <x v="520"/>
    <n v="25268157"/>
    <n v="48628683.837644242"/>
    <n v="35492921"/>
    <n v="366"/>
  </r>
  <r>
    <s v="tt0300471"/>
    <x v="626"/>
    <x v="4"/>
    <s v="15/08/2003"/>
    <s v="Action"/>
    <s v=" Adventure"/>
    <s v=" Comedy"/>
    <n v="114"/>
    <s v="USA, Hong Kong"/>
    <s v="English"/>
    <s v="Mandarin"/>
    <m/>
    <x v="509"/>
    <s v="Alfred Gough, Miles Millar"/>
    <s v="Jackie Chan, Owen Wilson, Aaron Taylor-Johnson, Tom Fisher, Aidan Gillen, Fann Wong, Donnie Yen, Oliver Cotton, Alison King, Constantine Gregory, Jonathan Harvey, Richard Haas, Anna-Louise Plowman, Georgina Chapman, John Owens"/>
    <x v="119"/>
    <s v="Jackie Chan, Owen Wilson"/>
    <s v="When a Chinese rebel murders Chon's estranged father and escapes to England, Chon and Roy make their way to London with revenge on their minds."/>
    <s v="When a Chinese rebel murders Chon's"/>
    <n v="6.2"/>
    <n v="98824"/>
    <n v="70329076.086956501"/>
    <n v="50000000"/>
    <x v="521"/>
    <n v="60476872"/>
    <n v="124234184.74976626"/>
    <n v="88323487"/>
    <n v="193"/>
  </r>
  <r>
    <s v="tt0300532"/>
    <x v="627"/>
    <x v="3"/>
    <s v="30/05/2003"/>
    <s v="Drama"/>
    <s v=" Romance"/>
    <s v=" Sport"/>
    <n v="104"/>
    <s v="USA, Germany"/>
    <s v="English"/>
    <m/>
    <m/>
    <x v="331"/>
    <s v="Susan Orlean, Lizzy Weiss"/>
    <s v="Kate Bosworth, Matthew Davis, Michelle Rodriguez, Sanoe Lake, Mika Boorem, Chris Taloa, Kala Alexander, Ruben Tejada, Kaupena Miranda, Asa Aquino, Faizon Love, Fiji, Shaun Robinson, Paul Hatter, Tamayo Perry"/>
    <x v="421"/>
    <s v="Kate Bosworth, Matthew Davis"/>
    <s v="As a hard-core surfer girl prepares for a big competition, she finds herself falling for a football player."/>
    <s v="As a hard-core surfer girl prepares"/>
    <n v="5.7"/>
    <n v="29718"/>
    <n v="35965953.307393"/>
    <n v="25000000"/>
    <x v="522"/>
    <n v="40390647"/>
    <n v="74584293.527898848"/>
    <n v="51843679"/>
    <n v="214"/>
  </r>
  <r>
    <s v="tt0362004"/>
    <x v="628"/>
    <x v="5"/>
    <s v="21/01/2005"/>
    <s v="Comedy"/>
    <s v=" Drama"/>
    <m/>
    <n v="100"/>
    <s v="USA"/>
    <s v="English"/>
    <s v="Hebrew"/>
    <m/>
    <x v="19"/>
    <s v="Todd Solondz"/>
    <s v="Matthew Faber, Angela Pietropinto, Bill Buell, Emani Sledge, Ellen Barkin, Valerie Shusterov, Richard Masur, Hillary B. Smith, Danton Stone, Robert Agri, Hannah Freiman, Stephen Singer, Rachel Corr, Stephen Adly Guirgis, Will Denton"/>
    <x v="422"/>
    <s v="Matthew Faber, Angela Pietropinto"/>
    <s v="Aviva is thirteen, awkward and sensitive. Her mother Joyce is warm and loving, as is her father, Steve, a regular guy who does have a fierce temper from time to time. The film revolves around her family, friends and neighbors."/>
    <s v="Aviva is thirteen, awkward and"/>
    <n v="6.7"/>
    <n v="11931"/>
    <m/>
    <m/>
    <x v="4"/>
    <n v="553368"/>
    <m/>
    <n v="809686"/>
    <n v="112"/>
  </r>
  <r>
    <s v="tt0300556"/>
    <x v="629"/>
    <x v="4"/>
    <d v="2004-08-07T00:00:00"/>
    <s v="Action"/>
    <s v=" Adventure"/>
    <s v=" Sci-Fi"/>
    <n v="116"/>
    <s v="USA"/>
    <s v="English"/>
    <s v="French"/>
    <m/>
    <x v="510"/>
    <s v="Michael Crichton, Jeff Maguire"/>
    <s v="Paul Walker, Frances O'Connor, Gerard Butler, Billy Connolly, David Thewlis, Anna Friel, Neal McDonough, Matt Craven, Ethan Embry, Michael Sheen, Lambert Wilson, Marton Csokas, Rossif Sutherland, Steve Kahan, David La Haye"/>
    <x v="220"/>
    <s v="Paul Walker, Frances O'Connor"/>
    <s v="A group of archaeologists become trapped in the past when they go there to retrieve a friend. The group must survive in fourteenth century France before they can escape back to the twenty-first century."/>
    <s v="A group of archaeologists become"/>
    <n v="5.7"/>
    <n v="59602"/>
    <n v="112526521.73913039"/>
    <n v="80000000"/>
    <x v="523"/>
    <n v="19481943"/>
    <n v="61799232.379309766"/>
    <n v="43935763"/>
    <n v="474"/>
  </r>
  <r>
    <s v="tt0301199"/>
    <x v="630"/>
    <x v="3"/>
    <d v="2003-12-09T00:00:00"/>
    <s v="Crime"/>
    <s v=" Drama"/>
    <s v=" Thriller"/>
    <n v="97"/>
    <s v="UK"/>
    <s v="English"/>
    <s v="Somali"/>
    <s v="Spanish"/>
    <x v="45"/>
    <s v="Steven Knight"/>
    <s v="Chiwetel Ejiofor, Audrey Tautou, Sergi L√≥pez, Sophie Okonedo, Benedict Wong, Zlatko Buric, Kriss Dosanjh, Israel Oyelumade, Yemi Goodman Ajibade, Nizwar Karanj, Deobia Oparei, Jeffery Kissoon, Kenan Hudaverdi, Damon Younger, Paul Bhattacharjee"/>
    <x v="423"/>
    <s v="Chiwetel Ejiofor, Audrey Tautou"/>
    <s v="Undocumented immigrants Okwe and Senay work at a posh London hotel and live in constant fear of deportation. One night Okwe stumbles across evidence of a bizarre murder setting off a series of events that could lead to disaster or freedom."/>
    <s v="Undocumented immigrants Okwe and"/>
    <n v="7.3"/>
    <n v="40163"/>
    <n v="14386381.322957201"/>
    <n v="10000000"/>
    <x v="524"/>
    <n v="8112414"/>
    <n v="20003926.588249031"/>
    <n v="13904766"/>
    <n v="223"/>
  </r>
  <r>
    <s v="tt0301470"/>
    <x v="631"/>
    <x v="4"/>
    <d v="2004-05-03T00:00:00"/>
    <s v="Horror"/>
    <m/>
    <m/>
    <n v="106"/>
    <s v="USA"/>
    <s v="English"/>
    <m/>
    <m/>
    <x v="377"/>
    <s v="Victor Salva, Victor Salva"/>
    <s v="Ray Wise, Jonathan Breck, Garikayi Mutambirwa, Eric Nenninger, Nicki Aycox, Travis Schiffner, Lena Cardwell, Billy Aaron Brown, Marieh Delfino, Diane Delano, Thom Gossom Jr., Tom Tarantini, Al Santos, Josh Hammond, Kasan Butcher"/>
    <x v="262"/>
    <s v="Ray Wise, Jonathan Breck"/>
    <s v="Set a few days after the original, a championship basketball team's bus is attacked by The Creeper, the winged, flesh-eating terror, on the last day of his 23-day feeding frenzy."/>
    <s v="Set a few days after the original,"/>
    <n v="5.6"/>
    <n v="57297"/>
    <n v="23911885.869565211"/>
    <n v="17000000"/>
    <x v="525"/>
    <n v="35667218"/>
    <n v="88759043.968076065"/>
    <n v="63102666"/>
    <n v="337"/>
  </r>
  <r>
    <s v="tt0302674"/>
    <x v="632"/>
    <x v="3"/>
    <s v="20/09/2002"/>
    <s v="Adventure"/>
    <s v=" Drama"/>
    <s v=" Mystery"/>
    <n v="103"/>
    <s v="USA, Argentina, Jordan"/>
    <s v="English"/>
    <m/>
    <m/>
    <x v="111"/>
    <s v="Casey Affleck, Matt Damon"/>
    <s v="Casey Affleck, Matt Damon"/>
    <x v="424"/>
    <e v="#VALUE!"/>
    <s v="A friendship between two young men is tested when they go for a hike in a desert and forget to bring any water or food with them."/>
    <s v="A friendship between two young"/>
    <n v="6.1"/>
    <n v="17659"/>
    <n v="5035233.46303502"/>
    <n v="3500000"/>
    <x v="526"/>
    <n v="254683"/>
    <n v="366396.67544747086"/>
    <n v="254683"/>
    <n v="309"/>
  </r>
  <r>
    <s v="tt0302886"/>
    <x v="633"/>
    <x v="4"/>
    <d v="2003-08-08T00:00:00"/>
    <s v="Comedy"/>
    <m/>
    <m/>
    <n v="88"/>
    <s v="USA"/>
    <s v="English"/>
    <m/>
    <m/>
    <x v="215"/>
    <s v="Court Crandall, Todd Phillips"/>
    <s v="Luke Wilson, Will Ferrell, Vince Vaughn, Jeremy Piven, Ellen Pompeo, Juliette Lewis, Leah Remini, Perrey Reeves, Craig Kilborn, Elisha Cuthbert, Seann William Scott, Matt Walsh, Artie Lange, Patrick Fischler, Sara Tanaka"/>
    <x v="48"/>
    <s v="Luke Wilson, Will Ferrell"/>
    <s v="Three friends attempt to recapture their glory days by opening up a fraternity near their alma mater."/>
    <s v="Three friends attempt to recapture"/>
    <n v="7.1"/>
    <n v="211665"/>
    <n v="33757956.521739118"/>
    <n v="24000000"/>
    <x v="527"/>
    <n v="75585093"/>
    <n v="122563212.31913039"/>
    <n v="87135520"/>
    <n v="408"/>
  </r>
  <r>
    <s v="tt0303361"/>
    <x v="634"/>
    <x v="3"/>
    <d v="2003-11-04T00:00:00"/>
    <s v="Comedy"/>
    <s v=" Drama"/>
    <s v=" Horror"/>
    <n v="93"/>
    <s v="USA"/>
    <s v="English"/>
    <m/>
    <m/>
    <x v="511"/>
    <s v="Lucky McKee"/>
    <s v="Angela Bettis, Jeremy Sisto, Anna Faris, James Duval, Nichole Hiltz, Kevin Gage, Merle Kennedy, Chandler Riley Hecht, Rachel David, Nora Zehetner, Will Estes, Roxanne Day, Samantha Adams, Brittney Lee Harvey, Connor Matheus"/>
    <x v="425"/>
    <s v="Angela Bettis, Jeremy Sisto"/>
    <s v="A socially awkward veterinary assistant with a lazy eye and obsession with perfection descends into depravity after developing a crush on a boy with perfect hands."/>
    <s v="A socially awkward veterinary"/>
    <n v="6.6"/>
    <n v="32534"/>
    <n v="719319.06614786002"/>
    <n v="500000"/>
    <x v="528"/>
    <n v="150277"/>
    <n v="380302.5516342413"/>
    <n v="264349"/>
    <n v="307"/>
  </r>
  <r>
    <s v="tt0303714"/>
    <x v="635"/>
    <x v="3"/>
    <d v="2003-11-07T00:00:00"/>
    <s v="Comedy"/>
    <s v=" Drama"/>
    <m/>
    <n v="102"/>
    <s v="USA"/>
    <s v="English"/>
    <m/>
    <m/>
    <x v="3"/>
    <s v="Mark Brown, Mark Brown"/>
    <s v="Ice Cube, Anthony Anderson, Cedric the Entertainer, Sean Patrick Thomas, Eve, Troy Garity, Michael Ealy, Leonard Earl Howze, Keith David, Jazsmin Lewis, Lahmard J. Tate, Tom Wright, Jason George, DeRay Davis, Sonya Eddy"/>
    <x v="153"/>
    <s v="Ice Cube, Anthony Anderson"/>
    <s v="A day in the life of a South Side Chicago barbershop."/>
    <s v="A day in the life of a South Side"/>
    <n v="6.3"/>
    <n v="29018"/>
    <n v="17263657.58754864"/>
    <n v="12000000"/>
    <x v="529"/>
    <n v="75782105"/>
    <n v="110867099.69073932"/>
    <n v="77063924"/>
    <n v="153"/>
  </r>
  <r>
    <s v="tt0303816"/>
    <x v="636"/>
    <x v="3"/>
    <d v="2003-05-09T00:00:00"/>
    <s v="Drama"/>
    <s v=" Horror"/>
    <m/>
    <n v="93"/>
    <s v="USA"/>
    <s v="English"/>
    <m/>
    <m/>
    <x v="512"/>
    <s v="Eli Roth, Randy Pearlstein"/>
    <s v="Rider Strong, Jordan Ladd, James DeBello, Cerina Vincent, Joey Kern, Arie Verveen, Robert Harris, Hal Courtney, Matthew Helms, Richard Boone, Tim Parati, Dalton McGuire, Jana Farmer, Dante Walker, Jeff Rendell"/>
    <x v="426"/>
    <s v="Rider Strong, Jordan Ladd"/>
    <s v="Five college graduates rent a cabin in the woods and begin to fall victim to a horrifying flesh-eating virus, which attracts the unwanted attention of the homicidal locals."/>
    <s v="Five college graduates rent a"/>
    <n v="5.7"/>
    <n v="73040"/>
    <n v="2157957.19844358"/>
    <n v="1500000"/>
    <x v="530"/>
    <n v="21158188"/>
    <n v="43955277.679455258"/>
    <n v="30553394"/>
    <n v="794"/>
  </r>
  <r>
    <s v="tt0363226"/>
    <x v="637"/>
    <x v="4"/>
    <s v="14/11/2003"/>
    <s v="Action"/>
    <s v=" Comedy"/>
    <s v=" Crime"/>
    <n v="116"/>
    <s v="Japan"/>
    <s v="Japanese"/>
    <m/>
    <m/>
    <x v="244"/>
    <s v="Takeshi Kitano, Kan Shimozawa"/>
    <s v="Takeshi Kitano, Tadanobu Asano, Michiyo Yasuda, Taka Guadalcanal, Daigor√¥ Tachibana, Y√ªko Daike, Yui Natsukawa, Ittoku Kishibe, Sabur√¥ Ishikura, Akira Emoto, Ben Hiura, Kohji Miura, Hideboh, Ron II, Suji"/>
    <x v="213"/>
    <s v="Takeshi Kitano, Tadanobu Asano"/>
    <s v="The blind masseur/swordsman comes to a town in control of warring gangs, and while bunking with a farming family, he meets two women with their own agenda."/>
    <s v="The blind masseur/swordsman comes"/>
    <n v="7.5"/>
    <n v="46584"/>
    <m/>
    <m/>
    <x v="4"/>
    <n v="1118163"/>
    <m/>
    <n v="34196922"/>
    <n v="193"/>
  </r>
  <r>
    <s v="tt0303933"/>
    <x v="638"/>
    <x v="3"/>
    <s v="13/12/2002"/>
    <s v="Comedy"/>
    <s v=" Drama"/>
    <s v=" Romance"/>
    <n v="118"/>
    <s v="USA"/>
    <s v="English"/>
    <m/>
    <m/>
    <x v="76"/>
    <s v="Shawn Schepps, Tina Gordon"/>
    <s v="Nick Cannon, Zoe Saldana, Orlando Jones, Leonard Roberts, GQ, Jason Weaver, Earl Poitier, Candace Carey, Shay Roundtree, Miguel A. Gaetan, J. Anthony Brown, Afemo Omilami, Angela Elayne Gibbs, Tyreese Burnett, Brandon Hirsch"/>
    <x v="427"/>
    <s v="Nick Cannon, Zoe Saldana"/>
    <s v="A band director recruits a Harlem street drummer to play at a Southern university."/>
    <s v="A band director recruits a Harlem"/>
    <n v="5.8"/>
    <n v="32583"/>
    <n v="28772762.645914402"/>
    <n v="20000000"/>
    <x v="531"/>
    <n v="56399184"/>
    <n v="82848990.50214009"/>
    <n v="57588485"/>
    <n v="188"/>
  </r>
  <r>
    <s v="tt0304141"/>
    <x v="639"/>
    <x v="5"/>
    <d v="2004-04-06T00:00:00"/>
    <s v="Adventure"/>
    <s v=" Family"/>
    <s v=" Fantasy"/>
    <n v="142"/>
    <s v="UK, USA"/>
    <s v="English"/>
    <m/>
    <m/>
    <x v="189"/>
    <s v="J.K. Rowling, Steve Kloves"/>
    <s v="Daniel Radcliffe, Richard Griffiths, Pam Ferris, Fiona Shaw, Harry Melling, Adrian Rawlins, Geraldine Somerville, Lee Ingleby, Lenny Henry, Jimmy Gardner, Gary Oldman, Jim Tavar√©, Robert Hardy, Abby Ford, Rupert Grint"/>
    <x v="404"/>
    <s v="Daniel Radcliffe, Richard Griffiths"/>
    <s v="Harry Potter, Ron and Hermione return to Hogwarts School of Witchcraft and Wizardry for their third year of study, where they delve into the mystery surrounding an escaped prisoner who poses a dangerous threat to the young wizard."/>
    <s v="Harry Potter, Ron and Hermione"/>
    <n v="7.9"/>
    <n v="533229"/>
    <n v="178112387.50661719"/>
    <n v="130000000"/>
    <x v="532"/>
    <n v="249975996"/>
    <n v="1090812761.7718842"/>
    <n v="796158319"/>
    <n v="1600"/>
  </r>
  <r>
    <s v="tt0304415"/>
    <x v="640"/>
    <x v="4"/>
    <s v="19/12/2003"/>
    <s v="Drama"/>
    <m/>
    <m/>
    <n v="117"/>
    <s v="USA"/>
    <s v="English"/>
    <s v="Italian"/>
    <m/>
    <x v="513"/>
    <s v="Lawrence Konner, Mark Rosenthal"/>
    <s v="Julia Roberts, Kirsten Dunst, Julia Stiles, Maggie Gyllenhaal, Ginnifer Goodwin, Dominic West, Juliet Stevenson, Marcia Gay Harden, John Slattery, Marian Seldes, Donna Mitchell, Terence Rigby, Jennie Eisenhower, Leslie Lyles, Laura Allen"/>
    <x v="151"/>
    <s v="Julia Roberts, Kirsten Dunst"/>
    <s v="A free-thinking art professor teaches conservative 1950s Wellesley girls to question their traditional social roles."/>
    <s v="A free-thinking art professor"/>
    <n v="6.5"/>
    <n v="76236"/>
    <n v="91427798.913043454"/>
    <n v="65000000"/>
    <x v="533"/>
    <n v="63860942"/>
    <n v="198803403.64716843"/>
    <n v="141337989"/>
    <n v="284"/>
  </r>
  <r>
    <s v="tt0304669"/>
    <x v="641"/>
    <x v="3"/>
    <s v="29/11/2002"/>
    <s v="Comedy"/>
    <s v=" Family"/>
    <s v=" Fantasy"/>
    <n v="104"/>
    <s v="USA, Canada"/>
    <s v="English"/>
    <m/>
    <m/>
    <x v="514"/>
    <s v="Don Rhymer, Cinco Paul"/>
    <s v="Tim Allen, Elizabeth Mitchell, David Krumholtz, Eric Lloyd, Judge Reinhold, Wendy Crewson, Spencer Breslin, Liliana Mumy, Danielle Woodman, Art LaFleur, Aisha Tyler, Kevin Pollak, Jay Thomas, Michael Dorn, Christopher Attadia"/>
    <x v="268"/>
    <s v="Tim Allen, Elizabeth Mitchell"/>
    <s v="Scott Calvin has been a humble Santa Claus for nearly ten years, but it might come to an end if he doesn't find a Mrs. Claus."/>
    <s v="Scott Calvin has been a humble"/>
    <n v="5.6"/>
    <n v="48333"/>
    <n v="93511478.599221796"/>
    <n v="65000000"/>
    <x v="534"/>
    <n v="139236327"/>
    <n v="248675887.86945528"/>
    <n v="172855065"/>
    <n v="117"/>
  </r>
  <r>
    <s v="tt0304711"/>
    <x v="642"/>
    <x v="4"/>
    <d v="2004-09-07T00:00:00"/>
    <s v="Horror"/>
    <s v=" Mystery"/>
    <s v=" Thriller"/>
    <n v="102"/>
    <s v="USA, Germany"/>
    <s v="English"/>
    <s v="Syriac"/>
    <s v="Aramaic"/>
    <x v="121"/>
    <s v="Brian Helgeland"/>
    <s v="Heath Ledger, Shannyn Sossamon, Benno F√ºrmann, Mark Addy, Peter Weller, Francesco Carnelutti, Mattia Sbragia, Mirko Casaburo, Giulia Lombardi, Richard Bremmer, Maria Cristina Macc√†, Paola Emilia Villa, Rosalinda Celentano, Alessandra Costanzo, Paolo Lorimer"/>
    <x v="114"/>
    <s v="Heath Ledger, Shannyn Sossamon"/>
    <s v="A young priest is sent to Rome to investigate the troubling death of the head of his order."/>
    <s v="A young priest is sent to Rome"/>
    <n v="5.2"/>
    <n v="16787"/>
    <n v="53450097.826086938"/>
    <n v="38000000"/>
    <x v="535"/>
    <n v="7660806"/>
    <n v="16261216.096010864"/>
    <n v="11560806"/>
    <n v="208"/>
  </r>
  <r>
    <s v="tt0305224"/>
    <x v="643"/>
    <x v="4"/>
    <s v="13/06/2003"/>
    <s v="Comedy"/>
    <m/>
    <m/>
    <n v="106"/>
    <s v="USA"/>
    <s v="English"/>
    <m/>
    <m/>
    <x v="40"/>
    <s v="David Dorfman"/>
    <s v="Adam Sandler, Jack Nicholson, Marisa Tomei, Luis Guzm√°n, Allen Covert, Lynne Thigpen, Kurt Fuller, Jonathan Loughran, Krista Allen, January Jones, Woody Harrelson, John Turturro, Kevin Nealon, Conrad Goode, Gina Gallego"/>
    <x v="123"/>
    <s v="Adam Sandler, Jack Nicholson"/>
    <s v="Dave Buznik is a businessman who is wrongly sentenced to an anger management program, where he meets an aggressive instructor."/>
    <s v="Dave Buznik is a businessman who"/>
    <n v="6.3"/>
    <n v="200456"/>
    <n v="105493614.13043475"/>
    <n v="75000000"/>
    <x v="536"/>
    <n v="135645823"/>
    <n v="275332457.58941841"/>
    <n v="195745823"/>
    <n v="491"/>
  </r>
  <r>
    <s v="tt0305357"/>
    <x v="644"/>
    <x v="4"/>
    <d v="2003-04-07T00:00:00"/>
    <s v="Action"/>
    <s v=" Adventure"/>
    <s v=" Comedy"/>
    <n v="106"/>
    <s v="USA"/>
    <s v="English"/>
    <s v="Mandarin"/>
    <s v="Spanish"/>
    <x v="58"/>
    <s v="Ivan Goff, Ben Roberts"/>
    <s v="Cameron Diaz, Drew Barrymore, Lucy Liu, Bernie Mac, Crispin Glover, Justin Theroux, Robert Patrick, Demi Moore, Rodrigo Santoro, Shia LaBeouf, Matt LeBlanc, Luke Wilson, John Cleese, Ja'net DuBois, Cheung-Yan Yuen"/>
    <x v="56"/>
    <s v="Cameron Diaz, Drew Barrymore"/>
    <s v="The Angels investigate a series of murders which occur after the theft of a witness protection profile database."/>
    <s v="The Angels investigate a series"/>
    <n v="4.9000000000000004"/>
    <n v="119317"/>
    <n v="168789782.6086956"/>
    <n v="120000000"/>
    <x v="537"/>
    <n v="100830111"/>
    <n v="364551874.28297812"/>
    <n v="259175788"/>
    <n v="576"/>
  </r>
  <r>
    <s v="tt0305669"/>
    <x v="645"/>
    <x v="4"/>
    <s v="20/06/2003"/>
    <s v="Comedy"/>
    <m/>
    <m/>
    <n v="105"/>
    <s v="USA"/>
    <s v="English"/>
    <m/>
    <m/>
    <x v="196"/>
    <s v="Jason Filardi"/>
    <s v="Steve Martin, Queen Latifah, Eugene Levy, Joan Plowright, Jean Smart, Kimberly J. Brown, Angus T. Jones, Missi Pyle, Michael Rosenbaum, Betty White, Steve Harris, Jim Haynie, Aengus James, Jernard Burks, Bronzell Miller"/>
    <x v="364"/>
    <s v="Steve Martin, Queen Latifah"/>
    <s v="When a lonely guy meets a woman on the internet who happens to be in prison, she breaks out to get him to prove her innocence, and proceeds to wreak havoc on his middle-class life."/>
    <s v="When a lonely guy meets a woman"/>
    <n v="5.6"/>
    <n v="34433"/>
    <n v="46417190.21739129"/>
    <n v="33000000"/>
    <x v="538"/>
    <n v="132716677"/>
    <n v="231705722.56341842"/>
    <n v="164729679"/>
    <n v="234"/>
  </r>
  <r>
    <s v="tt0364343"/>
    <x v="646"/>
    <x v="5"/>
    <s v="13/05/2005"/>
    <s v="Drama"/>
    <s v=" Sci-Fi"/>
    <s v=" Thriller"/>
    <n v="95"/>
    <s v="USA, Canada, Germany"/>
    <s v="English"/>
    <m/>
    <m/>
    <x v="515"/>
    <s v="Omar Naim"/>
    <s v="Robin Williams, Mira Sorvino, Jim Caviezel, Mimi Kuzyk, Stephanie Romanov, Tarek Bishara, Genevieve Buechner, Brendan Fletcher, Vincent Gale, Casey Dubois, Liam Ranger, Joely Collins, Michael St. John Smith, Chris Britton, Wanda Cannon"/>
    <x v="324"/>
    <s v="Robin Williams, Mira Sorvino"/>
    <s v="Set in a world with memory recording implants, Alan Hakman is a cutter, someone with the power of final edit over people's recorded histories. His latest assignment is one that puts him in danger."/>
    <s v="Set in a world with memory recording"/>
    <n v="6.2"/>
    <n v="30951"/>
    <m/>
    <m/>
    <x v="4"/>
    <n v="551281"/>
    <m/>
    <n v="3222439"/>
    <n v="154"/>
  </r>
  <r>
    <s v="tt0305711"/>
    <x v="647"/>
    <x v="4"/>
    <s v="19/09/2003"/>
    <s v="Comedy"/>
    <s v=" Romance"/>
    <m/>
    <n v="95"/>
    <s v="USA, Germany"/>
    <s v="English"/>
    <s v="Italian"/>
    <s v="French"/>
    <x v="388"/>
    <s v="Sam Harper"/>
    <s v="Ashton Kutcher, Brittany Murphy, Christian Kane, David Moscow, Monet Mazur, David Rasche, Thad Luckinbill, David Agranov, Taran Killam, Raymond J. Barry, Toshi Toda, George Gaynes, Massimo Schina, Valeria Andrews, Alex Thomas"/>
    <x v="248"/>
    <s v="Ashton Kutcher, Brittany Murphy"/>
    <s v="A young newlywed couple honeymoon in Europe, where obstacles challenge their ability to sustain the marriage."/>
    <s v="A young newlywed couple honeymoon"/>
    <n v="5.5"/>
    <n v="66841"/>
    <n v="25318467.39130434"/>
    <n v="18000000"/>
    <x v="539"/>
    <n v="56127162"/>
    <n v="142859360.82763582"/>
    <n v="101564935"/>
    <n v="202"/>
  </r>
  <r>
    <s v="tt0364517"/>
    <x v="648"/>
    <x v="4"/>
    <d v="2004-12-03T00:00:00"/>
    <s v="Comedy"/>
    <s v=" Drama"/>
    <s v=" Romance"/>
    <n v="93"/>
    <s v="France, Belgium"/>
    <s v="French"/>
    <m/>
    <m/>
    <x v="516"/>
    <s v="Yann Samuell"/>
    <s v="Guillaume Canet, Marion Cotillard, Thibault Verhaeghe, Jos√©phine Lebas-Joly, Emmanuelle Gr√∂nvold, G√©rard Watkins, Gilles Lellouche, Julia Faure, La√´tizia Venezia Tarnowska, √âlodie Navarre, Nathalie Nattier, Robert Willar, Fr√©d√©ric Geerts, Manuela Sanchez, Philippe Drecq"/>
    <x v="428"/>
    <s v="Guillaume Canet, Marion Cotillard"/>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s v="As adults, best friends Julien"/>
    <n v="7.6"/>
    <n v="66430"/>
    <m/>
    <m/>
    <x v="4"/>
    <n v="553504"/>
    <m/>
    <n v="8604201"/>
    <n v="111"/>
  </r>
  <r>
    <s v="tt0306047"/>
    <x v="649"/>
    <x v="4"/>
    <s v="20/02/2004"/>
    <s v="Comedy"/>
    <s v=" Horror"/>
    <m/>
    <n v="84"/>
    <s v="USA, Canada"/>
    <s v="English"/>
    <m/>
    <m/>
    <x v="412"/>
    <s v="Craig Mazin, Pat Proft"/>
    <s v="Pamela Anderson, Jenny McCarthy, Marny Eng, Charlie Sheen, Simon Rex, Jianna Ballard, Jeremy Piven, Anna Faris, Timothy Stack, Elaine Klimaszewski, Diane Klimaszewski, Camryn Manheim, Drew Mikuska, Regina Hall, Darrell Hammond"/>
    <x v="429"/>
    <s v="Pamela Anderson, Jenny McCarthy"/>
    <s v="Cindy must investigate mysterious crop circles and video tapes, and help the President in preventing an alien invasion."/>
    <s v="Cindy must investigate mysterious"/>
    <n v="5.5"/>
    <n v="135366"/>
    <n v="67515913.043478236"/>
    <n v="48000000"/>
    <x v="540"/>
    <n v="110003217"/>
    <n v="310394869.37492925"/>
    <n v="220673217"/>
    <n v="365"/>
  </r>
  <r>
    <s v="tt0306685"/>
    <x v="650"/>
    <x v="4"/>
    <d v="2003-06-06T00:00:00"/>
    <s v="Action"/>
    <s v=" Crime"/>
    <s v=" Drama"/>
    <n v="101"/>
    <s v="USA"/>
    <s v="English"/>
    <s v="Mandarin"/>
    <s v="Korean"/>
    <x v="80"/>
    <s v="John O'Brien, John O'Brien"/>
    <s v="Jet Li, DMX, Anthony Anderson, Kelly Hu, Tom Arnold, Mark Dacascos, Gabrielle Union, Michael Jace, Drag-On, Paige Hurd, Paolo Seganti, Richard Trapp, Ron Yuan, Woon Young Park, Johnny Nguyen"/>
    <x v="76"/>
    <s v="Jet Li, DMX, Anthony Anderson"/>
    <s v="A jewel thief's daughter is kidnapped after he steals a collection of prized black diamonds, which aren't at all what they seem."/>
    <s v="A jewel thief's daughter is kidnapped"/>
    <n v="5.8"/>
    <n v="40829"/>
    <n v="35164538.043478251"/>
    <n v="25000000"/>
    <x v="541"/>
    <n v="34712347"/>
    <n v="79457168.454010844"/>
    <n v="56489558"/>
    <n v="191"/>
  </r>
  <r>
    <s v="tt0306841"/>
    <x v="651"/>
    <x v="4"/>
    <s v="29/08/2003"/>
    <s v="Adventure"/>
    <s v=" Comedy"/>
    <s v=" Family"/>
    <n v="94"/>
    <s v="USA"/>
    <s v="English"/>
    <s v="Italian"/>
    <m/>
    <x v="517"/>
    <s v="Susan Estelle Jansen, Ed Decter"/>
    <s v="Hilary Duff, Adam Lamberg, Hallie Todd, Robert Carradine, Jake Thomas, Ashlie Brillault, Clayton Snyder, Alex Borstein, Yani Gellman, Brendan Kelly, Carly Schroeder, Daniel Escobar, Jody Racicot, Peter Kelamis, Terra C. MacLeod"/>
    <x v="430"/>
    <s v="Hilary Duff, Adam Lamberg"/>
    <s v="Lizzie McGuire has graduated from middle school and takes a trip to Rome, Italy with her class. And what was supposed to be only a normal trip, becomes a teenager's dream come true."/>
    <s v="Lizzie McGuire has graduated from"/>
    <n v="5.5"/>
    <n v="35161"/>
    <n v="23911885.869565211"/>
    <n v="17000000"/>
    <x v="542"/>
    <n v="42734455"/>
    <n v="78113738.222853228"/>
    <n v="55534455"/>
    <n v="170"/>
  </r>
  <r>
    <s v="tt0364955"/>
    <x v="652"/>
    <x v="7"/>
    <d v="2006-12-05T00:00:00"/>
    <s v="Comedy"/>
    <s v=" Drama"/>
    <s v=" Romance"/>
    <n v="102"/>
    <s v="USA"/>
    <s v="English"/>
    <m/>
    <m/>
    <x v="65"/>
    <s v="Daniel Clowes, Daniel Clowes"/>
    <s v="Max Minghella, Sophia Myles, John Malkovich, Jim Broadbent, Matt Keeslar, Ethan Suplee, Joel David Moore, Nick Swardson, Anjelica Huston, Adam Scott, Jack Ong, Scoot McNairy, Jeremy Guskin, Monika Ramnath, Isaac Laskin"/>
    <x v="431"/>
    <s v="Max Minghella, Sophia Myles"/>
    <s v="Starting from childhood attempts at illustration, the protagonist pursues his true obsession to art school. But as he learns how the art world really works, he finds that he must adapt his vision to the reality that confronts him."/>
    <s v="Starting from childhood attempts"/>
    <n v="6.3"/>
    <n v="16512"/>
    <m/>
    <m/>
    <x v="4"/>
    <n v="3297137"/>
    <m/>
    <n v="3306629"/>
    <n v="139"/>
  </r>
  <r>
    <s v="tt0364961"/>
    <x v="653"/>
    <x v="5"/>
    <s v="25/02/2005"/>
    <s v="Biography"/>
    <s v=" Crime"/>
    <s v=" Drama"/>
    <n v="95"/>
    <s v="USA, Mexico"/>
    <s v="English"/>
    <m/>
    <m/>
    <x v="518"/>
    <s v="Kevin Kennedy, Niels Mueller"/>
    <s v="Sean Penn, Naomi Watts, Don Cheadle, Jack Thompson, Brad William Henke, Nick Searcy, Michael Wincott, Mykelti Williamson, April Grace, Lily Knight, Jared Dorrance, Jenna Milton, Mariah Massa, Eileen Ryan, Derek Greene"/>
    <x v="351"/>
    <s v="Sean Penn, Naomi Watts"/>
    <s v="Based on real life events, Assassination is set in 1974 and centers on a businessman who decides to take extreme measures to achieve his American dream."/>
    <s v="Based on real life events, Assassination"/>
    <n v="6.9"/>
    <n v="25041"/>
    <m/>
    <m/>
    <x v="4"/>
    <n v="708776"/>
    <m/>
    <n v="4426087"/>
    <n v="204"/>
  </r>
  <r>
    <s v="tt0307453"/>
    <x v="654"/>
    <x v="5"/>
    <s v="25/02/2005"/>
    <s v="Animation"/>
    <s v=" Adventure"/>
    <s v=" Comedy"/>
    <n v="90"/>
    <s v="USA"/>
    <s v="English"/>
    <m/>
    <m/>
    <x v="519"/>
    <s v="Michael J. Wilson, Rob Letterman"/>
    <s v="Will Smith, Robert De Niro, Ren√©e Zellweger, Jack Black, Angelina Jolie, Martin Scorsese, Ziggy Marley, Doug E. Doug, Michael Imperioli, Vincent Pastore, Peter Falk, Katie Couric, David Soren, David P. Smith, Bobb'e J. Thompson"/>
    <x v="45"/>
    <s v="Will Smith, Robert De Niro"/>
    <s v="When a son of a gangster shark boss is accidentally killed while on the hunt, his would-be prey and his vegetarian brother decide to use the incident to their own advantage."/>
    <s v="When a son of a gangster shark"/>
    <n v="6"/>
    <n v="163930"/>
    <n v="102757146.63843299"/>
    <n v="75000000"/>
    <x v="543"/>
    <n v="160861908"/>
    <n v="513215607.77061391"/>
    <n v="374583879"/>
    <n v="321"/>
  </r>
  <r>
    <s v="tt0307479"/>
    <x v="655"/>
    <x v="3"/>
    <s v="28/03/2003"/>
    <s v="Drama"/>
    <s v=" Mystery"/>
    <s v=" Romance"/>
    <n v="99"/>
    <s v="USA"/>
    <s v="English"/>
    <m/>
    <m/>
    <x v="116"/>
    <s v="Stanislaw Lem, Steven Soderbergh"/>
    <s v="George Clooney, Natascha McElhone, Viola Davis, Jeremy Davies, Ulrich Tukur, John Cho, Morgan Rusler, Shane Skelton, Donna Kimball, Michael Ensign, Elpidia Carrillo, Kent Faulcon, Lauren Cohn, Tony Clemons"/>
    <x v="33"/>
    <s v="George Clooney, Natascha McElhone"/>
    <s v="A troubled psychologist is sent to investigate the crew of an isolated research station orbiting a bizarre planet."/>
    <s v="A troubled psychologist is sent"/>
    <n v="6.2"/>
    <n v="78140"/>
    <n v="67615992.217898846"/>
    <n v="47000000"/>
    <x v="544"/>
    <n v="14973382"/>
    <n v="43163111.732840471"/>
    <n v="30002758"/>
    <n v="738"/>
  </r>
  <r>
    <s v="tt0365376"/>
    <x v="656"/>
    <x v="4"/>
    <s v="27/08/2004"/>
    <s v="Drama"/>
    <s v=" Horror"/>
    <s v=" Mystery"/>
    <n v="114"/>
    <s v="South Korea"/>
    <s v="Korean"/>
    <m/>
    <m/>
    <x v="520"/>
    <s v="Jee-woon Kim"/>
    <s v="Kap-su Kim, Jung-ah Yum, Soo-jung Lim, Geun-young Moon, Dae-yeon Lee, Seung-bi Lee, Mi-hyeon Park, Gi-hong Woo"/>
    <x v="432"/>
    <s v="Kap-su Kim, Jung-ah Yum"/>
    <s v="A family is haunted by the tragedies of deaths within the family."/>
    <s v="A family is haunted by the tragedies"/>
    <n v="7.2"/>
    <n v="54891"/>
    <m/>
    <m/>
    <x v="4"/>
    <n v="72541"/>
    <m/>
    <n v="1045252"/>
    <n v="263"/>
  </r>
  <r>
    <s v="tt0307901"/>
    <x v="657"/>
    <x v="3"/>
    <s v="18/04/2003"/>
    <s v="Drama"/>
    <m/>
    <m/>
    <n v="135"/>
    <s v="USA"/>
    <s v="English"/>
    <m/>
    <m/>
    <x v="217"/>
    <s v="David Benioff, David Benioff"/>
    <s v="Edward Norton, Philip Seymour Hoffman, Barry Pepper, Rosario Dawson, Anna Paquin, Brian Cox, Tony Siragusa, Levani, Tony Devon, Misha Kuznetsov, Isiah Whitlock Jr., Michael Genet, Patrice O'Neal, Al Palagonia, Aaron Stanford"/>
    <x v="433"/>
    <s v="Edward Norton, Philip Seymour Hoffman"/>
    <s v="Cornered by the DEA, convicted New York drug dealer Montgomery Brogan reevaluates his life in the 24 remaining hours before facing a seven-year jail term."/>
    <s v="Cornered by the DEA, convicted"/>
    <n v="7.6"/>
    <n v="167876"/>
    <n v="7193190.6614786005"/>
    <n v="5000000"/>
    <x v="545"/>
    <n v="13084595"/>
    <n v="34429566.907198451"/>
    <n v="23932055"/>
    <n v="476"/>
  </r>
  <r>
    <s v="tt0307987"/>
    <x v="658"/>
    <x v="4"/>
    <s v="19/11/2004"/>
    <s v="Comedy"/>
    <s v=" Crime"/>
    <s v=" Drama"/>
    <n v="92"/>
    <s v="Germany, USA"/>
    <s v="English"/>
    <m/>
    <m/>
    <x v="65"/>
    <s v="Glenn Ficarra, John Requa"/>
    <s v="Billy Bob Thornton, Tony Cox, Brett Kelly, Lauren Graham, Lauren Tom, Bernie Mac, John Ritter, Ajay Naidu, Lorna Scott, Harrison Bieker, Alex Borstein, Alexandra Korhan, Dylan Charles, Billy Gardell, Lisa Ross"/>
    <x v="253"/>
    <s v="Billy Bob Thornton, Tony Cox"/>
    <s v="A miserable conman and his partner pose as Santa and his Little Helper to rob department stores on Christmas Eve. But they run into problems when the conman befriends a troubled kid."/>
    <s v="A miserable conman and his partner"/>
    <n v="7"/>
    <n v="131787"/>
    <n v="32351374.999999989"/>
    <n v="23000000"/>
    <x v="546"/>
    <n v="60060328"/>
    <n v="107587857.8857554"/>
    <n v="76488889"/>
    <n v="500"/>
  </r>
  <r>
    <s v="tt0365686"/>
    <x v="659"/>
    <x v="2"/>
    <s v="22/09/2005"/>
    <s v="Action"/>
    <s v=" Crime"/>
    <s v=" Drama"/>
    <n v="111"/>
    <s v="France, UK"/>
    <s v="English"/>
    <s v="Cantonese"/>
    <m/>
    <x v="485"/>
    <s v="Luc Besson, Guy Ritchie"/>
    <s v="Jason Statham, Ray Liotta, Vincent Pastore, Andr√© Benjamin, Terence Maynard, Andrew Howard, Mark Strong, Francesca Annis, Mem Ferda, Anjela Lauren Smith, Elana Binysh, Shend, Bill Moody, Stephen Walters, Vincent Riotta"/>
    <x v="160"/>
    <s v="Jason Statham, Ray Liotta"/>
    <s v="Gambler Jake Green enters into a game with potentially deadly consequences."/>
    <s v="Gambler Jake Green enters into"/>
    <n v="6.4"/>
    <n v="88470"/>
    <m/>
    <m/>
    <x v="4"/>
    <n v="84738"/>
    <m/>
    <n v="7155807"/>
    <n v="512"/>
  </r>
  <r>
    <s v="tt0308055"/>
    <x v="660"/>
    <x v="7"/>
    <s v="19/01/2007"/>
    <s v="Biography"/>
    <s v=" Drama"/>
    <s v=" History"/>
    <n v="117"/>
    <s v="USA"/>
    <s v="English"/>
    <s v="Spanish"/>
    <m/>
    <x v="521"/>
    <s v="Emilio Estevez"/>
    <s v="Harry Belafonte, Joy Bryant, Nick Cannon, Emilio Estevez, Laurence Fishburne, Brian Geraghty, Heather Graham, Anthony Hopkins, Helen Hunt, Joshua Jackson, David Krumholtz, Ashton Kutcher, Shia LaBeouf, Lindsay Lohan, William H. Macy"/>
    <x v="434"/>
    <s v="Harry Belafonte, Joy Bryant"/>
    <s v="The story of the assassination of U.S. Senator"/>
    <s v="The story of the assassination"/>
    <n v="7"/>
    <n v="40767"/>
    <n v="17972986.111111082"/>
    <n v="14000000"/>
    <x v="547"/>
    <n v="11242801"/>
    <n v="26598232.416111067"/>
    <n v="20718608"/>
    <n v="275"/>
  </r>
  <r>
    <s v="tt0308208"/>
    <x v="661"/>
    <x v="3"/>
    <s v="26/09/2003"/>
    <s v="Action"/>
    <s v=" Crime"/>
    <s v=" Mystery"/>
    <n v="91"/>
    <s v="USA, Germany"/>
    <s v="English"/>
    <m/>
    <m/>
    <x v="522"/>
    <s v="Alan B. McElroy"/>
    <s v="Antonio Banderas, Lucy Liu, Gregg Henry, Ray Park, Talisa Soto, Miguel Sandoval, Terry Chen, Roger Cross, Sandrine Holt, Steve Bacic, Aidan Drummond, Eric Breker, Tony Alcantar, David Parker, Josephine Jacob"/>
    <x v="202"/>
    <s v="Antonio Banderas, Lucy Liu"/>
    <s v="Tasked with destroying each other, an FBI agent and a rogue DIA agent soon discover that there's a much bigger enemy at work."/>
    <s v="Tasked with destroying each other,"/>
    <n v="3.7"/>
    <n v="19001"/>
    <n v="100704669.2607004"/>
    <n v="70000000"/>
    <x v="548"/>
    <n v="14307963"/>
    <n v="28995606.253968876"/>
    <n v="20154899"/>
    <n v="282"/>
  </r>
  <r>
    <s v="tt0308383"/>
    <x v="662"/>
    <x v="4"/>
    <s v="19/12/2003"/>
    <s v="Drama"/>
    <s v=" Romance"/>
    <s v=" Thriller"/>
    <n v="106"/>
    <s v="Germany, Ireland, USA"/>
    <s v="English"/>
    <m/>
    <m/>
    <x v="523"/>
    <s v="Philip Roth, Nicholas Meyer"/>
    <s v="Anthony Hopkins, Nicole Kidman, Ed Harris, Gary Sinise, Wentworth Miller, Jacinda Barrett, Harry Lennix, Clark Gregg, Anna Deavere Smith, Lizan Mitchell, Kerry Washington, Phyllis Newman, Margo Martindale, Ron Canada, Mili Avital"/>
    <x v="189"/>
    <s v="Anthony Hopkins, Nicole Kidman"/>
    <s v="When a disgraced former college dean has a romance with a mysterious younger woman haunted by her dark, twisted past, he is forced to confront a shocking fact about his own life that he has kept secret for fifty years."/>
    <s v="When a disgraced former college"/>
    <n v="6.2"/>
    <n v="28886"/>
    <n v="42197445.652173899"/>
    <n v="30000000"/>
    <x v="549"/>
    <n v="5381908"/>
    <n v="32286767.897543468"/>
    <n v="22954068"/>
    <n v="227"/>
  </r>
  <r>
    <s v="tt0365847"/>
    <x v="663"/>
    <x v="2"/>
    <s v="23/09/2005"/>
    <s v="Action"/>
    <s v=" Adventure"/>
    <s v=" Comedy"/>
    <n v="122"/>
    <s v="Hong Kong, China"/>
    <s v="Mandarin"/>
    <s v="Cantonese"/>
    <s v="English"/>
    <x v="524"/>
    <s v="Stanley Tong, Hui-Ling Wang"/>
    <s v="Bing Shao, Jackie Chan, Weixing Yao, Jianzhong Zhang, Hee-seon Kim, Min-su Choi, Yang Jian, Gang Wu, Tony Ka Fai Leung, Maggie Lau, Leon Head, Sudhanshu Pandey, Jingke Liang, Gang Cai, Sasidharan Nair Sajith Kumar"/>
    <x v="435"/>
    <s v="Bing Shao, Jackie Chan"/>
    <s v="Archeologist Jack keeps having reoccurring dreams of a past life, where he is the great General Meng Yi, who is sworn to protect a Korean Princess named Ok-Soo. Jack decides to go investigate everything with his friend William."/>
    <s v="Archeologist Jack keeps having"/>
    <n v="6.1"/>
    <n v="14201"/>
    <m/>
    <n v="15000000"/>
    <x v="4"/>
    <m/>
    <m/>
    <n v="6669097"/>
    <n v="65"/>
  </r>
  <r>
    <s v="tt0308506"/>
    <x v="664"/>
    <x v="3"/>
    <s v="15/08/2003"/>
    <s v="Comedy"/>
    <s v=" Family"/>
    <s v=" Fantasy"/>
    <n v="99"/>
    <s v="USA"/>
    <s v="English"/>
    <m/>
    <m/>
    <x v="525"/>
    <s v="Michael Elliot, Michael Elliot"/>
    <s v="Shad Moss, Morris Chestnut, Jonathan Lipnicki, Brenda Song, Jesse Plemons, Julius Ritter, Crispin Glover, Anne Meara, Robert Forster, Eugene Levy, Roger W. Morrissey, Timon Kyle Durrett, Stephen Thompson, Alex Krilov, David Brown"/>
    <x v="436"/>
    <s v="Shad Moss, Morris Chestnut"/>
    <s v="A 14-year-old orphan becomes an NBA superstar after trying on a pair of sneakers with the faded initials &quot;M.J.&quot; inside."/>
    <s v="A 14-year-old orphan becomes an"/>
    <n v="5.3"/>
    <n v="18656"/>
    <n v="43159143.968871601"/>
    <n v="30000000"/>
    <x v="550"/>
    <n v="51432760"/>
    <n v="89590873.188326865"/>
    <n v="62274780"/>
    <n v="72"/>
  </r>
  <r>
    <s v="tt0308644"/>
    <x v="665"/>
    <x v="5"/>
    <d v="2005-04-02T00:00:00"/>
    <s v="Biography"/>
    <s v=" Drama"/>
    <s v=" Family"/>
    <n v="106"/>
    <s v="USA, UK"/>
    <s v="English"/>
    <m/>
    <m/>
    <x v="472"/>
    <s v="Allan Knee, David Magee"/>
    <s v="Johnny Depp, Kate Winslet, Julie Christie, Radha Mitchell, Dustin Hoffman, Freddie Highmore, Joe Prospero, Nick Roud, Luke Spill, Ian Hart, Kelly Macdonald, Mackenzie Crook, Eileen Essell, Jimmy Gardner, Oliver Fox"/>
    <x v="6"/>
    <s v="Johnny Depp, Kate Winslet"/>
    <s v="The story of Sir J.M. Barrie's friendship with a family who inspired him to create Peter Pan"/>
    <s v="The story of Sir J.M. Barrie's"/>
    <n v="7.7"/>
    <n v="196369"/>
    <n v="34252382.212811001"/>
    <n v="25000000"/>
    <x v="551"/>
    <n v="51680613"/>
    <n v="159822455.273388"/>
    <n v="116650613"/>
    <n v="658"/>
  </r>
  <r>
    <s v="tt0308878"/>
    <x v="666"/>
    <x v="4"/>
    <s v="16/05/2003"/>
    <s v="Comedy"/>
    <s v=" Drama"/>
    <s v=" Romance"/>
    <n v="96"/>
    <s v="USA, France, UK"/>
    <s v="English"/>
    <m/>
    <m/>
    <x v="94"/>
    <s v="Neil LaBute, Neil LaBute"/>
    <s v="Gretchen Mol, Paul Rudd, Rachel Weisz, Frederick Weller"/>
    <x v="437"/>
    <s v="Gretchen Mol, Paul Rudd"/>
    <s v="A quiet, unassuming man begins to change in a major way as a result of meeting a new, art-student girlfriend, and his friends are unsettled by the transformation."/>
    <s v="A quiet, unassuming man begins"/>
    <n v="6.7"/>
    <n v="10816"/>
    <n v="5626326.0869565196"/>
    <n v="4000000"/>
    <x v="552"/>
    <n v="735992"/>
    <n v="1162704.1977554343"/>
    <n v="826617"/>
    <n v="110"/>
  </r>
  <r>
    <s v="tt0309377"/>
    <x v="667"/>
    <x v="3"/>
    <s v="22/11/2002"/>
    <s v="Action"/>
    <s v=" Crime"/>
    <s v=" Drama"/>
    <n v="110"/>
    <s v="USA"/>
    <s v="English"/>
    <s v="Spanish"/>
    <m/>
    <x v="136"/>
    <s v="Michael Connelly, Brian Helgeland"/>
    <s v="Clint Eastwood, Jeff Daniels, Anjelica Huston, Wanda De Jesus, Tina Lifford, Paul Rodriguez, Dylan Walsh, Mason Lucero, Gerry Becker, Rick Hoffman, Alix Koromzay, Igor Jijikine, Dina Eastwood, Beverly Leech, June Kyoto Lu"/>
    <x v="127"/>
    <s v="Clint Eastwood, Jeff Daniels"/>
    <s v="Still recovering from a heart transplant, retired F.B.I. profiler Terry McCaleb ("/>
    <s v="Still recovering from a heart"/>
    <n v="6.4"/>
    <n v="41405"/>
    <n v="71931906.614785999"/>
    <n v="50000000"/>
    <x v="553"/>
    <n v="26235081"/>
    <n v="45741093.720389113"/>
    <n v="31794718"/>
    <n v="283"/>
  </r>
  <r>
    <s v="tt0309530"/>
    <x v="668"/>
    <x v="4"/>
    <s v="23/01/2004"/>
    <s v="Comedy"/>
    <s v=" Romance"/>
    <m/>
    <n v="101"/>
    <s v="USA, Germany"/>
    <s v="English"/>
    <m/>
    <m/>
    <x v="184"/>
    <s v="Eve Ahlert, Dennis Drake"/>
    <s v="Ren√©e Zellweger, Ewan McGregor, Sarah Paulson, David Hyde Pierce, Rachel Dratch, Jack Plotnick, Tony Randall, John Aylward, Warren Munson, Matt Ross, Michael Ensign, Timothy Omundson, Jeri Ryan, Ivana Milicevic, Melissa George"/>
    <x v="254"/>
    <s v="Ren√©e Zellweger, Ewan McGregor"/>
    <s v="In 1962 New York City, love blossoms between a playboy journalist and a feminist advice author."/>
    <s v="In 1962 New York City, love blossoms"/>
    <n v="6.3"/>
    <n v="38891"/>
    <n v="49230353.260869548"/>
    <n v="35000000"/>
    <x v="554"/>
    <n v="20305251"/>
    <n v="55515115.630548894"/>
    <n v="39468111"/>
    <n v="307"/>
  </r>
  <r>
    <s v="tt0366292"/>
    <x v="669"/>
    <x v="4"/>
    <d v="2004-09-07T00:00:00"/>
    <s v="Horror"/>
    <s v=" Mystery"/>
    <m/>
    <n v="112"/>
    <s v="Japan"/>
    <s v="Japanese"/>
    <s v="English"/>
    <m/>
    <x v="233"/>
    <s v="Yasushi Akimoto, Minako Daira"/>
    <s v="Ko Shibasaki, Shin'ichi Tsutsumi, Kazue Fukiishi, Anna Nagata, Atsushi Ida, Mariko Tsutsui, Kumiko Imai, Keiko Tomita, Kayoko Fujii, Yoshiko Noda, Azusa, Tetsushi Tanaka, Mitsuhiro Sato, Kaoru Hanaki, Hassei Takano"/>
    <x v="438"/>
    <s v="Ko Shibasaki, Shin'ichi Tsutsumi"/>
    <s v="People mysteriously start receiving voicemail messages from their future selves, foretelling their deaths."/>
    <s v="People mysteriously start receiving"/>
    <n v="6.2"/>
    <n v="16501"/>
    <m/>
    <m/>
    <x v="4"/>
    <m/>
    <m/>
    <n v="17605379"/>
    <n v="78"/>
  </r>
  <r>
    <s v="tt0309593"/>
    <x v="670"/>
    <x v="4"/>
    <s v="14/08/2003"/>
    <s v="Horror"/>
    <s v=" Thriller"/>
    <m/>
    <n v="90"/>
    <s v="USA, Canada"/>
    <s v="English"/>
    <m/>
    <m/>
    <x v="526"/>
    <s v="J. Mackye Gruber, Eric Bress"/>
    <s v="Ali Larter, A.J. Cook, Michael Landes, David Paetkau, James Kirk, Lynda Boyd, Keegan Connor Tracy, Jonathan Cherry, Terrence 'T.C.' Carson, Justina Machado, Tony Todd, Sarah Carter, Alejandro Rae, Shaun Sipos, Andrew Airlie"/>
    <x v="439"/>
    <s v="Ali Larter, A.J. Cook"/>
    <s v="When Kimberly has a violent premonition of a highway pileup she blocks the freeway, keeping a few others meant to die, safe. Or are they? The survivors mysteriously start dying and it's up to Kimberly to stop it before she's next."/>
    <s v="When Kimberly has a violent premonition"/>
    <n v="6.2"/>
    <n v="149294"/>
    <n v="36571119.565217383"/>
    <n v="26000000"/>
    <x v="555"/>
    <n v="46961214"/>
    <n v="127916111.61749452"/>
    <n v="90941129"/>
    <n v="497"/>
  </r>
  <r>
    <s v="tt0309698"/>
    <x v="671"/>
    <x v="4"/>
    <s v="20/06/2003"/>
    <s v="Mystery"/>
    <s v=" Thriller"/>
    <m/>
    <n v="90"/>
    <s v="USA"/>
    <s v="English"/>
    <m/>
    <m/>
    <x v="0"/>
    <s v="Michael Cooney"/>
    <s v="John Cusack, Ray Liotta, Amanda Peet, John Hawkes, Alfred Molina, Clea DuVall, John C. McGinley, William Lee Scott, Jake Busey, Pruitt Taylor Vince, Rebecca De Mornay, Carmen Argenziano, Marshall Bell, Leila Kenzle, Matt Letscher"/>
    <x v="43"/>
    <s v="John Cusack, Ray Liotta"/>
    <s v="Stranded at a desolate Nevada motel during a nasty rain storm, ten strangers become acquainted with each other when they realize that they're being killed off one by one."/>
    <s v="Stranded at a desolate Nevada"/>
    <n v="7.3"/>
    <n v="222620"/>
    <n v="39384282.608695641"/>
    <n v="28000000"/>
    <x v="556"/>
    <n v="52159536"/>
    <n v="126957395.49834779"/>
    <n v="90259536"/>
    <n v="777"/>
  </r>
  <r>
    <s v="tt0309820"/>
    <x v="672"/>
    <x v="4"/>
    <s v="30/04/2004"/>
    <s v="Biography"/>
    <s v=" Drama"/>
    <s v=" History"/>
    <n v="123"/>
    <s v="Germany, USA, Czech Republic, Italy"/>
    <s v="English"/>
    <s v="Latin"/>
    <m/>
    <x v="527"/>
    <s v="Camille Thomasson, Bart Gavigan"/>
    <s v="Joseph Fiennes, Alfred Molina, Jonathan Firth, Claire Cox, Peter Ustinov, Bruno Ganz, Uwe Ochsenknecht, Mathieu Carri√®re, Benjamin Sadler, Jochen Horst, Torben Liebrecht, Maria Simon, Lars Rudolph, Marco Hofschneider, Christopher Buchholz"/>
    <x v="440"/>
    <s v="Joseph Fiennes, Alfred Molina"/>
    <s v="During the early sixteenth century, idealistic German monk Martin Luther, disgusted by the materialism in the Catholic Church, begins the dialogue that will lead to the Protestant Reformation."/>
    <s v="During the early sixteenth century,"/>
    <n v="6.5"/>
    <n v="14560"/>
    <n v="42197445.652173899"/>
    <n v="30000000"/>
    <x v="557"/>
    <n v="5791328"/>
    <n v="41680785.753934771"/>
    <n v="29632684"/>
    <n v="110"/>
  </r>
  <r>
    <s v="tt0366777"/>
    <x v="673"/>
    <x v="5"/>
    <d v="2005-08-04T00:00:00"/>
    <s v="Comedy"/>
    <s v=" Crime"/>
    <s v=" Drama"/>
    <n v="98"/>
    <s v="UK"/>
    <s v="English"/>
    <m/>
    <m/>
    <x v="70"/>
    <s v="Frank Cottrell Boyce"/>
    <s v="Alex Etel, Lewis McGibbon, James Nesbitt, Daisy Donovan, Christopher Fulford, Pearce Quigley, Jane Hogarth, Alun Armstrong, Enzo Cilenti, Nasser Memarzia, Kathryn Pogson, Harry Kirkham, Cornelius Macarthy, Kolade Agboke, Leslie Phillips"/>
    <x v="441"/>
    <s v="Alex Etel, Lewis McGibbon"/>
    <s v="Ethics, being human and the soul come to the fore when a 7-year old finds a bag of Pounds just days before the currency is switched to Euros and learns what we are really made of."/>
    <s v="Ethics, being human and the soul"/>
    <n v="6.8"/>
    <n v="24327"/>
    <m/>
    <m/>
    <x v="4"/>
    <n v="6584159"/>
    <m/>
    <n v="11782282"/>
    <n v="160"/>
  </r>
  <r>
    <s v="tt0309912"/>
    <x v="674"/>
    <x v="3"/>
    <s v="27/06/2003"/>
    <s v="Adventure"/>
    <s v=" Drama"/>
    <s v=" Romance"/>
    <n v="132"/>
    <s v="UK, USA"/>
    <s v="English"/>
    <m/>
    <m/>
    <x v="528"/>
    <s v="Charles Dickens, Douglas McGrath"/>
    <s v="Stella Gonet, Andrew Havill, Henry McGrath, Hugh Mitchell, Poppy Rogers, Jessie Lou Roberts, Charlie Hunnam, Romola Garai, Tom Courtenay, Christopher Plummer, Anne Hathaway, Jim Broadbent, Angela Curran, Jamie Bell, Juliet Stevenson"/>
    <x v="442"/>
    <s v="Stella Gonet, Andrew Havill"/>
    <s v="A young, compassionate man struggles to save his family and friends from the abusive exploitation of his cold-heartedly grasping uncle."/>
    <s v="A young, compassionate man struggles"/>
    <n v="7.1"/>
    <n v="11371"/>
    <n v="14386381.322957201"/>
    <n v="10000000"/>
    <x v="558"/>
    <n v="1587173"/>
    <n v="5253132.4718287941"/>
    <n v="3651462"/>
    <n v="100"/>
  </r>
  <r>
    <s v="tt0309987"/>
    <x v="675"/>
    <x v="4"/>
    <d v="2003-10-10T00:00:00"/>
    <s v="Drama"/>
    <s v=" Romance"/>
    <m/>
    <n v="115"/>
    <s v="UK, France, Italy, USA"/>
    <s v="English"/>
    <s v="French"/>
    <m/>
    <x v="529"/>
    <s v="Gilbert Adair, Gilbert Adair"/>
    <s v="Michael Pitt, Eva Green, Louis Garrel, Anna Chancellor, Robin Renucci, Jean-Pierre Kalfon, Jean-Pierre L√©aud, Florian Cadiou, Pierre Hancisse, Valentin Merlet, Lola Peploe, Ingy Fillion"/>
    <x v="443"/>
    <s v="Michael Pitt, Eva Green"/>
    <s v="A young American studying in Paris in 1968 strikes up a friendship with a French brother and sister. Set against the background of the '68 Paris student riots."/>
    <s v="A young American studying in Paris"/>
    <n v="7.2"/>
    <n v="108573"/>
    <n v="21098722.82608695"/>
    <n v="15000000"/>
    <x v="559"/>
    <n v="2532228"/>
    <n v="21269151.276168473"/>
    <n v="15121165"/>
    <n v="268"/>
  </r>
  <r>
    <s v="tt0310357"/>
    <x v="676"/>
    <x v="4"/>
    <s v="29/07/2005"/>
    <s v="Drama"/>
    <s v=" Horror"/>
    <s v=" Thriller"/>
    <n v="100"/>
    <s v="Canada, USA"/>
    <s v="English"/>
    <m/>
    <m/>
    <x v="530"/>
    <s v="Glen Morgan, Gilbert Ralston"/>
    <s v="Crispin Glover, R. Lee Ermey, Laura Harring, Jackie Burroughs, Ashlyn Gere, William S. Taylor, Edward Horn, Gus Lynch, Laara Sadiq, David Parker, Ty Olsson"/>
    <x v="444"/>
    <s v="Crispin Glover, R. Lee Ermey"/>
    <s v="A young man with an unusual connection to rats uses them at his own sociopathic will."/>
    <s v="A young man with an unusual connection"/>
    <n v="6.1"/>
    <n v="17329"/>
    <n v="28131630.434782598"/>
    <n v="20000000"/>
    <x v="560"/>
    <n v="6886089"/>
    <n v="12046788.408945648"/>
    <n v="8564586"/>
    <n v="215"/>
  </r>
  <r>
    <s v="tt0310775"/>
    <x v="677"/>
    <x v="3"/>
    <s v="29/03/2002"/>
    <s v="Crime"/>
    <s v=" Drama"/>
    <s v=" Thriller"/>
    <n v="129"/>
    <s v="South Korea"/>
    <s v="Korean"/>
    <s v="Korean Sign Language"/>
    <m/>
    <x v="79"/>
    <s v="Myeong-chan Park, Mu-yeong Lee"/>
    <s v="Kang-ho Song, Ha-kyun Shin, Doona Bae, Ji-Eun Lim, Bo-bae Han, Dae-yeon Lee, Ju-bong Gi, Se-dong Kim, Yoon-mi Lee, Seung-bum Ryoo, Dae-han Ji, Jong-su Heo, Masashi Fujimoto, Gyu-su Jeong, Jae-yeong Jeong"/>
    <x v="445"/>
    <s v="Kang-ho Song, Ha-kyun Shin"/>
    <s v="A recently laid off factory worker kidnaps his former boss' friend's daughter, hoping to use the ransom money to pay for his sister's kidney transplant."/>
    <s v="A recently laid off factory worker"/>
    <n v="7.6"/>
    <n v="61058"/>
    <n v="5754552.5291828802"/>
    <n v="4000000"/>
    <x v="561"/>
    <n v="45289"/>
    <n v="2943541.3756031133"/>
    <n v="2046061"/>
    <n v="141"/>
  </r>
  <r>
    <s v="tt0367110"/>
    <x v="678"/>
    <x v="5"/>
    <s v="17/12/2004"/>
    <s v="Drama"/>
    <m/>
    <m/>
    <n v="210"/>
    <s v="India"/>
    <s v="Hindi"/>
    <s v="English"/>
    <m/>
    <x v="90"/>
    <s v="M.G. Sathya, Ashutosh Gowariker"/>
    <s v="Shah Rukh Khan, Gayatri Joshi, Kishori Ballal, Smit Sheth, Lekh Tandon, Rajesh Vivek, Daya Shankar Pandey, Farrukh Jaffar, Vishnudutt Gaur, Raja Awasthi, Vishwa Mohan Badola, Bhim Vakani, Rahul Vohra, Rajesh Balwani, Bachan Pachehra"/>
    <x v="390"/>
    <s v="Shah Rukh Khan, Gayatri Joshi"/>
    <s v="A successful Indian scientist returns to an Indian village to take his nanny to America with him and in the process rediscovers his roots."/>
    <s v="A successful Indian scientist"/>
    <n v="8.1999999999999993"/>
    <n v="81338"/>
    <m/>
    <m/>
    <x v="4"/>
    <n v="1223240"/>
    <m/>
    <n v="1953889"/>
    <n v="284"/>
  </r>
  <r>
    <s v="tt0310910"/>
    <x v="679"/>
    <x v="4"/>
    <d v="2003-12-09T00:00:00"/>
    <s v="Crime"/>
    <s v=" Thriller"/>
    <m/>
    <n v="97"/>
    <s v="USA, Canada, Germany"/>
    <s v="English"/>
    <m/>
    <m/>
    <x v="531"/>
    <s v="Doug Jung"/>
    <s v="Edward Burns, Rachel Weisz, Morris Chestnut, Leland Orser, Louis Lombardi, Paul Giamatti, Brian Van Holt, Donal Logue, Luis Guzm√°n, April O'Brien, Jay Giannone, Tommy 'Tiny' Lister, Franky G, Dustin Hoffman, Melissa Lawner"/>
    <x v="446"/>
    <s v="Edward Burns, Rachel Weisz"/>
    <s v="Jake Vig is a consummate grifter about to pull his biggest con yet, one set to avenge his friend's murder. But his last scam backfired, leaving him indebted to a mob boss and his enforcer."/>
    <s v="Jake Vig is a consummate grifter"/>
    <n v="6.7"/>
    <n v="33007"/>
    <n v="21098722.82608695"/>
    <n v="15000000"/>
    <x v="562"/>
    <n v="12251640"/>
    <n v="32371356.897097815"/>
    <n v="23014206"/>
    <n v="144"/>
  </r>
  <r>
    <s v="tt0311113"/>
    <x v="680"/>
    <x v="4"/>
    <s v="19/12/2003"/>
    <s v="Action"/>
    <s v=" Adventure"/>
    <s v=" Drama"/>
    <n v="138"/>
    <s v="USA"/>
    <s v="English"/>
    <s v="French"/>
    <s v="Portuguese"/>
    <x v="532"/>
    <s v="Patrick O'Brian, Peter Weir"/>
    <s v="Russell Crowe, Paul Bettany, James D'Arcy, Edward Woodall, Chris Larkin, Max Pirkis, Jack Randall, Max Benitz, Lee Ingleby, Richard Pates, Robert Pugh, Richard McCabe, Ian Mercer, Tony Dolan, David Threlfall"/>
    <x v="92"/>
    <s v="Russell Crowe, Paul Bettany"/>
    <s v="During the Napoleonic Wars, a brash British captain pushes his ship and crew to their limits in pursuit of a formidable French war vessel around South America."/>
    <s v="During the Napoleonic Wars, a"/>
    <n v="7.4"/>
    <n v="198459"/>
    <n v="210987228.2608695"/>
    <n v="150000000"/>
    <x v="563"/>
    <n v="93927920"/>
    <n v="297664347.3145923"/>
    <n v="211622535"/>
    <n v="722"/>
  </r>
  <r>
    <s v="tt0367495"/>
    <x v="681"/>
    <x v="4"/>
    <s v="14/01/2003"/>
    <s v="Adventure"/>
    <s v=" Comedy"/>
    <s v=" Drama"/>
    <n v="160"/>
    <s v="India"/>
    <s v="Tamil"/>
    <m/>
    <m/>
    <x v="533"/>
    <s v="Kamal Haasan, Kamal Haasan"/>
    <s v="Kamal Haasan, Madhavan, Kiran Rathod, Nassar, Santhana Bharathi, Uma Riyaz Khan, Yugi Sethu, Ilavarasu, Balu Anand, Seema, R.S. Shivaji, Laxmi Rattan, Chelladurai, Hillaary, Jacob"/>
    <x v="447"/>
    <s v="Kamal Haasan, Madhavan"/>
    <s v="Two men, one young and arrogant, the other damaged - physically but not spiritually - by life, are thrown together by circumstances, and find that they are in some ways bound together by fate."/>
    <s v="Two men, one young and arrogant,"/>
    <n v="8.6999999999999993"/>
    <n v="15469"/>
    <m/>
    <m/>
    <x v="4"/>
    <m/>
    <m/>
    <m/>
    <n v="81"/>
  </r>
  <r>
    <s v="tt0311289"/>
    <x v="682"/>
    <x v="4"/>
    <s v="15/08/2003"/>
    <s v="Adventure"/>
    <s v=" Comedy"/>
    <s v=" Drama"/>
    <n v="117"/>
    <s v="USA"/>
    <s v="English"/>
    <m/>
    <m/>
    <x v="263"/>
    <s v="Louis Sachar, Louis Sachar"/>
    <s v="Sigourney Weaver, Jon Voight, Tim Blake Nelson, Shia LaBeouf, Khleo Thomas, Jake M. Smith, Byron Cotton, Brenden Jefferson, Miguel Castro, Max Kasch, Noah Poletiek, Zane Holtz, Steven Kozlowski, Ski Carr, Jim Wilkey"/>
    <x v="22"/>
    <s v="Sigourney Weaver, Jon Voight"/>
    <s v="A wrongfully convicted boy is sent to a brutal desert detention camp where he joins the job of digging holes for some mysterious reason."/>
    <s v="A wrongfully convicted boy is"/>
    <n v="7"/>
    <n v="75840"/>
    <n v="28131630.434782598"/>
    <n v="20000000"/>
    <x v="564"/>
    <n v="67406573"/>
    <n v="100439166.11251627"/>
    <n v="71406573"/>
    <n v="347"/>
  </r>
  <r>
    <s v="tt0311429"/>
    <x v="683"/>
    <x v="4"/>
    <d v="2003-10-10T00:00:00"/>
    <s v="Action"/>
    <s v=" Adventure"/>
    <s v=" Fantasy"/>
    <n v="110"/>
    <s v="USA, Germany, Czech Republic, UK"/>
    <s v="English"/>
    <s v="German"/>
    <s v="Italian"/>
    <x v="534"/>
    <s v="Alan Moore, Kevin O'Neill"/>
    <s v="Sean Connery, Naseeruddin Shah, Peta Wilson, Tony Curran, Stuart Townsend, Shane West, Jason Flemyng, Richard Roxburgh, Max Ryan, Tom Goodman-Hill, David Hemmings, Terry O'Neill, Rudolf Pellar, Robert Willox, Robert Orr"/>
    <x v="105"/>
    <s v="Sean Connery, Naseeruddin Shah"/>
    <s v="In an alternate Victorian Age world, a group of famous contemporary fantasy, science fiction, and adventure characters team up on a secret mission."/>
    <s v="In an alternate Victorian Age"/>
    <n v="5.8"/>
    <n v="164344"/>
    <n v="109713358.69565214"/>
    <n v="78000000"/>
    <x v="565"/>
    <n v="66465204"/>
    <n v="252151123.43719557"/>
    <n v="179265204"/>
    <n v="816"/>
  </r>
  <r>
    <s v="tt0311648"/>
    <x v="684"/>
    <x v="4"/>
    <d v="2005-01-07T00:00:00"/>
    <s v="Comedy"/>
    <s v=" Drama"/>
    <m/>
    <n v="80"/>
    <s v="USA"/>
    <s v="English"/>
    <s v="Mandarin"/>
    <m/>
    <x v="535"/>
    <s v="Peter Hedges"/>
    <s v="Katie Holmes, Derek Luke, Oliver Platt, Alison Pill, John Gallagher Jr., Patricia Clarkson, Alice Drummond, Vitali Baganov, Lillias White, Isiah Whitlock Jr., Adrian Martinez, Susan Bruce, Jamari Richardson, Leila Danette, Stephen Chen"/>
    <x v="448"/>
    <s v="Katie Holmes, Derek Luke"/>
    <s v="A wayward daughter invites her dying mother and the rest of her estranged family to her apartment for Thanksgiving dinner."/>
    <s v="A wayward daughter invites her"/>
    <n v="7"/>
    <n v="19895"/>
    <n v="421974.45652173902"/>
    <n v="300000"/>
    <x v="566"/>
    <n v="2528664"/>
    <n v="4616852.0670163026"/>
    <n v="3282321"/>
    <n v="187"/>
  </r>
  <r>
    <s v="tt0312004"/>
    <x v="685"/>
    <x v="2"/>
    <d v="2006-03-03T00:00:00"/>
    <s v="Animation"/>
    <s v=" Adventure"/>
    <s v=" Comedy"/>
    <n v="85"/>
    <s v="UK, USA"/>
    <s v="English"/>
    <m/>
    <m/>
    <x v="536"/>
    <s v="Steve Box, Nick Park"/>
    <s v="Peter Sallis, Ralph Fiennes, Helena Bonham Carter, Peter Kay, Nicholas Smith, Liz Smith, John Thomson, Mark Gatiss, Vincent Ebrahim, Geraldine McEwan, Edward Kelsey, Dicken Ashworth, Robert Horvath, Pete Atkin, Noni Lewis"/>
    <x v="449"/>
    <s v="Peter Sallis, Ralph Fiennes"/>
    <s v="Wallace and his loyal dog, Gromit, set out to discover the mystery behind the garden sabotage that plagues their village and threatens the annual giant vegetable growing contest."/>
    <s v="Wallace and his loyal dog, Gromit,"/>
    <n v="7.4"/>
    <n v="123120"/>
    <n v="39755913.978494696"/>
    <n v="30000000"/>
    <x v="567"/>
    <n v="56110897"/>
    <n v="257235567.21802917"/>
    <n v="194111171"/>
    <n v="332"/>
  </r>
  <r>
    <s v="tt0312528"/>
    <x v="686"/>
    <x v="4"/>
    <s v="18/06/2004"/>
    <s v="Adventure"/>
    <s v=" Comedy"/>
    <s v=" Family"/>
    <n v="82"/>
    <s v="USA"/>
    <s v="English"/>
    <m/>
    <m/>
    <x v="537"/>
    <s v="Dr. Seuss, Alec Berg"/>
    <s v="Mike Myers, Alec Baldwin, Kelly Preston, Dakota Fanning, Spencer Breslin, Amy Hill, Sean Hayes, Danielle C. Ryan, Taylor Rice, Brittany Oaks, Talia-Lynn Prairie, Dan Castellaneta, Victor Brandt, Daran Norris, Bugsy"/>
    <x v="24"/>
    <s v="Mike Myers, Alec Baldwin"/>
    <s v="Two bored children have their lives turned upside down when a talking cat comes to visit them."/>
    <s v="Two bored children have their"/>
    <n v="3.9"/>
    <n v="51054"/>
    <n v="153317385.86956516"/>
    <n v="109000000"/>
    <x v="568"/>
    <n v="101149285"/>
    <n v="188426421.61277711"/>
    <n v="133960541"/>
    <n v="603"/>
  </r>
  <r>
    <s v="tt0312549"/>
    <x v="687"/>
    <x v="4"/>
    <d v="2003-10-10T00:00:00"/>
    <s v="Biography"/>
    <s v=" Crime"/>
    <s v=" Drama"/>
    <n v="98"/>
    <s v="Ireland, UK, USA"/>
    <s v="English"/>
    <m/>
    <m/>
    <x v="92"/>
    <s v="Carol Doyle, Carol Doyle"/>
    <s v="Cate Blanchett, Gerard McSorley, Ciar√°n Hinds, Brenda Fricker, Don Wycherley, Barry Barnes, Simon O'Driscoll, Emmet Bergin, Charlotte Bradley, Mark Lambert, Garrett Keogh, Maria McDermottroe, Paudge Behan, Joe Hanley, David Murray"/>
    <x v="204"/>
    <s v="Cate Blanchett, Gerard McSorley"/>
    <s v="An Irish journalist writes a series of stories about drug dealers."/>
    <s v="An Irish journalist writes a series"/>
    <n v="6.9"/>
    <n v="18928"/>
    <n v="23911885.869565211"/>
    <n v="17000000"/>
    <x v="569"/>
    <n v="1571504"/>
    <n v="13277651.327499995"/>
    <n v="9439660"/>
    <n v="117"/>
  </r>
  <r>
    <s v="tt0368222"/>
    <x v="688"/>
    <x v="2"/>
    <d v="2006-05-05T00:00:00"/>
    <s v="Comedy"/>
    <s v=" Musical"/>
    <s v=" Romance"/>
    <n v="105"/>
    <s v="USA"/>
    <s v="English"/>
    <m/>
    <m/>
    <x v="538"/>
    <s v="John Turturro"/>
    <s v="James Gandolfini, Susan Sarandon, Kate Winslet, Steve Buscemi, Bobby Cannavale, Mandy Moore, Mary-Louise Parker, Aida Turturro, Christopher Walken, Barbara Sukowa, Elaine Stritch, Eddie Izzard, Amy Sedaris, P.J. Brown, Adam LeFevre"/>
    <x v="450"/>
    <s v="James Gandolfini, Susan Sarandon"/>
    <s v="This down-and-dirty musical set in the world of working-class New York tells the story of a husband's journey into infidelity and redemption when he must choose between his seductive mistress and his beleaguered wife."/>
    <s v="This down-and-dirty musical set"/>
    <n v="6.3"/>
    <n v="11341"/>
    <m/>
    <m/>
    <x v="4"/>
    <n v="557471"/>
    <m/>
    <n v="2935242"/>
    <n v="77"/>
  </r>
  <r>
    <s v="tt0313196"/>
    <x v="689"/>
    <x v="3"/>
    <s v="14/03/2003"/>
    <s v="Drama"/>
    <s v=" Romance"/>
    <m/>
    <n v="118"/>
    <s v="Mexico, Spain, Argentina, France"/>
    <s v="Spanish"/>
    <m/>
    <m/>
    <x v="539"/>
    <s v="Vicente Le√±ero, E√ßa de Queir√≥s"/>
    <s v="Gael Garc√≠a Bernal, Ana Claudia Talanc√≥n, Sancho Gracia, Ang√©lica Arag√≥n, Luisa Huertas, Ernesto G√≥mez Cruz, Gast√≥n Melo, Andr√©s Montiel, Dami√°n Alc√°zar, Gerardo Moscoso, Alfredo Gonz√°les, Ver√≥nica Langer, Pedro Armend√°riz Jr., Lorenzo de Rodas, Roger Nevares"/>
    <x v="304"/>
    <s v="Gael Garc√≠a Bernal, Ana Claudia Talanc√≥n"/>
    <s v="Politics and sexual passions threaten to corrupt a young, newly-ordained priest in a small Mexican town."/>
    <s v="Politics and sexual passions threaten"/>
    <n v="6.7"/>
    <n v="12881"/>
    <n v="2589548.638132296"/>
    <n v="1800000"/>
    <x v="570"/>
    <n v="5717044"/>
    <n v="38838536.73439689"/>
    <n v="26996738"/>
    <n v="111"/>
  </r>
  <r>
    <s v="tt0313443"/>
    <x v="690"/>
    <x v="4"/>
    <s v="18/06/2004"/>
    <s v="Crime"/>
    <s v=" Drama"/>
    <s v=" Mystery"/>
    <n v="105"/>
    <s v="USA"/>
    <s v="English"/>
    <m/>
    <m/>
    <x v="364"/>
    <s v="David Collard"/>
    <s v="Denzel Washington, Eva Mendes, Sanaa Lathan, Dean Cain, John Billingsley, Robert Baker, Alex Carter, Antoni Corone, Terry Loughlin, Nora Dunn, James Murtaugh, Peggy Sheffield, Evelyn Brooks, Eric Hissom, Tom Hillmann"/>
    <x v="35"/>
    <s v="Denzel Washington, Eva Mendes"/>
    <s v="A Florida police chief must solve a vicious double homicide before he himself falls under suspicion."/>
    <s v="A Florida police chief must solve"/>
    <n v="6.5"/>
    <n v="56049"/>
    <n v="70329076.086956501"/>
    <n v="50000000"/>
    <x v="571"/>
    <n v="41088845"/>
    <n v="78059033.454309762"/>
    <n v="55495563"/>
    <n v="173"/>
  </r>
  <r>
    <s v="tt0313542"/>
    <x v="691"/>
    <x v="4"/>
    <s v="30/01/2004"/>
    <s v="Crime"/>
    <s v=" Drama"/>
    <s v=" Thriller"/>
    <n v="127"/>
    <s v="USA"/>
    <s v="English"/>
    <s v="French"/>
    <s v="Italian"/>
    <x v="60"/>
    <s v="John Grisham, Brian Koppelman"/>
    <s v="John Cusack, Gene Hackman, Dustin Hoffman, Rachel Weisz, Bruce Davison, Bruce McGill, Jeremy Piven, Nick Searcy, Stanley Anderson, Cliff Curtis, Nestor Serrano, Leland Orser, Jennifer Beals, Gerry Bamman, Joanna Going"/>
    <x v="43"/>
    <s v="John Cusack, Gene Hackman"/>
    <s v="A juror on the inside and a woman on the outside manipulate a court trial involving a major gun manufacturer."/>
    <s v="A juror on the inside and a woman"/>
    <n v="7.1"/>
    <n v="89682"/>
    <n v="84394891.304347798"/>
    <n v="60000000"/>
    <x v="572"/>
    <n v="49443628"/>
    <n v="112743332.21489127"/>
    <n v="80154140"/>
    <n v="383"/>
  </r>
  <r>
    <s v="tt0368667"/>
    <x v="692"/>
    <x v="4"/>
    <d v="2003-10-10T00:00:00"/>
    <s v="Animation"/>
    <s v=" Action"/>
    <s v=" Adventure"/>
    <n v="68"/>
    <s v="Japan, France"/>
    <s v="English"/>
    <m/>
    <m/>
    <x v="540"/>
    <s v="Thomas Bangalter, C√©dric Hervet"/>
    <s v="Romanthony, Thomas Bangalter"/>
    <x v="451"/>
    <e v="#VALUE!"/>
    <s v="A continuation of the story told in the Daft Punk music videos &quot;One More Time,&quot; &quot;Aerodynamic,&quot; &quot;Digital Love,&quot; and &quot;Harder, Better, Faster, Stronger.&quot;"/>
    <s v="A continuation of the story told"/>
    <n v="7.8"/>
    <n v="13339"/>
    <m/>
    <m/>
    <x v="4"/>
    <m/>
    <m/>
    <n v="46408"/>
    <n v="49"/>
  </r>
  <r>
    <s v="tt0313737"/>
    <x v="693"/>
    <x v="3"/>
    <s v="14/02/2003"/>
    <s v="Comedy"/>
    <s v=" Romance"/>
    <m/>
    <n v="101"/>
    <s v="USA, Australia"/>
    <s v="English"/>
    <m/>
    <m/>
    <x v="541"/>
    <s v="Marc Lawrence"/>
    <s v="Sandra Bullock, Hugh Grant, Alicia Witt, Dana Ivey, Robert Klein, Heather Burns, David Haig, Dorian Missick, Joseph Badalucco Jr., Jonathan Dokuchitz, Veanne Cox, Janine LaManna, Iraida Polanco, Charlotte Maier, Katheryn Winnick"/>
    <x v="144"/>
    <s v="Sandra Bullock, Hugh Grant"/>
    <s v="A lawyer decides that she's used too much like a nanny by her boss, so she walks out on him."/>
    <s v="A lawyer decides that she's used"/>
    <n v="6.1"/>
    <n v="104922"/>
    <n v="86318287.937743202"/>
    <n v="60000000"/>
    <x v="573"/>
    <n v="93354851"/>
    <n v="286351197.91696501"/>
    <n v="199043242"/>
    <n v="290"/>
  </r>
  <r>
    <s v="tt0313792"/>
    <x v="694"/>
    <x v="4"/>
    <d v="2003-03-10T00:00:00"/>
    <s v="Comedy"/>
    <s v=" Romance"/>
    <m/>
    <n v="108"/>
    <s v="USA, France, UK"/>
    <s v="English"/>
    <s v="Latin"/>
    <m/>
    <x v="165"/>
    <s v="Woody Allen"/>
    <s v="Woody Allen, Jason Biggs, Fisher Stevens, Anthony Arkin, Danny DeVito, Christina Ricci, KaDee Strickland, Jimmy Fallon, Diana Krall, William Hill, Stockard Channing, Maurice Sonnenberg, Kenneth Edelson, David Conrad, Joseph Lyle Taylor"/>
    <x v="154"/>
    <s v="Woody Allen, Jason Biggs"/>
    <s v="Jerry Falk learns a lesson the hard way when he falls in love with the beautiful but flighty Amanda."/>
    <s v="Jerry Falk learns a lesson the"/>
    <n v="6.3"/>
    <n v="29339"/>
    <n v="25318467.39130434"/>
    <n v="18000000"/>
    <x v="574"/>
    <n v="3212310"/>
    <n v="19108515.466440212"/>
    <n v="13585075"/>
    <n v="166"/>
  </r>
  <r>
    <s v="tt0313911"/>
    <x v="695"/>
    <x v="4"/>
    <s v="16/07/2004"/>
    <s v="Action"/>
    <s v=" Adventure"/>
    <s v=" Comedy"/>
    <n v="102"/>
    <s v="USA, Canada"/>
    <s v="English"/>
    <m/>
    <m/>
    <x v="179"/>
    <s v="Ashley Miller, Zack Stentz"/>
    <s v="Frankie Muniz, Hilary Duff, Angie Harmon, Keith David, Cynthia Stevenson, Arnold Vosloo, Daniel Roebuck, Ian McShane, Darrell Hammond, Martin Donovan, Marc Shelton, Chris Gauthier, Harry Van Gorkum, Connor Widdows, Eliza Norbury"/>
    <x v="322"/>
    <s v="Frankie Muniz, Hilary Duff"/>
    <s v="A government agent trains Cody Banks in the ways of covert operations that require younger participants."/>
    <s v="A government agent trains Cody"/>
    <n v="5.0999999999999996"/>
    <n v="32493"/>
    <n v="39384282.608695641"/>
    <n v="28000000"/>
    <x v="575"/>
    <n v="47938330"/>
    <n v="82701105.528010845"/>
    <n v="58795814"/>
    <n v="108"/>
  </r>
  <r>
    <s v="tt0368909"/>
    <x v="696"/>
    <x v="4"/>
    <d v="2004-06-08T00:00:00"/>
    <s v="Action"/>
    <s v=" Crime"/>
    <s v=" Thriller"/>
    <n v="108"/>
    <s v="Thailand"/>
    <s v="Thai"/>
    <s v="English"/>
    <m/>
    <x v="542"/>
    <s v="Panna Rittikrai, Prachya Pinkaew"/>
    <s v="Tony Jaa, Petchtai Wongkamlao, Pumwaree Yodkamol, Suchao Pongwilai, Chatthapong Phantana-Angkul, Wannakit Sirioput, Cheathavuth Watcharakhun, Rungrawee Barijindakul, Pornpimol Chookanthong, Chumphorn Thepphithak, Sukanya Kongkawong, Boonsri Yindee, Woranard Tantipidok, Sawang Rodnuch, Sutin Rodnuch"/>
    <x v="452"/>
    <s v="Tony Jaa, Petchtai Wongkamlao"/>
    <s v="When the head of a statue sacred to a village is stolen, a young martial artist goes to the big city and finds himself taking on the underworld to retrieve it."/>
    <s v="When the head of a statue sacred"/>
    <n v="7.2"/>
    <n v="70231"/>
    <m/>
    <m/>
    <x v="4"/>
    <n v="4563167"/>
    <m/>
    <n v="20235426"/>
    <n v="379"/>
  </r>
  <r>
    <s v="tt0314331"/>
    <x v="697"/>
    <x v="4"/>
    <s v="14/11/2003"/>
    <s v="Comedy"/>
    <s v=" Drama"/>
    <s v=" Romance"/>
    <n v="135"/>
    <s v="UK, USA, France"/>
    <s v="English"/>
    <s v="Portuguese"/>
    <s v="French"/>
    <x v="543"/>
    <s v="Richard Curtis"/>
    <s v="Hugh Grant,Bill Nighy, Gregor Fisher, Rory MacGregor, Colin Firth, Sienna Guillory, Liam Neeson, Emma Thompson, Lulu Popplewell, Kris Marshall, Heike Makatsch, Martin Freeman, Joanna Page, Chiwetel Ejiofor, Andrew Lincoln, Keira Knightley"/>
    <x v="349"/>
    <s v="Hugh Grant,Bill Nighy"/>
    <s v="Follows the lives of eight very different couples in dealing with their love lives in various loosely interrelated tales all set during a frantic month before Christmas in London, England."/>
    <s v="Follows the lives of eight very different"/>
    <n v="7.6"/>
    <n v="415761"/>
    <n v="56263260.869565196"/>
    <n v="40000000"/>
    <x v="576"/>
    <n v="59696144"/>
    <n v="344521582.34131509"/>
    <n v="244935382"/>
    <n v="1140"/>
  </r>
  <r>
    <s v="tt0314353"/>
    <x v="698"/>
    <x v="4"/>
    <s v="21/11/2003"/>
    <s v="Action"/>
    <s v=" Drama"/>
    <s v=" Thriller"/>
    <n v="121"/>
    <s v="USA"/>
    <s v="English"/>
    <m/>
    <m/>
    <x v="37"/>
    <s v="Alex Lasker, Patrick Cirillo"/>
    <s v="Bruce Willis, Monica Bellucci, Cole Hauser, Eamonn Walker, Johnny Messner, Nick Chinlund, Charles Ingram, Paul Francis, Chad Smith, Tom Skerritt, Malick Bowens, Awaovieyi Agie, Akosua Busia, Hadar Busia-Singleton, Ida Onyango"/>
    <x v="136"/>
    <s v="Bruce Willis, Monica Bellucci"/>
    <s v="A Special-Ops commander leads his team into the Nigerian jungle in order to rescue a doctor who will only join them if they agree to save 70 refugees too."/>
    <s v="A Special-Ops commander leads"/>
    <n v="6.6"/>
    <n v="111237"/>
    <n v="105493614.13043475"/>
    <n v="75000000"/>
    <x v="577"/>
    <n v="43734876"/>
    <n v="121624518.88794561"/>
    <n v="86468162"/>
    <n v="429"/>
  </r>
  <r>
    <s v="tt0369060"/>
    <x v="699"/>
    <x v="4"/>
    <d v="2003-01-10T00:00:00"/>
    <s v="Action"/>
    <s v=" Crime"/>
    <s v=" Drama"/>
    <n v="119"/>
    <s v="Hong Kong, Singapore, China"/>
    <s v="Cantonese"/>
    <s v="English"/>
    <s v="Mandarin"/>
    <x v="544"/>
    <s v="Alan Mak, Felix Chong"/>
    <s v="Anthony Chau-Sang Wong, Eric Tsang, Carina Lau, Francis Ng, Edison Chen, Shawn Yue, Jun Hu, Tung Cho 'Joe' Cheung, Henry Fong, Peter Ngor, Arthur Wong, Teddy Chan, Chung-yue Chiu, Phorjeat Keanpetch, Say Ping Yap"/>
    <x v="453"/>
    <s v="Anthony Chau-Sang Wong"/>
    <s v="In this prequel to Mou gaan dou (2002), Chan Wing Yan has just become an undercover cop in the triads while Lau Kin Ming joins the police force. Both the triads and the police find an enemy in a rival crime boss."/>
    <s v="In this prequel to Mou gaan dou"/>
    <n v="7.3"/>
    <n v="16524"/>
    <m/>
    <m/>
    <x v="4"/>
    <m/>
    <m/>
    <n v="3244410"/>
    <n v="47"/>
  </r>
  <r>
    <s v="tt0314498"/>
    <x v="700"/>
    <x v="5"/>
    <s v="30/07/2004"/>
    <s v="Comedy"/>
    <s v=" Crime"/>
    <m/>
    <n v="93"/>
    <s v="USA, Germany"/>
    <s v="English"/>
    <m/>
    <m/>
    <x v="110"/>
    <s v="Marc Hyman, Jon Zack"/>
    <s v="Erika Christensen, Chris Evans, Bryan Greenberg, Scarlett Johansson, Darius Miles, Leonardo Nam, Tyra Ferrell, Matthew Lillard, Vanessa Angel, Bill Mackenzie, Dan Zukovic, Iris Quinn, Lorena Gale, Patricia Idlette, Lynda Boyd"/>
    <x v="454"/>
    <s v="Erika Christensen, Chris Evans"/>
    <s v="Six high school seniors decide to break into the Princeton Testing Center so they can steal the answers to their upcoming SAT tests and all get perfect scores."/>
    <s v="Six high school seniors decide"/>
    <n v="5.7"/>
    <n v="23376"/>
    <n v="54803811.540497601"/>
    <n v="40000000"/>
    <x v="578"/>
    <n v="10391003"/>
    <n v="14931760.176320801"/>
    <n v="10898337"/>
    <n v="97"/>
  </r>
  <r>
    <s v="tt0314786"/>
    <x v="701"/>
    <x v="4"/>
    <d v="2004-09-04T00:00:00"/>
    <s v="Action"/>
    <s v=" Comedy"/>
    <s v=" Thriller"/>
    <n v="98"/>
    <s v="USA, Germany, Canada"/>
    <s v="English"/>
    <s v="French"/>
    <s v="Mandarin"/>
    <x v="545"/>
    <s v="Andrew Bergman, Nat Mauldin"/>
    <s v="Michael Douglas, Michael Bodnar, Vladimir Radian, Robin Tunney, Albert Brooks, Boyd Banks, Susan Aceron, Lindsay Sloane, Maria Ricossa, Ryan Reynolds, Tseng Chang, Tamara Gorski, Matt Birman, A. Russell Andrews, Richard Waugh"/>
    <x v="121"/>
    <s v="Michael Douglas, Michael Bodnar"/>
    <s v="Right before his daughter's wedding, a mild-mannered foot doctor discovers that his future son-in-law's father is a free-wheeling international spy."/>
    <s v="Right before his daughter's wedding,"/>
    <n v="5.8"/>
    <n v="16123"/>
    <n v="56263260.869565196"/>
    <n v="40000000"/>
    <x v="579"/>
    <n v="20453431"/>
    <n v="37825577.8887989"/>
    <n v="26891849"/>
    <n v="103"/>
  </r>
  <r>
    <s v="tt0315297"/>
    <x v="702"/>
    <x v="5"/>
    <s v="26/11/2004"/>
    <s v="Crime"/>
    <s v=" Drama"/>
    <s v=" Mystery"/>
    <n v="97"/>
    <s v="Germany, USA"/>
    <s v="English"/>
    <s v="Italian"/>
    <s v="Spanish"/>
    <x v="108"/>
    <s v="Sarah Thorp"/>
    <s v="Ashley Judd, Samuel L. Jackson, Andy Garcia, David Strathairn, Russell Wong, Camryn Manheim, Mark Pellegrino, Titus Welliver, D.W. Moffett, Richard T. Jones, Leland Orser, James Oliver Bullock, William Hall, Joe Duer, Jim Hechim"/>
    <x v="260"/>
    <s v="Ashley Judd, Samuel L. Jackson"/>
    <s v="Jessica, whose father killed her mother and committed suicide, is a police officer. While investigating a murder, she finds herself in the center of her own investigation, when her former lovers start being murdered."/>
    <s v="Jessica, whose father killed her"/>
    <n v="5.3"/>
    <n v="20124"/>
    <n v="68504764.425622001"/>
    <n v="50000000"/>
    <x v="580"/>
    <n v="25198598"/>
    <n v="56111708.613197438"/>
    <n v="40954603"/>
    <n v="187"/>
  </r>
  <r>
    <s v="tt0315327"/>
    <x v="703"/>
    <x v="4"/>
    <s v="30/05/2003"/>
    <s v="Comedy"/>
    <s v=" Fantasy"/>
    <m/>
    <n v="101"/>
    <s v="USA"/>
    <s v="English"/>
    <s v="Spanish"/>
    <m/>
    <x v="370"/>
    <s v="Steve Koren, Mark O'Keefe"/>
    <s v="Jim Carrey, Morgan Freeman, Jennifer Aniston, Philip Baker Hall, Catherine Bell, Lisa Ann Walter, Steve Carell, Nora Dunn, Eddie Jemison, Paul Satterfield, Mark Kiely, Sally Kirkland, Tony Bennett, Timothy Di Pri, Brian Tahash"/>
    <x v="89"/>
    <s v="Jim Carrey, Morgan Freeman"/>
    <s v="A guy who complains about God too often is given almighty powers to teach him how difficult it is to run the world."/>
    <s v="A guy who complains about God"/>
    <n v="6.8"/>
    <n v="365635"/>
    <n v="113933103.26086953"/>
    <n v="81000000"/>
    <x v="581"/>
    <n v="242829261"/>
    <n v="681619382.13485849"/>
    <n v="484592874"/>
    <n v="642"/>
  </r>
  <r>
    <s v="tt0315733"/>
    <x v="704"/>
    <x v="4"/>
    <s v="16/01/2004"/>
    <s v="Crime"/>
    <s v=" Drama"/>
    <s v=" Thriller"/>
    <n v="124"/>
    <s v="USA"/>
    <s v="English"/>
    <m/>
    <m/>
    <x v="313"/>
    <s v="Guillermo Arriaga"/>
    <s v="Sean Penn, Naomi Watts, Danny Huston, Carly Nahon, Claire Pakis, Benicio Del Toro, Nick Nichols, Charlotte Gainsbourg, John Rubinstein, Eddie Marsan, Loyd Keith Salter, Antef A. Harris, Melissa Leo, Marc Musso, Teresa Delgado"/>
    <x v="351"/>
    <s v="Sean Penn, Naomi Watts"/>
    <s v="A freak accident brings together a critically ill mathematician, a grieving mother, and a born-again ex-con."/>
    <s v="A freak accident brings together"/>
    <n v="7.7"/>
    <n v="221361"/>
    <n v="28131630.434782598"/>
    <n v="20000000"/>
    <x v="582"/>
    <n v="16290476"/>
    <n v="84996681.736027151"/>
    <n v="60427839"/>
    <n v="572"/>
  </r>
  <r>
    <s v="tt0369672"/>
    <x v="705"/>
    <x v="5"/>
    <d v="2004-08-10T00:00:00"/>
    <s v="Drama"/>
    <m/>
    <m/>
    <n v="119"/>
    <s v="USA"/>
    <s v="English"/>
    <m/>
    <m/>
    <x v="546"/>
    <s v="Ronald Everett Capps, Shainee Gabel"/>
    <s v="John Travolta, Scarlett Johansson, Gabriel Macht, Deborah Kara Unger, Dane Rhodes, David Jensen, Clayne Crawford, Sonny Shroyer, Carol Sutton, Walter Breaux, Warren Kole, Bernard Johnson, Gina 'Ginger' Bernal, Douglas M. Griffin, Earl Maddox"/>
    <x v="122"/>
    <s v="John Travolta, Scarlett Johansson"/>
    <s v="A headstrong young woman returns to New Orleans after the death of her estranged mother."/>
    <s v="A headstrong young woman returns"/>
    <n v="7.1"/>
    <n v="24821"/>
    <m/>
    <m/>
    <x v="4"/>
    <n v="164308"/>
    <m/>
    <n v="2039526"/>
    <n v="129"/>
  </r>
  <r>
    <s v="tt0315824"/>
    <x v="706"/>
    <x v="5"/>
    <s v="30/01/2004"/>
    <s v="Comedy"/>
    <s v=" Crime"/>
    <m/>
    <n v="88"/>
    <s v="USA"/>
    <s v="English"/>
    <m/>
    <m/>
    <x v="547"/>
    <s v="Elmore Leonard, Sebastian Gutierrez"/>
    <s v="Owen Wilson, Butch Helemano, Charlie Sheen, Vinnie Jones, Gregory Sporleder, Terry Ahue, Pete Johnson, Mike Renfro, Tony Dorsett, Brian L. Keaulana, Morgan Freeman, Willie Nelson, Andrew Wilson, Sara Foster, Gary Sinise"/>
    <x v="53"/>
    <s v="Owen Wilson, Butch Helemano"/>
    <s v="A small-time con artist and a Hawaiian real estate developer's mischevious, enterprising mistress team up for a potential $200,000 score."/>
    <s v="A small-time con artist and a"/>
    <n v="4.9000000000000004"/>
    <n v="17522"/>
    <n v="68504764.425622001"/>
    <n v="50000000"/>
    <x v="583"/>
    <n v="6489476"/>
    <n v="9328362.2766013741"/>
    <n v="6808550"/>
    <n v="98"/>
  </r>
  <r>
    <s v="tt0315983"/>
    <x v="707"/>
    <x v="4"/>
    <s v="30/01/2004"/>
    <s v="Crime"/>
    <s v=" Drama"/>
    <m/>
    <n v="126"/>
    <s v="USA"/>
    <s v="English"/>
    <s v="Persian"/>
    <m/>
    <x v="548"/>
    <s v="Andre Dubus III, Vadim Perelman"/>
    <s v="Jennifer Connelly, Ben Kingsley, Ron Eldard, Frances Fisher, Kim Dickens, Shohreh Aghdashloo, Jonathan Ahdout, Navi Rawat, Carlos G√≥mez, Kia Jam, Jaleh Modjallal, Samira Damavandi, Matthew Simonian, Namrata Singh Gujral, Nasser Faris"/>
    <x v="455"/>
    <s v="Jennifer Connelly, Ben Kingsley"/>
    <s v="An abandoned wife is evicted from her house and starts a tragic conflict with her house's new owners."/>
    <s v="An abandoned wife is evicted from"/>
    <n v="7.5"/>
    <n v="64310"/>
    <n v="23208595.108695645"/>
    <n v="16500000"/>
    <x v="584"/>
    <n v="13040288"/>
    <n v="23579656.940456513"/>
    <n v="16763804"/>
    <n v="484"/>
  </r>
  <r>
    <s v="tt0316356"/>
    <x v="708"/>
    <x v="4"/>
    <d v="2004-05-03T00:00:00"/>
    <s v="Action"/>
    <s v=" Drama"/>
    <s v=" Romance"/>
    <n v="139"/>
    <s v="USA"/>
    <s v="English"/>
    <m/>
    <m/>
    <x v="549"/>
    <s v="Lauran Paine, Craig Storper"/>
    <s v="Robert Duvall, Kevin Costner, Annette Bening, Michael Gambon, Michael Jeter, Diego Luna, James Russo, Abraham Benrubi, Dean McDermott, Kim Coates, Herb Kohler, Peter MacNeill, Cliff Saunders, Patricia Stutz, Julian Richings"/>
    <x v="456"/>
    <s v="Robert Duvall, Kevin Costner"/>
    <s v="A former gunslinger is forced to take up arms again when he and his cattle crew are threatened by a corrupt lawman."/>
    <s v="A former gunslinger is forced"/>
    <n v="7.4"/>
    <n v="65567"/>
    <n v="30944793.47826086"/>
    <n v="22000000"/>
    <x v="585"/>
    <n v="58331254"/>
    <n v="96064303.737081498"/>
    <n v="68296293"/>
    <n v="530"/>
  </r>
  <r>
    <s v="tt0316396"/>
    <x v="709"/>
    <x v="4"/>
    <d v="2004-02-04T00:00:00"/>
    <s v="Adventure"/>
    <s v=" Family"/>
    <s v=" Fantasy"/>
    <n v="113"/>
    <s v="UK, Australia, USA, New Zealand"/>
    <s v="English"/>
    <s v="North American Indian"/>
    <m/>
    <x v="550"/>
    <s v="J.M. Barrie, P.J. Hogan"/>
    <s v="Jason Isaacs, Jeremy Sumpter, Rachel Hurd-Wood, Lynn Redgrave, Richard Briers, Olivia Williams, Geoffrey Palmer, Harry Newell, Freddie Popplewell, Ludivine Sagnier, Theodore Chester, Rupert Simonian, George MacKay, Harry Eden, Patrick Gooch"/>
    <x v="457"/>
    <s v="Jason Isaacs, Jeremy Sumpter"/>
    <s v="The Darling family children receive a visit from Peter Pan, who takes them to Never Never Land where an ongoing war with the evil Pirate Captain Hook is taking place."/>
    <s v="The Darling family children receive"/>
    <n v="6.8"/>
    <n v="65250"/>
    <n v="140658152.173913"/>
    <n v="100000000"/>
    <x v="586"/>
    <n v="48462608"/>
    <n v="171567796.58652711"/>
    <n v="121975011"/>
    <n v="499"/>
  </r>
  <r>
    <s v="tt0370986"/>
    <x v="710"/>
    <x v="5"/>
    <d v="2005-03-06T00:00:00"/>
    <s v="Drama"/>
    <m/>
    <m/>
    <n v="105"/>
    <s v="USA, Netherlands"/>
    <s v="English"/>
    <m/>
    <m/>
    <x v="551"/>
    <s v="Gregg Araki, Scott Heim"/>
    <s v="Chase Ellison, George Webster, Rachael Nastassja Kraft, Lisa Long, Chris Mulkey, Elisabeth Shue, David Lee Smith, Bill Sage, Riley McGuire, Ryan Stenzel, Joseph Gordon-Levitt, Richard Riehle, Michelle Trachtenberg, Brady Corbet, Larry Marko"/>
    <x v="458"/>
    <s v="Chase Ellison, George Webster"/>
    <s v="A teenage hustler and a young man obsessed with alien abductions cross paths, together discovering a horrible, liberating truth."/>
    <s v="A teenage hustler and a young"/>
    <n v="7.6"/>
    <n v="65010"/>
    <m/>
    <m/>
    <x v="4"/>
    <n v="713240"/>
    <m/>
    <n v="1532932"/>
    <n v="256"/>
  </r>
  <r>
    <s v="tt0316465"/>
    <x v="711"/>
    <x v="4"/>
    <s v="14/05/2004"/>
    <s v="Biography"/>
    <s v=" Drama"/>
    <s v=" Sport"/>
    <n v="109"/>
    <s v="USA"/>
    <s v="English"/>
    <m/>
    <m/>
    <x v="267"/>
    <s v="Mike Rich"/>
    <s v="Cuba Gooding Jr., Ed Harris, Alfre Woodard, S. Epatha Merkerson, Brent Sexton, Chris Mulkey, Sarah Drew, Riley Smith, Patrick Breen, Debra Winger, Bill Roberson, Kenneth H. Callender, Michael Harding, Charles Garren, Rebecca Koon"/>
    <x v="374"/>
    <s v="Cuba Gooding Jr., Ed Harris"/>
    <s v="The story of a high school coach and the developmentally challenged man who he took under his wing."/>
    <s v="The story of a high school coach"/>
    <n v="6.9"/>
    <n v="37674"/>
    <n v="49230353.260869548"/>
    <n v="35000000"/>
    <x v="587"/>
    <n v="52333738"/>
    <n v="74961832.371239111"/>
    <n v="53293628"/>
    <n v="202"/>
  </r>
  <r>
    <s v="tt0316654"/>
    <x v="712"/>
    <x v="5"/>
    <s v="16/09/2004"/>
    <s v="Action"/>
    <s v=" Adventure"/>
    <s v=" Sci-Fi"/>
    <n v="127"/>
    <s v="USA"/>
    <s v="English"/>
    <s v="Russian"/>
    <s v="Chinese"/>
    <x v="42"/>
    <s v="Stan Lee, Steve Ditko"/>
    <s v="Tobey Maguire, Kirsten Dunst, James Franco, Alfred Molina, Rosemary Harris, J.K. Simmons, Donna Murphy, Daniel Gillies, Dylan Baker, Bill Nunn, Vanessa Ferlito, Aasif Mandvi, Willem Dafoe, Cliff Robertson, Ted Raimi"/>
    <x v="40"/>
    <s v="Tobey Maguire, Kirsten Dunst"/>
    <s v="Peter Parker is beset with troubles in his failing personal life as he battles a brilliant scientist named Doctor Otto Octavius."/>
    <s v="Peter Parker is beset with troubles"/>
    <n v="7.3"/>
    <n v="532565"/>
    <n v="274019057.70248801"/>
    <n v="200000000"/>
    <x v="588"/>
    <n v="373585825"/>
    <n v="1080972921.0025566"/>
    <n v="788976453"/>
    <n v="1458"/>
  </r>
  <r>
    <s v="tt0371552"/>
    <x v="713"/>
    <x v="7"/>
    <s v="16/03/2007"/>
    <s v="Animation"/>
    <s v=" Adventure"/>
    <s v=" Comedy"/>
    <n v="78"/>
    <s v="France, Denmark"/>
    <s v="French"/>
    <s v="English"/>
    <m/>
    <x v="552"/>
    <s v="Ren√© Goscinny, Albert Uderzo"/>
    <s v="Roger Carel, Lor√†nt Deutsch, Sara Forestier, Jacques Frantz, Pierre Palmade, Pierre Tchernia, Bernard Alane, Marc Alfos, Jules Azem, Patrick Borg, Philippe Catoire, Bruno Dubernat, Luc Florian, St√©phane Fourreau, Marion Game"/>
    <x v="459"/>
    <s v="Roger Carel, Lor√†nt Deutsch"/>
    <s v="The vikings come to Gaul and kidnap the chief's nephew. The chief sends Asterix and Obelix up north to get him back but the nephew has fallen in love with the viking chief's daughter v.v. What to do?"/>
    <s v="The vikings come to Gaul and kidnap"/>
    <n v="6.1"/>
    <n v="10752"/>
    <m/>
    <m/>
    <x v="4"/>
    <m/>
    <m/>
    <n v="22501596"/>
    <n v="30"/>
  </r>
  <r>
    <s v="tt0316732"/>
    <x v="714"/>
    <x v="5"/>
    <s v="17/06/2005"/>
    <s v="Action"/>
    <s v=" Comedy"/>
    <s v=" Crime"/>
    <n v="97"/>
    <s v="USA, France"/>
    <s v="English"/>
    <s v="Portuguese"/>
    <s v="Spanish"/>
    <x v="3"/>
    <s v="Luc Besson, Robert Ben Garant"/>
    <s v="Queen Latifah, Jimmy Fallon, Henry Simmons, Jennifer Esposito, Gisele B√ºndchen, Ana Cristina de Oliveira, Ingrid Vandebosch, Magali Amadei, Ann-Margret, Christian Kane, Boris McGiver, Adrian Martinez, Joe Lisi, Bryna Weiss, GQ"/>
    <x v="460"/>
    <s v="Queen Latifah, Jimmy Fallon"/>
    <s v="A mouthy and feisty taxicab driver has hot tips for a green and inept cop set on solving a string of New York City bank robberies committed by a quartet of female Brazilian bank robbers."/>
    <s v="A mouthy and feisty taxicab driver"/>
    <n v="4.5"/>
    <n v="39581"/>
    <n v="34252382.212811001"/>
    <n v="25000000"/>
    <x v="589"/>
    <n v="36879320"/>
    <n v="97626143.893239781"/>
    <n v="71255003"/>
    <n v="188"/>
  </r>
  <r>
    <s v="tt0317132"/>
    <x v="715"/>
    <x v="2"/>
    <s v="24/06/2005"/>
    <s v="Comedy"/>
    <s v=" Drama"/>
    <s v=" Family"/>
    <n v="106"/>
    <s v="USA"/>
    <s v="English"/>
    <m/>
    <m/>
    <x v="345"/>
    <s v="Kate DiCamillo, Joan Singleton"/>
    <s v="AnnaSophia Robb, Jeff Daniels, Cicely Tyson, Dave Matthews, Eva Marie Saint, Courtney Jines, Nick Price, Luke Benward, Elle Fanning, Marca Price, Lenore Banks, B.J. Hopper, John McConnell, Harland Williams, William Arthur Pitts"/>
    <x v="461"/>
    <s v="AnnaSophia Robb, Jeff Daniels"/>
    <s v="A mischievous dog befriends a lonely young girl in a new town and helps her make new friends."/>
    <s v="A mischievous dog befriends a"/>
    <n v="6.3"/>
    <n v="10278"/>
    <n v="18552759.856630858"/>
    <n v="14000000"/>
    <x v="590"/>
    <n v="32647042"/>
    <n v="44512612.346630909"/>
    <n v="33589427"/>
    <n v="92"/>
  </r>
  <r>
    <s v="tt0371735"/>
    <x v="716"/>
    <x v="4"/>
    <d v="2003-01-08T00:00:00"/>
    <s v="Comedy"/>
    <s v=" Drama"/>
    <s v=" Romance"/>
    <n v="153"/>
    <s v="India"/>
    <s v="Hindi"/>
    <m/>
    <m/>
    <x v="553"/>
    <s v="Priyadarshan, Priyadarshan"/>
    <s v="Akshaye Khanna, Aftab Shivdasani, Rimi Sen, Paresh Rawal, Shoma Anand, Shakti Kapoor, Rajpal Yadav, Tiku Talsania, Upasna Singh, Sanjay Narvekar, Amit Divatia, Neena Kulkarni, Manoj Joshi, Jagadish, Jyoti Joshi"/>
    <x v="462"/>
    <s v="Akshaye Khanna, Aftab Shivdasani"/>
    <s v="The story of a bunch of misfits whose misconception about each others backgrounds end up in a series of chaotic, yet comic outcomes."/>
    <s v="The story of a bunch of misfits"/>
    <n v="7.5"/>
    <n v="12664"/>
    <m/>
    <m/>
    <x v="4"/>
    <m/>
    <m/>
    <n v="1979689"/>
    <n v="21"/>
  </r>
  <r>
    <s v="tt0317198"/>
    <x v="717"/>
    <x v="5"/>
    <d v="2005-07-01T00:00:00"/>
    <s v="Comedy"/>
    <s v=" Drama"/>
    <s v=" Romance"/>
    <n v="108"/>
    <s v="UK, France, Germany, Ireland, USA"/>
    <s v="English"/>
    <s v="German"/>
    <s v="Thai"/>
    <x v="554"/>
    <s v="Helen Fielding, Andrew Davies"/>
    <s v="Ren√©e Zellweger, Gemma Jones, Jim Broadbent, James Faulkner, Celia Imrie, Dominic McHale, Colin Firth, Donald Douglas, Shirley Dixon, Neil Pearson, Rosalind Halstead, Luis Soto, Tom Brooke, Hugh Grant, Alba Fleming Furlan"/>
    <x v="254"/>
    <s v="Ren√©e Zellweger, Gemma Jones"/>
    <s v="After finding love, Bridget Jones questions if she really has everything she'd ever dreamed of having."/>
    <s v="After finding love, Bridget Jones"/>
    <n v="6"/>
    <n v="103340"/>
    <n v="54803811.540497601"/>
    <n v="40000000"/>
    <x v="591"/>
    <n v="40226215"/>
    <n v="363249141.20962405"/>
    <n v="265126918"/>
    <n v="266"/>
  </r>
  <r>
    <s v="tt0317219"/>
    <x v="718"/>
    <x v="7"/>
    <s v="23/08/2006"/>
    <s v="Animation"/>
    <s v=" Comedy"/>
    <s v=" Family"/>
    <n v="117"/>
    <s v="USA"/>
    <s v="English"/>
    <s v="Italian"/>
    <s v="Japanese"/>
    <x v="555"/>
    <s v="John Lasseter, Joe Ranft"/>
    <s v="Owen Wilson, Paul Newman, Bonnie Hunt, Larry the Cable Guy, Cheech Marin, Tony Shalhoub, Guido Quaroni, Jenifer Lewis, Paul Dooley, Michael Wallis, George Carlin, Katherine Helmond, John Ratzenberger, Joe Ranft, Michael Keaton"/>
    <x v="53"/>
    <s v="Owen Wilson, Paul Newman"/>
    <s v="A hot-shot race-car named Lightning McQueen gets waylaid in Radiator Springs, where he finds the true meaning of friendship and family."/>
    <s v="A hot-shot race-car named Lightning"/>
    <n v="7.1"/>
    <n v="357920"/>
    <n v="154054166.66666642"/>
    <n v="120000000"/>
    <x v="592"/>
    <n v="244082982"/>
    <n v="593098100.64551985"/>
    <n v="461991867"/>
    <n v="667"/>
  </r>
  <r>
    <s v="tt0317303"/>
    <x v="719"/>
    <x v="4"/>
    <s v="31/10/2003"/>
    <s v="Comedy"/>
    <s v=" Family"/>
    <m/>
    <n v="92"/>
    <s v="USA"/>
    <s v="English"/>
    <s v="Klingon"/>
    <s v="German"/>
    <x v="164"/>
    <s v="Geoff Rodkey"/>
    <s v="Eddie Murphy, Jeff Garlin, Steve Zahn, Regina King, Kevin Nealon, Jonathan Katz, Siobhan Fallon Hogan, Lisa Edelstein, Lacey Chabert, Laura Kightlinger, Leila Arcieri, Anjelica Huston, Khamani Griffin, Max Burkholder, Arthur Young"/>
    <x v="38"/>
    <s v="Eddie Murphy, Jeff Garlin"/>
    <s v="Two men, Charlie Hinton (Eddie Murphy) and Phil Ryerson (Jeff Garlin), get laid off and have to become stay-at-home dads when they can't find jobs. This inspires them to open their own day-care center."/>
    <s v="Two men, Charlie Hinton (Eddie"/>
    <n v="5.6"/>
    <n v="62578"/>
    <n v="84394891.304347798"/>
    <n v="60000000"/>
    <x v="593"/>
    <n v="104297061"/>
    <n v="231289638.87030971"/>
    <n v="164433867"/>
    <n v="136"/>
  </r>
  <r>
    <s v="tt0317648"/>
    <x v="720"/>
    <x v="5"/>
    <d v="2004-09-04T00:00:00"/>
    <s v="Action"/>
    <s v=" Adventure"/>
    <s v=" Biography"/>
    <n v="136"/>
    <s v="USA, Morocco"/>
    <s v="English"/>
    <s v="Arabic"/>
    <s v="Sioux"/>
    <x v="69"/>
    <s v="John Fusco"/>
    <s v="Viggo Mortensen, Zuleikha Robinson, Omar Sharif, Louise Lombard, Adam Alexi-Malle, Sa√Ød Taghmaoui, Silas Carson, Harsh Nayyar, J.K. Simmons, Adoni Maropis, Victor Talmadge, Peter Mensah, Joshua Wolf Coleman, Franky Mwangi, Floyd 'Red Crow' Westerman"/>
    <x v="463"/>
    <s v="Viggo Mortensen, Zuleikha Robinson"/>
    <s v="In 1890, a down-and-out cowboy and his horse travel to Arabia to compete in a deadly cross desert horse race."/>
    <s v="In 1890, a down-and-out cowboy"/>
    <n v="6.7"/>
    <n v="76379"/>
    <n v="137009528.851244"/>
    <n v="100000000"/>
    <x v="594"/>
    <n v="67303450"/>
    <n v="148025947.17015347"/>
    <n v="108040622"/>
    <n v="354"/>
  </r>
  <r>
    <s v="tt0317676"/>
    <x v="721"/>
    <x v="4"/>
    <s v="23/07/2004"/>
    <s v="Action"/>
    <s v=" Adventure"/>
    <s v=" Horror"/>
    <n v="90"/>
    <s v="Germany, Canada, USA"/>
    <s v="English"/>
    <m/>
    <m/>
    <x v="556"/>
    <s v="Mark A. Altman, Dan Bates"/>
    <s v="Jonathan Cherry, Tyron Leitso, Clint Howard, Ona Grauer, Ellie Cornell, Will Sanderson, Enuka Okuma, Kira Clavell, Sonya Salomaa, Michael Eklund, David Palffy, J√ºrgen Prochnow, Steve Byers, Erica Durance, Birgit Stein"/>
    <x v="464"/>
    <s v="Jonathan Cherry, Tyron Leitso"/>
    <s v="A group of college students travels to a mysterious island to attend a rave, which is soon taken over by bloodthirsty zombies."/>
    <s v="A group of college students travels"/>
    <n v="2"/>
    <n v="35615"/>
    <n v="16878978.260869559"/>
    <n v="12000000"/>
    <x v="595"/>
    <n v="10249719"/>
    <n v="19436398.058646731"/>
    <n v="13818181"/>
    <n v="596"/>
  </r>
  <r>
    <s v="tt0317705"/>
    <x v="722"/>
    <x v="5"/>
    <s v="26/11/2004"/>
    <s v="Animation"/>
    <s v=" Action"/>
    <s v=" Adventure"/>
    <n v="115"/>
    <s v="USA"/>
    <s v="English"/>
    <s v="French"/>
    <m/>
    <x v="557"/>
    <s v="Brad Bird"/>
    <s v="Craig T. Nelson, Holly Hunter, Samuel L. Jackson, Jason Lee, Dominique Louis, Teddy Newton, Jean Sincere, Eli Fucile, Maeve Andrews, Wallace Shawn, Spencer Fox, Lou Romano, Wayne Canney, Sarah Vowell, Michael Bird"/>
    <x v="465"/>
    <s v="Craig T. Nelson, Holly Hunter"/>
    <s v="A family of undercover superheroes, while trying to live the quiet suburban life, are forced into action to save the world."/>
    <s v="A family of undercover superheroes,"/>
    <n v="8"/>
    <n v="642759"/>
    <n v="126048766.54314448"/>
    <n v="92000000"/>
    <x v="596"/>
    <n v="261441092"/>
    <n v="865361381.67412889"/>
    <n v="631606713"/>
    <n v="947"/>
  </r>
  <r>
    <s v="tt0317740"/>
    <x v="723"/>
    <x v="4"/>
    <d v="2003-11-07T00:00:00"/>
    <s v="Action"/>
    <s v=" Crime"/>
    <s v=" Thriller"/>
    <n v="111"/>
    <s v="USA, France, Italy, UK, Germany"/>
    <s v="English"/>
    <s v="Russian"/>
    <s v="Italian"/>
    <x v="396"/>
    <s v="Troy Kennedy-Martin, Donna Powers"/>
    <s v="Mark Wahlberg, Charlize Theron, Donald Sutherland, Jason Statham, Seth Green, Yasiin Bey, Edward Norton, Fausto Callegarini, Stefano Petronelli, Fabio Scarpa, Cristiano Bonora, Tiberio Greco, Jimmy Shubert, Tammi Cubilette, Mary Portser"/>
    <x v="28"/>
    <s v="Mark Wahlberg, Charlize Theron"/>
    <s v="After being betrayed and left for dead in Italy, Charlie Croker and his team plan an elaborate gold heist against their former ally."/>
    <s v="After being betrayed and left"/>
    <n v="7"/>
    <n v="337492"/>
    <n v="84394891.304347798"/>
    <n v="60000000"/>
    <x v="597"/>
    <n v="106128601"/>
    <n v="247657049.05804884"/>
    <n v="176070171"/>
    <n v="525"/>
  </r>
  <r>
    <s v="tt0317919"/>
    <x v="724"/>
    <x v="7"/>
    <d v="2006-05-05T00:00:00"/>
    <s v="Action"/>
    <s v=" Adventure"/>
    <s v=" Thriller"/>
    <n v="126"/>
    <s v="USA, Germany, China, Italy"/>
    <s v="English"/>
    <s v="Italian"/>
    <s v="Mandarin"/>
    <x v="558"/>
    <s v="Alex Kurtzman, Roberto Orci"/>
    <s v="Tom Cruise, Philip Seymour Hoffman, Ving Rhames, Billy Crudup, Michelle Monaghan, Jonathan Rhys Meyers, Keri Russell, Maggie Q, Simon Pegg, Eddie Marsan, Laurence Fishburne, Bahar Soomekh, Jeff Chase, Michael Berry Jr., Carla Gallo"/>
    <x v="9"/>
    <s v="Tom Cruise, Philip Seymour Hoffman"/>
    <s v="IMF agent Ethan Hunt comes into conflict with a dangerous and sadistic arms dealer who threatens his life and his fianc√©e in response."/>
    <s v="IMF agent Ethan Hunt comes into"/>
    <n v="6.9"/>
    <n v="324310"/>
    <n v="192567708.33333302"/>
    <n v="150000000"/>
    <x v="598"/>
    <n v="134029801"/>
    <n v="511561890.36739498"/>
    <n v="398479497"/>
    <n v="913"/>
  </r>
  <r>
    <s v="tt0318081"/>
    <x v="725"/>
    <x v="2"/>
    <d v="2005-02-09T00:00:00"/>
    <s v="Action"/>
    <s v=" Adventure"/>
    <s v=" Horror"/>
    <n v="101"/>
    <s v="Czech Republic, UK, Germany, USA"/>
    <s v="English"/>
    <s v="Mandarin"/>
    <m/>
    <x v="316"/>
    <s v="Ray Bradbury, Thomas Dean Donnelly"/>
    <s v="Armin Rohde, Heike Makatsch, Jemima Rooper, David Oyelowo, Wilfried Hochholdinger, Edward Burns, August Zirner, Ben Kingsley, Catherine McCormack, Alvin Van Der Kuech, Andrew Blanchard, William Armstrong, Corey Johnson, Nikita Lespinasse, Scott Bellefeville"/>
    <x v="466"/>
    <s v="Armin Rohde, Heike Makatsch"/>
    <s v="A single mistake in the past, by a time travel company in the future, has devastating and unforeseen consequences."/>
    <s v="A single mistake in the past,"/>
    <n v="4.2"/>
    <n v="18668"/>
    <n v="106015770.6093192"/>
    <n v="80000000"/>
    <x v="599"/>
    <n v="1900451"/>
    <n v="15459040.768638022"/>
    <n v="11665465"/>
    <n v="315"/>
  </r>
  <r>
    <s v="tt0318155"/>
    <x v="726"/>
    <x v="4"/>
    <s v="19/12/2003"/>
    <s v="Animation"/>
    <s v=" Adventure"/>
    <s v=" Comedy"/>
    <n v="93"/>
    <s v="Germany, USA"/>
    <s v="English"/>
    <m/>
    <m/>
    <x v="559"/>
    <s v="Larry Doyle"/>
    <s v="Brendan Fraser, Jenna Elfman, Steve Martin, Timothy Dalton, Heather Locklear, Joan Cusack, Bill Goldberg, Don Stanton, Dan Stanton, Dick Miller, Roger Corman, Kevin McCarthy, Jeff Gordon, Matthew Lillard, Mary Woronov"/>
    <x v="78"/>
    <s v="Brendan Fraser, Jenna Elfman"/>
    <s v="The Looney Tunes search for a man's missing father and the mythical Blue Monkey diamond."/>
    <s v="The Looney Tunes search for a"/>
    <n v="5.7"/>
    <n v="32441"/>
    <n v="112526521.73913039"/>
    <n v="80000000"/>
    <x v="600"/>
    <n v="20991364"/>
    <n v="96371713.5352391"/>
    <n v="68514844"/>
    <n v="176"/>
  </r>
  <r>
    <s v="tt0318283"/>
    <x v="727"/>
    <x v="4"/>
    <s v="16/01/2004"/>
    <s v="Comedy"/>
    <s v=" Romance"/>
    <m/>
    <n v="96"/>
    <s v="USA"/>
    <s v="English"/>
    <s v="French"/>
    <m/>
    <x v="560"/>
    <s v="Jeremy Leven"/>
    <s v="Luke Wilson, Derek Barbosa, Lobo Sebastian, Rob Reiner, Kate Hudson, Paul Willson, David Paymer, Sophie Marceau, Alexander Wauthier, Leili Kramer, Rip Taylor, Gigi Bermingham, Jordan Lund, Fran√ßois Giroday, Robert Costanzo"/>
    <x v="48"/>
    <s v="Luke Wilson, Derek Barbosa"/>
    <s v="A writer must turn out a novel in thirty days or face the wrath of loan sharks."/>
    <s v="A writer must turn out a novel"/>
    <n v="5.6"/>
    <n v="12863"/>
    <n v="42197445.652173899"/>
    <n v="30000000"/>
    <x v="601"/>
    <n v="14218698"/>
    <n v="21617606.529711951"/>
    <n v="15368897"/>
    <n v="107"/>
  </r>
  <r>
    <s v="tt0318374"/>
    <x v="728"/>
    <x v="4"/>
    <s v="16/01/2004"/>
    <s v="Drama"/>
    <s v=" Romance"/>
    <m/>
    <n v="101"/>
    <s v="USA"/>
    <s v="English"/>
    <m/>
    <m/>
    <x v="561"/>
    <s v="Frank Hannah, Wayne Kramer"/>
    <s v="William H. Macy, Alec Baldwin, Maria Bello, Shawn Hatosy, Ron Livingston, Paul Sorvino, Estella Warren, Arthur J. Nascarella, Joey Fatone, M.C. Gainey, Ellen Greene, Don Scribner, Tony Longo, Richard Israel, Timothy Landfield"/>
    <x v="339"/>
    <s v="William H. Macy, Alec Baldwin"/>
    <s v="In an old school Las Vegas casino, its top gambling jinx breaks his curse when he falls in love, much to his boss' consternation."/>
    <s v="In an old school Las Vegas casino,"/>
    <n v="6.9"/>
    <n v="32101"/>
    <n v="4501060.8695652159"/>
    <n v="3200000"/>
    <x v="602"/>
    <n v="8291572"/>
    <n v="14719577.429717386"/>
    <n v="10464788"/>
    <n v="220"/>
  </r>
  <r>
    <s v="tt0318627"/>
    <x v="729"/>
    <x v="5"/>
    <d v="2004-05-11T00:00:00"/>
    <s v="Action"/>
    <s v=" Horror"/>
    <s v=" Sci-Fi"/>
    <n v="94"/>
    <s v="Germany, France, UK, Canada, USA"/>
    <s v="English"/>
    <m/>
    <m/>
    <x v="562"/>
    <s v="Paul W.S. Anderson"/>
    <s v="Milla Jovovich, Sienna Guillory, Oded Fehr, Thomas Kretschmann, Sophie Vavasseur, Razaaq Adoti, Jared Harris, Mike Epps, Sandrine Holt, Matthew G. Taylor, Zack Ward, Iain Glen, Dave Nichols, Stefen Hayes, Geoffrey Pounsett"/>
    <x v="467"/>
    <s v="Milla Jovovich, Sienna Guillory"/>
    <s v="Alice wakes up in the Racoon city hospital after the city has been overrun by zombies, and must now make it out of the city before a nuclear bomb is dropped on the city."/>
    <s v="Alice wakes up in the Racoon city"/>
    <n v="6.2"/>
    <n v="183375"/>
    <n v="61654287.983059801"/>
    <n v="45000000"/>
    <x v="603"/>
    <n v="51201453"/>
    <n v="177211918.4100529"/>
    <n v="129342769"/>
    <n v="698"/>
  </r>
  <r>
    <s v="tt0373856"/>
    <x v="730"/>
    <x v="4"/>
    <s v="29/08/2003"/>
    <s v="Action"/>
    <s v=" Crime"/>
    <s v=" Drama"/>
    <n v="157"/>
    <s v="India"/>
    <s v="Hindi"/>
    <m/>
    <m/>
    <x v="563"/>
    <s v="Prakash Jha"/>
    <s v="Ajay Devgn, Gracy Singh, Mohan Joshi, Yashpal Sharma, Akhilendra Mishra, Mukesh Tiwari, Ayub Khan, Chetan Pandit, Anup Soni, Mohan Agashe, Yash Pathak, Payal Srivastava, Daya Shankar Pandey, Manyata Dutt, Brij Gopal"/>
    <x v="222"/>
    <s v="Ajay Devgn, Gracy Singh"/>
    <s v="An IPS officer motivates and leads a dysfunctional, corrupt police force of Tezpur to fight against the corrupt politician."/>
    <s v="An IPS officer motivates and leads"/>
    <n v="7.8"/>
    <n v="15333"/>
    <m/>
    <m/>
    <x v="4"/>
    <m/>
    <m/>
    <n v="1875477"/>
    <n v="16"/>
  </r>
  <r>
    <s v="tt0318649"/>
    <x v="731"/>
    <x v="2"/>
    <s v="22/04/2005"/>
    <s v="Action"/>
    <s v=" Adventure"/>
    <s v=" Comedy"/>
    <n v="124"/>
    <s v="UK, Spain, Germany, USA, France"/>
    <s v="English"/>
    <s v="French"/>
    <s v="Arabic"/>
    <x v="564"/>
    <s v="Clive Cussler, Thomas Dean Donnelly"/>
    <s v="Jude Akuwudike, Mark Aspinall, Rakie Ayola, Christopher Bello, Nicholas Beveney, Empotoe Bosage, Robert Cavanah, Pen√©lope Cruz, Clint Dyer, Matthew Flynn, Paulin Fodouop, Ouahbou Houcine, Emmanuel Ighodaro, Lennie James, Maurice Lee"/>
    <x v="468"/>
    <s v="Jude Akuwudike, Mark Aspinall"/>
    <s v="Master explorer Dirk Pitt goes on the adventure of a lifetime of seeking out a lost Civil War battleship known as the &quot;Ship of Death&quot; in the deserts of West Africa while helping a WHO doctor being hounded by a ruthless dictator."/>
    <s v="Master explorer Dirk Pitt goes"/>
    <n v="6"/>
    <n v="90793"/>
    <n v="172275627.24014369"/>
    <n v="130000000"/>
    <x v="604"/>
    <n v="68671925"/>
    <n v="158016971.23738381"/>
    <n v="119240351"/>
    <n v="497"/>
  </r>
  <r>
    <s v="tt0318761"/>
    <x v="732"/>
    <x v="2"/>
    <d v="2005-07-10T00:00:00"/>
    <s v="Comedy"/>
    <s v=" Drama"/>
    <m/>
    <n v="96"/>
    <s v="USA"/>
    <s v="English"/>
    <m/>
    <m/>
    <x v="565"/>
    <s v="Walter Kirn, Mike Mills"/>
    <s v="Ted Beckman, Benjamin Bratt, Vincent D'Onofrio, Arvin V. Entena, Tyler Gannon, Kelli Garner, Allen Go, Dakota O'Hara, Walter Kirn, Kit Koenig, Sarah Lucht, Eric Normington, Nancy O'Dell, Lanette Prazeau, Lou Taylor Pucci"/>
    <x v="469"/>
    <s v="Ted Beckman, Benjamin Bratt"/>
    <s v="Justin throws himself and everyone around him into chaos when he attempts to break free from his addiction to his thumb."/>
    <s v="Justin throws himself and everyone"/>
    <n v="6.6"/>
    <n v="20487"/>
    <n v="5300788.5304659596"/>
    <n v="4000000"/>
    <x v="605"/>
    <n v="1328679"/>
    <n v="2834254.765806457"/>
    <n v="2138742"/>
    <n v="95"/>
  </r>
  <r>
    <s v="tt0318974"/>
    <x v="733"/>
    <x v="5"/>
    <s v="25/06/2004"/>
    <s v="Drama"/>
    <s v=" History"/>
    <s v=" War"/>
    <n v="137"/>
    <s v="USA"/>
    <s v="English"/>
    <s v="Spanish"/>
    <m/>
    <x v="392"/>
    <s v="Leslie Bohem, Stephen Gaghan"/>
    <s v="Dennis Quaid, Billy Bob Thornton, Jason Patric, Patrick Wilson, Emilio Echevarr√≠a, Jordi Moll√†, Leon Rippy, Tom Davidson, Marc Blucas, Robert Prentiss, Kevin Page, Joe Stevens, Stephen Bruton, Laura Clifton, Ricardo Chavira"/>
    <x v="126"/>
    <s v="Dennis Quaid, Billy Bob Thornton"/>
    <s v="Based on the 1836 standoff between a group of Texan and Tejano men, led by Davy Crockett and Jim Bowie, and Mexican dictator Santa Anna's forces at the Alamo in San Antonio Texas."/>
    <s v="Based on the 1836 standoff between"/>
    <n v="6"/>
    <n v="19363"/>
    <n v="146600195.87083107"/>
    <n v="107000000"/>
    <x v="606"/>
    <n v="22414961"/>
    <n v="35375806.915674947"/>
    <n v="25819961"/>
    <n v="306"/>
  </r>
  <r>
    <s v="tt0319061"/>
    <x v="734"/>
    <x v="4"/>
    <s v="27/02/2004"/>
    <s v="Adventure"/>
    <s v=" Drama"/>
    <s v=" Fantasy"/>
    <n v="125"/>
    <s v="USA"/>
    <s v="English"/>
    <s v="Cantonese"/>
    <m/>
    <x v="29"/>
    <s v="Daniel Wallace, John August"/>
    <s v="Ewan McGregor, Albert Finney, Billy Crudup, Jessica Lange, Helena Bonham Carter, Alison Lohman, Robert Guillaume, Marion Cotillard, Matthew McGrory, David Denman, Missi Pyle, Loudon Wainwright III, Ada Tai, Arlene Tai, Steve Buscemi"/>
    <x v="19"/>
    <s v="Ewan McGregor, Albert Finney"/>
    <s v="A frustrated son tries to determine the fact from fiction in his dying father's life."/>
    <s v="A frustrated son tries to determine"/>
    <n v="8"/>
    <n v="408409"/>
    <n v="98460706.521739095"/>
    <n v="70000000"/>
    <x v="607"/>
    <n v="66809693"/>
    <n v="173316758.33621734"/>
    <n v="123218424"/>
    <n v="880"/>
  </r>
  <r>
    <s v="tt0319262"/>
    <x v="735"/>
    <x v="5"/>
    <s v="28/05/2004"/>
    <s v="Action"/>
    <s v=" Adventure"/>
    <s v=" Sci-Fi"/>
    <n v="124"/>
    <s v="USA"/>
    <s v="English"/>
    <s v="Japanese"/>
    <s v="French"/>
    <x v="141"/>
    <s v="Roland Emmerich, Roland Emmerich"/>
    <s v="Dennis Quaid, Jake Gyllenhaal, Emmy Rossum, Dash Mihok, Jay O. Sanders, Sela Ward, Austin Nichols, Arjay Smith, Tamlyn Tomita, Sasha Roiz, Ian Holm, Nassim Sharara, Carl Alacchi, Kenneth Welsh, Michel 'Gish' Abou-Samah"/>
    <x v="126"/>
    <s v="Dennis Quaid, Jake Gyllenhaal"/>
    <s v="Jack Hall, paleoclimatologist, must make a daring trek from Washington, D.C. to New York City to reach his son, trapped in the cross-hairs of a sudden international storm which plunges the planet into a new Ice Age."/>
    <s v="Jack Hall, paleoclimatologist,"/>
    <n v="6.4"/>
    <n v="408418"/>
    <n v="171261911.064055"/>
    <n v="125000000"/>
    <x v="608"/>
    <n v="186740799"/>
    <n v="757168872.4726361"/>
    <n v="552639571"/>
    <n v="1225"/>
  </r>
  <r>
    <s v="tt0374271"/>
    <x v="736"/>
    <x v="4"/>
    <s v="15/08/2003"/>
    <s v="Action"/>
    <s v=" Drama"/>
    <s v=" Romance"/>
    <n v="132"/>
    <s v="India"/>
    <s v="Hindi"/>
    <m/>
    <m/>
    <x v="566"/>
    <s v="Bala, Jainendra Jain"/>
    <s v="Salman Khan, Bhoomika Chawla, Sachin Khedekar, Savita Prabhune, Ravi Kishan, Anang Desai, Sarfaraz Khan, Darshan Kumaar, Gopal Dutt, Saurabh Dubey, Indira Krishnan, Radhika Chaudhari, Mahendra Verma, Mahima Chaudhry, Dinesh Kaushik"/>
    <x v="470"/>
    <s v="Salman Khan, Bhoomika Chawla"/>
    <s v="Problems arise when Radhey Mohan, a delinquent falls in love with a girl named Nirjara."/>
    <s v="Problems arise when Radhey Mohan,"/>
    <n v="7.1"/>
    <n v="15973"/>
    <m/>
    <s v="INR 80000000"/>
    <x v="4"/>
    <m/>
    <m/>
    <n v="2663172"/>
    <n v="50"/>
  </r>
  <r>
    <s v="tt0374339"/>
    <x v="737"/>
    <x v="4"/>
    <d v="2003-12-12T00:00:00"/>
    <s v="Action"/>
    <s v=" Crime"/>
    <s v=" Drama"/>
    <n v="118"/>
    <s v="Hong Kong, China"/>
    <s v="Cantonese"/>
    <s v="Mandarin"/>
    <m/>
    <x v="544"/>
    <s v="Alan Mak, Felix Chong"/>
    <s v="Tony Chiu-Wai Leung, Andy Lau, Leon Lai, Daoming Chen, Kelly Chen, Anthony Chau-Sang Wong, Eric Tsang, Sammi Cheng, Carina Lau, Edison Chen, Shawn Yue, Chapman To, Waise Lee, Ka Tung Lam, Ting Yip Ng"/>
    <x v="186"/>
    <s v="Tony Chiu-Wai Leung"/>
    <s v="Months after the events of the original film, Ming suspects a police superintendent as being a new mole for the triads, while years earlier, Yan embarks on his first mission."/>
    <s v="Months after the events of the"/>
    <n v="6.9"/>
    <n v="12228"/>
    <m/>
    <m/>
    <x v="4"/>
    <m/>
    <m/>
    <n v="4468597"/>
    <n v="27"/>
  </r>
  <r>
    <s v="tt0319343"/>
    <x v="738"/>
    <x v="4"/>
    <s v="21/11/2003"/>
    <s v="Comedy"/>
    <s v=" Family"/>
    <s v=" Fantasy"/>
    <n v="97"/>
    <s v="USA"/>
    <s v="English"/>
    <m/>
    <m/>
    <x v="247"/>
    <s v="David Berenbaum"/>
    <s v="Will Ferrell, James Caan, Bob Newhart, Edward Asner, Mary Steenburgen, Zooey Deschanel, Daniel Tay, Faizon Love, Peter Dinklage, Amy Sedaris, Michael Lerner, Andy Richter, Kyle Gass, Artie Lange, Leon Redbone"/>
    <x v="471"/>
    <s v="Will Ferrell, James Caan"/>
    <s v="After discovering he is a human, a man raised as an elf at the North Pole decides to travel to New York City to locate his real father."/>
    <s v="After discovering he is a human,"/>
    <n v="6.9"/>
    <n v="211602"/>
    <n v="46417190.21739129"/>
    <n v="33000000"/>
    <x v="609"/>
    <n v="174626840"/>
    <n v="311799419.79295099"/>
    <n v="221671773"/>
    <n v="502"/>
  </r>
  <r>
    <s v="tt0374546"/>
    <x v="739"/>
    <x v="4"/>
    <d v="2004-11-06T00:00:00"/>
    <s v="Drama"/>
    <s v=" Romance"/>
    <m/>
    <n v="103"/>
    <s v="South Korea, Germany"/>
    <s v="Korean"/>
    <m/>
    <m/>
    <x v="355"/>
    <s v="Ki-duk Kim"/>
    <s v="Yeong-su Oh, Ki-duk Kim, Young-min Kim, Jae-kyeong Seo, Yeo-jin Ha, Jong-ho Kim, Jeong-yeong Kim, Dae-han Ji, Min Choi, Ji-a Park, Min-Young Song"/>
    <x v="472"/>
    <s v="Yeong-su Oh, Ki-duk Kim"/>
    <s v="A boy is raised by a Buddhist monk in an isolated floating temple where the years pass like the seasons."/>
    <s v="A boy is raised by a Buddhist"/>
    <n v="8"/>
    <n v="75616"/>
    <m/>
    <m/>
    <x v="4"/>
    <n v="2380788"/>
    <m/>
    <n v="10991329"/>
    <n v="188"/>
  </r>
  <r>
    <s v="tt0319769"/>
    <x v="740"/>
    <x v="3"/>
    <s v="21/03/2003"/>
    <s v="Comedy"/>
    <s v=" Drama"/>
    <m/>
    <n v="113"/>
    <s v="Spain, France, Italy"/>
    <s v="Spanish"/>
    <m/>
    <m/>
    <x v="567"/>
    <s v="Fernando Le√≥n de Aranoa, Ignacio del Moral"/>
    <s v="Javier Bardem, Luis Tosar, Jos√© √Ångel Egido, Nieve de Medina, Enrique Vill√©n, Celso Bugallo, Joaqu√≠n Climent, Aida Folch, Serge Riaboukine, Laura Dom√≠nguez, Pepo Oliva, Fernando Tejero, Andr√©s Lima, Antonio Mourelos, C√©sar Cambeiro"/>
    <x v="473"/>
    <s v="Javier Bardem, Luis Tosar"/>
    <s v="This is the story of those who live as if every day was a constant Sunday, those who spend their Mondays in the sun. The story of people who worked in a dockyard but are now unemployed."/>
    <s v="This is the story of those who"/>
    <n v="7.6"/>
    <n v="12927"/>
    <n v="5754552.5291828802"/>
    <n v="4000000"/>
    <x v="610"/>
    <n v="153256"/>
    <n v="14145643.933813231"/>
    <n v="9832663"/>
    <n v="39"/>
  </r>
  <r>
    <s v="tt0320244"/>
    <x v="741"/>
    <x v="4"/>
    <s v="30/04/2004"/>
    <s v="Biography"/>
    <s v=" Crime"/>
    <s v=" Drama"/>
    <n v="98"/>
    <s v="USA, Netherlands"/>
    <s v="English"/>
    <m/>
    <m/>
    <x v="568"/>
    <s v="Fenton Bailey, Randy Barbato"/>
    <s v="Seth Green, Macaulay Culkin, Diana Scarwid, Dillon Woolley, Marilyn Manson, Dylan McDermott, Mia Kirshner, Wilmer Valderrama, Elliot Kriss, Janis Dardaris, Wilson Cruz, Manny Perez, Justin Hagan, Brendan O'Malley, Phillip Knasiak"/>
    <x v="474"/>
    <s v="Seth Green, Macaulay Culkin"/>
    <s v="Based on the true story of Michael Alig, a Club Kid party organizer whose life was sent spiraling down when he bragged on television about killing his drug dealer and roommate"/>
    <s v="Based on the true story of Michael"/>
    <n v="6.3"/>
    <n v="14790"/>
    <n v="7032907.6086956495"/>
    <n v="5000000"/>
    <x v="611"/>
    <n v="742898"/>
    <n v="1100799.1384021735"/>
    <n v="782606"/>
    <n v="159"/>
  </r>
  <r>
    <s v="tt0374887"/>
    <x v="742"/>
    <x v="4"/>
    <s v="19/12/2003"/>
    <s v="Comedy"/>
    <s v=" Drama"/>
    <s v=" Musical"/>
    <n v="156"/>
    <s v="India"/>
    <s v="Hindi"/>
    <m/>
    <m/>
    <x v="569"/>
    <s v="Vidhu Vinod Chopra, Rajkumar Hirani"/>
    <s v="Sanjay Dutt, Arshad Warsi, Gracy Singh, Sunil Dutt, Boman Irani, Rohini Hattangadi, Kurush Deboo, Jimmy Sheirgill, Yatin Karyekar, Khurshed Lawyer, Bomie E. Dotiwala, Rohitash Gaud, Priya Bapat, Rita Puri, Surendra Rajan"/>
    <x v="475"/>
    <s v="Sanjay Dutt, Arshad Warsi"/>
    <s v="A gangster sets out to fulfill his father's dream of becoming a doctor."/>
    <s v="A gangster sets out to fulfill"/>
    <n v="8.1"/>
    <n v="72025"/>
    <m/>
    <m/>
    <x v="4"/>
    <n v="48772"/>
    <m/>
    <n v="3137716"/>
    <n v="84"/>
  </r>
  <r>
    <s v="tt0320661"/>
    <x v="743"/>
    <x v="2"/>
    <d v="2005-06-05T00:00:00"/>
    <s v="Action"/>
    <s v=" Adventure"/>
    <s v=" Drama"/>
    <n v="144"/>
    <s v="UK, Germany, Spain, Morocco, USA, Italy, France"/>
    <s v="English"/>
    <s v="Arabic"/>
    <s v="Latin"/>
    <x v="96"/>
    <s v="William Monahan"/>
    <s v="Martin Hancock, Michael Sheen, Nathalie Cox, Eriq Ebouaney, Jouko Ahola, David Thewlis, Liam Neeson, Philip Glenister, Orlando Bloom, Bronson Webb, Kevin McKidd, Nikolaj Coster-Waldau, Steven Robertson, Marton Csokas, Alexander Siddig"/>
    <x v="476"/>
    <s v="Martin Hancock, Michael Sheen"/>
    <s v="Balian of Ibelin travels to Jerusalem during the Crusades of the 12th century, and there he finds himself as the defender of the city and its people."/>
    <s v="Balian of Ibelin travels to Jerusalem"/>
    <n v="7.2"/>
    <n v="262672"/>
    <n v="172275627.24014369"/>
    <n v="130000000"/>
    <x v="612"/>
    <n v="47398413"/>
    <n v="289055479.85917616"/>
    <n v="218122627"/>
    <n v="1020"/>
  </r>
  <r>
    <s v="tt0320691"/>
    <x v="744"/>
    <x v="4"/>
    <s v="30/01/2004"/>
    <s v="Action"/>
    <s v=" Fantasy"/>
    <s v=" Thriller"/>
    <n v="121"/>
    <s v="USA, UK, Germany, Hungary"/>
    <s v="English"/>
    <m/>
    <m/>
    <x v="570"/>
    <s v="Kevin Grevioux, Len Wiseman"/>
    <s v="Kate Beckinsale, Scott Speedman, Michael Sheen, Shane Brolly, Bill Nighy, Erwin Leder, Sophia Myles, Robbie Gee, Wentworth Miller, Kevin Grevioux, Zita G√∂r√∂g, Dennis J. Kozeluh, Scott McElroy, Todd Schneider, S√°ndor Bolla"/>
    <x v="477"/>
    <s v="Kate Beckinsale, Scott Speedman"/>
    <s v="Selene, a vampire warrior, is entrenched in a conflict between vampires and werewolves, while falling in love with Michael, a human who is sought by werewolves for unknown reasons."/>
    <s v="Selene, a vampire warrior, is"/>
    <n v="7"/>
    <n v="249383"/>
    <n v="30944793.47826086"/>
    <n v="22000000"/>
    <x v="613"/>
    <n v="51970690"/>
    <n v="134621747.0903641"/>
    <n v="95708457"/>
    <n v="836"/>
  </r>
  <r>
    <s v="tt0375154"/>
    <x v="745"/>
    <x v="7"/>
    <d v="2006-07-04T00:00:00"/>
    <s v="Action"/>
    <s v=" Drama"/>
    <s v=" Romance"/>
    <n v="125"/>
    <s v="USA, UK, Germany, Czech Republic"/>
    <s v="English"/>
    <m/>
    <m/>
    <x v="315"/>
    <s v="Dean Georgaris"/>
    <s v="James Franco, Sophia Myles, Rufus Sewell, David O'Hara, Mark Strong, Henry Cavill, Bronagh Gallagher, Ronan Vibert, Lucy Russell, JB Blanc, Graham Mullins, Leo Gregory, Dexter Fletcher, Richard Dillane, Hans Martin Stier"/>
    <x v="478"/>
    <s v="James Franco, Sophia Myles"/>
    <s v="An affair between the second in line to Britain's throne and the princess of the feuding Irish spells doom for the young lovers."/>
    <s v="An affair between the second in"/>
    <n v="6.8"/>
    <n v="50035"/>
    <m/>
    <m/>
    <x v="4"/>
    <n v="14734633"/>
    <m/>
    <n v="28047963"/>
    <n v="330"/>
  </r>
  <r>
    <s v="tt0322259"/>
    <x v="746"/>
    <x v="4"/>
    <s v="20/06/2003"/>
    <s v="Action"/>
    <s v=" Crime"/>
    <s v=" Thriller"/>
    <n v="107"/>
    <s v="USA, Germany"/>
    <s v="English"/>
    <s v="Spanish"/>
    <m/>
    <x v="66"/>
    <s v="Gary Scott Thompson, Michael Brandt"/>
    <s v="Paul Walker, Tyrese Gibson, Eva Mendes, Cole Hauser, Ludacris, Thom Barry, James Remar, Devon Aoki, Amaury Nolasco, Michael Ealy, Jin Au-Yeung, Edward Finlay, Mark Boone Junior, Mo Gallini, Roberto 'Sanz' Sanchez"/>
    <x v="220"/>
    <s v="Paul Walker, Tyrese Gibson"/>
    <s v="Former cop Brian O'Conner is called upon to bust a dangerous criminal and he recruits the help of a former childhood friend and street racer who has a chance to redeem himself."/>
    <s v="Former cop Brian O'Conner is called"/>
    <n v="5.9"/>
    <n v="246757"/>
    <n v="106900195.65217388"/>
    <n v="76000000"/>
    <x v="614"/>
    <n v="127154901"/>
    <n v="332446472.41342926"/>
    <n v="236350661"/>
    <n v="418"/>
  </r>
  <r>
    <s v="tt0322330"/>
    <x v="747"/>
    <x v="4"/>
    <s v="28/11/2003"/>
    <s v="Comedy"/>
    <s v=" Family"/>
    <s v=" Fantasy"/>
    <n v="97"/>
    <s v="USA"/>
    <s v="English"/>
    <s v="Mandarin"/>
    <m/>
    <x v="158"/>
    <s v="Mary Rodgers, Heather Hach"/>
    <s v="Jamie Lee Curtis, Lindsay Lohan, Mark Harmon, Harold Gould, Chad Michael Murray, Stephen Tobolowsky, Christina Vidal, Ryan Malgarini, Haley Hudson, Rosalind Chao, Lucille Soong, Willie Garson, Dina Spybey-Waters, Julie Gonzalo, Christina Marie Walter"/>
    <x v="208"/>
    <s v="Jamie Lee Curtis, Lindsay Lohan"/>
    <s v="An overworked mother and her daughter do not get along. When they switch bodies, each is forced to adapt to the other's life for one freaky Friday."/>
    <s v="An overworked mother and her daughter"/>
    <n v="6.2"/>
    <n v="122538"/>
    <n v="28131630.434782598"/>
    <n v="20000000"/>
    <x v="615"/>
    <n v="110230332"/>
    <n v="226243478.43071732"/>
    <n v="160846332"/>
    <n v="291"/>
  </r>
  <r>
    <s v="tt0322589"/>
    <x v="748"/>
    <x v="4"/>
    <s v="30/04/2004"/>
    <s v="Drama"/>
    <s v=" Music"/>
    <s v=" Romance"/>
    <n v="94"/>
    <s v="USA"/>
    <s v="English"/>
    <m/>
    <m/>
    <x v="571"/>
    <s v="Alonzo Brown, Kim Watson"/>
    <s v="Jessica Alba, Mekhi Phifer, Romeo Miller, Joy Bryant, David Moscow, Lonette McKee, Zachary Isaiah Williams, Christian Monzon, Al Shearer, Jull Weber, Laurieann Gibson, O'Neal McKnight, Kevin Duhaney, William Omar Tobar, Ivan 'Flipz' Velez"/>
    <x v="479"/>
    <s v="Jessica Alba, Mekhi Phifer"/>
    <s v="Honey is a sexy, tough music video choreographer who shakes up her life after her mentor gives her an ultimatum: sleep with him or be blacklisted within their industry."/>
    <s v="Honey is a sexy, tough music video"/>
    <n v="5.4"/>
    <n v="42827"/>
    <n v="25318467.39130434"/>
    <n v="18000000"/>
    <x v="616"/>
    <n v="30308417"/>
    <n v="87529310.534483671"/>
    <n v="62228395"/>
    <n v="144"/>
  </r>
  <r>
    <s v="tt0323033"/>
    <x v="749"/>
    <x v="5"/>
    <s v="20/08/2004"/>
    <s v="Comedy"/>
    <s v=" Romance"/>
    <m/>
    <n v="90"/>
    <s v="Ireland, UK, Germany"/>
    <s v="English"/>
    <m/>
    <m/>
    <x v="226"/>
    <s v="Aline Brosh McKenna, Aline Brosh McKenna"/>
    <s v="Pierce Brosnan, Julianne Moore, Michael Sheen, Parker Posey, Frances Fisher, Nora Dunn, Heather Ann Nurnberg, Johnny Myers, Mike Doyle, Allan Houston, Annie Ryan, Vincent Marzello, Sara James, John Discepolo, Annika Pergament"/>
    <x v="227"/>
    <s v="Pierce Brosnan, Julianne Moore"/>
    <s v="Amidst a sea of litigation, two New York City divorce lawyers find love."/>
    <s v="Amidst a sea of litigation, two"/>
    <n v="5.9"/>
    <n v="21865"/>
    <n v="43843049.232398078"/>
    <n v="32000000"/>
    <x v="617"/>
    <n v="17871255"/>
    <n v="41146529.072599247"/>
    <n v="30031874"/>
    <n v="105"/>
  </r>
  <r>
    <s v="tt0323939"/>
    <x v="750"/>
    <x v="4"/>
    <d v="2004-09-05T00:00:00"/>
    <s v="Crime"/>
    <s v=" Thriller"/>
    <m/>
    <n v="101"/>
    <s v="USA"/>
    <s v="English"/>
    <m/>
    <m/>
    <x v="572"/>
    <s v="Damian Nieman"/>
    <s v="Joe Nicolo, Carl Mazzocone Sr., George Tovar, Frank Medrano, Jason Cerbone, Mark De Alessandro, Doc Duhame, Shane T. Anderson, Thandie Newton, Glenn Plummer, Gabriel Byrne, Mick Rossi, Sean Stanek, Holly Cat, Carl Mazzocone"/>
    <x v="480"/>
    <s v="Joe Nicolo, Carl Mazzocone Sr."/>
    <s v="A group of hustlers encounter &quot;The Dean&quot; and pull off a successful sting that results in their pursuit by a vengeful gangster."/>
    <s v="A group of hustlers encounter"/>
    <n v="6.3"/>
    <n v="11991"/>
    <n v="14065815.217391299"/>
    <n v="10000000"/>
    <x v="618"/>
    <n v="25032"/>
    <n v="645758.76346739114"/>
    <n v="459098"/>
    <n v="67"/>
  </r>
  <r>
    <s v="tt0323944"/>
    <x v="751"/>
    <x v="4"/>
    <d v="2004-12-11T00:00:00"/>
    <s v="Drama"/>
    <s v=" History"/>
    <m/>
    <n v="94"/>
    <s v="USA, Canada"/>
    <s v="English"/>
    <m/>
    <m/>
    <x v="573"/>
    <s v="Buzz Bissinger, Billy Ray"/>
    <s v="Hayden Christensen, Peter Sarsgaard, Chlo√´ Sevigny, Rosario Dawson, Melanie Lynskey, Hank Azaria, Steve Zahn, Mark Blum, Simone-√âlise Girard, Chad Donella, Jamie Elman, Luke Kirby, Cas Anvar, Linda E. Smith, Ted Kotcheff"/>
    <x v="181"/>
    <s v="Hayden Christensen, Peter Sarsgaard"/>
    <s v="The story of a young journalist who fell from grace when it was discovered he fabricated over half of his articles from the publication The New Republic magazine."/>
    <s v="The story of a young journalist"/>
    <n v="7.1"/>
    <n v="32684"/>
    <n v="8439489.1304347795"/>
    <n v="6000000"/>
    <x v="619"/>
    <n v="2220008"/>
    <n v="4142033.7493043463"/>
    <n v="2944752"/>
    <n v="199"/>
  </r>
  <r>
    <s v="tt0375920"/>
    <x v="752"/>
    <x v="5"/>
    <d v="2006-10-02T00:00:00"/>
    <s v="Biography"/>
    <s v=" Drama"/>
    <s v=" History"/>
    <n v="114"/>
    <s v="UK, Australia"/>
    <s v="English"/>
    <m/>
    <m/>
    <x v="574"/>
    <s v="Stephen Jeffreys, Stephen Jeffreys"/>
    <s v="Johnny Depp, Paul Ritter, John Malkovich, Stanley Townsend, Francesca Annis, Rosamund Pike, Tom Hollander, Johnny Vegas, Richard Coyle, Tom Burke, Hugh Sachs, Rupert Friend, Kelly Reilly, Jack Davenport, Trudi Jackson"/>
    <x v="6"/>
    <s v="Johnny Depp, Paul Ritter"/>
    <s v="The story of John Wilmot, a.k.a. the Earl of Rochester, a 17th century poet who famously drank and debauched his way to an early grave, only to earn posthumous critical acclaim for his life's work."/>
    <s v="The story of John Wilmot, a.k.a."/>
    <n v="6.3"/>
    <n v="34374"/>
    <m/>
    <m/>
    <x v="4"/>
    <n v="4835065"/>
    <m/>
    <n v="10852064"/>
    <n v="265"/>
  </r>
  <r>
    <s v="tt0324127"/>
    <x v="753"/>
    <x v="5"/>
    <s v="25/03/2005"/>
    <s v="Crime"/>
    <s v=" Horror"/>
    <s v=" Mystery"/>
    <n v="99"/>
    <s v="UK, Germany, USA"/>
    <s v="English"/>
    <m/>
    <m/>
    <x v="145"/>
    <s v="Zak Penn, Zak Penn"/>
    <s v="Aaron Eckhart, Ben Kingsley, Carrie-Anne Moss, Harry Lennix, Kevin Chamberlin, Julian Reyes, Keith Campbell, Chloe Russell, Ellen Blake, William B. Johnson, Jerry Gardner, Daniel Patrick Moriarty, Curtis Plagge, Nicole DeHuff, William Mapother"/>
    <x v="481"/>
    <s v="Aaron Eckhart, Ben Kingsley"/>
    <s v="A mysterious serial killer is hunting other serial killers, and one F.B.I. Agent suspects there may be more to the vigilante than they imagine."/>
    <s v="A mysterious serial killer is"/>
    <n v="5.8"/>
    <n v="18751"/>
    <n v="36992572.789835878"/>
    <n v="27000000"/>
    <x v="620"/>
    <n v="8725813"/>
    <n v="15641110.570804654"/>
    <n v="11416075"/>
    <n v="145"/>
  </r>
  <r>
    <s v="tt0324216"/>
    <x v="754"/>
    <x v="4"/>
    <s v="28/11/2003"/>
    <s v="Horror"/>
    <m/>
    <m/>
    <n v="98"/>
    <s v="USA"/>
    <s v="English"/>
    <m/>
    <m/>
    <x v="575"/>
    <s v="Kim Henkel, Tobe Hooper"/>
    <s v="Jessica Biel, Jonathan Tucker, Erica Leerhsen, Mike Vogel, Eric Balfour, Andrew Bryniarski, R. Lee Ermey, David Dorfman, Lauren German, Terrence Evans, Marietta Marich, Heather Kafka, Kathy Lamkin, Brad Leland, Mamie Meek"/>
    <x v="482"/>
    <s v="Jessica Biel, Jonathan Tucker"/>
    <s v="After picking up a traumatized young hitchhiker, five friends find themselves stalked and hunted by a deformed chainsaw-wielding loon and his family of equally psychopathic killers."/>
    <s v="After picking up a traumatized"/>
    <n v="6.2"/>
    <n v="128106"/>
    <n v="13362524.456521735"/>
    <n v="9500000"/>
    <x v="621"/>
    <n v="80571655"/>
    <n v="151014401.19667387"/>
    <n v="107362708"/>
    <n v="748"/>
  </r>
  <r>
    <s v="tt0376127"/>
    <x v="755"/>
    <x v="2"/>
    <d v="2005-10-06T00:00:00"/>
    <s v="Action"/>
    <s v=" Drama"/>
    <s v=" Thriller"/>
    <n v="181"/>
    <s v="India"/>
    <s v="Tamil"/>
    <m/>
    <m/>
    <x v="238"/>
    <s v="Gopal Ram, S. Shankar"/>
    <s v="Vikram, Sada, Prakash Raj, Vivek, Nedumudi Venu, Nassar, Kalabhavan Mani, Cochin Hanifa, Saurabh Shukla, Charlie, Sriranjani, Mohan Vaidya, Manobala, Shanmugha Rajan, Amarasigamani"/>
    <x v="483"/>
    <s v="Vikram, Sada, Prakash Raj"/>
    <s v="Ramanujam, who suffers from multiple personality disorder, works as a lawyer by day and a vigilante at night. He uses tips from the 'Garuda Purana' as his tools to expose various antisocial elements."/>
    <s v="Ramanujam, who suffers from multiple"/>
    <n v="8.1999999999999993"/>
    <n v="13769"/>
    <m/>
    <s v="INR 280000000"/>
    <x v="4"/>
    <m/>
    <m/>
    <m/>
    <n v="66"/>
  </r>
  <r>
    <s v="tt0324554"/>
    <x v="756"/>
    <x v="5"/>
    <d v="2004-03-09T00:00:00"/>
    <s v="Drama"/>
    <s v=" Mystery"/>
    <s v=" Romance"/>
    <n v="114"/>
    <s v="USA"/>
    <s v="English"/>
    <s v="Chinese"/>
    <m/>
    <x v="576"/>
    <s v="Gilles Mimouni, Brandon Boyce"/>
    <s v="Josh Hartnett, Rose Byrne, Matthew Lillard, Diane Kruger, Christopher Cousins, Jessica Par√©, Vlasta Vrana, Amy Sobol, Ted Whittall, Isabel Dos Santos, Joanna Noyes, Kerrilyn Keith, Mark Camacho, Marcel Jeannin, St√©fanie Buxton"/>
    <x v="257"/>
    <s v="Josh Hartnett, Rose Byrne"/>
    <s v="A young Chicago advertising executive believes a woman he sees in a caf√© is his long-lost love. His belief leads to obsession, as he puts his life on hold in order to trail her."/>
    <s v="A young Chicago advertising executive"/>
    <n v="7"/>
    <n v="52235"/>
    <n v="41102858.655373201"/>
    <n v="30000000"/>
    <x v="622"/>
    <n v="13001257"/>
    <n v="29788060.984531488"/>
    <n v="21741598"/>
    <n v="309"/>
  </r>
  <r>
    <s v="tt0376479"/>
    <x v="757"/>
    <x v="9"/>
    <s v="20/10/2016"/>
    <s v="Crime"/>
    <s v=" Drama"/>
    <m/>
    <n v="108"/>
    <s v="Hong Kong, USA"/>
    <s v="English"/>
    <s v="Hebrew"/>
    <m/>
    <x v="577"/>
    <s v="Philip Roth, John Romano"/>
    <s v="Ewan McGregor, Jennifer Connelly, Dakota Fanning, Peter Riegert, Rupert Evans, Uzo Aduba, Molly Parker, Valorie Curry, Hannah Nordberg, Julia Silverman, Mark Hildreth, Samantha Mathis, David Strathairn, Ocean James, David Whalen"/>
    <x v="19"/>
    <s v="Ewan McGregor, Jennifer Connelly"/>
    <s v="An All-American college star and his beauty queen wife watch their seemingly perfect life fall apart as their daughter joins the turmoil of '60s America."/>
    <s v="An All-American college star and"/>
    <n v="6.1"/>
    <n v="14802"/>
    <m/>
    <m/>
    <x v="4"/>
    <n v="544098"/>
    <m/>
    <n v="2063436"/>
    <n v="62"/>
  </r>
  <r>
    <s v="tt0325258"/>
    <x v="758"/>
    <x v="4"/>
    <s v="30/07/2004"/>
    <s v="Comedy"/>
    <m/>
    <m/>
    <n v="98"/>
    <s v="USA"/>
    <s v="English"/>
    <m/>
    <m/>
    <x v="64"/>
    <s v="Fred Wolf, David Spade"/>
    <s v="David Spade, Mary McCormack, Craig Bierko, Scott Terra, Jenna Boyd, John Farley, Bobby Slayton, Michael Buffer, Fred Wolf, Alyssa Milano, Emmanuel Lewis, Joey Diaz, Kevin Grevioux, Brian Clark, Leif Garrett"/>
    <x v="17"/>
    <s v="David Spade, Mary McCormack"/>
    <s v="A thirty-something former child star hires a foster family to re-create the childhood he never had."/>
    <s v="A thirty-something former child"/>
    <n v="5.6"/>
    <n v="13477"/>
    <n v="23911885.869565211"/>
    <n v="17000000"/>
    <x v="623"/>
    <n v="22738671"/>
    <n v="33433746.513885859"/>
    <n v="23769505"/>
    <n v="118"/>
  </r>
  <r>
    <s v="tt0376968"/>
    <x v="759"/>
    <x v="4"/>
    <s v="31/10/2003"/>
    <s v="Drama"/>
    <m/>
    <m/>
    <n v="110"/>
    <s v="Russia"/>
    <s v="Russian"/>
    <m/>
    <m/>
    <x v="578"/>
    <s v="Vladimir Moiseenko, Aleksandr Novototskiy-Vlasov"/>
    <s v="Vladimir Garin, Ivan Dobronravov, Konstantin Lavronenko, Nataliya Vdovina, Galina Popova, Aleksey Suknovalov, Lazar Dubovik, Elizaveta Aleksandrova, Lyubov Kazakova, Andrey Sumin, Aleksey Proshchikin, Viktor Alenin, Stas Orlov, Arseniy Belousov, Sofya Bagdasarova"/>
    <x v="484"/>
    <s v="Vladimir Garin, Ivan Dobronravov"/>
    <s v="In the Russian wilderness, two brothers face a range of new, conflicting emotions when their father - a man they know only through a single photograph - resurfaces."/>
    <s v="In the Russian wilderness, two"/>
    <n v="8"/>
    <n v="41348"/>
    <m/>
    <m/>
    <x v="4"/>
    <n v="504256"/>
    <m/>
    <n v="8482993"/>
    <n v="194"/>
  </r>
  <r>
    <s v="tt0325537"/>
    <x v="760"/>
    <x v="4"/>
    <s v="25/07/2003"/>
    <s v="Comedy"/>
    <m/>
    <m/>
    <n v="95"/>
    <s v="USA"/>
    <s v="English"/>
    <m/>
    <m/>
    <x v="579"/>
    <s v="Chris Rock, Ali LeRoi"/>
    <s v="Chris Rock, Bernie Mac, Dylan Baker, Nick Searcy, Lynn Whitfield, Robin Givens, Tamala Jones, James Rebhorn, Keith David, Tracy Morgan, Stephanie March, Robert Stanton, Jude Ciccolella, Nate Dogg, Angie Mattson"/>
    <x v="107"/>
    <s v="Chris Rock, Bernie Mac"/>
    <s v="When a presidential candidate dies unexpectedly in the middle of the campaign, Washington, D.C. alderman, Mays Gilliam is unexpectedly picked as his replacement."/>
    <s v="When a presidential candidate"/>
    <n v="5.5"/>
    <n v="17935"/>
    <n v="49511669.565217376"/>
    <n v="35200000"/>
    <x v="624"/>
    <n v="38125247"/>
    <n v="54322859.15502172"/>
    <n v="38620484"/>
    <n v="86"/>
  </r>
  <r>
    <s v="tt0325703"/>
    <x v="761"/>
    <x v="4"/>
    <s v="24/10/2003"/>
    <s v="Action"/>
    <s v=" Adventure"/>
    <s v=" Fantasy"/>
    <n v="117"/>
    <s v="USA, Germany, Japan, UK, Hong Kong"/>
    <s v="English"/>
    <s v="Mandarin"/>
    <m/>
    <x v="580"/>
    <s v="Dean Georgaris, Steven E. de Souza"/>
    <s v="Angelina Jolie, Gerard Butler, Ciar√°n Hinds, Chris Barrie, Noah Taylor, Djimon Hounsou, Til Schweiger, Simon Yam, Terence Yin, Daniel Caltagirone, Fabiano Martell, Jonny Coyne, Robert Cavanah, Ronan Vibert, Lenny Juma"/>
    <x v="42"/>
    <s v="Angelina Jolie, Gerard Butler"/>
    <s v="Adventurer Lara Croft goes on a quest to save the mythical Pandora's Box, before an evil scientist finds it, and recruits a former Marine turned mercenary to assist her."/>
    <s v="Adventurer Lara Croft goes on"/>
    <n v="5.6"/>
    <n v="128291"/>
    <n v="133625244.56521735"/>
    <n v="95000000"/>
    <x v="625"/>
    <n v="65660196"/>
    <n v="225192607.31001079"/>
    <n v="160099222"/>
    <n v="329"/>
  </r>
  <r>
    <s v="tt0377084"/>
    <x v="762"/>
    <x v="5"/>
    <s v="14/01/2005"/>
    <s v="Drama"/>
    <s v=" Music"/>
    <s v=" Romance"/>
    <n v="104"/>
    <s v="UK"/>
    <s v="English"/>
    <s v="German"/>
    <s v="Polish"/>
    <x v="581"/>
    <s v="William J. Locke, Charles Dance"/>
    <s v="Judi Dench, Maggie Smith, Daniel Br√ºhl, Freddie Jones, Gregor Henderson-Begg, Miriam Margolyes, David Warner, Clive Russell, Richard Pears, Natascha McElhone, Iain Marshall, Toby Jones, Trevor Ray, John Boswall, Joanna Dickens"/>
    <x v="485"/>
    <s v="Judi Dench, Maggie Smith"/>
    <s v="Two sisters befriend a mysterious foreigner who washes up on the beach of their 1930s Cornish seaside village."/>
    <s v="Two sisters befriend a mysterious"/>
    <n v="7"/>
    <n v="10578"/>
    <m/>
    <m/>
    <x v="4"/>
    <n v="6765081"/>
    <m/>
    <n v="20421130"/>
    <n v="125"/>
  </r>
  <r>
    <s v="tt0325710"/>
    <x v="763"/>
    <x v="4"/>
    <d v="2004-09-01T00:00:00"/>
    <s v="Action"/>
    <s v=" Drama"/>
    <s v=" War"/>
    <n v="154"/>
    <s v="USA, New Zealand, Japan"/>
    <s v="English"/>
    <s v="Japanese"/>
    <m/>
    <x v="582"/>
    <s v="John Logan, John Logan"/>
    <s v="Ken Watanabe, Tom Cruise, William Atherton, Chad Lindberg, Ray Godshall Sr., Billy Connolly, Tony Goldwyn, Masato Harada, Masashi Odate, John Koyama, Timothy Spall, Shichinosuke Nakamura, Togo Igawa, Satoshi Nikaido, Shintaro Wada"/>
    <x v="486"/>
    <s v="Ken Watanabe, Tom Cruise"/>
    <s v="An American military advisor embraces the Samurai culture he was hired to destroy after he is captured in battle."/>
    <s v="An American military advisor embraces"/>
    <n v="7.7"/>
    <n v="392213"/>
    <n v="196921413.04347819"/>
    <n v="140000000"/>
    <x v="626"/>
    <n v="111127263"/>
    <n v="639470307.41463566"/>
    <n v="454627263"/>
    <n v="1042"/>
  </r>
  <r>
    <s v="tt0325805"/>
    <x v="764"/>
    <x v="4"/>
    <s v="26/09/2003"/>
    <s v="Comedy"/>
    <s v=" Crime"/>
    <s v=" Drama"/>
    <n v="116"/>
    <s v="USA, UK"/>
    <s v="English"/>
    <m/>
    <m/>
    <x v="96"/>
    <s v="Eric Garcia, Nicholas Griffin"/>
    <s v="Nicolas Cage, Sam Rockwell, Alison Lohman, Bruce Altman, Bruce McGill, Jenny O'Hara, Steve Eastin, Beth Grant, Sheila Kelley, Fran Kranz, Tim Kelleher, Nigel Gibbs, Bill Saito, Tim Maculan, Stoney Westmoreland"/>
    <x v="130"/>
    <s v="Nicolas Cage, Sam Rockwell"/>
    <s v="A phobic con artist and his prot√©g√© are on the verge of pulling off a lucrative swindle when the former's teenage daughter arrives unexpectedly."/>
    <s v="A phobic con artist and his prot√©g√©"/>
    <n v="7.3"/>
    <n v="122129"/>
    <n v="87208054.347826064"/>
    <n v="62000000"/>
    <x v="627"/>
    <n v="36906460"/>
    <n v="92223462.695608661"/>
    <n v="65565672"/>
    <n v="354"/>
  </r>
  <r>
    <s v="tt0325980"/>
    <x v="765"/>
    <x v="4"/>
    <d v="2003-05-09T00:00:00"/>
    <s v="Action"/>
    <s v=" Adventure"/>
    <s v=" Fantasy"/>
    <n v="143"/>
    <s v="USA"/>
    <s v="English"/>
    <m/>
    <m/>
    <x v="271"/>
    <s v="Ted Elliott, Terry Rossio"/>
    <s v="Johnny Depp, Geoffrey Rush, Orlando Bloom, Keira Knightley, Jack Davenport, Jonathan Pryce, Lee Arenberg, Mackenzie Crook, Damian O'Hare, Giles New, Angus Barnett, David Bailie, Michael Berry Jr., Isaac C. Singleton Jr., Kevin McNally"/>
    <x v="6"/>
    <s v="Johnny Depp, Geoffrey Rush"/>
    <s v="Blacksmith Will Turner teams up with eccentric pirate &quot;Captain&quot; Jack Sparrow to save his love, the governor's daughter, from Jack's former pirate allies, who are now undead."/>
    <s v="Blacksmith Will Turner teams up"/>
    <n v="8"/>
    <n v="1001260"/>
    <n v="196921413.04347819"/>
    <n v="140000000"/>
    <x v="628"/>
    <n v="305413918"/>
    <n v="920275673.83785295"/>
    <n v="654264015"/>
    <n v="2196"/>
  </r>
  <r>
    <s v="tt0326769"/>
    <x v="766"/>
    <x v="4"/>
    <d v="2003-01-08T00:00:00"/>
    <s v="Action"/>
    <s v=" Drama"/>
    <m/>
    <n v="110"/>
    <s v="USA"/>
    <s v="English"/>
    <m/>
    <m/>
    <x v="583"/>
    <s v="Michael Gougis, Craig Fernandez"/>
    <s v="Laurence Fishburne, Derek Luke, Orlando Jones, Djimon Hounsou, Lisa Bonet, Brendan Fehr, Larenz Tate, Kid Rock, Rick Gonzalez, Meagan Good, Salli Richardson-Whitfield, Vanessa Bell Calloway, Dante Basco, Dionysio Basco, Tyson Beckford"/>
    <x v="487"/>
    <s v="Laurence Fishburne, Derek Luke"/>
    <s v="A son of the leader of a legendary group of an urban biker gang tries to retain his championship title."/>
    <s v="A son of the leader of a legendary"/>
    <n v="4.7"/>
    <n v="12621"/>
    <n v="33757956.521739118"/>
    <n v="24000000"/>
    <x v="629"/>
    <n v="22076772"/>
    <n v="33069605.063211948"/>
    <n v="23510621"/>
    <n v="89"/>
  </r>
  <r>
    <s v="tt0326856"/>
    <x v="767"/>
    <x v="5"/>
    <d v="2004-06-08T00:00:00"/>
    <s v="Comedy"/>
    <m/>
    <m/>
    <n v="99"/>
    <s v="USA"/>
    <s v="English"/>
    <m/>
    <m/>
    <x v="232"/>
    <s v="Steve Adams"/>
    <s v="Ben Stiller, Jack Black, Rachel Weisz, Amy Poehler, Christopher Walken, Ariel Gade, Sam Lerner, Lily Jackson, Connor Matheus, Hector Elias, Angee Hughes, Manny Kleinmuntz, Blue Deckert, John Gavigan, Terry Bozeman"/>
    <x v="91"/>
    <s v="Ben Stiller, Jack Black"/>
    <s v="A man becomes increasingly jealous of his friend's newfound success."/>
    <s v="A man becomes increasingly jealous"/>
    <n v="4.8"/>
    <n v="29593"/>
    <n v="54803811.540497601"/>
    <n v="40000000"/>
    <x v="630"/>
    <n v="13562325"/>
    <n v="19858210.435129691"/>
    <n v="14494036"/>
    <n v="181"/>
  </r>
  <r>
    <s v="tt0377713"/>
    <x v="768"/>
    <x v="5"/>
    <d v="2005-03-08T00:00:00"/>
    <s v="Drama"/>
    <s v=" Mystery"/>
    <s v=" Sci-Fi"/>
    <n v="97"/>
    <s v="Canada"/>
    <s v="English"/>
    <s v="French"/>
    <s v="Spanish"/>
    <x v="584"/>
    <s v="Ernie Barbarash"/>
    <s v="Zachary Bennett, David Huband, Stephanie Moore, Martin Roach, Terri Hawkes, Richard McMillan, Mike 'Nug' Nahrgang, Tony Munch, Michael Riley, Joshua Peace, Diego Klattenhoff, Alexia Filippeos, Jasmin Geljo, Fernando Curcione, Flossie McKnight"/>
    <x v="488"/>
    <s v="Zachary Bennett, David Huband"/>
    <s v="A young programmer whose job is to watch over the reality-warping Cube defies orders to rescue an innocent mother trapped in one of its rooms."/>
    <s v="A young programmer whose job is"/>
    <n v="5.7"/>
    <n v="36165"/>
    <m/>
    <s v="CAD 1200000"/>
    <x v="4"/>
    <m/>
    <m/>
    <m/>
    <n v="160"/>
  </r>
  <r>
    <s v="tt0377752"/>
    <x v="769"/>
    <x v="5"/>
    <s v="22/07/2005"/>
    <s v="Drama"/>
    <s v=" Romance"/>
    <m/>
    <n v="105"/>
    <s v="UK"/>
    <s v="English"/>
    <s v="British Sign Language"/>
    <m/>
    <x v="585"/>
    <s v="Andrea Gibb"/>
    <s v="Emily Mortimer, Jack McElhone, Mary Riggans, Sharon Small, Sophie Main, Katy Murphy, Sean Brown, Jayd Johnson, Anna Hepburn, Rony Bridges, Douglas Stewart Wallace, Elaine M. Ellis, Carolyn Calder, John Kazek, Gerard Butler"/>
    <x v="489"/>
    <s v="Emily Mortimer, Jack McElhone"/>
    <s v="After having responded to her son's numerous letters in the guise of his father, a woman hires a stranger to pose as his dad when meeting him."/>
    <s v="After having responded to her"/>
    <n v="7.7"/>
    <n v="20826"/>
    <m/>
    <m/>
    <x v="4"/>
    <n v="18025"/>
    <m/>
    <n v="1656829"/>
    <n v="182"/>
  </r>
  <r>
    <s v="tt0326905"/>
    <x v="770"/>
    <x v="2"/>
    <d v="2006-07-07T00:00:00"/>
    <s v="Action"/>
    <s v=" Drama"/>
    <s v=" War"/>
    <n v="132"/>
    <s v="USA, Australia"/>
    <s v="Filipino"/>
    <s v="English"/>
    <s v="Tagalog"/>
    <x v="188"/>
    <s v="William B. Breuer, Hampton Sides"/>
    <s v="Benjamin Bratt, James Franco, Robert Mammone, Max Martini, James Carpinello, Mark Consuelos, Craig McLachlan, Freddie Joe Farnsworth, Laird Macintosh, Jeremy Callaghan, Scott McLean, Paolo Montalban, Clayne Crawford, Sam Worthington, Royston Innes"/>
    <x v="490"/>
    <s v="Benjamin Bratt, James Franco"/>
    <s v="Taking place towards the end of WWII, 500 American Soldiers have been entrapped in a camp for 3 years. Beginning to give up hope they will ever be rescued, a group of Rangers goes on a dangerous mission to try and save them."/>
    <s v="Taking place towards the end of"/>
    <n v="6.7"/>
    <n v="21056"/>
    <n v="106015770.6093192"/>
    <n v="80000000"/>
    <x v="631"/>
    <n v="10167373"/>
    <n v="14282146.447132643"/>
    <n v="10777375"/>
    <n v="195"/>
  </r>
  <r>
    <s v="tt0327056"/>
    <x v="771"/>
    <x v="4"/>
    <s v="24/10/2003"/>
    <s v="Crime"/>
    <s v=" Drama"/>
    <s v=" Mystery"/>
    <n v="138"/>
    <s v="USA, Australia"/>
    <s v="English"/>
    <m/>
    <m/>
    <x v="136"/>
    <s v="Brian Helgeland, Dennis Lehane"/>
    <s v="Sean Penn, Tim Robbins, Kevin Bacon, Laurence Fishburne, Marcia Gay Harden, Laura Linney, Kevin Chapman, Tom Guiry, Emmy Rossum, Spencer Treat Clark, Andrew Mackin, Adam Nelson, Robert Wahlberg, Jenny O'Hara, John Doman"/>
    <x v="351"/>
    <s v="Sean Penn, Tim Robbins"/>
    <s v="The lives of three men who were childhood friends are shattered when one of them has a family tragedy."/>
    <s v="The lives of three men who were"/>
    <n v="7.9"/>
    <n v="411389"/>
    <n v="35164538.043478251"/>
    <n v="25000000"/>
    <x v="632"/>
    <n v="90135191"/>
    <n v="220263902.0538097"/>
    <n v="156595191"/>
    <n v="1041"/>
  </r>
  <r>
    <s v="tt0378072"/>
    <x v="772"/>
    <x v="5"/>
    <s v="28/05/2004"/>
    <s v="Comedy"/>
    <s v=" Drama"/>
    <s v=" Romance"/>
    <n v="142"/>
    <s v="India"/>
    <s v="Hindi"/>
    <s v="English"/>
    <m/>
    <x v="586"/>
    <s v="Siddharth Anand, Kunal Kohli"/>
    <s v="Saif Ali Khan, Rani Mukerji, Kiron Kher, Rati Agnihotri, Rishi Kapoor, Jimmy Sheirgill, Abhishek Bachchan, Isha Koppikar, Shenaz Treasury, Singh Bhupesh, Parinita Seth, Shilpa Mehta, Bomi Kapadia, Gulshan, Vivek Madan"/>
    <x v="491"/>
    <s v="Saif Ali Khan, Rani Mukerji"/>
    <s v="A novel look at the eternal battle of the sexes and the trials and tribulations of Karan and Rhea and their attempts to understand each other."/>
    <s v="A novel look at the eternal battle"/>
    <n v="7"/>
    <n v="12997"/>
    <m/>
    <m/>
    <x v="4"/>
    <n v="796641"/>
    <m/>
    <n v="1878702"/>
    <n v="44"/>
  </r>
  <r>
    <s v="tt0327084"/>
    <x v="773"/>
    <x v="7"/>
    <s v="27/10/2006"/>
    <s v="Animation"/>
    <s v=" Adventure"/>
    <s v=" Comedy"/>
    <n v="83"/>
    <s v="USA"/>
    <s v="English"/>
    <m/>
    <m/>
    <x v="587"/>
    <s v="Len Blum, Lorne Cameron"/>
    <s v="Bruce Willis, Garry Shandling, Steve Carell, Wanda Sykes, William Shatner, Nick Nolte, Thomas Haden Church, Allison Janney, Eugene Levy, Catherine O'Hara, Avril Lavigne, Omid Djalili, Sami Kirkpatrick, Shane Baumel, Madison Davenport"/>
    <x v="136"/>
    <s v="Bruce Willis, Garry Shandling"/>
    <s v="A scheming raccoon fools a mismatched family of forest creatures into helping him repay a debt of food, by invading the new suburban sprawl that popped up while they were hibernating...and learns a lesson about family himself."/>
    <s v="A scheming raccoon fools a mismatched"/>
    <n v="6.7"/>
    <n v="156530"/>
    <n v="102702777.77777761"/>
    <n v="80000000"/>
    <x v="633"/>
    <n v="155019340"/>
    <n v="436224772.25590205"/>
    <n v="339795890"/>
    <n v="294"/>
  </r>
  <r>
    <s v="tt0327137"/>
    <x v="774"/>
    <x v="4"/>
    <s v="19/09/2003"/>
    <s v="Comedy"/>
    <s v=" Drama"/>
    <s v=" Family"/>
    <n v="111"/>
    <s v="USA"/>
    <s v="English"/>
    <m/>
    <m/>
    <x v="588"/>
    <s v="Tim McCanlies"/>
    <s v="Michael Caine, Robert Duvall, Haley Joel Osment, Kyra Sedgwick, Nicky Katt, Josh Lucas, Michael O'Neill, Deirdre O'Connell, Eric Balfour, Christian Kane, Kevin Haberer, Emmanuelle Vaugier, Adam Ozturk, Jennifer Stone, Mitchel Musso"/>
    <x v="308"/>
    <s v="Michael Caine, Robert Duvall"/>
    <s v="A coming-of-age story about a shy, young boy sent by his irresponsible mother to spend the summer with his wealthy, eccentric uncles in Texas."/>
    <s v="A coming-of-age story about a"/>
    <n v="7.5"/>
    <n v="51433"/>
    <n v="42197445.652173899"/>
    <n v="30000000"/>
    <x v="634"/>
    <n v="42070939"/>
    <n v="67882016.675374985"/>
    <n v="48260279"/>
    <n v="317"/>
  </r>
  <r>
    <s v="tt0327162"/>
    <x v="775"/>
    <x v="5"/>
    <d v="2004-09-07T00:00:00"/>
    <s v="Comedy"/>
    <s v=" Horror"/>
    <s v=" Sci-Fi"/>
    <n v="93"/>
    <s v="USA"/>
    <s v="English"/>
    <m/>
    <m/>
    <x v="248"/>
    <s v="Ira Levin, Paul Rudnick"/>
    <s v="Nicole Kidman, Matthew Broderick, Bette Midler, Glenn Close, Christopher Walken, Roger Bart, David Marshall Grant, Jon Lovitz, Dylan Hartigan, Fallon Brooking, Faith Hill, Matt Malloy, Kate Shindle, Tom Riis Farrell, Lorri Bagley"/>
    <x v="132"/>
    <s v="Nicole Kidman, Matthew Broderick"/>
    <s v="The secret to a Stepford wife lies behind the doors of the Men's Association."/>
    <s v="The secret to a Stepford wife"/>
    <n v="5.3"/>
    <n v="59624"/>
    <n v="123308575.9661196"/>
    <n v="90000000"/>
    <x v="635"/>
    <n v="59484742"/>
    <n v="141626923.97563258"/>
    <n v="103370127"/>
    <n v="429"/>
  </r>
  <r>
    <s v="tt0378793"/>
    <x v="776"/>
    <x v="5"/>
    <s v="20/01/2004"/>
    <s v="Drama"/>
    <m/>
    <m/>
    <n v="89"/>
    <s v="USA"/>
    <s v="English"/>
    <m/>
    <m/>
    <x v="589"/>
    <s v="Laurie Halse Anderson, Jessica Sharzer"/>
    <s v="Kristen Stewart, Elizabeth Perkins, Richard Hagerman, Allison Siko, Remy Brommer, Robert John Burke, Grace Ameter, Tyanna Rolley, Leslie Lyles, Hallee Hirsh, Michael Angarano, Kimberly Kish, Megan Pillar, Steve Zahn, D.B. Sweeney"/>
    <x v="492"/>
    <s v="Kristen Stewart, Elizabeth Perkins"/>
    <s v="After a blurred trauma over the summer, Melinda enters high school a selective mute. Struggling with school, friends, and family, she tells the dark tale of her experiences, and why she has chosen not to speak."/>
    <s v="After a blurred trauma over the"/>
    <n v="7.3"/>
    <n v="24527"/>
    <m/>
    <n v="1000000"/>
    <x v="4"/>
    <m/>
    <m/>
    <m/>
    <n v="97"/>
  </r>
  <r>
    <s v="tt0378897"/>
    <x v="777"/>
    <x v="4"/>
    <s v="25/03/2005"/>
    <s v="Comedy"/>
    <s v=" Drama"/>
    <m/>
    <n v="108"/>
    <s v="Greece, Turkey"/>
    <s v="Greek"/>
    <s v="Turkish"/>
    <s v="English"/>
    <x v="590"/>
    <s v="Tassos Boulmetis"/>
    <s v="Georges Corraface, Ieroklis Michaelidis, Renia Louizidou, Tamer Karadagli, Basak K√∂kl√ºkaya, Tassos Bandis, Stelios Mainas, Odysseas Papaspiliopoulos, Markos Osse, Thodoros Exarhos, Athinodoros Prousalis, Kakia Panagiotou, Dina Mihailidou, Themis Panou, G√∂k√ße Akyildiz"/>
    <x v="493"/>
    <s v="Georges Corraface, Ieroklis Michaelidis"/>
    <s v="&quot;A Touch of Spice&quot; is a story about a young Greek boy (Fanis) growing up in Istanbul, whose grandfather, a culinary philosopher and mentor,teaches him that both food and life require a ..."/>
    <s v="&quot;A Touch of Spice&quot; is a story"/>
    <n v="7.5"/>
    <n v="13068"/>
    <m/>
    <m/>
    <x v="4"/>
    <m/>
    <m/>
    <n v="10395779"/>
    <n v="42"/>
  </r>
  <r>
    <s v="tt0378947"/>
    <x v="778"/>
    <x v="5"/>
    <s v="22/12/2004"/>
    <s v="Comedy"/>
    <s v=" Drama"/>
    <s v=" Romance"/>
    <n v="99"/>
    <s v="USA"/>
    <s v="English"/>
    <m/>
    <m/>
    <x v="165"/>
    <s v="Woody Allen"/>
    <s v="Wallace Shawn, Neil Pepe, Stephanie Roth Haberle, Larry Pine, Radha Mitchell, Michael J. Farina, Jonny Lee Miller, Chlo√´ Sevigny, Matt Servitto, Arija Bareikis, Brooke Smith, Zak Orth, Will Ferrell, Andy Borowitz, Amanda Peet"/>
    <x v="494"/>
    <s v="Wallace Shawn, Neil Pepe"/>
    <s v="Two alternating stories, one comedy and the other tragedy, about Melinda's attempts to straighten out her life."/>
    <s v="Two alternating stories, one comedy"/>
    <n v="6.4"/>
    <n v="30674"/>
    <m/>
    <m/>
    <x v="4"/>
    <n v="3826280"/>
    <m/>
    <n v="20129327"/>
    <n v="178"/>
  </r>
  <r>
    <s v="tt0379217"/>
    <x v="779"/>
    <x v="4"/>
    <d v="2004-12-03T00:00:00"/>
    <s v="Comedy"/>
    <s v=" Drama"/>
    <s v=" Music"/>
    <n v="95"/>
    <s v="USA, Japan, Italy"/>
    <s v="English"/>
    <s v="French"/>
    <m/>
    <x v="591"/>
    <s v="Jim Jarmusch"/>
    <s v="Roberto Benigni, Steven Wright, Joie Lee, Cinqu√© Lee, Steve Buscemi, Iggy Pop, Tom Waits, Joseph Rigano, Vinny Vella, Vinny Vella Jr., Renee French, E.J. Rodriguez, Alex Descas, Isaach De Bankol√©, Cate Blanchett"/>
    <x v="495"/>
    <s v="Roberto Benigni, Steven Wright"/>
    <s v="A series of vignettes that all have coffee and cigarettes in common."/>
    <s v="A series of vignettes that all"/>
    <n v="7.1"/>
    <n v="58850"/>
    <m/>
    <m/>
    <x v="4"/>
    <n v="2198924"/>
    <m/>
    <n v="7929307"/>
    <n v="178"/>
  </r>
  <r>
    <s v="tt0379306"/>
    <x v="780"/>
    <x v="5"/>
    <d v="2006-01-09T00:00:00"/>
    <s v="Drama"/>
    <s v=" Comedy"/>
    <s v=" Romance"/>
    <n v="93"/>
    <s v="UK, Italy, Spain, Luxembourg, USA"/>
    <s v="English"/>
    <s v="Italian"/>
    <m/>
    <x v="592"/>
    <s v="Oscar Wilde, Howard Himelstein"/>
    <s v="Helen Hunt, Scarlett Johansson, Milena Vukotic, Stephen Campbell Moore, Mark Umbers, Roger Hammond, John Standing, Tom Wilkinson, Giorgia Massetti, Diana Hardcastle, Shara Orano, Jane How, Bruce McGuire, Michael Stromme, Antonio Barbaro"/>
    <x v="496"/>
    <s v="Helen Hunt, Scarlett Johansson"/>
    <s v="A 1930s American socialite creates a scandal in the expatriate high society of the Amalfi Coast of Italy when she forms a secretive relationship with a wealthy American unbeknownst to his young wife."/>
    <s v="A 1930s American socialite creates"/>
    <n v="6.5"/>
    <n v="11296"/>
    <m/>
    <m/>
    <x v="4"/>
    <n v="238609"/>
    <m/>
    <n v="6878433"/>
    <n v="88"/>
  </r>
  <r>
    <s v="tt0327247"/>
    <x v="781"/>
    <x v="5"/>
    <d v="2004-01-10T00:00:00"/>
    <s v="Comedy"/>
    <s v=" Crime"/>
    <s v=" Thriller"/>
    <n v="98"/>
    <s v="USA"/>
    <s v="English"/>
    <s v="Hungarian"/>
    <s v="Hebrew"/>
    <x v="154"/>
    <s v="Mitchell Kapner, Mitchell Kapner"/>
    <s v="Bruce Willis, Matthew Perry, Amanda Peet, Kevin Pollak, Natasha Henstridge, Frank Collison, Johnny Messner, Silas Weir Mitchell, Tasha Smith, Elisa Gallay, Tallulah Willis, Johnny Williams, George Zapata, Carlos Zapata, McNally Sagal"/>
    <x v="136"/>
    <s v="Bruce Willis, Matthew Perry"/>
    <s v="Jimmy the Tulip's (Bruce Willis) quiet new life is shaken up by his old pal Oz (Matthew Perry), whose wife (Natasha Henstridge) has been kidnapped by a Hungarian mob. The Tulip and his wife Jill (Amanda Peet) spring into action"/>
    <s v="Jimmy the Tulip's (Bruce Willis)"/>
    <n v="5.5"/>
    <n v="53456"/>
    <n v="54803811.540497601"/>
    <n v="40000000"/>
    <x v="636"/>
    <n v="16328471"/>
    <n v="35856313.034309149"/>
    <n v="26170671"/>
    <n v="120"/>
  </r>
  <r>
    <s v="tt0327437"/>
    <x v="782"/>
    <x v="5"/>
    <s v="28/01/2005"/>
    <s v="Action"/>
    <s v=" Adventure"/>
    <s v=" Comedy"/>
    <n v="120"/>
    <s v="USA, Germany, Ireland, UK"/>
    <s v="English"/>
    <s v="Cantonese"/>
    <s v="French"/>
    <x v="593"/>
    <s v="Jules Verne, David N. Titcher"/>
    <s v="Jackie Chan, Steve Coogan, C√©cile de France, Robert Fyfe, Jim Broadbent, Ian McNeice, David Ryall, Roger Hammond, Adam Godley, Howard Cooper, Karen Mok, Daniel Hinchcliffe, Wolfram Teufel, Tom Strauss, Kit West"/>
    <x v="119"/>
    <s v="Jackie Chan, Steve Coogan"/>
    <s v="To win a bet, an eccentric British inventor, beside his Chinese valet and an aspiring French artist, embarks on a trip full of adventures and dangers around the world in exactly eighty days."/>
    <s v="To win a bet, an eccentric British"/>
    <n v="5.9"/>
    <n v="83358"/>
    <n v="150710481.73636839"/>
    <n v="110000000"/>
    <x v="637"/>
    <n v="24008137"/>
    <n v="98891963.969534114"/>
    <n v="72178895"/>
    <n v="199"/>
  </r>
  <r>
    <s v="tt0327554"/>
    <x v="783"/>
    <x v="5"/>
    <s v="27/08/2004"/>
    <s v="Action"/>
    <s v=" Crime"/>
    <s v=" Fantasy"/>
    <n v="104"/>
    <s v="USA"/>
    <s v="English"/>
    <s v="Spanish"/>
    <m/>
    <x v="594"/>
    <s v="Bob Kane, Theresa Rebeck"/>
    <s v="Halle Berry, Benjamin Bratt, Sharon Stone, Lambert Wilson, Frances Conroy, Alex Borstein, Michael Massee, Byron Mann, Kim Smith, Christopher Heyerdahl, Peter Wingfield, Berend McKenzie, Chase Nelson-Murray, Manny Petruzzelli, Harley Reiner"/>
    <x v="497"/>
    <s v="Halle Berry, Benjamin Bratt"/>
    <s v="A shy woman, endowed with the speed, reflexes, and senses of a cat, walks a thin line between criminal and hero, even as a detective doggedly pursues her, fascinated by both of her personas."/>
    <s v="A shy woman, endowed with the"/>
    <n v="3.4"/>
    <n v="108935"/>
    <n v="137009528.851244"/>
    <n v="100000000"/>
    <x v="638"/>
    <n v="40202379"/>
    <n v="112488082.64356269"/>
    <n v="82102379"/>
    <n v="731"/>
  </r>
  <r>
    <s v="tt0327597"/>
    <x v="784"/>
    <x v="10"/>
    <s v="19/06/2009"/>
    <s v="Animation"/>
    <s v=" Drama"/>
    <s v=" Family"/>
    <n v="100"/>
    <s v="USA"/>
    <s v="English"/>
    <s v="Russian"/>
    <m/>
    <x v="82"/>
    <s v="Henry Selick, Neil Gaiman"/>
    <s v="Dakota Fanning, Teri Hatcher, Jennifer Saunders, Dawn French, Keith David, John Hodgman, Robert Bailey Jr., Ian McShane, Aankha Neal, George Selick, Hannah Kaiser, Harry Selick, Marina Budovsky, Emerson Tenney, Jerome Ranft"/>
    <x v="498"/>
    <s v="Dakota Fanning, Teri Hatcher"/>
    <s v="An adventurous 11-year-old girl finds another world that is a strangely idealized version of her frustrating home, but it has sinister secrets."/>
    <s v="An adventurous 11-year-old girl"/>
    <n v="7.7"/>
    <n v="190867"/>
    <n v="72382199.807026193"/>
    <n v="60000000"/>
    <x v="639"/>
    <n v="75286229"/>
    <n v="150309885.8509579"/>
    <n v="124596837"/>
    <n v="384"/>
  </r>
  <r>
    <s v="tt0327679"/>
    <x v="785"/>
    <x v="5"/>
    <d v="2005-01-07T00:00:00"/>
    <s v="Comedy"/>
    <s v=" Family"/>
    <s v=" Fantasy"/>
    <n v="96"/>
    <s v="USA, Ireland, UK"/>
    <s v="English"/>
    <m/>
    <m/>
    <x v="157"/>
    <s v="Laurie Craig, Karen McCullah"/>
    <s v="Anne Hathaway, Hugh Dancy, Cary Elwes, Aidan McArdle, Joanna Lumley, Lucy Punch, Jennifer Higham, Minnie Driver, Eric Idle, Steve Coogan, Jimi Mistry, Vivica A. Fox, Parminder Nagra, Jim Carter, Patrick Bergin"/>
    <x v="185"/>
    <s v="Anne Hathaway, Hugh Dancy"/>
    <s v="Ella is under a spell to be constantly obedient, a fact she must hide from her new stepfamily in order to protect the prince of the land, her friend for whom she's falling."/>
    <s v="Ella is under a spell to be constantly"/>
    <n v="6.3"/>
    <n v="60565"/>
    <n v="42472953.943885639"/>
    <n v="31000000"/>
    <x v="640"/>
    <n v="22918387"/>
    <n v="37525220.624864995"/>
    <n v="27388767"/>
    <n v="262"/>
  </r>
  <r>
    <s v="tt0380066"/>
    <x v="786"/>
    <x v="7"/>
    <d v="2006-07-10T00:00:00"/>
    <s v="Horror"/>
    <s v=" Mystery"/>
    <s v=" Thriller"/>
    <n v="91"/>
    <s v="USA, Germany"/>
    <s v="English"/>
    <m/>
    <m/>
    <x v="511"/>
    <s v="David Ross"/>
    <s v="Agnes Bruckner, Emma Campbell, Bruce Campbell, Patricia Clarkson, Lauren Birkell, Jane Gilchrist, Catherine Colvey, Marcia Bennett, Rachel Nichols, Kathleen Mackey, Cary Lawrence, Colleen Williams, Gordon Currie, Jude Beny, Melissa Altro"/>
    <x v="499"/>
    <s v="Agnes Bruckner, Emma Campbell"/>
    <s v="Set in 1965 New England, a troubled girl encounters mysterious happenings in the woods surrounding an isolated girls school that she was sent to by her disinterested parents."/>
    <s v="Set in 1965 New England, a troubled"/>
    <n v="5.7"/>
    <n v="10676"/>
    <m/>
    <n v="12000000"/>
    <x v="4"/>
    <m/>
    <m/>
    <m/>
    <n v="104"/>
  </r>
  <r>
    <s v="tt0327850"/>
    <x v="787"/>
    <x v="4"/>
    <d v="2004-05-03T00:00:00"/>
    <s v="Action"/>
    <s v=" Adventure"/>
    <s v=" Comedy"/>
    <n v="104"/>
    <s v="USA"/>
    <s v="English"/>
    <s v="Portuguese"/>
    <m/>
    <x v="595"/>
    <s v="R.J. Stewart, R.J. Stewart"/>
    <s v="Dwayne Johnson, Seann William Scott, Rosario Dawson, Christopher Walken, Ewen Bremner, Jon Gries, William Lucking, Ernie Reyes Jr., Stuart F. Wilson, Dennis Keiffer, Garrett Warren, Toby Holguin, Paul S. Power, Stephen Bishop, Chuck Norman"/>
    <x v="352"/>
    <s v="Dwayne Johnson, Seann William Scott"/>
    <s v="A tough aspiring chef is hired to bring home a mobster's son from the Amazon but becomes involved in the fight against an oppressive town operator and the search for a legendary treasure."/>
    <s v="A tough aspiring chef is hired"/>
    <n v="6.7"/>
    <n v="99864"/>
    <n v="119559429.34782605"/>
    <n v="85000000"/>
    <x v="641"/>
    <n v="47726342"/>
    <n v="113907663.82746735"/>
    <n v="80981914"/>
    <n v="270"/>
  </r>
  <r>
    <s v="tt0328099"/>
    <x v="788"/>
    <x v="4"/>
    <s v="18/04/2003"/>
    <s v="Comedy"/>
    <s v=" Crime"/>
    <m/>
    <n v="86"/>
    <s v="USA"/>
    <s v="English"/>
    <m/>
    <m/>
    <x v="596"/>
    <s v="Fax Bahr, Adam Small"/>
    <s v="Jamie Kennedy, Taye Diggs, Anthony Anderson, Regina Hall, Blair Underwood, Damien Dante Wayans, Ryan O'Neal, Bo Derek, Jeffrey Tambor, Kal Penn, Nick Swardson, Keili Lefkovitz, Kellie Martin, Greg Grunberg, J.P. Manoux"/>
    <x v="500"/>
    <s v="Jamie Kennedy, Taye Diggs"/>
    <s v="A senator arranges for his son, a rich white kid who fancies himself black, to be kidnapped by a couple of black actors pretending to be murderers to try and shock him out of his plans to become a rapper."/>
    <s v="A senator arranges for his son,"/>
    <n v="5.2"/>
    <n v="18345"/>
    <n v="21098722.82608695"/>
    <n v="15000000"/>
    <x v="642"/>
    <n v="34432201"/>
    <n v="48699374.362739116"/>
    <n v="34622504"/>
    <n v="91"/>
  </r>
  <r>
    <s v="tt0328107"/>
    <x v="789"/>
    <x v="5"/>
    <d v="2004-10-09T00:00:00"/>
    <s v="Action"/>
    <s v=" Crime"/>
    <s v=" Drama"/>
    <n v="146"/>
    <s v="USA, UK, Mexico, Switzerland"/>
    <s v="English"/>
    <s v="Spanish"/>
    <m/>
    <x v="399"/>
    <s v="A.J. Quinnell, Brian Helgeland"/>
    <s v="Denzel Washington, Dakota Fanning, Radha Mitchell, Christopher Walken, Marc Anthony, Giancarlo Giannini, Mickey Rourke, Rachel Ticotin, Roberto Sosa, Jes√∫s Ochoa, Gero Camilo, Mario Zaragoza, Charles Paraventi, Carmen Salinas, Esteban De La Trinidad"/>
    <x v="35"/>
    <s v="Denzel Washington, Dakota Fanning"/>
    <s v="In Mexico City, a former CIA operative swears vengeance on those who committed an unspeakable act against the family he was hired to protect."/>
    <s v="In Mexico City, a former CIA operative"/>
    <n v="7.7"/>
    <n v="323807"/>
    <n v="95906670.195870802"/>
    <n v="70000000"/>
    <x v="643"/>
    <n v="77911774"/>
    <n v="179256214.2984224"/>
    <n v="130834852"/>
    <n v="766"/>
  </r>
  <r>
    <s v="tt0328538"/>
    <x v="790"/>
    <x v="4"/>
    <s v="21/11/2003"/>
    <s v="Drama"/>
    <m/>
    <m/>
    <n v="100"/>
    <s v="USA, UK"/>
    <s v="English"/>
    <s v="Spanish"/>
    <s v="Portuguese"/>
    <x v="597"/>
    <s v="Catherine Hardwicke, Nikki Reed"/>
    <s v="Nikki Reed, Evan Rachel Wood, Vanessa Hudgens, Holly Hunter, Brady Corbet, Ulysses Estrada, Sarah Blakley-Cartwright, Jenicka Carey, Sarah Clarke, Jasmine Di Angelo, Tessa Ludwick, Kip Pardue, Cece Tsou, Jeremy Sisto, Jamison Yang"/>
    <x v="501"/>
    <s v="Nikki Reed, Evan Rachel Wood"/>
    <s v="A thirteen-year-old girl's relationship with her mother is put to the test as she discovers drugs, sex, and petty crime in the company of her cool but troubled best friend."/>
    <s v="A thirteen-year-old girl's relationship"/>
    <n v="6.8"/>
    <n v="78564"/>
    <n v="2813163.0434782598"/>
    <n v="2000000"/>
    <x v="644"/>
    <n v="4601043"/>
    <n v="14247207.970434777"/>
    <n v="10128960"/>
    <n v="550"/>
  </r>
  <r>
    <s v="tt0328589"/>
    <x v="791"/>
    <x v="4"/>
    <d v="2004-07-05T00:00:00"/>
    <s v="Comedy"/>
    <s v=" Drama"/>
    <s v=" Romance"/>
    <n v="113"/>
    <s v="USA, Italy"/>
    <s v="English"/>
    <s v="Italian"/>
    <s v="Polish"/>
    <x v="598"/>
    <s v="Frances Mayes, Audrey Wells"/>
    <s v="Diane Lane, Sandra Oh, Lindsay Duncan, Raoul Bova, Vincent Riotta, Mario Monicelli, Roberto Nobile, Anita Zagaria, Evelina Gori, Giulia Louise Steigerwalt, Pawel Szajda, Valentine Pelka, Sasa Vulicevic, Massimo Sarchielli, Claudia Gerini"/>
    <x v="283"/>
    <s v="Diane Lane, Sandra Oh"/>
    <s v="A writer impulsively buys a villa in Tuscany in order to change her life."/>
    <s v="A writer impulsively buys a villa"/>
    <n v="6.8"/>
    <n v="46445"/>
    <n v="25318467.39130434"/>
    <n v="18000000"/>
    <x v="645"/>
    <n v="43610723"/>
    <n v="82817723.795396715"/>
    <n v="58878723"/>
    <n v="336"/>
  </r>
  <r>
    <s v="tt0381348"/>
    <x v="792"/>
    <x v="5"/>
    <d v="2017-11-04T00:00:00"/>
    <s v="Animation"/>
    <s v=" Drama"/>
    <s v=" Romance"/>
    <n v="91"/>
    <s v="Japan"/>
    <s v="Japanese"/>
    <m/>
    <m/>
    <x v="599"/>
    <s v="Makoto Shinkai, Makoto Shinkai"/>
    <s v="Hidetaka Yoshioka, Masato Hagiwara, Yuka Nanri, Unsh√¥ Ishizuka, Kazuhiko Inoue, Risa Mizuno, Hidenobu Kiuchi, Masami Iwasaki, Eiji Takemoto, Takahiro Hirano, Takeshi Maeda, Rie Nakagawa, Y√ªki Nakao, Maki Saitou, Kousuke Kujirai"/>
    <x v="502"/>
    <s v="Hidetaka Yoshioka, Masato Hagiwara"/>
    <s v="In an alternate postwar timeline, Japan is divided into the Union-controlled North and the US-controlled South."/>
    <s v="In an alternate postwar timeline,"/>
    <n v="7"/>
    <n v="12534"/>
    <m/>
    <m/>
    <x v="4"/>
    <m/>
    <m/>
    <m/>
    <n v="37"/>
  </r>
  <r>
    <s v="tt0328828"/>
    <x v="793"/>
    <x v="4"/>
    <d v="2003-03-10T00:00:00"/>
    <s v="Comedy"/>
    <m/>
    <m/>
    <n v="96"/>
    <s v="USA, Germany"/>
    <s v="English"/>
    <m/>
    <m/>
    <x v="436"/>
    <s v="Adam Herz, Adam Herz"/>
    <s v="Jason Biggs, Seann William Scott, Alyson Hannigan, Eddie Kaye Thomas, Thomas Ian Nicholas, January Jones, Eugene Levy, Molly Cheek, Deborah Rush, Fred Willard, Angela Paton, Eric Allan Kramer, Amanda Swisten, Nikki Ziering, Lawrence Pressman"/>
    <x v="198"/>
    <s v="Jason Biggs, Seann William Scott"/>
    <s v="It's the wedding of Jim and Michelle and the gathering of their families and friends, including Jim's old friends from high school and Michelle's little sister."/>
    <s v="It's the wedding of Jim and Michelle"/>
    <n v="6.3"/>
    <n v="191578"/>
    <n v="77361983.695652142"/>
    <n v="55000000"/>
    <x v="646"/>
    <n v="104565114"/>
    <n v="327343780.05589664"/>
    <n v="232722935"/>
    <n v="336"/>
  </r>
  <r>
    <s v="tt0328880"/>
    <x v="794"/>
    <x v="4"/>
    <d v="2004-05-03T00:00:00"/>
    <s v="Animation"/>
    <s v=" Adventure"/>
    <s v=" Comedy"/>
    <n v="85"/>
    <s v="USA"/>
    <s v="English"/>
    <s v="Inuktitut"/>
    <s v="Croatian"/>
    <x v="600"/>
    <s v="Tab Murphy, Lorne Cameron"/>
    <s v="Joaquin Phoenix, Jeremy Suarez, Jason Raize, Rick Moranis, Dave Thomas, D.B. Sweeney, Joan Copeland, Michael Clarke Duncan, Harold Gould, Paul Christie, Danny Mastrogiorgio, Estelle Harris, Greg Proops, Pauley Perrette, Darko Cesar"/>
    <x v="288"/>
    <s v="Joaquin Phoenix, Jeremy Suarez"/>
    <s v="When a young Inuit hunter needlessly kills a bear, he is magically changed into a bear himself as punishment with a talkative cub being his only guide to changing back."/>
    <s v="When a young Inuit hunter needlessly"/>
    <n v="6.8"/>
    <n v="94355"/>
    <n v="180042434.78260863"/>
    <n v="128000000"/>
    <x v="647"/>
    <n v="85336277"/>
    <n v="352204915.75096726"/>
    <n v="250397798"/>
    <n v="180"/>
  </r>
  <r>
    <s v="tt0329028"/>
    <x v="795"/>
    <x v="4"/>
    <s v="22/08/2003"/>
    <s v="Comedy"/>
    <m/>
    <m/>
    <n v="85"/>
    <s v="USA"/>
    <s v="English"/>
    <m/>
    <m/>
    <x v="601"/>
    <s v="Peter Farrelly, Bennett Yellin"/>
    <s v="Timothy Stack, Mimi Rogers, Wayne Federman, Lucas Gregory, Derek Richardson, Eric Christian Olsen, Luis Guzm√°n, Rachel Nichols, Elden Henson, Eugene Levy, Cheri Oteri, Holly Towne, Josh Braaten, Vahe Manoukian, William Lee Scott"/>
    <x v="503"/>
    <s v="Timothy Stack, Mimi Rogers"/>
    <s v="Set back in the 80s when Harry met Lloyd in high school where they cross paths with a mean principal and a bunch of other outcasts much like themselves."/>
    <s v="Set back in the 80s when Harry"/>
    <n v="3.4"/>
    <n v="36849"/>
    <n v="26725048.913043469"/>
    <n v="19000000"/>
    <x v="648"/>
    <n v="26276465"/>
    <n v="55232961.003614113"/>
    <n v="39267515"/>
    <n v="272"/>
  </r>
  <r>
    <s v="tt0381940"/>
    <x v="796"/>
    <x v="10"/>
    <s v="24/09/2009"/>
    <s v="Mystery"/>
    <s v=" Sci-Fi"/>
    <s v=" Thriller"/>
    <n v="112"/>
    <s v="Switzerland"/>
    <s v="German"/>
    <m/>
    <m/>
    <x v="602"/>
    <s v="Arnold Bucher, Ivan Engler"/>
    <s v="Anna Katharina Schwabroh, Martin Rapold, Regula Grauwiller, Yangzom Brauen, Pierre Semmler, Claude-Oliver Rudolph, Michael Finger, Gilles Tschudi, Maria Boettner, Noa Strupler, Diego Studer, Vanessa Studer, Christina Tchernychova, Roger Kaufmann, Roman G√ºttinger"/>
    <x v="504"/>
    <s v="Anna Katharina Schwabroh"/>
    <s v="Dr. Laura P. takes a job on a cargo spaceship for 4 years plus 4 years back. She'll join her sister on Rhea. 44 months later, in Laura's shift, strange things happen in cargo. The crew is reanimated and the captain dies mysteriously."/>
    <s v="Dr. Laura P. takes a job on a"/>
    <n v="6.1"/>
    <n v="18575"/>
    <m/>
    <s v="CHF 4500000"/>
    <x v="4"/>
    <m/>
    <m/>
    <m/>
    <n v="86"/>
  </r>
  <r>
    <s v="tt0381966"/>
    <x v="797"/>
    <x v="5"/>
    <s v="23/09/2005"/>
    <s v="Horror"/>
    <s v=" Mystery"/>
    <s v=" Thriller"/>
    <n v="85"/>
    <s v="UK, Germany"/>
    <s v="English"/>
    <s v="German"/>
    <m/>
    <x v="603"/>
    <s v="Christopher Smith"/>
    <s v="Vas Blackwood, Ken Campbell, Kathryn Gilfeather, Franka Potente, Grant Ibbs, Joe Anderson, Jeremy Sheffield, Sean De Vrind, Ian Duncan, Debora Weston, Emily Gilchrist, Craig Fackrell, Elizabeth McKechnie, Kelly Scott, Strapper"/>
    <x v="505"/>
    <s v="Vas Blackwood, Ken Campbell"/>
    <s v="Trapped in a London subway station, a woman who's being pursued by a potential attacker heads into the unknown labyrinth of tunnels beneath the city's streets."/>
    <s v="Trapped in a London subway station,"/>
    <n v="5.6"/>
    <n v="27678"/>
    <m/>
    <s v="GBP 5000000"/>
    <x v="4"/>
    <m/>
    <m/>
    <n v="7480424"/>
    <n v="312"/>
  </r>
  <r>
    <s v="tt0329101"/>
    <x v="798"/>
    <x v="4"/>
    <d v="2003-10-10T00:00:00"/>
    <s v="Action"/>
    <s v=" Horror"/>
    <m/>
    <n v="97"/>
    <s v="Canada, USA"/>
    <s v="English"/>
    <m/>
    <m/>
    <x v="250"/>
    <s v="Wes Craven, Victor Miller"/>
    <s v="Robert Englund, Ken Kirzinger, Monica Keena, Jason Ritter, Kelly Rowland, Chris Marquette, Brendan Fletcher, Katharine Isabelle, Lochlyn Munro, Kyle Labine, Tom Butler, David Kopp, Paula Shaw, Jesse Hutch, Zack Ward"/>
    <x v="81"/>
    <s v="Robert Englund, Ken Kirzinger"/>
    <s v="Freddy Krueger and Jason Voorhees return to terrorize the teenage population. Except this time, they're out to get each other, too."/>
    <s v="Freddy Krueger and Jason Voorhees"/>
    <n v="5.7"/>
    <n v="108669"/>
    <n v="42197445.652173899"/>
    <n v="30000000"/>
    <x v="649"/>
    <n v="82622655"/>
    <n v="164053299.37667385"/>
    <n v="116632628"/>
    <n v="909"/>
  </r>
  <r>
    <s v="tt0329575"/>
    <x v="799"/>
    <x v="4"/>
    <s v="31/10/2003"/>
    <s v="Drama"/>
    <s v=" History"/>
    <s v=" Sport"/>
    <n v="140"/>
    <s v="USA"/>
    <s v="English"/>
    <m/>
    <m/>
    <x v="604"/>
    <s v="Laura Hillenbrand, Gary Ross"/>
    <s v="David McCullough, Jeff Bridges, Paul Vincent O'Connor, Chris Cooper, Michael Ensign, James Keane, Valerie Mahaffey, David Doty, Carl M. Craig, Michael O'Neill, Annie Corley, Michael Angarano, Cameron Bowen, Noah Luke, Mariah Bess"/>
    <x v="506"/>
    <s v="David McCullough, Jeff Bridges"/>
    <s v="True story of the undersized Depression-era racehorse whose victories lifted not only the spirits of the team behind it but also those of their nation."/>
    <s v="True story of the undersized Depression-era"/>
    <n v="7.3"/>
    <n v="65913"/>
    <n v="122372592.39130431"/>
    <n v="87000000"/>
    <x v="650"/>
    <n v="120277854"/>
    <n v="208647302.53747275"/>
    <n v="148336445"/>
    <n v="470"/>
  </r>
  <r>
    <s v="tt0329691"/>
    <x v="800"/>
    <x v="5"/>
    <s v="18/06/2004"/>
    <s v="Action"/>
    <s v=" Comedy"/>
    <s v=" Crime"/>
    <n v="84"/>
    <s v="USA"/>
    <s v="English"/>
    <m/>
    <m/>
    <x v="605"/>
    <s v="Matt Johnson"/>
    <s v="John Ashker, Max Beesley, Dane Cook, Ice Cube, John Doe, Gichi Gamba, Lance Gilbert, Martin Henderson, Jay Hernandez, Will Yun Lee, Faizon Love, Justina Machado, Monet Mazur, Hayden McFarland, Christina Milian"/>
    <x v="507"/>
    <s v="John Ashker, Max Beesley"/>
    <s v="A biker returns from Thailand to set things straight with his girlfriend. One gang leader wants him for delivery of 2 motorbikes filled with crystal meth and another gang leader wants him for murdering his brother."/>
    <s v="A biker returns from Thailand"/>
    <n v="4.0999999999999996"/>
    <n v="26801"/>
    <n v="54803811.540497601"/>
    <n v="40000000"/>
    <x v="651"/>
    <n v="21215059"/>
    <n v="63772725.207871869"/>
    <n v="46546197"/>
    <n v="217"/>
  </r>
  <r>
    <s v="tt0329717"/>
    <x v="801"/>
    <x v="4"/>
    <s v="19/12/2003"/>
    <s v="Action"/>
    <s v=" Comedy"/>
    <s v=" Crime"/>
    <n v="116"/>
    <s v="USA"/>
    <s v="English"/>
    <m/>
    <m/>
    <x v="442"/>
    <s v="Robert Souza, Ron Shelton"/>
    <s v="Harrison Ford, Josh Hartnett, Lena Olin, Bruce Greenwood, Isaiah Washington, Lolita Davidovich, Keith David, Master P, Gladys Knight, Lou Diamond Phillips, Meredith Scott Lynn, Tom Todoroff, James MacDonald, Kurupt, Andr√© Benjamin"/>
    <x v="508"/>
    <s v="Harrison Ford, Josh Hartnett"/>
    <s v="Two LAPD detectives who moonlight in other fields investigate the murder of an up-and-coming rap group."/>
    <s v="Two LAPD detectives who moonlight"/>
    <n v="5.3"/>
    <n v="35501"/>
    <n v="105493614.13043475"/>
    <n v="75000000"/>
    <x v="652"/>
    <n v="30940691"/>
    <n v="71936319.122005418"/>
    <n v="51142659"/>
    <n v="252"/>
  </r>
  <r>
    <s v="tt0329774"/>
    <x v="802"/>
    <x v="2"/>
    <s v="29/04/2005"/>
    <s v="Action"/>
    <s v=" Adventure"/>
    <s v=" Crime"/>
    <n v="101"/>
    <s v="USA"/>
    <s v="English"/>
    <m/>
    <m/>
    <x v="78"/>
    <s v="Rich Wilkes, Simon Kinberg"/>
    <s v="Willem Dafoe, Samuel L. Jackson, Ice Cube, Scott Speedman, Xzibit, Peter Strauss, Michael Roof, Sunny Mabrey, Nona Gaye, John Gleeson Connolly, Ramon De Ocampo, Barry Sigismondi, Michael Don Evans, David Rountree, Ned Schmidtke"/>
    <x v="165"/>
    <s v="Willem Dafoe, Samuel L. Jackson"/>
    <s v="Darius Stone, a new agent in the xXx program, is sent to Washington, D.C. to stop a coup attempt against the President of the United States."/>
    <s v="Darius Stone, a new agent in the"/>
    <n v="4.4000000000000004"/>
    <n v="66509"/>
    <n v="149747275.98566335"/>
    <n v="113000000"/>
    <x v="653"/>
    <n v="26873932"/>
    <n v="94119069.114301249"/>
    <n v="71022693"/>
    <n v="234"/>
  </r>
  <r>
    <s v="tt0330099"/>
    <x v="803"/>
    <x v="4"/>
    <s v="14/11/2003"/>
    <s v="Drama"/>
    <m/>
    <m/>
    <n v="93"/>
    <s v="USA, Japan"/>
    <s v="English"/>
    <m/>
    <m/>
    <x v="606"/>
    <s v="Vincent Gallo"/>
    <s v="Vincent Gallo, Chlo√´ Sevigny, Cheryl Tiegs, Elizabeth Blake, Anna Vareschi, Mary Morasky, Jeffrey Wood, Eric Wood, Michael Martire, Rick Doucette, Jim Lester, Michael Niksa"/>
    <x v="509"/>
    <s v="Vincent Gallo, Chlo√´ Sevigny"/>
    <s v="Professional motorcycle racer Bud Clay heads from New Hampshire to California to race again. Along the way he meets various needy women who provide him with the cure to his own loneliness, but only a certain woman from his past will truly satisfy him."/>
    <s v="Professional motorcycle racer"/>
    <n v="5"/>
    <n v="13585"/>
    <n v="14065815.217391299"/>
    <n v="10000000"/>
    <x v="654"/>
    <n v="366301"/>
    <n v="566288.31407065201"/>
    <n v="402599"/>
    <n v="241"/>
  </r>
  <r>
    <s v="tt0330373"/>
    <x v="804"/>
    <x v="2"/>
    <s v="25/11/2005"/>
    <s v="Adventure"/>
    <s v=" Family"/>
    <s v=" Fantasy"/>
    <n v="157"/>
    <s v="UK, USA"/>
    <s v="English"/>
    <s v="French"/>
    <m/>
    <x v="513"/>
    <s v="Steve Kloves, J.K. Rowling"/>
    <s v="Eric Sykes, Timothy Spall, David Tennant, Daniel Radcliffe, Emma Watson, Rupert Grint, Mark Williams, James Phelps, Oliver Phelps, Bonnie Wright, Jeff Rawle, Robert Pattinson, Jason Isaacs, Tom Felton, Stanislav Yanevski"/>
    <x v="510"/>
    <s v="Eric Sykes, Timothy Spall"/>
    <s v="Harry Potter finds himself competing in a hazardous tournament between rival schools of magic, but he is distracted by recurring nightmares."/>
    <s v="Harry Potter finds himself competing"/>
    <n v="7.7"/>
    <n v="530516"/>
    <n v="198779569.89247349"/>
    <n v="150000000"/>
    <x v="655"/>
    <n v="290417905"/>
    <n v="1187881870.1823678"/>
    <n v="896381256"/>
    <n v="1984"/>
  </r>
  <r>
    <s v="tt0330793"/>
    <x v="805"/>
    <x v="5"/>
    <d v="2004-02-07T00:00:00"/>
    <s v="Action"/>
    <s v=" Crime"/>
    <s v=" Drama"/>
    <n v="124"/>
    <s v="USA, Germany"/>
    <s v="English"/>
    <m/>
    <m/>
    <x v="607"/>
    <s v="Jonathan Hensleigh, Michael France"/>
    <s v="A. Russell Andrews, Omar Avila, James Carpinello, Mark Collie, Russell Durham Comegys, Antoni Corone, Rick Elmhurst, Ben Foster, Michael Reardon, Laura Harring, William Haze, Thomas Jane, Eddie Jemison, Marco St. John, Marcus Johns"/>
    <x v="511"/>
    <s v="A. Russell Andrews, Omar Avila"/>
    <s v="An undercover FBI agent becomes a vigilante assassin and sets out to unleash his wrath upon the corrupt businessman who slaughtered his entire family at a reunion."/>
    <s v="An undercover FBI agent becomes"/>
    <n v="6.4"/>
    <n v="147837"/>
    <n v="45213144.520910516"/>
    <n v="33000000"/>
    <x v="656"/>
    <n v="33810189"/>
    <n v="74944356.141635761"/>
    <n v="54700105"/>
    <n v="659"/>
  </r>
  <r>
    <s v="tt0331632"/>
    <x v="806"/>
    <x v="5"/>
    <d v="2004-09-04T00:00:00"/>
    <s v="Adventure"/>
    <s v=" Comedy"/>
    <s v=" Family"/>
    <n v="93"/>
    <s v="USA, Canada"/>
    <s v="English"/>
    <m/>
    <m/>
    <x v="191"/>
    <s v="William Hanna, Joseph Barbera"/>
    <s v="Freddie Prinze Jr., Sarah Michelle Gellar, Matthew Lillard, Linda Cardellini, Seth Green, Peter Boyle, Tim Blake Nelson, Alicia Silverstone, Neil Fanning, Pat O'Brien, Bill Meilen, Zahf Paroo, Chris Gauthier, Peter New, Morgan Brayton"/>
    <x v="129"/>
    <s v="Freddie Prinze Jr., Sarah Michelle Gellar"/>
    <s v="The Mystery Inc. gang must save Coolsville from an attack of past unmasked monsters brought to life by an evil masked figure trying to &quot;unmask&quot; the gang."/>
    <s v="The Mystery Inc. gang must save"/>
    <n v="5.0999999999999996"/>
    <n v="48206"/>
    <n v="109607623.0809952"/>
    <n v="80000000"/>
    <x v="657"/>
    <n v="84216833"/>
    <n v="248284329.09244567"/>
    <n v="181216833"/>
    <n v="176"/>
  </r>
  <r>
    <s v="tt0331933"/>
    <x v="807"/>
    <x v="2"/>
    <d v="2005-05-08T00:00:00"/>
    <s v="Comedy"/>
    <s v=" Crime"/>
    <m/>
    <n v="100"/>
    <s v="USA"/>
    <s v="English"/>
    <m/>
    <m/>
    <x v="174"/>
    <s v="John J. McLaughlin, Scott Lobdell"/>
    <s v="Tommy Lee Jones, Cedric the Entertainer, Christina Milian, Paula Garc√©s, Monica Keena, Vanessa Ferlito, Kelli Garner, Anne Archer, Brian Van Holt, Shea Whigham, Terry Dale Parks, R. Lee Ermey, Paget Brewster, Shannon Woodward, Liz Vassey"/>
    <x v="14"/>
    <s v="Tommy Lee Jones, Cedric the Entertainer"/>
    <s v="A Texas Ranger must protect a group of cheerleaders who have witnessed a murder."/>
    <s v="A Texas Ranger must protect a"/>
    <n v="5.4"/>
    <n v="22555"/>
    <n v="53007885.304659598"/>
    <n v="40000000"/>
    <x v="658"/>
    <n v="19699706"/>
    <n v="28594605.453476757"/>
    <n v="21577624"/>
    <n v="96"/>
  </r>
  <r>
    <s v="tt0331953"/>
    <x v="808"/>
    <x v="5"/>
    <d v="2004-06-08T00:00:00"/>
    <s v="Comedy"/>
    <s v=" Horror"/>
    <s v=" Mystery"/>
    <n v="104"/>
    <s v="USA, Mexico"/>
    <s v="English"/>
    <m/>
    <m/>
    <x v="325"/>
    <s v="Jay Chandrasekhar, Kevin Heffernan"/>
    <s v="Elena Lyons, Dan Montgomery Jr., Tanja Reichert, Nat Faxon, Michael Weaver, Kevin Heffernan, Michael Yurchak, Jordan Ladd, Brittany Daniel, Richard Perello, Steve Lemme, Jay Chandrasekhar, Paul Soter, Erik Stolhanske, Lindsay Price"/>
    <x v="512"/>
    <s v="Elena Lyons, Dan Montgomery Jr."/>
    <s v="When a serial killer interrupts the fun at the swanky Coconut Pete's Coconut Beach Resort--a hedonistic island paradise for swingers--it's up to the club's staff to stop the violence...or at least hide it."/>
    <s v="When a serial killer interrupts"/>
    <n v="5.7"/>
    <n v="27935"/>
    <n v="11782819.481206983"/>
    <n v="8600000"/>
    <x v="659"/>
    <n v="5001708"/>
    <n v="10365876.524494438"/>
    <n v="7565807"/>
    <n v="195"/>
  </r>
  <r>
    <s v="tt0332047"/>
    <x v="809"/>
    <x v="2"/>
    <s v="30/09/2005"/>
    <s v="Comedy"/>
    <s v=" Drama"/>
    <s v=" Romance"/>
    <n v="104"/>
    <s v="USA, Germany"/>
    <s v="English"/>
    <m/>
    <m/>
    <x v="114"/>
    <s v="Lowell Ganz, Babaloo Mandel"/>
    <s v="Drew Barrymore, Jimmy Fallon, Jason Spevack, Jack Kehler, Scott Severance, Jessamy Finet, Maureen Keiller, Lenny Clarke, Ione Skye, KaDee Strickland, Marissa Jaret Winokur, Evan Helmuth, Brandon Craggs, Brett Murphy, Isabella Fink"/>
    <x v="15"/>
    <s v="Drew Barrymore, Jimmy Fallon"/>
    <s v="Lindsay is stuck in the middle of her relationship with Ben and his passion for the Boston Red Sox."/>
    <s v="Lindsay is stuck in the middle"/>
    <n v="6.2"/>
    <n v="41815"/>
    <n v="39755913.978494696"/>
    <n v="30000000"/>
    <x v="660"/>
    <n v="42071069"/>
    <n v="67061816.903190091"/>
    <n v="50605163"/>
    <n v="212"/>
  </r>
  <r>
    <s v="tt0332280"/>
    <x v="810"/>
    <x v="5"/>
    <s v="24/06/2005"/>
    <s v="Drama"/>
    <s v=" Romance"/>
    <m/>
    <n v="123"/>
    <s v="USA"/>
    <s v="English"/>
    <m/>
    <m/>
    <x v="342"/>
    <s v="Jeremy Leven, Jan Sardi"/>
    <s v="Tim Ivey, Gena Rowlands, Starletta DuPois, James Garner, Anthony-Michael Q. Thomas, Ed Grady, Ren√©e Amber, Jennifer Echols, Geoffrey Knight, Kevin Connolly, Ryan Gosling, Heather Wahlquist, Rachel McAdams, Andrew Schaff, Matt Shelly"/>
    <x v="513"/>
    <s v="Tim Ivey, Gena Rowlands"/>
    <s v="A poor yet passionate young man falls in love with a rich young woman, giving her a sense of freedom, but they are soon separated because of their social differences."/>
    <s v="A poor yet passionate young man"/>
    <n v="7.8"/>
    <n v="508136"/>
    <n v="39732763.366860762"/>
    <n v="29000000"/>
    <x v="661"/>
    <n v="81001787"/>
    <n v="158770471.44915295"/>
    <n v="115882795"/>
    <n v="1266"/>
  </r>
  <r>
    <s v="tt0332375"/>
    <x v="811"/>
    <x v="5"/>
    <d v="2005-03-06T00:00:00"/>
    <s v="Comedy"/>
    <s v=" Drama"/>
    <m/>
    <n v="92"/>
    <s v="USA, Canada"/>
    <s v="English"/>
    <m/>
    <m/>
    <x v="608"/>
    <s v="Brian Dannelly, Michael Urban"/>
    <s v="Jena Malone, Mandy Moore, Macaulay Culkin, Patrick Fugit, Heather Matarazzo, Eva Amurri Martino, Chad Faust, Elizabeth Thai, Martin Donovan, Mary-Louise Parker, Kett Turton, Julia Arkos, Donna White, James Caldwell, Nicki Clyne"/>
    <x v="514"/>
    <s v="Jena Malone, Mandy Moore"/>
    <s v="When a girl attending a Christian high school becomes pregnant, she finds herself ostracized and demonized, as all of her former friends turn on her."/>
    <s v="When a girl attending a Christian"/>
    <n v="6.7"/>
    <n v="44164"/>
    <n v="6850476.4425622001"/>
    <n v="5000000"/>
    <x v="662"/>
    <n v="8940582"/>
    <n v="14078426.467967173"/>
    <n v="10275509"/>
    <n v="330"/>
  </r>
  <r>
    <s v="tt0332379"/>
    <x v="812"/>
    <x v="4"/>
    <d v="2004-02-04T00:00:00"/>
    <s v="Comedy"/>
    <s v=" Music"/>
    <m/>
    <n v="109"/>
    <s v="USA, Germany"/>
    <s v="English"/>
    <m/>
    <m/>
    <x v="428"/>
    <s v="Mike White"/>
    <s v="Jack Black, Adam Pascal, Lucas Papaelias, Chris Stack, Sarah Silverman, Mike White, Lucas Babin, Joan Cusack, Jordan-Claire Green, Veronica Afflerbach, Miranda Cosgrove, Joey Gaydos Jr., Robert Tsai, Angelo Massagli, Kevin Alexander Clark"/>
    <x v="515"/>
    <s v="Jack Black, Adam Pascal"/>
    <s v="After being kicked out of his rock band, Dewey Finn becomes a substitute teacher of an uptight elementary private school, only to try and turn his class into a rock band."/>
    <s v="After being kicked out of his"/>
    <n v="7.1"/>
    <n v="262543"/>
    <n v="49230353.260869548"/>
    <n v="35000000"/>
    <x v="663"/>
    <n v="81261177"/>
    <n v="184396668.23344558"/>
    <n v="131095614"/>
    <n v="520"/>
  </r>
  <r>
    <s v="tt0384116"/>
    <x v="813"/>
    <x v="5"/>
    <d v="2004-12-11T00:00:00"/>
    <s v="Adventure"/>
    <s v=" Comedy"/>
    <s v=" Sci-Fi"/>
    <n v="127"/>
    <s v="Turkey"/>
    <s v="Turkish"/>
    <s v="English"/>
    <m/>
    <x v="609"/>
    <s v="Can Yilmaz, Cem Yilmaz"/>
    <s v="Cem Yilmaz, √ñzge √ñzberk, Ozan G√ºven, Safak Sezer, Rasim √ñztekin, Idil Firat, Erdal Tosun, Cezmi Baskin, Muhittin Korkmaz, √ñzkan Ugur, Engin G√ºnaydin, Sercan Aky√ºz, Cihan Ak√ßakarakus, Halil Ak√ßam, Bora Atalay"/>
    <x v="516"/>
    <s v="Cem Yilmaz, √ñzge √ñzberk"/>
    <s v="A slick young Turk kidnapped by extraterrestrials shows his great ¬´ humanitarian spirit ¬ª by outwitting the evil commander-in-chief of the planet of G.O.R.A."/>
    <s v="A slick young Turk kidnapped by"/>
    <n v="8"/>
    <n v="55131"/>
    <m/>
    <n v="5000000"/>
    <x v="4"/>
    <m/>
    <m/>
    <n v="20839049"/>
    <n v="68"/>
  </r>
  <r>
    <s v="tt0332452"/>
    <x v="814"/>
    <x v="5"/>
    <s v="21/05/2004"/>
    <s v="Drama"/>
    <s v=" History"/>
    <m/>
    <n v="163"/>
    <s v="USA, Malta, UK"/>
    <s v="English"/>
    <m/>
    <m/>
    <x v="103"/>
    <s v="Homer, David Benioff"/>
    <s v="Julian Glover, Brian Cox, Nathan Jones, Adoni Maropis, Jacob Smith, Brad Pitt, John Shrapnel, Brendan Gleeson, Diane Kruger, Eric Bana, Orlando Bloom, Siri Svegler, Lucie Barat, Ken Bones, Manuel Cauchi"/>
    <x v="517"/>
    <s v="Julian Glover, Brian Cox"/>
    <s v="An adaptation of Homer's great epic, the film follows the assault on Troy by the united Greek forces and chronicles the fates of the men involved."/>
    <s v="An adaptation of Homer's great"/>
    <n v="7.2"/>
    <n v="479687"/>
    <n v="239766675.48967701"/>
    <n v="175000000"/>
    <x v="664"/>
    <n v="133378256"/>
    <n v="681498894.68487012"/>
    <n v="497409852"/>
    <n v="1804"/>
  </r>
  <r>
    <s v="tt0384369"/>
    <x v="815"/>
    <x v="5"/>
    <s v="13/01/2005"/>
    <s v="Drama"/>
    <s v=" Sport"/>
    <s v=" Thriller"/>
    <n v="117"/>
    <s v="Germany"/>
    <s v="German"/>
    <m/>
    <m/>
    <x v="610"/>
    <s v="Dennis Gansel, Maggie Peren"/>
    <s v="Max Riemelt, Tom Schilling, Jonas J√§germeyr, Leon A. Kersten, Thomas Drechsel, Martin Goeres, Florian Stetter, Devid Striesow, Joachim Bi√ümeier, Michael Schenk, Justus von Dohn√°nyi, Claudia Michelsen, Julie Engelbrecht, Johannes Zirner, Alexander Held"/>
    <x v="518"/>
    <s v="Max Riemelt, Tom Schilling"/>
    <s v="Friedrich's boxing skills gets him in an elite Nazi high school in a castle in 1942. He enrolls against his dad's wish as it promises a brighter future. It's not what he expected."/>
    <s v="Friedrich's boxing skills gets"/>
    <n v="7.4"/>
    <n v="14172"/>
    <m/>
    <m/>
    <x v="4"/>
    <n v="144254"/>
    <m/>
    <n v="3764219"/>
    <n v="57"/>
  </r>
  <r>
    <s v="tt0332658"/>
    <x v="816"/>
    <x v="4"/>
    <s v="25/06/2004"/>
    <s v="Comedy"/>
    <s v=" Crime"/>
    <s v=" Drama"/>
    <n v="105"/>
    <s v="Ireland, UK"/>
    <s v="English"/>
    <m/>
    <m/>
    <x v="611"/>
    <s v="Mark O'Rowe"/>
    <s v="Colin Farrell, Kerry Condon, Johnny Thompson, Emma Bolger, Deirdre Molloy, Cillian Murphy, Br√≠an F. O'Byrne, Derry Power, David Wilmot, Owen Roe, Neil√≠ Conroy, Kelly Macdonald, John Rogan, Tom Farrelly, Gerry Moore"/>
    <x v="90"/>
    <s v="Colin Farrell, Kerry Condon"/>
    <s v="A variety of losers in Dublin have harrowingly farcical intersecting stories of love, greed and violence."/>
    <s v="A variety of losers in Dublin"/>
    <n v="6.8"/>
    <n v="15077"/>
    <n v="7032907.6086956495"/>
    <n v="5000000"/>
    <x v="665"/>
    <n v="896993"/>
    <n v="7279361.7900271714"/>
    <n v="5175215"/>
    <n v="96"/>
  </r>
  <r>
    <s v="tt0333766"/>
    <x v="817"/>
    <x v="5"/>
    <s v="17/06/2005"/>
    <s v="Comedy"/>
    <s v=" Drama"/>
    <s v=" Romance"/>
    <n v="102"/>
    <s v="USA"/>
    <s v="English"/>
    <s v="Klingon"/>
    <m/>
    <x v="612"/>
    <s v="Zach Braff"/>
    <s v="Zach Braff, Kenneth Graymez, George C. Wolfe, Austin Lysy, Gary Gilbert, Jill Flint, Ian Holm, Peter Sarsgaard, Alex Burns, Jackie Hoffman, Michael Weston, Christopher Carley, Armando Riesco, Amy Ferguson, Trisha LaFache"/>
    <x v="519"/>
    <s v="Zach Braff, Kenneth Graymez"/>
    <s v="A quietly troubled young man returns home for his mother's funeral after being estranged from his family for a decade."/>
    <s v="A quietly troubled young man returns"/>
    <n v="7.4"/>
    <n v="205293"/>
    <n v="3425238.2212811001"/>
    <n v="2500000"/>
    <x v="666"/>
    <n v="26782316"/>
    <n v="49084096.661069334"/>
    <n v="35825316"/>
    <n v="974"/>
  </r>
  <r>
    <s v="tt0333780"/>
    <x v="818"/>
    <x v="4"/>
    <s v="25/06/2004"/>
    <s v="Comedy"/>
    <m/>
    <m/>
    <n v="95"/>
    <s v="USA"/>
    <s v="English"/>
    <m/>
    <m/>
    <x v="382"/>
    <s v="Amanda Brown, Eve Ahlert"/>
    <s v="Reese Witherspoon, Sally Field, Regina King, Jennifer Coolidge, Bruce McGill, Dana Ivey, Mary Lynn Rajskub, Jessica Cauffiel, Alanna Ubach, J Barton, Stanley Anderson, Bruce Thomas, Bob Newhart, Luke Wilson, Ruth Williamson"/>
    <x v="281"/>
    <s v="Reese Witherspoon, Sally Field"/>
    <s v="Elle Woods heads to Washington, D.C. to join the staff of a Representative in order to pass a bill to ban animal testing."/>
    <s v="Elle Woods heads to Washington,"/>
    <n v="4.8"/>
    <n v="60267"/>
    <n v="63296168.478260852"/>
    <n v="45000000"/>
    <x v="667"/>
    <n v="90186328"/>
    <n v="175702908.548163"/>
    <n v="124914842"/>
    <n v="305"/>
  </r>
  <r>
    <s v="tt0335119"/>
    <x v="819"/>
    <x v="4"/>
    <s v="20/02/2004"/>
    <s v="Biography"/>
    <s v=" Drama"/>
    <s v=" Romance"/>
    <n v="100"/>
    <s v="UK, Luxembourg, France, Belgium, USA"/>
    <s v="English"/>
    <m/>
    <m/>
    <x v="613"/>
    <s v="Tracy Chevalier, Olivia Hetreed"/>
    <s v="Colin Firth, Scarlett Johansson, Tom Wilkinson, Judy Parfitt, Cillian Murphy, Essie Davis, Joanna Scanlan, Alakina Mann, Chris McHallem, Gabrielle Reidy, Rollo Weeks, Anna Popplewell, Ana√Øs Nepper, Melanie Meyfroid, Nathan Nepper"/>
    <x v="520"/>
    <s v="Colin Firth, Scarlett Johansson"/>
    <s v="A young peasant maid working in the house of painter Johannes Vermeer becomes his talented assistant and the model for one of his most famous works."/>
    <s v="A young peasant maid working in"/>
    <n v="6.9"/>
    <n v="71208"/>
    <n v="16878978.260869559"/>
    <n v="12000000"/>
    <x v="668"/>
    <n v="11670971"/>
    <n v="46459549.419918463"/>
    <n v="33030115"/>
    <n v="306"/>
  </r>
  <r>
    <s v="tt0335121"/>
    <x v="820"/>
    <x v="5"/>
    <d v="2004-10-09T00:00:00"/>
    <s v="Action"/>
    <s v=" Drama"/>
    <s v=" Fantasy"/>
    <n v="102"/>
    <s v="Canada, USA"/>
    <s v="English"/>
    <m/>
    <m/>
    <x v="614"/>
    <s v="Mark Bomback"/>
    <s v="Greg Kinnear, Rebecca Romijn, Robert De Niro, Cameron Bright, Merwin Mondesir, Sava Drayton, Jake Simons, Elle Downs, Edie Inksetter, Raoul Bhaneja, Jenny Cooper, Thomas Chambers, Munro Chambers, Jeff Christensen, Deborah Odell"/>
    <x v="413"/>
    <s v="Greg Kinnear, Rebecca Romijn"/>
    <s v="A couple agree to have their deceased son cloned, under the supervision of an enigmatic doctor, but bizarre things start to happen several years after his rebirth."/>
    <s v="A couple agree to have their deceased"/>
    <n v="4.8"/>
    <n v="24618"/>
    <n v="34252382.212811001"/>
    <n v="25000000"/>
    <x v="669"/>
    <n v="14379751"/>
    <n v="41268189.423933282"/>
    <n v="30120671"/>
    <n v="195"/>
  </r>
  <r>
    <s v="tt0384819"/>
    <x v="821"/>
    <x v="4"/>
    <d v="2003-10-05T00:00:00"/>
    <s v="Action"/>
    <s v=" Adventure"/>
    <s v=" Drama"/>
    <n v="128"/>
    <s v="Japan"/>
    <s v="Japanese"/>
    <m/>
    <m/>
    <x v="152"/>
    <s v="Y√ª Koyama, Mataichir√¥ Yamamoto"/>
    <s v="Aya Ueto, Kenji Kohashi, Hiroki Narimiya, Takatoshi Kaneko, Y√ªma Ishigaki, Yasuomi Sano, Shinji Suzuki, Eita, Sh√¥go Yamaguchi, Shun Oguri, Joe Odagiri, Aya Okamoto, Minoru Matsumoto, Hideo Sakaki, Ken'ichi End√¥"/>
    <x v="521"/>
    <s v="Aya Ueto, Kenji Kohashi"/>
    <s v="Raised to deal in cold blooded death, the teenage assassin girl Azumi must defeat three evil warlords while also battling her own heart."/>
    <s v="Raised to deal in cold blooded"/>
    <n v="6.8"/>
    <n v="14220"/>
    <m/>
    <m/>
    <x v="4"/>
    <n v="41803"/>
    <m/>
    <n v="6710522"/>
    <n v="129"/>
  </r>
  <r>
    <s v="tt0385002"/>
    <x v="822"/>
    <x v="2"/>
    <d v="2006-09-06T00:00:00"/>
    <s v="Crime"/>
    <s v=" Drama"/>
    <s v=" Sport"/>
    <n v="109"/>
    <s v="UK, USA"/>
    <s v="English"/>
    <s v="Italian"/>
    <s v="German"/>
    <x v="615"/>
    <s v="Lexi Alexander, Dougie Brimson"/>
    <s v="Elijah Wood, Charlie Hunnam, Claire Forlani, Marc Warren, Leo Gregory, Geoff Bell, Kieran Bew, Henry Goodman, Christopher Hehir, Terence Jay, Ross McCall, Francis Pope, Rafe Spall, David Alexander, Oliver Allison"/>
    <x v="522"/>
    <s v="Elijah Wood, Charlie Hunnam"/>
    <s v="A wrongfully expelled Harvard undergrad moves to London, where he is introduced to the violent underworld of football hooliganism."/>
    <s v="A wrongfully expelled Harvard"/>
    <n v="7.5"/>
    <n v="139896"/>
    <m/>
    <m/>
    <x v="4"/>
    <n v="346830"/>
    <m/>
    <n v="3814717"/>
    <n v="402"/>
  </r>
  <r>
    <s v="tt0335245"/>
    <x v="823"/>
    <x v="5"/>
    <d v="2004-11-06T00:00:00"/>
    <s v="Comedy"/>
    <s v=" Crime"/>
    <s v=" Thriller"/>
    <n v="104"/>
    <s v="USA"/>
    <s v="English"/>
    <s v="Vietnamese"/>
    <m/>
    <x v="616"/>
    <s v="Joel Coen, Ethan Coen"/>
    <s v="Tom Hanks, Irma P. Hall, Marlon Wayans, J.K. Simmons, Tzi Ma, Ryan Hurst, Diane Delano, George Wallace, John McConnell, Jason Weaver, Stephen Root, Baadja-Lyne Odums, Walter K. Jordan, George Anthony Bell, Greg Grunberg"/>
    <x v="523"/>
    <s v="Tom Hanks, Irma P. Hall"/>
    <s v="An eccentric, if not charming Southern professor and his crew pose as a classical ensemble in order to rob a casino, all under the nose of his unsuspecting but sharp old landlady."/>
    <s v="An eccentric, if not charming"/>
    <n v="6.2"/>
    <n v="97912"/>
    <n v="47953335.097935401"/>
    <n v="35000000"/>
    <x v="670"/>
    <n v="39799191"/>
    <n v="105038616.98200631"/>
    <n v="76665191"/>
    <n v="411"/>
  </r>
  <r>
    <s v="tt0335266"/>
    <x v="824"/>
    <x v="4"/>
    <d v="2003-05-12T00:00:00"/>
    <s v="Comedy"/>
    <s v=" Drama"/>
    <m/>
    <n v="102"/>
    <s v="USA, Japan"/>
    <s v="English"/>
    <s v="Japanese"/>
    <s v="German"/>
    <x v="617"/>
    <s v="Sofia Coppola"/>
    <s v="Scarlett Johansson, Bill Murray, Akiko Takeshita, Kazuyoshi Minamimagoe, Kazuko Shibata, Take, Ryuichiro Baba, Akira Yamaguchi, Catherine Lambert, Fran√ßois du Bois, Tim Leffman, Gregory Pekar, Richard Allen, Giovanni Ribisi, Diamond Yukai"/>
    <x v="524"/>
    <s v="Scarlett Johansson, Bill Murray"/>
    <s v="A faded movie star and a neglected young woman form an unlikely bond after crossing paths in Tokyo."/>
    <s v="A faded movie star and a neglected"/>
    <n v="7.7"/>
    <n v="403588"/>
    <n v="5626326.0869565196"/>
    <n v="4000000"/>
    <x v="671"/>
    <n v="44585453"/>
    <n v="166940765.08903798"/>
    <n v="118685453"/>
    <n v="1988"/>
  </r>
  <r>
    <s v="tt0335345"/>
    <x v="825"/>
    <x v="5"/>
    <d v="2004-07-04T00:00:00"/>
    <s v="Drama"/>
    <m/>
    <m/>
    <n v="127"/>
    <s v="USA"/>
    <s v="Aramaic"/>
    <s v="Latin"/>
    <s v="Hebrew"/>
    <x v="618"/>
    <s v="Benedict Fitzgerald, Mel Gibson"/>
    <s v="Jim Caviezel, Maia Morgenstern, Christo Jivkov, Francesco De Vito, Monica Bellucci, Mattia Sbragia, Toni Bertorelli, Luca Lionello, Hristo Shopov, Claudia Gerini, Fabio Sartor, Giacinto Ferro, Aleksander Mincer, Sheila Mokhtari, Lucio Allocca"/>
    <x v="525"/>
    <s v="Jim Caviezel, Maia Morgenstern"/>
    <s v="Depicts the final twelve hours in the life of Jesus of Nazareth, on the day of his crucifixion in Jerusalem."/>
    <s v="Depicts the final twelve hours"/>
    <n v="7.2"/>
    <n v="212350"/>
    <n v="41102858.655373201"/>
    <n v="30000000"/>
    <x v="672"/>
    <n v="370782930"/>
    <n v="838572888.11597645"/>
    <n v="612054428"/>
    <n v="2860"/>
  </r>
  <r>
    <s v="tt0385700"/>
    <x v="826"/>
    <x v="2"/>
    <s v="23/05/2006"/>
    <s v="Animation"/>
    <s v=" Action"/>
    <s v=" Adventure"/>
    <n v="101"/>
    <s v="Japan"/>
    <s v="Japanese"/>
    <m/>
    <m/>
    <x v="619"/>
    <s v="Kazushige Nojima, Brian Gray"/>
    <s v="Takahiro Sakurai, Ayumi It√¥, Sh√¥tar√¥ Morikubo, Maaya Sakamoto, Keiji Fujiwara, Taiten Kusunoki, Y√ªji Kishi, Kenji Nomura, Sh√¥go Suzuki, Masahiro Kobayashi, Kazuyuki Yama, Yumi Kakazu, Hideo Ishikawa, Masachika Ichimura, Miy√ª Tsuzurahara"/>
    <x v="526"/>
    <s v="Takahiro Sakurai, Ayumi It√¥"/>
    <s v="An ex-mercenary is forced out of isolation when three mysterious men kidnap and brainwash the city's children afflicted with the Geostigma disease."/>
    <s v="An ex-mercenary is forced out"/>
    <n v="7.2"/>
    <n v="54642"/>
    <m/>
    <m/>
    <x v="4"/>
    <m/>
    <m/>
    <m/>
    <n v="545"/>
  </r>
  <r>
    <s v="tt0385705"/>
    <x v="827"/>
    <x v="5"/>
    <s v="14/05/2004"/>
    <s v="Crime"/>
    <s v=" Drama"/>
    <s v=" Sport"/>
    <n v="91"/>
    <s v="USA, UK"/>
    <s v="English"/>
    <m/>
    <m/>
    <x v="620"/>
    <s v="John King, Nick Love"/>
    <s v="Danny Dyer, Frank Harper, Tamer Hassan, Roland Manookian, Neil Maskell, Dudley Sutton, Jamie Foreman, Tony Denham, Calum MacNab, John Junkin, Sophie Linfield, Kara Tointon, Michele Hallak, Daniel Naylor, Alison Egan"/>
    <x v="527"/>
    <s v="Danny Dyer, Frank Harper"/>
    <s v="An insight on the gritty life of a bored male, Chelsea football hooligan who lives for violence, sex, drugs &amp; alcohol."/>
    <s v="An insight on the gritty life"/>
    <n v="6.8"/>
    <n v="28289"/>
    <m/>
    <m/>
    <x v="4"/>
    <m/>
    <m/>
    <n v="1228003"/>
    <n v="117"/>
  </r>
  <r>
    <s v="tt0385726"/>
    <x v="828"/>
    <x v="7"/>
    <d v="2006-04-08T00:00:00"/>
    <s v="Biography"/>
    <s v=" Drama"/>
    <s v=" Sport"/>
    <n v="118"/>
    <s v="USA"/>
    <s v="English"/>
    <m/>
    <m/>
    <x v="621"/>
    <s v="Christopher Cleveland, Bettina Gilois"/>
    <s v="Josh Lucas, Derek Luke, Austin Nichols, Jon Voight, Evan Jones, Schin A.S. Kerr, Alphonso McAuley, Mehcad Brooks, Sam Jones III, Damaine Radcliff, Emily Deschanel, Al Shearer, Red West, Kip Weeks, Mitch Eakins"/>
    <x v="528"/>
    <s v="Josh Lucas, Derek Luke"/>
    <s v="In 1966, Texas Western coach Don Haskins led the first all-black starting line-up for a college basketball team to the NCAA national championship."/>
    <s v="In 1966, Texas Western coach Don"/>
    <n v="7.2"/>
    <n v="42333"/>
    <m/>
    <m/>
    <x v="4"/>
    <n v="42647449"/>
    <m/>
    <n v="42938449"/>
    <n v="154"/>
  </r>
  <r>
    <s v="tt0335438"/>
    <x v="829"/>
    <x v="5"/>
    <s v="27/08/2004"/>
    <s v="Comedy"/>
    <s v=" Crime"/>
    <m/>
    <n v="101"/>
    <s v="USA"/>
    <s v="English"/>
    <s v="Korean"/>
    <m/>
    <x v="215"/>
    <s v="William Blinn, Stevie Long"/>
    <s v="Ben Stiller, Owen Wilson, Snoop Dogg, Fred Williamson, Vince Vaughn, Juliette Lewis, Jason Bateman, Amy Smart, Carmen Electra, George Cheung, Chris Penn, Brande Roderick, Molly Sims, Matt Walsh, G.T. Holme"/>
    <x v="91"/>
    <s v="Ben Stiller, Owen Wilson"/>
    <s v="Two streetwise cops bust criminals in their red and white Ford Gran Torino, with the help of a police snitch called &quot;Huggy Bear&quot;."/>
    <s v="Two streetwise cops bust criminals"/>
    <n v="6.1"/>
    <n v="136822"/>
    <n v="82205717.310746402"/>
    <n v="60000000"/>
    <x v="673"/>
    <n v="88237754"/>
    <n v="233284412.1559025"/>
    <n v="170268750"/>
    <n v="325"/>
  </r>
  <r>
    <s v="tt0335559"/>
    <x v="830"/>
    <x v="5"/>
    <s v="23/07/2004"/>
    <s v="Comedy"/>
    <s v=" Romance"/>
    <m/>
    <n v="96"/>
    <s v="USA"/>
    <s v="English"/>
    <m/>
    <m/>
    <x v="335"/>
    <s v="Victor Levin"/>
    <s v="Kate Bosworth, Topher Grace, Josh Duhamel, Nathan Lane, Sean Hayes, Gary Cole, Ginnifer Goodwin, Kathryn Hahn, Octavia Spencer, Amy Smart, Ren Trostle, Wendy Worthington, Stephen Tobolowsky, Moon Bloodgood, Mary Jo Smith"/>
    <x v="421"/>
    <s v="Kate Bosworth, Topher Grace"/>
    <s v="A small-town girl wins a date with a male celebrity through a contest. When the date goes better than expected, a love triangle forms between the girl, the male celebrity, and the girl's best friend."/>
    <s v="A small-town girl wins a date"/>
    <n v="5.6"/>
    <n v="26373"/>
    <n v="30142096.347273681"/>
    <n v="22000000"/>
    <x v="674"/>
    <n v="17071962"/>
    <n v="29475454.563123338"/>
    <n v="21513434"/>
    <n v="153"/>
  </r>
  <r>
    <s v="tt0335563"/>
    <x v="831"/>
    <x v="4"/>
    <s v="20/02/2004"/>
    <s v="Crime"/>
    <s v=" Drama"/>
    <s v=" Mystery"/>
    <n v="104"/>
    <s v="Canada, USA"/>
    <s v="English"/>
    <m/>
    <m/>
    <x v="622"/>
    <s v="James Cox, Captain Mauzner"/>
    <s v="Kate Bosworth, Carrie Fisher, Val Kilmer, Kim Marriner, Dylan McDermott, Michael Pitt, Alexis Dziena, Karen LaKritz, Steve Cox, Josh Lucas, Louis Lombardi, Franky G, Ted Levine, Russell Sams, Chris Cioffi"/>
    <x v="421"/>
    <s v="Kate Bosworth, Carrie Fisher"/>
    <s v="In the police investigation of a brutal crime scene, one man was at the center of it all: legendary porn star John Holmes."/>
    <s v="In the police investigation of"/>
    <n v="6.6"/>
    <n v="21047"/>
    <n v="7032907.6086956495"/>
    <n v="5000000"/>
    <x v="675"/>
    <n v="1060512"/>
    <n v="3469254.5548043465"/>
    <n v="2466444"/>
    <n v="162"/>
  </r>
  <r>
    <s v="tt0386005"/>
    <x v="832"/>
    <x v="5"/>
    <s v="24/09/2004"/>
    <s v="Action"/>
    <s v=" Crime"/>
    <s v=" Drama"/>
    <n v="123"/>
    <s v="Hong Kong, China"/>
    <s v="Cantonese"/>
    <s v="English"/>
    <s v="Mandarin"/>
    <x v="623"/>
    <s v="Alan Yuen"/>
    <s v="Jackie Chan, Nicholas Tse, Mak Bau, Tak-Bun Wong, Winnie Leung, Wai-Leung Kwok, Deep Ng, Ken Lo, Tony Ho, Timmy Hung, Tin Chiu Hung, Carl Ng, Andrew Lin, Samuel Pang, Philip Ng"/>
    <x v="119"/>
    <s v="Jackie Chan, Nicholas Tse"/>
    <s v="A hero cop accidentally leads his team into a trap from which he is the only survivor. Drowning his guilt in booze, he is eventually assigned a new younger partner who turns out to have his own secrets."/>
    <s v="A hero cop accidentally leads"/>
    <n v="7"/>
    <n v="24405"/>
    <m/>
    <s v="HKD 80000000"/>
    <x v="4"/>
    <m/>
    <m/>
    <n v="8712057"/>
    <n v="98"/>
  </r>
  <r>
    <s v="tt0337563"/>
    <x v="833"/>
    <x v="5"/>
    <d v="2004-03-09T00:00:00"/>
    <s v="Comedy"/>
    <s v=" Fantasy"/>
    <s v=" Romance"/>
    <n v="98"/>
    <s v="USA"/>
    <s v="English"/>
    <s v="Portuguese"/>
    <m/>
    <x v="624"/>
    <s v="Josh Goldsmith, Cathy Yuspa"/>
    <s v="Jennifer Garner, Mark Ruffalo, Judy Greer, Andy Serkis, Kathy Baker, Phil Reeves, Sam Ball, Marcia DeBonis, Christa B. Allen, Sean Marquette, Kiersten Warren, Joe Grifasi, Mary Pat Gleason, Susan Egan, Lynn Collins"/>
    <x v="529"/>
    <s v="Jennifer Garner, Mark Ruffalo"/>
    <s v="A girl makes a wish on her thirteenth birthday, and wakes up the next day as a thirty-year-old woman."/>
    <s v="A girl makes a wish on her thirteenth"/>
    <n v="6.2"/>
    <n v="162285"/>
    <n v="50693525.674960278"/>
    <n v="37000000"/>
    <x v="676"/>
    <n v="57231747"/>
    <n v="132153496.00988349"/>
    <n v="96455697"/>
    <n v="374"/>
  </r>
  <r>
    <s v="tt0337579"/>
    <x v="834"/>
    <x v="5"/>
    <d v="2004-06-02T00:00:00"/>
    <s v="Comedy"/>
    <s v=" Drama"/>
    <m/>
    <n v="106"/>
    <s v="USA"/>
    <s v="English"/>
    <m/>
    <m/>
    <x v="625"/>
    <s v="Mark Brown, Don D. Scott"/>
    <s v="Ice Cube, Cedric the Entertainer, Sean Patrick Thomas, Eve, Troy Garity, Michael Ealy, Leonard Earl Howze, Harry Lennix, Robert Wisdom, Jazsmin Lewis, Carl Wright, DeRay Davis, Kenan Thompson, Queen Latifah, Garcelle Beauvais"/>
    <x v="153"/>
    <s v="Ice Cube, Cedric the Entertainer"/>
    <s v="The owner of an historic South Side Chicago barbershop is pressured to sell out to a land developer, but must face the impact this would have on his close-knit community."/>
    <s v="The owner of an historic South"/>
    <n v="5.7"/>
    <n v="14025"/>
    <n v="41102858.655373201"/>
    <n v="30000000"/>
    <x v="677"/>
    <n v="65111277"/>
    <n v="90414571.986913681"/>
    <n v="65991448"/>
    <n v="68"/>
  </r>
  <r>
    <s v="tt0337692"/>
    <x v="835"/>
    <x v="12"/>
    <d v="2012-11-10T00:00:00"/>
    <s v="Adventure"/>
    <s v=" Drama"/>
    <s v=" Romance"/>
    <n v="124"/>
    <s v="France, USA, UK, Mexico, Canada, Brazil, Germany, Netherlands, Argentina"/>
    <s v="English"/>
    <s v="French"/>
    <m/>
    <x v="363"/>
    <s v="Jack Kerouac, Jose Rivera"/>
    <s v="Sam Riley, Garrett Hedlund, Kristen Stewart, Amy Adams, Tom Sturridge, Alice Braga, Elisabeth Moss, Danny Morgan, Kirsten Dunst, Viggo Mortensen, Ximena Adriana, Sarah Allen, Clara Altimas, Leif Anderson, Ricardo Andres"/>
    <x v="530"/>
    <s v="Sam Riley, Garrett Hedlund"/>
    <s v="Young writer Sal Paradise has his life shaken by the arrival of free-spirited Dean Moriarty and his girl, Marylou. As they travel across the country, they encounter a mix of people who each impact their journey indelibly."/>
    <s v="Young writer Sal Paradise has"/>
    <n v="6.1"/>
    <n v="39385"/>
    <n v="28181376.691028498"/>
    <n v="25000000"/>
    <x v="678"/>
    <n v="744296"/>
    <n v="10841236.960665343"/>
    <n v="9617377"/>
    <n v="142"/>
  </r>
  <r>
    <s v="tt0386342"/>
    <x v="836"/>
    <x v="5"/>
    <s v="25/03/2005"/>
    <s v="Drama"/>
    <s v=" War"/>
    <m/>
    <n v="117"/>
    <s v="Denmark, UK, Sweden, Norway"/>
    <s v="Danish"/>
    <m/>
    <m/>
    <x v="626"/>
    <s v="Susanne Bier, Anders Thomas Jensen"/>
    <s v="Connie Nielsen, Ulrich Thomsen, Nikolaj Lie Kaas, Sarah Juel Werner, Rebecca L√∏gstrup, Bent Mejding, Solbj√∏rg H√∏jfeldt, Niels Olsen, Paw Henriksen, Lars Hjortsh√∏j, Lars Ranthe, Andr√© Babikian, Lene Maria Christensen, Laura Bro, Henrik Koefoed"/>
    <x v="531"/>
    <s v="Connie Nielsen, Ulrich Thomsen"/>
    <s v="Two brothers must negotiate changing roles and shifting family dynamics when one is sent to war in Afghanistan."/>
    <s v="Two brothers must negotiate changing"/>
    <n v="7.5"/>
    <n v="10676"/>
    <m/>
    <m/>
    <x v="4"/>
    <n v="389220"/>
    <m/>
    <n v="489706"/>
    <n v="45"/>
  </r>
  <r>
    <s v="tt0337697"/>
    <x v="837"/>
    <x v="5"/>
    <s v="27/08/2004"/>
    <s v="Comedy"/>
    <s v=" Family"/>
    <s v=" Romance"/>
    <n v="111"/>
    <s v="USA, Czech Republic"/>
    <s v="English"/>
    <s v="Danish"/>
    <s v="German"/>
    <x v="627"/>
    <s v="Mark Amin, Katherine Fugate"/>
    <s v="Julia Stiles, Luke Mably, Ben Miller, Miranda Richardson, James Fox, Alberta Watson, John Bourgeois, Zachary Knighton, Stephen O'Reilly, Elisabeth Waterston, Eliza Bennett, Devin Ratray, Clare Preuss, Yaani King Mondschein, Eddie Irvine"/>
    <x v="169"/>
    <s v="Julia Stiles, Luke Mably"/>
    <s v="At college Paige meets Eddie, a fellow student from Denmark, whom she first dislikes but later accepts, likes, and loves; he proves to be Crown Prince Edvard. Paige follows him to Copenhagen, and he follows her back to school with a plan."/>
    <s v="At college Paige meets Eddie,"/>
    <n v="5.9"/>
    <n v="36938"/>
    <n v="30142096.347273681"/>
    <n v="22000000"/>
    <x v="679"/>
    <n v="28176497"/>
    <n v="51607058.630100563"/>
    <n v="37666766"/>
    <n v="160"/>
  </r>
  <r>
    <s v="tt0337741"/>
    <x v="838"/>
    <x v="4"/>
    <d v="2004-06-02T00:00:00"/>
    <s v="Comedy"/>
    <s v=" Drama"/>
    <s v=" Romance"/>
    <n v="128"/>
    <s v="USA"/>
    <s v="English"/>
    <s v="French"/>
    <m/>
    <x v="190"/>
    <s v="Nancy Meyers"/>
    <s v="Jack Nicholson, Diane Keaton, Keanu Reeves, Frances McDormand, Amanda Peet, Jon Favreau, Paul Michael Glaser, Rachel Ticotin, Paige Butcher, Tanya Sweet, Kristine Szabo, Daniella Van Graas, Tamara Spoelder, Sonja Francis, Vanessa Trump"/>
    <x v="302"/>
    <s v="Jack Nicholson, Diane Keaton"/>
    <s v="A swinger on the cusp of being a senior citizen with a taste for young women falls in love with an accomplished woman closer to his age."/>
    <s v="A swinger on the cusp of being"/>
    <n v="6.7"/>
    <n v="110012"/>
    <n v="112526521.73913039"/>
    <n v="80000000"/>
    <x v="680"/>
    <n v="124728738"/>
    <n v="373206500.05716294"/>
    <n v="265328738"/>
    <n v="422"/>
  </r>
  <r>
    <s v="tt0337876"/>
    <x v="839"/>
    <x v="5"/>
    <s v="17/12/2004"/>
    <s v="Drama"/>
    <s v=" Fantasy"/>
    <s v=" Mystery"/>
    <n v="100"/>
    <s v="UK, France, Germany, USA"/>
    <s v="English"/>
    <m/>
    <m/>
    <x v="628"/>
    <s v="Jean-Claude Carri√®re, Milo Addica"/>
    <s v="Nicole Kidman, Cameron Bright, Danny Huston, Lauren Bacall, Alison Elliott, Arliss Howard, Michael Desautels, Anne Heche, Peter Stormare, Ted Levine, Cara Seymour, Joe M. Chalmers, Novella Nelson, Zoe Caldwell, Charles Goff"/>
    <x v="132"/>
    <s v="Nicole Kidman, Cameron Bright"/>
    <s v="A young boy attempts to convince a woman that he is her dead husband reborn."/>
    <s v="A young boy attempts to convince"/>
    <n v="6.1"/>
    <n v="34274"/>
    <n v="27401905.770248801"/>
    <n v="20000000"/>
    <x v="681"/>
    <n v="5095038"/>
    <n v="32780203.864542075"/>
    <n v="23925492"/>
    <n v="372"/>
  </r>
  <r>
    <s v="tt0337909"/>
    <x v="840"/>
    <x v="4"/>
    <s v="26/09/2003"/>
    <s v="Comedy"/>
    <s v=" Drama"/>
    <m/>
    <n v="108"/>
    <s v="UK, USA"/>
    <s v="English"/>
    <m/>
    <m/>
    <x v="161"/>
    <s v="Juliette Towhidi, Tim Firth"/>
    <s v="Helen Mirren, Julie Walters, John Alderton, Linda Bassett, Annette Crosbie, Philip Glenister, Ciar√°n Hinds, Celia Imrie, Geraldine James, Penelope Wilton, George Costigan, Graham Crowden, John Fortune, Georgie Glen, Angela Curran"/>
    <x v="532"/>
    <s v="Helen Mirren, Julie Walters"/>
    <s v="A Women's Institute chapter's fundraising effort for a local hospital by posing nude for a calendar becomes a media sensation."/>
    <s v="A Women's Institute chapter's"/>
    <n v="6.9"/>
    <n v="22838"/>
    <n v="14065815.217391299"/>
    <n v="10000000"/>
    <x v="682"/>
    <n v="31041759"/>
    <n v="131375781.72580974"/>
    <n v="93400759"/>
    <n v="142"/>
  </r>
  <r>
    <s v="tt0337921"/>
    <x v="841"/>
    <x v="5"/>
    <s v="29/04/2005"/>
    <s v="Action"/>
    <s v=" Crime"/>
    <s v=" Thriller"/>
    <n v="94"/>
    <s v="USA, Germany"/>
    <s v="English"/>
    <m/>
    <m/>
    <x v="526"/>
    <s v="Larry Cohen, Chris Morgan"/>
    <s v="Caroline Aaron, Kim Basinger, Brenda Ballard, Will Beinbrink, Jessica Biel, Chase Ellis Bloch, Chelsea Ellis Bloch, Chantille Boudousque, Robin Brenner, Richard Burgi, Paige Cannon, Nikki Christian, John Churchill, Greg Collins, Valerie Cruz"/>
    <x v="533"/>
    <s v="Caroline Aaron, Kim Basinger"/>
    <s v="A young man receives an emergency phone call on his cell phone from an older woman. The catch? The woman claims to have been kidnapped; and the kidnappers have targeted her husband and child next."/>
    <s v="A young man receives an emergency"/>
    <n v="6.5"/>
    <n v="91946"/>
    <n v="34252382.212811001"/>
    <n v="25000000"/>
    <x v="683"/>
    <n v="32003620"/>
    <n v="79024795.851408124"/>
    <n v="57678321"/>
    <n v="379"/>
  </r>
  <r>
    <s v="tt0337978"/>
    <x v="842"/>
    <x v="8"/>
    <s v="26/10/2007"/>
    <s v="Action"/>
    <s v=" Thriller"/>
    <m/>
    <n v="128"/>
    <s v="USA, UK"/>
    <s v="English"/>
    <s v="Italian"/>
    <s v="French"/>
    <x v="570"/>
    <s v="Mark Bomback, Mark Bomback"/>
    <s v="Bruce Willis, Timothy Olyphant, Justin Long, Maggie Q, Cliff Curtis, Jonathan Sadowski, Andrew Friedman, Kevin Smith, Yorgo Constantine, Cyril Raffaelli, Chris Palermo, Mary Elizabeth Winstead, Sung Kang, Zeljko Ivanek, Christina Chang"/>
    <x v="136"/>
    <s v="Bruce Willis, Timothy Olyphant"/>
    <s v="John McClane and a young hacker join forces to take down master cyber-terrorist Thomas Gabriel in Washington D.C."/>
    <s v="John McClane and a young hacker"/>
    <n v="7.1"/>
    <n v="384059"/>
    <n v="137305562.7899802"/>
    <n v="110000000"/>
    <x v="684"/>
    <n v="134529403"/>
    <n v="5.6107388975279424E+16"/>
    <n v="388156011"/>
    <n v="828"/>
  </r>
  <r>
    <s v="tt0387808"/>
    <x v="843"/>
    <x v="7"/>
    <d v="2007-03-08T00:00:00"/>
    <s v="Adventure"/>
    <s v=" Comedy"/>
    <s v=" Sci-Fi"/>
    <n v="84"/>
    <s v="USA"/>
    <s v="English"/>
    <m/>
    <m/>
    <x v="629"/>
    <s v="Mike Judge, Mike Judge"/>
    <s v="Luke Wilson, Maya Rudolph, Dax Shepard, Terry Crews, Anthony 'Citric' Campos, David Herman, Sonny Castillo, Kevin McAfee, Robert Musgrave, Michael McCafferty, Christopher Ryan, Justin Long, Heath Jones, Eli Mu√±oz, Patrick Fischler"/>
    <x v="48"/>
    <s v="Luke Wilson, Maya Rudolph"/>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s v="Private Joe Bauers, the definition"/>
    <n v="6.6"/>
    <n v="141873"/>
    <m/>
    <m/>
    <x v="4"/>
    <n v="444093"/>
    <m/>
    <n v="495303"/>
    <n v="542"/>
  </r>
  <r>
    <s v="tt0338013"/>
    <x v="844"/>
    <x v="5"/>
    <s v="22/10/2004"/>
    <s v="Drama"/>
    <s v=" Romance"/>
    <s v=" Sci-Fi"/>
    <n v="108"/>
    <s v="USA"/>
    <s v="English"/>
    <m/>
    <m/>
    <x v="630"/>
    <s v="Charlie Kaufman, Michel Gondry"/>
    <s v="Jim Carrey, Kate Winslet, Gerry Robert Byrne, Elijah Wood, Thomas Jay Ryan, Mark Ruffalo, Jane Adams, David Cross, Kirsten Dunst, Tom Wilkinson, Ryan Whitney, Debbon Ayer, Amir Ali Said, Brian Price, Paulie Litt"/>
    <x v="89"/>
    <s v="Jim Carrey, Kate Winslet"/>
    <s v="When their relationship turns sour, a couple undergoes a medical procedure to have each other erased from their memories."/>
    <s v="When their relationship turns"/>
    <n v="8.3000000000000007"/>
    <n v="889875"/>
    <n v="27401905.770248801"/>
    <n v="20000000"/>
    <x v="685"/>
    <n v="34400301"/>
    <n v="101437354.39843829"/>
    <n v="74036715"/>
    <n v="1825"/>
  </r>
  <r>
    <s v="tt0338077"/>
    <x v="845"/>
    <x v="4"/>
    <s v="15/08/2003"/>
    <s v="Adventure"/>
    <s v=" Comedy"/>
    <s v=" Sport"/>
    <n v="105"/>
    <s v="USA"/>
    <s v="English"/>
    <m/>
    <m/>
    <x v="631"/>
    <s v="Ralph Sall"/>
    <s v="Mike Vogel, Vince Vieluf, Adam Brody, Joey Kern, Jennifer Morrison, Jason London, Summer Altice, Bam Margera, Erin Murphy, Baron La Scala, Stephen Root, Sasha Jenson, Brian Posehn, Christopher McDonald, Donte Calarco"/>
    <x v="534"/>
    <s v="Mike Vogel, Vince Vieluf"/>
    <s v="Four skaters follow their idol on his summer tour in an attempt to get noticed, get sponsored, and become stars themselves."/>
    <s v="Four skaters follow their idol"/>
    <n v="6"/>
    <n v="11668"/>
    <n v="8439489.1304347795"/>
    <n v="6000000"/>
    <x v="686"/>
    <n v="5123696"/>
    <n v="7231469.0957934763"/>
    <n v="5141166"/>
    <n v="101"/>
  </r>
  <r>
    <s v="tt0388125"/>
    <x v="846"/>
    <x v="2"/>
    <d v="2005-11-11T00:00:00"/>
    <s v="Comedy"/>
    <s v=" Drama"/>
    <s v=" Romance"/>
    <n v="130"/>
    <s v="USA, Germany, UK"/>
    <s v="English"/>
    <m/>
    <m/>
    <x v="128"/>
    <s v="Jennifer Weiner, Susannah Grant"/>
    <s v="Cameron Diaz, Anson Mount, Toni Collette, Richard Burgi, Candice Azzara, Brooke Smith, John Mastrangelo Sr., Emilio Mignucci, Mark Feuerstein, Terrance Christopher Jones, Nicole Randall Johnson, Kateri DeMartino, Brandon Karrer, Jon Ingrassia, Jason Peck"/>
    <x v="56"/>
    <s v="Cameron Diaz, Anson Mount"/>
    <s v="Strait-laced Rose breaks off relations with her party girl sister, Maggie, over an indiscretion involving Rose's boyfriend. The chilly atmosphere is broken with the arrival of Ella, the grandmother neither sister knew existed."/>
    <s v="Strait-laced Rose breaks off relations"/>
    <n v="6.4"/>
    <n v="58702"/>
    <m/>
    <m/>
    <x v="4"/>
    <n v="32880591"/>
    <m/>
    <n v="83697473"/>
    <n v="174"/>
  </r>
  <r>
    <s v="tt0338094"/>
    <x v="847"/>
    <x v="4"/>
    <s v="26/03/2004"/>
    <s v="Comedy"/>
    <s v=" Family"/>
    <s v=" Fantasy"/>
    <n v="99"/>
    <s v="USA"/>
    <s v="English"/>
    <m/>
    <m/>
    <x v="299"/>
    <s v="David Berenbaum"/>
    <s v="Eddie Murphy, Terence Stamp, Nathaniel Parker, Marsha Thomason, Jennifer Tilly, Wallace Shawn, Dina Spybey-Waters, Marc John Jefferies, Aree Davis, Jim Doughan, Rachael Harris, Steve Hytner, Heather Juergensen, Jeremy Howard, Deep Roy"/>
    <x v="38"/>
    <s v="Eddie Murphy, Terence Stamp"/>
    <s v="A realtor and his wife and children are summoned to a mansion, which they soon discover is haunted, and while they attempt to escape, he learns an important lesson about the family he has neglected."/>
    <s v="A realtor and his wife and children"/>
    <n v="5"/>
    <n v="41032"/>
    <n v="126592336.9565217"/>
    <n v="90000000"/>
    <x v="687"/>
    <n v="75847266"/>
    <n v="256406119.74851078"/>
    <n v="182290266"/>
    <n v="191"/>
  </r>
  <r>
    <s v="tt0338096"/>
    <x v="848"/>
    <x v="5"/>
    <d v="2004-10-09T00:00:00"/>
    <s v="Drama"/>
    <s v=" Music"/>
    <s v=" Romance"/>
    <n v="86"/>
    <s v="USA"/>
    <s v="English"/>
    <s v="Spanish"/>
    <m/>
    <x v="224"/>
    <s v="Kate Gunzinger, Peter Sagal"/>
    <s v="Diego Luna, Romola Garai, Sela Ward, John Slattery, Jonathan Jackson, January Jones, Mika Boorem, Ren√© Lavan, Mya, Polly Cole, Chris Engen, Tommy Kavelin, Wilmer Cordero, Charlie Rodriguez, Donato Poveda"/>
    <x v="535"/>
    <s v="Diego Luna, Romola Garai"/>
    <s v="High school senior Katey moves to Havana in November 1958, when her dad gets a promotion at Ford. She meets a local waiter, who introduces her to sensual Cuban music/dance. They enter a big dance contest for the prize when he gets fired."/>
    <s v="High school senior Katey moves"/>
    <n v="6"/>
    <n v="26408"/>
    <n v="34252382.212811001"/>
    <n v="25000000"/>
    <x v="688"/>
    <n v="14161590"/>
    <n v="37931109.983991519"/>
    <n v="27685016"/>
    <n v="215"/>
  </r>
  <r>
    <s v="tt0338188"/>
    <x v="849"/>
    <x v="4"/>
    <s v="30/04/2004"/>
    <s v="Adventure"/>
    <s v=" Thriller"/>
    <s v=" Western"/>
    <n v="137"/>
    <s v="USA"/>
    <s v="English"/>
    <s v="Apache languages"/>
    <s v="Spanish"/>
    <x v="91"/>
    <s v="Thomas Eidson, Ken Kaufman"/>
    <s v="Tommy Lee Jones, Cate Blanchett, Evan Rachel Wood, Jenna Boyd, Aaron Eckhart, Val Kilmer, Sergio Calder√≥n, Eric Schweig, Steve Reevis, Jay Tavare, Simon Baker, Ray McKinnon, Max Perlich, Ramon Frank, Deryle J. Lujan"/>
    <x v="14"/>
    <s v="Tommy Lee Jones, Cate Blanchett"/>
    <s v="In 1885 New Mexico, a frontier medicine woman forms an uneasy alliance with her estranged father when her daughter is kidnapped by an Apache brujo."/>
    <s v="In 1885 New Mexico, a frontier"/>
    <n v="6.5"/>
    <n v="32694"/>
    <n v="84394891.304347798"/>
    <n v="60000000"/>
    <x v="689"/>
    <n v="27011180"/>
    <n v="53962483.123081505"/>
    <n v="38364277"/>
    <n v="213"/>
  </r>
  <r>
    <s v="tt0388473"/>
    <x v="850"/>
    <x v="4"/>
    <d v="2005-04-02T00:00:00"/>
    <s v="Animation"/>
    <s v=" Adventure"/>
    <s v=" Comedy"/>
    <n v="93"/>
    <s v="Japan"/>
    <s v="Japanese"/>
    <s v="Spanish"/>
    <s v="English"/>
    <x v="632"/>
    <s v="Satoshi Kon, Satoshi Kon"/>
    <s v="T√¥ru Emori, Aya Okamoto, Yoshiaki Umegaki, Sh√¥z√¥ √ézuka, Seiz√¥ Kat√¥, Hiroya Ishimaru, Ry√ªji Saikachi, Y√ªsaku Yara, Ky√¥ko Terase, Mamiko Noto, Akio √îtsuka, Rikiya Koyama, Satomi K√¥rogi, Mitsuru Ogata, Chiyako Shibahara"/>
    <x v="536"/>
    <s v="T√¥ru Emori, Aya Okamoto"/>
    <s v="On Christmas Eve, three homeless people living on the streets of Tokyo discover a newborn baby among the trash and set out to find its parents."/>
    <s v="On Christmas Eve, three homeless"/>
    <n v="7.8"/>
    <n v="29874"/>
    <m/>
    <m/>
    <x v="4"/>
    <n v="367131"/>
    <m/>
    <n v="453133"/>
    <n v="66"/>
  </r>
  <r>
    <s v="tt0338216"/>
    <x v="851"/>
    <x v="8"/>
    <s v="22/06/2007"/>
    <s v="Drama"/>
    <s v=" Romance"/>
    <s v=" Sport"/>
    <n v="124"/>
    <s v="USA, Germany, Australia"/>
    <s v="English"/>
    <s v="Spanish"/>
    <m/>
    <x v="128"/>
    <s v="Eric Roth, Curtis Hanson"/>
    <s v="Phyllis Somerville, Eric Bana, Horatio Sanz, Drew Barrymore, Joey Kern, Debra Messing, Delaine Yates, Mykel Shannon Jenkins, Robert Duvall, Charles Martin Smith, Robert Downey Jr., Saverio Guerra, Danny Hoch, Kenny Cau, Kelvin Han Yee"/>
    <x v="537"/>
    <s v="Phyllis Somerville, Eric Bana"/>
    <s v="A hotshot poker player tries to win a tournament in Vegas, but is fighting a losing battle with his personal problems."/>
    <s v="A hotshot poker player tries to"/>
    <n v="5.9"/>
    <n v="19929"/>
    <n v="68652781.394990101"/>
    <n v="55000000"/>
    <x v="690"/>
    <n v="5758950"/>
    <n v="1223124450824687.2"/>
    <n v="8461686"/>
    <n v="65"/>
  </r>
  <r>
    <s v="tt0388500"/>
    <x v="852"/>
    <x v="2"/>
    <s v="30/03/2005"/>
    <s v="Comedy"/>
    <m/>
    <m/>
    <n v="105"/>
    <s v="USA"/>
    <s v="English"/>
    <m/>
    <m/>
    <x v="571"/>
    <s v="Elizabeth Hunter, Kate Lanier"/>
    <s v="Queen Latifah, Alicia Silverstone, Andie MacDowell, Alfre Woodard, Mena Suvari, Della Reese, Golden Brooks, Laura Hayes, Paige Hurd, Lil J.J., LisaRaye McCoy, Keshia Knight Pulliam, Sherri Shepherd, Kimora Lee Simmons, Sheryl Underwood"/>
    <x v="460"/>
    <s v="Queen Latifah, Alicia Silverstone"/>
    <s v="A determined hairstylist (Queen Latifah) competes with her former boss (Kevin Bacon) after opening her own business in Atlanta."/>
    <s v="A determined hairstylist (Queen"/>
    <n v="5.6"/>
    <n v="16023"/>
    <m/>
    <m/>
    <x v="4"/>
    <n v="36351350"/>
    <m/>
    <n v="37245453"/>
    <n v="62"/>
  </r>
  <r>
    <s v="tt0338325"/>
    <x v="853"/>
    <x v="5"/>
    <d v="2005-01-07T00:00:00"/>
    <s v="Action"/>
    <s v=" Crime"/>
    <s v=" Drama"/>
    <n v="84"/>
    <s v="USA"/>
    <s v="English"/>
    <s v="Spanish"/>
    <m/>
    <x v="633"/>
    <s v="Forry Smith"/>
    <s v="Cole Hauser, Robin Tunney, Dennis Farina, Daniel Baldwin, Tom Hollander, Kevin Gage, Blake Michael Bryan, Tom Sizemore, Andrea Baker, Jordan Baker, Joe Basile, Lauren Birkell, Wendy Braun, Kelly Carlson, Greg Castro"/>
    <x v="538"/>
    <s v="Cole Hauser, Robin Tunney"/>
    <s v="A rising Hollywood actor decides to take personal revenge against a group of four persistent photographers to make them pay for almost causing a personal tragedy involving his wife and son."/>
    <s v="A rising Hollywood actor decides"/>
    <n v="5.8"/>
    <n v="14473"/>
    <n v="27401905.770248801"/>
    <n v="20000000"/>
    <x v="691"/>
    <n v="15714234"/>
    <n v="23012821.954642661"/>
    <n v="16796512"/>
    <n v="140"/>
  </r>
  <r>
    <s v="tt0338337"/>
    <x v="854"/>
    <x v="4"/>
    <s v="13/02/2004"/>
    <s v="Action"/>
    <s v=" Mystery"/>
    <s v=" Sci-Fi"/>
    <n v="119"/>
    <s v="USA, Canada"/>
    <s v="English"/>
    <m/>
    <m/>
    <x v="9"/>
    <s v="Philip K. Dick, Dean Georgaris"/>
    <s v="Ben Affleck, Aaron Eckhart, Uma Thurman, Paul Giamatti, Colm Feore, Joe Morton, Michael C. Hall, Peter Friedman, Kathryn Morris, Ivana Milicevic, Christopher Kennedy, Fulvio Cecere, John Cassini, Callum Keith Rennie, Michelle Harrison"/>
    <x v="118"/>
    <s v="Ben Affleck, Aaron Eckhart"/>
    <s v="What seemed like a breezy idea for an engineer to net him millions of dollars, leaves him on the run for his life and piecing together why he's being chased."/>
    <s v="What seemed like a breezy idea"/>
    <n v="6.3"/>
    <n v="101841"/>
    <n v="84394891.304347798"/>
    <n v="60000000"/>
    <x v="692"/>
    <n v="53790451"/>
    <n v="164920217.76596734"/>
    <n v="117248958"/>
    <n v="371"/>
  </r>
  <r>
    <s v="tt0389328"/>
    <x v="855"/>
    <x v="8"/>
    <s v="23/05/2008"/>
    <s v="Action"/>
    <s v=" Crime"/>
    <s v=" Horror"/>
    <n v="97"/>
    <s v="USA"/>
    <s v="English"/>
    <m/>
    <m/>
    <x v="634"/>
    <s v="Sebastian Gutierrez"/>
    <s v="Robert Forster, Cameron Richardson, Lucy Liu, Allan Rich, Samantha Shelton, Kevin Wheatley, Margo Harshman, Cameron Goodman, Holt McCallany, James D'Arcy, Carla Gugino, Michael Chiklis, Paul Cassell, Mako, Sam Cooper"/>
    <x v="539"/>
    <s v="Robert Forster, Cameron Richardson"/>
    <s v="A reporter wakes up in a morgue and finds herself a member of the undead, before vowing revenge against the sect which put her there."/>
    <s v="A reporter wakes up in a morgue"/>
    <n v="4.9000000000000004"/>
    <n v="11251"/>
    <m/>
    <m/>
    <x v="4"/>
    <n v="114306"/>
    <m/>
    <n v="2850927"/>
    <n v="92"/>
  </r>
  <r>
    <s v="tt0338348"/>
    <x v="856"/>
    <x v="5"/>
    <d v="2004-03-12T00:00:00"/>
    <s v="Animation"/>
    <s v=" Adventure"/>
    <s v=" Comedy"/>
    <n v="100"/>
    <s v="USA"/>
    <s v="English"/>
    <m/>
    <m/>
    <x v="63"/>
    <s v="Chris Van Allsburg, Robert Zemeckis"/>
    <s v="Tom Hanks, Leslie Zemeckis, Eddie Deezen, Nona Gaye, Peter Scolari, Brendan King, Andy Pellick, Josh Eli, Mark Mendonca, Rolondas Hendricks, Mark Goodman, Jon Scott, Gregory Gast, Sean Scott, Gordon Hart"/>
    <x v="523"/>
    <s v="Tom Hanks, Leslie Zemeckis"/>
    <s v="On Christmas Eve, a young boy embarks on a magical adventure to the North Pole on the Polar Express, while learning about friendship, bravery, and the spirit of Christmas."/>
    <s v="On Christmas Eve, a young boy"/>
    <n v="6.6"/>
    <n v="168056"/>
    <n v="226065722.6045526"/>
    <n v="165000000"/>
    <x v="693"/>
    <n v="187224490"/>
    <n v="429525466.19990987"/>
    <n v="313500433"/>
    <n v="523"/>
  </r>
  <r>
    <s v="tt0338459"/>
    <x v="857"/>
    <x v="4"/>
    <s v="30/12/2003"/>
    <s v="Action"/>
    <s v=" Adventure"/>
    <s v=" Comedy"/>
    <n v="84"/>
    <s v="USA"/>
    <s v="English"/>
    <m/>
    <m/>
    <x v="249"/>
    <s v="Robert Rodriguez"/>
    <s v="Antonio Banderas, Carla Gugino, Alexa PenaVega, Daryl Sabara, Ricardo Montalban, Holland Taylor, Sylvester Stallone, Mike Judge, Salma Hayek, Matt O'Leary, Emily Osment, Ryan Pinkston, Robert Vito, Bobby Edner, Courtney Jines"/>
    <x v="202"/>
    <s v="Antonio Banderas, Carla Gugino"/>
    <s v="Carmen's caught in a virtual reality game designed by the Kids' new nemesis, the Toymaker. It's up to Juni to save his sister, and ultimately the world."/>
    <s v="Carmen's caught in a virtual reality"/>
    <n v="4.3"/>
    <n v="53750"/>
    <n v="53450097.826086938"/>
    <n v="38000000"/>
    <x v="694"/>
    <n v="111761982"/>
    <n v="277239578.17857599"/>
    <n v="197101678"/>
    <n v="209"/>
  </r>
  <r>
    <s v="tt0338466"/>
    <x v="858"/>
    <x v="4"/>
    <s v="16/04/2004"/>
    <s v="Comedy"/>
    <m/>
    <m/>
    <n v="118"/>
    <s v="USA"/>
    <s v="English"/>
    <m/>
    <m/>
    <x v="114"/>
    <s v="Charles B. Wessler, Bennett Yellin"/>
    <s v="Matt Damon, Greg Kinnear, Eva Mendes, Wen Yann Shih, Pat Crawford Brown, Ray 'Rocket' Valliere, Tommy Songin, Terence Bernie Hines, Cher, Jackie Flynn, Seymour Cassel, Griffin Dunne, Bridget Tobin, Danny Murphy, Malcolm G. Chace Jr."/>
    <x v="46"/>
    <s v="Matt Damon, Greg Kinnear"/>
    <s v="Conjoined twins from Martha's Vineyard move to Los Angeles so that one of them can pursue an acting career."/>
    <s v="Conjoined twins from Martha's"/>
    <n v="5.7"/>
    <n v="50580"/>
    <n v="77361983.695652142"/>
    <n v="55000000"/>
    <x v="695"/>
    <n v="33832741"/>
    <n v="92531266.336592361"/>
    <n v="65784503"/>
    <n v="152"/>
  </r>
  <r>
    <s v="tt0338526"/>
    <x v="859"/>
    <x v="5"/>
    <d v="2004-07-05T00:00:00"/>
    <s v="Action"/>
    <s v=" Adventure"/>
    <s v=" Fantasy"/>
    <n v="131"/>
    <s v="USA, Czech Republic, Romania"/>
    <s v="English"/>
    <s v="Latin"/>
    <m/>
    <x v="195"/>
    <s v="Stephen Sommers"/>
    <s v="Hugh Jackman, Kate Beckinsale, Richard Roxburgh, David Wenham, Shuler Hensley, Elena Anaya, Will Kemp, Kevin J. O'Connor, Alun Armstrong, Silvia Colloca, Josie Maran, Tom Fisher, Samuel West, Robbie Coltrane, Stephen Fisher"/>
    <x v="13"/>
    <s v="Hugh Jackman, Kate Beckinsale"/>
    <s v="The notorious monster hunter is sent to Transylvania to stop Count Dracula who is using Dr. Frankenstein's research and a werewolf for some sinister purpose."/>
    <s v="The notorious monster hunter is"/>
    <n v="6.1"/>
    <n v="240561"/>
    <n v="219215246.1619904"/>
    <n v="160000000"/>
    <x v="696"/>
    <n v="120177084"/>
    <n v="411244565.63482255"/>
    <n v="300157638"/>
    <n v="1377"/>
  </r>
  <r>
    <s v="tt0389957"/>
    <x v="860"/>
    <x v="2"/>
    <d v="2005-11-11T00:00:00"/>
    <s v="Action"/>
    <s v=" Crime"/>
    <s v=" Drama"/>
    <n v="99"/>
    <s v="USA, Germany"/>
    <s v="English"/>
    <m/>
    <m/>
    <x v="635"/>
    <s v="David J. Burke"/>
    <s v="Morgan Freeman, Kevin Spacey, Justin Timberlake, LL Cool J, Dylan McDermott, John Heard, Cary Elwes, Roselyn Sanchez, Damien Dante Wayans, Garfield Wilson, Marco Sanchez, Darryl Quon, Andrew Jackson, Tim Perez, Piper Perabo"/>
    <x v="74"/>
    <s v="Morgan Freeman, Kevin Spacey"/>
    <s v="Upon discovering a den of corrupt policemen, a fresh-faced journalist makes shaky allies in a jaded reporter and investigator for a powerful district attorney."/>
    <s v="Upon discovering a den of corrupt"/>
    <n v="5.3"/>
    <n v="14605"/>
    <m/>
    <n v="25000000"/>
    <x v="4"/>
    <m/>
    <m/>
    <n v="4165675"/>
    <n v="97"/>
  </r>
  <r>
    <s v="tt0338564"/>
    <x v="861"/>
    <x v="3"/>
    <d v="2002-12-12T00:00:00"/>
    <s v="Action"/>
    <s v=" Crime"/>
    <s v=" Drama"/>
    <n v="101"/>
    <s v="Hong Kong"/>
    <s v="Cantonese"/>
    <s v="English"/>
    <s v="Thai"/>
    <x v="544"/>
    <s v="Alan Mak, Felix Chong"/>
    <s v="Andy Lau, Tony Chiu-Wai Leung, Anthony Chau-Sang Wong, Eric Tsang, Kelly Chen, Sammi Cheng, Edison Chen, Shawn Yue, Elva Hsiao, Chapman To, Ka Tung Lam, Ting Yip Ng, Dion Lam, Chi Keung Wan, Hui Kam Fung"/>
    <x v="540"/>
    <s v="Andy Lau, Tony Chiu-Wai Leung"/>
    <s v="A story between a mole in the police department and an undercover cop. Their objectives are the same: to find out who is the mole, and who is the cop."/>
    <s v="A story between a mole in the"/>
    <n v="8"/>
    <n v="116388"/>
    <n v="9248955.6388326865"/>
    <n v="6428966"/>
    <x v="697"/>
    <n v="169659"/>
    <n v="12713184.752295721"/>
    <n v="8836958"/>
    <n v="213"/>
  </r>
  <r>
    <s v="tt0338751"/>
    <x v="862"/>
    <x v="5"/>
    <s v="28/01/2005"/>
    <s v="Biography"/>
    <s v=" Drama"/>
    <m/>
    <n v="170"/>
    <s v="Germany, USA"/>
    <s v="English"/>
    <m/>
    <m/>
    <x v="222"/>
    <s v="John Logan"/>
    <s v="Leonardo DiCaprio, Cate Blanchett, Kate Beckinsale, John C. Reilly, Alec Baldwin, Alan Alda, Ian Holm, Danny Huston, Gwen Stefani, Jude Law, Adam Scott, Matt Ross, Kelli Garner, Frances Conroy, Brent Spiner"/>
    <x v="66"/>
    <s v="Leonardo DiCaprio, Cate Blanchett"/>
    <s v="A biopic depicting the early years of legendary Director and aviator"/>
    <s v="A biopic depicting the early years"/>
    <n v="7.5"/>
    <n v="327091"/>
    <n v="150710481.73636839"/>
    <n v="110000000"/>
    <x v="698"/>
    <n v="102610330"/>
    <n v="292816685.59535193"/>
    <n v="213719942"/>
    <n v="841"/>
  </r>
  <r>
    <s v="tt0339034"/>
    <x v="863"/>
    <x v="4"/>
    <s v="20/06/2003"/>
    <s v="Comedy"/>
    <s v=" Musical"/>
    <s v=" Romance"/>
    <n v="81"/>
    <s v="USA"/>
    <s v="English"/>
    <m/>
    <m/>
    <x v="182"/>
    <s v="Kim Fuller"/>
    <s v="Kelly Clarkson, Justin Guarini, Katherine Bailess, Anika Noni Rose, Greg Siff, Brian Dietzen, Jason Yribar, Theresa San-Nicholas, Justin Gorence, Christopher Bryan, Kaitlin Riley, Renee Robertson, Yamil Piedra, Marc Macaulay, Toi Svane Stepp"/>
    <x v="541"/>
    <s v="Kelly Clarkson, Justin Guarini"/>
    <s v="A waitress from Texas and a college student from Pennsylvania meet during spring break in Fort Lauderdale, Florida and come together through their shared love of singing."/>
    <s v="A waitress from Texas and a college"/>
    <n v="2.1"/>
    <n v="24677"/>
    <n v="16878978.260869559"/>
    <n v="12000000"/>
    <x v="699"/>
    <n v="4928883"/>
    <n v="6932875.7506141281"/>
    <n v="4928883"/>
    <n v="310"/>
  </r>
  <r>
    <s v="tt0390808"/>
    <x v="864"/>
    <x v="5"/>
    <s v="21/01/2005"/>
    <s v="Action"/>
    <s v=" Crime"/>
    <s v=" Drama"/>
    <n v="111"/>
    <s v="France"/>
    <s v="French"/>
    <m/>
    <m/>
    <x v="636"/>
    <s v="Olivier Marchal, Franck Mancuso"/>
    <s v="Daniel Auteuil, G√©rard Depardieu, Andr√© Dussollier, Roschdy Zem, Valeria Golino, Daniel Duval, Francis Renaud, Catherine Marchal, Guy Lecluyse, Alain Figlarz, Vincent Moscato, Anne Consigny, St√©phane Metzger, Sol√®ne Biasch, Aurore Auteuil"/>
    <x v="542"/>
    <s v="Daniel Auteuil, G√©rard Depardieu"/>
    <s v="2 cops are promised by the retiring chief of the Paris police that the one, getting the violent gang robbing armored trucks, will get his job. The 2 will do whatever it takes to get the promotion, even if it means breaking the law."/>
    <s v="2 cops are promised by the retiring"/>
    <n v="7.1"/>
    <n v="16134"/>
    <m/>
    <s v="EUR 13580000"/>
    <x v="4"/>
    <m/>
    <m/>
    <m/>
    <n v="72"/>
  </r>
  <r>
    <s v="tt0339291"/>
    <x v="865"/>
    <x v="5"/>
    <s v="18/03/2005"/>
    <s v="Adventure"/>
    <s v=" Comedy"/>
    <s v=" Family"/>
    <n v="108"/>
    <s v="Germany, USA"/>
    <s v="English"/>
    <m/>
    <m/>
    <x v="105"/>
    <s v="Robert Gordon, Daniel Handler"/>
    <s v="Jim Carrey, Liam Aiken, Emily Browning, Kara Hoffman, Shelby Hoffman, Jude Law, Timothy Spall, Catherine O'Hara, Billy Connolly, Meryl Streep, Luis Guzm√°n, Jamie Harris, Craig Ferguson, Jennifer Coolidge, Jane Adams"/>
    <x v="89"/>
    <s v="Jim Carrey, Liam Aiken"/>
    <s v="When a massive fire kills their parents, three children are delivered to the custody of cousin and stage actor Count Olaf, who is secretly plotting to steal their parents' vast fortune."/>
    <s v="When a massive fire kills their"/>
    <n v="6.8"/>
    <n v="193135"/>
    <n v="191813340.3917416"/>
    <n v="140000000"/>
    <x v="700"/>
    <n v="118634549"/>
    <n v="289731632.44354147"/>
    <n v="211468235"/>
    <n v="629"/>
  </r>
  <r>
    <s v="tt0339412"/>
    <x v="866"/>
    <x v="5"/>
    <s v="17/09/2004"/>
    <s v="Comedy"/>
    <s v=" Drama"/>
    <s v=" Romance"/>
    <n v="104"/>
    <s v="USA"/>
    <s v="English"/>
    <m/>
    <m/>
    <x v="76"/>
    <s v="Eric Champnella, Keith Mitchell"/>
    <s v="Bernie Mac, Angela Bassett, Michael Rispoli, Brian White, Ian Anthony Dale, Evan Jones, Amaury Nolasco, Dondr√© T. Whitfield, Paul Sorvino, Earl Billings, Chris Noth, Neil Brown Jr., Scott Martin Brooks, Rich Komenich, David Devey"/>
    <x v="543"/>
    <s v="Bernie Mac, Angela Bassett"/>
    <s v="Aging baseball star who goes by the nickname, Mr. 3000, finds out many years after retirement that he didn't quite reach 3,000 hits. Now at age 47 he's back to try and reach that goal."/>
    <s v="Aging baseball star who goes by"/>
    <n v="5.5"/>
    <n v="13718"/>
    <n v="41102858.655373201"/>
    <n v="30000000"/>
    <x v="701"/>
    <n v="21811187"/>
    <n v="29922027.531746946"/>
    <n v="21839377"/>
    <n v="69"/>
  </r>
  <r>
    <s v="tt0392878"/>
    <x v="867"/>
    <x v="6"/>
    <d v="2008-07-01T00:00:00"/>
    <s v="Comedy"/>
    <m/>
    <m/>
    <n v="86"/>
    <s v="USA"/>
    <s v="English"/>
    <s v="Russian"/>
    <s v="Spanish"/>
    <x v="637"/>
    <s v="Todd Hanson, Robert Siegel"/>
    <s v="Daniel Chac√≥n, Ken Takemoto, Steven Seagal, Don McManus, Kate Fuglei, Abigail Mavity, Reid Weaver, Brian Powell, Adele Robbins, Jason L. Miller, Brendon Baerg, Len Cariou, Larissa Laskin, Scott Klace, Barbara Pilavin"/>
    <x v="544"/>
    <s v="Daniel Chac√≥n, Ken Takemoto"/>
    <s v="Satirical interpretations of world events and curious human behavior."/>
    <s v="Satirical interpretations of world"/>
    <n v="6.2"/>
    <n v="15283"/>
    <m/>
    <m/>
    <x v="4"/>
    <m/>
    <m/>
    <m/>
    <n v="69"/>
  </r>
  <r>
    <s v="tt0340012"/>
    <x v="868"/>
    <x v="5"/>
    <d v="2005-10-06T00:00:00"/>
    <s v="Comedy"/>
    <s v=" Drama"/>
    <s v=" Romance"/>
    <n v="104"/>
    <s v="Canada, USA, Hungary, UK"/>
    <s v="English"/>
    <m/>
    <m/>
    <x v="638"/>
    <s v="W. Somerset Maugham, Ronald Harwood"/>
    <s v="Michael Gambon, Annette Bening, Leigh Lawson, Shaun Evans, Mari Kiss, Jeremy Irons, Ronald Markham, Terry Sach, Catherine Charlton, Juliet Stevenson, Miriam Margolyes, Max Irons, Andrew Paton Story Busher, George Lang, Michael Culkin"/>
    <x v="545"/>
    <s v="Michael Gambon, Annette Bening"/>
    <s v="Set in 1930s London, this movie involves stage actors and actresses and their experiences with love and revenge."/>
    <s v="Set in 1930s London, this movie"/>
    <n v="7"/>
    <n v="11891"/>
    <n v="24661715.19322392"/>
    <n v="18000000"/>
    <x v="702"/>
    <n v="7739049"/>
    <n v="19646030.628274214"/>
    <n v="14339171"/>
    <n v="118"/>
  </r>
  <r>
    <s v="tt0340163"/>
    <x v="869"/>
    <x v="2"/>
    <s v="18/03/2005"/>
    <s v="Action"/>
    <s v=" Crime"/>
    <s v=" Drama"/>
    <n v="113"/>
    <s v="USA, Germany"/>
    <s v="English"/>
    <m/>
    <m/>
    <x v="639"/>
    <s v="Robert Crais, Doug Richardson"/>
    <s v="Bruce Willis, Kevin Pollak, Jimmy Bennett, Michelle Horn, Ben Foster, Jonathan Tucker, Marshall Allman, Serena Scott Thomas, Rumer Willis, Kim Coates, Robert Knepper, Tina Lifford, Ransford Doherty, Marjean Holden, Michael D. Roberts"/>
    <x v="136"/>
    <s v="Bruce Willis, Kevin Pollak"/>
    <s v="When a family is held hostage, former hostage negotiator Jeff Talley arrives at the scene. Talley's own family is kidnapped and Talley must decide which is more important: saving a family he doesn't even know or saving his own family."/>
    <s v="When a family is held hostage,"/>
    <n v="6.6"/>
    <n v="105706"/>
    <n v="68910250.896057472"/>
    <n v="52000000"/>
    <x v="703"/>
    <n v="34639939"/>
    <n v="102919521.72000019"/>
    <n v="77663556"/>
    <n v="298"/>
  </r>
  <r>
    <s v="tt0340377"/>
    <x v="870"/>
    <x v="4"/>
    <d v="2005-06-05T00:00:00"/>
    <s v="Comedy"/>
    <s v=" Drama"/>
    <m/>
    <n v="89"/>
    <s v="USA"/>
    <s v="English"/>
    <s v="Spanish"/>
    <m/>
    <x v="640"/>
    <s v="Tom McCarthy"/>
    <s v="Peter Dinklage, Paul Benjamin, Jase Blankfort, Paula Garc√©s, Josh Pais, Richard Kind, Bobby Cannavale, Patricia Clarkson, Lynn Cohen, Raven Goodwin, Marla Sucharetza, Michelle Williams, Jayce Bartok, Joe Lo Truglio, John Slattery"/>
    <x v="546"/>
    <s v="Peter Dinklage, Paul Benjamin"/>
    <s v="When his only friend dies, a man born with dwarfism moves to rural New Jersey to live a life of solitude, only to meet a chatty hot dog vendor and a woman dealing with her own personal loss."/>
    <s v="When his only friend dies, a man"/>
    <n v="7.6"/>
    <n v="66569"/>
    <n v="703290.76086956495"/>
    <n v="500000"/>
    <x v="704"/>
    <n v="5739376"/>
    <n v="12239139.838624995"/>
    <n v="8701337"/>
    <n v="307"/>
  </r>
  <r>
    <s v="tt0395119"/>
    <x v="871"/>
    <x v="7"/>
    <s v="22/06/2007"/>
    <s v="Adventure"/>
    <s v=" Drama"/>
    <s v=" History"/>
    <n v="145"/>
    <s v="Spain"/>
    <s v="Spanish"/>
    <s v="Flemish"/>
    <s v="Latin"/>
    <x v="641"/>
    <s v="Arturo P√©rez-Reverte, Agust√≠n D√≠az Yanes"/>
    <s v="Viggo Mortensen, Elena Anaya, Unax Ugalde, Eduard Fern√°ndez, Eduardo Noriega, Ariadna Gil, Juan Echanove, Javier C√°mara, Antonio Dechent, Blanca Portillo, Francesc Garrido, Pilar L√≥pez de Ayala, Jes√∫s Castej√≥n, Cristina Marcos, Luis Zahera"/>
    <x v="463"/>
    <s v="Viggo Mortensen, Elena Anaya"/>
    <s v="Viggo Mortensen plays the Spanish soldier-turned-mercenary Captain Alatriste, a heroic figure from the country's 17th century imperial wars."/>
    <s v="Viggo Mortensen plays the Spanish"/>
    <n v="6.1"/>
    <n v="12216"/>
    <m/>
    <s v="EUR 24000000"/>
    <x v="4"/>
    <m/>
    <m/>
    <n v="23482607"/>
    <n v="85"/>
  </r>
  <r>
    <s v="tt0340855"/>
    <x v="872"/>
    <x v="4"/>
    <s v="30/04/2004"/>
    <s v="Biography"/>
    <s v=" Crime"/>
    <s v=" Drama"/>
    <n v="109"/>
    <s v="USA, Germany"/>
    <s v="English"/>
    <m/>
    <m/>
    <x v="642"/>
    <s v="Patty Jenkins"/>
    <s v="Charlize Theron, Christina Ricci, Bruce Dern, Lee Tergesen, Annie Corley, Pruitt Taylor Vince, Marco St. John, Marc Macaulay, Scott Wilson, Rus Blackwell, Tim Ware, Stephan Jones, Brett Rice, Kaitlin Riley, Cree Ivey"/>
    <x v="358"/>
    <s v="Charlize Theron, Christina Ricci"/>
    <s v="Based on the life of Aileen Wuornos, a Daytona Beach prostitute who became a serial killer"/>
    <s v="Based on the life of Aileen Wuornos,"/>
    <n v="7.3"/>
    <n v="133240"/>
    <n v="11252652.173913039"/>
    <n v="8000000"/>
    <x v="705"/>
    <n v="34469210"/>
    <n v="82241710.376684755"/>
    <n v="58469210"/>
    <n v="573"/>
  </r>
  <r>
    <s v="tt0342258"/>
    <x v="873"/>
    <x v="2"/>
    <d v="2005-10-06T00:00:00"/>
    <s v="Action"/>
    <s v=" Adventure"/>
    <s v=" Crime"/>
    <n v="103"/>
    <s v="France, USA, UK"/>
    <s v="English"/>
    <m/>
    <m/>
    <x v="643"/>
    <s v="Luc Besson"/>
    <s v="Jet Li, Morgan Freeman, Bob Hoskins, Kerry Condon, Vincent Regan, Dylan Brown, Tamer Hassan, Michael Jenn, Phyllida Law, Carole Ann Wilson, Mike Lambert, Jaclyn Tze Wey, Puthirith Chou, Tony Theng, Owen Lay"/>
    <x v="76"/>
    <s v="Jet Li, Morgan Freeman"/>
    <s v="A man enslaved by the mob since childhood and raised into behaving like a human attack dog escapes his captors and attempts to start a new life."/>
    <s v="A man enslaved by the mob since"/>
    <n v="7"/>
    <n v="97546"/>
    <n v="59633870.967742048"/>
    <n v="45000000"/>
    <x v="706"/>
    <n v="24537621"/>
    <n v="67414253.080609441"/>
    <n v="50871113"/>
    <n v="312"/>
  </r>
  <r>
    <s v="tt0342735"/>
    <x v="874"/>
    <x v="2"/>
    <s v="28/10/2005"/>
    <s v="Drama"/>
    <m/>
    <m/>
    <n v="139"/>
    <s v="Denmark, Sweden, Netherlands, France, Germany, UK, Italy, USA"/>
    <s v="English"/>
    <m/>
    <m/>
    <x v="88"/>
    <s v="Lars von Trier"/>
    <s v="Bryce Dallas Howard, Isaach De Bankol√©, Danny Glover, Willem Dafoe, Micha√´l Abiteboul, Lauren Bacall, Jean-Marc Barr, Geoffrey Bateman, Virgile Bramly, Ruben Brinkman, Do√±a Croll, Jeremy Davies, Llewella Gideon, Mona Hammond, Ginny Holder"/>
    <x v="547"/>
    <s v="Bryce Dallas Howard"/>
    <s v="A story of slavery, set in the southern U.S. in the 1930s."/>
    <s v="A story of slavery, set in the"/>
    <n v="7.3"/>
    <n v="22082"/>
    <n v="18817799.283154156"/>
    <n v="14200000"/>
    <x v="707"/>
    <n v="78378"/>
    <n v="894399.39835125615"/>
    <n v="674918"/>
    <n v="79"/>
  </r>
  <r>
    <s v="tt0343135"/>
    <x v="875"/>
    <x v="5"/>
    <d v="2004-12-03T00:00:00"/>
    <s v="Comedy"/>
    <s v=" Romance"/>
    <m/>
    <n v="90"/>
    <s v="USA"/>
    <s v="English"/>
    <s v="Spanish"/>
    <m/>
    <x v="644"/>
    <s v="John Hamburg"/>
    <s v="Ben Stiller, Jennifer Aniston, Philip Seymour Hoffman, Debra Messing, Alec Baldwin, Hank Azaria, Bryan Brown, Jsu Garcia, Michele Lee, Bob Dishy, Missi Pyle, Judah Friedlander, Kevin Hart, Masi Oka, Kym Whitley"/>
    <x v="91"/>
    <s v="Ben Stiller, Jennifer Aniston"/>
    <s v="A buttoned-up newlywed finds his strictly organized life descend into chaos when he falls in love with an old classmate."/>
    <s v="A buttoned-up newlywed finds his"/>
    <n v="6"/>
    <n v="124480"/>
    <n v="57544002.117522478"/>
    <n v="42000000"/>
    <x v="708"/>
    <n v="88097164"/>
    <n v="244304059.78940701"/>
    <n v="178311729"/>
    <n v="290"/>
  </r>
  <r>
    <s v="tt0343660"/>
    <x v="876"/>
    <x v="5"/>
    <s v="18/06/2004"/>
    <s v="Comedy"/>
    <s v=" Drama"/>
    <s v=" Romance"/>
    <n v="99"/>
    <s v="USA"/>
    <s v="English"/>
    <s v="Hawaiian"/>
    <s v="Mandarin"/>
    <x v="40"/>
    <s v="George Wing"/>
    <s v="Adam Sandler, Drew Barrymore, Rob Schneider, Sean Astin, Lusia Strus, Dan Aykroyd, Amy Hill, Allen Covert, Blake Clark, Maya Rudolph, Pomaika'i Brown, Joe Nakashima, Peter Dante, Dom Magwili, Jonathan Loughran"/>
    <x v="123"/>
    <s v="Adam Sandler, Drew Barrymore"/>
    <s v="Henry Roth is a man afraid of commitment until he meets the beautiful Lucy. They hit it off and Henry think he's finally found the girl of his dreams until discovering she has short-term memory loss and forgets him the next day."/>
    <s v="Henry Roth is a man afraid of"/>
    <n v="6.8"/>
    <n v="320588"/>
    <n v="102757146.63843299"/>
    <n v="75000000"/>
    <x v="709"/>
    <n v="120908074"/>
    <n v="271992596.34448904"/>
    <n v="198520934"/>
    <n v="506"/>
  </r>
  <r>
    <s v="tt0343737"/>
    <x v="877"/>
    <x v="7"/>
    <s v="20/04/2007"/>
    <s v="Drama"/>
    <s v=" History"/>
    <s v=" Thriller"/>
    <n v="167"/>
    <s v="USA"/>
    <s v="English"/>
    <s v="Spanish"/>
    <s v="Russian"/>
    <x v="645"/>
    <s v="Eric Roth"/>
    <s v="Matt Damon, Angelina Jolie, Alec Baldwin, Tammy Blanchard, Billy Crudup, Robert De Niro, Keir Dullea, Michael Gambon, Martina Gedeck, William Hurt, Timothy Hutton, Mark Ivanir, Gabriel Macht, Lee Pace, Joe Pesci"/>
    <x v="46"/>
    <s v="Matt Damon, Angelina Jolie"/>
    <s v="The tumultuous early history of the Central Intelligence Agency is viewed through the prism of one man's life."/>
    <s v="The tumultuous early history of"/>
    <n v="6.7"/>
    <n v="97190"/>
    <n v="141216319.44444421"/>
    <n v="110000000"/>
    <x v="710"/>
    <n v="59952835"/>
    <n v="128721069.43211783"/>
    <n v="100266865"/>
    <n v="510"/>
  </r>
  <r>
    <s v="tt0343818"/>
    <x v="878"/>
    <x v="5"/>
    <s v="22/10/2004"/>
    <s v="Action"/>
    <s v=" Drama"/>
    <s v=" Sci-Fi"/>
    <n v="115"/>
    <s v="USA, Germany"/>
    <s v="English"/>
    <m/>
    <m/>
    <x v="646"/>
    <s v="Jeff Vintar, Akiva Goldsman"/>
    <s v="Will Smith, Bridget Moynahan, Alan Tudyk, James Cromwell, Bruce Greenwood, Adrian Ricard, Chi McBride, Jerry Wasserman, Fiona Hogan, Peter Shinkoda, Terry Chen, David Haysom, Scott Heindl, Sharon Wilkins, Craig March"/>
    <x v="45"/>
    <s v="Will Smith, Bridget Moynahan"/>
    <s v="In 2035, a technophobic cop investigates a crime that may have been perpetrated by a robot, which leads to a larger threat to humanity."/>
    <s v="In 2035, a technophobic cop investigates"/>
    <n v="7.1"/>
    <n v="490975"/>
    <n v="164411434.6214928"/>
    <n v="120000000"/>
    <x v="711"/>
    <n v="144801023"/>
    <n v="483827089.86383253"/>
    <n v="353133898"/>
    <n v="842"/>
  </r>
  <r>
    <s v="tt0344510"/>
    <x v="879"/>
    <x v="5"/>
    <d v="2005-11-02T00:00:00"/>
    <s v="Drama"/>
    <s v=" Mystery"/>
    <s v=" Romance"/>
    <n v="133"/>
    <s v="France, USA"/>
    <s v="French"/>
    <s v="German"/>
    <s v="Corsican"/>
    <x v="203"/>
    <s v="S√©bastien Japrisot, Jean-Pierre Jeunet"/>
    <s v="Audrey Tautou, Gaspard Ulliel, Dominique Pinon, Chantal Neuwirth, Andr√© Dussollier, Ticky Holgado, Marion Cotillard, Dominique Bettenfeld, Jodie Foster, Jean-Pierre Darroussin, Clovis Cornillac, Jean-Pierre Becker, Denis Lavant, J√©r√¥me Kircher, Albert Dupontel"/>
    <x v="180"/>
    <s v="Audrey Tautou, Gaspard Ulliel"/>
    <s v="Tells the story of a young woman's relentless search for her fianc√©, who has disappeared from the trenches of the Somme during World War One."/>
    <s v="Tells the story of a young woman's"/>
    <n v="7.6"/>
    <n v="70209"/>
    <n v="77547393.329804108"/>
    <n v="56600000"/>
    <x v="712"/>
    <n v="6524389"/>
    <n v="95118028.276754871"/>
    <n v="69424389"/>
    <n v="249"/>
  </r>
  <r>
    <s v="tt0396184"/>
    <x v="880"/>
    <x v="5"/>
    <s v="25/12/2004"/>
    <s v="Action"/>
    <s v=" Crime"/>
    <s v=" Drama"/>
    <n v="100"/>
    <s v="Denmark, UK"/>
    <s v="Danish"/>
    <s v="Serbian"/>
    <m/>
    <x v="647"/>
    <s v="Nicolas Winding Refn"/>
    <s v="Mads Mikkelsen, Leif Sylvester, Anne S√∏rensen, √òyvind Hagen-Traberg, Kurt Nielsen, Karsten Schr√∏der, Maria Erwolter, Dan Dommer, Sven Erik Eskeland Larsen, Jean Pierre Peuleve, Zlatko Buric, Maya Ababadjani, Maria Mendoza, Luis Werner Grau, Lasse Wenkers"/>
    <x v="548"/>
    <s v="Mads Mikkelsen, Leif Sylvester"/>
    <s v="Tonny is released from prison - again. This time he has his mind set on changing his broken down life, but that is easier said than done."/>
    <s v="Tonny is released from prison"/>
    <n v="7.4"/>
    <n v="18190"/>
    <m/>
    <m/>
    <x v="4"/>
    <n v="1605"/>
    <m/>
    <n v="35718"/>
    <n v="31"/>
  </r>
  <r>
    <s v="tt0344854"/>
    <x v="881"/>
    <x v="7"/>
    <d v="2007-02-02T00:00:00"/>
    <s v="Animation"/>
    <s v=" Adventure"/>
    <s v=" Comedy"/>
    <n v="94"/>
    <s v="France, USA, UK"/>
    <s v="English"/>
    <m/>
    <m/>
    <x v="648"/>
    <s v="C√©line Garcia, Luc Besson"/>
    <s v="Freddie Highmore, Mia Farrow, Ron Crawford, Penny Balfour, Doug Rand, Adam LeFevre, Jean Bejote Njamba, Saul Jephcott, Lee Delong, Christian Erickson, Eric Balliet, Oxmo Puccino, Robert William Bradford, Jerry Di Giacomo, Bienvenue Kindoki"/>
    <x v="549"/>
    <s v="Freddie Highmore, Mia Farrow"/>
    <s v="Ten-year-old Arthur, in a bid to save his grandfather's house from being demolished, goes looking for some much-fabled hidden treasure in the land of the Minimoys, tiny people living in harmony with nature."/>
    <s v="Ten-year-old Arthur, in a bid"/>
    <n v="6"/>
    <n v="32417"/>
    <n v="110405486.11111093"/>
    <n v="86000000"/>
    <x v="713"/>
    <n v="15132763"/>
    <n v="139426221.58184004"/>
    <n v="108605609"/>
    <n v="66"/>
  </r>
  <r>
    <s v="tt0345061"/>
    <x v="882"/>
    <x v="4"/>
    <d v="2004-07-05T00:00:00"/>
    <s v="Drama"/>
    <s v=" Romance"/>
    <s v=" Sci-Fi"/>
    <n v="93"/>
    <s v="UK"/>
    <s v="English"/>
    <m/>
    <m/>
    <x v="143"/>
    <s v="Frank Cottrell Boyce"/>
    <s v="Tim Robbins, Togo Igawa, Nabil Elouahabi, Samantha Morton, Sarah Backhouse, Jonathan Ibbotson, Natalie Mendoza, Om Puri, Emil Marwa, Nina Fog, Bruno Lastra, Christopher Simpson, Lien Nguyin, David Fahm, Jeanne Balibar"/>
    <x v="550"/>
    <s v="Tim Robbins, Togo Igawa"/>
    <s v="A futuristic Brief Encounter (1945), this is a love story in which the romance is doomed by genetic incompatibility"/>
    <s v="A futuristic Brief Encounter (1945),"/>
    <n v="6.2"/>
    <n v="19760"/>
    <n v="10549361.413043475"/>
    <n v="7500000"/>
    <x v="714"/>
    <n v="285585"/>
    <n v="1246256.5467282606"/>
    <n v="886018"/>
    <n v="155"/>
  </r>
  <r>
    <s v="tt0345551"/>
    <x v="883"/>
    <x v="4"/>
    <d v="2004-01-07T00:00:00"/>
    <s v="Comedy"/>
    <s v=" Drama"/>
    <s v=" Romance"/>
    <n v="107"/>
    <s v="USA"/>
    <s v="English"/>
    <m/>
    <m/>
    <x v="649"/>
    <s v="C. Jay Cox"/>
    <s v="Steve Sandvoss, Wes Ramsey, Rebekah Johnson, Amber Benson, Khary Payton, Jacqueline Bisset, Joseph Gordon-Levitt, Rob McElhenney, Dave Power, Erik Palladino, Mary Kay Place, Jim Ortlieb, Linda Pine, Bob Gray, Judee Morton"/>
    <x v="551"/>
    <s v="Steve Sandvoss, Wes Ramsey"/>
    <s v="A promiscuous gay party animal falls for a young Mormon missionary, leading to crisis, clich√©, and catastrophe."/>
    <s v="A promiscuous gay party animal"/>
    <n v="7"/>
    <n v="16773"/>
    <n v="1195594.2934782605"/>
    <n v="850000"/>
    <x v="715"/>
    <n v="834685"/>
    <n v="1216732.4005869562"/>
    <n v="865028"/>
    <n v="260"/>
  </r>
  <r>
    <s v="tt0396652"/>
    <x v="884"/>
    <x v="2"/>
    <s v="24/06/2005"/>
    <s v="Comedy"/>
    <s v=" Drama"/>
    <s v=" Family"/>
    <n v="98"/>
    <s v="USA, Canada"/>
    <s v="English"/>
    <m/>
    <m/>
    <x v="650"/>
    <s v="Meg Cabot, Hadley Davis"/>
    <s v="Michelle Trachtenberg, Joan Cusack, Amy Stewart, Steve Ross, Hayden Panettiere, Kim Cattrall, Trevor Blumas, Kirsten Olson, Jocelyn Lai, Connie Ray, Paul Sun-Hyung Lee, Roy Bradshaw, Mark Hird, Ben Gilbank, Thanh Nguyen"/>
    <x v="552"/>
    <s v="Michelle Trachtenberg"/>
    <s v="With the help of her coach, her mom, and the boy who drives the Zamboni machine, nothing can stop Casey (Trachtenberg) from realizing her dream to be a champion figure skater."/>
    <s v="With the help of her coach, her"/>
    <n v="6"/>
    <n v="24418"/>
    <m/>
    <m/>
    <x v="4"/>
    <n v="24402491"/>
    <m/>
    <n v="27645491"/>
    <n v="87"/>
  </r>
  <r>
    <s v="tt0345950"/>
    <x v="885"/>
    <x v="5"/>
    <s v="23/09/2005"/>
    <s v="Animation"/>
    <s v=" Action"/>
    <s v=" Adventure"/>
    <n v="87"/>
    <s v="USA"/>
    <s v="English"/>
    <m/>
    <m/>
    <x v="651"/>
    <s v="Derek Drymon, Stephen Hillenburg"/>
    <s v="Tom Kenny, Clancy Brown, Rodger Bumpass, Bill Fagerbakke, Mr. Lawrence, Jill Talley, Carolyn Lawrence, Mary Jo Catlett, Jeffrey Tambor, Scarlett Johansson, Alec Baldwin, David Hasselhoff, Kristopher Logan, D.P. FitzGerald, Cole S. McKay"/>
    <x v="553"/>
    <s v="Tom Kenny, Clancy Brown"/>
    <s v="SpongeBob SquarePants takes leave from the town of Bikini Bottom in order to track down King Neptune's stolen crown."/>
    <s v="SpongeBob SquarePants takes leave"/>
    <n v="7.1"/>
    <n v="76845"/>
    <n v="41102858.655373201"/>
    <n v="30000000"/>
    <x v="716"/>
    <n v="85417988"/>
    <n v="193275406.066686"/>
    <n v="141067127"/>
    <n v="212"/>
  </r>
  <r>
    <s v="tt0346156"/>
    <x v="886"/>
    <x v="5"/>
    <d v="2004-12-11T00:00:00"/>
    <s v="Action"/>
    <s v=" Adventure"/>
    <s v=" Mystery"/>
    <n v="106"/>
    <s v="USA, UK, Italy"/>
    <s v="English"/>
    <s v="Tibetan"/>
    <s v="German"/>
    <x v="652"/>
    <s v="Kerry Conran"/>
    <s v="Gwyneth Paltrow, Jude Law, Giovanni Ribisi, Michael Gambon, Bai Ling, Omid Djalili, Laurence Olivier, Angelina Jolie, Trevor Baxter, Julian Curry, Peter Law, Jon Rumney, Khan Bonfils, Samta Gyatso, Louis Hilyer"/>
    <x v="297"/>
    <s v="Gwyneth Paltrow, Jude Law"/>
    <s v="After New York City receives a series of attacks from giant flying robots, a reporter teams up with a pilot in search of their origin, as well as the reason for the disappearances of famous scientists around the world."/>
    <s v="After New York City receives a"/>
    <n v="6"/>
    <n v="80904"/>
    <n v="95906670.195870802"/>
    <n v="70000000"/>
    <x v="717"/>
    <n v="37762677"/>
    <n v="79392961.006860748"/>
    <n v="57947036"/>
    <n v="634"/>
  </r>
  <r>
    <s v="tt0346491"/>
    <x v="887"/>
    <x v="5"/>
    <s v="14/01/2005"/>
    <s v="Action"/>
    <s v=" Biography"/>
    <s v=" Drama"/>
    <n v="175"/>
    <s v="USA, UK, Germany, Netherlands, France, Italy, Morocco, Thailand"/>
    <s v="English"/>
    <m/>
    <m/>
    <x v="653"/>
    <s v="Oliver Stone, Christopher Kyle"/>
    <s v="Anthony Hopkins, David Bedella, Jessie Kamm, Angelina Jolie, Val Kilmer, Fiona O'Shaughnessy, Connor Paolo, Patrick Carroll, Brian Blessed, Peter Williamson, Morgan Christopher Ferris, Rob Earley, Aleczander Gordon, Christopher Plummer, Gary Stretch"/>
    <x v="189"/>
    <s v="Anthony Hopkins, David Bedella"/>
    <s v="Alexander, the King of Macedonia and one of the greatest army leaders in the history of warfare, conquers much of the known world."/>
    <s v="Alexander, the King of Macedonia"/>
    <n v="5.6"/>
    <n v="160399"/>
    <n v="212364769.71942821"/>
    <n v="155000000"/>
    <x v="718"/>
    <n v="34297191"/>
    <n v="229214464.6358496"/>
    <n v="167298192"/>
    <n v="1434"/>
  </r>
  <r>
    <s v="tt0347149"/>
    <x v="888"/>
    <x v="5"/>
    <d v="2005-09-09T00:00:00"/>
    <s v="Animation"/>
    <s v=" Adventure"/>
    <s v=" Family"/>
    <n v="119"/>
    <s v="Japan"/>
    <s v="Japanese"/>
    <m/>
    <m/>
    <x v="308"/>
    <s v="Hayao Miyazaki, Diana Wynne Jones"/>
    <s v="Chieko Baish√¥, Takuya Kimura, Akihiro Miwa, Tatsuya Gash√ªin, Ry√ªnosuke Kamiki, Mitsunori Isaki, Y√¥ √îizumi, Akio √îtsuka, Daijir√¥ Harada, Haruko Kat√¥, Jean Simmons, Christian Bale, Lauren Bacall, Blythe Danner, Emily Mortimer"/>
    <x v="554"/>
    <s v="Chieko Baish√¥, Takuya Kimura"/>
    <s v="When an unconfident young woman is cursed with an old body by a spiteful witch, her only chance of breaking the spell lies with a self-indulgent yet insecure young wizard and his companions in his legged, walking castle."/>
    <s v="When an unconfident young woman"/>
    <n v="8.1999999999999993"/>
    <n v="319137"/>
    <n v="32882286.924298558"/>
    <n v="24000000"/>
    <x v="719"/>
    <n v="5576743"/>
    <n v="323634307.42462671"/>
    <n v="236212992"/>
    <n v="446"/>
  </r>
  <r>
    <s v="tt0348121"/>
    <x v="889"/>
    <x v="5"/>
    <d v="2005-03-06T00:00:00"/>
    <s v="Animation"/>
    <s v=" Action"/>
    <s v=" Adventure"/>
    <n v="126"/>
    <s v="Japan"/>
    <s v="Japanese"/>
    <s v="English"/>
    <m/>
    <x v="654"/>
    <s v="Sadayuki Murai, Katsuhiro √îtomo"/>
    <s v="Anne Suzuki, Masane Tsukayama, Katsuo Nakamura, Manami Konishi, Kiyoshi Kodama, Ikki Sawamura, Susumu Terajima, Osamu Saka, Keiko Aizawa, Rosalind Ayres, Mark Bramhall, Oliver Cotton, Robin Atkin Downes, William Hootkins, Peter Lavin"/>
    <x v="555"/>
    <s v="Anne Suzuki, Masane Tsukayama"/>
    <s v="In 1860s Britain, a boy inventor finds himself caught in the middle of a deadly conflict over a revolutionary advance in steam power."/>
    <s v="In 1860s Britain, a boy inventor"/>
    <n v="6.9"/>
    <n v="16492"/>
    <n v="30142096.347273681"/>
    <n v="22000000"/>
    <x v="720"/>
    <n v="468867"/>
    <n v="14893207.064997349"/>
    <n v="10870198"/>
    <n v="87"/>
  </r>
  <r>
    <s v="tt0348150"/>
    <x v="890"/>
    <x v="7"/>
    <d v="2006-01-09T00:00:00"/>
    <s v="Action"/>
    <s v=" Sci-Fi"/>
    <m/>
    <n v="154"/>
    <s v="USA"/>
    <s v="English"/>
    <s v="German"/>
    <s v="French"/>
    <x v="13"/>
    <s v="Michael Dougherty, Dan Harris"/>
    <s v="Brandon Routh, Kate Bosworth, Kevin Spacey, James Marsden, Parker Posey, Frank Langella, Sam Huntington, Eva Marie Saint, Marlon Brando, Kal Penn, Tristan Lake Leabu, David Fabrizio, Ian Roberts, Vincent Stone, Jack Larson"/>
    <x v="556"/>
    <s v="Brandon Routh, Kate Bosworth"/>
    <s v="Superman returns to Earth after spending five years in space examining his homeworld Krypton. But he finds things have changed while he was gone, and he must once again prove himself important to the world."/>
    <s v="Superman returns to Earth after"/>
    <n v="6"/>
    <n v="268239"/>
    <n v="346621874.9999994"/>
    <n v="270000000"/>
    <x v="721"/>
    <n v="200081192"/>
    <n v="502064059.43805474"/>
    <n v="391081192"/>
    <n v="2423"/>
  </r>
  <r>
    <s v="tt0348333"/>
    <x v="891"/>
    <x v="2"/>
    <d v="2005-07-10T00:00:00"/>
    <s v="Comedy"/>
    <m/>
    <m/>
    <n v="94"/>
    <s v="USA"/>
    <s v="English"/>
    <s v="German"/>
    <m/>
    <x v="655"/>
    <s v="Rob McKittrick"/>
    <s v="Ryan Reynolds, Anna Faris, Justin Long, David Koechner, Luis Guzm√°n, Chi McBride, John Francis Daley, Kaitlin Doubleday, Rob Benedict, Alanna Ubach, Vanessa Lengies, Max Kasch, Andy Milonakis, Dane Cook, Jordan Ladd"/>
    <x v="381"/>
    <s v="Ryan Reynolds, Anna Faris"/>
    <s v="Young employees at Shenaniganz restaurant collectively stave off boredom and adulthood with their antics."/>
    <s v="Young employees at Shenaniganz"/>
    <n v="6.8"/>
    <n v="87658"/>
    <n v="3975591.3978494699"/>
    <n v="3000000"/>
    <x v="722"/>
    <n v="16124543"/>
    <n v="24698613.34659503"/>
    <n v="18637690"/>
    <n v="265"/>
  </r>
  <r>
    <s v="tt0397619"/>
    <x v="892"/>
    <x v="5"/>
    <s v="17/06/2005"/>
    <s v="Drama"/>
    <m/>
    <m/>
    <n v="97"/>
    <s v="South Korea"/>
    <s v="Korean"/>
    <m/>
    <m/>
    <x v="355"/>
    <s v="Ki-duk Kim"/>
    <s v="Eol Lee, Ji-min Kwak, Yeo-reum Han, Hyun-min Kwon, Yong Oh, Gyun-Ho Im, Yun-su Jeong, Jong-gil Lee, Taek-gi Sin, Jung-gi Park, Gul-seon Kim, Seung-won Seo, Jae-ik Yu, Soo-Jeong Lee, In-gi Jeong"/>
    <x v="557"/>
    <s v="Eol Lee, Ji-min Kwak"/>
    <s v="Jae-Young is an amateur prostitute who sleeps with men while her best friend Yeo-Jin &quot;manages&quot; her, fixing dates, taking care of the money and making sure the coast is clear. When Jae-Young..."/>
    <s v="Jae-Young is an amateur prostitute"/>
    <n v="7.1"/>
    <n v="12853"/>
    <m/>
    <n v="1000000"/>
    <x v="4"/>
    <m/>
    <m/>
    <n v="328161"/>
    <n v="34"/>
  </r>
  <r>
    <s v="tt0348593"/>
    <x v="893"/>
    <x v="5"/>
    <d v="2005-02-12T00:00:00"/>
    <s v="Comedy"/>
    <s v=" Drama"/>
    <m/>
    <n v="111"/>
    <s v="USA"/>
    <s v="English"/>
    <m/>
    <m/>
    <x v="656"/>
    <s v="John Irving, Tod Williams"/>
    <s v="Elle Fanning, Jeff Bridges, Kim Basinger, Jon Foster, Larry Pine, John Rothman, Harvey Loomis, Bijou Phillips, Mimi Rogers, Mike S. Ryan, Libby Langdon, Louis Arcella, Robert LuPone, Rachel Style, Amanda Posner"/>
    <x v="558"/>
    <s v="Elle Fanning, Jeff Bridges"/>
    <s v="A writer's young assistant becomes both pawn and catalyst in his boss's disintegrating household."/>
    <s v="A writer's young assistant becomes"/>
    <n v="6.6"/>
    <n v="15040"/>
    <n v="10275714.6638433"/>
    <n v="7500000"/>
    <x v="723"/>
    <n v="3854624"/>
    <n v="9200281.6587453652"/>
    <n v="6715067"/>
    <n v="136"/>
  </r>
  <r>
    <s v="tt0348836"/>
    <x v="894"/>
    <x v="4"/>
    <s v="19/03/2004"/>
    <s v="Horror"/>
    <s v=" Mystery"/>
    <s v=" Thriller"/>
    <n v="98"/>
    <s v="USA, France, Canada, Spain"/>
    <s v="English"/>
    <m/>
    <m/>
    <x v="254"/>
    <s v="Sebastian Gutierrez"/>
    <s v="Halle Berry, Robert Downey Jr., Charles S. Dutton, John Carroll Lynch, Bernard Hill, Pen√©lope Cruz, Dorian Harewood, Bronwen Mantel, Kathleen Mackey, Matthew G. Taylor, Michel Perron, Andrea Sheldon, Anana Rydvald, Laura Mitchell, Amy Sloan"/>
    <x v="497"/>
    <s v="Halle Berry, Robert Downey Jr."/>
    <s v="A depressed female psychiatrist wakes up as a patient in the asylum where she worked, with no memory of why she is there or what she has done."/>
    <s v="A depressed female psychiatrist"/>
    <n v="5.8"/>
    <n v="104744"/>
    <n v="56263260.869565196"/>
    <n v="40000000"/>
    <x v="724"/>
    <n v="59694580"/>
    <n v="199159739.97697818"/>
    <n v="141591324"/>
    <n v="390"/>
  </r>
  <r>
    <s v="tt0349205"/>
    <x v="895"/>
    <x v="4"/>
    <s v="19/03/2004"/>
    <s v="Comedy"/>
    <s v=" Family"/>
    <m/>
    <n v="98"/>
    <s v="USA"/>
    <s v="English"/>
    <m/>
    <m/>
    <x v="388"/>
    <s v="Frank B. Gilbreth Jr., Ernestine Gilbreth Carey"/>
    <s v="Steve Martin, Bonnie Hunt, Piper Perabo, Tom Welling, Hilary Duff, Kevin G. Schmidt, Alyson Stoner, Jacob Smith, Liliana Mumy, Morgan York, Forrest Landis, Blake Woodruff, Brent Kinsman, Shane Kinsman, Paula Marshall"/>
    <x v="364"/>
    <s v="Steve Martin, Bonnie Hunt"/>
    <s v="With his wife doing a book tour, a father of twelve must handle a new job and his unstable brood."/>
    <s v="With his wife doing a book tour,"/>
    <n v="5.9"/>
    <n v="92277"/>
    <n v="56263260.869565196"/>
    <n v="40000000"/>
    <x v="725"/>
    <n v="138614544"/>
    <n v="268008116.13548905"/>
    <n v="190538630"/>
    <n v="293"/>
  </r>
  <r>
    <s v="tt0349467"/>
    <x v="896"/>
    <x v="7"/>
    <s v="14/07/2006"/>
    <s v="Crime"/>
    <s v=" Drama"/>
    <s v=" Mystery"/>
    <n v="113"/>
    <s v="USA"/>
    <s v="English"/>
    <s v="Italian"/>
    <m/>
    <x v="386"/>
    <s v="Richard Price, Richard Price"/>
    <s v="Samuel L. Jackson, Julianne Moore, Edie Falco, Ron Eldard, William Forsythe, Aunjanue Ellis, Anthony Mackie, LaTanya Richardson Jackson, Clarke Peters, Peter Friedman, Domenick Lombardozzi, Aasif Mandvi, Philip Bosco, Fly Williams III, Portia"/>
    <x v="63"/>
    <s v="Samuel L. Jackson, Julianne Moore"/>
    <s v="A black police detective must solve a strange case of a kidnapped boy and deal with a big racial protest."/>
    <s v="A black police detective must"/>
    <n v="5.0999999999999996"/>
    <n v="15263"/>
    <n v="48353751.562499918"/>
    <n v="37665000"/>
    <x v="726"/>
    <n v="12512886"/>
    <n v="18814671.320972189"/>
    <n v="14655628"/>
    <n v="192"/>
  </r>
  <r>
    <s v="tt0349683"/>
    <x v="897"/>
    <x v="5"/>
    <d v="2004-01-10T00:00:00"/>
    <s v="Action"/>
    <s v=" Adventure"/>
    <s v=" Drama"/>
    <n v="126"/>
    <s v="USA, UK, Ireland"/>
    <s v="English"/>
    <s v="Latin"/>
    <s v="Irish"/>
    <x v="37"/>
    <s v="David Franzoni"/>
    <s v="Clive Owen, Ioan Gruffudd, Mads Mikkelsen, Joel Edgerton, Hugh Dancy, Ray Winstone, Ray Stevenson, Keira Knightley, Stephen Dillane, Stellan Skarsg√•rd, Til Schweiger, Sean Gilder, Pat Kinevane, Ivano Marescotti, Ken Stott"/>
    <x v="559"/>
    <s v="Clive Owen, Ioan Gruffudd"/>
    <s v="A demystified take on the tale of King Arthur and the Knights of the Round Table."/>
    <s v="A demystified take on the tale"/>
    <n v="6.3"/>
    <n v="157683"/>
    <n v="164411434.6214928"/>
    <n v="120000000"/>
    <x v="727"/>
    <n v="51882244"/>
    <n v="278907361.76827413"/>
    <n v="203567857"/>
    <n v="924"/>
  </r>
  <r>
    <s v="tt0349710"/>
    <x v="898"/>
    <x v="5"/>
    <d v="2005-04-02T00:00:00"/>
    <s v="Action"/>
    <s v=" Drama"/>
    <s v=" Thriller"/>
    <n v="115"/>
    <s v="USA"/>
    <s v="English"/>
    <m/>
    <m/>
    <x v="50"/>
    <s v="Lewis Colick"/>
    <s v="Joaquin Phoenix, John Travolta, Jacinda Barrett, Robert Patrick, Morris Chestnut, Billy Burke, Balthazar Getty, Tim Guinee, Kevin Chapman, Jay Hernandez, Kevin Daniels, Steve Maye, Robert Lewis, Brooke Hamlin, Spencer Berglund"/>
    <x v="288"/>
    <s v="Joaquin Phoenix, John Travolta"/>
    <s v="A firefighter, injured and trapped in a burning building, has flashbacks of his life as he drifts in and out of consciousness. Meanwhile, fellow firefighters led by the Chief attempt to rescue him."/>
    <s v="A firefighter, injured and trapped"/>
    <n v="6.5"/>
    <n v="54336"/>
    <n v="75355240.868184194"/>
    <n v="55000000"/>
    <x v="728"/>
    <n v="74541707"/>
    <n v="137793283.6404658"/>
    <n v="100572044"/>
    <n v="326"/>
  </r>
  <r>
    <s v="tt0349825"/>
    <x v="899"/>
    <x v="5"/>
    <s v="23/07/2004"/>
    <s v="Biography"/>
    <s v=" Drama"/>
    <s v=" History"/>
    <n v="135"/>
    <s v="Canada, USA"/>
    <s v="English"/>
    <m/>
    <m/>
    <x v="657"/>
    <s v="Eric Guggenheim"/>
    <s v="Kurt Russell, Patricia Clarkson, Noah Emmerich, Sean McCann, Kenneth Welsh, Eddie Cahill, Patrick O'Brien Demsey, Michael Mantenuto, Nathan West, Kenneth Mitchell, Eric Peter-Kaiser, Bobby Hanson, Joseph Cure, Billy Schneider, Nate Miller"/>
    <x v="221"/>
    <s v="Kurt Russell, Patricia Clarkson"/>
    <s v="The true story of Herb Brooks, the player-turned-coach who led the 1980 U.S. Olympic hockey team to victory over the seemingly invincible Soviet squad."/>
    <s v="The true story of Herb Brooks,"/>
    <n v="7.5"/>
    <n v="46846"/>
    <n v="38362668.078348324"/>
    <n v="28000000"/>
    <x v="729"/>
    <n v="64378093"/>
    <n v="88296760.895648465"/>
    <n v="64445708"/>
    <n v="316"/>
  </r>
  <r>
    <s v="tt0349903"/>
    <x v="900"/>
    <x v="5"/>
    <s v="17/12/2004"/>
    <s v="Crime"/>
    <s v=" Thriller"/>
    <m/>
    <n v="125"/>
    <s v="USA"/>
    <s v="English"/>
    <s v="Dutch"/>
    <s v="French"/>
    <x v="116"/>
    <s v="George Nolfi, George Clayton Johnson"/>
    <s v="Brad Pitt, Catherine Zeta-Jones, George Clooney, Ed Kross, Julia Roberts, Don Tiffany, Anne Jacques, David Sontag, Larry Sontag, Andy Garcia, Casey Affleck, Dina Connolly, Scott Caan, Nelson Peltz, Mini Anden"/>
    <x v="77"/>
    <s v="Brad Pitt, Catherine Zeta-Jones"/>
    <s v="Daniel Ocean recruits one more team member so he can pull off three major European heists in this sequel to"/>
    <s v="Daniel Ocean recruits one more"/>
    <n v="6.5"/>
    <n v="351814"/>
    <n v="150710481.73636839"/>
    <n v="110000000"/>
    <x v="730"/>
    <n v="125544280"/>
    <n v="496994228.96283734"/>
    <n v="362744280"/>
    <n v="678"/>
  </r>
  <r>
    <s v="tt0398883"/>
    <x v="901"/>
    <x v="5"/>
    <s v="24/09/2004"/>
    <s v="Crime"/>
    <s v=" Drama"/>
    <s v=" Romance"/>
    <n v="100"/>
    <s v="Italy"/>
    <s v="Italian"/>
    <m/>
    <m/>
    <x v="658"/>
    <s v="Paolo Sorrentino"/>
    <s v="Toni Servillo, Olivia Magnani, Adriano Giannini, Antonio Ballerio, Gianna Paola Scaffidi, Nino D'Agata, Vincenzo Vitagliano, Diego Ribon, Gilberto Idonea, Giselda Volodi, Giovanni Vettorazzo, Gaetano Bruno, Ana Valeria Dini, Vittorio Di Prima, Angela Goodwin"/>
    <x v="560"/>
    <s v="Toni Servillo, Olivia Magnani"/>
    <s v="An introverted man's life changes completely when he finds himself attracted to a young bar-maid."/>
    <s v="An introverted man's life changes"/>
    <n v="7.5"/>
    <n v="14693"/>
    <m/>
    <s v="EUR 2000000"/>
    <x v="4"/>
    <m/>
    <m/>
    <n v="2556056"/>
    <n v="40"/>
  </r>
  <r>
    <s v="tt0350028"/>
    <x v="902"/>
    <x v="5"/>
    <s v="28/01/2005"/>
    <s v="Comedy"/>
    <s v=" Drama"/>
    <s v=" Romance"/>
    <n v="119"/>
    <s v="USA"/>
    <s v="English"/>
    <m/>
    <m/>
    <x v="324"/>
    <s v="Patrick J. Clifton, Beth Rigazio"/>
    <s v="Kate Hudson, John Corbett, Joan Cusack, Hayden Panettiere, Spencer Breslin, Abigail Breslin, Helen Mirren, Sakina Jaffrey, Kevin Kilner, Felicity Huffman, Sean O'Bryan, Amber Valletta, Ethan Browne, Michael Esparza, Katie Carr"/>
    <x v="259"/>
    <s v="Kate Hudson, John Corbett"/>
    <s v="After her sister and brother-in-law die in a car accident, a young woman becomes the guardian of their three children."/>
    <s v="After her sister and brother-in-law"/>
    <n v="6"/>
    <n v="35049"/>
    <n v="68504764.425622001"/>
    <n v="50000000"/>
    <x v="731"/>
    <n v="37486512"/>
    <n v="68119234.682482779"/>
    <n v="49718611"/>
    <n v="107"/>
  </r>
  <r>
    <s v="tt0350258"/>
    <x v="903"/>
    <x v="5"/>
    <s v="21/01/2005"/>
    <s v="Biography"/>
    <s v=" Drama"/>
    <s v=" Music"/>
    <n v="152"/>
    <s v="USA"/>
    <s v="English"/>
    <m/>
    <m/>
    <x v="253"/>
    <s v="Taylor Hackford, James L. White"/>
    <s v="Jamie Foxx, Kerry Washington, Regina King, Clifton Powell, Harry Lennix, Bokeem Woodbine, Aunjanue Ellis, Sharon Warren, C.J. Sanders, Curtis Armstrong, Richard Schiff, Larenz Tate, Terrence Howard, David Krumholtz, Wendell Pierce"/>
    <x v="182"/>
    <s v="Jamie Foxx, Kerry Washington"/>
    <s v="The story of the life and career of the legendary rhythm and blues musician"/>
    <s v="The story of the life and career"/>
    <n v="7.7"/>
    <n v="136097"/>
    <n v="54803811.540497601"/>
    <n v="40000000"/>
    <x v="732"/>
    <n v="75331600"/>
    <n v="169852598.16800418"/>
    <n v="123971376"/>
    <n v="461"/>
  </r>
  <r>
    <s v="tt0350261"/>
    <x v="904"/>
    <x v="2"/>
    <s v="18/11/2005"/>
    <s v="Drama"/>
    <s v=" Family"/>
    <s v=" Romance"/>
    <n v="108"/>
    <s v="Germany, USA"/>
    <s v="English"/>
    <m/>
    <m/>
    <x v="12"/>
    <s v="Mark Spragg, Virginia Korus Spragg"/>
    <s v="Robert Redford, Jennifer Lopez, Morgan Freeman, Josh Lucas, Damian Lewis, Camryn Manheim, Becca Gardner, Lynda Boyd, Rob Hayter, P. Lynn Johnson, Byron Lucas, Trevor Moss, R. Nelson Brown, Dillard Brinson, Jason Diablo"/>
    <x v="328"/>
    <s v="Robert Redford, Jennifer Lopez"/>
    <s v="Desperate to provide care for her daughter, down-on-her-luck Jean moves in with her father in-law from whom she is estranged. Through time, they learn to forgive each other and heal old wounds."/>
    <s v="Desperate to provide care for"/>
    <n v="7"/>
    <n v="28550"/>
    <n v="39755913.978494696"/>
    <n v="30000000"/>
    <x v="733"/>
    <n v="8586392"/>
    <n v="24672896.571039472"/>
    <n v="18618284"/>
    <n v="167"/>
  </r>
  <r>
    <s v="tt0351283"/>
    <x v="905"/>
    <x v="2"/>
    <d v="2005-02-09T00:00:00"/>
    <s v="Animation"/>
    <s v=" Adventure"/>
    <s v=" Comedy"/>
    <n v="86"/>
    <s v="USA"/>
    <s v="Greek"/>
    <s v="American Sign Language"/>
    <s v="English"/>
    <x v="659"/>
    <s v="Mark Burton, Billy Frolick"/>
    <s v="Ben Stiller, Chris Rock, David Schwimmer, Jada Pinkett Smith, Sacha Baron Cohen, Cedric the Entertainer, Andy Richter, Tom McGrath, Christopher Knights, Chris Miller, Conrad Vernon, Eric Darnell, David Cowgill, Stephen Apostolina, Elisa Gabrielli"/>
    <x v="91"/>
    <s v="Ben Stiller, Chris Rock"/>
    <s v="A group of animals who have spent all their life in a New York zoo end up in the jungles of Madagascar, and must adjust to living in the wild."/>
    <s v="A group of animals who have spent"/>
    <n v="6.9"/>
    <n v="357718"/>
    <n v="99389784.946236745"/>
    <n v="75000000"/>
    <x v="734"/>
    <n v="193595521"/>
    <n v="718341454.41426659"/>
    <n v="542063846"/>
    <n v="424"/>
  </r>
  <r>
    <s v="tt0351817"/>
    <x v="906"/>
    <x v="3"/>
    <d v="2002-02-11T00:00:00"/>
    <s v="Drama"/>
    <s v=" History"/>
    <s v=" Romance"/>
    <n v="129"/>
    <s v="Japan"/>
    <s v="Japanese"/>
    <m/>
    <m/>
    <x v="660"/>
    <s v="Sh√ªhei Fujisawa, Y√¥ji Yamada"/>
    <s v="Hiroyuki Sanada, Rie Miyazawa, Nenji Kobayashi, Ren Osugi, Mitsuru Fukikoshi, Kanako Fukaura, Hiroshi Kanbe, Miki Ito, Erina Hashiguchi, Reiko Kusamura, Setsuko Tanaka, Kii Mizuno, Yuuki Natsusaka, Astushi Maeda, Tsukasa Sugawara"/>
    <x v="561"/>
    <s v="Hiroyuki Sanada, Rie Miyazawa"/>
    <s v="As the feudal Japan era draws to a close, a widower samurai experiences difficulty balancing clan loyalties, 2 young daughters, an aged mother, and the sudden reappearance of his childhood sweetheart."/>
    <s v="As the feudal Japan era draws"/>
    <n v="8.1"/>
    <n v="21837"/>
    <n v="7193190.6614786005"/>
    <n v="5000000"/>
    <x v="735"/>
    <n v="559765"/>
    <n v="10606746.624007784"/>
    <n v="7372769"/>
    <n v="105"/>
  </r>
  <r>
    <s v="tt0351977"/>
    <x v="907"/>
    <x v="5"/>
    <s v="13/08/2004"/>
    <s v="Action"/>
    <s v=" Crime"/>
    <m/>
    <n v="86"/>
    <s v="USA"/>
    <s v="English"/>
    <m/>
    <m/>
    <x v="434"/>
    <s v="Mort Briskin, David Klass"/>
    <s v="Michael Bowen, Johnny Knoxville, Dwayne Johnson, Neal McDonough, Ashley Scott, John Beasley, Barbara Tarbuck, Kristen Wilson, Khleo Thomas, Kevin Durand, Andrew Tarbet, Patrick Gallagher, John Stewart, Eric Breker, Ryan Robbins"/>
    <x v="562"/>
    <s v="Michael Bowen, Johnny Knoxville"/>
    <s v="A former U.S. soldier returns to his hometown to find it overrun by crime and corruption, which prompts him to clean house."/>
    <s v="A former U.S. soldier returns"/>
    <n v="6.3"/>
    <n v="69624"/>
    <n v="63024383.27157224"/>
    <n v="46000000"/>
    <x v="736"/>
    <n v="46437717"/>
    <n v="78402182.079354137"/>
    <n v="57223890"/>
    <n v="226"/>
  </r>
  <r>
    <s v="tt0399854"/>
    <x v="908"/>
    <x v="4"/>
    <s v="25/06/1905"/>
    <s v="Comedy"/>
    <s v=" Drama"/>
    <m/>
    <n v="111"/>
    <s v="Turkey"/>
    <s v="Turkish"/>
    <s v="Dutch"/>
    <s v="English"/>
    <x v="661"/>
    <s v="Yilmaz Erdogan"/>
    <s v="Yilmaz Erdogan, Demet Akbag, Altan Erkekli, Tarik Akan, Tuba √únsal, Idil Firat, Tolga √áevik, Iclal Aydin, Cezmi Baskin, Bican G√ºnalan, Salih Kalyon, Sener K√∂kkaya, Zeynep Tokus, Meral √áetinkaya, B√ºlent Inal"/>
    <x v="117"/>
    <s v="Yilmaz Erdogan, Demet Akbag"/>
    <s v="Vizontele Tuuba is the sequel to Vizontele and recounts the 1980 military coup, the repercussions of the coup in a small southeastern town in Turkey. This is a very confusing period: every ..."/>
    <s v="Vizontele Tuuba is the sequel"/>
    <n v="6.5"/>
    <n v="14058"/>
    <m/>
    <n v="3000000"/>
    <x v="4"/>
    <m/>
    <m/>
    <n v="13954476"/>
    <n v="4"/>
  </r>
  <r>
    <s v="tt0400234"/>
    <x v="909"/>
    <x v="5"/>
    <d v="2007-09-02T00:00:00"/>
    <s v="Action"/>
    <s v=" Crime"/>
    <s v=" Drama"/>
    <n v="143"/>
    <s v="India"/>
    <s v="Hindi"/>
    <m/>
    <m/>
    <x v="662"/>
    <s v="Anurag Kashyap, Hussain Zaidi"/>
    <s v="Kay Kay Menon, Pavan Malhotra, Aditya Srivastav, Dibyendu Bhattacharya, Kishore Kadam, Gajraj Rao, Zakir Hussain, Somesh Agarwal, Akhilesh Tripathi, Imtiaz Ali, Raj Arjun, Ragesh Asthana, Sushovan Banerjee, Asif Basra, Aditya Bhattacharya"/>
    <x v="563"/>
    <s v="Kay Kay Menon, Pavan Malhotra"/>
    <s v="A film about the investigations following the 1993 serial Bombay bomb blasts, told through the different stories of the people involved --police, conspirators, victims, middlemen."/>
    <s v="A film about the investigations"/>
    <n v="8.5"/>
    <n v="18180"/>
    <m/>
    <m/>
    <x v="4"/>
    <n v="35000"/>
    <m/>
    <n v="1610897"/>
    <n v="67"/>
  </r>
  <r>
    <s v="tt0400426"/>
    <x v="910"/>
    <x v="6"/>
    <d v="2008-02-10T00:00:00"/>
    <s v="Action"/>
    <s v=" Adventure"/>
    <s v=" Sci-Fi"/>
    <n v="95"/>
    <s v="Germany, Canada"/>
    <s v="English"/>
    <m/>
    <m/>
    <x v="556"/>
    <s v="Michael Roesch, Peter Scheerer"/>
    <s v="Til Schweiger, Emmanuelle Vaugier, Natalia Avelon, Udo Kier, Chris Coppola, Ralf Moeller, Craig Fairbrass, Michael Par√©, Don S. Davis, Suzanne Ristic, Jay Brazeau, Mike Dopud, Steffen Mennekes, Michael Robinson, Carrie Genzel"/>
    <x v="564"/>
    <s v="Til Schweiger, Emmanuelle Vaugier"/>
    <s v="An ex-special forces soldier turned boatman is hired by a journalist to investigate a top-secret military base on a nearby island."/>
    <s v="An ex-special forces soldier turned"/>
    <n v="3.1"/>
    <n v="13150"/>
    <m/>
    <n v="30000000"/>
    <x v="4"/>
    <m/>
    <m/>
    <n v="783501"/>
    <n v="83"/>
  </r>
  <r>
    <s v="tt0352248"/>
    <x v="911"/>
    <x v="2"/>
    <d v="2005-09-09T00:00:00"/>
    <s v="Biography"/>
    <s v=" Drama"/>
    <s v=" History"/>
    <n v="144"/>
    <s v="USA"/>
    <s v="English"/>
    <m/>
    <m/>
    <x v="91"/>
    <s v="Cliff Hollingsworth, Akiva Goldsman"/>
    <s v="Russell Crowe, Ren√©e Zellweger, Paul Giamatti, Craig Bierko, Paddy Considine, Bruce McGill, David Huband, Connor Price, Ariel Waller, Patrick Louis, Rosemarie DeWitt, Linda Kash, Nicholas Campbell, Gene Pyrz, Chuck Shamata"/>
    <x v="92"/>
    <s v="Russell Crowe, Ren√©e Zellweger"/>
    <s v="The story of James J. Braddock, a supposedly washed-up boxer who came back to become a champion and an inspiration in the 1930s."/>
    <s v="The story of James J. Braddock,"/>
    <n v="8"/>
    <n v="173518"/>
    <n v="116617347.67025112"/>
    <n v="88000000"/>
    <x v="737"/>
    <n v="61649911"/>
    <n v="143836778.83164901"/>
    <n v="108539911"/>
    <n v="596"/>
  </r>
  <r>
    <s v="tt0352277"/>
    <x v="912"/>
    <x v="5"/>
    <s v="15/10/2004"/>
    <s v="Biography"/>
    <s v=" Drama"/>
    <s v=" Music"/>
    <n v="125"/>
    <s v="UK, USA"/>
    <s v="English"/>
    <s v="French"/>
    <s v="Italian"/>
    <x v="384"/>
    <s v="Jay Cocks"/>
    <s v="Kevin Kline, Ashley Judd, Jonathan Pryce, Kevin McNally, Sandra Nelson, Allan Corduner, Peter Polycarpou, Keith Allen, James Wilby, Kevin McKidd, Richard Dillane, Edward Baker-Duly, Angie Hill, Harry Ditson, Tayler Hamilton"/>
    <x v="34"/>
    <s v="Kevin Kline, Ashley Judd"/>
    <s v="Inspecting a magical biographical stage musical, composer Cole Porter reviews his life and career with his wife, Linda."/>
    <s v="Inspecting a magical biographical"/>
    <n v="6.6"/>
    <n v="10744"/>
    <n v="20551429.3276866"/>
    <n v="15000000"/>
    <x v="738"/>
    <n v="13456633"/>
    <n v="25500146.375124395"/>
    <n v="18611951"/>
    <n v="232"/>
  </r>
  <r>
    <s v="tt0353489"/>
    <x v="913"/>
    <x v="5"/>
    <s v="30/01/2004"/>
    <s v="Horror"/>
    <s v=" Thriller"/>
    <m/>
    <n v="94"/>
    <s v="Canada"/>
    <s v="English"/>
    <m/>
    <m/>
    <x v="663"/>
    <s v="Karen Walton, Megan Martin"/>
    <s v="Emily Perkins, Brendan Fletcher, Katharine Isabelle, Tatiana Maslany, Susan Adam, Janet Kidder, Chris Fassbender, Pascale Hutton, Michelle Beaudoin, Eric Johnson, David McNally, Patricia Idlette, Lydia Lau, Coralie Cairns, Shaun Johnston"/>
    <x v="176"/>
    <s v="Emily Perkins, Brendan Fletcher"/>
    <s v="Ginger's sister Brigitte, now a werewolf herself, must try to find a cure for her blood lust before the next full moon while hiding out in a rehab clinic from a relentless werewolf."/>
    <s v="Ginger's sister Brigitte, now"/>
    <n v="6.4"/>
    <n v="12574"/>
    <n v="4795333.5097935405"/>
    <n v="3500000"/>
    <x v="739"/>
    <n v="80372"/>
    <n v="1292856.1666225512"/>
    <n v="943625"/>
    <n v="108"/>
  </r>
  <r>
    <s v="tt0401085"/>
    <x v="914"/>
    <x v="2"/>
    <d v="2006-03-03T00:00:00"/>
    <s v="Comedy"/>
    <s v=" Drama"/>
    <m/>
    <n v="127"/>
    <s v="Canada"/>
    <s v="French"/>
    <s v="English"/>
    <s v="German"/>
    <x v="664"/>
    <s v="Fran√ßois Boulay, Jean-Marc Vall√©e"/>
    <s v="Michel C√¥t√©, Marc-Andr√© Grondin, Danielle Proulx, √âmile Vall√©e, Pierre-Luc Brillant, Maxime Tremblay, Alex Gravel, Natasha Thompson, Johanne Lebrun, Mariloup Wolfe, Francis Ducharme, H√©l√®ne Gr√©goire, Michel Laperri√®re, Jean-Louis Roux, Mohamed Majd"/>
    <x v="565"/>
    <s v="Michel C√¥t√©, Marc-Andr√© Grondin"/>
    <s v="A young French-Canadian, growing up in the 1960s and 1970s, struggles to reconcile his emerging homosexuality with his father's conservative values and his own Catholic beliefs."/>
    <s v="A young French-Canadian, growing"/>
    <n v="7.9"/>
    <n v="31178"/>
    <m/>
    <s v="CAD 6500000"/>
    <x v="4"/>
    <m/>
    <m/>
    <n v="3710169"/>
    <n v="100"/>
  </r>
  <r>
    <s v="tt0401233"/>
    <x v="915"/>
    <x v="5"/>
    <s v="17/04/2004"/>
    <s v="Animation"/>
    <s v=" Action"/>
    <s v=" Adventure"/>
    <n v="101"/>
    <s v="Japan"/>
    <s v="Japanese"/>
    <m/>
    <m/>
    <x v="665"/>
    <s v="Shirow Masamune, Haruka Handa"/>
    <s v="Ai Kobayashi, J√ªr√¥ta Kosugi, Mami Koyama, Miho Yamada, Yuki Matsuoka, Toshiyuki Morikawa, Yuzuru Fujimoto, Takehito Koyasu, Tadahisa Saizen, Emi Shinohara, Hirotake Nagata, Ikuo Nishikawa, Ry√ªji Nakagi, Takehiro Koyama, Toshihiko Kuwagai"/>
    <x v="566"/>
    <s v="Ai Kobayashi, J√ªr√¥ta Kosugi"/>
    <s v="In a utopian society created at the end of the third world war, a female warrior who has been plucked from the badlands begins to see cracks in this new facade. And what does this community have planned for the rest of humankind?"/>
    <s v="In a utopian society created at"/>
    <n v="7"/>
    <n v="17429"/>
    <m/>
    <m/>
    <x v="4"/>
    <n v="129135"/>
    <m/>
    <n v="1650432"/>
    <n v="66"/>
  </r>
  <r>
    <s v="tt0401383"/>
    <x v="916"/>
    <x v="8"/>
    <d v="2008-08-02T00:00:00"/>
    <s v="Biography"/>
    <s v=" Drama"/>
    <m/>
    <n v="112"/>
    <s v="France, USA"/>
    <s v="French"/>
    <m/>
    <m/>
    <x v="4"/>
    <s v="Ronald Harwood, Jean-Dominique Bauby"/>
    <s v="Mathieu Amalric, Emmanuelle Seigner, Marie-Jos√©e Croze, Anne Consigny, Patrick Chesnais, Niels Arestrup, Olatz L√≥pez Garmendia, Jean-Pierre Cassel, Marina Hands, Max von Sydow, G√©rard Watkins, Th√©o Sampaio, Fiorella Campanella, Talina Boyaci, Isaach De Bankol√©"/>
    <x v="567"/>
    <s v="Mathieu Amalric, Emmanuelle Seigner"/>
    <s v="true story of Elle editor Jean-Dominique Bauby who suffers a stroke and has to live with an almost totally paralyzed body; only his left eye isn't paralyzed."/>
    <s v="true story of Elle editor Jean-Dominique"/>
    <n v="8"/>
    <n v="102050"/>
    <m/>
    <m/>
    <x v="4"/>
    <n v="6003227"/>
    <m/>
    <n v="19780116"/>
    <n v="197"/>
  </r>
  <r>
    <s v="tt0353969"/>
    <x v="917"/>
    <x v="4"/>
    <s v="13/02/2020"/>
    <s v="Action"/>
    <s v=" Crime"/>
    <s v=" Drama"/>
    <n v="131"/>
    <s v="South Korea"/>
    <s v="Korean"/>
    <s v="English"/>
    <m/>
    <x v="666"/>
    <s v="Bong Joon Ho, Kwang-rim Kim"/>
    <s v="Kang-ho Song, Sang-kyung Kim, Roe-ha Kim, Jae-ho Song, Hee-Bong Byun, Seo-hie Ko, Tae-ho Ryu, No-shik Park, Hae-il Park, Mi-seon Jeon, Young-hwa Seo, Woo Go-na, Ok-joo Lee, Jong-ryol Choi, Seung-mok Yoo"/>
    <x v="445"/>
    <s v="Kang-ho Song, Sang-kyung Kim"/>
    <s v="In a small Korean province in 1986, two detectives struggle with the case of multiple young women being found raped and murdered by an unknown culprit."/>
    <s v="In a small Korean province in"/>
    <n v="8.1"/>
    <n v="128135"/>
    <n v="3938428.260869564"/>
    <n v="2800000"/>
    <x v="740"/>
    <n v="15357"/>
    <n v="1451639.9542065212"/>
    <n v="1032034"/>
    <n v="243"/>
  </r>
  <r>
    <s v="tt0354899"/>
    <x v="918"/>
    <x v="7"/>
    <s v="26/01/2007"/>
    <s v="Comedy"/>
    <s v=" Drama"/>
    <s v=" Fantasy"/>
    <n v="105"/>
    <s v="France, Italy, USA"/>
    <s v="French"/>
    <s v="English"/>
    <s v="Spanish"/>
    <x v="630"/>
    <s v="Michel Gondry"/>
    <s v="Gael Garc√≠a Bernal, Charlotte Gainsbourg, Alain Chabat, Miou-Miou, Pierre Vaneck, Emma de Caunes, Aur√©lia Petit, Sacha Bourdo, St√©phane Metzger, Alain de Moyencourt, Inigo Lezzi, Yvette Petit, Jean-Michel Bernard, Eric Mariotto, Bertrand Delpierre"/>
    <x v="304"/>
    <s v="Gael Garc√≠a Bernal, Charlotte Gainsbourg"/>
    <s v="A man entranced by his dreams and imagination is love-struck with a French woman and feels he can show her his world."/>
    <s v="A man entranced by his dreams"/>
    <n v="7.3"/>
    <n v="67178"/>
    <n v="7702708.33333332"/>
    <n v="6000000"/>
    <x v="741"/>
    <n v="4670644"/>
    <n v="19405919.658576358"/>
    <n v="15116179"/>
    <n v="224"/>
  </r>
  <r>
    <s v="tt0355295"/>
    <x v="919"/>
    <x v="2"/>
    <d v="2005-11-11T00:00:00"/>
    <s v="Action"/>
    <s v=" Adventure"/>
    <s v=" Comedy"/>
    <n v="118"/>
    <s v="USA, Czech Republic, UK"/>
    <s v="English"/>
    <s v="French"/>
    <s v="German"/>
    <x v="667"/>
    <s v="Ehren Kruger"/>
    <s v="Petr Ratimec, Barbora Lukesov√°, Anna Rust, Jeremy Robson, Matt Damon, Heath Ledger, Radim Kalvoda, Martin Hofmann, Josef Pepa Nos, Harry Gilliam, Miroslav T√°borsk√Ω, Roger Ashton-Griffiths, Marika Sarah Proch√°zkov√°, Mackenzie Crook, Richard Ridings"/>
    <x v="568"/>
    <s v="Petr Ratimec, Barbora Lukesov√°"/>
    <s v="Will and Jake Grimm are traveling con-artists who encounter a genuine fairy-tale curse which requires true courage instead of their usual bogus exorcisms."/>
    <s v="Will and Jake Grimm are traveling"/>
    <n v="5.9"/>
    <n v="114758"/>
    <n v="116617347.67025112"/>
    <n v="88000000"/>
    <x v="742"/>
    <n v="37916267"/>
    <n v="139564815.04627267"/>
    <n v="105316267"/>
    <n v="514"/>
  </r>
  <r>
    <s v="tt0355702"/>
    <x v="920"/>
    <x v="2"/>
    <s v="15/07/2005"/>
    <s v="Biography"/>
    <s v=" Drama"/>
    <s v=" Sport"/>
    <n v="107"/>
    <s v="USA, Germany"/>
    <s v="English"/>
    <s v="Spanish"/>
    <m/>
    <x v="597"/>
    <s v="Stacy Peralta"/>
    <s v="John Robinson, Emile Hirsch, Rebecca De Mornay, William Mapother, Julio Oscar Mechoso, Victor Rasuk, Nikki Reed, Heath Ledger, Vincent Laresca, Brian Zarate, Pablo Schreiber, Elden Henson, Michael Angarano, Mitch Hedberg, Benjamin Nurick"/>
    <x v="569"/>
    <s v="John Robinson, Emile Hirsch"/>
    <s v="The film follows the surf and skateboarding trends that originated in Venice, California during the 1970's."/>
    <s v="The film follows the surf and"/>
    <n v="7.1"/>
    <n v="51429"/>
    <n v="33129928.315412249"/>
    <n v="25000000"/>
    <x v="743"/>
    <n v="11273517"/>
    <n v="17773486.959175661"/>
    <n v="13411957"/>
    <n v="207"/>
  </r>
  <r>
    <s v="tt0356150"/>
    <x v="921"/>
    <x v="5"/>
    <d v="2004-06-08T00:00:00"/>
    <s v="Comedy"/>
    <m/>
    <m/>
    <n v="92"/>
    <s v="USA, Czech Republic"/>
    <s v="English"/>
    <s v="French"/>
    <s v="German"/>
    <x v="668"/>
    <s v="Alec Berg, David Mandel"/>
    <s v="Scott Mechlowicz, Jacob Pitts, Kristin Kreuk, Cathy Meils, Nial Iskhakov, Michelle Trachtenberg, Travis Wester, Matt Damon, J. Adams, Christopher Baird, Nicholas J.M. Cloutman, Bruce Fulford, Molly Schade, Jakki Degg, Lenka Vomocilova"/>
    <x v="570"/>
    <s v="Scott Mechlowicz, Jacob Pitts"/>
    <s v="Dumped by his girlfriend, a high school grad decides to embark on an overseas adventure in Europe with his friends."/>
    <s v="Dumped by his girlfriend, a high"/>
    <n v="6.6"/>
    <n v="191486"/>
    <n v="34252382.212811001"/>
    <n v="25000000"/>
    <x v="744"/>
    <n v="17771387"/>
    <n v="30971213.621402849"/>
    <n v="22605153"/>
    <n v="341"/>
  </r>
  <r>
    <s v="tt0401997"/>
    <x v="922"/>
    <x v="8"/>
    <s v="18/05/2007"/>
    <s v="Biography"/>
    <s v=" Crime"/>
    <s v=" Drama"/>
    <n v="110"/>
    <s v="USA"/>
    <s v="English"/>
    <s v="Russian"/>
    <s v="Arabic"/>
    <x v="573"/>
    <s v="Adam Mazer, William L. Rotko"/>
    <s v="Chris Cooper, Ryan Phillippe, Laura Linney, Caroline Dhavernas, Gary Cole, Dennis Haysbert, Kathleen Quinlan, Bruce Davison, Jonathan Watton, Tom Barnett, Jonathan Potts, David Huband, Catherine Burdon, Scott Gibson, Courtenay J. Stevens"/>
    <x v="571"/>
    <s v="Chris Cooper, Ryan Phillippe"/>
    <s v="FBI upstart Eric O'Neill enters into a power game with his boss, Robert Hanssen, an agent who was put on trial for selling secrets to the Soviet Union."/>
    <s v="FBI upstart Eric O'Neill enters"/>
    <n v="7"/>
    <n v="57067"/>
    <m/>
    <m/>
    <x v="4"/>
    <n v="33231264"/>
    <m/>
    <n v="40953935"/>
    <n v="216"/>
  </r>
  <r>
    <s v="tt0356470"/>
    <x v="923"/>
    <x v="5"/>
    <s v="20/08/2004"/>
    <s v="Comedy"/>
    <s v=" Family"/>
    <s v=" Romance"/>
    <n v="95"/>
    <s v="USA, Canada"/>
    <s v="English"/>
    <s v="German"/>
    <s v="Czech"/>
    <x v="669"/>
    <s v="Leigh Dunlap"/>
    <s v="Hilary Duff, Jennifer Coolidge, Chad Michael Murray, Dan Byrd, Regina King, Julie Gonzalo, Lin Shaye, Madeline Zima, Andrea Avery Ray, Mary Pat Gleason, Paul Rodriguez, Whip Hubley, Kevin Kilner, Erica Hubbard, Simon Helberg"/>
    <x v="430"/>
    <s v="Hilary Duff, Jennifer Coolidge"/>
    <s v="Routinely exploited by her wicked stepmother, the downtrodden Samantha Montgomery is excited about the prospect of meeting her Internet beau at the school's Halloween dance."/>
    <s v="Routinely exploited by her wicked"/>
    <n v="5.9"/>
    <n v="79453"/>
    <n v="26031810.481736358"/>
    <n v="19000000"/>
    <x v="745"/>
    <n v="51438175"/>
    <n v="95999711.996818393"/>
    <n v="70067909"/>
    <n v="250"/>
  </r>
  <r>
    <s v="tt0402057"/>
    <x v="924"/>
    <x v="2"/>
    <d v="2006-09-03T00:00:00"/>
    <s v="Action"/>
    <s v=" Adventure"/>
    <s v=" Drama"/>
    <n v="104"/>
    <s v="Canada, UK, Iceland, USA, Australia"/>
    <s v="English"/>
    <s v="Latin"/>
    <s v="Icelandic"/>
    <x v="670"/>
    <s v="Anonymous, Andrew Rai Berzins"/>
    <s v="Hringur Ingvarsson, Spencer Wilding, Stellan Skarsg√•rd, Ingvar Sigurdsson, Gunnar Eyj√≥lfsson, Gerard Butler, Philip Whitchurch, Ronan Vibert, Rory McCann, Tony Curran, Martin Delaney, Mark Lewis, Elva √ìsk √ìlafsd√≥ttir, √ìlafur Darri √ìlafsson, Steinunn √ìl√≠na √ûorsteinsd√≥ttir"/>
    <x v="572"/>
    <s v="Hringur Ingvarsson, Spencer Wilding"/>
    <s v="In Denmark, during the 6th century, Danish king Hrothgar and his warriors kill a troll whose son, Grendel, vows revenge."/>
    <s v="In Denmark, during the 6th century,"/>
    <n v="5.8"/>
    <n v="17319"/>
    <m/>
    <m/>
    <x v="4"/>
    <n v="68820"/>
    <m/>
    <n v="92076"/>
    <n v="169"/>
  </r>
  <r>
    <s v="tt0402158"/>
    <x v="925"/>
    <x v="2"/>
    <s v="30/09/2005"/>
    <s v="Action"/>
    <s v=" Crime"/>
    <s v=" Drama"/>
    <n v="128"/>
    <s v="France"/>
    <s v="French"/>
    <m/>
    <m/>
    <x v="414"/>
    <s v="Jean-Christophe Grang√©, Jean-Christophe Grang√©"/>
    <s v="Jean Reno, Arly Jover, Jocelyn Quivrin, Laura Morante, Philippe Bas, David Kammenos, Didier Sauvegrain, Patrick Floersheim, Etienne Chicot, Albert Dray, Vernon Dobtcheff, √âlodie Navarre, Philippe du Janerand, Corentin Koskas, Jean-Pierre Martins"/>
    <x v="134"/>
    <s v="Jean Reno, Arly Jover"/>
    <s v="A disgraced policeman helps a young detective to hunt down a serial killer who targets Turkish women in Paris."/>
    <s v="A disgraced policeman helps a"/>
    <n v="5.9"/>
    <n v="10989"/>
    <m/>
    <s v="EUR 24000000"/>
    <x v="4"/>
    <m/>
    <m/>
    <n v="12373145"/>
    <n v="38"/>
  </r>
  <r>
    <s v="tt0356618"/>
    <x v="926"/>
    <x v="5"/>
    <s v="18/02/2005"/>
    <s v="Drama"/>
    <s v=" Mystery"/>
    <s v=" Sci-Fi"/>
    <n v="91"/>
    <s v="USA"/>
    <s v="English"/>
    <m/>
    <m/>
    <x v="671"/>
    <s v="Gerald Di Pego"/>
    <s v="Julianne Moore, Christopher Kovaleski, Matthew Pleszewicz, Anthony Edwards, Jessica Hecht, Linus Roache, Gary Sinise, Dominic West, Katie Cooper, Scott Nicholson, P.J. Morrison, Robert Wisdom, Tim Kang, Kathryn Faughnan, Alfre Woodard"/>
    <x v="409"/>
    <s v="Julianne Moore, Christopher Kovaleski"/>
    <s v="After being told that their children never existed, a man and woman soon discover there is a much bigger enemy at work."/>
    <s v="After being told that their children"/>
    <n v="5.8"/>
    <n v="63333"/>
    <n v="57544002.117522478"/>
    <n v="42000000"/>
    <x v="746"/>
    <n v="67133509"/>
    <n v="161113383.71593961"/>
    <n v="117592831"/>
    <n v="457"/>
  </r>
  <r>
    <s v="tt0402850"/>
    <x v="927"/>
    <x v="2"/>
    <s v="18/11/2005"/>
    <s v="Comedy"/>
    <s v=" Crime"/>
    <s v=" Drama"/>
    <n v="100"/>
    <s v="Germany, Canada, New Zealand, USA"/>
    <s v="English"/>
    <m/>
    <m/>
    <x v="207"/>
    <s v="Collin Friesen"/>
    <s v="Robin Williams, Holly Hunter, Giovanni Ribisi, Tim Blake Nelson, W. Earl Brown, Woody Harrelson, Alison Lohman, Billy Merasty, Marina Stephenson Kerr, Ralph Alderman, Frank Adamson, Andrea Shawcross, Ryan Miranda, Craig March, Ty Wood"/>
    <x v="324"/>
    <s v="Robin Williams, Holly Hunter"/>
    <s v="To remedy his financial problems, a travel agent has his eye on a frozen corpse, which just happens to be sought after by two hitmen."/>
    <s v="To remedy his financial problems,"/>
    <n v="6.4"/>
    <n v="13802"/>
    <m/>
    <n v="14000000"/>
    <x v="4"/>
    <m/>
    <m/>
    <n v="541840"/>
    <n v="58"/>
  </r>
  <r>
    <s v="tt0402894"/>
    <x v="928"/>
    <x v="2"/>
    <s v="17/02/2006"/>
    <s v="Adventure"/>
    <s v=" Comedy"/>
    <s v=" Drama"/>
    <n v="112"/>
    <s v="USA"/>
    <s v="English"/>
    <m/>
    <m/>
    <x v="12"/>
    <s v="Jeffrey Hatcher, Kimberly Simi"/>
    <s v="Heath Ledger, Sienna Miller, Jeremy Irons, Oliver Platt, Lena Olin, Omid Djalili, Stephen Greif, Ken Stott, Helen McCrory, Leigh Lawson, Tim McInnerny, Charlie Cox, Natalie Dormer, Phil Davis, Paddy Ward"/>
    <x v="114"/>
    <s v="Heath Ledger, Sienna Miller"/>
    <s v="The fabled romantic Giacomo Casanova, after failing to win the affection of the Venetian woman Francesca Bruni, strives to discover the real meaning of love"/>
    <s v="The fabled romantic Giacomo Casanova,"/>
    <n v="6.5"/>
    <n v="51367"/>
    <m/>
    <m/>
    <x v="4"/>
    <n v="11304403"/>
    <m/>
    <n v="37691644"/>
    <n v="155"/>
  </r>
  <r>
    <s v="tt0356634"/>
    <x v="929"/>
    <x v="5"/>
    <s v="24/09/2004"/>
    <s v="Animation"/>
    <s v=" Comedy"/>
    <s v=" Family"/>
    <n v="80"/>
    <s v="USA"/>
    <s v="English"/>
    <m/>
    <m/>
    <x v="672"/>
    <s v="Jim Davis, Joel Cohen"/>
    <s v="Breckin Meyer, Jennifer Love Hewitt, Stephen Tobolowsky, Bill Murray, Evan Arnold, Mark Christopher Lawrence, Vanessa Campbell, Daamen J. Krall, Rufus Gifford, Randee Reicher, Ryan McKasson, Susan Moore, Eve Brent, Bill Hoag, Michael Monks"/>
    <x v="193"/>
    <s v="Breckin Meyer, Jennifer Love Hewitt"/>
    <s v="Jon Arbuckle buys a second pet, a dog named Odie. However, Odie is then abducted and it is up to Jon's cat, Garfield, to find and rescue the canine."/>
    <s v="Jon Arbuckle buys a second pet,"/>
    <n v="5"/>
    <n v="77678"/>
    <n v="68504764.425622001"/>
    <n v="50000000"/>
    <x v="747"/>
    <n v="75369589"/>
    <n v="278365571.28738475"/>
    <n v="203172417"/>
    <n v="259"/>
  </r>
  <r>
    <s v="tt0402910"/>
    <x v="930"/>
    <x v="2"/>
    <s v="15/12/2005"/>
    <s v="Action"/>
    <s v=" Crime"/>
    <s v=" Drama"/>
    <n v="106"/>
    <s v="Canada"/>
    <s v="English"/>
    <m/>
    <m/>
    <x v="673"/>
    <s v="Tony Giglio"/>
    <s v="Jason Statham, Ryan Phillippe, Wesley Snipes, Henry Czerny, Justine Waddell, Nicholas Lea, Jessica Steen, Rob LaBelle, John Cassini, Damon Johnson, Paul Perri, Keegan Connor Tracy, Natassia Malthe, Ty Olsson, Terry Chen"/>
    <x v="160"/>
    <s v="Jason Statham, Ryan Phillippe"/>
    <s v="Two cops, a rookie and a grizzled vet, pursue an accomplished bank robber."/>
    <s v="Two cops, a rookie and a grizzled"/>
    <n v="6.5"/>
    <n v="50779"/>
    <m/>
    <n v="12500000"/>
    <x v="4"/>
    <m/>
    <m/>
    <n v="7000248"/>
    <n v="123"/>
  </r>
  <r>
    <s v="tt0403217"/>
    <x v="931"/>
    <x v="2"/>
    <s v="13/05/2005"/>
    <s v="Drama"/>
    <s v=" Music"/>
    <m/>
    <n v="97"/>
    <s v="USA"/>
    <s v="English"/>
    <m/>
    <m/>
    <x v="111"/>
    <s v="Gus Van Sant"/>
    <s v="Michael Pitt, Lukas Haas, Asia Argento, Scott Patrick Green, Nicole Vicius, Ricky Jay, Ryan Orion, Harmony Korine, Rodrigo Lopresti, Kim Gordon, Adam Friberg, Andy Friberg, Thadeus A. Thomas, Chip Marks, Kurt Loder"/>
    <x v="443"/>
    <s v="Michael Pitt, Lukas Haas"/>
    <s v="A Seattle musician's life and career are reminiscent to those of"/>
    <s v="A Seattle musician's life and"/>
    <n v="5.8"/>
    <n v="21481"/>
    <m/>
    <m/>
    <x v="4"/>
    <n v="463080"/>
    <m/>
    <n v="2456454"/>
    <n v="265"/>
  </r>
  <r>
    <s v="tt0356680"/>
    <x v="932"/>
    <x v="2"/>
    <s v="20/01/2006"/>
    <s v="Comedy"/>
    <s v=" Drama"/>
    <s v=" Romance"/>
    <n v="103"/>
    <s v="USA"/>
    <s v="English"/>
    <s v="American Sign Language"/>
    <m/>
    <x v="674"/>
    <s v="Thomas Bezucha"/>
    <s v="Claire Danes, Diane Keaton, Rachel McAdams, Dermot Mulroney, Craig T. Nelson, Sarah Jessica Parker, Luke Wilson, Tyrone Giordano, Brian White, Elizabeth Reaser, Paul Schneider, Savannah Stehlin, Jamie Kaler, Robert Dioguardi, Carol Locatell"/>
    <x v="573"/>
    <s v="Claire Danes, Diane Keaton"/>
    <s v="An uptight, conservative businesswoman accompanies her boyfriend to his eccentric and outgoing family's annual Christmas celebration and finds that she's a fish out of water in their free-spirited way of life."/>
    <s v="An uptight, conservative businesswoman"/>
    <n v="6.3"/>
    <n v="59382"/>
    <n v="23853548.387096819"/>
    <n v="18000000"/>
    <x v="748"/>
    <n v="60062868"/>
    <n v="123090178.97551994"/>
    <n v="92884429"/>
    <n v="530"/>
  </r>
  <r>
    <s v="tt0356721"/>
    <x v="933"/>
    <x v="5"/>
    <d v="2005-03-06T00:00:00"/>
    <s v="Comedy"/>
    <m/>
    <m/>
    <n v="107"/>
    <s v="UK, Germany, USA"/>
    <s v="English"/>
    <s v="French"/>
    <s v="Spanish"/>
    <x v="675"/>
    <s v="David O. Russell, Jeff Baena"/>
    <s v="Jason Schwartzman, Isabelle Huppert, Dustin Hoffman, Lily Tomlin, Jude Law, Mark Wahlberg, Naomi Watts, Angela Grillo, Ger Duany, Darlene Hunt, Kevin Dunn, Ben Hernandez Bray, Richard Appel, Benjamin Nurick, Jake Muxworthy"/>
    <x v="379"/>
    <s v="Jason Schwartzman, Isabelle Huppert"/>
    <s v="A husband-and-wife team play detective, but not in the traditional sense. Instead, the happy duo helps others solve their existential issues, the kind that keep you up at night, wondering what it all means."/>
    <s v="A husband-and-wife team play detective,"/>
    <n v="6.6"/>
    <n v="61729"/>
    <n v="27401905.770248801"/>
    <n v="20000000"/>
    <x v="749"/>
    <n v="12785432"/>
    <n v="27531940.143986229"/>
    <n v="20094909"/>
    <n v="389"/>
  </r>
  <r>
    <s v="tt0356910"/>
    <x v="934"/>
    <x v="2"/>
    <d v="2005-02-12T00:00:00"/>
    <s v="Action"/>
    <s v=" Comedy"/>
    <s v=" Crime"/>
    <n v="120"/>
    <s v="USA"/>
    <s v="English"/>
    <s v="Spanish"/>
    <m/>
    <x v="367"/>
    <s v="Simon Kinberg"/>
    <s v="Brad Pitt, Angelina Jolie, Vince Vaughn, Adam Brody, Kerry Washington, Keith David, Chris Weitz, Rachael Huntley, Michelle Monaghan, Stephanie March, Jennifer Morrison, Theresa Barrera, Perrey Reeves, Melanie Tolbert, Jerry T. Adams"/>
    <x v="77"/>
    <s v="Brad Pitt, Angelina Jolie"/>
    <s v="A bored married couple is surprised to learn that they are both assassins hired by competing agencies to kill each other."/>
    <s v="A bored married couple is surprised"/>
    <n v="6.5"/>
    <n v="442126"/>
    <n v="145771684.58781388"/>
    <n v="110000000"/>
    <x v="750"/>
    <n v="186336279"/>
    <n v="645752191.23863924"/>
    <n v="487287646"/>
    <n v="831"/>
  </r>
  <r>
    <s v="tt0357110"/>
    <x v="935"/>
    <x v="2"/>
    <d v="2005-08-04T00:00:00"/>
    <s v="Drama"/>
    <m/>
    <m/>
    <n v="112"/>
    <s v="USA"/>
    <s v="English"/>
    <m/>
    <m/>
    <x v="676"/>
    <s v="Rebecca Miller"/>
    <s v="Camilla Belle, Daniel Day-Lewis, Catherine Keener, Ryan McDonald, Paul Dano, Jason Lee, Jena Malone, Beau Bridges, Susanna Thompson"/>
    <x v="574"/>
    <s v="Camilla Belle, Daniel Day-Lewis"/>
    <s v="A father and daughter isolated on an island off the East Coast and living on a once-thriving commune grapple with the limits of family and sexuality."/>
    <s v="A father and daughter isolated"/>
    <n v="6.6"/>
    <n v="10974"/>
    <n v="1987795.698924735"/>
    <n v="1500000"/>
    <x v="751"/>
    <n v="712275"/>
    <n v="1213948.1585304684"/>
    <n v="916051"/>
    <n v="70"/>
  </r>
  <r>
    <s v="tt0357277"/>
    <x v="936"/>
    <x v="2"/>
    <d v="2005-04-02T00:00:00"/>
    <s v="Action"/>
    <s v=" Adventure"/>
    <s v=" Crime"/>
    <n v="97"/>
    <s v="Canada, USA, Switzerland"/>
    <s v="English"/>
    <s v="Japanese"/>
    <m/>
    <x v="351"/>
    <s v="Mark Steven Johnson, Frank Miller"/>
    <s v="Jennifer Garner, Goran Visnjic, Kirsten Zien, Will Yun Lee, Cary-Hiroyuki Tagawa, Terence Stamp, Natassia Malthe, Bob Sapp, Chris Ackerman, Edson T. Ribeiro, Colin Cunningham, Hiro Kanagawa, Mark Houghton, Laura Ward, Kurt Max Runte"/>
    <x v="529"/>
    <s v="Jennifer Garner, Goran Visnjic"/>
    <s v="Elektra the warrior survives a near-death experience, becomes an assassin-for-hire, and tries to protect her two latest targets, a single father and his young daughter, from a group of supernatural assassins."/>
    <s v="Elektra the warrior survives a"/>
    <n v="4.7"/>
    <n v="86112"/>
    <n v="56983476.702509068"/>
    <n v="43000000"/>
    <x v="752"/>
    <n v="24409722"/>
    <n v="75530466.650824517"/>
    <n v="56995646"/>
    <n v="401"/>
  </r>
  <r>
    <s v="tt0357413"/>
    <x v="937"/>
    <x v="5"/>
    <d v="2004-09-07T00:00:00"/>
    <s v="Comedy"/>
    <m/>
    <m/>
    <n v="94"/>
    <s v="USA"/>
    <s v="English"/>
    <s v="French"/>
    <s v="Spanish"/>
    <x v="677"/>
    <s v="Will Ferrell, Adam McKay"/>
    <s v="Will Ferrell, Christina Applegate, Paul Rudd, Steve Carell, David Koechner, Fred Willard, Chris Parnell, Kathryn Hahn, Fred Armisen, Seth Rogen, Paul F. Tompkins, Danny Trejo, Scot Robinson, Ian Roberts, Darcy Donavan"/>
    <x v="471"/>
    <s v="Will Ferrell, Christina Applegate"/>
    <s v="Ron Burgundy is San Diego's top-rated newsman in the male-dominated broadcasting of the 1970s, but that's all about to change for Ron and his cronies when an ambitious woman is hired as a new anchor."/>
    <s v="Ron Burgundy is San Diego's top-rated"/>
    <n v="7.2"/>
    <n v="324712"/>
    <n v="35622477.501323439"/>
    <n v="26000000"/>
    <x v="753"/>
    <n v="85288303"/>
    <n v="124198767.97792479"/>
    <n v="90649730"/>
    <n v="619"/>
  </r>
  <r>
    <s v="tt0404254"/>
    <x v="938"/>
    <x v="6"/>
    <s v="26/06/2008"/>
    <s v="Comedy"/>
    <s v=" Drama"/>
    <s v=" Romance"/>
    <n v="92"/>
    <s v="USA"/>
    <s v="English"/>
    <m/>
    <m/>
    <x v="516"/>
    <s v="Victor Levin, Jae-young Kwak"/>
    <s v="Elisha Cuthbert, Jesse Bradford, Austin Basis, Chris Sarandon, Jay Patterson, Tom Aldredge, Louis Mustillo, Brian Reddy, Stark Sands, Joanna Gleason, Cherene Snow, Kimberly Youngblood, Don Sparks, Sean Phillips, William Abadie"/>
    <x v="575"/>
    <s v="Elisha Cuthbert, Jesse Bradford"/>
    <s v="A sweet Midwestern guy with his life planned out for himself is wooed, groomed, and ultimately dumped by a complicated, elusive gal."/>
    <s v="A sweet Midwestern guy with his"/>
    <n v="6.3"/>
    <n v="19408"/>
    <m/>
    <m/>
    <x v="4"/>
    <m/>
    <m/>
    <n v="1479544"/>
    <n v="79"/>
  </r>
  <r>
    <s v="tt0357507"/>
    <x v="939"/>
    <x v="2"/>
    <d v="2005-08-07T00:00:00"/>
    <s v="Drama"/>
    <s v=" Horror"/>
    <s v=" Mystery"/>
    <n v="89"/>
    <s v="USA, New Zealand, Germany"/>
    <s v="English"/>
    <m/>
    <m/>
    <x v="193"/>
    <s v="Eric Kripke, Eric Kripke"/>
    <s v="Barry Watson, Emily Deschanel, Skye McCole Bartusiak, Tory Mussett, Andrew Glover, Lucy Lawless, Charles Mesure, Philip Gordon, Aaron Murphy, Jennifer Rucker, Scott Wills, Michael Saccente, Louise Wallace, Brenda Simmons, Josie Tweed"/>
    <x v="362"/>
    <s v="Barry Watson, Emily Deschanel"/>
    <s v="A young man tries to deal with the childhood terror that has never stopped haunting him."/>
    <s v="A young man tries to deal with"/>
    <n v="4.2"/>
    <n v="29341"/>
    <n v="26503942.652329799"/>
    <n v="20000000"/>
    <x v="754"/>
    <n v="46752382"/>
    <n v="89043784.079104111"/>
    <n v="67192859"/>
    <n v="393"/>
  </r>
  <r>
    <s v="tt0404802"/>
    <x v="940"/>
    <x v="2"/>
    <d v="2006-05-05T00:00:00"/>
    <s v="Biography"/>
    <s v=" Drama"/>
    <m/>
    <n v="91"/>
    <s v="USA"/>
    <s v="English"/>
    <m/>
    <m/>
    <x v="39"/>
    <s v="Mary Harron, Guinevere Turner"/>
    <s v="Gretchen Mol, Chris Bauer, Jared Harris, Sarah Paulson, Cara Seymour, David Strathairn, Lili Taylor, John Cullum, Matt McGrath, Austin Pendleton, Norman Reedus, Dallas Roberts, Victor Slezak, Tara Subkoff, Kevin Carroll"/>
    <x v="437"/>
    <s v="Gretchen Mol, Chris Bauer"/>
    <s v="The life of Bettie Page, a 1950s pin-up model and one of the first sex icons in America, who became the target of a Senate investigation because of her risqu√© bondage photos."/>
    <s v="The life of Bettie Page, a 1950s"/>
    <n v="6.5"/>
    <n v="10315"/>
    <m/>
    <m/>
    <x v="4"/>
    <n v="1415082"/>
    <m/>
    <n v="1778006"/>
    <n v="103"/>
  </r>
  <r>
    <s v="tt0404978"/>
    <x v="941"/>
    <x v="12"/>
    <s v="21/02/2013"/>
    <s v="Comedy"/>
    <s v=" Crime"/>
    <m/>
    <n v="89"/>
    <s v="USA, UK"/>
    <s v="English"/>
    <s v="Japanese"/>
    <m/>
    <x v="464"/>
    <s v="Joel Coen, Ethan Coen"/>
    <s v="Colin Firth, Tom Courtenay, Alan Rickman, Mike Noble, Brodie Ross, Alex Macqueen, Joe Berryman, Ralph Alderman, Cameron Diaz, Terry Dale Parks, Russ Dillen, Cloris Leachman, Sarah Goldberg, Obi Abili, Anna Skellern"/>
    <x v="520"/>
    <s v="Colin Firth, Tom Courtenay"/>
    <s v="An art curator decides to seek revenge on his abusive boss by conning him into buying a fake Monet, but his plan requires the help of an eccentric and unpredictable Texas rodeo queen."/>
    <s v="An art curator decides to seek"/>
    <n v="5.7"/>
    <n v="23208"/>
    <m/>
    <m/>
    <x v="4"/>
    <m/>
    <m/>
    <n v="10200000"/>
    <n v="83"/>
  </r>
  <r>
    <s v="tt0358082"/>
    <x v="942"/>
    <x v="2"/>
    <s v="24/03/2005"/>
    <s v="Animation"/>
    <s v=" Adventure"/>
    <s v=" Comedy"/>
    <n v="91"/>
    <s v="USA"/>
    <s v="English"/>
    <s v="Italian"/>
    <m/>
    <x v="403"/>
    <s v="Ron Mita, Jim McClain"/>
    <s v="Paula Abdul, Halle Berry, Lucille Bliss, Terry Bradshaw, Jim Broadbent, Mel Brooks, Amanda Bynes, Drew Carey, Jennifer Coolidge, Dylan Denton, Will Denton, Marshall Efron, Damien Fahey, Lowell Ganz, Paul Giamatti"/>
    <x v="576"/>
    <s v="Paula Abdul, Halle Berry"/>
    <s v="In a robot world, a young idealistic inventor travels to the big city to join his inspiration's company, only to find himself opposing its sinister new management."/>
    <s v="In a robot world, a young idealistic"/>
    <n v="6.3"/>
    <n v="130168"/>
    <n v="99389784.946236745"/>
    <n v="75000000"/>
    <x v="755"/>
    <n v="128200012"/>
    <n v="347879473.82688236"/>
    <n v="262511490"/>
    <n v="291"/>
  </r>
  <r>
    <s v="tt0358135"/>
    <x v="943"/>
    <x v="5"/>
    <s v="29/10/2004"/>
    <s v="Comedy"/>
    <s v=" Drama"/>
    <s v=" Music"/>
    <n v="106"/>
    <s v="USA"/>
    <s v="English"/>
    <m/>
    <m/>
    <x v="290"/>
    <s v="Masayuki Suo, Audrey Wells"/>
    <s v="Richard Gere, Jennifer Lopez, Susan Sarandon, Lisa Ann Walter, Stanley Tucci, Anita Gillette, Bobby Cannavale, Omar Benson Miller, Tamara Hope, Stark Sands, Richard Jenkins, Nick Cannon, Sarah Lafleur, Onalee Ames, Diana Salvatore"/>
    <x v="95"/>
    <s v="Richard Gere, Jennifer Lopez"/>
    <s v="A romantic comedy where a bored, overworked Estate Lawyer, upon first sight of a beautiful instructor, signs up for ballroom dancing lessons."/>
    <s v="A romantic comedy where a bored,"/>
    <n v="6.1"/>
    <n v="42875"/>
    <n v="68504764.425622001"/>
    <n v="50000000"/>
    <x v="756"/>
    <n v="57890460"/>
    <n v="233092201.4878771"/>
    <n v="170128460"/>
    <n v="221"/>
  </r>
  <r>
    <s v="tt0358273"/>
    <x v="944"/>
    <x v="2"/>
    <s v="16/02/2006"/>
    <s v="Biography"/>
    <s v=" Drama"/>
    <s v=" Music"/>
    <n v="136"/>
    <s v="USA, Germany"/>
    <s v="English"/>
    <s v="Russian"/>
    <m/>
    <x v="0"/>
    <s v="Johnny Cash, Johnny Cash"/>
    <s v="Joaquin Phoenix, Reese Witherspoon, Ginnifer Goodwin, Robert Patrick, Dallas Roberts, Dan John Miller, Larry Bagby, Shelby Lynne, Tyler Hilton, Waylon Payne, Shooter Jennings, Sandra Ellis Lafferty, Dan Beene, Clay Steakley, Johnny Holiday"/>
    <x v="288"/>
    <s v="Joaquin Phoenix, Reese Witherspoon"/>
    <s v="An English Duke from 1876 is inadvertedly dragged to modern day New York where he falls for a plucky advertising executive."/>
    <s v="An English Duke from 1876 is inadvertedly"/>
    <n v="7.8"/>
    <n v="229549"/>
    <n v="37105519.713261716"/>
    <n v="28000000"/>
    <x v="757"/>
    <n v="119519402"/>
    <n v="247544155.42573524"/>
    <n v="186797986"/>
    <n v="906"/>
  </r>
  <r>
    <s v="tt0358349"/>
    <x v="945"/>
    <x v="5"/>
    <d v="2004-12-03T00:00:00"/>
    <s v="Action"/>
    <s v=" Adventure"/>
    <s v=" Comedy"/>
    <n v="100"/>
    <s v="USA, UK"/>
    <s v="English"/>
    <m/>
    <m/>
    <x v="678"/>
    <s v="Jeffrey Jurgensen, Harald Zwart"/>
    <s v="Frankie Muniz, Anthony Anderson, Hannah Spearritt, Cynthia Stevenson, Daniel Roebuck, Anna Chancellor, Keith Allen, James Faulkner, David Kelly, Santiago Segura, Connor Widdows, Keith David, Rod Silvers, Jack Stanley, Joshua Brody"/>
    <x v="322"/>
    <s v="Frankie Muniz, Anthony Anderson"/>
    <s v="With all-new gadgets, high-flying action, exciting chases and a wisecracking new handler, Derek (Anthony Anderson), Cody has to retrieve the device before the world's leaders fall under the evil control of a diabolical villain."/>
    <s v="With all-new gadgets, high-flying"/>
    <n v="4.5999999999999996"/>
    <n v="13861"/>
    <n v="35622477.501323439"/>
    <n v="26000000"/>
    <x v="758"/>
    <n v="23630159"/>
    <n v="39484769.269163564"/>
    <n v="28818995"/>
    <n v="50"/>
  </r>
  <r>
    <s v="tt0359013"/>
    <x v="946"/>
    <x v="5"/>
    <d v="2005-04-03T00:00:00"/>
    <s v="Action"/>
    <s v=" Adventure"/>
    <s v=" Fantasy"/>
    <n v="113"/>
    <s v="USA"/>
    <s v="English"/>
    <s v="Esperanto"/>
    <m/>
    <x v="679"/>
    <s v="David S. Goyer, Marv Wolfman"/>
    <s v="Wesley Snipes, Kris Kristofferson, Dominic Purcell, Jessica Biel, Ryan Reynolds, Parker Posey, Mark Berry, John Michael Higgins, Callum Keith Rennie, Paul Levesque, Paul Anthony, Fran√ßoise Yip, Michael Anthony Rawlins, James Remar, Natasha Lyonne"/>
    <x v="55"/>
    <s v="Wesley Snipes, Kris Kristofferson"/>
    <s v="Blade, now a wanted man by the FBI, must join forces with the Nightstalkers to face his most challenging enemy yet: Dracula."/>
    <s v="Blade, now a wanted man by the"/>
    <n v="5.9"/>
    <n v="163547"/>
    <n v="89056193.753308594"/>
    <n v="65000000"/>
    <x v="759"/>
    <n v="52411906"/>
    <n v="180822304.45814711"/>
    <n v="131977904"/>
    <n v="538"/>
  </r>
  <r>
    <s v="tt0359423"/>
    <x v="947"/>
    <x v="5"/>
    <s v="15/10/2004"/>
    <s v="Drama"/>
    <s v=" Romance"/>
    <m/>
    <n v="97"/>
    <s v="USA"/>
    <s v="English"/>
    <m/>
    <m/>
    <x v="680"/>
    <s v="Michael Cunningham, Michael Cunningham"/>
    <s v="Andrew Chalmers, Ryan Donowho, Asia Vieira, Quancetia Hamilton, Jeff J.J. Authors, Lisa Merchant, Ron Lea, Erik Smith, Harris Allan, Matt Frewer, Sissy Spacek, Colin Farrell, Dallas Roberts, Robin Wright, Shawn Roberts"/>
    <x v="577"/>
    <s v="Andrew Chalmers, Ryan Donowho"/>
    <s v="A boy who has experienced many losses in his life grows to manhood and enters into a love triangle with a woman and his boyhood friend."/>
    <s v="A boy who has experienced many"/>
    <n v="6.7"/>
    <n v="13089"/>
    <n v="8905619.3753308598"/>
    <n v="6500000"/>
    <x v="760"/>
    <n v="1029872"/>
    <n v="2253331.3265378498"/>
    <n v="1644653"/>
    <n v="137"/>
  </r>
  <r>
    <s v="tt0359950"/>
    <x v="948"/>
    <x v="13"/>
    <s v="19/12/2013"/>
    <s v="Comedy"/>
    <s v=" Drama"/>
    <s v=" Fantasy"/>
    <n v="114"/>
    <s v="USA, UK"/>
    <s v="English"/>
    <s v="Spanish"/>
    <s v="Icelandic"/>
    <x v="166"/>
    <s v="Steve Conrad, Steve Conrad"/>
    <s v="Ben Stiller, Kristen Wiig, Jon Daly, Kathryn Hahn, Terence Bernie Hines, Adam Scott, Paul Fitzgerald, Grace Rex, Alex Anfanger, Amanda Naughton, Adrian Martinez, Nolan Carley, Joey Slotnick, Shirley MacLaine, Gary Wilmes"/>
    <x v="91"/>
    <s v="Ben Stiller, Kristen Wiig"/>
    <s v="When both he and a colleague are about to lose their job, Walter takes action by embarking on an adventure more extraordinary than anything he could have ever imagined."/>
    <s v="When both he and a colleague are"/>
    <n v="7.3"/>
    <n v="288525"/>
    <n v="99988366.951840505"/>
    <n v="90000000"/>
    <x v="761"/>
    <n v="58236838"/>
    <n v="209012707.06671962"/>
    <n v="188133322"/>
    <n v="659"/>
  </r>
  <r>
    <s v="tt0405508"/>
    <x v="949"/>
    <x v="7"/>
    <s v="26/01/2006"/>
    <s v="Comedy"/>
    <s v=" Drama"/>
    <m/>
    <n v="167"/>
    <s v="India"/>
    <s v="Hindi"/>
    <m/>
    <m/>
    <x v="681"/>
    <s v="Renzil D'Silva, Prasoon Joshi"/>
    <s v="Aamir Khan, Siddharth, Sharman Joshi, Kunal Kapoor, Atul Kulkarni, Soha Ali Khan, Alice Patten, Madhavan, Waheeda Rehman, Anupam Kher, Kiron Kher, Om Puri, Steven Mackintosh, Lekh Tandon, Cyrus Sahukar"/>
    <x v="88"/>
    <s v="Aamir Khan, Siddharth"/>
    <s v="The story of six young Indians who assist an English woman to film a documentary on the freedom fighters from their past, and the events that lead them to relive the long-forgotten saga of freedom."/>
    <s v="The story of six young Indians"/>
    <n v="8.1999999999999993"/>
    <n v="109037"/>
    <m/>
    <m/>
    <x v="4"/>
    <n v="2197694"/>
    <m/>
    <n v="8846694"/>
    <n v="367"/>
  </r>
  <r>
    <s v="tt0360009"/>
    <x v="950"/>
    <x v="5"/>
    <s v="14/01/2005"/>
    <s v="Action"/>
    <s v=" Crime"/>
    <s v=" Drama"/>
    <n v="106"/>
    <s v="Germany, USA"/>
    <s v="English"/>
    <s v="Russian"/>
    <s v="Swedish"/>
    <x v="349"/>
    <s v="David Mamet"/>
    <s v="Tia Texada, Derek Luke, Val Kilmer, Jeremie Campbell, Bob Jennings, Lionel Mark Smith, Johnny Messner, Chris LaCentra, Renato Magno, Mark FitzGerald, Tony Mamet, Clark Gregg, Ron Butler, Steven Culp, Vincent Guastaferro"/>
    <x v="578"/>
    <s v="Tia Texada, Derek Luke"/>
    <s v="The investigation into a kidnapping of the daughter of a high-ranking US government official."/>
    <s v="The investigation into a kidnapping"/>
    <n v="6.5"/>
    <n v="28942"/>
    <n v="26374334.303864472"/>
    <n v="19250000"/>
    <x v="762"/>
    <n v="4434432"/>
    <n v="11115188.488258334"/>
    <n v="8112712"/>
    <n v="246"/>
  </r>
  <r>
    <s v="tt0405743"/>
    <x v="951"/>
    <x v="2"/>
    <s v="31/03/2005"/>
    <s v="Comedy"/>
    <s v=" Drama"/>
    <s v=" Romance"/>
    <n v="118"/>
    <s v="Germany"/>
    <s v="German"/>
    <m/>
    <m/>
    <x v="682"/>
    <s v="Til Schweiger, Jann Preuss"/>
    <s v="Til Schweiger, Johanna Wokalek, Nadja Tiller, Michael Mendl, Steffen Wink, Alexandra Neldel, Imogen Kogge, Paula Paul, Eric Judor, Mark Keller, Gerit Kling, Metin Ilica, Janine Kunze, Florian Fitz, Michael Gwisdek"/>
    <x v="564"/>
    <s v="Til Schweiger, Johanna Wokalek"/>
    <s v="Nick, a hedonistic bachelor, falls for an escaped mental patient."/>
    <s v="Nick, a hedonistic bachelor, falls"/>
    <n v="7.2"/>
    <n v="10157"/>
    <m/>
    <s v="EUR 4700000"/>
    <x v="4"/>
    <m/>
    <m/>
    <n v="14000000"/>
    <n v="22"/>
  </r>
  <r>
    <s v="tt0405821"/>
    <x v="952"/>
    <x v="5"/>
    <s v="14/07/2006"/>
    <s v="Action"/>
    <s v=" Sci-Fi"/>
    <m/>
    <n v="142"/>
    <s v="Japan"/>
    <s v="Japanese"/>
    <m/>
    <m/>
    <x v="683"/>
    <s v="Kazuaki Kiriya, Dai Sat√¥"/>
    <s v="Y√ªsuke Iseya, Kumiko As√¥, Akira Terao, Kanako Higuchi, Fumiyo Kohinata, Hiroyuki Miyasako, Mayumi Sada, Jun Kaname, Hidetoshi Nishijima, Mitsuhiro Oikawa, Susumu Terajima, Mayu Tsuruta, Ry√¥, Tetsuji Tamayama, Y√¥ko Moriguchi"/>
    <x v="579"/>
    <s v="Y√ªsuke Iseya, Kumiko As√¥"/>
    <s v="Live-action sci-fi movie based on a 1973 Japanese anim√© of the same name (Shinzo Ningen Cassh√¢n). Theme song by Utada Hikaru."/>
    <s v="Live-action sci-fi movie based"/>
    <n v="6.1"/>
    <n v="13033"/>
    <m/>
    <n v="6000000"/>
    <x v="4"/>
    <m/>
    <m/>
    <n v="12636656"/>
    <n v="160"/>
  </r>
  <r>
    <s v="tt0360139"/>
    <x v="953"/>
    <x v="5"/>
    <s v="14/05/2004"/>
    <s v="Comedy"/>
    <s v=" Romance"/>
    <m/>
    <n v="101"/>
    <s v="USA, UK, Czech Republic"/>
    <s v="English"/>
    <s v="French"/>
    <s v="German"/>
    <x v="684"/>
    <s v="Derek Guiley, David Schneiderman"/>
    <s v="Mandy Moore, Stark Sands, Tony Jayawardena, Jeremy Piven, Annabella Sciorra, Briony Glassco, Lily Tello, Tyla Barnfield, Sam Ellis, Terence Maynard, Mark Harmon, Lewis Hancock, Garrick Hagon, Zac Benoir, Jan Goodman"/>
    <x v="580"/>
    <s v="Mandy Moore, Stark Sands"/>
    <s v="Anna wants to be like other girls her age (18): date a guy etc. but she's the US president's daughter and always guarded. In Prague he breaks his promise of only 2 agents following her to a concert and she runs away with Ben to see Europe."/>
    <s v="Anna wants to be like other girls"/>
    <n v="6.1"/>
    <n v="35673"/>
    <n v="31512191.63578612"/>
    <n v="23000000"/>
    <x v="763"/>
    <n v="12195626"/>
    <n v="16870425.828231864"/>
    <n v="12313323"/>
    <n v="137"/>
  </r>
  <r>
    <s v="tt0360201"/>
    <x v="954"/>
    <x v="5"/>
    <d v="2005-10-06T00:00:00"/>
    <s v="Comedy"/>
    <s v=" Romance"/>
    <s v=" Sport"/>
    <n v="98"/>
    <s v="UK, France, USA"/>
    <s v="English"/>
    <s v="Italian"/>
    <m/>
    <x v="685"/>
    <s v="Adam Brooks, Jennifer Flackett"/>
    <s v="Kirsten Dunst, Paul Bettany, Sam Neill, Jon Favreau, Bernard Hill, Eleanor Bron, Nikolaj Coster-Waldau, Austin Nichols, Robert Lindsay, James McAvoy, John McEnroe, Chris Evert, Mary Carillo, John Barrett, Kyle Hyde"/>
    <x v="146"/>
    <s v="Kirsten Dunst, Paul Bettany"/>
    <s v="A pro tennis player has lost his ambition and has fallen in rank to 119. Fortunately for him, he meets a young player on the women's circuit who helps him recapture his focus for Wimbledon."/>
    <s v="A pro tennis player has lost his"/>
    <n v="6.3"/>
    <n v="59049"/>
    <n v="42472953.943885639"/>
    <n v="31000000"/>
    <x v="764"/>
    <n v="17001133"/>
    <n v="57108636.528358899"/>
    <n v="41682237"/>
    <n v="180"/>
  </r>
  <r>
    <s v="tt0360486"/>
    <x v="955"/>
    <x v="2"/>
    <s v="25/02/2005"/>
    <s v="Action"/>
    <s v=" Fantasy"/>
    <s v=" Horror"/>
    <n v="121"/>
    <s v="USA, Germany"/>
    <s v="English"/>
    <s v="Filipino"/>
    <s v="Tagalog"/>
    <x v="686"/>
    <s v="Jamie Delano, Garth Ennis"/>
    <s v="Keanu Reeves, Rachel Weisz, Shia LaBeouf, Djimon Hounsou, Max Baker, Pruitt Taylor Vince, Gavin Rossdale, Tilda Swinton, Peter Stormare, Jesse Ramirez, Jos√© Z√∫√±iga, Francis Guinan, Larry Cedar, April Grace, Suzanne Whang"/>
    <x v="104"/>
    <s v="Keanu Reeves, Rachel Weisz"/>
    <s v="Supernatural exorcist and demonologist John Constantine helps a policewoman prove her sister's death was not a suicide, but something more."/>
    <s v="Supernatural exorcist and demonologist"/>
    <n v="7"/>
    <n v="299527"/>
    <n v="132519713.261649"/>
    <n v="100000000"/>
    <x v="765"/>
    <n v="75976178"/>
    <n v="305967779.51053822"/>
    <n v="230884728"/>
    <n v="1080"/>
  </r>
  <r>
    <s v="tt0360717"/>
    <x v="956"/>
    <x v="2"/>
    <s v="16/12/2005"/>
    <s v="Action"/>
    <s v=" Adventure"/>
    <s v=" Drama"/>
    <n v="187"/>
    <s v="New Zealand, USA, Germany"/>
    <s v="English"/>
    <m/>
    <m/>
    <x v="7"/>
    <s v="Fran Walsh, Philippa Boyens"/>
    <s v="Naomi Watts, Jack Black, Adrien Brody, Thomas Kretschmann, Colin Hanks, Andy Serkis, Evan Parke, Jamie Bell, Lobo Chan, John Sumner, Craig Hall, Kyle Chandler, William Johnson, Mark Hadlow, Geraldine Brophy"/>
    <x v="79"/>
    <s v="Naomi Watts, Jack Black"/>
    <s v="A greedy film producer assembles a team of moviemakers and sets out for the infamous Skull Island, where they find more than just cannibalistic natives."/>
    <s v="A greedy film producer assembles"/>
    <n v="7.2"/>
    <n v="384415"/>
    <n v="274315806.45161343"/>
    <n v="207000000"/>
    <x v="766"/>
    <n v="218080025"/>
    <n v="745242430.10311973"/>
    <n v="562363449"/>
    <n v="2697"/>
  </r>
  <r>
    <s v="tt0361089"/>
    <x v="957"/>
    <x v="2"/>
    <s v="28/10/2005"/>
    <s v="Animation"/>
    <s v=" Adventure"/>
    <s v=" Comedy"/>
    <n v="76"/>
    <s v="UK, USA"/>
    <s v="English"/>
    <m/>
    <m/>
    <x v="687"/>
    <s v="George Webster, Jordan Katz"/>
    <s v="Ewan McGregor, Ricky Gervais, Tim Curry, Jim Broadbent, Hugh Laurie, John Cleese, John Hurt, Pip Torrens, Rik Mayall, Olivia Williams, Jonathan Ross, Brian Lonsdale, Dan Roberts, Michael Schlingmann, Sharon Horgan"/>
    <x v="19"/>
    <s v="Ewan McGregor, Ricky Gervais"/>
    <s v="At the height of World War II, a tiny wood pigeon enlists in the elite Royal Homing Pigeon Service to serve Britain, as the fearsome General Von Talon (Tim Curry) and his deadly squadron of falcons patrol the English Channel. Is he a war-hero in the making?"/>
    <s v="At the height of World War II,"/>
    <n v="5.5"/>
    <n v="20632"/>
    <n v="46381899.641577147"/>
    <n v="35000000"/>
    <x v="767"/>
    <n v="19478106"/>
    <n v="81826798.925591558"/>
    <n v="61746888"/>
    <n v="80"/>
  </r>
  <r>
    <s v="tt0361411"/>
    <x v="958"/>
    <x v="5"/>
    <d v="2004-10-12T00:00:00"/>
    <s v="Comedy"/>
    <s v=" Drama"/>
    <s v=" Musical"/>
    <n v="122"/>
    <s v="UK, USA, India"/>
    <s v="English"/>
    <s v="Hindi"/>
    <s v="Punjabi"/>
    <x v="688"/>
    <s v="Jane Austen, Paul Mayeda Berges"/>
    <s v="Aishwarya Rai Bachchan, Martin Henderson, Nadira Babbar, Anupam Kher, Naveen Andrews, Namrata Shirodkar, Daniel Gillies, Indira Varma, Sonali Kulkarni, Nitin Ganatra, Meghna Kothari, Peeya Rai Chowdhary, Alexis Bledel, Marsha Mason, Ashanti"/>
    <x v="581"/>
    <s v="Aishwarya Rai Bachchan"/>
    <s v="A modern adaptation of Jane Austen's classic novel, Pride and Prejudice, that features the lives of four unmarried daughters in an Indian family."/>
    <s v="A modern adaptation of Jane Austen's"/>
    <n v="6.1"/>
    <n v="19701"/>
    <n v="9590667.0195870809"/>
    <n v="7000000"/>
    <x v="768"/>
    <n v="6605592"/>
    <n v="33863877.992800415"/>
    <n v="24716440"/>
    <n v="287"/>
  </r>
  <r>
    <s v="tt0361467"/>
    <x v="959"/>
    <x v="5"/>
    <d v="2004-09-07T00:00:00"/>
    <s v="Comedy"/>
    <s v=" Family"/>
    <s v=" Music"/>
    <n v="89"/>
    <s v="Germany, USA"/>
    <s v="English"/>
    <m/>
    <m/>
    <x v="689"/>
    <s v="Dyan Sheldon, Gail Parent"/>
    <s v="Lindsay Lohan, Adam Garcia, Glenne Headly, Alison Pill, Eli Marienthal, Carol Kane, Megan Fox, Sheila McCarthy, Tom McCamus, Richard Fitzpatrick, Sheila Sealy-Smith, Ashley Leggat, Barbara Mamabolo, Maggie Oskam, Rachael Oskam"/>
    <x v="582"/>
    <s v="Lindsay Lohan, Adam Garcia"/>
    <s v="A teenage girl is convinced that her home city revolves around her until her family packs up and moves to the suburbs, where she finds herself competing for attention."/>
    <s v="A teenage girl is convinced that"/>
    <n v="4.7"/>
    <n v="27096"/>
    <n v="20551429.3276866"/>
    <n v="15000000"/>
    <x v="769"/>
    <n v="29331068"/>
    <n v="45558257.823133916"/>
    <n v="33251890"/>
    <n v="105"/>
  </r>
  <r>
    <s v="tt0361620"/>
    <x v="960"/>
    <x v="5"/>
    <s v="24/09/2004"/>
    <s v="Comedy"/>
    <s v=" Drama"/>
    <s v=" Romance"/>
    <n v="106"/>
    <s v="USA"/>
    <s v="English"/>
    <s v="French"/>
    <m/>
    <x v="690"/>
    <s v="Jessica Bendinger, Jerry O'Connell"/>
    <s v="Katie Holmes, Marc Blucas, Amerie, Michael Keaton, Margaret Colin, Lela Rochon, Michael Milhoan, Dwayne Adway, Hollis Hill, Ken Moreno, Andrew Caple-Shaw, Alex Avant, Barry Livingston, Piper Cochrane, Adam Donshik"/>
    <x v="448"/>
    <s v="Katie Holmes, Marc Blucas"/>
    <s v="The daughter of the U.S. President heads off to college where she falls for a graduate student with a secret."/>
    <s v="The daughter of the U.S. President"/>
    <n v="5.0999999999999996"/>
    <n v="20698"/>
    <n v="41102858.655373201"/>
    <n v="30000000"/>
    <x v="770"/>
    <n v="9055921"/>
    <n v="14512295.913075697"/>
    <n v="10592180"/>
    <n v="111"/>
  </r>
  <r>
    <s v="tt0361696"/>
    <x v="961"/>
    <x v="5"/>
    <s v="19/08/2005"/>
    <s v="Family"/>
    <s v=" Music"/>
    <s v=" Musical"/>
    <n v="107"/>
    <s v="USA"/>
    <s v="English"/>
    <s v="French"/>
    <m/>
    <x v="691"/>
    <s v="Mitch Rotter, Sam Schreiber"/>
    <s v="Hilary Duff, Oliver James, David Keith, Dana Davis, Johnny Lewis, Rita Wilson, Lauren C. Mayhew, Kat Dennings, Jason Ritter, Rebecca De Mornay, John Corbett, Carly Reeves, James Avery, Robert Trebor, Steven T. Palmer"/>
    <x v="430"/>
    <s v="Hilary Duff, Oliver James"/>
    <s v="A girl from a small town heads to the big city of Los Angeles to spend the summer at a performing arts high school."/>
    <s v="A girl from a small town heads"/>
    <n v="5.9"/>
    <n v="26538"/>
    <n v="20551429.3276866"/>
    <n v="15000000"/>
    <x v="771"/>
    <n v="10411980"/>
    <n v="20369910.883292742"/>
    <n v="14867514"/>
    <n v="210"/>
  </r>
  <r>
    <s v="tt0361748"/>
    <x v="962"/>
    <x v="10"/>
    <d v="2009-02-10T00:00:00"/>
    <s v="Adventure"/>
    <s v=" Drama"/>
    <s v=" War"/>
    <n v="153"/>
    <s v="Germany, USA"/>
    <s v="English"/>
    <s v="German"/>
    <s v="French"/>
    <x v="398"/>
    <s v="Quentin Tarantino"/>
    <s v="Brad Pitt, M√©lanie Laurent, Christoph Waltz, Eli Roth, Michael Fassbender, Diane Kruger, Daniel Br√ºhl, Til Schweiger, Gedeon Burkhard, Jacky Ido, B.J. Novak, Omar Doom, August Diehl, Denis M√©nochet, Sylvester Groth"/>
    <x v="77"/>
    <s v="Brad Pitt, M√©lanie Laurent"/>
    <s v="In Nazi-occupied France during World War II, a plan to assassinate Nazi leaders by a group of Jewish U.S. soldiers coincides with a theatre owner's vengeful plans for the same."/>
    <s v="In Nazi-occupied France during"/>
    <n v="8.3000000000000007"/>
    <n v="1229958"/>
    <n v="84445899.774863899"/>
    <n v="70000000"/>
    <x v="772"/>
    <n v="120540719"/>
    <n v="387794498.50505459"/>
    <n v="321455689"/>
    <n v="1880"/>
  </r>
  <r>
    <s v="tt0361841"/>
    <x v="963"/>
    <x v="5"/>
    <s v="21/01/2005"/>
    <s v="Comedy"/>
    <s v=" Romance"/>
    <s v=" Drama"/>
    <n v="107"/>
    <s v="USA"/>
    <s v="English"/>
    <m/>
    <m/>
    <x v="692"/>
    <s v="Melissa Carter, Melissa Carter"/>
    <s v="Brittany Murphy, Holly Hunter, Kathy Bates, Ron Livingston, Julianne Nicholson, Stephen Tobolowsky, Kevin Sussman, Rashida Jones, Josie Maran, Jason Antoon, Sharon Lawrence, Gavin Rossdale, Cress Williams, Dave Annable, Yvette Nicole Brown"/>
    <x v="318"/>
    <s v="Brittany Murphy, Holly Hunter"/>
    <s v="A woman snoops through her boyfriend's palm pilot and reveals his former girlfriends, which causes her to question why they're still listed in his little black book."/>
    <s v="A woman snoops through her boyfriend's"/>
    <n v="5.3"/>
    <n v="17180"/>
    <n v="47953335.097935401"/>
    <n v="35000000"/>
    <x v="773"/>
    <n v="20698668"/>
    <n v="30190747.060873467"/>
    <n v="22035509"/>
    <n v="118"/>
  </r>
  <r>
    <s v="tt0361862"/>
    <x v="964"/>
    <x v="5"/>
    <s v="19/11/2004"/>
    <s v="Drama"/>
    <s v=" Thriller"/>
    <m/>
    <n v="101"/>
    <s v="Spain, France, UK, USA"/>
    <s v="English"/>
    <s v="Spanish"/>
    <m/>
    <x v="375"/>
    <s v="Scott Kosar"/>
    <s v="Christian Bale, Jennifer Jason Leigh, Aitana S√°nchez-Gij√≥n, John Sharian, Michael Ironside, Lawrence Gilliard Jr., Reg E. Cathey, Anna Massey, Matthew Romero Moore, Robert Long, Colin Stinton, Craig Stevenson, Ferran Lahoz, Jeremy Xido, Norman Bell"/>
    <x v="37"/>
    <s v="Christian Bale, Jennifer Jason Leigh"/>
    <s v="An industrial worker who hasn't slept in a year begins to doubt his own sanity."/>
    <s v="An industrial worker who hasn't"/>
    <n v="7.7"/>
    <n v="351032"/>
    <n v="6850476.4425622001"/>
    <n v="5000000"/>
    <x v="774"/>
    <n v="1082715"/>
    <n v="11239213.624060346"/>
    <n v="8203235"/>
    <n v="542"/>
  </r>
  <r>
    <s v="tt0408664"/>
    <x v="965"/>
    <x v="5"/>
    <s v="21/10/2004"/>
    <s v="Drama"/>
    <m/>
    <m/>
    <n v="141"/>
    <s v="Japan"/>
    <s v="Japanese"/>
    <m/>
    <m/>
    <x v="693"/>
    <s v="Hirokazu Koreeda"/>
    <s v="Y√ªya Yagira, Ayu Kitaura, Hiei Kimura, Momoko Shimizu, Hanae Kan, You, Kazuyoshi Kushida, Yukiko Okamoto, Sei Hiraizumi, Ry√¥ Kase, Takako Tate, Y√ªichi Kimura, Ken'ichi End√¥, Susumu Terajima, Shinichi Hashizawa"/>
    <x v="583"/>
    <s v="Y√ªya Yagira, Ayu Kitaura"/>
    <s v="In a small Tokyo apartment, twelve-year-old Akira must care for his younger siblings after their mother leaves them and shows no sign of returning."/>
    <s v="In a small Tokyo apartment, twelve-year-old"/>
    <n v="8.1"/>
    <n v="24108"/>
    <m/>
    <m/>
    <x v="4"/>
    <n v="684118"/>
    <m/>
    <n v="2288093"/>
    <n v="112"/>
  </r>
  <r>
    <s v="tt0408777"/>
    <x v="966"/>
    <x v="5"/>
    <s v="25/11/2004"/>
    <s v="Drama"/>
    <s v=" Romance"/>
    <m/>
    <n v="127"/>
    <s v="Germany, Austria"/>
    <s v="German"/>
    <s v="English"/>
    <m/>
    <x v="694"/>
    <s v="Katharina Held, Hans Weingartner"/>
    <s v="Daniel Br√ºhl, Julia Jentsch, Stipe Erceg, Burghart Klau√üner, Peer Martiny, Petra Zieser, Laura Schmidt, Sebastian Butz, Oliver Br√∂cker, Knut Berger, Hanns Zischler, Claudio Caiolo, Bernhard Bettermann, Sylvia Haider, Claudia Jakobshagen"/>
    <x v="584"/>
    <s v="Daniel Br√ºhl, Julia Jentsch"/>
    <s v="Three activists cobble together a kidnapping plot after they encounter a businessman in his home."/>
    <s v="Three activists cobble together"/>
    <n v="7.5"/>
    <n v="30390"/>
    <m/>
    <m/>
    <x v="4"/>
    <n v="175493"/>
    <m/>
    <n v="8152859"/>
    <n v="99"/>
  </r>
  <r>
    <s v="tt0361925"/>
    <x v="967"/>
    <x v="5"/>
    <d v="2004-11-06T00:00:00"/>
    <s v="Comedy"/>
    <s v=" Romance"/>
    <m/>
    <n v="110"/>
    <s v="USA, Germany"/>
    <s v="English"/>
    <m/>
    <m/>
    <x v="206"/>
    <s v="Doug Richardson, Tom Schulman"/>
    <s v="Gene Hackman, Ray Romano, Marcia Gay Harden, Maura Tierney, Christine Baranski, Fred Savage, Rip Torn, June Squibb, Wayne Robson, John Rothman, Karl Pruner, David Macniven, Jackie Richardson, Paul Bates, Reagan Pasternak"/>
    <x v="73"/>
    <s v="Gene Hackman, Ray Romano"/>
    <s v="A US president who has retired after two terms in office returns to his hometown of Mooseport, Maine and decides to run for Mayor against another local candidate."/>
    <s v="A US president who has retired"/>
    <n v="5.2"/>
    <n v="12054"/>
    <n v="41102858.655373201"/>
    <n v="30000000"/>
    <x v="775"/>
    <n v="14470947"/>
    <n v="20024078.281042874"/>
    <n v="14615099"/>
    <n v="97"/>
  </r>
  <r>
    <s v="tt0362120"/>
    <x v="968"/>
    <x v="7"/>
    <s v="21/04/2006"/>
    <s v="Comedy"/>
    <s v=" Horror"/>
    <m/>
    <n v="83"/>
    <s v="USA"/>
    <s v="English"/>
    <s v="Japanese"/>
    <m/>
    <x v="412"/>
    <s v="Craig Mazin, Jim Abrahams"/>
    <s v="Anna Faris, Regina Hall, Craig Bierko, Bill Pullman, Anthony Anderson, Leslie Nielsen, Molly Shannon, Michael Madsen, Chris Elliott, Carmen Electra, Shaquille O'Neal, Phil McGraw, Cloris Leachman, Conchita Campbell, Beau Mirchoff"/>
    <x v="585"/>
    <s v="Anna Faris, Regina Hall"/>
    <s v="Cindy finds out the house she lives in is haunted by a little boy and goes on a quest to find out who killed him and why. Also, Alien &quot;Tr-iPods&quot; are invading the world and she has to uncover the secret in order to stop them."/>
    <s v="Cindy finds out the house she"/>
    <n v="5.0999999999999996"/>
    <n v="112056"/>
    <n v="57770312.499999903"/>
    <n v="45000000"/>
    <x v="776"/>
    <n v="90710620"/>
    <n v="228850828.09930518"/>
    <n v="178262620"/>
    <n v="411"/>
  </r>
  <r>
    <s v="tt0362165"/>
    <x v="969"/>
    <x v="2"/>
    <d v="2005-01-04T00:00:00"/>
    <s v="Comedy"/>
    <s v=" Family"/>
    <s v=" Fantasy"/>
    <n v="94"/>
    <s v="USA, Germany, Australia, France"/>
    <s v="English"/>
    <m/>
    <m/>
    <x v="282"/>
    <s v="Lance Khazei"/>
    <s v="Jamie Kennedy, Alan Cumming, Liam Falconer, Ryan Falconer, Traylor Howard, Steven Wright, Kal Penn, Ben Stein, Brett Pickup, Peter Callan, Ashley Lyons, Wayne McDaniel, Sandy Winton, Rebecca Massey, Issac Longmuir"/>
    <x v="500"/>
    <s v="Jamie Kennedy, Alan Cumming"/>
    <s v="Tim Avery, an aspiring cartoonist, finds himself in a predicament when his dog stumbles upon the mask of Loki. Then after conceiving an infant son &quot;born of the mask&quot;, he discovers just how looney child raising can be."/>
    <s v="Tim Avery, an aspiring cartoonist,"/>
    <n v="2.2000000000000002"/>
    <n v="51673"/>
    <n v="111316559.13978516"/>
    <n v="84000000"/>
    <x v="777"/>
    <n v="17018422"/>
    <n v="79487375.419498354"/>
    <n v="59981548"/>
    <n v="268"/>
  </r>
  <r>
    <s v="tt0409011"/>
    <x v="970"/>
    <x v="2"/>
    <d v="2006-08-06T00:00:00"/>
    <s v="Adventure"/>
    <s v=" Comedy"/>
    <s v=" Romance"/>
    <n v="87"/>
    <s v="USA"/>
    <s v="English"/>
    <m/>
    <m/>
    <x v="695"/>
    <s v="Stephen Langford"/>
    <s v="Amanda Bynes, Chris Carmack, Jonathan Bennett, Jamie-Lynn Sigler, Susan Duerden, Fred Willard, Jackie Long, Joey Kern, Lance Bass, Kathy Griffin, Alfonso Ribeiro, Connor Matheus, Suzanne Kent, Caleb Moody, Lou Erickson"/>
    <x v="586"/>
    <s v="Amanda Bynes, Chris Carmack"/>
    <s v="On a Caribbean cruise, Jenny is marooned on a beach with her rock and roll idol. Deliriously in love with the idea of time alone with him, she manages to hide the fact that they're a stone's throw away from their resort."/>
    <s v="On a Caribbean cruise, Jenny is"/>
    <n v="4.8"/>
    <n v="13927"/>
    <m/>
    <m/>
    <x v="4"/>
    <m/>
    <m/>
    <n v="3505963"/>
    <n v="28"/>
  </r>
  <r>
    <s v="tt0362227"/>
    <x v="971"/>
    <x v="5"/>
    <d v="2004-03-09T00:00:00"/>
    <s v="Comedy"/>
    <s v=" Drama"/>
    <s v=" Romance"/>
    <n v="128"/>
    <s v="USA"/>
    <s v="English"/>
    <s v="Bulgarian"/>
    <s v="Spanish"/>
    <x v="112"/>
    <s v="Andrew Niccol, Sacha Gervasi"/>
    <s v="Tom Hanks, Catherine Zeta-Jones, Stanley Tucci, Chi McBride, Diego Luna, Barry Shabaka Henley, Kumar Pallana, Zoe Saldana, Eddie Jones, Jude Ciccolella, Corey Reynolds, Guillermo D√≠az, Rini Bell, Stephen Mendel, Valeriy Nikolaev"/>
    <x v="523"/>
    <s v="Tom Hanks, Catherine Zeta-Jones"/>
    <s v="An Eastern European tourist unexpectedly finds himself stranded in JFK airport, and must take up temporary residence there."/>
    <s v="An Eastern European tourist unexpectedly"/>
    <n v="7.4"/>
    <n v="396732"/>
    <n v="82205717.310746402"/>
    <n v="60000000"/>
    <x v="778"/>
    <n v="77872883"/>
    <n v="300187992.80107981"/>
    <n v="219100084"/>
    <n v="706"/>
  </r>
  <r>
    <s v="tt0362269"/>
    <x v="972"/>
    <x v="5"/>
    <s v="18/03/2005"/>
    <s v="Biography"/>
    <s v=" Drama"/>
    <s v=" Romance"/>
    <n v="118"/>
    <s v="USA, Germany"/>
    <s v="English"/>
    <m/>
    <m/>
    <x v="696"/>
    <s v="Bill Condon"/>
    <s v="Liam Neeson, Laura Linney, Chris O'Donnell, Peter Sarsgaard, Timothy Hutton, John Lithgow, Tim Curry, Oliver Platt, Dylan Baker, Julianne Nicholson, William Sadler, John McMartin, Veronica Cartwright, Kathleen Chalfant, Heather Goldenhersh"/>
    <x v="587"/>
    <s v="Liam Neeson, Laura Linney"/>
    <s v="A look at the life of Alfred Kinsey, a pioneer in the area of human sexuality research, whose 1948 publication &quot;Sexual Behavior in the Human Male&quot; was one of the first recorded works that saw science address sexual behavior."/>
    <s v="A look at the life of Alfred Kinsey,"/>
    <n v="7"/>
    <n v="47063"/>
    <n v="15071048.173636841"/>
    <n v="11000000"/>
    <x v="779"/>
    <n v="10254979"/>
    <n v="23360147.960757006"/>
    <n v="17050017"/>
    <n v="210"/>
  </r>
  <r>
    <s v="tt0362270"/>
    <x v="973"/>
    <x v="5"/>
    <d v="2005-04-03T00:00:00"/>
    <s v="Action"/>
    <s v=" Adventure"/>
    <s v=" Comedy"/>
    <n v="119"/>
    <s v="USA"/>
    <s v="English"/>
    <s v="Icelandic"/>
    <s v="Filipino"/>
    <x v="393"/>
    <s v="Wes Anderson, Noah Baumbach"/>
    <s v="Bill Murray, Owen Wilson, Cate Blanchett, Anjelica Huston, Willem Dafoe, Jeff Goldblum, Michael Gambon, Noah Taylor, Bud Cort, Seu Jorge, Robyn Cohen, Waris Ahluwalia, Niels Koizumi, Pawel Wdowczak, Matthew Gray Gubler"/>
    <x v="588"/>
    <s v="Bill Murray, Owen Wilson"/>
    <s v="With a plan to exact revenge on a mythical shark that killed his partner, Oceanographer Steve Zissou (Bill Murray) rallies a crew that includes his estranged wife, a journalist, and a man who may or may not be his son."/>
    <s v="With a plan to exact revenge on"/>
    <n v="7.3"/>
    <n v="175733"/>
    <n v="68504764.425622001"/>
    <n v="50000000"/>
    <x v="780"/>
    <n v="24020403"/>
    <n v="47690828.950942285"/>
    <n v="34808403"/>
    <n v="671"/>
  </r>
  <r>
    <s v="tt0362478"/>
    <x v="974"/>
    <x v="10"/>
    <s v="21/07/2010"/>
    <s v="Drama"/>
    <s v=" Fantasy"/>
    <s v=" Mystery"/>
    <n v="115"/>
    <s v="USA"/>
    <s v="English"/>
    <m/>
    <m/>
    <x v="317"/>
    <s v="Richard Kelly, Richard Matheson"/>
    <s v="Cameron Diaz, James Marsden, Frank Langella, James Rebhorn, Holmes Osborne, Sam Oz Stone, Gillian Jacobs, Celia Weston, Deborah Rush, Lisa K. Wyatt, Mark S. Cartier, Kevin Robertson, Michele Durrett, Ian Kahn, John Magaro"/>
    <x v="56"/>
    <s v="Cameron Diaz, James Marsden"/>
    <s v="A small wooden box arrives on the doorstep of a married couple, who know that opening it will grant them a million dollars and kill someone they don't know."/>
    <s v="A small wooden box arrives on"/>
    <n v="5.6"/>
    <n v="87997"/>
    <n v="36191099.903513096"/>
    <n v="30000000"/>
    <x v="781"/>
    <n v="15051977"/>
    <n v="40213349.793909624"/>
    <n v="33334176"/>
    <n v="439"/>
  </r>
  <r>
    <s v="tt0363282"/>
    <x v="975"/>
    <x v="5"/>
    <s v="13/08/2004"/>
    <s v="Comedy"/>
    <s v=" Crime"/>
    <s v=" Family"/>
    <n v="91"/>
    <s v="USA"/>
    <s v="English"/>
    <m/>
    <m/>
    <x v="312"/>
    <s v="Emily Fox, Emily Fox"/>
    <s v="Ashley Olsen, Mary-Kate Olsen, Eugene Levy, Andy Richter, Riley Smith, Jared Padalecki, Drew Pinsky, Darrell Hammond, Andrea Martin, Alannah Ong, Mary Bond Davis, Bob Saget, Jack Osbourne, Joey Klein, Neil Crone"/>
    <x v="589"/>
    <s v="Ashley Olsen, Mary-Kate Olsen"/>
    <s v="One day in New York City, Jane Ryan tries out for an overseas college program, her twin sister Roxy schemes to meet her favorite punk rockers, and a series of mishaps throws their day into ..."/>
    <s v="One day in New York City, Jane"/>
    <n v="5"/>
    <n v="21435"/>
    <n v="41102858.655373201"/>
    <n v="30000000"/>
    <x v="782"/>
    <n v="14071441"/>
    <n v="29169090.295849647"/>
    <n v="21289826"/>
    <n v="120"/>
  </r>
  <r>
    <s v="tt0363473"/>
    <x v="976"/>
    <x v="5"/>
    <s v="26/11/2004"/>
    <s v="Biography"/>
    <s v=" Drama"/>
    <s v=" Music"/>
    <n v="118"/>
    <s v="UK, Germany, USA"/>
    <s v="English"/>
    <s v="Italian"/>
    <m/>
    <x v="697"/>
    <s v="Kevin Spacey, Lewis Colick"/>
    <s v="Kevin Spacey, Kate Bosworth, John Goodman, Bob Hoskins, Brenda Blethyn, Greta Scacchi, Caroline Aaron, Peter Cincotti, William Ullrich, Michael Byrne, Matt Rippy, Gary Whelan, Jake Broder, Tayfun Bademsoy, Tomas Spencer"/>
    <x v="12"/>
    <s v="Kevin Spacey, Kate Bosworth"/>
    <s v="A swooning study of &quot;Mack the Knife&quot; singer"/>
    <s v="A swooning study of &quot;Mack the"/>
    <n v="6.7"/>
    <n v="14343"/>
    <n v="31512191.63578612"/>
    <n v="23000000"/>
    <x v="783"/>
    <n v="6318709"/>
    <n v="11574037.510667017"/>
    <n v="8447615"/>
    <n v="256"/>
  </r>
  <r>
    <s v="tt0363547"/>
    <x v="977"/>
    <x v="5"/>
    <s v="23/04/2004"/>
    <s v="Action"/>
    <s v=" Horror"/>
    <m/>
    <n v="101"/>
    <s v="USA, Canada, Japan, France"/>
    <s v="English"/>
    <m/>
    <m/>
    <x v="698"/>
    <s v="George A. Romero, James Gunn"/>
    <s v="Sarah Polley, Ving Rhames, Jake Weber, Mekhi Phifer, Ty Burrell, Michael Kelly, Kevin Zegers, Michael Barry, Lindy Booth, Jayne Eastwood, Boyd Banks, Inna Korobkina, R.D. Reid, Kim Poirier, Matt Frewer"/>
    <x v="590"/>
    <s v="Sarah Polley, Ving Rhames"/>
    <s v="A nurse, a policeman, a young married couple, a salesman and other survivors of a worldwide plague that is producing aggressive, flesh-eating zombies, take refuge in a mega Midwestern shopping mall."/>
    <s v="A nurse, a policeman, a young"/>
    <n v="7.3"/>
    <n v="230596"/>
    <n v="35622477.501323439"/>
    <n v="26000000"/>
    <x v="784"/>
    <n v="59020957"/>
    <n v="140131581.42632076"/>
    <n v="102278712"/>
    <n v="1108"/>
  </r>
  <r>
    <s v="tt0363589"/>
    <x v="978"/>
    <x v="4"/>
    <d v="2003-03-10T00:00:00"/>
    <s v="Crime"/>
    <s v=" Drama"/>
    <s v=" Thriller"/>
    <n v="81"/>
    <s v="USA"/>
    <s v="English"/>
    <s v="German"/>
    <m/>
    <x v="111"/>
    <s v="Gus Van Sant"/>
    <s v="Alex Frost, Eric Deulen, John Robinson, Elias McConnell, Jordan Taylor, Carrie Finklea, Nicole George, Brittany Mountain, Alicia Miles, Kristen Hicks, Bennie Dixon, Nathan Tyson, Timothy Bottoms, Matt Malloy, Ellis Williams"/>
    <x v="591"/>
    <s v="Alex Frost, Eric Deulen"/>
    <s v="Several ordinary high school students go through their daily routine as two others prepare for something more malevolent."/>
    <s v="Several ordinary high school students"/>
    <n v="7.2"/>
    <n v="84470"/>
    <n v="4219744.5652173897"/>
    <n v="3000000"/>
    <x v="785"/>
    <n v="1266955"/>
    <n v="14082725.140445648"/>
    <n v="10012022"/>
    <n v="706"/>
  </r>
  <r>
    <s v="tt0363771"/>
    <x v="979"/>
    <x v="2"/>
    <s v="21/12/2005"/>
    <s v="Adventure"/>
    <s v=" Family"/>
    <s v=" Fantasy"/>
    <n v="143"/>
    <s v="UK, USA"/>
    <s v="English"/>
    <s v="German"/>
    <s v="Brazilian Sign Language"/>
    <x v="699"/>
    <s v="Ann Peacock, Andrew Adamson"/>
    <s v="Georgie Henley, Skandar Keynes, William Moseley, Anna Popplewell, Tilda Swinton, James McAvoy, Jim Broadbent, Kiran Shah, James Cosmo, Judy McIntosh, Elizabeth Hawthorne, Patrick Kake, Shane Rangi, Brandon Cook, Cassie Cook"/>
    <x v="592"/>
    <s v="Georgie Henley, Skandar Keynes"/>
    <s v="Four kids travel through a wardrobe to the land of Narnia and learn of their destiny to free it with the guidance of a mystical lion."/>
    <s v="Four kids travel through a wardrobe"/>
    <n v="6.9"/>
    <n v="358834"/>
    <n v="238535483.87096819"/>
    <n v="180000000"/>
    <x v="786"/>
    <n v="291710957"/>
    <n v="987289243.75967932"/>
    <n v="745013115"/>
    <n v="1508"/>
  </r>
  <r>
    <s v="tt0363780"/>
    <x v="980"/>
    <x v="6"/>
    <d v="2009-12-11T00:00:00"/>
    <s v="Comedy"/>
    <s v=" Drama"/>
    <s v=" Romance"/>
    <n v="95"/>
    <s v="USA"/>
    <s v="English"/>
    <m/>
    <m/>
    <x v="700"/>
    <s v="Derick Martini, Steven Martini"/>
    <s v="Rory Culkin, Alec Baldwin, Jill Hennessy, Emma Roberts, Timothy Hutton, Cynthia Nixon, Logan Huffman, Brandon Thane Wilson, Adam Scarimbolo, Kieran Culkin, Phillip Pennestri, Louis Ruffolo Jr., Beepers"/>
    <x v="593"/>
    <s v="Rory Culkin, Alec Baldwin"/>
    <s v="A family unit begins to bow under the pressure of a failing marriage."/>
    <s v="A family unit begins to bow under"/>
    <n v="6.9"/>
    <n v="13640"/>
    <n v="1803117.0025498949"/>
    <n v="1500000"/>
    <x v="787"/>
    <n v="421307"/>
    <n v="649606.55835264723"/>
    <n v="540403"/>
    <n v="54"/>
  </r>
  <r>
    <s v="tt0363988"/>
    <x v="981"/>
    <x v="5"/>
    <s v="16/04/2004"/>
    <s v="Drama"/>
    <s v=" Mystery"/>
    <s v=" Thriller"/>
    <n v="96"/>
    <s v="USA"/>
    <s v="English"/>
    <m/>
    <m/>
    <x v="701"/>
    <s v="Stephen King, David Koepp"/>
    <s v="Johnny Depp, John Turturro, Maria Bello, Timothy Hutton, Charles S. Dutton, Len Cariou, Joan Heney, John Dunn-Hill, Vlasta Vrana, Matt Holland, Gillian Ferrabee, Bronwen Mantel, Elizabeth Marleau, Kyle Allatt, Richard Jutras"/>
    <x v="6"/>
    <s v="Johnny Depp, John Turturro"/>
    <s v="A successful writer in the midst of a painful divorce is stalked at his remote lake house by a would-be scribe who accuses him of plagiarism."/>
    <s v="A successful writer in the midst"/>
    <n v="6.6"/>
    <n v="178782"/>
    <n v="54803811.540497601"/>
    <n v="40000000"/>
    <x v="788"/>
    <n v="48022900"/>
    <n v="127299897.82785067"/>
    <n v="92913171"/>
    <n v="564"/>
  </r>
  <r>
    <s v="tt0364045"/>
    <x v="982"/>
    <x v="5"/>
    <s v="30/04/2004"/>
    <s v="Crime"/>
    <s v=" Mystery"/>
    <s v=" Thriller"/>
    <n v="103"/>
    <s v="USA, UK"/>
    <s v="English"/>
    <s v="French"/>
    <m/>
    <x v="269"/>
    <s v="Michael Pye, Jon Bokenkamp"/>
    <s v="Angelina Jolie, Ethan Hawke, Kiefer Sutherland, Gena Rowlands, Olivier Martinez, Tch√©ky Karyo, Jean-Hugues Anglade, Paul Dano, Justin Chatwin, Andr√© Lacoste, Billy Two Rivers, Richard Lemire, Julien Poulin, Marie-Jos√©e Croze, Christian Tessier"/>
    <x v="42"/>
    <s v="Angelina Jolie, Ethan Hawke"/>
    <s v="An FBI profiler is called in by French Canadian police to catch a serial killer who takes on the identity of each new victim."/>
    <s v="An FBI profiler is called in by"/>
    <n v="6.3"/>
    <n v="78956"/>
    <n v="61654287.983059801"/>
    <n v="45000000"/>
    <x v="789"/>
    <n v="32682342"/>
    <n v="89700863.319317073"/>
    <n v="65470529"/>
    <n v="337"/>
  </r>
  <r>
    <s v="tt0411195"/>
    <x v="983"/>
    <x v="2"/>
    <s v="25/05/2007"/>
    <s v="Comedy"/>
    <s v=" Drama"/>
    <m/>
    <n v="128"/>
    <s v="Ireland, UK"/>
    <s v="English"/>
    <s v="Irish"/>
    <m/>
    <x v="702"/>
    <s v="Neil Jordan, Pat McCabe"/>
    <s v="Cillian Murphy, Morgan Jones, Eva Birthistle, Liam Neeson, Mary Coughlan, Conor McEvoy, Ruth McCabe, Charlene McKenna, Seamus Reilly, Peter Owens, Emmet Lawlor McHugh, Bianca O'Connor, Paraic Breathnach, Pat McCabe, Owen Roe"/>
    <x v="594"/>
    <s v="Cillian Murphy, Morgan Jones"/>
    <s v="In the 1970s, a young trans woman, Patrick &quot;Kitten&quot; Braden, comes of age by leaving her Irish town for London, in part to look for her mother and in part because her gender identity is beyond the town's understanding."/>
    <s v="In the 1970s, a young trans woman,"/>
    <n v="7.2"/>
    <n v="20686"/>
    <m/>
    <m/>
    <x v="4"/>
    <n v="828699"/>
    <m/>
    <n v="3942254"/>
    <n v="126"/>
  </r>
  <r>
    <s v="tt0411267"/>
    <x v="984"/>
    <x v="2"/>
    <s v="23/06/2006"/>
    <s v="Drama"/>
    <s v=" Fantasy"/>
    <s v=" Horror"/>
    <n v="93"/>
    <s v="Isle Of Man, UK, USA, Germany"/>
    <s v="English"/>
    <s v="Welsh"/>
    <m/>
    <x v="198"/>
    <s v="Simon Maginn, Stephen Massicotte"/>
    <s v="Maria Bello, Sean Bean, Maurice Ro√´ves, Sophie Stuckey, Abigail Stone, Richard Elfyn, Casper Harvey, Eluned Jones, Gwenyth Petty, Robin Griffith, Mike Keggen, Tonya Smith"/>
    <x v="595"/>
    <s v="Maria Bello, Sean Bean"/>
    <s v="In mourning over the tragic drowning of their daughter Sarah, James and Ad√®le are visited by Ebrill, a young girl who claims she died 60 years ago - and bears a startling resemblance to Sarah."/>
    <s v="In mourning over the tragic drowning"/>
    <n v="5.4"/>
    <n v="10334"/>
    <m/>
    <s v="GBP 3000000"/>
    <x v="4"/>
    <m/>
    <m/>
    <n v="6593579"/>
    <n v="109"/>
  </r>
  <r>
    <s v="tt0364385"/>
    <x v="985"/>
    <x v="3"/>
    <s v="25/01/2003"/>
    <s v="Horror"/>
    <m/>
    <m/>
    <n v="92"/>
    <s v="Japan"/>
    <s v="Japanese"/>
    <m/>
    <m/>
    <x v="703"/>
    <s v="Takashi Shimizu"/>
    <s v="Megumi Okina, Misaki It√¥, Misa Uehara, Yui Ichikawa, Kanji Tsuda, Kayoko Shibata, Yukako Kukuri, Shuri Matsuda, Yoji Tanaka, Yoshiyuki Morishita, Hideo Sakaki, Takashi Matsuyama, Yuya Ozeki, Takako Fuji, Chikara Ishikura"/>
    <x v="596"/>
    <s v="Megumi Okina, Misaki It√¥"/>
    <s v="A mysterious and vengeful spirit marks and pursues anybody who dares enter the house in which it resides."/>
    <s v="A mysterious and vengeful spirit"/>
    <n v="6.7"/>
    <n v="40311"/>
    <n v="5035233.46303502"/>
    <n v="3500000"/>
    <x v="790"/>
    <n v="325680"/>
    <n v="5262359.8968093395"/>
    <n v="3657876"/>
    <n v="201"/>
  </r>
  <r>
    <s v="tt0364569"/>
    <x v="986"/>
    <x v="4"/>
    <d v="2005-06-05T00:00:00"/>
    <s v="Action"/>
    <s v=" Drama"/>
    <s v=" Mystery"/>
    <n v="120"/>
    <s v="South Korea"/>
    <s v="Korean"/>
    <m/>
    <m/>
    <x v="79"/>
    <s v="Garon Tsuchiya, Nobuaki Minegishi"/>
    <s v="Min-sik Choi, Ji-Tae Yoo, Hye-jeong Kang, Dae-han Ji, Dal-su Oh, Byeong-ok Kim, Seung-shin Lee, Jin-Seo Yoon, Dae-yeon Lee, Kwang-rok Oh, Tae-kyung Oh, Yeon-Seok Yoo, Il-han Oo, Su-hyeon Kim, Seung-jin Lee"/>
    <x v="597"/>
    <s v="Min-sik Choi, Ji-Tae Yoo"/>
    <s v="After being kidnapped and imprisoned for fifteen years, Oh Dae-Su is released, only to find that he must find his captor in five days."/>
    <s v="After being kidnapped and imprisoned"/>
    <n v="8.4"/>
    <n v="501082"/>
    <n v="4219744.5652173897"/>
    <n v="3000000"/>
    <x v="791"/>
    <n v="707481"/>
    <n v="21101699.152586948"/>
    <n v="15002116"/>
    <n v="1014"/>
  </r>
  <r>
    <s v="tt0411475"/>
    <x v="987"/>
    <x v="6"/>
    <s v="17/01/2009"/>
    <s v="Action"/>
    <s v=" Drama"/>
    <s v=" Thriller"/>
    <n v="84"/>
    <s v="USA"/>
    <s v="English"/>
    <m/>
    <m/>
    <x v="704"/>
    <s v="Larry Bishop"/>
    <s v="Julia Jones, Larry Bishop, Leonor Varela, Austin Galuppo, Pete Randall, Vinnie Jones, David Carradine, Dean Delray, Michael Beach, Steve McCammon, Michael Madsen, Eric Balfour, Lee Alfred, David Grieco, Kanin Howell"/>
    <x v="598"/>
    <s v="Julia Jones, Larry Bishop"/>
    <s v="Two rival bikers gangs, the Victors and the Six-Six-Six's, refuel their decades-old rivalry."/>
    <s v="Two rival bikers gangs, the Victors"/>
    <n v="5.0999999999999996"/>
    <n v="15323"/>
    <m/>
    <m/>
    <x v="4"/>
    <n v="213608"/>
    <m/>
    <n v="390128"/>
    <n v="137"/>
  </r>
  <r>
    <s v="tt0364725"/>
    <x v="988"/>
    <x v="5"/>
    <d v="2004-05-11T00:00:00"/>
    <s v="Comedy"/>
    <s v=" Sport"/>
    <m/>
    <n v="92"/>
    <s v="USA"/>
    <s v="English"/>
    <s v="German"/>
    <m/>
    <x v="705"/>
    <s v="Rawson Marshall Thurber"/>
    <s v="Vince Vaughn, Christine Taylor, Ben Stiller, Rip Torn, Justin Long, Stephen Root, Joel David Moore, Chris Williams, Alan Tudyk, Missi Pyle, Jamal Duff, Gary Cole, Jason Bateman, Hank Azaria, Al Kaplon"/>
    <x v="599"/>
    <s v="Vince Vaughn, Christine Taylor"/>
    <s v="A group of misfits enter a Las Vegas dodgeball tournament in order to save their cherished local gym from the onslaught of a corporate health fitness chain."/>
    <s v="A group of misfits enter a Las"/>
    <n v="6.7"/>
    <n v="225525"/>
    <n v="27401905.770248801"/>
    <n v="20000000"/>
    <x v="792"/>
    <n v="114326736"/>
    <n v="230755869.78876117"/>
    <n v="168423227"/>
    <n v="409"/>
  </r>
  <r>
    <s v="tt0364751"/>
    <x v="989"/>
    <x v="5"/>
    <s v="22/07/2005"/>
    <s v="Adventure"/>
    <s v=" Comedy"/>
    <s v=" Mystery"/>
    <n v="95"/>
    <s v="USA, New Zealand"/>
    <s v="English"/>
    <m/>
    <m/>
    <x v="130"/>
    <s v="Fred Wolf, Harris Goldberg"/>
    <s v="Matthew Price, Andrew Hampton, Jarred Rumbold, Carl Snell, Antony Starr, Dax Shepard, Matthew Lillard, Seth Green, Nadine Bernecker, Danielle Cormack, David Stott, Bonnie Somerville, Scott Adsit, Morgan Reese Fairhead, Liddy Holloway"/>
    <x v="600"/>
    <s v="Matthew Price, Andrew Hampton"/>
    <s v="After their friend dies, three men decide to fulfill their childhood dream by going on a camping expedition for the lost D. B. Cooper bounty, with calamitous results."/>
    <s v="After their friend dies, three"/>
    <n v="5.9"/>
    <n v="43716"/>
    <n v="26031810.481736358"/>
    <n v="19000000"/>
    <x v="793"/>
    <n v="58169327"/>
    <n v="100056949.1428798"/>
    <n v="73029190"/>
    <n v="156"/>
  </r>
  <r>
    <s v="tt0411951"/>
    <x v="990"/>
    <x v="14"/>
    <d v="2011-05-08T00:00:00"/>
    <s v="Action"/>
    <s v=" Crime"/>
    <s v=" Drama"/>
    <n v="87"/>
    <s v="Japan, USA"/>
    <s v="English"/>
    <s v="Japanese"/>
    <m/>
    <x v="706"/>
    <s v="Alan B. McElroy"/>
    <s v="Jonathan Patrick Foo, Kelly Overton, Cary-Hiroyuki Tagawa, Ian Anthony Dale, Cung Le, Darrin Dewitt Henson, Luke Goss, Mircea Monroe, Tamlyn Tomita, Candice Hillebrand, Marian Zapico, Gary Daniels, John Pyper-Ferguson, Roger Huerta, Lateef Crowder"/>
    <x v="601"/>
    <s v="Jonathan Patrick Foo"/>
    <s v="Jin Kazama witnesses the death of his mother Jun by Tekken in the slums known as Anvil. After finding a Tekken ID he decides to seek out vengeance for his mother's death."/>
    <s v="Jin Kazama witnesses the death"/>
    <n v="4.8"/>
    <n v="25893"/>
    <m/>
    <n v="30000000"/>
    <x v="4"/>
    <m/>
    <m/>
    <n v="1697207"/>
    <n v="114"/>
  </r>
  <r>
    <s v="tt0364970"/>
    <x v="991"/>
    <x v="6"/>
    <s v="24/10/2008"/>
    <s v="Action"/>
    <s v=" Adventure"/>
    <s v=" Sci-Fi"/>
    <n v="90"/>
    <s v="France, UK, USA"/>
    <s v="English"/>
    <s v="Russian"/>
    <m/>
    <x v="254"/>
    <s v="Maurice G. Dantec, Mathieu Kassovitz"/>
    <s v="Vin Diesel, Michelle Yeoh, M√©lanie Thierry, G√©rard Depardieu, Charlotte Rampling, Mark Strong, Lambert Wilson, J√©r√¥me Le Banner, Joel Kirby, Souleymane Dicko, David Belle, Radek Bruna, Jan Unger, Abraham Belaga, Gary Cowan"/>
    <x v="31"/>
    <s v="Vin Diesel, Michelle Yeoh"/>
    <s v="Veteran-turned-mercenary Toorop takes the high-risk job of escorting a woman from Russia to America. Little does he know that she is host to an organism that a cult wants to harvest in order to produce a genetically modified Messiah."/>
    <s v="Veteran-turned-mercenary Toorop"/>
    <n v="5.6"/>
    <n v="92528"/>
    <n v="84145460.1189951"/>
    <n v="70000000"/>
    <x v="794"/>
    <n v="22532572"/>
    <n v="86680883.040180594"/>
    <n v="72109200"/>
    <n v="223"/>
  </r>
  <r>
    <s v="tt0365125"/>
    <x v="992"/>
    <x v="5"/>
    <s v="24/09/2004"/>
    <s v="Comedy"/>
    <m/>
    <m/>
    <n v="89"/>
    <s v="USA"/>
    <s v="English"/>
    <m/>
    <m/>
    <x v="97"/>
    <s v="John Waters"/>
    <s v="Tracey Ullman, Johnny Knoxville, Selma Blair, Chris Isaak, Suzanne Shepherd, Mink Stole, Patricia Hearst, Jackie Hoffman, Nick Noble, Lucy Newman-Williams, Scott Morgan, Wes Johnson, David A. Dunham, David Moretti, Jeffrey Auerbach"/>
    <x v="602"/>
    <s v="Tracey Ullman, Johnny Knoxville"/>
    <s v="An uptight, middle-aged, repressed woman turns into a sex addict after getting hit on the head, and she then falls into an underground subculture of sex addicts in suburban Baltimore."/>
    <s v="An uptight, middle-aged, repressed"/>
    <n v="5.0999999999999996"/>
    <n v="12098"/>
    <n v="20551429.3276866"/>
    <n v="15000000"/>
    <x v="795"/>
    <n v="1339668"/>
    <n v="2622589.8180307033"/>
    <n v="1914166"/>
    <n v="107"/>
  </r>
  <r>
    <s v="tt0365485"/>
    <x v="993"/>
    <x v="2"/>
    <s v="16/11/2007"/>
    <s v="Comedy"/>
    <s v=" Crime"/>
    <s v=" Thriller"/>
    <n v="96"/>
    <s v="Ireland, Mexico, Germany, USA"/>
    <s v="English"/>
    <s v="Spanish"/>
    <m/>
    <x v="707"/>
    <s v="Richard Shepard"/>
    <s v="Pierce Brosnan, Arlin Miller, Azucena Medina, Jonah Meyerson, Wiveca Bonerais, Greg Kinnear, Hope Davis, Adam Scott, Portia Dawson, Roberto Sosa, Antonio Zavala Kugler, Ramon Alvarez, Luz Maria Molina, Philip Baker Hall, Carolyn Horwitz"/>
    <x v="227"/>
    <s v="Pierce Brosnan, Arlin Miller"/>
    <s v="A globetrotting hitman and a crestfallen businessman meet in a hotel bar in Mexico City in an encounter that draws them together in a way neither expected."/>
    <s v="A globetrotting hitman and a crestfallen"/>
    <n v="6.7"/>
    <n v="43501"/>
    <n v="16564964.157706125"/>
    <n v="12500000"/>
    <x v="796"/>
    <n v="12594698"/>
    <n v="23000476.586523343"/>
    <n v="17356268"/>
    <n v="238"/>
  </r>
  <r>
    <s v="tt0412798"/>
    <x v="994"/>
    <x v="7"/>
    <s v="16/06/2006"/>
    <s v="Drama"/>
    <s v=" Horror"/>
    <s v=" Mystery"/>
    <n v="110"/>
    <s v="Germany, UK, USA"/>
    <s v="English"/>
    <m/>
    <m/>
    <x v="708"/>
    <s v="Craig Rosenberg"/>
    <s v="Demi Moore, Henry Ian Cusick, Jordan El-Balawi, Kate Isitt, Nicholas Gleaves, James Cosmo, Joanna Hole, Therese Bradley, Hans Matheson, Mickey Wilson, Polly Frame, Ceit Kearney, Nichola Bee, Jamie Edgell, Anne Smith"/>
    <x v="603"/>
    <s v="Demi Moore, Henry Ian Cusick"/>
    <s v="Rachel Carlson, a successful novelist moves to a small Scottish village to move on with her life after the death of her son. Strange things start to happen when she is haunted by ghosts and real life terror."/>
    <s v="Rachel Carlson, a successful novelist"/>
    <n v="6"/>
    <n v="13127"/>
    <m/>
    <m/>
    <x v="4"/>
    <m/>
    <m/>
    <n v="4598371"/>
    <n v="132"/>
  </r>
  <r>
    <s v="tt0412922"/>
    <x v="995"/>
    <x v="2"/>
    <s v="28/07/2006"/>
    <s v="Comedy"/>
    <s v=" Family"/>
    <s v=" Romance"/>
    <n v="84"/>
    <s v="USA"/>
    <s v="English"/>
    <m/>
    <m/>
    <x v="709"/>
    <s v="Jennifer Flackett"/>
    <s v="Josh Hutcherson, Charlotte Ray Rosenberg, Bradley Whitford, Cynthia Nixon, Willie Garson, Tonye Patano, J. Kyle Manzay, Josh Pais, John Dossett, Talia Balsam, Jonah Meyerson, Michael Bush, Brian W. Aguiar, Nick Cubbler, Anthony Laflamme"/>
    <x v="604"/>
    <s v="Josh Hutcherson, Charlotte Ray Rosenberg"/>
    <s v="A 10-year-old boy and an 11-year-old girl find love in New York City."/>
    <s v="A 10-year-old boy and an 11-year-old"/>
    <n v="7.5"/>
    <n v="22226"/>
    <m/>
    <m/>
    <x v="4"/>
    <n v="385373"/>
    <m/>
    <n v="1254005"/>
    <n v="79"/>
  </r>
  <r>
    <s v="tt0365737"/>
    <x v="996"/>
    <x v="2"/>
    <s v="24/02/2006"/>
    <s v="Drama"/>
    <s v=" Thriller"/>
    <m/>
    <n v="128"/>
    <s v="USA, United Arab Emirates"/>
    <s v="English"/>
    <s v="Urdu"/>
    <s v="Arabic"/>
    <x v="710"/>
    <s v="Stephen Gaghan, Robert Baer"/>
    <s v="Kayvan Novak, George Clooney, Amr Waked, Christopher Plummer, Jeffrey Wright, Chris Cooper, Robert Foxworth, Nicky Henson, Nicholas Art, Matt Damon, Amanda Peet, Steven Hinkle, Daisy Torm√©, Peter Gerety, Richard Lintern"/>
    <x v="605"/>
    <s v="Kayvan Novak, George Clooney"/>
    <s v="A politically charged epic about the state of the oil industry in the hands of those personally involved in and affected by it."/>
    <s v="A politically charged epic about"/>
    <n v="6.9"/>
    <n v="124449"/>
    <n v="66259856.630824499"/>
    <n v="50000000"/>
    <x v="797"/>
    <n v="50824620"/>
    <n v="124534896.96272425"/>
    <n v="93974620"/>
    <n v="638"/>
  </r>
  <r>
    <s v="tt0365830"/>
    <x v="997"/>
    <x v="7"/>
    <s v="23/02/2007"/>
    <s v="Adventure"/>
    <s v=" Comedy"/>
    <s v=" Music"/>
    <n v="93"/>
    <s v="USA, Germany"/>
    <s v="English"/>
    <m/>
    <m/>
    <x v="711"/>
    <s v="Jack Black, Kyle Gass"/>
    <s v="Jack Black, Kyle Gass, JR Reed, Ronnie James Dio, Paul F. Tompkins, Troy Gentile, Ned Bellamy, Fred Armisen, Kirk Ward, Amy Poehler, Tim Robbins, Dave Grohl, Ben Stiller, Lara Everly, Brittany Eldridge"/>
    <x v="515"/>
    <s v="Jack Black, Kyle Gass"/>
    <s v="To become the greatest band of all time, two slacker, wannabe-rockers set out on a quest to steal a legendary guitar pick that gives its holders incredible guitar skills, from a maximum security Rock and Roll museum."/>
    <s v="To become the greatest band of"/>
    <n v="6.8"/>
    <n v="100424"/>
    <n v="25675694.444444403"/>
    <n v="20000000"/>
    <x v="798"/>
    <n v="8334575"/>
    <n v="17895911.527743027"/>
    <n v="13939963"/>
    <n v="209"/>
  </r>
  <r>
    <s v="tt0365885"/>
    <x v="998"/>
    <x v="2"/>
    <s v="15/04/2005"/>
    <s v="Comedy"/>
    <s v=" Drama"/>
    <m/>
    <n v="118"/>
    <s v="USA, Germany, UK"/>
    <s v="English"/>
    <m/>
    <m/>
    <x v="712"/>
    <s v="Mike Binder"/>
    <s v="Joan Allen, Kevin Costner, Erika Christensen, Keri Russell, Alicia Witt, Evan Rachel Wood, Mike Binder, Tom Harper, Dane Christensen, Danny Webb, Magdalena Manville, Suzanne Bertish, David Firth, Rod Woodruff, Stephen Greif"/>
    <x v="606"/>
    <s v="Joan Allen, Kevin Costner"/>
    <s v="When her husband unexpectedly disappears, a sharp-witted suburban wife and her daughters juggle their mom's romantic dilemmas and family dynamics."/>
    <s v="When her husband unexpectedly"/>
    <n v="6.8"/>
    <n v="20986"/>
    <n v="15902365.59139788"/>
    <n v="12000000"/>
    <x v="799"/>
    <n v="18761993"/>
    <n v="37420238.129892543"/>
    <n v="28237488"/>
    <n v="225"/>
  </r>
  <r>
    <s v="tt0365907"/>
    <x v="999"/>
    <x v="15"/>
    <s v="18/09/2014"/>
    <s v="Action"/>
    <s v=" Crime"/>
    <s v=" Drama"/>
    <n v="114"/>
    <s v="USA"/>
    <s v="English"/>
    <s v="Spanish"/>
    <s v="Urdu"/>
    <x v="713"/>
    <s v="Lawrence Block, Scott Frank"/>
    <s v="Liam Neeson, Maurice Compte, Patrick McDade, Luciano Acuna Jr., Hans Marrero, Laura Birn, David Harbour, Adam David Thompson, Boyd Holbrook, Kim Rosen, Dan Stevens, Eric Nelsen, Jon Goracy, Razane Jammal, Stephanie Andujar"/>
    <x v="587"/>
    <s v="Liam Neeson, Maurice Compte"/>
    <s v="Private investigator Matthew Scudder is hired by a drug kingpin to find out who kidnapped and murdered his wife."/>
    <s v="Private investigator Matthew Scudder"/>
    <n v="6.5"/>
    <n v="110683"/>
    <n v="30610925.250067681"/>
    <n v="28000000"/>
    <x v="800"/>
    <n v="26307600"/>
    <n v="64320533.241349213"/>
    <n v="58834384"/>
    <n v="233"/>
  </r>
  <r>
    <s v="tt0365929"/>
    <x v="1000"/>
    <x v="10"/>
    <d v="2009-02-10T00:00:00"/>
    <s v="Action"/>
    <s v=" Crime"/>
    <s v=" Horror"/>
    <n v="101"/>
    <s v="USA, Canada, France, Turkey"/>
    <s v="English"/>
    <s v="Russian"/>
    <m/>
    <x v="140"/>
    <s v="Jon Hoeber, Erich Hoeber"/>
    <s v="Kate Beckinsale, Gabriel Macht, Tom Skerritt, Columbus Short, Alex O'Loughlin, Shawn Doyle, Joel Keller, Jesse Todd, Arthur Holden, Erin Hicock, Bashar Rahal, Julian Cain, Dennis Keiffer, Andrei Runtso, Roman Varshavsky"/>
    <x v="477"/>
    <s v="Kate Beckinsale, Gabriel Macht"/>
    <s v="U.S. Marshal Carrie Stetko tracks a killer in Antarctica, as the sun is about to set for six months."/>
    <s v="U.S. Marshal Carrie Stetko tracks"/>
    <n v="5.5"/>
    <n v="36885"/>
    <n v="42222949.887431949"/>
    <n v="35000000"/>
    <x v="801"/>
    <n v="10275638"/>
    <n v="21686511.710972905"/>
    <n v="17976667"/>
    <n v="157"/>
  </r>
  <r>
    <s v="tt0365957"/>
    <x v="1001"/>
    <x v="5"/>
    <s v="16/07/2004"/>
    <s v="Drama"/>
    <s v=" Music"/>
    <m/>
    <n v="95"/>
    <s v="USA"/>
    <s v="English"/>
    <m/>
    <m/>
    <x v="714"/>
    <s v="Chris Stokes"/>
    <s v="Omarion, Marques Houston, Jennifer Freeman, Jarell Houston, Lil' Fizz, Raz B, Marty Dew, Jerome Jones, Tanee McCall, Malcolm David Kelley, Meagan Good, Steve Harvey, Christopher Jones, Robert Hoffman, Michael Taliferro"/>
    <x v="607"/>
    <s v="Omarion, Marques Houston"/>
    <s v="In order to achieve their dream of opening a recording studio, two friends (Omarion, Houston) must first win their city's dance contest -- a fierce competition that pits them against a group of tough street dancers."/>
    <s v="In order to achieve their dream"/>
    <n v="3.9"/>
    <n v="25698"/>
    <n v="10960762.308099519"/>
    <n v="8000000"/>
    <x v="802"/>
    <n v="40363810"/>
    <n v="69295042.238512412"/>
    <n v="50576805"/>
    <n v="248"/>
  </r>
  <r>
    <s v="tt0366174"/>
    <x v="1002"/>
    <x v="5"/>
    <s v="28/01/2005"/>
    <s v="Action"/>
    <s v=" Adventure"/>
    <s v=" Horror"/>
    <n v="97"/>
    <s v="USA, Australia"/>
    <s v="English"/>
    <s v="Indonesian"/>
    <m/>
    <x v="706"/>
    <s v="Hans Bauer, Jim Cash"/>
    <s v="Johnny Messner, KaDee Strickland, Matthew Marsden, Nicholas Gonzalez, Eugene Byrd, Karl Yune, Salli Richardson-Whitfield, Morris Chestnut, Andy Anderson, Nicholas Hope, Peter Curtin, Denis Arndt, Khoa Do, Aireti, Andre Tandjung"/>
    <x v="608"/>
    <s v="Johnny Messner, KaDee Strickland"/>
    <s v="A scientific expedition sets out for Borneo to seek a flower called the Blood Orchid, which could grant longer life. Meanwhile, they run afoul of snakes and each other."/>
    <s v="A scientific expedition sets out"/>
    <n v="4.7"/>
    <n v="28465"/>
    <n v="27401905.770248801"/>
    <n v="20000000"/>
    <x v="803"/>
    <n v="32238923"/>
    <n v="97267035.067644224"/>
    <n v="70992898"/>
    <n v="163"/>
  </r>
  <r>
    <s v="tt0366548"/>
    <x v="1003"/>
    <x v="7"/>
    <d v="2006-01-12T00:00:00"/>
    <s v="Animation"/>
    <s v=" Adventure"/>
    <s v=" Comedy"/>
    <n v="108"/>
    <s v="USA, Australia"/>
    <s v="English"/>
    <m/>
    <m/>
    <x v="715"/>
    <s v="George Miller, John Collee"/>
    <s v="Carlos Alazraqui, Lombardo Boyar, Jeffrey Garcia, Johnny A. Sanchez, Robin Williams, Elijah Wood, Brittany Murphy, Hugh Jackman, Nicole Kidman, Hugo Weaving, Elizabeth Daily, Magda Szubanski, Miriam Margolyes, Fat Joe, Alyssa Shafer"/>
    <x v="609"/>
    <s v="Carlos Alazraqui, Lombardo Boyar"/>
    <s v="Into the world of the Emperor Penguins, who find their soul mates through song, a penguin is born who cannot sing. But he can tap dance something fierce!"/>
    <s v="Into the world of the Emperor"/>
    <n v="6.4"/>
    <n v="166806"/>
    <n v="128378472.222222"/>
    <n v="100000000"/>
    <x v="804"/>
    <n v="198000317"/>
    <n v="493404823.64874917"/>
    <n v="384336108"/>
    <n v="586"/>
  </r>
  <r>
    <s v="tt0366551"/>
    <x v="1004"/>
    <x v="5"/>
    <s v="22/04/2005"/>
    <s v="Adventure"/>
    <s v=" Comedy"/>
    <m/>
    <n v="88"/>
    <s v="USA, Canada, Germany"/>
    <s v="English"/>
    <s v="Hindi"/>
    <m/>
    <x v="295"/>
    <s v="Jon Hurwitz, Hayden Schlossberg"/>
    <s v="John Cho, Ethan Embry, Rob Tinkler, Fred Willard, Kal Penn, Steve Braun, Dan Bochart, Paula Garc√©s, Mike Sheer, Christopher Thompson, David Krumholtz, Eddie Kaye Thomas, Angelo Tsarouchas, Anthony Anderson, Siu Ta"/>
    <x v="610"/>
    <s v="John Cho, Ethan Embry"/>
    <s v="A Korean-American office worker and his Indian-American stoner friend embark on a quest to satisfy their desire for White Castle burgers."/>
    <s v="A Korean-American office worker"/>
    <n v="7.1"/>
    <n v="179391"/>
    <n v="12330857.59661196"/>
    <n v="9000000"/>
    <x v="805"/>
    <n v="18250550"/>
    <n v="32795844.872355733"/>
    <n v="23936908"/>
    <n v="332"/>
  </r>
  <r>
    <s v="tt0366627"/>
    <x v="1005"/>
    <x v="2"/>
    <d v="2005-01-04T00:00:00"/>
    <s v="Drama"/>
    <s v=" Fantasy"/>
    <s v=" Mystery"/>
    <n v="103"/>
    <s v="Germany, USA"/>
    <s v="English"/>
    <m/>
    <m/>
    <x v="716"/>
    <s v="Tom Bleecker, Marc Rocco"/>
    <s v="Adrien Brody, Keira Knightley, Kris Kristofferson, Jennifer Jason Leigh, Kelly Lynch, Brad Renfro, Daniel Craig, Steven Mackintosh, Brendan Coyle, Mackenzie Phillips, Laura Marano, Jason Lewis, Richard Dillane, Jonah Lotan, Angel Coulby"/>
    <x v="290"/>
    <s v="Adrien Brody, Keira Knightley"/>
    <s v="A Gulf war veteran is wrongly sent to a mental institution for insane criminals, where he becomes the object of a doctor's experiments, and his life is completely affected by them."/>
    <s v="A Gulf war veteran is wrongly"/>
    <n v="7.1"/>
    <n v="107314"/>
    <n v="38430716.845878206"/>
    <n v="29000000"/>
    <x v="806"/>
    <n v="6303762"/>
    <n v="28800814.078494679"/>
    <n v="21733230"/>
    <n v="282"/>
  </r>
  <r>
    <s v="tt0366780"/>
    <x v="1006"/>
    <x v="2"/>
    <d v="2006-03-03T00:00:00"/>
    <s v="Adventure"/>
    <s v=" Fantasy"/>
    <m/>
    <n v="101"/>
    <s v="UK, USA"/>
    <s v="English"/>
    <m/>
    <m/>
    <x v="717"/>
    <s v="Neil Gaiman, Dave McKean"/>
    <s v="Stephanie Leonidas, Jason Barry, Rob Brydon, Gina McKee, Dora Bryan, Stephen Fry, Andy Hamilton, Simon Harvey, Lenny Henry, Robert Llewellyn, Eryl Maynard, Eve Pearce, Nik Robson, Victoria Williams, Rick Allen"/>
    <x v="611"/>
    <s v="Stephanie Leonidas, Jason Barry"/>
    <s v="In a fantasy world of opposing kingdoms, a fifteen-year-old girl must find the fabled MirrorMask in order to save the kingdom and get home."/>
    <s v="In a fantasy world of opposing"/>
    <n v="6.8"/>
    <n v="22164"/>
    <n v="5300788.5304659596"/>
    <n v="4000000"/>
    <x v="807"/>
    <n v="866999"/>
    <n v="1148944.5887813643"/>
    <n v="866999"/>
    <n v="155"/>
  </r>
  <r>
    <s v="tt0367027"/>
    <x v="1007"/>
    <x v="7"/>
    <d v="2006-01-12T00:00:00"/>
    <s v="Comedy"/>
    <s v=" Drama"/>
    <m/>
    <n v="101"/>
    <s v="USA"/>
    <s v="English"/>
    <m/>
    <m/>
    <x v="328"/>
    <s v="John Cameron Mitchell"/>
    <s v="Paul Dawson, Lindsay Beamish, Adam Hardman, Sook-Yin Lee, Raphael Barker, Peter Stickles, PJ DeBoy, David Pittu, Jeff Whitty, Mickey Cottrell, Mary Beth Peil, Shanti Carson, Jan Hilmer, Mx Justin Vivian Bond, Bradford Scobie"/>
    <x v="612"/>
    <s v="Paul Dawson, Lindsay Beamish"/>
    <s v="A group of New Yorkers caught up in their romantic-sexual milieu converge at an underground salon infamous for its blend of art, music, politics, and carnality."/>
    <s v="A group of New Yorkers caught"/>
    <n v="6.4"/>
    <n v="31577"/>
    <n v="2567569.4444444403"/>
    <n v="2000000"/>
    <x v="808"/>
    <n v="1985292"/>
    <n v="7095060.9296874879"/>
    <n v="5526675"/>
    <n v="207"/>
  </r>
  <r>
    <s v="tt0367085"/>
    <x v="1008"/>
    <x v="5"/>
    <s v="28/05/2004"/>
    <s v="Comedy"/>
    <m/>
    <m/>
    <n v="86"/>
    <s v="USA"/>
    <s v="English"/>
    <s v="Spanish"/>
    <m/>
    <x v="718"/>
    <s v="Bo Zenga, Chuck Wilson"/>
    <s v="Tom Arnold, Kevin Hart, Method Man, Snoop Dogg, K.D. Aubert, Godfrey, Brian Hooks, D.L. Hughley, Arielle Kebbel, Loni Love, Mo'Nique, Ryan Pinkston, Missi Pyle, Sommore, Sof√≠a Vergara"/>
    <x v="613"/>
    <s v="Tom Arnold, Kevin Hart"/>
    <s v="Things get raucously funny aboard the maiden flight of a black-owned airline, thanks to some last-minute passenger additions."/>
    <s v="Things get raucously funny aboard"/>
    <n v="4.5"/>
    <n v="21418"/>
    <n v="21921524.616199039"/>
    <n v="16000000"/>
    <x v="809"/>
    <n v="14190750"/>
    <n v="20307311.229560606"/>
    <n v="14821824"/>
    <n v="155"/>
  </r>
  <r>
    <s v="tt0367089"/>
    <x v="1009"/>
    <x v="2"/>
    <d v="2006-09-06T00:00:00"/>
    <s v="Comedy"/>
    <s v=" Drama"/>
    <m/>
    <n v="81"/>
    <s v="USA"/>
    <s v="English"/>
    <m/>
    <m/>
    <x v="719"/>
    <s v="Noah Baumbach"/>
    <s v="Owen Kline, Jeff Daniels, Laura Linney, Jesse Eisenberg, William Baldwin, David Benger, Anna Paquin, Molly Barton, Bo Berkman, Matthew Kaplan, Simon Kaplan, Matthew Kirsch, Daniella Markowicz, Elizabeth Meriwether, Ben Schrank"/>
    <x v="614"/>
    <s v="Owen Kline, Jeff Daniels"/>
    <s v="Follows two young boys dealing with their parents' divorce in Brooklyn in the 1980s."/>
    <s v="Follows two young boys dealing"/>
    <n v="7.3"/>
    <n v="76666"/>
    <n v="1987795.698924735"/>
    <n v="1500000"/>
    <x v="810"/>
    <n v="7372734"/>
    <n v="14707211.378602179"/>
    <n v="11098131"/>
    <n v="268"/>
  </r>
  <r>
    <s v="tt0367188"/>
    <x v="1010"/>
    <x v="5"/>
    <s v="13/05/2005"/>
    <s v="Biography"/>
    <s v=" Drama"/>
    <m/>
    <n v="128"/>
    <s v="UK, Germany, Romania, France, Italy"/>
    <s v="English"/>
    <m/>
    <m/>
    <x v="720"/>
    <s v="Mick Davis"/>
    <s v="Andy Garcia, Elsa Zylberstein, Omid Djalili, Hippolyte Girardot, Eva Herzigova, Udo Kier, Susie Amy, Peter Capaldi, Louis Hilyer, Stevan Rimkus, Dan Astileanu, George Ivascu, Michelle Newell, Frederico Ambrosino, Miriam Margolyes"/>
    <x v="615"/>
    <s v="Andy Garcia, Elsa Zylberstein"/>
    <s v="The story of Amedeo Modigliani's bitter rivalry with Pablo Picasso, and his tragic romance with Jeanne Hebuterne."/>
    <s v="The story of Amedeo Modigliani's"/>
    <n v="7.4"/>
    <n v="10734"/>
    <n v="16441143.462149279"/>
    <n v="12000000"/>
    <x v="811"/>
    <n v="205165"/>
    <n v="2119548.3720910526"/>
    <n v="1547008"/>
    <n v="68"/>
  </r>
  <r>
    <s v="tt0367479"/>
    <x v="1011"/>
    <x v="5"/>
    <d v="2005-08-04T00:00:00"/>
    <s v="Action"/>
    <s v=" Comedy"/>
    <s v=" Crime"/>
    <n v="97"/>
    <s v="USA"/>
    <s v="English"/>
    <m/>
    <m/>
    <x v="229"/>
    <s v="Paul Zbyszewski, Paul Zbyszewski"/>
    <s v="Pierce Brosnan, Salma Hayek, Woody Harrelson, Don Cheadle, Naomie Harris, Chris Penn, Troy Garity, Obba Babatund√©, Russell Hornsby, Mykelti Williamson, Rex Linn, Robert Curtis Brown, Mark Moses, Michael Bowen, Tony Ledard"/>
    <x v="227"/>
    <s v="Pierce Brosnan, Salma Hayek"/>
    <s v="The story of what happens after a master thief achieves his last big score, when the F.B.I. Agent who promised he'd capture him, is about to do just that."/>
    <s v="The story of what happens after"/>
    <n v="6.3"/>
    <n v="44097"/>
    <n v="82205717.310746402"/>
    <n v="60000000"/>
    <x v="812"/>
    <n v="28331233"/>
    <n v="85847249.735034376"/>
    <n v="62657868"/>
    <n v="147"/>
  </r>
  <r>
    <s v="tt0367594"/>
    <x v="1012"/>
    <x v="2"/>
    <s v="23/09/2005"/>
    <s v="Adventure"/>
    <s v=" Comedy"/>
    <s v=" Family"/>
    <n v="115"/>
    <s v="UK, USA"/>
    <s v="English"/>
    <m/>
    <m/>
    <x v="29"/>
    <s v="Roald Dahl, John August"/>
    <s v="Johnny Depp, Freddie Highmore, David Kelly, Helena Bonham Carter, Noah Taylor, Missi Pyle, James Fox, Deep Roy, Christopher Lee, Adam Godley, Franziska Troegner, AnnaSophia Robb, Julia Winter, Jordan Fry, Philip Wiegratz"/>
    <x v="6"/>
    <s v="Johnny Depp, Freddie Highmore"/>
    <s v="A young boy wins a tour through the most magnificent chocolate factory in the world, led by the world's most unusual candy maker."/>
    <s v="A young boy wins a tour through"/>
    <n v="6.6"/>
    <n v="416793"/>
    <n v="198779569.89247349"/>
    <n v="150000000"/>
    <x v="813"/>
    <n v="206459076"/>
    <n v="629427242.81000113"/>
    <n v="474968763"/>
    <n v="1442"/>
  </r>
  <r>
    <s v="tt0367631"/>
    <x v="1013"/>
    <x v="5"/>
    <s v="25/03/2005"/>
    <s v="Action"/>
    <s v=" Comedy"/>
    <s v=" Romance"/>
    <n v="91"/>
    <s v="USA"/>
    <s v="English"/>
    <m/>
    <m/>
    <x v="721"/>
    <s v="Angela Robinson"/>
    <s v="Sara Foster, Jordana Brewster, Meagan Good, Devon Aoki, Jill Ritchie, Geoff Stults, Jimmi Simpson, Jessica Cauffiel, Christina Kirk, Holland Taylor, Michael Clarke Duncan, J.B. Ghuman Jr., Scoot McNairy, Jean St. James, Eric Dearborn"/>
    <x v="616"/>
    <s v="Sara Foster, Jordana Brewster"/>
    <s v="Plaid-skirted schoolgirls are groomed by a secret government agency to become the newest members of the elite national-defense group, D.E.B.S."/>
    <s v="Plaid-skirted schoolgirls are"/>
    <n v="5.3"/>
    <n v="14608"/>
    <n v="4795333.5097935405"/>
    <n v="3500000"/>
    <x v="814"/>
    <n v="97446"/>
    <n v="133510.30548438322"/>
    <n v="97446"/>
    <n v="162"/>
  </r>
  <r>
    <s v="tt0367652"/>
    <x v="1014"/>
    <x v="2"/>
    <s v="26/08/2005"/>
    <s v="Comedy"/>
    <m/>
    <m/>
    <n v="83"/>
    <s v="USA"/>
    <s v="English"/>
    <s v="Dutch"/>
    <m/>
    <x v="722"/>
    <s v="Harris Goldberg, Rob Schneider"/>
    <s v="Rob Schneider, Eddie Griffin, Jeroen Krabb√©, Til Schweiger, Douglas Sills, Carlos Ponce, Charles Keating, Hanna Verboom, Alex Dimitriades, Kostas Sommer, Federico Dordei, Oded Fehr, Tony Fish, Elisabetta Canalis, Hilton Myburgh"/>
    <x v="243"/>
    <s v="Rob Schneider, Eddie Griffin"/>
    <s v="Deuce is tricked again into man-whoring by T.J., only in Amsterdam while other man-whores are being murdered in his midst."/>
    <s v="Deuce is tricked again into man-whoring"/>
    <n v="4.7"/>
    <n v="47896"/>
    <n v="29154336.917562779"/>
    <n v="22000000"/>
    <x v="815"/>
    <n v="22400154"/>
    <n v="59779060.890788645"/>
    <n v="45109561"/>
    <n v="172"/>
  </r>
  <r>
    <s v="tt0367882"/>
    <x v="1015"/>
    <x v="6"/>
    <s v="23/05/2008"/>
    <s v="Action"/>
    <s v=" Adventure"/>
    <m/>
    <n v="122"/>
    <s v="USA"/>
    <s v="English"/>
    <s v="German"/>
    <s v="Russian"/>
    <x v="112"/>
    <s v="David Koepp, George Lucas"/>
    <s v="Harrison Ford, Cate Blanchett, Karen Allen, Shia LaBeouf, Ray Winstone, John Hurt, Jim Broadbent, Igor Jijikine, Dimitri Diatchenko, Ilia Volok, Emmanuel Todorov, Pasha D. Lychnikoff, Andrew Divoff, Venya Manzyuk, Alan Dale"/>
    <x v="508"/>
    <s v="Harrison Ford, Cate Blanchett"/>
    <s v="In 1957, archaeologist and adventurer Dr. Henry &quot;Indiana&quot; Jones, Jr. is called back into action and becomes entangled in a Soviet plot to uncover the secret behind mysterious artifacts known as the Crystal Skulls."/>
    <s v="In 1957, archaeologist and adventurer"/>
    <n v="6.1"/>
    <n v="417120"/>
    <n v="222384430.31448704"/>
    <n v="185000000"/>
    <x v="816"/>
    <n v="317101119"/>
    <n v="950427710.63553238"/>
    <n v="790653942"/>
    <n v="2173"/>
  </r>
  <r>
    <s v="tt0367959"/>
    <x v="1016"/>
    <x v="8"/>
    <d v="2007-09-02T00:00:00"/>
    <s v="Adventure"/>
    <s v=" Crime"/>
    <s v=" Drama"/>
    <n v="121"/>
    <s v="UK, Czech Republic, France, Italy, USA"/>
    <s v="English"/>
    <s v="German"/>
    <s v="Russian"/>
    <x v="613"/>
    <s v="Thomas Harris, Thomas Harris"/>
    <s v="Aaran Thomas, Gaspard Ulliel, Li Gong, Helena-Lia Tachovsk√°, Richard Leaf, Dominic West, Rhys Ifans, Michelle Wade, Richard Brake, Martin Hub, Ingeborga Dapkunaite, Kevin McKidd, Joerg Stadler, Stephen Walters, Ivan Marevich"/>
    <x v="617"/>
    <s v="Aaran Thomas, Gaspard Ulliel"/>
    <s v="After the death of his parents during World War II, young Hannibal Lecter moves in with his beautiful aunt and begins plotting revenge on the barbarians responsible for his sister's death."/>
    <s v="After the death of his parents"/>
    <n v="6.2"/>
    <n v="102145"/>
    <n v="62411619.449990995"/>
    <n v="50000000"/>
    <x v="817"/>
    <n v="27670986"/>
    <n v="1.1877537672968278E+16"/>
    <n v="82169884"/>
    <n v="419"/>
  </r>
  <r>
    <s v="tt0368008"/>
    <x v="1017"/>
    <x v="5"/>
    <d v="2004-12-11T00:00:00"/>
    <s v="Drama"/>
    <s v=" Mystery"/>
    <s v=" Sci-Fi"/>
    <n v="129"/>
    <s v="USA"/>
    <s v="English"/>
    <m/>
    <m/>
    <x v="723"/>
    <s v="Richard Condon, George Axelrod"/>
    <s v="Jeffrey Wright, Pablo Schreiber, Anthony Mackie, Dorian Missick, Jose Pablo Cantillo, Teddy Dunn, Joaquin Perez-Campbell, Tim Artz, Denzel Washington, Robyn Hitchcock, Liev Schreiber, Antoine Taylor, Joe Alessi, Raymond Anthony Thomas, Bill Irwin"/>
    <x v="618"/>
    <s v="Jeffrey Wright, Pablo Schreiber"/>
    <s v="In the midst of the Gulf War, soldiers are kidnapped and brainwashed for sinister purposes."/>
    <s v="In the midst of the Gulf War,"/>
    <n v="6.6"/>
    <n v="102113"/>
    <n v="109607623.0809952"/>
    <n v="80000000"/>
    <x v="818"/>
    <n v="65955630"/>
    <n v="131674254.48920059"/>
    <n v="96105910"/>
    <n v="382"/>
  </r>
  <r>
    <s v="tt0416496"/>
    <x v="1018"/>
    <x v="7"/>
    <s v="30/06/2006"/>
    <s v="Action"/>
    <s v=" Comedy"/>
    <s v=" Crime"/>
    <n v="93"/>
    <s v="France, Mexico, USA"/>
    <s v="English"/>
    <s v="Spanish"/>
    <m/>
    <x v="724"/>
    <s v="Luc Besson, Robert Mark Kamen"/>
    <s v="Pen√©lope Cruz, Salma Hayek, Steve Zahn, Dwight Yoakam, Denis Arndt, Audra Blaser, Sam Shepard, Ismael 'East' Carlo, Gary Carlos Cervantes, Jos√© Mar√≠a Negri, Lenny Zundel, Edgar Vivar, Ernesto G√≥mez Cruz, Filiberto Estrella, Yomo Tlazotlalli"/>
    <x v="233"/>
    <s v="Pen√©lope Cruz, Salma Hayek"/>
    <s v="In turn-of-the-century Mexico, two very different women become a bank-robbing duo in an effort to combat a ruthless enforcer terrorizing their town."/>
    <s v="In turn-of-the-century Mexico,"/>
    <n v="5.7"/>
    <n v="33675"/>
    <m/>
    <s v="EUR 32000000"/>
    <x v="4"/>
    <m/>
    <m/>
    <n v="18381890"/>
    <n v="84"/>
  </r>
  <r>
    <s v="tt0368226"/>
    <x v="1019"/>
    <x v="4"/>
    <d v="2004-03-03T00:00:00"/>
    <s v="Drama"/>
    <m/>
    <m/>
    <n v="99"/>
    <s v="USA"/>
    <s v="English"/>
    <m/>
    <m/>
    <x v="725"/>
    <s v="Tommy Wiseau"/>
    <s v="Tommy Wiseau, Juliette Danielle, Greg Sestero, Philip Haldiman, Carolyn Minnott, Robyn Paris, Mike Holmes, Dan Janjigian, Kyle Vogt, Greg Ellery, Piper Gore, Kari McDermott, Jennifer Vanderbliek, Bennett Dunn, Padma Moyer"/>
    <x v="619"/>
    <s v="Tommy Wiseau, Juliette Danielle"/>
    <s v="Johnny is a successful bank executive who lives quietly in a San Francisco townhouse with his future wife Lisa. One day she unscrupulously seduces his best friend Mark. Nothing will ever be the same again."/>
    <s v="Johnny is a successful bank executive"/>
    <n v="3.7"/>
    <n v="80248"/>
    <n v="8439489.1304347795"/>
    <n v="6000000"/>
    <x v="819"/>
    <n v="549602"/>
    <n v="6895979.7107173894"/>
    <n v="4902652"/>
    <n v="639"/>
  </r>
  <r>
    <s v="tt0416960"/>
    <x v="1020"/>
    <x v="5"/>
    <s v="21/04/2004"/>
    <s v="Comedy"/>
    <s v=" Drama"/>
    <m/>
    <n v="115"/>
    <s v="Iran"/>
    <s v="Persian"/>
    <m/>
    <m/>
    <x v="726"/>
    <s v="Peyman Ghassemkhani"/>
    <s v="Parviz Parastui, Bahram Ebrahimi, Shahrokh Foroutanian, Farideh Sepah Mansour, Maedeh Tahmasebi, Ali Kooshesh, Ali Akbar Alikhani, Ali Abedini, Ra'na Azadivar, Amirhosein Gholami Ebtekar, Hamidrezashakeri, Ali Hasani, Cyrus Hemati, Reza Mirzaei, Farzin Mohades"/>
    <x v="620"/>
    <s v="Parviz Parastui, Bahram Ebrahimi"/>
    <s v="A recently jailed petty thief disguises as a Mullah and succeeds in escaping; but has to stay in the Mullah' role longer than he expected to."/>
    <s v="A recently jailed petty thief"/>
    <n v="8.5"/>
    <n v="13756"/>
    <m/>
    <m/>
    <x v="4"/>
    <m/>
    <m/>
    <m/>
    <n v="16"/>
  </r>
  <r>
    <s v="tt0368447"/>
    <x v="1021"/>
    <x v="5"/>
    <s v="29/10/2004"/>
    <s v="Drama"/>
    <s v=" Mystery"/>
    <s v=" Thriller"/>
    <n v="108"/>
    <s v="USA"/>
    <s v="English"/>
    <m/>
    <m/>
    <x v="225"/>
    <s v="M. Night Shyamalan"/>
    <s v="Bryce Dallas Howard, Joaquin Phoenix, Adrien Brody, William Hurt, Sigourney Weaver, Brendan Gleeson, Cherry Jones, Celia Weston, John Christopher Jones, Frank Collison, Jayne Atkinson, Judy Greer, Fran Kranz, Michael Pitt, Jesse Eisenberg"/>
    <x v="547"/>
    <s v="Bryce Dallas Howard"/>
    <s v="A series of events tests the beliefs of a small isolated countryside village."/>
    <s v="A series of events tests the beliefs"/>
    <n v="6.5"/>
    <n v="238570"/>
    <n v="82205717.310746402"/>
    <n v="60000000"/>
    <x v="820"/>
    <n v="114197520"/>
    <n v="351700062.72482783"/>
    <n v="256697520"/>
    <n v="2064"/>
  </r>
  <r>
    <s v="tt0417056"/>
    <x v="1022"/>
    <x v="7"/>
    <d v="2007-08-02T00:00:00"/>
    <s v="Comedy"/>
    <m/>
    <m/>
    <n v="91"/>
    <s v="USA, Mexico"/>
    <s v="English"/>
    <m/>
    <m/>
    <x v="727"/>
    <s v="Cheryl Guerriero, Anna Obropta"/>
    <s v="Paris Hilton, Paula Garc√©s, Sarah Carter, Simon Rex, Geoffrey Arend, Alexis Thorpe, Bianca Lawson, Noureen DeWulf, Kerri Kenney, Amanda Aday, Diva Zappa, Amanda Rowan, Sarai Howard, Greg Cipes, Randy Spelling"/>
    <x v="621"/>
    <s v="Paris Hilton, Paula Garc√©s"/>
    <s v="At South Beach University, a beautiful sorority president takes in a group of unconventional freshman girls seeking acceptance into her house."/>
    <s v="At South Beach University, a beautiful"/>
    <n v="1.8"/>
    <n v="16723"/>
    <m/>
    <n v="8300000"/>
    <x v="4"/>
    <m/>
    <m/>
    <n v="1751490"/>
    <n v="88"/>
  </r>
  <r>
    <s v="tt0368578"/>
    <x v="1023"/>
    <x v="2"/>
    <d v="2005-04-03T00:00:00"/>
    <s v="Adventure"/>
    <s v=" Comedy"/>
    <s v=" Family"/>
    <n v="95"/>
    <s v="USA, Canada"/>
    <s v="English"/>
    <m/>
    <m/>
    <x v="53"/>
    <s v="Steven Gary Banks, Claudia Grazioso"/>
    <s v="Ice Cube, Nia Long, Aleisha Allen, Philip Bolden, Jay Mohr, M.C. Gainey, Tracy Morgan, Henry Simmons, Ray Galletti, Viv Leacock, Casey Dubois, J.B. McEown, Kenyan Lewis, Daniel Cudmore, Tim Perez"/>
    <x v="153"/>
    <s v="Ice Cube, Nia Long, Aleisha Allen"/>
    <s v="To impress a foxy divorcee, ladies' man Nick offers to take her kids on an extended road trip, unaware of the torture he's in for."/>
    <s v="To impress a foxy divorcee, ladies'"/>
    <n v="4.7"/>
    <n v="28859"/>
    <n v="42406308.243727677"/>
    <n v="32000000"/>
    <x v="821"/>
    <n v="82674398"/>
    <n v="129761531.43724039"/>
    <n v="97918663"/>
    <n v="164"/>
  </r>
  <r>
    <s v="tt0368709"/>
    <x v="1024"/>
    <x v="2"/>
    <d v="2005-04-11T00:00:00"/>
    <s v="Comedy"/>
    <s v=" Drama"/>
    <s v=" Romance"/>
    <n v="123"/>
    <s v="USA"/>
    <s v="English"/>
    <m/>
    <m/>
    <x v="117"/>
    <s v="Cameron Crowe"/>
    <s v="Orlando Bloom, Kirsten Dunst, Susan Sarandon, Alec Baldwin, Bruce McGill, Judy Greer, Jessica Biel, Paul Schneider, Loudon Wainwright III, Gailard Sartain, Jed Rees, Paula Deen, Dan Biggers, Alice Marie Crowe, Tim Devitt"/>
    <x v="622"/>
    <s v="Orlando Bloom, Kirsten Dunst"/>
    <s v="During a hometown memorial for his Kentucky-born father, a young man begins an unexpected romance with a too-good-to-be-true stewardess."/>
    <s v="During a hometown memorial for"/>
    <n v="6.4"/>
    <n v="66652"/>
    <n v="59633870.967742048"/>
    <n v="45000000"/>
    <x v="822"/>
    <n v="26850426"/>
    <n v="69127604.428960711"/>
    <n v="52164016"/>
    <n v="521"/>
  </r>
  <r>
    <s v="tt0417397"/>
    <x v="1025"/>
    <x v="2"/>
    <s v="29/09/2005"/>
    <s v="Action"/>
    <s v=" Drama"/>
    <s v=" History"/>
    <n v="139"/>
    <s v="Finland, Russia, Ukraine"/>
    <s v="Russian"/>
    <m/>
    <m/>
    <x v="728"/>
    <s v="Iskander Galiev, Yuriy Korotkov"/>
    <s v="Artur Smolyaninov, Aleksey Chadov, Konstantin Kryukov, Ivan Kokorin, Mikhail Evlanov, Artyom Mikhalkov, Soslan Fidarov, Ivan Nikolaev, Mikhail Porechenkov, Fedor Bondarchuk, Dmitriy Mukhamadeev, Irina Rakhmanova, Amadu Mamadakov, Aleksandr Sheyn Jr., Aleksey Kravchenko"/>
    <x v="623"/>
    <s v="Artur Smolyaninov, Aleksey Chadov"/>
    <s v="Young Soviet Army recruits are stuck in the bloody war in Afghanistan, that was started by politicians."/>
    <s v="Young Soviet Army recruits are"/>
    <n v="7.1"/>
    <n v="19529"/>
    <m/>
    <n v="9500000"/>
    <x v="4"/>
    <m/>
    <m/>
    <n v="26146165"/>
    <n v="74"/>
  </r>
  <r>
    <s v="tt0368794"/>
    <x v="1026"/>
    <x v="8"/>
    <d v="2007-07-09T00:00:00"/>
    <s v="Biography"/>
    <s v=" Drama"/>
    <s v=" Music"/>
    <n v="135"/>
    <s v="Germany, Canada, USA, France"/>
    <s v="English"/>
    <m/>
    <m/>
    <x v="497"/>
    <s v="Todd Haynes, Oren Moverman"/>
    <s v="Cate Blanchett, Ben Whishaw, Christian Bale, Richard Gere, Marcus Carl Franklin, Heath Ledger, Kris Kristofferson, Don Francks, Roc LaFortune, Larry Day, Paul Cagelet, Brian R.C. Wilmes, Pierre-Alexandre Fortin, Richie Havens, Tyrone Benskin"/>
    <x v="204"/>
    <s v="Cate Blanchett, Ben Whishaw"/>
    <s v="Ruminations on the life of Bob Dylan, where six characters embody a different aspect of the musician's life and work."/>
    <s v="Ruminations on the life of Bob"/>
    <n v="6.9"/>
    <n v="55904"/>
    <n v="24964647.779996399"/>
    <n v="20000000"/>
    <x v="823"/>
    <n v="4017609"/>
    <n v="1704594859414194.5"/>
    <n v="11792542"/>
    <n v="238"/>
  </r>
  <r>
    <s v="tt0368891"/>
    <x v="1027"/>
    <x v="5"/>
    <d v="2004-07-12T00:00:00"/>
    <s v="Action"/>
    <s v=" Adventure"/>
    <s v=" Mystery"/>
    <n v="131"/>
    <s v="USA"/>
    <s v="English"/>
    <s v="Spanish"/>
    <m/>
    <x v="231"/>
    <s v="Jim Kouf, Cormac Wibberley"/>
    <s v="Nicolas Cage, Diane Kruger, Justin Bartha, Sean Bean, Jon Voight, Harvey Keitel, Christopher Plummer, David Dayan Fisher, Stewart Finlay-McLennan, Oleg Taktarov, Stephen A. Pope, Annie Parisse, Mark Pellegrino, Armando Riesco, Erik King"/>
    <x v="130"/>
    <s v="Nicolas Cage, Diane Kruger"/>
    <s v="A historian races to find the legendary Templar Treasure before a team of mercenaries."/>
    <s v="A historian races to find the"/>
    <n v="6.9"/>
    <n v="299339"/>
    <n v="137009528.851244"/>
    <n v="100000000"/>
    <x v="824"/>
    <n v="173008894"/>
    <n v="476124989.59183681"/>
    <n v="347512318"/>
    <n v="741"/>
  </r>
  <r>
    <s v="tt0368933"/>
    <x v="1028"/>
    <x v="5"/>
    <s v="21/01/2005"/>
    <s v="Comedy"/>
    <s v=" Family"/>
    <s v=" Romance"/>
    <n v="113"/>
    <s v="USA"/>
    <s v="English"/>
    <s v="Greek"/>
    <s v="French"/>
    <x v="324"/>
    <s v="Meg Cabot, Gina Wendkos"/>
    <s v="Anne Hathaway, Julie Andrews, Hector Elizondo, John Rhys-Davies, Heather Matarazzo, Chris Pine, Callum Blue, Kathleen Marshall, Tom Poston, Joel McCrary, Kim Thomson, Raven-Symon√©, Larry Miller, Caroline Goodall, Sean O'Bryan"/>
    <x v="185"/>
    <s v="Anne Hathaway, Julie Andrews"/>
    <s v="Now settled in Genovia, Princess Mia faces a new revelation: she is being primed for an arranged marriage to an English suitor."/>
    <s v="Now settled in Genovia, Princess"/>
    <n v="5.8"/>
    <n v="72487"/>
    <n v="54803811.540497601"/>
    <n v="40000000"/>
    <x v="825"/>
    <n v="95170481"/>
    <n v="184599077.61826888"/>
    <n v="134734481"/>
    <n v="165"/>
  </r>
  <r>
    <s v="tt0417791"/>
    <x v="1029"/>
    <x v="5"/>
    <s v="15/10/2004"/>
    <s v="Comedy"/>
    <s v=" Drama"/>
    <m/>
    <n v="104"/>
    <s v="UK, Ireland, France"/>
    <s v="English"/>
    <m/>
    <m/>
    <x v="729"/>
    <s v="Jeffrey Caine, Christian O'Reilly"/>
    <s v="Steven Robertson, Alan King, Brenda Fricker, Ruth McCabe, James McAvoy, Anna Healy, Tom Hickey, Sarah Jane Drummey, Rachel Hanna, Emmet Kirwan, Romola Garai, Pat Shortt, Stanley Townsend, Derbhle Crotty, Donal Toolan"/>
    <x v="624"/>
    <s v="Steven Robertson, Alan King"/>
    <s v="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
    <s v="When the kinetic Rory moves into"/>
    <n v="7.8"/>
    <n v="14198"/>
    <m/>
    <m/>
    <x v="4"/>
    <n v="23844"/>
    <m/>
    <n v="1226577"/>
    <n v="91"/>
  </r>
  <r>
    <s v="tt0368975"/>
    <x v="1030"/>
    <x v="5"/>
    <d v="2004-09-07T00:00:00"/>
    <s v="Comedy"/>
    <s v=" Family"/>
    <s v=" Romance"/>
    <n v="89"/>
    <s v="USA"/>
    <s v="English"/>
    <m/>
    <m/>
    <x v="730"/>
    <s v="Elisa Bell"/>
    <s v="Alexa PenaVega, Mika Boorem, Jane Lynch, Sam Huntington, Sara Paxton, Brie Larson, Scout Taylor-Compton, Douglas Smith, Katija Pevec, Steve Carell, Jeff Garlin, Kallie Flynn Childress, Eileen Seton, Evan Peters, Hunter Parrish"/>
    <x v="625"/>
    <s v="Alexa PenaVega, Mika Boorem"/>
    <s v="Desperate to improve their social status, four best friends enter into an all-night scavenger hunt against the popular clique in their school."/>
    <s v="Desperate to improve their social"/>
    <n v="5.4"/>
    <n v="15180"/>
    <n v="13700952.8851244"/>
    <n v="10000000"/>
    <x v="826"/>
    <n v="9436390"/>
    <n v="13896906.653478026"/>
    <n v="10143022"/>
    <n v="78"/>
  </r>
  <r>
    <s v="tt0418362"/>
    <x v="1031"/>
    <x v="5"/>
    <s v="30/07/2004"/>
    <s v="Comedy"/>
    <s v=" Drama"/>
    <s v=" Musical"/>
    <n v="163"/>
    <s v="India"/>
    <s v="Hindi"/>
    <m/>
    <m/>
    <x v="731"/>
    <s v="Anees Bazmee, Rumi Jaffery"/>
    <s v="Salman Khan, Akshay Kumar, Priyanka Chopra, Amrish Puri, Rajpal Yadav, Satish Shah, Supriya Karnik, Kader Khan, Rekha Rao, Shashikala, Upasna Singh, Amrita Arora, Dinyar Contractor, Parth Dave, Kurush Deboo"/>
    <x v="470"/>
    <s v="Salman Khan, Akshay Kumar"/>
    <s v="Sameer, fast at losing his temper is re-located to Goa where he falls in love with Rani. But Sameer's new roommate Sunny, has some plans of his own."/>
    <s v="Sameer, fast at losing his temper"/>
    <n v="6.7"/>
    <n v="13339"/>
    <m/>
    <m/>
    <x v="4"/>
    <n v="915728"/>
    <m/>
    <n v="1998096"/>
    <n v="24"/>
  </r>
  <r>
    <s v="tt0418455"/>
    <x v="1032"/>
    <x v="2"/>
    <s v="28/04/2006"/>
    <s v="Comedy"/>
    <s v=" Crime"/>
    <s v=" Drama"/>
    <n v="94"/>
    <s v="Denmark, Germany"/>
    <s v="Danish"/>
    <m/>
    <m/>
    <x v="458"/>
    <s v="Anders Thomas Jensen"/>
    <s v="Ulrich Thomsen, Mads Mikkelsen, Nicolas Bro, Paprika Steen, Ali Kazim, Ole Thestrup, Nikolaj Lie Kaas, Gyrd L√∏fquist, Lars Ranthe, Peter Reichhardt, Tomas Villum Jensen, Peter Lambert, Solvej K. Christensen, Rasmus Rise, Jacob-Ole Remming"/>
    <x v="626"/>
    <s v="Ulrich Thomsen, Mads Mikkelsen"/>
    <s v="A neo-nazi sentenced to community service at a church clashes with the blindly devotional priest."/>
    <s v="A neo-nazi sentenced to community"/>
    <n v="7.8"/>
    <n v="44492"/>
    <m/>
    <m/>
    <x v="4"/>
    <n v="1305"/>
    <m/>
    <n v="2421577"/>
    <n v="63"/>
  </r>
  <r>
    <s v="tt0369226"/>
    <x v="1033"/>
    <x v="2"/>
    <s v="29/07/2005"/>
    <s v="Action"/>
    <s v=" Horror"/>
    <s v=" Sci-Fi"/>
    <n v="99"/>
    <s v="Canada, Germany, USA"/>
    <s v="English"/>
    <m/>
    <m/>
    <x v="556"/>
    <s v="Elan Mastai, Michael Roesch"/>
    <s v="Christian Slater, Tara Reid, Stephen Dorff, Frank C. Turner, Matthew Walker, Will Sanderson, Mark Acheson, Darren Shahlavi, Karin Konoval, Craig Bruhnanski, Kwesi Ameyaw, Dustyn Arthurs, Catherine Lough Haggquist, Ed Anders, Brad Turner"/>
    <x v="627"/>
    <s v="Christian Slater, Tara Reid"/>
    <s v="A detective of the paranormal slowly unravels mysterious events with deadly results."/>
    <s v="A detective of the paranormal"/>
    <n v="2.4"/>
    <n v="41383"/>
    <n v="26503942.652329799"/>
    <n v="20000000"/>
    <x v="827"/>
    <n v="5178569"/>
    <n v="16821581.956451643"/>
    <n v="12693645"/>
    <n v="533"/>
  </r>
  <r>
    <s v="tt0369339"/>
    <x v="1034"/>
    <x v="5"/>
    <s v="15/10/2004"/>
    <s v="Crime"/>
    <s v=" Drama"/>
    <s v=" Thriller"/>
    <n v="120"/>
    <s v="USA"/>
    <s v="English"/>
    <s v="Spanish"/>
    <s v="French"/>
    <x v="327"/>
    <s v="Stuart Beattie"/>
    <s v="Tom Cruise, Jamie Foxx, Jada Pinkett Smith, Mark Ruffalo, Peter Berg, Bruce McGill, Irma P. Hall, Barry Shabaka Henley, Richard T. Jones, Klea Scott, Bodhi Elfman, Debi Mazar, Javier Bardem, Emilio Rivera, Jamie McBride"/>
    <x v="9"/>
    <s v="Tom Cruise, Jamie Foxx"/>
    <s v="A cab driver finds himself the hostage of an engaging contract killer as he makes his rounds from hit to hit during one night in Los Angeles."/>
    <s v="A cab driver finds himself the"/>
    <n v="7.5"/>
    <n v="352788"/>
    <n v="89056193.753308594"/>
    <n v="65000000"/>
    <x v="828"/>
    <n v="101005703"/>
    <n v="302690623.92612481"/>
    <n v="220926695"/>
    <n v="898"/>
  </r>
  <r>
    <s v="tt0369436"/>
    <x v="1035"/>
    <x v="6"/>
    <s v="23/01/2009"/>
    <s v="Comedy"/>
    <s v=" Drama"/>
    <s v=" Romance"/>
    <n v="88"/>
    <s v="Germany, USA"/>
    <s v="English"/>
    <m/>
    <m/>
    <x v="732"/>
    <s v="Matt Allen, Caleb Wilson"/>
    <s v="Vince Vaughn, Reese Witherspoon, Robert Duvall, Sissy Spacek, Jon Voight, Jon Favreau, Mary Steenburgen, Dwight Yoakam, Tim McGraw, Kristin Chenoweth, Katy Mixon, Colleen Camp, Jeanette Miller, Jack Donner, Steve Wiebe"/>
    <x v="599"/>
    <s v="Vince Vaughn, Reese Witherspoon"/>
    <s v="A couple struggles to visit all four of their divorced parents on Christmas."/>
    <s v="A couple struggles to visit all"/>
    <n v="5.7"/>
    <n v="61716"/>
    <n v="96166240.13599439"/>
    <n v="80000000"/>
    <x v="829"/>
    <n v="120146040"/>
    <n v="197276291.71321812"/>
    <n v="164112721"/>
    <n v="152"/>
  </r>
  <r>
    <s v="tt0369441"/>
    <x v="1036"/>
    <x v="2"/>
    <s v="27/01/2006"/>
    <s v="Comedy"/>
    <s v=" Crime"/>
    <m/>
    <n v="90"/>
    <s v="USA"/>
    <s v="English"/>
    <s v="Spanish"/>
    <m/>
    <x v="733"/>
    <s v="Judd Apatow, Nicholas Stoller"/>
    <s v="Jim Carrey, T√©a Leoni, Alec Baldwin, Richard Jenkins, Angie Harmon, John Michael Higgins, Richard Burgi, Carlos Jacott, Aaron Michael Drozin, Gloria Garayua, Michelle Arthur, Stacey Travis, Timm Sharp, David Herman, Dempsey Pappion"/>
    <x v="89"/>
    <s v="Jim Carrey, T√©a Leoni"/>
    <s v="When an affluent couple lose all their money following a series of blunders, they turn to a life of crime to make ends meet."/>
    <s v="When an affluent couple lose all"/>
    <n v="6.2"/>
    <n v="132575"/>
    <n v="132519713.261649"/>
    <n v="100000000"/>
    <x v="830"/>
    <n v="110332737"/>
    <n v="271243865.65329802"/>
    <n v="204681899"/>
    <n v="292"/>
  </r>
  <r>
    <s v="tt0369610"/>
    <x v="1037"/>
    <x v="16"/>
    <d v="2015-11-06T00:00:00"/>
    <s v="Action"/>
    <s v=" Adventure"/>
    <s v=" Sci-Fi"/>
    <n v="124"/>
    <s v="USA"/>
    <s v="English"/>
    <m/>
    <m/>
    <x v="734"/>
    <s v="Rick Jaffa, Amanda Silver"/>
    <s v="Chris Pratt, Bryce Dallas Howard, Irrfan Khan, Vincent D'Onofrio, Ty Simpkins, Nick Robinson, Jake Johnson, Omar Sy, BD Wong, Judy Greer, Lauren Lapkus, Brian Tee, Katie McGrath, Andy Buckley, Eric Edelstein"/>
    <x v="628"/>
    <s v="Chris Pratt, Bryce Dallas Howard"/>
    <s v="A new theme park, built on the original site of Jurassic Park, creates a genetically modified hybrid dinosaur, the Indominus Rex, which escapes containment and goes on a killing spree."/>
    <s v="A new theme park, built on the"/>
    <n v="7"/>
    <n v="569512"/>
    <n v="163792681.53761101"/>
    <n v="150000000"/>
    <x v="831"/>
    <n v="652270625"/>
    <n v="1823996878.3803837"/>
    <n v="1670401444"/>
    <n v="1537"/>
  </r>
  <r>
    <s v="tt0418832"/>
    <x v="1038"/>
    <x v="2"/>
    <d v="2006-03-03T00:00:00"/>
    <s v="Drama"/>
    <s v=" Romance"/>
    <m/>
    <n v="93"/>
    <s v="Canada"/>
    <s v="English"/>
    <s v="Spanish"/>
    <m/>
    <x v="735"/>
    <s v="Tamara Berger, Clement Virgo"/>
    <s v="Lauren Lee Smith, Eric Balfour, Polly Shannon, Mayko Nguyen, Michael Facciolo, Kate Lynch, Ron White, Kristin Lehman, Don Francks, Richard Chevolleau, Frank Chiesurin, Nicola Lipman, Theresa Tova"/>
    <x v="629"/>
    <s v="Lauren Lee Smith, Eric Balfour"/>
    <s v="An outgoing, sexually aggressive young woman meets and begins a torrid affair with an equally aggressive young man in which their affair begins to bring a strain on their personal lives."/>
    <s v="An outgoing, sexually aggressive"/>
    <n v="5.3"/>
    <n v="14179"/>
    <m/>
    <s v="CAD 2200000"/>
    <x v="4"/>
    <m/>
    <m/>
    <n v="172087"/>
    <n v="73"/>
  </r>
  <r>
    <s v="tt0419058"/>
    <x v="1039"/>
    <x v="7"/>
    <d v="2006-09-06T00:00:00"/>
    <s v="Comedy"/>
    <s v=" Crime"/>
    <m/>
    <n v="153"/>
    <s v="India"/>
    <s v="Hindi"/>
    <m/>
    <m/>
    <x v="736"/>
    <s v="Neeraj Vora"/>
    <s v="Akshay Kumar, Sunil Shetty, Paresh Rawal, Bipasha Basu, Rimi Sen, Johnny Lever, Rajpal Yadav, Sharat Saxena, Manoj Joshi, Milind Gunaji, Suresh Menon, Ravi Kishan, Dinesh Hingoo, Tiku Talsania, Kiku Sharda"/>
    <x v="630"/>
    <s v="Akshay Kumar, Sunil Shetty"/>
    <s v="Baburao, Raju and Shyam are living happily after having risen from rags to riches. Still, money brings the joy of riches and with it the greed to make more money. And so, with a don as an unknowing investor, Raju initiates a new game."/>
    <s v="Baburao, Raju and Shyam are living"/>
    <n v="6.9"/>
    <n v="16767"/>
    <m/>
    <m/>
    <x v="4"/>
    <m/>
    <m/>
    <n v="887272"/>
    <n v="82"/>
  </r>
  <r>
    <s v="tt0369735"/>
    <x v="1040"/>
    <x v="2"/>
    <d v="2005-07-10T00:00:00"/>
    <s v="Comedy"/>
    <s v=" Romance"/>
    <m/>
    <n v="101"/>
    <s v="USA, Germany"/>
    <s v="English"/>
    <m/>
    <m/>
    <x v="335"/>
    <s v="Anya Kochoff"/>
    <s v="Jennifer Lopez, Jane Fonda, Michael Vartan, Wanda Sykes, Adam Scott, Monet Mazur, Annie Parisse, Will Arnett, Elaine Stritch, Stephen Dunham, Randee Heller, Mark Moses, Tomiko Fraser, Rochelle Flexer, Wayne Nickel"/>
    <x v="175"/>
    <s v="Jennifer Lopez, Jane Fonda"/>
    <s v="The love life of Charlotte is reduced to an endless string of disastrous blind dates, until she meets the perfect man, Kevin. Unfortunately, his merciless mother will do anything to destroy their relationship."/>
    <s v="The love life of Charlotte is"/>
    <n v="5.6"/>
    <n v="55526"/>
    <n v="56983476.702509068"/>
    <n v="43000000"/>
    <x v="832"/>
    <n v="82931301"/>
    <n v="206011603.98462406"/>
    <n v="155457327"/>
    <n v="250"/>
  </r>
  <r>
    <s v="tt0370032"/>
    <x v="1041"/>
    <x v="7"/>
    <s v="16/06/2006"/>
    <s v="Action"/>
    <s v=" Sci-Fi"/>
    <m/>
    <n v="88"/>
    <s v="USA"/>
    <s v="English"/>
    <s v="Vietnamese"/>
    <m/>
    <x v="279"/>
    <s v="Kurt Wimmer"/>
    <s v="Milla Jovovich, Cameron Bright, Nick Chinlund, Sebastien Andrieu, Ida Martin, William Fichtner, David E. Collier, Kieran O'Rorke, Digger Mesch, Ryan Martin, Steven Calcote, Ricardo Mamood-Vega, Mike Smith, Clay Cullen, Jennifer Caputo"/>
    <x v="467"/>
    <s v="Milla Jovovich, Cameron Bright"/>
    <s v="A beautiful h√¶mophage infected with a virus that gives her superhuman powers has to protect a boy in a futuristic world, who is thought to be carrying antigens that would destroy all h√¶mophages."/>
    <s v="A beautiful h√¶mophage infected"/>
    <n v="4.4000000000000004"/>
    <n v="78768"/>
    <n v="38513541.666666605"/>
    <n v="30000000"/>
    <x v="833"/>
    <n v="18535812"/>
    <n v="39887462.198020764"/>
    <n v="31070211"/>
    <n v="849"/>
  </r>
  <r>
    <s v="tt0370263"/>
    <x v="1042"/>
    <x v="5"/>
    <s v="19/11/2004"/>
    <s v="Action"/>
    <s v=" Adventure"/>
    <s v=" Horror"/>
    <n v="101"/>
    <s v="USA, UK, Czech Republic, Canada, Germany"/>
    <s v="English"/>
    <s v="Italian"/>
    <m/>
    <x v="10"/>
    <s v="Dan O'Bannon, Ronald Shusett"/>
    <s v="Sanaa Lathan, Raoul Bova, Lance Henriksen, Ewen Bremner, Colin Salmon, Tommy Flanagan, Joseph Rye, Agathe de La Boulaye, Carsten Norgaard, Sam Troughton, Petr J√°kl, Pavel Bezdek, Kieran Bew, Carsten Voigt, Jan Filipensk√Ω"/>
    <x v="631"/>
    <s v="Sanaa Lathan, Raoul Bova"/>
    <s v="During an archaeological expedition on Bouvet√∏ya Island in Antarctica, a team of archaeologists and other scientists find themselves caught up in a battle between the two legends. Soon, the team realize that only one species can win."/>
    <s v="During an archaeological expedition"/>
    <n v="5.6"/>
    <n v="181945"/>
    <n v="82205717.310746402"/>
    <n v="60000000"/>
    <x v="834"/>
    <n v="80282231"/>
    <n v="243092020.06347266"/>
    <n v="177427090"/>
    <n v="1351"/>
  </r>
  <r>
    <s v="tt0371246"/>
    <x v="1043"/>
    <x v="5"/>
    <s v="15/04/2005"/>
    <s v="Comedy"/>
    <s v=" Drama"/>
    <s v=" Romance"/>
    <n v="131"/>
    <s v="USA"/>
    <s v="English"/>
    <s v="Spanish"/>
    <m/>
    <x v="737"/>
    <s v="James L. Brooks"/>
    <s v="Adam Sandler, T√©a Leoni, Paz Vega, Cloris Leachman, Shelbie Bruce, Sarah Steele, Ian Donovan Hyland, Victoria Luna, Cecilia Su√°rez, Ricardo Molina, Brenda Canela, Eddy Martin, Nicole Nieth, Jamie Kaler, James Lancaster"/>
    <x v="123"/>
    <s v="Adam Sandler, T√©a Leoni"/>
    <s v="A woman and her daughter emigrate from Mexico for a better life in America, where they start working for a family where the patriarch is a newly celebrated chef with an insecure wife."/>
    <s v="A woman and her daughter emigrate"/>
    <n v="6.4"/>
    <n v="77478"/>
    <n v="109607623.0809952"/>
    <n v="80000000"/>
    <x v="835"/>
    <n v="42726869"/>
    <n v="75999396.648459479"/>
    <n v="55470154"/>
    <n v="364"/>
  </r>
  <r>
    <s v="tt0371257"/>
    <x v="1044"/>
    <x v="2"/>
    <s v="24/02/2006"/>
    <s v="Drama"/>
    <s v=" Mystery"/>
    <s v=" Thriller"/>
    <n v="99"/>
    <s v="USA"/>
    <s v="English"/>
    <m/>
    <m/>
    <x v="472"/>
    <s v="David Benioff"/>
    <s v="Ewan McGregor, Ryan Gosling, Kate Burton, Naomi Watts, Elizabeth Reaser, Bob Hoskins, Janeane Garofalo, BD Wong, John Tormey, Jos√© Ram√≥n Rosario, Becky Ann Baker, Lisa Kron, Gregory Mitchell, John Dominici, Jessica Hecht"/>
    <x v="19"/>
    <s v="Ewan McGregor, Ryan Gosling"/>
    <s v="This movie focuses on the attempts of a psychiatrist to prevent one of his patients from committing suicide while trying to maintain his own grip on reality."/>
    <s v="This movie focuses on the attempts"/>
    <n v="6.8"/>
    <n v="73454"/>
    <n v="66259856.630824499"/>
    <n v="50000000"/>
    <x v="836"/>
    <n v="3626883"/>
    <n v="11242703.45810038"/>
    <n v="8483797"/>
    <n v="390"/>
  </r>
  <r>
    <s v="tt0371606"/>
    <x v="1045"/>
    <x v="2"/>
    <d v="2005-02-12T00:00:00"/>
    <s v="Animation"/>
    <s v=" Adventure"/>
    <s v=" Comedy"/>
    <n v="81"/>
    <s v="USA"/>
    <s v="English"/>
    <m/>
    <m/>
    <x v="17"/>
    <s v="Mark Dindal, Mark Kennedy"/>
    <s v="Zach Braff, Garry Marshall, Don Knotts, Patrick Stewart, Amy Sedaris, Steve Zahn, Joan Cusack, Wallace Shawn, Harry Shearer, Fred Willard, Catherine O'Hara, Patrick Warburton, Adam West, Mark Walton, Mark Dindal"/>
    <x v="519"/>
    <s v="Zach Braff, Garry Marshall"/>
    <s v="After ruining his reputation with the town, a courageous chicken must come to the rescue of his fellow citizens when aliens start an invasion."/>
    <s v="After ruining his reputation with"/>
    <n v="5.7"/>
    <n v="84176"/>
    <n v="198779569.89247349"/>
    <n v="150000000"/>
    <x v="837"/>
    <n v="135386665"/>
    <n v="416685493.99286819"/>
    <n v="314432837"/>
    <n v="283"/>
  </r>
  <r>
    <s v="tt0371724"/>
    <x v="1046"/>
    <x v="2"/>
    <d v="2005-12-08T00:00:00"/>
    <s v="Adventure"/>
    <s v=" Comedy"/>
    <s v=" Sci-Fi"/>
    <n v="109"/>
    <s v="UK, USA"/>
    <s v="English"/>
    <m/>
    <m/>
    <x v="738"/>
    <s v="Douglas Adams, Douglas Adams"/>
    <s v="Bill Bailey, Anna Chancellor, Warwick Davis, Yasiin Bey, Zooey Deschanel, Su Elliot, Martin Freeman, Stephen Fry, Richard Griffiths, Dominique Jackson, Simon Jones, Thomas Lennon, Mark Longhurst, Kelly Macdonald, John Malkovich"/>
    <x v="632"/>
    <s v="Bill Bailey, Anna Chancellor"/>
    <s v="Mere seconds before the Earth is to be demolished by an alien construction crew, journeyman Arthur Dent is swept off the planet by his friend Ford Prefect, a researcher penning a new edition of &quot;The Hitchhiker's Guide to the Galaxy.&quot;"/>
    <s v="Mere seconds before the Earth"/>
    <n v="6.8"/>
    <n v="184355"/>
    <n v="66259856.630824499"/>
    <n v="50000000"/>
    <x v="838"/>
    <n v="51085416"/>
    <n v="138454497.30351281"/>
    <n v="104478416"/>
    <n v="1102"/>
  </r>
  <r>
    <s v="tt0371746"/>
    <x v="1047"/>
    <x v="6"/>
    <d v="2008-01-05T00:00:00"/>
    <s v="Action"/>
    <s v=" Adventure"/>
    <s v=" Sci-Fi"/>
    <n v="126"/>
    <s v="USA, Canada"/>
    <s v="English"/>
    <s v="Persian"/>
    <s v="Urdu"/>
    <x v="247"/>
    <s v="Mark Fergus, Hawk Ostby"/>
    <s v="Robert Downey Jr., Terrence Howard, Jeff Bridges, Gwyneth Paltrow, Leslie Bibb, Shaun Toub, Faran Tahir, Clark Gregg, Bill Smitrovich, Sayed Badreya, Paul Bettany, Jon Favreau, Peter Billingsley, Tim Guinee, Will Lyman"/>
    <x v="633"/>
    <s v="Robert Downey Jr., Terrence Howard"/>
    <s v="After being held captive in an Afghan cave, billionaire engineer Tony Stark creates a unique weaponized suit of armor to fight evil."/>
    <s v="After being held captive in an"/>
    <n v="7.9"/>
    <n v="920706"/>
    <n v="168290920.2379902"/>
    <n v="140000000"/>
    <x v="839"/>
    <n v="319034126"/>
    <n v="704172781.99707854"/>
    <n v="585796247"/>
    <n v="1329"/>
  </r>
  <r>
    <s v="tt0372183"/>
    <x v="1048"/>
    <x v="5"/>
    <s v="24/09/2004"/>
    <s v="Action"/>
    <s v=" Mystery"/>
    <s v=" Thriller"/>
    <n v="108"/>
    <s v="USA, Germany"/>
    <s v="English"/>
    <s v="Russian"/>
    <s v="German"/>
    <x v="739"/>
    <s v="Robert Ludlum, Tony Gilroy"/>
    <s v="Matt Damon, Franka Potente, Brian Cox, Julia Stiles, Karl Urban, Gabriel Mann, Joan Allen, Marton Csokas, Tom Gallop, John Bedford Lloyd, Ethan Sandler, Michelle Monaghan, Karel Roden, Tomas Arana, Oksana Akinshina"/>
    <x v="46"/>
    <s v="Matt Damon, Franka Potente"/>
    <s v="When Jason Bourne is framed for a CIA operation gone awry, he is forced to resume his former life as a trained assassin to survive."/>
    <s v="When Jason Bourne is framed for"/>
    <n v="7.7"/>
    <n v="427227"/>
    <n v="102757146.63843299"/>
    <n v="75000000"/>
    <x v="840"/>
    <n v="176241941"/>
    <n v="398472031.79014808"/>
    <n v="290835269"/>
    <n v="849"/>
  </r>
  <r>
    <s v="tt0372237"/>
    <x v="1049"/>
    <x v="2"/>
    <s v="19/08/2005"/>
    <s v="Comedy"/>
    <s v=" Romance"/>
    <m/>
    <n v="105"/>
    <s v="USA"/>
    <s v="English"/>
    <m/>
    <m/>
    <x v="625"/>
    <s v="William Rose, David Ronn"/>
    <s v="Bernie Mac, Ashton Kutcher, Zoe Saldana, Judith Scott, Hal Williams, Kellee Stewart, Robert Curtis Brown, RonReaco Lee, Paula Newsome, Phil Reeves, Sherri Shepherd, Nicole Sullivan, Jessica Cauffiel, JoNell Kennedy, Niecy Nash"/>
    <x v="543"/>
    <s v="Bernie Mac, Ashton Kutcher"/>
    <s v="A young woman, Theresa, brings her boyfriend, Simon, home to meet her parents and surprise them with the news of their engagement. Another surprise: Simon is white."/>
    <s v="A young woman, Theresa, brings"/>
    <n v="5.9"/>
    <n v="39782"/>
    <n v="46381899.641577147"/>
    <n v="35000000"/>
    <x v="841"/>
    <n v="68915888"/>
    <n v="136656271.05440885"/>
    <n v="103121466"/>
    <n v="163"/>
  </r>
  <r>
    <s v="tt0372532"/>
    <x v="1050"/>
    <x v="2"/>
    <s v="29/04/2005"/>
    <s v="Comedy"/>
    <s v=" Romance"/>
    <m/>
    <n v="90"/>
    <s v="USA, UK"/>
    <s v="English"/>
    <m/>
    <m/>
    <x v="740"/>
    <s v="Elizabeth Young, Dana Fox"/>
    <s v="Debra Messing, Dermot Mulroney, Amy Adams, Jack Davenport, Sarah Parish, Jeremy Sheffield, Peter Egan, Holland Taylor, Jolyon James, C. Gerod Harris, Martin Barrett, Jay Simon, Ivana Horvat, Linda Dobell, Helen Lindsay"/>
    <x v="634"/>
    <s v="Debra Messing, Dermot Mulroney"/>
    <s v="Single-girl anxiety causes Kat Ellis to hire a male escort to pose as her boyfriend at her sister's wedding. Her plan, an attempt to dupe her ex-fianc√©, who dumped her a couple years prior, proves to be her undoing."/>
    <s v="Single-girl anxiety causes Kat"/>
    <n v="6.2"/>
    <n v="47567"/>
    <n v="19877956.989247348"/>
    <n v="15000000"/>
    <x v="842"/>
    <n v="31726995"/>
    <n v="62411757.148315534"/>
    <n v="47096206"/>
    <n v="265"/>
  </r>
  <r>
    <s v="tt0372588"/>
    <x v="1051"/>
    <x v="5"/>
    <s v="13/05/2005"/>
    <s v="Action"/>
    <s v=" Comedy"/>
    <m/>
    <n v="98"/>
    <s v="USA, Germany"/>
    <s v="English"/>
    <s v="French"/>
    <s v="Klingon"/>
    <x v="741"/>
    <s v="Trey Parker, Matt Stone"/>
    <s v="Trey Parker, Matt Stone, Kristen Miller, Masasa Moyo, Daran Norris, Phil Hendrie, Maurice LaMarche, Chelsea Marguerite, Jeremy Shada, Fred Tatasciore"/>
    <x v="635"/>
    <s v="Trey Parker, Matt Stone"/>
    <s v="Popular Broadway actor Gary Johnston is recruited by the elite counter-terrorism organization Team America: World Police. As the world begins to crumble around him, he must battle with terrorists, celebrities and falling in love."/>
    <s v="Popular Broadway actor Gary Johnston"/>
    <n v="7.2"/>
    <n v="157558"/>
    <n v="43843049.232398078"/>
    <n v="32000000"/>
    <x v="843"/>
    <n v="32786074"/>
    <n v="69637693.479502365"/>
    <n v="50826898"/>
    <n v="721"/>
  </r>
  <r>
    <s v="tt0372784"/>
    <x v="1052"/>
    <x v="2"/>
    <s v="17/06/2005"/>
    <s v="Action"/>
    <s v=" Adventure"/>
    <m/>
    <n v="140"/>
    <s v="USA, UK"/>
    <s v="English"/>
    <s v="Mandarin"/>
    <m/>
    <x v="194"/>
    <s v="Bob Kane, David S. Goyer"/>
    <s v="Christian Bale, Michael Caine, Liam Neeson, Katie Holmes, Gary Oldman, Cillian Murphy, Tom Wilkinson, Rutger Hauer, Ken Watanabe, Mark Boone Junior, Linus Roache, Morgan Freeman, Larry Holden, Gerard Murphy, Colin McFarlane"/>
    <x v="37"/>
    <s v="Christian Bale, Michael Caine"/>
    <s v="After training with his mentor, Batman begins his fight to free crime-ridden Gotham City from corruption."/>
    <s v="After training with his mentor,"/>
    <n v="8.1999999999999993"/>
    <n v="1278075"/>
    <n v="198779569.89247349"/>
    <n v="150000000"/>
    <x v="844"/>
    <n v="206852432"/>
    <n v="495166489.53111207"/>
    <n v="373654966"/>
    <n v="2911"/>
  </r>
  <r>
    <s v="tt0420251"/>
    <x v="1053"/>
    <x v="5"/>
    <s v="29/07/2005"/>
    <s v="Horror"/>
    <m/>
    <m/>
    <n v="118"/>
    <s v="Hong Kong, Japan, South Korea"/>
    <s v="Cantonese"/>
    <s v="Japanese"/>
    <s v="Korean"/>
    <x v="742"/>
    <s v="Haruko Fukushima, Pik Wah Lee"/>
    <s v="Bai Ling, Pauline Lau, Tony Ka Fai Leung, Meme Tian, Miriam Chin Wah Yeung, Sum-Yeung Wong, Kam-Mui Fung, Wai-Man Wu, Chak-Man Ho, Miki Yeung, So-Foon Wong, Kai-Piu Yau, Byung-hun Lee, Won-hee Im, Hye-jeong Kang"/>
    <x v="636"/>
    <s v="Bai Ling, Pauline Lau"/>
    <s v="An Asian cross-cultural trilogy of horror films from accomplished indie directors."/>
    <s v="An Asian cross-cultural trilogy"/>
    <n v="7"/>
    <n v="18467"/>
    <m/>
    <m/>
    <x v="4"/>
    <n v="77532"/>
    <m/>
    <n v="516930"/>
    <n v="87"/>
  </r>
  <r>
    <s v="tt0420293"/>
    <x v="1054"/>
    <x v="16"/>
    <s v="17/07/2015"/>
    <s v="Biography"/>
    <s v=" Drama"/>
    <s v=" History"/>
    <n v="122"/>
    <s v="USA"/>
    <s v="English"/>
    <m/>
    <m/>
    <x v="743"/>
    <s v="Tim Talbott, Philip Zimbardo"/>
    <s v="Billy Crudup, Michael Angarano, Moises Arias, Nicholas Braun, Gaius Charles, Keir Gilchrist, Ki Hong Lee, Thomas Mann, Ezra Miller, Logan Miller, Tye Sheridan, Johnny Simmons, James Wolk, Nelsan Ellis, Olivia Thirlby"/>
    <x v="111"/>
    <s v="Billy Crudup, Michael Angarano"/>
    <s v="In 1971, twenty-four male students are selected to take on randomly assigned roles of prisoners and guards in a mock prison situated in the basement of the Stanford psychology building."/>
    <s v="In 1971, twenty-four male students"/>
    <n v="6.9"/>
    <n v="35968"/>
    <m/>
    <m/>
    <x v="4"/>
    <n v="660561"/>
    <m/>
    <n v="663114"/>
    <n v="98"/>
  </r>
  <r>
    <s v="tt0372873"/>
    <x v="1055"/>
    <x v="8"/>
    <d v="2007-01-08T00:00:00"/>
    <s v="Action"/>
    <s v=" Drama"/>
    <s v=" Fantasy"/>
    <n v="90"/>
    <s v="South Korea"/>
    <s v="English"/>
    <s v="Korean"/>
    <m/>
    <x v="744"/>
    <s v="Hyung-rae Shim"/>
    <s v="Jason Behr, Amanda Brooks, Robert Forster, Craig Robinson, Aimee Garcia, Chris Mulkey, John Ales, Elizabeth Pe√±a, Billy Gardell, Holmes Osborne, NiCole Robinson, Geoff Pierson, Cody Arens, Kevin Breznahan, Jody Carlson"/>
    <x v="637"/>
    <s v="Jason Behr, Amanda Brooks"/>
    <s v="Once in 500 years, ancient mythical creatures come to Earth, wreaking havoc and destruction. This time they must be stopped."/>
    <s v="Once in 500 years, ancient mythical"/>
    <n v="3.5"/>
    <n v="23527"/>
    <n v="39943436.44799424"/>
    <n v="32000000"/>
    <x v="845"/>
    <n v="10977721"/>
    <n v="1.0856870669180696E+16"/>
    <n v="75108817"/>
    <n v="374"/>
  </r>
  <r>
    <s v="tt0373051"/>
    <x v="1056"/>
    <x v="6"/>
    <s v="16/01/2009"/>
    <s v="Action"/>
    <s v=" Adventure"/>
    <s v=" Family"/>
    <n v="93"/>
    <s v="USA"/>
    <s v="English"/>
    <s v="Icelandic"/>
    <s v="Italian"/>
    <x v="745"/>
    <s v="Michael D. Weiss, Jennifer Flackett"/>
    <s v="Brendan Fraser, Josh Hutcherson, Anita Briem, Seth Meyers, Jean Michel Par√©, Jane Wheeler, Frank Fontaine, Giancarlo Caltabiano, Kaniehtiio Horn, Garth Gilker"/>
    <x v="78"/>
    <s v="Brendan Fraser, Josh Hutcherson"/>
    <s v="On a quest to find out what happened to his missing brother, a scientist, his nephew and their mountain guide discover a fantastic and dangerous lost world in the center of the earth."/>
    <s v="On a quest to find out what happened"/>
    <n v="5.8"/>
    <n v="111377"/>
    <n v="72124680.101995796"/>
    <n v="60000000"/>
    <x v="846"/>
    <n v="101704370"/>
    <n v="293586741.54084247"/>
    <n v="244232688"/>
    <n v="235"/>
  </r>
  <r>
    <s v="tt0420509"/>
    <x v="1057"/>
    <x v="2"/>
    <s v="15/09/2005"/>
    <s v="Crime"/>
    <s v=" Drama"/>
    <s v=" Thriller"/>
    <n v="134"/>
    <s v="Argentina, Spain, France"/>
    <s v="Spanish"/>
    <m/>
    <m/>
    <x v="323"/>
    <s v="Fabi√°n Bielinsky, Pablo De Santis"/>
    <s v="Ricardo Dar√≠n, Dolores Fonzi, Pablo Cedr√≥n, Nahuel P√©rez Biscayart, Jorge D'El√≠a, Alejandro Awada, Rafa Castej√≥n, Manuel Rodal, Walter Reyno, Alejandro Ganc√©, Daniel Alejandro Ovando, Guido D'Albo, Daniel Delevin, Eva, Carlos Falcone"/>
    <x v="212"/>
    <s v="Ricardo Dar√≠n, Dolores Fonzi"/>
    <s v="A deluded taxidermist plans the perfect crime."/>
    <s v="A deluded taxidermist plans the"/>
    <n v="7.2"/>
    <n v="13164"/>
    <m/>
    <m/>
    <x v="4"/>
    <n v="58804"/>
    <m/>
    <n v="1805261"/>
    <n v="46"/>
  </r>
  <r>
    <s v="tt0373074"/>
    <x v="1058"/>
    <x v="5"/>
    <s v="27/05/2005"/>
    <s v="Action"/>
    <s v=" Comedy"/>
    <s v=" Fantasy"/>
    <n v="99"/>
    <s v="Hong Kong, China, USA"/>
    <s v="Cantonese"/>
    <s v="Mandarin"/>
    <m/>
    <x v="478"/>
    <s v="Stephen Chow, Kan-Cheung Tsang"/>
    <s v="Stephen Chow, Xiaogang Feng, Wah Yuen, Zhihua Dong, Danny Kwok-Kwan Chan, Tze-Chung Lam, Siu-Lung Leung, Qiu Yuen, Kai-Man Tin, Kang Xi Jia, Hark-On Fung, Shengyi Huang, Suet Lam, Cheung-Yan Yuen, Chi Ling Chiu"/>
    <x v="392"/>
    <s v="Stephen Chow, Xiaogang Feng"/>
    <s v="In Shanghai, China in the 1940s, a wannabe gangster aspires to join the notorious &quot;Axe Gang&quot; while residents of a housing complex exhibit extraordinary powers in defending their turf."/>
    <s v="In Shanghai, China in the 1940s,"/>
    <n v="7.7"/>
    <n v="124755"/>
    <n v="27401905.770248801"/>
    <n v="20000000"/>
    <x v="847"/>
    <n v="17108591"/>
    <n v="143698943.74216512"/>
    <n v="104882445"/>
    <n v="419"/>
  </r>
  <r>
    <s v="tt0420901"/>
    <x v="1059"/>
    <x v="2"/>
    <s v="31/03/2006"/>
    <s v="Drama"/>
    <s v=" History"/>
    <s v=" War"/>
    <n v="115"/>
    <s v="UK, Germany"/>
    <s v="English"/>
    <s v="French"/>
    <m/>
    <x v="408"/>
    <s v="David Wolstencroft, Richard Alwyn"/>
    <s v="John Hurt, Hugh Dancy, Dominique Horwitz, Louis Mahoney, Nicola Walker, Steve Toussaint, David Gyasi, Susan Nalwoga, Victor Power, Jack Pierce, Musa Kasonka Jr., Kizito Ssentamu Kayiira, Clare-Hope Ashitey, Tom Shepherd"/>
    <x v="638"/>
    <s v="John Hurt, Hugh Dancy"/>
    <s v="A Catholic Priest and an English teacher get stranded in a school in Kigali during the 1994 Rwandan genocide."/>
    <s v="A Catholic Priest and an English"/>
    <n v="7.7"/>
    <n v="10901"/>
    <m/>
    <m/>
    <x v="4"/>
    <n v="108281"/>
    <m/>
    <n v="558588"/>
    <n v="50"/>
  </r>
  <r>
    <s v="tt0421051"/>
    <x v="1060"/>
    <x v="5"/>
    <d v="2004-12-08T00:00:00"/>
    <s v="Comedy"/>
    <s v=" Crime"/>
    <s v=" Fantasy"/>
    <n v="81"/>
    <s v="Germany"/>
    <s v="German"/>
    <m/>
    <m/>
    <x v="746"/>
    <s v="Ulli Lommel"/>
    <s v="Daniel K√ºblb√∂ck, Ulli Lommel, Rudolf Waldemar Brem, Katja Rup√©, G√ºnther K√ºblb√∂ck, Peter Schamoni, Adele Eden, Oliver M√∂ller, Marina Lommel, Roger Fritz, Isabella Jantz, Robert Fischer, Gunter Ziegler, Manolito Lommel, Gaby Schmidberger"/>
    <x v="639"/>
    <s v="Daniel K√ºblb√∂ck, Ulli Lommel"/>
    <s v="Evil assassins want to kill Daniel Kublbock, the third runner up for the German Idols."/>
    <s v="Evil assassins want to kill Daniel"/>
    <n v="1.8"/>
    <n v="13819"/>
    <m/>
    <m/>
    <x v="4"/>
    <m/>
    <m/>
    <m/>
    <n v="48"/>
  </r>
  <r>
    <s v="tt0373283"/>
    <x v="1061"/>
    <x v="4"/>
    <s v="25/03/2005"/>
    <s v="Action"/>
    <s v=" Drama"/>
    <s v=" War"/>
    <n v="90"/>
    <s v="USA"/>
    <s v="English"/>
    <s v="German"/>
    <m/>
    <x v="747"/>
    <s v="Geoffrey Panos, Geoffrey Panos"/>
    <s v="Corbin Allred, Alexander Polinsky, Kirby Heyborne, Larry Bagby, Peter Holden, Ethan Vincent, Melinda Renee, Ruby Chase, Jeff Birk, Benjamin Gourley, Tane Williams, Randy Beard, Curt Doussett, Michael Buster, M. Casey Reeves"/>
    <x v="640"/>
    <s v="Corbin Allred, Alexander Polinsky"/>
    <s v="Four American soldiers and one Brit fighting in Europe during World War II struggle to return to Allied territory after being separated from U.S. forces during the historic Malmedy Massacre."/>
    <s v="Four American soldiers and one"/>
    <n v="6.7"/>
    <n v="19789"/>
    <n v="1097133.5869565215"/>
    <n v="780000"/>
    <x v="848"/>
    <n v="1310470"/>
    <n v="1843282.8867934777"/>
    <n v="1310470"/>
    <n v="164"/>
  </r>
  <r>
    <s v="tt0373450"/>
    <x v="1062"/>
    <x v="2"/>
    <s v="14/04/2006"/>
    <s v="Crime"/>
    <s v=" Drama"/>
    <s v=" Mystery"/>
    <n v="107"/>
    <s v="Canada, UK"/>
    <s v="English"/>
    <s v="Cantonese"/>
    <m/>
    <x v="422"/>
    <s v="Atom Egoyan, Rupert Holmes"/>
    <s v="Kevin Bacon, Colin Firth, Alison Lohman, David Hayman, Rachel Blanchard, Maury Chaykin, Sonja Bennett, Kristin Adams, Deborah Grover, Beau Starr, Arsin√©e Khanjian, Gabrielle Rose, Don McKellar, David Hemblen, John Moraitis"/>
    <x v="415"/>
    <s v="Kevin Bacon, Colin Firth"/>
    <s v="Karen O'Connor, a young journalist known for her celebrity profiles, is consumed with discovering the truth behind a long-buried incident that affected the lives and careers of showbiz team Vince Collins and Lanny Morris."/>
    <s v="Karen O'Connor, a young journalist"/>
    <n v="6.4"/>
    <n v="16886"/>
    <n v="33129928.315412249"/>
    <n v="25000000"/>
    <x v="849"/>
    <n v="872142"/>
    <n v="4621860.8850896144"/>
    <n v="3487678"/>
    <n v="135"/>
  </r>
  <r>
    <s v="tt0373469"/>
    <x v="1063"/>
    <x v="2"/>
    <d v="2005-02-12T00:00:00"/>
    <s v="Action"/>
    <s v=" Comedy"/>
    <s v=" Crime"/>
    <n v="103"/>
    <s v="USA"/>
    <s v="English"/>
    <m/>
    <m/>
    <x v="748"/>
    <s v="Brett Halliday, Shane Black"/>
    <s v="Robert Downey Jr., Val Kilmer, Michelle Monaghan, Corbin Bernsen, Dash Mihok, Larry Miller, Rockmond Dunbar, Shannyn Sossamon, Angela Lindvall, Indio Falconer Downey, Ariel Winter, Duane Carnahan, Josh Richman, Martha Hackett, Nancy Fish"/>
    <x v="633"/>
    <s v="Robert Downey Jr., Val Kilmer"/>
    <s v="A murder mystery brings together a private eye, a struggling actress, and a thief masquerading as an actor."/>
    <s v="A murder mystery brings together"/>
    <n v="7.5"/>
    <n v="211456"/>
    <n v="19877956.989247348"/>
    <n v="15000000"/>
    <x v="850"/>
    <n v="4243756"/>
    <n v="20918432.867526922"/>
    <n v="15785148"/>
    <n v="383"/>
  </r>
  <r>
    <s v="tt0373883"/>
    <x v="1064"/>
    <x v="8"/>
    <d v="2008-04-01T00:00:00"/>
    <s v="Horror"/>
    <m/>
    <m/>
    <n v="109"/>
    <s v="USA"/>
    <s v="English"/>
    <m/>
    <m/>
    <x v="343"/>
    <s v="Rob Zombie, John Carpenter"/>
    <s v="Malcolm McDowell, Brad Dourif, Tyler Mane, Daeg Faerch, Sheri Moon Zombie, William Forsythe, Richard Lynch, Udo Kier, Clint Howard, Danny Trejo, Lew Temple, Tom Towles, Bill Moseley, Leslie Easterbrook, Steve Boyles"/>
    <x v="641"/>
    <s v="Malcolm McDowell, Brad Dourif"/>
    <s v="After being committed for 17 years, Michael Myers, now a grown man and still very dangerous, escapes from the mental institution and immediately returns to Haddonfield to find his baby sister, Laurie."/>
    <s v="After being committed for 17 years,"/>
    <n v="6.1"/>
    <n v="107123"/>
    <n v="18723485.8349973"/>
    <n v="15000000"/>
    <x v="851"/>
    <n v="58272029"/>
    <n v="1.1630513450314006E+16"/>
    <n v="80460948"/>
    <n v="1172"/>
  </r>
  <r>
    <s v="tt0373889"/>
    <x v="1065"/>
    <x v="8"/>
    <d v="2007-11-07T00:00:00"/>
    <s v="Action"/>
    <s v=" Adventure"/>
    <s v=" Family"/>
    <n v="138"/>
    <s v="UK, USA"/>
    <s v="English"/>
    <m/>
    <m/>
    <x v="749"/>
    <s v="Michael Goldenberg, J.K. Rowling"/>
    <s v="Daniel Radcliffe, Harry Melling, Jason Boyd, Richard Macklin, Kathryn Hunter, Miles Jupp, Fiona Shaw, Richard Griffiths, Jessica Hynes, Adrian Rawlins, Geraldine Somerville, Robert Pattinson, Ralph Fiennes, Natalia Tena, Brendan Gleeson"/>
    <x v="404"/>
    <s v="Daniel Radcliffe, Harry Melling"/>
    <s v="With their warning about Lord Voldemort's (Ralph Fiennes') return scoffed at, Harry (Daniel Radcliffe) and Dumbledore (Sir Michael Gambon) are targeted by the Wizard authorities as an authoritarian bureaucrat slowly seizes power at Hogwarts."/>
    <s v="With their warning about Lord"/>
    <n v="7.5"/>
    <n v="494073"/>
    <n v="187234858.34997299"/>
    <n v="150000000"/>
    <x v="852"/>
    <n v="292353413"/>
    <n v="1.36184009635964E+17"/>
    <n v="942133343"/>
    <n v="1198"/>
  </r>
  <r>
    <s v="tt0373926"/>
    <x v="1066"/>
    <x v="2"/>
    <s v="28/10/2005"/>
    <s v="Crime"/>
    <s v=" Mystery"/>
    <s v=" Thriller"/>
    <n v="128"/>
    <s v="UK, France, Germany, USA"/>
    <s v="English"/>
    <s v="Aboriginal"/>
    <s v="French"/>
    <x v="750"/>
    <s v="Martin Stellman, Brian Ward"/>
    <s v="Nicole Kidman, Sean Penn, Catherine Keener, Jesper Christensen, Yvan Attal, Earl Cameron, George Harris, Michael Wright, Clyde Kusatsu, Eric Keenleyside, Hugo Speer, Maz Jobrani, Yusuf Gatewood, Curtiss Cook, Byron Utley"/>
    <x v="132"/>
    <s v="Nicole Kidman, Sean Penn"/>
    <s v="Political intrigue and deception unfold inside the United Nations, where a U.S. Secret Service agent is assigned to investigate an interpreter who overhears an assassination plot."/>
    <s v="Political intrigue and deception"/>
    <n v="6.4"/>
    <n v="96245"/>
    <n v="106015770.6093192"/>
    <n v="80000000"/>
    <x v="853"/>
    <n v="72708161"/>
    <n v="215934144.73401475"/>
    <n v="162944923"/>
    <n v="421"/>
  </r>
  <r>
    <s v="tt0374102"/>
    <x v="1067"/>
    <x v="4"/>
    <s v="20/08/2004"/>
    <s v="Adventure"/>
    <s v=" Drama"/>
    <s v=" Horror"/>
    <n v="79"/>
    <s v="USA"/>
    <s v="English"/>
    <m/>
    <m/>
    <x v="751"/>
    <s v="Chris Kentis"/>
    <s v="Blanchard Ryan, Daniel Travis, Saul Stein, Michael E. Williamson, Cristina Zenato, John Charles, Estelle Lau"/>
    <x v="642"/>
    <s v="Blanchard Ryan, Daniel Travis"/>
    <s v="Based on the true story of two scuba divers accidentally stranded in shark infested waters after their tour boat has left."/>
    <s v="Based on the true story of two"/>
    <n v="5.7"/>
    <n v="50370"/>
    <n v="703290.76086956495"/>
    <n v="500000"/>
    <x v="854"/>
    <n v="30610863"/>
    <n v="76916782.358461931"/>
    <n v="54683487"/>
    <n v="958"/>
  </r>
  <r>
    <s v="tt0374536"/>
    <x v="1068"/>
    <x v="2"/>
    <s v="30/09/2005"/>
    <s v="Comedy"/>
    <s v=" Fantasy"/>
    <s v=" Romance"/>
    <n v="102"/>
    <s v="USA"/>
    <s v="English"/>
    <s v="Spanish"/>
    <m/>
    <x v="752"/>
    <s v="Nora Ephron, Delia Ephron"/>
    <s v="Nicole Kidman, Will Ferrell, Shirley MacLaine, Michael Caine, Jason Schwartzman, Kristin Chenoweth, Heather Burns, Jim Turner, Stephen Colbert, David Alan Grier, Michael Badalucco, Carole Shelley, Steve Carell, Katie Finneran, James Lipton"/>
    <x v="132"/>
    <s v="Nicole Kidman, Will Ferrell"/>
    <s v="Thinking he can overshadow an unknown actress in the part, an egocentric actor unknowingly gets a witch cast in an upcoming television remake of the classic sitcom"/>
    <s v="Thinking he can overshadow an"/>
    <n v="4.8"/>
    <n v="67997"/>
    <n v="112641756.27240165"/>
    <n v="85000000"/>
    <x v="855"/>
    <n v="63313159"/>
    <n v="174165582.30957022"/>
    <n v="131426169"/>
    <n v="521"/>
  </r>
  <r>
    <s v="tt0374563"/>
    <x v="1069"/>
    <x v="8"/>
    <s v="31/08/2007"/>
    <s v="Crime"/>
    <s v=" Drama"/>
    <s v=" Horror"/>
    <n v="96"/>
    <s v="USA, Russia"/>
    <s v="English"/>
    <m/>
    <m/>
    <x v="753"/>
    <s v="Larry Cohen, Joseph Tura"/>
    <s v="Elisha Cuthbert, Daniel Gillies, Pruitt Taylor Vince, Michael Harney, Laz Alonso, Maggie Damon, Carl Paoli, Trent Broin"/>
    <x v="575"/>
    <s v="Elisha Cuthbert, Daniel Gillies"/>
    <s v="A man and a woman awaken to find themselves trapped in a cellar. As their kidnapper drives them mad, the truth about their horrific abduction is revealed."/>
    <s v="A man and a woman awaken to find"/>
    <n v="4.7"/>
    <n v="22412"/>
    <n v="21219950.61299694"/>
    <n v="17000000"/>
    <x v="856"/>
    <n v="2626800"/>
    <n v="1578643635836472"/>
    <n v="10921200"/>
    <n v="209"/>
  </r>
  <r>
    <s v="tt0374569"/>
    <x v="1070"/>
    <x v="6"/>
    <s v="30/04/2009"/>
    <s v="Biography"/>
    <s v=" Drama"/>
    <s v=" History"/>
    <n v="135"/>
    <s v="Spain, France, USA"/>
    <s v="Spanish"/>
    <s v="English"/>
    <m/>
    <x v="116"/>
    <s v="Peter Buchman, Benjamin A. van der Veen"/>
    <s v="Demi√°n Bichir, Rodrigo Santoro, Benicio Del Toro, Catalina Sandino Moreno, Mar√≠a D. Sosa, Ra√∫l Beltr√°n, Ra√∫l 'Pit√≠n' G√≥mez, Paty M. Bellott, Othello Rensoli, Franka Potente, Norman Santiago, Joaquim de Almeida, Pablo Dur√°n, Ezequiel D√≠az, Juan Salinas"/>
    <x v="643"/>
    <s v="Demi√°n Bichir, Rodrigo Santoro"/>
    <s v="In 1967, Ernesto 'Che' Guevara leads a small partisan army to fight an ill-fated revolutionary guerrilla war in Bolivia, South America."/>
    <s v="In 1967, Ernesto 'Che' Guevara"/>
    <n v="6.9"/>
    <n v="31850"/>
    <n v="48083120.067997195"/>
    <n v="40000000"/>
    <x v="857"/>
    <n v="748555"/>
    <n v="10383744.515320271"/>
    <n v="8638162"/>
    <n v="64"/>
  </r>
  <r>
    <s v="tt0374900"/>
    <x v="1071"/>
    <x v="5"/>
    <d v="2005-04-11T00:00:00"/>
    <s v="Comedy"/>
    <m/>
    <m/>
    <n v="96"/>
    <s v="USA"/>
    <s v="English"/>
    <m/>
    <m/>
    <x v="754"/>
    <s v="Jared Hess, Jerusha Hess"/>
    <s v="Jon Heder, Jon Gries, Aaron Ruell, Efren Ramirez, Diedrich Bader, Tina Majorino, Sandy Martin, Haylie Duff, Trevor Snarr, Shondrella Avery, Bracken Johnson, Carmen Brady, Ellen Dubin, J.C. Cunningham, Jimmy Stevens"/>
    <x v="644"/>
    <s v="Jon Heder, Jon Gries"/>
    <s v="A listless and alienated teenager decides to help his new friend win the class presidency in their small western high school, while he must deal with his bizarre family life back home."/>
    <s v="A listless and alienated teenager"/>
    <n v="6.9"/>
    <n v="194951"/>
    <n v="548038.11540497595"/>
    <n v="400000"/>
    <x v="858"/>
    <n v="44540956"/>
    <n v="63214671.695907868"/>
    <n v="46138887"/>
    <n v="1555"/>
  </r>
  <r>
    <s v="tt0422272"/>
    <x v="1072"/>
    <x v="2"/>
    <d v="2006-03-02T00:00:00"/>
    <s v="Horror"/>
    <s v=" Mystery"/>
    <s v=" Thriller"/>
    <n v="101"/>
    <s v="Spain, UK"/>
    <s v="English"/>
    <m/>
    <m/>
    <x v="423"/>
    <s v="Jaume Balaguer√≥, Jordi Galceran"/>
    <s v="Calista Flockhart, Richard Roxburgh, Elena Anaya, Gemma Jones, Yasmin Murphy, Colin McFarlane, Michael Pennington, Daniel Ortiz, Susie Trayling, Lloyd F. Booth Shankley, Michael Gatward, Scarlet Carey, Cameron Antrobus, Olivia Bjork, Fergus Riordan"/>
    <x v="645"/>
    <s v="Calista Flockhart, Richard Roxburgh"/>
    <s v="At her new job in a rundown children's hospital, a nurse desperately tries to keep her patients safe from a plague of random, mysterious attacks."/>
    <s v="At her new job in a rundown children's"/>
    <n v="6.1"/>
    <n v="15522"/>
    <m/>
    <s v="EUR 7000000"/>
    <x v="4"/>
    <m/>
    <m/>
    <n v="6680926"/>
    <n v="96"/>
  </r>
  <r>
    <s v="tt0375063"/>
    <x v="1073"/>
    <x v="5"/>
    <s v="16/02/2005"/>
    <s v="Comedy"/>
    <s v=" Drama"/>
    <s v=" Romance"/>
    <n v="127"/>
    <s v="USA, Hungary"/>
    <s v="English"/>
    <s v="Armenian"/>
    <m/>
    <x v="361"/>
    <s v="Rex Pickett, Alexander Payne"/>
    <s v="Paul Giamatti, Thomas Haden Church, Virginia Madsen, Sandra Oh, Marylouise Burke, Jessica Hecht, Missy Doty, M.C. Gainey, Alysia Reiner, Shake Tukhmanyan, Shaun Duke, Robert Covarrubias, Patrick Gallagher, Stephanie Faracy, Joe Marinelli"/>
    <x v="646"/>
    <s v="Paul Giamatti, Thomas Haden Church"/>
    <s v="Two men reaching middle age with not much to show but disappointment embark on a week-long road trip through California's wine country, just as one is about to take a trip down the aisle."/>
    <s v="Two men reaching middle age with"/>
    <n v="7.5"/>
    <n v="177052"/>
    <n v="21921524.616199039"/>
    <n v="16000000"/>
    <x v="859"/>
    <n v="71503593"/>
    <n v="150308949.28025934"/>
    <n v="109706931"/>
    <n v="881"/>
  </r>
  <r>
    <s v="tt0375173"/>
    <x v="1074"/>
    <x v="5"/>
    <d v="2005-04-03T00:00:00"/>
    <s v="Comedy"/>
    <s v=" Drama"/>
    <s v=" Romance"/>
    <n v="103"/>
    <s v="UK, USA"/>
    <s v="English"/>
    <m/>
    <m/>
    <x v="755"/>
    <s v="Bill Naughton, Bill Naughton"/>
    <s v="Jude Law, Ren√©e Taylor, Jane Krakowski, Jeff Harding, Marisa Tomei, Kevin Rahm, Max Morris, Omar Epps, Nia Long, Gedde Watanabe, Jo Yang, Tara Summers, Sam Vincenti, Katherine LaNasa, Claudette Mink"/>
    <x v="54"/>
    <s v="Jude Law, Ren√©e Taylor"/>
    <s v="A cockney womanizer learns the hard way about the dangers of his actions."/>
    <s v="A cockney womanizer learns the"/>
    <n v="6.2"/>
    <n v="50110"/>
    <n v="82205717.310746402"/>
    <n v="60000000"/>
    <x v="860"/>
    <n v="13399812"/>
    <n v="48036749.239290617"/>
    <n v="35060882"/>
    <n v="159"/>
  </r>
  <r>
    <s v="tt0375210"/>
    <x v="1075"/>
    <x v="2"/>
    <s v="27/05/2005"/>
    <s v="Drama"/>
    <s v=" Horror"/>
    <s v=" Mystery"/>
    <n v="101"/>
    <s v="UK, Canada, USA"/>
    <s v="English"/>
    <m/>
    <m/>
    <x v="756"/>
    <s v="Niall Johnson"/>
    <s v="Michael Keaton, Chandra West, Deborah Kara Unger, Ian McNeice, Sarah Strange, Nicholas Elia, Mike Dopud, Marsha Regis, Brad Sihvon, Mitchell Kosterman, L. Harvey Gold, Amber Rothwell, Suzanne Ristic, Keegan Connor Tracy, Miranda Frigon"/>
    <x v="647"/>
    <s v="Michael Keaton, Chandra West"/>
    <s v="An architect's desire to speak with his wife from beyond the grave becomes an obsession with supernatural repercussions."/>
    <s v="An architect's desire to speak"/>
    <n v="5.5"/>
    <n v="46661"/>
    <n v="13251971.326164899"/>
    <n v="10000000"/>
    <x v="861"/>
    <n v="56386759"/>
    <n v="120853232.96369198"/>
    <n v="91196419"/>
    <n v="402"/>
  </r>
  <r>
    <s v="tt0375568"/>
    <x v="1076"/>
    <x v="10"/>
    <s v="18/12/2009"/>
    <s v="Animation"/>
    <s v=" Action"/>
    <s v=" Comedy"/>
    <n v="94"/>
    <s v="Japan, Hong Kong, USA"/>
    <s v="English"/>
    <m/>
    <m/>
    <x v="757"/>
    <s v="Osamu Tezuka, David Bowers"/>
    <s v="Charlize Theron, Freddie Highmore, Ryan Stiles, Eugene Levy, Nicolas Cage, Donald Sutherland, Bill Nighy, David Alan Grier, Alan Tudyk, Newell Alexander, Bob Logan, Dee Bradley Baker, Kristen Bell, Moises Arias, Sterling Beaumon"/>
    <x v="358"/>
    <s v="Charlize Theron, Freddie Highmore"/>
    <s v="When an android replica of a boy is rejected by his aggrieved creator, he goes off to find his own identity in an adventure that would make him the greatest hero of his time."/>
    <s v="When an android replica of a boy"/>
    <n v="6.3"/>
    <n v="32542"/>
    <n v="78414049.790945053"/>
    <n v="65000000"/>
    <x v="862"/>
    <n v="19551067"/>
    <n v="48118463.17253428"/>
    <n v="39886986"/>
    <n v="83"/>
  </r>
  <r>
    <s v="tt0375679"/>
    <x v="1077"/>
    <x v="5"/>
    <d v="2005-11-11T00:00:00"/>
    <s v="Crime"/>
    <s v=" Drama"/>
    <s v=" Thriller"/>
    <n v="112"/>
    <s v="USA, Germany"/>
    <s v="English"/>
    <s v="Persian"/>
    <s v="Spanish"/>
    <x v="758"/>
    <s v="Paul Haggis, Paul Haggis"/>
    <s v="Karina Arroyave, Dato Bakhtadze, Sandra Bullock, Don Cheadle, Art Chudabala, Sean C. Cooper, Tony Danza, Keith David, Loretta Devine, Matt Dillon, Jennifer Esposito, Ime Etuk, Eddie J. Fernandez, William Fichtner, Howard Fong"/>
    <x v="648"/>
    <s v="Karina Arroyave, Dato Bakhtadze"/>
    <s v="Los Angeles citizens with vastly separate lives collide in interweaving stories of race, loss and redemption."/>
    <s v="Los Angeles citizens with vastly"/>
    <n v="7.7"/>
    <n v="415171"/>
    <n v="8905619.3753308598"/>
    <n v="6500000"/>
    <x v="863"/>
    <n v="54580300"/>
    <n v="134831160.91832182"/>
    <n v="98410061"/>
    <n v="1691"/>
  </r>
  <r>
    <s v="tt0376105"/>
    <x v="1078"/>
    <x v="2"/>
    <s v="25/03/2005"/>
    <s v="Adventure"/>
    <s v=" Comedy"/>
    <s v=" Drama"/>
    <n v="102"/>
    <s v="USA"/>
    <s v="English"/>
    <m/>
    <m/>
    <x v="759"/>
    <s v="David Schmidt, Steven P. Wegner"/>
    <s v="Bruce Greenwood, Hayden Panettiere, Caspar Poyck, Gary Bullock, Wendie Malick, M. Emmet Walsh, Thandi Puren, Morn√© Visser, Dawn Matthews, Matt Stern, John Lesley, Graeme Hawkins, Tarryn Meaker, Frankie Muniz, Mandy Moore"/>
    <x v="397"/>
    <s v="Bruce Greenwood, Hayden Panettiere"/>
    <s v="An abandoned zebra grows up believing he is a racehorse, and, with the help of his barnyard friends and a teenage girl, sets out to achieve his dream of racing with thoroughbreds."/>
    <s v="An abandoned zebra grows up believing"/>
    <n v="5.2"/>
    <n v="15722"/>
    <n v="39755913.978494696"/>
    <n v="30000000"/>
    <x v="864"/>
    <n v="49772522"/>
    <n v="120267570.04211493"/>
    <n v="90754475"/>
    <n v="91"/>
  </r>
  <r>
    <s v="tt0376108"/>
    <x v="1079"/>
    <x v="2"/>
    <d v="2006-11-08T00:00:00"/>
    <s v="Comedy"/>
    <s v=" Family"/>
    <s v=" Sport"/>
    <n v="86"/>
    <s v="USA"/>
    <s v="English"/>
    <m/>
    <m/>
    <x v="164"/>
    <s v="William Wolff, Ed Decter"/>
    <s v="Martin Lawrence, Wendy Raquel Robinson, Breckin Meyer, Horatio Sanz, Oren Williams, Patrick Warburton, Megan Mullally, Eddy Martin, Steven Christopher Parker, Steven Anthony Lawrence, Logan McElroy, Gus Hoffman, Tara Correa-McMullen, Amy Bruckner, Alia Shawkat"/>
    <x v="60"/>
    <s v="Martin Lawrence, Wendy Raquel Robinson"/>
    <s v="An acclaimed college basketball coach is demoted to a junior varsity team after a public meltdown."/>
    <s v="An acclaimed college basketball"/>
    <n v="5.2"/>
    <n v="12248"/>
    <n v="43864025.089605816"/>
    <n v="33100000"/>
    <x v="865"/>
    <n v="16809014"/>
    <n v="23180366.796487499"/>
    <n v="17492014"/>
    <n v="41"/>
  </r>
  <r>
    <s v="tt0376136"/>
    <x v="1080"/>
    <x v="17"/>
    <s v="24/04/2012"/>
    <s v="Comedy"/>
    <s v=" Drama"/>
    <m/>
    <n v="119"/>
    <s v="USA, UK"/>
    <s v="English"/>
    <s v="Spanish"/>
    <s v="German"/>
    <x v="760"/>
    <s v="Bruce Robinson, Hunter S. Thompson"/>
    <s v="Johnny Depp, Aaron Eckhart, Michael Rispoli, Amber Heard, Richard Jenkins, Giovanni Ribisi, Amaury Nolasco, Marshall Bell, Bill Smitrovich, Julian Holloway, Bruno Irizarry, Enzo Cilenti, Aaron Lustig, Tisuby Gonz√°lez, Natalia Rivera"/>
    <x v="6"/>
    <s v="Johnny Depp, Aaron Eckhart"/>
    <s v="American journalist Paul Kemp takes on a freelance job in Puerto Rico for a local newspaper during the 1960s and struggles to find a balance between island culture and the expatriates who live there."/>
    <s v="American journalist Paul Kemp"/>
    <n v="6.2"/>
    <n v="97842"/>
    <n v="51776237.113173001"/>
    <n v="45000000"/>
    <x v="866"/>
    <n v="13109815"/>
    <n v="34672771.795633547"/>
    <n v="30134958"/>
    <n v="181"/>
  </r>
  <r>
    <s v="tt0376541"/>
    <x v="1081"/>
    <x v="5"/>
    <d v="2004-10-12T00:00:00"/>
    <s v="Drama"/>
    <s v=" Romance"/>
    <m/>
    <n v="104"/>
    <s v="USA, UK"/>
    <s v="English"/>
    <m/>
    <m/>
    <x v="761"/>
    <s v="Patrick Marber, Patrick Marber"/>
    <s v="Natalie Portman, Jude Law, Julia Roberts, Clive Owen, Nick Hobbs, Colin Stinton"/>
    <x v="155"/>
    <s v="Natalie Portman, Jude Law"/>
    <s v="The relationships of two couples become complicated and deceitful when the man from one couple meets the woman of the other."/>
    <s v="The relationships of two couples"/>
    <n v="7.2"/>
    <n v="199832"/>
    <n v="36992572.789835878"/>
    <n v="27000000"/>
    <x v="867"/>
    <n v="33987757"/>
    <n v="158252893.29220217"/>
    <n v="115505027"/>
    <n v="954"/>
  </r>
  <r>
    <s v="tt0376994"/>
    <x v="1082"/>
    <x v="7"/>
    <s v="26/05/2006"/>
    <s v="Action"/>
    <s v=" Adventure"/>
    <s v=" Sci-Fi"/>
    <n v="104"/>
    <s v="Canada, USA, UK"/>
    <s v="English"/>
    <m/>
    <m/>
    <x v="229"/>
    <s v="Simon Kinberg, Zak Penn"/>
    <s v="Hugh Jackman, Halle Berry, Ian McKellen, Patrick Stewart, Famke Janssen, Anna Paquin, Kelsey Grammer, James Marsden, Rebecca Romijn, Shawn Ashmore, Aaron Stanford, Vinnie Jones, Ellen Page, Daniel Cudmore, Ben Foster"/>
    <x v="13"/>
    <s v="Hugh Jackman, Halle Berry"/>
    <s v="The human government develops a cure for mutations, and Jean Gray becomes a darker uncontrollable persona called the Phoenix who allies with Magneto, causing escalation into an all-out battle for the X-Men."/>
    <s v="The human government develops"/>
    <n v="6.7"/>
    <n v="475426"/>
    <n v="269594791.66666621"/>
    <n v="210000000"/>
    <x v="868"/>
    <n v="234362462"/>
    <n v="591099792.15774202"/>
    <n v="460435291"/>
    <n v="1954"/>
  </r>
  <r>
    <s v="tt0377062"/>
    <x v="1083"/>
    <x v="5"/>
    <s v="29/04/2005"/>
    <s v="Action"/>
    <s v=" Adventure"/>
    <s v=" Drama"/>
    <n v="113"/>
    <s v="USA"/>
    <s v="English"/>
    <m/>
    <m/>
    <x v="55"/>
    <s v="Lukas Heller, Scott Frank"/>
    <s v="Dennis Quaid, Tyrese Gibson, Giovanni Ribisi, Miranda Otto, Tony Curran, Sticky Fingaz, Jacob Vargas, Hugh Laurie, Scott Michael Campbell, Kevork Malikyan, Jared Padalecki, Paul Ditchfield, Martin Hindy, Bob Brown, Anthony Brandon Wong"/>
    <x v="126"/>
    <s v="Dennis Quaid, Tyrese Gibson"/>
    <s v="Survivors of a plane crash in the Mongolian desert work together to build a new plane."/>
    <s v="Survivors of a plane crash in"/>
    <n v="6.1"/>
    <n v="51109"/>
    <n v="61654287.983059801"/>
    <n v="45000000"/>
    <x v="869"/>
    <n v="21009180"/>
    <n v="47982788.036352552"/>
    <n v="35021497"/>
    <n v="224"/>
  </r>
  <r>
    <s v="tt0377091"/>
    <x v="1084"/>
    <x v="5"/>
    <s v="19/08/2005"/>
    <s v="Crime"/>
    <s v=" Drama"/>
    <m/>
    <n v="90"/>
    <s v="USA"/>
    <s v="English"/>
    <m/>
    <m/>
    <x v="762"/>
    <s v="Jacob Estes"/>
    <s v="Rory Culkin, Ryan Kelley, Scott Mechlowicz, Trevor Morgan, Josh Peck, Carly Schroeder, Branden Williams, Raissa Fleming, Heath Lourwood, Ryan Peterson, Michael Fisher-Welsh, J.W. Crawford, Shelly Lipkin, Kaz Garas, Hagai Shaham"/>
    <x v="593"/>
    <s v="Rory Culkin, Ryan Kelley"/>
    <s v="When a teen is bullied, his brother and friends lure the bully into the woods to seek revenge."/>
    <s v="When a teen is bullied, his brother"/>
    <n v="7.2"/>
    <n v="30259"/>
    <n v="685047.64425621997"/>
    <n v="500000"/>
    <x v="870"/>
    <n v="603951"/>
    <n v="1100115.2717204867"/>
    <n v="802948"/>
    <n v="164"/>
  </r>
  <r>
    <s v="tt0424227"/>
    <x v="1085"/>
    <x v="5"/>
    <s v="23/02/2005"/>
    <s v="Drama"/>
    <s v=" War"/>
    <m/>
    <n v="98"/>
    <s v="Iran, France, Iraq"/>
    <s v="Kurdish"/>
    <s v="Arabic"/>
    <s v="English"/>
    <x v="763"/>
    <s v="Bahman Ghobadi"/>
    <s v="Soran Ebrahim, Avaz Latif, Saddam Hossein Feysal, Hiresh Feysal Rahman, Abdol Rahman Karim, Ajil Zibari"/>
    <x v="649"/>
    <s v="Soran Ebrahim, Avaz Latif"/>
    <s v="Near the Iraqi-Turkish border on the eve of an American invasion, refugee children like 13-year-old Kak (Ebrahim), gauge and await their fate."/>
    <s v="Near the Iraqi-Turkish border"/>
    <n v="8.1"/>
    <n v="17592"/>
    <m/>
    <m/>
    <x v="4"/>
    <n v="258578"/>
    <m/>
    <n v="1075553"/>
    <n v="106"/>
  </r>
  <r>
    <s v="tt0377092"/>
    <x v="1086"/>
    <x v="5"/>
    <s v="27/08/2004"/>
    <s v="Comedy"/>
    <m/>
    <m/>
    <n v="97"/>
    <s v="USA, Canada"/>
    <s v="English"/>
    <s v="German"/>
    <s v="Vietnamese"/>
    <x v="158"/>
    <s v="Rosalind Wiseman, Tina Fey"/>
    <s v="Lindsay Lohan, Rachel McAdams, Tina Fey, Tim Meadows, Amy Poehler, Ana Gasteyer, Lacey Chabert, Lizzy Caplan, Daniel Franzese, Neil Flynn, Jonathan Bennett, Amanda Seyfried, Rajiv Surendra, Elana Shilling, Graham Kartna"/>
    <x v="582"/>
    <s v="Lindsay Lohan, Rachel McAdams"/>
    <s v="Cady Heron is a hit with The Plastics, the A-list girl clique at her new school, until she makes the mistake of falling for Aaron Samuels, the ex-boyfriend of alpha Plastic Regina George."/>
    <s v="Cady Heron is a hit with The Plastics,"/>
    <n v="7"/>
    <n v="324817"/>
    <n v="23291619.904711481"/>
    <n v="17000000"/>
    <x v="871"/>
    <n v="86058055"/>
    <n v="178284979.78020641"/>
    <n v="130125971"/>
    <n v="652"/>
  </r>
  <r>
    <s v="tt0377107"/>
    <x v="1087"/>
    <x v="2"/>
    <d v="2006-03-02T00:00:00"/>
    <s v="Drama"/>
    <s v=" Mystery"/>
    <m/>
    <n v="100"/>
    <s v="USA"/>
    <s v="English"/>
    <m/>
    <m/>
    <x v="278"/>
    <s v="David Auburn, David Auburn"/>
    <s v="Gwyneth Paltrow, Anthony Hopkins, Jake Gyllenhaal, Danny McCarthy, Hope Davis, Tobiasz Daszkiewicz, Gary Houston, Anne Wittman, Leigh Zimmerman, Colin Stinton, Leland Burnett, John Keefe, Chipo Chung, C. Gerod Harris, Roshan Seth"/>
    <x v="297"/>
    <s v="Gwyneth Paltrow, Anthony Hopkins"/>
    <s v="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
    <s v="The daughter of a brilliant but"/>
    <n v="6.7"/>
    <n v="42614"/>
    <n v="26503942.652329799"/>
    <n v="20000000"/>
    <x v="872"/>
    <n v="7535331"/>
    <n v="18804361.784229428"/>
    <n v="14189860"/>
    <n v="193"/>
  </r>
  <r>
    <s v="tt0424823"/>
    <x v="1088"/>
    <x v="8"/>
    <s v="29/08/2007"/>
    <s v="Comedy"/>
    <s v=" Crime"/>
    <s v=" Sport"/>
    <n v="90"/>
    <s v="USA"/>
    <s v="English"/>
    <s v="Mandarin"/>
    <m/>
    <x v="764"/>
    <s v="Thomas Lennon, Robert Ben Garant"/>
    <s v="Dan Fogler, Christopher Walken, George Lopez, Maggie Q, James Hong, Terry Crews, Robert Patrick, Diedrich Bader, Aisha Tyler, Thomas Lennon, Cary-Hiroyuki Tagawa, Brett DelBuono, Jason Scott Lee, Toby Huss, David Holmes"/>
    <x v="650"/>
    <s v="Dan Fogler, Christopher Walken"/>
    <s v="Down-and-out former professional ping-pong phenom, Randy Daytona, is sucked into a maelstrom when FBI Agent Ernie Rodriguez recruits him for a secret mission. Randy is determined to bounce back and win, and to smoke out his father's killer -- arch-fiend Feng."/>
    <s v="Down-and-out former professional"/>
    <n v="5.3"/>
    <n v="40264"/>
    <m/>
    <m/>
    <x v="4"/>
    <n v="32886940"/>
    <m/>
    <n v="41739766"/>
    <n v="154"/>
  </r>
  <r>
    <s v="tt0424880"/>
    <x v="1089"/>
    <x v="7"/>
    <d v="2006-01-12T00:00:00"/>
    <s v="Drama"/>
    <s v=" Romance"/>
    <m/>
    <n v="116"/>
    <s v="Australia"/>
    <s v="English"/>
    <m/>
    <m/>
    <x v="765"/>
    <s v="Luke Davies, Neil Armfield"/>
    <s v="Abbie Cornish, Heath Ledger, Geoffrey Rush, Tom Budge, Roberto Meza Mont, Tony Martin, Noni Hazlehurst, Holly Austin, Craig Moraghan, John Lee, Noel Herriman, Tim McKenzie, Tara Morice, Maddi Newling, Patricia Lemon"/>
    <x v="651"/>
    <s v="Abbie Cornish, Heath Ledger"/>
    <s v="A poet falls in love with an art student who gravitates to his bohemian lifestyle -- and his love of heroin. Hooked as much on one another as they are on the drug, their relationship alternates between states of oblivion, self-destruction, and despair."/>
    <s v="A poet falls in love with an art"/>
    <n v="7.2"/>
    <n v="42805"/>
    <m/>
    <m/>
    <x v="4"/>
    <n v="45128"/>
    <m/>
    <n v="2105096"/>
    <n v="87"/>
  </r>
  <r>
    <s v="tt0377109"/>
    <x v="1090"/>
    <x v="2"/>
    <d v="2005-08-04T00:00:00"/>
    <s v="Horror"/>
    <s v=" Mystery"/>
    <m/>
    <n v="110"/>
    <s v="USA"/>
    <s v="English"/>
    <m/>
    <m/>
    <x v="310"/>
    <s v="Ehren Kruger, K√¥ji Suzuki"/>
    <s v="Naomi Watts, Simon Baker, David Dorfman, Elizabeth Perkins, Gary Cole, Sissy Spacek, Ryan Merriman, Emily VanCamp, Kelly Overton, James Lesure, Daveigh Chase, Kelly Stables, Cooper Thornton, Marilyn McIntyre, Jesse Burch"/>
    <x v="79"/>
    <s v="Naomi Watts, Simon Baker"/>
    <s v="6 months after the incidents involving the lethal videotape, new clues prove that there is a new evil lurking in the darkness."/>
    <s v="6 months after the incidents involving"/>
    <n v="5.4"/>
    <n v="90187"/>
    <n v="66259856.630824499"/>
    <n v="50000000"/>
    <x v="873"/>
    <n v="76231249"/>
    <n v="217326961.37552014"/>
    <n v="163995949"/>
    <n v="572"/>
  </r>
  <r>
    <s v="tt0377471"/>
    <x v="1091"/>
    <x v="2"/>
    <s v="15/04/2005"/>
    <s v="Comedy"/>
    <s v=" Crime"/>
    <s v=" Drama"/>
    <n v="118"/>
    <s v="USA"/>
    <s v="English"/>
    <s v="Russian"/>
    <m/>
    <x v="396"/>
    <s v="Elmore Leonard, Peter Steinfeld"/>
    <s v="John Travolta, Uma Thurman, Vince Vaughn, Cedric the Entertainer, Andr√© Benjamin, Steven Tyler, Robert Pastorelli, Christina Milian, Paul Adelstein, Debi Mazar, Gregory Alan Williams, Harvey Keitel, Dwayne Johnson, Danny DeVito, James Woods"/>
    <x v="122"/>
    <s v="John Travolta, Uma Thurman"/>
    <s v="Disenchanted with the movie industry, Chili Palmer tries the music industry, meeting and romancing a widow of a music executive on the way."/>
    <s v="Disenchanted with the movie industry,"/>
    <n v="5.6"/>
    <n v="66612"/>
    <n v="70235448.028673962"/>
    <n v="53000000"/>
    <x v="874"/>
    <n v="56046979"/>
    <n v="126905801.85189988"/>
    <n v="95763716"/>
    <n v="327"/>
  </r>
  <r>
    <s v="tt0377818"/>
    <x v="1092"/>
    <x v="2"/>
    <d v="2005-02-09T00:00:00"/>
    <s v="Comedy"/>
    <m/>
    <m/>
    <n v="104"/>
    <s v="USA"/>
    <s v="English"/>
    <m/>
    <m/>
    <x v="325"/>
    <s v="Gy Waldron, John O'Brien"/>
    <s v="Johnny Knoxville, Seann William Scott, Alice Greczyn, Steve Lemme, Michael Weston, Mitch Braswell, Michael Roof, Jessica Simpson, Rusty Tennant, Dolan Wilson, James Roday Rodriguez, Heather Hemmens, David Leitch, A.J. Foyt IV, M.C. Gainey"/>
    <x v="109"/>
    <s v="Johnny Knoxville, Seann William Scott"/>
    <s v="Cousins Bo, Luke, and Daisy Duke, and their uncle Jesse, egg on the authorities of Hazzard County, Boss Hogg and Sheriff Coltrane."/>
    <s v="Cousins Bo, Luke, and Daisy Duke,"/>
    <n v="5.0999999999999996"/>
    <n v="74804"/>
    <n v="66259856.630824499"/>
    <n v="50000000"/>
    <x v="875"/>
    <n v="80270227"/>
    <n v="147189002.79910421"/>
    <n v="111069515"/>
    <n v="633"/>
  </r>
  <r>
    <s v="tt0377981"/>
    <x v="1093"/>
    <x v="17"/>
    <s v="16/03/2011"/>
    <s v="Animation"/>
    <s v=" Adventure"/>
    <s v=" Comedy"/>
    <n v="84"/>
    <s v="UK, USA, Canada"/>
    <s v="English"/>
    <s v="Japanese"/>
    <s v="Spanish"/>
    <x v="766"/>
    <s v="Rob Sprackling, Johnny Smith"/>
    <s v="James McAvoy, Emily Blunt, Ashley Jensen, Michael Caine, Matt Lucas, Jim Cummings, Maggie Smith, Jason Statham, Ozzy Osbourne, Stephen Merchant, Patrick Stewart, Julie Walters, Hulk Hogan, Kelly Asbury, Richard Wilson"/>
    <x v="652"/>
    <s v="James McAvoy, Emily Blunt"/>
    <s v="Separated by a garden fence and a feud, are blue gnomes on one side and red gnomes on the other. This doesn't stop blue Gnomeo and red Juliet from falling in love with each other. Do they have a future together?"/>
    <s v="Separated by a garden fence and"/>
    <n v="5.9"/>
    <n v="51582"/>
    <n v="41420989.690538399"/>
    <n v="36000000"/>
    <x v="876"/>
    <n v="99967670"/>
    <n v="223175912.7602154"/>
    <n v="193967670"/>
    <n v="127"/>
  </r>
  <r>
    <s v="tt0378109"/>
    <x v="1094"/>
    <x v="2"/>
    <s v="27/01/2006"/>
    <s v="Action"/>
    <s v=" Adventure"/>
    <s v=" Crime"/>
    <n v="110"/>
    <s v="USA"/>
    <s v="English"/>
    <m/>
    <m/>
    <x v="331"/>
    <s v="Matt Johnson"/>
    <s v="Paul Walker, Jessica Alba, Scott Caan, Ashley Scott, Josh Brolin, James Frain, Tyson Beckford, Dwayne Adway, Javon Frazer, Chris Taloa, Peter R.V. Bowleg Jr., Clifford McIntosh, Adam Collins, Gill Montie, Dan Ballard"/>
    <x v="220"/>
    <s v="Paul Walker, Jessica Alba"/>
    <s v="A group of divers find themselves in deep trouble with a drug lord after they come upon the illicit cargo of a sunken airplane."/>
    <s v="A group of divers find themselves"/>
    <n v="5.9"/>
    <n v="72713"/>
    <n v="66259856.630824499"/>
    <n v="50000000"/>
    <x v="877"/>
    <n v="18801234"/>
    <n v="61115038.502078965"/>
    <n v="46117696"/>
    <n v="224"/>
  </r>
  <r>
    <s v="tt0378194"/>
    <x v="1095"/>
    <x v="5"/>
    <s v="23/04/2004"/>
    <s v="Action"/>
    <s v=" Crime"/>
    <s v=" Thriller"/>
    <n v="137"/>
    <s v="USA"/>
    <s v="English"/>
    <s v="Cantonese"/>
    <s v="Mandarin"/>
    <x v="398"/>
    <s v="Quentin Tarantino, Quentin Tarantino"/>
    <s v="Vivica A. Fox, Ambrosia Kelley, Michael Parks, James Parks, Jonathan Loughran, Michael Bowen, Kenji Ohba, Yoshiyuki Morishita, Jun Kunimura, Goro Daimon, Kazuki Kitamura, Akaji Maro, Shun Sugata, Sachiko Fujii, Ronnie Yoshiko Fujiyama"/>
    <x v="653"/>
    <s v="Vivica A. Fox, Ambrosia Kelley"/>
    <s v="The Bride continues her quest of vengeance against her former boss and lover Bill, the reclusive bouncer Budd, and the treacherous, one-eyed Elle."/>
    <s v="The Bride continues her quest"/>
    <n v="8"/>
    <n v="668215"/>
    <n v="41102858.655373201"/>
    <n v="30000000"/>
    <x v="878"/>
    <n v="66208183"/>
    <n v="211154696.08023286"/>
    <n v="154116796"/>
    <n v="1028"/>
  </r>
  <r>
    <s v="tt0425326"/>
    <x v="1096"/>
    <x v="7"/>
    <s v="29/11/2007"/>
    <s v="Comedy"/>
    <s v=" Drama"/>
    <s v=" Romance"/>
    <n v="103"/>
    <s v="USA"/>
    <s v="English"/>
    <s v="Hindi"/>
    <m/>
    <x v="767"/>
    <s v="George Wing, John Jeffcoat"/>
    <s v="Josh Hamilton, Matt Smith, Rudolf Rodrigues, Jai Neeraj Raj Purohit, Siddarth Jadhav, Asif Basra, Sudha Shivpuri, Raghu Mama, Parvati, Sitaram D. Kadam, Feroz, Raja Kadale, Harish Chandra, Prashant Mahesh, Ayesha Dharker"/>
    <x v="654"/>
    <s v="Josh Hamilton, Matt Smith"/>
    <s v="After his entire department is outsourced, an American novelty products salesman (Hamilton) heads to India to train his replacement."/>
    <s v="After his entire department is"/>
    <n v="7"/>
    <n v="11201"/>
    <m/>
    <m/>
    <x v="4"/>
    <n v="163561"/>
    <m/>
    <n v="703324"/>
    <n v="68"/>
  </r>
  <r>
    <s v="tt0425333"/>
    <x v="1097"/>
    <x v="2"/>
    <d v="2005-04-03T00:00:00"/>
    <s v="Comedy"/>
    <s v=" Drama"/>
    <m/>
    <n v="94"/>
    <s v="Turkey"/>
    <s v="Turkish"/>
    <m/>
    <m/>
    <x v="768"/>
    <s v="Ferhan Sensoy"/>
    <s v="Ferhan Sensoy, Rasim √ñztekin, Ali √áatalbas, B√ºlent Kayabas, Zeki Alasya, Erol G√ºnaydin, Sahnaz √áakiralp, Levent √únsal, Sermiyan Midyat, Celal Belgil, Parkan √ñzturan, Levent Yilmaz, Canan Suavi, Ebru Soyuerdem, Hakan Bilgin"/>
    <x v="655"/>
    <s v="Ferhan Sensoy, Rasim √ñztekin"/>
    <s v="Based on a true event, Pardon tells the tragicomic story of three friends who end up in prison when they are mistaken as members of a terrorist organization. Ibrahim's fear of uniforms ..."/>
    <s v="Based on a true event, Pardon"/>
    <n v="8.1999999999999993"/>
    <n v="18152"/>
    <m/>
    <m/>
    <x v="4"/>
    <m/>
    <m/>
    <n v="405002"/>
    <n v="7"/>
  </r>
  <r>
    <s v="tt0425379"/>
    <x v="1098"/>
    <x v="2"/>
    <d v="2005-02-09T00:00:00"/>
    <s v="Crime"/>
    <s v=" Drama"/>
    <s v=" Thriller"/>
    <n v="108"/>
    <s v="Denmark"/>
    <s v="Serbian"/>
    <s v="Danish"/>
    <s v="Polish"/>
    <x v="647"/>
    <s v="Nicolas Winding Refn"/>
    <s v="Zlatko Buric, Marinela Dekic, Slavko Labovic, Ramadan Huseini, Ilyas Agac, Kujtim Loki, Vasilije Bojicic, Levino Jensen, Marek Magierecki, Sven Erik Eskeland Larsen, Karsten Schr√∏der, Hakan Turan, Susan Petersen, Gitte Dan, Tommy Christensen"/>
    <x v="656"/>
    <s v="Zlatko Buric, Marinela Dekic"/>
    <s v="Milo tries to be a family man and run his criminal organization, but a wrong drug shipment endangers everything."/>
    <s v="Milo tries to be a family man"/>
    <n v="7.3"/>
    <n v="13364"/>
    <m/>
    <m/>
    <x v="4"/>
    <n v="1605"/>
    <m/>
    <n v="1605"/>
    <n v="28"/>
  </r>
  <r>
    <s v="tt0378284"/>
    <x v="1099"/>
    <x v="5"/>
    <d v="2004-01-10T00:00:00"/>
    <s v="Biography"/>
    <s v=" Drama"/>
    <s v=" History"/>
    <n v="116"/>
    <s v="Chile, Spain, UK, France"/>
    <s v="Spanish"/>
    <s v="English"/>
    <m/>
    <x v="769"/>
    <s v="Eliseo Altunaga, Roberto Brodsky"/>
    <s v="Mat√≠as Quer, Ariel Mateluna, Manuela Martelli, Aline K√ºppenheim, Ernesto Malbran, Tamara Acosta, Francisco Reyes, Alejandro Trejo, Maria Olga Matte, Gabriela Medina, Luis Dub√≥, Andrea Garc√≠a-Huidobro, Tiago Correa, Pablo Kr√∂gh, Federico Luppi"/>
    <x v="657"/>
    <s v="Mat√≠as Quer, Ariel Mateluna"/>
    <s v="Two 12-year-old Chilean children from different social classes become friends in 1973. They both discover each other's world as political tensions in their country increase."/>
    <s v="Two 12-year-old Chilean children"/>
    <n v="7.7"/>
    <n v="10790"/>
    <n v="2055142.9327686599"/>
    <n v="1500000"/>
    <x v="879"/>
    <n v="26676"/>
    <n v="4367452.7511911048"/>
    <n v="3187700"/>
    <n v="45"/>
  </r>
  <r>
    <s v="tt0379725"/>
    <x v="1100"/>
    <x v="2"/>
    <s v="17/02/2006"/>
    <s v="Biography"/>
    <s v=" Crime"/>
    <s v=" Drama"/>
    <n v="114"/>
    <s v="USA, Canada"/>
    <s v="English"/>
    <m/>
    <m/>
    <x v="770"/>
    <s v="Dan Futterman, Gerald Clarke"/>
    <s v="Allie Mickelson, Kelci Stephenson, Philip Seymour Hoffman, Craig Archibald, Bronwen Coleman, Kate Shindle, David Wilson Barnes, Michael J. Burg, Catherine Keener, Kwesi Ameyaw, Andrew Farago, Ken Krotowich, Chris Cooper, R.D. Reid, Rob McLaughlin"/>
    <x v="658"/>
    <s v="Allie Mickelson, Kelci Stephenson"/>
    <s v="In 1959, Truman Capote learns of the murder of a Kansas family and decides to write a book about the case. While researching for his novel In Cold Blood, Capote forms a relationship with one of the killers, Perry Smith, who is on death row"/>
    <s v="In 1959, Truman Capote learns"/>
    <n v="7.3"/>
    <n v="123349"/>
    <n v="9276379.928315429"/>
    <n v="7000000"/>
    <x v="880"/>
    <n v="28750530"/>
    <n v="65368535.665412307"/>
    <n v="49327405"/>
    <n v="449"/>
  </r>
  <r>
    <s v="tt0379786"/>
    <x v="1101"/>
    <x v="2"/>
    <s v="25/11/2005"/>
    <s v="Action"/>
    <s v=" Adventure"/>
    <s v=" Sci-Fi"/>
    <n v="119"/>
    <s v="USA"/>
    <s v="English"/>
    <s v="Mandarin"/>
    <m/>
    <x v="771"/>
    <s v="Joss Whedon"/>
    <s v="Nathan Fillion, Gina Torres, Alan Tudyk, Morena Baccarin, Adam Baldwin, Jewel Staite, Sean Maher, Summer Glau, Ron Glass, Chiwetel Ejiofor, David Krumholtz, Michael Hitchcock, Sarah Paulson, Yan Feldman, Rafael Feldman"/>
    <x v="659"/>
    <s v="Nathan Fillion, Gina Torres"/>
    <s v="The crew of the ship Serenity try to evade an assassin sent to recapture one of their members who is telepathic."/>
    <s v="The crew of the ship Serenity"/>
    <n v="7.8"/>
    <n v="279887"/>
    <n v="51682688.172043107"/>
    <n v="39000000"/>
    <x v="881"/>
    <n v="25514517"/>
    <n v="53597768.979104042"/>
    <n v="40445129"/>
    <n v="1671"/>
  </r>
  <r>
    <s v="tt0379865"/>
    <x v="1102"/>
    <x v="6"/>
    <d v="2008-11-04T00:00:00"/>
    <s v="Comedy"/>
    <s v=" Drama"/>
    <s v=" Romance"/>
    <n v="114"/>
    <s v="USA, Germany"/>
    <s v="English"/>
    <s v="German"/>
    <m/>
    <x v="409"/>
    <s v="Duncan Brantley, Rick Reilly"/>
    <s v="John Krasinski, David de Vries, Rick Forrester, Craig S. Harper, George Clooney, Malcolm Goodwin, Matt Bushell, Tommy Hinkley, Tim Griffin, Robert Baker, Nick Paonessa, Lance Barber, Wayne Duvall, Nicholas Bourdages, Jason Drago"/>
    <x v="660"/>
    <s v="John Krasinski, David de Vries"/>
    <s v="In 1925, an enterprising pro football player convinces America's too-good-to-be-true college football hero to play for his team and keep the league from going under."/>
    <s v="In 1925, an enterprising pro football"/>
    <n v="6"/>
    <n v="30766"/>
    <n v="69720524.098595932"/>
    <n v="58000000"/>
    <x v="882"/>
    <n v="31373938"/>
    <n v="49668707.833281472"/>
    <n v="41319039"/>
    <n v="128"/>
  </r>
  <r>
    <s v="tt0379889"/>
    <x v="1103"/>
    <x v="5"/>
    <d v="2005-11-02T00:00:00"/>
    <s v="Drama"/>
    <s v=" Romance"/>
    <m/>
    <n v="131"/>
    <s v="UK, Italy, Luxembourg, USA"/>
    <s v="English"/>
    <s v="Italian"/>
    <s v="Arabic"/>
    <x v="772"/>
    <s v="William Shakespeare, Michael Radford"/>
    <s v="Al Pacino, Jeremy Irons, Joseph Fiennes, Lynn Collins, Zuleikha Robinson, Kris Marshall, Charlie Cox, Heather Goldenhersh, Mackenzie Crook, John Sessions, Gregor Fisher, Ron Cook, Allan Corduner, Anton Rodgers, David Harewood"/>
    <x v="64"/>
    <s v="Al Pacino, Jeremy Irons"/>
    <s v="In 16th century Venice, when a merchant must default on a large loan from an abused Jewish moneylender for a friend with romantic ambitions, the bitterly vengeful creditor demands a gruesome payment instead."/>
    <s v="In 16th century Venice, when a"/>
    <n v="7"/>
    <n v="34545"/>
    <n v="41102858.655373201"/>
    <n v="30000000"/>
    <x v="883"/>
    <n v="3765585"/>
    <n v="29539503.777670715"/>
    <n v="21560182"/>
    <n v="172"/>
  </r>
  <r>
    <s v="tt0426578"/>
    <x v="1104"/>
    <x v="2"/>
    <s v="28/10/2005"/>
    <s v="Biography"/>
    <s v=" Crime"/>
    <s v=" Drama"/>
    <n v="120"/>
    <s v="Germany"/>
    <s v="German"/>
    <m/>
    <m/>
    <x v="773"/>
    <s v="Fred Breinersdorfer"/>
    <s v="Julia Jentsch, Alexander Held, Fabian Hinrichs, Johanna Gastdorf, Andr√© Hennicke, Florian Stetter, Maximilian Br√ºckner, Johannes Suhm, Lilli Jung, Klaus H√§ndl, Petra Kelling, J√∂rg Hube, Franz Staber, Maria Hofst√§tter, Wolfgang Pregler"/>
    <x v="661"/>
    <s v="Julia Jentsch, Alexander Held"/>
    <s v="A dramatization of the final days of Sophie Scholl, one of the most famous members of the German World War II anti-Nazi resistance movement, The White Rose."/>
    <s v="A dramatization of the final days"/>
    <n v="7.6"/>
    <n v="26127"/>
    <m/>
    <m/>
    <x v="4"/>
    <n v="680331"/>
    <m/>
    <n v="10804315"/>
    <n v="107"/>
  </r>
  <r>
    <s v="tt0379976"/>
    <x v="1105"/>
    <x v="8"/>
    <s v="20/06/2008"/>
    <s v="Drama"/>
    <m/>
    <m/>
    <n v="97"/>
    <s v="France, Spain, USA"/>
    <s v="English"/>
    <s v="French"/>
    <s v="Spanish"/>
    <x v="774"/>
    <s v="Howard A. Rodman, Natalie Robins"/>
    <s v="Julianne Moore, Stephen Dillane, Anne Reid, Martin Huber, Minnie Marx, Jim Arnold, Mapi Gal√°n, Barney Clark, Abel Folk, Bel√©n Rueda, Sim√≥n Andreu, Eddie Redmayne, Elena Anaya, Unax Ugalde, Melina Matthews"/>
    <x v="409"/>
    <s v="Julianne Moore, Stephen Dillane"/>
    <s v="A dramatization of the shocking Barbara Daly Baekeland murder case, which happened in a posh London flat on Friday 17 November 1972. The bloody crime caused a stir on both sides of the Atlantic and remains one of the most memorable American Tragedies..."/>
    <s v="A dramatization of the shocking"/>
    <n v="5.8"/>
    <n v="10590"/>
    <n v="5741868.9893991714"/>
    <n v="4600000"/>
    <x v="884"/>
    <n v="435746"/>
    <n v="207109019410216.94"/>
    <n v="1432799"/>
    <n v="78"/>
  </r>
  <r>
    <s v="tt0426883"/>
    <x v="1106"/>
    <x v="7"/>
    <s v="23/02/2007"/>
    <s v="Biography"/>
    <s v=" Crime"/>
    <s v=" Drama"/>
    <n v="122"/>
    <s v="Germany, USA"/>
    <s v="English"/>
    <m/>
    <m/>
    <x v="342"/>
    <s v="Nick Cassavetes"/>
    <s v="Bruce Willis, Matthew Barry, Emile Hirsch, Fernando Vargas, Vincent Kartheiser, Justin Timberlake, Shawn Hatosy, Alex Solowitz, Alec Vigil, Harry Dean Stanton, Frank Cassavetes, Nicole Dubos, Regina Rice, Laura Nativo, Ben Foster"/>
    <x v="136"/>
    <s v="Bruce Willis, Matthew Barry"/>
    <s v="Johnny and a couple pals kidnap Jake's 15-year-old brother, Zach, then assigns his buddy Frankie to be Zach's minder. They develop a brotherly friendship. Zach parties with his captors as things begin to spin out of control."/>
    <s v="Johnny and a couple pals kidnap"/>
    <n v="6.9"/>
    <n v="98287"/>
    <m/>
    <m/>
    <x v="4"/>
    <n v="15309602"/>
    <m/>
    <n v="32351125"/>
    <n v="283"/>
  </r>
  <r>
    <s v="tt0380389"/>
    <x v="1107"/>
    <x v="2"/>
    <s v="18/11/2005"/>
    <s v="Adventure"/>
    <s v=" Drama"/>
    <s v=" Romance"/>
    <n v="118"/>
    <s v="USA, UK"/>
    <s v="English"/>
    <s v="Spanish"/>
    <m/>
    <x v="775"/>
    <s v="Mike Jefferies, Adrian Butchart"/>
    <s v="Leonardo Guerra, Tony Plana, Miriam Colon, Kuno Becker, Jorge Cervera, Herman Chavez, Alfredo Rodr√≠guez, Donald Li, Kate Tomlinson, Jake Johnson, Zachary Johnson, Stephen Dillane, Sean Pertwee, Jonathan Hernandez, Alessandro Nivola"/>
    <x v="662"/>
    <s v="Leonardo Guerra, Tony Plana"/>
    <s v="The extremely talented Santiago Mu√±ez is spotted by a Newcastle United scout and given a chance at professional football."/>
    <s v="The extremely talented Santiago"/>
    <n v="6.7"/>
    <n v="59626"/>
    <n v="13251971.326164899"/>
    <n v="10000000"/>
    <x v="885"/>
    <n v="4283255"/>
    <n v="36589849.72863806"/>
    <n v="27610873"/>
    <n v="122"/>
  </r>
  <r>
    <s v="tt0380510"/>
    <x v="1108"/>
    <x v="10"/>
    <d v="2010-05-02T00:00:00"/>
    <s v="Drama"/>
    <s v=" Fantasy"/>
    <s v=" Thriller"/>
    <n v="135"/>
    <s v="USA, UK, New Zealand"/>
    <s v="English"/>
    <m/>
    <m/>
    <x v="7"/>
    <s v="Fran Walsh, Philippa Boyens"/>
    <s v="Mark Wahlberg, Rachel Weisz, Susan Sarandon, Stanley Tucci, Michael Imperioli, Saoirse Ronan, Rose McIver, Christian Ashdale, Reece Ritchie, Carolyn Dando, Nikki SooHoo, Andrew James Allen, Jake Abel, AJ Michalka, Tom McCarthy"/>
    <x v="28"/>
    <s v="Mark Wahlberg, Rachel Weisz"/>
    <s v="Centers on a young girl who has been murdered and watches over her family - and her killer - from purgatory. She must weigh her desire for vengeance against her desire for her family to heal."/>
    <s v="Centers on a young girl who has"/>
    <n v="6.7"/>
    <n v="154536"/>
    <n v="78414049.790945053"/>
    <n v="65000000"/>
    <x v="886"/>
    <n v="44114232"/>
    <n v="112941975.63469224"/>
    <n v="93621340"/>
    <n v="687"/>
  </r>
  <r>
    <s v="tt0380599"/>
    <x v="1109"/>
    <x v="2"/>
    <s v="21/10/2005"/>
    <s v="Crime"/>
    <s v=" Drama"/>
    <m/>
    <n v="130"/>
    <s v="France, UK, Czech Republic"/>
    <s v="English"/>
    <m/>
    <m/>
    <x v="350"/>
    <s v="Charles Dickens, Ronald Harwood"/>
    <s v="Barney Clark, Jeremy Swift, Ian McNeice, Richard Durden, Timothy Bateson, Andy de la Tour, Filip Hes, Andreas Papadopoulos, Laurie Athey, Joseph Tremain, Peter Copley, Andy Linden, John Nettleton, Tony Noble, Michael Heath"/>
    <x v="663"/>
    <s v="Barney Clark, Jeremy Swift"/>
    <s v="An adaptation of the classic Dickens tale, where an orphan meets a pickpocket on the streets of London. From there, he joins a household of boys who are trained to steal for their master."/>
    <s v="An adaptation of the classic Dickens"/>
    <n v="6.8"/>
    <n v="30619"/>
    <n v="79511827.956989393"/>
    <n v="60000000"/>
    <x v="887"/>
    <n v="2080321"/>
    <n v="56427319.295089714"/>
    <n v="42580321"/>
    <n v="138"/>
  </r>
  <r>
    <s v="tt0380623"/>
    <x v="1110"/>
    <x v="2"/>
    <s v="17/06/2005"/>
    <s v="Comedy"/>
    <s v=" Family"/>
    <s v=" Romance"/>
    <n v="100"/>
    <s v="USA"/>
    <s v="English"/>
    <m/>
    <m/>
    <x v="669"/>
    <s v="Michael McQuown, Heather Robinson"/>
    <s v="Hilary Duff, Heather Locklear, Chris Noth, Mike O'Malley, Ben Feldman, Vanessa Lengies, Caroline Rhea, Kym Whitley, Aria Wallace, Carson Kressley, Michelle Nolden, Maggie Castle, Gerry Mendicino, James McGowan, Philip Akin"/>
    <x v="430"/>
    <s v="Hilary Duff, Heather Locklear"/>
    <s v="A lonely mother begins receiving romantic e-mails from a secret admirer, unaware that this perfect man is really a creation of her daughter who is trying to cheer her up."/>
    <s v="A lonely mother begins receiving"/>
    <n v="5.5"/>
    <n v="27925"/>
    <n v="13251971.326164899"/>
    <n v="10000000"/>
    <x v="888"/>
    <n v="16535005"/>
    <n v="26199776.780465998"/>
    <n v="19770475"/>
    <n v="107"/>
  </r>
  <r>
    <s v="tt0381061"/>
    <x v="1111"/>
    <x v="7"/>
    <d v="2007-05-01T00:00:00"/>
    <s v="Action"/>
    <s v=" Adventure"/>
    <s v=" Thriller"/>
    <n v="144"/>
    <s v="UK, Czech Republic, USA, Germany, Bahamas"/>
    <s v="English"/>
    <s v="Serbian"/>
    <s v="German"/>
    <x v="153"/>
    <s v="Neal Purvis, Robert Wade"/>
    <s v="Daniel Craig, Eva Green, Mads Mikkelsen, Judi Dench, Jeffrey Wright, Giancarlo Giannini, Caterina Murino, Simon Abkarian, Isaach De Bankol√©, Jesper Christensen, Ivana Milicevic, Tobias Menzies, Claudio Santamaria, Sebastien Foucan, Malcolm Sinclair"/>
    <x v="664"/>
    <s v="Daniel Craig, Eva Green"/>
    <s v="After earning 00 status and a licence to kill, Secret Agent James Bond sets out on his first mission as 007. Bond must defeat a private banker funding terrorists in a high-stakes game of poker at Casino Royale, Montenegro."/>
    <s v="After earning 00 status and a"/>
    <n v="8"/>
    <n v="569968"/>
    <n v="192567708.33333302"/>
    <n v="150000000"/>
    <x v="889"/>
    <n v="167445960"/>
    <n v="791455359.69746399"/>
    <n v="616501619"/>
    <n v="2409"/>
  </r>
  <r>
    <s v="tt0381681"/>
    <x v="1112"/>
    <x v="5"/>
    <s v="19/11/2004"/>
    <s v="Drama"/>
    <s v=" Romance"/>
    <m/>
    <n v="80"/>
    <s v="USA, France"/>
    <s v="English"/>
    <s v="French"/>
    <m/>
    <x v="428"/>
    <s v="Richard Linklater, Julie Delpy"/>
    <s v="Ethan Hawke, Julie Delpy, Vernon Dobtcheff, Louise Lemoine Torr√®s, Rodolphe Pauly, Mariane Plasteig, Diabolo, Denis Evrard, Albert Delpy, Marie Pillet"/>
    <x v="347"/>
    <s v="Ethan Hawke, Julie Delpy"/>
    <s v="Nine years after Jesse and Celine first met, they encounter each other again on the French leg of Jesse's book tour."/>
    <s v="Nine years after Jesse and Celine"/>
    <n v="8"/>
    <n v="228858"/>
    <n v="3699257.2789835879"/>
    <n v="2700000"/>
    <x v="890"/>
    <n v="5820649"/>
    <n v="21834533.156045519"/>
    <n v="15936507"/>
    <n v="551"/>
  </r>
  <r>
    <s v="tt0381707"/>
    <x v="1113"/>
    <x v="5"/>
    <d v="2004-03-12T00:00:00"/>
    <s v="Comedy"/>
    <s v=" Crime"/>
    <m/>
    <n v="109"/>
    <s v="USA"/>
    <s v="English"/>
    <m/>
    <m/>
    <x v="101"/>
    <s v="Keenen Ivory Wayans, Shawn Wayans"/>
    <s v="Shawn Wayans, Marlon Wayans, Jaime King, Frankie Faison, Lochlyn Munro, John Heard, Busy Philipps, Terry Crews, Brittany Daniel, Eddie Velez, Jessica Cauffiel, Maitland Ward, Anne Dudek, Rochelle Aytes, Jennifer Carpenter"/>
    <x v="665"/>
    <s v="Shawn Wayans, Marlon Wayans"/>
    <s v="Two disgraced FBI agents go way undercover in an effort to protect hotel heiresses the Wilson sisters from a kidnapping plot."/>
    <s v="Two disgraced FBI agents go way"/>
    <n v="5.6"/>
    <n v="127968"/>
    <n v="50693525.674960278"/>
    <n v="37000000"/>
    <x v="891"/>
    <n v="70831760"/>
    <n v="154958973.22394383"/>
    <n v="113100873"/>
    <n v="316"/>
  </r>
  <r>
    <s v="tt0381849"/>
    <x v="1114"/>
    <x v="8"/>
    <s v="19/10/2007"/>
    <s v="Action"/>
    <s v=" Crime"/>
    <s v=" Drama"/>
    <n v="122"/>
    <s v="USA"/>
    <s v="English"/>
    <s v="Chinese"/>
    <m/>
    <x v="0"/>
    <s v="Halsted Welles, Michael Brandt"/>
    <s v="Russell Crowe, Christian Bale, Logan Lerman, Dallas Roberts, Ben Foster, Peter Fonda, Vinessa Shaw, Alan Tudyk, Luce Rains, Gretchen Mol, Lennie Loftin, Rio Alexander, Johnny Whitworth, Shawn Howell, Pat Ricotti"/>
    <x v="92"/>
    <s v="Russell Crowe, Christian Bale"/>
    <s v="A small-time rancher agrees to hold a captured outlaw who's awaiting a train to go to court in Yuma. A battle of wills ensues as the outlaw tries to psych out the rancher."/>
    <s v="A small-time rancher agrees to"/>
    <n v="7.7"/>
    <n v="284071"/>
    <n v="68652781.394990101"/>
    <n v="55000000"/>
    <x v="892"/>
    <n v="53606916"/>
    <n v="1.0120743151698194E+16"/>
    <n v="70016220"/>
    <n v="635"/>
  </r>
  <r>
    <s v="tt0381971"/>
    <x v="1115"/>
    <x v="7"/>
    <s v="23/06/2006"/>
    <s v="Animation"/>
    <s v=" Adventure"/>
    <s v=" Comedy"/>
    <n v="87"/>
    <s v="USA, Germany, Taiwan, France, Canada, South Korea, UK, Philippines"/>
    <s v="English"/>
    <m/>
    <m/>
    <x v="776"/>
    <s v="Ken Kaufman, Ken Kaufman"/>
    <s v="Frank Welker, Will Ferrell, Shane Baumel, Timyra-Joi Beatty, Eugene Levy, Christopher Chen, Michaela Jill Murphy, Dick Van Dyke, Alexander Gould, Terrence Hardy Jr., Hailey Noelle Johnson, Kelsey Lansdowne, Ariel Winter, Drew Barrymore, David Cross"/>
    <x v="666"/>
    <s v="Frank Welker, Will Ferrell"/>
    <s v="The Man in the Yellow Hat is an oddball museum employee who looks after his pet monkey, an inquisitive and wonderful creature whose enthusiasm often gets the best of him."/>
    <s v="The Man in the Yellow Hat is an"/>
    <n v="6.5"/>
    <n v="15234"/>
    <n v="64189236.111111"/>
    <n v="50000000"/>
    <x v="893"/>
    <n v="58360760"/>
    <n v="89692805.835138738"/>
    <n v="69865924"/>
    <n v="126"/>
  </r>
  <r>
    <s v="tt0382077"/>
    <x v="1116"/>
    <x v="2"/>
    <d v="2005-11-03T00:00:00"/>
    <s v="Drama"/>
    <s v=" Horror"/>
    <s v=" Mystery"/>
    <n v="101"/>
    <s v="Germany, USA"/>
    <s v="English"/>
    <m/>
    <m/>
    <x v="460"/>
    <s v="Ari Schlossberg"/>
    <s v="Robert De Niro, Dakota Fanning, Famke Janssen, Elisabeth Shue, Amy Irving, Dylan Baker, Melissa Leo, Robert John Burke, Molly Grant Kallins, David Chandler, Stewart Summers, Jake Dylan Baumer"/>
    <x v="101"/>
    <s v="Robert De Niro, Dakota Fanning"/>
    <s v="As a widower tries to piece together his life in the wake of his wife's suicide, his daughter finds solace, at first, in her imaginary friend."/>
    <s v="As a widower tries to piece together"/>
    <n v="6"/>
    <n v="80522"/>
    <n v="39755913.978494696"/>
    <n v="30000000"/>
    <x v="894"/>
    <n v="51100486"/>
    <n v="168790333.60261682"/>
    <n v="127369981"/>
    <n v="461"/>
  </r>
  <r>
    <s v="tt0382625"/>
    <x v="1117"/>
    <x v="7"/>
    <s v="19/05/2006"/>
    <s v="Mystery"/>
    <s v=" Thriller"/>
    <m/>
    <n v="149"/>
    <s v="USA, Malta, France, UK"/>
    <s v="English"/>
    <s v="French"/>
    <s v="Latin"/>
    <x v="91"/>
    <s v="Akiva Goldsman, Dan Brown"/>
    <s v="Tom Hanks, Audrey Tautou, Ian McKellen, Jean Reno, Paul Bettany, Alfred Molina, J√ºrgen Prochnow, Jean-Yves Berteloot, Etienne Chicot, Jean-Pierre Marielle, Marie-Fran√ßoise Audollent, Rita Davies, Francesco Carnelutti, Seth Gabel, Shane Zaza"/>
    <x v="523"/>
    <s v="Tom Hanks, Audrey Tautou"/>
    <s v="A murder inside the Louvre, and clues in Da Vinci paintings, lead to the discovery of a religious mystery protected by a secret society for two thousand years, which could shake the foundations of Christianity."/>
    <s v="A murder inside the Louvre, and"/>
    <n v="6.6"/>
    <n v="392810"/>
    <n v="160473090.27777752"/>
    <n v="125000000"/>
    <x v="895"/>
    <n v="217536138"/>
    <n v="975685304.77378309"/>
    <n v="760006945"/>
    <n v="2025"/>
  </r>
  <r>
    <s v="tt0428870"/>
    <x v="1118"/>
    <x v="5"/>
    <d v="2004-05-11T00:00:00"/>
    <s v="Drama"/>
    <s v=" Romance"/>
    <m/>
    <n v="144"/>
    <s v="South Korea"/>
    <s v="Korean"/>
    <m/>
    <m/>
    <x v="777"/>
    <s v="Yeong-ha Kim, John H. Lee"/>
    <s v="Woo-sung Jung, Ye-jin Son, Jong-hak Baek, Seon-jin Lee, Sang-gyu Park, Hie-ryeong Kim, Ji-hyun Seon, Bu-seon Kim, Hang Lee, In-hwan Jang, Byung-gil Kwon, Cheol-jin Shin, Jung-ki Kim, Yong-wook Jin, Jin-won Seo"/>
    <x v="138"/>
    <s v="Woo-sung Jung, Ye-jin Son"/>
    <s v="A Korean love story about a young couple's enduring love, which is tested when 27 year old Sun-jin is diagnosed with a rare form of Alzheimer's disease."/>
    <s v="A Korean love story about a young"/>
    <n v="8.1999999999999993"/>
    <n v="21329"/>
    <m/>
    <m/>
    <x v="4"/>
    <m/>
    <m/>
    <n v="20865847"/>
    <n v="66"/>
  </r>
  <r>
    <s v="tt0382628"/>
    <x v="1119"/>
    <x v="2"/>
    <d v="2005-07-10T00:00:00"/>
    <s v="Drama"/>
    <s v=" Horror"/>
    <s v=" Mystery"/>
    <n v="105"/>
    <s v="USA"/>
    <s v="English"/>
    <m/>
    <m/>
    <x v="363"/>
    <s v="K√¥ji Suzuki, Hideo Nakata"/>
    <s v="Jennifer Connelly, John C. Reilly, Tim Roth, Dougray Scott, Pete Postlethwaite, Camryn Manheim, Ariel Gade, Perla Haney-Jardine, Debra Monk, Linda Emond, Bill Buell, J.R. Horne, Elina L√∂wensohn, Warren Belle, Alison Sealy-Smith"/>
    <x v="455"/>
    <s v="Jennifer Connelly, John C. Reilly"/>
    <s v="A mother and daughter, still wounded from a bitter custody dispute, hole up in a run-down apartment building. Adding further drama to their plight, they are targeted by the ghost of former resident."/>
    <s v="A mother and daughter, still wounded"/>
    <n v="5.6"/>
    <n v="59001"/>
    <n v="39755913.978494696"/>
    <n v="30000000"/>
    <x v="896"/>
    <n v="25473352"/>
    <n v="90586605.084838882"/>
    <n v="68357079"/>
    <n v="434"/>
  </r>
  <r>
    <s v="tt0382932"/>
    <x v="1120"/>
    <x v="8"/>
    <s v="17/10/2007"/>
    <s v="Animation"/>
    <s v=" Adventure"/>
    <s v=" Comedy"/>
    <n v="111"/>
    <s v="USA"/>
    <s v="English"/>
    <s v="French"/>
    <m/>
    <x v="778"/>
    <s v="Brad Bird, Jan Pinkava"/>
    <s v="Patton Oswalt, Ian Holm, Lou Romano, Brian Dennehy, Peter Sohn, Peter O'Toole, Brad Garrett, Janeane Garofalo, Will Arnett, Julius Callahan, James Remar, John Ratzenberger, Teddy Newton, Tony Fucile, Jake Steinfeld"/>
    <x v="667"/>
    <s v="Patton Oswalt, Ian Holm"/>
    <s v="A rat who can cook makes an unusual alliance with a young kitchen worker at a famous restaurant."/>
    <s v="A rat who can cook makes an unusual"/>
    <n v="8"/>
    <n v="624762"/>
    <n v="187234858.34997299"/>
    <n v="150000000"/>
    <x v="897"/>
    <n v="206445654"/>
    <n v="9.01587018450764E+16"/>
    <n v="623726085"/>
    <n v="747"/>
  </r>
  <r>
    <s v="tt0382992"/>
    <x v="1121"/>
    <x v="2"/>
    <d v="2005-02-09T00:00:00"/>
    <s v="Action"/>
    <s v=" Adventure"/>
    <s v=" Sci-Fi"/>
    <n v="121"/>
    <s v="USA"/>
    <s v="English"/>
    <s v="Korean"/>
    <s v="Russian"/>
    <x v="159"/>
    <s v="W.D. Richter"/>
    <s v="Josh Lucas, Jessica Biel, Jamie Foxx, Sam Shepard, Richard Roxburgh, Joe Morton, Ian Bliss, Ebon Moss-Bachrach, Michael Denkha, Rocky Helton, Clayton Adams, Maurice Morgan, Woody Naismith, Charles Ndibe, Nicholas Hammond"/>
    <x v="528"/>
    <s v="Josh Lucas, Jessica Biel"/>
    <s v="Deeply ensconced in a top-secret military program, three pilots struggle to bring an artificial intelligence program under control before it initiates the next world war."/>
    <s v="Deeply ensconced in a top-secret"/>
    <n v="5.0999999999999996"/>
    <n v="51365"/>
    <n v="178901612.90322614"/>
    <n v="135000000"/>
    <x v="898"/>
    <n v="32116746"/>
    <n v="105046153.02172063"/>
    <n v="79268322"/>
    <n v="401"/>
  </r>
  <r>
    <s v="tt0383010"/>
    <x v="1122"/>
    <x v="12"/>
    <s v="27/06/2012"/>
    <s v="Comedy"/>
    <s v=" Family"/>
    <m/>
    <n v="92"/>
    <s v="USA"/>
    <s v="English"/>
    <m/>
    <m/>
    <x v="114"/>
    <s v="Mike Cerrone, Bobby Farrelly"/>
    <s v="Sean Hayes, Will Sasso, Chris Diamantopoulos, Jane Lynch, Sof√≠a Vergara, Jennifer Hudson, Craig Bierko, Stephen Collins, Larry David, Kirby Heyborne, Carly Craig, Kate Upton, Marianne Leone, Brian Doyle-Murray, Mike 'The Situation' Sorrentino"/>
    <x v="668"/>
    <s v="Sean Hayes, Will Sasso"/>
    <s v="While trying to save their childhood orphanage, Moe, Larry and Curly inadvertently stumble into a murder plot and wind up starring in a reality television show."/>
    <s v="While trying to save their childhood"/>
    <n v="5.0999999999999996"/>
    <n v="29609"/>
    <n v="33817652.029234201"/>
    <n v="30000000"/>
    <x v="899"/>
    <n v="44338224"/>
    <n v="61795334.856795006"/>
    <n v="54819301"/>
    <n v="209"/>
  </r>
  <r>
    <s v="tt0429715"/>
    <x v="1123"/>
    <x v="2"/>
    <d v="2005-02-09T00:00:00"/>
    <s v="Crime"/>
    <s v=" Drama"/>
    <s v=" Thriller"/>
    <n v="97"/>
    <s v="UK, Spain"/>
    <s v="English"/>
    <s v="Spanish"/>
    <m/>
    <x v="620"/>
    <s v="Nick Love"/>
    <s v="Danny Dyer, Tamer Hassan, Geoff Bell, Georgina Chapman, Eddie Webber, Adam Bolton, Linda Henry, Roland Manookian, Arturo Venegas, Camille Coduri, Martin Marquez, Andy Linden, Sally Watkins, Eduardo Duro, Tracy Kirby"/>
    <x v="527"/>
    <s v="Danny Dyer, Tamer Hassan"/>
    <s v="Frankie is sent from London to Spain to make a delivery to Charlie, who likes the kid and shows him the ropes including the use of guns and drugs. Frankie likes the sun, pools and the cute, bikini clad girls and stays in Spain."/>
    <s v="Frankie is sent from London to"/>
    <n v="6.7"/>
    <n v="13283"/>
    <m/>
    <s v="GBP 2000000"/>
    <x v="4"/>
    <m/>
    <m/>
    <n v="2541675"/>
    <n v="96"/>
  </r>
  <r>
    <s v="tt0383028"/>
    <x v="1124"/>
    <x v="6"/>
    <s v="19/06/2014"/>
    <s v="Drama"/>
    <m/>
    <m/>
    <n v="124"/>
    <s v="USA"/>
    <s v="English"/>
    <s v="German"/>
    <m/>
    <x v="779"/>
    <s v="Charlie Kaufman"/>
    <s v="Philip Seymour Hoffman, Catherine Keener, Sadie Goldstein, Tom Noonan, Peter Friedman, Charles Techman, Josh Pais, Daniel London, Robert Seay, Michelle Williams, Stephen Adly Guirgis, Samantha Morton, Hope Davis, Frank Girardeau, Jennifer Jason Leigh"/>
    <x v="389"/>
    <s v="Philip Seymour Hoffman"/>
    <s v="A theatre director struggles with his work, and the women in his life, as he creates a life-size replica of New York City inside a warehouse as part of his new play."/>
    <s v="A theatre director struggles with"/>
    <n v="7.6"/>
    <n v="79732"/>
    <n v="24041560.033998597"/>
    <n v="20000000"/>
    <x v="900"/>
    <n v="3083538"/>
    <n v="5599761.3651969554"/>
    <n v="4658401"/>
    <n v="329"/>
  </r>
  <r>
    <s v="tt0383060"/>
    <x v="1125"/>
    <x v="7"/>
    <d v="2006-11-08T00:00:00"/>
    <s v="Action"/>
    <s v=" Adventure"/>
    <s v=" Comedy"/>
    <n v="93"/>
    <s v="USA"/>
    <s v="English"/>
    <m/>
    <m/>
    <x v="672"/>
    <s v="Adam Rifkin, David Berenbaum"/>
    <s v="Tim Allen, Courteney Cox, Chevy Chase, Spencer Breslin, Kevin Zegers, Kate Mara, Michael Cassidy, Ryan Whitney Angel, Rip Torn, Cornelia Guest, Ashton Moio, Hunter Aarniokoski, Thomas F. Wilson, Ridge Canipe, Danny McCarthy"/>
    <x v="268"/>
    <s v="Tim Allen, Courteney Cox"/>
    <s v="Former superhero Jack is called back to work to transform an unlikely group of ragtag kids into superheroes at a private academy."/>
    <s v="Former superhero Jack is called"/>
    <n v="4.4000000000000004"/>
    <n v="18613"/>
    <n v="44932465.277777702"/>
    <n v="35000000"/>
    <x v="901"/>
    <n v="11989328"/>
    <n v="16055476.466180529"/>
    <n v="12506362"/>
    <n v="128"/>
  </r>
  <r>
    <s v="tt0383216"/>
    <x v="1126"/>
    <x v="7"/>
    <s v="24/03/2006"/>
    <s v="Adventure"/>
    <s v=" Comedy"/>
    <s v=" Crime"/>
    <n v="93"/>
    <s v="USA, Czech Republic"/>
    <s v="English"/>
    <m/>
    <m/>
    <x v="388"/>
    <s v="Len Blum, Steve Martin"/>
    <s v="Steve Martin, Kevin Kline, Jean Reno, Emily Mortimer, Henry Czerny, Kristin Chenoweth, Roger Rees, Beyonc√©, Philip Goodwin, Henri Garcin, William Abadie, Daniel Sauli, Jean Dell, Anna Katarina, Nick Toren"/>
    <x v="364"/>
    <s v="Steve Martin, Kevin Kline"/>
    <s v="Bumbling Inspector Clouseau must solve the murder of a famous soccer coach and find out who stole the infamous Pink Panther diamond."/>
    <s v="Bumbling Inspector Clouseau must"/>
    <n v="5.7"/>
    <n v="80280"/>
    <n v="102702777.77777761"/>
    <n v="80000000"/>
    <x v="902"/>
    <n v="82226474"/>
    <n v="210689481.24239549"/>
    <n v="164115897"/>
    <n v="450"/>
  </r>
  <r>
    <s v="tt0383222"/>
    <x v="1127"/>
    <x v="2"/>
    <d v="2006-06-01T00:00:00"/>
    <s v="Action"/>
    <s v=" Adventure"/>
    <s v=" Fantasy"/>
    <n v="95"/>
    <s v="Germany, USA"/>
    <s v="English"/>
    <m/>
    <m/>
    <x v="556"/>
    <s v="Guinevere Turner"/>
    <s v="Kristanna Loken, Michael Madsen, Matthew Davis, Will Sanderson, Geraldine Chaplin, Udo Kier, Meat Loaf, Michael Par√©, Billy Zane, Michelle Rodriguez, Ben Kingsley, Darren Shahlavi, Esteban Cueto, Madalina Constantin, Daniela Nane"/>
    <x v="669"/>
    <s v="Kristanna Loken, Michael Madsen"/>
    <s v="In the eighteenth century, a vampire escapes from the freak show, in which she once participated, and teams up with a group of vampire slayers to kill the man who raped her mother."/>
    <s v="In the eighteenth century, a vampire"/>
    <n v="2.9"/>
    <n v="33844"/>
    <n v="33129928.315412249"/>
    <n v="25000000"/>
    <x v="903"/>
    <n v="2405420"/>
    <n v="4837333.9632616583"/>
    <n v="3650275"/>
    <n v="485"/>
  </r>
  <r>
    <s v="tt0383574"/>
    <x v="1128"/>
    <x v="7"/>
    <s v="13/09/2006"/>
    <s v="Action"/>
    <s v=" Adventure"/>
    <s v=" Fantasy"/>
    <n v="151"/>
    <s v="USA"/>
    <s v="English"/>
    <s v="Turkish"/>
    <s v="Greek"/>
    <x v="271"/>
    <s v="Ted Elliott, Terry Rossio"/>
    <s v="Johnny Depp, Orlando Bloom, Keira Knightley, Jack Davenport, Bill Nighy, Jonathan Pryce, Lee Arenberg, Mackenzie Crook, Kevin McNally, David Bailie, Stellan Skarsg√•rd, Tom Hollander, Naomie Harris, Martin Klebba, David Schofield"/>
    <x v="6"/>
    <s v="Johnny Depp, Orlando Bloom"/>
    <s v="Jack Sparrow races to recover the heart of Davy Jones to avoid enslaving his soul to Jones' service, as other friends and foes seek the heart for their own agenda as well."/>
    <s v="Jack Sparrow races to recover"/>
    <n v="7.3"/>
    <n v="644330"/>
    <n v="288851562.49999952"/>
    <n v="225000000"/>
    <x v="904"/>
    <n v="423315812"/>
    <n v="1368745242.098088"/>
    <n v="1066179725"/>
    <n v="1889"/>
  </r>
  <r>
    <s v="tt0430634"/>
    <x v="1129"/>
    <x v="7"/>
    <s v="28/07/2006"/>
    <s v="Comedy"/>
    <s v=" Drama"/>
    <s v=" Sport"/>
    <n v="103"/>
    <s v="Germany, USA"/>
    <s v="English"/>
    <m/>
    <m/>
    <x v="780"/>
    <s v="Jessica Bendinger"/>
    <s v="Jeff Bridges, Missy Peregrym, Vanessa Lengies, Nikki SooHoo, Maddy Curley, Kellan Lutz, John Patrick Amedori, Mio Dzakula, Svetlana Efremova, Jon Gries, Gia Carides, Tarah Paige, Polly Holliday, Julie Warner, Annie Corley"/>
    <x v="670"/>
    <s v="Jeff Bridges, Missy Peregrym"/>
    <s v="After a run-in with the law, Haley Graham ("/>
    <s v="After a run-in with the law, Haley"/>
    <n v="6.4"/>
    <n v="26175"/>
    <m/>
    <m/>
    <x v="4"/>
    <n v="26910736"/>
    <m/>
    <n v="31976848"/>
    <n v="130"/>
  </r>
  <r>
    <s v="tt0383694"/>
    <x v="1130"/>
    <x v="5"/>
    <d v="2004-05-11T00:00:00"/>
    <s v="Crime"/>
    <s v=" Drama"/>
    <m/>
    <n v="125"/>
    <s v="UK, France"/>
    <s v="English"/>
    <m/>
    <m/>
    <x v="781"/>
    <s v="Mike Leigh"/>
    <s v="Imelda Staunton, Richard Graham, Eddie Marsan, Anna Keaveney, Alex Kelly, Daniel Mays, Phil Davis, Lesley Manville, Sally Hawkins, Simon Chandler, Sam Troughton, Marion Bailey, Sandra Voe, Chris O'Dowd, Adrian Scarborough"/>
    <x v="671"/>
    <s v="Imelda Staunton, Richard Graham"/>
    <s v="Abortionist Vera Drake finds her beliefs and practices clash with the mores of 1950s Britain--a conflict that leads to tragedy for her family."/>
    <s v="Abortionist Vera Drake finds her"/>
    <n v="7.6"/>
    <n v="23618"/>
    <n v="15071048.173636841"/>
    <n v="11000000"/>
    <x v="905"/>
    <n v="3775283"/>
    <n v="18178244.805500258"/>
    <n v="13267869"/>
    <n v="171"/>
  </r>
  <r>
    <s v="tt0384286"/>
    <x v="1131"/>
    <x v="2"/>
    <s v="25/11/2005"/>
    <s v="Drama"/>
    <s v=" Horror"/>
    <s v=" Mystery"/>
    <n v="90"/>
    <s v="USA"/>
    <s v="English"/>
    <m/>
    <m/>
    <x v="782"/>
    <s v="Jeff Wadlow, Beau Bauman"/>
    <s v="Erica Yates, Julian Morris, Lindy Booth, Jane Beard, Gary Cole, Jared Padalecki, Jesse Janzen, Paul James, Sandra McCoy, Ethan Cohn, Kristy Wu, Sabrina Gilbert, Ashleigh Pixley, Shauna Sauls, Ranel Johnson"/>
    <x v="672"/>
    <s v="Erica Yates, Julian Morris"/>
    <s v="Eight unsuspecting high school seniors at a posh boarding school, who delight themselves on playing games of lies, come face-to-face with terror and learn that nobody believes a liar - even when they're telling the truth."/>
    <s v="Eight unsuspecting high school"/>
    <n v="5.8"/>
    <n v="25757"/>
    <n v="1325197.1326164899"/>
    <n v="1000000"/>
    <x v="906"/>
    <n v="10047674"/>
    <n v="43183414.443871051"/>
    <n v="32586408"/>
    <n v="227"/>
  </r>
  <r>
    <s v="tt0384537"/>
    <x v="1132"/>
    <x v="7"/>
    <d v="2006-07-07T00:00:00"/>
    <s v="Horror"/>
    <m/>
    <m/>
    <n v="125"/>
    <s v="Canada, France, Japan, Australia"/>
    <s v="English"/>
    <m/>
    <m/>
    <x v="274"/>
    <s v="Roger Avary"/>
    <s v="Radha Mitchell, Sean Bean, Laurie Holden, Deborah Kara Unger, Kim Coates, Tanya Allen, Alice Krige, Jodelle Ferland, Colleen Williams, Ron Gabriel, Eve Crawford, Derek Ritschel, Amanda Hiebert, Nicky Guadagni, Maxine Dumont"/>
    <x v="673"/>
    <s v="Radha Mitchell, Sean Bean"/>
    <s v="A woman, Rose, goes in search for her adopted daughter within the confines of a strange, desolate town called Silent Hill."/>
    <s v="A woman, Rose, goes in search"/>
    <n v="6.5"/>
    <n v="210865"/>
    <n v="64189236.111111"/>
    <n v="50000000"/>
    <x v="907"/>
    <n v="46982632"/>
    <n v="129155335.29010396"/>
    <n v="100605135"/>
    <n v="1797"/>
  </r>
  <r>
    <s v="tt0384642"/>
    <x v="1133"/>
    <x v="2"/>
    <s v="13/05/2005"/>
    <s v="Comedy"/>
    <s v=" Family"/>
    <s v=" Romance"/>
    <n v="95"/>
    <s v="USA"/>
    <s v="English"/>
    <s v="Italian"/>
    <m/>
    <x v="436"/>
    <s v="Leo Benvenuti, Steve Rudnick"/>
    <s v="Will Ferrell, Robert Duvall, Mike Ditka, Kate Walsh, Musetta Vander, Dylan McLaughlin, Josh Hutcherson, Steven Anthony Lawrence, Jeremy Bergman, Elliott Cho, Erik Walker, Dallas McKinney, Francesco Liotti, Alessandro Ruggiero, Sammy Fine"/>
    <x v="471"/>
    <s v="Will Ferrell, Robert Duvall"/>
    <s v="Family man Phil Weston, a lifelong victim of his father's competitive nature, takes on the coaching duties of a kids' soccer team, and soon finds that he's also taking on his father's dysfunctional way of relating."/>
    <s v="Family man Phil Weston, a lifelong"/>
    <n v="5.6"/>
    <n v="35628"/>
    <n v="59633870.967742048"/>
    <n v="45000000"/>
    <x v="908"/>
    <n v="52842724"/>
    <n v="74304377.036165014"/>
    <n v="56070433"/>
    <n v="129"/>
  </r>
  <r>
    <s v="tt0384680"/>
    <x v="1134"/>
    <x v="2"/>
    <d v="2006-03-03T00:00:00"/>
    <s v="Comedy"/>
    <s v=" Drama"/>
    <m/>
    <n v="102"/>
    <s v="USA, Germany"/>
    <s v="English"/>
    <m/>
    <m/>
    <x v="271"/>
    <s v="Steve Conrad"/>
    <s v="Nicolas Cage, Michael Caine, Hope Davis, Gemmenne de la Pe√±a, Nicholas Hoult, Michael Rispoli, Gil Bellows, Judith McConnell, Chris Marrs, Dina Facklis, J. Nicole Brooks, Sia A. Moody, Guy Van Swearingen, Alexander Pine, Jackson Bubala"/>
    <x v="130"/>
    <s v="Nicolas Cage, Michael Caine"/>
    <s v="A Chicago weather man, separated from his wife and children, debates whether professional and personal success are mutually exclusive."/>
    <s v="A Chicago weather man, separated"/>
    <n v="6.5"/>
    <n v="76767"/>
    <n v="29154336.917562779"/>
    <n v="22000000"/>
    <x v="909"/>
    <n v="12482775"/>
    <n v="25346247.786881767"/>
    <n v="19126398"/>
    <n v="335"/>
  </r>
  <r>
    <s v="tt0384793"/>
    <x v="1135"/>
    <x v="7"/>
    <s v="18/08/2006"/>
    <s v="Comedy"/>
    <m/>
    <m/>
    <n v="93"/>
    <s v="USA"/>
    <s v="English"/>
    <m/>
    <m/>
    <x v="783"/>
    <s v="Adam Cooper, Bill Collage"/>
    <s v="Justin Long, Jonah Hill, Adam Herschman, Columbus Short, Maria Thayer, Lewis Black, Blake Lively, Mark Derwin, Ann Cusack, Hannah Marks, Robin Lord Taylor, Sam Horrigan, Joe Hursley, Jeremy Howard, Anthony Heald"/>
    <x v="674"/>
    <s v="Justin Long, Jonah Hill"/>
    <s v="A high school slacker who's rejected by every school he applies to opts to create his own institution of higher learning, the South Harmon Institute of Technology, on a rundown piece of property near his hometown."/>
    <s v="A high school slacker who's rejected"/>
    <n v="6.4"/>
    <n v="121619"/>
    <n v="29527048.61111106"/>
    <n v="23000000"/>
    <x v="910"/>
    <n v="36323505"/>
    <n v="49583953.677986026"/>
    <n v="38623262"/>
    <n v="231"/>
  </r>
  <r>
    <s v="tt0384806"/>
    <x v="1136"/>
    <x v="2"/>
    <s v="19/08/2005"/>
    <s v="Horror"/>
    <m/>
    <m/>
    <n v="90"/>
    <s v="USA"/>
    <s v="English"/>
    <m/>
    <m/>
    <x v="784"/>
    <s v="Scott Kosar, Jay Anson"/>
    <s v="Ryan Reynolds, Melissa George, Jesse James, Jimmy Bennett, Chlo√´ Grace Moretz, Rachel Nichols, Philip Baker Hall, Isabel Conner, Brendan Donaldson, Annabel Armour, Rich Komenich, David Gee, Danny McCarthy, Nancy Lollar, Jos√© Taitano"/>
    <x v="381"/>
    <s v="Ryan Reynolds, Melissa George"/>
    <s v="Newlyweds are terrorized by demonic forces after moving into a large house that was the site of a grisly mass murder a year before."/>
    <s v="Newlyweds are terrorized by demonic"/>
    <n v="6"/>
    <n v="103645"/>
    <n v="25178745.519713309"/>
    <n v="19000000"/>
    <x v="911"/>
    <n v="65233369"/>
    <n v="142480383.90813646"/>
    <n v="107516369"/>
    <n v="554"/>
  </r>
  <r>
    <s v="tt0432047"/>
    <x v="1137"/>
    <x v="2"/>
    <d v="2005-01-07T00:00:00"/>
    <s v="Action"/>
    <s v=" Crime"/>
    <s v=" Drama"/>
    <n v="124"/>
    <s v="India"/>
    <s v="Hindi"/>
    <m/>
    <m/>
    <x v="264"/>
    <s v="Manish Gupta"/>
    <s v="Amitabh Bachchan, Abhishek Bachchan, Kay Kay Menon, Supriya Pathak, Katrina Kaif, Tanishaa Mukerji, Rukhsar Rehman, Anupam Kher, Srinivasa Rao Kota, Deepak Shirke, Ishrat Ali, Zakir Hussain, Ravi Kale, Raju Mavani, Jeeva"/>
    <x v="192"/>
    <s v="Amitabh Bachchan, Abhishek Bachchan"/>
    <s v="The authority of a man, who runs a parallel government in Mumbai, is challenged. His son rises to face his enemies."/>
    <s v="The authority of a man, who runs"/>
    <n v="7.6"/>
    <n v="15466"/>
    <m/>
    <s v="INR 150000000"/>
    <x v="4"/>
    <m/>
    <m/>
    <n v="264217"/>
    <n v="88"/>
  </r>
  <r>
    <s v="tt0385267"/>
    <x v="1138"/>
    <x v="5"/>
    <s v="25/03/2005"/>
    <s v="Comedy"/>
    <s v=" Drama"/>
    <s v=" Romance"/>
    <n v="109"/>
    <s v="USA"/>
    <s v="English"/>
    <m/>
    <m/>
    <x v="785"/>
    <s v="Paul Weitz"/>
    <s v="Dennis Quaid, Topher Grace, Scarlett Johansson, Marg Helgenberger, David Paymer, Clark Gregg, Philip Baker Hall, Selma Blair, Frankie Faison, Ty Burrell, Kevin Chapman, Amy Aquino, Zena Grey, Colleen Camp, Lauren Tom"/>
    <x v="126"/>
    <s v="Dennis Quaid, Topher Grace"/>
    <s v="A middle-aged ad exec is faced with a new boss who's nearly half his age... and who also happens to be sleeping with his daughter."/>
    <s v="A middle-aged ad exec is faced"/>
    <n v="6.4"/>
    <n v="53136"/>
    <n v="35622477.501323439"/>
    <n v="26000000"/>
    <x v="912"/>
    <n v="45806659"/>
    <n v="84007687.185627282"/>
    <n v="61315215"/>
    <n v="215"/>
  </r>
  <r>
    <s v="tt0385307"/>
    <x v="1139"/>
    <x v="2"/>
    <d v="2005-06-05T00:00:00"/>
    <s v="Action"/>
    <s v=" Comedy"/>
    <s v=" Crime"/>
    <n v="115"/>
    <s v="USA"/>
    <s v="English"/>
    <m/>
    <m/>
    <x v="786"/>
    <s v="Marc Lawrence, Katie Ford"/>
    <s v="Sandra Bullock, Regina King, Enrique Murciano, William Shatner, Ernie Hudson, Heather Burns, Diedrich Bader, Treat Williams, Abraham Benrubi, Nick Offerman, Eileen Brennan, Elisabeth R√∂hm, Leslie Grossman, Lusia Strus, Molly Gottlieb"/>
    <x v="144"/>
    <s v="Sandra Bullock, Regina King"/>
    <s v="After Cheryl Frasier (Heather Burns) and Stan Fields (William Shatner) are kidnapped, Gracie Hart (Sandra Bullock) goes undercover in Las Vegas, Nevada to find them."/>
    <s v="After Cheryl Frasier (Heather"/>
    <n v="5.0999999999999996"/>
    <n v="68314"/>
    <n v="59633870.967742048"/>
    <n v="45000000"/>
    <x v="913"/>
    <n v="48478006"/>
    <n v="134366466.90455222"/>
    <n v="101393569"/>
    <n v="164"/>
  </r>
  <r>
    <s v="tt0385752"/>
    <x v="1140"/>
    <x v="8"/>
    <s v="14/12/2007"/>
    <s v="Adventure"/>
    <s v=" Family"/>
    <s v=" Fantasy"/>
    <n v="113"/>
    <s v="UK, USA"/>
    <s v="English"/>
    <s v="Icelandic"/>
    <s v="Russian"/>
    <x v="787"/>
    <s v="Chris Weitz, Philip Pullman"/>
    <s v="Nicole Kidman, Daniel Craig, Dakota Blue Richards, Ben Walker, Freddie Highmore, Ian McKellen, Eva Green, Jim Carter, Tom Courtenay, Ian McShane, Sam Elliott, Christopher Lee, Kristin Scott Thomas, Edward de Souza, Kathy Bates"/>
    <x v="132"/>
    <s v="Nicole Kidman, Daniel Craig"/>
    <s v="In a parallel universe, young Lyra Belacqua journeys to the far North to save her best friend and other kidnapped children from terrible experiments by a mysterious organization."/>
    <s v="In a parallel universe, young"/>
    <n v="6.1"/>
    <n v="176725"/>
    <n v="224681830.01996759"/>
    <n v="180000000"/>
    <x v="914"/>
    <n v="70107728"/>
    <n v="5.380601024521616E+16"/>
    <n v="372234864"/>
    <n v="710"/>
  </r>
  <r>
    <s v="tt0385880"/>
    <x v="1141"/>
    <x v="7"/>
    <s v="13/10/2006"/>
    <s v="Animation"/>
    <s v=" Comedy"/>
    <s v=" Family"/>
    <n v="91"/>
    <s v="USA"/>
    <s v="English"/>
    <m/>
    <m/>
    <x v="788"/>
    <s v="Dan Harmon, Rob Schrab"/>
    <s v="Ryan Whitney Angel, Steve Buscemi, Mitchel Musso, Catherine O'Hara, Fred Willard, Sam Lerner, Woody Schultz, Ian McConnel, Maggie Gyllenhaal, Jason Lee, Spencer Locke, Kevin James, Nick Cannon, Jon Heder, Kathleen Turner"/>
    <x v="675"/>
    <s v="Ryan Whitney Angel, Steve Buscemi"/>
    <s v="Three teens discover that their neighbor's house is really a living, breathing, scary monster."/>
    <s v="Three teens discover that their"/>
    <n v="6.6"/>
    <n v="97611"/>
    <n v="96283854.166666508"/>
    <n v="75000000"/>
    <x v="915"/>
    <n v="73661010"/>
    <n v="182119296.43885386"/>
    <n v="141861243"/>
    <n v="276"/>
  </r>
  <r>
    <s v="tt0385887"/>
    <x v="1142"/>
    <x v="18"/>
    <d v="2019-07-11T00:00:00"/>
    <s v="Crime"/>
    <s v=" Drama"/>
    <s v=" Mystery"/>
    <n v="144"/>
    <s v="USA"/>
    <s v="English"/>
    <s v="French"/>
    <m/>
    <x v="93"/>
    <s v="Edward Norton, Jonathan Lethem"/>
    <s v="Edward Norton, Gugu Mbatha-Raw, Alec Baldwin, Willem Dafoe, Bruce Willis, Ethan Suplee, Cherry Jones, Bobby Cannavale, Dallas Roberts, Josh Pais, Radu Spinghel, Fisher Stevens, Peter Gray Lewis, Robert Wisdom, Michael Kenneth Williams"/>
    <x v="433"/>
    <s v="Edward Norton, Gugu Mbatha-Raw"/>
    <s v="In 1950s New York, a lonely private detective afflicted with Tourette's Syndrome ventures to solve the murder of his mentor and only friend."/>
    <s v="In 1950s New York, a lonely private"/>
    <n v="6.8"/>
    <n v="34759"/>
    <n v="26320757.890454821"/>
    <n v="26000000"/>
    <x v="916"/>
    <n v="9277736"/>
    <n v="18705692.90845158"/>
    <n v="18477736"/>
    <n v="319"/>
  </r>
  <r>
    <s v="tt0386064"/>
    <x v="1143"/>
    <x v="5"/>
    <d v="2004-06-02T00:00:00"/>
    <s v="Action"/>
    <s v=" Drama"/>
    <s v=" War"/>
    <n v="140"/>
    <s v="South Korea"/>
    <s v="Korean"/>
    <m/>
    <m/>
    <x v="789"/>
    <s v="Richard Epcar, Ji-hoon Han"/>
    <s v="Dong-Gun Jang, Won Bin, Eun-ju Lee, Hyeong-jin Kong, Yeong-ran Lee, Kil-kang Ahn, Jin Jung, Jae-hyeong Jeon, Min-ho Jang, Yun-hie Jo, Jang-Su Bae, Won-hee Cho, Min-sik Choi, Do-Hee Go, Taek-ha Hwang"/>
    <x v="676"/>
    <s v="Dong-Gun Jang, Won Bin"/>
    <s v="When two brothers are forced to fight in the Korean War, the elder decides to take the riskiest missions if it will help shield the younger from battle."/>
    <s v="When two brothers are forced to"/>
    <n v="8.1"/>
    <n v="37339"/>
    <n v="17537219.69295923"/>
    <n v="12800000"/>
    <x v="917"/>
    <n v="1111061"/>
    <n v="104756460.92838536"/>
    <n v="76459252"/>
    <n v="241"/>
  </r>
  <r>
    <s v="tt0386117"/>
    <x v="1144"/>
    <x v="10"/>
    <s v="30/10/2009"/>
    <s v="Adventure"/>
    <s v=" Drama"/>
    <s v=" Family"/>
    <n v="101"/>
    <s v="Germany, Australia, USA"/>
    <s v="English"/>
    <m/>
    <m/>
    <x v="402"/>
    <s v="Spike Jonze, Dave Eggers"/>
    <s v="Max Records, Pepita Emmerichs, Max Pfeifer, Madeleine Greaves, Joshua Jay, Ryan Corr, Catherine Keener, Steve Mouzakis, Mark Ruffalo, James Gandolfini, Vincent Crowley, Paul Dano, Sonny Gerasimowicz, Catherine O'Hara, Nick Farnell"/>
    <x v="677"/>
    <s v="Max Records, Pepita Emmerichs"/>
    <s v="Yearning for escape and adventure, a young boy runs away from home and sails to an island filled with creatures that take him in as their king."/>
    <s v="Yearning for escape and adventure,"/>
    <n v="6.7"/>
    <n v="99603"/>
    <n v="120636999.678377"/>
    <n v="100000000"/>
    <x v="918"/>
    <n v="77233467"/>
    <n v="120806007.28944641"/>
    <n v="100140096"/>
    <n v="422"/>
  </r>
  <r>
    <s v="tt0386140"/>
    <x v="1145"/>
    <x v="2"/>
    <s v="28/10/2005"/>
    <s v="Action"/>
    <s v=" Adventure"/>
    <s v=" Romance"/>
    <n v="129"/>
    <s v="USA, Mexico"/>
    <s v="English"/>
    <s v="Spanish"/>
    <m/>
    <x v="153"/>
    <s v="Roberto Orci, Alex Kurtzman"/>
    <s v="Alberto Reyes, Julio Oscar Mechoso, Gustavo S√°nchez Parra, Adrian Alonso, Nick Chinlund, Giovanna Zacar√≠as, Carlos Cobos, Antonio Banderas, Michael Emerson, Shuler Hensley, Pedro Armend√°riz Jr., Mary Crosby, Catherine Zeta-Jones, Mauricio Bonet, Fernando Becerril"/>
    <x v="678"/>
    <s v="Alberto Reyes, Julio Oscar Mechoso"/>
    <s v="Despite trying to keep his swashbuckling to a minimum, a threat to California's pending statehood causes the adventure-loving Don Alejandro de la Vega and his wife, Elena, to take action."/>
    <s v="Despite trying to keep his swashbuckling"/>
    <n v="6"/>
    <n v="91465"/>
    <n v="99389784.946236745"/>
    <n v="75000000"/>
    <x v="919"/>
    <n v="46464023"/>
    <n v="188708157.82240179"/>
    <n v="142400065"/>
    <n v="255"/>
  </r>
  <r>
    <s v="tt0386588"/>
    <x v="1146"/>
    <x v="2"/>
    <d v="2005-11-03T00:00:00"/>
    <s v="Comedy"/>
    <s v=" Romance"/>
    <m/>
    <n v="118"/>
    <s v="USA"/>
    <s v="English"/>
    <m/>
    <m/>
    <x v="357"/>
    <s v="Kevin Bisch"/>
    <s v="Will Smith, Eva Mendes, Kevin James, Amber Valletta, Julie Ann Emery, Adam Arkin, Robinne Lee, Nathan Lee Graham, Michael Rapaport, Jeffrey Donovan, Paula Patton, Philip Bosco, Kevin Sussman, Navia Nguyen, Matt Malloy"/>
    <x v="45"/>
    <s v="Will Smith, Eva Mendes"/>
    <s v="While helping his latest client woo the woman of his dreams, a professional &quot;date doctor&quot; finds that his game doesn't quite work on the gossip columnist with whom he's smitten."/>
    <s v="While helping his latest client"/>
    <n v="6.6"/>
    <n v="291792"/>
    <n v="92763799.283154294"/>
    <n v="70000000"/>
    <x v="920"/>
    <n v="179495555"/>
    <n v="492435581.58888984"/>
    <n v="371594210"/>
    <n v="411"/>
  </r>
  <r>
    <s v="tt0386741"/>
    <x v="1147"/>
    <x v="7"/>
    <s v="15/03/2006"/>
    <s v="Animation"/>
    <s v=" Action"/>
    <s v=" Sci-Fi"/>
    <n v="105"/>
    <s v="France, Luxembourg, UK"/>
    <s v="English"/>
    <s v="French"/>
    <m/>
    <x v="790"/>
    <s v="Alexandre de La Patelli√®re, Matthieu Delaporte"/>
    <s v="Daniel Craig, Romola Garai, Ian Holm, Kevork Malikyan, Catherine McCormack, Jonathan Pryce, Robert Dauney, Crystal Shepherd-Cross, Isabelle Van Waes, Max Hayter, Marco Lorenzini, Jerome Causse, Cl√©mentine Baert, Chris Bearne, David Benito"/>
    <x v="664"/>
    <s v="Daniel Craig, Romola Garai"/>
    <s v="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
    <s v="In 2054, Paris is a labyrinth"/>
    <n v="6.7"/>
    <n v="15522"/>
    <n v="23108124.999999963"/>
    <n v="18000000"/>
    <x v="921"/>
    <n v="70644"/>
    <n v="2351056.5834722184"/>
    <n v="1831348"/>
    <n v="96"/>
  </r>
  <r>
    <s v="tt0433400"/>
    <x v="1148"/>
    <x v="2"/>
    <d v="2009-08-05T00:00:00"/>
    <s v="Comedy"/>
    <s v=" Romance"/>
    <m/>
    <n v="96"/>
    <s v="Germany, USA, Canada"/>
    <s v="English"/>
    <m/>
    <m/>
    <x v="354"/>
    <s v="Adam 'Tex' Davis"/>
    <s v="Ryan Reynolds, Amy Smart, Anna Faris, Chris Klein, Chris Marquette, Giacomo Beltrami, Fred Ewanuick, Amy Matysio, Julie Hagerty, Wendy Anderson, Barry Flatman, Devyn Burant, Jaden Ryan, Annie Brebner, Mike O'Brien"/>
    <x v="381"/>
    <s v="Ryan Reynolds, Amy Smart"/>
    <s v="While visiting his hometown during Christmas, a man comes face-to-face with his old high school crush whom he was best friends with -- a woman whose rejection of him turned him into a ferocious womanizer."/>
    <s v="While visiting his hometown during"/>
    <n v="6.2"/>
    <n v="104040"/>
    <m/>
    <m/>
    <x v="4"/>
    <n v="32619671"/>
    <m/>
    <n v="51024243"/>
    <n v="244"/>
  </r>
  <r>
    <s v="tt0433412"/>
    <x v="1149"/>
    <x v="7"/>
    <d v="2007-03-08T00:00:00"/>
    <s v="Comedy"/>
    <s v=" Family"/>
    <s v=" Romance"/>
    <n v="98"/>
    <s v="USA"/>
    <s v="English"/>
    <m/>
    <m/>
    <x v="627"/>
    <s v="John Quaintance, Jessica O'Toole"/>
    <s v="Hilary Duff, Haylie Duff, Maria Conchita Alonso, Anjelica Huston, Brent Spiner, Lukas Haas, Marcus Coloma, Ty Hodges, Reagan Dale Neis, Obba Babatund√©, Henry Cho, Misti Traya, Christina R. Copeland, Brandon Beemer, Colleen Camp"/>
    <x v="430"/>
    <s v="Hilary Duff, Haylie Duff"/>
    <s v="Two wealthy sisters, both heiresses to their family's cosmetics fortune, are given a wake-up call when a scandal and ensuing investigation strip them of their wealth."/>
    <s v="Two wealthy sisters, both heiresses"/>
    <n v="4"/>
    <n v="21360"/>
    <m/>
    <m/>
    <x v="4"/>
    <n v="11449638"/>
    <m/>
    <n v="16907725"/>
    <n v="95"/>
  </r>
  <r>
    <s v="tt0387131"/>
    <x v="1150"/>
    <x v="2"/>
    <s v="24/02/2006"/>
    <s v="Drama"/>
    <s v=" Mystery"/>
    <s v=" Romance"/>
    <n v="129"/>
    <s v="UK, Germany, Kenya, France, USA, China"/>
    <s v="English"/>
    <s v="Italian"/>
    <s v="Swahili"/>
    <x v="791"/>
    <s v="Jeffrey Caine, John le Carr√©"/>
    <s v="Ralph Fiennes, Rachel Weisz, Hubert Kound√©, Danny Huston, Daniele Harford, Packson Ngugi, Damaris Itenyo Agweyu, Bernard Otieno Oduor, Bill Nighy, Keith Pearson, John Sibi-Okumu, Donald Sumpter, Archie Panjabi, Nick Reding, Gerard McSorley"/>
    <x v="356"/>
    <s v="Ralph Fiennes, Rachel Weisz"/>
    <s v="A widower is determined to get to the bottom of a potentially explosive secret involving his wife's murder, big business, and corporate corruption."/>
    <s v="A widower is determined to get"/>
    <n v="7.4"/>
    <n v="130476"/>
    <n v="33129928.315412249"/>
    <n v="25000000"/>
    <x v="922"/>
    <n v="33579797"/>
    <n v="109284594.62043032"/>
    <n v="82466670"/>
    <n v="593"/>
  </r>
  <r>
    <s v="tt0387514"/>
    <x v="1151"/>
    <x v="2"/>
    <d v="2006-10-02T00:00:00"/>
    <s v="Comedy"/>
    <s v=" Drama"/>
    <s v=" Romance"/>
    <n v="105"/>
    <s v="USA"/>
    <s v="English"/>
    <m/>
    <m/>
    <x v="118"/>
    <s v="Ben Younger"/>
    <s v="Uma Thurman, Meryl Streep, Bryan Greenberg, Jon Abrahams, Adriana Biasi, David Younger, Palmer Brown, Zak Orth, Annie Parisse, Aubrey Dollar, Jerry Adler, Doris Belack, Ato Essandoh, David Anzuelo, Naomi Aborn"/>
    <x v="327"/>
    <s v="Uma Thurman, Meryl Streep"/>
    <s v="A career driven professional from Manhattan is wooed by a young painter, who also happens to be the son of her psychoanalyst."/>
    <s v="A career driven professional from"/>
    <n v="6.2"/>
    <n v="39316"/>
    <n v="29154336.917562779"/>
    <n v="22000000"/>
    <x v="923"/>
    <n v="22827153"/>
    <n v="90030572.245949998"/>
    <n v="67937494"/>
    <n v="202"/>
  </r>
  <r>
    <s v="tt0434124"/>
    <x v="1152"/>
    <x v="2"/>
    <s v="23/06/2006"/>
    <s v="Comedy"/>
    <s v=" Drama"/>
    <s v=" Music"/>
    <n v="107"/>
    <s v="USA, UK"/>
    <s v="English"/>
    <m/>
    <m/>
    <x v="792"/>
    <s v="Geoff Deane, Tim Firth"/>
    <s v="Joel Edgerton, Chiwetel Ejiofor, Sarah-Jane Potts, Jemima Rooper, Nick Frost, Linda Bassett, Robert Pugh, Ewan Hooper, Stephen Marcus, Mona Hammond, Kellie Bright, Joanna Scanlan, Geoffrey Streatfeild, Leo Bill, Gwenllian Davies"/>
    <x v="679"/>
    <s v="Joel Edgerton, Chiwetel Ejiofor"/>
    <s v="A drag queen comes to the rescue of a man who, after inheriting his father's shoe factory, needs to diversify his product if he wants to keep the business afloat."/>
    <s v="A drag queen comes to the rescue"/>
    <n v="7.1"/>
    <n v="18037"/>
    <m/>
    <m/>
    <x v="4"/>
    <n v="1822428"/>
    <m/>
    <n v="9950133"/>
    <n v="118"/>
  </r>
  <r>
    <s v="tt0387564"/>
    <x v="1153"/>
    <x v="5"/>
    <s v="14/01/2005"/>
    <s v="Horror"/>
    <s v=" Mystery"/>
    <m/>
    <n v="103"/>
    <s v="USA"/>
    <s v="English"/>
    <m/>
    <m/>
    <x v="793"/>
    <s v="Leigh Whannell, James Wan"/>
    <s v="Leigh Whannell, Cary Elwes, Danny Glover, Ken Leung, Dina Meyer, Mike Butters, Paul Gutrecht, Michael Emerson, Benito Martinez, Shawnee Smith, Makenzie Vega, Monica Potter, Ned Bellamy, Alexandra Bokyun Chun, Avner Garbi"/>
    <x v="680"/>
    <s v="Leigh Whannell, Cary Elwes"/>
    <s v="Two strangers, who awaken in a room with no recollection of how they got there, soon discover they're pawns in a deadly game perpetrated by a notorious serial killer."/>
    <s v="Two strangers, who awaken in a"/>
    <n v="7.6"/>
    <n v="371979"/>
    <n v="1644114.346214928"/>
    <n v="1200000"/>
    <x v="924"/>
    <n v="56000369"/>
    <n v="142368888.11836416"/>
    <n v="103911669"/>
    <n v="1620"/>
  </r>
  <r>
    <s v="tt0387575"/>
    <x v="1154"/>
    <x v="5"/>
    <d v="2004-12-11T00:00:00"/>
    <s v="Comedy"/>
    <s v=" Fantasy"/>
    <s v=" Horror"/>
    <n v="87"/>
    <s v="USA, UK, Romania"/>
    <s v="English"/>
    <s v="Japanese"/>
    <m/>
    <x v="794"/>
    <s v="Don Mancini, Don Mancini"/>
    <s v="Brad Dourif, Jennifer Tilly, Billy Boyd, Redman, Hannah Spearritt, John Waters, Keith-Lee Castle, Steve West, Tony Gardner, Jason Flemyng, Nicholas Rowe, Stephanie Chambers, Simon James Morgan, Betty Denville, Rebecca Santos"/>
    <x v="681"/>
    <s v="Brad Dourif, Jennifer Tilly"/>
    <s v="Chucky and Tiffany are resurrected by their innocent gender confused Daughter, Glenda, and hit Hollywood, where a movie depicting the killer dolls' murder spree is underway."/>
    <s v="Chucky and Tiffany are resurrected"/>
    <n v="4.8"/>
    <n v="37840"/>
    <n v="16441143.462149279"/>
    <n v="12000000"/>
    <x v="925"/>
    <n v="17083732"/>
    <n v="34018978.259841174"/>
    <n v="24829644"/>
    <n v="247"/>
  </r>
  <r>
    <s v="tt0387877"/>
    <x v="1155"/>
    <x v="7"/>
    <s v="29/09/2006"/>
    <s v="Crime"/>
    <s v=" Drama"/>
    <s v=" Mystery"/>
    <n v="121"/>
    <s v="USA, Germany, France"/>
    <s v="English"/>
    <s v="German"/>
    <m/>
    <x v="119"/>
    <s v="Josh Friedman, James Ellroy"/>
    <s v="Josh Hartnett, Scarlett Johansson, Aaron Eckhart, Hilary Swank, Mia Kirshner, Mike Starr, Fiona Shaw, Patrick Fischler, James Otis, John Kavanagh, Troy Evans, Anthony Russell, Pepe Serna, Angus MacInnes, Rachel Miner"/>
    <x v="257"/>
    <s v="Josh Hartnett, Scarlett Johansson"/>
    <s v="Two policemen see their personal and professional lives fall apart in the wake of the &quot;Black Dahlia&quot;"/>
    <s v="Two policemen see their personal"/>
    <n v="5.6"/>
    <n v="70639"/>
    <n v="64189236.111111"/>
    <n v="50000000"/>
    <x v="926"/>
    <n v="22545080"/>
    <n v="63332556.295694336"/>
    <n v="49332692"/>
    <n v="664"/>
  </r>
  <r>
    <s v="tt0388139"/>
    <x v="1156"/>
    <x v="5"/>
    <s v="27/05/2005"/>
    <s v="Biography"/>
    <s v=" Comedy"/>
    <s v=" Drama"/>
    <n v="90"/>
    <s v="UK, Canada"/>
    <s v="English"/>
    <m/>
    <m/>
    <x v="795"/>
    <s v="Michael Dowse"/>
    <s v="Paul Kaye, Beatriz Batarda, Kate Magowan, Mike Wilmot, Neil Maskell, Monica Maja, Pete Tong, Ron Lloy Hugh Elliston, Dan Antopolski, Tim Plester, Paul Spence, David Lawrence, Steve Oram, Geffen Strummer Kaye, Borja Galban-Fear"/>
    <x v="682"/>
    <s v="Paul Kaye, Beatriz Batarda"/>
    <s v="A famous DJ in the Ibiza club scene finds the alcohol and drug-fueled party that is his life threatened by the progressive loss of his hearing."/>
    <s v="A famous DJ in the Ibiza club"/>
    <n v="7.3"/>
    <n v="19119"/>
    <n v="2740190.5770248799"/>
    <n v="2000000"/>
    <x v="927"/>
    <n v="120620"/>
    <n v="2240182.5220539961"/>
    <n v="1635056"/>
    <n v="69"/>
  </r>
  <r>
    <s v="tt0388182"/>
    <x v="1157"/>
    <x v="8"/>
    <s v="16/05/2008"/>
    <s v="Comedy"/>
    <s v=" Drama"/>
    <m/>
    <n v="93"/>
    <s v="USA"/>
    <s v="English"/>
    <s v="Spanish"/>
    <m/>
    <x v="796"/>
    <s v="Mike Cahill"/>
    <s v="Michael Douglas, Evan Rachel Wood, Willis Burks II, Laura Kachergus, Paul Lieber, Kathleen Wilhoite, Anne L. Nathan, Arthur Santiago, Ashley Greene, Ian Hopps, Anna Khaja, Will Rothhaar, Annie O'Donnell, Greg Davis Jr., Jeanie Hackett"/>
    <x v="121"/>
    <s v="Michael Douglas, Evan Rachel Wood"/>
    <s v="An unstable dad who after getting out of a mental institution tries to convince his daughter that there's Spanish gold buried somewhere under suburbia."/>
    <s v="An unstable dad who after getting"/>
    <n v="6.6"/>
    <n v="21912"/>
    <n v="12482323.889998199"/>
    <n v="10000000"/>
    <x v="928"/>
    <n v="268461"/>
    <n v="151166851018833.16"/>
    <n v="1045786"/>
    <n v="72"/>
  </r>
  <r>
    <s v="tt0388419"/>
    <x v="1158"/>
    <x v="5"/>
    <d v="2005-05-01T00:00:00"/>
    <s v="Comedy"/>
    <s v=" Family"/>
    <m/>
    <n v="99"/>
    <s v="USA"/>
    <s v="English"/>
    <s v="Spanish"/>
    <m/>
    <x v="386"/>
    <s v="John Grisham, Chris Columbus"/>
    <s v="Tim Allen, Jamie Lee Curtis, Dan Aykroyd, M. Emmet Walsh, Elizabeth Franz, Erik Per Sullivan, Cheech Marin, Jake Busey, Austin Pendleton, Tom Poston, Julie Gonzalo, Ren√© Lavan, Caroline Rhea, Felicity Huffman, Patrick Breen"/>
    <x v="268"/>
    <s v="Tim Allen, Jamie Lee Curtis"/>
    <s v="With their daughter, Blair, away, Luther and Nora Krank decide to skip Christmas all together until she decides to come home, causing an uproar when they have to celebrate it at the last minute."/>
    <s v="With their daughter, Blair, away,"/>
    <n v="5.4"/>
    <n v="41002"/>
    <n v="82205717.310746402"/>
    <n v="60000000"/>
    <x v="929"/>
    <n v="73780539"/>
    <n v="132341638.86499731"/>
    <n v="96593018"/>
    <n v="267"/>
  </r>
  <r>
    <s v="tt0435679"/>
    <x v="1159"/>
    <x v="6"/>
    <s v="13/09/2008"/>
    <s v="Drama"/>
    <s v=" Romance"/>
    <m/>
    <n v="95"/>
    <s v="USA"/>
    <s v="English"/>
    <m/>
    <m/>
    <x v="797"/>
    <s v="David Zabel, Todd Kessler"/>
    <s v="Elisabeth Harnois, Jesse McCartney, Margo Harshman, Ignacio Serricchio, Michael McGrady, Jennifer Grey, Michael O'Keefe, Ethan Phillips, Eric Parker, Jessy Schram, Micah Henson, Ian Nelson, Tabitha Brownstone, Sam Murphy, Sarah Zinsser"/>
    <x v="683"/>
    <s v="Elisabeth Harnois, Jesse McCartney"/>
    <s v="Natalie, head of her curriculum activities in high school and riding on a tennis scholarship for college, gets Keith as her Chemistry lab partner. As Natalie can be uptight, Keith proves to be the opposite, even while hiding a secret."/>
    <s v="Natalie, head of her curriculum"/>
    <n v="7.4"/>
    <n v="34925"/>
    <m/>
    <m/>
    <x v="4"/>
    <m/>
    <m/>
    <m/>
    <n v="131"/>
  </r>
  <r>
    <s v="tt0435680"/>
    <x v="1160"/>
    <x v="7"/>
    <d v="2006-03-03T00:00:00"/>
    <s v="Crime"/>
    <s v=" Drama"/>
    <s v=" Romance"/>
    <n v="89"/>
    <s v="UK"/>
    <s v="English"/>
    <m/>
    <m/>
    <x v="798"/>
    <s v="Noel Clarke"/>
    <s v="Aml Ameen, Red Madrell, Noel Clarke, Adam Deacon, Jaime Winstone, Femi Oyeniran, Madeleine Fairley, Rebecca Martin, Nicholas Hoult, Adem Bayram, Stephanie Di Rubbo, Queen Kate Ajike, Medhavi Patel, Ben McKay, Cornell John"/>
    <x v="684"/>
    <s v="Aml Ameen, Red Madrell"/>
    <s v="A day in the life of a group of troubled 15-year-olds growing up in west London."/>
    <s v="A day in the life of a group of"/>
    <n v="6.8"/>
    <n v="17620"/>
    <m/>
    <s v="GBP 600000"/>
    <x v="4"/>
    <m/>
    <m/>
    <n v="849650"/>
    <n v="132"/>
  </r>
  <r>
    <s v="tt0388482"/>
    <x v="1161"/>
    <x v="2"/>
    <s v="25/11/2005"/>
    <s v="Action"/>
    <s v=" Thriller"/>
    <m/>
    <n v="87"/>
    <s v="France, USA, Germany"/>
    <s v="English"/>
    <s v="French"/>
    <s v="Italian"/>
    <x v="643"/>
    <s v="Luc Besson, Robert Mark Kamen"/>
    <s v="Jason Statham, Alessandro Gassmann, Amber Valletta, Kate Nauta, Matthew Modine, Jason Flemyng, Keith David, Hunter Clary, Shannon Briggs, Fran√ßois Berl√©and, Raymond Tong, George Kapetan, Jeff Chase, Gregg Weiner, Gregg Davis"/>
    <x v="160"/>
    <s v="Jason Statham, Alessandro Gassmann"/>
    <s v="Transporter Frank Martin, surfaces in Miami, Florida and is implicated in the kidnapping of the young son of a powerful USA official."/>
    <s v="Transporter Frank Martin, surfaces"/>
    <n v="6.3"/>
    <n v="188667"/>
    <n v="42406308.243727677"/>
    <n v="32000000"/>
    <x v="930"/>
    <n v="43095856"/>
    <n v="118052839.63501814"/>
    <n v="89083229"/>
    <n v="357"/>
  </r>
  <r>
    <s v="tt0388795"/>
    <x v="1162"/>
    <x v="2"/>
    <s v="20/01/2006"/>
    <s v="Drama"/>
    <s v=" Romance"/>
    <m/>
    <n v="134"/>
    <s v="USA, Canada"/>
    <s v="English"/>
    <s v="Spanish"/>
    <m/>
    <x v="147"/>
    <s v="Annie Proulx, Larry McMurtry"/>
    <s v="Heath Ledger, Jake Gyllenhaal, Randy Quaid, Valerie Planche, Dave Trimble, Victor Reyes, Lachlan Mackintosh, Michelle Williams, Larry Reese, Marty Antonini, Tom Carey, Dan McDougall, Don Bland, Steven Cree Molison, Anne Hathaway"/>
    <x v="114"/>
    <s v="Heath Ledger, Jake Gyllenhaal"/>
    <s v="The story of a forbidden and secretive relationship between two cowboys, and their lives over the years."/>
    <s v="The story of a forbidden and secretive"/>
    <n v="7.7"/>
    <n v="317082"/>
    <n v="18552759.856630858"/>
    <n v="14000000"/>
    <x v="931"/>
    <n v="83043761"/>
    <n v="235968257.6525811"/>
    <n v="178062759"/>
    <n v="2347"/>
  </r>
  <r>
    <s v="tt0388980"/>
    <x v="1163"/>
    <x v="2"/>
    <s v="14/07/2006"/>
    <s v="Biography"/>
    <s v=" Drama"/>
    <s v=" Sport"/>
    <n v="120"/>
    <s v="USA, Canada"/>
    <s v="English"/>
    <m/>
    <m/>
    <x v="381"/>
    <s v="Mark Frost, Mark Frost"/>
    <s v="James Paxton, Tom Rack, Armand Laroche, Peter Hurley, Gregory Terlecki, Jonathan Higgins, Matthew Knight, Luke Askew, Amanda Tilson, Elias Koteas, Jamie Merling, Eugenio Esposito, Marnie McPhail, Stephen Dillane, Robin Wilcock"/>
    <x v="685"/>
    <s v="James Paxton, Tom Rack"/>
    <s v="In the 1913 US Open, 20-year-old Francis Ouimet played golf against his idol, 1900 US Open champion, Englishman Harry Vardon."/>
    <s v="In the 1913 US Open, 20-year-old"/>
    <n v="7.4"/>
    <n v="27532"/>
    <n v="34455125.448028736"/>
    <n v="26000000"/>
    <x v="932"/>
    <n v="15337393"/>
    <n v="20449351.513297528"/>
    <n v="15431177"/>
    <n v="119"/>
  </r>
  <r>
    <s v="tt0389557"/>
    <x v="1164"/>
    <x v="7"/>
    <d v="2007-02-02T00:00:00"/>
    <s v="Drama"/>
    <s v=" Thriller"/>
    <s v=" War"/>
    <n v="145"/>
    <s v="Netherlands, Germany, UK, Belgium"/>
    <s v="Dutch"/>
    <s v="German"/>
    <s v="English"/>
    <x v="73"/>
    <s v="Gerard Soeteman, Paul Verhoeven"/>
    <s v="Carice van Houten, Sebastian Koch, Thom Hoffman, Halina Reijn, Waldemar Kobus, Derek de Lint, Christian Berkel, Dolf de Vries, Peter Blok, Michiel Huisman, Ronald Armbrust, Frank Lammers, Matthias Schoenaerts, Johnny de Mol, Xander Straat"/>
    <x v="686"/>
    <s v="Carice van Houten, Sebastian Koch"/>
    <s v="In the Nazi-occupied Netherlands during World War II, a Jewish singer infiltrates the regional Gestapo headquarters for the Dutch resistance."/>
    <s v="In the Nazi-occupied Netherlands"/>
    <n v="7.7"/>
    <n v="71558"/>
    <n v="26959479.166666623"/>
    <n v="21000000"/>
    <x v="933"/>
    <n v="4398532"/>
    <n v="34365072.215242997"/>
    <n v="26768563"/>
    <n v="251"/>
  </r>
  <r>
    <s v="tt0389722"/>
    <x v="1165"/>
    <x v="8"/>
    <d v="2008-08-02T00:00:00"/>
    <s v="Action"/>
    <s v=" Horror"/>
    <s v=" Thriller"/>
    <n v="113"/>
    <s v="USA, New Zealand"/>
    <s v="English"/>
    <m/>
    <m/>
    <x v="799"/>
    <s v="Steve Niles, Stuart Beattie"/>
    <s v="Josh Hartnett, Melissa George, Danny Huston, Ben Foster, Mark Boone Junior, Mark Rendall, Amber Sainsbury, Manu Bennett, Megan Franich, Joel Tobeck, Elizabeth Hawthorne, Nathaniel Lees, Craig Hall, Chic Littlewood, Peter Feeney"/>
    <x v="257"/>
    <s v="Josh Hartnett, Melissa George"/>
    <s v="After an Alaskan town is plunged into darkness for a month, it is attacked by a bloodthirsty gang of vampires."/>
    <s v="After an Alaskan town is plunged"/>
    <n v="6.6"/>
    <n v="161844"/>
    <n v="37446971.6699946"/>
    <n v="30000000"/>
    <x v="934"/>
    <n v="39569000"/>
    <n v="1.091531930944746E+16"/>
    <n v="75513170"/>
    <n v="582"/>
  </r>
  <r>
    <s v="tt0389790"/>
    <x v="1166"/>
    <x v="8"/>
    <s v="21/12/2007"/>
    <s v="Animation"/>
    <s v=" Adventure"/>
    <s v=" Comedy"/>
    <n v="91"/>
    <s v="USA, Australia"/>
    <s v="English"/>
    <m/>
    <m/>
    <x v="800"/>
    <s v="Jerry Seinfeld, Spike Feresten"/>
    <s v="Jerry Seinfeld, Ren√©e Zellweger, Matthew Broderick, Patrick Warburton, John Goodman, Chris Rock, Kathy Bates, Barry Levinson, Larry King, Ray Liotta, Sting, Oprah Winfrey, Larry Miller, Megan Mullally, Rip Torn"/>
    <x v="687"/>
    <s v="Jerry Seinfeld, Ren√©e Zellweger"/>
    <s v="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
    <s v="Barry B. Benson, a bee just graduated"/>
    <n v="6.1"/>
    <n v="138462"/>
    <n v="187234858.34997299"/>
    <n v="150000000"/>
    <x v="935"/>
    <n v="126631277"/>
    <n v="4.2427071984138E+16"/>
    <n v="293514336"/>
    <n v="310"/>
  </r>
  <r>
    <s v="tt0389860"/>
    <x v="1167"/>
    <x v="7"/>
    <s v="29/09/2006"/>
    <s v="Comedy"/>
    <s v=" Drama"/>
    <s v=" Fantasy"/>
    <n v="107"/>
    <s v="USA"/>
    <s v="English"/>
    <s v="Portuguese"/>
    <s v="Japanese"/>
    <x v="593"/>
    <s v="Steve Koren, Mark O'Keefe"/>
    <s v="Adam Sandler, Kate Beckinsale, Christopher Walken, David Hasselhoff, Henry Winkler, Julie Kavner, Sean Astin, Joseph Castanon, Jonah Hill, Jake Hoffman, Tatum McCann, Lorraine Nicholson, Katie Cassidy, Cameron Monaghan, Jennifer Coolidge"/>
    <x v="123"/>
    <s v="Adam Sandler, Kate Beckinsale"/>
    <s v="A workaholic architect finds a universal remote that allows him to fast-forward and rewind to different parts of his life. Complications arise when the remote starts to overrule his choices."/>
    <s v="A workaholic architect finds a"/>
    <n v="6.4"/>
    <n v="300363"/>
    <n v="105912239.58333315"/>
    <n v="82500000"/>
    <x v="936"/>
    <n v="137355633"/>
    <n v="308988144.3818745"/>
    <n v="240685326"/>
    <n v="783"/>
  </r>
  <r>
    <s v="tt0437405"/>
    <x v="1168"/>
    <x v="10"/>
    <d v="2014-01-05T00:00:00"/>
    <s v="Comedy"/>
    <s v=" Drama"/>
    <m/>
    <n v="110"/>
    <s v="USA"/>
    <s v="English"/>
    <m/>
    <m/>
    <x v="801"/>
    <s v="Michele Mulroney, Kieran Mulroney"/>
    <s v="Lisa Kudrow, Jeff Daniels, Ryan Reynolds, Emma Stone, Kieran Culkin, Hunter Parrish, Eric Gilliland, Louis Rosario, Conrad Wolfe, Arabella Field, Chris Parnell, Brian T. Finney, Brian Patrick Russell, Jill Shackner, Violet O'Neill"/>
    <x v="688"/>
    <s v="Lisa Kudrow, Jeff Daniels"/>
    <s v="A washed-up writer forms an unlikely friendship with a teenager from Long Island."/>
    <s v="A washed-up writer forms an unlikely"/>
    <n v="6.6"/>
    <n v="18098"/>
    <m/>
    <m/>
    <x v="4"/>
    <n v="13514"/>
    <m/>
    <n v="13514"/>
    <n v="68"/>
  </r>
  <r>
    <s v="tt0437777"/>
    <x v="1169"/>
    <x v="7"/>
    <d v="2006-03-02T00:00:00"/>
    <s v="Comedy"/>
    <s v=" Drama"/>
    <s v=" Romance"/>
    <n v="99"/>
    <s v="USA"/>
    <s v="English"/>
    <s v="Spanish"/>
    <m/>
    <x v="802"/>
    <s v="Kriss Turner"/>
    <s v="Sanaa Lathan, Fuzzy Fantabulous, Katharine Towne, Stanley DeSantis, K.C. Clyde, Wendy Raquel Robinson, Golden Brooks, Taraji P. Henson, Marcus Brown, Russell Hornsby, Simon Baker, Danny Wooten, Mike Epps, Lee Garlington, Tonita Castro"/>
    <x v="631"/>
    <s v="Sanaa Lathan, Fuzzy Fantabulous"/>
    <s v="Kenya McQueen, an accountant finds love in the most unexpected place when she agrees to go on a blind date with Brian Kelly, a sexy and free-spirited landscaper."/>
    <s v="Kenya McQueen, an accountant finds"/>
    <n v="6.7"/>
    <n v="12529"/>
    <m/>
    <m/>
    <x v="4"/>
    <n v="11468568"/>
    <m/>
    <n v="11483669"/>
    <n v="147"/>
  </r>
  <r>
    <s v="tt0390022"/>
    <x v="1170"/>
    <x v="5"/>
    <d v="2004-08-10T00:00:00"/>
    <s v="Action"/>
    <s v=" Drama"/>
    <s v=" Sport"/>
    <n v="118"/>
    <s v="Germany, USA"/>
    <s v="English"/>
    <m/>
    <m/>
    <x v="595"/>
    <s v="Buzz Bissinger, David Aaron Cohen"/>
    <s v="Billy Bob Thornton, Lucas Black, Garrett Hedlund, Derek Luke, Jay Hernandez, Lee Jackson, Lee Thompson Young, Tim McGraw, Grover Coulson, Connie Britton, Connie Cooper, Kasey Stevens, Ryanne Duzich, Amber Heard, Morgan Farris"/>
    <x v="253"/>
    <s v="Billy Bob Thornton, Lucas Black"/>
    <s v="Based on H.G. Bissinger's book, which profiled the economically depressed town of Odessa, Texas and their heroic high school football team, The Permian High Panthers."/>
    <s v="Based on H.G. Bissinger's book,"/>
    <n v="7.2"/>
    <n v="58029"/>
    <n v="41102858.655373201"/>
    <n v="30000000"/>
    <x v="937"/>
    <n v="61255921"/>
    <n v="84878458.09671782"/>
    <n v="61950770"/>
    <n v="323"/>
  </r>
  <r>
    <s v="tt0437857"/>
    <x v="1171"/>
    <x v="7"/>
    <d v="2009-08-01T00:00:00"/>
    <s v="Comedy"/>
    <s v=" Horror"/>
    <s v=" Thriller"/>
    <n v="92"/>
    <s v="USA"/>
    <s v="English"/>
    <m/>
    <m/>
    <x v="803"/>
    <s v="Scott Glosserman, David J. Stieve"/>
    <s v="Nathan Baesel, Angela Goethals, Robert Englund, Scott Wilson, Zelda Rubinstein, Bridgett Newton, Kate Miner, Ben Pace, Britain Spellings, Hart Turner, Krissy Carlson, Travis Zariwny, Teo Gomez, Matt Bolt, Jenafer Brown"/>
    <x v="689"/>
    <s v="Nathan Baesel, Angela Goethals"/>
    <s v="The next great psycho horror slasher has given a documentary crew exclusive access to his life as he plans his reign of terror over the sleepy town of Glen Echo."/>
    <s v="The next great psycho horror slasher"/>
    <n v="6.7"/>
    <n v="21191"/>
    <m/>
    <m/>
    <x v="4"/>
    <n v="69136"/>
    <m/>
    <n v="69136"/>
    <n v="157"/>
  </r>
  <r>
    <s v="tt0390221"/>
    <x v="1172"/>
    <x v="5"/>
    <s v="19/11/2004"/>
    <s v="Crime"/>
    <s v=" Drama"/>
    <m/>
    <n v="101"/>
    <s v="Colombia, Ecuador, USA"/>
    <s v="Spanish"/>
    <s v="English"/>
    <m/>
    <x v="804"/>
    <s v="Joshua Marston"/>
    <s v="Catalina Sandino Moreno, Virgina Ariza, Yenny Paola Vega, Rodrigo S√°nchez Borhorquez, Charles Albert Pati√±o, Wilson Guerrero, Johanna Andrea Mora, Fabricio Suarez, Mateo Suarez, Evangelina Morales, Juana Guarderas, Jhon √Ålex Toro, Jaime Osorio G√≥mez, Guilied Lopez, Victor Macias"/>
    <x v="690"/>
    <s v="Catalina Sandino Moreno"/>
    <s v="A pregnant Colombian teenager becomes a drug mule to make some desperately needed money for her family."/>
    <s v="A pregnant Colombian teenager"/>
    <n v="7.4"/>
    <n v="33667"/>
    <n v="4110285.8655373198"/>
    <n v="3000000"/>
    <x v="938"/>
    <n v="6529624"/>
    <n v="17255843.223557431"/>
    <n v="12594630"/>
    <n v="179"/>
  </r>
  <r>
    <s v="tt0390384"/>
    <x v="1173"/>
    <x v="5"/>
    <s v="27/05/2005"/>
    <s v="Drama"/>
    <s v=" Sci-Fi"/>
    <s v=" Thriller"/>
    <n v="77"/>
    <s v="USA"/>
    <s v="English"/>
    <s v="French"/>
    <m/>
    <x v="805"/>
    <s v="Shane Carruth"/>
    <s v="Shane Carruth, David Sullivan, Casey Gooden, Anand Upadhyaya, Carrie Crawford, Jay Butler, John Carruth, Juan Tapia, Ashley Warren, Samantha Thomson, Chip Carruth, Delaney Price, Jack Pyland, Keith Bradshaw, Ashok Upadhyaya"/>
    <x v="691"/>
    <s v="Shane Carruth, David Sullivan"/>
    <s v="Four friends/fledgling entrepreneurs, knowing that there's something bigger and more innovative than the different error-checking devices they've built, wrestle over their new invention."/>
    <s v="Four friends/fledgling entrepreneurs,"/>
    <n v="6.9"/>
    <n v="96229"/>
    <n v="9590.6670195870793"/>
    <n v="7000"/>
    <x v="939"/>
    <n v="424760"/>
    <n v="747299.29378507123"/>
    <n v="545436"/>
    <n v="462"/>
  </r>
  <r>
    <s v="tt0391198"/>
    <x v="1174"/>
    <x v="5"/>
    <d v="2005-05-01T00:00:00"/>
    <s v="Horror"/>
    <s v=" Mystery"/>
    <s v=" Thriller"/>
    <n v="91"/>
    <s v="USA, Japan"/>
    <s v="English"/>
    <s v="Japanese"/>
    <m/>
    <x v="703"/>
    <s v="Stephen Susco, Takashi Shimizu"/>
    <s v="Sarah Michelle Gellar, Jason Behr, William Mapother, Clea DuVall, KaDee Strickland, Grace Zabriskie, Bill Pullman, Rosa Blasi, Ted Raimi, Ryo Ishibashi, Y√¥ko Maki, Yuya Ozeki, Takako Fuji, Takashi Matsuyama, Hiroshi Matsunaga"/>
    <x v="692"/>
    <s v="Sarah Michelle Gellar"/>
    <s v="An American nurse living and working in Tokyo is exposed to a mysterious supernatural curse, one that locks a person in a powerful rage before claiming their life and spreading to another victim."/>
    <s v="An American nurse living and working"/>
    <n v="5.9"/>
    <n v="137206"/>
    <n v="13700952.8851244"/>
    <n v="10000000"/>
    <x v="940"/>
    <n v="110359362"/>
    <n v="256592973.28885645"/>
    <n v="187281115"/>
    <n v="920"/>
  </r>
  <r>
    <s v="tt0391304"/>
    <x v="1175"/>
    <x v="2"/>
    <s v="26/08/2005"/>
    <s v="Comedy"/>
    <s v=" Drama"/>
    <s v=" Romance"/>
    <n v="107"/>
    <s v="USA"/>
    <s v="English"/>
    <s v="American Sign Language"/>
    <m/>
    <x v="161"/>
    <s v="Colin Patrick Lynch"/>
    <s v="Amanda Peet, Ashton Kutcher, Taryn Manning, Aimee Garcia, Lee Garlington, Birdie M. Hale, Tyrone Giordano, Melissa van der Schyff, Theresa Spruill, James Read, Molly Cheek, Sarah Ann Morris, Gabriel Mann, Kathryn Hahn, Ali Larter"/>
    <x v="693"/>
    <s v="Amanda Peet, Ashton Kutcher"/>
    <s v="Unaquainted Emily and Oliver join the mile high club together on the way from LAX to NYC - end of story except they meet on and off the next 7 years. Are they meant for each other?"/>
    <s v="Unaquainted Emily and Oliver join"/>
    <n v="6.6"/>
    <n v="66632"/>
    <n v="39755913.978494696"/>
    <n v="30000000"/>
    <x v="941"/>
    <n v="21845719"/>
    <n v="56833357.046129137"/>
    <n v="42886719"/>
    <n v="172"/>
  </r>
  <r>
    <s v="tt0438859"/>
    <x v="1176"/>
    <x v="8"/>
    <s v="13/04/2007"/>
    <s v="Biography"/>
    <s v=" Drama"/>
    <s v=" History"/>
    <n v="118"/>
    <s v="Germany, France, Belgium, South Africa, Italy, UK, Luxembourg"/>
    <s v="English"/>
    <s v="Xhosa"/>
    <m/>
    <x v="806"/>
    <s v="Bille August, Bob Graham"/>
    <s v="Joseph Fiennes, Dennis Haysbert, Diane Kruger, Patrick Lyster, Shiloh Henderson, Tyrone Keogh, Megan Smith, Jessica Manuel, Faith Ndukwana, Terry Pheto, Leslie Mongezi, Zingizile Mtuzula, Mehboob Bawa, Shakes Myeko, Sizwe Msutu"/>
    <x v="440"/>
    <s v="Joseph Fiennes, Dennis Haysbert"/>
    <s v="Goodbye Bafana is the true story of a white South African racist whose life was profoundly altered by the black prisoner he guarded for twenty years. The prisoner's name was Nelson Mandela."/>
    <s v="Goodbye Bafana is the true story"/>
    <n v="7.1"/>
    <n v="11549"/>
    <m/>
    <n v="30000000"/>
    <x v="4"/>
    <m/>
    <m/>
    <n v="6317170"/>
    <n v="25"/>
  </r>
  <r>
    <s v="tt0393109"/>
    <x v="1177"/>
    <x v="2"/>
    <s v="14/04/2006"/>
    <s v="Action"/>
    <s v=" Crime"/>
    <s v=" Drama"/>
    <n v="110"/>
    <s v="USA"/>
    <s v="English"/>
    <m/>
    <m/>
    <x v="807"/>
    <s v="Rian Johnson"/>
    <s v="Joseph Gordon-Levitt, Nora Zehetner, Lukas Haas, Noah Fleiss, Matt O'Leary, Emilie de Ravin, Noah Segan, Richard Roundtree, Meagan Good, Brian White, Jonathan Cauff, Reedy Gibbs, Lucas Babin, Tracy Bitterolf, Ari Welkom"/>
    <x v="694"/>
    <s v="Joseph Gordon-Levitt"/>
    <s v="A teenage loner pushes his way into the underworld of a high school crime ring to investigate the disappearance of his ex-girlfriend."/>
    <s v="A teenage loner pushes his way"/>
    <n v="7.3"/>
    <n v="99841"/>
    <n v="629468.63799283269"/>
    <n v="475000"/>
    <x v="942"/>
    <n v="2075743"/>
    <n v="5231320.371577071"/>
    <n v="3947579"/>
    <n v="514"/>
  </r>
  <r>
    <s v="tt0393162"/>
    <x v="1178"/>
    <x v="2"/>
    <d v="2005-03-06T00:00:00"/>
    <s v="Biography"/>
    <s v=" Drama"/>
    <s v=" Sport"/>
    <n v="136"/>
    <s v="USA, Germany"/>
    <s v="English"/>
    <m/>
    <m/>
    <x v="186"/>
    <s v="Mark Schwahn, John Gatins"/>
    <s v="Samuel L. Jackson, Rob Brown, Robert Ri'chard, Rick Gonzalez, Nana Gbewonyo, Antwon Tanner, Channing Tatum, Ashanti, Texas Battle, Denise Dowse, Debbi Morgan, Mel Winkler, Vincent Laresca, Sidney Faison, Octavia Spencer"/>
    <x v="63"/>
    <s v="Samuel L. Jackson, Rob Brown"/>
    <s v="Controversy surrounds high school basketball coach Ken Carter after he benches his entire team for breaking their academic contract with him."/>
    <s v="Controversy surrounds high school"/>
    <n v="7.3"/>
    <n v="123840"/>
    <n v="39755913.978494696"/>
    <n v="30000000"/>
    <x v="943"/>
    <n v="67264877"/>
    <n v="101602273.11978514"/>
    <n v="76669554"/>
    <n v="240"/>
  </r>
  <r>
    <s v="tt0393735"/>
    <x v="1179"/>
    <x v="7"/>
    <d v="2006-08-06T00:00:00"/>
    <s v="Comedy"/>
    <s v=" Family"/>
    <s v=" Fantasy"/>
    <n v="98"/>
    <s v="USA"/>
    <s v="English"/>
    <m/>
    <m/>
    <x v="110"/>
    <s v="Cormac Wibberley, Marianne Wibberley"/>
    <s v="Tim Allen, Kristin Davis, Zena Grey, Spencer Breslin, Danny Glover, Robert Downey Jr., Joshua Leonard, Shawn Pyfrom, Bess Wohl, Jarrad Paul, Annabelle Gurwitch, Jane Curtin, Philip Baker Hall, Joel David Moore, Jeanette Brox"/>
    <x v="268"/>
    <s v="Tim Allen, Kristin Davis"/>
    <s v="A man tries to live a normal life despite the fact that he sometimes turns into a sheepdog."/>
    <s v="A man tries to live a normal life"/>
    <n v="4.4000000000000004"/>
    <n v="17990"/>
    <n v="64189236.111111"/>
    <n v="50000000"/>
    <x v="944"/>
    <n v="61123569"/>
    <n v="111861657.44583315"/>
    <n v="87134280"/>
    <n v="88"/>
  </r>
  <r>
    <s v="tt0440803"/>
    <x v="1180"/>
    <x v="5"/>
    <s v="30/06/2006"/>
    <s v="Horror"/>
    <s v=" Mystery"/>
    <s v=" Thriller"/>
    <n v="97"/>
    <s v="Thailand"/>
    <s v="Thai"/>
    <m/>
    <m/>
    <x v="808"/>
    <s v="Parkpoom Wongpoom, Banjong Pisanthanakun"/>
    <s v="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x v="695"/>
    <s v="Ananda Everingham, Natthaweeranuch Thongmee"/>
    <s v="A young photographer and his girlfriend discover mysterious shadows in their photographs after a tragic accident. They soon learn that you can not escape your past."/>
    <s v="A young photographer and his girlfriend"/>
    <n v="7.1"/>
    <n v="40129"/>
    <m/>
    <m/>
    <x v="4"/>
    <m/>
    <m/>
    <n v="6989456"/>
    <n v="138"/>
  </r>
  <r>
    <s v="tt0395169"/>
    <x v="1181"/>
    <x v="5"/>
    <d v="2005-11-03T00:00:00"/>
    <s v="Biography"/>
    <s v=" Drama"/>
    <s v=" History"/>
    <n v="121"/>
    <s v="UK, South Africa, Italy"/>
    <s v="English"/>
    <s v="French"/>
    <s v="Kinyarwanda"/>
    <x v="809"/>
    <s v="Keir Pearson, Terry George"/>
    <s v="Xolani Mali, Don Cheadle, Desmond Dube, Hakeem Kae-Kazim, Tony Kgoroge, Rosie Motene, Neil McCarthy, Mabutho 'Kid' Sithole, Nick Nolte, Fana Mokoena, Jeremiah Ndlovu, Sophie Okonedo, Lebo Mashile, Antonio David Lyons, Leleti Khumalo"/>
    <x v="696"/>
    <s v="Xolani Mali, Don Cheadle"/>
    <s v="Paul Rusesabagina, a hotel manager, houses over a thousand Tutsi refugees during their struggle against the Hutu militia in Rwanda, Africa."/>
    <s v="Paul Rusesabagina, a hotel manager,"/>
    <n v="8.1"/>
    <n v="329292"/>
    <n v="23976667.5489677"/>
    <n v="17500000"/>
    <x v="945"/>
    <n v="23530892"/>
    <n v="46421901.498533599"/>
    <n v="33882243"/>
    <n v="674"/>
  </r>
  <r>
    <s v="tt0395251"/>
    <x v="1182"/>
    <x v="2"/>
    <s v="17/03/2006"/>
    <s v="Comedy"/>
    <s v=" Crime"/>
    <s v=" Musical"/>
    <n v="134"/>
    <s v="USA"/>
    <s v="English"/>
    <m/>
    <m/>
    <x v="810"/>
    <s v="Mel Brooks, Thomas Meehan"/>
    <s v="Nathan Lane, Matthew Broderick, Uma Thurman, Will Ferrell, Gary Beach, Roger Bart, Eileen Essell, Michael McKean, David Huddleston, Debra Monk, Andrea Martin, Jon Lovitz, Bryn Dowling, Meg Gillentine, Kevin Ligon"/>
    <x v="697"/>
    <s v="Nathan Lane, Matthew Broderick"/>
    <s v="After putting together another Broadway flop, down-on-his-luck Producer Max Bialystock teams up with timid accountant Leo Bloom in a get-rich-quick scheme to put on the world's worst show."/>
    <s v="After putting together another"/>
    <n v="6.3"/>
    <n v="40208"/>
    <n v="59633870.967742048"/>
    <n v="45000000"/>
    <x v="946"/>
    <n v="19398532"/>
    <n v="50457302.237061031"/>
    <n v="38075318"/>
    <n v="432"/>
  </r>
  <r>
    <s v="tt0395495"/>
    <x v="1183"/>
    <x v="7"/>
    <s v="26/01/2007"/>
    <s v="Comedy"/>
    <s v=" Drama"/>
    <s v=" Romance"/>
    <n v="124"/>
    <s v="USA"/>
    <s v="English"/>
    <m/>
    <m/>
    <x v="811"/>
    <s v="Susannah Grant"/>
    <s v="Jennifer Garner, Timothy Olyphant, Sam Jaeger, Kevin Smith, Juliette Lewis, Joshua Friesen, Fiona Shaw, Tina Lifford, Georgia Craig, Christopher Redman, Joyce Krenz, Sonja Bennett, Yorgo Constantine, Dan Parker, Nancy Hower"/>
    <x v="529"/>
    <s v="Jennifer Garner, Timothy Olyphant"/>
    <s v="A woman struggles to accept the death of her fianc√© and the secrets he kept from her as she rebuilds her life."/>
    <s v="A woman struggles to accept the"/>
    <n v="6"/>
    <n v="23582"/>
    <n v="32094618.0555555"/>
    <n v="25000000"/>
    <x v="947"/>
    <n v="15539051"/>
    <n v="20749273.275694411"/>
    <n v="16162580"/>
    <n v="121"/>
  </r>
  <r>
    <s v="tt0395584"/>
    <x v="1184"/>
    <x v="2"/>
    <d v="2006-12-05T00:00:00"/>
    <s v="Horror"/>
    <m/>
    <m/>
    <n v="107"/>
    <s v="USA, Germany"/>
    <s v="English"/>
    <s v="Spanish"/>
    <m/>
    <x v="343"/>
    <s v="Rob Zombie, Rob Zombie"/>
    <s v="Sid Haig, Bill Moseley, Sheri Moon Zombie, William Forsythe, Ken Foree, Matthew McGrory, Leslie Easterbrook, Geoffrey Lewis, Priscilla Barnes, Dave Sheridan, Kate Norby, Lew Temple, Danny Trejo, Dallas Page, Brian Posehn"/>
    <x v="698"/>
    <s v="Sid Haig, Bill Moseley"/>
    <s v="The murderous, backwoods Firefly family take to the road to escape a vengeful police force which is not afraid of being as ruthless as their target."/>
    <s v="The murderous, backwoods Firefly"/>
    <n v="6.8"/>
    <n v="91542"/>
    <n v="9276379.928315429"/>
    <n v="7000000"/>
    <x v="948"/>
    <n v="17044981"/>
    <n v="27699083.613154173"/>
    <n v="20901859"/>
    <n v="735"/>
  </r>
  <r>
    <s v="tt0395699"/>
    <x v="1185"/>
    <x v="2"/>
    <s v="22/04/2005"/>
    <s v="Action"/>
    <s v=" Comedy"/>
    <s v=" Drama"/>
    <n v="95"/>
    <s v="Canada, USA"/>
    <s v="English"/>
    <s v="Korean"/>
    <m/>
    <x v="196"/>
    <s v="Thomas Lennon, Robert Ben Garant"/>
    <s v="Vin Diesel, Lauren Graham, Faith Ford, Brittany Snow, Max Thieriot, Chris Potter, Carol Kane, Brad Garrett, Morgan York, Kegan Hoover, Logan Hoover, Bo Vink, Luke Vink, Tate Donovan, Scott Thompson"/>
    <x v="31"/>
    <s v="Vin Diesel, Lauren Graham"/>
    <s v="Having recovered from wounds received in a failed rescue operation, Navy SEAL Shane Wolfe is handed a new assignment: Protect the five Plummer kids from enemies of their recently deceased father -- a government scientist whose top-secret experiment remains in the kids' house."/>
    <s v="Having recovered from wounds received"/>
    <n v="5.6"/>
    <n v="86211"/>
    <n v="74211039.426523432"/>
    <n v="56000000"/>
    <x v="949"/>
    <n v="113086868"/>
    <n v="263233007.9055202"/>
    <n v="198636868"/>
    <n v="242"/>
  </r>
  <r>
    <s v="tt0395972"/>
    <x v="1186"/>
    <x v="2"/>
    <d v="2006-10-02T00:00:00"/>
    <s v="Drama"/>
    <m/>
    <m/>
    <n v="126"/>
    <s v="USA"/>
    <s v="English"/>
    <m/>
    <m/>
    <x v="499"/>
    <s v="Michael Seitzman, Clara Bingham"/>
    <s v="Charlize Theron, Thomas Curtis, Elle Peterson, Frances McDormand, Sean Bean, Woody Harrelson, Jeremy Renner, Richard Jenkins, Sissy Spacek, James Cada, Rusty Schwimmer, Linda Emond, Michelle Monaghan, Brad William Henke, Jillian Armenante"/>
    <x v="358"/>
    <s v="Charlize Theron, Thomas Curtis"/>
    <s v="A fictionalized account of the first major successful sexual harassment case in the United States, Jenson vs. Eveleth Mines, where a woman who endured a range of abuse while working as a miner filed and won the landmark 1984 lawsuit."/>
    <s v="A fictionalized account of the"/>
    <n v="7.3"/>
    <n v="39086"/>
    <n v="46381899.641577147"/>
    <n v="35000000"/>
    <x v="950"/>
    <n v="18337722"/>
    <n v="33409776.819892537"/>
    <n v="25211175"/>
    <n v="218"/>
  </r>
  <r>
    <s v="tt0396171"/>
    <x v="1187"/>
    <x v="7"/>
    <s v="22/09/2006"/>
    <s v="Crime"/>
    <s v=" Drama"/>
    <m/>
    <n v="147"/>
    <s v="Germany, France, Spain, USA"/>
    <s v="English"/>
    <m/>
    <m/>
    <x v="318"/>
    <s v="Andrew Birkin, Bernd Eichinger"/>
    <s v="Ben Whishaw, Francesc Albiol, Gonzalo Cunill, Roger Salvany, Andr√©s Herrera, Simon Chandler, David Calder, Richard Felix, Birgit Minichmayr, Reg Wilson, Catherine Boisgontier, N√∫ria Casas, Carlos Gramaje, Sian Thomas, Michael Smiley"/>
    <x v="699"/>
    <s v="Ben Whishaw, Francesc Albiol"/>
    <s v="Jean-Baptiste Grenouille, born with a superior olfactory sense, creates the world's finest perfume. His work, however, takes a dark turn as he searches for the ultimate scent."/>
    <s v="Jean-Baptiste Grenouille, born"/>
    <n v="7.5"/>
    <n v="231194"/>
    <n v="77027083.333333209"/>
    <n v="60000000"/>
    <x v="951"/>
    <n v="2223293"/>
    <n v="173362191.32124972"/>
    <n v="135039924"/>
    <n v="560"/>
  </r>
  <r>
    <s v="tt0396269"/>
    <x v="1188"/>
    <x v="2"/>
    <d v="2005-09-09T00:00:00"/>
    <s v="Comedy"/>
    <s v=" Romance"/>
    <m/>
    <n v="119"/>
    <s v="USA"/>
    <s v="English"/>
    <m/>
    <m/>
    <x v="509"/>
    <s v="Steve Faber, Bob Fisher"/>
    <s v="Owen Wilson, Vince Vaughn, Christopher Walken, Rachel McAdams, Isla Fisher, Jane Seymour, Ellen Albertini Dow, Keir O'Donnell, Bradley Cooper, Ron Canada, Henry Gibson, Dwight Yoakam, Rebecca De Mornay, David Conrad, Jennifer Alden"/>
    <x v="53"/>
    <s v="Owen Wilson, Vince Vaughn"/>
    <s v="John Beckwith and Jeremy Grey, a pair of committed womanizers who sneak into weddings to take advantage of the romantic tinge in the air, find themselves at odds with one another when John meets and falls for Claire Cleary."/>
    <s v="John Beckwith and Jeremy Grey,"/>
    <n v="6.9"/>
    <n v="327881"/>
    <n v="53007885.304659598"/>
    <n v="40000000"/>
    <x v="952"/>
    <n v="209255921"/>
    <n v="382276496.00663155"/>
    <n v="288467645"/>
    <n v="671"/>
  </r>
  <r>
    <s v="tt0396555"/>
    <x v="1189"/>
    <x v="8"/>
    <d v="2007-08-06T00:00:00"/>
    <s v="Animation"/>
    <s v=" Adventure"/>
    <s v=" Comedy"/>
    <n v="95"/>
    <s v="USA"/>
    <s v="English"/>
    <m/>
    <m/>
    <x v="812"/>
    <s v="Jon Bernstein, Michelle Bochner Spitz"/>
    <s v="Angela Bassett, Daniel Hansen, Jordan Fry, Matthew Josten, John H. H. Ford, Dara McGarry, Tom Kenny, Laurie Metcalf, Don Hall, Paul Butcher, Tracey Miller-Zarneke, Wesley Singerman, Michaela Jill Murphy, Stephen J. Anderson, Ethan Sandler"/>
    <x v="700"/>
    <s v="Angela Bassett, Daniel Hansen"/>
    <s v="Lewis is a brilliant inventor who meets mysterious stranger named Wilbur Robinson, whisking Lewis away in a time machine and together they team up to track down Bowler Hat Guy in a showdown that ends with an unexpected twist of fate."/>
    <s v="Lewis is a brilliant inventor"/>
    <n v="6.8"/>
    <n v="85515"/>
    <n v="187234858.34997299"/>
    <n v="150000000"/>
    <x v="953"/>
    <n v="97822171"/>
    <n v="2.4476844711293716E+16"/>
    <n v="169333034"/>
    <n v="176"/>
  </r>
  <r>
    <s v="tt0396592"/>
    <x v="1190"/>
    <x v="5"/>
    <d v="2005-08-07T00:00:00"/>
    <s v="Animation"/>
    <s v=" Comedy"/>
    <s v=" Family"/>
    <n v="93"/>
    <s v="USA"/>
    <s v="English"/>
    <m/>
    <m/>
    <x v="372"/>
    <s v="Bill Cosby, Charles Kipps"/>
    <s v="Kenan Thompson, Kyla Pratt, Dania Ramirez, Shedrack Anderson III, Aaron Frazier, Marques Houston, Alphonso McAuley, Keith Robinson, Jermaine Williams, Aaron Carter, Omarion, J. Mack Slaughter, Nick Zano, Annie Abbott, Alice Greczyn"/>
    <x v="701"/>
    <s v="Kenan Thompson, Kyla Pratt"/>
    <s v="Fat Albert and the Cosby Kids come to life and step out of their animated, inner-city Philadelphia world."/>
    <s v="Fat Albert and the Cosby Kids"/>
    <n v="4.3"/>
    <n v="11114"/>
    <n v="35622477.501323439"/>
    <n v="26000000"/>
    <x v="954"/>
    <n v="48116322"/>
    <n v="66519937.523250379"/>
    <n v="48551322"/>
    <n v="92"/>
  </r>
  <r>
    <s v="tt0396752"/>
    <x v="1191"/>
    <x v="2"/>
    <d v="2006-07-04T00:00:00"/>
    <s v="Comedy"/>
    <s v=" Family"/>
    <s v=" Fantasy"/>
    <n v="97"/>
    <s v="USA, UK, France"/>
    <s v="English"/>
    <m/>
    <m/>
    <x v="813"/>
    <s v="Emma Thompson, Christianna Brand"/>
    <s v="Emma Thompson, Colin Firth, Kelly Macdonald, Thomas Brodie-Sangster, Eliza Bennett, Jennifer Rae Daykin, Rapha√´l Coleman, Samuel Honywood, Holly Gibbs, Hebe Barnes, Zinnia Barnes, Angela Lansbury, Celia Imrie, Imelda Staunton, Elizabeth Berrington"/>
    <x v="702"/>
    <s v="Emma Thompson, Colin Firth"/>
    <s v="A governess uses magic to rein in the behavior of seven ne'er-do-well children in her charge."/>
    <s v="A governess uses magic to rein"/>
    <n v="6.5"/>
    <n v="66040"/>
    <n v="33129928.315412249"/>
    <n v="25000000"/>
    <x v="955"/>
    <n v="47144110"/>
    <n v="163366071.15451643"/>
    <n v="123276807"/>
    <n v="194"/>
  </r>
  <r>
    <s v="tt0443456"/>
    <x v="1192"/>
    <x v="7"/>
    <d v="2007-09-02T00:00:00"/>
    <s v="Crime"/>
    <s v=" Drama"/>
    <s v=" Romance"/>
    <n v="120"/>
    <s v="UK, USA"/>
    <s v="English"/>
    <s v="Serbo-Croatian"/>
    <m/>
    <x v="56"/>
    <s v="Anthony Minghella"/>
    <s v="Jude Law, Robin Wright, Martin Freeman, Juliette Binoche, Rafi Gavron, Ed Westwick, Serge Soric, Velibor Topic, Rad Lazar, Ting Ting Hu, Romi Aboulafia, Poppy Rogers, Eleanor Matsuura, Anna Chancellor, Lisa Kay"/>
    <x v="54"/>
    <s v="Jude Law, Robin Wright"/>
    <s v="A landscape architect's dealings with a young thief cause him to re-evaluate his life."/>
    <s v="A landscape architect's dealings"/>
    <n v="6.5"/>
    <n v="21733"/>
    <m/>
    <m/>
    <x v="4"/>
    <n v="930469"/>
    <m/>
    <n v="8974829"/>
    <n v="94"/>
  </r>
  <r>
    <s v="tt0443465"/>
    <x v="1193"/>
    <x v="15"/>
    <s v="21/07/2015"/>
    <s v="Comedy"/>
    <s v=" Drama"/>
    <s v=" Romance"/>
    <n v="95"/>
    <s v="USA"/>
    <s v="English"/>
    <m/>
    <m/>
    <x v="814"/>
    <s v="Ronald Bass, Jen Smolka"/>
    <s v="Chris Evans, Alice Eve, Emma Fitzpatrick, John Cullum, Mark Kassen, Elijah Moreland, Daniel Spink, Grim Reaper Q., Dorothi Fox, Allie Woods Jr., Fenton Lawless, Troy Caylak, Tony White, Scott Evans, Kevin Carolan"/>
    <x v="703"/>
    <s v="Chris Evans, Alice Eve"/>
    <s v="Two strangers stuck in Manhattan for the night grow into each other's most trusted confidants when an evening of unexpected adventure forces them to confront their fears and take control of their lives."/>
    <s v="Two strangers stuck in Manhattan"/>
    <n v="6.8"/>
    <n v="50513"/>
    <m/>
    <m/>
    <x v="4"/>
    <n v="37151"/>
    <m/>
    <n v="462875"/>
    <n v="166"/>
  </r>
  <r>
    <s v="tt0443473"/>
    <x v="1194"/>
    <x v="8"/>
    <s v="27/04/2007"/>
    <s v="Action"/>
    <s v=" Crime"/>
    <s v=" Thriller"/>
    <n v="114"/>
    <s v="USA"/>
    <s v="Portuguese"/>
    <s v="English"/>
    <s v="Spanish"/>
    <x v="815"/>
    <s v="Scott Wiper, Rob Hedden"/>
    <s v="Steve Austin, Vinnie Jones, Robert Mammone, Tory Mussett, Manu Bennett, Madeleine West, Rick Hoffman, Christopher James Baker, Sam Healy, Luke Pegler, Masa Yamaguchi, Emilia Burns, Dasi Ruz, Marcus Johnson, Nathan Jones"/>
    <x v="704"/>
    <s v="Steve Austin, Vinnie Jones"/>
    <s v="Jack Conrad is awaiting the death penalty in a corrupt Central American prison. He is &quot;purchased&quot; by a wealthy television producer and taken to a desolate island where he must fight to the death against nine other condemned killers from all corners of the world, with freedom going to the sole survivor."/>
    <s v="Jack Conrad is awaiting the death"/>
    <n v="6"/>
    <n v="49837"/>
    <m/>
    <m/>
    <x v="4"/>
    <n v="7371706"/>
    <m/>
    <n v="8642858"/>
    <n v="155"/>
  </r>
  <r>
    <s v="tt0397044"/>
    <x v="1195"/>
    <x v="8"/>
    <s v="26/01/2007"/>
    <s v="Drama"/>
    <s v=" Fantasy"/>
    <s v=" Horror"/>
    <n v="98"/>
    <s v="USA, UK, Germany, Romania"/>
    <s v="English"/>
    <s v="Romanian"/>
    <m/>
    <x v="816"/>
    <s v="Ehren Kruger, Christopher Landon"/>
    <s v="Agnes Bruckner, Hugh Dancy, Olivier Martinez, Katja Riemann, Bryan Dick, Chris Geere, Tom Harper, John Kerr, Jack Wilson, Vitalie Ursu, Bogdan Voda, Kata Dob√≥, Rodica Mandache, Sandu Mihai Gruia, Helga Racz"/>
    <x v="499"/>
    <s v="Agnes Bruckner, Hugh Dancy"/>
    <s v="A teenage werewolf is torn between honoring her family's secret and her love for a man."/>
    <s v="A teenage werewolf is torn between"/>
    <n v="5.4"/>
    <n v="17086"/>
    <n v="18723485.8349973"/>
    <n v="15000000"/>
    <x v="956"/>
    <n v="3526847"/>
    <n v="916542322322816.38"/>
    <n v="6340723"/>
    <n v="197"/>
  </r>
  <r>
    <s v="tt0397065"/>
    <x v="1196"/>
    <x v="2"/>
    <s v="27/05/2005"/>
    <s v="Horror"/>
    <s v=" Thriller"/>
    <m/>
    <n v="113"/>
    <s v="Australia, USA"/>
    <s v="English"/>
    <m/>
    <m/>
    <x v="817"/>
    <s v="Charles Belden, Chad Hayes"/>
    <s v="Elisha Cuthbert, Chad Michael Murray, Brian Van Holt, Paris Hilton, Jared Padalecki, Jon Abrahams, Robert Ri'chard, Dragicia Debert, Thomas Adamson, Murray Smith, Sam Harkess, Damon Herriman, Andy Anderson"/>
    <x v="575"/>
    <s v="Elisha Cuthbert, Chad Michael Murray"/>
    <s v="A group of unwitting teens are stranded near a strange wax museum and soon must fight to survive and keep from becoming the next exhibit."/>
    <s v="A group of unwitting teens are"/>
    <n v="5.3"/>
    <n v="113634"/>
    <n v="53007885.304659598"/>
    <n v="40000000"/>
    <x v="957"/>
    <n v="32064800"/>
    <n v="91128666.370358601"/>
    <n v="68766121"/>
    <n v="609"/>
  </r>
  <r>
    <s v="tt0397078"/>
    <x v="1197"/>
    <x v="7"/>
    <d v="2006-07-07T00:00:00"/>
    <s v="Comedy"/>
    <s v=" Fantasy"/>
    <s v=" Romance"/>
    <n v="108"/>
    <s v="USA"/>
    <s v="English"/>
    <m/>
    <m/>
    <x v="206"/>
    <s v="I. Marlene King, Amy Harris"/>
    <s v="Lindsay Lohan, Chris Pine, Samaire Armstrong, Bree Turner, Faizon Love, Missi Pyle, Makenzie Vega, Carlos Ponce, Tom Fletcher, Danny Jones, Harry Judd, Dougie Poynter, Tovah Feldshuh, Jaqueline Fleming, Dane Rhodes"/>
    <x v="582"/>
    <s v="Lindsay Lohan, Chris Pine"/>
    <s v="Manhattanite Ashley is known to many as the luckiest woman around. After a chance encounter with a down-and-out young man, however, she realizes that she's swapped her fortune for his."/>
    <s v="Manhattanite Ashley is known to"/>
    <n v="5.4"/>
    <n v="52962"/>
    <n v="35945972.222222164"/>
    <n v="28000000"/>
    <x v="958"/>
    <n v="17326650"/>
    <n v="48989103.040451303"/>
    <n v="38159905"/>
    <n v="154"/>
  </r>
  <r>
    <s v="tt0397101"/>
    <x v="1198"/>
    <x v="2"/>
    <d v="2005-09-09T00:00:00"/>
    <s v="Drama"/>
    <s v=" Horror"/>
    <s v=" Mystery"/>
    <n v="104"/>
    <s v="USA, Germany"/>
    <s v="English"/>
    <s v="French"/>
    <m/>
    <x v="419"/>
    <s v="Ehren Kruger"/>
    <s v="Kate Hudson, Gena Rowlands, John Hurt, Peter Sarsgaard, Joy Bryant, Maxine Barnett, Fahnlohnee R. Harris, Marion Zinser, Deneen Tyler, Ann Dalrymple, Trula M. Marcus, Tonya Staten, Thomas Uskali, Jen Apgar, Forrest Landis"/>
    <x v="259"/>
    <s v="Kate Hudson, Gena Rowlands"/>
    <s v="A hospice nurse working at a spooky New Orleans plantation home finds herself entangled in a mystery involving the house's dark past."/>
    <s v="A hospice nurse working at a spooky"/>
    <n v="6.5"/>
    <n v="104639"/>
    <n v="56983476.702509068"/>
    <n v="43000000"/>
    <x v="959"/>
    <n v="47907715"/>
    <n v="124547209.36928339"/>
    <n v="93983911"/>
    <n v="406"/>
  </r>
  <r>
    <s v="tt0443559"/>
    <x v="1199"/>
    <x v="6"/>
    <s v="31/07/2009"/>
    <s v="Action"/>
    <s v=" Crime"/>
    <s v=" Drama"/>
    <n v="95"/>
    <s v="USA"/>
    <s v="English"/>
    <m/>
    <m/>
    <x v="278"/>
    <s v="Hossein Amini, Elmore Leonard"/>
    <s v="Mickey Rourke, Brandon McGibbon, Peter Kelly Gaudreault, Michelle Arvizu, Richard Zeppieri, Alexis Butler, Hal Holbrook, Diane Lane, Robert Gow, Catherine Hayos, Thomas Jane, Craig Blair, Joseph Gordon-Levitt, Lynne Deragon, Rosario Dawson"/>
    <x v="705"/>
    <s v="Mickey Rourke, Brandon McGibbon"/>
    <s v="Beautiful Carmen Colson and her ironworker husband Wayne are placed in the Federal Witness Protection program after witnessing an &quot;incident&quot;. Thinking they are at last safe, they are targeted by an experienced hit man and a psychopathic young upstart killer. The ensuing struggle will test Carmen to the limit."/>
    <s v="Beautiful Carmen Colson and her"/>
    <n v="6"/>
    <n v="20292"/>
    <m/>
    <m/>
    <x v="4"/>
    <n v="18643"/>
    <m/>
    <n v="2961647"/>
    <n v="67"/>
  </r>
  <r>
    <s v="tt0397313"/>
    <x v="1200"/>
    <x v="7"/>
    <s v="31/03/2006"/>
    <s v="Adventure"/>
    <s v=" Drama"/>
    <s v=" Family"/>
    <n v="120"/>
    <s v="USA"/>
    <s v="English"/>
    <m/>
    <m/>
    <x v="818"/>
    <s v="David DiGilio, Toshir√¥ Ishid√¥"/>
    <s v="Paul Walker, Bruce Greenwood, Moon Bloodgood, Wendy Crewson, Gerard Plunkett, August Schellenberg, Jason Biggs, D.J., Timba, Koda, Jasmin, Apache, Buck, Noble, Troika"/>
    <x v="220"/>
    <s v="Paul Walker, Bruce Greenwood"/>
    <s v="Brutal cold forces two Antarctic explorers to leave their team of sled dogs behind as they fend for their survival."/>
    <s v="Brutal cold forces two Antarctic"/>
    <n v="7.3"/>
    <n v="59899"/>
    <n v="51351388.888888806"/>
    <n v="40000000"/>
    <x v="960"/>
    <n v="81612565"/>
    <n v="154639564.7972914"/>
    <n v="120455994"/>
    <n v="286"/>
  </r>
  <r>
    <s v="tt0397535"/>
    <x v="1201"/>
    <x v="2"/>
    <s v="16/12/2005"/>
    <s v="Drama"/>
    <s v=" Romance"/>
    <m/>
    <n v="145"/>
    <s v="USA, Japan, France"/>
    <s v="English"/>
    <s v="Japanese"/>
    <m/>
    <x v="506"/>
    <s v="Robin Swicord, Arthur Golden"/>
    <s v="Suzuka Ohgo, Togo Igawa, Mako, Samantha Futerman, Elizabeth Sung, Thomas Ikeda, Li Gong, Tsai Chin, Kaori Momoi, Zoe Weizenbaum, David Okihiro, Miyako Tachibana, Kotoko Kawamura, Karl Yune, Eugenia Yuan"/>
    <x v="706"/>
    <s v="Suzuka Ohgo, Togo Igawa"/>
    <s v="Nitta Sayuri reveals how she transcended her fishing-village roots and became one of Japan's most celebrated geisha."/>
    <s v="Nitta Sayuri reveals how she transcended"/>
    <n v="7.4"/>
    <n v="136390"/>
    <n v="112641756.27240165"/>
    <n v="85000000"/>
    <x v="961"/>
    <n v="57490508"/>
    <n v="215003908.02960613"/>
    <n v="162242962"/>
    <n v="581"/>
  </r>
  <r>
    <s v="tt0397892"/>
    <x v="1202"/>
    <x v="6"/>
    <s v="28/11/2008"/>
    <s v="Animation"/>
    <s v=" Adventure"/>
    <s v=" Comedy"/>
    <n v="96"/>
    <s v="USA"/>
    <s v="English"/>
    <m/>
    <m/>
    <x v="819"/>
    <s v="Dan Fogelman, Chris Williams"/>
    <s v="John Travolta, Miley Cyrus, Susie Essman, Mark Walton, Malcolm McDowell, James Lipton, Greg Germann, Diedrich Bader, Nick Swardson, J.P. Manoux, Dan Fogelman, Kari Wahlgren, Chlo√´ Grace Moretz, Randy Savage, Ronn Moss"/>
    <x v="122"/>
    <s v="John Travolta, Miley Cyrus"/>
    <s v="The canine star of a fictional sci-fi/action show that believes his powers are real embarks on a cross country trek to save his co-star from a threat he believes is just as real."/>
    <s v="The canine star of a fictional"/>
    <n v="6.8"/>
    <n v="185896"/>
    <n v="180311700.2549895"/>
    <n v="150000000"/>
    <x v="962"/>
    <n v="114053579"/>
    <n v="372620131.75447625"/>
    <n v="309979994"/>
    <n v="215"/>
  </r>
  <r>
    <s v="tt0398017"/>
    <x v="1203"/>
    <x v="2"/>
    <s v="13/01/2006"/>
    <s v="Crime"/>
    <s v=" Drama"/>
    <s v=" Thriller"/>
    <n v="108"/>
    <s v="USA, UK"/>
    <s v="English"/>
    <s v="French"/>
    <m/>
    <x v="820"/>
    <s v="Stuart Beattie, James Siegel"/>
    <s v="Vincent Cassel, Clive Owen, Addison Timlin, Melissa George, Jennifer Aniston, Sandra Bee, RZA, William Armstrong, Tom Conti, Rachael Blake, Richard Leaf, Xzibit, Catherine McCord, Denis O'Hare, Georgina Chapman"/>
    <x v="145"/>
    <s v="Vincent Cassel, Clive Owen"/>
    <s v="When two married business executives having an affair are blackmailed by a violent criminal, the two must turn the tables on him to save their families."/>
    <s v="When two married business executives"/>
    <n v="6.6"/>
    <n v="70124"/>
    <n v="29154336.917562779"/>
    <n v="22000000"/>
    <x v="963"/>
    <n v="36024076"/>
    <n v="76171106.700645313"/>
    <n v="57479076"/>
    <n v="391"/>
  </r>
  <r>
    <s v="tt0398027"/>
    <x v="1204"/>
    <x v="2"/>
    <s v="20/10/2006"/>
    <s v="Drama"/>
    <s v=" Romance"/>
    <s v=" Thriller"/>
    <n v="108"/>
    <s v="USA"/>
    <s v="English"/>
    <m/>
    <m/>
    <x v="821"/>
    <s v="David Jacobson"/>
    <s v="Edward Norton, Evan Rachel Wood, David Morse, Rory Culkin, Bruce Dern, John Diehl, Geoffrey Lewis, Elizabeth Pe√±a, Kat Dennings, Hunter Parrish, Aviva Baumann, Aaron Fors, Heather Ashleigh, Jennifer Echols, Cesar Flores"/>
    <x v="433"/>
    <s v="Edward Norton, Evan Rachel Wood"/>
    <s v="Set in the present-day San Fernando Valley, the project revolves around a delusional man who believes he's a cowboy and the relationship that he starts with a rebellious young woman."/>
    <s v="Set in the present-day San Fernando"/>
    <n v="6.4"/>
    <n v="17757"/>
    <n v="10601577.060931919"/>
    <n v="8000000"/>
    <x v="964"/>
    <n v="568932"/>
    <n v="1133055.4751612924"/>
    <n v="855009"/>
    <n v="114"/>
  </r>
  <r>
    <s v="tt0398165"/>
    <x v="1205"/>
    <x v="2"/>
    <s v="29/07/2005"/>
    <s v="Comedy"/>
    <s v=" Crime"/>
    <s v=" Sport"/>
    <n v="113"/>
    <s v="USA"/>
    <s v="English"/>
    <m/>
    <m/>
    <x v="40"/>
    <s v="Al Ruddy, Tracy Keenan Wynn"/>
    <s v="Adam Sandler, Chris Rock, Burt Reynolds, Nelly, Michael Irvin, Walter Williamson, Bill Goldberg, Terry Crews, Bob Sapp, Nicholas Turturro, Dalip Singh, Lobo Sebastian, Joey Diaz, Steve Reevis, David Patrick Kelly"/>
    <x v="123"/>
    <s v="Adam Sandler, Chris Rock"/>
    <s v="Prison inmates form a football team to challenge the prison guards."/>
    <s v="Prison inmates form a football"/>
    <n v="6.4"/>
    <n v="159468"/>
    <n v="108666164.87455218"/>
    <n v="82000000"/>
    <x v="965"/>
    <n v="158119460"/>
    <n v="253730931.00315461"/>
    <n v="191466556"/>
    <n v="337"/>
  </r>
  <r>
    <s v="tt0398286"/>
    <x v="1206"/>
    <x v="14"/>
    <s v="26/11/2010"/>
    <s v="Animation"/>
    <s v=" Adventure"/>
    <s v=" Comedy"/>
    <n v="100"/>
    <s v="USA"/>
    <s v="English"/>
    <m/>
    <m/>
    <x v="822"/>
    <s v="Dan Fogelman, Jacob Grimm"/>
    <s v="Mandy Moore, Zachary Levi, Donna Murphy, Ron Perlman, M.C. Gainey, Jeffrey Tambor, Brad Garrett, Paul F. Tompkins, Richard Kiel, Delaney Rose Stein, Nathan Greno, Byron Howard, Tim Mertens, Michael Bell, Bob Bergen"/>
    <x v="580"/>
    <s v="Mandy Moore, Zachary Levi"/>
    <s v="The magically long-haired Rapunzel has spent her entire life in a tower, but now that a runaway thief has stumbled upon her, she is about to discover the world for the first time, and who she really is."/>
    <s v="The magically long-haired Rapunzel"/>
    <n v="7.7"/>
    <n v="396086"/>
    <n v="308594397.76937979"/>
    <n v="260000000"/>
    <x v="966"/>
    <n v="200821936"/>
    <n v="703193736.10747576"/>
    <n v="592461732"/>
    <n v="494"/>
  </r>
  <r>
    <s v="tt0398375"/>
    <x v="1207"/>
    <x v="2"/>
    <s v="23/12/2005"/>
    <s v="Comedy"/>
    <s v=" Drama"/>
    <s v=" Romance"/>
    <n v="97"/>
    <s v="USA, Germany, Australia"/>
    <s v="English"/>
    <s v="Spanish"/>
    <m/>
    <x v="560"/>
    <s v="Ted Griffin"/>
    <s v="Jennifer Aniston, Kevin Costner, Shirley MacLaine, Mark Ruffalo, Richard Jenkins, Christopher McDonald, Steve Sandvoss, Mena Suvari, Mike Vogel, Rob Lanza, Lisa Vachon, Trevor Stock, Jennifer Taylor, Marcia Ann Burrs, Lynn Wanlass"/>
    <x v="360"/>
    <s v="Jennifer Aniston, Kevin Costner"/>
    <s v="Sarah Huttinger is a woman who learns that her family was the inspiration for the book and film &quot;The Graduate&quot; -- and that she just might be the offspring of the well-documented event."/>
    <s v="Sarah Huttinger is a woman who"/>
    <n v="5.5"/>
    <n v="52764"/>
    <n v="92763799.283154294"/>
    <n v="70000000"/>
    <x v="967"/>
    <n v="43000262"/>
    <n v="117854501.35577083"/>
    <n v="88933562"/>
    <n v="217"/>
  </r>
  <r>
    <s v="tt0445336"/>
    <x v="1208"/>
    <x v="8"/>
    <s v="19/10/2007"/>
    <s v="Comedy"/>
    <s v=" Drama"/>
    <s v=" Music"/>
    <n v="95"/>
    <s v="Sweden, Germany, France, Denmark, Norway, Japan"/>
    <s v="Swedish"/>
    <m/>
    <m/>
    <x v="823"/>
    <s v="Roy Andersson"/>
    <s v="Elisabeth Helander, J√∂rgen Nohall, Jan Wikbladh, Bj√∂rn Englund, Birgitta Persson, Lennart Eriksson, Jessika Lundberg, Eric B√§ckman, Rolf Engstr√∂m, Jessica Nilsson, P√§r Fredriksson, Leif Larsson, Patrik Anders Edgren, Gunnar Ivarsson, Waldemar Nowak"/>
    <x v="707"/>
    <s v="Elisabeth Helander, J√∂rgen Nohall"/>
    <s v="You, the Living is a film about humankind, its greatness and its baseness, joy and sorrow, its self-confidence and anxiety, its desire to love and be loved."/>
    <s v="You, the Living is a film about"/>
    <n v="7.5"/>
    <n v="13943"/>
    <m/>
    <m/>
    <x v="4"/>
    <n v="21438"/>
    <m/>
    <n v="1843810"/>
    <n v="64"/>
  </r>
  <r>
    <s v="tt0398712"/>
    <x v="1209"/>
    <x v="2"/>
    <d v="2005-09-12T00:00:00"/>
    <s v="Action"/>
    <s v=" Crime"/>
    <s v=" Drama"/>
    <n v="109"/>
    <s v="France, USA"/>
    <s v="English"/>
    <s v="Serbian"/>
    <m/>
    <x v="824"/>
    <s v="John Carpenter, James DeMonaco"/>
    <s v="Ethan Hawke, Laurence Fishburne, Gabriel Byrne, Maria Bello, Drea de Matteo, John Leguizamo, Brian Dennehy, Ja Rule, Currie Graham, Aisha Hinds, Matt Craven, Fulvio Cecere, Peter Bryant, Kim Coates, Hugh Dillon"/>
    <x v="347"/>
    <s v="Ethan Hawke, Laurence Fishburne"/>
    <s v="A police sergeant must rally the cops and prisoners together to protect themselves on New Year's Eve, just as corrupt policeman surround the station with the intent of killing all to keep their deception in the ranks."/>
    <s v="A police sergeant must rally the"/>
    <n v="6.3"/>
    <n v="72684"/>
    <n v="39755913.978494696"/>
    <n v="30000000"/>
    <x v="968"/>
    <n v="20040895"/>
    <n v="46772130.441218726"/>
    <n v="35294470"/>
    <n v="232"/>
  </r>
  <r>
    <s v="tt0398808"/>
    <x v="1210"/>
    <x v="8"/>
    <s v="30/03/2007"/>
    <s v="Drama"/>
    <s v=" Family"/>
    <s v=" Fantasy"/>
    <n v="96"/>
    <s v="USA"/>
    <s v="English"/>
    <m/>
    <m/>
    <x v="825"/>
    <s v="Jeff Stockwell, David Paterson"/>
    <s v="Josh Hutcherson, AnnaSophia Robb, Zooey Deschanel, Robert Patrick, Bailee Madison, Kate Butler, Devon Wood, Emma Fenton, Grace Brannigan, Latham Gaines, Judy McIntosh, Patricia Aldersley, Lauren Clinton, Isabelle Rose Kircher, Cameron Wakefield"/>
    <x v="604"/>
    <s v="Josh Hutcherson, AnnaSophia Robb"/>
    <s v="A preteen's life turns upside down when he befriends the new girl in school and they imagine a whole new fantasy world to escape reality."/>
    <s v="A preteen's life turns upside"/>
    <n v="7.1"/>
    <n v="140410"/>
    <n v="21219950.61299694"/>
    <n v="17000000"/>
    <x v="969"/>
    <n v="82272442"/>
    <n v="1.9888010601250936E+16"/>
    <n v="137587063"/>
    <n v="565"/>
  </r>
  <r>
    <s v="tt0398913"/>
    <x v="1211"/>
    <x v="7"/>
    <d v="2006-08-09T00:00:00"/>
    <s v="Action"/>
    <s v=" Adventure"/>
    <s v=" Mystery"/>
    <n v="87"/>
    <s v="UK, Germany, Japan, USA"/>
    <s v="English"/>
    <m/>
    <m/>
    <x v="826"/>
    <s v="J.F. Lawton, Adam Gross"/>
    <s v="Jaime Pressly, Devon Aoki, Holly Valance, Sarah Carter, Natassia Malthe, Kane Kosugi, Matthew Marsden, Eric Roberts, Steve Howey, Brian White, Kevin Nash, Collin Chou, Derek Boyer, Silvio Simac, Fang Liu"/>
    <x v="708"/>
    <s v="Jaime Pressly, Devon Aoki"/>
    <s v="The world's best fighters are invited to DOA, an invitational martial arts contest. There, four female rival fighters will have to work together to uncover the secret that the organizer of the tournament is trying to hide."/>
    <s v="The world's best fighters are"/>
    <n v="4.8"/>
    <n v="42784"/>
    <n v="26959479.166666623"/>
    <n v="21000000"/>
    <x v="970"/>
    <n v="480813"/>
    <n v="9709484.6651388723"/>
    <n v="7563172"/>
    <n v="191"/>
  </r>
  <r>
    <s v="tt0445935"/>
    <x v="1212"/>
    <x v="8"/>
    <s v="23/02/2007"/>
    <s v="Crime"/>
    <s v=" Drama"/>
    <s v=" Mystery"/>
    <n v="112"/>
    <s v="USA, Mexico"/>
    <s v="English"/>
    <s v="Spanish"/>
    <s v="Central American Indian languages"/>
    <x v="827"/>
    <s v="Gregory Nava"/>
    <s v="Maya Zapata, Irineo Alvarez, Rene Rivera, Jennifer Lopez, Martin Sheen, Karolinah Villarreal, Debrianna Mansini, Randall Batinkoff, Gonzalo Mauro Montiel Aguirre, Antonio Banderas, Zaide Silvia Guti√©rrez, Amelia Zapata, Julio Cesar Cedillo, Jorge Urzua, Ruben G. Rojas"/>
    <x v="709"/>
    <s v="Maya Zapata, Irineo Alvarez"/>
    <s v="A journalist investigates a series of murders near American-owned factories on the border of Juarez and El Paso."/>
    <s v="A journalist investigates a series"/>
    <n v="6.1"/>
    <n v="10010"/>
    <m/>
    <n v="21000000"/>
    <x v="4"/>
    <m/>
    <m/>
    <n v="8332427"/>
    <n v="51"/>
  </r>
  <r>
    <s v="tt0445946"/>
    <x v="1213"/>
    <x v="7"/>
    <d v="2007-05-04T00:00:00"/>
    <s v="Action"/>
    <s v=" Crime"/>
    <s v=" Drama"/>
    <n v="96"/>
    <s v="Germany, USA"/>
    <s v="English"/>
    <m/>
    <m/>
    <x v="828"/>
    <s v="Stephen Katz, John Darrouzet"/>
    <s v="Morgan Freeman, John Cusack, Jamie Anderson, Alice Krige, Megan Dodds, Corey Johnson, Jonathan Hyde, Bill Smitrovich, Anthony Warren, Ned Bellamy, Thomas Lockyer, Gary Whelan, Ian Shaw, Atanas Srebrev, Maynard Eziashi"/>
    <x v="74"/>
    <s v="Morgan Freeman, John Cusack"/>
    <s v="A father and his son attempt to bring in an assassin to the authorities, but his dangerous associates have other plans."/>
    <s v="A father and his son attempt to"/>
    <n v="5.6"/>
    <n v="23048"/>
    <m/>
    <n v="25000000"/>
    <x v="4"/>
    <m/>
    <m/>
    <n v="5549200"/>
    <n v="116"/>
  </r>
  <r>
    <s v="tt0399095"/>
    <x v="1214"/>
    <x v="8"/>
    <s v="18/10/2007"/>
    <s v="Crime"/>
    <s v=" Drama"/>
    <s v=" Thriller"/>
    <n v="120"/>
    <s v="Germany, USA, Mexico"/>
    <s v="English"/>
    <s v="Spanish"/>
    <s v="Polish"/>
    <x v="829"/>
    <s v="Jose Rivera, Peter Landesman"/>
    <s v="Kevin Kline, Cesar Ramos, Alicja Bachleda, Paulina Gaitan, Marco P√©rez, Linda Emond, Zack Ward, Kate del Castillo, Tim Reid, Pasha D. Lychnikoff, Natalia Traven, Guillermo Iv√°n, Christian Vazquez, Jos√© Sefami, Leland Pascual"/>
    <x v="34"/>
    <s v="Kevin Kline, Cesar Ramos"/>
    <s v="Adriana, 13, is kidnapped in Mexico City by Russian sex traffickers. Her criminal 17 y.o. brother starts looking for her. Across the border in Texas, he gets help from a cop."/>
    <s v="Adriana, 13, is kidnapped in Mexico"/>
    <n v="7.4"/>
    <n v="16682"/>
    <n v="14978788.667997839"/>
    <n v="12000000"/>
    <x v="971"/>
    <n v="214307"/>
    <n v="211774757541331.62"/>
    <n v="1465077"/>
    <n v="102"/>
  </r>
  <r>
    <s v="tt0399146"/>
    <x v="1215"/>
    <x v="2"/>
    <s v="16/12/2005"/>
    <s v="Drama"/>
    <s v=" Thriller"/>
    <m/>
    <n v="96"/>
    <s v="Canada, USA"/>
    <s v="English"/>
    <m/>
    <m/>
    <x v="438"/>
    <s v="John Wagner, Vince Locke"/>
    <s v="Viggo Mortensen, Maria Bello, Ed Harris, William Hurt, Ashton Holmes, Peter MacNeill, Stephen McHattie, Greg Bryk, Kyle Schmid, Sumela Kay, Gerry Quigley, Deborah Drakeford, Heidi Hayes, Aidan Devine, Bill MacDonald"/>
    <x v="463"/>
    <s v="Viggo Mortensen, Maria Bello"/>
    <s v="A mild-mannered man becomes a local hero through an act of violence, which sets off repercussions that will shake his family to its very core in this action thriller."/>
    <s v="A mild-mannered man becomes a"/>
    <n v="7.4"/>
    <n v="220412"/>
    <n v="42406308.243727677"/>
    <n v="32000000"/>
    <x v="972"/>
    <n v="31504633"/>
    <n v="81347312.123476863"/>
    <n v="61385065"/>
    <n v="1172"/>
  </r>
  <r>
    <s v="tt0399201"/>
    <x v="1216"/>
    <x v="2"/>
    <s v="26/08/2005"/>
    <s v="Action"/>
    <s v=" Sci-Fi"/>
    <s v=" Thriller"/>
    <n v="136"/>
    <s v="USA"/>
    <s v="English"/>
    <m/>
    <m/>
    <x v="95"/>
    <s v="Caspian Tredwell-Owen, Alex Kurtzman"/>
    <s v="Ewan McGregor, Scarlett Johansson, Djimon Hounsou, Sean Bean, Steve Buscemi, Michael Clarke Duncan, Ethan Phillips, Brian Stepanek, Noa Tishby, Siobhan Flynn, Troy Blendell, Jamie McBride, Kevin McCorkle, Gary Nickens, Kathleen Rose Perkins"/>
    <x v="19"/>
    <s v="Ewan McGregor, Scarlett Johansson"/>
    <s v="A man living in a futuristic sterile colony begins to question his circumscribed existence when his friend is chosen to go to the Island, the last uncontaminated place on earth."/>
    <s v="A man living in a futuristic sterile"/>
    <n v="6.8"/>
    <n v="297368"/>
    <n v="166974838.70967773"/>
    <n v="126000000"/>
    <x v="973"/>
    <n v="35818913"/>
    <n v="215939764.89505416"/>
    <n v="162949164"/>
    <n v="954"/>
  </r>
  <r>
    <s v="tt0399295"/>
    <x v="1217"/>
    <x v="2"/>
    <s v="18/11/2005"/>
    <s v="Action"/>
    <s v=" Crime"/>
    <s v=" Drama"/>
    <n v="122"/>
    <s v="USA, Germany, France"/>
    <s v="English"/>
    <s v="Ukrainian"/>
    <s v="German"/>
    <x v="68"/>
    <s v="Andrew Niccol"/>
    <s v="Nicolas Cage, Bridget Moynahan, Jared Leto, Shake Tukhmanyan, Jean-Pierre Nshanian, Jared Burke, Eric Uys, David Shumbris, Stewart Morgan, Jasper Lenz, Stephen Gregor, Kobus Marx, Stephan De Abreu, Jeremy Crutchley, Ian Holm"/>
    <x v="130"/>
    <s v="Nicolas Cage, Bridget Moynahan"/>
    <s v="An arms dealer confronts the morality of his work as he is being chased by an INTERPOL Agent."/>
    <s v="An arms dealer confronts the morality"/>
    <n v="7.6"/>
    <n v="289908"/>
    <n v="66259856.630824499"/>
    <n v="50000000"/>
    <x v="974"/>
    <n v="24149632"/>
    <n v="96231930.292616665"/>
    <n v="72617068"/>
    <n v="485"/>
  </r>
  <r>
    <s v="tt0446059"/>
    <x v="1218"/>
    <x v="7"/>
    <s v="20/07/2007"/>
    <s v="Action"/>
    <s v=" Biography"/>
    <s v=" Drama"/>
    <n v="104"/>
    <s v="China, Hong Kong, USA"/>
    <s v="Japanese"/>
    <s v="Mandarin"/>
    <s v="English"/>
    <x v="250"/>
    <s v="Chris Chow, Richard Epcar"/>
    <s v="Jet Li, Li Sun, Yong Dong, Yun Qu, Ailing Xu, Collin Chou, Hee Ching Paw, Nathan Jones, Shid√¥ Nakamura, Brandon Rhea, Anthony De Longis, Jean Claude Leuyer, Zhi-Hui Chen, Jacky Heung, Zhigang Zhao"/>
    <x v="76"/>
    <s v="Jet Li, Li Sun, Yong Dong"/>
    <s v="A biography of Chinese Martial Arts Master Huo Yuanjia, who is the founder and spiritual guru of the Jin Wu Sports Federation."/>
    <s v="A biography of Chinese Martial"/>
    <n v="7.6"/>
    <n v="72054"/>
    <m/>
    <m/>
    <x v="4"/>
    <n v="24633730"/>
    <m/>
    <n v="68072848"/>
    <n v="213"/>
  </r>
  <r>
    <s v="tt0446687"/>
    <x v="1219"/>
    <x v="7"/>
    <d v="2006-01-12T00:00:00"/>
    <s v="Comedy"/>
    <s v=" Drama"/>
    <m/>
    <n v="98"/>
    <s v="UK"/>
    <s v="English"/>
    <m/>
    <m/>
    <x v="830"/>
    <s v="Jeremy Brock"/>
    <s v="Rupert Grint, Fay Cohen, Ruby Mortlock, Don Wetherhead, Laura Linney, Oliver Milburn, Tamsin Egerton, Nicholas Farrell, Jim Norton, Julie Walters, Chandra Ruegg, Ricky Champ, Rupert Holliday-Evans, Harriet Brock, James Brock"/>
    <x v="710"/>
    <s v="Rupert Grint, Fay Cohen"/>
    <s v="A coming of age story about a shy teenage boy trying to escape from the influence of his domineering mother. His world changes when he begins to work for a retired actress."/>
    <s v="A coming of age story about a"/>
    <n v="6.7"/>
    <n v="10515"/>
    <m/>
    <m/>
    <x v="4"/>
    <n v="239962"/>
    <m/>
    <n v="1297553"/>
    <n v="73"/>
  </r>
  <r>
    <s v="tt0399327"/>
    <x v="1220"/>
    <x v="2"/>
    <d v="2006-11-08T00:00:00"/>
    <s v="Action"/>
    <s v=" Comedy"/>
    <s v=" Crime"/>
    <n v="83"/>
    <s v="USA, Germany"/>
    <s v="English"/>
    <m/>
    <m/>
    <x v="305"/>
    <s v="Jim Piddock, Margaret Oberman"/>
    <s v="Samuel L. Jackson, Eugene Levy, Miguel Ferrer, Luke Goss, Susie Essman, Anthony Mackie, Gigi Rice, Rachael Crawford, Philip Akin, Christopher Murray, Joel Keller, John Hemphill, Kathryn Greenwood, Carrie Cain-Sparks, George Ghali"/>
    <x v="63"/>
    <s v="Samuel L. Jackson, Eugene Levy"/>
    <s v="Special Agent Derrick Vann is a man out to get the man who killed his partner, but a case of mistaken identity leads him to Andy Fiddler, a salesman with too many questions and a knack of getting in Vann's way."/>
    <s v="Special Agent Derrick Vann is"/>
    <n v="5.6"/>
    <n v="24592"/>
    <n v="43731505.376344167"/>
    <n v="33000000"/>
    <x v="975"/>
    <n v="8330720"/>
    <n v="17870475.486917596"/>
    <n v="13485145"/>
    <n v="86"/>
  </r>
  <r>
    <s v="tt0400497"/>
    <x v="1221"/>
    <x v="2"/>
    <s v="26/08/2005"/>
    <s v="Adventure"/>
    <s v=" Comedy"/>
    <s v=" Family"/>
    <n v="101"/>
    <s v="USA"/>
    <s v="English"/>
    <m/>
    <m/>
    <x v="721"/>
    <s v="Thomas Lennon, Robert Ben Garant"/>
    <s v="Lindsay Lohan, Michael Keaton, Matt Dillon, Breckin Meyer, Justin Long, Cheryl Hines, Jimmi Simpson, Jill Ritchie, Thomas Lennon, Jeremy Roberts, E.E. Bell, Peter Pasco, Mario Larraza, Patrick Cranshaw, Scoot McNairy"/>
    <x v="582"/>
    <s v="Lindsay Lohan, Michael Keaton"/>
    <s v="Maggie Peyton, the new owner of Herbie, Number 53, the free-wheelin' Volkswagen bug with a mind of its own, puts the car through its paces on the road to becoming a NASCAR competitor."/>
    <s v="Maggie Peyton, the new owner of"/>
    <n v="4.8"/>
    <n v="44419"/>
    <n v="66259856.630824499"/>
    <n v="50000000"/>
    <x v="976"/>
    <n v="66023816"/>
    <n v="191022947.23899677"/>
    <n v="144146816"/>
    <n v="179"/>
  </r>
  <r>
    <s v="tt0400525"/>
    <x v="1222"/>
    <x v="2"/>
    <s v="16/03/2007"/>
    <s v="Comedy"/>
    <s v=" Crime"/>
    <s v=" Drama"/>
    <n v="92"/>
    <s v="USA"/>
    <s v="English"/>
    <m/>
    <m/>
    <x v="257"/>
    <s v="Richard Russo, Robert Benton"/>
    <s v="John Cusack, Billy Bob Thornton, Lara Phillips, Bill Noble, Brad Smith, Ned Bellamy, Connie Nielsen, Mike Starr, T.J. Jagodowski, Meghan Maureen McDonough, Tab Baker, Frank Gallo, William Dick, Oliver Platt, David Pasquesi"/>
    <x v="43"/>
    <s v="John Cusack, Billy Bob Thornton"/>
    <s v="A shady lawyer attempts a Christmas Eve crime, hoping to swindle the local mob out of some money. But his partner, a strip club owner, might have different plans for the cash."/>
    <s v="A shady lawyer attempts a Christmas"/>
    <n v="6.3"/>
    <n v="22962"/>
    <n v="21203154.121863838"/>
    <n v="16000000"/>
    <x v="977"/>
    <n v="9016782"/>
    <n v="13459984.869677445"/>
    <n v="10156968"/>
    <n v="165"/>
  </r>
  <r>
    <s v="tt0400717"/>
    <x v="1223"/>
    <x v="7"/>
    <d v="2006-07-12T00:00:00"/>
    <s v="Animation"/>
    <s v=" Adventure"/>
    <s v=" Comedy"/>
    <n v="86"/>
    <s v="USA"/>
    <s v="English"/>
    <m/>
    <m/>
    <x v="831"/>
    <s v="Steve Bencich, Ron J. Friedman"/>
    <s v="Martin Lawrence, Ashton Kutcher, Gary Sinise, Debra Messing, Billy Connolly, Georgia Engel, Jon Favreau, Jane Krakowski, Gordon Tootoosis, Patrick Warburton, Cody Cameron, Nika Futterman, Danny Mann, Jack McGee, Michelle Murdocca"/>
    <x v="60"/>
    <s v="Martin Lawrence, Ashton Kutcher"/>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s v="Boog, a domesticated 900lb. Grizzly"/>
    <n v="6.1"/>
    <n v="84628"/>
    <n v="109121701.3888887"/>
    <n v="85000000"/>
    <x v="978"/>
    <n v="85105259"/>
    <n v="257798978.38183984"/>
    <n v="200811689"/>
    <n v="115"/>
  </r>
  <r>
    <s v="tt0401445"/>
    <x v="1224"/>
    <x v="7"/>
    <s v="15/12/2006"/>
    <s v="Comedy"/>
    <s v=" Drama"/>
    <s v=" Romance"/>
    <n v="117"/>
    <s v="USA, UK"/>
    <s v="English"/>
    <s v="French"/>
    <s v="Russian"/>
    <x v="96"/>
    <s v="Marc Klein, Peter Mayle"/>
    <s v="Freddie Highmore, Albert Finney, Russell Crowe, Rafe Spall, Archie Panjabi, Richard Coyle, Ben Righton, Patrick Kennedy, Ali Rhodes, Daniel Mays, Nila Aalia, Stephen Hudson, Giannina Facio, Tom Hollander, Lionel Briand"/>
    <x v="549"/>
    <s v="Freddie Highmore, Albert Finney"/>
    <s v="A British investment broker inherits his uncle's chateau and vineyard in Provence, where he spent much of his childhood. He discovers a new laid-back lifestyle as he tries to renovate the estate to be sold."/>
    <s v="A British investment broker inherits"/>
    <n v="7"/>
    <n v="86962"/>
    <n v="44932465.277777702"/>
    <n v="35000000"/>
    <x v="979"/>
    <n v="7459300"/>
    <n v="54265481.356909633"/>
    <n v="42269923"/>
    <n v="228"/>
  </r>
  <r>
    <s v="tt0401711"/>
    <x v="1225"/>
    <x v="7"/>
    <s v="21/06/2006"/>
    <s v="Comedy"/>
    <s v=" Drama"/>
    <s v=" Romance"/>
    <n v="120"/>
    <s v="France, Liechtenstein, Switzerland, Germany, USA"/>
    <s v="French"/>
    <s v="English"/>
    <s v="Spanish"/>
    <x v="832"/>
    <s v="Tristan Carn√©, Emmanuel Benbihy"/>
    <s v="Fanny Ardant, Julie Bataille, Le√Øla Bekhti, Melchior Derouet, Juliette Binoche, Seydou Boro, Steve Buscemi, Sergio Castellitto, Willem Dafoe, G√©rard Depardieu, Cyril Descours, Lionel Dray, Marianne Faithfull, Ben Gazzara, Hippolyte Girardot"/>
    <x v="711"/>
    <s v="Fanny Ardant, Julie Bataille"/>
    <s v="Through the neighborhoods of Paris, love is veiled, revealed, imitated, sucked dry, reinvented and awakened."/>
    <s v="Through the neighborhoods of Paris,"/>
    <n v="7.2"/>
    <n v="69897"/>
    <n v="16689201.38888886"/>
    <n v="13000000"/>
    <x v="980"/>
    <n v="4899278"/>
    <n v="22429936.193437461"/>
    <n v="17471727"/>
    <n v="129"/>
  </r>
  <r>
    <s v="tt0401729"/>
    <x v="1226"/>
    <x v="12"/>
    <d v="2012-07-03T00:00:00"/>
    <s v="Action"/>
    <s v=" Adventure"/>
    <s v=" Sci-Fi"/>
    <n v="132"/>
    <s v="USA"/>
    <s v="English"/>
    <m/>
    <m/>
    <x v="833"/>
    <s v="Andrew Stanton, Mark Andrews"/>
    <s v="Taylor Kitsch, Lynn Collins, Samantha Morton, Willem Dafoe, Thomas Haden Church, Mark Strong, Ciar√°n Hinds, Dominic West, James Purefoy, Bryan Cranston, Polly Walker, Daryl Sabara, Arkie Reece, Davood Ghadami, Pippa Nixon"/>
    <x v="712"/>
    <s v="Taylor Kitsch, Lynn Collins"/>
    <s v="Transported to Barsoom, a Civil War vet discovers a barren planet seemingly inhabited by 12-foot tall barbarians. Finding himself prisoner of these creatures, he escapes, only to encounter Woola and a princess in desperate need of a savior."/>
    <s v="Transported to Barsoom, a Civil"/>
    <n v="6.6"/>
    <n v="251828"/>
    <n v="281813766.910285"/>
    <n v="250000000"/>
    <x v="981"/>
    <n v="73078100"/>
    <n v="320297240.38999259"/>
    <n v="284139100"/>
    <n v="897"/>
  </r>
  <r>
    <s v="tt0401792"/>
    <x v="1227"/>
    <x v="2"/>
    <d v="2005-01-06T00:00:00"/>
    <s v="Crime"/>
    <s v=" Thriller"/>
    <m/>
    <n v="124"/>
    <s v="USA"/>
    <s v="English"/>
    <m/>
    <m/>
    <x v="834"/>
    <s v="Frank Miller, Robert Rodriguez"/>
    <s v="Jessica Alba, Devon Aoki, Alexis Bledel, Powers Boothe, Cara D. Briggs, Jude Ciccolella, Jeffrey J. Dashnaw, Rosario Dawson, Jesse De Luna, Benicio Del Toro, Jason Douglas, Michael Clarke Duncan, Tommy Flanagan, Christina Frankenfield, Rick Gomez"/>
    <x v="479"/>
    <s v="Jessica Alba, Devon Aoki"/>
    <s v="A movie that explores the dark and miserable town, Basin City, tells the story of three different people, all caught up in violent corruption."/>
    <s v="A movie that explores the dark"/>
    <n v="8"/>
    <n v="733158"/>
    <n v="53007885.304659598"/>
    <n v="40000000"/>
    <x v="982"/>
    <n v="74103820"/>
    <n v="210353603.11326206"/>
    <n v="158733820"/>
    <n v="1780"/>
  </r>
  <r>
    <s v="tt0401855"/>
    <x v="1228"/>
    <x v="7"/>
    <d v="2006-10-02T00:00:00"/>
    <s v="Action"/>
    <s v=" Fantasy"/>
    <s v=" Thriller"/>
    <n v="106"/>
    <s v="USA, Canada"/>
    <s v="English"/>
    <s v="French"/>
    <s v="Hungarian"/>
    <x v="570"/>
    <s v="Danny McBride, Len Wiseman"/>
    <s v="Kate Beckinsale, Scott Speedman, Tony Curran, Derek Jacobi, Bill Nighy, Steven Mackintosh, Shane Brolly, Brian Steele, Zita G√∂r√∂g, Scott McElroy, John Mann, Michael Sheen, Sophia Myles, Richard Cetrone, Mike Mukatis"/>
    <x v="477"/>
    <s v="Kate Beckinsale, Scott Speedman"/>
    <s v="Picking up directly from the previous movie, vampire warrior Selene and the half werewolf Michael hunt for clues to reveal the history of their races and the war between them."/>
    <s v="Picking up directly from the previous"/>
    <n v="6.7"/>
    <n v="187347"/>
    <n v="64189236.111111"/>
    <n v="50000000"/>
    <x v="983"/>
    <n v="62318875"/>
    <n v="143111844.2760067"/>
    <n v="111476513"/>
    <n v="521"/>
  </r>
  <r>
    <s v="tt0402022"/>
    <x v="1229"/>
    <x v="2"/>
    <s v="24/02/2006"/>
    <s v="Action"/>
    <s v=" Adventure"/>
    <s v=" Sci-Fi"/>
    <n v="93"/>
    <s v="USA, Germany, Brazil, Italy"/>
    <s v="English"/>
    <m/>
    <m/>
    <x v="835"/>
    <s v="Phil Hay, Matt Manfredi"/>
    <s v="Charlize Theron, Marton Csokas, Jonny Lee Miller, Sophie Okonedo, Frances McDormand, Pete Postlethwaite, Amelia Warner, Caroline Chikezie, Nikolai Kinski, Paterson Joseph, Yangzom Brauen, Aoibheann O'Hara, Thomas Huber, Weijian Liu, Maverick Quek"/>
    <x v="358"/>
    <s v="Charlize Theron, Marton Csokas"/>
    <s v="Aeon Flux is a mysterious assassin working for the Monicans, a group of rebels trying to overthrow the government. When she is sent on a mission to kill the Chairman, a whole new mystery is found."/>
    <s v="Aeon Flux is a mysterious assassin"/>
    <n v="5.5"/>
    <n v="122927"/>
    <n v="82162222.222222373"/>
    <n v="62000000"/>
    <x v="984"/>
    <n v="25874337"/>
    <n v="70661728.165914118"/>
    <n v="53321673"/>
    <n v="559"/>
  </r>
  <r>
    <s v="tt0402399"/>
    <x v="1230"/>
    <x v="2"/>
    <s v="13/01/2006"/>
    <s v="Biography"/>
    <s v=" Drama"/>
    <s v=" History"/>
    <n v="135"/>
    <s v="USA, UK"/>
    <s v="English"/>
    <s v="Algonquin"/>
    <s v="Inuktitut"/>
    <x v="836"/>
    <s v="Terrence Malick"/>
    <s v="Colin Farrell, Q'orianka Kilcher, Christopher Plummer, Christian Bale, August Schellenberg, Wes Studi, David Thewlis, Yorick van Wageningen, Raoul Max Trujillo, Michael Greyeyes, Kalani Queypo, Ben Mendelsohn, Noah Taylor, Br√≠an F. O'Byrne, Ben Chaplin"/>
    <x v="90"/>
    <s v="Colin Farrell, Q'orianka Kilcher"/>
    <s v="The story of the English exploration of Virginia, and of the changing world and loves of Pocahontas."/>
    <s v="The story of the English exploration"/>
    <n v="6.7"/>
    <n v="81800"/>
    <n v="39755913.978494696"/>
    <n v="30000000"/>
    <x v="985"/>
    <n v="12712093"/>
    <n v="65378302.368279696"/>
    <n v="49334775"/>
    <n v="723"/>
  </r>
  <r>
    <s v="tt0402901"/>
    <x v="1231"/>
    <x v="2"/>
    <d v="2005-02-12T00:00:00"/>
    <s v="Action"/>
    <s v=" Adventure"/>
    <s v=" Horror"/>
    <n v="97"/>
    <s v="USA, Germany, Romania"/>
    <s v="English"/>
    <s v="Romanian"/>
    <m/>
    <x v="837"/>
    <s v="Michael Steinberg, Tegan West"/>
    <s v="Cole Hauser, Eddie Cibrian, Morris Chestnut, Lena Headey, Piper Perabo, Rick Ravanello, Daniel Dae Kim, Kieran Darcy-Smith, Marcel Iures, Vlad Radescu, Simon Kunz, David Kennedy, Alin Panc, Zoltan Butuc, Brian Steele"/>
    <x v="538"/>
    <s v="Cole Hauser, Eddie Cibrian"/>
    <s v="Bloodthirsty creatures await a pack of divers who become trapped in an underwater cave network."/>
    <s v="Bloodthirsty creatures await a"/>
    <n v="5.0999999999999996"/>
    <n v="34817"/>
    <n v="39755913.978494696"/>
    <n v="30000000"/>
    <x v="986"/>
    <n v="15007991"/>
    <n v="44124369.342688255"/>
    <n v="33296457"/>
    <n v="297"/>
  </r>
  <r>
    <s v="tt0403358"/>
    <x v="1232"/>
    <x v="5"/>
    <s v="14/10/2005"/>
    <s v="Action"/>
    <s v=" Fantasy"/>
    <s v=" Horror"/>
    <n v="114"/>
    <s v="Russia"/>
    <s v="Russian"/>
    <s v="German"/>
    <m/>
    <x v="838"/>
    <s v="Timur Bekmambetov, Laeta Kalogridis"/>
    <s v="Konstantin Khabenskiy, Vladimir Menshov, Valeriy Zolotukhin, Mariya Poroshina, Galina Tyunina, Yuriy Kutsenko, Aleksey Chadov, Zhanna Friske, Ilya Lagutenko, Viktor Verzhbitskiy, Rimma Markova, Mariya Mironova, Aleksey Maklakov, Aleksandr Samoylenko, Dmitriy Martynov"/>
    <x v="713"/>
    <s v="Konstantin Khabenskiy"/>
    <s v="A fantasy-thriller set in present-day Moscow where the respective forces that control daytime and nighttime do battle."/>
    <s v="A fantasy-thriller set in present-day"/>
    <n v="6.4"/>
    <n v="51876"/>
    <n v="5754400.211752248"/>
    <n v="4200000"/>
    <x v="987"/>
    <n v="1502188"/>
    <n v="68965498.699147671"/>
    <n v="50336279"/>
    <n v="317"/>
  </r>
  <r>
    <s v="tt0403508"/>
    <x v="1233"/>
    <x v="2"/>
    <s v="19/08/2005"/>
    <s v="Comedy"/>
    <s v=" Drama"/>
    <s v=" Romance"/>
    <n v="119"/>
    <s v="USA"/>
    <s v="English"/>
    <s v="Greek"/>
    <s v="Spanish"/>
    <x v="839"/>
    <s v="Ann Brashares, Delia Ephron"/>
    <s v="Amber Tamblyn, Alexis Bledel, America Ferrera, Blake Lively, Jenna Boyd, Bradley Whitford, Nancy Travis, Rachel Ticotin, Mike Vogel, Michael Rady, Leonardo Nam, Maria Konstadarou, George Touliatos, Kyle Schmid, Erica Hubbard"/>
    <x v="714"/>
    <s v="Amber Tamblyn, Alexis Bledel"/>
    <s v="Four best girlfriends hatch a plan to stay connected with one another as their lives start off in different directions: they pass around a pair of secondhand jeans that fits each of their bodies perfectly."/>
    <s v="Four best girlfriends hatch a"/>
    <n v="6.5"/>
    <n v="53201"/>
    <n v="33129928.315412249"/>
    <n v="25000000"/>
    <x v="988"/>
    <n v="39053061"/>
    <n v="55676670.65569903"/>
    <n v="42013878"/>
    <n v="228"/>
  </r>
  <r>
    <s v="tt0403702"/>
    <x v="1234"/>
    <x v="10"/>
    <d v="2010-08-01T00:00:00"/>
    <s v="Comedy"/>
    <s v=" Drama"/>
    <s v=" Romance"/>
    <n v="90"/>
    <s v="USA"/>
    <s v="English"/>
    <s v="French"/>
    <s v="Spanish"/>
    <x v="441"/>
    <s v="Gustin Nash, C.D. Payne"/>
    <s v="Michael Cera, Portia Doubleday, Jean Smart, Zach Galifianakis, Erik Knudsen, Adhir Kalyan, Steve Buscemi, Fred Willard, Ari Graynor, Ray Liotta, Justin Long, Rooney Mara, Jade Fusco, Lise Lacasse, M. Emmet Walsh"/>
    <x v="715"/>
    <s v="Michael Cera, Portia Doubleday"/>
    <s v="While his trailer trash parents teeter on the edge of divorce, Nick Twisp sets his sights on dream girl Sheeni Saunders, hoping that she'll be the one to take away his virginity."/>
    <s v="While his trailer trash parents"/>
    <n v="6.4"/>
    <n v="71895"/>
    <n v="21714659.94210786"/>
    <n v="18000000"/>
    <x v="989"/>
    <n v="15281286"/>
    <n v="23706488.999207564"/>
    <n v="19651093"/>
    <n v="110"/>
  </r>
  <r>
    <s v="tt0404030"/>
    <x v="1235"/>
    <x v="2"/>
    <d v="2005-11-11T00:00:00"/>
    <s v="Comedy"/>
    <s v=" Drama"/>
    <m/>
    <n v="106"/>
    <s v="USA"/>
    <s v="English"/>
    <s v="Russian"/>
    <s v="Ukrainian"/>
    <x v="840"/>
    <s v="Jonathan Safran Foer, Liev Schreiber"/>
    <s v="Eugene Hutz, Elijah Wood, Jonathan Safran Foer, Jana Hrabetova, Stephen Samudovsky, Ljubomir Dezera, Oleksandr Choroshko, Gil Kazimirov, Zuzana Hodkova, Mikki, Mouse, Boris Lyoskin, Robert Chytil, Jaroslava Sochova, Sergei Ryabtsev"/>
    <x v="716"/>
    <s v="Eugene Hutz, Elijah Wood"/>
    <s v="A young Jewish American man endeavors to find the woman who saved his grandfather during World War II in a Ukrainian village, that was ultimately razed by the Nazis, with the help of an eccentric local."/>
    <s v="A young Jewish American man endeavors"/>
    <n v="7.4"/>
    <n v="56278"/>
    <n v="9276379.928315429"/>
    <n v="7000000"/>
    <x v="990"/>
    <n v="1712337"/>
    <n v="4773325.6165591488"/>
    <n v="3601974"/>
    <n v="184"/>
  </r>
  <r>
    <s v="tt0449951"/>
    <x v="1236"/>
    <x v="2"/>
    <s v="29/09/2005"/>
    <s v="Action"/>
    <s v=" Drama"/>
    <s v=" Mystery"/>
    <n v="175"/>
    <s v="India"/>
    <s v="Tamil"/>
    <m/>
    <m/>
    <x v="841"/>
    <s v="A.R. Murugadoss, A.R. Murugadoss"/>
    <s v="Suriya, Asin Thottumkal, Nayanthara, Pradeep Singh Rawat, Riyaz Khan, Manobala, Sathyan, Ramanathan"/>
    <x v="717"/>
    <s v="Suriya, Asin Thottumkal"/>
    <s v="Sanjay Ramaswamy, who is suffering from short-term memory loss, sets out on a quest to find the people who were responsible for his ladylove Kalpana's murder."/>
    <s v="Sanjay Ramaswamy, who is suffering"/>
    <n v="7.5"/>
    <n v="12494"/>
    <m/>
    <s v="INR 120000000"/>
    <x v="4"/>
    <m/>
    <m/>
    <m/>
    <n v="22"/>
  </r>
  <r>
    <s v="tt0404032"/>
    <x v="1237"/>
    <x v="2"/>
    <d v="2005-07-10T00:00:00"/>
    <s v="Drama"/>
    <s v=" Horror"/>
    <s v=" Thriller"/>
    <n v="119"/>
    <s v="USA"/>
    <s v="English"/>
    <s v="Syriac"/>
    <s v="German"/>
    <x v="842"/>
    <s v="Paul Harris Boardman, Scott Derrickson"/>
    <s v="Laura Linney, Tom Wilkinson, Campbell Scott, Jennifer Carpenter, Colm Feore, Joshua Close, Kenneth Welsh, Duncan Fraser, JR Bourne, Mary Beth Hurt, Henry Czerny, Shohreh Aghdashloo, Steve Archer, Arlene Belcastro, David Berner"/>
    <x v="718"/>
    <s v="Laura Linney, Tom Wilkinson"/>
    <s v="A lawyer takes on a negligent homicide case involving a priest who performed an exorcism on a young girl."/>
    <s v="A lawyer takes on a negligent"/>
    <n v="6.7"/>
    <n v="117192"/>
    <n v="25178745.519713309"/>
    <n v="19000000"/>
    <x v="991"/>
    <n v="75072454"/>
    <n v="192374632.41190001"/>
    <n v="145166804"/>
    <n v="557"/>
  </r>
  <r>
    <s v="tt0404203"/>
    <x v="1238"/>
    <x v="7"/>
    <d v="2007-09-02T00:00:00"/>
    <s v="Comedy"/>
    <s v=" Drama"/>
    <s v=" Romance"/>
    <n v="137"/>
    <s v="USA"/>
    <s v="English"/>
    <m/>
    <m/>
    <x v="322"/>
    <s v="Todd Field, Tom Perrotta"/>
    <s v="Kate Winslet, Jennifer Connelly, Patrick Wilson, Jackie Earle Haley, Noah Emmerich, Gregg Edelman, Phyllis Somerville, Raymond J. Barry, Jane Adams, Ty Simpkins, Sadie Goldstein, Helen Carey, Sarah Buxton, Mary B. McCann, Trini Alvarado"/>
    <x v="371"/>
    <s v="Kate Winslet, Jennifer Connelly"/>
    <s v="The lives of two lovelorn spouses from separate marriages, a registered sex offender, and a disgraced ex-police officer intersect as they struggle to resist their vulnerabilities and temptations in suburban Massachusetts."/>
    <s v="The lives of two lovelorn spouses"/>
    <n v="7.5"/>
    <n v="104097"/>
    <n v="33378402.77777772"/>
    <n v="26000000"/>
    <x v="992"/>
    <n v="5463019"/>
    <n v="19027818.098402746"/>
    <n v="14821658"/>
    <n v="333"/>
  </r>
  <r>
    <s v="tt0404390"/>
    <x v="1239"/>
    <x v="7"/>
    <s v="13/04/2006"/>
    <s v="Action"/>
    <s v=" Crime"/>
    <s v=" Drama"/>
    <n v="122"/>
    <s v="Germany, USA"/>
    <s v="English"/>
    <s v="Russian"/>
    <s v="Spanish"/>
    <x v="561"/>
    <s v="Wayne Kramer"/>
    <s v="Paul Walker, Cameron Bright, Vera Farmiga, Chazz Palminteri, Karel Roden, Johnny Messner, Ivana Milicevic, Alex Neuberger, Michael Cudlitz, Bruce Altman, Elizabeth Mitchell, Arthur J. Nascarella, John Noble, Idalis DeLeon, David Warshofsky"/>
    <x v="220"/>
    <s v="Paul Walker, Cameron Bright"/>
    <s v="A low-ranking thug is entrusted by his crime boss to dispose of a gun that killed corrupt cops, but things get out of control when the gun ends up in wrong hands."/>
    <s v="A low-ranking thug is entrusted"/>
    <n v="7.4"/>
    <n v="96175"/>
    <n v="19256770.833333302"/>
    <n v="15000000"/>
    <x v="993"/>
    <n v="6855137"/>
    <n v="12041937.924201369"/>
    <n v="9380029"/>
    <n v="432"/>
  </r>
  <r>
    <s v="tt0405094"/>
    <x v="1240"/>
    <x v="7"/>
    <d v="2007-06-04T00:00:00"/>
    <s v="Drama"/>
    <s v=" Mystery"/>
    <s v=" Thriller"/>
    <n v="137"/>
    <s v="Germany, France"/>
    <s v="German"/>
    <m/>
    <m/>
    <x v="843"/>
    <s v="Florian Henckel von Donnersmarck"/>
    <s v="Martina Gedeck, Ulrich M√ºhe, Sebastian Koch, Ulrich Tukur, Thomas Thieme, Hans-Uwe Bauer, Volkmar Kleinert, Matthias Brenner, Charly H√ºbner, Herbert Knaup, Bastian Trost, Marie Gruber, Volker Michalowski, Werner Daehn, Martin Brambach"/>
    <x v="719"/>
    <s v="Martina Gedeck, Ulrich M√ºhe"/>
    <s v="In 1984 East Berlin, an agent of the secret police, conducting surveillance on a writer and his lover, finds himself becoming increasingly absorbed by their lives."/>
    <s v="In 1984 East Berlin, an agent"/>
    <n v="8.4"/>
    <n v="349642"/>
    <n v="2567569.4444444403"/>
    <n v="2000000"/>
    <x v="994"/>
    <n v="11286112"/>
    <n v="99309660.297430396"/>
    <n v="77356942"/>
    <n v="511"/>
  </r>
  <r>
    <s v="tt0405159"/>
    <x v="1241"/>
    <x v="5"/>
    <s v="18/02/2005"/>
    <s v="Drama"/>
    <s v=" Sport"/>
    <m/>
    <n v="132"/>
    <s v="USA"/>
    <s v="English"/>
    <s v="Irish"/>
    <m/>
    <x v="136"/>
    <s v="Paul Haggis, F.X. Toole"/>
    <s v="Clint Eastwood, Hilary Swank, Morgan Freeman, Jay Baruchel, Mike Colter, Lucia Rijker, Br√≠an F. O'Byrne, Anthony Mackie, Margo Martindale, Riki Lindhome, Michael Pe√±a, Benito Martinez, Bruce MacVittie, David Powledge, Joe D'Angerio"/>
    <x v="127"/>
    <s v="Clint Eastwood, Hilary Swank"/>
    <s v="A determined woman works with a hardened boxing trainer to become a professional."/>
    <s v="A determined woman works with"/>
    <n v="8.1"/>
    <n v="623282"/>
    <n v="41102858.655373201"/>
    <n v="30000000"/>
    <x v="995"/>
    <n v="100492203"/>
    <n v="296986850.10537839"/>
    <n v="216763646"/>
    <n v="1230"/>
  </r>
  <r>
    <s v="tt0405296"/>
    <x v="1242"/>
    <x v="7"/>
    <s v="20/10/2006"/>
    <s v="Animation"/>
    <s v=" Crime"/>
    <s v=" Drama"/>
    <n v="100"/>
    <s v="USA"/>
    <s v="English"/>
    <m/>
    <m/>
    <x v="428"/>
    <s v="Philip K. Dick, Richard Linklater"/>
    <s v="Rory Cochrane, Robert Downey Jr., Mitch Baker, Keanu Reeves, Sean Allen, Cliff Haby, Steven Chester Prince, Winona Ryder, Natasha Janina Valdez, Mark Turner, Woody Harrelson, Chamblee Ferguson, Angela Rawna, Eliza Stevens, Sarah Menchaca"/>
    <x v="720"/>
    <s v="Rory Cochrane, Robert Downey Jr."/>
    <s v="An undercover cop in a not-too-distant future becomes involved with a dangerous new drug and begins to lose his own identity as a result."/>
    <s v="An undercover cop in a not-too-distant"/>
    <n v="7.1"/>
    <n v="105125"/>
    <n v="11168927.083333315"/>
    <n v="8700000"/>
    <x v="996"/>
    <n v="5501616"/>
    <n v="9833685.7018749826"/>
    <n v="7659918"/>
    <n v="316"/>
  </r>
  <r>
    <s v="tt0405325"/>
    <x v="1243"/>
    <x v="2"/>
    <s v="21/10/2005"/>
    <s v="Adventure"/>
    <s v=" Comedy"/>
    <s v=" Family"/>
    <n v="100"/>
    <s v="USA"/>
    <s v="English"/>
    <s v="Cantonese"/>
    <m/>
    <x v="344"/>
    <s v="Paul Hernandez, Bob Schooley"/>
    <s v="Michael Angarano, Kurt Russell, Kelly Preston, Danielle Panabaker, Christopher Wynne, Kevin Heffernan, Dee Jay Daniels, Kelly Vitz, Loren Berman, Nicholas Braun, Malika Haqq, Khadijah Haqq, Jake Sandvig, Will Harris, Mary Elizabeth Winstead"/>
    <x v="721"/>
    <s v="Michael Angarano, Kurt Russell"/>
    <s v="Set in an era where superheroes are commonly known and accepted, young William Stronghold, the son of the Commander and Jetstream, tries to find a balance between being a normal teenager and an extraordinary being."/>
    <s v="Set in an era where superheroes"/>
    <n v="6.2"/>
    <n v="77336"/>
    <n v="46381899.641577147"/>
    <n v="35000000"/>
    <x v="997"/>
    <n v="63946815"/>
    <n v="114457031.18261671"/>
    <n v="86369815"/>
    <n v="243"/>
  </r>
  <r>
    <s v="tt0450336"/>
    <x v="1244"/>
    <x v="10"/>
    <d v="2009-09-10T00:00:00"/>
    <s v="Action"/>
    <s v=" Fantasy"/>
    <s v=" Horror"/>
    <n v="90"/>
    <s v="USA, UK, Romania"/>
    <s v="English"/>
    <s v="German"/>
    <m/>
    <x v="92"/>
    <s v="David Kajganich"/>
    <s v="Henry Cavill, Dominic Purcell, Emma Booth, Michael Fassbender, Rainer Winkelvoss, L√°szl√≥ M√°tray, Joy McBrinn, Shea Whigham, Tony Barger, Douglas Roger, Michael Ntumba, Razvan Oprea, Ana Popescu, Florin Piersic Jr., Gerard McSorley"/>
    <x v="722"/>
    <s v="Henry Cavill, Dominic Purcell"/>
    <s v="A man and his brother on a mission of revenge become trapped in a harrowing occult experiment dating back to the Third Reich."/>
    <s v="A man and his brother on a mission"/>
    <n v="5.3"/>
    <n v="11369"/>
    <m/>
    <m/>
    <x v="4"/>
    <m/>
    <m/>
    <n v="211398"/>
    <n v="52"/>
  </r>
  <r>
    <s v="tt0405336"/>
    <x v="1245"/>
    <x v="7"/>
    <d v="2007-07-12T00:00:00"/>
    <s v="Comedy"/>
    <s v=" Drama"/>
    <s v=" Mystery"/>
    <n v="145"/>
    <s v="France, Germany, USA"/>
    <s v="English"/>
    <m/>
    <m/>
    <x v="317"/>
    <s v="Richard Kelly"/>
    <s v="Carlos Amezcua, Curtis Armstrong, Robert Benz, Todd Berger, Joe Campana, Chris Andrew Ciulla, Rebekah Del Rio, Aaron Dillar, Nora Dunn, Shari Dunn, Michele Durrett, Jon Falcone, Leila Feinstein, Jaret Gardiner, Janeane Garofalo"/>
    <x v="723"/>
    <s v="Carlos Amezcua, Curtis Armstrong"/>
    <s v="During a three-day heat wave just before a huge 4th of July celebration, an action star stricken with amnesia meets up with a porn star who is developing her own reality TV project, and a policeman who holds the key to a vast conspiracy."/>
    <s v="During a three-day heat wave just"/>
    <n v="5.4"/>
    <n v="36783"/>
    <n v="21824340.277777743"/>
    <n v="17000000"/>
    <x v="998"/>
    <n v="275380"/>
    <n v="481089.3381597214"/>
    <n v="374743"/>
    <n v="260"/>
  </r>
  <r>
    <s v="tt0405422"/>
    <x v="1246"/>
    <x v="2"/>
    <s v="13/01/2006"/>
    <s v="Comedy"/>
    <s v=" Romance"/>
    <m/>
    <n v="116"/>
    <s v="USA"/>
    <s v="English"/>
    <s v="Spanish"/>
    <s v="Japanese"/>
    <x v="844"/>
    <s v="Judd Apatow, Steve Carell"/>
    <s v="Steve Carell, Catherine Keener, Paul Rudd, Romany Malco, Seth Rogen, Elizabeth Banks, Leslie Mann, Jane Lynch, Gerry Bednob, Shelley Malil, Kat Dennings, Jordan Masterson, Chelsea Smith, Jonah Hill, Erica Vittina Phillips"/>
    <x v="724"/>
    <s v="Steve Carell, Catherine Keener"/>
    <s v="Goaded by his buddies, a nerdy guy who's never &quot;done the deed&quot; only finds the pressure mounting when he meets a single mother."/>
    <s v="Goaded by his buddies, a nerdy"/>
    <n v="7.1"/>
    <n v="387842"/>
    <n v="34455125.448028736"/>
    <n v="26000000"/>
    <x v="999"/>
    <n v="109449237"/>
    <n v="235061671.7413983"/>
    <n v="177378645"/>
    <n v="591"/>
  </r>
  <r>
    <s v="tt0405469"/>
    <x v="1247"/>
    <x v="7"/>
    <s v="13/04/2006"/>
    <s v="Animation"/>
    <s v=" Adventure"/>
    <s v=" Comedy"/>
    <n v="95"/>
    <s v="Canada, USA"/>
    <s v="English"/>
    <m/>
    <m/>
    <x v="845"/>
    <s v="Ed Decter, John J. Strauss"/>
    <s v="Kiefer Sutherland, Jim Belushi, Eddie Izzard, Janeane Garofalo, William Shatner, Richard Kind, Greg Cipes, Colin Hay, Miles Marsico, Jack De Sena, Don Cherry, Christian Argueta, David Cowgill, Lenny Venito, Joseph Siravo"/>
    <x v="725"/>
    <s v="Kiefer Sutherland, Jim Belushi"/>
    <s v="An adolescent lion is accidentally shipped from the New York Zoo to Africa. Now running free, his zoo pals must put aside their differences to help bring him back."/>
    <s v="An adolescent lion is accidentally"/>
    <n v="5.3"/>
    <n v="23638"/>
    <n v="102702777.77777761"/>
    <n v="80000000"/>
    <x v="1000"/>
    <n v="37384046"/>
    <n v="131380622.05190951"/>
    <n v="102338515"/>
    <n v="171"/>
  </r>
  <r>
    <s v="tt0405676"/>
    <x v="1248"/>
    <x v="7"/>
    <s v="22/12/2006"/>
    <s v="Drama"/>
    <s v=" Thriller"/>
    <m/>
    <n v="128"/>
    <s v="Germany, USA"/>
    <s v="English"/>
    <m/>
    <m/>
    <x v="846"/>
    <s v="Steven Zaillian, Robert Penn Warren"/>
    <s v="Sean Penn, Jude Law, Anthony Hopkins, Kate Winslet, Mark Ruffalo, Patricia Clarkson, James Gandolfini, Jackie Earle Haley, Kathy Baker, Talia Balsam, Travis Champagne, Frederic Forrest, Paul Desmond, Kevin Dunn, Tom McCarthy"/>
    <x v="351"/>
    <s v="Sean Penn, Jude Law"/>
    <s v="Based on the Robert Penn Warren novel. The life of populist Southerner Willie Stark, a political creature loosely based on Governor Huey Long of Louisiana."/>
    <s v="Based on the Robert Penn Warren"/>
    <n v="6.2"/>
    <n v="23404"/>
    <n v="70608159.722222105"/>
    <n v="55000000"/>
    <x v="1001"/>
    <n v="7221458"/>
    <n v="12133849.207604146"/>
    <n v="9451623"/>
    <n v="187"/>
  </r>
  <r>
    <s v="tt0406375"/>
    <x v="1249"/>
    <x v="2"/>
    <d v="2006-07-04T00:00:00"/>
    <s v="Action"/>
    <s v=" Adventure"/>
    <s v=" Comedy"/>
    <n v="101"/>
    <s v="USA"/>
    <s v="English"/>
    <m/>
    <m/>
    <x v="247"/>
    <s v="Chris Van Allsburg, David Koepp"/>
    <s v="Jonah Bobo, Josh Hutcherson, Dax Shepard, Kristen Stewart, Tim Robbins, Frank Oz, John Alexander, Derek Mears, Douglas Tait, Joe Bucaro III, Jeff Wolfe"/>
    <x v="726"/>
    <s v="Jonah Bobo, Josh Hutcherson"/>
    <s v="Two young brothers are drawn into an intergalactic adventure when their house is hurled through the depths of space by the magical board game they are playing."/>
    <s v="Two young brothers are drawn into"/>
    <n v="6.2"/>
    <n v="90965"/>
    <n v="86137813.620071843"/>
    <n v="65000000"/>
    <x v="1002"/>
    <n v="29258869"/>
    <n v="86242642.01405035"/>
    <n v="65079104"/>
    <n v="236"/>
  </r>
  <r>
    <s v="tt0406650"/>
    <x v="1250"/>
    <x v="2"/>
    <d v="2006-05-10T00:00:00"/>
    <s v="Comedy"/>
    <s v=" Drama"/>
    <m/>
    <n v="108"/>
    <s v="USA, Germany"/>
    <s v="English"/>
    <m/>
    <m/>
    <x v="847"/>
    <s v="Arie Posin, Zac Stanford"/>
    <s v="Jamie Bell, Camilla Belle, Justin Chatwin, Glenn Close, Kathi Copeland, Rory Culkin, Thomas Curtis, Tim DeKay, David Ellison, William Fichtner, Ralph Fiennes, Richard Gleason, Caroline Goodall, John Heard, Susan Hegarty"/>
    <x v="194"/>
    <s v="Jamie Bell, Camilla Belle"/>
    <s v="A darkly satiric story about life crumbling in the midst of a seemingly idyllic suburbia."/>
    <s v="A darkly satiric story about life"/>
    <n v="6.9"/>
    <n v="17859"/>
    <n v="9011340.501792131"/>
    <n v="6800000"/>
    <x v="1003"/>
    <n v="52597"/>
    <n v="465675.5975985672"/>
    <n v="351401"/>
    <n v="137"/>
  </r>
  <r>
    <s v="tt0406759"/>
    <x v="1251"/>
    <x v="6"/>
    <d v="2008-04-04T00:00:00"/>
    <s v="Drama"/>
    <s v=" Horror"/>
    <s v=" Mystery"/>
    <n v="98"/>
    <s v="USA, Canada"/>
    <s v="English"/>
    <s v="Spanish"/>
    <m/>
    <x v="848"/>
    <s v="Sebastian Gutierrez, Yuet-Jan Hui"/>
    <s v="Jessica Alba, Alessandro Nivola, Parker Posey, Rade Serbedzija, Fernanda Romero, Rachel Ticotin, Obba Babatund√©, Danny Mora, Chlo√´ Grace Moretz, Brett A. Haworth, Kevin Phan, Tamlyn Tomita, Esodie Geiger, Karen Elizabeth Austin, Ryan J. Pezdirc"/>
    <x v="479"/>
    <s v="Jessica Alba, Alessandro Nivola"/>
    <s v="A woman receives an eye transplant that allows her to see into the supernatural world."/>
    <s v="A woman receives an eye transplant"/>
    <n v="5.4"/>
    <n v="50924"/>
    <n v="14424936.020399159"/>
    <n v="12000000"/>
    <x v="1004"/>
    <n v="31418697"/>
    <n v="69732929.543573484"/>
    <n v="58010320"/>
    <n v="156"/>
  </r>
  <r>
    <s v="tt0451833"/>
    <x v="1252"/>
    <x v="2"/>
    <s v="26/08/2005"/>
    <s v="Comedy"/>
    <s v=" Drama"/>
    <s v=" Musical"/>
    <n v="158"/>
    <s v="India"/>
    <s v="Hindi"/>
    <m/>
    <m/>
    <x v="849"/>
    <s v="Anees Bazmee"/>
    <s v="Anil Kapoor, Fardeen Khan, Salman Khan, Bipasha Basu, Lara Dutta, Celina Jaitly, Esha Deol, Boman Irani, Paresh Ganatra, Pratima Kazmi, Dinesh Hingoo, Kaveri Ghosh, Mangala Kenkre, Abdul Qayyoom Khan, Razak Khan"/>
    <x v="210"/>
    <s v="Anil Kapoor, Fardeen Khan"/>
    <s v="Kishan and Sunny's life are troubled after their womanizing friend Prem sets them up with a hooker named Bobby, leading to web of lies and confusions."/>
    <s v="Kishan and Sunny's life are troubled"/>
    <n v="6.6"/>
    <n v="10454"/>
    <m/>
    <m/>
    <x v="4"/>
    <n v="678000"/>
    <m/>
    <n v="1197530"/>
    <n v="25"/>
  </r>
  <r>
    <s v="tt0451850"/>
    <x v="1253"/>
    <x v="2"/>
    <s v="24/06/2005"/>
    <s v="Comedy"/>
    <s v=" Drama"/>
    <s v=" Fantasy"/>
    <n v="140"/>
    <s v="India"/>
    <s v="Hindi"/>
    <m/>
    <m/>
    <x v="850"/>
    <s v="Vijayadan Detha, Vijayadan Detha"/>
    <s v="Shah Rukh Khan, Rani Mukerji, Anupam Kher, Naseeruddin Shah, Ratna Pathak Shah, Amitabh Bachchan, Sunil Shetty, Juhi Chawla, Dilip Prabhavalkar, Neena Kulkarni, Padma Rani, Sharvari Jamenis, Rajpal Yadav, Aditi Govitrikar, Palak Jain"/>
    <x v="390"/>
    <s v="Shah Rukh Khan, Rani Mukerji"/>
    <s v="A folk tale - supernatural love story about a ghost who falls in love with a newlywed woman."/>
    <s v="A folk tale - supernatural love"/>
    <n v="6.5"/>
    <n v="12304"/>
    <m/>
    <m/>
    <x v="4"/>
    <n v="1409499"/>
    <m/>
    <n v="2415975"/>
    <n v="50"/>
  </r>
  <r>
    <s v="tt0406816"/>
    <x v="1254"/>
    <x v="7"/>
    <s v="19/01/2007"/>
    <s v="Action"/>
    <s v=" Adventure"/>
    <s v=" Drama"/>
    <n v="139"/>
    <s v="USA"/>
    <s v="English"/>
    <m/>
    <m/>
    <x v="263"/>
    <s v="Ron L. Brinkerhoff"/>
    <s v="Kevin Costner, Ashton Kutcher, Sela Ward, Melissa Sagemiller, Clancy Brown, Omari Hardwick, Alex Daniels, Daniel J. Molthen, Andrew Schanno, Adam Pena, Joe Arquette, Gary Billburg, Joshua Mitcheltree, Rusty Tennant, James Barnes"/>
    <x v="309"/>
    <s v="Kevin Costner, Ashton Kutcher"/>
    <s v="A high school swim champion with a troubled past enrolls in the U.S. Coast Guard's &quot;A&quot; School, where legendary rescue swimmer Ben Randall teaches him some hard lessons about loss, love, and self-sacrifice."/>
    <s v="A high school swim champion with"/>
    <n v="6.9"/>
    <n v="86282"/>
    <n v="89864930.555555403"/>
    <n v="70000000"/>
    <x v="1005"/>
    <n v="55011732"/>
    <n v="121925579.6673609"/>
    <n v="94973540"/>
    <n v="288"/>
  </r>
  <r>
    <s v="tt0407265"/>
    <x v="1255"/>
    <x v="2"/>
    <d v="2006-10-02T00:00:00"/>
    <s v="Adventure"/>
    <s v=" Comedy"/>
    <s v=" Drama"/>
    <n v="103"/>
    <s v="USA"/>
    <s v="English"/>
    <s v="Spanish"/>
    <m/>
    <x v="851"/>
    <s v="Duncan Tucker"/>
    <s v="Andrea James, Felicity Huffman, Danny Burstein, Maurice Orozco, Elizabeth Pe√±a, Craig Bockhorn, Paul Borghese, Kevin Zegers, Jon Budinoff, Venida Evans, Raynor Scheine, Kate Bayley, Stella Maeve, Teala Dunn, Jim Frangione"/>
    <x v="727"/>
    <s v="Andrea James, Felicity Huffman"/>
    <s v="A preoperative transgender woman takes an unexpected journey when she learns that she fathered a son, now a teenage runaway hustling on the streets of New York."/>
    <s v="A preoperative transgender woman"/>
    <n v="7.4"/>
    <n v="40011"/>
    <n v="1325197.1326164899"/>
    <n v="1000000"/>
    <x v="1006"/>
    <n v="9015303"/>
    <n v="20079047.702939108"/>
    <n v="15151744"/>
    <n v="235"/>
  </r>
  <r>
    <s v="tt0407304"/>
    <x v="1256"/>
    <x v="2"/>
    <s v="29/06/2005"/>
    <s v="Adventure"/>
    <s v=" Sci-Fi"/>
    <s v=" Thriller"/>
    <n v="116"/>
    <s v="USA"/>
    <s v="English"/>
    <m/>
    <m/>
    <x v="112"/>
    <s v="Josh Friedman, David Koepp"/>
    <s v="Tom Cruise, Dakota Fanning, Miranda Otto, Justin Chatwin, Tim Robbins, Rick Gonzalez, Yul Vazquez, Lenny Venito, Lisa Ann Walter, Ann Robinson, Gene Barry, David Alan Basche, Roz Abrams, Michael Brownlee, Camillia Monet"/>
    <x v="9"/>
    <s v="Tom Cruise, Dakota Fanning"/>
    <s v="As Earth is invaded by alien tripod fighting machines, one family fights for survival in this sci-fi action film."/>
    <s v="As Earth is invaded by alien tripod"/>
    <n v="6.5"/>
    <n v="409066"/>
    <n v="174926021.50537667"/>
    <n v="132000000"/>
    <x v="1007"/>
    <n v="234280354"/>
    <n v="800250925.76297641"/>
    <n v="603873119"/>
    <n v="2847"/>
  </r>
  <r>
    <s v="tt0407887"/>
    <x v="1257"/>
    <x v="7"/>
    <s v="27/10/2006"/>
    <s v="Crime"/>
    <s v=" Drama"/>
    <s v=" Thriller"/>
    <n v="151"/>
    <s v="USA"/>
    <s v="English"/>
    <s v="Cantonese"/>
    <m/>
    <x v="222"/>
    <s v="William Monahan, Alan Mak"/>
    <s v="Leonardo DiCaprio, Matt Damon, Jack Nicholson, Mark Wahlberg, Martin Sheen, Ray Winstone, Vera Farmiga, Anthony Anderson, Alec Baldwin, Kevin Corrigan, James Badge Dale, David O'Hara, Mark Rolston, Robert Wahlberg, Kristen Dalton"/>
    <x v="66"/>
    <s v="Leonardo DiCaprio, Matt Damon"/>
    <s v="An undercover cop and a mole in the police attempt to identify each other while infiltrating an Irish gang in South Boston."/>
    <s v="An undercover cop and a mole in"/>
    <n v="8.5"/>
    <n v="1159703"/>
    <n v="115540624.99999981"/>
    <n v="90000000"/>
    <x v="1008"/>
    <n v="132384315"/>
    <n v="374178357.71117991"/>
    <n v="291465034"/>
    <n v="2340"/>
  </r>
  <r>
    <s v="tt0408236"/>
    <x v="1258"/>
    <x v="8"/>
    <s v="22/02/2008"/>
    <s v="Drama"/>
    <s v=" Horror"/>
    <s v=" Musical"/>
    <n v="116"/>
    <s v="USA, UK"/>
    <s v="English"/>
    <s v="Italian"/>
    <m/>
    <x v="29"/>
    <s v="John Logan, Hugh Wheeler"/>
    <s v="Johnny Depp, Helena Bonham Carter, Alan Rickman, Timothy Spall, Sacha Baron Cohen, Jamie Campbell Bower, Laura Michelle Kelly, Jayne Wisener, Ed Sanders, Gracie May Weldon, Ava May, Gabriella Freeman, Jody Halse, Aron Paramor, Lee Whitlock"/>
    <x v="6"/>
    <s v="Johnny Depp, Helena Bonham Carter"/>
    <s v="The infamous story of Benjamin Barker, aka Sweeney Todd, who sets up a barber shop in London which is the basis for a sinister partnership with his fellow tenant, Mrs. Lovett."/>
    <s v="The infamous story of Benjamin"/>
    <n v="7.3"/>
    <n v="337635"/>
    <n v="62411619.449990995"/>
    <n v="50000000"/>
    <x v="1009"/>
    <n v="52898073"/>
    <n v="2.2171381039177496E+16"/>
    <n v="153383627"/>
    <n v="841"/>
  </r>
  <r>
    <s v="tt0408306"/>
    <x v="1259"/>
    <x v="2"/>
    <s v="27/01/2006"/>
    <s v="Action"/>
    <s v=" Drama"/>
    <s v=" History"/>
    <n v="164"/>
    <s v="France, Canada, USA"/>
    <s v="English"/>
    <s v="German"/>
    <s v="French"/>
    <x v="112"/>
    <s v="Tony Kushner, Eric Roth"/>
    <s v="Eric Bana, Daniel Craig, Ciar√°n Hinds, Mathieu Kassovitz, Hanns Zischler, Ayelet Zurer, Geoffrey Rush, Gila Almagor, Michael Lonsdale, Mathieu Amalric, Moritz Bleibtreu, Valeria Bruni Tedeschi, Meret Becker, Marie-Jos√©e Croze, Yvan Attal"/>
    <x v="394"/>
    <s v="Eric Bana, Daniel Craig"/>
    <s v="Based on the true story of the Black September aftermath, about the five men chosen to eliminate the ones responsible for that fateful day."/>
    <s v="Based on the true story of the"/>
    <n v="7.5"/>
    <n v="208522"/>
    <n v="92763799.283154294"/>
    <n v="70000000"/>
    <x v="1010"/>
    <n v="47403685"/>
    <n v="173577141.77480319"/>
    <n v="130982129"/>
    <n v="860"/>
  </r>
  <r>
    <s v="tt0408345"/>
    <x v="1260"/>
    <x v="7"/>
    <s v="21/04/2006"/>
    <s v="Crime"/>
    <s v=" Thriller"/>
    <m/>
    <n v="105"/>
    <s v="USA"/>
    <s v="English"/>
    <m/>
    <m/>
    <x v="685"/>
    <s v="Joe Forte"/>
    <s v="Harrison Ford, Virginia Madsen, Carly Schroeder, Jimmy Bennett, Gail Ann Lewis, Mary Lynn Rajskub, Matthew Currie Holmes, Candus Churchill, David Lewis, Zahf Paroo, Robert Forster, Robert Patrick, Alan Arkin, Pat Jenkinson, Eric Keenleyside"/>
    <x v="508"/>
    <s v="Harrison Ford, Virginia Madsen"/>
    <s v="A security specialist is forced into robbing the bank that he's protecting, as a bid to pay off his family's ransom."/>
    <s v="A security specialist is forced"/>
    <n v="5.8"/>
    <n v="55656"/>
    <n v="64189236.111111"/>
    <n v="50000000"/>
    <x v="1011"/>
    <n v="48751189"/>
    <n v="106234712.18392344"/>
    <n v="82751189"/>
    <n v="310"/>
  </r>
  <r>
    <s v="tt0452643"/>
    <x v="1261"/>
    <x v="7"/>
    <s v="25/04/2007"/>
    <s v="Comedy"/>
    <s v=" Drama"/>
    <s v=" Romance"/>
    <n v="90"/>
    <s v="France, UK"/>
    <s v="English"/>
    <s v="Spanish"/>
    <m/>
    <x v="852"/>
    <s v="Alek Keshishian"/>
    <s v="Brittany Murphy, Matthew Rhys, Catherine Tate, Santiago Cabrera, Elliot Cowan, Stephanie Beacham, Jamie Sives, Will Keen, Michael Lerner, Dawn French, Richard Wilson, Adam Rayner, Angus Deayton, Fr√©d√©ric Anscombre, Philippine Leroy-Beaulieu"/>
    <x v="318"/>
    <s v="Brittany Murphy, Matthew Rhys"/>
    <s v="An American intern at U.K. Vogue helps her friends find love."/>
    <s v="An American intern at U.K. Vogue"/>
    <n v="6.2"/>
    <n v="13568"/>
    <m/>
    <m/>
    <x v="4"/>
    <m/>
    <m/>
    <n v="6369805"/>
    <n v="38"/>
  </r>
  <r>
    <s v="tt0408524"/>
    <x v="1262"/>
    <x v="2"/>
    <s v="22/07/2005"/>
    <s v="Comedy"/>
    <s v=" Sport"/>
    <m/>
    <n v="113"/>
    <s v="USA"/>
    <s v="English"/>
    <s v="Spanish"/>
    <m/>
    <x v="428"/>
    <s v="Bill Lancaster, Glenn Ficarra"/>
    <s v="Billy Bob Thornton, Greg Kinnear, Marcia Gay Harden, Sammi Kane Kraft, Ridge Canipe, Brandon Craggs, Jeffrey Davies, Timmy Deters, Carlos Estrada, Emmanuel Estrada, Troy Gentile, Kenneth 'K.C.' Harris, Aman Johal, Tyler Patrick Jones, Jeffrey Tedmori"/>
    <x v="253"/>
    <s v="Billy Bob Thornton, Greg Kinnear"/>
    <s v="A grizzled little league coach tries to turn his team of misfits into champs."/>
    <s v="A grizzled little league coach"/>
    <n v="5.8"/>
    <n v="20343"/>
    <n v="46381899.641577147"/>
    <n v="35000000"/>
    <x v="1012"/>
    <n v="32868349"/>
    <n v="45391774.628351338"/>
    <n v="34252847"/>
    <n v="123"/>
  </r>
  <r>
    <s v="tt0408790"/>
    <x v="1263"/>
    <x v="2"/>
    <d v="2005-04-11T00:00:00"/>
    <s v="Drama"/>
    <s v=" Mystery"/>
    <s v=" Thriller"/>
    <n v="98"/>
    <s v="USA"/>
    <s v="English"/>
    <s v="French"/>
    <s v="German"/>
    <x v="853"/>
    <s v="Peter A. Dowling, Billy Ray"/>
    <s v="Jodie Foster, Peter Sarsgaard, Sean Bean, Kate Beahan, Michael Irby, Assaf Cohen, Erika Christensen, Shane Edelman, Mary Gallagher, Haley Ramm, Forrest Landis, Jana Koles√°rov√°, Brent Sexton, Marlene Lawston, Judith Scott"/>
    <x v="306"/>
    <s v="Jodie Foster, Peter Sarsgaard"/>
    <s v="A bereaved woman and her daughter are flying home from Berlin to America. At 30,000 feet, the child vanishes, and nobody will admit she was ever on the plane."/>
    <s v="A bereaved woman and her daughter"/>
    <n v="6.3"/>
    <n v="150163"/>
    <n v="72885842.293906942"/>
    <n v="55000000"/>
    <x v="1013"/>
    <n v="89707299"/>
    <n v="296032208.0977425"/>
    <n v="223387299"/>
    <n v="625"/>
  </r>
  <r>
    <s v="tt0408839"/>
    <x v="1264"/>
    <x v="8"/>
    <d v="2007-09-11T00:00:00"/>
    <s v="Comedy"/>
    <s v=" Romance"/>
    <m/>
    <n v="116"/>
    <s v="USA"/>
    <s v="English"/>
    <s v="Spanish"/>
    <m/>
    <x v="114"/>
    <s v="Scot Armstrong, Leslie Dixon"/>
    <s v="Ben Stiller, Malin Akerman, Michelle Monaghan, Jerry Stiller, Rob Corddry, Carlos Mencia, Scott Wilson, Polly Holliday, Danny McBride, Roy Jenkins, Stephanie Courtney, Amy Sloan, Jerry Sherman, Lauren Bowles, Nicholas Kromka"/>
    <x v="91"/>
    <s v="Ben Stiller, Malin Akerman"/>
    <s v="A newly wed man who believes he's just gotten hitched to the perfect woman encounters another lady on his honeymoon."/>
    <s v="A newly wed man who believes he's"/>
    <n v="5.8"/>
    <n v="84805"/>
    <n v="74893943.3399892"/>
    <n v="60000000"/>
    <x v="1014"/>
    <n v="36787257"/>
    <n v="1.8567721481695024E+16"/>
    <n v="128453183"/>
    <n v="223"/>
  </r>
  <r>
    <s v="tt0408985"/>
    <x v="1265"/>
    <x v="7"/>
    <s v="23/03/2006"/>
    <s v="Comedy"/>
    <s v=" Romance"/>
    <m/>
    <n v="112"/>
    <s v="USA"/>
    <s v="English"/>
    <s v="French"/>
    <m/>
    <x v="345"/>
    <s v="Jeffrey Price, Peter S. Seaman"/>
    <s v="Queen Latifah, LL Cool J, Timothy Hutton, Giancarlo Esposito, Alicia Witt, G√©rard Depardieu, Jane Adams, Michel Estime, Susan Kellermann, Jascha Washington, Matt Ross, Ranjit Chowdhry, Michael Nouri, Jaqueline Fleming, Kendall Mosby"/>
    <x v="460"/>
    <s v="Queen Latifah, LL Cool J"/>
    <s v="Upon learning of a terminal illness, a shy woman decides to sell off all her possessions and live it up at a posh Central-European hotel."/>
    <s v="Upon learning of a terminal illness,"/>
    <n v="6.5"/>
    <n v="27913"/>
    <n v="57770312.499999903"/>
    <n v="45000000"/>
    <x v="1015"/>
    <n v="38399961"/>
    <n v="55776497.25874991"/>
    <n v="43446924"/>
    <n v="130"/>
  </r>
  <r>
    <s v="tt0409182"/>
    <x v="1266"/>
    <x v="7"/>
    <d v="2006-01-06T00:00:00"/>
    <s v="Action"/>
    <s v=" Adventure"/>
    <s v=" Thriller"/>
    <n v="98"/>
    <s v="USA"/>
    <s v="English"/>
    <s v="Spanish"/>
    <m/>
    <x v="103"/>
    <s v="Mark Protosevich, Paul Gallico"/>
    <s v="Josh Lucas, Kurt Russell, Jacinda Barrett, Richard Dreyfuss, Emmy Rossum, M√≠a Maestro, Mike Vogel, Kevin Dillon, Freddy Rodr√≠guez, Jimmy Bennett, Fergie, Andre Braugher, Kirk B.R. Woller, Kelly McNair, Gabriel Jarret"/>
    <x v="528"/>
    <s v="Josh Lucas, Kurt Russell"/>
    <s v="On New Year's Eve, the luxury ocean liner Poseidon capsizes after being swamped by a rogue wave. The survivors are left to fight for their lives as they attempt to escape the sinking ship."/>
    <s v="On New Year's Eve, the luxury"/>
    <n v="5.7"/>
    <n v="96734"/>
    <n v="205405555.55555522"/>
    <n v="160000000"/>
    <x v="1016"/>
    <n v="60674817"/>
    <n v="233231354.47711766"/>
    <n v="181674817"/>
    <n v="675"/>
  </r>
  <r>
    <s v="tt0453548"/>
    <x v="1267"/>
    <x v="8"/>
    <s v="29/10/2008"/>
    <s v="Crime"/>
    <s v=" Drama"/>
    <s v=" Romance"/>
    <n v="107"/>
    <s v="USA"/>
    <s v="English"/>
    <m/>
    <m/>
    <x v="505"/>
    <s v="David Gordon Green, Stewart O'Nan"/>
    <s v="Kate Beckinsale, Sam Rockwell, Michael Angarano, Jeannetta Arnette, Griffin Dunne, Nicky Katt, Tom Noonan, Connor Paolo, Amy Sedaris, Olivia Thirlby, Gracie Hudson, Brian Downey, Carroll Godsman, Daniel Lillford, Deborah Allen"/>
    <x v="477"/>
    <s v="Kate Beckinsale, Sam Rockwell"/>
    <s v="A drama that interweaves the life of a teenager, with his old baby sitter, her estranged husband, and their daughter."/>
    <s v="A drama that interweaves the life"/>
    <n v="6.8"/>
    <n v="12194"/>
    <m/>
    <m/>
    <x v="4"/>
    <n v="402858"/>
    <m/>
    <n v="414404"/>
    <n v="71"/>
  </r>
  <r>
    <s v="tt0409184"/>
    <x v="1268"/>
    <x v="2"/>
    <s v="28/10/2005"/>
    <s v="Comedy"/>
    <s v=" Drama"/>
    <s v=" Romance"/>
    <n v="125"/>
    <s v="France, UK"/>
    <s v="French"/>
    <s v="Russian"/>
    <s v="English"/>
    <x v="854"/>
    <s v="C√©dric Klapisch"/>
    <s v="Romain Duris, Kelly Reilly, Audrey Tautou, C√©cile de France, Kevin Bishop, Evguenya Obraztsova, Irene Montal√†, Gary Love, Lucy Gordon, A√Øssa Ma√Øga, Martine Demaret, Pierre Cassignard, Olivier Saladin, Pierre G√©rald, Zinedine Soualem"/>
    <x v="728"/>
    <s v="Romain Duris, Kelly Reilly"/>
    <s v="Five years after their summer together in Barcelona, Xavier, William, Wendy, Martine and Isabelle reunite."/>
    <s v="Five years after their summer"/>
    <n v="7"/>
    <n v="19259"/>
    <n v="16564964.157706125"/>
    <n v="12500000"/>
    <x v="1017"/>
    <n v="326095"/>
    <n v="31443351.249928374"/>
    <n v="23727301"/>
    <n v="49"/>
  </r>
  <r>
    <s v="tt0409345"/>
    <x v="1269"/>
    <x v="6"/>
    <s v="31/07/2008"/>
    <s v="Crime"/>
    <s v=" Drama"/>
    <s v=" Mystery"/>
    <n v="97"/>
    <s v="USA, Germany, Canada"/>
    <s v="English"/>
    <m/>
    <m/>
    <x v="855"/>
    <s v="Kent Harper, Jennifer Lynch"/>
    <s v="Caroline Aaron, Hugh Dillon, David Gane, Gill Gayle, Kent Harper, Michael Ironside, Pell James, Daryl Haney, Shannon Jardine, Angela Lamarsh, Gerald Lenton-Young, Jennifer Miles, Mac Miller, Charlie Newmark, Julia Ormond"/>
    <x v="533"/>
    <s v="Caroline Aaron, Hugh Dillon"/>
    <s v="Two FBI agents attempt to clarify the murders occurring in a desolate region. They approach the witnesses of the latest incident with the help of the local police. All of them hide something and all have wildly different stories to tell."/>
    <s v="Two FBI agents attempt to clarify"/>
    <n v="6.3"/>
    <n v="16600"/>
    <n v="4207273.0059497552"/>
    <n v="3500000"/>
    <x v="1018"/>
    <n v="27349"/>
    <n v="1368351.8350510676"/>
    <n v="1138322"/>
    <n v="132"/>
  </r>
  <r>
    <s v="tt0453671"/>
    <x v="1270"/>
    <x v="2"/>
    <d v="2005-03-11T00:00:00"/>
    <s v="Comedy"/>
    <s v=" Romance"/>
    <m/>
    <n v="146"/>
    <s v="India"/>
    <s v="Hindi"/>
    <m/>
    <m/>
    <x v="553"/>
    <s v="Priyadarshan, Neeraj Vora"/>
    <s v="Akshay Kumar, John Abraham, Paresh Rawal, Rimi Sen, Neetu Chandra, Nargis Bagheri, Daisy Bopanna, Rajpal Yadav, Asrani, Manoj Joshi, Neha Dhupia, Viju Khote, Lakshmi Pandit, Prithvi Zutshi, Daisy Shah"/>
    <x v="630"/>
    <s v="Akshay Kumar, John Abraham"/>
    <s v="A rib tickling tale of two flirts who constantly flirt with women despite one of them being engaged. Chaos ensues when the fianc√© finds out that her to-be groom is cheating on her."/>
    <s v="A rib tickling tale of two flirts"/>
    <n v="6.7"/>
    <n v="13513"/>
    <m/>
    <m/>
    <x v="4"/>
    <n v="1007943"/>
    <m/>
    <n v="2091698"/>
    <n v="39"/>
  </r>
  <r>
    <s v="tt0453729"/>
    <x v="1271"/>
    <x v="2"/>
    <s v="26/08/2005"/>
    <s v="Drama"/>
    <s v=" Sport"/>
    <m/>
    <n v="132"/>
    <s v="India"/>
    <s v="Hindi"/>
    <m/>
    <m/>
    <x v="856"/>
    <s v="Nagesh Kukunoor, Vipul K. Rawal"/>
    <s v="Shreyas Talpade, Naseeruddin Shah, Shweta Basu Prasad, Yatin Karyekar, Prateeksha Lonkar, Girish Karnad, Dilip Salgaonkar, Jyoti Joshi, Aadarsh Balakrishna, Gururaj Manepalli, Rajita Joshi, Srikanth Chitrao, Vikram Inamdar, Elahe Hiptoola, Balaji Manohar"/>
    <x v="729"/>
    <s v="Shreyas Talpade, Naseeruddin Shah"/>
    <s v="Iqbal, the deaf and mute son of a farmer, has a passion for the game of cricket and seeks the tutelage of a washed-up, alcoholic ex-player."/>
    <s v="Iqbal, the deaf and mute son of"/>
    <n v="8.1"/>
    <n v="15643"/>
    <m/>
    <m/>
    <x v="4"/>
    <m/>
    <m/>
    <m/>
    <n v="29"/>
  </r>
  <r>
    <s v="tt0409459"/>
    <x v="1272"/>
    <x v="10"/>
    <d v="2009-06-03T00:00:00"/>
    <s v="Action"/>
    <s v=" Drama"/>
    <s v=" Mystery"/>
    <n v="162"/>
    <s v="USA"/>
    <s v="English"/>
    <m/>
    <m/>
    <x v="698"/>
    <s v="David Hayter, Alex Tse"/>
    <s v="Malin Akerman, Billy Crudup, Matthew Goode, Jackie Earle Haley, Jeffrey Dean Morgan, Patrick Wilson, Carla Gugino, Matt Frewer, Stephen McHattie, Laura Mennell, Rob LaBelle, Gary Houston, James M. Connor, Mary Ann Burger, John Shaw"/>
    <x v="730"/>
    <s v="Malin Akerman, Billy Crudup"/>
    <s v="In 1985 where former superheroes exist, the murder of a colleague sends active vigilante Rorschach into his own sprawling investigation, uncovering something that could completely change the course of history as we know it."/>
    <s v="In 1985 where former superheroes"/>
    <n v="7.6"/>
    <n v="491133"/>
    <n v="156828099.58189011"/>
    <n v="130000000"/>
    <x v="1019"/>
    <n v="107509799"/>
    <n v="223640263.52257624"/>
    <n v="185382813"/>
    <n v="1405"/>
  </r>
  <r>
    <s v="tt0454084"/>
    <x v="1273"/>
    <x v="7"/>
    <s v="15/06/2007"/>
    <s v="Comedy"/>
    <s v=" Romance"/>
    <m/>
    <n v="95"/>
    <s v="USA"/>
    <s v="English"/>
    <m/>
    <m/>
    <x v="857"/>
    <s v="Christopher Theo"/>
    <s v="Jennifer Alden, Chris Pine, Eddie Kaye Thomas, Steve Wellington, Anjali Jay, Jane Seymour, Austin Rogers, Stephen Tobolowsky, Ashlyn Yates, Pooch Hall, Megan Umberger, Olivia Garvey, Frank Gerrish, Gabriella Helmstetler, Dee Macaluso"/>
    <x v="731"/>
    <s v="Jennifer Alden, Chris Pine"/>
    <s v="A blind young man (Pine) thinks he finds love with an Indian woman (Jay), though their relationship is fraught with cultural differences."/>
    <s v="A blind young man (Pine) thinks"/>
    <n v="6.1"/>
    <n v="11681"/>
    <m/>
    <m/>
    <x v="4"/>
    <n v="90560"/>
    <m/>
    <n v="945718"/>
    <n v="32"/>
  </r>
  <r>
    <s v="tt0454776"/>
    <x v="1274"/>
    <x v="7"/>
    <s v="23/02/2007"/>
    <s v="Biography"/>
    <s v=" Drama"/>
    <s v=" History"/>
    <n v="118"/>
    <s v="USA, UK"/>
    <s v="English"/>
    <m/>
    <m/>
    <x v="435"/>
    <s v="Steven Knight"/>
    <s v="Ioan Gruffudd, Romola Garai, Benedict Cumberbatch, Albert Finney, Michael Gambon, Rufus Sewell, Youssou N'Dour, Ciar√°n Hinds, Toby Jones, Nicholas Farrell, Sylvestra Le Touzel, Jeremy Swift, Stephen Campbell Moore, Bill Paterson, Nicholas Day"/>
    <x v="3"/>
    <s v="Ioan Gruffudd, Romola Garai"/>
    <s v="The idealist William Wilberforce (Ioan Gruffudd) maneuvers his way through Parliament, endeavoring to end the British transatlantic slave trade."/>
    <s v="The idealist William Wilberforce"/>
    <n v="7.4"/>
    <n v="23656"/>
    <m/>
    <m/>
    <x v="4"/>
    <n v="21250683"/>
    <m/>
    <n v="32120360"/>
    <n v="158"/>
  </r>
  <r>
    <s v="tt0409847"/>
    <x v="1275"/>
    <x v="17"/>
    <s v="14/10/2011"/>
    <s v="Action"/>
    <s v=" Sci-Fi"/>
    <s v=" Thriller"/>
    <n v="119"/>
    <s v="USA, India"/>
    <s v="English"/>
    <s v="Apache languages"/>
    <m/>
    <x v="247"/>
    <s v="Roberto Orci, Alex Kurtzman"/>
    <s v="Daniel Craig, Abigail Spencer, Buck Taylor, Matthew Taylor, Cooper Taylor, Clancy Brown, Paul Dano, Chris Browning, Adam Beach, Sam Rockwell, Ana de la Reguera, Noah Ringer, Brian Duffy, Olivia Wilde, Keith Carradine"/>
    <x v="664"/>
    <s v="Daniel Craig, Abigail Spencer"/>
    <s v="A spaceship arrives in Arizona, 1873, to take over the Earth, starting with the Wild West region. A posse of cowboys and natives are all that stand in their way."/>
    <s v="A spaceship arrives in Arizona,"/>
    <n v="6"/>
    <n v="204846"/>
    <n v="187545036.6543822"/>
    <n v="163000000"/>
    <x v="1020"/>
    <n v="100240551"/>
    <n v="201147603.37502649"/>
    <n v="174822325"/>
    <n v="554"/>
  </r>
  <r>
    <s v="tt0409904"/>
    <x v="1276"/>
    <x v="7"/>
    <d v="2007-09-11T00:00:00"/>
    <s v="Action"/>
    <s v=" Fantasy"/>
    <s v=" Horror"/>
    <n v="132"/>
    <s v="Russia"/>
    <s v="Russian"/>
    <m/>
    <m/>
    <x v="838"/>
    <s v="Timur Bekmambetov, Sergey Lukyanenko"/>
    <s v="Konstantin Khabenskiy, Mariya Poroshina, Vladimir Menshov, Galina Tyunina, Viktor Verzhbitskiy, Zhanna Friske, Dmitriy Martynov, Valeriy Zolotukhin, Aleksey Chadov, Nurzhuman Ikhtymbaev, Aleksey Maklakov, Aleksandr Samoylenko, Yuriy Kutsenko, Irina Yakovleva, Georgiy Dronov"/>
    <x v="713"/>
    <s v="Konstantin Khabenskiy"/>
    <s v="A man who serves in the war between the forces of Light and Dark comes into possession of a device that can restore life to Moscow, which was nearly destroyed by an apocalyptic event."/>
    <s v="A man who serves in the war between"/>
    <n v="6.5"/>
    <n v="33035"/>
    <n v="5391895.8333333246"/>
    <n v="4200000"/>
    <x v="1021"/>
    <n v="450897"/>
    <n v="55098155.681805462"/>
    <n v="42918532"/>
    <n v="123"/>
  </r>
  <r>
    <s v="tt0410097"/>
    <x v="1277"/>
    <x v="2"/>
    <s v="22/07/2005"/>
    <s v="Crime"/>
    <s v=" Drama"/>
    <s v=" Music"/>
    <n v="116"/>
    <s v="USA"/>
    <s v="English"/>
    <m/>
    <m/>
    <x v="858"/>
    <s v="Craig Brewer"/>
    <s v="Terrence Howard, Anthony Anderson, Taryn Manning, Taraji P. Henson, DJ Qualls, Ludacris, Paula Jai Parker, Elise Neal, Isaac Hayes, Juicy J, William Engram, Bobby Sandimanie, Haystak, Claude Phillips, Josey Scott"/>
    <x v="732"/>
    <s v="Terrence Howard, Anthony Anderson"/>
    <s v="With help from his friends, a Memphis pimp in a mid-life crisis attempts to become a successful hip-hop emcee."/>
    <s v="With help from his friends, a"/>
    <n v="7.3"/>
    <n v="38167"/>
    <n v="3710551.9713261719"/>
    <n v="2800000"/>
    <x v="1022"/>
    <n v="22202809"/>
    <n v="31226583.454157766"/>
    <n v="23563727"/>
    <n v="213"/>
  </r>
  <r>
    <s v="tt0410297"/>
    <x v="1278"/>
    <x v="7"/>
    <s v="23/06/2006"/>
    <s v="Drama"/>
    <s v=" Fantasy"/>
    <s v=" Romance"/>
    <n v="99"/>
    <s v="USA"/>
    <s v="English"/>
    <m/>
    <m/>
    <x v="859"/>
    <s v="David Auburn, Eun-Jeong Kim"/>
    <s v="Keanu Reeves, Sandra Bullock, Christopher Plummer, Ebon Moss-Bachrach, Willeke van Ammelrooy, Dylan Walsh, Shohreh Aghdashloo, Lynn Collins, Mike Bacarella, Kevin M. Brennan, Frank Caeti, Aliyah Carr, Jennifer Clark, Jacob D. Dumelle, Scott Elias"/>
    <x v="104"/>
    <s v="Keanu Reeves, Sandra Bullock"/>
    <s v="A lonely doctor, who once occupied an unusual lakeside house, begins exchanging love letters with its former resident, a frustrated architect. They must try to unravel the mystery behind their extraordinary romance before it's too late."/>
    <s v="A lonely doctor, who once occupied"/>
    <n v="6.8"/>
    <n v="137599"/>
    <n v="51351388.888888806"/>
    <n v="40000000"/>
    <x v="1023"/>
    <n v="52330111"/>
    <n v="147417142.15288168"/>
    <n v="114830111"/>
    <n v="596"/>
  </r>
  <r>
    <s v="tt0410377"/>
    <x v="1279"/>
    <x v="6"/>
    <d v="2008-11-04T00:00:00"/>
    <s v="Adventure"/>
    <s v=" Family"/>
    <s v=" Fantasy"/>
    <n v="96"/>
    <s v="USA"/>
    <s v="English"/>
    <m/>
    <m/>
    <x v="860"/>
    <s v="Joseph Kwong, Paula Mazur"/>
    <s v="Abigail Breslin, Jodie Foster, Gerard Butler, Michael Carman, Mark Brady, Anthony Simcoe, Christopher James Baker, Maddison Joyce, Peter Callan, Rhonda Doyle, Russell Butler, Colin Gibson, Bryan Probets, Andrew Nason, Dorothy Thorsen"/>
    <x v="733"/>
    <s v="Abigail Breslin, Jodie Foster"/>
    <s v="A young girl inhabits an isolated island with her scientist father and communicates with a reclusive author of the novel she's reading."/>
    <s v="A young girl inhabits an isolated"/>
    <n v="6"/>
    <n v="32945"/>
    <n v="44476886.062897407"/>
    <n v="37000000"/>
    <x v="1024"/>
    <n v="48006762"/>
    <n v="120333495.45624074"/>
    <n v="100104565"/>
    <n v="116"/>
  </r>
  <r>
    <s v="tt0410764"/>
    <x v="1280"/>
    <x v="2"/>
    <s v="31/10/2007"/>
    <s v="Drama"/>
    <s v=" Fantasy"/>
    <s v=" Horror"/>
    <n v="120"/>
    <s v="UK, Canada"/>
    <s v="English"/>
    <m/>
    <m/>
    <x v="667"/>
    <s v="Tony Grisoni, Terry Gilliam"/>
    <s v="Jodelle Ferland, Janet McTeer, Brendan Fletcher, Jennifer Tilly, Jeff Bridges, Dylan Taylor, Wendy Anderson, Sally Crooks"/>
    <x v="734"/>
    <s v="Jodelle Ferland, Janet McTeer"/>
    <s v="Because of the actions of her irresponsible parents, a young girl is left alone on a decrepit country estate and survives inside her fantastic imagination."/>
    <s v="Because of the actions of her"/>
    <n v="6.5"/>
    <n v="31412"/>
    <n v="25576304.659498256"/>
    <n v="19300000"/>
    <x v="1025"/>
    <n v="66453"/>
    <n v="750871.27250896196"/>
    <n v="566611"/>
    <n v="203"/>
  </r>
  <r>
    <s v="tt0411061"/>
    <x v="1281"/>
    <x v="8"/>
    <s v="18/04/2008"/>
    <s v="Crime"/>
    <s v=" Drama"/>
    <s v=" Mystery"/>
    <n v="108"/>
    <s v="USA, Germany, Canada"/>
    <s v="English"/>
    <m/>
    <m/>
    <x v="861"/>
    <s v="Gary Scott Thompson"/>
    <s v="Al Pacino, Alicia Witt, Leelee Sobieski, Amy Brenneman, William Forsythe, Deborah Kara Unger, Ben McKenzie, Neal McDonough, Leah Cairns, Stephen Moyer, Christopher Redman, Trilby Glover, Damien Leake, Brendan Fletcher, Michael Eklund"/>
    <x v="64"/>
    <s v="Al Pacino, Alicia Witt"/>
    <s v="On the day that a serial killer that he helped put away is supposed to be executed, a noted forensic psychologist and college professor receives a call informing him that he has 88 minutes left to live."/>
    <s v="On the day that a serial killer"/>
    <n v="5.9"/>
    <n v="73525"/>
    <n v="37446971.6699946"/>
    <n v="30000000"/>
    <x v="1026"/>
    <n v="17213467"/>
    <n v="4711326575890738"/>
    <n v="32593385"/>
    <n v="278"/>
  </r>
  <r>
    <s v="tt0411477"/>
    <x v="1282"/>
    <x v="6"/>
    <s v="16/07/2008"/>
    <s v="Action"/>
    <s v=" Adventure"/>
    <s v=" Fantasy"/>
    <n v="120"/>
    <s v="USA, Germany, Hungary"/>
    <s v="English"/>
    <s v="Scottish Gaelic"/>
    <m/>
    <x v="85"/>
    <s v="Guillermo del Toro, Guillermo del Toro"/>
    <s v="Ron Perlman, Selma Blair, Doug Jones, John Alexander, James Dodd, Seth MacFarlane, Luke Goss, Anna Walton, Jeffrey Tambor, John Hurt, Brian Steele, Andrew Hefler, Iv√°n Kamar√°s, Mike Kelly, Jeremy Zimmermann"/>
    <x v="80"/>
    <s v="Ron Perlman, Selma Blair"/>
    <s v="The mythical world starts a rebellion against humanity in order to rule the Earth, so Hellboy and his team must save the world from the rebellious creatures."/>
    <s v="The mythical world starts a rebellion"/>
    <n v="7"/>
    <n v="252599"/>
    <n v="102176630.14449404"/>
    <n v="85000000"/>
    <x v="1027"/>
    <n v="75986503"/>
    <n v="202332859.27308491"/>
    <n v="168319243"/>
    <n v="377"/>
  </r>
  <r>
    <s v="tt0454987"/>
    <x v="1283"/>
    <x v="7"/>
    <s v="17/11/2006"/>
    <s v="Comedy"/>
    <s v=" Crime"/>
    <m/>
    <n v="84"/>
    <s v="USA"/>
    <s v="English"/>
    <m/>
    <m/>
    <x v="862"/>
    <s v="Robert Ben Garant, Thomas Lennon"/>
    <s v="Dax Shepard, Will Arnett, Chi McBride, David Koechner, Dylan Baker, Michael Shannon, Miguel Nino, Jay Whittaker, Amy Hill, David Darlow, Joseph Marcus, Nick Phalen, A.J. Balance, Jerry Minor, Mary Seibel"/>
    <x v="735"/>
    <s v="Dax Shepard, Will Arnett"/>
    <s v="When a career criminal's plan for revenge is thwarted by unlikely circumstances, he puts his intended victim's son in his place by putting him in prison...and then joining him."/>
    <s v="When a career criminal's plan"/>
    <n v="6"/>
    <n v="23165"/>
    <m/>
    <m/>
    <x v="4"/>
    <n v="4630045"/>
    <m/>
    <n v="4630045"/>
    <n v="72"/>
  </r>
  <r>
    <s v="tt0455323"/>
    <x v="1284"/>
    <x v="12"/>
    <s v="19/04/2012"/>
    <s v="Drama"/>
    <m/>
    <m/>
    <n v="102"/>
    <s v="USA"/>
    <s v="English"/>
    <m/>
    <m/>
    <x v="785"/>
    <s v="Paul Weitz, Nick Flynn"/>
    <s v="Robert De Niro, Paul Dano, Julianne Moore, Olivia Thirlby, Eddie Rouse, Steve Cirbus, Lili Taylor, Victor Rasuk, Liam Broggy, Chris Chalk, Wes Studi, Thomas Middleditch, Sarah Quinn, Benjamin Foronda, Dale Dickey"/>
    <x v="101"/>
    <s v="Robert De Niro, Paul Dano"/>
    <s v="Working in a Boston homeless shelter, Nick Flynn re-encounters his father, a con man and self-proclaimed poet. Sensing trouble in his own life, Nick wrestles with the notion of reaching out yet again to his dad."/>
    <s v="Working in a Boston homeless shelter,"/>
    <n v="6.4"/>
    <n v="16397"/>
    <m/>
    <m/>
    <x v="4"/>
    <n v="540152"/>
    <m/>
    <n v="983124"/>
    <n v="41"/>
  </r>
  <r>
    <s v="tt0412019"/>
    <x v="1285"/>
    <x v="2"/>
    <d v="2005-02-12T00:00:00"/>
    <s v="Comedy"/>
    <s v=" Drama"/>
    <s v=" Mystery"/>
    <n v="106"/>
    <s v="France, USA"/>
    <s v="English"/>
    <m/>
    <m/>
    <x v="591"/>
    <s v="Jim Jarmusch, Bill Raden"/>
    <s v="Bill Murray, Julie Delpy, Heather Simms, Brea Frazier, Jarry Fall, Korka Fall, Saul Holland, Zakira Holland, Niles Lee Wilson, Jeffrey Wright, Meredith Patterson, Jennifer Rapp, Nicole Abisinio, Ryan Donowho, Alexis Dziena"/>
    <x v="588"/>
    <s v="Bill Murray, Julie Delpy"/>
    <s v="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
    <s v="As the extremely withdrawn Don"/>
    <n v="7.2"/>
    <n v="96903"/>
    <n v="13251971.326164899"/>
    <n v="10000000"/>
    <x v="1028"/>
    <n v="13744960"/>
    <n v="62721528.604050301"/>
    <n v="47329961"/>
    <n v="531"/>
  </r>
  <r>
    <s v="tt0455362"/>
    <x v="1286"/>
    <x v="7"/>
    <d v="2006-01-06T00:00:00"/>
    <s v="Action"/>
    <s v=" Comedy"/>
    <s v=" Horror"/>
    <n v="91"/>
    <s v="Germany, South Africa, USA"/>
    <s v="English"/>
    <m/>
    <m/>
    <x v="863"/>
    <s v="Robert Conte, Peter Wortmann"/>
    <s v="Michelle Rodriguez, Oliver Hudson, Taryn Manning, Eric Lively, Hill Harper, Nick Boraine, Lisa-Marie Schneider"/>
    <x v="736"/>
    <s v="Michelle Rodriguez, Oliver Hudson"/>
    <s v="A group of five college kids are forced to match wits with unwelcoming residents when they fly to a &quot;deserted&quot; island for a party weekend."/>
    <s v="A group of five college kids are"/>
    <n v="5.0999999999999996"/>
    <n v="12224"/>
    <m/>
    <m/>
    <x v="4"/>
    <n v="14500"/>
    <m/>
    <n v="1689984"/>
    <n v="105"/>
  </r>
  <r>
    <s v="tt0412080"/>
    <x v="1287"/>
    <x v="2"/>
    <s v="27/01/2006"/>
    <s v="Biography"/>
    <s v=" Drama"/>
    <s v=" Sport"/>
    <n v="127"/>
    <s v="New Zealand, Japan, USA"/>
    <s v="English"/>
    <m/>
    <m/>
    <x v="43"/>
    <s v="Roger Donaldson"/>
    <s v="Anthony Hopkins, Iain Rea, Tessa Mitchell, Aaron Murphy, Tim Shadbolt, Annie Whittle, Greg Johnson, Antony Starr, Kate Sullivan, Craig Hall, Jim Bowman, Alison Bruce, Phoebe Falconer, Charles Pierard, Barry Ryan"/>
    <x v="189"/>
    <s v="Anthony Hopkins, Iain Rea"/>
    <s v="The story of New Zealander Burt Munro, who spent years rebuilding a 1920 Indian motorcycle, which helped him set the land speed world record at Utah's Bonneville Salt Flats in 1967."/>
    <s v="The story of New Zealander Burt"/>
    <n v="7.8"/>
    <n v="51228"/>
    <n v="33129928.315412249"/>
    <n v="25000000"/>
    <x v="1029"/>
    <n v="5128124"/>
    <n v="24248046.321505424"/>
    <n v="18297690"/>
    <n v="263"/>
  </r>
  <r>
    <s v="tt0412536"/>
    <x v="1288"/>
    <x v="6"/>
    <s v="26/06/2009"/>
    <s v="Drama"/>
    <s v=" Romance"/>
    <m/>
    <n v="134"/>
    <s v="UK, Italy, Morocco, USA"/>
    <s v="English"/>
    <s v="Italian"/>
    <s v="Arabic"/>
    <x v="792"/>
    <s v="Andrew Davies, Jeremy Brock"/>
    <s v="Matthew Goode, Thomas Morrison, David Barrass, Anna Madeley, Sarah Crowden, Stephen Carlile, Peter Barnes, Hayley Atwell, Patrick Malahide, Richard Teverson, Joseph Beattie, Ben Whishaw, Roger Walker, Mark Field, Mark Edel-Hunt"/>
    <x v="737"/>
    <s v="Matthew Goode, Thomas Morrison"/>
    <s v="A poignant story of forbidden love and the loss of innocence set in England prior to World War II."/>
    <s v="A poignant story of forbidden"/>
    <n v="6.7"/>
    <n v="11990"/>
    <n v="24041560.033998597"/>
    <n v="20000000"/>
    <x v="1030"/>
    <n v="6432256"/>
    <n v="16169374.787374074"/>
    <n v="13451186"/>
    <n v="105"/>
  </r>
  <r>
    <s v="tt0413015"/>
    <x v="1289"/>
    <x v="2"/>
    <d v="2006-05-01T00:00:00"/>
    <s v="Comedy"/>
    <s v=" Drama"/>
    <s v=" Music"/>
    <n v="103"/>
    <s v="UK, USA"/>
    <s v="English"/>
    <m/>
    <m/>
    <x v="45"/>
    <s v="David Rose, Kathy Rose"/>
    <s v="Judi Dench, Bob Hoskins, Will Young, Christopher Guest, Kelly Reilly, Thelma Barlow, Anna Brewster, Rosalind Halstead, Sarah Solemani, Natalia Tena, Thomas Allen, Richard Syms, Ralph Nossek, Camille O'Sullivan, Doraly Rosen"/>
    <x v="485"/>
    <s v="Judi Dench, Bob Hoskins"/>
    <s v="Laura Henderson (Dame Judi Dench) buys an old London theater and opens it up as the Windmill, a performance hall which goes down in history for, amongst other things, its all-nude revues."/>
    <s v="Laura Henderson (Dame Judi Dench)"/>
    <n v="7"/>
    <n v="14981"/>
    <n v="26503942.652329799"/>
    <n v="20000000"/>
    <x v="1031"/>
    <n v="11036366"/>
    <n v="36941747.876021579"/>
    <n v="27876417"/>
    <n v="184"/>
  </r>
  <r>
    <s v="tt0413099"/>
    <x v="1290"/>
    <x v="8"/>
    <s v="28/09/2007"/>
    <s v="Comedy"/>
    <s v=" Family"/>
    <s v=" Fantasy"/>
    <n v="96"/>
    <s v="USA"/>
    <s v="English"/>
    <m/>
    <m/>
    <x v="370"/>
    <s v="Steve Oedekerk, Steve Oedekerk"/>
    <s v="Steve Carell, Morgan Freeman, Lauren Graham, Johnny Simmons, Graham Phillips, Jimmy Bennett, John Goodman, Wanda Sykes, John Michael Higgins, Jonah Hill, Molly Shannon, Harve Presnell, P.J. Byrne, Ralph Louis Harris, Arden Myrin"/>
    <x v="724"/>
    <s v="Steve Carell, Morgan Freeman"/>
    <s v="God contacts Congressman Evan Baxter and tells him to build an ark in preparation for a great flood."/>
    <s v="God contacts Congressman Evan"/>
    <n v="5.4"/>
    <n v="137414"/>
    <n v="218440668.07496849"/>
    <n v="175000000"/>
    <x v="1032"/>
    <n v="100462298"/>
    <n v="2.5215153900057368E+16"/>
    <n v="174440724"/>
    <n v="290"/>
  </r>
  <r>
    <s v="tt0413267"/>
    <x v="1291"/>
    <x v="8"/>
    <s v="31/08/2007"/>
    <s v="Animation"/>
    <s v=" Adventure"/>
    <s v=" Comedy"/>
    <n v="93"/>
    <s v="USA"/>
    <s v="English"/>
    <m/>
    <m/>
    <x v="864"/>
    <s v="Jeffrey Price, Peter S. Seaman"/>
    <s v="Mike Myers, Eddie Murphy, Cameron Diaz, Antonio Banderas, Julie Andrews, John Cleese, Rupert Everett, Eric Idle, Justin Timberlake, Susanne Blakeslee, Cody Cameron, Larry King, Christopher Knights, John Krasinski, Ian McShane"/>
    <x v="24"/>
    <s v="Mike Myers, Eddie Murphy"/>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s v="When his new father-in-law, King"/>
    <n v="6.1"/>
    <n v="274290"/>
    <n v="199717182.23997119"/>
    <n v="160000000"/>
    <x v="1033"/>
    <n v="322719944"/>
    <n v="1.1757107625846843E+17"/>
    <n v="813367380"/>
    <n v="366"/>
  </r>
  <r>
    <s v="tt0413300"/>
    <x v="1292"/>
    <x v="8"/>
    <d v="2007-01-05T00:00:00"/>
    <s v="Action"/>
    <s v=" Adventure"/>
    <s v=" Sci-Fi"/>
    <n v="139"/>
    <s v="USA"/>
    <s v="English"/>
    <s v="French"/>
    <m/>
    <x v="42"/>
    <s v="Sam Raimi, Ivan Raimi"/>
    <s v="Tobey Maguire, Kirsten Dunst, James Franco, Thomas Haden Church, Topher Grace, Bryce Dallas Howard, Rosemary Harris, J.K. Simmons, James Cromwell, Theresa Russell, Dylan Baker, Bill Nunn, Bruce Campbell, Elizabeth Banks, Ted Raimi"/>
    <x v="40"/>
    <s v="Tobey Maguire, Kirsten Dunst"/>
    <s v="A strange black entity from another world bonds with Peter Parker and causes inner turmoil as he contends with new villains, temptations, and revenge."/>
    <s v="A strange black entity from another"/>
    <n v="6.2"/>
    <n v="489497"/>
    <n v="322043956.36195356"/>
    <n v="258000000"/>
    <x v="1034"/>
    <n v="336530303"/>
    <n v="1.2936854978994152E+17"/>
    <n v="894983373"/>
    <n v="2068"/>
  </r>
  <r>
    <s v="tt0413895"/>
    <x v="1293"/>
    <x v="7"/>
    <d v="2007-09-03T00:00:00"/>
    <s v="Adventure"/>
    <s v=" Comedy"/>
    <s v=" Family"/>
    <n v="97"/>
    <s v="USA, Germany, Australia"/>
    <s v="English"/>
    <m/>
    <m/>
    <x v="624"/>
    <s v="Susannah Grant, Karey Kirkpatrick"/>
    <s v="Julia Roberts, Steve Buscemi, John Cleese, Oprah Winfrey, Cedric the Entertainer, Kathy Bates, Reba McEntire, Robert Redford, Thomas Haden Church, Andr√© Benjamin, Dominic Scott Kay, Sam Shepard, Abraham Benrubi, Dakota Fanning, Kevin Anderson"/>
    <x v="151"/>
    <s v="Julia Roberts, Steve Buscemi"/>
    <s v="Wilbur the pig is scared of the end of the season, because he knows that come that time, he will end up on the dinner table. He hatches a plan with Charlotte, a spider that lives in his pen, to ensure that this will never happen."/>
    <s v="Wilbur the pig is scared of the"/>
    <n v="6.3"/>
    <n v="36300"/>
    <n v="109121701.3888887"/>
    <n v="85000000"/>
    <x v="1035"/>
    <n v="82985708"/>
    <n v="191237478.84743023"/>
    <n v="148963822"/>
    <n v="116"/>
  </r>
  <r>
    <s v="tt0414055"/>
    <x v="1294"/>
    <x v="8"/>
    <s v="26/10/2007"/>
    <s v="Biography"/>
    <s v=" Drama"/>
    <s v=" History"/>
    <n v="114"/>
    <s v="UK, France, Germany, USA"/>
    <s v="English"/>
    <s v="Spanish"/>
    <s v="Swedish"/>
    <x v="286"/>
    <s v="William Nicholson, Michael Hirst"/>
    <s v="Jordi Moll√†, Aimee King, Cate Blanchett, Laurence Fox, John Shrapnel, Geoffrey Rush, Susan Lynch, Elise McCave, Samantha Morton, Abbie Cornish, Penelope McGhie, Rhys Ifans, Eddie Redmayne, Stuart McLoughlin, Clive Owen"/>
    <x v="738"/>
    <s v="Jordi Moll√†, Aimee King"/>
    <s v="A mature Queen Elizabeth endures multiple crises late in her reign including court intrigues, an assassination plot, the Spanish Armada, and romantic disappointments."/>
    <s v="A mature Queen Elizabeth endures"/>
    <n v="6.8"/>
    <n v="66019"/>
    <n v="68652781.394990101"/>
    <n v="55000000"/>
    <x v="1036"/>
    <n v="16383509"/>
    <n v="1.0954287864230624E+16"/>
    <n v="75782758"/>
    <n v="239"/>
  </r>
  <r>
    <s v="tt0414387"/>
    <x v="1295"/>
    <x v="2"/>
    <d v="2006-03-02T00:00:00"/>
    <s v="Drama"/>
    <s v=" Romance"/>
    <m/>
    <n v="129"/>
    <s v="France, UK, USA"/>
    <s v="English"/>
    <m/>
    <m/>
    <x v="865"/>
    <s v="Jane Austen, Deborah Moggach"/>
    <s v="Keira Knightley, Talulah Riley, Rosamund Pike, Jena Malone, Carey Mulligan, Donald Sutherland, Brenda Blethyn, Claudie Blakley, Sylvester Morand, Simon Woods, Kelly Reilly, Matthew Macfadyen, Pip Torrens, Janet Whiteside, Sinead Matthews"/>
    <x v="739"/>
    <s v="Keira Knightley, Talulah Riley"/>
    <s v="Sparks fly when spirited Elizabeth Bennet meets single, rich, and proud Mr. Darcy. But Mr. Darcy reluctantly finds himself falling in love with a woman beneath his class. Can each overcome their own pride and prejudice?"/>
    <s v="Sparks fly when spirited Elizabeth"/>
    <n v="7.8"/>
    <n v="247664"/>
    <n v="37105519.713261716"/>
    <n v="28000000"/>
    <x v="1037"/>
    <n v="38405088"/>
    <n v="161165909.96469563"/>
    <n v="121616555"/>
    <n v="1167"/>
  </r>
  <r>
    <s v="tt0414853"/>
    <x v="1296"/>
    <x v="7"/>
    <s v="23/02/2007"/>
    <s v="Animation"/>
    <s v=" Adventure"/>
    <s v=" Comedy"/>
    <n v="90"/>
    <s v="USA, Germany, Netherlands"/>
    <s v="English"/>
    <m/>
    <m/>
    <x v="285"/>
    <s v="Steve Oedekerk"/>
    <s v="Kevin James, Courteney Cox, Sam Elliott, Danny Glover, Wanda Sykes, Andie MacDowell, David Koechner, Jeffrey Garcia, Cam Clarke, Rob Paulsen, Tino Insana, Dom Irrera, S. Scott Bullock, John DiMaggio, Maurice LaMarche"/>
    <x v="740"/>
    <s v="Kevin James, Courteney Cox"/>
    <s v="When the farmer's away, all the animals play, and sing, and dance. Eventually, though, someone has to step in and run things, a responsibility that ends up going to Otis, a carefree cow."/>
    <s v="When the farmer's away, all the"/>
    <n v="5.5"/>
    <n v="27116"/>
    <n v="65473020.833333224"/>
    <n v="51000000"/>
    <x v="1038"/>
    <n v="72637803"/>
    <n v="149888387.94583309"/>
    <n v="116755080"/>
    <n v="177"/>
  </r>
  <r>
    <s v="tt0414951"/>
    <x v="1297"/>
    <x v="2"/>
    <s v="20/03/2007"/>
    <s v="Crime"/>
    <s v=" Drama"/>
    <s v=" Thriller"/>
    <n v="96"/>
    <s v="USA"/>
    <s v="English"/>
    <s v="American Sign Language"/>
    <m/>
    <x v="866"/>
    <s v="Abdi Nazemian, Micah Schraft"/>
    <s v="Elisha Cuthbert, Camilla Belle, Edie Falco, Martin Donovan, Shawn Ashmore, Katy Mixon, David Gallagher, Shannon Woodward, Mj Vandivier, Jo Baker, Steve Uzzell, Ken Thomas, Rudy Costa, Myrna Cabello, Diane Quest"/>
    <x v="575"/>
    <s v="Elisha Cuthbert, Camilla Belle"/>
    <s v="Following the unexpected death of her father, a deaf teenager moves in with her godparents, where she discovers the cruel behaviour of their daughter may be indicative of a dark secret within the family."/>
    <s v="Following the unexpected death"/>
    <n v="6.2"/>
    <n v="15447"/>
    <n v="1192677.4193548409"/>
    <n v="900000"/>
    <x v="1039"/>
    <n v="381420"/>
    <n v="505456.69032258162"/>
    <n v="381420"/>
    <n v="105"/>
  </r>
  <r>
    <s v="tt0414982"/>
    <x v="1298"/>
    <x v="7"/>
    <s v="24/03/2006"/>
    <s v="Horror"/>
    <s v=" Thriller"/>
    <m/>
    <n v="93"/>
    <s v="USA"/>
    <s v="English"/>
    <m/>
    <m/>
    <x v="163"/>
    <s v="Glen Morgan, James Wong"/>
    <s v="Mary Elizabeth Winstead, Ryan Merriman, Kris Lemche, Alexz Johnson, Sam Easton, Jesse Moss, Gina Holden, Texas Battle, Chelan Simmons, Yan-Kay Crystal Lowe, Amanda Crew, Maggie Ma, Ecstasia Sanders, Jody Racicot, Patrick Gallagher"/>
    <x v="741"/>
    <s v="Mary Elizabeth Winstead"/>
    <s v="A student's premonition of a deadly roller coaster ride saves her life and a lucky few, but not from Death itself, which seeks out those who escaped their fate."/>
    <s v="A student's premonition of a deadly"/>
    <n v="5.8"/>
    <n v="128313"/>
    <n v="32094618.0555555"/>
    <n v="25000000"/>
    <x v="1040"/>
    <n v="54098051"/>
    <n v="152629514.81444418"/>
    <n v="118890272"/>
    <n v="593"/>
  </r>
  <r>
    <s v="tt0414993"/>
    <x v="1299"/>
    <x v="7"/>
    <s v="16/03/2007"/>
    <s v="Drama"/>
    <s v=" Mystery"/>
    <s v=" Romance"/>
    <n v="97"/>
    <s v="Canada, USA"/>
    <s v="English"/>
    <s v="Maya"/>
    <m/>
    <x v="109"/>
    <s v="Darren Aronofsky, Darren Aronofsky"/>
    <s v="Hugh Jackman, Rachel Weisz, Ellen Burstyn, Mark Margolis, Stephen McHattie, Fernando Hernandez, Cliff Curtis, Sean Patrick Thomas, Donna Murphy, Ethan Suplee, Richard McMillan, Lorne Brass, Abraham Aronofsky, Renee Asofsky, Anish Majumdar"/>
    <x v="13"/>
    <s v="Hugh Jackman, Rachel Weisz"/>
    <s v="As a modern-day scientist, Tommy is struggling with mortality, desperately searching for the medical breakthrough that will save the life of his cancer-stricken wife, Izzi."/>
    <s v="As a modern-day scientist, Tommy"/>
    <n v="7.2"/>
    <n v="225202"/>
    <n v="44932465.277777702"/>
    <n v="35000000"/>
    <x v="1041"/>
    <n v="10144010"/>
    <n v="21141807.143715244"/>
    <n v="16468343"/>
    <n v="986"/>
  </r>
  <r>
    <s v="tt0415306"/>
    <x v="1300"/>
    <x v="7"/>
    <d v="2006-03-11T00:00:00"/>
    <s v="Comedy"/>
    <s v=" Sport"/>
    <m/>
    <n v="108"/>
    <s v="USA"/>
    <s v="English"/>
    <s v="French"/>
    <m/>
    <x v="677"/>
    <s v="Will Ferrell, Adam McKay"/>
    <s v="Will Ferrell, John C. Reilly, Sacha Baron Cohen, Gary Cole, Michael Clarke Duncan, Leslie Bibb, Jane Lynch, Amy Adams, Andy Richter, Molly Shannon, Greg Germann, David Koechner, Jack McBrayer, Ian Roberts, Pat Hingle"/>
    <x v="471"/>
    <s v="Will Ferrell, John C. Reilly"/>
    <s v="Number one NASCAR driver Ricky Bobby stays atop the heap thanks to a pact with his best friend and teammate, Cal Naughton, Jr. But when a French Formula One driver, makes his way up the ladder, Ricky Bobby's talent and devotion are put to the test."/>
    <s v="Number one NASCAR driver Ricky"/>
    <n v="6.6"/>
    <n v="164356"/>
    <n v="93074392.361110955"/>
    <n v="72500000"/>
    <x v="1042"/>
    <n v="148213377"/>
    <n v="209721761.75121492"/>
    <n v="163362095"/>
    <n v="478"/>
  </r>
  <r>
    <s v="tt0415965"/>
    <x v="1301"/>
    <x v="8"/>
    <d v="2007-02-11T00:00:00"/>
    <s v="Comedy"/>
    <s v=" Drama"/>
    <s v=" Family"/>
    <n v="106"/>
    <s v="USA"/>
    <s v="English"/>
    <m/>
    <m/>
    <x v="867"/>
    <s v="Seth Bass, Jonathan Tolins"/>
    <s v="John Cusack, Bobby Coleman, Amanda Peet, Sophie Okonedo, Joan Cusack, Oliver Platt, Bud, Richard Schiff, Taya Calicetto, David Kaye, Braxton Bonneville, Samuel Charles, Zak Ludwig, Samuel Patrick Chu, Ryan Morrissette"/>
    <x v="43"/>
    <s v="John Cusack, Bobby Coleman"/>
    <s v="A science-fiction writer, recently widowed, considers whether to adopt a hyper-imaginative 6-year-old abandoned and socially rejected boy who says he's really from Mars."/>
    <s v="A science-fiction writer, recently"/>
    <n v="6.8"/>
    <n v="19763"/>
    <n v="33702274.502995141"/>
    <n v="27000000"/>
    <x v="1043"/>
    <n v="7500310"/>
    <n v="1360352485064804.5"/>
    <n v="9411042"/>
    <n v="109"/>
  </r>
  <r>
    <s v="tt0456396"/>
    <x v="1302"/>
    <x v="2"/>
    <d v="2005-02-12T00:00:00"/>
    <s v="Crime"/>
    <s v=" Drama"/>
    <s v=" Romance"/>
    <n v="95"/>
    <s v="Belgium, France"/>
    <s v="French"/>
    <m/>
    <m/>
    <x v="868"/>
    <s v="Jean-Pierre Dardenne, Luc Dardenne"/>
    <s v="J√©r√©mie Renier, D√©borah Fran√ßois, J√©r√©mie Segard, Fabrizio Rongione, Olivier Gourmet, Anne Gerard, Bernard Marbaix, Jean-Claude Boniverd, Fr√©d√©ric Bodson, Marie-Rose Roland, Leon Michaux, Delphine Tomson, St√©phane Marsin, Samuel De Ryck, Fran√ßois Olivier"/>
    <x v="742"/>
    <s v="J√©r√©mie Renier, D√©borah Fran√ßois"/>
    <s v="Bruno and Sonia, a young couple living off her benefit and the thefts committed by his gang, have a new source of money: their newborn son."/>
    <s v="Bruno and Sonia, a young couple"/>
    <n v="7.5"/>
    <n v="17484"/>
    <m/>
    <m/>
    <x v="4"/>
    <n v="651941"/>
    <m/>
    <n v="5507396"/>
    <n v="83"/>
  </r>
  <r>
    <s v="tt0456470"/>
    <x v="1303"/>
    <x v="2"/>
    <d v="2005-04-11T00:00:00"/>
    <s v="Drama"/>
    <s v=" Romance"/>
    <m/>
    <n v="90"/>
    <s v="South Korea, Japan"/>
    <s v="Korean"/>
    <m/>
    <m/>
    <x v="355"/>
    <s v="Ki-duk Kim"/>
    <s v="Yeo-reum Han, Ji-Seok Seo, Gook-hwan Jeon, Seong-hwan Jeon, Seok-hyeon Jo"/>
    <x v="743"/>
    <s v="Yeo-reum Han, Ji-Seok Seo"/>
    <s v="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
    <s v="On a fishing boat at sea, a 60-year"/>
    <n v="7.1"/>
    <n v="10512"/>
    <m/>
    <n v="950000"/>
    <x v="4"/>
    <m/>
    <m/>
    <n v="2021070"/>
    <n v="35"/>
  </r>
  <r>
    <s v="tt0456554"/>
    <x v="1304"/>
    <x v="7"/>
    <d v="2006-04-08T00:00:00"/>
    <s v="Comedy"/>
    <m/>
    <m/>
    <n v="94"/>
    <s v="USA"/>
    <s v="English"/>
    <m/>
    <m/>
    <x v="869"/>
    <s v="Barry Wernick, Allen Covert"/>
    <s v="Linda Cardellini, Allen Covert, Peter Dante, Shirley Jones, Shirley Knight, Joel David Moore, Kevin Nealon, Doris Roberts, Nick Swardson, Jonah Hill, Kelvin Yu, Chuck Church, Scott Halberstadt, Heidi Hawking, Shana Hiatt"/>
    <x v="744"/>
    <s v="Linda Cardellini, Allen Covert"/>
    <s v="A thirty-five-year-old video game tester has to move in with his grandma and her two old lady roommates."/>
    <s v="A thirty-five-year-old video game"/>
    <n v="7"/>
    <n v="76640"/>
    <m/>
    <m/>
    <x v="4"/>
    <n v="6090172"/>
    <m/>
    <n v="6566277"/>
    <n v="220"/>
  </r>
  <r>
    <s v="tt0456912"/>
    <x v="1305"/>
    <x v="2"/>
    <d v="2006-12-05T00:00:00"/>
    <s v="Action"/>
    <s v=" Crime"/>
    <s v=" Drama"/>
    <n v="119"/>
    <s v="South Korea"/>
    <s v="Korean"/>
    <s v="Russian"/>
    <m/>
    <x v="520"/>
    <s v="Dong-Cheol Kim, Jee-woon Kim"/>
    <s v="Byung-hun Lee, Min-a Shin, Yeong-cheol Kim, Jung-min Hwang, Roe-ha Kim, Hae-gon Kim, Eric Moon, Dal-su Oh, Gi-yeong Lee, Goo Jin, Yu-mi Jung, Tae-hee Kim, Mu-yeong Lee, Kwang-rok Oh, Domashchenko Vadym"/>
    <x v="745"/>
    <s v="Byung-hun Lee, Min-a Shin"/>
    <s v="Things go wrong for a high ranking mobster when he doesn't proceed by his boss's orders."/>
    <s v="Things go wrong for a high ranking"/>
    <n v="7.6"/>
    <n v="35227"/>
    <m/>
    <m/>
    <x v="4"/>
    <m/>
    <m/>
    <n v="10080094"/>
    <n v="86"/>
  </r>
  <r>
    <s v="tt0457297"/>
    <x v="1306"/>
    <x v="7"/>
    <s v="17/11/2006"/>
    <s v="Drama"/>
    <s v=" Sci-Fi"/>
    <s v=" Thriller"/>
    <n v="92"/>
    <s v="USA"/>
    <s v="English"/>
    <m/>
    <m/>
    <x v="870"/>
    <s v="Michael D. Weiss, John Frankenheimer"/>
    <s v="Eric Lively, Erica Durance, Dustin Milligan, Gina Holden, David Lewis, Andrew Airlie, Chris Gauthier, Susan Hogan, JR Bourne, Lindsay Maxwell, Zoran Vukelic, Jerry Wasserman, John Mann, Tom Bulmer, Veena Sood"/>
    <x v="746"/>
    <s v="Eric Lively, Erica Durance"/>
    <s v="Nick Larson discovers a supernatural way to alter his life and travel back in time to key moments in his life by looking at photographs."/>
    <s v="Nick Larson discovers a supernatural"/>
    <n v="4.5"/>
    <n v="34025"/>
    <m/>
    <m/>
    <x v="4"/>
    <m/>
    <m/>
    <n v="966458"/>
    <n v="125"/>
  </r>
  <r>
    <s v="tt0415978"/>
    <x v="1307"/>
    <x v="2"/>
    <d v="2005-09-12T00:00:00"/>
    <s v="Comedy"/>
    <s v=" Drama"/>
    <m/>
    <n v="91"/>
    <s v="USA, UK"/>
    <s v="English"/>
    <m/>
    <m/>
    <x v="871"/>
    <s v="Miranda July"/>
    <s v="John Hawkes, Miranda July, Miles Thompson, Brandon Ratcliff, Carlie Westerman, Hector Elias, Brad William Henke, Natasha Slayton, Najarra Townsend, Tracy Wright, JoNell Kennedy, Ellen Geer, Colette Kilroy, James Kayten, Amy French"/>
    <x v="747"/>
    <s v="John Hawkes, Miranda July"/>
    <s v="A lonely shoe salesman and an eccentric performance artist struggle to connect in this unique take on contemporary life."/>
    <s v="A lonely shoe salesman and an"/>
    <n v="7.3"/>
    <n v="34614"/>
    <n v="2650394.2652329798"/>
    <n v="2000000"/>
    <x v="1044"/>
    <n v="3885134"/>
    <n v="10618589.94172045"/>
    <n v="8012838"/>
    <n v="255"/>
  </r>
  <r>
    <s v="tt0416044"/>
    <x v="1308"/>
    <x v="8"/>
    <d v="2008-09-05T00:00:00"/>
    <s v="Action"/>
    <s v=" Biography"/>
    <s v=" Drama"/>
    <n v="126"/>
    <s v="Russia, Germany, Kazakhstan, China"/>
    <s v="Mongolian"/>
    <s v="Mandarin"/>
    <m/>
    <x v="872"/>
    <s v="Arif Aliev, Sergei Bodrov"/>
    <s v="Tadanobu Asano, Honglei Sun, Khulan Chuluun, Aliya, Baasanjav Mijid, Amadu Mamadakov, He Qi, Ben Hon Sun, Ji Ri Mu Tu, You Er, Huntun Batu, Deng Ba Te Er, Bao Di, Su Ya La Su Rong, Sai Xing Ga"/>
    <x v="383"/>
    <s v="Tadanobu Asano, Honglei Sun"/>
    <s v="The story recounts the early life of Genghis Khan who was a slave before going on to conquer half the world in 1206."/>
    <s v="The story recounts the early life"/>
    <n v="7.2"/>
    <n v="44062"/>
    <n v="22468183.001996759"/>
    <n v="18000000"/>
    <x v="1045"/>
    <n v="5705761"/>
    <n v="3834513133729660.5"/>
    <n v="26527510"/>
    <n v="181"/>
  </r>
  <r>
    <s v="tt0416185"/>
    <x v="1309"/>
    <x v="8"/>
    <s v="24/08/2007"/>
    <s v="Drama"/>
    <s v=" Sport"/>
    <m/>
    <n v="112"/>
    <s v="USA"/>
    <s v="English"/>
    <m/>
    <m/>
    <x v="192"/>
    <s v="Michael Bortman, Allison Burnett"/>
    <s v="Samuel L. Jackson, Josh Hartnett, Kathryn Morris, Dakota Goyo, Alan Alda, Rachel Nichols, Teri Hatcher, Kristen Shaw, Nick Sandow, David Paymer, Harry Lennix, Peter Coyote, Ryan McDonald, Chris Ippolito, Jameson Trenholm"/>
    <x v="63"/>
    <s v="Samuel L. Jackson, Josh Hartnett"/>
    <s v="Up-and-coming sports reporter rescues a homeless man (&quot;Champ&quot;)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
    <s v="Up-and-coming sports reporter"/>
    <n v="6.7"/>
    <n v="20004"/>
    <n v="16227021.056997659"/>
    <n v="13000000"/>
    <x v="1046"/>
    <n v="3172573"/>
    <n v="468859270252277.69"/>
    <n v="3243611"/>
    <n v="64"/>
  </r>
  <r>
    <s v="tt0416212"/>
    <x v="1310"/>
    <x v="6"/>
    <s v="17/04/2009"/>
    <s v="Drama"/>
    <m/>
    <m/>
    <n v="114"/>
    <s v="USA"/>
    <s v="English"/>
    <m/>
    <m/>
    <x v="170"/>
    <s v="Gina Prince-Bythewood, Sue Monk Kidd"/>
    <s v="Dakota Fanning, Queen Latifah, Jennifer Hudson, Alicia Keys, Sophie Okonedo, Paul Bettany, Hilarie Burton, Tristan Mack Wilds, Nate Parker, Shondrella Avery, Renee Ford Clark, Sharon Conley, Nicky Buggs, Jasmine Burke, Emma Sage Bowman"/>
    <x v="498"/>
    <s v="Dakota Fanning, Queen Latifah"/>
    <s v="In 1964, a teenage girl in search of the truth about her mother runs away to a small town in South Carolina and finds a family of independent women who can connect her to her past."/>
    <s v="In 1964, a teenage girl in search"/>
    <n v="7.3"/>
    <n v="23935"/>
    <n v="13222858.018699229"/>
    <n v="11000000"/>
    <x v="1047"/>
    <n v="37770162"/>
    <n v="48025945.632002346"/>
    <n v="39952437"/>
    <n v="144"/>
  </r>
  <r>
    <s v="tt0416236"/>
    <x v="1311"/>
    <x v="6"/>
    <s v="21/03/2008"/>
    <s v="Action"/>
    <s v=" Adventure"/>
    <s v=" Drama"/>
    <n v="96"/>
    <s v="USA"/>
    <s v="English"/>
    <m/>
    <m/>
    <x v="158"/>
    <s v="Karey Kirkpatrick, David Berenbaum"/>
    <s v="Freddie Highmore, Mary-Louise Parker, Nick Nolte, Sarah Bolger, Andrew McCarthy, Joan Plowright, David Strathairn, Seth Rogen, Martin Short, Jordy Benattar, Tod Fennell, Mariah Inger, Jeremy Lavalley, Lise Durocher-Viens, Tyler Patrick Jones"/>
    <x v="549"/>
    <s v="Freddie Highmore, Mary-Louise Parker"/>
    <s v="Upon moving into the run-down Spiderwick Estate with their mother, twin brothers Jared and Simon Grace, along with their sister Mallory, find themselves pulled into an alternate world full of faeries and other creatures."/>
    <s v="Upon moving into the run-down"/>
    <n v="6.5"/>
    <n v="86673"/>
    <n v="108187020.15299369"/>
    <n v="90000000"/>
    <x v="1048"/>
    <n v="71195053"/>
    <n v="197345538.61858407"/>
    <n v="164170327"/>
    <n v="145"/>
  </r>
  <r>
    <s v="tt0416315"/>
    <x v="1312"/>
    <x v="2"/>
    <s v="18/11/2005"/>
    <s v="Horror"/>
    <s v=" Thriller"/>
    <m/>
    <n v="99"/>
    <s v="Australia"/>
    <s v="English"/>
    <s v="Swedish"/>
    <m/>
    <x v="873"/>
    <s v="Greg McLean"/>
    <s v="John Jarratt, Cassandra Magrath, Kestie Morassi, Nathan Phillips, Gordon Poole, Guy O'Donnell, Phil Stevenson, Geoff Revell, Andy McPhee, Aaron Sterns, Michael Moody, Andrew Reimer, Vicki Reimer, Isabella Reimer, David Rock"/>
    <x v="748"/>
    <s v="John Jarratt, Cassandra Magrath"/>
    <s v="Three backpackers stranded in the Australian outback are plunged in a hellish nightmare of insufferable torture by a sadistic psychopathic local."/>
    <s v="Three backpackers stranded in"/>
    <n v="6.2"/>
    <n v="66639"/>
    <n v="1325197.1326164899"/>
    <n v="1000000"/>
    <x v="1049"/>
    <n v="16188180"/>
    <n v="40766572.921290398"/>
    <n v="30762648"/>
    <n v="731"/>
  </r>
  <r>
    <s v="tt0416320"/>
    <x v="1313"/>
    <x v="2"/>
    <d v="2006-02-01T00:00:00"/>
    <s v="Drama"/>
    <s v=" Romance"/>
    <s v=" Thriller"/>
    <n v="124"/>
    <s v="UK, USA, Ireland, Luxembourg, France"/>
    <s v="English"/>
    <m/>
    <m/>
    <x v="165"/>
    <s v="Woody Allen"/>
    <s v="Jonathan Rhys Meyers, Alexander Armstrong, Paul Kaye, Matthew Goode, Brian Cox, Penelope Wilton, Emily Mortimer, Janis Kelly, Alan Oke, Mark Gatiss, Scarlett Johansson, Philip Mansfield, Simon Kunz, Geoffrey Streatfeild, Mary Hegarty"/>
    <x v="749"/>
    <s v="Jonathan Rhys Meyers"/>
    <s v="At a turning point in his life, a former tennis pro falls for an actress who happens to be dating his friend and soon-to-be brother-in-law."/>
    <s v="At a turning point in his life,"/>
    <n v="7.6"/>
    <n v="203006"/>
    <n v="19877956.989247348"/>
    <n v="15000000"/>
    <x v="1050"/>
    <n v="23151529"/>
    <n v="113488101.37232997"/>
    <n v="85638656"/>
    <n v="792"/>
  </r>
  <r>
    <s v="tt0416449"/>
    <x v="1314"/>
    <x v="7"/>
    <s v="23/03/2007"/>
    <s v="Action"/>
    <s v=" Drama"/>
    <m/>
    <n v="117"/>
    <s v="USA, Canada, Bulgaria"/>
    <s v="English"/>
    <m/>
    <m/>
    <x v="698"/>
    <s v="Zack Snyder, Kurt Johnstad"/>
    <s v="Gerard Butler, Lena Headey, Dominic West, David Wenham, Vincent Regan, Michael Fassbender, Tom Wisdom, Andrew Pleavin, Andrew Tiernan, Rodrigo Santoro, Giovani Cimmino, Stephen McHattie, Greg Kramer, Alex Ivanovici, Kelly Craig"/>
    <x v="203"/>
    <s v="Gerard Butler, Lena Headey"/>
    <s v="King Leonidas of Sparta and a force of 300 men fight the Persians at Thermopylae in 480 B.C."/>
    <s v="King Leonidas of Sparta and a"/>
    <n v="7.6"/>
    <n v="722519"/>
    <n v="83446006.944444299"/>
    <n v="65000000"/>
    <x v="1051"/>
    <n v="210614939"/>
    <n v="585493363.05947816"/>
    <n v="456068181"/>
    <n v="2188"/>
  </r>
  <r>
    <s v="tt0457655"/>
    <x v="1315"/>
    <x v="7"/>
    <s v="22/12/2006"/>
    <s v="Drama"/>
    <m/>
    <m/>
    <n v="120"/>
    <s v="Denmark, Sweden, UK, Norway"/>
    <s v="Danish"/>
    <s v="Swedish"/>
    <s v="English"/>
    <x v="626"/>
    <s v="Susanne Bier, Anders Thomas Jensen"/>
    <s v="Mads Mikkelsen, Neeral Mulchandani, Tanya Sharma, Swini Khara, Meenal Patel, Vallabh Gada, Hitesh Kotak, Suhita Thatte, Rolf Lassg√•rd, Dispesh Mistry, Shivam Vichare, Frederik Gullits Ernst, Kristian Gullits Ernst, Sidse Babett Knudsen, Mona Malm"/>
    <x v="548"/>
    <s v="Mads Mikkelsen, Neeral Mulchandani"/>
    <s v="A manager of an orphanage in India is sent to Copenhagen, Denmark, where he discovers a life-altering family secret."/>
    <s v="A manager of an orphanage in India"/>
    <n v="7.7"/>
    <n v="31335"/>
    <m/>
    <m/>
    <x v="4"/>
    <n v="1534584"/>
    <m/>
    <n v="11632723"/>
    <n v="112"/>
  </r>
  <r>
    <s v="tt0416508"/>
    <x v="1316"/>
    <x v="8"/>
    <d v="2007-12-10T00:00:00"/>
    <s v="Biography"/>
    <s v=" Drama"/>
    <s v=" Romance"/>
    <n v="120"/>
    <s v="UK, Ireland"/>
    <s v="English"/>
    <m/>
    <m/>
    <x v="792"/>
    <s v="Jane Austen, Kevin Hood"/>
    <s v="Anne Hathaway, James McAvoy, Julie Walters, James Cromwell, Maggie Smith, Anna Maxwell Martin, Lucy Cohu, Laurence Fox, Ian Richardson, Joe Anderson, Leo Bill, Jessica Ashworth, Eleanor Methven, Michael James Ford, Tom Vaughan-Lawlor"/>
    <x v="185"/>
    <s v="Anne Hathaway, James McAvoy"/>
    <s v="A biographical portrait of a pre-fame Jane Austen and her romance with a young Irishman."/>
    <s v="A biographical portrait of a pre-fame"/>
    <n v="7.1"/>
    <n v="57292"/>
    <n v="20595834.41849703"/>
    <n v="16500000"/>
    <x v="1052"/>
    <n v="18670946"/>
    <n v="5407245022924881"/>
    <n v="37407812"/>
    <n v="160"/>
  </r>
  <r>
    <s v="tt0417001"/>
    <x v="1317"/>
    <x v="2"/>
    <s v="21/10/2005"/>
    <s v="Comedy"/>
    <s v=" Romance"/>
    <m/>
    <n v="98"/>
    <s v="USA"/>
    <s v="English"/>
    <s v="Armenian"/>
    <m/>
    <x v="874"/>
    <s v="Claire Cook, Gary David Goldberg"/>
    <s v="Diane Lane, John Cusack, Elizabeth Perkins, Christopher Plummer, Dermot Mulroney, Stockard Channing, Ali Hillis, Brad William Henke, Julie Gonzalo, Glenn Howerton, Ben Shenkman, Jordana Spiro, Kirk Trutner, Victor Webster, Michael Spound"/>
    <x v="283"/>
    <s v="Diane Lane, John Cusack"/>
    <s v="A thirty-something preschool teacher looks to the personals for a change of pace and a relationship, with hilarious results."/>
    <s v="A thirty-something preschool teacher"/>
    <n v="5.9"/>
    <n v="30272"/>
    <n v="39755913.978494696"/>
    <n v="30000000"/>
    <x v="1053"/>
    <n v="43894863"/>
    <n v="77168243.331899792"/>
    <n v="58231520"/>
    <n v="270"/>
  </r>
  <r>
    <s v="tt0417148"/>
    <x v="1318"/>
    <x v="7"/>
    <s v="29/09/2006"/>
    <s v="Action"/>
    <s v=" Adventure"/>
    <s v=" Crime"/>
    <n v="105"/>
    <s v="USA, Germany"/>
    <s v="English"/>
    <m/>
    <m/>
    <x v="526"/>
    <s v="John Heffernan, Sebastian Gutierrez"/>
    <s v="Samuel L. Jackson, Julianna Margulies, Nathan Phillips, Rachel Blanchard, Flex Alexander, Kenan Thompson, Keith Dallas, Lin Shaye, Bruce James, Sunny Mabrey, Casey Dubois, Daniel Hogarth, Gerard Plunkett, Terry Chen, Elsa Pataky"/>
    <x v="63"/>
    <s v="Samuel L. Jackson, Julianna Margulies"/>
    <s v="An F.B.I. Agent takes on a plane full of deadly venomous snakes, deliberately released to kill a witness being flown from Honolulu to Los Angeles to testify against a mob boss."/>
    <s v="An F.B.I. Agent takes on a plane"/>
    <n v="5.4"/>
    <n v="130298"/>
    <n v="42364895.833333261"/>
    <n v="33000000"/>
    <x v="1054"/>
    <n v="34020814"/>
    <n v="79622914.01465264"/>
    <n v="62022014"/>
    <n v="1061"/>
  </r>
  <r>
    <s v="tt0458364"/>
    <x v="1319"/>
    <x v="7"/>
    <d v="2007-11-05T00:00:00"/>
    <s v="Comedy"/>
    <s v=" Romance"/>
    <m/>
    <n v="99"/>
    <s v="USA"/>
    <s v="English"/>
    <s v="Spanish"/>
    <m/>
    <x v="875"/>
    <s v="David Guion, Michael Handelman"/>
    <s v="Zach Braff, Amanda Peet, Jason Bateman, Charles Grodin, Mia Farrow, Lucian Maisel, Donal Logue, Amy Poehler, Fred Armisen, Bob Stephenson, Yaffit Hallely, Josh Charles, Marin Hinkle, Yul Vazquez, Michael Lawson"/>
    <x v="519"/>
    <s v="Zach Braff, Amanda Peet"/>
    <s v="A slacker is forced to work for his father-in-law after his pregnant wife steps away from her high-paying job."/>
    <s v="A slacker is forced to work for"/>
    <n v="5.5"/>
    <n v="16681"/>
    <m/>
    <m/>
    <x v="4"/>
    <n v="3093394"/>
    <m/>
    <n v="5178640"/>
    <n v="55"/>
  </r>
  <r>
    <s v="tt0458367"/>
    <x v="1320"/>
    <x v="7"/>
    <d v="2006-08-09T00:00:00"/>
    <s v="Drama"/>
    <s v=" Sci-Fi"/>
    <s v=" Thriller"/>
    <n v="96"/>
    <s v="USA"/>
    <s v="English"/>
    <m/>
    <m/>
    <x v="876"/>
    <s v="Chris Gorak"/>
    <s v="Mary McCormack, Rory Cochrane, Tony Perez, Scotty Noyd Jr., Jon Huertas, Max Kasch, David Richards, Nina Barry, Ed Martin, Jenny O'Hara, Will McCormack, Hector Luis Bustamante, Soledad St. Hilaire, Alejandra Flores, Nigel Gibbs"/>
    <x v="750"/>
    <s v="Mary McCormack, Rory Cochrane"/>
    <s v="A dirty bomb goes off in Los Angeles, jamming freeways and spreading a toxic cloud."/>
    <s v="A dirty bomb goes off in Los Angeles,"/>
    <n v="6.1"/>
    <n v="12948"/>
    <m/>
    <m/>
    <x v="4"/>
    <n v="65018"/>
    <m/>
    <n v="2123040"/>
    <n v="110"/>
  </r>
  <r>
    <s v="tt0417217"/>
    <x v="1321"/>
    <x v="2"/>
    <s v="24/04/2006"/>
    <s v="Crime"/>
    <s v=" Drama"/>
    <s v=" Sport"/>
    <n v="122"/>
    <s v="USA"/>
    <s v="English"/>
    <m/>
    <m/>
    <x v="269"/>
    <s v="Dan Gilroy"/>
    <s v="Al Pacino, Matthew McConaughey, Rene Russo, Armand Assante, Jeremy Piven, Jaime King, Kevin Chapman, Ralph Garman, Gedde Watanabe, Carly Pope, Charles Carroll, Gerard Plunkett, Craig Veroni, James Kirk, Chrislyn Austin"/>
    <x v="64"/>
    <s v="Al Pacino, Matthew McConaughey"/>
    <s v="After suffering a career-ending knee injury, a former college football star aligns himself with one of the most renowned touts in the sports-gambling business."/>
    <s v="After suffering a career-ending"/>
    <n v="6.3"/>
    <n v="42787"/>
    <n v="46381899.641577147"/>
    <n v="35000000"/>
    <x v="1055"/>
    <n v="22991379"/>
    <n v="40453642.195591472"/>
    <n v="30526509"/>
    <n v="148"/>
  </r>
  <r>
    <s v="tt0417433"/>
    <x v="1322"/>
    <x v="7"/>
    <d v="2006-02-06T00:00:00"/>
    <s v="Drama"/>
    <s v=" Romance"/>
    <s v=" Sport"/>
    <n v="108"/>
    <s v="USA"/>
    <s v="English"/>
    <m/>
    <m/>
    <x v="877"/>
    <s v="David Collard"/>
    <s v="James Franco, Macka Foley, Jim Parrack, Donnie Wahlberg, Brian Goodman, Billy Finnigan, Jordana Brewster, Katie Hein, Jimmy Lin, Charles Napier, Heather Henderson, Vicellous Shannon, Roger Fan, McCaleb Burnett, Wilmer Calderon"/>
    <x v="478"/>
    <s v="James Franco, Macka Foley"/>
    <s v="Set against the backdrop of boxing at the Naval Academy, centers on a young man from the wrong side of the tracks whose dream of attending Annapolis becomes a reality."/>
    <s v="Set against the backdrop of boxing"/>
    <n v="5.9"/>
    <n v="20132"/>
    <n v="33378402.77777772"/>
    <n v="26000000"/>
    <x v="1056"/>
    <n v="17127992"/>
    <n v="22462371.014444407"/>
    <n v="17496992"/>
    <n v="149"/>
  </r>
  <r>
    <s v="tt0417658"/>
    <x v="1323"/>
    <x v="2"/>
    <s v="27/01/2006"/>
    <s v="Comedy"/>
    <s v=" Drama"/>
    <s v=" Romance"/>
    <n v="94"/>
    <s v="Norway, USA, Germany, France, Italy"/>
    <s v="English"/>
    <m/>
    <m/>
    <x v="878"/>
    <s v="Charles Bukowski, Bent Hamer"/>
    <s v="Matt Dillon, Lili Taylor, Didier Flamand, Fisher Stevens, Marisa Tomei, Adrienne Shelly, Karen Young, Thomas Lyons, Dean Brewington, James Cada, James Michael Detmar, Kurt Schweickhardt, Dee Noah, James Noah, Michael Egan"/>
    <x v="164"/>
    <s v="Matt Dillon, Lili Taylor"/>
    <s v="This drama centers on Hank Chinaski, the fictional alter-ego of &quot;Factotum&quot; author Charles Bukowski, who wanders around Los Angeles, CA trying to live off jobs which don't interfere with his primary interest, which is writing. Along the way, he fends off the distractions offered by women, drinking and gambling."/>
    <s v="This drama centers on Hank Chinaski,"/>
    <n v="6.6"/>
    <n v="13730"/>
    <n v="1325197.1326164899"/>
    <n v="1000000"/>
    <x v="1057"/>
    <n v="808221"/>
    <n v="3588749.1272759927"/>
    <n v="2708087"/>
    <n v="84"/>
  </r>
  <r>
    <s v="tt0460740"/>
    <x v="1324"/>
    <x v="7"/>
    <d v="2008-09-05T00:00:00"/>
    <s v="Comedy"/>
    <s v=" Drama"/>
    <s v=" Romance"/>
    <n v="102"/>
    <s v="UK"/>
    <s v="English"/>
    <s v="Spanish"/>
    <m/>
    <x v="879"/>
    <s v="Sean Ellis"/>
    <s v="Michelle Ryan, Sean Biggerstaff, Erica Ellis, Jay Bowen, Shaun Evans, Kenneth Fahy, Stan Ellis, Katie Ball, Emilia Fox, Stuart Goodwin, Celesta Hodge, Nia Roberts, Michael Dixon, Michael Lambourne, Hatti Riemer"/>
    <x v="751"/>
    <s v="Michelle Ryan, Sean Biggerstaff"/>
    <s v="After a painful breakup, Ben develops insomnia. To kill time, he starts working the late night shift at the local supermarket, where his artistic imagination runs wild."/>
    <s v="After a painful breakup, Ben develops"/>
    <n v="7.2"/>
    <n v="81978"/>
    <m/>
    <m/>
    <x v="4"/>
    <n v="25343"/>
    <m/>
    <n v="2294291"/>
    <n v="183"/>
  </r>
  <r>
    <s v="tt0460745"/>
    <x v="1325"/>
    <x v="6"/>
    <s v="16/10/2008"/>
    <s v="Comedy"/>
    <s v=" Drama"/>
    <s v=" Romance"/>
    <n v="87"/>
    <s v="USA"/>
    <s v="English"/>
    <m/>
    <m/>
    <x v="880"/>
    <s v="Daniel Taplitz"/>
    <s v="Ryan Reynolds, Emily Mortimer, Stuart Townsend, Sarah Chalke, Mike Erwin, Constance Zimmer, Matreya Fedor, Elisabeth Harnois, Chris William Martin, Jovanna Burke, Christopher Jacot, Alessandro Juliani, Lisa Calder, Ty Olsson, Jocelyne Loewen"/>
    <x v="381"/>
    <s v="Ryan Reynolds, Emily Mortimer"/>
    <s v="The story of an obsessively organized efficiency expert whose life unravels in unexpected ways when fate forces him to explore the serendipitous nature of love and forgiveness."/>
    <s v="The story of an obsessively organized"/>
    <n v="6.7"/>
    <n v="31317"/>
    <m/>
    <m/>
    <x v="4"/>
    <n v="240476"/>
    <m/>
    <n v="338440"/>
    <n v="64"/>
  </r>
  <r>
    <s v="tt0417741"/>
    <x v="1326"/>
    <x v="10"/>
    <s v="15/07/2009"/>
    <s v="Action"/>
    <s v=" Adventure"/>
    <s v=" Family"/>
    <n v="153"/>
    <s v="UK, USA"/>
    <s v="English"/>
    <m/>
    <m/>
    <x v="749"/>
    <s v="Steve Kloves, J.K. Rowling"/>
    <s v="Daniel Radcliffe, Michael Gambon, Dave Legeno, Elarica Johnson, Jim Broadbent, Geraldine Somerville, Bonnie Wright, Julie Walters, Rupert Grint, Emma Watson, Helena Bonham Carter, Helen McCrory, Timothy Spall, Alan Rickman, Oliver Phelps"/>
    <x v="404"/>
    <s v="Daniel Radcliffe, Michael Gambon"/>
    <s v="Harry Potter begins his sixth year at Hogwarts, he discovers an old book marked as &quot;the property of the Half-Blood Prince&quot; and begins to learn more about Lord Voldemort's dark past."/>
    <s v="Harry Potter begins his sixth"/>
    <n v="7.6"/>
    <n v="458080"/>
    <n v="301592499.19594252"/>
    <n v="250000000"/>
    <x v="1058"/>
    <n v="302305431"/>
    <n v="1127242217.4861479"/>
    <n v="934408366"/>
    <n v="1068"/>
  </r>
  <r>
    <s v="tt0418279"/>
    <x v="1327"/>
    <x v="8"/>
    <s v="28/06/2007"/>
    <s v="Action"/>
    <s v=" Adventure"/>
    <s v=" Sci-Fi"/>
    <n v="144"/>
    <s v="USA"/>
    <s v="English"/>
    <s v="Spanish"/>
    <m/>
    <x v="95"/>
    <s v="Roberto Orci, Alex Kurtzman"/>
    <s v="Shia LaBeouf, Megan Fox, Josh Duhamel, Tyrese Gibson, Rachael Taylor, Anthony Anderson, Jon Voight, John Turturro, Michael O'Neill, Kevin Dunn, Julie White, Amaury Nolasco, Zack Ward, Luis Echagarruga, Patrick Mulderrig"/>
    <x v="752"/>
    <s v="Shia LaBeouf, Megan Fox"/>
    <s v="An ancient struggle between two Cybertronian races, the heroic Autobots and the evil Decepticons, comes to Earth, with a clue to the ultimate power held by a teenager."/>
    <s v="An ancient struggle between two"/>
    <n v="7"/>
    <n v="589274"/>
    <n v="187234858.34997299"/>
    <n v="150000000"/>
    <x v="1059"/>
    <n v="319246193"/>
    <n v="1.0258752037211138E+17"/>
    <n v="709709780"/>
    <n v="1876"/>
  </r>
  <r>
    <s v="tt0460792"/>
    <x v="1328"/>
    <x v="7"/>
    <s v="20/07/2007"/>
    <s v="Comedy"/>
    <s v=" Drama"/>
    <m/>
    <n v="116"/>
    <s v="UK, USA"/>
    <s v="English"/>
    <s v="Spanish"/>
    <m/>
    <x v="428"/>
    <s v="Eric Schlosser, Richard Linklater"/>
    <s v="Wilmer Valderrama, Catalina Sandino Moreno, Ana Claudia Talanc√≥n, Juan Carlos Serr√°n, Armando Hern√°ndez, Greg Kinnear, Frank Ertl, Michael D. Conway, Mitch Baker, Ellar Coltrane, Dakota Edwards, Dana Wheeler-Nicholson, Luis Guzm√°n, Bobby Cannavale, Francisco Rosales"/>
    <x v="753"/>
    <s v="Wilmer Valderrama, Catalina Sandino Moreno"/>
    <s v="An ensemble piece examining the health risks involved in the fast food industry and its environmental and social consequences as well."/>
    <s v="An ensemble piece examining the"/>
    <n v="6.3"/>
    <n v="23137"/>
    <m/>
    <m/>
    <x v="4"/>
    <n v="1005539"/>
    <m/>
    <n v="2209322"/>
    <n v="171"/>
  </r>
  <r>
    <s v="tt0460810"/>
    <x v="1329"/>
    <x v="6"/>
    <d v="2009-10-04T00:00:00"/>
    <s v="Adventure"/>
    <s v=" Comedy"/>
    <s v=" Drama"/>
    <n v="90"/>
    <s v="USA"/>
    <s v="English"/>
    <m/>
    <m/>
    <x v="881"/>
    <s v="Sean McGinly"/>
    <s v="John Malkovich, Colin Hanks, Emily Blunt, Ricky Jay, Steve Zahn, Tom Hanks, Griffin Dunne, Debra Monk, Adam Scott, Patrick Fischler, Wallace Langham, Jonathan Ames, Jacquie Barnbrook, Paul Darricarrere, Terry Scannell"/>
    <x v="135"/>
    <s v="John Malkovich, Colin Hanks"/>
    <s v="A young man, much to the chagrin of his father, becomes the new assistant to an illusionist in decline."/>
    <s v="A young man, much to the chagrin"/>
    <n v="6.4"/>
    <n v="13403"/>
    <m/>
    <m/>
    <x v="4"/>
    <n v="750587"/>
    <m/>
    <n v="900689"/>
    <n v="49"/>
  </r>
  <r>
    <s v="tt0460829"/>
    <x v="1330"/>
    <x v="7"/>
    <d v="2007-09-02T00:00:00"/>
    <s v="Drama"/>
    <s v=" Fantasy"/>
    <s v=" Mystery"/>
    <n v="180"/>
    <s v="France, Poland, USA"/>
    <s v="English"/>
    <s v="Polish"/>
    <m/>
    <x v="84"/>
    <s v="David Lynch"/>
    <s v="Karolina Gruszka, Krzysztof Majchrzak, Grace Zabriskie, Laura Dern, Jan Hencz, Ian Abercrombie, Karen Baird, Bellina Logan, Peter J. Lucas, Amanda Foreman, Jeremy Irons, Justin Theroux, Harry Dean Stanton, Cameron Daddo, Jerry Stahl"/>
    <x v="754"/>
    <s v="Karolina Gruszka, Krzysztof Majchrzak"/>
    <s v="As an actress begins to adopt the persona of her character in a film, her world becomes nightmarish and surreal."/>
    <s v="As an actress begins to adopt"/>
    <n v="6.9"/>
    <n v="52480"/>
    <m/>
    <m/>
    <x v="4"/>
    <n v="861355"/>
    <m/>
    <n v="4044781"/>
    <n v="374"/>
  </r>
  <r>
    <s v="tt0460890"/>
    <x v="1331"/>
    <x v="19"/>
    <d v="2017-11-08T00:00:00"/>
    <s v="Drama"/>
    <m/>
    <m/>
    <n v="89"/>
    <s v="USA"/>
    <s v="English"/>
    <m/>
    <m/>
    <x v="882"/>
    <s v="Allan Loeb"/>
    <s v="Callum Turner, Jeff Bridges, Kate Beckinsale, Pierce Brosnan, Cynthia Nixon, Kiersey Clemons, Tate Donovan, Wallace Shawn, Anh Duong, Debi Mazar, Ben Hollandsworth, John Bolger, Bill Camp, Richard Bekins, Ryan Speakman"/>
    <x v="755"/>
    <s v="Callum Turner, Jeff Bridges"/>
    <s v="Adrift in New York City, a recent college graduate's life is upended by his father's mistress."/>
    <s v="Adrift in New York City, a recent"/>
    <n v="6.3"/>
    <n v="10875"/>
    <m/>
    <m/>
    <x v="4"/>
    <n v="624332"/>
    <m/>
    <n v="2550321"/>
    <n v="60"/>
  </r>
  <r>
    <s v="tt0460989"/>
    <x v="1332"/>
    <x v="7"/>
    <d v="2006-10-11T00:00:00"/>
    <s v="Drama"/>
    <s v=" War"/>
    <m/>
    <n v="127"/>
    <s v="Ireland, UK, Germany, Italy, Spain, France, Belgium, Switzerland, Netherlands"/>
    <s v="English"/>
    <s v="Irish"/>
    <s v="Latin"/>
    <x v="336"/>
    <s v="Paul Laverty"/>
    <s v="Cillian Murphy, P√°draic Delaney, Liam Cunningham, Orla Fitzgerald, Mary O'Riordan, Mary Murphy, Laurence Barry, Damien Kearney, Frank Bourke, Myles Horgan, Martin Lucey, Aidan O'Hare, Shane Casey, John Crean, M√°irt√≠n de C√≥g√°in"/>
    <x v="594"/>
    <s v="Cillian Murphy, P√°draic Delaney"/>
    <s v="Against the backdrop of the Irish War of Independence, two brothers fight a guerrilla war against British forces."/>
    <s v="Against the backdrop of the Irish"/>
    <n v="7.5"/>
    <n v="45523"/>
    <m/>
    <m/>
    <x v="4"/>
    <n v="1836089"/>
    <m/>
    <n v="22903165"/>
    <n v="235"/>
  </r>
  <r>
    <s v="tt0461703"/>
    <x v="1333"/>
    <x v="7"/>
    <d v="2007-10-08T00:00:00"/>
    <s v="Action"/>
    <s v=" Fantasy"/>
    <s v=" Horror"/>
    <n v="110"/>
    <s v="Canada, USA, Germany"/>
    <s v="English"/>
    <m/>
    <m/>
    <x v="202"/>
    <s v="James DeMonaco, Todd Harthan"/>
    <s v="Jason Behr, Elias Koteas, Rhona Mitra, Natassia Malthe, Kim Coates, Sarah Carter, Tom Jackson, Matthew Knight, Rogue Johnston, Barbara Gordon, Shawn Roberts, Lyriq Bent, Christine Brubaker, Roman Podhora, Wayne Ward"/>
    <x v="637"/>
    <s v="Jason Behr, Elias Koteas"/>
    <s v="A 12 year old boy and his mother become the targets of two warring werewolf packs, each with different intentions and motives."/>
    <s v="A 12 year old boy and his mother"/>
    <n v="4.5999999999999996"/>
    <n v="12868"/>
    <m/>
    <m/>
    <x v="4"/>
    <n v="1018965"/>
    <m/>
    <n v="3269736"/>
    <n v="133"/>
  </r>
  <r>
    <s v="tt0418647"/>
    <x v="1334"/>
    <x v="2"/>
    <s v="22/09/2006"/>
    <s v="Drama"/>
    <s v=" Family"/>
    <s v=" Sport"/>
    <n v="106"/>
    <s v="USA"/>
    <s v="English"/>
    <m/>
    <m/>
    <x v="883"/>
    <s v="John Gatins"/>
    <s v="Kurt Russell, Dakota Fanning, Kris Kristofferson, Elisabeth Shue, David Morse, Freddy Rodr√≠guez, Luis Guzm√°n, Oded Fehr, Ken Howard, Holmes Osborne, Antonio Badrani, John Moyer, Kayren Butler, Tommy Barnes, Frank Hoyt Taylor"/>
    <x v="221"/>
    <s v="Kurt Russell, Dakota Fanning"/>
    <s v="Cale Crane catalyzes the rescue and rehabilitation of Sonador, a race horse with a broken leg."/>
    <s v="Cale Crane catalyzes the rescue"/>
    <n v="6.8"/>
    <n v="11944"/>
    <n v="42406308.243727677"/>
    <n v="32000000"/>
    <x v="1060"/>
    <n v="32751093"/>
    <n v="51340432.158996515"/>
    <n v="38741732"/>
    <n v="112"/>
  </r>
  <r>
    <s v="tt0461936"/>
    <x v="1335"/>
    <x v="7"/>
    <s v="20/10/2006"/>
    <s v="Action"/>
    <s v=" Crime"/>
    <s v=" Thriller"/>
    <n v="171"/>
    <s v="India"/>
    <s v="Hindi"/>
    <m/>
    <m/>
    <x v="241"/>
    <s v="Salim Khan, Javed Akhtar"/>
    <s v="Shah Rukh Khan, Priyanka Chopra, Arjun Rampal, Isha Koppikar, Boman Irani, Om Puri, Pavan Malhotra, Rajesh Khattar, Tanay Chheda, Kareena Kapoor, Chunky Pandey, Diwakar Pundir, Sandrine Verrier Seth, Sidhart Jyoti, Shamsher Sidhu"/>
    <x v="390"/>
    <s v="Shah Rukh Khan, Priyanka Chopra"/>
    <s v="Vijay is recruited by a police officer to masquerade as his lookalike Don, the leader of an international gang of smugglers. Things go wrong when the officer is killed and Vijay is left to fend for himself."/>
    <s v="Vijay is recruited by a police"/>
    <n v="7.2"/>
    <n v="33662"/>
    <m/>
    <m/>
    <x v="4"/>
    <n v="2223961"/>
    <m/>
    <n v="19640129"/>
    <n v="177"/>
  </r>
  <r>
    <s v="tt0418689"/>
    <x v="1336"/>
    <x v="7"/>
    <d v="2006-10-11T00:00:00"/>
    <s v="Action"/>
    <s v=" Adventure"/>
    <s v=" Drama"/>
    <n v="135"/>
    <s v="USA"/>
    <s v="English"/>
    <m/>
    <m/>
    <x v="136"/>
    <s v="William Broyles Jr., Paul Haggis"/>
    <s v="Ryan Phillippe, Jesse Bradford, Adam Beach, John Benjamin Hickey, John Slattery, Barry Pepper, Jamie Bell, Paul Walker, Robert Patrick, Neal McDonough, Melanie Lynskey, Tom McCarthy, Chris Bauer, Judith Ivey, Myra Turley"/>
    <x v="162"/>
    <s v="Ryan Phillippe, Jesse Bradford"/>
    <s v="The life stories of the six men who raised the flag at the Battle of Iwo Jima, a turning point in World War II."/>
    <s v="The life stories of the six men"/>
    <n v="7"/>
    <n v="116024"/>
    <n v="115540624.99999981"/>
    <n v="90000000"/>
    <x v="1061"/>
    <n v="33602376"/>
    <n v="84601732.856840134"/>
    <n v="65900249"/>
    <n v="435"/>
  </r>
  <r>
    <s v="tt0418763"/>
    <x v="1337"/>
    <x v="2"/>
    <s v="17/02/2006"/>
    <s v="Action"/>
    <s v=" Biography"/>
    <s v=" Drama"/>
    <n v="125"/>
    <s v="USA, UK, Germany"/>
    <s v="English"/>
    <s v="Spanish"/>
    <s v="Arabic"/>
    <x v="359"/>
    <s v="William Broyles Jr., Anthony Swofford"/>
    <s v="Jake Gyllenhaal, Scott MacDonald, Peter Sarsgaard, Jamie Foxx, Ming Lo, Lucas Black, Kevin Foster, Brian Geraghty, Damion Poitier, Riad Galayini, Craig Coyne, Katherine Randolph, Rini Bell, Dendrie Taylor, James Morrison"/>
    <x v="100"/>
    <s v="Jake Gyllenhaal, Scott MacDonald"/>
    <s v="A psychological study of operations desert shield and desert storm during the gulf war; through the eyes of a U.S marine sniper who struggles to cope with the possibility his girlfriend may be cheating on him back home."/>
    <s v="A psychological study of operations"/>
    <n v="7"/>
    <n v="173187"/>
    <n v="95414193.548387274"/>
    <n v="72000000"/>
    <x v="1062"/>
    <n v="62658220"/>
    <n v="128645038.27584253"/>
    <n v="97076152"/>
    <n v="700"/>
  </r>
  <r>
    <s v="tt0418773"/>
    <x v="1338"/>
    <x v="2"/>
    <s v="16/09/2005"/>
    <s v="Comedy"/>
    <s v=" Drama"/>
    <m/>
    <n v="106"/>
    <s v="USA"/>
    <s v="English"/>
    <m/>
    <m/>
    <x v="884"/>
    <s v="Angus MacLachlan"/>
    <s v="Embeth Davidtz, David Kuhn, Alessandro Nivola, Alicia Van Couvering, Jerry Minor, Matt Besser, Will Oldham, Frank Hoyt Taylor, Scott Wilson, Ben McKenzie, Celia Weston, Amy Adams, Bobby Tisdale, Beth Bostic, Joanne Pankow"/>
    <x v="756"/>
    <s v="Embeth Davidtz, David Kuhn"/>
    <s v="A dealer in &quot;outsider&quot; art travels from Chicago to North Carolina to meet her new in-laws, challenging the equilibrium of this middle class Southern home."/>
    <s v="A dealer in &quot;outsider&quot; art travels"/>
    <n v="6.9"/>
    <n v="21964"/>
    <n v="1325197.1326164899"/>
    <n v="1000000"/>
    <x v="1063"/>
    <n v="2678691"/>
    <n v="4504647.1987096863"/>
    <n v="3399228"/>
    <n v="206"/>
  </r>
  <r>
    <s v="tt0418819"/>
    <x v="1339"/>
    <x v="2"/>
    <s v="15/07/2005"/>
    <s v="Horror"/>
    <s v=" Sci-Fi"/>
    <s v=" Thriller"/>
    <n v="93"/>
    <s v="France, Canada, USA"/>
    <s v="English"/>
    <s v="Spanish"/>
    <s v="Italian"/>
    <x v="885"/>
    <s v="George A. Romero"/>
    <s v="Simon Baker, John Leguizamo, Dennis Hopper, Asia Argento, Robert Joy, Eugene Clark, Joanne Boland, Tony Nappo, Jennifer Baxter, Boyd Banks, Jasmin Geljo, Maxwell McCabe-Lokos, Tony Munch, Shawn Roberts, Pedro Miguel Arce"/>
    <x v="757"/>
    <s v="Simon Baker, John Leguizamo"/>
    <s v="The living dead have taken over the world, and the last humans live in a walled city to protect themselves as they come to grips with the situation."/>
    <s v="The living dead have taken over"/>
    <n v="6.2"/>
    <n v="90581"/>
    <n v="19877956.989247348"/>
    <n v="15000000"/>
    <x v="1064"/>
    <n v="20700082"/>
    <n v="62382506.072007284"/>
    <n v="47074133"/>
    <n v="684"/>
  </r>
  <r>
    <s v="tt0462335"/>
    <x v="1340"/>
    <x v="16"/>
    <s v="18/03/2016"/>
    <s v="Drama"/>
    <s v=" Sci-Fi"/>
    <m/>
    <n v="119"/>
    <s v="UK, Ireland, Belgium"/>
    <s v="English"/>
    <m/>
    <m/>
    <x v="886"/>
    <s v="Amy Jump, J.G. Ballard"/>
    <s v="Tom Hiddleston, Jeremy Irons, Sienna Miller, Luke Evans, Elisabeth Moss, James Purefoy, Keeley Hawes, Peter Ferdinando, Sienna Guillory, Reece Shearsmith, Enzo Cilenti, Augustus Prew, Dan Renton Skinner, Stacy Martin, Tony Way"/>
    <x v="758"/>
    <s v="Tom Hiddleston, Jeremy Irons"/>
    <s v="Life for the residents of a tower block begins to run out of control."/>
    <s v="Life for the residents of a tower"/>
    <n v="5.6"/>
    <n v="37069"/>
    <m/>
    <m/>
    <x v="4"/>
    <n v="346472"/>
    <m/>
    <n v="4289074"/>
    <n v="188"/>
  </r>
  <r>
    <s v="tt0419198"/>
    <x v="1341"/>
    <x v="2"/>
    <s v="14/10/2005"/>
    <s v="Comedy"/>
    <s v=" Drama"/>
    <s v=" Romance"/>
    <n v="114"/>
    <s v="Italy"/>
    <s v="Italian"/>
    <s v="English"/>
    <s v="Arabic"/>
    <x v="887"/>
    <s v="Roberto Benigni, Vincenzo Cerami"/>
    <s v="Roberto Benigni, Jean Reno, Nicoletta Braschi, Tom Waits, Emilia Fox, Gianfranco Varetto, Giuseppe Battiston, Lucia Poli, Chiara Pirri, Anna Pirri, Andrea Renzi, Abdelhafid Metalsi, Amid Farid, Mohmed Hedi Bahri, Franco Barbero"/>
    <x v="495"/>
    <s v="Roberto Benigni, Jean Reno"/>
    <s v="A love-struck Italian poet is stuck in Iraq at the onset of an American invasion."/>
    <s v="A love-struck Italian poet is"/>
    <n v="7.1"/>
    <n v="13299"/>
    <n v="46381899.641577147"/>
    <n v="35000000"/>
    <x v="1065"/>
    <n v="10167"/>
    <n v="33739549.475949883"/>
    <n v="25460023"/>
    <n v="42"/>
  </r>
  <r>
    <s v="tt0419294"/>
    <x v="1342"/>
    <x v="2"/>
    <d v="2006-10-02T00:00:00"/>
    <s v="Adventure"/>
    <s v=" Crime"/>
    <s v=" Drama"/>
    <n v="121"/>
    <s v="France, Mexico, USA"/>
    <s v="English"/>
    <s v="Spanish"/>
    <m/>
    <x v="888"/>
    <s v="Guillermo Arriaga"/>
    <s v="Tommy Lee Jones, Barry Pepper, Julio Cesar Cedillo, Dwight Yoakam, January Jones, Melissa Leo, Levon Helm, Mel Rodriguez, Cecilia Su√°rez, Ignacio Guadalupe, Vanessa Bauche, Irineo Alvarez, Guillermo Arriaga, Josh Berry, Rodger Boyce"/>
    <x v="14"/>
    <s v="Tommy Lee Jones, Barry Pepper"/>
    <s v="Ranch foreman Pete Perkins looks to fulfill the promise to his recently deceased best friend by burying him in his hometown in Mexico."/>
    <s v="Ranch foreman Pete Perkins looks"/>
    <n v="7.4"/>
    <n v="38364"/>
    <n v="19877956.989247348"/>
    <n v="15000000"/>
    <x v="1066"/>
    <n v="5027684"/>
    <n v="15962479.183727629"/>
    <n v="12045362"/>
    <n v="220"/>
  </r>
  <r>
    <s v="tt0419706"/>
    <x v="1343"/>
    <x v="2"/>
    <s v="17/03/2006"/>
    <s v="Action"/>
    <s v=" Horror"/>
    <s v=" Sci-Fi"/>
    <n v="105"/>
    <s v="UK, Czech Republic, Germany, USA"/>
    <s v="English"/>
    <s v="Japanese"/>
    <m/>
    <x v="80"/>
    <s v="Dave Callaham, Wesley Strick"/>
    <s v="Karl Urban, Rosamund Pike, Deobia Oparei, Ben Daniels, Razaaq Adoti, Richard Brake, Al Weaver, Dexter Fletcher, Brian Steele, Dwayne Johnson, Yao Chin, Robert Russell, Daniel York, Ian Hughes, Sara Houghton"/>
    <x v="759"/>
    <s v="Karl Urban, Rosamund Pike"/>
    <s v="Space Marines are sent to investigate strange events at a research facility on Mars but find themselves at the mercy of genetically enhanced killing machines."/>
    <s v="Space Marines are sent to investigate"/>
    <n v="5.2"/>
    <n v="105058"/>
    <n v="79511827.956989393"/>
    <n v="60000000"/>
    <x v="1067"/>
    <n v="28212337"/>
    <n v="76957005.583763584"/>
    <n v="58072119"/>
    <n v="880"/>
  </r>
  <r>
    <s v="tt0419749"/>
    <x v="1344"/>
    <x v="7"/>
    <s v="17/03/2006"/>
    <s v="Biography"/>
    <s v=" Comedy"/>
    <s v=" Crime"/>
    <n v="125"/>
    <s v="Germany, USA"/>
    <s v="English"/>
    <m/>
    <m/>
    <x v="488"/>
    <s v="Sidney Lumet, T.J. Mancini"/>
    <s v="Vin Diesel, Alex Rocco, Frank Pietrangolare, Richard DeDomenico, Jerry Grayson, Tony Ray Rossi, Vinny Vella, Paul Borghese, Frank Adonis, Nicholas A. Puccio, Frankie Perrone, Salvatore Paul Piro, Peter Dinklage, Richard Portnow, James Biberi"/>
    <x v="31"/>
    <s v="Vin Diesel, Alex Rocco"/>
    <s v="In the late 1980s, a low level gangster named Jackie DiNorscio defends himself in court in what became the longest criminal trial in American judicial history."/>
    <s v="In the late 1980s, a low level"/>
    <n v="7"/>
    <n v="32400"/>
    <n v="16689201.38888886"/>
    <n v="13000000"/>
    <x v="1068"/>
    <n v="1173643"/>
    <n v="3384874.2986458275"/>
    <n v="2636637"/>
    <n v="117"/>
  </r>
  <r>
    <s v="tt0419843"/>
    <x v="1345"/>
    <x v="8"/>
    <s v="24/08/2007"/>
    <s v="Comedy"/>
    <s v=" Drama"/>
    <s v=" Romance"/>
    <n v="97"/>
    <s v="USA"/>
    <s v="English"/>
    <m/>
    <m/>
    <x v="889"/>
    <s v="Jonathan Kasdan"/>
    <s v="Elena Anaya, Adam Brody, Kelsey Keel, Danielle Savre, Gia Mantegna, Rob Reinis, JoBeth Williams, Makenzie Vega, Kristen Stewart, Meg Ryan, Olympia Dukakis, Dustin Milligan, Graham Wardle, Elise Gatien, Krsy Fox"/>
    <x v="760"/>
    <s v="Elena Anaya, Adam Brody"/>
    <s v="A sleazy writer has a chance to redeem himself when he goes to stay with his grandmother and befriends the neighbors."/>
    <s v="A sleazy writer has a chance to"/>
    <n v="6.4"/>
    <n v="30715"/>
    <n v="12482323.889998199"/>
    <n v="10000000"/>
    <x v="1069"/>
    <n v="11052958"/>
    <n v="2538571916662845.5"/>
    <n v="17562071"/>
    <n v="84"/>
  </r>
  <r>
    <s v="tt0419887"/>
    <x v="1346"/>
    <x v="8"/>
    <s v="28/03/2008"/>
    <s v="Drama"/>
    <m/>
    <m/>
    <n v="128"/>
    <s v="USA, China, UK, Afghanistan"/>
    <s v="Dari"/>
    <s v="English"/>
    <s v="Pushto"/>
    <x v="472"/>
    <s v="David Benioff, Khaled Hosseini"/>
    <s v="Khalid Abdalla, Atossa Leoni, Shaun Toub, Sayed Jafar Masihullah Gharibzada, Zekeria Ebrahimi, Ahmad Khan Mahmoodzada, Mir Mahmood Shah Hashimi, Homayoun Ershadi, Nabi Tanha, Elham Ehsas, Bahram Ehsas, Tamim Nawabi, Mohamad Nabi Attai, Mohamad Nadir Sarwari, Mustafa Haidari"/>
    <x v="761"/>
    <s v="Khalid Abdalla, Atossa Leoni"/>
    <s v="After spending years in California, Amir returns to his homeland in Afghanistan to help his old friend Hassan, whose son is in trouble."/>
    <s v="After spending years in California,"/>
    <n v="7.6"/>
    <n v="76630"/>
    <n v="24964647.779996399"/>
    <n v="20000000"/>
    <x v="1070"/>
    <n v="15800078"/>
    <n v="1.084273555546964E+16"/>
    <n v="75011029"/>
    <n v="247"/>
  </r>
  <r>
    <s v="tt0419946"/>
    <x v="1347"/>
    <x v="7"/>
    <d v="2007-08-06T00:00:00"/>
    <s v="Action"/>
    <s v=" Comedy"/>
    <s v=" Drama"/>
    <n v="92"/>
    <s v="USA"/>
    <s v="English"/>
    <s v="Arabic"/>
    <m/>
    <x v="890"/>
    <s v="Michelle Gallagher, Michelle Gallagher"/>
    <s v="John Cena, Robert Patrick, Kelly Carlson, Anthony Ray Parker, Abigail Bianca, Jerome Ehlers, Manu Bennett, Damon Gibson, Drew Powell, Frank Carlopio, Firass Dirani, Remi Broadway, Steve Harman, Damien Bryson, Robert Coleby"/>
    <x v="762"/>
    <s v="John Cena, Robert Patrick"/>
    <s v="A group of diamond thieves on the run kidnap the wife of a recently discharged marine who goes on a chase through the South Carolinian wilderness to retrieve her."/>
    <s v="A group of diamond thieves on"/>
    <n v="4.7"/>
    <n v="32004"/>
    <n v="25675694.444444403"/>
    <n v="20000000"/>
    <x v="1071"/>
    <n v="18844784"/>
    <n v="28455868.909166619"/>
    <n v="22165608"/>
    <n v="304"/>
  </r>
  <r>
    <s v="tt0419984"/>
    <x v="1348"/>
    <x v="8"/>
    <s v="14/09/2007"/>
    <s v="Comedy"/>
    <s v=" Romance"/>
    <s v=" Sport"/>
    <n v="87"/>
    <s v="USA"/>
    <s v="English"/>
    <m/>
    <m/>
    <x v="891"/>
    <s v="Michael Carnes, Josh Gilbert"/>
    <s v="Billy Bob Thornton, Seann William Scott, Susan Sarandon, Amy Poehler, Melissa Sagemiller, Ethan Suplee, Jacob Davich, Kyley Baldridge, Alec George, Joseph Michael Sargent, M.C. Gainey, Brent Briscoe, Dave Kuhr, Lisa K. Wyatt, Kurt Fuller"/>
    <x v="253"/>
    <s v="Billy Bob Thornton, Seann William Scott"/>
    <s v="Taken aback by his mother's wedding announcement, a young man returns home in an effort to stop her from marrying his old high school gym teacher, a man who made middle school hell for generations of students."/>
    <s v="Taken aback by his mother's wedding"/>
    <n v="5.0999999999999996"/>
    <n v="34735"/>
    <n v="27461112.557996038"/>
    <n v="22000000"/>
    <x v="1072"/>
    <n v="25799486"/>
    <n v="4868857755064192"/>
    <n v="33683200"/>
    <n v="85"/>
  </r>
  <r>
    <s v="tt0420087"/>
    <x v="1349"/>
    <x v="7"/>
    <d v="2006-01-06T00:00:00"/>
    <s v="Comedy"/>
    <s v=" Drama"/>
    <s v=" Music"/>
    <n v="105"/>
    <s v="USA"/>
    <s v="English"/>
    <s v="Norwegian"/>
    <m/>
    <x v="185"/>
    <s v="Garrison Keillor, Garrison Keillor"/>
    <s v="Marylouise Burke, Woody Harrelson, L.Q. Jones, Tommy Lee Jones, Garrison Keillor, Kevin Kline, Lindsay Lohan, Virginia Madsen, John C. Reilly, Maya Rudolph, Tim Russell, Sue Scott, Meryl Streep, Lily Tomlin, Tom Keith"/>
    <x v="763"/>
    <s v="Marylouise Burke, Woody Harrelson"/>
    <s v="A look at what goes on backstage during the last broadcast of America's most celebrated radio show, where singing cowboys Dusty and Lefty, a country music siren, and a host of others hold court."/>
    <s v="A look at what goes on backstage"/>
    <n v="6.7"/>
    <n v="21686"/>
    <n v="12837847.222222202"/>
    <n v="10000000"/>
    <x v="1073"/>
    <n v="20342852"/>
    <n v="33361067.832673553"/>
    <n v="25986497"/>
    <n v="281"/>
  </r>
  <r>
    <s v="tt0420223"/>
    <x v="1350"/>
    <x v="7"/>
    <d v="2007-02-02T00:00:00"/>
    <s v="Comedy"/>
    <s v=" Drama"/>
    <s v=" Fantasy"/>
    <n v="113"/>
    <s v="USA"/>
    <s v="English"/>
    <m/>
    <m/>
    <x v="472"/>
    <s v="Zach Helm"/>
    <s v="Will Ferrell, William Dick, Guy Massey, Martha Espinoza, T.J. Jagodowski, Peter Grosz, Ricky Adams, Christian Stolte, Denise Hughes, Peggy Roeder, Tonray Ho, Tony Hale, Maggie Gyllenhaal, Danny Rhodes, Helen Young"/>
    <x v="471"/>
    <s v="Will Ferrell, William Dick"/>
    <s v="I.R.S. auditor Harold Crick suddenly finds himself the subject of narration only he can hear: narration that begins to affect his entire life, from his work, to his love-interest, to his death."/>
    <s v="I.R.S. auditor Harold Crick suddenly"/>
    <n v="7.5"/>
    <n v="215310"/>
    <n v="38513541.666666605"/>
    <n v="30000000"/>
    <x v="1074"/>
    <n v="40660952"/>
    <n v="68879189.269166544"/>
    <n v="53653224"/>
    <n v="595"/>
  </r>
  <r>
    <s v="tt0420238"/>
    <x v="1351"/>
    <x v="6"/>
    <s v="24/04/2009"/>
    <s v="Animation"/>
    <s v=" Adventure"/>
    <s v=" Comedy"/>
    <n v="93"/>
    <s v="UK, USA"/>
    <s v="English"/>
    <m/>
    <m/>
    <x v="892"/>
    <s v="Kate DiCamillo, Will McRobb"/>
    <s v="Matthew Broderick, Dustin Hoffman, Emma Watson, Tracey Ullman, Kevin Kline, William H. Macy, Stanley Tucci, Ciar√°n Hinds, Robbie Coltrane, Tony Hale, Frances Conroy, Frank Langella, Richard Jenkins, Christopher Lloyd, Charles Shaughnessy"/>
    <x v="764"/>
    <s v="Matthew Broderick, Dustin Hoffman"/>
    <s v="An unusually brave mouse helps to restore happiness to a forlorn kingdom after making friends with a gentleman rat."/>
    <s v="An unusually brave mouse helps"/>
    <n v="6.1"/>
    <n v="35382"/>
    <n v="72124680.101995796"/>
    <n v="60000000"/>
    <x v="1075"/>
    <n v="50877145"/>
    <n v="104529433.37566128"/>
    <n v="86957280"/>
    <n v="108"/>
  </r>
  <r>
    <s v="tt0463872"/>
    <x v="1352"/>
    <x v="6"/>
    <d v="2008-08-02T00:00:00"/>
    <s v="Adventure"/>
    <s v=" Comedy"/>
    <s v=" Family"/>
    <n v="116"/>
    <s v="France, Germany, Spain, Italy, Belgium"/>
    <s v="French"/>
    <s v="Portuguese"/>
    <m/>
    <x v="893"/>
    <s v="Ren√© Goscinny, Albert Uderzo"/>
    <s v="G√©rard Depardieu, Clovis Cornillac, Beno√Æt Poelvoorde, Alain Delon, Vanessa Hessler, Franck Dubosc, Jos√© Garcia, St√©phane Rousseau, Jean-Pierre Cassel, Elie Semoun, Alexandre Astier, Santiago Segura, Michael Herbig, Bouli Lanners, J√©r√¥me Le Banner"/>
    <x v="765"/>
    <s v="G√©rard Depardieu, Clovis Cornillac"/>
    <s v="Ast√©rix and Ob√©lix compete at the Olympics in order to help their friend Lovesix marry Princess Irina. Brutus also tries to win the game with his own team and get rid of his father Julius Caesar."/>
    <s v="Ast√©rix and Ob√©lix compete at"/>
    <n v="5.2"/>
    <n v="27160"/>
    <m/>
    <s v="EUR 78000000"/>
    <x v="4"/>
    <m/>
    <m/>
    <n v="131856927"/>
    <n v="38"/>
  </r>
  <r>
    <s v="tt0420294"/>
    <x v="1353"/>
    <x v="7"/>
    <s v="17/11/2006"/>
    <s v="Horror"/>
    <s v=" Thriller"/>
    <m/>
    <n v="91"/>
    <s v="USA"/>
    <s v="English"/>
    <m/>
    <m/>
    <x v="457"/>
    <s v="Sheldon Turner, Sheldon Turner"/>
    <s v="Jordana Brewster, Taylor Handley, Diora Baird, Matt Bomer, R. Lee Ermey, Andrew Bryniarski, Lee Tergesen, Terrence Evans, Kathy Lamkin, Marietta Marich, L.A. Calkins, Tim DeZarn, Allison Marich, Marcus H. Nelson, Lew Temple"/>
    <x v="766"/>
    <s v="Jordana Brewster, Taylor Handley"/>
    <s v="Before being sent to serve in Vietnam, two brothers and their girlfriends take one last road trip, but when they get into an accident, a terrifying experience will take them to a secluded house of horrors, with a chainsaw-wielding killer."/>
    <s v="Before being sent to serve in"/>
    <n v="5.8"/>
    <n v="66836"/>
    <n v="20540555.555555522"/>
    <n v="16000000"/>
    <x v="1076"/>
    <n v="39517763"/>
    <n v="66454353.577708222"/>
    <n v="51764406"/>
    <n v="394"/>
  </r>
  <r>
    <s v="tt0420332"/>
    <x v="1354"/>
    <x v="5"/>
    <d v="2004-12-11T00:00:00"/>
    <s v="Drama"/>
    <s v=" Family"/>
    <s v=" Musical"/>
    <n v="192"/>
    <s v="India"/>
    <s v="Hindi"/>
    <m/>
    <m/>
    <x v="894"/>
    <s v="Aditya Chopra, Aditya Chopra"/>
    <s v="Shah Rukh Khan, Preity Zinta, Rani Mukerji, Kiron Kher, Divya Dutta, Boman Irani, Anupam Kher, Amitabh Bachchan, Hema Malini, Manoj Bajpayee, Zohra Sehgal, S.M. Zaheer, Tom Alter, Akhilendra Mishra, Arun Bali"/>
    <x v="390"/>
    <s v="Shah Rukh Khan, Preity Zinta"/>
    <s v="Veer-Zaara is a saga of love, separation, courage and sacrifice. A love story that is an inspiration and will remain a legend forever."/>
    <s v="Veer-Zaara is a saga of love,"/>
    <n v="7.8"/>
    <n v="47905"/>
    <n v="9590667.0195870809"/>
    <n v="7000000"/>
    <x v="1077"/>
    <n v="2938532"/>
    <n v="9436149.0430439357"/>
    <n v="6887221"/>
    <n v="144"/>
  </r>
  <r>
    <s v="tt0464041"/>
    <x v="1355"/>
    <x v="6"/>
    <s v="24/10/2008"/>
    <s v="Drama"/>
    <s v=" Mystery"/>
    <s v=" Thriller"/>
    <n v="100"/>
    <s v="USA, Canada, UK"/>
    <s v="English"/>
    <m/>
    <m/>
    <x v="895"/>
    <s v="John Glenn, Evan Astrowsky"/>
    <s v="Paul Walker, Piper Perabo, Brooklynn Proulx, Bob Gunton, Lambert Wilson, Linda Cardellini, Tony Curran, Malcolm Goodwin, Ross McMillan, Aaron Hughes, Sean Skene, John Callander, Shawn Hatosy, Alex Sol, Peter Jordan"/>
    <x v="220"/>
    <s v="Paul Walker, Piper Perabo"/>
    <s v="A former criminal is drawn into a criminal endeavor and subsequently finds himself living an inexplicable new life working at a psychiatric facility."/>
    <s v="A former criminal is drawn into"/>
    <n v="6.1"/>
    <n v="16806"/>
    <m/>
    <n v="9750000"/>
    <x v="4"/>
    <m/>
    <m/>
    <n v="9162"/>
    <n v="74"/>
  </r>
  <r>
    <s v="tt0420609"/>
    <x v="1356"/>
    <x v="7"/>
    <d v="2007-12-01T00:00:00"/>
    <s v="Biography"/>
    <s v=" Crime"/>
    <s v=" Drama"/>
    <n v="110"/>
    <s v="USA"/>
    <s v="English"/>
    <m/>
    <m/>
    <x v="528"/>
    <s v="Douglas McGrath, George Plimpton"/>
    <s v="Sigourney Weaver, Toby Jones, Gwyneth Paltrow, Sandra Bullock, Isabella Rossellini, Peter Bogdanovich, Rey Arteaga, Jeff Daniels, Daniel Craig, Justin Sherburn, Andrew Halbreich, Juliet Stevenson, Michael Panes, Hope Davis, Frank G. Curcio"/>
    <x v="22"/>
    <s v="Sigourney Weaver, Toby Jones"/>
    <s v="While researching his novel &quot;In Cold Blood&quot;,"/>
    <s v="While researching his novel &quot;In"/>
    <n v="7"/>
    <n v="16112"/>
    <n v="16689201.38888886"/>
    <n v="13000000"/>
    <x v="1078"/>
    <n v="1151330"/>
    <n v="3453122.8620486055"/>
    <n v="2689799"/>
    <n v="109"/>
  </r>
  <r>
    <s v="tt0421054"/>
    <x v="1357"/>
    <x v="2"/>
    <s v="18/08/2006"/>
    <s v="Action"/>
    <s v=" Biography"/>
    <s v=" Crime"/>
    <n v="127"/>
    <s v="France, USA, UK"/>
    <s v="English"/>
    <m/>
    <m/>
    <x v="399"/>
    <s v="Richard Kelly, Richard Kelly"/>
    <s v="Keira Knightley, Mickey Rourke, Edgar Ram√≠rez, Delroy Lindo, Mo'Nique, Mena Suvari, Macy Gray, Jacqueline Bisset, Dabney Coleman, Brian Austin Green, Ian Ziering, Stanley Kamel, Peter Jacobson, T.K. Carter, Kel O'Neill"/>
    <x v="739"/>
    <s v="Keira Knightley, Mickey Rourke"/>
    <s v="A recounting of Domino Harvey's life story. The daughter of actor Laurence Harvey turned away from her career as a Ford model to become a bounty hunter."/>
    <s v="A recounting of Domino Harvey's"/>
    <n v="5.9"/>
    <n v="64123"/>
    <n v="66259856.630824499"/>
    <n v="50000000"/>
    <x v="1079"/>
    <n v="10169202"/>
    <n v="30459163.119856689"/>
    <n v="22984628"/>
    <n v="386"/>
  </r>
  <r>
    <s v="tt0421073"/>
    <x v="1358"/>
    <x v="6"/>
    <d v="2008-11-04T00:00:00"/>
    <s v="Action"/>
    <s v=" Crime"/>
    <s v=" Drama"/>
    <n v="109"/>
    <s v="USA"/>
    <s v="English"/>
    <s v="Turkish"/>
    <m/>
    <x v="896"/>
    <s v="James Ellroy, Kurt Wimmer"/>
    <s v="Keanu Reeves, Forest Whitaker, Hugh Laurie, Chris Evans, Cedric the Entertainer, Jay Mohr, Terry Crews, Naomie Harris, Common, Cle Sloan, Martha Higareda, John Corbett, Amaury Nolasco, Game, Noel Gugliemi"/>
    <x v="104"/>
    <s v="Keanu Reeves, Forest Whitaker"/>
    <s v="An undercover cop, disillusioned by the death of his wife, is implicated in the murder of an officer and must struggle to clear himself."/>
    <s v="An undercover cop, disillusioned"/>
    <n v="6.8"/>
    <n v="106070"/>
    <n v="24041560.033998597"/>
    <n v="20000000"/>
    <x v="1080"/>
    <n v="26418667"/>
    <n v="79909773.595319167"/>
    <n v="66476363"/>
    <n v="211"/>
  </r>
  <r>
    <s v="tt0421206"/>
    <x v="1359"/>
    <x v="7"/>
    <s v="15/09/2006"/>
    <s v="Biography"/>
    <s v=" Crime"/>
    <s v=" Drama"/>
    <n v="125"/>
    <s v="USA"/>
    <s v="English"/>
    <m/>
    <m/>
    <x v="897"/>
    <s v="Jeff Maguire, Jac Flanders"/>
    <s v="Dwayne Johnson, Xzibit, L. Scott Caldwell, Leon Rippy, Kevin Dunn, Jade Yorker, David V. Thomas, Setu Taase, Mo McRae, James Earl, Trever O'Brien, Brandon Mychal Smith, Jurnee Smollett, Michael J. Pagan, Jamal Mixon"/>
    <x v="352"/>
    <s v="Dwayne Johnson, Xzibit"/>
    <s v="Teenagers at a juvenile detention center, under the leadership of their counselor, gain self-esteem by playing football together."/>
    <s v="Teenagers at a juvenile detention"/>
    <n v="6.9"/>
    <n v="54361"/>
    <n v="38513541.666666605"/>
    <n v="30000000"/>
    <x v="1081"/>
    <n v="38432823"/>
    <n v="53252482.7785763"/>
    <n v="41480851"/>
    <n v="142"/>
  </r>
  <r>
    <s v="tt0421238"/>
    <x v="1360"/>
    <x v="2"/>
    <d v="2005-06-10T00:00:00"/>
    <s v="Crime"/>
    <s v=" Drama"/>
    <s v=" Western"/>
    <n v="104"/>
    <s v="Australia, UK"/>
    <s v="English"/>
    <s v="Aboriginal"/>
    <m/>
    <x v="898"/>
    <s v="Nick Cave"/>
    <s v="Richard Wilson, Noah Taylor, Jeremy Madrona, Jae Mamuyac, Guy Pearce, Mick Roughan, Shane Watt, Ray Winstone, Robert Morgan, David Gulpilil, Bryan Probets, Oliver Ackland, Danny Huston, David Vallon, Daniel Parker"/>
    <x v="767"/>
    <s v="Richard Wilson, Noah Taylor"/>
    <s v="A lawman apprehends a notorious outlaw and gives him nine days to kill his older brother, or else they'll execute his younger brother."/>
    <s v="A lawman apprehends a notorious"/>
    <n v="7.3"/>
    <n v="49578"/>
    <n v="2650394.2652329798"/>
    <n v="2000000"/>
    <x v="1082"/>
    <n v="1903434"/>
    <n v="6690513.4870609445"/>
    <n v="5048693"/>
    <n v="257"/>
  </r>
  <r>
    <s v="tt0421239"/>
    <x v="1361"/>
    <x v="2"/>
    <s v="21/10/2005"/>
    <s v="Thriller"/>
    <m/>
    <m/>
    <n v="85"/>
    <s v="USA"/>
    <s v="English"/>
    <s v="Russian"/>
    <m/>
    <x v="31"/>
    <s v="Carl Ellsworth, Carl Ellsworth"/>
    <s v="Rachel McAdams, Cillian Murphy, Brian Cox, Laura Johnson, Max Kasch, Jayma Mays, Angela Paton, Suzie Plakson, Jack Scalia, Terry Press, Robert Pine, Carl Gilliard, Mary Kathleen Gordon, Loren Lester, Philip Pavel"/>
    <x v="768"/>
    <s v="Rachel McAdams, Cillian Murphy"/>
    <s v="A woman is kidnapped by a stranger on a routine flight. Threatened by the potential murder of her father, she is pulled into a plot to assist her captor in offing a politician."/>
    <s v="A woman is kidnapped by a stranger"/>
    <n v="6.4"/>
    <n v="111273"/>
    <n v="34455125.448028736"/>
    <n v="26000000"/>
    <x v="1083"/>
    <n v="57891803"/>
    <n v="127561091.95602174"/>
    <n v="96258201"/>
    <n v="706"/>
  </r>
  <r>
    <s v="tt0465203"/>
    <x v="1362"/>
    <x v="7"/>
    <s v="24/04/2007"/>
    <s v="Horror"/>
    <s v=" Thriller"/>
    <m/>
    <n v="77"/>
    <s v="France, Romania"/>
    <s v="French"/>
    <s v="Romanian"/>
    <m/>
    <x v="848"/>
    <s v="David Moreau, Xavier Palud"/>
    <s v="Olivia Bonamy, Micha√´l Cohen, Adriana Mocca, Maria Roman, Camelia Maxim, Alexandru Boghiu, Emanuel Stefanuc, Horia Ioan, Stefan Cornic, George Iulian"/>
    <x v="769"/>
    <s v="Olivia Bonamy, Micha√´l Cohen"/>
    <s v="Lucas and Clementine live peacefully in their isolated country house, but one night they wake up to strange noise... they're not alone... and a group of hooded assailants begin to terrorize them throughout the night."/>
    <s v="Lucas and Clementine live peacefully"/>
    <n v="6.4"/>
    <n v="28613"/>
    <m/>
    <m/>
    <x v="4"/>
    <n v="50057"/>
    <m/>
    <n v="5822116"/>
    <n v="162"/>
  </r>
  <r>
    <s v="tt0421715"/>
    <x v="1363"/>
    <x v="6"/>
    <s v="13/02/2009"/>
    <s v="Drama"/>
    <s v=" Fantasy"/>
    <s v=" Romance"/>
    <n v="166"/>
    <s v="USA"/>
    <s v="English"/>
    <s v="Russian"/>
    <s v="French"/>
    <x v="365"/>
    <s v="Eric Roth, Eric Roth"/>
    <s v="Cate Blanchett, Brad Pitt, Julia Ormond, Faune Chambers Watkins, Elias Koteas, Donna Duplantier, Jacob Tolano, Earl Maddox, Ed Metzger, Jason Flemyng, Danny Vinson, David Jensen, Joeanna Sayler, Taraji P. Henson, Mahershala Ali"/>
    <x v="204"/>
    <s v="Cate Blanchett, Brad Pitt"/>
    <s v="Tells the story of Benjamin Button, a man who starts aging backwards with consequences."/>
    <s v="Tells the story of Benjamin Button,"/>
    <n v="7.8"/>
    <n v="575714"/>
    <n v="180311700.2549895"/>
    <n v="150000000"/>
    <x v="1084"/>
    <n v="127509326"/>
    <n v="403661141.96014923"/>
    <n v="335802786"/>
    <n v="952"/>
  </r>
  <r>
    <s v="tt0465430"/>
    <x v="1364"/>
    <x v="6"/>
    <s v="14/03/2008"/>
    <s v="Comedy"/>
    <s v=" Crime"/>
    <s v=" Horror"/>
    <n v="92"/>
    <s v="UK"/>
    <s v="English"/>
    <m/>
    <m/>
    <x v="899"/>
    <s v="Paul Andrew Williams"/>
    <s v="Andy Serkis, Reece Shearsmith, Jennifer Ellison, Steven O'Donnell, James Bierman, Cat Meacher, Danny Nussbaum, Logan Wong, Jonathan Chan-Pensley, Simon Schatzberger, Doug Bradley, Dave Legeno, Katy Murphy, Georgia Groome, Eden Watson"/>
    <x v="770"/>
    <s v="Andy Serkis, Reece Shearsmith"/>
    <s v="In a remote part of the countryside, a bungled kidnapping turns into a living nightmare for four central characters when they cross paths with a psychopathic farmer and all hell breaks ..."/>
    <s v="In a remote part of the countryside,"/>
    <n v="6.1"/>
    <n v="11785"/>
    <m/>
    <s v="GBP 2500000"/>
    <x v="4"/>
    <m/>
    <m/>
    <n v="1626080"/>
    <n v="94"/>
  </r>
  <r>
    <s v="tt0421729"/>
    <x v="1365"/>
    <x v="7"/>
    <d v="2006-12-05T00:00:00"/>
    <s v="Comedy"/>
    <s v=" Crime"/>
    <m/>
    <n v="99"/>
    <s v="USA"/>
    <s v="English"/>
    <m/>
    <m/>
    <x v="596"/>
    <s v="Don Rhymer, Darryl Quarles"/>
    <s v="Martin Lawrence, Nia Long, Emily Procter, Zachary Levi, Mark Moses, Kat Dennings, Chlo√´ Grace Moretz, Marisol Nichols, Josh Flitter, Dan Lauria, Jascha Washington, Jeanene Fox, Preston Shores, Trevor Shores, Sarah Brown"/>
    <x v="60"/>
    <s v="Martin Lawrence, Nia Long"/>
    <s v="An FBI agent reprises his disguise as a corpulent old lady and takes a job as a nanny in a crime suspect's house."/>
    <s v="An FBI agent reprises his disguise"/>
    <n v="4.7"/>
    <n v="39973"/>
    <n v="51351388.888888806"/>
    <n v="40000000"/>
    <x v="1085"/>
    <n v="70165972"/>
    <n v="181685015.17545107"/>
    <n v="141522961"/>
    <n v="85"/>
  </r>
  <r>
    <s v="tt0421994"/>
    <x v="1366"/>
    <x v="2"/>
    <s v="30/06/2006"/>
    <s v="Comedy"/>
    <s v=" Drama"/>
    <s v=" Romance"/>
    <n v="90"/>
    <s v="UK, Germany"/>
    <s v="English"/>
    <m/>
    <m/>
    <x v="900"/>
    <s v="Ol Parker"/>
    <s v="Piper Perabo, Lena Headey, Matthew Goode, Celia Imrie, Anthony Head, Darren Boyd, Sue Johnston, Boo Jackson, Sharon Horgan, Eva Birthistle, Vinette Robinson, Ben Miles, John Thompson, Mona Hammond, Rick Warden"/>
    <x v="161"/>
    <s v="Piper Perabo, Lena Headey"/>
    <s v="A newlywed bride becomes infatuated with another woman who questions her sexual orientation, promoting a stir among the bride's family and friends."/>
    <s v="A newlywed bride becomes infatuated"/>
    <n v="6.8"/>
    <n v="29277"/>
    <n v="10469057.34767027"/>
    <n v="7900000"/>
    <x v="1086"/>
    <n v="672243"/>
    <n v="3492298.6295698993"/>
    <n v="2635305"/>
    <n v="162"/>
  </r>
  <r>
    <s v="tt0422093"/>
    <x v="1367"/>
    <x v="2"/>
    <s v="25/02/2005"/>
    <s v="Comedy"/>
    <s v=" Drama"/>
    <s v=" Romance"/>
    <n v="116"/>
    <s v="USA"/>
    <s v="English"/>
    <m/>
    <m/>
    <x v="901"/>
    <s v="Tyler Perry, Tyler Perry"/>
    <s v="Kimberly Elise, Steve Harris, Tyler Perry, Shemar Moore, Lisa Marcos, Tamara Taylor, Cicely Tyson, Terrell Carter, Carol Mitchell-Leon, Avery Knight, Vickie Eng, Tiffany Evans, Gary Anthony Sturgis, Bart Hansard, Chandra Currelley-Young"/>
    <x v="771"/>
    <s v="Kimberly Elise, Steve Harris"/>
    <s v="A couple's seemingly solid marriage begins to crumble when the wife discovers that her husband intends to divorce her."/>
    <s v="A couple's seemingly solid marriage"/>
    <n v="5.8"/>
    <n v="13413"/>
    <n v="7288584.2293906948"/>
    <n v="5500000"/>
    <x v="1087"/>
    <n v="50633099"/>
    <n v="67124154.176308364"/>
    <n v="50652203"/>
    <n v="209"/>
  </r>
  <r>
    <s v="tt0422295"/>
    <x v="1368"/>
    <x v="7"/>
    <s v="20/10/2006"/>
    <s v="Biography"/>
    <s v=" Drama"/>
    <s v=" Romance"/>
    <n v="122"/>
    <s v="USA"/>
    <s v="English"/>
    <m/>
    <m/>
    <x v="426"/>
    <s v="Erin Cressida Wilson, Patricia Bosworth"/>
    <s v="Nicole Kidman, Robert Downey Jr., Ty Burrell, Harris Yulin, Jane Alexander, Emmy Clarke, Genevieve McCarthy, Boris McGiver, Marceline Hugot, Mary Duffy, Emily Bergl, Lynn-Marie Stetson, Gwendolyn Bucci, Christina Rouner, Matt Servitto"/>
    <x v="132"/>
    <s v="Nicole Kidman, Robert Downey Jr."/>
    <s v="Turning her back on her wealthy, established family, Diane Arbus falls in love with Lionel Sweeney, an enigmatic mentor who introduces Arbus to the marginalized people who help her become one of the most revered photographers of the twentieth century."/>
    <s v="Turning her back on her wealthy,"/>
    <n v="6.5"/>
    <n v="15068"/>
    <n v="21567583.333333299"/>
    <n v="16800000"/>
    <x v="1088"/>
    <n v="223202"/>
    <n v="2969030.7514236062"/>
    <n v="2312717"/>
    <n v="100"/>
  </r>
  <r>
    <s v="tt0422401"/>
    <x v="1369"/>
    <x v="7"/>
    <d v="2010-02-04T00:00:00"/>
    <s v="Comedy"/>
    <s v=" Horror"/>
    <s v=" Thriller"/>
    <n v="93"/>
    <s v="USA"/>
    <s v="English"/>
    <m/>
    <m/>
    <x v="902"/>
    <s v="Adam Green"/>
    <s v="Joel David Moore, Amara Zaragoza, Deon Richmond, Kane Hodder, Mercedes McNab, Parry Shen, Joel Murray, Joleigh Fiore, Richard Riehle, Patrika Darbo, Robert Englund, Joshua Leonard, Tony Todd, John Carl Buechler, Rileah Vanderbilt"/>
    <x v="772"/>
    <s v="Joel David Moore, Amara Zaragoza"/>
    <s v="When a group of tourists in a New Orleans haunted swamp tour find themselves stranded in the wilderness, their evening of fun and spooks turns into a horrific nightmare."/>
    <s v="When a group of tourists in a"/>
    <n v="5.7"/>
    <n v="28336"/>
    <n v="1925677.08333333"/>
    <n v="1500000"/>
    <x v="1089"/>
    <n v="175281"/>
    <n v="267733.30381944397"/>
    <n v="208550"/>
    <n v="252"/>
  </r>
  <r>
    <s v="tt0422720"/>
    <x v="1370"/>
    <x v="7"/>
    <s v="17/11/2006"/>
    <s v="Biography"/>
    <s v=" Drama"/>
    <s v=" History"/>
    <n v="123"/>
    <s v="USA, France, Japan"/>
    <s v="English"/>
    <s v="Latin"/>
    <s v="French"/>
    <x v="617"/>
    <s v="Sofia Coppola"/>
    <s v="Kirsten Dunst, Jason Schwartzman, Judy Davis, Rip Torn, Rose Byrne, Asia Argento, Molly Shannon, Shirley Henderson, Danny Huston, Marianne Faithfull, Mary Nighy, Sebastian Armesto, Jamie Dornan, Aurore Cl√©ment, Guillaume Gallienne"/>
    <x v="146"/>
    <s v="Kirsten Dunst, Jason Schwartzman"/>
    <s v="The retelling of France's iconic but ill-fated queen, Marie Antoinette. From her betrothal and marriage to Louis XVI at 15 to her reign as queen at 19 and to the end of her reign as queen, and ultimately the fall of Versailles."/>
    <s v="The retelling of France's iconic"/>
    <n v="6.4"/>
    <n v="98715"/>
    <n v="51351388.888888806"/>
    <n v="40000000"/>
    <x v="1090"/>
    <n v="15962471"/>
    <n v="78204556.558923483"/>
    <n v="60917189"/>
    <n v="671"/>
  </r>
  <r>
    <s v="tt0422774"/>
    <x v="1371"/>
    <x v="8"/>
    <d v="2007-03-08T00:00:00"/>
    <s v="Comedy"/>
    <s v=" Family"/>
    <s v=" Fantasy"/>
    <n v="92"/>
    <s v="Canada, USA"/>
    <s v="English"/>
    <m/>
    <m/>
    <x v="164"/>
    <s v="Hank Nelken, Hank Nelken"/>
    <s v="Ice Cube, Nia Long, John C. McGinley, Aleisha Allen, Philip Bolden, Jonathan Katz, Linda Kash, Alexander Kalugin, Dan Joffre, Pedro Miguel Arce, Tahj Mowry, Jacob Vargas, Brenda Prieur, Hayes MacArthur, Colin Strange"/>
    <x v="153"/>
    <s v="Ice Cube, Nia Long, John C. McGinley"/>
    <s v="Newlyweds Nick and Suzanne decide to move to the suburbs to provide a better life for their two kids. But their idea of a dream home is disturbed by a contractor with a bizarre approach to business."/>
    <s v="Newlyweds Nick and Suzanne decide"/>
    <n v="4.2"/>
    <n v="19346"/>
    <n v="34950506.891994961"/>
    <n v="28000000"/>
    <x v="1091"/>
    <n v="49662533"/>
    <n v="8439910628592752"/>
    <n v="58388068"/>
    <n v="65"/>
  </r>
  <r>
    <s v="tt0423169"/>
    <x v="1372"/>
    <x v="7"/>
    <d v="2007-09-02T00:00:00"/>
    <s v="Drama"/>
    <m/>
    <m/>
    <n v="96"/>
    <s v="USA"/>
    <s v="English"/>
    <m/>
    <m/>
    <x v="903"/>
    <s v="Laurie Collyer"/>
    <s v="Maggie Gyllenhaal, Michelle Hurst, Sandra Rodr√≠guez, Anna Simpson, Giancarlo Esposito, Caroline Clay, Rio Hackford, Brad William Henke, Bridget Barkan, Ryan Simpkins, Stephen Peabody, Danny Trejo, Sam Bottoms, Kate Burton, Michael Dillon"/>
    <x v="773"/>
    <s v="Maggie Gyllenhaal, Michelle Hurst"/>
    <s v="Sherry tries to integrate again into society and become a good mother."/>
    <s v="Sherry tries to integrate again"/>
    <n v="6.6"/>
    <n v="11341"/>
    <n v="2567569.4444444403"/>
    <n v="2000000"/>
    <x v="1092"/>
    <n v="199176"/>
    <n v="799548.82770833198"/>
    <n v="622806"/>
    <n v="82"/>
  </r>
  <r>
    <s v="tt0423294"/>
    <x v="1373"/>
    <x v="8"/>
    <d v="2007-05-10T00:00:00"/>
    <s v="Animation"/>
    <s v=" Comedy"/>
    <s v=" Family"/>
    <n v="85"/>
    <s v="USA"/>
    <s v="English"/>
    <m/>
    <m/>
    <x v="904"/>
    <s v="Don Rhymer, Ash Brannon"/>
    <s v="Shia LaBeouf, Jeff Bridges, Zooey Deschanel, Jon Heder, James Woods, Diedrich Bader, Mario Cantone, Kelly Slater, Rob Machado, Sal Masekela, Ash Brannon, Chris Buck, Brian Posehn, Dana Belben, Reed Buck"/>
    <x v="752"/>
    <s v="Shia LaBeouf, Jeff Bridges"/>
    <s v="A behind-the-scenes look at the annual Penguin World Surfing Championship, and its newest participant, up-and-comer Cody Maverick."/>
    <s v="A behind-the-scenes look at the"/>
    <n v="6.7"/>
    <n v="67541"/>
    <n v="124823238.89998199"/>
    <n v="100000000"/>
    <x v="1093"/>
    <n v="58867694"/>
    <n v="2.1972205566992208E+16"/>
    <n v="152005713"/>
    <n v="130"/>
  </r>
  <r>
    <s v="tt0466460"/>
    <x v="1374"/>
    <x v="7"/>
    <s v="22/09/2006"/>
    <s v="Comedy"/>
    <s v=" Crime"/>
    <s v=" Drama"/>
    <n v="135"/>
    <s v="India"/>
    <s v="Hindi"/>
    <m/>
    <m/>
    <x v="905"/>
    <s v="Jaideep Sahni"/>
    <s v="Anupam Kher, Boman Irani, Parvin Dabas, Tara Sharma, Navin Nischol, Kiran Juneja, Ranvir Shorey, Vinod Nagpal, Vinay Pathak, Nitish Pandey, Rajendra Sethi, Rajesh Sharma, Roopam Bajwa, Anusha Lal, Irfan Mir Sarkh Noor"/>
    <x v="774"/>
    <s v="Anupam Kher, Boman Irani"/>
    <s v="A Delhi based retired middle class man tries half-heartedly to get his land back from a swindling property dealer with the help of his sons and their friends."/>
    <s v="A Delhi based retired middle class"/>
    <n v="8.3000000000000007"/>
    <n v="21879"/>
    <m/>
    <m/>
    <x v="4"/>
    <n v="26472"/>
    <m/>
    <n v="40194"/>
    <n v="50"/>
  </r>
  <r>
    <s v="tt0423866"/>
    <x v="1375"/>
    <x v="5"/>
    <d v="2004-03-12T00:00:00"/>
    <s v="Crime"/>
    <s v=" Drama"/>
    <s v=" Romance"/>
    <n v="88"/>
    <s v="South Korea, Japan"/>
    <s v="Korean"/>
    <m/>
    <m/>
    <x v="355"/>
    <s v="Ki-duk Kim"/>
    <s v="Seung-Yun Lee, Hee Jae, Hyuk-ho Kwon, Jeong-ho Choi, Ju-seok Lee, Mi-suk Lee, Sung-hyuk Moon, Ji-a Park, Jae-yong Jang, Dah-hae Lee, Han Kim, Se-jin Park, Dong-jin Park, Jong-su Lee, Ui-soo Lee"/>
    <x v="775"/>
    <s v="Seung-Yun Lee, Hee Jae"/>
    <s v="A transient young man breaks into empty homes to partake of the vacationing residents' lives for a few days."/>
    <s v="A transient young man breaks into"/>
    <n v="8"/>
    <n v="48839"/>
    <n v="1370095.2885124399"/>
    <n v="1000000"/>
    <x v="1094"/>
    <n v="241914"/>
    <n v="4663745.44799894"/>
    <n v="3403957"/>
    <n v="137"/>
  </r>
  <r>
    <s v="tt0466839"/>
    <x v="1376"/>
    <x v="8"/>
    <d v="2008-11-01T00:00:00"/>
    <s v="Comedy"/>
    <s v=" Drama"/>
    <s v=" Romance"/>
    <n v="97"/>
    <s v="USA"/>
    <s v="English"/>
    <m/>
    <m/>
    <x v="223"/>
    <s v="Amy Heckerling"/>
    <s v="Michelle Pfeiffer, Paul Rudd, Saoirse Ronan, Stacey Dash, Fred Willard, Jon Lovitz, Sarah Alexander, Tracey Ullman, Yasmin Paige, Rory Copus, O-T Fagbenle, Jayden Berry-Garvey, Iddo Goldberg, Noah Lee Margetts, Jonathan Ryland"/>
    <x v="59"/>
    <s v="Michelle Pfeiffer, Paul Rudd"/>
    <s v="A mother falls for a younger man while her daughter falls in love for the first time. Mother Nature messes with their fates."/>
    <s v="A mother falls for a younger man"/>
    <n v="6"/>
    <n v="16843"/>
    <m/>
    <n v="24000000"/>
    <x v="4"/>
    <m/>
    <m/>
    <n v="9576495"/>
    <n v="59"/>
  </r>
  <r>
    <s v="tt0423977"/>
    <x v="1377"/>
    <x v="8"/>
    <s v="30/05/2008"/>
    <s v="Comedy"/>
    <s v=" Drama"/>
    <s v=" Romance"/>
    <n v="97"/>
    <s v="USA, Canada"/>
    <s v="English"/>
    <m/>
    <m/>
    <x v="906"/>
    <s v="Gustin Nash"/>
    <s v="Anton Yelchin, Robert Downey Jr., Hope Davis, Kat Dennings, Tyler Hilton, Mark Rendall, Dylan Taylor, Megan Park, Jake Epstein, Jonathan Malen, Derek McGrath, Stephen Young, Ishan Dav√©, David Lawrence Brown, Eric Fink"/>
    <x v="776"/>
    <s v="Anton Yelchin, Robert Downey Jr."/>
    <s v="A rich kid becomes the self-appointed psychiatrist to the student body of his new high school."/>
    <s v="A rich kid becomes the self-appointed"/>
    <n v="7"/>
    <n v="62347"/>
    <n v="14978788.667997839"/>
    <n v="12000000"/>
    <x v="1095"/>
    <n v="3951699"/>
    <n v="759600612140585.12"/>
    <n v="5254986"/>
    <n v="130"/>
  </r>
  <r>
    <s v="tt0424095"/>
    <x v="1378"/>
    <x v="7"/>
    <s v="22/12/2006"/>
    <s v="Animation"/>
    <s v=" Adventure"/>
    <s v=" Comedy"/>
    <n v="85"/>
    <s v="UK, USA"/>
    <s v="English"/>
    <m/>
    <m/>
    <x v="907"/>
    <s v="Dick Clement, Ian La Frenais"/>
    <s v="Hugh Jackman, Kate Winslet, Ian McKellen, Jean Reno, Bill Nighy, Andy Serkis, Shane Richie, Kathy Burke, David Suchet, Miriam Margolyes, Rachel Rawlinson, Susan Duerden, Miles Richardson, John Motson, Douglas Weston"/>
    <x v="13"/>
    <s v="Hugh Jackman, Kate Winslet"/>
    <s v="The story of an uptown rat that gets flushed down the toilet from his penthouse apartment, ending in the sewers of London, where he has to learn a whole new and different way of life."/>
    <s v="The story of an uptown rat that"/>
    <n v="6.6"/>
    <n v="110469"/>
    <n v="191283923.61111078"/>
    <n v="149000000"/>
    <x v="1096"/>
    <n v="64665672"/>
    <n v="228875135.27923572"/>
    <n v="178281554"/>
    <n v="144"/>
  </r>
  <r>
    <s v="tt0424136"/>
    <x v="1379"/>
    <x v="2"/>
    <s v="28/04/2006"/>
    <s v="Drama"/>
    <s v=" Thriller"/>
    <m/>
    <n v="104"/>
    <s v="USA"/>
    <s v="English"/>
    <m/>
    <m/>
    <x v="799"/>
    <s v="Brian Nelson"/>
    <s v="Patrick Wilson, Ellen Page, Sandra Oh, Odessa Rae, G.J. Echternkamp"/>
    <x v="777"/>
    <s v="Patrick Wilson, Ellen Page"/>
    <s v="A teenager meets a man in order to expose him under the suspicion that he abducts underage girls."/>
    <s v="A teenager meets a man in order"/>
    <n v="7.1"/>
    <n v="151976"/>
    <n v="1258937.2759856654"/>
    <n v="950000"/>
    <x v="1097"/>
    <n v="1024640"/>
    <n v="9305811.2314337101"/>
    <n v="7022209"/>
    <n v="733"/>
  </r>
  <r>
    <s v="tt0467110"/>
    <x v="1380"/>
    <x v="8"/>
    <s v="16/05/2008"/>
    <s v="Action"/>
    <s v=" Adventure"/>
    <s v=" Comedy"/>
    <n v="84"/>
    <s v="USA"/>
    <s v="English"/>
    <m/>
    <m/>
    <x v="759"/>
    <s v="Adam Rifkin, Joe Piscatella"/>
    <s v="Jason Lee, Peter Dinklage, Jim Belushi, Patrick Warburton, Alex Neuberger, Taylor Momsen, John Slattery, Amy Adams, Brad Garrett, Samantha Bee, Timothy Crowe, Larry Vigus, Mario Mariani, Bates Wilder, Alexander 'Alex' Garde"/>
    <x v="325"/>
    <s v="Jason Lee, Peter Dinklage"/>
    <s v="A Beagle must use his newly-bestowed superpowers to defend Capitol City from mad scientist Simon Barsinister."/>
    <s v="A Beagle must use his newly-bestowed"/>
    <n v="4.7"/>
    <n v="19301"/>
    <m/>
    <m/>
    <x v="4"/>
    <n v="43760605"/>
    <m/>
    <n v="65270477"/>
    <n v="103"/>
  </r>
  <r>
    <s v="tt0424205"/>
    <x v="1381"/>
    <x v="2"/>
    <s v="20/01/2006"/>
    <s v="Drama"/>
    <s v=" History"/>
    <s v=" Music"/>
    <n v="116"/>
    <s v="France, Germany, UK, Belgium, Romania, Norway, Japan, USA"/>
    <s v="French"/>
    <s v="German"/>
    <s v="English"/>
    <x v="908"/>
    <s v="Christian Carion"/>
    <s v="Diane Kruger, Natalie Dessay, Benno F√ºrmann, Rolando Villaz√≥n, Guillaume Canet, Gary Lewis, Dany Boon, Daniel Br√ºhl, Lucas Belvaux, Alex Ferns, Steven Robertson, Frank Witter, Bernard Le Coq, Ian Richardson, Thomas Schmauser"/>
    <x v="778"/>
    <s v="Diane Kruger, Natalie Dessay"/>
    <s v="In December 1914, an unofficial Christmas truce on the Western Front allows soldiers from opposing sides of the First World War to gain insight into each other's way of life."/>
    <s v="In December 1914, an unofficial"/>
    <n v="7.7"/>
    <n v="27139"/>
    <n v="29154336.917562779"/>
    <n v="22000000"/>
    <x v="1098"/>
    <n v="1054361"/>
    <n v="23468121.427060977"/>
    <n v="17709155"/>
    <n v="154"/>
  </r>
  <r>
    <s v="tt0424345"/>
    <x v="1382"/>
    <x v="7"/>
    <s v="29/09/2006"/>
    <s v="Comedy"/>
    <m/>
    <m/>
    <n v="97"/>
    <s v="USA"/>
    <s v="English"/>
    <m/>
    <m/>
    <x v="374"/>
    <s v="Kevin Smith"/>
    <s v="Brian O'Halloran, Jeff Anderson, Jason Mewes, Kevin Smith, Jake Richardson, Ethan Suplee, Rachel Larratt, Shannon Larratt, Jennifer Schwalbach Smith, Ben Affleck, Sarah Ault, Lalida Sujjavasin, Trevor Fehrman, Gail Stanley, Bruce Macintosh"/>
    <x v="779"/>
    <s v="Brian O'Halloran, Jeff Anderson"/>
    <s v="A calamity at Dante and Randal's shops sends them looking for new horizons - but they ultimately settle at the fast food empire Mooby's."/>
    <s v="A calamity at Dante and Randal's"/>
    <n v="7.3"/>
    <n v="128887"/>
    <n v="6418923.6111111008"/>
    <n v="5000000"/>
    <x v="1099"/>
    <n v="24148068"/>
    <n v="34644437.892430499"/>
    <n v="26986174"/>
    <n v="480"/>
  </r>
  <r>
    <s v="tt0424774"/>
    <x v="1383"/>
    <x v="2"/>
    <s v="14/10/2005"/>
    <s v="Action"/>
    <s v=" Adventure"/>
    <s v=" Comedy"/>
    <n v="93"/>
    <s v="USA"/>
    <s v="English"/>
    <m/>
    <m/>
    <x v="249"/>
    <s v="Robert Rodriguez, Marcel Rodriguez"/>
    <s v="Taylor Lautner, Taylor Dooley, Cayden Boyd, George Lopez, David Arquette, Kristin Davis, Jacob Davich, Sasha Pieterse, Rico Torres, Marc Musso, Shane Graham, Tiger Darrow, Rocket Rodriguez, Racer Rodriguez, Rebel Rodriguez"/>
    <x v="780"/>
    <s v="Taylor Lautner, Taylor Dooley"/>
    <s v="A young boy is recruited by his imaginary friends Sharkboy and Lavagirl to help save their planet."/>
    <s v="A young boy is recruited by his"/>
    <n v="3.5"/>
    <n v="30917"/>
    <n v="66259856.630824499"/>
    <n v="50000000"/>
    <x v="1100"/>
    <n v="39177684"/>
    <n v="95404459.975448206"/>
    <n v="71992655"/>
    <n v="220"/>
  </r>
  <r>
    <s v="tt0424908"/>
    <x v="1384"/>
    <x v="7"/>
    <s v="15/06/2007"/>
    <s v="Biography"/>
    <s v=" Drama"/>
    <s v=" Music"/>
    <n v="104"/>
    <s v="USA, Germany, Hungary"/>
    <s v="English"/>
    <m/>
    <m/>
    <x v="909"/>
    <s v="Stephen J. Rivele, Christopher Wilkinson"/>
    <s v="Diane Kruger, Ralph Riach, Matyelok Gibbs, Ed Harris, Bill Stewart, Angus Barnett, Viktoria Dihen, Phyllida Law, Matthew Goode, G√°bor Bohus, Joe Anderson, David Kennedy, Nicholas Jones, L√°szl√≥ √Åron, M√°rta Hainfart"/>
    <x v="778"/>
    <s v="Diane Kruger, Ralph Riach"/>
    <s v="A fictionalized account of the last year of Beethoven's life."/>
    <s v="A fictionalized account of the"/>
    <n v="6.8"/>
    <n v="12853"/>
    <n v="14121631.94444442"/>
    <n v="11000000"/>
    <x v="1101"/>
    <n v="384029"/>
    <n v="7948868.9186805421"/>
    <n v="6191746"/>
    <n v="97"/>
  </r>
  <r>
    <s v="tt0424993"/>
    <x v="1385"/>
    <x v="7"/>
    <d v="2006-06-10T00:00:00"/>
    <s v="Comedy"/>
    <s v=" Romance"/>
    <m/>
    <n v="103"/>
    <s v="USA"/>
    <s v="English"/>
    <m/>
    <m/>
    <x v="910"/>
    <s v="Don Calame, Chris Conroy"/>
    <s v="Dane Cook, Jessica Simpson, Dax Shepard, Andy Dick, Tim Bagley, Brian George, Efren Ramirez, Marcello Thedford, Danny Woodburn, Harland Williams, Sean Whalen, Barbara Dodd, Victor Izay, Marc Mouchet, Kathleen Arc"/>
    <x v="781"/>
    <s v="Dane Cook, Jessica Simpson"/>
    <s v="A slacker competes with a repeat winner for the &quot;Employee of the Month&quot; title at work, in order to gain the affections of a new female employee."/>
    <s v="A slacker competes with a repeat"/>
    <n v="5.5"/>
    <n v="44008"/>
    <n v="15405416.66666664"/>
    <n v="12000000"/>
    <x v="1102"/>
    <n v="28444855"/>
    <n v="49291445.89659714"/>
    <n v="38395414"/>
    <n v="165"/>
  </r>
  <r>
    <s v="tt0425061"/>
    <x v="1386"/>
    <x v="6"/>
    <d v="2008-09-07T00:00:00"/>
    <s v="Action"/>
    <s v=" Adventure"/>
    <s v=" Comedy"/>
    <n v="110"/>
    <s v="USA"/>
    <s v="English"/>
    <s v="Russian"/>
    <s v="Punjabi"/>
    <x v="40"/>
    <s v="Tom J. Astle, Matt Ember"/>
    <s v="Steve Carell, Anne Hathaway, Dwayne Johnson, Alan Arkin, Terence Stamp, Terry Crews, David Koechner, James Caan, Bill Murray, Patrick Warburton, Masi Oka, Nate Torrence, Ken Davitian, David S. Lee, Dalip Singh"/>
    <x v="724"/>
    <s v="Steve Carell, Anne Hathaway"/>
    <s v="Maxwell Smart, a highly intellectual but bumbling spy working for the CONTROL agency, is tasked with preventing a terrorist attack from rival spy agency KAOS."/>
    <s v="Maxwell Smart, a highly intellectual"/>
    <n v="6.5"/>
    <n v="200748"/>
    <n v="96166240.13599439"/>
    <n v="80000000"/>
    <x v="1103"/>
    <n v="130319208"/>
    <n v="277301908.36348313"/>
    <n v="230685453"/>
    <n v="437"/>
  </r>
  <r>
    <s v="tt0425123"/>
    <x v="1387"/>
    <x v="2"/>
    <s v="14/04/2006"/>
    <s v="Comedy"/>
    <s v=" Drama"/>
    <s v=" Fantasy"/>
    <n v="95"/>
    <s v="USA"/>
    <s v="English"/>
    <s v="Spanish"/>
    <s v="Mandarin"/>
    <x v="158"/>
    <s v="Peter Tolan, Leslie Dixon"/>
    <s v="Reese Witherspoon, Mark Ruffalo, Donal Logue, Dina Spybey-Waters, Ben Shenkman, Jon Heder, Ivana Milicevic, Caroline Aaron, Rosalind Chao, Ron Canada, Willie Garson, Gabrielle Made, William Caploe, Shulie Cowen, Billy Beck"/>
    <x v="281"/>
    <s v="Reese Witherspoon, Mark Ruffalo"/>
    <s v="A lonely landscape architect falls for the spirit of the beautiful woman who used to live in his new apartment."/>
    <s v="A lonely landscape architect falls"/>
    <n v="6.7"/>
    <n v="97788"/>
    <n v="76861433.691756412"/>
    <n v="58000000"/>
    <x v="1104"/>
    <n v="48318130"/>
    <n v="136302397.03810063"/>
    <n v="102854431"/>
    <n v="291"/>
  </r>
  <r>
    <s v="tt0469021"/>
    <x v="1388"/>
    <x v="13"/>
    <d v="2013-07-08T00:00:00"/>
    <s v="Action"/>
    <s v=" Comedy"/>
    <s v=" Crime"/>
    <n v="90"/>
    <s v="UK"/>
    <s v="English"/>
    <m/>
    <m/>
    <x v="911"/>
    <s v="Neil Gibbons, Rob Gibbons"/>
    <s v="Colm Meaney, Steve Coogan, Tim Key, Karl Theobald, Nigel Lindsay, Felicity Montagu, Dustin Demri-Burns, Molly Seymour, Adam Langstaff, Aaron Heffernan, Simon Greenall, Phil Cornwell, Monica Dolan, Kieran Hodgson, Elizabeth Berrington"/>
    <x v="782"/>
    <s v="Colm Meaney, Steve Coogan"/>
    <s v="When famous DJ Alan Partridge's radio station is taken over by a new media conglomerate, it sets in motion a chain of events which see Alan having to work with the police to defuse a potentially violent siege."/>
    <s v="When famous DJ Alan Partridge's"/>
    <n v="6.9"/>
    <n v="29313"/>
    <m/>
    <m/>
    <x v="4"/>
    <n v="153426"/>
    <m/>
    <n v="9979601"/>
    <n v="97"/>
  </r>
  <r>
    <s v="tt0425210"/>
    <x v="1389"/>
    <x v="7"/>
    <s v="18/08/2006"/>
    <s v="Crime"/>
    <s v=" Drama"/>
    <s v=" Mystery"/>
    <n v="110"/>
    <s v="Germany, UK, USA, Canada"/>
    <s v="English"/>
    <m/>
    <m/>
    <x v="576"/>
    <s v="Jason Smilovic"/>
    <s v="Josh Hartnett, Bruce Willis, Lucy Liu, Morgan Freeman, Ben Kingsley, Michael Rubenfeld, Peter Outerbridge, Stanley Tucci, Kevin Chamberlin, Dorian Missick, Mykelti Williamson, Scott Gibson, Daniel Kash, Dmitry Chepovetsky, Sam Jaeger"/>
    <x v="257"/>
    <s v="Josh Hartnett, Bruce Willis"/>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s v="A case of mistaken identity lands"/>
    <n v="7.7"/>
    <n v="296787"/>
    <n v="34662187.49999994"/>
    <n v="27000000"/>
    <x v="1105"/>
    <n v="22495466"/>
    <n v="72288481.153229043"/>
    <n v="56308881"/>
    <n v="548"/>
  </r>
  <r>
    <s v="tt0425413"/>
    <x v="1390"/>
    <x v="8"/>
    <d v="2007-07-09T00:00:00"/>
    <s v="Comedy"/>
    <s v=" Romance"/>
    <s v=" Sport"/>
    <n v="100"/>
    <s v="UK, USA"/>
    <s v="English"/>
    <m/>
    <m/>
    <x v="912"/>
    <s v="Michael Ian Black, Simon Pegg"/>
    <s v="Simon Pegg, Thandie Newton, Hank Azaria, Dylan Moran, Harish Patel, India de Beaufort, Matthew Fenton, Simon Day, Ruth Sheen, Tyrone Huggins, Nevan Finegan, Iddo Goldberg, Ameet Chana, Chris Hollins, Denise Lewis"/>
    <x v="783"/>
    <s v="Simon Pegg, Thandie Newton"/>
    <s v="Five years after jilting his pregnant fianc√©e on their wedding day, out-of-shape Dennis decides to run a marathon to win her back."/>
    <s v="Five years after jilting his pregnant"/>
    <n v="6.6"/>
    <n v="65041"/>
    <n v="12482323.889998199"/>
    <n v="10000000"/>
    <x v="1106"/>
    <n v="6003262"/>
    <n v="4839329521602206"/>
    <n v="33478921"/>
    <n v="151"/>
  </r>
  <r>
    <s v="tt0425430"/>
    <x v="1391"/>
    <x v="8"/>
    <s v="29/06/2007"/>
    <s v="Horror"/>
    <s v=" Thriller"/>
    <m/>
    <n v="90"/>
    <s v="USA"/>
    <s v="English"/>
    <m/>
    <m/>
    <x v="913"/>
    <s v="Mark Wheaton, Todd Farmer"/>
    <s v="Kristen Stewart, Dylan McDermott, Penelope Ann Miller, John Corbett, Evan Turner, Theodore Turner, William B. Davis, Brent Briscoe, Dustin Milligan, Jodelle Ferland, Michael Daingerfield, Tatiana Maslany, Shirley McQueen, Anna Hagan, Blaine Hart"/>
    <x v="492"/>
    <s v="Kristen Stewart, Dylan McDermott"/>
    <s v="An ominous darkness invades a seemingly serene sunflower farm in North Dakota, and the Solomon family is torn apart by suspicion, mayhem and murder."/>
    <s v="An ominous darkness invades a"/>
    <n v="5.4"/>
    <n v="37763"/>
    <n v="19971718.22399712"/>
    <n v="16000000"/>
    <x v="1107"/>
    <n v="35374833"/>
    <n v="7958873865656425"/>
    <n v="55060212"/>
    <n v="209"/>
  </r>
  <r>
    <s v="tt0426459"/>
    <x v="1392"/>
    <x v="2"/>
    <s v="18/01/2007"/>
    <s v="Action"/>
    <s v=" Comedy"/>
    <s v=" Horror"/>
    <n v="95"/>
    <s v="USA"/>
    <s v="English"/>
    <m/>
    <m/>
    <x v="914"/>
    <s v="Patrick Melton, Marcus Dunstan"/>
    <s v="Duane Whitaker, Balthazar Getty, Chauntae Davies, Hannah Bernall, Diane Ayala Goldner, Josh Zuckerman, Henry Rollins, Eileen Ryan, Jason Mewes, Judah Friedlander, Clu Gulager, Krista Allen, Anthony 'Treach' Criss, Jenny Wade, Tyler Patrick Jones"/>
    <x v="784"/>
    <s v="Duane Whitaker, Balthazar Getty"/>
    <s v="Patrons locked inside a bar are forced to fight monsters."/>
    <s v="Patrons locked inside a bar are"/>
    <n v="6.3"/>
    <n v="29303"/>
    <n v="4240630.8243727675"/>
    <n v="3200000"/>
    <x v="1108"/>
    <n v="56131"/>
    <n v="952995.63996415946"/>
    <n v="719135"/>
    <n v="261"/>
  </r>
  <r>
    <s v="tt0426592"/>
    <x v="1393"/>
    <x v="6"/>
    <s v="16/05/2008"/>
    <s v="Action"/>
    <s v=" Comedy"/>
    <s v=" Sci-Fi"/>
    <n v="75"/>
    <s v="USA"/>
    <s v="English"/>
    <m/>
    <m/>
    <x v="915"/>
    <s v="Craig Mazin"/>
    <s v="Drake Bell, Sara Paxton, Christopher McDonald, Leslie Nielsen, Kevin Hart, Marion Ross, Ryan Hansen, Keith David, Brent Spiner, Robert Joy, Jeffrey Tambor, Robert Hays, Nicole Sullivan, Sam Cohen, Tracy Morgan"/>
    <x v="785"/>
    <s v="Drake Bell, Sara Paxton"/>
    <s v="Orphaned high school student Rick Riker is bitten by a radioactive dragonfly, develops super powers (except for the ability to fly), and becomes a hero."/>
    <s v="Orphaned high school student Rick"/>
    <n v="4.5"/>
    <n v="62728"/>
    <n v="42072730.05949755"/>
    <n v="35000000"/>
    <x v="1109"/>
    <n v="25881068"/>
    <n v="86034285.283066198"/>
    <n v="71571300"/>
    <n v="194"/>
  </r>
  <r>
    <s v="tt0426931"/>
    <x v="1394"/>
    <x v="8"/>
    <s v="30/11/2007"/>
    <s v="Drama"/>
    <s v=" Music"/>
    <m/>
    <n v="114"/>
    <s v="USA"/>
    <s v="English"/>
    <m/>
    <m/>
    <x v="916"/>
    <s v="Nick Castle, James V. Hart"/>
    <s v="Freddie Highmore, Keri Russell, Jonathan Rhys Meyers, Terrence Howard, Robin Williams, William Sadler, Marian Seldes, Mykelti Williamson, Leon Thomas III, Aaron Staton, Alex O'Loughlin, Jamia Simone Nash, Ronald Guttman, Bonnie McKee, Michael Drayer"/>
    <x v="549"/>
    <s v="Freddie Highmore, Keri Russell"/>
    <s v="An orphaned musical prodigy uses his gift to try to find his birth parents."/>
    <s v="An orphaned musical prodigy uses"/>
    <n v="7.5"/>
    <n v="102363"/>
    <n v="37446971.6699946"/>
    <n v="30000000"/>
    <x v="1110"/>
    <n v="31664162"/>
    <n v="9557843051451648"/>
    <n v="66122026"/>
    <n v="398"/>
  </r>
  <r>
    <s v="tt0470055"/>
    <x v="1395"/>
    <x v="7"/>
    <s v="17/08/2007"/>
    <s v="Adventure"/>
    <s v=" Drama"/>
    <s v=" Horror"/>
    <n v="95"/>
    <s v="Germany, USA"/>
    <s v="English"/>
    <s v="French"/>
    <m/>
    <x v="917"/>
    <s v="Adam Kreutner, Collin McMahon"/>
    <s v="Susan May Pratt, Richard Speight Jr., Niklaus Lange, Ali Hillis, Cameron Richardson, Eric Dane, Wolfgang Raach, Alexandra Raach, Alfred Cuschieri, Kelly Wagner, Mattea Gabarretta, Luca Gabaretta, Christine Spasojevic, Dawn Frendo, Charlie Formosa"/>
    <x v="786"/>
    <s v="Susan May Pratt, Richard Speight Jr."/>
    <s v="When a group of friends fail to lower the ladder of their boat, they find themselves stranded in the surrounding waters and struggle to survive."/>
    <s v="When a group of friends fail to"/>
    <n v="5.2"/>
    <n v="17356"/>
    <m/>
    <s v="EUR 1200000"/>
    <x v="4"/>
    <m/>
    <m/>
    <n v="6816129"/>
    <n v="194"/>
  </r>
  <r>
    <s v="tt0427152"/>
    <x v="1396"/>
    <x v="14"/>
    <d v="2010-05-11T00:00:00"/>
    <s v="Comedy"/>
    <m/>
    <m/>
    <n v="114"/>
    <s v="USA"/>
    <s v="English"/>
    <m/>
    <m/>
    <x v="205"/>
    <s v="David Guion, Michael Handelman"/>
    <s v="Steve Carell, Paul Rudd, Zach Galifianakis, Jemaine Clement, Stephanie Szostak, Lucy Punch, Bruce Greenwood, David Walliams, Ron Livingston, Larry Wilmore, Kristen Schaal, P.J. Byrne, Andrea Savage, Nick Kroll, Randall Park"/>
    <x v="724"/>
    <s v="Steve Carell, Paul Rudd"/>
    <s v="When he finds out that his work superiors host a dinner celebrating the idiocy of their guests, a rising executive questions it when he's invited, just as he befriends a man who would be the perfect guest."/>
    <s v="When he finds out that his work"/>
    <n v="5.9"/>
    <n v="98349"/>
    <n v="81896205.561873868"/>
    <n v="69000000"/>
    <x v="1111"/>
    <n v="73026337"/>
    <n v="103089209.49815167"/>
    <n v="86855739"/>
    <n v="322"/>
  </r>
  <r>
    <s v="tt0427229"/>
    <x v="1397"/>
    <x v="7"/>
    <s v="31/03/2006"/>
    <s v="Comedy"/>
    <s v=" Romance"/>
    <m/>
    <n v="97"/>
    <s v="USA"/>
    <s v="English"/>
    <m/>
    <m/>
    <x v="126"/>
    <s v="Tom J. Astle, Matt Ember"/>
    <s v="Matthew McConaughey, Sarah Jessica Parker, Zooey Deschanel, Justin Bartha, Bradley Cooper, Terry Bradshaw, Kathy Bates, Tyrel Jackson Williams, Katheryn Winnick, Rob Corddry, Patton Oswalt, Stephen Tobolowsky, Kate McGregor-Stewart, Adam Alexi-Malle, Gretchen Cleevely"/>
    <x v="36"/>
    <s v="Matthew McConaughey"/>
    <s v="A thirty-something is still living with his parents until they hire an interventionist to help him graduate out of the house. That's when the fun begins."/>
    <s v="A thirty-something is still living"/>
    <n v="5.6"/>
    <n v="72858"/>
    <n v="64189236.111111"/>
    <n v="50000000"/>
    <x v="1112"/>
    <n v="88715192"/>
    <n v="167179784.5046525"/>
    <n v="130224158"/>
    <n v="271"/>
  </r>
  <r>
    <s v="tt0427309"/>
    <x v="1398"/>
    <x v="8"/>
    <s v="25/12/2007"/>
    <s v="Biography"/>
    <s v=" Drama"/>
    <s v=" Romance"/>
    <n v="126"/>
    <s v="USA"/>
    <s v="English"/>
    <m/>
    <m/>
    <x v="89"/>
    <s v="Robert Eisele, Robert Eisele"/>
    <s v="Denzel Washington, Nate Parker, Jurnee Smollett, Denzel Whitaker, Jermaine Williams, Forest Whitaker, Gina Ravera, John Heard, Kimberly Elise, Devyn A. Tyler, Trenton McClain Boyd, Ritchie Montgomery, Jackson Walker, Tim Parati, Robert X. Golphin"/>
    <x v="35"/>
    <s v="Denzel Washington, Nate Parker"/>
    <s v="A drama based on the true story of Melvin B. Tolson, a professor at Wiley College Texas. In 1935, he inspired students to form the school's first debate team, which went on to challenge Harvard in the national championship."/>
    <s v="A drama based on the true story"/>
    <n v="7.5"/>
    <n v="55222"/>
    <n v="18723485.8349973"/>
    <n v="15000000"/>
    <x v="1113"/>
    <n v="30236407"/>
    <n v="4375709558131649.5"/>
    <n v="30271556"/>
    <n v="125"/>
  </r>
  <r>
    <s v="tt0470883"/>
    <x v="1399"/>
    <x v="2"/>
    <s v="23/12/2005"/>
    <s v="Comedy"/>
    <s v=" Drama"/>
    <m/>
    <n v="106"/>
    <s v="Turkey"/>
    <s v="Turkish"/>
    <m/>
    <m/>
    <x v="661"/>
    <s v="Yilmaz Erdogan"/>
    <s v="Yilmaz Erdogan, Tolga √áevik, Cem Yilmaz, √ñzg√º Namal, Demet Akbag, Timur Acar, Ebru Akel, Cem Aksakal, Caner Alkaya, Sarp Apak, Derya Artemel, Ayberk Atilla, M√ºcahit Avci, Iclal Aydin, Erdem Bas"/>
    <x v="117"/>
    <s v="Yilmaz Erdogan, Tolga √áevik"/>
    <s v="A struggling, suicidal young comedian meets a car thief who is willing to teach him a few things about his profession."/>
    <s v="A struggling, suicidal young comedian"/>
    <n v="7.4"/>
    <n v="29619"/>
    <m/>
    <m/>
    <x v="4"/>
    <m/>
    <m/>
    <n v="14188490"/>
    <n v="19"/>
  </r>
  <r>
    <s v="tt0471030"/>
    <x v="1400"/>
    <x v="7"/>
    <s v="30/03/2007"/>
    <s v="Drama"/>
    <s v=" Mystery"/>
    <s v=" Thriller"/>
    <n v="113"/>
    <s v="UK, Denmark"/>
    <s v="English"/>
    <m/>
    <m/>
    <x v="918"/>
    <s v="Andrea Arnold, Lone Scherfig"/>
    <s v="Kate Dickie, Tony Curran, Martin Compston, Natalie Press, Paul Higgins, Andrew Armour, Carolyn Calder, John Comerford, Jessica Angus, Martin McCardie, Martin O'Neill, Cora Bisset, Charles Brown, Annie Bain, Frances Kelly"/>
    <x v="787"/>
    <s v="Kate Dickie, Tony Curran"/>
    <s v="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
    <s v="Jackie works as a CCTV operator."/>
    <n v="6.8"/>
    <n v="12024"/>
    <m/>
    <m/>
    <x v="4"/>
    <n v="154892"/>
    <m/>
    <n v="1128345"/>
    <n v="65"/>
  </r>
  <r>
    <s v="tt0471041"/>
    <x v="1401"/>
    <x v="10"/>
    <s v="25/07/2010"/>
    <s v="Action"/>
    <s v=" Thriller"/>
    <m/>
    <n v="95"/>
    <s v="UK, USA, Bahrain"/>
    <s v="English"/>
    <m/>
    <m/>
    <x v="919"/>
    <s v="Gary Young, Jonathan Frank"/>
    <s v="Robert Carlyle, Kelly Hu, Ian Somerhalder, Liam Cunningham, Ving Rhames, Sebastien Foucan, Craig Conway, John Lynch, Nick Rowntree, Rachel Grant, Bashar Rahal, Andy Nyman, Iddo Goldberg, Scott Adkins, Camilla Power"/>
    <x v="788"/>
    <s v="Robert Carlyle, Kelly Hu"/>
    <s v="A tournament is watched by dozens of wealthy men betting on which one of the 30 assassins will survive the next 24 hours &quot;kill or die&quot; and claim the USD10,000,000 prize. It takes place in an English town with plenty of CCTVs."/>
    <s v="A tournament is watched by dozens"/>
    <n v="6.1"/>
    <n v="33815"/>
    <m/>
    <n v="8000000"/>
    <x v="4"/>
    <m/>
    <m/>
    <n v="493459"/>
    <n v="91"/>
  </r>
  <r>
    <s v="tt0427327"/>
    <x v="1402"/>
    <x v="8"/>
    <s v="28/09/2007"/>
    <s v="Comedy"/>
    <s v=" Drama"/>
    <s v=" Musical"/>
    <n v="117"/>
    <s v="USA, UK, Canada"/>
    <s v="English"/>
    <m/>
    <m/>
    <x v="196"/>
    <s v="Leslie Dixon, John Waters"/>
    <s v="John Travolta, Michelle Pfeiffer, Christopher Walken, Amanda Bynes, James Marsden, Queen Latifah, Brittany Snow, Zac Efron, Elijah Kelley, Allison Janney, Nikki Blonsky, Tayla Parx, Jayne Eastwood, Paul Dooley, Jerry Stiller"/>
    <x v="122"/>
    <s v="John Travolta, Michelle Pfeiffer"/>
    <s v="Pleasantly plump teenager Tracy Turnblad teaches 1962 Baltimore a thing or two about integration after landing a spot on a local TV dance show."/>
    <s v="Pleasantly plump teenager Tracy"/>
    <n v="6.6"/>
    <n v="118172"/>
    <n v="93617429.174986497"/>
    <n v="75000000"/>
    <x v="1114"/>
    <n v="118871849"/>
    <n v="2.9423279939129196E+16"/>
    <n v="203552922"/>
    <n v="421"/>
  </r>
  <r>
    <s v="tt0471571"/>
    <x v="1403"/>
    <x v="2"/>
    <d v="2005-10-08T00:00:00"/>
    <s v="Action"/>
    <s v=" Thriller"/>
    <m/>
    <n v="172"/>
    <s v="India"/>
    <s v="Telugu"/>
    <m/>
    <m/>
    <x v="920"/>
    <s v="Trivikram Srinivas"/>
    <s v="Mahesh Babu, Trisha Krishnan, Prakash Raj, Sonu Sood, Srinivasa Rao Kota, Nassar, Giri Babu, Brahmanandam, Dharmavarapu Subramanyam, Ajay, Joy Badlani, Tanikella Bharani, Brahmaji, Rahul Dev, Vajja Venkata Giridhar"/>
    <x v="789"/>
    <s v="Mahesh Babu, Trisha Krishnan"/>
    <s v="A gunman for hire is framed for murder, and assumes a dead man's identity while hiding from the police."/>
    <s v="A gunman for hire is framed for"/>
    <n v="8.1999999999999993"/>
    <n v="11653"/>
    <m/>
    <m/>
    <x v="4"/>
    <m/>
    <m/>
    <m/>
    <n v="25"/>
  </r>
  <r>
    <s v="tt0427392"/>
    <x v="1404"/>
    <x v="8"/>
    <d v="2007-12-10T00:00:00"/>
    <s v="Sci-Fi"/>
    <s v=" Thriller"/>
    <m/>
    <n v="99"/>
    <s v="USA, Australia"/>
    <s v="English"/>
    <s v="Russian"/>
    <m/>
    <x v="921"/>
    <s v="David Kajganich, Jack Finney"/>
    <s v="Nicole Kidman, Daniel Craig, Jeremy Northam, Jackson Bond, Jeffrey Wright, Veronica Cartwright, Josef Sommer, Celia Weston, Roger Rees, Eric Benjamin, Susan Floyd, Stephanie Berry, Alexis Raben, Adam LeFevre, Joanna Merlin"/>
    <x v="132"/>
    <s v="Nicole Kidman, Daniel Craig"/>
    <s v="As a Washington, D.C. psychiatrist unearths the origin of an alien epidemic, she also discovers her son might be the only way it can be stopped."/>
    <s v="As a Washington, D.C. psychiatrist"/>
    <n v="5.9"/>
    <n v="73771"/>
    <n v="99858591.119985595"/>
    <n v="80000000"/>
    <x v="1115"/>
    <n v="15074191"/>
    <n v="5806595954171692"/>
    <n v="40170558"/>
    <n v="303"/>
  </r>
  <r>
    <s v="tt0427470"/>
    <x v="1405"/>
    <x v="8"/>
    <s v="13/07/2007"/>
    <s v="Crime"/>
    <s v=" Drama"/>
    <s v=" Thriller"/>
    <n v="99"/>
    <s v="USA"/>
    <s v="English"/>
    <m/>
    <m/>
    <x v="713"/>
    <s v="Scott Frank"/>
    <s v="Joseph Gordon-Levitt, Jeff Daniels, Matthew Goode, Isla Fisher, Carla Gugino, Bruce McGill, Alberta Watson, Alex Borstein, Sergio Di Zio, David Huband, Laura Vandervoort, Greg Dunham, Morgan Kelly, Aaron Berg, Tinsel Korey"/>
    <x v="694"/>
    <s v="Joseph Gordon-Levitt"/>
    <s v="Chris is a once promising high school athlete whose life is turned upside down following a tragic accident. As he tries to maintain a normal life, he takes a job as a janitor at a bank, where he ultimately finds himself caught up in a planned heist."/>
    <s v="Chris is a once promising high"/>
    <n v="7"/>
    <n v="56145"/>
    <n v="19971718.22399712"/>
    <n v="16000000"/>
    <x v="1116"/>
    <n v="4600585"/>
    <n v="776396431031001.88"/>
    <n v="5371181"/>
    <n v="160"/>
  </r>
  <r>
    <s v="tt0427582"/>
    <x v="1406"/>
    <x v="2"/>
    <s v="23/09/2005"/>
    <s v="Drama"/>
    <m/>
    <m/>
    <n v="115"/>
    <s v="Argentina, Spain, Italy"/>
    <s v="Spanish"/>
    <s v="English"/>
    <s v="French"/>
    <x v="922"/>
    <s v="Jordi Galceran, Mateo Gil"/>
    <s v="Eduardo Noriega, Najwa Nimri, Eduard Fern√°ndez, Pablo Echarri, Ernesto Alterio, Carmelo G√≥mez, Adriana Ozores, Natalia Verbeke"/>
    <x v="790"/>
    <s v="Eduardo Noriega, Najwa Nimri"/>
    <s v="7 Spanish top corporate job candidates are left in a room and informed on computer screens about their tasks and that one of them is an observer. Let the psyching begin."/>
    <s v="7 Spanish top corporate job candidates"/>
    <n v="7.2"/>
    <n v="10143"/>
    <n v="3975591.3978494699"/>
    <n v="3000000"/>
    <x v="1117"/>
    <n v="7017"/>
    <n v="4599296.7535125539"/>
    <n v="3470651"/>
    <n v="35"/>
  </r>
  <r>
    <s v="tt0427944"/>
    <x v="1407"/>
    <x v="2"/>
    <d v="2006-01-09T00:00:00"/>
    <s v="Comedy"/>
    <s v=" Drama"/>
    <m/>
    <n v="92"/>
    <s v="USA"/>
    <s v="English"/>
    <m/>
    <m/>
    <x v="923"/>
    <s v="Jason Reitman, Christopher Buckley"/>
    <s v="Joan Lunden, Eric Haberman, Aaron Eckhart, Mary Jo Smith, Todd Louiso, Jeff Witzke, J.K. Simmons, Marianne Muellerleile, Cameron Bright, Alex Diaz, Jordan Garrett, Courtney Taylor Burness, Jordan Del Spina, Maria Bello, David Koechner"/>
    <x v="791"/>
    <s v="Joan Lunden, Eric Haberman"/>
    <s v="Satirical comedy follows the machinations of Big Tobacco's chief spokesman, Nick Naylor, who spins on behalf of cigarettes while trying to remain a role model for his twelve-year-old son."/>
    <s v="Satirical comedy follows the machinations"/>
    <n v="7.6"/>
    <n v="211158"/>
    <n v="8613781.362007184"/>
    <n v="6500000"/>
    <x v="1118"/>
    <n v="24793509"/>
    <n v="52110762.626200818"/>
    <n v="39323027"/>
    <n v="443"/>
  </r>
  <r>
    <s v="tt0427969"/>
    <x v="1408"/>
    <x v="7"/>
    <s v="23/03/2007"/>
    <s v="Biography"/>
    <s v=" Crime"/>
    <s v=" Drama"/>
    <n v="126"/>
    <s v="USA"/>
    <s v="English"/>
    <s v="Spanish"/>
    <m/>
    <x v="924"/>
    <s v="Paul Bernbaum"/>
    <s v="Adrien Brody, Diane Lane, Ben Affleck, Bob Hoskins, Robin Tunney, Kathleen Robertson, Lois Smith, Phillip MacKenzie, Larry Cedar, Eric Kaldor, Caroline Dhavernas, Kevin Hare, Molly Parker, Zach Mills, Neil Crone"/>
    <x v="290"/>
    <s v="Adrien Brody, Diane Lane"/>
    <s v="A detective examines the mysterious death of"/>
    <s v="A detective examines the mysterious"/>
    <n v="6.5"/>
    <n v="32493"/>
    <n v="35945972.222222164"/>
    <n v="28000000"/>
    <x v="1119"/>
    <n v="14426251"/>
    <n v="21568145.631041631"/>
    <n v="16800438"/>
    <n v="308"/>
  </r>
  <r>
    <s v="tt0429493"/>
    <x v="1409"/>
    <x v="14"/>
    <s v="18/06/2010"/>
    <s v="Action"/>
    <s v=" Adventure"/>
    <s v=" Thriller"/>
    <n v="117"/>
    <s v="USA, UK"/>
    <s v="English"/>
    <s v="Spanish"/>
    <s v="French"/>
    <x v="420"/>
    <s v="Joe Carnahan, Brian Bloom"/>
    <s v="Liam Neeson, Bradley Cooper, Jessica Biel, Quinton 'Rampage' Jackson, Sharlto Copley, Patrick Wilson, Gerald McRaney, Henry Czerny, Yul Vazquez, Brian Bloom, Maury Sterling, Terry Chen, Omari Hardwick, David Hugghins, Jacob Blair"/>
    <x v="587"/>
    <s v="Liam Neeson, Bradley Cooper"/>
    <s v="A group of Iraq War veterans look to clear their name with the U.S. Military, who suspect the four men of committing a crime for which they were framed."/>
    <s v="A group of Iraq War veterans look"/>
    <n v="6.7"/>
    <n v="243142"/>
    <n v="130559168.28704531"/>
    <n v="110000000"/>
    <x v="1120"/>
    <n v="77222099"/>
    <n v="210364998.12688449"/>
    <n v="177238796"/>
    <n v="395"/>
  </r>
  <r>
    <s v="tt0429573"/>
    <x v="1410"/>
    <x v="2"/>
    <s v="14/04/2006"/>
    <s v="Drama"/>
    <s v=" History"/>
    <s v=" Horror"/>
    <n v="83"/>
    <s v="UK, Canada, Romania, USA"/>
    <s v="English"/>
    <m/>
    <m/>
    <x v="151"/>
    <s v="Brent Monahan, Courtney Solomon"/>
    <s v="Donald Sutherland, Sissy Spacek, James D'Arcy, Rachel Hurd-Wood, Matthew Marsh, Thom Fell, Zoe Thorne, Gaye Brown, Sam Alexander, Miquel Brown, Vernon Dobtcheff, Shauna Shim, Madalina Stan, Philip Hurd-Wood, Vlad Cruceru"/>
    <x v="792"/>
    <s v="Donald Sutherland, Sissy Spacek"/>
    <s v="Based on the true events of the only case in US History where a spirit caused the death of a man."/>
    <s v="Based on the true events of the"/>
    <n v="5.0999999999999996"/>
    <n v="24469"/>
    <n v="18552759.856630858"/>
    <n v="14000000"/>
    <x v="1121"/>
    <n v="16298046"/>
    <n v="39241919.043046668"/>
    <n v="29612137"/>
    <n v="752"/>
  </r>
  <r>
    <s v="tt0429589"/>
    <x v="1411"/>
    <x v="7"/>
    <s v="22/09/2006"/>
    <s v="Animation"/>
    <s v=" Adventure"/>
    <s v=" Comedy"/>
    <n v="88"/>
    <s v="USA"/>
    <s v="English"/>
    <m/>
    <m/>
    <x v="404"/>
    <s v="John A. Davis, John Nickle"/>
    <s v="Julia Roberts, Nicolas Cage, Meryl Streep, Paul Giamatti, Zach Tyler, Regina King, Bruce Campbell, Lily Tomlin, Cheri Oteri, Larry Miller, Allison Mack, Ricardo Montalban, Creagen Dow, Myles Jeffrey, Jake T. Austin"/>
    <x v="151"/>
    <s v="Julia Roberts, Nicolas Cage"/>
    <s v="After Lucas Nickle (Zach Tyler) floods an ant colony with his watergun, he's magically shrunken down to insect size and sentenced to hard labor in the ruins."/>
    <s v="After Lucas Nickle (Zach Tyler)"/>
    <n v="5.8"/>
    <n v="36386"/>
    <n v="64189236.111111"/>
    <n v="50000000"/>
    <x v="1122"/>
    <n v="28142535"/>
    <n v="70840690.365173489"/>
    <n v="55181129"/>
    <n v="77"/>
  </r>
  <r>
    <s v="tt0473188"/>
    <x v="1412"/>
    <x v="8"/>
    <s v="20/04/2007"/>
    <s v="Action"/>
    <s v=" Crime"/>
    <s v=" Thriller"/>
    <n v="97"/>
    <s v="USA, Germany"/>
    <s v="English"/>
    <m/>
    <m/>
    <x v="106"/>
    <s v="Bob Krakower, Larry Schapiro"/>
    <s v="Paul Walker, Laurence Fishburne, Olivia Wilde, Jason Flemyng, Keith Carradine, Joaquim de Almeida, J.R. Villarreal, Jason Lewis, Jacob Vargas, Michael Bowen, M.C. Gainey, Josh Stewart, Margo Martindale, Raymond J. Barry, Julio Oscar Mechoso"/>
    <x v="220"/>
    <s v="Paul Walker, Laurence Fishburne"/>
    <s v="A DEA agent provides former Marine Tim Kearney with a way out of his prison sentence: impersonate Bobby Z, a recently deceased drug dealer, in a hostage switch with a crime lord."/>
    <s v="A DEA agent provides former Marine"/>
    <n v="5.9"/>
    <n v="13912"/>
    <m/>
    <n v="22000000"/>
    <x v="4"/>
    <m/>
    <m/>
    <n v="413454"/>
    <n v="34"/>
  </r>
  <r>
    <s v="tt0429591"/>
    <x v="1413"/>
    <x v="7"/>
    <s v="23/06/2006"/>
    <s v="Comedy"/>
    <s v=" Family"/>
    <s v=" Fantasy"/>
    <n v="110"/>
    <s v="USA"/>
    <s v="English"/>
    <m/>
    <m/>
    <x v="925"/>
    <s v="John Quaintance, Jessica Bendinger"/>
    <s v="Emma Roberts, JoJo, Sara Paxton, Jake McDorman, Arielle Kebbel, Claudia Karvan, Bruce Spence, Tammin Sursok, Roy Billing, Julia Blake, Shaun Micallef, Lulu McClatchy, Natasha Leigh, Dichen Lachman, Lincoln Lewis"/>
    <x v="793"/>
    <s v="Emma Roberts, JoJo, Sara Paxton"/>
    <s v="Two teenage girls discover a mermaid in their beach club's swimming pool."/>
    <s v="Two teenage girls discover a mermaid"/>
    <n v="5.3"/>
    <n v="37299"/>
    <n v="15405416.66666664"/>
    <n v="12000000"/>
    <x v="1123"/>
    <n v="18597342"/>
    <n v="29514155.561145782"/>
    <n v="22989957"/>
    <n v="155"/>
  </r>
  <r>
    <s v="tt0473356"/>
    <x v="1414"/>
    <x v="8"/>
    <s v="15/08/2008"/>
    <s v="Crime"/>
    <s v=" Drama"/>
    <s v=" Mystery"/>
    <n v="105"/>
    <s v="USA"/>
    <s v="English"/>
    <m/>
    <m/>
    <x v="926"/>
    <s v="Craig Mitchell, Hans Bauer"/>
    <s v="Richard Gere, Claire Danes, KaDee Strickland, Ray Wise, Russell Sams, Avril Lavigne, Kristina Romero, Dwayne Barnes, Matt Schulze, Debrianna Mansini, Ed Ackerman, French Stewart, Paul Scallan, Susan Conklin, Carmen Serano"/>
    <x v="95"/>
    <s v="Richard Gere, Claire Danes"/>
    <s v="This film is about a hyper-vigilant employee of the department of public safety who, while training his young female replacement, has to track down a missing girl who he is convinced is connected to a paroled sex offender he is investigating."/>
    <s v="This film is about a hyper-vigilant"/>
    <n v="5.7"/>
    <n v="10890"/>
    <m/>
    <n v="35000000"/>
    <x v="4"/>
    <m/>
    <m/>
    <n v="7155358"/>
    <n v="53"/>
  </r>
  <r>
    <s v="tt0430105"/>
    <x v="1415"/>
    <x v="2"/>
    <d v="2005-07-10T00:00:00"/>
    <s v="Action"/>
    <s v=" Crime"/>
    <s v=" Drama"/>
    <n v="109"/>
    <s v="USA"/>
    <s v="English"/>
    <m/>
    <m/>
    <x v="66"/>
    <s v="David Elliot, Paul Lovett"/>
    <s v="Mark Wahlberg, Tyrese Gibson, Andr√© Benjamin, Garrett Hedlund, Terrence Howard, Josh Charles, Sof√≠a Vergara, Fionnula Flanagan, Chiwetel Ejiofor, Taraji P. Henson, Barry Shabaka Henley, Jernard Burks, Kenneth Welsh, Tony Nappo, Shawn Singleton"/>
    <x v="28"/>
    <s v="Mark Wahlberg, Tyrese Gibson"/>
    <s v="When their adoptive mother is gunned down in a store robbery the 'four brothers' investigate the murder for themselves &amp; look for the killers, but not all is what it seems."/>
    <s v="When their adoptive mother is"/>
    <n v="6.8"/>
    <n v="132163"/>
    <n v="59633870.967742048"/>
    <n v="45000000"/>
    <x v="1124"/>
    <n v="74494381"/>
    <n v="122414653.11118303"/>
    <n v="92374674"/>
    <n v="362"/>
  </r>
  <r>
    <s v="tt0430304"/>
    <x v="1416"/>
    <x v="7"/>
    <d v="2006-11-08T00:00:00"/>
    <s v="Comedy"/>
    <s v=" Crime"/>
    <m/>
    <n v="98"/>
    <s v="USA, Canada"/>
    <s v="English"/>
    <s v="Estonian"/>
    <m/>
    <x v="101"/>
    <s v="Keenen Ivory Wayans, Shawn Wayans"/>
    <s v="Marlon Wayans, Shawn Wayans, Kerry Washington, John Witherspoon, Tracy Morgan, Lochlyn Munro, Chazz Palminteri, Molly Shannon, David Alan Grier, Dave Sheridan, Fred Stoller, Brittany Daniel, Linden Porco, Gabriel Pimentel, Alex Borstein"/>
    <x v="794"/>
    <s v="Marlon Wayans, Shawn Wayans"/>
    <s v="A wannabe dad mistakes a vertically challenged criminal on the lam as his newly adopted son."/>
    <s v="A wannabe dad mistakes a vertically"/>
    <n v="4.4000000000000004"/>
    <n v="49546"/>
    <n v="82162222.22222209"/>
    <n v="64000000"/>
    <x v="1125"/>
    <n v="58645052"/>
    <n v="133517875.84395811"/>
    <n v="104003322"/>
    <n v="203"/>
  </r>
  <r>
    <s v="tt0430308"/>
    <x v="1417"/>
    <x v="2"/>
    <d v="2005-09-11T00:00:00"/>
    <s v="Biography"/>
    <s v=" Crime"/>
    <s v=" Drama"/>
    <n v="117"/>
    <s v="USA, Canada"/>
    <s v="English"/>
    <s v="Spanish"/>
    <m/>
    <x v="276"/>
    <s v="Terence Winter"/>
    <s v="50 Cent, Adewale Akinnuoye-Agbaje, Joy Bryant, Omar Benson Miller, Tory Kittles, Terrence Howard, Ashley Walters, Marc John Jefferies, Viola Davis, Sullivan Walker, Serena Reeder, Bill Duke, Mpho Koaho, Russell Hornsby, Joseph Pierre"/>
    <x v="795"/>
    <s v="50 Cent, Adewale Akinnuoye-Agbaje"/>
    <s v="A tale of an inner city drug dealer who turns away from crime to pursue his passion, rap music."/>
    <s v="A tale of an inner city drug dealer"/>
    <n v="5.4"/>
    <n v="43477"/>
    <n v="53007885.304659598"/>
    <n v="40000000"/>
    <x v="1126"/>
    <n v="30985352"/>
    <n v="61706427.600466065"/>
    <n v="46563961"/>
    <n v="296"/>
  </r>
  <r>
    <s v="tt0473488"/>
    <x v="1418"/>
    <x v="7"/>
    <d v="2007-09-03T00:00:00"/>
    <s v="Crime"/>
    <s v=" Drama"/>
    <m/>
    <n v="100"/>
    <s v="USA"/>
    <s v="English"/>
    <s v="Spanish"/>
    <m/>
    <x v="927"/>
    <s v="Dito Montiel, Dito Montiel"/>
    <s v="Dianne Wiest, Robert Downey Jr., Shia LaBeouf, Melonie Diaz, Laila Liliana Garro, Eleonore Hendricks, Adam Scarimbolo, Peter Anthony Tambakis, Channing Tatum, Anthony Tirado, Erick Rosado, Steve Payne, Chazz Palminteri, Tibor Feldman, Martin Compston"/>
    <x v="796"/>
    <s v="Dianne Wiest, Robert Downey Jr."/>
    <s v="The movie is a coming-of-age drama about a boy growing up in Astoria, New York during the 1980s. As his friends end up dead, on drugs, or in prison. He comes to believe he has been saved from their fates by various so-called saints."/>
    <s v="The movie is a coming-of-age drama"/>
    <n v="7"/>
    <n v="24735"/>
    <m/>
    <m/>
    <x v="4"/>
    <n v="517809"/>
    <m/>
    <n v="2035468"/>
    <n v="96"/>
  </r>
  <r>
    <s v="tt0473705"/>
    <x v="1419"/>
    <x v="10"/>
    <s v="30/04/2009"/>
    <s v="Crime"/>
    <s v=" Drama"/>
    <s v=" Mystery"/>
    <n v="127"/>
    <s v="USA, UK, France"/>
    <s v="English"/>
    <s v="Cantonese"/>
    <m/>
    <x v="928"/>
    <s v="Matthew Michael Carnahan, Tony Gilroy"/>
    <s v="Russell Crowe, Ben Affleck, Rachel McAdams, Helen Mirren, Robin Wright, Jason Bateman, Jeff Daniels, Michael Berresse, Harry Lennix, Josh Mostel, Michael Weston, Barry Shabaka Henley, Viola Davis, David Harbour, Sarah Lord"/>
    <x v="92"/>
    <s v="Russell Crowe, Ben Affleck"/>
    <s v="When a congressional aide is killed, a Washington, D.C. journalist starts investigating the case involving the Representative, his old college friend."/>
    <s v="When a congressional aide is killed,"/>
    <n v="7.1"/>
    <n v="132604"/>
    <m/>
    <m/>
    <x v="4"/>
    <n v="37017955"/>
    <m/>
    <n v="87812371"/>
    <n v="248"/>
  </r>
  <r>
    <s v="tt0430357"/>
    <x v="1420"/>
    <x v="7"/>
    <d v="2006-06-10T00:00:00"/>
    <s v="Action"/>
    <s v=" Crime"/>
    <s v=" Thriller"/>
    <n v="132"/>
    <s v="USA"/>
    <s v="English"/>
    <s v="Spanish"/>
    <m/>
    <x v="327"/>
    <s v="Michael Mann, Anthony Yerkovich"/>
    <s v="Colin Farrell, Jamie Foxx, Li Gong, Naomie Harris, Ciar√°n Hinds, Justin Theroux, Barry Shabaka Henley, Luis Tosar, John Ortiz, Elizabeth Rodriguez, Domenick Lombardozzi, Eddie Marsan, Isaach De Bankol√©, John Hawkes, Tom Towles"/>
    <x v="90"/>
    <s v="Colin Farrell, Jamie Foxx"/>
    <s v="Based on the 1980s TV action/drama, this update focuses on vice detectives Crockett and Tubbs as their respective personal and professional lives become dangerously intertwined."/>
    <s v="Based on the 1980s TV action/drama,"/>
    <n v="6"/>
    <n v="108511"/>
    <n v="173310937.4999997"/>
    <n v="135000000"/>
    <x v="1127"/>
    <n v="63450470"/>
    <n v="210837628.71555519"/>
    <n v="164231296"/>
    <n v="976"/>
  </r>
  <r>
    <s v="tt0475169"/>
    <x v="1421"/>
    <x v="2"/>
    <s v="30/06/2006"/>
    <s v="Crime"/>
    <s v=" Drama"/>
    <s v=" Horror"/>
    <n v="93"/>
    <s v="France"/>
    <s v="French"/>
    <s v="Georgian"/>
    <s v="German"/>
    <x v="929"/>
    <s v="G√©la Babluani"/>
    <s v="George Babluani, Aur√©lien Recoing, Pascal Bongard, Fred Ulysse, Nicolas Pignon, Vania Vilers, Christophe Vandevelde, Olga Legrand, Augustin Legrand, Jo Prestia, Philippe Passon, Djalalli Amouche, Serge Chambon, Melchior Aquino, Nouredine Ameur"/>
    <x v="797"/>
    <s v="George Babluani, Aur√©lien Recoing"/>
    <s v="A man takes over a dead man's task without realizing the horror it entails."/>
    <s v="A man takes over a dead man's"/>
    <n v="7.4"/>
    <n v="16609"/>
    <m/>
    <m/>
    <x v="4"/>
    <n v="121390"/>
    <m/>
    <n v="795223"/>
    <n v="86"/>
  </r>
  <r>
    <s v="tt0430576"/>
    <x v="1422"/>
    <x v="2"/>
    <s v="17/03/2006"/>
    <s v="Drama"/>
    <s v=" Romance"/>
    <m/>
    <n v="115"/>
    <s v="Spain, Ireland"/>
    <s v="English"/>
    <s v="Danish"/>
    <m/>
    <x v="930"/>
    <s v="Isabel Coixet"/>
    <s v="Sarah Polley, Tim Robbins, Sverre Anker Ousdal, Javier C√°mara, Danny Cunningham, Dean Lennox Kelly, Daniel Mays, Emmanuel Idowu, Eddie Marsan, Steven Mackintosh, Julie Christie, Reg Wilson, Leonor Watling, Daphne Brown, Muriel Hobson"/>
    <x v="590"/>
    <s v="Sarah Polley, Tim Robbins"/>
    <s v="A hearing impaired factory worker gives up her first holiday in years and instead travels out to an oil rig, where she cares for a man suffering from severe burns."/>
    <s v="A hearing impaired factory worker"/>
    <n v="7.5"/>
    <n v="11780"/>
    <n v="6625985.6630824497"/>
    <n v="5000000"/>
    <x v="1128"/>
    <n v="20678"/>
    <n v="8494590.4815053921"/>
    <n v="6410058"/>
    <n v="55"/>
  </r>
  <r>
    <s v="tt0430770"/>
    <x v="1423"/>
    <x v="6"/>
    <s v="17/10/2008"/>
    <s v="Comedy"/>
    <s v=" Drama"/>
    <m/>
    <n v="114"/>
    <s v="USA"/>
    <s v="English"/>
    <m/>
    <m/>
    <x v="931"/>
    <s v="Diane English, Clare Boothe Luce"/>
    <s v="Meg Ryan, Annette Bening, Eva Mendes, Debra Messing, Jada Pinkett Smith, Bette Midler, Candice Bergen, Carrie Fisher, Cloris Leachman, Debi Mazar, India Ennenga, Jill Flint, Ana Gasteyer, Joanna Gleason, Tilly Scott Pedersen"/>
    <x v="0"/>
    <s v="Meg Ryan, Annette Bening"/>
    <s v="A wealthy New Yorker wrestles with the decision to leave her cheating husband, as she and her friends discover that women really can have it all."/>
    <s v="A wealthy New Yorker wrestles"/>
    <n v="5"/>
    <n v="20131"/>
    <n v="19233248.027198881"/>
    <n v="16000000"/>
    <x v="1129"/>
    <n v="26902075"/>
    <n v="60112970.965597324"/>
    <n v="50007546"/>
    <n v="142"/>
  </r>
  <r>
    <s v="tt0430912"/>
    <x v="1424"/>
    <x v="7"/>
    <s v="31/03/2006"/>
    <s v="Drama"/>
    <s v=" Mystery"/>
    <s v=" Thriller"/>
    <n v="114"/>
    <s v="UK, Germany, Spain, USA"/>
    <s v="English"/>
    <m/>
    <m/>
    <x v="408"/>
    <s v="Leora Barish, Henry Bean"/>
    <s v="Stan Collymore, Sharon Stone, Neil Maskell, David Thewlis, Jan Chappell, David Morrissey, Terence Harvey, Hugh Dancy, Ellen Thomas, Mark Sangster, Tim Berrington, Indira Varma, Charlotte Rampling, Heathcote Williams, Flora Montgomery"/>
    <x v="798"/>
    <s v="Stan Collymore, Sharon Stone"/>
    <s v="Novelist Catherine Tramell is once again in trouble with the law, and Scotland Yard appoints psychiatrist Dr. Michael Glass to evaluate her. Though, like Detective Nick Curran before him, Glass is entranced by Tramell and lured into a seductive game."/>
    <s v="Novelist Catherine Tramell is"/>
    <n v="4.3"/>
    <n v="36831"/>
    <n v="89864930.555555403"/>
    <n v="70000000"/>
    <x v="1130"/>
    <n v="5971336"/>
    <n v="49591933.683819361"/>
    <n v="38629478"/>
    <n v="329"/>
  </r>
  <r>
    <s v="tt0475723"/>
    <x v="1425"/>
    <x v="2"/>
    <s v="17/09/2005"/>
    <s v="Action"/>
    <s v=" Drama"/>
    <s v=" Fantasy"/>
    <n v="107"/>
    <s v="Japan"/>
    <s v="Japanese"/>
    <m/>
    <m/>
    <x v="932"/>
    <s v="Kenya Hirata, F√ªtar√¥ Yamada"/>
    <s v="Yukie Nakama, Joe Odagiri, Tomoka Kurotani, Erika Sawajiri, Takeshi Masu, Tak Sakaguchi, Mickey Koga, Shun It√¥, H√¥ka Kinoshita, Kenji Miyoshi, Lily, Minoru Terada, Masaki Nishina, Osami Nabe, Toshiya Nagasawa"/>
    <x v="799"/>
    <s v="Yukie Nakama, Joe Odagiri"/>
    <s v="Star-crossed lovers must fight on opposing sides in a battle that will determine the next Shogun."/>
    <s v="Star-crossed lovers must fight"/>
    <n v="6.9"/>
    <n v="12096"/>
    <m/>
    <m/>
    <x v="4"/>
    <m/>
    <m/>
    <n v="11987868"/>
    <n v="85"/>
  </r>
  <r>
    <s v="tt0430922"/>
    <x v="1426"/>
    <x v="6"/>
    <s v="22/05/2009"/>
    <s v="Comedy"/>
    <m/>
    <m/>
    <n v="99"/>
    <s v="Germany, USA"/>
    <s v="English"/>
    <m/>
    <m/>
    <x v="300"/>
    <s v="Timothy Dowling, W. Blake Herron"/>
    <s v="Seann William Scott, Paul Rudd, Christopher Mintz-Plasse, Bobb'e J. Thompson, Elizabeth Banks, Jane Lynch, Ken Jeong, Ken Marino, Kerri Kenney, A.D. Miles, Joe Lo Truglio, Matt Walsh, Nicole Randall Johnson, Alexandra Stamler, Carly Craig"/>
    <x v="800"/>
    <s v="Seann William Scott"/>
    <s v="Wild behavior forces a pair of energy drink reps to enroll in a Big Brother program."/>
    <s v="Wild behavior forces a pair of"/>
    <n v="6.8"/>
    <n v="217694"/>
    <n v="33658184.047598042"/>
    <n v="28000000"/>
    <x v="1131"/>
    <n v="67294270"/>
    <n v="111371828.45017952"/>
    <n v="92649419"/>
    <n v="198"/>
  </r>
  <r>
    <s v="tt0431021"/>
    <x v="1427"/>
    <x v="12"/>
    <s v="25/10/2012"/>
    <s v="Horror"/>
    <s v=" Mystery"/>
    <s v=" Thriller"/>
    <n v="92"/>
    <s v="USA, Canada"/>
    <s v="English"/>
    <m/>
    <m/>
    <x v="933"/>
    <s v="Juliet Snowden, Stiles White"/>
    <s v="Jeffrey Dean Morgan, Kyra Sedgwick, Natasha Calis, Madison Davenport, Matisyahu, Grant Show, Rob LaBelle, Nana Gbewonyo, Anna Hagan, Brenda Crichlow, Jay Brazeau, Iris Quinn, Graeme Duffy, David Hovan, Chris Shields"/>
    <x v="801"/>
    <s v="Jeffrey Dean Morgan"/>
    <s v="A young girl buys an antique box at a yard sale, unaware that inside the collectible lives a malicious ancient spirit. The girl's father teams with his ex-wife to find a way to end the curse upon their child."/>
    <s v="A young girl buys an antique box"/>
    <n v="5.9"/>
    <n v="56120"/>
    <n v="15781570.946975959"/>
    <n v="14000000"/>
    <x v="1132"/>
    <n v="49130154"/>
    <n v="96319521.05379492"/>
    <n v="85446075"/>
    <n v="208"/>
  </r>
  <r>
    <s v="tt0476735"/>
    <x v="1428"/>
    <x v="2"/>
    <s v="18/11/2005"/>
    <s v="Drama"/>
    <s v=" Family"/>
    <m/>
    <n v="112"/>
    <s v="Turkey"/>
    <s v="Turkish"/>
    <m/>
    <m/>
    <x v="934"/>
    <s v="√áagan Irmak"/>
    <s v="√áetin Tekindor, Fikret Kuskan, H√ºmeyra, Ege Tanman, Serif Sezer, Yetkin Dikinciler, Binnur Kaya, Mahmut G√∂kg√∂z, Nergis √áorak√ßi, Bilge Sen, Tuba B√ºy√ºk√ºst√ºn, √ñzge √ñzberk, Erdal Tosun, Halit Ergen√ß, Tugyan Akay Kavuk√ßu"/>
    <x v="802"/>
    <s v="√áetin Tekindor, Fikret Kuskan"/>
    <s v="The family of a left-wing journalist is torn apart after the military coup of Turkey in 1980."/>
    <s v="The family of a left-wing journalist"/>
    <n v="8.3000000000000007"/>
    <n v="76026"/>
    <m/>
    <m/>
    <x v="4"/>
    <m/>
    <m/>
    <n v="18612999"/>
    <n v="130"/>
  </r>
  <r>
    <s v="tt0476958"/>
    <x v="1429"/>
    <x v="6"/>
    <d v="2008-09-10T00:00:00"/>
    <s v="Action"/>
    <s v=" Comedy"/>
    <s v=" Crime"/>
    <n v="85"/>
    <s v="USA"/>
    <s v="English"/>
    <m/>
    <m/>
    <x v="935"/>
    <s v="Jake Wade Wall"/>
    <s v="Keir O'Donnell, Katheryn Winnick, Laura Breckenridge, Jessica Lucas, Tad Hilgenbrink, Reid Scott, Rena Owen, Kevin Gage, Brennan Bailey, Preston Bailey, Shauna Duggins, Fernanda Dorogi, Eyad Kurd-Misto, Karley Scott Collins, Jadin Gould"/>
    <x v="803"/>
    <s v="Keir O'Donnell, Katheryn Winnick"/>
    <s v="Three women are stalked by a killer with a grudge that extends back to the girls' childhoods."/>
    <s v="Three women are stalked by a killer"/>
    <n v="4.9000000000000004"/>
    <n v="11018"/>
    <m/>
    <n v="10000000"/>
    <x v="4"/>
    <m/>
    <m/>
    <n v="170255"/>
    <n v="90"/>
  </r>
  <r>
    <s v="tt0431197"/>
    <x v="1430"/>
    <x v="8"/>
    <s v="30/11/2007"/>
    <s v="Action"/>
    <s v=" Drama"/>
    <s v=" Thriller"/>
    <n v="110"/>
    <s v="USA, Germany, United Arab Emirates"/>
    <s v="English"/>
    <s v="Arabic"/>
    <m/>
    <x v="595"/>
    <s v="Matthew Michael Carnahan"/>
    <s v="Jamie Foxx, Chris Cooper, Jennifer Garner, Jason Bateman, Ashraf Barhom, Ali Suliman, Jeremy Piven, Richard Jenkins, Tim McGraw, Kyle Chandler, Frances Fisher, Danny Huston, Kelly AuCoin, Anna Deavere Smith, Minka Kelly"/>
    <x v="182"/>
    <s v="Jamie Foxx, Chris Cooper"/>
    <s v="A team of U.S. government agents are sent to investigate the bombing of an American facility in the Middle East."/>
    <s v="A team of U.S. government agents"/>
    <n v="7"/>
    <n v="116075"/>
    <n v="87376267.229987398"/>
    <n v="70000000"/>
    <x v="1133"/>
    <n v="47536778"/>
    <n v="1.2578493203361208E+16"/>
    <n v="87019158"/>
    <n v="326"/>
  </r>
  <r>
    <s v="tt0431308"/>
    <x v="1431"/>
    <x v="8"/>
    <d v="2008-01-02T00:00:00"/>
    <s v="Comedy"/>
    <s v=" Drama"/>
    <s v=" Romance"/>
    <n v="126"/>
    <s v="USA"/>
    <s v="English"/>
    <m/>
    <m/>
    <x v="936"/>
    <s v="Richard LaGravenese, Steven Rogers"/>
    <s v="Hilary Swank, Gerard Butler, Lisa Kudrow, Gina Gershon, James Marsters, Kathy Bates, Harry Connick Jr., Nellie McKay, Jeffrey Dean Morgan, Dean Winters, Anne Kent, Brian McGrath, Sherie Rene Scott, Susan Blackwell, Michael Countryman"/>
    <x v="804"/>
    <s v="Hilary Swank, Gerard Butler"/>
    <s v="A young widow discovers that her late husband has left her 10 messages intended to help ease her pain and start a new life."/>
    <s v="A young widow discovers that her"/>
    <n v="7"/>
    <n v="197974"/>
    <n v="37446971.6699946"/>
    <n v="30000000"/>
    <x v="1134"/>
    <n v="53695808"/>
    <n v="2.2670321007453908E+16"/>
    <n v="156835339"/>
    <n v="278"/>
  </r>
  <r>
    <s v="tt0432021"/>
    <x v="1432"/>
    <x v="8"/>
    <d v="2007-12-10T00:00:00"/>
    <s v="Action"/>
    <s v=" Horror"/>
    <s v=" Sci-Fi"/>
    <n v="94"/>
    <s v="France, Australia, Germany, UK, USA, Mexico, Canada"/>
    <s v="English"/>
    <m/>
    <m/>
    <x v="937"/>
    <s v="Paul W.S. Anderson"/>
    <s v="Milla Jovovich, Oded Fehr, Ali Larter, Iain Glen, Ashanti, Christopher Egan, Spencer Locke, Matthew Marsden, Linden Ashby, Jason O'Mara, Mike Epps, Joe Hursley, John Eric Bentley, James Tumminia, Kirk B.R. Woller"/>
    <x v="467"/>
    <s v="Milla Jovovich, Oded Fehr"/>
    <s v="Survivors of the Raccoon City catastrophe travel across the Nevada desert, hoping to make it to Alaska. Alice joins the caravan and their fight against the evil Umbrella Corp."/>
    <s v="Survivors of the Raccoon City"/>
    <n v="6.3"/>
    <n v="180851"/>
    <n v="56170457.504991896"/>
    <n v="45000000"/>
    <x v="1135"/>
    <n v="50648679"/>
    <n v="2.1352398725873052E+16"/>
    <n v="147717833"/>
    <n v="385"/>
  </r>
  <r>
    <s v="tt0432283"/>
    <x v="1433"/>
    <x v="10"/>
    <d v="2010-02-04T00:00:00"/>
    <s v="Animation"/>
    <s v=" Adventure"/>
    <s v=" Comedy"/>
    <n v="87"/>
    <s v="USA, UK"/>
    <s v="English"/>
    <s v="French"/>
    <m/>
    <x v="393"/>
    <s v="Roald Dahl, Wes Anderson"/>
    <s v="George Clooney, Meryl Streep, Jason Schwartzman, Bill Murray, Wallace Wolodarsky, Eric Chase Anderson, Michael Gambon, Willem Dafoe, Owen Wilson, Jarvis Cocker, Wes Anderson, Karen Duffy, Robin Hurlstone, Hugo Guinness, Helen McCrory"/>
    <x v="33"/>
    <s v="George Clooney, Meryl Streep"/>
    <s v="An urbane fox cannot resist returning to his farm raiding ways and then must help his community survive the farmers' retaliation."/>
    <s v="An urbane fox cannot resist returning"/>
    <n v="7.9"/>
    <n v="193078"/>
    <n v="48254799.871350802"/>
    <n v="40000000"/>
    <x v="1136"/>
    <n v="21002919"/>
    <n v="56063157.550753407"/>
    <n v="46472606"/>
    <n v="329"/>
  </r>
  <r>
    <s v="tt0432291"/>
    <x v="1434"/>
    <x v="2"/>
    <s v="17/03/2006"/>
    <s v="Horror"/>
    <s v=" Mystery"/>
    <m/>
    <n v="100"/>
    <s v="USA, France"/>
    <s v="English"/>
    <m/>
    <m/>
    <x v="938"/>
    <s v="Cooper Layne, John Carpenter"/>
    <s v="Tom Welling, Maggie Grace, Selma Blair, DeRay Davis, Kenneth Welsh, Adrian Hough, Sara Botsford, Cole Heppell, Mary Black, Jonathon Young, R. Nelson Brown, Christian Bocher, Douglas Arthurs, Yves Cameron, Charles Andre"/>
    <x v="805"/>
    <s v="Tom Welling, Maggie Grace"/>
    <s v="A thick mist full of vengeful spirits haunts a prosperous island town off the coast of Oregon, as its inhabitants try to learn their town's dark secret in order to stop it."/>
    <s v="A thick mist full of vengeful"/>
    <n v="3.7"/>
    <n v="34589"/>
    <n v="23853548.387096819"/>
    <n v="18000000"/>
    <x v="1137"/>
    <n v="29550869"/>
    <n v="61226005.209175743"/>
    <n v="46201432"/>
    <n v="474"/>
  </r>
  <r>
    <s v="tt0477095"/>
    <x v="1435"/>
    <x v="7"/>
    <d v="2006-10-11T00:00:00"/>
    <s v="Comedy"/>
    <s v=" Drama"/>
    <s v=" Romance"/>
    <n v="92"/>
    <s v="UK, USA"/>
    <s v="English"/>
    <m/>
    <m/>
    <x v="939"/>
    <s v="David Nicholls, David Nicholls"/>
    <s v="Joseph Friend, James Gaddas, Catherine Tate, Mark Gatiss, Robert Cawsey, Rasmus Hardiker, Guy Henry, James McAvoy, James Corden, Dominic Cooper, Simon Woods, Sule Rimi, Joe Van Moyland, Rebecca Hall, Benedict Cumberbatch"/>
    <x v="806"/>
    <s v="Joseph Friend, James Gaddas"/>
    <s v="Set in 1985, working-class student Brian Jackson (McAvoy) navigates his first year at Bristol University."/>
    <s v="Set in 1985, working-class student"/>
    <n v="6.7"/>
    <n v="21755"/>
    <m/>
    <m/>
    <x v="4"/>
    <n v="216839"/>
    <m/>
    <n v="1736394"/>
    <n v="77"/>
  </r>
  <r>
    <s v="tt0432348"/>
    <x v="1436"/>
    <x v="2"/>
    <d v="2006-05-01T00:00:00"/>
    <s v="Horror"/>
    <s v=" Mystery"/>
    <m/>
    <n v="93"/>
    <s v="Canada, USA"/>
    <s v="English"/>
    <m/>
    <m/>
    <x v="940"/>
    <s v="Leigh Whannell, Darren Lynn Bousman"/>
    <s v="Tobin Bell, Shawnee Smith, Donnie Wahlberg, Erik Knudsen, Franky G, Glenn Plummer, Emmanuelle Vaugier, Beverley Mitchell, Timothy Burd, Dina Meyer, Lyriq Bent, Noam Jenkins, Tony Nappo, Kelly Jones, Vincent Rother"/>
    <x v="807"/>
    <s v="Tobin Bell, Shawnee Smith"/>
    <s v="A detective and his team must rescue 8 people trapped in a factory by the twisted serial killer known as Jigsaw."/>
    <s v="A detective and his team must"/>
    <n v="6.6"/>
    <n v="229054"/>
    <n v="5300788.5304659596"/>
    <n v="4000000"/>
    <x v="1138"/>
    <n v="87039965"/>
    <n v="195795895.17437312"/>
    <n v="147748505"/>
    <n v="889"/>
  </r>
  <r>
    <s v="tt0432402"/>
    <x v="1437"/>
    <x v="7"/>
    <s v="23/11/2007"/>
    <s v="Biography"/>
    <s v=" Drama"/>
    <m/>
    <n v="100"/>
    <s v="USA"/>
    <s v="English"/>
    <s v="Slovak"/>
    <s v="French"/>
    <x v="941"/>
    <s v="Captain Mauzner, Simon Monjack"/>
    <s v="Sienna Miller, Guy Pearce, Hayden Christensen, Jimmy Fallon, Jack Huston, Armin Amiri, Tara Summers, Mena Suvari, Shawn Hatosy, Beth Grant, James Naughton, Edward Herrmann, Illeana Douglas, Mary Elizabeth Winstead, Don Novello"/>
    <x v="808"/>
    <s v="Sienna Miller, Guy Pearce"/>
    <s v="Based on the rise and fall of socialite"/>
    <s v="Based on the rise and fall of"/>
    <n v="6.5"/>
    <n v="20584"/>
    <n v="8986493.0555555411"/>
    <n v="7000000"/>
    <x v="1139"/>
    <n v="1675241"/>
    <n v="4586490.3797222143"/>
    <n v="3572632"/>
    <n v="105"/>
  </r>
  <r>
    <s v="tt0432637"/>
    <x v="1438"/>
    <x v="7"/>
    <s v="23/06/2006"/>
    <s v="Action"/>
    <s v=" Sci-Fi"/>
    <m/>
    <n v="185"/>
    <s v="India"/>
    <s v="Hindi"/>
    <s v="English"/>
    <s v="Cantonese"/>
    <x v="942"/>
    <s v="Robin Bhatt, Sachin Bhowmick"/>
    <s v="Hrithik Roshan, Priyanka Chopra, Rekha, Naseeruddin Shah, Sharat Saxena, Manini M. Mishra, Puneet Issar, Hemant Pandey, Akash Khurana, Ahmed Khan, Xia Bin, Edgar Noordanus, Mithilesh Chaturvedi, Zain Khan, Fardeen Hussaini"/>
    <x v="809"/>
    <s v="Hrithik Roshan, Priyanka Chopra"/>
    <s v="Krishna is forced by circumstances to use his superpowers and become the masked superhero Krrish, before getting drawn towards his lost legacy."/>
    <s v="Krishna is forced by circumstances"/>
    <n v="6.4"/>
    <n v="17793"/>
    <n v="13094604.166666646"/>
    <n v="10200000"/>
    <x v="1140"/>
    <n v="1430721"/>
    <n v="23161081.119791627"/>
    <n v="18041250"/>
    <n v="115"/>
  </r>
  <r>
    <s v="tt0433035"/>
    <x v="1439"/>
    <x v="17"/>
    <s v="25/11/2011"/>
    <s v="Action"/>
    <s v=" Drama"/>
    <s v=" Sci-Fi"/>
    <n v="127"/>
    <s v="USA, India"/>
    <s v="English"/>
    <s v="Ukrainian"/>
    <m/>
    <x v="388"/>
    <s v="John Gatins, Dan Gilroy"/>
    <s v="Hugh Jackman, Dakota Goyo, Evangeline Lilly, Anthony Mackie, Kevin Durand, Hope Davis, James Rebhorn, Karl Yune, Olga Fonda, John Gatins, Sophie Levy, Tess Levy, Charlie Levy, Gregory Sims, Torey Adkins"/>
    <x v="13"/>
    <s v="Hugh Jackman, Dakota Goyo"/>
    <s v="In the near future, robot boxing is a top sport. A struggling ex-boxer feels he's found a champion in a discarded robot."/>
    <s v="In the near future, robot boxing"/>
    <n v="7.1"/>
    <n v="293214"/>
    <n v="126564135.165534"/>
    <n v="110000000"/>
    <x v="1141"/>
    <n v="85468508"/>
    <n v="344333271.79363358"/>
    <n v="299268508"/>
    <n v="477"/>
  </r>
  <r>
    <s v="tt0478024"/>
    <x v="1440"/>
    <x v="2"/>
    <s v="18/11/2005"/>
    <s v="Action"/>
    <s v=" Crime"/>
    <s v=" Thriller"/>
    <n v="93"/>
    <s v="Hong Kong, Macao"/>
    <s v="Cantonese"/>
    <s v="Mandarin"/>
    <m/>
    <x v="943"/>
    <s v="Wilson Yip, Kam-Yuen Szeto"/>
    <s v="Donnie Yen, Simon Yam, Sammo Kam-Bo Hung, Jing Wu, Kai Chi Liu, Danny Summer, Ken Chang, Austin Wai, Timmy Hung, Tat Chi Chan, Jingke Liang, Vincent Sze, Kenji Tanigaki, Ching-Lam Lau, Maggie Poon"/>
    <x v="810"/>
    <s v="Donnie Yen, Simon Yam"/>
    <s v="A near retired inspector and his unit are willing to put down a crime boss at all costs while dealing with his replacement, who is getting in their way. Meanwhile, the crime boss sends his top henchmen to put an end to their dirty schemes."/>
    <s v="A near retired inspector and his"/>
    <n v="7"/>
    <n v="11212"/>
    <m/>
    <m/>
    <x v="4"/>
    <m/>
    <m/>
    <n v="954211"/>
    <n v="70"/>
  </r>
  <r>
    <s v="tt0433362"/>
    <x v="1441"/>
    <x v="10"/>
    <s v="19/03/2010"/>
    <s v="Action"/>
    <s v=" Fantasy"/>
    <s v=" Horror"/>
    <n v="98"/>
    <s v="Australia, USA"/>
    <s v="English"/>
    <m/>
    <m/>
    <x v="944"/>
    <s v="Michael Spierig, Peter Spierig"/>
    <s v="Harriet Minto-Day, Jay Laga'aia, Damien Garvey, Sahaj Dumpleton, Allan Todd, Gabriella Di Labio, Ben Siemer, Peter Welman, Ethan Hawke, Callum McLean, Jarrad Pon, Victoria Williams, Zoe White, Aolani Roy, Tiffany Lamb"/>
    <x v="811"/>
    <s v="Harriet Minto-Day, Jay Laga'aia"/>
    <s v="In the year 2019, a plague has transformed almost every human into vampires. Faced with a dwindling blood supply, the fractured dominant race plots their survival; meanwhile, a researcher works with a covert band of vamps on a way to save humankind."/>
    <s v="In the year 2019, a plague has"/>
    <n v="6.4"/>
    <n v="120928"/>
    <n v="24127399.935675401"/>
    <n v="20000000"/>
    <x v="1142"/>
    <n v="30101577"/>
    <n v="62028152.922190495"/>
    <n v="51417188"/>
    <n v="324"/>
  </r>
  <r>
    <s v="tt0478134"/>
    <x v="1442"/>
    <x v="8"/>
    <s v="30/11/2007"/>
    <s v="Crime"/>
    <s v=" Drama"/>
    <s v=" Mystery"/>
    <n v="121"/>
    <s v="USA"/>
    <s v="English"/>
    <m/>
    <m/>
    <x v="758"/>
    <s v="Paul Haggis, Mark Boal"/>
    <s v="Tommy Lee Jones, Charlize Theron, Jason Patric, Susan Sarandon, James Franco, Barry Corbin, Josh Brolin, Frances Fisher, Wes Chatham, Jake McLaughlin, Mehcad Brooks, Jonathan Tucker, Wayne Duvall, Roman Arabia, Brent Briscoe"/>
    <x v="14"/>
    <s v="Tommy Lee Jones, Charlize Theron"/>
    <s v="A retired military investigator works with a police detective to uncover the truth behind his son's disappearance following his return from a tour of duty in Iraq."/>
    <s v="A retired military investigator"/>
    <n v="7.1"/>
    <n v="68025"/>
    <m/>
    <m/>
    <x v="4"/>
    <n v="6777741"/>
    <m/>
    <n v="29541790"/>
    <n v="244"/>
  </r>
  <r>
    <s v="tt0433383"/>
    <x v="1443"/>
    <x v="2"/>
    <s v="16/09/2005"/>
    <s v="Biography"/>
    <s v=" Drama"/>
    <s v=" History"/>
    <n v="93"/>
    <s v="USA, France, UK, Japan"/>
    <s v="English"/>
    <m/>
    <m/>
    <x v="409"/>
    <s v="George Clooney, Grant Heslov"/>
    <s v="Jeff Daniels, David Strathairn, Alex Borstein, Rose Abdoo, Dianne Reeves, Peter Martin, Christoph Luty, Jeff Hamilton, Matt Catingub, Tate Donovan, Reed Diamond, Matt Ross, Patricia Clarkson, Robert Downey Jr., George Clooney"/>
    <x v="812"/>
    <s v="Jeff Daniels, David Strathairn"/>
    <s v="A young singer dates a disc jockey who helps her get into the music business, but their relationship become complicated as she ascends to super stardom."/>
    <s v="A young singer dates a disc jockey"/>
    <n v="7.4"/>
    <n v="93108"/>
    <n v="9276379.928315429"/>
    <n v="7000000"/>
    <x v="1143"/>
    <n v="31558003"/>
    <n v="72410349.635949954"/>
    <n v="54641191"/>
    <n v="543"/>
  </r>
  <r>
    <s v="tt0433386"/>
    <x v="1444"/>
    <x v="7"/>
    <d v="2006-10-11T00:00:00"/>
    <s v="Horror"/>
    <s v=" Thriller"/>
    <m/>
    <n v="102"/>
    <s v="USA, Japan"/>
    <s v="English"/>
    <s v="Japanese"/>
    <m/>
    <x v="703"/>
    <s v="Stephen Susco, Takashi Shimizu"/>
    <s v="Sarah Michelle Gellar, Amber Tamblyn, Arielle Kebbel, Takako Fuji, Edison Chen, Sarah Roemer, Matthew Knight, Misako Uno, Teresa Palmer, Ohga Tanaka, Yuya Ozeki, Jennifer Beals, Christopher Cousins, Zen Kajihara, Takashi Matsuyama"/>
    <x v="692"/>
    <s v="Sarah Michelle Gellar"/>
    <s v="Three interwoven stories about a terrible curse. A young woman encounters a malevolent supernatural force while searching for her missing sister in Tokyo; a mean high school prank goes horribly wrong; a woman with a deadly secret moves into a Chicago apartment building."/>
    <s v="Three interwoven stories about"/>
    <n v="5.0999999999999996"/>
    <n v="46658"/>
    <n v="25675694.444444403"/>
    <n v="20000000"/>
    <x v="1144"/>
    <n v="39143839"/>
    <n v="90777926.155381799"/>
    <n v="70711175"/>
    <n v="288"/>
  </r>
  <r>
    <s v="tt0433387"/>
    <x v="1445"/>
    <x v="2"/>
    <d v="2007-08-06T00:00:00"/>
    <s v="Action"/>
    <s v=" Crime"/>
    <s v=" Drama"/>
    <n v="116"/>
    <s v="USA"/>
    <s v="English"/>
    <s v="Spanish"/>
    <s v="Korean"/>
    <x v="896"/>
    <s v="David Ayer"/>
    <s v="Christian Bale, Freddy Rodr√≠guez, Eva Longoria, Chaka Forman, Tammy Trull, J.K. Simmons, Michael Monks, Samantha Esteban, Tania Verafield, Noel Gugliemi, Adriana Millan, Geo Corvera, Cesar Garcia, Terry Crews, Emilio Rivera"/>
    <x v="37"/>
    <s v="Christian Bale, Freddy Rodr√≠guez"/>
    <s v="A tough-minded drama about two friends in South Central Los Angeles and the violence that comes between them."/>
    <s v="A tough-minded drama about two"/>
    <n v="6.9"/>
    <n v="62419"/>
    <n v="2650394.2652329798"/>
    <n v="2000000"/>
    <x v="1145"/>
    <n v="3337931"/>
    <n v="7911039.924157721"/>
    <n v="5969708"/>
    <n v="241"/>
  </r>
  <r>
    <s v="tt0433416"/>
    <x v="1446"/>
    <x v="7"/>
    <d v="2007-01-06T00:00:00"/>
    <s v="Drama"/>
    <m/>
    <m/>
    <n v="122"/>
    <s v="USA, India"/>
    <s v="English"/>
    <s v="Hindi"/>
    <s v="Bengali"/>
    <x v="292"/>
    <s v="Sooni Taraporevala, Jhumpa Lahiri"/>
    <s v="Kal Penn, Tabu, Irrfan Khan, Jacinda Barrett, Zuleikha Robinson, Brooke Smith, Sahira Nair, Jagannath Guha, Ruma Guha Thakurta, Sandip Deb, Sukanya, Tanushree Shankar, Sabyasachi Chakrabarty, Tamal Ray Chowdhury, Dhruv Mookerji"/>
    <x v="813"/>
    <s v="Kal Penn, Tabu, Irrfan Khan"/>
    <s v="American-born Gogol, the son of Indian immigrants, wants to fit in among his fellow New Yorkers, despite his family's unwillingness to let go of their traditional ways."/>
    <s v="American-born Gogol, the son of"/>
    <n v="7.5"/>
    <n v="19079"/>
    <n v="12195954.861111091"/>
    <n v="9500000"/>
    <x v="1146"/>
    <n v="13569248"/>
    <n v="26130566.331006899"/>
    <n v="20354321"/>
    <n v="126"/>
  </r>
  <r>
    <s v="tt0433442"/>
    <x v="1447"/>
    <x v="7"/>
    <s v="18/01/2008"/>
    <s v="Horror"/>
    <s v=" Mystery"/>
    <s v=" Thriller"/>
    <n v="85"/>
    <s v="USA"/>
    <s v="English"/>
    <m/>
    <m/>
    <x v="945"/>
    <s v="Adam Sussman"/>
    <s v="Sarah Michelle Gellar, Peter O'Brien, Adam Scott, Kate Beahan, Sam Shepard, J.C. MacKenzie, Erinn Allison, Darrian McClanahan, Wally Welch, Frank Ertl, Brad Leland, Bonnie Gallup, Brent Smiga, Robert Wilson"/>
    <x v="692"/>
    <s v="Sarah Michelle Gellar"/>
    <s v="Joanna Mills, a traveling business woman, begins having nightmares of a murder that occurred 15 years ago. Soon she is drawn to an old farmhouse, where the murder took place."/>
    <s v="Joanna Mills, a traveling business"/>
    <n v="4.7"/>
    <n v="11379"/>
    <n v="19256770.833333302"/>
    <n v="15000000"/>
    <x v="1147"/>
    <n v="7749851"/>
    <n v="15397964.296354141"/>
    <n v="11994195"/>
    <n v="126"/>
  </r>
  <r>
    <s v="tt0434139"/>
    <x v="1448"/>
    <x v="7"/>
    <s v="15/09/2006"/>
    <s v="Comedy"/>
    <s v=" Drama"/>
    <s v=" Romance"/>
    <n v="115"/>
    <s v="USA, Canada"/>
    <s v="English"/>
    <m/>
    <m/>
    <x v="306"/>
    <s v="Paul Haggis, Gabriele Muccino"/>
    <s v="Zach Braff, Jacinda Barrett, Casey Affleck, Rachel Bilson, Michael Weston, Eric Christian Olsen, Marley Shelton, Lauren Lee Smith, Harold Ramis, Blythe Danner, Tom Wilkinson, David Haydn-Jones, Cindy Sampson, Lisa Hochstein, Patricia Stasiak"/>
    <x v="519"/>
    <s v="Zach Braff, Jacinda Barrett"/>
    <s v="Michael'd have a great job, still have his 4 best friends, and be in love with a beautiful girl at 30. He loves Jenna but his life seems predictable until he meets a college girl. It seems that everybody's having relationship problems."/>
    <s v="Michael'd have a great job, still"/>
    <n v="6.4"/>
    <n v="40570"/>
    <n v="25675694.444444403"/>
    <n v="20000000"/>
    <x v="1148"/>
    <n v="11614790"/>
    <n v="20351070.214340243"/>
    <n v="15852401"/>
    <n v="167"/>
  </r>
  <r>
    <s v="tt0434409"/>
    <x v="1449"/>
    <x v="2"/>
    <s v="17/03/2006"/>
    <s v="Action"/>
    <s v=" Drama"/>
    <s v=" Sci-Fi"/>
    <n v="132"/>
    <s v="USA, UK, Germany"/>
    <s v="English"/>
    <m/>
    <m/>
    <x v="946"/>
    <s v="Lilly Wachowski, Lana Wachowski"/>
    <s v="Natalie Portman, Hugo Weaving, Stephen Rea, Stephen Fry, John Hurt, Tim Pigott-Smith, Rupert Graves, Roger Allam, Ben Miles, Sin√©ad Cusack, Natasha Wightman, John Standing, Eddie Marsan, Clive Ashborn, Emma Field-Rayner"/>
    <x v="155"/>
    <s v="Natalie Portman, Hugo Weaving"/>
    <s v="In a future British tyranny, a shadowy freedom fighter, known only by the alias of &quot;V&quot;, plots to overthrow it with the help of a young woman."/>
    <s v="In a future British tyranny, a"/>
    <n v="8.1999999999999993"/>
    <n v="1009729"/>
    <n v="71560645.161290452"/>
    <n v="54000000"/>
    <x v="1149"/>
    <n v="70511035"/>
    <n v="175603243.62204334"/>
    <n v="132511035"/>
    <n v="2220"/>
  </r>
  <r>
    <s v="tt0435623"/>
    <x v="1450"/>
    <x v="2"/>
    <s v="18/05/2007"/>
    <s v="Comedy"/>
    <s v=" Drama"/>
    <s v=" Romance"/>
    <n v="84"/>
    <s v="UK, USA"/>
    <s v="English"/>
    <m/>
    <m/>
    <x v="947"/>
    <s v="Gabrielle Zevin"/>
    <s v="Aaron Eckhart, Helena Bonham Carter, Yury Tsykun, Brian Geraghty, Brianna Brown, Thomas Lennon, Erik Eidem, Nora Zehetner, David Franklin, Olivia Wilde, Cerina Vincent, Philip Littell, Rozanne Sher, Veronica Reyes-How, Emily Fernandez"/>
    <x v="481"/>
    <s v="Aaron Eckhart, Helena Bonham Carter"/>
    <s v="When a man and woman flirt with each other at a wedding reception, the sexual tension seems spontaneous. As they break from the party to a hotel room, the flirtation turns into a night filled with passion and remorse."/>
    <s v="When a man and woman flirt with"/>
    <n v="7"/>
    <n v="11887"/>
    <n v="596338.70967742044"/>
    <n v="450000"/>
    <x v="1150"/>
    <n v="379418"/>
    <n v="1302422.2946953429"/>
    <n v="982814"/>
    <n v="59"/>
  </r>
  <r>
    <s v="tt0479751"/>
    <x v="1451"/>
    <x v="8"/>
    <s v="15/06/2007"/>
    <s v="Action"/>
    <s v=" Drama"/>
    <s v=" Thriller"/>
    <n v="188"/>
    <s v="India"/>
    <s v="Tamil"/>
    <m/>
    <m/>
    <x v="238"/>
    <s v="Swanand Kirkire, S. Shankar"/>
    <s v="Rajinikanth, Shriya Saran, Suman, Vivek, Ala Aljundi, Amarasigamani, Babi, Balaji, Jemini Balaji, S.P. Balasubrahmanyam, Bashkar, M.S. Bhaskar, Bobby, Chelladurai, Chinnijayanth"/>
    <x v="814"/>
    <s v="Rajinikanth, Shriya Saran"/>
    <s v="A software engineer comes to India to serve the nation and invest in nation's welfare. A few corrupt officials and politicians try to stop him while he tries to do good for the poor."/>
    <s v="A software engineer comes to India"/>
    <n v="7.5"/>
    <n v="17326"/>
    <m/>
    <s v="INR 600000000"/>
    <x v="4"/>
    <m/>
    <m/>
    <n v="5871620"/>
    <n v="73"/>
  </r>
  <r>
    <s v="tt0435651"/>
    <x v="1452"/>
    <x v="15"/>
    <d v="2014-11-09T00:00:00"/>
    <s v="Drama"/>
    <s v=" Romance"/>
    <s v=" Sci-Fi"/>
    <n v="97"/>
    <s v="South Africa, Canada, USA"/>
    <s v="English"/>
    <m/>
    <m/>
    <x v="347"/>
    <s v="Michael Mitnick, Robert B. Weide"/>
    <s v="Jeff Bridges, Meryl Streep, Brenton Thwaites, Alexander Skarsg√•rd, Katie Holmes, Odeya Rush, Cameron Monaghan, Taylor Swift, Emma Tremblay, Alexander Jillings, James Jillings, Jordan Nicholas Smal, Saige Fernandes, Renate Stuurman, Vanessa Cooke"/>
    <x v="670"/>
    <s v="Jeff Bridges, Meryl Streep"/>
    <s v="In a seemingly perfect community, without war, pain, suffering, differences or choice, a young boy is chosen to learn from an elderly man about the true pain and pleasure of the &quot;real&quot; world."/>
    <s v="In a seemingly perfect community,"/>
    <n v="6.5"/>
    <n v="110327"/>
    <n v="27331183.258988999"/>
    <n v="25000000"/>
    <x v="1151"/>
    <n v="45090374"/>
    <n v="73226204.708265975"/>
    <n v="66980456"/>
    <n v="342"/>
  </r>
  <r>
    <s v="tt0435670"/>
    <x v="1453"/>
    <x v="8"/>
    <s v="17/08/2007"/>
    <s v="Crime"/>
    <s v=" Drama"/>
    <s v=" Fantasy"/>
    <n v="102"/>
    <s v="USA, Sweden, South Africa"/>
    <s v="English"/>
    <m/>
    <m/>
    <x v="679"/>
    <s v="Mick Davis, Christine Roum"/>
    <s v="Justin Chatwin, Margarita Levieva, Marcia Gay Harden, Chris Marquette, Alex O'Loughlin, Callum Keith Rennie, Michelle Harrison, Ryan Kennedy, Andrew Francis, P. Lynn Johnson, Serge Houde, Desiree Zurowski, Mark Houghton, Alex Ferris, Tania Saulnier"/>
    <x v="815"/>
    <s v="Justin Chatwin, Margarita Levieva"/>
    <s v="A teenager is left invisible to the living after an attack."/>
    <s v="A teenager is left invisible to"/>
    <n v="6.2"/>
    <n v="34451"/>
    <n v="37446971.6699946"/>
    <n v="30000000"/>
    <x v="1152"/>
    <n v="20578909"/>
    <n v="3875362987904870"/>
    <n v="26810113"/>
    <n v="276"/>
  </r>
  <r>
    <s v="tt0435705"/>
    <x v="1454"/>
    <x v="8"/>
    <d v="2008-04-04T00:00:00"/>
    <s v="Action"/>
    <s v=" Sci-Fi"/>
    <s v=" Thriller"/>
    <n v="96"/>
    <s v="USA"/>
    <s v="English"/>
    <s v="French"/>
    <s v="German"/>
    <x v="78"/>
    <s v="Gary Goldman, Jonathan Hensleigh"/>
    <s v="Nicolas Cage, Julianne Moore, Jessica Biel, Thomas Kretschmann, Tory Kittles, Jos√© Z√∫√±iga, Jim Beaver, Jason Butler Harner, Michael Trucco, Enzo Cilenti, Laetitia Danielle, Nicolas Pajon, Sergej Trifunovic, Charles Rahi Chun, Patricia Prata"/>
    <x v="130"/>
    <s v="Nicolas Cage, Julianne Moore"/>
    <s v="A Las Vegas magician who can see into the future is pursued by FBI agents seeking to use his abilities to prevent a nuclear terrorist attack."/>
    <s v="A Las Vegas magician who can see"/>
    <n v="6.2"/>
    <n v="146484"/>
    <n v="87376267.229987398"/>
    <n v="70000000"/>
    <x v="1153"/>
    <n v="18211013"/>
    <n v="1.1220145173053952E+16"/>
    <n v="77621983"/>
    <n v="343"/>
  </r>
  <r>
    <s v="tt0435761"/>
    <x v="1455"/>
    <x v="14"/>
    <d v="2010-07-07T00:00:00"/>
    <s v="Animation"/>
    <s v=" Adventure"/>
    <s v=" Comedy"/>
    <n v="103"/>
    <s v="USA"/>
    <s v="English"/>
    <s v="Spanish"/>
    <m/>
    <x v="948"/>
    <s v="John Lasseter, Andrew Stanton"/>
    <s v="Tom Hanks, Tim Allen, Joan Cusack, Ned Beatty, Don Rickles, Michael Keaton, Wallace Shawn, John Ratzenberger, Estelle Harris, John Morris, Jodi Benson, Emily Hahn, Laurie Metcalf, Blake Clark, Teddy Newton"/>
    <x v="523"/>
    <s v="Tom Hanks, Tim Allen"/>
    <s v="The toys are mistakenly delivered to a day-care center instead of the attic right before Andy leaves for college, and it's up to Woody to convince the other toys that they weren't abandoned and to return home."/>
    <s v="The toys are mistakenly delivered"/>
    <n v="8.3000000000000007"/>
    <n v="739717"/>
    <n v="237380305.976446"/>
    <n v="200000000"/>
    <x v="1154"/>
    <n v="415004880"/>
    <n v="1266387972.8286886"/>
    <n v="1066969703"/>
    <n v="893"/>
  </r>
  <r>
    <s v="tt0436331"/>
    <x v="1456"/>
    <x v="7"/>
    <d v="2006-08-09T00:00:00"/>
    <s v="Comedy"/>
    <s v=" Drama"/>
    <s v=" Romance"/>
    <n v="88"/>
    <s v="USA"/>
    <s v="English"/>
    <m/>
    <m/>
    <x v="949"/>
    <s v="Nicole Holofcener"/>
    <s v="Catherine Keener, Jason Isaacs, Timm Sharp, Joan Cusack, Greg Germann, Hailey Noelle Johnson, Simon McBurney, Frances McDormand, Jake Cherry, Jennifer Aniston, Bob Stephenson, Marin Hinkle, Scott Caan, Troy Ruptash, Elizabeth Keener"/>
    <x v="816"/>
    <s v="Catherine Keener, Jason Isaacs"/>
    <s v="After she quits her lucrative job, Olivia finds herself unsure about her future and her relationships with her successful and wealthy friends."/>
    <s v="After she quits her lucrative"/>
    <n v="5.7"/>
    <n v="26849"/>
    <n v="8344600.6944444301"/>
    <n v="6500000"/>
    <x v="1155"/>
    <n v="13368437"/>
    <n v="23422965.500416629"/>
    <n v="18245244"/>
    <n v="198"/>
  </r>
  <r>
    <s v="tt0436339"/>
    <x v="1457"/>
    <x v="10"/>
    <s v="24/09/2009"/>
    <s v="Animation"/>
    <s v=" Action"/>
    <s v=" Adventure"/>
    <n v="88"/>
    <s v="USA"/>
    <s v="Spanish"/>
    <s v="English"/>
    <m/>
    <x v="950"/>
    <s v="Cormac Wibberley, Marianne Wibberley"/>
    <s v="Bill Nighy, Will Arnett, Zach Galifianakis, Kelli Garner, Tyler Patrick Jones, Piper Mackenzie Harris, Gabriel Casseus, Jack Conley, Niecy Nash, Justin Mentell, Loudon Wainwright III, Chris Ellis, Travis Davis, James Huang, Corey Michael Eubanks"/>
    <x v="817"/>
    <s v="Bill Nighy, Will Arnett"/>
    <s v="A specially trained squad of guinea pigs is dispatched to stop a diabolical billionaire from taking over the world."/>
    <s v="A specially trained squad of guinea"/>
    <n v="5.0999999999999996"/>
    <n v="41904"/>
    <n v="180955499.51756549"/>
    <n v="150000000"/>
    <x v="1156"/>
    <n v="119436770"/>
    <n v="353246657.90540045"/>
    <n v="292817841"/>
    <n v="96"/>
  </r>
  <r>
    <s v="tt0437086"/>
    <x v="1458"/>
    <x v="18"/>
    <s v="14/02/2019"/>
    <s v="Action"/>
    <s v=" Adventure"/>
    <s v=" Sci-Fi"/>
    <n v="122"/>
    <s v="USA, Japan, Canada"/>
    <s v="English"/>
    <s v="Spanish"/>
    <m/>
    <x v="249"/>
    <s v="James Cameron, Laeta Kalogridis"/>
    <s v="Rosa Salazar, Christoph Waltz, Jennifer Connelly, Mahershala Ali, Ed Skrein, Jackie Earle Haley, Keean Johnson, Jorge Lendeborg Jr., Lana Condor, Idara Victor, Jeff Fahey, Eiza Gonz√°lez, Derek Mears, Leonard Wu, Racer Rodriguez"/>
    <x v="818"/>
    <s v="Rosa Salazar, Christoph Waltz"/>
    <s v="A deactivated cyborg is revived, but cannot remember anything of her past life and goes on a quest to find out who she is."/>
    <s v="A deactivated cyborg is revived,"/>
    <n v="7.3"/>
    <n v="217183"/>
    <n v="172097263.12989691"/>
    <n v="170000000"/>
    <x v="1157"/>
    <n v="85710210"/>
    <n v="409847144.83222884"/>
    <n v="404852543"/>
    <n v="2757"/>
  </r>
  <r>
    <s v="tt0437179"/>
    <x v="1459"/>
    <x v="7"/>
    <s v="28/07/2006"/>
    <s v="Action"/>
    <s v=" Horror"/>
    <s v=" Thriller"/>
    <n v="84"/>
    <s v="USA, Australia"/>
    <s v="English"/>
    <m/>
    <m/>
    <x v="951"/>
    <s v="Dan Madigan"/>
    <s v="Glenn Jacobs, Christina Vidal, Michael J. Pagan, Samantha Noble, Steven Vidler, Cecily Polson, Luke Pegler, Rachael Taylor, Penny McNamee, Craig Horner, Mikhael Wilder, Tiffany Lamb, Sam Cotton, Cory Robinson, Zoe Ventoura"/>
    <x v="819"/>
    <s v="Glenn Jacobs, Christina Vidal"/>
    <s v="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
    <s v="A group of delinquents are sent"/>
    <n v="5.0999999999999996"/>
    <n v="25484"/>
    <n v="10270277.777777761"/>
    <n v="8000000"/>
    <x v="1158"/>
    <n v="15032800"/>
    <n v="24017000.934652738"/>
    <n v="18707966"/>
    <n v="190"/>
  </r>
  <r>
    <s v="tt0437800"/>
    <x v="1460"/>
    <x v="7"/>
    <s v="28/04/2006"/>
    <s v="Drama"/>
    <s v=" Family"/>
    <m/>
    <n v="112"/>
    <s v="USA"/>
    <s v="English"/>
    <m/>
    <m/>
    <x v="952"/>
    <s v="Doug Atchison"/>
    <s v="Keke Palmer, Laurence Fishburne, Angela Bassett, Curtis Armstrong, J.R. Villarreal, Sean Michael Afable, Sahara Ware, Lee Thompson Young, Julito McCullum, Erica Hubbard, Eddie Steeples, Dalia Phillips, Tzi Ma, Jeris Poindexter, Sara Niemietz"/>
    <x v="820"/>
    <s v="Keke Palmer, Laurence Fishburne"/>
    <s v="A young girl from South Los Angeles tries to make it to the National Spelling Bee."/>
    <s v="A young girl from South Los Angeles"/>
    <n v="7.3"/>
    <n v="18186"/>
    <n v="10270277.777777761"/>
    <n v="8000000"/>
    <x v="1159"/>
    <n v="18848430"/>
    <n v="24325698.525173571"/>
    <n v="18948425"/>
    <n v="178"/>
  </r>
  <r>
    <s v="tt0480269"/>
    <x v="1461"/>
    <x v="8"/>
    <d v="2008-11-04T00:00:00"/>
    <s v="Drama"/>
    <m/>
    <m/>
    <n v="84"/>
    <s v="USA, Canada, Netherlands"/>
    <s v="English"/>
    <m/>
    <m/>
    <x v="180"/>
    <s v="David Schechter, Theo van Gogh"/>
    <s v="Steve Buscemi, Sienna Miller, Michael Buscemi, Tara Elders, David Schechter, Molly Griffith, Elizabeth Bracco, James Villemaire, Jackson Loo, Craig muMs Grant, Doc Dougherty, Donna Hanover, Wayne Wilcox, Danny Schechter, Philippe Vonlanthen"/>
    <x v="821"/>
    <s v="Steve Buscemi, Sienna Miller"/>
    <s v="After falling out with his editor, a fading political journalist is forced to interview America's most popular soap actress."/>
    <s v="After falling out with his editor,"/>
    <n v="6.8"/>
    <n v="13228"/>
    <m/>
    <m/>
    <x v="4"/>
    <n v="416951"/>
    <m/>
    <n v="1469644"/>
    <n v="61"/>
  </r>
  <r>
    <s v="tt0480271"/>
    <x v="1462"/>
    <x v="7"/>
    <d v="2006-01-12T00:00:00"/>
    <s v="Comedy"/>
    <s v=" Romance"/>
    <m/>
    <n v="97"/>
    <s v="USA, Romania"/>
    <s v="English"/>
    <m/>
    <m/>
    <x v="468"/>
    <s v="David Drew Gallagher, Brent Goldberg"/>
    <s v="Kal Penn, Lauren Cohan, Daniel Percival, Glen Barry, Anthony Cozens, Steven Rathman, Holly Davidson, Tom Davey, William de Coverly, Beth Steel, Amy Steel, Jonathan Cecil, Roger Hammond, Kulvinder Ghir, Shobu Kapoor"/>
    <x v="813"/>
    <s v="Kal Penn, Lauren Cohan"/>
    <s v="Taj Mahal Badalandabad leaves Coolidge College behind for the halls of Camford University in England, where he looks to continue his education, and teach an uptight student how to make the most out of her academic career."/>
    <s v="Taj Mahal Badalandabad leaves"/>
    <n v="4.9000000000000004"/>
    <n v="22084"/>
    <m/>
    <m/>
    <x v="4"/>
    <n v="4300645"/>
    <m/>
    <n v="6086508"/>
    <n v="60"/>
  </r>
  <r>
    <s v="tt0437863"/>
    <x v="1463"/>
    <x v="7"/>
    <d v="2006-07-07T00:00:00"/>
    <s v="Comedy"/>
    <s v=" Sport"/>
    <m/>
    <n v="85"/>
    <s v="USA"/>
    <s v="English"/>
    <s v="Spanish"/>
    <m/>
    <x v="133"/>
    <s v="Allen Covert, Nick Swardson"/>
    <s v="Rob Schneider, David Spade, Jon Heder, Jon Lovitz, Craig Kilborn, Molly Sims, Tim Meadows, Nick Swardson, Erinn Bartlett, Amaury Nolasco, Bill Romanowski, Sean Salisbury, Matt Weinberg, John Farley, Reggie Jackson"/>
    <x v="243"/>
    <s v="Rob Schneider, David Spade"/>
    <s v="A trio of guys try and make up for missed opportunities in childhood by forming a three-player baseball team to compete against standard children's Little League squads."/>
    <s v="A trio of guys try and make up"/>
    <n v="5.5"/>
    <n v="47627"/>
    <n v="42364895.833333261"/>
    <n v="33000000"/>
    <x v="1160"/>
    <n v="59843754"/>
    <n v="83398030.625590131"/>
    <n v="64962629"/>
    <n v="226"/>
  </r>
  <r>
    <s v="tt0438097"/>
    <x v="1464"/>
    <x v="7"/>
    <s v="21/04/2006"/>
    <s v="Animation"/>
    <s v=" Adventure"/>
    <s v=" Comedy"/>
    <n v="91"/>
    <s v="USA"/>
    <s v="English"/>
    <m/>
    <m/>
    <x v="953"/>
    <s v="Peter Gaulke, Gerry Swallow"/>
    <s v="Ray Romano, John Leguizamo, Denis Leary, Seann William Scott, Josh Peck, Queen Latifah, Will Arnett, Jay Leno, Chris Wedge, Peter Ackerman, Caitlin Rose Anderson, Connor Anderson, Joseph Bologna, Jack Crocicchia, Peter DeS√®ve"/>
    <x v="331"/>
    <s v="Ray Romano, John Leguizamo"/>
    <s v="Manny, Sid, and Diego discover that the ice age is coming to an end, and join everybody for a journey to higher ground. On the trip, they discover that Manny, in fact, is not the last of the woolly mammoths."/>
    <s v="Manny, Sid, and Diego discover"/>
    <n v="6.8"/>
    <n v="250963"/>
    <n v="102702777.77777761"/>
    <n v="80000000"/>
    <x v="1161"/>
    <n v="195330621"/>
    <n v="856405735.08117914"/>
    <n v="667094506"/>
    <n v="268"/>
  </r>
  <r>
    <s v="tt0438315"/>
    <x v="1465"/>
    <x v="7"/>
    <s v="23/06/2006"/>
    <s v="Drama"/>
    <s v=" Romance"/>
    <s v=" Sport"/>
    <n v="120"/>
    <s v="USA, Germany"/>
    <s v="English"/>
    <m/>
    <m/>
    <x v="377"/>
    <s v="Kevin Bernhardt, Dan Millman"/>
    <s v="Scott Mechlowicz, Nick Nolte, Amy Smart, Tim DeKay, Ashton Holmes, Paul Wesley, B.J. Britt, Agnes Bruckner, Tom Tarantini, Beatrice Rosen, Ray Wise, Scott Caudill, Matthew Prater, Bart Conner, Jimmy Bradley"/>
    <x v="570"/>
    <s v="Scott Mechlowicz, Nick Nolte"/>
    <s v="A chance encounter with a stranger changes the life of a college gymnast."/>
    <s v="A chance encounter with a stranger"/>
    <n v="7.3"/>
    <n v="26252"/>
    <n v="12837847.222222202"/>
    <n v="10000000"/>
    <x v="1162"/>
    <n v="3960414"/>
    <n v="6025366.5666666562"/>
    <n v="4693440"/>
    <n v="193"/>
  </r>
  <r>
    <s v="tt0438488"/>
    <x v="1466"/>
    <x v="10"/>
    <d v="2009-05-06T00:00:00"/>
    <s v="Action"/>
    <s v=" Adventure"/>
    <s v=" Sci-Fi"/>
    <n v="115"/>
    <s v="USA, Germany, UK, Italy"/>
    <s v="English"/>
    <s v="Italian"/>
    <m/>
    <x v="58"/>
    <s v="John Brancato, Michael Ferris"/>
    <s v="Christian Bale, Sam Worthington, Moon Bloodgood, Helena Bonham Carter, Anton Yelchin, Jadagrace, Bryce Dallas Howard, Common, Jane Alexander, Michael Ironside, Ivan G'Vera, Chris Browning, Dorian Nkono, Beth Bailey, Victor J. Ho"/>
    <x v="37"/>
    <s v="Christian Bale, Sam Worthington"/>
    <s v="In 2018, a mysterious new weapon in the war against the machines, half-human and half-machine, comes to John Connor on the eve of a resistance attack on Skynet. But whose side is he on, and can he be trusted?"/>
    <s v="In 2018, a mysterious new weapon"/>
    <n v="6.5"/>
    <n v="339181"/>
    <n v="241273999.356754"/>
    <n v="200000000"/>
    <x v="1163"/>
    <n v="125322469"/>
    <n v="447989118.62201333"/>
    <n v="371353001"/>
    <n v="1095"/>
  </r>
  <r>
    <s v="tt0439289"/>
    <x v="1467"/>
    <x v="7"/>
    <d v="2007-02-03T00:00:00"/>
    <s v="Comedy"/>
    <s v=" Drama"/>
    <m/>
    <n v="116"/>
    <s v="USA"/>
    <s v="English"/>
    <m/>
    <m/>
    <x v="954"/>
    <s v="Ryan Murphy, Augusten Burroughs"/>
    <s v="Annette Bening, Brian Cox, Joseph Fiennes, Evan Rachel Wood, Alec Baldwin, Joseph Cross, Jill Clayburgh, Gwyneth Paltrow, Gabrielle Union, Patrick Wilson, Kristin Chenoweth, Dagmara Dominczyk, Colleen Camp, Jack Kaeding, Gabriel Guedj"/>
    <x v="822"/>
    <s v="Annette Bening, Brian Cox"/>
    <s v="Young Augusten Burroughs absorbs experiences that could make for a shocking memoir: the son of an alcoholic father and an unstable mother, he's handed off to his mother's therapist, Dr. Finch, and spends his adolescent years as a member of Finch's bizarre extended family."/>
    <s v="Young Augusten Burroughs absorbs"/>
    <n v="6.2"/>
    <n v="21739"/>
    <n v="15405416.66666664"/>
    <n v="12000000"/>
    <x v="1164"/>
    <n v="7022827"/>
    <n v="9578057.2042013723"/>
    <n v="7460797"/>
    <n v="193"/>
  </r>
  <r>
    <s v="tt0439662"/>
    <x v="1468"/>
    <x v="7"/>
    <s v="26/05/2006"/>
    <s v="Drama"/>
    <s v=" Romance"/>
    <m/>
    <n v="168"/>
    <s v="India"/>
    <s v="Hindi"/>
    <s v="Indonesian"/>
    <s v="Italian"/>
    <x v="586"/>
    <s v="Shibani Bathija, Shibani Bathija"/>
    <s v="Aamir Khan, Kajol, Rishi Kapoor, Tabu, Kiron Kher, Lara Dutta, Shiney Ahuja, Satish Shah, Lillete Dubey, Sharat Saxena, Ahmed Khan, Vrajesh Hirjee, Jaspal Bhatti, Gautami Kapoor, Shruti Seth"/>
    <x v="88"/>
    <s v="Aamir Khan, Kajol, Rishi Kapoor"/>
    <s v="A sweet blind girl Zooni meets a flirty Rehan. She ignores her friends' warnings. It's her time to discover life. Is she making the right love choice?"/>
    <s v="A sweet blind girl Zooni meets"/>
    <n v="7.2"/>
    <n v="30351"/>
    <n v="6804059.0277777668"/>
    <n v="5300000"/>
    <x v="1165"/>
    <n v="2105352"/>
    <n v="28476291.356527731"/>
    <n v="22181516"/>
    <n v="121"/>
  </r>
  <r>
    <s v="tt0439815"/>
    <x v="1469"/>
    <x v="7"/>
    <s v="30/06/2006"/>
    <s v="Comedy"/>
    <s v=" Horror"/>
    <s v=" Sci-Fi"/>
    <n v="95"/>
    <s v="Canada, USA, UK"/>
    <s v="English"/>
    <m/>
    <m/>
    <x v="955"/>
    <s v="James Gunn"/>
    <s v="Don Thompson, Nathan Fillion, Gregg Henry, Xantha Radley, Elizabeth Banks, Tania Saulnier, Dustin Milligan, Michael Rooker, Haig Sutherland, Jennifer Copping, Zak Ludwig, Kathryn Kirkpatrick, Brenda James, Lorena Gale, Bart Anderson"/>
    <x v="823"/>
    <s v="Don Thompson, Nathan Fillion"/>
    <s v="A small town is taken over by an alien plague, turning residents into zombies and all forms of mutant monsters."/>
    <s v="A small town is taken over by"/>
    <n v="6.4"/>
    <n v="72908"/>
    <n v="19256770.833333302"/>
    <n v="15000000"/>
    <x v="1166"/>
    <n v="7802450"/>
    <n v="16477294.747499973"/>
    <n v="12834936"/>
    <n v="378"/>
  </r>
  <r>
    <s v="tt0440963"/>
    <x v="1470"/>
    <x v="8"/>
    <d v="2007-01-11T00:00:00"/>
    <s v="Action"/>
    <s v=" Mystery"/>
    <s v=" Thriller"/>
    <n v="115"/>
    <s v="USA, Germany, France, Spain"/>
    <s v="English"/>
    <s v="French"/>
    <s v="Arabic"/>
    <x v="739"/>
    <s v="Tony Gilroy, Scott Z. Burns"/>
    <s v="Matt Damon, Julia Stiles, David Strathairn, Scott Glenn, Paddy Considine, Edgar Ram√≠rez, Albert Finney, Joan Allen, Tom Gallop, Corey Johnson, Daniel Br√ºhl, Joey Ansah, Colin Stinton, Dan Fredenburgh, Lucy Liemann"/>
    <x v="46"/>
    <s v="Matt Damon, Julia Stiles"/>
    <s v="Jason Bourne dodges a ruthless C.I.A. official and his Agents from a new assassination program while searching for the origins of his life as a trained killer."/>
    <s v="Jason Bourne dodges a ruthless"/>
    <n v="8"/>
    <n v="597616"/>
    <n v="137305562.7899802"/>
    <n v="110000000"/>
    <x v="1167"/>
    <n v="227471070"/>
    <n v="6.4194016584945288E+16"/>
    <n v="444100035"/>
    <n v="886"/>
  </r>
  <r>
    <s v="tt0441773"/>
    <x v="1471"/>
    <x v="6"/>
    <s v="29/08/2008"/>
    <s v="Animation"/>
    <s v=" Action"/>
    <s v=" Adventure"/>
    <n v="92"/>
    <s v="USA"/>
    <s v="English"/>
    <m/>
    <m/>
    <x v="956"/>
    <s v="Jonathan Aibel, Glenn Berger"/>
    <s v="Jack Black, Dustin Hoffman, Angelina Jolie, Ian McShane, Jackie Chan, Seth Rogen, Lucy Liu, David Cross, Randall Duk Kim, James Hong, Dan Fogler, Michael Clarke Duncan, Wayne Knight, Kyle Gass, JR Reed"/>
    <x v="515"/>
    <s v="Jack Black, Dustin Hoffman"/>
    <s v="The Dragon Warrior has to clash against the savage Tai Lung as China's fate hangs in the balance. However, the Dragon Warrior mantle is supposedly mistaken to be bestowed upon an obese panda who is a novice in martial arts."/>
    <s v="The Dragon Warrior has to clash"/>
    <n v="7.5"/>
    <n v="409544"/>
    <n v="156270140.2209909"/>
    <n v="130000000"/>
    <x v="1168"/>
    <n v="215434591"/>
    <n v="759408206.07129025"/>
    <n v="631746197"/>
    <n v="429"/>
  </r>
  <r>
    <s v="tt0441774"/>
    <x v="1472"/>
    <x v="7"/>
    <s v="21/10/2006"/>
    <s v="Biography"/>
    <s v=" Crime"/>
    <s v=" Drama"/>
    <n v="108"/>
    <s v="Germany, USA"/>
    <s v="English"/>
    <m/>
    <m/>
    <x v="957"/>
    <s v="Todd Robinson"/>
    <s v="John Travolta, James Gandolfini, Jared Leto, Salma Hayek, Scott Caan, Laura Dern, Michael Gaston, Bruce MacVittie, Dan Byrd, Andrew E. Wheeler, Alice Krige, Dagmara Dominczyk, John Doman, Bailee Madison, Ellen Travolta"/>
    <x v="122"/>
    <s v="John Travolta, James Gandolfini"/>
    <s v="Based on the true story, two homicide detectives track Martha Beck and Raymond Martinez Fernandez, a murderous pair known as the &quot;Lonely Hearts Killers&quot; who lured their victims through the personals."/>
    <s v="Based on the true story, two homicide"/>
    <n v="6.4"/>
    <n v="19981"/>
    <n v="23108124.999999963"/>
    <n v="18000000"/>
    <x v="1169"/>
    <n v="188565"/>
    <n v="3236209.46024305"/>
    <n v="2520835"/>
    <n v="79"/>
  </r>
  <r>
    <s v="tt0441796"/>
    <x v="1473"/>
    <x v="7"/>
    <s v="24/03/2006"/>
    <s v="Fantasy"/>
    <s v=" Horror"/>
    <s v=" Mystery"/>
    <n v="85"/>
    <s v="USA"/>
    <s v="English"/>
    <m/>
    <m/>
    <x v="958"/>
    <s v="William Brent Bell, Matthew Peterman"/>
    <s v="Jon Foster, Samaire Armstrong, Frankie Muniz, Jimmi Simpson, Wendell Pierce, Milo Ventimiglia, Sophia Bush, Adam Goldberg, Billy Slaughter, Nicole Oppermann, April Wood, Monica Monica, Rio Hackford, Billy Louviere, J. Richey Nash"/>
    <x v="824"/>
    <s v="Jon Foster, Samaire Armstrong"/>
    <s v="For a group of teens, the answer to the mysterious death of their old friend lies within the world of an online video game based on the true story of an ancient noblewoman known as the Blood Countess."/>
    <s v="For a group of teens, the answer"/>
    <n v="5.0999999999999996"/>
    <n v="29958"/>
    <n v="8986493.0555555411"/>
    <n v="7000000"/>
    <x v="1170"/>
    <n v="23086480"/>
    <n v="35045647.577604108"/>
    <n v="27298695"/>
    <n v="285"/>
  </r>
  <r>
    <s v="tt0442933"/>
    <x v="1474"/>
    <x v="8"/>
    <s v="16/11/2007"/>
    <s v="Animation"/>
    <s v=" Action"/>
    <s v=" Adventure"/>
    <n v="115"/>
    <s v="USA, UK"/>
    <s v="English"/>
    <s v="Old English"/>
    <m/>
    <x v="63"/>
    <s v="Neil Gaiman, Roger Avary"/>
    <s v="Robin Wright, Anthony Hopkins, Paul Baker, John Bilezikjian, Rod D. Harbour, Brice Martin, Sonje Fortag, Sharisse Baker-Bernard, Charlotte Salt, Julene Renee, Greg Ellis, Rik Young, Sebastian Roch√©, Leslie Zemeckis, John Malkovich"/>
    <x v="825"/>
    <s v="Robin Wright, Anthony Hopkins"/>
    <s v="The warrior Beowulf must fight and defeat the monster Grendel, who is terrorizing Denmark, and later, Grendel's Mother, who begins killing out of revenge."/>
    <s v="The warrior Beowulf must fight"/>
    <n v="6.2"/>
    <n v="159693"/>
    <n v="187234858.34997299"/>
    <n v="150000000"/>
    <x v="1171"/>
    <n v="82280579"/>
    <n v="2.838843127699712E+16"/>
    <n v="196393745"/>
    <n v="535"/>
  </r>
  <r>
    <s v="tt0443272"/>
    <x v="1475"/>
    <x v="12"/>
    <s v="24/01/2013"/>
    <s v="Biography"/>
    <s v=" Drama"/>
    <s v=" History"/>
    <n v="150"/>
    <s v="USA, India"/>
    <s v="English"/>
    <m/>
    <m/>
    <x v="112"/>
    <s v="Tony Kushner, Doris Kearns Goodwin"/>
    <s v="Daniel Day-Lewis, Sally Field, David Strathairn, Joseph Gordon-Levitt, James Spader, Hal Holbrook, Tommy Lee Jones, John Hawkes, Jackie Earle Haley, Bruce McGill, Tim Blake Nelson, Joseph Cross, Jared Harris, Lee Pace, Peter McRobbie"/>
    <x v="826"/>
    <s v="Daniel Day-Lewis, Sally Field"/>
    <s v="As the American Civil War continues to rage, America's president struggles with continuing carnage on the battlefield as he fights with many inside his own cabinet on the decision to emancipate the slaves."/>
    <s v="As the American Civil War continues"/>
    <n v="7.3"/>
    <n v="240462"/>
    <n v="73271579.396674097"/>
    <n v="65000000"/>
    <x v="1172"/>
    <n v="182207973"/>
    <n v="310325936.60091275"/>
    <n v="275293450"/>
    <n v="797"/>
  </r>
  <r>
    <s v="tt0443274"/>
    <x v="1476"/>
    <x v="6"/>
    <s v="29/02/2008"/>
    <s v="Action"/>
    <s v=" Crime"/>
    <s v=" Drama"/>
    <n v="90"/>
    <s v="USA, Mexico"/>
    <s v="English"/>
    <s v="Spanish"/>
    <m/>
    <x v="959"/>
    <s v="Barry L. Levy"/>
    <s v="Dennis Quaid, Matthew Fox, Forest Whitaker, Bruce McGill, Edgar Ram√≠rez, Sa√Ød Taghmaoui, Ayelet Zurer, Zoe Saldana, Sigourney Weaver, William Hurt, James Le Gros, Eduardo Noriega, Richard T. Jones, Holt McCallany, Leonardo Nam"/>
    <x v="126"/>
    <s v="Dennis Quaid, Matthew Fox"/>
    <s v="The attempted assassination of the American President is told and re-told from several different perspectives."/>
    <s v="The attempted assassination of"/>
    <n v="6.6"/>
    <n v="143518"/>
    <n v="48083120.067997195"/>
    <n v="40000000"/>
    <x v="1173"/>
    <n v="72266306"/>
    <n v="182763797.53325316"/>
    <n v="152039882"/>
    <n v="451"/>
  </r>
  <r>
    <s v="tt0443295"/>
    <x v="1477"/>
    <x v="2"/>
    <d v="2006-05-05T00:00:00"/>
    <s v="Comedy"/>
    <s v=" Family"/>
    <s v=" Fantasy"/>
    <n v="88"/>
    <s v="USA"/>
    <s v="English"/>
    <m/>
    <m/>
    <x v="191"/>
    <s v="Ron Burch, David Kidd"/>
    <s v="Dennis Quaid, Rene Russo, Sean Faris, Katija Pevec, Dean Collins, Tyler Patrick Jones, Haley Ramm, Brecken Palmer, Bridger Palmer, Ty Panitz, Danielle Panabaker, Drake Bell, Miki Ishikawa, Slade Pearce, Lil J.J."/>
    <x v="126"/>
    <s v="Dennis Quaid, Rene Russo"/>
    <s v="A widowed Coast Guard Admiral and a widow handbag designer fall in love and marry, much to the dismay of her 10 and his 8 children."/>
    <s v="A widowed Coast Guard Admiral"/>
    <n v="5.5"/>
    <n v="26343"/>
    <n v="59633870.967742048"/>
    <n v="45000000"/>
    <x v="1174"/>
    <n v="53412862"/>
    <n v="96292697.207132801"/>
    <n v="72662923"/>
    <n v="118"/>
  </r>
  <r>
    <s v="tt0443453"/>
    <x v="1478"/>
    <x v="7"/>
    <d v="2007-02-03T00:00:00"/>
    <s v="Comedy"/>
    <m/>
    <m/>
    <n v="84"/>
    <s v="USA, UK"/>
    <s v="English"/>
    <s v="Romanian"/>
    <s v="Hebrew"/>
    <x v="960"/>
    <s v="Sacha Baron Cohen, Anthony Hines"/>
    <s v="Sacha Baron Cohen, Ken Davitian, Luenell, Chester, Charlie"/>
    <x v="183"/>
    <s v="Sacha Baron Cohen, Ken Davitian"/>
    <s v="Kazakh TV talking head Borat is dispatched to the United States to report on the greatest country in the world. With a documentary crew in tow, Borat becomes more interested in locating and marrying"/>
    <s v="Kazakh TV talking head Borat is"/>
    <n v="7.3"/>
    <n v="346660"/>
    <n v="23108124.999999963"/>
    <n v="18000000"/>
    <x v="1175"/>
    <n v="128505958"/>
    <n v="337061392.80864525"/>
    <n v="262552893"/>
    <n v="1257"/>
  </r>
  <r>
    <s v="tt0482629"/>
    <x v="1479"/>
    <x v="7"/>
    <d v="2007-09-03T00:00:00"/>
    <s v="Drama"/>
    <s v=" Family"/>
    <s v=" Romance"/>
    <n v="114"/>
    <s v="USA"/>
    <s v="English"/>
    <s v="Spanish"/>
    <m/>
    <x v="961"/>
    <s v="Cheryl McKay, Jim Stovall"/>
    <s v="James Garner, Bill Cobbs, Lee Meriwether, George Lee, Brett Rice, D. David Morin, Abigail Breslin, Ali Hillis, Drew Fuller, Mircea Monroe, Donna Cherry, Catherine McGoohan, Mark Joy, Mel Fair, Alecia Brady Curcuru"/>
    <x v="827"/>
    <s v="James Garner, Bill Cobbs"/>
    <s v="A deceased billionaire leaves his spoiled adult grandson a series of odd tasks to perform in order to receive &quot;the ultimate gift,&quot; with the resentful grandson having no idea what that might be."/>
    <s v="A deceased billionaire leaves"/>
    <n v="7.3"/>
    <n v="17498"/>
    <m/>
    <m/>
    <x v="4"/>
    <n v="3438735"/>
    <m/>
    <n v="3438735"/>
    <n v="107"/>
  </r>
  <r>
    <s v="tt0443489"/>
    <x v="1480"/>
    <x v="7"/>
    <s v="26/01/2007"/>
    <s v="Drama"/>
    <s v=" Music"/>
    <s v=" Musical"/>
    <n v="130"/>
    <s v="USA"/>
    <s v="English"/>
    <m/>
    <m/>
    <x v="696"/>
    <s v="Tom Eyen, Bill Condon"/>
    <s v="Jamie Foxx, Beyonc√©, Eddie Murphy, Danny Glover, Jennifer Hudson, Anika Noni Rose, Keith Robinson, Sharon Leal, Hinton Battle, Mariah Iman Wilson, Yvette Cason, Ken Page, Ralph Louis Harris, Michael-Leon Wooley, Loretta Devine"/>
    <x v="182"/>
    <s v="Jamie Foxx, Beyonc√©"/>
    <s v="A trio of black female soul singers cross over to the pop charts in the early 1960s, facing their own personal struggles along the way."/>
    <s v="A trio of black female soul singers"/>
    <n v="6.5"/>
    <n v="67641"/>
    <n v="89864930.555555403"/>
    <n v="70000000"/>
    <x v="1176"/>
    <n v="103365956"/>
    <n v="199539089.44288161"/>
    <n v="155430335"/>
    <n v="529"/>
  </r>
  <r>
    <s v="tt0443496"/>
    <x v="1481"/>
    <x v="2"/>
    <s v="24/11/2006"/>
    <s v="Drama"/>
    <s v=" Thriller"/>
    <m/>
    <n v="82"/>
    <s v="USA"/>
    <s v="English"/>
    <m/>
    <m/>
    <x v="87"/>
    <s v="David Mamet, David Mamet"/>
    <s v="William H. Macy, Frances Bay, Rebecca Pidgeon, Joe Mantegna, Denise Richards, Wendy Thompson, Vincent Guastaferro, Bai Ling, Matt Landers, Dul√© Hill, Russell Hornsby, Aldis Hodge, Debi Mazar, Mena Suvari, Jeffrey Combs"/>
    <x v="339"/>
    <s v="William H. Macy, Frances Bay"/>
    <s v="A fortune-teller's teasing rumination sends Edmond Burke lurching into New York City's hellish underworld."/>
    <s v="A fortune-teller's teasing rumination"/>
    <n v="6.2"/>
    <n v="11200"/>
    <n v="13251971.326164899"/>
    <n v="10000000"/>
    <x v="1177"/>
    <n v="131719"/>
    <n v="322717.30652329809"/>
    <n v="243524"/>
    <n v="120"/>
  </r>
  <r>
    <s v="tt0443536"/>
    <x v="1482"/>
    <x v="2"/>
    <d v="2006-01-06T00:00:00"/>
    <s v="Animation"/>
    <s v=" Comedy"/>
    <s v=" Crime"/>
    <n v="80"/>
    <s v="USA"/>
    <s v="English"/>
    <s v="Spanish"/>
    <m/>
    <x v="962"/>
    <s v="Cory Edwards, Todd Edwards"/>
    <s v="Anne Hathaway, Glenn Close, Jim Belushi, Patrick Warburton, Anthony Anderson, David Ogden Stiers, Xzibit, Chazz Palminteri, Andy Dick, Cory Edwards, Benjy Gaither, Ken Marino, Tom Kenny, Preston Stutzman, Tony Leech"/>
    <x v="185"/>
    <s v="Anne Hathaway, Glenn Close"/>
    <s v="Little Red Riding Hood, the Wolf, the Woodsman, and Granny all tell the police the events that led up to their encounter."/>
    <s v="Little Red Riding Hood, the Wolf,"/>
    <n v="6.4"/>
    <n v="55428"/>
    <n v="39755913.978494696"/>
    <n v="30000000"/>
    <x v="1178"/>
    <n v="61530390"/>
    <n v="185525213.21146989"/>
    <n v="139998200"/>
    <n v="265"/>
  </r>
  <r>
    <s v="tt0443543"/>
    <x v="1483"/>
    <x v="7"/>
    <d v="2007-06-04T00:00:00"/>
    <s v="Drama"/>
    <s v=" Fantasy"/>
    <s v=" History"/>
    <n v="110"/>
    <s v="USA, Czech Republic"/>
    <s v="English"/>
    <m/>
    <m/>
    <x v="963"/>
    <s v="Neil Burger, Steven Millhauser"/>
    <s v="Edward Norton, Paul Giamatti, Jessica Biel, Rufus Sewell, Eddie Marsan, Jake Wood, Tom Fisher, Aaron Taylor-Johnson, Eleanor Tomlinson, Karl Johnson, Vincent Franklin, Nicholas Blane, Philip McGough, Erich Redman, Michael Carter"/>
    <x v="433"/>
    <s v="Edward Norton, Paul Giamatti"/>
    <s v="In turn-of-the-century Vienna, a magician uses his abilities to secure the love of a woman far above his social standing."/>
    <s v="In turn-of-the-century Vienna,"/>
    <n v="7.6"/>
    <n v="350645"/>
    <n v="21182447.916666631"/>
    <n v="16500000"/>
    <x v="1179"/>
    <n v="39868642"/>
    <n v="112834904.91402759"/>
    <n v="87892388"/>
    <n v="691"/>
  </r>
  <r>
    <s v="tt0484877"/>
    <x v="1484"/>
    <x v="7"/>
    <d v="2007-01-06T00:00:00"/>
    <s v="Comedy"/>
    <s v=" Romance"/>
    <m/>
    <n v="91"/>
    <s v="USA"/>
    <s v="English"/>
    <m/>
    <m/>
    <x v="964"/>
    <s v="Michael Ian Black"/>
    <s v="Jason Biggs, Isla Fisher, Michael Weston, Ebon Moss-Bachrach, Joe Pantoliano, Heather Goldenhersh, Joanna Gleason, Edward Herrmann, Margo Martindale, Mark Consuelos, Audra Blaser, Matt Malloy, Rob Corddry, Jay O. Sanders, Chris Diamantopoulos"/>
    <x v="198"/>
    <s v="Jason Biggs, Isla Fisher"/>
    <s v="A guy proposes to his girlfriend, who drops dead. His BFF tries to get him to date other women but he only talks about his dead big love. At a diner he proposes to a cute waitress just to get his BFF off his back. She says yes."/>
    <s v="A guy proposes to his girlfriend,"/>
    <n v="5.6"/>
    <n v="14980"/>
    <m/>
    <m/>
    <x v="4"/>
    <m/>
    <m/>
    <n v="11690796"/>
    <n v="45"/>
  </r>
  <r>
    <s v="tt0485323"/>
    <x v="1485"/>
    <x v="2"/>
    <s v="23/07/2005"/>
    <s v="Animation"/>
    <s v=" Action"/>
    <s v=" Adventure"/>
    <n v="105"/>
    <s v="Japan"/>
    <s v="Romany"/>
    <s v="Japanese"/>
    <s v="German"/>
    <x v="965"/>
    <s v="Hiromu Arakawa, Sh√¥ Aikawa"/>
    <s v="Vic Mignogna, Aaron Dismuke, Jason Liebrecht, Kelly Manison, John Swasey, Ed Blaylock, Leah Clark, Caitlin Glass, Juli Erickson, Travis Willingham, Christopher Sabat, Jason Douglas, Scott McNeil, Sonny Strait, Lauren Nicole Goode"/>
    <x v="828"/>
    <s v="Vic Mignogna, Aaron Dismuke"/>
    <s v="Edward Elric, an alchemist from an alternate world, races to prevent the Thule Society from harnessing alchemy to wage war on his home."/>
    <s v="Edward Elric, an alchemist from"/>
    <n v="7.4"/>
    <n v="10340"/>
    <m/>
    <m/>
    <x v="4"/>
    <m/>
    <m/>
    <n v="10197984"/>
    <n v="32"/>
  </r>
  <r>
    <s v="tt0485510"/>
    <x v="1486"/>
    <x v="7"/>
    <s v="17/02/2006"/>
    <s v="Comedy"/>
    <s v=" Drama"/>
    <s v=" History"/>
    <n v="135"/>
    <s v="Turkey"/>
    <s v="Turkish"/>
    <m/>
    <m/>
    <x v="966"/>
    <s v="Ezel Akay, Levent Kazak"/>
    <s v="Haluk Bilginer, Sebnem D√∂nmez, Beyaz, G√ºven Kira√ß, Ragip Savas, Ayse Tolga, Altay √ñzbek, Hasan Ali Mete, Ezel Akay, Serdar G√∂khan, Aysen Gruda, Selin T√ºrkoglu, Levent Kazak, Tansu Bi√ßer, Numan Acar"/>
    <x v="829"/>
    <s v="Haluk Bilginer, Sebnem D√∂nmez"/>
    <s v="A story about the tragedy and the danger of humor and the humorist - A comedy as grand as the Lands of Rome..."/>
    <s v="A story about the tragedy and"/>
    <n v="7.5"/>
    <n v="10585"/>
    <m/>
    <n v="3500000"/>
    <x v="4"/>
    <m/>
    <m/>
    <n v="3004541"/>
    <n v="11"/>
  </r>
  <r>
    <s v="tt0443632"/>
    <x v="1487"/>
    <x v="7"/>
    <s v="23/06/2006"/>
    <s v="Action"/>
    <s v=" Crime"/>
    <s v=" Thriller"/>
    <n v="108"/>
    <s v="USA"/>
    <s v="English"/>
    <m/>
    <m/>
    <x v="360"/>
    <s v="George Nolfi, Gerald Petievich"/>
    <s v="Michael Douglas, Kiefer Sutherland, Eva Longoria, Martin Donovan, Ritchie Coster, Kim Basinger, Blair Brown, David Rasche, Kristin Lehman, Raynor Scheine, Chuck Shamata, Paul Calderon, Clark Johnson, Raoul Bhaneja, Yanna McIntosh"/>
    <x v="121"/>
    <s v="Michael Douglas, Kiefer Sutherland"/>
    <s v="A Secret Service agent is framed as the mole in an assassination attempt on the President. He must clear his name and foil another assassination attempt while on the run from a Secret Service Protective Intelligence Division agent."/>
    <s v="A Secret Service agent is framed"/>
    <n v="6.1"/>
    <n v="47295"/>
    <n v="77027083.333333209"/>
    <n v="60000000"/>
    <x v="1180"/>
    <n v="36280697"/>
    <n v="101175837.81024289"/>
    <n v="78810595"/>
    <n v="227"/>
  </r>
  <r>
    <s v="tt0443649"/>
    <x v="1488"/>
    <x v="6"/>
    <s v="14/03/2008"/>
    <s v="Action"/>
    <s v=" Adventure"/>
    <s v=" Drama"/>
    <n v="109"/>
    <s v="USA, South Africa"/>
    <s v="English"/>
    <m/>
    <m/>
    <x v="141"/>
    <s v="Roland Emmerich, Harald Kloser"/>
    <s v="Steven Strait, Camilla Belle, Cliff Curtis, Joel Virgel, Affif Ben Badra, Mo Zinal, Nathanael Baring, Mona Hammond, Marco Khan, Reece Ritchie, Joel Fry, Omar Sharif, Kristian Beazley, Junior Oliphant, Louise Tu'u"/>
    <x v="830"/>
    <s v="Steven Strait, Camilla Belle"/>
    <s v="In the prehistoric past, D'Leh is a mammoth hunter who bonds with the beautiful Evolet. When warriors on horseback capture Evolet and the tribesmen, D'Leh must embark on an odyssey to save his true love."/>
    <s v="In the prehistoric past, D'Leh"/>
    <n v="5.0999999999999996"/>
    <n v="124337"/>
    <n v="126218190.17849265"/>
    <n v="105000000"/>
    <x v="1181"/>
    <n v="94784201"/>
    <n v="324301653.22829223"/>
    <n v="269784201"/>
    <n v="594"/>
  </r>
  <r>
    <s v="tt0443680"/>
    <x v="1489"/>
    <x v="8"/>
    <s v="21/12/2007"/>
    <s v="Biography"/>
    <s v=" Crime"/>
    <s v=" Drama"/>
    <n v="160"/>
    <s v="USA, Canada, UK"/>
    <s v="English"/>
    <s v="Danish"/>
    <m/>
    <x v="967"/>
    <s v="Andrew Dominik, Ron Hansen"/>
    <s v="Brad Pitt, Mary-Louise Parker, Brooklynn Proulx, Dustin Bollinger, Casey Affleck, Sam Rockwell, Jeremy Renner, Sam Shepard, Garret Dillahunt, Paul Schneider, Joel McNichol, James Defelice, J.C. Roberts, Darrell Orydzuk, Jonathan Erich Drachenberg"/>
    <x v="77"/>
    <s v="Brad Pitt, Mary-Louise Parker"/>
    <s v="Robert Ford, who's idolized Jesse James since childhood, tries hard to join the reforming gang of the Missouri outlaw, but gradually becomes resentful of the bandit leader."/>
    <s v="Robert Ford, who's idolized Jesse"/>
    <n v="7.5"/>
    <n v="165925"/>
    <n v="37446971.6699946"/>
    <n v="30000000"/>
    <x v="1182"/>
    <n v="3909149"/>
    <n v="2168484984126682.5"/>
    <n v="15001776"/>
    <n v="467"/>
  </r>
  <r>
    <s v="tt0485976"/>
    <x v="1490"/>
    <x v="7"/>
    <s v="29/09/2006"/>
    <s v="Action"/>
    <s v=" Adventure"/>
    <s v=" Comedy"/>
    <n v="136"/>
    <s v="Hong Kong"/>
    <s v="Cantonese"/>
    <m/>
    <m/>
    <x v="623"/>
    <s v="Jackie Chan, Benny Chan"/>
    <s v="Jackie Chan, Michael Hui, Louis Koo, Charlene Choi, Biao Yuen, Yuanyuan Gao, Teresa Carpio, Terence Yin, Conroy Chi-Chung Chan, Andrew Lin, Ken Wong, Hiro Hayama, Ken Lo, Cherrie Ying, On-On Yu"/>
    <x v="119"/>
    <s v="Jackie Chan, Michael Hui"/>
    <s v="Thongs and Octopus accept a job from their landlord: kidnap a baby. Soon, the baby awakens strong paternal feelings in the two crooks, leading to complications when it comes to handing him over to his possibly crazy gang boss grandfather."/>
    <s v="Thongs and Octopus accept a job"/>
    <n v="6.6"/>
    <n v="12961"/>
    <m/>
    <n v="16800000"/>
    <x v="4"/>
    <m/>
    <m/>
    <n v="21836580"/>
    <n v="32"/>
  </r>
  <r>
    <s v="tt0443701"/>
    <x v="1491"/>
    <x v="6"/>
    <d v="2008-05-09T00:00:00"/>
    <s v="Crime"/>
    <s v=" Drama"/>
    <s v=" Horror"/>
    <n v="104"/>
    <s v="USA, Canada"/>
    <s v="English"/>
    <s v="Russian"/>
    <s v="Czech"/>
    <x v="968"/>
    <s v="Frank Spotnitz, Chris Carter"/>
    <s v="David Duchovny, Gillian Anderson, Amanda Peet, Billy Connolly, Xzibit, Mitch Pileggi, Callum Keith Rennie, Adam Godley, Alex Diakun, Nicki Aycox, Fagin Woodcock, Marco Niccoli, Carrie Ruscheinsky, Spencer Maybee, Veronika Hadrava"/>
    <x v="21"/>
    <s v="David Duchovny, Gillian Anderson"/>
    <s v="Mulder and Scully are called back to duty by the FBI when a former priest claims to be receiving psychic visions pertaining to a kidnapped agent."/>
    <s v="Mulder and Scully are called back"/>
    <n v="5.9"/>
    <n v="87917"/>
    <n v="36062340.050997898"/>
    <n v="30000000"/>
    <x v="1183"/>
    <n v="20982478"/>
    <n v="83380194.423630893"/>
    <n v="69363381"/>
    <n v="510"/>
  </r>
  <r>
    <s v="tt0443706"/>
    <x v="1492"/>
    <x v="8"/>
    <s v="18/05/2007"/>
    <s v="Crime"/>
    <s v=" Drama"/>
    <s v=" Mystery"/>
    <n v="157"/>
    <s v="USA"/>
    <s v="English"/>
    <m/>
    <m/>
    <x v="365"/>
    <s v="James Vanderbilt, Robert Graysmith"/>
    <s v="Jake Gyllenhaal, Mark Ruffalo, Anthony Edwards, Robert Downey Jr., Brian Cox, John Carroll Lynch, Richmond Arquette, Bob Stephenson, John Lacy, Chlo√´ Sevigny, Ed Setrakian, John Getz, John Terry, Candy Clark, Elias Koteas"/>
    <x v="100"/>
    <s v="Jake Gyllenhaal, Mark Ruffalo"/>
    <s v="In the late 1960s/early 1970s, a San Francisco cartoonist becomes an amateur detective obsessed with tracking down the Zodiac Killer, an unidentified individual who terrorizes Northern California with a killing spree."/>
    <s v="In the late 1960s/early 1970s,"/>
    <n v="7.7"/>
    <n v="443791"/>
    <n v="81135105.284988299"/>
    <n v="65000000"/>
    <x v="1184"/>
    <n v="33080084"/>
    <n v="1.225568101899777E+16"/>
    <n v="84785914"/>
    <n v="782"/>
  </r>
  <r>
    <s v="tt0444653"/>
    <x v="1493"/>
    <x v="2"/>
    <s v="14/04/2006"/>
    <s v="Comedy"/>
    <s v=" Crime"/>
    <m/>
    <n v="99"/>
    <s v="UK, USA, Isle Of Man"/>
    <s v="English"/>
    <m/>
    <m/>
    <x v="969"/>
    <s v="Richard Russo, Niall Johnson"/>
    <s v="Rowan Atkinson, Kristin Scott Thomas, Maggie Smith, Patrick Swayze, Tamsin Egerton, Toby Parkes, Liz Smith, Emilia Fox, James Booth, Patrick Monckton, Rowley Irlam, Vivienne Moore, Murray McArthur, Morgan Gower, Rupert Simonian"/>
    <x v="345"/>
    <s v="Rowan Atkinson, Kristin Scott Thomas"/>
    <s v="A pastor preoccupied with writing the perfect sermon fails to realize that his wife is having an affair, and his children are up to no good."/>
    <s v="A pastor preoccupied with writing"/>
    <n v="6.8"/>
    <n v="32631"/>
    <n v="223958.31541218681"/>
    <n v="169000"/>
    <x v="1185"/>
    <n v="1619466"/>
    <n v="24631219.121218685"/>
    <n v="18586834"/>
    <n v="139"/>
  </r>
  <r>
    <s v="tt0444682"/>
    <x v="1494"/>
    <x v="8"/>
    <d v="2007-06-04T00:00:00"/>
    <s v="Horror"/>
    <s v=" Thriller"/>
    <m/>
    <n v="99"/>
    <s v="USA"/>
    <s v="English"/>
    <s v="Spanish"/>
    <m/>
    <x v="77"/>
    <s v="Carey W. Hayes, Chad Hayes"/>
    <s v="Hilary Swank, David Morrissey, Idris Elba, AnnaSophia Robb, Stephen Rea, William Ragsdale, John McConnell, David Jensen, Yvonne Landry, Samuel Garland, Myles Cleveland, Andrea Frankle, Mark Lynch, Stuart Greer, Lara Grice"/>
    <x v="804"/>
    <s v="Hilary Swank, David Morrissey"/>
    <s v="A former Christian missionary, who specializes in debunking religious phenomena, investigates a small town which seems to be suffering from the 10 biblical plagues."/>
    <s v="A former Christian missionary,"/>
    <n v="5.6"/>
    <n v="41606"/>
    <n v="49929295.559992798"/>
    <n v="40000000"/>
    <x v="1186"/>
    <n v="25126214"/>
    <n v="9073465626951772"/>
    <n v="62771059"/>
    <n v="191"/>
  </r>
  <r>
    <s v="tt0445620"/>
    <x v="1495"/>
    <x v="2"/>
    <s v="14/10/2005"/>
    <s v="Crime"/>
    <s v=" Drama"/>
    <s v=" Thriller"/>
    <n v="91"/>
    <s v="Palestine, France, Germany, Netherlands, Israel"/>
    <s v="Arabic"/>
    <s v="English"/>
    <m/>
    <x v="970"/>
    <s v="Hany Abu-Assad, Bero Beyer"/>
    <s v="Lubna Azabal, Hamza Abu-Aiaash, Kais Nashif, Lutuf Nouasser, Ali Suliman, Mohammad Bustami, Ahmad Fares, Waleed On-Allah, Asaad Dwikat, Imad Saber, Mohammad Kosa, Amer Hlehel, Hiam Abbass, Nour Abd El-Hadi, Amjad Al-Imlah"/>
    <x v="831"/>
    <s v="Lubna Azabal, Hamza Abu-Aiaash"/>
    <s v="Two childhood friends are recruited for a suicide bombing in Tel Aviv."/>
    <s v="Two childhood friends are recruited"/>
    <n v="7.4"/>
    <n v="22126"/>
    <n v="2650394.2652329798"/>
    <n v="2000000"/>
    <x v="1187"/>
    <n v="1457843"/>
    <n v="4744075.8654480381"/>
    <n v="3579902"/>
    <n v="161"/>
  </r>
  <r>
    <s v="tt0486640"/>
    <x v="1496"/>
    <x v="8"/>
    <s v="29/08/2008"/>
    <s v="Action"/>
    <s v=" Comedy"/>
    <s v=" Crime"/>
    <n v="100"/>
    <s v="USA, Canada, Germany"/>
    <s v="English"/>
    <m/>
    <m/>
    <x v="556"/>
    <s v="Uwe Boll, Bryan C. Knight"/>
    <s v="Zack Ward, Dave Foley, Chris Coppola, Jackie Tohn, J.K. Simmons, Ralf Moeller, Verne Troyer, Chris Spencer, Larry Thomas, Michael Par√©, Erick Avari, Lindsay Hollister, Brent Mendenhall, Rick Hoffman, Michael Benyaer"/>
    <x v="832"/>
    <s v="Zack Ward, Dave Foley"/>
    <s v="In the ironically named city of Paradise, a loser teams up with his cult-leading uncle to steal a peculiar bounty of riches from their local amusement park. The recently arrived Taliban have a similar focus, but a far more sinister intent."/>
    <s v="In the ironically named city of"/>
    <n v="4.5"/>
    <n v="22129"/>
    <m/>
    <n v="15000000"/>
    <x v="4"/>
    <m/>
    <m/>
    <n v="146741"/>
    <n v="156"/>
  </r>
  <r>
    <s v="tt0445922"/>
    <x v="1497"/>
    <x v="8"/>
    <s v="23/11/2007"/>
    <s v="Drama"/>
    <s v=" Fantasy"/>
    <s v=" History"/>
    <n v="133"/>
    <s v="USA, UK"/>
    <s v="English"/>
    <m/>
    <m/>
    <x v="5"/>
    <s v="Dick Clement, Ian La Frenais"/>
    <s v="Evan Rachel Wood, Jim Sturgess, Joe Anderson, Dana Fuchs, Martin Luther, T.V. Carpio, Spencer Liff, Lisa Dwyer Hogg, Nicholas Lumley, Michael Ryan, Angela Mounsey, Erin Elliott, Robert Clohessy, Christopher Tierney, Curtis Holbrook"/>
    <x v="833"/>
    <s v="Evan Rachel Wood, Jim Sturgess"/>
    <s v="A movie crew invades a small town whose residents are all too ready to give up their values for showbiz glitz."/>
    <s v="A movie crew invades a small town"/>
    <n v="7.3"/>
    <n v="105047"/>
    <n v="56170457.504991896"/>
    <n v="45000000"/>
    <x v="1188"/>
    <n v="24602291"/>
    <n v="4282360826599856.5"/>
    <n v="29625761"/>
    <n v="550"/>
  </r>
  <r>
    <s v="tt0445934"/>
    <x v="1498"/>
    <x v="8"/>
    <s v="27/07/2007"/>
    <s v="Comedy"/>
    <s v=" Sport"/>
    <m/>
    <n v="93"/>
    <s v="USA"/>
    <s v="English"/>
    <s v="Japanese"/>
    <m/>
    <x v="971"/>
    <s v="Jeff Cox, Craig Cox"/>
    <s v="Will Ferrell, Jon Heder, Will Arnett, Amy Poehler, Jenna Fischer, William Fichtner, Craig T. Nelson, Romany Malco, Nick Swardson, Scott Hamilton, Andy Richter, Greg Lindsay, Rob Corddry, Nick Jameson, Tom Virtue"/>
    <x v="471"/>
    <s v="Will Ferrell, Jon Heder"/>
    <s v="In 2002, two rival Olympic ice skaters were stripped of their gold medals and permanently banned from men's single competition. Presently, however, they've found a loophole that will allow them to qualify as a pairs team."/>
    <s v="In 2002, two rival Olympic ice"/>
    <n v="6.3"/>
    <n v="155529"/>
    <n v="76142175.72898902"/>
    <n v="61000000"/>
    <x v="1189"/>
    <n v="118594548"/>
    <n v="2.106221953329982E+16"/>
    <n v="145710347"/>
    <n v="274"/>
  </r>
  <r>
    <s v="tt0445990"/>
    <x v="1499"/>
    <x v="7"/>
    <s v="26/01/2007"/>
    <s v="Biography"/>
    <s v=" Drama"/>
    <s v=" Sport"/>
    <n v="105"/>
    <s v="USA"/>
    <s v="English"/>
    <m/>
    <m/>
    <x v="972"/>
    <s v="Brad Gann"/>
    <s v="Mark Wahlberg, Greg Kinnear, Elizabeth Banks, Kevin Conway, Michael Rispoli, Kirk Acevedo, Dov Davidoff, Michael Kelly, Sal Darigo, Nicoye Banks, Turron Kofi Alleyne, Cosmo DeMatteo, Stink Fisher, Michael Mulheren, Michael Nouri"/>
    <x v="28"/>
    <s v="Mark Wahlberg, Greg Kinnear"/>
    <s v="Based on the story of Vince Papale, a 30-year-old bartender from South Philadelphia who overcame long odds to play for the NFL's Philadelphia Eagles in 1976."/>
    <s v="Based on the story of Vince Papale,"/>
    <n v="7.1"/>
    <n v="64773"/>
    <n v="51351388.888888806"/>
    <n v="40000000"/>
    <x v="1190"/>
    <n v="57806952"/>
    <n v="75076793.529305428"/>
    <n v="58480828"/>
    <n v="160"/>
  </r>
  <r>
    <s v="tt0486946"/>
    <x v="1500"/>
    <x v="8"/>
    <s v="20/04/2007"/>
    <s v="Action"/>
    <s v=" Adventure"/>
    <s v=" Comedy"/>
    <n v="100"/>
    <s v="USA"/>
    <s v="English"/>
    <m/>
    <m/>
    <x v="461"/>
    <s v="Brad Copeland"/>
    <s v="Tim Allen, John Travolta, Martin Lawrence, William H. Macy, Ray Liotta, Marisa Tomei, Kevin Durand, M.C. Gainey, Jill Hennessy, Dominic Janes, Tichina Arnold, Stephen Tobolowsky, Jason Sklar, Randy Sklar, Drew Sidora"/>
    <x v="268"/>
    <s v="Tim Allen, John Travolta"/>
    <s v="A group of suburban biker wannabes looking for adventure hit the open road, but get more than they bargained for when they encounter a New Mexico gang called the Del Fuegos."/>
    <s v="A group of suburban biker wannabes"/>
    <n v="5.8"/>
    <n v="112931"/>
    <m/>
    <m/>
    <x v="4"/>
    <n v="168273550"/>
    <m/>
    <n v="253625427"/>
    <n v="272"/>
  </r>
  <r>
    <s v="tt0488085"/>
    <x v="1501"/>
    <x v="7"/>
    <d v="2006-01-12T00:00:00"/>
    <s v="Comedy"/>
    <s v=" Crime"/>
    <s v=" Thriller"/>
    <n v="86"/>
    <s v="UK"/>
    <s v="English"/>
    <m/>
    <m/>
    <x v="973"/>
    <s v="Jean-Baptiste Andrea, William Rosenfeld"/>
    <s v="David Schwimmer, Simon Pegg, Alice Eve, Natascha McElhone, Jon Polito, Mimi Rogers, William Rosenfeld, Julian Glover, Olivia Peterson, Sarah Edmondson, Amber Sealey, Shauna Shim, Laurence Bouvard, Mindy Lee Raskin, Kenneth Jay"/>
    <x v="834"/>
    <s v="David Schwimmer, Simon Pegg"/>
    <s v="A frustrated, unemployed professor joins forces with a scammer and a friend of his in a blackmailing scheme."/>
    <s v="A frustrated, unemployed professor"/>
    <n v="6.8"/>
    <n v="29247"/>
    <m/>
    <n v="8000000"/>
    <x v="4"/>
    <m/>
    <m/>
    <n v="662081"/>
    <n v="88"/>
  </r>
  <r>
    <s v="tt0488120"/>
    <x v="1502"/>
    <x v="8"/>
    <d v="2007-02-11T00:00:00"/>
    <s v="Crime"/>
    <s v=" Drama"/>
    <s v=" Thriller"/>
    <n v="113"/>
    <s v="USA, Germany"/>
    <s v="English"/>
    <m/>
    <m/>
    <x v="135"/>
    <s v="Daniel Pyne, Glenn Gers"/>
    <s v="Anthony Hopkins, Ryan Gosling, David Strathairn, Rosamund Pike, Embeth Davidtz, Billy Burke, Cliff Curtis, Fiona Shaw, Bob Gunton, Josh Stamberg, Xander Berkeley, Zoe Kazan, Judith Scott, Gary Carlos Cervantes, Petrea Burchard"/>
    <x v="189"/>
    <s v="Anthony Hopkins, Ryan Gosling"/>
    <s v="An attorney intending on climbing the career ladder toward success finds an unlikely opponent in a manipulative criminal he is trying to prosecute."/>
    <s v="An attorney intending on climbing"/>
    <n v="7.2"/>
    <n v="183063"/>
    <m/>
    <m/>
    <x v="4"/>
    <n v="39015018"/>
    <m/>
    <n v="92011561"/>
    <n v="380"/>
  </r>
  <r>
    <s v="tt0488414"/>
    <x v="1503"/>
    <x v="7"/>
    <s v="28/07/2006"/>
    <s v="Action"/>
    <s v=" Crime"/>
    <s v=" Drama"/>
    <n v="155"/>
    <s v="India"/>
    <s v="Hindi"/>
    <m/>
    <m/>
    <x v="974"/>
    <s v="Vishal Bhardwaj, Robin Bhatt"/>
    <s v="Ajay Devgn, Kareena Kapoor, Saif Ali Khan, Konkona Sen Sharma, Vivek Oberoi, Bipasha Basu, Naseeruddin Shah, Deepak Dobriyal, Pankaj Tripathi, Kamal Tiwari, Manav Kaushik, Avtar Sahani, Santosh Kaushik, Rahul Kumar"/>
    <x v="222"/>
    <s v="Ajay Devgn, Kareena Kapoor"/>
    <s v="A politically-minded enforcer's misguided trust in his lieutenant leads him to suspect his wife of infidelity in this adaptation of Shakespeare's 'Othello'."/>
    <s v="A politically-minded enforcer's"/>
    <n v="8.1"/>
    <n v="18758"/>
    <m/>
    <m/>
    <x v="4"/>
    <n v="1244576"/>
    <m/>
    <n v="16466144"/>
    <n v="93"/>
  </r>
  <r>
    <s v="tt0446013"/>
    <x v="1504"/>
    <x v="8"/>
    <s v="24/08/2007"/>
    <s v="Action"/>
    <s v=" Adventure"/>
    <s v=" Drama"/>
    <n v="99"/>
    <s v="USA, Canada"/>
    <s v="English"/>
    <s v="Icelandic"/>
    <m/>
    <x v="575"/>
    <s v="Laeta Kalogridis, Nils Gaup"/>
    <s v="Karl Urban, Moon Bloodgood, Russell Means, Clancy Brown, Jay Tavare, Nathaniel Arcand, Ralf Moeller, Kevin Loring, Wayne Charles Baker, Michelle Thrush, Nicole Mu√±oz, Burkely Duffield, Ray G. Thunderchild, Duane Howard, Brandon Oakes"/>
    <x v="759"/>
    <s v="Karl Urban, Moon Bloodgood"/>
    <s v="A Viking boy is left behind after his clan battles a Native American tribe. Raised within the tribe, he ultimately becomes their savior in a fight against the Norsemen."/>
    <s v="A Viking boy is left behind after"/>
    <n v="5.4"/>
    <n v="42092"/>
    <n v="56170457.504991896"/>
    <n v="45000000"/>
    <x v="1191"/>
    <n v="10232081"/>
    <n v="4478776577848308"/>
    <n v="30984583"/>
    <n v="230"/>
  </r>
  <r>
    <s v="tt0446029"/>
    <x v="1505"/>
    <x v="14"/>
    <s v="19/11/2010"/>
    <s v="Action"/>
    <s v=" Comedy"/>
    <s v=" Fantasy"/>
    <n v="112"/>
    <s v="USA, UK, Canada, Japan"/>
    <s v="English"/>
    <m/>
    <m/>
    <x v="975"/>
    <s v="Michael Bacall, Edgar Wright"/>
    <s v="Michael Cera, Kieran Culkin, Anna Kendrick, Alison Pill, Aubrey Plaza, Mary Elizabeth Winstead, Jason Schwartzman, Johnny Simmons, Mark Webber, Ellen Wong, Satya Bhabha, Will Bowes, Celine Lepage, Keita Saitou, Mark Leroy"/>
    <x v="715"/>
    <s v="Michael Cera, Kieran Culkin"/>
    <s v="Scott Pilgrim must defeat his new girlfriend's seven evil exes in order to win her heart."/>
    <s v="Scott Pilgrim must defeat his"/>
    <n v="7.5"/>
    <n v="368833"/>
    <n v="71214091.792933807"/>
    <n v="60000000"/>
    <x v="1192"/>
    <n v="31524275"/>
    <n v="56573137.998261817"/>
    <n v="47664559"/>
    <n v="682"/>
  </r>
  <r>
    <s v="tt0446046"/>
    <x v="1506"/>
    <x v="7"/>
    <s v="28/04/2006"/>
    <s v="Drama"/>
    <s v=" Music"/>
    <m/>
    <n v="118"/>
    <s v="USA"/>
    <s v="English"/>
    <m/>
    <m/>
    <x v="976"/>
    <s v="Dianne Houston"/>
    <s v="Antonio Banderas, Rob Brown, Yaya DaCosta, Alfre Woodard, John Ortiz, Laura Benanti, Jonathan Malen, Jasika Nicole, Shawand McKenzie, Dante Basco, Elijah Kelley, Jenna Dewan, Marcus T. Paulk, Brandon D. Andrews, Lauren Collins"/>
    <x v="202"/>
    <s v="Antonio Banderas, Rob Brown"/>
    <s v="The real story of a dance teacher who believed in the talent of a group of problem kids."/>
    <s v="The real story of a dance teacher"/>
    <n v="6.6"/>
    <n v="24557"/>
    <n v="38513541.666666605"/>
    <n v="30000000"/>
    <x v="1193"/>
    <n v="34742066"/>
    <n v="85371799.568402633"/>
    <n v="66500090"/>
    <n v="130"/>
  </r>
  <r>
    <s v="tt0488798"/>
    <x v="1507"/>
    <x v="8"/>
    <s v="21/12/2007"/>
    <s v="Comedy"/>
    <s v=" Romance"/>
    <m/>
    <n v="159"/>
    <s v="India"/>
    <s v="Hindi"/>
    <m/>
    <m/>
    <x v="849"/>
    <s v="Anees Bazmee, Rajeev Kaul"/>
    <s v="Akshay Kumar, Katrina Kaif, Nana Patekar, Anil Kapoor, Paresh Rawal, Supriya Karnik, Feroz Khan, Mallika Sherawat, Sanjay Mishra, Sherveer Vakil, Asrani, Paresh Ganatra, Adi Irani, Mushtaq Khan, Malaika Arora"/>
    <x v="630"/>
    <s v="Akshay Kumar, Katrina Kaif"/>
    <s v="A man falls in love with a beautiful woman, but later discovers that her brothers are gangsters."/>
    <s v="A man falls in love with a beautiful"/>
    <n v="6.9"/>
    <n v="17711"/>
    <m/>
    <m/>
    <x v="4"/>
    <m/>
    <m/>
    <n v="31203567"/>
    <n v="36"/>
  </r>
  <r>
    <s v="tt0446755"/>
    <x v="1508"/>
    <x v="7"/>
    <s v="23/02/2007"/>
    <s v="Drama"/>
    <s v=" Romance"/>
    <m/>
    <n v="125"/>
    <s v="China, USA, Canada"/>
    <s v="English"/>
    <s v="Mandarin"/>
    <s v="French"/>
    <x v="977"/>
    <s v="Ron Nyswaner, W. Somerset Maugham"/>
    <s v="Catherine An, Bin Li, Bin Wu, Alan David, Marie-Laure Descoureaux, Sally Hawkins, Juliet Howland, Toby Jones, Lorraine Laurence, Gwing-Gai Lee, Li Feng, Gesang Meiduo, Edward Norton, Yin Qing, Ian Renwick"/>
    <x v="835"/>
    <s v="Catherine An, Bin Li"/>
    <s v="A British medical doctor fights a cholera epidemic in a small Chinese village, while being trapped at home in a loveless marriage to an unfaithful wife."/>
    <s v="A British medical doctor fights"/>
    <n v="7.5"/>
    <n v="88093"/>
    <n v="24905423.611111071"/>
    <n v="19400000"/>
    <x v="1194"/>
    <n v="8060487"/>
    <n v="34547734.240659662"/>
    <n v="26910847"/>
    <n v="249"/>
  </r>
  <r>
    <s v="tt0448011"/>
    <x v="1509"/>
    <x v="10"/>
    <d v="2009-04-09T00:00:00"/>
    <s v="Action"/>
    <s v=" Drama"/>
    <s v=" Mystery"/>
    <n v="121"/>
    <s v="USA, UK, Australia, China"/>
    <s v="English"/>
    <m/>
    <m/>
    <x v="646"/>
    <s v="Ryne Douglas Pearson, Juliet Snowden"/>
    <s v="Nicolas Cage, Chandler Canterbury, Rose Byrne, Lara Robinson, D.G. Maloney, Nadia Townsend, Alan Hopgood, Adrienne Pickering, Joshua Long, Danielle Carter, Alethea McGrath, David Lennie, Tamara Donnellan, Travis Waite, Ben Mendelsohn"/>
    <x v="130"/>
    <s v="Nicolas Cage, Chandler Canterbury"/>
    <s v="M.I.T. professor John Koestler links a mysterious list of numbers from a time capsule to past and future disasters and sets out to prevent the ultimate catastrophe."/>
    <s v="M.I.T. professor John Koestler"/>
    <n v="6.2"/>
    <n v="217720"/>
    <n v="60318499.839188501"/>
    <n v="50000000"/>
    <x v="1195"/>
    <n v="79957634"/>
    <n v="221560101.64157203"/>
    <n v="183658498"/>
    <n v="890"/>
  </r>
  <r>
    <s v="tt0448075"/>
    <x v="1510"/>
    <x v="7"/>
    <d v="2007-12-01T00:00:00"/>
    <s v="Crime"/>
    <s v=" Drama"/>
    <s v=" Horror"/>
    <n v="91"/>
    <s v="USA"/>
    <s v="English"/>
    <m/>
    <m/>
    <x v="978"/>
    <s v="Armistead Maupin, Terry Anderson"/>
    <s v="Toni Collette, Robin Williams, Joe Morton, Bobby Cannavale, Rory Culkin, Sandra Oh, Rodrigo Lopresti, John Cullum, Lisa Emery, Guenia Lemos, Marcia Haufrecht, Nick Gregory, Ed Jewett, Becky Ann Baker, Billy Van"/>
    <x v="836"/>
    <s v="Toni Collette, Robin Williams"/>
    <s v="In the midst of his crumbling relationship, a radio show host begins speaking to his biggest fan, a young boy, via the telephone. But when questions about the boy's identity come up, the host's life is thrown into chaos."/>
    <s v="In the midst of his crumbling"/>
    <n v="5.9"/>
    <n v="14539"/>
    <n v="5135138.8888888806"/>
    <n v="4000000"/>
    <x v="1196"/>
    <n v="7836393"/>
    <n v="13659066.336041644"/>
    <n v="10639686"/>
    <n v="166"/>
  </r>
  <r>
    <s v="tt0448115"/>
    <x v="1511"/>
    <x v="18"/>
    <d v="2019-03-04T00:00:00"/>
    <s v="Action"/>
    <s v=" Adventure"/>
    <s v=" Comedy"/>
    <n v="132"/>
    <s v="USA, Canada"/>
    <s v="English"/>
    <s v="Spanish"/>
    <m/>
    <x v="979"/>
    <s v="Henry Gayden, Henry Gayden"/>
    <s v="Zachary Levi, Mark Strong, Asher Angel, Jack Dylan Grazer, Adam Brody, Djimon Hounsou, Faithe Herman, Meagan Good, Grace Fulton, Michelle Borth, Ian Chen, Ross Butler, Jovan Armand, D.J. Cotrona, Marta Milans"/>
    <x v="837"/>
    <s v="Zachary Levi, Mark Strong"/>
    <s v="A newly fostered young boy in search of his mother instead finds unexpected super powers and soon gains a powerful enemy."/>
    <s v="A newly fostered young boy in"/>
    <n v="7.1"/>
    <n v="240858"/>
    <n v="101233684.194057"/>
    <n v="100000000"/>
    <x v="1197"/>
    <n v="140371656"/>
    <n v="370486590.47480065"/>
    <n v="365971656"/>
    <n v="2009"/>
  </r>
  <r>
    <s v="tt0448157"/>
    <x v="1512"/>
    <x v="6"/>
    <d v="2008-12-09T00:00:00"/>
    <s v="Action"/>
    <s v=" Fantasy"/>
    <m/>
    <n v="92"/>
    <s v="USA"/>
    <s v="English"/>
    <s v="Japanese"/>
    <s v="Vietnamese"/>
    <x v="595"/>
    <s v="Vy Vincent Ngo, Vince Gilligan"/>
    <s v="Will Smith, Charlize Theron, Jason Bateman, Jae Head, Eddie Marsan, David Mattey, Maetrix Fitten, Thomas Lennon, Johnny Galecki, Hayley Marie Norman, Dorothy Cecchi, Michelle Lemon, Akiva Goldsman, Michael Mann, Brad Leland"/>
    <x v="45"/>
    <s v="Will Smith, Charlize Theron"/>
    <s v="Hancock is a superhero whose ill-considered behavior regularly causes damage in the millions. He changes when the person he saves helps him improve his public image."/>
    <s v="Hancock is a superhero whose ill-considered"/>
    <n v="6.4"/>
    <n v="437405"/>
    <n v="180311700.2549895"/>
    <n v="150000000"/>
    <x v="1198"/>
    <n v="227946274"/>
    <n v="756640098.11339378"/>
    <n v="629443428"/>
    <n v="657"/>
  </r>
  <r>
    <s v="tt0448694"/>
    <x v="1513"/>
    <x v="17"/>
    <s v="16/12/2011"/>
    <s v="Animation"/>
    <s v=" Adventure"/>
    <s v=" Comedy"/>
    <n v="90"/>
    <s v="USA"/>
    <s v="English"/>
    <s v="Spanish"/>
    <m/>
    <x v="980"/>
    <s v="Tom Wheeler, Brian Lynch"/>
    <s v="Antonio Banderas, Salma Hayek, Zach Galifianakis, Billy Bob Thornton, Amy Sedaris, Constance Marie, Guillermo del Toro, Mike Mitchell, Rich Dietl, Ryan Crego, Tom Wheeler, Conrad Vernon, Tom McGrath, Bob Joles, Latifa Ouaou"/>
    <x v="202"/>
    <s v="Antonio Banderas, Salma Hayek"/>
    <s v="An outlaw cat, his childhood egg-friend and a seductive thief kitty set out in search for the eggs of the fabled Golden Goose to clear his name, restore his lost honor and regain the trust of his mother and town."/>
    <s v="An outlaw cat, his childhood egg-friend"/>
    <n v="6.6"/>
    <n v="141547"/>
    <n v="149575796.10472199"/>
    <n v="130000000"/>
    <x v="1199"/>
    <n v="149260504"/>
    <n v="638559182.31096995"/>
    <n v="554987477"/>
    <n v="157"/>
  </r>
  <r>
    <s v="tt0449010"/>
    <x v="1514"/>
    <x v="7"/>
    <s v="22/12/2006"/>
    <s v="Action"/>
    <s v=" Adventure"/>
    <s v=" Family"/>
    <n v="104"/>
    <s v="USA, UK, Hungary"/>
    <s v="English"/>
    <m/>
    <m/>
    <x v="981"/>
    <s v="Peter Buchman, Christopher Paolini"/>
    <s v="Ed Speleers, Jeremy Irons, Sienna Guillory, Robert Carlyle, John Malkovich, Garrett Hedlund, Alun Armstrong, Christopher Egan, Gary Lewis, Djimon Hounsou, Rachel Weisz, Richard Rifkin, Steve Speirs, Joss Stone, Michael Mehlmann"/>
    <x v="838"/>
    <s v="Ed Speleers, Jeremy Irons"/>
    <s v="In his homeland of Alagaesia, a farm boy happens upon a dragon's egg -- a discovery that leads him on a predestined journey where he realizes he's the one person who can defend his home against an evil king."/>
    <s v="In his homeland of Alagaesia,"/>
    <n v="5.0999999999999996"/>
    <n v="120776"/>
    <n v="128378472.222222"/>
    <n v="100000000"/>
    <x v="1200"/>
    <n v="75030163"/>
    <n v="321492446.36027724"/>
    <n v="250425512"/>
    <n v="1723"/>
  </r>
  <r>
    <s v="tt0449059"/>
    <x v="1515"/>
    <x v="7"/>
    <s v="22/09/2006"/>
    <s v="Comedy"/>
    <s v=" Drama"/>
    <m/>
    <n v="101"/>
    <s v="USA"/>
    <s v="English"/>
    <m/>
    <m/>
    <x v="982"/>
    <s v="Michael Arndt"/>
    <s v="Abigail Breslin, Greg Kinnear, Paul Dano, Alan Arkin, Toni Collette, Steve Carell, Marc Turtletaub, Jill Talley, Brenda Canela, Julio Oscar Mechoso, Chuck Loring, Justin Shilton, Gordon Thomson, Steven Christopher Parker, Bryan Cranston"/>
    <x v="733"/>
    <s v="Abigail Breslin, Greg Kinnear"/>
    <s v="A family determined to get their young daughter into the finals of a beauty pageant take a cross-country trip in their VW bus."/>
    <s v="A family determined to get their"/>
    <n v="7.8"/>
    <n v="431988"/>
    <n v="10270277.777777761"/>
    <n v="8000000"/>
    <x v="1201"/>
    <n v="59891098"/>
    <n v="129737941.18895811"/>
    <n v="101058954"/>
    <n v="952"/>
  </r>
  <r>
    <s v="tt0449086"/>
    <x v="1516"/>
    <x v="2"/>
    <d v="2005-01-08T00:00:00"/>
    <s v="Drama"/>
    <s v=" Horror"/>
    <s v=" Thriller"/>
    <n v="117"/>
    <s v="USA"/>
    <s v="English"/>
    <m/>
    <m/>
    <x v="501"/>
    <s v="William Wisher, Caleb Carr"/>
    <s v="Stellan Skarsg√•rd, Gabriel Mann, Clara Bellar, Billy Crawford, Ralph Brown, Israel Oyelumade, Andrew French, Antonie Kamerling, Julian Wadham, Eddie Osei, Ilario Bisi-Pedro, Niall Refoy, Lorenzo Camporese, Burt Caesar, Marcello Santoni"/>
    <x v="168"/>
    <s v="Stellan Skarsg√•rd, Gabriel Mann"/>
    <s v="Years before Father Lankester Merrin helped save Regan MacNeil's soul, he first encounters the demon Pazuzu in East Africa. Merrin's initial battle with Pazuzu leads to the rediscovery of his faith."/>
    <s v="Years before Father Lankester"/>
    <n v="5.2"/>
    <n v="10303"/>
    <n v="39755913.978494696"/>
    <n v="30000000"/>
    <x v="1202"/>
    <n v="251495"/>
    <n v="333280.45286738413"/>
    <n v="251495"/>
    <n v="138"/>
  </r>
  <r>
    <s v="tt0489664"/>
    <x v="1517"/>
    <x v="8"/>
    <s v="23/08/2007"/>
    <s v="Crime"/>
    <s v=" Drama"/>
    <s v=" Mystery"/>
    <n v="95"/>
    <s v="UK, Canada, USA"/>
    <s v="English"/>
    <m/>
    <m/>
    <x v="592"/>
    <s v="William Morrissey"/>
    <s v="Pierce Brosnan, Maria Bello, Gerard Butler, Emma Karwandy, Claudette Mink, Desiree Zurowski, Nicholas Lea, Peter Keleghan, Samantha Ferris, Malcolm Stewart, Callum Keith Rennie, Dustin Milligan, Julie Patzwald, Jason McKinnon, Kurt Evans"/>
    <x v="227"/>
    <s v="Pierce Brosnan, Maria Bello"/>
    <s v="A perfect family's dynamic is ruined by a kidnapper's brutally efficient plot."/>
    <s v="A perfect family's dynamic is"/>
    <n v="6.7"/>
    <n v="30076"/>
    <m/>
    <n v="20000000"/>
    <x v="4"/>
    <m/>
    <m/>
    <n v="7651640"/>
    <n v="143"/>
  </r>
  <r>
    <s v="tt0490076"/>
    <x v="1518"/>
    <x v="7"/>
    <d v="2013-06-09T00:00:00"/>
    <s v="Horror"/>
    <m/>
    <m/>
    <n v="90"/>
    <s v="USA"/>
    <s v="English"/>
    <m/>
    <m/>
    <x v="983"/>
    <s v="Jacob Forman"/>
    <s v="Amber Heard, Anson Mount, Michael Welch, Whitney Able, Edwin Hodge, Aaron Himelstein, Luke Grimes, Melissa Price, Adam Powell, Peyton Hayslip, Brooke Bloom, Robert Earl Keen"/>
    <x v="839"/>
    <s v="Amber Heard, Anson Mount"/>
    <s v="A group of high-schoolers invite Mandy Lane, an innocent, desirable girl, to a weekend party on a secluded ranch. While the festivities rage on, the number of revelers begins to drop mysteriously."/>
    <s v="A group of high-schoolers invite"/>
    <n v="5.5"/>
    <n v="30988"/>
    <m/>
    <n v="750000"/>
    <x v="4"/>
    <m/>
    <m/>
    <n v="1904640"/>
    <n v="158"/>
  </r>
  <r>
    <s v="tt0490084"/>
    <x v="1519"/>
    <x v="8"/>
    <s v="16/02/2007"/>
    <s v="Comedy"/>
    <s v=" Romance"/>
    <m/>
    <n v="102"/>
    <s v="USA"/>
    <s v="English"/>
    <s v="Mandarin"/>
    <s v="Italian"/>
    <x v="301"/>
    <s v="Karen Leigh Hopkins, Jessie Nelson"/>
    <s v="Diane Keaton, Mandy Moore, Gabriel Macht, Tom Everett Scott, Lauren Graham, Piper Perabo, Stephen Collins, Ty Panitz, Matt Champagne, Colin Ferguson, Tony Hale, Sophina Brown, Karen Leigh Hopkins, Emily Maisano, Gerald Downey"/>
    <x v="840"/>
    <s v="Diane Keaton, Mandy Moore"/>
    <s v="A meddling mother tries to set her daughter up with the right man so her kid won't follow in her footsteps."/>
    <s v="A meddling mother tries to set"/>
    <n v="5.7"/>
    <n v="36905"/>
    <m/>
    <m/>
    <x v="4"/>
    <n v="42674040"/>
    <m/>
    <n v="69485490"/>
    <n v="198"/>
  </r>
  <r>
    <s v="tt0490086"/>
    <x v="1520"/>
    <x v="8"/>
    <d v="2008-06-06T00:00:00"/>
    <s v="Action"/>
    <s v=" Comedy"/>
    <m/>
    <n v="105"/>
    <s v="USA"/>
    <s v="English"/>
    <m/>
    <m/>
    <x v="984"/>
    <s v="Josh Lieb"/>
    <s v="Rob Schneider, David Carradine, Jennifer Morrison, Scott Wilson, Richard Kind, Sally Kirkland, M. Emmet Walsh, Henry Gibson, Jackson Rathbone, Kevin Gage, Bob Sapp, Brandon T. Jackson, Dan Haggerty, Richard Riehle, Marcia Wallace"/>
    <x v="243"/>
    <s v="Rob Schneider, David Carradine"/>
    <s v="A weak con man panics when he learns he's going to prison for fraud. He hires a mysterious martial arts guru who helps transform him into a martial arts expert who can fight off inmates who want to hurt or love him."/>
    <s v="A weak con man panics when he"/>
    <n v="6.2"/>
    <n v="41281"/>
    <m/>
    <n v="10000000"/>
    <x v="4"/>
    <m/>
    <m/>
    <n v="8742330"/>
    <n v="59"/>
  </r>
  <r>
    <s v="tt0449088"/>
    <x v="1521"/>
    <x v="8"/>
    <s v="23/05/2007"/>
    <s v="Action"/>
    <s v=" Adventure"/>
    <s v=" Fantasy"/>
    <n v="169"/>
    <s v="USA"/>
    <s v="English"/>
    <m/>
    <m/>
    <x v="271"/>
    <s v="Ted Elliott, Terry Rossio"/>
    <s v="Johnny Depp, Geoffrey Rush, Orlando Bloom, Keira Knightley, Jack Davenport, Bill Nighy, Jonathan Pryce, Lee Arenberg, Mackenzie Crook, Kevin McNally, David Bailie, Stellan Skarsg√•rd, Tom Hollander, Naomie Harris, Martin Klebba"/>
    <x v="6"/>
    <s v="Johnny Depp, Geoffrey Rush"/>
    <s v="Captain Barbossa, Will Turner and Elizabeth Swann must sail off the edge of the map, navigate treachery and betrayal, find Jack Sparrow, and make their final alliances for one last decisive battle."/>
    <s v="Captain Barbossa, Will Turner"/>
    <n v="7.1"/>
    <n v="585229"/>
    <n v="374469716.69994599"/>
    <n v="300000000"/>
    <x v="1203"/>
    <n v="309420425"/>
    <n v="1.3891065049234288E+17"/>
    <n v="960996492"/>
    <n v="1296"/>
  </r>
  <r>
    <s v="tt0449089"/>
    <x v="1522"/>
    <x v="7"/>
    <d v="2006-02-06T00:00:00"/>
    <s v="Adventure"/>
    <s v=" Comedy"/>
    <s v=" Family"/>
    <n v="99"/>
    <s v="UK, Germany, USA"/>
    <s v="English"/>
    <m/>
    <m/>
    <x v="14"/>
    <s v="Geoff Rodkey"/>
    <s v="Robin Williams, Cheryl Hines, JoJo, Josh Hutcherson, Jeff Daniels, Kristin Chenoweth, Hunter Parrish, Chloe Sonnenfeld, Alex Ferris, Will Arnett, Tony Hale, Brian Howe, Richard Ian Cox, Erika-Shaye Gair, Veronika Sztopa"/>
    <x v="324"/>
    <s v="Robin Williams, Cheryl Hines"/>
    <s v="Bob Munro and his dysfunctional family rent an RV for a road trip to the Colorado Rockies, where they ultimately have to contend with a bizarre community of campers."/>
    <s v="Bob Munro and his dysfunctional"/>
    <n v="5.5"/>
    <n v="55594"/>
    <n v="64189236.111111"/>
    <n v="50000000"/>
    <x v="1204"/>
    <n v="71726025"/>
    <n v="112367331.26142342"/>
    <n v="87528173"/>
    <n v="274"/>
  </r>
  <r>
    <s v="tt0449467"/>
    <x v="1523"/>
    <x v="7"/>
    <s v="27/10/2006"/>
    <s v="Drama"/>
    <m/>
    <m/>
    <n v="143"/>
    <s v="France, USA, Mexico, Morocco, Japan"/>
    <s v="English"/>
    <s v="Arabic"/>
    <s v="Spanish"/>
    <x v="313"/>
    <s v="Guillermo Arriaga, Guillermo Arriaga"/>
    <s v="Brad Pitt, Cate Blanchett, Mohamed Akhzam, Peter Wight, Harriet Walter, Trevor Martin, Matyelok Gibbs, Georges Bousquet, Claudine Acs, Andr√© Oumansky, Michael Maloney, Dermot Crowley, Wendy Nottingham, Henry Maratray, Linda Broughton"/>
    <x v="77"/>
    <s v="Brad Pitt, Cate Blanchett"/>
    <s v="Tragedy strikes a married couple on vacation in the Moroccan desert, touching off an interlocking story involving four different families."/>
    <s v="Tragedy strikes a married couple"/>
    <n v="7.4"/>
    <n v="285300"/>
    <n v="32094618.0555555"/>
    <n v="25000000"/>
    <x v="1205"/>
    <n v="34302837"/>
    <n v="173734820.10715249"/>
    <n v="135330182"/>
    <n v="964"/>
  </r>
  <r>
    <s v="tt0449487"/>
    <x v="1524"/>
    <x v="6"/>
    <d v="2008-05-12T00:00:00"/>
    <s v="Drama"/>
    <s v=" Fantasy"/>
    <s v=" Horror"/>
    <n v="93"/>
    <s v="USA, Canada"/>
    <s v="English"/>
    <m/>
    <m/>
    <x v="985"/>
    <s v="Ronnie Christensen"/>
    <s v="Anne Hathaway, Patrick Wilson, Andre Braugher, Dianne Wiest, David Morse, William B. Davis, Ryan Robbins, Clea DuVall, Don Thompson, Andrew Wheeler, Chelah Horsdal, Karen Elizabeth Austin, Elzanne Fourie, Stacy Grant, Conner Dwelly"/>
    <x v="185"/>
    <s v="Anne Hathaway, Patrick Wilson"/>
    <s v="A grief counselor working with a group of plane-crash survivors finds herself at the root of a mystery when her clients begin to disappear."/>
    <s v="A grief counselor working with"/>
    <n v="5.9"/>
    <n v="33940"/>
    <n v="30051950.04249825"/>
    <n v="25000000"/>
    <x v="1206"/>
    <n v="292437"/>
    <n v="6970819.0778298499"/>
    <n v="5798974"/>
    <n v="175"/>
  </r>
  <r>
    <s v="tt0450188"/>
    <x v="1525"/>
    <x v="8"/>
    <d v="2007-04-05T00:00:00"/>
    <s v="Biography"/>
    <s v=" Drama"/>
    <s v=" Music"/>
    <n v="140"/>
    <s v="France, UK, Czech Republic"/>
    <s v="French"/>
    <s v="English"/>
    <m/>
    <x v="986"/>
    <s v="Isabelle Sobelman, Olivier Dahan"/>
    <s v="Marion Cotillard, Sylvie Testud, Pascal Greggory, Emmanuelle Seigner, Jean-Paul Rouve, G√©rard Depardieu, Clotilde Courau, Jean-Pierre Martins, Catherine All√©gret, Marc Barb√©, Caroline Silhol, Manon Chevallier, Pauline Burlet, √âlisabeth Commelin, Marc Gannot"/>
    <x v="841"/>
    <s v="Marion Cotillard, Sylvie Testud"/>
    <s v="Where are we humans going? A film poem inspired by the Peruvian poet C√©sar Vallejo. We meet people in the city. People trying to communicate, searching compassion and get the connection of small and large things."/>
    <s v="Where are we humans going? A film"/>
    <n v="7.6"/>
    <n v="81392"/>
    <n v="31205809.724995498"/>
    <n v="25000000"/>
    <x v="1207"/>
    <n v="10301706"/>
    <n v="1.247089632115143E+16"/>
    <n v="86274793"/>
    <n v="249"/>
  </r>
  <r>
    <s v="tt0450232"/>
    <x v="1526"/>
    <x v="7"/>
    <s v="31/03/2006"/>
    <s v="Action"/>
    <s v=" Crime"/>
    <s v=" Drama"/>
    <n v="102"/>
    <s v="USA, Germany"/>
    <s v="English"/>
    <s v="Spanish"/>
    <m/>
    <x v="510"/>
    <s v="Richard Wenk"/>
    <s v="Bruce Willis, Yasiin Bey, David Morse, Jenna Stern, Casey Sander, Cylk Cozart, David Zayas, Robert Racki, Patrick Garrow, Sasha Roiz, Conrad Pla, Hechter Ubarry, Richard Fitzpatrick, Peter McRobbie, Michael F. Keenan"/>
    <x v="136"/>
    <s v="Bruce Willis, Yasiin Bey"/>
    <s v="An aging alcoholic cop is assigned the task of escorting a witness from police custody to a courthouse 16 blocks away. There are, however, chaotic forces at work that prevent them from making it in one piece."/>
    <s v="An aging alcoholic cop is assigned"/>
    <n v="6.6"/>
    <n v="125166"/>
    <n v="66756805.55555544"/>
    <n v="52000000"/>
    <x v="1208"/>
    <n v="36895141"/>
    <n v="84299365.608784586"/>
    <n v="65664721"/>
    <n v="322"/>
  </r>
  <r>
    <s v="tt0450259"/>
    <x v="1527"/>
    <x v="7"/>
    <s v="26/01/2007"/>
    <s v="Adventure"/>
    <s v=" Drama"/>
    <s v=" Thriller"/>
    <n v="143"/>
    <s v="USA, Germany, UK"/>
    <s v="English"/>
    <s v="Mende"/>
    <s v="Afrikaans"/>
    <x v="582"/>
    <s v="Charles Leavitt, Charles Leavitt"/>
    <s v="Leonardo DiCaprio, Djimon Hounsou, Jennifer Connelly, Kagiso Kuypers, Arnold Vosloo, Antony Coleman, Benu Mabhena, Anointing Lukola, David Harewood, Basil Wallace, Jimi Mistry, Michael Sheen, Marius Weyers, Stephen Collins, Ntare Guma Mbaho Mwine"/>
    <x v="66"/>
    <s v="Leonardo DiCaprio, Djimon Hounsou"/>
    <s v="A fisherman, a smuggler, and a syndicate of businessmen match wits over the possession of a priceless diamond."/>
    <s v="A fisherman, a smuggler, and a"/>
    <n v="8"/>
    <n v="489786"/>
    <n v="128378472.222222"/>
    <n v="100000000"/>
    <x v="1209"/>
    <n v="57377916"/>
    <n v="220452023.44631907"/>
    <n v="171720398"/>
    <n v="729"/>
  </r>
  <r>
    <s v="tt0450278"/>
    <x v="1528"/>
    <x v="2"/>
    <s v="24/02/2006"/>
    <s v="Horror"/>
    <m/>
    <m/>
    <n v="94"/>
    <s v="USA, Czech Republic"/>
    <s v="English"/>
    <s v="Czech"/>
    <s v="German"/>
    <x v="512"/>
    <s v="Eli Roth"/>
    <s v="Jay Hernandez, Derek Richardson, Eythor Gudjonsson, Barbara Nedeljakova, Jan Vlas√°k, Jana Kaderabkova, Jennifer Lim, Keiko Seiko, Lubom√≠r Bukov√Ω, Jana Havlickova, Rick Hoffman, Petr Janis, Takashi Miike, Patrik Zigo, Milda Jedi Havlas"/>
    <x v="842"/>
    <s v="Jay Hernandez, Derek Richardson"/>
    <s v="Three backpackers head to a Slovak city that promises to meet their hedonistic expectations, with no idea of the hell that awaits them."/>
    <s v="Three backpackers head to a Slovak"/>
    <n v="5.9"/>
    <n v="166799"/>
    <n v="6360946.2365591517"/>
    <n v="4800000"/>
    <x v="1210"/>
    <n v="47326473"/>
    <n v="108639430.34759878"/>
    <n v="81979826"/>
    <n v="1572"/>
  </r>
  <r>
    <s v="tt0450314"/>
    <x v="1529"/>
    <x v="6"/>
    <d v="2008-05-12T00:00:00"/>
    <s v="Action"/>
    <s v=" Crime"/>
    <s v=" Drama"/>
    <n v="103"/>
    <s v="USA, Canada, Germany"/>
    <s v="English"/>
    <m/>
    <m/>
    <x v="615"/>
    <s v="Nick Santora, Art Marcum"/>
    <s v="Ray Stevenson, Dominic West, Doug Hutchison, Colin Salmon, Wayne Knight, Dash Mihok, Julie Benz, Stephanie Janusauskas, Mark Camacho, Romano Orzari, Keram Malicki-S√°nchez, Larry Day, Ron Lea, Tony Calabretta, T.J. Storm"/>
    <x v="843"/>
    <s v="Ray Stevenson, Dominic West"/>
    <s v="Frank Castle known as Punisher ruthlessly demolishes organized crime, but it starts an even bigger war."/>
    <s v="Frank Castle known as Punisher"/>
    <n v="5.9"/>
    <n v="59543"/>
    <n v="42072730.05949755"/>
    <n v="35000000"/>
    <x v="1211"/>
    <n v="8050977"/>
    <n v="12214907.199727826"/>
    <n v="10161493"/>
    <n v="323"/>
  </r>
  <r>
    <s v="tt0492486"/>
    <x v="1530"/>
    <x v="8"/>
    <s v="22/08/2008"/>
    <s v="Comedy"/>
    <s v=" Horror"/>
    <s v=" Mystery"/>
    <n v="84"/>
    <s v="Ireland, UK, Denmark"/>
    <s v="English"/>
    <m/>
    <m/>
    <x v="987"/>
    <s v="Pearse Elliott"/>
    <s v="Lindsey Haun, Jack Huston, Max Kasch, Maya Hazen, Alice Greczyn, Robert Hoffman, Don Wycherley, Sean McGinley, Toby Sedgwick, Andr√© Pollack, Jack Gleeson, Mike Carbery, Anna Tikhonova, Goranna McDonald, Berry Murphy"/>
    <x v="844"/>
    <s v="Lindsey Haun, Jack Huston"/>
    <s v="A group of friends are stalked and murdered whilst looking for psilocybin mushrooms in the Irish woods."/>
    <s v="A group of friends are stalked"/>
    <n v="4.7"/>
    <n v="15818"/>
    <m/>
    <m/>
    <x v="4"/>
    <n v="2863"/>
    <m/>
    <n v="4998560"/>
    <n v="123"/>
  </r>
  <r>
    <s v="tt0492619"/>
    <x v="1531"/>
    <x v="7"/>
    <s v="26/09/2008"/>
    <s v="Comedy"/>
    <m/>
    <m/>
    <n v="85"/>
    <s v="USA"/>
    <s v="English"/>
    <m/>
    <m/>
    <x v="988"/>
    <s v="Ben Best, Jody Hill"/>
    <s v="Danny McBride, Mary Jane Bostic, Ben Best, Spencer Moreno, Carlos Lopez, Jody Hill, Ken Aguilar, Collette Wolfe, Jeff Hoffman, Deborah Loates, Danielle Jarchow, Juan-Carlos Guzman, Nicholas Stanley, Erica Owens, Sean Baxter"/>
    <x v="845"/>
    <s v="Danny McBride, Mary Jane Bostic"/>
    <s v="An inept tae kwon do instructor struggles with marital troubles and an unhealthy obsession with fellow tae kwon do enthusiast Chuck &quot;The Truck&quot; Wallace."/>
    <s v="An inept tae kwon do instructor"/>
    <n v="6.3"/>
    <n v="11280"/>
    <m/>
    <m/>
    <x v="4"/>
    <n v="234286"/>
    <m/>
    <n v="245292"/>
    <n v="34"/>
  </r>
  <r>
    <s v="tt0450340"/>
    <x v="1532"/>
    <x v="7"/>
    <s v="20/06/2008"/>
    <s v="Crime"/>
    <s v=" Drama"/>
    <s v=" Mystery"/>
    <n v="85"/>
    <s v="USA"/>
    <s v="English"/>
    <m/>
    <m/>
    <x v="989"/>
    <s v="Matthew Waynee"/>
    <s v="Jim Caviezel, Greg Kinnear, Bridget Moynahan, Joe Pantoliano, Barry Pepper, Jeremy Sisto, Peter Stormare, Chris Mulkey, Clayne Crawford, Kevin Chapman, Mark Boone Junior, Wilmer Calderon, David Selby, Adam Rodriguez, Jeff Daniel Phillips"/>
    <x v="525"/>
    <s v="Jim Caviezel, Greg Kinnear"/>
    <s v="Five men wake up in a locked-down warehouse with no memory of who they are. They are forced to figure out who is good and who is bad to stay alive."/>
    <s v="Five men wake up in a locked-down"/>
    <n v="6.5"/>
    <n v="28961"/>
    <n v="4750003.4722222146"/>
    <n v="3700000"/>
    <x v="1212"/>
    <n v="26403"/>
    <n v="4389845.3711111033"/>
    <n v="3419456"/>
    <n v="89"/>
  </r>
  <r>
    <s v="tt0493264"/>
    <x v="1533"/>
    <x v="7"/>
    <d v="2006-03-02T00:00:00"/>
    <s v="Action"/>
    <s v=" Drama"/>
    <s v=" War"/>
    <n v="122"/>
    <s v="Turkey, USA, Germany"/>
    <s v="Arabic"/>
    <s v="English"/>
    <s v="Turkish"/>
    <x v="990"/>
    <s v="Raci Sasmaz, Bahadir √ñzdener"/>
    <s v="Necati Sasmaz, Billy Zane, Ghassan Massoud, Berg√ºzar Korel, G√ºrkan Uygun, Kenan √áoban, Erhan Ufak, Diego Serrano, Gary Busey, Spencer Garrett, Tito Ortiz, Nusret Senay, Tayfun Eraslan, Ismet H√ºrm√ºzl√º, Jay Abdo"/>
    <x v="846"/>
    <s v="Necati Sasmaz, Billy Zane"/>
    <s v="The film covers through fiction real-life events like the occupation of Iraq, the execution of Daniel Pearl, the Hood event and the Abu Ghraib torture scandal."/>
    <s v="The film covers through fiction"/>
    <n v="5.8"/>
    <n v="16620"/>
    <m/>
    <n v="8300000"/>
    <x v="4"/>
    <m/>
    <m/>
    <n v="23465471"/>
    <n v="161"/>
  </r>
  <r>
    <s v="tt0450345"/>
    <x v="1534"/>
    <x v="7"/>
    <s v="17/11/2006"/>
    <s v="Horror"/>
    <s v=" Mystery"/>
    <s v=" Thriller"/>
    <n v="102"/>
    <s v="USA, Mexico, Canada, Germany"/>
    <s v="English"/>
    <m/>
    <m/>
    <x v="94"/>
    <s v="Neil LaBute, Anthony Shaffer"/>
    <s v="Nicolas Cage, Ellen Burstyn, Kate Beahan, Frances Conroy, Molly Parker, Leelee Sobieski, Diane Delano, Michael Wiseman, Erika-Shaye Gair, Christa Campbell, Emily Holmes, Zemphira Gosling, Matthew Walker, Mary Black, Christine Willes"/>
    <x v="130"/>
    <s v="Nicolas Cage, Ellen Burstyn"/>
    <s v="A sheriff investigating the disappearance of a young girl from a small island discovers there's a larger mystery to solve among the island's secretive, neo-pagan community."/>
    <s v="A sheriff investigating the disappearance"/>
    <n v="3.7"/>
    <n v="63349"/>
    <n v="51351388.888888806"/>
    <n v="40000000"/>
    <x v="1213"/>
    <n v="23649127"/>
    <n v="49817753.984027691"/>
    <n v="38805380"/>
    <n v="781"/>
  </r>
  <r>
    <s v="tt0450385"/>
    <x v="1535"/>
    <x v="8"/>
    <s v="23/11/2007"/>
    <s v="Fantasy"/>
    <s v=" Horror"/>
    <s v=" Mystery"/>
    <n v="104"/>
    <s v="USA"/>
    <s v="English"/>
    <m/>
    <m/>
    <x v="820"/>
    <s v="Matt Greenberg, Scott Alexander"/>
    <s v="John Cusack, Tony Shalhoub, Len Cariou, Isiah Whitlock Jr., Jasmine Jessica Anthony, Paul Birchard, Margot Leicester, Walter Lewis, Eric Meyers, David Nicholson, Holly Hayes, Alexandra Silber, Johann Urb, Andrew Lee Potts, Emily Harvey"/>
    <x v="43"/>
    <s v="John Cusack, Tony Shalhoub"/>
    <s v="A man who specialises in debunking paranormal occurrences checks into the fabled room 1408 in the Dolphin Hotel. Soon after settling in, he confronts genuine terror."/>
    <s v="A man who specialises in debunking"/>
    <n v="6.8"/>
    <n v="252014"/>
    <n v="31205809.724995498"/>
    <n v="25000000"/>
    <x v="1214"/>
    <n v="71985628"/>
    <n v="1.9219669271336572E+16"/>
    <n v="132963417"/>
    <n v="638"/>
  </r>
  <r>
    <s v="tt0450405"/>
    <x v="1536"/>
    <x v="10"/>
    <d v="2010-07-05T00:00:00"/>
    <s v="Action"/>
    <s v=" Adventure"/>
    <s v=" Fantasy"/>
    <n v="119"/>
    <s v="USA"/>
    <s v="English"/>
    <s v="Spanish"/>
    <s v="French"/>
    <x v="785"/>
    <s v="Paul Weitz, Brian Helgeland"/>
    <s v="John C. Reilly, Josh Hutcherson, Chris Massoglia, Jessica Carlson, Michael Cerveris, Ray Stevenson, Patrick Fugit, Morgan Saylor, Don McManus, Colleen Camp, Ken Watanabe, Salma Hayek, Orlando Jones, Frankie Faison, Willem Dafoe"/>
    <x v="847"/>
    <s v="John C. Reilly, Josh Hutcherson"/>
    <s v="Teenager Darren Shan meets a mysterious man at a freak show who turns out to be a vampire. After a series of events, Darren must leave his normal life and go on the road with the Cirque du Freak and become a vampire."/>
    <s v="Teenager Darren Shan meets a mysterious"/>
    <n v="5.8"/>
    <n v="42713"/>
    <n v="48254799.871350802"/>
    <n v="40000000"/>
    <x v="1215"/>
    <n v="13869515"/>
    <n v="47399945.583339877"/>
    <n v="39291383"/>
    <n v="198"/>
  </r>
  <r>
    <s v="tt0494222"/>
    <x v="1537"/>
    <x v="8"/>
    <s v="30/08/2007"/>
    <s v="Comedy"/>
    <s v=" Romance"/>
    <m/>
    <n v="88"/>
    <s v="New Zealand"/>
    <s v="English"/>
    <m/>
    <m/>
    <x v="991"/>
    <s v="Loren Taylor, Taika Waititi"/>
    <s v="Loren Taylor, Jemaine Clement, Joel Tobeck, Brian Sergent, Craig Hall, Rachel House, Morag Hills, Bernard Stewart, Taika Waititi, David Fane, Cohen Holloway, Gentiane Lupi, Chelsie Preston Crayford, Adam Gardiner, Jackie van Beek"/>
    <x v="848"/>
    <s v="Loren Taylor, Jemaine Clement"/>
    <s v="The tale of two socially-awkward misfits and the strange ways they try to find love: through revenge on high-school bullies, burgers, and video games."/>
    <s v="The tale of two socially-awkward"/>
    <n v="6.8"/>
    <n v="22629"/>
    <m/>
    <m/>
    <x v="4"/>
    <n v="221846"/>
    <m/>
    <n v="1298037"/>
    <n v="77"/>
  </r>
  <r>
    <s v="tt0451079"/>
    <x v="1538"/>
    <x v="6"/>
    <s v="18/04/2008"/>
    <s v="Animation"/>
    <s v=" Adventure"/>
    <s v=" Comedy"/>
    <n v="86"/>
    <s v="USA"/>
    <s v="English"/>
    <m/>
    <m/>
    <x v="992"/>
    <s v="Cinco Paul, Ken Daurio"/>
    <s v="Jim Carrey, Steve Carell, Carol Burnett, Will Arnett, Seth Rogen, Dan Fogler, Isla Fisher, Jonah Hill, Amy Poehler, Jaime Pressly, Charles Osgood, Josh Flitter, Niecy Nash, Jesse McCartney, Shelby Adamowsky"/>
    <x v="89"/>
    <s v="Jim Carrey, Steve Carell"/>
    <s v="Horton the Elephant struggles to protect a microscopic community from his neighbors who refuse to believe it exists."/>
    <s v="Horton the Elephant struggles"/>
    <n v="6.8"/>
    <n v="127433"/>
    <n v="102176630.14449404"/>
    <n v="85000000"/>
    <x v="1216"/>
    <n v="154529439"/>
    <n v="358907793.58387482"/>
    <n v="298572799"/>
    <n v="162"/>
  </r>
  <r>
    <s v="tt0451279"/>
    <x v="1539"/>
    <x v="19"/>
    <d v="2017-01-06T00:00:00"/>
    <s v="Action"/>
    <s v=" Adventure"/>
    <s v=" Fantasy"/>
    <n v="141"/>
    <s v="USA, China, Hong Kong"/>
    <s v="English"/>
    <s v="German"/>
    <s v="Dutch"/>
    <x v="642"/>
    <s v="Allan Heinberg, Zack Snyder"/>
    <s v="Gal Gadot, Chris Pine, Connie Nielsen, Robin Wright, Danny Huston, David Thewlis, Sa√Ød Taghmaoui, Ewen Bremner, Eugene Brave Rock, Lucy Davis, Elena Anaya, Lilly Aspell, Lisa Loven Kongsli, Ann Wolfe, Ann Ogbomo"/>
    <x v="849"/>
    <s v="Gal Gadot, Chris Pine"/>
    <s v="When a pilot crashes and tells of conflict in the outside world, Diana, an Amazonian warrior in training, leaves home to fight a war, discovering her full powers and true destiny."/>
    <s v="When a pilot crashes and tells"/>
    <n v="7.4"/>
    <n v="535903"/>
    <n v="157322287.04308107"/>
    <n v="149000000"/>
    <x v="1217"/>
    <n v="412563408"/>
    <n v="867750681.39169466"/>
    <n v="821847012"/>
    <n v="2200"/>
  </r>
  <r>
    <s v="tt0452594"/>
    <x v="1540"/>
    <x v="7"/>
    <s v="22/09/2006"/>
    <s v="Comedy"/>
    <s v=" Drama"/>
    <s v=" Romance"/>
    <n v="106"/>
    <s v="USA"/>
    <s v="English"/>
    <m/>
    <m/>
    <x v="184"/>
    <s v="Jeremy Garelick, Jay Lavender"/>
    <s v="Vince Vaughn, Jennifer Aniston, Joey Lauren Adams, Cole Hauser, Jon Favreau, Jason Bateman, Judy Davis, Justin Long, Ivan Sergei, John Michael Higgins, Ann-Margret, Vernon Vaughn, Vincent D'Onofrio, Elaine Robinson, Jane Alderman"/>
    <x v="599"/>
    <s v="Vince Vaughn, Jennifer Aniston"/>
    <s v="In a bid to keep their luxurious condo from their significant other, a couple's break-up proceeds to get uglier and nastier by the moment."/>
    <s v="In a bid to keep their luxurious"/>
    <n v="5.8"/>
    <n v="123285"/>
    <n v="66756805.55555544"/>
    <n v="52000000"/>
    <x v="1218"/>
    <n v="118703275"/>
    <n v="264033705.84479123"/>
    <n v="205668210"/>
    <n v="525"/>
  </r>
  <r>
    <s v="tt0452598"/>
    <x v="1541"/>
    <x v="2"/>
    <s v="14/07/2006"/>
    <s v="Adventure"/>
    <s v=" Comedy"/>
    <s v=" Family"/>
    <n v="94"/>
    <s v="USA, Canada"/>
    <s v="English"/>
    <m/>
    <m/>
    <x v="196"/>
    <s v="Sam Harper, Craig Titley"/>
    <s v="Steve Martin, Eugene Levy, Bonnie Hunt, Tom Welling, Piper Perabo, Carmen Electra, Jaime King, Hilary Duff, Taylor Lautner, Alyson Stoner, Jonathan Bennett, Jacob Smith, Liliana Mumy, Morgan York, Kevin G. Schmidt"/>
    <x v="364"/>
    <s v="Steve Martin, Eugene Levy"/>
    <s v="The Bakers, while on vacation, find themselves competing with a rival family of eight children."/>
    <s v="The Bakers, while on vacation,"/>
    <n v="5.5"/>
    <n v="53650"/>
    <n v="79511827.956989393"/>
    <n v="60000000"/>
    <x v="1219"/>
    <n v="82571173"/>
    <n v="172480460.31053796"/>
    <n v="130154568"/>
    <n v="138"/>
  </r>
  <r>
    <s v="tt0495034"/>
    <x v="1542"/>
    <x v="7"/>
    <s v="14/07/2006"/>
    <s v="Action"/>
    <s v=" Comedy"/>
    <s v=" Drama"/>
    <n v="150"/>
    <s v="India"/>
    <s v="Hindi"/>
    <m/>
    <m/>
    <x v="993"/>
    <s v="Neeraj Vora"/>
    <s v="Ajay Devgn, Arshad Warsi, Sharman Joshi, Tusshar Kapoor, Rimi Sen, Paresh Rawal, Sushmita Mukherjee, Vrajesh Hirjee, Mukesh Tiwari, Sanjay Mishra, Siddarth Jadhav, Manoj Joshi, Farid Amiri, Ashish R. Mohan, Anupam Shyam"/>
    <x v="222"/>
    <s v="Ajay Devgn, Arshad Warsi"/>
    <s v="Four runaway crooks take shelter in a bungalow which is owned by a blind couple."/>
    <s v="Four runaway crooks take shelter"/>
    <n v="7.4"/>
    <n v="14768"/>
    <m/>
    <s v="INR 150000000"/>
    <x v="4"/>
    <m/>
    <m/>
    <n v="350948"/>
    <n v="24"/>
  </r>
  <r>
    <s v="tt0495596"/>
    <x v="1543"/>
    <x v="7"/>
    <d v="2007-06-04T00:00:00"/>
    <s v="Animation"/>
    <s v=" Adventure"/>
    <s v=" Fantasy"/>
    <n v="115"/>
    <s v="Japan"/>
    <s v="Japanese"/>
    <s v="English"/>
    <m/>
    <x v="994"/>
    <s v="Ursula K. Le Guin, Gor√¥ Miyazaki"/>
    <s v="Jun'ichi Okada, Aoi Teshima, Bunta Sugawara, Y√ªko Tanaka, Teruyuki Kagawa, Jun Fubuki, Takashi Nait√¥, Mitsuko Baish√¥, Yui Natsukawa, Kaoru Kobayashi, Timothy Dalton, Willem Dafoe, Matt Levin, Cheech Marin, Mariska Hargitay"/>
    <x v="850"/>
    <s v="Jun'ichi Okada, Aoi Teshima"/>
    <s v="In a mythical land, a man and a young boy investigate a series of unusual occurrences."/>
    <s v="In a mythical land, a man and"/>
    <n v="6.4"/>
    <n v="34091"/>
    <m/>
    <m/>
    <x v="4"/>
    <n v="48658"/>
    <m/>
    <n v="68673762"/>
    <n v="100"/>
  </r>
  <r>
    <s v="tt0496436"/>
    <x v="1544"/>
    <x v="8"/>
    <d v="2007-05-01T00:00:00"/>
    <s v="Drama"/>
    <s v=" Fantasy"/>
    <s v=" Horror"/>
    <n v="99"/>
    <s v="USA, Canada"/>
    <s v="English"/>
    <m/>
    <m/>
    <x v="230"/>
    <s v="Matt Venne"/>
    <s v="Nathan Fillion, Katee Sackhoff, Craig Fairbrass, Adrian Holmes, Kendall Cross, Teryl Rothery, William MacDonald, Joshua J. Ballard, David Milchard, Tegan Moss, Michael Ryan, Chris Shields, David Orth, Donna Yamamoto, Lexie Huber"/>
    <x v="659"/>
    <s v="Nathan Fillion, Katee Sackhoff"/>
    <s v="Following the loss of his family, a man attempts suicide only to discover upon waking that he can identify people who are about to die"/>
    <s v="Following the loss of his family,"/>
    <n v="5.7"/>
    <n v="12533"/>
    <m/>
    <n v="10000000"/>
    <x v="4"/>
    <m/>
    <m/>
    <n v="8526917"/>
    <n v="87"/>
  </r>
  <r>
    <s v="tt0452608"/>
    <x v="1545"/>
    <x v="6"/>
    <s v="28/11/2008"/>
    <s v="Action"/>
    <s v=" Sci-Fi"/>
    <s v=" Thriller"/>
    <n v="105"/>
    <s v="USA, Germany, UK"/>
    <s v="English"/>
    <m/>
    <m/>
    <x v="10"/>
    <s v="Paul W.S. Anderson, Paul W.S. Anderson"/>
    <s v="Jason Statham, Joan Allen, Ian McShane, Tyrese Gibson, Natalie Martinez, Max Ryan, Jason Clarke, Frederick Koehler, Jacob Vargas, Justin Mader, Robert LaSardo, Robin Shou, Benz Antoine, Danny Blanco Hall, Christian Paul"/>
    <x v="160"/>
    <s v="Jason Statham, Joan Allen"/>
    <s v="Ex-con Jensen Ames is forced by the warden of a notorious prison to compete in our post-industrial world's most popular sport: a car race in which inmates must brutalize and kill one another on the road to victory."/>
    <s v="Ex-con Jensen Ames is forced by"/>
    <n v="6.4"/>
    <n v="195474"/>
    <n v="54093510.076496847"/>
    <n v="45000000"/>
    <x v="1220"/>
    <n v="36316032"/>
    <n v="91375159.917349041"/>
    <n v="76014335"/>
    <n v="236"/>
  </r>
  <r>
    <s v="tt0497137"/>
    <x v="1546"/>
    <x v="7"/>
    <d v="2006-07-12T00:00:00"/>
    <s v="Comedy"/>
    <s v=" Drama"/>
    <s v=" Romance"/>
    <n v="105"/>
    <s v="South Korea"/>
    <s v="Korean"/>
    <m/>
    <m/>
    <x v="79"/>
    <s v="Seo-kyeong Jeong, Chan-wook Park"/>
    <s v="Soo-jung Lim, Rain, Seong-hun Cheon, Hee-jin Choi, Joo-hee Eun, Yoo-rang Joo, Park Jun-Myun, Byeong-ok Kim, Jung-yong Lee, Yong-nyeo Lee, Dal-su Oh, Byeong-eun Park, Ho-jeong Yu"/>
    <x v="851"/>
    <s v="Soo-jung Lim, Rain, Seong-hun Cheon"/>
    <s v="A girl who thinks she is a combat cyborg checks into a mental hospital, where she encounters other psychotics. Eventually, she falls for a man who thinks he can steal people's souls."/>
    <s v="A girl who thinks she is a combat"/>
    <n v="7.1"/>
    <n v="22484"/>
    <m/>
    <m/>
    <x v="4"/>
    <m/>
    <m/>
    <n v="4642401"/>
    <n v="56"/>
  </r>
  <r>
    <s v="tt0452623"/>
    <x v="1547"/>
    <x v="8"/>
    <d v="2008-04-04T00:00:00"/>
    <s v="Crime"/>
    <s v=" Drama"/>
    <s v=" Mystery"/>
    <n v="114"/>
    <s v="USA"/>
    <s v="English"/>
    <m/>
    <m/>
    <x v="995"/>
    <s v="Ben Affleck, Aaron Stockard"/>
    <s v="Casey Affleck, Michelle Monaghan, Morgan Freeman, Ed Harris, John Ashton, Amy Ryan, Amy Madigan, Titus Welliver, Michael Kenneth Williams, Edi Gathegi, Mark Margolis, Madeline O'Brien, Slaine, Trudi Goodman, Matthew Maher"/>
    <x v="424"/>
    <s v="Casey Affleck, Michelle Monaghan"/>
    <s v="Two Boston area detectives investigate a little girl's kidnapping, which ultimately turns into a crisis both professionally and personally."/>
    <s v="Two Boston area detectives investigate"/>
    <n v="7.6"/>
    <n v="245667"/>
    <n v="23716415.390996579"/>
    <n v="19000000"/>
    <x v="1221"/>
    <n v="20292962"/>
    <n v="5003178484296840"/>
    <n v="34612443"/>
    <n v="566"/>
  </r>
  <r>
    <s v="tt0452624"/>
    <x v="1548"/>
    <x v="7"/>
    <d v="2007-02-03T00:00:00"/>
    <s v="Drama"/>
    <s v=" Mystery"/>
    <s v=" Romance"/>
    <n v="105"/>
    <s v="USA"/>
    <s v="English"/>
    <s v="German"/>
    <s v="Russian"/>
    <x v="116"/>
    <s v="Paul Attanasio, Joseph Kanon"/>
    <s v="George Clooney, Cate Blanchett, Tobey Maguire, Beau Bridges, Tony Curran, Leland Orser, Jack Thompson, Robin Weigert, Ravil Isyanov, Christian Oliver, Dave Power, Don Pugsley, Dominic Comperatore, John Roeder, J. Paul Boehmer"/>
    <x v="33"/>
    <s v="George Clooney, Cate Blanchett"/>
    <s v="While in post-war Berlin to cover the Potsdam Conference, an American military journalist is drawn into a murder investigation which involves his former mistress and his driver."/>
    <s v="While in post-war Berlin to cover"/>
    <n v="6"/>
    <n v="23778"/>
    <n v="41081111.111111045"/>
    <n v="32000000"/>
    <x v="1222"/>
    <n v="1308696"/>
    <n v="7593468.5237499876"/>
    <n v="5914908"/>
    <n v="180"/>
  </r>
  <r>
    <s v="tt0497986"/>
    <x v="1549"/>
    <x v="7"/>
    <s v="25/08/2006"/>
    <s v="Drama"/>
    <s v=" Mystery"/>
    <s v=" Romance"/>
    <n v="97"/>
    <s v="South Korea, Japan"/>
    <s v="Korean"/>
    <m/>
    <m/>
    <x v="355"/>
    <s v="Ki-duk Kim"/>
    <s v="Jung-woo Ha, Ji-Yeon Park, Jun-yeong Jang, Gyu-Woon Jung, Ji-heon Kim, Seong-min Kim, Suh Won Oh, Kiki Sugino"/>
    <x v="852"/>
    <s v="Jung-woo Ha, Ji-Yeon Park"/>
    <s v="To save her relationship, a woman puts herself through extensive plastic surgery."/>
    <s v="To save her relationship, a woman"/>
    <n v="7.2"/>
    <n v="11625"/>
    <m/>
    <m/>
    <x v="4"/>
    <n v="14742"/>
    <m/>
    <m/>
    <n v="39"/>
  </r>
  <r>
    <s v="tt0498097"/>
    <x v="1550"/>
    <x v="7"/>
    <s v="20/04/2007"/>
    <s v="Drama"/>
    <s v=" Romance"/>
    <m/>
    <n v="98"/>
    <s v="Turkey, France"/>
    <s v="Turkish"/>
    <m/>
    <m/>
    <x v="467"/>
    <s v="Nuri Bilge Ceylan"/>
    <s v="Ebru Ceylan, Nuri Bilge Ceylan, Nazan Kesal, Mehmet Eryilmaz, Arif As√ßi, Can Ozbatur, Ufuk Bayraktar, Fatma Ceylan, Emin Ceylan, Semra Yilmaz, Ceren Olcay, Apo Demirkubuz, Feridun Ko√ß, Zafer Saka"/>
    <x v="853"/>
    <s v="Ebru Ceylan, Nuri Bilge Ceylan"/>
    <s v="A dowdy university instructor Isa is an inattentive husband to his younger, TV-business wife Bahar. Self-absorbed and selfish, Isa only communicates in the most rudimentary way, while she, similarly, detaches into crying jags and juvenile behavior."/>
    <s v="A dowdy university instructor"/>
    <n v="7.2"/>
    <n v="11307"/>
    <m/>
    <m/>
    <x v="4"/>
    <n v="119958"/>
    <m/>
    <n v="1385085"/>
    <n v="33"/>
  </r>
  <r>
    <s v="tt0452625"/>
    <x v="1551"/>
    <x v="8"/>
    <s v="21/09/2007"/>
    <s v="Comedy"/>
    <s v=" Romance"/>
    <m/>
    <n v="101"/>
    <s v="USA, Canada"/>
    <s v="English"/>
    <m/>
    <m/>
    <x v="996"/>
    <s v="Josh Stolberg, Steve Glenn"/>
    <s v="Connor Price, Troy Gentile, Mackenzie Mowat, Sasha Pieterse, Caroline Ford, Dane Cook, Chelan Simmons, Dan Fogler, Natalie Morris, Ellia English, Tseng Chang, Michael Teigen, Chiara Zanni, Benjamin Ayres, Carrie Anne Fleming"/>
    <x v="854"/>
    <s v="Connor Price, Troy Gentile"/>
    <s v="In order to keep the woman of his dreams from falling for another guy, Charlie Logan has to break the curse that has made him wildly popular with single women: Sleep with Charlie once, and the next man you meet will be your true love."/>
    <s v="In order to keep the woman of"/>
    <n v="5.6"/>
    <n v="84719"/>
    <n v="31205809.724995498"/>
    <n v="25000000"/>
    <x v="1223"/>
    <n v="35017297"/>
    <n v="8639449351286855"/>
    <n v="59768495"/>
    <n v="169"/>
  </r>
  <r>
    <s v="tt0452637"/>
    <x v="1552"/>
    <x v="7"/>
    <s v="29/09/2006"/>
    <s v="Drama"/>
    <s v=" Fantasy"/>
    <s v=" Mystery"/>
    <n v="110"/>
    <s v="USA"/>
    <s v="English"/>
    <m/>
    <m/>
    <x v="225"/>
    <s v="M. Night Shyamalan"/>
    <s v="Paul Giamatti, Bryce Dallas Howard, Jeffrey Wright, Bob Balaban, Sarita Choudhury, Cindy Cheung, M. Night Shyamalan, Freddy Rodr√≠guez, Bill Irwin, Mary Beth Hurt, Noah Gray-Cabey, Joseph D. Reitman, Jared Harris, Grant Monohon, John Boyd"/>
    <x v="646"/>
    <s v="Paul Giamatti, Bryce Dallas Howard"/>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s v="Apartment building superintendent"/>
    <n v="5.5"/>
    <n v="93773"/>
    <n v="89864930.555555403"/>
    <n v="70000000"/>
    <x v="1224"/>
    <n v="42285169"/>
    <n v="93440487.966562346"/>
    <n v="72785169"/>
    <n v="1087"/>
  </r>
  <r>
    <s v="tt0452681"/>
    <x v="1553"/>
    <x v="7"/>
    <s v="24/11/2006"/>
    <s v="Adventure"/>
    <s v=" Comedy"/>
    <s v=" Family"/>
    <n v="97"/>
    <s v="USA, Canada"/>
    <s v="English"/>
    <m/>
    <m/>
    <x v="514"/>
    <s v="Ed Decter, John J. Strauss"/>
    <s v="Tim Allen, Elizabeth Mitchell, Eric Lloyd, Judge Reinhold, Wendy Crewson, Spencer Breslin, Liliana Mumy, Martin Short, Ann-Margret, Alan Arkin, Abigail Breslin, Art LaFleur, Aisha Tyler, Kevin Pollak, Jay Thomas"/>
    <x v="268"/>
    <s v="Tim Allen, Elizabeth Mitchell"/>
    <s v="Santa, aka Scott Calvin, is faced with double-duty: how to keep his new family happy, and how to stop Jack Frost from taking over Christmas."/>
    <s v="Santa, aka Scott Calvin, is faced"/>
    <n v="4.7"/>
    <n v="31639"/>
    <n v="15405416.66666664"/>
    <n v="12000000"/>
    <x v="1225"/>
    <n v="84500122"/>
    <n v="142202422.73284698"/>
    <n v="110768122"/>
    <n v="116"/>
  </r>
  <r>
    <s v="tt0452694"/>
    <x v="1554"/>
    <x v="10"/>
    <d v="2009-02-10T00:00:00"/>
    <s v="Drama"/>
    <s v=" Fantasy"/>
    <s v=" Romance"/>
    <n v="107"/>
    <s v="USA"/>
    <s v="English"/>
    <m/>
    <m/>
    <x v="853"/>
    <s v="Bruce Joel Rubin, Audrey Niffenegger"/>
    <s v="Michelle Nolden, Alex Ferris, Arliss Howard, Eric Bana, Katherine Trowell, Bart Bedford, Esther Jun, Matt Birman, Craig Snoyer, Rachel McAdams, Carly Street, Romyen Tangsubutra, Brooklynn Proulx, Jane McLean, Ron Livingston"/>
    <x v="855"/>
    <s v="Michelle Nolden, Alex Ferris"/>
    <s v="A Chicago librarian has a gene that causes him to involuntarily time travel, creating complications in his marriage."/>
    <s v="A Chicago librarian has a gene"/>
    <n v="7.1"/>
    <n v="138570"/>
    <n v="47048429.874567032"/>
    <n v="39000000"/>
    <x v="1226"/>
    <n v="63414846"/>
    <n v="122258857.97849306"/>
    <n v="101344412"/>
    <n v="276"/>
  </r>
  <r>
    <s v="tt0499262"/>
    <x v="1555"/>
    <x v="7"/>
    <d v="2006-01-12T00:00:00"/>
    <s v="Drama"/>
    <m/>
    <m/>
    <n v="96"/>
    <s v="Germany, Turkey"/>
    <s v="Turkish"/>
    <m/>
    <m/>
    <x v="997"/>
    <s v="√ñnder √áakar"/>
    <s v="Erkan Can, Meray √úlgen, G√ºven Kira√ß, √ñznur Kula, Erman Saban, Settar Tanri√∂gen, Engin G√ºnaydin, Murat Cemcir, M√ºfit Aytekin, Feridun Ko√ß, Hakan G√ºrsoytrak, Salaetin Bilal, Fatima Adoum, Erdal Parmaksizoglu, Duygu Sen"/>
    <x v="856"/>
    <s v="Erkan Can, Meray √úlgen"/>
    <s v="A promotion brings a Muslim's relationship with God into question."/>
    <s v="A promotion brings a Muslim's"/>
    <n v="7.5"/>
    <n v="11619"/>
    <m/>
    <m/>
    <x v="4"/>
    <m/>
    <m/>
    <n v="2040826"/>
    <n v="18"/>
  </r>
  <r>
    <s v="tt0452702"/>
    <x v="1556"/>
    <x v="8"/>
    <s v="20/07/2007"/>
    <s v="Horror"/>
    <s v=" Thriller"/>
    <m/>
    <n v="85"/>
    <s v="USA"/>
    <s v="English"/>
    <m/>
    <m/>
    <x v="998"/>
    <s v="Mark L. Smith"/>
    <s v="Kate Beckinsale, Luke Wilson, Frank Whaley, Ethan Embry, Scott Anderson, Mark Casella, David Doty, Norm Compton, Caryn Mower, Meegan Godfrey, Kym Stys, Andrew Fiscella, Dale Waddington, Ernest Misko, Bryan Ross"/>
    <x v="477"/>
    <s v="Kate Beckinsale, Luke Wilson"/>
    <s v="A married couple becomes stranded at an isolated motel and finds hidden video cameras in their room. They soon realize that unless they escape, they'll be the next victims of a snuff film."/>
    <s v="A married couple becomes stranded"/>
    <n v="6.2"/>
    <n v="93037"/>
    <n v="23716415.390996579"/>
    <n v="19000000"/>
    <x v="1227"/>
    <n v="19363565"/>
    <n v="5123224899563761"/>
    <n v="35442935"/>
    <n v="346"/>
  </r>
  <r>
    <s v="tt0453451"/>
    <x v="1557"/>
    <x v="8"/>
    <d v="2007-06-04T00:00:00"/>
    <s v="Comedy"/>
    <s v=" Family"/>
    <m/>
    <n v="90"/>
    <s v="UK, France, Germany, USA"/>
    <s v="English"/>
    <s v="French"/>
    <s v="Spanish"/>
    <x v="999"/>
    <s v="Rowan Atkinson, Richard Curtis"/>
    <s v="Rowan Atkinson, Steve Pemberton, Lily Atkinson, Preston Nyman, Sharlit Deyzac, Francois Touch, Emma de Caunes, Ars√®ne Mosca, St√©phane Debac, Willem Dafoe, Philippe Spall, Jean Rochefort, Karel Roden, Maxim Baldry, Pascal Jounier"/>
    <x v="345"/>
    <s v="Rowan Atkinson, Steve Pemberton"/>
    <s v="Mr. Bean wins a trip to Cannes where he unwittingly separates a young boy from his father and must help the two reunite. On the way he discovers France, bicycling, and true love."/>
    <s v="Mr. Bean wins a trip to Cannes"/>
    <n v="6.4"/>
    <n v="113282"/>
    <n v="31205809.724995498"/>
    <n v="25000000"/>
    <x v="1228"/>
    <n v="33302167"/>
    <n v="3.3567918519992864E+16"/>
    <n v="232225908"/>
    <n v="262"/>
  </r>
  <r>
    <s v="tt0453467"/>
    <x v="1558"/>
    <x v="7"/>
    <s v="15/12/2006"/>
    <s v="Action"/>
    <s v=" Crime"/>
    <s v=" Sci-Fi"/>
    <n v="126"/>
    <s v="USA, UK"/>
    <s v="English"/>
    <m/>
    <m/>
    <x v="399"/>
    <s v="Bill Marsilii, Terry Rossio"/>
    <s v="Denzel Washington, Paula Patton, Val Kilmer, Jim Caviezel, Adam Goldberg, Elden Henson, Erika Alexander, Bruce Greenwood, Rich Hutchman, Matt Craven, Donna W. Scott, Elle Fanning, Brian Howe, Enrique Castillo, Mark Phinney"/>
    <x v="35"/>
    <s v="Denzel Washington, Paula Patton"/>
    <s v="After a ferry is bombed in New Orleans, an A.T.F. agent joins a unique investigation using experimental surveillance technology to find the bomber, but soon finds himself becoming obsessed with one of the victims."/>
    <s v="After a ferry is bombed in New"/>
    <n v="7"/>
    <n v="288673"/>
    <n v="96283854.166666508"/>
    <n v="75000000"/>
    <x v="1229"/>
    <n v="64038616"/>
    <n v="231797024.17187461"/>
    <n v="180557550"/>
    <n v="461"/>
  </r>
  <r>
    <s v="tt0453556"/>
    <x v="1559"/>
    <x v="8"/>
    <s v="22/06/2007"/>
    <s v="Animation"/>
    <s v=" Action"/>
    <s v=" Adventure"/>
    <n v="87"/>
    <s v="Hong Kong, USA"/>
    <s v="English"/>
    <m/>
    <m/>
    <x v="1000"/>
    <s v="Kevin Munroe, Peter Laird"/>
    <s v="Chris Evans, Sarah Michelle Gellar, Mako, Kevin Smith, Patrick Stewart, Ziyi Zhang, Laurence Fishburne, Mitchell Whitfield, James Arnold Taylor, Mikey Kelley, Nolan North, John DiMaggio, Paula Mattioli, Kevin Michael Richardson, Fred Tatasciore"/>
    <x v="703"/>
    <s v="Chris Evans, Sarah Michelle Gellar"/>
    <s v="When the world is threatened by an ancient evil, the four adolescent turtles must reunite and overcome their faults in order to stand against it."/>
    <s v="When the world is threatened by"/>
    <n v="6.2"/>
    <n v="60617"/>
    <n v="42439901.225993879"/>
    <n v="34000000"/>
    <x v="1230"/>
    <n v="54149098"/>
    <n v="1.3848172695122892E+16"/>
    <n v="95802916"/>
    <n v="224"/>
  </r>
  <r>
    <s v="tt0453562"/>
    <x v="1560"/>
    <x v="13"/>
    <d v="2013-12-04T00:00:00"/>
    <s v="Biography"/>
    <s v=" Drama"/>
    <s v=" Sport"/>
    <n v="128"/>
    <s v="USA"/>
    <s v="English"/>
    <m/>
    <m/>
    <x v="121"/>
    <s v="Brian Helgeland"/>
    <s v="Chadwick Boseman, Harrison Ford, Nicole Beharie, Christopher Meloni, Ryan Merriman, Lucas Black, Andr√© Holland, Alan Tudyk, Hamish Linklater, T.R. Knight, John C. McGinley, Toby Huss, Max Gail, Brad Beyer, James Pickens Jr."/>
    <x v="857"/>
    <s v="Chadwick Boseman, Harrison Ford"/>
    <s v="When a cockerel apparently flies into a chicken farm, the chickens see him as an opportunity to escape their evil owners."/>
    <s v="When a cockerel apparently flies"/>
    <n v="7.5"/>
    <n v="83372"/>
    <n v="44439274.200818002"/>
    <n v="40000000"/>
    <x v="1231"/>
    <n v="95020213"/>
    <n v="108288180.20712364"/>
    <n v="97470701"/>
    <n v="248"/>
  </r>
  <r>
    <s v="tt0499603"/>
    <x v="1561"/>
    <x v="7"/>
    <s v="18/04/2008"/>
    <s v="Comedy"/>
    <s v=" Drama"/>
    <m/>
    <n v="82"/>
    <s v="USA"/>
    <s v="English"/>
    <s v="Spanish"/>
    <m/>
    <x v="105"/>
    <s v="Brad Silberling"/>
    <s v="Morgan Freeman, Paz Vega, Jonah Hill, Anne Dudek, Francisca Hernandez, Nacho Pina, Hector Running-Hawk, Alexis Hernandez, Silvia Curiel, Shawn Calizo, Kumar Pallana, Rosa Diaz, Hector Atreyu Ruiz, Bobby Cannavale, Leonardo Nam"/>
    <x v="74"/>
    <s v="Morgan Freeman, Paz Vega"/>
    <s v="An actor (Freeman) prepping for an upcoming role meets a quirky grocery clerk (Vega), and the pair hit the road to show one another their respective worlds."/>
    <s v="An actor (Freeman) prepping for"/>
    <n v="6.6"/>
    <n v="14107"/>
    <m/>
    <m/>
    <x v="4"/>
    <n v="83291"/>
    <m/>
    <n v="1399222"/>
    <n v="63"/>
  </r>
  <r>
    <s v="tt0756683"/>
    <x v="1562"/>
    <x v="8"/>
    <d v="2007-10-06T00:00:00"/>
    <s v="Drama"/>
    <s v=" Fantasy"/>
    <s v=" Sci-Fi"/>
    <n v="87"/>
    <s v="USA"/>
    <s v="English"/>
    <m/>
    <m/>
    <x v="1001"/>
    <s v="Jerome Bixby"/>
    <s v="David Lee Smith, Tony Todd, John Billingsley, Ellen Crawford, Annika Peterson, William Katt, Alexis Thorpe, Richard Riehle, Steven Littles, Chase Sprague, Robbie Bryan"/>
    <x v="858"/>
    <s v="David Lee Smith, Tony Todd"/>
    <s v="An impromptu goodbye party for Professor John Oldman becomes a mysterious interrogation after the retiring scholar reveals to his colleagues he has a longer and stranger past than they can imagine."/>
    <s v="An impromptu goodbye party for"/>
    <n v="7.9"/>
    <n v="170744"/>
    <m/>
    <n v="200000"/>
    <x v="4"/>
    <m/>
    <m/>
    <m/>
    <n v="846"/>
  </r>
  <r>
    <s v="tt0454082"/>
    <x v="1563"/>
    <x v="7"/>
    <s v="14/09/2007"/>
    <s v="Horror"/>
    <m/>
    <m/>
    <n v="84"/>
    <s v="USA, Canada"/>
    <s v="English"/>
    <m/>
    <m/>
    <x v="530"/>
    <s v="Glen Morgan, Roy Moore"/>
    <s v="Katie Cassidy, Michelle Trachtenberg, Mary Elizabeth Winstead, Lacey Chabert, Kristen Cloke, Andrea Martin, Yan-Kay Crystal Lowe, Oliver Hudson, Karin Konoval, Dean Friss, Robert Mann, Jessica Harmon, Leela Savasta, Kathleen Kole, Cainan Wiebe"/>
    <x v="859"/>
    <s v="Katie Cassidy, Michelle Trachtenberg"/>
    <s v="On Christmas Eve, an escaped maniac returns to his childhood home, which is now a sorority house, and begins to murder the sorority sisters one by one."/>
    <s v="On Christmas Eve, an escaped maniac"/>
    <n v="4.5999999999999996"/>
    <n v="24399"/>
    <n v="11554062.499999981"/>
    <n v="9000000"/>
    <x v="1232"/>
    <n v="16273581"/>
    <n v="27615301.875798564"/>
    <n v="21510851"/>
    <n v="309"/>
  </r>
  <r>
    <s v="tt0454824"/>
    <x v="1564"/>
    <x v="7"/>
    <s v="29/06/2007"/>
    <s v="Action"/>
    <s v=" Drama"/>
    <s v=" History"/>
    <n v="140"/>
    <s v="UK, USA"/>
    <s v="English"/>
    <s v="French"/>
    <m/>
    <x v="1002"/>
    <s v="Phil Sears, Blake T. Evans"/>
    <s v="James Franco, Scott Hazell, Mac McDonald, Philip Winchester, Todd Boyce, Karen Ford, Ruth Bradley, Abdul Salis, Jean-Philippe √âcoffey, Tim Pigott-Smith, Tyler Labine, Gail Downey, David Ellison, Jean Reno, Augustin Legrand"/>
    <x v="478"/>
    <s v="James Franco, Scott Hazell"/>
    <s v="The adventures of the Lafayette Escadrille, young Americans who volunteered for the French military before the U.S. entered World War I, and became the country's first fighter pilots."/>
    <s v="The adventures of the Lafayette"/>
    <n v="6.5"/>
    <n v="40815"/>
    <n v="77027083.333333209"/>
    <n v="60000000"/>
    <x v="1233"/>
    <n v="13090630"/>
    <n v="22925903.312743016"/>
    <n v="17858059"/>
    <n v="266"/>
  </r>
  <r>
    <s v="tt0758742"/>
    <x v="1565"/>
    <x v="7"/>
    <s v="17/06/2006"/>
    <s v="Crime"/>
    <s v=" Drama"/>
    <s v=" Fantasy"/>
    <n v="126"/>
    <s v="Japan"/>
    <s v="Japanese"/>
    <m/>
    <m/>
    <x v="1003"/>
    <s v="Tsugumi √îba, Takeshi Obata"/>
    <s v="Tatsuya Fujiwara, Ken'ichi Matsuyama, Asaka Seto, Shigeki Hosokawa, Erika Toda, Shunji Fujimura, Takeshi Kaga, Y√ª Kashii, Shid√¥ Nakamura, Ry√¥hei Abe, Sota Aoyama, Norman England, Masanori Fujita, Michiko Godai, Miyuki Komatsu"/>
    <x v="99"/>
    <s v="Tatsuya Fujiwara, Ken'ichi Matsuyama"/>
    <s v="A battle between the world's two greatest minds begins when Light Yagami finds the Death Note, a notebook with the power to kill, and decides to rid the world of criminals."/>
    <s v="A battle between the world's two"/>
    <n v="7.7"/>
    <n v="28190"/>
    <m/>
    <n v="20000000"/>
    <x v="4"/>
    <m/>
    <m/>
    <n v="29667169"/>
    <n v="97"/>
  </r>
  <r>
    <s v="tt0454841"/>
    <x v="1566"/>
    <x v="7"/>
    <s v="25/08/2006"/>
    <s v="Horror"/>
    <s v=" Thriller"/>
    <m/>
    <n v="107"/>
    <s v="USA, France, Romania"/>
    <s v="English"/>
    <m/>
    <m/>
    <x v="1004"/>
    <s v="Wes Craven, Alexandre Aja"/>
    <s v="Maxime Giffard, Michael Bailey Smith, Tom Bower, Ted Levine, Kathleen Quinlan, Dan Byrd, Emilie de Ravin, Aaron Stanford, Vinessa Shaw, Maisie Camilleri Preziosi, Robert Joy, Laura Ortiz, Ezra Buzzington, Billy Drago, Greg Nicotero"/>
    <x v="860"/>
    <s v="Maxime Giffard, Michael Bailey Smith"/>
    <s v="A family falls victim to a group of mutated cannibals in a desert far away from civilization."/>
    <s v="A family falls victim to a group"/>
    <n v="6.4"/>
    <n v="155984"/>
    <n v="19256770.833333302"/>
    <n v="15000000"/>
    <x v="1234"/>
    <n v="41778863"/>
    <n v="89876422.996388733"/>
    <n v="70008952"/>
    <n v="891"/>
  </r>
  <r>
    <s v="tt0454848"/>
    <x v="1567"/>
    <x v="7"/>
    <d v="2006-07-04T00:00:00"/>
    <s v="Crime"/>
    <s v=" Drama"/>
    <s v=" Mystery"/>
    <n v="129"/>
    <s v="USA"/>
    <s v="English"/>
    <s v="Albanian"/>
    <s v="Spanish"/>
    <x v="217"/>
    <s v="Russell Gewirtz"/>
    <s v="Denzel Washington, Clive Owen, Jodie Foster, Christopher Plummer, Willem Dafoe, Chiwetel Ejiofor, Carlos Andr√©s G√≥mez, Kim Director, James Ransone, Bernie Rachelle, Peter Gerety, Victor Colicchio, Cassandra Freeman, Peter Frechette, Gerry Vichi"/>
    <x v="35"/>
    <s v="Denzel Washington, Clive Owen"/>
    <s v="A police detective, a bank robber, and a high-power broker enter high-stakes negotiations after the criminal's brilliant heist spirals into a hostage situation."/>
    <s v="A police detective, a bank robber,"/>
    <n v="7.6"/>
    <n v="331649"/>
    <n v="57770312.499999903"/>
    <n v="45000000"/>
    <x v="1235"/>
    <n v="88513495"/>
    <n v="238788568.40427044"/>
    <n v="186003591"/>
    <n v="722"/>
  </r>
  <r>
    <s v="tt0454876"/>
    <x v="1568"/>
    <x v="12"/>
    <s v="20/12/2012"/>
    <s v="Adventure"/>
    <s v=" Drama"/>
    <s v=" Fantasy"/>
    <n v="127"/>
    <s v="USA, Taiwan, UK, Canada"/>
    <s v="Arabic"/>
    <s v="English"/>
    <s v="Tamil"/>
    <x v="147"/>
    <s v="Yann Martel, David Magee"/>
    <s v="Suraj Sharma, Irrfan Khan, Ayush Tandon, Gautam Belur, Adil Hussain, Tabu, Ayaan Khan, Mohd. Abbas Khaleeli, Vibish Sivakumar, Rafe Spall, G√©rard Depardieu, James Saito, Jun Naito, Andrea Di Stefano, Shravanthi Sainath"/>
    <x v="861"/>
    <s v="Suraj Sharma, Irrfan Khan"/>
    <s v="A young man who survives a disaster at sea is hurtled into an epic journey of adventure and discovery. While cast away, he forms an unexpected connection with another survivor: a fearsome Bengal tiger."/>
    <s v="A young man who survives a disaster"/>
    <n v="7.9"/>
    <n v="570273"/>
    <n v="135270608.1169368"/>
    <n v="120000000"/>
    <x v="1236"/>
    <n v="124987023"/>
    <n v="686517009.17364967"/>
    <n v="609016565"/>
    <n v="922"/>
  </r>
  <r>
    <s v="tt0454919"/>
    <x v="1569"/>
    <x v="7"/>
    <d v="2006-08-09T00:00:00"/>
    <s v="Horror"/>
    <s v=" Sci-Fi"/>
    <m/>
    <n v="90"/>
    <s v="USA, Romania, South Africa"/>
    <s v="English"/>
    <m/>
    <m/>
    <x v="1005"/>
    <s v="Wes Craven, Ray Wright"/>
    <s v="Kristen Bell, Ian Somerhalder, Christina Milian, Rick Gonzalez, Jonathan Tucker, Samm Levine, Octavia Spencer, Ron Rifkin, Joseph Gatt, Kel O'Neill, Zach Grenier, Riki Lindhome, John Burke, Mike J. Regan, Steve Tom"/>
    <x v="862"/>
    <s v="Kristen Bell, Ian Somerhalder"/>
    <s v="When their computer hacker friend accidentally channels a mysterious wireless signal, a group of co-eds rally to stop a terrifying evil from taking over the world."/>
    <s v="When their computer hacker friend"/>
    <n v="4.8"/>
    <n v="27819"/>
    <n v="26317586.805555511"/>
    <n v="20500000"/>
    <x v="1237"/>
    <n v="20264436"/>
    <n v="38395029.080034658"/>
    <n v="29907685"/>
    <n v="266"/>
  </r>
  <r>
    <s v="tt0758771"/>
    <x v="1570"/>
    <x v="8"/>
    <d v="2007-09-03T00:00:00"/>
    <s v="Action"/>
    <s v=" Crime"/>
    <s v=" Drama"/>
    <n v="103"/>
    <s v="UK"/>
    <s v="English"/>
    <m/>
    <m/>
    <x v="620"/>
    <s v="Nick Love"/>
    <s v="Sean Bean, Danny Dyer, Rupert Friend, Sean Harris, Lennie James, Bob Hoskins, Sally Bretton, Joe Jackson, Igor Breakenback, James Farbell, Emily Maitlis, Sonic, Shane Reese, Ethan Wilson, Rory Pettyjohns"/>
    <x v="863"/>
    <s v="Sean Bean, Danny Dyer"/>
    <s v="A group of people who feel betrayed by their government and let down by their Police force form a modern-day outlaw posse in order to right what they see as the wrongs of society."/>
    <s v="A group of people who feel betrayed"/>
    <n v="5.7"/>
    <n v="12136"/>
    <m/>
    <s v="GBP 2500000"/>
    <x v="4"/>
    <m/>
    <m/>
    <n v="3345818"/>
    <n v="129"/>
  </r>
  <r>
    <s v="tt0454921"/>
    <x v="1571"/>
    <x v="7"/>
    <d v="2007-12-01T00:00:00"/>
    <s v="Biography"/>
    <s v=" Drama"/>
    <m/>
    <n v="117"/>
    <s v="USA"/>
    <s v="English"/>
    <s v="Cantonese"/>
    <m/>
    <x v="1006"/>
    <s v="Steve Conrad"/>
    <s v="Will Smith, Jaden Smith, Thandie Newton, Brian Howe, James Karen, Dan Castellaneta, Kurt Fuller, Takayo Fischer, Kevin West, George Cheung, David Michael Silverman, Domenic Bove, Geoff Callan, Joyful Raven, Scott Klace"/>
    <x v="45"/>
    <s v="Will Smith, Jaden Smith"/>
    <s v="A struggling salesman takes custody of his son as he's poised to begin a life-changing professional career."/>
    <s v="A struggling salesman takes custody"/>
    <n v="8"/>
    <n v="437433"/>
    <n v="70608159.722222105"/>
    <n v="55000000"/>
    <x v="1238"/>
    <n v="163566459"/>
    <n v="394285752.74739516"/>
    <n v="307127625"/>
    <n v="783"/>
  </r>
  <r>
    <s v="tt0454945"/>
    <x v="1572"/>
    <x v="7"/>
    <s v="17/03/2006"/>
    <s v="Comedy"/>
    <s v=" Romance"/>
    <s v=" Sport"/>
    <n v="105"/>
    <s v="USA, Canada"/>
    <s v="English"/>
    <m/>
    <m/>
    <x v="1007"/>
    <s v="Ewan Leslie, Karen McCullah"/>
    <s v="Amanda Bynes, Channing Tatum, Laura Ramsey, Vinnie Jones, David Cross, Julie Hagerty, Robert Hoffman, Alexandra Breckenridge, Jonathan Sadowski, Amanda Crew, Jessica Lucas, Brandon Jay McLaren, Clifton MaCabe Murray, James Snyder, James Kirk"/>
    <x v="586"/>
    <s v="Amanda Bynes, Channing Tatum"/>
    <s v="When her brother decides to ditch for a couple weeks, Viola heads over to his elite boarding school, disguised as him, and proceeds to fall for his school's star soccer player, and soon learns she's not the only one with romantic troubles."/>
    <s v="When her brother decides to ditch"/>
    <n v="6.3"/>
    <n v="143564"/>
    <n v="25675694.444444403"/>
    <n v="20000000"/>
    <x v="1239"/>
    <n v="33741133"/>
    <n v="73425639.687187374"/>
    <n v="57194667"/>
    <n v="292"/>
  </r>
  <r>
    <s v="tt0454970"/>
    <x v="1573"/>
    <x v="7"/>
    <d v="2007-01-06T00:00:00"/>
    <s v="Horror"/>
    <s v=" Mystery"/>
    <s v=" Thriller"/>
    <n v="93"/>
    <s v="USA"/>
    <s v="English"/>
    <s v="Portuguese"/>
    <m/>
    <x v="331"/>
    <s v="Michael Arlen Ross"/>
    <s v="Josh Duhamel, Melissa George, Olivia Wilde, Desmond Askew, Beau Garrett, Max Brown, Agles Steib, Miguel Lunardi, Jorge S√≥, Cristiani Aparecida, Lucy Ramos, Andrea Watrouse, Diego Santiago, Marc√£o, Miguelito Acosta"/>
    <x v="864"/>
    <s v="Josh Duhamel, Melissa George"/>
    <s v="A group of young backpackers' vacation turns sour when a bus accident leaves them marooned in a remote Brazilian rural area that holds an ominous secret."/>
    <s v="A group of young backpackers'"/>
    <n v="5.4"/>
    <n v="35564"/>
    <n v="12837847.222222202"/>
    <n v="10000000"/>
    <x v="1240"/>
    <n v="7027762"/>
    <n v="18944185.942673579"/>
    <n v="14756513"/>
    <n v="235"/>
  </r>
  <r>
    <s v="tt0455326"/>
    <x v="1574"/>
    <x v="8"/>
    <s v="13/04/2007"/>
    <s v="Animation"/>
    <s v=" Action"/>
    <s v=" Adventure"/>
    <n v="86"/>
    <s v="USA"/>
    <s v="English"/>
    <m/>
    <m/>
    <x v="1008"/>
    <s v="Matt Maiellaro, Dave Willis"/>
    <s v="Dana Snyder, Carey Means, Dave Willis, Andy Merrill, Mike Schatz, Matt Maiellaro, C. Martin Croker, Fred Armisen, Bruce Campbell, George Lowe, Chris Ward, Chris Kattan, Neil Peart, Isaac Hayes III, Tina Fey"/>
    <x v="865"/>
    <s v="Dana Snyder, Carey Means"/>
    <s v="An action epic that explores the origins of Master Shake, Frylock, and Meatwad, better known as the Aqua Teen Hunger Force, who somehow become pitted in a battle over an immortal piece of exercise equipment."/>
    <s v="An action epic that explores the"/>
    <n v="6.7"/>
    <n v="13213"/>
    <n v="936174.29174986493"/>
    <n v="750000"/>
    <x v="1241"/>
    <n v="5520368"/>
    <n v="797961195717990.12"/>
    <n v="5520368"/>
    <n v="77"/>
  </r>
  <r>
    <s v="tt0455407"/>
    <x v="1575"/>
    <x v="14"/>
    <s v="23/04/2010"/>
    <s v="Horror"/>
    <s v=" Thriller"/>
    <m/>
    <n v="101"/>
    <s v="USA, United Arab Emirates"/>
    <s v="English"/>
    <m/>
    <m/>
    <x v="564"/>
    <s v="Scott Kosar, Ray Wright"/>
    <s v="Timothy Olyphant, Radha Mitchell, Joe Anderson, Danielle Panabaker, Christie Lynn Smith, Brett Rickaby, Preston Bailey, John Aylward, Joe Reegan, Glenn Morshower, Larry Cedar, Gregory Sporleder, Mike Hickman, Lisa K. Wyatt, Justin Welborn"/>
    <x v="866"/>
    <s v="Timothy Olyphant, Radha Mitchell"/>
    <s v="After a strange and insecure plane crash, an unusual toxic virus enters a quaint farming town. A young couple are quarantined, but they fight for survival along with help from a couple of people."/>
    <s v="After a strange and insecure plane"/>
    <n v="6.5"/>
    <n v="110013"/>
    <n v="23738030.597644601"/>
    <n v="20000000"/>
    <x v="1242"/>
    <n v="39123589"/>
    <n v="65050302.066684596"/>
    <n v="54806823"/>
    <n v="296"/>
  </r>
  <r>
    <s v="tt0455499"/>
    <x v="1576"/>
    <x v="7"/>
    <s v="18/08/2006"/>
    <s v="Animation"/>
    <s v=" Adventure"/>
    <s v=" Comedy"/>
    <n v="82"/>
    <s v="UK, USA"/>
    <s v="English"/>
    <m/>
    <m/>
    <x v="1009"/>
    <s v="Joel Cohen, Alec Sokolow"/>
    <s v="Breckin Meyer, Jennifer Love Hewitt, Billy Connolly, Bill Murray, Ian Abercrombie, Roger Rees, Lucy Davis, Lena Cardwell, Veronica Alicino, Jane Carr, Oliver Muirhead, JB Blanc, Vernee Watson, Russell Milton, Ben Falcone"/>
    <x v="193"/>
    <s v="Breckin Meyer, Jennifer Love Hewitt"/>
    <s v="Jon and Garfield visit the United Kingdom, where a case of mistaken cat identity finds Garfield ruling over a castle. His reign is soon jeopardized by the nefarious Lord Dargis, who has designs on the estate."/>
    <s v="Jon and Garfield visit the United"/>
    <n v="5"/>
    <n v="38026"/>
    <n v="77027083.333333209"/>
    <n v="60000000"/>
    <x v="1243"/>
    <n v="28426747"/>
    <n v="183999690.58368024"/>
    <n v="143325970"/>
    <n v="85"/>
  </r>
  <r>
    <s v="tt0455538"/>
    <x v="1577"/>
    <x v="6"/>
    <d v="2009-08-05T00:00:00"/>
    <s v="Biography"/>
    <s v=" Comedy"/>
    <s v=" Drama"/>
    <n v="110"/>
    <s v="UK"/>
    <s v="English"/>
    <m/>
    <m/>
    <x v="1010"/>
    <s v="Peter Straughan, Toby Young"/>
    <s v="Kelan Pannell, Janette Scott, Danny Huston, Simon Pegg, Megan Fox, Gillian Anderson, Kelly Jo Charge, Christian Maier Smith, Katherine Parkinson, Felicity Montagu, Thandie Newton, John Lightbody, Ian Bonar, James Corden, Fenella Woolgar"/>
    <x v="867"/>
    <s v="Kelan Pannell, Janette Scott"/>
    <s v="A British writer struggles to fit in at a high-profile magazine in New York City."/>
    <s v="A British writer struggles to"/>
    <n v="6.4"/>
    <n v="67315"/>
    <n v="33658184.047598042"/>
    <n v="28000000"/>
    <x v="1244"/>
    <n v="2778752"/>
    <n v="23022208.707259074"/>
    <n v="19152009"/>
    <n v="106"/>
  </r>
  <r>
    <s v="tt0455590"/>
    <x v="1578"/>
    <x v="7"/>
    <s v="16/02/2007"/>
    <s v="Biography"/>
    <s v=" Drama"/>
    <s v=" History"/>
    <n v="123"/>
    <s v="UK, Germany"/>
    <s v="English"/>
    <s v="French"/>
    <s v="German"/>
    <x v="928"/>
    <s v="Peter Morgan, Jeremy Brock"/>
    <s v="Forest Whitaker, James McAvoy, Kerry Washington, Gillian Anderson, Simon McBurney, David Oyelowo, Stephen Rwangyezi, Abby Mukiibi Nkaaga, Adam Kotz, Sam Okelo, Sarah Nagayi, Chris Wilson, Dick Stockley, Barbara Rafferty, David Ashton"/>
    <x v="868"/>
    <s v="Forest Whitaker, James McAvoy"/>
    <s v="Based on the events of the brutal Ugandan dictator"/>
    <s v="Based on the events of the brutal"/>
    <n v="7.7"/>
    <n v="172843"/>
    <n v="7702708.33333332"/>
    <n v="6000000"/>
    <x v="1245"/>
    <n v="17606684"/>
    <n v="62415290.827881843"/>
    <n v="48618191"/>
    <n v="370"/>
  </r>
  <r>
    <s v="tt0455612"/>
    <x v="1579"/>
    <x v="7"/>
    <s v="24/02/2006"/>
    <s v="Comedy"/>
    <s v=" Drama"/>
    <s v=" Romance"/>
    <n v="107"/>
    <s v="USA"/>
    <s v="English"/>
    <s v="Spanish"/>
    <m/>
    <x v="1011"/>
    <s v="Tyler Perry, Tyler Perry"/>
    <s v="Tyler Perry, Blair Underwood, Lynn Whitfield, Boris Kodjoe, Lisa Arrindell, Maya Angelou, Rochelle Aytes, Jenifer Lewis, Tangi Miller, Keke Palmer, Henry Simmons, Cicely Tyson, China Anderson, Akhil Jackson, Alonzo Millsap"/>
    <x v="869"/>
    <s v="Tyler Perry, Blair Underwood"/>
    <s v="While planning her family reunion, a pistol-packing grandma must contend with the other dramas on her plate, including the runaway who has been placed under her care, and her love-troubled nieces."/>
    <s v="While planning her family reunion,"/>
    <n v="5.2"/>
    <n v="10453"/>
    <n v="7702708.33333332"/>
    <n v="6000000"/>
    <x v="1246"/>
    <n v="63318000"/>
    <n v="81352075.751631811"/>
    <n v="63368939"/>
    <n v="149"/>
  </r>
  <r>
    <s v="tt0455760"/>
    <x v="1580"/>
    <x v="8"/>
    <s v="16/03/2007"/>
    <s v="Horror"/>
    <s v=" Mystery"/>
    <s v=" Thriller"/>
    <n v="89"/>
    <s v="USA"/>
    <s v="English"/>
    <m/>
    <m/>
    <x v="793"/>
    <s v="Leigh Whannell, James Wan"/>
    <s v="Ryan Kwanten, Amber Valletta, Donnie Wahlberg, Michael Fairman, Joan Heney, Bob Gunton, Laura Regan, Dmitry Chepovetsky, Judith Roberts, Keir Gilchrist, Steven Taylor, David Talbot, Steve Adams, Shelley Peterson, Enn Reitel"/>
    <x v="870"/>
    <s v="Ryan Kwanten, Amber Valletta"/>
    <s v="A young widower returns to his hometown to search for answers to his wife's murder, which may be linked to the ghost of a murdered ventriloquist."/>
    <s v="A young widower returns to his"/>
    <n v="6.2"/>
    <n v="83440"/>
    <n v="24964647.779996399"/>
    <n v="20000000"/>
    <x v="1247"/>
    <n v="16809076"/>
    <n v="3235292463606820"/>
    <n v="22382047"/>
    <n v="358"/>
  </r>
  <r>
    <s v="tt0455782"/>
    <x v="1581"/>
    <x v="8"/>
    <s v="30/04/2008"/>
    <s v="Adventure"/>
    <s v=" Comedy"/>
    <s v=" Drama"/>
    <n v="101"/>
    <s v="USA, Croatia, Bosnia and Herzegovina"/>
    <s v="English"/>
    <s v="Serbo-Croatian"/>
    <s v="Serbian"/>
    <x v="707"/>
    <s v="Richard Shepard, Scott Anderson"/>
    <s v="Terrence Howard, Richard Gere, Gordana Vukres, James Brolin, Sanela Seferagic, Damir Saban, Aleksandra Grdic, Jesse Eisenberg, John W. Falk, Scott Anderson, Harald Doornbos, Philippe Deprez, Erich Rathfelder, Zan Marolt, Ljubomir Kerekes"/>
    <x v="732"/>
    <s v="Terrence Howard, Richard Gere"/>
    <s v="A young journalist, a seasoned cameraman and a discredited war correspondent embark on an unauthorized mission to find the No.1 war criminal in Bosnia. However, their extremely dangerous target decides to come after them."/>
    <s v="A young journalist, a seasoned"/>
    <n v="6.8"/>
    <n v="24412"/>
    <n v="31205809.724995498"/>
    <n v="25000000"/>
    <x v="1248"/>
    <n v="969869"/>
    <n v="1109270350936625"/>
    <n v="7674033"/>
    <n v="89"/>
  </r>
  <r>
    <s v="tt0455824"/>
    <x v="1582"/>
    <x v="6"/>
    <s v="16/01/2009"/>
    <s v="Adventure"/>
    <s v=" Comedy"/>
    <s v=" Drama"/>
    <n v="165"/>
    <s v="UK, Australia, USA"/>
    <s v="English"/>
    <s v="Aboriginal"/>
    <s v="Chinese"/>
    <x v="176"/>
    <s v="Stuart Beattie, Baz Luhrmann"/>
    <s v="Shea Adams, Eddie Baroo, Ray Barrett, Tony Barry, Jamal Sydney Bednarz, Damian Bradford, Bryan Brown, Nathin Butler, Tara Carpenter, Rebecca Chatfield, Lillian Crombie, Max Cullen, Essie Davis, Arthur Dignam, Michelle Dyzla"/>
    <x v="871"/>
    <s v="Shea Adams, Eddie Baroo"/>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
    <s v="Set in northern Australia before"/>
    <n v="6.6"/>
    <n v="117975"/>
    <n v="156270140.2209909"/>
    <n v="130000000"/>
    <x v="1249"/>
    <n v="49554002"/>
    <n v="254585108.00788194"/>
    <n v="211787511"/>
    <n v="480"/>
  </r>
  <r>
    <s v="tt0455857"/>
    <x v="1583"/>
    <x v="7"/>
    <s v="30/06/2006"/>
    <s v="Horror"/>
    <s v=" Thriller"/>
    <m/>
    <n v="87"/>
    <s v="USA"/>
    <s v="English"/>
    <m/>
    <m/>
    <x v="44"/>
    <s v="Jake Wade Wall, Steve Feke"/>
    <s v="Camilla Belle, Tommy Flanagan, Katie Cassidy, Tessa Thompson, Brian Geraghty, Clark Gregg, Derek de Lint, Kate Jennings Grant, David Denman, Arthur Young, Madeline Carroll, Steve Eastin, John Bobek, Brad Surosky, Karina Logue"/>
    <x v="574"/>
    <s v="Camilla Belle, Tommy Flanagan"/>
    <s v="During a babysitting gig, a high-school student is harassed by an increasingly threatening prank caller."/>
    <s v="During a babysitting gig, a high-school"/>
    <n v="5.0999999999999996"/>
    <n v="42431"/>
    <n v="19256770.833333302"/>
    <n v="15000000"/>
    <x v="1250"/>
    <n v="47860214"/>
    <n v="86093328.947187349"/>
    <n v="67062123"/>
    <n v="498"/>
  </r>
  <r>
    <s v="tt0455944"/>
    <x v="1584"/>
    <x v="15"/>
    <d v="2014-09-10T00:00:00"/>
    <s v="Action"/>
    <s v=" Crime"/>
    <s v=" Thriller"/>
    <n v="132"/>
    <s v="USA"/>
    <s v="English"/>
    <s v="Russian"/>
    <s v="Spanish"/>
    <x v="37"/>
    <s v="Richard Wenk, Michael Sloan"/>
    <s v="Denzel Washington, Marton Csokas, Chlo√´ Grace Moretz, David Harbour, Haley Bennett, Bill Pullman, Melissa Leo, David Meunier, Johnny Skourtis, Alex Veadov, Vladimir Kulich, E. Roger Mitchell, James Wilcox, Mike O'Dea, Anastasia Mousis Sanidopoulos"/>
    <x v="35"/>
    <s v="Denzel Washington, Marton Csokas"/>
    <s v="A man believes he has put his mysterious past behind him and has dedicated himself to beginning a new, quiet life, before he meets a young girl under the control of ultra-violent Russian gangsters and can't stand idly by."/>
    <s v="A man believes he has put his"/>
    <n v="7.2"/>
    <n v="325508"/>
    <n v="60128603.169775799"/>
    <n v="55000000"/>
    <x v="1251"/>
    <n v="101530738"/>
    <n v="210265065.86458397"/>
    <n v="192330738"/>
    <n v="619"/>
  </r>
  <r>
    <s v="tt0455957"/>
    <x v="1585"/>
    <x v="7"/>
    <s v="13/04/2007"/>
    <s v="Biography"/>
    <s v=" Drama"/>
    <s v=" History"/>
    <n v="113"/>
    <s v="USA, Spain"/>
    <s v="English"/>
    <m/>
    <m/>
    <x v="1012"/>
    <s v="Milos Forman, Jean-Claude Carri√®re"/>
    <s v="Javier Bardem, Natalie Portman, Stellan Skarsg√•rd, Randy Quaid, Jos√© Luis G√≥mez, Michael Lonsdale, Blanca Portillo, Mabel Rivera, Unax Ugalde, Fernando Tielve, David Calder, Frank Baker, Ram√≥n Langa, Manuel de Blas, Andr√©s Lima"/>
    <x v="473"/>
    <s v="Javier Bardem, Natalie Portman"/>
    <s v="Painter Francisco Goya faces a scandal involving his muse, who is labeled a heretic by a monk."/>
    <s v="Painter Francisco Goya faces a"/>
    <n v="6.9"/>
    <n v="29032"/>
    <n v="64189236.111111"/>
    <n v="50000000"/>
    <x v="1252"/>
    <n v="1000626"/>
    <n v="12129303.325902758"/>
    <n v="9448082"/>
    <n v="113"/>
  </r>
  <r>
    <s v="tt0455960"/>
    <x v="1586"/>
    <x v="8"/>
    <s v="30/05/2008"/>
    <s v="Crime"/>
    <s v=" Thriller"/>
    <m/>
    <n v="84"/>
    <s v="USA"/>
    <s v="English"/>
    <m/>
    <m/>
    <x v="1013"/>
    <s v="Eric Red, Jake Wade Wall"/>
    <s v="Sean Bean, Sophia Bush, Zachary Knighton, Neal McDonough, Kyle Davis, Skip O'Brien, Travis Schuldt, Danny Bolero, Jeffrey Hutchinson, Yara Martinez, Lauren Cohn, Michael J. Fisher, Joe Self, Brad Robinson, Kurt Grossi"/>
    <x v="863"/>
    <s v="Sean Bean, Sophia Bush"/>
    <s v="A serial killer pins his crimes on two college students who gave him a ride."/>
    <s v="A serial killer pins his crimes"/>
    <n v="5.6"/>
    <n v="40111"/>
    <n v="12482323.889998199"/>
    <n v="10000000"/>
    <x v="1253"/>
    <n v="16472961"/>
    <n v="3671525246753692"/>
    <n v="25399945"/>
    <n v="283"/>
  </r>
  <r>
    <s v="tt0455967"/>
    <x v="1587"/>
    <x v="7"/>
    <s v="20/07/2007"/>
    <s v="Comedy"/>
    <s v=" Romance"/>
    <m/>
    <n v="89"/>
    <s v="USA, Canada"/>
    <s v="English"/>
    <s v="Japanese"/>
    <m/>
    <x v="155"/>
    <s v="Jeff Lowell"/>
    <s v="Jesse Metcalfe, Brittany Snow, Ashanti, Sophia Bush, Arielle Kebbel, Penn Badgley, Jenny McCarthy, Terrell J. Ramsey, Kevin McNulty, Patricia Drake, Amanda Li, Jeffrey Ballard, Taylor Kitsch, Steve Bacic, Dean Wray"/>
    <x v="872"/>
    <s v="Jesse Metcalfe, Brittany Snow"/>
    <s v="Three ex-girlfriends of a serial cheater set up their former lover to fall for the new girl in town so they can watch him get his heart broken."/>
    <s v="Three ex-girlfriends of a serial"/>
    <n v="5.8"/>
    <n v="78531"/>
    <n v="23108124.999999963"/>
    <n v="18000000"/>
    <x v="1254"/>
    <n v="41011711"/>
    <n v="88381870.349826247"/>
    <n v="68844775"/>
    <n v="180"/>
  </r>
  <r>
    <s v="tt0765447"/>
    <x v="1588"/>
    <x v="8"/>
    <s v="25/04/2008"/>
    <s v="Drama"/>
    <s v=" Romance"/>
    <m/>
    <n v="117"/>
    <s v="USA, Germany"/>
    <s v="English"/>
    <m/>
    <m/>
    <x v="1014"/>
    <s v="Susan Minot, Michael Cunningham"/>
    <s v="Claire Danes, Toni Collette, Vanessa Redgrave, Patrick Wilson, Hugh Dancy, Natasha Richardson, Mamie Gummer, Eileen Atkins, Meryl Streep, Glenn Close, Ebon Moss-Bachrach, Barry Bostwick, David Furr, Sarah Clements, Cheryl Lynn Bowers"/>
    <x v="573"/>
    <s v="Claire Danes, Toni Collette"/>
    <s v="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
    <s v="A drama exploring the romantic"/>
    <n v="6.5"/>
    <n v="12896"/>
    <m/>
    <m/>
    <x v="4"/>
    <n v="12492481"/>
    <m/>
    <n v="20016753"/>
    <n v="110"/>
  </r>
  <r>
    <s v="tt0456149"/>
    <x v="1589"/>
    <x v="2"/>
    <s v="22/09/2005"/>
    <s v="Comedy"/>
    <s v=" Drama"/>
    <m/>
    <n v="153"/>
    <s v="Romania"/>
    <s v="Romanian"/>
    <m/>
    <m/>
    <x v="1015"/>
    <s v="Cristi Puiu, Razvan Radulescu"/>
    <s v="Doru Ana, Monica Barladeanu, Alina Berzunteanu, Dorian Boguta, Mimi Branescu, Mihai Bratila, Dragos Bucur, Robert Bumbes, Dan Chiriac, Mirela Cioaba, Laura Cret, Dana Dogaru, Bogdan Dumitrache, Alexandru Fifea, Ion Fiscuteanu"/>
    <x v="873"/>
    <s v="Doru Ana, Monica Barladeanu"/>
    <s v="Mr. L√£z√£rescu, a dying old man, is shuttled from hospital to hospital by a loyal paramedic as doctors refuse to operate and no one can agree on a diagnosis."/>
    <s v="Mr. L√£z√£rescu, a dying old man,"/>
    <n v="7.9"/>
    <n v="13336"/>
    <n v="662598.56630824495"/>
    <n v="500000"/>
    <x v="1255"/>
    <n v="80301"/>
    <n v="287464.41240143421"/>
    <n v="216922"/>
    <n v="78"/>
  </r>
  <r>
    <s v="tt0768212"/>
    <x v="1590"/>
    <x v="8"/>
    <s v="14/03/2008"/>
    <s v="Drama"/>
    <s v=" Family"/>
    <s v=" Sci-Fi"/>
    <n v="90"/>
    <s v="USA"/>
    <s v="English"/>
    <s v="Spanish"/>
    <m/>
    <x v="1016"/>
    <s v="Bruce Joel Rubin, Toby Emmerich"/>
    <s v="Chris O'Neil, Rhiannon Leigh Wryn, Joely Richardson, Timothy Hutton, Rainn Wilson, Kathryn Hahn, Michael Clarke Duncan, Kirsten Alter, Irene Snow, Marc Musso, Nicole Mu√±oz, Scott E. Miller, Megan McKinnon, Randi Lynne, Tom Heaton"/>
    <x v="874"/>
    <s v="Chris O'Neil, Rhiannon Leigh Wryn"/>
    <s v="Two siblings begin to develop special talents after they find a mysterious box of toys. Soon the kids, their parents, and even their teacher are drawn into a strange new world and find a task ahead of them that is far more important than any of them could imagine!"/>
    <s v="Two siblings begin to develop"/>
    <n v="6.2"/>
    <n v="20609"/>
    <m/>
    <m/>
    <x v="4"/>
    <n v="21471047"/>
    <m/>
    <n v="27308918"/>
    <n v="138"/>
  </r>
  <r>
    <s v="tt0457400"/>
    <x v="1591"/>
    <x v="10"/>
    <d v="2009-11-12T00:00:00"/>
    <s v="Action"/>
    <s v=" Adventure"/>
    <s v=" Comedy"/>
    <n v="102"/>
    <s v="USA"/>
    <s v="English"/>
    <m/>
    <m/>
    <x v="105"/>
    <s v="Chris Henchy, Dennis McNicholas"/>
    <s v="Will Ferrell, Anna Friel, Danny McBride, Jorma Taccone, John Boylan, Matt Lauer, Bobb'e J. Thompson, Sierra McCormick, Shannon Lemke, Steven Wash Jr., Brian Huskey, Kevin Buitrago, Noah Crawford, Jon Kent Ethridge, Logan Manus"/>
    <x v="471"/>
    <s v="Will Ferrell, Anna Friel"/>
    <s v="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s v="On his latest expedition, Dr."/>
    <n v="5.3"/>
    <n v="64796"/>
    <n v="120636999.678377"/>
    <n v="100000000"/>
    <x v="1256"/>
    <n v="49438370"/>
    <n v="82971177.597775564"/>
    <n v="68777554"/>
    <n v="287"/>
  </r>
  <r>
    <s v="tt0457419"/>
    <x v="1592"/>
    <x v="8"/>
    <s v="25/01/2008"/>
    <s v="Comedy"/>
    <s v=" Family"/>
    <s v=" Fantasy"/>
    <n v="93"/>
    <s v="USA, Canada"/>
    <s v="English"/>
    <m/>
    <m/>
    <x v="1017"/>
    <s v="Zach Helm"/>
    <s v="Ted Ludzik, Natalie Portman, Zach Mills, Dustin Hoffman, Madalena Brancatella, Paula Boudreau, Mike Realba, Steve Whitmire, Liam Powley-Webster, Marcia Bennett, Jason Bateman, Oliver Masuda, Samantha Harvey, Jesse Bostick, Isaac Durnford"/>
    <x v="875"/>
    <s v="Ted Ludzik, Natalie Portman"/>
    <s v="The young apprentice of a magical, eccentric toy store owner learns to believe in herself, and in her friends, upon learning some grave news about the future."/>
    <s v="The young apprentice of a magical,"/>
    <n v="6.2"/>
    <n v="42042"/>
    <n v="81135105.284988299"/>
    <n v="65000000"/>
    <x v="1257"/>
    <n v="32061555"/>
    <n v="1.004246158293469E+16"/>
    <n v="69474661"/>
    <n v="150"/>
  </r>
  <r>
    <s v="tt0457430"/>
    <x v="1593"/>
    <x v="7"/>
    <s v="24/11/2006"/>
    <s v="Drama"/>
    <s v=" Fantasy"/>
    <s v=" War"/>
    <n v="118"/>
    <s v="Mexico, Spain"/>
    <s v="Spanish"/>
    <m/>
    <m/>
    <x v="85"/>
    <s v="Guillermo del Toro"/>
    <s v="Ivana Baquero, Sergi L√≥pez, Maribel Verd√∫, Doug Jones, Ariadna Gil, √Ålex Angulo, Manolo Solo, C√©sar Vea, Roger Casamajor, Ivan Massagu√©, Gonzalo Uriarte, Eusebio L√°zaro, Francisco Vidal, Juanjo Cucal√≥n, Lina Mira"/>
    <x v="876"/>
    <s v="Ivana Baquero, Sergi L√≥pez"/>
    <s v="In the Falangist Spain of 1944, the bookish young stepdaughter of a sadistic army officer escapes into an eerie but captivating fantasy world."/>
    <s v="In the Falangist Spain of 1944,"/>
    <n v="8.1999999999999993"/>
    <n v="606985"/>
    <n v="24391909.722222183"/>
    <n v="19000000"/>
    <x v="1258"/>
    <n v="37634615"/>
    <n v="107645691.72885399"/>
    <n v="83850267"/>
    <n v="1278"/>
  </r>
  <r>
    <s v="tt0457433"/>
    <x v="1594"/>
    <x v="8"/>
    <s v="13/04/2007"/>
    <s v="Crime"/>
    <s v=" Horror"/>
    <s v=" Mystery"/>
    <n v="109"/>
    <s v="USA"/>
    <s v="English"/>
    <m/>
    <m/>
    <x v="531"/>
    <s v="Todd Komarnicki, Jon Bokenkamp"/>
    <s v="Halle Berry, Bruce Willis, Giovanni Ribisi, Richard Portnow, Gary Dourdan, Florencia Lozano, Nicki Aycox, Kathleen Chalfant, Gordon MacDonald, Daniella Van Graas, Paula Miranda, Patti D'Arbanville, Clea Lewis, Amara Zaragoza, Gerry Becker"/>
    <x v="497"/>
    <s v="Halle Berry, Bruce Willis"/>
    <s v="A journalist goes undercover to ferret out businessman Harrison Hill as her childhood friend's killer. Posing as one of his temps, she enters into a game of online cat-and-mouse."/>
    <s v="A journalist goes undercover to"/>
    <n v="5.7"/>
    <n v="44367"/>
    <n v="75886288.089244053"/>
    <n v="60795000"/>
    <x v="1259"/>
    <n v="23984949"/>
    <n v="1.0629250065826514E+16"/>
    <n v="73534117"/>
    <n v="184"/>
  </r>
  <r>
    <s v="tt0772193"/>
    <x v="1595"/>
    <x v="8"/>
    <s v="27/07/2007"/>
    <s v="Action"/>
    <s v=" Adventure"/>
    <s v=" Crime"/>
    <n v="93"/>
    <s v="USA"/>
    <s v="English"/>
    <s v="Swahili"/>
    <s v="Kirundi"/>
    <x v="1018"/>
    <s v="John Brancato, Michael Ferris"/>
    <s v="Dominic Purcell, Brooke Langton, Orlando Jones, J√ºrgen Prochnow, Gideon Emery, Gabriel Malema, Linda Mpondo, Lehlohonolo Makoko, Dumisani Mbebe, Eddy 'Big Eddy' Bekombo, Chris April, Ernest Ndlovu, Erica Wessels, Vivian Moodley, Lika Berning"/>
    <x v="877"/>
    <s v="Dominic Purcell, Brooke Langton"/>
    <s v="A news team is sent to Burundi to capture and bring home a legendary 25-foot crocodile. Their difficult task turns potentially deadly when a warlord targets them for death."/>
    <s v="A news team is sent to Burundi"/>
    <n v="4.8"/>
    <n v="12755"/>
    <m/>
    <m/>
    <x v="4"/>
    <n v="10597734"/>
    <m/>
    <n v="15291277"/>
    <n v="168"/>
  </r>
  <r>
    <s v="tt0775440"/>
    <x v="1596"/>
    <x v="9"/>
    <s v="13/07/2016"/>
    <s v="Action"/>
    <s v=" Drama"/>
    <s v=" Horror"/>
    <n v="98"/>
    <s v="USA"/>
    <s v="English"/>
    <m/>
    <m/>
    <x v="656"/>
    <s v="Stephen King, Stephen King"/>
    <s v="John Cusack, Samuel L. Jackson, Isabelle Fuhrman, Clark Sarullo, Ethan Andrew Casto, Owen Teague, Stacy Keach, Joshua Mikel, Anthony Reynolds, Erin Elizabeth Burns, Jeff Hallman, Mark Ashworth, Wilbur Fitzgerald, Catherine Dyer, E. Roger Mitchell"/>
    <x v="43"/>
    <s v="John Cusack, Samuel L. Jackson"/>
    <s v="When a mysterious cell phone signal causes apocalyptic chaos, an artist is determined to reunite with his young son in New England."/>
    <s v="When a mysterious cell phone signal"/>
    <n v="4.3"/>
    <n v="24642"/>
    <m/>
    <m/>
    <x v="4"/>
    <m/>
    <m/>
    <n v="1323012"/>
    <n v="236"/>
  </r>
  <r>
    <s v="tt0457495"/>
    <x v="1597"/>
    <x v="7"/>
    <d v="2006-08-09T00:00:00"/>
    <s v="Action"/>
    <s v=" Adventure"/>
    <s v=" Family"/>
    <n v="93"/>
    <s v="UK, USA, Germany"/>
    <s v="English"/>
    <m/>
    <m/>
    <x v="756"/>
    <s v="Anthony Horowitz, Anthony Horowitz"/>
    <s v="Sarah Bolger, Robbie Coltrane, Stephen Fry, Damian Lewis, Ewan McGregor, Bill Nighy, Sophie Okonedo, Alex Pettyfer, Missi Pyle, Mickey Rourke, Andy Serkis, Alicia Silverstone, Ashley Walters, Alex Barrett, Richard Huw"/>
    <x v="878"/>
    <s v="Sarah Bolger, Robbie Coltrane"/>
    <s v="After the death of his uncle, the 14-year-old schoolboy Alex Rider is forced by the Special Operations Division of the UK's secret intelligence service, MI6, into a mission which will save millions of lives."/>
    <s v="After the death of his uncle,"/>
    <n v="5.0999999999999996"/>
    <n v="23178"/>
    <n v="51351388.888888806"/>
    <n v="40000000"/>
    <x v="1260"/>
    <n v="677646"/>
    <n v="30731071.788541615"/>
    <n v="23937870"/>
    <n v="191"/>
  </r>
  <r>
    <s v="tt0775529"/>
    <x v="1598"/>
    <x v="8"/>
    <s v="25/01/2008"/>
    <s v="Comedy"/>
    <s v=" Drama"/>
    <m/>
    <n v="114"/>
    <s v="USA"/>
    <s v="English"/>
    <s v="German"/>
    <s v="Cantonese"/>
    <x v="1019"/>
    <s v="Tamara Jenkins"/>
    <s v="Laura Linney, Philip Seymour Hoffman, Philip Bosco, Peter Friedman, David Zayas, Gbenga Akinnagbe, Cara Seymour, Tonye Patano, Guy Boyd, Debra Monk, Rosemary Murphy, Harold Blankenship, Joan Jaffe, Sage Kirkpatrick, Salem Ludwig"/>
    <x v="718"/>
    <s v="Laura Linney, Philip Seymour Hoffman"/>
    <s v="A sister and brother face the realities of familial responsibility as they begin to care for their ailing father."/>
    <s v="A sister and brother face the"/>
    <n v="7.1"/>
    <n v="35526"/>
    <m/>
    <m/>
    <x v="4"/>
    <n v="6623082"/>
    <m/>
    <n v="10653221"/>
    <n v="129"/>
  </r>
  <r>
    <s v="tt0457510"/>
    <x v="1599"/>
    <x v="7"/>
    <s v="17/11/2006"/>
    <s v="Comedy"/>
    <s v=" Family"/>
    <s v=" Sport"/>
    <n v="92"/>
    <s v="USA, Mexico"/>
    <s v="English"/>
    <s v="Spanish"/>
    <m/>
    <x v="754"/>
    <s v="Jared Hess, Jerusha Hess"/>
    <s v="Jack Black, Ana de la Reguera, H√©ctor Jim√©nez, Darius Rose, Moises Arias, Diego Eduardo Gomez, Carlos Maycotte, Richard Montoya, Cesar Gonzalez, Rafael Montalvo, Julio Sandoval, Ventura 'Tigre Hispano' Lahoz, Felipe Jesus 'Terror Chino' Hernandez, Enrique Mu√±oz, Carla Jimenez"/>
    <x v="515"/>
    <s v="Jack Black, Ana de la Reguera"/>
    <s v="Berated all his life by those around him, a monk follows his dream and dons a mask to moonlight as a Luchador (Mexican wrestler)."/>
    <s v="Berated all his life by those"/>
    <n v="5.8"/>
    <n v="80182"/>
    <n v="44932465.277777702"/>
    <n v="35000000"/>
    <x v="1261"/>
    <n v="80197993"/>
    <n v="127422643.14513868"/>
    <n v="99255460"/>
    <n v="490"/>
  </r>
  <r>
    <s v="tt0457513"/>
    <x v="1600"/>
    <x v="7"/>
    <d v="2006-06-10T00:00:00"/>
    <s v="Comedy"/>
    <s v=" Crime"/>
    <s v=" Fantasy"/>
    <n v="96"/>
    <s v="UK, USA"/>
    <s v="English"/>
    <m/>
    <m/>
    <x v="165"/>
    <s v="Woody Allen"/>
    <s v="Jim Dunk, Robert Bathurst, Geoff Bell, Christopher Fulford, Nigel Lindsay, Ian McShane, Fenella Woolgar, Pete Mastin, Doreen Mantle, David Schneider, Meera Syal, Kevin McNally, Robyn Kerr, Richard Stirling, Scarlett Johansson"/>
    <x v="879"/>
    <s v="Jim Dunk, Robert Bathurst"/>
    <s v="An American journalism student in London scoops a big story, and begins an affair with an aristocrat as the incident unfurls."/>
    <s v="An American journalism student"/>
    <n v="6.7"/>
    <n v="79554"/>
    <n v="5135138.8888888806"/>
    <n v="4000000"/>
    <x v="1262"/>
    <n v="10525717"/>
    <n v="50351251.265902691"/>
    <n v="39220946"/>
    <n v="262"/>
  </r>
  <r>
    <s v="tt0779982"/>
    <x v="1601"/>
    <x v="7"/>
    <s v="19/09/2008"/>
    <s v="Comedy"/>
    <s v=" Horror"/>
    <s v=" Sci-Fi"/>
    <n v="87"/>
    <s v="New Zealand, South Korea"/>
    <s v="English"/>
    <m/>
    <m/>
    <x v="1020"/>
    <s v="Jonathan King"/>
    <s v="Matthew Chamberlain, Nick Fenton, Sam Clarke, Eli Kent, Nathan Meister, Nick Blake, Oliver Driver, Danielle Mason, Peter Feeney, Glenis Levestam, Richard Chapman, Louis Sutherland, Tammy Davis, Tandi Wright, Ian Harcourt"/>
    <x v="880"/>
    <s v="Matthew Chamberlain"/>
    <s v="An experiment in genetic engineering turns harmless sheep into bloodthirsty killers that terrorize a sprawling New Zealand farm."/>
    <s v="An experiment in genetic engineering"/>
    <n v="5.8"/>
    <n v="38690"/>
    <m/>
    <m/>
    <x v="4"/>
    <n v="84283"/>
    <m/>
    <n v="4947717"/>
    <n v="155"/>
  </r>
  <r>
    <s v="tt0457572"/>
    <x v="1602"/>
    <x v="7"/>
    <s v="16/03/2007"/>
    <s v="Comedy"/>
    <s v=" Drama"/>
    <s v=" Horror"/>
    <n v="93"/>
    <s v="Canada"/>
    <s v="English"/>
    <m/>
    <m/>
    <x v="1021"/>
    <s v="Robert Chomiak, Andrew Currie"/>
    <s v="David Kaye, Jan Skorzewski, Kevin Tyell, Andy Parkin, Lynn Pendleton, Gary Slater, Taylor Petri, Glenn Richards, Raphael Kepinski, Carl-James Kalbfleisch, Tiffany Lyndall-Knight, Kesun Loder, Alexia Fast, Henry Czerny, Aaron Brown"/>
    <x v="881"/>
    <s v="David Kaye, Jan Skorzewski"/>
    <s v="Space radiation turns the dead into Zombies. Zomcon fights zombies and finds ways to pacify and use them. On pre-teen Timmy's (Kesun Loder's) 1950s suburban street, they all have a zombie doing menial chores. Timmy's zombie becomes his pet and friend, and is named Fido (Sir Billy Connolly)."/>
    <s v="Space radiation turns the dead"/>
    <n v="6.7"/>
    <n v="27846"/>
    <n v="10270277.777777761"/>
    <n v="8000000"/>
    <x v="1263"/>
    <n v="304533"/>
    <n v="547179.85944444349"/>
    <n v="426224"/>
    <n v="105"/>
  </r>
  <r>
    <s v="tt0457939"/>
    <x v="1603"/>
    <x v="7"/>
    <d v="2007-09-02T00:00:00"/>
    <s v="Comedy"/>
    <s v=" Romance"/>
    <m/>
    <n v="136"/>
    <s v="USA"/>
    <s v="English"/>
    <m/>
    <m/>
    <x v="190"/>
    <s v="Nancy Meyers"/>
    <s v="Cameron Diaz, Kate Winslet, Jude Law, Jack Black, Eli Wallach, Edward Burns, Rufus Sewell, Miffy Englefield, Emma Pritchard, Sarah Parish, Shannyn Sossamon, Bill Macy, Shelley Berman, Kathryn Hahn, John Krasinski"/>
    <x v="56"/>
    <s v="Cameron Diaz, Kate Winslet"/>
    <s v="Two women troubled with guy-problems swap homes in each other's countries, where they each meet a local guy and fall in love."/>
    <s v="Two women troubled with guy-problems"/>
    <n v="6.9"/>
    <n v="237300"/>
    <n v="109121701.3888887"/>
    <n v="85000000"/>
    <x v="1264"/>
    <n v="63224849"/>
    <n v="264256667.15642318"/>
    <n v="205841885"/>
    <n v="565"/>
  </r>
  <r>
    <s v="tt0458339"/>
    <x v="1604"/>
    <x v="17"/>
    <s v="22/07/2011"/>
    <s v="Action"/>
    <s v=" Adventure"/>
    <s v=" Sci-Fi"/>
    <n v="124"/>
    <s v="USA"/>
    <s v="English"/>
    <s v="Norwegian"/>
    <s v="French"/>
    <x v="69"/>
    <s v="Christopher Markus, Stephen McFeely"/>
    <s v="Chris Evans, Hayley Atwell, Sebastian Stan, Tommy Lee Jones, Hugo Weaving, Dominic Cooper, Richard Armitage, Stanley Tucci, Samuel L. Jackson, Toby Jones, Neal McDonough, Derek Luke, Kenneth Choi, JJ Feild, Bruno Ricci"/>
    <x v="703"/>
    <s v="Chris Evans, Hayley Atwell"/>
    <s v="Steve Rogers, a rejected military soldier, transforms into Captain America after taking a dose of a &quot;Super-Soldier serum&quot;. But being Captain America comes at a price as he attempts to take down a war monger and a terrorist organization."/>
    <s v="Steve Rogers, a rejected military"/>
    <n v="6.9"/>
    <n v="723473"/>
    <n v="161081626.57431599"/>
    <n v="140000000"/>
    <x v="1265"/>
    <n v="176654505"/>
    <n v="426371299.67997628"/>
    <n v="370569774"/>
    <n v="892"/>
  </r>
  <r>
    <s v="tt0458352"/>
    <x v="1605"/>
    <x v="7"/>
    <s v="13/10/2006"/>
    <s v="Comedy"/>
    <s v=" Drama"/>
    <m/>
    <n v="109"/>
    <s v="USA, France"/>
    <s v="English"/>
    <s v="French"/>
    <m/>
    <x v="1022"/>
    <s v="Aline Brosh McKenna, Lauren Weisberger"/>
    <s v="Meryl Streep, Anne Hathaway, Emily Blunt, Stanley Tucci, Simon Baker, Adrian Grenier, Tracie Thoms, Rich Sommer, Daniel Sunjata, David Marshall Grant, James Naughton, Tibor Feldman, Rebecca Mader, Jimena Hoyos, Gisele B√ºndchen"/>
    <x v="882"/>
    <s v="Meryl Streep, Anne Hathaway"/>
    <s v="A smart but sensible new graduate lands a job as an assistant to Miranda Priestly, the demanding editor-in-chief of a high fashion magazine."/>
    <s v="A smart but sensible new graduate"/>
    <n v="6.9"/>
    <n v="362466"/>
    <n v="44932465.277777702"/>
    <n v="35000000"/>
    <x v="1266"/>
    <n v="124740460"/>
    <n v="419420045.64742982"/>
    <n v="326705902"/>
    <n v="708"/>
  </r>
  <r>
    <s v="tt0780534"/>
    <x v="1606"/>
    <x v="6"/>
    <s v="30/04/2008"/>
    <s v="Comedy"/>
    <s v=" Crime"/>
    <s v=" Romance"/>
    <n v="97"/>
    <s v="Germany, USA"/>
    <s v="English"/>
    <m/>
    <m/>
    <x v="1023"/>
    <s v="George Gallo"/>
    <s v="Antonio Banderas, Meg Ryan, Colin Hanks, Selma Blair, Trevor Morgan, John Valdetero, Eli Danker, Tom Adams, Keith David, Enrico Colantoni, Marco St. John, Aki Avni, Mark Meade, Tarri Markel, Jeff Fried"/>
    <x v="202"/>
    <s v="Antonio Banderas, Meg Ryan"/>
    <s v="Henry Durand is a young federal agent who is given a difficult assignment: spy on his mother and her boyfriend who is suspected of leading a gang of art thieves."/>
    <s v="Henry Durand is a young federal"/>
    <n v="5.3"/>
    <n v="10934"/>
    <m/>
    <n v="17000000"/>
    <x v="4"/>
    <m/>
    <m/>
    <n v="7963718"/>
    <n v="39"/>
  </r>
  <r>
    <s v="tt0458413"/>
    <x v="1607"/>
    <x v="15"/>
    <s v="20/03/2014"/>
    <s v="Comedy"/>
    <s v=" Drama"/>
    <m/>
    <n v="96"/>
    <s v="UK, Germany"/>
    <s v="English"/>
    <m/>
    <m/>
    <x v="1024"/>
    <s v="Nick Hornby, Jack Thorne"/>
    <s v="Pierce Brosnan, Toni Collette, Imogen Poots, Aaron Paul, Zara White, Joe Cole, Evelyn Duah, Therese Bradley, Sam Neill, Priyanga Burford, Josef Altin, Diana Kent, Rosamund Pike, Shola Adewusi, Ilan Goodman"/>
    <x v="227"/>
    <s v="Pierce Brosnan, Toni Collette"/>
    <s v="Four people meet on New Year's Eve, and form a surrogate family to help one another with the difficulties of their lives."/>
    <s v="Four people meet on New Year's"/>
    <n v="6.4"/>
    <n v="30606"/>
    <n v="13118967.96431472"/>
    <n v="12000000"/>
    <x v="1267"/>
    <n v="13347"/>
    <n v="7934725.7154045254"/>
    <n v="7257942"/>
    <n v="73"/>
  </r>
  <r>
    <s v="tt0458481"/>
    <x v="1608"/>
    <x v="15"/>
    <d v="2014-02-10T00:00:00"/>
    <s v="Action"/>
    <s v=" Crime"/>
    <s v=" Thriller"/>
    <n v="102"/>
    <s v="USA"/>
    <s v="English"/>
    <m/>
    <m/>
    <x v="1025"/>
    <s v="Frank Miller, Frank Miller"/>
    <s v="Mickey Rourke, Jessica Alba, Josh Brolin, Joseph Gordon-Levitt, Rosario Dawson, Bruce Willis, Eva Green, Powers Boothe, Dennis Haysbert, Ray Liotta, Christopher Meloni, Jeremy Piven, Christopher Lloyd, Jaime King, Juno Temple"/>
    <x v="705"/>
    <s v="Mickey Rourke, Jessica Alba"/>
    <s v="Some of Sin City's most hard-boiled citizens cross paths with a few of its more reviled inhabitants."/>
    <s v="Some of Sin City's most hard-boiled"/>
    <n v="6.5"/>
    <n v="150021"/>
    <n v="71061076.473371401"/>
    <n v="65000000"/>
    <x v="1268"/>
    <n v="13757804"/>
    <n v="43082270.987834685"/>
    <n v="39407616"/>
    <n v="265"/>
  </r>
  <r>
    <s v="tt0458525"/>
    <x v="1609"/>
    <x v="10"/>
    <s v="29/04/2009"/>
    <s v="Action"/>
    <s v=" Adventure"/>
    <s v=" Sci-Fi"/>
    <n v="107"/>
    <s v="USA, UK"/>
    <s v="English"/>
    <m/>
    <m/>
    <x v="1026"/>
    <s v="David Benioff, Skip Woods"/>
    <s v="Hugh Jackman, Liev Schreiber, Danny Huston, Will.i.am, Lynn Collins, Kevin Durand, Dominic Monaghan, Taylor Kitsch, Daniel Henney, Ryan Reynolds, Tim Pocock, Julia Blake, Max Cullen, Troye Sivan, Michael-James Olsen"/>
    <x v="13"/>
    <s v="Hugh Jackman, Liev Schreiber"/>
    <s v="The early years of James Logan, featuring his rivalry with his brother Victor Creed, his service in the special forces team Weapon X, and his experimentation into the metal-lined mutant Wolverine."/>
    <s v="The early years of James Logan,"/>
    <n v="6.6"/>
    <n v="459736"/>
    <n v="180955499.51756549"/>
    <n v="150000000"/>
    <x v="1269"/>
    <n v="179883157"/>
    <n v="450051846.04382402"/>
    <n v="373062864"/>
    <n v="716"/>
  </r>
  <r>
    <s v="tt0460780"/>
    <x v="1610"/>
    <x v="8"/>
    <s v="27/02/2009"/>
    <s v="Action"/>
    <s v=" Adventure"/>
    <s v=" Fantasy"/>
    <n v="127"/>
    <s v="Germany, Canada, USA"/>
    <s v="English"/>
    <m/>
    <m/>
    <x v="556"/>
    <s v="Doug Taylor, Jason Rappaport"/>
    <s v="Jason Statham, Leelee Sobieski, John Rhys-Davies, Ron Perlman, Claire Forlani, Kristanna Loken, Matthew Lillard, Brian White, Mike Dopud, Will Sanderson, Tania Saulnier, Ray Liotta, Burt Reynolds, Gabrielle Rose, Terence Kelly"/>
    <x v="160"/>
    <s v="Jason Statham, Leelee Sobieski"/>
    <s v="A man named Farmer sets out to rescue his kidnapped wife and avenge the death of his son, two acts committed by the Krugs, a race of animal-warriors who are controlled by the evil Gallian."/>
    <s v="A man named Farmer sets out to"/>
    <n v="3.8"/>
    <n v="43913"/>
    <n v="74893943.3399892"/>
    <n v="60000000"/>
    <x v="1270"/>
    <n v="4775656"/>
    <n v="1893284635157040"/>
    <n v="13097915"/>
    <n v="400"/>
  </r>
  <r>
    <s v="tt0780608"/>
    <x v="1611"/>
    <x v="8"/>
    <s v="16/01/2008"/>
    <s v="Comedy"/>
    <m/>
    <m/>
    <n v="85"/>
    <s v="USA, Germany"/>
    <s v="English"/>
    <m/>
    <m/>
    <x v="551"/>
    <s v="Dylan Haggerty"/>
    <s v="Anna Faris, Roscoe Lee Browne, Danny Masterson, Ben Falcone, Adam Brody, Brian Posehn, Rick Hoffman, Matthew J. Evans, Davenia McFadden, Joey Diaz, Jim Rash, Jayma Mays, Jane Lynch, John Krasinski, Kai Cofer"/>
    <x v="585"/>
    <s v="Anna Faris, Roscoe Lee Browne"/>
    <s v="After a young actress unknowingly eats her roommate's marijuana cupcakes, her day becomes a series of misadventures."/>
    <s v="After a young actress unknowingly"/>
    <n v="5.8"/>
    <n v="16143"/>
    <m/>
    <m/>
    <x v="4"/>
    <n v="9397"/>
    <m/>
    <n v="179381"/>
    <n v="110"/>
  </r>
  <r>
    <s v="tt0780622"/>
    <x v="1612"/>
    <x v="8"/>
    <s v="22/08/2008"/>
    <s v="Comedy"/>
    <s v=" Fantasy"/>
    <s v=" Horror"/>
    <n v="94"/>
    <s v="USA"/>
    <s v="English"/>
    <m/>
    <m/>
    <x v="1027"/>
    <s v="Mitchell Lichtenstein"/>
    <s v="Jess Weixler, John Hensley, Josh Pais, Hale Appleman, Lenny von Dohlen, Vivienne Benesch, Ashley Springer, Laila Liliana Garro, Nicole Swahn, Adam Wagner, Hunter Ulvog, Ava Ryen Plumb, Trent Moore, Mike Yager, Nathan Parsons"/>
    <x v="883"/>
    <s v="Jess Weixler, John Hensley"/>
    <s v="Still a stranger to her own body, a high school student discovers she has a physical advantage when she becomes the object of male violence."/>
    <s v="Still a stranger to her own body,"/>
    <n v="5.4"/>
    <n v="40892"/>
    <m/>
    <m/>
    <x v="4"/>
    <n v="347578"/>
    <m/>
    <n v="2340110"/>
    <n v="183"/>
  </r>
  <r>
    <s v="tt0460791"/>
    <x v="1613"/>
    <x v="7"/>
    <s v="30/05/2008"/>
    <s v="Adventure"/>
    <s v=" Drama"/>
    <s v=" Fantasy"/>
    <n v="117"/>
    <s v="USA, South Africa, India"/>
    <s v="English"/>
    <s v="Romanian"/>
    <s v="Latin"/>
    <x v="197"/>
    <s v="Dan Gilroy, Nico Soultanakis"/>
    <s v="Catinca Untaru, Justine Waddell, Lee Pace, Kim Uylenbroek, Aiden Lithgow, Sean Gilder, Ronald France, Andrew Roussouw, Michael Huff, Grant Swanby, Emil Hostina, Robin Smith, Jeetu Verma, Leo Bill, Marcus Wesley"/>
    <x v="884"/>
    <s v="Catinca Untaru, Justine Waddell"/>
    <s v="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
    <s v="In a hospital on the outskirts"/>
    <n v="7.9"/>
    <n v="105844"/>
    <n v="38513541.666666605"/>
    <n v="30000000"/>
    <x v="1271"/>
    <n v="2266905"/>
    <n v="4710803.105729159"/>
    <n v="3669465"/>
    <n v="349"/>
  </r>
  <r>
    <s v="tt0461770"/>
    <x v="1614"/>
    <x v="8"/>
    <d v="2007-07-12T00:00:00"/>
    <s v="Animation"/>
    <s v=" Comedy"/>
    <s v=" Family"/>
    <n v="107"/>
    <s v="USA"/>
    <s v="English"/>
    <m/>
    <m/>
    <x v="201"/>
    <s v="Bill Kelly"/>
    <s v="Amy Adams, Patrick Dempsey, James Marsden, Timothy Spall, Idina Menzel, Rachel Covey, Susan Sarandon, Julie Andrews, Jeff Bennett, Kevin Lima, Emma Rose Lima, Teala Dunn, Fred Tatasciore, Courtney Williams, William Huntley"/>
    <x v="885"/>
    <s v="Amy Adams, Patrick Dempsey"/>
    <s v="A young maiden in a land called Andalasia, who is prepared to be wed, is sent away to New York City by an evil Queen, where she falls in love with a lawyer."/>
    <s v="A young maiden in a land called"/>
    <n v="7"/>
    <n v="173962"/>
    <n v="106099753.06498469"/>
    <n v="85000000"/>
    <x v="1272"/>
    <n v="127807262"/>
    <n v="4.9216996750421512E+16"/>
    <n v="340487652"/>
    <n v="421"/>
  </r>
  <r>
    <s v="tt0783238"/>
    <x v="1615"/>
    <x v="7"/>
    <s v="26/04/2007"/>
    <s v="Crime"/>
    <s v=" Drama"/>
    <s v=" Mystery"/>
    <n v="85"/>
    <s v="USA"/>
    <s v="English"/>
    <m/>
    <m/>
    <x v="1028"/>
    <s v="Karen Moncrieff"/>
    <s v="Toni Collette, Piper Laurie, Donnie Smith, Michael Raysses, Earl Carroll, Dorothy Beatty, Eva Loseth, Giovanni Ribisi, Rose Byrne, Joanie Tomsky, James Franco, Christopher Allen Nelson, Mary Steenburgen, Bruce Davison, Kate Mulligan"/>
    <x v="836"/>
    <s v="Toni Collette, Piper Laurie"/>
    <s v="The clues to a young woman's death come together as the lives of seemingly unrelated people begin to intersect."/>
    <s v="The clues to a young woman's death"/>
    <n v="6.6"/>
    <n v="14295"/>
    <m/>
    <m/>
    <x v="4"/>
    <n v="19875"/>
    <m/>
    <n v="905291"/>
    <n v="81"/>
  </r>
  <r>
    <s v="tt0462200"/>
    <x v="1616"/>
    <x v="7"/>
    <d v="2007-02-03T00:00:00"/>
    <s v="Drama"/>
    <s v=" Music"/>
    <m/>
    <n v="116"/>
    <s v="USA"/>
    <s v="English"/>
    <m/>
    <m/>
    <x v="858"/>
    <s v="Craig Brewer"/>
    <s v="Samuel L. Jackson, Christina Ricci, Justin Timberlake, S. Epatha Merkerson, John Cothran, David Banner, Michael Raymond-James, Adriane Lenox, Kim Richards, Neimus K. Williams, Leonard L. Thomas, Ruby Wilson, Claude Phillips, Amy Lavere, Clare Grant"/>
    <x v="63"/>
    <s v="Samuel L. Jackson, Christina Ricci"/>
    <s v="A God-fearing bluesman takes to a wild young woman who, as a victim of childhood sexual abuse, looks everywhere for love, never quite finding it."/>
    <s v="A God-fearing bluesman takes to"/>
    <n v="6.9"/>
    <n v="60390"/>
    <n v="19256770.833333302"/>
    <n v="15000000"/>
    <x v="1273"/>
    <n v="9396870"/>
    <n v="14002862.600868031"/>
    <n v="10907485"/>
    <n v="224"/>
  </r>
  <r>
    <s v="tt0462229"/>
    <x v="1617"/>
    <x v="8"/>
    <d v="2007-05-01T00:00:00"/>
    <s v="Action"/>
    <s v=" Comedy"/>
    <s v=" Crime"/>
    <n v="84"/>
    <s v="USA"/>
    <s v="English"/>
    <m/>
    <m/>
    <x v="305"/>
    <s v="Robert Adetuyi, George Gallo"/>
    <s v="Cedric the Entertainer, Lucy Liu, Nicollette Sheridan, Mark Dacascos, Callum Keith Rennie, Niecy Nash, DeRay Davis, Will Patton, Kevin McNulty, Beau Starr, Bart Anderson, Tom Butler, Robert Clarke, Rick Tae, Kurt Max Runte"/>
    <x v="886"/>
    <s v="Cedric the Entertainer"/>
    <s v="An amnesiac wakes up in a hotel room next to a dead FBI agent and $250,000. Is the sexy lady in the lobby his wife? Is he a spy or a cleaner?"/>
    <s v="An amnesiac wakes up in a hotel"/>
    <n v="4.5999999999999996"/>
    <n v="11179"/>
    <n v="24964647.779996399"/>
    <n v="20000000"/>
    <x v="1274"/>
    <n v="8135024"/>
    <n v="1494267321966075.8"/>
    <n v="10337477"/>
    <n v="32"/>
  </r>
  <r>
    <s v="tt0462244"/>
    <x v="1618"/>
    <x v="8"/>
    <d v="2007-01-11T00:00:00"/>
    <s v="Comedy"/>
    <s v=" Family"/>
    <m/>
    <n v="89"/>
    <s v="USA"/>
    <s v="English"/>
    <m/>
    <m/>
    <x v="1029"/>
    <s v="Geoff Rodkey, J. David Stem"/>
    <s v="Cuba Gooding Jr., Lochlyn Munro, Richard Gant, Tamala Jones, Paul Rae, Joshua David McLerran, Spencir Bridges, Brian Doyle-Murray, Dallin Boyce, Telise Galanis, Taggart Hurtubise, Molly Jepson, Tad D'Agostino, Tyger Rawlings, Talon G. Ackerman"/>
    <x v="374"/>
    <s v="Cuba Gooding Jr., Lochlyn Munro"/>
    <s v="Seeking to offer his son the satisfying summer camp experience that eluded him as a child, the operator of a neighborhood daycare center opens his own camp, only to face financial hardship and stiff competition from a rival camp."/>
    <s v="Seeking to offer his son the satisfying"/>
    <n v="3.1"/>
    <n v="15427"/>
    <n v="7489394.3339989195"/>
    <n v="6000000"/>
    <x v="1275"/>
    <n v="13235267"/>
    <n v="2630407513962142"/>
    <n v="18197398"/>
    <n v="46"/>
  </r>
  <r>
    <s v="tt0462322"/>
    <x v="1619"/>
    <x v="8"/>
    <s v="28/09/2007"/>
    <s v="Action"/>
    <s v=" Horror"/>
    <s v=" Thriller"/>
    <n v="191"/>
    <s v="USA, Canada"/>
    <s v="English"/>
    <s v="Spanish"/>
    <m/>
    <x v="1030"/>
    <s v="Robert Rodriguez, Rob Zombie"/>
    <s v="Kurt Russell, Zo√´ Bell, Rosario Dawson, Vanessa Ferlito, Sydney Tamiia Poitier, Tracie Thoms, Rose McGowan, Jordan Ladd, Mary Elizabeth Winstead, Quentin Tarantino, Marcy Harriell, Eli Roth, Omar Doom, Michael Bacall, Monica Staggs"/>
    <x v="221"/>
    <s v="Kurt Russell, Zo√´ Bell"/>
    <s v="Quentin Tarantino and Robert Rodriguez's homage to exploitation double features in the 60s and 70s with two back-to-back cult films that include previews of coming attractions between them."/>
    <s v="Quentin Tarantino and Robert Rodriguez's"/>
    <n v="7.5"/>
    <n v="176256"/>
    <n v="83631570.062987939"/>
    <n v="67000000"/>
    <x v="1276"/>
    <n v="25037897"/>
    <n v="3674725985319813.5"/>
    <n v="25422088"/>
    <n v="534"/>
  </r>
  <r>
    <s v="tt0462338"/>
    <x v="1620"/>
    <x v="7"/>
    <s v="20/10/2006"/>
    <s v="Comedy"/>
    <s v=" Drama"/>
    <m/>
    <n v="116"/>
    <s v="USA"/>
    <s v="English"/>
    <m/>
    <m/>
    <x v="12"/>
    <s v="William Wheeler, Clifford Irving"/>
    <s v="David Aaron Baker, John Carter, Judi Barton, Raul S. Julia, James Biberi, Richard Gere, Hope Davis, Christopher Evan Welch, Okwui Okpokwasili, Alfred Molina, Bob Wiltfong, William Fowle, Marcia Gay Harden, Julie Delpy, Antonie Knoppers"/>
    <x v="887"/>
    <s v="David Aaron Baker, John Carter"/>
    <s v="In what would cause a fantastic media frenzy,"/>
    <s v="In what would cause a fantastic"/>
    <n v="6.7"/>
    <n v="15915"/>
    <n v="32094618.0555555"/>
    <n v="25000000"/>
    <x v="1277"/>
    <n v="7164995"/>
    <n v="15113305.574756918"/>
    <n v="11772461"/>
    <n v="73"/>
  </r>
  <r>
    <s v="tt0462395"/>
    <x v="1621"/>
    <x v="7"/>
    <s v="24/03/2006"/>
    <s v="Comedy"/>
    <s v=" Romance"/>
    <m/>
    <n v="89"/>
    <s v="USA"/>
    <s v="English"/>
    <m/>
    <m/>
    <x v="1031"/>
    <s v="Jonathan Bernstein, James Greer"/>
    <s v="Larry the Cable Guy, David Koechner, Michael Papajohn, Phyllis Alexion, Tony Hale, Thomas F. Wilson, Iris Bahr, Eric Esteban, Brooke Dillman, Joanna Cassidy, Rahman Khan, Megyn Price, Arian Ash, Bruce Bruce, Tom Hillmann"/>
    <x v="888"/>
    <s v="Larry the Cable Guy"/>
    <s v="A slovenly cable repairman becomes a big city Health Inspector, and is tasked with uncovering the source of a food poisoning epidemic."/>
    <s v="A slovenly cable repairman becomes"/>
    <n v="3.3"/>
    <n v="10403"/>
    <n v="5135138.8888888806"/>
    <n v="4000000"/>
    <x v="1278"/>
    <n v="15680099"/>
    <n v="20129871.53913191"/>
    <n v="15680099"/>
    <n v="116"/>
  </r>
  <r>
    <s v="tt0462396"/>
    <x v="1622"/>
    <x v="8"/>
    <s v="14/09/2007"/>
    <s v="Action"/>
    <s v=" Adventure"/>
    <s v=" War"/>
    <n v="101"/>
    <s v="UK, France, Slovakia, Tunisia, Italy, Bulgaria"/>
    <s v="English"/>
    <m/>
    <m/>
    <x v="1032"/>
    <s v="Jez Butterworth, Tom Butterworth"/>
    <s v="Colin Firth, Ben Kingsley, Aishwarya Rai Bachchan, Peter Mullan, Kevin McKidd, John Hannah, Iain Glen, Thomas Brodie-Sangster, Rupert Friend, Nonso Anozie, Owen Teale, Alexander Siddig, Robert Pugh, James Cosmo, Harry Van Gorkum"/>
    <x v="520"/>
    <s v="Colin Firth, Ben Kingsley"/>
    <s v="As the Roman empire crumbles, young Romulus Augustus flees the city and embarks on a perilous voyage to Britain to track down a legion of supporters."/>
    <s v="As the Roman empire crumbles,"/>
    <n v="5.4"/>
    <n v="33810"/>
    <n v="43688133.614993699"/>
    <n v="35000000"/>
    <x v="1279"/>
    <n v="5933494"/>
    <n v="3657517480316120.5"/>
    <n v="25303038"/>
    <n v="180"/>
  </r>
  <r>
    <s v="tt0787475"/>
    <x v="1623"/>
    <x v="8"/>
    <d v="2007-10-08T00:00:00"/>
    <s v="Comedy"/>
    <s v=" Sport"/>
    <m/>
    <n v="88"/>
    <s v="USA"/>
    <s v="English"/>
    <m/>
    <m/>
    <x v="1033"/>
    <s v="Pam Brady"/>
    <s v="Andy Samberg, Jorma Taccone, Bill Hader, Danny McBride, Isla Fisher, Sissy Spacek, Ian McShane, Will Arnett, Chris Parnell, Chester Tam, Mark Acheson, Brittany Tiplady, Ken Kirzinger, Britt Irvin, Alana Husband"/>
    <x v="889"/>
    <s v="Andy Samberg, Jorma Taccone"/>
    <s v="Self-proclaimed stuntman Rod Kimble is preparing for the jump of his life - to clear fifteen buses to raise money for his abusive stepfather Frank's life-saving heart operation."/>
    <s v="Self-proclaimed stuntman Rod Kimble"/>
    <n v="6.7"/>
    <n v="75710"/>
    <m/>
    <m/>
    <x v="4"/>
    <n v="13938332"/>
    <m/>
    <n v="14353654"/>
    <n v="199"/>
  </r>
  <r>
    <s v="tt0787523"/>
    <x v="1624"/>
    <x v="8"/>
    <s v="17/07/2009"/>
    <s v="Drama"/>
    <m/>
    <m/>
    <n v="124"/>
    <s v="USA"/>
    <s v="English"/>
    <s v="French"/>
    <s v="Arabic"/>
    <x v="1034"/>
    <s v="Alan Ball, Alicia Erian"/>
    <s v="Summer Bishil, Chris Messina, Maria Bello, Peter Macdissi, Gemmenne de la Pe√±a, Robert Baker, Eamonn Roche, Aaron Eckhart, Carrie Preston, Chase Ellison, Irina Voronina, Cleo King, Michael McShae, D.C. Cody, Soledad St. Hilaire"/>
    <x v="890"/>
    <s v="Summer Bishil, Chris Messina"/>
    <s v="A young Arab-American girl struggles with her sexual obsession, a bigoted Army reservist and her strict father during the Gulf War."/>
    <s v="A young Arab-American girl struggles"/>
    <n v="6.9"/>
    <n v="11282"/>
    <m/>
    <m/>
    <x v="4"/>
    <n v="372124"/>
    <m/>
    <n v="691733"/>
    <n v="64"/>
  </r>
  <r>
    <s v="tt0462465"/>
    <x v="1625"/>
    <x v="6"/>
    <d v="2009-03-07T00:00:00"/>
    <s v="Action"/>
    <s v=" Adventure"/>
    <s v=" Sci-Fi"/>
    <n v="115"/>
    <s v="USA, Germany, France"/>
    <s v="English"/>
    <s v="Norse"/>
    <s v="Old"/>
    <x v="1035"/>
    <s v="Dirk Blackman, Howard McCain"/>
    <s v="Jim Caviezel, Sophia Myles, Jack Huston, John Hurt, Cliff Saunders, Patrick Stevenson, Aidan Devine, Ron Perlman, Bailey Maughan, John Nelles, James Preston Rogers, Scott Owen, Petra Prazak, Owen Pattison, Matt Cooke"/>
    <x v="525"/>
    <s v="Jim Caviezel, Sophia Myles"/>
    <s v="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
    <s v="During the reign of the Vikings,"/>
    <n v="6.2"/>
    <n v="71125"/>
    <n v="60103900.084996499"/>
    <n v="50000000"/>
    <x v="1280"/>
    <n v="166003"/>
    <n v="8456255.7144024931"/>
    <n v="7034698"/>
    <n v="180"/>
  </r>
  <r>
    <s v="tt0790604"/>
    <x v="1626"/>
    <x v="7"/>
    <d v="2006-01-12T00:00:00"/>
    <s v="Comedy"/>
    <s v=" Family"/>
    <m/>
    <n v="93"/>
    <s v="USA"/>
    <s v="English"/>
    <s v="German"/>
    <m/>
    <x v="596"/>
    <s v="Matt Corman, Chris Ord"/>
    <s v="Danny DeVito, Matthew Broderick, Kristin Davis, Kristin Chenoweth, Alia Shawkat, Dylan Blue, Kelly Aldridge, Sabrina Aldridge, Jorge Garcia, Fred Armisen, Gillian Vigman, Ryan Devlin, Sean O'Bryan, SuChin Pak, Jackie Burroughs"/>
    <x v="124"/>
    <s v="Danny DeVito, Matthew Broderick"/>
    <s v="Two neighbors have it out after one of them decorates his house for the holidays so brightly that it can be seen from space."/>
    <s v="Two neighbors have it out after"/>
    <n v="5"/>
    <n v="22017"/>
    <m/>
    <m/>
    <x v="4"/>
    <n v="35093569"/>
    <m/>
    <n v="47232776"/>
    <n v="122"/>
  </r>
  <r>
    <s v="tt0790623"/>
    <x v="1627"/>
    <x v="8"/>
    <s v="18/06/2008"/>
    <s v="Comedy"/>
    <s v=" Drama"/>
    <m/>
    <n v="93"/>
    <s v="USA"/>
    <s v="English"/>
    <m/>
    <m/>
    <x v="1036"/>
    <s v="Melisa Wallack"/>
    <s v="Aaron Eckhart, Jessica Alba, Elizabeth Banks, Logan Lerman, Holmes Osborne, Todd Louiso, Timothy Olyphant, Reed Diamond, Kristen Wiig, Jason Sudeikis, Andy Zou, Ana Mackenzie, Constance Barron, Conor O'Farrell, Julia Pace Mitchell"/>
    <x v="481"/>
    <s v="Aaron Eckhart, Jessica Alba"/>
    <s v="A guy fed up with his job and married to a cheating wife reluctantly mentors a rebellious teen."/>
    <s v="A guy fed up with his job and"/>
    <n v="6.2"/>
    <n v="19313"/>
    <m/>
    <m/>
    <x v="4"/>
    <n v="62597"/>
    <m/>
    <n v="346592"/>
    <n v="54"/>
  </r>
  <r>
    <s v="tt0462499"/>
    <x v="1628"/>
    <x v="6"/>
    <s v="22/02/2008"/>
    <s v="Action"/>
    <s v=" Thriller"/>
    <m/>
    <n v="92"/>
    <s v="Germany, USA, Thailand"/>
    <s v="English"/>
    <s v="Burmese"/>
    <s v="Thai"/>
    <x v="1037"/>
    <s v="Art Monterastelli, Sylvester Stallone"/>
    <s v="Sylvester Stallone, Julie Benz, Matthew Marsden, Graham McTavish, Reynaldo Gallegos, Jake La Botz, Tim Kang, Maung Maung Khin, Paul Schulze, Cameron Pearson, Thomas Peterson, Tony Skarberg, James With, Kasikorn Niyompattana, Shaliew 'Lek' Bamrungbun"/>
    <x v="27"/>
    <s v="Sylvester Stallone, Julie Benz"/>
    <s v="In Thailand, John Rambo joins a group of mercenaries to venture into war-torn Burma, and rescue a group of Christian aid workers who were kidnapped by the ruthless local infantry unit."/>
    <s v="In Thailand, John Rambo joins"/>
    <n v="7"/>
    <n v="215151"/>
    <n v="60103900.084996499"/>
    <n v="50000000"/>
    <x v="1281"/>
    <n v="42754105"/>
    <n v="136128469.82712737"/>
    <n v="113244290"/>
    <n v="782"/>
  </r>
  <r>
    <s v="tt0462504"/>
    <x v="1629"/>
    <x v="7"/>
    <s v="27/07/2007"/>
    <s v="Action"/>
    <s v=" Biography"/>
    <s v=" Drama"/>
    <n v="120"/>
    <s v="USA, Luxembourg"/>
    <s v="English"/>
    <s v="Lao"/>
    <s v="Vietnamese"/>
    <x v="1038"/>
    <s v="Werner Herzog"/>
    <s v="Christian Bale, Zach Grenier, Marshall Bell, Toby Huss, Pat Healy, GQ, James Aaron Oliver, Brad Carr, Saichia Wongwiroj, Fran√ßois Chau, Teerawat Mulvilai, Yuttana Muenwaja, Kriangsak Ming-olo, Somkuan 'Kuan' Siroon, Chorn Solyda"/>
    <x v="37"/>
    <s v="Christian Bale, Zach Grenier"/>
    <s v="A U.S. fighter pilot's epic struggle of survival after being shot down on a mission over Laos during the Vietnam War."/>
    <s v="A U.S. fighter pilot's epic struggle"/>
    <n v="7.3"/>
    <n v="99594"/>
    <n v="12837847.222222202"/>
    <n v="10000000"/>
    <x v="1282"/>
    <n v="5490423"/>
    <n v="9213906.5326041505"/>
    <n v="7177143"/>
    <n v="228"/>
  </r>
  <r>
    <s v="tt0462519"/>
    <x v="1630"/>
    <x v="7"/>
    <s v="28/08/2009"/>
    <s v="Comedy"/>
    <m/>
    <m/>
    <n v="100"/>
    <s v="USA"/>
    <s v="English"/>
    <m/>
    <m/>
    <x v="215"/>
    <s v="Todd Phillips, Scot Armstrong"/>
    <s v="Billy Bob Thornton, Jon Heder, Jacinda Barrett, Michael Clarke Duncan, Sarah Silverman, David Cross, Matt Walsh, Horatio Sanz, Todd Louiso, Jon Glaser, Paul Scheer, Ben Stiller, Luis Guzm√°n, Dan Fogler, DeRay Davis"/>
    <x v="253"/>
    <s v="Billy Bob Thornton, Jon Heder"/>
    <s v="A young guy short on luck enrolls in a class to build confidence to help win over the girl of his dreams, which becomes complicated when it turns out his teacher has the same agenda."/>
    <s v="A young guy short on luck enrolls"/>
    <n v="5.9"/>
    <n v="28619"/>
    <n v="44932465.277777702"/>
    <n v="35000000"/>
    <x v="1283"/>
    <n v="17807569"/>
    <n v="31414960.59927078"/>
    <n v="24470583"/>
    <n v="100"/>
  </r>
  <r>
    <s v="tt0462538"/>
    <x v="1631"/>
    <x v="8"/>
    <s v="14/09/2007"/>
    <s v="Animation"/>
    <s v=" Adventure"/>
    <s v=" Comedy"/>
    <n v="87"/>
    <s v="USA"/>
    <s v="English"/>
    <m/>
    <m/>
    <x v="1039"/>
    <s v="James L. Brooks, Matt Groening"/>
    <s v="Dan Castellaneta, Julie Kavner, Nancy Cartwright, Yeardley Smith, Hank Azaria, Harry Shearer, Pamela Hayden, Tress MacNeille, Albert Brooks, Karl Wiedergott, Marcia Wallace, Russi Taylor, Maggie Roswell, Phil Rosenthal, Billie Joe Armstrong"/>
    <x v="891"/>
    <s v="Dan Castellaneta, Julie Kavner"/>
    <s v="After Homer pollutes the town's water supply, Springfield is encased in a gigantic dome by the EPA and the Simpsons are declared fugitives."/>
    <s v="After Homer pollutes the town's"/>
    <n v="7.3"/>
    <n v="304958"/>
    <n v="93617429.174986497"/>
    <n v="75000000"/>
    <x v="1284"/>
    <n v="183135014"/>
    <n v="7.7537905496407632E+16"/>
    <n v="536414270"/>
    <n v="852"/>
  </r>
  <r>
    <s v="tt0462590"/>
    <x v="1632"/>
    <x v="7"/>
    <s v="26/01/2007"/>
    <s v="Crime"/>
    <s v=" Drama"/>
    <s v=" Music"/>
    <n v="104"/>
    <s v="USA"/>
    <s v="English"/>
    <m/>
    <m/>
    <x v="1040"/>
    <s v="Duane Adler, Melissa Rosenberg"/>
    <s v="Channing Tatum, Jenna Dewan, Damaine Radcliff, De'Shawn Washington, Mario, Drew Sidora, Rachel Griffiths, Josh Henderson, Tim Lacatena, Alyson Stoner, Heavy D, Deirdre Lovejoy, Jane Beard, Richard Pelzman, Carlyncia S. Peck"/>
    <x v="892"/>
    <s v="Channing Tatum, Jenna Dewan"/>
    <s v="Tyler Gage receives the opportunity of a lifetime after vandalizing a performing arts school, gaining him the chance to earn a scholarship and dance with an up and coming dancer, Nora."/>
    <s v="Tyler Gage receives the opportunity"/>
    <n v="6.5"/>
    <n v="109019"/>
    <n v="15405416.66666664"/>
    <n v="12000000"/>
    <x v="1285"/>
    <n v="65328121"/>
    <n v="146605316.49187475"/>
    <n v="114197742"/>
    <n v="286"/>
  </r>
  <r>
    <s v="tt0463034"/>
    <x v="1633"/>
    <x v="7"/>
    <d v="2006-10-11T00:00:00"/>
    <s v="Comedy"/>
    <s v=" Romance"/>
    <m/>
    <n v="110"/>
    <s v="USA"/>
    <s v="English"/>
    <m/>
    <m/>
    <x v="416"/>
    <s v="Michael LeSieur"/>
    <s v="Owen Wilson, Kate Hudson, Matt Dillon, Michael Douglas, Seth Rogen, Amanda Detmer, Ralph Ting, Todd Stashwick, Bill Hader, Lance Armstrong, Jason Winer, Sidney S. Liufau, Billy Gardell, Eli Vargas, Houston Mack"/>
    <x v="53"/>
    <s v="Owen Wilson, Kate Hudson"/>
    <s v="A best man (Wilson) stays on as a houseguest with the newlyweds, much to the couple's annoyance."/>
    <s v="A best man (Wilson) stays on as"/>
    <n v="5.6"/>
    <n v="77597"/>
    <n v="69324374.999999881"/>
    <n v="54000000"/>
    <x v="1286"/>
    <n v="75628110"/>
    <n v="167699389.95204833"/>
    <n v="130628903"/>
    <n v="197"/>
  </r>
  <r>
    <s v="tt0463854"/>
    <x v="1634"/>
    <x v="8"/>
    <s v="28/09/2007"/>
    <s v="Action"/>
    <s v=" Horror"/>
    <s v=" Sci-Fi"/>
    <n v="100"/>
    <s v="UK, Spain"/>
    <s v="English"/>
    <m/>
    <m/>
    <x v="1041"/>
    <s v="Rowan Joffe, Juan Carlos Fresnadillo"/>
    <s v="Robert Carlyle, Rose Byrne, Jeremy Renner, Harold Perrineau, Catherine McCormack, Idris Elba, Imogen Poots, Mackintosh Muggleton, Amanda Walker, Shahid Ahmed, Garfield Morgan, Emily Beecham, Jordan El-Balawi, Meghan Popiel, Stewart Alexander"/>
    <x v="788"/>
    <s v="Robert Carlyle, Rose Byrne"/>
    <s v="Six months after the rage virus was inflicted on the population of Great Britain, the US Army helps to secure a small area of London for the survivors to repopulate and start again. But not everything goes according to plan."/>
    <s v="Six months after the rage virus"/>
    <n v="7"/>
    <n v="254815"/>
    <n v="18723485.8349973"/>
    <n v="15000000"/>
    <x v="1287"/>
    <n v="28638916"/>
    <n v="9402692153268498"/>
    <n v="65048678"/>
    <n v="791"/>
  </r>
  <r>
    <s v="tt0463985"/>
    <x v="1635"/>
    <x v="7"/>
    <s v="14/07/2006"/>
    <s v="Action"/>
    <s v=" Crime"/>
    <s v=" Thriller"/>
    <n v="104"/>
    <s v="USA, Germany, Japan"/>
    <s v="English"/>
    <s v="Japanese"/>
    <s v="Portuguese"/>
    <x v="877"/>
    <s v="Chris Morgan"/>
    <s v="Lucas Black, Damien Marzette, Trula M. Marcus, Zachery Ty Bryan, Brandon Brendel, Daniel Booko, David V. Thomas, Amber Stevens West, Ashika Gogna, Christian Salazar, Kevin Caira, Trey Sanford, Danny Ray McDonald II, Nikki Griffin, Vincent Laresca"/>
    <x v="893"/>
    <s v="Lucas Black, Damien Marzette"/>
    <s v="A teenager becomes a major competitor in the world of drift racing after moving in with his father in Tokyo to avoid a jail sentence in America."/>
    <s v="A teenager becomes a major competitor"/>
    <n v="6"/>
    <n v="236524"/>
    <n v="109121701.3888887"/>
    <n v="85000000"/>
    <x v="1288"/>
    <n v="62514415"/>
    <n v="204076337.69201353"/>
    <n v="158964610"/>
    <n v="448"/>
  </r>
  <r>
    <s v="tt0792965"/>
    <x v="1636"/>
    <x v="8"/>
    <s v="21/03/2007"/>
    <s v="Drama"/>
    <s v=" Romance"/>
    <m/>
    <n v="97"/>
    <s v="France"/>
    <s v="French"/>
    <m/>
    <m/>
    <x v="1042"/>
    <s v="Claude Berri, Claude Berri"/>
    <s v="Audrey Tautou, Guillaume Canet, Laurent Stocker, Fran√ßoise Bertin, Alain Sachs, Firmine Richard, B√©atrice Michel, Kahena Saighi, H√©l√®ne Surg√®re, Alain Stern, Halima Guizani, Juliette Arnaud, Dani√®le Lebrun, Li-Ting Huang, Madeleine Cofano"/>
    <x v="180"/>
    <s v="Audrey Tautou, Guillaume Canet"/>
    <s v="When Camille (Audrey Tautou) falls ill, she is forced to live with Philibert and Franck (Guillaume Canet). A moving trio story."/>
    <s v="When Camille (Audrey Tautou) falls"/>
    <n v="6.8"/>
    <n v="11450"/>
    <m/>
    <m/>
    <x v="4"/>
    <m/>
    <m/>
    <n v="31920899"/>
    <n v="22"/>
  </r>
  <r>
    <s v="tt0463998"/>
    <x v="1637"/>
    <x v="8"/>
    <d v="2007-05-01T00:00:00"/>
    <s v="Biography"/>
    <s v=" Crime"/>
    <s v=" Drama"/>
    <n v="123"/>
    <s v="Germany, USA"/>
    <s v="English"/>
    <s v="Spanish"/>
    <m/>
    <x v="936"/>
    <s v="Richard LaGravenese, Freedom Writers"/>
    <s v="Hilary Swank, Patrick Dempsey, Scott Glenn, Imelda Staunton, April Hernandez Castillo, Mario, Kristin Herrera, Jaclyn Ngan, Sergio Montalvo, Jason Finn, Deance Wyatt, Vanetta Smith, Gabriel Chavarria, Hunter Parrish, Antonio Garc√≠a"/>
    <x v="804"/>
    <s v="Hilary Swank, Patrick Dempsey"/>
    <s v="A young teacher inspires her class of at-risk students to learn tolerance, apply themselves and pursue education beyond high school."/>
    <s v="A young teacher inspires her class"/>
    <n v="7.5"/>
    <n v="67569"/>
    <n v="26212880.168996219"/>
    <n v="21000000"/>
    <x v="1289"/>
    <n v="36605602"/>
    <n v="6229345103927136"/>
    <n v="43095175"/>
    <n v="266"/>
  </r>
  <r>
    <s v="tt0464154"/>
    <x v="1638"/>
    <x v="14"/>
    <d v="2011-04-03T00:00:00"/>
    <s v="Comedy"/>
    <s v=" Horror"/>
    <m/>
    <n v="88"/>
    <s v="USA, Japan"/>
    <s v="English"/>
    <m/>
    <m/>
    <x v="1004"/>
    <s v="Pete Goldfinger, Josh Stolberg"/>
    <s v="Richard Dreyfuss, Ving Rhames, Elisabeth Shue, Christopher Lloyd, Eli Roth, Jerry O'Connell, Steven R. McQueen, Jessica Szohr, Kelly Brook, Riley Steele, Adam Scott, Ricardo Chavira, Dina Meyer, Paul Scheer, Brooklynn Proulx"/>
    <x v="894"/>
    <s v="Richard Dreyfuss, Ving Rhames"/>
    <s v="After a sudden underwater tremor sets free scores of the prehistoric man-eating fish, an unlikely group of strangers must band together to stop themselves from becoming fish food for the area's new razor-toothed residents."/>
    <s v="After a sudden underwater tremor"/>
    <n v="5.4"/>
    <n v="84953"/>
    <n v="28485636.71717352"/>
    <n v="24000000"/>
    <x v="1290"/>
    <n v="25003155"/>
    <n v="98736160.306595385"/>
    <n v="83188165"/>
    <n v="406"/>
  </r>
  <r>
    <s v="tt0465142"/>
    <x v="1639"/>
    <x v="7"/>
    <d v="2006-09-06T00:00:00"/>
    <s v="Comedy"/>
    <s v=" Music"/>
    <m/>
    <n v="107"/>
    <s v="USA"/>
    <s v="English"/>
    <s v="Mandarin"/>
    <m/>
    <x v="785"/>
    <s v="Paul Weitz"/>
    <s v="Hugh Grant, Dennis Quaid, Mandy Moore, Willem Dafoe, Chris Klein, Jennifer Coolidge, Sam Golzari, Marcia Gay Harden, Seth Meyers, John Cho, Judy Greer, Bernard White, Winter Jones, Noureen DeWulf, Shohreh Aghdashloo"/>
    <x v="349"/>
    <s v="Hugh Grant, Dennis Quaid"/>
    <s v="The new season of &quot;American Dreamz,&quot;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s v="The new season of &quot;American Dreamz,&quot;"/>
    <n v="5.4"/>
    <n v="24087"/>
    <n v="21824340.277777743"/>
    <n v="17000000"/>
    <x v="1291"/>
    <n v="7191830"/>
    <n v="21382850.563159686"/>
    <n v="16656103"/>
    <n v="223"/>
  </r>
  <r>
    <s v="tt0795434"/>
    <x v="1640"/>
    <x v="8"/>
    <s v="23/03/2007"/>
    <s v="Comedy"/>
    <s v=" Drama"/>
    <s v=" Romance"/>
    <n v="128"/>
    <s v="India"/>
    <s v="Hindi"/>
    <s v="German"/>
    <s v="Italian"/>
    <x v="302"/>
    <s v="Suresh Nair, Ritesh Shah"/>
    <s v="Akshay Kumar, Katrina Kaif, Rishi Kapoor, Clive Standen, Upen Patel, Javed Sheikh, Tiffany Mulheron, Nina Wadia, Shaana Levy, Riteish Deshmukh, Aanchal, Baby Aditi, Master Gurjap Aulakh, Ishita Awasthi, Ayushi"/>
    <x v="630"/>
    <s v="Akshay Kumar, Katrina Kaif"/>
    <s v="A man takes his thoroughly-British daughter to his home country, India. There, he arranges her marriage to someone she considers a fool. The daughter attempts to outwit them, but the groom quietly and patiently hatches his own plan."/>
    <s v="A man takes his thoroughly-British"/>
    <n v="7.1"/>
    <n v="20346"/>
    <m/>
    <m/>
    <x v="4"/>
    <n v="1207007"/>
    <m/>
    <n v="15273747"/>
    <n v="54"/>
  </r>
  <r>
    <s v="tt0465234"/>
    <x v="1641"/>
    <x v="8"/>
    <s v="21/12/2007"/>
    <s v="Action"/>
    <s v=" Adventure"/>
    <s v=" Mystery"/>
    <n v="124"/>
    <s v="USA"/>
    <s v="English"/>
    <s v="French"/>
    <m/>
    <x v="231"/>
    <s v="Marianne Wibberley, Cormac Wibberley"/>
    <s v="Nicolas Cage, Justin Bartha, Diane Kruger, Jon Voight, Helen Mirren, Ed Harris, Harvey Keitel, Bruce Greenwood, Ty Burrell, Michael Maize, Timothy V. Murphy, Alicia Coppola, Armando Riesco, Albert Hall, Joel Gretsch"/>
    <x v="130"/>
    <s v="Nicolas Cage, Justin Bartha"/>
    <s v="Benjamin Gates must follow a clue left in"/>
    <s v="Benjamin Gates must follow a clue"/>
    <n v="6.5"/>
    <n v="215254"/>
    <n v="162270210.5699766"/>
    <n v="130000000"/>
    <x v="1292"/>
    <n v="219964115"/>
    <n v="6.6382801678485736E+16"/>
    <n v="459242249"/>
    <n v="324"/>
  </r>
  <r>
    <s v="tt0465436"/>
    <x v="1642"/>
    <x v="8"/>
    <s v="20/09/2007"/>
    <s v="Drama"/>
    <s v=" Romance"/>
    <m/>
    <n v="105"/>
    <s v="Australia, Germany, USA"/>
    <s v="English"/>
    <s v="French"/>
    <m/>
    <x v="1043"/>
    <s v="Ronald Kinnoch, Michael Noonan"/>
    <s v="Daniel Radcliffe, Lee Cormie, Christian Byers, James Fraser, Jack Thompson, Teresa Palmer, Sullivan Stapleton, Victoria Hill, Max Cullen, Kris McQuade, Ralph Cotterill, Frank Gallacher, Paul Blackwell, Judi Farr, Carmel Johnson"/>
    <x v="404"/>
    <s v="Daniel Radcliffe, Lee Cormie"/>
    <s v="One summer, four orphans boys who have grown to be the closest of friends find themselves competing for the attention of the same family."/>
    <s v="One summer, four orphans boys"/>
    <n v="6.5"/>
    <n v="11564"/>
    <n v="4992929.55599928"/>
    <n v="4000000"/>
    <x v="1293"/>
    <n v="50715"/>
    <n v="169928241106563.75"/>
    <n v="1175579"/>
    <n v="32"/>
  </r>
  <r>
    <s v="tt0465494"/>
    <x v="1643"/>
    <x v="8"/>
    <d v="2007-07-12T00:00:00"/>
    <s v="Action"/>
    <s v=" Crime"/>
    <s v=" Thriller"/>
    <n v="100"/>
    <s v="France, USA"/>
    <s v="English"/>
    <s v="Russian"/>
    <s v="Serbo-Croatian"/>
    <x v="1044"/>
    <s v="Skip Woods"/>
    <s v="Timothy Olyphant, Dougray Scott, Olga Kurylenko, Robert Knepper, Ulrich Thomsen, Henry Ian Cusick, Michael Offei, Christian Erickson, Eriq Ebouaney, Joe Sheridan, James Faulkner, Jean-Marc Bellu, Nicky Naud√©, Abdou Sagna, Ilya Nikitenko"/>
    <x v="866"/>
    <s v="Timothy Olyphant, Dougray Scott"/>
    <s v="A gun-for-hire known only as Agent 47 hired by a group known only as 'The Organization' is ensnared in a political conspiracy, which finds him pursued by both Interpol and the Russian military as he treks across Russia and Eastern Europe."/>
    <s v="A gun-for-hire known only as Agent"/>
    <n v="6.3"/>
    <n v="158876"/>
    <n v="29957577.335995678"/>
    <n v="24000000"/>
    <x v="1294"/>
    <n v="39687694"/>
    <n v="1.4639345023591798E+16"/>
    <n v="101276318"/>
    <n v="406"/>
  </r>
  <r>
    <s v="tt0796302"/>
    <x v="1644"/>
    <x v="8"/>
    <s v="13/05/2011"/>
    <s v="Adventure"/>
    <s v=" Drama"/>
    <m/>
    <n v="88"/>
    <s v="USA"/>
    <s v="English"/>
    <m/>
    <m/>
    <x v="1045"/>
    <s v="David Ross"/>
    <s v="Lauren Birkell, Paul Borghese, Chira Cassel, Anthony Cirillo, Spencer Treat Clark, Andy Comeau, Ann Dowd, Jason Dubin, Harold Fort, Alexie Gilmore, Halley Wegryn Gross, Michael Knowles, Louisa Krause, Adam LeFevre, Alexandra Daddario"/>
    <x v="895"/>
    <s v="Lauren Birkell, Paul Borghese"/>
    <s v="A teenager turns her babysitting service into a call-girl service for married guys after fooling around with one of her customers."/>
    <s v="A teenager turns her babysitting"/>
    <n v="5.6"/>
    <n v="10597"/>
    <m/>
    <m/>
    <x v="4"/>
    <n v="44852"/>
    <m/>
    <n v="44852"/>
    <n v="33"/>
  </r>
  <r>
    <s v="tt0465502"/>
    <x v="1645"/>
    <x v="6"/>
    <s v="19/09/2008"/>
    <s v="Animation"/>
    <s v=" Comedy"/>
    <s v=" Family"/>
    <n v="87"/>
    <s v="USA, France"/>
    <s v="English"/>
    <m/>
    <m/>
    <x v="1046"/>
    <s v="Chris McKenna, Tony Leondis"/>
    <s v="John Cusack, Myleene Klass, Robin Howard, Matt McKenna, John Cleese, Steve Buscemi, Sean Hayes, Jess Harnell, Eddie Izzard, Jennifer Coolidge, Jay Leno, Molly Shannon, Zo√´ Bright, Sophia Eraklis, A. Cheron Hall"/>
    <x v="43"/>
    <s v="John Cusack, Myleene Klass"/>
    <s v="Animated fable about a clich√© hunchbacked evil scientist's assistant who aspires to become a scientist himself, much to the displeasure of the rest of the evil science community."/>
    <s v="Animated fable about a clich√©"/>
    <n v="6"/>
    <n v="22094"/>
    <n v="30051950.04249825"/>
    <n v="25000000"/>
    <x v="1295"/>
    <n v="19528602"/>
    <n v="37136859.545547441"/>
    <n v="30893885"/>
    <n v="76"/>
  </r>
  <r>
    <s v="tt0465538"/>
    <x v="1646"/>
    <x v="8"/>
    <d v="2007-05-10T00:00:00"/>
    <s v="Crime"/>
    <s v=" Drama"/>
    <s v=" Mystery"/>
    <n v="119"/>
    <s v="USA"/>
    <s v="English"/>
    <m/>
    <m/>
    <x v="1047"/>
    <s v="Tony Gilroy"/>
    <s v="Tom Wilkinson, Michael O'Keefe, Sydney Pollack, Danielle Skraastad, Tilda Swinton, George Clooney, Wai Chan, Alberto Vazquez, Brian Koppelman, Tom McCarthy, Denis O'Hare, Julie White, Austin Williams, Jennifer Van Dyck, Frank Wood"/>
    <x v="273"/>
    <s v="Tom Wilkinson, Michael O'Keefe"/>
    <s v="A law firm brings in its &quot;fixer&quot; to remedy the situation after a lawyer has a breakdown while representing a chemical company that he knows is guilty in a multibillion-dollar class action suit."/>
    <s v="A law firm brings in its &quot;fixer&quot;"/>
    <n v="7.2"/>
    <n v="154215"/>
    <n v="31205809.724995498"/>
    <n v="25000000"/>
    <x v="1296"/>
    <n v="49033882"/>
    <n v="1.3441835009660596E+16"/>
    <n v="92991835"/>
    <n v="401"/>
  </r>
  <r>
    <s v="tt0798817"/>
    <x v="1647"/>
    <x v="14"/>
    <d v="2010-01-03T00:00:00"/>
    <s v="Crime"/>
    <s v=" Drama"/>
    <s v=" Thriller"/>
    <n v="91"/>
    <s v="USA"/>
    <s v="English"/>
    <m/>
    <m/>
    <x v="929"/>
    <s v="G√©la Babluani, Greg Pruss"/>
    <s v="Sam Riley, Alice Barrett, Gaby Hoffmann, Jason Statham, Stephen Beach, Mickey Rourke, Emmanuelle Chriqui, Michael Berry Jr., Mike D'Onofrio, Starla Benford, Ray Winstone, Daisy Tahan, Carlos Reig-Plaza, Forrest Griffin, Ed Bergtold"/>
    <x v="530"/>
    <s v="Sam Riley, Alice Barrett"/>
    <s v="A naive young man assumes a dead man's identity and finds himself embroiled in an underground world of power, violence, and chance where men gamble behind closed doors on the lives of other men."/>
    <s v="A naive young man assumes a dead"/>
    <n v="6.1"/>
    <n v="39908"/>
    <m/>
    <m/>
    <x v="4"/>
    <m/>
    <m/>
    <n v="3701600"/>
    <n v="97"/>
  </r>
  <r>
    <s v="tt0465551"/>
    <x v="1648"/>
    <x v="7"/>
    <s v="23/02/2007"/>
    <s v="Crime"/>
    <s v=" Drama"/>
    <s v=" Romance"/>
    <n v="92"/>
    <s v="UK"/>
    <s v="English"/>
    <s v="French"/>
    <m/>
    <x v="453"/>
    <s v="Patrick Marber, Zo√´ Heller"/>
    <s v="Judi Dench, Cate Blanchett, Tom Georgeson, Michael Maloney, Joanna Scanlan, Shaun Parkes, Emma Kennedy, Syreeta Kumar, Andrew Simpson, Phil Davis, Wendy Nottingham, Tameka Empson, Leon Skinner, Bill Nighy, Juno Temple"/>
    <x v="485"/>
    <s v="Judi Dench, Cate Blanchett"/>
    <s v="A veteran high school teacher befriends a younger art teacher, who is having an affair with one of her fifteen-year-old students. However, her intentions with this new &quot;friend&quot; also go well beyond a platonic friendship."/>
    <s v="A veteran high school teacher"/>
    <n v="7.4"/>
    <n v="73731"/>
    <n v="19256770.833333302"/>
    <n v="15000000"/>
    <x v="1297"/>
    <n v="17510118"/>
    <n v="63950955.396388784"/>
    <n v="49814392"/>
    <n v="292"/>
  </r>
  <r>
    <s v="tt0465580"/>
    <x v="1649"/>
    <x v="10"/>
    <s v="27/03/2009"/>
    <s v="Action"/>
    <s v=" Sci-Fi"/>
    <s v=" Thriller"/>
    <n v="111"/>
    <s v="USA, Canada"/>
    <s v="English"/>
    <s v="Cantonese"/>
    <m/>
    <x v="576"/>
    <s v="David Bourla"/>
    <s v="Colin Ford, Joel Gretsch, Djimon Hounsou, Dakota Fanning, Robert Tsonos, Brandon Rhea, Camilla Belle, Neil Jackson, Chris Evans, Kai Cheung Leung, Hsin Nan Hung, Corey Stoll, Scott Michael Campbell, Wai-Man Tam, Hal Yamanouchi"/>
    <x v="896"/>
    <s v="Colin Ford, Joel Gretsch"/>
    <s v="Two young Americans with special abilities must race to find a girl in Hong Kong before a shadowy government organization called Division does."/>
    <s v="Two young Americans with special"/>
    <n v="6.1"/>
    <n v="104508"/>
    <n v="45842059.877783261"/>
    <n v="38000000"/>
    <x v="1298"/>
    <n v="31811527"/>
    <n v="58941570.839519449"/>
    <n v="48858618"/>
    <n v="244"/>
  </r>
  <r>
    <s v="tt0800003"/>
    <x v="1650"/>
    <x v="8"/>
    <d v="2007-11-05T00:00:00"/>
    <s v="Action"/>
    <s v=" Adventure"/>
    <s v=" Comedy"/>
    <n v="90"/>
    <s v="USA"/>
    <s v="English"/>
    <s v="Spanish"/>
    <m/>
    <x v="1048"/>
    <s v="Bear Aderhold, Tom Sullivan"/>
    <s v="Michael Rose, Glenn Morshower, Larry the Cable Guy, Christina Moore, Lorna Scott, Bill Engvall, Parker Goris, Michael Papajohn, Lisa Lampanelli, DJ Qualls, Ed O'Ross, Lance Smith, Bill Doyle, Keith David, McKinley Freeman"/>
    <x v="897"/>
    <s v="Michael Rose, Glenn Morshower"/>
    <s v="Three bumbling Army reservists bound for Iraq are accidentally dropped at Mexican village besieged by hostile forces."/>
    <s v="Three bumbling Army reservists"/>
    <n v="3.6"/>
    <n v="10568"/>
    <m/>
    <m/>
    <x v="4"/>
    <n v="8130530"/>
    <m/>
    <n v="8729473"/>
    <n v="64"/>
  </r>
  <r>
    <s v="tt0800027"/>
    <x v="1651"/>
    <x v="8"/>
    <s v="28/09/2007"/>
    <s v="Drama"/>
    <s v=" Romance"/>
    <m/>
    <n v="97"/>
    <s v="USA"/>
    <s v="English"/>
    <m/>
    <m/>
    <x v="523"/>
    <s v="Allison Burnett, Charles Baxter"/>
    <s v="Morgan Freeman, Greg Kinnear, Radha Mitchell, Billy Burke, Selma Blair, Alexa Davalos, Toby Hemingway, Stana Katic, Erika Marozs√°n, Jane Alexander, Fred Ward, Margo Martindale, Missi Pyle, Shannon Lucio, Alex Mentzel"/>
    <x v="74"/>
    <s v="Morgan Freeman, Greg Kinnear"/>
    <s v="A meditation on love and its various incarnations, set within a community of friends in Oregon. and is described as an exploration of the magical, mysterious and sometimes painful incarnations of love."/>
    <s v="A meditation on love and its various"/>
    <n v="6.6"/>
    <n v="15884"/>
    <m/>
    <m/>
    <x v="4"/>
    <n v="3511074"/>
    <m/>
    <n v="5741608"/>
    <n v="61"/>
  </r>
  <r>
    <s v="tt0465602"/>
    <x v="1652"/>
    <x v="8"/>
    <d v="2008-11-04T00:00:00"/>
    <s v="Action"/>
    <s v=" Thriller"/>
    <m/>
    <n v="86"/>
    <s v="USA"/>
    <s v="English"/>
    <s v="Italian"/>
    <m/>
    <x v="1049"/>
    <s v="Michael Davis"/>
    <s v="Clive Owen, Paul Giamatti, Monica Bellucci, Stephen McHattie, Greg Bryk, Daniel Pilon, Sidney Mende-Gibson, Lucas Mende-Gibson, Kaylyn Yellowlees, Ramona Pringle, Julian Richings, Tony Munch, Scott McCord, Wiley M. Pickett, Stephen R. Hart"/>
    <x v="559"/>
    <s v="Clive Owen, Paul Giamatti"/>
    <s v="A man named Mr. Smith delivers a woman's baby during a shootout, and is then called upon to protect the newborn from the army of gunmen."/>
    <s v="A man named Mr. Smith delivers"/>
    <n v="6.7"/>
    <n v="143090"/>
    <n v="48681063.170992978"/>
    <n v="39000000"/>
    <x v="1299"/>
    <n v="12807139"/>
    <n v="3920480204404472.5"/>
    <n v="27122238"/>
    <n v="453"/>
  </r>
  <r>
    <s v="tt0465624"/>
    <x v="1653"/>
    <x v="7"/>
    <s v="17/11/2006"/>
    <s v="Comedy"/>
    <s v=" Romance"/>
    <s v=" Sci-Fi"/>
    <n v="96"/>
    <s v="USA"/>
    <s v="English"/>
    <m/>
    <m/>
    <x v="339"/>
    <s v="Don Payne"/>
    <s v="Uma Thurman, Luke Wilson, Anna Faris, Rainn Wilson, Eddie Izzard, Stelio Savante, Mike Iorio, Mark Consuelos, Wanda Sykes, Margaret Anne Florence, Catherine Reitman, Tara Thompson, Kevin Townley, Eva Veronika, Lawrence Feeney"/>
    <x v="327"/>
    <s v="Uma Thurman, Luke Wilson"/>
    <s v="When a regular guy dumps a superhero for her neediness, she uses her powers to make his life a living hell."/>
    <s v="When a regular guy dumps a superhero"/>
    <n v="5.0999999999999996"/>
    <n v="61024"/>
    <n v="38513541.666666605"/>
    <n v="30000000"/>
    <x v="1300"/>
    <n v="22530295"/>
    <n v="78450776.198367923"/>
    <n v="61108981"/>
    <n v="213"/>
  </r>
  <r>
    <s v="tt0466342"/>
    <x v="1654"/>
    <x v="7"/>
    <s v="26/06/2006"/>
    <s v="Comedy"/>
    <s v=" Romance"/>
    <m/>
    <n v="83"/>
    <s v="USA, Switzerland"/>
    <s v="English"/>
    <m/>
    <m/>
    <x v="1050"/>
    <s v="Jason Friedberg, Aaron Seltzer"/>
    <s v="Alyson Hannigan, Adam Campbell, Sophie Monk, Eddie Griffin, Meera Simhan, Fred Willard, Jennifer Coolidge, Marie Matiko, Judah Friedlander, Carmen Electra, Tony Cox, Mauricio Sanchez, Beverly Polcyn, Valery M. Ortiz, Charlie Dell"/>
    <x v="898"/>
    <s v="Alyson Hannigan, Adam Campbell"/>
    <s v="Spoof of romantic comedies which focuses on a man, his crush, his parents, and her father."/>
    <s v="Spoof of romantic comedies which"/>
    <n v="2.8"/>
    <n v="56608"/>
    <n v="25675694.444444403"/>
    <n v="20000000"/>
    <x v="1301"/>
    <n v="48548426"/>
    <n v="110083299.7945137"/>
    <n v="85749034"/>
    <n v="619"/>
  </r>
  <r>
    <s v="tt0466856"/>
    <x v="1655"/>
    <x v="7"/>
    <s v="31/03/2006"/>
    <s v="Comedy"/>
    <s v=" Crime"/>
    <s v=" Drama"/>
    <n v="105"/>
    <s v="USA"/>
    <s v="English"/>
    <m/>
    <m/>
    <x v="1051"/>
    <s v="Tina Gordon, Antwone Fisher"/>
    <s v="Greg Andrews, Monica, Brandon Bernard Benton, Adam Boyer, April Clark, Albert Daniels, Steven R. Ewing, Alvin Lee Fleming, Big Gipp, Bart Hansard, T.I., Khadijah Haqq, Malika Haqq, Bone Crusher, Monique Harris"/>
    <x v="899"/>
    <s v="Greg Andrews, Monica"/>
    <s v="As four friends prepare for life after high school, different challenges bring about turning points in each of their lives. The dramas unfold and resolve at their local rollerskating rink, Cascade."/>
    <s v="As four friends prepare for life"/>
    <n v="6.1"/>
    <n v="10578"/>
    <n v="25675694.444444403"/>
    <n v="20000000"/>
    <x v="1302"/>
    <n v="21170563"/>
    <n v="27178445.340243012"/>
    <n v="21170563"/>
    <n v="98"/>
  </r>
  <r>
    <s v="tt0466893"/>
    <x v="1656"/>
    <x v="17"/>
    <d v="2012-01-06T00:00:00"/>
    <s v="Drama"/>
    <m/>
    <m/>
    <n v="150"/>
    <s v="USA"/>
    <s v="English"/>
    <m/>
    <m/>
    <x v="178"/>
    <s v="Kenneth Lonergan"/>
    <s v="Anna Paquin, J. Smith-Cameron, Mark Ruffalo, Jeannie Berlin, Jean Reno, Sarah Steele, John Gallagher Jr., Cyrus Hernstadt, Allison Janney, Kieran Culkin, Matt Damon, Stephen Adly Guirgis, Betsy Aidem, Adam Rose, Nick Grodin"/>
    <x v="343"/>
    <s v="Anna Paquin, J. Smith-Cameron"/>
    <s v="A young woman witnesses a bus accident, and is caught up in the aftermath, where the question of whether or not it was intentional affects many people's lives."/>
    <s v="A young woman witnesses a bus"/>
    <n v="6.4"/>
    <n v="15699"/>
    <n v="16108162.657431601"/>
    <n v="14000000"/>
    <x v="1303"/>
    <n v="46495"/>
    <n v="649922.94223767461"/>
    <n v="564864"/>
    <n v="129"/>
  </r>
  <r>
    <s v="tt0466909"/>
    <x v="1657"/>
    <x v="7"/>
    <d v="2006-06-06T00:00:00"/>
    <s v="Action"/>
    <s v=" Adventure"/>
    <s v=" Fantasy"/>
    <n v="110"/>
    <s v="USA"/>
    <s v="English"/>
    <s v="Italian"/>
    <m/>
    <x v="55"/>
    <s v="David Seltzer"/>
    <s v="Predrag Bjelac, Carlo Sabatini, Bohumil Svarc, Liev Schreiber, Giovanni Lombardo Radice, Baby Zikova, Baby Morvas, Baby Muller, Baby Litera, Julia Stiles, Tomas Wooler, Rafael Sallas, Marshall Cupp, Martin Hindy, Seamus Davey-Fitzpatrick"/>
    <x v="900"/>
    <s v="Predrag Bjelac, Carlo Sabatini"/>
    <s v="An American official realizes that his young son may literally be the Devil incarnate."/>
    <s v="An American official realizes"/>
    <n v="5.5"/>
    <n v="55534"/>
    <n v="32094618.0555555"/>
    <n v="25000000"/>
    <x v="1304"/>
    <n v="54607383"/>
    <n v="154022036.10263863"/>
    <n v="119974972"/>
    <n v="568"/>
  </r>
  <r>
    <s v="tt0467197"/>
    <x v="1658"/>
    <x v="6"/>
    <s v="28/11/2008"/>
    <s v="Action"/>
    <s v=" Crime"/>
    <s v=" Drama"/>
    <n v="100"/>
    <s v="USA, Canada"/>
    <s v="English"/>
    <s v="Russian"/>
    <s v="Spanish"/>
    <x v="55"/>
    <s v="Beau Thorne, Sam Lake"/>
    <s v="Mark Wahlberg, Mila Kunis, Beau Bridges, Ludacris, Chris O'Donnell, Donal Logue, Amaury Nolasco, Kate Burton, Olga Kurylenko, Rothaford Gray, Joel Gordon, Jamie Hector, Andrew Friedman, Marianthi Evans, Nelly Furtado"/>
    <x v="28"/>
    <s v="Mark Wahlberg, Mila Kunis"/>
    <s v="Coming together to solve a series of murders in New York City are a police detective and an assassin, who will be hunted by the police, the mob, and a ruthless corporation."/>
    <s v="Coming together to solve a series"/>
    <n v="5.4"/>
    <n v="120941"/>
    <n v="42072730.05949755"/>
    <n v="35000000"/>
    <x v="1305"/>
    <n v="40689393"/>
    <n v="104661241.22854768"/>
    <n v="87066930"/>
    <n v="430"/>
  </r>
  <r>
    <s v="tt0800325"/>
    <x v="1659"/>
    <x v="18"/>
    <s v="22/03/2019"/>
    <s v="Biography"/>
    <s v=" Comedy"/>
    <s v=" Drama"/>
    <n v="107"/>
    <s v="USA"/>
    <s v="English"/>
    <m/>
    <m/>
    <x v="1052"/>
    <s v="Rich Wilkes, Amanda Adelson"/>
    <s v="Machine Gun Kelly, Erin Ownbey, Douglas Booth, Aaron Jay Rome, Daniel Webber, Alyssa Marie Stilwell, Brittany Furlan, Iwan Rheon, Trace Masters, Matthew Underwood, Kathryn Morris, Vince Mattis, Mark Ashworth, Avis-Marie Barnes, Eleanor T. Threatt"/>
    <x v="901"/>
    <s v="Machine Gun Kelly, Erin Ownbey"/>
    <s v="Based on the bestselling autobiography from M√∂tley Cr√ºe, the film is an unflinching tale of success and excess as four misfits rise from the streets of Hollywood to the heights of international fame."/>
    <s v="Based on the bestselling autobiography"/>
    <n v="7"/>
    <n v="37295"/>
    <m/>
    <m/>
    <x v="4"/>
    <m/>
    <m/>
    <m/>
    <n v="553"/>
  </r>
  <r>
    <s v="tt0467200"/>
    <x v="1660"/>
    <x v="6"/>
    <s v="24/04/2008"/>
    <s v="Biography"/>
    <s v=" Drama"/>
    <s v=" History"/>
    <n v="115"/>
    <s v="UK, USA"/>
    <s v="English"/>
    <m/>
    <m/>
    <x v="1053"/>
    <s v="Peter Morgan, Philippa Gregory"/>
    <s v="Natalie Portman, Scarlett Johansson, Eric Bana, Jim Sturgess, Mark Rylance, Kristin Scott Thomas, David Morrissey, Benedict Cumberbatch, Oliver Coleman, Ana Torrent, Eddie Redmayne, Tom Cox, Michael Smiley, Montserrat Roig de Puig, Juno Temple"/>
    <x v="155"/>
    <s v="Natalie Portman, Scarlett Johansson"/>
    <s v="Two sisters contend for the affection of King Henry VIII."/>
    <s v="Two sisters contend for the affection"/>
    <n v="6.7"/>
    <n v="101894"/>
    <n v="42072730.05949755"/>
    <n v="35000000"/>
    <x v="1306"/>
    <n v="26814957"/>
    <n v="94004699.535677627"/>
    <n v="78201830"/>
    <n v="272"/>
  </r>
  <r>
    <s v="tt0800956"/>
    <x v="1661"/>
    <x v="8"/>
    <d v="2007-11-05T00:00:00"/>
    <s v="Comedy"/>
    <s v=" Drama"/>
    <s v=" Romance"/>
    <n v="132"/>
    <s v="India"/>
    <s v="Hindi"/>
    <m/>
    <m/>
    <x v="1054"/>
    <s v="Anurag Basu, Sanjeev Dutta"/>
    <s v="Dharmendra, Irrfan Khan, Konkona Sen Sharma, Kay Kay Menon, Shilpa Shetty Kundra, Shiney Ahuja, Sharman Joshi, Kangana Ranaut, Nafisa Ali, Vicky Ahuja, Gautam Kapoor, Ayaan Khan, Ashwin Mushran, Nilofar, Rinku Patel"/>
    <x v="902"/>
    <s v="Dharmendra, Irrfan Khan"/>
    <s v="Six different stories, about nine people, each with different issues and problems, all occurring within one place: the METRO."/>
    <s v="Six different stories, about nine"/>
    <n v="7.4"/>
    <n v="10833"/>
    <m/>
    <m/>
    <x v="4"/>
    <n v="150212"/>
    <m/>
    <n v="6316418"/>
    <n v="44"/>
  </r>
  <r>
    <s v="tt0802948"/>
    <x v="1662"/>
    <x v="8"/>
    <d v="2007-07-12T00:00:00"/>
    <s v="Biography"/>
    <s v=" Crime"/>
    <s v=" Drama"/>
    <n v="98"/>
    <s v="USA"/>
    <s v="English"/>
    <m/>
    <m/>
    <x v="157"/>
    <s v="Tommy O'Haver, Irene Turner"/>
    <s v="Ellen Page, Hayley McFarland, Nick Searcy, Romy Rosemont, Catherine Keener, Ari Graynor, Scout Taylor-Compton, Tristan Jarred, Hannah Leigh, Bradley Whitford, Michael O'Keefe, Carlie Westerman, Michelle Benes, Patricia Place, Calvin Keet"/>
    <x v="903"/>
    <s v="Ellen Page, Hayley McFarland"/>
    <s v="The true story of suburban housewife Gertrude Baniszewski, who kept a teenage girl locked in the basement of her Indiana home during the 1960s."/>
    <s v="The true story of suburban housewife"/>
    <n v="7.3"/>
    <n v="31700"/>
    <m/>
    <n v="2000000"/>
    <x v="4"/>
    <m/>
    <m/>
    <n v="1306875"/>
    <n v="154"/>
  </r>
  <r>
    <s v="tt0467406"/>
    <x v="1663"/>
    <x v="8"/>
    <d v="2008-04-04T00:00:00"/>
    <s v="Comedy"/>
    <s v=" Drama"/>
    <m/>
    <n v="96"/>
    <s v="USA, Canada"/>
    <s v="English"/>
    <s v="Spanish"/>
    <m/>
    <x v="923"/>
    <s v="Diablo Cody"/>
    <s v="Ellen Page, Michael Cera, Jennifer Garner, Jason Bateman, Allison Janney, J.K. Simmons, Olivia Thirlby, Eileen Pedde, Rainn Wilson, Daniel Clark, Darla Fay, Aman Johal, Valerie Tian, Emily Perkins, Kaaren de Zilva"/>
    <x v="903"/>
    <s v="Ellen Page, Michael Cera"/>
    <s v="Faced with an unplanned pregnancy, an offbeat young woman makes an unusual decision regarding her unborn child."/>
    <s v="Faced with an unplanned pregnancy,"/>
    <n v="7.4"/>
    <n v="483876"/>
    <n v="9361742.91749865"/>
    <n v="7500000"/>
    <x v="1307"/>
    <n v="143495265"/>
    <n v="3.3589134344477592E+16"/>
    <n v="232372681"/>
    <n v="928"/>
  </r>
  <r>
    <s v="tt0803061"/>
    <x v="1664"/>
    <x v="17"/>
    <d v="2011-04-08T00:00:00"/>
    <s v="Biography"/>
    <s v=" Comedy"/>
    <s v=" Drama"/>
    <n v="92"/>
    <s v="Australia, USA"/>
    <s v="English"/>
    <s v="Polish"/>
    <m/>
    <x v="1055"/>
    <s v="Daniel Taplitz, Louis de Berni√®res"/>
    <s v="Josh Lucas, Rachael Taylor, Rohan Nichol, Luke Ford, Arthur Angel, John Batchelor, Koko, Keisha Castle-Hughes, Noah Taylor, Loene Carmen, Paul Blackwell, Jacquy Phillips, Yure Covich, Radek Jonak, Costa Ronin"/>
    <x v="528"/>
    <s v="Josh Lucas, Rachael Taylor"/>
    <s v="Based on the legendary true story of the Red Dog who united a disparate local community while roaming the Australian outback in search of his long lost master."/>
    <s v="Based on the legendary true story"/>
    <n v="7.4"/>
    <n v="16425"/>
    <m/>
    <s v="AUD 8500000"/>
    <x v="4"/>
    <m/>
    <m/>
    <n v="21185162"/>
    <n v="98"/>
  </r>
  <r>
    <s v="tt0468489"/>
    <x v="1665"/>
    <x v="7"/>
    <s v="22/09/2006"/>
    <s v="Drama"/>
    <m/>
    <m/>
    <n v="106"/>
    <s v="USA"/>
    <s v="English"/>
    <m/>
    <m/>
    <x v="1056"/>
    <s v="Ryan Fleck, Anna Boden"/>
    <s v="Ryan Gosling, Jeff Lima, Shareeka Epps, Nathan Corbett, Tyra Kwao-Vovo, Rosemary Ledee, Tristan Mack Wilds, Bryce Silver, Kaela C. Pabon, Erica Rivera, Stephanie Bast, Eleanor Hutchins, Sebastian Sozzi, Tina Holmes, Karen Chilton"/>
    <x v="272"/>
    <s v="Ryan Gosling, Jeff Lima"/>
    <s v="An inner-city junior high school teacher with a drug habit forms an unlikely friendship with one of his students after she discovers his secret."/>
    <s v="An inner-city junior high school"/>
    <n v="7.2"/>
    <n v="83310"/>
    <n v="898649.30555555399"/>
    <n v="700000"/>
    <x v="1308"/>
    <n v="2697938"/>
    <n v="5983054.3060069345"/>
    <n v="4660481"/>
    <n v="209"/>
  </r>
  <r>
    <s v="tt0468565"/>
    <x v="1666"/>
    <x v="2"/>
    <d v="2006-03-03T00:00:00"/>
    <s v="Crime"/>
    <s v=" Drama"/>
    <m/>
    <n v="94"/>
    <s v="UK, South Africa"/>
    <s v="Zulu"/>
    <s v="Xhosa"/>
    <s v="Afrikaans"/>
    <x v="1026"/>
    <s v="Gavin Hood, Athol Fugard"/>
    <s v="Presley Chweneyagae, Terry Pheto, Kenneth Nkosi, Mothusi Magano, Zenzo Ngqobe, Zola, Rapulana Seiphemo, Nambitha Mpumlwana, Nonthuthu Sibisi, Ntuthuko Sibisi, Jerry Mofokeng, Ian Roberts, Percy Matsemela, Thembi Nyandeni, Owen Sejake"/>
    <x v="904"/>
    <s v="Presley Chweneyagae"/>
    <s v="Six days in the violent life of a young Johannesburg gang leader."/>
    <s v="Six days in the violent life of"/>
    <n v="7.2"/>
    <n v="27485"/>
    <n v="3975591.3978494699"/>
    <n v="3000000"/>
    <x v="1309"/>
    <n v="2912606"/>
    <n v="13107926.373440886"/>
    <n v="9891303"/>
    <n v="186"/>
  </r>
  <r>
    <s v="tt0468569"/>
    <x v="1667"/>
    <x v="6"/>
    <s v="23/07/2008"/>
    <s v="Action"/>
    <s v=" Crime"/>
    <s v=" Drama"/>
    <n v="152"/>
    <s v="USA, UK"/>
    <s v="English"/>
    <s v="Mandarin"/>
    <m/>
    <x v="194"/>
    <s v="Jonathan Nolan, Christopher Nolan"/>
    <s v="Christian Bale, Heath Ledger, Aaron Eckhart, Michael Caine, Maggie Gyllenhaal, Gary Oldman, Morgan Freeman, Monique Gabriela Curnen, Ron Dean, Cillian Murphy, Chin Han, Nestor Carbonell, Eric Roberts, Ritchie Coster, Anthony Michael Hall"/>
    <x v="37"/>
    <s v="Christian Bale, Heath Ledger"/>
    <s v="When the menace known as the Joker wreaks havoc and chaos on the people of Gotham, Batman must accept one of the greatest psychological and physical tests of his ability to fight injustice."/>
    <s v="When the menace known as the Joker"/>
    <n v="9"/>
    <n v="2241615"/>
    <n v="222384430.31448704"/>
    <n v="185000000"/>
    <x v="1310"/>
    <n v="535234033"/>
    <n v="1208635590.8376615"/>
    <n v="1005455211"/>
    <n v="6938"/>
  </r>
  <r>
    <s v="tt0804463"/>
    <x v="1668"/>
    <x v="13"/>
    <d v="2014-08-05T00:00:00"/>
    <s v="Biography"/>
    <s v=" Crime"/>
    <s v=" Drama"/>
    <n v="114"/>
    <s v="USA"/>
    <s v="English"/>
    <m/>
    <m/>
    <x v="422"/>
    <s v="Paul Harris Boardman, Scott Derrickson"/>
    <s v="Reese Witherspoon, Colin Firth, Alessandro Nivola, James Hamrick, Seth Meriwether, Kristopher Higgins, Amy Ryan, Robert Baker, Collette Wolfe, Rex Linn, Bruce Greenwood, Kristoffer Polaha, Matt Letscher, Michael Gladis, Stephen Moyer"/>
    <x v="281"/>
    <s v="Reese Witherspoon, Colin Firth"/>
    <s v="The savage murders of three young children sparks a controversial trial of three teenagers accused of killing the kids as part of a Satanic ritual."/>
    <s v="The savage murders of three young"/>
    <n v="6.1"/>
    <n v="19945"/>
    <m/>
    <n v="15000000"/>
    <x v="4"/>
    <m/>
    <m/>
    <n v="2033154"/>
    <n v="81"/>
  </r>
  <r>
    <s v="tt0804492"/>
    <x v="1669"/>
    <x v="6"/>
    <s v="21/02/2008"/>
    <s v="Comedy"/>
    <s v=" Romance"/>
    <m/>
    <n v="91"/>
    <s v="USA"/>
    <s v="English"/>
    <m/>
    <m/>
    <x v="1057"/>
    <s v="Heidi Ferrer"/>
    <s v="Paris Hilton, Joel David Moore, Christine Lakin, Johann Urb, Adam Kulbersh, Greg Romero Wilson, Marianne Muellerleile, Kathryn Fiore, Scott Prendergast, Morgan Rusler, Ryan Alvarez, Erin Cardillo, Samantha Bailey, Jeremy Scott Johnson, Gino Anthony Pesi"/>
    <x v="621"/>
    <s v="Paris Hilton, Joel David Moore"/>
    <s v="A woman agrees to go on a date with a man only if he finds a suitor for her unattractive best friend."/>
    <s v="A woman agrees to go on a date"/>
    <n v="1.9"/>
    <n v="35952"/>
    <m/>
    <m/>
    <x v="4"/>
    <n v="27696"/>
    <m/>
    <n v="1596232"/>
    <n v="120"/>
  </r>
  <r>
    <s v="tt0469263"/>
    <x v="1670"/>
    <x v="7"/>
    <s v="23/02/2007"/>
    <s v="Adventure"/>
    <s v=" Drama"/>
    <s v=" Sci-Fi"/>
    <n v="104"/>
    <s v="USA"/>
    <s v="English"/>
    <s v="Spanish"/>
    <m/>
    <x v="1058"/>
    <s v="Mark Polish, Michael Polish"/>
    <s v="Billy Bob Thornton, Virginia Madsen, Max Thieriot, Jasper Polish, Logan Polish, Bruce Dern, Mark Polish, Jon Gries, Tim Blake Nelson, Sal Lopez, J.K. Simmons, Kiersten Warren, Rick Overton, Richard Edson, Elise Eberle"/>
    <x v="253"/>
    <s v="Billy Bob Thornton, Virginia Madsen"/>
    <s v="A NASA astronaut, forced to retire years earlier so he could save his family farm, has never given up his dream of space travel and looks to build his own rocket, despite the government's threats to stop him."/>
    <s v="A NASA astronaut, forced to retire"/>
    <n v="6.3"/>
    <n v="21873"/>
    <n v="16689201.38888886"/>
    <n v="13000000"/>
    <x v="1311"/>
    <n v="11003643"/>
    <n v="14289665.242951365"/>
    <n v="11130889"/>
    <n v="141"/>
  </r>
  <r>
    <s v="tt0469494"/>
    <x v="1671"/>
    <x v="8"/>
    <s v="15/02/2008"/>
    <s v="Drama"/>
    <m/>
    <m/>
    <n v="158"/>
    <s v="USA"/>
    <s v="English"/>
    <s v="American Sign Language"/>
    <m/>
    <x v="421"/>
    <s v="Paul Thomas Anderson, Upton Sinclair"/>
    <s v="Daniel Day-Lewis, Martin Stringer, Matthew Braden Stringer, Jacob Stringer, Joseph Mussey, Barry Del Sherman, Harrison Taylor, Stockton Taylor, Paul F. Tompkins, Dillon Freasier, Kevin Breznahan, Jim Meskimen, Erica Sullivan, Randall Carver, Coco Leigh"/>
    <x v="826"/>
    <s v="Daniel Day-Lewis, Martin Stringer"/>
    <s v="A story of family, religion, hatred, oil and madness, focusing on a turn-of-the-century prospector in the early days of the business."/>
    <s v="A story of family, religion, hatred,"/>
    <n v="8.1999999999999993"/>
    <n v="502968"/>
    <n v="31205809.724995498"/>
    <n v="25000000"/>
    <x v="1312"/>
    <n v="40222514"/>
    <n v="1.1011931947262188E+16"/>
    <n v="76181545"/>
    <n v="1327"/>
  </r>
  <r>
    <s v="tt0469623"/>
    <x v="1672"/>
    <x v="8"/>
    <d v="2008-12-06T00:00:00"/>
    <s v="Drama"/>
    <m/>
    <m/>
    <n v="118"/>
    <s v="USA, UK, Canada"/>
    <s v="English"/>
    <m/>
    <m/>
    <x v="626"/>
    <s v="Allan Loeb"/>
    <s v="Halle Berry, Benicio Del Toro, David Duchovny, Alexis Llewellyn, Micah Berry, John Carroll Lynch, Alison Lohman, Robin Weigert, Omar Benson Miller, Paula Newsome, Sarah Dubrovsky, Maureen Thomas, Patricia Harras, V.J. Foster, Caroline Field"/>
    <x v="497"/>
    <s v="Halle Berry, Benicio Del Toro"/>
    <s v="A recent widow invites her husband's troubled best friend to live with her and her two children. As he gradually turns his life around, he helps the family cope and confront their loss."/>
    <s v="A recent widow invites her husband's"/>
    <n v="7.2"/>
    <n v="27417"/>
    <n v="19971718.22399712"/>
    <n v="16000000"/>
    <x v="1313"/>
    <n v="3287315"/>
    <n v="1241853462036980.2"/>
    <n v="8591255"/>
    <n v="90"/>
  </r>
  <r>
    <s v="tt0804540"/>
    <x v="1673"/>
    <x v="8"/>
    <s v="14/02/2007"/>
    <s v="Action"/>
    <s v=" Comedy"/>
    <s v=" Crime"/>
    <n v="91"/>
    <s v="France"/>
    <s v="French"/>
    <m/>
    <m/>
    <x v="495"/>
    <s v="Luc Besson"/>
    <s v="Samy Naceri, Fr√©d√©ric Diefenthal, Bernard Farcy, Emma Wiklund, Edouard Montoute, Jean-Christophe Bouvet, Jean-Luc Couchard, Fran√ßois Damiens, Mourade Zeguendi, Driss Spinosa, Mermoz Melchior, Fr√©d√©rique Tirmont, Djibril Ciss√©, Patrick Poivre d'Arvor, Johnson Douyard"/>
    <x v="407"/>
    <s v="Samy Naceri, Fr√©d√©ric Diefenthal"/>
    <s v="Daniel, the driver of a very special taxi in Marseille, gets a famous soccer player to the stadium in time and later helps his clumsy police friend √âmilien catch the dangerous Belgian after he escaped on √âmilien's guard."/>
    <s v="Daniel, the driver of a very special"/>
    <n v="5.6"/>
    <n v="26281"/>
    <m/>
    <m/>
    <x v="4"/>
    <m/>
    <m/>
    <n v="65125001"/>
    <n v="21"/>
  </r>
  <r>
    <s v="tt0805184"/>
    <x v="1674"/>
    <x v="7"/>
    <s v="22/12/2006"/>
    <s v="Comedy"/>
    <s v=" Mystery"/>
    <s v=" Thriller"/>
    <n v="157"/>
    <s v="India"/>
    <s v="Hindi"/>
    <m/>
    <m/>
    <x v="553"/>
    <s v="Neeraj Vora"/>
    <s v="Akshay Kumar, Govinda, Paresh Rawal, Lara Dutta, Jackie Shroff, Rajpal Yadav, Arbaaz Khan, Shakti Kapoor, Manoj Joshi, Asrani, Sharat Saxena, Razak Khan, Amita Nangia, Tanushree Dutta, Miroslav Alipiev"/>
    <x v="630"/>
    <s v="Akshay Kumar, Govinda"/>
    <s v="The members of a drama troupe fall in trouble when they are framed for a murder. Things go worse when they find their actress committing suicide, which is somehow linked with the murder."/>
    <s v="The members of a drama troupe"/>
    <n v="6.4"/>
    <n v="10532"/>
    <m/>
    <m/>
    <x v="4"/>
    <n v="789963"/>
    <m/>
    <n v="14730896"/>
    <n v="29"/>
  </r>
  <r>
    <s v="tt0469641"/>
    <x v="1675"/>
    <x v="7"/>
    <s v="13/10/2006"/>
    <s v="Drama"/>
    <s v=" History"/>
    <s v=" Thriller"/>
    <n v="129"/>
    <s v="USA"/>
    <s v="English"/>
    <m/>
    <m/>
    <x v="653"/>
    <s v="Andrea Berloff, John McLoughlin"/>
    <s v="Nicolas Cage, Maria Bello, Connor Paolo, Anthony Piccininni, Alexa Gerasimovich, Morgan Flynn, Michael Pe√±a, Armando Riesco, Jay Hernandez, Joe Starr, Jon Bernthal, William Jimeno, Nick Damici, Jude Ciccolella, Martin Pfefferkorn"/>
    <x v="130"/>
    <s v="Nicolas Cage, Maria Bello"/>
    <s v="Two Port Authority police officers become trapped under the rubble of the World Trade Center."/>
    <s v="Two Port Authority police officers"/>
    <n v="5.9"/>
    <n v="76697"/>
    <n v="83446006.944444299"/>
    <n v="65000000"/>
    <x v="1314"/>
    <n v="70278893"/>
    <n v="209574258.73798576"/>
    <n v="163247198"/>
    <n v="580"/>
  </r>
  <r>
    <s v="tt0469903"/>
    <x v="1676"/>
    <x v="6"/>
    <d v="2008-10-10T00:00:00"/>
    <s v="Biography"/>
    <s v=" Drama"/>
    <s v=" Sport"/>
    <n v="130"/>
    <s v="USA, Germany"/>
    <s v="English"/>
    <m/>
    <m/>
    <x v="60"/>
    <s v="Charles Leavitt, Robert Gallagher"/>
    <s v="Rob Brown, Dennis Quaid, Darrin Dewitt Henson, Omar Benson Miller, Nelsan Ellis, Charles S. Dutton, Justin Martin, Justin Jones, Nicole Beharie, Aunjanue Ellis, Elizabeth Shivers, Clancy Brown, Danny McCarthy, Regina Hoyles, Chelcie Ross"/>
    <x v="905"/>
    <s v="Rob Brown, Dennis Quaid"/>
    <s v="A drama based on the life of college football hero Ernie Davis, the first African-American to win the Heisman Trophy."/>
    <s v="A drama based on the life of college"/>
    <n v="7.3"/>
    <n v="19533"/>
    <n v="48083120.067997195"/>
    <n v="40000000"/>
    <x v="1315"/>
    <n v="9793406"/>
    <n v="11790130.098345123"/>
    <n v="9808124"/>
    <n v="51"/>
  </r>
  <r>
    <s v="tt0470705"/>
    <x v="1677"/>
    <x v="7"/>
    <s v="25/05/2007"/>
    <s v="Drama"/>
    <s v=" Horror"/>
    <s v=" Thriller"/>
    <n v="102"/>
    <s v="USA, Germany"/>
    <s v="English"/>
    <m/>
    <m/>
    <x v="62"/>
    <s v="Tracy Letts, Tracy Letts"/>
    <s v="Ashley Judd, Michael Shannon, Harry Connick Jr., Lynn Collins, Br√≠an F. O'Byrne, Neil Bergeron, Bob Neill"/>
    <x v="260"/>
    <s v="Ashley Judd, Michael Shannon"/>
    <s v="An unhinged war veteran holes up with a lonely woman in a spooky Oklahoma motel room. The line between reality and delusion is blurred as they discover a bug infestation."/>
    <s v="An unhinged war veteran holes"/>
    <n v="6.1"/>
    <n v="32485"/>
    <n v="5135138.8888888806"/>
    <n v="4000000"/>
    <x v="1316"/>
    <n v="7025810"/>
    <n v="10393082.056736093"/>
    <n v="8095658"/>
    <n v="346"/>
  </r>
  <r>
    <s v="tt0470752"/>
    <x v="1678"/>
    <x v="15"/>
    <s v="30/07/2015"/>
    <s v="Drama"/>
    <s v=" Sci-Fi"/>
    <s v=" Thriller"/>
    <n v="108"/>
    <s v="UK"/>
    <s v="English"/>
    <m/>
    <m/>
    <x v="1059"/>
    <s v="Alex Garland"/>
    <s v="Domhnall Gleeson, Alicia Vikander, Oscar Isaac, Sonoya Mizuno, Corey Johnson, Claire Selby, Symara A. Templeman, Gana Bayarsaikhan, Tiffany Pisani, Elina Alminas"/>
    <x v="906"/>
    <s v="Domhnall Gleeson, Alicia Vikander"/>
    <s v="A young programmer is selected to participate in a ground-breaking experiment in synthetic intelligence by evaluating the human qualities of a highly advanced humanoid A.I."/>
    <s v="A young programmer is selected"/>
    <n v="7.7"/>
    <n v="462655"/>
    <n v="16398709.9553934"/>
    <n v="15000000"/>
    <x v="1317"/>
    <n v="25442958"/>
    <n v="40307388.427421384"/>
    <n v="36869414"/>
    <n v="899"/>
  </r>
  <r>
    <s v="tt0806088"/>
    <x v="1679"/>
    <x v="8"/>
    <s v="24/08/2007"/>
    <s v="Comedy"/>
    <s v=" Drama"/>
    <m/>
    <n v="144"/>
    <s v="India"/>
    <s v="Hindi"/>
    <m/>
    <m/>
    <x v="1060"/>
    <s v="Sajid Khan, Sajid Khan"/>
    <s v="Akshay Kumar, Fardeen Khan, Riteish Deshmukh, Vidya Balan, Juanna Sanghvi, Boman Irani, Ricky Sandhu, Shah Rukh Khan, Anupam Kher, Anupam Sharma, Chirag Vohra, Malaika Arora, Celina Jaitly, Minissha Lamba, Amrita Rao"/>
    <x v="630"/>
    <s v="Akshay Kumar, Fardeen Khan"/>
    <s v="Three bachelors who are compulsive womanizers find their lives turned upside down when a baby is left at their doorstep. The trio suspect each other of being the father."/>
    <s v="Three bachelors who are compulsive"/>
    <n v="6"/>
    <n v="12953"/>
    <m/>
    <m/>
    <x v="4"/>
    <n v="1443521"/>
    <m/>
    <n v="13921302"/>
    <n v="34"/>
  </r>
  <r>
    <s v="tt0806147"/>
    <x v="1680"/>
    <x v="6"/>
    <s v="29/07/2009"/>
    <s v="Comedy"/>
    <m/>
    <m/>
    <n v="86"/>
    <s v="USA"/>
    <s v="English"/>
    <m/>
    <m/>
    <x v="1061"/>
    <s v="Adam Jay Epstein, Andrew Jacobson"/>
    <s v="Patrick J. Adams, Denise Boutte, Brian Burt, Michael Cera, Rich Ceraulo Ko, Vanessa Chester, Dennis Cockrum, Byron Cotton, Nicholas D'Agosto, Shasa Dabner, Christina DeRosa, James Eckhouse, Danny Ehrhardt, Jane Silvia, John Farley"/>
    <x v="907"/>
    <s v="Patrick J. Adams, Denise Boutte"/>
    <s v="A sketch comedy movie about the joys and embarrassments of teen sex. But mostly the embarrassments."/>
    <s v="A sketch comedy movie about the"/>
    <n v="3.7"/>
    <n v="10593"/>
    <m/>
    <m/>
    <x v="4"/>
    <m/>
    <m/>
    <n v="54822"/>
    <n v="40"/>
  </r>
  <r>
    <s v="tt0806203"/>
    <x v="1681"/>
    <x v="10"/>
    <d v="2009-02-09T00:00:00"/>
    <s v="Adventure"/>
    <s v=" Drama"/>
    <s v=" Sci-Fi"/>
    <n v="85"/>
    <s v="USA"/>
    <s v="English"/>
    <m/>
    <m/>
    <x v="1062"/>
    <s v="√Älex Pastor, David Pastor"/>
    <s v="Lou Taylor Pucci, Chris Pine, Piper Perabo, Emily VanCamp, Christopher Meloni, Kiernan Shipka, Ron McClary, Mark Moses, Josh Berry, Tim D. Janis, Dale Malley, Dylan Kenin, LeAnne Lynch, Jan Cunningham, Mary Peterson"/>
    <x v="908"/>
    <s v="Lou Taylor Pucci, Chris Pine"/>
    <s v="As a lethal virus spreads globally, four friends seek a reputed plague-free haven. But while avoiding the infected, the travelers turn on one another."/>
    <s v="As a lethal virus spreads globally,"/>
    <n v="6"/>
    <n v="42931"/>
    <m/>
    <m/>
    <x v="4"/>
    <n v="104352"/>
    <m/>
    <n v="5805279"/>
    <n v="157"/>
  </r>
  <r>
    <s v="tt0470765"/>
    <x v="1682"/>
    <x v="7"/>
    <s v="22/11/2006"/>
    <s v="Comedy"/>
    <m/>
    <m/>
    <n v="86"/>
    <s v="USA"/>
    <s v="English"/>
    <s v="French"/>
    <m/>
    <x v="227"/>
    <s v="Christopher Guest, Eugene Levy"/>
    <s v="Catherine O'Hara, Stephen Rannazzisi, Ed Begley Jr., Eugene Levy, Harry Shearer, Christopher Moynihan, Christopher Guest, John Michael Higgins, Carrie Aizley, Stephanie Courtney, Suzy Nakamura, Jim Piddock, Jane Morris, Jennifer Coolidge, Jordan Black"/>
    <x v="909"/>
    <s v="Catherine O'Hara, Stephen Rannazzisi"/>
    <s v="Three actors learn that their respective performances in the film &quot;Home for Purim,&quot; a drama set in the mid-1940s American South, are generating award-season buzz."/>
    <s v="Three actors learn that their"/>
    <n v="6.3"/>
    <n v="13745"/>
    <n v="15405416.66666664"/>
    <n v="12000000"/>
    <x v="1318"/>
    <n v="5549923"/>
    <n v="7607242.2500347095"/>
    <n v="5925637"/>
    <n v="158"/>
  </r>
  <r>
    <s v="tt0471042"/>
    <x v="1683"/>
    <x v="17"/>
    <s v="25/11/2011"/>
    <s v="Action"/>
    <s v=" Comedy"/>
    <s v=" Crime"/>
    <n v="104"/>
    <s v="USA"/>
    <s v="English"/>
    <s v="Spanish"/>
    <s v="Chinese"/>
    <x v="229"/>
    <s v="Adam Cooper, Bill Collage"/>
    <s v="Ben Stiller, Eddie Murphy, Casey Affleck, Alan Alda, Matthew Broderick, Stephen McKinley Henderson, Judd Hirsch, T√©a Leoni, Michael Pe√±a, Gabourey Sidibe, Nina Arianda, Marcia Jean Kurtz, Juan Carlos Hern√°ndez, Harry O'Reilly, Peter Van Wagner"/>
    <x v="91"/>
    <s v="Ben Stiller, Eddie Murphy"/>
    <s v="When a group of hard-working guys find out they've fallen victim to their wealthy employer's Ponzi scheme, they conspire to rob his high-rise residence."/>
    <s v="When a group of hard-working guys"/>
    <n v="6.2"/>
    <n v="131289"/>
    <n v="86293728.521954998"/>
    <n v="75000000"/>
    <x v="1319"/>
    <n v="78046570"/>
    <n v="175959382.18473929"/>
    <n v="152930623"/>
    <n v="217"/>
  </r>
  <r>
    <s v="tt0808185"/>
    <x v="1684"/>
    <x v="7"/>
    <s v="26/05/2006"/>
    <s v="Comedy"/>
    <s v=" Drama"/>
    <s v=" Fantasy"/>
    <n v="95"/>
    <s v="Norway, Iceland"/>
    <s v="Norwegian"/>
    <m/>
    <m/>
    <x v="1063"/>
    <s v="Per Schreiner"/>
    <s v="Trond Fausa, Petronella Barker, Per Schaanning, Birgitte Larsen, Johannes Joner, Ellen Horn, Anders T. Andersen, Sigve B√∏e, Hanne Lindb√¶k, Ivar Lykke, Aldun G. Magnaes, Mette K. Haugen, Hanne Dieserud, Gard Petersen, Benny Glaerum"/>
    <x v="910"/>
    <s v="Trond Fausa, Petronella Barker"/>
    <s v="In a strange city where every person seems content beyond reason a new man arrives in town and stirs up trouble by asking too many questions."/>
    <s v="In a strange city where every"/>
    <n v="7.3"/>
    <n v="16188"/>
    <m/>
    <s v="NOK 14000000"/>
    <x v="4"/>
    <m/>
    <m/>
    <n v="379331"/>
    <n v="66"/>
  </r>
  <r>
    <s v="tt0808240"/>
    <x v="1685"/>
    <x v="7"/>
    <s v="15/12/2006"/>
    <s v="Action"/>
    <s v=" Comedy"/>
    <s v=" Sci-Fi"/>
    <n v="110"/>
    <s v="Turkey"/>
    <s v="Turkish"/>
    <m/>
    <m/>
    <x v="1064"/>
    <s v="Murat Boyacioglu"/>
    <s v="C√ºneyt Arkin, Mira√ß Bayramoglu, Haldun Boysan, Berda Ceyhan, Veysel Diker, Fatih Dogan, Mehmet Ali Erbil, Zafer Ergin, Ali Erkazan, Aysen Gruda, Egemen Gunes, Bayazit G√ºlercan, Burak Hakki, Serah Henesey, Ismail Incekara"/>
    <x v="911"/>
    <s v="C√ºneyt Arkin, Mira√ß Bayramoglu"/>
    <s v="A family of Turks try to adapt to life in a new solar system."/>
    <s v="A family of Turks try to adapt"/>
    <n v="1.6"/>
    <n v="15552"/>
    <m/>
    <n v="5000000"/>
    <x v="4"/>
    <m/>
    <m/>
    <n v="2381856"/>
    <n v="20"/>
  </r>
  <r>
    <s v="tt0808244"/>
    <x v="1686"/>
    <x v="6"/>
    <d v="2009-09-01T00:00:00"/>
    <s v="Comedy"/>
    <s v=" Romance"/>
    <m/>
    <n v="97"/>
    <s v="UK, Canada"/>
    <s v="English"/>
    <s v="French"/>
    <m/>
    <x v="1065"/>
    <s v="Stephan Elliott, Sheridan Jobbins"/>
    <s v="Jessica Biel, Ben Barnes, Kristin Scott Thomas, Colin Firth, Kimberley Nixon, Katherine Parkinson, Kris Marshall, Christian Brassington, Charlotte Riley, Jim McManus, Pip Torrens, Jeremy Hooton, Joanna Bacon, Maggie Hickey, Georgie Glen"/>
    <x v="482"/>
    <s v="Jessica Biel, Ben Barnes"/>
    <s v="A young Englishman marries a glamorous American. When he brings her home to meet the parents, she arrives like a blast from the future - blowing their entrenched British stuffiness out the window."/>
    <s v="A young Englishman marries a glamorous"/>
    <n v="6.7"/>
    <n v="19835"/>
    <m/>
    <m/>
    <x v="4"/>
    <n v="2656784"/>
    <m/>
    <n v="18463793"/>
    <n v="84"/>
  </r>
  <r>
    <s v="tt0808276"/>
    <x v="1687"/>
    <x v="7"/>
    <s v="13/10/2006"/>
    <s v="Horror"/>
    <s v=" Thriller"/>
    <m/>
    <n v="97"/>
    <s v="Norway"/>
    <s v="Norwegian"/>
    <m/>
    <m/>
    <x v="1066"/>
    <s v="Thomas Moldestad, Martin Sundland"/>
    <s v="Ingrid Bols√∏ Berdal, Rolf Kristian Larsen, Tomas Alf Larsen, Endre Martin Midtstigen, Viktoria Winge, Rune Melby, Erik Skjeggedal, Tonie Lunde, Hallvard Holmen"/>
    <x v="912"/>
    <s v="Ingrid Bols√∏ Berdal"/>
    <s v="5 young Norwegians head up to the mountains to snowboard. One breaks his leg and it's getting dark soon, so they spend the night in a big, abandoned hotel, closed 30 years ago. They are not alone."/>
    <s v="5 young Norwegians head up to"/>
    <n v="6.3"/>
    <n v="16869"/>
    <m/>
    <m/>
    <x v="4"/>
    <m/>
    <m/>
    <n v="3885577"/>
    <n v="68"/>
  </r>
  <r>
    <s v="tt0472033"/>
    <x v="1688"/>
    <x v="10"/>
    <d v="2009-09-09T00:00:00"/>
    <s v="Animation"/>
    <s v=" Action"/>
    <s v=" Adventure"/>
    <n v="79"/>
    <s v="USA"/>
    <s v="English"/>
    <m/>
    <m/>
    <x v="1067"/>
    <s v="Pamela Pettler, Shane Acker"/>
    <s v="Christopher Plummer, Martin Landau, John C. Reilly, Crispin Glover, Jennifer Connelly, Fred Tatasciore, Elijah Wood, Alan Oppenheimer, Tom Kane, Helen Wilson"/>
    <x v="913"/>
    <s v="Christopher Plummer"/>
    <s v="A rag doll that awakens in a postapocalyptic future holds the key to humanity's salvation."/>
    <s v="A rag doll that awakens in a postapocalyptic"/>
    <n v="7.1"/>
    <n v="131029"/>
    <n v="36191099.903513096"/>
    <n v="30000000"/>
    <x v="1320"/>
    <n v="31749894"/>
    <n v="58422162.20555421"/>
    <n v="48428063"/>
    <n v="271"/>
  </r>
  <r>
    <s v="tt0808331"/>
    <x v="1689"/>
    <x v="8"/>
    <d v="2008-11-07T00:00:00"/>
    <s v="Drama"/>
    <s v=" Horror"/>
    <s v=" Thriller"/>
    <n v="106"/>
    <s v="USA"/>
    <s v="English"/>
    <m/>
    <m/>
    <x v="1068"/>
    <s v="David Gilbert, George Ratliff"/>
    <s v="Sam Rockwell, Vera Farmiga, Celia Weston, Dallas Roberts, Michael McKean, Jacob Kogan, Nancy Giles, Linda Larkin, Alex Draper, Stephanie Roth Haberle, Ezra Barnes, Jodie Markell, Rufus Collins, Haviland Morris, Tom Bloom"/>
    <x v="914"/>
    <s v="Sam Rockwell, Vera Farmiga"/>
    <s v="The arrival of a newborn girl causes the gradual disintegration of the Cairn family; particularly for 9-year-old Joshua (Kogan), an eccentric boy whose proper upbringing and refined tastes both take a sinister turn."/>
    <s v="The arrival of a newborn girl"/>
    <n v="5.9"/>
    <n v="11739"/>
    <m/>
    <m/>
    <x v="4"/>
    <n v="482355"/>
    <m/>
    <n v="719968"/>
    <n v="99"/>
  </r>
  <r>
    <s v="tt0472043"/>
    <x v="1690"/>
    <x v="7"/>
    <d v="2007-05-01T00:00:00"/>
    <s v="Action"/>
    <s v=" Adventure"/>
    <s v=" Drama"/>
    <n v="139"/>
    <s v="USA, Mexico, UK"/>
    <s v="Maya"/>
    <m/>
    <m/>
    <x v="618"/>
    <s v="Mel Gibson, Farhad Safinia"/>
    <s v="Rudy Youngblood, Dalia Hern√°ndez, Jonathan Brewer, Morris Birdyellowhead, Carlos Emilio B√°ez, Amilcar Ram√≠rez, Israel Contreras, Israel R√≠os, Mar√≠a Isabel D√≠az Lago, Espiridion Acosta Cache, Mayra Serbulo, Iazua Larios, Lorena Heranandez, Itandehui Gutierrez, Sayuri Gutierrez"/>
    <x v="915"/>
    <s v="Rudy Youngblood, Dalia Hern√°ndez"/>
    <s v="As the Mayan kingdom faces its decline, a young man is taken on a perilous journey to a world ruled by fear and oppression."/>
    <s v="As the Mayan kingdom faces its"/>
    <n v="7.8"/>
    <n v="286225"/>
    <n v="51351388.888888806"/>
    <n v="40000000"/>
    <x v="1321"/>
    <n v="50866635"/>
    <n v="154918445.20385391"/>
    <n v="120673227"/>
    <n v="1164"/>
  </r>
  <r>
    <s v="tt0472062"/>
    <x v="1691"/>
    <x v="8"/>
    <d v="2008-08-02T00:00:00"/>
    <s v="Biography"/>
    <s v=" Comedy"/>
    <s v=" Drama"/>
    <n v="102"/>
    <s v="USA, Germany"/>
    <s v="English"/>
    <s v="Dari"/>
    <s v="Russian"/>
    <x v="761"/>
    <s v="Aaron Sorkin, George Crile"/>
    <s v="Tom Hanks, Amy Adams, Julia Roberts, Philip Seymour Hoffman, Terry Bozeman, Brian Markinson, Jud Tylor, Hilary Angelo, Cyia Batten, Kirby Mitchell, Ed Regine, Daniel Eric Gold, Emily Blunt, Peter Gerety, Wynn Everett"/>
    <x v="523"/>
    <s v="Tom Hanks, Amy Adams"/>
    <s v="A drama based on a Texas congressman Charlie Wilson's covert dealings in Afghanistan, where his efforts to assist rebels in their war with the Soviets have some unforeseen and long-reaching effects."/>
    <s v="A drama based on a Texas congressman"/>
    <n v="7"/>
    <n v="108507"/>
    <n v="93617429.174986497"/>
    <n v="75000000"/>
    <x v="1322"/>
    <n v="66661095"/>
    <n v="1.7271158994955754E+16"/>
    <n v="119483446"/>
    <n v="316"/>
  </r>
  <r>
    <s v="tt0472160"/>
    <x v="1692"/>
    <x v="7"/>
    <d v="2008-01-02T00:00:00"/>
    <s v="Comedy"/>
    <s v=" Fantasy"/>
    <s v=" Romance"/>
    <n v="104"/>
    <s v="UK, USA"/>
    <s v="English"/>
    <m/>
    <m/>
    <x v="1069"/>
    <s v="Leslie Caveny"/>
    <s v="Richard E. Grant, Catherine O'Hara, Nick Prideaux, Michael Feast, Christina Ricci, Ronni Ancona, Simon Woods, Paul Herbert, Simon Chandler, Peter Dinklage, Andi-Marie Townsend, John Voce, Burn Gorman, Andrew Bailey, James McAvoy"/>
    <x v="916"/>
    <s v="Richard E. Grant, Catherine O'Hara"/>
    <s v="A modern romantic tale about a young aristocratic heiress born under a curse that can only be broken when she finds true love with &quot;one who will accept her as one of their own.&quot;"/>
    <s v="A modern romantic tale about a"/>
    <n v="6.7"/>
    <n v="59385"/>
    <n v="19256770.833333302"/>
    <n v="15000000"/>
    <x v="1323"/>
    <n v="10011996"/>
    <n v="27160096.205208287"/>
    <n v="21156270"/>
    <n v="119"/>
  </r>
  <r>
    <s v="tt0472181"/>
    <x v="1693"/>
    <x v="17"/>
    <s v="16/09/2011"/>
    <s v="Animation"/>
    <s v=" Adventure"/>
    <s v=" Comedy"/>
    <n v="103"/>
    <s v="USA, Belgium, Canada"/>
    <s v="English"/>
    <m/>
    <m/>
    <x v="191"/>
    <s v="J. David Stem, David N. Weiss"/>
    <s v="Hank Azaria, Neil Patrick Harris, Jayma Mays, Sof√≠a Vergara, Tim Gunn, Madison McKinley, Meg Phillips, Julie Chang, Roger Clark, Mark Doherty, Minglie Chen, Sean Kenin, Victor Pagan, Mahadeo Shivraj, Adria Baratta"/>
    <x v="917"/>
    <s v="Hank Azaria, Neil Patrick Harris"/>
    <s v="When the evil wizard Gargamel chases the tiny blue Smurfs out of their village, they tumble from their magical world into New York City."/>
    <s v="When the evil wizard Gargamel"/>
    <n v="5.4"/>
    <n v="82080"/>
    <n v="126564135.165534"/>
    <n v="110000000"/>
    <x v="1324"/>
    <n v="142614158"/>
    <n v="648640413.77863896"/>
    <n v="563749323"/>
    <n v="170"/>
  </r>
  <r>
    <s v="tt0808506"/>
    <x v="1694"/>
    <x v="7"/>
    <s v="15/07/2006"/>
    <s v="Animation"/>
    <s v=" Adventure"/>
    <s v=" Comedy"/>
    <n v="98"/>
    <s v="Japan"/>
    <s v="Japanese"/>
    <m/>
    <m/>
    <x v="1070"/>
    <s v="Yasutaka Tsutsui, Satoko Okudera"/>
    <s v="Riisa Naka, Takuya Ishida, Mitsutaka Itakura, Ayami Kakiuchi, Mitsuki Tanimura, Yuki Sekido, Utawaka Katsura, Midori Ando, Fumihiko Tachiki, Keiko Yamamoto, Shiori Yokohari, Sonoka Matsuoka, Takayuki Handa, Maho Kurashima, Taeko Hase"/>
    <x v="918"/>
    <s v="Riisa Naka, Takuya Ishida"/>
    <s v="A high-school girl named Makoto acquires the power to travel back in time, and decides to use it for her own personal benefits. Little does she know that she is affecting the lives of others just as much as she is her own."/>
    <s v="A high-school girl named Makoto"/>
    <n v="7.7"/>
    <n v="58623"/>
    <m/>
    <m/>
    <x v="4"/>
    <m/>
    <m/>
    <n v="544006"/>
    <n v="94"/>
  </r>
  <r>
    <s v="tt0472198"/>
    <x v="1695"/>
    <x v="10"/>
    <s v="17/07/2009"/>
    <s v="Biography"/>
    <s v=" Crime"/>
    <s v=" Drama"/>
    <n v="122"/>
    <s v="USA"/>
    <s v="English"/>
    <m/>
    <m/>
    <x v="177"/>
    <s v="Reggie Rock Bythewood, Cheo Hodari Coker"/>
    <s v="Jamal Woolard, Momo Dione, Derek Luke, Dennis L.A. White, Marc John Jefferies, Menyone DeVeaux, Christopher Jordan Wallace, Ricky Smith, Amanda Christopher, Angela Bassett, Jasper Briggs, Cyrus Farmer, David Costabile, Julia Pace Mitchell, Red Caf√©"/>
    <x v="919"/>
    <s v="Jamal Woolard, Momo Dione"/>
    <s v="A group of astronauts gain superpowers after a cosmic radiation exposure and must use them to oppose the plans of their enemy, Doctor Victor Von Doom."/>
    <s v="A group of astronauts gain superpowers"/>
    <n v="6.7"/>
    <n v="40309"/>
    <n v="24127399.935675401"/>
    <n v="20000000"/>
    <x v="1325"/>
    <n v="36843682"/>
    <n v="53587156.720924526"/>
    <n v="44420167"/>
    <n v="105"/>
  </r>
  <r>
    <s v="tt0809504"/>
    <x v="1696"/>
    <x v="6"/>
    <s v="19/11/2010"/>
    <s v="Comedy"/>
    <s v=" Romance"/>
    <m/>
    <n v="90"/>
    <s v="USA, Ireland"/>
    <s v="English"/>
    <s v="Hindi"/>
    <s v="German"/>
    <x v="1071"/>
    <s v="Mimi Hare, Clare Naylor"/>
    <s v="Uma Thurman, Jeffrey Dean Morgan, Colin Firth, Sam Shepard, Lindsay Sloane, Justina Machado, Ajay Naidu, Jeffrey Tedmori, Nick Sandow, Michael Mosley, Brooke Adams, Lindsey Kraft, Sarita Choudhury, Yolande Bavan, Isabella Rossellini"/>
    <x v="327"/>
    <s v="Uma Thurman, Jeffrey Dean Morgan"/>
    <s v="When talk radio host Emma Lloyd advises one of her listeners to break up with her boyfriend, the jilted ex sets about getting his revenge."/>
    <s v="When talk radio host Emma Lloyd"/>
    <n v="5.6"/>
    <n v="22944"/>
    <m/>
    <m/>
    <x v="4"/>
    <m/>
    <m/>
    <n v="22707064"/>
    <n v="76"/>
  </r>
  <r>
    <s v="tt0472399"/>
    <x v="1697"/>
    <x v="17"/>
    <s v="24/08/2011"/>
    <s v="Action"/>
    <s v=" Thriller"/>
    <m/>
    <n v="93"/>
    <s v="USA"/>
    <s v="English"/>
    <m/>
    <m/>
    <x v="44"/>
    <s v="Richard Wenk, Lewis John Carlino"/>
    <s v="Jason Statham, Ben Foster, Tony Goldwyn, Donald Sutherland, Jeff Chase, Mini Anden, James Logan, Eddie J. Fernandez, Joshua Bridgewater, John McConnell, Christa Campbell, Joel Davis, Mark Nutter, Ardy Brent Carlson, Lara Grice"/>
    <x v="160"/>
    <s v="Jason Statham, Ben Foster"/>
    <s v="An elite hitman teaches his trade to an apprentice who has a connection to one of his previous victims."/>
    <s v="An elite hitman teaches his trade"/>
    <n v="6.6"/>
    <n v="148447"/>
    <n v="46023321.878376"/>
    <n v="40000000"/>
    <x v="1326"/>
    <n v="29121498"/>
    <n v="87593994.369242489"/>
    <n v="76130093"/>
    <n v="211"/>
  </r>
  <r>
    <s v="tt0473075"/>
    <x v="1698"/>
    <x v="14"/>
    <s v="19/05/2010"/>
    <s v="Action"/>
    <s v=" Adventure"/>
    <s v=" Fantasy"/>
    <n v="116"/>
    <s v="USA"/>
    <s v="English"/>
    <m/>
    <m/>
    <x v="513"/>
    <s v="Boaz Yakin, Doug Miro"/>
    <s v="Jake Gyllenhaal, Gemma Arterton, Ben Kingsley, Alfred Molina, Steve Toussaint, Toby Kebbell, Richard Coyle, Ronald Pickup, Reece Ritchie, G√≠sli √ñrn Gar√∞arsson, Claudio Pacifico, Thomas DuPont, Dave Pope, Domonkos Pardanyi, Massimiliano Ubaldi"/>
    <x v="100"/>
    <s v="Jake Gyllenhaal, Gemma Arterton"/>
    <s v="A young fugitive prince and princess must stop a villain who unknowingly threatens to destroy the world with a special dagger that enables the magic sand inside to reverse time."/>
    <s v="A young fugitive prince and princess"/>
    <n v="6.6"/>
    <n v="267921"/>
    <n v="237380305.976446"/>
    <n v="200000000"/>
    <x v="1327"/>
    <n v="90759676"/>
    <n v="399232935.44427049"/>
    <n v="336365676"/>
    <n v="477"/>
  </r>
  <r>
    <s v="tt0810823"/>
    <x v="1699"/>
    <x v="8"/>
    <s v="18/07/2008"/>
    <s v="Horror"/>
    <s v=" Thriller"/>
    <m/>
    <n v="87"/>
    <s v="UK, USA"/>
    <s v="English"/>
    <m/>
    <m/>
    <x v="1072"/>
    <s v="Brendan Hood"/>
    <s v="Mike Vogel, Jaime Murray, Christina Cole, Michael Feast, Charlie Anson, Michael Dixon, George Dillon, Marnix Van Den Broeke, Andrew Buchan, Bill Nash, Anthony Warren, Jason Steadman, Jason Durran, Jeff Peterson, Tom Bodell"/>
    <x v="534"/>
    <s v="Mike Vogel, Jaime Murray"/>
    <s v="Deaths tells the story of an all-American guy who is murdered each day by horrifying pursuers, only to wake up in slightly different lives to experience the terror of being murdered again."/>
    <s v="Deaths tells the story of an all-American"/>
    <n v="5.6"/>
    <n v="12517"/>
    <m/>
    <m/>
    <x v="4"/>
    <n v="97182"/>
    <m/>
    <n v="1506562"/>
    <n v="89"/>
  </r>
  <r>
    <s v="tt0810827"/>
    <x v="1700"/>
    <x v="7"/>
    <d v="2006-03-11T00:00:00"/>
    <s v="Adventure"/>
    <s v=" Crime"/>
    <s v=" Drama"/>
    <n v="141"/>
    <s v="Japan, USA"/>
    <s v="Japanese"/>
    <m/>
    <m/>
    <x v="1003"/>
    <s v="Tsugumi √îba, Takeshi Obata"/>
    <s v="Tatsuya Fujiwara, Takeshi Kaga, Shid√¥ Nakamura, Erika Toda, Shigeki Hosokawa, Shunji Fujimura, Ken'ichi Matsuyama, Shin Shimizu, Sota Aoyama, Magy, P√Æt√¢, Alexa Devine, Michiko Godai, Hanako, Itsuji Itao"/>
    <x v="99"/>
    <s v="Tatsuya Fujiwara, Takeshi Kaga"/>
    <s v="Picking up where the first one leaves off, Light joins the task force searching for Kira in an effort to avert suspicion from himself---and get rid of L."/>
    <s v="Picking up where the first one"/>
    <n v="7.2"/>
    <n v="15369"/>
    <m/>
    <n v="20000000"/>
    <x v="4"/>
    <m/>
    <m/>
    <n v="47919757"/>
    <n v="50"/>
  </r>
  <r>
    <s v="tt0473308"/>
    <x v="1701"/>
    <x v="8"/>
    <d v="2007-12-10T00:00:00"/>
    <s v="Comedy"/>
    <s v=" Drama"/>
    <s v=" Romance"/>
    <n v="108"/>
    <s v="USA"/>
    <s v="English"/>
    <m/>
    <m/>
    <x v="1073"/>
    <s v="Adrienne Shelly"/>
    <s v="Keri Russell, Nathan Fillion, Cheryl Hines, Jeremy Sisto, Andy Griffith, Adrienne Shelly, Eddie Jemison, Lew Temple, Darby Stanchfield, Heidi Sulzman, Lauri Johnson, Sarah Hunley, Cindy Drummond, Nathan Dean, Caroline Fogarty"/>
    <x v="920"/>
    <s v="Keri Russell, Nathan Fillion"/>
    <s v="Jenna is a pregnant, unhappily married waitress in the deep south. She meets a newcomer to her town and falls into an unlikely relationship as a last attempt at happiness."/>
    <s v="Jenna is a pregnant, unhappily"/>
    <n v="7"/>
    <n v="43179"/>
    <n v="1872348.5834997299"/>
    <n v="1500000"/>
    <x v="1328"/>
    <n v="19074800"/>
    <n v="3214836241757911"/>
    <n v="22240529"/>
    <n v="216"/>
  </r>
  <r>
    <s v="tt0473360"/>
    <x v="1702"/>
    <x v="8"/>
    <s v="22/06/2007"/>
    <s v="Adventure"/>
    <s v=" Drama"/>
    <s v=" Sport"/>
    <n v="115"/>
    <s v="UK, Spain, Germany"/>
    <s v="English"/>
    <s v="Spanish"/>
    <m/>
    <x v="817"/>
    <s v="Mike Jefferies, Adrian Butchart"/>
    <s v="Kuno Becker, Stephen Dillane, Leonor Varela, Elizabeth Pe√±a, Carmelo G√≥mez, Miriam Colon, Frances Barber, William Beck, Kieran O'Brien, Marcus Shultz, Sean Pertwee, Rutger Hauer, Alessandro Nivola, Iker Casillas, Iv√°n Helguera"/>
    <x v="921"/>
    <s v="Kuno Becker, Stephen Dillane"/>
    <s v="When Newcastle United soccer star Santiago Mu√±ez (Kuno Becker) is offered a spot with Real Madrid, he accepts, but the move - accompanied by big money and fame - tests his ties and loyalties to family, friends, and business acquaintances."/>
    <s v="When Newcastle United soccer star"/>
    <n v="5.9"/>
    <n v="31069"/>
    <n v="12482323.889998199"/>
    <n v="10000000"/>
    <x v="1329"/>
    <n v="225067"/>
    <n v="1136860621974549.2"/>
    <n v="7864905"/>
    <n v="56"/>
  </r>
  <r>
    <s v="tt0810988"/>
    <x v="1703"/>
    <x v="8"/>
    <s v="30/11/2007"/>
    <s v="Drama"/>
    <s v=" Fantasy"/>
    <s v=" Mystery"/>
    <n v="100"/>
    <s v="USA"/>
    <s v="English"/>
    <s v="American Sign Language"/>
    <s v="Spanish"/>
    <x v="1074"/>
    <s v="John August"/>
    <s v="Ryan Reynolds, Melissa McCarthy, Hope Davis, Elle Fanning, David Denman, Octavia Spencer, Ben Falcone, Dahlia Salem, John Gatins, Andy Fielder, Jodi Sellards, Greg Baine, Martin Yu, Gregg Naaman, Lorene Scafaria"/>
    <x v="381"/>
    <s v="Ryan Reynolds, Melissa McCarthy"/>
    <s v="A troubled actor, a television show runner, and an acclaimed videogame designer find their lives intertwining in mysterious and unsettling ways."/>
    <s v="A troubled actor, a television"/>
    <n v="6.3"/>
    <n v="32466"/>
    <m/>
    <m/>
    <x v="4"/>
    <n v="63165"/>
    <m/>
    <n v="130880"/>
    <n v="154"/>
  </r>
  <r>
    <s v="tt0473444"/>
    <x v="1704"/>
    <x v="7"/>
    <s v="25/05/2007"/>
    <s v="Action"/>
    <s v=" Drama"/>
    <s v=" History"/>
    <n v="114"/>
    <s v="China, Hong Kong"/>
    <s v="Mandarin"/>
    <m/>
    <m/>
    <x v="508"/>
    <s v="Zhihong Bian, Yu Cao"/>
    <s v="Yun-Fat Chow, Li Gong, Jay Chou, Ye Liu, Dahong Ni, Junjie Qin, Man Li, Jin Chen, Aaron C. Shang, Liam O'Brien, Yuri Lowenthal, Siran Ge, Lisen Ai, Xiaoyi Chen, Xinhua Chen"/>
    <x v="137"/>
    <s v="Yun-Fat Chow, Li Gong"/>
    <s v="During China's Tang dynasty the emperor has taken the princess of a neighboring province as wife. She has borne him two sons and raised his eldest. Now his control over his dominion is complete, including the royal family itself."/>
    <s v="During China's Tang dynasty the"/>
    <n v="7"/>
    <n v="41703"/>
    <n v="57770312.499999903"/>
    <n v="45000000"/>
    <x v="1330"/>
    <n v="6566773"/>
    <n v="100865652.31322899"/>
    <n v="78568977"/>
    <n v="233"/>
  </r>
  <r>
    <s v="tt0475276"/>
    <x v="1705"/>
    <x v="7"/>
    <d v="2006-06-07T00:00:00"/>
    <s v="Action"/>
    <s v=" Drama"/>
    <s v=" History"/>
    <n v="111"/>
    <s v="USA, UK, France"/>
    <s v="English"/>
    <s v="Arabic"/>
    <s v="German"/>
    <x v="739"/>
    <s v="Paul Greengrass"/>
    <s v="J.J. Johnson, Gary Commock, Polly Adams, Opal Alladin, Starla Benford, Trish Gates, Nancy McDoniel, David Alan Basche, Richard Bekins, Susan Blommaert, Ray Charleson, Christian Clemenson, Liza Col√≥n-Zayas, Lorna Dallas, Denny Dillon"/>
    <x v="922"/>
    <s v="J.J. Johnson, Gary Commock"/>
    <s v="A real-time account of the events on United Flight 93, one of the planes hijacked on September 11th, 2001 that crashed near Shanksville, Pennsylvania when passengers foiled the terrorist plot."/>
    <s v="A real-time account of the events"/>
    <n v="7.5"/>
    <n v="97070"/>
    <n v="19256770.833333302"/>
    <n v="15000000"/>
    <x v="1331"/>
    <n v="31483450"/>
    <n v="98467134.208576217"/>
    <n v="76700659"/>
    <n v="861"/>
  </r>
  <r>
    <s v="tt0475290"/>
    <x v="1706"/>
    <x v="9"/>
    <d v="2016-10-03T00:00:00"/>
    <s v="Comedy"/>
    <s v=" Drama"/>
    <s v=" Music"/>
    <n v="106"/>
    <s v="USA, UK, Japan"/>
    <s v="English"/>
    <m/>
    <m/>
    <x v="616"/>
    <s v="Joel Coen, Ethan Coen"/>
    <s v="Josh Brolin, George Clooney, Alden Ehrenreich, Ralph Fiennes, Scarlett Johansson, Tilda Swinton, Channing Tatum, Frances McDormand, Jonah Hill, Veronica Osorio, Heather Goldenhersh, Alison Pill, Max Baker, Fisher Stevens, Patrick Fischler"/>
    <x v="923"/>
    <s v="Josh Brolin, George Clooney"/>
    <s v="A Hollywood fixer in the 1950s works to keep the studio's stars in line."/>
    <s v="A Hollywood fixer in the 1950s"/>
    <n v="6.3"/>
    <n v="121472"/>
    <n v="23723649.726883043"/>
    <n v="22000000"/>
    <x v="1332"/>
    <n v="30498085"/>
    <n v="68634304.403688446"/>
    <n v="63647656"/>
    <n v="449"/>
  </r>
  <r>
    <s v="tt0475394"/>
    <x v="1707"/>
    <x v="7"/>
    <s v="20/07/2007"/>
    <s v="Action"/>
    <s v=" Comedy"/>
    <s v=" Crime"/>
    <n v="109"/>
    <s v="UK, France, USA"/>
    <s v="English"/>
    <m/>
    <m/>
    <x v="420"/>
    <s v="Joe Carnahan"/>
    <s v="Ryan Reynolds, Ray Liotta, Joseph Ruskin, Alex Rocco, Wayne Newton, Jeremy Piven, Ben Affleck, Peter Berg, Martin Henderson, Common, Christopher Michael Holley, Andy Garcia, Mike Falkow, Joe Drago, Jeff Habberstad"/>
    <x v="381"/>
    <s v="Ryan Reynolds, Ray Liotta"/>
    <s v="When a Las Vegas performer-turned-snitch named Buddy Israel decides to turn state's evidence and testify against the mob, it seems that a whole lot of people would like to make sure he's no longer breathing."/>
    <s v="When a Las Vegas performer-turned-snitch"/>
    <n v="6.7"/>
    <n v="136130"/>
    <n v="21824340.277777743"/>
    <n v="17000000"/>
    <x v="1333"/>
    <n v="35787686"/>
    <n v="73474695.668992937"/>
    <n v="57232879"/>
    <n v="508"/>
  </r>
  <r>
    <s v="tt0475944"/>
    <x v="1708"/>
    <x v="7"/>
    <s v="16/02/2007"/>
    <s v="Action"/>
    <s v=" Adventure"/>
    <s v=" Fantasy"/>
    <n v="97"/>
    <s v="USA, Canada"/>
    <s v="English"/>
    <m/>
    <m/>
    <x v="28"/>
    <s v="J.S. Cardone"/>
    <s v="Steven Strait, Laura Ramsey, Sebastian Stan, Taylor Kitsch, Chace Crawford, Toby Hemingway, Jessica Lucas, Kyle Schmid, Wendy Crewson, Stephen McHattie, Kenneth Welsh, Christian Baril, Basia Jasinski, Rob Burns, Robert Crooks"/>
    <x v="830"/>
    <s v="Steven Strait, Laura Ramsey"/>
    <s v="Four young men who belong to a New England supernatural legacy are forced to battle a fifth power long thought to have died out. Meanwhile, jealousy and suspicion threaten to tear them apart."/>
    <s v="Four young men who belong to a"/>
    <n v="5.3"/>
    <n v="46158"/>
    <n v="25675694.444444403"/>
    <n v="20000000"/>
    <x v="1334"/>
    <n v="23380495"/>
    <n v="48268722.648992978"/>
    <n v="37598767"/>
    <n v="354"/>
  </r>
  <r>
    <s v="tt0476964"/>
    <x v="1709"/>
    <x v="8"/>
    <s v="28/09/2007"/>
    <s v="Action"/>
    <s v=" Crime"/>
    <s v=" Drama"/>
    <n v="122"/>
    <s v="USA"/>
    <s v="English"/>
    <m/>
    <m/>
    <x v="702"/>
    <s v="Roderick Taylor, Bruce A. Taylor"/>
    <s v="Jodie Foster, Terrence Howard, Nicky Katt, Naveen Andrews, Mary Steenburgen, Ene Oloja, Luis Da Silva Jr., Blaze Foster, Rafael Sardina, Jane Adams, Gordon MacDonald, Zo√´ Kravitz, John Magaro, Victor Colicchio, Jermel Howard"/>
    <x v="306"/>
    <s v="Jodie Foster, Terrence Howard"/>
    <s v="Struggling to recover emotionally from a brutal assault that killed her fianc√© and left her in a coma, a radio personality begins a quest for vengeance against the perpetrators that leaves a bloody trail across New York City."/>
    <s v="Struggling to recover emotionally"/>
    <n v="6.7"/>
    <n v="57722"/>
    <n v="87376267.229987398"/>
    <n v="70000000"/>
    <x v="1335"/>
    <n v="36793804"/>
    <n v="1.0087666684953338E+16"/>
    <n v="69787394"/>
    <n v="304"/>
  </r>
  <r>
    <s v="tt0477051"/>
    <x v="1710"/>
    <x v="8"/>
    <s v="23/03/2007"/>
    <s v="Comedy"/>
    <s v=" Romance"/>
    <m/>
    <n v="103"/>
    <s v="USA"/>
    <s v="English"/>
    <m/>
    <m/>
    <x v="110"/>
    <s v="Eddie Murphy, Charlie Murphy"/>
    <s v="Eddie Murphy, Thandie Newton, Terry Crews, Clifton Powell, Lester Speight, Cuba Gooding Jr., Eddie Griffin, Katt Williams, Floyd Levine, Anthony Russell, Pat Crawford Brown, Jeanette Miller, Michael Colyar, Marlon Wayans, Alexis Rhee"/>
    <x v="38"/>
    <s v="Eddie Murphy, Thandie Newton"/>
    <s v="A mild-mannered guy, who is married to a monstrous woman, meets the woman of his dreams, and schemes to find a way to be with her."/>
    <s v="A mild-mannered guy, who is married"/>
    <n v="4.0999999999999996"/>
    <n v="67266"/>
    <n v="74893943.3399892"/>
    <n v="60000000"/>
    <x v="1336"/>
    <n v="95673607"/>
    <n v="2.310095296789286E+16"/>
    <n v="159814490"/>
    <n v="308"/>
  </r>
  <r>
    <s v="tt0477071"/>
    <x v="1711"/>
    <x v="8"/>
    <d v="2007-07-09T00:00:00"/>
    <s v="Drama"/>
    <s v=" Fantasy"/>
    <s v=" Thriller"/>
    <n v="96"/>
    <s v="USA"/>
    <s v="English"/>
    <m/>
    <m/>
    <x v="1075"/>
    <s v="Bill Kelly"/>
    <s v="Sandra Bullock, Julian McMahon, Shyann McClure, Courtney Taylor Burness, Nia Long, Marc Macaulay, Kate Nelligan, Irene Ziegler, Phillip DeVona, Ritchie Montgomery, Matt Moore, Amber Valletta, Peter Stormare, Laurel Whitsett, Kristin Ketterer"/>
    <x v="144"/>
    <s v="Sandra Bullock, Julian McMahon"/>
    <s v="A depressed woman learns that her husband was killed in a car accident the previous day, then awakens the next morning to find him alive and well at home; then awakens the day after that to find that he's dead."/>
    <s v="A depressed woman learns that"/>
    <n v="5.9"/>
    <n v="71758"/>
    <n v="24964647.779996399"/>
    <n v="20000000"/>
    <x v="1337"/>
    <n v="47852604"/>
    <n v="1.2185053874207098E+16"/>
    <n v="84297309"/>
    <n v="369"/>
  </r>
  <r>
    <s v="tt0477078"/>
    <x v="1712"/>
    <x v="8"/>
    <s v="28/09/2007"/>
    <s v="Comedy"/>
    <s v=" Drama"/>
    <m/>
    <n v="101"/>
    <s v="USA"/>
    <s v="English"/>
    <m/>
    <m/>
    <x v="1076"/>
    <s v="Jeffrey Blitz"/>
    <s v="Nicholas D'Agosto, Anna Kendrick, Utkarsh Ambudkar, Candace Hammer, Margo Martindale, Reece Thompson, Vincent Piazza, Denis O'Hare, Lisbeth Bartlett, Aaron Yoo, Virginia House, Marilyn Yoblick, Maury Ginsberg, Emily Ginnona, Dionne Audain"/>
    <x v="924"/>
    <s v="Nicholas D'Agosto, Anna Kendrick"/>
    <s v="Looking for answers to life's big questions, a stuttering boy joins his high school debate team."/>
    <s v="Looking for answers to life's"/>
    <n v="6.6"/>
    <n v="12838"/>
    <n v="7489394.3339989195"/>
    <n v="6000000"/>
    <x v="1338"/>
    <n v="714943"/>
    <n v="110374093521292.69"/>
    <n v="763578"/>
    <n v="55"/>
  </r>
  <r>
    <s v="tt0477080"/>
    <x v="1713"/>
    <x v="14"/>
    <d v="2010-12-11T00:00:00"/>
    <s v="Action"/>
    <s v=" Thriller"/>
    <m/>
    <n v="98"/>
    <s v="USA"/>
    <s v="English"/>
    <m/>
    <m/>
    <x v="399"/>
    <s v="Mark Bomback"/>
    <s v="Denzel Washington, Chris Pine, Rosario Dawson, Ethan Suplee, Kevin Dunn, Kevin Corrigan, Kevin Chapman, Lew Temple, T.J. Miller, Jessy Schram, David Warshofsky, Andy Umberger, Elizabeth Mathis, Meagan Tandy, Dylan Bruce"/>
    <x v="35"/>
    <s v="Denzel Washington, Chris Pine"/>
    <s v="With an unmanned, half-mile-long freight train barreling toward a city, a veteran engineer and a young conductor race against the clock to prevent a catastrophe."/>
    <s v="With an unmanned, half-mile-long"/>
    <n v="6.8"/>
    <n v="181877"/>
    <n v="118690152.988223"/>
    <n v="100000000"/>
    <x v="1339"/>
    <n v="81562942"/>
    <n v="199168564.31800056"/>
    <n v="167805466"/>
    <n v="371"/>
  </r>
  <r>
    <s v="tt0477139"/>
    <x v="1714"/>
    <x v="7"/>
    <d v="2007-02-11T00:00:00"/>
    <s v="Comedy"/>
    <s v=" Drama"/>
    <s v=" Fantasy"/>
    <n v="88"/>
    <s v="USA, UK"/>
    <s v="English"/>
    <s v="Russian"/>
    <m/>
    <x v="1077"/>
    <s v="Goran Dukic, Etgar Keret"/>
    <s v="Will Arnett, Abraham Benrubi, Leslie Bibb, Mark Boone Junior, Cameron Bowen, Clayne Crawford, Chase Ellison, Patrick Fugit, Adam Gifford, Mary Pat Gleason, John Hawkes, Mikal P. Lazarev, Aaron Parker Mouser, Nick Offerman, Anatol Rezmeritza"/>
    <x v="925"/>
    <s v="Will Arnett, Abraham Benrubi"/>
    <s v="A film set in a strange afterlife way station that has been reserved for people who have committed suicide."/>
    <s v="A film set in a strange afterlife"/>
    <n v="7.3"/>
    <n v="53187"/>
    <n v="1283784.7222222202"/>
    <n v="1000000"/>
    <x v="1340"/>
    <n v="446165"/>
    <n v="582871.64229166566"/>
    <n v="454026"/>
    <n v="101"/>
  </r>
  <r>
    <s v="tt0477302"/>
    <x v="1715"/>
    <x v="17"/>
    <s v="23/05/2012"/>
    <s v="Adventure"/>
    <s v=" Drama"/>
    <s v=" Mystery"/>
    <n v="129"/>
    <s v="USA"/>
    <s v="English"/>
    <m/>
    <m/>
    <x v="329"/>
    <s v="Eric Roth, Jonathan Safran Foer"/>
    <s v="Tom Hanks, Thomas Horn, Sandra Bullock, Zoe Caldwell, Dennis Hearn, Paul Klementowicz, Julian Tepper, Caleb Reynolds, John Goodman, Max von Sydow, Stephen McKinley Henderson, Lorna Pruce, Viola Davis, Jeffrey Wright, Hazelle Goodman"/>
    <x v="523"/>
    <s v="Tom Hanks, Thomas Horn"/>
    <s v="A nine-year-old amateur inventor, Francophile, and pacifist searches New York City for the lock that matches a mysterious key left behind by his father, who died in the World Trade Center on September 11, 2001."/>
    <s v="A nine-year-old amateur inventor,"/>
    <n v="6.9"/>
    <n v="96631"/>
    <n v="46023321.878376"/>
    <n v="40000000"/>
    <x v="1341"/>
    <n v="31847881"/>
    <n v="63567275.25903035"/>
    <n v="55247881"/>
    <n v="378"/>
  </r>
  <r>
    <s v="tt0815245"/>
    <x v="1716"/>
    <x v="10"/>
    <s v="29/05/2009"/>
    <s v="Drama"/>
    <s v=" Horror"/>
    <s v=" Mystery"/>
    <n v="87"/>
    <s v="USA, Canada, Germany"/>
    <s v="English"/>
    <m/>
    <m/>
    <x v="1078"/>
    <s v="Craig Rosenberg, Doug Miro"/>
    <s v="Emily Browning, Arielle Kebbel, David Strathairn, Elizabeth Banks, Maya Massar, Kevin McNulty, Jesse Moss, Dean Paul Gibson, Don S. Davis, Lex Burnham, Matthew Bristol, Daniel Bristol, Heather Doerksen, Alf Humphreys, Ryan Cowie"/>
    <x v="926"/>
    <s v="Emily Browning, Arielle Kebbel"/>
    <s v="Anna returns home after a stint in a mental hospital, but her recovery is jeopardized by her cruel stepmother and ghastly visions of her dead mother."/>
    <s v="Anna returns home after a stint"/>
    <n v="6.4"/>
    <n v="75032"/>
    <m/>
    <m/>
    <x v="4"/>
    <n v="28596818"/>
    <m/>
    <n v="41633384"/>
    <n v="209"/>
  </r>
  <r>
    <s v="tt0816258"/>
    <x v="1717"/>
    <x v="7"/>
    <s v="28/04/2006"/>
    <s v="Action"/>
    <s v=" Thriller"/>
    <m/>
    <n v="164"/>
    <s v="India"/>
    <s v="Telugu"/>
    <m/>
    <m/>
    <x v="1079"/>
    <s v="Puri Jagannadh, Puri Jagannadh"/>
    <s v="Mahesh Babu, Ileana D'Cruz, Prakash Raj, Nassar, Ashish Vidyarthi, Sayaji Shinde, Brahmanandam, Ajay, Sudha, Master Bharath, Ali, Venu Madhav, Mumait Khan, Ganesh Babu, Isai"/>
    <x v="789"/>
    <s v="Mahesh Babu, Ileana D'Cruz"/>
    <s v="A local goon's killer instincts earn him his girlfriend's disapproval, a corrupt cop's enmity and a wanted don's attention."/>
    <s v="A local goon's killer instincts"/>
    <n v="7.9"/>
    <n v="12310"/>
    <m/>
    <s v="INR 120000000"/>
    <x v="4"/>
    <m/>
    <m/>
    <n v="93651"/>
    <n v="18"/>
  </r>
  <r>
    <s v="tt0816436"/>
    <x v="1718"/>
    <x v="8"/>
    <s v="24/04/2008"/>
    <s v="Action"/>
    <s v=" Adventure"/>
    <s v=" Drama"/>
    <n v="90"/>
    <s v="Australia"/>
    <s v="English"/>
    <m/>
    <m/>
    <x v="1080"/>
    <s v="Andrew Traucki, David Nerlich"/>
    <s v="Diana Glenn, Maeve Dermody, Andy Rodoreda, Ben Oxenbould, Fiona Press"/>
    <x v="927"/>
    <s v="Diana Glenn, Maeve Dermody"/>
    <s v="A terrifying tale of survival in the mangrove swamps of Northern Australia"/>
    <s v="A terrifying tale of survival"/>
    <n v="5.9"/>
    <n v="13176"/>
    <m/>
    <n v="700000"/>
    <x v="4"/>
    <m/>
    <m/>
    <n v="1271556"/>
    <n v="119"/>
  </r>
  <r>
    <s v="tt0477347"/>
    <x v="1719"/>
    <x v="7"/>
    <d v="2007-02-02T00:00:00"/>
    <s v="Adventure"/>
    <s v=" Comedy"/>
    <s v=" Family"/>
    <n v="108"/>
    <s v="USA, UK"/>
    <s v="English"/>
    <s v="Italian"/>
    <s v="Hebrew"/>
    <x v="388"/>
    <s v="Robert Ben Garant, Thomas Lennon"/>
    <s v="Ben Stiller, Carla Gugino, Dick Van Dyke, Mickey Rooney, Bill Cobbs, Jake Cherry, Ricky Gervais, Robin Williams, Kim Raver, Patrick Gallagher, Rami Malek, Pierfrancesco Favino, Charlie Murphy, Steve Coogan, Mizuo Peck"/>
    <x v="91"/>
    <s v="Ben Stiller, Carla Gugino"/>
    <s v="A newly recruited night security guard at the Museum of Natural History discovers that an ancient curse causes the animals and exhibits on display to come to life and wreak havoc."/>
    <s v="A newly recruited night security"/>
    <n v="6.4"/>
    <n v="307074"/>
    <n v="141216319.44444421"/>
    <n v="110000000"/>
    <x v="1342"/>
    <n v="250863268"/>
    <n v="737509726.88517237"/>
    <n v="574480841"/>
    <n v="475"/>
  </r>
  <r>
    <s v="tt0477348"/>
    <x v="1720"/>
    <x v="8"/>
    <s v="22/02/2008"/>
    <s v="Crime"/>
    <s v=" Drama"/>
    <s v=" Thriller"/>
    <n v="122"/>
    <s v="USA, Mexico"/>
    <s v="English"/>
    <s v="Spanish"/>
    <m/>
    <x v="616"/>
    <s v="Joel Coen, Ethan Coen"/>
    <s v="Tommy Lee Jones, Javier Bardem, Josh Brolin, Woody Harrelson, Kelly Macdonald, Garret Dillahunt, Tess Harper, Barry Corbin, Stephen Root, Rodger Boyce, Beth Grant, Ana Reeder, Kit Gwin, Zach Hopkins, Chip Love"/>
    <x v="14"/>
    <s v="Tommy Lee Jones, Javier Bardem"/>
    <s v="Violence and mayhem ensue after a hunter stumbles upon a drug deal gone wrong and more than two million dollars in cash near the Rio Grande."/>
    <s v="Violence and mayhem ensue after"/>
    <n v="8.1"/>
    <n v="831694"/>
    <n v="31205809.724995498"/>
    <n v="25000000"/>
    <x v="1343"/>
    <n v="74283625"/>
    <n v="2.4808458167834096E+16"/>
    <n v="171627166"/>
    <n v="1850"/>
  </r>
  <r>
    <s v="tt0816556"/>
    <x v="1721"/>
    <x v="6"/>
    <s v="18/06/2008"/>
    <s v="Drama"/>
    <s v=" Horror"/>
    <s v=" Mystery"/>
    <n v="87"/>
    <s v="Australia"/>
    <s v="English"/>
    <m/>
    <m/>
    <x v="1081"/>
    <s v="Joel Anderson"/>
    <s v="Rosie Traynor, David Pledger, Martin Sharpe, Talia Zucker, Tania Lentini, Cameron Strachan, Judith Roberts, Robin Cuming, Marcus Costello, Chloe Armstrong, Carole Patullo, John Dunn, Laurie Dunn, Kirsty McDonald, James Lawson"/>
    <x v="928"/>
    <s v="Rosie Traynor, David Pledger"/>
    <s v="Strange things start happening after a girl is found drowned in a lake."/>
    <s v="Strange things start happening"/>
    <n v="6.3"/>
    <n v="16773"/>
    <m/>
    <s v="AUD 1400000"/>
    <x v="4"/>
    <m/>
    <m/>
    <n v="8128"/>
    <n v="173"/>
  </r>
  <r>
    <s v="tt0478087"/>
    <x v="1722"/>
    <x v="6"/>
    <s v="18/04/2008"/>
    <s v="Crime"/>
    <s v=" Drama"/>
    <s v=" History"/>
    <n v="123"/>
    <s v="USA"/>
    <s v="English"/>
    <m/>
    <m/>
    <x v="335"/>
    <s v="Peter Steinfeld, Allan Loeb"/>
    <s v="Jim Sturgess, Kevin Spacey, Kate Bosworth, Aaron Yoo, Liza Lapira, Jacob Pitts, Laurence Fishburne, Jack McGee, Josh Gad, Sam Golzari, Helen Carey, Jack Gilpin, Donna Lows, Butch Williams, Ben Campbell"/>
    <x v="929"/>
    <s v="Jim Sturgess, Kevin Spacey"/>
    <s v="&quot;21&quot; is the fact-based story about six MIT students who were trained to become experts in card counting and subsequently took Vegas casinos for millions in winnings."/>
    <s v="&quot;21&quot; is the fact-based story about"/>
    <n v="6.8"/>
    <n v="225698"/>
    <n v="42072730.05949755"/>
    <n v="35000000"/>
    <x v="1344"/>
    <n v="81159365"/>
    <n v="192102126.06452304"/>
    <n v="159808370"/>
    <n v="315"/>
  </r>
  <r>
    <s v="tt0478304"/>
    <x v="1723"/>
    <x v="17"/>
    <s v="18/05/2011"/>
    <s v="Drama"/>
    <s v=" Fantasy"/>
    <m/>
    <n v="139"/>
    <s v="USA"/>
    <s v="English"/>
    <m/>
    <m/>
    <x v="836"/>
    <s v="Terrence Malick"/>
    <s v="Brad Pitt, Sean Penn, Jessica Chastain, Hunter McCracken, Laramie Eppler, Tye Sheridan, Fiona Shaw, Jessica Fuselier, Nicolas Gonda, Will Wallace, Kelly Koonce, Bryce Boudoin, Jimmy Donaldson, Kameron Vaughn, Cole Cockburn"/>
    <x v="77"/>
    <s v="Brad Pitt, Sean Penn"/>
    <s v="The story of a family in Waco, Texas in 1956. The eldest son witnesses the loss of innocence and struggles with his parents' conflicting teachings."/>
    <s v="The story of a family in Waco,"/>
    <n v="6.8"/>
    <n v="165385"/>
    <n v="36818657.502700798"/>
    <n v="32000000"/>
    <x v="1345"/>
    <n v="13303319"/>
    <n v="67204689.383864194"/>
    <n v="58409247"/>
    <n v="1099"/>
  </r>
  <r>
    <s v="tt0478311"/>
    <x v="1724"/>
    <x v="8"/>
    <s v="19/10/2007"/>
    <s v="Comedy"/>
    <s v=" Romance"/>
    <m/>
    <n v="129"/>
    <s v="USA"/>
    <s v="English"/>
    <m/>
    <m/>
    <x v="844"/>
    <s v="Judd Apatow"/>
    <s v="Seth Rogen, Katherine Heigl, Paul Rudd, Leslie Mann, Jason Segel, Jay Baruchel, Jonah Hill, Martin Starr, Charlyne Yi, Iris Apatow, Maude Apatow, Joanna Kerns, Harold Ramis, Alan Tudyk, Kristen Wiig"/>
    <x v="930"/>
    <s v="Seth Rogen, Katherine Heigl"/>
    <s v="For fun-loving party animal Ben Stone, the last thing he ever expected was for his one-night stand to show up on his doorstep eight weeks later to tell him she's pregnant with his child."/>
    <s v="For fun-loving party animal Ben"/>
    <n v="6.9"/>
    <n v="345741"/>
    <n v="37446971.6699946"/>
    <n v="30000000"/>
    <x v="1346"/>
    <n v="148768917"/>
    <n v="3.1789466722963112E+16"/>
    <n v="219922417"/>
    <n v="586"/>
  </r>
  <r>
    <s v="tt0478970"/>
    <x v="1725"/>
    <x v="16"/>
    <d v="2015-12-08T00:00:00"/>
    <s v="Action"/>
    <s v=" Adventure"/>
    <s v=" Comedy"/>
    <n v="117"/>
    <s v="USA"/>
    <s v="English"/>
    <m/>
    <m/>
    <x v="184"/>
    <s v="Edgar Wright, Joe Cornish"/>
    <s v="Paul Rudd, Michael Douglas, Evangeline Lilly, Corey Stoll, Bobby Cannavale, Anthony Mackie, Judy Greer, Abby Ryder Fortson, Michael Pe√±a, David Dastmalchian, T.I., Wood Harris, Hayley Atwell, John Slattery, Martin Donovan"/>
    <x v="931"/>
    <s v="Paul Rudd, Michael Douglas"/>
    <s v="Armed with a super-suit with the astonishing ability to shrink in scale but increase in strength, cat burglar Scott Lang must embrace his inner hero and help his mentor, Dr. Hank Pym, plan and pull off a heist that will save the world."/>
    <s v="Armed with a super-suit with the"/>
    <n v="7.3"/>
    <n v="553758"/>
    <n v="141953657.33259621"/>
    <n v="130000000"/>
    <x v="1347"/>
    <n v="180202163"/>
    <n v="567063328.6794399"/>
    <n v="519311965"/>
    <n v="726"/>
  </r>
  <r>
    <s v="tt0479143"/>
    <x v="1726"/>
    <x v="7"/>
    <d v="2007-12-01T00:00:00"/>
    <s v="Action"/>
    <s v=" Drama"/>
    <s v=" Sport"/>
    <n v="102"/>
    <s v="USA"/>
    <s v="English"/>
    <s v="Spanish"/>
    <m/>
    <x v="1037"/>
    <s v="Sylvester Stallone, Sylvester Stallone"/>
    <s v="Sylvester Stallone, Burt Young, Antonio Tarver, Geraldine Hughes, Milo Ventimiglia, Tony Burton, A.J. Benza, James Francis Kelly III, Talia Shire, Lou DiBella, Mike Tyson, Henry G. Sanders, Pedro Lovell, Ana Gerena, Angelyna Martinez"/>
    <x v="27"/>
    <s v="Sylvester Stallone, Burt Young"/>
    <s v="Thirty years after the ring of the first bell, Rocky Balboa comes out of retirement and dons his gloves for his final fight against the reigning heavyweight champ Mason 'The Line' Dixon."/>
    <s v="Thirty years after the ring of"/>
    <n v="7.1"/>
    <n v="200694"/>
    <n v="30810833.33333328"/>
    <n v="24000000"/>
    <x v="1348"/>
    <n v="70270943"/>
    <n v="200179293.627083"/>
    <n v="155929020"/>
    <n v="1013"/>
  </r>
  <r>
    <s v="tt0819714"/>
    <x v="1727"/>
    <x v="6"/>
    <s v="20/06/2008"/>
    <s v="Biography"/>
    <s v=" Drama"/>
    <s v=" Romance"/>
    <n v="110"/>
    <s v="UK"/>
    <s v="English"/>
    <s v="Welsh"/>
    <m/>
    <x v="716"/>
    <s v="Sharman Macdonald, Rebekah Gilbertson"/>
    <s v="Simon Armstrong, Ben Batt, Geoffrey Beevers, Rachel Bell, Paul Brooke, Huw Ceredig, Richard Clifford, Richard Dillane, Joel Dommett, Rachel Essex, Craig Gallivan, Callum Godfrey, Simon Kassianides, Keira Knightley, Anne Lambton"/>
    <x v="932"/>
    <s v="Simon Armstrong, Ben Batt"/>
    <s v="Two feisty, free-spirited women are connected by the brilliant, charismatic poet who loves them both."/>
    <s v="Two feisty, free-spirited women"/>
    <n v="6.3"/>
    <n v="16252"/>
    <m/>
    <m/>
    <x v="4"/>
    <m/>
    <m/>
    <n v="4297711"/>
    <n v="53"/>
  </r>
  <r>
    <s v="tt0479500"/>
    <x v="1728"/>
    <x v="8"/>
    <d v="2007-10-08T00:00:00"/>
    <s v="Comedy"/>
    <s v=" Crime"/>
    <s v=" Family"/>
    <n v="99"/>
    <s v="USA"/>
    <s v="English"/>
    <m/>
    <m/>
    <x v="545"/>
    <s v="Andrew Fleming, Tiffany Paulsen"/>
    <s v="Emma Roberts, Craig Gellis, Rich Cooper, Max Thieriot, Amy Bruckner, Kay Panabaker, Cliff Bemis, Tate Donovan, David Doty, Laura Harring, Pat Carroll, Monica Parker, Caroline Aaron, Marshall Bell, Daniella Monet"/>
    <x v="793"/>
    <s v="Emma Roberts, Craig Gellis"/>
    <s v="Teen detective Nancy Drew accompanies her father on a business trip to Los Angeles, where she happens upon clues to a murder mystery involving a movie star."/>
    <s v="Teen detective Nancy Drew accompanies"/>
    <n v="5.9"/>
    <n v="19141"/>
    <n v="24964647.779996399"/>
    <n v="20000000"/>
    <x v="1349"/>
    <n v="25612520"/>
    <n v="4432860296958446"/>
    <n v="30666930"/>
    <n v="107"/>
  </r>
  <r>
    <s v="tt0479537"/>
    <x v="1729"/>
    <x v="7"/>
    <d v="2008-09-05T00:00:00"/>
    <s v="Action"/>
    <s v=" Drama"/>
    <s v=" Thriller"/>
    <n v="115"/>
    <s v="USA"/>
    <s v="English"/>
    <m/>
    <m/>
    <x v="1082"/>
    <s v="David Von Ancken, Abby Everett Jaques"/>
    <s v="Liam Neeson, Pierce Brosnan, Michael Wincott, Xander Berkeley, Ed Lauter, Tom Noonan, Kevin J. O'Connor, John Robinson, Anjelica Huston, Angie Harmon, Robert Baker, Wes Studi, Jimmi Simpson, James Jordan, Nate Mooney"/>
    <x v="587"/>
    <s v="Liam Neeson, Pierce Brosnan"/>
    <s v="At the end of the Civil War, a colonel hunts down a man with whom he has a grudge."/>
    <s v="At the end of the Civil War, a"/>
    <n v="6.7"/>
    <n v="29044"/>
    <n v="23108124.999999963"/>
    <n v="18000000"/>
    <x v="1350"/>
    <n v="418296"/>
    <n v="1566291.8206249974"/>
    <n v="1220058"/>
    <n v="140"/>
  </r>
  <r>
    <s v="tt0479884"/>
    <x v="1730"/>
    <x v="7"/>
    <s v="27/07/2007"/>
    <s v="Action"/>
    <s v=" Crime"/>
    <s v=" Thriller"/>
    <n v="88"/>
    <s v="USA"/>
    <s v="English"/>
    <s v="Spanish"/>
    <s v="Korean"/>
    <x v="1083"/>
    <s v="Mark Neveldine, Brian Taylor"/>
    <s v="Jason Statham, Amy Smart, Jose Pablo Cantillo, Efren Ramirez, Dwight Yoakam, Carlos Sanz, Reno Wilson, Edi Gathegi, Glenn Howerton, Jay Xcala, Keone Young, Valarie Rae Miller, Yousuf Azami, Laurent Schwaar, David Brown"/>
    <x v="160"/>
    <s v="Jason Statham, Amy Smart"/>
    <s v="Professional assassin Chev Chelios learns his rival has injected him with a poison that will kill him if his heart rate drops."/>
    <s v="Professional assassin Chev Chelios"/>
    <n v="6.9"/>
    <n v="231202"/>
    <n v="15405416.66666664"/>
    <n v="12000000"/>
    <x v="1351"/>
    <n v="27838408"/>
    <n v="55114214.544895738"/>
    <n v="42931041"/>
    <n v="466"/>
  </r>
  <r>
    <s v="tt0479952"/>
    <x v="1731"/>
    <x v="6"/>
    <s v="19/12/2008"/>
    <s v="Animation"/>
    <s v=" Adventure"/>
    <s v=" Comedy"/>
    <n v="89"/>
    <s v="USA"/>
    <s v="English"/>
    <s v="Italian"/>
    <m/>
    <x v="659"/>
    <s v="Etan Cohen, Eric Darnell"/>
    <s v="Ben Stiller, Chris Rock, David Schwimmer, Jada Pinkett Smith, Sacha Baron Cohen, Cedric the Entertainer, Andy Richter, Bernie Mac, Alec Baldwin, Sherri Shepherd, Will.i.am, Elisa Gabrielli, Tom McGrath, Chris Miller, Christopher Knights"/>
    <x v="91"/>
    <s v="Ben Stiller, Chris Rock"/>
    <s v="The Madagascar animals fly back to New York City, but crash-land on an African nature reserve, where they meet others of their own kind, and Alex especially discovers his royal heritage as prince of a lion pride."/>
    <s v="The Madagascar animals fly back"/>
    <n v="6.6"/>
    <n v="200033"/>
    <n v="180311700.2549895"/>
    <n v="150000000"/>
    <x v="1352"/>
    <n v="180010950"/>
    <n v="725935330.76220036"/>
    <n v="603900354"/>
    <n v="151"/>
  </r>
  <r>
    <s v="tt0479968"/>
    <x v="1732"/>
    <x v="6"/>
    <d v="2008-04-06T00:00:00"/>
    <s v="Horror"/>
    <s v=" Mystery"/>
    <m/>
    <n v="87"/>
    <s v="USA, Japan, Germany, UK"/>
    <s v="English"/>
    <m/>
    <m/>
    <x v="1084"/>
    <s v="Andrew Klavan, Yasushi Akimoto"/>
    <s v="Shannyn Sossamon, Edward Burns, Ana Claudia Talanc√≥n, Ray Wise, Azura Skye, Johnny Lewis, Jason Beghe, Margaret Cho, Meagan Good, Rhoda Griffis, Dawn Dininger, Ariel Winter, Sarah Jean Kubik, Raegan Lamb, Karen Beyer"/>
    <x v="933"/>
    <s v="Shannyn Sossamon, Edward Burns"/>
    <s v="Several people start receiving voice-mails from their future selves - messages which include the date, time, and some of the details of their deaths."/>
    <s v="Several people start receiving"/>
    <n v="4"/>
    <n v="30544"/>
    <n v="24041560.033998597"/>
    <n v="20000000"/>
    <x v="1353"/>
    <n v="26890041"/>
    <n v="55112572.904515967"/>
    <n v="45847751"/>
    <n v="200"/>
  </r>
  <r>
    <s v="tt0479997"/>
    <x v="1733"/>
    <x v="17"/>
    <s v="15/06/2011"/>
    <s v="Action"/>
    <s v=" Adventure"/>
    <s v=" Fantasy"/>
    <n v="95"/>
    <s v="USA"/>
    <s v="English"/>
    <s v="Latin"/>
    <m/>
    <x v="140"/>
    <s v="Bragi F. Schut"/>
    <s v="Nicolas Cage, Ron Perlman, Stephen Campbell Moore, Stephen Graham, Ulrich Thomsen, Claire Foy, Robert Sheehan, Christopher Lee, Kevin Rees, Andrew Hefler, Fernanda Dorogi, Rebekah Kennedy, Matt Devere, R√≥bert B√°nlaki, Barna Illy√©s"/>
    <x v="130"/>
    <s v="Nicolas Cage, Ron Perlman"/>
    <s v="Fourteenth century knights transport a suspected witch to a monastery, where monks deduce her powers could be the source of the Black Plague."/>
    <s v="Fourteenth century knights transport"/>
    <n v="5.4"/>
    <n v="89377"/>
    <n v="46023321.878376"/>
    <n v="40000000"/>
    <x v="1354"/>
    <n v="24827228"/>
    <n v="105424735.17668365"/>
    <n v="91627228"/>
    <n v="254"/>
  </r>
  <r>
    <s v="tt0480239"/>
    <x v="1734"/>
    <x v="17"/>
    <s v="15/04/2011"/>
    <s v="Drama"/>
    <s v=" Mystery"/>
    <s v=" Sci-Fi"/>
    <n v="97"/>
    <s v="USA"/>
    <s v="English"/>
    <m/>
    <m/>
    <x v="1085"/>
    <s v="Brian Patrick O'Toole, John Aglialoro"/>
    <s v="Taylor Schilling, Grant Bowler, Matthew Marsden, Edi Gathegi, Jsu Garcia, Graham Beckel, Jon Polito, Patrick Fischler, Rebecca Wisocky, Michael Lerner, Neill Barry, Christina Pickles, Paul Johansson, Joel McKinnon Miller, Steven Chester Prince"/>
    <x v="934"/>
    <s v="Taylor Schilling, Grant Bowler"/>
    <s v="Railroad executive Dagny Taggart and steel mogul Henry Rearden form an alliance to fight the increasingly authoritarian government of the United States."/>
    <s v="Railroad executive Dagny Taggart"/>
    <n v="5.6"/>
    <n v="12980"/>
    <n v="23011660.939188"/>
    <n v="20000000"/>
    <x v="1355"/>
    <n v="4627375"/>
    <n v="5324179.2269237535"/>
    <n v="4627375"/>
    <n v="330"/>
  </r>
  <r>
    <s v="tt0480242"/>
    <x v="1735"/>
    <x v="8"/>
    <s v="28/03/2008"/>
    <s v="Comedy"/>
    <s v=" Drama"/>
    <s v=" Romance"/>
    <n v="98"/>
    <s v="USA"/>
    <s v="English"/>
    <m/>
    <m/>
    <x v="535"/>
    <s v="Pierce Gardner, Peter Hedges"/>
    <s v="Steve Carell, Juliette Binoche, Dane Cook, Alison Pill, Britt Robertson, Marlene Lawston, Dianne Wiest, John Mahoney, Norbert Leo Butz, Amy Ryan, Jessica Hecht, Frank Wood, Henry Priest Miller, Ella Miller, CJ Adams"/>
    <x v="724"/>
    <s v="Steve Carell, Juliette Binoche"/>
    <s v="A widower finds out the woman he fell in love with is his brother's girlfriend."/>
    <s v="A widower finds out the woman"/>
    <n v="6.7"/>
    <n v="96790"/>
    <n v="31205809.724995498"/>
    <n v="25000000"/>
    <x v="1356"/>
    <n v="47642963"/>
    <n v="9897861572590514"/>
    <n v="68474305"/>
    <n v="278"/>
  </r>
  <r>
    <s v="tt0480249"/>
    <x v="1736"/>
    <x v="8"/>
    <d v="2008-11-01T00:00:00"/>
    <s v="Action"/>
    <s v=" Adventure"/>
    <s v=" Drama"/>
    <n v="101"/>
    <s v="USA"/>
    <s v="English"/>
    <m/>
    <m/>
    <x v="686"/>
    <s v="Mark Protosevich, Akiva Goldsman"/>
    <s v="Will Smith, Alice Braga, Charlie Tahan, Salli Richardson-Whitfield, Willow Smith, Darrell Foster, April Grace, Dash Mihok, Joanna Numata, Abbey, Kona, Samuel Glen, James McCauley, Marin Ireland, Pedro Mojica"/>
    <x v="45"/>
    <s v="Will Smith, Alice Braga"/>
    <s v="Years after a plague kills most of humanity and transforms the rest into monsters, the sole survivor in New York City struggles valiantly to find a cure in this post-apocalyptic action thriller."/>
    <s v="Years after a plague kills most"/>
    <n v="7.2"/>
    <n v="674397"/>
    <n v="187234858.34997299"/>
    <n v="150000000"/>
    <x v="1357"/>
    <n v="256393010"/>
    <n v="8.4620174792559264E+16"/>
    <n v="585410052"/>
    <n v="1548"/>
  </r>
  <r>
    <s v="tt0827503"/>
    <x v="1737"/>
    <x v="7"/>
    <s v="20/10/2006"/>
    <s v="Comedy"/>
    <s v=" Drama"/>
    <m/>
    <n v="122"/>
    <s v="Turkey"/>
    <s v="English"/>
    <s v="Turkish"/>
    <m/>
    <x v="1086"/>
    <s v="Cem Yilmaz"/>
    <s v="Cem Yilmaz, Mazhar Alanson, √ñzlem Tekin, Tuna Orhan, Tuncer Salman, Kemal Inci, G√ºrgen √ñz, Caner Alkaya, Ay√ße Abana, Bahtiyar Engin, Ozan Uygun, Onuryay Evrentan, Suat √ñnen, Selim Erdogan, Gamze Demirbilek"/>
    <x v="516"/>
    <s v="Cem Yilmaz, Mazhar Alanson"/>
    <s v="Failed magician Iskender decides to do a tour to save his career, but has to bring his grumpy and senile father along. The tour is quite unexpectedly interrupted when a bride actually disappears from the stage."/>
    <s v="Failed magician Iskender decides"/>
    <n v="7.4"/>
    <n v="29499"/>
    <m/>
    <m/>
    <x v="4"/>
    <m/>
    <m/>
    <n v="9156764"/>
    <n v="15"/>
  </r>
  <r>
    <s v="tt0480255"/>
    <x v="1738"/>
    <x v="14"/>
    <s v="23/07/2010"/>
    <s v="Action"/>
    <s v=" Adventure"/>
    <s v=" Crime"/>
    <n v="97"/>
    <s v="USA, France"/>
    <s v="English"/>
    <m/>
    <m/>
    <x v="1087"/>
    <s v="Peter Berg, James Vanderbilt"/>
    <s v="Jeffrey Dean Morgan, Zoe Saldana, Chris Evans, Idris Elba, Columbus Short, √ìscar Jaenada, Jason Patric, Holt McCallany, Peter Macdissi, Peter Francis James, Tanee McCall, Mark Ginther, Daniel Kalal, Colin Follenweider, Garrett Warren"/>
    <x v="801"/>
    <s v="Jeffrey Dean Morgan"/>
    <s v="A CIA special forces team are betrayed and left for dead by their superiors, galvanizing them to mount an offensive on the CIA."/>
    <s v="A CIA special forces team are"/>
    <n v="6.3"/>
    <n v="89690"/>
    <n v="29672538.24705575"/>
    <n v="25000000"/>
    <x v="1358"/>
    <n v="23591432"/>
    <n v="34892120.507548459"/>
    <n v="29397654"/>
    <n v="222"/>
  </r>
  <r>
    <s v="tt0829297"/>
    <x v="1739"/>
    <x v="8"/>
    <s v="25/04/2007"/>
    <s v="Comedy"/>
    <s v=" Drama"/>
    <s v=" Romance"/>
    <n v="102"/>
    <s v="USA"/>
    <s v="English"/>
    <m/>
    <m/>
    <x v="1088"/>
    <s v="Betsy Morris"/>
    <s v="Elisabeth Harnois, Clea DuVall, Sean Patrick Flanery, Jensen Ackles, Danneel Ackles, Alice Krige, John Doe, Sean Wing, Adair Tishler, Jordan Belfi, Matt Barr, Peter Dennis, Judith Drake, Tony Daly, Jeff Kahn"/>
    <x v="683"/>
    <s v="Elisabeth Harnois, Clea DuVall"/>
    <s v="An artist gets a job at a beachside sandwich shop, where she hangs out with a techie, a flirt, a rocker, a hippie, and a Wiccan."/>
    <s v="An artist gets a job at a beachside"/>
    <n v="7.4"/>
    <n v="11729"/>
    <m/>
    <m/>
    <x v="4"/>
    <m/>
    <m/>
    <m/>
    <n v="82"/>
  </r>
  <r>
    <s v="tt0480669"/>
    <x v="1740"/>
    <x v="8"/>
    <s v="27/06/2008"/>
    <s v="Horror"/>
    <s v=" Mystery"/>
    <s v=" Sci-Fi"/>
    <n v="92"/>
    <s v="Spain"/>
    <s v="Spanish"/>
    <m/>
    <m/>
    <x v="1089"/>
    <s v="Nacho Vigalondo"/>
    <s v="Karra Elejalde, Candela Fern√°ndez, B√°rbara Goenaga, Nacho Vigalondo, Juan Inciarte"/>
    <x v="935"/>
    <s v="Karra Elejalde, Candela Fern√°ndez"/>
    <s v="A man accidentally gets into a time machine and travels back in time nearly an hour. Finding himself will be the first of a series of disasters of unforeseeable consequences."/>
    <s v="A man accidentally gets into a"/>
    <n v="7.2"/>
    <n v="56712"/>
    <n v="3245404.2113995319"/>
    <n v="2600000"/>
    <x v="1359"/>
    <n v="39127"/>
    <n v="79963969349289.875"/>
    <n v="553198"/>
    <n v="183"/>
  </r>
  <r>
    <s v="tt0480687"/>
    <x v="1741"/>
    <x v="17"/>
    <s v="15/06/2011"/>
    <s v="Comedy"/>
    <s v=" Romance"/>
    <m/>
    <n v="105"/>
    <s v="USA"/>
    <s v="English"/>
    <m/>
    <m/>
    <x v="114"/>
    <s v="Pete Jones, Peter Farrelly"/>
    <s v="Owen Wilson, Jason Sudeikis, Jenna Fischer, Christina Applegate, Nicky Whelan, Richard Jenkins, Stephen Merchant, Larry Joe Campbell, Bruce Thomas, Tyler Hoechlin, Derek Waters, Alexandra Daddario, Rob Moran, Lauren Bowles, Christa Beth Campbell"/>
    <x v="53"/>
    <s v="Owen Wilson, Jason Sudeikis"/>
    <s v="Rick and Fred, two husbands who are having difficulty in their marriages, are given a Hall Pass by their wives: for one week, they can do whatever they want."/>
    <s v="Rick and Fred, two husbands who"/>
    <n v="5.8"/>
    <n v="118561"/>
    <n v="41420989.690538399"/>
    <n v="36000000"/>
    <x v="1360"/>
    <n v="45060734"/>
    <n v="99131056.265063167"/>
    <n v="86157237"/>
    <n v="174"/>
  </r>
  <r>
    <s v="tt0481141"/>
    <x v="1742"/>
    <x v="8"/>
    <s v="14/09/2007"/>
    <s v="Comedy"/>
    <s v=" Drama"/>
    <s v=" Romance"/>
    <n v="104"/>
    <s v="USA"/>
    <s v="English"/>
    <m/>
    <m/>
    <x v="348"/>
    <s v="Carol Fuchs, Sandra Nettelbeck"/>
    <s v="Catherine Zeta-Jones, Aaron Eckhart, Abigail Breslin, Patricia Clarkson, Jenny Wade, Bob Balaban, Br√≠an F. O'Byrne, Lily Rabe, Eric Silver, Arija Bareikis, John McMartin, Celia Weston, Zo√´ Kravitz, Matthew Rauch, Dearbhla Molloy"/>
    <x v="936"/>
    <s v="Catherine Zeta-Jones"/>
    <s v="The life of a top chef changes when she becomes the guardian of her young niece."/>
    <s v="The life of a top chef changes"/>
    <n v="6.3"/>
    <n v="69523"/>
    <n v="34950506.891994961"/>
    <n v="28000000"/>
    <x v="1361"/>
    <n v="43107979"/>
    <n v="1.3385347604134614E+16"/>
    <n v="92601050"/>
    <n v="144"/>
  </r>
  <r>
    <s v="tt0830558"/>
    <x v="442"/>
    <x v="8"/>
    <s v="17/10/2008"/>
    <s v="Crime"/>
    <s v=" Drama"/>
    <s v=" Horror"/>
    <n v="91"/>
    <s v="USA"/>
    <s v="English"/>
    <m/>
    <m/>
    <x v="1090"/>
    <s v="Daniel Farrands, Philip Nutman"/>
    <s v="William Atherton, Blythe Auffarth, Blanche Baker, Kevin Chamberlin, Dean Faulkenberry, Gabrielle Howarth, Benjamin Ross Kaplan, Spenser Leigh, Daniel Manche, Mark Margolis, Graham Patrick Martin, Michael Nardella, Greg Northrop, Grant Show, Santo Silvestro"/>
    <x v="937"/>
    <s v="William Atherton, Blythe Auffarth"/>
    <s v="Follows the unspeakable torture and abuses committed on a teenage girl in the care of her aunt and the boys who witness and fail to report the crime."/>
    <s v="Follows the unspeakable torture"/>
    <n v="6.6"/>
    <n v="22906"/>
    <m/>
    <m/>
    <x v="4"/>
    <m/>
    <m/>
    <m/>
    <n v="222"/>
  </r>
  <r>
    <s v="tt0481369"/>
    <x v="1743"/>
    <x v="8"/>
    <s v="23/04/2007"/>
    <s v="Crime"/>
    <s v=" Mystery"/>
    <s v=" Thriller"/>
    <n v="98"/>
    <s v="USA"/>
    <s v="English"/>
    <s v="Chinese"/>
    <m/>
    <x v="92"/>
    <s v="Fernley Phillips"/>
    <s v="Jim Carrey, Virginia Madsen, Logan Lerman, Danny Huston, Lynn Collins, Rhona Mitra, Michelle Arthur, Mark Pellegrino, Paul Butcher, David Stifel, Corey Stoll, Ed Lauter, Troy Kotsur, Walter Soo Hoo, Patricia Belcher"/>
    <x v="89"/>
    <s v="Jim Carrey, Virginia Madsen"/>
    <s v="Walter Sparrow becomes obsessed with a novel that he believes was written about him. As his obsession increases, more and more similarities seem to arise."/>
    <s v="Walter Sparrow becomes obsessed"/>
    <n v="6.4"/>
    <n v="191157"/>
    <n v="37446971.6699946"/>
    <n v="30000000"/>
    <x v="1362"/>
    <n v="35193167"/>
    <n v="1.1228177736036356E+16"/>
    <n v="77677553"/>
    <n v="417"/>
  </r>
  <r>
    <s v="tt0481499"/>
    <x v="1744"/>
    <x v="13"/>
    <s v="21/03/2013"/>
    <s v="Animation"/>
    <s v=" Action"/>
    <s v=" Adventure"/>
    <n v="98"/>
    <s v="USA"/>
    <s v="English"/>
    <m/>
    <m/>
    <x v="1091"/>
    <s v="Chris Sanders, Kirk DeMicco"/>
    <s v="Nicolas Cage, Emma Stone, Ryan Reynolds, Catherine Keener, Cloris Leachman, Clark Duke, Chris Sanders, Randy Thom"/>
    <x v="130"/>
    <s v="Nicolas Cage, Emma Stone"/>
    <s v="After their cave is destroyed, a caveman family must trek through an unfamiliar fantastical world with the help of an inventive boy."/>
    <s v="After their cave is destroyed,"/>
    <n v="7.2"/>
    <n v="186660"/>
    <n v="149982550.42776075"/>
    <n v="135000000"/>
    <x v="1363"/>
    <n v="187168425"/>
    <n v="652373731.33130753"/>
    <n v="587204668"/>
    <n v="239"/>
  </r>
  <r>
    <s v="tt0481536"/>
    <x v="1745"/>
    <x v="6"/>
    <s v="25/04/2008"/>
    <s v="Adventure"/>
    <s v=" Comedy"/>
    <m/>
    <n v="114"/>
    <s v="USA"/>
    <s v="English"/>
    <s v="Spanish"/>
    <s v="French"/>
    <x v="1092"/>
    <s v="Jon Hurwitz, Hayden Schlossberg"/>
    <s v="John Cho, Kal Penn, Rob Corddry, Jack Conley, Roger Bart, Neil Patrick Harris, Danneel Ackles, Eric Winter, Paula Garc√©s, Jon Reep, Missi Pyle, Mark Munoz, James Adomian, Beverly D'Angelo, Echo Valley"/>
    <x v="610"/>
    <s v="John Cho, Kal Penn, Rob Corddry"/>
    <s v="After being mistaken for terrorists and thrown into Guant√°namo Bay, stoners Harold and Kumar escape and return to the U.S., where they proceed to flee across the country with federal agents in hot pursuit."/>
    <s v="After being mistaken for terrorists"/>
    <n v="6.6"/>
    <n v="129251"/>
    <n v="14424936.020399159"/>
    <n v="12000000"/>
    <x v="1364"/>
    <n v="38108728"/>
    <n v="52285450.12920396"/>
    <n v="43495888"/>
    <n v="180"/>
  </r>
  <r>
    <s v="tt0481797"/>
    <x v="1746"/>
    <x v="8"/>
    <s v="26/10/2007"/>
    <s v="Drama"/>
    <s v=" Fantasy"/>
    <s v=" Mystery"/>
    <n v="124"/>
    <s v="USA, Romania, France, Italy, Germany"/>
    <s v="English"/>
    <s v="Sanskrit"/>
    <s v="German"/>
    <x v="1093"/>
    <s v="Mircea Eliade, Francis Ford Coppola"/>
    <s v="Tim Roth, Alexandra Maria Lara, Bruno Ganz, Andr√© Hennicke, Marcel Iures, Alexandra Pirici, Adrian Pintea, Florin Piersic Jr., Mircea Albulescu, Dan Astileanu, Cristian Balint, Dragos Bucur, Zoltan Butuc, Theodor Danetti, Andrei Gheorghe"/>
    <x v="938"/>
    <s v="Tim Roth, Alexandra Maria Lara"/>
    <s v="A love story wrapped in a mystery. Set in World War II Europe, a professor is changed by a cataclysmic event and explores the mysteries of life."/>
    <s v="A love story wrapped in a mystery."/>
    <n v="6.2"/>
    <n v="12836"/>
    <n v="6241161.9449990997"/>
    <n v="5000000"/>
    <x v="1365"/>
    <n v="244397"/>
    <n v="379405110331694.56"/>
    <n v="2624759"/>
    <n v="91"/>
  </r>
  <r>
    <s v="tt0832266"/>
    <x v="1747"/>
    <x v="6"/>
    <s v="16/05/2008"/>
    <s v="Comedy"/>
    <s v=" Drama"/>
    <s v=" Romance"/>
    <n v="112"/>
    <s v="UK, France, Germany, USA"/>
    <s v="English"/>
    <m/>
    <m/>
    <x v="1094"/>
    <s v="Adam Brooks"/>
    <s v="Ryan Reynolds, An Nguyen, Matthew Mason, Rick Derby, Sakina Jaffrey, Bob Wiltfong, Ryder Chasin, Fiona Lane, Dana Eskelson, Blake Benitez, Paulina Gerzon, Victoria Goldsmith, Ashtyn Greenstein, Ashley Grenier, Dylan Hartigan"/>
    <x v="381"/>
    <s v="Ryan Reynolds, An Nguyen"/>
    <s v="A political consultant tries to explain his impending divorce and past relationships to his 11-year-old daughter."/>
    <s v="A political consultant tries to"/>
    <n v="7.1"/>
    <n v="152790"/>
    <m/>
    <m/>
    <x v="4"/>
    <n v="32241649"/>
    <m/>
    <n v="55990299"/>
    <n v="203"/>
  </r>
  <r>
    <s v="tt0482463"/>
    <x v="1748"/>
    <x v="7"/>
    <s v="26/01/2010"/>
    <s v="Drama"/>
    <s v=" Romance"/>
    <m/>
    <n v="91"/>
    <s v="USA, Mexico"/>
    <s v="English"/>
    <s v="Spanish"/>
    <m/>
    <x v="1095"/>
    <s v="Alejandro Monteverde, Patrick Million"/>
    <s v="Eduardo Ver√°stegui, Tammy Blanchard, Manny Perez, Ang√©lica Arag√≥n, Jamie Tirelli, Ramon Rodriguez, Armando Riesco, Sophie Nyweide, Ali Landry Monteverde, Ewa Da Cruz, Alexa Gerasimovich, Herb Lovelle, Tawny Cypress, Doug DeBeech, Michael Mosley"/>
    <x v="939"/>
    <s v="Eduardo Ver√°stegui, Tammy Blanchard"/>
    <s v="A chef with a mysterious past spends the day with a waitress who needs a friend."/>
    <s v="A chef with a mysterious past"/>
    <n v="7.2"/>
    <n v="10342"/>
    <n v="4236489.5833333265"/>
    <n v="3300000"/>
    <x v="1366"/>
    <n v="8070537"/>
    <n v="15512350.798888862"/>
    <n v="12083296"/>
    <n v="178"/>
  </r>
  <r>
    <s v="tt0837106"/>
    <x v="1749"/>
    <x v="8"/>
    <s v="17/12/2007"/>
    <s v="Action"/>
    <s v=" Drama"/>
    <s v=" Romance"/>
    <n v="139"/>
    <s v="Sweden, UK, Denmark, Norway, Finland, Germany, Morocco"/>
    <s v="Swedish"/>
    <s v="English"/>
    <s v="Arabic"/>
    <x v="1096"/>
    <s v="Jan Guillou, Hans Gunnarsson"/>
    <s v="Joakim N√§tterqvist, Sofia Helin, Stellan Skarsg√•rd, Michael Nyqvist, Mirja Turestedt, Morgan Alling, Sven-Bertil Taube, Bibi Andersson, Fanny Risberg, Gustaf Skarsg√•rd, Simon Callow, Vincent Perez, Julia Dufvenius, Svante Martin, J√∏rgen Langhelle"/>
    <x v="940"/>
    <s v="Joakim N√§tterqvist, Sofia Helin"/>
    <s v="Arn, the son of a high-ranking Swedish nobleman is educated in a monastery and sent to the Holy Land as a knight templar to do penance for a forbidden love."/>
    <s v="Arn, the son of a high-ranking"/>
    <n v="6.6"/>
    <n v="20871"/>
    <m/>
    <s v="EUR 25000000"/>
    <x v="4"/>
    <m/>
    <m/>
    <n v="21287566"/>
    <n v="65"/>
  </r>
  <r>
    <s v="tt0482527"/>
    <x v="1750"/>
    <x v="7"/>
    <s v="23/11/2007"/>
    <s v="Comedy"/>
    <s v=" Fantasy"/>
    <s v=" Romance"/>
    <n v="95"/>
    <s v="USA, UK, Canada"/>
    <s v="English"/>
    <m/>
    <m/>
    <x v="692"/>
    <s v="Geoff Deane, Steve Hamilton Shaw"/>
    <s v="Samaire Armstrong, Kevin Zegers, Sherry Miller, Robert Joy, Sharon Osbourne, Maury Chaykin, Mpho Koaho, Dan Warry-Smith, Bal√°zs Ko√≥s, Emily Hampshire, Brooke D'Orsay, Kathryn Haggis, Genelle Williams, Alex Nussbaum, Jack Duffy"/>
    <x v="941"/>
    <s v="Samaire Armstrong, Kevin Zegers"/>
    <s v="Sworn enemies find themselves in each other's bodies, and use this to ruin each other's lives."/>
    <s v="Sworn enemies find themselves"/>
    <n v="6.3"/>
    <n v="38783"/>
    <n v="19898663.194444411"/>
    <n v="15500000"/>
    <x v="1367"/>
    <n v="848"/>
    <n v="9481621.8634374849"/>
    <n v="7385679"/>
    <n v="59"/>
  </r>
  <r>
    <s v="tt0482546"/>
    <x v="1751"/>
    <x v="7"/>
    <d v="2007-02-02T00:00:00"/>
    <s v="Biography"/>
    <s v=" Drama"/>
    <m/>
    <n v="88"/>
    <s v="UK, USA, Isle Of Man"/>
    <s v="English"/>
    <m/>
    <m/>
    <x v="1097"/>
    <s v="Richard Maltby Jr."/>
    <s v="Ren√©e Zellweger, Ewan McGregor, Emily Watson, Barbara Flynn, Bill Paterson, Matyelok Gibbs, Lloyd Owen, Anton Lesser, David Bamber, Phyllida Law, Patricia Kerrigan, Lucy Boynton, Oliver Jenkins, Justin McDonald, Judith Barker"/>
    <x v="254"/>
    <s v="Ren√©e Zellweger, Ewan McGregor"/>
    <s v="The story of Beatrix Potter, the author of the beloved and best-selling children's book, &quot;The Tale of Peter Rabbit&quot;, and her struggle for love, happiness, and success."/>
    <s v="The story of Beatrix Potter, the"/>
    <n v="6.9"/>
    <n v="27532"/>
    <n v="38513541.666666605"/>
    <n v="30000000"/>
    <x v="1368"/>
    <n v="3005605"/>
    <n v="45032909.878229089"/>
    <n v="35078241"/>
    <n v="151"/>
  </r>
  <r>
    <s v="tt0482571"/>
    <x v="1752"/>
    <x v="7"/>
    <s v="22/12/2006"/>
    <s v="Drama"/>
    <s v=" Mystery"/>
    <s v=" Sci-Fi"/>
    <n v="130"/>
    <s v="UK, USA"/>
    <s v="English"/>
    <m/>
    <m/>
    <x v="194"/>
    <s v="Jonathan Nolan, Christopher Nolan"/>
    <s v="Hugh Jackman, Christian Bale, Michael Caine, Piper Perabo, Rebecca Hall, Scarlett Johansson, Samantha Mahurin, David Bowie, Andy Serkis, Daniel Davis, Jim Piddock, Christopher Neame, Mark Ryan, Roger Rees, Jamie Harris"/>
    <x v="13"/>
    <s v="Hugh Jackman, Christian Bale"/>
    <s v="After a tragic accident, two stage magicians engage in a battle to create the ultimate illusion while sacrificing everything they have to outwit each other."/>
    <s v="After a tragic accident, two stage"/>
    <n v="8.5"/>
    <n v="1155723"/>
    <n v="51351388.888888806"/>
    <n v="40000000"/>
    <x v="1369"/>
    <n v="53089891"/>
    <n v="140800772.45149282"/>
    <n v="109676311"/>
    <n v="1422"/>
  </r>
  <r>
    <s v="tt0482572"/>
    <x v="1753"/>
    <x v="6"/>
    <s v="31/10/2008"/>
    <s v="Crime"/>
    <s v=" Drama"/>
    <s v=" Thriller"/>
    <n v="130"/>
    <s v="USA, Germany"/>
    <s v="English"/>
    <s v="Spanish"/>
    <m/>
    <x v="657"/>
    <s v="Joe Carnahan, Gavin O'Connor"/>
    <s v="Colin Farrell, Edward Norton, Jon Voight, Noah Emmerich, Jennifer Ehle, John Ortiz, Frank Grillo, Shea Whigham, Lake Bell, Carmen Ejogo, Manny Perez, Wayne Duvall, Ramon Rodriguez, Rick Gonzalez, Maximiliano Hern√°ndez"/>
    <x v="90"/>
    <s v="Colin Farrell, Edward Norton"/>
    <s v="A family's moral codes are tested when Ray Tierney investigates a case that reveals an incendiary police corruption scandal involving his own brother-in-law. For Ray, the truth is revelatory, a Pandora's Box that threatens to upend not only the Tierney legacy but the entire NYPD."/>
    <s v="A family's moral codes are tested"/>
    <n v="6.6"/>
    <n v="58561"/>
    <n v="36062340.050997898"/>
    <n v="30000000"/>
    <x v="1370"/>
    <n v="15740721"/>
    <n v="37505503.210484758"/>
    <n v="31200557"/>
    <n v="142"/>
  </r>
  <r>
    <s v="tt0482599"/>
    <x v="1180"/>
    <x v="6"/>
    <d v="2008-08-08T00:00:00"/>
    <s v="Horror"/>
    <s v=" Mystery"/>
    <s v=" Thriller"/>
    <n v="85"/>
    <s v="USA, Japan, Thailand"/>
    <s v="English"/>
    <s v="Japanese"/>
    <m/>
    <x v="1098"/>
    <s v="Luke Dawson"/>
    <s v="Joshua Jackson, Rachael Taylor, Megumi Okina, David Denman, John Hensley, Maya Hazen, James Kyson, Yoshiko Miyazaki, Kei Yamamoto, Daisy Betts, Adrienne Pickering, Pascal Morineau, Masaki Ota, Heideru Tatsuo, Eri Otoguro"/>
    <x v="148"/>
    <s v="Joshua Jackson, Rachael Taylor"/>
    <s v="A newly married couple discovers disturbing, ghostly images in photographs they develop after a tragic accident. Fearing the manifestations may be connected, they investigate and learn that some mysteries are better left unsolved."/>
    <s v="A newly married couple discovers"/>
    <n v="5.2"/>
    <n v="31960"/>
    <n v="9616624.0135994405"/>
    <n v="8000000"/>
    <x v="1371"/>
    <n v="25928550"/>
    <n v="58367265.208408616"/>
    <n v="48555306"/>
    <n v="152"/>
  </r>
  <r>
    <s v="tt0482603"/>
    <x v="1754"/>
    <x v="6"/>
    <d v="2009-06-02T00:00:00"/>
    <s v="Animation"/>
    <s v=" Adventure"/>
    <s v=" Comedy"/>
    <n v="81"/>
    <s v="USA"/>
    <s v="English"/>
    <m/>
    <m/>
    <x v="1099"/>
    <s v="Kirk DeMicco, Robert Moreland"/>
    <s v="Andy Samberg, Cheryl Hines, Jeff Daniels, Patrick Warburton, Kristin Chenoweth, Kenan Thompson, Zack Shada, Carlos Alazraqui, Omid Abtahi, Patrick Breen, Jane Lynch, Kath Soucie, Stanley Tucci, Wally Wingert, Jessica Gee-George"/>
    <x v="889"/>
    <s v="Andy Samberg, Cheryl Hines"/>
    <s v="Three chimps are sent into space to explore the possibility of alien life when an unmanned space shuttle crash lands on an uncharted planet."/>
    <s v="Three chimps are sent into space"/>
    <n v="4.5"/>
    <n v="10639"/>
    <n v="44476886.062897407"/>
    <n v="37000000"/>
    <x v="1372"/>
    <n v="30105968"/>
    <n v="78252504.716715515"/>
    <n v="65097693"/>
    <n v="48"/>
  </r>
  <r>
    <s v="tt0482606"/>
    <x v="1755"/>
    <x v="6"/>
    <d v="2009-02-01T00:00:00"/>
    <s v="Horror"/>
    <s v=" Thriller"/>
    <m/>
    <n v="86"/>
    <s v="USA"/>
    <s v="English"/>
    <m/>
    <m/>
    <x v="1100"/>
    <s v="Bryan Bertino"/>
    <s v="Alex Fisher, Peter Clayton-Luce, Scott Speedman, Liv Tyler, Gemma Ward, Kip Weeks, Laura Margolis, Glenn Howerton"/>
    <x v="942"/>
    <s v="Alex Fisher, Peter Clayton-Luce"/>
    <s v="A young couple staying in an isolated vacation home are terrorized by three unknown assailants."/>
    <s v="A young couple staying in an isolated"/>
    <n v="6.2"/>
    <n v="115668"/>
    <n v="10818702.015299371"/>
    <n v="9000000"/>
    <x v="1373"/>
    <n v="52597610"/>
    <n v="99063796.267660007"/>
    <n v="82410456"/>
    <n v="809"/>
  </r>
  <r>
    <s v="tt0840322"/>
    <x v="1756"/>
    <x v="6"/>
    <s v="26/09/2008"/>
    <s v="Drama"/>
    <s v=" Sport"/>
    <m/>
    <n v="112"/>
    <s v="USA"/>
    <s v="English"/>
    <m/>
    <m/>
    <x v="747"/>
    <s v="David Pliler, Dony West"/>
    <s v="Gary Cole, Sean Astin, Neal McDonough, Sean Faris, Julie Warner, Penn Badgley, Eliot Schwartz, Michael J. Pagan, Nathan West, Max Kasch, Arielle Kebbel, Kepa Kruse, Junior Salt, Jeremy Earl, Larry Bagby"/>
    <x v="943"/>
    <s v="Gary Cole, Sean Astin"/>
    <s v="A rugby player is put up in a juvenile detention center. There he plays for the Highland Rugby team and ultimately plays against his father in the National Championships."/>
    <s v="A rugby player is put up in a"/>
    <n v="7.2"/>
    <n v="10075"/>
    <m/>
    <m/>
    <x v="4"/>
    <n v="719556"/>
    <m/>
    <n v="719556"/>
    <n v="53"/>
  </r>
  <r>
    <s v="tt0483607"/>
    <x v="1757"/>
    <x v="6"/>
    <s v="29/08/2008"/>
    <s v="Action"/>
    <s v=" Sci-Fi"/>
    <s v=" Thriller"/>
    <n v="113"/>
    <s v="UK, USA, South Africa, Germany"/>
    <s v="English"/>
    <m/>
    <m/>
    <x v="181"/>
    <s v="Neil Marshall"/>
    <s v="Caryn Peterson, Adeola Ariyo, Emma Cleasby, Christine Tomlinson, Vernon Willemse, Paul Hyett, Daniel Read, Karl Thaning, Stephen Hughes, Jason Cope, Ryan Kruger, Nathan Wheatley, Cecil Carter, Jeremy Crutchley, Rhona Mitra"/>
    <x v="944"/>
    <s v="Caryn Peterson, Adeola Ariyo"/>
    <s v="A futuristic action thriller where a team of people work to prevent a disaster threatening the future of the human race."/>
    <s v="A futuristic action thriller where"/>
    <n v="6"/>
    <n v="71410"/>
    <n v="36062340.050997898"/>
    <n v="30000000"/>
    <x v="1374"/>
    <n v="11008770"/>
    <n v="27013855.365419898"/>
    <n v="22472631"/>
    <n v="462"/>
  </r>
  <r>
    <s v="tt0841044"/>
    <x v="1758"/>
    <x v="8"/>
    <s v="28/09/2007"/>
    <s v="Comedy"/>
    <s v=" Drama"/>
    <s v=" Romance"/>
    <n v="96"/>
    <s v="France, Germany"/>
    <s v="English"/>
    <s v="French"/>
    <m/>
    <x v="1101"/>
    <s v="Julie Delpy"/>
    <s v="Adam Goldberg, Julie Delpy, Daniel Br√ºhl, Marie Pillet, Albert Delpy, Alexia Landeau, Adan Jodorowsky, Alexandre Nahon, Charlotte Maury-Sentier, Vanessa Seward, Thibault De Lussy, Chick Ortega, Patrick Chupin, Antar Boudache, Ludovic Berthillot"/>
    <x v="945"/>
    <s v="Adam Goldberg, Julie Delpy"/>
    <s v="Marion and Jack try to rekindle their relationship with a visit to Paris, home of Marion's parents -- and several of her ex-boyfriends."/>
    <s v="Marion and Jack try to rekindle"/>
    <n v="6.8"/>
    <n v="29817"/>
    <m/>
    <m/>
    <x v="4"/>
    <n v="4433994"/>
    <m/>
    <n v="19776159"/>
    <n v="107"/>
  </r>
  <r>
    <s v="tt0483726"/>
    <x v="1759"/>
    <x v="7"/>
    <d v="2007-11-05T00:00:00"/>
    <s v="Comedy"/>
    <s v=" Drama"/>
    <s v=" Romance"/>
    <n v="115"/>
    <s v="USA"/>
    <s v="English"/>
    <m/>
    <m/>
    <x v="232"/>
    <s v="Barry Levinson"/>
    <s v="Robin Williams, Christopher Walken, Laura Linney, Lewis Black, Jeff Goldblum, David Alpay, Faith Daniels, Tina Fey, Amy Poehler, Doug Murray, Chris Matthews, James Carville, Catherine Crier, Rick Roberts, Karen Hines"/>
    <x v="324"/>
    <s v="Robin Williams, Christopher Walken"/>
    <s v="A comedian who hosts a news satire program decides to run for president, and a computerized voting machine malfunction gets him elected."/>
    <s v="A comedian who hosts a news satire"/>
    <n v="6.2"/>
    <n v="31529"/>
    <n v="25675694.444444403"/>
    <n v="20000000"/>
    <x v="1375"/>
    <n v="37327390"/>
    <n v="54525510.66861102"/>
    <n v="42472472"/>
    <n v="243"/>
  </r>
  <r>
    <s v="tt0484562"/>
    <x v="1760"/>
    <x v="8"/>
    <s v="23/11/2007"/>
    <s v="Adventure"/>
    <s v=" Drama"/>
    <s v=" Family"/>
    <n v="99"/>
    <s v="USA"/>
    <s v="English"/>
    <m/>
    <m/>
    <x v="1102"/>
    <s v="John Hodge, Susan Cooper"/>
    <s v="Alexander Ludwig, Christopher Eccleston, Ian McShane, Frances Conroy, James Cosmo, Jim Piddock, Amelia Warner, John Benjamin Hickey, Wendy Crewson, Emma Lockhart, Drew Tyler Bell, Edmund Entin, Gary Entin, Gregory Smith, Jordan J. Dale"/>
    <x v="946"/>
    <s v="Alexander Ludwig, Christopher Eccleston"/>
    <s v="A boy's life is turned upside down when he learns that he is the last of a group of immortal warriors who have dedicated their lives to fighting the forces of the dark."/>
    <s v="A boy's life is turned upside"/>
    <n v="4.8"/>
    <n v="14655"/>
    <n v="56170457.504991896"/>
    <n v="45000000"/>
    <x v="1376"/>
    <n v="8794452"/>
    <n v="4604249923916226"/>
    <n v="31852619"/>
    <n v="167"/>
  </r>
  <r>
    <s v="tt0484740"/>
    <x v="1761"/>
    <x v="8"/>
    <s v="21/12/2007"/>
    <s v="Drama"/>
    <s v=" Romance"/>
    <m/>
    <n v="139"/>
    <s v="USA, Mexico, UK"/>
    <s v="English"/>
    <m/>
    <m/>
    <x v="513"/>
    <s v="Ronald Harwood, Gabriel Garc√≠a M√°rquez"/>
    <s v="Benjamin Bratt, Gina Bernard Forbes, Giovanna Mezzogiorno, Javier Bardem, Marcela Mar, Juan √Ångel, Liliana Gonzalez, Catalina Botero, Miguel Angel Pazos Galindo, Maria Cecilia Herrera, Luis Fernando Hoyos, Carlos Duplat, Francisco Raul Linero, Unax Ugalde, Liev Schreiber"/>
    <x v="490"/>
    <s v="Benjamin Bratt, Gina Bernard Forbes"/>
    <s v="Florentino, rejected by the beautiful Fermina at a young age, devotes much of his adult life to carnal affairs as a desperate attempt to heal his broken heart."/>
    <s v="Florentino, rejected by the beautiful"/>
    <n v="6.4"/>
    <n v="22246"/>
    <n v="56170457.504991896"/>
    <n v="45000000"/>
    <x v="1377"/>
    <n v="4607608"/>
    <n v="4564247268798780"/>
    <n v="31575877"/>
    <n v="122"/>
  </r>
  <r>
    <s v="tt0485601"/>
    <x v="1762"/>
    <x v="10"/>
    <d v="2009-11-02T00:00:00"/>
    <s v="Animation"/>
    <s v=" Adventure"/>
    <s v=" Family"/>
    <n v="71"/>
    <s v="France, Belgium, Ireland, Netherlands, USA, Denmark, Brazil, Germany, Austria, Hungary"/>
    <s v="English"/>
    <s v="Irish"/>
    <m/>
    <x v="1103"/>
    <s v="Tomm Moore, Fabrice Ziolkowski"/>
    <s v="Evan McGuire, Christen Mooney, Brendan Gleeson, Mick Lally, Liam Hourican, Paul Tylak, Michael McGrath, Paul Young, Nora Twomey, Alli McCann, Clair Funchion, Conor O'Halloran, Gaelle Hersent, Marie Thorhauge, Sean Lennon"/>
    <x v="947"/>
    <s v="Evan McGuire, Christen Mooney"/>
    <s v="A young boy in a remote medieval outpost under siege from barbarian raids is beckoned to adventure when a celebrated master illuminator arrives with an ancient book, brimming with secret wisdom and powers."/>
    <s v="A young boy in a remote medieval"/>
    <n v="7.6"/>
    <n v="30419"/>
    <n v="9650959.9742701594"/>
    <n v="8000000"/>
    <x v="1378"/>
    <n v="676775"/>
    <n v="2175582.1286398121"/>
    <n v="1803412"/>
    <n v="95"/>
  </r>
  <r>
    <s v="tt0844457"/>
    <x v="1763"/>
    <x v="6"/>
    <s v="23/10/2008"/>
    <s v="Adventure"/>
    <s v=" Biography"/>
    <s v=" Drama"/>
    <n v="126"/>
    <s v="Germany, Austria, Switzerland"/>
    <s v="German"/>
    <s v="Swiss German"/>
    <s v="French"/>
    <x v="1104"/>
    <s v="Chris Silber, Philipp St√∂lzl"/>
    <s v="Benno F√ºrmann, Johanna Wokalek, Florian Lukas, Simon Schwarz, Georg Friedrich, Ulrich Tukur, Erwin Steinhauer, Branko Samarovski, Petra Morz√©, Hanspeter M√ºller, Peter Zumstein, Martin Schick, Erni Mangold, Johannes Thanheiser, Arnd Schimkat"/>
    <x v="948"/>
    <s v="Benno F√ºrmann, Johanna Wokalek"/>
    <s v="Based on a true story, North Face is a survival drama film about a competition to climb the most dangerous rock face in the Alps. Set in 1936, as Nazi propaganda urges the nation's ..."/>
    <s v="Based on a true story, North Face"/>
    <n v="7.4"/>
    <n v="14577"/>
    <m/>
    <m/>
    <x v="4"/>
    <n v="711421"/>
    <m/>
    <n v="6815056"/>
    <n v="45"/>
  </r>
  <r>
    <s v="tt0485851"/>
    <x v="1764"/>
    <x v="8"/>
    <d v="2008-05-09T00:00:00"/>
    <s v="Crime"/>
    <s v=" Drama"/>
    <s v=" Thriller"/>
    <n v="95"/>
    <s v="USA, Mexico"/>
    <s v="English"/>
    <s v="Spanish"/>
    <m/>
    <x v="1105"/>
    <s v="Jieho Lee, Bob DeRosa"/>
    <s v="Kevin Bacon, Julie Delpy, Brendan Fraser, Andy Garcia, Sarah Michelle Gellar, Clark Gregg, Emile Hirsch, Forest Whitaker, Kelly Hu, Evan Parke, Taylor Nichols, Victor Rivers, Cecilia Su√°rez, Todd Stashwick, Jon Bernthal"/>
    <x v="415"/>
    <s v="Kevin Bacon, Julie Delpy"/>
    <s v="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s v="A drama based on an ancient Chinese"/>
    <n v="6.8"/>
    <n v="33274"/>
    <n v="12482323.889998199"/>
    <n v="10000000"/>
    <x v="1379"/>
    <n v="25775"/>
    <n v="376129495616123.88"/>
    <n v="2602098"/>
    <n v="106"/>
  </r>
  <r>
    <s v="tt0485947"/>
    <x v="1765"/>
    <x v="10"/>
    <s v="13/01/2010"/>
    <s v="Drama"/>
    <s v=" Fantasy"/>
    <s v=" Romance"/>
    <n v="141"/>
    <s v="Belgium, Germany, Canada, France, UK, Luxembourg, USA"/>
    <s v="English"/>
    <s v="Mohawk"/>
    <m/>
    <x v="1106"/>
    <s v="Jaco Van Dormael"/>
    <s v="Jared Leto, Sarah Polley, Diane Kruger, Linh Dan Pham, Rhys Ifans, Natasha Little, Toby Regbo, Juno Temple, Clare Stone, Thomas Byrne, Audrey Giacomini, Laura Brumagne, Allan Corduner, Daniel Mays, Michael Riley"/>
    <x v="949"/>
    <s v="Jared Leto, Sarah Polley"/>
    <s v="A boy stands on a station platform as a train is about to leave. Should he go with his mother or stay with his father? Infinite possibilities arise from this decision. As long as he doesn't choose, anything is possible."/>
    <s v="A boy stands on a station platform"/>
    <n v="7.8"/>
    <n v="211776"/>
    <n v="56699389.848837189"/>
    <n v="47000000"/>
    <x v="1380"/>
    <n v="3622"/>
    <n v="4293663.8377529224"/>
    <n v="3559160"/>
    <n v="398"/>
  </r>
  <r>
    <s v="tt0485985"/>
    <x v="1766"/>
    <x v="12"/>
    <s v="20/01/2012"/>
    <s v="Action"/>
    <s v=" Drama"/>
    <s v=" History"/>
    <n v="125"/>
    <s v="USA"/>
    <s v="English"/>
    <s v="Italian"/>
    <s v="German"/>
    <x v="1107"/>
    <s v="John Ridley, John Ridley"/>
    <s v="Terrence Howard, Cuba Gooding Jr., Nate Parker, David Oyelowo, Tristan Mack Wilds, Ne-Yo, Elijah Kelley, Marcus T. Paulk, Leslie Odom Jr., Michael B. Jordan, Kevin Phillips, Andre Royo, Method Man, Bryan Cranston, Lee Tergesen"/>
    <x v="732"/>
    <s v="Terrence Howard, Cuba Gooding Jr."/>
    <s v="A crew of African American pilots in the Tuskegee training program, having faced segregation while kept mostly on the ground during World War II, are called into duty under the guidance of Col. A.J. Bullard."/>
    <s v="A crew of African American pilots"/>
    <n v="5.9"/>
    <n v="33033"/>
    <n v="65380793.923186116"/>
    <n v="58000000"/>
    <x v="1381"/>
    <n v="49876377"/>
    <n v="56774762.854769699"/>
    <n v="50365498"/>
    <n v="304"/>
  </r>
  <r>
    <s v="tt0486051"/>
    <x v="1767"/>
    <x v="8"/>
    <d v="2007-03-08T00:00:00"/>
    <s v="Drama"/>
    <s v=" Horror"/>
    <s v=" Thriller"/>
    <n v="91"/>
    <s v="USA, UK"/>
    <s v="English"/>
    <m/>
    <m/>
    <x v="1108"/>
    <s v="Joe Gangemi, Steven Katz"/>
    <s v="Emily Blunt, Ashton Holmes, Martin Donovan, Ned Bellamy, Ian A. Wallace, Donny Lucas, Chelan Simmons, Darren Moore, Linden Banks, Caz Odin Darko, Heath Horejda"/>
    <x v="950"/>
    <s v="Emily Blunt, Ashton Holmes"/>
    <s v="Two college students share a ride home for the holidays, but when they break down on a deserted stretch of road, they are preyed upon by the ghosts of people who have died there."/>
    <s v="Two college students share a ride"/>
    <n v="5.8"/>
    <n v="21495"/>
    <n v="7489394.3339989195"/>
    <n v="6000000"/>
    <x v="1382"/>
    <n v="36804"/>
    <n v="41205009965163.602"/>
    <n v="285060"/>
    <n v="141"/>
  </r>
  <r>
    <s v="tt0844993"/>
    <x v="1768"/>
    <x v="17"/>
    <s v="29/04/2011"/>
    <s v="Animation"/>
    <s v=" Comedy"/>
    <s v=" Crime"/>
    <n v="87"/>
    <s v="USA"/>
    <s v="English"/>
    <m/>
    <m/>
    <x v="1109"/>
    <s v="Cory Edwards, Todd Edwards"/>
    <s v="Hayden Panettiere, Glenn Close, Patrick Warburton, Joan Cusack, David Ogden Stiers, Bill Hader, Amy Poehler, Cory Edwards, Martin Short, Brad Garrett, Andy Dick, David Alan Grier, Cheech Marin, Tommy Chong, Phil LaMarr"/>
    <x v="951"/>
    <s v="Hayden Panettiere, Glenn Close"/>
    <s v="Red Riding Hood is training in the group of Sister Hoods, when she and the Wolf are called to examine the sudden mysterious disappearance of Hansel and Gretel."/>
    <s v="Red Riding Hood is training in"/>
    <n v="4.7"/>
    <n v="11962"/>
    <m/>
    <n v="30000000"/>
    <x v="4"/>
    <m/>
    <m/>
    <m/>
    <n v="41"/>
  </r>
  <r>
    <s v="tt0486551"/>
    <x v="1769"/>
    <x v="7"/>
    <s v="25/08/2006"/>
    <s v="Comedy"/>
    <m/>
    <m/>
    <n v="110"/>
    <s v="USA"/>
    <s v="English"/>
    <s v="German"/>
    <m/>
    <x v="325"/>
    <s v="Jay Chandrasekhar, Kevin Heffernan"/>
    <s v="M.C. Gainey, Paul Soter, Erik Stolhanske, Cloris Leachman, J√ºrgen Prochnow, Cameron Scher, Owain Yeoman, Tom Tate, Allan Graf, Chris Moss, Bjorn Johnson, Kevin Heffernan, Jay Chandrasekhar, Steve Lemme, Collin Thornton"/>
    <x v="952"/>
    <s v="M.C. Gainey, Paul Soter"/>
    <s v="Two brothers travel to Germany for Oktoberfest, only to stumble upon a secret, centuries-old competition described as a &quot;Fight Club&quot; with beer games."/>
    <s v="Two brothers travel to Germany"/>
    <n v="6.3"/>
    <n v="63280"/>
    <n v="22466232.638888851"/>
    <n v="17500000"/>
    <x v="1383"/>
    <n v="19185184"/>
    <n v="26173285.551423568"/>
    <n v="20387597"/>
    <n v="184"/>
  </r>
  <r>
    <s v="tt0845448"/>
    <x v="1770"/>
    <x v="8"/>
    <d v="2007-07-09T00:00:00"/>
    <s v="Action"/>
    <s v=" Adventure"/>
    <s v=" Comedy"/>
    <n v="136"/>
    <s v="India"/>
    <s v="Hindi"/>
    <m/>
    <m/>
    <x v="1110"/>
    <s v="Paritosh Painter, Paritosh Painter"/>
    <s v="Sanjay Dutt, Riteish Deshmukh, Arshad Warsi, Javed Jaffrey, Aashish Chaudhary, Asrani, Sanjay Mishra, Vijay Raaz, Tiku Talsania, Vijay Patkar, Vinay Apte, Vishwajeet Soni, Suhasini Mulay, Manoj Pahwa, Kiku Sharda"/>
    <x v="475"/>
    <s v="Sanjay Dutt, Riteish Deshmukh"/>
    <s v="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
    <s v="Four lazy slacker conmen buddies"/>
    <n v="7.3"/>
    <n v="12726"/>
    <m/>
    <m/>
    <x v="4"/>
    <n v="166339"/>
    <m/>
    <n v="11077541"/>
    <n v="27"/>
  </r>
  <r>
    <s v="tt0486576"/>
    <x v="1771"/>
    <x v="8"/>
    <s v="15/06/2007"/>
    <s v="Action"/>
    <s v=" Adventure"/>
    <s v=" Fantasy"/>
    <n v="92"/>
    <s v="USA, Germany, UK"/>
    <s v="English"/>
    <s v="Japanese"/>
    <s v="Chinese"/>
    <x v="3"/>
    <s v="Don Payne, Mark Frost"/>
    <s v="Ioan Gruffudd, Jessica Alba, Chris Evans, Michael Chiklis, Julian McMahon, Kerry Washington, Andre Braugher, Laurence Fishburne, Doug Jones, Beau Garrett, Brian Posehn, Zach Grenier, Dawn Chubai, Chris Gailus, Kevin McNulty"/>
    <x v="3"/>
    <s v="Ioan Gruffudd, Jessica Alba"/>
    <s v="The Fantastic Four learn that they aren't the only super-powered beings in the universe when they square off against the powerful Silver Surfer and the planet-eating Galactus."/>
    <s v="The Fantastic Four learn that"/>
    <n v="5.6"/>
    <n v="247759"/>
    <n v="162270210.5699766"/>
    <n v="130000000"/>
    <x v="1384"/>
    <n v="131921738"/>
    <n v="4.3641105632037968E+16"/>
    <n v="301913131"/>
    <n v="469"/>
  </r>
  <r>
    <s v="tt0486583"/>
    <x v="1772"/>
    <x v="8"/>
    <s v="30/11/2007"/>
    <s v="Comedy"/>
    <s v=" Family"/>
    <s v=" Fantasy"/>
    <n v="116"/>
    <s v="USA"/>
    <s v="English"/>
    <m/>
    <m/>
    <x v="509"/>
    <s v="Dan Fogelman, Jessie Nelson"/>
    <s v="Vince Vaughn, Paul Giamatti, John Michael Higgins, Miranda Richardson, Rachel Weisz, Kathy Bates, Trevor Peacock, Ludacris, Elizabeth Banks, Jeremy Swift, Elizabeth Berrington, Kevin Spacey, Rio Hackford, Bobb'e J. Thompson, Allan Corduner"/>
    <x v="599"/>
    <s v="Vince Vaughn, Paul Giamatti"/>
    <s v="Fred Claus, Santa's bitter older brother, is forced to move to the North Pole to help Santa and the elves prepare for Christmas in exchange for cash."/>
    <s v="Fred Claus, Santa's bitter older"/>
    <n v="5.6"/>
    <n v="38939"/>
    <n v="124823238.89998199"/>
    <n v="100000000"/>
    <x v="1385"/>
    <n v="72006777"/>
    <n v="1.41423915860526E+16"/>
    <n v="97838349"/>
    <n v="137"/>
  </r>
  <r>
    <s v="tt0486655"/>
    <x v="1773"/>
    <x v="8"/>
    <d v="2007-12-10T00:00:00"/>
    <s v="Adventure"/>
    <s v=" Family"/>
    <s v=" Fantasy"/>
    <n v="127"/>
    <s v="UK, USA"/>
    <s v="English"/>
    <m/>
    <m/>
    <x v="1111"/>
    <s v="Jane Goldman, Matthew Vaughn"/>
    <s v="Ian McKellen, Bimbo Hart, Alastair MacIntosh, David Kelly, Ben Barnes, Kate Magowan, Melanie Hill, Charlie Cox, Sienna Miller, Henry Cavill, Nathaniel Parker, Darby Hawker, Frank Ellis, Peter O'Toole, Mark Strong"/>
    <x v="953"/>
    <s v="Ian McKellen, Bimbo Hart"/>
    <s v="In a countryside town bordering on a magical land, a young man makes a promise to his beloved that he'll retrieve a fallen star by venturing into the magical realm."/>
    <s v="In a countryside town bordering"/>
    <n v="7.6"/>
    <n v="250243"/>
    <n v="87376267.229987398"/>
    <n v="70000000"/>
    <x v="1386"/>
    <n v="38634938"/>
    <n v="1.9877614235813048E+16"/>
    <n v="137515140"/>
    <n v="564"/>
  </r>
  <r>
    <s v="tt0486674"/>
    <x v="1774"/>
    <x v="6"/>
    <s v="17/04/2009"/>
    <s v="Comedy"/>
    <s v=" Drama"/>
    <m/>
    <n v="104"/>
    <s v="USA"/>
    <s v="English"/>
    <s v="Hebrew"/>
    <s v="French"/>
    <x v="232"/>
    <s v="Art Linson, Art Linson"/>
    <s v="Robert De Niro, Sean Penn, Catherine Keener, Bruce Willis, John Turturro, Robin Wright, Stanley Tucci, Kristen Stewart, Michael Wincott, Jason Kravits, Mark Ivanir, Remy K. Selma, Christopher Evan Welch, Lily Rabe, Sam Levinson"/>
    <x v="101"/>
    <s v="Robert De Niro, Sean Penn"/>
    <s v="Two weeks in the life of a fading Hollywood producer who's having a rough time trying to get his new picture made."/>
    <s v="Two weeks in the life of a fading"/>
    <n v="5.6"/>
    <n v="26303"/>
    <n v="30051950.04249825"/>
    <n v="25000000"/>
    <x v="1387"/>
    <n v="1090947"/>
    <n v="8124913.7319359239"/>
    <n v="6759057"/>
    <n v="119"/>
  </r>
  <r>
    <s v="tt0851577"/>
    <x v="1775"/>
    <x v="7"/>
    <s v="23/11/2006"/>
    <s v="Drama"/>
    <m/>
    <m/>
    <n v="112"/>
    <s v="Russia"/>
    <s v="Russian"/>
    <s v="German"/>
    <m/>
    <x v="1112"/>
    <s v="Dmitriy Sobolev"/>
    <s v="Pyotr Mamonov, Viktor Sukhorukov, Dmitriy Dyuzhev, Yuriy Kuznetsov, Viktoriya Isakova, Nina Usatova, Yana Esipovich, Olga Demidova, Timofey Tribuntsev, Aleksey Zelensky, Grisha Stepunov, Sergey Burunov, B. Aleksandrov, Boris Pantyukhin, S. Gorozhanin"/>
    <x v="954"/>
    <s v="Pyotr Mamonov, Viktor Sukhorukov"/>
    <s v="Somewhere in Northern Russia in a small Russian Orthodox monastery lives an unusual man whose bizarre conduct confuses his fellow monks, while others who visit the island believe that the man has the power to heal, exorcise demons and foretell the future."/>
    <s v="Somewhere in Northern Russia in"/>
    <n v="7.9"/>
    <n v="10822"/>
    <m/>
    <m/>
    <x v="4"/>
    <m/>
    <m/>
    <n v="3557508"/>
    <n v="49"/>
  </r>
  <r>
    <s v="tt0486822"/>
    <x v="1776"/>
    <x v="8"/>
    <s v="17/08/2007"/>
    <s v="Crime"/>
    <s v=" Drama"/>
    <s v=" Mystery"/>
    <n v="105"/>
    <s v="USA"/>
    <s v="English"/>
    <s v="Spanish"/>
    <m/>
    <x v="269"/>
    <s v="Christopher Landon, Carl Ellsworth"/>
    <s v="Shia LaBeouf, Sarah Roemer, Carrie-Anne Moss, David Morse, Aaron Yoo, Jose Pablo Cantillo, Matt Craven, Viola Davis, Brandon Caruso, Luciano Rauso, Daniel Caruso, Kevin Quinn, Elyse Mirto, Suzanne Rico, Kent Shocknek"/>
    <x v="752"/>
    <s v="Shia LaBeouf, Sarah Roemer"/>
    <s v="A teen living under house arrest becomes convinced his neighbor is a serial killer."/>
    <s v="A teen living under house arrest"/>
    <n v="6.8"/>
    <n v="217146"/>
    <n v="24964647.779996399"/>
    <n v="20000000"/>
    <x v="1388"/>
    <n v="80209692"/>
    <n v="1.7073239360582074E+16"/>
    <n v="118114220"/>
    <n v="531"/>
  </r>
  <r>
    <s v="tt0488478"/>
    <x v="1777"/>
    <x v="8"/>
    <s v="27/06/2008"/>
    <s v="Crime"/>
    <s v=" Drama"/>
    <s v=" Thriller"/>
    <n v="159"/>
    <s v="Russia"/>
    <s v="Russian"/>
    <s v="Chechen"/>
    <m/>
    <x v="1113"/>
    <s v="Nikita Mikhalkov, Aleksandr Novototskiy-Vlasov"/>
    <s v="Sergey Makovetskiy, Nikita Mikhalkov, Sergey Garmash, Valentin Gaft, Aleksey Petrenko, Yuriy Stoyanov, Sergey Gazarov, Mikhail Efremov, Aleksey Gorbunov, Sergey Artsibashev, Viktor Verzhbitskiy, Roman Madyanov, Aleksandr Adabashyan, Apti Magamaev, Abdi Magamaev"/>
    <x v="955"/>
    <s v="Sergey Makovetskiy, Nikita Mikhalkov"/>
    <s v="Twelve jurors must decide the fate of a Chechen adolescent charged with murdering his stepfather."/>
    <s v="Twelve jurors must decide the"/>
    <n v="7.7"/>
    <n v="13769"/>
    <n v="4992929.55599928"/>
    <n v="4000000"/>
    <x v="1389"/>
    <n v="125120"/>
    <n v="1089527909832850.2"/>
    <n v="7537453"/>
    <n v="40"/>
  </r>
  <r>
    <s v="tt0856288"/>
    <x v="1778"/>
    <x v="8"/>
    <s v="13/06/2007"/>
    <s v="Horror"/>
    <m/>
    <m/>
    <n v="82"/>
    <s v="France"/>
    <s v="French"/>
    <m/>
    <m/>
    <x v="1114"/>
    <s v="Julien Maury, Alexandre Bustillo"/>
    <s v="Alysson Paradis, Jean-Baptiste Tabourin, Claude Lul√©, Dominique Frot, Nathalie Roussel, Fran√ßois-R√©gis Marchasson, B√©atrice Dalle, Hyam Zaytoun, Tahar Rahim, Emmanuel Guez, Ludovic Berthillot, Emmanuel Lanzi, Nicolas Duvauchelle, Aymen Sa√Ødi"/>
    <x v="956"/>
    <s v="Alysson Paradis, Jean-Baptiste Tabourin"/>
    <s v="Four months after the death of her husband, a woman on the brink of motherhood is tormented in her home by a strange woman who wants her unborn baby."/>
    <s v="Four months after the death of"/>
    <n v="6.8"/>
    <n v="36639"/>
    <m/>
    <s v="EUR 2400000"/>
    <x v="4"/>
    <m/>
    <m/>
    <n v="792184"/>
    <n v="280"/>
  </r>
  <r>
    <s v="tt0488604"/>
    <x v="1779"/>
    <x v="6"/>
    <d v="2008-11-04T00:00:00"/>
    <s v="Crime"/>
    <s v=" Mystery"/>
    <s v=" Thriller"/>
    <n v="104"/>
    <s v="Spain, UK, France"/>
    <s v="English"/>
    <m/>
    <m/>
    <x v="49"/>
    <s v="√Ålex de la Iglesia, Jorge Guerricaechevarr√≠a"/>
    <s v="Elijah Wood, John Hurt, Leonor Watling, Julie Cox, Jim Carter, Alex Cox, Burn Gorman, Dominique Pinon, Anna Massey, Danny Sapani, Alan David, Tim Wallers, James Weber Brown, Ian East, Charlotte Asprey"/>
    <x v="522"/>
    <s v="Elijah Wood, John Hurt"/>
    <s v="At Oxford University, a professor and a grad student work together to try to stop a potential series of murders seemingly linked by mathematical symbols."/>
    <s v="At Oxford University, a professor"/>
    <n v="6.1"/>
    <n v="27324"/>
    <n v="12020780.016999299"/>
    <n v="10000000"/>
    <x v="1390"/>
    <n v="4803"/>
    <n v="21212622.120904028"/>
    <n v="17646627"/>
    <n v="103"/>
  </r>
  <r>
    <s v="tt0488658"/>
    <x v="1780"/>
    <x v="7"/>
    <d v="2007-05-01T00:00:00"/>
    <s v="Adventure"/>
    <s v=" Comedy"/>
    <s v=" Family"/>
    <n v="90"/>
    <s v="USA"/>
    <s v="English"/>
    <s v="Spanish"/>
    <m/>
    <x v="1115"/>
    <s v="Jacob Meszaros, Mya Stark"/>
    <s v="Lewis Black, Wilmer Valderrama, Tyler James Williams, Dyllan Christopher, Brett Kelly, Gia Mantegna, Quinn Shephard, Paget Brewster, Rob Corddry, Dominique Salda√±a, Jessica Walter, Rob Riggle, Michelle Sandler, David Koechner, B.J. Novak"/>
    <x v="957"/>
    <s v="Lewis Black, Wilmer Valderrama"/>
    <s v="A group of unaccompanied minors bond while snowed in at the midwestern Hoover International Airport during the holiday season and ultimately create a makeshift holiday themselves."/>
    <s v="A group of unaccompanied minors"/>
    <n v="5.3"/>
    <n v="10227"/>
    <n v="32094618.0555555"/>
    <n v="25000000"/>
    <x v="1391"/>
    <n v="16655224"/>
    <n v="28178091.273680508"/>
    <n v="21949234"/>
    <n v="64"/>
  </r>
  <r>
    <s v="tt0857265"/>
    <x v="1781"/>
    <x v="8"/>
    <d v="2007-09-11T00:00:00"/>
    <s v="Crime"/>
    <s v=" Drama"/>
    <s v=" Mystery"/>
    <n v="88"/>
    <s v="UK, USA"/>
    <s v="English"/>
    <m/>
    <m/>
    <x v="1116"/>
    <s v="Anthony Shaffer, Harold Pinter"/>
    <s v="Michael Caine, Jude Law, Harold Pinter"/>
    <x v="308"/>
    <s v="Michael Caine, Jude Law"/>
    <s v="On his sprawling country estate, an aging writer matches wits with the struggling actor who has stolen his wife's heart."/>
    <s v="On his sprawling country estate,"/>
    <n v="6.5"/>
    <n v="30133"/>
    <m/>
    <m/>
    <x v="4"/>
    <n v="342895"/>
    <m/>
    <n v="4889751"/>
    <n v="121"/>
  </r>
  <r>
    <s v="tt0857376"/>
    <x v="1782"/>
    <x v="8"/>
    <s v="15/11/2007"/>
    <s v="Action"/>
    <s v=" Fantasy"/>
    <s v=" Horror"/>
    <n v="114"/>
    <s v="Australia"/>
    <s v="English"/>
    <m/>
    <m/>
    <x v="1117"/>
    <s v="Matt Hylton Todd, Shane Abbess"/>
    <s v="Andy Whitfield, Dwaine Stevenson, Samantha Noble, Michael Piccirilli, Jack Campbell, Erika Heynatz, Harry Pavlidis, Kevin Copeland, Matt Hylton Todd, Brendan Clearkin, Goran D. Kleut, Valentino del Toro, Amy Mathews, Paul Winchester, Richard Huggett"/>
    <x v="958"/>
    <s v="Andy Whitfield, Dwaine Stevenson"/>
    <s v="Gabriel the archangel fights to bring light back to purgatory - a place where darkness rules - and save the souls of the city's inhabitants."/>
    <s v="Gabriel the archangel fights to"/>
    <n v="5.6"/>
    <n v="13548"/>
    <m/>
    <s v="AUD 200000"/>
    <x v="4"/>
    <m/>
    <m/>
    <n v="1395610"/>
    <n v="109"/>
  </r>
  <r>
    <s v="tt0858479"/>
    <x v="1783"/>
    <x v="6"/>
    <d v="2008-11-04T00:00:00"/>
    <s v="Comedy"/>
    <s v=" Drama"/>
    <s v=" Romance"/>
    <n v="95"/>
    <s v="USA"/>
    <s v="English"/>
    <s v="Spanish"/>
    <m/>
    <x v="1118"/>
    <s v="Mark Poirier"/>
    <s v="Dennis Quaid, Sarah Jessica Parker, Thomas Haden Church, Ellen Page, Ashton Holmes, Christine Lahti, Camille Mana, David Denman, Don Wadsworth, Robert Haley, Patrick Sebes, Kevin James Doyle, Paul Huber, Iva Jean Saraceni, Richard John Walters"/>
    <x v="126"/>
    <s v="Dennis Quaid, Sarah Jessica Parker"/>
    <s v="Into the life of a widowed professor comes a new love and an unexpected visit from his adopted brother."/>
    <s v="Into the life of a widowed professor"/>
    <n v="6.1"/>
    <n v="22251"/>
    <m/>
    <m/>
    <x v="4"/>
    <n v="9511289"/>
    <m/>
    <n v="11843604"/>
    <n v="121"/>
  </r>
  <r>
    <s v="tt0858486"/>
    <x v="1784"/>
    <x v="8"/>
    <s v="29/05/2009"/>
    <s v="Animation"/>
    <s v=" Action"/>
    <s v=" Adventure"/>
    <n v="85"/>
    <s v="USA"/>
    <s v="English"/>
    <m/>
    <m/>
    <x v="1119"/>
    <s v="Evan Spiliotopoulos, Aristomenis Tsirbas"/>
    <s v="Chad Allen, Rosanna Arquette, Bill Birch, Brooke Bloom, Tom Connolly, Brian Cox, David Cross, Beverly D'Angelo, James Devoti, Chris Evans, James Garner, Danny Glover, Mark Hamill, Alec Holden, Masam Holden"/>
    <x v="959"/>
    <s v="Chad Allen, Rosanna Arquette"/>
    <s v="A peaceful alien planet faces annihilation, as the homeless remainder of the human race sets its eyes on Terra. Mala, a rebellious Terrian teenager, will do everything she can to stop it."/>
    <s v="A peaceful alien planet faces"/>
    <n v="6.5"/>
    <n v="11215"/>
    <m/>
    <m/>
    <x v="4"/>
    <n v="1647083"/>
    <m/>
    <n v="6195553"/>
    <n v="67"/>
  </r>
  <r>
    <s v="tt0489049"/>
    <x v="1785"/>
    <x v="10"/>
    <s v="21/10/2009"/>
    <s v="Adventure"/>
    <s v=" Comedy"/>
    <s v=" Drama"/>
    <n v="90"/>
    <s v="USA"/>
    <s v="English"/>
    <m/>
    <m/>
    <x v="1120"/>
    <s v="Ernest Cline, Adam F. Goldberg"/>
    <s v="Sam Huntington, Chris Marquette, Dan Fogler, Jay Baruchel, Kristen Bell, David Denman, Christopher McDonald, Charlie B. Brown, Isaac Kappy, Stephen Pina, Seth Rogen, Tarek Bishara, Clark Sanchez, Stanley Shunkamolah, Danny Trejo"/>
    <x v="960"/>
    <s v="Sam Huntington, Chris Marquette"/>
    <s v="Star Wars fanatics take a cross-country trip to"/>
    <s v="Star Wars fanatics take a cross-country"/>
    <n v="6.6"/>
    <n v="55643"/>
    <n v="4704842.9874567026"/>
    <n v="3900000"/>
    <x v="1392"/>
    <n v="688529"/>
    <n v="1159566.46001855"/>
    <n v="961203"/>
    <n v="75"/>
  </r>
  <r>
    <s v="tt0489099"/>
    <x v="1786"/>
    <x v="6"/>
    <s v="29/02/2008"/>
    <s v="Action"/>
    <s v=" Adventure"/>
    <s v=" Sci-Fi"/>
    <n v="88"/>
    <s v="USA, Canada"/>
    <s v="English"/>
    <s v="Italian"/>
    <s v="Japanese"/>
    <x v="367"/>
    <s v="David S. Goyer, Jim Uhls"/>
    <s v="Hayden Christensen, Jamie Bell, Rachel Bilson, Diane Lane, Samuel L. Jackson, Michael Rooker, AnnaSophia Robb, Max Thieriot, Jesse James, Tom Hulce, Kristen Stewart, Teddy Dunn, Barbara Garrick, Michael Winther, Massimiliano Pazzaglia"/>
    <x v="181"/>
    <s v="Hayden Christensen, Jamie Bell"/>
    <s v="A teenager with teleportation abilities suddenly finds himself in the middle of an ancient war between those like him and their sworn annihilators."/>
    <s v="A teenager with teleportation"/>
    <n v="6.1"/>
    <n v="282968"/>
    <n v="102176630.14449404"/>
    <n v="85000000"/>
    <x v="1393"/>
    <n v="80172128"/>
    <n v="270626360.5135228"/>
    <n v="225132113"/>
    <n v="527"/>
  </r>
  <r>
    <s v="tt0860906"/>
    <x v="1787"/>
    <x v="10"/>
    <d v="2013-04-09T00:00:00"/>
    <s v="Animation"/>
    <s v=" Action"/>
    <s v=" Drama"/>
    <n v="112"/>
    <s v="Japan"/>
    <s v="Japanese"/>
    <s v="German"/>
    <m/>
    <x v="1121"/>
    <s v="Hideaki Anno"/>
    <s v="Kotono Mitsuishi, Megumi Ogata, Megumi Hayashibara, Y√ªko Miyamura, Fumihiko Tachiki, Yuriko Yamaguchi, Maaya Sakamoto, Miki Nagasawa, K√¥ichi Yamadera, Motomu Kiyokawa, Hiro Y√ªki, Takehito Koyasu, Tetsuya Iwanaga, Tomokazu Seki, Mugihito"/>
    <x v="961"/>
    <s v="Kotono Mitsuishi, Megumi Ogata"/>
    <s v="Under constant attack by Angels, NERV introduces two new pilots: the mysterious Makinami Mari Illustrous and the intense Asuka Langley Shikinami. Parallel to the incursion, Gendo Ikari and ..."/>
    <s v="Under constant attack by Angels,"/>
    <n v="8"/>
    <n v="15171"/>
    <m/>
    <m/>
    <x v="4"/>
    <n v="133640"/>
    <m/>
    <n v="41177742"/>
    <n v="25"/>
  </r>
  <r>
    <s v="tt0489235"/>
    <x v="1788"/>
    <x v="8"/>
    <d v="2008-05-12T00:00:00"/>
    <s v="Comedy"/>
    <s v=" Fantasy"/>
    <s v=" Horror"/>
    <n v="84"/>
    <s v="USA"/>
    <s v="English"/>
    <m/>
    <m/>
    <x v="1122"/>
    <s v="Mark Verheiden"/>
    <s v="Bruce Campbell, Grace Thorsen, Taylor Sharpe, Ted Raimi, Ben McCain, Ellen Sandweiss, Timothy Patrick Quill, Dan Hicks, Logan Martin, Ali Akay, Ariel Badenhop, James J. Peck, Jen Brown, Kurt Rauf, Michael Kallio"/>
    <x v="375"/>
    <s v="Bruce Campbell, Grace Thorsen"/>
    <s v="Mistaken for his character Ash from the 'Evil Dead' trilogy,"/>
    <s v="Mistaken for his character Ash"/>
    <n v="6.2"/>
    <n v="23435"/>
    <n v="1872348.5834997299"/>
    <n v="1500000"/>
    <x v="1394"/>
    <n v="173066"/>
    <n v="25016439537749.961"/>
    <n v="173066"/>
    <n v="93"/>
  </r>
  <r>
    <s v="tt0489237"/>
    <x v="1789"/>
    <x v="8"/>
    <s v="30/11/2007"/>
    <s v="Comedy"/>
    <s v=" Drama"/>
    <s v=" Romance"/>
    <n v="106"/>
    <s v="USA"/>
    <s v="English"/>
    <s v="French"/>
    <s v="Spanish"/>
    <x v="297"/>
    <s v="Emma McLaughlin, Nicola Kraus"/>
    <s v="Scarlett Johansson, Donna Murphy, John Henry Cox, Alicia Keys, Lewis Payton Jr., Sonnie Brown, Georgina Chapman, Nicholas Art, Jodi Michelle Pynn, Mike Rad, Laura Linney, Joanna Heimbold, Marla Sucharetza, Phoebe Jonas, Allison Sarofim"/>
    <x v="524"/>
    <s v="Scarlett Johansson, Donna Murphy"/>
    <s v="A college graduate goes to work as a nanny for a rich New York family. Ensconced in their home, she has to juggle their dysfunction, a new romance, and the spoiled brat in her charge."/>
    <s v="A college graduate goes to work"/>
    <n v="6.2"/>
    <n v="55357"/>
    <n v="24964647.779996399"/>
    <n v="20000000"/>
    <x v="1395"/>
    <n v="25930652"/>
    <n v="6911880957007041"/>
    <n v="47817020"/>
    <n v="90"/>
  </r>
  <r>
    <s v="tt0489270"/>
    <x v="1790"/>
    <x v="7"/>
    <d v="2007-09-03T00:00:00"/>
    <s v="Horror"/>
    <s v=" Mystery"/>
    <s v=" Thriller"/>
    <n v="108"/>
    <s v="Canada, USA"/>
    <s v="English"/>
    <m/>
    <m/>
    <x v="940"/>
    <s v="Leigh Whannell, James Wan"/>
    <s v="Tobin Bell, Shawnee Smith, Angus Macfadyen, Bahar Soomekh, Donnie Wahlberg, Dina Meyer, Leigh Whannell, Mpho Koaho, Barry Flatman, Lyriq Bent, J. LaRose, Debra McCabe, Costas Mandylor, Betsy Russell, Jane Luk"/>
    <x v="807"/>
    <s v="Tobin Bell, Shawnee Smith"/>
    <s v="Jigsaw abducts a doctor in order to keep himself alive while he watches his new apprentice put an unlucky citizen named Jeff through a brutal test."/>
    <s v="Jigsaw abducts a doctor in order"/>
    <n v="6.2"/>
    <n v="175339"/>
    <n v="12837847.222222202"/>
    <n v="10000000"/>
    <x v="1396"/>
    <n v="80238724"/>
    <n v="211663075.33246493"/>
    <n v="164874275"/>
    <n v="649"/>
  </r>
  <r>
    <s v="tt0489281"/>
    <x v="1791"/>
    <x v="6"/>
    <s v="28/03/2008"/>
    <s v="Drama"/>
    <s v=" War"/>
    <m/>
    <n v="112"/>
    <s v="USA"/>
    <s v="English"/>
    <m/>
    <m/>
    <x v="1123"/>
    <s v="Mark Richard, Kimberly Peirce"/>
    <s v="Ryan Phillippe, Joseph Gordon-Levitt, Rob Brown, Channing Tatum, Victor Rasuk, Quay Terry, Matthew Scott Wilcox, Connett Brewer, Timothy Olyphant, Josef Sommer, Linda Emond, Ciar√°n Hinds, Mamie Gummer, Abbie Cornish, Alex Frost"/>
    <x v="162"/>
    <s v="Ryan Phillippe, Joseph Gordon-Levitt"/>
    <s v="A veteran soldier returns from his completed tour of duty in Iraq, only to find his life turned upside down when he is arbitrarily ordered to return to field duty by the Army."/>
    <s v="A veteran soldier returns from"/>
    <n v="6.4"/>
    <n v="19506"/>
    <n v="30051950.04249825"/>
    <n v="25000000"/>
    <x v="1397"/>
    <n v="10915744"/>
    <n v="13478844.135395234"/>
    <n v="11212953"/>
    <n v="104"/>
  </r>
  <r>
    <s v="tt0862856"/>
    <x v="1792"/>
    <x v="8"/>
    <s v="27/11/2015"/>
    <s v="Comedy"/>
    <s v=" Horror"/>
    <m/>
    <n v="82"/>
    <s v="USA"/>
    <s v="English"/>
    <m/>
    <m/>
    <x v="1124"/>
    <s v="Michael Dougherty"/>
    <s v="Dylan Baker, Rochelle Aytes, Quinn Lord, Lauren Lee Smith, Moneca Delain, Tahmoh Penikett, Brett Kelly, Britt McKillip, Isabelle Deluce, Jean-Luc Bilodeau, Alberto Ghisi, Samm Todd, Anna Paquin, Brian Cox, Leslie Bibb"/>
    <x v="962"/>
    <s v="Dylan Baker, Rochelle Aytes"/>
    <s v="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
    <s v="Five interwoven stories that occur"/>
    <n v="6.8"/>
    <n v="78206"/>
    <m/>
    <m/>
    <x v="4"/>
    <m/>
    <m/>
    <m/>
    <n v="311"/>
  </r>
  <r>
    <s v="tt0489282"/>
    <x v="1793"/>
    <x v="6"/>
    <d v="2008-01-02T00:00:00"/>
    <s v="Adventure"/>
    <s v=" Comedy"/>
    <m/>
    <n v="87"/>
    <s v="USA"/>
    <s v="English"/>
    <m/>
    <m/>
    <x v="1125"/>
    <s v="Peter Gaulke, Fred Wolf"/>
    <s v="Steve Zahn, Allen Covert, Jonah Hill, Kevin Heffernan, Ashley Scott, Peter Dante, Harry Hamlin, Robert Patrick, Joe Don Baker, Blake Clark, Justin Long, Jeff Garlin, Ernest Borgnine, Jake Abel, Kevin Alejandro"/>
    <x v="171"/>
    <s v="Steve Zahn, Allen Covert"/>
    <s v="With the ratings dropping for a wilderness-themed television show, two animal fans go to the Andes Mountains in search of Bigfoot."/>
    <s v="With the ratings dropping for"/>
    <n v="5.3"/>
    <n v="20765"/>
    <n v="24041560.033998597"/>
    <n v="20000000"/>
    <x v="1398"/>
    <n v="6575282"/>
    <n v="8372153.5290915603"/>
    <n v="6964734"/>
    <n v="129"/>
  </r>
  <r>
    <s v="tt0490181"/>
    <x v="1794"/>
    <x v="6"/>
    <d v="2008-10-10T00:00:00"/>
    <s v="Action"/>
    <s v=" Adventure"/>
    <s v=" Mystery"/>
    <n v="111"/>
    <s v="UK, USA"/>
    <s v="English"/>
    <m/>
    <m/>
    <x v="1126"/>
    <s v="Philip Eisner"/>
    <s v="Thomas Jane, Ron Perlman, Devon Aoki, Sean Pertwee, Benno F√ºrmann, John Malkovich, Anna Walton, Tom Wu, Steve Toussaint, Luis Echegaray, Pras Michel, Shauna Macdonald, Roger Ashton-Griffiths, Christopher Adamson, Nicholas Ball"/>
    <x v="963"/>
    <s v="Thomas Jane, Ron Perlman"/>
    <s v="28th century soldier Mitch Hunter leads a fight against an army of underworld Mutants."/>
    <s v="28th century soldier Mitch Hunter"/>
    <n v="5.2"/>
    <n v="25447"/>
    <n v="30051950.04249825"/>
    <n v="25000000"/>
    <x v="1399"/>
    <n v="6820"/>
    <n v="2561696.7400686475"/>
    <n v="2131057"/>
    <n v="166"/>
  </r>
  <r>
    <s v="tt0490204"/>
    <x v="1795"/>
    <x v="8"/>
    <s v="31/08/2007"/>
    <s v="Drama"/>
    <m/>
    <m/>
    <n v="124"/>
    <s v="USA"/>
    <s v="English"/>
    <m/>
    <m/>
    <x v="712"/>
    <s v="Mike Binder"/>
    <s v="Adam Sandler, Don Cheadle, Jada Pinkett Smith, Liv Tyler, Saffron Burrows, Donald Sutherland, Robert Klein, Melinda Dillon, Mike Binder, Jonathan Banks, Rae Allen, Paula Newsome, John de Lancie, Paul Butler, Camille LaChe Smith"/>
    <x v="123"/>
    <s v="Adam Sandler, Don Cheadle"/>
    <s v="A man who lost his family in the September 11 attack on New York City runs into his old college roommate. Rekindling the friendship is the one thing that appears able to help the man recover from his grief."/>
    <s v="A man who lost his family in the"/>
    <n v="7.4"/>
    <n v="92247"/>
    <n v="24964647.779996399"/>
    <n v="20000000"/>
    <x v="1400"/>
    <n v="19661987"/>
    <n v="3215104957514331.5"/>
    <n v="22242388"/>
    <n v="242"/>
  </r>
  <r>
    <s v="tt0490215"/>
    <x v="1796"/>
    <x v="9"/>
    <d v="2017-12-01T00:00:00"/>
    <s v="Drama"/>
    <s v=" History"/>
    <m/>
    <n v="161"/>
    <s v="USA, UK, Taiwan, Japan, Mexico, Italy"/>
    <s v="English"/>
    <s v="Japanese"/>
    <s v="Latin"/>
    <x v="222"/>
    <s v="Jay Cocks, Martin Scorsese"/>
    <s v="Andrew Garfield, Adam Driver, Liam Neeson, Tadanobu Asano, Ciar√°n Hinds, Issei Ogata, Shin'ya Tsukamoto, Yoshi Oida, Y√¥suke Kubozuka, Kaoru End√¥, Diego Calder√≥n, Rafael Kading, Matthew Blake, Benoit Masse, Tetsuya Igawa"/>
    <x v="964"/>
    <s v="Andrew Garfield, Adam Driver"/>
    <s v="In the 17th century, two Portuguese Jesuit priests travel to Japan in an attempt to locate their mentor, who is rumored to have committed apostasy, and to propagate Catholicism."/>
    <s v="In the 17th century, two Portuguese"/>
    <n v="7.2"/>
    <n v="97231"/>
    <n v="49603994.883482724"/>
    <n v="46000000"/>
    <x v="1401"/>
    <n v="7100177"/>
    <n v="25702211.81923452"/>
    <n v="23834809"/>
    <n v="433"/>
  </r>
  <r>
    <s v="tt0491152"/>
    <x v="1797"/>
    <x v="17"/>
    <d v="2011-06-05T00:00:00"/>
    <s v="Comedy"/>
    <s v=" Drama"/>
    <s v=" Romance"/>
    <n v="112"/>
    <s v="USA"/>
    <s v="English"/>
    <m/>
    <m/>
    <x v="356"/>
    <s v="Jennie Snyder Urman, Emily Giffin"/>
    <s v="Ginnifer Goodwin, Kate Hudson, Colin Egglesfield, John Krasinski, Steve Howey, Ashley Williams, Geoff Pierson, Jill Eikenberry, Jonathan Epstein, Leia Thompson, Sarah Baldwin, Mark La Mura, Lindsay Ryan, Kirsten Day, Christopher Peuler"/>
    <x v="965"/>
    <s v="Ginnifer Goodwin, Kate Hudson"/>
    <s v="Friendships are tested and secrets come to the surface when terminally single Rachel falls for Dex, her best friend Darcy's fianc√©."/>
    <s v="Friendships are tested and secrets"/>
    <n v="5.9"/>
    <n v="56809"/>
    <n v="40270406.643578999"/>
    <n v="35000000"/>
    <x v="1402"/>
    <n v="39046489"/>
    <n v="74903380.922201276"/>
    <n v="65100369"/>
    <n v="183"/>
  </r>
  <r>
    <s v="tt0866437"/>
    <x v="1798"/>
    <x v="8"/>
    <s v="18/01/2008"/>
    <s v="Comedy"/>
    <s v=" Drama"/>
    <s v=" Romance"/>
    <n v="106"/>
    <s v="USA"/>
    <s v="English"/>
    <m/>
    <m/>
    <x v="1127"/>
    <s v="Robin Swicord, Karen Joy Fowler"/>
    <s v="Maria Bello, Emily Blunt, Kathy Baker, Amy Brenneman, Maggie Grace, Jimmy Smits, Ed Brigadier, Kevin Zegers, Marc Blucas, Catherine Schreiber, Ned Hosford, Hugh Dancy, Messy Stench, Chris Burket, Parisa Fitz-Henley"/>
    <x v="595"/>
    <s v="Maria Bello, Emily Blunt"/>
    <s v="Six Californians start a club to discuss the works of Jane Austen, only to find their relationships -- both old and new -- begin to resemble 21st century versions of her novels."/>
    <s v="Six Californians start a club"/>
    <n v="6.8"/>
    <n v="25809"/>
    <m/>
    <m/>
    <x v="4"/>
    <n v="3575227"/>
    <m/>
    <n v="7163566"/>
    <n v="70"/>
  </r>
  <r>
    <s v="tt0491175"/>
    <x v="1799"/>
    <x v="19"/>
    <d v="2017-06-12T00:00:00"/>
    <s v="Comedy"/>
    <s v=" Crime"/>
    <s v=" Drama"/>
    <n v="105"/>
    <s v="UK, USA, China"/>
    <s v="English"/>
    <m/>
    <m/>
    <x v="409"/>
    <s v="Joel Coen, Ethan Coen"/>
    <s v="Steve Monroe, Gavin Wilde, Landon Gordon, Hope Banks, Karimah Westbrook, James Handy, Mather Zickel, Josh Meyer, Vince Cefalu, Michael D. Cohen, Corey Allen Kotler, Leith M. Burke, Julianne Moore, Noah Jupe, Tony Espinosa"/>
    <x v="966"/>
    <s v="Steve Monroe, Gavin Wilde"/>
    <s v="As a 1950s suburban community self-destructs, a home invasion has sinister consequences for one seemingly normal family."/>
    <s v="As a 1950s suburban community"/>
    <n v="5.7"/>
    <n v="39058"/>
    <n v="26396356.886422999"/>
    <n v="25000000"/>
    <x v="1403"/>
    <n v="5775178"/>
    <n v="13463902.121152917"/>
    <n v="12751667"/>
    <n v="348"/>
  </r>
  <r>
    <s v="tt0491203"/>
    <x v="1800"/>
    <x v="19"/>
    <d v="2018-06-09T00:00:00"/>
    <s v="Drama"/>
    <s v=" History"/>
    <s v=" Romance"/>
    <n v="105"/>
    <s v="UK, USA"/>
    <s v="English"/>
    <m/>
    <m/>
    <x v="1053"/>
    <s v="Deborah Moggach, Tom Stoppard"/>
    <s v="Alicia Vikander, Dane DeHaan, Jack O'Connell, Holliday Grainger, Tom Hollander, Matthew Morrison, Kevin McKidd, Douglas Hodge, Joanna Scanlan, Zach Galifianakis, Judi Dench, Christoph Waltz, David Harewood, Alexandra Gilbreath, Cara Delevingne"/>
    <x v="967"/>
    <s v="Alicia Vikander, Dane DeHaan"/>
    <s v="An artist falls for a young married woman while he's commissioned to paint her portrait during the Tulip mania of seventeenth century Amsterdam."/>
    <s v="An artist falls for a young married"/>
    <n v="6.2"/>
    <n v="17824"/>
    <n v="26396356.886422999"/>
    <n v="25000000"/>
    <x v="1404"/>
    <n v="2455635"/>
    <n v="9718662.4153027181"/>
    <n v="9204549"/>
    <n v="100"/>
  </r>
  <r>
    <s v="tt0870090"/>
    <x v="1801"/>
    <x v="8"/>
    <s v="31/08/2007"/>
    <s v="Crime"/>
    <s v=" Drama"/>
    <m/>
    <n v="106"/>
    <s v="Brazil"/>
    <s v="Portuguese"/>
    <m/>
    <m/>
    <x v="1128"/>
    <s v="Elena Soarez, Roberto Moreira"/>
    <s v="Douglas Silva, Darlan Cunha, Jonathan Haagensen, Rodrigo dos Santos, Camila Monteiro, Naima Silva, Eduardo 'BR' Piranha, Luciano Vidigal, Pedro Henrique, V√≠tor Oliveira, Vin√≠cius Oliveira, Rafaela Santos, F√°bio Lago, Claudio Jaborandy, Babu Santana"/>
    <x v="968"/>
    <s v="Douglas Silva, Darlan Cunha"/>
    <s v="Best buddies Acerola and Laranjinha, about to turn 18, discover things about their missing fathers' pasts which will shatter their solid friendship, in the middle of a war between rival drug gangs from Rio's favelas."/>
    <s v="Best buddies Acerola and Laranjinha,"/>
    <n v="7.2"/>
    <n v="14948"/>
    <m/>
    <m/>
    <x v="4"/>
    <n v="325131"/>
    <m/>
    <n v="2589732"/>
    <n v="30"/>
  </r>
  <r>
    <s v="tt0492044"/>
    <x v="1802"/>
    <x v="10"/>
    <s v="21/08/2009"/>
    <s v="Drama"/>
    <s v=" Horror"/>
    <s v=" Mystery"/>
    <n v="92"/>
    <s v="USA, Canada, UK"/>
    <s v="English"/>
    <m/>
    <m/>
    <x v="1129"/>
    <s v="Adam Simon, Tim Metcalfe"/>
    <s v="Virginia Madsen, Kyle Gallner, Elias Koteas, Amanda Crew, Martin Donovan, Sophi Knight, Ty Wood, Erik J. Berg, John Bluethner, D.W. Brown, John B. Lowe, Adriana O'Neil, Will Woytowich, James Durham, Darren Ross"/>
    <x v="969"/>
    <s v="Virginia Madsen, Kyle Gallner"/>
    <s v="After a family is forced to relocate for their son's health, they begin experiencing supernatural behavior in their new home, and uncover a sinister history."/>
    <s v="After a family is forced to relocate"/>
    <n v="5.9"/>
    <n v="58469"/>
    <n v="12063699.967837701"/>
    <n v="10000000"/>
    <x v="1405"/>
    <n v="55389516"/>
    <n v="93588157.648890287"/>
    <n v="77578320"/>
    <n v="206"/>
  </r>
  <r>
    <s v="tt0492389"/>
    <x v="1803"/>
    <x v="14"/>
    <d v="2010-07-05T00:00:00"/>
    <s v="Comedy"/>
    <s v=" Family"/>
    <m/>
    <n v="92"/>
    <s v="USA, United Arab Emirates"/>
    <s v="English"/>
    <m/>
    <m/>
    <x v="354"/>
    <s v="Michael Carnes, Josh Gilbert"/>
    <s v="Brendan Fraser, Ricky Garcia, Eugene Cordero, Patrice O'Neal, Jim Norton, Brooke Shields, Matt Prokop, Billy Bush, Ken Jeong, Angela Kinsey, Samantha Bee, Alice Drummond, Toby Huss, Skyler Samuels, Gerry Bednob"/>
    <x v="78"/>
    <s v="Brendan Fraser, Ricky Garcia"/>
    <s v="In the Oregon wilderness, a real-estate developer's new housing subdivision faces a unique group of protestors: local woodland creatures who don't want their homes disturbed."/>
    <s v="In the Oregon wilderness, a real-estate"/>
    <n v="3.8"/>
    <n v="15496"/>
    <n v="41541553.545878053"/>
    <n v="35000000"/>
    <x v="1406"/>
    <n v="17630465"/>
    <n v="43146179.134694681"/>
    <n v="36351945"/>
    <n v="94"/>
  </r>
  <r>
    <s v="tt0492956"/>
    <x v="1804"/>
    <x v="8"/>
    <d v="2008-04-07T00:00:00"/>
    <s v="Comedy"/>
    <s v=" Family"/>
    <s v=" Sport"/>
    <n v="110"/>
    <s v="USA"/>
    <s v="English"/>
    <m/>
    <m/>
    <x v="1007"/>
    <s v="Nichole Millard, Kathryn Price"/>
    <s v="Dwayne Johnson, Madison Pettis, Kyra Sedgwick, Roselyn Sanchez, Morris Chestnut, Hayes MacArthur, Brian White, Jamal Duff, Paige Turco, Tubbs, Gordon Clapp, Kate Nauta, Robert Torti, Jackie Flynn, Lauren Storm"/>
    <x v="352"/>
    <s v="Dwayne Johnson, Madison Pettis"/>
    <s v="An NFL quarterback living the bachelor lifestyle discovers that he has an 8-year-old daughter from a previous relationship."/>
    <s v="An NFL quarterback living the"/>
    <n v="6.1"/>
    <n v="57633"/>
    <n v="27461112.557996038"/>
    <n v="22000000"/>
    <x v="1407"/>
    <n v="90648202"/>
    <n v="2.1375918220616024E+16"/>
    <n v="147880543"/>
    <n v="91"/>
  </r>
  <r>
    <s v="tt0871510"/>
    <x v="1805"/>
    <x v="8"/>
    <d v="2007-10-08T00:00:00"/>
    <s v="Drama"/>
    <s v=" Family"/>
    <s v=" Sport"/>
    <n v="153"/>
    <s v="India"/>
    <s v="Hindi"/>
    <m/>
    <m/>
    <x v="1130"/>
    <s v="Jaideep Sahni, Jaideep Sahni"/>
    <s v="Shah Rukh Khan, Vidya Malvade, Sagarika Ghatge, Shilpa Shukla, Arya Menon, Seema Azmi, Nisha Nair, Sandia Furtado, Masochon V. Zimik, Kimi Laldawla, Chitrashi Rawat, Shubhi Mehta, Anaitha Nair, Tanya Abrol, Kimberly Miranda"/>
    <x v="390"/>
    <s v="Shah Rukh Khan, Vidya Malvade"/>
    <s v="Kabir Khan is the coach of the Indian Women's National Hockey Team and his dream is to make his all girls team emerge victorious against all odds."/>
    <s v="Kabir Khan is the coach of the"/>
    <n v="8.1999999999999993"/>
    <n v="72356"/>
    <m/>
    <m/>
    <x v="4"/>
    <n v="1120404"/>
    <m/>
    <n v="21505244"/>
    <n v="118"/>
  </r>
  <r>
    <s v="tt0493405"/>
    <x v="1806"/>
    <x v="19"/>
    <s v="20/07/2017"/>
    <s v="Action"/>
    <s v=" Comedy"/>
    <s v=" Crime"/>
    <n v="100"/>
    <s v="USA"/>
    <s v="English"/>
    <s v="Spanish"/>
    <m/>
    <x v="1131"/>
    <s v="Rick Rosner, Dax Shepard"/>
    <s v="Michael Pe√±a, Dax Shepard, Vincent D'Onofrio, Rosa Salazar, Jessica McNamee, Adam Brody, Isiah Whitlock Jr., Richard T. Jones, Ryan Hansen, Jane Kaczmarek, Phil Tyler, Jess Rowland, Carly Hatter, Justin Chatwin, Vida Guerra"/>
    <x v="970"/>
    <s v="Michael Pe√±a, Dax Shepard"/>
    <s v="A rookie officer is teamed with a hardened pro at the California Highway Patrol, though the newbie soon learns his partner is really an undercover Fed investigating a heist that may involve some crooked cops."/>
    <s v="A rookie officer is teamed with"/>
    <n v="6"/>
    <n v="41606"/>
    <n v="26396356.886422999"/>
    <n v="25000000"/>
    <x v="1408"/>
    <n v="18600152"/>
    <n v="28297055.072095327"/>
    <n v="26800152"/>
    <n v="198"/>
  </r>
  <r>
    <s v="tt0493464"/>
    <x v="1807"/>
    <x v="6"/>
    <d v="2008-02-07T00:00:00"/>
    <s v="Action"/>
    <s v=" Crime"/>
    <s v=" Fantasy"/>
    <n v="110"/>
    <s v="USA, Germany"/>
    <s v="English"/>
    <m/>
    <m/>
    <x v="838"/>
    <s v="Michael Brandt, Derek Haas"/>
    <s v="James McAvoy, Morgan Freeman, Angelina Jolie, Terence Stamp, Thomas Kretschmann, Common, Kristen Hager, Marc Warren, David O'Hara, Konstantin Khabenskiy, Dato Bakhtadze, Chris Pratt, Lorna Scott, Sophiya Haque, Brian Caspe"/>
    <x v="652"/>
    <s v="James McAvoy, Morgan Freeman"/>
    <s v="A frustrated office worker learns that he is the son of a professional assassin and that he shares his father's superhuman killing abilities."/>
    <s v="A frustrated office worker learns"/>
    <n v="6.7"/>
    <n v="355095"/>
    <n v="90155850.127494752"/>
    <n v="75000000"/>
    <x v="1409"/>
    <n v="134508551"/>
    <n v="411667314.42707723"/>
    <n v="342463063"/>
    <n v="784"/>
  </r>
  <r>
    <s v="tt0493949"/>
    <x v="1808"/>
    <x v="14"/>
    <s v="23/07/2010"/>
    <s v="Comedy"/>
    <s v=" Drama"/>
    <s v=" Family"/>
    <n v="104"/>
    <s v="USA"/>
    <s v="English"/>
    <m/>
    <m/>
    <x v="925"/>
    <s v="Laurie Craig, Nick Pustay"/>
    <s v="Joey King, Selena Gomez, John Corbett, Bridget Moynahan, Ginnifer Goodwin, Josh Duhamel, Jason Spevack, Sierra McCormick, Sandra Oh, Kathryn Zenna, Janet Wright, Ruby Curtis, Hutch Dano, Patti Allan, Garnet Harding"/>
    <x v="971"/>
    <s v="Joey King, Selena Gomez"/>
    <s v="An adventurous young girl uses her imagination to escape her reality, that is quickly spinning out of reach."/>
    <s v="An adventurous young girl uses"/>
    <n v="6.5"/>
    <n v="16955"/>
    <n v="17803522.948233452"/>
    <n v="15000000"/>
    <x v="1410"/>
    <n v="26167002"/>
    <n v="32394985.322912406"/>
    <n v="27293743"/>
    <n v="55"/>
  </r>
  <r>
    <s v="tt0875113"/>
    <x v="1809"/>
    <x v="8"/>
    <s v="26/09/2007"/>
    <s v="Comedy"/>
    <s v=" Drama"/>
    <m/>
    <n v="100"/>
    <s v="France"/>
    <s v="French"/>
    <m/>
    <m/>
    <x v="156"/>
    <s v="Nicolas Charlet, Bruno Lavaine"/>
    <s v="Jean Dujardin, Jocelyn Quivrin, Patrick Mille, Vahina Giocante, Elisa Tovati, Nicolas Mari√©, Dominique Bettenfeld, Antoine Basler, Fosco Perinti, Cendrine Orcier, Dan Herzberg, Ars√®ne Mosca, Niels Dubost, Aur√©lie Boquien, Mathis Jamet"/>
    <x v="972"/>
    <s v="Jean Dujardin, Jocelyn Quivrin"/>
    <s v="The life of Octave Parango, a flamboyant ad designer, filled with success, satire, misery and love."/>
    <s v="The life of Octave Parango, a"/>
    <n v="7.3"/>
    <n v="18554"/>
    <m/>
    <s v="EUR 12447638"/>
    <x v="4"/>
    <m/>
    <m/>
    <n v="13444973"/>
    <n v="18"/>
  </r>
  <r>
    <s v="tt0875595"/>
    <x v="1810"/>
    <x v="7"/>
    <s v="17/11/2006"/>
    <s v="Drama"/>
    <m/>
    <m/>
    <n v="103"/>
    <s v="Turkey, Greece"/>
    <s v="Turkish"/>
    <m/>
    <m/>
    <x v="1132"/>
    <s v="Zeki Demirkubuz"/>
    <s v="Ufuk Bayraktar, Vildan Atasever, Engin Aky√ºrek, M√ºge Ulusoy, Mustafa Uzunyilmaz, Settar Tanri√∂gen, Erkan Can, G√∂n√ºl √áalgan, Ozan Bilen, G√ºzin Alkan, Hikmet Demir, √áaglar √áorumlu, M√ºfit Aytekin, Apo Demirkubuz, Huseyin Amasyali"/>
    <x v="973"/>
    <s v="Ufuk Bayraktar, Vildan Atasever"/>
    <s v="Bekir loves Ugur, who loves Zagor, who loves to commit crimes."/>
    <s v="Bekir loves Ugur, who loves Zagor,"/>
    <n v="7.9"/>
    <n v="11834"/>
    <m/>
    <m/>
    <x v="4"/>
    <m/>
    <m/>
    <n v="122904"/>
    <n v="14"/>
  </r>
  <r>
    <s v="tt0494238"/>
    <x v="1811"/>
    <x v="6"/>
    <s v="20/02/2009"/>
    <s v="Adventure"/>
    <s v=" Family"/>
    <s v=" Fantasy"/>
    <n v="106"/>
    <s v="Germany, UK, USA, Italy"/>
    <s v="English"/>
    <m/>
    <m/>
    <x v="419"/>
    <s v="David Lindsay-Abaire, Cornelia Funke"/>
    <s v="Brendan Fraser, Sienna Guillory, Eliza Bennett, Richard Strange, Paul Bettany, Helen Mirren, Matt King, Steve Speirs, Jamie Foreman, Stephen Graham, Mirabel O'Keefe, Andy Serkis, John Thomson, Lesley Sharp, Tereza Srbova"/>
    <x v="78"/>
    <s v="Brendan Fraser, Sienna Guillory"/>
    <s v="A teenage girl discovers her father has an amazing talent to bring characters out of their books and must try to stop a freed villain from destroying them all, with the help of her father, her aunt, and a storybook's hero."/>
    <s v="A teenage girl discovers her father"/>
    <n v="6.1"/>
    <n v="72373"/>
    <n v="72124680.101995796"/>
    <n v="60000000"/>
    <x v="1411"/>
    <n v="17303424"/>
    <n v="75494321.114801005"/>
    <n v="62803180"/>
    <n v="131"/>
  </r>
  <r>
    <s v="tt0878695"/>
    <x v="1812"/>
    <x v="8"/>
    <s v="21/01/2007"/>
    <s v="Comedy"/>
    <s v=" Crime"/>
    <s v=" Drama"/>
    <n v="79"/>
    <s v="USA"/>
    <s v="English"/>
    <m/>
    <m/>
    <x v="1133"/>
    <s v="Jeremy Saulnier"/>
    <s v="Chris Sharp, Kate Porterfield, Tess Porterfield Lovell, Puff Snooty, Damon Lindsay, Macon Blair, Stacy Rock, Skei Saulnier, Paul Goldblatt, William Lacey, Sandy Barnett, Bill Tangradi, Sampson Saulnier, Beryl Guceri, Michael Clomegah"/>
    <x v="974"/>
    <s v="Chris Sharp, Kate Porterfield"/>
    <s v="A random invitation to a Halloween party leads a man into the hands of a rogue collective intent on murdering him for the sake of their art, sparking a bloodbath of mishap, mayhem and hilarity."/>
    <s v="A random invitation to a Halloween"/>
    <n v="5.8"/>
    <n v="10500"/>
    <m/>
    <m/>
    <x v="4"/>
    <m/>
    <m/>
    <m/>
    <n v="100"/>
  </r>
  <r>
    <s v="tt0494652"/>
    <x v="1813"/>
    <x v="6"/>
    <d v="2008-08-02T00:00:00"/>
    <s v="Comedy"/>
    <s v=" Romance"/>
    <m/>
    <n v="104"/>
    <s v="USA"/>
    <s v="English"/>
    <m/>
    <m/>
    <x v="443"/>
    <s v="Malcolm D. Lee"/>
    <s v="Martin Lawrence, James Earl Jones, Margaret Avery, Joy Bryant, Cedric the Entertainer, Nicole Ari Parker, Michael Clarke Duncan, Mike Epps, Mo'Nique, Damani Roberts, Brooke Lyons, Liz Mikel, Carol Sutton, Deetta West, Louis C.K."/>
    <x v="60"/>
    <s v="Martin Lawrence, James Earl Jones"/>
    <s v="Dr. RJ Stevens is a talk show host who visits his family in the deep south. While there he reunites with his brother Otis, his sister Betty, his cousin/rival Clyde and his childhood love interest Lucinda Allen."/>
    <s v="Dr. RJ Stevens is a talk show"/>
    <n v="5.5"/>
    <n v="13315"/>
    <n v="42072730.05949755"/>
    <n v="35000000"/>
    <x v="1412"/>
    <n v="42436517"/>
    <n v="52477217.632815152"/>
    <n v="43655418"/>
    <n v="45"/>
  </r>
  <r>
    <s v="tt0494834"/>
    <x v="1814"/>
    <x v="8"/>
    <s v="26/10/2007"/>
    <s v="Drama"/>
    <s v=" Romance"/>
    <m/>
    <n v="107"/>
    <s v="Canada, France, Italy, UK, Japan, USA"/>
    <s v="English"/>
    <s v="Japanese"/>
    <s v="Latin"/>
    <x v="1134"/>
    <s v="Alessandro Baricco, Fran√ßois Girard"/>
    <s v="Sei Ashina, Michael Pitt, Tony Vogel, Toni Bertorelli, Keira Knightley, Kenneth Welsh, Martha Burns, Alfred Molina, Michael Golding, Carlo Cecchi, Chiara Stampone, Marc Fiorini, Alexander Brooks, T√¥ru Tezuka, Hiroya Morita"/>
    <x v="975"/>
    <s v="Sei Ashina, Michael Pitt"/>
    <s v="The story of a married silkworm merchant-turned-smuggler in 19th century France traveling to Japan for his town's supply of silkworms after a disease wipes out their African supply. During his stay in Japan, he becomes obsessed with the concubine of a local baron."/>
    <s v="The story of a married silkworm"/>
    <n v="5.9"/>
    <n v="10852"/>
    <n v="24964647.779996399"/>
    <n v="20000000"/>
    <x v="1413"/>
    <n v="1103075"/>
    <n v="1151427791304723"/>
    <n v="7965682"/>
    <n v="59"/>
  </r>
  <r>
    <s v="tt0496806"/>
    <x v="1815"/>
    <x v="8"/>
    <d v="2007-08-06T00:00:00"/>
    <s v="Action"/>
    <s v=" Crime"/>
    <s v=" Thriller"/>
    <n v="122"/>
    <s v="USA"/>
    <s v="English"/>
    <s v="Mandarin"/>
    <s v="Spanish"/>
    <x v="116"/>
    <s v="Brian Koppelman, David Levien"/>
    <s v="George Clooney, Brad Pitt, Matt Damon, Michael Mantell, Elliott Gould, Ray Xifo, Al Pacino, Adam Lazarre-White, Eddie Jemison, Don Cheadle, Shaobo Qin, Casey Affleck, Scott Caan, Bernie Mac, Carl Reiner"/>
    <x v="33"/>
    <s v="George Clooney, Brad Pitt"/>
    <s v="Danny Ocean rounds up the boys for a third heist after casino owner Willy Bank double-crosses one of the original eleven, Reuben Tishkoff."/>
    <s v="Danny Ocean rounds up the boys"/>
    <n v="6.9"/>
    <n v="315076"/>
    <n v="106099753.06498469"/>
    <n v="85000000"/>
    <x v="1414"/>
    <n v="117154724"/>
    <n v="4.4999788725886584E+16"/>
    <n v="311312624"/>
    <n v="322"/>
  </r>
  <r>
    <s v="tt0497465"/>
    <x v="1816"/>
    <x v="6"/>
    <d v="2008-10-10T00:00:00"/>
    <s v="Comedy"/>
    <s v=" Drama"/>
    <s v=" Romance"/>
    <n v="96"/>
    <s v="Spain, USA"/>
    <s v="English"/>
    <s v="Spanish"/>
    <m/>
    <x v="165"/>
    <s v="Woody Allen"/>
    <s v="Rebecca Hall, Scarlett Johansson, Christopher Evan Welch, Chris Messina, Patricia Clarkson, Kevin Dunn, Julio Perill√°n, Juan Quesada, Ricard Salom, Maurice Sonnenberg, Javier Bardem, Manel Barcel√≥, Josep Maria Dom√®nech, Emilio de Benito, Jaume Montan√©"/>
    <x v="976"/>
    <s v="Rebecca Hall, Scarlett Johansson"/>
    <s v="Two friends on a summer holiday in Spain become enamored with the same painter, unaware that his ex-wife, with whom he has a tempestuous relationship, is about to re-enter the picture."/>
    <s v="Two friends on a summer holiday"/>
    <n v="7.1"/>
    <n v="238906"/>
    <n v="18632209.026348915"/>
    <n v="15500000"/>
    <x v="1415"/>
    <n v="23216709"/>
    <n v="115891498.68928906"/>
    <n v="96409300"/>
    <n v="398"/>
  </r>
  <r>
    <s v="tt0880502"/>
    <x v="1817"/>
    <x v="8"/>
    <s v="27/09/2007"/>
    <s v="Drama"/>
    <m/>
    <m/>
    <n v="122"/>
    <s v="Germany, Turkey, Italy"/>
    <s v="German"/>
    <s v="Turkish"/>
    <s v="English"/>
    <x v="473"/>
    <s v="Fatih Akin"/>
    <s v="Baki Davrak, Nurg√ºl Yesil√ßay, Tuncel Kurtiz, Nursel K√∂se, Patrycia Ziolkowska, Hanna Schygulla, Idil √úner, Erkan Can, Turgay Tan√ºlk√º, Elcim Eroglu, Nurten G√ºner, Asuman Altinay, G√∂khan Kira√ß, Nejat Isler, Lars Rudolph"/>
    <x v="977"/>
    <s v="Baki Davrak, Nurg√ºl Yesil√ßay"/>
    <s v="A Turkish man travels to Istanbul to find the daughter of his father's former girlfriend."/>
    <s v="A Turkish man travels to Istanbul"/>
    <n v="7.8"/>
    <n v="30330"/>
    <m/>
    <m/>
    <x v="4"/>
    <n v="742349"/>
    <m/>
    <n v="17804565"/>
    <n v="65"/>
  </r>
  <r>
    <s v="tt0497972"/>
    <x v="1818"/>
    <x v="8"/>
    <s v="14/03/2008"/>
    <s v="Comedy"/>
    <s v=" Drama"/>
    <s v=" Fantasy"/>
    <n v="117"/>
    <s v="USA"/>
    <s v="English"/>
    <m/>
    <m/>
    <x v="1135"/>
    <s v="Daniel Waters"/>
    <s v="Robert Wisdom, Tanc Sade, Patton Oswalt, Simon Baker, Mindy Cohn, Winona Ryder, Keram Malicki-S√°nchez, Julie Bowen, Neil Flynn, Corinne Reilly, Cindy Pickett, Winter Ave Zoli, Dash Mihok, Bryan Okes, Jessica Kiper"/>
    <x v="978"/>
    <s v="Robert Wisdom, Tanc Sade"/>
    <s v="A guy's life is turned around by an email, which includes the names of everyone he's had sex with and ever will have sex with. His situation gets worse when he encounters a femme fatale (Ryder) who targets men guilty of sex crime."/>
    <s v="A guy's life is turned around"/>
    <n v="6"/>
    <n v="10593"/>
    <n v="6241161.9449990997"/>
    <n v="5000000"/>
    <x v="1416"/>
    <n v="23624"/>
    <n v="177697870274589.81"/>
    <n v="1229330"/>
    <n v="29"/>
  </r>
  <r>
    <s v="tt0498353"/>
    <x v="1819"/>
    <x v="8"/>
    <s v="22/06/2007"/>
    <s v="Horror"/>
    <s v=" Thriller"/>
    <m/>
    <n v="94"/>
    <s v="USA, Czech Republic"/>
    <s v="English"/>
    <s v="Slovak"/>
    <s v="Italian"/>
    <x v="512"/>
    <s v="Eli Roth, Eli Roth"/>
    <s v="Lauren German, Roger Bart, Heather Matarazzo, Bijou Phillips, Richard Burgi, Vera Jordanova, Jay Hernandez, Jordan Ladd, Milan Knazko, Edwige Fenech, Stanislav Yanevski, Patrik Zigo, Zuzana Geislerov√°, Ivan Furak, Monika Mal√°cov√°"/>
    <x v="979"/>
    <s v="Lauren German, Roger Bart"/>
    <s v="Three American college students studying abroad are lured to a Slovakian hostel, and discover the grim reality behind it."/>
    <s v="Three American college students"/>
    <n v="5.5"/>
    <n v="84137"/>
    <n v="12731970.367798163"/>
    <n v="10200000"/>
    <x v="1417"/>
    <n v="17609452"/>
    <n v="5164457084656524"/>
    <n v="35728183"/>
    <n v="405"/>
  </r>
  <r>
    <s v="tt0498380"/>
    <x v="1820"/>
    <x v="7"/>
    <s v="16/02/2007"/>
    <s v="Action"/>
    <s v=" Adventure"/>
    <s v=" Drama"/>
    <n v="141"/>
    <s v="USA, Japan"/>
    <s v="Japanese"/>
    <s v="English"/>
    <m/>
    <x v="136"/>
    <s v="Iris Yamashita, Iris Yamashita"/>
    <s v="Ken Watanabe, Kazunari Ninomiya, Tsuyoshi Ihara, Ry√¥ Kase, Shid√¥ Nakamura, Hiroshi Watanabe, Takumi Bando, Yuki Matsuzaki, Takashi Yamaguchi, Eijiro Ozaki, Nae, Nobumasa Sakagami, Lucas Elliot Eberl, Sonny Saito, Steve Santa Sekiyoshi"/>
    <x v="486"/>
    <s v="Ken Watanabe, Kazunari Ninomiya"/>
    <s v="The story of the battle of Iwo Jima between the United States and Imperial Japan during World War II, as told from the perspective of the Japanese who fought it."/>
    <s v="The story of the battle of Iwo"/>
    <n v="7.9"/>
    <n v="152152"/>
    <n v="24391909.722222183"/>
    <n v="19000000"/>
    <x v="1418"/>
    <n v="13756082"/>
    <n v="88161640.932083189"/>
    <n v="68673228"/>
    <n v="352"/>
  </r>
  <r>
    <s v="tt0498381"/>
    <x v="1821"/>
    <x v="19"/>
    <s v="16/03/2017"/>
    <s v="Drama"/>
    <s v=" Horror"/>
    <s v=" Mystery"/>
    <n v="102"/>
    <s v="USA"/>
    <s v="English"/>
    <m/>
    <m/>
    <x v="1136"/>
    <s v="David Loucka, Jacob Estes"/>
    <s v="Matilda Anna Ingrid Lutz, Alex Roe, Johnny Galecki, Vincent D'Onofrio, Aimee Teegarden, Bonnie Morgan, Se Oh, Patrick R. Walker, Zach Roerig, Laura Wiggins, Lizzie Brocher√©, Karen Ceesay, Dave Blamy, Michael E. Sanders, Randall Taylor"/>
    <x v="980"/>
    <s v="Matilda Anna Ingrid Lutz"/>
    <s v="A young woman finds herself on the receiving end of a terrifying curse that threatens to take her life in 7 days."/>
    <s v="A young woman finds herself on"/>
    <n v="4.5"/>
    <n v="36918"/>
    <n v="26396356.886422999"/>
    <n v="25000000"/>
    <x v="1419"/>
    <n v="27793018"/>
    <n v="87721312.915266067"/>
    <n v="83080890"/>
    <n v="223"/>
  </r>
  <r>
    <s v="tt0498399"/>
    <x v="1822"/>
    <x v="8"/>
    <s v="14/03/2008"/>
    <s v="Crime"/>
    <s v=" Drama"/>
    <s v=" Thriller"/>
    <n v="117"/>
    <s v="USA"/>
    <s v="English"/>
    <s v="Russian"/>
    <s v="Spanish"/>
    <x v="36"/>
    <s v="James Gray"/>
    <s v="Joaquin Phoenix, Eva Mendes, Danny Hoch, Alex Veadov, Oleg Taktarov, Dominic Col√≥n, Joseph D'Onofrio, Elena Solovey, Moni Moshonov, Mark Wahlberg, Maggie Kiley, Paul Herman, Robert Duvall, Antoni Corone, Craig Walker"/>
    <x v="288"/>
    <s v="Joaquin Phoenix, Eva Mendes"/>
    <s v="A New York City nightclub manager tries to save his brother and father from Russian Mafia hitmen."/>
    <s v="A New York City nightclub manager"/>
    <n v="6.8"/>
    <n v="83790"/>
    <n v="26212880.168996219"/>
    <n v="21000000"/>
    <x v="1420"/>
    <n v="28563179"/>
    <n v="7955051279223643"/>
    <n v="55033767"/>
    <n v="212"/>
  </r>
  <r>
    <s v="tt0499448"/>
    <x v="1823"/>
    <x v="6"/>
    <s v="14/08/2008"/>
    <s v="Action"/>
    <s v=" Adventure"/>
    <s v=" Family"/>
    <n v="150"/>
    <s v="USA, Poland, Slovenia, Czech Republic, UK"/>
    <s v="English"/>
    <m/>
    <m/>
    <x v="699"/>
    <s v="Andrew Adamson, Christopher Markus"/>
    <s v="Ben Barnes, Georgie Henley, Skandar Keynes, William Moseley, Anna Popplewell, Sergio Castellitto, Peter Dinklage, Warwick Davis, Vincent Grass, Pierfrancesco Favino, Cornell John, Dami√°n Alc√°zar, Alicia Borrachero, Sim√≥n Andreu, Predrag Bjelac"/>
    <x v="981"/>
    <s v="Ben Barnes, Georgie Henley"/>
    <s v="The Pevensie siblings return to Narnia, where they are enlisted to once again help ward off an evil king and restore the rightful heir to the land's throne, Prince Caspian."/>
    <s v="The Pevensie siblings return to"/>
    <n v="6.5"/>
    <n v="190392"/>
    <n v="270467550.38248426"/>
    <n v="225000000"/>
    <x v="1421"/>
    <n v="141621490"/>
    <n v="504470747.36370605"/>
    <n v="419665568"/>
    <n v="463"/>
  </r>
  <r>
    <s v="tt0499549"/>
    <x v="1824"/>
    <x v="10"/>
    <s v="15/01/2010"/>
    <s v="Action"/>
    <s v=" Adventure"/>
    <s v=" Fantasy"/>
    <n v="162"/>
    <s v="USA"/>
    <s v="English"/>
    <s v="Spanish"/>
    <m/>
    <x v="1137"/>
    <s v="James Cameron"/>
    <s v="Sam Worthington, Zoe Saldana, Sigourney Weaver, Stephen Lang, Michelle Rodriguez, Giovanni Ribisi, Joel David Moore, CCH Pounder, Wes Studi, Laz Alonso, Dileep Rao, Matt Gerald, Sean Anthony Moran, Jason Whyte, Scott Lawrence"/>
    <x v="982"/>
    <s v="Sam Worthington, Zoe Saldana"/>
    <s v="A paraplegic Marine dispatched to the moon Pandora on a unique mission becomes torn between following his orders and protecting the world he feels is his home."/>
    <s v="A paraplegic Marine dispatched"/>
    <n v="7.8"/>
    <n v="1101160"/>
    <n v="285909689.23775351"/>
    <n v="237000000"/>
    <x v="1422"/>
    <n v="760507625"/>
    <n v="3366301998.4413462"/>
    <n v="2790439092"/>
    <n v="3442"/>
  </r>
  <r>
    <s v="tt0499554"/>
    <x v="1825"/>
    <x v="8"/>
    <s v="23/02/2007"/>
    <s v="Comedy"/>
    <s v=" Crime"/>
    <m/>
    <n v="80"/>
    <s v="USA"/>
    <s v="English"/>
    <m/>
    <m/>
    <x v="764"/>
    <s v="Robert Ben Garant, Thomas Lennon"/>
    <s v="Lennie Loftin, Danny DeVito, Robert Ben Garant, Niecy Nash, Mary Birdsong, Kerri Kenney, Wendi McLendon-Covey, Carlos Alazraqui, Cedric Yarbrough, Thomas Lennon, Alejandra Gutierrez, Brandon Molale, Kathryn Fiore, David Koechner, Dave Holmes"/>
    <x v="983"/>
    <s v="Lennie Loftin, Danny DeVito"/>
    <s v="A rag-tag team of Reno cops are called in to save the day after a terrorist attack disrupts a national police convention in Miami Beach during spring break. Based on the Comedy Central series."/>
    <s v="A rag-tag team of Reno cops are"/>
    <n v="5.9"/>
    <n v="26072"/>
    <n v="12482323.889998199"/>
    <n v="10000000"/>
    <x v="1423"/>
    <n v="20342161"/>
    <n v="3183141514612638"/>
    <n v="22021262"/>
    <n v="78"/>
  </r>
  <r>
    <s v="tt0499556"/>
    <x v="1826"/>
    <x v="8"/>
    <d v="2008-09-05T00:00:00"/>
    <s v="Action"/>
    <s v=" Thriller"/>
    <m/>
    <n v="103"/>
    <s v="USA, Canada"/>
    <s v="English"/>
    <s v="Mandarin"/>
    <s v="Japanese"/>
    <x v="1138"/>
    <s v="Lee Anthony Smith, Gregory J. Bradley"/>
    <s v="Jet Li, Jason Statham, John Lone, Devon Aoki, Luis Guzm√°n, Saul Rubinek, Ryo Ishibashi, Sung Kang, Mathew St. Patrick, Nadine Velazquez, Andrea Roth, Mark Cheng, Kane Kosugi, Kennedy Montano, Terry Chen"/>
    <x v="76"/>
    <s v="Jet Li, Jason Statham"/>
    <s v="An FBI Agent seeks vengeance on a mysterious assassin known as &quot;Rogue&quot; who murdered his partner."/>
    <s v="An FBI Agent seeks vengeance on"/>
    <n v="6.2"/>
    <n v="84142"/>
    <n v="31205809.724995498"/>
    <n v="25000000"/>
    <x v="1424"/>
    <n v="22486409"/>
    <n v="5851520776549833"/>
    <n v="40481352"/>
    <n v="176"/>
  </r>
  <r>
    <s v="tt0757361"/>
    <x v="1827"/>
    <x v="8"/>
    <s v="14/12/2007"/>
    <s v="Comedy"/>
    <s v=" Drama"/>
    <m/>
    <n v="93"/>
    <s v="USA"/>
    <s v="English"/>
    <m/>
    <m/>
    <x v="719"/>
    <s v="Noah Baumbach"/>
    <s v="Zane Pais, Susan Blackwell, Nicole Kidman, Jack Black, Flora Cross, Jennifer Jason Leigh, Seth Barrish, Matthew Arkin, Brian Kelley, Christian Hansen, Michael Cullen, Enid Graham, Sophie Nyweide, Justin Roth, Ciar√°n Hinds"/>
    <x v="984"/>
    <s v="Zane Pais, Susan Blackwell"/>
    <s v="Margot and her son Claude decide to visit her sister Pauline after she announces that she is marrying less-than-impressive Malcolm. In short order, the storm the sisters create leaves behind a mess of thrashed relationships and exposed family secrets."/>
    <s v="Margot and her son Claude decide"/>
    <n v="6"/>
    <n v="19264"/>
    <n v="12482323.889998199"/>
    <n v="10000000"/>
    <x v="1425"/>
    <n v="1959420"/>
    <n v="419213347647965.38"/>
    <n v="2900156"/>
    <n v="119"/>
  </r>
  <r>
    <s v="tt0758730"/>
    <x v="1828"/>
    <x v="8"/>
    <s v="25/01/2008"/>
    <s v="Action"/>
    <s v=" Adventure"/>
    <s v=" Fantasy"/>
    <n v="94"/>
    <s v="USA, Mexico"/>
    <s v="English"/>
    <m/>
    <m/>
    <x v="1139"/>
    <s v="Shane Salerno, Dan O'Bannon"/>
    <s v="Steven Pasquale, Reiko Aylesworth, John Ortiz, Johnny Lewis, Ariel Gade, Kristen Hager, Sam Trammell, Robert Joy, David Paetkau, Tom Woodruff Jr., Ian Whyte, Chelah Horsdal, Meshach Peters, Matt Ward, Michal Such√°nek"/>
    <x v="985"/>
    <s v="Steven Pasquale, Reiko Aylesworth"/>
    <s v="Warring Alien and Predator races descend on a rural Colorado town, where unsuspecting residents must band together for any chance of survival."/>
    <s v="Warring Alien and Predator races"/>
    <n v="4.7"/>
    <n v="114294"/>
    <n v="49929295.559992798"/>
    <n v="40000000"/>
    <x v="1426"/>
    <n v="41797066"/>
    <n v="1.8833358643075088E+16"/>
    <n v="130290885"/>
    <n v="1070"/>
  </r>
  <r>
    <s v="tt0758746"/>
    <x v="1829"/>
    <x v="10"/>
    <s v="13/02/2009"/>
    <s v="Horror"/>
    <s v=" Mystery"/>
    <s v=" Thriller"/>
    <n v="97"/>
    <s v="USA"/>
    <s v="English"/>
    <s v="Ukrainian"/>
    <m/>
    <x v="575"/>
    <s v="Victor Miller, Damian Shannon"/>
    <s v="Jared Padalecki, Danielle Panabaker, Amanda Righetti, Travis Van Winkle, Aaron Yoo, Derek Mears, Jonathan Sadowski, Julianna Guill, Ben Feldman, Arlen Escarpeta, Ryan Hansen, Willa Ford, Nick Mennell, America Olivo, Kyle Davis"/>
    <x v="986"/>
    <s v="Jared Padalecki, Danielle Panabaker"/>
    <s v="A group of young adults visit a boarded up campsite named Crystal Lake where they soon encounter the mysterious Jason Voorhees and his deadly intentions."/>
    <s v="A group of young adults visit"/>
    <n v="5.5"/>
    <n v="95041"/>
    <n v="22921029.938891631"/>
    <n v="19000000"/>
    <x v="1427"/>
    <n v="65002019"/>
    <n v="110393897.81666552"/>
    <n v="91509154"/>
    <n v="628"/>
  </r>
  <r>
    <s v="tt0758752"/>
    <x v="1830"/>
    <x v="14"/>
    <s v="18/02/2011"/>
    <s v="Comedy"/>
    <s v=" Drama"/>
    <s v=" Romance"/>
    <n v="112"/>
    <s v="USA"/>
    <s v="English"/>
    <m/>
    <m/>
    <x v="582"/>
    <s v="Charles Randolph, Edward Zwick"/>
    <s v="Jake Gyllenhaal, Anne Hathaway, Oliver Platt, Hank Azaria, Josh Gad, Gabriel Macht, Judy Greer, George Segal, Jill Clayburgh, Kate Jennings Grant, Katheryn Winnick, Kimberly Scott, Peter Friedman, Nikki Deloach, Natalie Gold"/>
    <x v="100"/>
    <s v="Jake Gyllenhaal, Anne Hathaway"/>
    <s v="In 1990s Pittsburgh, a medicine peddler starts a relationship with a young woman suffering from Parkinson's disease."/>
    <s v="In 1990s Pittsburgh, a medicine"/>
    <n v="6.7"/>
    <n v="177021"/>
    <n v="35607045.896466903"/>
    <n v="30000000"/>
    <x v="1428"/>
    <n v="32367005"/>
    <n v="122037224.79770313"/>
    <n v="102820008"/>
    <n v="250"/>
  </r>
  <r>
    <s v="tt0758758"/>
    <x v="1831"/>
    <x v="8"/>
    <s v="25/01/2008"/>
    <s v="Adventure"/>
    <s v=" Biography"/>
    <s v=" Drama"/>
    <n v="148"/>
    <s v="USA"/>
    <s v="English"/>
    <s v="Danish"/>
    <m/>
    <x v="275"/>
    <s v="Sean Penn, Jon Krakauer"/>
    <s v="Emile Hirsch, Marcia Gay Harden, William Hurt, Jena Malone, Brian H. Dierker, Catherine Keener, Vince Vaughn, Kristen Stewart, Hal Holbrook, Jim Gallien, James O'Neill, Malinda McCollum, Paul Knauls, Zach Galifianakis, Craig Mutsch"/>
    <x v="235"/>
    <s v="Emile Hirsch, Marcia Gay Harde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s v="After graduating from Emory University,"/>
    <n v="8.1"/>
    <n v="560692"/>
    <n v="18723485.8349973"/>
    <n v="15000000"/>
    <x v="1429"/>
    <n v="18354356"/>
    <n v="8192213532433296"/>
    <n v="56674477"/>
    <n v="954"/>
  </r>
  <r>
    <s v="tt0758766"/>
    <x v="1832"/>
    <x v="8"/>
    <s v="23/02/2007"/>
    <s v="Comedy"/>
    <s v=" Music"/>
    <s v=" Romance"/>
    <n v="104"/>
    <s v="USA"/>
    <s v="English"/>
    <m/>
    <m/>
    <x v="541"/>
    <s v="Marc Lawrence"/>
    <s v="Hugh Grant, Scott Porter, Nick Bacon, Andrew Wyatt, Dan McMillan, Tom Foligno, Zak Orth, Brooke Tansley, Daniel Stewart Sherman, Brad Garrett, Aasif Mandvi, Drew Barrymore, Haley Bennett, Matthew Morrison, Jason Antoon"/>
    <x v="349"/>
    <s v="Hugh Grant, Scott Porter"/>
    <s v="A washed up singer is given a couple days to compose a chart-topping hit for an aspiring teen sensation. Though he's never written a decent lyric in his life, he sparks with an offbeat younger woman with a flair for words."/>
    <s v="A washed up singer is given a"/>
    <n v="6.5"/>
    <n v="95415"/>
    <n v="49929295.559992798"/>
    <n v="40000000"/>
    <x v="1430"/>
    <n v="50572589"/>
    <n v="2.1089116404938308E+16"/>
    <n v="145896422"/>
    <n v="303"/>
  </r>
  <r>
    <s v="tt0758774"/>
    <x v="1833"/>
    <x v="6"/>
    <s v="21/11/2008"/>
    <s v="Action"/>
    <s v=" Drama"/>
    <s v=" Thriller"/>
    <n v="128"/>
    <s v="USA, UK"/>
    <s v="English"/>
    <s v="Arabic"/>
    <m/>
    <x v="96"/>
    <s v="William Monahan, David Ignatius"/>
    <s v="Leonardo DiCaprio, Russell Crowe, Mark Strong, Golshifteh Farahani, Oscar Isaac, Ali Suliman, Alon Aboutboul, Vince Colosimo, Simon McBurney, Mehdi Nebbou, Michael Gaston, Kais Nashif, Jameel Khoury, Lubna Azabal, Ghali Benlafkih"/>
    <x v="66"/>
    <s v="Leonardo DiCaprio, Russell Crowe"/>
    <s v="A CIA agent on the ground in Jordan hunts down a powerful terrorist leader while being caught between the unclear intentions of his American supervisors and Jordan Intelligence."/>
    <s v="A CIA agent on the ground in Jordan"/>
    <n v="7.1"/>
    <n v="210202"/>
    <n v="84145460.1189951"/>
    <n v="70000000"/>
    <x v="1431"/>
    <n v="39394666"/>
    <n v="139321918.6609894"/>
    <n v="115900897"/>
    <n v="299"/>
  </r>
  <r>
    <s v="tt0892767"/>
    <x v="1834"/>
    <x v="10"/>
    <d v="2009-06-02T00:00:00"/>
    <s v="Crime"/>
    <s v=" Drama"/>
    <s v=" Mystery"/>
    <n v="90"/>
    <s v="USA"/>
    <s v="English"/>
    <m/>
    <m/>
    <x v="459"/>
    <s v="Dave Callaham"/>
    <s v="Dennis Quaid, Ziyi Zhang, Lou Taylor Pucci, Clifton Collins Jr., Barry Shabaka Henley, Patrick Fugit, Eric Balfour, Paul Dooley, Thomas Mitchell, Liam James, Chelcie Ross, Manfred Maretzki, Arne MacPherson, David Dastmalchian, Peter Stormare"/>
    <x v="126"/>
    <s v="Dennis Quaid, Ziyi Zhang"/>
    <s v="A recently widowed detective still grieving over his wife's death discovers a shocking connection between a serial killing spree and the Four Horsemen of the Apocalypse."/>
    <s v="A recently widowed detective still"/>
    <n v="5.6"/>
    <n v="21322"/>
    <m/>
    <n v="20000000"/>
    <x v="4"/>
    <m/>
    <m/>
    <n v="2405815"/>
    <n v="94"/>
  </r>
  <r>
    <s v="tt0758794"/>
    <x v="1835"/>
    <x v="7"/>
    <s v="22/12/2006"/>
    <s v="Drama"/>
    <s v=" Sport"/>
    <m/>
    <n v="131"/>
    <s v="USA"/>
    <s v="English"/>
    <m/>
    <m/>
    <x v="58"/>
    <s v="Jamie Linden, Cory Helms"/>
    <s v="Matthew McConaughey, Matthew Fox, Anthony Mackie, David Strathairn, Ian McShane, Kate Mara, January Jones, Kimberly Williams-Paisley, Arlen Escarpeta, Brian Geraghty, Tommy Cresswell, Christian Kanupke, Nina Jones, Kevin Atkins, Mark Patton"/>
    <x v="36"/>
    <s v="Matthew McConaughey"/>
    <s v="When a plane crash claims the lives of members of the Marshall University football team and some of its fans, the team's new coach and his surviving players try to keep the football program alive."/>
    <s v="When a plane crash claims the"/>
    <n v="7.1"/>
    <n v="56474"/>
    <n v="83446006.944444299"/>
    <n v="65000000"/>
    <x v="1432"/>
    <n v="43545364"/>
    <n v="55902873.02680546"/>
    <n v="43545364"/>
    <n v="186"/>
  </r>
  <r>
    <s v="tt0760311"/>
    <x v="1836"/>
    <x v="8"/>
    <s v="22/02/2008"/>
    <s v="Drama"/>
    <s v=" Romance"/>
    <s v=" Thriller"/>
    <n v="100"/>
    <s v="USA"/>
    <s v="English"/>
    <m/>
    <m/>
    <x v="1140"/>
    <s v="Frank A. Cappello, Frank A. Cappello"/>
    <s v="Michael DeLuise, Christian Slater, Jamison Jones, Anzu Lawson, John Gulager, Elisha Cuthbert, K.C. Ramsey, Sascha Knopf, David Wells, Frankie Thorn, Randolph Mantooth, Sewell Whitney, Lisa Arianna, Livia Trevi√±o, William H. Macy"/>
    <x v="987"/>
    <s v="Michael DeLuise, Christian Slater"/>
    <s v="A disenfranchised office worker becomes a hero after saving a girl's life."/>
    <s v="A disenfranchised office worker"/>
    <n v="6.8"/>
    <n v="21795"/>
    <n v="748939.43339989195"/>
    <n v="600000"/>
    <x v="1433"/>
    <n v="2431"/>
    <n v="12061131100446.4"/>
    <n v="83440"/>
    <n v="90"/>
  </r>
  <r>
    <s v="tt0760329"/>
    <x v="1837"/>
    <x v="8"/>
    <s v="14/03/2008"/>
    <s v="Adventure"/>
    <s v=" Family"/>
    <s v=" Fantasy"/>
    <n v="112"/>
    <s v="New Zealand, UK, Australia"/>
    <s v="English"/>
    <m/>
    <m/>
    <x v="50"/>
    <s v="Robert Nelson Jacobs, Dick King-Smith"/>
    <s v="Bruce Allpress, Geraldine Brophy, Eddie Campbell, Ben Chaplin, Peter Corrigan, Brian Cox, Carl Dixon, Alex Etel, Nathan Christopher Haase, Craig Hall, Ian Harcourt, Rex Hurst, William Johnson, Megan Katherine, Elliot Lawless"/>
    <x v="83"/>
    <s v="Bruce Allpress, Geraldine Brophy"/>
    <s v="A lonely boy discovers a mysterious egg that hatches a sea creature of Scottish legend."/>
    <s v="A lonely boy discovers a mysterious"/>
    <n v="6.4"/>
    <n v="37249"/>
    <n v="49929295.559992798"/>
    <n v="40000000"/>
    <x v="1434"/>
    <n v="40946255"/>
    <n v="1.5028334714698628E+16"/>
    <n v="103967384"/>
    <n v="99"/>
  </r>
  <r>
    <s v="tt0892899"/>
    <x v="1838"/>
    <x v="6"/>
    <s v="16/05/2008"/>
    <s v="Action"/>
    <s v=" Horror"/>
    <s v=" Sci-Fi"/>
    <n v="90"/>
    <s v="UK"/>
    <s v="English"/>
    <m/>
    <m/>
    <x v="1141"/>
    <s v="Rae Brunton, Kieran Parker"/>
    <s v="Ray Stevenson, Julian Wadham, Richard Brake, Paul Blair, Brett Fancy, Enoch Frost, Julian Rivett, Michael Smiley, Johnny Meres, Xuki Robeli, Mark Smith, Graeme Temple, Charlie Jeffrey, Fergus Johnston, Matt McClure"/>
    <x v="843"/>
    <s v="Ray Stevenson, Julian Wadham"/>
    <s v="In war-torn Eastern Europe, a world-weary group of mercenaries discover a long-hidden secret in an abandoned WWII bunker."/>
    <s v="In war-torn Eastern Europe, a"/>
    <n v="5.9"/>
    <n v="16001"/>
    <m/>
    <m/>
    <x v="4"/>
    <m/>
    <m/>
    <n v="463377"/>
    <n v="111"/>
  </r>
  <r>
    <s v="tt0893402"/>
    <x v="1839"/>
    <x v="6"/>
    <s v="17/04/2009"/>
    <s v="Drama"/>
    <s v=" Fantasy"/>
    <s v=" Sci-Fi"/>
    <n v="98"/>
    <s v="UK"/>
    <s v="English"/>
    <m/>
    <m/>
    <x v="1142"/>
    <s v="Gerald McMorrow"/>
    <s v="Eva Green, Ryan Phillippe, Sam Riley, Bernard Hill, James Faulkner, Stephen Walters, Art Malik, Susannah York, Richard Coyle, Kika Markham, Helmut Christian Kirchmeier, Hilary Sesta, Matthew Flynn, Janetta Morrow, Doug Allen"/>
    <x v="988"/>
    <s v="Eva Green, Ryan Phillippe"/>
    <s v="A portrait of the broken lives of four people (a vigilante detective, a worried parent, an awkward man looking for love and a suicidal artist) as they all struggle to cope in their religiously-dystopian city."/>
    <s v="A portrait of the broken lives"/>
    <n v="6.2"/>
    <n v="16681"/>
    <m/>
    <n v="12000000"/>
    <x v="4"/>
    <m/>
    <m/>
    <n v="1279576"/>
    <n v="81"/>
  </r>
  <r>
    <s v="tt0893412"/>
    <x v="1840"/>
    <x v="17"/>
    <s v="28/01/2011"/>
    <s v="Comedy"/>
    <s v=" Drama"/>
    <s v=" Romance"/>
    <n v="107"/>
    <s v="Mexico, USA"/>
    <s v="English"/>
    <s v="Spanish"/>
    <m/>
    <x v="1143"/>
    <s v="Fina Torres, Luis Alfaro"/>
    <s v="Camilla Belle, Alexa PenaVega, Tina French, Luis Rosales, Pablo Mart√≠nez de Velasco, Alexis Ayala, Norma Reyna, Adriana Barraza, Oliverio Gareli, Catalina L√≥pez, Jos√© Mar√≠a Negri, Mario Zaragoza, Pablo Cruz, April Bowlby, Nicholas D'Agosto"/>
    <x v="574"/>
    <s v="Camilla Belle, Alexa PenaVega"/>
    <s v="A Latina spin on Jane Austen's &quot;Sense and Sensibility,&quot; where two spoiled sisters who have been left penniless after their father's sudden death are forced to move in with their estranged aunt in East Los Angeles."/>
    <s v="A Latina spin on Jane Austen's"/>
    <n v="5.5"/>
    <n v="14211"/>
    <m/>
    <m/>
    <x v="4"/>
    <n v="3033623"/>
    <m/>
    <n v="4072098"/>
    <n v="44"/>
  </r>
  <r>
    <s v="tt0896534"/>
    <x v="1841"/>
    <x v="6"/>
    <s v="20/04/2013"/>
    <s v="Horror"/>
    <m/>
    <m/>
    <n v="101"/>
    <s v="USA"/>
    <s v="English"/>
    <m/>
    <m/>
    <x v="1144"/>
    <s v="Trent Haaga"/>
    <s v="Shiloh Fernandez, Noah Segan, Candice King, Eric Podnar, Jenny Spain, Andrew DiPalma, Nolan Gerard Funk, Michael Bowen, David Alan Graf, Susan Marie Keller, Timothy Muskatell, Kelle Cantwell, Dustin Hess, Kathleen M. Darcy, Steve Dean"/>
    <x v="989"/>
    <s v="Shiloh Fernandez, Noah Segan"/>
    <s v="Two high school boys discover an imprisoned woman in an abandoned mental asylum who cannot die."/>
    <s v="Two high school boys discover"/>
    <n v="5.6"/>
    <n v="18279"/>
    <m/>
    <m/>
    <x v="4"/>
    <m/>
    <m/>
    <m/>
    <n v="111"/>
  </r>
  <r>
    <s v="tt0896798"/>
    <x v="1842"/>
    <x v="8"/>
    <s v="18/01/2008"/>
    <s v="Crime"/>
    <s v=" Mystery"/>
    <s v=" Thriller"/>
    <n v="88"/>
    <s v="USA"/>
    <s v="English"/>
    <m/>
    <m/>
    <x v="28"/>
    <s v="Matthew Aldrich"/>
    <s v="Samuel L. Jackson, Ed Harris, Eva Mendes, Luis Guzm√°n, Keke Palmer, Maggie Lawson, Jose Pablo Cantillo, Robert Forster, Edrick Browne, Marc Macaulay, Rosalind Rubin, Mike Guy, Richard Folmer, James Barnes, Linda Leonard"/>
    <x v="63"/>
    <s v="Samuel L. Jackson, Ed Harris"/>
    <s v="A former cop who now earns a wage as a crime scene cleaner unknowingly participates in a cover-up at his latest job."/>
    <s v="A former cop who now earns a wage"/>
    <n v="6.1"/>
    <n v="36917"/>
    <m/>
    <n v="25000000"/>
    <x v="4"/>
    <m/>
    <m/>
    <n v="5796630"/>
    <n v="64"/>
  </r>
  <r>
    <s v="tt0896872"/>
    <x v="1843"/>
    <x v="14"/>
    <s v="27/10/2011"/>
    <s v="Biography"/>
    <s v=" Crime"/>
    <s v=" Drama"/>
    <n v="112"/>
    <s v="Canada, Germany"/>
    <s v="English"/>
    <s v="Romanian"/>
    <s v="Russian"/>
    <x v="1145"/>
    <s v="Larysa Kondracki, Eilis Kirwan"/>
    <s v="Rachel Weisz, Vanessa Redgrave, Monica Bellucci, David Strathairn, Nikolaj Lie Kaas, Roxana Condurache, Paula Schramm, Alexandru Potocean, William Hope, Rayisa Kondracki, Jeanette Hain, Benedict Cumberbatch, David Hewlett, Coca Bloos, Luke Treadaway"/>
    <x v="990"/>
    <s v="Rachel Weisz, Vanessa Redgrave"/>
    <s v="A drama based on the experiences of Kathryn Bolkovac, a Nebraska cop who served as a peacekeeper in post-war Bosnia and outed the U.N. for covering up a sex trafficking scandal."/>
    <s v="A drama based on the experiences"/>
    <n v="7.1"/>
    <n v="31171"/>
    <m/>
    <m/>
    <x v="4"/>
    <n v="1124966"/>
    <m/>
    <n v="1870392"/>
    <n v="94"/>
  </r>
  <r>
    <s v="tt0762073"/>
    <x v="1844"/>
    <x v="10"/>
    <s v="30/04/2009"/>
    <s v="Drama"/>
    <s v=" Fantasy"/>
    <s v=" Horror"/>
    <n v="134"/>
    <s v="South Korea, USA"/>
    <s v="Korean"/>
    <s v="English"/>
    <s v="French"/>
    <x v="79"/>
    <s v="√âmile Zola, Chan-wook Park"/>
    <s v="Kang-ho Song, Hee-jin Choi, Dong-soo Seo, Hwa-ryong Lee, Mi-ran Ra, In-hwan Park, Eriq Ebouaney, Thati Pele, Jong-ryol Choi, Yong-wan Goo, Woo-seul-hye Hwang, Hae-sook Kim, Ha-kyun Shin, Ok-bin Kim, Dal-su Oh"/>
    <x v="445"/>
    <s v="Kang-ho Song, Hee-jin Choi"/>
    <s v="Through a failed medical experiment, a priest is stricken with vampirism and is forced to abandon his ascetic ways."/>
    <s v="Through a failed medical experiment,"/>
    <n v="7.1"/>
    <n v="41578"/>
    <n v="6031849.9839188503"/>
    <n v="5000000"/>
    <x v="1435"/>
    <n v="318574"/>
    <n v="15785379.154425556"/>
    <n v="13085023"/>
    <n v="115"/>
  </r>
  <r>
    <s v="tt0762107"/>
    <x v="1845"/>
    <x v="8"/>
    <d v="2007-07-09T00:00:00"/>
    <s v="Comedy"/>
    <s v=" Romance"/>
    <m/>
    <n v="115"/>
    <s v="USA"/>
    <s v="English"/>
    <m/>
    <m/>
    <x v="133"/>
    <s v="Barry Fanaro, Alexander Payne"/>
    <s v="Adam Sandler, Kevin James, Jessica Biel, Dan Aykroyd, Ving Rhames, Steve Buscemi, Nicholas Turturro, Allen Covert, Rachel Dratch, Richard Chamberlain, Nick Swardson, Blake Clark, Mary Pat Gleason, Matt Winston, Lance Bass"/>
    <x v="123"/>
    <s v="Adam Sandler, Kevin James"/>
    <s v="Two straight, single Brooklyn firefighters pretend to be a gay couple in order to receive domestic partner benefits."/>
    <s v="Two straight, single Brooklyn"/>
    <n v="5.9"/>
    <n v="139443"/>
    <n v="106099753.06498469"/>
    <n v="85000000"/>
    <x v="1436"/>
    <n v="120059556"/>
    <n v="2.7049965466242516E+16"/>
    <n v="187134117"/>
    <n v="265"/>
  </r>
  <r>
    <s v="tt0762114"/>
    <x v="1846"/>
    <x v="8"/>
    <s v="24/08/2007"/>
    <s v="Comedy"/>
    <s v=" Romance"/>
    <m/>
    <n v="91"/>
    <s v="USA, Australia"/>
    <s v="English"/>
    <m/>
    <m/>
    <x v="839"/>
    <s v="Kim Barker, Tim Rasmussen"/>
    <s v="Robin Williams, Mandy Moore, John Krasinski, Eric Christian Olsen, Christine Taylor, Josh Flitter, DeRay Davis, Peter Strauss, Grace Zabriskie, Roxanne Hart, Mindy Kaling, Angela Kinsey, Rachael Harris, Brian Baumgartner, Jess Rosenthal"/>
    <x v="324"/>
    <s v="Robin Williams, Mandy Moore"/>
    <s v="A reverend puts an engaged couple through a grueling marriage preparation course to see if they are meant to be married in his church."/>
    <s v="A reverend puts an engaged couple"/>
    <n v="5.3"/>
    <n v="37549"/>
    <n v="43688133.614993699"/>
    <n v="35000000"/>
    <x v="1437"/>
    <n v="43799818"/>
    <n v="1.0144608840220954E+16"/>
    <n v="70181325"/>
    <n v="125"/>
  </r>
  <r>
    <s v="tt0899128"/>
    <x v="1847"/>
    <x v="6"/>
    <s v="24/07/2008"/>
    <s v="Horror"/>
    <s v=" Mystery"/>
    <s v=" Thriller"/>
    <n v="96"/>
    <s v="USA"/>
    <s v="English"/>
    <m/>
    <m/>
    <x v="1146"/>
    <s v="Eric Red"/>
    <s v="Famke Janssen, Bobby Cannavale, Ed Westwick, Michael Par√©, Patricia Charbonneau, John Fallon, Kevin Geer, Tibor P√°lffy, Kembe Sorel, Evelyne Kandech, Ken Kelsch"/>
    <x v="991"/>
    <s v="Famke Janssen, Bobby Cannavale"/>
    <s v="After Marnie Watson kills her abusive husband in self-defense, she is condemned to house arrest... only to discover that the house is possessed by the enraged and violent spirit of her dead husband."/>
    <s v="After Marnie Watson kills her"/>
    <n v="5.5"/>
    <n v="11919"/>
    <m/>
    <n v="10000000"/>
    <x v="4"/>
    <m/>
    <m/>
    <n v="1415804"/>
    <n v="79"/>
  </r>
  <r>
    <s v="tt0900387"/>
    <x v="1848"/>
    <x v="15"/>
    <d v="2015-12-03T00:00:00"/>
    <s v="Drama"/>
    <s v=" Romance"/>
    <s v=" War"/>
    <n v="107"/>
    <s v="UK, France, Canada, Belgium, USA"/>
    <s v="English"/>
    <s v="German"/>
    <s v="French"/>
    <x v="1147"/>
    <s v="Saul Dibb, Matt Charman"/>
    <s v="Michelle Williams, Kristin Scott Thomas, Margot Robbie, Eric Godon, Deborah Findlay, Ruth Wilson, Sam Riley, Vincent Doms, Simon Dutton, Diana Kent, Themis Pauwels, Alexandra Maria Lara, Nicolas Chagrin, Clare Holman, Bernice Stegers"/>
    <x v="992"/>
    <s v="Michelle Williams, Kristin Scott Thomas"/>
    <s v="During the early years of Nazi occupation of France in World War II, romance blooms between Lucile Angellier ("/>
    <s v="During the early years of Nazi"/>
    <n v="7"/>
    <n v="22624"/>
    <m/>
    <s v="EUR 15000000"/>
    <x v="4"/>
    <m/>
    <m/>
    <n v="9337930"/>
    <n v="75"/>
  </r>
  <r>
    <s v="tt0762125"/>
    <x v="1849"/>
    <x v="10"/>
    <s v="20/11/2009"/>
    <s v="Animation"/>
    <s v=" Adventure"/>
    <s v=" Comedy"/>
    <n v="91"/>
    <s v="Spain, UK, USA"/>
    <s v="English"/>
    <s v="Spanish"/>
    <m/>
    <x v="1148"/>
    <s v="Joe Stillman, Javier Abad"/>
    <s v="Dwayne Johnson, Jessica Biel, Justin Long, Gary Oldman, Seann William Scott, John Cleese, Freddie Benedict, Alan Marriott, Mathew Horne, James Corden, Lewis Macleod, Emma Tate, Rupert Degas, Pete Atkin, Rebecca Front"/>
    <x v="352"/>
    <s v="Dwayne Johnson, Jessica Biel"/>
    <s v="An alien civilization is invaded by Astronaut Chuck Baker, who believes that the planet was uninhabited. Wanted by the military, Baker must get back to his ship before it goes into orbit without him."/>
    <s v="An alien civilization is invaded"/>
    <n v="6"/>
    <n v="49915"/>
    <n v="84445899.774863899"/>
    <n v="70000000"/>
    <x v="1438"/>
    <n v="42194060"/>
    <n v="127449494.09995462"/>
    <n v="105647102"/>
    <n v="74"/>
  </r>
  <r>
    <s v="tt0762138"/>
    <x v="1850"/>
    <x v="13"/>
    <d v="2013-01-05T00:00:00"/>
    <s v="Comedy"/>
    <s v=" Drama"/>
    <s v=" Romance"/>
    <n v="90"/>
    <s v="USA"/>
    <s v="English"/>
    <m/>
    <m/>
    <x v="1149"/>
    <s v="Aram Rappaport, Max Barry"/>
    <s v="Juan Luis Acevedo, Kirstie Alley, Jolene Andersen, Max Barry, Katie Blake, Zachary Booth, Geoffrey Cantor, Alexander Chaplin, Michael Chenevert, Steve Cirbus, Marcus Coloma, Sophia Banks, Justine Cotsonas, Lucy DeVito, Rachel Dratch"/>
    <x v="993"/>
    <s v="Juan Luis Acevedo, Kirstie Alley"/>
    <s v="A slacker hatches a million-dollar idea. But, in order to see it through, he has to learn to trust his attractive corporate counterpart. Based on Max Barry's novel."/>
    <s v="A slacker hatches a million-dollar"/>
    <n v="5.7"/>
    <n v="10565"/>
    <n v="2777454.6375511251"/>
    <n v="2500000"/>
    <x v="1439"/>
    <n v="663"/>
    <n v="736.58096987855834"/>
    <n v="663"/>
    <n v="36"/>
  </r>
  <r>
    <s v="tt0901507"/>
    <x v="1851"/>
    <x v="8"/>
    <d v="2007-07-09T00:00:00"/>
    <s v="Action"/>
    <s v=" Biography"/>
    <s v=" Crime"/>
    <n v="119"/>
    <s v="UK"/>
    <s v="English"/>
    <m/>
    <m/>
    <x v="1150"/>
    <s v="Julian Gilbey, Will Gilbey"/>
    <s v="Ricci Harnett, Craig Fairbrass, Terry Stone, Roland Manookian, Coralie Rose, Neil Maskell, Billy Murray, Ian Virgo, Kierston Wareing, Patrick Regis, Lara Belmont, Emily Beecham, Andy Linden, Frank Harper, Jason Maza"/>
    <x v="994"/>
    <s v="Ricci Harnett, Craig Fairbrass"/>
    <s v="The life of career criminal Carlton Leach."/>
    <s v="The life of career criminal Carlton"/>
    <n v="6.8"/>
    <n v="18816"/>
    <m/>
    <n v="4000000"/>
    <x v="4"/>
    <m/>
    <m/>
    <n v="355345"/>
    <n v="91"/>
  </r>
  <r>
    <s v="tt0763831"/>
    <x v="1852"/>
    <x v="12"/>
    <d v="2012-09-03T00:00:00"/>
    <s v="Comedy"/>
    <s v=" Drama"/>
    <m/>
    <n v="91"/>
    <s v="USA"/>
    <s v="English"/>
    <m/>
    <m/>
    <x v="110"/>
    <s v="Steve Koren"/>
    <s v="Eddie Murphy, Kerry Washington, Emanuel Ragsdale, Jill Basey, Greg Collins, Robert LeQuang, Michael G. Wilkinson, Lyndsey Nelson, Michael Cody Gilbert, Lou Saliba, John Gatins, Clark Duke, Cliff Curtis, Mitchell Fink, Edi Patterson"/>
    <x v="38"/>
    <s v="Eddie Murphy, Kerry Washington"/>
    <s v="After stretching the truth on a deal with a spiritual guru, literary agent Jack McCall finds a Bodhi tree on his property. Its appearance holds a valuable lesson on the consequences of every word he speaks."/>
    <s v="After stretching the truth on"/>
    <n v="5.9"/>
    <n v="39649"/>
    <n v="45090202.705645598"/>
    <n v="40000000"/>
    <x v="1440"/>
    <n v="18450127"/>
    <n v="27502760.122267991"/>
    <n v="24397992"/>
    <n v="116"/>
  </r>
  <r>
    <s v="tt0902955"/>
    <x v="1853"/>
    <x v="8"/>
    <d v="2007-02-02T00:00:00"/>
    <s v="Crime"/>
    <s v=" Drama"/>
    <s v=" Thriller"/>
    <n v="92"/>
    <s v="Turkey"/>
    <s v="Turkish"/>
    <m/>
    <m/>
    <x v="990"/>
    <s v="Serdar Akar, Serta√ß Akar"/>
    <s v="Nejat Isler, Hakan Boyav, Serdar Or√ßin, Erdal Besik√ßioglu, Volga Sorgu, Dogu Alpan, Burak Altay, Melis Birkan, Nergis √ñzt√ºrk, Sezen Aray, Meltem Parlak, Samil Kafkas, Salih Bademci, Sarp Aydinoglu, Eray √ñzbal"/>
    <x v="995"/>
    <s v="Nejat Isler, Hakan Boyav"/>
    <s v="A group of young high society friends, aged between 18 and 25, are gathered at a friend's bar that they regularly frequent for the night. But when they finish of their last beer and prepare..."/>
    <s v="A group of young high society"/>
    <n v="7"/>
    <n v="10996"/>
    <m/>
    <m/>
    <x v="4"/>
    <m/>
    <m/>
    <n v="1261116"/>
    <n v="15"/>
  </r>
  <r>
    <s v="tt0763840"/>
    <x v="1854"/>
    <x v="7"/>
    <d v="2007-01-03T00:00:00"/>
    <s v="Action"/>
    <s v=" Drama"/>
    <s v=" War"/>
    <n v="106"/>
    <s v="USA, Morocco"/>
    <s v="English"/>
    <s v="Spanish"/>
    <s v="Arabic"/>
    <x v="384"/>
    <s v="Mark Friedman, Mark Friedman"/>
    <s v="Samuel L. Jackson, Jessica Biel, Brian Presley, 50 Cent, Christina Ricci, Chad Michael Murray, Victoria Rowell, Jeffrey Nordling, Vyto Ruginis, Sam Jones III, James MacDonald, Sandra Nelson, Jack Serino, Brendan Wayne, Mohamed Zinathlah"/>
    <x v="63"/>
    <s v="Samuel L. Jackson, Jessica Biel"/>
    <s v="Three soldiers struggle to readjust to life at home after returning home from a lengthy tour in Iraq."/>
    <s v="Three soldiers struggle to readjust"/>
    <n v="5.6"/>
    <n v="10379"/>
    <n v="15405416.66666664"/>
    <n v="12000000"/>
    <x v="1441"/>
    <n v="51708"/>
    <n v="641404.52291666553"/>
    <n v="499620"/>
    <n v="93"/>
  </r>
  <r>
    <s v="tt0765010"/>
    <x v="1855"/>
    <x v="10"/>
    <s v="23/12/2009"/>
    <s v="Action"/>
    <s v=" Drama"/>
    <s v=" Thriller"/>
    <n v="105"/>
    <s v="USA"/>
    <s v="English"/>
    <m/>
    <m/>
    <x v="276"/>
    <s v="David Benioff, Susanne Bier"/>
    <s v="Tobey Maguire, Jake Gyllenhaal, Natalie Portman, Sam Shepard, Mare Winningham, Bailee Madison, Taylor Geare, Patrick John Flueger, Clifton Collins Jr., Carey Mulligan, Omid Abtahi, Navid Negahban, Ethan Suplee, Arron Shiver, Ray Prewitt"/>
    <x v="40"/>
    <s v="Tobey Maguire, Jake Gyllenhaal"/>
    <s v="A young man comforts his older brother's wife and children after he goes missing in Afghanistan."/>
    <s v="A young man comforts his older"/>
    <n v="7.1"/>
    <n v="109275"/>
    <n v="31365619.916378021"/>
    <n v="26000000"/>
    <x v="1442"/>
    <n v="28544157"/>
    <n v="52446426.522035755"/>
    <n v="43474578"/>
    <n v="232"/>
  </r>
  <r>
    <s v="tt0765120"/>
    <x v="1856"/>
    <x v="8"/>
    <s v="27/03/2008"/>
    <s v="Drama"/>
    <s v=" Romance"/>
    <m/>
    <n v="95"/>
    <s v="China, France, USA, Hong Kong"/>
    <s v="English"/>
    <m/>
    <m/>
    <x v="210"/>
    <s v="Kar-Wai Wong, Lawrence Block"/>
    <s v="Jude Law, Norah Jones, Chad R. Davis, Katya Blumenberg, John Malloy, Demetrius Butler, Frankie Faison, David Strathairn, Adriane Lenox, Rachel Weisz, Benjamin Kanes, Cat Power, Michael Hartnett, Natalie Portman, Michael May"/>
    <x v="54"/>
    <s v="Jude Law, Norah Jones"/>
    <s v="A young lonely woman takes a soul-searching journey across America to resolve her questions about love while encountering a series of offbeat characters along the way."/>
    <s v="A young lonely woman takes a soul-searching"/>
    <n v="6.6"/>
    <n v="51225"/>
    <n v="12482323.889998199"/>
    <n v="10000000"/>
    <x v="1443"/>
    <n v="867275"/>
    <n v="3181176955255181.5"/>
    <n v="22007671"/>
    <n v="130"/>
  </r>
  <r>
    <s v="tt0765429"/>
    <x v="1857"/>
    <x v="8"/>
    <s v="18/01/2008"/>
    <s v="Biography"/>
    <s v=" Crime"/>
    <s v=" Drama"/>
    <n v="157"/>
    <s v="USA, UK"/>
    <s v="English"/>
    <s v="Thai"/>
    <s v="Spanish"/>
    <x v="96"/>
    <s v="Steven Zaillian, Mark Jacobson"/>
    <s v="Denzel Washington, Russell Crowe, Chiwetel Ejiofor, Josh Brolin, Lymari Nadal, Ted Levine, Roger Guenveur Smith, John Hawkes, RZA, Yul Vazquez, Malcolm Goodwin, Ruby Dee, Ruben Santiago-Hudson, Carla Gugino, Skyler Fortgang"/>
    <x v="35"/>
    <s v="Denzel Washington, Russell Crowe"/>
    <s v="An outcast New York City cop is charged with bringing down Harlem drug lord Frank Lucas, whose real life inspired this partly biographical film."/>
    <s v="An outcast New York City cop is"/>
    <n v="7.8"/>
    <n v="383688"/>
    <n v="124823238.89998199"/>
    <n v="100000000"/>
    <x v="1444"/>
    <n v="130164645"/>
    <n v="3.8992756547067256E+16"/>
    <n v="269755430"/>
    <n v="500"/>
  </r>
  <r>
    <s v="tt0765446"/>
    <x v="1858"/>
    <x v="12"/>
    <s v="28/04/2016"/>
    <s v="Animation"/>
    <s v=" Adventure"/>
    <s v=" Comedy"/>
    <n v="89"/>
    <s v="USA, Canada"/>
    <s v="English"/>
    <m/>
    <m/>
    <x v="1151"/>
    <s v="Bob Barlen, Cal Brunker"/>
    <s v="Brendan Fraser, Rob Corddry, Ricky Gervais, Jonathan Morgan Heit, Jessica Alba, Sof√≠a Vergara, Paul Scheer, Jason Simpson, Sarah Jessica Parker, Doug Abrahams, Jason Benson, Trevor Devall, Brian Dobson, Brad Dryborough, Gabe Khouth"/>
    <x v="78"/>
    <s v="Brendan Fraser, Rob Corddry"/>
    <s v="Astronaut Scorch Supernova finds himself caught in a trap when he responds to an SOS from a notoriously dangerous alien planet."/>
    <s v="Astronaut Scorch Supernova finds"/>
    <n v="5.9"/>
    <n v="24242"/>
    <n v="45090202.705645598"/>
    <n v="40000000"/>
    <x v="1445"/>
    <n v="57012977"/>
    <n v="84475580.565167174"/>
    <n v="74939189"/>
    <n v="53"/>
  </r>
  <r>
    <s v="tt0906734"/>
    <x v="1859"/>
    <x v="6"/>
    <s v="26/11/2008"/>
    <s v="Drama"/>
    <s v=" Horror"/>
    <s v=" Thriller"/>
    <n v="93"/>
    <s v="UK, France"/>
    <s v="English"/>
    <m/>
    <m/>
    <x v="879"/>
    <s v="Sean Ellis"/>
    <s v="Lena Headey, Ulrich Thomsen, Melvil Poupaud, Michelle Duncan, Asier Newman, Richard Jenkins, Daren Elliott Holmes, Howard Ward, Damian O'Hare, Dennis Banks, In-Sook Chappell, Peta Longstaff, Ziad Alyan, Lucy Bingham, Marie Flood"/>
    <x v="996"/>
    <s v="Lena Headey, Ulrich Thomsen"/>
    <s v="After seeing herself drive down the street, Radiologist Gina McVey unravels a mystery centered around a broken mirror."/>
    <s v="After seeing herself drive down"/>
    <n v="5.4"/>
    <n v="10244"/>
    <m/>
    <s v="GBP 4000000"/>
    <x v="4"/>
    <m/>
    <m/>
    <n v="1688551"/>
    <n v="98"/>
  </r>
  <r>
    <s v="tt0765476"/>
    <x v="1860"/>
    <x v="6"/>
    <s v="22/08/2008"/>
    <s v="Adventure"/>
    <s v=" Comedy"/>
    <s v=" Family"/>
    <n v="90"/>
    <s v="USA"/>
    <s v="English"/>
    <m/>
    <m/>
    <x v="110"/>
    <s v="Rob Greenberg, Bill Corbett"/>
    <s v="Eddie Murphy, Elizabeth Banks, Gabrielle Union, Scott Caan, Ed Helms, Kevin Hart, Mike O'Malley, Pat Kilbane, Judah Friedlander, Marc Blucas, Jim Turner, Austyn Myers, Adam Tomei, Brian Huskey, Shawn Christian"/>
    <x v="38"/>
    <s v="Eddie Murphy, Elizabeth Banks"/>
    <s v="A crew of miniature aliens operate a spaceship that has a human form. While trying to save their planet, the aliens encounter a new problem, as their ship becomes smitten with an Earth woman."/>
    <s v="A crew of miniature aliens operate"/>
    <n v="5"/>
    <n v="37879"/>
    <n v="72124680.101995796"/>
    <n v="60000000"/>
    <x v="1446"/>
    <n v="11803254"/>
    <n v="61714164.107499667"/>
    <n v="51339567"/>
    <n v="122"/>
  </r>
  <r>
    <s v="tt0910554"/>
    <x v="1861"/>
    <x v="10"/>
    <s v="24/04/2009"/>
    <s v="Comedy"/>
    <s v=" Sci-Fi"/>
    <m/>
    <n v="83"/>
    <s v="UK"/>
    <s v="English"/>
    <m/>
    <m/>
    <x v="1152"/>
    <s v="Jamie Mathieson"/>
    <s v="Chris O'Dowd, Marc Wootton, Dean Lennox Kelly, Anna Faris, Meredith MacNeill, Ray Gardner, Nick Ewans, Arthur Nightingale"/>
    <x v="997"/>
    <s v="Chris O'Dowd, Marc Wootton"/>
    <s v="While drinking at their local pub, three social outcasts attempt to navigate a time-travel conundrum."/>
    <s v="While drinking at their local"/>
    <n v="7.1"/>
    <n v="31829"/>
    <m/>
    <m/>
    <x v="4"/>
    <m/>
    <m/>
    <n v="23820"/>
    <n v="70"/>
  </r>
  <r>
    <s v="tt0910905"/>
    <x v="1862"/>
    <x v="10"/>
    <s v="15/04/2009"/>
    <s v="Crime"/>
    <s v=" Drama"/>
    <s v=" Mystery"/>
    <n v="117"/>
    <s v="France, USA"/>
    <s v="English"/>
    <m/>
    <m/>
    <x v="1153"/>
    <s v="Jerzy Kromolowski, Mary Olson-Kromolowski"/>
    <s v="Tommy Lee Jones, John Goodman, Peter Sarsgaard, Mary Steenburgen, Kelly Macdonald, Justina Machado, Ned Beatty, James Gammon, Pruitt Taylor Vince, Levon Helm, Buddy Guy, Julio Cesar Cedillo, Bernard Hocke, John Sayles, Gary Grubbs"/>
    <x v="14"/>
    <s v="Tommy Lee Jones, John Goodman"/>
    <s v="A detective in post-Katrina New Orleans has a series of surreal encounters with a troop of friendly Confederate soldiers while investigating serial killings of local prostitutes, a 1965 lynching, and corrupt local businessmen."/>
    <s v="A detective in post-Katrina New"/>
    <n v="6.1"/>
    <n v="16356"/>
    <m/>
    <m/>
    <x v="4"/>
    <m/>
    <m/>
    <n v="7999896"/>
    <n v="101"/>
  </r>
  <r>
    <s v="tt0770703"/>
    <x v="1863"/>
    <x v="17"/>
    <d v="2011-04-11T00:00:00"/>
    <s v="Comedy"/>
    <s v=" Romance"/>
    <m/>
    <n v="106"/>
    <s v="USA"/>
    <s v="English"/>
    <m/>
    <m/>
    <x v="207"/>
    <s v="Karyn Bosnak, Gabrielle Allan"/>
    <s v="Anna Faris, Chris Evans, Ari Graynor, Blythe Danner, Ed Begley Jr., Oliver Jackson-Cohen, Heather Burns, Eliza Coupe, Kate Simses, Tika Sumpter, Joel McHale, Jacquelyn Doucette, Chris Pratt, Denise Vasi, Sondra James"/>
    <x v="585"/>
    <s v="Anna Faris, Chris Evans"/>
    <s v="A woman looks back at the past nineteen men she's had relationships with in her life and wonders if one of them might be her one true love."/>
    <s v="A woman looks back at the past"/>
    <n v="6.1"/>
    <n v="71429"/>
    <n v="23011660.939188"/>
    <n v="20000000"/>
    <x v="1447"/>
    <n v="14011084"/>
    <n v="35007750.242759213"/>
    <n v="30426096"/>
    <n v="107"/>
  </r>
  <r>
    <s v="tt0770752"/>
    <x v="1864"/>
    <x v="6"/>
    <s v="24/04/2008"/>
    <s v="Action"/>
    <s v=" Adventure"/>
    <s v=" Comedy"/>
    <n v="112"/>
    <s v="USA"/>
    <s v="English"/>
    <m/>
    <m/>
    <x v="357"/>
    <s v="John Claflin, Daniel Zelman"/>
    <s v="Matthew McConaughey, Kate Hudson, Donald Sutherland, Alexis Dziena, Ewen Bremner, Ray Winstone, Kevin Hart, Malcolm-Jamal Warner, Brian Hooks, David Roberts, Michael Mulheren, Adam LeFevre, Rohan Nichol, Roger Sciberras, Elizabeth Connolly"/>
    <x v="36"/>
    <s v="Matthew McConaughey"/>
    <s v="A new clue to the whereabouts of a lost treasure rekindles a married couple's sense of adventure -- and their estranged romance."/>
    <s v="A new clue to the whereabouts"/>
    <n v="5.7"/>
    <n v="72455"/>
    <n v="84145460.1189951"/>
    <n v="70000000"/>
    <x v="1448"/>
    <n v="70231041"/>
    <n v="133708387.49228297"/>
    <n v="111231041"/>
    <n v="158"/>
  </r>
  <r>
    <s v="tt0770772"/>
    <x v="1865"/>
    <x v="8"/>
    <s v="17/08/2007"/>
    <s v="Comedy"/>
    <s v=" Drama"/>
    <s v=" Romance"/>
    <n v="94"/>
    <s v="USA, India"/>
    <s v="English"/>
    <m/>
    <m/>
    <x v="579"/>
    <s v="Chris Rock, Louis C.K."/>
    <s v="Chris Rock, Kerry Washington, Gina Torres, Steve Buscemi, Edward Herrmann, Welker White, Samantha Ivers, Michael Kenneth Williams, Cassandra Freeman, Stephen A. Smith, Wendell Pierce, Milan Howard, Roz Ryan, Christina Vidal, Eliza Coupe"/>
    <x v="107"/>
    <s v="Chris Rock, Kerry Washington"/>
    <s v="A married man who daydreams about being with other women finds his will and morals tested after he's visited by the ex-mistress of his old friend."/>
    <s v="A married man who daydreams about"/>
    <n v="5.5"/>
    <n v="16316"/>
    <n v="13730556.278998019"/>
    <n v="11000000"/>
    <x v="1449"/>
    <n v="12550605"/>
    <n v="1932580592408354"/>
    <n v="13369768"/>
    <n v="60"/>
  </r>
  <r>
    <s v="tt0770828"/>
    <x v="1866"/>
    <x v="13"/>
    <s v="20/06/2013"/>
    <s v="Action"/>
    <s v=" Adventure"/>
    <s v=" Sci-Fi"/>
    <n v="143"/>
    <s v="USA, UK"/>
    <s v="English"/>
    <m/>
    <m/>
    <x v="698"/>
    <s v="David S. Goyer, David S. Goyer"/>
    <s v="Henry Cavill, Amy Adams, Michael Shannon, Diane Lane, Russell Crowe, Antje Traue, Harry Lennix, Richard Schiff, Christopher Meloni, Kevin Costner, Ayelet Zurer, Laurence Fishburne, Dylan Sprayberry, Cooper Timberline, Richard Cetrone"/>
    <x v="722"/>
    <s v="Henry Cavill, Amy Adams"/>
    <s v="An alien child is evacuated from his dying world and sent to Earth to live among humans. His peace is threatened, when other survivors of his home planet invade Earth."/>
    <s v="An alien child is evacuated from"/>
    <n v="7"/>
    <n v="678921"/>
    <n v="249970917.37960124"/>
    <n v="225000000"/>
    <x v="1450"/>
    <n v="291045518"/>
    <n v="742186448.82573736"/>
    <n v="668045518"/>
    <n v="2777"/>
  </r>
  <r>
    <s v="tt0775489"/>
    <x v="1867"/>
    <x v="14"/>
    <d v="2010-03-12T00:00:00"/>
    <s v="Animation"/>
    <s v=" Drama"/>
    <s v=" Family"/>
    <n v="90"/>
    <s v="France, UK"/>
    <s v="English"/>
    <s v="French"/>
    <s v="Scottish Gaelic"/>
    <x v="479"/>
    <s v="Sylvain Chomet, Jacques Tati"/>
    <s v="Jean-Claude Donda, Eilidh Rankin, Duncan MacNeil, Raymond Mearns, James T. Muir, Tom Urie, Paul Bandey"/>
    <x v="393"/>
    <s v="Jean-Claude Donda, Eilidh Rankin"/>
    <s v="A French illusionist finds himself out of work and travels to Scotland, where he meets a young woman. Their ensuing adventure changes both their lives forever."/>
    <s v="A French illusionist finds himself"/>
    <n v="7.5"/>
    <n v="33134"/>
    <n v="20177326.007997911"/>
    <n v="17000000"/>
    <x v="1451"/>
    <n v="2231474"/>
    <n v="7129947.7488993537"/>
    <n v="6007194"/>
    <n v="116"/>
  </r>
  <r>
    <s v="tt0775539"/>
    <x v="1868"/>
    <x v="8"/>
    <d v="2007-06-07T00:00:00"/>
    <s v="Drama"/>
    <s v=" Music"/>
    <s v=" Romance"/>
    <n v="115"/>
    <s v="USA"/>
    <s v="English"/>
    <m/>
    <m/>
    <x v="1087"/>
    <s v="Robert Adetuyi, Gregory Ramon Anderson"/>
    <s v="Columbus Short, Meagan Good, Ne-Yo, Darrin Dewitt Henson, Brian White, Laz Alonso, Valarie Pettiford, Jermaine Williams, Allan Louis, Harry Lennix, Chris Brown, Oliver Ryan Best, Duain Richmond, Justin Hires, Sahr Ngaujah"/>
    <x v="998"/>
    <s v="Columbus Short, Meagan Good"/>
    <s v="When his brother is murdered, a street dancer moves to Georgia to work his way through college. He joins a fraternity's step dancing team for a competition. Will he also get an education and the girl?"/>
    <s v="When his brother is murdered,"/>
    <n v="5.4"/>
    <n v="21578"/>
    <n v="16227021.056997659"/>
    <n v="13000000"/>
    <x v="1452"/>
    <n v="61356221"/>
    <n v="1.091502341856344E+16"/>
    <n v="75511123"/>
    <n v="168"/>
  </r>
  <r>
    <s v="tt0775552"/>
    <x v="1869"/>
    <x v="10"/>
    <s v="14/08/2009"/>
    <s v="Adventure"/>
    <s v=" Comedy"/>
    <s v=" Family"/>
    <n v="86"/>
    <s v="USA, Canada"/>
    <s v="English"/>
    <m/>
    <m/>
    <x v="525"/>
    <s v="Mark Burton, Adam F. Goldberg"/>
    <s v="Carter Jenkins, Austin Butler, Ashley Tisdale, Ashley Boettcher, Henri Young, Regan Young, Doris Roberts, Robert Hoffman, Kevin Nealon, Gillian Vigman, Andy Richter, Tim Meadows, Melise, Megan Parker, Maggie VandenBerghe"/>
    <x v="999"/>
    <s v="Carter Jenkins, Austin Butler"/>
    <s v="A group of kids must protect their vacation home from invading aliens."/>
    <s v="A group of kids must protect their"/>
    <n v="5.4"/>
    <n v="20448"/>
    <n v="54286649.855269648"/>
    <n v="45000000"/>
    <x v="1453"/>
    <n v="25200412"/>
    <n v="69825969.340561211"/>
    <n v="57881056"/>
    <n v="66"/>
  </r>
  <r>
    <s v="tt0780504"/>
    <x v="1870"/>
    <x v="17"/>
    <s v="30/09/2011"/>
    <s v="Crime"/>
    <s v=" Drama"/>
    <m/>
    <n v="100"/>
    <s v="USA"/>
    <s v="English"/>
    <s v="Spanish"/>
    <m/>
    <x v="647"/>
    <s v="Hossein Amini, James Sallis"/>
    <s v="Ryan Gosling, Carey Mulligan, Bryan Cranston, Albert Brooks, Oscar Isaac, Christina Hendricks, Ron Perlman, Kaden Leos, Jeff Wolfe, James Biberi, Russ Tamblyn, Joe Bucaro III, Tiara Parker, Tim Trella, Jimmy Hart"/>
    <x v="272"/>
    <s v="Ryan Gosling, Carey Mulligan"/>
    <s v="A mysterious Hollywood stuntman and mechanic moonlights as a getaway driver and finds himself in trouble when he helps out his neighbor in this action drama."/>
    <s v="A mysterious Hollywood stuntman"/>
    <n v="7.8"/>
    <n v="558693"/>
    <n v="17258745.704391003"/>
    <n v="15000000"/>
    <x v="1454"/>
    <n v="35061555"/>
    <n v="88568046.911056057"/>
    <n v="76976666"/>
    <n v="1536"/>
  </r>
  <r>
    <s v="tt0914863"/>
    <x v="1871"/>
    <x v="14"/>
    <s v="26/05/2010"/>
    <s v="Crime"/>
    <s v=" Drama"/>
    <s v=" Thriller"/>
    <n v="97"/>
    <s v="USA"/>
    <s v="English"/>
    <s v="Russian"/>
    <s v="Ukrainian"/>
    <x v="162"/>
    <s v="Peter Woodward"/>
    <s v="Samuel L. Jackson, Carrie-Anne Moss, Michael Sheen, Stephen Root, Lora Kojovic, Martin Donovan, Gil Bellows, Vincent Laresca, Brandon Routh, Joshua Harto, Holmes Osborne, Michael Rose, Randy Oglesby, Benito Martinez, Sasha Roiz"/>
    <x v="63"/>
    <s v="Samuel L. Jackson, Carrie-Anne Moss"/>
    <s v="A psychological thriller centered around a black-ops interrogator and an F.B.I. Agent who press a suspect terrorist into divulging the location of three nuclear weapons set to detonate in the U.S."/>
    <s v="A psychological thriller centered"/>
    <n v="7.1"/>
    <n v="82994"/>
    <m/>
    <n v="15000000"/>
    <x v="4"/>
    <m/>
    <m/>
    <n v="1669947"/>
    <n v="297"/>
  </r>
  <r>
    <s v="tt0780511"/>
    <x v="1872"/>
    <x v="10"/>
    <d v="2010-05-11T00:00:00"/>
    <s v="Drama"/>
    <m/>
    <m/>
    <n v="100"/>
    <s v="USA"/>
    <s v="English"/>
    <m/>
    <m/>
    <x v="813"/>
    <s v="Kirk Jones, Giuseppe Tornatore"/>
    <s v="Robert De Niro, Drew Barrymore, Kate Beckinsale, Sam Rockwell, Lucian Maisel, Damian Young, James Frain, Melissa Leo, Katherine Moennig, Brendan Sexton III, James Murtaugh, Austin Lysy, Chandler Frantz, Lily Mo Sheen, Seamus Davey-Fitzpatrick"/>
    <x v="101"/>
    <s v="Robert De Niro, Drew Barrymore"/>
    <s v="A widower who realized his only connection to his family was through his wife sets off on an impromptu road trip to reunite with each of his grown children."/>
    <s v="A widower who realized his only"/>
    <n v="7.1"/>
    <n v="58117"/>
    <n v="25333769.932459168"/>
    <n v="21000000"/>
    <x v="1455"/>
    <n v="9208876"/>
    <n v="19837076.536443572"/>
    <n v="16443609"/>
    <n v="133"/>
  </r>
  <r>
    <s v="tt0780516"/>
    <x v="1873"/>
    <x v="8"/>
    <s v="28/11/2008"/>
    <s v="Crime"/>
    <s v=" Drama"/>
    <s v=" Thriller"/>
    <n v="108"/>
    <s v="UK, Luxembourg"/>
    <s v="English"/>
    <m/>
    <m/>
    <x v="772"/>
    <s v="Edward Anderson"/>
    <s v="Demi Moore, Michael Caine, Lambert Wilson, Nathaniel Parker, Shaughan Seymour, Nicholas Jones, David Barrass, Joss Ackland, Silas Carson, Derren Nesbitt, Rosalind March, Kevan Willis, Stanley Townsend, Jonathan Aris, Ben Righton"/>
    <x v="603"/>
    <s v="Demi Moore, Michael Caine"/>
    <s v="In 1960s London, an elderly janitor convinces a glass-ceiling constrained executive to help him steal a handful of diamonds from their employer, the London Diamond Corporation."/>
    <s v="In 1960s London, an elderly janitor"/>
    <n v="6.8"/>
    <n v="22651"/>
    <n v="24964647.779996399"/>
    <n v="20000000"/>
    <x v="1456"/>
    <n v="1200234"/>
    <n v="985761419677612.25"/>
    <n v="6819587"/>
    <n v="87"/>
  </r>
  <r>
    <s v="tt0780521"/>
    <x v="1874"/>
    <x v="10"/>
    <s v="18/12/2009"/>
    <s v="Animation"/>
    <s v=" Adventure"/>
    <s v=" Comedy"/>
    <n v="97"/>
    <s v="USA"/>
    <s v="English"/>
    <s v="French"/>
    <m/>
    <x v="30"/>
    <s v="Ron Clements, John Musker"/>
    <s v="Anika Noni Rose, Bruno Campos, Keith David, Michael-Leon Wooley, Jennifer Cody, Jim Cummings, Peter Bartlett, Jenifer Lewis, Oprah Winfrey, Terrence Howard, John Goodman, Elizabeth Dampier, Breanna Brooks, Ritchie Montgomery, Don Hall"/>
    <x v="1000"/>
    <s v="Anika Noni Rose, Bruno Campos"/>
    <s v="A waitress, desperate to fulfill her dreams as a restaurant owner, is set on a journey to turn a frog prince back into a human being, but she has to face the same problem after she kisses him."/>
    <s v="A waitress, desperate to fulfill"/>
    <n v="7.1"/>
    <n v="120611"/>
    <n v="126668849.66229585"/>
    <n v="105000000"/>
    <x v="1457"/>
    <n v="104400899"/>
    <n v="322155998.66416937"/>
    <n v="267045765"/>
    <n v="256"/>
  </r>
  <r>
    <s v="tt0923811"/>
    <x v="1875"/>
    <x v="8"/>
    <d v="2013-04-09T00:00:00"/>
    <s v="Animation"/>
    <s v=" Action"/>
    <s v=" Drama"/>
    <n v="98"/>
    <s v="Japan"/>
    <s v="Japanese"/>
    <m/>
    <m/>
    <x v="1121"/>
    <s v="Hideaki Anno, Yoshiki Sakurai"/>
    <s v="Megumi Ogata, Megumi Hayashibara, Kotono Mitsuishi, Yuriko Yamaguchi, Akira Ishida, Fumihiko Tachiki, Motomu Kiyokawa, Miki Nagasawa, Takehito Koyasu, Hiro Y√ªki, Tomokazu Seki, Tetsuya Iwanaga, Junko Iwao, Mugihito, Akiko Hiramatsu"/>
    <x v="1001"/>
    <s v="Megumi Ogata, Megumi Hayashibara"/>
    <s v="The fate of the world is threatened by seemingly monstrous entities known as Angels. NERV is an organisation set up to counter this threat and it is up to young pilots to protect Earth but exactly what are the real motives behind NERV?"/>
    <s v="The fate of the world is threatened"/>
    <n v="7.7"/>
    <n v="17135"/>
    <m/>
    <m/>
    <x v="4"/>
    <n v="107797"/>
    <m/>
    <n v="16299520"/>
    <n v="36"/>
  </r>
  <r>
    <s v="tt0780536"/>
    <x v="1876"/>
    <x v="6"/>
    <s v="16/05/2008"/>
    <s v="Comedy"/>
    <s v=" Crime"/>
    <s v=" Drama"/>
    <n v="107"/>
    <s v="UK, USA"/>
    <s v="English"/>
    <m/>
    <m/>
    <x v="1154"/>
    <s v="Martin McDonagh"/>
    <s v="Elizabeth Berrington, Rudy Blomme, Olivier Bonjour, Mark Donovan, Ann Elsley, Colin Farrell, Jean-Marc Favorin, Ralph Fiennes, Brendan Gleeson, Eric Godon, Zeljko Ivanek, Sachi Kimura, Anna Madeley, Louis Nummy, Cl√©mence Po√©sy"/>
    <x v="1002"/>
    <s v="Elizabeth Berrington"/>
    <s v="Guilt-stricken after a job gone wrong, hitman Ray and his partner await orders from their ruthless boss in Bruges, Belgium, the last place in the world Ray wants to be."/>
    <s v="Guilt-stricken after a job gone"/>
    <n v="7.9"/>
    <n v="383608"/>
    <n v="18031170.025498949"/>
    <n v="15000000"/>
    <x v="1458"/>
    <n v="7800824"/>
    <n v="40973729.044365384"/>
    <n v="34085749"/>
    <n v="632"/>
  </r>
  <r>
    <s v="tt0926063"/>
    <x v="1877"/>
    <x v="6"/>
    <d v="2008-09-03T00:00:00"/>
    <s v="Action"/>
    <s v=" Comedy"/>
    <s v=" Horror"/>
    <n v="87"/>
    <s v="USA"/>
    <s v="English"/>
    <m/>
    <m/>
    <x v="1155"/>
    <s v="Joe Ballarini"/>
    <s v="Jared Kusnitz, Greyson Chadwick, Chandler Darby, Carissa Capobianco, Randy McDowell, Michael Mammoliti, Mark Lynch, Justin Welborn, Mark Oliver, Blair Redford, Lucas Till, Hunter Pierce, Jonathan Spencer, Stephen Caudill, J. Jacob Adelman"/>
    <x v="1003"/>
    <s v="Jared Kusnitz, Greyson Chadwick"/>
    <s v="On the night of the big High-School Prom, the dead rise to eat the living, and the only people who can stop them are the losers who couldn't get dates to the dance."/>
    <s v="On the night of the big High-School"/>
    <n v="5.8"/>
    <n v="11099"/>
    <m/>
    <m/>
    <x v="4"/>
    <m/>
    <m/>
    <m/>
    <n v="80"/>
  </r>
  <r>
    <s v="tt0780567"/>
    <x v="1878"/>
    <x v="10"/>
    <s v="31/07/2009"/>
    <s v="Comedy"/>
    <s v=" Drama"/>
    <s v=" Family"/>
    <n v="107"/>
    <s v="USA, Germany"/>
    <s v="English"/>
    <m/>
    <m/>
    <x v="1156"/>
    <s v="Ed Solomon, Chris Matheson"/>
    <s v="Eddie Murphy, Thomas Haden Church, Yara Shahidi, Ronny Cox, Stephen Rannazzisi, Nicole Ari Parker, DeRay Davis, Vanessa Williams, Martin Sheen, Lauren Weedman, Timm Sharp, Daniel Polo, Stephen Root, Richard Schiff, Marin Hinkle"/>
    <x v="38"/>
    <s v="Eddie Murphy, Thomas Haden Church"/>
    <s v="A financial executive who can't stop his career downspiral is invited into his daughter's imaginary world, where solutions to his problems await."/>
    <s v="A financial executive who can't"/>
    <n v="5.6"/>
    <n v="13516"/>
    <n v="66350349.823107347"/>
    <n v="55000000"/>
    <x v="1459"/>
    <n v="16123323"/>
    <n v="27728648.41185433"/>
    <n v="22985194"/>
    <n v="49"/>
  </r>
  <r>
    <s v="tt0780571"/>
    <x v="1879"/>
    <x v="8"/>
    <d v="2007-05-10T00:00:00"/>
    <s v="Crime"/>
    <s v=" Drama"/>
    <s v=" Thriller"/>
    <n v="120"/>
    <s v="USA"/>
    <s v="English"/>
    <m/>
    <m/>
    <x v="1157"/>
    <s v="Bruce A. Evans, Raynold Gideon"/>
    <s v="Kevin Costner, Demi Moore, Dane Cook, William Hurt, Marg Helgenberger, Ruben Santiago-Hudson, Danielle Panabaker, Aisha Hinds, Lindsay Crouse, Jason Lewis, Reiko Aylesworth, Matt Schulze, Yasmine Delawari, Thunderbird Dinwiddie, Michael Cole"/>
    <x v="309"/>
    <s v="Kevin Costner, Demi Moore"/>
    <s v="A well-respected businessman is sometimes controlled by his murder and mayhem-loving alter ego."/>
    <s v="A well-respected businessman is"/>
    <n v="7.3"/>
    <n v="141465"/>
    <n v="24964647.779996399"/>
    <n v="20000000"/>
    <x v="1460"/>
    <n v="28549298"/>
    <n v="7002471557636058"/>
    <n v="48443734"/>
    <n v="391"/>
  </r>
  <r>
    <s v="tt0926762"/>
    <x v="1880"/>
    <x v="6"/>
    <s v="22/10/2008"/>
    <s v="Crime"/>
    <s v=" Drama"/>
    <s v=" Mystery"/>
    <n v="118"/>
    <s v="Belgium"/>
    <s v="Flemish"/>
    <s v="Dutch"/>
    <m/>
    <x v="1158"/>
    <s v="Bart De Pauw"/>
    <s v="Koen De Bouw, Filip Peeters, Matthias Schoenaerts, Bruno Vanden Broecke, Koen De Graeve, Veerle Baetens, Tine Reymer, An Miller, Charlotte Vandermeersch, Wine Dierickx, Maaike Cafmeyer, Marie Vinck, Jan Decleir, Gene Bervoets, Sara de Roo"/>
    <x v="1004"/>
    <s v="Koen De Bouw, Filip Peeters"/>
    <s v="Five close friends, all of them married, share a loft to meet their mistresses. One day they find the body of a young woman in the loft. Since there are only five keys to the loft, the five men begin to suspect each other of murder."/>
    <s v="Five close friends, all of them"/>
    <n v="7.3"/>
    <n v="21231"/>
    <m/>
    <s v="EUR 3200000"/>
    <x v="4"/>
    <m/>
    <m/>
    <n v="9168516"/>
    <n v="31"/>
  </r>
  <r>
    <s v="tt0929425"/>
    <x v="1881"/>
    <x v="6"/>
    <s v="16/05/2008"/>
    <s v="Crime"/>
    <s v=" Drama"/>
    <m/>
    <n v="137"/>
    <s v="Italy"/>
    <s v="Neapolitan"/>
    <s v="Italian"/>
    <s v="Mandarin"/>
    <x v="1159"/>
    <s v="Roberto Saviano, Maurizio Braucci"/>
    <s v="Salvatore Abbruzzese, Simone Sacchettino, Salvatore Ruocco, Vincenzo Fabricino, Vincenzo Altamura, Italo Renda, Francesco Pirozzi, Antonio Aiello, Vincenzo Caso, Anna Sarnelli, Salvatore Russo, Antonio Spina, Francesco Paesano, Marco Stanchi, Armando Irace"/>
    <x v="1005"/>
    <s v="Salvatore Abbruzzese"/>
    <s v="Scampia Vele is the corbusian architecture which has become a stronghold for Mafia of Naples, Italy."/>
    <s v="Scampia Vele is the corbusian"/>
    <n v="7"/>
    <n v="45689"/>
    <m/>
    <m/>
    <x v="4"/>
    <n v="1579146"/>
    <m/>
    <n v="68089668"/>
    <n v="136"/>
  </r>
  <r>
    <s v="tt0780607"/>
    <x v="1882"/>
    <x v="8"/>
    <d v="2008-04-07T00:00:00"/>
    <s v="Horror"/>
    <s v=" Sci-Fi"/>
    <s v=" Thriller"/>
    <n v="103"/>
    <s v="USA"/>
    <s v="English"/>
    <m/>
    <m/>
    <x v="1160"/>
    <s v="David Bruckner, Jacob Gentry"/>
    <s v="Anessa Ramsey, Sahr Ngaujah, AJ Bowen, Matthew Stanton, Suehyla El-Attar, Justin Welborn, Cheri Christian, Scott Poythress, Christopher Thomas, Lindsey Garrett, Chad McKnight, Claire Bronson, David Bruckner, Dan Bush, John Clifton"/>
    <x v="1006"/>
    <s v="Anessa Ramsey, Sahr Ngaujah"/>
    <s v="A horror film told in three parts, from three perspectives, in which a mysterious transmission that turns people into killers invades every cell phone, radio, and television."/>
    <s v="A horror film told in three parts,"/>
    <n v="6"/>
    <n v="20201"/>
    <n v="62411.619449990998"/>
    <n v="50000"/>
    <x v="1461"/>
    <n v="251150"/>
    <n v="150386288843109.16"/>
    <n v="1040386"/>
    <n v="125"/>
  </r>
  <r>
    <s v="tt0780653"/>
    <x v="1883"/>
    <x v="14"/>
    <d v="2010-12-02T00:00:00"/>
    <s v="Drama"/>
    <s v=" Fantasy"/>
    <s v=" Horror"/>
    <n v="103"/>
    <s v="USA"/>
    <s v="English"/>
    <s v="Romany"/>
    <s v="Romanian"/>
    <x v="69"/>
    <s v="Andrew Kevin Walker, David Self"/>
    <s v="Simon Merrells, Gemma Whelan, Emily Blunt, Benicio Del Toro, Mario Marin-Borquez, Asa Butterfield, Cristina Contes, Anthony Hopkins, Art Malik, Malcolm Scates, Nicholas Day, Michael Cronin, David Sterne, David Schofield, Roger Frost"/>
    <x v="1007"/>
    <s v="Simon Merrells, Gemma Whelan"/>
    <s v="Upon his return to his ancestral homeland, an American man is bitten, and subsequently cursed by, a werewolf."/>
    <s v="Upon his return to his ancestral"/>
    <n v="5.8"/>
    <n v="101634"/>
    <n v="178035229.48233452"/>
    <n v="150000000"/>
    <x v="1462"/>
    <n v="61979680"/>
    <n v="165916685.94037741"/>
    <n v="139789765"/>
    <n v="469"/>
  </r>
  <r>
    <s v="tt0783233"/>
    <x v="1884"/>
    <x v="8"/>
    <s v="21/09/2007"/>
    <s v="Drama"/>
    <s v=" Mystery"/>
    <s v=" Romance"/>
    <n v="123"/>
    <s v="UK, France, USA"/>
    <s v="English"/>
    <s v="French"/>
    <m/>
    <x v="865"/>
    <s v="Ian McEwan, Christopher Hampton"/>
    <s v="Saoirse Ronan, Ailidh Mackay, Brenda Blethyn, Julia West, James McAvoy, Harriet Walter, Keira Knightley, Juno Temple, Felix von Simson, Charlie von Simson, Alfie Allen, Patrick Kennedy, Benedict Cumberbatch, Peter Wight, Leander Deeny"/>
    <x v="1008"/>
    <s v="Saoirse Ronan, Ailidh Mackay"/>
    <s v="Thirteen-year-old fledgling writer Briony Tallis irrevocably changes the course of several lives when she accuses her older sister's lover of a crime he did not commit."/>
    <s v="Thirteen-year-old fledgling writer"/>
    <n v="7.8"/>
    <n v="243585"/>
    <n v="37446971.6699946"/>
    <n v="30000000"/>
    <x v="1463"/>
    <n v="50927067"/>
    <n v="1.893826316397282E+16"/>
    <n v="131016624"/>
    <n v="661"/>
  </r>
  <r>
    <s v="tt0783532"/>
    <x v="1885"/>
    <x v="6"/>
    <s v="29/08/2008"/>
    <s v="Action"/>
    <s v=" Crime"/>
    <s v=" Drama"/>
    <n v="119"/>
    <s v="South Africa"/>
    <s v="English"/>
    <s v="Afrikaans"/>
    <m/>
    <x v="1161"/>
    <s v="Ralph Ziman"/>
    <s v="Rapulana Seiphemo, Jeffrey Zekele, Ronnie Nyakale, Shelley Meskin, Malusi Skenjana, Robert Hobbs, Jafta Mamabolo, Motlatsi Mahloko, Kenneth Nkosi, Sally Burdett, Lerato Moloi, Thandy Matlaila, Mzwandile Ngubeni, Gladys Mahlangu, Patrick Bakoba"/>
    <x v="1009"/>
    <s v="Rapulana Seiphemo, Jeffrey Zekele"/>
    <s v="A young hoodlum's rise from a small-time criminal to a powerful crime entrepreneur during the turbulent years before and after the fall of apartheid."/>
    <s v="A young hoodlum's rise from a"/>
    <n v="7.3"/>
    <n v="10249"/>
    <n v="2404156.0033998601"/>
    <n v="2000000"/>
    <x v="1464"/>
    <n v="7294"/>
    <n v="506787.67097067856"/>
    <n v="421593"/>
    <n v="27"/>
  </r>
  <r>
    <s v="tt0784972"/>
    <x v="1886"/>
    <x v="8"/>
    <s v="28/09/2007"/>
    <s v="Comedy"/>
    <m/>
    <m/>
    <n v="93"/>
    <s v="USA"/>
    <s v="English"/>
    <m/>
    <m/>
    <x v="862"/>
    <s v="Will Forte"/>
    <s v="Will Arnett, Will Forte, Chi McBride, Kristen Wiig, Malin Akerman, Lee Majors, Michael Ormsby, Ryan Wynott, Bob Odenkirk, Sam Lloyd, Charles Rahi Chun, Ryun Yu, Bill Hader, Jenna Fischer, Susanne Wright"/>
    <x v="925"/>
    <s v="Will Arnett, Will Forte"/>
    <s v="A pair of well-meaning, but socially inept brothers try to find their perfect mates in order to provide their dying father with a grandchild."/>
    <s v="A pair of well-meaning, but socially"/>
    <n v="5.3"/>
    <n v="10466"/>
    <n v="12482323.889998199"/>
    <n v="10000000"/>
    <x v="1465"/>
    <n v="900926"/>
    <n v="149615845065959.38"/>
    <n v="1035056"/>
    <n v="47"/>
  </r>
  <r>
    <s v="tt0785006"/>
    <x v="1887"/>
    <x v="10"/>
    <s v="20/02/2009"/>
    <s v="Comedy"/>
    <s v=" Family"/>
    <m/>
    <n v="100"/>
    <s v="Germany, USA"/>
    <s v="English"/>
    <m/>
    <m/>
    <x v="1162"/>
    <s v="Jeff Lowell, Bob Schooley"/>
    <s v="Emma Roberts, Jake T. Austin, Don Cheadle, Johnny Simmons, Kyla Pratt, Troy Gentile, Lisa Kudrow, Kevin Dillon, Ajay Naidu, Eric Edelstein, Robinne Lee, Yvette Nicole Brown, Maximiliano Hern√°ndez, Andre Ware, Jonathan Klein"/>
    <x v="793"/>
    <s v="Emma Roberts, Jake T. Austin"/>
    <s v="Two kids secretly take in stray dogs at a vacant hotel."/>
    <s v="Two kids secretly take in stray"/>
    <n v="5.4"/>
    <n v="21198"/>
    <n v="42222949.887431949"/>
    <n v="35000000"/>
    <x v="1466"/>
    <n v="73034460"/>
    <n v="141449992.14474875"/>
    <n v="117252578"/>
    <n v="66"/>
  </r>
  <r>
    <s v="tt0940709"/>
    <x v="1888"/>
    <x v="6"/>
    <s v="30/01/2008"/>
    <s v="Comedy"/>
    <s v=" Drama"/>
    <s v=" Family"/>
    <n v="88"/>
    <s v="Hong Kong, China"/>
    <s v="Cantonese"/>
    <s v="Mandarin"/>
    <m/>
    <x v="478"/>
    <s v="Stephen Chow, Vincent Kok"/>
    <s v="Stephen Chow, Jiao Xu, Lei Huang, Yuqi Zhang, Tze-Chung Lam, Sheung-ching Lee, Wen Xue Yao, Min-Hun Fung, Yong Hua Han, Yu Lei, Zhong You Jin, Qian Lin Hu, Yi Ying Cheng, Yi Jia Lao, Hao Yang"/>
    <x v="392"/>
    <s v="Stephen Chow, Jiao Xu"/>
    <s v="A poor Chinese laborer learns important lessons after his son gets a strange new toy."/>
    <s v="A poor Chinese laborer learns"/>
    <n v="6.4"/>
    <n v="14235"/>
    <m/>
    <m/>
    <x v="4"/>
    <n v="207378"/>
    <m/>
    <n v="49529913"/>
    <n v="72"/>
  </r>
  <r>
    <s v="tt0942384"/>
    <x v="1889"/>
    <x v="8"/>
    <s v="16/04/2009"/>
    <s v="Drama"/>
    <s v=" Romance"/>
    <s v=" Sport"/>
    <n v="97"/>
    <s v="USA"/>
    <s v="English"/>
    <m/>
    <m/>
    <x v="1163"/>
    <s v="Jonah Markowitz"/>
    <s v="Trevor Wright, Brad Rowe, Tina Holmes, Jackson Wurth, Katie Walder, Matt Bushell, Ross Thomas, Albert Reed, Joy Gohring, Don Margolin, Alejandro Pati√±o, Caitlin Crosby, Alicia Sixtos, Tarek Zohdy, Robbi Chong"/>
    <x v="1010"/>
    <s v="Trevor Wright, Brad Rowe"/>
    <s v="When his college dreams are sidelined by family obligations, a young man finds comfort in surfing with his best friend's brother."/>
    <s v="When his college dreams are sidelined"/>
    <n v="7.6"/>
    <n v="20714"/>
    <m/>
    <m/>
    <x v="4"/>
    <n v="142666"/>
    <m/>
    <n v="142666"/>
    <n v="96"/>
  </r>
  <r>
    <s v="tt0785007"/>
    <x v="1890"/>
    <x v="6"/>
    <s v="24/04/2008"/>
    <s v="Comedy"/>
    <s v=" Fantasy"/>
    <s v=" Romance"/>
    <n v="95"/>
    <s v="USA"/>
    <s v="English"/>
    <m/>
    <m/>
    <x v="1164"/>
    <s v="Jeff Lowell"/>
    <s v="Eva Longoria, Paul Rudd, Lake Bell, Jason Biggs, Lindsay Sloane, Stephen Root, William Morgan Sheppard, Wendi McLendon-Covey, Ali Hillis, Deborah Theaker, Natalia Safran, Andy Kreiss, Ben Livingston, Jack Conley, Kali Rocha"/>
    <x v="1011"/>
    <s v="Eva Longoria, Paul Rudd"/>
    <s v="A ghost tries to sabotage her former boyfriend's current relationship with a psychic."/>
    <s v="A ghost tries to sabotage her"/>
    <n v="5.2"/>
    <n v="23640"/>
    <n v="12020780.016999299"/>
    <n v="10000000"/>
    <x v="1467"/>
    <n v="7563670"/>
    <n v="25794323.191135287"/>
    <n v="21458111"/>
    <n v="57"/>
  </r>
  <r>
    <s v="tt0944834"/>
    <x v="1891"/>
    <x v="6"/>
    <s v="26/03/2008"/>
    <s v="Animation"/>
    <s v=" Action"/>
    <s v=" Adventure"/>
    <n v="80"/>
    <s v="France, Luxembourg, Germany"/>
    <s v="French"/>
    <m/>
    <m/>
    <x v="1165"/>
    <s v="Fr√©d√©ric Lenoir, Arthur Qwak"/>
    <s v="Vincent Lindon, Patrick Timsit, Philippe Nahon, Amanda Lear, Marie Drion, Jeremy Prevost, Jean-Marc Lentretien, John DiMaggio, Elias Eliot, Jess Harnell, Nick Jameson, Mary Mouser, Rob Paulsen, Forest Whitaker, Dave Wittenberg"/>
    <x v="1012"/>
    <s v="Vincent Lindon, Patrick Timsit"/>
    <s v="A fantastic tale telling the adventures of two dragon hunters!"/>
    <s v="A fantastic tale telling the adventures"/>
    <n v="6.6"/>
    <n v="11822"/>
    <m/>
    <s v="EUR 11000000"/>
    <x v="4"/>
    <m/>
    <m/>
    <n v="12389088"/>
    <n v="44"/>
  </r>
  <r>
    <s v="tt0785077"/>
    <x v="1892"/>
    <x v="8"/>
    <s v="27/07/2007"/>
    <s v="Comedy"/>
    <s v=" Sport"/>
    <m/>
    <n v="93"/>
    <s v="USA"/>
    <s v="English"/>
    <m/>
    <m/>
    <x v="496"/>
    <s v="Don Michael Paul, Bradley Allenstein"/>
    <s v="Mick Partridge, Big Boi, Faizon Love, Sherri Shepherd, Finesse Mitchell, Chase Tatum, Jeffrey Jones, Jim Piddock, Samantha Lemole, Todd Sherry, Susan Ward, Robert Curtis Brown, Cam Gigandet, Andy Milonakis, Lil' Wayne"/>
    <x v="1013"/>
    <s v="Mick Partridge, Big Boi"/>
    <s v="When a rap mogul from Atlanta tries to join a conservative country club in the Carolinas he runs into fierce opposition from the board President- but it's nothing that he and his entourage can't handle."/>
    <s v="When a rap mogul from Atlanta"/>
    <n v="2.2000000000000002"/>
    <n v="14493"/>
    <n v="8737626.7229987402"/>
    <n v="7000000"/>
    <x v="1468"/>
    <n v="5713425"/>
    <n v="825867305339980.5"/>
    <n v="5713425"/>
    <n v="48"/>
  </r>
  <r>
    <s v="tt0787474"/>
    <x v="1893"/>
    <x v="15"/>
    <d v="2014-02-10T00:00:00"/>
    <s v="Animation"/>
    <s v=" Adventure"/>
    <s v=" Comedy"/>
    <n v="96"/>
    <s v="USA"/>
    <s v="English"/>
    <m/>
    <m/>
    <x v="1166"/>
    <s v="Irena Brignull, Adam Pava"/>
    <s v="Steve Blum, Dee Bradley Baker, Max Mitchell, Ben Kingsley, Jared Harris, Nick Frost, Richard Ayoade, Tracy Morgan, Nika Futterman, Pat Fraley, Fred Tatasciore, Isaac Hempstead Wright, Elle Fanning, Maurice LaMarche, James Urbaniak"/>
    <x v="1014"/>
    <s v="Steve Blum, Dee Bradley Baker"/>
    <s v="A young orphaned boy raised by underground cave-dwelling trash collectors tries to save his friends from an evil exterminator."/>
    <s v="A young orphaned boy raised by"/>
    <n v="6.8"/>
    <n v="53484"/>
    <n v="65594839.8215736"/>
    <n v="60000000"/>
    <x v="1469"/>
    <n v="50837305"/>
    <n v="118350331.54851854"/>
    <n v="108255770"/>
    <n v="143"/>
  </r>
  <r>
    <s v="tt0787524"/>
    <x v="1894"/>
    <x v="16"/>
    <d v="2016-09-06T00:00:00"/>
    <s v="Biography"/>
    <s v=" Drama"/>
    <m/>
    <n v="108"/>
    <s v="UK, USA, Singapore, Hong Kong, United Arab Emirates"/>
    <s v="English"/>
    <s v="Tamil"/>
    <s v="Sanskrit"/>
    <x v="1167"/>
    <s v="Matt Brown, Matt Brown"/>
    <s v="Jeremy Irons, Dev Patel, Malcolm Sinclair, Raghuvir Joshi, Dhritiman Chatterjee, Stephen Fry, Arundathi Nag, Devika Bhise, P√°draic Delaney, Toby Jones, Jeremy Northam, San Shella, Richard Cunningham, Thomas Bewley, Anthony Calf"/>
    <x v="141"/>
    <s v="Jeremy Irons, Dev Patel"/>
    <s v="The story of the life and academic career of the pioneer Indian mathematician, Srinivasa Ramanujan, and his friendship with his mentor, Professor G.H. Hardy."/>
    <s v="The story of the life and academic"/>
    <n v="7.2"/>
    <n v="49520"/>
    <n v="10919512.102507401"/>
    <n v="10000000"/>
    <x v="1470"/>
    <n v="3866794"/>
    <n v="13379333.122619879"/>
    <n v="12252684"/>
    <n v="146"/>
  </r>
  <r>
    <s v="tt0790628"/>
    <x v="1895"/>
    <x v="13"/>
    <s v="15/03/2013"/>
    <s v="Comedy"/>
    <m/>
    <m/>
    <n v="100"/>
    <s v="USA"/>
    <s v="English"/>
    <s v="Spanish"/>
    <m/>
    <x v="1168"/>
    <s v="Jonathan Goldstein, John Francis Daley"/>
    <s v="Steve Carell, Steve Buscemi, Olivia Wilde, Jim Carrey, James Gandolfini, Alan Arkin, Jay Mohr, Michael Herbig, Mason Cook, Luke Vanek, Zachary Gordon, Richard Wolffe, Erin Burnett, Brad Garrett, David Copperfield"/>
    <x v="724"/>
    <s v="Steve Carell, Steve Buscemi"/>
    <s v="A veteran Vegas magician tries to revive his career after his longtime partner quits, he gets fired from his casino act, and an edgy new &quot;street magician&quot; steals his thunder."/>
    <s v="A veteran Vegas magician tries"/>
    <n v="5.9"/>
    <n v="70083"/>
    <n v="33329455.650613498"/>
    <n v="30000000"/>
    <x v="1471"/>
    <n v="22537881"/>
    <n v="30482987.931210358"/>
    <n v="27437881"/>
    <n v="178"/>
  </r>
  <r>
    <s v="tt0790636"/>
    <x v="1896"/>
    <x v="13"/>
    <s v="30/01/2014"/>
    <s v="Biography"/>
    <s v=" Drama"/>
    <m/>
    <n v="117"/>
    <s v="USA"/>
    <s v="English"/>
    <s v="Japanese"/>
    <m/>
    <x v="664"/>
    <s v="Craig Borten, Melisa Wallack"/>
    <s v="Matthew McConaughey, Jennifer Garner, Jared Leto, Denis O'Hare, Steve Zahn, Michael O'Neill, Dallas Roberts, Griffin Dunne, Kevin Rankin, Donna Duplantier, Deneen Tyler, J.D. Evermore, Ian Casselberry, Noelle Wilcox, Bradford Cox"/>
    <x v="36"/>
    <s v="Matthew McConaughey"/>
    <s v="In 1985 Dallas, electrician and hustler Ron Woodroof works around the system to help AIDS patients get the medication they need after he is diagnosed with the disease."/>
    <s v="In 1985 Dallas, electrician and"/>
    <n v="8"/>
    <n v="430111"/>
    <n v="5554909.2751022503"/>
    <n v="5000000"/>
    <x v="1472"/>
    <n v="27298285"/>
    <n v="61922337.928750552"/>
    <n v="55736588"/>
    <n v="416"/>
  </r>
  <r>
    <s v="tt0790686"/>
    <x v="1897"/>
    <x v="6"/>
    <d v="2008-03-10T00:00:00"/>
    <s v="Horror"/>
    <s v=" Mystery"/>
    <m/>
    <n v="110"/>
    <s v="USA, Romania, Germany"/>
    <s v="English"/>
    <m/>
    <m/>
    <x v="1004"/>
    <s v="Alexandre Aja, Gr√©gory Levasseur"/>
    <s v="Kiefer Sutherland, Paula Patton, Cameron Boyce, Arika Gluck, Amy Smart, Mary Beth Peil, John Shrapnel, Jason Flemyng, Tim Ahern, Julian Glover, Josh Cole, Ezra Buzzington, Aida Doina, Ioana Abur, Darren Kent"/>
    <x v="725"/>
    <s v="Kiefer Sutherland, Paula Patton"/>
    <s v="An ex-cop and his family are the target of an evil force that is using mirrors as a gateway into their home."/>
    <s v="An ex-cop and his family are the"/>
    <n v="6.2"/>
    <n v="100915"/>
    <n v="42072730.05949755"/>
    <n v="35000000"/>
    <x v="1473"/>
    <n v="30691439"/>
    <n v="93875937.748447537"/>
    <n v="78094714"/>
    <n v="257"/>
  </r>
  <r>
    <s v="tt0790712"/>
    <x v="1898"/>
    <x v="10"/>
    <s v="16/04/2010"/>
    <s v="Drama"/>
    <s v=" Romance"/>
    <s v=" War"/>
    <n v="113"/>
    <s v="USA"/>
    <s v="English"/>
    <s v="Spanish"/>
    <m/>
    <x v="1169"/>
    <s v="Alessandro Camon, Oren Moverman"/>
    <s v="Ben Foster, Jena Malone, Eamonn Walker, Woody Harrelson, Yaya DaCosta, Portia, Lisa Joyce, Steve Buscemi, Peter Francis James, Samantha Morton, Paul Diomede, Jahmir Duran-Abreau, Gaius Charles, Brendan Sexton III, Brian Adam DeJesus"/>
    <x v="1015"/>
    <s v="Ben Foster, Jena Malone"/>
    <s v="An American soldier struggles with an ethical dilemma when he becomes involved with a widow of a fallen officer."/>
    <s v="An American soldier struggles"/>
    <n v="7.1"/>
    <n v="33559"/>
    <n v="7841404.9790945053"/>
    <n v="6500000"/>
    <x v="1474"/>
    <n v="1109660"/>
    <n v="1924663.201158772"/>
    <n v="1595417"/>
    <n v="95"/>
  </r>
  <r>
    <s v="tt0790724"/>
    <x v="1899"/>
    <x v="12"/>
    <d v="2013-03-01T00:00:00"/>
    <s v="Action"/>
    <s v=" Thriller"/>
    <m/>
    <n v="130"/>
    <s v="USA"/>
    <s v="English"/>
    <m/>
    <m/>
    <x v="175"/>
    <s v="Lee Child, Christopher McQuarrie"/>
    <s v="Tom Cruise, Rosamund Pike, Richard Jenkins, David Oyelowo, Werner Herzog, Jai Courtney, Vladimir Sizov, Joseph Sikora, Michael Raymond-James, Alexia Fast, Josh Helman, Robert Duvall, James Martin Kelly, Dylan Kussman, Denver Milord"/>
    <x v="9"/>
    <s v="Tom Cruise, Rosamund Pike"/>
    <s v="A homicide investigator digs deeper into a case involving a trained military sniper who shot five random victims."/>
    <s v="A homicide investigator digs deeper"/>
    <n v="7"/>
    <n v="301986"/>
    <n v="67635304.058468401"/>
    <n v="60000000"/>
    <x v="1475"/>
    <n v="80070736"/>
    <n v="246125542.18553174"/>
    <n v="218340595"/>
    <n v="531"/>
  </r>
  <r>
    <s v="tt0951335"/>
    <x v="1900"/>
    <x v="10"/>
    <d v="2010-07-10T00:00:00"/>
    <s v="Horror"/>
    <s v=" Thriller"/>
    <m/>
    <n v="108"/>
    <s v="USA"/>
    <s v="English"/>
    <m/>
    <m/>
    <x v="1170"/>
    <s v="John Travis, John Connolly"/>
    <s v="Kevin Costner, Ivana Baquero, Samantha Mathis, Gattlin Griffith, Erik Palladino, Noah Taylor, James Gammon, Sandra Ellis Lafferty, Margaret Anne Florence, Christopher Harvey, Brynn Massey, Martin Thompson, Nevaina Graves Rhodes, Rob Bonz, James Middleton"/>
    <x v="309"/>
    <s v="Kevin Costner, Ivana Baquero"/>
    <s v="A single father moves his two children to rural South Carolina, only to watch his daughter exhibit increasingly strange behavior."/>
    <s v="A single father moves his two"/>
    <n v="5.3"/>
    <n v="14032"/>
    <m/>
    <n v="15000000"/>
    <x v="4"/>
    <m/>
    <m/>
    <n v="579626"/>
    <n v="102"/>
  </r>
  <r>
    <s v="tt0790736"/>
    <x v="1901"/>
    <x v="13"/>
    <d v="2013-12-09T00:00:00"/>
    <s v="Action"/>
    <s v=" Adventure"/>
    <s v=" Comedy"/>
    <n v="96"/>
    <s v="USA"/>
    <s v="English"/>
    <m/>
    <m/>
    <x v="853"/>
    <s v="Phil Hay, Matt Manfredi"/>
    <s v="Jeff Bridges, Ryan Reynolds, Kevin Bacon, Mary-Louise Parker, Stephanie Szostak, James Hong, Marisa Miller, Robert Knepper, Mike O'Malley, Devin Ratray, Larry Joe Campbell, Michael Coons, Chris Everett, Michael Tow, Lonnie Farmer"/>
    <x v="670"/>
    <s v="Jeff Bridges, Ryan Reynolds"/>
    <s v="A recently slain cop joins a team of undead police officers working for the Rest in Peace Department and tries to find the man who murdered him."/>
    <s v="A recently slain cop joins a team"/>
    <n v="5.6"/>
    <n v="115892"/>
    <n v="144427641.15265849"/>
    <n v="130000000"/>
    <x v="1476"/>
    <n v="33618855"/>
    <n v="87016787.228629827"/>
    <n v="78324220"/>
    <n v="254"/>
  </r>
  <r>
    <s v="tt0790804"/>
    <x v="1902"/>
    <x v="8"/>
    <d v="2008-01-08T00:00:00"/>
    <s v="Comedy"/>
    <s v=" Sport"/>
    <m/>
    <n v="84"/>
    <s v="USA"/>
    <s v="English"/>
    <m/>
    <m/>
    <x v="289"/>
    <s v="Ed Yeager, Joey Gutierrez"/>
    <s v="David Koechner, Carl Weathers, Melora Hardin, Matthew Lawrence, Brooke Nevin, Nick Searcy, George Back, Noureen DeWulf, Jesse Garcia, Jackie Long, Robert Ri'chard, Martin Spanjers, Jermaine Williams, Finesse Mitchell, Will Arnett"/>
    <x v="1016"/>
    <s v="David Koechner, Carl Weathers"/>
    <s v="A comedy that spoofs inspirational sports movies, this movie is about an out-of-luck coach who drives a rag-tag bunch of college misfits towards the football championship."/>
    <s v="A comedy that spoofs inspirational"/>
    <n v="4.3"/>
    <n v="10934"/>
    <n v="24964647.779996399"/>
    <n v="20000000"/>
    <x v="1477"/>
    <n v="13349927"/>
    <n v="1957065093278203.2"/>
    <n v="13539154"/>
    <n v="47"/>
  </r>
  <r>
    <s v="tt0791304"/>
    <x v="1903"/>
    <x v="8"/>
    <d v="2007-11-05T00:00:00"/>
    <s v="Comedy"/>
    <s v=" Drama"/>
    <m/>
    <n v="113"/>
    <s v="USA"/>
    <s v="English"/>
    <m/>
    <m/>
    <x v="324"/>
    <s v="Mark Andrus"/>
    <s v="Jane Fonda, Lindsay Lohan, Felicity Huffman, Dermot Mulroney, Cary Elwes, Garrett Hedlund, Hector Elizondo, Dylan McLaughlin, Zachary Gordon, Laurie Metcalf, Tereza Stanislav, Fred Applegate, Cynthia Ferrer, Destiney Sue Walker, Adreana Gonzalez"/>
    <x v="1017"/>
    <s v="Jane Fonda, Lindsay Lohan"/>
    <s v="A troubled young woman is sent to live with her grandmother for the summer, while hiding a secret that could potentially tear her family apart."/>
    <s v="A troubled young woman is sent"/>
    <n v="5.8"/>
    <n v="23695"/>
    <n v="24964647.779996399"/>
    <n v="20000000"/>
    <x v="1478"/>
    <n v="19103072"/>
    <n v="3613737916108027"/>
    <n v="25000167"/>
    <n v="130"/>
  </r>
  <r>
    <s v="tt0795351"/>
    <x v="1904"/>
    <x v="10"/>
    <d v="2010-01-10T00:00:00"/>
    <s v="Horror"/>
    <s v=" Mystery"/>
    <s v=" Thriller"/>
    <n v="109"/>
    <s v="USA, Canada"/>
    <s v="English"/>
    <m/>
    <m/>
    <x v="1171"/>
    <s v="Ray Wright"/>
    <s v="Ren√©e Zellweger, Jodelle Ferland, Ian McShane, Bradley Cooper, Callum Keith Rennie, Adrian Lester, Kerry O'Malley, Cynthia Stevenson, Alexander Conti, Philip Cabrita, Vanesa Tomasino, Mary Black, Domenico D'Ambrosio, Benita Ha, J. Winston Carroll"/>
    <x v="254"/>
    <s v="Ren√©e Zellweger, Jodelle Ferland"/>
    <s v="A social worker fights to save a girl from her abusive parents, only to discover that the situation is more dangerous than she ever expected."/>
    <s v="A social worker fights to save"/>
    <n v="6.2"/>
    <n v="76542"/>
    <n v="31365619.916378021"/>
    <n v="26000000"/>
    <x v="1479"/>
    <n v="13261851"/>
    <n v="34008297.650442533"/>
    <n v="28190603"/>
    <n v="256"/>
  </r>
  <r>
    <s v="tt0795368"/>
    <x v="1905"/>
    <x v="8"/>
    <s v="21/09/2007"/>
    <s v="Comedy"/>
    <m/>
    <m/>
    <n v="90"/>
    <s v="USA, Germany, UK, Netherlands"/>
    <s v="English"/>
    <m/>
    <m/>
    <x v="248"/>
    <s v="Dean Craig"/>
    <s v="Matthew Macfadyen, Keeley Hawes, Andy Nyman, Ewen Bremner, Daisy Donovan, Alan Tudyk, Jane Asher, Kris Marshall, Rupert Graves, Peter Vaughan, Thomas Wheatley, Peter Egan, Peter Dinklage, Brendan O'Hea, Jeremy Booth"/>
    <x v="1018"/>
    <s v="Matthew Macfadyen, Keeley Hawes"/>
    <s v="Chaos ensues when a man tries to expose a dark secret regarding a recently deceased patriarch of a dysfunctional British family."/>
    <s v="Chaos ensues when a man tries"/>
    <n v="7.4"/>
    <n v="107959"/>
    <n v="11234091.50099838"/>
    <n v="9000000"/>
    <x v="1480"/>
    <n v="8580428"/>
    <n v="6763341854097928"/>
    <n v="46789413"/>
    <n v="243"/>
  </r>
  <r>
    <s v="tt0959329"/>
    <x v="1906"/>
    <x v="10"/>
    <d v="2009-06-11T00:00:00"/>
    <s v="Crime"/>
    <s v=" Drama"/>
    <s v=" Horror"/>
    <n v="98"/>
    <s v="USA"/>
    <s v="English"/>
    <m/>
    <m/>
    <x v="1172"/>
    <s v="Patrick Wehe Mahoney"/>
    <s v="Melissa Joan Hart, William Lee Scott, John Terry, James C. Victor, Marc Macaulay, Lucille Soong, Chip Bent, Edrick Browne, Daniel Baldwin, Andrew Sensenig, Lawrence Turner, John Cates, Emily Hart, Gina St. John, Ritchie Montgomery"/>
    <x v="1019"/>
    <s v="Melissa Joan Hart, William Lee Scott"/>
    <s v="Nine strangers are kidnapped and forced to figure out the connection they have to each other as one has to die every ten minutes."/>
    <s v="Nine strangers are kidnapped and"/>
    <n v="5.5"/>
    <n v="12237"/>
    <m/>
    <n v="2000000"/>
    <x v="4"/>
    <m/>
    <m/>
    <m/>
    <n v="85"/>
  </r>
  <r>
    <s v="tt0795421"/>
    <x v="1907"/>
    <x v="6"/>
    <d v="2008-03-10T00:00:00"/>
    <s v="Comedy"/>
    <s v=" Musical"/>
    <s v=" Romance"/>
    <n v="108"/>
    <s v="USA, UK, Germany"/>
    <s v="English"/>
    <s v="Greek"/>
    <m/>
    <x v="1173"/>
    <s v="Catherine Johnson, Catherine Johnson"/>
    <s v="Amanda Seyfried, Stellan Skarsg√•rd, Pierce Brosnan, Nancy Baldwin, Colin Firth, Heather Emmanuel, Colin Davis, Rachel McDowall, Ashley Lilley, Meryl Streep, Julie Walters, Christine Baranski, Ricardo Montez, Mia Soteriou, Enzo Squillino Jr."/>
    <x v="1020"/>
    <s v="Amanda Seyfried, Stellan Skarsg√•rd"/>
    <s v="The story of a bride-to-be trying to find her real father told using hit songs by the popular 1970s group"/>
    <s v="The story of a bride-to-be trying"/>
    <n v="6.4"/>
    <n v="210500"/>
    <n v="62508056.088396356"/>
    <n v="52000000"/>
    <x v="1481"/>
    <n v="144169664"/>
    <n v="733159555.09525645"/>
    <n v="609910134"/>
    <n v="757"/>
  </r>
  <r>
    <s v="tt0795461"/>
    <x v="1908"/>
    <x v="13"/>
    <s v="18/04/2013"/>
    <s v="Comedy"/>
    <s v=" Horror"/>
    <m/>
    <n v="88"/>
    <s v="USA"/>
    <s v="English"/>
    <s v="Spanish"/>
    <s v="Latin"/>
    <x v="1174"/>
    <s v="David Zucker, Pat Proft"/>
    <s v="Ashley Tisdale, Simon Rex, Gracie Whitton, Ava Kolker, Dylan Morris, Ryan Morris, Lidia Porto, Darrell Hammond, Snoop Dogg, Mac Miller, Erica Ash, J.P. Manoux, Molly Shannon, Josh Robert Thompson, Marisa Saks"/>
    <x v="1021"/>
    <s v="Ashley Tisdale, Simon Rex"/>
    <s v="A couple begin to experience some unusual activity after bringing their lost nieces and nephew home. With the help of home-surveillance cameras, they learn they're being stalked by a nefarious demon."/>
    <s v="A couple begin to experience some"/>
    <n v="3.5"/>
    <n v="64419"/>
    <n v="22219637.100409001"/>
    <n v="20000000"/>
    <x v="1482"/>
    <n v="32015787"/>
    <n v="87077362.403292969"/>
    <n v="78378744"/>
    <n v="211"/>
  </r>
  <r>
    <s v="tt0796366"/>
    <x v="1909"/>
    <x v="10"/>
    <d v="2009-08-05T00:00:00"/>
    <s v="Action"/>
    <s v=" Adventure"/>
    <s v=" Sci-Fi"/>
    <n v="127"/>
    <s v="USA, Germany"/>
    <s v="English"/>
    <m/>
    <m/>
    <x v="558"/>
    <s v="Roberto Orci, Alex Kurtzman"/>
    <s v="Chris Pine, Zachary Quinto, Leonard Nimoy, Eric Bana, Bruce Greenwood, Karl Urban, Zoe Saldana, Simon Pegg, John Cho, Anton Yelchin, Ben Cross, Winona Ryder, Chris Hemsworth, Jennifer Morrison, Rachel Nichols"/>
    <x v="1022"/>
    <s v="Chris Pine, Zachary Quinto"/>
    <s v="The brash James T. Kirk tries to live up to his father's legacy with Mr. Spock keeping him in check as a vengeful Romulan from the future creates black holes to destroy the Federation one planet at a time."/>
    <s v="The brash James T. Kirk tries"/>
    <n v="7.9"/>
    <n v="571847"/>
    <n v="180955499.51756549"/>
    <n v="150000000"/>
    <x v="1483"/>
    <n v="257730019"/>
    <n v="465273318.40058297"/>
    <n v="385680446"/>
    <n v="1663"/>
  </r>
  <r>
    <s v="tt0960790"/>
    <x v="1910"/>
    <x v="8"/>
    <s v="20/12/2007"/>
    <s v="Comedy"/>
    <s v=" Romance"/>
    <m/>
    <n v="116"/>
    <s v="Germany"/>
    <s v="German"/>
    <m/>
    <m/>
    <x v="682"/>
    <s v="Anika Decker, Til Schweiger"/>
    <s v="Til Schweiger, Nora Tschirner, Matthias Schweigh√∂fer, Alwara H√∂fels, J√ºrgen Vogel, Rick Kavanian, Armin Rohde, Wolfgang Stumph, Christian Tramitz, Barbara Rudnik, Zora Holt, Gregor Blo√©b, Nina Proll, Pasquale Aleardi, Sonsee Neu"/>
    <x v="564"/>
    <s v="Til Schweiger, Nora Tschirner"/>
    <s v="Rainbow press reporter Ludo is sentenced to 8 months, but is released on probation. But he has to work 300 hours for a local daycare center and meets Anna who has unfinished business with him."/>
    <s v="Rainbow press reporter Ludo is"/>
    <n v="6.5"/>
    <n v="16907"/>
    <m/>
    <s v="EUR 4500000"/>
    <x v="4"/>
    <m/>
    <m/>
    <n v="81744033"/>
    <n v="31"/>
  </r>
  <r>
    <s v="tt0960890"/>
    <x v="1911"/>
    <x v="6"/>
    <s v="19/09/2008"/>
    <s v="Comedy"/>
    <s v=" Horror"/>
    <s v=" Sci-Fi"/>
    <n v="94"/>
    <s v="USA"/>
    <s v="English"/>
    <m/>
    <m/>
    <x v="1175"/>
    <s v="Jay Lee"/>
    <s v="Jenna Jameson, Robert Englund, Roxy Saint, Penny Vital, Whitney Anderson, Jennifer Holland, Shamron Moore, Jeannette Sousa, Carmit Levit√©, Johnny Hawkes, Brad Milne, Zak Kilberg, Jen Alex, Jessica Custodio, Laura Bach"/>
    <x v="1023"/>
    <s v="Jenna Jameson, Robert Englund"/>
    <s v="A zombie epidemic spreads throughout a strip club in Nebraska."/>
    <s v="A zombie epidemic spreads throughout"/>
    <n v="4.0999999999999996"/>
    <n v="17474"/>
    <m/>
    <m/>
    <x v="4"/>
    <m/>
    <m/>
    <n v="82360"/>
    <n v="100"/>
  </r>
  <r>
    <s v="tt0961097"/>
    <x v="1912"/>
    <x v="17"/>
    <s v="22/11/2012"/>
    <s v="Animation"/>
    <s v=" Adventure"/>
    <s v=" Comedy"/>
    <n v="90"/>
    <s v="France"/>
    <s v="French"/>
    <s v="English"/>
    <m/>
    <x v="1176"/>
    <s v="Bibo Bergeron, Bibo Bergeron"/>
    <s v="Matthieu Chedid, Vanessa Paradis, Gad Elmaleh, Fran√ßois Cluzet, Ludivine Sagnier, Julie Ferrier, Bruno Salomone, S√©bastien Desjours, Philippe Peythieu, Bob Balaban, Paul Bandey, Jodi Forrest, David Gasman, Adam Goldberg, Matthew G√©czy"/>
    <x v="1024"/>
    <s v="Matthieu Chedid, Vanessa Paradis"/>
    <s v="A 3D-animated movie set in Paris in the year 1910 and centered on a monster who lives in a garden and his love for a beautiful, young singer."/>
    <s v="A 3D-animated movie set in Paris"/>
    <n v="6.7"/>
    <n v="19110"/>
    <m/>
    <s v="EUR 25000000"/>
    <x v="4"/>
    <m/>
    <m/>
    <n v="26611650"/>
    <n v="45"/>
  </r>
  <r>
    <s v="tt0796375"/>
    <x v="1913"/>
    <x v="8"/>
    <s v="13/07/2007"/>
    <s v="Comedy"/>
    <s v=" Crime"/>
    <s v=" Romance"/>
    <n v="93"/>
    <s v="USA"/>
    <s v="English"/>
    <m/>
    <m/>
    <x v="188"/>
    <s v="Christopher Markus, Stephen McFeely"/>
    <s v="Ben Kingsley, T√©a Leoni, Luke Wilson, Dennis Farina, Philip Baker Hall, Bill Pullman, Marcus Thomas, Scott Heindl, Alison Sealy-Smith, Aron Tager, Jayne Eastwood, Al Corley, Erik Fjeldsted, Aaron Hughes, Devin McCracken"/>
    <x v="1025"/>
    <s v="Ben Kingsley, T√©a Leoni"/>
    <s v="While drying out on the West Coast, an alcoholic hitman befriends a tart-tongued woman who might just come in handy when it's time for him to return to Buffalo and settle some old scores."/>
    <s v="While drying out on the West Coast,"/>
    <n v="6.5"/>
    <n v="17665"/>
    <n v="4992929.55599928"/>
    <n v="4000000"/>
    <x v="1484"/>
    <n v="2429367"/>
    <n v="541810611195442.69"/>
    <n v="3748295"/>
    <n v="77"/>
  </r>
  <r>
    <s v="tt0961722"/>
    <x v="1914"/>
    <x v="10"/>
    <s v="21/08/2009"/>
    <s v="Horror"/>
    <m/>
    <m/>
    <n v="86"/>
    <s v="USA"/>
    <s v="English"/>
    <m/>
    <m/>
    <x v="1177"/>
    <s v="Joshua Malkin, Randy Pearlstein"/>
    <s v="Rider Strong, Noah Segan, Alexi Wasser, Rusty Kelley, Marc Senter, Giuseppe Andrews, Mark Borchardt, Michael Bowen, Judah Friedlander, Larry Fessenden, Amanda Jelks, Thomas Blake Jr., Angela Oberer, Taylor Kowalski, Alexander Isaiah Thomas"/>
    <x v="426"/>
    <s v="Rider Strong, Noah Segan"/>
    <s v="A high school prom faces a deadly threat: a flesh-eating virus that spreads via a popular brand of bottled water."/>
    <s v="A high school prom faces a deadly"/>
    <n v="4.3"/>
    <n v="12669"/>
    <m/>
    <n v="5000000"/>
    <x v="4"/>
    <m/>
    <m/>
    <m/>
    <n v="104"/>
  </r>
  <r>
    <s v="tt0961728"/>
    <x v="1915"/>
    <x v="6"/>
    <s v="20/06/2008"/>
    <s v="Crime"/>
    <s v=" Drama"/>
    <s v=" Thriller"/>
    <n v="102"/>
    <s v="UK, Ireland"/>
    <s v="English"/>
    <m/>
    <m/>
    <x v="1178"/>
    <s v="Daniel Hardy, Rupert Wyatt"/>
    <s v="Brian Cox, Damian Lewis, Joseph Fiennes, Seu Jorge, Liam Cunningham, Dominic Cooper, Steven Mackintosh, Ned Dennehy, Vinnie McCabe, Jack Walsh, Frank O'Sullivan, Stephen Farrelly, Domhnall O'Donoghue, George Seremba, Eleanor McLynn"/>
    <x v="1026"/>
    <s v="Brian Cox, Damian Lewis"/>
    <s v="Frank Perry is an institutionalized convict fourteen years into a life sentence without parole. When his estranged daughter falls ill, he is determined to make peace with her before it's ..."/>
    <s v="Frank Perry is an institutionalized"/>
    <n v="6.7"/>
    <n v="16179"/>
    <m/>
    <m/>
    <x v="4"/>
    <n v="13439"/>
    <m/>
    <n v="388174"/>
    <n v="50"/>
  </r>
  <r>
    <s v="tt0799934"/>
    <x v="1916"/>
    <x v="6"/>
    <s v="23/05/2008"/>
    <s v="Comedy"/>
    <m/>
    <m/>
    <n v="102"/>
    <s v="UK, France, USA"/>
    <s v="English"/>
    <m/>
    <m/>
    <x v="630"/>
    <s v="Michel Gondry"/>
    <s v="Jack Black, Yasiin Bey, Danny Glover, Mia Farrow, Melonie Diaz, Irv Gooch, Chandler Parker, Arjay Smith, Quinton Aaron, Gio Perez, Basia Rosas, Tomasz Soltys, Marcus Carl Franklin, Blake Hightower, Amir Ali Said"/>
    <x v="515"/>
    <s v="Jack Black, Yasiin Bey"/>
    <s v="Two bumbling store clerks inadvertently erase the footage from all of the tapes in their video rental store. In order to keep the business running, they re-shoot every film in the store with their own camera, with a budget of zero dollars."/>
    <s v="Two bumbling store clerks inadvertently"/>
    <n v="6.4"/>
    <n v="87886"/>
    <n v="24041560.033998597"/>
    <n v="20000000"/>
    <x v="1485"/>
    <n v="11175164"/>
    <n v="36758831.257650845"/>
    <n v="30579406"/>
    <n v="248"/>
  </r>
  <r>
    <s v="tt0799949"/>
    <x v="1917"/>
    <x v="8"/>
    <s v="27/04/2007"/>
    <s v="Adventure"/>
    <s v=" Comedy"/>
    <m/>
    <n v="86"/>
    <s v="USA"/>
    <s v="English"/>
    <m/>
    <m/>
    <x v="1179"/>
    <s v="Jason Friedberg, Aaron Seltzer"/>
    <s v="Kal Penn, Adam Campbell, Jennifer Coolidge, Jayma Mays, Faune Chambers Watkins, Crispin Glover, Tony Cox, H√©ctor Jim√©nez, Darrell Hammond, Carmen Electra, Fred Willard, David Carradine, Kevin McDonald, George Alvarez, Crista Flanagan"/>
    <x v="813"/>
    <s v="Kal Penn, Adam Campbell"/>
    <s v="A spoof on previous years' epic movies ("/>
    <s v="A spoof on previous years' epic"/>
    <n v="2.4"/>
    <n v="100874"/>
    <n v="24964647.779996399"/>
    <n v="20000000"/>
    <x v="1486"/>
    <n v="39739367"/>
    <n v="1.2610149336043348E+16"/>
    <n v="87238158"/>
    <n v="688"/>
  </r>
  <r>
    <s v="tt0800039"/>
    <x v="1918"/>
    <x v="6"/>
    <s v="22/08/2008"/>
    <s v="Comedy"/>
    <s v=" Drama"/>
    <s v=" Romance"/>
    <n v="111"/>
    <s v="USA"/>
    <s v="English"/>
    <s v="Hawaiian"/>
    <s v="German"/>
    <x v="1180"/>
    <s v="Jason Segel"/>
    <s v="Jason Segel, Kristen Bell, Mila Kunis, Russell Brand, Bill Hader, Liz Cackowski, Maria Thayer, Jack McBrayer, Taylor Wily, Da'Vone McDonald, Steve Landesberg, Jonah Hill, Paul Rudd, Kala Alexander, Kalani Robb"/>
    <x v="1027"/>
    <s v="Jason Segel, Kristen Bell"/>
    <s v="Devastated Peter takes a Hawaiian vacation in order to deal with the recent break-up with his TV star girlfriend, Sarah. Little does he know, Sarah's traveling to the same resort as her ex - and she's bringing along her new boyfriend."/>
    <s v="Devastated Peter takes a Hawaiian"/>
    <n v="7.1"/>
    <n v="259276"/>
    <n v="36062340.050997898"/>
    <n v="30000000"/>
    <x v="1487"/>
    <n v="63172463"/>
    <n v="127219830.08795512"/>
    <n v="105833257"/>
    <n v="371"/>
  </r>
  <r>
    <s v="tt0800069"/>
    <x v="1919"/>
    <x v="8"/>
    <d v="2007-11-05T00:00:00"/>
    <s v="Horror"/>
    <s v=" Thriller"/>
    <m/>
    <n v="89"/>
    <s v="USA"/>
    <s v="English"/>
    <m/>
    <m/>
    <x v="1181"/>
    <s v="Wes Craven, Jonathan Craven"/>
    <s v="C√©cile Breccia, Michael Bailey Smith, Archie Kao, Jay Acovone, Jeff Kober, Philip Pavel, David Reynolds, Tyrell Kemlo, Lee Thompson Young, Daniella Alonso, Eric Edelstein, Jessica Stroup, Joseph Beddelem, Jacob Vargas, Ben Crowley"/>
    <x v="1028"/>
    <s v="C√©cile Breccia, Michael Bailey Smith"/>
    <s v="A group of National Guard trainees find themselves battling against a vicious group of mutants on their last day of training in the desert."/>
    <s v="A group of National Guard trainees"/>
    <n v="5.0999999999999996"/>
    <n v="59890"/>
    <n v="18723485.8349973"/>
    <n v="15000000"/>
    <x v="1488"/>
    <n v="20804166"/>
    <n v="5449158465338789"/>
    <n v="37697773"/>
    <n v="227"/>
  </r>
  <r>
    <s v="tt0963743"/>
    <x v="1920"/>
    <x v="6"/>
    <s v="25/07/2008"/>
    <s v="Comedy"/>
    <s v=" Drama"/>
    <s v=" Romance"/>
    <n v="100"/>
    <s v="USA, Germany, UK"/>
    <s v="English"/>
    <m/>
    <m/>
    <x v="688"/>
    <s v="Gurinder Chadha, Paul Mayeda Berges"/>
    <s v="Georgia Groome, Aaron Taylor-Johnson, Karen Taylor, Alan Davies, Eleanor Tomlinson, Georgia Henshaw, Manjeeven Grewal, Kimberley Nixon, Sean Bourke, Tommy Bastow, Liam Hess, Eva Drew, Steve Jones, Imogen Bain, Ingrid Oliver"/>
    <x v="1029"/>
    <s v="Georgia Groome, Aaron Taylor-Johnson"/>
    <s v="The story centers on a 14-year-old girl who keeps a diary about the ups and downs of being a teenager, including the things she learns about kissing."/>
    <s v="The story centers on a 14-year-old"/>
    <n v="6.3"/>
    <n v="25342"/>
    <m/>
    <m/>
    <x v="4"/>
    <m/>
    <m/>
    <n v="14924998"/>
    <n v="76"/>
  </r>
  <r>
    <s v="tt0800080"/>
    <x v="1921"/>
    <x v="6"/>
    <s v="18/06/2008"/>
    <s v="Action"/>
    <s v=" Adventure"/>
    <s v=" Sci-Fi"/>
    <n v="112"/>
    <s v="USA"/>
    <s v="English"/>
    <s v="Portuguese"/>
    <s v="Spanish"/>
    <x v="643"/>
    <s v="Zak Penn, Zak Penn"/>
    <s v="Edward Norton, Liv Tyler, Tim Roth, William Hurt, Tim Blake Nelson, Ty Burrell, Christina Cabot, Peter Mensah, Lou Ferrigno, Paul Soles, D√©bora Nascimento, Greg Bryk, Chris Owens, Al Vrkljan, Adrian Hein"/>
    <x v="433"/>
    <s v="Edward Norton, Liv Tyler"/>
    <s v="Bruce Banner, a scientist on the run from the U.S. Government, must find a cure for the monster he turns into whenever he loses his temper."/>
    <s v="Bruce Banner, a scientist on the"/>
    <n v="6.7"/>
    <n v="426219"/>
    <n v="180311700.2549895"/>
    <n v="150000000"/>
    <x v="1489"/>
    <n v="134806913"/>
    <n v="318275389.77978015"/>
    <n v="264770996"/>
    <n v="808"/>
  </r>
  <r>
    <s v="tt0800240"/>
    <x v="1922"/>
    <x v="6"/>
    <s v="29/08/2008"/>
    <s v="Crime"/>
    <s v=" Drama"/>
    <s v=" Mystery"/>
    <n v="107"/>
    <s v="USA"/>
    <s v="English"/>
    <s v="Spanish"/>
    <s v="Cantonese"/>
    <x v="1182"/>
    <s v="Mark Bomback"/>
    <s v="Ewan McGregor, Hugh Jackman, Michelle Williams, Bruce Altman, Andrew Ginsburg, Stephanie Roth Haberle, Christine Kan, Dante Spinotti, Karolina Muller, Agnete Oernsholt, Melissa Rae Mahon, Rachel Montez Minor, Holly Cruikshank, Deborah Yates, Bill Camp"/>
    <x v="19"/>
    <s v="Ewan McGregor, Hugh Jackman"/>
    <s v="An accountant is introduced to a mysterious sex club known as The List by his lawyer friend. But in this new world, he soon becomes the prime suspect in a woman's disappearance and a multi-million dollar heist."/>
    <s v="An accountant is introduced to"/>
    <n v="6.1"/>
    <n v="37345"/>
    <n v="30051950.04249825"/>
    <n v="25000000"/>
    <x v="1490"/>
    <n v="4598506"/>
    <n v="21666909.035150465"/>
    <n v="18024545"/>
    <n v="113"/>
  </r>
  <r>
    <s v="tt0800241"/>
    <x v="1923"/>
    <x v="6"/>
    <s v="24/10/2008"/>
    <s v="Crime"/>
    <s v=" Drama"/>
    <s v=" Mystery"/>
    <n v="111"/>
    <s v="UK, Germany, Spain, Lithuania"/>
    <s v="English"/>
    <s v="Russian"/>
    <s v="Spanish"/>
    <x v="375"/>
    <s v="Brad Anderson, Will Conroy"/>
    <s v="Woody Harrelson, Emily Mortimer, Ben Kingsley, Kate Mara, Eduardo Noriega, Thomas Kretschmann, Etienne Chicot, Mac McDonald, Colin Stinton, Perlis Vaisieta, Mindaugas Papinigis, Mindaugas Capas, Sonata Visockaite, Larisa Kalpokaite, Valentinas Krulikovskis"/>
    <x v="1030"/>
    <s v="Woody Harrelson, Emily Mortimer"/>
    <s v="A Transsiberian train journey from China to Moscow becomes a thrilling chase of deception and murder when an American couple encounters a mysterious pair of fellow travelers."/>
    <s v="A Transsiberian train journey"/>
    <n v="6.7"/>
    <n v="50014"/>
    <n v="18031170.025498949"/>
    <n v="15000000"/>
    <x v="1491"/>
    <n v="2206405"/>
    <n v="7124007.0900544822"/>
    <n v="5926410"/>
    <n v="190"/>
  </r>
  <r>
    <s v="tt0964516"/>
    <x v="1924"/>
    <x v="6"/>
    <s v="29/10/2008"/>
    <s v="Drama"/>
    <m/>
    <m/>
    <n v="167"/>
    <s v="India"/>
    <s v="Hindi"/>
    <m/>
    <m/>
    <x v="1183"/>
    <s v="Ajay Monga, Madhur Bhandarkar"/>
    <s v="Priyanka Chopra, Kangana Ranaut, Mugdha Godse, Arbaaz Khan, Arjan Bajwa, Raj Babbar, Kiran Juneja, Samir Soni, Kitu Gidwani, Suchitra Pillai, Harsh Chhaya, Ashwin Mushran, Pradeep Kharab, Rinku Patel, Chitrashi Rawat"/>
    <x v="1031"/>
    <s v="Priyanka Chopra, Kangana Ranaut"/>
    <s v="A small-town girl finally realizes her dream of becoming a famous supermodel but soon finds out that there's a price for her glamorous new life."/>
    <s v="A small-town girl finally realizes"/>
    <n v="6.9"/>
    <n v="11485"/>
    <m/>
    <m/>
    <x v="4"/>
    <n v="191442"/>
    <m/>
    <n v="8658713"/>
    <n v="44"/>
  </r>
  <r>
    <s v="tt0800308"/>
    <x v="1925"/>
    <x v="6"/>
    <s v="16/01/2009"/>
    <s v="Action"/>
    <s v=" Crime"/>
    <s v=" Drama"/>
    <n v="115"/>
    <s v="USA"/>
    <s v="English"/>
    <s v="Apache languages"/>
    <s v="Spanish"/>
    <x v="120"/>
    <s v="Robert Knott, Ed Harris"/>
    <s v="Robert Jauregui, Jeremy Irons, Timothy V. Murphy, Luce Rains, James Tarwater, Boyd Kestner, Gabriel Marantz, Ed Harris, Viggo Mortensen, Benjamin Rosenshein, Cerris Morgan-Moyer, James Gammon, Timothy Spall, Tom Bower, Erik J. Bockemeier"/>
    <x v="1032"/>
    <s v="Robert Jauregui, Jeremy Irons"/>
    <s v="Two friends hired to police a small town that is suffering under the rule of a rancher find their job complicated by the arrival of a young widow."/>
    <s v="Two friends hired to police a"/>
    <n v="6.7"/>
    <n v="57677"/>
    <n v="24041560.033998597"/>
    <n v="20000000"/>
    <x v="1492"/>
    <n v="20211394"/>
    <n v="33312420.735345073"/>
    <n v="27712362"/>
    <n v="221"/>
  </r>
  <r>
    <s v="tt0800320"/>
    <x v="1926"/>
    <x v="14"/>
    <d v="2010-02-04T00:00:00"/>
    <s v="Action"/>
    <s v=" Adventure"/>
    <s v=" Fantasy"/>
    <n v="106"/>
    <s v="USA, UK, Australia"/>
    <s v="English"/>
    <m/>
    <m/>
    <x v="643"/>
    <s v="Travis Beacham, Phil Hay"/>
    <s v="Sam Worthington, Liam Neeson, Ralph Fiennes, Jason Flemyng, Gemma Arterton, Alexa Davalos, Tine Stapelfeldt, Mads Mikkelsen, Luke Evans, Izabella Miko, Liam Cunningham, Hans Matheson, Ashraf Barhom, Mouloud Achour, Ian Whyte"/>
    <x v="982"/>
    <s v="Sam Worthington, Liam Neeson"/>
    <s v="Perseus demigod, son of Zeus, battles the minions of the underworld to stop them from conquering heaven and earth."/>
    <s v="Perseus demigod, son of Zeus,"/>
    <n v="5.8"/>
    <n v="267178"/>
    <n v="148362691.23527876"/>
    <n v="125000000"/>
    <x v="1493"/>
    <n v="163214888"/>
    <n v="585397629.75255334"/>
    <n v="493214993"/>
    <n v="682"/>
  </r>
  <r>
    <s v="tt0964587"/>
    <x v="1927"/>
    <x v="8"/>
    <d v="2009-10-07T00:00:00"/>
    <s v="Comedy"/>
    <s v=" Family"/>
    <m/>
    <n v="101"/>
    <s v="UK"/>
    <s v="English"/>
    <m/>
    <m/>
    <x v="1184"/>
    <s v="Piers Ashworth, Jamie Minoprio"/>
    <s v="Talulah Riley, Rupert Everett, Jodie Whittaker, Gemma Arterton, Kathryn Drysdale, Juno Temple, Antonia Bernath, Amara Karan, Tamsin Egerton, Lily Cole, Paloma Faith, Holli Mckee, Cloi Mckee, Esme Thompson, Bel Parker"/>
    <x v="1033"/>
    <s v="Talulah Riley, Rupert Everett"/>
    <s v="In order to save their bankrupt school, a group of troublesome girls stage a robbery with a group of geniuses on their backs"/>
    <s v="In order to save their bankrupt"/>
    <n v="5.8"/>
    <n v="21249"/>
    <m/>
    <s v="GBP 7000000"/>
    <x v="4"/>
    <m/>
    <m/>
    <n v="29066681"/>
    <n v="105"/>
  </r>
  <r>
    <s v="tt0800369"/>
    <x v="1928"/>
    <x v="17"/>
    <s v="27/04/2011"/>
    <s v="Action"/>
    <s v=" Adventure"/>
    <s v=" Fantasy"/>
    <n v="115"/>
    <s v="USA"/>
    <s v="English"/>
    <m/>
    <m/>
    <x v="1116"/>
    <s v="Ashley Miller, Zack Stentz"/>
    <s v="Chris Hemsworth, Natalie Portman, Tom Hiddleston, Anthony Hopkins, Stellan Skarsg√•rd, Kat Dennings, Clark Gregg, Colm Feore, Idris Elba, Ray Stevenson, Tadanobu Asano, Josh Dallas, Jaimie Alexander, Rene Russo, Adriana Barraza"/>
    <x v="1034"/>
    <s v="Chris Hemsworth, Natalie Portman"/>
    <s v="The powerful but arrogant god Thor is cast out of Asgard to live amongst humans in Midgard (Earth), where he soon becomes one of their finest defenders."/>
    <s v="The powerful but arrogant god"/>
    <n v="7"/>
    <n v="731043"/>
    <n v="172587457.04391"/>
    <n v="150000000"/>
    <x v="1494"/>
    <n v="181030624"/>
    <n v="516987589.21840239"/>
    <n v="449326618"/>
    <n v="917"/>
  </r>
  <r>
    <s v="tt0803057"/>
    <x v="1929"/>
    <x v="6"/>
    <s v="13/06/2008"/>
    <s v="Comedy"/>
    <m/>
    <m/>
    <n v="86"/>
    <s v="USA"/>
    <s v="English"/>
    <s v="Spanish"/>
    <m/>
    <x v="1185"/>
    <s v="Steve Conrad"/>
    <s v="Seann William Scott, Chris Conrad, Rick Gonzalez, Adrian Martinez, Maestro Harrell, Kris D. Lofton, Jarreau Brown, Edwin Walker, Jamaal C. Adams, Mario Larraza, Geremy Webster, Tory O. Davis, Fred Armisen, Bobby Cannavale, Jenna Fischer"/>
    <x v="800"/>
    <s v="Seann William Scott"/>
    <s v="Two assistant managers of a corporate grocery store vie for a coveted promotion."/>
    <s v="Two assistant managers of a corporate"/>
    <n v="5.6"/>
    <n v="17973"/>
    <n v="9616624.0135994405"/>
    <n v="8000000"/>
    <x v="1495"/>
    <n v="408709"/>
    <n v="550179.08059804095"/>
    <n v="457690"/>
    <n v="55"/>
  </r>
  <r>
    <s v="tt0803096"/>
    <x v="1930"/>
    <x v="9"/>
    <d v="2016-01-06T00:00:00"/>
    <s v="Action"/>
    <s v=" Adventure"/>
    <s v=" Fantasy"/>
    <n v="123"/>
    <s v="China, Canada, Japan, USA"/>
    <s v="English"/>
    <m/>
    <m/>
    <x v="1186"/>
    <s v="Charles Leavitt, Duncan Jones"/>
    <s v="Travis Fimmel, Paula Patton, Ben Foster, Dominic Cooper, Toby Kebbell, Ben Schnetzer, Robert Kazinsky, Clancy Brown, Daniel Wu, Ruth Negga, Anna Galvin, Callum Keith Rennie, Burkely Duffield, Ryan Robbins, Dean Redman"/>
    <x v="1035"/>
    <s v="Travis Fimmel, Paula Patton"/>
    <s v="As an Orc horde invades the planet Azeroth using a magic portal, a few human heroes and dissenting Orcs must attempt to stop the true evil behind this war."/>
    <s v="As an Orc horde invades the planet"/>
    <n v="6.8"/>
    <n v="238090"/>
    <n v="172535634.3773312"/>
    <n v="160000000"/>
    <x v="1496"/>
    <n v="47365290"/>
    <n v="473447393.12292707"/>
    <n v="439048914"/>
    <n v="987"/>
  </r>
  <r>
    <s v="tt0804452"/>
    <x v="1931"/>
    <x v="8"/>
    <d v="2008-06-06T00:00:00"/>
    <s v="Comedy"/>
    <s v=" Family"/>
    <s v=" Music"/>
    <n v="110"/>
    <s v="USA"/>
    <s v="English"/>
    <s v="Spanish"/>
    <m/>
    <x v="691"/>
    <s v="Susan Estelle Jansen, Adam De La Pe√±a"/>
    <s v="Logan Browning, Janel Parrish, Nathalia Ramos, Skyler Shaye, Chelsea Kane, Anneliese van der Pol, Melise, Ian Nelson, Stephen Ford, Jon Voight, Lainie Kazan, William May, Emily Rose Everhard, Chet Hanks, Carl Rux"/>
    <x v="1036"/>
    <s v="Logan Browning, Janel Parrish"/>
    <s v="During their first year of high school, four best girlfriends face off against the domineering student body President, who wants to split them up into different social cliques."/>
    <s v="During their first year of high"/>
    <n v="3.1"/>
    <n v="17575"/>
    <n v="24964647.779996399"/>
    <n v="20000000"/>
    <x v="1497"/>
    <n v="10010209"/>
    <n v="3760163574652092"/>
    <n v="26013153"/>
    <n v="118"/>
  </r>
  <r>
    <s v="tt0970452"/>
    <x v="1932"/>
    <x v="10"/>
    <s v="14/07/2010"/>
    <s v="Action"/>
    <s v=" Adventure"/>
    <s v=" Fantasy"/>
    <n v="104"/>
    <s v="Czech Republic, UK, France"/>
    <s v="English"/>
    <s v="Arabic"/>
    <m/>
    <x v="216"/>
    <s v="M.J. Bassett, Robert E. Howard"/>
    <s v="James Purefoy, Mark O'Neal, Robert Orr, Richard Ryan, Frantisek Deak, Christian Dunckley Clark, Ian Whyte, Thomas McEnchroe, Andrew Whitlaw, Robert Russell, James Babson, Marek Vasut, Geoff Bell, Max von Sydow, Lucas Stone"/>
    <x v="1037"/>
    <s v="James Purefoy, Mark O'Neal"/>
    <s v="A ruthless mercenary renounces violence after learning his soul is bound for hell. When a young girl is kidnapped and her family slain by a sorcerer's murderous cult, he is forced to fight and seek his redemption slaying evil."/>
    <s v="A ruthless mercenary renounces"/>
    <n v="6.1"/>
    <n v="68339"/>
    <m/>
    <n v="45000000"/>
    <x v="4"/>
    <m/>
    <m/>
    <n v="19652185"/>
    <n v="151"/>
  </r>
  <r>
    <s v="tt0970468"/>
    <x v="1933"/>
    <x v="6"/>
    <d v="2008-07-03T00:00:00"/>
    <s v="Comedy"/>
    <s v=" Romance"/>
    <m/>
    <n v="92"/>
    <s v="UK, USA"/>
    <s v="English"/>
    <m/>
    <m/>
    <x v="1187"/>
    <s v="David Magee, Simon Beaufoy"/>
    <s v="Amy Adams, David Alexander, Clare Clifford, Christina Cole, Stephanie Cole, Beatie Edney, Shirley Henderson, Ciar√°n Hinds, Sarah Kants, Sally Leonard, Frances McDormand, Katy Murphy, Lee Pace, Tom Payne, Tim Potter"/>
    <x v="885"/>
    <s v="Amy Adams, David Alexander"/>
    <s v="Guinevere Pettigrew, a middle-aged London governess, finds herself unfairly dismissed from her job. An attempt to gain new employment catapults her into the glamorous world and dizzying social whirl of an American actress and singer, Delysia Lafosse."/>
    <s v="Guinevere Pettigrew, a middle-aged"/>
    <n v="7.1"/>
    <n v="26103"/>
    <m/>
    <m/>
    <x v="4"/>
    <n v="12313694"/>
    <m/>
    <n v="16724933"/>
    <n v="110"/>
  </r>
  <r>
    <s v="tt0804461"/>
    <x v="1934"/>
    <x v="8"/>
    <s v="31/08/2007"/>
    <s v="Action"/>
    <s v=" Crime"/>
    <s v=" Drama"/>
    <n v="105"/>
    <s v="USA"/>
    <s v="English"/>
    <m/>
    <m/>
    <x v="793"/>
    <s v="Ian Mackenzie Jeffers, Brian Garfield"/>
    <s v="Kevin Bacon, Garrett Hedlund, Kelly Preston, Jordan Garrett, Stuart Lafferty, Aisha Tyler, John Goodman, Matt O'Leary, Edi Gathegi, Hector Atreyu Ruiz, Kanin Howell, Dennis Keiffer, Freddy Bouciegues, Leigh Whannell, Casey Pieretti"/>
    <x v="415"/>
    <s v="Kevin Bacon, Garrett Hedlund"/>
    <s v="Nick Hume is a mild-mannered executive with a perfect life, until one gruesome night he witnesses something that changes him forever. Transformed by grief, Hume eventually comes to the disturbing conclusion that no length is too great when protecting his family."/>
    <s v="Nick Hume is a mild-mannered executive"/>
    <n v="6.8"/>
    <n v="68198"/>
    <n v="24964647.779996399"/>
    <n v="20000000"/>
    <x v="1498"/>
    <n v="9534258"/>
    <n v="2453633453477376.5"/>
    <n v="16974459"/>
    <n v="343"/>
  </r>
  <r>
    <s v="tt0804497"/>
    <x v="1935"/>
    <x v="14"/>
    <d v="2010-08-10T00:00:00"/>
    <s v="Comedy"/>
    <s v=" Drama"/>
    <s v=" Romance"/>
    <n v="101"/>
    <s v="USA"/>
    <s v="English"/>
    <m/>
    <m/>
    <x v="1188"/>
    <s v="Anna Boden, Ryan Fleck"/>
    <s v="Keir Gilchrist, Dana DeVestern, Lauren Graham, Jim Gaffigan, Karen Chilton, Zach Galifianakis, Aasif Mandvi, Jared Goldstein, Alan Aisenberg, Zo√´ Kravitz, Thomas Mann, Jeremy Davies, Rosalyn Coleman, Viola Davis, Lou Myers"/>
    <x v="1038"/>
    <s v="Keir Gilchrist, Dana DeVestern"/>
    <s v="A clinically depressed teenager gets a new start after he checks himself into an adult psychiatric ward."/>
    <s v="A clinically depressed teenager"/>
    <n v="7.1"/>
    <n v="132502"/>
    <n v="9495212.2390578408"/>
    <n v="8000000"/>
    <x v="1499"/>
    <n v="6363628"/>
    <n v="7704462.6868327269"/>
    <n v="6491240"/>
    <n v="190"/>
  </r>
  <r>
    <s v="tt0804516"/>
    <x v="1936"/>
    <x v="8"/>
    <s v="25/07/2008"/>
    <s v="Crime"/>
    <s v=" Horror"/>
    <s v=" Thriller"/>
    <n v="98"/>
    <s v="USA"/>
    <s v="English"/>
    <s v="Portuguese"/>
    <s v="Spanish"/>
    <x v="1189"/>
    <s v="Alexandre Aja, Gr√©gory Levasseur"/>
    <s v="Wes Bentley, Rachel Nichols, Simon Reynolds, Philip Akin, Stephanie Moore, Miranda Edwards, Paul Sun-Hyung Lee, Grace Lynn Kung, Bathsheba Garnett, Philip Williams, Arnold Pinnock, Franck Khalfoun"/>
    <x v="240"/>
    <s v="Wes Bentley, Rachel Nichols"/>
    <s v="A businesswoman is pursued by a psychopath after being locked in a parking garage on Christmas Eve."/>
    <s v="A businesswoman is pursued by"/>
    <n v="5.9"/>
    <n v="31198"/>
    <n v="9985859.1119985599"/>
    <n v="8000000"/>
    <x v="1500"/>
    <n v="3995018"/>
    <n v="1122598739184214.4"/>
    <n v="7766240"/>
    <n v="182"/>
  </r>
  <r>
    <s v="tt0804522"/>
    <x v="1937"/>
    <x v="8"/>
    <s v="29/02/2008"/>
    <s v="Drama"/>
    <s v=" Thriller"/>
    <m/>
    <n v="122"/>
    <s v="USA"/>
    <s v="English"/>
    <s v="Arabic"/>
    <m/>
    <x v="1026"/>
    <s v="Kelley Sane"/>
    <s v="Jake Gyllenhaal, Reese Witherspoon, Meryl Streep, Alan Arkin, Peter Sarsgaard, Omar Metwally, Igal Naor, Hadar Ratzon Rotem, J.K. Simmons, Simon Abkarian, Moa Khouas, Zineb Oukach, Aramis Knight, Rosie Malek-Yonan, Laila Mrabti"/>
    <x v="100"/>
    <s v="Jake Gyllenhaal, Reese Witherspoon"/>
    <s v="When a terrorist bombing in North Africa kills 19 incl. an American, an Egyptian chemical engineer flying from South Africa to his wife in USA, is arrested upon arriving USA. He disappears. His wife asks senator for help."/>
    <s v="When a terrorist bombing in North"/>
    <n v="6.8"/>
    <n v="53672"/>
    <n v="34326390.697495051"/>
    <n v="27500000"/>
    <x v="1501"/>
    <n v="9736045"/>
    <n v="3912406300536465"/>
    <n v="27066382"/>
    <n v="212"/>
  </r>
  <r>
    <s v="tt0805526"/>
    <x v="1938"/>
    <x v="7"/>
    <s v="29/09/2006"/>
    <s v="Drama"/>
    <s v=" Fantasy"/>
    <s v=" Sport"/>
    <n v="111"/>
    <s v="USA"/>
    <s v="English"/>
    <m/>
    <m/>
    <x v="1190"/>
    <s v="Alex Kendrick, Stephen Kendrick"/>
    <s v="Erin Bethea, James Blackwell, Bailey Cave, Shannen Fields, Tracy Goode, Dan W. Howell Sr., Alex Kendrick, Jim McBride, Tommy McBride, Michael McLendon, Jason McLeod, Mark Richt, Kyle Scott, Mary Smit, Steve Williams"/>
    <x v="1039"/>
    <s v="Erin Bethea, James Blackwell"/>
    <s v="A losing coach with an underdog football team faces their giants of fear and failure on and off the field to surprising results."/>
    <s v="A losing coach with an underdog"/>
    <n v="6.6"/>
    <n v="15643"/>
    <n v="128378.472222222"/>
    <n v="100000"/>
    <x v="1502"/>
    <n v="10178331"/>
    <n v="13233236.227465255"/>
    <n v="10307987"/>
    <n v="413"/>
  </r>
  <r>
    <s v="tt0805564"/>
    <x v="1939"/>
    <x v="8"/>
    <d v="2008-11-01T00:00:00"/>
    <s v="Comedy"/>
    <s v=" Drama"/>
    <s v=" Romance"/>
    <n v="106"/>
    <s v="USA, Canada"/>
    <s v="English"/>
    <s v="Spanish"/>
    <m/>
    <x v="891"/>
    <s v="Nancy Oliver"/>
    <s v="Ryan Gosling, Emily Mortimer, Paul Schneider, R.D. Reid, Kelli Garner, Nancy Beatty, Doug Lennox, Joe Bostick, Liz Gordon, Nicky Guadagni, Patricia Clarkson, Karen Robinson, Maxwell McCabe-Lokos, Billy Parrott, Sally Cahill"/>
    <x v="272"/>
    <s v="Ryan Gosling, Emily Mortimer"/>
    <s v="A delusional young man strikes up an unconventional relationship with a doll he finds on the Internet."/>
    <s v="A delusional young man strikes"/>
    <n v="7.3"/>
    <n v="136526"/>
    <n v="14978788.667997839"/>
    <n v="12000000"/>
    <x v="1503"/>
    <n v="5972884"/>
    <n v="1632482622809932.8"/>
    <n v="11293663"/>
    <n v="344"/>
  </r>
  <r>
    <s v="tt0805570"/>
    <x v="1940"/>
    <x v="6"/>
    <s v="31/10/2008"/>
    <s v="Horror"/>
    <s v=" Mystery"/>
    <s v=" Thriller"/>
    <n v="98"/>
    <s v="USA, UK"/>
    <s v="English"/>
    <m/>
    <m/>
    <x v="152"/>
    <s v="Jeff Buhler, Clive Barker"/>
    <s v="Bradley Cooper, Leslie Bibb, Brooke Shields, Vinnie Jones, Roger Bart, Tony Curran, Barbara Eve Harris, Peter Jacobson, Stephanie Mace, Ted Raimi, Nori Sat√¥, Quinton 'Rampage' Jackson, Dan Callahan, Donnie Smith, Earl Carroll"/>
    <x v="1040"/>
    <s v="Bradley Cooper, Leslie Bibb"/>
    <s v="A photographer's obsessive pursuit of dark subject matter leads him into the path of a serial killer who stalks late night commuters, ultimately butchering them in the most gruesome ways."/>
    <s v="A photographer's obsessive pursuit"/>
    <n v="6"/>
    <n v="58939"/>
    <n v="18031170.025498949"/>
    <n v="15000000"/>
    <x v="1504"/>
    <n v="83361"/>
    <n v="4248519.9084220845"/>
    <n v="3534313"/>
    <n v="294"/>
  </r>
  <r>
    <s v="tt0806027"/>
    <x v="158"/>
    <x v="10"/>
    <d v="2009-04-06T00:00:00"/>
    <s v="Action"/>
    <s v=" Adventure"/>
    <s v=" Fantasy"/>
    <n v="91"/>
    <s v="Hong Kong, France, China"/>
    <s v="English"/>
    <s v="Japanese"/>
    <m/>
    <x v="414"/>
    <s v="Chris Chow, Kenji Kamiyama"/>
    <s v="Ji-Hyun Jun, Allison Miller, Liam Cunningham, JJ Feild, Koyuki, Yasuaki Kurata, Larry Lamb, Andrew Pleavin, Michael Byrne, Colin Salmon, Masiela Lusha, Ailish O'Connor, Constantine Gregory, Joey Anaya, Khary Payton"/>
    <x v="1041"/>
    <s v="Ji-Hyun Jun, Allison Miller"/>
    <s v="A vampire named Saya, who is part of covert government agency that hunts and destroys demons in a post-WWII Japan, is inserted in a military school to discover which one of her classmates is a demon in disguise."/>
    <s v="A vampire named Saya, who is part"/>
    <n v="5.3"/>
    <n v="14350"/>
    <n v="36191099.903513096"/>
    <n v="30000000"/>
    <x v="1505"/>
    <n v="257412"/>
    <n v="7086856.7372061601"/>
    <n v="5874530"/>
    <n v="98"/>
  </r>
  <r>
    <s v="tt0808151"/>
    <x v="1941"/>
    <x v="10"/>
    <s v="13/05/2009"/>
    <s v="Action"/>
    <s v=" Mystery"/>
    <s v=" Thriller"/>
    <n v="138"/>
    <s v="USA, Italy"/>
    <s v="English"/>
    <s v="Italian"/>
    <s v="Latin"/>
    <x v="91"/>
    <s v="David Koepp, Akiva Goldsman"/>
    <s v="Tom Hanks, Ewan McGregor, Ayelet Zurer, Stellan Skarsg√•rd, Pierfrancesco Favino, Nikolaj Lie Kaas, Armin Mueller-Stahl, Thure Lindhardt, David Pasquesi, Cosimo Fusco, Victor Alfieri, Franklin Amobi, Curt Lowens, Bob Yerkes, Marc Fiorini"/>
    <x v="523"/>
    <s v="Tom Hanks, Ewan McGregor"/>
    <s v="Harvard symbologist Robert Langdon works with a nuclear physicist to solve a murder and prevent a terrorist act against the Vatican during one of the significant events within the church."/>
    <s v="Harvard symbologist Robert Langdon"/>
    <n v="6.7"/>
    <n v="267880"/>
    <n v="180955499.51756549"/>
    <n v="150000000"/>
    <x v="1506"/>
    <n v="133375846"/>
    <n v="586212356.93505478"/>
    <n v="485930816"/>
    <n v="498"/>
  </r>
  <r>
    <s v="tt0808279"/>
    <x v="1942"/>
    <x v="8"/>
    <d v="2008-11-07T00:00:00"/>
    <s v="Crime"/>
    <s v=" Drama"/>
    <s v=" Thriller"/>
    <n v="111"/>
    <s v="USA, France, UK, Austria, Germany, Italy"/>
    <s v="English"/>
    <m/>
    <m/>
    <x v="1191"/>
    <s v="Michael Haneke"/>
    <s v="Naomi Watts, Tim Roth, Michael Pitt, Brady Corbet, Devon Gearhart, Boyd Gaines, Siobhan Fallon Hogan, Robert LuPone, Susi Haneke, Linda Moran"/>
    <x v="79"/>
    <s v="Naomi Watts, Tim Roth"/>
    <s v="Two psychopathic young men take a family hostage in their cabin."/>
    <s v="Two psychopathic young men take"/>
    <n v="6.6"/>
    <n v="88948"/>
    <n v="18723485.8349973"/>
    <n v="15000000"/>
    <x v="1507"/>
    <n v="1294919"/>
    <n v="1147552444650804.2"/>
    <n v="7938872"/>
    <n v="522"/>
  </r>
  <r>
    <s v="tt0808357"/>
    <x v="1943"/>
    <x v="8"/>
    <d v="2008-04-01T00:00:00"/>
    <s v="Drama"/>
    <s v=" History"/>
    <s v=" Romance"/>
    <n v="157"/>
    <s v="USA, China, Taiwan"/>
    <s v="Mandarin"/>
    <s v="Japanese"/>
    <s v="English"/>
    <x v="147"/>
    <s v="Eileen Chang, James Schamus"/>
    <s v="Tony Chiu-Wai Leung, Wei Tang, Joan Chen, Leehom Wang, Tsung-Hua To, Zhi-Ying Zhu, Ying-Hsuan Kao, Lawrence Ko, Johnson Yuen, Kar Lok Chin, Yan Su, Saifei He, Ruhui Song, Hui-Ling Wang, Jie Liu"/>
    <x v="186"/>
    <s v="Tony Chiu-Wai Leung"/>
    <s v="During World War II era, a young woman, Wang Jiazhi, gets swept up in a dangerous game of emotional intrigue with a powerful political figure, Mr. Yee."/>
    <s v="During World War II era, a young"/>
    <n v="7.5"/>
    <n v="36636"/>
    <n v="18723485.8349973"/>
    <n v="15000000"/>
    <x v="1508"/>
    <n v="4604982"/>
    <n v="9698039101090680"/>
    <n v="67091915"/>
    <n v="161"/>
  </r>
  <r>
    <s v="tt0808399"/>
    <x v="1944"/>
    <x v="6"/>
    <s v="16/10/2009"/>
    <s v="Comedy"/>
    <s v=" Drama"/>
    <s v=" Romance"/>
    <n v="103"/>
    <s v="USA, Bahrain"/>
    <s v="English"/>
    <s v="French"/>
    <s v="Cantonese"/>
    <x v="1192"/>
    <s v="Hu Hong, Yao Meng"/>
    <s v="Hayden Christensen, Andy Garcia, Rachel Bilson, Natalie Portman, Irrfan Khan, Orlando Bloom, Christina Ricci, Maggie Q, Ethan Hawke, Chris Cooper, Robin Wright, Anton Yelchin, James Caan, Olivia Thirlby, Blake Lively"/>
    <x v="181"/>
    <s v="Hayden Christensen, Andy Garcia"/>
    <s v="Eleven love stories set in one of the most loved and hated cities of the world, New York City."/>
    <s v="Eleven love stories set in one"/>
    <n v="6.2"/>
    <n v="44408"/>
    <n v="17670546.624988969"/>
    <n v="14700000"/>
    <x v="1509"/>
    <n v="1588015"/>
    <n v="17554157.826630376"/>
    <n v="14603177"/>
    <n v="82"/>
  </r>
  <r>
    <s v="tt0808417"/>
    <x v="1945"/>
    <x v="8"/>
    <s v="22/02/2008"/>
    <s v="Animation"/>
    <s v=" Biography"/>
    <s v=" Drama"/>
    <n v="96"/>
    <s v="France, USA"/>
    <s v="French"/>
    <s v="English"/>
    <s v="Persian"/>
    <x v="1193"/>
    <s v="Marjane Satrapi, Vincent Paronnaud"/>
    <s v="Chiara Mastroianni, Danielle Darrieux, Catherine Deneuve, Simon Abkarian, Gabrielle Lopes Benites, Fran√ßois Jerosme, Tilly Mandelbrot, Sophie Arthuys, Ari√© Elmaleh, Mathias Mlekuz, Lexie Kendrick, Sean Penn, Gena Rowlands"/>
    <x v="1042"/>
    <s v="Chiara Mastroianni, Danielle Darrieux"/>
    <s v="A precocious and outspoken Iranian girl grows up during the Islamic Revolution."/>
    <s v="A precocious and outspoken Iranian"/>
    <n v="8"/>
    <n v="87030"/>
    <n v="9112096.439698685"/>
    <n v="7300000"/>
    <x v="1510"/>
    <n v="4445756"/>
    <n v="3293391007282916.5"/>
    <n v="22783978"/>
    <n v="174"/>
  </r>
  <r>
    <s v="tt0808510"/>
    <x v="1946"/>
    <x v="14"/>
    <d v="2010-11-06T00:00:00"/>
    <s v="Comedy"/>
    <s v=" Family"/>
    <s v=" Fantasy"/>
    <n v="101"/>
    <s v="USA, Canada"/>
    <s v="English"/>
    <m/>
    <m/>
    <x v="514"/>
    <s v="Lowell Ganz, Babaloo Mandel"/>
    <s v="Dwayne Johnson, Ashley Judd, Stephen Merchant, Ryan Sheckler, Seth MacFarlane, Julie Andrews, Chase Ellison, Destiny Whitlock, Brandon T. Jackson, Dan Joffre, Ellie Harvie, Barclay Hope, Michael Daingerfield, Dale Wolfe, Josh Emerson"/>
    <x v="352"/>
    <s v="Dwayne Johnson, Ashley Judd"/>
    <s v="A bad deed on the part of a tough minor-league hockey player results in an unusual sentence: He must serve one week as a real-life tooth fairy."/>
    <s v="A bad deed on the part of a tough"/>
    <n v="5"/>
    <n v="41307"/>
    <n v="56971273.434347041"/>
    <n v="48000000"/>
    <x v="1511"/>
    <n v="60022256"/>
    <n v="133481922.79959254"/>
    <n v="112462508"/>
    <n v="88"/>
  </r>
  <r>
    <s v="tt0978762"/>
    <x v="1947"/>
    <x v="10"/>
    <d v="2009-09-04T00:00:00"/>
    <s v="Animation"/>
    <s v=" Comedy"/>
    <s v=" Drama"/>
    <n v="92"/>
    <s v="Australia"/>
    <s v="English"/>
    <s v="Yiddish"/>
    <m/>
    <x v="1194"/>
    <s v="Adam Elliot"/>
    <s v="Christopher Massey, Oliver Marks, Daisy Kocher, Daniel Marks, Hamish Hughes, Dan Doherty, Julie Forsyth, Mandy Mao, Eric Bana, Patrick McCabe, Adam Elliot, Mr. Peck, Michael James Allen, Bill Murphy, Shaun Patten"/>
    <x v="1043"/>
    <s v="Christopher Massey, Oliver Marks"/>
    <s v="A tale of friendship between two unlikely pen pals: Mary, a lonely, eight-year-old girl living in the suburbs of Melbourne, and Max, a forty-four-year old, severely obese man living in New York."/>
    <s v="A tale of friendship between two"/>
    <n v="8.1"/>
    <n v="161100"/>
    <m/>
    <s v="AUD 8240000"/>
    <x v="4"/>
    <m/>
    <m/>
    <n v="1739445"/>
    <n v="234"/>
  </r>
  <r>
    <s v="tt0810784"/>
    <x v="1948"/>
    <x v="10"/>
    <d v="2010-11-06T00:00:00"/>
    <s v="Biography"/>
    <s v=" Drama"/>
    <s v=" Romance"/>
    <n v="119"/>
    <s v="UK, Australia, France"/>
    <s v="English"/>
    <s v="French"/>
    <m/>
    <x v="169"/>
    <s v="Jane Campion, Jane Campion"/>
    <s v="Abbie Cornish, Ben Whishaw, Paul Schneider, Kerry Fox, Edie Martin, Thomas Brodie-Sangster, Claudie Blakley, Gerard Monaco, Antonia Campbell-Hughes, Samuel Roukin, Amanda Hale, Lucinda Raikes, Samuel Barnett, Jonathan Aris, Olly Alexander"/>
    <x v="651"/>
    <s v="Abbie Cornish, Ben Whishaw"/>
    <s v="The three-year romance between 19th-century poet John Keats and Fanny Brawne near the end of his life."/>
    <s v="The three-year romance between"/>
    <n v="6.9"/>
    <n v="24991"/>
    <n v="10254144.972662045"/>
    <n v="8500000"/>
    <x v="1512"/>
    <n v="4444637"/>
    <n v="17341148.887007814"/>
    <n v="14374652"/>
    <n v="115"/>
  </r>
  <r>
    <s v="tt0810819"/>
    <x v="1949"/>
    <x v="16"/>
    <s v="18/02/2016"/>
    <s v="Biography"/>
    <s v=" Drama"/>
    <s v=" Romance"/>
    <n v="119"/>
    <s v="UK, USA, Germany, Denmark, Belgium, Japan"/>
    <s v="English"/>
    <s v="French"/>
    <s v="German"/>
    <x v="1195"/>
    <s v="Lucinda Coxon, David Ebershoff"/>
    <s v="Alicia Vikander, Eddie Redmayne, Tusse Silberg, Adrian Schiller, Amber Heard, Emerald Fennell, Henry Pettigrew, Claus Bue, Peter Krag, Angela Curran, Pixie, Richard Dixon, Ben Whishaw, Pip Torrens, Paul Bigley"/>
    <x v="967"/>
    <s v="Alicia Vikander, Eddie Redmayne"/>
    <s v="A fictitious love story loosely inspired by the lives of Danish artists Lili Elbe and Gerda Wegener. Lili and Gerda's marriage and work evolve as they navigate Lili's groundbreaking journey as a transgender pioneer."/>
    <s v="A fictitious love story loosely"/>
    <n v="7.1"/>
    <n v="159718"/>
    <n v="16379268.1537611"/>
    <n v="15000000"/>
    <x v="1513"/>
    <n v="11114018"/>
    <n v="70094011.227688208"/>
    <n v="64191523"/>
    <n v="294"/>
  </r>
  <r>
    <s v="tt0810913"/>
    <x v="1950"/>
    <x v="17"/>
    <s v="17/02/2012"/>
    <s v="Comedy"/>
    <m/>
    <m/>
    <n v="91"/>
    <s v="USA"/>
    <s v="English"/>
    <m/>
    <m/>
    <x v="133"/>
    <s v="Ben Zook, Steve Koren"/>
    <s v="Adam Sandler, Al Pacino, Katie Holmes, Elodie Tougne, Rohan Chand, Eugenio Derbez, David Spade, Nick Swardson, Tim Meadows, Allen Covert, Norm MacDonald, Geoff Pierson, Valerie Mahaffey, Gary Valentine, Dana Carvey"/>
    <x v="123"/>
    <s v="Adam Sandler, Al Pacino"/>
    <s v="Family guy Jack Sadelstein prepares for the annual event he dreads: the Thanksgiving visit of his fraternal twin sister, the needy and passive-aggressive Jill, who then refuses to leave."/>
    <s v="Family guy Jack Sadelstein prepares"/>
    <n v="3.3"/>
    <n v="76576"/>
    <n v="90896060.709792599"/>
    <n v="79000000"/>
    <x v="1514"/>
    <n v="74158157"/>
    <n v="172212123.04699528"/>
    <n v="149673788"/>
    <n v="356"/>
  </r>
  <r>
    <s v="tt0810922"/>
    <x v="1951"/>
    <x v="17"/>
    <s v="23/03/2012"/>
    <s v="Comedy"/>
    <s v=" Drama"/>
    <s v=" Romance"/>
    <n v="114"/>
    <s v="USA, Germany"/>
    <s v="English"/>
    <m/>
    <m/>
    <x v="795"/>
    <s v="Jackie Filgo, Jeff Filgo"/>
    <s v="Topher Grace, Anna Faris, Dan Fogler, Teresa Palmer, Chris Pratt, Michael Biehn, Jeanie Hackett, Lucy Punch, Michelle Trachtenberg, Demetri Martin, Michael Ian Black, Bob Odenkirk, Angie Everhart, Jay Jablonski, Edwin Hodge"/>
    <x v="1044"/>
    <s v="Topher Grace, Anna Faris"/>
    <s v="Four years after graduation, an awkward high school genius uses his sister's boyfriend's Labor Day party as the perfect opportunity to make his move on his high school crush."/>
    <s v="Four years after graduation, an"/>
    <n v="6.3"/>
    <n v="50726"/>
    <n v="26463410.0800662"/>
    <n v="23000000"/>
    <x v="1515"/>
    <n v="6928068"/>
    <n v="8686985.9971058983"/>
    <n v="7550073"/>
    <n v="100"/>
  </r>
  <r>
    <s v="tt0811080"/>
    <x v="1952"/>
    <x v="6"/>
    <d v="2008-09-05T00:00:00"/>
    <s v="Action"/>
    <s v=" Adventure"/>
    <s v=" Comedy"/>
    <n v="135"/>
    <s v="USA, Australia, Germany"/>
    <s v="English"/>
    <m/>
    <m/>
    <x v="265"/>
    <s v="Lilly Wachowski, Lana Wachowski"/>
    <s v="Emile Hirsch, Nicholas Elia, Susan Sarandon, Melissa Holroyd, Ariel Winter, Scott Porter, Giancarlo Ganziano, Peter Fernandez, Harvey Friedman, Sadao Ueda, Valery Tscheplanowa, Sami Loris, Olivier Marlo, Sean McDonagh, Kick Gurry"/>
    <x v="235"/>
    <s v="Emile Hirsch, Nicholas Elia"/>
    <s v="A young driver, Speed Racer, aspires to be champion of the racing world with the help of his family and his high-tech Mach 5 automobile."/>
    <s v="A young driver, Speed Racer, aspires"/>
    <n v="6"/>
    <n v="68003"/>
    <n v="144249360.20399159"/>
    <n v="120000000"/>
    <x v="1516"/>
    <n v="43945766"/>
    <n v="112930138.66144922"/>
    <n v="93945766"/>
    <n v="457"/>
  </r>
  <r>
    <s v="tt0811106"/>
    <x v="1953"/>
    <x v="8"/>
    <s v="30/08/2008"/>
    <s v="Comedy"/>
    <s v=" Romance"/>
    <m/>
    <n v="96"/>
    <s v="USA, Mexico"/>
    <s v="English"/>
    <s v="Spanish"/>
    <m/>
    <x v="300"/>
    <s v="Ken Marino, David Wain"/>
    <s v="Paul Rudd, Adam Brody, Jon Hamm, Winona Ryder, Ken Marino, Todd Holoubek, Mather Zickel, Ali Marsh, Raisy Pereyra, Edmund Genest, Ron Silver, Heidi Neurauter, Michael Paul, Jason Antoon, Andrea Rosen"/>
    <x v="931"/>
    <s v="Paul Rudd, Adam Brody"/>
    <s v="Ten stories, each inspired by one of the ten commandments."/>
    <s v="Ten stories, each inspired by"/>
    <n v="5"/>
    <n v="16209"/>
    <n v="6553220.0422490546"/>
    <n v="5250000"/>
    <x v="1517"/>
    <n v="769726"/>
    <n v="113546934217059.69"/>
    <n v="785528"/>
    <n v="115"/>
  </r>
  <r>
    <s v="tt0983213"/>
    <x v="1954"/>
    <x v="8"/>
    <s v="13/05/2019"/>
    <s v="Animation"/>
    <s v=" Drama"/>
    <s v=" Family"/>
    <n v="63"/>
    <s v="Japan"/>
    <s v="Japanese"/>
    <m/>
    <m/>
    <x v="1196"/>
    <s v="Makoto Shinkai, Makoto Shinkai"/>
    <s v="Kenji Mizuhashi, Yoshimi Kondou, Satomi Hanamura, Ayaka Onoue, Risa Mizuno, Yuka Terazaki, Y√ªko Nakamura, Masami Iwasaki, Rei Kondo, Hiroshi Shimozaki, Takahiro Hirano, Akira Nakagawa, Keiko Izeki, Suguru Inoue, Rion Kako"/>
    <x v="1045"/>
    <s v="Kenji Mizuhashi, Yoshimi Kondou"/>
    <s v="Told in three interconnected segments, we follow a young man named Takaki through his life as cruel winters, cold technology, and finally, adult obligations and responsibility converge to test the delicate petals of love."/>
    <s v="Told in three interconnected segments,"/>
    <n v="7.6"/>
    <n v="49285"/>
    <m/>
    <n v="5000000"/>
    <x v="4"/>
    <m/>
    <m/>
    <n v="256851"/>
    <n v="117"/>
  </r>
  <r>
    <s v="tt0811138"/>
    <x v="1955"/>
    <x v="6"/>
    <d v="2008-01-08T00:00:00"/>
    <s v="Comedy"/>
    <s v=" Romance"/>
    <s v=" Sport"/>
    <n v="87"/>
    <s v="UK, Germany, USA"/>
    <s v="English"/>
    <m/>
    <m/>
    <x v="1197"/>
    <s v="Mike Myers, Graham Gordy"/>
    <s v="Jessica Simpson, Kanye West, Mike Myers, Deepak Chopra, Rob Blake, Jessica Alba, Justin Timberlake, Romany Malco, Verne Troyer, Meagan Good, Manu Narayan, John Oliver, Stephen Colbert, Jim Gaffigan, Ben Kingsley"/>
    <x v="1046"/>
    <s v="Jessica Simpson, Kanye West"/>
    <s v="Pitka, an American raised outside of his country by gurus, returns to the States in order to break into the self-help business. His first challenge is to settle the romantic troubles and subsequent professional skid of a star hockey player whose wife left him for a rival athlete."/>
    <s v="Pitka, an American raised outside"/>
    <n v="3.8"/>
    <n v="49864"/>
    <n v="74528836.10539566"/>
    <n v="62000000"/>
    <x v="1518"/>
    <n v="32235793"/>
    <n v="49138010.830856979"/>
    <n v="40877556"/>
    <n v="289"/>
  </r>
  <r>
    <s v="tt0814022"/>
    <x v="1956"/>
    <x v="6"/>
    <d v="2008-04-09T00:00:00"/>
    <s v="Action"/>
    <s v=" Crime"/>
    <s v=" Thriller"/>
    <n v="99"/>
    <s v="USA, Czech Republic, Thailand"/>
    <s v="English"/>
    <s v="Thai"/>
    <m/>
    <x v="913"/>
    <s v="Jason Richman, Oxide Chun Pang"/>
    <s v="Nicolas Cage, Shahkrit Yamnarm, Charlie Yeung, Panward Hemmanee, Nirattisai Kaljareuk, Dom Hetrakul, Tuck Napaskorn, Steve Baldocchi, Chris Heebink, James With, Peter Shadrin, Arthajid Puengvicha, Duangjai Srisawang, Veerasak Boonchard, Joe Sakol Palvanichkul"/>
    <x v="130"/>
    <s v="Nicolas Cage, Shahkrit Yamnarm"/>
    <s v="A hitman who's in Bangkok to pull off a series of jobs violates his personal code when he falls for a local woman and bonds with his errand boy."/>
    <s v="A hitman who's in Bangkok to pull"/>
    <n v="5.4"/>
    <n v="54536"/>
    <n v="54093510.076496847"/>
    <n v="45000000"/>
    <x v="1519"/>
    <n v="15298133"/>
    <n v="51073156.868645586"/>
    <n v="42487390"/>
    <n v="167"/>
  </r>
  <r>
    <s v="tt0814255"/>
    <x v="1957"/>
    <x v="14"/>
    <d v="2010-12-03T00:00:00"/>
    <s v="Adventure"/>
    <s v=" Family"/>
    <s v=" Fantasy"/>
    <n v="118"/>
    <s v="UK, Canada, USA"/>
    <s v="English"/>
    <s v="Greek"/>
    <s v="Ancient (to 1453)"/>
    <x v="293"/>
    <s v="Craig Titley, Rick Riordan"/>
    <s v="Logan Lerman, Brandon T. Jackson, Alexandra Daddario, Jake Abel, Sean Bean, Pierce Brosnan, Steve Coogan, Rosario Dawson, Melina Kanakaredes, Catherine Keener, Kevin McKidd, Joe Pantoliano, Uma Thurman, Julian Richings, Bonita Friedericy"/>
    <x v="1047"/>
    <s v="Logan Lerman, Brandon T. Jackson"/>
    <s v="A teenager discovers he's the descendant of a Greek god and sets out on an adventure to settle an on-going battle between the gods."/>
    <s v="A teenager discovers he's the"/>
    <n v="5.9"/>
    <n v="174198"/>
    <n v="112755645.33881186"/>
    <n v="95000000"/>
    <x v="1520"/>
    <n v="88768303"/>
    <n v="268829883.8761552"/>
    <n v="226497209"/>
    <n v="489"/>
  </r>
  <r>
    <s v="tt0814314"/>
    <x v="1958"/>
    <x v="6"/>
    <d v="2009-09-01T00:00:00"/>
    <s v="Drama"/>
    <m/>
    <m/>
    <n v="123"/>
    <s v="USA"/>
    <s v="English"/>
    <s v="Spanish"/>
    <m/>
    <x v="1006"/>
    <s v="Grant Nieporte"/>
    <s v="Will Smith, Rosario Dawson, Woody Harrelson, Michael Ealy, Barry Pepper, Elpidia Carrillo, Robinne Lee, Joe Nunez, Bill Smitrovich, Tim Kelleher, Gina Hecht, Andy Milder, Judyann Elder, Sarah Jane Morris, Madison Pettis"/>
    <x v="45"/>
    <s v="Will Smith, Rosario Dawson"/>
    <s v="A man with a fateful secret embarks on an extraordinary journey of redemption by forever changing the lives of seven strangers."/>
    <s v="A man with a fateful secret embarks"/>
    <n v="7.6"/>
    <n v="282310"/>
    <n v="66114290.093496144"/>
    <n v="55000000"/>
    <x v="1521"/>
    <n v="69951824"/>
    <n v="204051453.36302328"/>
    <n v="169748929"/>
    <n v="689"/>
  </r>
  <r>
    <s v="tt0814335"/>
    <x v="1959"/>
    <x v="10"/>
    <s v="16/04/2010"/>
    <s v="Crime"/>
    <s v=" Thriller"/>
    <m/>
    <n v="101"/>
    <s v="USA"/>
    <s v="English"/>
    <s v="German"/>
    <m/>
    <x v="1198"/>
    <s v="J.S. Cardone, Donald E. Westlake"/>
    <s v="Dylan Walsh, Sela Ward, Penn Badgley, Amber Heard, Sherry Stringfield, Paige Turco, Jon Tenney, Nancy Linehan Charles, Marcuis Harris, Braeden Lemasters, Deirdre Lovejoy, Skyler Samuels, Blue Deckert, Jason Wiles, Kara Ortiz"/>
    <x v="1048"/>
    <s v="Dylan Walsh, Sela Ward"/>
    <s v="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
    <s v="Michael Harding (Penn Badgely)"/>
    <n v="5.6"/>
    <n v="30818"/>
    <n v="24127399.935675401"/>
    <n v="20000000"/>
    <x v="1522"/>
    <n v="29062561"/>
    <n v="37636971.74212835"/>
    <n v="31198531"/>
    <n v="157"/>
  </r>
  <r>
    <s v="tt0986264"/>
    <x v="1960"/>
    <x v="8"/>
    <s v="21/12/2007"/>
    <s v="Drama"/>
    <s v=" Family"/>
    <m/>
    <n v="165"/>
    <s v="India"/>
    <s v="Hindi"/>
    <m/>
    <m/>
    <x v="1199"/>
    <s v="Amole Gupte, Amole Gupte"/>
    <s v="Darsheel Safary, Aamir Khan, Tisca Chopra, Vipin Sharma, Sachet Engineer, Tanay Chheda, Lalitha Lajmi, Girija Oak, Ravi Khanvilkar, Pratima Kulkarni, Meghna Malik, Sonali Sachdev, Sanjay Dadich, Raaj Gopal Iyer, Bugs Bhargava"/>
    <x v="1049"/>
    <s v="Darsheel Safary, Aamir Khan"/>
    <s v="An eight-year-old boy is thought to be a lazy trouble-maker, until the new art teacher has the patience and compassion to discover the real problem behind his struggles in school."/>
    <s v="An eight-year-old boy is thought"/>
    <n v="8.4"/>
    <n v="161867"/>
    <m/>
    <m/>
    <x v="4"/>
    <n v="1223869"/>
    <m/>
    <n v="21897373"/>
    <n v="400"/>
  </r>
  <r>
    <s v="tt0814685"/>
    <x v="1961"/>
    <x v="8"/>
    <d v="2008-07-11T00:00:00"/>
    <s v="Horror"/>
    <m/>
    <m/>
    <n v="108"/>
    <s v="France, Switzerland"/>
    <s v="French"/>
    <s v="German"/>
    <m/>
    <x v="1044"/>
    <s v="Xavier Gens"/>
    <s v="Karina Testa, Samuel Le Bihan, Estelle Lef√©bure, Aur√©lien Wiik, David Saracino, Chems Dahmani, Maud Forget, Am√©lie Daure, Rosine Favey, Adel Bencherif, Jo√´l Lefran√ßois, Patrick Ligardes, Jean-Pierre Jorris, St√©phane Jacquot, Christine Culerier"/>
    <x v="1050"/>
    <s v="Karina Testa, Samuel Le Bihan"/>
    <s v="A gang of young thieves flee Paris during the violent aftermath of a political election, only to hole up at an Inn run by neo-Nazis."/>
    <s v="A gang of young thieves flee Paris"/>
    <n v="6.2"/>
    <n v="24735"/>
    <n v="3744697.1669994597"/>
    <n v="3000000"/>
    <x v="1523"/>
    <n v="97182"/>
    <n v="402355951074797.12"/>
    <n v="2783535"/>
    <n v="125"/>
  </r>
  <r>
    <s v="tt0815178"/>
    <x v="1962"/>
    <x v="8"/>
    <s v="30/12/2008"/>
    <s v="Drama"/>
    <s v=" Fantasy"/>
    <s v=" Mystery"/>
    <n v="90"/>
    <s v="USA"/>
    <s v="English"/>
    <m/>
    <m/>
    <x v="548"/>
    <s v="Laura Kasischke, Emil Stern"/>
    <s v="Uma Thurman, Evan Rachel Wood, Eva Amurri Martino, Gabrielle Brennan, Brett Cullen, Oscar Isaac, Jack Gilpin, Maggie Lacey, John Magaro, Lynn Cohen, Nathalie Paulding, Molly Price, Oliver Solomon, Anna Moore, Isabel Keating"/>
    <x v="327"/>
    <s v="Uma Thurman, Evan Rachel Wood"/>
    <s v="A woman's survivor's guilt from a Columbine-like event twenty years ago causes her present-day idyllic life to fall apart."/>
    <s v="A woman's survivor's guilt from"/>
    <n v="6.3"/>
    <n v="13505"/>
    <n v="16227021.056997659"/>
    <n v="13000000"/>
    <x v="1524"/>
    <n v="303439"/>
    <n v="1047758726872899.4"/>
    <n v="7248490"/>
    <n v="82"/>
  </r>
  <r>
    <s v="tt0988108"/>
    <x v="1963"/>
    <x v="8"/>
    <s v="16/03/2007"/>
    <s v="Drama"/>
    <m/>
    <m/>
    <n v="99"/>
    <s v="Estonia"/>
    <s v="Estonian"/>
    <m/>
    <m/>
    <x v="1200"/>
    <s v="Ilmar Raag, Vallo Kirs"/>
    <s v="Vallo Kirs, P√§rt Uusberg, Lauri Pedaja, Paula Solvak, Mikk M√§gi, Riina Ries, Joonas Paas, Kadi Metsla, Triin Tenso, Virgo Ernits, Karl Sakrits, Liina Joonas, Saara Pius, Kaspar Kannelm√§e, Brita Kikas"/>
    <x v="1051"/>
    <s v="Vallo Kirs, P√§rt Uusberg"/>
    <s v="An average guy of an Estonian high-school decides to defend his bullied classmate. This starts war between him and the informal leader of the class. As teenagers' honour is a touchy thing, everything ends in bloodshed."/>
    <s v="An average guy of an Estonian"/>
    <n v="7.9"/>
    <n v="14125"/>
    <m/>
    <m/>
    <x v="4"/>
    <m/>
    <m/>
    <n v="7205"/>
    <n v="40"/>
  </r>
  <r>
    <s v="tt0815236"/>
    <x v="1964"/>
    <x v="14"/>
    <s v="18/06/2010"/>
    <s v="Comedy"/>
    <s v=" Romance"/>
    <m/>
    <n v="104"/>
    <s v="USA"/>
    <s v="English"/>
    <s v="Ukrainian"/>
    <m/>
    <x v="1201"/>
    <s v="Sean Anders, John Morris"/>
    <s v="Jay Baruchel, Alice Eve, T.J. Miller, Mike Vogel, Nate Torrence, Lindsay Sloane, Kyle Bornheimer, Jessica St. Clair, Krysten Ritter, Debra Jo Rupp, Adam LeFevre, Kim Shaw, Jasika Nicole, Geoff Stults, Hayes MacArthur"/>
    <x v="1052"/>
    <s v="Jay Baruchel, Alice Eve"/>
    <s v="An average Joe meets the perfect woman, but his lack of confidence and the influence of his friends and family begin to pick away at the relationship."/>
    <s v="An average Joe meets the perfect"/>
    <n v="6.4"/>
    <n v="124762"/>
    <n v="23738030.597644601"/>
    <n v="20000000"/>
    <x v="1525"/>
    <n v="32010860"/>
    <n v="59083635.320321284"/>
    <n v="49779728"/>
    <n v="169"/>
  </r>
  <r>
    <s v="tt0815244"/>
    <x v="1965"/>
    <x v="8"/>
    <s v="21/09/2007"/>
    <s v="Comedy"/>
    <s v=" Drama"/>
    <s v=" Romance"/>
    <n v="108"/>
    <s v="USA"/>
    <s v="English"/>
    <m/>
    <m/>
    <x v="730"/>
    <s v="Chad Gomez Creasey"/>
    <s v="Amanda Bynes, Sara Paxton, Matt Long, Jack Carpenter, Jeremy Howard, Crystal Hunt, Adam Hendershott, Danny Strong, Samm Levine, Libby Mintz, John Schneider, Arnie Pantoja, Dont√© Bonner, Brian Patrick Clarke, Lauren Leech"/>
    <x v="586"/>
    <s v="Amanda Bynes, Sara Paxton"/>
    <s v="A modern retelling of Snow White set against students in their freshman year of college in the greek system."/>
    <s v="A modern retelling of Snow White"/>
    <n v="6.2"/>
    <n v="45476"/>
    <n v="20595834.41849703"/>
    <n v="16500000"/>
    <x v="1526"/>
    <n v="11892415"/>
    <n v="1968762106578529.5"/>
    <n v="13620075"/>
    <n v="57"/>
  </r>
  <r>
    <s v="tt0816442"/>
    <x v="1966"/>
    <x v="13"/>
    <s v="27/03/2014"/>
    <s v="Drama"/>
    <s v=" War"/>
    <m/>
    <n v="131"/>
    <s v="USA, Germany"/>
    <s v="English"/>
    <s v="German"/>
    <m/>
    <x v="1202"/>
    <s v="Markus Zusak, Michael Petroni"/>
    <s v="Roger Allam, Sophie N√©lisse, Heike Makatsch, Julian Lehmann, Gotthard Lange, Rainer Reiners, Kirsten Block, Geoffrey Rush, Emily Watson, Nico Liersch, Ludger B√∂kelmann, Paul Schaefer, Nozomi Linus Kaisar, Oliver Stokowski, Robert Beyer"/>
    <x v="1053"/>
    <s v="Roger Allam, Sophie N√©lisse"/>
    <s v="While subjected to the horrors of World War II Germany, young Liesel finds solace by stealing books and sharing them with others. In the basement of her home, a Jewish refugee is being protected by her adoptive parents."/>
    <s v="While subjected to the horrors"/>
    <n v="7.6"/>
    <n v="125322"/>
    <n v="21108655.245388549"/>
    <n v="19000000"/>
    <x v="1527"/>
    <n v="21488481"/>
    <n v="85086007.418862373"/>
    <n v="76586316"/>
    <n v="292"/>
  </r>
  <r>
    <s v="tt0816462"/>
    <x v="1967"/>
    <x v="17"/>
    <s v="18/08/2011"/>
    <s v="Action"/>
    <s v=" Adventure"/>
    <s v=" Fantasy"/>
    <n v="113"/>
    <s v="USA, Bulgaria, Germany, India"/>
    <s v="English"/>
    <m/>
    <m/>
    <x v="575"/>
    <s v="Thomas Dean Donnelly, Joshua Oppenheimer"/>
    <s v="Jason Momoa, Stephen Lang, Rachel Nichols, Ron Perlman, Rose McGowan, Bob Sapp, Leo Howard, Steven O'Donnell, Nonso Anozie, Raad Rawi, Laila Rouass, Sa√Ød Taghmaoui, Milton Welsh, Borislav Iliev, Nathan Jones"/>
    <x v="1054"/>
    <s v="Jason Momoa, Stephen Lang"/>
    <s v="A vengeful barbarian warrior sets off to get his revenge on the evil warlord who attacked his village and murdered his father when he was a boy."/>
    <s v="A vengeful barbarian warrior sets"/>
    <n v="5.2"/>
    <n v="94170"/>
    <n v="103552474.226346"/>
    <n v="90000000"/>
    <x v="1528"/>
    <n v="21295021"/>
    <n v="73088812.507004261"/>
    <n v="63523283"/>
    <n v="369"/>
  </r>
  <r>
    <s v="tt0816692"/>
    <x v="1968"/>
    <x v="15"/>
    <d v="2014-06-11T00:00:00"/>
    <s v="Adventure"/>
    <s v=" Drama"/>
    <s v=" Sci-Fi"/>
    <n v="169"/>
    <s v="USA, UK, Canada"/>
    <s v="English"/>
    <m/>
    <m/>
    <x v="194"/>
    <s v="Jonathan Nolan, Christopher Nolan"/>
    <s v="Ellen Burstyn, Matthew McConaughey, Mackenzie Foy, John Lithgow, Timoth√©e Chalamet, David Oyelowo, Collette Wolfe, Francis X. McCarthy, Bill Irwin, Anne Hathaway, Andrew Borba, Wes Bentley, William Devane, Michael Caine, David Gyasi"/>
    <x v="103"/>
    <s v="Ellen Burstyn, Matthew McConaughey"/>
    <s v="A team of explorers travel through a wormhole in space in an attempt to ensure humanity's survival."/>
    <s v="A team of explorers travel through"/>
    <n v="8.6"/>
    <n v="1449256"/>
    <n v="180385809.50932741"/>
    <n v="165000000"/>
    <x v="1529"/>
    <n v="188020017"/>
    <n v="761711392.67123103"/>
    <n v="696742056"/>
    <n v="4100"/>
  </r>
  <r>
    <s v="tt0816711"/>
    <x v="1969"/>
    <x v="13"/>
    <s v="27/06/2013"/>
    <s v="Action"/>
    <s v=" Adventure"/>
    <s v=" Horror"/>
    <n v="116"/>
    <s v="USA, UK, Malta"/>
    <s v="English"/>
    <s v="Spanish"/>
    <s v="Hebrew"/>
    <x v="472"/>
    <s v="Matthew Michael Carnahan, Drew Goddard"/>
    <s v="Brad Pitt, Mireille Enos, Daniella Kertesz, James Badge Dale, Ludi Boeken, Matthew Fox, Fana Mokoena, David Morse, Elyes Gabel, Peter Capaldi, Pierfrancesco Favino, Ruth Negga, Moritz Bleibtreu, Sterling Jerins, Abigail Hargrove"/>
    <x v="77"/>
    <s v="Brad Pitt, Mireille Enos"/>
    <s v="Former United Nations employee Gerry Lane traverses the world in a race against time to stop a zombie pandemic that is toppling armies and governments and threatens to destroy humanity itself."/>
    <s v="Former United Nations employee"/>
    <n v="7"/>
    <n v="590172"/>
    <n v="211086552.4538855"/>
    <n v="190000000"/>
    <x v="1530"/>
    <n v="202359711"/>
    <n v="599938951.80413318"/>
    <n v="540007876"/>
    <n v="1135"/>
  </r>
  <r>
    <s v="tt0817177"/>
    <x v="1970"/>
    <x v="14"/>
    <d v="2010-10-09T00:00:00"/>
    <s v="Comedy"/>
    <s v=" Drama"/>
    <s v=" Romance"/>
    <n v="90"/>
    <s v="USA"/>
    <s v="English"/>
    <m/>
    <m/>
    <x v="560"/>
    <s v="Rob Reiner, Andrew Scheinman"/>
    <s v="Madeline Carroll, Callan McAuliffe, Rebecca De Mornay, Anthony Edwards, John Mahoney, Penelope Ann Miller, Aidan Quinn, Kevin Weisman, Morgan Lily, Ryan Ketzner, Gillian Pfaff, Michael Boza, Beau Lerner, Jacquelyn Evola, Taylor Groothuis"/>
    <x v="1055"/>
    <s v="Madeline Carroll, Callan McAuliffe"/>
    <s v="Two eighth-graders start to have feelings for each other despite being total opposites."/>
    <s v="Two eighth-graders start to have"/>
    <n v="7.7"/>
    <n v="79816"/>
    <n v="16616621.418351222"/>
    <n v="14000000"/>
    <x v="1531"/>
    <n v="1755212"/>
    <n v="5015752.1000614436"/>
    <n v="4225921"/>
    <n v="175"/>
  </r>
  <r>
    <s v="tt0995031"/>
    <x v="1971"/>
    <x v="8"/>
    <d v="2007-12-10T00:00:00"/>
    <s v="Comedy"/>
    <s v=" Horror"/>
    <s v=" Mystery"/>
    <n v="159"/>
    <s v="India"/>
    <s v="Hindi"/>
    <s v="Bengali"/>
    <m/>
    <x v="553"/>
    <s v="Neeraj Vora, Manisha Korde"/>
    <s v="Akshay Kumar, Vidya Balan, Shiney Ahuja, Ameesha Patel, Manoj Joshi, Paresh Rawal, Rasika Joshi, Rajpal Yadav, Asrani, Vikram Gokhale, Vineeth, Tarina Patel, Jimit Trivedi"/>
    <x v="630"/>
    <s v="Akshay Kumar, Vidya Balan"/>
    <s v="An NRI and his wife decide to stay in his ancestral home, paying no heed to the warnings about ghosts. Soon, inexplicable occurrences cause him to call a psychiatrist to help solve the mystery."/>
    <s v="An NRI and his wife decide to"/>
    <n v="7.3"/>
    <n v="21128"/>
    <m/>
    <m/>
    <x v="4"/>
    <n v="1097797"/>
    <m/>
    <n v="19073095"/>
    <n v="52"/>
  </r>
  <r>
    <s v="tt0817230"/>
    <x v="1972"/>
    <x v="14"/>
    <d v="2010-12-03T00:00:00"/>
    <s v="Comedy"/>
    <s v=" Romance"/>
    <m/>
    <n v="125"/>
    <s v="USA"/>
    <s v="English"/>
    <s v="Spanish"/>
    <s v="Russian"/>
    <x v="324"/>
    <s v="Katherine Fugate, Katherine Fugate"/>
    <s v="Jessica Alba, Kathy Bates, Jessica Biel, Bradley Cooper, Eric Dane, Patrick Dempsey, Hector Elizondo, Jamie Foxx, Jennifer Garner, Topher Grace, Anne Hathaway, Carter Jenkins, Ashton Kutcher, Queen Latifah, Taylor Lautner"/>
    <x v="479"/>
    <s v="Jessica Alba, Kathy Bates"/>
    <s v="Intertwining couples and singles in Los Angeles break-up and make-up based on the pressures and expectations of Valentine's Day."/>
    <s v="Intertwining couples and singles"/>
    <n v="5.7"/>
    <n v="112228"/>
    <n v="61718879.55387596"/>
    <n v="52000000"/>
    <x v="1532"/>
    <n v="110485654"/>
    <n v="256947153.93015513"/>
    <n v="216485654"/>
    <n v="243"/>
  </r>
  <r>
    <s v="tt0995829"/>
    <x v="1973"/>
    <x v="8"/>
    <s v="22/06/2007"/>
    <s v="Drama"/>
    <s v=" Romance"/>
    <m/>
    <n v="86"/>
    <s v="Argentina, Spain, France"/>
    <s v="Spanish"/>
    <m/>
    <m/>
    <x v="1203"/>
    <s v="Luc√≠a Puenzo, Sergio Bizzio"/>
    <s v="Ricardo Dar√≠n, Valeria Bertuccelli, Germ√°n Palacios, Carolina Pelleritti, Mart√≠n Piroyansky, In√©s Efron, Guillermo Angelelli, C√©sar Troncoso, Jean Pierre Reguerraz, Ail√≠n Salas, Luciano N√≥bile, Lucas Escariz"/>
    <x v="212"/>
    <s v="Ricardo Dar√≠n, Valeria Bertuccelli"/>
    <s v="The story of an intersexual fifteen-year-old. She lives with her parents, who have to cope with the challenges of her medical condition."/>
    <s v="The story of an intersexual fifteen-year-old."/>
    <n v="7.1"/>
    <n v="13067"/>
    <m/>
    <m/>
    <x v="4"/>
    <n v="48334"/>
    <m/>
    <n v="2728869"/>
    <n v="48"/>
  </r>
  <r>
    <s v="tt0995868"/>
    <x v="1974"/>
    <x v="9"/>
    <s v="26/05/2016"/>
    <s v="Biography"/>
    <s v=" Drama"/>
    <s v=" Sport"/>
    <n v="107"/>
    <s v="USA"/>
    <s v="English"/>
    <s v="Portuguese"/>
    <s v="Swedish"/>
    <x v="1204"/>
    <s v="Jeff Zimbalist, Michael Zimbalist"/>
    <s v="Kevin de Paula, Leonardo Lima Carvalho, Seu Jorge, Mariana Nunes, Milton Gon√ßalves, Seth Michaels, Vincent D'Onofrio, Andr√© Mattos, Phil Miler, Rafael Henriques, Felipe Simas, Adriano Aragon, Mariana Balsa, Eric Bell Jr., Diego Boneta"/>
    <x v="1056"/>
    <s v="Kevin de Paula, Leonardo Lima Carvalho"/>
    <s v="Pele's meteoric rise from the slums of Sao Paulo to leading Brazil to its first World Cup victory at the age of 17 is chronicled in this biographical drama."/>
    <s v="Pele's meteoric rise from the"/>
    <n v="7.2"/>
    <n v="15923"/>
    <m/>
    <m/>
    <x v="4"/>
    <n v="57046"/>
    <m/>
    <n v="7846608"/>
    <n v="56"/>
  </r>
  <r>
    <s v="tt0997047"/>
    <x v="1975"/>
    <x v="6"/>
    <s v="18/07/2008"/>
    <s v="Adventure"/>
    <s v=" Comedy"/>
    <s v=" Drama"/>
    <n v="83"/>
    <s v="USA"/>
    <s v="English"/>
    <m/>
    <m/>
    <x v="354"/>
    <s v="Emi Mochizuki, Carrie Lee Wilson"/>
    <s v="Martin Lawrence, Raven-Symon√©, Kym Whitley, Adam LeFevre, Eugene Jones III, Brenda Song, Margo Harshman, Lucas Grabeel, Matthew Schlein, Eshaya Draper, Will Sasso, Geneva Carr, Na'Kia Bell Smith, Josh Meyers, Lonny Ross"/>
    <x v="60"/>
    <s v="Martin Lawrence, Raven-Symon√©"/>
    <s v="When an overachieving high school student decides to travel around the country to choose the perfect college, her overprotective cop father decides to accompany her to keep her on the straight and narrow."/>
    <s v="When an overachieving high school"/>
    <n v="4.3"/>
    <n v="15185"/>
    <m/>
    <m/>
    <x v="4"/>
    <n v="45610425"/>
    <m/>
    <n v="51549674"/>
    <n v="60"/>
  </r>
  <r>
    <s v="tt0997152"/>
    <x v="1976"/>
    <x v="14"/>
    <d v="2010-12-08T00:00:00"/>
    <s v="Drama"/>
    <s v=" Thriller"/>
    <m/>
    <n v="96"/>
    <s v="USA"/>
    <s v="English"/>
    <m/>
    <m/>
    <x v="1205"/>
    <s v="Paul Scheuring, Mario Giordano"/>
    <s v="Adrien Brody, Forest Whitaker, Cam Gigandet, Clifton Collins Jr., Ethan Cohn, Fisher Stevens, Travis Fimmel, David Banner, Jason Lew, Damien Leake, Maggie Grace, Rod Maiorano, Rachel O'Meara, Jeanne Hopson, Jack Mishler"/>
    <x v="290"/>
    <s v="Adrien Brody, Forest Whitaker"/>
    <s v="26 men are chosen to participate in the roles of guards and prisoners in a psychological study that ultimately spirals out of control."/>
    <s v="26 men are chosen to participate"/>
    <n v="6.4"/>
    <n v="51087"/>
    <m/>
    <n v="21800000"/>
    <x v="4"/>
    <m/>
    <m/>
    <n v="716580"/>
    <n v="133"/>
  </r>
  <r>
    <s v="tt0817538"/>
    <x v="1977"/>
    <x v="6"/>
    <d v="2008-11-07T00:00:00"/>
    <s v="Action"/>
    <s v=" Comedy"/>
    <s v=" Crime"/>
    <n v="110"/>
    <s v="USA"/>
    <s v="English"/>
    <m/>
    <m/>
    <x v="130"/>
    <s v="Kristofor Brown, Seth Rogen"/>
    <s v="Nate Hartley, Troy Gentile, Ian Roberts, Owen Wilson, Casey Boersma, Dylan Boersma, Lisa Ann Walter, Beth Littleford, David Koechner, Matt Walsh, Janet Varney, Lisa Lampanelli, Bill O'Neill, Shaun Weiss, Jordan Valacich"/>
    <x v="1057"/>
    <s v="Nate Hartley, Troy Gentile"/>
    <s v="Three kids hire a low-budget bodyguard to protect them from the playground bully."/>
    <s v="Three kids hire a low-budget bodyguard"/>
    <n v="5.7"/>
    <n v="57547"/>
    <n v="48083120.067997195"/>
    <n v="40000000"/>
    <x v="1533"/>
    <n v="32862104"/>
    <n v="60036974.392251857"/>
    <n v="49944325"/>
    <n v="112"/>
  </r>
  <r>
    <s v="tt0821640"/>
    <x v="1978"/>
    <x v="10"/>
    <d v="2009-03-07T00:00:00"/>
    <s v="Comedy"/>
    <s v=" Fantasy"/>
    <s v=" Romance"/>
    <n v="115"/>
    <s v="USA"/>
    <s v="English"/>
    <s v="Japanese"/>
    <s v="Chinese"/>
    <x v="158"/>
    <s v="Jon Lucas, Scott Moore"/>
    <s v="Matthew McConaughey, Jennifer Garner, Michael Douglas, Breckin Meyer, Lacey Chabert, Robert Forster, Anne Archer, Emma Stone, Daniel Sunjata, Noureen DeWulf, Rachel Boston, Camille Guaty, Amanda Walsh, Emily Baldoni, Catherine Haena Kim"/>
    <x v="36"/>
    <s v="Matthew McConaughey"/>
    <s v="While attending his brother's wedding, a serial womanizer is haunted by the ghosts of his past girlfriends."/>
    <s v="While attending his brother's"/>
    <n v="5.8"/>
    <n v="82511"/>
    <n v="45238874.879391372"/>
    <n v="37500000"/>
    <x v="1534"/>
    <n v="55250026"/>
    <n v="123492254.28231478"/>
    <n v="102366815"/>
    <n v="129"/>
  </r>
  <r>
    <s v="tt0821642"/>
    <x v="1979"/>
    <x v="10"/>
    <s v="23/07/2010"/>
    <s v="Biography"/>
    <s v=" Drama"/>
    <s v=" Music"/>
    <n v="117"/>
    <s v="UK, France, USA"/>
    <s v="English"/>
    <m/>
    <m/>
    <x v="865"/>
    <s v="Susannah Grant, Steve Lopez"/>
    <s v="Jamie Foxx, Robert Downey Jr., Catherine Keener, Tom Hollander, LisaGay Hamilton, Nelsan Ellis, Rachael Harris, Stephen Root, Lorraine Toussaint, Justin Martin, Kokayi Ampah, Patrick Tatten, Susane Lee, Marcos De Silvas, Ilia Volok"/>
    <x v="182"/>
    <s v="Jamie Foxx, Robert Downey Jr."/>
    <s v="A newspaper journalist discovers a homeless musical genius and tries to improve his situation."/>
    <s v="A newspaper journalist discovers"/>
    <n v="6.7"/>
    <n v="50879"/>
    <n v="72382199.807026193"/>
    <n v="60000000"/>
    <x v="1535"/>
    <n v="31720158"/>
    <n v="46243773.848492272"/>
    <n v="38332994"/>
    <n v="157"/>
  </r>
  <r>
    <s v="tt0822832"/>
    <x v="1980"/>
    <x v="6"/>
    <d v="2009-03-04T00:00:00"/>
    <s v="Comedy"/>
    <s v=" Drama"/>
    <s v=" Family"/>
    <n v="111"/>
    <s v="USA"/>
    <s v="English"/>
    <m/>
    <m/>
    <x v="1022"/>
    <s v="Scott Frank, Don Roos"/>
    <s v="Owen Wilson, Jennifer Aniston, Eric Dane, Kathleen Turner, Alan Arkin, Nathan Gamble, Haley Bennett, Ann Dowd, Clarke Peters, Finley Jacobsen, Lucy Merriam, Bryce Robinson, Ben Hyland, Sarah O'Kelly, Keith Hudson"/>
    <x v="53"/>
    <s v="Owen Wilson, Jennifer Aniston"/>
    <s v="A family learns important life lessons from their adorable, but naughty and neurotic dog."/>
    <s v="A family learns important life"/>
    <n v="7.1"/>
    <n v="144191"/>
    <n v="72124680.101995796"/>
    <n v="60000000"/>
    <x v="1536"/>
    <n v="143153751"/>
    <n v="307423146.18199933"/>
    <n v="255743093"/>
    <n v="347"/>
  </r>
  <r>
    <s v="tt0822847"/>
    <x v="1981"/>
    <x v="17"/>
    <s v="15/06/2011"/>
    <s v="Action"/>
    <s v=" Horror"/>
    <s v=" Thriller"/>
    <n v="87"/>
    <s v="USA"/>
    <s v="English"/>
    <m/>
    <m/>
    <x v="1206"/>
    <s v="Cory Goodman, Min-Woo Hyung"/>
    <s v="Paul Bettany, Karl Urban, Cam Gigandet, Maggie Q, Lily Collins, Brad Dourif, Stephen Moyer, Christopher Plummer, Alan Dale, M√§dchen Amick, Jacob Hopkins, Dave Florek, Joel Polinsky, Josh Wingate, Jon Braver"/>
    <x v="1058"/>
    <s v="Paul Bettany, Karl Urban"/>
    <s v="A priest disobeys church law to track down the vampires who kidnapped his niece."/>
    <s v="A priest disobeys church law to"/>
    <n v="5.7"/>
    <n v="113397"/>
    <n v="69034982.817564011"/>
    <n v="60000000"/>
    <x v="1537"/>
    <n v="29137000"/>
    <n v="90101588.868782371"/>
    <n v="78309505"/>
    <n v="274"/>
  </r>
  <r>
    <s v="tt10060094"/>
    <x v="1982"/>
    <x v="18"/>
    <s v="21/11/2019"/>
    <s v="Adventure"/>
    <s v=" Comedy"/>
    <s v=" Drama"/>
    <n v="92"/>
    <s v="USA"/>
    <s v="English"/>
    <m/>
    <m/>
    <x v="1207"/>
    <s v="Cara J. Russell"/>
    <s v="Vanessa Hudgens, Josh Whitehouse, Emmanuelle Chriqui, Ella Kenion, Harry Jarvis, Isabelle Franca, Jean-Michel Le Gal, Scott Ryan Yamamura, Arnold Pinnock, Shazdeh Kapadia, Evan O'Donnell, Simon Webster, Jesse Gervasi, Mimi Gianopulos, Jayne Eastwood"/>
    <x v="1059"/>
    <s v="Vanessa Hudgens, Josh Whitehouse"/>
    <s v="A medieval English knight is magically transported to present-day America where he falls for a high school science teacher who is disillusioned by love."/>
    <s v="A medieval English knight is magically"/>
    <n v="5.5"/>
    <n v="12189"/>
    <m/>
    <m/>
    <x v="4"/>
    <m/>
    <m/>
    <m/>
    <n v="156"/>
  </r>
  <r>
    <s v="tt0822854"/>
    <x v="1983"/>
    <x v="8"/>
    <s v="20/04/2007"/>
    <s v="Action"/>
    <s v=" Drama"/>
    <s v=" Thriller"/>
    <n v="124"/>
    <s v="USA"/>
    <s v="English"/>
    <m/>
    <m/>
    <x v="37"/>
    <s v="Jonathan Lemkin, Stephen Hunter"/>
    <s v="Mark Wahlberg, Michael Pe√±a, Danny Glover, Kate Mara, Elias Koteas, Rhona Mitra, Jonathan Walker, Louis Ferreira, Tate Donovan, Rade Serbedzija, A.C. Peterson, Ned Beatty, Lane Garrison, Zak Santiago, Michael-Ann Connor"/>
    <x v="28"/>
    <s v="Mark Wahlberg, Michael Pe√±a"/>
    <s v="A marksman living in exile is coaxed back into action after learning of a plot to kill the President. After being double crossed for the attempt and on the run, he sets out for the real killer and the truth."/>
    <s v="A marksman living in exile is"/>
    <n v="7.2"/>
    <n v="305429"/>
    <n v="76142175.72898902"/>
    <n v="61000000"/>
    <x v="1538"/>
    <n v="47003582"/>
    <n v="1.3832862112594616E+16"/>
    <n v="95696996"/>
    <n v="377"/>
  </r>
  <r>
    <s v="tt0824747"/>
    <x v="1984"/>
    <x v="6"/>
    <s v="14/11/2008"/>
    <s v="Biography"/>
    <s v=" Crime"/>
    <s v=" Drama"/>
    <n v="141"/>
    <s v="USA"/>
    <s v="English"/>
    <m/>
    <m/>
    <x v="136"/>
    <s v="J. Michael Straczynski"/>
    <s v="Angelina Jolie, Gattlin Griffith, Michelle Gunn, Jan Devereaux, Erica Grant, Antonia Bennett, Kerri Randles, Frank Wood, Morgan Eastwood, Madison Hodges, John Malkovich, Colm Feore, Devon Conti, Ric Sarabia, J.P. Bumstead"/>
    <x v="42"/>
    <s v="Angelina Jolie, Gattlin Griffith"/>
    <s v="Grief-stricken mother Christine Collins (Angelina Jolie) takes on the L.A.P.D. to her own detriment when it tries to pass off an obvious impostor as her missing child."/>
    <s v="Grief-stricken mother Christine"/>
    <n v="7.7"/>
    <n v="233510"/>
    <n v="66114290.093496144"/>
    <n v="55000000"/>
    <x v="1539"/>
    <n v="35739802"/>
    <n v="136313526.12925506"/>
    <n v="113398237"/>
    <n v="438"/>
  </r>
  <r>
    <s v="tt0824758"/>
    <x v="1985"/>
    <x v="10"/>
    <s v="28/05/2010"/>
    <s v="Biography"/>
    <s v=" Drama"/>
    <s v=" Romance"/>
    <n v="112"/>
    <s v="UK, Germany, Russia"/>
    <s v="English"/>
    <m/>
    <m/>
    <x v="464"/>
    <s v="Michael Hoffman, Jay Parini"/>
    <s v="Helen Mirren, Christopher Plummer, Paul Giamatti, James McAvoy, John Sessions, Patrick Kennedy, Kerry Condon, Anne-Marie Duff, Tomas Spencer, Christian Gaul, Wolfgang H√§ntsch, David Masterson, Anastasia Tolstoy"/>
    <x v="532"/>
    <s v="Helen Mirren, Christopher Plummer"/>
    <s v="A historical drama that illustrates Russian author Leo Tolstoy's (Christopher Plummer's) struggle to balance fame and wealth with his commitment to a life devoid of material things."/>
    <s v="A historical drama that illustrates"/>
    <n v="7"/>
    <n v="17585"/>
    <n v="21714659.94210786"/>
    <n v="18000000"/>
    <x v="1540"/>
    <n v="6617867"/>
    <n v="24796114.95229258"/>
    <n v="20554320"/>
    <n v="85"/>
  </r>
  <r>
    <s v="tt1010271"/>
    <x v="1986"/>
    <x v="8"/>
    <s v="30/01/2009"/>
    <s v="Horror"/>
    <s v=" Mystery"/>
    <s v=" Sci-Fi"/>
    <n v="81"/>
    <s v="USA"/>
    <s v="English"/>
    <m/>
    <m/>
    <x v="1208"/>
    <s v="Drew Dowdle, John Erick Dowdle"/>
    <s v="Stacy Chbosky, Ben Messmer, Samantha Robson, Ivar Brogger, Lou George, Amy Lyndon, Michael Lawson, Ron Harper, Kim Kenny, Iris Bahr, Scott Beehner, Kelli Bielema, Linda Bisesti, Lisa Black, Marissa Blanchard"/>
    <x v="1060"/>
    <s v="Stacy Chbosky, Ben Messmer"/>
    <s v="In an abandoned house in Poughkeepsie, New York murder investigators uncover hundreds of tapes showing decades of a serial killer's work."/>
    <s v="In an abandoned house in Poughkeepsie,"/>
    <n v="6.1"/>
    <n v="14654"/>
    <m/>
    <m/>
    <x v="4"/>
    <m/>
    <m/>
    <m/>
    <n v="146"/>
  </r>
  <r>
    <s v="tt0825232"/>
    <x v="1987"/>
    <x v="8"/>
    <s v="25/01/2008"/>
    <s v="Comedy"/>
    <s v=" Drama"/>
    <m/>
    <n v="97"/>
    <s v="USA"/>
    <s v="English"/>
    <m/>
    <m/>
    <x v="560"/>
    <s v="Justin Zackham"/>
    <s v="Jack Nicholson, Morgan Freeman, Sean Hayes, Beverly Todd, Rob Morrow, Alfonso Freeman, Rowena King, Annton Berry Jr., Verda Bridges, Destiny Brownridge, Brian Copeland, Ian Anthony Dale, Jennifer Defrancisco, Angela Gardner, Noel Gugliemi"/>
    <x v="302"/>
    <s v="Jack Nicholson, Morgan Freeman"/>
    <s v="Two terminally ill men escape from a cancer ward and head off on a road trip with a wish list of to-dos before they die."/>
    <s v="Two terminally ill men escape"/>
    <n v="7.4"/>
    <n v="226825"/>
    <n v="56170457.504991896"/>
    <n v="45000000"/>
    <x v="1541"/>
    <n v="93466502"/>
    <n v="2.5349841059866952E+16"/>
    <n v="175372502"/>
    <n v="368"/>
  </r>
  <r>
    <s v="tt0829150"/>
    <x v="1988"/>
    <x v="15"/>
    <s v="30/10/2014"/>
    <s v="Action"/>
    <s v=" Drama"/>
    <s v=" Fantasy"/>
    <n v="92"/>
    <s v="USA, UK, Ireland"/>
    <s v="English"/>
    <s v="Turkish"/>
    <m/>
    <x v="1209"/>
    <s v="Matt Sazama, Burk Sharpless"/>
    <s v="Luke Evans, Sarah Gadon, Dominic Cooper, Art Parkinson, Charles Dance, Diarmaid Murtagh, Paul Kaye, William Houston, Noah Huntley, Ronan Vibert, Zach McGowan, Ferdinand Kingsley, Joseph Long, Thor Kristjansson, Jakub Gierszal"/>
    <x v="1061"/>
    <s v="Luke Evans, Sarah Gadon"/>
    <s v="As his kingdom is being threatened by the Turks, young prince Vlad Tepes must become a monster feared by his own people in order to obtain the power needed to protect his own family, and the families of his kingdom."/>
    <s v="As his kingdom is being threatened"/>
    <n v="6.3"/>
    <n v="174045"/>
    <n v="76527313.125169203"/>
    <n v="70000000"/>
    <x v="1542"/>
    <n v="56280355"/>
    <n v="237370539.4662416"/>
    <n v="217124280"/>
    <n v="526"/>
  </r>
  <r>
    <s v="tt0829459"/>
    <x v="1989"/>
    <x v="8"/>
    <s v="16/11/2007"/>
    <s v="Biography"/>
    <s v=" Drama"/>
    <s v=" History"/>
    <n v="108"/>
    <s v="USA, UK"/>
    <s v="English"/>
    <s v="French"/>
    <s v="Urdu"/>
    <x v="143"/>
    <s v="John Orloff, Mariane Pearl"/>
    <s v="Dan Futterman, Angelina Jolie, Archie Panjabi, Mohammed Afzal, Mushtaq Khan, Daud Khan, Telal Saeed, Arif Khan, Tipu Taheer, Amit Dhawan, Saira Nasir Khan, Aliya Khan, Sarah Mone, Bushra Parwani, Zafar Karachiwala"/>
    <x v="1062"/>
    <s v="Dan Futterman, Angelina Jolie"/>
    <s v="Mariane Pearl embarks on a frantic search to locate her journalist husband, Daniel, when he goes missing in Pakistan."/>
    <s v="Mariane Pearl embarks on a frantic"/>
    <n v="6.6"/>
    <n v="26637"/>
    <n v="19971718.22399712"/>
    <n v="16000000"/>
    <x v="1543"/>
    <n v="9176787"/>
    <n v="2747686547219019.5"/>
    <n v="19008745"/>
    <n v="123"/>
  </r>
  <r>
    <s v="tt0829482"/>
    <x v="1990"/>
    <x v="8"/>
    <s v="21/09/2007"/>
    <s v="Comedy"/>
    <m/>
    <m/>
    <n v="113"/>
    <s v="USA"/>
    <s v="English"/>
    <m/>
    <m/>
    <x v="1210"/>
    <s v="Seth Rogen, Evan Goldberg"/>
    <s v="Jonah Hill, Michael Cera, Christopher Mintz-Plasse, Bill Hader, Seth Rogen, Martha MacIsaac, Emma Stone, Aviva Baumann, Joe Lo Truglio, Kevin Corrigan, Clement Blake, Erica Vittina Phillips, Joe Nunez, Dave Franco, Marcella Lentz-Pope"/>
    <x v="1063"/>
    <s v="Jonah Hill, Michael Cera"/>
    <s v="Two co-dependent high school seniors are forced to deal with separation anxiety after their plan to stage a booze-soaked party goes awry."/>
    <s v="Two co-dependent high school seniors"/>
    <n v="7.6"/>
    <n v="511454"/>
    <n v="24964647.779996399"/>
    <n v="20000000"/>
    <x v="1544"/>
    <n v="121463226"/>
    <n v="2.4690703136198576E+16"/>
    <n v="170812526"/>
    <n v="660"/>
  </r>
  <r>
    <s v="tt0830515"/>
    <x v="1991"/>
    <x v="6"/>
    <d v="2008-07-11T00:00:00"/>
    <s v="Action"/>
    <s v=" Adventure"/>
    <s v=" Thriller"/>
    <n v="106"/>
    <s v="UK, USA"/>
    <s v="English"/>
    <s v="Spanish"/>
    <s v="Italian"/>
    <x v="472"/>
    <s v="Paul Haggis, Neal Purvis"/>
    <s v="Daniel Craig, Olga Kurylenko, Mathieu Amalric, Judi Dench, Giancarlo Giannini, Gemma Arterton, Jeffrey Wright, David Harbour, Jesper Christensen, Anatole Taubman, Rory Kinnear, Tim Pigott-Smith, Joaqu√≠n Cosio, Fernando Guill√©n Cuervo, Jes√∫s Ochoa"/>
    <x v="664"/>
    <s v="Daniel Craig, Olga Kurylenko"/>
    <s v="James Bond descends into mystery as he tries to stop a mysterious organisation from eliminating a country's most valuable resource."/>
    <s v="James Bond descends into mystery"/>
    <n v="6.6"/>
    <n v="397640"/>
    <n v="240415600.339986"/>
    <n v="200000000"/>
    <x v="1545"/>
    <n v="168368427"/>
    <n v="708721727.64384151"/>
    <n v="589580482"/>
    <n v="1319"/>
  </r>
  <r>
    <s v="tt1014672"/>
    <x v="1992"/>
    <x v="8"/>
    <s v="13/04/2007"/>
    <s v="Comedy"/>
    <s v=" Drama"/>
    <m/>
    <n v="95"/>
    <s v="India"/>
    <s v="Hindi"/>
    <m/>
    <m/>
    <x v="1211"/>
    <s v="Sagar Ballary, Arpita Chatterjee"/>
    <s v="Vinay Pathak, Rajat Kapoor, Sarika, Milind Soman, Ranvir Shorey, Bhairavi Goswami, Tom Alter, Harsh Chhaya, Sharat Katariya, Sushma Kaul, Ikhlaq Khan"/>
    <x v="1064"/>
    <s v="Vinay Pathak, Rajat Kapoor"/>
    <s v="Ranjit, who makes fun of idiots, gets completely annoyed when he invites a tax inspector and a singer to his house."/>
    <s v="Ranjit, who makes fun of idiots,"/>
    <n v="7.6"/>
    <n v="11018"/>
    <m/>
    <m/>
    <x v="4"/>
    <m/>
    <m/>
    <n v="3773555"/>
    <n v="30"/>
  </r>
  <r>
    <s v="tt0831387"/>
    <x v="1993"/>
    <x v="15"/>
    <s v="15/05/2014"/>
    <s v="Action"/>
    <s v=" Adventure"/>
    <s v=" Sci-Fi"/>
    <n v="123"/>
    <s v="USA, Japan"/>
    <s v="English"/>
    <s v="Japanese"/>
    <m/>
    <x v="1212"/>
    <s v="Ishir√¥ Honda, Takeo Murata"/>
    <s v="Aaron Taylor-Johnson, CJ Adams, Ken Watanabe, Bryan Cranston, Elizabeth Olsen, Carson Bolde, Sally Hawkins, Juliette Binoche, David Strathairn, Richard T. Jones, Victor Rasuk, Patrick Sabongui, Jared Keeso, Luc Roderique, James Pizzinato"/>
    <x v="1065"/>
    <s v="Aaron Taylor-Johnson"/>
    <s v="The world is beset by the appearance of monstrous creatures, but one of them may be the only one who can save humanity."/>
    <s v="The world is beset by the appearance"/>
    <n v="6.4"/>
    <n v="369814"/>
    <n v="174919572.85752961"/>
    <n v="160000000"/>
    <x v="1546"/>
    <n v="200676069"/>
    <n v="573928685.93690622"/>
    <n v="524976069"/>
    <n v="1643"/>
  </r>
  <r>
    <s v="tt0831884"/>
    <x v="1994"/>
    <x v="8"/>
    <s v="23/05/2008"/>
    <s v="Crime"/>
    <s v=" Drama"/>
    <s v=" Thriller"/>
    <n v="102"/>
    <s v="USA, Germany"/>
    <s v="English"/>
    <m/>
    <m/>
    <x v="809"/>
    <s v="John Burnham Schwartz, Terry George"/>
    <s v="Joaquin Phoenix, Elle Fanning, Jennifer Connelly, Sean Curley, Samuel Ryan Finn, Eddie Alderson, Mark Ruffalo, Susan Powell, Cordell Clyde, Antoni Corone, Kevin Herbst, Mira Sorvino, Gary Kohn, John Slattery, Nora Ferrari"/>
    <x v="288"/>
    <s v="Joaquin Phoenix, Elle Fanning"/>
    <s v="The lives of two families change forever after a fatal tragedy takes place on Reservation Road."/>
    <s v="The lives of two families change"/>
    <n v="6.7"/>
    <n v="22216"/>
    <n v="13730556.278998019"/>
    <n v="11000000"/>
    <x v="1547"/>
    <n v="121994"/>
    <n v="257762734512519.56"/>
    <n v="1783226"/>
    <n v="80"/>
  </r>
  <r>
    <s v="tt0831887"/>
    <x v="1995"/>
    <x v="6"/>
    <s v="25/12/2008"/>
    <s v="Action"/>
    <s v=" Crime"/>
    <s v=" Fantasy"/>
    <n v="103"/>
    <s v="USA"/>
    <s v="English"/>
    <s v="French"/>
    <m/>
    <x v="1213"/>
    <s v="Frank Miller, Will Eisner"/>
    <s v="Jaime King, Gabriel Macht, Dan Gerrity, Arthur the Cat, Kimberly Cox, Brian Neal Lucero, David Brian Martin, Larry Reinhardt-Meyer, Frank Miller, Eva Mendes, Eric Balfour, Samuel L. Jackson, Louis Lombardi, Scarlett Johansson, Sarah Paulson"/>
    <x v="1066"/>
    <s v="Jaime King, Gabriel Macht"/>
    <s v="Rookie cop Denny Colt returns from the beyond as The Spirit, a hero whose mission is to fight against the bad forces in Central City."/>
    <s v="Rookie cop Denny Colt returns"/>
    <n v="4.8"/>
    <n v="59015"/>
    <n v="72124680.101995796"/>
    <n v="60000000"/>
    <x v="1548"/>
    <n v="19806188"/>
    <n v="47078712.974974804"/>
    <n v="39164441"/>
    <n v="317"/>
  </r>
  <r>
    <s v="tt0831888"/>
    <x v="1996"/>
    <x v="7"/>
    <s v="23/12/2006"/>
    <s v="Animation"/>
    <s v=" Action"/>
    <s v=" Adventure"/>
    <n v="111"/>
    <s v="Japan"/>
    <s v="Japanese"/>
    <m/>
    <m/>
    <x v="1214"/>
    <s v="Anthony Weintraub, Taiy√¥ Matsumoto"/>
    <s v="Kazunari Ninomiya, Y√ª Aoi, Y√ªsuke Iseya, Kankur√¥ Kud√¥, Min Tanaka, Rokur√¥ Naya, Tomomichi Nishimura, Mugihito, Nao Ohmori, Yoshinori Okada, Kazuko Kurosawa, Tomoko Murakami, Miyuki Ohshima, Y√ªki Tamaki, Mayumi Yamaguchi"/>
    <x v="1067"/>
    <s v="Kazunari Ninomiya, Y√ª Aoi"/>
    <s v="2 boys defend Treasure Town. Yakuza try to take over and clear it for new development."/>
    <s v="2 boys defend Treasure Town. Yakuza"/>
    <n v="7.6"/>
    <n v="12356"/>
    <n v="5391895.8333333246"/>
    <n v="4200000"/>
    <x v="1549"/>
    <n v="6000"/>
    <n v="54997.337499999907"/>
    <n v="42840"/>
    <n v="32"/>
  </r>
  <r>
    <s v="tt1016301"/>
    <x v="1997"/>
    <x v="8"/>
    <s v="16/11/2007"/>
    <s v="Mystery"/>
    <s v=" Thriller"/>
    <m/>
    <n v="89"/>
    <s v="Spain"/>
    <s v="Spanish"/>
    <m/>
    <m/>
    <x v="1215"/>
    <s v="Luis Piedrahita, Rodrigo Sope√±a"/>
    <s v="Alejo Sauras, Elena Ballesteros, Llu√≠s Homar, Santi Mill√°n, Federico Luppi, Ariadna Cabrol, San Y√©lamos, Alicia Fern√°ndez, Cesc Cornet, Juanma Falc√≥n, Adam Nached, Josep Minguell, Helena Carri√≥n, Maria Piedrahita, V√≠ctor Benjumea"/>
    <x v="1068"/>
    <s v="Alejo Sauras, Elena Ballesteros"/>
    <s v="4 mathematicians are invited to solve an enigma. Once there, they're locked in a mechanically shrinking room and given 1 minute to solve each puzzle via cellphone while also figuring out why they're there."/>
    <s v="4 mathematicians are invited to"/>
    <n v="6.7"/>
    <n v="19259"/>
    <m/>
    <m/>
    <x v="4"/>
    <m/>
    <m/>
    <n v="1028290"/>
    <n v="38"/>
  </r>
  <r>
    <s v="tt0834001"/>
    <x v="1998"/>
    <x v="10"/>
    <s v="20/02/2009"/>
    <s v="Action"/>
    <s v=" Fantasy"/>
    <s v=" Thriller"/>
    <n v="92"/>
    <s v="USA, New Zealand"/>
    <s v="English"/>
    <m/>
    <m/>
    <x v="1216"/>
    <s v="Danny McBride, Dirk Blackman"/>
    <s v="Michael Sheen, Bill Nighy, Rhona Mitra, Steven Mackintosh, Kevin Grevioux, David Aston, Geraldine Brophy, Leighton Cardno, Alex Carroll, Elizabeth Hawthorne, Jason Hood, Mark Mitchinson, Tania Nolan, Craig Parker, Timothy Raby"/>
    <x v="1069"/>
    <s v="Michael Sheen, Bill Nighy"/>
    <s v="An origins story centered on the centuries-old feud between the race of aristocratic vampires and their onetime slaves, the Lycans."/>
    <s v="An origins story centered on the"/>
    <n v="6.6"/>
    <n v="148885"/>
    <n v="42222949.887431949"/>
    <n v="35000000"/>
    <x v="1550"/>
    <n v="45802315"/>
    <n v="111177805.48516558"/>
    <n v="92158961"/>
    <n v="190"/>
  </r>
  <r>
    <s v="tt1017456"/>
    <x v="1999"/>
    <x v="6"/>
    <s v="21/03/2008"/>
    <s v="Action"/>
    <s v=" Crime"/>
    <s v=" Drama"/>
    <n v="149"/>
    <s v="India"/>
    <s v="Hindi"/>
    <m/>
    <m/>
    <x v="1217"/>
    <s v="Shiraz Ahmed, Shiraz Ahmed"/>
    <s v="Saif Ali Khan, Akshaye Khanna, Bipasha Basu, Katrina Kaif, Anil Kapoor, Sameera Reddy, Gurpreet Ghuggi, Johnny Lever, Dalip Tahil, Natalie Walsh"/>
    <x v="491"/>
    <s v="Saif Ali Khan, Akshaye Khanna"/>
    <s v="Destiny makes two brothers- Ranvir and Rajiv - enemies of each other. Everything is fair in love and war."/>
    <s v="Destiny makes two brothers- Ranvir"/>
    <n v="6.7"/>
    <n v="12709"/>
    <m/>
    <m/>
    <x v="4"/>
    <n v="1367024"/>
    <m/>
    <n v="24503269"/>
    <n v="65"/>
  </r>
  <r>
    <s v="tt0837562"/>
    <x v="2000"/>
    <x v="12"/>
    <d v="2012-08-11T00:00:00"/>
    <s v="Animation"/>
    <s v=" Comedy"/>
    <s v=" Family"/>
    <n v="91"/>
    <s v="USA"/>
    <s v="English"/>
    <m/>
    <m/>
    <x v="1218"/>
    <s v="Peter Baynham, Robert Smigel"/>
    <s v="Adam Sandler, Andy Samberg, Selena Gomez, Kevin James, Fran Drescher, Steve Buscemi, Molly Shannon, David Spade, CeeLo Green, Jon Lovitz, Brian George, Luenell, Brian Stack, Chris Parnell, Jackie Sandler"/>
    <x v="123"/>
    <s v="Adam Sandler, Andy Samberg"/>
    <s v="Dracula, who operates a high-end resort away from the human world, goes into overprotective mode when a boy discovers the resort and falls for the count's teenaged daughter."/>
    <s v="Dracula, who operates a high-end"/>
    <n v="7.1"/>
    <n v="218566"/>
    <n v="95816680.749496892"/>
    <n v="85000000"/>
    <x v="1551"/>
    <n v="148313048"/>
    <n v="403980714.60069931"/>
    <n v="358375603"/>
    <n v="226"/>
  </r>
  <r>
    <s v="tt10183816"/>
    <x v="2001"/>
    <x v="20"/>
    <s v="30/04/2020"/>
    <s v="Drama"/>
    <s v=" Mystery"/>
    <s v=" Thriller"/>
    <n v="96"/>
    <s v="USA"/>
    <s v="English"/>
    <m/>
    <m/>
    <x v="1219"/>
    <s v="David Golden"/>
    <s v="Nick Purcha, Joe Costa, Camila Mendes, Briana Skye, Jessie T. Usher, Sean Owen Roberts, Trevor Lerner, Elliott Gould, Cam Gigandet, Michael P. Northey, Sasha Alexander, Emma Pedersen, Jamie Chung, Stefania Indelicato, Garfield Wilson"/>
    <x v="1070"/>
    <s v="Nick Purcha, Joe Costa"/>
    <s v="When a wealthy elderly man dies and unexpectedly leaves his estate to his new caregiver, she's drawn into a web of deception and murder. If she's going to survive, she'll have to question everyone's motives - even the people she loves."/>
    <s v="When a wealthy elderly man dies"/>
    <n v="5.2"/>
    <n v="12402"/>
    <m/>
    <m/>
    <x v="4"/>
    <m/>
    <m/>
    <m/>
    <n v="249"/>
  </r>
  <r>
    <s v="tt0837563"/>
    <x v="2002"/>
    <x v="18"/>
    <d v="2019-09-05T00:00:00"/>
    <s v="Horror"/>
    <s v=" Mystery"/>
    <s v=" Thriller"/>
    <n v="101"/>
    <s v="USA, Canada"/>
    <s v="English"/>
    <m/>
    <m/>
    <x v="1220"/>
    <s v="Stephen King, Matt Greenberg"/>
    <s v="Jason Clarke, Amy Seimetz, John Lithgow, Jet√© Laurence, Hugo Lavoie, Lucas Lavoie, Obssa Ahmed, Alyssa Brooke Levine, Maria Herrera, Frank Schorpion, Linda E. Smith, Sonia Maria Chirila, Naomi Frenette, Suzi Stingl, Kelly Lee"/>
    <x v="1071"/>
    <s v="Jason Clarke, Amy Seimetz"/>
    <s v="Dr. Louis Creed and his wife, Rachel, relocate from Boston to rural Maine with their two young children. The couple soon discover a mysterious burial ground hidden deep in the woods near their new home."/>
    <s v="Dr. Louis Creed and his wife,"/>
    <n v="5.7"/>
    <n v="76819"/>
    <n v="21259073.680751972"/>
    <n v="21000000"/>
    <x v="1552"/>
    <n v="54724696"/>
    <n v="114513747.67475969"/>
    <n v="113118226"/>
    <n v="1169"/>
  </r>
  <r>
    <s v="tt0838221"/>
    <x v="2003"/>
    <x v="8"/>
    <s v="30/04/2008"/>
    <s v="Adventure"/>
    <s v=" Comedy"/>
    <s v=" Drama"/>
    <n v="91"/>
    <s v="USA"/>
    <s v="English"/>
    <s v="Hindi"/>
    <s v="German"/>
    <x v="393"/>
    <s v="Wes Anderson, Roman Coppola"/>
    <s v="Owen Wilson, Adrien Brody, Jason Schwartzman, Amara Karan, Wallace Wolodarsky, Waris Ahluwalia, Irrfan Khan, Barbet Schroeder, Camilla Rutherford, Bill Murray, Anjelica Huston, A.P. Singh, Kumar Pallana, Dalpat Singh, Trudy Matthys"/>
    <x v="53"/>
    <s v="Owen Wilson, Adrien Brody"/>
    <s v="A year after their father's funeral, three brothers travel across India by train in an attempt to bond with each other."/>
    <s v="A year after their father's funeral,"/>
    <n v="7.2"/>
    <n v="176784"/>
    <n v="19971718.22399712"/>
    <n v="16000000"/>
    <x v="1553"/>
    <n v="11902715"/>
    <n v="5103712868850376"/>
    <n v="35307949"/>
    <n v="319"/>
  </r>
  <r>
    <s v="tt1018818"/>
    <x v="2004"/>
    <x v="6"/>
    <d v="2010-08-04T00:00:00"/>
    <s v="Comedy"/>
    <s v=" Crime"/>
    <s v=" Mystery"/>
    <n v="93"/>
    <s v="USA"/>
    <s v="English"/>
    <m/>
    <m/>
    <x v="1221"/>
    <s v="Kevin Jakubowski, Tim Calpin"/>
    <s v="Mischa Barton, Reece Thompson, Bruce Willis, Michael Rapaport, Kathryn Morris, Melonie Diaz, Josh Pais, Luke Grimes, Patrick Taylor, Aaron Himelstein, Joe Perrino, John Magaro, Robin Lord Taylor, Vincent Piazza, Zo√´ Kravitz"/>
    <x v="1072"/>
    <s v="Mischa Barton, Reece Thompson"/>
    <s v="At a Catholic high school, a sophomore newspaper reporter investigates a case of stolen SAT exams. He thinks he's nailed the suspect and managed to get the popular girl when he realises a larger conspiracy is afoot."/>
    <s v="At a Catholic high school, a sophomore"/>
    <n v="6.2"/>
    <n v="15374"/>
    <m/>
    <n v="11500000"/>
    <x v="4"/>
    <m/>
    <m/>
    <n v="69564"/>
    <n v="46"/>
  </r>
  <r>
    <s v="tt0838232"/>
    <x v="2005"/>
    <x v="10"/>
    <d v="2009-06-03T00:00:00"/>
    <s v="Action"/>
    <s v=" Adventure"/>
    <s v=" Comedy"/>
    <n v="92"/>
    <s v="USA"/>
    <s v="English"/>
    <s v="French"/>
    <s v="Spanish"/>
    <x v="179"/>
    <s v="Scott Neustadter, Michael H. Weber"/>
    <s v="Steve Martin, Jean Reno, Emily Mortimer, Andy Garcia, Alfred Molina, Yuki Matsuzaki, Aishwarya Rai Bachchan, John Cleese, Lily Tomlin, Jeremy Irons, Johnny Hallyday, Geoffrey Palmer, Philip Goodwin, Armel Bellec, Jack Met"/>
    <x v="364"/>
    <s v="Steve Martin, Jean Reno"/>
    <s v="Insp. Jacques Clouseau teams up with a squad of International detectives who are just as bumbling as he is. Their mission: Stop a globe-trotting thief who specializes in stealing historical artifacts."/>
    <s v="Insp. Jacques Clouseau teams up"/>
    <n v="5.6"/>
    <n v="41718"/>
    <n v="84445899.774863899"/>
    <n v="70000000"/>
    <x v="1554"/>
    <n v="35922978"/>
    <n v="91714440.659065679"/>
    <n v="76025134"/>
    <n v="121"/>
  </r>
  <r>
    <s v="tt10199590"/>
    <x v="2006"/>
    <x v="18"/>
    <s v="18/05/2020"/>
    <s v="Crime"/>
    <s v=" Drama"/>
    <s v=" Thriller"/>
    <n v="104"/>
    <s v="France"/>
    <s v="French"/>
    <s v="Bambara"/>
    <m/>
    <x v="1222"/>
    <s v="Ladj Ly, Giordano Gederlini"/>
    <s v="Damien Bonnard, Alexis Manenti, Djebril Zonga, Issa Perica, Al-Hassan Ly, Steve Tientcheu, Almamy Kanout√©, Nizar Ben Fatma, Raymond Lopez, Luciano Lopez, Jaihson Lopez, Jeanne Balibar, Sana Joachaim, Lucas Omiri, Rocco Lopez"/>
    <x v="1073"/>
    <s v="Damien Bonnard, Alexis Manenti"/>
    <s v="A cop from the provinces moves to Paris to join the Anti-Crime Brigade of Montfermeil, discovering an underworld where the tensions between the different groups mark the rhythm."/>
    <s v="A cop from the provinces moves"/>
    <n v="7.6"/>
    <n v="14644"/>
    <m/>
    <m/>
    <x v="4"/>
    <n v="330181"/>
    <m/>
    <n v="18882778"/>
    <n v="66"/>
  </r>
  <r>
    <s v="tt0838247"/>
    <x v="2007"/>
    <x v="10"/>
    <s v="26/08/2010"/>
    <s v="Drama"/>
    <s v=" Mystery"/>
    <s v=" Thriller"/>
    <n v="104"/>
    <s v="USA"/>
    <s v="English"/>
    <m/>
    <m/>
    <x v="1223"/>
    <s v="Agnieszka Wojtowicz-Vosloo, Paul Vosloo"/>
    <s v="Christina Ricci, Liam Neeson, Justin Long, Chandler Canterbury, Celia Weston, Luz Alexandra Ramos, Josh Charles, Rosemary Murphy, Malachy McCourt, Shuler Hensley, Alice Drummond, Sam Kressner, Doan Ly, Jack Rovello, Prudence Wright Holmes"/>
    <x v="1074"/>
    <s v="Christina Ricci, Liam Neeson"/>
    <s v="After a car accident, a young woman caught between life and death meets a funeral director who claims to have the gift of transitioning the dead into the afterlife."/>
    <s v="After a car accident, a young"/>
    <n v="5.9"/>
    <n v="35853"/>
    <n v="5428664.985526965"/>
    <n v="4500000"/>
    <x v="1555"/>
    <n v="108595"/>
    <n v="2926092.6501489216"/>
    <n v="2425535"/>
    <n v="158"/>
  </r>
  <r>
    <s v="tt1020530"/>
    <x v="2008"/>
    <x v="6"/>
    <d v="2008-12-09T00:00:00"/>
    <s v="Horror"/>
    <s v=" Thriller"/>
    <m/>
    <n v="91"/>
    <s v="UK"/>
    <s v="English"/>
    <m/>
    <m/>
    <x v="1224"/>
    <s v="James Watkins"/>
    <s v="Kelly Reilly, Michael Fassbender, Tara Ellis, Jack O'Connell, Finn Atkins, Jumayn Hunter, Thomas Turgoose, James Burrows, Tom Gill, Lorraine Bruce, Shaun Dooley, James Gandhi, Bronson Webb, Lorraine Stanley, Rachel Gleaves"/>
    <x v="1075"/>
    <s v="Kelly Reilly, Michael Fassbender"/>
    <s v="Refusing to let anything spoil their romantic weekend break, a young couple confront a gang of loutish youths with terrifyingly brutal consequences."/>
    <s v="Refusing to let anything spoil"/>
    <n v="6.8"/>
    <n v="75064"/>
    <m/>
    <m/>
    <x v="4"/>
    <n v="7321"/>
    <m/>
    <n v="3984669"/>
    <n v="473"/>
  </r>
  <r>
    <s v="tt0838283"/>
    <x v="2009"/>
    <x v="6"/>
    <s v="24/10/2008"/>
    <s v="Comedy"/>
    <m/>
    <m/>
    <n v="98"/>
    <s v="USA"/>
    <s v="English"/>
    <s v="Spanish"/>
    <m/>
    <x v="677"/>
    <s v="Will Ferrell, Adam McKay"/>
    <s v="Will Ferrell, John C. Reilly, Mary Steenburgen, Richard Jenkins, Adam Scott, Kathryn Hahn, Andrea Savage, Lurie Poston, Elizabeth Yozamp, Logan Manus, Travis T. Flory, Lili Rose McKay, Shira Piven, Seth Morris, Wayne Federman"/>
    <x v="471"/>
    <s v="Will Ferrell, John C. Reilly"/>
    <s v="Two aimless middle-aged losers still living at home are forced against their will to become roommates when their parents marry."/>
    <s v="Two aimless middle-aged losers"/>
    <n v="6.9"/>
    <n v="263102"/>
    <n v="78135070.110495448"/>
    <n v="65000000"/>
    <x v="1556"/>
    <n v="100468793"/>
    <n v="153995378.29785001"/>
    <n v="128107642"/>
    <n v="352"/>
  </r>
  <r>
    <s v="tt0839980"/>
    <x v="2010"/>
    <x v="6"/>
    <s v="29/02/2008"/>
    <s v="Comedy"/>
    <s v=" Sport"/>
    <m/>
    <n v="91"/>
    <s v="USA"/>
    <s v="English"/>
    <m/>
    <m/>
    <x v="1225"/>
    <s v="Scot Armstrong"/>
    <s v="Will Ferrell, Woody Harrelson, Andr√© Benjamin, Maura Tierney, Andrew Daly, Will Arnett, Andy Richter, David Koechner, Rob Corddry, Matt Walsh, Jackie Earle Haley, DeRay Davis, Josh Braaten, Jay Phillips, Peter Cornell"/>
    <x v="471"/>
    <s v="Will Ferrell, Woody Harrelson"/>
    <s v="Jackie Moon, the owner-coach-player of the American Basketball Association's Flint Michigan Tropics, rallies his teammates to make their NBA dreams come true."/>
    <s v="Jackie Moon, the owner-coach-player"/>
    <n v="5.8"/>
    <n v="77449"/>
    <n v="66114290.093496144"/>
    <n v="55000000"/>
    <x v="1557"/>
    <n v="33479698"/>
    <n v="52896843.82996057"/>
    <n v="44004502"/>
    <n v="131"/>
  </r>
  <r>
    <s v="tt1020885"/>
    <x v="2011"/>
    <x v="10"/>
    <s v="20/03/2009"/>
    <s v="Action"/>
    <s v=" Comedy"/>
    <s v=" Fantasy"/>
    <n v="86"/>
    <s v="UK"/>
    <s v="English"/>
    <m/>
    <m/>
    <x v="1226"/>
    <s v="Stewart Williams, Paul Hupfield"/>
    <s v="Silvia Colloca, Margarita Hall, Sianad Gregory, Mathew Horne, Lucy Gaskell, Emma Clifford, James Corden, Travis Oliver, Susie Amy, MyAnna Buring, Louise Dylan, Ashley Mulheron, Tiffany Mulheron, John Pierce Jones, Steve Clark-Hall"/>
    <x v="1076"/>
    <s v="Silvia Colloca, Margarita Hall"/>
    <s v="Their women having been enslaved by the local pack of lesbian vampires thanks to an ancient curse, the remaining menfolk of a rural town send two hapless young lads out onto the moors as a sacrifice."/>
    <s v="Their women having been enslaved"/>
    <n v="5.0999999999999996"/>
    <n v="19352"/>
    <m/>
    <m/>
    <x v="4"/>
    <m/>
    <m/>
    <n v="3276702"/>
    <n v="99"/>
  </r>
  <r>
    <s v="tt0840361"/>
    <x v="2012"/>
    <x v="14"/>
    <d v="2010-08-10T00:00:00"/>
    <s v="Crime"/>
    <s v=" Drama"/>
    <s v=" Thriller"/>
    <n v="125"/>
    <s v="USA"/>
    <s v="English"/>
    <m/>
    <m/>
    <x v="995"/>
    <s v="Peter Craig, Ben Affleck"/>
    <s v="Ben Affleck, Rebecca Hall, Jon Hamm, Jeremy Renner, Blake Lively, Slaine, Owen Burke, Titus Welliver, Pete Postlethwaite, Chris Cooper, Dennis McLaughlin, Corena Chase, Brian Scannell, Kerri Dunbar, Tony V."/>
    <x v="118"/>
    <s v="Ben Affleck, Rebecca Hall"/>
    <s v="A longtime thief, planning his next job, tries to balance his feelings for a bank manager connected to an earlier heist, and a hell-bent F.B.I Agent looking to bring him and his crew down."/>
    <s v="A longtime thief, planning his"/>
    <n v="7.5"/>
    <n v="344976"/>
    <n v="43915356.605642512"/>
    <n v="37000000"/>
    <x v="1558"/>
    <n v="92186262"/>
    <n v="182813856.46024844"/>
    <n v="154026136"/>
    <n v="510"/>
  </r>
  <r>
    <s v="tt10230426"/>
    <x v="2013"/>
    <x v="20"/>
    <d v="2020-01-05T00:00:00"/>
    <s v="Crime"/>
    <s v=" Drama"/>
    <s v=" Thriller"/>
    <n v="106"/>
    <s v="India"/>
    <s v="Hindi"/>
    <s v="English"/>
    <m/>
    <x v="1227"/>
    <s v="Shirish Kunder"/>
    <s v="Jacqueline Fernandez, Manoj Bajpayee, Mohit Raina, Zayn Marie Khan, Darshan Jariwala, Chanda Joshi, Deepak Arora, Anuradha Rajadhyaksha, Rajesh Mavani, Aparajita Bajaj, Nikhil Dave"/>
    <x v="1077"/>
    <s v="Jacqueline Fernandez"/>
    <s v="When a doctor gets jailed for a string of shocking murders, his loyal wife sets out to commit a copycat crime to prove his innocence."/>
    <s v="When a doctor gets jailed for"/>
    <n v="4.9000000000000004"/>
    <n v="10943"/>
    <m/>
    <m/>
    <x v="4"/>
    <m/>
    <m/>
    <m/>
    <n v="5261"/>
  </r>
  <r>
    <s v="tt0841046"/>
    <x v="2014"/>
    <x v="8"/>
    <s v="28/03/2008"/>
    <s v="Comedy"/>
    <s v=" Drama"/>
    <s v=" Music"/>
    <n v="96"/>
    <s v="USA"/>
    <s v="English"/>
    <m/>
    <m/>
    <x v="424"/>
    <s v="Judd Apatow, Jake Kasdan"/>
    <s v="Nat Faxon, John C. Reilly, Tim Meadows, Conner Rayburn, Chip Hormess, Raymond J. Barry, Terrence Beasor, Margo Martindale, Honeyboy Edwards, Gerry Black, Aron Johnson, Jack Donovan Saperstein, Taylor Hubert, Christopher Hurt, Matt Price"/>
    <x v="1078"/>
    <s v="Nat Faxon, John C. Reilly"/>
    <s v="Singer Dewey Cox overcomes adversity to become a musical legend."/>
    <s v="Singer Dewey Cox overcomes adversity"/>
    <n v="6.8"/>
    <n v="66276"/>
    <n v="43688133.614993699"/>
    <n v="35000000"/>
    <x v="1559"/>
    <n v="18317151"/>
    <n v="2974259607223670"/>
    <n v="20576198"/>
    <n v="228"/>
  </r>
  <r>
    <s v="tt0842926"/>
    <x v="2015"/>
    <x v="14"/>
    <d v="2011-04-03T00:00:00"/>
    <s v="Comedy"/>
    <s v=" Drama"/>
    <s v=" Romance"/>
    <n v="106"/>
    <s v="USA, France"/>
    <s v="English"/>
    <m/>
    <m/>
    <x v="273"/>
    <s v="Lisa Cholodenko, Stuart Blumberg"/>
    <s v="Julianne Moore, Annette Bening, Mark Ruffalo, Mia Wasikowska, Josh Hutcherson, Yaya DaCosta, Kunal Sharma, Eddie Hassell, Zosia Mamet, Joaqu√≠n Garrido, Rebecca Lawrence Levy, Lisa Eisner, Eric Eisner, Sasha Spielberg, James MacDonald"/>
    <x v="409"/>
    <s v="Julianne Moore, Annette Bening"/>
    <s v="Two children conceived by artificial insemination bring their biological father into their non-traditional family life."/>
    <s v="Two children conceived by artificial"/>
    <n v="7"/>
    <n v="124375"/>
    <n v="4747606.1195289204"/>
    <n v="4000000"/>
    <x v="1560"/>
    <n v="20811365"/>
    <n v="41255452.119001471"/>
    <n v="34758951"/>
    <n v="309"/>
  </r>
  <r>
    <s v="tt0842929"/>
    <x v="2016"/>
    <x v="8"/>
    <d v="2007-07-12T00:00:00"/>
    <s v="Crime"/>
    <s v=" Drama"/>
    <s v=" Mystery"/>
    <n v="85"/>
    <s v="France, USA"/>
    <s v="English"/>
    <m/>
    <m/>
    <x v="111"/>
    <s v="Gus Van Sant, Blake Nelson"/>
    <s v="Gabe Nevins, Daniel Liu, Jake Miller, Taylor Momsen, Lauren McKinney, Scott Patrick Green, John Michael Burrowes, Grace Carter, Jay 'Smay' Williamson, Christopher Doyle, Dillon Hines, Emma Nevins, Brad Peterson, Winfield Jackson, Joe Schweitzer"/>
    <x v="1079"/>
    <s v="Gabe Nevins, Daniel Liu"/>
    <s v="A teenage skateboarder's life begins to fray after he is involved in the accidental death of a security guard."/>
    <s v="A teenage skateboarder's life"/>
    <n v="6.7"/>
    <n v="28801"/>
    <n v="3744697.1669994597"/>
    <n v="3000000"/>
    <x v="1561"/>
    <n v="486767"/>
    <n v="657081142335341.88"/>
    <n v="4545747"/>
    <n v="111"/>
  </r>
  <r>
    <s v="tt0844286"/>
    <x v="2017"/>
    <x v="6"/>
    <s v="19/06/2009"/>
    <s v="Action"/>
    <s v=" Adventure"/>
    <s v=" Comedy"/>
    <n v="114"/>
    <s v="USA"/>
    <s v="English"/>
    <s v="French"/>
    <s v="Czech"/>
    <x v="807"/>
    <s v="Rian Johnson"/>
    <s v="Rachel Weisz, Adrien Brody, Mark Ruffalo, Rinko Kikuchi, Robbie Coltrane, Maximilian Schell, Ricky Jay, Zachary Gordon, Max Records, Andy Nyman, Noah Segan, Nora Zehetner, Ram Bergman, Craig Johnson, Dubravko Jovanovic"/>
    <x v="990"/>
    <s v="Rachel Weisz, Adrien Brody"/>
    <s v="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s v="The Brothers Bloom are the best"/>
    <n v="6.8"/>
    <n v="48453"/>
    <n v="24041560.033998597"/>
    <n v="20000000"/>
    <x v="1562"/>
    <n v="3531756"/>
    <n v="6648409.7369939117"/>
    <n v="5530764"/>
    <n v="126"/>
  </r>
  <r>
    <s v="tt1023500"/>
    <x v="2018"/>
    <x v="10"/>
    <d v="2009-12-06T00:00:00"/>
    <s v="Comedy"/>
    <s v=" Horror"/>
    <s v=" Sci-Fi"/>
    <n v="89"/>
    <s v="UK"/>
    <s v="English"/>
    <m/>
    <m/>
    <x v="1228"/>
    <s v="Dan Schaffer"/>
    <s v="Danny Dyer, Noel Clarke, Emil Marwa, Lee Ingleby, Keith-Lee Castle, Christina Cole, Terry Stone, Neil Maskell, Emily Booth, Stephen Graham, Victoria Hopkins, Deborah Hyde, Nicola Jane Reading, Joelle Simpson, Deborah Perry"/>
    <x v="527"/>
    <s v="Danny Dyer, Noel Clarke"/>
    <s v="A group of men, heading to a remote village to help one of their friends get over his divorce, soon discover that all the women have been infected with a virus that makes them man-hating cannibals."/>
    <s v="A group of men, heading to a remote"/>
    <n v="6"/>
    <n v="20877"/>
    <m/>
    <n v="4000000"/>
    <x v="4"/>
    <m/>
    <m/>
    <n v="179836"/>
    <n v="61"/>
  </r>
  <r>
    <s v="tt1024255"/>
    <x v="2019"/>
    <x v="6"/>
    <s v="15/08/2008"/>
    <s v="Comedy"/>
    <s v=" Drama"/>
    <s v=" Romance"/>
    <n v="98"/>
    <s v="USA, UK, France"/>
    <s v="English"/>
    <m/>
    <m/>
    <x v="1229"/>
    <s v="Lucy Dahl"/>
    <s v="Emma Roberts, Lexi Ainsworth, Shelby Young, Johnny Pacar, Aidan Quinn, Natasha Richardson, Georgia King, Ruby Thomas, Eleanor Turner-Moss, Kimberley Nixon, Maisie Preston, Juno Temple, Sophie Wu, Linzey Cocker, Shirley Henderson"/>
    <x v="793"/>
    <s v="Emma Roberts, Lexi Ainsworth"/>
    <s v="A rebellious Malibu princess is shipped off to a strict English boarding school by her father."/>
    <s v="A rebellious Malibu princess is"/>
    <n v="6.1"/>
    <n v="48071"/>
    <m/>
    <n v="20000000"/>
    <x v="4"/>
    <m/>
    <m/>
    <n v="21972336"/>
    <n v="68"/>
  </r>
  <r>
    <s v="tt0844471"/>
    <x v="2020"/>
    <x v="10"/>
    <s v="23/12/2009"/>
    <s v="Animation"/>
    <s v=" Adventure"/>
    <s v=" Comedy"/>
    <n v="90"/>
    <s v="USA"/>
    <s v="English"/>
    <s v="French"/>
    <s v="Spanish"/>
    <x v="1230"/>
    <s v="Phil Lord, Christopher Miller"/>
    <s v="Bill Hader, Anna Faris, James Caan, Andy Samberg, Bruce Campbell, Mr. T, Bobb'e J. Thompson, Benjamin Bratt, Neil Patrick Harris, Al Roker, Lauren Graham, Will Forte, Max Neuwirth, Peter Siragusa, Angela Shelton"/>
    <x v="1080"/>
    <s v="Bill Hader, Anna Faris"/>
    <s v="A local scientist is often regarded as a failure until he invents a machine that can make food fall from the sky. But little does he know, that things are about to take a turn for the worst."/>
    <s v="A local scientist is often regarded"/>
    <n v="6.9"/>
    <n v="200180"/>
    <n v="120636999.678377"/>
    <n v="100000000"/>
    <x v="1563"/>
    <n v="124870275"/>
    <n v="293155299.44105643"/>
    <n v="243006126"/>
    <n v="189"/>
  </r>
  <r>
    <s v="tt0844479"/>
    <x v="2021"/>
    <x v="10"/>
    <s v="31/07/2009"/>
    <s v="Action"/>
    <s v=" Crime"/>
    <s v=" Horror"/>
    <n v="90"/>
    <s v="USA"/>
    <s v="English"/>
    <m/>
    <m/>
    <x v="1231"/>
    <s v="Patrick Melton, Marcus Dunstan"/>
    <s v="William Prael, Diane Ayala Goldner, Juan Fern√°ndez, Josh Stewart, Michael Reilly Burke, Andrea Roth, Karley Scott Collins, Madeline Zima, Haley Pullos, Daniella Alonso, Patrick Rizzotti, Jayme Suzonne Riser, Krystal Mayo, Michele Diane Pate, Nicole Antranette Fisher"/>
    <x v="1081"/>
    <s v="William Prael, Diane Ayala Goldner"/>
    <s v="Desperate to repay his debt to his ex-wife, an ex-con plots a heist at his new employer's country home, unaware that a second criminal has also targeted the property, and rigged it with a series of deadly traps."/>
    <s v="Desperate to repay his debt to"/>
    <n v="6.4"/>
    <n v="56836"/>
    <n v="7238219.98070262"/>
    <n v="6000000"/>
    <x v="1564"/>
    <n v="7712114"/>
    <n v="12346563.572833575"/>
    <n v="10234475"/>
    <n v="234"/>
  </r>
  <r>
    <s v="tt1024943"/>
    <x v="2022"/>
    <x v="8"/>
    <d v="2007-09-11T00:00:00"/>
    <s v="Action"/>
    <s v=" Comedy"/>
    <s v=" Drama"/>
    <n v="162"/>
    <s v="India"/>
    <s v="Hindi"/>
    <s v="Urdu"/>
    <m/>
    <x v="476"/>
    <s v="Farah Khan, Mushtaq Sheikh"/>
    <s v="Shah Rukh Khan, Arjun Rampal, Kiron Kher, Shreyas Talpade, Deepika Padukone, Bindu, Javed Sheikh, Satish Shah, Nitish Pandey, Yuvika Chaudhary, Shawar Ali, Asawari Joshi, Nassar Abdulla, Lin Laishram, Masood Akhtar"/>
    <x v="390"/>
    <s v="Shah Rukh Khan, Arjun Rampal"/>
    <s v="In the 1970s, Om, an aspiring actor, is murdered, but is immediately reincarnated into the present day. He attempts to discover the mystery of his demise and find Shanti, the love of his previous life."/>
    <s v="In the 1970s, Om, an aspiring"/>
    <n v="6.7"/>
    <n v="37994"/>
    <m/>
    <m/>
    <x v="4"/>
    <n v="3597372"/>
    <m/>
    <n v="39997038"/>
    <n v="156"/>
  </r>
  <r>
    <s v="tt0844671"/>
    <x v="2023"/>
    <x v="6"/>
    <s v="29/08/2008"/>
    <s v="Comedy"/>
    <m/>
    <m/>
    <n v="94"/>
    <s v="USA"/>
    <s v="English"/>
    <m/>
    <m/>
    <x v="1232"/>
    <s v="Dan Callahan, Adam Ellison"/>
    <s v="Drake Bell, Andrew Lewis Caldwell, Andree Moss, Carolyn Moss, Wendy Talley, Kevin Covais, Alona Tal, Ryan Pinkston, Brandi Gerard, Jessica Heap, Finch Nissen, Camille Mana, Haley Bennett, Nathalie Walker, Nick Zano"/>
    <x v="785"/>
    <s v="Drake Bell, Andrew Lewis Caldwell"/>
    <s v="A wild weekend is in store for three high school seniors who visit a local college campus as prospective freshmen."/>
    <s v="A wild weekend is in store for"/>
    <n v="4.5999999999999996"/>
    <n v="12008"/>
    <n v="8414546.0118995104"/>
    <n v="7000000"/>
    <x v="1565"/>
    <n v="4694636"/>
    <n v="7531599.2843248826"/>
    <n v="6265483"/>
    <n v="83"/>
  </r>
  <r>
    <s v="tt0844708"/>
    <x v="2024"/>
    <x v="10"/>
    <s v="13/03/2009"/>
    <s v="Horror"/>
    <s v=" Thriller"/>
    <m/>
    <n v="110"/>
    <s v="USA, UK"/>
    <s v="English"/>
    <m/>
    <m/>
    <x v="1233"/>
    <s v="Adam Alleca, Carl Ellsworth"/>
    <s v="Garret Dillahunt, Michael Bowen, Josh Coxx, Riki Lindhome, Aaron Paul, Sara Paxton, Monica Potter, Tony Goldwyn, Martha MacIsaac, Spencer Treat Clark, Usha Khan"/>
    <x v="1082"/>
    <s v="Garret Dillahunt, Michael Bowen"/>
    <s v="After kidnapping and brutally assaulting two young women, a gang unknowingly finds refuge at a vacation home belonging to the parents of one of the victims: a mother and father who devise an increasingly gruesome series of revenge tactics."/>
    <s v="After kidnapping and brutally"/>
    <n v="6.5"/>
    <n v="84103"/>
    <n v="18095549.951756548"/>
    <n v="15000000"/>
    <x v="1566"/>
    <n v="32752215"/>
    <n v="55487257.022578783"/>
    <n v="45995223"/>
    <n v="334"/>
  </r>
  <r>
    <s v="tt0848228"/>
    <x v="2025"/>
    <x v="12"/>
    <s v="25/04/2012"/>
    <s v="Action"/>
    <s v=" Adventure"/>
    <s v=" Sci-Fi"/>
    <n v="143"/>
    <s v="USA"/>
    <s v="English"/>
    <s v="Russian"/>
    <s v="Hindi"/>
    <x v="771"/>
    <s v="Joss Whedon, Zak Penn"/>
    <s v="Robert Downey Jr., Chris Evans, Mark Ruffalo, Chris Hemsworth, Scarlett Johansson, Jeremy Renner, Tom Hiddleston, Clark Gregg, Cobie Smulders, Stellan Skarsg√•rd, Samuel L. Jackson, Gwyneth Paltrow, Paul Bettany, Alexis Denisof, Tina Benko"/>
    <x v="633"/>
    <s v="Robert Downey Jr., Chris Evans"/>
    <s v="Earth's mightiest heroes must come together and learn to fight as a team if they are going to stop the mischievous Loki and his alien army from enslaving humanity."/>
    <s v="Earth's mightiest heroes must"/>
    <n v="8"/>
    <n v="1241220"/>
    <n v="247996114.8810508"/>
    <n v="220000000"/>
    <x v="1567"/>
    <n v="623357910"/>
    <n v="1712091010.5188541"/>
    <n v="1518814206"/>
    <n v="1934"/>
  </r>
  <r>
    <s v="tt1028528"/>
    <x v="2026"/>
    <x v="8"/>
    <d v="2007-01-06T00:00:00"/>
    <s v="Action"/>
    <s v=" Adventure"/>
    <s v=" Thriller"/>
    <n v="127"/>
    <s v="USA"/>
    <s v="English"/>
    <m/>
    <m/>
    <x v="398"/>
    <s v="Quentin Tarantino"/>
    <s v="Kurt Russell, Zo√´ Bell, Rosario Dawson, Vanessa Ferlito, Sydney Tamiia Poitier, Tracie Thoms, Rose McGowan, Jordan Ladd, Mary Elizabeth Winstead, Quentin Tarantino, Marcy Harriell, Eli Roth, Omar Doom, Michael Bacall, Monica Staggs"/>
    <x v="221"/>
    <s v="Kurt Russell, Zo√´ Bell"/>
    <s v="Two separate sets of voluptuous women are stalked at different times by a scarred stuntman who uses his &quot;death proof&quot; cars to execute his murderous plans."/>
    <s v="Two separate sets of voluptuous"/>
    <n v="7"/>
    <n v="263723"/>
    <m/>
    <m/>
    <x v="4"/>
    <m/>
    <m/>
    <n v="31126421"/>
    <n v="676"/>
  </r>
  <r>
    <s v="tt1028532"/>
    <x v="2027"/>
    <x v="10"/>
    <s v="30/12/2009"/>
    <s v="Drama"/>
    <s v=" Family"/>
    <m/>
    <n v="93"/>
    <s v="UK, USA"/>
    <s v="English"/>
    <s v="Japanese"/>
    <m/>
    <x v="12"/>
    <s v="Stephen P. Lindsey, Kaneto Shind√¥"/>
    <s v="Richard Gere, Joan Allen, Cary-Hiroyuki Tagawa, Sarah Roemer, Jason Alexander, Erick Avari, Davenia McFadden, Robbie Sublett, Kevin DeCoste, Rob Degnan, Tora Hallstr√∂m, Donna Sorbello, Frank S. Aronson, Troy Doherty, Ian Sherman"/>
    <x v="95"/>
    <s v="Richard Gere, Joan Allen"/>
    <s v="A college professor bonds with an abandoned dog he takes into his home."/>
    <s v="A college professor bonds with"/>
    <n v="8.1"/>
    <n v="245863"/>
    <m/>
    <n v="16000000"/>
    <x v="4"/>
    <m/>
    <m/>
    <n v="46749646"/>
    <n v="475"/>
  </r>
  <r>
    <s v="tt0848537"/>
    <x v="2028"/>
    <x v="13"/>
    <s v="23/05/2013"/>
    <s v="Animation"/>
    <s v=" Adventure"/>
    <s v=" Family"/>
    <n v="102"/>
    <s v="USA"/>
    <s v="English"/>
    <m/>
    <m/>
    <x v="1234"/>
    <s v="James V. Hart, William Joyce"/>
    <s v="Blake Anderson, Aziz Ansari, Allison Bills, Jim Conroy, Todd Cummings, John DiMaggio, Troy Evans, Colin Farrell, Jason Fricchione, Judah Friedlander, Helen Hong, Josh Hutcherson, Kelly Keaton, Emma Kenney, Kyle Kinane"/>
    <x v="1083"/>
    <s v="Blake Anderson, Aziz Ansari"/>
    <s v="A teenager finds herself transported to a deep forest setting where a battle between the forces of good and the forces of evil is taking place. She bands together with a rag-tag group of characters in order to save their world -- and ours."/>
    <s v="A teenager finds herself transported"/>
    <n v="6.7"/>
    <n v="98588"/>
    <n v="111098185.50204501"/>
    <n v="100000000"/>
    <x v="1568"/>
    <n v="107518682"/>
    <n v="298217119.77821541"/>
    <n v="268426634"/>
    <n v="132"/>
  </r>
  <r>
    <s v="tt1029120"/>
    <x v="2029"/>
    <x v="6"/>
    <s v="15/08/2008"/>
    <s v="Comedy"/>
    <s v=" Drama"/>
    <m/>
    <n v="99"/>
    <s v="USA"/>
    <s v="English"/>
    <s v="Spanish"/>
    <m/>
    <x v="389"/>
    <s v="Albert Torres"/>
    <s v="Luke Wilson, Radha Mitchell, Adriana Barraza, George Lopez, Cheryl Hines, Richard Benjamin, Morgan Lily, Rachel Seiferth, Beth Grant, Dan Callahan, Earl Carroll, Noah Dahl, Gloria Garayua, Molly Hagan, Michelle Krusiec"/>
    <x v="48"/>
    <s v="Luke Wilson, Radha Mitchell"/>
    <s v="Henry Poole moves in to a house in his old neighborhood, to spend what he believes are his remaining days alone. The discovery of a &quot;miracle&quot; by a nosy neighbor ruptures his solitude and restores his faith in life."/>
    <s v="Henry Poole moves in to a house"/>
    <n v="6.4"/>
    <n v="12181"/>
    <m/>
    <m/>
    <x v="4"/>
    <n v="1836515"/>
    <m/>
    <n v="1923800"/>
    <n v="77"/>
  </r>
  <r>
    <s v="tt0848557"/>
    <x v="2030"/>
    <x v="8"/>
    <s v="22/02/2008"/>
    <s v="Fantasy"/>
    <s v=" Horror"/>
    <s v=" Sci-Fi"/>
    <n v="95"/>
    <s v="USA, Canada"/>
    <s v="English"/>
    <m/>
    <m/>
    <x v="885"/>
    <s v="George A. Romero"/>
    <s v="Todd Schroeder, Laura de Carteret, Amy Lalonde, Martin Roach, Joshua Close, Joe Dinicol, Michelle Morgan, Shawn Roberts, Philip Riccio, Tatiana Maslany, Daniel Kash, Chris Violette, Megan Park, Scott Wentworth, George Buza"/>
    <x v="1084"/>
    <s v="Todd Schroeder, Laura de Carteret"/>
    <s v="A group of young film students run into real-life zombies while filming a horror movie of their own."/>
    <s v="A group of young film students"/>
    <n v="5.6"/>
    <n v="45432"/>
    <n v="2496464.77799964"/>
    <n v="2000000"/>
    <x v="1569"/>
    <n v="958961"/>
    <n v="800934993058947.5"/>
    <n v="5540941"/>
    <n v="348"/>
  </r>
  <r>
    <s v="tt1029234"/>
    <x v="2031"/>
    <x v="6"/>
    <d v="2009-12-06T00:00:00"/>
    <s v="Horror"/>
    <m/>
    <m/>
    <n v="99"/>
    <s v="France, Canada"/>
    <s v="French"/>
    <m/>
    <m/>
    <x v="1235"/>
    <s v="Pascal Laugier"/>
    <s v="Morjana Alaoui, Myl√®ne Jampano√Ø, Catherine B√©gin, Robert Toupin, Patricia Tulasne, Juliette Gosselin, Xavier Dolan, Louise Boisvert, Jean-Marie Moncelet, Jessie Pham, Erika Scott, Isabelle Chasse, Emilie Miskdjian, Tony Robinow, Anie Pascale"/>
    <x v="1085"/>
    <s v="Morjana Alaoui, Myl√®ne Jampano√Ø"/>
    <s v="A young woman's quest for revenge against the people who kidnapped and tormented her as a child leads her and a friend, who is also a victim of child abuse, on a terrifying journey into a living hell of depravity."/>
    <s v="A young woman's quest for revenge"/>
    <n v="7.1"/>
    <n v="80834"/>
    <m/>
    <s v="EUR 3390000"/>
    <x v="4"/>
    <m/>
    <m/>
    <n v="1149138"/>
    <n v="501"/>
  </r>
  <r>
    <s v="tt1029235"/>
    <x v="2032"/>
    <x v="6"/>
    <s v="19/12/2008"/>
    <s v="Action"/>
    <s v=" Biography"/>
    <s v=" Drama"/>
    <n v="118"/>
    <s v="Norway, Denmark, Germany"/>
    <s v="Norwegian"/>
    <s v="German"/>
    <s v="English"/>
    <x v="724"/>
    <s v="Thomas Nordseth-Tiller"/>
    <s v="Aksel Hennie, Agnes Kittelsen, Nicolai Cleve Broch, Ken Duken, Christian Rubeck, Knut Joner, Mats Eld√∏en, Kyrre Haugen Sydness, Viktoria Winge, P√•l Sverre Hagen, Jakob Oftebro, Petter N√¶ss, Ron Donachie, Stig Henrik Hoff, Oliver Stokowski"/>
    <x v="1086"/>
    <s v="Aksel Hennie, Agnes Kittelsen"/>
    <s v="The true story about one of the most brilliant saboteurs during World War II and his battle to overcome his inner demons."/>
    <s v="The true story about one of the"/>
    <n v="7.3"/>
    <n v="25966"/>
    <m/>
    <s v="NOK 50000000"/>
    <x v="4"/>
    <m/>
    <m/>
    <n v="15384282"/>
    <n v="44"/>
  </r>
  <r>
    <s v="tt0850253"/>
    <x v="2033"/>
    <x v="8"/>
    <d v="2008-07-05T00:00:00"/>
    <s v="Action"/>
    <s v=" Drama"/>
    <m/>
    <n v="99"/>
    <s v="Canada, USA, Germany"/>
    <s v="English"/>
    <m/>
    <m/>
    <x v="1236"/>
    <s v="Stuart Townsend"/>
    <s v="Andr√© Benjamin, Jennifer Carpenter, Isaach De Bankol√©, Woody Harrelson, Martin Henderson, Joshua Jackson, Ray Liotta, Tzi Ma, Ivana Milicevic, Connie Nielsen, Michelle Rodriguez, Rade Serbedzija, Channing Tatum, Charlize Theron, Christopher Jacot"/>
    <x v="1087"/>
    <s v="Andr√© Benjamin, Jennifer Carpenter"/>
    <s v="Activists arrive in Seattle, Washington en masse to protest a meeting of the World Trade Organization. Riots and chaos ensue as demonstrators successfully stop the WTO meetings."/>
    <s v="Activists arrive in Seattle, Washington"/>
    <n v="6.7"/>
    <n v="14117"/>
    <n v="9985859.1119985599"/>
    <n v="8000000"/>
    <x v="1570"/>
    <n v="224169"/>
    <n v="131372516985227.83"/>
    <n v="908847"/>
    <n v="54"/>
  </r>
  <r>
    <s v="tt1031280"/>
    <x v="2034"/>
    <x v="6"/>
    <d v="2009-03-04T00:00:00"/>
    <s v="Horror"/>
    <s v=" Sci-Fi"/>
    <s v=" Thriller"/>
    <n v="82"/>
    <s v="USA"/>
    <s v="English"/>
    <m/>
    <m/>
    <x v="1237"/>
    <s v="Ian Shorr, Kai Barry"/>
    <s v="Charles Baker, Jill Wagner, Paulo Costanzo, Shea Whigham, Rachel Kerbs, Laurel Whitsett"/>
    <x v="1088"/>
    <s v="Charles Baker, Jill Wagner"/>
    <s v="Trapped in an isolated gas station by a voracious Splinter parasite that transforms its still-living victims into deadly hosts, a young couple and an escaped convict must find a way to work together to survive this primal terror."/>
    <s v="Trapped in an isolated gas station"/>
    <n v="6.1"/>
    <n v="32685"/>
    <m/>
    <m/>
    <x v="4"/>
    <n v="14154"/>
    <m/>
    <n v="522497"/>
    <n v="157"/>
  </r>
  <r>
    <s v="tt0852713"/>
    <x v="2035"/>
    <x v="6"/>
    <d v="2008-05-12T00:00:00"/>
    <s v="Comedy"/>
    <s v=" Romance"/>
    <m/>
    <n v="97"/>
    <s v="USA"/>
    <s v="English"/>
    <m/>
    <m/>
    <x v="1125"/>
    <s v="Karen McCullah, Kirsten Smith"/>
    <s v="Anna Faris, Colin Hanks, Emma Stone, Kat Dennings, Hugh Hefner, Christopher McDonald, Beverly D'Angelo, Katharine McPhee, Rumer Willis, Kiely Williams, Dana Goodman, Kimberly Makkouk, Monet Mazur, Tyson Ritter, Sarah Wright"/>
    <x v="585"/>
    <s v="Anna Faris, Colin Hanks"/>
    <s v="After Playboy bunny Shelley is kicked out of the playboy mansion, she finds a job as the house mother for a sorority full of socially awkward girls."/>
    <s v="After Playboy bunny Shelley is"/>
    <n v="5.5"/>
    <n v="78215"/>
    <n v="30051950.04249825"/>
    <n v="25000000"/>
    <x v="1571"/>
    <n v="48237389"/>
    <n v="84674009.008030549"/>
    <n v="70439696"/>
    <n v="149"/>
  </r>
  <r>
    <s v="tt10324144"/>
    <x v="2036"/>
    <x v="18"/>
    <s v="28/06/2019"/>
    <s v="Crime"/>
    <s v=" Drama"/>
    <s v=" Mystery"/>
    <n v="130"/>
    <s v="India"/>
    <s v="Hindi"/>
    <m/>
    <m/>
    <x v="1238"/>
    <s v="Anubhav Sinha, Gaurav Solanki"/>
    <s v="Ayushmann Khurrana, Nassar, Manoj Pahwa, Kumud Mishra, Isha Talwar, Sayani Gupta, Mohammed Zeeshan Ayyub, Subhrajyoti Barat, Sushil Pandey, Aakash Dabhade, Ashish Verma, Ronjini Chakraborty, Veen, Sumbul Touqueer, Zia Ahmed Khan"/>
    <x v="1089"/>
    <s v="Ayushmann Khurrana, Nassar"/>
    <s v="In the rural heartlands of India, an upright police officer sets out on a crusade against violent caste-based crimes and discrimination."/>
    <s v="In the rural heartlands of India,"/>
    <n v="8.1999999999999993"/>
    <n v="21343"/>
    <m/>
    <m/>
    <x v="4"/>
    <m/>
    <m/>
    <n v="734514"/>
    <n v="322"/>
  </r>
  <r>
    <s v="tt0857191"/>
    <x v="2037"/>
    <x v="8"/>
    <d v="2008-05-12T00:00:00"/>
    <s v="Drama"/>
    <m/>
    <m/>
    <n v="104"/>
    <s v="USA"/>
    <s v="English"/>
    <s v="French"/>
    <s v="Arabic"/>
    <x v="640"/>
    <s v="Tom McCarthy"/>
    <s v="Richard Jenkins, Haaz Sleiman, Danai Gurira, Hiam Abbass, Marian Seldes, Maggie Moore, Michael Cumpsty, Bill McHenry, Richard Kind, Tzahi Moskovitz, Amir Arison, Neal Lerner, Ramon Fernandez, Frank Pando, Waleed Zuaiter"/>
    <x v="1090"/>
    <s v="Richard Jenkins, Haaz Sleiman"/>
    <s v="A college professor travels to New York City to attend a conference and finds a young couple living in his apartment."/>
    <s v="A college professor travels to"/>
    <n v="7.6"/>
    <n v="41195"/>
    <n v="4992929.55599928"/>
    <n v="4000000"/>
    <x v="1572"/>
    <n v="9427089"/>
    <n v="2630424859788269"/>
    <n v="18197518"/>
    <n v="170"/>
  </r>
  <r>
    <s v="tt0859163"/>
    <x v="2038"/>
    <x v="6"/>
    <s v="26/09/2008"/>
    <s v="Action"/>
    <s v=" Adventure"/>
    <s v=" Fantasy"/>
    <n v="112"/>
    <s v="USA, Germany, China, Canada"/>
    <s v="English"/>
    <s v="Mandarin"/>
    <s v="Sanskrit"/>
    <x v="159"/>
    <s v="Alfred Gough, Miles Millar"/>
    <s v="Brendan Fraser, Jet Li, Maria Bello, John Hannah, Michelle Yeoh, Luke Ford, Isabella Leong, Anthony Chau-Sang Wong, Russell Wong, Liam Cunningham, David Calder, Jessey Meng, Tian Liang, Albert Kwan, Jing Wu"/>
    <x v="78"/>
    <s v="Brendan Fraser, Jet Li"/>
    <s v="In the Far East, Alex O'Connell, the son of famed mummy fighters Rick and Evy O'Connell, unearths the mummy of the first Emperor of Qin -- a shape-shifting entity cursed by a witch centuries ago."/>
    <s v="In the Far East, Alex O'Connell,"/>
    <n v="5.2"/>
    <n v="148693"/>
    <n v="174301310.24648985"/>
    <n v="145000000"/>
    <x v="1573"/>
    <n v="102491776"/>
    <n v="484978165.43257648"/>
    <n v="403449830"/>
    <n v="553"/>
  </r>
  <r>
    <s v="tt0859635"/>
    <x v="2039"/>
    <x v="11"/>
    <d v="2018-12-07T00:00:00"/>
    <s v="Comedy"/>
    <s v=" Crime"/>
    <s v=" Mystery"/>
    <n v="100"/>
    <s v="USA"/>
    <s v="English"/>
    <m/>
    <m/>
    <x v="325"/>
    <s v="Jay Chandrasekhar, Kevin Heffernan"/>
    <s v="Seann William Scott, Clifton Collins Jr., Steve Lemme, Erik Stolhanske, Jay Chandrasekhar, Paul Soter, Damon Wayans Jr., Kevin Heffernan, Brian Cox, Marisa Coughlan, Bruce McCulloch, Lynda Carter, Rob Lowe, Hayes MacArthur, Tyler Labine"/>
    <x v="800"/>
    <s v="Seann William Scott"/>
    <s v="When a border dispute arises between the U.S. and Canada, the Super Troopers are tasked with establishing a Highway Patrol station in the disputed area."/>
    <s v="When a border dispute arises between"/>
    <n v="6"/>
    <n v="23256"/>
    <n v="13914182.002094684"/>
    <n v="13500000"/>
    <x v="1574"/>
    <n v="30617396"/>
    <n v="32596688.212777723"/>
    <n v="31626386"/>
    <n v="207"/>
  </r>
  <r>
    <s v="tt1032819"/>
    <x v="2040"/>
    <x v="10"/>
    <s v="15/10/2009"/>
    <s v="Drama"/>
    <m/>
    <m/>
    <n v="106"/>
    <s v="USA"/>
    <s v="English"/>
    <m/>
    <m/>
    <x v="1239"/>
    <s v="Timothy Linh Bui, Timothy Linh Bui"/>
    <s v="Jessica Biel, Eddie Redmayne, Forest Whitaker, Ray Liotta, Lisa Kudrow, Patrick Swayze, Kris Kristofferson, Alejandro Romero, Sanaa Lathan, Chandler Canterbury, Jeffery A. Baker, Navid Negahban, Ravi Patel, Billy Wirth, Don Swayze"/>
    <x v="482"/>
    <s v="Jessica Biel, Eddie Redmayne"/>
    <s v="Four Los Angelenos, a mortician, an ex-con, a suicidal ex-priest, and a stripper, are brought together on Christmas Eve by a mixture of circumstances."/>
    <s v="Four Los Angelenos, a mortician,"/>
    <n v="6.3"/>
    <n v="13922"/>
    <m/>
    <m/>
    <x v="4"/>
    <m/>
    <m/>
    <n v="17835"/>
    <n v="62"/>
  </r>
  <r>
    <s v="tt1032825"/>
    <x v="2041"/>
    <x v="10"/>
    <s v="28/10/2010"/>
    <s v="Drama"/>
    <m/>
    <m/>
    <n v="102"/>
    <s v="USA"/>
    <s v="English"/>
    <m/>
    <m/>
    <x v="138"/>
    <s v="Don Roos, Ayelet Waldman"/>
    <s v="Natalie Portman, Scott Cohen, Lisa Kudrow, Charlie Tahan, Lauren Ambrose, Michael Cristofer, Debra Monk, Mona Fastvold, Anthony Rapp, Kendra Kassebaum, Elizabeth Marvel, Mary Joy, Maria Dizzia, Ira Hawkins, Laura Odeh"/>
    <x v="155"/>
    <s v="Natalie Portman, Scott Cohen"/>
    <s v="The story of a woman dealing with her daughter's death while trying to keep her marriage and her relationship with her stepson."/>
    <s v="The story of a woman dealing with"/>
    <n v="6.3"/>
    <n v="18518"/>
    <m/>
    <m/>
    <x v="4"/>
    <n v="25423"/>
    <m/>
    <n v="1451343"/>
    <n v="51"/>
  </r>
  <r>
    <s v="tt0861689"/>
    <x v="2042"/>
    <x v="6"/>
    <d v="2008-12-09T00:00:00"/>
    <s v="Drama"/>
    <s v=" Mystery"/>
    <s v=" Sci-Fi"/>
    <n v="121"/>
    <s v="Brazil, Canada, Japan, UK, Italy"/>
    <s v="English"/>
    <s v="Japanese"/>
    <m/>
    <x v="791"/>
    <s v="Jos√© Saramago, Don McKellar"/>
    <s v="Y√ªsuke Iseya, Jason Bermingham, Eduardo Semerjian, Don McKellar, Ci√ßa Meirelles, Ant√¥nio Fragoso, Lilian Blanc, Douglas Silva, Daniel Zettel, Yoshino Kimura, Joe Pingue, Susan Coyne, Fabiana Gugli, Mitchell Nye, Danny Glover"/>
    <x v="579"/>
    <s v="Y√ªsuke Iseya, Jason Bermingham"/>
    <s v="A city is ravaged by an epidemic of instant white blindness."/>
    <s v="A city is ravaged by an epidemic"/>
    <n v="6.6"/>
    <n v="69432"/>
    <n v="30051950.04249825"/>
    <n v="25000000"/>
    <x v="1575"/>
    <n v="3351751"/>
    <n v="23855212.700097073"/>
    <n v="19844979"/>
    <n v="335"/>
  </r>
  <r>
    <s v="tt1032856"/>
    <x v="2043"/>
    <x v="8"/>
    <s v="14/03/2008"/>
    <s v="Comedy"/>
    <s v=" Drama"/>
    <s v=" Music"/>
    <n v="87"/>
    <s v="Israel, USA, France"/>
    <s v="Hebrew"/>
    <s v="Arabic"/>
    <s v="English"/>
    <x v="1240"/>
    <s v="Eran Kolirin"/>
    <s v="Sasson Gabai, Ronit Elkabetz, Saleh Bakri, Khalifa Natour, Rubi Moskovitz, Uri Gavriel, Imad Jabarin, Hilla Sarjon, Shlomi Avraham, Tarik Kopty, Rinat Matatov, Tomer Yosef, Ahuva Keren, Fran√ßois Khell, Hisham Khoury"/>
    <x v="1091"/>
    <s v="Sasson Gabai, Ronit Elkabetz"/>
    <s v="A band comprised of members of the Egyptian police force head to Israel to play at the inaugural ceremony of an Arab arts center, only to find themselves lost in the wrong town."/>
    <s v="A band comprised of members of"/>
    <n v="7.5"/>
    <n v="12738"/>
    <m/>
    <m/>
    <x v="4"/>
    <n v="3054457"/>
    <m/>
    <n v="14587587"/>
    <n v="68"/>
  </r>
  <r>
    <s v="tt0861739"/>
    <x v="2044"/>
    <x v="8"/>
    <d v="2008-06-06T00:00:00"/>
    <s v="Action"/>
    <s v=" Crime"/>
    <s v=" Drama"/>
    <n v="115"/>
    <s v="Brazil, USA, Argentina"/>
    <s v="Greek"/>
    <s v="Latin"/>
    <s v="French"/>
    <x v="1241"/>
    <s v="Andr√© Batista, Br√°ulio Mantovani"/>
    <s v="Wagner Moura, Andr√© Ramiro, Caio Junqueira, Milhem Cortaz, Fernanda Machado, Maria Ribeiro, Paulo Vilela, Fernanda de Freitas, Andr√© Di Mauro, F√°bio Lago, Erick Oliveira, Patrick Santos, Rafael d'Avila, Roberta Santiago, Emerson Gomes"/>
    <x v="1092"/>
    <s v="Wagner Moura, Andr√© Ramiro"/>
    <s v="In 1997 Rio de Janeiro, Captain Nascimento has to find a substitute for his position while trying to take down drug dealers and criminals before the Pope visits."/>
    <s v="In 1997 Rio de Janeiro, Captain"/>
    <n v="8.1"/>
    <n v="96460"/>
    <n v="4992929.55599928"/>
    <n v="4000000"/>
    <x v="1576"/>
    <n v="8744"/>
    <n v="2133413458280097"/>
    <n v="14759148"/>
    <n v="122"/>
  </r>
  <r>
    <s v="tt0862846"/>
    <x v="2045"/>
    <x v="6"/>
    <d v="2010-09-04T00:00:00"/>
    <s v="Comedy"/>
    <s v=" Drama"/>
    <m/>
    <n v="91"/>
    <s v="USA"/>
    <s v="English"/>
    <s v="Spanish"/>
    <m/>
    <x v="1242"/>
    <s v="Megan Holley"/>
    <s v="Amy Adams, Emily Blunt, Alan Arkin, Jason Spevack, Steve Zahn, Mary Lynn Rajskub, Clifton Collins Jr., Eric Christian Olsen, Paul Dooley, Kevin Chapman, Judith Jones, Amy Redford, Christopher Dempsey, Vic Browder, Ivan Brutsche"/>
    <x v="885"/>
    <s v="Amy Adams, Emily Blunt"/>
    <s v="In order to raise the tuition to send her young son to private school, a mom starts an unusual business -- a biohazard removal/crime scene clean-up service -- with her unreliable sister."/>
    <s v="In order to raise the tuition"/>
    <n v="6.8"/>
    <n v="68914"/>
    <n v="9616624.0135994405"/>
    <n v="8000000"/>
    <x v="1577"/>
    <n v="12062558"/>
    <n v="19930753.787685264"/>
    <n v="16580250"/>
    <n v="143"/>
  </r>
  <r>
    <s v="tt0864835"/>
    <x v="2046"/>
    <x v="15"/>
    <s v="13/03/2014"/>
    <s v="Animation"/>
    <s v=" Adventure"/>
    <s v=" Comedy"/>
    <n v="92"/>
    <s v="USA"/>
    <s v="English"/>
    <m/>
    <m/>
    <x v="299"/>
    <s v="Jay Ward, Craig Wright"/>
    <s v="Ty Burrell, Max Charles, Lauri Fraser, Guillaume Aretos, Pat Musick, Ariel Winter, Karan Brar, Joshua Rush, Stephen Tobolowsky, Allison Janney, Dennis Haysbert, Stephen Colbert, Leslie Mann, Zach Callison, Steve Valentine"/>
    <x v="1093"/>
    <s v="Ty Burrell, Max Charles"/>
    <s v="The time-travelling adventures of an advanced canine and his adopted son, as they endeavor to fix a time rift they created."/>
    <s v="The time-travelling adventures"/>
    <n v="6.8"/>
    <n v="61042"/>
    <n v="158520862.90213621"/>
    <n v="145000000"/>
    <x v="1578"/>
    <n v="111506430"/>
    <n v="301406145.12211585"/>
    <n v="275698039"/>
    <n v="161"/>
  </r>
  <r>
    <s v="tt0865554"/>
    <x v="2047"/>
    <x v="6"/>
    <s v="24/04/2009"/>
    <s v="Crime"/>
    <s v=" Drama"/>
    <s v=" Thriller"/>
    <n v="98"/>
    <s v="Germany, USA"/>
    <s v="English"/>
    <m/>
    <m/>
    <x v="162"/>
    <s v="Bret Easton Ellis, Nicholas Jarecki"/>
    <s v="Jon Foster, Austin Nichols, Amber Heard, Lou Taylor Pucci, Fernando Consagra, Aaron Himelstein, Mel Raido, Rhys Ifans, Germ√°n Tripel, Billy Bob Thornton, Kim Basinger, Winona Ryder, Brad Renfro, Suzanne Ford, Cameron Goodman"/>
    <x v="824"/>
    <s v="Jon Foster, Austin Nichols"/>
    <s v="One week in L.A. in 1983, featuring movie executives, rock stars, a vampire and other morally challenged characters in adventures laced with sex, drugs and violence."/>
    <s v="One week in L.A. in 1983, featuring"/>
    <n v="5"/>
    <n v="15790"/>
    <n v="21637404.030598741"/>
    <n v="18000000"/>
    <x v="1579"/>
    <n v="300000"/>
    <n v="459402.95822166902"/>
    <n v="382174"/>
    <n v="96"/>
  </r>
  <r>
    <s v="tt0865556"/>
    <x v="2048"/>
    <x v="6"/>
    <s v="18/04/2008"/>
    <s v="Action"/>
    <s v=" Adventure"/>
    <s v=" Fantasy"/>
    <n v="104"/>
    <s v="USA, China"/>
    <s v="English"/>
    <s v="Mandarin"/>
    <m/>
    <x v="299"/>
    <s v="John Fusco"/>
    <s v="Jet Li, Michael Angarano, Jackie Chan, Juana Collignon, Morgan Benoit, Jack Posobiec, Thomas McDonell, Zhi Ma Gui, Shen Shou He, Bin Jiang, Shaohua Yang, Yu Yuan Zeng, Deshun Wang, XiaoLi Liu, Collin Chou"/>
    <x v="76"/>
    <s v="Jet Li, Michael Angarano"/>
    <s v="A discovery made by a kung fu obsessed American teen sends him on an adventure to China, where he joins up with a band of martial arts warriors in order to free the imprisoned Monkey King."/>
    <s v="A discovery made by a kung fu"/>
    <n v="6.6"/>
    <n v="100248"/>
    <n v="66114290.093496144"/>
    <n v="55000000"/>
    <x v="1580"/>
    <n v="52075270"/>
    <n v="154818524.04899609"/>
    <n v="128792411"/>
    <n v="303"/>
  </r>
  <r>
    <s v="tt0865559"/>
    <x v="2049"/>
    <x v="10"/>
    <d v="2009-09-10T00:00:00"/>
    <s v="Comedy"/>
    <s v=" Romance"/>
    <m/>
    <n v="95"/>
    <s v="USA, Spain"/>
    <s v="English"/>
    <s v="Greek"/>
    <m/>
    <x v="206"/>
    <s v="Mike Reiss"/>
    <s v="Nia Vardalos, Richard Dreyfuss, Alexis Georgoulis, Alistair McGowan, Harland Williams, Rachel Dratch, Caroline Goodall, Ian Ogilvy, Sophie Stuckey, Mar√≠a Botto, Mar√≠a Ad√°nez, Brian Palermo, Jareb Dauplaise, Simon Gleeson, Natalie O'Donnell"/>
    <x v="311"/>
    <s v="Nia Vardalos, Richard Dreyfuss"/>
    <s v="A disgruntled tour guide in Greece gains an unexpected new outlook on life thanks to one of the people on what she intends to be her last tour."/>
    <s v="A disgruntled tour guide in Greece"/>
    <n v="5.9"/>
    <n v="18167"/>
    <n v="20508289.945324089"/>
    <n v="17000000"/>
    <x v="1581"/>
    <n v="8665206"/>
    <n v="24680970.555209558"/>
    <n v="20458873"/>
    <n v="86"/>
  </r>
  <r>
    <s v="tt1034385"/>
    <x v="2050"/>
    <x v="19"/>
    <s v="20/10/2017"/>
    <s v="Fantasy"/>
    <s v=" Horror"/>
    <s v=" Sci-Fi"/>
    <n v="108"/>
    <s v="Spain, France"/>
    <s v="English"/>
    <m/>
    <m/>
    <x v="1044"/>
    <s v="Jes√∫s Olmo, Eron Sheean"/>
    <s v="Ray Stevenson, David Oakes, Aura Garrido, Winslow M. Iwaki, John Benfield, Ben Temple, Iv√°n Gonz√°lez, Alejandro Rod, Julien Blaschke, Dami√°n Montesdeoca, Israel Bodero, Luis Dyangani, Roberto Rinc√≥n S√°nchez"/>
    <x v="843"/>
    <s v="Ray Stevenson, David Oakes"/>
    <s v="A young man arrives at a remote island to take a post of weather observer only to find himself defending the watchtower from deadly creatures which live in the island shores."/>
    <s v="A young man arrives at a remote"/>
    <n v="6"/>
    <n v="11544"/>
    <m/>
    <s v="EUR 8500000"/>
    <x v="4"/>
    <m/>
    <m/>
    <n v="737478"/>
    <n v="110"/>
  </r>
  <r>
    <s v="tt0866439"/>
    <x v="2051"/>
    <x v="6"/>
    <d v="2008-12-06T00:00:00"/>
    <s v="Comedy"/>
    <s v=" Romance"/>
    <m/>
    <n v="101"/>
    <s v="USA, UK"/>
    <s v="English"/>
    <m/>
    <m/>
    <x v="1243"/>
    <s v="Adam Sztykiel, Deborah Kaplan"/>
    <s v="Patrick Dempsey, Michelle Monaghan, Kevin McKidd, Kadeem Hardison, Chris Messina, Richmond Arquette, Busy Philipps, Whitney Cummings, Emily Nelson, Kathleen Quinlan, Selma Stern, Sydney Pollack, James Sikking, Kevin Sussman, Beau Garrett"/>
    <x v="1094"/>
    <s v="Patrick Dempsey, Michelle Monaghan"/>
    <s v="A guy in love with an engaged woman tries to win her over after she asks him to be her maid of honor."/>
    <s v="A guy in love with an engaged"/>
    <n v="5.9"/>
    <n v="66645"/>
    <n v="48083120.067997195"/>
    <n v="40000000"/>
    <x v="1582"/>
    <n v="46012734"/>
    <n v="127910321.72330159"/>
    <n v="106407672"/>
    <n v="116"/>
  </r>
  <r>
    <s v="tt0869994"/>
    <x v="2052"/>
    <x v="6"/>
    <s v="26/09/2008"/>
    <s v="Comedy"/>
    <s v=" Drama"/>
    <s v=" Romance"/>
    <n v="130"/>
    <s v="France"/>
    <s v="French"/>
    <m/>
    <m/>
    <x v="854"/>
    <s v="C√©dric Klapisch"/>
    <s v="Fabrice Luchini, Romain Duris, Joffrey Platel, M√©lanie Laurent, Karin Viard, Albert Dupontel, Zinedine Soualem, Annelise Hesme, Audrey Marnay, Xavier Robic, Farida Khelfa, Suzanne Von Aichinger, Marco Prince, Fran√ßois Cluzet, Juliette Binoche"/>
    <x v="1095"/>
    <s v="Fabrice Luchini, Romain Duris"/>
    <s v="A ex-dancer has a heart problem and even with a transplant, he may still only have a few months to live. Time's spent looking at people/life in Paris from his balcony. His single mom sister moves in with her 3 kids to look after him."/>
    <s v="A ex-dancer has a heart problem"/>
    <n v="6.8"/>
    <n v="11581"/>
    <n v="14424936.020399159"/>
    <n v="12000000"/>
    <x v="1583"/>
    <n v="1010194"/>
    <n v="28042698.300060846"/>
    <n v="23328518"/>
    <n v="42"/>
  </r>
  <r>
    <s v="tt10350626"/>
    <x v="2053"/>
    <x v="20"/>
    <d v="2020-12-08T00:00:00"/>
    <s v="Action"/>
    <s v=" Biography"/>
    <s v=" Drama"/>
    <n v="112"/>
    <s v="India"/>
    <s v="Hindi"/>
    <m/>
    <m/>
    <x v="1244"/>
    <s v="Nikhil Mehrotra, Sharan Sharma"/>
    <s v="Janhvi Kapoor, Pankaj Tripathi, Angad Bedi, Manav Vij, Viineet Kumar, Vicky Ahuja, Riva Arora, Ashish Bhatt, Raunak Bhinder, Maria Srishti Marcelline, Gurnaaz Mittu, Gulshan Pandey, Rachana Parulkar, Barbie Rajput, Ayesha Raza"/>
    <x v="1096"/>
    <s v="Janhvi Kapoor, Pankaj Tripathi"/>
    <s v="Inspired by the life of a fearless young officer who made history by becoming the first Indian female Air Force officer to fly in a combat zone during the 1999 Kargil War"/>
    <s v="Inspired by the life of a fearless"/>
    <n v="5.2"/>
    <n v="21614"/>
    <m/>
    <m/>
    <x v="4"/>
    <m/>
    <m/>
    <m/>
    <n v="4866"/>
  </r>
  <r>
    <s v="tt0870111"/>
    <x v="2054"/>
    <x v="6"/>
    <d v="2009-06-02T00:00:00"/>
    <s v="Biography"/>
    <s v=" Drama"/>
    <s v=" History"/>
    <n v="122"/>
    <s v="UK, France, USA"/>
    <s v="English"/>
    <m/>
    <m/>
    <x v="91"/>
    <s v="Peter Morgan, Peter Morgan"/>
    <s v="Frank Langella, Michael Sheen, Sam Rockwell, Kevin Bacon, Matthew Macfadyen, Oliver Platt, Rebecca Hall, Toby Jones, Andy Milder, Kate Jennings Grant, Gabriel Jarret, Jim Meskimen, Patty McCormack, Geoffrey Blake, Clint Howard"/>
    <x v="1097"/>
    <s v="Frank Langella, Michael Sheen"/>
    <s v="A dramatic retelling of the post-Watergate television interviews between British talk-show host"/>
    <s v="A dramatic retelling of the post-Watergate"/>
    <n v="7.7"/>
    <n v="101447"/>
    <n v="30051950.04249825"/>
    <n v="25000000"/>
    <x v="1584"/>
    <n v="18622031"/>
    <n v="32968593.97075285"/>
    <n v="27426335"/>
    <n v="268"/>
  </r>
  <r>
    <s v="tt1037218"/>
    <x v="2055"/>
    <x v="6"/>
    <s v="18/04/2008"/>
    <s v="Drama"/>
    <m/>
    <m/>
    <n v="109"/>
    <s v="UK"/>
    <s v="English"/>
    <m/>
    <m/>
    <x v="1245"/>
    <s v="Baillie Walsh"/>
    <s v="Emile Robert, Scoutt Lowe, Daniel Craig, Julie Ordon, Gina Athans, Erich Conrad, Eve, Emilia Fox, Annabel Linder, Angie Ruiz, Sue Dall, Mark Strong, Alwyn Kotze, Pope Jerrod, Darron Meyer"/>
    <x v="1098"/>
    <s v="Emile Robert, Scoutt Lowe"/>
    <s v="A fading Hollywood star looks back at the days of his youth as he returns home from his best friend's funeral."/>
    <s v="A fading Hollywood star looks"/>
    <n v="6.8"/>
    <n v="11769"/>
    <m/>
    <m/>
    <x v="4"/>
    <n v="1664"/>
    <m/>
    <n v="1117269"/>
    <n v="64"/>
  </r>
  <r>
    <s v="tt0870984"/>
    <x v="2056"/>
    <x v="10"/>
    <s v="22/05/2009"/>
    <s v="Drama"/>
    <s v=" Horror"/>
    <m/>
    <n v="108"/>
    <s v="Denmark, Germany, France, Sweden, Italy, Poland"/>
    <s v="English"/>
    <m/>
    <m/>
    <x v="88"/>
    <s v="Lars von Trier"/>
    <s v="Willem Dafoe, Charlotte Gainsbourg, Storm Acheche Sahlstr√∏m"/>
    <x v="165"/>
    <s v="Willem Dafoe, Charlotte Gainsbourg"/>
    <s v="A grieving couple retreat to their cabin in the woods, hoping to repair their broken hearts and troubled marriage, but nature takes its course and things go from bad to worse."/>
    <s v="A grieving couple retreat to their"/>
    <n v="6.6"/>
    <n v="114167"/>
    <n v="13270069.964621469"/>
    <n v="11000000"/>
    <x v="1585"/>
    <n v="404122"/>
    <n v="8943861.8834653106"/>
    <n v="7413863"/>
    <n v="497"/>
  </r>
  <r>
    <s v="tt0871426"/>
    <x v="2057"/>
    <x v="6"/>
    <s v="24/07/2009"/>
    <s v="Comedy"/>
    <s v=" Romance"/>
    <m/>
    <n v="99"/>
    <s v="USA"/>
    <s v="English"/>
    <m/>
    <m/>
    <x v="1246"/>
    <s v="Michael McCullers"/>
    <s v="Amy Poehler, Tina Fey, Greg Kinnear, Dax Shepard, Romany Malco, Sigourney Weaver, Steve Martin, Maura Tierney, Stephen Mailer, Holland Taylor, James Rebhorn, Denis O'Hare, Kevin Collins, Will Forte, Fred Armisen"/>
    <x v="1099"/>
    <s v="Amy Poehler, Tina Fey"/>
    <s v="A successful, single businesswoman who dreams of having a baby discovers she is infertile and hires a working class woman to be her unlikely surrogate."/>
    <s v="A successful, single businesswoman"/>
    <n v="6"/>
    <n v="41704"/>
    <n v="36062340.050997898"/>
    <n v="30000000"/>
    <x v="1586"/>
    <n v="60494212"/>
    <n v="77467571.823165491"/>
    <n v="64444713"/>
    <n v="110"/>
  </r>
  <r>
    <s v="tt0872230"/>
    <x v="2058"/>
    <x v="14"/>
    <d v="2010-08-10T00:00:00"/>
    <s v="Horror"/>
    <s v=" Mystery"/>
    <s v=" Thriller"/>
    <n v="107"/>
    <s v="USA"/>
    <s v="English"/>
    <m/>
    <m/>
    <x v="31"/>
    <s v="Wes Craven"/>
    <s v="Max Thieriot, John Magaro, Denzel Whitaker, Zena Grey, Nick Lashaway, Paulina Olszynski, Jeremy Chu, Emily Meade, Ra√∫l Esparza, Jessica Hecht, Frank Grillo, Danai Gurira, Harris Yulin, Shareeka Epps, Elena Hurst"/>
    <x v="1100"/>
    <s v="Max Thieriot, John Magaro"/>
    <s v="A serial killer returns to his hometown to stalk seven children who share the same birthday as the date he was allegedly put to rest."/>
    <s v="A serial killer returns to his"/>
    <n v="4.8"/>
    <n v="19298"/>
    <n v="29672538.24705575"/>
    <n v="25000000"/>
    <x v="1587"/>
    <n v="14744435"/>
    <n v="25519347.84341174"/>
    <n v="21500813"/>
    <n v="146"/>
  </r>
  <r>
    <s v="tt1038988"/>
    <x v="2059"/>
    <x v="8"/>
    <s v="28/02/2008"/>
    <s v="Action"/>
    <s v=" Adventure"/>
    <s v=" Fantasy"/>
    <n v="78"/>
    <s v="Spain"/>
    <s v="Spanish"/>
    <s v="Japanese"/>
    <m/>
    <x v="1247"/>
    <s v="Jaume Balaguer√≥, Luiso Berdejo"/>
    <s v="Manuela Velasco, Ferran Terraza, Jorge-Yamam Serrano, Pablo Rosso, David Vert, Vicente Gil, Martha Carbonell, Carlos Vicente, Mar√≠a Teresa Ortega, Manuel Bronchud, Akemi Goto, Chen Min Kao, Maria Lanau, Claudia Silva, Carlos Lasarte"/>
    <x v="1101"/>
    <s v="Manuela Velasco, Ferran Terraza"/>
    <s v="A television reporter and cameraman follow emergency workers into a dark apartment building and are quickly locked inside with something terrifying."/>
    <s v="A television reporter and cameraman"/>
    <n v="7.4"/>
    <n v="162297"/>
    <m/>
    <s v="EUR 1500000"/>
    <x v="4"/>
    <m/>
    <m/>
    <n v="32511655"/>
    <n v="444"/>
  </r>
  <r>
    <s v="tt0873886"/>
    <x v="2060"/>
    <x v="17"/>
    <s v="30/09/2011"/>
    <s v="Action"/>
    <s v=" Crime"/>
    <s v=" Horror"/>
    <n v="88"/>
    <s v="USA"/>
    <s v="English"/>
    <m/>
    <m/>
    <x v="374"/>
    <s v="Kevin Smith"/>
    <s v="Michael Angarano, Deborah Aquila, Nicholas Braun, Ronnie Connell, Kaylee DeFer, Joey Figueroa, Kyle Gallner, Anna Gunn, Matt Jones, John Lacy, Catherine McCord, Alexa Nikolas, Stephen Root, Cooper Thornton, Betty Aberlin"/>
    <x v="721"/>
    <s v="Michael Angarano, Deborah Aquila"/>
    <s v="Set in Middle America, a group of teens receive an online invitation for sex, though they soon encounter fundamentalists with a much more sinister agenda."/>
    <s v="Set in Middle America, a group"/>
    <n v="6.2"/>
    <n v="61377"/>
    <n v="4602332.1878375998"/>
    <n v="4000000"/>
    <x v="1588"/>
    <n v="1104682"/>
    <n v="2156721.8982035168"/>
    <n v="1874460"/>
    <n v="306"/>
  </r>
  <r>
    <s v="tt0875034"/>
    <x v="2061"/>
    <x v="10"/>
    <s v="22/01/2010"/>
    <s v="Drama"/>
    <s v=" Musical"/>
    <s v=" Romance"/>
    <n v="118"/>
    <s v="UK, USA"/>
    <s v="English"/>
    <s v="Italian"/>
    <s v="French"/>
    <x v="506"/>
    <s v="Michael Tolkin, Anthony Minghella"/>
    <s v="Daniel Day-Lewis, Sandro Dori, Nicole Kidman, Marion Cotillard, Pen√©lope Cruz, Judi Dench, Sophia Loren, Kate Hudson, Fergie, Ricky Tognazzi, Giuseppe Cederna, Elio Germano, Roberto Nobile, Andrea Di Stefano, Romina Carancini"/>
    <x v="826"/>
    <s v="Daniel Day-Lewis, Sandro Dori"/>
    <s v="Famous film director Guido Contini struggles to find harmony in his professional and personal lives, as he engages in dramatic relationships with his wife, his mistress, his muse, his agent, and his mother."/>
    <s v="Famous film director Guido Contini"/>
    <n v="5.8"/>
    <n v="42046"/>
    <n v="96509599.742701605"/>
    <n v="80000000"/>
    <x v="1589"/>
    <n v="19676965"/>
    <n v="65149951.357807659"/>
    <n v="54004950"/>
    <n v="252"/>
  </r>
  <r>
    <s v="tt10431500"/>
    <x v="2062"/>
    <x v="18"/>
    <d v="2019-11-10T00:00:00"/>
    <s v="Drama"/>
    <m/>
    <m/>
    <n v="132"/>
    <s v="Turkey"/>
    <s v="Turkish"/>
    <m/>
    <m/>
    <x v="1248"/>
    <s v="√ñzge Efendioglu, Kubilay Tat"/>
    <s v="Aras Bulut Iynemli, Nisa Sofiya Aksongur, Deniz Baysal, Celile Toyon Uysal, Ilker Aksum, Mesut Akusta, Yurdaer Okur, Sarp Akkaya, Yildiray Sahinler, Deniz Celiloglu, Gulcin Kultur Sahin, Ferit Kaya, Cankat Aydos, Hayal K√∂seoglu, Dogukan Polat"/>
    <x v="1102"/>
    <s v="Aras Bulut Iynemli, Nisa Sofiya Aksongur"/>
    <s v="A story of love between a mentally-ill father who was wrongly accused of murder and his lovely six years old daughter. The prison would be their home. Based on the 2013 Korean movie"/>
    <s v="A story of love between a mentally-ill"/>
    <n v="8.3000000000000007"/>
    <n v="28714"/>
    <m/>
    <m/>
    <x v="4"/>
    <m/>
    <m/>
    <n v="17163660"/>
    <n v="307"/>
  </r>
  <r>
    <s v="tt0876563"/>
    <x v="2063"/>
    <x v="6"/>
    <s v="20/03/2009"/>
    <s v="Animation"/>
    <s v=" Adventure"/>
    <s v=" Comedy"/>
    <n v="101"/>
    <s v="Japan"/>
    <s v="Italian"/>
    <s v="Japanese"/>
    <m/>
    <x v="308"/>
    <s v="Hayao Miyazaki"/>
    <s v="Tomoko Yamaguchi, Kazushige Nagashima, Y√ªki Amami, George Tokoro, Yuria Nara, Hiroki Doi, Rumi Hiiragi, Akiko Yano, Kazuko Yoshiyuki, Tomoko Naraoka, Shin'ichi Hatori, Tokie Hidari, Eimi Hiraoka, Nozomi Ohashi, Akihiko Ishizumi"/>
    <x v="1103"/>
    <s v="Tomoko Yamaguchi, Kazushige Nagashima"/>
    <s v="A five-year-old boy develops a relationship with Ponyo, a young goldfish princess who longs to become a human after falling in love with him."/>
    <s v="A five-year-old boy develops a"/>
    <n v="7.7"/>
    <n v="120185"/>
    <n v="40870652.057797618"/>
    <n v="34000000"/>
    <x v="1590"/>
    <n v="15743471"/>
    <n v="244268118.49023005"/>
    <n v="203204882"/>
    <n v="200"/>
  </r>
  <r>
    <s v="tt0878804"/>
    <x v="2064"/>
    <x v="10"/>
    <s v="20/11/2009"/>
    <s v="Biography"/>
    <s v=" Drama"/>
    <s v=" Sport"/>
    <n v="129"/>
    <s v="USA"/>
    <s v="English"/>
    <m/>
    <m/>
    <x v="392"/>
    <s v="John Lee Hancock, Michael Lewis"/>
    <s v="Sandra Bullock, Tim McGraw, Quinton Aaron, Jae Head, Lily Collins, Ray McKinnon, Kim Dickens, Adriane Lenox, Kathy Bates, Catherine Dyer, Andy Stahl, Tom Nowicki, Libby Whittemore, Brian Hollan, Melody Weintraub"/>
    <x v="144"/>
    <s v="Sandra Bullock, Tim McGraw"/>
    <s v="The story of Michael Oher, a homeless and traumatized boy who became an All-American football player and first-round NFL draft pick with the help of a caring woman and her family."/>
    <s v="The story of Michael Oher, a homeless"/>
    <n v="7.6"/>
    <n v="286037"/>
    <n v="34984729.906729333"/>
    <n v="29000000"/>
    <x v="1591"/>
    <n v="255959475"/>
    <n v="373019626.73384494"/>
    <n v="309208309"/>
    <n v="509"/>
  </r>
  <r>
    <s v="tt1045670"/>
    <x v="2065"/>
    <x v="6"/>
    <d v="2008-05-12T00:00:00"/>
    <s v="Comedy"/>
    <s v=" Drama"/>
    <s v=" Romance"/>
    <n v="118"/>
    <s v="UK"/>
    <s v="English"/>
    <m/>
    <m/>
    <x v="781"/>
    <s v="Mike Leigh"/>
    <s v="Sally Hawkins, Elliot Cowan, Alexis Zegerman, Andrea Riseborough, Sinead Matthews, Kate O'Flynn, Sarah Niles, Eddie Marsan, Joseph Kloska, Sylvestra Le Touzel, Anna Reynolds, Nonso Anozie, Trevor Cooper, Karina Fernandez, Philip Arditti"/>
    <x v="1104"/>
    <s v="Sally Hawkins, Elliot Cowan"/>
    <s v="A look at a few chapters in the life of Poppy, a cheery, colorful, North London schoolteacher whose optimism tends to exasperate those around her."/>
    <s v="A look at a few chapters in the"/>
    <n v="7"/>
    <n v="37332"/>
    <m/>
    <m/>
    <x v="4"/>
    <n v="3512016"/>
    <m/>
    <n v="18696602"/>
    <n v="209"/>
  </r>
  <r>
    <s v="tt0878835"/>
    <x v="2066"/>
    <x v="14"/>
    <s v="18/06/2010"/>
    <s v="Comedy"/>
    <s v=" Drama"/>
    <m/>
    <n v="87"/>
    <s v="USA"/>
    <s v="English"/>
    <m/>
    <m/>
    <x v="949"/>
    <s v="Nicole Holofcener"/>
    <s v="Rebecca Hall, Elizabeth Keener, Elise Ivy, Catherine Keener, Josh Pais, Sarah Steele, Ann Morgan Guilbert, Amanda Peet, Oliver Platt, Griffin Frazen, Reggie Austin, Scott Cohen, Paul Sparks, Lois Smith, Thomas Ian Nicholas"/>
    <x v="976"/>
    <s v="Rebecca Hall, Elizabeth Keener"/>
    <s v="In New York City, a husband and wife butt heads with the granddaughters of the elderly woman who lives in the apartment the couple owns."/>
    <s v="In New York City, a husband and"/>
    <n v="6.6"/>
    <n v="10928"/>
    <n v="3560704.5896466901"/>
    <n v="3000000"/>
    <x v="1592"/>
    <n v="4033574"/>
    <n v="5120090.2397503303"/>
    <n v="4313829"/>
    <n v="54"/>
  </r>
  <r>
    <s v="tt0879870"/>
    <x v="2067"/>
    <x v="14"/>
    <s v="17/09/2010"/>
    <s v="Biography"/>
    <s v=" Drama"/>
    <s v=" Romance"/>
    <n v="133"/>
    <s v="USA"/>
    <s v="English"/>
    <s v="Italian"/>
    <s v="Portuguese"/>
    <x v="954"/>
    <s v="Ryan Murphy, Jennifer Salt"/>
    <s v="Julia Roberts, I. Gusti Ayu Puspawati, Hadi Subiyanto, Billy Crudup, Viola Davis, A. Jay Radcliff, Mike O'Malley, Ashlie Atkinson, James Franco, Lisa Roberts Gillan, Ryan O'Nan, Gita Reddy, Dwayne Clark, Jen Kwok, Mary Testa"/>
    <x v="151"/>
    <s v="Julia Roberts, I. Gusti Ayu Puspawati"/>
    <s v="A married woman realizes how unhappy her marriage really is, and that her life needs to go in a different direction. After a painful divorce, she takes off on a round-the-world journey to &quot;find herself&quot;."/>
    <s v="A married woman realizes how unhappy"/>
    <n v="5.8"/>
    <n v="86198"/>
    <n v="71214091.792933807"/>
    <n v="60000000"/>
    <x v="1593"/>
    <n v="80574010"/>
    <n v="242832950.59514946"/>
    <n v="204594016"/>
    <n v="369"/>
  </r>
  <r>
    <s v="tt0880578"/>
    <x v="2068"/>
    <x v="6"/>
    <d v="2008-01-08T00:00:00"/>
    <s v="Crime"/>
    <s v=" Mystery"/>
    <s v=" Thriller"/>
    <n v="101"/>
    <s v="USA"/>
    <s v="English"/>
    <m/>
    <m/>
    <x v="135"/>
    <s v="Robert Fyvolent, Mark Brinker"/>
    <s v="Diane Lane, Billy Burke, Colin Hanks, Joseph Cross, Mary Beth Hurt, Peter Gray Lewis, Tyrone Giordano, Perla Haney-Jardine, Tim DeZarn, Christopher Cousins, Jesse Tyler Ferguson, Trina Adams, Brynn Baron, John Breen, Dan Callahan"/>
    <x v="283"/>
    <s v="Diane Lane, Billy Burke"/>
    <s v="FBI agent Jennifer Marsh is tasked with hunting down a seemingly untraceable serial killer who posts live videos of his victims on the Internet. As time runs out, the cat and mouse chase becomes more personal."/>
    <s v="FBI agent Jennifer Marsh is tasked"/>
    <n v="6.2"/>
    <n v="46812"/>
    <n v="42072730.05949755"/>
    <n v="35000000"/>
    <x v="1594"/>
    <n v="28687835"/>
    <n v="63630211.529997267"/>
    <n v="52933513"/>
    <n v="267"/>
  </r>
  <r>
    <s v="tt0881320"/>
    <x v="2069"/>
    <x v="17"/>
    <d v="2011-11-02T00:00:00"/>
    <s v="Action"/>
    <s v=" Adventure"/>
    <s v=" Drama"/>
    <n v="108"/>
    <s v="USA, Australia"/>
    <s v="English"/>
    <m/>
    <m/>
    <x v="1249"/>
    <s v="John Garvin, Andrew Wight"/>
    <s v="Richard Roxburgh, Ioan Gruffudd, Rhys Wakefield, Alice Parkinson, Dan Wyllie, Christopher James Baker, Nicole Downs, Allison Cratchley, Cramer Cain, Andrew Hansen, John Garvin, Sean Dennehy, Nea Diap"/>
    <x v="1105"/>
    <s v="Richard Roxburgh, Ioan Gruffudd"/>
    <s v="An underwater cave diving team experiences a life-threatening crisis during an expedition to the unexplored and least accessible cave system in the world."/>
    <s v="An underwater cave diving team"/>
    <n v="5.9"/>
    <n v="52963"/>
    <n v="34517491.408782005"/>
    <n v="30000000"/>
    <x v="1595"/>
    <n v="23209310"/>
    <n v="124964030.82795803"/>
    <n v="108609310"/>
    <n v="235"/>
  </r>
  <r>
    <s v="tt1046947"/>
    <x v="2070"/>
    <x v="6"/>
    <s v="16/01/2009"/>
    <s v="Drama"/>
    <s v=" Romance"/>
    <m/>
    <n v="93"/>
    <s v="USA"/>
    <s v="English"/>
    <m/>
    <m/>
    <x v="1250"/>
    <s v="Joel Hopkins"/>
    <s v="Dustin Hoffman, Emma Thompson, Eileen Atkins, Kathy Baker, Liane Balaban, James Brolin, Richard Schiff, Tim Howar, Wendy Mae Brown, Bronagh Gallagher, Jeremy Sheffield, Daniel Lapaine, Patrick Baladi, Adam James, Michael Landes"/>
    <x v="1106"/>
    <s v="Dustin Hoffman, Emma Thompson"/>
    <s v="In London for his daughter's wedding, a rumpled man finds his romantic spirits lifted by a new woman in his life."/>
    <s v="In London for his daughter's wedding,"/>
    <n v="6.6"/>
    <n v="20299"/>
    <m/>
    <m/>
    <x v="4"/>
    <n v="14889042"/>
    <m/>
    <n v="32568427"/>
    <n v="122"/>
  </r>
  <r>
    <s v="tt0881891"/>
    <x v="2071"/>
    <x v="10"/>
    <s v="25/06/2010"/>
    <s v="Comedy"/>
    <s v=" Romance"/>
    <m/>
    <n v="99"/>
    <s v="USA"/>
    <s v="English"/>
    <s v="Spanish"/>
    <s v="French"/>
    <x v="1251"/>
    <s v="Kim Barker"/>
    <s v="Sandra Bullock, Thomas Haden Church, Bradley Cooper, Ken Jeong, DJ Qualls, Howard Hesseman, Keith David, Beth Grant, Katy Mixon, M.C. Gainey, Holmes Osborne, Delaney Hamilton, Jason Jones, Carlos G√≥mez, George Sharperson"/>
    <x v="144"/>
    <s v="Sandra Bullock, Thomas Haden Church"/>
    <s v="Convinced that a CCN cameraman is her true love, an eccentric crossword puzzler trails him as he travels all over the country, hoping to convince him that they belong together."/>
    <s v="Convinced that a CCN cameraman"/>
    <n v="4.8"/>
    <n v="39256"/>
    <n v="18095549.951756548"/>
    <n v="15000000"/>
    <x v="1596"/>
    <n v="33862903"/>
    <n v="48382122.573551349"/>
    <n v="40105542"/>
    <n v="164"/>
  </r>
  <r>
    <s v="tt0882977"/>
    <x v="2072"/>
    <x v="13"/>
    <d v="2013-01-05T00:00:00"/>
    <s v="Action"/>
    <s v=" Drama"/>
    <s v=" Thriller"/>
    <n v="112"/>
    <s v="USA, United Arab Emirates, UK"/>
    <s v="English"/>
    <s v="Spanish"/>
    <m/>
    <x v="1252"/>
    <s v="Justin Haythe, Ric Roman Waugh"/>
    <s v="Dwayne Johnson, Barry Pepper, Jon Bernthal, Susan Sarandon, Michael Kenneth Williams, Rafi Gavron, Melina Kanakaredes, Nadine Velazquez, Benjamin Bratt, Lela Loren, JD Pardo, David Harbour, Harold Perrineau, Kyara Campos, James Allen McCune"/>
    <x v="352"/>
    <s v="Dwayne Johnson, Barry Pepper"/>
    <s v="A father goes undercover for the DEA in order to free his son, who was imprisoned after being set up in a drug deal."/>
    <s v="A father goes undercover for the"/>
    <n v="6.4"/>
    <n v="81909"/>
    <n v="16664727.825306749"/>
    <n v="15000000"/>
    <x v="1597"/>
    <n v="42930462"/>
    <n v="64242163.586472787"/>
    <n v="57824674"/>
    <n v="151"/>
  </r>
  <r>
    <s v="tt1049402"/>
    <x v="2073"/>
    <x v="14"/>
    <s v="27/08/2010"/>
    <s v="Biography"/>
    <s v=" Drama"/>
    <s v=" Romance"/>
    <n v="84"/>
    <s v="USA"/>
    <s v="English"/>
    <m/>
    <m/>
    <x v="1253"/>
    <s v="Rob Epstein, Jeffrey Friedman"/>
    <s v="James Franco, Todd Rotondi, Jon Prescott, Aaron Tveit, David Strathairn, Jon Hamm, Andrew Rogers, Bob Balaban, Mary-Louise Parker, Heather Klar, Kaydence Frank, Treat Williams, Joe Toronto, Johary Ramos, Nancy Spence"/>
    <x v="478"/>
    <s v="James Franco, Todd Rotondi"/>
    <s v="Agent J is sent to find Agent K and restore his memory after the re-appearance of a case from K's past."/>
    <s v="Agent J is sent to find Agent"/>
    <n v="6.7"/>
    <n v="12464"/>
    <m/>
    <m/>
    <x v="4"/>
    <n v="617334"/>
    <m/>
    <n v="1614810"/>
    <n v="59"/>
  </r>
  <r>
    <s v="tt0884224"/>
    <x v="2074"/>
    <x v="6"/>
    <s v="13/06/2008"/>
    <s v="Action"/>
    <s v=" Comedy"/>
    <s v=" Thriller"/>
    <n v="107"/>
    <s v="USA"/>
    <s v="English"/>
    <s v="Hungarian"/>
    <m/>
    <x v="1254"/>
    <s v="Mark Leyner, Jeremy Pikser"/>
    <s v="John Cusack, Hilary Duff, Marisa Tomei, Joan Cusack, Dan Aykroyd, Sergej Trifunovic, Ned Bellamy, John McLaughlin, Montel Williams, Ben Kingsley, Lyubomir Neikov, Nikolay Stanoev, George Zlatarev, Bashar Rahal, Velislav Pavlov"/>
    <x v="43"/>
    <s v="John Cusack, Hilary Duff"/>
    <s v="A corporation hires a professional assassin to pose as its trade show representative who must organize the wedding of a Middle Eastern pop star, which will allow him the opportunity to kill a Middle Eastern politician."/>
    <s v="A corporation hires a professional"/>
    <n v="5.6"/>
    <n v="21296"/>
    <n v="12020780.016999299"/>
    <n v="10000000"/>
    <x v="1598"/>
    <n v="580862"/>
    <n v="1558114.272555422"/>
    <n v="1296184"/>
    <n v="116"/>
  </r>
  <r>
    <s v="tt10515526"/>
    <x v="2075"/>
    <x v="20"/>
    <s v="31/07/2020"/>
    <s v="Comedy"/>
    <s v=" Crime"/>
    <m/>
    <n v="132"/>
    <s v="India"/>
    <s v="Hindi"/>
    <m/>
    <m/>
    <x v="1255"/>
    <s v="Rajesh Krishnan, Kapil Sawant"/>
    <s v="Kunal Khemu, Rasika Dugal, Gajraj Rao, Vijay Raaz, Ranvir Shorey, Aakash Dabhade, Manuj Sharma, Anand Alkunte, Nilesh Divekar, Ghanshyam Garg, Pritam Jaiswal, Sachin Naik, Sumit Nijhawan, Vijay Nikam, Aryan Prajapati"/>
    <x v="1107"/>
    <s v="Kunal Khemu, Rasika Dugal"/>
    <s v="Nandan Kumar comes across a suitcase and discovers it is full of cash. He takes the suitcase and soon finds himself being chased by a notorious gangster, an honest cop and a minister, who want the suitcase at any cost."/>
    <s v="Nandan Kumar comes across a suitcase"/>
    <n v="7.7"/>
    <n v="10056"/>
    <m/>
    <m/>
    <x v="4"/>
    <m/>
    <m/>
    <m/>
    <n v="426"/>
  </r>
  <r>
    <s v="tt0884328"/>
    <x v="2076"/>
    <x v="8"/>
    <d v="2008-10-10T00:00:00"/>
    <s v="Horror"/>
    <s v=" Sci-Fi"/>
    <s v=" Thriller"/>
    <n v="126"/>
    <s v="USA"/>
    <s v="English"/>
    <m/>
    <m/>
    <x v="407"/>
    <s v="Frank Darabont, Stephen King"/>
    <s v="Thomas Jane, Marcia Gay Harden, Laurie Holden, Andre Braugher, Toby Jones, William Sadler, Jeffrey DeMunn, Frances Sternhagen, Nathan Gamble, Alexa Davalos, Chris Owen, Sam Witwer, Robert C. Treveiler, David Jensen, Melissa McBride"/>
    <x v="963"/>
    <s v="Thomas Jane, Marcia Gay Harden"/>
    <s v="A freak storm unleashes a species of bloodthirsty creatures on a small town, where a small band of citizens hole up in a supermarket and fight for their lives."/>
    <s v="A freak storm unleashes a species"/>
    <n v="7.1"/>
    <n v="275928"/>
    <n v="22468183.001996759"/>
    <n v="18000000"/>
    <x v="1599"/>
    <n v="25594957"/>
    <n v="8307237030099433"/>
    <n v="57470220"/>
    <n v="1195"/>
  </r>
  <r>
    <s v="tt0884732"/>
    <x v="2077"/>
    <x v="16"/>
    <s v="21/05/2015"/>
    <s v="Comedy"/>
    <m/>
    <m/>
    <n v="101"/>
    <s v="USA"/>
    <s v="English"/>
    <s v="Ukrainian"/>
    <m/>
    <x v="1256"/>
    <s v="Jeremy Garelick, Jay Lavender"/>
    <s v="Kevin Hart, Josh Gad, Affion Crockett, Kaley Cuoco, Jorge Garcia, Dan Gill, Corey Holcomb, Ken Howard, Colin Kane, Cloris Leachman, Jenifer Lewis, Alan Ritchson, Mimi Rogers, Aaron Takahashi, Olivia Thirlby"/>
    <x v="1108"/>
    <s v="Kevin Hart, Josh Gad"/>
    <s v="Two weeks shy of his wedding, a socially awkward guy enters into a charade by hiring the owner of a company that provides best men for grooms in need."/>
    <s v="Two weeks shy of his wedding,"/>
    <n v="6.6"/>
    <n v="69920"/>
    <n v="25114877.83576702"/>
    <n v="23000000"/>
    <x v="1600"/>
    <n v="64460211"/>
    <n v="87137575.543863833"/>
    <n v="79799880"/>
    <n v="127"/>
  </r>
  <r>
    <s v="tt1051907"/>
    <x v="2078"/>
    <x v="8"/>
    <s v="14/12/2007"/>
    <s v="Action"/>
    <s v=" Crime"/>
    <s v=" Drama"/>
    <n v="140"/>
    <s v="Turkey"/>
    <s v="Turkish"/>
    <m/>
    <m/>
    <x v="1257"/>
    <s v="Mevlut Acik, Fatih Demir"/>
    <s v="Sener Sen, Kenan Imirzalioglu, Ismail Hacioglu, Asli Tandogan, Rasim √ñztekin, Ferdi Akarnur, Muhammed Akay, Atakan Aksu, Sehsuvar Aktas, Ayberk Atilla, Samim Baki, Tuncay Beyazit, Rana Cabbar, Furkan Ege, Bahtiyar Engin"/>
    <x v="1109"/>
    <s v="Sener Sen, Kenan Imirzalioglu"/>
    <s v="Ali Osman is living a quiet life after years of struggle, and tears. And he is slowly slipping into dementia. He made his peace with the horrible life he had and waiting for his final day ..."/>
    <s v="Ali Osman is living a quiet life"/>
    <n v="7.8"/>
    <n v="19639"/>
    <m/>
    <m/>
    <x v="4"/>
    <m/>
    <m/>
    <n v="14760067"/>
    <n v="15"/>
  </r>
  <r>
    <s v="tt0887883"/>
    <x v="2079"/>
    <x v="6"/>
    <s v="19/09/2008"/>
    <s v="Comedy"/>
    <s v=" Crime"/>
    <s v=" Drama"/>
    <n v="96"/>
    <s v="USA, UK, France"/>
    <s v="English"/>
    <m/>
    <m/>
    <x v="616"/>
    <s v="Joel Coen, Ethan Coen"/>
    <s v="George Clooney, Frances McDormand, Brad Pitt, John Malkovich, Tilda Swinton, Richard Jenkins, Elizabeth Marvel, David Rasche, J.K. Simmons, Olek Krupa, Michael Countryman, Kevin Sussman, J.R. Horne, Hamilton Clancy, Armand Schultz"/>
    <x v="33"/>
    <s v="George Clooney, Frances McDormand"/>
    <s v="A disk containing mysterious information from a CIA agent ends up in the hands of two unscrupulous and daft gym employees who attempt to sell it."/>
    <s v="A disk containing mysterious information"/>
    <n v="7"/>
    <n v="304043"/>
    <n v="44476886.062897407"/>
    <n v="37000000"/>
    <x v="1601"/>
    <n v="60355347"/>
    <n v="196814911.33668366"/>
    <n v="163728902"/>
    <n v="630"/>
  </r>
  <r>
    <s v="tt0887912"/>
    <x v="2080"/>
    <x v="6"/>
    <d v="2008-10-10T00:00:00"/>
    <s v="Drama"/>
    <s v=" Thriller"/>
    <s v=" War"/>
    <n v="131"/>
    <s v="USA"/>
    <s v="English"/>
    <s v="Arabic"/>
    <m/>
    <x v="401"/>
    <s v="Mark Boal"/>
    <s v="Jeremy Renner, Anthony Mackie, Brian Geraghty, Guy Pearce, Ralph Fiennes, David Morse, Evangeline Lilly, Christian Camargo, Suhail Dabbach, Christopher Sayegh, Nabil Koni, Sam Spruell, Sam Redford, Feisal Sadoun, Barrie Rice"/>
    <x v="1110"/>
    <s v="Jeremy Renner, Anthony Mackie"/>
    <s v="During the Iraq War, a Sergeant recently assigned to an army bomb squad is put at odds with his squad mates due to his maverick way of handling his work."/>
    <s v="During the Iraq War, a Sergeant"/>
    <n v="7.6"/>
    <n v="414225"/>
    <n v="18031170.025498949"/>
    <n v="15000000"/>
    <x v="1602"/>
    <n v="17017811"/>
    <n v="59179228.027904861"/>
    <n v="49230772"/>
    <n v="977"/>
  </r>
  <r>
    <s v="tt1053859"/>
    <x v="2081"/>
    <x v="10"/>
    <s v="28/10/2009"/>
    <s v="Horror"/>
    <s v=" Mystery"/>
    <s v=" Thriller"/>
    <n v="90"/>
    <s v="USA, Japan"/>
    <s v="English"/>
    <s v="Japanese"/>
    <m/>
    <x v="1237"/>
    <s v="Takashi Shimizu, Brad Keene"/>
    <s v="Matthew Knight, Shawnee Smith, Mike Straub, Aiko Horiuchi, Shimba Tsuchiya, Emi Ikehata, Takatsuna Mukai, Johanna Braddy, Beau Mirchoff, Jadie Rose Hobson, Marina Sirtis, Gil McKinney, Laura Giosh, Mihaela Nankova, Michael McCoy"/>
    <x v="1111"/>
    <s v="Matthew Knight, Shawnee Smith"/>
    <s v="A young Japanese woman who holds the key to stopping the evil spirit of Kayako, travels to the haunted Chicago apartment from the sequel, to stop the curse of Kayako once and for all."/>
    <s v="A young Japanese woman who holds"/>
    <n v="4.7"/>
    <n v="17105"/>
    <m/>
    <n v="5000000"/>
    <x v="4"/>
    <m/>
    <m/>
    <n v="1869127"/>
    <n v="68"/>
  </r>
  <r>
    <s v="tt1054580"/>
    <x v="2082"/>
    <x v="10"/>
    <s v="14/04/2016"/>
    <s v="Biography"/>
    <s v=" Drama"/>
    <m/>
    <n v="120"/>
    <s v="UK, Germany, Austria, France"/>
    <s v="English"/>
    <s v="Somali"/>
    <s v="French"/>
    <x v="1258"/>
    <s v="Waris Dirie, Sherry Hormann"/>
    <s v="Soraya Omar-Scego, Idriss Abdillahi Houfaneh, Awa Sa√Ød Darar, Roun Daher A√Ønan, Osman Aden Dalieg, Liya Kebede, Sally Hawkins, Meera Syal, Anna Hilgedieck, Lucrezia Phantazia, Craig Parkinson, Matthew Alexander Kaufman, Timothy Spall, Prashant Prabhakar, Anthony Mackie"/>
    <x v="1112"/>
    <s v="Soraya Omar-Scego, Idriss Abdillahi Houfaneh"/>
    <s v="Waris Dirie, born 1965 in Somalia, flees at 13 when sold as 4th wife. She's maid at the Somalian embassy in London, then McDonald's, where she's discovered and becomes int'l top model. 1997, she speaks up against female genital mutilation."/>
    <s v="Waris Dirie, born 1965 in Somalia,"/>
    <n v="7.4"/>
    <n v="12206"/>
    <m/>
    <m/>
    <x v="4"/>
    <n v="44348"/>
    <m/>
    <n v="14682943"/>
    <n v="18"/>
  </r>
  <r>
    <s v="tt0889573"/>
    <x v="2083"/>
    <x v="14"/>
    <d v="2010-05-11T00:00:00"/>
    <s v="Comedy"/>
    <s v=" Drama"/>
    <s v=" Romance"/>
    <n v="101"/>
    <s v="USA"/>
    <s v="English"/>
    <m/>
    <m/>
    <x v="971"/>
    <s v="Jeffrey Eugenides, Allan Loeb"/>
    <s v="Jason Bateman, Victor Pagan, Jennifer Aniston, Jeff Goldblum, Juliette Lewis, Todd Louiso, Scott Elrod, Patrick Wilson, Rebecca Naomi Jones, Kelli Barrett, Jeremy Mohler, Will Swenson, Edward James Hyland, Caroline Dhavernas, Brian Podnos"/>
    <x v="1113"/>
    <s v="Jason Bateman, Victor Pagan"/>
    <s v="Seven years after the fact, a man comes to the realization that he was the sperm donor for his best friend's boy."/>
    <s v="Seven years after the fact, a"/>
    <n v="6.1"/>
    <n v="95518"/>
    <n v="22551129.067762371"/>
    <n v="19000000"/>
    <x v="1603"/>
    <n v="27779426"/>
    <n v="59158746.009836823"/>
    <n v="49843011"/>
    <n v="139"/>
  </r>
  <r>
    <s v="tt0889583"/>
    <x v="2084"/>
    <x v="10"/>
    <s v="23/10/2009"/>
    <s v="Comedy"/>
    <m/>
    <m/>
    <n v="81"/>
    <s v="USA, UK"/>
    <s v="English"/>
    <s v="German"/>
    <m/>
    <x v="960"/>
    <s v="Sacha Baron Cohen, Anthony Hines"/>
    <s v="Sacha Baron Cohen, Gustaf Hammarsten, Clifford Ba√±agale, Chibundu Orukwowu, Chigozie Orukwowu, Josh Meyers, Toby Holguin, Robert Huerta, Gilbert Rosales, Thomas Rosales Jr., Marco Xavier, Bono, Chris Martin, Elton John, Slash"/>
    <x v="183"/>
    <s v="Sacha Baron Cohen, Gustaf Hammarsten"/>
    <s v="Flamboyant and gay Austrian Br√ºno looks for new fame in America."/>
    <s v="Flamboyant and gay Austrian Br√ºno"/>
    <n v="5.8"/>
    <n v="139029"/>
    <n v="50667539.864918336"/>
    <n v="42000000"/>
    <x v="1604"/>
    <n v="60054530"/>
    <n v="167451189.89703852"/>
    <n v="138805831"/>
    <n v="419"/>
  </r>
  <r>
    <s v="tt0890870"/>
    <x v="2085"/>
    <x v="8"/>
    <s v="30/04/2008"/>
    <s v="Horror"/>
    <s v=" Mystery"/>
    <s v=" Thriller"/>
    <n v="93"/>
    <s v="Canada, USA"/>
    <s v="English"/>
    <m/>
    <m/>
    <x v="940"/>
    <s v="Patrick Melton, Marcus Dunstan"/>
    <s v="Tobin Bell, Costas Mandylor, Scott Patterson, Betsy Russell, Lyriq Bent, Athena Karkanis, Louis Ferreira, Simon Reynolds, Donnie Wahlberg, Angus Macfadyen, Shawnee Smith, Bahar Soomekh, Dina Meyer, Mike Realba, Marty Adams"/>
    <x v="807"/>
    <s v="Tobin Bell, Costas Mandylor"/>
    <s v="Despite Jigsaw's death, and in order to save the lives of two of his colleagues, Lieutenant Rigg is forced to take part in a new game, which promises to test him to the limit."/>
    <s v="Despite Jigsaw's death, and in"/>
    <n v="5.9"/>
    <n v="137921"/>
    <n v="12482323.889998199"/>
    <n v="10000000"/>
    <x v="1605"/>
    <n v="63300095"/>
    <n v="2.014322118654594E+16"/>
    <n v="139352633"/>
    <n v="344"/>
  </r>
  <r>
    <s v="tt0891527"/>
    <x v="2086"/>
    <x v="8"/>
    <s v="14/12/2007"/>
    <s v="Crime"/>
    <s v=" Drama"/>
    <s v=" Mystery"/>
    <n v="92"/>
    <s v="USA"/>
    <s v="English"/>
    <m/>
    <m/>
    <x v="47"/>
    <s v="Matthew Michael Carnahan"/>
    <s v="Robert Redford, Meryl Streep, Tom Cruise, Michael Pe√±a, Andrew Garfield, Peter Berg, Kevin Dunn, Derek Luke, Larry Bates, Christopher May, David Pease, Heidi Janson, Christopher Carley, George Back, Kristy Wu"/>
    <x v="328"/>
    <s v="Robert Redford, Meryl Streep"/>
    <s v="Injuries sustained by two Army rangers behind enemy lines in Afghanistan set off a sequence of events involving a congressman, a journalist and a professor."/>
    <s v="Injuries sustained by two Army"/>
    <n v="6.2"/>
    <n v="46840"/>
    <n v="43688133.614993699"/>
    <n v="35000000"/>
    <x v="1606"/>
    <n v="15002854"/>
    <n v="9368414198967232"/>
    <n v="64811540"/>
    <n v="308"/>
  </r>
  <r>
    <s v="tt0891592"/>
    <x v="2087"/>
    <x v="10"/>
    <s v="26/02/2009"/>
    <s v="Action"/>
    <s v=" Crime"/>
    <s v=" Thriller"/>
    <n v="96"/>
    <s v="Canada, India, USA, Japan, Thailand"/>
    <s v="English"/>
    <s v="Hindi"/>
    <s v="Japanese"/>
    <x v="80"/>
    <s v="Justin Marks, Takashi Nishiyama"/>
    <s v="Kristin Kreuk, Chris Klein, Neal McDonough, Robin Shou, Moon Bloodgood, Josie Ho, Taboo, Michael Clarke Duncan, Pei-Pei Cheng, Edmund Chen, Inez Yan, Elizaveta Kiryukhina, Emilze Junqueira, Katherine Pemberton, Siri Sirijane"/>
    <x v="1114"/>
    <s v="Kristin Kreuk, Chris Klein"/>
    <s v="When a teenager, Chun-Li witnesses the kidnapping of her father by wealthy crime lord M. Bison. When she grows up, she goes into a quest for vengeance and becomes the famous crime-fighter of the Street Fighter universe."/>
    <s v="When a teenager, Chun-Li witnesses"/>
    <n v="3.7"/>
    <n v="22769"/>
    <n v="21714659.94210786"/>
    <n v="18000000"/>
    <x v="1607"/>
    <n v="8742261"/>
    <n v="15398349.119317394"/>
    <n v="12764201"/>
    <n v="194"/>
  </r>
  <r>
    <s v="tt0892255"/>
    <x v="2088"/>
    <x v="6"/>
    <d v="2009-10-04T00:00:00"/>
    <s v="Biography"/>
    <s v=" Drama"/>
    <s v=" History"/>
    <n v="134"/>
    <s v="France, Spain, Mexico"/>
    <s v="Spanish"/>
    <s v="English"/>
    <m/>
    <x v="116"/>
    <s v="Peter Buchman, Ernesto 'Che' Guevara"/>
    <s v="Julia Ormond, Benicio Del Toro, Oscar Isaac, Pablo Guevara, Franklin D√≠az, Armando Su√°rez Cobi√°n, Rodrigo Santoro, Mar√≠a Isabel D√≠az Lago, Demi√°n Bichir, Mateo G√≥mez, Ramon Fernandez, Yul Vazquez, Jose Caro, Pedro Adorno, Jsu Garcia"/>
    <x v="1115"/>
    <s v="Julia Ormond, Benicio Del Toro"/>
    <s v="In 1956, Ernesto 'Che' Guevara and a band of Castro-led Cuban exiles mobilize an army to topple the regime of dictator Fulgencio Batista."/>
    <s v="In 1956, Ernesto 'Che' Guevara"/>
    <n v="7.2"/>
    <n v="43731"/>
    <n v="42072730.05949755"/>
    <n v="35000000"/>
    <x v="857"/>
    <n v="748555"/>
    <n v="41121964.495223016"/>
    <n v="34209065"/>
    <n v="79"/>
  </r>
  <r>
    <s v="tt0892318"/>
    <x v="2089"/>
    <x v="14"/>
    <s v="25/08/2010"/>
    <s v="Adventure"/>
    <s v=" Comedy"/>
    <s v=" Drama"/>
    <n v="105"/>
    <s v="USA"/>
    <s v="English"/>
    <s v="Italian"/>
    <s v="Spanish"/>
    <x v="624"/>
    <s v="Jose Rivera, Tim Sullivan"/>
    <s v="Amanda Seyfried, Marcia DeBonis, Gael Garc√≠a Bernal, Giordano Formenti, Paolo Arvedi, Dario Conti, Ivana Lotito, Luisa Ranieri, Marina Massironi, Lidia Biondi, Milena Vukotic, Luisa De Santis, Christopher Egan, Vanessa Redgrave, Remo Remotti"/>
    <x v="1020"/>
    <s v="Amanda Seyfried, Marcia DeBonis"/>
    <s v="Sophie dreams of becoming a writer and travels to Verona, Italy where she meets the &quot;Secretaries of Juliet&quot;."/>
    <s v="Sophie dreams of becoming a writer"/>
    <n v="6.5"/>
    <n v="90637"/>
    <n v="35607045.896466903"/>
    <n v="30000000"/>
    <x v="1608"/>
    <n v="53032453"/>
    <n v="94511580.149732023"/>
    <n v="79628830"/>
    <n v="182"/>
  </r>
  <r>
    <s v="tt1059836"/>
    <x v="2090"/>
    <x v="12"/>
    <s v="20/04/2012"/>
    <s v="Action"/>
    <s v=" Crime"/>
    <s v=" Thriller"/>
    <n v="88"/>
    <s v="USA"/>
    <s v="English"/>
    <m/>
    <m/>
    <x v="1259"/>
    <s v="Michael Gilvary"/>
    <s v="Jim Caviezel, Diora Baird, James Frain, Elisabeth R√∂hm, Sterling Knight, Harold Perrineau, Jake Cherry, Ryan Donowho, Robbie Jones, Griff Furst, Douglas M. Griffin, Monica Acosta, Don Yesso, Rob Boltin, Beau Brasseaux"/>
    <x v="525"/>
    <s v="Jim Caviezel, Diora Baird"/>
    <s v="A gang of bank robbers hide their loot in the car of a family going camping. They chase down the family to kill them and get the loot back, but run into a fight."/>
    <s v="A gang of bank robbers hide their"/>
    <n v="5.8"/>
    <n v="10653"/>
    <m/>
    <n v="5000000"/>
    <x v="4"/>
    <m/>
    <m/>
    <n v="663432"/>
    <n v="67"/>
  </r>
  <r>
    <s v="tt0892769"/>
    <x v="2091"/>
    <x v="14"/>
    <s v="26/03/2010"/>
    <s v="Animation"/>
    <s v=" Action"/>
    <s v=" Adventure"/>
    <n v="98"/>
    <s v="USA"/>
    <s v="English"/>
    <m/>
    <m/>
    <x v="429"/>
    <s v="William Davies, Dean DeBlois"/>
    <s v="Jay Baruchel, Gerard Butler, Craig Ferguson, America Ferrera, Jonah Hill, Christopher Mintz-Plasse, T.J. Miller, Kristen Wiig, Robin Atkin Downes, Philip McGrade, Kieron Elliott, Ashley Jensen, David Tennant"/>
    <x v="1052"/>
    <s v="Jay Baruchel, Gerard Butler"/>
    <s v="A hapless young Viking who aspires to hunt dragons becomes the unlikely friend of a young dragon himself, and learns there may be more to the creatures than he assumed."/>
    <s v="A hapless young Viking who aspires"/>
    <n v="8.1"/>
    <n v="651499"/>
    <n v="195838752.43056795"/>
    <n v="165000000"/>
    <x v="1609"/>
    <n v="217581231"/>
    <n v="587372356.16331947"/>
    <n v="494878759"/>
    <n v="634"/>
  </r>
  <r>
    <s v="tt1063669"/>
    <x v="2092"/>
    <x v="6"/>
    <s v="27/02/2009"/>
    <s v="Drama"/>
    <s v=" Thriller"/>
    <m/>
    <n v="107"/>
    <s v="Germany, France"/>
    <s v="German"/>
    <m/>
    <m/>
    <x v="610"/>
    <s v="Ron Jones, Johnny Dawkins"/>
    <s v="J√ºrgen Vogel, Frederick Lau, Max Riemelt, Jennifer Ulrich, Christiane Paul, Jacob Matschenz, Cristina do Rego, Elyas M'Barek, Maximilian Vollmar, Max Mauff, Ferdinand Schmidt-Modrow, Tim Oliver Schultz, Amelie Kiefer, Fabian Preger, Odine Johne"/>
    <x v="1116"/>
    <s v="J√ºrgen Vogel, Frederick Lau"/>
    <s v="A high school teacher's experiment to demonstrate to his students what life is like under a dictatorship spins horribly out of control when he forms a social unit with a life of its own."/>
    <s v="A high school teacher's experiment"/>
    <n v="7.6"/>
    <n v="100645"/>
    <m/>
    <s v="EUR 5000000"/>
    <x v="4"/>
    <m/>
    <m/>
    <n v="32350637"/>
    <n v="120"/>
  </r>
  <r>
    <s v="tt1064932"/>
    <x v="2093"/>
    <x v="6"/>
    <s v="31/10/2008"/>
    <s v="Comedy"/>
    <s v=" Romance"/>
    <m/>
    <n v="106"/>
    <s v="France"/>
    <s v="French"/>
    <m/>
    <m/>
    <x v="1260"/>
    <s v="Dany Boon, Alexandre Charlot"/>
    <s v="Kad Merad, Dany Boon, Zo√© F√©lix, Lorenzo Ausilia-Foret, Anne Marivin, Philippe Duquesne, Guy Lecluyse, Line Renaud, Michel Galabru, St√©phane Freiss, Patrick Bosso, J√©r√¥me Commandeur, Alexandre Carri√®re, Fred Personne, Franck Andrieux"/>
    <x v="1117"/>
    <s v="Kad Merad, Dany Boon"/>
    <s v="A French public servant from Provence is banished to the far North. Strongly prejudiced against this cold and inhospitable place, he leaves his family behind to relocate temporarily there, with the firm intent to quickly come back."/>
    <s v="A French public servant from Provence"/>
    <n v="7.1"/>
    <n v="38734"/>
    <m/>
    <s v="EUR 11000000"/>
    <x v="4"/>
    <m/>
    <m/>
    <n v="245144417"/>
    <n v="55"/>
  </r>
  <r>
    <s v="tt0892782"/>
    <x v="2094"/>
    <x v="10"/>
    <d v="2009-03-04T00:00:00"/>
    <s v="Animation"/>
    <s v=" Action"/>
    <s v=" Adventure"/>
    <n v="94"/>
    <s v="USA"/>
    <s v="English"/>
    <m/>
    <m/>
    <x v="1261"/>
    <s v="Maya Forbes, Wallace Wolodarsky"/>
    <s v="Reese Witherspoon, Seth Rogen, Hugh Laurie, Will Arnett, Kiefer Sutherland, Rainn Wilson, Stephen Colbert, Paul Rudd, Julie White, Jeffrey Tambor, Amy Poehler, Ed Helms, Ren√©e Zellweger, John Krasinski, Sean Bishop"/>
    <x v="281"/>
    <s v="Reese Witherspoon, Seth Rogen"/>
    <s v="A woman transformed into a giant after she is struck by a meteorite on her wedding day becomes part of a team of monsters sent in by the U.S. government to defeat an alien mastermind trying to take over Earth."/>
    <s v="A woman transformed into a giant"/>
    <n v="6.4"/>
    <n v="144198"/>
    <n v="211114749.43715975"/>
    <n v="175000000"/>
    <x v="1610"/>
    <n v="198351526"/>
    <n v="460242060.64487648"/>
    <n v="381509870"/>
    <n v="210"/>
  </r>
  <r>
    <s v="tt0892791"/>
    <x v="2095"/>
    <x v="14"/>
    <s v="25/08/2010"/>
    <s v="Animation"/>
    <s v=" Adventure"/>
    <s v=" Comedy"/>
    <n v="93"/>
    <s v="USA"/>
    <s v="English"/>
    <m/>
    <m/>
    <x v="344"/>
    <s v="Josh Klausner, Darren Lemke"/>
    <s v="Mike Myers, Eddie Murphy, Cameron Diaz, Antonio Banderas, Julie Andrews, Jon Hamm, John Cleese, Walt Dohrn, Jane Lynch, Craig Robinson, Lake Bell, Kathy Griffin, Mary Kay Place, Kristen Schaal, Meredith Vieira"/>
    <x v="24"/>
    <s v="Mike Myers, Eddie Murphy"/>
    <s v="Rumpelstiltskin tricks a mid-life crisis burdened Shrek into allowing himself to be erased from existence and cast in a dark alternate timeline where Rumpelstiltskin rules supreme."/>
    <s v="Rumpelstiltskin tricks a mid-life"/>
    <n v="6.3"/>
    <n v="180304"/>
    <n v="195838752.43056795"/>
    <n v="165000000"/>
    <x v="1611"/>
    <n v="238736787"/>
    <n v="893263120.43299282"/>
    <n v="752600867"/>
    <n v="213"/>
  </r>
  <r>
    <s v="tt0897361"/>
    <x v="2096"/>
    <x v="8"/>
    <d v="2008-01-08T00:00:00"/>
    <s v="Crime"/>
    <s v=" Drama"/>
    <s v=" Mystery"/>
    <n v="106"/>
    <s v="USA"/>
    <s v="English"/>
    <m/>
    <m/>
    <x v="1262"/>
    <s v="Jeff Hammond"/>
    <s v="Bonnie Aarons, Lindsay Lohan, Michael Adler, Julia Ormond, Garcelle Beauvais, Neal McDonough, Art Bell, Stacy Daniel, Michael Esparza, David Figlioli, Amy Fuehrer, Jane Galloway Heitz, Spencer Garrett, Brian Geraghty, Cornelia Guest"/>
    <x v="1118"/>
    <s v="Bonnie Aarons, Lindsay Lohan"/>
    <s v="A young woman who was missing reappears, but she claims to be someone else entirely."/>
    <s v="A young woman who was missing"/>
    <n v="3.6"/>
    <n v="25732"/>
    <n v="14978788.667997839"/>
    <n v="12000000"/>
    <x v="1612"/>
    <n v="7498716"/>
    <n v="1397749508000843.5"/>
    <n v="9669758"/>
    <n v="281"/>
  </r>
  <r>
    <s v="tt0898367"/>
    <x v="2097"/>
    <x v="10"/>
    <s v="28/05/2010"/>
    <s v="Drama"/>
    <m/>
    <m/>
    <n v="111"/>
    <s v="USA"/>
    <s v="English"/>
    <m/>
    <m/>
    <x v="898"/>
    <s v="Joe Penhall, Cormac McCarthy"/>
    <s v="Viggo Mortensen, Kodi Smit-McPhee, Robert Duvall, Guy Pearce, Molly Parker, Michael Kenneth Williams, Garret Dillahunt, Charlize Theron, Bob Jennings, Agnes Herrmann, Buddy Sosthand, Kirk Brown, Jack Erdie, David August Lindauer, Gina Preciado"/>
    <x v="463"/>
    <s v="Viggo Mortensen, Kodi Smit-McPhee"/>
    <s v="In a dangerous post-apocalyptic world, an ailing father defends his son as they slowly travel to the sea."/>
    <s v="In a dangerous post-apocalyptic"/>
    <n v="7.2"/>
    <n v="219723"/>
    <n v="30159249.919594251"/>
    <n v="25000000"/>
    <x v="1613"/>
    <n v="8117000"/>
    <n v="33343558.829334758"/>
    <n v="27639579"/>
    <n v="572"/>
  </r>
  <r>
    <s v="tt0899106"/>
    <x v="2098"/>
    <x v="10"/>
    <s v="20/08/2010"/>
    <s v="Drama"/>
    <s v=" Romance"/>
    <m/>
    <n v="109"/>
    <s v="USA, Canada, UK"/>
    <s v="English"/>
    <m/>
    <m/>
    <x v="1263"/>
    <s v="Brandon Camp, Mike Thompson"/>
    <s v="Aaron Eckhart, Jennifer Aniston, Dan Fogler, John Carroll Lynch, Martin Sheen, Judy Greer, Frances Conroy, Joe Anderson, Sasha Alexander, Clyde Kusatsu, Anne Marie DeLuise, Tyler McClendon, Panou, Michael Kopsa, Michelle Harrison"/>
    <x v="481"/>
    <s v="Aaron Eckhart, Jennifer Aniston"/>
    <s v="A widower whose book about coping with loss turns him into a best-selling self-help guru, falls for the hotel florist where his seminar is given, only to learn that he hasn't yet truly confronted his wife's passing."/>
    <s v="A widower whose book about coping"/>
    <n v="5.7"/>
    <n v="30521"/>
    <n v="21714659.94210786"/>
    <n v="18000000"/>
    <x v="1614"/>
    <n v="22965110"/>
    <n v="43535514.222292602"/>
    <n v="36088028"/>
    <n v="89"/>
  </r>
  <r>
    <s v="tt0901476"/>
    <x v="2099"/>
    <x v="10"/>
    <s v="20/02/2009"/>
    <s v="Comedy"/>
    <s v=" Romance"/>
    <m/>
    <n v="89"/>
    <s v="USA"/>
    <s v="English"/>
    <m/>
    <m/>
    <x v="624"/>
    <s v="Greg DePaul, Casey Wilson"/>
    <s v="Kate Hudson, Anne Hathaway, Bryan Greenberg, Chris Pratt, Steve Howey, Candice Bergen, Kristen Johnston, Michael Arden, Victor Slezak, Kelly Coffield Park, John Pankow, Zoe O'Grady, Shannon Ferber, June Diane Raphael, Charles Bernard"/>
    <x v="259"/>
    <s v="Kate Hudson, Anne Hathaway"/>
    <s v="Two best friends become rivals when they schedule their respective weddings on the same day."/>
    <s v="Two best friends become rivals"/>
    <n v="5.5"/>
    <n v="98848"/>
    <n v="36191099.903513096"/>
    <n v="30000000"/>
    <x v="1615"/>
    <n v="58715510"/>
    <n v="139185963.79342473"/>
    <n v="115375850"/>
    <n v="145"/>
  </r>
  <r>
    <s v="tt0901487"/>
    <x v="2100"/>
    <x v="6"/>
    <s v="18/11/2011"/>
    <s v="Action"/>
    <s v=" Adventure"/>
    <s v=" Comedy"/>
    <n v="139"/>
    <s v="South Korea"/>
    <s v="Korean"/>
    <s v="Mandarin"/>
    <s v="Japanese"/>
    <x v="520"/>
    <s v="Jee-woon Kim, Min-suk Kim"/>
    <s v="Kang-ho Song, Byung-hun Lee, Woo-sung Jung, Je-mun Yun, Seung-su Ryu, Young-chang Song, Byung-ho Son, Dal-su Oh, Chung-Ah Lee, Kwang-il Kim, Dong-seok Ma, Kyeong-hun Jo, Hang-soo Lee, Hyun Joong Kang, Sung-min Lee"/>
    <x v="445"/>
    <s v="Kang-ho Song, Byung-hun Lee"/>
    <s v="The story of two outlaws and a bounty hunter in 1940s Manchuria and their rivalry to possess a treasure map while being pursued by the Japanese army and Chinese bandits."/>
    <s v="The story of two outlaws and a"/>
    <n v="7.3"/>
    <n v="32839"/>
    <n v="12020780.016999299"/>
    <n v="10000000"/>
    <x v="1616"/>
    <n v="128486"/>
    <n v="53205425.667542957"/>
    <n v="44261209"/>
    <n v="96"/>
  </r>
  <r>
    <s v="tt1068646"/>
    <x v="2101"/>
    <x v="6"/>
    <d v="2008-10-10T00:00:00"/>
    <s v="Drama"/>
    <m/>
    <m/>
    <n v="128"/>
    <s v="France"/>
    <s v="French"/>
    <s v="Bambara"/>
    <s v="Spanish"/>
    <x v="1264"/>
    <s v="Laurent Cantet, Robin Campillo"/>
    <s v="Fran√ßois B√©gaudeau, Agame Malembo-Emene, Ang√©lica Sancio, Arthur Fogel, Boubacar Toure, Burak √ñzyilmaz, Carl Nanor, Cherif Bouna√Ødja Rachedi, Dalla Doucoure, Damien Gomes, Esmeralda Ouertani, Eva Paradiso, Henriette Kasaruhanda, Juliette Demaille, Justine Wu"/>
    <x v="1119"/>
    <s v="Fran√ßois B√©gaudeau, Agame Malembo-Emene"/>
    <s v="Teacher and novelist Fran√ßois B√©gaudeau plays a version of himself as he negotiates a year with his racially mixed students from a tough Parisian neighborhood."/>
    <s v="Teacher and novelist Fran√ßois"/>
    <n v="7.5"/>
    <n v="33561"/>
    <m/>
    <m/>
    <x v="4"/>
    <n v="3766810"/>
    <m/>
    <n v="29303505"/>
    <n v="95"/>
  </r>
  <r>
    <s v="tt1068649"/>
    <x v="2102"/>
    <x v="6"/>
    <d v="2009-06-02T00:00:00"/>
    <s v="Drama"/>
    <m/>
    <m/>
    <n v="117"/>
    <s v="France, Germany"/>
    <s v="French"/>
    <s v="English"/>
    <m/>
    <x v="1265"/>
    <s v="Philippe Claudel"/>
    <s v="Kristin Scott Thomas, Elsa Zylberstein, Serge Hazanavicius, Laurent Gr√©vill, Fr√©d√©ric Pierrot, Lise S√©gur, Jean-Claude Arnaud, Mouss Zouheyri, Souad Mouchrik, Nicole Dubois, Catherine Hosmalin, Laurent Claret, Marcel Ouendeno, G√©rard Barbonnet, J√©r√©mie Covillault"/>
    <x v="1120"/>
    <s v="Kristin Scott Thomas"/>
    <s v="A woman struggles to interact with her family and find her place in society after spending fifteen years in prison."/>
    <s v="A woman struggles to interact"/>
    <n v="7.6"/>
    <n v="19598"/>
    <m/>
    <m/>
    <x v="4"/>
    <n v="3169305"/>
    <m/>
    <n v="22274095"/>
    <n v="117"/>
  </r>
  <r>
    <s v="tt1068678"/>
    <x v="2103"/>
    <x v="10"/>
    <s v="20/01/2015"/>
    <s v="Drama"/>
    <s v=" Romance"/>
    <m/>
    <n v="103"/>
    <s v="USA"/>
    <s v="English"/>
    <m/>
    <m/>
    <x v="1266"/>
    <s v="Paulo Coelho, Larry Gross"/>
    <s v="Sarah Michelle Gellar, Jonathan Tucker, Erika Christensen, Florencia Lozano, Rena Owen, Erica Gimpel, Victor Slezak, Barbara Sukowa, Victor Steinbach, Melissa Leo, David Thewlis, Virl Andrick, Jeff Applegate, Lisette Bross, Matthew Cowles"/>
    <x v="692"/>
    <s v="Sarah Michelle Gellar"/>
    <s v="After a frantic suicide attempt, Veronika awakens inside a mysterious mental asylum. Under the supervision of an unorthodox psychiatrist who specializes in controversial treatment, Veronika learns that she has only weeks to live."/>
    <s v="After a frantic suicide attempt,"/>
    <n v="6.4"/>
    <n v="12038"/>
    <m/>
    <n v="9000000"/>
    <x v="4"/>
    <m/>
    <m/>
    <n v="1709178"/>
    <n v="45"/>
  </r>
  <r>
    <s v="tt0902290"/>
    <x v="2104"/>
    <x v="6"/>
    <d v="2008-10-10T00:00:00"/>
    <s v="Comedy"/>
    <s v=" Horror"/>
    <m/>
    <n v="85"/>
    <s v="USA"/>
    <s v="English"/>
    <m/>
    <m/>
    <x v="1267"/>
    <s v="Glenn McQuaid, Keti Stamo"/>
    <s v="Dominic Monaghan, Larry Fessenden, Angus Scrimm, Ron Perlman, Brenda Cooney, John Speredakos, Daniel Manche, Eileen Colgan, James Godwin, Joel Marsh Garland, Aidan Redmond, Alisdair Stewart, Heather Bullock, Chris Shaw, Martin Pfefferkorn"/>
    <x v="1121"/>
    <s v="Dominic Monaghan, Larry Fessenden"/>
    <s v="A grave robber reflects on his life of crime."/>
    <s v="A grave robber reflects on his"/>
    <n v="6.1"/>
    <n v="10332"/>
    <n v="901558.50127494743"/>
    <n v="750000"/>
    <x v="1617"/>
    <n v="8050"/>
    <n v="9676.7279136844354"/>
    <n v="8050"/>
    <n v="53"/>
  </r>
  <r>
    <s v="tt1069238"/>
    <x v="2105"/>
    <x v="6"/>
    <d v="2010-08-04T00:00:00"/>
    <s v="Drama"/>
    <s v=" Music"/>
    <m/>
    <n v="130"/>
    <s v="Japan"/>
    <s v="Japanese"/>
    <m/>
    <m/>
    <x v="1268"/>
    <s v="Kund√¥ Koyama"/>
    <s v="Masahiro Motoki, Tsutomu Yamazaki, Ry√¥ko Hirosue, Kazuko Yoshiyuki, Kimiko Yo, Takashi Sasano, Tetta Sugimoto, T√¥ru Minegishi, Tatsuo Yamada, Yukari Tachibana, Tar√¥ Ishida, Sanae Miyata, Ry√¥suke √îtani, Mitsuyo Hoshino, Tatsuhito Okuda"/>
    <x v="1122"/>
    <s v="Masahiro Motoki, Tsutomu Yamazaki"/>
    <s v="A newly unemployed cellist takes a job preparing the dead for funerals."/>
    <s v="A newly unemployed cellist takes"/>
    <n v="8.1"/>
    <n v="47665"/>
    <m/>
    <m/>
    <x v="4"/>
    <n v="1498210"/>
    <m/>
    <n v="70442129"/>
    <n v="151"/>
  </r>
  <r>
    <s v="tt1071804"/>
    <x v="2106"/>
    <x v="10"/>
    <s v="23/01/2009"/>
    <s v="Action"/>
    <s v=" Drama"/>
    <s v=" Fantasy"/>
    <n v="107"/>
    <s v="USA"/>
    <s v="English"/>
    <m/>
    <m/>
    <x v="1269"/>
    <s v="Jamin Winans"/>
    <s v="Christopher Soren Kelly, Quinn Hunchar, Jessica Duffy, Jennifer Batter, Jeremy Make, Eme Ikwuakor, Shelby Malone, Shannan Steele, Steef Sealy, Steven Brown, Shauna Earp, Marty Lindsey, Jeffrey Richardson, Troy Garner, Maiz Lucero"/>
    <x v="1123"/>
    <s v="Christopher Soren Kelly"/>
    <s v="A mysterious creature, known as Ink, steals a child's soul in hopes of using it as a bargaining chip to join the Incubi - the group of supernatural beings responsible for creating nightmares."/>
    <s v="A mysterious creature, known as"/>
    <n v="6.9"/>
    <n v="20866"/>
    <m/>
    <m/>
    <x v="4"/>
    <m/>
    <m/>
    <m/>
    <n v="236"/>
  </r>
  <r>
    <s v="tt0903624"/>
    <x v="2107"/>
    <x v="12"/>
    <s v="13/12/2012"/>
    <s v="Adventure"/>
    <s v=" Fantasy"/>
    <m/>
    <n v="169"/>
    <s v="New Zealand, USA"/>
    <s v="English"/>
    <m/>
    <m/>
    <x v="7"/>
    <s v="Fran Walsh, Philippa Boyens"/>
    <s v="Ian McKellen, Martin Freeman, Richard Armitage, Ken Stott, Graham McTavish, William Kircher, James Nesbitt, Stephen Hunter, Dean O'Gorman, Aidan Turner, John Callen, Peter Hambleton, Jed Brophy, Mark Hadlow, Adam Brown"/>
    <x v="953"/>
    <s v="Ian McKellen, Martin Freeman"/>
    <s v="A reluctant Hobbit, Bilbo Baggins, sets out to the Lonely Mountain with a spirited group of dwarves to reclaim their mountain home, and the gold within it from the dragon Smaug."/>
    <s v="A reluctant Hobbit, Bilbo Baggins,"/>
    <n v="7.8"/>
    <n v="746008"/>
    <n v="202905912.17540517"/>
    <n v="180000000"/>
    <x v="1618"/>
    <n v="303003568"/>
    <n v="1146422425.8371205"/>
    <n v="1017003568"/>
    <n v="1440"/>
  </r>
  <r>
    <s v="tt0903657"/>
    <x v="2108"/>
    <x v="15"/>
    <s v="31/03/2016"/>
    <s v="Biography"/>
    <s v=" Drama"/>
    <s v=" Music"/>
    <n v="121"/>
    <s v="USA"/>
    <s v="English"/>
    <m/>
    <m/>
    <x v="1270"/>
    <s v="Oren Moverman, Michael A. Lerner"/>
    <s v="Paul Dano, John Cusack, Elizabeth Banks, Paul Giamatti, Jake Abel, Kenny Wormald, Brett Davern, Graham Rogers, Erin Darke, Bill Camp, Joanna Going, Nick Gehlfuss, Mark Linett, Johnny Sneed, Gary Griffin"/>
    <x v="1124"/>
    <s v="Paul Dano, John Cusack"/>
    <s v="A biography of artist Frida Kahlo, who channeled the pain of a crippling injury and her tempestuous marriage into her work"/>
    <s v="A biography of artist Frida Kahlo,"/>
    <n v="7.4"/>
    <n v="35291"/>
    <n v="10932473.303595601"/>
    <n v="10000000"/>
    <x v="1619"/>
    <n v="12551031"/>
    <n v="31312545.148756519"/>
    <n v="28641776"/>
    <n v="161"/>
  </r>
  <r>
    <s v="tt1073105"/>
    <x v="2109"/>
    <x v="10"/>
    <s v="14/10/2009"/>
    <s v="Adventure"/>
    <s v=" Horror"/>
    <s v=" Thriller"/>
    <n v="94"/>
    <s v="UK, France"/>
    <s v="English"/>
    <m/>
    <m/>
    <x v="1271"/>
    <s v="James McCarthy, J Blakeson"/>
    <s v="Michael J. Reynolds, Shauna Macdonald, Jessika Williams, Douglas Hodge, Josh Dallas, Anna Skellern, Gavan O'Herlihy, Krysten Cummings, Doug Ballard, Josh Cole, Saskia Mulder, Natalie Mendoza, Alex Reid, Nora-Jane Noone, MyAnna Buring"/>
    <x v="1125"/>
    <s v="Michael J. Reynolds"/>
    <s v="Refusing to believe her story about cave-dwelling monsters, the sole survivor of a spelunking exploration gone horribly wrong is forced to follow the authorities back into the caves where something awaits."/>
    <s v="Refusing to believe her story"/>
    <n v="5.8"/>
    <n v="43021"/>
    <m/>
    <m/>
    <x v="4"/>
    <m/>
    <m/>
    <n v="7048886"/>
    <n v="197"/>
  </r>
  <r>
    <s v="tt1073241"/>
    <x v="2110"/>
    <x v="6"/>
    <d v="2015-05-08T00:00:00"/>
    <s v="Crime"/>
    <s v=" Drama"/>
    <s v=" Mystery"/>
    <n v="108"/>
    <s v="USA"/>
    <s v="English"/>
    <m/>
    <m/>
    <x v="192"/>
    <s v="Rod Lurie"/>
    <s v="Kate Beckinsale, Matt Dillon, Angela Bassett, Alan Alda, Vera Farmiga, David Schwimmer, Courtney B. Vance, Noah Wyle, Floyd Abrams, Preston Bailey, Kristen Bough, Julie Ann Emery, Robert Harvey, Michael O'Neill, Kristen Shaw"/>
    <x v="477"/>
    <s v="Kate Beckinsale, Matt Dillon"/>
    <s v="In Washington, D.C., a female reporter faces a possible jail sentence for outing a CIA agent and refusing to reveal her source."/>
    <s v="In Washington, D.C., a female"/>
    <n v="7.2"/>
    <n v="35653"/>
    <m/>
    <n v="11500000"/>
    <x v="4"/>
    <m/>
    <m/>
    <n v="409832"/>
    <n v="139"/>
  </r>
  <r>
    <s v="tt0905372"/>
    <x v="2111"/>
    <x v="17"/>
    <s v="27/06/2012"/>
    <s v="Horror"/>
    <s v=" Mystery"/>
    <s v=" Sci-Fi"/>
    <n v="103"/>
    <s v="Canada, USA, UK"/>
    <s v="English"/>
    <s v="Norwegian"/>
    <s v="Danish"/>
    <x v="1272"/>
    <s v="Eric Heisserer, John W. Campbell Jr."/>
    <s v="Mary Elizabeth Winstead, Joel Edgerton, Ulrich Thomsen, Eric Christian Olsen, Adewale Akinnuoye-Agbaje, Paul Braunstein, Trond Espen Seim, Kim Bubbs, J√∏rgen Langhelle, Jan Gunnar R√∏ise, Stig Henrik Hoff, Kristofer Hivju, Jo Adrian Haavind, Carsten Bj√∏rnlund, Jonathan Walker"/>
    <x v="741"/>
    <s v="Mary Elizabeth Winstead"/>
    <s v="At an Antarctica research site, the discovery of an alien craft leads to a confrontation between graduate student Kate Lloyd and scientist Dr. Sander Halvorson."/>
    <s v="At an Antarctica research site,"/>
    <n v="6.2"/>
    <n v="119386"/>
    <n v="43722155.784457199"/>
    <n v="38000000"/>
    <x v="1620"/>
    <n v="16928670"/>
    <n v="36249449.111790374"/>
    <n v="31505287"/>
    <n v="585"/>
  </r>
  <r>
    <s v="tt0906108"/>
    <x v="2112"/>
    <x v="8"/>
    <d v="2007-12-10T00:00:00"/>
    <s v="Comedy"/>
    <s v=" Drama"/>
    <m/>
    <n v="113"/>
    <s v="USA"/>
    <s v="English"/>
    <m/>
    <m/>
    <x v="1011"/>
    <s v="Tyler Perry, Tyler Perry"/>
    <s v="Tyler Perry, Sharon Leal, Janet Jackson, Malik Yoba, Jill Scott, Richard T. Jones, Tasha Smith, Michael Jai White, Denise Boutte, Lamman Rucker, Keesha Sharp, Kaira Akita, Sheri Mann Stewart, Brian Bremer, Bart Hansard"/>
    <x v="869"/>
    <s v="Tyler Perry, Sharon Leal"/>
    <s v="The big screen adaptation of Perry's stage play about the trials of marriage, and what happens to one family when a sexy young temptress arrives on the scene."/>
    <s v="The big screen adaptation of Perry's"/>
    <n v="5.9"/>
    <n v="11974"/>
    <n v="18723485.8349973"/>
    <n v="15000000"/>
    <x v="1621"/>
    <n v="55204525"/>
    <n v="8074899229329959"/>
    <n v="55862886"/>
    <n v="104"/>
  </r>
  <r>
    <s v="tt0906665"/>
    <x v="2113"/>
    <x v="8"/>
    <s v="15/09/2007"/>
    <s v="Action"/>
    <s v=" Western"/>
    <m/>
    <n v="121"/>
    <s v="Japan"/>
    <s v="English"/>
    <m/>
    <m/>
    <x v="233"/>
    <s v="Takashi Miike, Masa Nakamura"/>
    <s v="Hideaki It√¥, Masanobu And√¥, K√¥ichi Sat√¥, Kaori Momoi, Y√ªsuke Iseya, Renji Ishibashi, Yoshino Kimura, Quentin Tarantino, Takaaki Ishibashi, Teruyuki Kagawa, Taigi Kobayashi, Yutaka Matsushige, Shun Oguri, Masato Sakai, Hideaki Sato"/>
    <x v="1126"/>
    <s v="Hideaki It√¥, Masanobu And√¥"/>
    <s v="A nameless gunfighter arrives in a town ripped apart by rival gangs and, though courted by both to join, chooses his own path."/>
    <s v="A nameless gunfighter arrives"/>
    <n v="6.2"/>
    <n v="14504"/>
    <n v="4743283.0781993158"/>
    <n v="3800000"/>
    <x v="1622"/>
    <n v="50659"/>
    <n v="393932095164673.5"/>
    <n v="2725258"/>
    <n v="76"/>
  </r>
  <r>
    <s v="tt1075419"/>
    <x v="2114"/>
    <x v="10"/>
    <d v="2009-02-04T00:00:00"/>
    <s v="Action"/>
    <s v=" Crime"/>
    <s v=" Drama"/>
    <n v="119"/>
    <s v="Hong Kong"/>
    <s v="Mandarin"/>
    <s v="Japanese"/>
    <s v="Cantonese"/>
    <x v="1273"/>
    <s v="Tung-Shing Yee, Tin Nam Chun"/>
    <s v="Jackie Chan, Naoto Takenaka, Daniel Wu, Jinglei Xu, Masaya Kat√¥, Bingbing Fan, T√¥ru Minegishi, Kenya Sawada, Jack Kao, Paul Chun, Suet Lam, Hiroyuki Nagato, Yasuaki Kurata, Kar Lok Chin, Ken Lo"/>
    <x v="119"/>
    <s v="Jackie Chan, Naoto Takenaka"/>
    <s v="A simple Chinese immigrant wages a perilous war against one of the most powerful criminal organizations on the planet."/>
    <s v="A simple Chinese immigrant wages"/>
    <n v="7"/>
    <n v="11454"/>
    <m/>
    <n v="15000000"/>
    <x v="4"/>
    <m/>
    <m/>
    <n v="5461200"/>
    <n v="62"/>
  </r>
  <r>
    <s v="tt0907657"/>
    <x v="2115"/>
    <x v="8"/>
    <s v="30/05/2008"/>
    <s v="Drama"/>
    <s v=" Music"/>
    <s v=" Romance"/>
    <n v="86"/>
    <s v="Ireland"/>
    <s v="English"/>
    <s v="Czech"/>
    <m/>
    <x v="1274"/>
    <s v="John Carney"/>
    <s v="Glen Hansard, Mark√©ta Irglov√°, Hugh Walsh, Gerard Hendrick, Alaistair Foley, Geoff Minogue, Bill Hodnett, Danuse Ktrestova, Darren Healy, Mal Whyte, Marcella Plunkett, Niall Cleary, Wiltold Owski, Krzysztos Tlotka, Tomek Glowacki"/>
    <x v="1127"/>
    <s v="Glen Hansard, Mark√©ta Irglov√°"/>
    <s v="A modern-day musical about a busker and an immigrant and their eventful week in Dublin, as they write, rehearse and record songs that tell their love story."/>
    <s v="A modern-day musical about a busker"/>
    <n v="7.8"/>
    <n v="109134"/>
    <n v="187234.85834997299"/>
    <n v="150000"/>
    <x v="1623"/>
    <n v="9439923"/>
    <n v="3026372829046025.5"/>
    <n v="20936722"/>
    <n v="365"/>
  </r>
  <r>
    <s v="tt1077248"/>
    <x v="2116"/>
    <x v="8"/>
    <s v="28/09/2007"/>
    <s v="Crime"/>
    <s v=" Drama"/>
    <s v=" Mystery"/>
    <n v="135"/>
    <s v="India"/>
    <s v="Hindi"/>
    <m/>
    <m/>
    <x v="1275"/>
    <s v="Vinay Choudary, Sriram Raghavan"/>
    <s v="Dharmendra, Rimi Sen, Ashwini Kalsekar, Neil Nitin Mukesh, Vinay Pathak, Zakir Hussain, Dayanand Shetty, Govind Namdeo, Rasika Joshi, Shankar Sachdev, Priyanka Bose, Farah, Radhika, Neeraj Khetrapal, Sonia Rakkar"/>
    <x v="902"/>
    <s v="Dharmendra, Rimi Sen"/>
    <s v="Police officers recount a tale of missing money which results in lies, deceit, betrayal and death."/>
    <s v="Police officers recount a tale"/>
    <n v="7.8"/>
    <n v="11289"/>
    <m/>
    <m/>
    <x v="4"/>
    <m/>
    <m/>
    <n v="1109943"/>
    <n v="66"/>
  </r>
  <r>
    <s v="tt1077258"/>
    <x v="2117"/>
    <x v="8"/>
    <s v="28/09/2007"/>
    <s v="Action"/>
    <s v=" Adventure"/>
    <s v=" Comedy"/>
    <n v="105"/>
    <s v="USA, Mexico"/>
    <s v="English"/>
    <m/>
    <m/>
    <x v="249"/>
    <s v="Robert Rodriguez"/>
    <s v="Rose McGowan, Freddy Rodr√≠guez, Josh Brolin, Marley Shelton, Jeff Fahey, Michael Biehn, Rebel Rodriguez, Bruce Willis, Naveen Andrews, Julio Oscar Mechoso, Fergie, Nicky Katt, Hung Nguyen, Cecilia Conti, Tommy Nix"/>
    <x v="1128"/>
    <s v="Rose McGowan, Freddy Rodr√≠guez"/>
    <s v="After an experimental bio-weapon is released, turning thousands into zombie-like creatures, it's up to a rag-tag group of survivors to stop the infected and those behind its release."/>
    <s v="After an experimental bio-weapon"/>
    <n v="7.1"/>
    <n v="197514"/>
    <m/>
    <m/>
    <x v="4"/>
    <m/>
    <m/>
    <n v="11446172"/>
    <n v="279"/>
  </r>
  <r>
    <s v="tt0910936"/>
    <x v="2118"/>
    <x v="6"/>
    <s v="28/11/2008"/>
    <s v="Action"/>
    <s v=" Comedy"/>
    <s v=" Crime"/>
    <n v="111"/>
    <s v="USA"/>
    <s v="English"/>
    <s v="Cantonese"/>
    <s v="Korean"/>
    <x v="505"/>
    <s v="Seth Rogen, Evan Goldberg"/>
    <s v="Seth Rogen, James Franco, Danny McBride, Kevin Corrigan, Craig Robinson, Gary Cole, Rosie Perez, Ed Begley Jr., Nora Dunn, Amber Heard, Joe Lo Truglio, Arthur Napiontek, Cleo King, Bill Hader, James Remar"/>
    <x v="930"/>
    <s v="Seth Rogen, James Franco"/>
    <s v="A process server and his marijuana dealer wind up on the run from hitmen and a corrupt police officer after he witnesses his dealer's boss murder a competitor while trying to serve papers on him."/>
    <s v="A process server and his marijuana"/>
    <n v="6.9"/>
    <n v="310971"/>
    <n v="32456106.04589811"/>
    <n v="27000000"/>
    <x v="1624"/>
    <n v="87341380"/>
    <n v="122160988.19650911"/>
    <n v="101624843"/>
    <n v="429"/>
  </r>
  <r>
    <s v="tt1078188"/>
    <x v="2119"/>
    <x v="8"/>
    <d v="2009-04-11T00:00:00"/>
    <s v="Drama"/>
    <m/>
    <m/>
    <n v="102"/>
    <s v="UK"/>
    <s v="English"/>
    <m/>
    <m/>
    <x v="611"/>
    <s v="Jonathan Trigell, Mark O'Rowe"/>
    <s v="Andrew Garfield, Peter Mullan, Siobhan Finneran, Alfie Owen, Victoria Brazier, Skye Bennett, Madeleine Rakic-Platt, Josef Altin, Dudley Brewis, Leigh Symonds, Maria Gough, Taylor Doherty, Jeremy Swift, Shaun Evans, Carlene Hanson"/>
    <x v="964"/>
    <s v="Andrew Garfield, Peter Mullan"/>
    <s v="The story of a young Jack, newly released from serving a prison sentence for a violent crime he committed as a child."/>
    <s v="The story of a young Jack, newly"/>
    <n v="7.6"/>
    <n v="36390"/>
    <m/>
    <m/>
    <x v="4"/>
    <n v="113662"/>
    <m/>
    <n v="1202375"/>
    <n v="88"/>
  </r>
  <r>
    <s v="tt0910970"/>
    <x v="2120"/>
    <x v="6"/>
    <s v="17/10/2008"/>
    <s v="Animation"/>
    <s v=" Adventure"/>
    <s v=" Family"/>
    <n v="98"/>
    <s v="USA"/>
    <s v="English"/>
    <m/>
    <m/>
    <x v="833"/>
    <s v="Andrew Stanton, Pete Docter"/>
    <s v="Ben Burtt, Elissa Knight, Jeff Garlin, Fred Willard, MacInTalk, John Ratzenberger, Kathy Najimy, Sigourney Weaver, Teddy Newton, Bob Bergen, John Cygan, Pete Docter, Paul Eiding, Donald Fullilove, Teresa Ganzel"/>
    <x v="1129"/>
    <s v="Ben Burtt, Elissa Knight"/>
    <s v="In the distant future, a small waste-collecting robot inadvertently embarks on a space journey that will ultimately decide the fate of mankind."/>
    <s v="In the distant future, a small"/>
    <n v="8.4"/>
    <n v="974734"/>
    <n v="216374040.30598739"/>
    <n v="180000000"/>
    <x v="1625"/>
    <n v="223808164"/>
    <n v="626657518.9312737"/>
    <n v="521311860"/>
    <n v="1287"/>
  </r>
  <r>
    <s v="tt0913354"/>
    <x v="2121"/>
    <x v="10"/>
    <d v="2010-12-02T00:00:00"/>
    <s v="Action"/>
    <s v=" Crime"/>
    <s v=" Thriller"/>
    <n v="88"/>
    <s v="USA"/>
    <s v="English"/>
    <m/>
    <m/>
    <x v="998"/>
    <s v="James V. Simpson"/>
    <s v="Matt Dillon, Jean Reno, Laurence Fishburne, Amaury Nolasco, Fred Ward, Milo Ventimiglia, Skeet Ulrich, Columbus Short, Andre Jamal Kinney, Andrew Fiscella, Nick Jameson, Glenn Taranto, Lorna Raver, Garry Guerrier, Robert Harvey"/>
    <x v="164"/>
    <s v="Matt Dillon, Jean Reno"/>
    <s v="A newbie guard for an armored truck company is coerced by his veteran coworkers to steal a truck containing $42 million. But a wrinkle in their supposedly foolproof plan divides the group, leading to a potentially deadly resolution."/>
    <s v="A newbie guard for an armored"/>
    <n v="5.7"/>
    <n v="29450"/>
    <n v="24127399.935675401"/>
    <n v="20000000"/>
    <x v="1626"/>
    <n v="15988876"/>
    <n v="27676807.073982541"/>
    <n v="22942221"/>
    <n v="118"/>
  </r>
  <r>
    <s v="tt0913425"/>
    <x v="2122"/>
    <x v="10"/>
    <s v="13/11/2009"/>
    <s v="Drama"/>
    <s v=" Romance"/>
    <s v=" Thriller"/>
    <n v="127"/>
    <s v="Spain"/>
    <s v="Spanish"/>
    <s v="English"/>
    <m/>
    <x v="221"/>
    <s v="Pedro Almod√≥var"/>
    <s v="Pen√©lope Cruz, Llu√≠s Homar, Blanca Portillo, Jos√© Luis G√≥mez, Rub√©n Ochandiano, Tamar Novas, √Ångela Molina, Chus Lampreave, Kiti M√°nver, Lola Due√±as, Mariola Fuentes, Carmen Machi, Kira Mir√≥, Rossy de Palma, Alejo Sauras"/>
    <x v="233"/>
    <s v="Pen√©lope Cruz, Llu√≠s Homar"/>
    <s v="Harry Caine, a blind writer, reaches this moment in time when he has to heal his wounds from 14 years back. He was then still known by his real name, Mateo Blanco, and directing his last movie."/>
    <s v="Harry Caine, a blind writer, reaches"/>
    <n v="7.2"/>
    <n v="37764"/>
    <n v="21714659.94210786"/>
    <n v="18000000"/>
    <x v="1627"/>
    <n v="5014305"/>
    <n v="45205708.149069801"/>
    <n v="37472507"/>
    <n v="86"/>
  </r>
  <r>
    <s v="tt0913968"/>
    <x v="2123"/>
    <x v="8"/>
    <d v="2007-12-12T00:00:00"/>
    <s v="Action"/>
    <s v=" Adventure"/>
    <s v=" Drama"/>
    <n v="126"/>
    <s v="Hong Kong, China, British Virgin Islands"/>
    <s v="Mandarin"/>
    <m/>
    <m/>
    <x v="1276"/>
    <s v="Tin Nam Chun, Junli Guo"/>
    <s v="Jet Li, Andy Lau, Takeshi Kaneshiro, Jinglei Xu, Xiaodong Guo, Jacky Heung, Zongwan Wei, Pao-Ming Ku, Kuirong Wang, Bo Zhou, Zhaoqi Shi, Yachao Wang, Xiao Yun Wang, Peng Guo, Ailei Yu"/>
    <x v="76"/>
    <s v="Jet Li, Andy Lau, Takeshi Kaneshiro"/>
    <s v="China, 1860s: Having his army slaughtered, General Qingyun joins 2 bandit leaders in raids on rebels and in blood oath. They form a Qing loyal army with eyes on rebel held Suzhou and Nanjing."/>
    <s v="China, 1860s: Having his army"/>
    <n v="7"/>
    <n v="25535"/>
    <n v="49929295.559992798"/>
    <n v="40000000"/>
    <x v="1628"/>
    <n v="129078"/>
    <n v="6198701678393722"/>
    <n v="42883181"/>
    <n v="67"/>
  </r>
  <r>
    <s v="tt1082601"/>
    <x v="2124"/>
    <x v="10"/>
    <s v="24/04/2009"/>
    <s v="Action"/>
    <s v=" Crime"/>
    <s v=" Drama"/>
    <n v="105"/>
    <s v="USA"/>
    <s v="English"/>
    <s v="Russian"/>
    <s v="Spanish"/>
    <x v="927"/>
    <s v="Robert Munic, Dito Montiel"/>
    <s v="Channing Tatum, Terrence Howard, Zulay Henao, Michael Rivera, Flaco Navaja, Peter Anthony Tambakis, Luis Guzm√°n, Anthony DeSando, Roger Guenveur Smith, Brian White, Ivan Martin, Danny Mastrogiorgio, Altagracia Guzman, Gabrielle Pelucco, Angelic Zambrana"/>
    <x v="892"/>
    <s v="Channing Tatum, Terrence Howard"/>
    <s v="In New York City, a young counterfeiter is introduced to the world of underground street fighting by a seasoned scam artist, who becomes his manager on the bare-knuckling brawling circuit."/>
    <s v="In New York City, a young counterfeiter"/>
    <n v="5.6"/>
    <n v="31710"/>
    <m/>
    <m/>
    <x v="4"/>
    <n v="23091010"/>
    <m/>
    <n v="32482728"/>
    <n v="98"/>
  </r>
  <r>
    <s v="tt0914797"/>
    <x v="2125"/>
    <x v="6"/>
    <d v="2008-05-09T00:00:00"/>
    <s v="Comedy"/>
    <s v=" Drama"/>
    <m/>
    <n v="110"/>
    <s v="USA"/>
    <s v="English"/>
    <s v="French"/>
    <s v="German"/>
    <x v="1277"/>
    <s v="Jody Savin, Randall Miller"/>
    <s v="Chris Pine, Hal B. Klein, Alan Rickman, Jean-Michel Richaud, Dennis Farina, Bill Pullman, Kirk Baily, Freddy Rodr√≠guez, Philippe Bergeron, Rachael Taylor, Louis Giambalvo, Greg Collins, Luis Saguar, James Hiser, Geoff Callan"/>
    <x v="1022"/>
    <s v="Chris Pine, Hal B. Klein"/>
    <s v="The story of the early days of California wine making featuring the now infamous, blind Paris wine tasting of 1976 that has come to be known as &quot;Judgment of Paris&quot;."/>
    <s v="The story of the early days of"/>
    <n v="6.8"/>
    <n v="14859"/>
    <n v="6010390.0084996494"/>
    <n v="5000000"/>
    <x v="1629"/>
    <n v="4078607"/>
    <n v="5563881.741002216"/>
    <n v="4628553"/>
    <n v="102"/>
  </r>
  <r>
    <s v="tt1082853"/>
    <x v="2126"/>
    <x v="6"/>
    <s v="15/05/2009"/>
    <s v="Comedy"/>
    <s v=" Drama"/>
    <s v=" Romance"/>
    <n v="94"/>
    <s v="USA"/>
    <s v="English"/>
    <s v="Mandarin"/>
    <m/>
    <x v="1278"/>
    <s v="Stephen Belber"/>
    <s v="Jennifer Aniston, Steve Zahn, Margo Martindale, Fred Ward, James Hiroyuki Liao, Woody Harrelson, Katie O'Grady, Yolanda Suarez, Kevin Heffernan, Don Burns, Kimberly Howard, Collin Crowley, Gilberto Martin del Campo, Mark Boone Junior, Garfield Wedderburn"/>
    <x v="360"/>
    <s v="Jennifer Aniston, Steve Zahn"/>
    <s v="A traveling art saleswoman tries to shake off a flaky motel manager who falls for her and won't leave her alone."/>
    <s v="A traveling art saleswoman tries"/>
    <n v="5.8"/>
    <n v="16906"/>
    <m/>
    <m/>
    <x v="4"/>
    <n v="934658"/>
    <m/>
    <n v="2566648"/>
    <n v="78"/>
  </r>
  <r>
    <s v="tt0914798"/>
    <x v="2127"/>
    <x v="6"/>
    <s v="19/12/2008"/>
    <s v="Drama"/>
    <s v=" War"/>
    <m/>
    <n v="94"/>
    <s v="UK, USA"/>
    <s v="English"/>
    <s v="Spanish"/>
    <m/>
    <x v="1279"/>
    <s v="John Boyne, Mark Herman"/>
    <s v="Asa Butterfield, Zac Mattoon O'Brien, Domonkos N√©meth, Henry Kingsmill, Vera Farmiga, Cara Horgan, Zsuzsa Holl, Amber Beattie, L√°szl√≥ √Åron, David Thewlis, Richard Johnson, Sheila Hancock, Charlie Baker, Iv√°n Vereb√©ly, B√©la Fesztbaum"/>
    <x v="1130"/>
    <s v="Asa Butterfield, Zac Mattoon O'Brien"/>
    <s v="Through the innocent eyes of Bruno, the eight-year-old son of the commandant at a German concentration camp, a forbidden friendship with a Jewish boy on the other side of the camp fence has startling and unexpected consequences."/>
    <s v="Through the innocent eyes of Bruno,"/>
    <n v="7.8"/>
    <n v="185838"/>
    <n v="15025975.021249125"/>
    <n v="12500000"/>
    <x v="1630"/>
    <n v="9046156"/>
    <n v="48583861.286619328"/>
    <n v="40416563"/>
    <n v="483"/>
  </r>
  <r>
    <s v="tt0918927"/>
    <x v="2128"/>
    <x v="6"/>
    <s v="30/01/2009"/>
    <s v="Drama"/>
    <s v=" Mystery"/>
    <m/>
    <n v="104"/>
    <s v="USA"/>
    <s v="English"/>
    <m/>
    <m/>
    <x v="1280"/>
    <s v="John Patrick Shanley, John Patrick Shanley"/>
    <s v="Meryl Streep, Philip Seymour Hoffman, Amy Adams, Viola Davis, Alice Drummond, Audrie Neenan, Susan Blommaert, Carrie Preston, John Costelloe, Lloyd Clay Brown, Joseph Foster, Mike Roukis, Haklar Dezso, Frank Shanley, Robert Ridgell"/>
    <x v="882"/>
    <s v="Meryl Streep, Philip Seymour Hoffman"/>
    <s v="A Catholic school principal questions a priest's ambiguous relationship with a troubled young student."/>
    <s v="A Catholic school principal questions"/>
    <n v="7.5"/>
    <n v="119838"/>
    <n v="24041560.033998597"/>
    <n v="20000000"/>
    <x v="1631"/>
    <n v="33446470"/>
    <n v="62147413.454638354"/>
    <n v="51699984"/>
    <n v="402"/>
  </r>
  <r>
    <s v="tt0918940"/>
    <x v="2129"/>
    <x v="9"/>
    <s v="14/07/2016"/>
    <s v="Action"/>
    <s v=" Adventure"/>
    <s v=" Drama"/>
    <n v="110"/>
    <s v="UK, Canada, USA"/>
    <s v="English"/>
    <s v="Lingala"/>
    <s v="French"/>
    <x v="749"/>
    <s v="Adam Cozad, Craig Brewer"/>
    <s v="Alexander Skarsg√•rd, Rory J. Saper, Christian Stevens, Christoph Waltz, Samuel L. Jackson, Margot Robbie, Sidney Ralitsoele, Osy Ikhile, Mens-Sana Tamakloe, Antony Acheampong, Edward Apeagyei, Ashley Byam, Casper Crump, Adam Ganne, Aleksandar Mikic"/>
    <x v="1131"/>
    <s v="Alexander Skarsg√•rd"/>
    <s v="Tarzan, having acclimated to life in London, is called back to his former home in the jungle to investigate the activities at a mining encampment."/>
    <s v="Tarzan, having acclimated to life"/>
    <n v="6.2"/>
    <n v="160617"/>
    <n v="194102588.6744976"/>
    <n v="180000000"/>
    <x v="1632"/>
    <n v="126643061"/>
    <n v="384647014.86009699"/>
    <n v="356700357"/>
    <n v="477"/>
  </r>
  <r>
    <s v="tt0924129"/>
    <x v="2130"/>
    <x v="10"/>
    <s v="26/06/2009"/>
    <s v="Crime"/>
    <s v=" Drama"/>
    <m/>
    <n v="113"/>
    <s v="USA"/>
    <s v="English"/>
    <s v="Korean"/>
    <s v="Persian"/>
    <x v="561"/>
    <s v="Wayne Kramer"/>
    <s v="Harrison Ford, Ray Liotta, Ashley Judd, Jim Sturgess, Cliff Curtis, Alice Braga, Alice Eve, Summer Bishil, Jacqueline Obradors, Justin Chon, Melody Zara, Merik Tadros, Marshall Manesh, Nina Nayebi, Naila Azad"/>
    <x v="508"/>
    <s v="Harrison Ford, Ray Liotta"/>
    <s v="Crossing Over is about illegal aliens of many nationalities in the Los Angeles area and the authorities and individuals dealing with them."/>
    <s v="Crossing Over is about illegal"/>
    <n v="6.7"/>
    <n v="22477"/>
    <n v="22921029.938891631"/>
    <n v="19000000"/>
    <x v="1633"/>
    <n v="455654"/>
    <n v="4435259.1033854242"/>
    <n v="3676533"/>
    <n v="79"/>
  </r>
  <r>
    <s v="tt1084950"/>
    <x v="2131"/>
    <x v="6"/>
    <s v="21/11/2008"/>
    <s v="Drama"/>
    <s v=" Romance"/>
    <m/>
    <n v="113"/>
    <s v="USA"/>
    <s v="English"/>
    <m/>
    <m/>
    <x v="723"/>
    <s v="Jenny Lumet"/>
    <s v="Sebastian Stan, Roslyn Ruff, Anne Hathaway, Bill Irwin, Anna Deavere Smith, Annaleigh Ashford, Zafer Tawil, Beau Sia, Innbo Shim, Eliza Simpson, Olive, Rosemarie DeWitt, Anisa George, Tamyra Gray, Victoria Haynes"/>
    <x v="1132"/>
    <s v="Sebastian Stan, Roslyn Ruff"/>
    <s v="A young woman who has been in and out of rehab for the past ten years, returns home for the weekend for her sister's wedding."/>
    <s v="A young woman who has been in"/>
    <n v="6.7"/>
    <n v="46805"/>
    <m/>
    <m/>
    <x v="4"/>
    <n v="12796841"/>
    <m/>
    <n v="16937968"/>
    <n v="304"/>
  </r>
  <r>
    <s v="tt0926129"/>
    <x v="2132"/>
    <x v="6"/>
    <d v="2008-11-07T00:00:00"/>
    <s v="Horror"/>
    <s v=" Mystery"/>
    <m/>
    <n v="88"/>
    <s v="USA, Canada"/>
    <s v="English"/>
    <s v="Italian"/>
    <m/>
    <x v="1198"/>
    <s v="J.S. Cardone"/>
    <s v="Brittany Snow, Scott Porter, Jessica Stroup, Dana Davis, Collins Pennie, Kelly Blatz, James Ransone, Brianne Davis, Kellan Lutz, Mary Mara, Ming-Na Wen, Johnathon Schaech, Idris Elba, Jessalyn Gilsig, Linden Ashby"/>
    <x v="1133"/>
    <s v="Brittany Snow, Scott Porter"/>
    <s v="Donna's senior prom is supposed to be the best night of her life, though a sadistic killer from her past has different plans for her and her friends."/>
    <s v="Donna's senior prom is supposed"/>
    <n v="3.9"/>
    <n v="33369"/>
    <n v="24041560.033998597"/>
    <n v="20000000"/>
    <x v="1634"/>
    <n v="43869350"/>
    <n v="68756308.483560383"/>
    <n v="57197876"/>
    <n v="284"/>
  </r>
  <r>
    <s v="tt1085492"/>
    <x v="2133"/>
    <x v="15"/>
    <s v="22/08/2014"/>
    <s v="Action"/>
    <s v=" Thriller"/>
    <m/>
    <n v="93"/>
    <s v="USA, UK"/>
    <s v="English"/>
    <m/>
    <m/>
    <x v="1281"/>
    <s v="Andre Fabrizio, Jeremy Passmore"/>
    <s v="Jason Patric, Jessica Lowndes, Gia Mantegna, Bruce Willis, Rain, John Cusack, 50 Cent, Don Harvey, Jesse Pruett, Didi Costine, Bonnie Somerville, Tim Fields, Johnathon Schaech, Andrea Burns, Jim Bennett"/>
    <x v="1134"/>
    <s v="Jason Patric, Jessica Lowndes"/>
    <s v="When his daughter is kidnapped, a retired assassin is drawn back into the life he gave up. To rescue her, he must confront his former rival."/>
    <s v="When his daughter is kidnapped,"/>
    <n v="4.5999999999999996"/>
    <n v="17298"/>
    <m/>
    <n v="18000000"/>
    <x v="4"/>
    <m/>
    <m/>
    <n v="1289595"/>
    <n v="156"/>
  </r>
  <r>
    <s v="tt1085779"/>
    <x v="2134"/>
    <x v="10"/>
    <d v="2010-11-06T00:00:00"/>
    <s v="Fantasy"/>
    <s v=" Thriller"/>
    <m/>
    <n v="92"/>
    <s v="USA"/>
    <s v="English"/>
    <m/>
    <m/>
    <x v="1282"/>
    <s v="Mark L. Smith"/>
    <s v="Chris Massoglia, Haley Bennett, Nathan Gamble, Teri Polo, Bruce Dern, Quinn Lord, John DeSantis, Douglas Chapman, Mark Pawson, Peter Shinkoda, Jonathan Bruce, Merritt Patterson, Ali Cobrin, Chelsea Ricketts, Chord Overstreet"/>
    <x v="1135"/>
    <s v="Chris Massoglia, Haley Bennett"/>
    <s v="A pair of brothers stumble upon a mysterious hole in their basement that leads to the darkest corridors of their fears and nightmares."/>
    <s v="A pair of brothers stumble upon"/>
    <n v="5.7"/>
    <n v="22173"/>
    <m/>
    <n v="12000000"/>
    <x v="4"/>
    <m/>
    <m/>
    <n v="10457002"/>
    <n v="80"/>
  </r>
  <r>
    <s v="tt0929632"/>
    <x v="2135"/>
    <x v="10"/>
    <s v="26/11/2010"/>
    <s v="Drama"/>
    <m/>
    <m/>
    <n v="110"/>
    <s v="USA"/>
    <s v="English"/>
    <s v="Italian"/>
    <m/>
    <x v="1283"/>
    <s v="Geoffrey Fletcher, Sapphire"/>
    <s v="Gabourey Sidibe, Mo'Nique, Paula Patton, Mariah Carey, Sherri Shepherd, Lenny Kravitz, Stephanie Andujar, Chyna Layne, Amina Robinson, Xosha Roquemore, Angelic Zambrana, Aunt Dot, Nealla Gordon, Grace Hightower, Barret Helms"/>
    <x v="1136"/>
    <s v="Gabourey Sidibe, Mo'Nique"/>
    <s v="In New York City's Harlem circa 1987, an overweight, abused, illiterate teen who is pregnant with her second child is invited to enroll in an alternative school in hopes that her life can head in a new direction."/>
    <s v="In New York City's Harlem circa"/>
    <n v="7.3"/>
    <n v="104158"/>
    <n v="12063699.967837701"/>
    <n v="10000000"/>
    <x v="1635"/>
    <n v="47566524"/>
    <n v="76784882.095018476"/>
    <n v="63649529"/>
    <n v="314"/>
  </r>
  <r>
    <s v="tt1087578"/>
    <x v="2136"/>
    <x v="6"/>
    <s v="28/06/2008"/>
    <s v="Drama"/>
    <m/>
    <m/>
    <n v="115"/>
    <s v="Japan"/>
    <s v="Japanese"/>
    <m/>
    <m/>
    <x v="693"/>
    <s v="Hirokazu Koreeda, Hirokazu Koreeda"/>
    <s v="Hiroshi Abe, Yui Natsukawa, You, Kazuya Takahashi, Shohei Tanaka, Kirin Kiki, Yoshio Harada, Ry√¥ga Hayashi, Haruko Kat√¥, Hotaru Nomoto, Susumu Terajima"/>
    <x v="1137"/>
    <s v="Hiroshi Abe, Yui Natsukawa"/>
    <s v="A family gathers together for a commemorative ritual whose nature only gradually becomes clear."/>
    <s v="A family gathers together for"/>
    <n v="8"/>
    <n v="13129"/>
    <m/>
    <m/>
    <x v="4"/>
    <n v="167047"/>
    <m/>
    <n v="3511120"/>
    <n v="40"/>
  </r>
  <r>
    <s v="tt10886166"/>
    <x v="2137"/>
    <x v="20"/>
    <d v="2020-07-06T00:00:00"/>
    <s v="Drama"/>
    <s v=" Romance"/>
    <m/>
    <n v="114"/>
    <s v="Poland"/>
    <s v="Polish"/>
    <s v="English"/>
    <s v="Italian"/>
    <x v="1284"/>
    <s v="Tomasz Klimala, Tomasz Mandes"/>
    <s v="Anna Maria Sieklucka, Michele Morrone, Bronislaw Wroclawski, Otar Saralidze, Magdalena Lamparska, Natasza Urbanska, Grazyna Szapolowska, Tomasz Stockinger, Gianni Parisi, Mateusz Lasowski, Agnieszka Warchulska, Przemyslaw Sadowski, Michal Mikolajczak, Andrea Batti, Mateusz Grydlik"/>
    <x v="1138"/>
    <s v="Anna Maria Sieklucka"/>
    <s v="Massimo is a member of the Sicilian Mafia family and Laura is a sales director. She does not expect that on a trip to Sicily trying to save her relationship, Massimo will kidnap her and give her 365 days to fall in love with him."/>
    <s v="Massimo is a member of the Sicilian"/>
    <n v="3.3"/>
    <n v="34920"/>
    <m/>
    <m/>
    <x v="4"/>
    <m/>
    <m/>
    <n v="9458590"/>
    <n v="1144"/>
  </r>
  <r>
    <s v="tt0935075"/>
    <x v="2138"/>
    <x v="14"/>
    <d v="2011-10-02T00:00:00"/>
    <s v="Drama"/>
    <m/>
    <m/>
    <n v="91"/>
    <s v="USA"/>
    <s v="English"/>
    <m/>
    <m/>
    <x v="328"/>
    <s v="David Lindsay-Abaire, David Lindsay-Abaire"/>
    <s v="Nicole Kidman, Aaron Eckhart, Dianne Wiest, Miles Teller, Tammy Blanchard, Sandra Oh, Giancarlo Esposito, Jon Tenney, Stephen Mailer, Mike Doyle, Roberta Wallach, Patricia Kalember, Ali Marsh, Yetta Gottesman, Colin Mitchell"/>
    <x v="132"/>
    <s v="Nicole Kidman, Aaron Eckhart"/>
    <s v="Life for a happy couple is turned upside down after their young son dies in an accident."/>
    <s v="Life for a happy couple is turned"/>
    <n v="7"/>
    <n v="46814"/>
    <n v="5934507.6494111503"/>
    <n v="5000000"/>
    <x v="1636"/>
    <n v="2229058"/>
    <n v="6106272.4781111171"/>
    <n v="5144717"/>
    <n v="157"/>
  </r>
  <r>
    <s v="tt1091722"/>
    <x v="2139"/>
    <x v="10"/>
    <d v="2009-10-07T00:00:00"/>
    <s v="Comedy"/>
    <s v=" Drama"/>
    <s v=" Romance"/>
    <n v="107"/>
    <s v="USA"/>
    <s v="English"/>
    <m/>
    <m/>
    <x v="1210"/>
    <s v="Greg Mottola"/>
    <s v="Jesse Eisenberg, Martin Starr, Jack Gilpin, Margarita Levieva, Wendie Malick, Kristen Wiig, Bill Hader, Matt Bush, Paige Howard, Dan Bittner, Josh Pais, Mary Birdsong, Kristen Stewart, Barret Hackney, Michael Zegen"/>
    <x v="1139"/>
    <s v="Jesse Eisenberg, Martin Starr"/>
    <s v="In the summer of 1987, a college graduate takes a 'nowhere' job at his local amusement park, only to find it's the perfect course to get him prepared for the real world."/>
    <s v="In the summer of 1987, a college"/>
    <n v="6.8"/>
    <n v="150865"/>
    <m/>
    <m/>
    <x v="4"/>
    <n v="16044025"/>
    <m/>
    <n v="17164820"/>
    <n v="244"/>
  </r>
  <r>
    <s v="tt0936501"/>
    <x v="2140"/>
    <x v="6"/>
    <s v="14/08/2008"/>
    <s v="Action"/>
    <s v=" Thriller"/>
    <m/>
    <n v="90"/>
    <s v="France, USA"/>
    <s v="English"/>
    <s v="French"/>
    <s v="Albanian"/>
    <x v="1285"/>
    <s v="Luc Besson, Robert Mark Kamen"/>
    <s v="Liam Neeson, Maggie Grace, Leland Orser, Jon Gries, David Warshofsky, Holly Valance, Katie Cassidy, Xander Berkeley, Olivier Rabourdin, G√©rard Watkins, Famke Janssen, Marc Amyot, Arben Bajraktaraj, Radivoje Bukvic, Mathieu Busson"/>
    <x v="587"/>
    <s v="Liam Neeson, Maggie Grace"/>
    <s v="A retired CIA agent travels across Europe and relies on his old skills to save his estranged daughter, who has been kidnapped while on a trip to Paris."/>
    <s v="A retired CIA agent travels across"/>
    <n v="7.8"/>
    <n v="558000"/>
    <n v="30051950.04249825"/>
    <n v="25000000"/>
    <x v="1637"/>
    <n v="145000989"/>
    <n v="272676681.25088829"/>
    <n v="226837760"/>
    <n v="1065"/>
  </r>
  <r>
    <s v="tt0937237"/>
    <x v="2141"/>
    <x v="8"/>
    <s v="16/11/2007"/>
    <s v="Crime"/>
    <s v=" Thriller"/>
    <s v=" War"/>
    <n v="90"/>
    <s v="USA, Canada"/>
    <s v="English"/>
    <s v="French"/>
    <s v="Arabic"/>
    <x v="119"/>
    <s v="Brian De Palma"/>
    <s v="Izzy Diaz, Rob Devaney, Ty Jones, Anas Wellman, Mike Figueroa, Yanal Kassay, Dhiaa Khalil, Kel O'Neill, Daniel Stewart Sherman, Patrick Carroll, Qazi Freihat, Adel Odai, Helen Zamel, Hiyam Abdel Karim, Issam Shamary"/>
    <x v="1140"/>
    <s v="Izzy Diaz, Rob Devaney"/>
    <s v="The devastating reconstruction of the rape and murder of a 15-year-old Iraqi girl by American soldiers in Samarra in 2006."/>
    <s v="The devastating reconstruction"/>
    <n v="6.1"/>
    <n v="10066"/>
    <n v="6241161.9449990997"/>
    <n v="5000000"/>
    <x v="1638"/>
    <n v="65388"/>
    <n v="113413371355880.23"/>
    <n v="784604"/>
    <n v="109"/>
  </r>
  <r>
    <s v="tt0938283"/>
    <x v="2142"/>
    <x v="14"/>
    <s v="24/09/2010"/>
    <s v="Action"/>
    <s v=" Adventure"/>
    <s v=" Family"/>
    <n v="103"/>
    <s v="USA"/>
    <s v="English"/>
    <m/>
    <m/>
    <x v="225"/>
    <s v="M. Night Shyamalan"/>
    <s v="Noah Ringer, Dev Patel, Nicola Peltz, Jackson Rathbone, Shaun Toub, Aasif Mandvi, Cliff Curtis, Seychelle Gabriel, Katharine Houghton, Francis Guinan, Damon Gupton, Summer Bishil, Randall Duk Kim, John D'Alonzo, Keong Sim"/>
    <x v="1141"/>
    <s v="Noah Ringer, Dev Patel"/>
    <s v="Follows the adventures of Aang, a young successor to a long line of Avatars, who must master all four elements and stop the Fire Nation from enslaving the Water Tribes and the Earth Kingdom."/>
    <s v="Follows the adventures of Aang,"/>
    <n v="4"/>
    <n v="149673"/>
    <n v="178035229.48233452"/>
    <n v="150000000"/>
    <x v="1639"/>
    <n v="131772187"/>
    <n v="379468894.48348522"/>
    <n v="319713881"/>
    <n v="1577"/>
  </r>
  <r>
    <s v="tt1093370"/>
    <x v="2143"/>
    <x v="8"/>
    <s v="26/10/2007"/>
    <s v="Comedy"/>
    <s v=" Drama"/>
    <s v=" Romance"/>
    <n v="138"/>
    <s v="India"/>
    <s v="Hindi"/>
    <m/>
    <m/>
    <x v="1286"/>
    <s v="Imtiaz Ali"/>
    <s v="Shahid Kapoor, Kareena Kapoor, Tarun Arora, Dara Singh, Pavan Malhotra, Kamal Tiwari, Kiran Juneja, Divya Seth Shah, Saumya Tandon, Nihar Thakkar, Manushka Khisty, F.J. Jussawala, Vishal Om Prakash, Rohini Sahni, Deepak Sharma"/>
    <x v="1142"/>
    <s v="Shahid Kapoor, Kareena Kapoor"/>
    <s v="A depressed wealthy businessman finds his life changing after he meets a spunky and care-free young woman."/>
    <s v="A depressed wealthy businessman"/>
    <n v="7.9"/>
    <n v="46457"/>
    <m/>
    <s v="INR 170000000"/>
    <x v="4"/>
    <m/>
    <m/>
    <n v="10065630"/>
    <n v="84"/>
  </r>
  <r>
    <s v="tt1093908"/>
    <x v="2144"/>
    <x v="10"/>
    <s v="27/02/2009"/>
    <s v="Comedy"/>
    <s v=" Romance"/>
    <m/>
    <n v="104"/>
    <s v="USA"/>
    <s v="English"/>
    <s v="Finnish"/>
    <s v="Spanish"/>
    <x v="550"/>
    <s v="Tracey Jackson, Tim Firth"/>
    <s v="Isla Fisher, Hugh Dancy, Krysten Ritter, Joan Cusack, John Goodman, John Lithgow, Kristin Scott Thomas, Fred Armisen, Leslie Bibb, Lynn Redgrave, Robert Stanton, Julie Hagerty, Nick Cornish, Wendie Malick, Clea Lewis"/>
    <x v="1143"/>
    <s v="Isla Fisher, Hugh Dancy"/>
    <s v="A college grad lands a job as a financial journalist in New York City to support where she nurtures her shopping addiction and falls for a wealthy entrepreneur."/>
    <s v="A college grad lands a job as"/>
    <n v="5.9"/>
    <n v="73560"/>
    <m/>
    <m/>
    <x v="4"/>
    <n v="44277350"/>
    <m/>
    <n v="108394089"/>
    <n v="146"/>
  </r>
  <r>
    <s v="tt0938330"/>
    <x v="2145"/>
    <x v="12"/>
    <s v="31/10/2012"/>
    <s v="Fantasy"/>
    <s v=" Horror"/>
    <m/>
    <n v="95"/>
    <s v="Canada"/>
    <s v="English"/>
    <m/>
    <m/>
    <x v="216"/>
    <s v="M.J. Bassett, Laurent Hadida"/>
    <s v="Adelaide Clemens, Kit Harington, Carrie-Anne Moss, Sean Bean, Radha Mitchell, Malcolm McDowell, Martin Donovan, Deborah Kara Unger, Roberto Campanella, Erin Pitt, Peter Outerbridge, Jefferson Brown, Milton Barnes, Heather Marks, Rachel Sellan"/>
    <x v="1144"/>
    <s v="Adelaide Clemens, Kit Harington"/>
    <s v="When her adoptive father disappears, Sharon Da Silva is drawn into a strange and terrifying alternate reality that holds answers to the horrific nightmares that have plagued her since childhood."/>
    <s v="When her adoptive father disappears,"/>
    <n v="5"/>
    <n v="59539"/>
    <n v="22545101.352822799"/>
    <n v="20000000"/>
    <x v="1640"/>
    <n v="17529157"/>
    <n v="62407889.769571476"/>
    <n v="55362705"/>
    <n v="264"/>
  </r>
  <r>
    <s v="tt0942385"/>
    <x v="2146"/>
    <x v="6"/>
    <s v="24/10/2008"/>
    <s v="Action"/>
    <s v=" Comedy"/>
    <s v=" War"/>
    <n v="107"/>
    <s v="USA, UK, Germany"/>
    <s v="English"/>
    <s v="Mandarin"/>
    <m/>
    <x v="166"/>
    <s v="Justin Theroux, Ben Stiller"/>
    <s v="Jeff Kahn, Robert Downey Jr., Anthony Ruivivar, Jack Black, Jay Baruchel, Brandon T. Jackson, Ben Stiller, Eric Winzenried, Steve Coogan, Valerie Azlynn, Matt Levin, David Pressman, Amy Stiller, Danny McBride, Dempsey Silva"/>
    <x v="1145"/>
    <s v="Jeff Kahn, Robert Downey Jr."/>
    <s v="Through a series of freak occurrences, a group of actors shooting a big-budget war movie are forced to become the soldiers they are portraying."/>
    <s v="Through a series of freak occurrences,"/>
    <n v="7"/>
    <n v="371908"/>
    <n v="110591176.15639356"/>
    <n v="92000000"/>
    <x v="1641"/>
    <n v="110515313"/>
    <n v="235250043.97393906"/>
    <n v="195702811"/>
    <n v="634"/>
  </r>
  <r>
    <s v="tt10964430"/>
    <x v="2147"/>
    <x v="20"/>
    <s v="28/02/2020"/>
    <s v="Drama"/>
    <m/>
    <m/>
    <n v="142"/>
    <s v="India"/>
    <s v="Hindi"/>
    <m/>
    <m/>
    <x v="1238"/>
    <s v="Mrunmayee Lagoo, Mrunmayee Lagoo"/>
    <s v="Taapsee Pannu, Pavail Gulati, Kumud Mishra, Ratna Pathak Shah, Maya Sarao, Geetika Vidya Ohlyan, Tanvi Azmi, Naila Grewal, Dia Mirza, Ram Kapoor, Ankur Rathee, Manav Kaul, Gracy Goswami, Santanu Ghatak, Harssh Singh"/>
    <x v="1146"/>
    <s v="Taapsee Pannu, Pavail Gulati"/>
    <s v="Thappad is a story of Amrita whose seemingly perfect life is shattered when her husband slaps her once in a party. But is one slap enough to question what a relationship stands for?"/>
    <s v="Thappad is a story of Amrita whose"/>
    <n v="6.9"/>
    <n v="12934"/>
    <m/>
    <m/>
    <x v="4"/>
    <m/>
    <m/>
    <n v="4112382"/>
    <n v="859"/>
  </r>
  <r>
    <s v="tt0944835"/>
    <x v="2148"/>
    <x v="14"/>
    <s v="29/10/2010"/>
    <s v="Action"/>
    <s v=" Mystery"/>
    <s v=" Thriller"/>
    <n v="100"/>
    <s v="USA"/>
    <s v="English"/>
    <s v="Russian"/>
    <s v="Korean"/>
    <x v="347"/>
    <s v="Kurt Wimmer"/>
    <s v="Angelina Jolie, Liev Schreiber, Chiwetel Ejiofor, Daniel Olbrychski, August Diehl, Daniel Pearce, Hunt Block, Andre Braugher, Olek Krupa, Cassidy Hinkle, Corey Stoll, Vladislav Koulikov, Olya Zueva, Kevin O'Donnell, Gaius Charles"/>
    <x v="42"/>
    <s v="Angelina Jolie, Liev Schreiber"/>
    <s v="A CIA agent goes on the run after a defector accuses her of being a Russian spy."/>
    <s v="A CIA agent goes on the run after"/>
    <n v="6.4"/>
    <n v="291354"/>
    <n v="130559168.28704531"/>
    <n v="110000000"/>
    <x v="1642"/>
    <n v="118311368"/>
    <n v="348359579.88816577"/>
    <n v="293503354"/>
    <n v="587"/>
  </r>
  <r>
    <s v="tt1097643"/>
    <x v="2149"/>
    <x v="6"/>
    <d v="2009-10-04T00:00:00"/>
    <s v="Crime"/>
    <s v=" Drama"/>
    <s v=" Thriller"/>
    <n v="117"/>
    <s v="UK, Canada"/>
    <s v="English"/>
    <m/>
    <m/>
    <x v="1287"/>
    <s v="Martin McGartland, Nicholas Davies"/>
    <s v="Ben Kingsley, Jim Sturgess, Kevin Zegers, Natalie Press, Rose McGowan, Tom Collins, William Houston, Michael McElhatton, Laura Hughes, Gerard Jordan, David Pearse, Joe Doyle, Conor MacNeill, Evan Harte, Oscar Harte"/>
    <x v="1025"/>
    <s v="Ben Kingsley, Jim Sturgess"/>
    <s v="Martin McGartland joins the I.R.A. and feeds information to Britain's Special Branch Agent Fergus."/>
    <s v="Martin McGartland joins the I.R.A."/>
    <n v="6.9"/>
    <n v="10690"/>
    <m/>
    <s v="GBP 6000000"/>
    <x v="4"/>
    <m/>
    <m/>
    <n v="812872"/>
    <n v="41"/>
  </r>
  <r>
    <s v="tt0945513"/>
    <x v="2150"/>
    <x v="17"/>
    <s v="29/04/2011"/>
    <s v="Action"/>
    <s v=" Drama"/>
    <s v=" Mystery"/>
    <n v="93"/>
    <s v="USA, Canada, France, Germany"/>
    <s v="English"/>
    <m/>
    <m/>
    <x v="1186"/>
    <s v="Ben Ripley"/>
    <s v="Jake Gyllenhaal, Michelle Monaghan, Vera Farmiga, Jeffrey Wright, Michael Arden, Cas Anvar, Russell Peters, Brent Skagford, Craig Thomas, Gordon Masten, Susan Bain, Paula Jean Hixson, Lincoln Ward, Kyle Gatehouse, Albert Kwan"/>
    <x v="100"/>
    <s v="Jake Gyllenhaal, Michelle Monaghan"/>
    <s v="A soldier wakes up in someone else's body and discovers he's part of an experimental government program to find the bomber of a commuter train within 8 minutes."/>
    <s v="A soldier wakes up in someone"/>
    <n v="7.5"/>
    <n v="476758"/>
    <n v="36818657.502700798"/>
    <n v="32000000"/>
    <x v="1643"/>
    <n v="54712227"/>
    <n v="169518503.43100607"/>
    <n v="147332697"/>
    <n v="638"/>
  </r>
  <r>
    <s v="tt0947798"/>
    <x v="2151"/>
    <x v="14"/>
    <s v="18/02/2011"/>
    <s v="Drama"/>
    <s v=" Thriller"/>
    <m/>
    <n v="108"/>
    <s v="USA"/>
    <s v="English"/>
    <s v="French"/>
    <s v="Italian"/>
    <x v="109"/>
    <s v="Mark Heyman, Andres Heinz"/>
    <s v="Natalie Portman, Mila Kunis, Vincent Cassel, Barbara Hershey, Winona Ryder, Benjamin Millepied, Ksenia Solo, Kristina Anapau, Janet Montgomery, Sebastian Stan, Toby Hemingway, Sergio Torrado, Mark Margolis, Tina Sloan, Abraham Aronofsky"/>
    <x v="155"/>
    <s v="Natalie Portman, Mila Kunis"/>
    <s v="A committed dancer struggles to maintain her sanity after winning the lead role in a production of Tchaikovsky's &quot;Swan Lake&quot;."/>
    <s v="A committed dancer struggles to"/>
    <n v="8"/>
    <n v="686153"/>
    <n v="15429719.88846899"/>
    <n v="13000000"/>
    <x v="1644"/>
    <n v="106954678"/>
    <n v="390963044.73761719"/>
    <n v="329398046"/>
    <n v="1283"/>
  </r>
  <r>
    <s v="tt0947802"/>
    <x v="2152"/>
    <x v="6"/>
    <s v="31/10/2008"/>
    <s v="Crime"/>
    <s v=" Drama"/>
    <s v=" Thriller"/>
    <n v="110"/>
    <s v="USA"/>
    <s v="English"/>
    <m/>
    <m/>
    <x v="94"/>
    <s v="David Loughery, Howard Korder"/>
    <s v="Samuel L. Jackson, Patrick Wilson, Kerry Washington, Ron Glass, Justin Chambers, Jay Hernandez, Regine Nehy, Jaishon Fisher, Robert Pine, Keith Loneker, Caleeb Pinkett, Robert Dahey, Ho-Jung, Dallas Raines, Michael Tighe"/>
    <x v="63"/>
    <s v="Samuel L. Jackson, Patrick Wilson"/>
    <s v="Based on a true story, a troubled and racist African-American L.A.P.D. Officer will stop at nothing to force out a friendly interracial couple who just moved in next door to him."/>
    <s v="Based on a true story, a troubled"/>
    <n v="6.1"/>
    <n v="48133"/>
    <n v="24041560.033998597"/>
    <n v="20000000"/>
    <x v="1645"/>
    <n v="39263506"/>
    <n v="53678795.570066378"/>
    <n v="44655002"/>
    <n v="138"/>
  </r>
  <r>
    <s v="tt0947810"/>
    <x v="2153"/>
    <x v="14"/>
    <s v="23/04/2010"/>
    <s v="Action"/>
    <s v=" Drama"/>
    <s v=" Thriller"/>
    <n v="115"/>
    <s v="UK, France, Spain, USA"/>
    <s v="English"/>
    <s v="Arabic"/>
    <m/>
    <x v="739"/>
    <s v="Brian Helgeland, Rajiv Chandrasekaran"/>
    <s v="Igal Naor, Said Faraj, Faycal Attougui, Aymen Hamdouchi, Matt Damon, Nicoye Banks, Jerry Della Salla, Sean Huze, Michael J. Dwyer, Edouard H.R. Gluck, Brian Siefkes, Adam Wendling, Abdul Henderson, Paul Karsko, Robert Miller"/>
    <x v="1147"/>
    <s v="Igal Naor, Said Faraj"/>
    <s v="Discovering covert and faulty intelligence causes a U.S. Army officer to go rogue as he hunts for Weapons of Mass Destruction in an unstable region."/>
    <s v="Discovering covert and faulty"/>
    <n v="6.8"/>
    <n v="127645"/>
    <n v="118690152.988223"/>
    <n v="100000000"/>
    <x v="1646"/>
    <n v="35053660"/>
    <n v="183627242.45247978"/>
    <n v="154711438"/>
    <n v="282"/>
  </r>
  <r>
    <s v="tt0948470"/>
    <x v="2154"/>
    <x v="12"/>
    <d v="2012-04-07T00:00:00"/>
    <s v="Action"/>
    <s v=" Adventure"/>
    <s v=" Sci-Fi"/>
    <n v="136"/>
    <s v="USA"/>
    <s v="English"/>
    <m/>
    <m/>
    <x v="882"/>
    <s v="James Vanderbilt, Alvin Sargent"/>
    <s v="Andrew Garfield, Emma Stone, Rhys Ifans, Denis Leary, Martin Sheen, Sally Field, Irrfan Khan, Campbell Scott, Embeth Davidtz, Chris Zylka, Max Charles, C. Thomas Howell, Jake Keiffer, Kari Coleman, Michael Barra"/>
    <x v="964"/>
    <s v="Andrew Garfield, Emma Stone"/>
    <s v="After Peter Parker is bitten by a genetically altered spider, he gains newfound, spider-like powers and ventures out to save the city from the machinations of a mysterious reptilian foe."/>
    <s v="After Peter Parker is bitten by"/>
    <n v="6.9"/>
    <n v="550033"/>
    <n v="259268665.55746219"/>
    <n v="230000000"/>
    <x v="1647"/>
    <n v="262030663"/>
    <n v="854381180.787359"/>
    <n v="757930663"/>
    <n v="1339"/>
  </r>
  <r>
    <s v="tt0949731"/>
    <x v="2155"/>
    <x v="6"/>
    <d v="2008-12-06T00:00:00"/>
    <s v="Drama"/>
    <s v=" Mystery"/>
    <s v=" Sci-Fi"/>
    <n v="91"/>
    <s v="USA, India"/>
    <s v="English"/>
    <s v="French"/>
    <m/>
    <x v="225"/>
    <s v="M. Night Shyamalan"/>
    <s v="Mark Wahlberg, Zooey Deschanel, John Leguizamo, Ashlyn Sanchez, Betty Buckley, Spencer Breslin, Robert Bailey Jr., Frank Collison, Jeremy Strong, Alan Ruck, Victoria Clark, M. Night Shyamalan, Alison Folland, Kristen Connolly, Cornell Womack"/>
    <x v="28"/>
    <s v="Mark Wahlberg, Zooey Deschanel"/>
    <s v="A science teacher, his wife, and a young girl struggle to survive a plague that causes those infected to commit suicide."/>
    <s v="A science teacher, his wife, and"/>
    <n v="5"/>
    <n v="193156"/>
    <n v="57699744.081596635"/>
    <n v="48000000"/>
    <x v="1648"/>
    <n v="64506874"/>
    <n v="196424112.17209703"/>
    <n v="163403799"/>
    <n v="1399"/>
  </r>
  <r>
    <s v="tt0951216"/>
    <x v="2156"/>
    <x v="6"/>
    <s v="18/01/2008"/>
    <s v="Comedy"/>
    <s v=" Crime"/>
    <s v=" Thriller"/>
    <n v="104"/>
    <s v="USA"/>
    <s v="English"/>
    <m/>
    <m/>
    <x v="444"/>
    <s v="Glenn Gers, John Mister"/>
    <s v="Diane Keaton, Ted Danson, Katie Holmes, Adam Rothenberg, Queen Latifah, Peyton 'Alex' Smith, Charlie Caldwell, Richard F Law, Meagen Fay, Christopher McDonald, Denise Lee, Sylvia Castro Galan, Morgana Shaw, Roger Cross, Stephen Root"/>
    <x v="840"/>
    <s v="Diane Keaton, Ted Danson"/>
    <s v="Three female employees of the Federal Reserve plot to steal money that is about to be destroyed."/>
    <s v="Three female employees of the"/>
    <n v="5.8"/>
    <n v="20218"/>
    <n v="26445716.037398458"/>
    <n v="22000000"/>
    <x v="1649"/>
    <n v="20668843"/>
    <n v="31749480.119612828"/>
    <n v="26412163"/>
    <n v="61"/>
  </r>
  <r>
    <s v="tt0952640"/>
    <x v="2157"/>
    <x v="8"/>
    <s v="18/01/2008"/>
    <s v="Animation"/>
    <s v=" Comedy"/>
    <s v=" Family"/>
    <n v="92"/>
    <s v="USA"/>
    <s v="English"/>
    <s v="French"/>
    <s v="Spanish"/>
    <x v="1009"/>
    <s v="Jon Vitti, Will McRobb"/>
    <s v="Jason Lee, David Cross, Cameron Richardson, Jane Lynch, Justin Long, Matthew Gray Gubler, Jesse McCartney, Allison Karman, Tiara Parker, Kira Verrastro, Veronica Alicino, Beth Riesgraf, Adriane Lenox, Don Tiffany, Lorne Green"/>
    <x v="325"/>
    <s v="Jason Lee, David Cross"/>
    <s v="Three musical chipmunks are discovered by an aspiring songwriter and wants to become famous by using their amazing singing abilities."/>
    <s v="Three musical chipmunks are discovered"/>
    <n v="5.2"/>
    <n v="74906"/>
    <n v="74893943.3399892"/>
    <n v="60000000"/>
    <x v="1650"/>
    <n v="217326974"/>
    <n v="5.2811181150382E+16"/>
    <n v="365352546"/>
    <n v="157"/>
  </r>
  <r>
    <s v="tt1104806"/>
    <x v="2158"/>
    <x v="6"/>
    <d v="2009-06-03T00:00:00"/>
    <s v="Adventure"/>
    <s v=" Drama"/>
    <m/>
    <n v="94"/>
    <s v="Canada"/>
    <s v="English"/>
    <s v="French"/>
    <m/>
    <x v="1288"/>
    <s v="Michael McGowan"/>
    <s v="Joshua Jackson, Peter Spence, Marc Strange, Gage Munroe, Richard Waugh, Deirdre Kirby, Liane Balaban, Fiona Reid, Chuck Shamata, Caroline Cave, Jodi Brooks, Chris Benson, David Reale, Kyle Fairlie, Colin Fox"/>
    <x v="148"/>
    <s v="Joshua Jackson, Peter Spence"/>
    <s v="Chronicles the motorcycle trip of Ben Tyler as he rides from Toronto to Tofino, British Columbia. Ben stops at landmarks that are both iconic and idiosyncratic on his quest to find meaning in his life."/>
    <s v="Chronicles the motorcycle trip"/>
    <n v="7"/>
    <n v="11140"/>
    <m/>
    <s v="CAD 2000000"/>
    <x v="4"/>
    <m/>
    <m/>
    <n v="108918"/>
    <n v="61"/>
  </r>
  <r>
    <s v="tt0954947"/>
    <x v="2159"/>
    <x v="14"/>
    <s v="26/11/2010"/>
    <s v="Crime"/>
    <s v=" Drama"/>
    <s v=" Thriller"/>
    <n v="109"/>
    <s v="UK, Sweden, Canada, USA"/>
    <s v="English"/>
    <m/>
    <m/>
    <x v="143"/>
    <s v="John Curran, Jim Thompson"/>
    <s v="Casey Affleck, Kate Hudson, Jessica Alba, Ned Beatty, Elias Koteas, Tom Bower, Simon Baker, Bill Pullman, Brent Briscoe, Matthew Maher, Liam Aiken, Jay R. Ferguson, Ali Nazary, Blake Lindsley, Zach Josse"/>
    <x v="424"/>
    <s v="Casey Affleck, Kate Hudson"/>
    <s v="A West Texas Deputy Sheriff is slowly unmasked as a psychotic killer."/>
    <s v="A West Texas Deputy Sheriff is"/>
    <n v="6.1"/>
    <n v="32744"/>
    <n v="15429719.88846899"/>
    <n v="13000000"/>
    <x v="1651"/>
    <n v="217277"/>
    <n v="4809551.6972750034"/>
    <n v="4052191"/>
    <n v="189"/>
  </r>
  <r>
    <s v="tt1107860"/>
    <x v="2160"/>
    <x v="10"/>
    <d v="2010-08-07T00:00:00"/>
    <s v="Comedy"/>
    <s v=" Crime"/>
    <m/>
    <n v="90"/>
    <s v="USA"/>
    <s v="English"/>
    <m/>
    <m/>
    <x v="672"/>
    <s v="Michael LeSieur"/>
    <s v="Christopher Walken, Joseph McKenna, Wynn Everett, Patricia B. Till, Marcia Gay Harden, Bhavesh Patel, Todd Weeks, Philip Dorn Hebert, Morgan Freeman, William H. Macy, Jim Chiros, Breckin Meyer, Stephen Stapinski, Bates Wilder, Anthony Cascio"/>
    <x v="1148"/>
    <s v="Christopher Walken, Joseph McKenna"/>
    <s v="A comedy centered on three museum security guards who devise a plan to steal back the artworks to which they have become attached after they are transferred to another museum."/>
    <s v="A comedy centered on three museum"/>
    <n v="6.1"/>
    <n v="15427"/>
    <m/>
    <n v="20000000"/>
    <x v="4"/>
    <m/>
    <m/>
    <n v="96008"/>
    <n v="49"/>
  </r>
  <r>
    <s v="tt0955308"/>
    <x v="2161"/>
    <x v="14"/>
    <d v="2010-12-05T00:00:00"/>
    <s v="Action"/>
    <s v=" Adventure"/>
    <s v=" Drama"/>
    <n v="140"/>
    <s v="USA, UK"/>
    <s v="English"/>
    <s v="French"/>
    <s v="Ukrainian"/>
    <x v="96"/>
    <s v="Brian Helgeland, Brian Helgeland"/>
    <s v="Russell Crowe, Cate Blanchett, Max von Sydow, William Hurt, Mark Strong, Oscar Isaac, Danny Huston, Eileen Atkins, Mark Addy, Matthew Macfadyen, Kevin Durand, Scott Grimes, Alan Doyle, Douglas Hodge, L√©a Seydoux"/>
    <x v="92"/>
    <s v="Russell Crowe, Cate Blanchett"/>
    <s v="In twelfth century England, Robin Longstride ("/>
    <s v="In twelfth century England, Robin"/>
    <n v="6.6"/>
    <n v="249741"/>
    <n v="237380305.976446"/>
    <n v="200000000"/>
    <x v="1652"/>
    <n v="105269730"/>
    <n v="381790307.70972073"/>
    <n v="321669741"/>
    <n v="626"/>
  </r>
  <r>
    <s v="tt0956038"/>
    <x v="2162"/>
    <x v="6"/>
    <s v="19/12/2008"/>
    <s v="Drama"/>
    <s v=" Romance"/>
    <m/>
    <n v="97"/>
    <s v="USA, Australia"/>
    <s v="English"/>
    <s v="Spanish"/>
    <m/>
    <x v="1289"/>
    <s v="Ann Peacock, John Romano"/>
    <s v="Richard Gere, Diane Lane, Christopher Meloni, Viola Davis, Becky Ann Baker, Scott Glenn, Linda Molloy, Pablo Schreiber, Mae Whitman, Charlie Tahan, Carolyn McCormick, Ted Manson, Ato Essandoh, Terri Denise Johnson, Jessica Lucas"/>
    <x v="95"/>
    <s v="Richard Gere, Diane Lane"/>
    <s v="A doctor, who is travelling to see his estranged son, sparks with an unhappily married woman at a North Carolina inn."/>
    <s v="A doctor, who is travelling to"/>
    <n v="6"/>
    <n v="22794"/>
    <n v="36062340.050997898"/>
    <n v="30000000"/>
    <x v="1653"/>
    <n v="41850659"/>
    <n v="101425747.31242017"/>
    <n v="84375346"/>
    <n v="111"/>
  </r>
  <r>
    <s v="tt1111890"/>
    <x v="2163"/>
    <x v="6"/>
    <s v="30/04/2009"/>
    <s v="Drama"/>
    <s v=" Romance"/>
    <m/>
    <n v="101"/>
    <s v="Spain"/>
    <s v="Spanish"/>
    <s v="French"/>
    <m/>
    <x v="1290"/>
    <s v="Cuca Canals, Val√©rie Tasso"/>
    <s v="Bel√©n Fabra, Leonardo Sbaraglia, Llum Barrera, Geraldine Chaplin, √Ångela Molina, Pedro Guti√©rrez, Jos√© Chaves, Jorge-Yamam Serrano, Antonio Garrido, Jaume Garc√≠a Arija, David Vert, Javier Coromina, Judith Diakhate, Natasha Yarovenko, Laura De Pedro"/>
    <x v="1149"/>
    <s v="Bel√©n Fabra, Leonardo Sbaraglia"/>
    <s v="A chronicle of the life of a middle-class French girl's sexual adventures, her then fall into prostitution, and her ultimate redemption."/>
    <s v="A chronicle of the life of a middle-class"/>
    <n v="5.7"/>
    <n v="10161"/>
    <m/>
    <m/>
    <x v="4"/>
    <m/>
    <m/>
    <n v="2758691"/>
    <n v="21"/>
  </r>
  <r>
    <s v="tt1111948"/>
    <x v="2164"/>
    <x v="6"/>
    <s v="17/07/2009"/>
    <s v="Comedy"/>
    <s v=" Drama"/>
    <s v=" Music"/>
    <n v="100"/>
    <s v="USA"/>
    <s v="English"/>
    <m/>
    <m/>
    <x v="443"/>
    <s v="Robert Ramsey, Matthew Stone"/>
    <s v="Samuel L. Jackson, Bernie Mac, Sharon Leal, Adam Herschman, Sean Hayes, Affion Crockett, Terrell J. Ramsey, Jackie Long, Mike Epps, John Legend, Isaac Hayes, Vanessa del Rio, P.J. Byrne, Ken Davitian, Jennifer Coolidge"/>
    <x v="63"/>
    <s v="Samuel L. Jackson, Bernie Mac"/>
    <s v="Though it's been about twenty years since they have spoken with one another, two estranged soul-singing legends agree to participate in a reunion performance at the Apollo Theater to honor their recently deceased band leader."/>
    <s v="Though it's been about twenty"/>
    <n v="6.4"/>
    <n v="10322"/>
    <m/>
    <m/>
    <x v="4"/>
    <n v="12082391"/>
    <m/>
    <n v="12331637"/>
    <n v="25"/>
  </r>
  <r>
    <s v="tt1112782"/>
    <x v="2165"/>
    <x v="10"/>
    <d v="2009-09-01T00:00:00"/>
    <s v="Action"/>
    <s v=" Crime"/>
    <s v=" Thriller"/>
    <n v="104"/>
    <s v="USA, Germany"/>
    <s v="English"/>
    <s v="Russian"/>
    <s v="Dutch"/>
    <x v="245"/>
    <s v="Ted Humphrey"/>
    <s v="Rade Serbedzija, Morgan Freeman, Robert Forster, Corey Johnson, Antonio Banderas, Gerrit Vooren, Charles Venn, Atanas Srebrev, Darrell Las Quevas, Tom Hardy, Ivan Petrushinov, Victor Boichev, Nickolay Hadjiminev, Mariana Stansheva, Stefan Shterev"/>
    <x v="1150"/>
    <s v="Rade Serbedzija, Morgan Freeman"/>
    <s v="A veteran thief recruits a younger crook to help him pull off one final job in order to repay his debt to the Russian mob."/>
    <s v="A veteran thief recruits a younger"/>
    <n v="6"/>
    <n v="33027"/>
    <m/>
    <n v="25000000"/>
    <x v="4"/>
    <m/>
    <m/>
    <n v="6828037"/>
    <n v="54"/>
  </r>
  <r>
    <s v="tt0959337"/>
    <x v="2166"/>
    <x v="6"/>
    <s v="30/01/2009"/>
    <s v="Drama"/>
    <s v=" Romance"/>
    <m/>
    <n v="119"/>
    <s v="USA, UK"/>
    <s v="English"/>
    <m/>
    <m/>
    <x v="359"/>
    <s v="Justin Haythe, Richard Yates"/>
    <s v="Kate Winslet, Leonardo DiCaprio, Christopher Fitzgerald, Jonathan Roumie, Neal Bledsoe, Marin Ireland, Samantha Soule, Heidi Armbruster, Sam Rosen, Maria Rusolo, Gena Oppenheim, Kathryn Dunn, Joe Komara, Allison Twyford, David Harbour"/>
    <x v="371"/>
    <s v="Kate Winslet, Leonardo DiCaprio"/>
    <s v="A young couple living in a Connecticut suburb during the mid-1950s struggle to come to terms with their personal problems while trying to raise their two children."/>
    <s v="A young couple living in a Connecticut"/>
    <n v="7.3"/>
    <n v="192030"/>
    <n v="42072730.05949755"/>
    <n v="35000000"/>
    <x v="1654"/>
    <n v="22911480"/>
    <n v="91335305.021202683"/>
    <n v="75981180"/>
    <n v="491"/>
  </r>
  <r>
    <s v="tt0960144"/>
    <x v="2167"/>
    <x v="6"/>
    <d v="2008-03-10T00:00:00"/>
    <s v="Comedy"/>
    <m/>
    <m/>
    <n v="113"/>
    <s v="USA"/>
    <s v="English"/>
    <s v="Hebrew"/>
    <m/>
    <x v="133"/>
    <s v="Adam Sandler, Robert Smigel"/>
    <s v="Adam Sandler, John Turturro, Emmanuelle Chriqui, Nick Swardson, Lainie Kazan, Ido Mosseri, Rob Schneider, Dave Matthews, Michael Buffer, Charlotte Rae, Sayed Badreya, Daoud Heidami, Kevin Nealon, Robert Smigel, Dina Doron"/>
    <x v="123"/>
    <s v="Adam Sandler, John Turturro"/>
    <s v="An Israeli Special Forces Soldier fakes his death so he can re-emerge in New York City as a hair stylist."/>
    <s v="An Israeli Special Forces Soldier"/>
    <n v="5.5"/>
    <n v="187831"/>
    <n v="108187020.15299369"/>
    <n v="90000000"/>
    <x v="1655"/>
    <n v="100018837"/>
    <n v="245600643.59251848"/>
    <n v="204313400"/>
    <n v="426"/>
  </r>
  <r>
    <s v="tt1117385"/>
    <x v="2168"/>
    <x v="6"/>
    <s v="13/07/2008"/>
    <s v="Crime"/>
    <s v=" Drama"/>
    <m/>
    <n v="104"/>
    <s v="USA"/>
    <s v="English"/>
    <m/>
    <m/>
    <x v="1252"/>
    <s v="Ric Roman Waugh"/>
    <s v="Stephen Dorff, Marisol Nichols, Vincent Miller, Anne Archer, Larnell Stovall, Val Kilmer, Sam Shepard, Johnny Lewis, Harold Perrineau, Shawn Prince, Chris Browning, Nick Chinlund, Greg Serano, Jake Walker, Nate Parker"/>
    <x v="403"/>
    <s v="Stephen Dorff, Marisol Nichols"/>
    <s v="A family man convicted of killing an intruder must cope with life afterward in the violent penal system."/>
    <s v="A family man convicted of killing"/>
    <n v="7.4"/>
    <n v="74335"/>
    <m/>
    <n v="2900000"/>
    <x v="4"/>
    <m/>
    <m/>
    <m/>
    <n v="151"/>
  </r>
  <r>
    <s v="tt1119191"/>
    <x v="2169"/>
    <x v="10"/>
    <s v="14/11/2009"/>
    <s v="Mystery"/>
    <s v=" Thriller"/>
    <m/>
    <n v="93"/>
    <s v="USA"/>
    <s v="English"/>
    <m/>
    <m/>
    <x v="457"/>
    <s v="Gus Krieger, Ann Peacock"/>
    <s v="Nick Cannon, Clea DuVall, Timothy Hutton, Chlo√´ Sevigny, Peter Stormare, Shea Whigham, Anoop Kaur Sikand, Bill Stinchcomb, Meade Patton, Luke Sexton, Tim J. Smith, Michael Byrnes, Gus Krieger"/>
    <x v="427"/>
    <s v="Nick Cannon, Clea DuVall"/>
    <s v="Four individuals sign up for a psychological research study only to discover that they are now subjects of a brutal, classified government program."/>
    <s v="Four individuals sign up for a"/>
    <n v="5.7"/>
    <n v="13559"/>
    <m/>
    <m/>
    <x v="4"/>
    <m/>
    <m/>
    <n v="467220"/>
    <n v="68"/>
  </r>
  <r>
    <s v="tt0960731"/>
    <x v="2170"/>
    <x v="6"/>
    <s v="27/03/2009"/>
    <s v="Comedy"/>
    <s v=" Family"/>
    <s v=" Fantasy"/>
    <n v="99"/>
    <s v="USA"/>
    <s v="English"/>
    <m/>
    <m/>
    <x v="196"/>
    <s v="Matt Lopez, Tim Herlihy"/>
    <s v="Adam Sandler, Keri Russell, Guy Pearce, Russell Brand, Richard Griffiths, Teresa Palmer, Lucy Lawless, Courteney Cox, Jonathan Morgan Heit, Laura Ann Kesling, Jonathan Pryce, Nick Swardson, Kathryn Joosten, Allen Covert, Carmen Electra"/>
    <x v="123"/>
    <s v="Adam Sandler, Keri Russell"/>
    <s v="A hotel handyman's life changes when the lavish bedtime stories he tells his niece and nephew start to magically come true."/>
    <s v="A hotel handyman's life changes"/>
    <n v="6"/>
    <n v="86813"/>
    <n v="96166240.13599439"/>
    <n v="80000000"/>
    <x v="1656"/>
    <n v="110101975"/>
    <n v="255892191.12926435"/>
    <n v="212874864"/>
    <n v="133"/>
  </r>
  <r>
    <s v="tt0961108"/>
    <x v="2171"/>
    <x v="6"/>
    <s v="26/09/2008"/>
    <s v="Drama"/>
    <m/>
    <m/>
    <n v="120"/>
    <s v="USA"/>
    <s v="English"/>
    <m/>
    <m/>
    <x v="1291"/>
    <s v="Robert Frost, Dennis Lee"/>
    <s v="Ryan Reynolds, Willem Dafoe, Emily Watson, Carrie-Anne Moss, Julia Roberts, Ioan Gruffudd, Hayden Panettiere, Shannon Lucio, Cayden Boyd, George Newbern, Chase Ellison, Brooklynn Proulx, Diane Perella, Natalie Karp, John C. Stennfeld"/>
    <x v="381"/>
    <s v="Ryan Reynolds, Willem Dafoe"/>
    <s v="The Taylor family is devastated by an accident that takes place on the day their matriarch is due to graduate from college -- decades after leaving to raise her children."/>
    <s v="The Taylor family is devastated"/>
    <n v="6.5"/>
    <n v="12322"/>
    <n v="9616624.0135994405"/>
    <n v="8000000"/>
    <x v="1657"/>
    <n v="70600"/>
    <n v="8044524.7655722406"/>
    <n v="6692182"/>
    <n v="57"/>
  </r>
  <r>
    <s v="tt0962726"/>
    <x v="2172"/>
    <x v="6"/>
    <s v="31/10/2008"/>
    <s v="Comedy"/>
    <s v=" Drama"/>
    <s v=" Family"/>
    <n v="112"/>
    <s v="USA"/>
    <s v="English"/>
    <m/>
    <m/>
    <x v="1292"/>
    <s v="Peter Barsocchini, Peter Barsocchini"/>
    <s v="Zac Efron, Vanessa Hudgens, Ashley Tisdale, Lucas Grabeel, Corbin Bleu, Monique Coleman, Olesya Rulin, Chris Warren, Ryne Sanborn, KayCee Stroh, Bart Johnson, Alyson Reed, Matt Prokop, Justin Martin, Jemma McKenzie-Brown"/>
    <x v="1151"/>
    <s v="Zac Efron, Vanessa Hudgens"/>
    <s v="As seniors in high school, Troy and Gabriella struggle with the idea of being separated from one another as college approaches. Along with the rest of the Wildcats, they stage a spring musical to address their experiences, hopes and fears about their future."/>
    <s v="As seniors in high school, Troy"/>
    <n v="4.8"/>
    <n v="56762"/>
    <n v="13222858.018699229"/>
    <n v="11000000"/>
    <x v="1658"/>
    <n v="90559416"/>
    <n v="304016558.09973389"/>
    <n v="252909177"/>
    <n v="189"/>
  </r>
  <r>
    <s v="tt1121794"/>
    <x v="2173"/>
    <x v="8"/>
    <s v="29/06/1905"/>
    <s v="Animation"/>
    <s v=" Action"/>
    <s v=" Adventure"/>
    <n v="103"/>
    <s v="Japan"/>
    <s v="Japanese"/>
    <s v="Mandarin"/>
    <m/>
    <x v="1293"/>
    <s v="Fumihiko Takayama"/>
    <s v="Tomoya Nagase, Yuri Chinen, K√¥ichi Yamadera, Akio √îtsuka, Unsh√¥ Ishizuka, Mamoru Miyano, Maaya Sakamoto, Jun Hazumi, Tomoyuki Shimura, Takur√¥ Kitagawa, Atsushi Ii, Hirofumi Nojima, Masaki Aizawa, Fumie Mizusawa, Junko Minagawa"/>
    <x v="1152"/>
    <s v="Tomoya Nagase, Yuri Chinen"/>
    <s v="A swordsman from a strange land is caught in a struggle between morality, righteousness, and devotion as he reluctantly agrees to take a raggedy boy and his dog to a remote, Buddhist temple."/>
    <s v="A swordsman from a strange land"/>
    <n v="7.8"/>
    <n v="14505"/>
    <m/>
    <m/>
    <x v="4"/>
    <m/>
    <m/>
    <n v="258490"/>
    <n v="47"/>
  </r>
  <r>
    <s v="tt0962736"/>
    <x v="2174"/>
    <x v="10"/>
    <d v="2009-06-03T00:00:00"/>
    <s v="Biography"/>
    <s v=" Drama"/>
    <s v=" History"/>
    <n v="105"/>
    <s v="UK, USA"/>
    <s v="English"/>
    <s v="German"/>
    <m/>
    <x v="664"/>
    <s v="Julian Fellowes"/>
    <s v="Emily Blunt, Rupert Friend, Paul Bettany, Miranda Richardson, Jim Broadbent, Thomas Kretschmann, Mark Strong, Jesper Christensen, Harriet Walter, Jeanette Hain, Julian Glover, Michael Maloney, Michiel Huisman, Genevieve O'Reilly, Rachael Stirling"/>
    <x v="950"/>
    <s v="Emily Blunt, Rupert Friend"/>
    <s v="A dramatization of the turbulent first years of Queen Victoria's rule, and her enduring romance with Prince Albert."/>
    <s v="A dramatization of the turbulent"/>
    <n v="7.3"/>
    <n v="56756"/>
    <n v="42222949.887431949"/>
    <n v="35000000"/>
    <x v="1659"/>
    <n v="11001272"/>
    <n v="35221671.831427634"/>
    <n v="29196409"/>
    <n v="108"/>
  </r>
  <r>
    <s v="tt0963178"/>
    <x v="2175"/>
    <x v="10"/>
    <s v="20/03/2009"/>
    <s v="Action"/>
    <s v=" Crime"/>
    <s v=" Drama"/>
    <n v="118"/>
    <s v="USA, Germany, UK, France"/>
    <s v="English"/>
    <s v="Italian"/>
    <s v="French"/>
    <x v="318"/>
    <s v="Eric Warren Singer"/>
    <s v="Clive Owen, Naomi Watts, Armin Mueller-Stahl, Ulrich Thomsen, Br√≠an F. O'Byrne, Michel Voletti, Patrick Baladi, Jay Villiers, Fabrice Scott, Haluk Bilginer, Luca Barbareschi, Alessandro Fabrizi, Felix Solis, Jack McGee, Nilaja Sun"/>
    <x v="559"/>
    <s v="Clive Owen, Naomi Watts"/>
    <s v="An Interpol agent attempts to expose a high-profile financial institution's role in an international arms dealing ring."/>
    <s v="An Interpol agent attempts to"/>
    <n v="6.5"/>
    <n v="90126"/>
    <n v="60318499.839188501"/>
    <n v="50000000"/>
    <x v="1660"/>
    <n v="25450527"/>
    <n v="72688428.386119783"/>
    <n v="60253843"/>
    <n v="213"/>
  </r>
  <r>
    <s v="tt0963194"/>
    <x v="2176"/>
    <x v="6"/>
    <s v="20/11/2008"/>
    <s v="Horror"/>
    <s v=" Musical"/>
    <s v=" Sci-Fi"/>
    <n v="98"/>
    <s v="USA"/>
    <s v="English"/>
    <m/>
    <m/>
    <x v="940"/>
    <s v="Darren Smith, Terrance Zdunich"/>
    <s v="Alexa PenaVega, Paul Sorvino, Anthony Head, Sarah Brightman, Paris Hilton, Bill Moseley, Kevin 'ohGr' Ogilvie, Terrance Zdunich, Sarah Power, Jessica Horn, Branko Lebar, Briana Buckmaster, Anna Kostan, Brad Austin, Marty Adams"/>
    <x v="625"/>
    <s v="Alexa PenaVega, Paul Sorvino"/>
    <s v="A worldwide epidemic encourages a biotech company to launch an organ-financing program similar in nature to a standard car loan. The repossession clause is a killer, however."/>
    <s v="A worldwide epidemic encourages"/>
    <n v="6.6"/>
    <n v="23253"/>
    <n v="10217663.014449405"/>
    <n v="8500000"/>
    <x v="1661"/>
    <n v="146750"/>
    <n v="226142.12614780103"/>
    <n v="188126"/>
    <n v="283"/>
  </r>
  <r>
    <s v="tt0963794"/>
    <x v="2177"/>
    <x v="6"/>
    <s v="27/06/2008"/>
    <s v="Fantasy"/>
    <s v=" Horror"/>
    <s v=" Thriller"/>
    <n v="90"/>
    <s v="USA, Germany, Australia"/>
    <s v="English"/>
    <s v="Maya"/>
    <s v="Spanish"/>
    <x v="1294"/>
    <s v="Scott B. Smith, Scott B. Smith"/>
    <s v="Jonathan Tucker, Jena Malone, Laura Ramsey, Shawn Ashmore, Joe Anderson, Sergio Calder√≥n, Jesse Ramirez, Balder Moreno, Dimitri Baveas, Patricio Almeida Rodriguez, Mario Jurado, Luis Antonio Ramos, Walter Quispe, Pauline Whyman, Nathan Vega"/>
    <x v="1153"/>
    <s v="Jonathan Tucker, Jena Malone"/>
    <s v="A group of friends whose leisurely Mexican holiday takes a turn for the worse when they, along with a fellow tourist, embark on a remote archaeological dig in the jungle where something evil lives among the ruins."/>
    <s v="A group of friends whose leisurely"/>
    <n v="5.8"/>
    <n v="69194"/>
    <n v="9616624.0135994405"/>
    <n v="8000000"/>
    <x v="1662"/>
    <n v="17432844"/>
    <n v="27429323.574757438"/>
    <n v="22818256"/>
    <n v="398"/>
  </r>
  <r>
    <s v="tt0963966"/>
    <x v="2178"/>
    <x v="14"/>
    <s v="18/08/2010"/>
    <s v="Action"/>
    <s v=" Adventure"/>
    <s v=" Family"/>
    <n v="109"/>
    <s v="USA"/>
    <s v="English"/>
    <s v="Cantonese"/>
    <s v="Ukrainian"/>
    <x v="231"/>
    <s v="Lawrence Konner, Mark Rosenthal"/>
    <s v="Nicolas Cage, Jay Baruchel, Alfred Molina, Teresa Palmer, Toby Kebbell, Omar Benson Miller, Monica Bellucci, Alice Krige, Jake Cherry, James A. Stephens, Gregory Woo, Wai Ching Ho, Jason R. Moore, Robert Capron, Peyton List"/>
    <x v="130"/>
    <s v="Nicolas Cage, Jay Baruchel"/>
    <s v="Master sorcerer Balthazar Blake must find and train Merlin's descendant to defeat dark sorceress Morgana la F√©e."/>
    <s v="Master sorcerer Balthazar Blake"/>
    <n v="6.1"/>
    <n v="150831"/>
    <n v="178035229.48233452"/>
    <n v="150000000"/>
    <x v="1663"/>
    <n v="63150991"/>
    <n v="255520602.73857132"/>
    <n v="215283742"/>
    <n v="260"/>
  </r>
  <r>
    <s v="tt1124039"/>
    <x v="2179"/>
    <x v="10"/>
    <s v="27/02/2009"/>
    <s v="Action"/>
    <s v=" Crime"/>
    <s v=" Mystery"/>
    <n v="105"/>
    <s v="USA"/>
    <s v="English"/>
    <s v="Russian"/>
    <m/>
    <x v="413"/>
    <s v="Michael Nitsberg, Kevin Alyn Elders"/>
    <s v="Shane West, Edward Burns, Ving Rhames, Jonathan Pryce, Amara Zaragoza, Yuriy Kutsenko, Sergey Gubanov, Martin Sheen, Ilan Goodman, Todd Jensen, Steven Elder, Sandra De Sousa, Greg Donaldson, Andrea Enright, Trevor White"/>
    <x v="373"/>
    <s v="Shane West, Edward Burns"/>
    <s v="At first, the strange phone messages promised great wealth. Soon, though, government agents pursue the young engineer receiving them around the world."/>
    <s v="At first, the strange phone messages"/>
    <n v="5.8"/>
    <n v="18614"/>
    <m/>
    <m/>
    <x v="4"/>
    <n v="666009"/>
    <m/>
    <n v="3668952"/>
    <n v="76"/>
  </r>
  <r>
    <s v="tt0964185"/>
    <x v="2180"/>
    <x v="10"/>
    <s v="20/11/2009"/>
    <s v="Drama"/>
    <m/>
    <m/>
    <n v="127"/>
    <s v="USA, Argentina, Spain, Italy"/>
    <s v="English"/>
    <s v="Spanish"/>
    <s v="French"/>
    <x v="1093"/>
    <s v="Mauricio Kartun, Francis Ford Coppola"/>
    <s v="Vincent Gallo, Alden Ehrenreich, Maribel Verd√∫, Silvia P√©rez, Rodrigo De la Serna, Erica Rivas, Mike Amigorena, Lucas Di Conza, Adriana Mastr√°ngelo, Klaus Maria Brandauer, Leticia Br√©dice, Sof√≠a Gala Castiglione, Jean-Fran√ßois Casanovas, Carmen Maura, Francesca De Sapio"/>
    <x v="509"/>
    <s v="Vincent Gallo, Alden Ehrenreich"/>
    <s v="Bennie travels to Buenos Aires to find his long-missing older brother, a once-promising writer who is now a remnant of his former self. Bennie's discovery of his brother's near-finished play might hold the answer to understanding their shared past and renewing their bond."/>
    <s v="Bennie travels to Buenos Aires"/>
    <n v="6.8"/>
    <n v="12374"/>
    <n v="6031849.9839188503"/>
    <n v="5000000"/>
    <x v="1664"/>
    <n v="518522"/>
    <n v="3467679.1901350305"/>
    <n v="2874474"/>
    <n v="43"/>
  </r>
  <r>
    <s v="tt0964517"/>
    <x v="2181"/>
    <x v="14"/>
    <d v="2011-04-03T00:00:00"/>
    <s v="Biography"/>
    <s v=" Drama"/>
    <s v=" Sport"/>
    <n v="116"/>
    <s v="USA"/>
    <s v="English"/>
    <m/>
    <m/>
    <x v="675"/>
    <s v="Scott Silver, Paul Tamasy"/>
    <s v="Mark Wahlberg, Christian Bale, Amy Adams, Melissa Leo, Mickey O'Keefe, Jack McGee, Melissa McMeekin, Bianca Hunter, Erica McDermott, Jill Quigg, Dendrie Taylor, Kate B. O'Brien, Jenna Lamia, Frank Renzulli, Paul Campbell"/>
    <x v="28"/>
    <s v="Mark Wahlberg, Christian Bale"/>
    <s v="In Victorian-era London, a troubled clairvoyant police detective investigates the murders of Jack the Ripper."/>
    <s v="In Victorian-era London, a troubled"/>
    <n v="7.8"/>
    <n v="334145"/>
    <n v="29672538.24705575"/>
    <n v="25000000"/>
    <x v="1665"/>
    <n v="93617009"/>
    <n v="153336840.06291476"/>
    <n v="129190869"/>
    <n v="447"/>
  </r>
  <r>
    <s v="tt0964539"/>
    <x v="2182"/>
    <x v="6"/>
    <d v="2008-11-04T00:00:00"/>
    <s v="Crime"/>
    <s v=" Thriller"/>
    <m/>
    <n v="95"/>
    <s v="USA"/>
    <s v="English"/>
    <m/>
    <m/>
    <x v="1295"/>
    <s v="Mark Neveldine, Brian Taylor"/>
    <s v="Milo Ventimiglia, Michael Weston, Alyssa Milano, Lauren Lee Smith, Johnny Whitworth, John de Lancie, Mei Melan√ßon, Keir O'Donnell, Buddy Lewis, Dan Callahan, Larry Drake, Med Abrous, Alan Blumenfeld, Gary Buckner, Jeb Burris"/>
    <x v="1154"/>
    <s v="Milo Ventimiglia, Michael Weston"/>
    <s v="A group of medical students devise a deadly game: to see which one of them can commit the perfect murder."/>
    <s v="A group of medical students devise"/>
    <n v="6"/>
    <n v="30956"/>
    <n v="9616624.0135994405"/>
    <n v="8000000"/>
    <x v="1666"/>
    <n v="109846"/>
    <n v="3888368.9245667737"/>
    <n v="3234706"/>
    <n v="127"/>
  </r>
  <r>
    <s v="tt0968264"/>
    <x v="2183"/>
    <x v="14"/>
    <s v="22/06/2011"/>
    <s v="Crime"/>
    <s v=" Drama"/>
    <s v=" History"/>
    <n v="122"/>
    <s v="USA"/>
    <s v="English"/>
    <m/>
    <m/>
    <x v="47"/>
    <s v="James D. Solomon, James D. Solomon"/>
    <s v="James McAvoy, Robin Wright, Kevin Kline, Evan Rachel Wood, Tom Wilkinson, Justin Long, Danny Huston, James Badge Dale, Colm Meaney, Alexis Bledel, Johnny Simmons, Toby Kebbell, Jonathan Groff, Stephen Root, John Cullum"/>
    <x v="652"/>
    <s v="James McAvoy, Robin Wright"/>
    <s v="Mary Surratt is the lone female charged as a co-conspirator in the assassination trial of Abraham Lincoln. As the whole nation turns against her, she is forced to rely on her reluctant lawyer to uncover the truth and save her life."/>
    <s v="Mary Surratt is the lone female"/>
    <n v="6.9"/>
    <n v="27408"/>
    <n v="29672538.24705575"/>
    <n v="25000000"/>
    <x v="1667"/>
    <n v="11538204"/>
    <n v="18545982.0788421"/>
    <n v="15625544"/>
    <n v="152"/>
  </r>
  <r>
    <s v="tt1126596"/>
    <x v="2184"/>
    <x v="6"/>
    <s v="20/06/2008"/>
    <s v="Crime"/>
    <s v=" Drama"/>
    <m/>
    <n v="99"/>
    <s v="UK"/>
    <s v="English"/>
    <m/>
    <m/>
    <x v="1296"/>
    <s v="Noel Clarke"/>
    <s v="Noel Clarke, Scarlett Alice Johnson, Adam Deacon, Jacob Anderson, Plan B, Femi Oyeniran, Shanika Warren-Markland, Nathan Constance, Cornell John, Pierre Mascolo, Wil Johnson, Red Madrell, Don Klass, Arnold Oceng, Madeleine Fairley"/>
    <x v="1155"/>
    <s v="Noel Clarke, Scarlett Alice Johnson"/>
    <s v="Six years after KiDULTHOOD, Sam Peel is released from jail for killing Trife, he realizes that life is no easier on the outside than it was on the inside and he's forced to confront the ..."/>
    <s v="Six years after KiDULTHOOD, Sam"/>
    <n v="6.6"/>
    <n v="11757"/>
    <m/>
    <m/>
    <x v="4"/>
    <m/>
    <m/>
    <n v="6611001"/>
    <n v="33"/>
  </r>
  <r>
    <s v="tt0970179"/>
    <x v="2185"/>
    <x v="17"/>
    <d v="2012-03-02T00:00:00"/>
    <s v="Drama"/>
    <s v=" Family"/>
    <s v=" Fantasy"/>
    <n v="126"/>
    <s v="UK, USA, France"/>
    <s v="English"/>
    <m/>
    <m/>
    <x v="222"/>
    <s v="John Logan, Brian Selznick"/>
    <s v="Ben Kingsley, Sacha Baron Cohen, Asa Butterfield, Chlo√´ Grace Moretz, Ray Winstone, Emily Mortimer, Christopher Lee, Helen McCrory, Michael Stuhlbarg, Frances de la Tour, Richard Griffiths, Jude Law, Kevin Eldon, Gulliver McGrath, Shaun Aylward"/>
    <x v="1025"/>
    <s v="Ben Kingsley, Sacha Baron Cohen"/>
    <s v="In 1931 Paris, an orphan living in the walls of a train station gets wrapped up in a mystery involving his late father and an automaton."/>
    <s v="In 1931 Paris, an orphan living"/>
    <n v="7.5"/>
    <n v="299666"/>
    <n v="172587457.04391"/>
    <n v="150000000"/>
    <x v="1668"/>
    <n v="73864507"/>
    <n v="213743996.72693527"/>
    <n v="185770160"/>
    <n v="757"/>
  </r>
  <r>
    <s v="tt0970411"/>
    <x v="2186"/>
    <x v="6"/>
    <s v="19/12/2008"/>
    <s v="Adventure"/>
    <s v=" Family"/>
    <s v=" Fantasy"/>
    <n v="90"/>
    <s v="USA"/>
    <s v="English"/>
    <m/>
    <m/>
    <x v="788"/>
    <s v="Caroline Thompson, Jeanne Duprau"/>
    <s v="Saoirse Ronan, David Ryall, Harry Treadaway, Mary Kay Place, Tim Robbins, Bill Murray, Mackenzie Crook, Toby Jones, Liam Burke, Brid Ni Chionaola, Maureen Dow, Lucinda Dryzek, Lorraine Hilton, B.J. Hogg, Marianne Jean-Baptiste"/>
    <x v="1008"/>
    <s v="Saoirse Ronan, David Ryall"/>
    <s v="For generations, the people of the City of Ember have flourished in an amazing world of glittering lights. But Ember's once powerful generator is failing and the great lamps that illuminate the city are starting to flicker."/>
    <s v="For generations, the people of"/>
    <n v="6.5"/>
    <n v="62073"/>
    <n v="66114290.093496144"/>
    <n v="55000000"/>
    <x v="1669"/>
    <n v="7873007"/>
    <n v="21552878.713831209"/>
    <n v="17929684"/>
    <n v="124"/>
  </r>
  <r>
    <s v="tt1127715"/>
    <x v="2187"/>
    <x v="10"/>
    <s v="15/05/2009"/>
    <s v="Adventure"/>
    <s v=" Crime"/>
    <s v=" Drama"/>
    <n v="96"/>
    <s v="Mexico"/>
    <s v="Spanish"/>
    <m/>
    <m/>
    <x v="1297"/>
    <s v="Cary Joji Fukunaga"/>
    <s v="Marco Antonio Aguirre, Leonardo Alonso, Karla Cecilia Alvarado, Juan Pablo Arias Barr√≥n, Rosalba Bel√©n Barr√≥n, Felipe Castro, Rosalba Quintana Cruz, Marcela Feregrino, Kristyan Ferrer, Edgar Flores, Giovani Florido, Paulina Gaitan, Ariel Galvan, Diana Garc√≠a, Gabriela Garibaldi"/>
    <x v="1156"/>
    <s v="Marco Antonio Aguirre"/>
    <s v="A Honduran young girl and a Mexican gangster are united in a journey across the American border."/>
    <s v="A Honduran young girl and a Mexican"/>
    <n v="7.6"/>
    <n v="30791"/>
    <m/>
    <m/>
    <x v="4"/>
    <n v="2536665"/>
    <m/>
    <n v="5102705"/>
    <n v="87"/>
  </r>
  <r>
    <s v="tt0970416"/>
    <x v="2188"/>
    <x v="6"/>
    <d v="2008-12-12T00:00:00"/>
    <s v="Drama"/>
    <s v=" Sci-Fi"/>
    <s v=" Thriller"/>
    <n v="104"/>
    <s v="USA, Canada"/>
    <s v="English"/>
    <s v="Mandarin"/>
    <m/>
    <x v="842"/>
    <s v="David Scarpa, Edmund H. North"/>
    <s v="Keanu Reeves, Jennifer Connelly, Kathy Bates, Jaden Smith, John Cleese, Jon Hamm, Kyle Chandler, Robert Knepper, James Hong, John Rothman, Sunita Prasad, Juan Riedinger, Sam Gilroy, Tanya Champoux, Rukiya Bernard"/>
    <x v="104"/>
    <s v="Keanu Reeves, Jennifer Connelly"/>
    <s v="A remake of the 1951 classic science fiction film about an alien visitor and his giant robot counterpart who visit Earth."/>
    <s v="A remake of the 1951 classic science"/>
    <n v="5.5"/>
    <n v="161595"/>
    <n v="96166240.13599439"/>
    <n v="80000000"/>
    <x v="1670"/>
    <n v="79366978"/>
    <n v="280197000.23524523"/>
    <n v="233093859"/>
    <n v="764"/>
  </r>
  <r>
    <s v="tt1128075"/>
    <x v="2189"/>
    <x v="6"/>
    <s v="31/01/2009"/>
    <s v="Action"/>
    <s v=" Comedy"/>
    <s v=" Drama"/>
    <n v="237"/>
    <s v="Japan"/>
    <s v="Japanese"/>
    <m/>
    <m/>
    <x v="332"/>
    <s v="Sion Sono, Sion Sono"/>
    <s v="Takahiro Nishijima, Hikari Mitsushima, Sakura And√¥, Yutaka Shimizu, Makiko Watanabe, Hiroyuki Onoue, Atsuro Watabe, Tasuku Nagaoka, S√¥ Hirosawa, Y√ªko Genkaku, Mami Nakamura, Arata Yamanaka, Junya Iwamoto, Motoki Ochiai, Sango"/>
    <x v="1157"/>
    <s v="Takahiro Nishijima, Hikari Mitsushima"/>
    <s v="A bizarre love triangle forms between a young Catholic upskirt photographer, a misandric girl and a manipulative cultist."/>
    <s v="A bizarre love triangle forms"/>
    <n v="8.1"/>
    <n v="11338"/>
    <m/>
    <m/>
    <x v="4"/>
    <m/>
    <m/>
    <m/>
    <n v="68"/>
  </r>
  <r>
    <s v="tt0970866"/>
    <x v="2190"/>
    <x v="14"/>
    <s v="14/01/2011"/>
    <s v="Comedy"/>
    <s v=" Romance"/>
    <m/>
    <n v="98"/>
    <s v="USA"/>
    <s v="English"/>
    <s v="Ukrainian"/>
    <m/>
    <x v="785"/>
    <s v="John Hamburg, Larry Stuckey"/>
    <s v="Robert De Niro, Ben Stiller, Owen Wilson, Dustin Hoffman, Barbra Streisand, Blythe Danner, Teri Polo, Jessica Alba, Laura Dern, Kevin Hart, Daisy Tahan, Colin Baiocchi, Tom McCarthy, Harvey Keitel, Yul Vazquez"/>
    <x v="101"/>
    <s v="Robert De Niro, Ben Stiller"/>
    <s v="Family-patriarch Jack Byrnes wants to appoint a successor. Does his son-in-law, the male nurse Greg Focker, have what it takes?"/>
    <s v="Family-patriarch Jack Byrnes wants"/>
    <n v="5.5"/>
    <n v="104817"/>
    <n v="118690152.988223"/>
    <n v="100000000"/>
    <x v="1671"/>
    <n v="148438600"/>
    <n v="368711654.59530973"/>
    <n v="310650585"/>
    <n v="168"/>
  </r>
  <r>
    <s v="tt0971209"/>
    <x v="2191"/>
    <x v="10"/>
    <d v="2009-07-08T00:00:00"/>
    <s v="Drama"/>
    <s v=" Mystery"/>
    <s v=" Thriller"/>
    <n v="98"/>
    <s v="USA"/>
    <s v="English"/>
    <m/>
    <m/>
    <x v="32"/>
    <s v="David Twohy"/>
    <s v="Steve Zahn, Timothy Olyphant, Milla Jovovich, Kiele Sanchez, Marley Shelton, Chris Hemsworth, Anthony Ruivivar, Dale Dickey, Peter Navy Tuiasosopo, Wendy Braun, Jim Cruz, Angela Sun, Leandra Gillis, Amit Yogev, Carlos Alberto Lopez"/>
    <x v="171"/>
    <s v="Steve Zahn, Timothy Olyphant"/>
    <s v="Two pairs of lovers on a Hawaiian vacation discover that psychopaths are stalking and murdering tourists on the islands."/>
    <s v="Two pairs of lovers on a Hawaiian"/>
    <n v="6.5"/>
    <n v="66624"/>
    <n v="16889179.954972781"/>
    <n v="14000000"/>
    <x v="1672"/>
    <n v="15515460"/>
    <n v="27692879.541449692"/>
    <n v="22955544"/>
    <n v="254"/>
  </r>
  <r>
    <s v="tt0972883"/>
    <x v="2192"/>
    <x v="6"/>
    <s v="20/01/2008"/>
    <s v="Drama"/>
    <s v=" Thriller"/>
    <m/>
    <n v="93"/>
    <s v="USA"/>
    <s v="English"/>
    <m/>
    <m/>
    <x v="1298"/>
    <s v="Stephen Susco, Jack Ketchum"/>
    <s v="Brian Cox, Noel Fisher, Kyle Gallner, Shiloh Fernandez, Kim Dickens, Marcia Bennett, Richard Riehle, Tom Sizemore, Ashley Laurence, Robert Englund, Amanda Plummer, Keith Buterbaugh, Jack Ketchum, Delaney Williams, Tate Ellington"/>
    <x v="1026"/>
    <s v="Brian Cox, Noel Fisher"/>
    <s v="A reclusive man sets out for justice and redemption when three troublesome teens kill his dog for no good reason."/>
    <s v="A reclusive man sets out for justice"/>
    <n v="7"/>
    <n v="10005"/>
    <n v="3005195.0042498247"/>
    <n v="2500000"/>
    <x v="1673"/>
    <n v="4643"/>
    <n v="18772.852152547806"/>
    <n v="15617"/>
    <n v="54"/>
  </r>
  <r>
    <s v="tt0974015"/>
    <x v="2193"/>
    <x v="19"/>
    <s v="16/11/2017"/>
    <s v="Action"/>
    <s v=" Adventure"/>
    <s v=" Fantasy"/>
    <n v="120"/>
    <s v="USA, Canada, UK"/>
    <s v="English"/>
    <s v="Irish"/>
    <s v="Russian"/>
    <x v="698"/>
    <s v="Jerry Siegel, Joe Shuster"/>
    <s v="Ben Affleck, Henry Cavill, Amy Adams, Gal Gadot, Ezra Miller, Jason Momoa, Ray Fisher, Jeremy Irons, Diane Lane, Connie Nielsen, J.K. Simmons, Ciar√°n Hinds, Amber Heard, Joe Morton, Lisa Loven Kongsli"/>
    <x v="118"/>
    <s v="Ben Affleck, Henry Cavill"/>
    <s v="Fueled by his restored faith in humanity and inspired by Superman's selfless act, Bruce Wayne enlists the help of his new-found ally, Diana Prince, to face an even greater enemy."/>
    <s v="Fueled by his restored faith in"/>
    <n v="6.3"/>
    <n v="371025"/>
    <n v="316756282.63707602"/>
    <n v="300000000"/>
    <x v="1674"/>
    <n v="229024295"/>
    <n v="719957457.0116725"/>
    <n v="681871991"/>
    <n v="2013"/>
  </r>
  <r>
    <s v="tt0974554"/>
    <x v="2194"/>
    <x v="6"/>
    <s v="30/04/2009"/>
    <s v="Drama"/>
    <s v=" Romance"/>
    <m/>
    <n v="112"/>
    <s v="USA"/>
    <s v="English"/>
    <s v="Spanish"/>
    <m/>
    <x v="930"/>
    <s v="Nicholas Meyer, Philip Roth"/>
    <s v="Pen√©lope Cruz, Ben Kingsley, Dennis Hopper, Patricia Clarkson, Peter Sarsgaard, Debbie Harry, Charlie Rose, Antonio Cupo, Michelle Harrison, Sonja Bennett, Emily Holmes, Chelah Horsdal, Marci T. House, Alessandro Juliani, Tiffany Lyndall-Knight"/>
    <x v="233"/>
    <s v="Pen√©lope Cruz, Ben Kingsley"/>
    <s v="Cultural critic David Kepesh finds his life, which he indicates is a state of &quot;emancipated manhood&quot;, thrown into tragic disarray by Consuela Castillo, a well-mannered student who awakens a sense of sexual possessiveness in her teacher."/>
    <s v="Cultural critic David Kepesh finds"/>
    <n v="6.7"/>
    <n v="21695"/>
    <n v="15627014.022099089"/>
    <n v="13000000"/>
    <x v="1675"/>
    <n v="3581642"/>
    <n v="17904166.878385346"/>
    <n v="14894347"/>
    <n v="117"/>
  </r>
  <r>
    <s v="tt0974613"/>
    <x v="2195"/>
    <x v="6"/>
    <s v="27/05/2009"/>
    <s v="Drama"/>
    <s v=" Mystery"/>
    <s v=" Thriller"/>
    <n v="88"/>
    <s v="UK, USA"/>
    <s v="English"/>
    <m/>
    <m/>
    <x v="453"/>
    <s v="Richard Eyre, Charles Wood"/>
    <s v="Laura Linney, Antonio Banderas, Liam Neeson, Romola Garai, Abigail Canton, Pam Ferris, Paterson Joseph, Craig Parkinson, Lola Peploe, Sophie Wu, Richard Graham, Lisa McDonald, Emma Fielding, Paul Ritter, Amanda Drew"/>
    <x v="718"/>
    <s v="Laura Linney, Antonio Banderas"/>
    <s v="The story of a husband who suspects his wife of adultery, and sets out to track down the other man in her life."/>
    <s v="The story of a husband who suspects"/>
    <n v="5.4"/>
    <n v="11140"/>
    <n v="18031170.025498949"/>
    <n v="15000000"/>
    <x v="1676"/>
    <n v="149528"/>
    <n v="2576059.1680329582"/>
    <n v="2143005"/>
    <n v="79"/>
  </r>
  <r>
    <s v="tt1131724"/>
    <x v="2196"/>
    <x v="19"/>
    <s v="29/06/2017"/>
    <s v="Drama"/>
    <s v=" Mystery"/>
    <s v=" Sci-Fi"/>
    <n v="98"/>
    <s v="Australia, USA"/>
    <s v="English"/>
    <m/>
    <m/>
    <x v="1299"/>
    <s v="Todd Stein, Todd Stein"/>
    <s v="Michiel Huisman, Teresa Palmer, Sam Reid, John Waters, Kerry Armstrong, Richard Davies, Maeve Dermody, Remy Hii, Simone Kessell, Mitchell Butel, Barry Quin, Zara Michales, Nancy Denis, Duncan Ragg, Jessica Clarke"/>
    <x v="1158"/>
    <s v="Michiel Huisman, Teresa Palmer"/>
    <s v="A man's life is derailed when an ominous pattern of events repeats itself in exactly the same manner every day, ending at precisely 2:22 p.m."/>
    <s v="A man's life is derailed when"/>
    <n v="5.8"/>
    <n v="19143"/>
    <m/>
    <m/>
    <x v="4"/>
    <n v="422"/>
    <m/>
    <n v="3945729"/>
    <n v="125"/>
  </r>
  <r>
    <s v="tt0974661"/>
    <x v="2197"/>
    <x v="10"/>
    <s v="15/05/2009"/>
    <s v="Comedy"/>
    <s v=" Drama"/>
    <s v=" Fantasy"/>
    <n v="102"/>
    <s v="USA"/>
    <s v="English"/>
    <m/>
    <m/>
    <x v="452"/>
    <s v="Jason Filardi"/>
    <s v="Zac Efron, Leslie Mann, Thomas Lennon, Matthew Perry, Tyler Steelman, Allison Miller, Sterling Knight, Michelle Trachtenberg, Adam Gregory, Hunter Parrish, Mario Cassem, Kat Graham, Tiya Sircar, Melissa Ordway, Melora Hardin"/>
    <x v="1151"/>
    <s v="Zac Efron, Leslie Mann"/>
    <s v="Mike O'Donnell is ungrateful for how his life turned out. He gets a chance to rewrite his life when he tried to save a janitor near a bridge and jumped after him into a time vortex."/>
    <s v="Mike O'Donnell is ungrateful for"/>
    <n v="6.3"/>
    <n v="176232"/>
    <n v="24127399.935675401"/>
    <n v="20000000"/>
    <x v="1677"/>
    <n v="64167069"/>
    <n v="164448594.08717355"/>
    <n v="136316880"/>
    <n v="225"/>
  </r>
  <r>
    <s v="tt0975645"/>
    <x v="2198"/>
    <x v="12"/>
    <d v="2013-04-04T00:00:00"/>
    <s v="Biography"/>
    <s v=" Drama"/>
    <s v=" Romance"/>
    <n v="98"/>
    <s v="USA, UK"/>
    <s v="English"/>
    <m/>
    <m/>
    <x v="1300"/>
    <s v="John J. McLaughlin, Stephen Rebello"/>
    <s v="Anthony Hopkins, Helen Mirren, Scarlett Johansson, Danny Huston, Toni Collette, Michael Stuhlbarg, Michael Wincott, Jessica Biel, James D'Arcy, Richard Portnow, Kurtwood Smith, Ralph Macchio, Kai Lennox, Tara Summers, Wallace Langham"/>
    <x v="189"/>
    <s v="Anthony Hopkins, Helen Mirren"/>
    <s v="A meek Hobbit from the Shire and eight companions set out on a journey to destroy the powerful One Ring and save Middle-earth from the Dark Lord Sauron."/>
    <s v="A meek Hobbit from the Shire and"/>
    <n v="6.8"/>
    <n v="71041"/>
    <n v="17697904.561965898"/>
    <n v="15700000"/>
    <x v="1678"/>
    <n v="6008677"/>
    <n v="30480603.907589033"/>
    <n v="27039669"/>
    <n v="236"/>
  </r>
  <r>
    <s v="tt1132285"/>
    <x v="2199"/>
    <x v="12"/>
    <d v="2013-01-06T00:00:00"/>
    <s v="Crime"/>
    <s v=" Mystery"/>
    <s v=" Thriller"/>
    <n v="104"/>
    <s v="France, Canada, USA"/>
    <s v="English"/>
    <m/>
    <m/>
    <x v="1301"/>
    <s v="Morgan O'Neill, Paul Leyden"/>
    <s v="John Cusack, Jennifer Carpenter, Dallas Roberts, Mae Whitman, Sonya Walger, Mageina Tovah, Katherine Waterston, Gary Anthony Williams, Michael Trevino, Cindy Sampson, Vincent Messina, Lita Tresierra, Andrew Johnson, Ksenia Solo, Charles Papasoff"/>
    <x v="43"/>
    <s v="John Cusack, Jennifer Carpenter"/>
    <s v="An obsessed cop is on the trail of a serial killer prowling the streets of Buffalo, N.Y. but when his teenage daughter disappears, he drops any professional restraint to get the killer."/>
    <s v="An obsessed cop is on the trail"/>
    <n v="5.8"/>
    <n v="10430"/>
    <m/>
    <n v="25000000"/>
    <x v="4"/>
    <m/>
    <m/>
    <n v="30640"/>
    <n v="68"/>
  </r>
  <r>
    <s v="tt0976051"/>
    <x v="2200"/>
    <x v="6"/>
    <s v="20/02/2009"/>
    <s v="Drama"/>
    <s v=" Romance"/>
    <m/>
    <n v="124"/>
    <s v="Germany, USA"/>
    <s v="English"/>
    <s v="German"/>
    <s v="Greek"/>
    <x v="329"/>
    <s v="David Hare, Bernhard Schlink"/>
    <s v="Ralph Fiennes, Jeanette Hain, David Kross, Kate Winslet, Susanne Lothar, Alissa Wilms, Florian Bartholom√§i, Friederike Becht, Matthias Habich, Frieder Venus, Marie-Anne Fliegel, Hendrik Arnst, Rainer Sellien, Torsten Michaelis, Moritz Grove"/>
    <x v="356"/>
    <s v="Ralph Fiennes, Jeanette Hain"/>
    <s v="Post-WWII Germany: Nearly a decade after his affair with an older woman came to a mysterious end, law student Michael Berg re-encounters his former lover as she defends herself in a war-crime trial."/>
    <s v="Post-WWII Germany: Nearly a decade"/>
    <n v="7.6"/>
    <n v="227298"/>
    <n v="38466496.054397762"/>
    <n v="32000000"/>
    <x v="1679"/>
    <n v="34194407"/>
    <n v="130909282.7510346"/>
    <n v="108902486"/>
    <n v="436"/>
  </r>
  <r>
    <s v="tt0976222"/>
    <x v="2201"/>
    <x v="10"/>
    <s v="25/09/2009"/>
    <s v="Comedy"/>
    <s v=" Drama"/>
    <s v=" Family"/>
    <n v="111"/>
    <s v="USA"/>
    <s v="English"/>
    <m/>
    <m/>
    <x v="1302"/>
    <s v="Josh A. Cagan, Todd Graff"/>
    <s v="Aly Michalka, Vanessa Hudgens, Gaelan Connell, Scott Porter, Ryan Donowho, Charlie Saxton, Lisa Kudrow, Tim Jo, Elvy, Lisa Chung, J.W. Wright, Blair Bomar, Casey Williams, Maggie Maye, Jennifer Blair"/>
    <x v="1159"/>
    <s v="Aly Michalka, Vanessa Hudgens"/>
    <s v="A new kid in town assembles a fledgling rock band -- together, they achieve their dreams and compete against the best in the biggest event of the year, a battle of the bands."/>
    <s v="A new kid in town assembles a"/>
    <n v="6.3"/>
    <n v="13652"/>
    <n v="24127399.935675401"/>
    <n v="20000000"/>
    <x v="1680"/>
    <n v="5210988"/>
    <n v="14747900.957191514"/>
    <n v="12225023"/>
    <n v="44"/>
  </r>
  <r>
    <s v="tt0976238"/>
    <x v="2202"/>
    <x v="10"/>
    <s v="26/03/2010"/>
    <s v="Comedy"/>
    <s v=" Family"/>
    <m/>
    <n v="88"/>
    <s v="USA"/>
    <s v="English"/>
    <s v="Ukrainian"/>
    <m/>
    <x v="461"/>
    <s v="David Diamond, David Weissman"/>
    <s v="John Travolta, Robin Williams, Kelly Preston, Conner Rayburn, Ella Bleu Travolta, Lori Loughlin, Seth Green, Bernie Mac, Matt Dillon, Ann-Margret, Rita Wilson, Amy Sedaris, Residente, Sab Shimono, Kevin Yamada"/>
    <x v="122"/>
    <s v="John Travolta, Robin Williams"/>
    <s v="Two friends and business partners find their lives turned upside down when strange circumstances lead them to be the temporary guardians of seven year-old twins."/>
    <s v="Two friends and business partners"/>
    <n v="5.4"/>
    <n v="35916"/>
    <n v="42222949.887431949"/>
    <n v="35000000"/>
    <x v="1681"/>
    <n v="49492060"/>
    <n v="116720755.93233787"/>
    <n v="96753696"/>
    <n v="129"/>
  </r>
  <r>
    <s v="tt0977855"/>
    <x v="2203"/>
    <x v="14"/>
    <s v="22/10/2010"/>
    <s v="Biography"/>
    <s v=" Drama"/>
    <s v=" Thriller"/>
    <n v="108"/>
    <s v="USA, United Arab Emirates"/>
    <s v="English"/>
    <s v="Arabic"/>
    <s v="French"/>
    <x v="367"/>
    <s v="Jez Butterworth, John-Henry Butterworth"/>
    <s v="Naomi Watts, Sonya Davison, Vanessa Chong, Anand Tiwari, Stephanie Chai, Sean Penn, Ty Burrell, Jessica Hecht, Norbert Leo Butz, Rebecca Rigg, Brooke Smith, Tom McCarthy, Ashley Gerasimovich, Quinn Broggy, Nicholas Sadler"/>
    <x v="79"/>
    <s v="Naomi Watts, Sonya Davison"/>
    <s v="CIA operative Valerie Plame discovers her identity is allegedly leaked by the government as payback for an op-ed article her husband wrote criticizing the Bush administration."/>
    <s v="CIA operative Valerie Plame discovers"/>
    <n v="6.8"/>
    <n v="46131"/>
    <n v="26111833.657409061"/>
    <n v="22000000"/>
    <x v="1682"/>
    <n v="9540691"/>
    <n v="30630311.997298807"/>
    <n v="25806953"/>
    <n v="150"/>
  </r>
  <r>
    <s v="tt1133991"/>
    <x v="2204"/>
    <x v="6"/>
    <d v="2009-10-09T00:00:00"/>
    <s v="Crime"/>
    <s v=" Drama"/>
    <m/>
    <n v="100"/>
    <s v="USA"/>
    <s v="English"/>
    <m/>
    <m/>
    <x v="1303"/>
    <s v="Brian Goodman, Paul T. Murray"/>
    <s v="Mark Ruffalo, Ethan Hawke, Amanda Peet, Will Lyman, Brian Goodman, Donnie Wahlberg, Angela Featherstone, Edward Lynch, Michael Yebba, Brian Connolly, Nathaniel Smyth, Oscar Wahlberg, Thomas Regan, Johnny Serret, George Khoury"/>
    <x v="1160"/>
    <s v="Mark Ruffalo, Ethan Hawke"/>
    <s v="Two childhood friends from South Boston turn to crime as a way to get by, ultimately causing a strain in their personal lives and their friendship."/>
    <s v="Two childhood friends from South"/>
    <n v="6.6"/>
    <n v="11643"/>
    <m/>
    <m/>
    <x v="4"/>
    <m/>
    <m/>
    <n v="44872"/>
    <n v="54"/>
  </r>
  <r>
    <s v="tt1134629"/>
    <x v="2205"/>
    <x v="10"/>
    <d v="2009-10-07T00:00:00"/>
    <s v="Comedy"/>
    <s v=" Drama"/>
    <s v=" Romance"/>
    <n v="98"/>
    <s v="USA"/>
    <s v="English"/>
    <m/>
    <m/>
    <x v="676"/>
    <s v="Rebecca Miller, Rebecca Miller"/>
    <s v="Robin Wright, Mike Binder, Alan Arkin, Winona Ryder, Ryan McDonald, Cornel West, Maria Bello, Arnie Burton, Tim Guinee, Drew Beasley, Madeline McNulty, Beckett Melville, Zoe Kazan, Billy Wheelan, Shirley Knight"/>
    <x v="825"/>
    <s v="Robin Wright, Mike Binder"/>
    <s v="After her much older husband forces a move to a suburban retirement community, Pippa Lee engages in a period of reflection and finds herself heading toward a quiet nervous breakdown."/>
    <s v="After her much older husband forces"/>
    <n v="6.4"/>
    <n v="12854"/>
    <m/>
    <m/>
    <x v="4"/>
    <n v="337356"/>
    <m/>
    <n v="2860973"/>
    <n v="50"/>
  </r>
  <r>
    <s v="tt0978759"/>
    <x v="2206"/>
    <x v="6"/>
    <s v="13/03/2009"/>
    <s v="Crime"/>
    <s v=" Drama"/>
    <m/>
    <n v="97"/>
    <s v="USA"/>
    <s v="English"/>
    <s v="French"/>
    <s v="Chinese"/>
    <x v="1304"/>
    <s v="Courtney Hunt"/>
    <s v="Melissa Leo, Misty Upham, Charlie McDermott, Michael O'Keefe, Mark Boone Junior, James Reilly, Jay Klaitz, John Canoe, Dylan Carusona, Michael Skye, Gargi Shinde, Rajesh Bose, Azin Jahanbakhsh, Jack Phillips, James Phillips"/>
    <x v="1161"/>
    <s v="Melissa Leo, Misty Upham"/>
    <s v="A mom looks for another source of income, when her husband leaves with the money meant for the new mobile home. A nearby Indian territory stretches across the border to Canada with a drivable frozen river between. Smuggling?"/>
    <s v="A mom looks for another source"/>
    <n v="7.1"/>
    <n v="24357"/>
    <n v="1202078.0016999301"/>
    <n v="1000000"/>
    <x v="1683"/>
    <n v="2511476"/>
    <n v="6560537.8350696461"/>
    <n v="5457664"/>
    <n v="105"/>
  </r>
  <r>
    <s v="tt0978764"/>
    <x v="2207"/>
    <x v="17"/>
    <s v="25/03/2011"/>
    <s v="Action"/>
    <s v=" Adventure"/>
    <s v=" Fantasy"/>
    <n v="110"/>
    <s v="USA, Canada"/>
    <s v="English"/>
    <s v="German"/>
    <m/>
    <x v="698"/>
    <s v="Zack Snyder, Steve Shibuya"/>
    <s v="Emily Browning, Abbie Cornish, Jena Malone, Vanessa Hudgens, Jamie Chung, Carla Gugino, Oscar Isaac, Jon Hamm, Scott Glenn, Richard Cetrone, Gerard Plunkett, Malcolm Scott, Ron Selmour, A.C. Peterson, Revard Dufresne"/>
    <x v="926"/>
    <s v="Emily Browning, Abbie Cornish"/>
    <s v="A young girl institutionalized by her abusive stepfather retreats to an alternative reality as a coping strategy and envisions a plan to help her escape."/>
    <s v="A young girl institutionalized"/>
    <n v="6"/>
    <n v="227259"/>
    <n v="94347809.8506708"/>
    <n v="82000000"/>
    <x v="1684"/>
    <n v="36392502"/>
    <n v="103313730.54526803"/>
    <n v="89792502"/>
    <n v="1035"/>
  </r>
  <r>
    <s v="tt1135092"/>
    <x v="2208"/>
    <x v="10"/>
    <s v="19/09/2009"/>
    <s v="Crime"/>
    <s v=" Drama"/>
    <s v=" Mystery"/>
    <n v="116"/>
    <s v="USA, Japan"/>
    <s v="English"/>
    <s v="Spanish"/>
    <s v="Arabic"/>
    <x v="591"/>
    <s v="Jim Jarmusch"/>
    <s v="Isaach De Bankol√©, Alex Descas, Jean-Fran√ßois St√©venin, √ìscar Jaenada, Luis Tosar, Paz de la Huerta, Tilda Swinton, Y√ªki Kud√¥, John Hurt, Gael Garc√≠a Bernal, Hiam Abbass, Bill Murray, H√©ctor Colom√©, Mar√≠a Isasi, Norma Yessenia Paladines"/>
    <x v="1162"/>
    <s v="Isaach De Bankol√©, Alex Descas"/>
    <s v="The story of a mysterious loner, a stranger in the process of completing a criminal job."/>
    <s v="The story of a mysterious loner,"/>
    <n v="6.3"/>
    <n v="19266"/>
    <m/>
    <m/>
    <x v="4"/>
    <n v="426688"/>
    <m/>
    <n v="1981134"/>
    <n v="118"/>
  </r>
  <r>
    <s v="tt0979434"/>
    <x v="2209"/>
    <x v="14"/>
    <s v="20/08/2010"/>
    <s v="Comedy"/>
    <m/>
    <m/>
    <n v="99"/>
    <s v="USA"/>
    <s v="English"/>
    <m/>
    <m/>
    <x v="1305"/>
    <s v="Abdul Williams, Erik White"/>
    <s v="Shad Moss, Brandon T. Jackson, Naturi Naughton, Loretta Devine, Ice Cube, Keith David, Terry Crews, Mike Epps, Charlie Murphy, Bill Bellamy, Gbenga Akinnagbe, Chris Williams, Vince Green, Leslie Jones, Malieek Straughter"/>
    <x v="436"/>
    <s v="Shad Moss, Brandon T. Jackson"/>
    <s v="Kevin Carson is a young man living in the projects who has to survive a three-day weekend after his opportunistic neighbors find out he's holding a winning lottery ticket worth $370 million."/>
    <s v="Kevin Carson is a young man living"/>
    <n v="5"/>
    <n v="10357"/>
    <n v="20177326.007997911"/>
    <n v="17000000"/>
    <x v="1685"/>
    <n v="24719879"/>
    <n v="29340062.20360361"/>
    <n v="24719879"/>
    <n v="29"/>
  </r>
  <r>
    <s v="tt0980970"/>
    <x v="2210"/>
    <x v="14"/>
    <d v="2010-10-12T00:00:00"/>
    <s v="Adventure"/>
    <s v=" Family"/>
    <s v=" Fantasy"/>
    <n v="113"/>
    <s v="USA, UK"/>
    <s v="English"/>
    <m/>
    <m/>
    <x v="435"/>
    <s v="Christopher Markus, Stephen McFeely"/>
    <s v="Georgie Henley, Skandar Keynes, Ben Barnes, Will Poulter, Gary Sweet, Terry Norris, Bruce Spence, Bille Brown, Laura Brent, Colin Moody, Tilda Swinton, Anna Popplewell, William Moseley, Shane Rangi, Arthur Angel"/>
    <x v="592"/>
    <s v="Georgie Henley, Skandar Keynes"/>
    <s v="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s v="Lucy and Edmund Pevensie return"/>
    <n v="6.3"/>
    <n v="138442"/>
    <n v="183969737.13174567"/>
    <n v="155000000"/>
    <x v="1686"/>
    <n v="104386950"/>
    <n v="493378606.90825665"/>
    <n v="415686217"/>
    <n v="240"/>
  </r>
  <r>
    <s v="tt1135525"/>
    <x v="2211"/>
    <x v="10"/>
    <s v="17/01/2009"/>
    <s v="Comedy"/>
    <m/>
    <m/>
    <n v="99"/>
    <s v="USA"/>
    <s v="English"/>
    <m/>
    <m/>
    <x v="1306"/>
    <s v="Jay Chandrasekhar, Kevin Heffernan"/>
    <s v="Kevin Heffernan, Jeff Chase, Carla Gallo, Paul Soter, Michael Yurchak, Nat Faxon, Jolie Martin, Erik Stolhanske, Jay Chandrasekhar, April Bowlby, Cobie Smulders, Steve Lemme, Carrie Clifford, Will Forte, Rosalie Ward"/>
    <x v="1163"/>
    <s v="Kevin Heffernan, Jeff Chase"/>
    <s v="The owner of a Miami restaurant indebted to the mob institutes a contest to see what waiter can earn the most money in one night."/>
    <s v="The owner of a Miami restaurant"/>
    <n v="6.4"/>
    <n v="13142"/>
    <m/>
    <m/>
    <x v="4"/>
    <n v="41587"/>
    <m/>
    <n v="60421"/>
    <n v="33"/>
  </r>
  <r>
    <s v="tt0981072"/>
    <x v="2212"/>
    <x v="6"/>
    <s v="26/09/2008"/>
    <s v="Comedy"/>
    <s v=" Drama"/>
    <s v=" War"/>
    <n v="115"/>
    <s v="USA"/>
    <s v="English"/>
    <m/>
    <m/>
    <x v="963"/>
    <s v="Neil Burger, Dirk Wittenborn"/>
    <s v="Rachel McAdams, Tim Robbins, Michael Pe√±a, Molly Hagan, Mark L. Young, Howard Platt, Arden Myrin, Coburn Goss, John Heard, Jennifer Joan Taylor, Katherine LaNasa, Leo Ford, Susan Yeagley, Emily Swallow, John Diehl"/>
    <x v="768"/>
    <s v="Rachel McAdams, Tim Robbins"/>
    <s v="Three different soldiers - a woman and two men - return from war and facing the peaceful life's problems of each other."/>
    <s v="Three different soldiers - a woman"/>
    <n v="6.9"/>
    <n v="13382"/>
    <n v="18031170.025498949"/>
    <n v="15000000"/>
    <x v="1687"/>
    <n v="266967"/>
    <n v="345677.96471484378"/>
    <n v="287567"/>
    <n v="37"/>
  </r>
  <r>
    <s v="tt0981227"/>
    <x v="2213"/>
    <x v="6"/>
    <s v="13/02/2009"/>
    <s v="Comedy"/>
    <s v=" Drama"/>
    <s v=" Music"/>
    <n v="90"/>
    <s v="USA"/>
    <s v="English"/>
    <m/>
    <m/>
    <x v="1307"/>
    <s v="Lorene Scafaria, Rachel Cohn"/>
    <s v="Michael Cera, Kat Dennings, Aaron Yoo, Rafi Gavron, Ari Graynor, Alexis Dziena, Jonathan B. Wright, Zachary Booth, Jay Baruchel, Justin Rice, Christian Rudder, Giorgio Angelini, Darbie Nowatka, Cully Symington, Jeremy Haines"/>
    <x v="715"/>
    <s v="Michael Cera, Kat Dennings"/>
    <s v="High school student Nick O'Leary, member of the Queercore band The Jerk Offs, meets college-bound Norah Silverberg when she asks him to be her boyfriend for five minutes."/>
    <s v="High school student Nick O'Leary,"/>
    <n v="6.6"/>
    <n v="87587"/>
    <n v="12020780.016999299"/>
    <n v="10000000"/>
    <x v="1688"/>
    <n v="31487293"/>
    <n v="40337687.936261922"/>
    <n v="33556631"/>
    <n v="157"/>
  </r>
  <r>
    <s v="tt0983193"/>
    <x v="2214"/>
    <x v="17"/>
    <s v="28/10/2011"/>
    <s v="Animation"/>
    <s v=" Action"/>
    <s v=" Adventure"/>
    <n v="107"/>
    <s v="USA, New Zealand, UK, France, Australia"/>
    <s v="English"/>
    <m/>
    <m/>
    <x v="112"/>
    <s v="Herg√©, Steven Moffat"/>
    <s v="Jamie Bell, Andy Serkis, Daniel Craig, Nick Frost, Simon Pegg, Daniel Mays, Gad Elmaleh, Toby Jones, Joe Starr, Enn Reitel, Mackenzie Crook, Tony Curran, Sonje Fortag, Cary Elwes, Phillip Rhys"/>
    <x v="194"/>
    <s v="Jamie Bell, Andy Serkis"/>
    <s v="Intrepid reporter Tintin and Captain Haddock set off on a treasure hunt for a sunken ship commanded by Haddock's ancestor."/>
    <s v="Intrepid reporter Tintin and Captain"/>
    <n v="7.3"/>
    <n v="213212"/>
    <n v="155328711.33951899"/>
    <n v="135000000"/>
    <x v="1689"/>
    <n v="77591831"/>
    <n v="430311099.68596458"/>
    <n v="373993951"/>
    <n v="499"/>
  </r>
  <r>
    <s v="tt11388406"/>
    <x v="2215"/>
    <x v="20"/>
    <d v="2020-07-02T00:00:00"/>
    <s v="Drama"/>
    <s v=" Mystery"/>
    <s v=" Thriller"/>
    <n v="103"/>
    <s v="USA"/>
    <s v="English"/>
    <m/>
    <m/>
    <x v="1308"/>
    <s v="Jeff Baena, Alison Brie"/>
    <s v="Alison Brie, Molly Shannon, Goldenite, Stella Chestnut, John Ortiz, Lauren Weedman, Hazel Armenante, Robin Tunney, Matthew Gray Gubler, Debby Ryan, Jake Picking, Mary Apick, Toby Huss, Angela Trimbur, Aaron Stanford"/>
    <x v="1164"/>
    <s v="Alison Brie, Molly Shannon"/>
    <s v="Sarah, a socially isolated woman with a fondness for arts and crafts, horses, and supernatural crime shows finds her increasingly lucid dreams trickling into her waking life."/>
    <s v="Sarah, a socially isolated woman"/>
    <n v="5.9"/>
    <n v="12715"/>
    <m/>
    <m/>
    <x v="4"/>
    <m/>
    <m/>
    <m/>
    <n v="202"/>
  </r>
  <r>
    <s v="tt11390036"/>
    <x v="2216"/>
    <x v="20"/>
    <s v="17/01/2020"/>
    <s v="Drama"/>
    <s v=" Thriller"/>
    <m/>
    <n v="115"/>
    <s v="USA"/>
    <s v="English"/>
    <m/>
    <m/>
    <x v="1011"/>
    <s v="Tyler Perry"/>
    <s v="Crystal Fox, Phylicia Rashad, Bresha Webb, Mehcad Brooks, Cicely Tyson, Tyler Perry, Matthew Law, Donovan Christie Jr., Walter Fauntleroy, Angela Marie Rigsby, Steve Mapel, Sandra Ellis Lafferty, Adrian Pasdar, Nathan Anderson, Amy Gordon"/>
    <x v="1165"/>
    <s v="Crystal Fox, Phylicia Rashad"/>
    <s v="Disheartened since her ex-husband's affair, Grace Waters feels restored by a new romance. But when secrets erode her short-lived joy, Grace's vulnerable side turns violent."/>
    <s v="Disheartened since her ex-husband's"/>
    <n v="5.8"/>
    <n v="10075"/>
    <m/>
    <m/>
    <x v="4"/>
    <m/>
    <m/>
    <m/>
    <n v="378"/>
  </r>
  <r>
    <s v="tt0983946"/>
    <x v="2217"/>
    <x v="20"/>
    <s v="13/02/2020"/>
    <s v="Action"/>
    <s v=" Adventure"/>
    <s v=" Fantasy"/>
    <n v="109"/>
    <s v="USA"/>
    <s v="English"/>
    <m/>
    <m/>
    <x v="782"/>
    <s v="Jillian Jacobs, Christopher Roach"/>
    <s v="Michael Pe√±a, Maggie Q, Lucy Hale, Austin Stowell, Jimmy O. Yang, Portia Doubleday, Ryan Hansen, Michael Rooker, Parisa Fitz-Henley, Mike Vogel, Kim Coates, Robbie Jones, Jeriya Benn, Charlotte McKinney, Josh McConville"/>
    <x v="970"/>
    <s v="Michael Pe√±a, Maggie Q"/>
    <s v="When the owner and operator of a luxurious island invites a collection of guests to live out their most elaborate fantasies in relative seclusion, chaos quickly descends."/>
    <s v="When the owner and operator of"/>
    <n v="4.9000000000000004"/>
    <n v="26823"/>
    <n v="7000000"/>
    <n v="7000000"/>
    <x v="1690"/>
    <n v="26441782"/>
    <n v="47315959"/>
    <n v="47315959"/>
    <n v="635"/>
  </r>
  <r>
    <s v="tt1139592"/>
    <x v="2218"/>
    <x v="19"/>
    <d v="2017-02-11T00:00:00"/>
    <s v="Action"/>
    <s v=" Horror"/>
    <s v=" Mystery"/>
    <n v="100"/>
    <s v="USA"/>
    <s v="English"/>
    <m/>
    <m/>
    <x v="377"/>
    <s v="Victor Salva, Victor Salva"/>
    <s v="Stan Shaw, Gabrielle Haugh, Brandon Smith, Meg Foster, Jordan Salloum, Chester Rushing, Jason Bayle, Ryan Moore, Michael Sirow, Joyce Giraud, Michael Papajohn, Cade Burk, Patrick Thomas Cragin, Justin Dwayne Hall, Frankie Smith"/>
    <x v="1166"/>
    <s v="Stan Shaw, Gabrielle Haugh"/>
    <s v="Sheriff Dan Tashtego and a team of creeper hunters enlist the help of officer Davis Tubbs to help stop the monster's eating spree."/>
    <s v="Sheriff Dan Tashtego and a team"/>
    <n v="3.9"/>
    <n v="16563"/>
    <m/>
    <m/>
    <x v="4"/>
    <n v="2335162"/>
    <m/>
    <n v="4017852"/>
    <n v="319"/>
  </r>
  <r>
    <s v="tt0985694"/>
    <x v="2219"/>
    <x v="14"/>
    <d v="2011-06-05T00:00:00"/>
    <s v="Action"/>
    <s v=" Crime"/>
    <s v=" Thriller"/>
    <n v="105"/>
    <s v="USA"/>
    <s v="English"/>
    <s v="Spanish"/>
    <s v="Hungarian"/>
    <x v="1309"/>
    <s v="Robert Rodriguez, √Ålvaro Rodr√≠guez"/>
    <s v="Danny Trejo, Robert De Niro, Jessica Alba, Steven Seagal, Michelle Rodriguez, Jeff Fahey, Cheech Marin, Don Johnson, Shea Whigham, Lindsay Lohan, Daryl Sabara, Gilbert Trejo, Ara Celi, Tom Savini, Billy Blair"/>
    <x v="1167"/>
    <s v="Danny Trejo, Robert De Niro"/>
    <s v="After being set-up and betrayed by the man who hired him to assassinate a Texas Senator, an ex-Federale launches a brutal rampage of revenge against his former boss."/>
    <s v="After being set-up and betrayed"/>
    <n v="6.6"/>
    <n v="188404"/>
    <n v="12462466.063763415"/>
    <n v="10500000"/>
    <x v="1691"/>
    <n v="26593646"/>
    <n v="53994116.103276134"/>
    <n v="45491656"/>
    <n v="409"/>
  </r>
  <r>
    <s v="tt0985699"/>
    <x v="2220"/>
    <x v="6"/>
    <s v="30/01/2009"/>
    <s v="Drama"/>
    <s v=" History"/>
    <s v=" Thriller"/>
    <n v="121"/>
    <s v="USA, Germany, Italy, Spain, France, Japan, UK"/>
    <s v="English"/>
    <s v="German"/>
    <m/>
    <x v="13"/>
    <s v="Christopher McQuarrie, Nathan Alexander"/>
    <s v="Tom Cruise, Kenneth Branagh, Bill Nighy, Tom Wilkinson, Carice van Houten, Thomas Kretschmann, Terence Stamp, Eddie Izzard, Kevin McNally, Christian Berkel, Jamie Parker, David Bamber, Tom Hollander, David Schofield, Kenneth Cranham"/>
    <x v="9"/>
    <s v="Tom Cruise, Kenneth Branagh"/>
    <s v="A dramatization of the July 20, 1944 assassination and political coup plot by desperate renegade German Army officers against"/>
    <s v="A dramatization of the July 20,"/>
    <n v="7.1"/>
    <n v="224844"/>
    <n v="90155850.127494752"/>
    <n v="75000000"/>
    <x v="1692"/>
    <n v="83077833"/>
    <n v="242273432.32693925"/>
    <n v="201545517"/>
    <n v="473"/>
  </r>
  <r>
    <s v="tt0986263"/>
    <x v="2221"/>
    <x v="10"/>
    <d v="2010-05-01T00:00:00"/>
    <s v="Action"/>
    <s v=" Sci-Fi"/>
    <s v=" Thriller"/>
    <n v="89"/>
    <s v="USA"/>
    <s v="English"/>
    <m/>
    <m/>
    <x v="38"/>
    <s v="Michael Ferris, John Brancato"/>
    <s v="Bruce Willis, Radha Mitchell, Rosamund Pike, Boris Kodjoe, James Francis Ginty, James Cromwell, Ving Rhames, Jack Noseworthy, Devin Ratray, Michael Cudlitz, Jeffrey De Serrano, Helena Mattsson, Michael Philip, Danny F Smith, Brian A. Parrish"/>
    <x v="136"/>
    <s v="Bruce Willis, Radha Mitchell"/>
    <s v="Set in a futuristic world where humans live in isolation and interact through surrogate robots, a cop is forced to leave his home for the first time in years in order to investigate the murders of others' surrogates."/>
    <s v="Set in a futuristic world where"/>
    <n v="6.3"/>
    <n v="167372"/>
    <n v="96509599.742701605"/>
    <n v="80000000"/>
    <x v="1693"/>
    <n v="38577772"/>
    <n v="147713699.20382944"/>
    <n v="122444772"/>
    <n v="273"/>
  </r>
  <r>
    <s v="tt1142800"/>
    <x v="2222"/>
    <x v="10"/>
    <s v="20/02/2009"/>
    <s v="Comedy"/>
    <s v=" Crime"/>
    <s v=" Drama"/>
    <n v="103"/>
    <s v="USA"/>
    <s v="English"/>
    <m/>
    <m/>
    <x v="1011"/>
    <s v="Tyler Perry, Tyler Perry"/>
    <s v="Tyler Perry, Derek Luke, Keshia Knight Pulliam, David Mann, Tamela J. Mann, RonReaco Lee, Ion Overman, Vanessa Ferlito, Viola Davis, Sof√≠a Vergara, Robin Coleman, Bobbi Baker, Aisha Hinds, Benjam√≠n Ben√≠tez, Karan Kendrick"/>
    <x v="869"/>
    <s v="Tyler Perry, Derek Luke"/>
    <s v="Mischievous grandma Madea lands in jail, where she meets a variety of mixed-up characters."/>
    <s v="Mischievous grandma Madea lands"/>
    <n v="4.5"/>
    <n v="11236"/>
    <m/>
    <m/>
    <x v="4"/>
    <n v="90508336"/>
    <m/>
    <n v="90508336"/>
    <n v="52"/>
  </r>
  <r>
    <s v="tt0988045"/>
    <x v="2223"/>
    <x v="10"/>
    <s v="25/12/2009"/>
    <s v="Action"/>
    <s v=" Adventure"/>
    <s v=" Mystery"/>
    <n v="128"/>
    <s v="USA, Germany, UK, Australia"/>
    <s v="English"/>
    <s v="French"/>
    <m/>
    <x v="485"/>
    <s v="Michael Robert Johnson, Anthony Peckham"/>
    <s v="Robert Downey Jr., Jude Law, Rachel McAdams, Mark Strong, Eddie Marsan, Robert Maillet, Geraldine James, Kelly Reilly, William Houston, Hans Matheson, James Fox, William Hope, Clive Russell, Oran Gurel, David Garrick"/>
    <x v="633"/>
    <s v="Robert Downey Jr., Jude Law"/>
    <s v="Detective Sherlock Holmes and his stalwart partner Watson engage in a battle of wits and brawn with a nemesis whose plot is a threat to all of England."/>
    <s v="Detective Sherlock Holmes and"/>
    <n v="7.6"/>
    <n v="574055"/>
    <n v="108573299.7105393"/>
    <n v="90000000"/>
    <x v="1694"/>
    <n v="209028679"/>
    <n v="632172475.7998333"/>
    <n v="524028679"/>
    <n v="698"/>
  </r>
  <r>
    <s v="tt0988047"/>
    <x v="2224"/>
    <x v="6"/>
    <s v="27/08/2008"/>
    <s v="Action"/>
    <s v=" Crime"/>
    <s v=" Drama"/>
    <n v="114"/>
    <s v="USA"/>
    <s v="English"/>
    <s v="Arabic"/>
    <m/>
    <x v="1310"/>
    <s v="Jeffrey Nachmanoff, Steve Martin"/>
    <s v="Don Cheadle, Guy Pearce, Sa√Ød Taghmaoui, Neal McDonough, Alyy Khan, Archie Panjabi, Raad Rawi, Hassam Ghancy, Mozhan Marn√≤, Adeel Akhtar, Jeff Daniels, Lorena Gale, Scali Delpeyrat, Mehdi Ortelsberg, Abdelkader Aizzoune"/>
    <x v="242"/>
    <s v="Don Cheadle, Guy Pearce"/>
    <s v="When straight arrow FBI agent Roy Clayton heads up the investigation into a dangerous international conspiracy, all clues seem to lead back to former U.S. Special Operations officer, Samir Horn."/>
    <s v="When straight arrow FBI agent"/>
    <n v="7"/>
    <n v="54967"/>
    <n v="26445716.037398458"/>
    <n v="22000000"/>
    <x v="1695"/>
    <n v="23530831"/>
    <n v="33267525.526137587"/>
    <n v="27675014"/>
    <n v="139"/>
  </r>
  <r>
    <s v="tt0988595"/>
    <x v="2225"/>
    <x v="6"/>
    <s v="21/03/2008"/>
    <s v="Comedy"/>
    <s v=" Romance"/>
    <m/>
    <n v="111"/>
    <s v="USA"/>
    <s v="English"/>
    <m/>
    <m/>
    <x v="1040"/>
    <s v="Aline Brosh McKenna"/>
    <s v="Katherine Heigl, James Marsden, Brian Kerwin, Charli Barcena, Peyton List, Jane Pfitsch, Jennifer Lim, Brigitte Bourdeau, Judy Greer, Danielle Skraastad, Marilyn L. Costello, Michael Paul, Yetta Gottesman, Erin Fogel, Bern Cohen"/>
    <x v="1168"/>
    <s v="Katherine Heigl, James Marsden"/>
    <s v="After serving as a bridesmaid 27 times, a young woman wrestles with the idea of standing by her sister's side as her sibling marries the man she's secretly in love with."/>
    <s v="After serving as a bridesmaid"/>
    <n v="6.1"/>
    <n v="151643"/>
    <n v="36062340.050997898"/>
    <n v="30000000"/>
    <x v="1696"/>
    <n v="76808654"/>
    <n v="195524419.29588071"/>
    <n v="162655351"/>
    <n v="173"/>
  </r>
  <r>
    <s v="tt0989757"/>
    <x v="2226"/>
    <x v="14"/>
    <d v="2010-07-05T00:00:00"/>
    <s v="Drama"/>
    <s v=" Romance"/>
    <s v=" War"/>
    <n v="108"/>
    <s v="USA"/>
    <s v="English"/>
    <m/>
    <m/>
    <x v="12"/>
    <s v="Jamie Linden, Nicholas Sparks"/>
    <s v="Channing Tatum, Amanda Seyfried, Richard Jenkins, Henry Thomas, D.J. Cotrona, Cullen Moss, Gavin McCulley, Jose Lucena Jr., Keith Robinson, Scott Porter, Leslea Fisher, William Howard, David Andrews, Mary Rachel Quinn, Bryce Hayes"/>
    <x v="892"/>
    <s v="Channing Tatum, Amanda Seyfried"/>
    <s v="A romantic drama about a soldier who falls for a conservative college student while he's home on leave."/>
    <s v="A romantic drama about a soldier"/>
    <n v="6.3"/>
    <n v="136257"/>
    <n v="29672538.24705575"/>
    <n v="25000000"/>
    <x v="1697"/>
    <n v="80014842"/>
    <n v="136475475.98839724"/>
    <n v="114984666"/>
    <n v="230"/>
  </r>
  <r>
    <s v="tt1148204"/>
    <x v="2227"/>
    <x v="10"/>
    <s v="16/10/2009"/>
    <s v="Horror"/>
    <s v=" Mystery"/>
    <s v=" Thriller"/>
    <n v="123"/>
    <s v="USA, Canada, Germany, France"/>
    <s v="English"/>
    <s v="American Sign Language"/>
    <s v="Estonian"/>
    <x v="817"/>
    <s v="David Leslie Johnson-McGoldrick, Alex Mace"/>
    <s v="Vera Farmiga, Peter Sarsgaard, Isabelle Fuhrman, CCH Pounder, Jimmy Bennett, Margo Martindale, Karel Roden, Aryana Engineer, Rosemary Dunsmore, Jamie Young, Lorry Ayers, Brendan Wall, Genelle Williams, Mustafa Abdelkarim, Landon Norris"/>
    <x v="1169"/>
    <s v="Vera Farmiga, Peter Sarsgaard"/>
    <s v="A husband and wife who recently lost their baby adopt a 9 year-old girl who is not nearly as innocent as she claims to be."/>
    <s v="A husband and wife who recently"/>
    <n v="6.9"/>
    <n v="187299"/>
    <m/>
    <m/>
    <x v="4"/>
    <n v="41596251"/>
    <m/>
    <n v="77912251"/>
    <n v="498"/>
  </r>
  <r>
    <s v="tt0990407"/>
    <x v="2228"/>
    <x v="17"/>
    <s v="28/01/2011"/>
    <s v="Action"/>
    <s v=" Comedy"/>
    <s v=" Crime"/>
    <n v="119"/>
    <s v="USA"/>
    <s v="English"/>
    <s v="Mandarin"/>
    <m/>
    <x v="630"/>
    <s v="Seth Rogen, Evan Goldberg"/>
    <s v="Seth Rogen, Jay Chou, Cameron Diaz, Tom Wilkinson, Christoph Waltz, David Harbour, Edward James Olmos, Jamie Harris, Chad L. Coleman, Edward Furlong, Jill Remez, Joe O'Connor, Morgan Rusler, Joshua Erenberg, Analeigh Tipton"/>
    <x v="930"/>
    <s v="Seth Rogen, Jay Chou"/>
    <s v="Following the death of his father, Britt Reid, heir to his father's large company, teams up with his late dad's assistant Kato to become a masked crime fighting team."/>
    <s v="Following the death of his father,"/>
    <n v="5.8"/>
    <n v="153763"/>
    <n v="138069965.63512802"/>
    <n v="120000000"/>
    <x v="1698"/>
    <n v="98780042"/>
    <n v="262122663.35374528"/>
    <n v="227817248"/>
    <n v="480"/>
  </r>
  <r>
    <s v="tt0992911"/>
    <x v="2229"/>
    <x v="8"/>
    <s v="26/07/2007"/>
    <s v="Action"/>
    <s v=" Crime"/>
    <s v=" Thriller"/>
    <n v="88"/>
    <s v="Hong Kong, China"/>
    <s v="Cantonese"/>
    <s v="English"/>
    <s v="Vietnamese"/>
    <x v="943"/>
    <s v="Kam-Yuen Szeto, Lik-Kei Tang"/>
    <s v="Donnie Yen, Louis Koo, Collin Chou, Ray Lui, Bingbing Fan, Kent Cheng, Xing Yu, Ben Lam, Lan Law, Timmy Hung, Tony Ho, Ping Ha, Irene Wang, Austin Wai, Wai Ai"/>
    <x v="810"/>
    <s v="Donnie Yen, Louis Koo"/>
    <s v="A hot-headed inspector takes on a small but powerful Vietnamese-Chinese gang, after a series of crimes and murder attempts committed and putting an undercover cop and his girlfriend in great danger."/>
    <s v="A hot-headed inspector takes on"/>
    <n v="6.8"/>
    <n v="12241"/>
    <n v="9985859.1119985599"/>
    <n v="8000000"/>
    <x v="1699"/>
    <n v="5151"/>
    <n v="892981197597138.5"/>
    <n v="6177725"/>
    <n v="37"/>
  </r>
  <r>
    <s v="tt0993842"/>
    <x v="2230"/>
    <x v="17"/>
    <d v="2011-12-08T00:00:00"/>
    <s v="Action"/>
    <s v=" Drama"/>
    <s v=" Thriller"/>
    <n v="111"/>
    <s v="USA, UK, Germany"/>
    <s v="English"/>
    <s v="French"/>
    <s v="German"/>
    <x v="865"/>
    <s v="Seth Lochhead, David Farr"/>
    <s v="Saoirse Ronan, Eric Bana, Vicky Krieps, Cate Blanchett, Paris Arrowsmith, John Macmillan, Tim Beckmann, Paul Birchard, Christian Malcolm, Jamie Beamish, Tom Hodgkins, Vincent Montuel, Nathan Nolan, Michelle Dockery, Jessica Barden"/>
    <x v="1008"/>
    <s v="Saoirse Ronan, Eric Bana"/>
    <s v="A sixteen-year-old girl who was raised by her father to be the perfect assassin is dispatched on a mission across Europe, tracked by a ruthless intelligence agent and her operatives."/>
    <s v="A sixteen-year-old girl who was"/>
    <n v="6.8"/>
    <n v="188093"/>
    <n v="34517491.408782005"/>
    <n v="30000000"/>
    <x v="1700"/>
    <n v="40259119"/>
    <n v="73386577.646642119"/>
    <n v="63782078"/>
    <n v="514"/>
  </r>
  <r>
    <s v="tt0993846"/>
    <x v="2231"/>
    <x v="13"/>
    <s v="23/01/2014"/>
    <s v="Biography"/>
    <s v=" Crime"/>
    <s v=" Drama"/>
    <n v="180"/>
    <s v="USA"/>
    <s v="English"/>
    <s v="French"/>
    <m/>
    <x v="222"/>
    <s v="Terence Winter, Jordan Belfort"/>
    <s v="Leonardo DiCaprio, Jonah Hill, Margot Robbie, Matthew McConaughey, Kyle Chandler, Rob Reiner, Jon Bernthal, Jon Favreau, Jean Dujardin, Joanna Lumley, Cristin Milioti, Christine Ebersole, Shea Whigham, Katarina Cas, P.J. Byrne"/>
    <x v="66"/>
    <s v="Leonardo DiCaprio, Jonah Hill"/>
    <s v="Tragi-comic, romantic whodunnit set in a run down hotel which plays host to mentally ill people too poor to afford medical insurance."/>
    <s v="Tragi-comic, romantic whodunnit"/>
    <n v="8.1999999999999993"/>
    <n v="1141549"/>
    <n v="111098185.50204501"/>
    <n v="100000000"/>
    <x v="1701"/>
    <n v="116900694"/>
    <n v="435505658.1894238"/>
    <n v="392000694"/>
    <n v="1466"/>
  </r>
  <r>
    <s v="tt0995039"/>
    <x v="2232"/>
    <x v="6"/>
    <s v="17/07/2009"/>
    <s v="Comedy"/>
    <s v=" Drama"/>
    <s v=" Fantasy"/>
    <n v="102"/>
    <s v="USA, France"/>
    <s v="English"/>
    <m/>
    <m/>
    <x v="701"/>
    <s v="David Koepp, John Kamps"/>
    <s v="Greg Kinnear, Jordan Carlos, Dequina Moore, Joseph Badalucco Jr., Brian Hutchison, Tyree Michael Simpson, Julia Murney, Ricky Gervais, Claire Lautier, Aasif Mandvi, Bridget Moloney, Raymond J. Lee, Joey Mazzarino, Brad Oscar, Kathleen Landis"/>
    <x v="413"/>
    <s v="Greg Kinnear, Jordan Carlos"/>
    <s v="Bertram Pincus is a man whose people skills leave much to be desired. When Pincus dies unexpectedly, but is miraculously revived after seven minutes, he wakes up to discover that he now has the annoying ability to see ghosts."/>
    <s v="Bertram Pincus is a man whose"/>
    <n v="6.7"/>
    <n v="69101"/>
    <n v="24041560.033998597"/>
    <n v="20000000"/>
    <x v="1702"/>
    <n v="13367624"/>
    <n v="32564484.196453374"/>
    <n v="27090159"/>
    <n v="179"/>
  </r>
  <r>
    <s v="tt0999913"/>
    <x v="2233"/>
    <x v="17"/>
    <s v="16/09/2011"/>
    <s v="Action"/>
    <s v=" Drama"/>
    <s v=" Thriller"/>
    <n v="110"/>
    <s v="USA"/>
    <s v="English"/>
    <m/>
    <m/>
    <x v="192"/>
    <s v="Rod Lurie, David Zelag Goodman"/>
    <s v="James Marsden, Kate Bosworth, Alexander Skarsg√•rd, James Woods, Dominic Purcell, Rhys Coiro, Billy Lush, Laz Alonso, Willa Holland, Walton Goggins, Anson Mount, Drew Powell, Kristen Shaw, Megan Adelle, Jessica Dockrey"/>
    <x v="98"/>
    <s v="James Marsden, Kate Bosworth"/>
    <s v="Los Angeles screenwriter David Sumner relocates with his wife to her hometown in the deep South. There, while tensions build between them, a brewing conflict with locals becomes a threat to them both."/>
    <s v="Los Angeles screenwriter David"/>
    <n v="5.8"/>
    <n v="32371"/>
    <n v="28764576.173985001"/>
    <n v="25000000"/>
    <x v="1703"/>
    <n v="10324441"/>
    <n v="12850530.683572015"/>
    <n v="11168712"/>
    <n v="151"/>
  </r>
  <r>
    <s v="tt1000774"/>
    <x v="2234"/>
    <x v="6"/>
    <s v="30/05/2008"/>
    <s v="Comedy"/>
    <s v=" Drama"/>
    <s v=" Romance"/>
    <n v="145"/>
    <s v="USA"/>
    <s v="English"/>
    <m/>
    <m/>
    <x v="1311"/>
    <s v="Michael Patrick King, Candace Bushnell"/>
    <s v="Sarah Jessica Parker, Kim Cattrall, Kristin Davis, Cynthia Nixon, Chris Noth, Candice Bergen, Jennifer Hudson, David Eigenberg, Evan Handler, Jason Lewis, Mario Cantone, Lynn Cohen, Willie Garson, Joanna Gleason, Joseph Pupo"/>
    <x v="1170"/>
    <s v="Sarah Jessica Parker, Kim Cattrall"/>
    <s v="A New York City writer on sex and love is finally getting married to her Mr. Big. But her three best girlfriends must console her after one of them inadvertently leads Mr. Big to jilt her."/>
    <s v="A New York City writer on sex"/>
    <n v="5.6"/>
    <n v="114468"/>
    <n v="78135070.110495448"/>
    <n v="65000000"/>
    <x v="1704"/>
    <n v="152647258"/>
    <n v="503388580.24890971"/>
    <n v="418765321"/>
    <n v="495"/>
  </r>
  <r>
    <s v="tt1001508"/>
    <x v="2235"/>
    <x v="10"/>
    <s v="20/03/2009"/>
    <s v="Comedy"/>
    <s v=" Drama"/>
    <s v=" Romance"/>
    <n v="129"/>
    <s v="Germany, USA"/>
    <s v="English"/>
    <m/>
    <m/>
    <x v="839"/>
    <s v="Abby Kohn, Marc Silverstein"/>
    <s v="Morgan Lily, Trenton Rogers, Michelle Carmichael, Jasmine Woods, Sabrina Revelle, Zoe Jarman, Alia Rhiana Eckerman, Julia Pennington, Renee Scott, Chihiro Fujii, Sachiko Ishida, Claudia DiMartino, Carmen Gloria P√©rez, Traycee King, D√©l√© Ogundiran"/>
    <x v="1171"/>
    <s v="Morgan Lily, Trenton Rogers"/>
    <s v="This Baltimore-set movie of interconnecting story arcs deals with the challenges of reading or misreading human behavior."/>
    <s v="This Baltimore-set movie of interconnecting"/>
    <n v="6.4"/>
    <n v="159672"/>
    <n v="48254799.871350802"/>
    <n v="40000000"/>
    <x v="1705"/>
    <n v="93953653"/>
    <n v="215778766.45118529"/>
    <n v="178866158"/>
    <n v="248"/>
  </r>
  <r>
    <s v="tt1001526"/>
    <x v="2236"/>
    <x v="14"/>
    <s v="17/12/2010"/>
    <s v="Animation"/>
    <s v=" Action"/>
    <s v=" Comedy"/>
    <n v="95"/>
    <s v="USA"/>
    <s v="English"/>
    <m/>
    <m/>
    <x v="1312"/>
    <s v="Alan Schoolcraft, Brent Simons"/>
    <s v="Will Ferrell, Brad Pitt, Tina Fey, Jonah Hill, David Cross, Ben Stiller, Justin Theroux, Jessica Schulte, Tom McGrath, Emily Nordwind, J.K. Simmons, Ella Olivia Stiller, Quinn Dempsey Stiller, Brian Hopkins, Christopher Knights"/>
    <x v="471"/>
    <s v="Will Ferrell, Brad Pitt"/>
    <s v="The supervillain Megamind finally defeats his nemesis, the superhero Metro Man. But without a hero, he loses all purpose and must find new meaning to his life."/>
    <s v="The supervillain Megamind finally"/>
    <n v="7.2"/>
    <n v="222974"/>
    <n v="154297198.8846899"/>
    <n v="130000000"/>
    <x v="1706"/>
    <n v="148415853"/>
    <n v="382046706.92581201"/>
    <n v="321885765"/>
    <n v="260"/>
  </r>
  <r>
    <s v="tt10039344"/>
    <x v="2237"/>
    <x v="18"/>
    <s v="21/11/2019"/>
    <s v="Horror"/>
    <s v=" Thriller"/>
    <m/>
    <n v="90"/>
    <s v="USA"/>
    <s v="English"/>
    <s v="Latin"/>
    <m/>
    <x v="1313"/>
    <s v="Justin Dec"/>
    <s v="Elizabeth Lail, Jordan Calloway, Talitha Eliana Bateman, Peter Facinelli, Dillon Lane, Tichina Arnold, Tom Segura, Lana McKissack, Anne Winters, Matt Letscher, P.J. Byrne, Valente Rodriguez, Louisa Abernathy, Charlie McDermott, Jonny Berryman"/>
    <x v="1172"/>
    <s v="Elizabeth Lail, Jordan Calloway"/>
    <s v="When a nurse downloads an app that claims to predict the moment a person will die, it tells her she only has three days to live. With the clock ticking and a figure haunting her, she must find a way to save her life before time runs out."/>
    <s v="When a nurse downloads an app"/>
    <n v="5.4"/>
    <n v="21646"/>
    <n v="6580189.4726137053"/>
    <n v="6500000"/>
    <x v="1707"/>
    <n v="25621766"/>
    <n v="48614202.936849043"/>
    <n v="48021766"/>
    <n v="312"/>
  </r>
  <r>
    <s v="tt1007028"/>
    <x v="2238"/>
    <x v="6"/>
    <d v="2011-03-06T00:00:00"/>
    <s v="Comedy"/>
    <s v=" Romance"/>
    <m/>
    <n v="101"/>
    <s v="USA"/>
    <s v="English"/>
    <m/>
    <m/>
    <x v="374"/>
    <s v="Kevin Smith"/>
    <s v="Elizabeth Banks, Seth Rogen, Craig Robinson, Gerry Bednob, Edward Janda, Nicholas Lombardi, Chris Milan, Jennifer Schwalbach Smith, Kenny Hotz, Brandon Routh, Anne Wade, Justin Long, Tom Savini, Jeff Anderson, Jim Norton"/>
    <x v="1173"/>
    <s v="Elizabeth Banks, Seth Rogen"/>
    <s v="Lifelong platonic friends Zack and Miri look to solve their respective cash-flow problems by making an adult film together. As the cameras roll, however, the duo begin to sense that they may have more feelings for each other than they previously thought."/>
    <s v="Lifelong platonic friends Zack"/>
    <n v="6.5"/>
    <n v="170770"/>
    <n v="28849872.040798318"/>
    <n v="24000000"/>
    <x v="1708"/>
    <n v="31457946"/>
    <n v="51430118.739562385"/>
    <n v="42784344"/>
    <n v="262"/>
  </r>
  <r>
    <s v="tt1007029"/>
    <x v="2239"/>
    <x v="17"/>
    <s v="27/01/2012"/>
    <s v="Biography"/>
    <s v=" Drama"/>
    <m/>
    <n v="105"/>
    <s v="UK, France"/>
    <s v="English"/>
    <m/>
    <m/>
    <x v="1173"/>
    <s v="Abi Morgan"/>
    <s v="Meryl Streep, Jim Broadbent, Susan Brown, Alice da Cunha, Phoebe Waller-Bridge, Iain Glen, Alexandra Roach, Victoria Bewick, Emma Dewhurst, Olivia Colman, Harry Lloyd, Sylvestra Le Touzel, Michael Culkin, Stephanie Jacob, Robert Portal"/>
    <x v="882"/>
    <s v="Meryl Streep, Jim Broadbent"/>
    <s v="IMF agent Ethan Hunt is sent to Sydney to find and destroy a genetically modified disease called &quot;Chimera&quot;."/>
    <s v="IMF agent Ethan Hunt is sent to"/>
    <n v="6.4"/>
    <n v="101272"/>
    <n v="14957579.6104722"/>
    <n v="13000000"/>
    <x v="1709"/>
    <n v="30017992"/>
    <n v="133341873.5696747"/>
    <n v="115890699"/>
    <n v="402"/>
  </r>
  <r>
    <s v="tt1160996"/>
    <x v="2240"/>
    <x v="13"/>
    <s v="20/09/2013"/>
    <s v="Action"/>
    <s v=" Sci-Fi"/>
    <s v=" Thriller"/>
    <n v="95"/>
    <s v="Canada, USA"/>
    <s v="English"/>
    <m/>
    <m/>
    <x v="1314"/>
    <s v="Jeff Renfroe, Svet Rouskov"/>
    <s v="Kevin Zegers, Laurence Fishburne, Bill Paxton, Charlotte Sullivan, Dru Viergever, Atticus Mitchell, John Tench, Lisa Berry, Lucius Hoyos, Kimberly-Sue Murray, Michael Mando, Helen Taylor, Romano Orzari, John Healy, Kristin Shepherd"/>
    <x v="1174"/>
    <s v="Kevin Zegers, Laurence Fishburne"/>
    <s v="Forced underground by the next ice age, a struggling outpost of survivors must fight to preserve humanity against a threat even more savage than nature."/>
    <s v="Forced underground by the next"/>
    <n v="5.3"/>
    <n v="42548"/>
    <m/>
    <n v="16000000"/>
    <x v="4"/>
    <m/>
    <m/>
    <n v="321310"/>
    <n v="181"/>
  </r>
  <r>
    <s v="tt1010048"/>
    <x v="2241"/>
    <x v="6"/>
    <d v="2008-05-12T00:00:00"/>
    <s v="Drama"/>
    <s v=" Romance"/>
    <m/>
    <n v="120"/>
    <s v="UK, USA, India"/>
    <s v="English"/>
    <s v="Hindi"/>
    <s v="French"/>
    <x v="1315"/>
    <s v="Simon Beaufoy, Vikas Swarup"/>
    <s v="Dev Patel, Saurabh Shukla, Anil Kapoor, Raj Zutshi, Jeneva Talwar, Freida Pinto, Irrfan Khan, Azharuddin Mohammed Ismail, Ayush Mahesh Khedekar, Jira Banjara, Sheikh Wali, Mahesh Manjrekar, Sanchita Choudhary, Himanshu Tyagi, Sharib Hashmi"/>
    <x v="1175"/>
    <s v="Dev Patel, Saurabh Shukla"/>
    <s v="A Mumbai teenager reflects on his life after being accused of cheating on the Indian version of &quot;Who Wants to be a Millionaire?&quot;."/>
    <s v="A Mumbai teenager reflects on"/>
    <n v="8"/>
    <n v="786365"/>
    <n v="18031170.025498949"/>
    <n v="15000000"/>
    <x v="1710"/>
    <n v="141319928"/>
    <n v="454878472.4580847"/>
    <n v="378410113"/>
    <n v="1132"/>
  </r>
  <r>
    <s v="tt1012804"/>
    <x v="2242"/>
    <x v="6"/>
    <d v="2008-05-09T00:00:00"/>
    <s v="Drama"/>
    <s v=" Sport"/>
    <m/>
    <n v="99"/>
    <s v="USA"/>
    <s v="English"/>
    <s v="Portuguese"/>
    <s v="Japanese"/>
    <x v="349"/>
    <s v="David Mamet"/>
    <s v="Max Martini, Matt Cable, Chiwetel Ejiofor, Alice Braga, Jose Pablo Cantillo, Emily Mortimer, Cathy Cahlin Ryan, Luciana Souza, Cyril Takayama, Scott Barry, Ricky Jay, Randy Couture, John Machado, Rodrigo Santoro, Ricardo Wilke"/>
    <x v="1176"/>
    <s v="Max Martini, Matt Cable"/>
    <s v="A fateful event leads to a job in the film business for top mixed-martial arts instructor Mike Terry. Though he refuses to participate in prize bouts, circumstances conspire to force him to consider entering such a competition."/>
    <s v="A fateful event leads to a job"/>
    <n v="6.7"/>
    <n v="20170"/>
    <n v="8414546.0118995104"/>
    <n v="7000000"/>
    <x v="1711"/>
    <n v="2345941"/>
    <n v="3214464.7635657657"/>
    <n v="2674090"/>
    <n v="122"/>
  </r>
  <r>
    <s v="tt1164999"/>
    <x v="2243"/>
    <x v="14"/>
    <d v="2011-04-02T00:00:00"/>
    <s v="Drama"/>
    <s v=" Romance"/>
    <m/>
    <n v="148"/>
    <s v="Mexico, Spain"/>
    <s v="Spanish"/>
    <s v="Chinese"/>
    <s v="Wolof"/>
    <x v="313"/>
    <s v="Alejandro G. I√±√°rritu, Alejandro G. I√±√°rritu"/>
    <s v="Javier Bardem, Maricel √Ålvarez, Hanaa Bouchaib, Guillermo Estrella, Eduard Fern√°ndez, Cheikh Ndiaye, Diaryatou Daff, Taishen Cheng, Jin Luo, George Chibuikwem Chukwuma, Lang Sofia Lin, Yodian Yang, Tuo Lin, Xueheng Chen, Xiaoyan Zhang"/>
    <x v="473"/>
    <s v="Javier Bardem, Maricel √Ålvarez"/>
    <s v="This is the story of Uxbal, a man living in this world, but able to see his death, which guides his every move."/>
    <s v="This is the story of Uxbal, a"/>
    <n v="7.5"/>
    <n v="84761"/>
    <m/>
    <m/>
    <x v="4"/>
    <n v="5101237"/>
    <m/>
    <n v="25147786"/>
    <n v="152"/>
  </r>
  <r>
    <s v="tt1013743"/>
    <x v="2244"/>
    <x v="14"/>
    <d v="2010-08-10T00:00:00"/>
    <s v="Action"/>
    <s v=" Adventure"/>
    <s v=" Comedy"/>
    <n v="109"/>
    <s v="USA"/>
    <s v="English"/>
    <s v="German"/>
    <s v="Spanish"/>
    <x v="0"/>
    <s v="Patrick O'Neill"/>
    <s v="Tom Cruise, Cameron Diaz, Peter Sarsgaard, Jordi Moll√†, Viola Davis, Paul Dano, Falk Hentschel, Marc Blucas, Lennie Loftin, Maggie Grace, Rich Manley, Dale Dye, Celia Weston, Gal Gadot, Jack O'Connell"/>
    <x v="9"/>
    <s v="Tom Cruise, Cameron Diaz"/>
    <s v="A young woman gets mixed up with a disgraced spy who is trying to clear his name."/>
    <s v="A young woman gets mixed up with"/>
    <n v="6.3"/>
    <n v="177351"/>
    <n v="138867478.99622092"/>
    <n v="117000000"/>
    <x v="1712"/>
    <n v="76423035"/>
    <n v="310956057.63959205"/>
    <n v="261989769"/>
    <n v="405"/>
  </r>
  <r>
    <s v="tt1167638"/>
    <x v="2245"/>
    <x v="14"/>
    <d v="2010-05-11T00:00:00"/>
    <s v="Action"/>
    <s v=" Crime"/>
    <s v=" Drama"/>
    <n v="117"/>
    <s v="France"/>
    <s v="French"/>
    <m/>
    <m/>
    <x v="1316"/>
    <s v="Franz-Olivier Giesbert, Richard Berry"/>
    <s v="Jean Reno, Kad Merad, Jean-Pierre Darroussin, Marina Fo√Øs, JoeyStarr, Richard Berry, Venantino Venantini, Claude Gensac, Jos√©phine Berry, Max Baissette de Malglaive, Catherine Samie, Moussa Maaskri, Lucie Phan, Fani Kolarova, Jessica Forde"/>
    <x v="134"/>
    <s v="Jean Reno, Kad Merad"/>
    <s v="A retired mobster goes on a revenge spree after being left for dead with 22 bullets in his body by his former childhood friend."/>
    <s v="A retired mobster goes on a revenge"/>
    <n v="6.7"/>
    <n v="32114"/>
    <m/>
    <s v="EUR 18000000"/>
    <x v="4"/>
    <m/>
    <m/>
    <n v="21695883"/>
    <n v="45"/>
  </r>
  <r>
    <s v="tt1167660"/>
    <x v="2246"/>
    <x v="10"/>
    <s v="15/04/2009"/>
    <s v="Action"/>
    <s v=" Adventure"/>
    <s v=" Comedy"/>
    <n v="101"/>
    <s v="France"/>
    <s v="French"/>
    <s v="English"/>
    <s v="Hebrew"/>
    <x v="1317"/>
    <s v="Jean Bruce, Jean-Fran√ßois Halin"/>
    <s v="Jean Dujardin, Louise Monot, R√ºdiger Vogler, Alex Lutz, Reem Kherici, Pierre Bellemare, Ken Samuels, Serge Hazanavicius, Laurent Capelluto, Cirillo Luna, Moon Dailly, Walter Shnorkell, Philippe H√©risson, Nicky Marbot, Christelle Cornil"/>
    <x v="972"/>
    <s v="Jean Dujardin, Louise Monot"/>
    <s v="Another mission of world-known French secret agent leads him to exotic Brazil."/>
    <s v="Another mission of world-known"/>
    <n v="6.9"/>
    <n v="12816"/>
    <m/>
    <m/>
    <x v="4"/>
    <n v="89375"/>
    <m/>
    <n v="21924245"/>
    <n v="25"/>
  </r>
  <r>
    <s v="tt1013752"/>
    <x v="2247"/>
    <x v="10"/>
    <s v="17/04/2009"/>
    <s v="Action"/>
    <s v=" Thriller"/>
    <m/>
    <n v="107"/>
    <s v="USA, Japan"/>
    <s v="English"/>
    <s v="Spanish"/>
    <m/>
    <x v="877"/>
    <s v="Chris Morgan, Gary Scott Thompson"/>
    <s v="Vin Diesel, Paul Walker, Jordana Brewster, Michelle Rodriguez, John Ortiz, Laz Alonso, Gal Gadot, Jack Conley, Shea Whigham, Liza Lapira, Sung Kang, Tego Calderon, Don Omar, Mirtha Michelle, Greg Cipes"/>
    <x v="31"/>
    <s v="Vin Diesel, Paul Walker"/>
    <s v="Brian O'Conner, back working for the FBI in Los Angeles, teams up with Dominic Toretto to bring down a heroin importer by infiltrating his operation."/>
    <s v="Brian O'Conner, back working for"/>
    <n v="6.6"/>
    <n v="257872"/>
    <n v="102541449.72662045"/>
    <n v="85000000"/>
    <x v="1713"/>
    <n v="155064265"/>
    <n v="434732637.20903563"/>
    <n v="360364265"/>
    <n v="273"/>
  </r>
  <r>
    <s v="tt1171701"/>
    <x v="2248"/>
    <x v="10"/>
    <s v="16/10/2009"/>
    <s v="Action"/>
    <s v=" Drama"/>
    <s v=" Thriller"/>
    <n v="128"/>
    <s v="Turkey"/>
    <s v="Turkish"/>
    <m/>
    <m/>
    <x v="1318"/>
    <s v="M. Ilker Altinay, Hakan Evrensel"/>
    <s v="Mete Horozoglu, Ilker Kizmaz, Baris Bagci, √ñzg√ºr Eren Ko√ß, Riza S√∂nmez, Engin Hepileri, Birce Akalay, Ibrahim Akoz, Serkan Altintas, Turgay Atalay, Ertunc Atar, Okan Avci, Baris Aydin, Burak Aykurt, Engin Baykal"/>
    <x v="1177"/>
    <s v="Mete Horozoglu, Ilker Kizmaz"/>
    <s v="Story of 40-man Turkish task force who must defend a relay station."/>
    <s v="Story of 40-man Turkish task force"/>
    <n v="8"/>
    <n v="31228"/>
    <m/>
    <n v="2000000"/>
    <x v="4"/>
    <m/>
    <m/>
    <n v="15291338"/>
    <n v="59"/>
  </r>
  <r>
    <s v="tt1013753"/>
    <x v="2249"/>
    <x v="6"/>
    <s v="23/01/2009"/>
    <s v="Biography"/>
    <s v=" Drama"/>
    <m/>
    <n v="128"/>
    <s v="USA"/>
    <s v="English"/>
    <m/>
    <m/>
    <x v="111"/>
    <s v="Dustin Lance Black"/>
    <s v="Sean Penn, Emile Hirsch, Josh Brolin, Diego Luna, James Franco, Alison Pill, Victor Garber, Denis O'Hare, Joseph Cross, Stephen Spinella, Lucas Grabeel, Brandon Boyce, Howard Rosenman, Kelvin Yu, Jeff Koons"/>
    <x v="351"/>
    <s v="Sean Penn, Emile Hirsch"/>
    <s v="A special military unit fights a powerful, out-of-control supercomputer and hundreds of scientists who have mutated into flesh-eating creatures after a laboratory accident."/>
    <s v="A special military unit fights"/>
    <n v="7.5"/>
    <n v="162475"/>
    <n v="24041560.033998597"/>
    <n v="20000000"/>
    <x v="1714"/>
    <n v="31841299"/>
    <n v="65620906.794322424"/>
    <n v="54589558"/>
    <n v="311"/>
  </r>
  <r>
    <s v="tt1013860"/>
    <x v="2250"/>
    <x v="14"/>
    <s v="16/03/2011"/>
    <s v="Action"/>
    <s v=" Comedy"/>
    <s v=" Crime"/>
    <n v="108"/>
    <s v="USA"/>
    <s v="English"/>
    <m/>
    <m/>
    <x v="1000"/>
    <s v="Thomas Dean Donnelly, Joshua Oppenheimer"/>
    <s v="Brandon Routh, Anita Briem, Sam Huntington, Taye Diggs, Kurt Angle, Peter Stormare, Kent Jude Bernard, Mitchell Whitfield, Michael Cotter, Laura Spencer, James Landry H√©bert, Dan Braverman, Marco St. John, Kyle Clements, Douglas M. Griffin"/>
    <x v="556"/>
    <s v="Brandon Routh, Anita Briem"/>
    <s v="The adventures of supernatural private investigator, Dylan Dog, who seeks out the monsters of the Louisiana bayou in his signature red shirt, black jacket, and blue jeans."/>
    <s v="The adventures of supernatural"/>
    <n v="5.0999999999999996"/>
    <n v="14499"/>
    <n v="23738030.597644601"/>
    <n v="20000000"/>
    <x v="1715"/>
    <n v="1186538"/>
    <n v="6863275.9000669438"/>
    <n v="5782515"/>
    <n v="76"/>
  </r>
  <r>
    <s v="tt1014759"/>
    <x v="2251"/>
    <x v="14"/>
    <d v="2010-03-03T00:00:00"/>
    <s v="Adventure"/>
    <s v=" Family"/>
    <s v=" Fantasy"/>
    <n v="108"/>
    <s v="USA, UK"/>
    <s v="English"/>
    <m/>
    <m/>
    <x v="29"/>
    <s v="Linda Woolverton, Lewis Carroll"/>
    <s v="Johnny Depp, Mia Wasikowska, Helena Bonham Carter, Anne Hathaway, Crispin Glover, Matt Lucas, Michael Sheen, Stephen Fry, Alan Rickman, Barbara Windsor, Paul Whitehouse, Timothy Spall, Marton Csokas, Tim Pigott-Smith, John Surman"/>
    <x v="6"/>
    <s v="Johnny Depp, Mia Wasikowska"/>
    <s v="Nineteen-year-old Alice returns to the magical world from her childhood adventure, where she reunites with her old friends and learns of her true destiny: to end the Red Queen's reign of terror."/>
    <s v="Nineteen-year-old Alice returns"/>
    <n v="6.4"/>
    <n v="376706"/>
    <n v="237380305.976446"/>
    <n v="200000000"/>
    <x v="1716"/>
    <n v="334191110"/>
    <n v="1217128481.7029092"/>
    <n v="1025467110"/>
    <n v="790"/>
  </r>
  <r>
    <s v="tt1172571"/>
    <x v="2252"/>
    <x v="6"/>
    <d v="2008-05-12T00:00:00"/>
    <s v="Horror"/>
    <s v=" Mystery"/>
    <s v=" Thriller"/>
    <n v="84"/>
    <s v="UK"/>
    <s v="English"/>
    <m/>
    <m/>
    <x v="1319"/>
    <s v="Paul Andrew Williams, Tom Shankland"/>
    <s v="Eva Birthistle, Stephen Campbell Moore, Jeremy Sheffield, Rachel Shelley, Hannah Tointon, Rafiella Brooks, Jake Hathaway, William Howes, Eva Sayer"/>
    <x v="1178"/>
    <s v="Eva Birthistle, Stephen Campbell Moore"/>
    <s v="A relaxing Christmas vacation turns into a terrifying fight for survival as the children begin to turn on their parents."/>
    <s v="A relaxing Christmas vacation"/>
    <n v="6"/>
    <n v="16764"/>
    <m/>
    <m/>
    <x v="4"/>
    <m/>
    <m/>
    <n v="1300051"/>
    <n v="143"/>
  </r>
  <r>
    <s v="tt1014763"/>
    <x v="2253"/>
    <x v="16"/>
    <s v="30/04/2015"/>
    <s v="Crime"/>
    <s v=" Drama"/>
    <s v=" History"/>
    <n v="137"/>
    <s v="Czech Republic, UK, USA, Russia"/>
    <s v="English"/>
    <s v="Russian"/>
    <m/>
    <x v="1320"/>
    <s v="Richard Price, Tom Rob Smith"/>
    <s v="Xavier Atkins, Mark Lewis Jones, Tom Hardy, Joel Kinnaman, Fares Fares, Karel Dobr√Ω, Noomi Rapace, Agnieszka Grochowska, Petr Vanek, Jana Strykov√°, Jason Clarke, Ursina Lardi, Michael Nardone, Jemma O'Brien, Lottie Steer"/>
    <x v="1179"/>
    <s v="Xavier Atkins, Mark Lewis Jones"/>
    <s v="A disgraced member of the Russian military police investigates a series of child murders during the Stalin-era Soviet Union."/>
    <s v="A disgraced member of the Russian"/>
    <n v="6.5"/>
    <n v="64385"/>
    <n v="54597560.512537003"/>
    <n v="50000000"/>
    <x v="1717"/>
    <n v="1224330"/>
    <n v="14141961.675419888"/>
    <n v="12951093"/>
    <n v="268"/>
  </r>
  <r>
    <s v="tt1014775"/>
    <x v="2254"/>
    <x v="6"/>
    <s v="16/01/2009"/>
    <s v="Adventure"/>
    <s v=" Comedy"/>
    <s v=" Drama"/>
    <n v="91"/>
    <s v="USA, Mexico"/>
    <s v="English"/>
    <m/>
    <m/>
    <x v="191"/>
    <s v="Analisa LaBianco, Jeffrey Bushell"/>
    <s v="Piper Perabo, Manolo Cardona, Jamie Lee Curtis, Jos√© Mar√≠a Yazpik, Maury Sterling, Jes√∫s Ochoa, Eugenio Derbez, Omar Leyva, Naomy Romo, Ali Hillis, Marguerite Moreau, Nick Zano, Carmen Vera, Gina Gallego, Hiram Vilchez"/>
    <x v="161"/>
    <s v="Piper Perabo, Manolo Cardona"/>
    <s v="While on vacation in Mexico, Chloe, a ritzy Beverly Hills chihuahua, finds herself lost and in need of assistance in order to get back home."/>
    <s v="While on vacation in Mexico, Chloe,"/>
    <n v="3.8"/>
    <n v="22408"/>
    <n v="24041560.033998597"/>
    <n v="20000000"/>
    <x v="1718"/>
    <n v="94514402"/>
    <n v="179461215.64385077"/>
    <n v="149292488"/>
    <n v="113"/>
  </r>
  <r>
    <s v="tt1173687"/>
    <x v="2255"/>
    <x v="14"/>
    <s v="22/07/2011"/>
    <s v="Biography"/>
    <s v=" Drama"/>
    <s v=" History"/>
    <n v="106"/>
    <s v="Canada, South Africa"/>
    <s v="English"/>
    <s v="Zulu"/>
    <s v="Xhosa"/>
    <x v="1321"/>
    <s v="Steven Silver, Greg Marinovich"/>
    <s v="Ryan Phillippe, Malin Akerman, Taylor Kitsch, Neels van Jaarsveld, Frank Rautenbach, Nina Milner, Jessica Haines, Lika Berning, Kgosi Mongake, Russel Savadier, Patrick Shai, Alfred Kumalo, Craig Palm, Nick Boraine, Patrick Lyster"/>
    <x v="162"/>
    <s v="Ryan Phillippe, Malin Akerman"/>
    <s v="A drama based on the true-life experiences of four combat photographers capturing the final days of apartheid in South Africa."/>
    <s v="A drama based on the true-life"/>
    <n v="7"/>
    <n v="10067"/>
    <m/>
    <m/>
    <x v="4"/>
    <m/>
    <m/>
    <n v="221292"/>
    <n v="34"/>
  </r>
  <r>
    <s v="tt1173745"/>
    <x v="2256"/>
    <x v="6"/>
    <d v="2010-05-02T00:00:00"/>
    <s v="Crime"/>
    <s v=" Drama"/>
    <s v=" Romance"/>
    <n v="121"/>
    <s v="Austria"/>
    <s v="German"/>
    <s v="Russian"/>
    <m/>
    <x v="1322"/>
    <s v="G√∂tz Spielmann"/>
    <s v="Johannes Krisch, Irina Potapenko, Andreas Lust, Ursula Strauss, Johannes Thanheiser, Hanno P√∂schl, Magdalena Kropiunig, Toni Slama, Elisabetha Pejcinoska, Aniko B√§rkanyi, Annamaria Hayt√∂, Nicoletta Prokes, Rainer Gradischnig, Haris Bilajbegovic, Aleksander Reljic-Bohigas"/>
    <x v="1180"/>
    <s v="Johannes Krisch, Irina Potapenko"/>
    <s v="Ex-con Alex plans to flee to the South with his girl after a robbery. But something terrible happens and revenge seems inevitable."/>
    <s v="Ex-con Alex plans to flee to the"/>
    <n v="7.5"/>
    <n v="13519"/>
    <m/>
    <m/>
    <x v="4"/>
    <n v="258388"/>
    <m/>
    <n v="886407"/>
    <n v="49"/>
  </r>
  <r>
    <s v="tt1016075"/>
    <x v="2257"/>
    <x v="10"/>
    <d v="2009-09-10T00:00:00"/>
    <s v="Comedy"/>
    <s v=" Drama"/>
    <s v=" Musical"/>
    <n v="107"/>
    <s v="USA"/>
    <s v="English"/>
    <m/>
    <m/>
    <x v="1323"/>
    <s v="Allison Burnett, Christopher Gore"/>
    <s v="Kay Panabaker, Walter Perez, Naturi Naughton, Asher Monroe, Kherington Payne, Collins Pennie, Kristy Flores, Paul McGill, Bebe Neuwirth, Paul Iacono, Charles S. Dutton, Kelsey Grammer, Anna Maria Perez de Tagle, Megan Mullally, Debbie Allen"/>
    <x v="1181"/>
    <s v="Kay Panabaker, Walter Perez"/>
    <s v="An emotionally beaten man with his young daughter moves to his ancestral home in Newfoundland to reclaim his life."/>
    <s v="An emotionally beaten man with"/>
    <n v="5.0999999999999996"/>
    <n v="15830"/>
    <n v="21714659.94210786"/>
    <n v="18000000"/>
    <x v="1719"/>
    <n v="22455510"/>
    <n v="93146042.346988976"/>
    <n v="77211836"/>
    <n v="82"/>
  </r>
  <r>
    <s v="tt1017451"/>
    <x v="2258"/>
    <x v="14"/>
    <d v="2010-08-04T00:00:00"/>
    <s v="Biography"/>
    <s v=" Drama"/>
    <s v=" Music"/>
    <n v="106"/>
    <s v="USA"/>
    <s v="English"/>
    <m/>
    <m/>
    <x v="1324"/>
    <s v="Floria Sigismondi, Cherie Currie"/>
    <s v="Kristen Stewart, Dakota Fanning, Michael Shannon, Stella Maeve, Scout Taylor-Compton, Alia Shawkat, Riley Keough, Johnny Lewis, Tatum O'Neal, Brett Cullen, Hannah Marks, Jill Andre, Ray Porter, Kiaya Snow, Allie Grant"/>
    <x v="492"/>
    <s v="Kristen Stewart, Dakota Fanning"/>
    <s v="A coming-of-age biographical film about the 1970s teenage all-girl rock band"/>
    <s v="A coming-of-age biographical film"/>
    <n v="6.5"/>
    <n v="45724"/>
    <n v="11869015.298822301"/>
    <n v="10000000"/>
    <x v="1720"/>
    <n v="3573673"/>
    <n v="5556658.7342746723"/>
    <n v="4681651"/>
    <n v="140"/>
  </r>
  <r>
    <s v="tt1174954"/>
    <x v="2259"/>
    <x v="6"/>
    <s v="30/12/2008"/>
    <s v="Animation"/>
    <s v=" Action"/>
    <s v=" Horror"/>
    <n v="97"/>
    <s v="Japan"/>
    <s v="English"/>
    <s v="Japanese"/>
    <m/>
    <x v="1325"/>
    <s v="Shotaro Suga, Shinji Mikami"/>
    <s v="Paul Mercier, Alyson Court, Laura Bailey, Roger Craig Smith, Crispin Freeman, Michelle Ruff, Michael Sorich, Salli Saffioti, Mary Elizabeth McGlynn, Steve Blum, Michael McConnohie, Kirk Thornton, Cindy Robinson, Dave Wittenberg, Kari Wahlgren"/>
    <x v="1182"/>
    <s v="Paul Mercier, Alyson Court"/>
    <s v="Leon S. Kennedy and Claire Redfield must battle a rogue warrior seeking revenge after unleashing the deadly G-Virus, whilst a mutated monster goes on a rampage."/>
    <s v="Leon S. Kennedy and Claire Redfield"/>
    <n v="6.5"/>
    <n v="28496"/>
    <m/>
    <m/>
    <x v="4"/>
    <m/>
    <m/>
    <n v="403117"/>
    <n v="94"/>
  </r>
  <r>
    <s v="tt1017460"/>
    <x v="2260"/>
    <x v="10"/>
    <s v="13/06/2010"/>
    <s v="Drama"/>
    <s v=" Horror"/>
    <s v=" Sci-Fi"/>
    <n v="104"/>
    <s v="Canada, France, USA"/>
    <s v="English"/>
    <s v="French"/>
    <m/>
    <x v="208"/>
    <s v="Vincenzo Natali, Antoinette Terry Bryant"/>
    <s v="Adrien Brody, Sarah Polley, Delphine Chan√©ac, Brandon McGibbon, Simona Maicanescu, David Hewlett, Abigail Chu"/>
    <x v="290"/>
    <s v="Adrien Brody, Sarah Polley"/>
    <s v="Genetic engineers Clive Nicoli and Elsa Kast hope to achieve fame by successfully splicing together the DNA of different animals to create new hybrid animals for medical use."/>
    <s v="Genetic engineers Clive Nicoli"/>
    <n v="5.7"/>
    <n v="92256"/>
    <n v="36191099.903513096"/>
    <n v="30000000"/>
    <x v="1721"/>
    <n v="17010170"/>
    <n v="32725946.852151334"/>
    <n v="27127620"/>
    <n v="412"/>
  </r>
  <r>
    <s v="tt1018765"/>
    <x v="2261"/>
    <x v="16"/>
    <s v="30/10/2015"/>
    <s v="Comedy"/>
    <s v=" Drama"/>
    <m/>
    <n v="107"/>
    <s v="USA"/>
    <s v="English"/>
    <s v="Spanish"/>
    <m/>
    <x v="505"/>
    <s v="Rachel Boynton, Peter Straughan"/>
    <s v="Sandra Bullock, Billy Bob Thornton, Anthony Mackie, Joaquim de Almeida, Ann Dowd, Scoot McNairy, Zoe Kazan, Dominic Flores, Reynaldo Pacheco, Louis Arcella, Octavio G√≥mez Berr√≠os, Luis Ch√°vez, Azucena Diaz, Damian Delgado, Nina Leon"/>
    <x v="144"/>
    <s v="Sandra Bullock, Billy Bob Thornton"/>
    <s v="A battle-hardened American political consultant is sent to help re-elect a controversial president in Bolivia, where she must compete with a long-term rival working for another candidate."/>
    <s v="A battle-hardened American political"/>
    <n v="6.1"/>
    <n v="20156"/>
    <n v="30574633.887020722"/>
    <n v="28000000"/>
    <x v="1722"/>
    <n v="7002261"/>
    <n v="9311786.4737044051"/>
    <n v="8527658"/>
    <n v="74"/>
  </r>
  <r>
    <s v="tt1175709"/>
    <x v="2262"/>
    <x v="14"/>
    <d v="2012-01-06T00:00:00"/>
    <s v="Crime"/>
    <s v=" Drama"/>
    <s v=" Mystery"/>
    <n v="101"/>
    <s v="USA"/>
    <s v="English"/>
    <m/>
    <m/>
    <x v="1326"/>
    <s v="Marcus Hinchey, Marc Smerling"/>
    <s v="Ryan Gosling, Kirsten Dunst, Frank Langella, Lily Rabe, Philip Baker Hall, Michael Esper, Diane Venora, Nick Offerman, Kristen Wiig, Stephen Kunken, John Cullum, Maggie Kiley, Liz Stauber, Marion McCorry, Mia Dillon"/>
    <x v="272"/>
    <s v="Ryan Gosling, Kirsten Dunst"/>
    <s v="Mr. David Marks was suspected but never tried for killing his wife Katie who disappeared in 1982, but the truth is eventually revealed."/>
    <s v="Mr. David Marks was suspected"/>
    <n v="6.3"/>
    <n v="51943"/>
    <m/>
    <m/>
    <x v="4"/>
    <n v="582024"/>
    <m/>
    <n v="1754389"/>
    <n v="83"/>
  </r>
  <r>
    <s v="tt1018785"/>
    <x v="2263"/>
    <x v="6"/>
    <d v="2010-10-07T00:00:00"/>
    <s v="Comedy"/>
    <s v=" Drama"/>
    <s v=" Romance"/>
    <n v="119"/>
    <s v="USA"/>
    <s v="English"/>
    <s v="Greek"/>
    <m/>
    <x v="802"/>
    <s v="Elizabeth Chandler, Ann Brashares"/>
    <s v="Amber Tamblyn, Alexis Bledel, America Ferrera, Blake Lively, Rachel Nichols, Tom Wisdom, Rachel Ticotin, Leonardo Nam, Michael Rady, Shohreh Aghdashloo, Blythe Danner, Jesse Williams, Lucy Hale, Maria Konstadarou, Ernie Lively"/>
    <x v="714"/>
    <s v="Amber Tamblyn, Alexis Bledel"/>
    <s v="Four college freshmen and best friends find that it may take more than a shared pair of jeans to help them stay in touch as their lives go in different directions."/>
    <s v="Four college freshmen and best"/>
    <n v="6.2"/>
    <n v="26655"/>
    <n v="32456106.04589811"/>
    <n v="27000000"/>
    <x v="1723"/>
    <n v="44089964"/>
    <n v="53315064.797922"/>
    <n v="44352417"/>
    <n v="36"/>
  </r>
  <r>
    <s v="tt1019452"/>
    <x v="2264"/>
    <x v="10"/>
    <d v="2009-06-11T00:00:00"/>
    <s v="Comedy"/>
    <s v=" Drama"/>
    <m/>
    <n v="106"/>
    <s v="USA, UK, France"/>
    <s v="English"/>
    <s v="Yiddish"/>
    <s v="Hebrew"/>
    <x v="616"/>
    <s v="Joel Coen, Ethan Coen"/>
    <s v="Michael Stuhlbarg, Richard Kind, Fred Melamed, Sari Lennick, Aaron Wolff, Jessica McManus, Peter Breitmayer, Brent Braunschweig, David Kang, Benjamin Portnoe, Jack Swiler, Andrew S. Lentz, Jon Kaminski Jr., Ari Hoptman, Alan Mandell"/>
    <x v="1183"/>
    <s v="Michael Stuhlbarg, Richard Kind"/>
    <s v="Larry Gopnik, a Midwestern physics teacher, watches his life unravel over multiple sudden incidents. Though seeking meaning and answers amidst his turmoils, he seems to keep sinking."/>
    <s v="Larry Gopnik, a Midwestern physics"/>
    <n v="7"/>
    <n v="130794"/>
    <n v="8444589.9774863906"/>
    <n v="7000000"/>
    <x v="1724"/>
    <n v="9228768"/>
    <n v="37916611.926492818"/>
    <n v="31430334"/>
    <n v="386"/>
  </r>
  <r>
    <s v="tt1020072"/>
    <x v="2265"/>
    <x v="15"/>
    <d v="2015-12-02T00:00:00"/>
    <s v="Biography"/>
    <s v=" Drama"/>
    <s v=" History"/>
    <n v="128"/>
    <s v="UK, USA, France"/>
    <s v="English"/>
    <m/>
    <m/>
    <x v="1327"/>
    <s v="Paul Webb"/>
    <s v="David Oyelowo, Carmen Ejogo, Jim France, Trinity Simone, Mikeria Howard, Jordan Rice, Ebony Billups, Nadej K. Bailey, Elijah Oliver, Oprah Winfrey, Clay Chappell, Tom Wilkinson, Giovanni Ribisi, Haviland Stillwell, Andr√© Holland"/>
    <x v="1184"/>
    <s v="David Oyelowo, Carmen Ejogo"/>
    <s v="In a world where mutants (evolved super-powered humans) exist and are discriminated against, two groups form for an inevitable clash: the supremacist Brotherhood, and the pacifist X-Men."/>
    <s v="In a world where mutants (evolved"/>
    <n v="7.5"/>
    <n v="84249"/>
    <n v="21864946.607191201"/>
    <n v="20000000"/>
    <x v="1725"/>
    <n v="52076908"/>
    <n v="73015702.121299908"/>
    <n v="66787908"/>
    <n v="267"/>
  </r>
  <r>
    <s v="tt1179025"/>
    <x v="2266"/>
    <x v="14"/>
    <s v="15/10/2010"/>
    <s v="Action"/>
    <s v=" Adventure"/>
    <s v=" Family"/>
    <n v="107"/>
    <s v="France, USA"/>
    <s v="French"/>
    <s v="English"/>
    <s v="Spanish"/>
    <x v="648"/>
    <s v="Luc Besson, Jacques Tardi"/>
    <s v="Louise Bourgoin, Mathieu Amalric, Gilles Lellouche, Jean-Paul Rouve, Jacky Nercessian, Philippe Nahon, Nicolas Giraud, Laure de Clermont-Tonnerre, G√©rard Chaillou, Serge Bagdassarian, Claire P√©rot, Fran√ßois Chattot, Stanislas de la Tousche, Youssef Hajdi, Mohamed Aroussi"/>
    <x v="1185"/>
    <s v="Louise Bourgoin, Mathieu Amalric"/>
    <s v="An adventure set in the early part of the 20th century and focused on a popular novelist and her dealings with would-be suitors, the cops, monsters, and other distractions."/>
    <s v="An adventure set in the early"/>
    <n v="6.3"/>
    <n v="19545"/>
    <m/>
    <s v="EUR 31340000"/>
    <x v="4"/>
    <m/>
    <m/>
    <n v="34604339"/>
    <n v="60"/>
  </r>
  <r>
    <s v="tt1179031"/>
    <x v="2267"/>
    <x v="15"/>
    <s v="31/12/2014"/>
    <s v="Crime"/>
    <s v=" Thriller"/>
    <m/>
    <n v="109"/>
    <s v="USA, France"/>
    <s v="English"/>
    <m/>
    <m/>
    <x v="1328"/>
    <s v="Nick Damici, Jim Mickle"/>
    <s v="Vinessa Shaw, Michael C. Hall, Ken Holmes, Nick Damici, Brogan Hall, Rachel Zeiger-Haag, Lanny Flaherty, Kristin Griffith, Happy Anderson, Sam Shepard, Kris Eivers, Joseph Harrell, Joe Lanza, Soraya Butler, Wyatt Russell"/>
    <x v="1186"/>
    <s v="Vinessa Shaw, Michael C. Hall"/>
    <s v="When a protective father meets a murderous ex-con, both need to deviate from the path they are on as they soon find themselves entangled in a downwards spiral of lies and violence while having to confront their own inner psyche."/>
    <s v="When a protective father meets"/>
    <n v="6.8"/>
    <n v="33700"/>
    <m/>
    <m/>
    <x v="4"/>
    <n v="427418"/>
    <m/>
    <n v="1547630"/>
    <n v="153"/>
  </r>
  <r>
    <s v="tt1020558"/>
    <x v="2268"/>
    <x v="14"/>
    <s v="23/04/2010"/>
    <s v="Action"/>
    <s v=" Drama"/>
    <s v=" History"/>
    <n v="97"/>
    <s v="UK, France, USA"/>
    <s v="English"/>
    <s v="Scottish Gaelic"/>
    <m/>
    <x v="181"/>
    <s v="Neil Marshall"/>
    <s v="Michael Fassbender, Andreas Wisniewski, Dave Legeno, Axelle Carolyn, Dominic West, Dhafer L'Abidine, JJ Feild, Lee Ross, David Morrissey, Simon Chadwick, Ulrich Thomsen, Ryan Atkinson, Paul Freeman, Olga Kurylenko, Jake Maskall"/>
    <x v="1187"/>
    <s v="Michael Fassbender, Andreas Wisniewski"/>
    <s v="A splinter group of Roman soldiers fight for their lives behind enemy lines after their legion is devastated in a guerrilla attack."/>
    <s v="A splinter group of Roman soldiers"/>
    <n v="6.4"/>
    <n v="76988"/>
    <n v="14242818.35858676"/>
    <n v="12000000"/>
    <x v="1726"/>
    <n v="123570"/>
    <n v="8178264.2823494747"/>
    <n v="6890432"/>
    <n v="236"/>
  </r>
  <r>
    <s v="tt1022603"/>
    <x v="2269"/>
    <x v="10"/>
    <s v="27/11/2009"/>
    <s v="Comedy"/>
    <s v=" Drama"/>
    <s v=" Romance"/>
    <n v="95"/>
    <s v="USA"/>
    <s v="English"/>
    <s v="French"/>
    <s v="Swedish"/>
    <x v="882"/>
    <s v="Scott Neustadter, Michael H. Weber"/>
    <s v="Joseph Gordon-Levitt, Zooey Deschanel, Geoffrey Arend, Chlo√´ Grace Moretz, Matthew Gray Gubler, Clark Gregg, Patricia Belcher, Rachel Boston, Minka Kelly, Charles Walker, Ian Reed Kesler, Darryl Alan Reed, Valente Rodriguez, Yvette Nicole Brown, Nicole Vicius"/>
    <x v="694"/>
    <s v="Joseph Gordon-Levitt"/>
    <s v="An offbeat romantic comedy about a woman who doesn't believe true love exists, and the young man who falls for her."/>
    <s v="An offbeat romantic comedy about"/>
    <n v="7.7"/>
    <n v="464451"/>
    <n v="9047774.9758782741"/>
    <n v="7500000"/>
    <x v="1727"/>
    <n v="32391374"/>
    <n v="73254084.420281723"/>
    <n v="60722734"/>
    <n v="613"/>
  </r>
  <r>
    <s v="tt1179069"/>
    <x v="2270"/>
    <x v="14"/>
    <s v="25/02/2011"/>
    <s v="Horror"/>
    <s v=" Mystery"/>
    <s v=" Thriller"/>
    <n v="112"/>
    <s v="USA"/>
    <s v="English"/>
    <m/>
    <m/>
    <x v="1329"/>
    <s v="Michael Cooney"/>
    <s v="Julianne Moore, Jonathan Rhys Meyers, Jeffrey DeMunn, Frances Conroy, Nate Corddry, Brooklynn Proulx, Brian Anthony Wilson, Joyce Feurring, Steven Rishard, Charles Techman, John Peakes, Michael Graves, Chaz Moneypenny, Charles David Richards, Rick Applegate"/>
    <x v="409"/>
    <s v="Julianne Moore, Jonathan Rhys Meyers"/>
    <s v="A forensic psychiatrist discovers that all but one of her patient's multiple personalities are murder victims. She will have to find out what's happening before her time is finished."/>
    <s v="A forensic psychiatrist discovers"/>
    <n v="6.1"/>
    <n v="31937"/>
    <m/>
    <n v="22000000"/>
    <x v="4"/>
    <m/>
    <m/>
    <n v="3205167"/>
    <n v="109"/>
  </r>
  <r>
    <s v="tt1023111"/>
    <x v="2271"/>
    <x v="6"/>
    <s v="28/11/2008"/>
    <s v="Action"/>
    <s v=" Drama"/>
    <s v=" Sport"/>
    <n v="113"/>
    <s v="USA"/>
    <s v="English"/>
    <m/>
    <m/>
    <x v="782"/>
    <s v="Chris Hauty"/>
    <s v="Sean Faris, Amber Heard, Cam Gigandet, Evan Peters, Leslie Hope, Djimon Hounsou, Wyatt Smith, Affion Crockett, Neil Brown Jr., Lauren Leech, Tilky Jones, Steven Crowley, Tom Nowicki, Chele Andr√©, Chris Lindsay"/>
    <x v="1188"/>
    <s v="Sean Faris, Amber Heard"/>
    <s v="A frustrated and conflicted teenager arrives at a new high school to discover an underground fight club and meet a classmate who begins to coerce him into fighting."/>
    <s v="A frustrated and conflicted teenager"/>
    <n v="6.6"/>
    <n v="94632"/>
    <n v="24041560.033998597"/>
    <n v="20000000"/>
    <x v="1728"/>
    <n v="24850922"/>
    <n v="50039419.07238172"/>
    <n v="41627431"/>
    <n v="190"/>
  </r>
  <r>
    <s v="tt1179794"/>
    <x v="2272"/>
    <x v="10"/>
    <s v="14/05/2010"/>
    <s v="Comedy"/>
    <s v=" Drama"/>
    <s v=" Romance"/>
    <n v="99"/>
    <s v="USA"/>
    <s v="English"/>
    <s v="Spanish"/>
    <m/>
    <x v="1330"/>
    <s v="Jac Schaeffer"/>
    <s v="Emma Caulfield Ford, Scott Holroyd, Kali Rocha, Katherine Von Till, Ho-Kwan Tse, Louise Claps, Jason Berger, Gabrielle Dennis, Marques Ray, Sean C. Francis, Susan Ziegler, Christopher T. Wood, Cristina Cimellaro, Forest Erickson, Celene Lee"/>
    <x v="1189"/>
    <s v="Emma Caulfield Ford"/>
    <s v="If a clock could count down to the moment you meet your soul mate, would you want to know?"/>
    <s v="If a clock could count down to"/>
    <n v="6.5"/>
    <n v="12260"/>
    <m/>
    <m/>
    <x v="4"/>
    <m/>
    <m/>
    <n v="46378"/>
    <n v="49"/>
  </r>
  <r>
    <s v="tt1023114"/>
    <x v="2273"/>
    <x v="14"/>
    <d v="2012-06-07T00:00:00"/>
    <s v="Adventure"/>
    <s v=" Drama"/>
    <s v=" History"/>
    <n v="133"/>
    <s v="USA, United Arab Emirates, Poland, India"/>
    <s v="English"/>
    <s v="Russian"/>
    <s v="Polish"/>
    <x v="532"/>
    <s v="Slavomir Rawicz, Peter Weir"/>
    <s v="Dragos Bucur, Colin Farrell, Ed Harris, Alexandru Potocean, Saoirse Ronan, Mark Strong, Gustaf Skarsg√•rd, Jim Sturgess, Sebastian Urzendowsky, Zachary Baharov, Sally Brunski, Igor Gnezdilov, Dejan Angelov, Stanislav Pishtalov, Mariy Rosen"/>
    <x v="1190"/>
    <s v="Dragos Bucur, Colin Farrell"/>
    <s v="Siberian gulag escapees travel four thousand miles by foot to freedom in India."/>
    <s v="Siberian gulag escapees travel"/>
    <n v="7.3"/>
    <n v="108167"/>
    <n v="35607045.896466903"/>
    <n v="30000000"/>
    <x v="1729"/>
    <n v="2701859"/>
    <n v="28690022.347520772"/>
    <n v="24172201"/>
    <n v="204"/>
  </r>
  <r>
    <s v="tt1023481"/>
    <x v="2274"/>
    <x v="6"/>
    <s v="18/04/2008"/>
    <s v="Drama"/>
    <s v=" Music"/>
    <s v=" Romance"/>
    <n v="98"/>
    <s v="USA"/>
    <s v="English"/>
    <s v="Russian"/>
    <m/>
    <x v="1331"/>
    <s v="Toni Ann Johnson, Karen Barna"/>
    <s v="Briana Evigan, Robert Hoffman, Adam Sevani, Cassie Ventura, Danielle Polanco, Christopher Scott, Mari Koda, Janelle Cambridge, Luis Rosado, Harry Shum Jr., LaJon Dantzler, Telisha Shaw, Black Thomas, Kmel Howell, Jeff 'Rapid' Ogle"/>
    <x v="1191"/>
    <s v="Briana Evigan, Robert Hoffman"/>
    <s v="Romantic sparks occur between two dance students from different backgrounds at the Maryland School of the Arts."/>
    <s v="Romantic sparks occur between"/>
    <n v="6.2"/>
    <n v="78880"/>
    <n v="21036365.029748775"/>
    <n v="17500000"/>
    <x v="1730"/>
    <n v="58017783"/>
    <n v="181499812.51446566"/>
    <n v="150988382"/>
    <n v="114"/>
  </r>
  <r>
    <s v="tt1024648"/>
    <x v="2275"/>
    <x v="12"/>
    <d v="2012-08-11T00:00:00"/>
    <s v="Biography"/>
    <s v=" Drama"/>
    <s v=" Thriller"/>
    <n v="120"/>
    <s v="USA, UK"/>
    <s v="English"/>
    <s v="Persian"/>
    <s v="German"/>
    <x v="995"/>
    <s v="Chris Terrio, Tony Mendez"/>
    <s v="Ben Affleck, Bryan Cranston, Alan Arkin, John Goodman, Victor Garber, Tate Donovan, Clea DuVall, Scoot McNairy, Rory Cochrane, Christopher Denham, Kerry Bish√©, Kyle Chandler, Chris Messina, Zeljko Ivanek, Titus Welliver"/>
    <x v="118"/>
    <s v="Ben Affleck, Bryan Cranston"/>
    <s v="Acting under the cover of a Hollywood producer scouting a location for a science fiction film, a CIA agent launches a dangerous operation to rescue six Americans in Tehran during the U.S. hostage crisis in Iran in 1979."/>
    <s v="Acting under the cover of a Hollywood"/>
    <n v="7.7"/>
    <n v="563198"/>
    <n v="50162850.510030724"/>
    <n v="44500000"/>
    <x v="1731"/>
    <n v="136025503"/>
    <n v="261890100.59902686"/>
    <n v="232325503"/>
    <n v="799"/>
  </r>
  <r>
    <s v="tt1181791"/>
    <x v="2276"/>
    <x v="14"/>
    <d v="2010-11-06T00:00:00"/>
    <s v="Action"/>
    <s v=" Drama"/>
    <s v=" History"/>
    <n v="102"/>
    <s v="Germany, UK"/>
    <s v="English"/>
    <s v="Latin"/>
    <m/>
    <x v="603"/>
    <s v="Dario Poloni"/>
    <s v="Sean Bean, Eddie Redmayne, John Lynch, Tim McInnerny, Kimberley Nixon, Andy Nyman, David Warner, Johnny Harris, Emun Elliott, Tygo Gernandt, Jamie Ballard, Carice van Houten, Daniel Steiner, Tobias Kasimirowicz, Keith Dunphy"/>
    <x v="863"/>
    <s v="Sean Bean, Eddie Redmayne"/>
    <s v="Set during the time of the first outbreak of bubonic plague in England, a young monk is given the task of learning the truth about reports of people being brought back to life in a small village."/>
    <s v="Set during the time of the first"/>
    <n v="6.4"/>
    <n v="43489"/>
    <m/>
    <m/>
    <x v="4"/>
    <n v="22554"/>
    <m/>
    <n v="390006"/>
    <n v="167"/>
  </r>
  <r>
    <s v="tt1181795"/>
    <x v="2277"/>
    <x v="14"/>
    <s v="30/11/2011"/>
    <s v="Action"/>
    <s v=" Drama"/>
    <s v=" Fantasy"/>
    <n v="124"/>
    <s v="USA"/>
    <s v="English"/>
    <s v="Japanese"/>
    <m/>
    <x v="1332"/>
    <s v="Boaz Davidson, Guy Moshe"/>
    <s v="Josh Hartnett, Gackt, Woody Harrelson, Ron Perlman, Kevin McKidd, Demi Moore, Shun Sugata, Emily Kaiho, Jordi Moll√†, Mike Patton, Shahar Sorek, Fernando Chien, Yoshio Iizuka, Kofi Yiadom, Aaron Toney"/>
    <x v="257"/>
    <s v="Josh Hartnett, Gackt"/>
    <s v="The story of a a young man who has spent his life searching for revenge only to find himself up against a bigger challenge than he originally bargained for."/>
    <s v="The story of a a young man who"/>
    <n v="6.2"/>
    <n v="18946"/>
    <m/>
    <n v="25000000"/>
    <x v="4"/>
    <m/>
    <m/>
    <n v="129706"/>
    <n v="78"/>
  </r>
  <r>
    <s v="tt1024715"/>
    <x v="2278"/>
    <x v="6"/>
    <s v="13/05/2009"/>
    <s v="Comedy"/>
    <s v=" Drama"/>
    <m/>
    <n v="92"/>
    <s v="USA"/>
    <s v="English"/>
    <m/>
    <m/>
    <x v="1333"/>
    <s v="Clark Gregg, Chuck Palahniuk"/>
    <s v="Kathryn Alexander, Teodorina Bello, Kate Blumberg, Jonah Bobo, Willi Burke, Heather Burns, David Fonteno, Matt Gerald, Clark Gregg, Joel Grey, Viola Harris, Brad William Henke, Paz de la Huerta, Michelle Hurst, Anjelica Huston"/>
    <x v="1192"/>
    <s v="Kathryn Alexander, Teodorina Bello"/>
    <s v="A sex-addicted con-man pays for his mother's hospital bills by playing on the sympathies of those who rescue him from choking to death."/>
    <s v="A sex-addicted con-man pays for"/>
    <n v="6.4"/>
    <n v="31248"/>
    <n v="3606234.0050997897"/>
    <n v="3000000"/>
    <x v="1732"/>
    <n v="2926565"/>
    <n v="4787226.3565719016"/>
    <n v="3982459"/>
    <n v="81"/>
  </r>
  <r>
    <s v="tt1025100"/>
    <x v="2279"/>
    <x v="18"/>
    <d v="2019-10-10T00:00:00"/>
    <s v="Action"/>
    <s v=" Drama"/>
    <s v=" Sci-Fi"/>
    <n v="117"/>
    <s v="China, USA, India"/>
    <s v="English"/>
    <s v="French"/>
    <m/>
    <x v="147"/>
    <s v="David Benioff, Billy Ray"/>
    <s v="Will Smith, Mary Elizabeth Winstead, Clive Owen, Benedict Wong, Douglas Hodge, Ralph Brown, Linda Emond, Ilia Volok, E.J. Bonilla, Victor Hugo, David Shae, Theodora Miranne, Diego Adonye, Lilla Banak, Igor Szasz"/>
    <x v="45"/>
    <s v="Will Smith, Mary Elizabeth Winstead"/>
    <s v="An over-the-hill hitman faces off against a younger clone of himself."/>
    <s v="An over-the-hill hitman faces"/>
    <n v="5.7"/>
    <n v="75445"/>
    <n v="139702484.18779868"/>
    <n v="138000000"/>
    <x v="1733"/>
    <n v="48546770"/>
    <n v="175609582.0003992"/>
    <n v="173469516"/>
    <n v="988"/>
  </r>
  <r>
    <s v="tt1182921"/>
    <x v="2280"/>
    <x v="10"/>
    <s v="22/10/2009"/>
    <s v="Action"/>
    <s v=" Thriller"/>
    <m/>
    <n v="86"/>
    <s v="USA"/>
    <s v="English"/>
    <s v="Japanese"/>
    <s v="Russian"/>
    <x v="1334"/>
    <s v="Boaz Davidson, Boaz Davidson"/>
    <s v="Scott Adkins, Tsuyoshi Ihara, Mika Hijii, Todd Jensen, Togo Igawa, Garrick Hagon, Miles Anderson, Valentin Ganev, Atanas Srebrev, Fumio Demura, Masaki Onishi, Nikolai Sotirov, Kenji Motomiya, Asen Asenov, Ivailo Dimitrov"/>
    <x v="1193"/>
    <s v="Scott Adkins, Tsuyoshi Ihara"/>
    <s v="A westerner named Casey, studying Ninjutsu in Japan, is asked by the Sensei to return to New York to protect the legendary Yoroi Bitsu, an armored chest that contains the weapons of the last Koga Ninja."/>
    <s v="A westerner named Casey, studying"/>
    <n v="5.5"/>
    <n v="12072"/>
    <m/>
    <n v="10000000"/>
    <x v="4"/>
    <m/>
    <m/>
    <n v="194243"/>
    <n v="55"/>
  </r>
  <r>
    <s v="tt1027718"/>
    <x v="2281"/>
    <x v="14"/>
    <s v="22/10/2010"/>
    <s v="Drama"/>
    <m/>
    <m/>
    <n v="133"/>
    <s v="USA"/>
    <s v="English"/>
    <m/>
    <m/>
    <x v="653"/>
    <s v="Allan Loeb, Stephen Schiff"/>
    <s v="Richard Stratton, Harry Kerrigan, Michael Douglas, Carey Mulligan, Shia LaBeouf, Sunil Hirani, Maria Bartiromo, Austin Pendleton, Thomas Belesis, Frank Langella, Eric Purcell, Christian Baha, John Buffalo Mailer, Melissa Lee, Annika Pergament"/>
    <x v="1194"/>
    <s v="Richard Stratton, Harry Kerrigan"/>
    <s v="Now out of prison but still disgraced by his peers, Gordon Gekko works his future son-in-law, an idealistic stock broker, when he sees an opportunity to take down a Wall Street enemy and rebuild his empire."/>
    <s v="Now out of prison but still disgraced"/>
    <n v="6.2"/>
    <n v="96951"/>
    <n v="83083107.091756105"/>
    <n v="70000000"/>
    <x v="1734"/>
    <n v="52474616"/>
    <n v="159932632.27350286"/>
    <n v="134748021"/>
    <n v="260"/>
  </r>
  <r>
    <s v="tt1027862"/>
    <x v="2282"/>
    <x v="6"/>
    <d v="2008-01-08T00:00:00"/>
    <s v="Comedy"/>
    <s v=" Drama"/>
    <m/>
    <n v="120"/>
    <s v="USA"/>
    <s v="English"/>
    <m/>
    <m/>
    <x v="1335"/>
    <s v="Jason Richman, Joshua Michael Stern"/>
    <s v="Kevin Costner, Madeline Carroll, Paula Patton, Kelsey Grammer, Dennis Hopper, Nathan Lane, Stanley Tucci, George Lopez, Judge Reinhold, Charles Esten, Richard Petty, Willie Nelson, Mare Winningham, Mark Moses, Nana Visitor"/>
    <x v="309"/>
    <s v="Kevin Costner, Madeline Carroll"/>
    <s v="In a remarkable turn-of-events, the result of the presidential election comes down to one man's vote."/>
    <s v="In a remarkable turn-of-events,"/>
    <n v="6.1"/>
    <n v="17457"/>
    <n v="25243638.035698529"/>
    <n v="21000000"/>
    <x v="1735"/>
    <n v="16289867"/>
    <n v="21199122.78494494"/>
    <n v="17635397"/>
    <n v="84"/>
  </r>
  <r>
    <s v="tt1028576"/>
    <x v="2283"/>
    <x v="14"/>
    <s v="24/06/2011"/>
    <s v="Biography"/>
    <s v=" Drama"/>
    <s v=" Family"/>
    <n v="123"/>
    <s v="USA"/>
    <s v="English"/>
    <m/>
    <m/>
    <x v="433"/>
    <s v="Mike Rich, William Nack"/>
    <s v="Diane Lane, John Malkovich, Dylan Walsh, Margo Martindale, Nelsan Ellis, Otto Thorwarth, Fred Thompson, James Cromwell, Scott Glenn, Michael Harding, Richard Fullerton, Tim Ware, Nestor Serrano, Keith Austin, Kevin Connolly"/>
    <x v="283"/>
    <s v="Diane Lane, John Malkovich"/>
    <s v="Penny Chenery Tweedy and colleagues guide her long-shot but precocious stallion to set, in 1973, the unbeaten record for winning the Triple Crown."/>
    <s v="Penny Chenery Tweedy and colleagues"/>
    <n v="7.2"/>
    <n v="26028"/>
    <n v="41541553.545878053"/>
    <n v="35000000"/>
    <x v="1736"/>
    <n v="59713955"/>
    <n v="71596109.106243223"/>
    <n v="60321861"/>
    <n v="144"/>
  </r>
  <r>
    <s v="tt1183252"/>
    <x v="2284"/>
    <x v="6"/>
    <d v="2008-06-02T00:00:00"/>
    <s v="Action"/>
    <s v=" Drama"/>
    <m/>
    <n v="110"/>
    <s v="Thailand"/>
    <s v="Thai"/>
    <s v="Japanese"/>
    <s v="English"/>
    <x v="542"/>
    <s v="Napalee, Chookiat Sakveerakul"/>
    <s v="JeeJa Yanin, Hiroshi Abe, Pongpat Wachirabunjong, Taphon Phopwandee, Ammara Siripong, Dechawut Chuntakaro, Hiro Sano, Aroon Wanatsabadeewong, Anusuk Jangajit, Nattakit Teachachevapong, Sirimongkhon Iamthuam, Kittitat Kowahagul, Thanyathon Seekhiaw, Pirom Ruangkitjakan, Soumia Abalhaya"/>
    <x v="1195"/>
    <s v="JeeJa Yanin, Hiroshi Abe"/>
    <s v="An autistic girl with powerful martial art skills looks to settle her ailing mother's debts by seeking out the ruthless gangs that owe her family money."/>
    <s v="An autistic girl with powerful"/>
    <n v="6.9"/>
    <n v="17084"/>
    <m/>
    <m/>
    <x v="4"/>
    <n v="14845"/>
    <m/>
    <n v="3179014"/>
    <n v="89"/>
  </r>
  <r>
    <s v="tt1183276"/>
    <x v="2285"/>
    <x v="10"/>
    <s v="27/08/2010"/>
    <s v="Action"/>
    <s v=" Horror"/>
    <m/>
    <n v="90"/>
    <s v="France"/>
    <s v="French"/>
    <s v="Czech"/>
    <m/>
    <x v="1336"/>
    <s v="Arnaud Bordas, Yannick Dahan"/>
    <s v="Claude Perron, Jean-Pierre Martins, Eriq Ebouaney, Aur√©lien Recoing, Doudou Masta, Antoine Oppenheim, Jo Prestia, Yves Pignot, Adam Pengsawang, S√©bastien Peres, Laurent Demianoff, Alain Figlarz, St√©phane Orsolani, Ali Karamoko, Maud Heywang"/>
    <x v="1196"/>
    <s v="Claude Perron, Jean-Pierre Martins"/>
    <s v="An end of the world battle between gangsters, cops and zombies."/>
    <s v="An end of the world battle between"/>
    <n v="5.9"/>
    <n v="14958"/>
    <m/>
    <s v="EUR 2850000"/>
    <x v="4"/>
    <m/>
    <m/>
    <m/>
    <n v="78"/>
  </r>
  <r>
    <s v="tt1183374"/>
    <x v="2286"/>
    <x v="9"/>
    <d v="2016-02-12T00:00:00"/>
    <s v="Horror"/>
    <s v=" Thriller"/>
    <m/>
    <n v="94"/>
    <s v="Spain, USA"/>
    <s v="English"/>
    <m/>
    <m/>
    <x v="1337"/>
    <s v="Jeremy Slater"/>
    <s v="Dominic Monaghan, Ksenia Solo, Jennette McCurdy, Da'Vone McDonald, Nathan Parsons, Janet Song, Gary J. Tunnicliffe, Denise Garcia, John Ross Bowie, Sean Blakemore, Irene Roseen, Alasdair Martin, Harmony McElligott, Rachel Robinson"/>
    <x v="1121"/>
    <s v="Dominic Monaghan, Ksenia Solo"/>
    <s v="A man bumps into an old crush and holds her captive underneath the animal shelter where he works."/>
    <s v="A man bumps into an old crush"/>
    <n v="5.7"/>
    <n v="15257"/>
    <m/>
    <m/>
    <x v="4"/>
    <n v="8004"/>
    <m/>
    <n v="22003"/>
    <n v="80"/>
  </r>
  <r>
    <s v="tt1183665"/>
    <x v="2287"/>
    <x v="10"/>
    <d v="2009-04-12T00:00:00"/>
    <s v="Drama"/>
    <s v=" Thriller"/>
    <m/>
    <n v="104"/>
    <s v="UK, Ireland, Spain, France, Switzerland"/>
    <s v="English"/>
    <m/>
    <m/>
    <x v="1338"/>
    <s v="Ben Court, Caroline Ip"/>
    <s v="Eva Green, Juno Temple, Mar√≠a Valverde, Imogen Poots, Ellie Nunn, Adele McCann, Zoe Carroll, Clemmie Dugdale, Sin√©ad Cusack, Helen Norton, Deirdre Donnelly, Barbara Adair, Alistair Rumble, Kitty McLaughlin-Dunning, Jonathan White"/>
    <x v="988"/>
    <s v="Eva Green, Juno Temple"/>
    <s v="A look at the lives and relationships among girls at an elite boarding school."/>
    <s v="A look at the lives and relationships"/>
    <n v="6.7"/>
    <n v="18920"/>
    <m/>
    <m/>
    <x v="4"/>
    <n v="29683"/>
    <m/>
    <n v="101860"/>
    <n v="53"/>
  </r>
  <r>
    <s v="tt1183732"/>
    <x v="2288"/>
    <x v="6"/>
    <d v="2008-03-10T00:00:00"/>
    <s v="Action"/>
    <s v=" Comedy"/>
    <s v=" Horror"/>
    <n v="110"/>
    <s v="Japan"/>
    <s v="Japanese"/>
    <m/>
    <m/>
    <x v="1339"/>
    <s v="Kengo Kaji, Maki Mizui"/>
    <s v="Eihi Shiina, Itsuji Itao, Yukihide Benny, Jiji B√ª, Ikuko Sawada, Cay Izumi, Mame Yamada, Ayano Yamamoto, Akane Akanezawa, Tsugumi Nagasawa, Maiko Asano, Daisuke Matsuki, Naofumi Murata, Takashi Shimizu, Oppe Ma"/>
    <x v="1197"/>
    <s v="Eihi Shiina, Itsuji Itao"/>
    <s v="In future Tokyo, a young woman in the privatized police force tracks down her father's killer while battling against mutant rebels known as engineers."/>
    <s v="In future Tokyo, a young woman"/>
    <n v="5.9"/>
    <n v="10716"/>
    <m/>
    <m/>
    <x v="4"/>
    <m/>
    <m/>
    <m/>
    <n v="73"/>
  </r>
  <r>
    <s v="tt1183923"/>
    <x v="2289"/>
    <x v="14"/>
    <s v="18/11/2011"/>
    <s v="Drama"/>
    <m/>
    <m/>
    <n v="110"/>
    <s v="UK, USA"/>
    <s v="English"/>
    <m/>
    <m/>
    <x v="1340"/>
    <s v="Ken Hixon"/>
    <s v="James Gandolfini, Kristen Stewart, Melissa Leo, Joe Chrest, Ally Sheedy, Tiffany Coty, Eisa Davis, Lance E. Nichols, Peggy Walton-Walker, Sharon Landry, Kathy Lamkin, Kerry Cahill, Ken Hixon, Elliott Grey, David Jensen"/>
    <x v="450"/>
    <s v="James Gandolfini, Kristen Stewart"/>
    <s v="On a business trip to New Orleans, a damaged man seeks salvation by caring for a wayward young woman."/>
    <s v="On a business trip to New Orleans,"/>
    <n v="7"/>
    <n v="23196"/>
    <m/>
    <m/>
    <x v="4"/>
    <n v="158898"/>
    <m/>
    <n v="361960"/>
    <n v="62"/>
  </r>
  <r>
    <s v="tt1185266"/>
    <x v="2290"/>
    <x v="10"/>
    <s v="17/08/2011"/>
    <s v="Comedy"/>
    <s v=" Horror"/>
    <m/>
    <n v="108"/>
    <s v="Canada, USA"/>
    <s v="English"/>
    <m/>
    <m/>
    <x v="1341"/>
    <s v="Bo Zenga"/>
    <s v="Steve Howey, Diora Baird, Kenan Thompson, Desi Lydic, Leslie Nielsen, Kit Zenga, Darren Moore, Twan Holliday, Ben Cotton, Travis MacDonald, Lee Tichon, Ken Kirzinger, Charles Zuckermann, Jeff Gulka, Chad Krowchuk"/>
    <x v="1198"/>
    <s v="Steve Howey, Diora Baird"/>
    <s v="A spoof on many horror movie series. Ending his shift at the video rental, Stan's picked up by his BFF and 2 cute girls, all going to a Halloween party. Will they even get there?"/>
    <s v="A spoof on many horror movie series."/>
    <n v="3.6"/>
    <n v="12350"/>
    <m/>
    <m/>
    <x v="4"/>
    <m/>
    <m/>
    <n v="1475003"/>
    <n v="87"/>
  </r>
  <r>
    <s v="tt1029360"/>
    <x v="2291"/>
    <x v="16"/>
    <d v="2015-02-07T00:00:00"/>
    <s v="Horror"/>
    <s v=" Thriller"/>
    <m/>
    <n v="93"/>
    <s v="USA, Canada"/>
    <s v="English"/>
    <m/>
    <m/>
    <x v="788"/>
    <s v="David Lindsay-Abaire, Steven Spielberg"/>
    <s v="Sam Rockwell, Rosemarie DeWitt, Saxon Sharbino, Kyle Catlett, Kennedi Clements, Jared Harris, Jane Adams, Susan Heyward, Nicholas Braun, Karen Ivany, Patrick Garrow, Doug MacLeod, Eve Crawford, L.A. Lopes, Soma Chhaya"/>
    <x v="914"/>
    <s v="Sam Rockwell, Rosemarie DeWitt"/>
    <s v="A family whose suburban home is haunted by evil forces must come together to rescue their youngest daughter after the apparitions take her captive."/>
    <s v="A family whose suburban home is"/>
    <n v="4.9000000000000004"/>
    <n v="54188"/>
    <n v="38218292.358775899"/>
    <n v="35000000"/>
    <x v="1737"/>
    <n v="47425125"/>
    <n v="104213633.05220287"/>
    <n v="95437994"/>
    <n v="399"/>
  </r>
  <r>
    <s v="tt1031969"/>
    <x v="2292"/>
    <x v="6"/>
    <s v="19/09/2008"/>
    <s v="Comedy"/>
    <s v=" Music"/>
    <m/>
    <n v="102"/>
    <s v="USA"/>
    <s v="English"/>
    <m/>
    <m/>
    <x v="1342"/>
    <s v="Maya Forbes, Wallace Wolodarsky"/>
    <s v="Rainn Wilson, Christina Applegate, Teddy Geiger, Josh Gad, Emma Stone, Jeff Garlin, Jane Lynch, Jason Sudeikis, Will Arnett, Howard Hesseman, Fred Armisen, Bradley Cooper, Lonny Ross, Jon Glaser, Jane Krakowski"/>
    <x v="1199"/>
    <s v="Rainn Wilson, Christina Applegate"/>
    <s v="In the 1980s, a drummer is abandoned by his band just before they become rock superstars. Twenty years later, the drummer sees his second chance at stardom arise when he is asked to perform with his teenage nephew's high school rock band."/>
    <s v="In the 1980s, a drummer is abandoned"/>
    <n v="6.2"/>
    <n v="36404"/>
    <n v="18031170.025498949"/>
    <n v="15000000"/>
    <x v="1738"/>
    <n v="6409528"/>
    <n v="10589026.981904572"/>
    <n v="8808935"/>
    <n v="113"/>
  </r>
  <r>
    <s v="tt1032751"/>
    <x v="2293"/>
    <x v="14"/>
    <d v="2010-02-12T00:00:00"/>
    <s v="Action"/>
    <s v=" Fantasy"/>
    <s v=" Western"/>
    <n v="100"/>
    <s v="New Zealand, South Korea"/>
    <s v="English"/>
    <m/>
    <m/>
    <x v="1343"/>
    <s v="Sngmoo Lee"/>
    <s v="Dong-Gun Jang, Kate Bosworth, Geoffrey Rush, Danny Huston, Tony Cox, Lung Ti, Analin Rudd, Markus Hamilton, Rod Lousich, Matt Gillanders, Christina Asher, Jed Brophy, Carl Bland, Ian Harcourt, Tony Wyeth"/>
    <x v="676"/>
    <s v="Dong-Gun Jang, Kate Bosworth"/>
    <s v="A warrior-assassin is forced to hide in a small town in the American Badlands after refusing a mission."/>
    <s v="A warrior-assassin is forced to"/>
    <n v="6.3"/>
    <n v="25083"/>
    <n v="49849864.255053662"/>
    <n v="42000000"/>
    <x v="1739"/>
    <n v="5666340"/>
    <n v="13178682.801546369"/>
    <n v="11103434"/>
    <n v="111"/>
  </r>
  <r>
    <s v="tt1185836"/>
    <x v="2294"/>
    <x v="10"/>
    <s v="14/05/2010"/>
    <s v="Comedy"/>
    <s v=" Drama"/>
    <s v=" Romance"/>
    <n v="99"/>
    <s v="USA"/>
    <s v="English"/>
    <m/>
    <m/>
    <x v="1344"/>
    <s v="Max Mayer"/>
    <s v="Hugh Dancy, Rose Byrne, Peter Gallagher, Amy Irving, Frankie Faison, Mark Linn-Baker, Haviland Morris, Adam LeFevre, Mike Hodge, Peter O'Hara, John Rothman, Terry Walters, Steffany Huckaby, Susan Porro, Maddie Corman"/>
    <x v="1200"/>
    <s v="Hugh Dancy, Rose Byrne"/>
    <s v="Adam, a lonely man with Asperger's Syndrome, develops a relationship with his upstairs neighbor, Beth."/>
    <s v="Adam, a lonely man with Asperger's"/>
    <n v="7.2"/>
    <n v="33285"/>
    <m/>
    <m/>
    <x v="4"/>
    <n v="2277396"/>
    <m/>
    <n v="3037173"/>
    <n v="77"/>
  </r>
  <r>
    <s v="tt1032755"/>
    <x v="2295"/>
    <x v="6"/>
    <s v="24/04/2009"/>
    <s v="Action"/>
    <s v=" Crime"/>
    <s v=" Thriller"/>
    <n v="114"/>
    <s v="UK, USA, France"/>
    <s v="English"/>
    <s v="Russian"/>
    <m/>
    <x v="485"/>
    <s v="Guy Ritchie"/>
    <s v="Gerard Butler, Tom Wilkinson, Thandie Newton, Mark Strong, Idris Elba, Tom Hardy, Karel Roden, Toby Kebbell, Jeremy Piven, Ludacris, Jimi Mistry, Matt King, Geoff Bell, Dragan Micanovic, Michael Ryan"/>
    <x v="203"/>
    <s v="Gerard Butler, Tom Wilkinson"/>
    <s v="When a Russian mobster orchestrates a crooked land deal, millions of dollars are up for grabs, drawing in the entire London underworld into a feeding frenzy at a time when the old criminal regime is losing turf to a wealthy foreign mob."/>
    <s v="When a Russian mobster orchestrates"/>
    <n v="7.3"/>
    <n v="231863"/>
    <n v="21637404.030598741"/>
    <n v="18000000"/>
    <x v="1740"/>
    <n v="5700626"/>
    <n v="30942525.157071665"/>
    <n v="25740863"/>
    <n v="235"/>
  </r>
  <r>
    <s v="tt1186370"/>
    <x v="2296"/>
    <x v="10"/>
    <d v="2009-08-07T00:00:00"/>
    <s v="Comedy"/>
    <s v=" Drama"/>
    <s v=" Romance"/>
    <n v="97"/>
    <s v="USA"/>
    <s v="English"/>
    <m/>
    <m/>
    <x v="481"/>
    <s v="Jason Hall, Jason Hall"/>
    <s v="Ashton Kutcher, Anne Heche, Margarita Levieva, Sebastian Stan, Rachel Blanchard, Eric Balfour, Ashley Johnson, Sonia Rockwell, Maria Conchita Alonso, Derek Carter, Sarah Buxton, Shane Brolly, Josh Richman, Jordan Black, Peter Marc Jacobson"/>
    <x v="248"/>
    <s v="Ashton Kutcher, Anne Heche"/>
    <s v="A sex comedy centered on a serial womanizer and his jilted lover."/>
    <s v="A sex comedy centered on a serial"/>
    <n v="5.8"/>
    <n v="37922"/>
    <m/>
    <m/>
    <x v="4"/>
    <n v="250618"/>
    <m/>
    <n v="12035862"/>
    <n v="71"/>
  </r>
  <r>
    <s v="tt1032815"/>
    <x v="2297"/>
    <x v="10"/>
    <d v="2009-10-07T00:00:00"/>
    <s v="Comedy"/>
    <s v=" Romance"/>
    <m/>
    <n v="102"/>
    <s v="Canada, USA"/>
    <s v="English"/>
    <m/>
    <m/>
    <x v="293"/>
    <s v="Larry Doyle, Larry Doyle"/>
    <s v="Hayden Panettiere, Paul Rust, Jack Carpenter, Lauren London, Lauren Storm, Shawn Roberts, Jared Keeso, Brendan Penny, Marie Avgeropoulos, Josh Emerson, Alan Ruck, Cynthia Stevenson, Pat Finn, Andrea Savage, Violet Columbus"/>
    <x v="951"/>
    <s v="Hayden Panettiere, Paul Rust"/>
    <s v="A nerdy valedictorian proclaims his love for Beth Cooper--the hottest, most popular girl in school--during his graduation speech. That very night, she shows up at his door offering to show him the best night of his life."/>
    <s v="A nerdy valedictorian proclaims"/>
    <n v="5.3"/>
    <n v="33046"/>
    <n v="21714659.94210786"/>
    <n v="18000000"/>
    <x v="1741"/>
    <n v="14800725"/>
    <n v="19087073.896703109"/>
    <n v="15821907"/>
    <n v="87"/>
  </r>
  <r>
    <s v="tt1033575"/>
    <x v="2298"/>
    <x v="17"/>
    <s v="17/02/2012"/>
    <s v="Comedy"/>
    <s v=" Drama"/>
    <m/>
    <n v="115"/>
    <s v="USA"/>
    <s v="English"/>
    <m/>
    <m/>
    <x v="361"/>
    <s v="Alexander Payne, Nat Faxon"/>
    <s v="George Clooney, Shailene Woodley, Amara Miller, Nick Krause, Patricia Hastie, Grace A. Cruz, Kim Gennaula, Karen Kuioka Hironaga, Carmen Kaichi, Kaui Hart Hemmings, Beau Bridges, Matt Corboy, Matt Esecson, Michael Ontkean, Stanton Johnston"/>
    <x v="33"/>
    <s v="George Clooney, Shailene Woodley"/>
    <s v="A land baron tries to reconnect with his two daughters after his wife is seriously injured in a boating accident."/>
    <s v="A land baron tries to reconnect"/>
    <n v="7.3"/>
    <n v="230101"/>
    <n v="23011660.939188"/>
    <n v="20000000"/>
    <x v="1742"/>
    <n v="82584160"/>
    <n v="203933003.85008863"/>
    <n v="177243185"/>
    <n v="492"/>
  </r>
  <r>
    <s v="tt1187064"/>
    <x v="2299"/>
    <x v="10"/>
    <s v="16/10/2009"/>
    <s v="Fantasy"/>
    <s v=" Mystery"/>
    <s v=" Thriller"/>
    <n v="99"/>
    <s v="UK, Australia"/>
    <s v="English"/>
    <m/>
    <m/>
    <x v="603"/>
    <s v="Christopher Smith"/>
    <s v="Melissa George, Joshua McIvor, Jack Taylor, Michael Dorman, Henry Nixon, Rachael Carpani, Emma Lung, Liam Hemsworth, Bryan Probets"/>
    <x v="1201"/>
    <s v="Melissa George, Joshua McIvor"/>
    <s v="A group of friends suffer a yachting accident and take refuge on a cruise drifting on the open sea, but quickly realize they were better off on the upturned yacht."/>
    <s v="A group of friends suffer a yachting"/>
    <n v="6.9"/>
    <n v="99809"/>
    <m/>
    <n v="12000000"/>
    <x v="4"/>
    <m/>
    <m/>
    <n v="1333377"/>
    <n v="492"/>
  </r>
  <r>
    <s v="tt1188113"/>
    <x v="2300"/>
    <x v="14"/>
    <s v="20/04/2010"/>
    <s v="Drama"/>
    <s v=" Thriller"/>
    <m/>
    <n v="90"/>
    <s v="USA"/>
    <s v="English"/>
    <m/>
    <m/>
    <x v="1345"/>
    <s v="Michael Lander, Ryan O Roy"/>
    <s v="Cillian Murphy, Ellen Page, Susan Sarandon, Josh Lucas, Bill Pullman, Graham Beckel, Keith Carradine, Eden Bodnar, Chris Carlson, Flynn Milligan, Virginia Newcomb, Jaimi Paige, Nathan Christopher, Richard Latch, Tate Hustedt"/>
    <x v="594"/>
    <s v="Cillian Murphy, Ellen Page"/>
    <s v="A train accident in rural Nebraska gradually unveils a mystery involving the town's bank clerk."/>
    <s v="A train accident in rural Nebraska"/>
    <n v="6.2"/>
    <n v="10583"/>
    <m/>
    <m/>
    <x v="4"/>
    <m/>
    <m/>
    <m/>
    <n v="68"/>
  </r>
  <r>
    <s v="tt1033643"/>
    <x v="2301"/>
    <x v="6"/>
    <d v="2008-09-05T00:00:00"/>
    <s v="Comedy"/>
    <s v=" Romance"/>
    <m/>
    <n v="99"/>
    <s v="USA"/>
    <s v="English"/>
    <s v="Serbo-Croatian"/>
    <m/>
    <x v="939"/>
    <s v="Dana Fox"/>
    <s v="Cameron Diaz, Ashton Kutcher, Rob Corddry, Lake Bell, Jason Sudeikis, Treat Williams, Deirdre O'Connell, Michelle Krusiec, Dennis Farina, Zach Galifianakis, Queen Latifah, Krysten Ritter, Ricky Garcia, Andrew Daly, Benita Robledo"/>
    <x v="56"/>
    <s v="Cameron Diaz, Ashton Kutcher"/>
    <s v="A man and a woman are compelled, for legal reasons, to live life as a couple for a limited period of time. At stake is a large amount of money."/>
    <s v="A man and a woman are compelled,"/>
    <n v="6.1"/>
    <n v="163171"/>
    <n v="42072730.05949755"/>
    <n v="35000000"/>
    <x v="1743"/>
    <n v="80277646"/>
    <n v="263706537.19075909"/>
    <n v="219375562"/>
    <n v="169"/>
  </r>
  <r>
    <s v="tt1034032"/>
    <x v="2302"/>
    <x v="10"/>
    <s v="19/03/2010"/>
    <s v="Action"/>
    <s v=" Sci-Fi"/>
    <s v=" Thriller"/>
    <n v="95"/>
    <s v="USA"/>
    <s v="English"/>
    <m/>
    <m/>
    <x v="1083"/>
    <s v="Mark Neveldine, Brian Taylor"/>
    <s v="Gerard Butler, Amber Valletta, Michael C. Hall, Kyra Sedgwick, Logan Lerman, Alison Lohman, Terry Crews, Ramsey Moore, Ludacris, Aaron Yoo, Jonathan Chase, Dan Callahan, Brighid Fleming, Johnny Whitworth, Keith Jardine"/>
    <x v="203"/>
    <s v="Gerard Butler, Amber Valletta"/>
    <s v="In a future mind-controlling game, death row convicts are forced to battle in a 'Doom'-type environment. Convict Kable, controlled by Simon, a skilled teenage gamer, must survive thirty sessions in order to be set free."/>
    <s v="In a future mind-controlling game,"/>
    <n v="5.8"/>
    <n v="128732"/>
    <n v="60318499.839188501"/>
    <n v="50000000"/>
    <x v="1744"/>
    <n v="20534907"/>
    <n v="49254325.668486021"/>
    <n v="40828540"/>
    <n v="264"/>
  </r>
  <r>
    <s v="tt1034303"/>
    <x v="2303"/>
    <x v="6"/>
    <s v="23/01/2009"/>
    <s v="Action"/>
    <s v=" Drama"/>
    <s v=" History"/>
    <n v="137"/>
    <s v="USA"/>
    <s v="English"/>
    <s v="German"/>
    <s v="Russian"/>
    <x v="582"/>
    <s v="Clayton Frohman, Edward Zwick"/>
    <s v="Daniel Craig, Liev Schreiber, Jamie Bell, Alexa Davalos, Allan Corduner, Mark Feuerstein, Tomas Arana, Jodhi May, Kate Fahy, Iddo Goldberg, Iben Hjejle, Martin Hancock, Ravil Isyanov, Jacek Koman, George MacKay"/>
    <x v="664"/>
    <s v="Daniel Craig, Liev Schreiber"/>
    <s v="Jewish brothers in Nazi-occupied Eastern Europe escape into the Belarussian forests, where they join Russian resistance fighters, and endeavor to build a village, in order to protect themselves and about one thousand Jewish non-combatants."/>
    <s v="Jewish brothers in Nazi-occupied"/>
    <n v="7.2"/>
    <n v="136013"/>
    <n v="38466496.054397762"/>
    <n v="32000000"/>
    <x v="1745"/>
    <n v="28644813"/>
    <n v="61621825.283721089"/>
    <n v="51262751"/>
    <n v="266"/>
  </r>
  <r>
    <s v="tt1034331"/>
    <x v="2304"/>
    <x v="6"/>
    <s v="26/09/2008"/>
    <s v="Crime"/>
    <s v=" Drama"/>
    <s v=" Mystery"/>
    <n v="101"/>
    <s v="USA"/>
    <s v="English"/>
    <s v="Spanish"/>
    <s v="Russian"/>
    <x v="861"/>
    <s v="Russell Gewirtz"/>
    <s v="Robert De Niro, Al Pacino, 50 Cent, Carla Gugino, John Leguizamo, Donnie Wahlberg, Brian Dennehy, Trilby Glover, Saidah Arrika Ekulona, Alan Rosenberg, Sterling K. Brown, Barry Primus, Melissa Leo, Alan Blumenfeld, Oleg Taktarov"/>
    <x v="101"/>
    <s v="Robert De Niro, Al Pacino"/>
    <s v="Two veteran New York City detectives work on a case of serial executions of criminals who escaped justice."/>
    <s v="Two veteran New York City detectives"/>
    <n v="6"/>
    <n v="83756"/>
    <n v="72124680.101995796"/>
    <n v="60000000"/>
    <x v="1746"/>
    <n v="40081410"/>
    <n v="95563813.937130466"/>
    <n v="79498846"/>
    <n v="273"/>
  </r>
  <r>
    <s v="tt1034389"/>
    <x v="2305"/>
    <x v="17"/>
    <s v="16/09/2011"/>
    <s v="Action"/>
    <s v=" Adventure"/>
    <s v=" Drama"/>
    <n v="114"/>
    <s v="UK, USA"/>
    <s v="English"/>
    <s v="Scottish Gaelic"/>
    <m/>
    <x v="928"/>
    <s v="Jeremy Brock, Rosemary Sutcliff"/>
    <s v="Channing Tatum, Istv√°n G√∂z, Bence Ger√∂, Denis O'Hare, Paul Ritter, Zsolt L√°szl√≥, Julian Lewis Jones, Alad√°r Lakl√≥th, Marcell Mikl√≥s, B√°lint Magyar, Ferenc Pataki, B√°lint Antal, Luk√°cs Bicskey, Douglas Henshall, James Hayes"/>
    <x v="892"/>
    <s v="Channing Tatum, Istv√°n G√∂z"/>
    <s v="In Roman-ruled Britain, a young Roman soldier endeavors to honor his father's memory by finding his lost legion's golden emblem."/>
    <s v="In Roman-ruled Britain, a young"/>
    <n v="6.2"/>
    <n v="64383"/>
    <n v="28764576.173985001"/>
    <n v="25000000"/>
    <x v="1747"/>
    <n v="19490041"/>
    <n v="43710286.36974477"/>
    <n v="37989684"/>
    <n v="211"/>
  </r>
  <r>
    <s v="tt1034415"/>
    <x v="2306"/>
    <x v="11"/>
    <d v="2019-01-01T00:00:00"/>
    <s v="Fantasy"/>
    <s v=" Horror"/>
    <s v=" Mystery"/>
    <n v="152"/>
    <s v="Italy, USA"/>
    <s v="English"/>
    <s v="German"/>
    <s v="French"/>
    <x v="1346"/>
    <s v="Dario Argento, Daria Nicolodi"/>
    <s v="Chlo√´ Grace Moretz, Tilda Swinton, Doris Hick, Malgorzata Bela, Dakota Johnson, Angela Winkler, Vanda Capriolo, Alek Wek, Jessica Batut, Elena Fokina, Mia Goth, Cl√©mentine Houdart, Ingrid Caven, Sylvie Testud, Fabrizia Sacchi"/>
    <x v="1202"/>
    <s v="Chlo√´ Grace Moretz, Tilda Swinton"/>
    <s v="A darkness swirls at the center of a world-renowned dance company, one that will engulf the artistic director, an ambitious young dancer, and a grieving psychotherapist. Some will succumb to the nightmare. Others will finally wake up."/>
    <s v="A darkness swirls at the center"/>
    <n v="6.8"/>
    <n v="57122"/>
    <n v="20613602.966066197"/>
    <n v="20000000"/>
    <x v="1748"/>
    <n v="2483472"/>
    <n v="8185757.5910786791"/>
    <n v="7942093"/>
    <n v="594"/>
  </r>
  <r>
    <s v="tt1035736"/>
    <x v="2307"/>
    <x v="10"/>
    <s v="29/05/2009"/>
    <s v="Biography"/>
    <s v=" Drama"/>
    <m/>
    <n v="105"/>
    <s v="France, Belgium"/>
    <s v="French"/>
    <s v="English"/>
    <m/>
    <x v="1347"/>
    <s v="Edmonde Charles-Roux, Anne Fontaine"/>
    <s v="Audrey Tautou, Beno√Æt Poelvoorde, Alessandro Nivola, Marie Gillain, Emmanuelle Devos, R√©gis Royer, Etienne Bartholomeus, Yan Duffas, Fabien B√©har, Roch Leibovici, Jean-Yves Chatelais, Pierre Diot, Vincent Nemeth, Bruno Abraham-Kremer, Lisa Cohen"/>
    <x v="180"/>
    <s v="Audrey Tautou, Beno√Æt Poelvoorde"/>
    <s v="The story of Coco Chanel's rise from obscure beginnings to the heights of the fashion world."/>
    <s v="The story of Coco Chanel's rise"/>
    <n v="6.7"/>
    <n v="38266"/>
    <n v="27746509.926026709"/>
    <n v="23000000"/>
    <x v="1749"/>
    <n v="6113834"/>
    <n v="61299199.026153915"/>
    <n v="50812934"/>
    <n v="80"/>
  </r>
  <r>
    <s v="tt1190539"/>
    <x v="2308"/>
    <x v="6"/>
    <s v="14/02/2008"/>
    <s v="Action"/>
    <s v=" Crime"/>
    <s v=" Thriller"/>
    <n v="125"/>
    <s v="South Korea"/>
    <s v="Korean"/>
    <m/>
    <m/>
    <x v="1348"/>
    <s v="Won-Chan Hong, Shinho Lee"/>
    <s v="Yoon-seok Kim, Jung-woo Ha, Yeong-hie Seo, Yoo-Jeong Kim, In-gi Jeong, Hyo-ju Park, Bon-woong Ko, Duk-je Cho, Seong-kwang Ha, Deok-jae Jo, Jong-goo Lee, Sang-hee Lee, Yeon-ah Oh, Moo-yeong Yeo"/>
    <x v="1203"/>
    <s v="Yoon-seok Kim, Jung-woo Ha"/>
    <s v="A disgraced ex-policeman who runs a small ring of prostitutes finds himself in a race against time when one of his women goes missing."/>
    <s v="A disgraced ex-policeman who runs"/>
    <n v="7.9"/>
    <n v="56264"/>
    <m/>
    <n v="2650000"/>
    <x v="4"/>
    <m/>
    <m/>
    <n v="36495748"/>
    <n v="144"/>
  </r>
  <r>
    <s v="tt1037705"/>
    <x v="2309"/>
    <x v="14"/>
    <s v="26/02/2010"/>
    <s v="Action"/>
    <s v=" Adventure"/>
    <s v=" Drama"/>
    <n v="118"/>
    <s v="USA"/>
    <s v="English"/>
    <m/>
    <m/>
    <x v="6"/>
    <s v="Gary Whitta"/>
    <s v="Denzel Washington, Gary Oldman, Mila Kunis, Ray Stevenson, Jennifer Beals, Evan Jones, Joe Pingue, Frances de la Tour, Michael Gambon, Tom Waits, Chris Browning, Richard Cetrone, Lateef Crowder, Keith Splinter Davis, Don Thai Theerathada"/>
    <x v="35"/>
    <s v="Denzel Washington, Gary Oldman"/>
    <s v="A post-apocalyptic tale, in which a lone man fights his way across America in order to protect a sacred book that holds the secrets to saving humankind."/>
    <s v="A post-apocalyptic tale, in which"/>
    <n v="6.9"/>
    <n v="288327"/>
    <n v="94952122.390578404"/>
    <n v="80000000"/>
    <x v="1750"/>
    <n v="94835059"/>
    <n v="186471434.76586258"/>
    <n v="157107755"/>
    <n v="656"/>
  </r>
  <r>
    <s v="tt1038686"/>
    <x v="2310"/>
    <x v="14"/>
    <d v="2010-12-03T00:00:00"/>
    <s v="Action"/>
    <s v=" Fantasy"/>
    <s v=" Horror"/>
    <n v="100"/>
    <s v="USA"/>
    <s v="English"/>
    <m/>
    <m/>
    <x v="1206"/>
    <s v="Peter Schink, Scott Stewart"/>
    <s v="Paul Bettany, Lucas Black, Tyrese Gibson, Adrianne Palicki, Charles S. Dutton, Jon Tenney, Kevin Durand, Willa Holland, Kate Walsh, Dennis Quaid, Jeanette Miller, Cameron Harlow, Doug Jones, Josh Stamberg, Yancey Arias"/>
    <x v="1058"/>
    <s v="Paul Bettany, Lucas Black"/>
    <s v="When a group of strangers at a dusty roadside diner come under attack by demonic forces, their only chance for survival lies with an archangel named Michael, who informs a pregnant waitress that her unborn child is humanity's last hope."/>
    <s v="When a group of strangers at a"/>
    <n v="5.2"/>
    <n v="97780"/>
    <n v="30859439.77693798"/>
    <n v="26000000"/>
    <x v="1751"/>
    <n v="40168080"/>
    <n v="80612759.087747961"/>
    <n v="67918658"/>
    <n v="371"/>
  </r>
  <r>
    <s v="tt1038919"/>
    <x v="2311"/>
    <x v="14"/>
    <d v="2010-09-04T00:00:00"/>
    <s v="Action"/>
    <s v=" Comedy"/>
    <s v=" Romance"/>
    <n v="110"/>
    <s v="USA"/>
    <s v="English"/>
    <s v="Ukrainian"/>
    <m/>
    <x v="357"/>
    <s v="Sarah Thorp"/>
    <s v="Gerard Butler, Jennifer Aniston, Gio Perez, Joel Marsh Garland, Jason Kolotouros, Matt Malloy, Jason Sudeikis, Adam Rose, Christine Baranski, Dorian Missick, David Costabile, Lynda Gravatt, Peter Greene, Jeff Garlin, Siobhan Fallon Hogan"/>
    <x v="203"/>
    <s v="Gerard Butler, Jennifer Aniston"/>
    <s v="A bounty hunter learns that his next target is his ex-wife, a reporter working on a murder cover-up. Soon after their reunion, the always-at-odds duo find themselves on a run-for-their-lives adventure."/>
    <s v="A bounty hunter learns that his"/>
    <n v="5.6"/>
    <n v="119522"/>
    <n v="47476061.195289202"/>
    <n v="40000000"/>
    <x v="1752"/>
    <n v="67061228"/>
    <n v="161814465.83603266"/>
    <n v="136333522"/>
    <n v="150"/>
  </r>
  <r>
    <s v="tt1193516"/>
    <x v="2312"/>
    <x v="6"/>
    <s v="22/02/2008"/>
    <s v="Comedy"/>
    <m/>
    <m/>
    <n v="90"/>
    <s v="Turkey"/>
    <s v="Turkish"/>
    <m/>
    <m/>
    <x v="1349"/>
    <s v="Serkan Altunigne, Mehmet Ali Bayhan"/>
    <s v="Sahan G√∂kbakar, Fatma Toptas, Tulug √áizgen, Ismail Hakki √úr√ºn, Vural Buldu, Hakan Akin, Lemi Filozof, Murat Akdag, Zeynep Aydemir, Ferhat U√ßar, √ñnder K. A√ßikbas, Yakup Yavru, Mehmet Ali Bayhan, Furkan Turan, Huseyin Adiguzel"/>
    <x v="1204"/>
    <s v="Sahan G√∂kbakar, Fatma Toptas"/>
    <s v="A man trying to impress his childhood lover, although it may sound romantic, it is not."/>
    <s v="A man trying to impress his childhood"/>
    <n v="4.5999999999999996"/>
    <n v="23774"/>
    <m/>
    <n v="500000"/>
    <x v="4"/>
    <m/>
    <m/>
    <n v="28548025"/>
    <n v="24"/>
  </r>
  <r>
    <s v="tt1041829"/>
    <x v="2313"/>
    <x v="10"/>
    <d v="2009-03-09T00:00:00"/>
    <s v="Comedy"/>
    <s v=" Drama"/>
    <s v=" Romance"/>
    <n v="108"/>
    <s v="USA"/>
    <s v="English"/>
    <m/>
    <m/>
    <x v="1040"/>
    <s v="Peter Chiarelli"/>
    <s v="Sandra Bullock, Ryan Reynolds, Mary Steenburgen, Craig T. Nelson, Betty White, Denis O'Hare, Malin Akerman, Oscar Nu√±ez, Aasif Mandvi, Michael Nouri, Michael Mosley, Dale Place, Alicia Hunt, Alexis Garcia, Kortney Adams"/>
    <x v="144"/>
    <s v="Sandra Bullock, Ryan Reynolds"/>
    <s v="A pushy boss forces her young assistant to marry her in order to keep her visa status in the U.S. and avoid deportation to Canada."/>
    <s v="A pushy boss forces her young"/>
    <n v="6.7"/>
    <n v="289455"/>
    <n v="48254799.871350802"/>
    <n v="40000000"/>
    <x v="1753"/>
    <n v="163958031"/>
    <n v="382871715.12671888"/>
    <n v="317375031"/>
    <n v="330"/>
  </r>
  <r>
    <s v="tt1042877"/>
    <x v="2314"/>
    <x v="6"/>
    <s v="29/05/2009"/>
    <s v="Biography"/>
    <s v=" Drama"/>
    <s v=" Music"/>
    <n v="109"/>
    <s v="USA"/>
    <s v="English"/>
    <m/>
    <m/>
    <x v="1350"/>
    <s v="Darnell Martin"/>
    <s v="Josh Alscher, Tim Bellow, Tony Bentley, Tammy Blanchard, Eric Bogosian, Marc Bonan, Adrien Brody, Cedric the Entertainer, Emmanuelle Chriqui, Douglas Crosby, Dexter Darden, Veronika Dash, Sean Shyboy Davis, Eshaya Draper, Shiloh Fernandez"/>
    <x v="1205"/>
    <s v="Josh Alscher, Tim Bellow"/>
    <s v="Chronicles the rise of Chess Records and its recording artists."/>
    <s v="Chronicles the rise of Chess Records"/>
    <n v="7"/>
    <n v="19765"/>
    <n v="14424936.020399159"/>
    <n v="12000000"/>
    <x v="1754"/>
    <n v="8195551"/>
    <n v="10678833.027333573"/>
    <n v="8883644"/>
    <n v="101"/>
  </r>
  <r>
    <s v="tt1194238"/>
    <x v="2315"/>
    <x v="10"/>
    <d v="2009-06-02T00:00:00"/>
    <s v="Crime"/>
    <s v=" Drama"/>
    <s v=" History"/>
    <n v="77"/>
    <s v="Canada"/>
    <s v="French"/>
    <m/>
    <m/>
    <x v="1351"/>
    <s v="Jacques Davidts, Denis Villeneuve"/>
    <s v="Maxim Gaudette, S√©bastien Huberdeau, Karine Vanasse, Martin Watier, Evelyne Brochu, Johanne-Marie Tremblay, Natalie Hamel-Roy, Pierre-Yves Cardinal, Pierre Leblanc, Francesca Barcenas, Eve Duranceau, Mathieu Ledoux, Adam Kosh, Larissa Corriveau, Manon Lapointe"/>
    <x v="1206"/>
    <s v="Maxim Gaudette, S√©bastien Huberdeau"/>
    <s v="A dramatization of the 1989 Montr√©al Massacre, during which several female engineering students were murdered by an unstable misogynist."/>
    <s v="A dramatization of the 1989 Montr√©al"/>
    <n v="7.2"/>
    <n v="12670"/>
    <m/>
    <m/>
    <x v="4"/>
    <m/>
    <m/>
    <m/>
    <n v="31"/>
  </r>
  <r>
    <s v="tt1043726"/>
    <x v="2316"/>
    <x v="15"/>
    <s v="30/01/2014"/>
    <s v="Action"/>
    <s v=" Adventure"/>
    <s v=" Fantasy"/>
    <n v="99"/>
    <s v="USA, Bulgaria, Germany"/>
    <s v="English"/>
    <m/>
    <m/>
    <x v="28"/>
    <s v="Sean Hood, Daniel Giat"/>
    <s v="Kellan Lutz, Gaia Weiss, Scott Adkins, Roxanne McKee, Liam Garrigan, Liam McIntyre, Rade Serbedzija, Johnathon Schaech, Luke Newberry, Kenneth Cranham, Mariah Gale, Sarai Givaty, Dimiter Doichinov, Nikolai Sotirov, Radoslav Parvanov"/>
    <x v="1207"/>
    <s v="Kellan Lutz, Gaia Weiss"/>
    <s v="The origin story of the mythical Greek hero. Betrayed by his stepfather, the King, and exiled and sold into slavery because of a forbidden love, Hercules must use his formidable powers to fight his way back to his rightful kingdom."/>
    <s v="The origin story of the mythical"/>
    <n v="4.2"/>
    <n v="52067"/>
    <n v="76527313.125169203"/>
    <n v="70000000"/>
    <x v="1755"/>
    <n v="18848538"/>
    <n v="66993597.304896802"/>
    <n v="61279452"/>
    <n v="237"/>
  </r>
  <r>
    <s v="tt1045658"/>
    <x v="2317"/>
    <x v="12"/>
    <d v="2013-07-03T00:00:00"/>
    <s v="Comedy"/>
    <s v=" Drama"/>
    <s v=" Romance"/>
    <n v="122"/>
    <s v="USA"/>
    <s v="English"/>
    <m/>
    <m/>
    <x v="675"/>
    <s v="David O. Russell, Matthew Quick"/>
    <s v="Bradley Cooper, Jennifer Lawrence, Robert De Niro, Jacki Weaver, Chris Tucker, Anupam Kher, John Ortiz, Shea Whigham, Julia Stiles, Paul Herman, Dash Mihok, Matthew Russell, Cheryl Williams, Patrick McDade, Brea Bee"/>
    <x v="1040"/>
    <s v="Bradley Cooper, Jennifer Lawrence"/>
    <s v="After a stint in a mental institution, former teacher Pat Solitano moves back in with his parents and tries to reconcile with his ex-wife. Things get more challenging when Pat meets Tiffany, a mysterious girl with problems of her own."/>
    <s v="After a stint in a mental institution,"/>
    <n v="7.7"/>
    <n v="651122"/>
    <n v="23672356.420463938"/>
    <n v="21000000"/>
    <x v="1756"/>
    <n v="132092958"/>
    <n v="266497135.69772282"/>
    <n v="236412453"/>
    <n v="850"/>
  </r>
  <r>
    <s v="tt1045772"/>
    <x v="2318"/>
    <x v="10"/>
    <d v="2010-02-04T00:00:00"/>
    <s v="Biography"/>
    <s v=" Comedy"/>
    <s v=" Crime"/>
    <n v="102"/>
    <s v="France, USA"/>
    <s v="English"/>
    <m/>
    <m/>
    <x v="1352"/>
    <s v="John Requa, Glenn Ficarra"/>
    <s v="Jim Carrey, Ewan McGregor, Leslie Mann, Rodrigo Santoro, Antoni Corone, Brennan Brown, Michael Mandell, Annie Golden, Marylouise Burke, David Jensen, Dameon Clarke, Clay Chamberlin, Louis Herthum, Morgana Shaw, Joe Chrest"/>
    <x v="89"/>
    <s v="Jim Carrey, Ewan McGregor"/>
    <s v="A cop turns con man once he comes out of the closet. Once imprisoned, he meets the second love of his life, whom he'll stop at nothing to be with."/>
    <s v="A cop turns con man once he comes"/>
    <n v="6.6"/>
    <n v="90564"/>
    <n v="15682809.958189011"/>
    <n v="13000000"/>
    <x v="1757"/>
    <n v="2037459"/>
    <n v="47540902.679244079"/>
    <n v="39408227"/>
    <n v="176"/>
  </r>
  <r>
    <s v="tt1045778"/>
    <x v="2319"/>
    <x v="10"/>
    <d v="2009-06-11T00:00:00"/>
    <s v="Comedy"/>
    <m/>
    <m/>
    <n v="97"/>
    <s v="USA"/>
    <s v="English"/>
    <m/>
    <m/>
    <x v="257"/>
    <s v="Harold Ramis, Gene Stupnitsky"/>
    <s v="Jack Black, Michael Cera, Oliver Platt, David Cross, Christopher Mintz-Plasse, Vinnie Jones, Hank Azaria, Juno Temple, Olivia Wilde, June Diane Raphael, Xander Berkeley, Gia Carides, Horatio Sanz, David Pasquesi, Matthew Willig"/>
    <x v="515"/>
    <s v="Jack Black, Michael Cera"/>
    <s v="After being banished from their tribe, two hunter-gatherers encounter Biblical characters and eventually wind up in the city of Sodom."/>
    <s v="After being banished from their"/>
    <n v="4.9000000000000004"/>
    <n v="90686"/>
    <n v="72382199.807026193"/>
    <n v="60000000"/>
    <x v="1758"/>
    <n v="43337279"/>
    <n v="75226699.622442648"/>
    <n v="62357900"/>
    <n v="247"/>
  </r>
  <r>
    <s v="tt1196204"/>
    <x v="2320"/>
    <x v="14"/>
    <s v="20/08/2010"/>
    <s v="Comedy"/>
    <s v=" Drama"/>
    <m/>
    <n v="95"/>
    <s v="UK"/>
    <s v="English"/>
    <m/>
    <m/>
    <x v="1353"/>
    <s v="Ricky Gervais, Stephen Merchant"/>
    <s v="Tom Hughes, Ricky Gervais, Christian Cooke, Ralph Fiennes, Matthew Goode, Jack Doolan, Steve Speirs, Jessica Jones, Madeleine Dunbar, Andrew Brooke, Burn Gorman, Anne Reid, Julia Davis, Albert Welling, Katy Murphy"/>
    <x v="1208"/>
    <s v="Tom Hughes, Ricky Gervais"/>
    <s v="A 1970s-set comedy centered on three young working class friends in a dreary suburb of Reading."/>
    <s v="A 1970s-set comedy centered on"/>
    <n v="6.9"/>
    <n v="19637"/>
    <m/>
    <m/>
    <x v="4"/>
    <m/>
    <m/>
    <n v="2328877"/>
    <n v="74"/>
  </r>
  <r>
    <s v="tt1196948"/>
    <x v="2321"/>
    <x v="13"/>
    <s v="13/09/2013"/>
    <s v="Comedy"/>
    <s v=" Drama"/>
    <s v=" Romance"/>
    <n v="103"/>
    <s v="USA, Romania"/>
    <s v="English"/>
    <s v="Romanian"/>
    <m/>
    <x v="1354"/>
    <s v="Matt Drake"/>
    <s v="Shia LaBeouf, Evan Rachel Wood, Mads Mikkelsen, Til Schweiger, Rupert Grint, James Buckley, Ion Caramitru, Vincent D'Onofrio, Melissa Leo, Andrei Finti, Aubrey Plaza, Lachlan Nieboer, Vanessa Kirby, Gabriel Spahiu, Bogdan Farkas"/>
    <x v="752"/>
    <s v="Shia LaBeouf, Evan Rachel Wood"/>
    <s v="While travelling abroad, a guy falls for a Romanian beauty whose unreachable heart has its origins in her violent, charismatic ex."/>
    <s v="While travelling abroad, a guy"/>
    <n v="6.4"/>
    <n v="26628"/>
    <m/>
    <m/>
    <x v="4"/>
    <n v="11650"/>
    <m/>
    <n v="443990"/>
    <n v="88"/>
  </r>
  <r>
    <s v="tt1196956"/>
    <x v="2322"/>
    <x v="13"/>
    <s v="25/10/2013"/>
    <s v="Biography"/>
    <s v=" Comedy"/>
    <s v=" Drama"/>
    <n v="103"/>
    <s v="UK, USA"/>
    <s v="English"/>
    <s v="Italian"/>
    <m/>
    <x v="1022"/>
    <s v="Justin Zackham"/>
    <s v="James Corden, Alexandra Roach, Julie Walters, Colm Meaney, Mackenzie Crook, Valeria Bilello, Trystan Gravelle, Sion Tudor Owen, Jemima Rooper, Alex Macqueen, Miriam Lucia, Stanley Townsend, Maria Del Monte, Duccio Camerini, Luca Fiamenghi"/>
    <x v="1209"/>
    <s v="James Corden, Alexandra Roach"/>
    <s v="Ten years after initially meeting, Anakin Skywalker shares a forbidden romance with Padm√© Amidala, while Obi-Wan Kenobi investigates an assassination attempt on the senator and discovers a secret clone army crafted for the Jedi."/>
    <s v="Ten years after initially meeting,"/>
    <n v="6.8"/>
    <n v="11346"/>
    <m/>
    <m/>
    <x v="4"/>
    <n v="101196"/>
    <m/>
    <n v="10900434"/>
    <n v="42"/>
  </r>
  <r>
    <s v="tt1046163"/>
    <x v="2323"/>
    <x v="6"/>
    <s v="19/06/2009"/>
    <s v="Comedy"/>
    <s v=" Romance"/>
    <m/>
    <n v="101"/>
    <s v="USA"/>
    <s v="English"/>
    <m/>
    <m/>
    <x v="154"/>
    <s v="Jordan Cahan"/>
    <s v="Dane Cook, Kate Hudson, Alec Baldwin, Jason Biggs, Diora Baird, Lizzy Caplan, Riki Lindhome, Mini Anden, Hilary Pingle, Nate Torrence, Malcolm Barrett, Taran Killam, Faye Grant, Richard Snee, Amanda Brooks"/>
    <x v="781"/>
    <s v="Dane Cook, Kate Hudson"/>
    <s v="Tank faces the ultimate test of friendship when his best friend hires him to take his ex-girlfriend out on a lousy date in order to make her realize how great her former boyfriend is."/>
    <s v="Tank faces the ultimate test of"/>
    <n v="5.9"/>
    <n v="42133"/>
    <n v="24041560.033998597"/>
    <n v="20000000"/>
    <x v="1759"/>
    <n v="19219250"/>
    <n v="50036120.570345052"/>
    <n v="41624687"/>
    <n v="108"/>
  </r>
  <r>
    <s v="tt1046173"/>
    <x v="2324"/>
    <x v="10"/>
    <d v="2009-11-09T00:00:00"/>
    <s v="Action"/>
    <s v=" Adventure"/>
    <s v=" Sci-Fi"/>
    <n v="118"/>
    <s v="USA, Czech Republic"/>
    <s v="English"/>
    <s v="French"/>
    <s v="Scottish Gaelic"/>
    <x v="195"/>
    <s v="Stuart Beattie, David Elliot"/>
    <s v="Adewale Akinnuoye-Agbaje, Christopher Eccleston, Gr√©gory Fitoussi, Joseph Gordon-Levitt, Leo Howard, Karolina Kurkova, Byung-hun Lee, Sienna Miller, David Murray, Rachel Nichols, Kevin J. O'Connor, Gerald Okamura, Ray Park, Jonathan Pryce, Dennis Quaid"/>
    <x v="1210"/>
    <s v="Adewale Akinnuoye-Agbaje"/>
    <s v="An elite military unit comprised of special operatives known as G.I. Joe, operating out of The Pit, takes on an evil organization led by a notorious arms dealer."/>
    <s v="An elite military unit comprised"/>
    <n v="5.8"/>
    <n v="196946"/>
    <n v="211114749.43715975"/>
    <n v="175000000"/>
    <x v="1760"/>
    <n v="150201498"/>
    <n v="364889547.06548005"/>
    <n v="302469017"/>
    <n v="551"/>
  </r>
  <r>
    <s v="tt1046997"/>
    <x v="2325"/>
    <x v="6"/>
    <d v="2008-03-10T00:00:00"/>
    <s v="Action"/>
    <s v=" Drama"/>
    <s v=" War"/>
    <n v="160"/>
    <s v="Italy, USA"/>
    <s v="English"/>
    <s v="German"/>
    <s v="Italian"/>
    <x v="217"/>
    <s v="James McBride, James McBride"/>
    <s v="Derek Luke, Michael Ealy, Laz Alonso, Omar Benson Miller, Pierfrancesco Favino, Valentina Cervi, Matteo Sciabordi, John Turturro, Joseph Gordon-Levitt, John Leguizamo, Kerry Washington, D.B. Sweeney, Robert John Burke, Omari Hardwick, Omero Antonutti"/>
    <x v="87"/>
    <s v="Derek Luke, Michael Ealy"/>
    <s v="Set in 1944 Italy, the story of four black American soldiers who get trapped in a Tuscan village during WWII."/>
    <s v="Set in 1944 Italy, the story of"/>
    <n v="6.1"/>
    <n v="17810"/>
    <n v="54093510.076496847"/>
    <n v="45000000"/>
    <x v="1761"/>
    <n v="7919117"/>
    <n v="11219780.148878558"/>
    <n v="9333654"/>
    <n v="193"/>
  </r>
  <r>
    <s v="tt1047540"/>
    <x v="2326"/>
    <x v="12"/>
    <d v="2013-11-07T00:00:00"/>
    <s v="Comedy"/>
    <s v=" Family"/>
    <m/>
    <n v="105"/>
    <s v="USA"/>
    <s v="English"/>
    <m/>
    <m/>
    <x v="1007"/>
    <s v="Lisa Addario, Joe Syracuse"/>
    <s v="Billy Crystal, Bette Midler, Marisa Tomei, Tom Everett Scott, Bailee Madison, Joshua Rush, Kyle Breitkopf, Jennifer Crystal Foley, Rhoda Griffis, Gedde Watanabe, Tony Hawk, Steve Levy, Cade Jones, Mavrick Moreno, Madison Lintz"/>
    <x v="1211"/>
    <s v="Billy Crystal, Bette Midler"/>
    <s v="Artie and Diane agree to look after their three grandkids when their type-A helicopter parents need to leave town for work. Problems arise when the kids' 21st-century behavior collides with Artie and Diane's old-school methods."/>
    <s v="Artie and Diane agree to look"/>
    <n v="6"/>
    <n v="24582"/>
    <n v="28181376.691028498"/>
    <n v="25000000"/>
    <x v="1762"/>
    <n v="77267296"/>
    <n v="135013855.48469031"/>
    <n v="119772232"/>
    <n v="124"/>
  </r>
  <r>
    <s v="tt1198156"/>
    <x v="2327"/>
    <x v="15"/>
    <s v="27/08/2015"/>
    <s v="Drama"/>
    <m/>
    <m/>
    <n v="102"/>
    <s v="USA"/>
    <s v="English"/>
    <s v="American Sign Language"/>
    <m/>
    <x v="1289"/>
    <s v="Shana Feste, Jordan Roberts"/>
    <s v="Hilary Swank, Emmy Rossum, Josh Duhamel, Stephanie Beatriz, Jason Ritter, Julian McMahon, Ali Larter, Andrea Savage, Gerald Downey, Mike Doyle, Loretta Devine, Ernie Hudson, Erin Chenoweth, Gareth Williams, Marcia Gay Harden"/>
    <x v="804"/>
    <s v="Hilary Swank, Emmy Rossum"/>
    <s v="A drama centered on a classical pianist who has been diagnosed with ALS and the brash college student who becomes her caregiver."/>
    <s v="A drama centered on a classical"/>
    <n v="7.3"/>
    <n v="23706"/>
    <m/>
    <m/>
    <x v="4"/>
    <n v="11486"/>
    <m/>
    <n v="894964"/>
    <n v="56"/>
  </r>
  <r>
    <s v="tt1049413"/>
    <x v="2328"/>
    <x v="10"/>
    <s v="15/10/2009"/>
    <s v="Animation"/>
    <s v=" Adventure"/>
    <s v=" Comedy"/>
    <n v="96"/>
    <s v="USA"/>
    <s v="English"/>
    <m/>
    <m/>
    <x v="1355"/>
    <s v="Pete Docter, Bob Peterson"/>
    <s v="Edward Asner, Christopher Plummer, Jordan Nagai, Bob Peterson, Delroy Lindo, Jerome Ranft, John Ratzenberger, David Kaye, Elie Docter, Jeremy Leary, Mickie McGowan, Danny Mann, Donald Fullilove, Jess Harnell, Josh Cooley"/>
    <x v="1212"/>
    <s v="Edward Asner, Christopher Plummer"/>
    <s v="78-year-old Carl Fredricksen travels to Paradise Falls in his house equipped with balloons, inadvertently taking a young stowaway."/>
    <s v="78-year-old Carl Fredricksen travels"/>
    <n v="8.1999999999999993"/>
    <n v="911402"/>
    <n v="211114749.43715975"/>
    <n v="175000000"/>
    <x v="1763"/>
    <n v="293004164"/>
    <n v="886801477.18809223"/>
    <n v="735099082"/>
    <n v="905"/>
  </r>
  <r>
    <s v="tt1051904"/>
    <x v="2329"/>
    <x v="16"/>
    <s v="21/01/2016"/>
    <s v="Adventure"/>
    <s v=" Comedy"/>
    <s v=" Family"/>
    <n v="103"/>
    <s v="USA, Australia"/>
    <s v="English"/>
    <m/>
    <m/>
    <x v="1356"/>
    <s v="Darren Lemke, Scott Alexander"/>
    <s v="Jack Black, Dylan Minnette, Odeya Rush, Ryan Lee, Amy Ryan, Jillian Bell, Halston Sage, Steven Krueger, Keith Arthur Bolden, Amanda Lund, Timothy Simons, Ken Marino, Karan Soni, R.L. Stine, Caleb Emery"/>
    <x v="515"/>
    <s v="Jack Black, Dylan Minnette"/>
    <s v="A teenager teams up with the daughter of young adult horror author R. L. Stine after the writer's imaginary demons are set free on the town of Madison, Delaware."/>
    <s v="A teenager teams up with the daughter"/>
    <n v="6.3"/>
    <n v="78543"/>
    <n v="63333170.194542922"/>
    <n v="58000000"/>
    <x v="1764"/>
    <n v="80080379"/>
    <n v="172813238.07183427"/>
    <n v="158260952"/>
    <n v="207"/>
  </r>
  <r>
    <s v="tt1204340"/>
    <x v="2330"/>
    <x v="17"/>
    <d v="2011-07-10T00:00:00"/>
    <s v="Drama"/>
    <m/>
    <m/>
    <n v="92"/>
    <s v="UK"/>
    <s v="English"/>
    <m/>
    <m/>
    <x v="1357"/>
    <s v="Paddy Considine"/>
    <s v="Peter Mullan, Archie Lal, Jag Sanghera, Mike Fearnley, Paul Conway, Lee Rufford, Olivia Colman, Samuel Bottomley, Sian Breckin, Paul Popplewell, Eddie Marsan, Robin Butler, Sally Carman, Ned Dennehy, Fiona Carnegie"/>
    <x v="1213"/>
    <s v="Peter Mullan, Archie Lal"/>
    <s v="Joseph, a man plagued by violence and a rage that is driving him to self-destruction, earns a chance of redemption that appears in the form of Hannah, a Christian charity shop worker."/>
    <s v="Joseph, a man plagued by violence"/>
    <n v="7.6"/>
    <n v="29822"/>
    <m/>
    <m/>
    <x v="4"/>
    <n v="22321"/>
    <m/>
    <n v="676111"/>
    <n v="105"/>
  </r>
  <r>
    <s v="tt1051906"/>
    <x v="2331"/>
    <x v="20"/>
    <s v="27/03/2020"/>
    <s v="Horror"/>
    <s v=" Mystery"/>
    <s v=" Sci-Fi"/>
    <n v="124"/>
    <s v="Canada, Australia, USA"/>
    <s v="English"/>
    <m/>
    <m/>
    <x v="1358"/>
    <s v="Leigh Whannell, Leigh Whannell"/>
    <s v="Elisabeth Moss, Oliver Jackson-Cohen, Harriet Dyer, Aldis Hodge, Storm Reid, Michael Dorman, Benedict Hardie, Renee Lim, Brian Meegan, Nick Kici, Vivienne Greer, Nicholas Hope, Cleave Williams, Cardwell Lynch, Sam Smith"/>
    <x v="1214"/>
    <s v="Elisabeth Moss, Oliver Jackson-Cohen"/>
    <s v="When Cecilia's abusive ex takes his own life and leaves her his fortune, she suspects his death was a hoax. As a series of coincidences turn lethal, Cecilia works to prove that she is being hunted by someone nobody can see."/>
    <s v="When Cecilia's abusive ex takes"/>
    <n v="7.1"/>
    <n v="129805"/>
    <n v="7000000"/>
    <n v="7000000"/>
    <x v="1765"/>
    <n v="64914050"/>
    <n v="130620744"/>
    <n v="130620744"/>
    <n v="1458"/>
  </r>
  <r>
    <s v="tt1053424"/>
    <x v="2332"/>
    <x v="14"/>
    <s v="19/03/2010"/>
    <s v="Action"/>
    <s v=" Sci-Fi"/>
    <s v=" Thriller"/>
    <n v="111"/>
    <s v="USA, Canada"/>
    <s v="English"/>
    <s v="Spanish"/>
    <m/>
    <x v="1359"/>
    <s v="Eric Garcia, Garrett Lerner"/>
    <s v="Jude Law, Forest Whitaker, Alice Braga, Liev Schreiber, Carice van Houten, Chandler Canterbury, Joe Pingue, Liza Lapira, Tiffany Espensen, Yvette Nicole Brown, RZA, Wayne Ward, Tanya Clarke, Max Turnbull, Howard Hoover"/>
    <x v="54"/>
    <s v="Jude Law, Forest Whitaker"/>
    <s v="Set in the near future when artificial organs can be bought on credit, it revolves around a man who struggles to make the payments on a heart he has purchased. He must therefore go on the run before said ticker is repossessed."/>
    <s v="Set in the near future when artificial"/>
    <n v="6.3"/>
    <n v="99553"/>
    <n v="37980848.956231363"/>
    <n v="32000000"/>
    <x v="1766"/>
    <n v="13794835"/>
    <n v="21850727.792865098"/>
    <n v="18409891"/>
    <n v="202"/>
  </r>
  <r>
    <s v="tt1053810"/>
    <x v="2333"/>
    <x v="17"/>
    <s v="27/07/2012"/>
    <s v="Comedy"/>
    <m/>
    <m/>
    <n v="102"/>
    <s v="USA, Canada"/>
    <s v="English"/>
    <m/>
    <m/>
    <x v="1022"/>
    <s v="Howard Franklin, Mark Obmascik"/>
    <s v="John Cleese, Jack Black, Zahf Paroo, Stacey Scowley, Michael Karl Richards, Owen Wilson, Rosamund Pike, Steve Martin, Kevin Pollak, Joel McHale, JoBeth Williams, Paul Campbell, Cindy Busby, Greg Kean, Eva Bourne"/>
    <x v="1215"/>
    <s v="John Cleese, Jack Black"/>
    <s v="Two bird enthusiasts try to defeat the cocky, cutthroat world record holder in a year-long bird-spotting competition."/>
    <s v="Two bird enthusiasts try to defeat"/>
    <n v="6.2"/>
    <n v="41417"/>
    <n v="47173904.9253354"/>
    <n v="41000000"/>
    <x v="1767"/>
    <n v="7204138"/>
    <n v="9411097.383628469"/>
    <n v="8179416"/>
    <n v="153"/>
  </r>
  <r>
    <s v="tt1054588"/>
    <x v="2334"/>
    <x v="6"/>
    <d v="2009-07-08T00:00:00"/>
    <s v="Biography"/>
    <s v=" Drama"/>
    <m/>
    <n v="119"/>
    <s v="Canada, USA"/>
    <s v="English"/>
    <s v="Spanish"/>
    <m/>
    <x v="1360"/>
    <s v="Philip Railsback, John Seabrook"/>
    <s v="Greg Kinnear, Tim Eddis, Warren Belle, Karl Pruner, Bill Lake, Dermot Mulroney, Lauren Graham, Landon Norris, Shae Norris, Steven Woodworth, Victoria Learn, Dylan Authors, Ronn Sarosiak, Gavin Kuiack, Ben Kuiak"/>
    <x v="413"/>
    <s v="Greg Kinnear, Tim Eddis"/>
    <s v="Robert Kearns takes on the Detroit automakers who he claims stole his idea for the intermittent windshield wiper."/>
    <s v="Robert Kearns takes on the Detroit"/>
    <n v="7"/>
    <n v="16349"/>
    <n v="24041560.033998597"/>
    <n v="20000000"/>
    <x v="1768"/>
    <n v="4442377"/>
    <n v="5773524.1444986835"/>
    <n v="4802953"/>
    <n v="54"/>
  </r>
  <r>
    <s v="tt1205535"/>
    <x v="2335"/>
    <x v="10"/>
    <s v="16/09/2009"/>
    <s v="Comedy"/>
    <s v=" Romance"/>
    <m/>
    <n v="95"/>
    <s v="USA"/>
    <s v="English"/>
    <m/>
    <m/>
    <x v="1361"/>
    <s v="Bart Freundlich"/>
    <s v="Catherine Zeta-Jones, Justin Bartha, Andrew Cherry, Kelly Gould, Lynn Whitfield, Kate Jennings Grant, Rob Kerkovich, Sam Robards, John Schneider, Joanna Gleason, Art Garfunkel, Stephanie Szostak, Marcel Simoneau, Eliza Callahan, Rehan Yadav"/>
    <x v="936"/>
    <s v="Catherine Zeta-Jones"/>
    <s v="In New York City, a single mom captivates her new neighbor, a much younger man."/>
    <s v="In New York City, a single mom"/>
    <n v="6.3"/>
    <n v="45835"/>
    <m/>
    <m/>
    <x v="4"/>
    <m/>
    <m/>
    <n v="21791288"/>
    <n v="93"/>
  </r>
  <r>
    <s v="tt1054606"/>
    <x v="2336"/>
    <x v="10"/>
    <s v="23/10/2009"/>
    <s v="Adventure"/>
    <s v=" Comedy"/>
    <s v=" Fantasy"/>
    <n v="123"/>
    <s v="UK, France, Canada"/>
    <s v="English"/>
    <s v="Russian"/>
    <s v="French"/>
    <x v="667"/>
    <s v="Terry Gilliam, Charles McKeown"/>
    <s v="Andrew Garfield, Christopher Plummer, Richard Riddell, Katie Lyons, Richard Shanks, Lily Cole, Verne Troyer, Bruce Crawford, Johnny Harris, Lorraine Cheshire, Mark Benton, Lewis Gott, Sian Scott, Simon Day, Moya Brady"/>
    <x v="964"/>
    <s v="Andrew Garfield, Christopher Plummer"/>
    <s v="A traveling theater company gives its audience much more than they were expecting."/>
    <s v="A traveling theater company gives"/>
    <n v="6.8"/>
    <n v="142863"/>
    <n v="36191099.903513096"/>
    <n v="30000000"/>
    <x v="1769"/>
    <n v="7689607"/>
    <n v="74564251.697958767"/>
    <n v="61808775"/>
    <n v="244"/>
  </r>
  <r>
    <s v="tt1205558"/>
    <x v="2337"/>
    <x v="17"/>
    <d v="2012-11-05T00:00:00"/>
    <s v="Comedy"/>
    <s v=" Drama"/>
    <m/>
    <n v="99"/>
    <s v="USA"/>
    <s v="English"/>
    <m/>
    <m/>
    <x v="700"/>
    <s v="Andrea Portes, Andrea Portes"/>
    <s v="Chlo√´ Grace Moretz, Christopher Coakley, Kelsey Walston, Anson Mount, Juliette Lewis, Tim Parati, Robert Baker, Bob Stephenson, Eddie Redmayne, Blake Lively, Leon Lamar, Jonathan Cornick, Brian Avery Galligan, Shaun Sipos, Dartanian Sloan"/>
    <x v="1202"/>
    <s v="Chlo√´ Grace Moretz, Christopher Coakley"/>
    <s v="A Nebraska teen gets more than she bargained for when she sets out for the bright lights of Las Vegas."/>
    <s v="A Nebraska teen gets more than"/>
    <n v="5.6"/>
    <n v="18730"/>
    <m/>
    <n v="7000000"/>
    <x v="4"/>
    <m/>
    <m/>
    <m/>
    <n v="79"/>
  </r>
  <r>
    <s v="tt1055292"/>
    <x v="2338"/>
    <x v="14"/>
    <d v="2010-03-12T00:00:00"/>
    <s v="Comedy"/>
    <s v=" Drama"/>
    <s v=" Romance"/>
    <n v="114"/>
    <s v="USA"/>
    <s v="English"/>
    <m/>
    <m/>
    <x v="1362"/>
    <s v="Ian Deitchman, Kristin Rusk Robinson"/>
    <s v="Katherine Heigl, Josh Duhamel, Josh Lucas, Alexis Clagett, Brynn Clagett, Brooke Clagett, Hayes MacArthur, Christina Hendricks, Sarah Burns, Jessica St. Clair, Brooke Liddell, Kiley Liddell, Britt Flatmo, Rob Huebel, Melissa McCarthy"/>
    <x v="1168"/>
    <s v="Katherine Heigl, Josh Duhamel"/>
    <s v="Two single adults become caregivers to an orphaned girl when their mutual best friends die in an accident."/>
    <s v="Two single adults become caregivers"/>
    <n v="6.5"/>
    <n v="120408"/>
    <n v="45102258.135524742"/>
    <n v="38000000"/>
    <x v="1770"/>
    <n v="53374681"/>
    <n v="125496340.11160414"/>
    <n v="105734416"/>
    <n v="116"/>
  </r>
  <r>
    <s v="tt1055369"/>
    <x v="2339"/>
    <x v="10"/>
    <s v="26/06/2009"/>
    <s v="Action"/>
    <s v=" Adventure"/>
    <s v=" Sci-Fi"/>
    <n v="149"/>
    <s v="USA"/>
    <s v="English"/>
    <s v="Spanish"/>
    <m/>
    <x v="95"/>
    <s v="Ehren Kruger, Roberto Orci"/>
    <s v="Shia LaBeouf, Megan Fox, Josh Duhamel, Tyrese Gibson, John Turturro, Ramon Rodriguez, Kevin Dunn, Julie White, Isabel Lucas, John Benjamin Hickey, Matthew Marsden, Andrew Howard, Michael Papajohn, Glenn Morshower, John Eric Bentley"/>
    <x v="752"/>
    <s v="Shia LaBeouf, Megan Fox"/>
    <s v="Sam Witwicky leaves the Autobots behind for a normal life. But when his mind is filled with cryptic symbols, the Decepticons target him and he is dragged back into the Transformers' war."/>
    <s v="Sam Witwicky leaves the Autobots"/>
    <n v="6"/>
    <n v="379328"/>
    <n v="241273999.356754"/>
    <n v="200000000"/>
    <x v="1771"/>
    <n v="402111870"/>
    <n v="1008891683.434665"/>
    <n v="836303693"/>
    <n v="1500"/>
  </r>
  <r>
    <s v="tt1057500"/>
    <x v="2340"/>
    <x v="10"/>
    <d v="2010-12-02T00:00:00"/>
    <s v="Biography"/>
    <s v=" Drama"/>
    <s v=" History"/>
    <n v="134"/>
    <s v="USA"/>
    <s v="English"/>
    <s v="Afrikaans"/>
    <s v="Maori"/>
    <x v="136"/>
    <s v="Anthony Peckham, John Carlin"/>
    <s v="Morgan Freeman, Matt Damon, Tony Kgoroge, Patrick Mofokeng, Matt Stern, Julian Lewis Jones, Adjoa Andoh, Marguerite Wheatley, Leleti Khumalo, Patrick Lyster, Penny Downie, Sibongile Nojila, Bonnie Henna, Shakes Myeko, Louis Minnaar"/>
    <x v="74"/>
    <s v="Morgan Freeman, Matt Damon"/>
    <s v="A young man learns that he has to find a hidden Earth ship before an enemy alien species does in order to secure the survival of humanity."/>
    <s v="A young man learns that he has"/>
    <n v="7.3"/>
    <n v="147583"/>
    <n v="72382199.807026193"/>
    <n v="60000000"/>
    <x v="1772"/>
    <n v="37491364"/>
    <n v="147692008.67128727"/>
    <n v="122426792"/>
    <n v="277"/>
  </r>
  <r>
    <s v="tt1058017"/>
    <x v="2341"/>
    <x v="10"/>
    <d v="2009-02-10T00:00:00"/>
    <s v="Comedy"/>
    <s v=" Fantasy"/>
    <s v=" Romance"/>
    <n v="100"/>
    <s v="USA"/>
    <s v="English"/>
    <m/>
    <m/>
    <x v="1363"/>
    <s v="Ricky Gervais, Matthew Robinson"/>
    <s v="Ricky Gervais, Jennifer Garner, Jonah Hill, Louis C.K., Jeffrey Tambor, Fionnula Flanagan, Rob Lowe, Tina Fey, Donna Sorbello, Stephanie March, Ruben Santiago-Hudson, John Hodgman, Nate Corddry, Jimmi Simpson, Martin Starr"/>
    <x v="1216"/>
    <s v="Ricky Gervais, Jennifer Garner"/>
    <s v="A comedy set in a world where no one has ever lied, until a writer seizes the opportunity for personal gain."/>
    <s v="A comedy set in a world where"/>
    <n v="6.4"/>
    <n v="122986"/>
    <n v="22317844.940499745"/>
    <n v="18500000"/>
    <x v="1773"/>
    <n v="18451251"/>
    <n v="39094237.745363221"/>
    <n v="32406507"/>
    <n v="376"/>
  </r>
  <r>
    <s v="tt1059786"/>
    <x v="2342"/>
    <x v="6"/>
    <s v="20/02/2009"/>
    <s v="Action"/>
    <s v=" Mystery"/>
    <s v=" Thriller"/>
    <n v="118"/>
    <s v="USA, Germany"/>
    <s v="English"/>
    <m/>
    <m/>
    <x v="269"/>
    <s v="John Glenn, Travis Wright"/>
    <s v="Shia LaBeouf, Michelle Monaghan, Rosario Dawson, Michael Chiklis, Anthony Mackie, Ethan Embry, Billy Bob Thornton, Anthony Azizi, Cameron Boyce, Lynn Cohen, Bill Smitrovich, Charles Carroll, William Sadler, Deborah Strang, Dariush Kashani"/>
    <x v="752"/>
    <s v="Shia LaBeouf, Michelle Monaghan"/>
    <s v="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s v="Jerry and Rachel are two strangers"/>
    <n v="6.6"/>
    <n v="173902"/>
    <n v="96166240.13599439"/>
    <n v="80000000"/>
    <x v="1774"/>
    <n v="101440743"/>
    <n v="214892338.52576602"/>
    <n v="178767383"/>
    <n v="359"/>
  </r>
  <r>
    <s v="tt1060277"/>
    <x v="2343"/>
    <x v="6"/>
    <d v="2008-01-02T00:00:00"/>
    <s v="Action"/>
    <s v=" Adventure"/>
    <s v=" Horror"/>
    <n v="85"/>
    <s v="USA"/>
    <s v="English"/>
    <s v="Russian"/>
    <m/>
    <x v="1364"/>
    <s v="Drew Goddard"/>
    <s v="Lizzy Caplan, Jessica Lucas, T.J. Miller, Michael Stahl-David, Mike Vogel, Odette Annable, Anjul Nigam, Margot Farley, Theo Rossi, Brian Klugman, Kelvin Yu, Liza Lapira, Lili Mirojnick, Ben Feldman, Elena Nikitina Bick"/>
    <x v="1217"/>
    <s v="Lizzy Caplan, Jessica Lucas"/>
    <s v="A group of friends venture deep into the streets of New York on a rescue mission during a rampaging monster attack."/>
    <s v="A group of friends venture deep"/>
    <n v="7"/>
    <n v="367611"/>
    <n v="30051950.04249825"/>
    <n v="25000000"/>
    <x v="1775"/>
    <n v="80048433"/>
    <n v="207231251.39909804"/>
    <n v="172394180"/>
    <n v="2343"/>
  </r>
  <r>
    <s v="tt1065073"/>
    <x v="2344"/>
    <x v="15"/>
    <s v="23/10/2014"/>
    <s v="Drama"/>
    <m/>
    <m/>
    <n v="165"/>
    <s v="USA"/>
    <s v="English"/>
    <s v="Spanish"/>
    <m/>
    <x v="428"/>
    <s v="Richard Linklater"/>
    <s v="Ellar Coltrane, Patricia Arquette, Elijah Smith, Lorelei Linklater, Steven Chester Prince, Bonnie Cross, Sydney Orta, Libby Villari, Ethan Hawke, Marco Perella, Jamie Howard, Andrew Villarreal, Shane Graham, Tess Allen, Ryan Power"/>
    <x v="1218"/>
    <s v="Ellar Coltrane, Patricia Arquette"/>
    <s v="The life of Mason, from early childhood to his arrival at college."/>
    <s v="The life of Mason, from early"/>
    <n v="7.9"/>
    <n v="330806"/>
    <n v="4372989.3214382399"/>
    <n v="4000000"/>
    <x v="1776"/>
    <n v="25352281"/>
    <n v="52626374.844240159"/>
    <n v="48137666"/>
    <n v="998"/>
  </r>
  <r>
    <s v="tt1067106"/>
    <x v="2345"/>
    <x v="10"/>
    <d v="2009-03-12T00:00:00"/>
    <s v="Animation"/>
    <s v=" Drama"/>
    <s v=" Family"/>
    <n v="96"/>
    <s v="USA"/>
    <s v="English"/>
    <m/>
    <m/>
    <x v="63"/>
    <s v="Charles Dickens, Robert Zemeckis"/>
    <s v="Jim Carrey, Steve Valentine, Daryl Sabara, Sage Ryan, Amber Gainey Meade, Ryan Ochoa, Bobbi Page, Ron Bottitta, Sammi Hanratty, Julian Holloway, Gary Oldman, Colin Firth, Cary Elwes, Robin Wright, Bob Hoskins"/>
    <x v="89"/>
    <s v="Jim Carrey, Steve Valentine"/>
    <s v="An animated retelling of Charles Dickens' classic novel about a Victorian-era miser taken on a journey of self-redemption, courtesy of several mysterious Christmas apparitions."/>
    <s v="An animated retelling of Charles"/>
    <n v="6.8"/>
    <n v="98606"/>
    <n v="241273999.356754"/>
    <n v="200000000"/>
    <x v="1777"/>
    <n v="137855863"/>
    <n v="392416050.08882332"/>
    <n v="325286646"/>
    <n v="278"/>
  </r>
  <r>
    <s v="tt1067583"/>
    <x v="2346"/>
    <x v="17"/>
    <d v="2011-06-05T00:00:00"/>
    <s v="Drama"/>
    <s v=" Romance"/>
    <m/>
    <n v="120"/>
    <s v="USA"/>
    <s v="English"/>
    <s v="Polish"/>
    <m/>
    <x v="686"/>
    <s v="Richard LaGravenese, Sara Gruen"/>
    <s v="Reese Witherspoon, Robert Pattinson, Christoph Waltz, Paul Schneider, Jim Norton, Hal Holbrook, Mark Povinelli, Richard Brake, Stephen Monroe Taylor, Ken Foree, Scott MacDonald, James Frain, Sam Anderson, John Aylward, Brad Greenquist"/>
    <x v="281"/>
    <s v="Reese Witherspoon, Robert Pattinson"/>
    <s v="Set in the 1930s, a former veterinary student takes a job in a travelling circus and falls in love with the ringmaster's wife."/>
    <s v="Set in the 1930s, a former veterinary"/>
    <n v="6.9"/>
    <n v="109728"/>
    <n v="43722155.784457199"/>
    <n v="38000000"/>
    <x v="1778"/>
    <n v="58709717"/>
    <n v="134727409.12657234"/>
    <n v="117094902"/>
    <n v="277"/>
  </r>
  <r>
    <s v="tt1067765"/>
    <x v="2347"/>
    <x v="13"/>
    <s v="14/02/2014"/>
    <s v="Comedy"/>
    <s v=" Drama"/>
    <m/>
    <n v="97"/>
    <s v="USA"/>
    <s v="English"/>
    <m/>
    <m/>
    <x v="1365"/>
    <s v="Andy Cochran"/>
    <s v="Emma Roberts, Summer Shelton, Chris Riggi, Shannon Woodward, Catherine Lloyd Burns, Reed Birney, Manu Gargi, Patricia Squire, Cloris Leachman, Scott Coffey, John Cullum, Evan Peters, Joshua Barry Ward, Justin Nappi, John Cusack"/>
    <x v="793"/>
    <s v="Emma Roberts, Summer Shelton"/>
    <s v="A naive college graduate, Amy, who believes she's destined to be a great poet, begrudgingly accepts a job in a shop while she pursues a mentorship with reclusive writer Rat Billings."/>
    <s v="A naive college graduate, Amy,"/>
    <n v="6.1"/>
    <n v="16617"/>
    <n v="4443927.4200817998"/>
    <n v="4000000"/>
    <x v="1779"/>
    <n v="25368"/>
    <n v="42091.769541159789"/>
    <n v="37887"/>
    <n v="50"/>
  </r>
  <r>
    <s v="tt1067774"/>
    <x v="2348"/>
    <x v="17"/>
    <s v="22/07/2011"/>
    <s v="Adventure"/>
    <s v=" Comedy"/>
    <s v=" Family"/>
    <n v="109"/>
    <s v="Hungary, USA, France"/>
    <s v="English"/>
    <m/>
    <m/>
    <x v="674"/>
    <s v="Thomas Bezucha, April Blair"/>
    <s v="Selena Gomez, Katie Cassidy, Leighton Meester, Cory Monteith, Andie MacDowell, Brett Cullen, Amanda Fairbank-Hynes, Joe Camp III, Luke Bracey, Val√©rie Lemercier, Franck de la Personne, M√°t√© Haumann, Istv√°n G√∂z, Attila C. Arpa, Jo√´l Lefran√ßois"/>
    <x v="1219"/>
    <s v="Selena Gomez, Katie Cassidy"/>
    <s v="Three young women vacationing in Paris find themselves whisked away to Monte Carlo after one of the girls is mistaken for a British heiress."/>
    <s v="Three young women vacationing"/>
    <n v="5.8"/>
    <n v="40555"/>
    <n v="23011660.939188"/>
    <n v="20000000"/>
    <x v="1780"/>
    <n v="23186769"/>
    <n v="45773280.622359924"/>
    <n v="39782683"/>
    <n v="54"/>
  </r>
  <r>
    <s v="tt1212974"/>
    <x v="2349"/>
    <x v="10"/>
    <s v="22/07/2011"/>
    <s v="Action"/>
    <s v=" Comedy"/>
    <s v=" Crime"/>
    <n v="109"/>
    <s v="USA"/>
    <s v="English"/>
    <m/>
    <m/>
    <x v="1366"/>
    <s v="Rick Jacobson, Eric Gruendemann"/>
    <s v="Julia Voth, Erin Cummings, America Olivo, Michael Hurst, Ron Melendez, William Gregory Lee, Minae Noji, Kevin Sorbo, Lucy Lawless, Ren√©e O'Connor, Dennis Keiffer, Scott Hanley, Mark Lutz, Debbie Lee Carrington, Zo√´ Bell"/>
    <x v="1220"/>
    <s v="Julia Voth, Erin Cummings"/>
    <s v="Three bad girls travel to a remote desert hideaway to steal $200 million in diamonds from a ruthless underworld kingpin."/>
    <s v="Three bad girls travel to a remote"/>
    <n v="4.4000000000000004"/>
    <n v="13328"/>
    <m/>
    <m/>
    <x v="4"/>
    <n v="17365"/>
    <m/>
    <n v="439587"/>
    <n v="61"/>
  </r>
  <r>
    <s v="tt1068242"/>
    <x v="2350"/>
    <x v="17"/>
    <s v="14/10/2011"/>
    <s v="Comedy"/>
    <s v=" Drama"/>
    <s v=" Music"/>
    <n v="113"/>
    <s v="USA"/>
    <s v="English"/>
    <m/>
    <m/>
    <x v="858"/>
    <s v="Dean Pitchford, Craig Brewer"/>
    <s v="Kenny Wormald, Julianne Hough, Dennis Quaid, Andie MacDowell, Miles Teller, Ray McKinnon, Patrick John Flueger, Kim Dickens, Ziah Colon, Ser'Darius Blain, L. Warren Young, Brett Rice, Maggie Elizabeth Jones, Mary-Charles Jones, Enisha Brewster"/>
    <x v="1221"/>
    <s v="Kenny Wormald, Julianne Hough"/>
    <s v="City teenager Ren MacCormack moves to a small town where rock music and dancing have been banned, and his rebellious spirit shakes up the populace."/>
    <s v="City teenager Ren MacCormack moves"/>
    <n v="5.9"/>
    <n v="45665"/>
    <n v="27613993.127025601"/>
    <n v="24000000"/>
    <x v="1781"/>
    <n v="51802742"/>
    <n v="73111875.944180563"/>
    <n v="63543328"/>
    <n v="151"/>
  </r>
  <r>
    <s v="tt1068641"/>
    <x v="2351"/>
    <x v="6"/>
    <d v="2008-07-11T00:00:00"/>
    <s v="Crime"/>
    <s v=" Drama"/>
    <s v=" Romance"/>
    <n v="107"/>
    <s v="USA, Mexico, Argentina"/>
    <s v="English"/>
    <s v="Spanish"/>
    <m/>
    <x v="1367"/>
    <s v="Guillermo Arriaga"/>
    <s v="Charlize Theron, John Corbett, Jos√© Mar√≠a Yazpik, Robin Tunney, Gray Eubank, Fernanda Romero, Kacie Thomas, Martin Papazian, Sean McGrath, JD Pardo, Diego J. Torres, Jos√© Gallardo Jr., Rachel Ticotin, Rosalia De Aragon, Debrianna Mansini"/>
    <x v="358"/>
    <s v="Charlize Theron, John Corbett"/>
    <s v="A drama with a two-tiered storyline concerning a mother and daughter who try to form a bond after the young woman's difficult childhood."/>
    <s v="A drama with a two-tiered storyline"/>
    <n v="6.8"/>
    <n v="18436"/>
    <n v="24041560.033998597"/>
    <n v="20000000"/>
    <x v="1782"/>
    <n v="200730"/>
    <n v="6782698.678875817"/>
    <n v="5642478"/>
    <n v="56"/>
  </r>
  <r>
    <s v="tt1068680"/>
    <x v="2352"/>
    <x v="6"/>
    <d v="2009-09-01T00:00:00"/>
    <s v="Comedy"/>
    <s v=" Romance"/>
    <m/>
    <n v="104"/>
    <s v="USA, UK"/>
    <s v="English"/>
    <s v="Korean"/>
    <s v="Estonian"/>
    <x v="184"/>
    <s v="Nicholas Stoller, Jarrad Paul"/>
    <s v="Jim Carrey, Zooey Deschanel, Bradley Cooper, John Michael Higgins, Rhys Darby, Danny Masterson, Fionnula Flanagan, Terence Stamp, Sasha Alexander, Molly Sims, Brent Briscoe, Rocky Carroll, John Cothran, Spencer Garrett, Sean O'Bryan"/>
    <x v="89"/>
    <s v="Jim Carrey, Zooey Deschanel"/>
    <s v="A man challenges himself to say &quot;yes&quot; to everything."/>
    <s v="A man challenges himself to say"/>
    <n v="6.8"/>
    <n v="329778"/>
    <n v="84145460.1189951"/>
    <n v="70000000"/>
    <x v="1783"/>
    <n v="97690976"/>
    <n v="268353860.90118113"/>
    <n v="223241637"/>
    <n v="302"/>
  </r>
  <r>
    <s v="tt1071875"/>
    <x v="2353"/>
    <x v="17"/>
    <s v="23/03/2012"/>
    <s v="Action"/>
    <s v=" Fantasy"/>
    <s v=" Thriller"/>
    <n v="96"/>
    <s v="USA, United Arab Emirates"/>
    <s v="English"/>
    <s v="Romanian"/>
    <m/>
    <x v="1083"/>
    <s v="Scott M. Gimple, Seth Hoffman"/>
    <s v="Nicolas Cage, Violante Placido, Ciar√°n Hinds, Idris Elba, Johnny Whitworth, Fergus Riordan, Spencer Wilding, Sorin Tofan, Jacek Koman, Anthony Head, Cristian Iacob, Christopher Lambert, Jai Stefan, Vincent Regan, Ionut Cristian Lefter"/>
    <x v="130"/>
    <s v="Nicolas Cage, Violante Placido"/>
    <s v="Johnny Blaze, tortured by the Ghost Rider's curse, gets a chance of redemption through protecting the Devil's son, whose father is pursuing him."/>
    <s v="Johnny Blaze, tortured by the"/>
    <n v="4.3"/>
    <n v="109111"/>
    <n v="65583233.676685803"/>
    <n v="57000000"/>
    <x v="1784"/>
    <n v="51774002"/>
    <n v="152525810.49631262"/>
    <n v="132563930"/>
    <n v="365"/>
  </r>
  <r>
    <s v="tt1072748"/>
    <x v="2354"/>
    <x v="11"/>
    <s v="22/02/2018"/>
    <s v="Biography"/>
    <s v=" Drama"/>
    <s v=" Fantasy"/>
    <n v="99"/>
    <s v="Australia, USA"/>
    <s v="English"/>
    <m/>
    <m/>
    <x v="944"/>
    <s v="Tom Vaughan, Michael Spierig"/>
    <s v="Helen Mirren, Sarah Snook, Finn Scicluna-O'Prey, Jason Clarke, Emm Wiseman, Alana Fagan, Rebecca Makar, Tyler Coppin, Michael Carman, Angus Sampson, Alice Chaston, Eamon Farren, Laura Brent, Adam Bowes, Bruce Spence"/>
    <x v="532"/>
    <s v="Helen Mirren, Sarah Snook"/>
    <s v="Ensconced in her sprawling San Jose, California mansion, eccentric firearm heiress Sarah Winchester (Dame Helen Mirren) believes she is haunted by the souls of people killed by the Winchester repeating rifle."/>
    <s v="Ensconced in her sprawling San"/>
    <n v="5.4"/>
    <n v="29208"/>
    <n v="3607380.5190615845"/>
    <n v="3500000"/>
    <x v="1785"/>
    <n v="25091816"/>
    <n v="45370115.488090597"/>
    <n v="44019588"/>
    <n v="220"/>
  </r>
  <r>
    <s v="tt1073498"/>
    <x v="2355"/>
    <x v="6"/>
    <s v="24/04/2008"/>
    <s v="Comedy"/>
    <m/>
    <m/>
    <n v="87"/>
    <s v="USA"/>
    <s v="English"/>
    <m/>
    <m/>
    <x v="1179"/>
    <s v="Jason Friedberg, Aaron Seltzer"/>
    <s v="Sean Maguire, Carmen Electra, Ken Davitian, Kevin Sorbo, Diedrich Bader, Method Man, Jareb Dauplaise, Travis Van Winkle, Phil Morris, Jim Piddock, Nicole Parker, Ike Barinholtz, Crista Flanagan, Hunter Clary, Emily Wilson"/>
    <x v="1222"/>
    <s v="Sean Maguire, Carmen Electra"/>
    <s v="Emperor Kuzco is turned into a llama by his ex-administrator Yzma, and must now regain his throne with the help of Pacha, the gentle llama herder."/>
    <s v="Emperor Kuzco is turned into a"/>
    <n v="2.8"/>
    <n v="100614"/>
    <n v="36062340.050997898"/>
    <n v="30000000"/>
    <x v="1786"/>
    <n v="38233676"/>
    <n v="103255606.94427389"/>
    <n v="85897593"/>
    <n v="428"/>
  </r>
  <r>
    <s v="tt1074638"/>
    <x v="2356"/>
    <x v="12"/>
    <s v="31/10/2012"/>
    <s v="Action"/>
    <s v=" Adventure"/>
    <s v=" Thriller"/>
    <n v="143"/>
    <s v="UK, USA, Turkey"/>
    <s v="English"/>
    <s v="Turkish"/>
    <s v="Shanghainese"/>
    <x v="359"/>
    <s v="Neal Purvis, Robert Wade"/>
    <s v="Daniel Craig, Judi Dench, Javier Bardem, Ralph Fiennes, Naomie Harris, B√©r√©nice Marlohe, Albert Finney, Ben Whishaw, Rory Kinnear, Ola Rapace, Helen McCrory, Nicholas Woodeson, Bill Buckhurst, Elize du Toit, Ian Bonar"/>
    <x v="664"/>
    <s v="Daniel Craig, Judi Dench"/>
    <s v="James Bond's loyalty to M is tested when her past comes back to haunt her. When MI6 comes under attack, 007 must track down and destroy the threat, no matter how personal the cost."/>
    <s v="James Bond's loyalty to M is tested"/>
    <n v="7.7"/>
    <n v="620267"/>
    <n v="225451013.52822798"/>
    <n v="200000000"/>
    <x v="1787"/>
    <n v="304360277"/>
    <n v="1249631019.6936455"/>
    <n v="1108561013"/>
    <n v="1588"/>
  </r>
  <r>
    <s v="tt1075417"/>
    <x v="2357"/>
    <x v="10"/>
    <s v="29/05/2009"/>
    <s v="Action"/>
    <s v=" Adventure"/>
    <s v=" Family"/>
    <n v="98"/>
    <s v="USA"/>
    <s v="English"/>
    <m/>
    <m/>
    <x v="1007"/>
    <s v="Matt Lopez, Mark Bomback"/>
    <s v="Dwayne Johnson, AnnaSophia Robb, Alexander Ludwig, Carla Gugino, Ciar√°n Hinds, Tom Everett Scott, Chris Marquette, Billy Brown, Garry Marshall, Kim Richards, Ike Eisenmann, Tom Woodruff Jr., John Duff, Bob Koherr, Kevin Christy"/>
    <x v="352"/>
    <s v="Dwayne Johnson, AnnaSophia Robb"/>
    <s v="A Las Vegas cabbie enlists the help of a UFO expert to protect two siblings with paranormal powers from the clutches of an organization that wants to use the kids for their nefarious plans."/>
    <s v="A Las Vegas cabbie enlists the"/>
    <n v="5.7"/>
    <n v="54752"/>
    <n v="78414049.790945053"/>
    <n v="65000000"/>
    <x v="1788"/>
    <n v="67172594"/>
    <n v="128342254.94600448"/>
    <n v="106387141"/>
    <n v="127"/>
  </r>
  <r>
    <s v="tt1216491"/>
    <x v="2358"/>
    <x v="15"/>
    <s v="18/06/2015"/>
    <s v="Biography"/>
    <s v=" Crime"/>
    <s v=" Drama"/>
    <n v="112"/>
    <s v="USA"/>
    <s v="English"/>
    <m/>
    <m/>
    <x v="1368"/>
    <s v="Peter Landesman, Gary Webb"/>
    <s v="Jeremy Renner, Robert Patrick, Jena Sims, Robert Pralgo, Hajji Golightly, Ted Huckabee, Mary Elizabeth Winstead, Lucas Hedges, Rosemarie DeWitt, Matt Lintz, Parker Douglas, Kai Schmoll, Joshua Close, Paz Vega, Aaron Farb"/>
    <x v="1110"/>
    <s v="Jeremy Renner, Robert Patrick"/>
    <s v="Journalist Gary Webb, California 1996, started investigating CIA's role in the 1980s in getting crack cocaine to the black part of LA to get money and weapons to the Contras/freedom fighters in Nicaragua."/>
    <s v="Journalist Gary Webb, California"/>
    <n v="6.9"/>
    <n v="43646"/>
    <m/>
    <m/>
    <x v="4"/>
    <n v="2450846"/>
    <m/>
    <n v="5218973"/>
    <n v="131"/>
  </r>
  <r>
    <s v="tt1075747"/>
    <x v="2359"/>
    <x v="14"/>
    <s v="18/06/2010"/>
    <s v="Action"/>
    <s v=" Drama"/>
    <s v=" Fantasy"/>
    <n v="81"/>
    <s v="USA"/>
    <s v="English"/>
    <m/>
    <m/>
    <x v="1369"/>
    <s v="Mark Neveldine, Brian Taylor"/>
    <s v="Josh Brolin, John Malkovich, Megan Fox, Michael Fassbender, Will Arnett, John Gallagher Jr., Tom Wopat, Michael Shannon, Wes Bentley, Julia Jones, Luke James Fleischmann, Rio Hackford, David Jensen, Billy Blair, Sean Boyd"/>
    <x v="923"/>
    <s v="Josh Brolin, John Malkovich"/>
    <s v="The U.S. military makes a scarred bounty hunter with warrants on his own head an offer he cannot refuse: in exchange for his freedom, he must stop a terrorist who is ready to unleash Hell on Earth."/>
    <s v="The U.S. military makes a scarred"/>
    <n v="4.7"/>
    <n v="54639"/>
    <n v="55784371.904464811"/>
    <n v="47000000"/>
    <x v="1789"/>
    <n v="10547117"/>
    <n v="12941157.693583278"/>
    <n v="10903312"/>
    <n v="216"/>
  </r>
  <r>
    <s v="tt1077368"/>
    <x v="2360"/>
    <x v="12"/>
    <d v="2012-11-05T00:00:00"/>
    <s v="Comedy"/>
    <s v=" Fantasy"/>
    <s v=" Horror"/>
    <n v="113"/>
    <s v="USA, Australia, UK"/>
    <s v="English"/>
    <m/>
    <m/>
    <x v="29"/>
    <s v="Seth Grahame-Smith, John August"/>
    <s v="Johnny Depp, Michelle Pfeiffer, Helena Bonham Carter, Eva Green, Jackie Earle Haley, Jonny Lee Miller, Bella Heathcote, Chlo√´ Grace Moretz, Gulliver McGrath, Ray Shirley, Christopher Lee, Alice Cooper, Ivan Kaye, Susanna Cappellaro, Josephine Butler"/>
    <x v="6"/>
    <s v="Johnny Depp, Michelle Pfeiffer"/>
    <s v="An imprisoned vampire, Barnabas Collins, is set free and returns to his ancestral home, where his dysfunctional descendants are in need of his protection."/>
    <s v="An imprisoned vampire, Barnabas"/>
    <n v="6.2"/>
    <n v="242866"/>
    <n v="169088260.14617097"/>
    <n v="150000000"/>
    <x v="1790"/>
    <n v="79727149"/>
    <n v="276771722.95373124"/>
    <n v="245527149"/>
    <n v="530"/>
  </r>
  <r>
    <s v="tt1216520"/>
    <x v="2361"/>
    <x v="14"/>
    <s v="31/08/2012"/>
    <s v="Drama"/>
    <s v=" Romance"/>
    <s v=" Sci-Fi"/>
    <n v="111"/>
    <s v="Germany, Hungary, France"/>
    <s v="English"/>
    <m/>
    <m/>
    <x v="1370"/>
    <s v="Benedek Fliegauf"/>
    <s v="Eva Green, Matt Smith, Lesley Manville, Peter Wight, Istv√°n L√©n√°rt, Hannah Murray, Ruby O. Fee, Tristan Christopher, Jesse Hoffmann, Natalia Tena, Ella Smith, Wunmi Mosaku, Alexander Goeller, Adrian Wahlen, Gina Stiebitz"/>
    <x v="988"/>
    <s v="Eva Green, Matt Smith"/>
    <s v="A woman's consuming love forces her to bear the clone of her dead beloved. From his infancy to manhood, she faces the unavoidable complexities of her controversial decision."/>
    <s v="A woman's consuming love forces"/>
    <n v="6.4"/>
    <n v="13213"/>
    <m/>
    <s v="EUR 3660000"/>
    <x v="4"/>
    <m/>
    <m/>
    <n v="36257"/>
    <n v="39"/>
  </r>
  <r>
    <s v="tt1078588"/>
    <x v="2362"/>
    <x v="10"/>
    <d v="2009-04-09T00:00:00"/>
    <s v="Drama"/>
    <s v=" Family"/>
    <m/>
    <n v="109"/>
    <s v="USA"/>
    <s v="English"/>
    <m/>
    <m/>
    <x v="342"/>
    <s v="Jeremy Leven, Nick Cassavetes"/>
    <s v="Abigail Breslin, Walter Raney, Sofia Vassilieva, Cameron Diaz, Heather Wahlquist, Jason Patric, Evan Ellingson, Alec Baldwin, Nicole Marie Lenz, Paul Butler, Olivia Hancock, Jeffrey Markle, Emily Deschanel, John DeRosa, Marcos A. Ferraez"/>
    <x v="733"/>
    <s v="Abigail Breslin, Walter Raney"/>
    <s v="Anna Fitzgerald looks to earn medical emancipation from her parents who until now have relied on their youngest child to help their leukemia-stricken daughter Kate remain alive."/>
    <s v="Anna Fitzgerald looks to earn"/>
    <n v="7.4"/>
    <n v="88220"/>
    <n v="36191099.903513096"/>
    <n v="30000000"/>
    <x v="1791"/>
    <n v="49200230"/>
    <n v="115467553.44590895"/>
    <n v="95714875"/>
    <n v="209"/>
  </r>
  <r>
    <s v="tt1217213"/>
    <x v="2363"/>
    <x v="12"/>
    <s v="21/11/2012"/>
    <s v="Animation"/>
    <s v=" Family"/>
    <s v=" Fantasy"/>
    <n v="75"/>
    <s v="USA, India, UK"/>
    <s v="English"/>
    <m/>
    <m/>
    <x v="1371"/>
    <s v="Roberts Gannaway, Peggy Holmes"/>
    <s v="Mae Whitman, Lucy Hale, Timothy Dalton, Jeff Bennett, Lucy Liu, Raven-Symon√©, Megan Hilty, Pamela Adlon, Angela Bartys, Matt Lanter, Debby Ryan, Grey Griffin, Rob Paulsen, Jane Horrocks, Jodi Benson"/>
    <x v="1223"/>
    <s v="Mae Whitman, Lucy Hale"/>
    <s v="Tinkerbell wanders into the forbidden Winter woods and meets Periwinkle. Together they learn the secret of their wings and try to unite the warm fairies and the winter fairies to help Pixie Hollow."/>
    <s v="Tinkerbell wanders into the forbidden"/>
    <n v="7.1"/>
    <n v="10395"/>
    <m/>
    <n v="35000000"/>
    <x v="4"/>
    <m/>
    <m/>
    <n v="627018"/>
    <n v="25"/>
  </r>
  <r>
    <s v="tt1078912"/>
    <x v="2364"/>
    <x v="10"/>
    <s v="22/05/2009"/>
    <s v="Adventure"/>
    <s v=" Comedy"/>
    <s v=" Family"/>
    <n v="105"/>
    <s v="USA, Canada"/>
    <s v="English"/>
    <m/>
    <m/>
    <x v="388"/>
    <s v="Robert Ben Garant, Thomas Lennon"/>
    <s v="Ben Stiller, Amy Adams, Owen Wilson, Hank Azaria, Robin Williams, Christopher Guest, Alain Chabat, Steve Coogan, Ricky Gervais, Bill Hader, Jon Bernthal, Patrick Gallagher, Jake Cherry, Rami Malek, Mizuo Peck"/>
    <x v="91"/>
    <s v="Ben Stiller, Amy Adams"/>
    <s v="Security guard Larry Daley infiltrates the Smithsonian Institution in order to rescue Jedediah and Octavius, who have been shipped to the museum by mistake."/>
    <s v="Security guard Larry Daley infiltrates"/>
    <n v="6"/>
    <n v="173173"/>
    <n v="180955499.51756549"/>
    <n v="150000000"/>
    <x v="1792"/>
    <n v="177243721"/>
    <n v="498358888.97425556"/>
    <n v="413106170"/>
    <n v="227"/>
  </r>
  <r>
    <s v="tt1078940"/>
    <x v="2365"/>
    <x v="10"/>
    <s v="27/11/2010"/>
    <s v="Comedy"/>
    <m/>
    <m/>
    <n v="113"/>
    <s v="USA"/>
    <s v="English"/>
    <s v="Ukrainian"/>
    <m/>
    <x v="1372"/>
    <s v="Jon Favreau, Vince Vaughn"/>
    <s v="Vince Vaughn, Jason Bateman, Faizon Love, Jon Favreau, Malin Akerman, Kristen Bell, Kristin Davis, Kali Hawk, Tasha Smith, Carlos Ponce, Peter Serafinowicz, Jean Reno, Temuera Morrison, Jonna Walsh, Gattlin Griffith"/>
    <x v="599"/>
    <s v="Vince Vaughn, Jason Bateman"/>
    <s v="A comedy centered around four couples who settle into a tropical-island resort for a vacation. While one of the couples is there to work on the marriage, the others fail to realize that participation in the resort's therapy sessions is not optional."/>
    <s v="A comedy centered around four"/>
    <n v="5.5"/>
    <n v="100007"/>
    <n v="84445899.774863899"/>
    <n v="70000000"/>
    <x v="1793"/>
    <n v="109204945"/>
    <n v="207308459.07810748"/>
    <n v="171844840"/>
    <n v="169"/>
  </r>
  <r>
    <s v="tt1080016"/>
    <x v="2366"/>
    <x v="10"/>
    <s v="28/08/2009"/>
    <s v="Animation"/>
    <s v=" Adventure"/>
    <s v=" Comedy"/>
    <n v="94"/>
    <s v="USA"/>
    <s v="English"/>
    <m/>
    <m/>
    <x v="1373"/>
    <s v="Michael Berg, Peter Ackerman"/>
    <s v="Eunice Cho, Karen Disher, Harrison Fahn, Maile Flanagan, Jason Fricchione, Bill Hader, Kelly Keaton, Joey King, Queen Latifah, Denis Leary, Allegra Leguizamo, John Leguizamo, Lucas Leguizamo, Clea Lewis, Jane Lynch"/>
    <x v="1224"/>
    <s v="Eunice Cho, Karen Disher"/>
    <s v="When Sid's attempt to adopt three dinosaur eggs gets him abducted by their real mother to an underground lost world, his friends attempt to rescue him."/>
    <s v="When Sid's attempt to adopt three"/>
    <n v="6.9"/>
    <n v="218699"/>
    <n v="108573299.7105393"/>
    <n v="90000000"/>
    <x v="1794"/>
    <n v="196573705"/>
    <n v="1069672372.5725013"/>
    <n v="886686817"/>
    <n v="151"/>
  </r>
  <r>
    <s v="tt1082807"/>
    <x v="2367"/>
    <x v="9"/>
    <s v="17/03/2017"/>
    <s v="Horror"/>
    <s v=" Thriller"/>
    <m/>
    <n v="89"/>
    <s v="USA"/>
    <s v="English"/>
    <m/>
    <m/>
    <x v="873"/>
    <s v="James Gunn"/>
    <s v="John Gallagher Jr., Tony Goldwyn, Adria Arjona, John C. McGinley, Melonie Diaz, Owain Yeoman, Sean Gunn, Brent Sexton, Josh Brener, David Dastmalchian, David Del Rio, Gregg Henry, Michael Rooker, Rusty Schwimmer, Gail Bean"/>
    <x v="1225"/>
    <s v="John Gallagher Jr., Tony Goldwyn"/>
    <s v="In a twisted social experiment, eighty Americans are locked in their high-rise corporate office in Bogot√°, Colombia, and ordered by an unknown voice coming from the company's intercom system to participate in a deadly game of kill or be killed."/>
    <s v="In a twisted social experiment,"/>
    <n v="6.1"/>
    <n v="42528"/>
    <n v="5391738.5742915999"/>
    <n v="5000000"/>
    <x v="1795"/>
    <n v="10166820"/>
    <n v="11953085.430549979"/>
    <n v="11084630"/>
    <n v="212"/>
  </r>
  <r>
    <s v="tt1082868"/>
    <x v="2368"/>
    <x v="6"/>
    <s v="30/01/2009"/>
    <s v="Action"/>
    <s v=" Adventure"/>
    <s v=" Fantasy"/>
    <n v="89"/>
    <s v="USA, Spain"/>
    <s v="English"/>
    <m/>
    <m/>
    <x v="1208"/>
    <s v="John Erick Dowdle, Drew Dowdle"/>
    <s v="Jennifer Carpenter, Steve Harris, Jay Hernandez, Johnathon Schaech, Columbus Short, Andrew Fiscella, Rade Serbedzija, Greg Germann, Bernard White, Dania Ramirez, Elaine Kagan, Marin Hinkle, Joey King, Jermaine Jackson, Sharon Ferguson"/>
    <x v="1226"/>
    <s v="Jennifer Carpenter, Steve Harris"/>
    <s v="A television reporter and her cameraman are trapped inside a building quarantined by the CDC, after the outbreak of a mysterious virus which turns humans into bloodthirsty killers."/>
    <s v="A television reporter and her"/>
    <n v="5.9"/>
    <n v="69311"/>
    <n v="14424936.020399159"/>
    <n v="12000000"/>
    <x v="1796"/>
    <n v="31691811"/>
    <n v="49669750.034908943"/>
    <n v="41319906"/>
    <n v="423"/>
  </r>
  <r>
    <s v="tt1082886"/>
    <x v="2369"/>
    <x v="6"/>
    <s v="28/08/2009"/>
    <s v="Comedy"/>
    <s v=" Drama"/>
    <s v=" Romance"/>
    <n v="99"/>
    <s v="UK, USA"/>
    <s v="English"/>
    <m/>
    <m/>
    <x v="983"/>
    <s v="Jonathan Levine"/>
    <s v="Ben Kingsley, Josh Peck, Famke Janssen, Olivia Thirlby, Mary-Kate Olsen, Jane Adams, Method Man, Aaron Yoo, Talia Balsam, David Wohl, Bob Dishy, Joanna Merlin, Shannon Briggs, Roy Milton Davis, Alexander Flores"/>
    <x v="1025"/>
    <s v="Ben Kingsley, Josh Peck"/>
    <s v="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
    <s v="It's the summer of 1994, and the"/>
    <n v="7"/>
    <n v="29694"/>
    <n v="7212468.0101995794"/>
    <n v="6000000"/>
    <x v="1797"/>
    <n v="2077116"/>
    <n v="3817161.429980075"/>
    <n v="3175469"/>
    <n v="83"/>
  </r>
  <r>
    <s v="tt1220719"/>
    <x v="2370"/>
    <x v="6"/>
    <d v="2008-12-12T00:00:00"/>
    <s v="Action"/>
    <s v=" Biography"/>
    <s v=" Drama"/>
    <n v="106"/>
    <s v="Hong Kong, China"/>
    <s v="Cantonese"/>
    <s v="Mandarin"/>
    <s v="Japanese"/>
    <x v="943"/>
    <s v="Edmond Wong, Tai-lee Chan"/>
    <s v="Donnie Yen, Simon Yam, Lynn Xiong, Hiroyuki Ikeuchi, Ka Tung Lam, Siu-Wong Fan, Xing Yu, You-Nam Wong, Yu-Hang To, Calvin Ka-Sing Cheng, Zhi-Hui Chen, Tenma Shibuya, Li Chak, Deqiang Shi, Zhong Zhou"/>
    <x v="810"/>
    <s v="Donnie Yen, Simon Yam"/>
    <s v="During the Japanese invasion of China, a wealthy martial artist is forced to leave his home when his city is occupied. With little means of providing for themselves, Ip Man and the remaining members of the city must find a way to survive."/>
    <s v="During the Japanese invasion of"/>
    <n v="8"/>
    <n v="208000"/>
    <m/>
    <n v="11715578"/>
    <x v="4"/>
    <m/>
    <m/>
    <n v="22108789"/>
    <n v="211"/>
  </r>
  <r>
    <s v="tt1083452"/>
    <x v="2371"/>
    <x v="16"/>
    <d v="2016-02-06T00:00:00"/>
    <s v="Biography"/>
    <s v=" Comedy"/>
    <s v=" Drama"/>
    <n v="106"/>
    <s v="UK, Germany, USA"/>
    <s v="English"/>
    <s v="German"/>
    <s v="Norwegian"/>
    <x v="1374"/>
    <s v="Sean Macaulay, Simon Kelton"/>
    <s v="Tom Costello, Jo Hartley, Keith Allen, Dickon Tolson, Jack Costello, Taron Egerton, Mark Benton, Tim McInnerny, Edvin Endre, Mads Sj√∏g√•rd Pettersen, Marc Benjamin, Iris Berben, Rune Temte, Hugh Jackman, Carlton Bunce"/>
    <x v="1227"/>
    <s v="Tom Costello, Jo Hartley"/>
    <s v="The story of Eddie Edwards, the notoriously tenacious British underdog ski jumper who charmed the world at the 1988 Winter Olympics."/>
    <s v="The story of Eddie Edwards, the"/>
    <n v="7.4"/>
    <n v="82857"/>
    <n v="25114877.83576702"/>
    <n v="23000000"/>
    <x v="1798"/>
    <n v="15789389"/>
    <n v="50396605.816460356"/>
    <n v="46152800"/>
    <n v="192"/>
  </r>
  <r>
    <s v="tt1083456"/>
    <x v="2372"/>
    <x v="10"/>
    <s v="20/02/2009"/>
    <s v="Comedy"/>
    <s v=" Sport"/>
    <m/>
    <n v="90"/>
    <s v="USA"/>
    <s v="English"/>
    <m/>
    <m/>
    <x v="1375"/>
    <s v="Will Gluck"/>
    <s v="Nicholas D'Agosto, Eric Christian Olsen, Sarah Roemer, Molly Sims, Danneel Ackles, David Walton, Adhir Kalyan, AnnaLynne McCord, Juliette Goglia, Philip Baker Hall, John Michael Higgins, Smith Cho, Margo Harshman, Hayley Marie Norman, Jake Sandvig"/>
    <x v="924"/>
    <s v="Nicholas D'Agosto, Eric Christian Olsen"/>
    <s v="The two most popular guys in high school decide to ditch football camp for cheerleader camp. For the girls and for the glory."/>
    <s v="The two most popular guys in high"/>
    <n v="6.1"/>
    <n v="41679"/>
    <n v="24127399.935675401"/>
    <n v="20000000"/>
    <x v="1799"/>
    <n v="17231291"/>
    <n v="22437398.61992101"/>
    <n v="18599102"/>
    <n v="69"/>
  </r>
  <r>
    <s v="tt1086772"/>
    <x v="2373"/>
    <x v="15"/>
    <d v="2014-02-07T00:00:00"/>
    <s v="Comedy"/>
    <s v=" Romance"/>
    <m/>
    <n v="117"/>
    <s v="USA"/>
    <s v="English"/>
    <m/>
    <m/>
    <x v="593"/>
    <s v="Ivan Menchell, Clare Sera"/>
    <s v="Adam Sandler, Drew Barrymore, Kevin Nealon, Terry Crews, Wendi McLendon-Covey, Bella Thorne, Joel McHale, Abdoulaye NGom, Jessica Lowe, Braxton Beckham, Emma Fuhrmann, Alyvia Alyn Lind, Kyle Red Silverstein, Zak Henri, Shaquille O'Neal"/>
    <x v="123"/>
    <s v="Adam Sandler, Drew Barrymore"/>
    <s v="After a bad blind date, a man and woman find themselves stuck together at a resort for families, where their attraction grows as their respective kids benefit from the burgeoning relationship."/>
    <s v="After a bad blind date, a man"/>
    <n v="6.5"/>
    <n v="115899"/>
    <n v="43729893.214382403"/>
    <n v="40000000"/>
    <x v="1800"/>
    <n v="46294610"/>
    <n v="139929765.68291304"/>
    <n v="127994610"/>
    <n v="252"/>
  </r>
  <r>
    <s v="tt1091191"/>
    <x v="2374"/>
    <x v="13"/>
    <s v="20/02/2014"/>
    <s v="Action"/>
    <s v=" Biography"/>
    <s v=" Drama"/>
    <n v="121"/>
    <s v="USA, UK"/>
    <s v="English"/>
    <s v="Pushto"/>
    <s v="Arabic"/>
    <x v="595"/>
    <s v="Peter Berg, Marcus Luttrell"/>
    <s v="Mark Wahlberg, Taylor Kitsch, Emile Hirsch, Ben Foster, Yousuf Azami, Ali Suliman, Eric Bana, Alexander Ludwig, Rich Ting, Dan Bilzerian, Jerry Ferrara, Rick Vargas, Scott Elrod, Gregory Rockwood, Ryan Kay"/>
    <x v="28"/>
    <s v="Mark Wahlberg, Taylor Kitsch"/>
    <s v="Marcus Luttrell and his team set out on a mission to capture or kill notorious Taliban leader Ahmad Shah, in late June 2005. Marcus and his team are left to fight for their lives in one of the most valiant efforts of modern warfare."/>
    <s v="Marcus Luttrell and his team set"/>
    <n v="7.5"/>
    <n v="261546"/>
    <n v="44439274.200818002"/>
    <n v="40000000"/>
    <x v="1801"/>
    <n v="125095601"/>
    <n v="171983226.33632749"/>
    <n v="154802912"/>
    <n v="495"/>
  </r>
  <r>
    <s v="tt1092026"/>
    <x v="2375"/>
    <x v="17"/>
    <d v="2011-01-06T00:00:00"/>
    <s v="Adventure"/>
    <s v=" Comedy"/>
    <s v=" Sci-Fi"/>
    <n v="104"/>
    <s v="USA, UK"/>
    <s v="English"/>
    <s v="Klingon"/>
    <m/>
    <x v="1210"/>
    <s v="Simon Pegg, Nick Frost"/>
    <s v="Mia Stallard, Simon Pegg, Nick Frost, Jeremy Owen, Jeffrey Tambor, David House, Jennifer Granger, Nelson Ascencio, Bobby Lee, Jane Lynch, David Koechner, Jesse Plemons, Seth Rogen, Jason Bateman, Sigourney Weaver"/>
    <x v="1228"/>
    <s v="Mia Stallard, Simon Pegg"/>
    <s v="Two English comic book geeks traveling across the U.S. encounter an alien outside Area 51."/>
    <s v="Two English comic book geeks traveling"/>
    <n v="7"/>
    <n v="231589"/>
    <n v="46023321.878376"/>
    <n v="40000000"/>
    <x v="1802"/>
    <n v="37412945"/>
    <n v="112738746.53201556"/>
    <n v="97984015"/>
    <n v="364"/>
  </r>
  <r>
    <s v="tt1226240"/>
    <x v="2376"/>
    <x v="12"/>
    <d v="2013-12-09T00:00:00"/>
    <s v="Drama"/>
    <s v=" Music"/>
    <m/>
    <n v="105"/>
    <s v="USA"/>
    <s v="English"/>
    <m/>
    <m/>
    <x v="1376"/>
    <s v="Seth Grossman, Yaron Zilberman"/>
    <s v="Catherine Keener, Christopher Walken, Philip Seymour Hoffman, Mark Ivanir, Imogen Poots, Madhur Jaffrey, Liraz Charhi, Wallace Shawn, Pamela Quinn, Brooklyn Parkinson Group, Cristian Puig, Rebeca Tomas, Megan McQuillan, David Redden, Ted Hartley"/>
    <x v="816"/>
    <s v="Catherine Keener, Christopher Walken"/>
    <s v="Members of a world-renowned string quartet struggle to stay together in the face of death, competing egos and insuppressible lust."/>
    <s v="Members of a world-renowned string"/>
    <n v="7.1"/>
    <n v="13670"/>
    <m/>
    <m/>
    <x v="4"/>
    <n v="1562548"/>
    <m/>
    <n v="6303709"/>
    <n v="85"/>
  </r>
  <r>
    <s v="tt1092633"/>
    <x v="2377"/>
    <x v="10"/>
    <s v="14/08/2009"/>
    <s v="Comedy"/>
    <m/>
    <m/>
    <n v="89"/>
    <s v="USA"/>
    <s v="English"/>
    <m/>
    <m/>
    <x v="1377"/>
    <s v="Andy Stock, Rick Stempson"/>
    <s v="Jeremy Piven, Ving Rhames, James Brolin, David Koechner, Kathryn Hahn, Ed Helms, Jordana Spiro, Tony Hale, Ken Jeong, Rob Riggle, Alan Thicke, Charles Napier, Jonathan Sadowski, Noureen DeWulf, Wendie Malick"/>
    <x v="1229"/>
    <s v="Jeremy Piven, Ving Rhames"/>
    <s v="Used-car liquidator Don Ready is hired by a flailing auto dealership to turn their Fourth of July sale into a majorly profitable event."/>
    <s v="Used-car liquidator Don Ready"/>
    <n v="5.8"/>
    <n v="20547"/>
    <n v="12063699.967837701"/>
    <n v="10000000"/>
    <x v="1803"/>
    <n v="15122676"/>
    <n v="18458528.588238835"/>
    <n v="15300885"/>
    <n v="78"/>
  </r>
  <r>
    <s v="tt1093357"/>
    <x v="2378"/>
    <x v="17"/>
    <s v="20/01/2012"/>
    <s v="Action"/>
    <s v=" Adventure"/>
    <s v=" Horror"/>
    <n v="89"/>
    <s v="USA, Russia"/>
    <s v="English"/>
    <s v="Russian"/>
    <m/>
    <x v="876"/>
    <s v="Jon Spaihts, Leslie Bohem"/>
    <s v="Emile Hirsch, Olivia Thirlby, Max Minghella, Rachael Taylor, Joel Kinnaman, Veronika Vernadskaya, Dato Bakhtadze, Yuriy Kutsenko, Nikolay Efremov, Georgiy Gromov, Artur Smolyaninov, Anna Rudakova, Pyotr Fyodorov, Ivan Gromov, Aleksandr Chernykh"/>
    <x v="235"/>
    <s v="Emile Hirsch, Olivia Thirlby"/>
    <s v="In Moscow, five young people lead the charge against an alien race who have attacked Earth via our power supply."/>
    <s v="In Moscow, five young people lead"/>
    <n v="4.9000000000000004"/>
    <n v="57179"/>
    <n v="34517491.408782005"/>
    <n v="30000000"/>
    <x v="1804"/>
    <n v="21443494"/>
    <n v="74358484.351073101"/>
    <n v="64626786"/>
    <n v="241"/>
  </r>
  <r>
    <s v="tt1095174"/>
    <x v="2379"/>
    <x v="10"/>
    <s v="30/01/2009"/>
    <s v="Comedy"/>
    <s v=" Romance"/>
    <m/>
    <n v="97"/>
    <s v="USA, Canada"/>
    <s v="English"/>
    <s v="Spanish"/>
    <m/>
    <x v="1378"/>
    <s v="Ken Rance, C. Jay Cox"/>
    <s v="Ren√©e Zellweger, Harry Connick Jr., Siobhan Fallon Hogan, J.K. Simmons, Mike O'Brien, Frances Conroy, Ferron Guerreiro, James Durham, Robert Small, Wayne Nicklas, Hilary Carroll, Nancy Drake, Stewart J. Zully, Marilyn Boyle, Dan Augusta"/>
    <x v="254"/>
    <s v="Ren√©e Zellweger, Harry Connick Jr."/>
    <s v="A Miami, Florida businesswoman adjusts to her new life in a small Minnesota town."/>
    <s v="A Miami, Florida businesswoman"/>
    <n v="5.6"/>
    <n v="21353"/>
    <n v="9650959.9742701594"/>
    <n v="8000000"/>
    <x v="1805"/>
    <n v="16734283"/>
    <n v="34997779.210984543"/>
    <n v="29010817"/>
    <n v="89"/>
  </r>
  <r>
    <s v="tt1095217"/>
    <x v="2380"/>
    <x v="10"/>
    <d v="2009-11-09T00:00:00"/>
    <s v="Crime"/>
    <s v=" Drama"/>
    <m/>
    <n v="122"/>
    <s v="USA"/>
    <s v="English"/>
    <s v="Spanish"/>
    <m/>
    <x v="1038"/>
    <s v="William M. Finkelstein"/>
    <s v="Nicolas Cage, Eva Mendes, Val Kilmer, Xzibit, Fairuza Balk, Shawn Hatosy, Jennifer Coolidge, Tom Bower, Vondie Curtis-Hall, Brad Dourif, Denzel Whitaker, Irma P. Hall, Shea Whigham, Michael Shannon, Joe Nemmers"/>
    <x v="130"/>
    <s v="Nicolas Cage, Eva Mendes"/>
    <s v="Terence McDonagh is a drug- and gambling-addled detective in post-Katrina New Orleans investigating the killing of five Senegalese immigrants."/>
    <s v="Terence McDonagh is a drug- and"/>
    <n v="6.6"/>
    <n v="73352"/>
    <n v="30159249.919594251"/>
    <n v="25000000"/>
    <x v="1806"/>
    <n v="1702112"/>
    <n v="12795269.274027307"/>
    <n v="10606422"/>
    <n v="228"/>
  </r>
  <r>
    <s v="tt1097013"/>
    <x v="2381"/>
    <x v="10"/>
    <d v="2009-08-05T00:00:00"/>
    <s v="Action"/>
    <s v=" Comedy"/>
    <s v=" Crime"/>
    <n v="84"/>
    <s v="USA"/>
    <s v="English"/>
    <s v="French"/>
    <m/>
    <x v="1379"/>
    <s v="Blair Cobbs"/>
    <s v="Donald Faison, Mike Epps, Wood Harris, Omari Hardwick, Emilio Rivera, Darius McCrary, Cisco Reyes, Yasmin Deliz, Lobo Sebastian, Malik Barnhardt, Yasiin Bey, Debbie Allen, Lauren London, Jo D. Jonz, Shawn Michael Howard"/>
    <x v="1230"/>
    <s v="Donald Faison, Mike Epps"/>
    <s v="Two inept criminals are mistakenly delivered a package of cocaine and think they've hit the jackpot, triggering a series of events that changes ten people's lives forever."/>
    <s v="Two inept criminals are mistakenly"/>
    <n v="5.8"/>
    <n v="10094"/>
    <n v="3619109.99035131"/>
    <n v="3000000"/>
    <x v="1807"/>
    <n v="10027047"/>
    <n v="12271821.713312838"/>
    <n v="10172519"/>
    <n v="23"/>
  </r>
  <r>
    <s v="tt1098327"/>
    <x v="2382"/>
    <x v="10"/>
    <d v="2009-10-04T00:00:00"/>
    <s v="Action"/>
    <s v=" Adventure"/>
    <s v=" Family"/>
    <n v="85"/>
    <s v="USA, Mexico, Japan, Hong Kong, UK"/>
    <s v="English"/>
    <s v="Japanese"/>
    <s v="Hindi"/>
    <x v="163"/>
    <s v="Ben Ramsey, Akira Toriyama"/>
    <s v="Justin Chatwin, Yun-Fat Chow, Emmy Rossum, Jamie Chung, James Marsters, Joon Park, Eriko Tamura, Randall Duk Kim, Ernie Hudson, Texas Battle, Megumi Seki, Ian Whyte, Richard Blake, Jon Valera, Rafael Valdez"/>
    <x v="815"/>
    <s v="Justin Chatwin, Yun-Fat Chow"/>
    <s v="The young warrior Son Goku sets out on a quest, racing against time and the vengeful King Piccolo, to collect a set of seven magical orbs that will grant their wielder unlimited power."/>
    <s v="The young warrior Son Goku sets"/>
    <n v="2.5"/>
    <n v="69279"/>
    <n v="36191099.903513096"/>
    <n v="30000000"/>
    <x v="1808"/>
    <n v="9362785"/>
    <n v="67219867.538429186"/>
    <n v="55720772"/>
    <n v="584"/>
  </r>
  <r>
    <s v="tt1099212"/>
    <x v="2383"/>
    <x v="6"/>
    <s v="21/11/2008"/>
    <s v="Drama"/>
    <s v=" Fantasy"/>
    <s v=" Romance"/>
    <n v="122"/>
    <s v="USA"/>
    <s v="English"/>
    <m/>
    <m/>
    <x v="597"/>
    <s v="Melissa Rosenberg, Stephenie Meyer"/>
    <s v="Kristen Stewart, Sarah Clarke, Matt Bushell, Billy Burke, Gil Birmingham, Taylor Lautner, Gregory Tyree Boyce, Justin Chon, Michael Welch, Anna Kendrick, Christian Serratos, Nikki Reed, Kellan Lutz, Ashley Greene, Jackson Rathbone"/>
    <x v="492"/>
    <s v="Kristen Stewart, Sarah Clarke"/>
    <s v="Bella Swan moves to Forks and encounters Edward Cullen, a gorgeous boy with a secret."/>
    <s v="Bella Swan moves to Forks and"/>
    <n v="5.2"/>
    <n v="417077"/>
    <n v="44476886.062897407"/>
    <n v="37000000"/>
    <x v="1809"/>
    <n v="193962473"/>
    <n v="490965217.09667307"/>
    <n v="408430415"/>
    <n v="1660"/>
  </r>
  <r>
    <s v="tt1100089"/>
    <x v="2384"/>
    <x v="15"/>
    <d v="2015-12-03T00:00:00"/>
    <s v="Biography"/>
    <s v=" Drama"/>
    <s v=" Sport"/>
    <n v="134"/>
    <s v="USA"/>
    <s v="English"/>
    <s v="French"/>
    <m/>
    <x v="770"/>
    <s v="E. Max Frye, Dan Futterman"/>
    <s v="Steve Carell, Channing Tatum, Mark Ruffalo, Sienna Miller, Vanessa Redgrave, Anthony Michael Hall, Guy Boyd, Brett Rice, Jackson Frazer, Samara Lee, Francis J. Murphy III, Jane Mowder, David 'Doc' Bennett, Lee Perkins, Robert Haramia"/>
    <x v="724"/>
    <s v="Steve Carell, Channing Tatum"/>
    <s v="U.S. Olympic wrestling champions and brothers"/>
    <s v="U.S. Olympic wrestling champions"/>
    <n v="7"/>
    <n v="132436"/>
    <n v="26237935.928629439"/>
    <n v="24000000"/>
    <x v="1810"/>
    <n v="12096300"/>
    <n v="20997469.062766183"/>
    <n v="19206513"/>
    <n v="334"/>
  </r>
  <r>
    <s v="tt1103153"/>
    <x v="2385"/>
    <x v="14"/>
    <d v="2010-04-06T00:00:00"/>
    <s v="Action"/>
    <s v=" Comedy"/>
    <s v=" Romance"/>
    <n v="100"/>
    <s v="USA"/>
    <s v="English"/>
    <m/>
    <m/>
    <x v="335"/>
    <s v="Bob DeRosa, Ted Griffin"/>
    <s v="Ashton Kutcher, Katherine Heigl, Tom Selleck, Catherine O'Hara, Katheryn Winnick, Kevin Sussman, Lisa Ann Walter, Casey Wilson, Rob Riggle, Martin Mull, Alex Borstein, Usher Raymond, LeToya Luckett-Walker, Michael Daniel Cassady, Larry Joe Campbell"/>
    <x v="248"/>
    <s v="Ashton Kutcher, Katherine Heigl"/>
    <s v="A vacationing woman meets her ideal man, leading to a swift marriage. Back at home, however, their idyllic life is upset when they discover their neighbors could be assassins who have been contracted to kill the couple."/>
    <s v="A vacationing woman meets her"/>
    <n v="5.5"/>
    <n v="85853"/>
    <n v="89017614.741167262"/>
    <n v="75000000"/>
    <x v="1811"/>
    <n v="47059963"/>
    <n v="116506210.2578831"/>
    <n v="98159963"/>
    <n v="137"/>
  </r>
  <r>
    <s v="tt1103275"/>
    <x v="2386"/>
    <x v="6"/>
    <s v="27/03/2009"/>
    <s v="Drama"/>
    <s v=" Romance"/>
    <m/>
    <n v="110"/>
    <s v="USA, France"/>
    <s v="English"/>
    <m/>
    <m/>
    <x v="36"/>
    <s v="James Gray, Ric Menello"/>
    <s v="Joaquin Phoenix, Anne Joyce, Elliot Villar, Craig Walker, Carmen M. Herlihy, Donald John Hewitt, Christian Albrizo, Isabella Rossellini, Moni Moshonov, Julie Budd, Bob Ari, Iain J. Bopp, Vinessa Shaw, Gwyneth Paltrow, Samantha Ivers"/>
    <x v="288"/>
    <s v="Joaquin Phoenix, Anne Joyce"/>
    <s v="A Brooklyn-set romantic drama about a bachelor torn between the family friend his parents wish he would marry and his beautiful but volatile new neighbor."/>
    <s v="A Brooklyn-set romantic drama"/>
    <n v="7"/>
    <n v="37140"/>
    <n v="11780364.416659314"/>
    <n v="9800000"/>
    <x v="1812"/>
    <n v="3149034"/>
    <n v="19598250.59786905"/>
    <n v="16303643"/>
    <n v="113"/>
  </r>
  <r>
    <s v="tt1229822"/>
    <x v="2387"/>
    <x v="17"/>
    <d v="2011-07-10T00:00:00"/>
    <s v="Drama"/>
    <s v=" Romance"/>
    <m/>
    <n v="120"/>
    <s v="UK, USA"/>
    <s v="English"/>
    <s v="French"/>
    <m/>
    <x v="1297"/>
    <s v="Charlotte Bront√´, Moira Buffini"/>
    <s v="Mia Wasikowska, Jamie Bell, Su Elliot, Holliday Grainger, Tamzin Merchant, Amelia Clarkson, Craig Roberts, Sally Hawkins, Lizzie Hopley, Jayne Wisener, Freya Wilson, Emily Haigh, Simon McBurney, Sandy McDade, Freya Parks"/>
    <x v="1231"/>
    <s v="Mia Wasikowska, Jamie Bell"/>
    <s v="A mousy governess who softens the heart of her employer soon discovers that he's hiding a terrible secret."/>
    <s v="A mousy governess who softens"/>
    <n v="7.3"/>
    <n v="79856"/>
    <m/>
    <m/>
    <x v="4"/>
    <n v="11242660"/>
    <m/>
    <n v="34710627"/>
    <n v="206"/>
  </r>
  <r>
    <s v="tt1230165"/>
    <x v="2388"/>
    <x v="6"/>
    <s v="29/08/2008"/>
    <s v="Drama"/>
    <s v=" Music"/>
    <m/>
    <n v="145"/>
    <s v="India"/>
    <s v="Hindi"/>
    <m/>
    <m/>
    <x v="1380"/>
    <s v="Farhan Akhtar, Pubali Chaudhuri"/>
    <s v="Arjun Rampal, Farhan Akhtar, Luke Kenny, Purab Kohli, Prachi Desai, Shahana Goswami, Koel Purie, Nicolette Bird, Sai Gundewar, Supreet Bedi, Vinod Bere, Randolph Correia, Lindsay D'Mello, Suzanne D'Mello, Terence D'Souza"/>
    <x v="1232"/>
    <s v="Arjun Rampal, Farhan Akhtar"/>
    <s v="Four friends reunite to relive their moments of glory as a rock band."/>
    <s v="Four friends reunite to relive"/>
    <n v="7.7"/>
    <n v="20534"/>
    <m/>
    <m/>
    <x v="4"/>
    <m/>
    <m/>
    <n v="7153767"/>
    <n v="83"/>
  </r>
  <r>
    <s v="tt1230385"/>
    <x v="2389"/>
    <x v="14"/>
    <s v="22/12/2010"/>
    <s v="Action"/>
    <s v=" Crime"/>
    <s v=" Drama"/>
    <n v="157"/>
    <s v="South Korea, USA, Hong Kong"/>
    <s v="Korean"/>
    <s v="Mandarin"/>
    <m/>
    <x v="1348"/>
    <s v="Won-Chan Hong, Hong-jin Na"/>
    <s v="Jung-woo Ha, Yoon-seok Kim, Sung-ha Jo, Hee-joon Lee, Man-sik Jeong, Seok-jeong Hwang, Cheol-min Lee, Yoo-Mi Lee, Hyeon-joo Kim, Dong-Heon Yeom, Gi-won Yang"/>
    <x v="852"/>
    <s v="Jung-woo Ha, Yoon-seok Kim"/>
    <s v="When the attempt to kill a professor goes wrong, a series of violent events are triggered which force a taxi driver to run for his life."/>
    <s v="When the attempt to kill a professor"/>
    <n v="7.3"/>
    <n v="18197"/>
    <m/>
    <n v="8170000"/>
    <x v="4"/>
    <m/>
    <m/>
    <n v="15789762"/>
    <n v="38"/>
  </r>
  <r>
    <s v="tt1103982"/>
    <x v="2390"/>
    <x v="10"/>
    <d v="2009-08-07T00:00:00"/>
    <s v="Drama"/>
    <m/>
    <m/>
    <n v="77"/>
    <s v="USA"/>
    <s v="English"/>
    <s v="French"/>
    <m/>
    <x v="116"/>
    <s v="David Levien, Brian Koppelman"/>
    <s v="Sasha Grey, Chris Santos, Philip Eytan, Colby Trane, Peter Zizzo, Ron Stein, Marshall Gilman, Michael Roberts, Vincent Dellacera, Jim Kempner, David Levien, Mark Jacobson, Alan Milstein, Sukhdev Singh, Ted Jessup"/>
    <x v="1233"/>
    <s v="Sasha Grey, Chris Santos"/>
    <s v="A drama set in the days leading up to the 2008 Presidential election, and centered on a high-end Manhattan call girl meeting the challenges of her boyfriend, her clients, and her work."/>
    <s v="A drama set in the days leading"/>
    <n v="5.5"/>
    <n v="15711"/>
    <n v="2050828.9945324089"/>
    <n v="1700000"/>
    <x v="1813"/>
    <n v="695840"/>
    <n v="1279887.3907577698"/>
    <n v="1060941"/>
    <n v="105"/>
  </r>
  <r>
    <s v="tt1230448"/>
    <x v="2391"/>
    <x v="10"/>
    <s v="13/02/2009"/>
    <s v="Comedy"/>
    <s v=" Drama"/>
    <m/>
    <n v="137"/>
    <s v="India"/>
    <s v="Hindi"/>
    <s v="Awadhi"/>
    <m/>
    <x v="553"/>
    <s v="Manisha Korde, Priyadarshan"/>
    <s v="Irrfan Khan, Lara Dutta, Om Puri, Asrani, Rajpal Yadav, Manoj Joshi, Jagadish, Rasika Joshi, Mitali Mayekar, Pratik Dalvi, Kareena Kapoor, Deepika Padukone, Shah Rukh Khan, Shankar Sachdev, Chirag Vohra"/>
    <x v="1234"/>
    <s v="Irrfan Khan, Lara Dutta"/>
    <s v="In an Indian village, a struggling barber sees his luck begin to turn when residents learn that a famous actor he once knew is coming to town."/>
    <s v="In an Indian village, a struggling"/>
    <n v="6.2"/>
    <n v="10434"/>
    <m/>
    <m/>
    <x v="4"/>
    <n v="754928"/>
    <m/>
    <n v="8034797"/>
    <n v="57"/>
  </r>
  <r>
    <s v="tt1231277"/>
    <x v="2392"/>
    <x v="10"/>
    <s v="21/08/2009"/>
    <s v="Drama"/>
    <s v=" Mystery"/>
    <s v=" Sci-Fi"/>
    <n v="103"/>
    <s v="USA"/>
    <s v="English"/>
    <m/>
    <m/>
    <x v="1381"/>
    <s v="Nate Atkins, Richard Kelly"/>
    <s v="Daveigh Chase, Briana Evigan, James Lafferty, Ed Westwick, Walter Platz, John Hawkes, Bret Roberts, Jackson Rathbone, Elizabeth Berkley, Barbara Tarbuck, Matthew Davis, Nathan Stevens, Ryan Templeman, Zulay Henao, JJ Neward"/>
    <x v="348"/>
    <s v="Daveigh Chase, Briana Evigan"/>
    <s v="Donnie Darko's little sister Samantha and her best friend Corey are on a cross-country road trip, but soon find themselves entangled in a dangerous glitch in the time-space continuum."/>
    <s v="Donnie Darko's little sister Samantha"/>
    <n v="3.6"/>
    <n v="13092"/>
    <m/>
    <n v="4000000"/>
    <x v="4"/>
    <m/>
    <m/>
    <n v="1079949"/>
    <n v="123"/>
  </r>
  <r>
    <s v="tt1231287"/>
    <x v="2393"/>
    <x v="10"/>
    <d v="2010-05-01T00:00:00"/>
    <s v="Comedy"/>
    <s v=" Romance"/>
    <m/>
    <n v="89"/>
    <s v="USA"/>
    <s v="English"/>
    <m/>
    <m/>
    <x v="1382"/>
    <s v="Stacey Kramer, Lara Shapiro"/>
    <s v="Lindsay Lohan, Luke Kirby, Chris Parnell, Aaron Yoo, Bridgit Mendler, Tracee Ellis Ross, Kevin Covais, Bonnie Somerville, Cheryl Hines, Creed Bratton, Janeane Garofalo, Keiko Agena, Donald V. Allen, Jack Axelrod, Alexandra Barreto"/>
    <x v="582"/>
    <s v="Lindsay Lohan, Luke Kirby"/>
    <s v="A young woman pretends to be pregnant in order to avoid being fired from her job. When that gets her special treatment by everyone involved in her life, she tries to keep up the lie for nine months."/>
    <s v="A young woman pretends to be pregnant"/>
    <n v="4.8"/>
    <n v="10668"/>
    <m/>
    <n v="10000000"/>
    <x v="4"/>
    <m/>
    <m/>
    <n v="1895782"/>
    <n v="24"/>
  </r>
  <r>
    <s v="tt1104001"/>
    <x v="2394"/>
    <x v="14"/>
    <s v="29/12/2010"/>
    <s v="Action"/>
    <s v=" Adventure"/>
    <s v=" Sci-Fi"/>
    <n v="125"/>
    <s v="USA"/>
    <s v="English"/>
    <m/>
    <m/>
    <x v="1383"/>
    <s v="Edward Kitsis, Adam Horowitz"/>
    <s v="Jeff Bridges, Garrett Hedlund, Olivia Wilde, Bruce Boxleitner, James Frain, Beau Garrett, Michael Sheen, Anis Cheurfa, Serinda Swan, Yaya DaCosta, Elizabeth Mathis, Yurij Kis, Conrad Coates, Daft Punk, Ron Selmour"/>
    <x v="670"/>
    <s v="Jeff Bridges, Garrett Hedlund"/>
    <s v="The son of a virtual world designer goes looking for his father and ends up inside the digital world that his father designed. He meets his father's corrupted creation and a unique ally who was born inside the digital world."/>
    <s v="The son of a virtual world designer"/>
    <n v="6.8"/>
    <n v="309135"/>
    <n v="201773260.07997912"/>
    <n v="170000000"/>
    <x v="1814"/>
    <n v="172062763"/>
    <n v="474835105.45361203"/>
    <n v="400062763"/>
    <n v="747"/>
  </r>
  <r>
    <s v="tt1104733"/>
    <x v="2395"/>
    <x v="6"/>
    <s v="27/08/2008"/>
    <s v="Comedy"/>
    <s v=" Music"/>
    <m/>
    <n v="92"/>
    <s v="USA"/>
    <s v="English"/>
    <s v="Spanish"/>
    <m/>
    <x v="545"/>
    <s v="Pam Brady, Andrew Fleming"/>
    <s v="Steve Coogan, Catherine Keener, Joseph Julian Soria, Skylar Astin, Phoebe Strole, Melonie Diaz, Arnie Pantoja, Michael Esparza, Natalie Amenula, Marshall Bell, David Arquette, Elisabeth Shue, Amy Poehler, Shea Pepe, Marco Rodr√≠guez"/>
    <x v="133"/>
    <s v="Steve Coogan, Catherine Keener"/>
    <s v="In this irreverent comedy, a failed actor-turned-worse-high-school-drama-teacher rallies his Tucson, AZ students as he conceives and stages politically incorrect musical sequel to Shakespeare's Hamlet."/>
    <s v="In this irreverent comedy, a failed"/>
    <n v="6.3"/>
    <n v="16421"/>
    <n v="10818702.015299371"/>
    <n v="9000000"/>
    <x v="1815"/>
    <n v="4886216"/>
    <n v="5920580.3568366449"/>
    <n v="4925288"/>
    <n v="77"/>
  </r>
  <r>
    <s v="tt1231586"/>
    <x v="2396"/>
    <x v="17"/>
    <s v="27/10/2011"/>
    <s v="Comedy"/>
    <s v=" Romance"/>
    <m/>
    <n v="95"/>
    <s v="USA"/>
    <s v="English"/>
    <m/>
    <m/>
    <x v="1384"/>
    <s v="Alex Gregory, Peter Huyck"/>
    <s v="Jason Sudeikis, Leslie Bibb, Lake Bell, Michelle Borth, Nick Kroll, Tyler Labine, Angela Sarafyan, Lindsay Sloane, Martin Starr, Rhys Coiro, Will Forte, Kelly Haas, Michael Harding, Jan Harrelson, Bob Hungerford"/>
    <x v="1235"/>
    <s v="Jason Sudeikis, Leslie Bibb"/>
    <s v="A group of 30-year-olds who have been friends since high school attempt to throw an end-of-summer orgy."/>
    <s v="A group of 30-year-olds who have"/>
    <n v="6.1"/>
    <n v="20980"/>
    <m/>
    <m/>
    <x v="4"/>
    <n v="200227"/>
    <m/>
    <n v="1378947"/>
    <n v="38"/>
  </r>
  <r>
    <s v="tt1107319"/>
    <x v="2397"/>
    <x v="14"/>
    <d v="2011-07-07T00:00:00"/>
    <s v="Comedy"/>
    <s v=" Drama"/>
    <m/>
    <n v="90"/>
    <s v="USA"/>
    <s v="English"/>
    <m/>
    <m/>
    <x v="1385"/>
    <s v="Abe Sylvia"/>
    <s v="Jeremy Dozier, Juno Temple, Zach Lasry, Jonathan Slavin, Marcella Lentz-Pope, William Horwich, Gary Grubbs, Deborah Theaker, Natalie Amenula, David Petruzzi, Milla Jovovich, Vivian Smallwood, Jack Kehler, Mary Steenburgen, Dwight Yoakam"/>
    <x v="1236"/>
    <s v="Jeremy Dozier, Juno Temple"/>
    <s v="It's 1987 and Danielle, the high school 'Dirty Girl', is running away. With her is chubby, gay Clarke, a bag of flour called Joan and a Walkman full of glorious '80s tunes."/>
    <s v="It's 1987 and Danielle, the high"/>
    <n v="6.4"/>
    <n v="10239"/>
    <n v="4747606.1195289204"/>
    <n v="4000000"/>
    <x v="1816"/>
    <n v="55125"/>
    <n v="170302.56601515179"/>
    <n v="143485"/>
    <n v="43"/>
  </r>
  <r>
    <s v="tt1109624"/>
    <x v="2398"/>
    <x v="15"/>
    <s v="25/12/2014"/>
    <s v="Adventure"/>
    <s v=" Comedy"/>
    <s v=" Family"/>
    <n v="95"/>
    <s v="UK, France, USA, China"/>
    <s v="English"/>
    <m/>
    <m/>
    <x v="1386"/>
    <s v="Paul King, Hamish McColl"/>
    <s v="Tim Downie, Madeleine Worrall, Lottie Steer, Geoffrey Palmer, Theresa Watson, Imelda Staunton, Michael Gambon, Ben Whishaw, Hugh Bonneville, Sally Hawkins, Madeleine Harris, Samuel Joslin, Michael Bond, Matt Lucas, Julie Walters"/>
    <x v="1237"/>
    <s v="Tim Downie, Madeleine Worrall"/>
    <s v="A young Peruvian bear travels to London in search of a home. Finding himself lost and alone at Paddington Station, he meets the kindly Brown family, who offer him a temporary haven."/>
    <s v="A young Peruvian bear travels"/>
    <n v="7.2"/>
    <n v="94983"/>
    <n v="60128603.169775799"/>
    <n v="55000000"/>
    <x v="1817"/>
    <n v="76271832"/>
    <n v="308704817.35422254"/>
    <n v="282374179"/>
    <n v="261"/>
  </r>
  <r>
    <s v="tt1111422"/>
    <x v="2399"/>
    <x v="10"/>
    <s v="18/09/2009"/>
    <s v="Action"/>
    <s v=" Crime"/>
    <s v=" Thriller"/>
    <n v="106"/>
    <s v="USA, UK"/>
    <s v="English"/>
    <s v="Ukrainian"/>
    <m/>
    <x v="399"/>
    <s v="Brian Helgeland, John Godey"/>
    <s v="Denzel Washington, John Travolta, Luis Guzm√°n, Victor Gojcaj, Robert Vataj, John Turturro, Michael Rispoli, Ramon Rodriguez, James Gandolfini, John Benjamin Hickey, Alex Kaluzhsky, Gbenga Akinnagbe, Katherine Sigismund, Jake Siciliano, Jason Butler Harner"/>
    <x v="35"/>
    <s v="Denzel Washington, John Travolta"/>
    <s v="Armed men hijack a New York City subway train, holding the passengers hostage in return for a ransom, and turning an ordinary day's work for dispatcher Walter Garber into a face-off with the mastermind behind the crime."/>
    <s v="Armed men hijack a New York City"/>
    <n v="6.4"/>
    <n v="183216"/>
    <n v="120636999.678377"/>
    <n v="100000000"/>
    <x v="1818"/>
    <n v="65452312"/>
    <n v="181155908.93965119"/>
    <n v="150166126"/>
    <n v="341"/>
  </r>
  <r>
    <s v="tt1114677"/>
    <x v="2400"/>
    <x v="10"/>
    <d v="2009-01-05T00:00:00"/>
    <s v="Comedy"/>
    <s v=" Drama"/>
    <s v=" Family"/>
    <n v="102"/>
    <s v="USA"/>
    <s v="English"/>
    <m/>
    <m/>
    <x v="290"/>
    <s v="Dan Berendsen, Michael Poryes"/>
    <s v="Miley Cyrus, Billy Ray Cyrus, Emily Osment, Jason Earles, Mitchel Musso, Moises Arias, Lucas Till, Vanessa Williams, Margo Martindale, Peter Gunn, Melora Hardin, Jared Carter, Barry Bostwick, Beau Billingslea, Katrina Smith"/>
    <x v="1238"/>
    <s v="Miley Cyrus, Billy Ray Cyrus"/>
    <s v="As Hannah Montana's popularity begins to take over her life, Miley Stewart, on the urging from her father takes a trip to her hometown of Crowley Corners, Tennessee to get some perspective on what matters in life the most."/>
    <s v="As Hannah Montana's popularity"/>
    <n v="4.5"/>
    <n v="38996"/>
    <n v="36191099.903513096"/>
    <n v="30000000"/>
    <x v="1819"/>
    <n v="79576189"/>
    <n v="187645157.7269606"/>
    <n v="155545279"/>
    <n v="159"/>
  </r>
  <r>
    <s v="tt1114740"/>
    <x v="2401"/>
    <x v="10"/>
    <d v="2009-03-07T00:00:00"/>
    <s v="Action"/>
    <s v=" Comedy"/>
    <s v=" Crime"/>
    <n v="91"/>
    <s v="USA"/>
    <s v="English"/>
    <m/>
    <m/>
    <x v="164"/>
    <s v="Kevin James, Nick Bakay"/>
    <s v="Kevin James, Keir O'Donnell, Jayma Mays, Raini Rodriguez, Shirley Knight, Stephen Rannazzisi, Peter Gerety, Bobby Cannavale, Adam Ferrara, Jamal Mixon, Adhir Kalyan, Erick Avari, Gary Valentine, Allen Covert, Mike Vallely"/>
    <x v="740"/>
    <s v="Kevin James, Keir O'Donnell"/>
    <s v="When a shopping mall is taken over by a gang of organized crooks, it's up to a mild-mannered security guard to save the day."/>
    <s v="When a shopping mall is taken"/>
    <n v="5.2"/>
    <n v="101068"/>
    <n v="31365619.916378021"/>
    <n v="26000000"/>
    <x v="1820"/>
    <n v="146336178"/>
    <n v="221186043.70303929"/>
    <n v="183348429"/>
    <n v="244"/>
  </r>
  <r>
    <s v="tt1119646"/>
    <x v="2402"/>
    <x v="10"/>
    <s v="19/06/2009"/>
    <s v="Comedy"/>
    <m/>
    <m/>
    <n v="100"/>
    <s v="USA, Germany"/>
    <s v="English"/>
    <m/>
    <m/>
    <x v="215"/>
    <s v="Jon Lucas, Scott Moore"/>
    <s v="Bradley Cooper, Ed Helms, Zach Galifianakis, Justin Bartha, Heather Graham, Sasha Barrese, Jeffrey Tambor, Ken Jeong, Rachael Harris, Mike Tyson, Mike Epps, Jernard Burks, Rob Riggle, Cleo King, Bryan Callen"/>
    <x v="1040"/>
    <s v="Bradley Cooper, Ed Helms"/>
    <s v="Three buddies wake up from a bachelor party in Las Vegas, with no memory of the previous night and the bachelor missing. They make their way around the city in order to find their friend before his wedding."/>
    <s v="Three buddies wake up from a bachelor"/>
    <n v="7.7"/>
    <n v="705947"/>
    <n v="42222949.887431949"/>
    <n v="35000000"/>
    <x v="1821"/>
    <n v="277322503"/>
    <n v="566162511.71590841"/>
    <n v="469310836"/>
    <n v="726"/>
  </r>
  <r>
    <s v="tt1233301"/>
    <x v="2403"/>
    <x v="17"/>
    <d v="2011-04-03T00:00:00"/>
    <s v="Action"/>
    <s v=" Drama"/>
    <s v=" History"/>
    <n v="121"/>
    <s v="UK, Switzerland, USA, Germany"/>
    <s v="English"/>
    <s v="Hungarian"/>
    <s v="Latin"/>
    <x v="1387"/>
    <s v="Jonathan English, Stephen McDool"/>
    <s v="James Purefoy, Brian Cox, Kate Mara, Derek Jacobi, Paul Giamatti, Charles Dance, Jason Flemyng, Jamie Foreman, Mackenzie Crook, Rhys Parry Jones, Aneurin Barnard, Vladimir Kulich, David Melville, Annabelle Apsion, Steffan Rhodri"/>
    <x v="1037"/>
    <s v="James Purefoy, Brian Cox"/>
    <s v="In thirteenth-century England, a Knights Templar and a few of the Barons men fight to defend Rochester Castle against the tyrannical King John."/>
    <s v="In thirteenth-century England,"/>
    <n v="6.1"/>
    <n v="39815"/>
    <m/>
    <n v="25000000"/>
    <x v="4"/>
    <m/>
    <m/>
    <n v="5151023"/>
    <n v="118"/>
  </r>
  <r>
    <s v="tt1233381"/>
    <x v="2404"/>
    <x v="6"/>
    <d v="2008-12-09T00:00:00"/>
    <s v="Drama"/>
    <m/>
    <m/>
    <n v="109"/>
    <s v="Turkey, France, Italy"/>
    <s v="Turkish"/>
    <m/>
    <m/>
    <x v="467"/>
    <s v="Ebru Ceylan, Ercan Kesal"/>
    <s v="Yavuz Bing√∂l, Hatice Aslan, Ahmet Rifat Sungar, Ercan Kesal, Cafer K√∂se, G√ºrkan Aydin"/>
    <x v="1239"/>
    <s v="Yavuz Bing√∂l, Hatice Aslan"/>
    <s v="A family suffers from a major communication breakdown during their struggle to get through their hardships."/>
    <s v="A family suffers from a major"/>
    <n v="7.4"/>
    <n v="19223"/>
    <m/>
    <m/>
    <x v="4"/>
    <n v="41343"/>
    <m/>
    <n v="3823754"/>
    <n v="41"/>
  </r>
  <r>
    <s v="tt1234541"/>
    <x v="2405"/>
    <x v="10"/>
    <s v="31/07/2009"/>
    <s v="Crime"/>
    <s v=" Sci-Fi"/>
    <s v=" Thriller"/>
    <n v="90"/>
    <s v="USA"/>
    <s v="English"/>
    <m/>
    <m/>
    <x v="1388"/>
    <s v="Holly Brix"/>
    <s v="Chris Carmack, Rachel Miner, Melissa Jones, Kevin Yon, Lynch R. Travis, Sarah Habel, Mia Serafino, Hugh Maguire, Richard Wilkinson, Chantel Giacalone, Michael Ellison, Ulysses Hernandez, Linda Boston, Michael Paul Place, Catherine Towne"/>
    <x v="1240"/>
    <s v="Chris Carmack, Rachel Miner"/>
    <s v="Sam Reide uses his power to time travel to solve the mystery of his girlfriend's death."/>
    <s v="Sam Reide uses his power to time"/>
    <n v="5.6"/>
    <n v="18503"/>
    <m/>
    <n v="4500000"/>
    <x v="4"/>
    <m/>
    <m/>
    <n v="708152"/>
    <n v="62"/>
  </r>
  <r>
    <s v="tt1120985"/>
    <x v="2406"/>
    <x v="14"/>
    <s v="14/02/2013"/>
    <s v="Drama"/>
    <s v=" Romance"/>
    <m/>
    <n v="112"/>
    <s v="USA"/>
    <s v="English"/>
    <m/>
    <m/>
    <x v="1389"/>
    <s v="Derek Cianfrance, Joey Curtis"/>
    <s v="Ryan Gosling, Michelle Williams, Faith Wladyka, John Doman, Mike Vogel, Marshall Johnson, Jen Jones, Maryann Plunkett, James Benatti, Barbara Troy, Carey Westbrook, Ben Shenkman, Eileen Rosen, Enid Graham, Ashley Gurnari"/>
    <x v="272"/>
    <s v="Ryan Gosling, Michelle Williams"/>
    <s v="The relationship of a contemporary married couple, charting their evolution over a span of years by cross-cutting between time periods."/>
    <s v="The relationship of a contemporary"/>
    <n v="7.4"/>
    <n v="180772"/>
    <n v="1186901.5298822301"/>
    <n v="1000000"/>
    <x v="1822"/>
    <n v="9706328"/>
    <n v="18326154.859591082"/>
    <n v="15440333"/>
    <n v="357"/>
  </r>
  <r>
    <s v="tt1234654"/>
    <x v="2407"/>
    <x v="14"/>
    <d v="2011-08-04T00:00:00"/>
    <s v="Comedy"/>
    <s v=" Drama"/>
    <s v=" Romance"/>
    <n v="107"/>
    <s v="USA"/>
    <s v="English"/>
    <m/>
    <m/>
    <x v="719"/>
    <s v="Jennifer Jason Leigh, Noah Baumbach"/>
    <s v="Greta Gerwig, Koby Rouviere, Sydney Rouviere, Chris Messina, Susan Traylor, Merritt Wever, Emily Lacy, Aaron Wrinkle, Heather Lockie, Chris Coy, Ben Stiller, Zach Chassler, Mina Badie, Rhys Ifans, Blair Tefkin"/>
    <x v="1241"/>
    <s v="Greta Gerwig, Koby Rouviere"/>
    <s v="A man from Los Angeles, who moved to New York years ago, returns to L.A. to figure out his life while he house-sits for his brother. He soon sparks with his brother's assistant."/>
    <s v="A man from Los Angeles, who moved"/>
    <n v="6.1"/>
    <n v="35592"/>
    <m/>
    <m/>
    <x v="4"/>
    <n v="4234170"/>
    <m/>
    <n v="6344112"/>
    <n v="160"/>
  </r>
  <r>
    <s v="tt1121096"/>
    <x v="2408"/>
    <x v="15"/>
    <s v="19/02/2015"/>
    <s v="Action"/>
    <s v=" Adventure"/>
    <s v=" Fantasy"/>
    <n v="102"/>
    <s v="USA, UK, Canada, China"/>
    <s v="English"/>
    <m/>
    <m/>
    <x v="872"/>
    <s v="Charles Leavitt, Steven Knight"/>
    <s v="Jeff Bridges, Ben Barnes, Julianne Moore, Alicia Vikander, Antje Traue, Olivia Williams, John DeSantis, Kit Harington, Djimon Hounsou, Gerard Plunkett, Jason Scott Lee, Kandyse McClure, Luc Roderique, Zahf Paroo, Timothy Webber"/>
    <x v="670"/>
    <s v="Jeff Bridges, Ben Barnes"/>
    <s v="When Mother Malkin, the queen of evil witches, escapes the pit she was imprisoned in by professional monster hunter Spook decades ago and kills his apprentice, he recruits young Tom, the seventh son of the seventh son, to help him."/>
    <s v="When Mother Malkin, the queen"/>
    <n v="5.5"/>
    <n v="70013"/>
    <n v="103858496.38415819"/>
    <n v="95000000"/>
    <x v="1823"/>
    <n v="17223265"/>
    <n v="124825463.84640735"/>
    <n v="114178613"/>
    <n v="195"/>
  </r>
  <r>
    <s v="tt1121931"/>
    <x v="2409"/>
    <x v="10"/>
    <s v="17/04/2009"/>
    <s v="Action"/>
    <s v=" Thriller"/>
    <m/>
    <n v="96"/>
    <s v="USA"/>
    <s v="English"/>
    <m/>
    <m/>
    <x v="1083"/>
    <s v="Mark Neveldine, Brian Taylor"/>
    <s v="Jason Statham, Amy Smart, Dwight Yoakam, Efren Ramirez, Julanne Chidi Hill, Jose Pablo Cantillo, Reno Wilson, Keone Young, Art Hsu, Joseph Julian Soria, Bai Ling, Clifton Collins Jr., David Carradine, Corey Haim, Geri Horner"/>
    <x v="160"/>
    <s v="Jason Statham, Amy Smart"/>
    <s v="Chelios faces a Chinese mobster who has stolen his nearly indestructible heart and replaced it with a battery-powered ticker which requires regular jolts of electricity to keep working."/>
    <s v="Chelios faces a Chinese mobster"/>
    <n v="6.2"/>
    <n v="138411"/>
    <n v="24127399.935675401"/>
    <n v="20000000"/>
    <x v="1824"/>
    <n v="13684249"/>
    <n v="41707276.174976759"/>
    <n v="34572541"/>
    <n v="243"/>
  </r>
  <r>
    <s v="tt1235124"/>
    <x v="2410"/>
    <x v="10"/>
    <s v="27/11/2009"/>
    <s v="Drama"/>
    <s v=" Fantasy"/>
    <s v=" Mystery"/>
    <n v="112"/>
    <s v="UK"/>
    <s v="English"/>
    <m/>
    <m/>
    <x v="437"/>
    <s v="Toby Finlay, Oscar Wilde"/>
    <s v="Ben Barnes, John Hollingworth, Cato Sandford, Pip Torrens, Fiona Shaw, Ben Chaplin, Caroline Goodall, Maryam d'Abo, Michael Culkin, Colin Firth, Emilia Fox, Nathan Rosen, Jeff Lipman, Louise Kempton, Douglas Henshall"/>
    <x v="981"/>
    <s v="Ben Barnes, John Hollingworth"/>
    <s v="A corrupt young man somehow keeps his youthful beauty eternally, but a special painting gradually reveals his inner ugliness to all."/>
    <s v="A corrupt young man somehow keeps"/>
    <n v="6.3"/>
    <n v="59995"/>
    <m/>
    <m/>
    <x v="4"/>
    <m/>
    <m/>
    <n v="22873653"/>
    <n v="144"/>
  </r>
  <r>
    <s v="tt1121977"/>
    <x v="2411"/>
    <x v="10"/>
    <s v="21/07/2011"/>
    <s v="Drama"/>
    <s v=" Romance"/>
    <m/>
    <n v="125"/>
    <s v="USA, Spain"/>
    <s v="English"/>
    <m/>
    <m/>
    <x v="985"/>
    <s v="Rodrigo Garc√≠a"/>
    <s v="Alexandria M. Salling, Connor Kramme, Annette Bening, Eileen Ryan, Samuel L. Jackson, Naomi Watts, Cherry Jones, Kerry Washington, David Ramsey, Kay D'Arcy, Bradford Alex, Jimmy Smits, Elpidia Carrillo, Simone Lopez, Carla Gallo"/>
    <x v="1242"/>
    <s v="Alexandria M. Salling"/>
    <s v="A drama centered around three women: A fifty-year-old woman, the daughter she gave up for adoption thirty-five years ago, and a woman looking to adopt a child of her own."/>
    <s v="A drama centered around three"/>
    <n v="7.2"/>
    <n v="11448"/>
    <n v="8444589.9774863906"/>
    <n v="7000000"/>
    <x v="1825"/>
    <n v="1110509"/>
    <n v="6782177.1371884486"/>
    <n v="5621971"/>
    <n v="69"/>
  </r>
  <r>
    <s v="tt1123373"/>
    <x v="2412"/>
    <x v="14"/>
    <s v="26/08/2011"/>
    <s v="Action"/>
    <s v=" Adventure"/>
    <s v=" Drama"/>
    <n v="123"/>
    <s v="China, Hong Kong"/>
    <s v="Mandarin"/>
    <s v="Spanish"/>
    <m/>
    <x v="1390"/>
    <s v="Chia-Lu Chang, Kuo-Fu Chen"/>
    <s v="Tony Ka Fai Leung, Chao Deng, Carina Lau, Bingbing Li, Andy Lau, Jean-Michel Casanova, Sos Haroyan, Jialin Zhao, Yan Qin, Jinshan Liu, Aaron C. Shang, Deshun Wang, Mickey He, Lu Yao, Yanming Jiang"/>
    <x v="1243"/>
    <s v="Tony Ka Fai Leung, Chao Deng"/>
    <s v="An exiled detective is recruited to solve a series of mysterious deaths that threaten to delay the inauguration of Empress Wu."/>
    <s v="An exiled detective is recruited"/>
    <n v="6.6"/>
    <n v="10382"/>
    <n v="15429719.88846899"/>
    <n v="13000000"/>
    <x v="1826"/>
    <n v="459836"/>
    <n v="61599321.775869399"/>
    <n v="51899269"/>
    <n v="42"/>
  </r>
  <r>
    <s v="tt1235448"/>
    <x v="2413"/>
    <x v="10"/>
    <s v="29/09/2010"/>
    <s v="Horror"/>
    <s v=" Sci-Fi"/>
    <m/>
    <n v="94"/>
    <s v="Canada"/>
    <s v="English"/>
    <m/>
    <m/>
    <x v="1391"/>
    <s v="Mark A. Lewis, Michael Lewis"/>
    <s v="Val Kilmer, Martha MacIsaac, Kyle Schmid, William B. Davis, Steph Song, Anne Marie DeLuise, Viv Leacock, Peter Kelamis, Garry Chalk, John Callander, Lamech Kadloo, Sebastian Gacki, Alexandra Staseson, Aaron Ashmore, Alejandro Rae"/>
    <x v="159"/>
    <s v="Val Kilmer, Martha MacIsaac"/>
    <s v="A research expedition to the Arctic discovers that a melting polar ice cap has released a deadly prehistoric parasite."/>
    <s v="A research expedition to the Arctic"/>
    <n v="5.2"/>
    <n v="11267"/>
    <m/>
    <m/>
    <x v="4"/>
    <m/>
    <m/>
    <n v="149857"/>
    <n v="77"/>
  </r>
  <r>
    <s v="tt1124035"/>
    <x v="2414"/>
    <x v="17"/>
    <s v="16/12/2011"/>
    <s v="Drama"/>
    <s v=" Thriller"/>
    <m/>
    <n v="101"/>
    <s v="USA"/>
    <s v="English"/>
    <m/>
    <m/>
    <x v="409"/>
    <s v="George Clooney, Grant Heslov"/>
    <s v="Ryan Gosling, George Clooney, Philip Seymour Hoffman, Paul Giamatti, Evan Rachel Wood, Marisa Tomei, Jeffrey Wright, Max Minghella, Jennifer Ehle, Gregory Itzin, Michael Mantell, Yuri Sardarov, Bella Ivory, Maya Sayre, Danny Mooney"/>
    <x v="272"/>
    <s v="Ryan Gosling, George Clooney"/>
    <s v="An idealistic staffer for a new presidential candidate gets a crash course on dirty politics during his stint on the campaign trail."/>
    <s v="An idealistic staffer for a new"/>
    <n v="7.1"/>
    <n v="212573"/>
    <n v="14382288.0869925"/>
    <n v="12500000"/>
    <x v="1827"/>
    <n v="40962534"/>
    <n v="87833336.353504896"/>
    <n v="76338111"/>
    <n v="304"/>
  </r>
  <r>
    <s v="tt1124037"/>
    <x v="2415"/>
    <x v="9"/>
    <d v="2016-01-12T00:00:00"/>
    <s v="Action"/>
    <s v=" Biography"/>
    <s v=" Drama"/>
    <n v="139"/>
    <s v="USA"/>
    <s v="English"/>
    <m/>
    <m/>
    <x v="604"/>
    <s v="Gary Ross, Leonard Hartman"/>
    <s v="Matthew McConaughey, Gugu Mbatha-Raw, Mahershala Ali, Keri Russell, Christopher Berry, Sean Bridgers, Jacob Lofland, Thomas Francis Murphy, Bill Tangradi, Brian Lee Franklin, Kerry Cahill, Joe Chrest, Jessica Collins, Donald Watkins, Jill Jane Clements"/>
    <x v="36"/>
    <s v="Matthew McConaughey"/>
    <s v="A disillusioned Confederate army deserter returns to Mississippi and leads a militia of fellow deserters and women in an uprising against the corrupt local Confederate government."/>
    <s v="A disillusioned Confederate army"/>
    <n v="6.9"/>
    <n v="49898"/>
    <n v="53917385.742916003"/>
    <n v="50000000"/>
    <x v="1828"/>
    <n v="20810036"/>
    <n v="26997459.471807156"/>
    <n v="25035950"/>
    <n v="163"/>
  </r>
  <r>
    <s v="tt1124052"/>
    <x v="2416"/>
    <x v="10"/>
    <s v="22/04/2009"/>
    <s v="Drama"/>
    <s v=" History"/>
    <s v=" War"/>
    <n v="132"/>
    <s v="China, Hong Kong"/>
    <s v="Mandarin"/>
    <s v="English"/>
    <s v="Japanese"/>
    <x v="1392"/>
    <s v="Chuan Lu"/>
    <s v="Ye Liu, Yuanyuan Gao, Wei Fan, Lan Qin, Hideo Nakaizumi, Ryu Kohata, Yiyan Jiang, Di Yao, Yisui Zhao, Bin Liu, Y√ªko Miyamoto, John Paisley, Beverly Peckous, Sam Voutas, Aisling Dunne"/>
    <x v="1244"/>
    <s v="Ye Liu, Yuanyuan Gao"/>
    <s v="In 1937, Japan occupied Nanjing, the Chinese capital. There was a battle and subsequent atrocities against the inhabitants, especially those who took refuge in the International Security Zone."/>
    <s v="In 1937, Japan occupied Nanjing,"/>
    <n v="7.7"/>
    <n v="10214"/>
    <n v="14476439.96140524"/>
    <n v="12000000"/>
    <x v="1829"/>
    <n v="122558"/>
    <n v="12892857.368547134"/>
    <n v="10687316"/>
    <n v="70"/>
  </r>
  <r>
    <s v="tt1238291"/>
    <x v="2417"/>
    <x v="10"/>
    <s v="27/02/2009"/>
    <s v="Drama"/>
    <s v=" Thriller"/>
    <m/>
    <n v="89"/>
    <s v="UK, Ireland"/>
    <s v="English"/>
    <m/>
    <m/>
    <x v="21"/>
    <s v="Guy Hibbert"/>
    <s v="Mark Ryder, Diarmuid Noyes, Niamh Cusack, Mathew McElhinney, Conor MacNeill, Paul Garrett, Kevin O'Neill, Gerard Jordan, Paula McFetridge, Gerry Doherty, Luke O'Reilly, Luke McEvoy, Aoibheann Biddle, Ruth Matthewson, Carol Moore"/>
    <x v="1245"/>
    <s v="Mark Ryder, Diarmuid Noyes"/>
    <s v="The story of former UVF member Alistair Little. Twenty-five years after Little killed Joe Griffen's brother, the media arrange an auspicious meeting between the two."/>
    <s v="The story of former UVF member"/>
    <n v="6.6"/>
    <n v="12083"/>
    <m/>
    <m/>
    <x v="4"/>
    <n v="15676"/>
    <m/>
    <n v="364355"/>
    <n v="53"/>
  </r>
  <r>
    <s v="tt1125849"/>
    <x v="2418"/>
    <x v="6"/>
    <d v="2009-06-03T00:00:00"/>
    <s v="Drama"/>
    <s v=" Sport"/>
    <m/>
    <n v="109"/>
    <s v="USA, France"/>
    <s v="English"/>
    <m/>
    <m/>
    <x v="109"/>
    <s v="Robert Siegel"/>
    <s v="Mickey Rourke, Marisa Tomei, Evan Rachel Wood, Mark Margolis, Todd Barry, Wass Stevens, Judah Friedlander, Ernest Miller, Dylan Keith Summers, Tommy Farra, Mike Miller, Marcia Jean Kurtz, John D'Leo, Ajay Naidu, Gregg Bello"/>
    <x v="705"/>
    <s v="Mickey Rourke, Marisa Tomei"/>
    <s v="A faded professional wrestler must retire, but finds his quest for a new life outside the ring a dispiriting struggle."/>
    <s v="A faded professional wrestler"/>
    <n v="7.9"/>
    <n v="286256"/>
    <n v="7212468.0101995794"/>
    <n v="6000000"/>
    <x v="1830"/>
    <n v="26238243"/>
    <n v="53774550.699525788"/>
    <n v="44734660"/>
    <n v="591"/>
  </r>
  <r>
    <s v="tt1241195"/>
    <x v="2419"/>
    <x v="6"/>
    <d v="2008-06-06T00:00:00"/>
    <s v="Crime"/>
    <s v=" Drama"/>
    <s v=" Thriller"/>
    <n v="99"/>
    <s v="India"/>
    <s v="Hindi"/>
    <m/>
    <m/>
    <x v="1393"/>
    <s v="Raj Kumar Gupta"/>
    <s v="Rajeev Khandelwal, Aishwarya, Vasan Bala, Chinkal, Rohitash Gaud, Shashanka Ghosh, Jhilmil Hazrika, Junaid, Amar Kaushik, Abhas Khan, Allauddin Khan, Prasoon Narayan, Gajraj Rao, Sneha, Rajeev Yadav"/>
    <x v="1246"/>
    <s v="Rajeev Khandelwal, Aishwarya"/>
    <s v="A doctor of Indian origin returning to Mumbai from London is forced to participate in a terrorist plot."/>
    <s v="A doctor of Indian origin returning"/>
    <n v="7.7"/>
    <n v="10466"/>
    <m/>
    <s v="INR 50000000"/>
    <x v="4"/>
    <m/>
    <m/>
    <n v="831931"/>
    <n v="48"/>
  </r>
  <r>
    <s v="tt1241317"/>
    <x v="2420"/>
    <x v="19"/>
    <s v="25/08/2017"/>
    <s v="Action"/>
    <s v=" Adventure"/>
    <s v=" Crime"/>
    <n v="101"/>
    <s v="USA"/>
    <s v="English"/>
    <s v="Japanese"/>
    <s v="Spanish"/>
    <x v="1394"/>
    <s v="Charley Parlapanides, Vlas Parlapanides"/>
    <s v="Nat Wolff, LaKeith Stanfield, Margaret Qualley, Shea Whigham, Willem Dafoe, Jason Liles, Paul Nakauchi, Jack Ettlinger, Matthew Kevin Anderson, Chris Britton, Timothy Lambert, Kwesi Ameyaw, Justin Stone, Christian Sloan, Artin John"/>
    <x v="1247"/>
    <s v="Nat Wolff, LaKeith Stanfield"/>
    <s v="A high school student named Light Turner discovers a mysterious notebook that has the power to kill anyone whose name is written within its pages, and launches a secret crusade to rid the world of criminals."/>
    <s v="A high school student named Light"/>
    <n v="4.5"/>
    <n v="73728"/>
    <m/>
    <m/>
    <x v="4"/>
    <m/>
    <m/>
    <m/>
    <n v="1043"/>
  </r>
  <r>
    <s v="tt1242422"/>
    <x v="2421"/>
    <x v="10"/>
    <s v="16/04/2010"/>
    <s v="Action"/>
    <s v=" Adventure"/>
    <s v=" Crime"/>
    <n v="113"/>
    <s v="Spain, France"/>
    <s v="Spanish"/>
    <s v="Basque"/>
    <s v="English"/>
    <x v="1395"/>
    <s v="Jorge Guerricaechevarr√≠a, Daniel Monz√≥n"/>
    <s v="Luis Tosar, Alberto Ammann, Antonio Resines, Manuel Mor√≥n, Carlos Bardem, Marta Etura, Luis Zahera, Fernando Soto, Vicente Romero, Manolo Solo, Patxi Bisquert, Josean Bengoetxea, Anartz Zuazua, Miguel Mart√≠n, F√©lix Cubero"/>
    <x v="1248"/>
    <s v="Luis Tosar, Alberto Ammann"/>
    <s v="The story of two men on different sides of a prison riot -- the inmate leading the rebellion and the young guard trapped in the revolt, who poses as a prisoner in a desperate attempt to survive the ordeal."/>
    <s v="The story of two men on different"/>
    <n v="7.6"/>
    <n v="62902"/>
    <m/>
    <s v="EUR 3500000"/>
    <x v="4"/>
    <m/>
    <m/>
    <n v="19305314"/>
    <n v="71"/>
  </r>
  <r>
    <s v="tt1126590"/>
    <x v="2422"/>
    <x v="15"/>
    <d v="2015-01-01T00:00:00"/>
    <s v="Biography"/>
    <s v=" Crime"/>
    <s v=" Drama"/>
    <n v="106"/>
    <s v="USA, Canada"/>
    <s v="English"/>
    <s v="French"/>
    <s v="Italian"/>
    <x v="29"/>
    <s v="Scott Alexander, Larry Karaszewski"/>
    <s v="Amy Adams, Christoph Waltz, Danny Huston, Krysten Ritter, Jason Schwartzman, Terence Stamp, Jon Polito, Delaney Raye, Madeleine Arthur, James Saito, Farryn VanHumbeck, Guido Furlani, Elisabetta Fantone, Emily Maddison, Brent Chapman"/>
    <x v="885"/>
    <s v="Amy Adams, Christoph Waltz"/>
    <s v="A drama about the awakening of painter"/>
    <s v="A drama about the awakening of"/>
    <n v="7"/>
    <n v="83787"/>
    <n v="10932473.303595601"/>
    <n v="10000000"/>
    <x v="1831"/>
    <n v="14482031"/>
    <n v="31980945.634065047"/>
    <n v="29253166"/>
    <n v="181"/>
  </r>
  <r>
    <s v="tt1126591"/>
    <x v="2423"/>
    <x v="14"/>
    <s v="18/02/2011"/>
    <s v="Drama"/>
    <s v=" Music"/>
    <s v=" Musical"/>
    <n v="119"/>
    <s v="USA"/>
    <s v="English"/>
    <m/>
    <m/>
    <x v="1396"/>
    <s v="Steve Antin"/>
    <s v="Cher, Christina Aguilera, Eric Dane, Cam Gigandet, Julianne Hough, Alan Cumming, Peter Gallagher, Kristen Bell, Stanley Tucci, Dianna Agron, Glynn Turman, David Walton, Terrence Jenkins, Chelsea Traille, Tanee McCall"/>
    <x v="1249"/>
    <s v="Cher, Christina Aguilera"/>
    <s v="A small-town girl ventures to Los Angeles and finds her place in a neo-burlesque club run by a former dancer."/>
    <s v="A small-town girl ventures to"/>
    <n v="6.4"/>
    <n v="76855"/>
    <n v="65279584.143522657"/>
    <n v="55000000"/>
    <x v="1832"/>
    <n v="39440655"/>
    <n v="106251155.52840996"/>
    <n v="89519773"/>
    <n v="256"/>
  </r>
  <r>
    <s v="tt1242545"/>
    <x v="2424"/>
    <x v="10"/>
    <d v="2009-04-12T00:00:00"/>
    <s v="Comedy"/>
    <s v=" Drama"/>
    <s v=" Fantasy"/>
    <n v="116"/>
    <s v="UK, France, Italy, Belgium, Spain"/>
    <s v="English"/>
    <s v="French"/>
    <m/>
    <x v="336"/>
    <s v="Paul Laverty"/>
    <s v="Steve Evets, Eric Cantona, Stephanie Bishop, Gerard Kearns, Stefan Gumbs, Lucy-Jo Hudson, Cole Williams, Dylan Williams, Matthew McNulty, Laura Ainsworth, Max Beesley Snr, Kelly Bowland, Julie Brown, John Henshaw, Justin Moorhouse"/>
    <x v="1250"/>
    <s v="Steve Evets, Eric Cantona"/>
    <s v="Eric, a football fanatic postman whose life is descending into crisis, receives some life coaching from the famously philosophical"/>
    <s v="Eric, a football fanatic postman"/>
    <n v="7.2"/>
    <n v="15785"/>
    <m/>
    <m/>
    <x v="4"/>
    <n v="55804"/>
    <m/>
    <n v="11650726"/>
    <n v="51"/>
  </r>
  <r>
    <s v="tt1126618"/>
    <x v="2425"/>
    <x v="14"/>
    <d v="2011-04-03T00:00:00"/>
    <s v="Comedy"/>
    <s v=" Drama"/>
    <s v=" Romance"/>
    <n v="107"/>
    <s v="USA"/>
    <s v="English"/>
    <s v="Ukrainian"/>
    <m/>
    <x v="380"/>
    <s v="Aline Brosh McKenna"/>
    <s v="Rachel McAdams, Noah Bean, Jack Davidson, Vanessa Aspillaga, Jeff Hiller, Linda Powell, Mike Hydeck, Joseph J. Vargas, Mario Frieson, Kevin Herbst, Jerome Weinstein, Steve Park, David Fonteno, Patti D'Arbanville, Jeff Goldblum"/>
    <x v="768"/>
    <s v="Rachel McAdams, Noah Bean"/>
    <s v="An upstart television producer accepts the challenge of reviving a struggling morning show program with warring co-hosts."/>
    <s v="An upstart television producer"/>
    <n v="6.5"/>
    <n v="72068"/>
    <n v="47476061.195289202"/>
    <n v="40000000"/>
    <x v="1833"/>
    <n v="31011732"/>
    <n v="71262726.270022258"/>
    <n v="60040976"/>
    <n v="186"/>
  </r>
  <r>
    <s v="tt1127180"/>
    <x v="2426"/>
    <x v="10"/>
    <d v="2009-11-09T00:00:00"/>
    <s v="Horror"/>
    <s v=" Thriller"/>
    <m/>
    <n v="99"/>
    <s v="USA"/>
    <s v="English"/>
    <s v="Spanish"/>
    <s v="Hungarian"/>
    <x v="42"/>
    <s v="Sam Raimi, Ivan Raimi"/>
    <s v="Alison Lohman, Justin Long, Lorna Raver, Dileep Rao, David Paymer, Adriana Barraza, Chelcie Ross, Reggie Lee, Molly Cheek, Bojana Novakovic, Kevin Foster, Alexis Cruz, Ruth Livier, Shiloh Selassie, Flor de Maria Chahua"/>
    <x v="1251"/>
    <s v="Alison Lohman, Justin Long"/>
    <s v="A loan officer who evicts an old woman from her home finds herself the recipient of a supernatural curse. Desperate, she turns to a seer to try and save her soul, while evil forces work to push her to a breaking point."/>
    <s v="A loan officer who evicts an old"/>
    <n v="6.5"/>
    <n v="185177"/>
    <n v="36191099.903513096"/>
    <n v="30000000"/>
    <x v="1834"/>
    <n v="42100625"/>
    <n v="109589842.56284915"/>
    <n v="90842646"/>
    <n v="787"/>
  </r>
  <r>
    <s v="tt1127896"/>
    <x v="2427"/>
    <x v="10"/>
    <d v="2009-09-10T00:00:00"/>
    <s v="Biography"/>
    <s v=" Comedy"/>
    <s v=" Drama"/>
    <n v="120"/>
    <s v="USA"/>
    <s v="English"/>
    <m/>
    <m/>
    <x v="147"/>
    <s v="James Schamus, Elliot Tiber"/>
    <s v="Henry Goodman, Edward Hibbert, Imelda Staunton, Demetri Martin, Kevin Chamberlin, Lee Wong, Anthoula Katsimatides, Clark Middleton, Bette Henritze, Sondra James, Jeffrey Dean Morgan, Christina Kirk, Gail Martino, Emile Hirsch, Adam LeFevre"/>
    <x v="1252"/>
    <s v="Henry Goodman, Edward Hibbert"/>
    <s v="A man working at his parents' motel in the Catskills inadvertently sets in motion the generation-defining concert in the summer of 1969."/>
    <s v="A man working at his parents'"/>
    <n v="6.7"/>
    <n v="28045"/>
    <n v="36191099.903513096"/>
    <n v="30000000"/>
    <x v="1835"/>
    <n v="7460204"/>
    <n v="12034429.812605735"/>
    <n v="9975737"/>
    <n v="77"/>
  </r>
  <r>
    <s v="tt1129423"/>
    <x v="2428"/>
    <x v="6"/>
    <s v="26/09/2008"/>
    <s v="Drama"/>
    <s v=" Fantasy"/>
    <s v=" Romance"/>
    <n v="122"/>
    <s v="USA"/>
    <s v="English"/>
    <m/>
    <m/>
    <x v="1190"/>
    <s v="Alex Kendrick, Stephen Kendrick"/>
    <s v="Kirk Cameron, Erin Bethea, Ken Bevel, Stephen Dervan, Eric Young, Jason McLeod, Harris Malcom, Phyllis Malcom, Perry Revell, Stephanie Makulinski, Renata Williams, Dwan Williams, Amberly Marquard, Joy Joiner, Danielle Brooks"/>
    <x v="1253"/>
    <s v="Kirk Cameron, Erin Bethea"/>
    <s v="In an attempt to save his marriage, a firefighter uses a 40-day experiment known as &quot;The Love Dare.&quot;"/>
    <s v="In an attempt to save his marriage,"/>
    <n v="6.5"/>
    <n v="20939"/>
    <n v="601039.00084996503"/>
    <n v="500000"/>
    <x v="1836"/>
    <n v="33456317"/>
    <n v="40237513.968068257"/>
    <n v="33473297"/>
    <n v="245"/>
  </r>
  <r>
    <s v="tt1129442"/>
    <x v="2429"/>
    <x v="6"/>
    <s v="26/11/2008"/>
    <s v="Action"/>
    <s v=" Thriller"/>
    <m/>
    <n v="104"/>
    <s v="France, USA, Ukraine"/>
    <s v="English"/>
    <s v="French"/>
    <s v="Ukrainian"/>
    <x v="1397"/>
    <s v="Luc Besson, Robert Mark Kamen"/>
    <s v="Jason Statham, Natalya Rudakova, Fran√ßois Berl√©and, Robert Knepper, Jeroen Krabb√©, Alex Kobold, David Atrakchi, Yann Sundberg, Eriq Ebouaney, David Kammenos, Silvio Simac, Oscar Relier, Timo Dierkes, Igor Koumpan, Paul Barrett"/>
    <x v="160"/>
    <s v="Jason Statham, Natalya Rudakova"/>
    <s v="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
    <s v="Frank Martin puts the driving"/>
    <n v="6.1"/>
    <n v="155153"/>
    <n v="36062340.050997898"/>
    <n v="30000000"/>
    <x v="1837"/>
    <n v="31715062"/>
    <n v="131001918.48807959"/>
    <n v="108979549"/>
    <n v="198"/>
  </r>
  <r>
    <s v="tt1129445"/>
    <x v="2430"/>
    <x v="10"/>
    <s v="23/12/2009"/>
    <s v="Adventure"/>
    <s v=" Biography"/>
    <s v=" Drama"/>
    <n v="111"/>
    <s v="USA, Canada"/>
    <s v="English"/>
    <m/>
    <m/>
    <x v="292"/>
    <s v="Ronald Bass, Anna Hamilton Phelan"/>
    <s v="Hilary Swank, Richard Gere, Ewan McGregor, Christopher Eccleston, Joe Anderson, Cherry Jones, Mia Wasikowska, Aaron Abrams, Dylan Roberts, Scott Yaphe, Tom Fairfoot, Ryann Shane, William Cuddy, Elizabeth Shepherd, Richard Donat"/>
    <x v="804"/>
    <s v="Hilary Swank, Richard Gere"/>
    <s v="A look at the life of legendary American pilot Amelia Earhart, who disappeared while flying over the Pacific Ocean in 1937 in an attempt to make a flight around the world."/>
    <s v="A look at the life of legendary"/>
    <n v="5.8"/>
    <n v="11868"/>
    <n v="48254799.871350802"/>
    <n v="40000000"/>
    <x v="1838"/>
    <n v="14246488"/>
    <n v="23696829.594643317"/>
    <n v="19643086"/>
    <n v="104"/>
  </r>
  <r>
    <s v="tt1130080"/>
    <x v="2431"/>
    <x v="10"/>
    <s v="18/09/2009"/>
    <s v="Biography"/>
    <s v=" Comedy"/>
    <s v=" Crime"/>
    <n v="108"/>
    <s v="USA"/>
    <s v="English"/>
    <s v="German"/>
    <m/>
    <x v="116"/>
    <s v="Scott Z. Burns, Kurt Eichenwald"/>
    <s v="Matt Damon, Lucas McHugh Carroll, Eddie Jemison, Rusty Schwimmer, Craig Ricci Shaynak, Tom Papa, Rick Overton, Melanie Lynskey, Thomas F. Wilson, Scott Bakula, Scott Adsit, Ann Dowd, Allan Havey, Howie Johnson, Joel McHale"/>
    <x v="46"/>
    <s v="Matt Damon, Lucas McHugh Carroll"/>
    <s v="The U.S. government decides to go after an agro-business giant with a price-fixing accusation, based on the evidence submitted by their star witness, vice president-turned-informant Mark Whitacre."/>
    <s v="The U.S. government decides to"/>
    <n v="6.4"/>
    <n v="62333"/>
    <n v="26540139.929242939"/>
    <n v="22000000"/>
    <x v="1839"/>
    <n v="33316821"/>
    <n v="50391483.805814318"/>
    <n v="41771168"/>
    <n v="202"/>
  </r>
  <r>
    <s v="tt1130884"/>
    <x v="2432"/>
    <x v="14"/>
    <d v="2010-05-03T00:00:00"/>
    <s v="Mystery"/>
    <s v=" Thriller"/>
    <m/>
    <n v="138"/>
    <s v="USA"/>
    <s v="English"/>
    <s v="German"/>
    <m/>
    <x v="222"/>
    <s v="Laeta Kalogridis, Dennis Lehane"/>
    <s v="Leonardo DiCaprio, Mark Ruffalo, Ben Kingsley, Max von Sydow, Michelle Williams, Emily Mortimer, Patricia Clarkson, Jackie Earle Haley, Ted Levine, John Carroll Lynch, Elias Koteas, Robin Bartlett, Christopher Denham, Nellie Sciutto, Joseph Sikora"/>
    <x v="66"/>
    <s v="Leonardo DiCaprio, Mark Ruffalo"/>
    <s v="In 1954, a U.S. Marshal investigates the disappearance of a murderer who escaped from a hospital for the criminally insane."/>
    <s v="In 1954, a U.S. Marshal investigates"/>
    <n v="8.1999999999999993"/>
    <n v="1096024"/>
    <n v="94952122.390578404"/>
    <n v="80000000"/>
    <x v="1840"/>
    <n v="128012934"/>
    <n v="349903550.06119931"/>
    <n v="294804195"/>
    <n v="1286"/>
  </r>
  <r>
    <s v="tt1131729"/>
    <x v="2433"/>
    <x v="10"/>
    <d v="2009-12-06T00:00:00"/>
    <s v="Comedy"/>
    <s v=" Drama"/>
    <s v=" Music"/>
    <n v="135"/>
    <s v="UK, France, Germany"/>
    <s v="English"/>
    <m/>
    <m/>
    <x v="543"/>
    <s v="Richard Curtis"/>
    <s v="Michael Hadley, Charlie Rowe, Lucy Fleming, Philip Seymour Hoffman, Tom Sturridge, Ian Mercer, Bill Nighy, Will Adamsdale, Tom Brooke, Rhys Darby, Nick Frost, Katherine Parkinson, Chris O'Dowd, Ike Hamilton, Stephen Moore"/>
    <x v="1254"/>
    <s v="Michael Hadley, Charlie Rowe"/>
    <s v="A band of rogue DJs that captivated Britain, playing the music that defined a generation and standing up to a government that wanted classical music, and nothing else, on the airwaves."/>
    <s v="A band of rogue DJs that captivated"/>
    <n v="7.4"/>
    <n v="106167"/>
    <n v="60318499.839188501"/>
    <n v="50000000"/>
    <x v="1841"/>
    <n v="8017917"/>
    <n v="43850082.437173948"/>
    <n v="36348784"/>
    <n v="241"/>
  </r>
  <r>
    <s v="tt1131734"/>
    <x v="2434"/>
    <x v="10"/>
    <d v="2009-06-11T00:00:00"/>
    <s v="Comedy"/>
    <s v=" Horror"/>
    <m/>
    <n v="102"/>
    <s v="USA, Canada"/>
    <s v="English"/>
    <s v="Spanish"/>
    <m/>
    <x v="835"/>
    <s v="Diablo Cody"/>
    <s v="Megan Fox, Amanda Seyfried, Johnny Simmons, Adam Brody, Sal Cortez, Ryan Levine, Juan Riedinger, Colin Askey, Chris Pratt, Juno Rinaldi, Kyle Gallner, Josh Emerson, J.K. Simmons, Amy Sedaris, Cynthia Stevenson"/>
    <x v="1255"/>
    <s v="Megan Fox, Amanda Seyfried"/>
    <s v="A newly possessed high school cheerleader turns into a succubus who specializes in killing her male classmates. Can her best friend put an end to the horror?"/>
    <s v="A newly possessed high school"/>
    <n v="5.2"/>
    <n v="112913"/>
    <n v="19301919.948540319"/>
    <n v="16000000"/>
    <x v="1842"/>
    <n v="16204793"/>
    <n v="38068285.207078449"/>
    <n v="31556061"/>
    <n v="336"/>
  </r>
  <r>
    <s v="tt1132449"/>
    <x v="2435"/>
    <x v="12"/>
    <s v="13/06/2013"/>
    <s v="Comedy"/>
    <s v=" Drama"/>
    <s v=" Romance"/>
    <n v="94"/>
    <s v="USA, UK, France"/>
    <s v="English"/>
    <s v="Spanish"/>
    <m/>
    <x v="45"/>
    <s v="D.V. DeVincentis, Beth Raymer"/>
    <s v="Rebecca Hall, Joel Murray, Hugo Armstrong, Corbin Bernsen, Earl Maddox, Rio Hackford, Jo Newman, Laura Prepon, Bruce Willis, Frank Grillo, Wayne P√©re, Adam Kozlowski, Al Brown, Thom Sesma, Rusty Meyers"/>
    <x v="976"/>
    <s v="Rebecca Hall, Joel Murray"/>
    <s v="Ex-private dancer Beth aspires to be a Las Vegas cocktail waitress, when she falls in with Dink, a sports gambler. Sparks fly as she proves to be something of a gambling prodigy--much to the ire of Dink's wife, Tulip."/>
    <s v="Ex-private dancer Beth aspires"/>
    <n v="4.8"/>
    <n v="10995"/>
    <n v="29703171.032344036"/>
    <n v="26350000"/>
    <x v="1843"/>
    <n v="20998"/>
    <n v="1777987.855048476"/>
    <n v="1577272"/>
    <n v="45"/>
  </r>
  <r>
    <s v="tt1132620"/>
    <x v="2436"/>
    <x v="10"/>
    <s v="29/05/2009"/>
    <s v="Crime"/>
    <s v=" Drama"/>
    <s v=" Mystery"/>
    <n v="152"/>
    <s v="Sweden, Denmark, Germany, Norway"/>
    <s v="Swedish"/>
    <s v="English"/>
    <m/>
    <x v="1398"/>
    <s v="Nikolaj Arcel, Rasmus Heisterberg"/>
    <s v="Michael Nyqvist, Noomi Rapace, Lena Endre, Sven-Bertil Taube, Peter Haber, Peter Andersson, Marika Lagercrantz, Ingvar Hirdwall, Bj√∂rn Granath, Ewa Fr√∂ling, Michalis Koutsogiannakis, Annika Hallin, Sofia Ledarp, Tomas K√∂hler, David Dencik"/>
    <x v="1256"/>
    <s v="Michael Nyqvist, Noomi Rapace"/>
    <s v="A journalist is aided by a young female hacker in his search for the killer of a woman who has been dead for forty years."/>
    <s v="A journalist is aided by a young"/>
    <n v="7.8"/>
    <n v="206095"/>
    <n v="15682809.958189011"/>
    <n v="13000000"/>
    <x v="1844"/>
    <n v="10095170"/>
    <n v="125962158.11817992"/>
    <n v="104414200"/>
    <n v="318"/>
  </r>
  <r>
    <s v="tt1132626"/>
    <x v="2437"/>
    <x v="6"/>
    <d v="2008-05-12T00:00:00"/>
    <s v="Horror"/>
    <s v=" Mystery"/>
    <m/>
    <n v="92"/>
    <s v="Canada, USA"/>
    <s v="English"/>
    <m/>
    <m/>
    <x v="1399"/>
    <s v="Patrick Melton, Marcus Dunstan"/>
    <s v="Tobin Bell, Costas Mandylor, Scott Patterson, Betsy Russell, Julie Benz, Meagan Good, Mark Rolston, Carlo Rota, Greg Bryk, Laura Gordon, Joris Jarsky, Mike Butters, Al Sapienza, Mike Realba, Jeff Pustil"/>
    <x v="807"/>
    <s v="Tobin Bell, Costas Mandylor"/>
    <s v="Following Jigsaw's grisly demise, Mark Hoffman is commended as a hero, but Agent Strahm is suspicious, and delves into Hoffman's past. Meanwhile, another group of people are put through a series of gruesome tests."/>
    <s v="Following Jigsaw's grisly demise,"/>
    <n v="5.8"/>
    <n v="113053"/>
    <n v="12982442.418359244"/>
    <n v="10800000"/>
    <x v="1845"/>
    <n v="56746769"/>
    <n v="136873480.50816292"/>
    <n v="113864059"/>
    <n v="288"/>
  </r>
  <r>
    <s v="tt1252596"/>
    <x v="2438"/>
    <x v="10"/>
    <d v="2009-06-11T00:00:00"/>
    <s v="Action"/>
    <s v=" Comedy"/>
    <s v=" Romance"/>
    <n v="150"/>
    <s v="India"/>
    <s v="Hindi"/>
    <m/>
    <m/>
    <x v="368"/>
    <s v="K. Rajeshwar, Rajkumar Santoshi"/>
    <s v="Ranbir Kapoor, Katrina Kaif, Darshan Jariwala, Smita Jaykar, Zakir Hussain, Upen Patel, Mukesh Ahuja, Priya Badada, Rana Jung Bahadur, Abhay Bhargava, Dolly Bindra, Vishwanath Chatterjee, Mithilesh Chaturvedi, Pradeep Chaudhry, Balwant Devidas"/>
    <x v="1257"/>
    <s v="Ranbir Kapoor, Katrina Kaif"/>
    <s v="The wacky adventures of a young man who is willing to sacrifice his own love to insure the happiness of others, and get the girl-of-his-dreams married to the boy-of-her-dreams."/>
    <s v="The wacky adventures of a young"/>
    <n v="6.3"/>
    <n v="12278"/>
    <m/>
    <m/>
    <x v="4"/>
    <m/>
    <m/>
    <n v="739583"/>
    <n v="48"/>
  </r>
  <r>
    <s v="tt1133985"/>
    <x v="2439"/>
    <x v="17"/>
    <s v="31/08/2011"/>
    <s v="Action"/>
    <s v=" Adventure"/>
    <s v=" Sci-Fi"/>
    <n v="114"/>
    <s v="USA"/>
    <s v="English"/>
    <m/>
    <m/>
    <x v="153"/>
    <s v="Greg Berlanti, Michael Green"/>
    <s v="Ryan Reynolds, Blake Lively, Peter Sarsgaard, Mark Strong, Tim Robbins, Jay O. Sanders, Taika Waititi, Angela Bassett, Mike Doyle, Nick Jandl, Dylan James, Gattlin Griffith, Jon Tenney, Leanne Cochran, Temuera Morrison"/>
    <x v="381"/>
    <s v="Ryan Reynolds, Blake Lively"/>
    <s v="Reckless test pilot Hal Jordan is granted an alien ring that bestows him with otherworldly powers that inducts him into an intergalactic police force, the Green Lantern Corps."/>
    <s v="Reckless test pilot Hal Jordan"/>
    <n v="5.5"/>
    <n v="263315"/>
    <n v="230116609.39188001"/>
    <n v="200000000"/>
    <x v="1846"/>
    <n v="116601172"/>
    <n v="252957031.35735515"/>
    <n v="219851172"/>
    <n v="650"/>
  </r>
  <r>
    <s v="tt1134854"/>
    <x v="2440"/>
    <x v="10"/>
    <d v="2010-06-05T00:00:00"/>
    <s v="Comedy"/>
    <s v=" Drama"/>
    <s v=" Horror"/>
    <n v="90"/>
    <s v="USA, Canada"/>
    <s v="English"/>
    <m/>
    <m/>
    <x v="885"/>
    <s v="George A. Romero"/>
    <s v="Alan Van Sprang, Joshua Peace, Hardee T. Lineham, Dru Viergever, Eric Woolfe, Shawn Roberts, Scott Wentworth, Amy Lalonde, Michelle Morgan, Joshua Close, Mitch Risman, Kenneth Welsh, Julian Richings, Wayne Robson, Kathleen Munroe"/>
    <x v="1258"/>
    <s v="Alan Van Sprang, Joshua Peace"/>
    <s v="On an island off the coast of North America, local residents simultaneously fight a zombie epidemic while hoping for a cure to return their un-dead relatives back to their human state."/>
    <s v="On an island off the coast of"/>
    <n v="4.9000000000000004"/>
    <n v="20063"/>
    <n v="4825479.9871350797"/>
    <n v="4000000"/>
    <x v="1847"/>
    <n v="101740"/>
    <n v="465752.91561828437"/>
    <n v="386078"/>
    <n v="164"/>
  </r>
  <r>
    <s v="tt1135084"/>
    <x v="2441"/>
    <x v="14"/>
    <d v="2010-03-12T00:00:00"/>
    <s v="Action"/>
    <s v=" Crime"/>
    <s v=" Thriller"/>
    <n v="107"/>
    <s v="USA"/>
    <s v="English"/>
    <s v="Russian"/>
    <m/>
    <x v="1400"/>
    <s v="Peter Allen, Gabriel Casseus"/>
    <s v="Chris Brown, Hayden Christensen, Matt Dillon, Michael Ealy, Idris Elba, Steve Harris, T.I., Jay Hernandez, Johnathon Schaech, Paul Walker, Marianne Jean-Baptiste, Gaius Charles, Gideon Emery, Zulay Henao, Glynn Turman"/>
    <x v="1259"/>
    <s v="Chris Brown, Hayden Christensen"/>
    <s v="A group of bank robbers find their multi-million dollar plan interrupted by a hard-boiled detective."/>
    <s v="A group of bank robbers find their"/>
    <n v="6.2"/>
    <n v="57022"/>
    <n v="37980848.956231363"/>
    <n v="32000000"/>
    <x v="1848"/>
    <n v="57744720"/>
    <n v="95195890.600588679"/>
    <n v="80205382"/>
    <n v="159"/>
  </r>
  <r>
    <s v="tt1135487"/>
    <x v="2442"/>
    <x v="10"/>
    <d v="2009-10-04T00:00:00"/>
    <s v="Comedy"/>
    <s v=" Crime"/>
    <s v=" Romance"/>
    <n v="125"/>
    <s v="USA, Germany"/>
    <s v="English"/>
    <s v="Spanish"/>
    <s v="Russian"/>
    <x v="1047"/>
    <s v="Tony Gilroy"/>
    <s v="Clive Owen, Julia Roberts, Tom Wilkinson, Paul Giamatti, Dan Daily, Lisa Roberts Gillan, David Shumbris, Rick Worthy, Oleg Stefan, Denis O'Hare, Kathleen Chalfant, Khan Baykal, Tom McCarthy, Wayne Duvall, Fabrizio Brienza"/>
    <x v="559"/>
    <s v="Clive Owen, Julia Roberts"/>
    <s v="Two ex-government agents turned rival industrial spies have to be at the top of their game when one of their companies prepares to launch a major product. However, they distract each other in more ways than one."/>
    <s v="Two ex-government agents turned"/>
    <n v="6.1"/>
    <n v="46925"/>
    <n v="72382199.807026193"/>
    <n v="60000000"/>
    <x v="1849"/>
    <n v="40572825"/>
    <n v="94309399.221537426"/>
    <n v="78176181"/>
    <n v="194"/>
  </r>
  <r>
    <s v="tt12567088"/>
    <x v="2443"/>
    <x v="20"/>
    <s v="31/07/2020"/>
    <s v="Crime"/>
    <s v=" Drama"/>
    <s v=" Mystery"/>
    <n v="149"/>
    <s v="India"/>
    <s v="Hindi"/>
    <m/>
    <m/>
    <x v="1401"/>
    <s v="Smita Singh, Smita Singh"/>
    <s v="Nawazuddin Siddiqui, Radhika Apte, Aditya Srivastav, Padmavati Rao, Nishant Dahiya, Shivani Raghuvanshi, Tigmanshu Dhulia, Shreedhar Dubey, Riya Shukla, Shweta Tripathi, Ravi Sah, Ila Arun, Baljinder Kaur, Gyanendra Tripathi, Khalid Tyabji"/>
    <x v="1260"/>
    <s v="Nawazuddin Siddiqui"/>
    <s v="The film follows a small town cop who is summoned to investigate the death of a politician which gets complicated by the victim's secretive family and his own conflicted heart."/>
    <s v="The film follows a small town"/>
    <n v="7.3"/>
    <n v="11110"/>
    <m/>
    <m/>
    <x v="4"/>
    <m/>
    <m/>
    <m/>
    <n v="331"/>
  </r>
  <r>
    <s v="tt1258197"/>
    <x v="2444"/>
    <x v="10"/>
    <s v="17/06/2010"/>
    <s v="Mystery"/>
    <s v=" Thriller"/>
    <m/>
    <n v="101"/>
    <s v="UK"/>
    <s v="English"/>
    <s v="French"/>
    <s v="Cantonese"/>
    <x v="1402"/>
    <s v="Stuart Hazeldine, Simon Garrity"/>
    <s v="Adar Beck, Gemma Chan, Nathalie Cox, John Lloyd Fillingham, Chukwudi Iwuji, Pollyanna McIntosh, Luke Mably, Jimi Mistry, Colin Salmon, Chris Carey"/>
    <x v="1261"/>
    <s v="Adar Beck, Gemma Chan"/>
    <s v="Eight candidates for a highly desirable corporate job are locked together in an exam room and given a final test with just one seemingly simple question. However, it doesn't take long for confusion to ensue and tensions to unravel."/>
    <s v="Eight candidates for a highly"/>
    <n v="6.8"/>
    <n v="103021"/>
    <m/>
    <m/>
    <x v="4"/>
    <m/>
    <m/>
    <n v="394717"/>
    <n v="183"/>
  </r>
  <r>
    <s v="tt1135503"/>
    <x v="2445"/>
    <x v="10"/>
    <s v="23/10/2009"/>
    <s v="Biography"/>
    <s v=" Drama"/>
    <s v=" Romance"/>
    <n v="123"/>
    <s v="USA"/>
    <s v="English"/>
    <s v="French"/>
    <m/>
    <x v="752"/>
    <s v="Nora Ephron, Julie Powell"/>
    <s v="Meryl Streep, Amy Adams, Stanley Tucci, Chris Messina, Linda Emond, Helen Carey, Mary Lynn Rajskub, Jane Lynch, Joan Juliet Buck, Crystal McCreary, George Bartenieff, Vanessa Ferlito, Casey Wilson, Jillian Bach, Andrew Garman"/>
    <x v="882"/>
    <s v="Meryl Streep, Amy Adams"/>
    <s v="Julia Child's story of her start in the cooking profession is intertwined with blogger Julie Powell's 2002 challenge to cook all the recipes in Child's first book."/>
    <s v="Julia Child's story of her start"/>
    <n v="7"/>
    <n v="105146"/>
    <n v="48254799.871350802"/>
    <n v="40000000"/>
    <x v="1850"/>
    <n v="94125426"/>
    <n v="156273799.10850787"/>
    <n v="129540522"/>
    <n v="323"/>
  </r>
  <r>
    <s v="tt1259014"/>
    <x v="2446"/>
    <x v="6"/>
    <s v="13/03/2009"/>
    <s v="Action"/>
    <s v=" Biography"/>
    <s v=" Crime"/>
    <n v="113"/>
    <s v="France, Canada, Italy"/>
    <s v="French"/>
    <s v="English"/>
    <s v="Arabic"/>
    <x v="824"/>
    <s v="Jacques Mesrine, Abdel Raouf Dafri"/>
    <s v="Vincent Cassel, C√©cile de France, G√©rard Depardieu, Gilles Lellouche, Roy Dupuis, Elena Anaya, Florence Thomassin, Michel Duchaussoy, Myriam Boyer, Abdelhafid Metalsi, Gilbert Sicotte, Deano Clavet, Ludivine Sagnier, Mustapha Abourachid, Sofiane Benrazzak"/>
    <x v="145"/>
    <s v="Vincent Cassel, C√©cile de France"/>
    <s v="The story of the notorious French gangster"/>
    <s v="The story of the notorious French"/>
    <n v="7.5"/>
    <n v="31643"/>
    <m/>
    <m/>
    <x v="4"/>
    <n v="551697"/>
    <m/>
    <n v="31076533"/>
    <n v="66"/>
  </r>
  <r>
    <s v="tt1135985"/>
    <x v="2447"/>
    <x v="6"/>
    <s v="14/08/2009"/>
    <s v="Comedy"/>
    <s v=" Romance"/>
    <m/>
    <n v="109"/>
    <s v="USA"/>
    <s v="English"/>
    <m/>
    <m/>
    <x v="1403"/>
    <s v="Sean Anders, John Morris"/>
    <s v="Josh Zuckerman, Amanda Crew, Clark Duke, James Marsden, Seth Green, Alice Greczyn, Katrina Bowden, Charlie McDermott, Mark L. Young, Cole Petersen, Dave Sheridan, Michael Cudlitz, Allison Weissman, Andrea Anders, Kim Ostrenko"/>
    <x v="1262"/>
    <s v="Josh Zuckerman, Amanda Crew"/>
    <s v="A high school senior drives cross-country with his best friends to hook up with a babe he met online."/>
    <s v="A high school senior drives cross-country"/>
    <n v="6.5"/>
    <n v="82666"/>
    <n v="22839482.032298669"/>
    <n v="19000000"/>
    <x v="1851"/>
    <n v="8402485"/>
    <n v="22546098.066891778"/>
    <n v="18755936"/>
    <n v="107"/>
  </r>
  <r>
    <s v="tt1136608"/>
    <x v="2448"/>
    <x v="10"/>
    <s v="25/09/2009"/>
    <s v="Action"/>
    <s v=" Sci-Fi"/>
    <s v=" Thriller"/>
    <n v="112"/>
    <s v="South Africa, USA, New Zealand, Canada"/>
    <s v="English"/>
    <s v="Nyanja"/>
    <s v="Afrikaans"/>
    <x v="1404"/>
    <s v="Neill Blomkamp, Terri Tatchell"/>
    <s v="Sharlto Copley, Jason Cope, Nathalie Boltt, Sylvaine Strike, Elizabeth Mkandawie, John Sumner, William Allen Young, Greg Melvill-Smith, Nick Blake, Morena Busa Sesatsa, Themba Nkosi, Mzwandile Nqoba, Barry Strydom, Jed Brophy, Louis Minnaar"/>
    <x v="1263"/>
    <s v="Sharlto Copley, Jason Cope"/>
    <s v="Violence ensues after an extraterrestrial race forced to live in slum-like conditions on Earth finds a kindred spirit in a government agent exposed to their biotechnology."/>
    <s v="Violence ensues after an extraterrestrial"/>
    <n v="7.9"/>
    <n v="630278"/>
    <n v="36191099.903513096"/>
    <n v="30000000"/>
    <x v="1852"/>
    <n v="115646235"/>
    <n v="254410101.93323264"/>
    <n v="210888950"/>
    <n v="1383"/>
  </r>
  <r>
    <s v="tt1137450"/>
    <x v="2449"/>
    <x v="11"/>
    <d v="2018-08-03T00:00:00"/>
    <s v="Action"/>
    <s v=" Crime"/>
    <s v=" Drama"/>
    <n v="107"/>
    <s v="USA, Canada"/>
    <s v="English"/>
    <s v="Spanish"/>
    <m/>
    <x v="512"/>
    <s v="Joe Carnahan, Brian Garfield"/>
    <s v="Bruce Willis, Vincent D'Onofrio, Elisabeth Shue, Camila Morrone, Dean Norris, Beau Knapp, Kimberly Elise, Len Cariou, Jack Kesy, Ronnie Gene Blevins, Kirby Bliss Blanton, Andreas Apergis, Ian Matthews, Wendy Crewson, Warona Setshwaelo"/>
    <x v="136"/>
    <s v="Bruce Willis, Vincent D'Onofrio"/>
    <s v="Dr. Paul Kersey is an experienced trauma surgeon, a man who has spent his life saving lives. After an attack on his family, Paul embarks on his own mission for justice."/>
    <s v="Dr. Paul Kersey is an experienced"/>
    <n v="6.4"/>
    <n v="61564"/>
    <n v="30920404.449099299"/>
    <n v="30000000"/>
    <x v="1853"/>
    <n v="34017028"/>
    <n v="51083301.293113939"/>
    <n v="49562710"/>
    <n v="647"/>
  </r>
  <r>
    <s v="tt1260502"/>
    <x v="2450"/>
    <x v="6"/>
    <d v="2008-12-07T00:00:00"/>
    <s v="Animation"/>
    <s v=" Action"/>
    <s v=" Adventure"/>
    <n v="83"/>
    <s v="Japan"/>
    <s v="Japanese"/>
    <m/>
    <m/>
    <x v="113"/>
    <s v="Shirow Masamune, Kazunori It√¥"/>
    <s v="Atsuko Tanaka, Akio √îtsuka, K√¥ichi Yamadera, Tessh√¥ Genda, Masato Yamanouchi, Shinji Ogawa, Yoshiko Sakakibara, Kazuhiro Yamaji, Shigeru Chiba, Maaya Sakamoto, Steve Bulen, Gina Connell, Stephen Davis, Dorothy Elias-Fahn, Richard Epcar"/>
    <x v="1264"/>
    <s v="Atsuko Tanaka, Akio √îtsuka"/>
    <s v="A hacker known as the Puppet Master is hunted by a female cyborg cop and her partner. This film is a revised version of"/>
    <s v="A hacker known as the Puppet Master"/>
    <n v="8"/>
    <n v="13498"/>
    <m/>
    <m/>
    <x v="4"/>
    <m/>
    <m/>
    <n v="489807"/>
    <n v="12"/>
  </r>
  <r>
    <s v="tt1261047"/>
    <x v="2451"/>
    <x v="10"/>
    <s v="13/03/2009"/>
    <s v="Crime"/>
    <s v=" Drama"/>
    <s v=" Thriller"/>
    <n v="140"/>
    <s v="India"/>
    <s v="Hindi"/>
    <m/>
    <m/>
    <x v="662"/>
    <s v="Raj Singh Chaudhary, Anurag Kashyap"/>
    <s v="Kay Kay Menon, Raj Singh Chaudhary, Jesse Randhawa, Deepak Dobriyal, Ayesha Mohan, Mahie Gill, Piyush Mishra, Abhimanyu Singh, Aditya Srivastav, Mukesh Bhatt, Pankaj Jha, Savi Sidhu, Vasan Bala, Singh Bhupesh, Jyoti Dogra"/>
    <x v="563"/>
    <s v="Kay Kay Menon, Raj Singh Chaudhary"/>
    <s v="A law student witnesses deception, homicide, and crime after being elected as General Secretary of his college."/>
    <s v="A law student witnesses deception,"/>
    <n v="8.1"/>
    <n v="13618"/>
    <m/>
    <m/>
    <x v="4"/>
    <m/>
    <m/>
    <n v="2364294"/>
    <n v="68"/>
  </r>
  <r>
    <s v="tt1139328"/>
    <x v="2452"/>
    <x v="14"/>
    <d v="2010-09-04T00:00:00"/>
    <s v="Drama"/>
    <s v=" Mystery"/>
    <s v=" Thriller"/>
    <n v="128"/>
    <s v="France, Germany, UK"/>
    <s v="English"/>
    <m/>
    <m/>
    <x v="350"/>
    <s v="Robert Harris, Roman Polanski"/>
    <s v="Ewan McGregor, Jon Bernthal, Tim Preece, Jim Belushi, Timothy Hutton, Anna Botting, Yvonne Tomlinson, Milton Welsh, Alister Mazzotti, Tim Faraday, Kim Cattrall, Kate Copeland, Soogi Kang, Lee Hong Thay, Olivia Williams"/>
    <x v="19"/>
    <s v="Ewan McGregor, Jon Bernthal"/>
    <s v="A ghost writer, hired to complete the memoirs of a former British Prime Minister, uncovers secrets that put his own life in jeopardy."/>
    <s v="A ghost writer, hired to complete"/>
    <n v="7.2"/>
    <n v="154364"/>
    <n v="53410568.844700351"/>
    <n v="45000000"/>
    <x v="1854"/>
    <n v="15541549"/>
    <n v="71607486.74430868"/>
    <n v="60331447"/>
    <n v="392"/>
  </r>
  <r>
    <s v="tt1139668"/>
    <x v="2453"/>
    <x v="10"/>
    <s v="27/02/2009"/>
    <s v="Drama"/>
    <s v=" Horror"/>
    <s v=" Mystery"/>
    <n v="88"/>
    <s v="USA"/>
    <s v="English"/>
    <s v="Hebrew"/>
    <m/>
    <x v="679"/>
    <s v="David S. Goyer"/>
    <s v="Odette Annable, Gary Oldman, Cam Gigandet, Meagan Good, Idris Elba, Jane Alexander, Atticus Shaffer, James Remar, Carla Gugino, C.S. Lee, Rhys Coiro, Michael Sassone, Ethan Cutkosky, Craig J. Harris, Rachel Brosnahan"/>
    <x v="1265"/>
    <s v="Odette Annable, Gary Oldman"/>
    <s v="A young woman fights the spirit that is slowly taking possession of her."/>
    <s v="A young woman fights the spirit"/>
    <n v="4.8"/>
    <n v="48970"/>
    <n v="19301919.948540319"/>
    <n v="16000000"/>
    <x v="1855"/>
    <n v="42670410"/>
    <n v="92304254.252413213"/>
    <n v="76514050"/>
    <n v="242"/>
  </r>
  <r>
    <s v="tt1262981"/>
    <x v="2454"/>
    <x v="10"/>
    <s v="24/09/2010"/>
    <s v="Comedy"/>
    <s v=" Drama"/>
    <m/>
    <n v="99"/>
    <s v="USA"/>
    <s v="English"/>
    <m/>
    <m/>
    <x v="1405"/>
    <s v="Bobcat Goldthwait"/>
    <s v="Robin Williams, Daryl Sabara, Morgan Murphy, Naomi Glick, Dan Spencer, Geoff Pierson, Henry Simmons, Zach Sanchez-Vitale, Alexie Gilmore, Evan Martin, Ellyn Jameson, Michael Thomas Moore, Ray Buckley, Jermaine Williams, Lorraine Nicholson"/>
    <x v="324"/>
    <s v="Robin Williams, Daryl Sabara"/>
    <s v="When his son's body is found in a humiliating accident, a lonely high school teacher inadvertently attracts an overwhelming amount of community and media attention after covering up the truth with a phony suicide note."/>
    <s v="When his son's body is found in"/>
    <n v="6.9"/>
    <n v="36809"/>
    <m/>
    <m/>
    <x v="4"/>
    <n v="221805"/>
    <m/>
    <n v="221805"/>
    <n v="148"/>
  </r>
  <r>
    <s v="tt1139797"/>
    <x v="2455"/>
    <x v="6"/>
    <d v="2009-09-01T00:00:00"/>
    <s v="Crime"/>
    <s v=" Drama"/>
    <s v=" Fantasy"/>
    <n v="114"/>
    <s v="Sweden"/>
    <s v="Swedish"/>
    <s v="Spanish"/>
    <m/>
    <x v="1406"/>
    <s v="John Ajvide Lindqvist, John Ajvide Lindqvist"/>
    <s v="K√•re Hedebrant, Lina Leandersson, Per Ragnar, Henrik Dahl, Karin Bergquist, Peter Carlberg, Ika Nord, Mikael Rahm, Karl-Robert Lindgren, Anders T. Peedu, Pale Olofsson, Cayetano Ruiz, Patrik Rydmark, Johan S√∂mnes, Mikael Erhardsson"/>
    <x v="1266"/>
    <s v="K√•re Hedebrant, Lina Leandersson"/>
    <s v="Oskar, an overlooked and bullied boy, finds love and revenge through Eli, a beautiful but peculiar girl."/>
    <s v="Oskar, an overlooked and bullied"/>
    <n v="7.9"/>
    <n v="202678"/>
    <n v="4808312.0067997202"/>
    <n v="4000000"/>
    <x v="1856"/>
    <n v="2122065"/>
    <n v="13496133.623293685"/>
    <n v="11227336"/>
    <n v="593"/>
  </r>
  <r>
    <s v="tt1263750"/>
    <x v="2456"/>
    <x v="14"/>
    <d v="2010-07-05T00:00:00"/>
    <s v="Drama"/>
    <s v=" Romance"/>
    <m/>
    <n v="107"/>
    <s v="Spain"/>
    <s v="English"/>
    <s v="Spanish"/>
    <s v="Italian"/>
    <x v="46"/>
    <s v="Julio Rojas, Julio Medem"/>
    <s v="Elena Anaya, Natasha Yarovenko, Enrico Lo Verso, Najwa Nimri, Ander Malles, Laura Meizoso"/>
    <x v="760"/>
    <s v="Elena Anaya, Natasha Yarovenko"/>
    <s v="A hotel room in the center of Rome serves as the setting for two young and recently acquainted women to have a physical adventure that touches their very souls."/>
    <s v="A hotel room in the center of"/>
    <n v="6.1"/>
    <n v="21843"/>
    <m/>
    <m/>
    <x v="4"/>
    <m/>
    <m/>
    <n v="844281"/>
    <n v="70"/>
  </r>
  <r>
    <s v="tt1264904"/>
    <x v="2457"/>
    <x v="10"/>
    <d v="2010-02-04T00:00:00"/>
    <s v="Comedy"/>
    <s v=" Family"/>
    <m/>
    <n v="91"/>
    <s v="France, Belgium"/>
    <s v="French"/>
    <m/>
    <m/>
    <x v="1407"/>
    <s v="Laurent Tirard, Gr√©goire Vigneron"/>
    <s v="Maxime Godart, Vincent Claude, Charles Vaillant, Victor Carles, Benjamin Averty, Germain Petit Damico, Damien Ferdel, Virgile Tirard, Elisa Heusch, Val√©rie Lemercier, Kad Merad, Sandrine Kiberlain, Fran√ßois-Xavier Demaison, Michel Duchaussoy, Daniel Pr√©vost"/>
    <x v="1267"/>
    <s v="Maxime Godart, Vincent Claude"/>
    <s v="Nicholas has every reason to keep things in life unchanged; however, when he accidentally overhears mum and dad talking about a new baby brother, his world will turn upside down. Will they abandon him to make room for the little stranger?"/>
    <s v="Nicholas has every reason to keep"/>
    <n v="7.1"/>
    <n v="12092"/>
    <m/>
    <m/>
    <x v="4"/>
    <m/>
    <m/>
    <n v="62794894"/>
    <n v="20"/>
  </r>
  <r>
    <s v="tt1142433"/>
    <x v="2458"/>
    <x v="10"/>
    <d v="2010-09-07T00:00:00"/>
    <s v="Comedy"/>
    <s v=" Romance"/>
    <m/>
    <n v="88"/>
    <s v="USA"/>
    <s v="English"/>
    <m/>
    <m/>
    <x v="1408"/>
    <s v="Kelly Fremon Craig"/>
    <s v="Alexis Bledel, Zach Gilford, Michael Keaton, Jane Lynch, Bobby Coleman, Carol Burnett, Rodrigo Santoro, Catherine Reitman, Mary Anne McGarry, J.K. Simmons, Robert Arce, Jeanie Hackett, Oscar Dillon, Vanessa Branch, Shirley Jordan"/>
    <x v="380"/>
    <s v="Alexis Bledel, Zach Gilford"/>
    <s v="Ryden Malby graduates from college and is forced to move back into her childhood home with her eccentric family, while she attempts to find a job, the right guy, and just a hint of where her life is headed."/>
    <s v="Ryden Malby graduates from college"/>
    <n v="5.3"/>
    <n v="13567"/>
    <n v="18095549.951756548"/>
    <n v="15000000"/>
    <x v="1857"/>
    <n v="6380019"/>
    <n v="7738536.6030987557"/>
    <n v="6414729"/>
    <n v="59"/>
  </r>
  <r>
    <s v="tt1266029"/>
    <x v="2459"/>
    <x v="10"/>
    <s v="25/12/2009"/>
    <s v="Biography"/>
    <s v=" Drama"/>
    <s v=" Music"/>
    <n v="98"/>
    <s v="UK, Canada"/>
    <s v="English"/>
    <s v="French"/>
    <m/>
    <x v="1409"/>
    <s v="Matt Greenhalgh"/>
    <s v="Aaron Taylor-Johnson, Kristin Scott Thomas, David Threlfall, Josh Bolt, Ophelia Lovibond, Kerrie Hayes, Angela Walsh, Paul Ritter, Richard Syms, Anne-Marie Duff, James Johnson, Alex Ambrose, Angelica Jopling, Abby Greenhalgh, David Morrissey"/>
    <x v="1065"/>
    <s v="Aaron Taylor-Johnson"/>
    <s v="A mother and daughter con team seduce and scam wealthy men."/>
    <s v="A mother and daughter con team"/>
    <n v="7.1"/>
    <n v="34586"/>
    <m/>
    <m/>
    <x v="4"/>
    <n v="1457248"/>
    <m/>
    <n v="6577779"/>
    <n v="91"/>
  </r>
  <r>
    <s v="tt1142977"/>
    <x v="2460"/>
    <x v="12"/>
    <s v="17/01/2013"/>
    <s v="Animation"/>
    <s v=" Comedy"/>
    <s v=" Family"/>
    <n v="87"/>
    <s v="USA"/>
    <s v="English"/>
    <m/>
    <m/>
    <x v="29"/>
    <s v="Leonard Ripps, Tim Burton"/>
    <s v="Catherine O'Hara, Martin Short, Martin Landau, Charlie Tahan, Atticus Shaffer, Winona Ryder, Robert Capron, James Hiroyuki Liao, Conchata Ferrell, Tom Kenny"/>
    <x v="909"/>
    <s v="Catherine O'Hara, Martin Short"/>
    <s v="When a boy's beloved dog passes away suddenly, he attempts to bring the animal back to life through a powerful science experiment."/>
    <s v="When a boy's beloved dog passes"/>
    <n v="6.9"/>
    <n v="95469"/>
    <n v="43962947.638004459"/>
    <n v="39000000"/>
    <x v="1858"/>
    <n v="35291068"/>
    <n v="91861219.370488733"/>
    <n v="81491068"/>
    <n v="196"/>
  </r>
  <r>
    <s v="tt1142988"/>
    <x v="2461"/>
    <x v="10"/>
    <s v="27/11/2009"/>
    <s v="Comedy"/>
    <s v=" Romance"/>
    <m/>
    <n v="96"/>
    <s v="USA"/>
    <s v="English"/>
    <m/>
    <m/>
    <x v="335"/>
    <s v="Nicole Eastman, Karen McCullah"/>
    <s v="Katherine Heigl, Gerard Butler, Bree Turner, Eric Winter, Nick Searcy, Jesse D. Goins, Cheryl Hines, John Michael Higgins, Noah Matthews, Bonnie Somerville, John Sloman, Yvette Nicole Brown, Nate Corddry, Allen Maldonado, Steve Little"/>
    <x v="1168"/>
    <s v="Katherine Heigl, Gerard Butler"/>
    <s v="An uptight television producer takes control of a morning show segment on modern relationships hosted by a misogynistic man."/>
    <s v="An uptight television producer"/>
    <n v="6.4"/>
    <n v="200721"/>
    <n v="45842059.877783261"/>
    <n v="38000000"/>
    <x v="1859"/>
    <n v="88915214"/>
    <n v="388068237.1273948"/>
    <n v="321682600"/>
    <n v="196"/>
  </r>
  <r>
    <s v="tt1144884"/>
    <x v="2462"/>
    <x v="10"/>
    <s v="21/05/2010"/>
    <s v="Horror"/>
    <s v=" Thriller"/>
    <m/>
    <n v="82"/>
    <s v="USA"/>
    <s v="English"/>
    <m/>
    <m/>
    <x v="526"/>
    <s v="Eric Bress, Jeffrey Reddick"/>
    <s v="Bobby Campo, Shantel VanSanten, Nick Zano, Haley Webb, Mykelti Williamson, Krista Allen, Andrew Fiscella, Justin Welborn, Stephanie Honor√©, Lara Grice, Jackson Walker, Phil Austin, William Aguillard, Brendan Aguillard, Juan Kincaid"/>
    <x v="1268"/>
    <s v="Bobby Campo, Shantel VanSanten"/>
    <s v="After a young man's premonition of a deadly race-car crash helps saves the lives of his peers, Death sets out to collect those who evaded their end."/>
    <s v="After a young man's premonition"/>
    <n v="5.2"/>
    <n v="95087"/>
    <n v="48254799.871350802"/>
    <n v="40000000"/>
    <x v="1860"/>
    <n v="66477700"/>
    <n v="224586450.87667367"/>
    <n v="186167139"/>
    <n v="321"/>
  </r>
  <r>
    <s v="tt1149361"/>
    <x v="2463"/>
    <x v="10"/>
    <s v="17/12/2010"/>
    <s v="Action"/>
    <s v=" Comedy"/>
    <s v=" Crime"/>
    <n v="105"/>
    <s v="France"/>
    <s v="French"/>
    <m/>
    <m/>
    <x v="203"/>
    <s v="Jean-Pierre Jeunet, Guillaume Laurant"/>
    <s v="Dany Boon, Andr√© Dussollier, Yolande Moreau, Dominique Pinon, Marie-Julie Baup, Michel Cr√©mad√®s, Nicolas Mari√©, Julie Ferrier, Omar Sy, Jean-Pierre Marielle, Urbain Cancelier, Patrick Paroux, Jean-Pierre Becker, St√©phane Butet, Philippe Girard"/>
    <x v="1269"/>
    <s v="Dany Boon, Andr√© Dussollier"/>
    <s v="A man and his friends come up with an intricate and original plan to destroy two big weapons manufacturers."/>
    <s v="A man and his friends come up"/>
    <n v="7.2"/>
    <n v="28465"/>
    <n v="50667539.864918336"/>
    <n v="42000000"/>
    <x v="1861"/>
    <n v="1262079"/>
    <n v="24791078.357556008"/>
    <n v="20550145"/>
    <n v="69"/>
  </r>
  <r>
    <s v="tt1149362"/>
    <x v="2464"/>
    <x v="10"/>
    <s v="30/10/2009"/>
    <s v="Drama"/>
    <s v=" History"/>
    <s v=" Mystery"/>
    <n v="144"/>
    <s v="Germany, Austria, France, Italy, Canada"/>
    <s v="Latin"/>
    <s v="German"/>
    <s v="Italian"/>
    <x v="1191"/>
    <s v="Michael Haneke, Michael Haneke"/>
    <s v="Christian Friedel, Ernst Jacobi, Leonie Benesch, Ulrich Tukur, Ursina Lardi, Fion Mutert, Michael Kranz, Burghart Klau√üner, Steffi K√ºhnert, Maria Dragus, Leonard Proxauf, Levin Henning, Johanna Busse, Thibault S√©ri√©, Josef Bierbichler"/>
    <x v="1270"/>
    <s v="Christian Friedel, Ernst Jacobi"/>
    <s v="Strange events happen in a small village in the north of Germany during the years before World War I, which seem to be ritual punishment. Who is responsible?"/>
    <s v="Strange events happen in a small"/>
    <n v="7.8"/>
    <n v="67362"/>
    <n v="21714659.94210786"/>
    <n v="18000000"/>
    <x v="1862"/>
    <n v="2222862"/>
    <n v="23306671.442133494"/>
    <n v="19319671"/>
    <n v="213"/>
  </r>
  <r>
    <s v="tt1151359"/>
    <x v="2465"/>
    <x v="10"/>
    <s v="17/09/2010"/>
    <s v="Comedy"/>
    <s v=" Crime"/>
    <s v=" Drama"/>
    <n v="105"/>
    <s v="USA"/>
    <s v="English"/>
    <s v="Latin"/>
    <m/>
    <x v="122"/>
    <s v="Tim Blake Nelson"/>
    <s v="Edward Norton, Lucy DeVito, Kent Jude Bernard, Amelia Campbell, Tim Blake Nelson, Randal Reeder, Leo Fabian, Pruitt Taylor Vince, Tina Parker, Susan Sarandon, Ty Burrell, Lee Wilkof, Melanie Lynskey, Josh Pais, Lisa Benavides-Nelson"/>
    <x v="433"/>
    <s v="Edward Norton, Lucy DeVito"/>
    <s v="An Ivy League professor is lured back to his Oklahoma hometown, where his twin brother, a small-time pot grower, has concocted a scheme to take down a local drug lord."/>
    <s v="An Ivy League professor is lured"/>
    <n v="6.4"/>
    <n v="26293"/>
    <n v="10857329.97105393"/>
    <n v="9000000"/>
    <x v="1863"/>
    <n v="70066"/>
    <n v="1247644.73985373"/>
    <n v="1034214"/>
    <n v="68"/>
  </r>
  <r>
    <s v="tt1151922"/>
    <x v="2466"/>
    <x v="10"/>
    <d v="2009-03-07T00:00:00"/>
    <s v="Comedy"/>
    <s v=" Romance"/>
    <m/>
    <n v="90"/>
    <s v="USA"/>
    <s v="English"/>
    <s v="Portuguese"/>
    <m/>
    <x v="1410"/>
    <s v="Zach Cregger, Trevor Moore"/>
    <s v="Zach Cregger, Trevor Moore, Raquel Alessi, Molly Stanton, Craig Robinson, Hugh Hefner, Carla Jimenez, Cedric Yarbrough, Geoff Meed, Slade Pearce, Remy Thorne, Eve Mauro, Alexis Raben, Windell Middlebrooks, Lindsay Schoneweis"/>
    <x v="1271"/>
    <s v="Zach Cregger, Trevor Moore"/>
    <s v="Eugene believes in no sex before marriage. So DID his girlfriend, Cindi. His BFF loves sex. At Senior Prom, just before sex with Cindi, he falls into a coma. Waking up 4 years later, his Cindi is Miss March in Playboy. Can he get her back?"/>
    <s v="Eugene believes in no sex before"/>
    <n v="5"/>
    <n v="20549"/>
    <n v="7238219.98070262"/>
    <n v="6000000"/>
    <x v="1864"/>
    <n v="4543320"/>
    <n v="5539203.461962265"/>
    <n v="4591629"/>
    <n v="70"/>
  </r>
  <r>
    <s v="tt1270842"/>
    <x v="2467"/>
    <x v="14"/>
    <d v="2010-11-12T00:00:00"/>
    <s v="Drama"/>
    <s v=" Romance"/>
    <m/>
    <n v="133"/>
    <s v="Japan"/>
    <s v="Japanese"/>
    <m/>
    <m/>
    <x v="1411"/>
    <s v="Haruki Murakami, Anh Hung Tran"/>
    <s v="Ken'ichi Matsuyama, Rinko Kikuchi, Kiko Mizuhara, Kengo K√¥ra, Reika Kirishima, Eriko Hatsune, Tokio Emoto, Takao Handa, Yusuke, Y√ªki It√¥, Kentar√¥ Tamura, Makoto Sugisawa, Kohei Yoshino, Sawako Okuma, Haruka Masuda"/>
    <x v="1272"/>
    <s v="Ken'ichi Matsuyama, Rinko Kikuchi"/>
    <s v="Toru recalls his life in the 1960s, when his friend Kizuki killed himself and he grew close to Naoko, Kizuki's girlfriend, and another woman, the outgoing, lively Midori."/>
    <s v="Toru recalls his life in the 1960s,"/>
    <n v="6.3"/>
    <n v="10928"/>
    <m/>
    <m/>
    <x v="4"/>
    <n v="13000"/>
    <m/>
    <n v="19144719"/>
    <n v="55"/>
  </r>
  <r>
    <s v="tt1152398"/>
    <x v="2468"/>
    <x v="17"/>
    <d v="2011-11-05T00:00:00"/>
    <s v="Drama"/>
    <s v=" Fantasy"/>
    <s v=" Romance"/>
    <n v="86"/>
    <s v="USA"/>
    <s v="English"/>
    <m/>
    <m/>
    <x v="1412"/>
    <s v="Daniel Barnz, Alex Flinn"/>
    <s v="Alex Pettyfer, Justin Bradley, Mary-Kate Olsen, Dakota Johnson, Erik Knudsen, Vanessa Hudgens, Karl Graboshas, Peter Krause, LisaGay Hamilton, Jonathan Dubsky, David Francis, Neil Patrick Harris, Rhiannon Moller-Trotter, Steve Godin, Gio Perez"/>
    <x v="1273"/>
    <s v="Alex Pettyfer, Justin Bradley"/>
    <s v="A modern-day take on the &quot;Beauty and the Beast&quot; tale where a New York teen is transformed into a hideous monster in order to find true love."/>
    <s v="A modern-day take on the &quot;Beauty"/>
    <n v="5.6"/>
    <n v="74806"/>
    <n v="19559911.798309799"/>
    <n v="17000000"/>
    <x v="1865"/>
    <n v="27865571"/>
    <n v="49707814.409742288"/>
    <n v="43202283"/>
    <n v="144"/>
  </r>
  <r>
    <s v="tt1273235"/>
    <x v="2469"/>
    <x v="14"/>
    <s v="30/09/2011"/>
    <s v="Horror"/>
    <s v=" Mystery"/>
    <s v=" Thriller"/>
    <n v="104"/>
    <s v="Serbia"/>
    <s v="Serbian"/>
    <s v="English"/>
    <s v="Swedish"/>
    <x v="1413"/>
    <s v="Aleksandar Radivojevic, Srdjan Spasojevic"/>
    <s v="Srdjan 'Zika' Todorovic, Sergej Trifunovic, Jelena Gavrilovic, Slobodan Bestic, Katarina Zutic, Luka Mijatovic, Ana Sakic, Lena Bogdanovic, Miodrag Krcmarik, Nenad Herakovic, Carni Djeric, Andela Nenadovic, Tanja Divnic, Lidija Pletl, Marina Savic"/>
    <x v="1274"/>
    <s v="Srdjan 'Zika' Todorovic"/>
    <s v="An aging porn star agrees to participate in an &quot;art film&quot; in order to make a clean break from the business, only to discover that he has been drafted into making a pedophilia and necrophilia themed snuff film."/>
    <s v="An aging porn star agrees to participate"/>
    <n v="5.0999999999999996"/>
    <n v="55866"/>
    <m/>
    <m/>
    <x v="4"/>
    <m/>
    <m/>
    <n v="1541"/>
    <n v="504"/>
  </r>
  <r>
    <s v="tt1152836"/>
    <x v="2470"/>
    <x v="10"/>
    <d v="2009-06-11T00:00:00"/>
    <s v="Biography"/>
    <s v=" Crime"/>
    <s v=" Drama"/>
    <n v="140"/>
    <s v="USA, Japan"/>
    <s v="English"/>
    <m/>
    <m/>
    <x v="327"/>
    <s v="Ronan Bennett, Michael Mann"/>
    <s v="Christian Bale, Christian Stolte, Jason Clarke, Johnny Depp, Stephen Graham, David Wenham, John Judd, Stephen Dorff, Michael Vieau, John Kishline, Carey Mulligan, James Russo, Giovanni Ribisi, Wesley Walker, John Scherp"/>
    <x v="37"/>
    <s v="Christian Bale, Christian Stolte"/>
    <s v="The Feds try to take down notorious American gangsters John Dillinger, Baby Face Nelson and Pretty Boy Floyd during a booming crime wave in the 1930s."/>
    <s v="The Feds try to take down notorious"/>
    <n v="7"/>
    <n v="277787"/>
    <n v="120636999.678377"/>
    <n v="100000000"/>
    <x v="1866"/>
    <n v="97104620"/>
    <n v="258289389.74079031"/>
    <n v="214104620"/>
    <n v="647"/>
  </r>
  <r>
    <s v="tt1274295"/>
    <x v="2471"/>
    <x v="10"/>
    <s v="14/08/2009"/>
    <s v="Action"/>
    <s v=" Crime"/>
    <s v=" Drama"/>
    <n v="130"/>
    <s v="India"/>
    <s v="Hindi"/>
    <s v="Marathi"/>
    <s v="Bengali"/>
    <x v="974"/>
    <s v="Cajetan Boy, Supratik Sen"/>
    <s v="Shahid Kapoor, Priyanka Chopra, Deb Mukherjee, Shivkumar Subramaniam, Chandan Roy Sanyal, Tenzing Nima, Hrishikesh Joshi, Rajatabha Dutta, Harish Khanna, Carlos Paca, Eric Santos, Amole Gupte, Sagar, Samrat, Vijay Raj"/>
    <x v="1142"/>
    <s v="Shahid Kapoor, Priyanka Chopra"/>
    <s v="The desperate lives of two estranged twin brothers converge over missing drugs, politics, racial prejudice, corrupt cops and an unplanned pregnancy."/>
    <s v="The desperate lives of two estranged"/>
    <n v="7.4"/>
    <n v="16297"/>
    <m/>
    <m/>
    <x v="4"/>
    <n v="1291827"/>
    <m/>
    <n v="1868980"/>
    <n v="100"/>
  </r>
  <r>
    <s v="tt1275863"/>
    <x v="2472"/>
    <x v="10"/>
    <s v="31/07/2009"/>
    <s v="Comedy"/>
    <s v=" Drama"/>
    <s v=" Romance"/>
    <n v="128"/>
    <s v="India"/>
    <s v="Hindi"/>
    <m/>
    <m/>
    <x v="1286"/>
    <s v="Imtiaz Ali"/>
    <s v="Saif Ali Khan, Deepika Padukone, Rishi Kapoor, Rahul Khanna, Florence Brudenell-Bruce, Giselli Monteiro, Raj Zutshi, Nirupama Verma, Gunjas Singh, Chandan Anand, Dhirendra Divedi, Sanjay Gandhi, Rajinder Sharma Nanu, Vir Das, Kavi Shastri"/>
    <x v="491"/>
    <s v="Saif Ali Khan, Deepika Padukone"/>
    <s v="An old-fashioned romantic tells his personal love story to a modern man who has just broken up with his girlfriend. Has love really ever changed?"/>
    <s v="An old-fashioned romantic tells"/>
    <n v="6.8"/>
    <n v="14663"/>
    <m/>
    <m/>
    <x v="4"/>
    <n v="2430083"/>
    <m/>
    <n v="20794985"/>
    <n v="66"/>
  </r>
  <r>
    <s v="tt1152850"/>
    <x v="2473"/>
    <x v="6"/>
    <d v="2009-06-03T00:00:00"/>
    <s v="Drama"/>
    <m/>
    <m/>
    <n v="80"/>
    <s v="USA"/>
    <s v="English"/>
    <m/>
    <m/>
    <x v="1414"/>
    <s v="Jonathan Raymond, Kelly Reichardt"/>
    <s v="Michelle Williams, Lucy, David Koppell, Max Clement, Sid Shanley, Dave Hubner, Michelle Worthey, Will Oldham, Wally Dalton, Roger D. Faires, Boggs Johnson, Tanya Smith, Michael Brophy, John Robinson, John Breen"/>
    <x v="992"/>
    <s v="Michelle Williams, Lucy"/>
    <s v="Over the summer, a series of unfortunate happening triggers a financial crisis for a young woman and she soon finds her life falling apart."/>
    <s v="Over the summer, a series of unfortunate"/>
    <n v="7.1"/>
    <n v="16061"/>
    <n v="240415.60033998598"/>
    <n v="200000"/>
    <x v="1867"/>
    <n v="865695"/>
    <n v="1434073.045638008"/>
    <n v="1192995"/>
    <n v="125"/>
  </r>
  <r>
    <s v="tt1276419"/>
    <x v="2474"/>
    <x v="12"/>
    <s v="29/08/2013"/>
    <s v="Biography"/>
    <s v=" Drama"/>
    <s v=" History"/>
    <n v="137"/>
    <s v="Denmark, Sweden, Czech Republic, Germany"/>
    <s v="Danish"/>
    <s v="English"/>
    <s v="German"/>
    <x v="1415"/>
    <s v="Bodil Steensen-Leth, Rasmus Heisterberg"/>
    <s v="Alicia Vikander, Mads Mikkelsen, Mikkel Boe F√∏lsgaard, Trine Dyrholm, David Dencik, Thomas W. Gabrielsson, Cyron Melville, Bent Mejding, Harriet Walter, Laura Bro, S√∏ren Malling, Jacob Lohmann, S√∏ren Spanning, Frederik Christian Johansen, John Martinus"/>
    <x v="967"/>
    <s v="Alicia Vikander, Mads Mikkelsen"/>
    <s v="A young queen, who is married to an insane king, falls secretly in love with her physician - and together they start a revolution that changes a nation forever."/>
    <s v="A young queen, who is married"/>
    <n v="7.5"/>
    <n v="43310"/>
    <m/>
    <m/>
    <x v="4"/>
    <n v="1546761"/>
    <m/>
    <n v="14758997"/>
    <n v="91"/>
  </r>
  <r>
    <s v="tt1277737"/>
    <x v="2475"/>
    <x v="6"/>
    <d v="2009-09-10T00:00:00"/>
    <s v="Drama"/>
    <m/>
    <m/>
    <n v="114"/>
    <s v="USA"/>
    <s v="Persian"/>
    <s v="English"/>
    <m/>
    <x v="1416"/>
    <s v="Betsy Giffen Nowrasteh, Cyrus Nowrasteh"/>
    <s v="Shohreh Aghdashloo, Mozhan Marn√≤, Jim Caviezel, Navid Negahban, Ali Pourtash, David Diaan, Parviz Sayyad, Vida Ghahremani, Vachik Mangassarian, Bita Sheibani, Noor Taher, Haya Al Taher, Khalid Khan, Sheede Dana, Fay Yan"/>
    <x v="1275"/>
    <s v="Shohreh Aghdashloo, Mozhan Marn√≤"/>
    <s v="A desperate woman asks for a meeting with a journalist to disclose the cruel and inhumane punishment of her niece."/>
    <s v="A desperate woman asks for a meeting"/>
    <n v="8"/>
    <n v="18513"/>
    <m/>
    <m/>
    <x v="4"/>
    <n v="637421"/>
    <m/>
    <n v="1120476"/>
    <n v="109"/>
  </r>
  <r>
    <s v="tt1153706"/>
    <x v="2476"/>
    <x v="10"/>
    <s v="20/11/2009"/>
    <s v="Action"/>
    <s v=" Comedy"/>
    <s v=" Music"/>
    <n v="83"/>
    <s v="USA"/>
    <s v="English"/>
    <m/>
    <m/>
    <x v="1417"/>
    <s v="Keenen Ivory Wayans, Shawn Wayans"/>
    <s v="Shoshana Bush, Damon Wayans Jr., Essence Atkins, Affion Crockett, Chris Elliott, Christina Murphy, David Alan Grier, Amy Sedaris, Kim Wayans, Lauren Bowles, Brennan Hillard, George Gore II, Chelsea Makela, Ross Thomas, Shawn Wayans"/>
    <x v="1276"/>
    <s v="Shoshana Bush, Damon Wayans Jr."/>
    <s v="Street dancer Thomas Uncles is from the wrong side of the tracks, but his bond with the beautiful Megan White might help the duo realize their dreams as they enter in the mother of all dance battles."/>
    <s v="Street dancer Thomas Uncles is"/>
    <n v="3.5"/>
    <n v="11607"/>
    <n v="30159249.919594251"/>
    <n v="25000000"/>
    <x v="1868"/>
    <n v="25662155"/>
    <n v="37927235.220684491"/>
    <n v="31439140"/>
    <n v="58"/>
  </r>
  <r>
    <s v="tt1155056"/>
    <x v="2477"/>
    <x v="10"/>
    <s v="21/08/2009"/>
    <s v="Comedy"/>
    <s v=" Romance"/>
    <m/>
    <n v="105"/>
    <s v="USA"/>
    <s v="English"/>
    <m/>
    <m/>
    <x v="644"/>
    <s v="John Hamburg, Larry Levin"/>
    <s v="Paul Rudd, Rashida Jones, Sarah Burns, Greg Levine, Jaime Pressly, Jon Favreau, Jane Curtin, J.K. Simmons, Andy Samberg, Jean Villepique, Rob Huebel, Kym Whitley, Colleen Crabtree, Caroline Farah, Mather Zickel"/>
    <x v="931"/>
    <s v="Paul Rudd, Rashida Jones"/>
    <s v="Friendless Peter Klaven goes on a series of man-dates to find a Best Man for his wedding. But, when his insta-bond with his new B.F.F. puts a strain on his relationship with his fianc√©e, can the trio learn to live happily ever after?"/>
    <s v="Friendless Peter Klaven goes on"/>
    <n v="7"/>
    <n v="191738"/>
    <n v="48254799.871350802"/>
    <n v="40000000"/>
    <x v="1869"/>
    <n v="71440011"/>
    <n v="110962345.391"/>
    <n v="91980359"/>
    <n v="235"/>
  </r>
  <r>
    <s v="tt1155076"/>
    <x v="2478"/>
    <x v="14"/>
    <s v="20/08/2010"/>
    <s v="Action"/>
    <s v=" Drama"/>
    <s v=" Family"/>
    <n v="140"/>
    <s v="USA, China"/>
    <s v="English"/>
    <s v="Mandarin"/>
    <m/>
    <x v="179"/>
    <s v="Christopher Murphey, Robert Mark Kamen"/>
    <s v="Jaden Smith, Jackie Chan, Taraji P. Henson, Wenwen Han, Rongguang Yu, Zhensu Wu, Zhiheng Wang, Zhenwei Wang, Jared Minns, Shijia L√º, Yi Zhao, Bo Zhang, Luke Carberry, Cameron Hillman, Ghye Samuel Brown"/>
    <x v="1277"/>
    <s v="Jaden Smith, Jackie Chan"/>
    <s v="Work causes a single mother to move to China with her young son; in his new home, the boy embraces kung fu, taught to him by a master."/>
    <s v="Work causes a single mother to"/>
    <n v="6.2"/>
    <n v="157587"/>
    <n v="47476061.195289202"/>
    <n v="40000000"/>
    <x v="1870"/>
    <n v="176591618"/>
    <n v="426247224.9323194"/>
    <n v="359126022"/>
    <n v="473"/>
  </r>
  <r>
    <s v="tt1280558"/>
    <x v="2479"/>
    <x v="6"/>
    <d v="2008-05-09T00:00:00"/>
    <s v="Action"/>
    <s v=" Crime"/>
    <s v=" Drama"/>
    <n v="104"/>
    <s v="India"/>
    <s v="Hindi"/>
    <m/>
    <m/>
    <x v="1418"/>
    <s v="Neeraj Pandey, Neeraj Pandey"/>
    <s v="Anupam Kher, Naseeruddin Shah, Jimmy Sheirgill, Aamir Bashir, Deepal Shaw, Kali Prasad Mukherjee, Mukesh Bhatt, Gaurav Kapoor, Chetan Pandit, Virendra Saxena, Snehal Dabi, Rohitash Gaud, Vijay Bhatia, Aayam Mehta, Rajendra Chawla"/>
    <x v="774"/>
    <s v="Anupam Kher, Naseeruddin Shah"/>
    <s v="A retiring police officer reminisces about the most astounding day of his career. About a case that was never filed but continues to haunt him in his memories - the case of a man and a Wednesday."/>
    <s v="A retiring police officer reminisces"/>
    <n v="8.1"/>
    <n v="72608"/>
    <m/>
    <m/>
    <x v="4"/>
    <m/>
    <m/>
    <n v="3256911"/>
    <n v="149"/>
  </r>
  <r>
    <s v="tt1282139"/>
    <x v="2480"/>
    <x v="6"/>
    <s v="24/10/2008"/>
    <s v="Drama"/>
    <m/>
    <m/>
    <n v="115"/>
    <s v="Turkey"/>
    <s v="Turkish"/>
    <m/>
    <m/>
    <x v="1419"/>
    <s v="Murat Disli, Tolga √ñrnek"/>
    <s v="Haluk Bilginer, Taner Birsel, Charles Carroll, Ali D√ºsenkalkar, Halit Ergen√ß, Sait Genay, Altan G√∂rd√ºm, Se√ßil Mutlu, Ahmet Ilker Okumus, Vahide Per√ßin, Ugur Polat, Serhat Tutumluer, Sel√ßuk Y√∂ntem, Yasemin √áonka, Onur √únsal"/>
    <x v="829"/>
    <s v="Haluk Bilginer, Taner Birsel"/>
    <s v="In the years of military coup, Turkey was unable to produce its own cars. But Pasha believed that Turkish people can produce their own cars so he ordered 2 cars. Gunduz and engineers with him must produce 2 cars in only 130 days!"/>
    <s v="In the years of military coup,"/>
    <n v="8"/>
    <n v="10617"/>
    <m/>
    <m/>
    <x v="4"/>
    <m/>
    <m/>
    <n v="1100299"/>
    <n v="6"/>
  </r>
  <r>
    <s v="tt1156398"/>
    <x v="2481"/>
    <x v="10"/>
    <d v="2009-02-10T00:00:00"/>
    <s v="Adventure"/>
    <s v=" Comedy"/>
    <s v=" Fantasy"/>
    <n v="88"/>
    <s v="USA"/>
    <s v="English"/>
    <m/>
    <m/>
    <x v="1420"/>
    <s v="Rhett Reese, Paul Wernick"/>
    <s v="Jesse Eisenberg, Woody Harrelson, Emma Stone, Abigail Breslin, Amber Heard, Bill Murray, Derek Graf"/>
    <x v="1139"/>
    <s v="Jesse Eisenberg, Woody Harrelson"/>
    <s v="A shy student trying to reach his family in Ohio, a gun-toting tough guy trying to find the last Twinkie, and a pair of sisters trying to get to an amusement park join forces to travel across a zombie-filled America."/>
    <s v="A shy student trying to reach"/>
    <n v="7.6"/>
    <n v="510818"/>
    <n v="28470331.924096972"/>
    <n v="23600000"/>
    <x v="1871"/>
    <n v="75590286"/>
    <n v="123522733.22028352"/>
    <n v="102392080"/>
    <n v="720"/>
  </r>
  <r>
    <s v="tt1160368"/>
    <x v="2482"/>
    <x v="10"/>
    <s v="31/07/2009"/>
    <s v="Action"/>
    <s v=" Crime"/>
    <s v=" Thriller"/>
    <n v="108"/>
    <s v="USA"/>
    <s v="English"/>
    <m/>
    <m/>
    <x v="28"/>
    <s v="Daniel Kunka"/>
    <s v="John Cena, Aidan Gillen, Ashley Scott, Steve Harris, Brian White, Gonzalo Menendez, Taylor Cole, Kyle Clements, Peter Navy Tuiasosopo, Travis Davis, Nick Gomez, Brian Decaro, Rosalind Rubin, Billy Slaughter, Kim Collins"/>
    <x v="762"/>
    <s v="John Cena, Aidan Gillen"/>
    <s v="Detective Danny Fisher discovers his girlfriend has been kidnapped by an ex-con tied to Fisher's past, and he'll have to successfully complete 12 challenges in order to secure her safe release."/>
    <s v="Detective Danny Fisher discovers"/>
    <n v="5.6"/>
    <n v="26953"/>
    <n v="26540139.929242939"/>
    <n v="22000000"/>
    <x v="1872"/>
    <n v="12234694"/>
    <n v="20846466.821042497"/>
    <n v="17280326"/>
    <n v="119"/>
  </r>
  <r>
    <s v="tt1161418"/>
    <x v="2483"/>
    <x v="10"/>
    <d v="2010-04-06T00:00:00"/>
    <s v="Adventure"/>
    <s v=" Comedy"/>
    <s v=" Sci-Fi"/>
    <n v="89"/>
    <s v="USA"/>
    <s v="English"/>
    <m/>
    <m/>
    <x v="754"/>
    <s v="Jared Hess, Jerusha Hess"/>
    <s v="Michael Angarano, John Baker, Robin Ballard, Steve Berg, Kristin Brewer, Jemaine Clement, Kristie Conway, Jennifer Coolidge, Rod Decker, Isaac Demke, Halley Feiffer, Johnny Hoops, H√©ctor Jim√©nez, Jizelle Jade, Daniel Love"/>
    <x v="721"/>
    <s v="Michael Angarano, John Baker"/>
    <s v="A teenager attends a fantasy writers' convention where he discovers his idea has been stolen by an established novelist."/>
    <s v="A teenager attends a fantasy writers'"/>
    <n v="6.2"/>
    <n v="10778"/>
    <n v="12063699.967837701"/>
    <n v="10000000"/>
    <x v="1873"/>
    <n v="113682"/>
    <n v="142945.19365890248"/>
    <n v="118492"/>
    <n v="66"/>
  </r>
  <r>
    <s v="tt1161864"/>
    <x v="2484"/>
    <x v="17"/>
    <d v="2011-11-03T00:00:00"/>
    <s v="Drama"/>
    <s v=" Horror"/>
    <s v=" Mystery"/>
    <n v="114"/>
    <s v="USA, Hungary, Italy"/>
    <s v="English"/>
    <s v="Welsh"/>
    <s v="Italian"/>
    <x v="820"/>
    <s v="Michael Petroni, Matt Baglio"/>
    <s v="Anthony Hopkins, Colin O'Donoghue, Alice Braga, Ciar√°n Hinds, Toby Jones, Rutger Hauer, Marta Gastini, Maria Grazia Cucinotta, Arianna Veronesi, Andrea Calligari, Chris Marquette, Torrey DeVitto, Ben Cheetham, Marija Karan, Rosa Pianeta"/>
    <x v="189"/>
    <s v="Anthony Hopkins, Colin O'Donoghue"/>
    <s v="American seminary student Michael Kovak (Colin O'Donaghue) travels to Italy to take an exorcism course."/>
    <s v="American seminary student Michael"/>
    <n v="6"/>
    <n v="89627"/>
    <n v="42571572.737497799"/>
    <n v="37000000"/>
    <x v="1874"/>
    <n v="33047633"/>
    <n v="111100979.00898042"/>
    <n v="96560591"/>
    <n v="217"/>
  </r>
  <r>
    <s v="tt1170358"/>
    <x v="2485"/>
    <x v="13"/>
    <d v="2013-12-12T00:00:00"/>
    <s v="Adventure"/>
    <s v=" Fantasy"/>
    <m/>
    <n v="161"/>
    <s v="New Zealand, USA"/>
    <s v="English"/>
    <m/>
    <m/>
    <x v="7"/>
    <s v="Fran Walsh, Philippa Boyens"/>
    <s v="Ian McKellen, Martin Freeman, Richard Armitage, Ken Stott, Graham McTavish, William Kircher, James Nesbitt, Stephen Hunter, Dean O'Gorman, Aidan Turner, John Callen, Peter Hambleton, Jed Brophy, Mark Hadlow, Adam Brown"/>
    <x v="953"/>
    <s v="Ian McKellen, Martin Freeman"/>
    <s v="The dwarves, along with Bilbo Baggins and Gandalf the Grey, continue their quest to reclaim Erebor, their homeland, from Smaug. Bilbo Baggins is in possession of a mysterious and magical ring."/>
    <s v="The dwarves, along with Bilbo"/>
    <n v="7.8"/>
    <n v="590831"/>
    <n v="249970917.37960124"/>
    <n v="225000000"/>
    <x v="1875"/>
    <n v="258366855"/>
    <n v="1064728186.3580146"/>
    <n v="958366855"/>
    <n v="989"/>
  </r>
  <r>
    <s v="tt1172049"/>
    <x v="2486"/>
    <x v="16"/>
    <s v="15/09/2016"/>
    <s v="Action"/>
    <s v=" Comedy"/>
    <s v=" Drama"/>
    <n v="101"/>
    <s v="USA"/>
    <s v="English"/>
    <m/>
    <m/>
    <x v="664"/>
    <s v="Bryan Sipe"/>
    <s v="Jake Gyllenhaal, Naomi Watts, Chris Cooper, Judah Lewis, C.J. Wilson, Polly Draper, Malachy Cleary, Debra Monk, Heather Lind, Wass Stevens, Blaire Brooks, Ben Cole, Brendan Dooling, James Colby, Alfredo Narciso"/>
    <x v="100"/>
    <s v="Jake Gyllenhaal, Naomi Watts"/>
    <s v="A successful investment banker struggles after losing his wife in a tragic car crash. With the help of a customer service rep and her young son, he starts to rebuild, beginning with the demolition of the life he once knew."/>
    <s v="A successful investment banker"/>
    <n v="7"/>
    <n v="86390"/>
    <n v="10919512.102507401"/>
    <n v="10000000"/>
    <x v="1876"/>
    <n v="1978592"/>
    <n v="4767961.2815114465"/>
    <n v="4366460"/>
    <n v="165"/>
  </r>
  <r>
    <s v="tt1286126"/>
    <x v="2487"/>
    <x v="6"/>
    <d v="2008-05-12T00:00:00"/>
    <s v="Comedy"/>
    <s v=" Fantasy"/>
    <s v=" Sci-Fi"/>
    <n v="127"/>
    <s v="Turkey"/>
    <s v="Turkish"/>
    <m/>
    <m/>
    <x v="1086"/>
    <s v="Cem Yilmaz"/>
    <s v="Cem Yilmaz, √ñzge √ñzberk, Zafer Alg√∂z, Nil Karaibrahimgil, Hasan Ka√ßan, √ñzkan Ugur, Ozan G√ºven, Metin Ke√ßeci, Muhittin Korkmaz, Raimundo Querido, Sercan Aky√ºz, Dilek Altunay, Ethel Mulinas Araf, Ilker Ayrik, Vedat Baltaci"/>
    <x v="516"/>
    <s v="Cem Yilmaz, √ñzge √ñzberk"/>
    <s v="Commander Logar fools Arif and sends him 1.000.000 years back in the time. He must civilize people from past to reach today."/>
    <s v="Commander Logar fools Arif and"/>
    <n v="7.3"/>
    <n v="36471"/>
    <m/>
    <n v="8500000"/>
    <x v="4"/>
    <m/>
    <m/>
    <n v="22212369"/>
    <n v="15"/>
  </r>
  <r>
    <s v="tt1172233"/>
    <x v="2488"/>
    <x v="10"/>
    <d v="2009-02-10T00:00:00"/>
    <s v="Drama"/>
    <s v=" Sport"/>
    <m/>
    <n v="111"/>
    <s v="USA"/>
    <s v="English"/>
    <m/>
    <m/>
    <x v="1421"/>
    <s v="Shauna Cross, Shauna Cross"/>
    <s v="Sarah Habel, Shannon Eagen, Edward Austin Kelly, Mary Callaghan Lynch, Ellen Page, Jimmy Fallon, Alia Shawkat, Marcia Gay Harden, Barbara Coven, Eulala Scheel, Nina Kircher, Daniel Stern, Mark Boyd, Carlo Alban, Douglas Minckiewicz"/>
    <x v="1278"/>
    <s v="Sarah Habel, Shannon Eagen"/>
    <s v="In Bodeen, Texas, an indie-rock loving misfit finds a way of dealing with her small-town misery after she discovers a roller derby league in nearby Austin."/>
    <s v="In Bodeen, Texas, an indie-rock"/>
    <n v="6.9"/>
    <n v="63203"/>
    <n v="18095549.951756548"/>
    <n v="15000000"/>
    <x v="1877"/>
    <n v="13043363"/>
    <n v="20135887.146426931"/>
    <n v="16691303"/>
    <n v="130"/>
  </r>
  <r>
    <s v="tt1172570"/>
    <x v="2489"/>
    <x v="6"/>
    <d v="2011-10-06T00:00:00"/>
    <s v="Action"/>
    <s v=" Biography"/>
    <s v=" Crime"/>
    <n v="92"/>
    <s v="UK, Cayman Islands, Denmark, USA"/>
    <s v="English"/>
    <s v="Spanish"/>
    <m/>
    <x v="647"/>
    <s v="Brock Norman Brock, Nicolas Winding Refn"/>
    <s v="Tom Hardy, Kelly Adams, Luing Andrews, Katy Barker, Gordon Brown, Amanda Burton, Mark Devenport, Paul Donnelly, Andrew Forbes, Jon House, Matt King, James Lance, Holly Lucas, Juliet Oldfield, Jonny Phillips"/>
    <x v="1279"/>
    <s v="Tom Hardy, Kelly Adams"/>
    <s v="A young man who was sentenced to seven years in prison for robbing a post office ends up spending three decades in solitary confinement. During this time, his own personality is supplanted by his alter-ego, Charles Bronson."/>
    <s v="A young man who was sentenced"/>
    <n v="7.1"/>
    <n v="117576"/>
    <n v="276477.94039098389"/>
    <n v="230000"/>
    <x v="1878"/>
    <n v="104979"/>
    <n v="2717552.1633790522"/>
    <n v="2260712"/>
    <n v="196"/>
  </r>
  <r>
    <s v="tt1288403"/>
    <x v="2490"/>
    <x v="10"/>
    <d v="2010-04-06T00:00:00"/>
    <s v="Action"/>
    <s v=" Adventure"/>
    <s v=" Sci-Fi"/>
    <n v="97"/>
    <s v="USA"/>
    <s v="English"/>
    <s v="Bulgarian"/>
    <m/>
    <x v="1422"/>
    <s v="Richard Rothstein, Christopher Leitch"/>
    <s v="Jean-Claude Van Damme, Dolph Lundgren, Andrei Arlovski, Mike Pyle, Corey Johnson, Garry Cooper, Emily Joyce, Zachary Baharov, Aki Avni, Kerry Shale, Yonko Dimitrov, Violeta Markovska, Stanislav Pishtalov, Mariana Stansheva, John Laskowski"/>
    <x v="369"/>
    <s v="Jean-Claude Van Damme"/>
    <s v="Terrorists kidnap the Russian Prime Minister's 2 kids, take Chernobyl nuclear power plant and threaten to blow up a reactor. 4 Universal Soldiers go in but are no match to a Next Gen. UniSol Luc ("/>
    <s v="Terrorists kidnap the Russian"/>
    <n v="5.2"/>
    <n v="24410"/>
    <m/>
    <n v="10000000"/>
    <x v="4"/>
    <m/>
    <m/>
    <n v="844447"/>
    <n v="119"/>
  </r>
  <r>
    <s v="tt1172991"/>
    <x v="2491"/>
    <x v="14"/>
    <d v="2011-11-02T00:00:00"/>
    <s v="Drama"/>
    <m/>
    <m/>
    <n v="104"/>
    <s v="USA"/>
    <s v="English"/>
    <m/>
    <m/>
    <x v="1423"/>
    <s v="John Wells"/>
    <s v="Ben Affleck, Tommy Lee Jones, Chris Cooper, Suzanne Rico, Kent Shocknek, Adrianne Krstansky, Lewis D. Wheeler, Celeste Oliva, Tom Kemp, Nancy Villone, Chris Everett, Maria Bello, Lance Greene, Kathy Harum, Allyn Burrows"/>
    <x v="118"/>
    <s v="Ben Affleck, Tommy Lee Jones"/>
    <s v="The story centers on a year in the life of three men trying to survive a round of corporate downsizing at a major company - and how that affects them, their families, and their communities."/>
    <s v="The story centers on a year in"/>
    <n v="6.7"/>
    <n v="43078"/>
    <n v="17803522.948233452"/>
    <n v="15000000"/>
    <x v="1879"/>
    <n v="4441272"/>
    <n v="9598472.6721575949"/>
    <n v="8087000"/>
    <n v="141"/>
  </r>
  <r>
    <s v="tt1172994"/>
    <x v="2492"/>
    <x v="10"/>
    <d v="2012-04-05T00:00:00"/>
    <s v="Horror"/>
    <m/>
    <m/>
    <n v="95"/>
    <s v="USA"/>
    <s v="English"/>
    <m/>
    <m/>
    <x v="1177"/>
    <s v="Ti West"/>
    <s v="Jocelin Donahue, Tom Noonan, Mary Woronov, Greta Gerwig, AJ Bowen, Dee Wallace, Heather Robb, Darryl Nau, Brenda Cooney, Danielle Noe, Mary B. McCann, John Speredakos, Lena Dunham, Graham Reznick, Ti West"/>
    <x v="1280"/>
    <s v="Jocelin Donahue, Tom Noonan"/>
    <s v="In 1983, financially struggling college student Samantha Hughes takes a strange babysitting job that coincides with a full lunar eclipse. She slowly realizes her clients harbor a terrifying secret, putting her life in mortal danger."/>
    <s v="In 1983, financially struggling"/>
    <n v="6.4"/>
    <n v="39801"/>
    <n v="1085732.9971053931"/>
    <n v="900000"/>
    <x v="1880"/>
    <n v="101215"/>
    <n v="122102.73922446927"/>
    <n v="101215"/>
    <n v="268"/>
  </r>
  <r>
    <s v="tt1289403"/>
    <x v="2493"/>
    <x v="11"/>
    <d v="2018-10-08T00:00:00"/>
    <s v="Drama"/>
    <s v=" Romance"/>
    <s v=" War"/>
    <n v="124"/>
    <s v="UK, France, USA"/>
    <s v="English"/>
    <s v="German"/>
    <s v="French"/>
    <x v="513"/>
    <s v="Don Roos, Kevin Hood"/>
    <s v="Jessica Brown Findlay, Tom Courtenay, Michiel Huisman, Katherine Parkinson, Marek Oravec, Jack Morris, Matthew Goode, Lily James, Stephanie Schonfield, Pippa Rathborne, Emily Patrick, Rachal Olivant, Clive Merrison, Glen Powell, Bernice Stegers"/>
    <x v="1281"/>
    <s v="Jessica Brown Findlay"/>
    <s v="In the aftermath of World War II, a writer forms an unexpected bond with the residents of Guernsey Island when she decides to write a book about their experiences during the war."/>
    <s v="In the aftermath of World War"/>
    <n v="7.4"/>
    <n v="31727"/>
    <m/>
    <m/>
    <x v="4"/>
    <m/>
    <m/>
    <n v="23148937"/>
    <n v="264"/>
  </r>
  <r>
    <s v="tt1174730"/>
    <x v="2494"/>
    <x v="10"/>
    <s v="25/05/2010"/>
    <s v="Comedy"/>
    <s v=" Drama"/>
    <m/>
    <n v="104"/>
    <s v="USA"/>
    <s v="English"/>
    <m/>
    <m/>
    <x v="1424"/>
    <s v="Raymond De Felitta"/>
    <s v="Andy Garcia, Julianna Margulies, Steven Strait, Emily Mortimer, Ezra Miller, Dominik Garcia, Carrie Baker Reynolds, Hope Glendon-Ross, Alan Arkin, Louis Mustillo, Jee Young Han, Sarah Saltzberg, Curtiss Cook, Sharon Angela, Marianne Ebert"/>
    <x v="615"/>
    <s v="Andy Garcia, Julianna Margulies"/>
    <s v="Prison guard Vince tells Molly from acting class, that one inmate is his 24 y.o. love child. Vince takes him home to stay with his family - straight A son with fat girl fetish, college dropout/stripper daughter and cute wife."/>
    <s v="Prison guard Vince tells Molly"/>
    <n v="7.4"/>
    <n v="30318"/>
    <n v="7238219.98070262"/>
    <n v="6000000"/>
    <x v="1881"/>
    <n v="6671036"/>
    <n v="9504815.4873797875"/>
    <n v="7878856"/>
    <n v="109"/>
  </r>
  <r>
    <s v="tt1174732"/>
    <x v="2495"/>
    <x v="10"/>
    <d v="2010-05-02T00:00:00"/>
    <s v="Drama"/>
    <m/>
    <m/>
    <n v="100"/>
    <s v="UK, USA"/>
    <s v="English"/>
    <s v="French"/>
    <m/>
    <x v="303"/>
    <s v="Lynn Barber, Nick Hornby"/>
    <s v="Carey Mulligan, Olivia Williams, Alfred Molina, Cara Seymour, William Melling, Connor Catchpole, Matthew Beard, Peter Sarsgaard, Amanda Fairbank-Hynes, Ellie Kendrick, Dominic Cooper, Rosamund Pike, Nick Sampson, Kate Duch√™ne, Bel Parker"/>
    <x v="1282"/>
    <s v="Carey Mulligan, Olivia Williams"/>
    <s v="A coming-of-age story about a teenage girl in 1960s suburban London, and how her life changes with the arrival of a playboy nearly twice her age."/>
    <s v="A coming-of-age story about a"/>
    <n v="7.3"/>
    <n v="126951"/>
    <n v="9047774.9758782741"/>
    <n v="7500000"/>
    <x v="1882"/>
    <n v="12574914"/>
    <n v="31482459.263306521"/>
    <n v="26096852"/>
    <n v="256"/>
  </r>
  <r>
    <s v="tt1291465"/>
    <x v="2496"/>
    <x v="14"/>
    <d v="2010-04-06T00:00:00"/>
    <s v="Drama"/>
    <s v=" Thriller"/>
    <m/>
    <n v="163"/>
    <s v="India"/>
    <s v="Hindi"/>
    <s v="English"/>
    <m/>
    <x v="563"/>
    <s v="Prakash Jha, Anjum Rajabali"/>
    <s v="Ranbir Kapoor, Ajay Devgn, Nana Patekar, Katrina Kaif, Arjun Rampal, Manoj Bajpayee, Naseeruddin Shah, Sarah Thompson, Nikhila Trikha, Darshan Jariwala, Shruti Seth, Vinay Apte, Singh Bhupesh, Barkha Bisht, Dhananjay Galani"/>
    <x v="1257"/>
    <s v="Ranbir Kapoor, Ajay Devgn"/>
    <s v="When the American-educated scion of a powerful Indian family returns to the subcontinent, his first taste of power starts him down a corrupt path."/>
    <s v="When the American-educated scion"/>
    <n v="7.1"/>
    <n v="16163"/>
    <m/>
    <m/>
    <x v="4"/>
    <n v="1514558"/>
    <m/>
    <n v="12604224"/>
    <n v="92"/>
  </r>
  <r>
    <s v="tt1291570"/>
    <x v="2497"/>
    <x v="16"/>
    <d v="2015-12-11T00:00:00"/>
    <s v="Crime"/>
    <s v=" Drama"/>
    <s v=" Mystery"/>
    <n v="101"/>
    <s v="USA"/>
    <s v="English"/>
    <m/>
    <m/>
    <x v="1425"/>
    <s v="Sean Bailey, Ted Griffin"/>
    <s v="Anthony Hopkins, Jeffrey Dean Morgan, Abbie Cornish, Colin Farrell, Matt Gerald, Jose Pablo Cantillo, Marley Shelton, Xander Berkeley, Kenny Johnson, Joshua Close, Sharon Lawrence, Janine Turner, Luisa Moraes, Jordan Woods-Robinson, Niyi Oni"/>
    <x v="189"/>
    <s v="Anthony Hopkins, Jeffrey Dean Morgan"/>
    <s v="Psychic John Clancy (Sir Anthony Hopkins) works with the F.B.I. in order to hunt down a serial killer."/>
    <s v="Psychic John Clancy (Sir Anthony"/>
    <n v="6.4"/>
    <n v="54382"/>
    <m/>
    <m/>
    <x v="4"/>
    <m/>
    <m/>
    <n v="22354572"/>
    <n v="171"/>
  </r>
  <r>
    <s v="tt1291580"/>
    <x v="2498"/>
    <x v="13"/>
    <d v="2013-05-12T00:00:00"/>
    <s v="Biography"/>
    <s v=" Drama"/>
    <s v=" Music"/>
    <n v="118"/>
    <s v="USA"/>
    <s v="English"/>
    <m/>
    <m/>
    <x v="116"/>
    <s v="Richard LaGravenese, Scott Thorson"/>
    <s v="Matt Damon, Scott Bakula, Eric Zuckerman, Eddie Jemison, Randy Lowell, Tom Roach, Shamus Cooley, John Smutny, Jane Morris, Garrett M. Brown, Michael Douglas, Pat Asanti, Debbie Reynolds, Casey Kramer, Cheyenne Jackson"/>
    <x v="46"/>
    <s v="Matt Damon, Scott Bakula"/>
    <s v="A chronicle of the tempestuous six-year romance between megastar singer"/>
    <s v="A chronicle of the tempestuous"/>
    <n v="7"/>
    <n v="40038"/>
    <m/>
    <n v="23000000"/>
    <x v="4"/>
    <m/>
    <m/>
    <n v="13352609"/>
    <n v="176"/>
  </r>
  <r>
    <s v="tt1175491"/>
    <x v="2499"/>
    <x v="6"/>
    <s v="17/10/2008"/>
    <s v="Biography"/>
    <s v=" Comedy"/>
    <s v=" Drama"/>
    <n v="129"/>
    <s v="USA, Australia, Hong Kong, Switzerland, China"/>
    <s v="English"/>
    <s v="Spanish"/>
    <m/>
    <x v="653"/>
    <s v="Stanley Weiser"/>
    <s v="Josh Brolin, Colin Hanks, Toby Jones, Dennis Boutsikaris, Jeffrey Wright, Thandie Newton, Scott Glenn, Richard Dreyfuss, Bruce McGill, Wes Chatham, Jesse Bradford, Sean Stone, Ben Mayer, James Cromwell, Juan Gabriel Pareja"/>
    <x v="923"/>
    <s v="Josh Brolin, Colin Hanks"/>
    <s v="A chronicle of the life and Presidency of"/>
    <s v="A chronicle of the life and Presidency"/>
    <n v="6.3"/>
    <n v="45638"/>
    <n v="30172157.842668243"/>
    <n v="25100000"/>
    <x v="1883"/>
    <n v="25534493"/>
    <n v="35534131.350036927"/>
    <n v="29560587"/>
    <n v="337"/>
  </r>
  <r>
    <s v="tt1291652"/>
    <x v="2500"/>
    <x v="14"/>
    <s v="15/01/2010"/>
    <s v="Action"/>
    <s v=" Crime"/>
    <s v=" Drama"/>
    <n v="124"/>
    <s v="Sweden, Germany, Denmark, France"/>
    <s v="Swedish"/>
    <s v="Serbian"/>
    <s v="Spanish"/>
    <x v="1320"/>
    <s v="Daniel Espinosa, Jens Lapidus"/>
    <s v="Joel Kinnaman, Matias Varela, Dragomir Mrsic, Lisa Henni, Mahmut Suvakci, Jones Danko, Lea Stojanov, Dejan Cukic, Miodrag Stojanovic, Joel Spira, Christian Hillborg, Fabian Bolin, Annika Ryberg Whittembury, Fares Fares, Hamdisa Causevic"/>
    <x v="1283"/>
    <s v="Joel Kinnaman, Matias Varela"/>
    <s v="When JW becomes a drug runner in order to maintain his double life, his fate becomes tied to two other men: Jorge, a fugitive on the run from both the Serbian mafia and the police, and mafia enforcer Mrado, who is on the hunt for Jorge."/>
    <s v="When JW becomes a drug runner"/>
    <n v="6.7"/>
    <n v="16374"/>
    <m/>
    <m/>
    <x v="4"/>
    <n v="205741"/>
    <m/>
    <n v="8444544"/>
    <n v="29"/>
  </r>
  <r>
    <s v="tt1175506"/>
    <x v="2501"/>
    <x v="6"/>
    <d v="2009-04-12T00:00:00"/>
    <s v="Comedy"/>
    <s v=" Drama"/>
    <m/>
    <n v="114"/>
    <s v="UK, Isle Of Man, USA"/>
    <s v="English"/>
    <m/>
    <m/>
    <x v="428"/>
    <s v="Robert Kaplow, Holly Gent"/>
    <s v="Christian McKay, Zac Efron, Zoe Kazan, Megan Maczko, Simon Lee Phillips, Patrick Kennedy, Shane James Bordas, Alessandro Giuggioli, Harry Macqueen, Rhodri Orders, James Tupper, Thomas Arnold, Aidan McArdle, Simon Nehan, Claire Danes"/>
    <x v="1284"/>
    <s v="Christian McKay, Zac Efron"/>
    <s v="In 1937, a teenager is cast in the Mercury Theatre production of &quot;Julius Caesar&quot;, directed by a young"/>
    <s v="In 1937, a teenager is cast in"/>
    <n v="6.7"/>
    <n v="10614"/>
    <n v="30051950.04249825"/>
    <n v="25000000"/>
    <x v="1884"/>
    <n v="1190003"/>
    <n v="2808260.9693873287"/>
    <n v="2336172"/>
    <n v="74"/>
  </r>
  <r>
    <s v="tt1292703"/>
    <x v="2502"/>
    <x v="6"/>
    <s v="28/11/2008"/>
    <s v="Comedy"/>
    <s v=" Crime"/>
    <s v=" Drama"/>
    <n v="125"/>
    <s v="India"/>
    <s v="Hindi"/>
    <m/>
    <m/>
    <x v="905"/>
    <s v="Dibakar Banerjee, Urmi Juvekar"/>
    <s v="Abhay Deol, Paresh Rawal, Neetu Chandra, Archana Puran Singh, Manu Rishi Chadha, Richa Chadha, Manjot Singh, Anurag Arora, Amandeep Singh Bakshi, Rajendra Sethi, Rajeev Ailabadi, Nutan Surya, Gurmeet Singh, Ramandeep, Nanki Singh"/>
    <x v="1285"/>
    <s v="Abhay Deol, Paresh Rawal"/>
    <s v="A burglar reflects on his life and loves; while the media speculates how he managed to pull off so many heists."/>
    <s v="A burglar reflects on his life"/>
    <n v="7.7"/>
    <n v="15980"/>
    <m/>
    <m/>
    <x v="4"/>
    <n v="80037"/>
    <m/>
    <n v="1976868"/>
    <n v="54"/>
  </r>
  <r>
    <s v="tt1176740"/>
    <x v="2503"/>
    <x v="10"/>
    <s v="17/12/2010"/>
    <s v="Comedy"/>
    <s v=" Drama"/>
    <s v=" Romance"/>
    <n v="98"/>
    <s v="USA, UK"/>
    <s v="English"/>
    <m/>
    <m/>
    <x v="359"/>
    <s v="Dave Eggers, Vendela Vida"/>
    <s v="John Krasinski, Maya Rudolph, Carmen Ejogo, Catherine O'Hara, Jeff Daniels, Allison Janney, Jim Gaffigan, Samantha Pryor, Conor Carroll, Maggie Gyllenhaal, Josh Hamilton, Bailey Harkins, Brendan Spitz, Jaden Spitz, Chris Messina"/>
    <x v="660"/>
    <s v="John Krasinski, Maya Rudolph"/>
    <s v="A couple who is expecting their first child travel around the U.S. in order to find a perfect place to start their family. Along the way, they have misadventures and find fresh connections with an assortment of relatives and old friends who just might help them discover &quot;home&quot; on their own terms for the first time."/>
    <s v="A couple who is expecting their"/>
    <n v="7"/>
    <n v="51293"/>
    <n v="20508289.945324089"/>
    <n v="17000000"/>
    <x v="1885"/>
    <n v="9451946"/>
    <n v="19035861.077599645"/>
    <n v="15779455"/>
    <n v="129"/>
  </r>
  <r>
    <s v="tt1178663"/>
    <x v="2504"/>
    <x v="10"/>
    <s v="18/09/2009"/>
    <s v="Comedy"/>
    <s v=" Romance"/>
    <m/>
    <n v="93"/>
    <s v="USA, France"/>
    <s v="English"/>
    <m/>
    <m/>
    <x v="165"/>
    <s v="Woody Allen"/>
    <s v="Larry David, Adam Brooks, Lyle Kanouse, Michael McKean, Clifford Lee Dickson, Yolonda Ross, Carolyn McCormick, Samantha Bee, Evan Rachel Wood, Conleth Hill, Marcia DeBonis, John Gallagher Jr., Willa Cuthrell, Nicole Patrick, Patricia Clarkson"/>
    <x v="1286"/>
    <s v="Larry David, Adam Brooks"/>
    <s v="A middle-aged, misanthropic divorc√©e from New York City surprisingly enters a fulfilling, Pygmalion-type relationship with a much younger, unsophisticated Southern girl."/>
    <s v="A middle-aged, misanthropic divorc√©e"/>
    <n v="7.1"/>
    <n v="70045"/>
    <n v="18095549.951756548"/>
    <n v="15000000"/>
    <x v="1886"/>
    <n v="5306706"/>
    <n v="43454091.485729679"/>
    <n v="36020534"/>
    <n v="185"/>
  </r>
  <r>
    <s v="tt1178665"/>
    <x v="2505"/>
    <x v="16"/>
    <d v="2015-02-09T00:00:00"/>
    <s v="Adventure"/>
    <s v=" Biography"/>
    <s v=" Comedy"/>
    <n v="104"/>
    <s v="USA"/>
    <s v="English"/>
    <m/>
    <m/>
    <x v="839"/>
    <s v="Michael Arndt, Bill Holderman"/>
    <s v="Robert Redford, Nick Nolte, Emma Thompson, Mary Steenburgen, Nick Offerman, Kristen Schaal, R. Keith Harris, Randall Newsome, Hayley Lovitt, Linds Edwards, Susan McPhail, Andrew Vogel, Derek Krantz, Gaia Wise, Tucker Meek"/>
    <x v="328"/>
    <s v="Robert Redford, Nick Nolte"/>
    <s v="After spending two decades in England, Bill Bryson (Robert Redford) returns to the U.S., where he decides the best way to connect with his homeland is to hike the Appalachian Trail with one of his oldest friends, Stephen Katz (Nick Nolte)."/>
    <s v="After spending two decades in"/>
    <n v="6.3"/>
    <n v="24099"/>
    <n v="8735609.6820059195"/>
    <n v="8000000"/>
    <x v="1887"/>
    <n v="29504281"/>
    <n v="40905883.481834583"/>
    <n v="37461274"/>
    <n v="165"/>
  </r>
  <r>
    <s v="tt1294688"/>
    <x v="2506"/>
    <x v="14"/>
    <d v="2010-05-11T00:00:00"/>
    <s v="Drama"/>
    <s v=" Romance"/>
    <m/>
    <n v="93"/>
    <s v="USA, France"/>
    <s v="English"/>
    <m/>
    <m/>
    <x v="1426"/>
    <s v="Massy Tadjedin"/>
    <s v="Keira Knightley, Sam Worthington, Guillaume Canet, Eva Mendes, Daniel Eric Gold, Scott Adsit, Griffin Dunne, Stephanie Romanov, Anson Mount, Stephen Mailer, John Treacy Egan, Justine Cotsonas, Karen Pittman, Jon Norman Schneider, Chriselle Almeida"/>
    <x v="739"/>
    <s v="Keira Knightley, Sam Worthington"/>
    <s v="The story follows a married couple, apart for a night while the husband takes a business trip with a colleague to whom he's attracted. While he's resisting temptation, his wife encounters her past love."/>
    <s v="The story follows a married couple,"/>
    <n v="6.6"/>
    <n v="46303"/>
    <m/>
    <m/>
    <x v="4"/>
    <n v="99000"/>
    <m/>
    <n v="11042068"/>
    <n v="93"/>
  </r>
  <r>
    <s v="tt1294970"/>
    <x v="2507"/>
    <x v="15"/>
    <s v="23/05/2014"/>
    <s v="Comedy"/>
    <s v=" Drama"/>
    <m/>
    <n v="83"/>
    <s v="USA"/>
    <s v="English"/>
    <m/>
    <m/>
    <x v="75"/>
    <s v="Daniel Taplitz, Assi Dayan"/>
    <s v="Robin Williams, Mila Kunis, Peter Dinklage, Melissa Leo, Hamish Linklater, Sutton Foster, James Earl Jones, Richard Kind, Daniel Raymont, Chris Gethard, Jerry Adler, Isiah Whitlock Jr., Da'Vine Joy Randolph, Jeremie Harris, Lee Garlington"/>
    <x v="324"/>
    <s v="Robin Williams, Mila Kunis"/>
    <s v="A perpetually angry man is informed he has 90 minutes to live and promptly sets out to reconcile with his family and friends in the short time he has left."/>
    <s v="A perpetually angry man is informed"/>
    <n v="5.7"/>
    <n v="20633"/>
    <m/>
    <m/>
    <x v="4"/>
    <m/>
    <m/>
    <n v="615198"/>
    <n v="71"/>
  </r>
  <r>
    <s v="tt1179034"/>
    <x v="2508"/>
    <x v="14"/>
    <s v="16/04/2010"/>
    <s v="Action"/>
    <s v=" Crime"/>
    <s v=" Thriller"/>
    <n v="92"/>
    <s v="France"/>
    <s v="English"/>
    <s v="French"/>
    <s v="Mandarin"/>
    <x v="1285"/>
    <s v="Adi Hasak, Luc Besson"/>
    <s v="John Travolta, Jonathan Rhys Meyers, Kasia Smutniak, Richard Durden, Bing Yin, Amber Rose Revah, Eric Godon, Fran√ßois Bredon, Chems Dahmani, Sami Darr, Julien Hagnery, Most√©fa Stiti, Rebecca Dayan, Micha√´l Vander-Meiren, Didier Constant"/>
    <x v="122"/>
    <s v="John Travolta, Jonathan Rhys Meyers"/>
    <s v="In Paris, a young employee in the office of the US Ambassador hooks up with an American spy looking to stop a terrorist attack in the city."/>
    <s v="In Paris, a young employee in"/>
    <n v="6.5"/>
    <n v="111044"/>
    <n v="61718879.55387596"/>
    <n v="52000000"/>
    <x v="1888"/>
    <n v="24077427"/>
    <n v="62721213.148255385"/>
    <n v="52844496"/>
    <n v="247"/>
  </r>
  <r>
    <s v="tt1297919"/>
    <x v="2509"/>
    <x v="17"/>
    <s v="20/05/2011"/>
    <s v="Action"/>
    <s v=" Crime"/>
    <s v=" Thriller"/>
    <n v="97"/>
    <s v="UK, France, USA"/>
    <s v="English"/>
    <m/>
    <m/>
    <x v="1427"/>
    <s v="Nathan Parker, Ken Bruen"/>
    <s v="Jason Statham, Paddy Considine, Aidan Gillen, Zawe Ashton, David Morrissey, Ned Dennehy, Mark Rylance, Luke Evans, Nicky Henson, Steven Harwood-Brown, Bill Champion, Richard Riddell, Ron Donachie, Elly Fairman, Alex Lanipekun"/>
    <x v="160"/>
    <s v="Jason Statham, Paddy Considine"/>
    <s v="A tough cop is dispatched to take down a serial killer who has been targeting police officers."/>
    <s v="A tough cop is dispatched to take"/>
    <n v="6.2"/>
    <n v="80603"/>
    <m/>
    <m/>
    <x v="4"/>
    <m/>
    <m/>
    <n v="11895069"/>
    <n v="137"/>
  </r>
  <r>
    <s v="tt1179056"/>
    <x v="2510"/>
    <x v="14"/>
    <s v="20/08/2010"/>
    <s v="Crime"/>
    <s v=" Drama"/>
    <s v=" Horror"/>
    <n v="95"/>
    <s v="USA"/>
    <s v="English"/>
    <m/>
    <m/>
    <x v="1428"/>
    <s v="Wesley Strick, Eric Heisserer"/>
    <s v="Jackie Earle Haley, Kyle Gallner, Rooney Mara, Katie Cassidy, Thomas Dekker, Kellan Lutz, Clancy Brown, Connie Britton, Lia D. Mortensen, Julianna Damm, Christian Stolte, Katie Schooping Knight, Hailey Schooping Knight, Leah Uteg, Don Robert Cass"/>
    <x v="1287"/>
    <s v="Jackie Earle Haley, Kyle Gallner"/>
    <s v="The spectre of a disfigured man haunts the children of the parents who murdered him, stalking and killing them in their dreams."/>
    <s v="The spectre of a disfigured man"/>
    <n v="5.2"/>
    <n v="90863"/>
    <n v="41541553.545878053"/>
    <n v="35000000"/>
    <x v="1889"/>
    <n v="63075011"/>
    <n v="137318409.89421502"/>
    <n v="115694863"/>
    <n v="747"/>
  </r>
  <r>
    <s v="tt1179258"/>
    <x v="2511"/>
    <x v="10"/>
    <s v="28/08/2009"/>
    <s v="Comedy"/>
    <s v=" Drama"/>
    <s v=" Romance"/>
    <n v="100"/>
    <s v="UK, France, Germany"/>
    <s v="English"/>
    <s v="French"/>
    <s v="Latin"/>
    <x v="45"/>
    <s v="Christopher Hampton, Colette"/>
    <s v="Michelle Pfeiffer, Frances Tomelty, Tom Burke, Rupert Friend, Hubert Tellegen, Joe Sheridan, Kathy Bates, Toby Kebbell, Felicity Jones, Iben Hjejle, Alain Churin, Bette Bourne, Nichola McAuliffe, Andras Hamori, Gaye Brown"/>
    <x v="59"/>
    <s v="Michelle Pfeiffer, Frances Tomelty"/>
    <s v="The son of a courtesan retreats into a fantasy world after being forced to end his relationship with the older woman who educated him in the ways of love."/>
    <s v="The son of a courtesan retreats"/>
    <n v="6.2"/>
    <n v="10510"/>
    <n v="27746509.926026709"/>
    <n v="23000000"/>
    <x v="1890"/>
    <n v="2715657"/>
    <n v="11301566.071409579"/>
    <n v="9368242"/>
    <n v="43"/>
  </r>
  <r>
    <s v="tt1179891"/>
    <x v="2512"/>
    <x v="10"/>
    <d v="2009-08-05T00:00:00"/>
    <s v="Horror"/>
    <s v=" Mystery"/>
    <s v=" Thriller"/>
    <n v="101"/>
    <s v="USA, Canada"/>
    <s v="English"/>
    <m/>
    <m/>
    <x v="230"/>
    <s v="Todd Farmer, Zane Smith"/>
    <s v="Jensen Ackles, Jaime King, Kerr Smith, Betsy Rue, Edi Gathegi, Tom Atkins, Kevin Tighe, Megan Boone, Karen Baum, Joy de la Paz, Marc Macaulay, Todd Farmer, Jeff Hochendoner, Bingo O'Malley, Liam Rhodes"/>
    <x v="1288"/>
    <s v="Jensen Ackles, Jaime King"/>
    <s v="Tom returns to his hometown on the tenth anniversary of the Valentine's night massacre that claimed the lives of 22 people. Instead of a homecoming, Tom finds himself suspected of committing the murders, and it seems like his old flame is the only one that believes he's innocent."/>
    <s v="Tom returns to his hometown on"/>
    <n v="5.4"/>
    <n v="52958"/>
    <n v="18095549.951756548"/>
    <n v="15000000"/>
    <x v="1891"/>
    <n v="51545952"/>
    <n v="121523341.42967398"/>
    <n v="100734718"/>
    <n v="290"/>
  </r>
  <r>
    <s v="tt1179904"/>
    <x v="2513"/>
    <x v="8"/>
    <d v="2010-05-02T00:00:00"/>
    <s v="Horror"/>
    <s v=" Mystery"/>
    <s v=" Thriller"/>
    <n v="86"/>
    <s v="USA"/>
    <s v="English"/>
    <m/>
    <m/>
    <x v="1429"/>
    <s v="Oren Peli"/>
    <s v="Katie Featherston, Micah Sloat, Mark Fredrichs, Amber Armstrong, Ashley Palmer"/>
    <x v="1289"/>
    <s v="Katie Featherston, Micah Sloat"/>
    <s v="After moving into a suburban home, a couple becomes increasingly disturbed by a nightly demonic presence."/>
    <s v="After moving into a suburban home,"/>
    <n v="6.3"/>
    <n v="217252"/>
    <n v="18723.4858349973"/>
    <n v="15000"/>
    <x v="1892"/>
    <n v="107918810"/>
    <n v="2.7949300729047148E+16"/>
    <n v="193355800"/>
    <n v="1267"/>
  </r>
  <r>
    <s v="tt1300853"/>
    <x v="2514"/>
    <x v="10"/>
    <s v="28/07/2010"/>
    <s v="Crime"/>
    <s v=" Drama"/>
    <s v=" Sport"/>
    <n v="94"/>
    <s v="USA"/>
    <s v="English"/>
    <m/>
    <m/>
    <x v="1430"/>
    <s v="T. Jay O'Brien, Lexi Alexander"/>
    <s v="John Bariamis, Nicola Bertram, Matt Candito, Lonnie Cayetano, Paul Cullen, Hugh Daly, Treva Etienne, Michael Enright, Terence Jay, Steve Hart, Nicky Holender, Luke Massy, Graham McTavish, Suzanne May, Ross McCall"/>
    <x v="1290"/>
    <s v="John Bariamis, Nicola Bertram"/>
    <s v="After the brutal mass brawl fans of two football teams go to jail, where their feud raised to a new level of cruelty."/>
    <s v="After the brutal mass brawl fans"/>
    <n v="4.8"/>
    <n v="13492"/>
    <m/>
    <n v="1000000"/>
    <x v="4"/>
    <m/>
    <m/>
    <m/>
    <n v="45"/>
  </r>
  <r>
    <s v="tt1179933"/>
    <x v="2515"/>
    <x v="9"/>
    <s v="28/04/2016"/>
    <s v="Action"/>
    <s v=" Drama"/>
    <s v=" Horror"/>
    <n v="103"/>
    <s v="USA"/>
    <s v="English"/>
    <m/>
    <m/>
    <x v="1431"/>
    <s v="Josh Campbell, Matthew Stuecken"/>
    <s v="John Goodman, Mary Elizabeth Winstead, John Gallagher Jr., Douglas M. Griffin, Suzanne Cryer, Bradley Cooper, Sumalee Montano, Frank Mottek"/>
    <x v="156"/>
    <s v="John Goodman, Mary Elizabeth Winstead"/>
    <s v="After getting in a car accident, a woman is held in a shelter with two men, who claim the outside world is affected by a widespread chemical attack."/>
    <s v="After getting in a car accident,"/>
    <n v="7.2"/>
    <n v="283194"/>
    <n v="16175215.7228748"/>
    <n v="15000000"/>
    <x v="1893"/>
    <n v="72082998"/>
    <n v="118852247.93184403"/>
    <n v="110216998"/>
    <n v="751"/>
  </r>
  <r>
    <s v="tt1302006"/>
    <x v="2516"/>
    <x v="18"/>
    <s v="27/11/2019"/>
    <s v="Biography"/>
    <s v=" Crime"/>
    <s v=" Drama"/>
    <n v="209"/>
    <s v="USA"/>
    <s v="English"/>
    <s v="Italian"/>
    <s v="Latin"/>
    <x v="222"/>
    <s v="Steven Zaillian, Charles Brandt"/>
    <s v="Robert De Niro, Al Pacino, Joe Pesci, Harvey Keitel, Ray Romano, Bobby Cannavale, Anna Paquin, Stephen Graham, Stephanie Kurtzuba, Jack Huston, Kathrine Narducci, Jesse Plemons, Domenick Lombardozzi, Paul Herman, Gary Basaraba"/>
    <x v="101"/>
    <s v="Robert De Niro, Al Pacino"/>
    <s v="An old man recalls his time painting houses for his friend,"/>
    <s v="An old man recalls his time painting"/>
    <n v="7.9"/>
    <n v="304528"/>
    <m/>
    <n v="159000000"/>
    <x v="4"/>
    <m/>
    <m/>
    <n v="968853"/>
    <n v="2705"/>
  </r>
  <r>
    <s v="tt1182345"/>
    <x v="2517"/>
    <x v="10"/>
    <d v="2009-04-12T00:00:00"/>
    <s v="Drama"/>
    <s v=" Mystery"/>
    <s v=" Sci-Fi"/>
    <n v="97"/>
    <s v="UK, USA"/>
    <s v="English"/>
    <s v="Spanish"/>
    <m/>
    <x v="1186"/>
    <s v="Duncan Jones, Nathan Parker"/>
    <s v="Sam Rockwell, Kevin Spacey, Dominique McElligott, Rosie Shaw, Adrienne Shaw, Kaya Scodelario, Benedict Wong, Matt Berry, Malcolm Stewart, Robin Chalk"/>
    <x v="914"/>
    <s v="Sam Rockwell, Kevin Spacey"/>
    <s v="Astronaut Sam Bell has a quintessentially personal encounter toward the end of his three-year stint on the Moon, where he, working alongside his computer, GERTY, sends back to Earth parcels of a resource that has helped diminish our planet's power problems."/>
    <s v="Astronaut Sam Bell has a quintessentially"/>
    <n v="7.9"/>
    <n v="329812"/>
    <n v="6031849.9839188503"/>
    <n v="5000000"/>
    <x v="1894"/>
    <n v="5010163"/>
    <n v="11774300.250199251"/>
    <n v="9760107"/>
    <n v="631"/>
  </r>
  <r>
    <s v="tt1182350"/>
    <x v="2518"/>
    <x v="14"/>
    <d v="2010-03-12T00:00:00"/>
    <s v="Comedy"/>
    <s v=" Drama"/>
    <s v=" Romance"/>
    <n v="98"/>
    <s v="USA, Spain"/>
    <s v="English"/>
    <s v="Italian"/>
    <m/>
    <x v="165"/>
    <s v="Woody Allen"/>
    <s v="Gemma Jones, Pauline Collins, Anthony Hopkins, Rupert Frazer, Kelly Harrison, Naomi Watts, Josh Brolin, Freida Pinto, Eleanor Gecks, Antonio Banderas, Fenella Woolgar, Ewen Bremner, Christian McKay, Philip Glenister, Jonathan Ryland"/>
    <x v="1291"/>
    <s v="Gemma Jones, Pauline Collins"/>
    <s v="Sally's parents' marriage breaks up when her father undergoes a mid-life crisis and impulsively weds a prostitute. Meanwhile, Sally's own marriage also begins to disintegrate."/>
    <s v="Sally's parents' marriage breaks"/>
    <n v="6.3"/>
    <n v="43255"/>
    <n v="26111833.657409061"/>
    <n v="22000000"/>
    <x v="1895"/>
    <n v="3248246"/>
    <n v="42746567.193106286"/>
    <n v="36015260"/>
    <n v="122"/>
  </r>
  <r>
    <s v="tt1183251"/>
    <x v="2519"/>
    <x v="10"/>
    <s v="13/11/2009"/>
    <s v="Crime"/>
    <s v=" Drama"/>
    <s v=" Mystery"/>
    <n v="106"/>
    <s v="USA, Saudi Arabia"/>
    <s v="English"/>
    <m/>
    <m/>
    <x v="316"/>
    <s v="Peter Hyams, Douglas Morrow"/>
    <s v="Jesse Metcalfe, Amber Tamblyn, Michael Douglas, Joel David Moore, Orlando Jones, Lawrence P. Beron, Sewell Whitney, David Jensen, Sharon K. London, Krystal Kofie, Randal Reeder, Ryan Glorioso, Jon McCarthy, Grant James, Eric Gipson"/>
    <x v="872"/>
    <s v="Jesse Metcalfe, Amber Tamblyn"/>
    <s v="Remake of the 1956 film noir film &quot;Beyond a Reasonable Doubt&quot; in which a writer's plan to expose a corrupt district attorney takes an unexpected turn."/>
    <s v="Remake of the 1956 film noir film"/>
    <n v="5.9"/>
    <n v="12135"/>
    <n v="30159249.919594251"/>
    <n v="25000000"/>
    <x v="1896"/>
    <n v="32917"/>
    <n v="5447071.7789378921"/>
    <n v="4515258"/>
    <n v="74"/>
  </r>
  <r>
    <s v="tt1185416"/>
    <x v="2520"/>
    <x v="14"/>
    <d v="2010-11-06T00:00:00"/>
    <s v="Comedy"/>
    <s v=" Romance"/>
    <m/>
    <n v="91"/>
    <s v="USA"/>
    <s v="English"/>
    <s v="Italian"/>
    <s v="Ukrainian"/>
    <x v="371"/>
    <s v="David Diamond, David Weissman"/>
    <s v="Kristen Bell, Josh Duhamel, Anjelica Huston, Danny DeVito, Will Arnett, Jon Heder, Dax Shepard, Alexis Dziena, Kate Micucci, Peggy Lipton, Luca Calvani, Keir O'Donnell, Bobby Moynihan, Kristen Schaal, Judith Malina"/>
    <x v="862"/>
    <s v="Kristen Bell, Josh Duhamel"/>
    <s v="Beth is a young, ambitious New Yorker who is completely unlucky in love. However, on a whirlwind trip to Rome, she impulsively steals some coins from a reputed fountain of love, and is then aggressively pursued by a band of suitors."/>
    <s v="Beth is a young, ambitious New"/>
    <n v="5.6"/>
    <n v="59471"/>
    <n v="65279584.143522657"/>
    <n v="55000000"/>
    <x v="1897"/>
    <n v="32680633"/>
    <n v="51100117.840994887"/>
    <n v="43053376"/>
    <n v="96"/>
  </r>
  <r>
    <s v="tt1305797"/>
    <x v="2521"/>
    <x v="14"/>
    <d v="2010-01-10T00:00:00"/>
    <s v="Action"/>
    <s v=" Sci-Fi"/>
    <m/>
    <n v="155"/>
    <s v="India"/>
    <s v="Tamil"/>
    <m/>
    <m/>
    <x v="238"/>
    <s v="Madhan Karky, Swanand Kirkire"/>
    <s v="Rajinikanth, Aishwarya Rai Bachchan, Danny Denzongpa, Santhanam, Karunas, Delhi Kumar, Cochin Hanifa, Kalabhavan Mani, Devadarshini Chetan, Sabu Cyril, Chaams, Shriya Sharma, Sugunthan, Kriz Chris Henri Harriz, Shylaja Chetlur"/>
    <x v="814"/>
    <s v="Rajinikanth, Aishwarya Rai Bachchan"/>
    <s v="A brilliant scientist creates a humanoid robot to protect mankind, but things go awry when human emotions are programmed and inner turmoil causes the robot to switch sides."/>
    <s v="A brilliant scientist creates"/>
    <n v="7.1"/>
    <n v="24470"/>
    <m/>
    <s v="INR 1900000000"/>
    <x v="4"/>
    <m/>
    <m/>
    <n v="3889511"/>
    <n v="203"/>
  </r>
  <r>
    <s v="tt1185420"/>
    <x v="2522"/>
    <x v="6"/>
    <s v="14/11/2008"/>
    <s v="Comedy"/>
    <s v=" Drama"/>
    <s v=" Romance"/>
    <n v="145"/>
    <s v="India, USA"/>
    <s v="Hindi"/>
    <s v="English"/>
    <m/>
    <x v="1432"/>
    <s v="Anvita Dutt, Tarun Mansukhani"/>
    <s v="Abhishek Bachchan, John Abraham, Priyanka Chopra, Kiron Kher, Bobby Deol, Boman Irani, Sushmita Mukherjee, Eduardo M. Freyre, Liannette Altuve, Steven Baker, Everlayn Borges, Claudia Camacho, Anthony Correa, Aoife Dineen, Monika Gaba"/>
    <x v="1292"/>
    <s v="Abhishek Bachchan, John Abraham"/>
    <s v="Two straight guys pretend to be gay in order to secure a Miami apartment. When both of them fall for their roommate Neha, hilarity ensues as they strive to convince one and all that they're gay whilst secretly trying to win her heart."/>
    <s v="Two straight guys pretend to be"/>
    <n v="6.5"/>
    <n v="13549"/>
    <n v="6010390.0084996494"/>
    <n v="5000000"/>
    <x v="1898"/>
    <n v="1243910"/>
    <n v="21372369.87278394"/>
    <n v="17779520"/>
    <n v="62"/>
  </r>
  <r>
    <s v="tt1185834"/>
    <x v="2523"/>
    <x v="6"/>
    <s v="19/09/2008"/>
    <s v="Animation"/>
    <s v=" Action"/>
    <s v=" Adventure"/>
    <n v="98"/>
    <s v="USA"/>
    <s v="English"/>
    <m/>
    <m/>
    <x v="1433"/>
    <s v="Henry Gilroy, Steven Melching"/>
    <s v="Matt Lanter, Ashley Eckstein, James Arnold Taylor, Dee Bradley Baker, Tom Kane, Nika Futterman, Ian Abercrombie, Corey Burton, Catherine Taber, Matthew Wood, Kevin Michael Richardson, David Acord, Samuel L. Jackson, Anthony Daniels, Christopher Lee"/>
    <x v="1293"/>
    <s v="Matt Lanter, Ashley Eckstein"/>
    <s v="After the Republic's victory on Christophsis, Anakin and his new apprentice Ahsoka Tano must rescue the kidnapped son of Jabba the Hutt. Political intrigue complicates their mission."/>
    <s v="After the Republic's victory on"/>
    <n v="5.9"/>
    <n v="55692"/>
    <n v="10217663.014449405"/>
    <n v="8500000"/>
    <x v="1899"/>
    <n v="35161554"/>
    <n v="82081304.665908054"/>
    <n v="68282844"/>
    <n v="266"/>
  </r>
  <r>
    <s v="tt1186367"/>
    <x v="2524"/>
    <x v="10"/>
    <d v="2009-04-12T00:00:00"/>
    <s v="Action"/>
    <s v=" Thriller"/>
    <m/>
    <n v="99"/>
    <s v="Germany, USA, France"/>
    <s v="English"/>
    <m/>
    <m/>
    <x v="946"/>
    <s v="Matthew Sand, J. Michael Straczynski"/>
    <s v="Rain, Joon Lee, Jonathan Chan-Pensley, Ill-Young Kim, Yuki Iwamoto, Ben Miles, Naomie Harris, Sung Kang, Linh Dan Pham, Fang Yu, Adriana Altaras, Sh√¥ Kosugi, Kylie Liya Page, Sungwoong Yoon, Eleonore Weisgerber"/>
    <x v="1294"/>
    <s v="Rain, Joon Lee, Jonathan Chan-Pensley"/>
    <s v="A young ninja turns his back on the orphanage that raised him, leading to a confrontation with a fellow ninja from the clan."/>
    <s v="A young ninja turns his back on"/>
    <n v="6.3"/>
    <n v="67257"/>
    <n v="48254799.871350802"/>
    <n v="40000000"/>
    <x v="1900"/>
    <n v="38122883"/>
    <n v="74313935.95547612"/>
    <n v="61601280"/>
    <n v="230"/>
  </r>
  <r>
    <s v="tt1186830"/>
    <x v="2525"/>
    <x v="10"/>
    <s v="23/04/2010"/>
    <s v="Adventure"/>
    <s v=" Biography"/>
    <s v=" Drama"/>
    <n v="127"/>
    <s v="Spain, Malta, Bulgaria"/>
    <s v="English"/>
    <m/>
    <m/>
    <x v="258"/>
    <s v="Alejandro Amen√°bar, Mateo Gil"/>
    <s v="Rachel Weisz, Max Minghella, Oscar Isaac, Ashraf Barhom, Michael Lonsdale, Rupert Evans, Homayoun Ershadi, Sami Samir, Richard Durden, Omar Mostafa, Manuel Cauchi, Oshri Cohen, Charles Thake, Harry Borg, Yousef 'Joe' Sweid"/>
    <x v="990"/>
    <s v="Rachel Weisz, Max Minghella"/>
    <s v="A historical drama set in Roman Egypt, concerning a slave who turns to the rising tide of Christianity in the hope of pursuing freedom while falling in love with his mistress, the philosophy and mathematics professor Hypatia of Alexandria."/>
    <s v="A historical drama set in Roman"/>
    <n v="7.2"/>
    <n v="65025"/>
    <n v="84445899.774863899"/>
    <n v="70000000"/>
    <x v="1901"/>
    <n v="619423"/>
    <n v="47600153.541636109"/>
    <n v="39457342"/>
    <n v="193"/>
  </r>
  <r>
    <s v="tt1188729"/>
    <x v="2526"/>
    <x v="10"/>
    <d v="2010-06-08T00:00:00"/>
    <s v="Action"/>
    <s v=" Horror"/>
    <s v=" Mystery"/>
    <n v="108"/>
    <s v="Germany, UK, USA"/>
    <s v="English"/>
    <s v="Vietnamese"/>
    <s v="German"/>
    <x v="1171"/>
    <s v="Travis Milloy, Travis Milloy"/>
    <s v="Dennis Quaid, Ben Foster, Cam Gigandet, Antje Traue, Cung Le, Eddie Rouse, Norman Reedus, Andr√© Hennicke, Friederike Kempter, Niels-Bruno Schmidt, Asia Luna Mohmand, Delphine Chuillot, Wotan Wilke M√∂hring, Julian Rappe, Domenico D'Ambrosio"/>
    <x v="126"/>
    <s v="Dennis Quaid, Ben Foster"/>
    <s v="Two crew members of a spaceship wake up from hypersleep to discover that all their colleagues are missing. Despite this, it appears that they are not alone."/>
    <s v="Two crew members of a spaceship"/>
    <n v="6.7"/>
    <n v="141963"/>
    <n v="39810209.893864408"/>
    <n v="33000000"/>
    <x v="1902"/>
    <n v="10330853"/>
    <n v="24909523.382950228"/>
    <n v="20648328"/>
    <n v="393"/>
  </r>
  <r>
    <s v="tt1311060"/>
    <x v="2527"/>
    <x v="13"/>
    <s v="23/01/2013"/>
    <s v="Comedy"/>
    <m/>
    <m/>
    <n v="88"/>
    <s v="USA"/>
    <s v="English"/>
    <m/>
    <m/>
    <x v="1434"/>
    <s v="Ben Karlin, Stuart Zicherman"/>
    <s v="Adam Scott, Richard Jenkins, Catherine O'Hara, Amy Poehler, Mary Elizabeth Winstead, Clark Duke, Ken Howard, Valerie Tian, Sarah Burns, Jessica Alba, Jane Lynch, Jamie Renell, Valerie Payton, Gavin Plunkett, Isabella Zentkovich"/>
    <x v="1295"/>
    <s v="Adam Scott, Richard Jenkins"/>
    <s v="A grown man caught in the crossfire of his parents' 15-year divorce discovers he was unknowingly part of a study on divorced children and is enlisted in a follow-up years later, which wreaks new havoc on his family."/>
    <s v="A grown man caught in the crossfire"/>
    <n v="5.6"/>
    <n v="12732"/>
    <m/>
    <m/>
    <x v="4"/>
    <n v="175705"/>
    <m/>
    <n v="175705"/>
    <n v="28"/>
  </r>
  <r>
    <s v="tt1188996"/>
    <x v="2528"/>
    <x v="14"/>
    <s v="26/11/2010"/>
    <s v="Drama"/>
    <m/>
    <m/>
    <n v="165"/>
    <s v="India, USA, United Arab Emirates"/>
    <s v="Hindi"/>
    <s v="English"/>
    <m/>
    <x v="326"/>
    <s v="Shibani Bathija, Shibani Bathija"/>
    <s v="Shah Rukh Khan, Kajol, Katie A. Keane, Kenton Duty, Benny Nieves, Christopher B. Duncan, Jimmy Sheirgill, Sonya Jehan, Parvin Dabas, Arjun Mathur, Sugandha Garg, Zarina Wahab, S.M. Zaheer, Arif Zakaria, Vinay Pathak"/>
    <x v="390"/>
    <s v="Shah Rukh Khan, Kajol"/>
    <s v="An Indian Muslim man with Asperger's syndrome takes a challenge to speak to the President of the United States seriously and embarks on a cross-country journey."/>
    <s v="An Indian Muslim man with Asperger's"/>
    <n v="8"/>
    <n v="96685"/>
    <n v="14242818.35858676"/>
    <n v="12000000"/>
    <x v="1903"/>
    <n v="4018771"/>
    <n v="50259772.567413792"/>
    <n v="42345360"/>
    <n v="288"/>
  </r>
  <r>
    <s v="tt1311071"/>
    <x v="2529"/>
    <x v="13"/>
    <s v="17/10/2013"/>
    <s v="Biography"/>
    <s v=" Drama"/>
    <s v=" Romance"/>
    <n v="104"/>
    <s v="USA"/>
    <s v="English"/>
    <m/>
    <m/>
    <x v="1435"/>
    <s v="Austin Bunn, Austin Bunn"/>
    <s v="Daniel Radcliffe, Dane DeHaan, Michael C. Hall, Jack Huston, Ben Foster, David Cross, Jennifer Jason Leigh, Elizabeth Olsen, John Cullum, Brenda Wehle, Erin Darke, Craig Chester, Lenore Harris, Mark Ethan, Zach Appelman"/>
    <x v="404"/>
    <s v="Daniel Radcliffe, Dane DeHaan"/>
    <s v="A murder in 1944 draws together the great poets of the beat generation: Allen Ginsberg, Jack Kerouac, and William Burroughs."/>
    <s v="A murder in 1944 draws together"/>
    <n v="6.5"/>
    <n v="34638"/>
    <m/>
    <m/>
    <x v="4"/>
    <n v="1030064"/>
    <m/>
    <n v="1877924"/>
    <n v="86"/>
  </r>
  <r>
    <s v="tt1189340"/>
    <x v="2530"/>
    <x v="17"/>
    <s v="18/03/2011"/>
    <s v="Crime"/>
    <s v=" Drama"/>
    <s v=" Thriller"/>
    <n v="118"/>
    <s v="USA"/>
    <s v="English"/>
    <m/>
    <m/>
    <x v="1436"/>
    <s v="John Romano, Michael Connelly"/>
    <s v="Matthew McConaughey, Marisa Tomei, Ryan Phillippe, William H. Macy, Josh Lucas, John Leguizamo, Michael Pe√±a, Bob Gunton, Frances Fisher, Bryan Cranston, Trace Adkins, Laurence Mason, Margarita Levieva, Pell James, Shea Whigham"/>
    <x v="36"/>
    <s v="Matthew McConaughey"/>
    <s v="A lawyer defending a wealthy man begins to believe his client is guilty of more than just one crime."/>
    <s v="A lawyer defending a wealthy man"/>
    <n v="7.3"/>
    <n v="209759"/>
    <n v="46023321.878376"/>
    <n v="40000000"/>
    <x v="1904"/>
    <n v="58009200"/>
    <n v="99815785.495054409"/>
    <n v="86752352"/>
    <n v="261"/>
  </r>
  <r>
    <s v="tt1313139"/>
    <x v="2531"/>
    <x v="17"/>
    <d v="2012-06-12T00:00:00"/>
    <s v="Comedy"/>
    <s v=" Drama"/>
    <s v=" Romance"/>
    <n v="90"/>
    <s v="USA"/>
    <s v="English"/>
    <m/>
    <m/>
    <x v="1437"/>
    <s v="Ian Helfer, Jay Reiss"/>
    <s v="Alia Shawkat, Hugh Laurie, Oliver Platt, Allison Janney, Catherine Keener, Ian Helfer, Marceline Hugot, Laura Flanagan, Curtis McClarin, Jay Reiss, Sarah Saltzberg, Sam Rosen, Leighton Meester, Adam Brody, Aya Cash"/>
    <x v="1296"/>
    <s v="Alia Shawkat, Hugh Laurie"/>
    <s v="The enduring friendship between the Walling and Ostroff families is tested when Nina, the prodigal Ostroff daughter, returns home for the holidays after a five-year absence and enters into an affair with David, head of the Walling family."/>
    <s v="The enduring friendship between"/>
    <n v="5.8"/>
    <n v="12362"/>
    <m/>
    <m/>
    <x v="4"/>
    <n v="366377"/>
    <m/>
    <n v="2316971"/>
    <n v="34"/>
  </r>
  <r>
    <s v="tt1190080"/>
    <x v="2532"/>
    <x v="10"/>
    <s v="13/11/2009"/>
    <s v="Action"/>
    <s v=" Adventure"/>
    <s v=" Sci-Fi"/>
    <n v="158"/>
    <s v="USA"/>
    <s v="English"/>
    <s v="French"/>
    <s v="Tibetan"/>
    <x v="141"/>
    <s v="Roland Emmerich, Harald Kloser"/>
    <s v="John Cusack, Amanda Peet, Chiwetel Ejiofor, Thandie Newton, Oliver Platt, Tom McCarthy, Woody Harrelson, Danny Glover, Liam James, Morgan Lily, Zlatko Buric, Beatrice Rosen, Alexandre Haussmann, Philippe Haussmann, Johann Urb"/>
    <x v="43"/>
    <s v="John Cusack, Amanda Peet"/>
    <s v="A frustrated writer struggles to keep his family alive when a series of global catastrophes threatens to annihilate mankind."/>
    <s v="A frustrated writer struggles"/>
    <n v="5.8"/>
    <n v="347291"/>
    <n v="241273999.356754"/>
    <n v="200000000"/>
    <x v="1905"/>
    <n v="166112167"/>
    <n v="954501446.20688152"/>
    <n v="791217826"/>
    <n v="1182"/>
  </r>
  <r>
    <s v="tt1190536"/>
    <x v="2533"/>
    <x v="10"/>
    <s v="13/01/2010"/>
    <s v="Action"/>
    <s v=" Comedy"/>
    <m/>
    <n v="84"/>
    <s v="USA"/>
    <s v="English"/>
    <m/>
    <m/>
    <x v="1438"/>
    <s v="Michael Jai White, Byron Minns"/>
    <s v="Phyllis Applegate, Obba Babatund√©, William Bassett, Troy Lindsey Brown, Fredella Calloway, Cheryl Carter, Juka Ceesay, Kevin Chapman, Tommy Davidson, Lucky Davis, Nicholas Earley, Richard Edson, Jason Jack Edwards, Jon Kent Ethridge, Mary Evans"/>
    <x v="1297"/>
    <s v="Phyllis Applegate, Obba Babatund√©"/>
    <s v="Black Dynamite is the greatest African-American action star of the 1970s. When his only brother is killed by The Man, it's up to him to find justice."/>
    <s v="Black Dynamite is the greatest"/>
    <n v="7.4"/>
    <n v="45081"/>
    <n v="3498472.9906729329"/>
    <n v="2900000"/>
    <x v="1906"/>
    <n v="242578"/>
    <n v="357757.46713620448"/>
    <n v="296557"/>
    <n v="107"/>
  </r>
  <r>
    <s v="tt1191111"/>
    <x v="2534"/>
    <x v="10"/>
    <d v="2011-09-12T00:00:00"/>
    <s v="Drama"/>
    <s v=" Fantasy"/>
    <m/>
    <n v="161"/>
    <s v="France, Germany, Italy, Canada, Japan"/>
    <s v="English"/>
    <s v="Japanese"/>
    <m/>
    <x v="235"/>
    <s v="Gaspar No√©, Lucile Hadzihalilovic"/>
    <s v="Paz de la Huerta, Nathaniel Brown, Cyril Roy, Olly Alexander, Masato Tanno, Ed Spear, Emily Alyn Lind, Jesse Kuhn, Nobu Imai, Sakiko Fukuhara, Janice B√©liveau-Sicotte, Sara Stockbridge, Stuart Miller, Emi Takeuchi, Rumiko Kimishima"/>
    <x v="1298"/>
    <s v="Paz de la Huerta, Nathaniel Brown"/>
    <s v="An American drug dealer living in Tokyo is betrayed by his best friend and killed in a drug deal. His soul, observing the repercussions of his death, seeks resurrection."/>
    <s v="An American drug dealer living"/>
    <n v="7.3"/>
    <n v="68693"/>
    <n v="19301919.948540319"/>
    <n v="16000000"/>
    <x v="1907"/>
    <n v="336467"/>
    <n v="935401.19995618344"/>
    <n v="775385"/>
    <n v="253"/>
  </r>
  <r>
    <s v="tt1316037"/>
    <x v="2535"/>
    <x v="14"/>
    <s v="27/02/2010"/>
    <s v="Horror"/>
    <s v=" Thriller"/>
    <m/>
    <n v="105"/>
    <s v="USA"/>
    <s v="English"/>
    <m/>
    <m/>
    <x v="1439"/>
    <s v="James Nguyen, James Nguyen"/>
    <s v="Alan Bagh, Whitney Moore, Tippi Hedren, Janae Caster, Colton Osborne, Adam Sessa, Catherine Batcha, Patsy van Ettinger, Damien Carter, Rick Camp, Stephen Gustavson, Danny Webber, Mona Lisa Moon, Joe Teixeira, John Grant"/>
    <x v="1299"/>
    <s v="Alan Bagh, Whitney Moore"/>
    <s v="A horde of mutated birds descends upon the quiet town of Half Moon Bay, California. With the death toll rising, Two citizens manage to fight back, but will they survive Birdemic?"/>
    <s v="A horde of mutated birds descends"/>
    <n v="1.8"/>
    <n v="20840"/>
    <m/>
    <n v="10000"/>
    <x v="4"/>
    <m/>
    <m/>
    <m/>
    <n v="278"/>
  </r>
  <r>
    <s v="tt1316536"/>
    <x v="2536"/>
    <x v="10"/>
    <d v="2010-04-11T00:00:00"/>
    <s v="Horror"/>
    <s v=" Thriller"/>
    <m/>
    <n v="84"/>
    <s v="Australia"/>
    <s v="English"/>
    <m/>
    <m/>
    <x v="1440"/>
    <s v="Sean Byrne"/>
    <s v="Xavier Samuel, Robin McLeavy, John Brumpton, Richard Wilson, Victoria Thaine, Jessica McNamee, Andrew S. Gilbert, Suzi Dougherty, Victoria Eagger, Anne Scott-Pendlebury, Fred Whitlock, Leo Taylor, Brandon Burns, Stephen Walden, Igor Savin"/>
    <x v="1300"/>
    <s v="Xavier Samuel, Robin McLeavy"/>
    <s v="When Brent turns down his classmate Lola's invitation to the prom, she concocts a wildly violent plan for revenge."/>
    <s v="When Brent turns down his classmate"/>
    <n v="6.6"/>
    <n v="36530"/>
    <m/>
    <m/>
    <x v="4"/>
    <m/>
    <m/>
    <n v="358399"/>
    <n v="143"/>
  </r>
  <r>
    <s v="tt1316540"/>
    <x v="2537"/>
    <x v="17"/>
    <s v="31/03/2011"/>
    <s v="Drama"/>
    <m/>
    <m/>
    <n v="155"/>
    <s v="Hungary, France, Switzerland, Germany, USA"/>
    <s v="Hungarian"/>
    <s v="German"/>
    <m/>
    <x v="1441"/>
    <s v="L√°szl√≥ Krasznahorkai, B√©la Tarr"/>
    <s v="J√°nos Derzsi, Erika B√≥k, Mih√°ly Kormos, Ricsi, Mih√°ly R√°day"/>
    <x v="1301"/>
    <s v="J√°nos Derzsi, Erika B√≥k"/>
    <s v="A rural farmer is forced to confront the mortality of his faithful horse."/>
    <s v="A rural farmer is forced to confront"/>
    <n v="7.8"/>
    <n v="15416"/>
    <m/>
    <m/>
    <x v="4"/>
    <n v="56391"/>
    <m/>
    <n v="162088"/>
    <n v="77"/>
  </r>
  <r>
    <s v="tt1316622"/>
    <x v="2538"/>
    <x v="14"/>
    <d v="2011-10-06T00:00:00"/>
    <s v="Adventure"/>
    <s v=" Drama"/>
    <s v=" Mystery"/>
    <n v="91"/>
    <s v="USA, Canada"/>
    <s v="English"/>
    <m/>
    <m/>
    <x v="1442"/>
    <s v="Christopher Dodd"/>
    <s v="Adrien Brody, Caroline Dhavernas, Ryan Robbins, Adrian G. Griffiths, Adrian Holmes, Lloyd Adams, Mark McConchie, Jacob Blair"/>
    <x v="290"/>
    <s v="Adrien Brody, Caroline Dhavernas"/>
    <s v="A man wakes in a car wreck at the bottom of a ravine must overcome incredible odds to survive."/>
    <s v="A man wakes in a car wreck at"/>
    <n v="5.3"/>
    <n v="15305"/>
    <m/>
    <m/>
    <x v="4"/>
    <n v="8020"/>
    <m/>
    <n v="229532"/>
    <n v="61"/>
  </r>
  <r>
    <s v="tt1192628"/>
    <x v="2539"/>
    <x v="17"/>
    <d v="2011-11-03T00:00:00"/>
    <s v="Animation"/>
    <s v=" Adventure"/>
    <s v=" Comedy"/>
    <n v="107"/>
    <s v="USA"/>
    <s v="English"/>
    <m/>
    <m/>
    <x v="271"/>
    <s v="John Logan, John Logan"/>
    <s v="Johnny Depp, Isla Fisher, Abigail Breslin, Ned Beatty, Alfred Molina, Bill Nighy, Stephen Root, Harry Dean Stanton, Timothy Olyphant, Ray Winstone, Ian Abercrombie, Gil Birmingham, James Ward Byrkit, Claudia Black, Blake Clark"/>
    <x v="6"/>
    <s v="Johnny Depp, Isla Fisher"/>
    <s v="Rango is an ordinary chameleon who accidentally winds up in the town of Dirt, a lawless outpost in the Wild West in desperate need of a new sheriff."/>
    <s v="Rango is an ordinary chameleon"/>
    <n v="7.2"/>
    <n v="231174"/>
    <n v="155328711.33951899"/>
    <n v="135000000"/>
    <x v="1908"/>
    <n v="123477607"/>
    <n v="282726562.43262893"/>
    <n v="245724603"/>
    <n v="404"/>
  </r>
  <r>
    <s v="tt1193138"/>
    <x v="2540"/>
    <x v="10"/>
    <s v="22/01/2010"/>
    <s v="Comedy"/>
    <s v=" Drama"/>
    <s v=" Romance"/>
    <n v="109"/>
    <s v="USA"/>
    <s v="English"/>
    <m/>
    <m/>
    <x v="923"/>
    <s v="Walter Kirn, Jason Reitman"/>
    <s v="George Clooney, Vera Farmiga, Anna Kendrick, Jason Bateman, Amy Morton, Melanie Lynskey, J.K. Simmons, Sam Elliott, Danny McBride, Zach Galifianakis, Chris Lowell, Steve Eastin, Marvin Young, Cut Chemist, Adrienne Lamping"/>
    <x v="33"/>
    <s v="George Clooney, Vera Farmiga"/>
    <s v="Ryan Bingham enjoys living out of a suitcase for his job, travelling around the country firing people, but finds that lifestyle threatened by the presence of a potential love interest, and a new hire."/>
    <s v="Ryan Bingham enjoys living out"/>
    <n v="7.4"/>
    <n v="314279"/>
    <n v="30159249.919594251"/>
    <n v="25000000"/>
    <x v="1909"/>
    <n v="83823381"/>
    <n v="201274074.51082537"/>
    <n v="166842739"/>
    <n v="523"/>
  </r>
  <r>
    <s v="tt1319718"/>
    <x v="2541"/>
    <x v="14"/>
    <s v="14/02/2010"/>
    <s v="Action"/>
    <s v=" Adventure"/>
    <s v=" Comedy"/>
    <n v="96"/>
    <s v="China, Hong Kong"/>
    <s v="Mandarin"/>
    <m/>
    <m/>
    <x v="1443"/>
    <s v="Jackie Chan"/>
    <s v="Jackie Chan, Leehom Wang, Sung-jun Yoo, Peng Lin, Yuming Du, Song Jin, Dongmei Xu, Ken Lo, Rongguang Yu, Yue Wu, Baoqiang Wang, Ben Niu, Wing Lun Ng, Jack Tu, Haixiang Wang"/>
    <x v="119"/>
    <s v="Jackie Chan, Leehom Wang"/>
    <s v="An old soldier kidnaps a young General of an enemy state and takes him on a long journey to collect the reward."/>
    <s v="An old soldier kidnaps a young"/>
    <n v="6.9"/>
    <n v="14374"/>
    <m/>
    <n v="25000000"/>
    <x v="4"/>
    <m/>
    <m/>
    <n v="5186427"/>
    <n v="32"/>
  </r>
  <r>
    <s v="tt1320082"/>
    <x v="2542"/>
    <x v="10"/>
    <d v="2010-05-02T00:00:00"/>
    <s v="Comedy"/>
    <s v=" Drama"/>
    <s v=" Music"/>
    <n v="119"/>
    <s v="France, Italy, Romania, Belgium"/>
    <s v="French"/>
    <s v="Russian"/>
    <m/>
    <x v="1444"/>
    <s v="Radu Mihaileanu, Alain-Michel Blanc"/>
    <s v="Aleksey Guskov, Dmitriy Nazarov, M√©lanie Laurent, Fran√ßois Berl√©and, Miou-Miou, Valeriy Barinov, Lionel Abelanski, Laurent Bateau, Vlad Ivanov, Anna Kamenkova, Roger Dumas, Anghel Gheorghe, Aleksandr Komissarov, Vitalie Bichir, Despina Stanescu"/>
    <x v="1302"/>
    <s v="Aleksey Guskov, Dmitriy Nazarov"/>
    <s v="Thirty years ago Bolshoi Orchestra conductor Andre√Ø Filipov was fired for hiring Jewish musicians. Now a lowly janitor, an opportunity arises to gather his old musicians to go and pose as the official Buolshoi orchestra in Paris."/>
    <s v="Thirty years ago Bolshoi Orchestra"/>
    <n v="7.6"/>
    <n v="17186"/>
    <m/>
    <m/>
    <x v="4"/>
    <n v="657986"/>
    <m/>
    <n v="41146351"/>
    <n v="54"/>
  </r>
  <r>
    <s v="tt1193631"/>
    <x v="2543"/>
    <x v="14"/>
    <d v="2010-06-08T00:00:00"/>
    <s v="Drama"/>
    <s v=" Music"/>
    <s v=" Romance"/>
    <n v="107"/>
    <s v="USA"/>
    <s v="English"/>
    <m/>
    <m/>
    <x v="1331"/>
    <s v="Amy Andelson, Emily Meyer"/>
    <s v="Rick Malambri, Adam Sevani, Sharni Vinson, Alyson Stoner, Keith Stallworth, Kendra Andrews, Stephen Boss, Mart√≠n Lombard, Facundo Lombard, Oren Michaeli, Joe Slaughter, Daniel 'Cloud' Campos, Aja George, Straphanio 'Shonnie' Solomon, Terence Dickson"/>
    <x v="1303"/>
    <s v="Rick Malambri, Adam Sevani"/>
    <s v="A tight-knit group of New York City street dancers find themselves pitted against the world's best hip hop dancers in a high-stakes showdown."/>
    <s v="A tight-knit group of New York"/>
    <n v="6.2"/>
    <n v="55115"/>
    <n v="35607045.896466903"/>
    <n v="30000000"/>
    <x v="1910"/>
    <n v="42400223"/>
    <n v="189063691.799808"/>
    <n v="159291809"/>
    <n v="89"/>
  </r>
  <r>
    <s v="tt1194173"/>
    <x v="2544"/>
    <x v="12"/>
    <d v="2012-07-09T00:00:00"/>
    <s v="Action"/>
    <s v=" Adventure"/>
    <s v=" Thriller"/>
    <n v="135"/>
    <s v="USA, Japan"/>
    <s v="English"/>
    <s v="Russian"/>
    <s v="Filipino"/>
    <x v="1047"/>
    <s v="Tony Gilroy, Dan Gilroy"/>
    <s v="Jeremy Renner, Scott Glenn, Stacy Keach, Edward Norton, Donna Murphy, Michael Chernus, Corey Stoll, Alice Gainer, Prue Lewarne, Howard Leader, James Joseph O'Neil, Rachel Weisz, Tony Guida, Sonnie Brown, Neil Brooks Cunningham"/>
    <x v="1110"/>
    <s v="Jeremy Renner, Scott Glenn"/>
    <s v="An expansion of the universe from Robert Ludlum's novels, centered on a new hero whose stakes have been triggered by the events of the previous three films."/>
    <s v="An expansion of the universe from"/>
    <n v="6.7"/>
    <n v="280665"/>
    <n v="140906883.4551425"/>
    <n v="125000000"/>
    <x v="1911"/>
    <n v="113203870"/>
    <n v="311285568.83999568"/>
    <n v="276144750"/>
    <n v="563"/>
  </r>
  <r>
    <s v="tt1194263"/>
    <x v="2545"/>
    <x v="10"/>
    <d v="2005-06-07T00:00:00"/>
    <s v="Drama"/>
    <s v=" Mystery"/>
    <m/>
    <n v="103"/>
    <s v="USA, Germany, Poland"/>
    <s v="English"/>
    <m/>
    <m/>
    <x v="1445"/>
    <s v="Chris Provenzano, C. Gaby Mitchell"/>
    <s v="Robert Duvall, Sissy Spacek, Bill Murray, Lucas Black, Gerald McRaney, Bill Cobbs, Scott Cooper, Lori Beth Sikes, Linds Edwards, Andrea Powell, Chandler Riggs, Danny Vinson, Blerim Destani, Tomasz Karolak, Andy Stahl"/>
    <x v="456"/>
    <s v="Robert Duvall, Sissy Spacek"/>
    <s v="A movie spun out of equal parts folk tale, fable and real-life legend about the mysterious, 1930s Tennessee hermit who famously threw his own rollicking funeral party... while he was still alive."/>
    <s v="A movie spun out of equal parts"/>
    <n v="7"/>
    <n v="21904"/>
    <n v="8444589.9774863906"/>
    <n v="7000000"/>
    <x v="1912"/>
    <n v="9176933"/>
    <n v="12694041.561227184"/>
    <n v="10522511"/>
    <n v="108"/>
  </r>
  <r>
    <s v="tt1194417"/>
    <x v="2546"/>
    <x v="14"/>
    <s v="28/12/2010"/>
    <s v="Biography"/>
    <s v=" Comedy"/>
    <s v=" Crime"/>
    <n v="108"/>
    <s v="Canada"/>
    <s v="English"/>
    <m/>
    <m/>
    <x v="941"/>
    <s v="Norman Snider"/>
    <s v="Kevin Spacey, Ruth Marshall, Graham Greene, Hannah Endicott-Douglas, Barry Pepper, John Robinson, Jason Weinberg, Spencer Garrett, Yok Come Ho, Anna Hardwick, John David Whalen, Matt Gordon, Jeffrey R. Smith, Christian Campbell, Eric Schweig"/>
    <x v="12"/>
    <s v="Kevin Spacey, Ruth Marshall"/>
    <s v="A hot shot Washington DC lobbyist and his prot√©g√© go down hard as their schemes to peddle influence lead to corruption and murder."/>
    <s v="A hot shot Washington DC lobbyist"/>
    <n v="6.2"/>
    <n v="16608"/>
    <n v="14836269.123527875"/>
    <n v="12500000"/>
    <x v="1913"/>
    <n v="1042959"/>
    <n v="1460996.2608825231"/>
    <n v="1230933"/>
    <n v="50"/>
  </r>
  <r>
    <s v="tt1320291"/>
    <x v="2547"/>
    <x v="14"/>
    <s v="17/03/2011"/>
    <s v="Adventure"/>
    <s v=" Drama"/>
    <s v=" Horror"/>
    <n v="94"/>
    <s v="Australia"/>
    <s v="English"/>
    <m/>
    <m/>
    <x v="1446"/>
    <s v="Andrew Traucki"/>
    <s v="Damian Walshe-Howling, Gyton Grantley, Adrienne Pickering, Zoe Naylor, Kieran Darcy-Smith, Mark Simpson"/>
    <x v="1304"/>
    <s v="Damian Walshe-Howling"/>
    <s v="A great white shark hunts the crew of a capsized sailboat along the Great Barrier Reef."/>
    <s v="A great white shark hunts the"/>
    <n v="5.8"/>
    <n v="16905"/>
    <m/>
    <m/>
    <x v="4"/>
    <m/>
    <m/>
    <n v="67753"/>
    <n v="147"/>
  </r>
  <r>
    <s v="tt1195478"/>
    <x v="2548"/>
    <x v="12"/>
    <s v="28/09/2012"/>
    <s v="Comedy"/>
    <s v=" Romance"/>
    <m/>
    <n v="124"/>
    <s v="USA, Japan"/>
    <s v="English"/>
    <s v="Spanish"/>
    <m/>
    <x v="1180"/>
    <s v="Jason Segel, Nicholas Stoller"/>
    <s v="Jason Segel, Emily Blunt, Chris Pratt, Alison Brie, Lauren Weedman, Mimi Kennedy, David Paymer, Jacki Weaver, Jim Piddock, Adam Campbell, Eric Scott Cooper, Dakota Johnson, Jane Carr, Clement von Franckenstein, Michael Ensign"/>
    <x v="1027"/>
    <s v="Jason Segel, Emily Blunt"/>
    <s v="One year after meeting, Tom proposes to his girlfriend, Violet, but unexpected events keep tripping them up as they look to walk down the aisle together."/>
    <s v="One year after meeting, Tom proposes"/>
    <n v="6.2"/>
    <n v="91624"/>
    <n v="33817652.029234201"/>
    <n v="30000000"/>
    <x v="1914"/>
    <n v="28835528"/>
    <n v="61062688.952642463"/>
    <n v="54169363"/>
    <n v="151"/>
  </r>
  <r>
    <s v="tt1196141"/>
    <x v="2549"/>
    <x v="14"/>
    <s v="27/07/2011"/>
    <s v="Comedy"/>
    <s v=" Drama"/>
    <s v=" Family"/>
    <n v="120"/>
    <s v="USA, UK"/>
    <s v="English"/>
    <s v="German"/>
    <m/>
    <x v="1162"/>
    <s v="Jackie Filgo, Jeff Filgo"/>
    <s v="Zachary Gordon, Robert Capron, Rachael Harris, Steve Zahn, Connor Fielding, Owen Fielding, Devon Bostick, Chlo√´ Grace Moretz, Karan Brar, Grayson Russell, Laine MacNeil, Alex Ferris, Andrew McNee, Belita Moreno, Rob LaBelle"/>
    <x v="1305"/>
    <s v="Zachary Gordon, Robert Capron"/>
    <s v="The adventures of a 12 year old who is fresh out of elementary and transitions to middle school, where he has to learn the consequences and responsibility to survive the year."/>
    <s v="The adventures of a 12 year old"/>
    <n v="6.2"/>
    <n v="41732"/>
    <n v="17803522.948233452"/>
    <n v="15000000"/>
    <x v="1915"/>
    <n v="64003625"/>
    <n v="90437787.523929477"/>
    <n v="76196538"/>
    <n v="130"/>
  </r>
  <r>
    <s v="tt1197624"/>
    <x v="2550"/>
    <x v="10"/>
    <s v="25/08/2010"/>
    <s v="Action"/>
    <s v=" Crime"/>
    <s v=" Drama"/>
    <n v="109"/>
    <s v="USA"/>
    <s v="English"/>
    <m/>
    <m/>
    <x v="396"/>
    <s v="Kurt Wimmer"/>
    <s v="Jamie Foxx, Gerard Butler, Colm Meaney, Bruce McGill, Leslie Bibb, Michael Irby, Gregory Itzin, Regina Hall, Emerald-Angel Young, Christian Stolte, Annie Corley, Richard Portnow, Viola Davis, Michael Kelly, Josh Stewart"/>
    <x v="182"/>
    <s v="Jamie Foxx, Gerard Butler"/>
    <s v="A frustrated man decides to take justice into his own hands after a plea bargain sets one of his family's killers free."/>
    <s v="A frustrated man decides to take"/>
    <n v="7.4"/>
    <n v="266764"/>
    <n v="60318499.839188501"/>
    <n v="50000000"/>
    <x v="1916"/>
    <n v="73357727"/>
    <n v="154348053.79346201"/>
    <n v="127944208"/>
    <n v="562"/>
  </r>
  <r>
    <s v="tt1197628"/>
    <x v="2551"/>
    <x v="10"/>
    <d v="2009-10-04T00:00:00"/>
    <s v="Comedy"/>
    <s v=" Crime"/>
    <s v=" Drama"/>
    <n v="86"/>
    <s v="USA"/>
    <s v="English"/>
    <m/>
    <m/>
    <x v="988"/>
    <s v="Jody Hill"/>
    <s v="Seth Rogen, Ray Liotta, Michael Pe√±a, Anna Faris, Dan Bakkedahl, Jesse Plemons, John Yuan, Matt Yuan, Celia Weston, Collette Wolfe, Randy Gambill, Alston Brown, Cody Midthunder, Debra-Jayne Brown, Aziz Ansari"/>
    <x v="930"/>
    <s v="Seth Rogen, Ray Liotta"/>
    <s v="Bi-polar mall security guard Ronnie Barnhardt is called into action to stop a flasher from turning shopper's paradise into his personal peep show. But when Barnhardt can't bring the culprit to justice, a surly police detective is recruited to close the case."/>
    <s v="Bi-polar mall security guard Ronnie"/>
    <n v="5.8"/>
    <n v="60305"/>
    <n v="21714659.94210786"/>
    <n v="18000000"/>
    <x v="1917"/>
    <n v="24007324"/>
    <n v="32540086.252226844"/>
    <n v="26973554"/>
    <n v="274"/>
  </r>
  <r>
    <s v="tt1198138"/>
    <x v="2552"/>
    <x v="10"/>
    <s v="17/07/2009"/>
    <s v="Drama"/>
    <s v=" Romance"/>
    <s v=" Thriller"/>
    <n v="108"/>
    <s v="USA"/>
    <s v="English"/>
    <m/>
    <m/>
    <x v="1447"/>
    <s v="David Loughery"/>
    <s v="Idris Elba, Beyonc√©, Ali Larter, Jerry O'Connell, Bonnie Perlman, Christine Lahti, Nathan Myers, Nicolas Myers, Matthew Humphreys, Scout Taylor-Compton, Richard Ruccolo, Bryan Ross, Nelson Mashita, Bruce McGill, Ron Rogg√©"/>
    <x v="1306"/>
    <s v="Idris Elba, Beyonc√©"/>
    <s v="A successful asset manager, who has just received a huge promotion, is blissfully happy in his career and in his marriage. But when a temp worker starts stalking him, all the things he's worked so hard for are placed in jeopardy."/>
    <s v="A successful asset manager, who"/>
    <n v="5"/>
    <n v="28997"/>
    <n v="24127399.935675401"/>
    <n v="20000000"/>
    <x v="1918"/>
    <n v="68261644"/>
    <n v="89066715.472934619"/>
    <n v="73830347"/>
    <n v="181"/>
  </r>
  <r>
    <s v="tt1201167"/>
    <x v="2553"/>
    <x v="10"/>
    <s v="16/10/2009"/>
    <s v="Comedy"/>
    <s v=" Drama"/>
    <m/>
    <n v="146"/>
    <s v="USA"/>
    <s v="English"/>
    <m/>
    <m/>
    <x v="844"/>
    <s v="Judd Apatow"/>
    <s v="Adam Sandler, Seth Rogen, Leslie Mann, Eric Bana, Jonah Hill, Jason Schwartzman, Aubrey Plaza, Maude Apatow, Iris Apatow, RZA, Aziz Ansari, Torsten Voges, Allan Wasserman, Rod Man, Wayne Federman"/>
    <x v="123"/>
    <s v="Adam Sandler, Seth Rogen"/>
    <s v="When seasoned comedian George Simmons learns of his terminal, inoperable health condition, his desire to form a genuine friendship causes him to take a relatively green performer under his wing as his opening act."/>
    <s v="When seasoned comedian George"/>
    <n v="6.3"/>
    <n v="113065"/>
    <n v="90477749.758782744"/>
    <n v="75000000"/>
    <x v="1919"/>
    <n v="51855045"/>
    <n v="86358279.716715425"/>
    <n v="71585235"/>
    <n v="335"/>
  </r>
  <r>
    <s v="tt1322930"/>
    <x v="2554"/>
    <x v="6"/>
    <d v="2008-07-11T00:00:00"/>
    <s v="Drama"/>
    <s v=" Romance"/>
    <m/>
    <n v="113"/>
    <s v="Turkey"/>
    <s v="Turkish"/>
    <m/>
    <m/>
    <x v="934"/>
    <s v="√áagan Irmak"/>
    <s v="Melis Birkan, Cemal H√ºnal, Yildiz K√ºlt√ºr, Serif Bozkurt, G√∂zde Kansu, Goncag√ºl Sunar, Asli Aybars, Veda Yurtsever Ipek, Sezgin Erdemir, Necla Fide, Basri Albayrak, Tarik √únd√ºz"/>
    <x v="1307"/>
    <s v="Melis Birkan, Cemal H√ºnal"/>
    <s v="Tells about those people whose lives have been isolated by modern lifestyles; It is also Foods, mothers, old songs and love that this movie is consists of."/>
    <s v="Tells about those people whose"/>
    <n v="6.8"/>
    <n v="18575"/>
    <m/>
    <m/>
    <x v="4"/>
    <m/>
    <m/>
    <n v="16123820"/>
    <n v="32"/>
  </r>
  <r>
    <s v="tt1323045"/>
    <x v="2555"/>
    <x v="14"/>
    <s v="25/03/2011"/>
    <s v="Adventure"/>
    <s v=" Drama"/>
    <s v=" Thriller"/>
    <n v="93"/>
    <s v="USA"/>
    <s v="English"/>
    <m/>
    <m/>
    <x v="902"/>
    <s v="Adam Green"/>
    <s v="Emma Bell, Shawn Ashmore, Kevin Zegers, Ed Ackerman, Rileah Vanderbilt, Kane Hodder, Adam Johnson, Chris York, Peder Melhuse"/>
    <x v="1308"/>
    <s v="Emma Bell, Shawn Ashmore"/>
    <s v="Three skiers stranded on a chairlift are forced to make life-or-death choices, which prove more perilous than staying put and freezing to death."/>
    <s v="Three skiers stranded on a chairlift"/>
    <n v="6.1"/>
    <n v="66334"/>
    <m/>
    <m/>
    <x v="4"/>
    <n v="246176"/>
    <m/>
    <n v="3843774"/>
    <n v="376"/>
  </r>
  <r>
    <s v="tt1201607"/>
    <x v="2556"/>
    <x v="17"/>
    <s v="13/07/2011"/>
    <s v="Adventure"/>
    <s v=" Drama"/>
    <s v=" Fantasy"/>
    <n v="130"/>
    <s v="UK, USA"/>
    <s v="English"/>
    <m/>
    <m/>
    <x v="749"/>
    <s v="Steve Kloves, J.K. Rowling"/>
    <s v="Ralph Fiennes, Michael Gambon, Alan Rickman, Daniel Radcliffe, Rupert Grint, Emma Watson, Evanna Lynch, Domhnall Gleeson, Cl√©mence Po√©sy, Warwick Davis, John Hurt, Helena Bonham Carter, Graham Duff, Anthony Allgood, Rusty Goffe"/>
    <x v="356"/>
    <s v="Ralph Fiennes, Michael Gambon"/>
    <s v="Harry, Ron, and Hermione search for Voldemort's remaining Horcruxes in their effort to destroy the Dark Lord as the final battle rages on at Hogwarts."/>
    <s v="Harry, Ron, and Hermione search"/>
    <n v="8.1"/>
    <n v="743339"/>
    <n v="143822880.86992499"/>
    <n v="125000000"/>
    <x v="1920"/>
    <n v="381409310"/>
    <n v="1544274017.6450844"/>
    <n v="1342166497"/>
    <n v="959"/>
  </r>
  <r>
    <s v="tt1324059"/>
    <x v="2557"/>
    <x v="10"/>
    <d v="2009-02-10T00:00:00"/>
    <s v="Comedy"/>
    <s v=" Drama"/>
    <s v=" Romance"/>
    <n v="138"/>
    <s v="India"/>
    <s v="Hindi"/>
    <m/>
    <m/>
    <x v="1448"/>
    <s v="Ayan Mukherjee, Niranjan Iyengar"/>
    <s v="Ranbir Kapoor, Konkona Sen Sharma, Supriya Pathak, Anupam Kher, Rahul Khanna, Kashmira Shah, Namit Das, Shikha Talsania, Shruti Bapna, Krutika Bolaki, Mohsin Ali Khan, Munir Kabani, Atisha Naik, Rahul Pendkalkar, Kainaz Motivala"/>
    <x v="1257"/>
    <s v="Ranbir Kapoor, Konkona Sen Sharma"/>
    <s v="A spoiled young adult living in Mumbai experiences a change in his lazy ways when he meets a woman at a party, who inspires him to &quot;wake up&quot;."/>
    <s v="A spoiled young adult living in"/>
    <n v="7.6"/>
    <n v="27535"/>
    <m/>
    <m/>
    <x v="4"/>
    <n v="718766"/>
    <m/>
    <n v="4278081"/>
    <n v="66"/>
  </r>
  <r>
    <s v="tt1204342"/>
    <x v="2558"/>
    <x v="17"/>
    <d v="2012-03-02T00:00:00"/>
    <s v="Adventure"/>
    <s v=" Comedy"/>
    <s v=" Family"/>
    <n v="120"/>
    <s v="USA"/>
    <s v="English"/>
    <m/>
    <m/>
    <x v="1449"/>
    <s v="Jason Segel, Nicholas Stoller"/>
    <s v="Jason Segel, Amy Adams, Chris Cooper, Rashida Jones, Steve Whitmire, Eric Jacobson, Dave Goelz, Bill Barretta, David Rudman, Matt Vogel, Peter Linz, Alan Arkin, Bill Cobbs, Zach Galifianakis, Ken Jeong"/>
    <x v="1027"/>
    <s v="Jason Segel, Amy Adams"/>
    <s v="A Muppet fanatic with some help from his 2 human compatriots must regroup the Muppet gang to stop an avaricious oil mogul from taking down one of their precious life-longing treasures."/>
    <s v="A Muppet fanatic with some help"/>
    <n v="7.1"/>
    <n v="86116"/>
    <n v="51776237.113173001"/>
    <n v="45000000"/>
    <x v="1921"/>
    <n v="88631237"/>
    <n v="190058182.71712366"/>
    <n v="165184237"/>
    <n v="258"/>
  </r>
  <r>
    <s v="tt1204975"/>
    <x v="2559"/>
    <x v="13"/>
    <s v="23/01/2014"/>
    <s v="Comedy"/>
    <s v=" Drama"/>
    <m/>
    <n v="105"/>
    <s v="USA"/>
    <s v="English"/>
    <m/>
    <m/>
    <x v="231"/>
    <s v="Dan Fogelman"/>
    <s v="Michael Douglas, Robert De Niro, Morgan Freeman, Kevin Kline, Mary Steenburgen, Jerry Ferrara, Romany Malco, Roger Bart, Joanna Gleason, Michael Ealy, Bre Blair, April Billingsley, Stephen Scott Scarpulla, Andrea Moore, Noah Harden"/>
    <x v="121"/>
    <s v="Michael Douglas, Robert De Niro"/>
    <s v="Four friends take a break from their day-to-day lives to throw a bachelor party in Las Vegas for their last remaining single pal."/>
    <s v="Four friends take a break from"/>
    <n v="6.6"/>
    <n v="126219"/>
    <n v="31107491.940572601"/>
    <n v="28000000"/>
    <x v="1922"/>
    <n v="63914167"/>
    <n v="149325987.92599005"/>
    <n v="134409025"/>
    <n v="201"/>
  </r>
  <r>
    <s v="tt1326972"/>
    <x v="2560"/>
    <x v="10"/>
    <s v="23/10/2009"/>
    <s v="Action"/>
    <s v=" Adventure"/>
    <s v=" Drama"/>
    <n v="142"/>
    <s v="China, Hong Kong, Japan, Taiwan, South Korea, USA"/>
    <s v="Mandarin"/>
    <m/>
    <m/>
    <x v="9"/>
    <s v="John Woo, Khan Chan"/>
    <s v="Tony Chiu-Wai Leung, Takeshi Kaneshiro, Fengyi Zhang, Chen Chang, Wei Zhao, Jun Hu, Chi-Ling Lin, Shid√¥ Nakamura, Yong You, Baasanjav Mijid, Yong Hou, Chang Hai Chen, Yu Gui Cui, Nicole Dionne, Xiang Rui Fu"/>
    <x v="186"/>
    <s v="Tony Chiu-Wai Leung"/>
    <s v="Second and final part of epic tale about a legendary battle that changed the course of China history."/>
    <s v="Second and final part of epic"/>
    <n v="7.6"/>
    <n v="22629"/>
    <m/>
    <n v="80000000"/>
    <x v="4"/>
    <m/>
    <m/>
    <n v="120432178"/>
    <n v="35"/>
  </r>
  <r>
    <s v="tt1204977"/>
    <x v="2561"/>
    <x v="15"/>
    <d v="2015-08-01T00:00:00"/>
    <s v="Horror"/>
    <s v=" Mystery"/>
    <s v=" Thriller"/>
    <n v="89"/>
    <s v="USA"/>
    <s v="English"/>
    <m/>
    <m/>
    <x v="1450"/>
    <s v="Juliet Snowden, Stiles White"/>
    <s v="Olivia Cooke, Ana Coto, Daren Kagasoff, Bianca A. Santos, Douglas Smith, Shelley Hennig, Sierra Heuermann, Sunny May Allison, Lin Shaye, Claudia Katz Minnick, Vivis Colombetti, Robyn Lively, Matthew Settle, Afra Sophia Tully, Claire Beale"/>
    <x v="1309"/>
    <s v="Olivia Cooke, Ana Coto"/>
    <s v="A group of friends must confront their most terrifying fears when they awaken the dark powers of an ancient spirit board."/>
    <s v="A group of friends must confront"/>
    <n v="4.5"/>
    <n v="46883"/>
    <n v="5466236.6517978003"/>
    <n v="5000000"/>
    <x v="1923"/>
    <n v="50856010"/>
    <n v="113355881.4091481"/>
    <n v="103687316"/>
    <n v="201"/>
  </r>
  <r>
    <s v="tt1205489"/>
    <x v="2562"/>
    <x v="6"/>
    <s v="13/03/2009"/>
    <s v="Drama"/>
    <m/>
    <m/>
    <n v="116"/>
    <s v="Germany, USA"/>
    <s v="English"/>
    <s v="Hmong"/>
    <m/>
    <x v="136"/>
    <s v="Nick Schenk, Dave Johannson"/>
    <s v="Clint Eastwood, Christopher Carley, Bee Vang, Ahney Her, Brian Haley, Geraldine Hughes, Dreama Walker, Brian Howe, John Carroll Lynch, William Hill, Brooke Chia Thao, Chee Thao, Choua Kue, Scott Eastwood, Xia Soua Chang"/>
    <x v="127"/>
    <s v="Clint Eastwood, Christopher Carley"/>
    <s v="Disgruntled Korean War veteran Walt Kowalski sets out to reform his neighbor, Thao Lor, a Hmong teenager who tried to steal Kowalski's prized possession: a 1972 Gran Torino."/>
    <s v="Disgruntled Korean War veteran"/>
    <n v="8.1"/>
    <n v="707142"/>
    <n v="39668574.056097686"/>
    <n v="33000000"/>
    <x v="1924"/>
    <n v="148095302"/>
    <n v="324510847.25669408"/>
    <n v="269958228"/>
    <n v="997"/>
  </r>
  <r>
    <s v="tt1205537"/>
    <x v="2563"/>
    <x v="15"/>
    <s v="16/01/2014"/>
    <s v="Action"/>
    <s v=" Drama"/>
    <s v=" Thriller"/>
    <n v="105"/>
    <s v="USA, Russia"/>
    <s v="English"/>
    <s v="Russian"/>
    <m/>
    <x v="1116"/>
    <s v="Adam Cozad, David Koepp"/>
    <s v="Chris Pine, Keira Knightley, Kevin Costner, Kenneth Branagh, Lenn Kudrjawizki, Alec Utgoff, Peter Andersson, Elena Velikanova, Nonso Anozie, Seth Ayott, Colm Feore, Gemma Chan, Aleksandar Aleksiev, Andrew Byron, Derek Lea"/>
    <x v="1022"/>
    <s v="Chris Pine, Keira Knightley"/>
    <s v="Jack Ryan, as a young covert C.I.A. analyst, uncovers a Russian plot to crash the U.S. economy with a terrorist attack."/>
    <s v="Jack Ryan, as a young covert C.I.A."/>
    <n v="6.2"/>
    <n v="120924"/>
    <n v="65594839.8215736"/>
    <n v="60000000"/>
    <x v="1925"/>
    <n v="50577412"/>
    <n v="148139110.75471458"/>
    <n v="135503748"/>
    <n v="352"/>
  </r>
  <r>
    <s v="tt1328634"/>
    <x v="2564"/>
    <x v="10"/>
    <s v="26/06/2009"/>
    <s v="Crime"/>
    <s v=" Drama"/>
    <s v=" Thriller"/>
    <n v="153"/>
    <s v="India"/>
    <s v="Hindi"/>
    <s v="English"/>
    <m/>
    <x v="1451"/>
    <s v="Aditya Chopra, Sandeep Srivastava"/>
    <s v="John Abraham, Katrina Kaif, Neil Nitin Mukesh, Irrfan Khan, Nawazuddin Siddiqui, Ali Quli Mirza, Rizwan A. Alvi, Steve Annan, Brandi Antoinette Briggs, Ernest E. Brown, Samrat Chakrabarti, T.J. Craig, Brian Dawson, Brian Egendorf, Andrew Flihan"/>
    <x v="1310"/>
    <s v="John Abraham, Katrina Kaif"/>
    <s v="A contemporary story of 3 friends discovering a new world set against the larger than life New York City. But one day the world around them changed."/>
    <s v="A contemporary story of 3 friends"/>
    <n v="6.8"/>
    <n v="10086"/>
    <m/>
    <m/>
    <x v="4"/>
    <n v="997437"/>
    <m/>
    <n v="1935820"/>
    <n v="58"/>
  </r>
  <r>
    <s v="tt1331307"/>
    <x v="2565"/>
    <x v="10"/>
    <s v="30/10/2009"/>
    <s v="Drama"/>
    <s v=" Horror"/>
    <s v=" Thriller"/>
    <n v="98"/>
    <s v="UK, USA"/>
    <s v="English"/>
    <m/>
    <m/>
    <x v="1452"/>
    <s v="Clive Barker, Anthony DiBlasi"/>
    <s v="Jackson Rathbone, Hanne Steen, Laura Donnelly, Jonathan Readwin, Shaun Evans, Vivian Gray, Carl McCrystal, Derek Lea, Siobhan Hewlett, Kieran Murphy, Cheyanne Raymond, Zoe Stollery, Elspeth Rae, Erin Gavin, Kerry Ann Smith"/>
    <x v="1311"/>
    <s v="Jackson Rathbone, Hanne Steen"/>
    <s v="Three college students set out to document what other people dread the most. However, one of the three turns out to secretly be a sadistic psychopath who uses this knowledge to gruesomely torture the subjects."/>
    <s v="Three college students set out"/>
    <n v="5.7"/>
    <n v="11601"/>
    <m/>
    <m/>
    <x v="4"/>
    <m/>
    <m/>
    <n v="97438"/>
    <n v="76"/>
  </r>
  <r>
    <s v="tt1206543"/>
    <x v="2566"/>
    <x v="13"/>
    <s v="27/08/2014"/>
    <s v="Action"/>
    <s v=" Crime"/>
    <s v=" Drama"/>
    <n v="116"/>
    <s v="UK, USA"/>
    <s v="English"/>
    <m/>
    <m/>
    <x v="1453"/>
    <s v="Brad Ingelsby, Scott Cooper"/>
    <s v="Woody Harrelson, Dendrie Taylor, Carl Ciarfalio, Nancy Mosser, Christian Bale, Casey Affleck, Zoe Saldana, Sam Shepard, Bingo O'Malley, Tom Bower, Willem Dafoe, Bobby Wolfe, Charles David Richards, Forest Whitaker, John W. Kleer"/>
    <x v="1030"/>
    <s v="Woody Harrelson, Dendrie Taylor"/>
    <s v="When Rodney Baze mysteriously disappears and law enforcement doesn't follow through fast enough, his older brother, Russell, takes matters into his own hands to find justice."/>
    <s v="When Rodney Baze mysteriously"/>
    <n v="6.8"/>
    <n v="104635"/>
    <n v="24441600.810449898"/>
    <n v="22000000"/>
    <x v="1926"/>
    <n v="11330849"/>
    <n v="17399702.315422948"/>
    <n v="15661554"/>
    <n v="279"/>
  </r>
  <r>
    <s v="tt1206885"/>
    <x v="2567"/>
    <x v="18"/>
    <s v="26/09/2019"/>
    <s v="Action"/>
    <s v=" Thriller"/>
    <m/>
    <n v="89"/>
    <s v="USA, Hong Kong, France, Bulgaria, Spain, Sweden"/>
    <s v="English"/>
    <s v="Spanish"/>
    <m/>
    <x v="1454"/>
    <s v="Matthew Cirulnick, Sylvester Stallone"/>
    <s v="Sylvester Stallone, Paz Vega, Sergio Peris-Mencheta, Adriana Barraza, Yvette Monreal, Genie Kim, Joaqu√≠n Cosio, Pascacio L√≥pez, √ìscar Jaenada, Alexander Dimitrov, Aaron Cohen, Nick Wittman, Jessica Madsen, Louis Mandylor, Owen Davis"/>
    <x v="27"/>
    <s v="Sylvester Stallone, Paz Vega"/>
    <s v="Rambo must confront his past and unearth his ruthless combat skills to exact revenge in a final mission."/>
    <s v="Rambo must confront his past and"/>
    <n v="6.1"/>
    <n v="76064"/>
    <n v="50616842.097028501"/>
    <n v="50000000"/>
    <x v="1927"/>
    <n v="44819352"/>
    <n v="92619055.024047956"/>
    <n v="91490353"/>
    <n v="1561"/>
  </r>
  <r>
    <s v="tt1334102"/>
    <x v="2568"/>
    <x v="17"/>
    <d v="2011-11-03T00:00:00"/>
    <s v="Drama"/>
    <s v=" Horror"/>
    <s v=" Mystery"/>
    <n v="91"/>
    <s v="UK, USA"/>
    <s v="English"/>
    <m/>
    <m/>
    <x v="1455"/>
    <s v="Antti Jokinen, Robert Orr"/>
    <s v="Hilary Swank, Jeffrey Dean Morgan, Lee Pace, Christopher Lee, Aunjanue Ellis, Sean A. Rosales, Deborah Martinez, Sheila Ivy Traister, Michael Showers, Nana Visitor, Arron Shiver, Michael Badalucco, Michael Massee, Penny Balfour, Mark Morocco"/>
    <x v="804"/>
    <s v="Hilary Swank, Jeffrey Dean Morgan"/>
    <s v="When a young doctor suspects she may not be alone in her new Brooklyn loft, she learns that her landlord has formed a frightening obsession with her."/>
    <s v="When a young doctor suspects she"/>
    <n v="5.3"/>
    <n v="25990"/>
    <m/>
    <n v="20000000"/>
    <x v="4"/>
    <m/>
    <m/>
    <n v="6742156"/>
    <n v="111"/>
  </r>
  <r>
    <s v="tt1210042"/>
    <x v="2569"/>
    <x v="10"/>
    <d v="2010-05-03T00:00:00"/>
    <s v="Action"/>
    <s v=" Crime"/>
    <s v=" Drama"/>
    <n v="132"/>
    <s v="USA"/>
    <s v="English"/>
    <m/>
    <m/>
    <x v="37"/>
    <s v="Michael C. Martin"/>
    <s v="Richard Gere, Don Cheadle, Ethan Hawke, Wesley Snipes, Will Patton, Lili Taylor, Michael Kenneth Williams, Br√≠an F. O'Byrne, Shannon Kane, Ellen Barkin, Vincent D'Onofrio, Wass Stevens, Armando Riesco, Wade Allain-Marcus, Logan Marshall-Green"/>
    <x v="95"/>
    <s v="Richard Gere, Don Cheadle"/>
    <s v="Three unconnected Brooklyn cops wind up at the same deadly location after enduring vastly different career paths."/>
    <s v="Three unconnected Brooklyn cops"/>
    <n v="6.7"/>
    <n v="60245"/>
    <n v="20508289.945324089"/>
    <n v="17000000"/>
    <x v="1928"/>
    <n v="27163593"/>
    <n v="55155218.157404013"/>
    <n v="45719985"/>
    <n v="156"/>
  </r>
  <r>
    <s v="tt1210166"/>
    <x v="2570"/>
    <x v="17"/>
    <s v="27/01/2012"/>
    <s v="Biography"/>
    <s v=" Drama"/>
    <s v=" Sport"/>
    <n v="133"/>
    <s v="USA"/>
    <s v="English"/>
    <m/>
    <m/>
    <x v="770"/>
    <s v="Steven Zaillian, Aaron Sorkin"/>
    <s v="Brad Pitt, Jonah Hill, Philip Seymour Hoffman, Robin Wright, Chris Pratt, Stephen Bishop, Reed Diamond, Brent Jennings, Ken Medlock, Tammy Blanchard, Jack McGee, Vyto Ruginis, Nick Searcy, Glenn Morshower, Casey Bond"/>
    <x v="77"/>
    <s v="Brad Pitt, Jonah Hill"/>
    <s v="Oakland A's general manager Billy Beane's successful attempt to assemble a baseball team on a lean budget by employing computer-generated analysis to acquire new players."/>
    <s v="Oakland A's general manager Billy"/>
    <n v="7.6"/>
    <n v="354575"/>
    <n v="57529152.347970001"/>
    <n v="50000000"/>
    <x v="1929"/>
    <n v="75605492"/>
    <n v="126801403.79914579"/>
    <n v="110206216"/>
    <n v="417"/>
  </r>
  <r>
    <s v="tt1210819"/>
    <x v="2571"/>
    <x v="13"/>
    <d v="2013-03-07T00:00:00"/>
    <s v="Action"/>
    <s v=" Adventure"/>
    <s v=" Comedy"/>
    <n v="150"/>
    <s v="USA"/>
    <s v="English"/>
    <s v="North American Indian"/>
    <m/>
    <x v="271"/>
    <s v="Justin Haythe, Ted Elliott"/>
    <s v="Johnny Depp, Armie Hammer, William Fichtner, Tom Wilkinson, Ruth Wilson, Helena Bonham Carter, James Badge Dale, Bryant Prince, Barry Pepper, Mason Cook, JD Cullum, Saginaw Grant, Harry Treadaway, James Frain, Joaqu√≠n Cosio"/>
    <x v="6"/>
    <s v="Johnny Depp, Armie Hammer"/>
    <s v="Native American warrior Tonto recounts the untold tales that transformed John Reid, a man of the law, into a legend of justice."/>
    <s v="Native American warrior Tonto"/>
    <n v="6.4"/>
    <n v="218067"/>
    <n v="238861098.82939675"/>
    <n v="215000000"/>
    <x v="1930"/>
    <n v="89302115"/>
    <n v="289413122.9594506"/>
    <n v="260502115"/>
    <n v="770"/>
  </r>
  <r>
    <s v="tt1211837"/>
    <x v="2572"/>
    <x v="9"/>
    <s v="26/10/2016"/>
    <s v="Action"/>
    <s v=" Adventure"/>
    <s v=" Fantasy"/>
    <n v="115"/>
    <s v="USA"/>
    <s v="English"/>
    <m/>
    <m/>
    <x v="842"/>
    <s v="Jon Spaihts, Scott Derrickson"/>
    <s v="Benedict Cumberbatch, Chiwetel Ejiofor, Rachel McAdams, Benedict Wong, Mads Mikkelsen, Tilda Swinton, Michael Stuhlbarg, Benjamin Bratt, Scott Adkins, Zara Phythian, Alaa Safi, Katrina Durden, Topo Wresniwiro, Umit Ulgen, Linda Louise Duan"/>
    <x v="1312"/>
    <s v="Benedict Cumberbatch"/>
    <s v="While on a journey of physical and spiritual healing, a brilliant neurosurgeon is drawn into the world of the mystic arts."/>
    <s v="While on a journey of physical"/>
    <n v="7.5"/>
    <n v="578675"/>
    <n v="177927372.95162281"/>
    <n v="165000000"/>
    <x v="1931"/>
    <n v="232641920"/>
    <n v="730816082.56569827"/>
    <n v="677718395"/>
    <n v="961"/>
  </r>
  <r>
    <s v="tt1336006"/>
    <x v="2573"/>
    <x v="10"/>
    <s v="24/08/2012"/>
    <s v="Comedy"/>
    <s v=" Fantasy"/>
    <s v=" Horror"/>
    <n v="117"/>
    <s v="USA"/>
    <s v="English"/>
    <m/>
    <m/>
    <x v="1456"/>
    <s v="D. Kerry Prior"/>
    <s v="David Anders, Chris Wylde, Louise Griffiths, Jacy King, Eric Payne, Bernardo Badillo, Theda Reichman, Richard Reichman, Wally White, Floyd Van Buskirk, Mark Elias, Zo√´ Simpson Dean, David St. James, Frante Foggie, Kevin Lyons"/>
    <x v="1313"/>
    <s v="David Anders, Chris Wylde"/>
    <s v="In Los Angeles, a fallen soldier who has joined the ranks of the living dead reunites with his best friend in order to deal with the city's drug dealers and killers - a perfect way to collect the blood that one of them so desperately needs."/>
    <s v="In Los Angeles, a fallen soldier"/>
    <n v="6.3"/>
    <n v="10522"/>
    <m/>
    <m/>
    <x v="4"/>
    <m/>
    <m/>
    <m/>
    <n v="49"/>
  </r>
  <r>
    <s v="tt1211956"/>
    <x v="2574"/>
    <x v="13"/>
    <s v="17/10/2013"/>
    <s v="Action"/>
    <s v=" Thriller"/>
    <m/>
    <n v="115"/>
    <s v="USA"/>
    <s v="English"/>
    <s v="German"/>
    <s v="Arabic"/>
    <x v="820"/>
    <s v="Miles Chapman, Jason Keller"/>
    <s v="Sylvester Stallone, Arnold Schwarzenegger, Jim Caviezel, Faran Tahir, Amy Ryan, Sam Neill, Vincent D'Onofrio, Vinnie Jones, Matt Gerald, 50 Cent, Caitriona Balfe, David Joseph Martinez, Alec Rayme, Christian Stokes, Graham Beckel"/>
    <x v="27"/>
    <s v="Sylvester Stallone, Arnold Schwarzenegger"/>
    <s v="When a structural-security authority finds himself set up and incarcerated in the world's most secret and secure prison, he has to use his skills to escape with help from the inside."/>
    <s v="When a structural-security authority"/>
    <n v="6.7"/>
    <n v="223688"/>
    <n v="55549092.751022503"/>
    <n v="50000000"/>
    <x v="1932"/>
    <n v="25135965"/>
    <n v="152569250.59178671"/>
    <n v="137328301"/>
    <n v="339"/>
  </r>
  <r>
    <s v="tt1212419"/>
    <x v="2575"/>
    <x v="14"/>
    <d v="2011-05-01T00:00:00"/>
    <s v="Drama"/>
    <s v=" Fantasy"/>
    <s v=" Romance"/>
    <n v="129"/>
    <s v="USA"/>
    <s v="English"/>
    <s v="French"/>
    <s v="German"/>
    <x v="136"/>
    <s v="Peter Morgan"/>
    <s v="C√©cile de France, Thierry Neuvic, Cyndi Mayo, Lisa Griffiths, Jessica Griffiths, Ferguson Reid, Derek Sakakura, Jay Mohr, Richard Kind, Matt Damon, Charlie Creed-Miles, Frankie McLaren, George McLaren, Lyndsey Marshal, Rebekah Staton"/>
    <x v="1314"/>
    <s v="C√©cile de France, Thierry Neuvic"/>
    <s v="A drama centered on three people - a blue-collar American, a French journalist and a London school boy - who are touched by death in different ways."/>
    <s v="A drama centered on three people"/>
    <n v="6.4"/>
    <n v="89563"/>
    <n v="59345076.494111501"/>
    <n v="50000000"/>
    <x v="1933"/>
    <n v="32746941"/>
    <n v="126946631.70758866"/>
    <n v="106956330"/>
    <n v="352"/>
  </r>
  <r>
    <s v="tt1337057"/>
    <x v="2576"/>
    <x v="10"/>
    <s v="29/04/2010"/>
    <s v="Action"/>
    <s v=" Crime"/>
    <s v=" Thriller"/>
    <n v="85"/>
    <s v="Canada, Germany"/>
    <s v="English"/>
    <m/>
    <m/>
    <x v="556"/>
    <s v="Uwe Boll"/>
    <s v="Brendan Fletcher, Shaun Sipos, Michael Par√©, Matt Frewer, Lynda Boyd, Robert Clarke, Malcolm Stewart, Steffen Mennekes, Katey Grace, Laurie Brunetti, Mark Brandon, Julie Patzwald, Katharine Isabelle, Colette Perry, Michaela Mann"/>
    <x v="1315"/>
    <s v="Brendan Fletcher, Shaun Sipos"/>
    <s v="A man with a thirst for revenge builds a full body armor from Kevlar and goes on a killing spree."/>
    <s v="A man with a thirst for revenge"/>
    <n v="6.2"/>
    <n v="17961"/>
    <m/>
    <m/>
    <x v="4"/>
    <m/>
    <m/>
    <m/>
    <n v="145"/>
  </r>
  <r>
    <s v="tt1212428"/>
    <x v="2577"/>
    <x v="9"/>
    <s v="22/06/2017"/>
    <s v="Biography"/>
    <s v=" Drama"/>
    <s v=" History"/>
    <n v="141"/>
    <s v="USA"/>
    <s v="English"/>
    <s v="Portuguese"/>
    <s v="Tupi"/>
    <x v="36"/>
    <s v="James Gray, David Grann"/>
    <s v="Charlie Hunnam, Robert Pattinson, Sienna Miller, Tom Holland, Edward Ashley, Angus Macfadyen, Ian McDiarmid, Clive Francis, Pedro Coello, Matthew Sunderland, Johann Myers, Aleksandar Jovanovic, Elena Solovey, Bobby Smalldridge, Tom Mulheron"/>
    <x v="1316"/>
    <s v="Charlie Hunnam, Robert Pattinson"/>
    <s v="A true-life drama, centering on British explorer Major Percival Fawcett, who disappeared whilst searching for a mysterious city in the Amazon in the 1920s."/>
    <s v="A true-life drama, centering on"/>
    <n v="6.6"/>
    <n v="76112"/>
    <n v="32350431.445749599"/>
    <n v="30000000"/>
    <x v="1934"/>
    <n v="8580410"/>
    <n v="20773223.521472357"/>
    <n v="19263938"/>
    <n v="254"/>
  </r>
  <r>
    <s v="tt1212436"/>
    <x v="2578"/>
    <x v="14"/>
    <s v="14/05/2010"/>
    <s v="Comedy"/>
    <s v=" Romance"/>
    <m/>
    <n v="104"/>
    <s v="USA"/>
    <s v="English"/>
    <m/>
    <m/>
    <x v="1457"/>
    <s v="Kate Angelo"/>
    <s v="Jennifer Lopez, Alex O'Loughlin, Michaela Watkins, Eric Christian Olsen, Anthony Anderson, Noureen DeWulf, Melissa McCarthy, Tom Bosley, Maribeth Monroe, Danneel Ackles, Robert Klein, Linda Lavin, Carlease Burke, Amy Block, Jennifer Elise Cox"/>
    <x v="175"/>
    <s v="Jennifer Lopez, Alex O'Loughlin"/>
    <s v="A woman conceives twins through artificial insemination, then meets the man of her dreams on the very same day."/>
    <s v="A woman conceives twins through"/>
    <n v="5.4"/>
    <n v="47803"/>
    <n v="41541553.545878053"/>
    <n v="35000000"/>
    <x v="1935"/>
    <n v="37490007"/>
    <n v="91957579.325897783"/>
    <n v="77477008"/>
    <n v="105"/>
  </r>
  <r>
    <s v="tt1212450"/>
    <x v="2579"/>
    <x v="12"/>
    <s v="29/11/2012"/>
    <s v="Crime"/>
    <s v=" Drama"/>
    <m/>
    <n v="116"/>
    <s v="USA"/>
    <s v="English"/>
    <m/>
    <m/>
    <x v="898"/>
    <s v="Nick Cave, Matt Bondurant"/>
    <s v="Shia LaBeouf, Tom Hardy, Jason Clarke, Guy Pearce, Jessica Chastain, Mia Wasikowska, Dane DeHaan, Chris McGarry, Tim Tolin, Gary Oldman, Lew Temple, Marcus Hester, Bill Camp, Alex Van, Noah Taylor"/>
    <x v="752"/>
    <s v="Shia LaBeouf, Tom Hardy"/>
    <s v="Set in Depression-era Franklin County, Virginia, a trio of bootlegging brothers are threatened by a new special deputy and other authorities angling for a cut of their profits."/>
    <s v="Set in Depression-era Franklin"/>
    <n v="7.3"/>
    <n v="224295"/>
    <n v="29308631.758669637"/>
    <n v="26000000"/>
    <x v="1936"/>
    <n v="37400127"/>
    <n v="62454673.109388717"/>
    <n v="55404207"/>
    <n v="326"/>
  </r>
  <r>
    <s v="tt1341167"/>
    <x v="2580"/>
    <x v="14"/>
    <d v="2011-03-06T00:00:00"/>
    <s v="Comedy"/>
    <s v=" Crime"/>
    <s v=" Drama"/>
    <n v="97"/>
    <s v="UK, France"/>
    <s v="English"/>
    <s v="Urdu"/>
    <s v="Arabic"/>
    <x v="1458"/>
    <s v="Christopher Morris, Sam Bain"/>
    <s v="Riz Ahmed, Arsher Ali, Nigel Lindsay, Kayvan Novak, Adeel Akhtar, Julia Davis, Craig Parkinson, Preeya Kalidas, Wasim Zakir, Mohamad Akil, Karl Seth, Waleed Elgadi, Alex Macqueen, Shameem Ahmad, Jonathan Maitland"/>
    <x v="1317"/>
    <s v="Riz Ahmed, Arsher Ali"/>
    <s v="Four incompetent British terrorists set out to train for and commit an act of terror."/>
    <s v="Four incompetent British terrorists"/>
    <n v="7.3"/>
    <n v="70467"/>
    <m/>
    <m/>
    <x v="4"/>
    <n v="304616"/>
    <m/>
    <n v="6149356"/>
    <n v="174"/>
  </r>
  <r>
    <s v="tt1213012"/>
    <x v="2581"/>
    <x v="14"/>
    <s v="17/09/2010"/>
    <s v="Animation"/>
    <s v=" Adventure"/>
    <s v=" Comedy"/>
    <n v="90"/>
    <s v="USA, India, Canada"/>
    <s v="English"/>
    <m/>
    <m/>
    <x v="1459"/>
    <s v="Steve Moore, Chris Denk"/>
    <s v="Justin Long, Hayden Panettiere, Dennis Hopper, Danny Glover, Larry Miller, Eric Price, Vicki Lewis, Christina Ricci, Chris Carmack, Brian Donovan, Kevin Sussman, Maya Kay, Christine Lakin, Marilyn Tokuda, Eric Lopez"/>
    <x v="674"/>
    <s v="Justin Long, Hayden Panettiere"/>
    <s v="Two young wolves at opposite ends of their pack's social order are thrown together into a foreign land and need each other to return home, but love complicates everything."/>
    <s v="Two young wolves at opposite ends"/>
    <n v="5.2"/>
    <n v="13152"/>
    <n v="23738030.597644601"/>
    <n v="20000000"/>
    <x v="1937"/>
    <n v="25107267"/>
    <n v="59947152.472470276"/>
    <n v="50507267"/>
    <n v="96"/>
  </r>
  <r>
    <s v="tt1341710"/>
    <x v="2582"/>
    <x v="14"/>
    <d v="2010-01-07T00:00:00"/>
    <s v="Horror"/>
    <m/>
    <m/>
    <n v="85"/>
    <s v="Canada"/>
    <m/>
    <m/>
    <m/>
    <x v="1460"/>
    <s v="Jon Knautz, Brendan Moore"/>
    <s v="Aaron Ashmore, Cindy Sampson, Meghan Heffern, Trevor Matthews, Vieslav Krystyan, Laura de Carteret, Ben Lewis, Julia Debowska, Monica Hewes, Stefen Hayes, Connor Stanhope, David Tompa, Alexander Krstich, Neil Davison, Voytek Skrzeta"/>
    <x v="1318"/>
    <s v="Aaron Ashmore, Cindy Sampson"/>
    <s v="Two female journalists and a photographer travel to Europe to investigate a series of mysterious disappearances, only to find themselves embroiled in a struggle against a kind of evil they never expected."/>
    <s v="Two female journalists and a photographer"/>
    <n v="5.5"/>
    <n v="12979"/>
    <m/>
    <s v="CAD 1500000"/>
    <x v="4"/>
    <m/>
    <m/>
    <m/>
    <n v="116"/>
  </r>
  <r>
    <s v="tt1213641"/>
    <x v="2583"/>
    <x v="11"/>
    <s v="31/10/2018"/>
    <s v="Biography"/>
    <s v=" Drama"/>
    <s v=" History"/>
    <n v="141"/>
    <s v="USA, Japan"/>
    <s v="English"/>
    <m/>
    <m/>
    <x v="1461"/>
    <s v="Josh Singer, James R. Hansen"/>
    <s v="Ryan Gosling, Claire Foy, Jason Clarke, Kyle Chandler, Corey Stoll, Patrick Fugit, Christopher Abbott, Ciar√°n Hinds, Olivia Hamilton, Pablo Schreiber, Shea Whigham, Lukas Haas, Ethan Embry, Brian d'Arcy James, Cory Michael Smith"/>
    <x v="272"/>
    <s v="Ryan Gosling, Claire Foy"/>
    <s v="Three years into the Clone Wars, the Jedi rescue Palpatine from Count Dooku. As Obi-Wan pursues a new threat, Anakin acts as a double agent between the Jedi Council and Palpatine and is lured into a sinister plan to rule the galaxy."/>
    <s v="Three years into the Clone Wars,"/>
    <n v="7.3"/>
    <n v="159476"/>
    <n v="60810128.749895282"/>
    <n v="59000000"/>
    <x v="1938"/>
    <n v="44936545"/>
    <n v="108940227.36747649"/>
    <n v="105697415"/>
    <n v="1311"/>
  </r>
  <r>
    <s v="tt1213644"/>
    <x v="2584"/>
    <x v="6"/>
    <d v="2008-10-10T00:00:00"/>
    <s v="Comedy"/>
    <m/>
    <m/>
    <n v="87"/>
    <s v="USA"/>
    <s v="English"/>
    <m/>
    <m/>
    <x v="1179"/>
    <s v="Jason Friedberg, Aaron Seltzer"/>
    <s v="Matt Lanter, Vanessa Lachey, Gary 'G. Thang' Johnson, Nicole Parker, Crista Flanagan, Kim Kardashian West, Ike Barinholtz, Carmen Electra, Tony Cox, Tad Hilgenbrink, Nick Steele, John Di Domenico, Jason Boegh, Valerie Wildman, Abe Spigner"/>
    <x v="1293"/>
    <s v="Matt Lanter, Vanessa Lachey"/>
    <s v="Over the course of one evening, an unsuspecting group of twenty-somethings find themselves bombarded by a series of natural disasters and catastrophic events."/>
    <s v="Over the course of one evening,"/>
    <n v="1.9"/>
    <n v="86219"/>
    <n v="24041560.033998597"/>
    <n v="20000000"/>
    <x v="1939"/>
    <n v="14190901"/>
    <n v="41852538.219458163"/>
    <n v="34816824"/>
    <n v="427"/>
  </r>
  <r>
    <s v="tt1213648"/>
    <x v="2585"/>
    <x v="14"/>
    <d v="2011-10-06T00:00:00"/>
    <s v="Crime"/>
    <s v=" Drama"/>
    <m/>
    <n v="103"/>
    <s v="USA, UK"/>
    <s v="English"/>
    <m/>
    <m/>
    <x v="1462"/>
    <s v="William Monahan, Ken Bruen"/>
    <s v="Colin Farrell, Keira Knightley, David Thewlis, Anna Friel, Ben Chaplin, Ray Winstone, Eddie Marsan, Sanjeev Bhaskar, Stephen Graham, Ophelia Lovibond, Jamie Campbell Bower, Velibor Topic, Lee Boardman, Alan Williams, Jonathan Cullen"/>
    <x v="90"/>
    <s v="Colin Farrell, Keira Knightley"/>
    <s v="An ex-con with a reputation tries to go straight by working as a handy man for a reclusive actress but this is unfortunately not the wish of London's underground crime lord."/>
    <s v="An ex-con with a reputation tries"/>
    <n v="6.2"/>
    <n v="46085"/>
    <n v="29672538.24705575"/>
    <n v="25000000"/>
    <x v="1940"/>
    <n v="16075"/>
    <n v="9859860.4353789687"/>
    <n v="8307227"/>
    <n v="118"/>
  </r>
  <r>
    <s v="tt1213663"/>
    <x v="2586"/>
    <x v="13"/>
    <s v="26/09/2013"/>
    <s v="Comedy"/>
    <s v=" Sci-Fi"/>
    <m/>
    <n v="109"/>
    <s v="UK, USA, Japan"/>
    <s v="English"/>
    <m/>
    <m/>
    <x v="975"/>
    <s v="Simon Pegg, Edgar Wright"/>
    <s v="Thomas Law, Zachary Bailess, Jasper Levine, James Tarpey, Luke Bromley, Sophie Evans, Samantha White, Rose Reynolds, Richard Hadfield, Flora Slorach, Francesca Reidie, Charlotte Reidie, Pierce Brosnan, David Bradley, Michael Smiley"/>
    <x v="1319"/>
    <s v="Thomas Law, Zachary Bailess"/>
    <s v="Five friends who reunite in an attempt to top their epic pub crawl from twenty years earlier unwittingly become humanity's only hope for survival."/>
    <s v="Five friends who reunite in an"/>
    <n v="7"/>
    <n v="254015"/>
    <n v="22219637.100409001"/>
    <n v="20000000"/>
    <x v="1941"/>
    <n v="26004851"/>
    <n v="51204361.567829907"/>
    <n v="46089287"/>
    <n v="491"/>
  </r>
  <r>
    <s v="tt1349451"/>
    <x v="2587"/>
    <x v="17"/>
    <s v="18/10/2012"/>
    <s v="Comedy"/>
    <s v=" Drama"/>
    <m/>
    <n v="91"/>
    <s v="USA"/>
    <s v="English"/>
    <m/>
    <m/>
    <x v="1201"/>
    <s v="Jason A. Micallef"/>
    <s v="Jennifer Garner, Ty Burrell, Garrett Schenck, Kristen Schaal, Jason Yudoff, Phyllis Smith, Judy Leavell, Joe Chrest, Deana Ricks, Yara Shahidi, Kelly Tippens, Dodie Brown, Jeanne Evans, Cindy Creekmore, Christine Scheller"/>
    <x v="529"/>
    <s v="Jennifer Garner, Ty Burrell"/>
    <s v="In Iowa, a girl in foster care discovers her talent for butter carving and finds herself pitted against an ambitious local woman in their town's annual contest."/>
    <s v="In Iowa, a girl in foster care"/>
    <n v="6.2"/>
    <n v="20125"/>
    <m/>
    <m/>
    <x v="4"/>
    <n v="105018"/>
    <m/>
    <n v="175706"/>
    <n v="58"/>
  </r>
  <r>
    <s v="tt1214962"/>
    <x v="2588"/>
    <x v="17"/>
    <d v="2011-02-09T00:00:00"/>
    <s v="Action"/>
    <s v=" Crime"/>
    <s v=" Drama"/>
    <n v="105"/>
    <s v="USA"/>
    <s v="English"/>
    <m/>
    <m/>
    <x v="43"/>
    <s v="Todd Hickey, Robert Tannen"/>
    <s v="Nicolas Cage, January Jones, Guy Pearce, Harold Perrineau, Jennifer Carpenter, Irone Singleton, Wayne P√©re, Xander Berkeley, Marcus Lyle Brown, Dikran Tulaine, Joe Chrest, Demetrius Bridges, Jason Davis, Brett Gentile, Renwick D. Scott II"/>
    <x v="130"/>
    <s v="Nicolas Cage, January Jones"/>
    <s v="After his wife is assaulted, a husband enlists the services of a vigilante group to help him settle the score. Then he discovers they want a 'favor' from him in return."/>
    <s v="After his wife is assaulted, a"/>
    <n v="6.2"/>
    <n v="44195"/>
    <n v="19559911.798309799"/>
    <n v="17000000"/>
    <x v="1942"/>
    <n v="411746"/>
    <n v="16211172.056459783"/>
    <n v="14089528"/>
    <n v="118"/>
  </r>
  <r>
    <s v="tt1216475"/>
    <x v="2589"/>
    <x v="17"/>
    <s v="22/06/2011"/>
    <s v="Animation"/>
    <s v=" Adventure"/>
    <s v=" Comedy"/>
    <n v="106"/>
    <s v="USA"/>
    <s v="English"/>
    <s v="Japanese"/>
    <s v="Italian"/>
    <x v="1463"/>
    <s v="John Lasseter, Bradford Lewis"/>
    <s v="Larry the Cable Guy, Owen Wilson, Michael Caine, Emily Mortimer, Eddie Izzard, John Turturro, Brent Musburger, Joe Mantegna, Thomas Kretschmann, Peter Jacobson, Bonnie Hunt, Darrell Waltrip, Franco Nero, David Hobbs, Patrick Walker"/>
    <x v="888"/>
    <s v="Larry the Cable Guy"/>
    <s v="Star race car Lightning McQueen and his pal Mater head overseas to compete in the World Grand Prix race. But the road to the championship becomes rocky as Mater gets caught up in an intriguing adventure of his own: international espionage."/>
    <s v="Star race car Lightning McQueen"/>
    <n v="6.1"/>
    <n v="155043"/>
    <n v="230116609.39188001"/>
    <n v="200000000"/>
    <x v="1943"/>
    <n v="191452396"/>
    <n v="644156675.63720059"/>
    <n v="559852396"/>
    <n v="338"/>
  </r>
  <r>
    <s v="tt1216492"/>
    <x v="2590"/>
    <x v="14"/>
    <d v="2010-09-04T00:00:00"/>
    <s v="Comedy"/>
    <s v=" Romance"/>
    <m/>
    <n v="100"/>
    <s v="USA, Ireland"/>
    <s v="English"/>
    <s v="Ukrainian"/>
    <m/>
    <x v="447"/>
    <s v="Deborah Kaplan, Harry Elfont"/>
    <s v="Amy Adams, Matthew Goode, Adam Scott, John Lithgow, Noel O'Donovan, Tony Rohr, Pat Laffan, Alan Devlin, Ian McElhinney, Dominique McElligott, Mark O'Regan, Maggie McCarthy, Peter O'Meara, Macdara √ì F√°tharta, Kaitlin Olson"/>
    <x v="885"/>
    <s v="Amy Adams, Matthew Goode"/>
    <s v="Anna Brady plans to travel to Dublin, Ireland to propose marriage to her boyfriend Jeremy on Leap Day, because, according to Irish tradition, a man who receives a marriage proposal on a leap day must accept it."/>
    <s v="Anna Brady plans to travel to"/>
    <n v="6.5"/>
    <n v="92326"/>
    <n v="22551129.067762371"/>
    <n v="19000000"/>
    <x v="1944"/>
    <n v="25918920"/>
    <n v="38795656.856495515"/>
    <n v="32686500"/>
    <n v="264"/>
  </r>
  <r>
    <s v="tt1216496"/>
    <x v="2591"/>
    <x v="10"/>
    <s v="28/05/2009"/>
    <s v="Crime"/>
    <s v=" Drama"/>
    <s v=" Thriller"/>
    <n v="129"/>
    <s v="South Korea"/>
    <s v="Korean"/>
    <m/>
    <m/>
    <x v="666"/>
    <s v="Bong Joon Ho, Eun-kyo Park"/>
    <s v="Hye-ja Kim, Won Bin, Goo Jin, Je-mun Yun, Mi-seon Jeon, Sae-byeok Song, Byoung-Soon Kim, Woo-hee Chun, Gin-goo Kim, Moo-yeong Yeo, Young-Suck Lee, Hee-ra Mun, Mi-do Lee, Young-ki Jung, Gyu-pil Go"/>
    <x v="1320"/>
    <s v="Hye-ja Kim, Won Bin"/>
    <s v="A mother desperately searches for the killer who framed her son for a girl's horrific murder."/>
    <s v="A mother desperately searches"/>
    <n v="7.8"/>
    <n v="48959"/>
    <n v="6031849.9839188503"/>
    <n v="5000000"/>
    <x v="1945"/>
    <n v="551509"/>
    <n v="20688458.891603753"/>
    <n v="17149348"/>
    <n v="138"/>
  </r>
  <r>
    <s v="tt1217209"/>
    <x v="2592"/>
    <x v="12"/>
    <d v="2012-05-09T00:00:00"/>
    <s v="Animation"/>
    <s v=" Adventure"/>
    <s v=" Comedy"/>
    <n v="93"/>
    <s v="USA, UK"/>
    <s v="English"/>
    <m/>
    <m/>
    <x v="1464"/>
    <s v="Brenda Chapman, Mark Andrews"/>
    <s v="Kelly Macdonald, Billy Connolly, Emma Thompson, Julie Walters, Robbie Coltrane, Kevin McKidd, Craig Ferguson, Sally Kinghorn, Eilidh Fraser, Peigi Barker, Steven Cree, Steve Purcell, Callum O'Neill, Patrick Doyle, John Ratzenberger"/>
    <x v="1321"/>
    <s v="Kelly Macdonald, Billy Connolly"/>
    <s v="Determined to make her own path in life, Princess Merida (Kelly Macdonald) defies a custom that brings chaos to her kingdom. Granted one wish, Merida must rely on her bravery and her archery skills to undo a beastly curse."/>
    <s v="Determined to make her own path"/>
    <n v="7.1"/>
    <n v="364295"/>
    <n v="208542187.5136109"/>
    <n v="185000000"/>
    <x v="1946"/>
    <n v="237283207"/>
    <n v="607571551.4642235"/>
    <n v="538983207"/>
    <n v="518"/>
  </r>
  <r>
    <s v="tt1217613"/>
    <x v="2593"/>
    <x v="17"/>
    <s v="22/04/2011"/>
    <s v="Action"/>
    <s v=" Sci-Fi"/>
    <m/>
    <n v="116"/>
    <s v="USA"/>
    <s v="English"/>
    <s v="Ukrainian"/>
    <m/>
    <x v="457"/>
    <s v="Christopher Bertolini"/>
    <s v="Aaron Eckhart, Ramon Rodriguez, Will Rothhaar, Cory Hardrict, Jim Parrack, Gino Anthony Pesi, Ne-Yo, James Hiroyuki Liao, Bridget Moynahan, Noel Fisher, Adetokumboh M'Cormack, Bryce Cass, Michael Pe√±a, Michelle Rodriguez, Neil Brown Jr."/>
    <x v="481"/>
    <s v="Aaron Eckhart, Ramon Rodriguez"/>
    <s v="A squad of U.S. Marines becomes the last line of defense against a global invasion."/>
    <s v="A squad of U.S. Marines becomes"/>
    <n v="5.7"/>
    <n v="172606"/>
    <n v="80540813.287157997"/>
    <n v="70000000"/>
    <x v="1947"/>
    <n v="83552429"/>
    <n v="243715757.73029178"/>
    <n v="211819354"/>
    <n v="887"/>
  </r>
  <r>
    <s v="tt1356864"/>
    <x v="2594"/>
    <x v="14"/>
    <s v="16/09/2010"/>
    <s v="Comedy"/>
    <s v=" Drama"/>
    <s v=" Music"/>
    <n v="108"/>
    <s v="USA"/>
    <s v="English"/>
    <m/>
    <m/>
    <x v="1465"/>
    <s v="Casey Affleck, Joaquin Phoenix"/>
    <s v="Joaquin Phoenix, Antony Langdon, Carey Perloff, Larry McHale, Casey Affleck, Jack Nicholson, Billy Crystal, Danny Glover, Bruce Willis, Robin Wright, Johnny Moreno, Danny DeVito, Jerry Penacoli, Susan Patricola, Patrick Whitesell"/>
    <x v="288"/>
    <s v="Joaquin Phoenix, Antony Langdon"/>
    <s v="An orphaned dinosaur raised by lemurs joins an arduous trek to a sancturary after a meteorite shower destroys his family home."/>
    <s v="An orphaned dinosaur raised by"/>
    <n v="6.2"/>
    <n v="20538"/>
    <m/>
    <m/>
    <x v="4"/>
    <n v="408983"/>
    <m/>
    <n v="626396"/>
    <n v="115"/>
  </r>
  <r>
    <s v="tt1360860"/>
    <x v="2595"/>
    <x v="10"/>
    <s v="18/06/2010"/>
    <s v="Drama"/>
    <s v=" Mystery"/>
    <s v=" Thriller"/>
    <n v="119"/>
    <s v="Iran, France"/>
    <s v="Persian"/>
    <s v="German"/>
    <m/>
    <x v="1466"/>
    <s v="Asghar Farhadi, Azad Jafarian"/>
    <s v="Golshifteh Farahani, Shahab Hosseini, Taraneh Alidoosti, Merila Zare'i, Mani Haghighi, Payman Maadi, Ra'na Azadivar, Ahmad Mehranfar, Saber Abar, Amin Salahloo"/>
    <x v="1322"/>
    <s v="Golshifteh Farahani"/>
    <s v="The mysterious disappearance of a kindergarten teacher during a picnic in the north of Iran is followed by a series of misadventures for her fellow travelers."/>
    <s v="The mysterious disappearance of"/>
    <n v="8"/>
    <n v="43558"/>
    <m/>
    <m/>
    <x v="4"/>
    <n v="470760"/>
    <m/>
    <n v="878642"/>
    <n v="83"/>
  </r>
  <r>
    <s v="tt1361318"/>
    <x v="2596"/>
    <x v="15"/>
    <s v="21/08/2015"/>
    <s v="Action"/>
    <s v=" Crime"/>
    <s v=" Thriller"/>
    <n v="90"/>
    <s v="USA, UK, Denmark, Sweden"/>
    <s v="English"/>
    <m/>
    <m/>
    <x v="1467"/>
    <s v="Marcus Sakey, Kelly Masterson"/>
    <s v="Sam Spruell, Michael Fox, Diarmaid Murtagh, Francis Magee, Omar Sy, Maarten Dannenberg, Kate Hudson, Orlando Burns-Tucker, Bertram Burns-Tucker, Anna Friel, Michael Jibson, James Franco, Waj Ali, Tom Wilkinson, Diana Hardcastle"/>
    <x v="330"/>
    <s v="Sam Spruell, Michael Fox"/>
    <s v="Discovering a stash of cash in their dead tenant's apartment, a couple in debt take the money and find themselves the target of a deadly adversary - the thief who stole it."/>
    <s v="Discovering a stash of cash in"/>
    <n v="5.5"/>
    <n v="15257"/>
    <m/>
    <m/>
    <x v="4"/>
    <m/>
    <m/>
    <n v="1857574"/>
    <n v="56"/>
  </r>
  <r>
    <s v="tt1362058"/>
    <x v="2597"/>
    <x v="12"/>
    <s v="31/08/2012"/>
    <s v="Action"/>
    <s v=" Comedy"/>
    <s v=" Horror"/>
    <n v="88"/>
    <s v="UK"/>
    <s v="English"/>
    <m/>
    <m/>
    <x v="1468"/>
    <s v="Matthias Hoene, James Moran"/>
    <s v="Rasmus Hardiker, Harry Treadaway, Michelle Ryan, Ashley Thomas, Jack Doolan, Georgia King, Tony Gardner, Alan Ford, Honor Blackman, Tony Selby, Georgina Hale, Dudley Sutton, Richard Briers, Natalie Walter, Phil Cornwell"/>
    <x v="1323"/>
    <s v="Rasmus Hardiker, Harry Treadaway"/>
    <s v="A gang of bank robbers fight their way out of a zombie-infested London."/>
    <s v="A gang of bank robbers fight their"/>
    <n v="5.9"/>
    <n v="18154"/>
    <m/>
    <m/>
    <x v="4"/>
    <m/>
    <m/>
    <n v="107348"/>
    <n v="83"/>
  </r>
  <r>
    <s v="tt1219289"/>
    <x v="2598"/>
    <x v="17"/>
    <s v="15/04/2011"/>
    <s v="Sci-Fi"/>
    <s v=" Thriller"/>
    <m/>
    <n v="105"/>
    <s v="USA"/>
    <s v="English"/>
    <s v="Russian"/>
    <s v="Italian"/>
    <x v="963"/>
    <s v="Leslie Dixon, Alan Glynn"/>
    <s v="Bradley Cooper, Robert De Niro, Abbie Cornish, Andrew Howard, Anna Friel, Johnny Whitworth, Tomas Arana, Robert John Burke, Darren Goldstein, Ned Eisenberg, T.V. Carpio, Richard Bekins, Patricia Kalember, Cindy Katz, Brian Anthony Wilson"/>
    <x v="1040"/>
    <s v="Bradley Cooper, Robert De Niro"/>
    <s v="With the help of a mysterious pill that enables the user to access 100% of his brain abilities, a struggling writer becomes a financial wizard, but it also puts him in a new world with lots of dangers."/>
    <s v="With the help of a mysterious"/>
    <n v="7.4"/>
    <n v="519061"/>
    <n v="31065742.267903801"/>
    <n v="27000000"/>
    <x v="1948"/>
    <n v="79249455"/>
    <n v="186221239.0826183"/>
    <n v="161849455"/>
    <n v="488"/>
  </r>
  <r>
    <s v="tt1219342"/>
    <x v="2599"/>
    <x v="14"/>
    <s v="29/10/2010"/>
    <s v="Animation"/>
    <s v=" Action"/>
    <s v=" Adventure"/>
    <n v="97"/>
    <s v="USA, Australia"/>
    <s v="English"/>
    <m/>
    <m/>
    <x v="698"/>
    <s v="John Orloff, Emil Stern"/>
    <s v="Emily Barclay, Abbie Cornish, Essie Davis, Adrienne DeFaria, Joel Edgerton, Deborra-Lee Furness, Sacha Horler, Bill Hunter, Ryan Kwanten, Anthony LaPaglia, Miriam Margolyes, Helen Mirren, Sam Neill, Barry Otto, Richard Roxburgh"/>
    <x v="1324"/>
    <s v="Emily Barclay, Abbie Cornish"/>
    <s v="When a young owl is abducted by an evil Owl army, he must escape with new-found friends and seek the legendary Guardians to stop the menace."/>
    <s v="When a young owl is abducted by"/>
    <n v="6.9"/>
    <n v="76832"/>
    <n v="94952122.390578404"/>
    <n v="80000000"/>
    <x v="1949"/>
    <n v="55675313"/>
    <n v="166253320.88679028"/>
    <n v="140073390"/>
    <n v="182"/>
  </r>
  <r>
    <s v="tt1219827"/>
    <x v="2600"/>
    <x v="19"/>
    <s v="30/03/2017"/>
    <s v="Action"/>
    <s v=" Crime"/>
    <s v=" Drama"/>
    <n v="107"/>
    <s v="USA, India, Hong Kong, China, Canada"/>
    <s v="English"/>
    <s v="Japanese"/>
    <m/>
    <x v="1469"/>
    <s v="Shirow Masamune, Jamie Moss"/>
    <s v="Scarlett Johansson, Pilou Asb√¶k, Takeshi Kitano, Juliette Binoche, Michael Pitt, Chin Han, Danusia Samal, Lasarus Ratuere, Yutaka Izumihara, Tawanda Manyimo, Peter Ferdinando, Anamaria Marinca, Daniel Henshall, Mana Hira Davis, Erroll Anderson"/>
    <x v="524"/>
    <s v="Scarlett Johansson, Pilou Asb√¶k"/>
    <s v="In the near future, Major Mira Killian is the first of her kind: A human saved from a terrible crash, who is cyber-enhanced to be a perfect soldier devoted to stopping the world's most dangerous criminals."/>
    <s v="In the near future, Major Mira"/>
    <n v="6.3"/>
    <n v="191536"/>
    <n v="116143970.3002612"/>
    <n v="110000000"/>
    <x v="1950"/>
    <n v="40563557"/>
    <n v="179286084.26864818"/>
    <n v="169801921"/>
    <n v="1027"/>
  </r>
  <r>
    <s v="tt1220198"/>
    <x v="2601"/>
    <x v="10"/>
    <s v="22/01/2010"/>
    <s v="Horror"/>
    <s v=" Mystery"/>
    <s v=" Sci-Fi"/>
    <n v="98"/>
    <s v="USA, UK"/>
    <s v="English"/>
    <s v="Aboriginal"/>
    <m/>
    <x v="1470"/>
    <s v="Olatunde Osunsanmi, Olatunde Osunsanmi"/>
    <s v="Milla Jovovich, Will Patton, Hakeem Kae-Kazim, Corey Johnson, Enzo Cilenti, Elias Koteas, Eric Loren, Mia McKenna-Bruce, Rapha√´l Coleman, Daphne Alexander, Alisha Seaton, Tyne Rafaeli, Paul Stefanov, Kiera McMaster, Sara Houghton"/>
    <x v="467"/>
    <s v="Milla Jovovich, Will Patton"/>
    <s v="A thriller involving an ongoing unsolved mystery in Alaska, where one town has seen an extraordinary number of unexplained disappearances during the past 40 years and there are accusations of a federal cover up."/>
    <s v="A thriller involving an ongoing"/>
    <n v="5.9"/>
    <n v="72823"/>
    <n v="12063699.967837701"/>
    <n v="10000000"/>
    <x v="1951"/>
    <n v="25486040"/>
    <n v="57567727.734302163"/>
    <n v="47719794"/>
    <n v="369"/>
  </r>
  <r>
    <s v="tt1369706"/>
    <x v="2602"/>
    <x v="14"/>
    <d v="2011-01-04T00:00:00"/>
    <s v="Horror"/>
    <s v=" Mystery"/>
    <s v=" Thriller"/>
    <n v="89"/>
    <s v="USA"/>
    <s v="English"/>
    <m/>
    <m/>
    <x v="252"/>
    <s v="Michael Rasmussen, Shawn Rasmussen"/>
    <s v="Amber Heard, Mamie Gummer, Danielle Panabaker, Laura-Leigh, Lyndsy Fonseca, Mika Boorem, Jared Harris, Sali Sayler, Susanna Burney, D.R. Anderson, Sean Cook, Jillian Kramer, Mark Chamberlin, Andrea Petty, Tracy Schornick"/>
    <x v="839"/>
    <s v="Amber Heard, Mamie Gummer"/>
    <s v="An institutionalized young woman becomes terrorized by a ghost."/>
    <s v="An institutionalized young woman"/>
    <n v="5.6"/>
    <n v="39789"/>
    <m/>
    <n v="10000000"/>
    <x v="4"/>
    <m/>
    <m/>
    <n v="5343820"/>
    <n v="190"/>
  </r>
  <r>
    <s v="tt1220634"/>
    <x v="2603"/>
    <x v="14"/>
    <d v="2010-10-09T00:00:00"/>
    <s v="Action"/>
    <s v=" Adventure"/>
    <s v=" Horror"/>
    <n v="96"/>
    <s v="Germany, France, Canada, UK, China, USA"/>
    <s v="English"/>
    <s v="Japanese"/>
    <s v="Spanish"/>
    <x v="10"/>
    <s v="Paul W.S. Anderson"/>
    <s v="Milla Jovovich, Ali Larter, Kim Coates, Shawn Roberts, Sergio Peris-Mencheta, Spencer Locke, Boris Kodjoe, Wentworth Miller, Sienna Guillory, Kacey Clarke, Norman Yeung, Fulvio Cecere, Raymond Olubawale, Christopher Kano, Tatsuya Goke"/>
    <x v="467"/>
    <s v="Milla Jovovich, Ali Larter"/>
    <s v="While still out to destroy the evil Umbrella Corporation, Alice joins a group of survivors living in a prison surrounded by the infected who also want to relocate to the mysterious but supposedly unharmed safe haven known only as Arcadia."/>
    <s v="While still out to destroy the"/>
    <n v="5.8"/>
    <n v="159831"/>
    <n v="71214091.792933807"/>
    <n v="60000000"/>
    <x v="1952"/>
    <n v="60128566"/>
    <n v="356341172.2132107"/>
    <n v="300228084"/>
    <n v="433"/>
  </r>
  <r>
    <s v="tt1220888"/>
    <x v="2604"/>
    <x v="14"/>
    <s v="14/01/2011"/>
    <s v="Comedy"/>
    <s v=" Crime"/>
    <s v=" Drama"/>
    <n v="108"/>
    <s v="USA"/>
    <s v="English"/>
    <m/>
    <m/>
    <x v="1471"/>
    <s v="Sacha Gervasi, David N. White"/>
    <s v="Keanu Reeves, Judy Greer, Fisher Stevens, Danny Hoch, Bill Duke, Drew McVety, Tim Snay, James Caan, Carlos Pizarro, Chris Cardona, Mark R. Anthony, Brian Rogalski, Steve Beauchamp, Vera Farmiga, Allel Aimiche"/>
    <x v="104"/>
    <s v="Keanu Reeves, Judy Greer"/>
    <s v="Released from prison for a crime he didn't commit, an ex-con targets the same bank he was sent away for robbing."/>
    <s v="Released from prison for a crime"/>
    <n v="6"/>
    <n v="18788"/>
    <n v="14242818.35858676"/>
    <n v="12000000"/>
    <x v="1953"/>
    <n v="102541"/>
    <n v="2575337.7526369328"/>
    <n v="2169799"/>
    <n v="65"/>
  </r>
  <r>
    <s v="tt1222817"/>
    <x v="2605"/>
    <x v="17"/>
    <d v="2011-05-08T00:00:00"/>
    <s v="Comedy"/>
    <s v=" Family"/>
    <s v=" Fantasy"/>
    <n v="102"/>
    <s v="USA"/>
    <s v="English"/>
    <m/>
    <m/>
    <x v="593"/>
    <s v="Nick Bakay, Rock Reuben"/>
    <s v="Kevin James, Rosario Dawson, Leslie Bibb, Ken Jeong, Donnie Wahlberg, Joe Rogan, Nat Faxon, Steffiana De La Cruz, Nick Bakay, Jackie Sandler, Nicholas Turturro, Thomas Gottschalk, Brandon Keener, Robin Bakay, Gary Valentine"/>
    <x v="740"/>
    <s v="Kevin James, Rosario Dawson"/>
    <s v="A group of zoo animals decide to break their code of silence in order to help their lovable zookeeper find love, without opting to leave his current job for something more illustrious."/>
    <s v="A group of zoo animals decide"/>
    <n v="5.2"/>
    <n v="56076"/>
    <n v="92046643.756751999"/>
    <n v="80000000"/>
    <x v="1954"/>
    <n v="80360843"/>
    <n v="195429704.98468065"/>
    <n v="169852759"/>
    <n v="137"/>
  </r>
  <r>
    <s v="tt1372686"/>
    <x v="2606"/>
    <x v="17"/>
    <s v="20/01/2012"/>
    <s v="Drama"/>
    <s v=" Thriller"/>
    <s v=" War"/>
    <n v="123"/>
    <s v="UK"/>
    <s v="English"/>
    <m/>
    <m/>
    <x v="1472"/>
    <s v="John Logan, William Shakespeare"/>
    <s v="Gerard Butler, Ralph Fiennes, Lubna Azabal, Ashraf Barhom, Zoran Cica, Milos Dabic, Nicolas Isia, Zoran Miljkovic, Marija Mogbolu, Milan Perovic, Nenad Ristic, Lawrence Stevenson, Marko Stojanovic, Tamara Krcunovic, Zu Yu Hua"/>
    <x v="203"/>
    <s v="Gerard Butler, Ralph Fiennes"/>
    <s v="A banished hero of Rome allies with a sworn enemy to take his revenge on the city."/>
    <s v="A banished hero of Rome allies"/>
    <n v="6.1"/>
    <n v="30657"/>
    <m/>
    <m/>
    <x v="4"/>
    <n v="757195"/>
    <m/>
    <n v="2435325"/>
    <n v="132"/>
  </r>
  <r>
    <s v="tt1373156"/>
    <x v="2607"/>
    <x v="14"/>
    <s v="26/02/2010"/>
    <s v="Drama"/>
    <s v=" Mystery"/>
    <s v=" Thriller"/>
    <n v="135"/>
    <s v="India"/>
    <s v="Hindi"/>
    <s v="Urdu"/>
    <m/>
    <x v="1473"/>
    <s v="Vijay Lalwani"/>
    <s v="Farhan Akhtar, Deepika Padukone, Ram Kapoor, Shefali Shah, Vivan Bhatena, Vipin Sharma, Yatin Karyekar, Taraana Raja, Vinay Jain, Siddhartha Gupta, Swapnel Desai, Kanchan Pagare, Brijendra Kala, Haansaa, Khyati Kanchan"/>
    <x v="1325"/>
    <s v="Farhan Akhtar, Deepika Padukone"/>
    <s v="Unlucky in love and bullied at work, an office drone is resigned to his dead-end life until it's transformed by mysterious calls from - himself."/>
    <s v="Unlucky in love and bullied at"/>
    <n v="7"/>
    <n v="10270"/>
    <m/>
    <m/>
    <x v="4"/>
    <n v="286409"/>
    <m/>
    <n v="293499"/>
    <n v="46"/>
  </r>
  <r>
    <s v="tt1373215"/>
    <x v="2608"/>
    <x v="10"/>
    <s v="13/02/2009"/>
    <s v="Comedy"/>
    <m/>
    <m/>
    <n v="107"/>
    <s v="Turkey"/>
    <s v="Turkish"/>
    <m/>
    <m/>
    <x v="1349"/>
    <s v="Serkan Altunigne, Sahan G√∂kbakar"/>
    <s v="Sahan G√∂kbakar, G√ºlsen √ñzbakan, Efe Babacan, √áagri B√ºy√ºksayar, Zeynep √áamci, M√ºcahit Avci, Mehmet Canbeg, Mehmet Celik, Asiye Din√ßsoy, Esin G√ºndogdu, Oguzhan Kocakli, Emre Ko√ß, Resit Kurt, Derya Tasbasi, M√ºjde Uzman"/>
    <x v="1204"/>
    <s v="Sahan G√∂kbakar, G√ºlsen √ñzbakan"/>
    <s v="Recep gets a job and tries to find a wife to please his ailing grandmother."/>
    <s v="Recep gets a job and tries to"/>
    <n v="4.2"/>
    <n v="18582"/>
    <m/>
    <m/>
    <x v="4"/>
    <m/>
    <m/>
    <n v="27699692"/>
    <n v="9"/>
  </r>
  <r>
    <s v="tt1225822"/>
    <x v="2609"/>
    <x v="10"/>
    <d v="2009-04-09T00:00:00"/>
    <s v="Comedy"/>
    <s v=" Crime"/>
    <s v=" Romance"/>
    <n v="92"/>
    <s v="USA"/>
    <s v="English"/>
    <m/>
    <m/>
    <x v="629"/>
    <s v="Mike Judge"/>
    <s v="Jason Bateman, Mila Kunis, Kristen Wiig, Ben Affleck, J.K. Simmons, Clifton Collins Jr., Dustin Milligan, David Koechner, Beth Grant, T.J. Miller, Javier Gutierrez, Lidia Porto, Gene Simmons, Matt Schulze, Lamberto Gutierrez"/>
    <x v="1113"/>
    <s v="Jason Bateman, Mila Kunis"/>
    <s v="Joel, the owner of an extract plant, tries to contend with myriad personal and professional problems, such as his potentially unfaithful wife and employees who want to take advantage of him."/>
    <s v="Joel, the owner of an extract"/>
    <n v="6.1"/>
    <n v="44212"/>
    <n v="9650959.9742701594"/>
    <n v="8000000"/>
    <x v="1955"/>
    <n v="10823158"/>
    <n v="13087646.312817819"/>
    <n v="10848783"/>
    <n v="120"/>
  </r>
  <r>
    <s v="tt1226229"/>
    <x v="2610"/>
    <x v="14"/>
    <d v="2011-08-07T00:00:00"/>
    <s v="Comedy"/>
    <s v=" Music"/>
    <m/>
    <n v="109"/>
    <s v="USA"/>
    <s v="English"/>
    <m/>
    <m/>
    <x v="1180"/>
    <s v="Nicholas Stoller, Jason Segel"/>
    <s v="Russell Brand, Rose Byrne, Tyler McKinney, Zoe Salmon, Lino Facioli, Lars Ulrich, Mario Lopez, Pink, Billy Bush, Kurt Loder, Christina Aguilera, Colm Meaney, Ray Siegle, Chad Cleven, Jonathan Chris Lopez"/>
    <x v="1326"/>
    <s v="Russell Brand, Rose Byrne"/>
    <s v="A record company intern is hired to accompany out-of-control British rock star Aldous Snow to a concert at L.A.'s Greek Theater."/>
    <s v="A record company intern is hired"/>
    <n v="6.4"/>
    <n v="168032"/>
    <n v="47476061.195289202"/>
    <n v="40000000"/>
    <x v="1956"/>
    <n v="60974475"/>
    <n v="108862910.98068826"/>
    <n v="91720255"/>
    <n v="224"/>
  </r>
  <r>
    <s v="tt1226271"/>
    <x v="2611"/>
    <x v="10"/>
    <s v="22/01/2010"/>
    <s v="Biography"/>
    <s v=" Drama"/>
    <s v=" Sport"/>
    <n v="98"/>
    <s v="UK"/>
    <s v="English"/>
    <m/>
    <m/>
    <x v="1195"/>
    <s v="Peter Morgan, David Peace"/>
    <s v="Colm Meaney, Henry Goodman, David Roper, Jimmy Reddington, Oliver Stokes, Ryan Day, Michael Sheen, Mark Bazeley, Timothy Spall, Maurice Ro√´ves, Stephen Graham, Peter McDonald, Mark Cameron, Frank Skillin, Dylan Van Hoof"/>
    <x v="782"/>
    <s v="Colm Meaney, Henry Goodman"/>
    <s v="A man who falls in love with the woman who received his wife's heart must decide which woman it is who holds his heart."/>
    <s v="A man who falls in love with the"/>
    <n v="7.5"/>
    <n v="40737"/>
    <n v="12063699.967837701"/>
    <n v="10000000"/>
    <x v="1957"/>
    <n v="449865"/>
    <n v="4935715.6647011871"/>
    <n v="4091378"/>
    <n v="90"/>
  </r>
  <r>
    <s v="tt1226273"/>
    <x v="2612"/>
    <x v="14"/>
    <s v="19/03/2010"/>
    <s v="Action"/>
    <s v=" Crime"/>
    <s v=" Drama"/>
    <n v="117"/>
    <s v="UK, USA"/>
    <s v="English"/>
    <s v="Latin"/>
    <s v="French"/>
    <x v="153"/>
    <s v="William Monahan, Andrew Bovell"/>
    <s v="Mel Gibson, Ray Winstone, Danny Huston, Bojana Novakovic, Shawn Roberts, David Aaron Baker, Jay O. Sanders, Denis O'Hare, Damian Young, Caterina Scorsone, Frank Grillo, Wayne Duvall, Gbenga Akinnagbe, Gabrielle Popa, Paul Sparks"/>
    <x v="131"/>
    <s v="Mel Gibson, Ray Winstone"/>
    <s v="As homicide detective Thomas Craven investigates the murder of his activist daughter, he uncovers a corporate cover-up and government conspiracy that attracts an agent tasked with cleaning up the evidence."/>
    <s v="As homicide detective Thomas Craven"/>
    <n v="6.6"/>
    <n v="88601"/>
    <n v="94952122.390578404"/>
    <n v="80000000"/>
    <x v="1958"/>
    <n v="43313890"/>
    <n v="96289193.075824395"/>
    <n v="81126522"/>
    <n v="289"/>
  </r>
  <r>
    <s v="tt1375789"/>
    <x v="2613"/>
    <x v="13"/>
    <s v="25/01/2013"/>
    <s v="Action"/>
    <s v=" Crime"/>
    <s v=" Thriller"/>
    <n v="150"/>
    <s v="India"/>
    <s v="Hindi"/>
    <m/>
    <m/>
    <x v="1217"/>
    <s v="Shiraz Ahmed, Kiran Kotrial"/>
    <s v="Saif Ali Khan, John Abraham, Deepika Padukone, Anil Kapoor, Jacqueline Fernandez, Ameesha Patel, Aditya Pancholi, Rajesh Khattar, Mohammed S. Burmawala, Ilhan Kizilkaya, Deepak Namjoshi, Andrew Hudson, Sanjay Roy, Sanjay Gandhi, Ketan Karande"/>
    <x v="491"/>
    <s v="Saif Ali Khan, John Abraham"/>
    <s v="Ranvir treads through the world of the Indian mafia in Turkey as he looks to avenge the death of his lover and partner in crime."/>
    <s v="Ranvir treads through the world"/>
    <n v="5.3"/>
    <n v="14942"/>
    <m/>
    <m/>
    <x v="4"/>
    <n v="1579940"/>
    <m/>
    <n v="3164441"/>
    <n v="55"/>
  </r>
  <r>
    <s v="tt1226681"/>
    <x v="2614"/>
    <x v="6"/>
    <s v="18/09/2009"/>
    <s v="Fantasy"/>
    <s v=" Horror"/>
    <s v=" Thriller"/>
    <n v="93"/>
    <s v="Canada"/>
    <s v="English"/>
    <s v="French"/>
    <s v="Armenian"/>
    <x v="1474"/>
    <s v="Tony Burgess, Tony Burgess"/>
    <s v="Stephen McHattie, Lisa Houle, Georgina Reilly, Hrant Alianak, Rick Roberts, Daniel Fathers, Beatriz Yuste, Tony Burgess, Boyd Banks, Hannah Fleming, Rachel Burns, Laura Nordin, Louis Negin, Diane Gordon, Daniel Park"/>
    <x v="1327"/>
    <s v="Stephen McHattie, Lisa Houle"/>
    <s v="A radio host interprets the possible outbreak of a deadly virus which infects the small Ontario town he is stationed in."/>
    <s v="A radio host interprets the possible"/>
    <n v="6.6"/>
    <n v="28597"/>
    <n v="1803117.0025498949"/>
    <n v="1500000"/>
    <x v="1959"/>
    <n v="3865"/>
    <n v="38608.341258598353"/>
    <n v="32118"/>
    <n v="189"/>
  </r>
  <r>
    <s v="tt1379182"/>
    <x v="2615"/>
    <x v="10"/>
    <s v="27/08/2020"/>
    <s v="Drama"/>
    <s v=" Thriller"/>
    <m/>
    <n v="97"/>
    <s v="Greece"/>
    <s v="Greek"/>
    <m/>
    <m/>
    <x v="1475"/>
    <s v="Efthymis Filippou, Yorgos Lanthimos"/>
    <s v="Christos Stergioglou, Michele Valley, Angeliki Papoulia, Hristos Passalis, Mary Tsoni, Anna Kalaitzidou, Steve Krikris, Sissi Petropoulou, Alexander Voulgaris"/>
    <x v="1328"/>
    <s v="Christos Stergioglou"/>
    <s v="Three teenagers live isolated, without leaving their house, because their over-protective parents say they can only leave when their dogtooth falls out."/>
    <s v="Three teenagers live isolated,"/>
    <n v="7.3"/>
    <n v="79540"/>
    <m/>
    <m/>
    <x v="4"/>
    <n v="110248"/>
    <m/>
    <n v="494825"/>
    <n v="263"/>
  </r>
  <r>
    <s v="tt1226753"/>
    <x v="2616"/>
    <x v="14"/>
    <s v="16/09/2011"/>
    <s v="Drama"/>
    <s v=" Thriller"/>
    <m/>
    <n v="113"/>
    <s v="USA, UK, Hungary, Israel"/>
    <s v="English"/>
    <s v="German"/>
    <s v="Russian"/>
    <x v="278"/>
    <s v="Matthew Vaughn, Jane Goldman"/>
    <s v="Helen Mirren, Tom Wilkinson, Ciar√°n Hinds, Romi Aboulafia, Tomer Ben David, Ohev Ben David, Jonathan Uziel, Elana Kivity Davenport, Eli Zohar, Ir√©n Bord√°n, Jessica Chastain, Marton Csokas, Sam Worthington, Jesper Christensen, Brigitte Kren"/>
    <x v="532"/>
    <s v="Helen Mirren, Tom Wilkinson"/>
    <s v="In 1965, three Mossad Agents cross into East Berlin to apprehend a notorious Nazi war criminal. Thirty years later, the secrets the Agents share come back to haunt them."/>
    <s v="In 1965, three Mossad Agents cross"/>
    <n v="6.8"/>
    <n v="63298"/>
    <n v="23738030.597644601"/>
    <n v="20000000"/>
    <x v="1960"/>
    <n v="31177548"/>
    <n v="54165874.997468449"/>
    <n v="45636368"/>
    <n v="182"/>
  </r>
  <r>
    <s v="tt1226837"/>
    <x v="2617"/>
    <x v="11"/>
    <s v="13/06/2019"/>
    <s v="Biography"/>
    <s v=" Drama"/>
    <m/>
    <n v="120"/>
    <s v="USA"/>
    <s v="English"/>
    <m/>
    <m/>
    <x v="1476"/>
    <s v="Luke Davies, Felix van Groeningen"/>
    <s v="Steve Carell, Maura Tierney, Jack Dylan Grazer, Oakley Bull, Christian Convery, Timoth√©e Chalamet, Amy Aquino, Carlton Wilborn, Stefanie Scott, Marypat Farrell, Timothy Hutton, Amy Forsyth, Kue Lawrence, Brandon James Cienfuegos, Cheska Corona"/>
    <x v="724"/>
    <s v="Steve Carell, Maura Tierney"/>
    <s v="Based on the best-selling pair of memoirs from father and son David and Nic Sheff, Beautiful Boy chronicles the heartbreaking and inspiring experience of survival, relapse and recovery in a family coping with addiction over many years."/>
    <s v="Based on the best-selling pair"/>
    <n v="7.3"/>
    <n v="48357"/>
    <n v="25767003.707582746"/>
    <n v="25000000"/>
    <x v="1961"/>
    <n v="7649973"/>
    <n v="17147017.477983437"/>
    <n v="16636604"/>
    <n v="321"/>
  </r>
  <r>
    <s v="tt1228705"/>
    <x v="2618"/>
    <x v="14"/>
    <s v="30/04/2010"/>
    <s v="Action"/>
    <s v=" Adventure"/>
    <s v=" Sci-Fi"/>
    <n v="124"/>
    <s v="USA"/>
    <s v="English"/>
    <s v="French"/>
    <s v="Russian"/>
    <x v="247"/>
    <s v="Justin Theroux, Stan Lee"/>
    <s v="Robert Downey Jr., Gwyneth Paltrow, Don Cheadle, Scarlett Johansson, Sam Rockwell, Mickey Rourke, Samuel L. Jackson, Clark Gregg, John Slattery, Garry Shandling, Paul Bettany, Kate Mara, Leslie Bibb, Jon Favreau, Christiane Amanpour"/>
    <x v="633"/>
    <s v="Robert Downey Jr., Gwyneth Paltrow"/>
    <s v="With the world now aware of his identity as Iron Man, Tony Stark must contend with both his declining health and a vengeful mad man with ties to his father's legacy."/>
    <s v="With the world now aware of his"/>
    <n v="7"/>
    <n v="706284"/>
    <n v="237380305.976446"/>
    <n v="200000000"/>
    <x v="1962"/>
    <n v="312433331"/>
    <n v="740547425.10841584"/>
    <n v="623933331"/>
    <n v="885"/>
  </r>
  <r>
    <s v="tt1228987"/>
    <x v="2619"/>
    <x v="14"/>
    <s v="30/09/2011"/>
    <s v="Drama"/>
    <s v=" Fantasy"/>
    <s v=" Horror"/>
    <n v="116"/>
    <s v="UK, USA"/>
    <s v="English"/>
    <m/>
    <m/>
    <x v="1364"/>
    <s v="Matt Reeves, John Ajvide Lindqvist"/>
    <s v="Kodi Smit-McPhee, Chlo√´ Grace Moretz, Richard Jenkins, Cara Buono, Elias Koteas, Sasha Barrese, Dylan Kenin, Chris Browning, Ritchie Coster, Dylan Minnette, Jimmy 'Jax' Pinchak, Nicolai Dorian, Rebekah Wiggins, Seth Adkins, Ashton Moio"/>
    <x v="1329"/>
    <s v="Kodi Smit-McPhee, Chlo√´ Grace Moretz"/>
    <s v="A bullied young boy befriends a young female vampire who lives in secrecy with her guardian."/>
    <s v="A bullied young boy befriends"/>
    <n v="7.1"/>
    <n v="112000"/>
    <n v="23738030.597644601"/>
    <n v="20000000"/>
    <x v="1963"/>
    <n v="12134935"/>
    <n v="32157425.794804949"/>
    <n v="27093592"/>
    <n v="441"/>
  </r>
  <r>
    <s v="tt1386691"/>
    <x v="2620"/>
    <x v="19"/>
    <d v="2017-09-06T00:00:00"/>
    <s v="Crime"/>
    <s v=" Drama"/>
    <s v=" Mystery"/>
    <n v="86"/>
    <s v="Canada, USA"/>
    <s v="English"/>
    <m/>
    <m/>
    <x v="1477"/>
    <s v="Oren Uziel"/>
    <s v="Benjamin Walker, Rainn Wilson, Stephanie Sigman, John Michael Higgins, Mark Rendall, Rob Corddry, Ron Livingston, Wyatt Russell, Adam Pally, Matthew Evans Landry, Isabel Dove, Neil Whitely, Angela Vint, Julie Khaner, Pasqualina Cardu"/>
    <x v="1330"/>
    <s v="Benjamin Walker, Rainn Wilson"/>
    <s v="An inventive crime thriller told backwards -- reversing day by day through a week -- following a local sheriff's quest to unlock the mystery of three small town criminals and a bank heist gone wrong."/>
    <s v="An inventive crime thriller told"/>
    <n v="6.2"/>
    <n v="10968"/>
    <m/>
    <m/>
    <x v="4"/>
    <m/>
    <m/>
    <m/>
    <n v="64"/>
  </r>
  <r>
    <s v="tt1229238"/>
    <x v="2621"/>
    <x v="17"/>
    <s v="27/01/2012"/>
    <s v="Action"/>
    <s v=" Adventure"/>
    <s v=" Thriller"/>
    <n v="132"/>
    <s v="USA, United Arab Emirates, Czech Republic, India, Canada"/>
    <s v="English"/>
    <s v="Russian"/>
    <s v="French"/>
    <x v="557"/>
    <s v="Bruce Geller, Josh Appelbaum"/>
    <s v="Tom Cruise, Paula Patton, Simon Pegg, Jeremy Renner, Michael Nyqvist, Vladimir Mashkov, Samuli Edelmann, Ivan Shvedoff, Anil Kapoor, L√©a Seydoux, Josh Holloway, Pavel Kr√≠z, Miraj Grbic, Ilia Volok, Goran Navojec"/>
    <x v="9"/>
    <s v="Tom Cruise, Paula Patton"/>
    <s v="The IMF is shut down when it's implicated in the bombing of the Kremlin, causing Ethan Hunt and his new team to go rogue to clear their organization's name."/>
    <s v="The IMF is shut down when it's"/>
    <n v="7.4"/>
    <n v="449833"/>
    <n v="166834541.809113"/>
    <n v="145000000"/>
    <x v="1964"/>
    <n v="209397903"/>
    <n v="799325437.52386355"/>
    <n v="694713380"/>
    <n v="582"/>
  </r>
  <r>
    <s v="tt1229340"/>
    <x v="2622"/>
    <x v="13"/>
    <s v="18/12/2013"/>
    <s v="Comedy"/>
    <m/>
    <m/>
    <n v="119"/>
    <s v="USA"/>
    <s v="English"/>
    <m/>
    <m/>
    <x v="677"/>
    <s v="Will Ferrell, Adam McKay"/>
    <s v="Will Ferrell, Steve Carell, Paul Rudd, David Koechner, Christina Applegate, Dylan Baker, Meagan Good, Judah Nelson, James Marsden, Greg Kinnear, Josh Lawson, Kristen Wiig, Fred Willard, Chris Parnell, Harrison Ford"/>
    <x v="471"/>
    <s v="Will Ferrell, Steve Carell"/>
    <s v="With the 1970s behind them, San Diego's top-rated newsman, Ron Burgundy, returns to take New York City's first twenty-four-hour news channel by storm."/>
    <s v="With the 1970s behind them, San"/>
    <n v="6.3"/>
    <n v="165737"/>
    <n v="55549092.751022503"/>
    <n v="50000000"/>
    <x v="1965"/>
    <n v="127352707"/>
    <n v="192921922.46655315"/>
    <n v="173649931"/>
    <n v="381"/>
  </r>
  <r>
    <s v="tt1386932"/>
    <x v="2623"/>
    <x v="14"/>
    <s v="29/04/2010"/>
    <s v="Action"/>
    <s v=" Biography"/>
    <s v=" Drama"/>
    <n v="108"/>
    <s v="Hong Kong, China"/>
    <s v="Cantonese"/>
    <s v="Mandarin"/>
    <s v="English"/>
    <x v="943"/>
    <s v="Tai-lee Chan, Hiu-Yan Choi"/>
    <s v="Donnie Yen, Xiaoming Huang, Sammo Kam-Bo Hung, Lynn Xiong, Kent Cheng, Darren Shahlavi, Yu-Hang To, Charles Mayer, Ka-nin Ngo, Calvin Ka-Sing Cheng, Siu-Wong Fan, Simon Yam, Christian 'Kang' Bachini, Brian Thomas Burrell, Li Chak"/>
    <x v="810"/>
    <s v="Donnie Yen, Xiaoming Huang"/>
    <s v="Centering on Ip Man's migration to Hong Kong in 1949 as he attempts to propagate his discipline of Wing Chun martial arts."/>
    <s v="Centering on Ip Man's migration"/>
    <n v="7.5"/>
    <n v="95542"/>
    <m/>
    <m/>
    <x v="4"/>
    <n v="205675"/>
    <m/>
    <n v="15089448"/>
    <n v="126"/>
  </r>
  <r>
    <s v="tt1230414"/>
    <x v="2624"/>
    <x v="10"/>
    <s v="19/03/2010"/>
    <s v="Comedy"/>
    <s v=" Drama"/>
    <s v=" Romance"/>
    <n v="121"/>
    <s v="USA, Japan"/>
    <s v="English"/>
    <s v="French"/>
    <m/>
    <x v="190"/>
    <s v="Nancy Meyers"/>
    <s v="Meryl Streep, Steve Martin, Alec Baldwin, John Krasinski, Lake Bell, Mary Kay Place, Rita Wilson, Alexandra Wentworth, Hunter Parrish, Zoe Kazan, Caitlin FitzGerald, Emjay Anthony, Nora Dunn, Bruce Altman, Robert Curtis Brown"/>
    <x v="882"/>
    <s v="Meryl Streep, Steve Martin"/>
    <s v="When attending their son's college graduation, a couple reignite the spark in their relationship. But the complicated fact is they're divorced and he's remarried."/>
    <s v="When attending their son's college"/>
    <n v="6.5"/>
    <n v="84674"/>
    <n v="102541449.72662045"/>
    <n v="85000000"/>
    <x v="1966"/>
    <n v="112735375"/>
    <n v="264320075.57766226"/>
    <n v="219103655"/>
    <n v="237"/>
  </r>
  <r>
    <s v="tt1231580"/>
    <x v="2625"/>
    <x v="10"/>
    <s v="29/01/2010"/>
    <s v="Animation"/>
    <s v=" Comedy"/>
    <s v=" Family"/>
    <n v="88"/>
    <s v="USA"/>
    <s v="English"/>
    <s v="French"/>
    <m/>
    <x v="155"/>
    <s v="Jon Vitti, Jonathan Aibel"/>
    <s v="Zachary Levi, David Cross, Jason Lee, Justin Long, Matthew Gray Gubler, Jesse McCartney, Amy Poehler, Anna Faris, Christina Applegate, Wendie Malick, Anjelah Johnson-Reyes, Kathryn Joosten, Kevin G. Schmidt, Chris Warren, Bridgit Mendler"/>
    <x v="837"/>
    <s v="Zachary Levi, David Cross"/>
    <s v="The world-famous singing preteen chipmunk trio return to contend with the pressures of school, celebrity, and a rival female music group known as The Chipettes."/>
    <s v="The world-famous singing preteen"/>
    <n v="4.5"/>
    <n v="42604"/>
    <n v="90477749.758782744"/>
    <n v="75000000"/>
    <x v="1967"/>
    <n v="219614612"/>
    <n v="534590806.40660983"/>
    <n v="443140005"/>
    <n v="105"/>
  </r>
  <r>
    <s v="tt1389127"/>
    <x v="2626"/>
    <x v="17"/>
    <s v="15/06/2012"/>
    <s v="Crime"/>
    <s v=" Drama"/>
    <s v=" History"/>
    <n v="105"/>
    <s v="USA"/>
    <s v="English"/>
    <m/>
    <m/>
    <x v="1478"/>
    <s v="Don Ferrarone"/>
    <s v="Sam Worthington, Jeffrey Dean Morgan, Jessica Chastain, Chlo√´ Grace Moretz, Jason Clarke, Annabeth Gish, Sheryl Lee, Stephen Graham, Corie Berkemeyer, Trenton Perez, Maureen Brennan, Tony Bentley, Becky Fly, James Landry H√©bert, John Neisler"/>
    <x v="982"/>
    <s v="Sam Worthington, Jeffrey Dean Morgan"/>
    <s v="In the Texas bayous, a local homicide detective teams up with a cop from New York City to investigate a series of unsolved murders."/>
    <s v="In the Texas bayous, a local homicide"/>
    <n v="5.7"/>
    <n v="18495"/>
    <m/>
    <m/>
    <x v="4"/>
    <n v="45469"/>
    <m/>
    <n v="1271319"/>
    <n v="94"/>
  </r>
  <r>
    <s v="tt1231583"/>
    <x v="2627"/>
    <x v="14"/>
    <s v="21/01/2011"/>
    <s v="Comedy"/>
    <s v=" Drama"/>
    <m/>
    <n v="95"/>
    <s v="USA"/>
    <s v="English"/>
    <s v="Spanish"/>
    <m/>
    <x v="215"/>
    <s v="Alan R. Cohen, Alan Freedland"/>
    <s v="Robert Downey Jr., Zach Galifianakis, Michelle Monaghan, Jamie Foxx, Juliette Lewis, Danny McBride, RZA, Matt Walsh, Brody Stevens, Jakob Ulrich, Naiia Ulrich, Todd Phillips, Bobby Tisdale, Sharon Conley, Nathalie Fay"/>
    <x v="633"/>
    <s v="Robert Downey Jr., Zach Galifianakis"/>
    <s v="High-strung father-to-be Peter Highman is forced to hitch a ride with aspiring actor Ethan Tremblay on a road trip in order to make it to his child's birth on time."/>
    <s v="High-strung father-to-be Peter"/>
    <n v="6.5"/>
    <n v="318791"/>
    <n v="77148599.442344949"/>
    <n v="65000000"/>
    <x v="1968"/>
    <n v="100539043"/>
    <n v="251362984.0053193"/>
    <n v="211780824"/>
    <n v="320"/>
  </r>
  <r>
    <s v="tt1231587"/>
    <x v="2628"/>
    <x v="14"/>
    <s v="24/06/2011"/>
    <s v="Comedy"/>
    <s v=" Sci-Fi"/>
    <m/>
    <n v="101"/>
    <s v="USA"/>
    <s v="English"/>
    <s v="Russian"/>
    <m/>
    <x v="783"/>
    <s v="Josh Heald, Sean Anders"/>
    <s v="John Cusack, Clark Duke, Craig Robinson, Rob Corddry, Sebastian Stan, Lyndsy Fonseca, Crispin Glover, Chevy Chase, Charlie McDermott, Lizzy Caplan, Collette Wolfe, Aliu Oyofo, Jake Rose, Brook Bennett, Yan-Kay Crystal Lowe"/>
    <x v="43"/>
    <s v="John Cusack, Clark Duke"/>
    <s v="A malfunctioning time machine at a ski resort takes a man back to 1986 with his two friends and nephew, where they must relive a fateful night and not change anything to make sure the nephew is born."/>
    <s v="A malfunctioning time machine"/>
    <n v="6.4"/>
    <n v="160018"/>
    <n v="42728455.075760283"/>
    <n v="36000000"/>
    <x v="1969"/>
    <n v="50287556"/>
    <n v="76887733.915796727"/>
    <n v="64780213"/>
    <n v="274"/>
  </r>
  <r>
    <s v="tt1390535"/>
    <x v="2629"/>
    <x v="14"/>
    <d v="2013-07-02T00:00:00"/>
    <s v="Drama"/>
    <s v=" Horror"/>
    <s v=" Thriller"/>
    <n v="93"/>
    <s v="USA"/>
    <s v="English"/>
    <m/>
    <m/>
    <x v="1479"/>
    <s v="Jason Kabolati"/>
    <s v="Marc Donato, Jascha Washington, Whitney Hoy, Justin Arnold, Lindsay Seidel, Julin, Laura Ashley Samuels, Travis Tedford, Eric Isenhower, Vincent Silochan, Preston Flagg, Hunter Garner, Ryan Hayden, Mark Nutter, Daniel Ross Owens"/>
    <x v="1331"/>
    <s v="Marc Donato, Jascha Washington"/>
    <s v="A group of high school outcasts get revenge on the students that torment them."/>
    <s v="A group of high school outcasts"/>
    <n v="5.4"/>
    <n v="10309"/>
    <m/>
    <n v="1000000"/>
    <x v="4"/>
    <m/>
    <m/>
    <n v="28491"/>
    <n v="120"/>
  </r>
  <r>
    <s v="tt1391034"/>
    <x v="2630"/>
    <x v="14"/>
    <d v="2011-11-02T00:00:00"/>
    <s v="Drama"/>
    <s v=" Horror"/>
    <s v=" Mystery"/>
    <n v="91"/>
    <s v="USA, Argentina, France"/>
    <s v="English"/>
    <s v="Spanish"/>
    <m/>
    <x v="1480"/>
    <s v="Jennifer Derwingson, Marcos Efron"/>
    <s v="Amber Heard, Odette Annable, Karl Urban, Adriana Barraza, C√©sar Vianco, Michel Noher, Luis Sabatini, Daniel Figuereido, Jorge Booth, Gia Mantegna, Javier Luna, Andrea Verdun, Nicolas Dolensky, Walter Pena, Esteban Pastrana"/>
    <x v="839"/>
    <s v="Amber Heard, Odette Annable"/>
    <s v="When two American girls on a bike trip in a remote part of Argentina split up and one of them goes missing, the other must find her before her worst fears are realized."/>
    <s v="When two American girls on a bike"/>
    <n v="5.2"/>
    <n v="16186"/>
    <m/>
    <m/>
    <x v="4"/>
    <m/>
    <m/>
    <n v="177182"/>
    <n v="70"/>
  </r>
  <r>
    <s v="tt1232200"/>
    <x v="2631"/>
    <x v="12"/>
    <s v="15/06/2012"/>
    <s v="Comedy"/>
    <m/>
    <m/>
    <n v="116"/>
    <s v="USA"/>
    <s v="English"/>
    <m/>
    <m/>
    <x v="1403"/>
    <s v="David Caspe"/>
    <s v="Adam Sandler, Andy Samberg, Leighton Meester, Vanilla Ice, James Caan, Milo Ventimiglia, Blake Clark, Meagen Fay, Tony Orlando, Will Forte, Rachel Dratch, Nick Swardson, Peggy Stewart, Luenell, Ciara"/>
    <x v="123"/>
    <s v="Adam Sandler, Andy Samberg"/>
    <s v="While in his teens, Donny fathered a son, Todd, and raised him as a single parent until Todd's 18th birthday. Now Donny resurfaces just before Todd's wedding after years apart, sending the groom-to-be's world crashing down."/>
    <s v="While in his teens, Donny fathered"/>
    <n v="5.5"/>
    <n v="89159"/>
    <n v="78907854.734879792"/>
    <n v="70000000"/>
    <x v="1970"/>
    <n v="36931089"/>
    <n v="65064140.083900243"/>
    <n v="57719093"/>
    <n v="253"/>
  </r>
  <r>
    <s v="tt1232776"/>
    <x v="2632"/>
    <x v="10"/>
    <s v="23/07/2010"/>
    <s v="Drama"/>
    <m/>
    <m/>
    <n v="123"/>
    <s v="Netherlands, UK"/>
    <s v="English"/>
    <m/>
    <m/>
    <x v="918"/>
    <s v="Andrea Arnold"/>
    <s v="Katie Jarvis, Michael Fassbender, Rebecca Griffiths, Carrie-Ann Savill, Toyin Ogidi, Grant Wild, Sarah Bayes, Charlotte Collins, Kirsty Smith, Chelsea Chase, Brooke Hobby, Harry Treadaway, Syrus, Kierston Wareing, Alan Francis"/>
    <x v="1332"/>
    <s v="Katie Jarvis, Michael Fassbender"/>
    <s v="Everything changes for 15-year-old Mia when her mum brings home a new boyfriend."/>
    <s v="Everything changes for 15-year-old"/>
    <n v="7.3"/>
    <n v="57631"/>
    <n v="3619109.99035131"/>
    <n v="3000000"/>
    <x v="1971"/>
    <n v="374675"/>
    <n v="2900475.3832672182"/>
    <n v="2404300"/>
    <n v="121"/>
  </r>
  <r>
    <s v="tt1232783"/>
    <x v="2633"/>
    <x v="10"/>
    <s v="26/02/2010"/>
    <s v="Horror"/>
    <s v=" Mystery"/>
    <m/>
    <n v="101"/>
    <s v="USA"/>
    <s v="English"/>
    <m/>
    <m/>
    <x v="1481"/>
    <s v="Josh Stolberg, Pete Goldfinger"/>
    <s v="Teri Andrez, Adam Barrie, Megan Wolfley, Robert Belushi, Marie Blanchard, Briana Evigan, Zack Garrett, Margo Harshman, Rumer Willis, Jamie Chung, Leah Pipes, Audrina Patridge, Matt O'Leary, Julian Morris, Debra Gordon"/>
    <x v="1333"/>
    <s v="Teri Andrez, Adam Barrie"/>
    <s v="A group of sorority sisters try to cover up the death of their house-sister after a prank gone wrong, only to be stalked by a serial killer."/>
    <s v="A group of sorority sisters try"/>
    <n v="5.0999999999999996"/>
    <n v="28224"/>
    <n v="15079624.959797125"/>
    <n v="12500000"/>
    <x v="1972"/>
    <n v="11965282"/>
    <n v="32820646.896898862"/>
    <n v="27206120"/>
    <n v="137"/>
  </r>
  <r>
    <s v="tt1232829"/>
    <x v="2634"/>
    <x v="12"/>
    <s v="15/06/2012"/>
    <s v="Action"/>
    <s v=" Comedy"/>
    <s v=" Crime"/>
    <n v="109"/>
    <s v="USA"/>
    <s v="English"/>
    <m/>
    <m/>
    <x v="1230"/>
    <s v="Michael Bacall, Michael Bacall"/>
    <s v="Jonah Hill, Channing Tatum, Brie Larson, Dave Franco, Rob Riggle, DeRay Davis, Ice Cube, Dax Flame, Chris Parnell, Ellie Kemper, Jake Johnson, Nick Offerman, Holly Robinson Peete, Johnny Pemberton, Stanley Wong"/>
    <x v="1063"/>
    <s v="Jonah Hill, Channing Tatum"/>
    <s v="A pair of underachieving cops are sent back to a local high school to blend in and bring down a synthetic drug ring."/>
    <s v="A pair of underachieving cops"/>
    <n v="7.2"/>
    <n v="502220"/>
    <n v="47344712.840927877"/>
    <n v="42000000"/>
    <x v="1973"/>
    <n v="138447667"/>
    <n v="227238082.55010137"/>
    <n v="201585328"/>
    <n v="401"/>
  </r>
  <r>
    <s v="tt1395054"/>
    <x v="2635"/>
    <x v="14"/>
    <s v="30/07/2010"/>
    <s v="Action"/>
    <s v=" Crime"/>
    <s v=" Drama"/>
    <n v="134"/>
    <s v="India"/>
    <s v="Hindi"/>
    <m/>
    <m/>
    <x v="1482"/>
    <s v="Rajat Arora, Bhrigu Brinda"/>
    <s v="Ajay Devgn, Emraan Hashmi, Kangana Ranaut, Prachi Desai, Randeep Hooda, Naved Aslam, Sanjeev Wilson, Allauddin Khan, Rajeev Yadav, Sushil Pandey, Mehul Bhojak, Anjum Sharma, Dheerendra Dwivedi, Sumit Kaul, Ravi Khanvilkar"/>
    <x v="222"/>
    <s v="Ajay Devgn, Emraan Hashmi"/>
    <s v="A smuggler rises to power in in 1970s Mumbai, a younger gangster seeks to overthrow him and a police officer is caught in the middle."/>
    <s v="A smuggler rises to power in in"/>
    <n v="7.4"/>
    <n v="16104"/>
    <m/>
    <m/>
    <x v="4"/>
    <m/>
    <m/>
    <n v="102382"/>
    <n v="40"/>
  </r>
  <r>
    <s v="tt1233227"/>
    <x v="2636"/>
    <x v="10"/>
    <d v="2010-04-06T00:00:00"/>
    <s v="Horror"/>
    <s v=" Mystery"/>
    <m/>
    <n v="90"/>
    <s v="Canada, USA, Australia"/>
    <s v="English"/>
    <m/>
    <m/>
    <x v="1483"/>
    <s v="Patrick Melton, Marcus Dunstan"/>
    <s v="Tobin Bell, Costas Mandylor, Mark Rolston, Betsy Russell, Shawnee Smith, Peter Outerbridge, Athena Karkanis, Samantha Lemole, Tanedra Howard, Marty Moreau, Shawn Ahmed, Janelle Hutchison, Gerry Mendicino, Caroline Cave, George Newbern"/>
    <x v="807"/>
    <s v="Tobin Bell, Costas Mandylor"/>
    <s v="Agent Strahm is dead, and FBI agent Erickson draws nearer to Hoffman. Meanwhile, a pair of insurance executives find themselves in another game set by Jigsaw."/>
    <s v="Agent Strahm is dead, and FBI"/>
    <n v="6"/>
    <n v="99688"/>
    <n v="13270069.964621469"/>
    <n v="11000000"/>
    <x v="1974"/>
    <n v="27693292"/>
    <n v="82315636.141523272"/>
    <n v="68234154"/>
    <n v="213"/>
  </r>
  <r>
    <s v="tt1234548"/>
    <x v="2637"/>
    <x v="10"/>
    <d v="2009-06-11T00:00:00"/>
    <s v="Comedy"/>
    <s v=" War"/>
    <m/>
    <n v="94"/>
    <s v="USA, UK"/>
    <s v="English"/>
    <s v="Arabic"/>
    <m/>
    <x v="1484"/>
    <s v="Jon Ronson, Peter Straughan"/>
    <s v="George Clooney, Ewan McGregor, Jeff Bridges, Kevin Spacey, Stephen Lang, Robert Patrick, Waleed Zuaiter, Stephen Root, Glenn Morshower, Nick Offerman, Tim Griffin, Rebecca Mader, Jacob Browne, Todd Lawson LaTourrette, Brad Grunberg"/>
    <x v="33"/>
    <s v="George Clooney, Ewan McGregor"/>
    <s v="A reporter in Iraq might just have the story of a lifetime when he meets Lyn Cassady, a guy who claims to be a former member of the U.S. Army's New Earth Army, a unit that employs paranormal powers in their missions."/>
    <s v="A reporter in Iraq might just"/>
    <n v="6.2"/>
    <n v="125633"/>
    <n v="30159249.919594251"/>
    <n v="25000000"/>
    <x v="1975"/>
    <n v="32428195"/>
    <n v="83355065.039042115"/>
    <n v="69095771"/>
    <n v="295"/>
  </r>
  <r>
    <s v="tt1234719"/>
    <x v="2638"/>
    <x v="12"/>
    <s v="21/11/2012"/>
    <s v="Action"/>
    <s v=" Drama"/>
    <m/>
    <n v="93"/>
    <s v="USA"/>
    <s v="English"/>
    <s v="Korean"/>
    <m/>
    <x v="1485"/>
    <s v="Carl Ellsworth, Jeremy Passmore"/>
    <s v="Chris Hemsworth, Josh Peck, Josh Hutcherson, Adrianne Palicki, Isabel Lucas, Connor Cruise, Edwin Hodge, Brett Cullen, Alyssa Diaz, Julian Alcaraz, Will Yun Lee, Jeffrey Dean Morgan, Fernando Chien, Kenneth Choi, Matt Gerald"/>
    <x v="1034"/>
    <s v="Chris Hemsworth, Josh Peck"/>
    <s v="A group of teenagers look to save their town from an invasion of North Korean soldiers."/>
    <s v="A group of teenagers look to save"/>
    <n v="5.4"/>
    <n v="72610"/>
    <n v="73271579.396674097"/>
    <n v="65000000"/>
    <x v="1976"/>
    <n v="44806783"/>
    <n v="57433979.363816097"/>
    <n v="50950296"/>
    <n v="356"/>
  </r>
  <r>
    <s v="tt1234721"/>
    <x v="2639"/>
    <x v="15"/>
    <d v="2014-06-02T00:00:00"/>
    <s v="Action"/>
    <s v=" Crime"/>
    <s v=" Sci-Fi"/>
    <n v="117"/>
    <s v="USA"/>
    <s v="English"/>
    <s v="Persian"/>
    <s v="Ukrainian"/>
    <x v="1241"/>
    <s v="Joshua Zetumer, Edward Neumeier"/>
    <s v="Joel Kinnaman, Gary Oldman, Michael Keaton, Abbie Cornish, Jackie Earle Haley, Michael Kenneth Williams, Jennifer Ehle, Jay Baruchel, Marianne Jean-Baptiste, Samuel L. Jackson, Aimee Garcia, Douglas Urbanski, John Paul Ruttan, Patrick Garrow, K.C. Collins"/>
    <x v="1283"/>
    <s v="Joel Kinnaman, Gary Oldman"/>
    <s v="In 2028 Detroit, when Alex Murphy, a loving husband, father and good cop, is critically injured in the line of duty, the multinational conglomerate OmniCorp sees their chance for a part-man, part-robot police officer."/>
    <s v="In 2028 Detroit, when Alex Murphy,"/>
    <n v="6.1"/>
    <n v="213760"/>
    <n v="109324733.035956"/>
    <n v="100000000"/>
    <x v="1977"/>
    <n v="58607007"/>
    <n v="265319063.09397471"/>
    <n v="242688965"/>
    <n v="704"/>
  </r>
  <r>
    <s v="tt1235166"/>
    <x v="2640"/>
    <x v="10"/>
    <s v="19/03/2010"/>
    <s v="Crime"/>
    <s v=" Drama"/>
    <m/>
    <n v="155"/>
    <s v="France, Italy"/>
    <s v="French"/>
    <s v="Arabic"/>
    <s v="Corsican"/>
    <x v="1486"/>
    <s v="Thomas Bidegain, Jacques Audiard"/>
    <s v="Tahar Rahim, Niels Arestrup, Adel Bencherif, Reda Kateb, Hichem Yacoubi, Jean-Philippe Ricci, Gilles Cohen, Pierre Leccia, Antoine Basler, Foued Nassah, Jean-Emmanuel Pagni, Fr√©d√©ric Graziani, Le√Øla Bekhti, Rabah Loucif, Slimane Dazi"/>
    <x v="1334"/>
    <s v="Tahar Rahim, Niels Arestrup"/>
    <s v="A young Arab man is sent to a French prison."/>
    <s v="A young Arab man is sent to a"/>
    <n v="7.9"/>
    <n v="92084"/>
    <n v="15682809.958189011"/>
    <n v="13000000"/>
    <x v="1978"/>
    <n v="2087720"/>
    <n v="21562710.402792964"/>
    <n v="17874044"/>
    <n v="166"/>
  </r>
  <r>
    <s v="tt1235189"/>
    <x v="2641"/>
    <x v="14"/>
    <s v="18/06/2010"/>
    <s v="Action"/>
    <s v=" Comedy"/>
    <s v=" Crime"/>
    <n v="98"/>
    <s v="UK, France"/>
    <s v="English"/>
    <m/>
    <m/>
    <x v="146"/>
    <s v="Lucinda Coxon, Pierre Salvadori"/>
    <s v="Bill Nighy, Emily Blunt, Rupert Grint, Rupert Everett, Eileen Atkins, Martin Freeman, Gregor Fisher, Geoff Bell, Rory Kinnear, Duncan Duff, Graham Seed, James O'Donnell, George Rainsford, Alexis Rodney, Sia Berkeley"/>
    <x v="817"/>
    <s v="Bill Nighy, Emily Blunt"/>
    <s v="A hitman tries to retire, but a beautiful thief may change his plans."/>
    <s v="A hitman tries to retire, but"/>
    <n v="6.8"/>
    <n v="35142"/>
    <n v="9495212.2390578408"/>
    <n v="8000000"/>
    <x v="1979"/>
    <n v="108589"/>
    <n v="4147216.7282441137"/>
    <n v="3494154"/>
    <n v="91"/>
  </r>
  <r>
    <s v="tt1235522"/>
    <x v="2642"/>
    <x v="13"/>
    <d v="2013-07-02T00:00:00"/>
    <s v="Action"/>
    <s v=" Crime"/>
    <s v=" Drama"/>
    <n v="109"/>
    <s v="USA"/>
    <s v="English"/>
    <s v="Spanish"/>
    <m/>
    <x v="1487"/>
    <s v="Brian Tucker"/>
    <s v="Mark Wahlberg, Russell Crowe, Catherine Zeta-Jones, Jeffrey Wright, Barry Pepper, Alona Tal, Natalie Martinez, Michael Beach, Kyle Chandler, James Ransone, Griffin Dunne, Odessa Feaster, Britney Theriot, Luis Tolentino, Tony Bentley"/>
    <x v="28"/>
    <s v="Mark Wahlberg, Russell Crowe"/>
    <s v="In a city rife with injustice, ex-cop Billy Taggart seeks redemption and revenge after being double-crossed and then framed by its most powerful figure: Mayor Nicholas Hostetler."/>
    <s v="In a city rife with injustice,"/>
    <n v="6.2"/>
    <n v="75013"/>
    <n v="38884364.925715752"/>
    <n v="35000000"/>
    <x v="1980"/>
    <n v="19701164"/>
    <n v="38592397.783234522"/>
    <n v="34737199"/>
    <n v="152"/>
  </r>
  <r>
    <s v="tt1235796"/>
    <x v="2643"/>
    <x v="10"/>
    <d v="2010-05-03T00:00:00"/>
    <s v="Drama"/>
    <s v=" Mystery"/>
    <s v=" Romance"/>
    <n v="111"/>
    <s v="Ireland, USA"/>
    <s v="English"/>
    <s v="Romanian"/>
    <s v="French"/>
    <x v="702"/>
    <s v="Neil Jordan"/>
    <s v="Colin Farrell, Alicja Bachleda, Dervla Kirwan, Alison Barry, Marion O'Dwyer, Tony Curran, Mary O'Shea, Gemma Reeves, Stephen Rea, Norma Sheahan, Emil Hostina, Conor Power, Olwyn Hanley, Brendan McCormack, Mark Doherty"/>
    <x v="90"/>
    <s v="Colin Farrell, Alicja Bachleda"/>
    <s v="An Irish fisherman discovers a woman in his fishing net whom his precocious daughter believes to be a selkie."/>
    <s v="An Irish fisherman discovers a"/>
    <n v="6.8"/>
    <n v="19808"/>
    <n v="14476439.96140524"/>
    <n v="12000000"/>
    <x v="1981"/>
    <n v="550472"/>
    <n v="2156281.4150612685"/>
    <n v="1787413"/>
    <n v="57"/>
  </r>
  <r>
    <s v="tt1235841"/>
    <x v="2644"/>
    <x v="17"/>
    <d v="2014-02-10T00:00:00"/>
    <s v="Comedy"/>
    <s v=" Drama"/>
    <m/>
    <n v="95"/>
    <s v="Argentina, Spain, Germany"/>
    <s v="Spanish"/>
    <s v="French"/>
    <s v="English"/>
    <x v="1488"/>
    <s v="Gustavo Taretto"/>
    <s v="Javier Drolas, Miguel Dedovich, Pilar L√≥pez de Ayala, Miguel Alvarez, Alicia Mezza, Lucas Issi, Octavio Musaluppi, Jorge Lanata, Coqueta, Romina Paula, Alan Pauls, In√©s Efron, Adri√°n Navarro, Carla Peterson, Rafael Ferro"/>
    <x v="1335"/>
    <s v="Javier Drolas, Miguel Dedovich"/>
    <s v="Mart√≠n and Mariana are slightly damaged people who live in buildings just opposite one another. While they often don't notice each other, separation might be the very thing that brings them together."/>
    <s v="Mart√≠n and Mariana are slightly"/>
    <n v="7.5"/>
    <n v="13738"/>
    <n v="12656413.5165534"/>
    <n v="11000000"/>
    <x v="1982"/>
    <n v="2377"/>
    <n v="1159921.1789685225"/>
    <n v="1008116"/>
    <n v="26"/>
  </r>
  <r>
    <s v="tt1240982"/>
    <x v="2645"/>
    <x v="17"/>
    <d v="2011-08-04T00:00:00"/>
    <s v="Adventure"/>
    <s v=" Comedy"/>
    <s v=" Fantasy"/>
    <n v="102"/>
    <s v="USA"/>
    <s v="English"/>
    <m/>
    <m/>
    <x v="505"/>
    <s v="Danny McBride, Ben Best"/>
    <s v="Danny McBride, James Franco, Rasmus Hardiker, Natalie Portman, Toby Jones, Justin Theroux, Zooey Deschanel, Charles Dance, Damian Lewis, Simon Farnaby, Deobia Oparei, B.J. Hogg, Matyelok Gibbs, Angela Pleasence, Anna Barry"/>
    <x v="845"/>
    <s v="Danny McBride, James Franco"/>
    <s v="When Prince Fabious's bride is kidnapped, he goes on a quest to rescue her... accompanied by his lazy useless brother Thadeous."/>
    <s v="When Prince Fabious's bride is"/>
    <n v="5.5"/>
    <n v="95806"/>
    <n v="57414094.04327406"/>
    <n v="49900000"/>
    <x v="1983"/>
    <n v="21596445"/>
    <n v="32232126.271847095"/>
    <n v="28013733"/>
    <n v="302"/>
  </r>
  <r>
    <s v="tt1242432"/>
    <x v="2646"/>
    <x v="14"/>
    <s v="20/01/2011"/>
    <s v="Horror"/>
    <s v=" Thriller"/>
    <m/>
    <n v="108"/>
    <s v="USA"/>
    <s v="English"/>
    <m/>
    <m/>
    <x v="1489"/>
    <s v="Adam Rockoff, Meir Zarchi"/>
    <s v="Sarah Butler, Jeff Branson, Andrew Howard, Daniel Franzese, Rodney Eastman, Chad Lindberg, Tracey Walter, Mollie Milligan, Saxon Sharbino, Amber Dawn Landrum"/>
    <x v="1336"/>
    <s v="Sarah Butler, Jeff Branson"/>
    <s v="A writer who is brutalized during her cabin retreat seeks revenge on her attackers, who left her for dead."/>
    <s v="A writer who is brutalized during"/>
    <n v="6.3"/>
    <n v="74160"/>
    <n v="2373803.0597644602"/>
    <n v="2000000"/>
    <x v="1984"/>
    <n v="93051"/>
    <n v="1517631.6411839135"/>
    <n v="1278650"/>
    <n v="282"/>
  </r>
  <r>
    <s v="tt1242460"/>
    <x v="2647"/>
    <x v="17"/>
    <s v="17/02/2012"/>
    <s v="Drama"/>
    <s v=" Mystery"/>
    <s v=" Thriller"/>
    <n v="112"/>
    <s v="UK, USA"/>
    <s v="English"/>
    <m/>
    <m/>
    <x v="1490"/>
    <s v="Lynne Ramsay, Rory Stewart Kinnear"/>
    <s v="Tilda Swinton, John C. Reilly, Ezra Miller, Jasper Newell, Rock Duer, Ashley Gerasimovich, Siobhan Fallon Hogan, Alex Manette, Kenneth Franklin, Leslie Lyles, Paul Diomede, Michael Campbell, J. Mallory McCree, Mark Elliot Wilson, James Chen"/>
    <x v="280"/>
    <s v="Tilda Swinton, John C. Reilly"/>
    <s v="Kevin's mother struggles to love her strange child, despite the increasingly dangerous things he says and does as he grows up. But Kevin is just getting started, and his final act will be beyond anything anyone imagined."/>
    <s v="Kevin's mother struggles to love"/>
    <n v="7.5"/>
    <n v="134382"/>
    <n v="8054081.3287158003"/>
    <n v="7000000"/>
    <x v="1985"/>
    <n v="1738692"/>
    <n v="10622548.574938115"/>
    <n v="9232318"/>
    <n v="403"/>
  </r>
  <r>
    <s v="tt1243957"/>
    <x v="2648"/>
    <x v="14"/>
    <s v="17/12/2010"/>
    <s v="Action"/>
    <s v=" Adventure"/>
    <s v=" Crime"/>
    <n v="103"/>
    <s v="USA, France, Italy, UK"/>
    <s v="English"/>
    <s v="French"/>
    <s v="Italian"/>
    <x v="843"/>
    <s v="Florian Henckel von Donnersmarck, Christopher McQuarrie"/>
    <s v="Johnny Depp, Angelina Jolie, Paul Bettany, Timothy Dalton, Steven Berkoff, Rufus Sewell, Christian De Sica, Alessio Boni, Daniele Pecci, Giovanni Guidelli, Raoul Bova, Bruno Wolkowitch, Marc Ruchmann, Julien Baumgartner, Fran√ßois Vincentelli"/>
    <x v="6"/>
    <s v="Johnny Depp, Angelina Jolie"/>
    <s v="Revolves around Frank, an American tourist visiting Italy to mend a broken heart. Elise is an extraordinary woman who deliberately crosses his path."/>
    <s v="Revolves around Frank, an American"/>
    <n v="6"/>
    <n v="220037"/>
    <n v="118690152.988223"/>
    <n v="100000000"/>
    <x v="1986"/>
    <n v="67631157"/>
    <n v="330884931.92414278"/>
    <n v="278780441"/>
    <n v="450"/>
  </r>
  <r>
    <s v="tt1243974"/>
    <x v="2649"/>
    <x v="16"/>
    <s v="29/05/2015"/>
    <s v="Comedy"/>
    <s v=" Drama"/>
    <s v=" Romance"/>
    <n v="105"/>
    <s v="USA"/>
    <s v="English"/>
    <s v="Hawaiian"/>
    <s v="Russian"/>
    <x v="117"/>
    <s v="Cameron Crowe"/>
    <s v="Bradley Cooper, Emma Stone, Rachel McAdams, Bill Murray, John Krasinski, Danny McBride, Alec Baldwin, Bill Camp, Jaeden Martell, Danielle Rose Russell, Michael Chernus, Edi Gathegi, Dennis Bumpy Kanahele, Elizabeth Marvel, Ivana Milicevic"/>
    <x v="1040"/>
    <s v="Bradley Cooper, Emma Stone"/>
    <s v="A celebrated military contractor returns to the site of his greatest career triumphs and reconnects with a long-ago love while unexpectedly falling for the hard-charging Air Force watch-dog assigned to him."/>
    <s v="A celebrated military contractor"/>
    <n v="5.4"/>
    <n v="60915"/>
    <n v="40402194.779277384"/>
    <n v="37000000"/>
    <x v="1987"/>
    <n v="21067116"/>
    <n v="28663741.108106133"/>
    <n v="26250020"/>
    <n v="261"/>
  </r>
  <r>
    <s v="tt1244659"/>
    <x v="2650"/>
    <x v="14"/>
    <s v="23/04/2010"/>
    <s v="Drama"/>
    <m/>
    <m/>
    <n v="106"/>
    <s v="USA"/>
    <s v="English"/>
    <m/>
    <m/>
    <x v="939"/>
    <s v="Robert Nelson Jacobs, Geeta Anand"/>
    <s v="Brendan Fraser, Harrison Ford, Keri Russell, Meredith Droeger, Diego Velazquez, Sam M. Hall, Jared Harris, Patrick Bauchau, Alan Ruck, David Clennon, Dee Wallace, Courtney B. Vance, Ayanna Berkshire, P.J. Byrne, Andrea White"/>
    <x v="78"/>
    <s v="Brendan Fraser, Harrison Ford"/>
    <s v="A drama centered on the efforts of John and Aileen Crowley to find a researcher who might have a cure for their two children's rare genetic disorder."/>
    <s v="A drama centered on the efforts"/>
    <n v="6.4"/>
    <n v="16119"/>
    <n v="36793947.426349133"/>
    <n v="31000000"/>
    <x v="1988"/>
    <n v="12068313"/>
    <n v="17962915.515385926"/>
    <n v="15134293"/>
    <n v="66"/>
  </r>
  <r>
    <s v="tt1405365"/>
    <x v="2651"/>
    <x v="12"/>
    <s v="18/10/2012"/>
    <s v="Comedy"/>
    <s v=" Drama"/>
    <s v=" Romance"/>
    <n v="92"/>
    <s v="USA"/>
    <s v="English"/>
    <m/>
    <m/>
    <x v="1491"/>
    <s v="Rashida Jones, Will McCormack"/>
    <s v="Rashida Jones, Andy Samberg, Ari Graynor, Eric Christian Olsen, Rob Huebel, Elijah Wood, Shira Lazar, Will McCormack, Kate Krieger, Matthias Steiner, Andreas Beckett, Chris Messina, Rebecca Dayan, Emma Roberts, Janel Parrish"/>
    <x v="1337"/>
    <s v="Rashida Jones, Andy Samberg"/>
    <s v="A divorcing couple tries to maintain their friendship while they both pursue other people."/>
    <s v="A divorcing couple tries to maintain"/>
    <n v="6.6"/>
    <n v="28598"/>
    <m/>
    <m/>
    <x v="4"/>
    <n v="3094813"/>
    <m/>
    <n v="3640975"/>
    <n v="73"/>
  </r>
  <r>
    <s v="tt1405810"/>
    <x v="2652"/>
    <x v="14"/>
    <d v="2010-12-03T00:00:00"/>
    <s v="Comedy"/>
    <s v=" Drama"/>
    <s v=" Romance"/>
    <n v="110"/>
    <s v="Italy"/>
    <s v="Italian"/>
    <m/>
    <m/>
    <x v="486"/>
    <s v="Ivan Cotroneo, Ferzan Ozpetek"/>
    <s v="Riccardo Scamarcio, Nicole Grimaudo, Alessandro Preziosi, Ennio Fantastichini, Lunetta Savino, Ilaria Occhini, Bianca Nappi, Carmine Recano, Massimiliano Gallo, Paola Minaccioni, Gianluca De Marchi, Mauro Bonaffini, Giorgio Marchesi, Matteo Taranto, Gea Martire"/>
    <x v="1338"/>
    <s v="Riccardo Scamarcio, Nicole Grimaudo"/>
    <s v="Tommaso is the youngest son of the Cantones, a large, traditional southern Italian family operating a pasta-making business since the 1960s. On a trip home from Rome, where he studies ..."/>
    <s v="Tommaso is the youngest son of"/>
    <n v="7.3"/>
    <n v="11255"/>
    <m/>
    <m/>
    <x v="4"/>
    <m/>
    <m/>
    <n v="15340429"/>
    <n v="33"/>
  </r>
  <r>
    <s v="tt1407061"/>
    <x v="2653"/>
    <x v="14"/>
    <s v="13/08/2010"/>
    <s v="Comedy"/>
    <s v=" Romance"/>
    <s v=" Sport"/>
    <n v="100"/>
    <s v="USA"/>
    <s v="English"/>
    <m/>
    <m/>
    <x v="802"/>
    <s v="Michael Elliot"/>
    <s v="Queen Latifah, Common, Paula Patton, James Pickens Jr., Phylicia Rashad, Pam Grier, Laz Alonso, Mehcad Brooks, Michael Landes, Dwight Howard, Dwyane Wade, Rashard Lewis, Bobby Simmons Jr., Jalen Rose, Rajon Rondo"/>
    <x v="460"/>
    <s v="Queen Latifah, Common"/>
    <s v="A physical therapist falls for the basketball player she is helping recover from a career-threatening injury."/>
    <s v="A physical therapist falls for"/>
    <n v="5.9"/>
    <n v="13220"/>
    <m/>
    <m/>
    <x v="4"/>
    <n v="21540363"/>
    <m/>
    <n v="21584424"/>
    <n v="38"/>
  </r>
  <r>
    <s v="tt1244754"/>
    <x v="2654"/>
    <x v="14"/>
    <d v="2010-05-11T00:00:00"/>
    <s v="Biography"/>
    <s v=" Crime"/>
    <s v=" Drama"/>
    <n v="107"/>
    <s v="Switzerland, UK, USA"/>
    <s v="English"/>
    <m/>
    <m/>
    <x v="306"/>
    <s v="Pamela Gray"/>
    <s v="Hilary Swank, Sam Rockwell, Thomas D. Mahard, Owen Campbell, Conor Donovan, Laurie Brown, John Pyper-Ferguson, Minnie Driver, Ele Bardha, Melissa Leo, Rusty Mewha, Marc Macaulay, Bailee Madison, Tobias Campbell, Frank Zieger"/>
    <x v="804"/>
    <s v="Hilary Swank, Sam Rockwell"/>
    <s v="A working mother puts herself through law school in an effort to represent her brother, who has been wrongfully convicted of murder and has exhausted his chances to appeal his conviction through public defenders."/>
    <s v="A working mother puts herself"/>
    <n v="7.2"/>
    <n v="41641"/>
    <n v="14836269.123527875"/>
    <n v="12500000"/>
    <x v="1989"/>
    <n v="6783129"/>
    <n v="13180013.318161367"/>
    <n v="11104555"/>
    <n v="111"/>
  </r>
  <r>
    <s v="tt1245112"/>
    <x v="2655"/>
    <x v="10"/>
    <d v="2010-05-01T00:00:00"/>
    <s v="Action"/>
    <s v=" Adventure"/>
    <s v=" Fantasy"/>
    <n v="85"/>
    <s v="Spain"/>
    <s v="Spanish"/>
    <m/>
    <m/>
    <x v="1247"/>
    <s v="Jaume Balaguer√≥, Manu D√≠az"/>
    <s v="Jonathan D. Mellor, √ìscar Zafra, Ariel Casas, Alejandro Casaseca, Pablo Rosso, Rafa Parra, Pep Molina, Andrea Ros, √Älex Batllori, Pau Poch, Juli F√†bregas, Ferran Terraza, Claudia Silva, Martha Carbonell, Jorge-Yamam Serrano"/>
    <x v="1339"/>
    <s v="Jonathan D. Mellor, √ìscar Zafra"/>
    <s v="In order to ascertain the current situation inside, a supposed medical officer and a GEO team step into the quarantined and ill-fated apartment building."/>
    <s v="In order to ascertain the current"/>
    <n v="6.5"/>
    <n v="67629"/>
    <n v="6755671.9819891118"/>
    <n v="5600000"/>
    <x v="1990"/>
    <n v="27766"/>
    <n v="22743891.394043889"/>
    <n v="18853164"/>
    <n v="158"/>
  </r>
  <r>
    <s v="tt1245492"/>
    <x v="2656"/>
    <x v="13"/>
    <s v="18/07/2013"/>
    <s v="Comedy"/>
    <m/>
    <m/>
    <n v="107"/>
    <s v="USA"/>
    <s v="English"/>
    <s v="Spanish"/>
    <m/>
    <x v="1492"/>
    <s v="Seth Rogen, Evan Goldberg"/>
    <s v="James Franco, Jonah Hill, Seth Rogen, Jay Baruchel, Danny McBride, Craig Robinson, Michael Cera, Emma Watson, Mindy Kaling, David Krumholtz, Christopher Mintz-Plasse, Rihanna, Martin Starr, Paul Rudd, Channing Tatum"/>
    <x v="478"/>
    <s v="James Franco, Jonah Hill"/>
    <s v="Six Los Angeles celebrities are stuck in"/>
    <s v="Six Los Angeles celebrities are"/>
    <n v="6.6"/>
    <n v="378295"/>
    <n v="35551419.360654399"/>
    <n v="32000000"/>
    <x v="1991"/>
    <n v="101470202"/>
    <n v="140029621.72478986"/>
    <n v="126041322"/>
    <n v="765"/>
  </r>
  <r>
    <s v="tt1245526"/>
    <x v="2192"/>
    <x v="14"/>
    <d v="2011-11-05T00:00:00"/>
    <s v="Action"/>
    <s v=" Comedy"/>
    <s v=" Crime"/>
    <n v="111"/>
    <s v="USA, China"/>
    <s v="English"/>
    <s v="Russian"/>
    <m/>
    <x v="853"/>
    <s v="Jon Hoeber, Erich Hoeber"/>
    <s v="Bruce Willis, Mary-Louise Parker, Heidi von Palleske, Jefferson Brown, Karl Urban, Chris Owens, Rebecca Pidgeon, Morgan Freeman, Jaqueline Fleming, Randy Wade Kelley, Jason Giuliano, Alec Rayme, Lawrence Turner, Emily Kuroda, Joe Chrest"/>
    <x v="136"/>
    <s v="Bruce Willis, Mary-Louise Parker"/>
    <s v="When his peaceful life is threatened by a high-tech assassin, former black-ops agent Frank Moses reassembles his old team in a last-ditch effort to survive and uncover his assailants."/>
    <s v="When his peaceful life is threatened"/>
    <n v="7"/>
    <n v="284340"/>
    <n v="68840288.733169347"/>
    <n v="58000000"/>
    <x v="1992"/>
    <n v="90380162"/>
    <n v="236200985.18663514"/>
    <n v="199006387"/>
    <n v="370"/>
  </r>
  <r>
    <s v="tt1410051"/>
    <x v="2657"/>
    <x v="17"/>
    <s v="26/04/2012"/>
    <s v="Drama"/>
    <s v=" Thriller"/>
    <m/>
    <n v="90"/>
    <s v="UK"/>
    <s v="English"/>
    <m/>
    <m/>
    <x v="1493"/>
    <s v="Janice Hallett, Carl Tibbetts"/>
    <s v="Cillian Murphy, Jamie Bell, Thandie Newton, Jimmy Yuill, Marilyn Mantle"/>
    <x v="594"/>
    <s v="Cillian Murphy, Jamie Bell"/>
    <s v="Kate and Martin escape from personal tragedy to an Island Retreat. Cut off from the outside world, their attempts to recover are shattered when a Man is washed ashore, with news of airborne killer disease that is sweeping through Europe."/>
    <s v="Kate and Martin escape from personal"/>
    <n v="5.8"/>
    <n v="10914"/>
    <m/>
    <m/>
    <x v="4"/>
    <m/>
    <m/>
    <n v="4498"/>
    <n v="62"/>
  </r>
  <r>
    <s v="tt1247690"/>
    <x v="2658"/>
    <x v="15"/>
    <s v="30/10/2014"/>
    <s v="Drama"/>
    <s v=" History"/>
    <s v=" Romance"/>
    <n v="109"/>
    <s v="Czech Republic, France, USA"/>
    <s v="English"/>
    <m/>
    <m/>
    <x v="626"/>
    <s v="Christopher Kyle, Ron Rash"/>
    <s v="Bradley Cooper, Jennifer Lawrence, Rhys Ifans, Toby Jones, David Dencik, Sean Harris, Ana Ularu, Sam Reid, Conleth Hill, Charity Wakefield, Douglas Hodge, Kim Bodnia, Christian McKay, Philip Zand√©n, Ned Dennehy"/>
    <x v="1040"/>
    <s v="Bradley Cooper, Jennifer Lawrence"/>
    <s v="In Depression-era North Carolina, the future of George Pemberton's timber empire becomes complicated when he marries Serena."/>
    <s v="In Depression-era North Carolina,"/>
    <n v="5.4"/>
    <n v="26464"/>
    <n v="32797419.9107868"/>
    <n v="30000000"/>
    <x v="1993"/>
    <n v="176391"/>
    <n v="5566956.4350964958"/>
    <n v="5092129"/>
    <n v="99"/>
  </r>
  <r>
    <s v="tt1247692"/>
    <x v="2659"/>
    <x v="10"/>
    <d v="2009-06-08T00:00:00"/>
    <s v="Comedy"/>
    <s v=" Drama"/>
    <m/>
    <n v="104"/>
    <s v="USA"/>
    <s v="English"/>
    <m/>
    <m/>
    <x v="1494"/>
    <s v="Thomas Moffett, Henry Reardon"/>
    <s v="Kevin Spacey, Joe Nunez, Mark Webber, Keke Palmer, Sierra Aylina McClain, Ada Luz Pla, Saffron Burrows, Jack Huston, Pell James, Mei Melan√ßon, Dallas Roberts, Andrew Sibner, Troy Metcalf, Kendall Clement, Jesse Plemons"/>
    <x v="12"/>
    <s v="Kevin Spacey, Joe Nunez"/>
    <s v="Unable to cope with a recent personal tragedy, LA's top celebrity shrink turns into a pothead with no concern for his appearance and a creeping sense of his inability to help his patients."/>
    <s v="Unable to cope with a recent personal"/>
    <n v="6.6"/>
    <n v="18148"/>
    <n v="6152486.9835972274"/>
    <n v="5100000"/>
    <x v="1994"/>
    <n v="189621"/>
    <n v="366050.05449409614"/>
    <n v="303431"/>
    <n v="46"/>
  </r>
  <r>
    <s v="tt1250777"/>
    <x v="2660"/>
    <x v="14"/>
    <d v="2011-01-04T00:00:00"/>
    <s v="Action"/>
    <s v=" Comedy"/>
    <s v=" Crime"/>
    <n v="117"/>
    <s v="UK, USA, China"/>
    <s v="English"/>
    <m/>
    <m/>
    <x v="1111"/>
    <s v="Jane Goldman, Matthew Vaughn"/>
    <s v="Aaron Taylor-Johnson, Garrett M. Brown, Evan Peters, Deborah Twiss, Lyndsy Fonseca, Sophie Wu, Elizabeth McGovern, Christopher Mintz-Plasse, Stu 'Large' Riley, Johnny Hopkins, Ohene Cornelius, Mark Strong, Michael Rispoli, Corey Johnson, Kenneth Simmons"/>
    <x v="1065"/>
    <s v="Aaron Taylor-Johnson"/>
    <s v="Dave Lizewski is an unnoticed high school student and comic book fan who one day decides to become a superhero, even though he has no powers, training or meaningful reason to do so."/>
    <s v="Dave Lizewski is an unnoticed"/>
    <n v="7.6"/>
    <n v="517708"/>
    <n v="35607045.896466903"/>
    <n v="30000000"/>
    <x v="1995"/>
    <n v="48071303"/>
    <n v="114166756.12839343"/>
    <n v="96188903"/>
    <n v="843"/>
  </r>
  <r>
    <s v="tt1251757"/>
    <x v="2661"/>
    <x v="10"/>
    <d v="2010-06-08T00:00:00"/>
    <s v="Comedy"/>
    <s v=" Crime"/>
    <s v=" Drama"/>
    <n v="105"/>
    <s v="USA"/>
    <s v="English"/>
    <m/>
    <m/>
    <x v="1023"/>
    <s v="George Gallo, Andy Weiss"/>
    <s v="Luke Wilson, Giovanni Ribisi, Gabriel Macht, James Caan, Jacinda Barrett, Kevin Pollak, Laura Ramsey, Rade Serbedzija, Terry Crews, Kelsey Grammer, Graham McTavish, Robert Forster, John Ashton, Jason Antoon, Martin Kove"/>
    <x v="48"/>
    <s v="Luke Wilson, Giovanni Ribisi"/>
    <s v="Chronicles Jack Harris, one of the pioneers of internet commerce, as he wrestles with his morals, and struggles not to drown in a sea of con men, mobsters, drug addicts, and porn stars."/>
    <s v="Chronicles Jack Harris, one of"/>
    <n v="6.8"/>
    <n v="36283"/>
    <n v="24127399.935675401"/>
    <n v="20000000"/>
    <x v="1996"/>
    <n v="754301"/>
    <n v="909966.09494399454"/>
    <n v="754301"/>
    <n v="44"/>
  </r>
  <r>
    <s v="tt1253863"/>
    <x v="2662"/>
    <x v="15"/>
    <d v="2014-06-03T00:00:00"/>
    <s v="Action"/>
    <s v=" Drama"/>
    <m/>
    <n v="102"/>
    <s v="USA"/>
    <s v="English"/>
    <m/>
    <m/>
    <x v="1118"/>
    <s v="Zack Snyder, Kurt Johnstad"/>
    <s v="Sullivan Stapleton, Eva Green, Lena Headey, Hans Matheson, Callan Mulvey, David Wenham, Rodrigo Santoro, Jack O'Connell, Andrew Tiernan, Igal Naor, Andrew Pleavin, Peter Mensah, Ben Turner, Ashraf Barhom, Christopher Sciueref"/>
    <x v="1340"/>
    <s v="Sullivan Stapleton, Eva Green"/>
    <s v="Greek general Themistokles leads the charge against invading Persian forces led by mortal-turned-god Xerxes and Artemisia, vengeful commander of the Persian navy."/>
    <s v="Greek general Themistokles leads"/>
    <n v="6.2"/>
    <n v="276636"/>
    <n v="120257206.3395516"/>
    <n v="110000000"/>
    <x v="1997"/>
    <n v="106580051"/>
    <n v="369058489.53839409"/>
    <n v="337580051"/>
    <n v="583"/>
  </r>
  <r>
    <s v="tt1253864"/>
    <x v="2663"/>
    <x v="17"/>
    <d v="2011-11-11T00:00:00"/>
    <s v="Action"/>
    <s v=" Drama"/>
    <s v=" Fantasy"/>
    <n v="110"/>
    <s v="USA, Canada, UK"/>
    <s v="English"/>
    <s v="Greek"/>
    <m/>
    <x v="197"/>
    <s v="Charley Parlapanides, Vlas Parlapanides"/>
    <s v="Henry Cavill, Mickey Rourke, Stephen Dorff, Freida Pinto, Luke Evans, John Hurt, Joseph Morgan, Anne Day-Jones, Greg Bryk, Alan Van Sprang, Peter Stebbings, Daniel Sharman, Isabel Lucas, Kellan Lutz, Steve Byers"/>
    <x v="722"/>
    <s v="Henry Cavill, Mickey Rourke"/>
    <s v="Theseus is a mortal man chosen by Zeus to lead the fight against the ruthless King Hyperion, who is on a rampage across Greece to obtain a weapon that can destroy humanity."/>
    <s v="Theseus is a mortal man chosen"/>
    <n v="6"/>
    <n v="158793"/>
    <n v="86293728.521954998"/>
    <n v="75000000"/>
    <x v="1998"/>
    <n v="83504017"/>
    <n v="261071915.2471875"/>
    <n v="226904017"/>
    <n v="435"/>
  </r>
  <r>
    <s v="tt1255919"/>
    <x v="2664"/>
    <x v="11"/>
    <s v="25/12/2018"/>
    <s v="Comedy"/>
    <s v=" Crime"/>
    <s v=" Mystery"/>
    <n v="90"/>
    <s v="USA, Canada"/>
    <s v="English"/>
    <m/>
    <m/>
    <x v="1495"/>
    <s v="Etan Cohen, Arthur Conan Doyle"/>
    <s v="Will Ferrell, John C. Reilly, Rebecca Hall, Rob Brydon, Kelly Macdonald, Lauren Lapkus, Pam Ferris, Ralph Fiennes, Hector Bateman-Harden, Codie-Lei Eastick, Laura Stevely, Layla Rose Boyce, Sadie Newman, Harry Baxendale, Ella Bright"/>
    <x v="471"/>
    <s v="Will Ferrell, John C. Reilly"/>
    <s v="A humorous take on Sir Arthur Conan Doyle's classic mysteries featuring Sherlock Holmes and Doctor Watson."/>
    <s v="A humorous take on Sir Arthur"/>
    <n v="3.8"/>
    <n v="28587"/>
    <n v="43288566.228739016"/>
    <n v="42000000"/>
    <x v="1999"/>
    <n v="30573626"/>
    <n v="41708502.640985593"/>
    <n v="40466970"/>
    <n v="907"/>
  </r>
  <r>
    <s v="tt1255953"/>
    <x v="2665"/>
    <x v="14"/>
    <s v="21/01/2011"/>
    <s v="Drama"/>
    <s v=" Mystery"/>
    <s v=" War"/>
    <n v="131"/>
    <s v="Canada, France"/>
    <s v="French"/>
    <s v="Arabic"/>
    <s v="English"/>
    <x v="1351"/>
    <s v="Denis Villeneuve, Wajdi Mouawad"/>
    <s v="Mustafa Kamel, Hussein Sami, R√©my Girard, M√©lissa D√©sormeaux-Poulin, Maxim Gaudette, Dominique Briand, Lubna Azabal, Fr√©d√©ric Paquet, Hamed Najem, Ahmad Massad, Bader Alami, Majida Hussein, Asriah Nijres, John Dunn-Hill, Nadia Essadiqi"/>
    <x v="1341"/>
    <s v="Mustafa Kamel, Hussein Sami"/>
    <s v="Twins journey to the Middle East to discover their family history and fulfill their mother's last wishes."/>
    <s v="Twins journey to the Middle East"/>
    <n v="8.3000000000000007"/>
    <n v="142557"/>
    <n v="8070930.4031991642"/>
    <n v="6800000"/>
    <x v="2000"/>
    <n v="2071334"/>
    <n v="8426523.7277488206"/>
    <n v="7099598"/>
    <n v="250"/>
  </r>
  <r>
    <s v="tt1258972"/>
    <x v="2666"/>
    <x v="12"/>
    <d v="2013-09-05T00:00:00"/>
    <s v="Action"/>
    <m/>
    <m/>
    <n v="95"/>
    <s v="USA, Hong Kong"/>
    <s v="English"/>
    <s v="Mandarin"/>
    <m/>
    <x v="1496"/>
    <s v="RZA, RZA"/>
    <s v="RZA, Rick Yune, Russell Crowe, Lucy Liu, Dave Bautista, Jamie Chung, Cung Le, Byron Mann, Daniel Wu, Zhu Zhu, Chia-Hui Liu, Andrew Ng, Kuan Tai Chen, Yoyao Hsueh, Telly Liu"/>
    <x v="1342"/>
    <s v="RZA, Rick Yune, Russell Crowe"/>
    <s v="On the hunt for a fabled treasure of gold, a band of warriors, assassins, and a rogue British soldier descend upon a village in feudal China, where a humble blacksmith looks to defend himself and his fellow villagers."/>
    <s v="On the hunt for a fabled treasure"/>
    <n v="5.4"/>
    <n v="59920"/>
    <n v="16908826.0146171"/>
    <n v="15000000"/>
    <x v="2001"/>
    <n v="15634090"/>
    <n v="23161166.537879899"/>
    <n v="20546518"/>
    <n v="254"/>
  </r>
  <r>
    <s v="tt1259521"/>
    <x v="2667"/>
    <x v="17"/>
    <s v="18/05/2012"/>
    <s v="Horror"/>
    <m/>
    <m/>
    <n v="95"/>
    <s v="USA"/>
    <s v="English"/>
    <s v="Japanese"/>
    <m/>
    <x v="1497"/>
    <s v="Joss Whedon, Drew Goddard"/>
    <s v="Kristen Connolly, Chris Hemsworth, Anna Hutchison, Fran Kranz, Jesse Williams, Richard Jenkins, Bradley Whitford, Brian White, Amy Acker, Tim DeZarn, Tom Lenk, Dan Payne, Jodelle Ferland, Dan Shea, Maya Massar"/>
    <x v="1343"/>
    <s v="Kristen Connolly, Chris Hemsworth"/>
    <s v="Five friends go for a break at a remote cabin, where they get more than they bargained for, discovering the truth behind the cabin in the woods."/>
    <s v="Five friends go for a break at"/>
    <n v="7"/>
    <n v="366795"/>
    <n v="34517491.408782005"/>
    <n v="30000000"/>
    <x v="2002"/>
    <n v="42073277"/>
    <n v="80466715.738933817"/>
    <n v="69935600"/>
    <n v="1210"/>
  </r>
  <r>
    <s v="tt1259528"/>
    <x v="2668"/>
    <x v="11"/>
    <d v="2018-05-04T00:00:00"/>
    <s v="Action"/>
    <s v=" Crime"/>
    <s v=" Drama"/>
    <n v="140"/>
    <s v="USA"/>
    <s v="English"/>
    <s v="Polynesian"/>
    <s v="Spanish"/>
    <x v="1498"/>
    <s v="Christian Gudegast, Christian Gudegast"/>
    <s v="Gerard Butler, Pablo Schreiber, O'Shea Jackson Jr., 50 Cent, Meadow Williams, Maurice Compte, Brian Van Holt, Evan Jones, Mo McRae, Kaiwi Lyman, Dawn Olivieri, Eric Braeden, Jordan Bridges, Lewis Tan, Cooper Andrews"/>
    <x v="203"/>
    <s v="Gerard Butler, Pablo Schreiber"/>
    <s v="An elite unit of the LA County Sheriff's Dept. and the state's most successful bank robbery crew clash as the outlaws plan a seemingly impossible heist on the Federal Reserve Bank."/>
    <s v="An elite unit of the LA County"/>
    <n v="7"/>
    <n v="88814"/>
    <n v="30920404.449099299"/>
    <n v="30000000"/>
    <x v="2003"/>
    <n v="44947622"/>
    <n v="82979669.142803416"/>
    <n v="80509622"/>
    <n v="516"/>
  </r>
  <r>
    <s v="tt1259571"/>
    <x v="2669"/>
    <x v="10"/>
    <s v="18/11/2009"/>
    <s v="Adventure"/>
    <s v=" Drama"/>
    <s v=" Fantasy"/>
    <n v="130"/>
    <s v="USA"/>
    <s v="English"/>
    <s v="Italian"/>
    <m/>
    <x v="787"/>
    <s v="Melissa Rosenberg, Stephenie Meyer"/>
    <s v="Kristen Stewart, Christina Jastrzembska, Robert Pattinson, Billy Burke, Anna Kendrick, Michael Welch, Justin Chon, Christian Serratos, Taylor Lautner, Ashley Greene, Jackson Rathbone, Russell Roberts, Cam Gigandet, Michael Sheen, Jamie Campbell Bower"/>
    <x v="492"/>
    <s v="Kristen Stewart, Christina Jastrzembska"/>
    <s v="Edward leaves Bella after an attack that nearly claimed her life, and, in her depression, she falls into yet another difficult relationship - this time with her close friend, Jacob Black."/>
    <s v="Edward leaves Bella after an attack"/>
    <n v="4.7"/>
    <n v="260695"/>
    <n v="60318499.839188501"/>
    <n v="50000000"/>
    <x v="2004"/>
    <n v="297816253"/>
    <n v="857759807.22714853"/>
    <n v="711025481"/>
    <n v="960"/>
  </r>
  <r>
    <s v="tt1261945"/>
    <x v="2670"/>
    <x v="14"/>
    <s v="28/05/2010"/>
    <s v="Comedy"/>
    <s v=" Drama"/>
    <s v=" Romance"/>
    <n v="146"/>
    <s v="USA"/>
    <s v="English"/>
    <s v="Arabic"/>
    <m/>
    <x v="1311"/>
    <s v="Michael Patrick King, Candace Bushnell"/>
    <s v="Sarah Jessica Parker, Kristin Davis, Cynthia Nixon, Kim Cattrall, Minglie Chen, Chris Noth, David Eigenberg, Evan Handler, Alexandra Fong, Parker Fong, Mario Cantone, Willie Garson, Noah Mills, Liza Minnelli, Billy Stritch"/>
    <x v="1170"/>
    <s v="Sarah Jessica Parker, Kristin Davis"/>
    <s v="While wrestling with the pressures of life, love, and work in Manhattan, Carrie, Miranda, and Charlotte join Samantha for a trip to Abu Dhabi (United Arab Emirates), where Samantha's ex is filming a new movie."/>
    <s v="While wrestling with the pressures"/>
    <n v="4.5"/>
    <n v="72948"/>
    <n v="118690152.988223"/>
    <n v="100000000"/>
    <x v="2005"/>
    <n v="95347692"/>
    <n v="345085750.58519316"/>
    <n v="290745055"/>
    <n v="329"/>
  </r>
  <r>
    <s v="tt1262416"/>
    <x v="2671"/>
    <x v="17"/>
    <s v="15/04/2011"/>
    <s v="Horror"/>
    <s v=" Mystery"/>
    <m/>
    <n v="111"/>
    <s v="USA"/>
    <s v="English"/>
    <m/>
    <m/>
    <x v="31"/>
    <s v="Kevin Williamson"/>
    <s v="Lucy Hale, Roger Jackson, Shenae Grimes-Beech, Dane Farwell, Anna Paquin, Kristen Bell, Aimee Teegarden, Britt Robertson, Neve Campbell, Alison Brie, David Arquette, Courteney Cox, Hayden Panettiere, Emma Roberts, Marielle Jaffe"/>
    <x v="1344"/>
    <s v="Lucy Hale, Roger Jackson"/>
    <s v="Ten years have passed, and Sidney Prescott, who has put herself back together thanks in part to her writing, is visited by the Ghostface Killer."/>
    <s v="Ten years have passed, and Sidney"/>
    <n v="6.1"/>
    <n v="125086"/>
    <n v="46023321.878376"/>
    <n v="40000000"/>
    <x v="2006"/>
    <n v="38180928"/>
    <n v="111872823.48378915"/>
    <n v="97231420"/>
    <n v="558"/>
  </r>
  <r>
    <s v="tt1263670"/>
    <x v="2672"/>
    <x v="10"/>
    <d v="2010-05-03T00:00:00"/>
    <s v="Drama"/>
    <s v=" Music"/>
    <s v=" Romance"/>
    <n v="112"/>
    <s v="USA"/>
    <s v="English"/>
    <s v="Spanish"/>
    <m/>
    <x v="1453"/>
    <s v="Scott Cooper, Thomas Cobb"/>
    <s v="Jeff Bridges, James Keane, Anna Felix, Paul Herman, Tom Bower, Ryan Bingham, Beth Grant, Rick Dial, Maggie Gyllenhaal, Debrianna Mansini, Jerry Handy, Jack Nation, Ryil Adamson, J. Michael Oliva, David Manzanares"/>
    <x v="670"/>
    <s v="Jeff Bridges, James Keane"/>
    <s v="A faded country music musician is forced to reassess his dysfunctional life during a doomed romance that also inspires him."/>
    <s v="A faded country music musician"/>
    <n v="7.2"/>
    <n v="82908"/>
    <n v="8444589.9774863906"/>
    <n v="7000000"/>
    <x v="2007"/>
    <n v="39464306"/>
    <n v="57188652.502952799"/>
    <n v="47405566"/>
    <n v="249"/>
  </r>
  <r>
    <s v="tt1422020"/>
    <x v="2673"/>
    <x v="14"/>
    <s v="23/06/2010"/>
    <s v="Drama"/>
    <m/>
    <m/>
    <n v="91"/>
    <s v="France, Canada, UK"/>
    <s v="English"/>
    <s v="Spanish"/>
    <m/>
    <x v="1499"/>
    <s v="Jeremie Delon, Kim Chapiron"/>
    <s v="Adam Butcher, Shane Kippel, Matthew Morales, Slim Twig, Taylor Poulin, Dewshane Williams, Lawrence Bayne, Trent McMullen, Jeff McEnery, Bryan Murphy, Michael Morang, Clayton Joseph, Alexander Conti, William Ellis, Michael States Jr."/>
    <x v="1345"/>
    <s v="Adam Butcher, Shane Kippel"/>
    <s v="Three juvenile delinquents are sentenced to a correctional facility where they encounter gang violence, death, and harassment from staff and other inmates."/>
    <s v="Three juvenile delinquents are"/>
    <n v="7"/>
    <n v="10680"/>
    <m/>
    <s v="EUR 4830000"/>
    <x v="4"/>
    <m/>
    <m/>
    <n v="465725"/>
    <n v="43"/>
  </r>
  <r>
    <s v="tt1422032"/>
    <x v="2674"/>
    <x v="14"/>
    <d v="2011-05-01T00:00:00"/>
    <s v="Drama"/>
    <s v=" History"/>
    <m/>
    <n v="103"/>
    <s v="Spain, Mexico, France"/>
    <s v="Spanish"/>
    <s v="Quechua"/>
    <s v="English"/>
    <x v="1500"/>
    <s v="Paul Laverty"/>
    <s v="Luis Tosar, Gael Garc√≠a Bernal, Juan Carlos Aduviri, Karra Elejalde, Ra√∫l Ar√©valo, Carlos Santos, Cassandra Ciangherotti, Milena Soliz, Le√≥nidas Chiri, Ezequiel D√≠az, Pau C√≥lera, Vicente Romero, Antonio Mora, Daniel Curr√°s, Glenda Rodr√≠guez"/>
    <x v="1248"/>
    <s v="Luis Tosar, Gael Garc√≠a Bernal"/>
    <s v="As a director and his crew shoot a controversial film about Christopher Columbus in Cochabamba, Bolivia, local people rise up against plans to privatize the water supply."/>
    <s v="As a director and his crew shoot"/>
    <n v="7.4"/>
    <n v="12496"/>
    <m/>
    <m/>
    <x v="4"/>
    <n v="518017"/>
    <m/>
    <n v="7313485"/>
    <n v="39"/>
  </r>
  <r>
    <s v="tt1422136"/>
    <x v="2675"/>
    <x v="17"/>
    <d v="2011-07-09T00:00:00"/>
    <s v="Crime"/>
    <s v=" Thriller"/>
    <m/>
    <n v="99"/>
    <s v="UK"/>
    <s v="English"/>
    <s v="Serbian"/>
    <m/>
    <x v="1150"/>
    <s v="Julian Gilbey, Will Gilbey"/>
    <s v="Alec Newman, Ed Speleers, Melissa George, Kate Magowan, Garry Sweeney, Holly Boyd, Douglas Russell, Alan Steele, Sean Harris, Stephen McCole, Karel Roden, Eamonn Walker, Paul Anderson, Eric Barlow, Jamie Edgell"/>
    <x v="1346"/>
    <s v="Alec Newman, Ed Speleers"/>
    <s v="A group of mountaineers in the Scottish Highlands discover a kidnapped girl and are pursued by her captors."/>
    <s v="A group of mountaineers in the"/>
    <n v="6.2"/>
    <n v="26906"/>
    <m/>
    <n v="4000000"/>
    <x v="4"/>
    <m/>
    <m/>
    <n v="442550"/>
    <n v="150"/>
  </r>
  <r>
    <s v="tt1265990"/>
    <x v="2676"/>
    <x v="17"/>
    <d v="2011-04-02T00:00:00"/>
    <s v="Drama"/>
    <s v=" Mystery"/>
    <s v=" Thriller"/>
    <n v="94"/>
    <s v="USA"/>
    <s v="English"/>
    <m/>
    <m/>
    <x v="1501"/>
    <s v="Sonny Mallhi"/>
    <s v="Leighton Meester, Minka Kelly, Cam Gigandet, Aly Michalka, Danneel Ackles, Frances Fisher, Tomas Arana, Billy Zane, Nina Dobrev, Matt Lanter, Kat Graham, Johannes Raassina, Cameron Fisher Brousseau, Evan Michael Brown, Alex Meraz"/>
    <x v="1347"/>
    <s v="Leighton Meester, Minka Kelly"/>
    <s v="When college freshman Sara arrives on campus for the first time, she befriends her roommate, Rebecca, unaware that the girl is becoming dangerously obsessed with her."/>
    <s v="When college freshman Sara arrives"/>
    <n v="4.8"/>
    <n v="36091"/>
    <n v="18409328.751350399"/>
    <n v="16000000"/>
    <x v="2008"/>
    <n v="37300000"/>
    <n v="46590158.917626642"/>
    <n v="40492652"/>
    <n v="152"/>
  </r>
  <r>
    <s v="tt1267297"/>
    <x v="2677"/>
    <x v="15"/>
    <s v="13/08/2014"/>
    <s v="Action"/>
    <s v=" Adventure"/>
    <s v=" Fantasy"/>
    <n v="98"/>
    <s v="USA, Hungary"/>
    <s v="English"/>
    <m/>
    <m/>
    <x v="229"/>
    <s v="Ryan J. Condal, Evan Spiliotopoulos"/>
    <s v="Dwayne Johnson, Ian McShane, John Hurt, Rufus Sewell, Aksel Hennie, Ingrid Bols√∏ Berdal, Reece Ritchie, Joseph Fiennes, Tobias Santelmann, Peter Mullan, Rebecca Ferguson, Isaac Andrews, Joe Anderson, Stephen Peacocke, Nicholas Moss"/>
    <x v="352"/>
    <s v="Dwayne Johnson, Ian McShane"/>
    <s v="Having endured his legendary twelve labors, Hercules, the Greek demigod, has his life as a sword-for-hire tested when the King of Thrace and his daughter seek his aid in defeating a tyrannical warlord."/>
    <s v="Having endured his legendary twelve"/>
    <n v="6"/>
    <n v="143777"/>
    <n v="109324733.035956"/>
    <n v="100000000"/>
    <x v="2009"/>
    <n v="72688614"/>
    <n v="267648660.55049589"/>
    <n v="244819862"/>
    <n v="301"/>
  </r>
  <r>
    <s v="tt1424310"/>
    <x v="2678"/>
    <x v="12"/>
    <s v="20/12/2012"/>
    <s v="Action"/>
    <s v=" Adventure"/>
    <s v=" Comedy"/>
    <n v="122"/>
    <s v="Hong Kong, China"/>
    <s v="English"/>
    <s v="Mandarin"/>
    <s v="French"/>
    <x v="1502"/>
    <s v="Frankie Chan, Jackie Chan"/>
    <s v="Jackie Chan, Oliver Platt, Qi Shu, Daniel Wu, Wen Jiang, Xingtong Yao, Max Huang, Caitlin Dechelle, Ken Lo, Sang-Woo Kwon, Alaa Safi, Stephen Chang, Peng Lin, Laura Weissbecker, Bing Bai"/>
    <x v="119"/>
    <s v="Jackie Chan, Oliver Platt"/>
    <s v="A man searches the world for a set of mystic artifacts. The twelve bronze heads of the animals from the Chinese zodiac."/>
    <s v="A man searches the world for a"/>
    <n v="6.1"/>
    <n v="20926"/>
    <m/>
    <m/>
    <x v="4"/>
    <m/>
    <m/>
    <n v="171339013"/>
    <n v="67"/>
  </r>
  <r>
    <s v="tt1268799"/>
    <x v="2679"/>
    <x v="17"/>
    <d v="2011-04-11T00:00:00"/>
    <s v="Adventure"/>
    <s v=" Comedy"/>
    <m/>
    <n v="90"/>
    <s v="USA"/>
    <s v="English"/>
    <s v="Spanish"/>
    <m/>
    <x v="1503"/>
    <s v="Jon Hurwitz, Hayden Schlossberg"/>
    <s v="Patton Oswalt, Isabella Gielniak, Kal Penn, Austin Bickel, Inga R. Wilson, John Cho, Bobby Lee, Thomas Lennon, Amir Blumenfeld, Paula Garc√©s, Danny Trejo, Marvin Cruz, Allyson Lengers, Gabriel Anderson, Eric Kissack"/>
    <x v="667"/>
    <s v="Patton Oswalt, Isabella Gielniak"/>
    <s v="Six years after their Guantanamo Bay adventure, stoner buds Harold Lee and Kumar Patel cause a holiday fracas by inadvertently burning down Harold's father-in-law's prize Christmas tree."/>
    <s v="Six years after their Guantanamo"/>
    <n v="6.3"/>
    <n v="64589"/>
    <n v="21861077.8922286"/>
    <n v="19000000"/>
    <x v="2010"/>
    <n v="35061031"/>
    <n v="41642793.337416001"/>
    <n v="36192775"/>
    <n v="99"/>
  </r>
  <r>
    <s v="tt1424797"/>
    <x v="2680"/>
    <x v="10"/>
    <s v="15/07/2009"/>
    <s v="Drama"/>
    <s v=" Romance"/>
    <m/>
    <n v="96"/>
    <s v="Canada"/>
    <s v="French"/>
    <s v="English"/>
    <s v="Latin"/>
    <x v="1504"/>
    <s v="Xavier Dolan, Xavier Dolan"/>
    <s v="Anne Dorval, Xavier Dolan, Fran√ßois Arnaud, Suzanne Cl√©ment, Patricia Tulasne, Niels Schneider, Monique Spaziani, Pierre Chagnon, Justin Caron, Beno√Æt Gouin, Johanne-Marie Tremblay, Hugolin Chevrette-Landesque, Francis Ducharme, Pascale Audrey, √âmile Mailhiot"/>
    <x v="1348"/>
    <s v="Anne Dorval, Xavier Dolan"/>
    <s v="A semi-autobiographical story about Hubert as a young homosexual at odds with his mother."/>
    <s v="A semi-autobiographical story"/>
    <n v="7.5"/>
    <n v="27085"/>
    <m/>
    <s v="CAD 800000"/>
    <x v="4"/>
    <m/>
    <m/>
    <m/>
    <n v="41"/>
  </r>
  <r>
    <s v="tt1270262"/>
    <x v="2681"/>
    <x v="17"/>
    <d v="2011-08-09T00:00:00"/>
    <s v="Biography"/>
    <s v=" Drama"/>
    <s v=" Thriller"/>
    <n v="109"/>
    <s v="Belgium, Netherlands"/>
    <s v="English"/>
    <m/>
    <m/>
    <x v="78"/>
    <s v="Michael Thomas, Latif Yahia"/>
    <s v="Dominic Cooper, Ludivine Sagnier, Raad Rawi, Philip Quast, Mimoun Oa√Øssa, Khalid Laith, Dar Salim, Nasser Memarzia, Mem Ferda, Pano Masti, Akin Gazi, Stewart Scudamore, Amrita Acharia, Elektra Anastasi, Amber Rose Revah"/>
    <x v="1349"/>
    <s v="Dominic Cooper, Ludivine Sagnier"/>
    <s v="A chilling vision of the House of Saddam Hussein comes to life through the eyes of the man who was forced to become the double of Hussein's sadistic son."/>
    <s v="A chilling vision of the House"/>
    <n v="7.1"/>
    <n v="59707"/>
    <n v="21976136.196924541"/>
    <n v="19100000"/>
    <x v="2011"/>
    <n v="1361512"/>
    <n v="6590784.7671724455"/>
    <n v="5728213"/>
    <n v="143"/>
  </r>
  <r>
    <s v="tt1427298"/>
    <x v="2682"/>
    <x v="13"/>
    <s v="13/06/2014"/>
    <s v="Action"/>
    <s v=" Horror"/>
    <s v=" Sci-Fi"/>
    <n v="87"/>
    <s v="USA"/>
    <s v="English"/>
    <m/>
    <m/>
    <x v="1505"/>
    <s v="Paul Hough"/>
    <s v="Paul McCarthy-Boyington, Eddie McGee, Trista Robinson, T. Arthur Cottam, Brianna Lauren Jackson, Fred Coury, B. Anthony Cohen, Noel Britton, J. Louis Reid, Celine Tien, Ian Tien, Richard Gale, Luke Y. Thompson, Jonica Patella, Trip Hope"/>
    <x v="1350"/>
    <s v="Paul McCarthy-Boyington"/>
    <s v="In THE HUMAN RACE a group of 80 people are ripped out of their daily lives and all re-appear in an undisclosed location. These people are from all walks of life: young and old, athletic and..."/>
    <s v="In THE HUMAN RACE a group of 80"/>
    <n v="5.2"/>
    <n v="10264"/>
    <m/>
    <m/>
    <x v="4"/>
    <m/>
    <m/>
    <m/>
    <n v="95"/>
  </r>
  <r>
    <s v="tt1270761"/>
    <x v="2683"/>
    <x v="14"/>
    <s v="13/01/2012"/>
    <s v="Fantasy"/>
    <s v=" Horror"/>
    <s v=" Thriller"/>
    <n v="99"/>
    <s v="USA, Australia, Mexico"/>
    <s v="English"/>
    <m/>
    <m/>
    <x v="1506"/>
    <s v="Guillermo del Toro, Matthew Robbins"/>
    <s v="Bruce Gleeson, Eddie Ritchard, Garry McDonald, Bailee Madison, Carolyn Shakespeare-Allen, Katie Holmes, Guy Pearce, Jack Thompson, Julia Blake, David Tocci, Lance Drisdale, Nicholas Bell, Libby Gott, James Mackay, Emilia Burns"/>
    <x v="1351"/>
    <s v="Bruce Gleeson, Eddie Ritchard"/>
    <s v="A young girl sent to live with her father and his new girlfriend believes that she has released creatures from a sealed ash pit in the basement of her new home."/>
    <s v="A young girl sent to live with"/>
    <n v="5.6"/>
    <n v="46319"/>
    <n v="29672538.24705575"/>
    <n v="25000000"/>
    <x v="2012"/>
    <n v="24046682"/>
    <n v="45422162.517972372"/>
    <n v="38269529"/>
    <n v="274"/>
  </r>
  <r>
    <s v="tt1270797"/>
    <x v="2684"/>
    <x v="11"/>
    <d v="2018-04-10T00:00:00"/>
    <s v="Action"/>
    <s v=" Adventure"/>
    <s v=" Sci-Fi"/>
    <n v="112"/>
    <s v="China, USA"/>
    <s v="English"/>
    <s v="Mandarin"/>
    <s v="Malay"/>
    <x v="1420"/>
    <s v="Jeff Pinkner, Scott Rosenberg"/>
    <s v="Tom Hardy, Michelle Williams, Riz Ahmed, Scott Haze, Reid Scott, Jenny Slate, Melora Walters, Woody Harrelson, Peggy Lu, Malcolm C. Murray, Sope Aluko, Wayne P√©re, Michelle Lee, Kurt Yue, Chris O'Hara"/>
    <x v="1279"/>
    <s v="Tom Hardy, Michelle Williams"/>
    <s v="A failed reporter is bonded to an alien entity, one of many symbiotes who have invaded Earth. But the being takes a liking to Earth and decides to protect it."/>
    <s v="A failed reporter is bonded to"/>
    <n v="6.7"/>
    <n v="343608"/>
    <n v="103068014.83033098"/>
    <n v="100000000"/>
    <x v="2013"/>
    <n v="213515506"/>
    <n v="882349970.39294147"/>
    <n v="856085151"/>
    <n v="3632"/>
  </r>
  <r>
    <s v="tt1270798"/>
    <x v="2685"/>
    <x v="17"/>
    <d v="2011-08-06T00:00:00"/>
    <s v="Action"/>
    <s v=" Adventure"/>
    <s v=" Sci-Fi"/>
    <n v="131"/>
    <s v="USA, UK"/>
    <s v="English"/>
    <s v="German"/>
    <s v="French"/>
    <x v="1111"/>
    <s v="Ashley Miller, Zack Stentz"/>
    <s v="James McAvoy, Laurence Belcher, Michael Fassbender, Bill Milner, Kevin Bacon, Rose Byrne, Jennifer Lawrence, Beth Goddard, Morgan Lily, Oliver Platt, √Ålex Gonz√°lez, Jason Flemyng, Zo√´ Kravitz, January Jones, Nicholas Hoult"/>
    <x v="652"/>
    <s v="James McAvoy, Laurence Belcher"/>
    <s v="In the 1960s, superpowered humans Charles Xavier and Erik Lensherr work together to find others like them, but Erik's vengeful pursuit of an ambitious mutant who ruined his life causes a schism to divide them."/>
    <s v="In the 1960s, superpowered humans"/>
    <n v="7.7"/>
    <n v="636920"/>
    <n v="184093287.513504"/>
    <n v="160000000"/>
    <x v="2014"/>
    <n v="146408305"/>
    <n v="405714785.58893824"/>
    <n v="352616690"/>
    <n v="774"/>
  </r>
  <r>
    <s v="tt1270835"/>
    <x v="2686"/>
    <x v="14"/>
    <d v="2010-01-11T00:00:00"/>
    <s v="Action"/>
    <s v=" Comedy"/>
    <s v=" Horror"/>
    <n v="85"/>
    <s v="USA"/>
    <s v="English"/>
    <m/>
    <m/>
    <x v="902"/>
    <s v="Adam Green"/>
    <s v="Danielle Harris, Tony Todd, Kane Hodder, Parry Shen, Tom Holland, R.A. Mihailoff, AJ Bowen, Alexis Kendra, Ed Ackerman, David Foy, Colton Dunn, Rick McCallum, John Carl Buechler, Kathryn Fiore, Erika Hamilton"/>
    <x v="1352"/>
    <s v="Danielle Harris, Tony Todd"/>
    <s v="Marybeth escapes the clutches of the bayou-butcher Victor Crowley and returns to the swamp with an army of hunters and gunmen, determined to end Crowley's reign of horror once and for all."/>
    <s v="Marybeth escapes the clutches"/>
    <n v="5.5"/>
    <n v="12155"/>
    <n v="949521.22390578408"/>
    <n v="800000"/>
    <x v="2015"/>
    <n v="52604"/>
    <n v="185382.14995230551"/>
    <n v="156190"/>
    <n v="73"/>
  </r>
  <r>
    <s v="tt1272878"/>
    <x v="2687"/>
    <x v="13"/>
    <s v="24/10/2013"/>
    <s v="Action"/>
    <s v=" Comedy"/>
    <s v=" Thriller"/>
    <n v="109"/>
    <s v="USA"/>
    <s v="English"/>
    <s v="Spanish"/>
    <m/>
    <x v="1507"/>
    <s v="Blake Masters, Steven Grant"/>
    <s v="Denzel Washington, Mark Wahlberg, Paula Patton, Edward James Olmos, Bill Paxton, Robert John Burke, James Marsden, Greg Sproles, Fred Ward, Patrick Fischler, Derek Solorsano, Edgar Arreola, Kyle Clements, Christopher Matthew Cook, Tim Bell"/>
    <x v="35"/>
    <s v="Denzel Washington, Mark Wahlberg"/>
    <s v="Two hardened criminals get into trouble with the US border patrol after meeting with a Mexican drug lord, and then revelations start to unfold."/>
    <s v="Two hardened criminals get into"/>
    <n v="6.7"/>
    <n v="192738"/>
    <n v="67769893.156247452"/>
    <n v="61000000"/>
    <x v="2016"/>
    <n v="75612460"/>
    <n v="146583402.56494057"/>
    <n v="131940411"/>
    <n v="210"/>
  </r>
  <r>
    <s v="tt1273678"/>
    <x v="2688"/>
    <x v="14"/>
    <s v="15/01/2010"/>
    <s v="Action"/>
    <s v=" Comedy"/>
    <s v=" Family"/>
    <n v="94"/>
    <s v="USA"/>
    <s v="English"/>
    <s v="Chinese"/>
    <s v="Russian"/>
    <x v="53"/>
    <s v="Jonathan Bernstein, James Greer"/>
    <s v="Jackie Chan, Amber Valletta, Madeline Carroll, Will Shadley, Alina Foley, Magn√∫s Scheving, Billy Ray Cyrus, George Lopez, Katherine Boecher, Mia Stallard, Maverick McWilliams, Quinn Mason, Margaret Murphy, Esodie Geiger, Arron Shiver"/>
    <x v="119"/>
    <s v="Jackie Chan, Amber Valletta"/>
    <s v="Former C.I.A. spy Bob Ho takes on his toughest assignment to date: looking after his girlfriend's three kids, who haven't exactly warmed to their mom's beau."/>
    <s v="Former C.I.A. spy Bob Ho takes"/>
    <n v="5.4"/>
    <n v="39646"/>
    <n v="33233242.836702444"/>
    <n v="28000000"/>
    <x v="2017"/>
    <n v="24307086"/>
    <n v="78532526.626187637"/>
    <n v="66166000"/>
    <n v="89"/>
  </r>
  <r>
    <s v="tt1276104"/>
    <x v="2689"/>
    <x v="12"/>
    <s v="31/01/2013"/>
    <s v="Action"/>
    <s v=" Drama"/>
    <s v=" Sci-Fi"/>
    <n v="113"/>
    <s v="USA, China"/>
    <s v="English"/>
    <s v="French"/>
    <m/>
    <x v="807"/>
    <s v="Rian Johnson"/>
    <s v="Joseph Gordon-Levitt, Bruce Willis, Emily Blunt, Paul Dano, Noah Segan, Piper Perabo, Jeff Daniels, Pierce Gagnon, Qing Xu, Tracie Thoms, Frank Brennan, Garret Dillahunt, Nick Gomez, Marcus Hester, Jon Eyez"/>
    <x v="694"/>
    <s v="Joseph Gordon-Levitt"/>
    <s v="In 2074, when the mob wants to get rid of someone, the target is sent into the past, where a hired gun awaits - someone like Joe - who one day learns the mob wants to 'close the loop' by sending back Joe's future self for assassination."/>
    <s v="In 2074, when the mob wants to"/>
    <n v="7.4"/>
    <n v="526225"/>
    <n v="33817652.029234201"/>
    <n v="30000000"/>
    <x v="2018"/>
    <n v="66486205"/>
    <n v="198968206.19096744"/>
    <n v="176506819"/>
    <n v="765"/>
  </r>
  <r>
    <s v="tt1277953"/>
    <x v="2690"/>
    <x v="12"/>
    <s v="22/08/2012"/>
    <s v="Animation"/>
    <s v=" Adventure"/>
    <s v=" Comedy"/>
    <n v="95"/>
    <s v="USA"/>
    <s v="English"/>
    <s v="Spanish"/>
    <m/>
    <x v="659"/>
    <s v="Eric Darnell, Noah Baumbach"/>
    <s v="Ben Stiller, Chris Rock, David Schwimmer, Jada Pinkett Smith, Sacha Baron Cohen, Cedric the Entertainer, Andy Richter, Tom McGrath, Frances McDormand, Jessica Chastain, Bryan Cranston, Martin Short, Chris Miller, Christopher Knights, Conrad Vernon"/>
    <x v="91"/>
    <s v="Ben Stiller, Chris Rock"/>
    <s v="The Madagascar animals join a struggling European circus to get back to New York, but find themselves being pursued by a psychotic animal control officer."/>
    <s v="The Madagascar animals join a"/>
    <n v="6.8"/>
    <n v="159018"/>
    <n v="163451984.80796528"/>
    <n v="145000000"/>
    <x v="2019"/>
    <n v="216391482"/>
    <n v="841970791.24547637"/>
    <n v="746921274"/>
    <n v="192"/>
  </r>
  <r>
    <s v="tt1278340"/>
    <x v="2691"/>
    <x v="10"/>
    <d v="2009-09-01T00:00:00"/>
    <s v="Comedy"/>
    <s v=" Horror"/>
    <m/>
    <n v="92"/>
    <s v="Norway"/>
    <s v="Norwegian"/>
    <m/>
    <m/>
    <x v="1508"/>
    <s v="Tommy Wirkola, Stig Frode Henriksen"/>
    <s v="Vegar Hoel, Stig Frode Henriksen, Charlotte Frogner, Lasse Valdal, Evy Kasseth R√∏sten, Jeppe Beck Laursen, Jenny Skavlan, Ane Dahl Torp, Bj√∏rn Sundquist, √òrjan Gamst"/>
    <x v="1353"/>
    <s v="Vegar Hoel, Stig Frode Henriksen"/>
    <s v="A ski vacation turns horrific for a group of medical students, as they find themselves confronted by an unimaginable menace: Nazi zombies."/>
    <s v="A ski vacation turns horrific"/>
    <n v="6.3"/>
    <n v="63289"/>
    <n v="965095.99742701603"/>
    <n v="800000"/>
    <x v="2020"/>
    <n v="46742"/>
    <n v="2613958.8899210826"/>
    <n v="2166797"/>
    <n v="216"/>
  </r>
  <r>
    <s v="tt1279935"/>
    <x v="2692"/>
    <x v="14"/>
    <d v="2010-07-05T00:00:00"/>
    <s v="Comedy"/>
    <s v=" Crime"/>
    <s v=" Romance"/>
    <n v="88"/>
    <s v="USA"/>
    <s v="English"/>
    <s v="Hebrew"/>
    <m/>
    <x v="388"/>
    <s v="Josh Klausner"/>
    <s v="Steve Carell, Tina Fey, Mark Wahlberg, Taraji P. Henson, Jimmi Simpson, Common, William Fichtner, Leighton Meester, J.B. Smoove, Kristen Wiig, Mark Ruffalo, James Franco, Mila Kunis, Bill Burr, Jonathan Morgan Heit"/>
    <x v="724"/>
    <s v="Steve Carell, Tina Fey"/>
    <s v="In New York City, a case of mistaken identity turns a bored married couple's attempt at a glamorous and romantic evening into something more thrilling and dangerous."/>
    <s v="In New York City, a case of mistaken"/>
    <n v="6.3"/>
    <n v="150419"/>
    <n v="65279584.143522657"/>
    <n v="55000000"/>
    <x v="2021"/>
    <n v="98711404"/>
    <n v="180722232.11780429"/>
    <n v="152263880"/>
    <n v="233"/>
  </r>
  <r>
    <s v="tt1282140"/>
    <x v="2693"/>
    <x v="14"/>
    <d v="2011-04-03T00:00:00"/>
    <s v="Comedy"/>
    <s v=" Drama"/>
    <s v=" Romance"/>
    <n v="92"/>
    <s v="USA"/>
    <s v="English"/>
    <m/>
    <m/>
    <x v="1375"/>
    <s v="Bert V. Royal"/>
    <s v="Emma Stone, Penn Badgley, Amanda Bynes, Dan Byrd, Thomas Haden Church, Patricia Clarkson, Cam Gigandet, Lisa Kudrow, Malcolm McDowell, Aly Michalka, Stanley Tucci, Fred Armisen, Juliette Goglia, Jake Sandvig, Morgan Rusler"/>
    <x v="1354"/>
    <s v="Emma Stone, Penn Badgley"/>
    <s v="A clean-cut high school student relies on the school's rumor mill to advance her social and financial standing."/>
    <s v="A clean-cut high school student"/>
    <n v="7"/>
    <n v="350390"/>
    <n v="9495212.2390578408"/>
    <n v="8000000"/>
    <x v="2022"/>
    <n v="58401464"/>
    <n v="89048730.551674649"/>
    <n v="75026216"/>
    <n v="345"/>
  </r>
  <r>
    <s v="tt1284575"/>
    <x v="2694"/>
    <x v="17"/>
    <s v="31/08/2011"/>
    <s v="Comedy"/>
    <s v=" Romance"/>
    <m/>
    <n v="92"/>
    <s v="USA"/>
    <s v="English"/>
    <m/>
    <m/>
    <x v="424"/>
    <s v="Gene Stupnitsky, Lee Eisenberg"/>
    <s v="Cameron Diaz, Lucy Punch, Jason Segel, Justin Timberlake, Phyllis Smith, John Michael Higgins, Dave Allen, Jillian Armenante, Matthew J. Evans, Kaitlyn Dever, Kathryn Newton, Igal Ben Yair, Aja Bair, Andra Nechita, Noah Munck"/>
    <x v="56"/>
    <s v="Cameron Diaz, Lucy Punch"/>
    <s v="A lazy, incompetent middle school teacher who hates her job, her students, and her co-workers is forced to return to teaching to make enough money for breast implants after her wealthy fianc√© dumps her."/>
    <s v="A lazy, incompetent middle school"/>
    <n v="5.6"/>
    <n v="189837"/>
    <n v="23011660.939188"/>
    <n v="20000000"/>
    <x v="2023"/>
    <n v="100292856"/>
    <n v="248753169.09034052"/>
    <n v="216197492"/>
    <n v="326"/>
  </r>
  <r>
    <s v="tt1434435"/>
    <x v="2695"/>
    <x v="14"/>
    <d v="2011-05-05T00:00:00"/>
    <s v="Drama"/>
    <s v=" Horror"/>
    <s v=" Thriller"/>
    <n v="112"/>
    <s v="USA"/>
    <s v="English"/>
    <m/>
    <m/>
    <x v="940"/>
    <s v="Scott Milam, Scott Milam"/>
    <s v="Rebecca De Mornay, Jaime King, Patrick John Flueger, Warren Kole, Deborah Ann Woll, Briana Evigan, Shawn Ashmore, Frank Grillo, Kandyse McClure, Lyriq Bent, Lisa Marcos, Matt O'Leary, Jessie Rusu, Tony Nappo, Jason Wishnowski"/>
    <x v="1355"/>
    <s v="Rebecca De Mornay, Jaime King"/>
    <s v="The sadistic members of a villainous family return to their childhood home to terrorize the new home owners and their guests."/>
    <s v="The sadistic members of a villainous"/>
    <n v="6.3"/>
    <n v="15694"/>
    <m/>
    <n v="11000000"/>
    <x v="4"/>
    <m/>
    <m/>
    <n v="863044"/>
    <n v="106"/>
  </r>
  <r>
    <s v="tt1434447"/>
    <x v="2696"/>
    <x v="10"/>
    <d v="2009-11-12T00:00:00"/>
    <s v="Comedy"/>
    <s v=" Drama"/>
    <m/>
    <n v="150"/>
    <s v="India"/>
    <s v="Hindi"/>
    <m/>
    <m/>
    <x v="1130"/>
    <s v="Jaideep Sahni, Jaideep Sahni"/>
    <s v="Ranbir Kapoor, Prem Chopra, Mukesh Bhatt, D. Santosh, Naveen Kaushik, Gauhar Khan, Manish Chaudhary, Shazahn Padamsee, Imtiaz Ahamed, Kumar Amit, Lakshya Raj Anand, Saumya Sankar Chakraborty, Amar Choudhary, Kayaan Contractor, Suumeet Darshan"/>
    <x v="1257"/>
    <s v="Ranbir Kapoor, Prem Chopra"/>
    <s v="A story of a fresh graduate trying to find a balance between the maddening demands of the 'professional' way, and the way of his heart."/>
    <s v="A story of a fresh graduate trying"/>
    <n v="7.5"/>
    <n v="18336"/>
    <m/>
    <m/>
    <x v="4"/>
    <m/>
    <m/>
    <n v="197650"/>
    <n v="42"/>
  </r>
  <r>
    <s v="tt1435513"/>
    <x v="2697"/>
    <x v="17"/>
    <s v="24/02/2012"/>
    <s v="Biography"/>
    <s v=" Comedy"/>
    <s v=" Romance"/>
    <n v="100"/>
    <s v="UK, France, Germany, Switzerland, Luxembourg"/>
    <s v="English"/>
    <m/>
    <m/>
    <x v="1509"/>
    <s v="Stephen Dyer, Jonah Lisa Dyer"/>
    <s v="Hugh Dancy, Maggie Gyllenhaal, Jonathan Pryce, Felicity Jones, Rupert Everett, Ashley Jensen, Sheridan Smith, Gemma Jones, Malcolm Rennie, Kim Criswell, Georgie Glen, Elisabet Johannesdottir, Linda Woodhall, Kim Selby, John Overstall"/>
    <x v="1200"/>
    <s v="Hugh Dancy, Maggie Gyllenhaal"/>
    <s v="The truth of how Mortimer Granville devised the invention of the first vibrator in the name of medical science."/>
    <s v="The truth of how Mortimer Granville"/>
    <n v="6.7"/>
    <n v="30140"/>
    <m/>
    <m/>
    <x v="4"/>
    <n v="1800000"/>
    <m/>
    <m/>
    <n v="64"/>
  </r>
  <r>
    <s v="tt1285009"/>
    <x v="2698"/>
    <x v="11"/>
    <s v="31/05/2018"/>
    <s v="Horror"/>
    <m/>
    <m/>
    <n v="85"/>
    <s v="USA, UK"/>
    <s v="English"/>
    <m/>
    <m/>
    <x v="1510"/>
    <s v="Bryan Bertino, Ben Ketai"/>
    <s v="Christina Hendricks, Martin Henderson, Bailee Madison, Lewis Pullman, Damian Maffei, Emma Bellomy, Lea Enslin, Mary Louise Casanta, Ken Strunk, Rachel Kuhn, Leah Roberts, Preston Sadleir, Gabriel A. Byrne"/>
    <x v="1356"/>
    <s v="Christina Hendricks"/>
    <s v="A family of four staying at a secluded mobile home park for the night are stalked and then hunted by three masked psychopaths."/>
    <s v="A family of four staying at a"/>
    <n v="5.2"/>
    <n v="25927"/>
    <n v="5153400.7415165491"/>
    <n v="5000000"/>
    <x v="2024"/>
    <n v="24586708"/>
    <n v="31991410.988885123"/>
    <n v="31039126"/>
    <n v="524"/>
  </r>
  <r>
    <s v="tt1285016"/>
    <x v="2699"/>
    <x v="14"/>
    <d v="2010-11-11T00:00:00"/>
    <s v="Biography"/>
    <s v=" Drama"/>
    <m/>
    <n v="120"/>
    <s v="USA"/>
    <s v="English"/>
    <s v="French"/>
    <m/>
    <x v="365"/>
    <s v="Aaron Sorkin, Ben Mezrich"/>
    <s v="Jesse Eisenberg, Rooney Mara, Bryan Barter, Dustin Fitzsimons, Joseph Mazzello, Patrick Mapel, Andrew Garfield, Toby Meuli, Alecia Svensen, Jami Owen, James Dastoli, Robert Dastoli, Scotty Crowe, Jayk Gallagher, Marcella Lentz-Pope"/>
    <x v="1139"/>
    <s v="Jesse Eisenberg, Rooney Mara"/>
    <s v="A mean lord exiles fairytale creatures to the swamp of a grumpy ogre, who must go on a quest and rescue a princess for the lord in order to get his land back."/>
    <s v="A mean lord exiles fairytale creatures"/>
    <n v="7.7"/>
    <n v="608745"/>
    <n v="47476061.195289202"/>
    <n v="40000000"/>
    <x v="2025"/>
    <n v="96962694"/>
    <n v="266958265.9750931"/>
    <n v="224920315"/>
    <n v="879"/>
  </r>
  <r>
    <s v="tt1436568"/>
    <x v="2700"/>
    <x v="17"/>
    <s v="19/01/2012"/>
    <s v="Action"/>
    <s v=" Crime"/>
    <s v=" Drama"/>
    <n v="101"/>
    <s v="USA, Hong Kong, Romania"/>
    <s v="English"/>
    <m/>
    <m/>
    <x v="584"/>
    <s v="Aaron Rahsaan Thomas"/>
    <s v="Jean-Claude Van Damme, Scott Adkins, Ivan Kaye, Valentin Teodosiu, Alin Panc, Kevin Chapman, Serban Celea, Michael Higgs, Kris Van Damme, Marija Karan, Bianca Brigitte VanDamme, Andrew French, Attila C. Arpa, Marioara Sterian, George Remes"/>
    <x v="369"/>
    <s v="Jean-Claude Van Damme"/>
    <s v="Two assassins agree to work together as one tries to avenge his wife and the other collect a reward for a job."/>
    <s v="Two assassins agree to work together"/>
    <n v="6.1"/>
    <n v="16412"/>
    <m/>
    <n v="8000000"/>
    <x v="4"/>
    <m/>
    <m/>
    <n v="110784"/>
    <n v="54"/>
  </r>
  <r>
    <s v="tt1437358"/>
    <x v="2701"/>
    <x v="17"/>
    <s v="27/07/2012"/>
    <s v="Drama"/>
    <s v=" Horror"/>
    <s v=" Thriller"/>
    <n v="102"/>
    <s v="Spain"/>
    <s v="Spanish"/>
    <m/>
    <m/>
    <x v="423"/>
    <s v="Alberto Marini"/>
    <s v="Luis Tosar, Marta Etura, Alberto San Juan, Petra Mart√≠nez, Iris Almeida, Carlos Lasarte, Amparo Fern√°ndez, Roger Morilla, Pep Tosar, Margarita Roset, Ruben Ametll√©, Manel Dueso, Tony Corvillo, Ricard Sadurn√≠, Xavier Pujolr√†s"/>
    <x v="1248"/>
    <s v="Luis Tosar, Marta Etura"/>
    <s v="You wake day after day to the comfort and security of your home. But how safe is it really?"/>
    <s v="You wake day after day to the"/>
    <n v="7.2"/>
    <n v="37746"/>
    <m/>
    <n v="5000000"/>
    <x v="4"/>
    <m/>
    <m/>
    <n v="8791590"/>
    <n v="83"/>
  </r>
  <r>
    <s v="tt1438173"/>
    <x v="218"/>
    <x v="12"/>
    <d v="2012-05-09T00:00:00"/>
    <s v="Action"/>
    <s v=" Adventure"/>
    <s v=" Drama"/>
    <n v="93"/>
    <s v="Australia, Singapore, China"/>
    <s v="English"/>
    <m/>
    <m/>
    <x v="1511"/>
    <s v="Russell Mulcahy, John Kim"/>
    <s v="Xavier Samuel, Sharni Vinson, Adrian Pang, Yuwu Qi, Alex Russell, Phoebe Tonkin, Martin Sacks, Alice Parkinson, Lincoln Lewis, Damien Garvey, Cariba Heine, Richard Brancatisano, Dan Wyllie, Julian McMahon, Chris Betts"/>
    <x v="1300"/>
    <s v="Xavier Samuel, Sharni Vinson"/>
    <s v="A freak tsunami traps shoppers at a coastal Australian supermarket inside the building - along with 12-foot Great White Sharks."/>
    <s v="A freak tsunami traps shoppers"/>
    <n v="5.2"/>
    <n v="16082"/>
    <m/>
    <s v="AUD 30000000"/>
    <x v="4"/>
    <m/>
    <m/>
    <n v="33492566"/>
    <n v="113"/>
  </r>
  <r>
    <s v="tt1285241"/>
    <x v="2702"/>
    <x v="17"/>
    <s v="23/12/2011"/>
    <s v="Action"/>
    <s v=" Crime"/>
    <s v=" Thriller"/>
    <n v="148"/>
    <s v="India, Germany"/>
    <s v="Hindi"/>
    <s v="English"/>
    <s v="German"/>
    <x v="241"/>
    <s v="Farhan Akhtar, Farhan Akhtar"/>
    <s v="Shah Rukh Khan, Priyanka Chopra, Boman Irani, Lara Dutta, Kunal Kapoor, Om Puri, Nawab Shah, Alyy Khan, Sahil Shroff, Florian Lukas, Leonard Benhaus, Hrithik Roshan, Andreas Adam, Marco Ammer, G√ºnter Barton"/>
    <x v="390"/>
    <s v="Shah Rukh Khan, Priyanka Chopra"/>
    <s v="Don turns himself in and escapes with Vardhaan from prison, following which he recruits a team to steal currency printing plates from a bank in Berlin."/>
    <s v="Don turns himself in and escapes"/>
    <n v="7.1"/>
    <n v="48609"/>
    <n v="19214736.884221982"/>
    <n v="16700000"/>
    <x v="2026"/>
    <n v="3680306"/>
    <n v="7954576.6056486573"/>
    <n v="6913518"/>
    <n v="199"/>
  </r>
  <r>
    <s v="tt1285309"/>
    <x v="2703"/>
    <x v="10"/>
    <s v="23/04/2010"/>
    <s v="Comedy"/>
    <s v=" Drama"/>
    <m/>
    <n v="96"/>
    <s v="USA"/>
    <s v="English"/>
    <m/>
    <m/>
    <x v="1512"/>
    <s v="Randy T. Dinzler, Derrick Borte"/>
    <s v="David Duchovny, Demi Moore, Amber Heard, Benjamin Hollingsworth, Gary Cole, Glenne Headly, Lauren Hutton, Chris Williams, Christine Evangelista, Robert Pralgo, Tiffany Morgan, Joe Narciso, Ric Reitz, L. Warren Young, Hayes Mercure"/>
    <x v="21"/>
    <s v="David Duchovny, Demi Moore"/>
    <s v="A seemingly perfect family moves into a suburban neighborhood, but when it comes to the truth as to why they're living there, they don't exactly come clean with their neighbors."/>
    <s v="A seemingly perfect family moves"/>
    <n v="6.5"/>
    <n v="38056"/>
    <n v="12063699.967837701"/>
    <n v="10000000"/>
    <x v="2027"/>
    <n v="1475746"/>
    <n v="8497471.2062954064"/>
    <n v="7043835"/>
    <n v="93"/>
  </r>
  <r>
    <s v="tt1438298"/>
    <x v="2704"/>
    <x v="14"/>
    <s v="19/11/2010"/>
    <s v="Drama"/>
    <m/>
    <m/>
    <n v="126"/>
    <s v="India"/>
    <s v="Hindi"/>
    <s v="English"/>
    <m/>
    <x v="1513"/>
    <s v="Sanjay Leela Bhansali, Bhavani Iyer"/>
    <s v="Hrithik Roshan, Aishwarya Rai Bachchan, Shernaz Patel, Aditya Roy Kapoor, Nafisa Ali, Monikangana Dutta, Suhel Seth, Rajit Kapoor, Ash Chandler, Vijay Crishna, Makrand Deshpande, Olivier Lafont, Jineet Rath, Parveen Rabbani, Farida Mistry"/>
    <x v="809"/>
    <s v="Hrithik Roshan, Aishwarya Rai Bachchan"/>
    <s v="A paralyzed Magician-turned-RJ files a Petition in Court seeking permission to end his life."/>
    <s v="A paralyzed Magician-turned-RJ"/>
    <n v="7.4"/>
    <n v="16914"/>
    <m/>
    <m/>
    <x v="4"/>
    <n v="1017335"/>
    <m/>
    <n v="2043580"/>
    <n v="107"/>
  </r>
  <r>
    <s v="tt1439572"/>
    <x v="2705"/>
    <x v="17"/>
    <d v="2011-07-10T00:00:00"/>
    <s v="Drama"/>
    <s v=" Romance"/>
    <s v=" Sci-Fi"/>
    <n v="92"/>
    <s v="UK, Sweden, Denmark, Ireland"/>
    <s v="English"/>
    <s v="Sign Languages"/>
    <m/>
    <x v="481"/>
    <s v="Kim Fupz Aakeson"/>
    <s v="Eva Green, Lauren Tempany, Ewan McGregor, Connie Nielsen, Denis Lawson, Stephen Dillane, Shabana Akhtar Bakhsh, Caroline Paterson, Malcolm Shields, Judith Anne Christie, Ewen Bremner, Richard Mack, Alastair Mackenzie, Anamaria Marinca, Juliet Cadzow"/>
    <x v="988"/>
    <s v="Eva Green, Lauren Tempany"/>
    <s v="A chef and a scientist fall in love as an epidemic begins to rob people of their sensory perceptions."/>
    <s v="A chef and a scientist fall in"/>
    <n v="7.1"/>
    <n v="55029"/>
    <m/>
    <m/>
    <x v="4"/>
    <n v="2959"/>
    <m/>
    <n v="933352"/>
    <n v="136"/>
  </r>
  <r>
    <s v="tt1287468"/>
    <x v="2706"/>
    <x v="14"/>
    <s v="17/09/2010"/>
    <s v="Action"/>
    <s v=" Comedy"/>
    <s v=" Family"/>
    <n v="82"/>
    <s v="USA, Australia"/>
    <s v="English"/>
    <m/>
    <m/>
    <x v="1514"/>
    <s v="Ron J. Friedman, Steve Bencich"/>
    <s v="James Marsden, Nick Nolte, Christina Applegate, Katt Williams, Bette Midler, Neil Patrick Harris, Sean Hayes, Wallace Shawn, Roger Moore, Joe Pantoliano, Michael Clarke Duncan, Chris O'Donnell, Jack McBrayer, Fred Armisen, Kiernan Shipka"/>
    <x v="98"/>
    <s v="James Marsden, Nick Nolte"/>
    <s v="The on-going war between the canine and feline species is put on hold when they join forces to thwart a rogue cat spy with her own sinister plans for conquest."/>
    <s v="The on-going war between the canine"/>
    <n v="4.3"/>
    <n v="13656"/>
    <n v="100886630.03998956"/>
    <n v="85000000"/>
    <x v="2028"/>
    <n v="43585753"/>
    <n v="133507151.57851171"/>
    <n v="112483764"/>
    <n v="64"/>
  </r>
  <r>
    <s v="tt1440161"/>
    <x v="2707"/>
    <x v="17"/>
    <s v="18/11/2011"/>
    <s v="Comedy"/>
    <s v=" Drama"/>
    <s v=" Fantasy"/>
    <n v="106"/>
    <s v="USA"/>
    <s v="English"/>
    <m/>
    <m/>
    <x v="503"/>
    <s v="Gren Wells"/>
    <s v="Kate Hudson, Gael Garc√≠a Bernal, Kathy Bates, Lucy Punch, Romany Malco, Rosemarie DeWitt, Whoopi Goldberg, Treat Williams, Steven Weber, Peter Dinklage, Alan Dale, Jason Davis, Bailey Bass, Charlotte Bass, Brett Rice"/>
    <x v="259"/>
    <s v="Kate Hudson, Gael Garc√≠a Bernal"/>
    <s v="An irreverent young woman who uses her humor to prevent matters from getting serious has a life-changing visit with her doctor."/>
    <s v="An irreverent young woman who"/>
    <n v="6.3"/>
    <n v="27452"/>
    <m/>
    <m/>
    <x v="4"/>
    <n v="15375"/>
    <m/>
    <n v="6778388"/>
    <n v="73"/>
  </r>
  <r>
    <s v="tt1288558"/>
    <x v="2708"/>
    <x v="13"/>
    <d v="2013-09-05T00:00:00"/>
    <s v="Fantasy"/>
    <s v=" Horror"/>
    <s v=" Thriller"/>
    <n v="91"/>
    <s v="USA"/>
    <s v="English"/>
    <s v="Welsh"/>
    <m/>
    <x v="1515"/>
    <s v="Fede Alvarez, Rodo Sayagues"/>
    <s v="Jane Levy, Shiloh Fernandez, Lou Taylor Pucci, Jessica Lucas, Elizabeth Blackmore, Phoenix Connolly, Jim McLarty, Sian Davis, Stephen Butterworth, Karl Willetts, Randal Wilson, Rupert Degas, Bob Dorian, Ellen Sandweiss, Inca"/>
    <x v="1357"/>
    <s v="Jane Levy, Shiloh Fernandez"/>
    <s v="Five friends head to a remote cabin, where the discovery of a Book of the Dead leads them to unwittingly summon up demons living in the nearby woods."/>
    <s v="Five friends head to a remote"/>
    <n v="6.5"/>
    <n v="153997"/>
    <n v="18886691.535347652"/>
    <n v="17000000"/>
    <x v="2029"/>
    <n v="54239856"/>
    <n v="108368449.75713071"/>
    <n v="97542952"/>
    <n v="909"/>
  </r>
  <r>
    <s v="tt1440292"/>
    <x v="2709"/>
    <x v="14"/>
    <s v="18/03/2011"/>
    <s v="Comedy"/>
    <s v=" Drama"/>
    <s v=" Romance"/>
    <n v="97"/>
    <s v="UK, USA"/>
    <s v="English"/>
    <m/>
    <m/>
    <x v="1516"/>
    <s v="Richard Ayoade, Joe Dunthorne"/>
    <s v="Noah Taylor, Paddy Considine, Craig Roberts, Yasmin Paige, Sally Hawkins, Darren Evans, Osian Cai Dulais, Lily McCann, Otis Lloyd, Elinor Crawley, Steffan Rhodri, Gemma Chan, Melanie Walters, Sion Tudor Owen, Adrienne O'Sullivan"/>
    <x v="1358"/>
    <s v="Noah Taylor, Paddy Considine"/>
    <s v="15-year-old Oliver Tate has two objectives: To lose his virginity before his next birthday, and to extinguish the flame between his mother and an ex-lover who has resurfaced in her life."/>
    <s v="15-year-old Oliver Tate has two"/>
    <n v="7.3"/>
    <n v="84130"/>
    <m/>
    <m/>
    <x v="4"/>
    <n v="467602"/>
    <m/>
    <n v="3875173"/>
    <n v="117"/>
  </r>
  <r>
    <s v="tt1289401"/>
    <x v="2710"/>
    <x v="9"/>
    <s v="28/07/2016"/>
    <s v="Action"/>
    <s v=" Comedy"/>
    <s v=" Fantasy"/>
    <n v="117"/>
    <s v="USA, Australia"/>
    <s v="English"/>
    <m/>
    <m/>
    <x v="1115"/>
    <s v="Katie Dippold, Paul Feig"/>
    <s v="Zach Woods, Kristen Wiig, Ed Begley Jr., Charles Dance, John Milhiser, Ben Harris, Melissa McCarthy, Karan Soni, Kate McKinnon, Bess Rous, Steve Higgins, Leslie Jones, Neil Casey, Dave Allen, Katie Dippold"/>
    <x v="1359"/>
    <s v="Zach Woods, Kristen Wiig"/>
    <s v="Following a ghost invasion of Manhattan, paranormal enthusiasts Erin Gilbert and Abby Yates, nuclear engineer Jillian Holtzmann, and subway worker Patty Tolan band together to stop the otherworldly threat."/>
    <s v="Following a ghost invasion of"/>
    <n v="5.2"/>
    <n v="200067"/>
    <n v="155282070.93959808"/>
    <n v="144000000"/>
    <x v="2030"/>
    <n v="128350574"/>
    <n v="247100692.69562632"/>
    <n v="229147509"/>
    <n v="2203"/>
  </r>
  <r>
    <s v="tt1289406"/>
    <x v="2711"/>
    <x v="10"/>
    <d v="2009-11-11T00:00:00"/>
    <s v="Action"/>
    <s v=" Crime"/>
    <s v=" Drama"/>
    <n v="103"/>
    <s v="UK"/>
    <s v="English"/>
    <m/>
    <m/>
    <x v="1517"/>
    <s v="Gary Young"/>
    <s v="Michael Caine, Emily Mortimer, Charlie Creed-Miles, David Bradley, Iain Glen, Sean Harris, Plan B, Jack O'Connell, Jamie Downey, Lee Oakes, Joseph Gilgun, Liam Cunningham, Marva Alexander, Liz Daniels, Marvin Campbell"/>
    <x v="308"/>
    <s v="Michael Caine, Emily Mortimer"/>
    <s v="An elderly ex-serviceman and widower looks to avenge his best friend's murder by doling out his own form of justice."/>
    <s v="An elderly ex-serviceman and widower"/>
    <n v="7.2"/>
    <n v="83355"/>
    <n v="8806500.9765215218"/>
    <n v="7300000"/>
    <x v="2031"/>
    <n v="1818681"/>
    <n v="12511807.309513029"/>
    <n v="10371451"/>
    <n v="257"/>
  </r>
  <r>
    <s v="tt1440732"/>
    <x v="2712"/>
    <x v="12"/>
    <s v="13/04/2012"/>
    <s v="Crime"/>
    <s v=" Drama"/>
    <s v=" History"/>
    <n v="102"/>
    <s v="UK, Italy"/>
    <s v="English"/>
    <m/>
    <m/>
    <x v="1518"/>
    <s v="Guy de Maupassant, Rachel Bennette"/>
    <s v="Robert Pattinson, Uma Thurman, Kristin Scott Thomas, Christina Ricci, Colm Meaney, Philip Glenister, Holliday Grainger, Natalia Tena, James Lance, Anthony Higgins, Thomas Arnold, Timothy Walker, Pip Torrens, Christopher Fulford, Amy Marston"/>
    <x v="1360"/>
    <s v="Robert Pattinson, Uma Thurman"/>
    <s v="A chronicle of a young man's rise to power in Paris via his manipulation of the city's wealthiest and most influential women."/>
    <s v="A chronicle of a young man's rise"/>
    <n v="5.4"/>
    <n v="17669"/>
    <m/>
    <m/>
    <x v="4"/>
    <n v="120462"/>
    <m/>
    <n v="9374932"/>
    <n v="71"/>
  </r>
  <r>
    <s v="tt1441326"/>
    <x v="2713"/>
    <x v="17"/>
    <s v="25/05/2012"/>
    <s v="Drama"/>
    <s v=" Mystery"/>
    <s v=" Thriller"/>
    <n v="102"/>
    <s v="USA"/>
    <s v="English"/>
    <m/>
    <m/>
    <x v="1519"/>
    <s v="Sean Durkin"/>
    <s v="Elizabeth Olsen, Christopher Abbott, Brady Corbet, Hugh Dancy, Maria Dizzia, Julia Garner, John Hawkes, Louisa Krause, Sarah Paulson, Adam David Thompson, Allen McCullough, Lauren Molina, Louisa Braden Johnson, Tobias Segal, Gregg Burton"/>
    <x v="1361"/>
    <s v="Elizabeth Olsen, Christopher Abbott"/>
    <s v="Haunted by painful memories and increasing paranoia, a damaged woman struggles to re-assimilate with her family after fleeing an abusive cult."/>
    <s v="Haunted by painful memories and"/>
    <n v="6.9"/>
    <n v="47931"/>
    <m/>
    <m/>
    <x v="4"/>
    <n v="2990625"/>
    <m/>
    <n v="4778439"/>
    <n v="197"/>
  </r>
  <r>
    <s v="tt1291150"/>
    <x v="2714"/>
    <x v="15"/>
    <s v="18/09/2014"/>
    <s v="Action"/>
    <s v=" Adventure"/>
    <s v=" Comedy"/>
    <n v="101"/>
    <s v="USA"/>
    <s v="English"/>
    <s v="Japanese"/>
    <m/>
    <x v="457"/>
    <s v="Josh Appelbaum, Andr√© Nemec"/>
    <s v="Megan Fox, Will Arnett, William Fichtner, Alan Ritchson, Noel Fisher, Pete Ploszek, Johnny Knoxville, Jeremy Howard, Danny Woodburn, Tony Shalhoub, Tohoru Masamune, Whoopi Goldberg, Minae Noji, Abby Elliott, Madison Mason"/>
    <x v="1255"/>
    <s v="Megan Fox, Will Arnett"/>
    <s v="When a kingpin threatens New York City, a group of mutated turtle warriors must emerge from the shadows to protect their home."/>
    <s v="When a kingpin threatens New York"/>
    <n v="5.8"/>
    <n v="198613"/>
    <n v="136655916.294945"/>
    <n v="125000000"/>
    <x v="2032"/>
    <n v="191204754"/>
    <n v="530230152.52219516"/>
    <n v="485004754"/>
    <n v="547"/>
  </r>
  <r>
    <s v="tt1441912"/>
    <x v="2715"/>
    <x v="14"/>
    <s v="29/06/2012"/>
    <s v="Comedy"/>
    <s v=" Drama"/>
    <m/>
    <n v="123"/>
    <s v="Spain, USA"/>
    <s v="English"/>
    <s v="Spanish"/>
    <s v="French"/>
    <x v="521"/>
    <s v="Emilio Estevez, Jack Hitt"/>
    <s v="Martin Sheen, Emilio Estevez, Deborah Kara Unger, Yorick van Wageningen, James Nesbitt, Romy Baskerville, Ren√©e Estevez, David Alexanian, William Holden, Spencer Garrett, Joe Torrenueva, Tch√©ky Karyo, St√©phane Dausse, √Ångela Molina, Sim√≥n Andreu"/>
    <x v="1362"/>
    <s v="Martin Sheen, Emilio Estevez"/>
    <s v="A father heads overseas to recover the body of his estranged son who died while traveling the &quot;El camino de Santiago,&quot; and decides to take the pilgrimage himself."/>
    <s v="A father heads overseas to recover"/>
    <n v="7.4"/>
    <n v="29873"/>
    <m/>
    <m/>
    <x v="4"/>
    <n v="4430765"/>
    <m/>
    <n v="13348704"/>
    <n v="155"/>
  </r>
  <r>
    <s v="tt1441940"/>
    <x v="2716"/>
    <x v="12"/>
    <d v="2013-08-03T00:00:00"/>
    <s v="Drama"/>
    <s v=" Romance"/>
    <m/>
    <n v="91"/>
    <s v="UK"/>
    <s v="English"/>
    <m/>
    <m/>
    <x v="1520"/>
    <s v="Daniel Clay, Mark O'Rowe"/>
    <s v="Charlie Booty, Lily James, Tim Roth, Eloise Laurence, Lukas Fernandes-Pendse, Michael Fernandes-Pendse, Robert Emms, Rory Kinnear, Faye Daveney, Martha Bryant, Clare Burt, Denis Lawson, Paul Thornley, David Webber, Bill Milner"/>
    <x v="1363"/>
    <s v="Charlie Booty, Lily James"/>
    <s v="The story of a young girl in North London whose life changes after witnessing a violent attack."/>
    <s v="The story of a young girl in North"/>
    <n v="7.3"/>
    <n v="13141"/>
    <m/>
    <m/>
    <x v="4"/>
    <m/>
    <m/>
    <m/>
    <n v="46"/>
  </r>
  <r>
    <s v="tt1291584"/>
    <x v="2717"/>
    <x v="17"/>
    <d v="2011-04-11T00:00:00"/>
    <s v="Action"/>
    <s v=" Drama"/>
    <s v=" Sport"/>
    <n v="140"/>
    <s v="USA"/>
    <s v="English"/>
    <s v="Spanish"/>
    <m/>
    <x v="657"/>
    <s v="Gavin O'Connor, Anthony Tambakis"/>
    <s v="Joel Edgerton, Tom Hardy, Nick Nolte, Jennifer Morrison, Frank Grillo, Kevin Dunn, Maximiliano Hern√°ndez, Bryan Callen, Sam Sheridan, Fernando Chien, Jake McLaughlin, Vanessa Martinez, Denzel Whitaker, Carlos Miranda, Manuel Espinosa"/>
    <x v="679"/>
    <s v="Joel Edgerton, Tom Hardy"/>
    <s v="The youngest son of an alcoholic former boxer returns home, where he's trained by his father for competition in a mixed martial arts tournament - a path that puts the fighter on a collision course with his estranged, older brother."/>
    <s v="The youngest son of an alcoholic"/>
    <n v="8.1999999999999993"/>
    <n v="427585"/>
    <n v="28764576.173985001"/>
    <n v="25000000"/>
    <x v="2033"/>
    <n v="13657115"/>
    <n v="26818497.267103575"/>
    <n v="23308615"/>
    <n v="688"/>
  </r>
  <r>
    <s v="tt1441952"/>
    <x v="2718"/>
    <x v="17"/>
    <s v="18/05/2012"/>
    <s v="Comedy"/>
    <s v=" Drama"/>
    <s v=" Romance"/>
    <n v="107"/>
    <s v="UK"/>
    <s v="English"/>
    <s v="Arabic"/>
    <s v="Mandarin"/>
    <x v="12"/>
    <s v="Simon Beaufoy, Paul Torday"/>
    <s v="Amr Waked, Emily Blunt, Catherine Steadman, Tom Mison, Ewan McGregor, Rachael Stirling, Kristin Scott Thomas, Tom Beard, Jill Baker, Conleth Hill, Alex Taylor-McDowall, Matilda White, Otto Farrant, Hamish Gray, Clive Wood"/>
    <x v="1364"/>
    <s v="Amr Waked, Emily Blunt"/>
    <s v="A fisheries expert is approached by a consultant to help realize a sheik's vision of bringing the sport of fly-fishing to the desert and embarks on an upstream journey of faith and fish to prove the impossible possible."/>
    <s v="A fisheries expert is approached"/>
    <n v="6.8"/>
    <n v="61286"/>
    <m/>
    <m/>
    <x v="4"/>
    <n v="9047981"/>
    <m/>
    <n v="34564651"/>
    <n v="150"/>
  </r>
  <r>
    <s v="tt1441953"/>
    <x v="2719"/>
    <x v="15"/>
    <s v="16/01/2015"/>
    <s v="Biography"/>
    <s v=" Drama"/>
    <s v=" History"/>
    <n v="129"/>
    <s v="UK, Denmark"/>
    <s v="English"/>
    <s v="German"/>
    <m/>
    <x v="1521"/>
    <s v="Vera Brittain, Juliette Towhidi"/>
    <s v="Alicia Vikander, Taron Egerton, Colin Morgan, Dominic West, Emily Watson, Kit Harington, Joanna Scanlan, Miranda Richardson, Rachel Redford, Nicholas Farrell, Daisy Waterstone, Nicholas Le Prevost, Anna Chancellor, Teresa Churcher, Xavier Atkins"/>
    <x v="967"/>
    <s v="Alicia Vikander, Taron Egerton"/>
    <s v="A British woman recalls coming of age during World War I - a story of young love, the futility of war, and how to make sense of the darkest times."/>
    <s v="A British woman recalls coming"/>
    <n v="7.3"/>
    <n v="25973"/>
    <m/>
    <m/>
    <x v="4"/>
    <n v="1822250"/>
    <m/>
    <n v="5874883"/>
    <n v="79"/>
  </r>
  <r>
    <s v="tt1292566"/>
    <x v="2720"/>
    <x v="9"/>
    <d v="2016-11-02T00:00:00"/>
    <s v="Comedy"/>
    <s v=" Drama"/>
    <s v=" Romance"/>
    <n v="110"/>
    <s v="USA"/>
    <s v="English"/>
    <m/>
    <m/>
    <x v="1522"/>
    <s v="Abby Kohn, Marc Silverstein"/>
    <s v="Dakota Johnson, Rebel Wilson, Leslie Mann, Damon Wayans Jr., Anders Holm, Alison Brie, Nicholas Braun, Jake Lacy, Jason Mantzoukas, Colin Jost, Mickey Gooch Jr., Sarah Ramos, Vanessa Rubio, Zani Jones Mbayise, Brent Morin"/>
    <x v="1365"/>
    <s v="Dakota Johnson, Rebel Wilson"/>
    <s v="A group of young adults navigate love and relationships in New York City."/>
    <s v="A group of young adults navigate"/>
    <n v="6.1"/>
    <n v="79569"/>
    <n v="40977213.16461616"/>
    <n v="38000000"/>
    <x v="2034"/>
    <n v="46843513"/>
    <n v="121145370.52270597"/>
    <n v="112343513"/>
    <n v="155"/>
  </r>
  <r>
    <s v="tt1293847"/>
    <x v="2721"/>
    <x v="19"/>
    <s v="19/01/2017"/>
    <s v="Action"/>
    <s v=" Adventure"/>
    <s v=" Thriller"/>
    <n v="107"/>
    <s v="China, Canada, USA"/>
    <s v="English"/>
    <s v="Spanish"/>
    <s v="Portuguese"/>
    <x v="269"/>
    <s v="Rich Wilkes, F. Scott Frazier"/>
    <s v="Vin Diesel, Donnie Yen, Deepika Padukone, Kris Wu, Ruby Rose, Tony Jaa, Nina Dobrev, Rory McCann, Toni Collette, Samuel L. Jackson, Ice Cube, Hermione Corfield, Tony Gonzalez, Michael Bisping, Al Sapienza"/>
    <x v="31"/>
    <s v="Vin Diesel, Donnie Yen"/>
    <s v="Xander Cage is left for dead after an incident, though he secretly returns to action for a new, tough assignment with his handler Augustus Gibbons."/>
    <s v="Xander Cage is left for dead after"/>
    <n v="5.2"/>
    <n v="83629"/>
    <n v="89747613.413838208"/>
    <n v="85000000"/>
    <x v="2035"/>
    <n v="44898413"/>
    <n v="365450462.58423257"/>
    <n v="346118277"/>
    <n v="376"/>
  </r>
  <r>
    <s v="tt1447500"/>
    <x v="2722"/>
    <x v="10"/>
    <s v="30/07/2009"/>
    <s v="Action"/>
    <s v=" Drama"/>
    <s v=" Fantasy"/>
    <n v="147"/>
    <s v="India"/>
    <s v="Telugu"/>
    <m/>
    <m/>
    <x v="1523"/>
    <s v="Vijayendra Prasad, S.S. Rajamouli"/>
    <s v="Ram Charan, Kajal Aggarwal, Dev Gill, Srihari, Sarath Babu, Suneel, Brahmanandam, Surya, Hema, Rao Ramesh, Subbaraya Sarma, Chiranjeevi, Mumait Khan, Noel Sean, Chandra Sekhar"/>
    <x v="1366"/>
    <s v="Ram Charan, Kajal Aggarwal"/>
    <s v="A bike stuntman recalls his previous life as a warrior, and pursues his love's reincarnation. A sinister figure from their shared past threatens to separate them forever."/>
    <s v="A bike stuntman recalls his previous"/>
    <n v="7.6"/>
    <n v="17722"/>
    <m/>
    <s v="INR 420000000"/>
    <x v="4"/>
    <m/>
    <m/>
    <m/>
    <n v="37"/>
  </r>
  <r>
    <s v="tt1447508"/>
    <x v="2723"/>
    <x v="14"/>
    <s v="13/08/2010"/>
    <s v="Comedy"/>
    <s v=" Drama"/>
    <m/>
    <n v="95"/>
    <s v="India"/>
    <s v="Hindi"/>
    <s v="English"/>
    <m/>
    <x v="1524"/>
    <s v="Bhadwai, Swanand Kirkire"/>
    <s v="Omkar Das Manikpuri, Raghuvir Yadav, Shalini Vatsa, Farrukh Jaffar, Malaika Shenoy, Vishal Om Prakash, Nawazuddin Siddiqui, Sitaram Panchal, Naseeruddin Shah, Aamir Bashir, Pravin Singh Sisodia, Masood Akhtar, Maxima Basu, Sakshi Bhatia, Avijit Dutt"/>
    <x v="1367"/>
    <s v="Omkar Das Manikpuri"/>
    <s v="An impoverished farmer's threat to end his life invites attention from politicians and media."/>
    <s v="An impoverished farmer's threat"/>
    <n v="7.4"/>
    <n v="11663"/>
    <m/>
    <m/>
    <x v="4"/>
    <n v="757951"/>
    <m/>
    <n v="9460931"/>
    <n v="47"/>
  </r>
  <r>
    <s v="tt1447972"/>
    <x v="2724"/>
    <x v="14"/>
    <s v="16/03/2011"/>
    <s v="Drama"/>
    <s v=" Music"/>
    <s v=" Romance"/>
    <n v="98"/>
    <s v="UK"/>
    <s v="English"/>
    <m/>
    <m/>
    <x v="1525"/>
    <s v="Jane English"/>
    <s v="Nichola Burley, Richard Winsor, Ukweli Roach, Frank Harper, George Sampson, Charlotte Rampling, Eleanor Bron, Patrick Baladi, Teneisha Bonner, Lex Milczarek, Kofi Agyemang, Hugo Cortes, Sianad Gregory, Jennifer Leung, Rachel McDowall"/>
    <x v="1368"/>
    <s v="Nichola Burley, Richard Winsor"/>
    <s v="In order to win the Street Dance Championships, a dance crew is forced to work with ballet dancers from the Royal Dance School in exchange for rehearsal space."/>
    <s v="In order to win the Street Dance"/>
    <n v="5.9"/>
    <n v="10809"/>
    <m/>
    <s v="GBP 3500000"/>
    <x v="4"/>
    <m/>
    <m/>
    <m/>
    <n v="24"/>
  </r>
  <r>
    <s v="tt1294213"/>
    <x v="2725"/>
    <x v="10"/>
    <s v="25/06/2010"/>
    <s v="Comedy"/>
    <s v=" Drama"/>
    <s v=" Romance"/>
    <n v="90"/>
    <s v="USA"/>
    <s v="English"/>
    <s v="Spanish"/>
    <m/>
    <x v="1526"/>
    <s v="Brian Koppelman"/>
    <s v="Michael Douglas, Susan Sarandon, Danny DeVito, Mary-Louise Parker, Jenna Fischer, Imogen Poots, Jesse Eisenberg, Richard Schiff, Jake Siciliano, David Costabile, Ben Shenkman, Anastasia Griffith, Alex Kaluzhsky, Simona Williams, James Colby"/>
    <x v="121"/>
    <s v="Michael Douglas, Susan Sarandon"/>
    <s v="A car magnate watches his personal and professional life hit the skids because of his business and romantic indiscretions."/>
    <s v="A car magnate watches his personal"/>
    <n v="6.3"/>
    <n v="15444"/>
    <n v="18095549.951756548"/>
    <n v="15000000"/>
    <x v="2036"/>
    <n v="4360548"/>
    <n v="6855262.6507035997"/>
    <n v="5682554"/>
    <n v="64"/>
  </r>
  <r>
    <s v="tt1294226"/>
    <x v="2726"/>
    <x v="14"/>
    <s v="30/04/2010"/>
    <s v="Drama"/>
    <s v=" Music"/>
    <s v=" Romance"/>
    <n v="108"/>
    <s v="USA"/>
    <s v="English"/>
    <m/>
    <m/>
    <x v="1527"/>
    <s v="Nicholas Sparks, Jeff Van Wie"/>
    <s v="Miley Cyrus, Greg Kinnear, Bobby Coleman, Liam Hemsworth, Hallock Beals, Kelly Preston, Nick Lashaway, Carly Chaikin, Kate Vernon, Nick Searcy, Adam Barnett, Michael Jamorski, Melissa Ordway, Carrie Malabre, Lance E. Nichols"/>
    <x v="1238"/>
    <s v="Miley Cyrus, Greg Kinnear"/>
    <s v="A rebellious girl is sent to a Southern beach town for the summer to stay with her father. Through their mutual love of music, the estranged duo learn to reconnect."/>
    <s v="A rebellious girl is sent to a"/>
    <n v="6"/>
    <n v="79681"/>
    <n v="23738030.597644601"/>
    <n v="20000000"/>
    <x v="2037"/>
    <n v="62950384"/>
    <n v="105796897.45348425"/>
    <n v="89137047"/>
    <n v="207"/>
  </r>
  <r>
    <s v="tt1296898"/>
    <x v="2727"/>
    <x v="14"/>
    <d v="2011-04-02T00:00:00"/>
    <s v="Comedy"/>
    <s v=" Drama"/>
    <s v=" Romance"/>
    <n v="95"/>
    <s v="USA"/>
    <s v="English"/>
    <m/>
    <m/>
    <x v="857"/>
    <s v="Steve Adams"/>
    <s v="Rachel Bilson, Tom Sturridge, Richard Jenkins, Blythe Danner, Matthew Davis, Scott Mechlowicz, Jaime King, Nikki Blonsky, Nelson Franklin, Richard Gant, Roz Ryan, Jamey Anthony, Liliana Arredondo, Ariana Bagley, K.C. Clyde"/>
    <x v="1369"/>
    <s v="Rachel Bilson, Tom Sturridge"/>
    <s v="A Hollywood-set romantic tale of a guy who is content to live his life without a job yet with the love of his life, a young actress."/>
    <s v="A Hollywood-set romantic tale"/>
    <n v="6"/>
    <n v="19521"/>
    <n v="5934507.6494111503"/>
    <n v="5000000"/>
    <x v="2038"/>
    <n v="25517"/>
    <n v="30286.166338004867"/>
    <n v="25517"/>
    <n v="54"/>
  </r>
  <r>
    <s v="tt1298644"/>
    <x v="2728"/>
    <x v="18"/>
    <s v="16/05/2019"/>
    <s v="Comedy"/>
    <s v=" Crime"/>
    <m/>
    <n v="93"/>
    <s v="USA"/>
    <s v="English"/>
    <s v="German"/>
    <s v="Dutch"/>
    <x v="1528"/>
    <s v="Stanley Shapiro, Paul Henning"/>
    <s v="Timothy Simons, Rebel Wilson, Douggie McMeekin, Ashley McGuire, Casper Christensen, Eloise Lovell Anderson, Philip Desmeules, Ingrid Oliver, Jarreau Antoine, Anne Hathaway, Nicholas Woodeson, Celine Abrahams, Raffaello Degruttola, Alex Gaumond, Guy Warren-Thomas"/>
    <x v="1370"/>
    <s v="Timothy Simons, Rebel Wilson"/>
    <s v="Two con women - one low rent and the other high class - team up to take down the men who have wronged them."/>
    <s v="Two con women - one low rent and"/>
    <n v="5.4"/>
    <n v="43949"/>
    <n v="21259073.680751972"/>
    <n v="21000000"/>
    <x v="2039"/>
    <n v="35417038"/>
    <n v="96228135.074576601"/>
    <n v="95055451"/>
    <n v="605"/>
  </r>
  <r>
    <s v="tt1298649"/>
    <x v="2729"/>
    <x v="12"/>
    <d v="2012-08-11T00:00:00"/>
    <s v="Comedy"/>
    <s v=" Sci-Fi"/>
    <m/>
    <n v="102"/>
    <s v="USA"/>
    <s v="English"/>
    <m/>
    <m/>
    <x v="1033"/>
    <s v="Jared Stern, Seth Rogen"/>
    <s v="Ben Stiller, Vince Vaughn, Jonah Hill, Richard Ayoade, Rosemarie DeWitt, Will Forte, Mel Rodriguez, Doug Jones, Erin Moriarty, Nicholas Braun, R. Lee Ermey, Joe Nunez, Liz Cackowski, Johnny Pemberton, Sharon Gee"/>
    <x v="91"/>
    <s v="Ben Stiller, Vince Vaughn"/>
    <s v="Four men who form a neighborhood watch group as a way to get out of their day-to-day family routines find themselves defending the Earth from an alien invasion."/>
    <s v="Four men who form a neighborhood"/>
    <n v="5.7"/>
    <n v="119823"/>
    <n v="76653344.599597514"/>
    <n v="68000000"/>
    <x v="2040"/>
    <n v="35353000"/>
    <n v="76955293.396526009"/>
    <n v="68267862"/>
    <n v="235"/>
  </r>
  <r>
    <s v="tt1298650"/>
    <x v="2730"/>
    <x v="17"/>
    <s v="18/05/2011"/>
    <s v="Action"/>
    <s v=" Adventure"/>
    <s v=" Fantasy"/>
    <n v="137"/>
    <s v="USA, UK"/>
    <s v="English"/>
    <s v="Spanish"/>
    <m/>
    <x v="506"/>
    <s v="Ted Elliott, Terry Rossio"/>
    <s v="Johnny Depp, Pen√©lope Cruz, Geoffrey Rush, Ian McShane, Kevin McNally, Sam Claflin, Astrid Berg√®s-Frisbey, Stephen Graham, Keith Richards, Richard Griffiths, Greg Ellis, Damian O'Hare, √ìscar Jaenada, Anton Lesser, Roger Allam"/>
    <x v="6"/>
    <s v="Johnny Depp, Pen√©lope Cruz"/>
    <s v="Jack Sparrow and Barbossa embark on a quest to find the elusive fountain of youth, only to discover that Blackbeard and his daughter are after it too."/>
    <s v="Jack Sparrow and Barbossa embark"/>
    <n v="6.6"/>
    <n v="472435"/>
    <n v="287645761.73984998"/>
    <n v="250000000"/>
    <x v="2041"/>
    <n v="241071802"/>
    <n v="1203180572.5526588"/>
    <n v="1045713802"/>
    <n v="536"/>
  </r>
  <r>
    <s v="tt1300851"/>
    <x v="2731"/>
    <x v="10"/>
    <d v="2009-11-12T00:00:00"/>
    <s v="Action"/>
    <s v=" Crime"/>
    <s v=" Thriller"/>
    <n v="118"/>
    <s v="USA"/>
    <s v="English"/>
    <s v="Italian"/>
    <s v="Spanish"/>
    <x v="1529"/>
    <s v="Troy Duffy, Troy Duffy"/>
    <s v="Sean Patrick Flanery, Norman Reedus, Billy Connolly, Clifton Collins Jr., Julie Benz, Bob Marley, Brian Mahoney, David Ferry, David Della Rocco, Peter Fonda, Daniel DeSanto, Gerard Parkes, Matthew Lemche, Robert Mauriell, Judd Nelson"/>
    <x v="1371"/>
    <s v="Sean Patrick Flanery"/>
    <s v="The MacManus brothers are living a quiet life in Ireland with their father, but when they learn that their beloved priest has been killed by mob forces, they go back to Boston to bring justice to those responsible and avenge the priest."/>
    <s v="The MacManus brothers are living"/>
    <n v="6.3"/>
    <n v="60835"/>
    <n v="9650959.9742701594"/>
    <n v="8000000"/>
    <x v="2042"/>
    <n v="10273188"/>
    <n v="12822893.940583659"/>
    <n v="10629321"/>
    <n v="197"/>
  </r>
  <r>
    <s v="tt1300854"/>
    <x v="2732"/>
    <x v="13"/>
    <s v="24/04/2013"/>
    <s v="Action"/>
    <s v=" Adventure"/>
    <s v=" Sci-Fi"/>
    <n v="130"/>
    <s v="USA"/>
    <s v="English"/>
    <m/>
    <m/>
    <x v="748"/>
    <s v="Drew Pearce, Shane Black"/>
    <s v="Robert Downey Jr., Gwyneth Paltrow, Don Cheadle, Guy Pearce, Rebecca Hall, Jon Favreau, Ben Kingsley, James Badge Dale, Stephanie Szostak, Paul Bettany, William Sadler, Dale Dickey, Ty Simpkins, Miguel Ferrer, Xueqi Wang"/>
    <x v="633"/>
    <s v="Robert Downey Jr., Gwyneth Paltrow"/>
    <s v="When Tony Stark's world is torn apart by a formidable terrorist called the Mandarin, he starts an odyssey of rebuilding and retribution."/>
    <s v="When Tony Stark's world is torn"/>
    <n v="7.2"/>
    <n v="739816"/>
    <n v="222196371.00409001"/>
    <n v="200000000"/>
    <x v="2043"/>
    <n v="409013994"/>
    <n v="1349633258.2466753"/>
    <n v="1214811252"/>
    <n v="1322"/>
  </r>
  <r>
    <s v="tt1456635"/>
    <x v="2733"/>
    <x v="17"/>
    <s v="24/02/2012"/>
    <s v="Comedy"/>
    <s v=" Drama"/>
    <s v=" Sport"/>
    <n v="92"/>
    <s v="USA, Canada"/>
    <s v="English"/>
    <s v="French"/>
    <m/>
    <x v="795"/>
    <s v="Jay Baruchel, Evan Goldberg"/>
    <s v="Seann William Scott, Jay Baruchel, Alison Pill, Liev Schreiber, Eugene Levy, Marc-Andr√© Grondin, Kim Coates, Nicholas Campbell, Richard Clarkin, Jonathan Cherry, Ricky Mabe, George Tchortov, Karl Graboshas, Larry Woo, Stephen Sim"/>
    <x v="800"/>
    <s v="Seann William Scott"/>
    <s v="Labeled an outcast by his brainy family, a bouncer overcomes long odds to lead a team of under performing misfits to semi-pro hockey glory, beating the crap out of everything that stands in his way."/>
    <s v="Labeled an outcast by his brainy"/>
    <n v="6.8"/>
    <n v="82966"/>
    <m/>
    <m/>
    <x v="4"/>
    <n v="4168528"/>
    <m/>
    <n v="6985158"/>
    <n v="168"/>
  </r>
  <r>
    <s v="tt1302011"/>
    <x v="2734"/>
    <x v="17"/>
    <s v="24/08/2011"/>
    <s v="Animation"/>
    <s v=" Action"/>
    <s v=" Adventure"/>
    <n v="90"/>
    <s v="USA"/>
    <s v="English"/>
    <m/>
    <m/>
    <x v="1530"/>
    <s v="Jonathan Aibel, Glenn Berger"/>
    <s v="Jack Black, Angelina Jolie, Dustin Hoffman, Gary Oldman, Jackie Chan, Seth Rogen, Lucy Liu, David Cross, James Hong, Michelle Yeoh, Danny McBride, Dennis Haysbert, Jean-Claude Van Damme, Victor Garber, Mike Bell"/>
    <x v="515"/>
    <s v="Jack Black, Angelina Jolie"/>
    <s v="Po and his friends fight to stop a peacock villain from conquering China with a deadly new weapon, but first the Dragon Warrior must come to terms with his past."/>
    <s v="Po and his friends fight to stop"/>
    <n v="7.2"/>
    <n v="247095"/>
    <n v="172587457.04391"/>
    <n v="150000000"/>
    <x v="2044"/>
    <n v="165249063"/>
    <n v="765934253.01033318"/>
    <n v="665692281"/>
    <n v="245"/>
  </r>
  <r>
    <s v="tt1457765"/>
    <x v="2735"/>
    <x v="13"/>
    <s v="14/03/2013"/>
    <s v="Drama"/>
    <s v=" Horror"/>
    <s v=" Mystery"/>
    <n v="101"/>
    <s v="USA"/>
    <s v="English"/>
    <m/>
    <m/>
    <x v="1531"/>
    <s v="David Coggeshall"/>
    <s v="Abigail Spencer, Morgana Shaw, Emily Alyn Lind, Chad Michael Murray, Grant James, Katee Sackhoff, Mary Louise Coffee, Lauren Pennington, Sam Polin, Lance E. Nichols, Jaren Mitchell, Cicely Tyson, Brad James, Wayne P√©re, Hunter Burke"/>
    <x v="1372"/>
    <s v="Abigail Spencer, Morgana Shaw"/>
    <s v="A young family moves into a historic home in Georgia, only to learn they are not the house's only inhabitants. Soon they find themselves in the presence of a secret rising from underground and threatening to bring down anyone in its path."/>
    <s v="A young family moves into a historic"/>
    <n v="5.3"/>
    <n v="15918"/>
    <m/>
    <n v="9000000"/>
    <x v="4"/>
    <m/>
    <m/>
    <n v="5127434"/>
    <n v="70"/>
  </r>
  <r>
    <s v="tt1302067"/>
    <x v="2736"/>
    <x v="14"/>
    <s v="14/01/2011"/>
    <s v="Animation"/>
    <s v=" Adventure"/>
    <s v=" Comedy"/>
    <n v="81"/>
    <s v="USA, New Zealand"/>
    <s v="English"/>
    <m/>
    <m/>
    <x v="745"/>
    <s v="Jennifer Ventimilia, Joshua Sternin"/>
    <s v="Dan Aykroyd, Justin Timberlake, Anna Faris, Tom Cavanagh, T.J. Miller, Nate Corddry, Andrew Daly, Josh Robert Thompson, David Stott, Greg Johnson, Christy Qulliam, Patricia Aldersley, Tim McLachlan, Hayden Vernon, Dean Knowsley"/>
    <x v="1373"/>
    <s v="Dan Aykroyd, Justin Timberlake"/>
    <s v="A documentary filmmaker travels to Jellystone Park to shoot a project and soon crosses paths with Yogi Bear, his sidekick Boo-Boo and Ranger Smith."/>
    <s v="A documentary filmmaker travels"/>
    <n v="4.5999999999999996"/>
    <n v="20027"/>
    <n v="94952122.390578404"/>
    <n v="80000000"/>
    <x v="2045"/>
    <n v="100246011"/>
    <n v="241545587.34597492"/>
    <n v="203509374"/>
    <n v="114"/>
  </r>
  <r>
    <s v="tt1303828"/>
    <x v="2737"/>
    <x v="10"/>
    <s v="13/05/2010"/>
    <s v="Comedy"/>
    <s v=" Crime"/>
    <s v=" Drama"/>
    <n v="101"/>
    <s v="Canada, USA, UK"/>
    <s v="English"/>
    <s v="Russian"/>
    <m/>
    <x v="1532"/>
    <s v="Peter Stebbings"/>
    <s v="Woody Harrelson, Elias Koteas, Michael Kelly, Sandra Oh, Kat Dennings, Clark Johnson, Lisa Ray, A.C. Peterson, Kristin Booth, Charlotte Sullivan, Tony Nappo, Ron White, David Gardner, Bryan Renfro, Max Dreesen"/>
    <x v="1030"/>
    <s v="Woody Harrelson, Elias Koteas"/>
    <s v="Arthur Poppington, a regular man who adopts a superhero persona, known as &quot;Defendor&quot;, combs the city streets at night, in search of his archenemy, Captain Industry."/>
    <s v="Arthur Poppington, a regular man"/>
    <n v="6.8"/>
    <n v="35247"/>
    <n v="4222294.9887431953"/>
    <n v="3500000"/>
    <x v="2046"/>
    <n v="44462"/>
    <n v="53637.622796999982"/>
    <n v="44462"/>
    <n v="102"/>
  </r>
  <r>
    <s v="tt1305591"/>
    <x v="2738"/>
    <x v="17"/>
    <d v="2011-01-06T00:00:00"/>
    <s v="Animation"/>
    <s v=" Action"/>
    <s v=" Adventure"/>
    <n v="88"/>
    <s v="USA"/>
    <s v="English"/>
    <m/>
    <m/>
    <x v="406"/>
    <s v="Simon Wells, Wendy Wells"/>
    <s v="Seth Green, Dan Fogler, Joan Cusack, Elisabeth Harnois, Mindy Sterling, Kevin Cahoon, Tom Everett Scott, Jacquie Barnbrook, Matthew Henerson, Adam Jennings, Stephen Kearin, Amber Gainey Meade, Aaron Rapke, Julene Renee, Kirsten Severson"/>
    <x v="474"/>
    <s v="Seth Green, Dan Fogler"/>
    <s v="A young boy named Milo gains a deeper appreciation for his mom after Martians come to Earth to take her away."/>
    <s v="A young boy named Milo gains a"/>
    <n v="5.4"/>
    <n v="20780"/>
    <n v="172587457.04391"/>
    <n v="150000000"/>
    <x v="2047"/>
    <n v="21392758"/>
    <n v="45141604.776663981"/>
    <n v="39233678"/>
    <n v="127"/>
  </r>
  <r>
    <s v="tt1305806"/>
    <x v="2739"/>
    <x v="10"/>
    <d v="2010-04-06T00:00:00"/>
    <s v="Drama"/>
    <s v=" Mystery"/>
    <s v=" Romance"/>
    <n v="129"/>
    <s v="Argentina, Spain"/>
    <s v="Spanish"/>
    <m/>
    <m/>
    <x v="243"/>
    <s v="Eduardo Sacheri, Juan Jos√© Campanella"/>
    <s v="Soledad Villamil, Ricardo Dar√≠n, Carla Quevedo, Pablo Rago, Javier Godino, B√°rbara Palladino, Rudy Romano, Alejandro Abelenda, Mario Alarc√≥n, Guillermo Francella, Sebasti√°n Blanco, Mariano Argento, Jos√© Luis Gioia, Juan Jos√© Ort√≠z, Kiko Cerone"/>
    <x v="1374"/>
    <s v="Soledad Villamil, Ricardo Dar√≠n"/>
    <s v="A retired legal counselor writes a novel hoping to find closure for one of his past unresolved homicide cases and for his unreciprocated love with his superior - both of which still haunt him decades later."/>
    <s v="A retired legal counselor writes"/>
    <n v="8.1999999999999993"/>
    <n v="187887"/>
    <n v="2412739.9935675398"/>
    <n v="2000000"/>
    <x v="2048"/>
    <n v="6391436"/>
    <n v="51427066.795783408"/>
    <n v="42629597"/>
    <n v="303"/>
  </r>
  <r>
    <s v="tt1462667"/>
    <x v="2740"/>
    <x v="14"/>
    <d v="2010-12-06T00:00:00"/>
    <s v="Action"/>
    <s v=" Crime"/>
    <s v=" Drama"/>
    <n v="109"/>
    <s v="Japan"/>
    <s v="Japanese"/>
    <s v="English"/>
    <m/>
    <x v="244"/>
    <s v="Takeshi Kitano"/>
    <s v="Takeshi Kitano, Kippei Sh√Æna, Ry√¥ Kase, Fumiyo Kohinata, S√¥ichir√¥ Kitamura, Tadashi Sakata, Kenji Morinaga, Masaki Miura, Tokio Emoto, Jun'ichi Nitta, Toshiyuki Watarai, Masashi Iwadera, Y√ªjir√¥ Komura, Kenji Ohara, Toshimichi Tasaki"/>
    <x v="213"/>
    <s v="Takeshi Kitano, Kippei Sh√Æna"/>
    <s v="The boss of a major crime syndicate orders his lieutenant to bring a rogue gang of drug traffickers in line, a job that gets passed on to his long-suffering subordinate."/>
    <s v="The boss of a major crime syndicate"/>
    <n v="6.8"/>
    <n v="11856"/>
    <m/>
    <m/>
    <x v="4"/>
    <n v="44745"/>
    <m/>
    <n v="8457741"/>
    <n v="51"/>
  </r>
  <r>
    <s v="tt1306980"/>
    <x v="2741"/>
    <x v="17"/>
    <d v="2012-02-03T00:00:00"/>
    <s v="Comedy"/>
    <s v=" Drama"/>
    <s v=" Romance"/>
    <n v="100"/>
    <s v="USA"/>
    <s v="English"/>
    <m/>
    <m/>
    <x v="983"/>
    <s v="Will Reiser"/>
    <s v="Joseph Gordon-Levitt, Seth Rogen, Anna Kendrick, Bryce Dallas Howard, Anjelica Huston, Serge Houde, Andrew Airlie, Matt Frewer, Philip Baker Hall, Donna Yamamoto, Sugar Lyn Beard, Yee Jee Tso, Sarah Smyth, Peter Kelamis, Jessica Parker Kennedy"/>
    <x v="694"/>
    <s v="Joseph Gordon-Levitt"/>
    <s v="Inspired by a true story, a comedy centered on a 27-year-old guy who learns of his cancer diagnosis and his subsequent struggle to beat the disease."/>
    <s v="Inspired by a true story, a comedy"/>
    <n v="7.6"/>
    <n v="311992"/>
    <n v="9204664.3756751996"/>
    <n v="8000000"/>
    <x v="2049"/>
    <n v="35014192"/>
    <n v="47286492.928229518"/>
    <n v="41097853"/>
    <n v="429"/>
  </r>
  <r>
    <s v="tt1307068"/>
    <x v="2742"/>
    <x v="12"/>
    <s v="17/01/2013"/>
    <s v="Adventure"/>
    <s v=" Comedy"/>
    <s v=" Drama"/>
    <n v="101"/>
    <s v="USA"/>
    <s v="English"/>
    <m/>
    <m/>
    <x v="1533"/>
    <s v="Lorene Scafaria"/>
    <s v="Steve Carell, Keira Knightley, Adam Brody, Connie Britton, Roger Aaron Brown, Rob Huebel, Trisha Gorman, Nancy Carell, Mark Moses, Tonita Castro, Leslie Murphy, Rob Corddry, Kasey Campbell, Melanie Lynskey, Vince Grant"/>
    <x v="724"/>
    <s v="Steve Carell, Keira Knightley"/>
    <s v="As an asteroid nears Earth, a man finds himself alone after his wife leaves in a panic. He decides to take a road trip to reunite with his high school sweetheart. Accompanying him is a neighbor who inadvertently puts a wrench in his plan."/>
    <s v="As an asteroid nears Earth, a"/>
    <n v="6.7"/>
    <n v="106300"/>
    <n v="11272550.6764114"/>
    <n v="10000000"/>
    <x v="2050"/>
    <n v="7078738"/>
    <n v="13168346.831323983"/>
    <n v="11681781"/>
    <n v="267"/>
  </r>
  <r>
    <s v="tt1308728"/>
    <x v="2743"/>
    <x v="11"/>
    <s v="18/10/2018"/>
    <s v="Action"/>
    <s v=" Comedy"/>
    <s v=" Crime"/>
    <n v="91"/>
    <s v="USA, China"/>
    <s v="English"/>
    <m/>
    <m/>
    <x v="1534"/>
    <s v="Todd Berger, Todd Berger"/>
    <s v="Melissa McCarthy, Elizabeth Banks, Maya Rudolph, Leslie David Baker, Joel McHale, Cynthy Wu, Michael McDonald, Mitch Silpa, Hemky Madera, Benjamin Cole Royer, Brekkan Spens, Ryan Tran, Fortune Feimster, Brian Palermo, Damon Jones"/>
    <x v="1375"/>
    <s v="Melissa McCarthy, Elizabeth Banks"/>
    <s v="When the puppet cast of a '90s children's TV show begin to get murdered one by one, a disgraced LAPD detective-turned-private eye puppet takes on the case."/>
    <s v="When the puppet cast of a '90s"/>
    <n v="5.4"/>
    <n v="23196"/>
    <n v="41227205.932132393"/>
    <n v="40000000"/>
    <x v="2051"/>
    <n v="20706452"/>
    <n v="28350354.026657876"/>
    <n v="27506452"/>
    <n v="467"/>
  </r>
  <r>
    <s v="tt1308729"/>
    <x v="2744"/>
    <x v="12"/>
    <d v="2013-04-04T00:00:00"/>
    <s v="Action"/>
    <s v=" Crime"/>
    <s v=" Thriller"/>
    <n v="92"/>
    <s v="USA, India, Switzerland"/>
    <s v="English"/>
    <m/>
    <m/>
    <x v="33"/>
    <s v="Alessandro Camon, Alexis Nolent"/>
    <s v="Sylvester Stallone, Sung Kang, Sarah Shahi, Adewale Akinnuoye-Agbaje, Jason Momoa, Christian Slater, Jon Seda, Holt McCallany, Brian Van Holt, Weronika Rosati, Dane Rhodes, Marcus Lyle Brown, Andrew Austin-Peterson, Paul Etheredge, Robert Cavan Carruth"/>
    <x v="27"/>
    <s v="Sylvester Stallone, Sung Kang"/>
    <s v="After watching their respective partners die, a New Orleans hitman and a Washington, D.C. detective form an alliance in order to bring down their common enemy."/>
    <s v="After watching their respective"/>
    <n v="5.7"/>
    <n v="46846"/>
    <n v="50726478.043851294"/>
    <n v="45000000"/>
    <x v="2052"/>
    <n v="9489829"/>
    <n v="24740102.565829236"/>
    <n v="21947209"/>
    <n v="157"/>
  </r>
  <r>
    <s v="tt1311067"/>
    <x v="2745"/>
    <x v="10"/>
    <s v="16/10/2009"/>
    <s v="Horror"/>
    <m/>
    <m/>
    <n v="105"/>
    <s v="USA"/>
    <s v="English"/>
    <m/>
    <m/>
    <x v="343"/>
    <s v="Rob Zombie"/>
    <s v="Sheri Moon Zombie, Chase Wright Vanek, Scout Taylor-Compton, Brad Dourif, Caroline Williams, Malcolm McDowell, Tyler Mane, Dayton Callie, Richard Brake, Octavia Spencer, Danielle Harris, Richard Riehle, Margot Kidder, Mary Birdsong, Brea Grant"/>
    <x v="1376"/>
    <s v="Sheri Moon Zombie, Chase Wright Vanek"/>
    <s v="Laurie Strode struggles to come to terms with her brother Michael's deadly return to Haddonfield, Illinois; meanwhile, Michael prepares for another reunion with his sister."/>
    <s v="Laurie Strode struggles to come"/>
    <n v="4.9000000000000004"/>
    <n v="47460"/>
    <n v="18095549.951756548"/>
    <n v="15000000"/>
    <x v="2053"/>
    <n v="33392973"/>
    <n v="47556875.018001497"/>
    <n v="39421467"/>
    <n v="564"/>
  </r>
  <r>
    <s v="tt1314228"/>
    <x v="2746"/>
    <x v="10"/>
    <s v="26/02/2010"/>
    <s v="Comedy"/>
    <s v=" Drama"/>
    <s v=" Romance"/>
    <n v="103"/>
    <s v="USA"/>
    <s v="English"/>
    <s v="Ukrainian"/>
    <s v="French"/>
    <x v="541"/>
    <s v="Marc Lawrence"/>
    <s v="Hugh Grant, Sarah Jessica Parker, Natalia Klimas, Vincenzo Amato, Jesse Liebman, Elisabeth Moss, Michael Kelly, Seth Gilliam, S√°ndor T√©csy, Kevin Dotcom Brown, Steven Boyer, Sharon Wilkins, Sam Elliott, Mary Steenburgen, Kim Shaw"/>
    <x v="349"/>
    <s v="Hugh Grant, Sarah Jessica Parker"/>
    <s v="In New York City, an estranged couple who witness a murder are relocated to small town Wyoming as part of the Witness Protection Program."/>
    <s v="In New York City, an estranged"/>
    <n v="4.8"/>
    <n v="37186"/>
    <n v="69969459.813458666"/>
    <n v="58000000"/>
    <x v="2054"/>
    <n v="29580087"/>
    <n v="102879534.9182191"/>
    <n v="85280250"/>
    <n v="139"/>
  </r>
  <r>
    <s v="tt1464763"/>
    <x v="2747"/>
    <x v="11"/>
    <s v="23/02/2018"/>
    <s v="Mystery"/>
    <s v=" Sci-Fi"/>
    <s v=" Thriller"/>
    <n v="126"/>
    <s v="UK, Germany"/>
    <s v="English"/>
    <s v="German"/>
    <m/>
    <x v="1186"/>
    <s v="Michael Robert Johnson, Duncan Jones"/>
    <s v="Levi Eisenbl√§tter, Rosie Shaw, Eugen Bauder, Livia Matthes, Jarah Maria Anders, Caroline Peters, Laura de Boer, Gr√©goire Gros, Alexander Skarsg√•rd, Seyneb Saleh, Robert Sheehan, Paul Rudd, Daniel Fathers, Nikki Lamborn, Noel Clarke"/>
    <x v="1377"/>
    <s v="Levi Eisenbl√§tter, Rosie Shaw"/>
    <s v="A mute bartender goes up against his city's gangsters in an effort to find out what happened to his missing partner."/>
    <s v="A mute bartender goes up against"/>
    <n v="5.4"/>
    <n v="29623"/>
    <m/>
    <m/>
    <x v="4"/>
    <m/>
    <m/>
    <m/>
    <n v="264"/>
  </r>
  <r>
    <s v="tt1314655"/>
    <x v="2748"/>
    <x v="14"/>
    <d v="2010-12-11T00:00:00"/>
    <s v="Horror"/>
    <s v=" Mystery"/>
    <s v=" Thriller"/>
    <n v="80"/>
    <s v="USA"/>
    <s v="English"/>
    <s v="Ukrainian"/>
    <s v="Spanish"/>
    <x v="1208"/>
    <s v="Brian Nelson, M. Night Shyamalan"/>
    <s v="Chris Messina, Logan Marshall-Green, Jenny O'Hara, Bojana Novakovic, Bokeem Woodbine, Geoffrey Arend, Jacob Vargas, Matt Craven, Joshua Peace, Caroline Dhavernas, Joe Cobden, Zoie Palmer, Vincent Laresca, Rudy Webb, Craig Eldridge"/>
    <x v="1378"/>
    <s v="Chris Messina, Logan Marshall-Green"/>
    <s v="A group of people are trapped in an elevator and the Devil is mysteriously amongst them."/>
    <s v="A group of people are trapped"/>
    <n v="6.2"/>
    <n v="127717"/>
    <n v="11869015.298822301"/>
    <n v="10000000"/>
    <x v="2055"/>
    <n v="33601190"/>
    <n v="74413371.81081453"/>
    <n v="62695489"/>
    <n v="360"/>
  </r>
  <r>
    <s v="tt1465522"/>
    <x v="2749"/>
    <x v="14"/>
    <d v="2010-09-12T00:00:00"/>
    <s v="Comedy"/>
    <s v=" Horror"/>
    <m/>
    <n v="89"/>
    <s v="Canada"/>
    <s v="English"/>
    <m/>
    <m/>
    <x v="1535"/>
    <s v="Eli Craig, Morgan Jurgenson"/>
    <s v="Tyler Labine, Alan Tudyk, Katrina Bowden, Jesse Moss, Philip Granger, Brandon Jay McLaren, Christie Laing, Chelan Simmons, Travis Nelson, Alex Arsenault, Adam Beauchesne, Joseph Allan Sutherland, Mitchell Verigin, Angela DeCorte, Karen Reigh"/>
    <x v="1379"/>
    <s v="Tyler Labine, Alan Tudyk"/>
    <s v="Affable hillbillies Tucker and Dale are on vacation at their dilapidated mountain cabin when they are mistaken for murderers by a group of preppy college students."/>
    <s v="Affable hillbillies Tucker and"/>
    <n v="7.5"/>
    <n v="162450"/>
    <m/>
    <m/>
    <x v="4"/>
    <n v="223838"/>
    <m/>
    <n v="5224938"/>
    <n v="295"/>
  </r>
  <r>
    <s v="tt1465533"/>
    <x v="2750"/>
    <x v="12"/>
    <s v="21/02/2012"/>
    <s v="Crime"/>
    <s v=" Drama"/>
    <s v=" Mystery"/>
    <n v="82"/>
    <s v="USA"/>
    <s v="English"/>
    <m/>
    <m/>
    <x v="1023"/>
    <s v="George Gallo, Kevin Pollak"/>
    <s v="Selma Blair, Amy Smart, Kevin Pollak, Jason Antoon, Robert Guillaume, Giovanni Ribisi, Beau Bridges, Jason Lee, Samm Levine, Jerry Penacoli, Bette Beatrice, Mary McNeal, Branden Williams, Bubba Ganter, Diane Sorrentino"/>
    <x v="18"/>
    <s v="Selma Blair, Amy Smart"/>
    <s v="An heiress who's been shut inside her apartment building for nearly two decades is forced to confront her fears after one of her neighbors is killed and a detective arrives to begin the investigation."/>
    <s v="An heiress who's been shut inside"/>
    <n v="6"/>
    <n v="10193"/>
    <m/>
    <n v="10000000"/>
    <x v="4"/>
    <m/>
    <m/>
    <m/>
    <n v="50"/>
  </r>
  <r>
    <s v="tt1315981"/>
    <x v="2751"/>
    <x v="10"/>
    <s v="15/01/2010"/>
    <s v="Drama"/>
    <s v=" Romance"/>
    <m/>
    <n v="99"/>
    <s v="USA"/>
    <s v="English"/>
    <s v="Spanish"/>
    <m/>
    <x v="1536"/>
    <s v="Christopher Isherwood, Tom Ford"/>
    <s v="Colin Firth, Julianne Moore, Nicholas Hoult, Matthew Goode, Jon Kortajarena, Paulette Lamori, Ryan Simpkins, Ginnifer Goodwin, Teddy Sears, Paul Butler, Aaron Sanders, Aline Weber, Keri Lynn Pratt, Jenna Gavigan, Alicia Carr"/>
    <x v="520"/>
    <s v="Colin Firth, Julianne Moore"/>
    <s v="An English professor, one year after the sudden death of his boyfriend, is unable to cope with his typical days in 1960s Los Angeles."/>
    <s v="An English professor, one year"/>
    <n v="7.6"/>
    <n v="104394"/>
    <n v="8444589.9774863906"/>
    <n v="7000000"/>
    <x v="2056"/>
    <n v="9176000"/>
    <n v="30116894.269007172"/>
    <n v="24964890"/>
    <n v="281"/>
  </r>
  <r>
    <s v="tt1468846"/>
    <x v="2752"/>
    <x v="9"/>
    <s v="18/07/2016"/>
    <s v="Comedy"/>
    <m/>
    <m/>
    <n v="83"/>
    <s v="USA"/>
    <s v="English"/>
    <m/>
    <m/>
    <x v="277"/>
    <s v="Kyle Pennekamp, Scott Turpel"/>
    <s v="Miles Teller, Anna Kendrick, Bryan Cranston, Nicholas Braun, Brandon T. Jackson, Christopher Mintz-Plasse, Alison Brie, Marcia Gay Harden, Jorge Garcia, Bruce Davison, Parker Contreras, Megan Gallagher, Mimi Gianopulos, Jay Pharoah, Ethan Dizon"/>
    <x v="1380"/>
    <s v="Miles Teller, Anna Kendrick"/>
    <s v="After college, Will is having problems getting a good, lasting job, as are his roomies, his girlfriend and his just fired dad."/>
    <s v="After college, Will is having"/>
    <n v="5.3"/>
    <n v="21019"/>
    <m/>
    <m/>
    <x v="4"/>
    <m/>
    <m/>
    <n v="23910"/>
    <n v="43"/>
  </r>
  <r>
    <s v="tt1318514"/>
    <x v="2753"/>
    <x v="17"/>
    <s v="23/09/2011"/>
    <s v="Action"/>
    <s v=" Drama"/>
    <s v=" Sci-Fi"/>
    <n v="105"/>
    <s v="USA, UK, Canada"/>
    <s v="English"/>
    <s v="Sign Languages"/>
    <m/>
    <x v="1178"/>
    <s v="Rick Jaffa, Amanda Silver"/>
    <s v="Andy Serkis, Karin Konoval, Terry Notary, Richard Ridings, Christopher Gordon, Devyn Dalton, Jay Caputo, James Franco, Freida Pinto, John Lithgow, Brian Cox, Tom Felton, David Oyelowo, Tyler Labine, Jamie Harris"/>
    <x v="770"/>
    <s v="Andy Serkis, Karin Konoval"/>
    <s v="A substance designed to help the brain repair itself gives advanced intelligence to a chimpanzee who leads an ape uprising."/>
    <s v="A substance designed to help the"/>
    <n v="7.6"/>
    <n v="490488"/>
    <n v="107004223.3672242"/>
    <n v="93000000"/>
    <x v="2057"/>
    <n v="176760185"/>
    <n v="554351916.48403895"/>
    <n v="481800873"/>
    <n v="713"/>
  </r>
  <r>
    <s v="tt1320244"/>
    <x v="2754"/>
    <x v="14"/>
    <d v="2010-03-12T00:00:00"/>
    <s v="Horror"/>
    <s v=" Mystery"/>
    <s v=" Thriller"/>
    <n v="87"/>
    <s v="France, USA"/>
    <s v="English"/>
    <m/>
    <m/>
    <x v="1537"/>
    <s v="Huck Botko, Andrew Gurland"/>
    <s v="Patrick Fabian, Ashley Bell, Iris Bahr, Louis Herthum, Caleb Landry Jones, Tony Bentley, John Wright Jr., Shanna Forrestall, Justin Shafer, Carol Sutton, Victoria Patenaude, John Wilmot, Becky Fly, Denise Lee, Logan Craig Reid"/>
    <x v="1381"/>
    <s v="Patrick Fabian, Ashley Bell"/>
    <s v="A troubled evangelical minister agrees to let his last exorcism be filmed by a documentary crew."/>
    <s v="A troubled evangelical minister"/>
    <n v="5.6"/>
    <n v="47426"/>
    <n v="2136422.7537880139"/>
    <n v="1800000"/>
    <x v="2058"/>
    <n v="41034350"/>
    <n v="82409572.51988925"/>
    <n v="69432527"/>
    <n v="331"/>
  </r>
  <r>
    <s v="tt1320253"/>
    <x v="2755"/>
    <x v="14"/>
    <d v="2010-01-09T00:00:00"/>
    <s v="Action"/>
    <s v=" Adventure"/>
    <s v=" Thriller"/>
    <n v="103"/>
    <s v="USA, Bulgaria, Spain, Germany"/>
    <s v="English"/>
    <s v="Spanish"/>
    <m/>
    <x v="1037"/>
    <s v="Dave Callaham, Sylvester Stallone"/>
    <s v="Sylvester Stallone, Jason Statham, Jet Li, Dolph Lundgren, Eric Roberts, Randy Couture, Steve Austin, David Zayas, Giselle Iti√©, Charisma Carpenter, Gary Daniels, Terry Crews, Mickey Rourke, Hank Amos, Amin Joseph"/>
    <x v="27"/>
    <s v="Sylvester Stallone, Jason Statham"/>
    <s v="A CIA operative hires a team of mercenaries to eliminate a Latin dictator and a renegade CIA agent."/>
    <s v="A CIA operative hires a team of"/>
    <n v="6.5"/>
    <n v="321130"/>
    <n v="94952122.390578404"/>
    <n v="80000000"/>
    <x v="2059"/>
    <n v="103068524"/>
    <n v="325769330.54597849"/>
    <n v="274470394"/>
    <n v="770"/>
  </r>
  <r>
    <s v="tt1320261"/>
    <x v="2756"/>
    <x v="14"/>
    <d v="2011-04-02T00:00:00"/>
    <s v="Adventure"/>
    <s v=" Comedy"/>
    <s v=" Family"/>
    <n v="85"/>
    <s v="USA"/>
    <s v="English"/>
    <m/>
    <m/>
    <x v="1356"/>
    <s v="Joe Stillman, Nicholas Stoller"/>
    <s v="Jack Black, Jason Segel, Emily Blunt, Amanda Peet, Billy Connolly, Chris O'Dowd, T.J. Miller, James Corden, Catherine Tate, Emmanuel Quatra, Olly Alexander, Richard Laing, David Sterne, Stewart Scudamore, Jonathan Aris"/>
    <x v="515"/>
    <s v="Jack Black, Jason Segel"/>
    <s v="Travel writer Lemuel Gulliver takes an assignment in Bermuda but ends up on the island of Lilliput, where he towers over its tiny citizens."/>
    <s v="Travel writer Lemuel Gulliver"/>
    <n v="4.9000000000000004"/>
    <n v="64747"/>
    <n v="132932971.34680977"/>
    <n v="112000000"/>
    <x v="2060"/>
    <n v="42779261"/>
    <n v="281749918.28321117"/>
    <n v="237382724"/>
    <n v="131"/>
  </r>
  <r>
    <s v="tt1321509"/>
    <x v="1905"/>
    <x v="14"/>
    <s v="14/07/2010"/>
    <s v="Comedy"/>
    <m/>
    <m/>
    <n v="92"/>
    <s v="USA"/>
    <s v="English"/>
    <m/>
    <m/>
    <x v="94"/>
    <s v="Dean Craig"/>
    <s v="Keith David, Loretta Devine, Peter Dinklage, Ron Glass, Danny Glover, Regina Hall, Kevin Hart, Martin Lawrence, James Marsden, Tracy Morgan, Chris Rock, Zoe Saldana, Columbus Short, Luke Wilson, Regine Nehy"/>
    <x v="1382"/>
    <s v="Keith David, Loretta Devine"/>
    <s v="A funeral ceremony turns into a debacle of exposed family secrets and misplaced bodies."/>
    <s v="A funeral ceremony turns into"/>
    <n v="5.7"/>
    <n v="46189"/>
    <n v="24924932.127526831"/>
    <n v="21000000"/>
    <x v="2061"/>
    <n v="42739347"/>
    <n v="58218571.635478862"/>
    <n v="49050886"/>
    <n v="137"/>
  </r>
  <r>
    <s v="tt1474276"/>
    <x v="2757"/>
    <x v="10"/>
    <d v="2009-01-08T00:00:00"/>
    <s v="Animation"/>
    <s v=" Action"/>
    <s v=" Adventure"/>
    <n v="114"/>
    <s v="Japan"/>
    <s v="Japanese"/>
    <s v="English"/>
    <m/>
    <x v="1070"/>
    <s v="Mamoru Hosoda, Satoko Okudera"/>
    <s v="Ry√ªnosuke Kamiki, Nanami Sakuraba, Mitsuki Tanimura, Takahiro Yokokawa, Mieko Nobusawa, Mutsumi Sasaki, Takashi Kobayashi, Yoji Tanaka, Kiyomi Tanigawa, Hashiya Nakamura, Sakiko Tamagawa, Kaori Yamagata, Takuya Kirimoto, Mitsutaka Itakura, Tagame Tamura"/>
    <x v="1383"/>
    <s v="Ry√ªnosuke Kamiki, Nanami Sakuraba"/>
    <s v="A student tries to fix a problem he accidentally caused in OZ, a digital world, while pretending to be the fianc√© of his friend at her grandmother's 90th birthday."/>
    <s v="A student tries to fix a problem"/>
    <n v="7.5"/>
    <n v="25484"/>
    <m/>
    <m/>
    <x v="4"/>
    <n v="80768"/>
    <m/>
    <n v="18434328"/>
    <n v="63"/>
  </r>
  <r>
    <s v="tt1321511"/>
    <x v="2758"/>
    <x v="13"/>
    <d v="2013-05-12T00:00:00"/>
    <s v="Action"/>
    <s v=" Drama"/>
    <s v=" Mystery"/>
    <n v="104"/>
    <s v="USA"/>
    <s v="English"/>
    <m/>
    <m/>
    <x v="217"/>
    <s v="Garon Tsuchiya, Nobuaki Minegishi"/>
    <s v="Josh Brolin, Elizabeth Olsen, Sharlto Copley, Samuel L. Jackson, Michael Imperioli, Pom Klementieff, James Ransone, Max Casella, Linda Emond, Elvis Nolasco, Rami Malek, Lance Reddick, Hannah Ware, Richard Portnow, Hannah Simone"/>
    <x v="923"/>
    <s v="Josh Brolin, Elizabeth Olsen"/>
    <s v="Obsessed with vengeance, a man sets out to find out why he was kidnapped and locked into solitary confinement for twenty years without reason."/>
    <s v="Obsessed with vengeance, a man"/>
    <n v="5.7"/>
    <n v="67531"/>
    <n v="33329455.650613498"/>
    <n v="30000000"/>
    <x v="2062"/>
    <n v="2193658"/>
    <n v="5762404.0232188543"/>
    <n v="5186767"/>
    <n v="298"/>
  </r>
  <r>
    <s v="tt1321860"/>
    <x v="2759"/>
    <x v="17"/>
    <s v="20/05/2011"/>
    <s v="Drama"/>
    <m/>
    <m/>
    <n v="91"/>
    <s v="USA, United Arab Emirates"/>
    <s v="English"/>
    <m/>
    <m/>
    <x v="1538"/>
    <s v="Kyle Killen"/>
    <s v="Mel Gibson, Cherry Jones, Jodie Foster, Anton Yelchin, Riley Thomas Stewart, Zachary Booth, Jennifer Lawrence, Jeff Corbett, Baylen Thomas, Sam Breslin Wright, Kelly Coffield Park, Michael Rivera, Kris Arnold, Elizabeth Kaledin, Matt Lauer"/>
    <x v="131"/>
    <s v="Mel Gibson, Cherry Jones"/>
    <s v="A troubled husband and executive adopts a beaver hand-puppet as his sole means of communication."/>
    <s v="A troubled husband and executive"/>
    <n v="6.6"/>
    <n v="46813"/>
    <n v="24162243.9861474"/>
    <n v="21000000"/>
    <x v="2063"/>
    <n v="970816"/>
    <n v="8393273.2109594308"/>
    <n v="7294800"/>
    <n v="165"/>
  </r>
  <r>
    <s v="tt1321870"/>
    <x v="2760"/>
    <x v="13"/>
    <s v="21/02/2013"/>
    <s v="Action"/>
    <s v=" Crime"/>
    <s v=" Drama"/>
    <n v="113"/>
    <s v="USA"/>
    <s v="English"/>
    <m/>
    <m/>
    <x v="1420"/>
    <s v="Will Beall, Paul Lieberman"/>
    <s v="Sean Penn, Holt McCallany, Wade Williams, James Landry H√©bert, Ambyr Childers, Josh Brolin, Mick Betancourt, Mac Brandt, Brandon Molale, Michael Papajohn, Jeff Wolfe, Anthony Molinari, Austin Highsmith, Ryan Gosling, Neil Koppel"/>
    <x v="351"/>
    <s v="Sean Penn, Holt McCallany"/>
    <s v="It's 1949 Los Angeles, the city is run by gangsters and a malicious mobster, Mickey Cohen. Determined to end the corruption, John O'Mara assembles a team of cops, ready to take down the ruthless leader and restore peace to the city."/>
    <s v="It's 1949 Los Angeles, the city"/>
    <n v="6.7"/>
    <n v="203841"/>
    <n v="66658911.301226996"/>
    <n v="60000000"/>
    <x v="2064"/>
    <n v="46000903"/>
    <n v="116876294.36476642"/>
    <n v="105200903"/>
    <n v="306"/>
  </r>
  <r>
    <s v="tt1477855"/>
    <x v="2761"/>
    <x v="12"/>
    <d v="2013-10-01T00:00:00"/>
    <s v="Biography"/>
    <s v=" Comedy"/>
    <s v=" Drama"/>
    <n v="94"/>
    <s v="UK"/>
    <s v="English"/>
    <m/>
    <m/>
    <x v="380"/>
    <s v="Richard Nelson"/>
    <s v="Bill Murray, Laura Linney, Samuel West, Olivia Colman, Elizabeth Marvel, Olivia Williams, Elizabeth Wilson, Martin McDougall, Andrew Havill, Eleanor Bron, Nancy Baldwin, Tim Beckmann, Guy Paul, Eben Young, Samantha Dakin"/>
    <x v="588"/>
    <s v="Bill Murray, Laura Linney"/>
    <s v="The story of the love affair between FDR and his distant cousin Margaret &quot;Daisy&quot; Suckley, centered around the weekend in 1939 when the King and Queen of the United Kingdom visited upstate New York."/>
    <s v="The story of the love affair between"/>
    <n v="5.8"/>
    <n v="11139"/>
    <m/>
    <m/>
    <x v="4"/>
    <n v="6376145"/>
    <m/>
    <n v="10980481"/>
    <n v="108"/>
  </r>
  <r>
    <s v="tt1322269"/>
    <x v="2762"/>
    <x v="13"/>
    <s v="30/01/2014"/>
    <s v="Comedy"/>
    <s v=" Drama"/>
    <m/>
    <n v="121"/>
    <s v="USA"/>
    <s v="English"/>
    <m/>
    <m/>
    <x v="1423"/>
    <s v="Tracy Letts, Tracy Letts"/>
    <s v="Meryl Streep, Julia Roberts, Chris Cooper, Ewan McGregor, Margo Martindale, Sam Shepard, Dermot Mulroney, Julianne Nicholson, Juliette Lewis, Abigail Breslin, Benedict Cumberbatch, Misty Upham, Will Coffey, Newell Alexander, Jerry Stahl"/>
    <x v="882"/>
    <s v="Meryl Streep, Julia Roberts"/>
    <s v="A look at the lives of the strong-willed women of the Weston family, whose paths have diverged until a family crisis brings them back to the Oklahoma house they grew up in, and to the dysfunctional woman who raised them."/>
    <s v="A look at the lives of the strong-willed"/>
    <n v="7.2"/>
    <n v="83412"/>
    <n v="27774546.375511251"/>
    <n v="25000000"/>
    <x v="2065"/>
    <n v="37738810"/>
    <n v="82422562.850255296"/>
    <n v="74188937"/>
    <n v="317"/>
  </r>
  <r>
    <s v="tt1322312"/>
    <x v="2763"/>
    <x v="14"/>
    <d v="2010-03-09T00:00:00"/>
    <s v="Comedy"/>
    <s v=" Romance"/>
    <m/>
    <n v="102"/>
    <s v="USA"/>
    <s v="English"/>
    <m/>
    <m/>
    <x v="1539"/>
    <s v="Geoff LaTulippe"/>
    <s v="Drew Barrymore, Justin Long, Charlie Day, Jason Sudeikis, Christina Applegate, Ron Livingston, Oliver Jackson-Cohen, Jim Gaffigan, Natalie Morales, Kelli Garner, June Diane Raphael, Rob Riggle, Sarah Burns, Terry Beaver, Matt Servitto"/>
    <x v="15"/>
    <s v="Drew Barrymore, Justin Long"/>
    <s v="A romantic comedy centered on a guy and a gal who try to keep their love alive as they shuttle back and forth between New York and San Francisco to see one another."/>
    <s v="A romantic comedy centered on"/>
    <n v="6.3"/>
    <n v="56184"/>
    <n v="37980848.956231363"/>
    <n v="32000000"/>
    <x v="2066"/>
    <n v="17804299"/>
    <n v="49920023.191386528"/>
    <n v="42059111"/>
    <n v="126"/>
  </r>
  <r>
    <s v="tt1323594"/>
    <x v="2764"/>
    <x v="14"/>
    <s v="15/10/2010"/>
    <s v="Animation"/>
    <s v=" Comedy"/>
    <s v=" Family"/>
    <n v="95"/>
    <s v="USA, France"/>
    <s v="English"/>
    <m/>
    <m/>
    <x v="1540"/>
    <s v="Cinco Paul, Ken Daurio"/>
    <s v="Steve Carell, Jason Segel, Russell Brand, Julie Andrews, Will Arnett, Kristen Wiig, Miranda Cosgrove, Dana Gaier, Elsie Fisher, Pierre Coffin, Chris Renaud, Jemaine Clement, Jack McBrayer, Danny McBride, Mindy Kaling"/>
    <x v="724"/>
    <s v="Steve Carell, Jason Segel"/>
    <s v="When a criminal mastermind uses a trio of orphan girls as pawns for a grand scheme, he finds their love is profoundly changing him for the better."/>
    <s v="When a criminal mastermind uses"/>
    <n v="7.6"/>
    <n v="491257"/>
    <n v="81896205.561873868"/>
    <n v="69000000"/>
    <x v="2067"/>
    <n v="251513985"/>
    <n v="644622819.69693458"/>
    <n v="543113985"/>
    <n v="363"/>
  </r>
  <r>
    <s v="tt1480295"/>
    <x v="2765"/>
    <x v="13"/>
    <s v="25/07/2013"/>
    <s v="Action"/>
    <s v=" Drama"/>
    <s v=" Thriller"/>
    <n v="91"/>
    <s v="USA, Belgium, Bulgaria"/>
    <s v="English"/>
    <s v="Serbian"/>
    <m/>
    <x v="371"/>
    <s v="Evan Daugherty"/>
    <s v="Robert De Niro, John Travolta, Milo Ventimiglia, Elizabeth Olin, Diana Lyubenova, Kalin Sarmenov, Stefan Shterev"/>
    <x v="101"/>
    <s v="Robert De Niro, John Travolta"/>
    <s v="Two veterans of the Bosnian War, one American, one Serbian, find their unlikely friendship tested when one of them reveals their true intentions."/>
    <s v="Two veterans of the Bosnian War,"/>
    <n v="5.4"/>
    <n v="35352"/>
    <m/>
    <m/>
    <x v="4"/>
    <n v="39881"/>
    <m/>
    <n v="1071322"/>
    <n v="166"/>
  </r>
  <r>
    <s v="tt1324999"/>
    <x v="2766"/>
    <x v="17"/>
    <s v="16/11/2011"/>
    <s v="Adventure"/>
    <s v=" Drama"/>
    <s v=" Fantasy"/>
    <n v="117"/>
    <s v="USA"/>
    <s v="English"/>
    <s v="Portuguese"/>
    <m/>
    <x v="696"/>
    <s v="Melissa Rosenberg, Stephenie Meyer"/>
    <s v="Taylor Lautner, Gil Birmingham, Billy Burke, Sarah Clarke, Ty Olsson, Kristen Stewart, Ashley Greene, Jackson Rathbone, Peter Facinelli, Elizabeth Reaser, Kellan Lutz, Nikki Reed, Robert Pattinson, Christian Sloan, James Pizzinato"/>
    <x v="780"/>
    <s v="Taylor Lautner, Gil Birmingham"/>
    <s v="The Quileutes close in on expecting parents Edward and Bella, whose unborn child poses a threat to the Wolf Pack and the towns people of Forks."/>
    <s v="The Quileutes close in on expecting"/>
    <n v="4.9000000000000004"/>
    <n v="219424"/>
    <n v="126564135.165534"/>
    <n v="110000000"/>
    <x v="2068"/>
    <n v="281287133"/>
    <n v="819451983.85880768"/>
    <n v="712205856"/>
    <n v="478"/>
  </r>
  <r>
    <s v="tt1481572"/>
    <x v="2767"/>
    <x v="14"/>
    <d v="2011-03-03T00:00:00"/>
    <s v="Comedy"/>
    <s v=" Drama"/>
    <s v=" Romance"/>
    <n v="100"/>
    <s v="USA"/>
    <s v="English"/>
    <m/>
    <m/>
    <x v="1541"/>
    <s v="Josh Radnor"/>
    <s v="Malin Akerman, Michael Algieri, Bram Barouh, Dana Barron, Sunah Bilsted, Jimmy Gary Jr., Tony Hale, Richard Jenkins, Zoe Kazan, Marna Kohn, Kate Mara, Laith Nakli, Katharine Powell, Josh Radnor, Maria Elena Ramirez"/>
    <x v="730"/>
    <s v="Malin Akerman, Michael Algieri"/>
    <s v="Captures a generational moment - young people on the cusp of truly growing up, tiring of their reflexive cynicism, each in their own ways struggling to connect and define what it means to love and be loved."/>
    <s v="Captures a generational moment"/>
    <n v="6.8"/>
    <n v="28924"/>
    <m/>
    <m/>
    <x v="4"/>
    <n v="216110"/>
    <m/>
    <n v="853862"/>
    <n v="59"/>
  </r>
  <r>
    <s v="tt1325004"/>
    <x v="2768"/>
    <x v="14"/>
    <s v="30/06/2010"/>
    <s v="Adventure"/>
    <s v=" Drama"/>
    <s v=" Fantasy"/>
    <n v="124"/>
    <s v="USA"/>
    <s v="English"/>
    <m/>
    <m/>
    <x v="799"/>
    <s v="Melissa Rosenberg, Stephenie Meyer"/>
    <s v="Xavier Samuel, Kristen Stewart, Robert Pattinson, Billy Burke, Justin Chon, Anna Kendrick, Michael Welch, Christian Serratos, Jackson Rathbone, Ashley Greene, Paul Jarrett, Iris Quinn, Sarah Clarke, Peter Facinelli, Elizabeth Reaser"/>
    <x v="1300"/>
    <s v="Xavier Samuel, Kristen Stewart"/>
    <s v="As a string of mysterious killings grips Seattle, Bella, whose high school graduation is fast approaching, is forced to choose between her love for vampire Edward and her friendship with werewolf Jacob."/>
    <s v="As a string of mysterious killings"/>
    <n v="5"/>
    <n v="223170"/>
    <n v="80709304.031991646"/>
    <n v="68000000"/>
    <x v="2069"/>
    <n v="300531751"/>
    <n v="829040448.36379969"/>
    <n v="698491347"/>
    <n v="530"/>
  </r>
  <r>
    <s v="tt1327194"/>
    <x v="2769"/>
    <x v="12"/>
    <s v="25/04/2012"/>
    <s v="Drama"/>
    <s v=" Mystery"/>
    <s v=" Romance"/>
    <n v="101"/>
    <s v="USA"/>
    <s v="English"/>
    <m/>
    <m/>
    <x v="348"/>
    <s v="Will Fetters, Nicholas Sparks"/>
    <s v="Zac Efron, Taylor Schilling, Blythe Danner, Riley Thomas Stewart, Jay R. Ferguson, Adam LeFevre, Robert Hayes, Joe Chrest, Russell Durham Comegys, Sharon Conley, Ann McKenzie, Kendal Tuttle, Cam Banfield, Ritchie Montgomery, Courtney James Clark"/>
    <x v="1151"/>
    <s v="Zac Efron, Taylor Schilling"/>
    <s v="A Marine travels to Louisiana after serving three tours in Iraq and searches for the unknown woman he believes was his good luck charm during the war."/>
    <s v="A Marine travels to Louisiana"/>
    <n v="6.5"/>
    <n v="99629"/>
    <n v="28181376.691028498"/>
    <n v="25000000"/>
    <x v="2070"/>
    <n v="60457138"/>
    <n v="112000837.31682007"/>
    <n v="99357138"/>
    <n v="138"/>
  </r>
  <r>
    <s v="tt1483797"/>
    <x v="2770"/>
    <x v="10"/>
    <d v="2010-09-10T00:00:00"/>
    <s v="Animation"/>
    <s v=" Action"/>
    <s v=" Romance"/>
    <n v="102"/>
    <s v="Japan"/>
    <s v="Japanese"/>
    <s v="English"/>
    <m/>
    <x v="1542"/>
    <s v="Katsuhito Ishii, Katsuhito Ishii"/>
    <s v="Takuya Kimura, Y√ª Aoi, Tadanobu Asano, Yoshiyuki Morishita, Kanji Tsuda, Ken'y√ª Horiuchi, Akemi, Takeshi Aono, Tatsuya Gash√ªin, K√¥ji Ishii, Unsh√¥ Ishizuka, Kenta Miyake, Ch√¥, Yoshinori Okada, Patrick Seitz"/>
    <x v="1384"/>
    <s v="Takuya Kimura, Y√ª Aoi"/>
    <s v="A story about the most popular racing event in the galaxy, the Redline, and the various racers who compete in it."/>
    <s v="A story about the most popular"/>
    <n v="7.5"/>
    <n v="10965"/>
    <m/>
    <m/>
    <x v="4"/>
    <m/>
    <m/>
    <n v="214180"/>
    <n v="41"/>
  </r>
  <r>
    <s v="tt1483831"/>
    <x v="2771"/>
    <x v="10"/>
    <s v="23/10/2009"/>
    <s v="Drama"/>
    <s v=" War"/>
    <m/>
    <n v="93"/>
    <s v="Israel, France, Germany, UK"/>
    <s v="Hebrew"/>
    <s v="Arabic"/>
    <s v="French"/>
    <x v="1543"/>
    <s v="Samuel Maoz"/>
    <s v="Yoav Donat, Itay Tiran, Oshri Cohen, Michael Moshonov, Zohar Shtrauss, Dudu Tassa, Ashraf Barhom, Fares Hananya, Reymonde Amsallem, Byan Anteer, Aisha, Fatima, Khaled Salam, Iad Abu Nama, Hussein Mahagna"/>
    <x v="1385"/>
    <s v="Yoav Donat, Itay Tiran"/>
    <s v="During the First Lebanon War in 1982, a lone tank and a paratroopers platoon are dispatched to search a hostile town."/>
    <s v="During the First Lebanon War in"/>
    <n v="6.9"/>
    <n v="10907"/>
    <m/>
    <m/>
    <x v="4"/>
    <n v="368088"/>
    <m/>
    <n v="1286008"/>
    <n v="57"/>
  </r>
  <r>
    <s v="tt1327773"/>
    <x v="2772"/>
    <x v="13"/>
    <d v="2014-01-01T00:00:00"/>
    <s v="Biography"/>
    <s v=" Drama"/>
    <m/>
    <n v="132"/>
    <s v="USA"/>
    <s v="English"/>
    <m/>
    <m/>
    <x v="1283"/>
    <s v="Danny Strong, Wil Haygood"/>
    <s v="Forest Whitaker, David Banner, Michael Rainey Jr., LaJessie Smith, Mariah Carey, Alex Pettyfer, Vanessa Redgrave, Aml Ameen, Clarence Williams III, John P. Fertitta, Jim Gleason, Oprah Winfrey, Isaac White, David Oyelowo, Joe Chrest"/>
    <x v="868"/>
    <s v="Forest Whitaker, David Banner"/>
    <s v="As Cecil Gaines serves eight presidents during his tenure as a butler at the White House, the civil rights movement, Vietnam, and other major events affect this man's life, family, and American society."/>
    <s v="As Cecil Gaines serves eight presidents"/>
    <n v="7.2"/>
    <n v="106839"/>
    <n v="33329455.650613498"/>
    <n v="30000000"/>
    <x v="2071"/>
    <n v="116632095"/>
    <n v="196992408.88981578"/>
    <n v="177313795"/>
    <n v="358"/>
  </r>
  <r>
    <s v="tt1333125"/>
    <x v="2773"/>
    <x v="13"/>
    <d v="2013-05-09T00:00:00"/>
    <s v="Comedy"/>
    <m/>
    <m/>
    <n v="94"/>
    <s v="USA"/>
    <s v="English"/>
    <m/>
    <m/>
    <x v="1544"/>
    <s v="Rocky Russo, Jeremy Sosenko"/>
    <s v="Dennis Quaid, Greg Kinnear, Common, Charlie Saxton, Will Sasso, Odessa Rae, Seth MacFarlane, Mike Meldman, Hugh Jackman, Kate Winslet, Julie Claire, Katie Finneran, Roy Jenkins, Rocky Russo, Anna Madigan"/>
    <x v="126"/>
    <s v="Dennis Quaid, Greg Kinnear"/>
    <s v="A series of interconnected short films follows a washed-up producer as he pitches insane story lines featuring some of the biggest stars in Hollywood."/>
    <s v="A series of interconnected short"/>
    <n v="4.3"/>
    <n v="98127"/>
    <n v="6665891.1301226998"/>
    <n v="6000000"/>
    <x v="2072"/>
    <n v="8840453"/>
    <n v="36043707.641414367"/>
    <n v="32443111"/>
    <n v="527"/>
  </r>
  <r>
    <s v="tt1486190"/>
    <x v="2774"/>
    <x v="14"/>
    <d v="2011-05-01T00:00:00"/>
    <s v="Comedy"/>
    <s v=" Drama"/>
    <s v=" Romance"/>
    <n v="107"/>
    <s v="UK"/>
    <s v="English"/>
    <m/>
    <m/>
    <x v="45"/>
    <s v="Posy Simmonds, Moira Buffini"/>
    <s v="Gemma Arterton, Roger Allam, Bill Camp, Dominic Cooper, Luke Evans, Tamsin Greig, Jessica Barden, Charlotte Christie, James Naughtie, John Bett, Josie Taylor, Bronagh Gallagher, Pippa Haywood, Susan Wooldridge, Amanda Lawrence"/>
    <x v="1386"/>
    <s v="Gemma Arterton, Roger Allam"/>
    <s v="A young newspaper writer returns to her hometown in the English countryside, where her childhood home is being prepped for sale."/>
    <s v="A young newspaper writer returns"/>
    <n v="6.2"/>
    <n v="20284"/>
    <m/>
    <m/>
    <x v="4"/>
    <n v="560391"/>
    <m/>
    <n v="12037973"/>
    <n v="87"/>
  </r>
  <r>
    <s v="tt1334260"/>
    <x v="2775"/>
    <x v="14"/>
    <s v="25/03/2011"/>
    <s v="Drama"/>
    <s v=" Romance"/>
    <s v=" Sci-Fi"/>
    <n v="103"/>
    <s v="UK"/>
    <s v="English"/>
    <m/>
    <m/>
    <x v="391"/>
    <s v="Kazuo Ishiguro, Alex Garland"/>
    <s v="Carey Mulligan, Andrew Garfield, Izzy Meikle-Small, Charlie Rowe, Ella Purnell, Charlotte Rampling, Sally Hawkins, Kate Bowes Renna, Hannah Sharp, Christina Carrafiell, Oliver Parsons, Luke Bryant, Fidelis Morgan, Damien Thomas, Nathalie Richard"/>
    <x v="1282"/>
    <s v="Carey Mulligan, Andrew Garfield"/>
    <s v="The lives of three friends, from their early school days into young adulthood, when the reality of the world they live in comes knocking."/>
    <s v="The lives of three friends, from"/>
    <n v="7.1"/>
    <n v="135443"/>
    <n v="17803522.948233452"/>
    <n v="15000000"/>
    <x v="2073"/>
    <n v="2434652"/>
    <n v="11771799.755214237"/>
    <n v="9918093"/>
    <n v="393"/>
  </r>
  <r>
    <s v="tt1334512"/>
    <x v="2776"/>
    <x v="17"/>
    <s v="29/06/2011"/>
    <s v="Comedy"/>
    <s v=" Romance"/>
    <m/>
    <n v="110"/>
    <s v="USA"/>
    <s v="English"/>
    <m/>
    <m/>
    <x v="1545"/>
    <s v="Peter Baynham, Steve Gordon"/>
    <s v="Russell Brand, Helen Mirren, Greta Gerwig, Jennifer Garner, Geraldine James, Luis Guzm√°n, Nick Nolte, Christina Jacquelyn Calph, Murphy Guyer, Jos√© Ram√≥n Rosario, John Hodgman, Scott Adsit, Evander Holyfield, Peter Van Wagner, Robert Clohessy"/>
    <x v="1326"/>
    <s v="Russell Brand, Helen Mirren"/>
    <s v="A drunken playboy stands to lose a wealthy inheritance when he falls for a woman his family doesn't like."/>
    <s v="A drunken playboy stands to lose"/>
    <n v="5.7"/>
    <n v="50331"/>
    <n v="46023321.878376"/>
    <n v="40000000"/>
    <x v="2074"/>
    <n v="33035397"/>
    <n v="55398209.262933612"/>
    <n v="48147945"/>
    <n v="175"/>
  </r>
  <r>
    <s v="tt1334553"/>
    <x v="2777"/>
    <x v="14"/>
    <d v="2011-07-05T00:00:00"/>
    <s v="Comedy"/>
    <s v=" Crime"/>
    <s v=" Thriller"/>
    <n v="93"/>
    <s v="USA"/>
    <s v="English"/>
    <m/>
    <m/>
    <x v="1546"/>
    <s v="Nick Tomnay, Krishna Jones"/>
    <s v="David Hyde Pierce, Clayne Crawford, Tyrees Allen, Cooper Barnes, Megahn Perry, Annie Campbell, Helen Reddy, Indira G. Wilson, George Cheung, Brooke Anderson, Cheryl Francis Harrington, Amanda Payton, Joseph Will, Nathaniel Parker, Greg Brown"/>
    <x v="1387"/>
    <s v="David Hyde Pierce, Clayne Crawford"/>
    <s v="An on-the-run convict looking for temporary cover finds it at the house of a very colorful character."/>
    <s v="An on-the-run convict looking"/>
    <n v="6.8"/>
    <n v="24441"/>
    <n v="593450.76494111505"/>
    <n v="500000"/>
    <x v="2075"/>
    <n v="48764"/>
    <n v="538506.7193198069"/>
    <n v="453708"/>
    <n v="96"/>
  </r>
  <r>
    <s v="tt1487118"/>
    <x v="2778"/>
    <x v="17"/>
    <s v="16/03/2011"/>
    <s v="Comedy"/>
    <s v=" Romance"/>
    <s v=" Sport"/>
    <n v="97"/>
    <s v="UK, Germany, Austria"/>
    <s v="English"/>
    <s v="German"/>
    <m/>
    <x v="1251"/>
    <s v="Tom Williams"/>
    <s v="Miquita Oliver, Rick Edwards, Felicity Jones, Bill Bailey, Rebecca Lacey, Chandra Ruegg, Tom Goodman-Hill, Angela Curran, Jessica Hynes, Charlie Tebbetts, Jo Martin, Tamsin Egerton, Georgia King, Mario Netzer, Gregor Blo√©b"/>
    <x v="1388"/>
    <s v="Miquita Oliver, Rick Edwards"/>
    <s v="Former skateboard champion Kim wants to make more money after her mother's tragic death. She joins the elite posh servicing company, which sends her off to Austria."/>
    <s v="Former skateboard champion Kim"/>
    <n v="6.3"/>
    <n v="23565"/>
    <m/>
    <m/>
    <x v="4"/>
    <n v="1710"/>
    <m/>
    <n v="5468650"/>
    <n v="37"/>
  </r>
  <r>
    <s v="tt1335975"/>
    <x v="2779"/>
    <x v="13"/>
    <s v="13/03/2014"/>
    <s v="Action"/>
    <s v=" Drama"/>
    <s v=" Fantasy"/>
    <n v="128"/>
    <s v="USA, UK, Japan, Hungary"/>
    <s v="English"/>
    <s v="Japanese"/>
    <m/>
    <x v="1547"/>
    <s v="Chris Morgan, Hossein Amini"/>
    <s v="Keanu Reeves, Hiroyuki Sanada, Ko Shibasaki, Tadanobu Asano, Min Tanaka, Jin Akanishi, Masayoshi Haneda, Hiroshi Sogabe, Takato Yonemoto, Hiroshi Yamada, Sh√ª Nakajima, Cary-Hiroyuki Tagawa, Neil Fingleton, Rinko Kikuchi, Natsuki Kunimoto"/>
    <x v="104"/>
    <s v="Keanu Reeves, Hiroyuki Sanada"/>
    <s v="A band of samurai set out to avenge the death and dishonor of their master at the hands of a ruthless shogun."/>
    <s v="A band of samurai set out to avenge"/>
    <n v="6.3"/>
    <n v="143667"/>
    <n v="194421824.62857875"/>
    <n v="175000000"/>
    <x v="2076"/>
    <n v="38362475"/>
    <n v="168629091.01434532"/>
    <n v="151783839"/>
    <n v="374"/>
  </r>
  <r>
    <s v="tt1488606"/>
    <x v="2780"/>
    <x v="18"/>
    <s v="13/03/2019"/>
    <s v="Action"/>
    <s v=" Adventure"/>
    <s v=" Crime"/>
    <n v="125"/>
    <s v="USA"/>
    <s v="English"/>
    <s v="Spanish"/>
    <s v="Portuguese"/>
    <x v="1548"/>
    <s v="Mark Boal, Mark Boal"/>
    <s v="Ben Affleck, Oscar Isaac, Charlie Hunnam, Garrett Hedlund, Pedro Pascal, Adria Arjona, Jeovanny Rodriguez, Juan Camilo Castillo, Reynaldo Gallegos, Madeline 'Maddy' Wary, Johan Ochoa, Francisco Martinez, Pablo Cesar Sanchez, Kevin Vasquez, Jose Rodriguez"/>
    <x v="118"/>
    <s v="Ben Affleck, Oscar Isaac"/>
    <s v="Loyalties are tested when five friends and former special forces operatives reunite to take down a South American drug lord, unleashing a chain of unintended consequences."/>
    <s v="Loyalties are tested when five"/>
    <n v="6.4"/>
    <n v="101968"/>
    <m/>
    <m/>
    <x v="4"/>
    <m/>
    <m/>
    <m/>
    <n v="930"/>
  </r>
  <r>
    <s v="tt1336608"/>
    <x v="2781"/>
    <x v="12"/>
    <s v="20/06/2012"/>
    <s v="Comedy"/>
    <s v=" Drama"/>
    <s v=" Musical"/>
    <n v="123"/>
    <s v="USA"/>
    <s v="English"/>
    <m/>
    <m/>
    <x v="196"/>
    <s v="Justin Theroux, Chris D'Arienzo"/>
    <s v="Julianne Hough, Dakota Sage Grant, Matthew Rush Sullivan, Diego Boneta, Russell Brand, Alec Baldwin, Erica Frene, Michael Olusczak, Tony Bellissimo, Shane Hartline, James Martin Kelly, Bryan Cranston, Catherine Zeta-Jones, Celina Beach, Angelo Valderrama"/>
    <x v="1389"/>
    <s v="Julianne Hough, Dakota Sage Grant"/>
    <s v="A small town girl and a city boy meet on the Sunset Strip while pursuing their Hollywood dreams."/>
    <s v="A small town girl and a city boy"/>
    <n v="5.9"/>
    <n v="72817"/>
    <n v="84544130.073085487"/>
    <n v="75000000"/>
    <x v="2077"/>
    <n v="38518613"/>
    <n v="66979932.616457716"/>
    <n v="59418613"/>
    <n v="396"/>
  </r>
  <r>
    <s v="tt1336617"/>
    <x v="2782"/>
    <x v="14"/>
    <s v="16/07/2010"/>
    <s v="Comedy"/>
    <s v=" Drama"/>
    <s v=" Romance"/>
    <n v="91"/>
    <s v="USA"/>
    <s v="English"/>
    <m/>
    <m/>
    <x v="1549"/>
    <s v="Mark Duplass, Jay Duplass"/>
    <s v="John C. Reilly, Jonah Hill, Marisa Tomei, Catherine Keener, Matt Walsh, Diane Mizota, Kathy Wittes, Katie Aselton, Jamie Donnelly, Tim Guinee, Charlie Brewer, Steve Zissis, Newell Alexander, Steve Alterman, Mitch Carter"/>
    <x v="847"/>
    <s v="John C. Reilly, Jonah Hill"/>
    <s v="John and Molly, a divorced middle aged man and a single mother meet at a friends party and start up a small relationship, all John has to do now is meet Molly's son... Cyrus"/>
    <s v="John and Molly, a divorced middle"/>
    <n v="6.3"/>
    <n v="33406"/>
    <n v="8308310.7091756109"/>
    <n v="7000000"/>
    <x v="2078"/>
    <n v="7468936"/>
    <n v="11790529.061355779"/>
    <n v="9933873"/>
    <n v="133"/>
  </r>
  <r>
    <s v="tt1340107"/>
    <x v="2783"/>
    <x v="14"/>
    <d v="2010-10-12T00:00:00"/>
    <s v="Drama"/>
    <s v=" Romance"/>
    <m/>
    <n v="118"/>
    <s v="Denmark, Sweden"/>
    <s v="Danish"/>
    <s v="Swedish"/>
    <s v="English"/>
    <x v="626"/>
    <s v="Anders Thomas Jensen, Susanne Bier"/>
    <s v="Mikael Persbrandt, Wil Johnson, Eddy Kimani, Emily Mulaya, Gabriel Muli, June Waweru, Mary Ndoku Mbai, Dynah Bereket, William J√∏hnk Nielsen, Ulrich Thomsen, Elsebeth Steentoft, Satu Mikkelinen, Camilla Gottlieb, Simon Maagaard Holm, Emil Nicolai Helms"/>
    <x v="1390"/>
    <s v="Mikael Persbrandt, Wil Johnson"/>
    <s v="The lives of two Danish families cross each other, and an extraordinary but risky friendship comes into bud. But loneliness, frailty and sorrow lie in wait."/>
    <s v="The lives of two Danish families"/>
    <n v="7.6"/>
    <n v="38006"/>
    <n v="6527958.4143522652"/>
    <n v="5500000"/>
    <x v="2079"/>
    <n v="1008098"/>
    <n v="15435065.692959581"/>
    <n v="13004504"/>
    <n v="94"/>
  </r>
  <r>
    <s v="tt1340138"/>
    <x v="2784"/>
    <x v="16"/>
    <d v="2015-09-07T00:00:00"/>
    <s v="Action"/>
    <s v=" Adventure"/>
    <s v=" Sci-Fi"/>
    <n v="126"/>
    <s v="USA, Canada"/>
    <s v="English"/>
    <m/>
    <m/>
    <x v="1550"/>
    <s v="Laeta Kalogridis, Patrick Lussier"/>
    <s v="Arnold Schwarzenegger, Jason Clarke, Emilia Clarke, Jai Courtney, J.K. Simmons, Dayo Okeniyi, Matt Smith, Courtney B. Vance, Byung-hun Lee, Michael Gladis, Sandrine Holt, Wayne Bastrup, Gregory Alan Williams, Otto Sanchez, Matty Ferraro"/>
    <x v="108"/>
    <s v="Arnold Schwarzenegger"/>
    <s v="When John Connor, leader of the human resistance, sends Sgt. Kyle Reese back to 1984 to protect Sarah Connor and safeguard the future, an unexpected turn of events creates a fractured timeline."/>
    <s v="When John Connor, leader of the"/>
    <n v="6.3"/>
    <n v="254807"/>
    <n v="169252437.58886471"/>
    <n v="155000000"/>
    <x v="2080"/>
    <n v="89760956"/>
    <n v="481117565.46790671"/>
    <n v="440603537"/>
    <n v="1062"/>
  </r>
  <r>
    <s v="tt1341188"/>
    <x v="2785"/>
    <x v="14"/>
    <s v="18/02/2011"/>
    <s v="Comedy"/>
    <s v=" Drama"/>
    <s v=" Romance"/>
    <n v="121"/>
    <s v="USA"/>
    <s v="English"/>
    <m/>
    <m/>
    <x v="737"/>
    <s v="James L. Brooks"/>
    <s v="Reese Witherspoon, Paul Rudd, Owen Wilson, Jack Nicholson, Kathryn Hahn, Mark Linn-Baker, Lenny Venito, Molly Price, Ron McLarty, Shelley Conn, Domenick Lombardozzi, John Tormey, Teyonah Parris, Tony Shalhoub, Dean Norris"/>
    <x v="281"/>
    <s v="Reese Witherspoon, Paul Rudd"/>
    <s v="After being cut from the U.S.A. softball team and feeling a bit past her prime, Lisa finds herself evaluating her life and in the middle of a love triangle, as a corporate guy in crisis competes with her current, baseball-playing beau."/>
    <s v="After being cut from the U.S.A."/>
    <n v="5.4"/>
    <n v="45573"/>
    <n v="142428183.58586761"/>
    <n v="120000000"/>
    <x v="2081"/>
    <n v="30212620"/>
    <n v="57765200.175995976"/>
    <n v="48668907"/>
    <n v="278"/>
  </r>
  <r>
    <s v="tt1343092"/>
    <x v="2786"/>
    <x v="13"/>
    <s v="16/05/2013"/>
    <s v="Drama"/>
    <s v=" Romance"/>
    <m/>
    <n v="143"/>
    <s v="Australia, USA"/>
    <s v="English"/>
    <m/>
    <m/>
    <x v="176"/>
    <s v="Baz Luhrmann, Craig Pearce"/>
    <s v="Lisa Adam, Frank Aldridge, Amitabh Bachchan, Steve Bisley, Richard Carter, Jason Clarke, Adelaide Clemens, Vince Colosimo, Max Cullen, Mal Day, Elizabeth Debicki, Leonardo DiCaprio, Joel Edgerton, Emmanuel Ekwenski, Eden Falk"/>
    <x v="1391"/>
    <s v="Lisa Adam, Frank Aldridge"/>
    <s v="A writer and wall street trader, Nick, finds himself drawn to the past and lifestyle of his millionaire neighbor, Jay Gatsby."/>
    <s v="A writer and wall street trader,"/>
    <n v="7.2"/>
    <n v="466522"/>
    <n v="116653094.77714725"/>
    <n v="105000000"/>
    <x v="2082"/>
    <n v="144840419"/>
    <n v="392889728.52004719"/>
    <n v="353641895"/>
    <n v="911"/>
  </r>
  <r>
    <s v="tt1343727"/>
    <x v="2787"/>
    <x v="12"/>
    <d v="2012-07-09T00:00:00"/>
    <s v="Action"/>
    <s v=" Crime"/>
    <s v=" Sci-Fi"/>
    <n v="95"/>
    <s v="UK, South Africa, USA, India"/>
    <s v="English"/>
    <m/>
    <m/>
    <x v="959"/>
    <s v="John Wagner, Carlos Ezquerra"/>
    <s v="Karl Urban, Rachel Wood, Andile Mngadi, Porteus Xandau, Jason Cope, Emma Breschi, Olivia Thirlby, Rakie Ayola, Lena Headey, Tamer Burjaq, Warrick Grier, Wood Harris, Shoki Mokgapa, Yohan Chun, Eden Knowles"/>
    <x v="759"/>
    <s v="Karl Urban, Rachel Wood"/>
    <s v="In a violent, futuristic city where the police have the authority to act as judge, jury and executioner, a cop teams with a trainee to take down a gang that deals the reality-altering drug, SLO-MO."/>
    <s v="In a violent, futuristic city"/>
    <n v="7.1"/>
    <n v="246284"/>
    <n v="56362753.382056996"/>
    <n v="50000000"/>
    <x v="2083"/>
    <n v="13414714"/>
    <n v="46260002.634049647"/>
    <n v="41037742"/>
    <n v="716"/>
  </r>
  <r>
    <s v="tt1345836"/>
    <x v="2788"/>
    <x v="12"/>
    <s v="29/08/2012"/>
    <s v="Action"/>
    <s v=" Adventure"/>
    <m/>
    <n v="164"/>
    <s v="UK, USA"/>
    <s v="English"/>
    <s v="Arabic"/>
    <m/>
    <x v="194"/>
    <s v="Jonathan Nolan, Christopher Nolan"/>
    <s v="Christian Bale, Gary Oldman, Tom Hardy, Joseph Gordon-Levitt, Anne Hathaway, Marion Cotillard, Morgan Freeman, Michael Caine, Matthew Modine, Alon Aboutboul, Ben Mendelsohn, Burn Gorman, Daniel Sunjata, Aidan Gillen, Sam Kennard"/>
    <x v="37"/>
    <s v="Christian Bale, Gary Oldman"/>
    <s v="Eight years after the Joker's reign of anarchy, Batman, with the help of the enigmatic Catwoman, is forced from his exile to save Gotham City from the brutal guerrilla terrorist Bane."/>
    <s v="Eight years after the Joker's"/>
    <n v="8.4"/>
    <n v="1480582"/>
    <n v="281813766.910285"/>
    <n v="250000000"/>
    <x v="2084"/>
    <n v="448139099"/>
    <n v="1218712868.3497865"/>
    <n v="1081133191"/>
    <n v="3004"/>
  </r>
  <r>
    <s v="tt1499666"/>
    <x v="2789"/>
    <x v="10"/>
    <s v="14/05/2009"/>
    <s v="Drama"/>
    <s v=" Romance"/>
    <m/>
    <n v="116"/>
    <s v="South Korea"/>
    <s v="Korean"/>
    <s v="English"/>
    <m/>
    <x v="1551"/>
    <s v="Hae-jun Lee"/>
    <s v="Jae-yeong Jeong, Ryeowon Jung, Yeong-seo Park, Mi-kyeong Yang, Min-heui Hong, So-yeon Jang, Gyo-hwan Koo, Jeong-won Lee, Sang-Hun Lee, Sang-il Lee, Kyeong-jin Min, Ri Min, Hak Seon"/>
    <x v="1392"/>
    <s v="Jae-yeong Jeong, Ryeowon Jung"/>
    <s v="A failed suicide attempt leads a heartbroken man to live a life in the wilderness."/>
    <s v="A failed suicide attempt leads"/>
    <n v="8.1"/>
    <n v="15982"/>
    <m/>
    <n v="5000000"/>
    <x v="4"/>
    <m/>
    <m/>
    <n v="3732224"/>
    <n v="67"/>
  </r>
  <r>
    <s v="tt1351685"/>
    <x v="2790"/>
    <x v="13"/>
    <s v="28/03/2013"/>
    <s v="Adventure"/>
    <s v=" Fantasy"/>
    <m/>
    <n v="114"/>
    <s v="UK"/>
    <s v="English"/>
    <m/>
    <m/>
    <x v="13"/>
    <s v="Darren Lemke, Christopher McQuarrie"/>
    <s v="Nicholas Hoult, Eleanor Tomlinson, Ewan McGregor, Stanley Tucci, Eddie Marsan, Ewen Bremner, Ian McShane, Christopher Fairbank, Simon Lowe, Mingus Johnston, Ralph Brown, Joy McBrinn, Chris Brailsford, Warwick Davis, Craig Salisbury"/>
    <x v="1393"/>
    <s v="Nicholas Hoult, Eleanor Tomlinson"/>
    <s v="The ancient war between humans and a race of giants is reignited when Jack, a young farmhand fighting for a kingdom and the love of a princess, opens a gateway between the two worlds."/>
    <s v="The ancient war between humans"/>
    <n v="6.2"/>
    <n v="129795"/>
    <n v="216641461.72898775"/>
    <n v="195000000"/>
    <x v="2085"/>
    <n v="65187603"/>
    <n v="219627339.89548627"/>
    <n v="197687603"/>
    <n v="222"/>
  </r>
  <r>
    <s v="tt1352824"/>
    <x v="2791"/>
    <x v="10"/>
    <d v="2010-12-03T00:00:00"/>
    <s v="Drama"/>
    <s v=" Mystery"/>
    <s v=" Romance"/>
    <n v="96"/>
    <s v="USA, Canada, France"/>
    <s v="English"/>
    <m/>
    <m/>
    <x v="422"/>
    <s v="Erin Cressida Wilson, Anne Fontaine"/>
    <s v="Julianne Moore, Liam Neeson, Amanda Seyfried, Max Thieriot, R.H. Thomson, Nina Dobrev, Mishu Vellani, Julie Khaner, Laura de Carteret, Natalie Lisinska, Tiffany Lyndall-Knight, Meghan Heffern, Tamsen McDonough, Kathryn Kriitmaa, Arlene Duncan"/>
    <x v="409"/>
    <s v="Julianne Moore, Liam Neeson"/>
    <s v="Suspecting her husband of infidelity, gynecologist Dr. Catherine Stewart hires an escort named Chloe in order to test his faithfulness. Soon, the relationships between all three intensify."/>
    <s v="Suspecting her husband of infidelity,"/>
    <n v="6.3"/>
    <n v="68304"/>
    <n v="16889179.954972781"/>
    <n v="14000000"/>
    <x v="2086"/>
    <n v="3075255"/>
    <n v="16476177.98020386"/>
    <n v="13657649"/>
    <n v="191"/>
  </r>
  <r>
    <s v="tt1355630"/>
    <x v="2792"/>
    <x v="15"/>
    <s v="18/09/2014"/>
    <s v="Drama"/>
    <s v=" Fantasy"/>
    <s v=" Music"/>
    <n v="107"/>
    <s v="USA"/>
    <s v="English"/>
    <m/>
    <m/>
    <x v="1552"/>
    <s v="Shauna Cross, Gayle Forman"/>
    <s v="Chlo√´ Grace Moretz, Mireille Enos, Jamie Blackley, Joshua Leonard, Liana Liberato, Stacy Keach, Gabrielle Rose, Jakob Davies, Willa Milner, Aisha Hinds, Gabrielle Cerys Haslett, Lauren Lee Smith, Adam Solomonian, John Emmet Tracy, Chelah Horsdal"/>
    <x v="1202"/>
    <s v="Chlo√´ Grace Moretz, Mireille Enos"/>
    <s v="Life changes in an instant for young Mia Hall after a car accident puts her in a coma. During an out-of-body experience, she must decide whether to wake up and live a life far different than she had imagined. The choice is hers if she can go on."/>
    <s v="Life changes in an instant for"/>
    <n v="6.7"/>
    <n v="113835"/>
    <n v="12025720.63395516"/>
    <n v="11000000"/>
    <x v="2087"/>
    <n v="50474843"/>
    <n v="85573763.144063696"/>
    <n v="78274843"/>
    <n v="169"/>
  </r>
  <r>
    <s v="tt1355631"/>
    <x v="2793"/>
    <x v="9"/>
    <s v="13/05/2017"/>
    <s v="Biography"/>
    <s v=" Crime"/>
    <s v=" Drama"/>
    <n v="127"/>
    <s v="UK, USA"/>
    <s v="English"/>
    <s v="Spanish"/>
    <m/>
    <x v="1436"/>
    <s v="Ellen Furman, Robert Mazur"/>
    <s v="Bryan Cranston, Leanne Best, Daniel Mays, Tom Vaughan-Lawlor, Niall Hayes, Lara Decaro, Juliet Aubrey, Olympia Dukakis, Amy Ryan, John Leguizamo, Joseph Gilgun, Jason Isaacs, Richard Katz, Fred Furman, Juan Cely"/>
    <x v="1394"/>
    <s v="Bryan Cranston, Leanne Best"/>
    <s v="A U.S. Customs official uncovers a money laundering scheme involving Colombian drug lord Pablo Escobar."/>
    <s v="A U.S. Customs official uncovers"/>
    <n v="7"/>
    <n v="66407"/>
    <n v="30193736.01603296"/>
    <n v="28000000"/>
    <x v="2088"/>
    <n v="15436808"/>
    <n v="22657282.455136798"/>
    <n v="21011110"/>
    <n v="109"/>
  </r>
  <r>
    <s v="tt1355644"/>
    <x v="1524"/>
    <x v="9"/>
    <s v="30/12/2016"/>
    <s v="Drama"/>
    <s v=" Romance"/>
    <s v=" Sci-Fi"/>
    <n v="116"/>
    <s v="USA, Australia"/>
    <s v="English"/>
    <s v="Spanish"/>
    <s v="Japanese"/>
    <x v="1553"/>
    <s v="Jon Spaihts"/>
    <s v="Jennifer Lawrence, Chris Pratt, Michael Sheen, Laurence Fishburne, Andy Garcia, Vince Foster, Kara Flowers, Conor Brophy, Julee Cerda, Aurora Perrineau, Lauren Farmer, Emerald Mayne, Kristin Brock, Tom Ferrari, Quansae Rutledge"/>
    <x v="1395"/>
    <s v="Jennifer Lawrence, Chris Pratt"/>
    <s v="A spacecraft traveling to a distant colony planet and transporting thousands of people has a malfunction in its sleep chambers. As a result, two passengers are awakened 90 years early."/>
    <s v="A spacecraft traveling to a distant"/>
    <n v="7"/>
    <n v="340493"/>
    <n v="118618248.63441521"/>
    <n v="110000000"/>
    <x v="2089"/>
    <n v="100014699"/>
    <n v="326894803.58186322"/>
    <n v="303144152"/>
    <n v="1186"/>
  </r>
  <r>
    <s v="tt1355683"/>
    <x v="2794"/>
    <x v="16"/>
    <d v="2015-08-10T00:00:00"/>
    <s v="Biography"/>
    <s v=" Crime"/>
    <s v=" Drama"/>
    <n v="123"/>
    <s v="USA, UK"/>
    <s v="English"/>
    <m/>
    <m/>
    <x v="1453"/>
    <s v="Mark Mallouk, Jez Butterworth"/>
    <s v="Johnny Depp, Joel Edgerton, Benedict Cumberbatch, Dakota Johnson, Kevin Bacon, Peter Sarsgaard, Jesse Plemons, Rory Cochrane, David Harbour, Adam Scott, Corey Stoll, Julianne Nicholson, W. Earl Brown, Bill Camp, Juno Temple"/>
    <x v="6"/>
    <s v="Johnny Depp, Joel Edgerton"/>
    <s v="The true story of Whitey Bulger, the brother of a state senator and the most infamous violent criminal in the history of South Boston, who became an FBI informant to take down a Mafia family invading his turf."/>
    <s v="The true story of Whitey Bulger,"/>
    <n v="6.9"/>
    <n v="164665"/>
    <n v="57873414.143289223"/>
    <n v="53000000"/>
    <x v="2090"/>
    <n v="62575678"/>
    <n v="108950172.34568813"/>
    <n v="99775678"/>
    <n v="336"/>
  </r>
  <r>
    <s v="tt1365050"/>
    <x v="2795"/>
    <x v="16"/>
    <s v="16/10/2015"/>
    <s v="Drama"/>
    <s v=" War"/>
    <m/>
    <n v="137"/>
    <s v="USA"/>
    <s v="English"/>
    <s v="Akan"/>
    <m/>
    <x v="1297"/>
    <s v="Cary Joji Fukunaga, Uzodinma Iweala"/>
    <s v="Abraham Attah, Emmanuel Affadzi, Ricky Adelayitor, Andrew Adote, Vera Nyarkoah Antwi, Ama K. Abebrese, Kobina Amissah-Sam, Francis Weddey, Fred Nii Amugi, John Arthur, Grace Nortey, Emmary Brown, Nataliah Andoh, Matthew Mpoke Bigg, Nana Mensah"/>
    <x v="1396"/>
    <s v="Abraham Attah, Emmanuel Affadzi"/>
    <s v="A drama based on the experiences of Agu, a child soldier fighting in the civil war of an unnamed African country."/>
    <s v="A drama based on the experiences"/>
    <n v="7.7"/>
    <n v="71634"/>
    <n v="6551707.2615044406"/>
    <n v="6000000"/>
    <x v="2091"/>
    <n v="90777"/>
    <n v="99124.055012931436"/>
    <n v="90777"/>
    <n v="170"/>
  </r>
  <r>
    <s v="tt1365519"/>
    <x v="2796"/>
    <x v="11"/>
    <s v="15/03/2018"/>
    <s v="Action"/>
    <s v=" Adventure"/>
    <s v=" Fantasy"/>
    <n v="119"/>
    <s v="UK, USA"/>
    <s v="English"/>
    <s v="Cantonese"/>
    <s v="Hindi"/>
    <x v="1066"/>
    <s v="Geneva Robertson-Dworet, Alastair Siddons"/>
    <s v="Alicia Vikander, Dominic West, Walton Goggins, Daniel Wu, Kristin Scott Thomas, Derek Jacobi, Alexandre Willaume, Tamer Burjaq, Adrian Collins, Keenan Arrison, Andrian Mazive, Milton Schorr, Hannah John-Kamen, Peter Waison, Samuel Mak"/>
    <x v="967"/>
    <s v="Alicia Vikander, Dominic West"/>
    <s v="When enemies Boris, Natasha, and Fearless Leader escape into the real world with a nefarious scheme, Rocky and Bullwinkle do the same, and team up with a young F.B.I. Agent to stop the trio."/>
    <s v="When enemies Boris, Natasha, and"/>
    <n v="6.3"/>
    <n v="185701"/>
    <n v="96883933.940511137"/>
    <n v="94000000"/>
    <x v="2092"/>
    <n v="58250803"/>
    <n v="283077130.36766315"/>
    <n v="274650803"/>
    <n v="1265"/>
  </r>
  <r>
    <s v="tt1366344"/>
    <x v="2797"/>
    <x v="17"/>
    <d v="2012-10-08T00:00:00"/>
    <s v="Comedy"/>
    <m/>
    <m/>
    <n v="81"/>
    <s v="USA"/>
    <s v="English"/>
    <m/>
    <m/>
    <x v="505"/>
    <s v="Brian Gatewood, Alessandro Tanaka"/>
    <s v="Jonah Hill, Max Records, Ari Graynor, J.B. Smoove, Sam Rockwell, Landry Bender, Kevin Balmore, Kylie Bunbury, Erin Daniels, D.W. Moffett, Jessica Hecht, Bruce Altman, Method Man, Sean Patrick Doyle, Alex Wolff"/>
    <x v="1063"/>
    <s v="Jonah Hill, Max Records"/>
    <s v="A college student on suspension is coaxed into babysitting the kids next door, though he is fully unprepared for the wild night ahead of him."/>
    <s v="A college student on suspension"/>
    <n v="5.7"/>
    <n v="67496"/>
    <n v="28764576.173985001"/>
    <n v="25000000"/>
    <x v="2093"/>
    <n v="30441326"/>
    <n v="40203889.136468187"/>
    <n v="34942188"/>
    <n v="125"/>
  </r>
  <r>
    <s v="tt1512685"/>
    <x v="2798"/>
    <x v="14"/>
    <s v="13/05/2011"/>
    <s v="Horror"/>
    <s v=" Mystery"/>
    <s v=" Thriller"/>
    <n v="118"/>
    <s v="Spain"/>
    <s v="Spanish"/>
    <m/>
    <m/>
    <x v="1554"/>
    <s v="Guillem Morales, Oriol Paulo"/>
    <s v="Bel√©n Rueda, Llu√≠s Homar, Pablo Derqui, Francesc Orella, Joan Dalmau, Julia Guti√©rrez Caba, Boris Ruiz, Dani Codina, Andrea Hermosa, Daniel Grao, Pere Ventura, Oscar Foronda, Ram√≥n Moreno, Jos√© S√°nchez Orosa, Carlus F√†brega"/>
    <x v="1397"/>
    <s v="Bel√©n Rueda, Llu√≠s Homar"/>
    <s v="The story of a woman who is slowly losing her sight whilst trying to investigate the mysterious death of her twin sister."/>
    <s v="The story of a woman who is slowly"/>
    <n v="6.7"/>
    <n v="31979"/>
    <m/>
    <s v="EUR 5000000"/>
    <x v="4"/>
    <m/>
    <m/>
    <n v="16934369"/>
    <n v="68"/>
  </r>
  <r>
    <s v="tt1514041"/>
    <x v="2799"/>
    <x v="14"/>
    <d v="2010-02-06T00:00:00"/>
    <s v="Crime"/>
    <s v=" Thriller"/>
    <m/>
    <n v="117"/>
    <s v="UK"/>
    <s v="English"/>
    <m/>
    <m/>
    <x v="1555"/>
    <s v="Noel Clarke"/>
    <s v="Ophelia Lovibond, Shanika Warren-Markland, Emma Roberts, Tamsin Egerton, Andrew Harwood Mills, Adam Deacon, Ashley Thomas, Ben Cooke, Steven Cree, Michael Hunter, Sean Pertwee, Alan McKenna, Kate Magowan, Ben Shepherd, Linzey Cocker"/>
    <x v="1398"/>
    <s v="Ophelia Lovibond, Shanika Warren-Markland"/>
    <s v="4 girls out on a 3 days trip in to 2 cities, if they survive. While Jo is working in a supermarket, her 3 friends are all out on their adventures. A chance encounter with diamond thieves sends them on a collision course with fate itself."/>
    <s v="4 girls out on a 3 days trip in"/>
    <n v="5.8"/>
    <n v="10282"/>
    <m/>
    <n v="4600000"/>
    <x v="4"/>
    <m/>
    <m/>
    <n v="1477582"/>
    <n v="58"/>
  </r>
  <r>
    <s v="tt1366365"/>
    <x v="2800"/>
    <x v="12"/>
    <s v="18/05/2012"/>
    <s v="Action"/>
    <s v=" Adventure"/>
    <s v=" Thriller"/>
    <n v="93"/>
    <s v="USA, Spain"/>
    <s v="English"/>
    <s v="Spanish"/>
    <m/>
    <x v="1556"/>
    <s v="Scott Wiper, John Petro"/>
    <s v="Henry Cavill, Ver√≥nica Echegui, Bruce Willis, Sigourney Weaver, Joseph Mawle, Caroline Goodall, Rafi Gavron, Emma Hamilton, Michael Budd, Roschdy Zem, √ìscar Jaenada, Joe Dixon, Jim Piddock, Ferm√≠ Reixach, Lolo Herrero"/>
    <x v="722"/>
    <s v="Henry Cavill, Ver√≥nica Echegui"/>
    <s v="After his family is kidnapped during their sailing trip in Spain, a young Wall Street trader is confronted by the people responsible: intelligence agents looking to recover a mysterious briefcase."/>
    <s v="After his family is kidnapped"/>
    <n v="4.9000000000000004"/>
    <n v="34897"/>
    <n v="22545101.352822799"/>
    <n v="20000000"/>
    <x v="2094"/>
    <n v="3763583"/>
    <n v="19009559.395336978"/>
    <n v="16863583"/>
    <n v="155"/>
  </r>
  <r>
    <s v="tt1371111"/>
    <x v="2801"/>
    <x v="12"/>
    <d v="2013-10-01T00:00:00"/>
    <s v="Action"/>
    <s v=" Drama"/>
    <s v=" Mystery"/>
    <n v="172"/>
    <s v="USA, Germany, Hong Kong, Singapore, China"/>
    <s v="English"/>
    <s v="Spanish"/>
    <s v="Ukrainian"/>
    <x v="1557"/>
    <s v="David Mitchell, Lana Wachowski"/>
    <s v="Tom Hanks, Halle Berry, Jim Broadbent, Hugo Weaving, Jim Sturgess, Doona Bae, Ben Whishaw, Keith David, James D'Arcy, Xun Zhou, David Gyasi, Susan Sarandon, Hugh Grant, Robert Fyfe, Martin Wuttke"/>
    <x v="523"/>
    <s v="Tom Hanks, Halle Berry"/>
    <s v="An exploration of how the actions of individual lives impact one another in the past, present and future, as one soul is shaped from a killer into a hero, and an act of kindness ripples across centuries to inspire a revolution."/>
    <s v="An exploration of how the actions"/>
    <n v="7.4"/>
    <n v="340313"/>
    <n v="114980016.89939627"/>
    <n v="102000000"/>
    <x v="2095"/>
    <n v="27108272"/>
    <n v="147087474.19334993"/>
    <n v="130482868"/>
    <n v="987"/>
  </r>
  <r>
    <s v="tt1371150"/>
    <x v="2802"/>
    <x v="15"/>
    <s v="27/11/2014"/>
    <s v="Comedy"/>
    <s v=" Drama"/>
    <m/>
    <n v="103"/>
    <s v="USA"/>
    <s v="English"/>
    <s v="Hebrew"/>
    <m/>
    <x v="388"/>
    <s v="Jonathan Tropper, Jonathan Tropper"/>
    <s v="Jason Bateman, Tina Fey, Jane Fonda, Adam Driver, Rose Byrne, Corey Stoll, Kathryn Hahn, Connie Britton, Timothy Olyphant, Dax Shepard, Debra Monk, Abigail Spencer, Ben Schwartz, Aaron Lazar, Cade Lappin"/>
    <x v="1113"/>
    <s v="Jason Bateman, Tina Fey"/>
    <s v="When their father passes away, four grown siblings are forced to return to their childhood home and live under the same roof together for a week, along with their over-sharing mother and an assortment of spouses, exes and might-have-beens."/>
    <s v="When their father passes away,"/>
    <n v="6.6"/>
    <n v="71411"/>
    <n v="21646297.141119286"/>
    <n v="19800000"/>
    <x v="2096"/>
    <n v="34296320"/>
    <n v="45147091.593674108"/>
    <n v="41296320"/>
    <n v="188"/>
  </r>
  <r>
    <s v="tt1371155"/>
    <x v="2803"/>
    <x v="14"/>
    <d v="2010-03-12T00:00:00"/>
    <s v="Biography"/>
    <s v=" Comedy"/>
    <s v=" Drama"/>
    <n v="113"/>
    <s v="UK"/>
    <s v="English"/>
    <m/>
    <m/>
    <x v="161"/>
    <s v="William Ivory"/>
    <s v="Sally Hawkins, Andrea Riseborough, Jaime Winstone, Lorraine Stanley, Nicola Duffett, Geraldine James, Bob Hoskins, Matthew Aubrey, Daniel Mays, Roger Lloyd Pack, Phil Cornwell, Karen Seacombe, Thomas Arnold, Sian Scott, Robbie Kay"/>
    <x v="1104"/>
    <s v="Sally Hawkins, Andrea Riseborough"/>
    <s v="A dramatization of the 1968 strike at the Ford Dagenham car plant, where female workers walked out in protest against sexual discrimination."/>
    <s v="A dramatization of the 1968 strike"/>
    <n v="7.2"/>
    <n v="14161"/>
    <n v="8545691.0151520558"/>
    <n v="7200000"/>
    <x v="2097"/>
    <n v="1095369"/>
    <n v="14989938.451503258"/>
    <n v="12629471"/>
    <n v="81"/>
  </r>
  <r>
    <s v="tt1374989"/>
    <x v="2804"/>
    <x v="9"/>
    <d v="2016-04-02T00:00:00"/>
    <s v="Action"/>
    <s v=" Comedy"/>
    <s v=" Fantasy"/>
    <n v="108"/>
    <s v="USA, UK"/>
    <s v="English"/>
    <s v="Japanese"/>
    <s v="Chinese"/>
    <x v="452"/>
    <s v="Burr Steers, Jane Austen"/>
    <s v="Lily James, Sam Riley, Bella Heathcote, Ellie Bamber, Millie Brady, Suki Waterhouse, Douglas Booth, Sally Phillips, Charles Dance, Jack Huston, Lena Headey, Matt Smith, Emma Greenwell, Eva Bell, Aisling Loftus"/>
    <x v="1399"/>
    <s v="Lily James, Sam Riley"/>
    <s v="Five sisters in 19th century England must cope with the pressures to marry while protecting themselves from a growing population of zombies."/>
    <s v="Five sisters in 19th century England"/>
    <n v="5.8"/>
    <n v="50166"/>
    <n v="30193736.01603296"/>
    <n v="28000000"/>
    <x v="2098"/>
    <n v="10938134"/>
    <n v="17746901.047194514"/>
    <n v="16457494"/>
    <n v="230"/>
  </r>
  <r>
    <s v="tt1374992"/>
    <x v="2805"/>
    <x v="12"/>
    <s v="28/02/2013"/>
    <s v="Drama"/>
    <s v=" Fantasy"/>
    <s v=" Romance"/>
    <n v="109"/>
    <s v="Canada, France"/>
    <s v="English"/>
    <m/>
    <m/>
    <x v="1558"/>
    <s v="Juan Solanas, Juan Solanas"/>
    <s v="Jim Sturgess, Kirsten Dunst, Timothy Spall, Blu Mankuma, Nicholas Rose, James Kidnie, Vlasta Vrana, Kate Trotter, Holly Uloth, Elliott Larson, Maurane Arcand, Janine Theriault, Vincent Messina, Cole K. Mickenzie, Paul Ahmarani"/>
    <x v="929"/>
    <s v="Jim Sturgess, Kirsten Dunst"/>
    <s v="Adam and Eden fell in love as teens despite the fact that they live on twinned worlds with gravities that pull in opposite directions. Ten years after a forced separation, Adam sets out on a dangerous quest to reconnect with his love."/>
    <s v="Adam and Eden fell in love as"/>
    <n v="6.4"/>
    <n v="68662"/>
    <n v="67635304.058468401"/>
    <n v="60000000"/>
    <x v="2099"/>
    <n v="105095"/>
    <n v="25011324.644123964"/>
    <n v="22187813"/>
    <n v="193"/>
  </r>
  <r>
    <s v="tt1375666"/>
    <x v="2806"/>
    <x v="14"/>
    <s v="24/09/2010"/>
    <s v="Action"/>
    <s v=" Adventure"/>
    <s v=" Sci-Fi"/>
    <n v="148"/>
    <s v="USA, UK"/>
    <s v="English"/>
    <s v="Japanese"/>
    <s v="French"/>
    <x v="194"/>
    <s v="Christopher Nolan"/>
    <s v="Leonardo DiCaprio, Joseph Gordon-Levitt, Ellen Page, Tom Hardy, Ken Watanabe, Dileep Rao, Cillian Murphy, Tom Berenger, Marion Cotillard, Pete Postlethwaite, Michael Caine, Lukas Haas, Tai-Li Lee, Claire Geare, Magnus Nolan"/>
    <x v="66"/>
    <s v="Leonardo DiCaprio, Joseph Gordon-Levitt"/>
    <s v="A thief who steals corporate secrets through the use of dream-sharing technology is given the inverse task of planting an idea into the mind of a C.E.O."/>
    <s v="A thief who steals corporate secrets"/>
    <n v="8.8000000000000007"/>
    <n v="2002816"/>
    <n v="189904244.78115681"/>
    <n v="160000000"/>
    <x v="2100"/>
    <n v="292576195"/>
    <n v="1032349136.4865017"/>
    <n v="869784991"/>
    <n v="3927"/>
  </r>
  <r>
    <s v="tt1375670"/>
    <x v="2807"/>
    <x v="14"/>
    <d v="2010-01-10T00:00:00"/>
    <s v="Comedy"/>
    <m/>
    <m/>
    <n v="102"/>
    <s v="USA"/>
    <s v="English"/>
    <s v="Spanish"/>
    <m/>
    <x v="133"/>
    <s v="Adam Sandler, Fred Wolf"/>
    <s v="Adam Sandler, Kevin James, Chris Rock, David Spade, Rob Schneider, Salma Hayek, Maria Bello, Maya Rudolph, Joyce Van Patten, Ebony Jo-Ann, Di Quon, Steve Buscemi, Colin Quinn, Tim Meadows, Madison Riley"/>
    <x v="123"/>
    <s v="Adam Sandler, Kevin James"/>
    <s v="After their high school basketball coach passes away, five good friends and former teammates reunite for a Fourth of July holiday weekend."/>
    <s v="After their high school basketball"/>
    <n v="5.9"/>
    <n v="224280"/>
    <n v="94952122.390578404"/>
    <n v="80000000"/>
    <x v="2101"/>
    <n v="162001186"/>
    <n v="322193085.85460103"/>
    <n v="271457301"/>
    <n v="375"/>
  </r>
  <r>
    <s v="tt1523483"/>
    <x v="2808"/>
    <x v="14"/>
    <d v="2010-06-10T00:00:00"/>
    <s v="Comedy"/>
    <s v=" Mystery"/>
    <s v=" Romance"/>
    <n v="86"/>
    <s v="USA, France"/>
    <s v="English"/>
    <m/>
    <m/>
    <x v="551"/>
    <s v="Gregg Araki"/>
    <s v="Thomas Dekker, Haley Bennett, Chris Zylka, Roxane Mesquida, Juno Temple, Andy Fischer-Price, Nicole LaLiberte, Jason Olive, James Duval, Brennan Mejia, Kelly Lynch, Carlo Mendez, Christine Nguyen, Michael James Spall"/>
    <x v="1400"/>
    <s v="Thomas Dekker, Haley Bennett"/>
    <s v="A sexually &quot;undeclared&quot; college freshman's clairvoyant/prophetic dreams are the first sign that something very strange is going on involving his class-mates -- with him at the center."/>
    <s v="A sexually &quot;undeclared&quot; college"/>
    <n v="5.7"/>
    <n v="12318"/>
    <m/>
    <m/>
    <x v="4"/>
    <n v="118919"/>
    <m/>
    <n v="635162"/>
    <n v="55"/>
  </r>
  <r>
    <s v="tt1379177"/>
    <x v="2809"/>
    <x v="10"/>
    <s v="30/04/2010"/>
    <s v="Crime"/>
    <s v=" Thriller"/>
    <m/>
    <n v="100"/>
    <s v="UK"/>
    <s v="English"/>
    <m/>
    <m/>
    <x v="1559"/>
    <s v="J Blakeson"/>
    <s v="Martin Compston, Eddie Marsan, Gemma Arterton"/>
    <x v="282"/>
    <s v="Martin Compston, Eddie Marsan"/>
    <s v="A rich man's daughter is held captive in an abandoned apartment by two former convicts who abducted her and hold her ransom in exchange for her father's money."/>
    <s v="A rich man's daughter is held"/>
    <n v="6.7"/>
    <n v="24772"/>
    <n v="965095.99742701603"/>
    <n v="800000"/>
    <x v="2102"/>
    <n v="166980"/>
    <n v="1082016.1711453022"/>
    <n v="896919"/>
    <n v="109"/>
  </r>
  <r>
    <s v="tt1381404"/>
    <x v="2810"/>
    <x v="12"/>
    <s v="20/12/2012"/>
    <s v="Drama"/>
    <s v=" Thriller"/>
    <m/>
    <n v="125"/>
    <s v="USA, Canada"/>
    <s v="English"/>
    <m/>
    <m/>
    <x v="47"/>
    <s v="Lem Dobbs, Neil Gordon"/>
    <s v="Robert Redford, Shia LaBeouf, Julie Christie, Susan Sarandon, Nick Nolte, Chris Cooper, Terrence Howard, Stanley Tucci, Richard Jenkins, Anna Kendrick, Brendan Gleeson, Brit Marling, Sam Elliott, Stephen Root, Jackie Evancho"/>
    <x v="328"/>
    <s v="Robert Redford, Shia LaBeouf"/>
    <s v="After a journalist discovers his identity, a former Weather Underground activist goes on the run."/>
    <s v="After a journalist discovers his"/>
    <n v="6.4"/>
    <n v="31145"/>
    <n v="2254510.1352822799"/>
    <n v="2000000"/>
    <x v="2103"/>
    <n v="5133027"/>
    <n v="22561649.457215771"/>
    <n v="20014680"/>
    <n v="133"/>
  </r>
  <r>
    <s v="tt1385826"/>
    <x v="2811"/>
    <x v="17"/>
    <s v="17/06/2011"/>
    <s v="Romance"/>
    <s v=" Sci-Fi"/>
    <s v=" Thriller"/>
    <n v="106"/>
    <s v="USA"/>
    <s v="English"/>
    <m/>
    <m/>
    <x v="1560"/>
    <s v="George Nolfi, Philip K. Dick"/>
    <s v="Matt Damon, Emily Blunt, Lisa Thoreson, Florence Kastriner, Michael Kelly, Phyllis MacBryde, Natalie Carter, Chuck Scarborough, Jon Stewart, Gregory P. Hitchen, Darrell Lenormand, Michael Bloomberg, Kar, RJ Konner, Susan D. Michaels"/>
    <x v="46"/>
    <s v="Matt Damon, Emily Blunt"/>
    <s v="The affair between a politician and a contemporary dancer is affected by mysterious forces keeping the lovers apart."/>
    <s v="The affair between a politician"/>
    <n v="7"/>
    <n v="240237"/>
    <n v="57759268.957361884"/>
    <n v="50200000"/>
    <x v="2104"/>
    <n v="62495645"/>
    <n v="147124339.70262632"/>
    <n v="127869379"/>
    <n v="477"/>
  </r>
  <r>
    <s v="tt1525366"/>
    <x v="2812"/>
    <x v="12"/>
    <d v="2012-10-08T00:00:00"/>
    <s v="Action"/>
    <s v=" Adventure"/>
    <s v=" Comedy"/>
    <n v="94"/>
    <s v="Ireland, UK"/>
    <s v="English"/>
    <m/>
    <m/>
    <x v="1561"/>
    <s v="Kevin Lehane"/>
    <s v="Killian Coyle, Stuart Graham, Michael Hough, Richard Coyle, Ruth Bradley, Jonathan Ryan, Lalor Roddy, Louis Dempsey, Pascal Scott, Russell Tovey, Ned Dennehy, Nick Chopping, David Pearse, Bronagh Gallagher, Clelia Murphy"/>
    <x v="1401"/>
    <s v="Killian Coyle, Stuart Graham"/>
    <s v="When an island off the coast of Ireland is invaded by bloodsucking aliens, the heroes discover that getting drunk is the only way to survive."/>
    <s v="When an island off the coast of"/>
    <n v="6.3"/>
    <n v="16695"/>
    <m/>
    <s v="GBP 4000000"/>
    <x v="4"/>
    <m/>
    <m/>
    <n v="427335"/>
    <n v="89"/>
  </r>
  <r>
    <s v="tt1525890"/>
    <x v="2813"/>
    <x v="17"/>
    <s v="22/02/2013"/>
    <s v="Thriller"/>
    <m/>
    <m/>
    <n v="92"/>
    <s v="UK, Puerto Rico"/>
    <s v="English"/>
    <m/>
    <m/>
    <x v="1562"/>
    <s v="Sergio Casci"/>
    <s v="Rachelle Lefevre, Stephen Moyer, Lorna Raver, Ed Quinn, Luis Guzm√°n, Lydia Echevarria, Aris Mejias, Gladys Rodr√≠guez, Sunshine Logro√±o, Brian Tester, Grace Connelly, Alfredo De Quesada, Leonardo Castro, Jos√© Cott√©, Cordelia Gonz√°lez"/>
    <x v="1402"/>
    <s v="Rachelle Lefevre, Stephen Moyer"/>
    <s v="A young divorcee is getting her life back together by moving into an apartment. But what will she do when a strange person repeatedly calls her, and threatens to change her new life around?"/>
    <s v="A young divorcee is getting her"/>
    <n v="6.1"/>
    <n v="10309"/>
    <m/>
    <m/>
    <x v="4"/>
    <m/>
    <m/>
    <n v="229746"/>
    <n v="85"/>
  </r>
  <r>
    <s v="tt1385867"/>
    <x v="2814"/>
    <x v="14"/>
    <d v="2010-07-05T00:00:00"/>
    <s v="Action"/>
    <s v=" Comedy"/>
    <s v=" Crime"/>
    <n v="107"/>
    <s v="USA"/>
    <s v="English"/>
    <s v="Spanish"/>
    <m/>
    <x v="374"/>
    <s v="Robb Cullen, Mark Cullen"/>
    <s v="Bruce Willis, Tracy Morgan, Juan Carlos Hern√°ndez, Cory Fernandez, Jason Hurt, Jeff Lima, Sean Cullen, Kevin Pollak, Adam Brody, Guillermo D√≠az, Alberto Bonilla, Robinson Aponte, Jeremy Dash, Mando Alvarado, Michelle Trachtenberg"/>
    <x v="136"/>
    <s v="Bruce Willis, Tracy Morgan"/>
    <s v="Jimmy's rare baseball card is robbed. Since it's his only hope to pay for his daughter's upcoming wedding, he recruits his cop partner Paul to track down the robber, a memorabilia-obsessed gangster."/>
    <s v="Jimmy's rare baseball card is"/>
    <n v="5.6"/>
    <n v="84584"/>
    <n v="35607045.896466903"/>
    <n v="30000000"/>
    <x v="2105"/>
    <n v="44875481"/>
    <n v="66004782.165182225"/>
    <n v="55611001"/>
    <n v="194"/>
  </r>
  <r>
    <s v="tt1527788"/>
    <x v="2815"/>
    <x v="14"/>
    <d v="2010-05-08T00:00:00"/>
    <s v="Action"/>
    <s v=" Crime"/>
    <s v=" Drama"/>
    <n v="119"/>
    <s v="South Korea"/>
    <s v="Korean"/>
    <s v="English"/>
    <m/>
    <x v="1563"/>
    <s v="Jeong-beom Lee"/>
    <s v="Won Bin, Sae-ron Kim, Tae-hoon Kim, Hee-won Kim, Seong-oh Kim, Jong-pil Lee, Thanayong Wongtrakul, Hyo-seo Kim, Young-chang Song, Su-ryun Baek, Kyung-eub Nam, Do-won Jeong, Do-won Kwak, Seok-hyeon Jo, Sang-Kyeong Son"/>
    <x v="1403"/>
    <s v="Won Bin, Sae-ron Kim"/>
    <s v="A quiet pawnshop keeper with a violent past takes on a drug-and-organ trafficking ring in hope of saving the child who is his only friend."/>
    <s v="A quiet pawnshop keeper with a"/>
    <n v="7.8"/>
    <n v="60958"/>
    <m/>
    <m/>
    <x v="4"/>
    <n v="528175"/>
    <m/>
    <n v="44723232"/>
    <n v="162"/>
  </r>
  <r>
    <s v="tt1528071"/>
    <x v="2816"/>
    <x v="13"/>
    <d v="2014-03-10T00:00:00"/>
    <s v="Comedy"/>
    <s v=" Crime"/>
    <s v=" Drama"/>
    <n v="120"/>
    <s v="USA, Canada"/>
    <s v="English"/>
    <m/>
    <m/>
    <x v="1004"/>
    <s v="Keith Bunin, Joe Hill"/>
    <s v="Daniel Radcliffe, Max Minghella, Joe Anderson, Juno Temple, Kelli Garner, James Remar, Kathleen Quinlan, Heather Graham, David Morse, Michael Adamthwaite, Nels Lennarson, Don Thompson, Jay Brazeau, Alex Zahara, Kendra Anderson"/>
    <x v="404"/>
    <s v="Daniel Radcliffe, Max Minghella"/>
    <s v="In the aftermath of his girlfriend's mysterious death, a young man awakens to find strange horns sprouting from his forehead."/>
    <s v="In the aftermath of his girlfriend's"/>
    <n v="6.5"/>
    <n v="75837"/>
    <m/>
    <m/>
    <x v="4"/>
    <n v="173948"/>
    <m/>
    <n v="3875442"/>
    <n v="245"/>
  </r>
  <r>
    <s v="tt1386588"/>
    <x v="2817"/>
    <x v="14"/>
    <s v="19/11/2010"/>
    <s v="Action"/>
    <s v=" Comedy"/>
    <s v=" Crime"/>
    <n v="107"/>
    <s v="USA"/>
    <s v="English"/>
    <s v="Ukrainian"/>
    <m/>
    <x v="677"/>
    <s v="Adam McKay, Chris Henchy"/>
    <s v="Will Ferrell, Derek Jeter, Mark Wahlberg, Eva Mendes, Michael Keaton, Larnell Stovall, Jalil Jay Lynch, Roy T. Anderson, Ray Stevenson, Samuel L. Jackson, Andrew Secunda, Sara Chase, Dwayne Johnson, David Gideon, Joshua Church"/>
    <x v="471"/>
    <s v="Will Ferrell, Derek Jeter"/>
    <s v="Two mismatched New York City detectives seize an opportunity to step up like the city's top cops, whom they idolize, only things don't quite go as planned."/>
    <s v="Two mismatched New York City detectives"/>
    <n v="6.6"/>
    <n v="238059"/>
    <n v="118690152.988223"/>
    <n v="100000000"/>
    <x v="2106"/>
    <n v="119219978"/>
    <n v="202317955.30387571"/>
    <n v="170458922"/>
    <n v="393"/>
  </r>
  <r>
    <s v="tt1528313"/>
    <x v="2818"/>
    <x v="14"/>
    <s v="23/09/2011"/>
    <s v="Comedy"/>
    <m/>
    <m/>
    <n v="108"/>
    <s v="France, Belgium"/>
    <s v="French"/>
    <s v="English"/>
    <m/>
    <x v="1260"/>
    <s v="Dany Boon, Ya√´l Boon"/>
    <s v="Beno√Æt Poelvoorde, Dany Boon, Christel Pedrinelli, Karin Viard, Joachim Ledeganck, Philippe Magnan, Julie Bernard, Nad√®ge Beausson-Diagne, Jean-Paul Dermont, Zinedine Soualem, Fran√ßois Damiens, Guy Lecluyse, Bouli Lanners, Laurent Gamelon, Eric Godon"/>
    <x v="1404"/>
    <s v="Beno√Æt Poelvoorde, Dany Boon"/>
    <s v="A Belge-Francophobe customs officer is forced to team up with a Frenchman during the elimination of the Franco-Belge borders in the 90s."/>
    <s v="A Belge-Francophobe customs officer"/>
    <n v="6.4"/>
    <n v="13026"/>
    <m/>
    <m/>
    <x v="4"/>
    <m/>
    <m/>
    <n v="93811164"/>
    <n v="14"/>
  </r>
  <r>
    <s v="tt1386697"/>
    <x v="2819"/>
    <x v="9"/>
    <s v="13/08/2016"/>
    <s v="Action"/>
    <s v=" Adventure"/>
    <s v=" Fantasy"/>
    <n v="123"/>
    <s v="USA"/>
    <s v="English"/>
    <s v="Japanese"/>
    <s v="Spanish"/>
    <x v="896"/>
    <s v="David Ayer"/>
    <s v="Will Smith, Jaime FitzSimons, Ike Barinholtz, Margot Robbie, Christopher Dyson, Bambadjan Bamba, Viola Davis, Ted Whittall, David Harbour, Robin Atkin Downes, Robert B. Kennedy, Billy Otis, Shailyn Pierre-Dixon, Jared Leto, James McGowan"/>
    <x v="45"/>
    <s v="Will Smith, Jaime FitzSimons"/>
    <s v="A secret government agency recruits some of the most dangerous incarcerated super-villains to form a defensive task force. Their first mission: save the world from the apocalypse."/>
    <s v="A secret government agency recruits"/>
    <n v="6"/>
    <n v="586474"/>
    <n v="188710850.10020602"/>
    <n v="175000000"/>
    <x v="2107"/>
    <n v="325100054"/>
    <n v="805360641.49393392"/>
    <n v="746846894"/>
    <n v="2268"/>
  </r>
  <r>
    <s v="tt1386703"/>
    <x v="2820"/>
    <x v="12"/>
    <d v="2012-11-10T00:00:00"/>
    <s v="Action"/>
    <s v=" Adventure"/>
    <s v=" Sci-Fi"/>
    <n v="118"/>
    <s v="USA, Canada"/>
    <s v="English"/>
    <s v="Ukrainian"/>
    <m/>
    <x v="570"/>
    <s v="Kurt Wimmer, Mark Bomback"/>
    <s v="Colin Farrell, Kate Beckinsale, Jessica Biel, Bryan Cranston, Bokeem Woodbine, Bill Nighy, John Cho, Will Yun Lee, Milton Barnes, James McGowan, Natalie Lisinska, Michael Therriault, Stephen MacDonald, Mishael Morgan, LinLyn Lue"/>
    <x v="90"/>
    <s v="Colin Farrell, Kate Beckinsale"/>
    <s v="A factory worker, Douglas Quaid, begins to suspect that he is a spy after visiting Rekall - a company that provides its clients with implanted fake memories of a life they would like to have led - goes wrong and he finds himself on the run."/>
    <s v="A factory worker, Douglas Quaid,"/>
    <n v="6.3"/>
    <n v="237318"/>
    <n v="140906883.4551425"/>
    <n v="125000000"/>
    <x v="2108"/>
    <n v="58877969"/>
    <n v="223723120.88838547"/>
    <n v="198467168"/>
    <n v="603"/>
  </r>
  <r>
    <s v="tt1530509"/>
    <x v="2821"/>
    <x v="17"/>
    <d v="2011-01-11T00:00:00"/>
    <s v="Crime"/>
    <s v=" Horror"/>
    <m/>
    <n v="91"/>
    <s v="USA"/>
    <s v="English"/>
    <m/>
    <m/>
    <x v="1564"/>
    <s v="Tom Six"/>
    <s v="Laurence R. Harvey, Ashlynn Yennie, Maddi Black, Kandace Caine, Dominic Borrelli, Lucas Hansen, Lee Nicholas Harris, Dan Burman, Daniel Jude Gennis, Georgia Goodrick, Emma Lock, Katherine Templar, Peter Blankenstein, Vivien Bridson, Bill Hutchens"/>
    <x v="1405"/>
    <s v="Laurence R. Harvey, Ashlynn Yennie"/>
    <s v="Inspired by the fictional Dr. Heiter, disturbed loner Martin dreams of creating a 12-person centipede and sets out to realize his sick fantasy."/>
    <s v="Inspired by the fictional Dr."/>
    <n v="3.8"/>
    <n v="34980"/>
    <m/>
    <m/>
    <x v="4"/>
    <n v="141877"/>
    <m/>
    <n v="170323"/>
    <n v="266"/>
  </r>
  <r>
    <s v="tt1389072"/>
    <x v="2822"/>
    <x v="19"/>
    <s v="25/01/2018"/>
    <s v="Drama"/>
    <s v=" Sci-Fi"/>
    <m/>
    <n v="135"/>
    <s v="USA, Norway"/>
    <s v="English"/>
    <s v="Spanish"/>
    <s v="Norwegian"/>
    <x v="361"/>
    <s v="Alexander Payne, Jim Taylor"/>
    <s v="Matt Damon, Christoph Waltz, Hong Chau, Kristen Wiig, Rolf Lassg√•rd, Ingjerd Egeberg, Udo Kier, S√∏ren Pilmark, Jason Sudeikis, Maribeth Monroe, Jayne Houdyshell, Phil Reeves, James Van Der Beek, Alison J. Palmer, Tim Driscoll"/>
    <x v="46"/>
    <s v="Matt Damon, Christoph Waltz"/>
    <s v="A social satire in which a man realizes he would have a better life if he were to shrink himself to five inches tall, allowing him to live in wealth and splendor."/>
    <s v="A social satire in which a man"/>
    <n v="5.7"/>
    <n v="95518"/>
    <n v="71798090.731070563"/>
    <n v="68000000"/>
    <x v="2109"/>
    <n v="24449754"/>
    <n v="58076092.423262127"/>
    <n v="55003890"/>
    <n v="938"/>
  </r>
  <r>
    <s v="tt1389096"/>
    <x v="2823"/>
    <x v="12"/>
    <d v="2013-11-07T00:00:00"/>
    <s v="Comedy"/>
    <s v=" Crime"/>
    <s v=" Thriller"/>
    <n v="95"/>
    <s v="USA"/>
    <s v="English"/>
    <s v="Belarusian"/>
    <m/>
    <x v="1565"/>
    <s v="Noah Haidle"/>
    <s v="Al Pacino, Christopher Walken, Alan Arkin, Julianna Margulies, Mark Margolis, Lucy Punch, Addison Timlin, Vanessa Ferlito, Katheryn Winnick, Bill Burr, Craig Sheffer, Yorgo Constantine, Weronika Rosati, Keone Young, Courtney Platt"/>
    <x v="64"/>
    <s v="Al Pacino, Christopher Walken"/>
    <s v="A pair of aging stickup men try to get the old gang back together for one last hurrah before one of the guys takes his last assignment - to kill his comrade."/>
    <s v="A pair of aging stickup men try"/>
    <n v="6.5"/>
    <n v="52492"/>
    <n v="16908826.0146171"/>
    <n v="15000000"/>
    <x v="2110"/>
    <n v="3310031"/>
    <n v="5718174.9278900987"/>
    <n v="5072654"/>
    <n v="142"/>
  </r>
  <r>
    <s v="tt1389137"/>
    <x v="2824"/>
    <x v="17"/>
    <d v="2012-08-06T00:00:00"/>
    <s v="Comedy"/>
    <s v=" Drama"/>
    <s v=" Family"/>
    <n v="124"/>
    <s v="USA"/>
    <s v="English"/>
    <s v="Spanish"/>
    <m/>
    <x v="117"/>
    <s v="Aline Brosh McKenna, Cameron Crowe"/>
    <s v="Matt Damon, Scarlett Johansson, Thomas Haden Church, Colin Ford, Maggie Elizabeth Jones, Angus Macfadyen, Elle Fanning, Patrick Fugit, John Michael Higgins, Carla Gallo, J.B. Smoove, Stephanie Szostak, Michael Panes, Kym Whitley, Todd Stanton"/>
    <x v="46"/>
    <s v="Matt Damon, Scarlett Johansson"/>
    <s v="Set in Southern California, a father moves his young family to the countryside to renovate and re-open a struggling zoo."/>
    <s v="Set in Southern California, a"/>
    <n v="7.1"/>
    <n v="132661"/>
    <n v="57529152.347970001"/>
    <n v="50000000"/>
    <x v="2111"/>
    <n v="75624550"/>
    <n v="138164130.50227422"/>
    <n v="120081841"/>
    <n v="231"/>
  </r>
  <r>
    <s v="tt1390411"/>
    <x v="2825"/>
    <x v="16"/>
    <d v="2015-03-12T00:00:00"/>
    <s v="Action"/>
    <s v=" Adventure"/>
    <s v=" Biography"/>
    <n v="122"/>
    <s v="USA, Australia, Spain"/>
    <s v="English"/>
    <m/>
    <m/>
    <x v="91"/>
    <s v="Charles Leavitt, Charles Leavitt"/>
    <s v="Chris Hemsworth, Benjamin Walker, Cillian Murphy, Brendan Gleeson, Ben Whishaw, Michelle Fairley, Tom Holland, Paul Anderson, Frank Dillane, Joseph Mawle, Edward Ashley, Sam Keeley, Osy Ikhile, Gary Beadle, Jamie Sives"/>
    <x v="1034"/>
    <s v="Chris Hemsworth, Benjamin Walker"/>
    <s v="A recounting of a New England whaling ship's sinking by a giant whale in 1820, an experience that later inspired the great novel Moby-Dick."/>
    <s v="A recounting of a New England"/>
    <n v="6.9"/>
    <n v="119224"/>
    <n v="109195121.02507401"/>
    <n v="100000000"/>
    <x v="2112"/>
    <n v="25020758"/>
    <n v="102556885.36576687"/>
    <n v="93920758"/>
    <n v="278"/>
  </r>
  <r>
    <s v="tt1392170"/>
    <x v="2826"/>
    <x v="12"/>
    <d v="2012-01-05T00:00:00"/>
    <s v="Action"/>
    <s v=" Adventure"/>
    <s v=" Sci-Fi"/>
    <n v="142"/>
    <s v="USA"/>
    <s v="English"/>
    <m/>
    <m/>
    <x v="604"/>
    <s v="Gary Ross, Suzanne Collins"/>
    <s v="Stanley Tucci, Wes Bentley, Jennifer Lawrence, Willow Shields, Liam Hemsworth, Elizabeth Banks, Sandra Ellis Lafferty, Paula Malcomson, Rhoda Griffis, Sandino Moya-Smith, Josh Hutcherson, Raiko Bowman, Dwayne Boyd, Anthony Reynolds, Judd Lormand"/>
    <x v="1406"/>
    <s v="Stanley Tucci, Wes Bentley"/>
    <s v="Katniss Everdeen voluntarily takes her younger sister's place in the Hunger Games: a televised competition in which two teenagers from each of the twelve Districts of Panem are chosen at random to fight to the death."/>
    <s v="Katniss Everdeen voluntarily takes"/>
    <n v="7.2"/>
    <n v="830511"/>
    <n v="87925895.276008919"/>
    <n v="78000000"/>
    <x v="2113"/>
    <n v="408010692"/>
    <n v="782759971.57227063"/>
    <n v="694394724"/>
    <n v="2052"/>
  </r>
  <r>
    <s v="tt1392190"/>
    <x v="2827"/>
    <x v="16"/>
    <s v="14/05/2015"/>
    <s v="Action"/>
    <s v=" Adventure"/>
    <s v=" Sci-Fi"/>
    <n v="120"/>
    <s v="Australia, South Africa"/>
    <s v="English"/>
    <s v="Russian"/>
    <m/>
    <x v="1566"/>
    <s v="George Miller, Brendan McCarthy"/>
    <s v="Tom Hardy, Charlize Theron, Nicholas Hoult, Hugh Keays-Byrne, Josh Helman, Nathan Jones, Zo√´ Kravitz, Rosie Huntington-Whiteley, Riley Keough, Abbey Lee, Courtney Eaton, John Howard, Richard Carter, Iota, Angus Sampson"/>
    <x v="1279"/>
    <s v="Tom Hardy, Charlize Theron"/>
    <s v="In a post-apocalyptic wasteland, a woman rebels against a tyrannical ruler in search for her homeland with the aid of a group of female prisoners, a psychotic worshiper, and a drifter named Max."/>
    <s v="In a post-apocalyptic wasteland,"/>
    <n v="8.1"/>
    <n v="856553"/>
    <n v="163792681.53761101"/>
    <n v="150000000"/>
    <x v="2114"/>
    <n v="154058340"/>
    <n v="409727583.95779574"/>
    <n v="375225175"/>
    <n v="2017"/>
  </r>
  <r>
    <s v="tt1392197"/>
    <x v="2828"/>
    <x v="14"/>
    <s v="13/08/2010"/>
    <s v="Comedy"/>
    <s v=" Family"/>
    <m/>
    <n v="99"/>
    <s v="USA"/>
    <s v="English"/>
    <m/>
    <m/>
    <x v="126"/>
    <s v="Tim Rasmussen, Vince Di Meglio"/>
    <s v="Owen Wilson, Emma Stone, George Lopez, Christopher Mintz-Plasse, Steve Coogan, Fergie, Kiefer Sutherland, Damon Wayans Jr., Marlon Wayans, Sam Elliott, Lee Pace, Judy Greer, Caroline Sunshine, Finley Jacobsen, Mandy Haines"/>
    <x v="53"/>
    <s v="Owen Wilson, Emma Stone"/>
    <s v="A suburban family moves to a new neighborhood with their large, yet lovable Great Dane, who has a tendency to wreak havoc in his own oblivious way."/>
    <s v="A suburban family moves to a new"/>
    <n v="4.3"/>
    <n v="14091"/>
    <n v="59345076.494111501"/>
    <n v="50000000"/>
    <x v="2115"/>
    <n v="33644788"/>
    <n v="99417060.789356694"/>
    <n v="83761844"/>
    <n v="67"/>
  </r>
  <r>
    <s v="tt1392214"/>
    <x v="2829"/>
    <x v="13"/>
    <d v="2013-07-11T00:00:00"/>
    <s v="Crime"/>
    <s v=" Drama"/>
    <s v=" Mystery"/>
    <n v="153"/>
    <s v="USA"/>
    <s v="English"/>
    <m/>
    <m/>
    <x v="1351"/>
    <s v="Aaron Guzikowski"/>
    <s v="Hugh Jackman, Jake Gyllenhaal, Viola Davis, Maria Bello, Terrence Howard, Melissa Leo, Paul Dano, Dylan Minnette, Zo√´ Soul, Erin Gerasimovich, Kyla-Drew, Wayne Duvall, Len Cariou, David Dastmalchian, Brad James"/>
    <x v="13"/>
    <s v="Hugh Jackman, Jake Gyllenhaal"/>
    <s v="When Keller Dover's daughter and her friend go missing, he takes matters into his own hands as the police pursue multiple leads and the pressure mounts."/>
    <s v="When Keller Dover's daughter and"/>
    <n v="8.1"/>
    <n v="581167"/>
    <n v="51105165.330940701"/>
    <n v="46000000"/>
    <x v="2116"/>
    <n v="61002302"/>
    <n v="135680533.27076188"/>
    <n v="122126687"/>
    <n v="914"/>
  </r>
  <r>
    <s v="tt1396218"/>
    <x v="2830"/>
    <x v="17"/>
    <d v="2011-12-08T00:00:00"/>
    <s v="Comedy"/>
    <s v=" Family"/>
    <s v=" Fantasy"/>
    <n v="94"/>
    <s v="USA"/>
    <s v="English"/>
    <m/>
    <m/>
    <x v="158"/>
    <s v="Sean Anders, John Morris"/>
    <s v="Jim Carrey, Carla Gugino, Angela Lansbury, Ophelia Lovibond, Madeline Carroll, Clark Gregg, Jeffrey Tambor, David Krumholtz, Philip Baker Hall, Maxwell Perry Cotton, James Tupper, Dominic Chianese, William Charles Mitchell, Henry Kelemen, Kelli Barrett"/>
    <x v="89"/>
    <s v="Jim Carrey, Carla Gugino"/>
    <s v="The life of a businessman begins to change after he inherits six penguins, and as he transforms his apartment into a winter wonderland, his professional side starts to unravel."/>
    <s v="The life of a businessman begins"/>
    <n v="6"/>
    <n v="86091"/>
    <n v="63282067.582767002"/>
    <n v="55000000"/>
    <x v="2117"/>
    <n v="68224452"/>
    <n v="215575257.80097756"/>
    <n v="187361754"/>
    <n v="125"/>
  </r>
  <r>
    <s v="tt1396484"/>
    <x v="2831"/>
    <x v="19"/>
    <s v="19/10/2017"/>
    <s v="Horror"/>
    <m/>
    <m/>
    <n v="135"/>
    <s v="Canada, USA"/>
    <s v="English"/>
    <s v="Hebrew"/>
    <m/>
    <x v="1567"/>
    <s v="Chase Palmer, Cary Joji Fukunaga"/>
    <s v="Jaeden Martell, Jeremy Ray Taylor, Sophia Lillis, Finn Wolfhard, Chosen Jacobs, Jack Dylan Grazer, Wyatt Oleff, Bill Skarsg√•rd, Nicholas Hamilton, Jake Sim, Logan Thompson, Owen Teague, Jackson Robert Scott, Stephen Bogaert, Stuart Hughes"/>
    <x v="1407"/>
    <s v="Jaeden Martell, Jeremy Ray Taylor"/>
    <s v="In the summer of 1989, a group of bullied kids band together to destroy a shape-shifting monster, which disguises itself as a clown and preys on the children of Derry, their small Maine town."/>
    <s v="In the summer of 1989, a group"/>
    <n v="7.3"/>
    <n v="442715"/>
    <n v="36954899.640992202"/>
    <n v="35000000"/>
    <x v="2118"/>
    <n v="328828874"/>
    <n v="740994775.89786291"/>
    <n v="701796444"/>
    <n v="1933"/>
  </r>
  <r>
    <s v="tt1535616"/>
    <x v="2832"/>
    <x v="17"/>
    <s v="20/04/2012"/>
    <s v="Drama"/>
    <s v=" Horror"/>
    <s v=" Sci-Fi"/>
    <n v="112"/>
    <s v="USA, Germany, Canada, France"/>
    <s v="English"/>
    <m/>
    <m/>
    <x v="1044"/>
    <s v="Karl Mueller, Eron Sheean"/>
    <s v="Lauren German, Michael Biehn, Milo Ventimiglia, Courtney B. Vance, Ashton Holmes, Rosanna Arquette, Iv√°n Gonz√°lez, Michael Eklund, Abbey Thickson, Jennifer Blanc-Biehn"/>
    <x v="979"/>
    <s v="Lauren German, Michael Biehn"/>
    <s v="Survivors of a nuclear attack are grouped together for days in the basement of their apartment building, where fear and dwindling supplies wear away at their dynamic."/>
    <s v="Survivors of a nuclear attack"/>
    <n v="5.8"/>
    <n v="34931"/>
    <m/>
    <n v="3000000"/>
    <x v="4"/>
    <m/>
    <m/>
    <n v="145676"/>
    <n v="267"/>
  </r>
  <r>
    <s v="tt1397280"/>
    <x v="2833"/>
    <x v="12"/>
    <d v="2012-11-10T00:00:00"/>
    <s v="Action"/>
    <s v=" Thriller"/>
    <m/>
    <n v="92"/>
    <s v="France, USA, Turkey"/>
    <s v="English"/>
    <s v="Turkish"/>
    <s v="Arabic"/>
    <x v="1397"/>
    <s v="Luc Besson, Robert Mark Kamen"/>
    <s v="Liam Neeson, Maggie Grace, Famke Janssen, Leland Orser, Jon Gries, D.B. Sweeney, Luke Grimes, Rade Serbedzija, Kevork Malikyan, Alain Figlarz, Frank Alvarez, Murat Tuncelli, Ali Yildirim, Ergun Kuyucu, Cengiz Bozkurt"/>
    <x v="587"/>
    <s v="Liam Neeson, Maggie Grace"/>
    <s v="In Istanbul, retired CIA operative Bryan Mills and his wife are taken hostage by the father of a kidnapper Mills killed while rescuing his daughter."/>
    <s v="In Istanbul, retired CIA operative"/>
    <n v="6.3"/>
    <n v="285515"/>
    <n v="50726478.043851294"/>
    <n v="45000000"/>
    <x v="2119"/>
    <n v="139854287"/>
    <n v="424007193.33765674"/>
    <n v="376141306"/>
    <n v="506"/>
  </r>
  <r>
    <s v="tt1397514"/>
    <x v="2834"/>
    <x v="12"/>
    <s v="24/02/2012"/>
    <s v="Action"/>
    <s v=" Adventure"/>
    <s v=" Comedy"/>
    <n v="94"/>
    <s v="USA"/>
    <s v="English"/>
    <m/>
    <m/>
    <x v="1514"/>
    <s v="Brian Gunn, Mark Gunn"/>
    <s v="Dwayne Johnson, Michael Caine, Josh Hutcherson, Luis Guzm√°n, Vanessa Hudgens, Kristin Davis, Anna Colwell, Stephen Caudill, Branscombe Richmond, Walter Bankson"/>
    <x v="352"/>
    <s v="Dwayne Johnson, Michael Caine"/>
    <s v="Sean Anderson partners with his mom's husband on a mission to find his grandfather, who is thought to be missing on a mythical island."/>
    <s v="Sean Anderson partners with his"/>
    <n v="5.8"/>
    <n v="90916"/>
    <n v="89053150.343650058"/>
    <n v="79000000"/>
    <x v="2120"/>
    <n v="103860290"/>
    <n v="377923860.88133818"/>
    <n v="335260290"/>
    <n v="182"/>
  </r>
  <r>
    <s v="tt1398426"/>
    <x v="2835"/>
    <x v="16"/>
    <d v="2015-01-10T00:00:00"/>
    <s v="Biography"/>
    <s v=" Drama"/>
    <s v=" History"/>
    <n v="147"/>
    <s v="USA"/>
    <s v="English"/>
    <m/>
    <m/>
    <x v="396"/>
    <s v="Jonathan Herman, Andrea Berloff"/>
    <s v="O'Shea Jackson Jr., Corey Hawkins, Jason Mitchell, Neil Brown Jr., Aldis Hodge, Marlon Yates Jr., R. Marcos Taylor, Carra Patterson, Alexandra Shipp, Paul Giamatti, Elena Goode, Keith Powers, Joshua Brockington, Sheldon A. Smith, LaKeith Stanfield"/>
    <x v="1408"/>
    <s v="O'Shea Jackson Jr., Corey Hawkins"/>
    <s v="A young hot shot driver is in the middle of a championship season and is coming apart at the seams. A former CART champion is called in to give him guidance."/>
    <s v="A young hot shot driver is in"/>
    <n v="7.8"/>
    <n v="176177"/>
    <n v="30574633.887020722"/>
    <n v="28000000"/>
    <x v="2121"/>
    <n v="161197785"/>
    <n v="220175572.45134708"/>
    <n v="201634991"/>
    <n v="389"/>
  </r>
  <r>
    <s v="tt1536410"/>
    <x v="2836"/>
    <x v="17"/>
    <d v="2011-07-10T00:00:00"/>
    <s v="Crime"/>
    <s v=" Drama"/>
    <s v=" Mystery"/>
    <n v="103"/>
    <s v="USA, France, Canada, UK"/>
    <s v="English"/>
    <m/>
    <m/>
    <x v="1568"/>
    <s v="Julien Magnat, Agn√®s Caffin"/>
    <s v="Milla Jovovich, Julian McMahon, David Atrakchi, Michael Shanks, Marianne Faithfull, Sarah Wayne Callies, Valentina Vargas, Kate Yacula, Apollonia Vanova, Nels Lennarson, Chris Kalhoon, Aaron Hughes, Aaron Grain, Michael James, Jason Wishnowski"/>
    <x v="467"/>
    <s v="Milla Jovovich, Julian McMahon"/>
    <s v="A horror-thriller centered on a woman living with &quot;face-blindness&quot; after surviving a serial killer's attack. As she lives with her condition, one in which facial features change each time she loses sight of them, the killer closes in."/>
    <s v="A horror-thriller centered on"/>
    <n v="5.7"/>
    <n v="18236"/>
    <m/>
    <n v="10000000"/>
    <x v="4"/>
    <m/>
    <m/>
    <n v="93759"/>
    <n v="76"/>
  </r>
  <r>
    <s v="tt1536537"/>
    <x v="2837"/>
    <x v="19"/>
    <s v="30/11/2017"/>
    <s v="Action"/>
    <s v=" Adventure"/>
    <s v=" Crime"/>
    <n v="123"/>
    <s v="UK, France, USA, Belgium"/>
    <s v="English"/>
    <m/>
    <m/>
    <x v="1508"/>
    <s v="Max Botkin, Kerry Williamson"/>
    <s v="Noomi Rapace, Glenn Close, Willem Dafoe, Marwan Kenzari, Christian Rubeck, P√•l Sverre Hagen, Tomiwa Edun, Cassie Clare, Cameron Jack, Clara Read, Kirsty Averton, Lucy Pearson, Nadiv Molcho, Elijah Ungvary, Vegar Hoel"/>
    <x v="1409"/>
    <s v="Noomi Rapace, Glenn Close"/>
    <s v="In a world where families are limited to one child due to overpopulation, a set of identical septuplets must avoid being put to a long sleep by the government and dangerous infighting while investigating the disappearance of one of their own."/>
    <s v="In a world where families are"/>
    <n v="6.9"/>
    <n v="99407"/>
    <m/>
    <m/>
    <x v="4"/>
    <m/>
    <m/>
    <n v="27975429"/>
    <n v="445"/>
  </r>
  <r>
    <s v="tt1399103"/>
    <x v="2838"/>
    <x v="17"/>
    <s v="29/06/2011"/>
    <s v="Action"/>
    <s v=" Adventure"/>
    <s v=" Sci-Fi"/>
    <n v="154"/>
    <s v="USA"/>
    <s v="English"/>
    <m/>
    <m/>
    <x v="95"/>
    <s v="Ehren Kruger"/>
    <s v="Shia LaBeouf, Rosie Huntington-Whiteley, Josh Duhamel, John Turturro, Tyrese Gibson, Patrick Dempsey, Frances McDormand, John Malkovich, Kevin Dunn, Julie White, Alan Tudyk, Ken Jeong, Glenn Morshower, Lester Speight, Buzz Aldrin"/>
    <x v="752"/>
    <s v="Shia LaBeouf, Rosie Huntington-Whiteley"/>
    <s v="The Autobots learn of a Cybertronian spacecraft hidden on the moon, and race against the Decepticons to reach it and to learn its secrets."/>
    <s v="The Autobots learn of a Cybertronian"/>
    <n v="6.2"/>
    <n v="380021"/>
    <n v="224363694.157083"/>
    <n v="195000000"/>
    <x v="2122"/>
    <n v="352390543"/>
    <n v="1293018415.5707526"/>
    <n v="1123794079"/>
    <n v="946"/>
  </r>
  <r>
    <s v="tt1399683"/>
    <x v="2839"/>
    <x v="14"/>
    <s v="18/02/2011"/>
    <s v="Drama"/>
    <s v=" Mystery"/>
    <m/>
    <n v="100"/>
    <s v="USA"/>
    <s v="English"/>
    <m/>
    <m/>
    <x v="1569"/>
    <s v="Debra Granik, Anne Rosellini"/>
    <s v="Jennifer Lawrence, Isaiah Stone, Ashlee Thompson, Valerie Richards, Shelley Waggener, Garret Dillahunt, William White, Ramona Blair, Lauren Sweetser, Andrew Burnley, Phillip Burnley, Isaac Skidmore, Cody Brown, Cinnamon Schultz, John Hawkes"/>
    <x v="1395"/>
    <s v="Jennifer Lawrence, Isaiah Stone"/>
    <s v="An unflinching Ozark Mountain girl hacks through dangerous social terrain as she hunts down her drug-dealing father while trying to keep her family intact."/>
    <s v="An unflinching Ozark Mountain"/>
    <n v="7.2"/>
    <n v="133783"/>
    <n v="2373803.0597644602"/>
    <n v="2000000"/>
    <x v="2123"/>
    <n v="6531503"/>
    <n v="16375483.382131169"/>
    <n v="13796834"/>
    <n v="350"/>
  </r>
  <r>
    <s v="tt1401152"/>
    <x v="1532"/>
    <x v="17"/>
    <s v="28/02/2011"/>
    <s v="Action"/>
    <s v=" Mystery"/>
    <s v=" Thriller"/>
    <n v="113"/>
    <s v="UK, Germany, France, USA"/>
    <s v="English"/>
    <s v="German"/>
    <s v="Turkish"/>
    <x v="817"/>
    <s v="Oliver Butcher, Stephen Cornwell"/>
    <s v="Liam Neeson, Diane Kruger, January Jones, Aidan Quinn, Bruno Ganz, Frank Langella, Sebastian Koch, Olivier Schneider, Stipe Erceg, Rainer Bock, Mido Hamada, Clint Dyer, Karl Markovics, Eva L√∂bau, Helen Wiebensohn"/>
    <x v="587"/>
    <s v="Liam Neeson, Diane Kruger"/>
    <s v="A man awakens from a coma, only to discover that someone has taken on his identity and that no one, (not even his wife), believes him. With the help of a young woman, he sets out to prove who he is."/>
    <s v="A man awakens from a coma, only"/>
    <n v="6.8"/>
    <n v="244812"/>
    <n v="34517491.408782005"/>
    <n v="30000000"/>
    <x v="2124"/>
    <n v="63686397"/>
    <n v="156145658.66976854"/>
    <n v="135710029"/>
    <n v="388"/>
  </r>
  <r>
    <s v="tt1402488"/>
    <x v="2840"/>
    <x v="17"/>
    <s v="25/11/2011"/>
    <s v="Animation"/>
    <s v=" Adventure"/>
    <s v=" Comedy"/>
    <n v="100"/>
    <s v="Australia, USA"/>
    <s v="English"/>
    <m/>
    <m/>
    <x v="1570"/>
    <s v="George Miller, Gary Eck"/>
    <s v="Carlos Alazraqui, Lombardo Boyar, Jeffrey Garcia, Johnny A. Sanchez, Sof√≠a Vergara, Robin Williams, Elijah Wood, Pink, Ava Acres, Benjamin Flores Jr., Meibh Campbell, Common, Magda Szubanski, Hugo Weaving, Brad Pitt"/>
    <x v="609"/>
    <s v="Carlos Alazraqui, Lombardo Boyar"/>
    <s v="Mumble's son, Erik, is struggling to realize his talents in the Emperor Penguin world. Meanwhile, Mumble and his family and friends discover a new threat their home -- one that will take everyone working together to save them."/>
    <s v="Mumble's son, Erik, is struggling"/>
    <n v="5.9"/>
    <n v="40908"/>
    <n v="155328711.33951899"/>
    <n v="135000000"/>
    <x v="2125"/>
    <n v="64006466"/>
    <n v="183169295.6894806"/>
    <n v="159196936"/>
    <n v="87"/>
  </r>
  <r>
    <s v="tt1540741"/>
    <x v="2841"/>
    <x v="13"/>
    <s v="20/08/2013"/>
    <s v="Crime"/>
    <s v=" Drama"/>
    <s v=" Thriller"/>
    <n v="116"/>
    <s v="UK, USA, Canada"/>
    <s v="English"/>
    <m/>
    <m/>
    <x v="1571"/>
    <s v="Matthew F. Jones, Matthew F. Jones"/>
    <s v="Sam Rockwell, William H. Macy, Ted Levine, Kelly Reilly, Jason Isaacs, Joe Anderson, Jeffrey Wright, Ophelia Lovibond, Amy Sloan, W. Earl Brown, Heather Lind, Christie Burke, Jenica Bergere, Lana Giacose, David A. Flannery"/>
    <x v="914"/>
    <s v="Sam Rockwell, William H. Macy"/>
    <s v="The tragic death of a beautiful young girl starts a tense and atmospheric game of cat and mouse between hunter John Moon and the hardened backwater criminals out for his blood."/>
    <s v="The tragic death of a beautiful"/>
    <n v="5.8"/>
    <n v="10271"/>
    <m/>
    <m/>
    <x v="4"/>
    <n v="18642"/>
    <m/>
    <n v="18642"/>
    <n v="56"/>
  </r>
  <r>
    <s v="tt1403177"/>
    <x v="2842"/>
    <x v="14"/>
    <d v="2012-03-02T00:00:00"/>
    <s v="Comedy"/>
    <s v=" Crime"/>
    <s v=" Drama"/>
    <n v="106"/>
    <s v="USA"/>
    <s v="English"/>
    <m/>
    <m/>
    <x v="1572"/>
    <s v="Spencer Susser, David Mich√¥d"/>
    <s v="Joseph Gordon-Levitt, Devin Brochu, Rainn Wilson, Piper Laurie, Natalie Portman, Brendan Hill, John Carroll Lynch, Monica Staggs, Mary Elizabeth Barrett, Audrey Wasilewski, Lyle Kanouse, Frank Collison, Van Epperson, Helen Slayton-Hughes, Paul Bates"/>
    <x v="694"/>
    <s v="Joseph Gordon-Levitt"/>
    <s v="A young boy has lost his mother and is losing touch with his father and the world around him. Then he meets Hesher who manages to make his life even more chaotic."/>
    <s v="A young boy has lost his mother"/>
    <n v="7"/>
    <n v="50181"/>
    <n v="8308310.7091756109"/>
    <n v="7000000"/>
    <x v="2126"/>
    <n v="382946"/>
    <n v="533751.99179109861"/>
    <n v="449702"/>
    <n v="108"/>
  </r>
  <r>
    <s v="tt1403865"/>
    <x v="2843"/>
    <x v="14"/>
    <s v="18/02/2011"/>
    <s v="Drama"/>
    <s v=" Western"/>
    <m/>
    <n v="110"/>
    <s v="USA"/>
    <s v="English"/>
    <m/>
    <m/>
    <x v="616"/>
    <s v="Joel Coen, Ethan Coen"/>
    <s v="Jeff Bridges, Hailee Steinfeld, Matt Damon, Josh Brolin, Barry Pepper, Dakin Matthews, Jarlath Conroy, Paul Rae, Domhnall Gleeson, Elizabeth Marvel, Roy Lee Jones, Ed Corbin, Leon Russom, Bruce Green, Candyce Hinkle"/>
    <x v="670"/>
    <s v="Jeff Bridges, Hailee Steinfeld"/>
    <s v="A stubborn teenager enlists the help of a tough U.S. Marshal to track down her father's murderer."/>
    <s v="A stubborn teenager enlists the"/>
    <n v="7.6"/>
    <n v="305020"/>
    <n v="45102258.135524742"/>
    <n v="38000000"/>
    <x v="2127"/>
    <n v="171243005"/>
    <n v="299427870.61028767"/>
    <n v="252276927"/>
    <n v="811"/>
  </r>
  <r>
    <s v="tt1542768"/>
    <x v="2844"/>
    <x v="9"/>
    <d v="2016-11-11T00:00:00"/>
    <s v="Action"/>
    <s v=" Comedy"/>
    <s v=" Crime"/>
    <n v="98"/>
    <s v="USA"/>
    <s v="English"/>
    <m/>
    <m/>
    <x v="782"/>
    <s v="Jeff Morris, Jeff Wadlow"/>
    <s v="Kevin James, Kim Coates, Maurice Compte, Zulay Henao, Andrew Howard, Ron Rifkin, Yul Vazquez, P.J. Byrne, Kelen Coleman, Leonard Earl Howze, Rob Riggle, Andy Garcia, Anthony Belevtsov, Jeff Chase, Katie Couric"/>
    <x v="740"/>
    <s v="Kevin James, Kim Coates"/>
    <s v="After a publisher changes a writer's debut novel about a deadly assassin from fiction to non-fiction, the author finds himself thrust into the world of his lead character, and must take on the role of his character for his own survival."/>
    <s v="After a publisher changes a writer's"/>
    <n v="5.9"/>
    <n v="19569"/>
    <m/>
    <n v="40000000"/>
    <x v="4"/>
    <m/>
    <m/>
    <m/>
    <n v="64"/>
  </r>
  <r>
    <s v="tt1544608"/>
    <x v="2845"/>
    <x v="19"/>
    <s v="28/04/2017"/>
    <s v="Drama"/>
    <s v=" Mystery"/>
    <s v=" Thriller"/>
    <n v="94"/>
    <s v="USA, Italy"/>
    <s v="English"/>
    <s v="Italian"/>
    <m/>
    <x v="1573"/>
    <s v="Andrew Shaw, Silvio Raffo"/>
    <s v="Emilia Clarke, Marton Csokas, Caterina Murino, Remo Girone, Lisa Gastoni, Edward Dring, Duccio Camerini, Nicole Cadeddu, Antonella Britti, Giampiero Judica, Kate Linder"/>
    <x v="1410"/>
    <s v="Emilia Clarke, Marton Csokas"/>
    <s v="Set in 1950s Tuscany, Voice from the Stone is the haunting and suspenseful story of Verena, a solemn nurse drawn to aid a young boy who has fallen silent since the sudden passing of his mother."/>
    <s v="Set in 1950s Tuscany, Voice from"/>
    <n v="5.2"/>
    <n v="10151"/>
    <m/>
    <m/>
    <x v="4"/>
    <m/>
    <m/>
    <n v="87273"/>
    <n v="70"/>
  </r>
  <r>
    <s v="tt1545660"/>
    <x v="2846"/>
    <x v="13"/>
    <d v="2014-11-04T00:00:00"/>
    <s v="Action"/>
    <s v=" Adventure"/>
    <s v=" Comedy"/>
    <n v="145"/>
    <s v="USA"/>
    <s v="English"/>
    <m/>
    <m/>
    <x v="1574"/>
    <s v="Kevin Dreyfuss, Matt Wall"/>
    <s v="D.R. Anderson, W. Earl Brown, Michael Carpenter, Kevin Connell, Sean Cook, Peter Dinklage, Khanh Doan, Michael Gladis, Summer Glau, Basil Harris, Brett Gipson, Tom Hopper, Ryan Kwanten, Margarita Levieva, Joshua Malina"/>
    <x v="1411"/>
    <s v="D.R. Anderson, W. Earl Brown"/>
    <s v="Live-action role players conjure up a demon from Hell by mistake and they must deal with the consequences."/>
    <s v="Live-action role players conjure"/>
    <n v="5.6"/>
    <n v="18974"/>
    <m/>
    <m/>
    <x v="4"/>
    <n v="123854"/>
    <m/>
    <n v="123854"/>
    <n v="89"/>
  </r>
  <r>
    <s v="tt1545754"/>
    <x v="2847"/>
    <x v="13"/>
    <s v="22/08/2014"/>
    <s v="Comedy"/>
    <s v=" Drama"/>
    <m/>
    <n v="114"/>
    <s v="USA"/>
    <s v="English"/>
    <m/>
    <m/>
    <x v="1575"/>
    <s v="Matthew Weiner"/>
    <s v="Owen Wilson, Laura Ramsey, Melissa Rauch, Melanie Ratcliff, Zach Galifianakis, Jay Gates, Naomi Lavette, Lauren Lapkus, Alana De La Garza, Greg Cromer, Paul Schulze, Matthew Cornwell, Bridget Gethins, Michael Genevie, Amy Poehler"/>
    <x v="53"/>
    <s v="Owen Wilson, Laura Ramsey"/>
    <s v="Two childhood best friends, one a superficial womanizer and the other a barely functioning bipolar, embark on a road trip back to their hometown after one of them learns his estranged father has died."/>
    <s v="Two childhood best friends, one"/>
    <n v="5.3"/>
    <n v="14866"/>
    <m/>
    <m/>
    <x v="4"/>
    <m/>
    <m/>
    <n v="594396"/>
    <n v="50"/>
  </r>
  <r>
    <s v="tt1403981"/>
    <x v="2848"/>
    <x v="14"/>
    <s v="26/03/2010"/>
    <s v="Drama"/>
    <s v=" Romance"/>
    <m/>
    <n v="113"/>
    <s v="USA"/>
    <s v="English"/>
    <s v="Chinese"/>
    <m/>
    <x v="924"/>
    <s v="Will Fetters"/>
    <s v="Caitlyn Rund, Mois√©s Acevedo, Noel Rodriguez, Kevin P. McCarthy, Chris Cooper, Robert Pattinson, Athena Currey, Lena Olin, Gregory Jbara, Ruby Jerins, Pierce Brosnan, Angela Pietropinto, Tate Ellington, David Deblinger, Emilie de Ravin"/>
    <x v="1412"/>
    <s v="Caitlyn Rund, Mois√©s Acevedo"/>
    <s v="A romantic drama centered on two new lovers: Tyler, whose parents have split in the wake of his brother's suicide, and Ally, who lives each day to the fullest since witnessing her mother's murder."/>
    <s v="A romantic drama centered on two"/>
    <n v="7.1"/>
    <n v="135572"/>
    <n v="18990424.478115682"/>
    <n v="16000000"/>
    <x v="2128"/>
    <n v="19068240"/>
    <n v="66505521.677821182"/>
    <n v="56032889"/>
    <n v="398"/>
  </r>
  <r>
    <s v="tt1403988"/>
    <x v="2849"/>
    <x v="14"/>
    <s v="26/05/2010"/>
    <s v="Comedy"/>
    <s v=" Drama"/>
    <s v=" Romance"/>
    <n v="95"/>
    <s v="USA"/>
    <s v="English"/>
    <m/>
    <m/>
    <x v="1576"/>
    <s v="Galt Niederhoffer, Galt Niederhoffer"/>
    <s v="Katie Holmes, Josh Duhamel, Anna Paquin, Malin Akerman, Adam Brody, Dianna Agron, Jeremy Strong, Rebecca Lawrence Levy, Candice Bergen, Elijah Wood, James K. Schaffer, Rosemary Murphy, Warrent F. McKnight, Will Hutchins, Evelyn Aronin"/>
    <x v="448"/>
    <s v="Katie Holmes, Josh Duhamel"/>
    <s v="Seven close friends reunite for the wedding of two of their friends. Problems arise because the bride and the maid of honor have had a long rivalry over the groom."/>
    <s v="Seven close friends reunite for"/>
    <n v="5.0999999999999996"/>
    <n v="11559"/>
    <n v="5341056.8844700353"/>
    <n v="4500000"/>
    <x v="2129"/>
    <n v="106524"/>
    <n v="226720.74333657371"/>
    <n v="191019"/>
    <n v="52"/>
  </r>
  <r>
    <s v="tt1407084"/>
    <x v="2850"/>
    <x v="14"/>
    <d v="2010-06-08T00:00:00"/>
    <s v="Action"/>
    <s v=" Crime"/>
    <s v=" Drama"/>
    <n v="93"/>
    <s v="USA, France"/>
    <s v="English"/>
    <m/>
    <m/>
    <x v="92"/>
    <s v="Jordan Melamed, Nick McDonell"/>
    <s v="Chace Crawford, Rory Culkin, Philip Ettinger, Esti Ginzburg, 50 Cent, Zo√´ Kravitz, Billy Magnussen, Emily Meade, Emma Roberts, Ellen Barkin, Kiefer Sutherland, Ako, Dionne Audain, Gregg Bello, Maxx Brawer"/>
    <x v="1413"/>
    <s v="Chace Crawford, Rory Culkin"/>
    <s v="A young drug dealer watches as his high-rolling life is dismantled in the wake of his cousin's murder, which sees his best friend arrested for the crime."/>
    <s v="A young drug dealer watches as"/>
    <n v="5.7"/>
    <n v="11770"/>
    <n v="5934507.6494111503"/>
    <n v="5000000"/>
    <x v="2130"/>
    <n v="183920"/>
    <n v="3143146.6969264722"/>
    <n v="2648195"/>
    <n v="52"/>
  </r>
  <r>
    <s v="tt1408101"/>
    <x v="2851"/>
    <x v="13"/>
    <d v="2013-12-06T00:00:00"/>
    <s v="Action"/>
    <s v=" Adventure"/>
    <s v=" Sci-Fi"/>
    <n v="132"/>
    <s v="USA"/>
    <s v="English"/>
    <s v="Klingon"/>
    <m/>
    <x v="558"/>
    <s v="Roberto Orci, Alex Kurtzman"/>
    <s v="Chris Pine, Zachary Quinto, Zoe Saldana, Karl Urban, Simon Pegg, John Cho, Benedict Cumberbatch, Anton Yelchin, Bruce Greenwood, Peter Weller, Alice Eve, Noel Clarke, Nazneen Contractor, Amanda Foreman, Jay Scully"/>
    <x v="1022"/>
    <s v="Chris Pine, Zachary Quinto"/>
    <s v="After the crew of the Enterprise find an unstoppable force of terror from within their own organization, Captain Kirk leads a manhunt to a war-zone world to capture a one-man weapon of mass destruction."/>
    <s v="After the crew of the Enterprise"/>
    <n v="7.7"/>
    <n v="458568"/>
    <n v="211086552.4538855"/>
    <n v="190000000"/>
    <x v="2131"/>
    <n v="228778661"/>
    <n v="519234307.97316897"/>
    <n v="467365246"/>
    <n v="1245"/>
  </r>
  <r>
    <s v="tt1550312"/>
    <x v="2852"/>
    <x v="17"/>
    <s v="18/11/2011"/>
    <s v="Drama"/>
    <s v=" Romance"/>
    <m/>
    <n v="120"/>
    <s v="Canada, France"/>
    <s v="French"/>
    <s v="English"/>
    <m/>
    <x v="664"/>
    <s v="Jean-Marc Vall√©e"/>
    <s v="Vanessa Paradis, Kevin Parent, H√©l√®ne Florent, Evelyne Brochu, Marin Gerrier, Alice Dubois, Evelyne de la Cheneli√®re, Michel Dumont, Linda E. Smith, Joanny Corbeil-Picher, Rosalie Fortier, Michel Laperri√®re, Caroline Bal, Nicolas Mari√©, Pascal Elso"/>
    <x v="1414"/>
    <s v="Vanessa Paradis, Kevin Parent"/>
    <s v="A love story between a man and woman. And between a mother and her son. A mystical and fantastical odyssey on love."/>
    <s v="A love story between a man and"/>
    <n v="7.4"/>
    <n v="14688"/>
    <m/>
    <s v="CAD 10000000"/>
    <x v="4"/>
    <m/>
    <m/>
    <n v="1227259"/>
    <n v="53"/>
  </r>
  <r>
    <s v="tt1552224"/>
    <x v="2853"/>
    <x v="15"/>
    <d v="2015-03-04T00:00:00"/>
    <s v="Action"/>
    <s v=" Adventure"/>
    <s v=" Drama"/>
    <n v="99"/>
    <s v="Canada, China, USA, France"/>
    <s v="English"/>
    <m/>
    <m/>
    <x v="1577"/>
    <s v="James Dormer"/>
    <s v="Alexandre Bailly, Bozhao Wang, Nicolas Cage, Kahina Carina, Simon Chin, Fernando Chien, Hayden Christensen, Paul Philip Clark, Anoja Dias Bolt, Jawed El Berni, Michael Qiang Gao, William Herbert, Brian Ho, Eason Hung, Bill Su Jiahang"/>
    <x v="1415"/>
    <s v="Alexandre Bailly, Bozhao Wang"/>
    <s v="A mysterious warrior teams up with the daughter and son of a deposed Chinese Emperor to defeat their cruel brother, who seeks their deaths."/>
    <s v="A mysterious warrior teams up"/>
    <n v="4.5999999999999996"/>
    <n v="12210"/>
    <m/>
    <n v="25000000"/>
    <x v="4"/>
    <m/>
    <m/>
    <n v="5148503"/>
    <n v="100"/>
  </r>
  <r>
    <s v="tt1408253"/>
    <x v="2854"/>
    <x v="15"/>
    <s v="22/05/2014"/>
    <s v="Action"/>
    <s v=" Comedy"/>
    <s v=" Crime"/>
    <n v="99"/>
    <s v="USA"/>
    <s v="English"/>
    <s v="Ukrainian"/>
    <m/>
    <x v="3"/>
    <s v="Greg Coolidge, Jason Mantzoukas"/>
    <s v="Ice Cube, Kevin Hart, John Leguizamo, Bruce McGill, Tika Sumpter, Bryan Callen, Laurence Fishburne, Dragos Bucur, Gary Owen, Jacob Latimore, Jay Pharoah, Benjamin Flores Jr., Greg Rementer, Eric Benson, Anna House"/>
    <x v="153"/>
    <s v="Ice Cube, Kevin Hart"/>
    <s v="Security guard Ben must prove himself to his girlfriend's brother, top police officer James. He rides along James on a 24-hour patrol of Atlanta."/>
    <s v="Security guard Ben must prove"/>
    <n v="6.2"/>
    <n v="100500"/>
    <n v="27331183.258988999"/>
    <n v="25000000"/>
    <x v="2132"/>
    <n v="134938200"/>
    <n v="168872714.73507249"/>
    <n v="154468902"/>
    <n v="129"/>
  </r>
  <r>
    <s v="tt1409024"/>
    <x v="2855"/>
    <x v="12"/>
    <s v="23/05/2012"/>
    <s v="Action"/>
    <s v=" Adventure"/>
    <s v=" Comedy"/>
    <n v="106"/>
    <s v="USA, United Arab Emirates"/>
    <s v="English"/>
    <s v="Ukrainian"/>
    <m/>
    <x v="14"/>
    <s v="Etan Cohen, Lowell Cunningham"/>
    <s v="Will Smith, Tommy Lee Jones, Josh Brolin, Jemaine Clement, Emma Thompson, Michael Stuhlbarg, Mike Colter, Nicole Scherzinger, Michael Chernus, Alice Eve, David Rasche, Keone Young, Bill Hader, Cayen Martin, Clarke Thorell"/>
    <x v="45"/>
    <s v="Will Smith, Tommy Lee Jones"/>
    <s v="Agent J travels in time to M.I.B.'s early days in 1969 to stop an alien from assassinating his friend Agent K and changing history."/>
    <s v="Agent J travels in time to M.I.B.'s"/>
    <n v="6.8"/>
    <n v="329608"/>
    <n v="253632390.21925649"/>
    <n v="225000000"/>
    <x v="2133"/>
    <n v="179020854"/>
    <n v="703437345.58976245"/>
    <n v="624026776"/>
    <n v="394"/>
  </r>
  <r>
    <s v="tt1555149"/>
    <x v="2856"/>
    <x v="14"/>
    <d v="2010-08-10T00:00:00"/>
    <s v="Action"/>
    <s v=" Crime"/>
    <s v=" Drama"/>
    <n v="115"/>
    <s v="Brazil"/>
    <s v="Portuguese"/>
    <m/>
    <m/>
    <x v="1241"/>
    <s v="Br√°ulio Mantovani, Br√°ulio Mantovani"/>
    <s v="Wagner Moura, Irandhir Santos, Andr√© Ramiro, Milhem Cortaz, Maria Ribeiro, Seu Jorge, Sandro Rocha, Tain√° M√ºller, Andr√© Mattos, Pedro Van-Held, Adriano Garib, Julio Adri√£o, Rodrigo Candelot, Em√≠lio Orciollo Netto, Charles Fricks"/>
    <x v="1092"/>
    <s v="Wagner Moura, Irandhir Santos"/>
    <s v="After a prison riot, former-Captain Nascimento, now a high ranking security officer in Rio de Janeiro, is swept into a bloody political dispute that involves government officials and paramilitary groups."/>
    <s v="After a prison riot, former-Captain"/>
    <n v="8"/>
    <n v="78166"/>
    <m/>
    <m/>
    <x v="4"/>
    <n v="100119"/>
    <m/>
    <n v="63618850"/>
    <n v="86"/>
  </r>
  <r>
    <s v="tt1558877"/>
    <x v="2857"/>
    <x v="10"/>
    <s v="18/12/2009"/>
    <s v="Comedy"/>
    <s v=" Drama"/>
    <s v=" Thriller"/>
    <n v="100"/>
    <s v="Turkey"/>
    <s v="Turkish"/>
    <m/>
    <m/>
    <x v="1578"/>
    <s v="Engin G√ºnaydin"/>
    <s v="Engin G√ºnaydin, Binnur Kaya, Settar Tanri√∂gen, Ilker Aksum, G√ºnes Berberoglu, Tolga Coskun, Binnaz Ekren, Ercan Kesal, Sinasi Yurtsever, Tayfun Sav, Nedim Suri, Serra Yilmaz, Serkan Keskin, Zeynep √ñzal, Elif Aksar"/>
    <x v="1416"/>
    <s v="Engin G√ºnaydin, Binnur Kaya"/>
    <s v="A reckless electrician, who is struggling with debt, decides to kill his wife and use her savings as a way out. His plan takes an unexpected twist when his loving wife, comes back from the dead to be with her family."/>
    <s v="A reckless electrician, who is"/>
    <n v="7.5"/>
    <n v="11083"/>
    <m/>
    <m/>
    <x v="4"/>
    <m/>
    <m/>
    <n v="879768"/>
    <n v="8"/>
  </r>
  <r>
    <s v="tt1410063"/>
    <x v="2858"/>
    <x v="17"/>
    <s v="16/12/2011"/>
    <s v="Drama"/>
    <s v=" History"/>
    <s v=" Romance"/>
    <n v="146"/>
    <s v="China, Hong Kong"/>
    <s v="Mandarin"/>
    <s v="English"/>
    <s v="Japanese"/>
    <x v="508"/>
    <s v="Heng Liu, Geling Yan"/>
    <s v="Christian Bale, Ni Ni, Xinyi Zhang, Tianyuan Huang, Xiting Han, Doudou Zhang, Dawei Tong, Atsuro Watabe, Kefan Cao, Yangchunzi Yuan, Jia Sun, Yuemin Li, Bai Xue, Takashi Yamanaka, Shigeo Kobayashi"/>
    <x v="37"/>
    <s v="Christian Bale, Ni Ni"/>
    <s v="An American finds refuge during the 1937 Japanese invasion of Nanking in a church with a group of women. Posing as a priest, he attempts to lead the women to safety."/>
    <s v="An American finds refuge during"/>
    <n v="7.6"/>
    <n v="48707"/>
    <n v="108154806.4141836"/>
    <n v="94000000"/>
    <x v="2134"/>
    <n v="311434"/>
    <n v="3285655.574551329"/>
    <n v="2855644"/>
    <n v="163"/>
  </r>
  <r>
    <s v="tt1560139"/>
    <x v="2859"/>
    <x v="14"/>
    <s v="25/03/2010"/>
    <s v="Comedy"/>
    <s v=" Drama"/>
    <m/>
    <n v="87"/>
    <s v="New Zealand"/>
    <s v="English"/>
    <s v="Maori"/>
    <m/>
    <x v="991"/>
    <s v="Taika Waititi"/>
    <s v="James Rolleston, Te Aho Eketone-Whitu, Taika Waititi, Moerangi Tihore, Cherilee Martin, RickyLee Waipuka-Russell, Haze Reweti, Maakariini Butler, Rajvinder Eria, Manihera Rangiuaia, Darcy Ray Flavell-Hudson, Rachel House, Waihoroi Shortland, Cohen Holloway, Pana Hema Taylor"/>
    <x v="1417"/>
    <s v="James Rolleston, Te Aho Eketone-Whitu"/>
    <s v="Set on the east coast of New Zealand in 1984, Boy, an 11-year-old child and devout"/>
    <s v="Set on the east coast of New Zealand"/>
    <n v="7.5"/>
    <n v="21037"/>
    <m/>
    <m/>
    <x v="4"/>
    <n v="256211"/>
    <m/>
    <n v="43551154"/>
    <n v="65"/>
  </r>
  <r>
    <s v="tt1411238"/>
    <x v="2860"/>
    <x v="17"/>
    <s v="25/03/2011"/>
    <s v="Comedy"/>
    <s v=" Romance"/>
    <m/>
    <n v="108"/>
    <s v="USA, UK"/>
    <s v="English"/>
    <s v="Ukrainian"/>
    <m/>
    <x v="339"/>
    <s v="Elizabeth Meriwether, Michael Samonek"/>
    <s v="Natalie Portman, Ashton Kutcher, Kevin Kline, Cary Elwes, Greta Gerwig, Lake Bell, Olivia Thirlby, Ludacris, Jake Johnson, Mindy Kaling, Talia Balsam, Ophelia Lovibond, Guy Branum, Ben Lawson, Jennifer Irwin"/>
    <x v="155"/>
    <s v="Natalie Portman, Ashton Kutcher"/>
    <s v="A guy and girl try to keep their relationship strictly physical, but it's not long before they learn that they want something more."/>
    <s v="A guy and girl try to keep their"/>
    <n v="6.2"/>
    <n v="209640"/>
    <n v="28764576.173985001"/>
    <n v="25000000"/>
    <x v="2135"/>
    <n v="70662220"/>
    <n v="171699295.52655196"/>
    <n v="149228077"/>
    <n v="218"/>
  </r>
  <r>
    <s v="tt1411250"/>
    <x v="2861"/>
    <x v="13"/>
    <d v="2013-05-09T00:00:00"/>
    <s v="Action"/>
    <s v=" Adventure"/>
    <s v=" Sci-Fi"/>
    <n v="119"/>
    <s v="Canada, USA"/>
    <s v="English"/>
    <m/>
    <m/>
    <x v="32"/>
    <s v="David Twohy, Jim Wheat"/>
    <s v="Vin Diesel, Jordi Moll√†, Matt Nable, Katee Sackhoff, Dave Bautista, Bokeem Woodbine, Raoul Max Trujillo, Conrad Pla, Danny Blanco Hall, Noah Dalton Danby, Neil Napier, Nolan Gerard Funk, Karl Urban, Andreas Apergis, Keri Hilson"/>
    <x v="31"/>
    <s v="Vin Diesel, Jordi Moll√†"/>
    <s v="Left for dead on a sun-scorched planet, Riddick finds himself up against an alien race of predators. Activating an emergency beacon alerts two ships: one carrying a new breed of mercenary, the other captained by a man from Riddick's past."/>
    <s v="Left for dead on a sun-scorched"/>
    <n v="6.4"/>
    <n v="151989"/>
    <n v="42217310.490777098"/>
    <n v="38000000"/>
    <x v="2136"/>
    <n v="42025135"/>
    <n v="109250950.41679323"/>
    <n v="98337295"/>
    <n v="365"/>
  </r>
  <r>
    <s v="tt1411664"/>
    <x v="2862"/>
    <x v="17"/>
    <d v="2011-09-09T00:00:00"/>
    <s v="Comedy"/>
    <m/>
    <m/>
    <n v="97"/>
    <s v="USA"/>
    <s v="English"/>
    <m/>
    <m/>
    <x v="289"/>
    <s v="Adam Sandler, Allen Covert"/>
    <s v="Nick Swardson, Christina Ricci, Don Johnson, Stephen Dorff, Ido Mosseri, Kevin Nealon, Edward Herrmann, Miriam Flynn, Mario Joyner, Tyler Spindel, Meredith Giangrande, Nicholas Turturro, Mary Pat Gleason, Jackie Sandler, Dana Goodman"/>
    <x v="1418"/>
    <s v="Nick Swardson, Christina Ricci"/>
    <s v="A kid from the Midwest moves out to Hollywood in order to follow in his parents footsteps, and become a porn star."/>
    <s v="A kid from the Midwest moves out"/>
    <n v="3.2"/>
    <n v="11213"/>
    <n v="11505830.469594"/>
    <n v="10000000"/>
    <x v="2137"/>
    <n v="2529395"/>
    <n v="2911428.4385277843"/>
    <n v="2530394"/>
    <n v="78"/>
  </r>
  <r>
    <s v="tt1411697"/>
    <x v="2863"/>
    <x v="17"/>
    <s v="25/05/2011"/>
    <s v="Comedy"/>
    <m/>
    <m/>
    <n v="102"/>
    <s v="USA, Thailand"/>
    <s v="English"/>
    <s v="Thai"/>
    <m/>
    <x v="215"/>
    <s v="Craig Mazin, Scot Armstrong"/>
    <s v="Bradley Cooper, Ed Helms, Zach Galifianakis, Justin Bartha, Ken Jeong, Paul Giamatti, Mike Tyson, Jeffrey Tambor, Mason Lee, Jamie Chung, Sasha Barrese, Gillian Vigman, Aroon Seeboonruang, Nirut Sirichanya, Yasmin Lee"/>
    <x v="1040"/>
    <s v="Bradley Cooper, Ed Helms"/>
    <s v="Two years after the bachelor party in Las Vegas, Phil, Stu, Alan, and Doug jet to Thailand for Stu's wedding. Stu's plan for a subdued pre-wedding brunch, however, goes seriously awry."/>
    <s v="Two years after the bachelor party"/>
    <n v="6.4"/>
    <n v="456333"/>
    <n v="92046643.756751999"/>
    <n v="80000000"/>
    <x v="2138"/>
    <n v="254464305"/>
    <n v="675121061.8939147"/>
    <n v="586764305"/>
    <n v="423"/>
  </r>
  <r>
    <s v="tt1411704"/>
    <x v="2864"/>
    <x v="17"/>
    <d v="2011-01-04T00:00:00"/>
    <s v="Animation"/>
    <s v=" Adventure"/>
    <s v=" Comedy"/>
    <n v="95"/>
    <s v="USA"/>
    <s v="English"/>
    <s v="Chinese"/>
    <s v="Spanish"/>
    <x v="1009"/>
    <s v="Cinco Paul, Ken Daurio"/>
    <s v="James Marsden, Russell Brand, Kaley Cuoco, Hank Azaria, Gary Cole, Elizabeth Perkins, Hugh Laurie, Tiffany Espensen, David Hasselhoff, Chelsea Handler, Dustin Ybarra, Carlease Burke, Veronica Alicino, Django Marsh, Jimmy Carter"/>
    <x v="98"/>
    <s v="James Marsden, Russell Brand"/>
    <s v="E.B., the Easter Bunny's teenage son, heads to Hollywood, determined to become a drummer in a rock 'n' roll band. In LA, he's taken in by Fred after the out-of-work slacker hits E.B. with his car."/>
    <s v="E.B., the Easter Bunny's teenage"/>
    <n v="5.4"/>
    <n v="30778"/>
    <n v="72486731.958442196"/>
    <n v="63000000"/>
    <x v="2139"/>
    <n v="108085305"/>
    <n v="211654035.10886547"/>
    <n v="183953723"/>
    <n v="103"/>
  </r>
  <r>
    <s v="tt1412386"/>
    <x v="2865"/>
    <x v="17"/>
    <s v="30/03/2012"/>
    <s v="Comedy"/>
    <s v=" Drama"/>
    <s v=" Romance"/>
    <n v="124"/>
    <s v="UK, USA, United Arab Emirates"/>
    <s v="English"/>
    <s v="Hindi"/>
    <m/>
    <x v="278"/>
    <s v="Ol Parker, Deborah Moggach"/>
    <s v="Judi Dench, Tom Wilkinson, Patrick Pearson, Hugh Dickson, James Rawlings, Bill Nighy, Penelope Wilton, Maggie Smith, Liza Tarbuck, Paul Bhattacharjee, Lucy Robinson, Ronald Pickup, Celia Imrie, Simon Wilson, Sara Stewart"/>
    <x v="485"/>
    <s v="Judi Dench, Tom Wilkinson"/>
    <s v="British retirees travel to India to take up residence in what they believe is a newly restored hotel. Less luxurious than advertised, the Marigold Hotel nevertheless slowly begins to charm in unexpected ways."/>
    <s v="British retirees travel to India"/>
    <n v="7.2"/>
    <n v="88913"/>
    <n v="11505830.469594"/>
    <n v="10000000"/>
    <x v="2140"/>
    <n v="46412041"/>
    <n v="157441361.30469179"/>
    <n v="136836156"/>
    <n v="296"/>
  </r>
  <r>
    <s v="tt1412528"/>
    <x v="2866"/>
    <x v="19"/>
    <d v="2017-01-06T00:00:00"/>
    <s v="Comedy"/>
    <s v=" Drama"/>
    <s v=" Romance"/>
    <n v="87"/>
    <s v="USA"/>
    <s v="English"/>
    <m/>
    <m/>
    <x v="1076"/>
    <s v="Mark Duplass, Jay Duplass"/>
    <s v="Anna Kendrick, Rya Meyers, Charles Green, Lisa Kudrow, Craig Robinson, Tony Revolori, Margo Martindale, Stephen Merchant, Carlos Aviles, June Squibb, Brad Oberhofer, Megan Lawless, Amanda Crew, Jay Klaitz, Wyatt Russell"/>
    <x v="1419"/>
    <s v="Anna Kendrick, Rya Meyers"/>
    <s v="Eloise, having been relieved of maid of honor duties after being unceremoniously dumped by the best man via text, decides to attend the wedding anyway, only to find herself seated with five fellow unwanted guests at the dreaded Table 19."/>
    <s v="Eloise, having been relieved of"/>
    <n v="5.8"/>
    <n v="25512"/>
    <n v="5279271.3772846004"/>
    <n v="5000000"/>
    <x v="2141"/>
    <n v="3614896"/>
    <n v="5323632.0388136469"/>
    <n v="5042014"/>
    <n v="130"/>
  </r>
  <r>
    <s v="tt1413492"/>
    <x v="2867"/>
    <x v="11"/>
    <d v="2018-11-07T00:00:00"/>
    <s v="Action"/>
    <s v=" Drama"/>
    <s v=" History"/>
    <n v="130"/>
    <s v="USA"/>
    <s v="Uzbek"/>
    <s v="English"/>
    <s v="Dari"/>
    <x v="1579"/>
    <s v="Ted Tally, Peter Craig"/>
    <s v="Chris Hemsworth, Michael Shannon, Michael Pe√±a, Navid Negahban, Trevante Rhodes, Geoff Stults, Thad Luckinbill, Austin H√©bert, Austin Stowell, Ben O'Toole, Kenneth Miller, Kenny Sheard, Jack Kesy, Rob Riggle, William Fichtner"/>
    <x v="1034"/>
    <s v="Chris Hemsworth, Michael Shannon"/>
    <s v="12 Strong tells the story of the first Special Forces team deployed to Afghanistan after 9/11; under the leadership of a new captain, the team must work with an Afghan warlord to take down the Taliban."/>
    <s v="12 Strong tells the story of the"/>
    <n v="6.6"/>
    <n v="64601"/>
    <n v="36073805.190615848"/>
    <n v="35000000"/>
    <x v="2142"/>
    <n v="45819713"/>
    <n v="69520216.007379115"/>
    <n v="67450815"/>
    <n v="376"/>
  </r>
  <r>
    <s v="tt1413495"/>
    <x v="2868"/>
    <x v="13"/>
    <d v="2013-12-09T00:00:00"/>
    <s v="Drama"/>
    <s v=" Thriller"/>
    <m/>
    <n v="106"/>
    <s v="USA, India, France"/>
    <s v="English"/>
    <m/>
    <m/>
    <x v="335"/>
    <s v="Jason Hall, Barry L. Levy"/>
    <s v="Liam Hemsworth, Gary Oldman, Amber Heard, Harrison Ford, Lucas Till, Embeth Davidtz, Julian McMahon, Josh Holloway, Richard Dreyfuss, Angela Sarafyan, Will Peltz, Haley Finnegan, Kevin Kilner, Christine Marzano, Charlie Hofheimer"/>
    <x v="1420"/>
    <s v="Liam Hemsworth, Gary Oldman"/>
    <s v="An entry-level employee at a powerful corporation finds himself occupying a corner office, but at a dangerous price: he must spy on his boss's old mentor to secure for him a multi-billion dollar advantage."/>
    <s v="An entry-level employee at a powerful"/>
    <n v="5.7"/>
    <n v="34504"/>
    <n v="38884364.925715752"/>
    <n v="35000000"/>
    <x v="2143"/>
    <n v="7388654"/>
    <n v="18949200.929420374"/>
    <n v="17056265"/>
    <n v="92"/>
  </r>
  <r>
    <s v="tt1414382"/>
    <x v="2869"/>
    <x v="14"/>
    <d v="2011-08-07T00:00:00"/>
    <s v="Comedy"/>
    <s v=" Romance"/>
    <m/>
    <n v="105"/>
    <s v="USA"/>
    <s v="English"/>
    <s v="French"/>
    <s v="German"/>
    <x v="1007"/>
    <s v="Moe Jelline"/>
    <s v="Kristen Bell, Jamie Lee Curtis, Sigourney Weaver, Odette Annable, Victor Garber, Betty White, James Wolk, Kristin Chenoweth, Sean Wing, Kyle Bornheimer, William Brent, Christine Lakin, Meagan Holder, Patrick Duffy, Anna A. White"/>
    <x v="862"/>
    <s v="Kristen Bell, Jamie Lee Curtis"/>
    <s v="When a young woman realizes her brother is about to marry the girl who bullied her in high school, she sets out to expose the fianc√©e's true colors."/>
    <s v="When a young woman realizes her"/>
    <n v="5.8"/>
    <n v="48742"/>
    <n v="23738030.597644601"/>
    <n v="20000000"/>
    <x v="2144"/>
    <n v="25702053"/>
    <n v="38045379.605509527"/>
    <n v="32054369"/>
    <n v="364"/>
  </r>
  <r>
    <s v="tt1564777"/>
    <x v="2870"/>
    <x v="9"/>
    <s v="26/01/2017"/>
    <s v="Drama"/>
    <s v=" Fantasy"/>
    <s v=" Romance"/>
    <n v="91"/>
    <s v="UK, Hungary"/>
    <s v="English"/>
    <m/>
    <m/>
    <x v="348"/>
    <s v="Michael Arlen Ross, Kathryn Price"/>
    <s v="Hermione Corfield, Addison Timlin, Joely Richardson, Jeremy Irvine, Lola Kirke, Daisy Head, Juliet Aubrey, Harrison Gilbertson, Leo Suter, Sianoa Smit-McPhee, Norma Kuhling, Elliot Levey, Malachi Kirby, David Schaal, Matt Devere"/>
    <x v="1421"/>
    <s v="Hermione Corfield, Addison Timlin"/>
    <s v="A young girl finds herself in a reform school after therapy since she was blamed for the death of a young boy. At the school she finds herself drawn to a fellow student, unaware that he is an angel, and has loved her for thousands of years."/>
    <s v="A young girl finds herself in"/>
    <n v="5.4"/>
    <n v="13149"/>
    <m/>
    <m/>
    <x v="4"/>
    <m/>
    <m/>
    <n v="2578927"/>
    <n v="143"/>
  </r>
  <r>
    <s v="tt1565958"/>
    <x v="2871"/>
    <x v="14"/>
    <s v="23/12/2011"/>
    <s v="Comedy"/>
    <s v=" Romance"/>
    <m/>
    <n v="80"/>
    <s v="France, Belgium"/>
    <s v="French"/>
    <m/>
    <m/>
    <x v="1580"/>
    <s v="Jean-Pierre Am√©ris, Philippe Blasband"/>
    <s v="Beno√Æt Poelvoorde, Isabelle Carr√©, Lorella Cravotta, Lise Lam√©trie, Swann Arlaud, Pierre Niney, St√©phan Wojtowicz, Jacques Boudet, Alice Pol, C√©line Duhamel, Philippe Fretun, Gr√©goire Ludig, Philippe Gaul√©, Jo√´lle S√©chaud, Isabelle Gruault"/>
    <x v="1404"/>
    <s v="Beno√Æt Poelvoorde, Isabelle Carr√©"/>
    <s v="What happens when a man and a woman share a common passion? They fall in love. And this is what happens to Jean-Ren√©, the boss of a small chocolate factory, and Ang√©lique, a gifted ..."/>
    <s v="What happens when a man and a"/>
    <n v="6.9"/>
    <n v="10392"/>
    <m/>
    <m/>
    <x v="4"/>
    <m/>
    <m/>
    <m/>
    <n v="33"/>
  </r>
  <r>
    <s v="tt1567437"/>
    <x v="2872"/>
    <x v="15"/>
    <d v="2015-06-02T00:00:00"/>
    <s v="Comedy"/>
    <s v=" Crime"/>
    <s v=" Horror"/>
    <n v="103"/>
    <s v="USA, Germany"/>
    <s v="English"/>
    <m/>
    <m/>
    <x v="1581"/>
    <s v="Michael R. Perry"/>
    <s v="Ryan Reynolds, Gemma Arterton, Anna Kendrick, Jacki Weaver, Ella Smith, Paul Chahidi, Stanley Townsend, Adi Shankar, Sam Spruell, Valerie Koch, Gulliver McGrath, Paul Brightwell, Alessa Kordeck, Michael Pink, Ricardia Bramley"/>
    <x v="381"/>
    <s v="Ryan Reynolds, Gemma Arterton"/>
    <s v="A likable guy pursues his office crush with the help of his evil talking pets, but things turn sinister when she stands him up for a date."/>
    <s v="A likable guy pursues his office"/>
    <n v="6.4"/>
    <n v="52134"/>
    <m/>
    <m/>
    <x v="4"/>
    <m/>
    <m/>
    <n v="2097718"/>
    <n v="234"/>
  </r>
  <r>
    <s v="tt1567448"/>
    <x v="2873"/>
    <x v="10"/>
    <d v="2010-01-01T00:00:00"/>
    <s v="Comedy"/>
    <s v=" Western"/>
    <m/>
    <n v="112"/>
    <s v="Turkey"/>
    <s v="Turkish"/>
    <s v="English"/>
    <m/>
    <x v="609"/>
    <s v="Cem Yilmaz"/>
    <s v="Cem Yilmaz, Ozan G√ºven, Demet Evgar, Zafer Alg√∂z, √ñzkan Ugur, Ferdi Sancar, Dilek √áelebi, Istar G√∂kseven, Mehmet Polat, S√ºleyman Turan, Yilmaz K√∂ksal, Cansu Dere, Demet Tuncer, Graham Hoadly, B√ºnyamin Durgut"/>
    <x v="516"/>
    <s v="Cem Yilmaz, Ozan G√ºven"/>
    <s v="In 1881, two Ottoman Secret Agents travel to the USA, at the Sultan's request, to deliver a valuable diamond as a gift for the President."/>
    <s v="In 1881, two Ottoman Secret Agents"/>
    <n v="7.4"/>
    <n v="30709"/>
    <m/>
    <n v="2000000"/>
    <x v="4"/>
    <m/>
    <m/>
    <n v="14620703"/>
    <n v="17"/>
  </r>
  <r>
    <s v="tt1567609"/>
    <x v="2874"/>
    <x v="12"/>
    <d v="2012-01-06T00:00:00"/>
    <s v="Action"/>
    <s v=" Crime"/>
    <s v=" Drama"/>
    <n v="96"/>
    <s v="USA, Mexico"/>
    <s v="English"/>
    <s v="Spanish"/>
    <m/>
    <x v="1454"/>
    <s v="Mel Gibson, Stacy Perskie"/>
    <s v="Mel Gibson, Kevin Balmore, Daniel Gim√©nez Cacho, Jes√∫s Ochoa, Dolores Heredia, Peter Gerety, Roberto Sosa, Peter Stormare, Mario Zaragoza, Gerardo Taracena, Dean Norris, Tenoch Huerta, Fernando Becerril, Scott Cohen, Bob Gunton"/>
    <x v="131"/>
    <s v="Mel Gibson, Kevin Balmore"/>
    <s v="A career criminal nabbed by Mexican authorities is placed in a tough prison where he learns to survive with the help of a young boy."/>
    <s v="A career criminal nabbed by Mexican"/>
    <n v="7"/>
    <n v="102076"/>
    <m/>
    <n v="20000000"/>
    <x v="4"/>
    <m/>
    <m/>
    <n v="8826837"/>
    <n v="157"/>
  </r>
  <r>
    <s v="tt1415283"/>
    <x v="2875"/>
    <x v="14"/>
    <d v="2010-04-06T00:00:00"/>
    <s v="Comedy"/>
    <s v=" Family"/>
    <s v=" Fantasy"/>
    <n v="109"/>
    <s v="UK, France, USA"/>
    <s v="English"/>
    <m/>
    <m/>
    <x v="1582"/>
    <s v="Emma Thompson, Christianna Brand"/>
    <s v="Maggie Gyllenhaal, Oscar Steer, Asa Butterfield, Lil Woods, Eros Vlahos, Rosie Taylor-Ritson, Daniel Mays, Rhys Ifans, Maggie Smith, Sinead Matthews, Katy Brand, Emma Thompson, Bill Bailey, Ewan McGregor, Sam Kelly"/>
    <x v="773"/>
    <s v="Maggie Gyllenhaal, Oscar Steer"/>
    <s v="Nanny McPhee arrives to help a harried young mother who is trying to run the family farm while her husband is away at war, though she uses her magic to teach the woman's children and their two spoiled cousins five new lessons."/>
    <s v="Nanny McPhee arrives to help a"/>
    <n v="6.1"/>
    <n v="27434"/>
    <n v="41541553.545878053"/>
    <n v="35000000"/>
    <x v="2145"/>
    <n v="29011215"/>
    <n v="110679898.17813295"/>
    <n v="93251121"/>
    <n v="63"/>
  </r>
  <r>
    <s v="tt1416801"/>
    <x v="2876"/>
    <x v="17"/>
    <d v="2012-11-05T00:00:00"/>
    <s v="Biography"/>
    <s v=" Crime"/>
    <s v=" Drama"/>
    <n v="106"/>
    <s v="USA"/>
    <s v="English"/>
    <m/>
    <m/>
    <x v="607"/>
    <s v="Jonathan Hensleigh, Jeremy Walters"/>
    <s v="Ray Stevenson, Vincent D'Onofrio, Val Kilmer, Christopher Walken, Linda Cardellini, Tony Darrow, Robert Davi, Fionnula Flanagan, Bob Gunton, Jason Butler Harner, Vinnie Jones, Tony Lo Bianco, Laura Ramsey, Steve Schirripa, Paul Sorvino"/>
    <x v="843"/>
    <s v="Ray Stevenson, Vincent D'Onofrio"/>
    <s v="The true story of Danny Greene, a tough Irish thug working for mobsters in Cleveland during the 1970's."/>
    <s v="The true story of Danny Greene,"/>
    <n v="7.1"/>
    <n v="44822"/>
    <n v="13806996.5635128"/>
    <n v="12000000"/>
    <x v="2146"/>
    <n v="1188194"/>
    <n v="1367115.8728988774"/>
    <n v="1188194"/>
    <n v="93"/>
  </r>
  <r>
    <s v="tt1418377"/>
    <x v="2877"/>
    <x v="15"/>
    <s v="23/01/2014"/>
    <s v="Action"/>
    <s v=" Fantasy"/>
    <s v=" Sci-Fi"/>
    <n v="92"/>
    <s v="USA, Australia"/>
    <s v="English"/>
    <m/>
    <m/>
    <x v="1583"/>
    <s v="Stuart Beattie, Kevin Grevioux"/>
    <s v="Aaron Eckhart, Yvonne Strahovski, Miranda Otto, Bill Nighy, Jai Courtney, Socratis Otto, Aden Young, Caitlin Stasey, Mahesh Jadu, Steve Mouzakis, Nicholas Bell, Deniz Akdeniz, Chris Pang, Kevin Grevioux, Bruce Spence"/>
    <x v="481"/>
    <s v="Aaron Eckhart, Yvonne Strahovski"/>
    <s v="Frankenstein's creature finds himself caught in an all-out, centuries old war between two immortal clans."/>
    <s v="Frankenstein's creature finds"/>
    <n v="5.0999999999999996"/>
    <n v="77469"/>
    <n v="71061076.473371401"/>
    <n v="65000000"/>
    <x v="2147"/>
    <n v="19075290"/>
    <n v="83962683.910216704"/>
    <n v="76801179"/>
    <n v="233"/>
  </r>
  <r>
    <s v="tt1421051"/>
    <x v="2878"/>
    <x v="14"/>
    <d v="2010-03-09T00:00:00"/>
    <s v="Comedy"/>
    <s v=" Drama"/>
    <m/>
    <n v="97"/>
    <s v="USA, UK, Italy, Japan"/>
    <s v="English"/>
    <s v="Italian"/>
    <m/>
    <x v="617"/>
    <s v="Sofia Coppola"/>
    <s v="Stephen Dorff, Chris Pontius, Erin Wasson, Alexandra Williams, Nathalie Fay, Kristina Shannon, Karissa Shannon, John Prudhont, Ruby Corley, Angela Lindvall, Maryna Linchuk, Meghan Collison, Jessica Miller, Elle Fanning, Lala Sloatman"/>
    <x v="403"/>
    <s v="Stephen Dorff, Chris Pontius"/>
    <s v="After withdrawing to the Chateau Marmont, a passionless Hollywood actor reexamines his life when his eleven-year-old daughter surprises him with a visit."/>
    <s v="After withdrawing to the Chateau"/>
    <n v="6.3"/>
    <n v="42108"/>
    <n v="8308310.7091756109"/>
    <n v="7000000"/>
    <x v="2148"/>
    <n v="1785645"/>
    <n v="17552661.814680602"/>
    <n v="14788642"/>
    <n v="210"/>
  </r>
  <r>
    <s v="tt1423894"/>
    <x v="2879"/>
    <x v="14"/>
    <s v="14/01/2011"/>
    <s v="Comedy"/>
    <s v=" Drama"/>
    <m/>
    <n v="134"/>
    <s v="Italy, Canada"/>
    <s v="English"/>
    <s v="French"/>
    <m/>
    <x v="1584"/>
    <s v="Mordecai Richler, Michael Konyves"/>
    <s v="Paul Giamatti, Macha Grenon, Paul Gross, Atom Egoyan, Mark Camacho, David Pryde, Paula Jean Hixson, Mark Addy, Scott Speedman, Marica Pellegrinelli, Thomas Trabacchi, Cl√© Bennett, Rachelle Lefevre, Domenico Minutoli, Massimo Wertm√ºller"/>
    <x v="646"/>
    <s v="Paul Giamatti, Macha Grenon"/>
    <s v="The picaresque and touching story of the politically incorrect, fully lived life of the impulsive, irascible and fearlessly blunt Barney Panofsky."/>
    <s v="The picaresque and touching story"/>
    <n v="7.3"/>
    <n v="23781"/>
    <n v="35607045.896466903"/>
    <n v="30000000"/>
    <x v="2149"/>
    <n v="4439201"/>
    <n v="14369723.057063298"/>
    <n v="12106921"/>
    <n v="90"/>
  </r>
  <r>
    <s v="tt1423995"/>
    <x v="2880"/>
    <x v="14"/>
    <s v="22/10/2010"/>
    <s v="Drama"/>
    <s v=" Thriller"/>
    <m/>
    <n v="105"/>
    <s v="USA"/>
    <s v="English"/>
    <m/>
    <m/>
    <x v="977"/>
    <s v="Angus MacLachlan"/>
    <s v="Robert De Niro, Edward Norton, Milla Jovovich, Frances Conroy, Enver Gjokaj, Pepper Binkley, Sandra Love Aldridge, Greg Trzaskoma, Rachel Loiselle, Kylie Tarnopol, Bailey Tarnopol, Madison Tarnopol, Peter Gray Lewis, Sarab Kamoo, Richard Murphy"/>
    <x v="101"/>
    <s v="Robert De Niro, Edward Norton"/>
    <s v="A convicted arsonist looks to manipulate a parole officer into a plan to secure his parole by placing his beautiful wife in the lawman's path."/>
    <s v="A convicted arsonist looks to"/>
    <n v="5.4"/>
    <n v="39986"/>
    <n v="26111833.657409061"/>
    <n v="22000000"/>
    <x v="2150"/>
    <n v="1810078"/>
    <n v="12225579.5088234"/>
    <n v="10300416"/>
    <n v="167"/>
  </r>
  <r>
    <s v="tt1424381"/>
    <x v="2881"/>
    <x v="14"/>
    <s v="14/07/2010"/>
    <s v="Action"/>
    <s v=" Adventure"/>
    <s v=" Sci-Fi"/>
    <n v="107"/>
    <s v="USA"/>
    <s v="English"/>
    <s v="Spanish"/>
    <s v="Russian"/>
    <x v="998"/>
    <s v="Alex Litvak, Michael Finch"/>
    <s v="Adrien Brody, Topher Grace, Alice Braga, Walton Goggins, Oleg Taktarov, Laurence Fishburne, Danny Trejo, Louis Ozawa, Mahershala Ali, Carey Jones, Brian Steele, Derek Mears"/>
    <x v="290"/>
    <s v="Adrien Brody, Topher Grace"/>
    <s v="A group of elite warriors parachute into an unfamiliar jungle and are hunted by members of a merciless alien race."/>
    <s v="A group of elite warriors parachute"/>
    <n v="6.4"/>
    <n v="208732"/>
    <n v="47476061.195289202"/>
    <n v="40000000"/>
    <x v="2151"/>
    <n v="52000688"/>
    <n v="151013170.53687102"/>
    <n v="127233108"/>
    <n v="679"/>
  </r>
  <r>
    <s v="tt1426329"/>
    <x v="2882"/>
    <x v="13"/>
    <d v="2014-08-05T00:00:00"/>
    <s v="Biography"/>
    <s v=" Drama"/>
    <m/>
    <n v="93"/>
    <s v="USA"/>
    <s v="English"/>
    <m/>
    <m/>
    <x v="1253"/>
    <s v="Andy Bellin"/>
    <s v="Amanda Seyfried, Peter Sarsgaard, Sharon Stone, Robert Patrick, Juno Temple, Chris Noth, Bobby Cannavale, Hank Azaria, Adam Brody, Chlo√´ Sevigny, James Franco, Debi Mazar, Wes Bentley, Eric Roberts, Ron Pritchard"/>
    <x v="1020"/>
    <s v="Amanda Seyfried, Peter Sarsgaard"/>
    <s v="Alex Corvis returns to the world of the living to solve the murder of a young woman that he was wrongly accused of."/>
    <s v="Alex Corvis returns to the world"/>
    <n v="6.2"/>
    <n v="38047"/>
    <n v="11109818.550204501"/>
    <n v="10000000"/>
    <x v="2152"/>
    <n v="356582"/>
    <n v="1761553.9426288903"/>
    <n v="1585583"/>
    <n v="124"/>
  </r>
  <r>
    <s v="tt1571249"/>
    <x v="2883"/>
    <x v="15"/>
    <d v="2014-11-09T00:00:00"/>
    <s v="Comedy"/>
    <s v=" Drama"/>
    <s v=" Romance"/>
    <n v="93"/>
    <s v="USA"/>
    <s v="English"/>
    <s v="Spanish"/>
    <m/>
    <x v="1585"/>
    <s v="Craig Johnson, Mark Heyman"/>
    <s v="Bill Hader, Kristen Wiig, Luke Wilson, Ty Burrell, Boyd Holbrook, Joanna Gleason, Kathleen Rose Perkins, Adriane Lenox, Sydney Lucas, Eddie Schweighardt, Paul Castro Jr., Benjamin McGowan, Jennifer Smith, Genevieve Adams, Truck Hudson"/>
    <x v="1080"/>
    <s v="Bill Hader, Kristen Wiig"/>
    <s v="Having both coincidentally cheated death on the same day, estranged twins reunite with the possibility of mending their relationship."/>
    <s v="Having both coincidentally cheated"/>
    <n v="6.8"/>
    <n v="39336"/>
    <m/>
    <m/>
    <x v="4"/>
    <n v="5284309"/>
    <m/>
    <n v="5776640"/>
    <n v="101"/>
  </r>
  <r>
    <s v="tt1428538"/>
    <x v="2884"/>
    <x v="13"/>
    <d v="2013-01-05T00:00:00"/>
    <s v="Action"/>
    <s v=" Fantasy"/>
    <s v=" Horror"/>
    <n v="88"/>
    <s v="Germany, USA"/>
    <s v="English"/>
    <m/>
    <m/>
    <x v="1508"/>
    <s v="Tommy Wirkola"/>
    <s v="Jeremy Renner, Gemma Arterton, Famke Janssen, Pihla Viitala, Derek Mears, Robin Atkin Downes, Ingrid Bols√∏ Berdal, Joanna Kulig, Thomas Mann, Peter Stormare, Bj√∏rn Sundquist, Rainer Bock, Thomas Scharff, Kathrin K√ºhnel, Cedric Eich"/>
    <x v="1110"/>
    <s v="Jeremy Renner, Gemma Arterton"/>
    <s v="Hansel &amp; Gretel are bounty hunters who track and kill witches all over the world. As the fabled Blood Moon approaches, the siblings encounter a new form of evil that might hold a secret to their past."/>
    <s v="Hansel &amp; Gretel are bounty hunters"/>
    <n v="6.1"/>
    <n v="192084"/>
    <n v="55549092.751022503"/>
    <n v="50000000"/>
    <x v="2153"/>
    <n v="55703475"/>
    <n v="251470464.02743325"/>
    <n v="226349749"/>
    <n v="347"/>
  </r>
  <r>
    <s v="tt1430132"/>
    <x v="2885"/>
    <x v="13"/>
    <s v="25/07/2013"/>
    <s v="Action"/>
    <s v=" Adventure"/>
    <s v=" Sci-Fi"/>
    <n v="126"/>
    <s v="USA, UK"/>
    <s v="English"/>
    <s v="Japanese"/>
    <m/>
    <x v="0"/>
    <s v="Mark Bomback, Scott Frank"/>
    <s v="Hugh Jackman, Tao Okamoto, Rila Fukushima, Hiroyuki Sanada, Svetlana Khodchenkova, Brian Tee, Hal Yamanouchi, Will Yun Lee, Ken Yamamura, Famke Janssen, Nobutaka Aoyagi, Seiji Funamoto, Shinji Ikefuji, Qyoko Kudo, Nobuaki Kakuda"/>
    <x v="13"/>
    <s v="Hugh Jackman, Tao Okamoto"/>
    <s v="Wolverine comes to Japan to meet an old friend whose life he saved years ago, and gets embroiled in a conspiracy involving yakuza and mutants."/>
    <s v="Wolverine comes to Japan to meet"/>
    <n v="6.7"/>
    <n v="422312"/>
    <n v="133317822.60245399"/>
    <n v="120000000"/>
    <x v="2154"/>
    <n v="132556852"/>
    <n v="460866654.25595957"/>
    <n v="414828246"/>
    <n v="613"/>
  </r>
  <r>
    <s v="tt1430607"/>
    <x v="2886"/>
    <x v="17"/>
    <s v="23/12/2011"/>
    <s v="Animation"/>
    <s v=" Adventure"/>
    <s v=" Comedy"/>
    <n v="97"/>
    <s v="UK, USA"/>
    <s v="English"/>
    <m/>
    <m/>
    <x v="1586"/>
    <s v="Peter Baynham, Sarah Smith"/>
    <s v="James McAvoy, Hugh Laurie, Bill Nighy, Jim Broadbent, Imelda Staunton, Ashley Jensen, Marc Wootton, Laura Linney, Eva Longoria, Ramona Marquez, Michael Palin, Sanjeev Bhaskar, Robbie Coltrane, Joan Cusack, Rhys Darby"/>
    <x v="652"/>
    <s v="James McAvoy, Hugh Laurie"/>
    <s v="Santa's (Jim Broadbent's) clumsy son Arthur (James McAvoy) sets out on a mission with Grandsanta (Bill Nighy) to give out a present they misplaced to a young girl in less than two hours."/>
    <s v="Santa's (Jim Broadbent's) clumsy"/>
    <n v="7.1"/>
    <n v="49050"/>
    <n v="115058304.69594"/>
    <n v="100000000"/>
    <x v="2155"/>
    <n v="46462469"/>
    <n v="169618345.27490595"/>
    <n v="147419472"/>
    <n v="107"/>
  </r>
  <r>
    <s v="tt1573072"/>
    <x v="2887"/>
    <x v="14"/>
    <s v="30/04/2010"/>
    <s v="Comedy"/>
    <m/>
    <m/>
    <n v="144"/>
    <s v="India"/>
    <s v="Hindi"/>
    <s v="Gujarati"/>
    <m/>
    <x v="1060"/>
    <s v="Anvita Dutt, Sajid Khan"/>
    <s v="Akshay Kumar, Deepika Padukone, Riteish Deshmukh, Lara Dutta, Arjun Rampal, Boman Irani, Jiah Khan, Randhir Kapoor, Chunky Pandey, Lillete Dubey, Malaika Arora, Daisy Irani, Jacqueline Fernandez, Subhaan Nadiadwala, Manoj Pahwa"/>
    <x v="630"/>
    <s v="Akshay Kumar, Deepika Padukone"/>
    <s v="Believing himself to be jinxed, a man attempts to find true love, but instead gets caught in a web of lies."/>
    <s v="Believing himself to be jinxed,"/>
    <n v="5.4"/>
    <n v="12402"/>
    <m/>
    <m/>
    <x v="4"/>
    <n v="1183658"/>
    <m/>
    <n v="2340550"/>
    <n v="44"/>
  </r>
  <r>
    <s v="tt1575694"/>
    <x v="2888"/>
    <x v="17"/>
    <d v="2011-03-04T00:00:00"/>
    <s v="Action"/>
    <s v=" Thriller"/>
    <m/>
    <n v="90"/>
    <s v="USA"/>
    <s v="English"/>
    <m/>
    <m/>
    <x v="1587"/>
    <s v="Chad Law, Evan Law"/>
    <s v="Cuba Gooding Jr., Cole Hauser, Jonathan LaPaglia, Ginny Weirick, Drew Waters, Sean Cook, Michael Papajohn, J.P. O'Shaughnessy, David Andriole, Brandon O'Neill, Daniel Brockley, Katarzyna Wolejnio, Tracy Schornick, Holt Boggs, Stephanie Vigil"/>
    <x v="374"/>
    <s v="Cuba Gooding Jr., Cole Hauser"/>
    <s v="A disgruntled man creates a hit list with a stranger during a drunken night out and must then race to try to save those he marked for extermination as the bodies begin to pile up and all fingers point to him."/>
    <s v="A disgruntled man creates a hit"/>
    <n v="5.4"/>
    <n v="11288"/>
    <m/>
    <n v="6000000"/>
    <x v="4"/>
    <m/>
    <m/>
    <m/>
    <n v="42"/>
  </r>
  <r>
    <s v="tt1577061"/>
    <x v="2889"/>
    <x v="14"/>
    <d v="2010-12-02T00:00:00"/>
    <s v="Comedy"/>
    <m/>
    <m/>
    <n v="95"/>
    <s v="Turkey"/>
    <s v="Turkish"/>
    <m/>
    <m/>
    <x v="1349"/>
    <s v="Serkan Altunigne, Sahan G√∂kbakar"/>
    <s v="Sahan G√∂kbakar, Zeynep √áamci, Vahdet √áakar, Muhammed Akay, Recep Asan, M√ºcahit Avci, Volkan Cal, Furkan Ege, Ayhan Isik, Resit Kurt, Emre Polat, Metin Sent√ºrk, Dogukan Tuncer, √áagatay Ulusoy, Goktug Yasar"/>
    <x v="1204"/>
    <s v="Sahan G√∂kbakar, Zeynep √áamci"/>
    <s v="Recep Ivedik has been depressed since the death of his grandmother. Everyone who tries to help him fails. A young girl named Zeynep, who can't find an apartment, stays with Recep. Initially..."/>
    <s v="Recep Ivedik has been depressed"/>
    <n v="4"/>
    <n v="17191"/>
    <m/>
    <m/>
    <x v="4"/>
    <m/>
    <m/>
    <n v="22588876"/>
    <n v="2"/>
  </r>
  <r>
    <s v="tt1430612"/>
    <x v="2890"/>
    <x v="15"/>
    <d v="2014-01-05T00:00:00"/>
    <s v="Action"/>
    <s v=" Crime"/>
    <s v=" Thriller"/>
    <n v="90"/>
    <s v="France, Canada, USA, Spain"/>
    <s v="English"/>
    <s v="Chinese"/>
    <m/>
    <x v="1588"/>
    <s v="Luc Besson, Luc Besson"/>
    <s v="Paul Walker, David Belle, RZA, Go√ªchy Boy, Catalina Denis, Ayisha Issa, Carlo Rota, Andreas Apergis, Richard Zeman, Robert Maillet, Bruce Ramsay, Frank Fontaine, Chimwemwe Miller, Andy Bradshaw, Ryan Trudeau"/>
    <x v="220"/>
    <s v="Paul Walker, David Belle"/>
    <s v="An undercover Detroit cop navigates a dangerous neighborhood that's surrounded by a containment wall with the help of an ex-con in order to bring down a crime lord and his plot to devastate the entire city."/>
    <s v="An undercover Detroit cop navigates"/>
    <n v="5.7"/>
    <n v="39400"/>
    <n v="30610925.250067681"/>
    <n v="28000000"/>
    <x v="2156"/>
    <n v="20396829"/>
    <n v="78076149.415509507"/>
    <n v="71416730"/>
    <n v="128"/>
  </r>
  <r>
    <s v="tt1578882"/>
    <x v="2891"/>
    <x v="17"/>
    <s v="17/05/2011"/>
    <s v="Action"/>
    <s v=" Crime"/>
    <s v=" Fantasy"/>
    <n v="91"/>
    <s v="USA"/>
    <s v="English"/>
    <m/>
    <m/>
    <x v="542"/>
    <s v="Kevin Bernhardt"/>
    <s v="Djimon Hounsou, Markus Waldow, Kevin Bacon, Jirantanin Pitakporntrakul, Weeraprawat Wongpuapan, Apichart Chusakul, Suteerush Channukool, Sahajak Boonthanakit, Gigi Velicitat"/>
    <x v="1422"/>
    <s v="Djimon Hounsou, Markus Waldow"/>
    <s v="An assassin is hired by a businessman to avenge the murder of his daughter by white slave traders in Thailand."/>
    <s v="An assassin is hired by a businessman"/>
    <n v="5.0999999999999996"/>
    <n v="10364"/>
    <m/>
    <n v="10000000"/>
    <x v="4"/>
    <m/>
    <m/>
    <m/>
    <n v="49"/>
  </r>
  <r>
    <s v="tt1581835"/>
    <x v="2892"/>
    <x v="14"/>
    <d v="2010-11-11T00:00:00"/>
    <s v="Drama"/>
    <s v=" Romance"/>
    <m/>
    <n v="98"/>
    <s v="Canada"/>
    <s v="English"/>
    <s v="French"/>
    <m/>
    <x v="1589"/>
    <s v="Michael Goldbach, Jacob Tierney"/>
    <s v="Kat Dennings, Reece Thompson, Andie MacDowell, Josh Lucas, Rachel Blanchard, Ted Whittall, Katie Boland, Luke Camilleri, Landon Liboiron, Jesse Reid, Calum Worthy, Natasha Calis, Quinn Lord, Laura Jacobs, Sean Tyson"/>
    <x v="1423"/>
    <s v="Kat Dennings, Reece Thompson"/>
    <s v="A city girl who moves to a small town and becomes entangled in a love triangle between her high school teacher and a stoner classmate."/>
    <s v="A city girl who moves to a small"/>
    <n v="6.4"/>
    <n v="12106"/>
    <m/>
    <m/>
    <x v="4"/>
    <m/>
    <m/>
    <m/>
    <n v="44"/>
  </r>
  <r>
    <s v="tt1582248"/>
    <x v="2893"/>
    <x v="17"/>
    <s v="15/03/2012"/>
    <s v="Biography"/>
    <s v=" Drama"/>
    <m/>
    <n v="100"/>
    <s v="USA"/>
    <s v="English"/>
    <s v="French"/>
    <m/>
    <x v="1590"/>
    <s v="Paul Danziger, Chris Lopata"/>
    <s v="Chris Evans, Mark Kassen, Marshall Bell, Brett Cullen, Jesse L. Martin, Vinessa Shaw, Roxanna Hope Radja, Michael Biehn, Kate Burton, Erinn Allison, Tess Parker, Justin Anderson, Jack Lee, Brittney Karbowski, Mark Lanier"/>
    <x v="703"/>
    <s v="Chris Evans, Mark Kassen"/>
    <s v="A David and Goliath law drama about a drug-addicted lawyer who takes on a health supply corporation while battling his own personal demons."/>
    <s v="A David and Goliath law drama"/>
    <n v="6.8"/>
    <n v="22542"/>
    <m/>
    <m/>
    <x v="4"/>
    <n v="68945"/>
    <m/>
    <n v="123700"/>
    <n v="60"/>
  </r>
  <r>
    <s v="tt1430615"/>
    <x v="2894"/>
    <x v="12"/>
    <s v="24/02/2012"/>
    <s v="Biography"/>
    <s v=" Drama"/>
    <s v=" Family"/>
    <n v="107"/>
    <s v="USA, UK"/>
    <s v="English"/>
    <m/>
    <m/>
    <x v="839"/>
    <s v="Jack Amiel, Michael Begler"/>
    <s v="John Pingayak, Ahmaogak Sweeney, John Chase, Ishmael Angalook Hope, Othniel 'Anaqulutuq' Oomittuk Jr., John Krasinski, Andrew Daly, Thomas R. Daly, Maliaq Kairaiuak, Jeffrey Evan, Drew Barrymore, Ted Danson, Randy Eledge, Thom Van Dorp, Tim Blake Nelson"/>
    <x v="1424"/>
    <s v="John Pingayak, Ahmaogak Sweeney"/>
    <s v="In small-town Alaska, a news reporter recruits his ex-girlfriend - a Greenpeace volunteer - on a campaign to save a family of gray whales trapped by rapidly forming ice in the Arctic Circle."/>
    <s v="In small-town Alaska, a news reporter"/>
    <n v="6.5"/>
    <n v="18452"/>
    <n v="45090202.705645598"/>
    <n v="40000000"/>
    <x v="2157"/>
    <n v="20157300"/>
    <n v="27888359.136000928"/>
    <n v="24740061"/>
    <n v="73"/>
  </r>
  <r>
    <s v="tt1430626"/>
    <x v="2895"/>
    <x v="12"/>
    <d v="2012-04-04T00:00:00"/>
    <s v="Animation"/>
    <s v=" Adventure"/>
    <s v=" Comedy"/>
    <n v="88"/>
    <s v="UK, USA"/>
    <s v="English"/>
    <m/>
    <m/>
    <x v="1591"/>
    <s v="Gideon Defoe, Gideon Defoe"/>
    <s v="Hugh Grant, Martin Freeman, Imelda Staunton, David Tennant, Jeremy Piven, Salma Hayek, Lenny Henry, Brian Blessed, Russell Tovey, Anton Yelchin, Brendan Gleeson, Ashley Jensen, Al Roker, Ben Whitehead, Mike Cooper"/>
    <x v="349"/>
    <s v="Hugh Grant, Martin Freeman"/>
    <s v="Pirate Captain sets out on a mission to defeat his rivals Black Bellamy and Cutlass Liz for the Pirate of the year Award. The quest takes Captain and his crew from the shores of Blood Island to the foggy streets of Victorian London."/>
    <s v="Pirate Captain sets out on a mission"/>
    <n v="6.7"/>
    <n v="44121"/>
    <n v="61999028.720262699"/>
    <n v="55000000"/>
    <x v="2158"/>
    <n v="31051126"/>
    <n v="138713291.3109706"/>
    <n v="123054041"/>
    <n v="109"/>
  </r>
  <r>
    <s v="tt1431045"/>
    <x v="2896"/>
    <x v="9"/>
    <s v="18/02/2016"/>
    <s v="Action"/>
    <s v=" Adventure"/>
    <s v=" Comedy"/>
    <n v="108"/>
    <s v="USA"/>
    <s v="English"/>
    <m/>
    <m/>
    <x v="1592"/>
    <s v="Rhett Reese, Paul Wernick"/>
    <s v="Ryan Reynolds, Karan Soni, Ed Skrein, Michael Benyaer, Stefan Kapicic, Brianna Hildebrand, Style Dayne, Kyle Cassie, Taylor Hickson, Ayzee, Naika Toussaint, Randal Reeder, T.J. Miller, Isaac C. Singleton Jr., Morena Baccarin"/>
    <x v="381"/>
    <s v="Ryan Reynolds, Karan Soni"/>
    <s v="A wisecracking mercenary gets experimented on and becomes immortal but ugly, and sets out to track down the man who ruined his looks."/>
    <s v="A wisecracking mercenary gets"/>
    <n v="8"/>
    <n v="882037"/>
    <n v="62544167.46178256"/>
    <n v="58000000"/>
    <x v="2159"/>
    <n v="363070709"/>
    <n v="843928028.96459532"/>
    <n v="782612155"/>
    <n v="1449"/>
  </r>
  <r>
    <s v="tt1431181"/>
    <x v="2897"/>
    <x v="14"/>
    <d v="2011-04-02T00:00:00"/>
    <s v="Comedy"/>
    <s v=" Drama"/>
    <m/>
    <n v="129"/>
    <s v="UK, USA"/>
    <s v="English"/>
    <m/>
    <m/>
    <x v="781"/>
    <s v="Mike Leigh"/>
    <s v="Jim Broadbent, Ruth Sheen, Lesley Manville, Oliver Maltman, Peter Wight, David Bradley, Martin Savage, Karina Fernandez, Michele Austin, Phil Davis, Imelda Staunton, Stuart McQuarrie, Eileen Davies, Mary Jo Randle, Ben Roberts"/>
    <x v="1425"/>
    <s v="Jim Broadbent, Ruth Sheen"/>
    <s v="A look at four seasons in the lives of a happily married couple and their relationships with their family and friends."/>
    <s v="A look at four seasons in the"/>
    <n v="7.3"/>
    <n v="27487"/>
    <n v="9495212.2390578408"/>
    <n v="8000000"/>
    <x v="2160"/>
    <n v="3205706"/>
    <n v="23408981.138909232"/>
    <n v="19722766"/>
    <n v="148"/>
  </r>
  <r>
    <s v="tt1433108"/>
    <x v="2898"/>
    <x v="14"/>
    <d v="2011-08-04T00:00:00"/>
    <s v="Action"/>
    <s v=" Crime"/>
    <s v=" Drama"/>
    <n v="98"/>
    <s v="USA"/>
    <s v="English"/>
    <m/>
    <m/>
    <x v="177"/>
    <s v="Tony Gayton, Joe Gayton"/>
    <s v="Dwayne Johnson, Mauricio Lopez, Jim Gaines, Tom Berenger, Jan Hoag, Courtney Gains, Billy Bob Thornton, Michael Irby, Josh Clark, Carla Gugino, Michael Blain-Rozgay, Mike Epps, Sidney S. Liufau, Oliver Jackson-Cohen, Maggie Grace"/>
    <x v="352"/>
    <s v="Dwayne Johnson, Mauricio Lopez"/>
    <s v="An ex-con gets on a series of apparently unrelated killings. He gets tracked by a veteran cop with secrets of his own and an egocentric hit man."/>
    <s v="An ex-con gets on a series of"/>
    <n v="6.4"/>
    <n v="98882"/>
    <n v="28485636.71717352"/>
    <n v="24000000"/>
    <x v="2161"/>
    <n v="23240020"/>
    <n v="42285690.955249958"/>
    <n v="35626958"/>
    <n v="193"/>
  </r>
  <r>
    <s v="tt1433811"/>
    <x v="2899"/>
    <x v="12"/>
    <d v="2014-09-01T00:00:00"/>
    <s v="Drama"/>
    <s v=" Thriller"/>
    <m/>
    <n v="115"/>
    <s v="USA"/>
    <s v="English"/>
    <m/>
    <m/>
    <x v="1593"/>
    <s v="Andrew Stern"/>
    <s v="Jason Bateman, Hope Davis, Frank Grillo, Michael Nyqvist, Paula Patton, Andrea Riseborough, Alexander Skarsg√•rd, Max Thieriot, Colin Ford, Jonah Bobo, Haley Ramm, Norbert Leo Butz, Kasi Lemmons, John Sharian, Aviad Bernstein"/>
    <x v="1113"/>
    <s v="Jason Bateman, Hope Davis"/>
    <s v="A drama centered on a group of people searching for human connections in today's wired world."/>
    <s v="A drama centered on a group of"/>
    <n v="7.5"/>
    <n v="72330"/>
    <n v="11272550.6764114"/>
    <n v="10000000"/>
    <x v="2162"/>
    <n v="1436900"/>
    <n v="3864284.4801170742"/>
    <n v="3428048"/>
    <n v="150"/>
  </r>
  <r>
    <s v="tt1588170"/>
    <x v="2900"/>
    <x v="14"/>
    <d v="2010-12-08T00:00:00"/>
    <s v="Action"/>
    <s v=" Crime"/>
    <s v=" Drama"/>
    <n v="144"/>
    <s v="South Korea"/>
    <s v="Korean"/>
    <m/>
    <m/>
    <x v="520"/>
    <s v="Jee-woon Kim, Hoon-jung Park"/>
    <s v="Byung-hun Lee, Min-sik Choi, Joon-hyuk Lee, Gook-hwan Jeon, Kap-su Kim, Moo-Seong Choi, Ho-jin Chun, In-seo Kim, Bo-ra Nam, Tae-goo Eom, Seung-ah Yoon, Jin-ho Choi, San-ha Oh, Chae-young Yoon, Seo-yeon Park"/>
    <x v="745"/>
    <s v="Byung-hun Lee, Min-sik Choi"/>
    <s v="A secret agent exacts revenge on a serial killer through a series of captures and releases."/>
    <s v="A secret agent exacts revenge"/>
    <n v="7.8"/>
    <n v="106092"/>
    <m/>
    <m/>
    <x v="4"/>
    <n v="129210"/>
    <m/>
    <n v="12966357"/>
    <n v="298"/>
  </r>
  <r>
    <s v="tt1433822"/>
    <x v="2901"/>
    <x v="12"/>
    <d v="2012-04-10T00:00:00"/>
    <s v="Horror"/>
    <s v=" Thriller"/>
    <m/>
    <n v="83"/>
    <s v="USA, Germany"/>
    <s v="English"/>
    <m/>
    <m/>
    <x v="1594"/>
    <s v="Todd Lincoln"/>
    <s v="Ashley Greene, Sebastian Stan, Tom Felton, Julianna Guill, Luke Pasqualino, Rick Gomez, Anna Clark, Suzanne Ford, Tim Williams"/>
    <x v="1426"/>
    <s v="Ashley Greene, Sebastian Stan"/>
    <s v="A couple is haunted by a supernatural presence that is unleashed during a college experiment."/>
    <s v="A couple is haunted by a supernatural"/>
    <n v="4.0999999999999996"/>
    <n v="18681"/>
    <n v="19163336.149899378"/>
    <n v="17000000"/>
    <x v="2163"/>
    <n v="4936819"/>
    <n v="12795094.642346919"/>
    <n v="11350665"/>
    <n v="122"/>
  </r>
  <r>
    <s v="tt1436045"/>
    <x v="2902"/>
    <x v="14"/>
    <s v="24/06/2011"/>
    <s v="Action"/>
    <s v=" Adventure"/>
    <s v=" Drama"/>
    <n v="141"/>
    <s v="Japan, UK"/>
    <s v="Japanese"/>
    <m/>
    <m/>
    <x v="233"/>
    <s v="Kaneo Ikegami, Shoichirou Ikemiya"/>
    <s v="K√¥ji Yakusho, Takayuki Yamada, Y√ªsuke Iseya, Ikki Sawamura, Arata Furuta, S√¥suke Takaoka, Seiji Rokkaku, Kazuki Namioka, K√¥en Kond√¥, Y√ªma Ishigaki, Masataka Kubota, Tsuyoshi Ihara, Hiroki Matsukata, Kazue Fukiishi, Mitsuki Tanimura"/>
    <x v="1427"/>
    <s v="K√¥ji Yakusho, Takayuki Yamada"/>
    <s v="A group of assassins come together for a suicide mission to kill an evil lord."/>
    <s v="A group of assassins come together"/>
    <n v="7.6"/>
    <n v="60955"/>
    <n v="7121409.1792933801"/>
    <n v="6000000"/>
    <x v="2164"/>
    <n v="802778"/>
    <n v="22182071.532257732"/>
    <n v="18689058"/>
    <n v="145"/>
  </r>
  <r>
    <s v="tt1436562"/>
    <x v="2903"/>
    <x v="17"/>
    <s v="15/04/2011"/>
    <s v="Animation"/>
    <s v=" Adventure"/>
    <s v=" Comedy"/>
    <n v="96"/>
    <s v="USA, Brazil"/>
    <s v="English"/>
    <s v="Portuguese"/>
    <m/>
    <x v="953"/>
    <s v="Carlos Saldanha, Earl Richey Jones"/>
    <s v="Karen Disher, Jason Fricchione, Sofia Scarpa Saldanha, Leslie Mann, Kelly Keaton, Jesse Eisenberg, Wanda Sykes, Jane Lynch, Rodrigo Santoro, Gracinha Leporace, Jamie Foxx, Will.i.am, Phil Miler, Anne Hathaway, Bernardo De Paula"/>
    <x v="1428"/>
    <s v="Karen Disher, Jason Fricchione"/>
    <s v="When Blu, a domesticated macaw from small-town Minnesota, meets the fiercely independent Jewel, he takes off on an adventure to Rio de Janeiro with the bird of his dreams."/>
    <s v="When Blu, a domesticated macaw"/>
    <n v="6.9"/>
    <n v="202456"/>
    <n v="103552474.226346"/>
    <n v="90000000"/>
    <x v="2165"/>
    <n v="143619809"/>
    <n v="556728612.60207534"/>
    <n v="483866518"/>
    <n v="215"/>
  </r>
  <r>
    <s v="tt1438176"/>
    <x v="2904"/>
    <x v="17"/>
    <s v="26/08/2011"/>
    <s v="Comedy"/>
    <s v=" Horror"/>
    <m/>
    <n v="106"/>
    <s v="USA"/>
    <s v="English"/>
    <m/>
    <m/>
    <x v="891"/>
    <s v="Marti Noxon, Tom Holland"/>
    <s v="Anton Yelchin, Colin Farrell, Toni Collette, David Tennant, Imogen Poots, Christopher Mintz-Plasse, Dave Franco, Reid Ewing, Will Denton, Sandra Vergara, Emily Montague, Chris Sarandon, Gracie Gillam, Chelsea Tavares, Lisa Loeb"/>
    <x v="776"/>
    <s v="Anton Yelchin, Colin Farrell"/>
    <s v="When a nice new neighbor moves in next door, Charley discovers that he is an ancient vampire who preys on the community. Can he save his neighborhood from the creature with the help of the famous &quot;vampire killer&quot;, Peter Vincent?"/>
    <s v="When a nice new neighbor moves"/>
    <n v="6.3"/>
    <n v="98172"/>
    <n v="34517491.408782005"/>
    <n v="30000000"/>
    <x v="2166"/>
    <n v="18302607"/>
    <n v="47176904.495338827"/>
    <n v="41002607"/>
    <n v="257"/>
  </r>
  <r>
    <s v="tt1588895"/>
    <x v="2905"/>
    <x v="14"/>
    <s v="15/10/2010"/>
    <s v="Drama"/>
    <s v=" Fantasy"/>
    <m/>
    <n v="114"/>
    <s v="Thailand, UK, France, Germany, Spain, Netherlands"/>
    <s v="Thai"/>
    <s v="French"/>
    <s v="Lao"/>
    <x v="1595"/>
    <s v="Phra Sripariyattiweti, Apichatpong Weerasethakul"/>
    <s v="Thanapat Saisaymar, Jenjira Pongpas, Sakda Kaewbuadee, Natthakarn Aphaiwonk, Geerasak Kulhong, Wallapa Mongkolprasert, Kanokporn Tongaram, Samud Kugasang, Sumit Suebsee, Mathieu Ly, Vien Pimdee, Akachai Aodvieng, Prakasit Padsena, Nikom Kammach, Chophaka Chaiyuchit"/>
    <x v="1429"/>
    <s v="Thanapat Saisaymar, Jenjira Pongpas"/>
    <s v="Dying of kidney disease, a man spends his last, somber days with family, including the ghost of his wife and a forest spirit who used to be his son, on a rural northern Thailand farm."/>
    <s v="Dying of kidney disease, a man"/>
    <n v="6.7"/>
    <n v="13488"/>
    <m/>
    <m/>
    <x v="4"/>
    <n v="184292"/>
    <m/>
    <n v="1214424"/>
    <n v="78"/>
  </r>
  <r>
    <s v="tt1590089"/>
    <x v="2906"/>
    <x v="14"/>
    <d v="2013-09-05T00:00:00"/>
    <s v="Drama"/>
    <s v=" Thriller"/>
    <m/>
    <n v="106"/>
    <s v="Japan"/>
    <s v="Japanese"/>
    <m/>
    <m/>
    <x v="1596"/>
    <s v="Kanae Minato, Tetsuya Nakashima"/>
    <s v="Takako Matsu, Yoshino Kimura, Masaki Okada, Yukito Nishii, Kaoru Fujiwara, Ai Hashimoto, Hirofumi Arai, Makiya Yamaguchi, Ikuyo Kuroda, Mana Ashida, Soichiro Suzuki, Kinuo Yamada, Hiroko Ninomiya, Tsutomu Takahashi, Y√ªta Kanai"/>
    <x v="1430"/>
    <s v="Takako Matsu, Yoshino Kimura"/>
    <s v="A psychological thriller of a grieving mother turned cold-blooded avenger with a twisty master plan to pay back those who were responsible for her daughter's death."/>
    <s v="A psychological thriller of a"/>
    <n v="7.8"/>
    <n v="34860"/>
    <m/>
    <m/>
    <x v="4"/>
    <m/>
    <m/>
    <n v="45203103"/>
    <n v="121"/>
  </r>
  <r>
    <s v="tt1438254"/>
    <x v="2907"/>
    <x v="14"/>
    <s v="21/01/2011"/>
    <s v="Drama"/>
    <s v=" Fantasy"/>
    <s v=" Romance"/>
    <n v="99"/>
    <s v="USA, Canada"/>
    <s v="English"/>
    <m/>
    <m/>
    <x v="452"/>
    <s v="Craig Pearce, Lewis Colick"/>
    <s v="Zac Efron, Charlie Tahan, Amanda Crew, Augustus Prew, Donal Logue, Kim Basinger, Ray Liotta, Dave Franco, Matt Ward, Miles Chalmers, Jesse Wheeler, Desiree Zurowski, Adrian Hough, Jill Teed, Valerie Tian"/>
    <x v="1151"/>
    <s v="Zac Efron, Charlie Tahan"/>
    <s v="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
    <s v="Charlie's brother, Sam, dies in"/>
    <n v="6.4"/>
    <n v="57799"/>
    <n v="52223667.314818121"/>
    <n v="44000000"/>
    <x v="2167"/>
    <n v="31162545"/>
    <n v="57197620.303701706"/>
    <n v="48190704"/>
    <n v="93"/>
  </r>
  <r>
    <s v="tt1440129"/>
    <x v="2908"/>
    <x v="12"/>
    <s v="13/04/2012"/>
    <s v="Action"/>
    <s v=" Adventure"/>
    <s v=" Sci-Fi"/>
    <n v="131"/>
    <s v="USA"/>
    <s v="English"/>
    <s v="Japanese"/>
    <m/>
    <x v="595"/>
    <s v="Jon Hoeber, Erich Hoeber"/>
    <s v="Taylor Kitsch, Alexander Skarsg√•rd, Rihanna, Brooklyn Decker, Tadanobu Asano, Hamish Linklater, Liam Neeson, Peter MacNicol, John Tui, Jesse Plemons, Gregory D. Gadson, Jerry Ferrara, Adam Godley, Rico McClinton, Joji Yoshida"/>
    <x v="712"/>
    <s v="Taylor Kitsch, Alexander Skarsg√•rd"/>
    <s v="A fleet of ships is forced to do battle with an armada of unknown origins in order to discover and thwart their destructive goals."/>
    <s v="A fleet of ships is forced to"/>
    <n v="5.8"/>
    <n v="233458"/>
    <n v="235596309.13699824"/>
    <n v="209000000"/>
    <x v="2168"/>
    <n v="65422625"/>
    <n v="341587013.59066421"/>
    <n v="303025485"/>
    <n v="884"/>
  </r>
  <r>
    <s v="tt1440232"/>
    <x v="2909"/>
    <x v="14"/>
    <d v="2012-06-04T00:00:00"/>
    <s v="Comedy"/>
    <s v=" Drama"/>
    <m/>
    <n v="154"/>
    <s v="France, Belgium"/>
    <s v="French"/>
    <m/>
    <m/>
    <x v="1597"/>
    <s v="Guillaume Canet"/>
    <s v="Fran√ßois Cluzet, Marion Cotillard, Beno√Æt Magimel, Gilles Lellouche, Jean Dujardin, Laurent Lafitte, Val√©rie Bonneton, Pascale Arbillot, Anne Marivin, Louise Monot, Jo√´l Dupuch, Hocine M√©rabet, Matthieu Chedid, Maxim Nucci, N√©o Broca"/>
    <x v="1431"/>
    <s v="Fran√ßois Cluzet, Marion Cotillard"/>
    <s v="A near-fatal accident leaves one friend in the hospital while the rest go on their annual vacation. But their secrets and personal grief threaten to drive them apart."/>
    <s v="A near-fatal accident leaves one"/>
    <n v="7.1"/>
    <n v="23441"/>
    <n v="29672538.24705575"/>
    <n v="25000000"/>
    <x v="2169"/>
    <n v="206088"/>
    <n v="63285132.616231501"/>
    <n v="53319615"/>
    <n v="51"/>
  </r>
  <r>
    <s v="tt1592281"/>
    <x v="2910"/>
    <x v="17"/>
    <d v="2012-06-07T00:00:00"/>
    <s v="Comedy"/>
    <s v=" Drama"/>
    <m/>
    <n v="116"/>
    <s v="Canada, Spain, Japan"/>
    <s v="English"/>
    <m/>
    <m/>
    <x v="1598"/>
    <s v="Sarah Polley"/>
    <s v="Michelle Williams, Seth Rogen, Luke Kirby, Sarah Silverman, Jennifer Podemski, Diane D'Aquila, Vanessa Carter, Graham Abbey, Damien Atkins, Aaron Abrams, Dyan Bell, Albert Howell, Danielle Miller, Matt Baram, Avi Phillips"/>
    <x v="992"/>
    <s v="Michelle Williams, Seth Rogen"/>
    <s v="A happily married woman falls for the artist who lives across the street."/>
    <s v="A happily married woman falls"/>
    <n v="6.5"/>
    <n v="26849"/>
    <m/>
    <m/>
    <x v="4"/>
    <n v="1239692"/>
    <m/>
    <n v="4965950"/>
    <n v="138"/>
  </r>
  <r>
    <s v="tt1440728"/>
    <x v="2911"/>
    <x v="14"/>
    <d v="2010-10-09T00:00:00"/>
    <s v="Crime"/>
    <s v=" Drama"/>
    <s v=" Thriller"/>
    <n v="105"/>
    <s v="USA, UK"/>
    <s v="English"/>
    <s v="Italian"/>
    <m/>
    <x v="1599"/>
    <s v="Rowan Joffe, Martin Booth"/>
    <s v="George Clooney, Irina Bj√∂rklund, Lars Hjelm, Bj√∂rn Granath, Johan Leysen, Paolo Bonacelli, Giorgio Gobbi, Silvana Bosi, Thekla Reuten, Guido Palliggiano, Samuel Vauramo, Antonio Rampino, Violante Placido, Filippo Timi, Ilaria Cramerotti"/>
    <x v="33"/>
    <s v="George Clooney, Irina Bj√∂rklund"/>
    <s v="An assassin hides out in Italy for one last assignment."/>
    <s v="An assassin hides out in Italy"/>
    <n v="6.3"/>
    <n v="90601"/>
    <n v="23738030.597644601"/>
    <n v="20000000"/>
    <x v="2170"/>
    <n v="35606376"/>
    <n v="80562461.761616141"/>
    <n v="67876281"/>
    <n v="527"/>
  </r>
  <r>
    <s v="tt1592873"/>
    <x v="2912"/>
    <x v="12"/>
    <s v="17/08/2012"/>
    <s v="Comedy"/>
    <s v=" Drama"/>
    <s v=" Romance"/>
    <n v="97"/>
    <s v="USA"/>
    <s v="English"/>
    <s v="French"/>
    <s v="Ukrainian"/>
    <x v="1600"/>
    <s v="Lisa Azuelos, Kamir A√Ønouz"/>
    <s v="Jean-Luc Bilodeau, Douglas Booth, Vivian Le Borgne, Bridget Brown, Jim Carrane, Woody Carter, Miley Cyrus, Felix Dayan, Sam Derence, Nora Dunn, Lina Esco, Trevor Fahnstrom, George Finn, Rebecca Finnegan, Alix Freihage"/>
    <x v="1432"/>
    <s v="Jean-Luc Bilodeau, Douglas Booth"/>
    <s v="As a new year at school begins, Lola's heart is broken by her boyfriend, though soon she's surprised by her best friend, promising musician Kyle, who reveals his feelings for her."/>
    <s v="As a new year at school begins,"/>
    <n v="4.4000000000000004"/>
    <n v="53277"/>
    <m/>
    <n v="11000000"/>
    <x v="4"/>
    <m/>
    <m/>
    <n v="10578643"/>
    <n v="128"/>
  </r>
  <r>
    <s v="tt1441395"/>
    <x v="2913"/>
    <x v="13"/>
    <s v="28/08/2014"/>
    <s v="Drama"/>
    <s v=" Horror"/>
    <s v=" Sci-Fi"/>
    <n v="108"/>
    <s v="UK, USA, Switzerland"/>
    <s v="English"/>
    <m/>
    <m/>
    <x v="628"/>
    <s v="Walter Campbell, Jonathan Glazer"/>
    <s v="Scarlett Johansson, Jeremy McWilliams, Lynsey Taylor Mackay, Dougie McConnell, Kevin McAlinden, D. Meade, Andrew Gorman, Joe Szula, Krystof H√°dek, Roy Armstrong, Alison Chand, Ben Mills, Oscar Mills, Lee Fanning, Paul Brannigan"/>
    <x v="524"/>
    <s v="Scarlett Johansson, Jeremy McWilliams"/>
    <s v="A mysterious young woman seduces lonely men in the evening hours in Scotland. However, events lead her to begin a process of self-discovery."/>
    <s v="A mysterious young woman seduces"/>
    <n v="6.3"/>
    <n v="126149"/>
    <n v="14776058.671771985"/>
    <n v="13300000"/>
    <x v="2171"/>
    <n v="2614251"/>
    <n v="6372550.8140686657"/>
    <n v="5735963"/>
    <n v="863"/>
  </r>
  <r>
    <s v="tt1594918"/>
    <x v="2914"/>
    <x v="14"/>
    <s v="26/02/2010"/>
    <s v="Comedy"/>
    <m/>
    <m/>
    <n v="104"/>
    <s v="Turkey"/>
    <s v="Turkish"/>
    <m/>
    <m/>
    <x v="1601"/>
    <s v="Ata Demirer"/>
    <s v="Demet Akbag, Ata Demirer, √ñzge Borak, Bican G√ºnalan, Salih Kalyon, Tanju Tuncel, Meray √úlgen, Caner Alkaya, Ali Savas√ßi, B√ºlent Sakrak, Sehsuvar Aktas, Hande Dane, Alican Y√ºcesoy, Okan √áabalar, Tevfik Yapici"/>
    <x v="1433"/>
    <s v="Demet Akbag, Ata Demirer"/>
    <s v="A clarinet player goes on a search for his real father, teaming up with an eccentric nightclub singer."/>
    <s v="A clarinet player goes on a search"/>
    <n v="7"/>
    <n v="18660"/>
    <m/>
    <m/>
    <x v="4"/>
    <m/>
    <m/>
    <n v="16401863"/>
    <n v="6"/>
  </r>
  <r>
    <s v="tt1595656"/>
    <x v="2915"/>
    <x v="12"/>
    <d v="2013-04-07T00:00:00"/>
    <s v="Drama"/>
    <s v=" Romance"/>
    <m/>
    <n v="112"/>
    <s v="USA"/>
    <s v="English"/>
    <s v="French"/>
    <s v="Spanish"/>
    <x v="836"/>
    <s v="Terrence Malick"/>
    <s v="Ben Affleck, Olga Kurylenko, Rachel McAdams, Javier Bardem, Tatiana Chiline, Romina Mondello, Tony O'Gans, Charles Baker, Marshall Bell, Casey Williams, Jack Hines, Paris Always, Samaria Folks, Jamie Conner, Francis Gardner"/>
    <x v="118"/>
    <s v="Ben Affleck, Olga Kurylenko"/>
    <s v="After falling in love in Paris, Marina and Neil come to Oklahoma, where problems arise. Their church's Spanish-born pastor struggles with his faith, while Neil encounters a woman from his childhood."/>
    <s v="After falling in love in Paris,"/>
    <n v="5.9"/>
    <n v="26805"/>
    <m/>
    <m/>
    <x v="4"/>
    <n v="587615"/>
    <m/>
    <n v="2801166"/>
    <n v="151"/>
  </r>
  <r>
    <s v="tt1441951"/>
    <x v="2916"/>
    <x v="12"/>
    <s v="24/01/2013"/>
    <s v="Comedy"/>
    <s v=" Drama"/>
    <m/>
    <n v="98"/>
    <s v="UK"/>
    <s v="English"/>
    <s v="Italian"/>
    <s v="Polish"/>
    <x v="1602"/>
    <s v="Ronald Harwood, Ronald Harwood"/>
    <s v="Maggie Smith, Tom Courtenay, Billy Connolly, Pauline Collins, Michael Gambon, Sheridan Smith, Andrew Sachs, Gwyneth Jones, Trevor Peacock, David Ryall, Michael Byrne, Ronnie Fox, Patricia Loveland, Eline Powell, Luke Newberry"/>
    <x v="367"/>
    <s v="Maggie Smith, Tom Courtenay"/>
    <s v="At a home for retired musicians, the annual concert to celebrate Composer Giuseppe Verdi's birthday is disrupted by the arrival of Jean (Dame Maggie Smith), an eternal diva and the former wife of one of the residents."/>
    <s v="At a home for retired musicians,"/>
    <n v="6.8"/>
    <n v="18867"/>
    <n v="12399805.744052539"/>
    <n v="11000000"/>
    <x v="2172"/>
    <n v="18390117"/>
    <n v="67094557.548010804"/>
    <n v="59520298"/>
    <n v="146"/>
  </r>
  <r>
    <s v="tt1446192"/>
    <x v="2917"/>
    <x v="12"/>
    <s v="29/11/2012"/>
    <s v="Animation"/>
    <s v=" Action"/>
    <s v=" Adventure"/>
    <n v="97"/>
    <s v="USA"/>
    <s v="English"/>
    <s v="French"/>
    <m/>
    <x v="1603"/>
    <s v="David Lindsay-Abaire, William Joyce"/>
    <s v="Chris Pine, Alec Baldwin, Jude Law, Isla Fisher, Hugh Jackman, Dakota Goyo, Khamani Griffin, Kamil McFadden, Georgie Grieve, Emily Nordwind, Jacob Bertrand, Olivia Mattingly, Dominique Grund, Ryan Crego, April Lawrence"/>
    <x v="1022"/>
    <s v="Chris Pine, Alec Baldwin"/>
    <s v="When the evil spirit Pitch launches an assault on Earth, the Immortal Guardians team up to protect the innocence of children all around the world."/>
    <s v="When the evil spirit Pitch launches"/>
    <n v="7.3"/>
    <n v="153445"/>
    <n v="163451984.80796528"/>
    <n v="145000000"/>
    <x v="2173"/>
    <n v="103412758"/>
    <n v="346001552.97773445"/>
    <n v="306941670"/>
    <n v="218"/>
  </r>
  <r>
    <s v="tt1446714"/>
    <x v="2918"/>
    <x v="12"/>
    <s v="14/09/2012"/>
    <s v="Adventure"/>
    <s v=" Mystery"/>
    <s v=" Sci-Fi"/>
    <n v="124"/>
    <s v="USA, UK"/>
    <s v="English"/>
    <s v="Scottish Gaelic"/>
    <m/>
    <x v="96"/>
    <s v="Jon Spaihts, Damon Lindelof"/>
    <s v="Noomi Rapace, Michael Fassbender, Charlize Theron, Idris Elba, Guy Pearce, Logan Marshall-Green, Sean Harris, Rafe Spall, Emun Elliott, Benedict Wong, Kate Dickie, Branwell Donaghey, Vladimir 'Furdo' Furdik, C.C. Smiff, Shane Steyn"/>
    <x v="1409"/>
    <s v="Noomi Rapace, Michael Fassbender"/>
    <s v="Following clues to the origin of mankind, a team finds a structure on a distant moon, but they soon realize they are not alone."/>
    <s v="Following clues to the origin"/>
    <n v="7"/>
    <n v="560484"/>
    <n v="146543158.79334819"/>
    <n v="130000000"/>
    <x v="2174"/>
    <n v="126477084"/>
    <n v="454683369.23595107"/>
    <n v="403354469"/>
    <n v="2552"/>
  </r>
  <r>
    <s v="tt1448755"/>
    <x v="2919"/>
    <x v="17"/>
    <d v="2012-01-06T00:00:00"/>
    <s v="Action"/>
    <s v=" Thriller"/>
    <m/>
    <n v="116"/>
    <s v="UK, Australia"/>
    <s v="English"/>
    <s v="Arabic"/>
    <s v="French"/>
    <x v="1604"/>
    <s v="Matt Sherring, Ranulph Fiennes"/>
    <s v="Jason Statham, Clive Owen, Robert De Niro, Dominic Purcell, Aden Young, Yvonne Strahovski, Ben Mendelsohn, Adewale Akinnuoye-Agbaje, David Whiteley, Matt Nable, Lachy Hulme, Firass Dirani, Nick Tate, Bille Brown, Stewart Morritt"/>
    <x v="160"/>
    <s v="Jason Statham, Clive Owen"/>
    <s v="When his mentor is taken captive by a disgraced Arab sheik, a killer-for-hire is forced into action. His mission: kill three members of Britain's elite Special Air Service responsible for the death of his sons."/>
    <s v="When his mentor is taken captive"/>
    <n v="6.4"/>
    <n v="122289"/>
    <n v="80540813.287157997"/>
    <n v="70000000"/>
    <x v="2175"/>
    <n v="25124966"/>
    <n v="65680483.256980903"/>
    <n v="57084522"/>
    <n v="189"/>
  </r>
  <r>
    <s v="tt1449283"/>
    <x v="2920"/>
    <x v="17"/>
    <s v="20/04/2011"/>
    <s v="Animation"/>
    <s v=" Adventure"/>
    <s v=" Comedy"/>
    <n v="63"/>
    <s v="USA"/>
    <s v="English"/>
    <m/>
    <m/>
    <x v="1605"/>
    <s v="Stephen J. Anderson, Clio Chiang"/>
    <s v="John Cleese, Jim Cummings, Bud Luckey, Craig Ferguson, Jack Boulter, Travis Oates, Kristen Anderson-Lopez, Wyatt Dean Hall, Tom Kenny, Huell Howser, Lisa Linder, Robert Lopez"/>
    <x v="1215"/>
    <s v="John Cleese, Jim Cummings"/>
    <s v="While searching for honey, Pooh and his friends embark on an adventure to find Eeyore's missing tail and rescue Christopher Robin from an unknown monster called The Backson."/>
    <s v="While searching for honey, Pooh"/>
    <n v="7.2"/>
    <n v="21288"/>
    <n v="34517491.408782005"/>
    <n v="30000000"/>
    <x v="2176"/>
    <n v="26692846"/>
    <n v="57381220.735039383"/>
    <n v="49871429"/>
    <n v="69"/>
  </r>
  <r>
    <s v="tt1450321"/>
    <x v="2921"/>
    <x v="13"/>
    <d v="2013-04-10T00:00:00"/>
    <s v="Comedy"/>
    <s v=" Crime"/>
    <s v=" Drama"/>
    <n v="97"/>
    <s v="UK, Germany, Sweden, Belgium, USA"/>
    <s v="English"/>
    <s v="German"/>
    <s v="Scots"/>
    <x v="1606"/>
    <s v="Jon S. Baird, Irvine Welsh"/>
    <s v="James McAvoy, Jamie Bell, Eddie Marsan, Imogen Poots, Brian McCardie, Emun Elliott, Gary Lewis, John Sessions, Shauna Macdonald, Jim Broadbent, Joanne Froggatt, Kate Dickie, Martin Compston, Iain De Caestecker, Shirley Henderson"/>
    <x v="652"/>
    <s v="James McAvoy, Jamie Bell"/>
    <s v="A corrupt, junkie cop with bipolar disorder attempts to manipulate his way through a promotion in order to win back his wife and daughter while also fighting his own inner demons."/>
    <s v="A corrupt, junkie cop with bipolar"/>
    <n v="7.1"/>
    <n v="99455"/>
    <n v="5554909.2751022503"/>
    <n v="5000000"/>
    <x v="2177"/>
    <n v="34411"/>
    <n v="9351409.797207173"/>
    <n v="8417248"/>
    <n v="160"/>
  </r>
  <r>
    <s v="tt1597522"/>
    <x v="2922"/>
    <x v="12"/>
    <d v="2013-10-01T00:00:00"/>
    <s v="Adventure"/>
    <s v=" Comedy"/>
    <s v=" Family"/>
    <n v="110"/>
    <s v="France, Spain, Italy, Hungary"/>
    <s v="French"/>
    <m/>
    <m/>
    <x v="1407"/>
    <s v="Ren√© Goscinny, Laurent Tirard"/>
    <s v="G√©rard Depardieu, Edouard Baer, Guillaume Gallienne, Vincent Lacoste, Val√©rie Lemercier, Fabrice Luchini, Catherine Deneuve, Charlotte Le Bon, Bouli Lanners, Dany Boon, Luca Zingaretti, Filippo Timi, Niccol√≤ Senni, Neri Marcor√®, Trist√°n Ulloa"/>
    <x v="765"/>
    <s v="G√©rard Depardieu, Edouard Baer"/>
    <s v="Asterix crosses the channel to help second-cousin Anticlimax face down Julius Caesar and invading Romans."/>
    <s v="Asterix crosses the channel to"/>
    <n v="5.3"/>
    <n v="13187"/>
    <m/>
    <s v="EUR 61000000"/>
    <x v="4"/>
    <m/>
    <m/>
    <n v="61319383"/>
    <n v="20"/>
  </r>
  <r>
    <s v="tt1452628"/>
    <x v="2923"/>
    <x v="14"/>
    <s v="29/07/2011"/>
    <s v="Horror"/>
    <s v=" Mystery"/>
    <s v=" Thriller"/>
    <n v="92"/>
    <s v="USA"/>
    <s v="English"/>
    <m/>
    <m/>
    <x v="375"/>
    <s v="Anthony Jaswinski"/>
    <s v="Hayden Christensen, John Leguizamo, Thandie Newton, Jacob Latimore, Taylor Groothuis, Jordan Trovillion, Arthur Cartwright, Neal Huff, Hugh Maguire, Erin Nicole, Stephen Clark, Carolyn Clifford-Taylor, Larry Fessenden, Nicholas Yu"/>
    <x v="181"/>
    <s v="Hayden Christensen, John Leguizamo"/>
    <s v="The population of Detroit has almost completely disappeared, but a few remain. As daylight disappears they realize that the Dark is coming for them."/>
    <s v="The population of Detroit has"/>
    <n v="4.9000000000000004"/>
    <n v="24695"/>
    <n v="11869015.298822301"/>
    <n v="10000000"/>
    <x v="2178"/>
    <n v="22729"/>
    <n v="1983545.0891330633"/>
    <n v="1671196"/>
    <n v="172"/>
  </r>
  <r>
    <s v="tt1453405"/>
    <x v="2924"/>
    <x v="13"/>
    <s v="21/08/2013"/>
    <s v="Animation"/>
    <s v=" Adventure"/>
    <s v=" Comedy"/>
    <n v="104"/>
    <s v="USA"/>
    <s v="English"/>
    <m/>
    <m/>
    <x v="1607"/>
    <s v="Dan Scanlon, Daniel Gerson"/>
    <s v="Billy Crystal, John Goodman, Steve Buscemi, Helen Mirren, Peter Sohn, Joel Murray, Sean Hayes, Dave Foley, Charlie Day, Alfred Molina, Tyler Labine, Nathan Fillion, Aubrey Plaza, Bobby Moynihan, Noah Johnston"/>
    <x v="1211"/>
    <s v="Billy Crystal, John Goodman"/>
    <s v="A look at the relationship between Mike Wazowski (Billy Crystal) and James P. &quot;Sully&quot; Sullivan (John Goodman) during their days at Monsters University, when they weren't necessarily the best of friends."/>
    <s v="A look at the relationship between"/>
    <n v="7.3"/>
    <n v="313986"/>
    <n v="222196371.00409001"/>
    <n v="200000000"/>
    <x v="2179"/>
    <n v="268492764"/>
    <n v="826081231.50313675"/>
    <n v="743559607"/>
    <n v="336"/>
  </r>
  <r>
    <s v="tt1454029"/>
    <x v="2925"/>
    <x v="17"/>
    <s v="20/01/2012"/>
    <s v="Drama"/>
    <m/>
    <m/>
    <n v="146"/>
    <s v="USA"/>
    <s v="English"/>
    <m/>
    <m/>
    <x v="1608"/>
    <s v="Tate Taylor, Kathryn Stockett"/>
    <s v="Emma Stone, Viola Davis, Bryce Dallas Howard, Octavia Spencer, Jessica Chastain, Ahna O'Reilly, Allison Janney, Anna Camp, Eleanor Henry, Emma Henry, Chris Lowell, Cicely Tyson, Mike Vogel, Sissy Spacek, Brian Kerwin"/>
    <x v="1354"/>
    <s v="Emma Stone, Viola Davis"/>
    <s v="An aspiring author during the civil rights movement of the 1960s decides to write a book detailing the African American maids' point of view on the white families for which they work, and the hardships they go through on a daily basis."/>
    <s v="An aspiring author during the"/>
    <n v="8"/>
    <n v="419566"/>
    <n v="28764576.173985001"/>
    <n v="25000000"/>
    <x v="2180"/>
    <n v="169708112"/>
    <n v="249261289.57553872"/>
    <n v="216639112"/>
    <n v="570"/>
  </r>
  <r>
    <s v="tt1454468"/>
    <x v="2926"/>
    <x v="13"/>
    <d v="2013-03-10T00:00:00"/>
    <s v="Drama"/>
    <s v=" Sci-Fi"/>
    <s v=" Thriller"/>
    <n v="91"/>
    <s v="UK, USA, Mexico"/>
    <s v="English"/>
    <s v="Greenlandic"/>
    <m/>
    <x v="189"/>
    <s v="Alfonso Cuar√≥n, Jon√°s Cuar√≥n"/>
    <s v="Sandra Bullock, George Clooney, Ed Harris, Orto Ignatiussen, Phaldut Sharma, Amy Warren, Basher Savage"/>
    <x v="144"/>
    <s v="Sandra Bullock, George Clooney"/>
    <s v="Two astronauts work together to survive after an accident leaves them stranded in space."/>
    <s v="Two astronauts work together to"/>
    <n v="7.7"/>
    <n v="755710"/>
    <n v="111098185.50204501"/>
    <n v="100000000"/>
    <x v="2181"/>
    <n v="274092705"/>
    <n v="803453972.93815708"/>
    <n v="723192705"/>
    <n v="2103"/>
  </r>
  <r>
    <s v="tt1598873"/>
    <x v="2927"/>
    <x v="12"/>
    <d v="2012-09-03T00:00:00"/>
    <s v="Action"/>
    <s v=" Crime"/>
    <s v=" Drama"/>
    <n v="108"/>
    <s v="UK"/>
    <s v="English"/>
    <m/>
    <m/>
    <x v="1609"/>
    <s v="Hadi Hajaig"/>
    <s v="Sean Bean, Charlotte Rampling, Abhin Galeya, Tom Burke, Tuppence Middleton, Peter Polycarpou, Silas Carson, James Fox, Michelle Ryan, Sam Douglas, Tariq Jordan, Chris Ryman, Glenn Wrage, Mens-Sana Tamakloe, Shivaani Ghai"/>
    <x v="863"/>
    <s v="Sean Bean, Charlotte Rampling"/>
    <s v="A British secret service agent is faced with the task of pursuing and eliminating a British-born suicide bomber and his terrorist cell."/>
    <s v="A British secret service agent"/>
    <n v="6.3"/>
    <n v="19695"/>
    <m/>
    <s v="GBP 2000000"/>
    <x v="4"/>
    <m/>
    <m/>
    <n v="79664"/>
    <n v="121"/>
  </r>
  <r>
    <s v="tt1457767"/>
    <x v="2928"/>
    <x v="13"/>
    <s v="21/08/2013"/>
    <s v="Horror"/>
    <s v=" Mystery"/>
    <s v=" Thriller"/>
    <n v="112"/>
    <s v="USA"/>
    <s v="English"/>
    <s v="Latin"/>
    <m/>
    <x v="793"/>
    <s v="Chad Hayes, Carey W. Hayes"/>
    <s v="Vera Farmiga, Patrick Wilson, Lili Taylor, Ron Livingston, Shanley Caswell, Hayley McFarland, Joey King, Mackenzie Foy, Kyla Deaver, Shannon Kook, John Brotherton, Sterling Jerins, Marion Guyot, Morganna Bridgers, Amy Tipton"/>
    <x v="1169"/>
    <s v="Vera Farmiga, Patrick Wilson"/>
    <s v="Paranormal investigators Ed and Lorraine Warren work to help a family terrorized by a dark presence in their farmhouse."/>
    <s v="Paranormal investigators Ed and"/>
    <n v="7.5"/>
    <n v="430412"/>
    <n v="22219637.100409001"/>
    <n v="20000000"/>
    <x v="2182"/>
    <n v="137400141"/>
    <n v="354960653.56317121"/>
    <n v="319501756"/>
    <n v="1065"/>
  </r>
  <r>
    <s v="tt1458169"/>
    <x v="2929"/>
    <x v="19"/>
    <d v="2017-04-08T00:00:00"/>
    <s v="Action"/>
    <s v=" Crime"/>
    <s v=" Drama"/>
    <n v="95"/>
    <s v="USA"/>
    <s v="English"/>
    <m/>
    <m/>
    <x v="1610"/>
    <s v="Knate Lee"/>
    <s v="Halle Berry, Sage Correa, Chris McGinn, Lew Temple, Jason George, Christopher Berry, Arron Shiver, Kurtis Bedford, Carmella Riley, Brice Fisher, Jennie Ventriss, Timothy Fannon, Andy Wagner, Malea Rose, Jill E. Alexander"/>
    <x v="497"/>
    <s v="Halle Berry, Sage Correa"/>
    <s v="A mother stops at nothing to recover her kidnapped son."/>
    <s v="A mother stops at nothing to recover"/>
    <n v="5.9"/>
    <n v="32897"/>
    <n v="22172939.784595322"/>
    <n v="21000000"/>
    <x v="2183"/>
    <n v="30971040"/>
    <n v="36758618.442893311"/>
    <n v="34814102"/>
    <n v="350"/>
  </r>
  <r>
    <s v="tt1458175"/>
    <x v="2930"/>
    <x v="14"/>
    <d v="2011-08-04T00:00:00"/>
    <s v="Action"/>
    <s v=" Crime"/>
    <s v=" Drama"/>
    <n v="133"/>
    <s v="USA, France"/>
    <s v="English"/>
    <m/>
    <m/>
    <x v="758"/>
    <s v="Paul Haggis, Fred Cavay√©"/>
    <s v="Russell Crowe, Elizabeth Banks, Michael Buie, Moran Atias, Remy Nozik, Toby Green, Tyler Green, Jason Beghe, Aisha Hinds, Ty Simpkins, Veronica Brown, Olivia Wilde, Leslie Merrill, Alissa Sullivan Haggis, Daniel Stern"/>
    <x v="92"/>
    <s v="Russell Crowe, Elizabeth Banks"/>
    <s v="A married couple's life is turned upside down when the wife is accused of a murder."/>
    <s v="A married couple's life is turned"/>
    <n v="7.4"/>
    <n v="178794"/>
    <n v="35607045.896466903"/>
    <n v="30000000"/>
    <x v="2184"/>
    <n v="21148651"/>
    <n v="80054907.060392603"/>
    <n v="67448651"/>
    <n v="321"/>
  </r>
  <r>
    <s v="tt1462041"/>
    <x v="2931"/>
    <x v="17"/>
    <d v="2012-03-08T00:00:00"/>
    <s v="Drama"/>
    <s v=" Mystery"/>
    <s v=" Thriller"/>
    <n v="84"/>
    <s v="USA, Canada"/>
    <s v="English"/>
    <m/>
    <m/>
    <x v="276"/>
    <s v="David Loucka"/>
    <s v="Daniel Craig, Naomi Watts, Rachel Weisz, Elias Koteas, Marton Csokas, Taylor Geare, Claire Geare, Rachel G. Fox, Jane Alexander, Brian Murray, Bernadette Quigley, Sarah Gadon, Gregory Smith, Mark Wilson, David Huband"/>
    <x v="664"/>
    <s v="Daniel Craig, Naomi Watts"/>
    <s v="Soon after moving into their seemingly idyllic new home, a family learns of a brutal crime committed against former residents of the dwelling."/>
    <s v="Soon after moving into their seemingly"/>
    <n v="6"/>
    <n v="62632"/>
    <n v="57529152.347970001"/>
    <n v="50000000"/>
    <x v="2185"/>
    <n v="21302340"/>
    <n v="46005372.782843433"/>
    <n v="39984400"/>
    <n v="173"/>
  </r>
  <r>
    <s v="tt1462758"/>
    <x v="2932"/>
    <x v="14"/>
    <s v="15/10/2010"/>
    <s v="Drama"/>
    <s v=" Mystery"/>
    <s v=" Thriller"/>
    <n v="95"/>
    <s v="Spain"/>
    <s v="English"/>
    <s v="Arabic"/>
    <m/>
    <x v="1611"/>
    <s v="Chris Sparling"/>
    <s v="Ryan Reynolds, Jos√© Luis Garc√≠a P√©rez, Robert Paterson, Stephen Tobolowsky, Samantha Mathis, Ivana Mi√±o, Warner Loughlin, Erik Palladino, Kali Rocha, Chris William Martin, Cade Dundish, Mary Birdsong, Kirk Baily, Anne Lockhart, Robert Clotworthy"/>
    <x v="381"/>
    <s v="Ryan Reynolds, Jos√© Luis Garc√≠a P√©rez"/>
    <s v="Paul is a U.S. truck driver working in Iraq. After an attack by a group of Iraqis he wakes to find he is buried alive inside a coffin. With only a lighter and a cell phone it's a race against time to escape this claustrophobic death trap."/>
    <s v="Paul is a U.S. truck driver working"/>
    <n v="7"/>
    <n v="147314"/>
    <n v="3560704.5896466901"/>
    <n v="3000000"/>
    <x v="2186"/>
    <n v="1044143"/>
    <n v="23073085.632149499"/>
    <n v="19439764"/>
    <n v="554"/>
  </r>
  <r>
    <s v="tt1462769"/>
    <x v="2933"/>
    <x v="12"/>
    <s v="15/08/2012"/>
    <s v="Comedy"/>
    <s v=" Drama"/>
    <s v=" Family"/>
    <n v="105"/>
    <s v="USA"/>
    <s v="English"/>
    <m/>
    <m/>
    <x v="535"/>
    <s v="Peter Hedges, Ahmet Zappa"/>
    <s v="Jennifer Garner, Joel Edgerton, CJ Adams, Odeya Rush, Shohreh Aghdashloo, Rosemarie DeWitt, David Morse, M. Emmet Walsh, Lois Smith, Lin-Manuel Miranda, Dianne Wiest, Ron Livingston, James Rebhorn, Common, Michael Arden"/>
    <x v="529"/>
    <s v="Jennifer Garner, Joel Edgerton"/>
    <s v="A childless couple bury a box in their backyard, containing all of their wishes for an infant. Soon, a child is born, though Timothy Green is not all that he appears."/>
    <s v="A childless couple bury a box"/>
    <n v="6.6"/>
    <n v="44458"/>
    <n v="28181376.691028498"/>
    <n v="25000000"/>
    <x v="2187"/>
    <n v="51854875"/>
    <n v="63140534.546468958"/>
    <n v="56012642"/>
    <n v="129"/>
  </r>
  <r>
    <s v="tt1462900"/>
    <x v="2934"/>
    <x v="13"/>
    <s v="19/09/2013"/>
    <s v="Action"/>
    <s v=" Biography"/>
    <s v=" Drama"/>
    <n v="130"/>
    <s v="Hong Kong, China"/>
    <s v="Mandarin"/>
    <s v="Cantonese"/>
    <s v="Japanese"/>
    <x v="210"/>
    <s v="Kar-Wai Wong, Kar-Wai Wong"/>
    <s v="Tony Chiu-Wai Leung, Cung Le, Qingxiang Wang, Elvis Tsui, Hye-Kyo Song, Kar-Yung Lau, Chau Yee Tsang, Hoi-Pang Lo, Shun Lau, Xiaofei Zhou, Mancheng Wang, Ting Yip Ng, Man Keung Cho, Tony Ling, Tielong Shang"/>
    <x v="186"/>
    <s v="Tony Chiu-Wai Leung"/>
    <s v="The story of martial-arts master Ip Man, the man who trained Bruce Lee."/>
    <s v="The story of martial-arts master"/>
    <n v="6.6"/>
    <n v="30815"/>
    <n v="42883899.603789367"/>
    <n v="38600000"/>
    <x v="2188"/>
    <n v="6594959"/>
    <n v="82109042.659786671"/>
    <n v="73906736"/>
    <n v="138"/>
  </r>
  <r>
    <s v="tt1464174"/>
    <x v="2935"/>
    <x v="17"/>
    <d v="2011-08-07T00:00:00"/>
    <s v="Action"/>
    <s v=" Comedy"/>
    <s v=" Crime"/>
    <n v="107"/>
    <s v="USA"/>
    <s v="English"/>
    <m/>
    <m/>
    <x v="596"/>
    <s v="Matthew Fogel, Don Rhymer"/>
    <s v="Martin Lawrence, Brandon T. Jackson, Jessica Lucas, Michelle Ang, Portia Doubleday, Emily Rios, Ana Ortiz, Henri Lubatti, Lorenzo Pisoni, Tony Curran, Marc John Jefferies, Brandon Gill, Zack Mines, Rhett Lindsey, Ken Jeong"/>
    <x v="60"/>
    <s v="Martin Lawrence, Brandon T. Jackson"/>
    <s v="Malcolm Turner and his stepson Trent go undercover at an all-girls school to flush out a killer."/>
    <s v="Malcolm Turner and his stepson"/>
    <n v="4.4000000000000004"/>
    <n v="25033"/>
    <n v="36818657.502700798"/>
    <n v="32000000"/>
    <x v="2189"/>
    <n v="37915414"/>
    <n v="95137185.75936605"/>
    <n v="82686066"/>
    <n v="52"/>
  </r>
  <r>
    <s v="tt1464540"/>
    <x v="2936"/>
    <x v="17"/>
    <s v="18/02/2011"/>
    <s v="Action"/>
    <s v=" Adventure"/>
    <s v=" Sci-Fi"/>
    <n v="111"/>
    <s v="USA, India"/>
    <s v="English"/>
    <s v="French"/>
    <m/>
    <x v="269"/>
    <s v="Alfred Gough, Miles Millar"/>
    <s v="Alex Pettyfer, Timothy Olyphant, Teresa Palmer, Dianna Agron, Callan McAuliffe, Kevin Durand, Jake Abel, Jeff Hochendoner, Patrick Sebes, Greg Townley, Reuben Langdon, Emily Wickersham, Molly McGinnis, Brian Howe, Andy Owen"/>
    <x v="1273"/>
    <s v="Alex Pettyfer, Timothy Olyphant"/>
    <s v="Aliens and their Guardians are hiding on Earth from intergalactic bounty hunters. They can only be killed in numerical order, and Number Four is next on the list. This is his story."/>
    <s v="Aliens and their Guardians are"/>
    <n v="6.1"/>
    <n v="225100"/>
    <n v="69034982.817564011"/>
    <n v="60000000"/>
    <x v="2190"/>
    <n v="55100437"/>
    <n v="172447588.71697247"/>
    <n v="149878437"/>
    <n v="389"/>
  </r>
  <r>
    <s v="tt1464580"/>
    <x v="2937"/>
    <x v="14"/>
    <s v="17/06/2011"/>
    <s v="Drama"/>
    <s v=" Horror"/>
    <s v=" Sci-Fi"/>
    <n v="98"/>
    <s v="USA"/>
    <s v="English"/>
    <m/>
    <m/>
    <x v="1328"/>
    <s v="Nick Damici, Jim Mickle"/>
    <s v="Connor Paolo, Gregory Jones, Traci Hovel, Nick Damici, James Godwin, Tim House, Marianne Hagan, Stuart Rudin, Adam Scarimbolo, Vonia Arslanian, Kelly McGillis, Michael Cerveris, Heather Robb, Danielle Harris, Eilis Cahill"/>
    <x v="1434"/>
    <s v="Connor Paolo, Gregory Jones"/>
    <s v="In a world of vampires, an expert vampire hunter and his young prot√©g√© travel toward sanctuary."/>
    <s v="In a world of vampires, an expert"/>
    <n v="6.5"/>
    <n v="40150"/>
    <n v="771485.99442344951"/>
    <n v="650000"/>
    <x v="2191"/>
    <n v="33245"/>
    <n v="481146.14218365843"/>
    <n v="405380"/>
    <n v="154"/>
  </r>
  <r>
    <s v="tt1469304"/>
    <x v="2938"/>
    <x v="19"/>
    <d v="2017-01-06T00:00:00"/>
    <s v="Action"/>
    <s v=" Comedy"/>
    <s v=" Crime"/>
    <n v="116"/>
    <s v="UK, China, USA"/>
    <s v="English"/>
    <s v="Spanish"/>
    <m/>
    <x v="732"/>
    <s v="Michael Berk, Douglas Schwartz"/>
    <s v="Dwayne Johnson, Zac Efron, Priyanka Chopra, Alexandra Daddario, Kelly Rohrbach, Ilfenesh Hadera, Jon Bass, Yahya Abdul-Mateen II, Hannibal Buress, Rob Huebel, Amin Joseph, Jack Kesy, Oscar Nu√±ez, David Hasselhoff, Pamela Anderson"/>
    <x v="352"/>
    <s v="Dwayne Johnson, Zac Efron"/>
    <s v="Devoted lifeguard Mitch Buchannon butts heads with a brash new recruit, as they uncover a criminal plot that threatens the future of the bay."/>
    <s v="Devoted lifeguard Mitch Buchannon"/>
    <n v="5.5"/>
    <n v="156266"/>
    <n v="72853945.006527483"/>
    <n v="69000000"/>
    <x v="2192"/>
    <n v="58060186"/>
    <n v="187790810.96222684"/>
    <n v="177856751"/>
    <n v="461"/>
  </r>
  <r>
    <s v="tt1470023"/>
    <x v="2939"/>
    <x v="14"/>
    <s v="21/05/2010"/>
    <s v="Action"/>
    <s v=" Comedy"/>
    <m/>
    <n v="90"/>
    <s v="USA"/>
    <s v="English"/>
    <s v="Russian"/>
    <m/>
    <x v="1612"/>
    <s v="Will Forte, John Solomon"/>
    <s v="Will Forte, Kristen Wiig, Ryan Phillippe, Val Kilmer, Powers Boothe, Maya Rudolph, Rhys Coiro, Andy Mackenzie, Jasper Cole, Timothy V. Murphy, Kevin Skousen, Robert M. Reid, Jim Giesler, Chris Jericho, Mark Henry"/>
    <x v="1435"/>
    <s v="Will Forte, Kristen Wiig"/>
    <s v="Former special operative MacGruber is called back into action to take down his arch-enemy, Dieter Von Cunth, who's in possession of a nuclear warhead and bent on destroying Washington, D.C."/>
    <s v="Former special operative MacGruber"/>
    <n v="5.5"/>
    <n v="41896"/>
    <n v="11869015.298822301"/>
    <n v="10000000"/>
    <x v="2193"/>
    <n v="8525600"/>
    <n v="11065358.338431394"/>
    <n v="9322895"/>
    <n v="156"/>
  </r>
  <r>
    <s v="tt1605717"/>
    <x v="2940"/>
    <x v="15"/>
    <s v="13/11/2014"/>
    <s v="Comedy"/>
    <s v=" Drama"/>
    <s v=" Music"/>
    <n v="95"/>
    <s v="UK, Ireland"/>
    <s v="English"/>
    <s v="French"/>
    <s v="German"/>
    <x v="1613"/>
    <s v="Jon Ronson, Peter Straughan"/>
    <s v="Domhnall Gleeson, Moira Brooker, Paul Butterworth, Phil Kingston, Billie Traynor, Shane O'Brien, Scoot McNairy, Maggie Gyllenhaal, Fran√ßois Civil, Carla Azar, Chris McHallem, Michael Fassbender, Michael James Ford, Mark Huberman, Rosalind Adler"/>
    <x v="906"/>
    <s v="Domhnall Gleeson, Moira Brooker"/>
    <s v="Jon, a young wanna-be musician, discovers he's bitten off more than he can chew when he joins an eccentric pop band led by the mysterious and enigmatic Frank."/>
    <s v="Jon, a young wanna-be musician,"/>
    <n v="7"/>
    <n v="73887"/>
    <m/>
    <m/>
    <x v="4"/>
    <n v="645186"/>
    <m/>
    <n v="1897363"/>
    <n v="148"/>
  </r>
  <r>
    <s v="tt1470827"/>
    <x v="2941"/>
    <x v="14"/>
    <d v="2011-04-03T00:00:00"/>
    <s v="Adventure"/>
    <s v=" Drama"/>
    <s v=" Romance"/>
    <n v="94"/>
    <s v="UK, Mexico, Guatemala"/>
    <s v="English"/>
    <s v="Spanish"/>
    <m/>
    <x v="1212"/>
    <s v="Gareth Edwards"/>
    <s v="Scoot McNairy, Whitney Able, Mario Zuniga Benavides, Annalee Jefferies, Justin Hall, Ricky Catter, Paul Archer, Kerry Valderrama, Jonathan Winnford, Stan Wong, Anthony Cristo, Mario Richardson, Jorge Quirs, Erick Arce, Emigo Munkel"/>
    <x v="1436"/>
    <s v="Scoot McNairy, Whitney Able"/>
    <s v="Six years after Earth has suffered an alien invasion, a cynical journalist agrees to escort a shaken American tourist through an infected zone in Mexico to the safety of the U.S. border."/>
    <s v="Six years after Earth has suffered"/>
    <n v="6.4"/>
    <n v="86757"/>
    <n v="593450.76494111505"/>
    <n v="500000"/>
    <x v="2194"/>
    <n v="237301"/>
    <n v="6006241.6040741727"/>
    <n v="5060438"/>
    <n v="500"/>
  </r>
  <r>
    <s v="tt1606180"/>
    <x v="2942"/>
    <x v="17"/>
    <s v="29/04/2011"/>
    <s v="Comedy"/>
    <s v=" Drama"/>
    <s v=" Romance"/>
    <n v="101"/>
    <s v="USA"/>
    <s v="English"/>
    <m/>
    <m/>
    <x v="1614"/>
    <s v="Michael Pavone"/>
    <s v="Ed Harris, Chase Ellison, Molly Parker, Daniel Roebuck, Randy Orton, Daniel Yelsky, Alexander Walters, Mia Rose Frampton, Amy Madigan, Camille E. Bourgeois III, Renwick D. Scott II, Jordan Reynolds, Vanessa Cloke, Sarah Celano, Dalton Dare"/>
    <x v="113"/>
    <s v="Ed Harris, Chase Ellison"/>
    <s v="In 1965, 13 y.o. paperboy Andy is paired up with a geek on a project in the popular junior high teacher's class. Andy learns and grows from it."/>
    <s v="In 1965, 13 y.o. paperboy Andy"/>
    <n v="7"/>
    <n v="10208"/>
    <m/>
    <n v="5000000"/>
    <x v="4"/>
    <m/>
    <m/>
    <m/>
    <n v="28"/>
  </r>
  <r>
    <s v="tt1472584"/>
    <x v="2943"/>
    <x v="9"/>
    <s v="26/01/2017"/>
    <s v="Action"/>
    <s v=" Adventure"/>
    <s v=" Fantasy"/>
    <n v="92"/>
    <s v="UK, USA"/>
    <s v="English"/>
    <m/>
    <m/>
    <x v="1481"/>
    <s v="Christopher L. Yost"/>
    <s v="Ben Winchell, Josh Brener, Maria Bello, Andy Garcia, Ana Villafa√±e, Mike Doyle, Phillip DeVona, Billy Slaughter, Al Mitchell, Lawrence Kao, Brett Gentile, Jahnee Wallace, Avis-Marie Barnes, Brandon Larracuente, Clayton Frey"/>
    <x v="1437"/>
    <s v="Ben Winchell, Josh Brener"/>
    <s v="The adventures of teenager Max McGrath and his alien companion, Steel, who must harness and combine their tremendous new powers to evolve into the turbo-charged superhero Max Steel."/>
    <s v="The adventures of teenager Max"/>
    <n v="4.5999999999999996"/>
    <n v="17909"/>
    <n v="10783477.1485832"/>
    <n v="10000000"/>
    <x v="2195"/>
    <n v="3818664"/>
    <n v="6763831.4417204708"/>
    <n v="6272403"/>
    <n v="104"/>
  </r>
  <r>
    <s v="tt1473832"/>
    <x v="2944"/>
    <x v="9"/>
    <s v="22/09/2016"/>
    <s v="Comedy"/>
    <s v=" Drama"/>
    <s v=" Romance"/>
    <n v="123"/>
    <s v="USA, France, China, UK, Japan"/>
    <s v="English"/>
    <s v="Italian"/>
    <m/>
    <x v="298"/>
    <s v="Helen Fielding, Dan Mazer"/>
    <s v="Ren√©e Zellweger, Gemma Jones, Jim Broadbent, Sally Phillips, Julian Rhind-Tutt, Shirley Henderson, Ben Willbond, Paul Bentall, Colin Firth, Agni Scott, Katia Elizarova, Tom Rosenthal, Beattie Edmondson, Laura Checkley, Sarah Solemani"/>
    <x v="254"/>
    <s v="Ren√©e Zellweger, Gemma Jones"/>
    <s v="Bridget's focus on single life and her career is interrupted when she finds herself pregnant, but with one hitch ... she can only be fifty percent sure of the identity of her baby's father."/>
    <s v="Bridget's focus on single life"/>
    <n v="6.5"/>
    <n v="66417"/>
    <n v="37742170.020041205"/>
    <n v="35000000"/>
    <x v="2196"/>
    <n v="24252420"/>
    <n v="228558407.76569089"/>
    <n v="211952420"/>
    <n v="144"/>
  </r>
  <r>
    <s v="tt1477076"/>
    <x v="2945"/>
    <x v="14"/>
    <s v="19/11/2010"/>
    <s v="Horror"/>
    <s v=" Mystery"/>
    <m/>
    <n v="90"/>
    <s v="Canada, USA"/>
    <s v="English"/>
    <m/>
    <m/>
    <x v="1483"/>
    <s v="Patrick Melton, Marcus Dunstan"/>
    <s v="Tobin Bell, Costas Mandylor, Betsy Russell, Cary Elwes, Sean Patrick Flanery, Chad Donella, Gina Holden, Laurence Anthony, Dean Armstrong, Naomi Snieckus, Rebecca Marshall, James Van Patten, Sebastian Pigott, Jon Cor, Anne Lee Greene"/>
    <x v="807"/>
    <s v="Tobin Bell, Costas Mandylor"/>
    <s v="As a deadly battle rages over Jigsaw's brutal legacy, a group of Jigsaw survivors gathers to seek the support of self-help guru and fellow survivor Bobby Dagen, a man whose own dark secrets unleash a new wave of terror."/>
    <s v="As a deadly battle rages over"/>
    <n v="5.6"/>
    <n v="88695"/>
    <n v="23738030.597644601"/>
    <n v="20000000"/>
    <x v="2197"/>
    <n v="45710178"/>
    <n v="161597158.40872958"/>
    <n v="136150434"/>
    <n v="304"/>
  </r>
  <r>
    <s v="tt1606392"/>
    <x v="2946"/>
    <x v="17"/>
    <d v="2011-09-12T00:00:00"/>
    <s v="Comedy"/>
    <s v=" Drama"/>
    <s v=" Sport"/>
    <n v="106"/>
    <s v="USA"/>
    <s v="English"/>
    <m/>
    <m/>
    <x v="640"/>
    <s v="Tom McCarthy, Tom McCarthy"/>
    <s v="Paul Giamatti, Amy Ryan, Bobby Cannavale, Jeffrey Tambor, Burt Young, Melanie Lynskey, Alex Shaffer, Margo Martindale, David Thompson, Mike Diliello, Nina Arianda, Marcia Haufrecht, Sharon Wilkins, Clare Foley, Penelope Kindred"/>
    <x v="646"/>
    <s v="Paul Giamatti, Amy Ryan"/>
    <s v="A struggling lawyer and volunteer wrestling coach's chicanery comes back to haunt him when the teenage grandson of the client he has double-crossed comes into his life."/>
    <s v="A struggling lawyer and volunteer"/>
    <n v="7.1"/>
    <n v="52416"/>
    <m/>
    <m/>
    <x v="4"/>
    <n v="10179275"/>
    <m/>
    <n v="11789613"/>
    <n v="120"/>
  </r>
  <r>
    <s v="tt1477834"/>
    <x v="2947"/>
    <x v="11"/>
    <d v="2019-01-01T00:00:00"/>
    <s v="Action"/>
    <s v=" Adventure"/>
    <s v=" Fantasy"/>
    <n v="143"/>
    <s v="USA, Australia"/>
    <s v="English"/>
    <s v="Russian"/>
    <s v="Maori"/>
    <x v="793"/>
    <s v="David Leslie Johnson-McGoldrick, Will Beall"/>
    <s v="Jason Momoa, Amber Heard, Willem Dafoe, Patrick Wilson, Nicole Kidman, Dolph Lundgren, Yahya Abdul-Mateen II, Temuera Morrison, Ludi Lin, Michael Beach, Randall Park, Graham McTavish, Leigh Whannell, Tainui Kirkwood, Tamor Kirkwood"/>
    <x v="1054"/>
    <s v="Jason Momoa, Amber Heard"/>
    <s v="Arthur Curry, the human-born heir to the underwater kingdom of Atlantis, goes on a quest to prevent a war between the worlds of ocean and land."/>
    <s v="Arthur Curry, the human-born heir"/>
    <n v="6.9"/>
    <n v="348878"/>
    <n v="164908823.72852957"/>
    <n v="160000000"/>
    <x v="2198"/>
    <n v="335061807"/>
    <n v="1183721603.3067384"/>
    <n v="1148485886"/>
    <n v="3883"/>
  </r>
  <r>
    <s v="tt1477837"/>
    <x v="2948"/>
    <x v="17"/>
    <d v="2011-01-07T00:00:00"/>
    <s v="Comedy"/>
    <m/>
    <m/>
    <n v="87"/>
    <s v="USA"/>
    <s v="English"/>
    <m/>
    <m/>
    <x v="441"/>
    <s v="Phil Johnston"/>
    <s v="Ed Helms, John C. Reilly, Anne Heche, Isiah Whitlock Jr., Stephen Root, Kurtwood Smith, Alia Shawkat, Thomas Lennon, Rob Corddry, Mike O'Malley, Sigourney Weaver, Inga R. Wilson, Mike Birbiglia, Seth Morris, Christopher Lemon"/>
    <x v="1438"/>
    <s v="Ed Helms, John C. Reilly"/>
    <s v="Tim Lippe has no idea what he's in for when he's sent to Cedar Rapids, Iowa to represent his company at an annual insurance convention, where he soon finds himself under the &quot;guidance&quot; of three convention veterans."/>
    <s v="Tim Lippe has no idea what he's"/>
    <n v="6.2"/>
    <n v="35767"/>
    <n v="11505830.469594"/>
    <n v="10000000"/>
    <x v="2199"/>
    <n v="6861102"/>
    <n v="8892782.7326341979"/>
    <n v="7728936"/>
    <n v="92"/>
  </r>
  <r>
    <s v="tt1610452"/>
    <x v="2949"/>
    <x v="14"/>
    <d v="2010-10-12T00:00:00"/>
    <s v="Comedy"/>
    <s v=" Drama"/>
    <s v=" Romance"/>
    <n v="139"/>
    <s v="India"/>
    <s v="Hindi"/>
    <s v="English"/>
    <s v="Punjabi"/>
    <x v="1615"/>
    <s v="Amitabh Bhattacharya, Habib Faisal"/>
    <s v="Ranveer Singh, Anushka Sharma, Ranjit Batra, Manu Rishi Chadha, Manish Chaudhary, Sushil Dahiya, Shena Gamat, Andrew Hoffland, Manit Joura, Kanksha, Alok Kumar, Govind Pandey, Karan Sagoo, Shirina Sambyal, Chetan Sharma"/>
    <x v="1439"/>
    <s v="Ranveer Singh, Anushka Sharma"/>
    <s v="Shruti and Bittoo become partners in their very own &quot;Wedding planning ka bijness&quot; in Delhi and in the process discover friendship, love and one another."/>
    <s v="Shruti and Bittoo become partners"/>
    <n v="7.2"/>
    <n v="14868"/>
    <m/>
    <m/>
    <x v="4"/>
    <n v="43820"/>
    <m/>
    <n v="104532"/>
    <n v="31"/>
  </r>
  <r>
    <s v="tt1610996"/>
    <x v="2950"/>
    <x v="17"/>
    <d v="2013-11-04T00:00:00"/>
    <s v="Drama"/>
    <s v=" Horror"/>
    <s v=" Mystery"/>
    <n v="87"/>
    <s v="USA"/>
    <s v="English"/>
    <m/>
    <m/>
    <x v="1616"/>
    <s v="Mike Flanagan"/>
    <s v="Katie Parker, Courtney Bell, Dave Levine, Justin Gordon, Morgan Peter Brown, James Flanagan, Doug Jones, Scott Graham, Connie Ventress, Ian Gregory, Mark Dumonski, Elisabeth Adwin, Erin Cipolletti, Jonathan Fisher, Brandon Valley Jones"/>
    <x v="1440"/>
    <s v="Katie Parker, Courtney Bell"/>
    <s v="A woman and her sister begin to link a mysterious tunnel to a series of disappearances, including that of her own husband."/>
    <s v="A woman and her sister begin to"/>
    <n v="5.8"/>
    <n v="16627"/>
    <m/>
    <n v="70000"/>
    <x v="4"/>
    <m/>
    <m/>
    <n v="8555"/>
    <n v="171"/>
  </r>
  <r>
    <s v="tt1478338"/>
    <x v="2951"/>
    <x v="17"/>
    <s v="19/08/2011"/>
    <s v="Comedy"/>
    <s v=" Romance"/>
    <m/>
    <n v="125"/>
    <s v="USA"/>
    <s v="English"/>
    <s v="Thai"/>
    <s v="Spanish"/>
    <x v="1115"/>
    <s v="Kristen Wiig, Annie Mumolo"/>
    <s v="Kristen Wiig, Terry Crews, Maya Rudolph, Tom Yi, Elaine Kao, Michael Hitchcock, Kali Hawk, Joe Nunez, Rebel Wilson, Matt Lucas, Jill Clayburgh, Wendi McLendon-Covey, Ellie Kemper, Greg Tuculescu, Steve Bannos"/>
    <x v="1441"/>
    <s v="Kristen Wiig, Terry Crews"/>
    <s v="Competition between the maid of honor and a bridesmaid, over who is the bride's best friend, threatens to upend the life of an out-of-work pastry chef."/>
    <s v="Competition between the maid of"/>
    <n v="6.8"/>
    <n v="263044"/>
    <n v="37393949.026180498"/>
    <n v="32500000"/>
    <x v="2200"/>
    <n v="169106725"/>
    <n v="331809192.58622622"/>
    <n v="288383523"/>
    <n v="569"/>
  </r>
  <r>
    <s v="tt1478839"/>
    <x v="2952"/>
    <x v="18"/>
    <d v="2019-07-11T00:00:00"/>
    <s v="Comedy"/>
    <s v=" Drama"/>
    <s v=" Romance"/>
    <n v="109"/>
    <s v="USA"/>
    <s v="English"/>
    <s v="Italian"/>
    <m/>
    <x v="1617"/>
    <s v="Mark Bomback, Garth Stein"/>
    <s v="Kevin Costner, Milo Ventimiglia, Jackie Minns, Marcus Hondro, Ian Lake, Andres Joseph, Gary Cole, Donald Heng, Peter Ciuffa, Matthew Kevin Anderson, Amanda Seyfried, Kathy Baker, Martin Donovan, Reva Dexter, Kasia Machelak"/>
    <x v="309"/>
    <s v="Kevin Costner, Milo Ventimiglia"/>
    <s v="Through his bond with his owner, aspiring Formula One race car driver Denny, golden retriever Enzo learns that the techniques needed on the racetrack can also be used to successfully navigate the journey of life."/>
    <s v="Through his bond with his owner,"/>
    <n v="7.6"/>
    <n v="21842"/>
    <n v="18222063.15493026"/>
    <n v="18000000"/>
    <x v="2201"/>
    <n v="26395642"/>
    <n v="34183362.514059894"/>
    <n v="33766787"/>
    <n v="294"/>
  </r>
  <r>
    <s v="tt1478964"/>
    <x v="2953"/>
    <x v="17"/>
    <s v="30/05/2012"/>
    <s v="Action"/>
    <s v=" Adventure"/>
    <s v=" Comedy"/>
    <n v="88"/>
    <s v="UK"/>
    <s v="English"/>
    <m/>
    <m/>
    <x v="1618"/>
    <s v="Joe Cornish"/>
    <s v="Jodie Whittaker, John Boyega, Alex Esmail, Leeon Jones, Franz Drameh, Simon Howard, Maggie McCarthy, Danielle Vitalis, Paige Meade, Gina Antwi, Natasha Jonas, Sammy Williams, Michael Ajao, Luke Treadaway, Flaminia Cinque"/>
    <x v="1442"/>
    <s v="Jodie Whittaker, John Boyega"/>
    <s v="A teen gang in South London defend their block from an alien invasion."/>
    <s v="A teen gang in South London defend"/>
    <n v="6.6"/>
    <n v="98220"/>
    <n v="14957579.6104722"/>
    <n v="13000000"/>
    <x v="2202"/>
    <n v="1024175"/>
    <n v="7140543.7022570698"/>
    <n v="6206022"/>
    <n v="343"/>
  </r>
  <r>
    <s v="tt1480656"/>
    <x v="2954"/>
    <x v="12"/>
    <s v="25/05/2012"/>
    <s v="Crime"/>
    <s v=" Drama"/>
    <s v=" Fantasy"/>
    <n v="109"/>
    <s v="Canada, France, Portugal, Italy"/>
    <s v="English"/>
    <m/>
    <m/>
    <x v="438"/>
    <s v="David Cronenberg, Don DeLillo"/>
    <s v="Robert Pattinson, Sarah Gadon, Paul Giamatti, Kevin Durand, Abdul Ayoola, Juliette Binoche, Emily Hampshire, Bob Bainborough, Samantha Morton, Zeljko Kecojevic, Jay Baruchel, Philip Nozuka, Mathieu Amalric, Patricia McKenzie, Ryan Kelly"/>
    <x v="1360"/>
    <s v="Robert Pattinson, Sarah Gadon"/>
    <s v="Riding across Manhattan in a stretch limo in order to get a haircut, a 28-year-old billionaire asset manager's day devolves into an odyssey with a cast of characters that start to tear his world apart."/>
    <s v="Riding across Manhattan in a stretch"/>
    <n v="5.0999999999999996"/>
    <n v="43949"/>
    <n v="23108728.886643369"/>
    <n v="20500000"/>
    <x v="2203"/>
    <n v="763556"/>
    <n v="7923582.9596809987"/>
    <n v="7029095"/>
    <n v="222"/>
  </r>
  <r>
    <s v="tt1482459"/>
    <x v="2955"/>
    <x v="12"/>
    <d v="2012-01-06T00:00:00"/>
    <s v="Animation"/>
    <s v=" Adventure"/>
    <s v=" Comedy"/>
    <n v="86"/>
    <s v="USA, France"/>
    <s v="English"/>
    <m/>
    <m/>
    <x v="1619"/>
    <s v="Dr. Seuss, Cinco Paul"/>
    <s v="Danny DeVito, Ed Helms, Zac Efron, Taylor Swift, Betty White, Rob Riggle, Jenny Slate, Nasim Pedrad, Joel Swetow, Michael Beattie, Dave B. Mitchell, Dempsey Pappion, Elmarie Wendel, Danny Cooksey, Stephen Tobolowsky"/>
    <x v="124"/>
    <s v="Danny DeVito, Ed Helms"/>
    <s v="A 12-year-old boy searches for the one thing that will enable him to win the affection of the girl of his dreams. To find it he must discover the story of the Lorax, the grumpy yet charming creature who fights to protect his world."/>
    <s v="A 12-year-old boy searches for"/>
    <n v="6.4"/>
    <n v="96541"/>
    <n v="78907854.734879792"/>
    <n v="70000000"/>
    <x v="2204"/>
    <n v="214030500"/>
    <n v="393232014.00853664"/>
    <n v="348840316"/>
    <n v="240"/>
  </r>
  <r>
    <s v="tt1483013"/>
    <x v="2956"/>
    <x v="13"/>
    <d v="2013-11-04T00:00:00"/>
    <s v="Action"/>
    <s v=" Adventure"/>
    <s v=" Sci-Fi"/>
    <n v="124"/>
    <s v="USA"/>
    <s v="English"/>
    <m/>
    <m/>
    <x v="1383"/>
    <s v="Karl Gajdusek, Michael Arndt"/>
    <s v="Tom Cruise, Morgan Freeman, Olga Kurylenko, Andrea Riseborough, Nikolaj Coster-Waldau, Melissa Leo, Zo√´ Bell, Abigail Lowe, Isabelle Lowe"/>
    <x v="9"/>
    <s v="Tom Cruise, Morgan Freeman"/>
    <s v="A veteran assigned to extract Earth's remaining resources begins to question what he knows about his mission and himself."/>
    <s v="A veteran assigned to extract"/>
    <n v="7"/>
    <n v="476845"/>
    <n v="133317822.60245399"/>
    <n v="120000000"/>
    <x v="2205"/>
    <n v="89107235"/>
    <n v="317928090.96911323"/>
    <n v="286168572"/>
    <n v="1015"/>
  </r>
  <r>
    <s v="tt1485796"/>
    <x v="2957"/>
    <x v="19"/>
    <s v="25/12/2017"/>
    <s v="Biography"/>
    <s v=" Drama"/>
    <s v=" Musical"/>
    <n v="105"/>
    <s v="USA"/>
    <s v="English"/>
    <m/>
    <m/>
    <x v="1620"/>
    <s v="Jenny Bicks, Bill Condon"/>
    <s v="Hugh Jackman, Michelle Williams, Zac Efron, Zendaya, Rebecca Ferguson, Austyn Johnson, Cameron Seely, Keala Settle, Sam Humphrey, Yahya Abdul-Mateen II, Eric Anderson, Ellis Rubin, Skylar Dunn, Daniel Everidge, Radu Spinghel"/>
    <x v="13"/>
    <s v="Hugh Jackman, Michelle Williams"/>
    <s v="Celebrates the birth of show business and tells of a visionary who rose from nothing to create a spectacle that became a worldwide sensation."/>
    <s v="Celebrates the birth of show business"/>
    <n v="7.6"/>
    <n v="226510"/>
    <n v="88691759.138381287"/>
    <n v="84000000"/>
    <x v="2206"/>
    <n v="174340174"/>
    <n v="459387838.80072248"/>
    <n v="435086403"/>
    <n v="1819"/>
  </r>
  <r>
    <s v="tt1486185"/>
    <x v="2958"/>
    <x v="17"/>
    <s v="22/04/2011"/>
    <s v="Fantasy"/>
    <s v=" Horror"/>
    <s v=" Mystery"/>
    <n v="100"/>
    <s v="USA, Canada"/>
    <s v="English"/>
    <m/>
    <m/>
    <x v="597"/>
    <s v="David Leslie Johnson-McGoldrick"/>
    <s v="Amanda Seyfried, Gary Oldman, Billy Burke, Shiloh Fernandez, Max Irons, Virginia Madsen, Lukas Haas, Julie Christie, Shauna Kain, Michael Hogan, Adrian Holmes, Cole Heppell, Christine Willes, Michael Shanks, Kacey Rohl"/>
    <x v="1020"/>
    <s v="Amanda Seyfried, Gary Oldman"/>
    <s v="Set in a medieval village that is haunted by a werewolf, a young girl falls for an orphaned woodcutter, much to her family's displeasure."/>
    <s v="Set in a medieval village that"/>
    <n v="5.5"/>
    <n v="106878"/>
    <n v="48324487.9722948"/>
    <n v="42000000"/>
    <x v="2207"/>
    <n v="37662162"/>
    <n v="103852058.43778111"/>
    <n v="90260376"/>
    <n v="328"/>
  </r>
  <r>
    <s v="tt1486192"/>
    <x v="2959"/>
    <x v="12"/>
    <s v="23/03/2012"/>
    <s v="Crime"/>
    <s v=" Mystery"/>
    <s v=" Thriller"/>
    <n v="110"/>
    <s v="USA, Spain, Hungary, Serbia"/>
    <s v="English"/>
    <m/>
    <m/>
    <x v="946"/>
    <s v="Hannah Shakespeare, Ben Livingston"/>
    <s v="John Cusack, Luke Evans, Alice Eve, Brendan Gleeson, Kevin McNally, Oliver Jackson-Cohen, Jimmy Yuill, Sam Hazeldine, Pam Ferris, Brendan Coyle, Adrian Rawlins, Aidan Feore, Dave Legeno, Michael Cronin, Michael Poole"/>
    <x v="43"/>
    <s v="John Cusack, Luke Evans"/>
    <s v="When a madman begins committing horrific murders inspired by"/>
    <s v="When a madman begins committing"/>
    <n v="6.4"/>
    <n v="81611"/>
    <n v="29308631.758669637"/>
    <n v="26000000"/>
    <x v="2208"/>
    <n v="16008272"/>
    <n v="33478737.156872552"/>
    <n v="29699345"/>
    <n v="221"/>
  </r>
  <r>
    <s v="tt1486193"/>
    <x v="2960"/>
    <x v="17"/>
    <d v="2011-06-06T00:00:00"/>
    <s v="Action"/>
    <s v=" Drama"/>
    <s v=" War"/>
    <n v="113"/>
    <s v="Georgia, USA"/>
    <s v="English"/>
    <m/>
    <m/>
    <x v="28"/>
    <s v="Mikko Alanne, David Battle"/>
    <s v="Rupert Friend, Emmanuelle Chriqui, Richard Coyle, Heather Graham, Johnathon Schaech, Rade Serbedzija, Andy Garcia, Val Kilmer, Mikko Nousiainen, Mikheil Gomiashvili, Ana Imnadze, Antje Traue, Kenneth Cranham, Dean Cain, Sergo Shvedkov"/>
    <x v="1443"/>
    <s v="Rupert Friend, Emmanuelle Chriqui"/>
    <s v="A drama set centered around the war between Russia and Georgia, and focused on an American journalist, his cameraman, and a Georgian native who become caught in the crossfire."/>
    <s v="A drama set centered around the"/>
    <n v="5.6"/>
    <n v="13403"/>
    <n v="13806996.5635128"/>
    <n v="12000000"/>
    <x v="2209"/>
    <n v="17479"/>
    <n v="364670.39323550009"/>
    <n v="316944"/>
    <n v="68"/>
  </r>
  <r>
    <s v="tt1618434"/>
    <x v="2961"/>
    <x v="18"/>
    <s v="14/06/2019"/>
    <s v="Action"/>
    <s v=" Comedy"/>
    <s v=" Crime"/>
    <n v="97"/>
    <s v="USA"/>
    <s v="English"/>
    <s v="French"/>
    <s v="Latin"/>
    <x v="1621"/>
    <s v="James Vanderbilt"/>
    <s v="Adam Sandler, Jennifer Aniston, Luke Evans, Terence Stamp, Gemma Arterton, David Walliams, Dany Boon, John Kani, Adeel Akhtar, √ìlafur Darri √ìlafsson, Luis Gerardo M√©ndez, Shioli Kutsuna, Erik Griffin, Sufe Bradshaw, Jackie Sandler"/>
    <x v="123"/>
    <s v="Adam Sandler, Jennifer Aniston"/>
    <s v="A New York cop and his wife go on a European vacation to reinvigorate the spark in their marriage, but end up getting framed and on the run for the death of an elderly billionaire."/>
    <s v="A New York cop and his wife go"/>
    <n v="6"/>
    <n v="94996"/>
    <m/>
    <m/>
    <x v="4"/>
    <m/>
    <m/>
    <m/>
    <n v="820"/>
  </r>
  <r>
    <s v="tt1486834"/>
    <x v="2962"/>
    <x v="13"/>
    <s v="20/08/2014"/>
    <s v="Comedy"/>
    <s v=" Romance"/>
    <m/>
    <n v="98"/>
    <s v="Canada, Ireland"/>
    <s v="English"/>
    <m/>
    <m/>
    <x v="795"/>
    <s v="Elan Mastai, T.J. Dawe"/>
    <s v="Daniel Radcliffe, Zoe Kazan, Megan Park, Adam Driver, Mackenzie Davis, Rafe Spall, Lucius Hoyos, Jemima Rooper, Tommie-Amber Pirie, Meghan Heffern, Jonathan Cherry, Rebecca Northan, Jordan Hayes, Oona Chaplin, Adam Fergus"/>
    <x v="404"/>
    <s v="Daniel Radcliffe, Zoe Kazan"/>
    <s v="Wallace, who is burned out from a string of failed relationships, forms an instant bond with Chantry, who lives with her longtime boyfriend. Together, they puzzle out what it means if your best friend is also the love of your life."/>
    <s v="Wallace, who is burned out from"/>
    <n v="6.8"/>
    <n v="69221"/>
    <n v="12220800.405224949"/>
    <n v="11000000"/>
    <x v="2210"/>
    <n v="3493000"/>
    <n v="9472551.2586786021"/>
    <n v="8526288"/>
    <n v="132"/>
  </r>
  <r>
    <s v="tt1488555"/>
    <x v="2963"/>
    <x v="17"/>
    <d v="2011-09-12T00:00:00"/>
    <s v="Comedy"/>
    <s v=" Fantasy"/>
    <m/>
    <n v="112"/>
    <s v="USA"/>
    <s v="English"/>
    <s v="Ukrainian"/>
    <m/>
    <x v="509"/>
    <s v="Jon Lucas, Scott Moore"/>
    <s v="Ryan Reynolds, Jason Bateman, Leslie Mann, Olivia Wilde, Alan Arkin, Mircea Monroe, Gregory Itzin, Ned Schmidtke, Ming Lo, Sydney Rouviere, Craig Bierko, Dax Griffin, Andrea Moore, Matthew Cornwell, Taaffe O'Connell"/>
    <x v="381"/>
    <s v="Ryan Reynolds, Jason Bateman"/>
    <s v="Dave is a married man with three kids and a loving wife, and Mitch is a single man who is at the prime of his sexual life. One fateful night while Mitch and Dave are peeing in a fountain, lightning strikes and they switch bodies."/>
    <s v="Dave is a married man with three"/>
    <n v="6.3"/>
    <n v="164052"/>
    <n v="59830318.441888802"/>
    <n v="52000000"/>
    <x v="2211"/>
    <n v="37081475"/>
    <n v="86811993.697878256"/>
    <n v="75450437"/>
    <n v="174"/>
  </r>
  <r>
    <s v="tt1489887"/>
    <x v="2964"/>
    <x v="18"/>
    <s v="21/08/2019"/>
    <s v="Comedy"/>
    <m/>
    <m/>
    <n v="102"/>
    <s v="USA"/>
    <s v="English"/>
    <s v="Mandarin"/>
    <s v="Spanish"/>
    <x v="1622"/>
    <s v="Emily Halpern, Sarah Haskins"/>
    <s v="Kaitlyn Dever, Beanie Feldstein, Jessica Williams, Jason Sudeikis, Lisa Kudrow, Will Forte, Victoria Ruesga, Mason Gooding, Skyler Gisondo, Diana Silvers, Molly Gordon, Billie Lourd, Eduardo Franco, Nico Hiraga, Austin Crute"/>
    <x v="1444"/>
    <s v="Kaitlyn Dever, Beanie Feldstein"/>
    <s v="On the eve of their high school graduation, two academic superstars and best friends realize they should have worked less and played more. Determined not to fall short of their peers, the girls try to cram four years of fun into one night."/>
    <s v="On the eve of their high school"/>
    <n v="7.2"/>
    <n v="84858"/>
    <n v="6074021.05164342"/>
    <n v="6000000"/>
    <x v="2212"/>
    <n v="22680962"/>
    <n v="25170188.477420952"/>
    <n v="24863452"/>
    <n v="788"/>
  </r>
  <r>
    <s v="tt1489889"/>
    <x v="2965"/>
    <x v="9"/>
    <s v="14/07/2016"/>
    <s v="Action"/>
    <s v=" Comedy"/>
    <s v=" Crime"/>
    <n v="107"/>
    <s v="USA, China"/>
    <s v="English"/>
    <m/>
    <m/>
    <x v="705"/>
    <s v="Ike Barinholtz, David Stassen"/>
    <s v="Dwayne Johnson, Kevin Hart, Amy Ryan, Danielle Nicolet, Jason Bateman, Aaron Paul, Ryan Hansen, Tim Griffin, Timothy John Smith, Sione Kelepi, Dylan Boyack, Thomas Kretschmann, Megan Park, Slaine, Annie Kerins"/>
    <x v="352"/>
    <s v="Dwayne Johnson, Kevin Hart"/>
    <s v="After he reconnects with an awkward pal from high school through Facebook, a mild-mannered accountant is lured into the world of international espionage."/>
    <s v="After he reconnects with an awkward"/>
    <n v="6.3"/>
    <n v="155085"/>
    <n v="53917385.742916003"/>
    <n v="50000000"/>
    <x v="2213"/>
    <n v="127440871"/>
    <n v="233971845.93104857"/>
    <n v="216972543"/>
    <n v="241"/>
  </r>
  <r>
    <s v="tt1620933"/>
    <x v="2966"/>
    <x v="12"/>
    <d v="2012-02-03T00:00:00"/>
    <s v="Action"/>
    <s v=" Biography"/>
    <s v=" Crime"/>
    <n v="135"/>
    <s v="India"/>
    <s v="Hindi"/>
    <m/>
    <m/>
    <x v="1623"/>
    <s v="Sanjay Chauhan, Tigmanshu Dhulia"/>
    <s v="Irrfan Khan, Mahie Gill, Rajesh Abhay, Hemendra Dandotiya, Navneet Gairola, Rajendra Gupta, Rajiv Gupta, Jhakkad Guru, Ashraf Ul Haq, Imran Hasnee, Zakir Hussain, Brijendra Kala, Vijay Kaushik, Jahangir Khan, Swapnil kiiran Kotriwar"/>
    <x v="1234"/>
    <s v="Irrfan Khan, Mahie Gill"/>
    <s v="The story of Paan Singh Tomar, an Indian athlete and seven-time national steeplechase champion who becomes one of the most feared dacoits in Chambal Valley after his retirement."/>
    <s v="The story of Paan Singh Tomar,"/>
    <n v="8.1999999999999993"/>
    <n v="32415"/>
    <m/>
    <m/>
    <x v="4"/>
    <n v="40311"/>
    <m/>
    <n v="40311"/>
    <n v="92"/>
  </r>
  <r>
    <s v="tt1490017"/>
    <x v="2967"/>
    <x v="15"/>
    <s v="20/02/2014"/>
    <s v="Animation"/>
    <s v=" Action"/>
    <s v=" Adventure"/>
    <n v="100"/>
    <s v="USA, Denmark, Australia"/>
    <s v="English"/>
    <s v="Turkish"/>
    <m/>
    <x v="1624"/>
    <s v="Phil Lord, Christopher Miller"/>
    <s v="Will Arnett, Elizabeth Banks, Craig Berry, Alison Brie, David Burrows, Anthony Daniels, Charlie Day, Amanda Farinos, Keith Ferguson, Will Ferrell, Will Forte, Dave Franco, Morgan Freeman, Todd Hansen, Jonah Hill"/>
    <x v="925"/>
    <s v="Will Arnett, Elizabeth Banks"/>
    <s v="An ordinary LEGO construction worker, thought to be the prophesied as &quot;special&quot;, is recruited to join a quest to stop an evil tyrant from gluing the LEGO universe into eternal stasis."/>
    <s v="An ordinary LEGO construction"/>
    <n v="7.7"/>
    <n v="319327"/>
    <n v="65594839.8215736"/>
    <n v="60000000"/>
    <x v="2214"/>
    <n v="257760692"/>
    <n v="511706101.97524828"/>
    <n v="468060692"/>
    <n v="552"/>
  </r>
  <r>
    <s v="tt1491044"/>
    <x v="2968"/>
    <x v="12"/>
    <d v="2015-05-02T00:00:00"/>
    <s v="Biography"/>
    <s v=" Crime"/>
    <s v=" Drama"/>
    <n v="106"/>
    <s v="USA"/>
    <s v="English"/>
    <m/>
    <m/>
    <x v="1625"/>
    <s v="Morgan Land, Ariel Vromen"/>
    <s v="Michael Shannon, Winona Ryder, Chris Evans, Ray Liotta, David Schwimmer, Danny A. Abeckaser, John Ventimiglia, Ryan O'Nan, McKaley Miller, Megan Sherrill, James Franco, Stephen Dorff, Hector Hugo, Robert Davi, Zoran Radanovich"/>
    <x v="1445"/>
    <s v="Michael Shannon, Winona Ryder"/>
    <s v="The story of Richard Kuklinski, the notorious contract killer and family man. When finally arrested in 1986, neither his wife nor daughters had any clue about his real profession."/>
    <s v="The story of Richard Kuklinski,"/>
    <n v="6.8"/>
    <n v="69211"/>
    <n v="11272550.6764114"/>
    <n v="10000000"/>
    <x v="2215"/>
    <n v="1969193"/>
    <n v="5132358.505318081"/>
    <n v="4552970"/>
    <n v="187"/>
  </r>
  <r>
    <s v="tt1496025"/>
    <x v="2969"/>
    <x v="12"/>
    <s v="20/01/2012"/>
    <s v="Action"/>
    <s v=" Fantasy"/>
    <s v=" Horror"/>
    <n v="88"/>
    <s v="USA, Canada"/>
    <s v="English"/>
    <s v="Russian"/>
    <m/>
    <x v="1329"/>
    <s v="Len Wiseman, John Hlavin"/>
    <s v="Kate Beckinsale, Stephen Rea, Michael Ealy, Theo James, India Eisley, Sandrine Holt, Charles Dance, Kris Holden-Ried, Jacob Blair, Adam Greydon Reid, Catlin Adams, Robert Lawrenson, Lee Majdoub, John Innes, Tyler McClendon"/>
    <x v="477"/>
    <s v="Kate Beckinsale, Stephen Rea"/>
    <s v="When human forces discover the existence of the Vampire and Lycan clans, a war to eradicate both species commences. The vampire warrior Selene leads the battle against humankind."/>
    <s v="When human forces discover the"/>
    <n v="6.4"/>
    <n v="144040"/>
    <n v="78907854.734879792"/>
    <n v="70000000"/>
    <x v="2216"/>
    <n v="62321039"/>
    <n v="180487819.77830857"/>
    <n v="160112671"/>
    <n v="299"/>
  </r>
  <r>
    <s v="tt1496422"/>
    <x v="2970"/>
    <x v="12"/>
    <s v="17/10/2012"/>
    <s v="Crime"/>
    <s v=" Drama"/>
    <s v=" Mystery"/>
    <n v="107"/>
    <s v="USA"/>
    <s v="English"/>
    <m/>
    <m/>
    <x v="1283"/>
    <s v="Peter Dexter, Lee Daniels"/>
    <s v="Zac Efron, Matthew McConaughey, Nicole Kidman, John Cusack, David Oyelowo, Scott Glenn, Ned Bellamy, Nealla Gordon, Macy Gray, Edrick Browne, Kevin Waterman, Danny Hanemann, Peter Murnik, John P. Fertitta, Jay Oliver"/>
    <x v="1151"/>
    <s v="Zac Efron, Matthew McConaughey"/>
    <s v="A reporter returns to his Florida hometown to investigate a case involving a death row inmate."/>
    <s v="A reporter returns to his Florida"/>
    <n v="5.8"/>
    <n v="35280"/>
    <n v="14090688.345514249"/>
    <n v="12500000"/>
    <x v="2217"/>
    <n v="693286"/>
    <n v="4265380.9965199418"/>
    <n v="3783865"/>
    <n v="166"/>
  </r>
  <r>
    <s v="tt1498569"/>
    <x v="2971"/>
    <x v="17"/>
    <d v="2011-07-10T00:00:00"/>
    <s v="Drama"/>
    <s v=" Romance"/>
    <m/>
    <n v="91"/>
    <s v="USA"/>
    <s v="English"/>
    <m/>
    <m/>
    <x v="111"/>
    <s v="Jason Lew"/>
    <s v="Henry Hopper, Mia Wasikowska, Ry√¥ Kase, Schuyler Fisk, Lusia Strus, Jane Adams, Paul Parson, Thomas M. Lauderdale, Christopher D. Harder, Morgan Lee, Kenneth L. Peterson, William J. Eggleston, Chin Han, Jhon Goodwin, Kelleen Crawford"/>
    <x v="1446"/>
    <s v="Henry Hopper, Mia Wasikowska"/>
    <s v="The story of a terminally ill teenage girl who falls for a boy who likes to attend funerals and their encounters with the ghost of a Japanese kamikaze pilot from WWII."/>
    <s v="The story of a terminally ill"/>
    <n v="6.8"/>
    <n v="17242"/>
    <n v="9204664.3756751996"/>
    <n v="8000000"/>
    <x v="2218"/>
    <n v="163265"/>
    <n v="2897181.9192403327"/>
    <n v="2518012"/>
    <n v="34"/>
  </r>
  <r>
    <s v="tt1499658"/>
    <x v="2972"/>
    <x v="17"/>
    <s v="17/08/2011"/>
    <s v="Comedy"/>
    <s v=" Crime"/>
    <m/>
    <n v="98"/>
    <s v="USA"/>
    <s v="English"/>
    <m/>
    <m/>
    <x v="732"/>
    <s v="Michael Markowitz, John Francis Daley"/>
    <s v="Jason Bateman, Steve Wiebe, Kevin Spacey, Charlie Day, Lindsay Sloane, Michael Albala, Jennifer Aniston, Jason Sudeikis, Jennifer Hasty, Reginald Ballard, George Back, Barry Livingston, Meghan Markle, Donald Sutherland, Celia Finkelstein"/>
    <x v="1113"/>
    <s v="Jason Bateman, Steve Wiebe"/>
    <s v="Three friends conspire to murder their awful bosses when they realize they are standing in the way of their happiness."/>
    <s v="Three friends conspire to murder"/>
    <n v="6.9"/>
    <n v="416024"/>
    <n v="40270406.643578999"/>
    <n v="35000000"/>
    <x v="2219"/>
    <n v="117538559"/>
    <n v="241436688.58378983"/>
    <n v="209838559"/>
    <n v="442"/>
  </r>
  <r>
    <s v="tt1502397"/>
    <x v="2973"/>
    <x v="20"/>
    <s v="20/02/2020"/>
    <s v="Action"/>
    <s v=" Comedy"/>
    <s v=" Crime"/>
    <n v="124"/>
    <s v="USA, Mexico"/>
    <s v="English"/>
    <s v="Spanish"/>
    <m/>
    <x v="1626"/>
    <s v="Peter Craig, Joe Carnahan"/>
    <s v="Will Smith, Martin Lawrence, Vanessa Hudgens, Alexander Ludwig, Charles Melton, Paola Nu√±ez, Kate del Castillo, Nicky Jam, Joe Pantoliano, Jacob Scipio, Theresa Randle, DJ Khaled, Happy Anderson, Bianca Bethune, Dennis Greene"/>
    <x v="45"/>
    <s v="Will Smith, Martin Lawrence"/>
    <s v="Miami detectives Mike Lowrey and Marcus Burnett must face off against a mother-and-son pair of drug lords who wreak vengeful havoc on their city."/>
    <s v="Miami detectives Mike Lowrey and"/>
    <n v="6.6"/>
    <n v="111557"/>
    <n v="90000000"/>
    <n v="90000000"/>
    <x v="2220"/>
    <n v="204417855"/>
    <n v="424617855"/>
    <n v="424617855"/>
    <n v="1072"/>
  </r>
  <r>
    <s v="tt1502404"/>
    <x v="2974"/>
    <x v="17"/>
    <d v="2011-08-04T00:00:00"/>
    <s v="Action"/>
    <s v=" Fantasy"/>
    <s v=" Thriller"/>
    <n v="104"/>
    <s v="USA"/>
    <s v="English"/>
    <m/>
    <m/>
    <x v="230"/>
    <s v="Todd Farmer, Patrick Lussier"/>
    <s v="Nicolas Cage, Amber Heard, William Fichtner, Billy Burke, David Morse, Todd Farmer, Christa Campbell, Charlotte Ross, Tom Atkins, Jack McGee, Katy Mixon, Wanetah Walmsley, Robin McGee, Fabian C. Moreno, Edrick Browne"/>
    <x v="130"/>
    <s v="Nicolas Cage, Amber Heard"/>
    <s v="A vengeful father escapes from hell and chases after the men who killed his daughter and kidnapped his granddaughter."/>
    <s v="A vengeful father escapes from"/>
    <n v="5.4"/>
    <n v="93316"/>
    <n v="45000000"/>
    <n v="50000000"/>
    <x v="2221"/>
    <n v="10721033"/>
    <n v="47070247.748051785"/>
    <n v="40909909"/>
    <n v="241"/>
  </r>
  <r>
    <s v="tt1502407"/>
    <x v="1064"/>
    <x v="11"/>
    <s v="25/10/2018"/>
    <s v="Crime"/>
    <s v=" Horror"/>
    <s v=" Thriller"/>
    <n v="106"/>
    <s v="USA, UK"/>
    <s v="English"/>
    <m/>
    <m/>
    <x v="505"/>
    <s v="John Carpenter, Debra Hill"/>
    <s v="Jamie Lee Curtis, Judy Greer, Andi Matichak, James Jude Courtney, Nick Castle, Haluk Bilginer, Will Patton, Rhian Rees, Jefferson Hall, Toby Huss, Virginia Gardner, Dylan Arnold, Miles Robbins, Drew Scheid, Jibrail Nantambu"/>
    <x v="208"/>
    <s v="Jamie Lee Curtis, Judy Greer"/>
    <s v="Laurie Strode confronts her long-time foe Michael Myers, the masked figure who has haunted her since she narrowly escaped his killing spree on Halloween night four decades ago."/>
    <s v="Laurie Strode confronts her long-time"/>
    <n v="6.6"/>
    <n v="112488"/>
    <n v="10000000"/>
    <n v="10000000"/>
    <x v="2222"/>
    <n v="159342015"/>
    <n v="263323501.15033752"/>
    <n v="255485178"/>
    <n v="1760"/>
  </r>
  <r>
    <s v="tt1626146"/>
    <x v="2975"/>
    <x v="15"/>
    <s v="14/08/2014"/>
    <s v="Adventure"/>
    <s v=" Comedy"/>
    <s v=" Drama"/>
    <n v="120"/>
    <s v="Germany, Canada, UK, South Africa, USA"/>
    <s v="English"/>
    <s v="French"/>
    <s v="German"/>
    <x v="290"/>
    <s v="Maria von Heland, Peter Chelsom"/>
    <s v="Simon Pegg, Rosamund Pike, Tracy Ann Oberman, Jean Reno, Veronica Ferres, Barry Atsma, Ming Zhao, Togo Igawa, Christopher Plummer, Bruce Fontaine, Chad Willett, Bernard Cuffling, Jakob Davies, Chris Gauthier, Dean Paul Gibson"/>
    <x v="783"/>
    <s v="Simon Pegg, Rosamund Pike"/>
    <s v="A psychiatrist searches the globe to find the secret of happiness."/>
    <s v="A psychiatrist searches the globe"/>
    <n v="7"/>
    <n v="44514"/>
    <n v="85000000"/>
    <m/>
    <x v="4"/>
    <n v="1124445"/>
    <m/>
    <n v="6337728"/>
    <n v="125"/>
  </r>
  <r>
    <s v="tt1502712"/>
    <x v="3"/>
    <x v="16"/>
    <d v="2015-10-09T00:00:00"/>
    <s v="Action"/>
    <s v=" Adventure"/>
    <s v=" Sci-Fi"/>
    <n v="100"/>
    <s v="USA, Germany, UK"/>
    <s v="English"/>
    <s v="Spanish"/>
    <m/>
    <x v="1627"/>
    <s v="Jeremy Slater, Simon Kinberg"/>
    <s v="Miles Teller, Michael B. Jordan, Kate Mara, Jamie Bell, Toby Kebbell, Reg E. Cathey, Tim Blake Nelson, Joshua Montes, Dan Castellaneta, Owen Judge, Kylen Davis, Evan Hannemann, Chet Hanks, Mary-Pat Green, Tim Heidecker"/>
    <x v="1380"/>
    <s v="Miles Teller, Michael B. Jordan"/>
    <s v="Four young outsiders teleport to an alternate and dangerous universe which alters their physical form in shocking ways. The four must learn to harness their new abilities and work together to save Earth from a former friend turned enemy."/>
    <s v="Four young outsiders teleport"/>
    <n v="4.3"/>
    <n v="149218"/>
    <n v="80000000"/>
    <n v="120000000"/>
    <x v="2223"/>
    <n v="56117548"/>
    <n v="183319915.08833098"/>
    <n v="167882881"/>
    <n v="858"/>
  </r>
  <r>
    <s v="tt1629374"/>
    <x v="2976"/>
    <x v="17"/>
    <s v="29/09/2011"/>
    <s v="Animation"/>
    <s v=" Adventure"/>
    <s v=" Comedy"/>
    <n v="89"/>
    <s v="Denmark"/>
    <s v="Danish"/>
    <m/>
    <m/>
    <x v="1628"/>
    <s v="Thorbj√∏rn Christoffersen, Thorbj√∏rn Christoffersen"/>
    <s v="Anders Juul, Hadi Ka-Koush, L√¶rke Winther, Brian Lykke, Lars Mikkelsen, Peter Aude, Lars Bom, Sven-Ole Thorsen, Ole Thestrup, Preben Kristensen, Ole Ernst, Brigitte Nielsen, Jesper Binzer, Allan Olsen, Jens Jacob Tychsen"/>
    <x v="1447"/>
    <s v="Anders Juul, Hadi Ka-Koush"/>
    <s v="The 100 Barbarian Sons of Krull get attacked by a superior force and captured. It's up to the young, weak but smart Ronal to free them. 3 join his dangerous quest."/>
    <s v="The 100 Barbarian Sons of Krull"/>
    <n v="6.6"/>
    <n v="12297"/>
    <n v="175000000"/>
    <s v="DKK 18000000"/>
    <x v="4"/>
    <m/>
    <m/>
    <n v="2403409"/>
    <n v="19"/>
  </r>
  <r>
    <s v="tt1629391"/>
    <x v="2977"/>
    <x v="14"/>
    <s v="16/07/2010"/>
    <s v="Comedy"/>
    <s v=" Drama"/>
    <m/>
    <n v="95"/>
    <s v="India"/>
    <s v="Hindi"/>
    <s v="Urdu"/>
    <s v="English"/>
    <x v="1629"/>
    <s v="Mohammad Ahmad, Abhishek Sharma"/>
    <s v="Ali Zafar, Pradhuman Singh, Piyush Mishra, Nikhil Ratnaparkhi, Chirag Vohra, Sugandha Garg, Rahul Singh, Chinmay Mandlekar, Rajendra Sethi, Seema Bhargava, Barry John, Masood Akhtar, Indivar Bhatia, Akash Dhar, Armen Grayg"/>
    <x v="1448"/>
    <s v="Ali Zafar, Pradhuman Singh"/>
    <s v="A reporter casts a fake Bin Laden to act in his video message to America, so he can immigrate there."/>
    <s v="A reporter casts a fake Bin Laden"/>
    <n v="7.2"/>
    <n v="10073"/>
    <n v="135000000"/>
    <m/>
    <x v="4"/>
    <m/>
    <m/>
    <n v="16138"/>
    <n v="29"/>
  </r>
  <r>
    <s v="tt1504320"/>
    <x v="2978"/>
    <x v="14"/>
    <s v="28/01/2011"/>
    <s v="Biography"/>
    <s v=" Drama"/>
    <s v=" History"/>
    <n v="118"/>
    <s v="UK, USA, Australia"/>
    <s v="English"/>
    <m/>
    <m/>
    <x v="1195"/>
    <s v="David Seidler"/>
    <s v="Colin Firth, Helena Bonham Carter, Derek Jacobi, Robert Portal, Richard Dixon, Paul Trussell, Adrian Scarborough, Andrew Havill, Charles Armstrong, Roger Hammond, Geoffrey Rush, Calum Gittins, Jennifer Ehle, Dominic Applewhite, Ben Wimsett"/>
    <x v="520"/>
    <s v="Colin Firth, Helena Bonham Carter"/>
    <s v="In 2029, an Air Force astronaut crash-lands on a mysterious planet where evolved, talking apes dominate a race of primitive humans."/>
    <s v="In 2029, an Air Force astronaut"/>
    <n v="8"/>
    <n v="628323"/>
    <n v="84500000"/>
    <n v="15000000"/>
    <x v="2224"/>
    <n v="138797449"/>
    <n v="507251230.67967319"/>
    <n v="427374317"/>
    <n v="760"/>
  </r>
  <r>
    <s v="tt1506999"/>
    <x v="2979"/>
    <x v="17"/>
    <s v="24/02/2012"/>
    <s v="Action"/>
    <s v=" Drama"/>
    <s v=" Thriller"/>
    <n v="93"/>
    <s v="Ireland, USA"/>
    <s v="English"/>
    <s v="Spanish"/>
    <m/>
    <x v="116"/>
    <s v="Lem Dobbs"/>
    <s v="Gina Carano, Michael Angarano, Channing Tatum, Debby Lynn Ross, Michael Douglas, Antonio Banderas, Ewan McGregor, Julian Alcaraz, Eddie J. Fernandez, Llu√≠s Botella Pont, Aaron Cohen, Max Arciniega, Anthony Brandon Wong, Michael Fassbender, James Flynn"/>
    <x v="1449"/>
    <s v="Gina Carano, Michael Angarano"/>
    <s v="A black ops super soldier seeks payback after she is betrayed and set up during a mission."/>
    <s v="A black ops super soldier seeks"/>
    <n v="5.8"/>
    <n v="82305"/>
    <n v="14000000"/>
    <n v="23000000"/>
    <x v="2225"/>
    <n v="18942396"/>
    <n v="39710947.142825462"/>
    <n v="34513760"/>
    <n v="451"/>
  </r>
  <r>
    <s v="tt1509767"/>
    <x v="2980"/>
    <x v="17"/>
    <s v="14/10/2011"/>
    <s v="Action"/>
    <s v=" Adventure"/>
    <s v=" Fantasy"/>
    <n v="110"/>
    <s v="USA, Germany, France, UK"/>
    <s v="English"/>
    <m/>
    <m/>
    <x v="10"/>
    <s v="Alex Litvak, Andrew Davies"/>
    <s v="Matthew Macfadyen, Milla Jovovich, Helen George, Christian Oliver, Luke Evans, Ray Stevenson, Til Schweiger, Markus Brandl, Orlando Bloom, Logan Lerman, Dexter Fletcher, Jane Perry, Mads Mikkelsen, Andy Gathergood, Susanne Wolff"/>
    <x v="1018"/>
    <s v="Matthew Macfadyen, Milla Jovovich"/>
    <s v="The hot-headed young D'Artagnan along with three former legendary but now down on their luck Musketeers must unite and defeat a beautiful double agent and her villainous employer from seizing the French throne and engulfing Europe in war."/>
    <s v="The hot-headed young D'Artagnan"/>
    <n v="5.7"/>
    <n v="101840"/>
    <n v="5000000"/>
    <n v="75000000"/>
    <x v="2226"/>
    <n v="20374484"/>
    <n v="152192778.83570242"/>
    <n v="132274484"/>
    <n v="297"/>
  </r>
  <r>
    <s v="tt1632547"/>
    <x v="2981"/>
    <x v="14"/>
    <s v="29/01/2011"/>
    <s v="Crime"/>
    <s v=" Drama"/>
    <s v=" Horror"/>
    <n v="146"/>
    <s v="Japan"/>
    <s v="Japanese"/>
    <m/>
    <m/>
    <x v="332"/>
    <s v="Sion Sono, Yoshiki Takahashi"/>
    <s v="Mitsuru Fukikoshi, Denden, Asuka Kurosawa, Megumi Kagurazaka, Hikari Kajiwara, Tetsu Watanabe, Makoto Ashikawa, Lorena Kot√¥, Masaki Miura, Jyonmyon Pe, Suwaru Ry√ª, Rina Saito, Masahiko Sakata, Tar√¥ Suwa"/>
    <x v="1450"/>
    <s v="Mitsuru Fukikoshi, Denden"/>
    <s v="The lives of a bored suburban couple are changed forever when a seemingly nice old man gives their daughter a job at his fish store, and soon his gruesome hobbies are brought to light."/>
    <s v="The lives of a bored suburban"/>
    <n v="7.1"/>
    <n v="10932"/>
    <n v="10000000"/>
    <m/>
    <x v="4"/>
    <m/>
    <m/>
    <m/>
    <n v="54"/>
  </r>
  <r>
    <s v="tt1512235"/>
    <x v="2982"/>
    <x v="14"/>
    <s v="21/10/2011"/>
    <s v="Action"/>
    <s v=" Comedy"/>
    <s v=" Drama"/>
    <n v="96"/>
    <s v="USA"/>
    <s v="English"/>
    <m/>
    <m/>
    <x v="955"/>
    <s v="James Gunn"/>
    <s v="Rainn Wilson, Ellen Page, Liv Tyler, Kevin Bacon, Gregg Henry, Michael Rooker, Andre Royo, Sean Gunn, Stephen Blackehart, Don Mac, Linda Cardellini, Nathan Fillion, Gerardo Davila, Grant Goodman, Paul T. Taylor"/>
    <x v="1199"/>
    <s v="Rainn Wilson, Ellen Page"/>
    <s v="After his wife falls under the influence of a drug dealer, an everyday guy transforms himself into Crimson Bolt, a superhero with the best intentions, but lacking in heroic skills."/>
    <s v="After his wife falls under the"/>
    <n v="6.7"/>
    <n v="74019"/>
    <n v="2967253.8247055751"/>
    <n v="2500000"/>
    <x v="2227"/>
    <n v="327716"/>
    <n v="501605.95075576834"/>
    <n v="422618"/>
    <n v="252"/>
  </r>
  <r>
    <s v="tt1515091"/>
    <x v="2983"/>
    <x v="17"/>
    <s v="16/12/2011"/>
    <s v="Action"/>
    <s v=" Adventure"/>
    <s v=" Mystery"/>
    <n v="129"/>
    <s v="USA, UK"/>
    <s v="English"/>
    <s v="French"/>
    <s v="Italian"/>
    <x v="485"/>
    <s v="Michele Mulroney, Kieran Mulroney"/>
    <s v="Robert Downey Jr., Jude Law, Noomi Rapace, Rachel McAdams, Jared Harris, Stephen Fry, Paul Anderson, Kelly Reilly, Geraldine James, Eddie Marsan, William Houston, Wolf Kahler, Iain Mitchell, Jack Laskey, Patricia Slater"/>
    <x v="633"/>
    <s v="Robert Downey Jr., Jude Law"/>
    <s v="Detective Sherlock Holmes is on the trail of criminal mastermind Professor Moriarty, who is carrying out a string of random crimes across Europe."/>
    <s v="Detective Sherlock Holmes is on"/>
    <n v="7.5"/>
    <n v="413820"/>
    <n v="143822880.86992499"/>
    <n v="125000000"/>
    <x v="2228"/>
    <n v="186848418"/>
    <n v="625742769.86648941"/>
    <n v="543848418"/>
    <n v="448"/>
  </r>
  <r>
    <s v="tt1634013"/>
    <x v="2984"/>
    <x v="14"/>
    <s v="20/12/2010"/>
    <s v="Adventure"/>
    <s v=" Comedy"/>
    <s v=" Drama"/>
    <n v="140"/>
    <s v="Serbia"/>
    <s v="Serbian"/>
    <s v="Bulgarian"/>
    <s v="French"/>
    <x v="1630"/>
    <s v="Ranko Bozic, Srdjan Dragojevic"/>
    <s v="Milos Bikovic, Petar Strugar, Nina Jankovic, Danina Jeftic, Vojin Cetkovic, Viktor Savic, Nikola Djuricko, Nebojsa Ilic, Milutin 'Mima' Karadzic, Branimir Brstina, Sergej Trifunovic, Predrag Vasic, Gordana Djurdjevic, Anita Mancic, Marko Nikolic"/>
    <x v="1451"/>
    <s v="Milos Bikovic, Petar Strugar"/>
    <s v="A story about Serbian football team that decides to follow a dream that takes them on a journey to the First World Football Championship in Montevideo, Uruguay in 1930. A dream that allows them to become true stars and living legends."/>
    <s v="A story about Serbian football"/>
    <n v="8.1999999999999993"/>
    <n v="11125"/>
    <m/>
    <m/>
    <x v="4"/>
    <m/>
    <m/>
    <n v="2192931"/>
    <n v="16"/>
  </r>
  <r>
    <s v="tt1517260"/>
    <x v="2985"/>
    <x v="13"/>
    <s v="28/03/2013"/>
    <s v="Action"/>
    <s v=" Adventure"/>
    <s v=" Drama"/>
    <n v="125"/>
    <s v="USA, Switzerland, UK"/>
    <s v="English"/>
    <m/>
    <m/>
    <x v="68"/>
    <s v="Andrew Niccol, Stephenie Meyer"/>
    <s v="Rachel Roberts, Shyaam Karra, Brent Wendell Williams, Jhil McEntyre, Jalen Coleman, Saoirse Ronan, Diane Kruger, Stephen Rider, Jaylen Moore, Stephen Conroy, Marcus Lyle Brown, Michael L. Parker, Phil Austin, Chandler Canterbury, J.D. Evermore"/>
    <x v="1452"/>
    <s v="Rachel Roberts, Shyaam Karra"/>
    <s v="When an unseen enemy threatens mankind by taking over their bodies and erasing their memories, Melanie Stryder (Saoirse Ronan) will risk everything to protect the people she cares most about, proving that love can conquer all in a dangerous new world."/>
    <s v="When an unseen enemy threatens"/>
    <n v="5.9"/>
    <n v="109649"/>
    <n v="44439274.200818002"/>
    <n v="40000000"/>
    <x v="2229"/>
    <n v="26627201"/>
    <n v="70398319.576784283"/>
    <n v="63365859"/>
    <n v="408"/>
  </r>
  <r>
    <s v="tt1517451"/>
    <x v="2986"/>
    <x v="11"/>
    <d v="2018-11-10T00:00:00"/>
    <s v="Drama"/>
    <s v=" Music"/>
    <s v=" Romance"/>
    <n v="136"/>
    <s v="USA"/>
    <s v="English"/>
    <m/>
    <m/>
    <x v="1631"/>
    <s v="Eric Roth, Bradley Cooper"/>
    <s v="Lady Gaga, Bradley Cooper, Sam Elliott, Andrew Dice Clay, Rafi Gavron, Anthony Ramos, Dave Chappelle, Alec Baldwin, Marlon Williams, Brandi Carlile, Ron Rifkin, Barry Shabaka Henley, Michael D. Roberts, Michael Harney, Rebecca Field"/>
    <x v="1453"/>
    <s v="Lady Gaga, Bradley Cooper"/>
    <s v="A musician helps a young singer find fame as age and alcoholism send his own career into a downward spiral."/>
    <s v="A musician helps a young singer"/>
    <n v="7.7"/>
    <n v="318520"/>
    <n v="37104485.338919155"/>
    <n v="36000000"/>
    <x v="2230"/>
    <n v="215288866"/>
    <n v="449571205.09713256"/>
    <n v="436188866"/>
    <n v="2687"/>
  </r>
  <r>
    <s v="tt1517489"/>
    <x v="2987"/>
    <x v="17"/>
    <s v="19/08/2011"/>
    <s v="Action"/>
    <s v=" Adventure"/>
    <s v=" Comedy"/>
    <n v="89"/>
    <s v="USA"/>
    <s v="English"/>
    <m/>
    <m/>
    <x v="249"/>
    <s v="Robert Rodriguez"/>
    <s v="Jessica Alba, Joel McHale, Rowan Blanchard, Mason Cook, Jeremy Piven, Alexa PenaVega, Daryl Sabara, Danny Trejo, Belle Solorzano, Genny Solorzano, Ricky Gervais, Elmo, Jett Good, Chuck Cureau, Albert Im"/>
    <x v="479"/>
    <s v="Jessica Alba, Joel McHale"/>
    <s v="A retired spy is called back into action, and to bond with her new step-children, she invites them along for the adventure to stop the evil Timekeeper from taking over the world."/>
    <s v="A retired spy is called back into"/>
    <n v="3.5"/>
    <n v="22178"/>
    <n v="31065742.267903801"/>
    <n v="27000000"/>
    <x v="2231"/>
    <n v="38538188"/>
    <n v="98448844.510778666"/>
    <n v="85564310"/>
    <n v="93"/>
  </r>
  <r>
    <s v="tt1518812"/>
    <x v="2988"/>
    <x v="14"/>
    <s v="15/04/2011"/>
    <s v="Drama"/>
    <s v=" Western"/>
    <m/>
    <n v="104"/>
    <s v="USA"/>
    <s v="English"/>
    <m/>
    <m/>
    <x v="1414"/>
    <s v="Jonathan Raymond"/>
    <s v="Michelle Williams, Bruce Greenwood, Will Patton, Zoe Kazan, Paul Dano, Shirley Henderson, Neal Huff, Tommy Nelson, Rod Rondeaux"/>
    <x v="992"/>
    <s v="Michelle Williams, Bruce Greenwood"/>
    <s v="Settlers traveling through the Oregon desert in 1845 find themselves stranded in harsh conditions."/>
    <s v="Settlers traveling through the"/>
    <n v="6.5"/>
    <n v="12000"/>
    <n v="2373803.0597644602"/>
    <n v="2000000"/>
    <x v="2232"/>
    <n v="977772"/>
    <n v="1430521.3772012671"/>
    <n v="1205257"/>
    <n v="125"/>
  </r>
  <r>
    <s v="tt1519461"/>
    <x v="2989"/>
    <x v="16"/>
    <s v="15/05/2015"/>
    <s v="Horror"/>
    <s v=" Mystery"/>
    <s v=" Sci-Fi"/>
    <n v="91"/>
    <s v="USA"/>
    <s v="English"/>
    <m/>
    <m/>
    <x v="1429"/>
    <s v="Christopher Denham, Oren Peli"/>
    <s v="Reid Warner, Darrin Bragg, Ben Rovner, Jelena Nik, Roy Abramsohn, Frank Novak, Glenn Campbell, Connie West, James Decker, Patrick Sullivan, David Thornsberry, Jenna Thornsberry, Amelia Thornsberry, Wray Featherstone, Sandra Staggs"/>
    <x v="1454"/>
    <s v="Reid Warner, Darrin Bragg"/>
    <s v="Three young conspiracy theorists attempt to uncover the mysteries of Area 51, the government's secret location rumored to have hosted encounters with alien beings. What they find at this hidden facility exposes unimaginable secrets."/>
    <s v="Three young conspiracy theorists"/>
    <n v="4.2"/>
    <n v="12920"/>
    <n v="5459756.0512537006"/>
    <n v="5000000"/>
    <x v="2233"/>
    <n v="7556"/>
    <n v="8250.7833446545919"/>
    <n v="7556"/>
    <n v="105"/>
  </r>
  <r>
    <s v="tt1520498"/>
    <x v="2990"/>
    <x v="12"/>
    <s v="29/08/2012"/>
    <s v="Adventure"/>
    <s v=" Family"/>
    <s v=" Fantasy"/>
    <n v="88"/>
    <s v="USA"/>
    <s v="English"/>
    <m/>
    <m/>
    <x v="1632"/>
    <s v="Scott Stabile, Kenn Viselman"/>
    <s v="Misty Miller, Stephanie Renz, Malerie Grady, Randy Carfagno, Taras Los, Maya Stange, Nick Drago, Kylie Dakota, Cloris Leachman, Jeffery Viselman, Rachel Viselman, Noah Viselman, Guistina Chirco, Chazz Palminteri, Garrett Clayton"/>
    <x v="1455"/>
    <s v="Misty Miller, Stephanie Renz"/>
    <s v="The Oogieloves, Goobie, Zoozie, and Toofie, set out to find five magical balloons that will make their good friend Schluufy's surprise birthday party extra special."/>
    <s v="The Oogieloves, Goobie, Zoozie,"/>
    <n v="2.1"/>
    <n v="14827"/>
    <n v="22545101.352822799"/>
    <n v="20000000"/>
    <x v="2234"/>
    <n v="1065907"/>
    <n v="1201549.0673841645"/>
    <n v="1065907"/>
    <n v="87"/>
  </r>
  <r>
    <s v="tt1521197"/>
    <x v="2991"/>
    <x v="17"/>
    <s v="18/11/2011"/>
    <s v="Drama"/>
    <s v=" Thriller"/>
    <m/>
    <n v="130"/>
    <s v="UK, Germany, USA"/>
    <s v="English"/>
    <s v="French"/>
    <s v="Italian"/>
    <x v="141"/>
    <s v="John Orloff"/>
    <s v="Rhys Ifans, Vanessa Redgrave, Sebastian Armesto, Rafe Spall, David Thewlis, Edward Hogg, Xavier Samuel, Sam Reid, Jamie Campbell Bower, Joely Richardson, Paolo De Vita, Trystan Gravelle, Robert Emms, Tony Way, Julian Bleach"/>
    <x v="1456"/>
    <s v="Rhys Ifans, Vanessa Redgrave"/>
    <s v="The theory that it was in fact Edward De Vere, Earl of Oxford, who penned Shakespeare's plays. Set against the backdrop of the succession of Queen Elizabeth I and the Essex rebellion against her."/>
    <s v="The theory that it was in fact"/>
    <n v="6.9"/>
    <n v="38937"/>
    <n v="34517491.408782005"/>
    <n v="30000000"/>
    <x v="2235"/>
    <n v="4463292"/>
    <n v="17713326.108665049"/>
    <n v="15395087"/>
    <n v="149"/>
  </r>
  <r>
    <s v="tt1524137"/>
    <x v="2992"/>
    <x v="12"/>
    <s v="25/07/2012"/>
    <s v="Action"/>
    <s v=" Crime"/>
    <s v=" Drama"/>
    <n v="109"/>
    <s v="USA, UK, France"/>
    <s v="English"/>
    <s v="Spanish"/>
    <m/>
    <x v="1507"/>
    <s v="Aaron Guzikowski, Arnaldur Indri√∞ason"/>
    <s v="Robert Wahlberg, Caleb Landry Jones, Jason Mitchell, Paul LeBlanc, Mark Wahlberg, Ben Foster, Michael J. Taylor, John Russ Broussard, Mike Broussard Jr., Arthur Thomas, Lukas Haas, Amber Gaiennie, Kent Jude Bernard, Andrew Autin, Beau St. Pierre"/>
    <x v="1457"/>
    <s v="Robert Wahlberg, Caleb Landry Jones"/>
    <s v="To protect his brother-in-law from a drug lord, a former smuggler heads to Panama to score millions of dollars in counterfeit bills."/>
    <s v="To protect his brother-in-law"/>
    <n v="6.5"/>
    <n v="115327"/>
    <n v="28181376.691028498"/>
    <n v="25000000"/>
    <x v="2236"/>
    <n v="66528000"/>
    <n v="108512066.29934575"/>
    <n v="96262212"/>
    <n v="179"/>
  </r>
  <r>
    <s v="tt1638002"/>
    <x v="2993"/>
    <x v="15"/>
    <s v="30/10/2014"/>
    <s v="Comedy"/>
    <s v=" Romance"/>
    <m/>
    <n v="102"/>
    <s v="Germany, UK"/>
    <s v="English"/>
    <m/>
    <m/>
    <x v="1522"/>
    <s v="Juliette Towhidi, Cecelia Ahern"/>
    <s v="Lily Collins, Sam Claflin, Christian Cooke, Jaime Winstone, Suki Waterhouse, Tamsin Egerton, Jamie Beamish, Lorcan Cranitch, Ger Ryan, Lily Laight, Matthew Dillon, Rosa Molloy, Sadbh Malin, Nick Lee, Damien Devaney"/>
    <x v="1458"/>
    <s v="Lily Collins, Sam Claflin"/>
    <s v="Rosie and Alex have been best friends since they were 5, so they couldn't possibly be right for one another...or could they? When it comes to love, life and making the right choices, these two are their own worst enemies."/>
    <s v="Rosie and Alex have been best"/>
    <n v="7.2"/>
    <n v="117353"/>
    <m/>
    <m/>
    <x v="4"/>
    <n v="20431"/>
    <m/>
    <n v="25574387"/>
    <n v="160"/>
  </r>
  <r>
    <s v="tt1524575"/>
    <x v="2994"/>
    <x v="16"/>
    <d v="2016-07-01T00:00:00"/>
    <s v="Horror"/>
    <s v=" Thriller"/>
    <m/>
    <n v="91"/>
    <s v="USA"/>
    <s v="English"/>
    <s v="Aramaic"/>
    <m/>
    <x v="1633"/>
    <s v="Christopher Borrelli, Michael C. Martin"/>
    <s v="Olivia Taylor Dudley, John Patrick Amedori, Dougray Scott, Michael Pe√±a, Peter Andersson, Djimon Hounsou, Kathleen Robertson, Sam Upton, Cas Anvar, Michael Halsey, Alex Sparrow, Jarvis W. George, Michael Par√©, Alex Corrado, Montanna Gillis"/>
    <x v="1459"/>
    <s v="Olivia Taylor Dudley"/>
    <s v="A priest and two Vatican exorcists must do battle with an ancient satanic force to save the soul of a young woman."/>
    <s v="A priest and two Vatican exorcists"/>
    <n v="4.8"/>
    <n v="14193"/>
    <n v="8735609.6820059195"/>
    <n v="8000000"/>
    <x v="2237"/>
    <n v="1784763"/>
    <n v="14212579.252138013"/>
    <n v="13015764"/>
    <n v="88"/>
  </r>
  <r>
    <s v="tt1639084"/>
    <x v="2995"/>
    <x v="9"/>
    <s v="29/07/2016"/>
    <s v="Comedy"/>
    <s v=" Drama"/>
    <s v=" Romance"/>
    <n v="111"/>
    <s v="USA"/>
    <s v="English"/>
    <m/>
    <m/>
    <x v="1634"/>
    <s v="Sian Heder"/>
    <s v="Ellen Page, Allison Janney, Tammy Blanchard, Evan Jonigkeit, Felix Solis, David Zayas, Uzo Aduba, Fredric Lehne, Evangeline Ellis, Liliana Ellis, John Benjamin Hickey, Zachary Quinto, Maddie Corman, Eden Marryshow, Oberon K.A. Adjepong"/>
    <x v="903"/>
    <s v="Ellen Page, Allison Janney"/>
    <s v="Desperate to be rid of her toddler, a dissatisfied Manhattan housewife hires a stranger to babysit and ends up getting much more than she bargained for."/>
    <s v="Desperate to be rid of her toddler,"/>
    <n v="6.7"/>
    <n v="17296"/>
    <m/>
    <m/>
    <x v="4"/>
    <m/>
    <m/>
    <m/>
    <n v="53"/>
  </r>
  <r>
    <s v="tt1639426"/>
    <x v="2996"/>
    <x v="14"/>
    <s v="16/07/2010"/>
    <s v="Drama"/>
    <m/>
    <m/>
    <n v="134"/>
    <s v="India"/>
    <s v="Hindi"/>
    <m/>
    <m/>
    <x v="1635"/>
    <s v="Vikramaditya Motwane, Anurag Kashyap"/>
    <s v="Rajat Barmecha, Ronit Roy, Manjot Singh, Ram Kapoor, Raja Hudda, Varun Khettry, Shashi Sharma, Khushkeran Singh Sandhu, Jayanta Das, Akantuk Sharma, Sahil Sahota, Aayan Boradia, Sonia Raisurana, Mohammad Nizam, Arvind Kumar"/>
    <x v="1460"/>
    <s v="Rajat Barmecha, Ronit Roy"/>
    <s v="Expelled from his school, a 16-year old boy returns home to his abusive and oppressive father."/>
    <s v="Expelled from his school, a 16-year"/>
    <n v="8.1999999999999993"/>
    <n v="41595"/>
    <m/>
    <m/>
    <x v="4"/>
    <n v="7461"/>
    <m/>
    <n v="7461"/>
    <n v="98"/>
  </r>
  <r>
    <s v="tt1524930"/>
    <x v="2997"/>
    <x v="16"/>
    <d v="2015-12-08T00:00:00"/>
    <s v="Adventure"/>
    <s v=" Comedy"/>
    <m/>
    <n v="99"/>
    <s v="USA"/>
    <s v="English"/>
    <m/>
    <m/>
    <x v="1636"/>
    <s v="Jonathan Goldstein, John Francis Daley"/>
    <s v="Ed Helms, Christina Applegate, Skyler Gisondo, Steele Stebbins, Chris Hemsworth, Leslie Mann, Chevy Chase, Beverly D'Angelo, Charlie Day, Catherine Missal, Ron Livingston, Norman Reedus, Keegan-Michael Key, Regina Hall, Emyri Crutchfield"/>
    <x v="1438"/>
    <s v="Ed Helms, Christina Applegate"/>
    <s v="Rusty Griswold takes his own family on a road trip to &quot;Walley World&quot; in order to spice things up with his wife and reconnect with his sons."/>
    <s v="Rusty Griswold takes his own family"/>
    <n v="6.1"/>
    <n v="96697"/>
    <n v="33850487.517772943"/>
    <n v="31000000"/>
    <x v="2238"/>
    <n v="58884188"/>
    <n v="117087985.69398382"/>
    <n v="107228221"/>
    <n v="341"/>
  </r>
  <r>
    <s v="tt1527186"/>
    <x v="2998"/>
    <x v="17"/>
    <s v="21/10/2011"/>
    <s v="Drama"/>
    <s v=" Sci-Fi"/>
    <m/>
    <n v="135"/>
    <s v="Denmark, Sweden, France, Germany"/>
    <s v="English"/>
    <m/>
    <m/>
    <x v="88"/>
    <s v="Lars von Trier"/>
    <s v="Kirsten Dunst, Charlotte Gainsbourg, Alexander Skarsg√•rd, Brady Corbet, Cameron Spurr, Charlotte Rampling, Jesper Christensen, John Hurt, Stellan Skarsg√•rd, Udo Kier, Kiefer Sutherland, James Cagnard, Deborah Fronko, Charlotta Miller, Claire Miller"/>
    <x v="146"/>
    <s v="Kirsten Dunst, Charlotte Gainsbourg"/>
    <s v="Two sisters find their already strained relationship challenged as a mysterious new planet threatens to collide with Earth."/>
    <s v="Two sisters find their already"/>
    <n v="7.2"/>
    <n v="164471"/>
    <n v="8514314.5474995598"/>
    <n v="7400000"/>
    <x v="2239"/>
    <n v="3030848"/>
    <n v="19605721.111741442"/>
    <n v="17039814"/>
    <n v="645"/>
  </r>
  <r>
    <s v="tt1640711"/>
    <x v="2999"/>
    <x v="17"/>
    <d v="2012-10-02T00:00:00"/>
    <s v="Comedy"/>
    <s v=" Romance"/>
    <m/>
    <n v="97"/>
    <s v="Australia, UK"/>
    <s v="English"/>
    <m/>
    <m/>
    <x v="1065"/>
    <s v="Dean Craig"/>
    <s v="Laura Brent, Xavier Samuel, Kris Marshall, Kevin Bishop, Tim Draxl, Solveig Walking, David Sullivan, Elizabeth Debicki, Olivia Newton-John, Rebel Wilson, Jonathan Biggins, Oliver Torr, Steve Le Marquand, Angela Bishop, Alan Cinis"/>
    <x v="1461"/>
    <s v="Laura Brent, Xavier Samuel"/>
    <s v="A groom and his three best men travel to the Australian outback for a wedding."/>
    <s v="A groom and his three best men"/>
    <n v="5.7"/>
    <n v="12516"/>
    <m/>
    <s v="AUD 14000000"/>
    <x v="4"/>
    <m/>
    <m/>
    <n v="15521362"/>
    <n v="42"/>
  </r>
  <r>
    <s v="tt1641638"/>
    <x v="3000"/>
    <x v="14"/>
    <s v="24/06/2010"/>
    <s v="Action"/>
    <s v=" Biography"/>
    <s v=" Drama"/>
    <n v="100"/>
    <s v="Hong Kong"/>
    <s v="Cantonese"/>
    <m/>
    <m/>
    <x v="1637"/>
    <s v="Erica Li, Sean Whitley"/>
    <s v="Yu-Hang To, Yi Huang, Biao Yuen, Siu-Wong Fan, Rose Chan, Chun Ip, Sammo Kam-Bo Hung, Bernice Liu, Suet Lam, Jiao Xu, Heman Leung, Jun Hui Wen, Shen Al Ji, Sire Ma, Kwok-Lun Lee"/>
    <x v="1462"/>
    <s v="Yu-Hang To, Yi Huang"/>
    <s v="Yip Man's resistance against invading foreigners, along with his romantic relations while under the tutelage of three Wing Chun masters."/>
    <s v="Yip Man's resistance against invading"/>
    <n v="7.1"/>
    <n v="30948"/>
    <m/>
    <m/>
    <x v="4"/>
    <m/>
    <m/>
    <n v="2708867"/>
    <n v="29"/>
  </r>
  <r>
    <s v="tt1643222"/>
    <x v="3001"/>
    <x v="17"/>
    <s v="22/09/2011"/>
    <s v="Horror"/>
    <s v=" Sci-Fi"/>
    <s v=" Thriller"/>
    <n v="89"/>
    <s v="Germany, Switzerland"/>
    <s v="German"/>
    <s v="French"/>
    <m/>
    <x v="1638"/>
    <s v="Tim Fehlbaum, Oliver Kahl"/>
    <s v="Lilo Baur, Marco Calamandrei, Lisa Vicari, Lars Eidinger, Hannah Herzsprung, Stipe Erceg, Hans-Peter Recktenwald, Yoann Blanc, Christoph Gaugler, Angela Winkler, Nino B√∂hlau, Ellen Schweiger, Lutz Pretzsch, Luca Winkler, Tammo Winkler"/>
    <x v="1463"/>
    <s v="Lilo Baur, Marco Calamandrei"/>
    <s v="In the not too distant future, people struggle to survive their greatest enemy, the sun."/>
    <s v="In the not too distant future,"/>
    <n v="5.8"/>
    <n v="11519"/>
    <m/>
    <m/>
    <x v="4"/>
    <m/>
    <m/>
    <n v="1359257"/>
    <n v="45"/>
  </r>
  <r>
    <s v="tt1645080"/>
    <x v="3002"/>
    <x v="17"/>
    <d v="2011-05-08T00:00:00"/>
    <s v="Drama"/>
    <s v=" Romance"/>
    <m/>
    <n v="83"/>
    <s v="USA"/>
    <s v="English"/>
    <m/>
    <m/>
    <x v="1639"/>
    <s v="Gavin Wiesen"/>
    <s v="Freddie Highmore, Emma Roberts, Sasha Spielberg, Marcus Carl Franklin, Ann Dowd, Maya Ri Sanchez, Blair Underwood, Ann Harada, Rita Wilson, Jarlath Conroy, Elizabeth Reaser, Andrew Levitas, Sam Robards, Alicia Silverstone, Michael Angarano"/>
    <x v="549"/>
    <s v="Freddie Highmore, Emma Roberts"/>
    <s v="George, a lonely and fatalistic teen who has made it all the way to his senior year without ever having done a real day of work, is befriended by Sally, a popular but complicated girl who recognizes in him a kindred spirit."/>
    <s v="George, a lonely and fatalistic"/>
    <n v="6.6"/>
    <n v="55788"/>
    <m/>
    <m/>
    <x v="4"/>
    <n v="1430241"/>
    <m/>
    <n v="1892130"/>
    <n v="91"/>
  </r>
  <r>
    <s v="tt1645131"/>
    <x v="3003"/>
    <x v="13"/>
    <d v="2015-12-02T00:00:00"/>
    <s v="Drama"/>
    <s v=" Romance"/>
    <m/>
    <n v="118"/>
    <s v="UK, Italy, Switzerland"/>
    <s v="English"/>
    <s v="Latin"/>
    <m/>
    <x v="1640"/>
    <s v="Arthur Brooke, Julian Fellowes"/>
    <s v="Damian Lewis, Laura Morante, Tomas Arana, Kodi Smit-McPhee, Natascha McElhone, Stellan Skarsg√•rd, Tom Wisdom, Matt Patresi, Marcus J. Cotterell, Christian Cooke, Ed Westwick, Hailee Steinfeld, Lesley Manville, Anton Alexander, Douglas Booth"/>
    <x v="1464"/>
    <s v="Damian Lewis, Laura Morante"/>
    <s v="Romeo and Juliet secretly wed despite the sworn contempt their families hold for each other. It is not long, however, before a chain of fateful events changes the lives of both families forever."/>
    <s v="Romeo and Juliet secretly wed"/>
    <n v="5.8"/>
    <n v="10872"/>
    <m/>
    <m/>
    <x v="4"/>
    <n v="1162635"/>
    <m/>
    <n v="2966268"/>
    <n v="86"/>
  </r>
  <r>
    <s v="tt1645155"/>
    <x v="3004"/>
    <x v="12"/>
    <d v="2014-02-01T00:00:00"/>
    <s v="Action"/>
    <s v=" Thriller"/>
    <m/>
    <n v="100"/>
    <s v="USA, Canada, Belgium, UK"/>
    <s v="English"/>
    <m/>
    <m/>
    <x v="1104"/>
    <s v="Arash Amel"/>
    <s v="Aaron Eckhart, Liana Liberato, Olga Kurylenko, Garrick Hagon, Eric Godon, Yassine Fadel, Neil Napier, David Bark-Jones, Alexander Fehling, Nick Alachiotis, Ronnie Commissaris, Fabrice Boutique, Debbie Wong, Ron White, Katelijne Verbeke"/>
    <x v="481"/>
    <s v="Aaron Eckhart, Liana Liberato"/>
    <s v="An ex-CIA agent and his estranged daughter are forced on the run when his employers erase all records of his existence, and mark them both for termination as part of a wide-reaching international conspiracy."/>
    <s v="An ex-CIA agent and his estranged"/>
    <n v="6.1"/>
    <n v="28934"/>
    <m/>
    <s v="EUR 12000000"/>
    <x v="4"/>
    <m/>
    <m/>
    <n v="1314735"/>
    <n v="109"/>
  </r>
  <r>
    <s v="tt1528100"/>
    <x v="3005"/>
    <x v="15"/>
    <s v="15/01/2015"/>
    <s v="Action"/>
    <s v=" Drama"/>
    <s v=" Fantasy"/>
    <n v="150"/>
    <s v="UK, Spain, USA"/>
    <s v="English"/>
    <m/>
    <m/>
    <x v="96"/>
    <s v="Adam Cooper, Bill Collage"/>
    <s v="Christian Bale, Joel Edgerton, John Turturro, Aaron Paul, Ben Mendelsohn, Mar√≠a Valverde, Sigourney Weaver, Ben Kingsley, Isaac Andrews, Hiam Abbass, Indira Varma, Ewen Bremner, Golshifteh Farahani, Ghassan Massoud, Tara Fitzgerald"/>
    <x v="37"/>
    <s v="Christian Bale, Joel Edgerton"/>
    <s v="The defiant leader Moses rises up against Egyptian Pharaoh Ramses II, setting six hundred thousand slaves on a monumental journey of escape from Egypt and its terrifying cycle of deadly plagues."/>
    <s v="The defiant leader Moses rises"/>
    <n v="6"/>
    <n v="157504"/>
    <n v="153054626.25033841"/>
    <n v="140000000"/>
    <x v="2240"/>
    <n v="65014513"/>
    <n v="293182292.65824044"/>
    <n v="268175631"/>
    <n v="747"/>
  </r>
  <r>
    <s v="tt1646959"/>
    <x v="3006"/>
    <x v="14"/>
    <d v="2010-02-09T00:00:00"/>
    <s v="Drama"/>
    <s v=" Horror"/>
    <s v=" Thriller"/>
    <n v="115"/>
    <s v="South Korea"/>
    <s v="Korean"/>
    <m/>
    <m/>
    <x v="1641"/>
    <s v="Kwang-young Choi"/>
    <s v="Yeong-hie Seo, Seong-won Ji, Min-ho Hwang, Min Je, Ji-eun Lee, Jeong-hak Park, Jang-hun Ahn, Su-yeon Ahn, Sung-Woo Bae, Su-ryun Baek, Shi-hyeon Chae, In Seo Chun, Yeong-min Chun, Dong-hak Han, Hae-ji Hang"/>
    <x v="1465"/>
    <s v="Yeong-hie Seo, Seong-won Ji"/>
    <s v="A woman subject to mental, physical and sexual abuse on a remote island seeks a way out."/>
    <s v="A woman subject to mental, physical"/>
    <n v="7.3"/>
    <n v="12982"/>
    <m/>
    <n v="700000"/>
    <x v="4"/>
    <m/>
    <m/>
    <n v="1129687"/>
    <n v="61"/>
  </r>
  <r>
    <s v="tt1528854"/>
    <x v="3007"/>
    <x v="16"/>
    <s v="14/01/2016"/>
    <s v="Comedy"/>
    <s v=" Family"/>
    <m/>
    <n v="96"/>
    <s v="USA"/>
    <s v="English"/>
    <m/>
    <m/>
    <x v="1403"/>
    <s v="Brian Burns, Sean Anders"/>
    <s v="Will Ferrell, Mark Wahlberg, Linda Cardellini, Thomas Haden Church, Scarlett Estevez, Owen Vaccaro, Bobby Cannavale, Hannibal Buress, Bill Burr, Jamie Denbo, Mark L. Young, Matthew Paul Martinez, Dave Davis, James Harlon Palmer, Riley Ann Corbin"/>
    <x v="471"/>
    <s v="Will Ferrell, Mark Wahlberg"/>
    <s v="Brad Whitaker is a radio host trying to get his stepchildren to love him and call him Dad. But his plans turn upside down when their biological father, Dusty Mayron, returns."/>
    <s v="Brad Whitaker is a radio host"/>
    <n v="6.2"/>
    <n v="105614"/>
    <n v="54597560.512537003"/>
    <n v="50000000"/>
    <x v="2241"/>
    <n v="150357137"/>
    <n v="265110616.12925199"/>
    <n v="242786137"/>
    <n v="195"/>
  </r>
  <r>
    <s v="tt1529572"/>
    <x v="3008"/>
    <x v="14"/>
    <s v="28/04/2011"/>
    <s v="Crime"/>
    <s v=" Drama"/>
    <s v=" Thriller"/>
    <n v="106"/>
    <s v="USA"/>
    <s v="English"/>
    <m/>
    <m/>
    <x v="912"/>
    <s v="Andy Bellin, Robert Festinger"/>
    <s v="Clive Owen, Catherine Keener, Liana Liberato, Jason Clarke, Viola Davis, Chris Henry Coffey, Spencer Curnutt, Aislinn DeButch, Noah Emmerich, Olivia Wickline, Zoe Levin, Zanny Laird, Yolanda Mendoza, Shenell Randall, Jordan Trovillion"/>
    <x v="559"/>
    <s v="Clive Owen, Catherine Keener"/>
    <s v="A teenage girl is targeted by an online sexual predator."/>
    <s v="A teenage girl is targeted by"/>
    <n v="6.9"/>
    <n v="40750"/>
    <n v="4747606.1195289204"/>
    <n v="4000000"/>
    <x v="2242"/>
    <n v="120016"/>
    <n v="707158.30530689249"/>
    <n v="595802"/>
    <n v="155"/>
  </r>
  <r>
    <s v="tt1531663"/>
    <x v="3009"/>
    <x v="14"/>
    <s v="14/10/2011"/>
    <s v="Drama"/>
    <m/>
    <m/>
    <n v="97"/>
    <s v="USA"/>
    <s v="English"/>
    <m/>
    <m/>
    <x v="1642"/>
    <s v="Dan Rush, Raymond Carver"/>
    <s v="Will Ferrell, Christopher Jordan Wallace, Rebecca Hall, Michael Pe√±a, Rosalie Michaels, Stephen Root, Laura Dern, Glenn Howerton, Argos MacCallum, Todd Bryant, Jason Spisak, Tyler Johnstone, Kyle Sharkey, Scott Takeda, Matthew Dearing"/>
    <x v="471"/>
    <s v="Will Ferrell, Christopher Jordan Wallace"/>
    <s v="When an alcoholic relapses, causing him to lose his wife and his job, he holds a yard sale on his front lawn in an attempt to start over. A new neighbor might be the key to his return to form."/>
    <s v="When an alcoholic relapses, causing"/>
    <n v="6.4"/>
    <n v="47271"/>
    <n v="5934507.6494111503"/>
    <n v="5000000"/>
    <x v="2243"/>
    <n v="2711643"/>
    <n v="3347643.8960175309"/>
    <n v="2820490"/>
    <n v="106"/>
  </r>
  <r>
    <s v="tt1532503"/>
    <x v="3010"/>
    <x v="14"/>
    <d v="2011-09-12T00:00:00"/>
    <s v="Comedy"/>
    <s v=" Drama"/>
    <s v=" Romance"/>
    <n v="105"/>
    <s v="USA"/>
    <s v="English"/>
    <s v="French"/>
    <m/>
    <x v="565"/>
    <s v="Mike Mills"/>
    <s v="Ewan McGregor, Christopher Plummer, M√©lanie Laurent, Goran Visnjic, Kai Lennox, Mary Page Keller, Keegan Boos, China Shavers, Melissa Tang, Amanda Payton, Luke Diliberto, Lou Taylor Pucci, Bambadjan Bamba, Hana Hwang, Samuel T. Ritter"/>
    <x v="19"/>
    <s v="Ewan McGregor, Christopher Plummer"/>
    <s v="A young man is rocked by two announcements from his elderly father: that he has terminal cancer and that he has a young male lover."/>
    <s v="A young man is rocked by two announcements"/>
    <n v="7.2"/>
    <n v="86766"/>
    <n v="3798084.8956231363"/>
    <n v="3200000"/>
    <x v="2244"/>
    <n v="5790894"/>
    <n v="16986579.812117044"/>
    <n v="14311701"/>
    <n v="161"/>
  </r>
  <r>
    <s v="tt1648112"/>
    <x v="3011"/>
    <x v="14"/>
    <d v="2010-09-12T00:00:00"/>
    <s v="Action"/>
    <s v=" Comedy"/>
    <m/>
    <n v="84"/>
    <s v="Netherlands"/>
    <s v="Dutch"/>
    <m/>
    <m/>
    <x v="1643"/>
    <s v="Steffen Haars, Flip Van der Kuil"/>
    <s v="Huub Smit, Tim Haars, Wesley van Gaalen, Steffen Haars, Flip Van der Kuil, Nicole van Nierop, Ruud Matthijssen, Lars Boekhorst, Bart de Rijk, Daan van Dijsseldonk, Ren√© Eljon, Samuel Both, Djim Leenheers, Hwa Chao Chung, Guido Pollemans"/>
    <x v="1466"/>
    <s v="Huub Smit, Tim Haars"/>
    <s v="Five friends from 'Maaskantje' are getting fired because of the economic crisis. They decide that they won't pay for anything anymore."/>
    <s v="Five friends from 'Maaskantje'"/>
    <n v="6.4"/>
    <n v="14706"/>
    <m/>
    <s v="EUR 1500000"/>
    <x v="4"/>
    <m/>
    <m/>
    <n v="18261046"/>
    <n v="26"/>
  </r>
  <r>
    <s v="tt1533749"/>
    <x v="3012"/>
    <x v="17"/>
    <s v="27/01/2011"/>
    <s v="Action"/>
    <s v=" Drama"/>
    <m/>
    <n v="131"/>
    <s v="Hong Kong, China"/>
    <s v="Mandarin"/>
    <s v="Cantonese"/>
    <m/>
    <x v="623"/>
    <s v="Alan Yuen, Chi Kwong Cheung"/>
    <s v="Shaoqun Yu, Chen Zhiui, Xing Yu, Jing Wu, Nicholas Tse, Hai Yu, Andy Lau, Bingbing Fan, Shimadu Runa, Xiaohong Shi, Karl Eiselen, Alexander Mukhanov, Shi Tianshuo, Qilong Li, Jin Youming"/>
    <x v="1467"/>
    <s v="Shaoqun Yu, Chen Zhiui"/>
    <s v="After ambushing and killing his rival, losing everything in the process, dispirited warlord Hou Jie turns to a Shaolin monastery seeking salvation."/>
    <s v="After ambushing and killing his"/>
    <n v="6.9"/>
    <n v="18403"/>
    <n v="33366908.361822601"/>
    <n v="29000000"/>
    <x v="2245"/>
    <n v="66099"/>
    <n v="49455480.041713625"/>
    <n v="42982973"/>
    <n v="43"/>
  </r>
  <r>
    <s v="tt1535108"/>
    <x v="3013"/>
    <x v="13"/>
    <s v="29/08/2013"/>
    <s v="Action"/>
    <s v=" Drama"/>
    <s v=" Sci-Fi"/>
    <n v="109"/>
    <s v="USA, Mexico, Canada"/>
    <s v="English"/>
    <s v="Spanish"/>
    <s v="French"/>
    <x v="1404"/>
    <s v="Neill Blomkamp"/>
    <s v="Matt Damon, Jodie Foster, Sharlto Copley, Alice Braga, Diego Luna, Wagner Moura, William Fichtner, Brandon Auret, Josh Blacker, Emma Tremblay, Jose Pablo Cantillo, Maxwell Perry Cotton, Faran Tahir, Adrian Holmes, Jared Keeso"/>
    <x v="46"/>
    <s v="Matt Damon, Jodie Foster"/>
    <s v="In the year 2154, the very wealthy live on a man-made space station while the rest of the population resides on a ruined Earth. A man takes on a mission that could bring equality to the polarized worlds."/>
    <s v="In the year 2154, the very wealthy"/>
    <n v="6.6"/>
    <n v="413841"/>
    <n v="127762913.32735175"/>
    <n v="115000000"/>
    <x v="2246"/>
    <n v="93050117"/>
    <n v="317897125.68285006"/>
    <n v="286140700"/>
    <n v="920"/>
  </r>
  <r>
    <s v="tt1648216"/>
    <x v="3014"/>
    <x v="14"/>
    <d v="2010-03-12T00:00:00"/>
    <s v="Action"/>
    <s v=" Drama"/>
    <s v=" Romance"/>
    <n v="118"/>
    <s v="Spain"/>
    <s v="Spanish"/>
    <m/>
    <m/>
    <x v="1644"/>
    <s v="Federico Moccia, Ram√≥n Salazar"/>
    <s v="Mario Casas, Mar√≠a Valverde, √Ålvaro Cervantes, Marina Salas, Luis Fern√°ndez, Andrea Duro, Nerea Camacho, Diego Mart√≠n, Cristina Plazas, Jordi Bosch, Joan Crosas, Cristina Dilla, Pablo Rivero, Marta Mart√≠n, V√≠ctor Sevilla"/>
    <x v="1468"/>
    <s v="Mario Casas, Mar√≠a Valverde"/>
    <s v="A privileged woman and a reckless man fall in love despite their different social classes."/>
    <s v="A privileged woman and a reckless"/>
    <n v="7"/>
    <n v="23160"/>
    <m/>
    <m/>
    <x v="4"/>
    <m/>
    <m/>
    <n v="14066238"/>
    <n v="43"/>
  </r>
  <r>
    <s v="tt1535109"/>
    <x v="3015"/>
    <x v="13"/>
    <s v="31/10/2013"/>
    <s v="Adventure"/>
    <s v=" Biography"/>
    <s v=" Crime"/>
    <n v="134"/>
    <s v="USA"/>
    <s v="English"/>
    <s v="Somali"/>
    <m/>
    <x v="739"/>
    <s v="Billy Ray, Richard Phillips"/>
    <s v="Tom Hanks, Catherine Keener, Barkhad Abdi, Barkhad Abdirahman, Faysal Ahmed, Mahat M. Ali, Michael Chernus, David Warshofsky, Corey Johnson, Chris Mulkey, Yul Vazquez, Max Martini, Omar Berdouni, Mohamed Ali, Issak Farah Samatar"/>
    <x v="523"/>
    <s v="Tom Hanks, Catherine Keener"/>
    <s v="A Disney animated version of &quot;Treasure Island&quot;. The only difference is that this movie is set in outer space with alien worlds and other galactic wonders."/>
    <s v="A Disney animated version of &quot;Treasure"/>
    <n v="7.8"/>
    <n v="412102"/>
    <n v="61104002.026124753"/>
    <n v="55000000"/>
    <x v="2247"/>
    <n v="107100855"/>
    <n v="243073732.0480637"/>
    <n v="218791811"/>
    <n v="629"/>
  </r>
  <r>
    <s v="tt1535438"/>
    <x v="3016"/>
    <x v="12"/>
    <s v="18/10/2012"/>
    <s v="Comedy"/>
    <s v=" Drama"/>
    <s v=" Romance"/>
    <n v="100"/>
    <s v="USA, Canada"/>
    <s v="English"/>
    <m/>
    <m/>
    <x v="1022"/>
    <s v="Vanessa Taylor"/>
    <s v="Meryl Streep, Tommy Lee Jones, Steve Carell, Jean Smart, Ben Rappaport, Marin Ireland, Patch Darragh, Brett Rice, Becky Ann Baker, Elisabeth Shue, Charles Techman, Danny Flaherty, Damian Young, Mimi Rogers, Ann Harada"/>
    <x v="882"/>
    <s v="Meryl Streep, Tommy Lee Jones"/>
    <s v="After thirty years of marriage, a middle-aged couple attends an intense, week-long counseling session to work on their relationship."/>
    <s v="After thirty years of marriage,"/>
    <n v="6.3"/>
    <n v="40137"/>
    <n v="33817652.029234201"/>
    <n v="30000000"/>
    <x v="2248"/>
    <n v="63536011"/>
    <n v="128823893.87510556"/>
    <n v="114281051"/>
    <n v="202"/>
  </r>
  <r>
    <s v="tt1535612"/>
    <x v="3017"/>
    <x v="17"/>
    <d v="2011-09-07T00:00:00"/>
    <s v="Action"/>
    <s v=" Crime"/>
    <s v=" Drama"/>
    <n v="90"/>
    <s v="USA"/>
    <s v="English"/>
    <m/>
    <m/>
    <x v="927"/>
    <s v="Dito Montiel"/>
    <s v="Al Pacino, Channing Tatum, James Ransone, Ray Liotta, Katie Holmes, Ursula Parker, Brian Gilbert, Tracy Morgan, Jake Cherry, Simone Joy Jones, Juliette Binoche, Lemon Andersen, Roger Guenveur Smith, Michael Rivera, Sean Cregan"/>
    <x v="64"/>
    <s v="Al Pacino, Channing Tatum"/>
    <s v="A young cop is assigned to a precinct in the working class neighborhood where he grew up, and an old secret threatens to destroy his life and his family."/>
    <s v="A young cop is assigned to a precinct"/>
    <n v="5.0999999999999996"/>
    <n v="16302"/>
    <n v="17258745.704391003"/>
    <n v="15000000"/>
    <x v="2249"/>
    <n v="30680"/>
    <n v="1255437.9811949041"/>
    <n v="1091132"/>
    <n v="54"/>
  </r>
  <r>
    <s v="tt1535970"/>
    <x v="3018"/>
    <x v="17"/>
    <d v="2011-10-06T00:00:00"/>
    <s v="Drama"/>
    <s v=" Romance"/>
    <s v=" Thriller"/>
    <n v="101"/>
    <s v="USA, Germany, Saudi Arabia"/>
    <s v="English"/>
    <m/>
    <m/>
    <x v="1645"/>
    <s v="Matthew Chapman"/>
    <s v="Charlie Hunnam, Terrence Howard, Liv Tyler, Patrick Wilson, Jaqueline Fleming, Christopher Gorham, Maxine Greco, Geraldine Singer, Dean J. West, Brianna Dufrene, Jillian Batherson, Tyler Humphrey, Mike Pniewski, Katia Gomez"/>
    <x v="1316"/>
    <s v="Charlie Hunnam, Terrence Howard"/>
    <s v="A police officer looks to talk down a young man lured by his lover's husband to the ledge of a high rise, where he has one hour to contemplate a fateful decision."/>
    <s v="A police officer looks to talk"/>
    <n v="6.5"/>
    <n v="18480"/>
    <n v="11505830.469594"/>
    <n v="10000000"/>
    <x v="2250"/>
    <n v="9216"/>
    <n v="1434993.3691712003"/>
    <n v="1247188"/>
    <n v="98"/>
  </r>
  <r>
    <s v="tt1650048"/>
    <x v="3019"/>
    <x v="12"/>
    <s v="16/06/2016"/>
    <s v="Drama"/>
    <s v=" Romance"/>
    <m/>
    <n v="168"/>
    <s v="Canada, France"/>
    <s v="French"/>
    <s v="English"/>
    <s v="Latin"/>
    <x v="1504"/>
    <s v="Xavier Dolan, Xavier Dolan"/>
    <s v="Melvil Poupaud, Suzanne Cl√©ment, Nathalie Baye, Monia Chokri, Susan Almgren, Yves Jacques, Sophie Faucher, Magalie L√©pine Blondeau, Catherine B√©gin, Emmanuel Schwartz, Jacques Lavall√©e, Perrette Souplex, Patricia Tulasne, David Savard, Monique Spaziani"/>
    <x v="1469"/>
    <s v="Melvil Poupaud, Suzanne Cl√©ment"/>
    <s v="A drama that charts ten years in a transgender woman's relationship with her lover."/>
    <s v="A drama that charts ten years"/>
    <n v="7.7"/>
    <n v="17796"/>
    <m/>
    <m/>
    <x v="4"/>
    <m/>
    <m/>
    <n v="399784"/>
    <n v="23"/>
  </r>
  <r>
    <s v="tt1536044"/>
    <x v="3020"/>
    <x v="14"/>
    <s v="22/10/2010"/>
    <s v="Horror"/>
    <m/>
    <m/>
    <n v="91"/>
    <s v="USA"/>
    <s v="English"/>
    <s v="Spanish"/>
    <m/>
    <x v="656"/>
    <s v="Michael R. Perry, Christopher Landon"/>
    <s v="David Bierend, Brian Boland, Molly Ephraim, Katie Featherston, Seth Ginsberg, Sprague Grayden, William Juan Prieto, Jackson Xenia Prieto, Micah Sloat, Vivis Colombetti"/>
    <x v="1470"/>
    <s v="David Bierend, Brian Boland"/>
    <s v="After experiencing what they think are a series of &quot;break-ins&quot;, a family sets up security cameras around their home, only to realize that the events unfolding before them are more sinister than they seem."/>
    <s v="After experiencing what they think"/>
    <n v="5.6"/>
    <n v="97205"/>
    <n v="3560704.5896466901"/>
    <n v="3000000"/>
    <x v="2251"/>
    <n v="84752907"/>
    <n v="210689302.35330337"/>
    <n v="177512032"/>
    <n v="379"/>
  </r>
  <r>
    <s v="tt1536048"/>
    <x v="3021"/>
    <x v="17"/>
    <d v="2012-08-06T00:00:00"/>
    <s v="Drama"/>
    <s v=" History"/>
    <s v=" Romance"/>
    <n v="119"/>
    <s v="UK"/>
    <s v="English"/>
    <s v="French"/>
    <s v="Russian"/>
    <x v="1646"/>
    <s v="Madonna, Alek Keshishian"/>
    <s v="Abbie Cornish, Andrea Riseborough, James D'Arcy, Oscar Isaac, Richard Coyle, David Harbour, James Fox, Judy Parfitt, Haluk Bilginer, Geoffrey Palmer, Natalie Dormer, Laurence Fox, Douglas Reith, Katie McGrath, Christina Chong"/>
    <x v="651"/>
    <s v="Abbie Cornish, Andrea Riseborough"/>
    <s v="The affair between King Edward VIII and American divorc√©e Wallis Simpson, and a contemporary romance between a married woman and a Russian security guard."/>
    <s v="The affair between King Edward"/>
    <n v="6.3"/>
    <n v="11934"/>
    <n v="17258745.704391003"/>
    <n v="15000000"/>
    <x v="2252"/>
    <n v="583455"/>
    <n v="2349724.1502496279"/>
    <n v="2042203"/>
    <n v="81"/>
  </r>
  <r>
    <s v="tt1653665"/>
    <x v="3022"/>
    <x v="19"/>
    <d v="2017-10-11T00:00:00"/>
    <s v="Biography"/>
    <s v=" Drama"/>
    <m/>
    <n v="107"/>
    <s v="UK"/>
    <s v="English"/>
    <m/>
    <m/>
    <x v="1617"/>
    <s v="Frank Cottrell Boyce, Simon Vaughan"/>
    <s v="Vicki Pepperdine, Margot Robbie, Domhnall Gleeson, Will Tilston, Alex Lawther, Stephen Campbell Moore, Richard McCabe, Geraldine Somerville, Mossie Smith, Stanley Hamlin, Kelly Macdonald, Dexter Hyman, Sonny Hyman, Phoebe Waller-Bridge, Sam Barnes"/>
    <x v="1471"/>
    <s v="Vicki Pepperdine, Margot Robbie"/>
    <s v="The relationship between writer AA Milne and his son, Christopher Robin, and how this became the inspiration for Winnie the Pooh."/>
    <s v="The relationship between writer"/>
    <n v="7.1"/>
    <n v="23879"/>
    <m/>
    <m/>
    <x v="4"/>
    <n v="1735251"/>
    <m/>
    <n v="7401949"/>
    <n v="103"/>
  </r>
  <r>
    <s v="tt1653690"/>
    <x v="3023"/>
    <x v="14"/>
    <d v="2010-05-05T00:00:00"/>
    <s v="Action"/>
    <m/>
    <m/>
    <n v="99"/>
    <s v="Thailand"/>
    <s v="Thai"/>
    <m/>
    <m/>
    <x v="1647"/>
    <s v="Tony Jaa, Panna Rittikrai"/>
    <s v="Tony Jaa, Primorata Dejudom, Dan Chupong, Nirut Sirichanya, Petchtai Wongkamlao, Sarunyu Wongkrachang, Sorapong Chatree, Chumphorn Thepphithak, Philip Hersh"/>
    <x v="452"/>
    <s v="Tony Jaa, Primorata Dejudom"/>
    <s v="Continuing from Ong Bak 2's 1440s, Prince Tien fails to revenge his parents' murder by the evil new ruler. The beaten Tien is rescued. Can he bring peace to the kingdom?"/>
    <s v="Continuing from Ong Bak 2's 1440s,"/>
    <n v="5"/>
    <n v="12846"/>
    <m/>
    <m/>
    <x v="4"/>
    <n v="14890"/>
    <m/>
    <n v="2340516"/>
    <n v="49"/>
  </r>
  <r>
    <s v="tt1654523"/>
    <x v="3024"/>
    <x v="13"/>
    <s v="18/04/2013"/>
    <s v="Mystery"/>
    <s v=" Romance"/>
    <s v=" Thriller"/>
    <n v="111"/>
    <s v="Switzerland, Germany, Portugal"/>
    <s v="English"/>
    <s v="Portuguese"/>
    <m/>
    <x v="806"/>
    <s v="Greg Latter, Ulrich Herrmann"/>
    <s v="Jeremy Irons, M√©lanie Laurent, Jack Huston, Martina Gedeck, Tom Courtenay, August Diehl, Bruno Ganz, Lena Olin, Marco D'Almeida, Beatriz Batarda, Christopher Lee, Charlotte Rampling, Nicolau Breyner, Jane Thorne, Burghart Klau√üner"/>
    <x v="141"/>
    <s v="Jeremy Irons, M√©lanie Laurent"/>
    <s v="Swiss Professor Raimund Gregorius (Jeremy Irons) abandons his lectures and buttoned-down life to embark on a thrilling adventure that will take him on a journey to the very heart of himself."/>
    <s v="Swiss Professor Raimund Gregorius"/>
    <n v="6.8"/>
    <n v="17941"/>
    <m/>
    <s v="EUR 7700000"/>
    <x v="4"/>
    <m/>
    <m/>
    <n v="12020387"/>
    <n v="63"/>
  </r>
  <r>
    <s v="tt1538403"/>
    <x v="3025"/>
    <x v="13"/>
    <s v="28/08/2013"/>
    <s v="Action"/>
    <s v=" Adventure"/>
    <s v=" Fantasy"/>
    <n v="130"/>
    <s v="USA, Germany, Canada, UK"/>
    <s v="English"/>
    <m/>
    <m/>
    <x v="179"/>
    <s v="Jessica Postigo, Cassandra Clare"/>
    <s v="Lily Collins, Jamie Campbell Bower, Kevin Zegers, Jemima West, Robert Sheehan, Robert Maillet, Kevin Durand, Godfrey Gao, Lena Headey, Harry Van Gorkum, CCH Pounder, Jared Harris, Jonathan Rhys Meyers, Aidan Turner, Stephen R. Hart"/>
    <x v="1458"/>
    <s v="Lily Collins, Jamie Campbell Bower"/>
    <s v="When her mother disappears, Clary Fray learns that she descends from a line of warriors who protect our world from demons. She joins forces with others like her and heads into a dangerous alternate New York called the Shadow World."/>
    <s v="When her mother disappears, Clary"/>
    <n v="5.9"/>
    <n v="126241"/>
    <n v="66658911.301226996"/>
    <n v="60000000"/>
    <x v="2253"/>
    <n v="31165421"/>
    <n v="105983861.63413377"/>
    <n v="95396573"/>
    <n v="502"/>
  </r>
  <r>
    <s v="tt1540011"/>
    <x v="3026"/>
    <x v="9"/>
    <s v="21/09/2016"/>
    <s v="Horror"/>
    <s v=" Mystery"/>
    <s v=" Thriller"/>
    <n v="89"/>
    <s v="Canada, USA"/>
    <s v="English"/>
    <m/>
    <m/>
    <x v="1394"/>
    <s v="Simon Barrett"/>
    <s v="James Allen McCune, Callie Hernandez, Corbin Reid, Brandon Scott, Wes Robinson, Valorie Curry"/>
    <x v="1472"/>
    <s v="James Allen McCune, Callie Hernandez"/>
    <s v="After discovering a video showing what he believes to be his vanished sister Heather, James and a group of friends head to the forest believed to be inhabited by the Blair Witch."/>
    <s v="After discovering a video showing"/>
    <n v="5"/>
    <n v="40222"/>
    <n v="5391738.5742915999"/>
    <n v="5000000"/>
    <x v="2254"/>
    <n v="20777061"/>
    <n v="48712367.388842978"/>
    <n v="45173154"/>
    <n v="332"/>
  </r>
  <r>
    <s v="tt1540128"/>
    <x v="3027"/>
    <x v="12"/>
    <d v="2013-10-01T00:00:00"/>
    <s v="Comedy"/>
    <s v=" Romance"/>
    <s v=" Sport"/>
    <n v="105"/>
    <s v="USA"/>
    <s v="English"/>
    <m/>
    <m/>
    <x v="1006"/>
    <s v="Robbie Fox"/>
    <s v="Gerard Butler, Jessica Biel, Noah Lomax, Dennis Quaid, Uma Thurman, Catherine Zeta-Jones, James Tupper, Judy Greer, Abella Wyss, Grant Goodman, Grant Collins, Aidan Potter, Marlena Lerner, Iqbal Theba, Sean O'Bryan"/>
    <x v="203"/>
    <s v="Gerard Butler, Jessica Biel"/>
    <s v="A former sports star who's fallen on hard times starts coaching his son's football team as a way to get his life together. His attempts to become an adult are met with challenges from the attractive football moms who pursue him at every turn."/>
    <s v="A former sports star who's fallen"/>
    <n v="5.7"/>
    <n v="28370"/>
    <n v="39453927.367439896"/>
    <n v="35000000"/>
    <x v="2255"/>
    <n v="13103272"/>
    <n v="34902449.034752637"/>
    <n v="30962335"/>
    <n v="63"/>
  </r>
  <r>
    <s v="tt1655460"/>
    <x v="3028"/>
    <x v="12"/>
    <d v="2012-10-08T00:00:00"/>
    <s v="Comedy"/>
    <s v=" Romance"/>
    <m/>
    <n v="98"/>
    <s v="USA"/>
    <s v="English"/>
    <s v="Swedish"/>
    <s v="Italian"/>
    <x v="300"/>
    <s v="David Wain, Ken Marino"/>
    <s v="Paul Rudd, Jennifer Aniston, Justin Theroux, Alan Alda, Malin Akerman, Ken Marino, Joe Lo Truglio, Kathryn Hahn, Kerri Kenney, Lauren Ambrose, Michaela Watkins, Jordan Peele, Linda Lavin, Jessica St. Clair, Todd Barry"/>
    <x v="931"/>
    <s v="Paul Rudd, Jennifer Aniston"/>
    <s v="Rattled by sudden unemployment, a Manhattan couple surveys alternative living options, ultimately deciding to experiment with living on a rural commune where free love rules."/>
    <s v="Rattled by sudden unemployment,"/>
    <n v="5.6"/>
    <n v="71500"/>
    <m/>
    <m/>
    <x v="4"/>
    <n v="17450535"/>
    <m/>
    <n v="23812816"/>
    <n v="153"/>
  </r>
  <r>
    <s v="tt1540133"/>
    <x v="3029"/>
    <x v="17"/>
    <s v="21/10/2011"/>
    <s v="Comedy"/>
    <s v=" Crime"/>
    <s v=" Thriller"/>
    <n v="96"/>
    <s v="Ireland"/>
    <s v="English"/>
    <s v="Irish"/>
    <m/>
    <x v="1648"/>
    <s v="John Michael McDonagh"/>
    <s v="Ronan Collins, Paraic Nialand, John Patrick Beirne, Liam O'Conghaile, Christopher Kilmartin, Brendan Gleeson, Rory Keenan, Declan Mannlen, Laurence Kinlan, Michael Og Lane, Liam Cunningham, Owen Sharpe, Fionnula Flanagan, Wale Ojo, Don Cheadle"/>
    <x v="1473"/>
    <s v="Ronan Collins, Paraic Nialand"/>
    <s v="An unorthodox Irish policeman with a confrontational personality is partnered with an up-tight F.B.I. agent to investigate an international drug-smuggling ring."/>
    <s v="An unorthodox Irish policeman"/>
    <n v="7.3"/>
    <n v="79213"/>
    <n v="6903498.2817564001"/>
    <n v="6000000"/>
    <x v="2256"/>
    <n v="5360274"/>
    <n v="22507595.108647276"/>
    <n v="19561904"/>
    <n v="152"/>
  </r>
  <r>
    <s v="tt1541160"/>
    <x v="3030"/>
    <x v="17"/>
    <s v="26/08/2011"/>
    <s v="Comedy"/>
    <s v=" Crime"/>
    <s v=" Mystery"/>
    <n v="87"/>
    <s v="Germany, USA"/>
    <s v="English"/>
    <m/>
    <m/>
    <x v="299"/>
    <s v="Jon Lucas, Scott Moore"/>
    <s v="Patrick Dempsey, Ashley Judd, Tim Blake Nelson, Mekhi Phifer, Matt Ryan, Jeffrey Tambor, John Ventimiglia, Pruitt Taylor Vince, Curtis Armstrong, Rob Huebel, Adrian Martinez, Natalia Safran, Octavia Spencer, Eddie Matthews, Rob Boltin"/>
    <x v="1094"/>
    <s v="Patrick Dempsey, Ashley Judd"/>
    <s v="A man caught in the middle of two simultaneous robberies at the same bank desperately tries to protect the teller with whom he's secretly in love."/>
    <s v="A man caught in the middle of"/>
    <n v="6.4"/>
    <n v="31391"/>
    <n v="5752915.234797"/>
    <n v="5000000"/>
    <x v="2257"/>
    <n v="5043"/>
    <n v="5124275.7777619809"/>
    <n v="4453634"/>
    <n v="58"/>
  </r>
  <r>
    <s v="tt1542344"/>
    <x v="3031"/>
    <x v="14"/>
    <s v="25/02/2011"/>
    <s v="Biography"/>
    <s v=" Drama"/>
    <m/>
    <n v="94"/>
    <s v="USA, UK, France"/>
    <s v="English"/>
    <s v="Italian"/>
    <m/>
    <x v="70"/>
    <s v="Danny Boyle, Simon Beaufoy"/>
    <s v="James Franco, Kate Mara, Amber Tamblyn, Sean Bott, Koleman Stinger, Treat Williams, John Lawrence, Kate Burton, Bailee Michelle Johnson, Parker Hadley, Cl√©mence Po√©sy, Fenton Quinn, Lizzy Caplan, Peter Joshua Hull, Pieter Jan Brugge"/>
    <x v="478"/>
    <s v="James Franco, Kate Mara"/>
    <s v="A mountain climber becomes trapped under a boulder while canyoneering alone near Moab, Utah and resorts to desperate measures in order to survive."/>
    <s v="A mountain climber becomes trapped"/>
    <n v="7.5"/>
    <n v="342311"/>
    <n v="21364227.537880141"/>
    <n v="18000000"/>
    <x v="2258"/>
    <n v="18335230"/>
    <n v="72090971.08250621"/>
    <n v="60738797"/>
    <n v="487"/>
  </r>
  <r>
    <s v="tt1545759"/>
    <x v="3032"/>
    <x v="14"/>
    <d v="2010-01-12T00:00:00"/>
    <s v="Action"/>
    <s v=" Crime"/>
    <s v=" Drama"/>
    <n v="81"/>
    <s v="France"/>
    <s v="French"/>
    <m/>
    <m/>
    <x v="1649"/>
    <s v="Fred Cavay√©, Guillaume Lemans"/>
    <s v="Gilles Lellouche, Roschdy Zem, G√©rard Lanvin, Elena Anaya, Mireille Perrier, Claire P√©rot, Moussa Maaskri, Pierre Benoist, Val√©rie Dashwood, Virgile Bramly, Nicky Naud√©, Adel Bencherif, Vincent Colombe, Chems Dahmani, Gr√©goire Bonnet"/>
    <x v="1474"/>
    <s v="Gilles Lellouche, Roschdy Zem"/>
    <s v="Samuel, a male nurse, saves the life of a thief whose henchmen take Samuel's wife hostage and force him to spring their boss."/>
    <s v="Samuel, a male nurse, saves the"/>
    <n v="6.8"/>
    <n v="13310"/>
    <n v="18990424.478115682"/>
    <n v="16000000"/>
    <x v="2259"/>
    <n v="708215"/>
    <n v="11260662.985173514"/>
    <n v="9487445"/>
    <n v="52"/>
  </r>
  <r>
    <s v="tt1547234"/>
    <x v="3033"/>
    <x v="12"/>
    <s v="24/08/2012"/>
    <s v="Action"/>
    <s v=" Thriller"/>
    <m/>
    <n v="91"/>
    <s v="USA"/>
    <s v="English"/>
    <s v="Mandarin"/>
    <s v="Cantonese"/>
    <x v="701"/>
    <s v="David Koepp, John Kamps"/>
    <s v="Joseph Gordon-Levitt, Dania Ramirez, Sean Kennedy, Kym Perfetto, Anthony Chisholm, Ashley Austin Morris, Wol√© Parks, Kevin Bolger, Aasif Mandvi, Lauren Ashley Carter, Charles Borland, Michael Shannon, Aaron Tveit, Jamie Chung, Christopher Place"/>
    <x v="694"/>
    <s v="Joseph Gordon-Levitt"/>
    <s v="In Manhattan, a bike messenger picks up an envelope that attracts the interest of a dirty cop, who pursues the cyclist throughout the city."/>
    <s v="In Manhattan, a bike messenger"/>
    <n v="6.5"/>
    <n v="108903"/>
    <n v="39453927.367439896"/>
    <n v="35000000"/>
    <x v="2260"/>
    <n v="20275446"/>
    <n v="35039144.493275069"/>
    <n v="31083599"/>
    <n v="200"/>
  </r>
  <r>
    <s v="tt1549572"/>
    <x v="3034"/>
    <x v="17"/>
    <s v="18/05/2012"/>
    <s v="Drama"/>
    <s v=" Romance"/>
    <s v=" Sci-Fi"/>
    <n v="92"/>
    <s v="USA"/>
    <s v="English"/>
    <m/>
    <m/>
    <x v="796"/>
    <s v="Mike Cahill, Brit Marling"/>
    <s v="Brit Marling, Matthew-Lee Erlbach, DJ Flava, William Mapother, Meggan Lennon, AJ Diana, Bruce Colbert, Paul Mezey, Ana Valle, Jeffrey Goldenberg, Joseph A. Bove, Jordan Baker, Flint Beverage, Robin Lord Taylor, Rupert Reid"/>
    <x v="1475"/>
    <s v="Brit Marling, Matthew-Lee Erlbach"/>
    <s v="On the night of the discovery of a duplicate Earth in the Solar system, an ambitious young student and an accomplished composer cross paths in a tragic accident."/>
    <s v="On the night of the discovery"/>
    <n v="7"/>
    <n v="89685"/>
    <n v="115058.30469594001"/>
    <n v="100000"/>
    <x v="2261"/>
    <n v="1321194"/>
    <n v="2230730.8515330865"/>
    <n v="1938783"/>
    <n v="290"/>
  </r>
  <r>
    <s v="tt1658837"/>
    <x v="3035"/>
    <x v="12"/>
    <s v="21/09/2012"/>
    <s v="Crime"/>
    <s v=" Drama"/>
    <s v=" Horror"/>
    <n v="106"/>
    <s v="USA, Canada, France"/>
    <s v="English"/>
    <m/>
    <m/>
    <x v="1235"/>
    <s v="Pascal Laugier"/>
    <s v="Jessica Biel, Jodelle Ferland, Stephen McHattie, William B. Davis, Samantha Ferris, Colleen Wheeler, Eve Harlow, Janet Wright, Ferne Downey, John Mann, Teach Grant, Garwin Sanford, Jakob Davies, Lucas Myers, Pat Henman"/>
    <x v="482"/>
    <s v="Jessica Biel, Jodelle Ferland"/>
    <s v="When her child goes missing, a mother looks to unravel the legend of the Tall Man, an entity who allegedly abducts children."/>
    <s v="When her child goes missing, a"/>
    <n v="5.9"/>
    <n v="38435"/>
    <m/>
    <s v="EUR 15000000"/>
    <x v="4"/>
    <m/>
    <m/>
    <n v="7462847"/>
    <n v="216"/>
  </r>
  <r>
    <s v="tt1549920"/>
    <x v="3036"/>
    <x v="13"/>
    <s v="31/01/2013"/>
    <s v="Action"/>
    <s v=" Thriller"/>
    <m/>
    <n v="107"/>
    <s v="USA"/>
    <s v="English"/>
    <m/>
    <m/>
    <x v="520"/>
    <s v="Andrew Knauer"/>
    <s v="Arron Shiver, Arnold Schwarzenegger, Titos Menchaca, Richard Dillard, Doug Jackson, Mathew Greer, Peter Stormare, Chris Browning, Christiana Leucas, Johnny Knoxville, Zach Gilford, Luis Guzm√°n, Rio Alexander, James Burnett, David Midthunder"/>
    <x v="1476"/>
    <s v="Arron Shiver, Arnold Schwarzenegger"/>
    <s v="The leader of a drug cartel busts out of a courthouse and speeds to the Mexican border, where the only thing in his path is a sheriff and his inexperienced staff."/>
    <s v="The leader of a drug cartel busts"/>
    <n v="6.3"/>
    <n v="131686"/>
    <n v="49994183.475920253"/>
    <n v="45000000"/>
    <x v="2262"/>
    <n v="12050299"/>
    <n v="53694594.066402599"/>
    <n v="48330757"/>
    <n v="320"/>
  </r>
  <r>
    <s v="tt1659338"/>
    <x v="3037"/>
    <x v="13"/>
    <d v="2014-06-02T00:00:00"/>
    <s v="Action"/>
    <s v=" Thriller"/>
    <m/>
    <n v="89"/>
    <s v="UK, Belgium, USA"/>
    <s v="English"/>
    <m/>
    <m/>
    <x v="1650"/>
    <s v="F. Scott Frazier"/>
    <s v="John Cusack, Malin Akerman, Liam Cunningham, Richard Brake, Bryan Dick, Finbar Lynch, Lucy Griffiths, Joey Ansah, Victor Gardener, Joe Montana, Brian Nickels, Randy Merchant, Hannah Murray, Gary Lawrence, Max Bennett"/>
    <x v="43"/>
    <s v="John Cusack, Malin Akerman"/>
    <s v="A disgraced black ops agent is dispatched to a remote CIA broadcast station to protect a code operator. Soon, they find themselves in a life-or-death struggle to stop a deadly plot before it's too late."/>
    <s v="A disgraced black ops agent is"/>
    <n v="5.6"/>
    <n v="19019"/>
    <m/>
    <m/>
    <x v="4"/>
    <m/>
    <m/>
    <n v="383488"/>
    <n v="76"/>
  </r>
  <r>
    <s v="tt1554091"/>
    <x v="3038"/>
    <x v="17"/>
    <s v="28/07/2011"/>
    <s v="Drama"/>
    <s v=" Romance"/>
    <m/>
    <n v="98"/>
    <s v="USA"/>
    <s v="English"/>
    <s v="Spanish"/>
    <m/>
    <x v="787"/>
    <s v="Eric Eason, Roger L. Simon"/>
    <s v="Demi√°n Bichir, Eddie 'Piolin' Sotelo, Joaqu√≠n Cosio, Jos√© Juli√°n, Nancy Lenehan, Gabriel Chavarria, Bobby Soto, Chelsea Rendon, Trampas Thompson, Tim Griffin, Valorie Hubbard, Dolores Heredia, Isabella Rae Thomas, Carlos Linares, Robert Peters"/>
    <x v="643"/>
    <s v="Demi√°n Bichir, Eddie 'Piolin' Sotelo"/>
    <s v="A gardener in East L.A. struggles to keep his son away from gangs and immigration agents while trying to give his son the opportunities he never had."/>
    <s v="A gardener in East L.A. struggles"/>
    <n v="7.2"/>
    <n v="15112"/>
    <n v="11505830.469594"/>
    <n v="10000000"/>
    <x v="2263"/>
    <n v="1759252"/>
    <n v="2144118.4115071236"/>
    <n v="1863506"/>
    <n v="91"/>
  </r>
  <r>
    <s v="tt1555064"/>
    <x v="3039"/>
    <x v="14"/>
    <d v="2011-10-06T00:00:00"/>
    <s v="Drama"/>
    <s v=" Music"/>
    <m/>
    <n v="117"/>
    <s v="USA"/>
    <s v="English"/>
    <m/>
    <m/>
    <x v="1651"/>
    <s v="Shana Feste"/>
    <s v="Gwyneth Paltrow, Tim McGraw, Garrett Hedlund, Leighton Meester, Marshall Chapman, Lari White, Jeremy Childs, James DeForest Parker, Lisa Stewart, Jackie Welch, Cinda McCain, Gabe Sipos, Sandra Harris, Megan Henderson, Dan Beene"/>
    <x v="297"/>
    <s v="Gwyneth Paltrow, Tim McGraw"/>
    <s v="A rising country-music songwriter works with a fallen star to work their way to fame, causing romantic complications along the way."/>
    <s v="A rising country-music songwriter"/>
    <n v="6.3"/>
    <n v="17056"/>
    <n v="17803522.948233452"/>
    <n v="15000000"/>
    <x v="2264"/>
    <n v="20218921"/>
    <n v="24366131.765849099"/>
    <n v="20529194"/>
    <n v="121"/>
  </r>
  <r>
    <s v="tt1559547"/>
    <x v="3040"/>
    <x v="13"/>
    <s v="21/02/2013"/>
    <s v="Drama"/>
    <s v=" Fantasy"/>
    <s v=" Romance"/>
    <n v="124"/>
    <s v="USA"/>
    <s v="English"/>
    <m/>
    <m/>
    <x v="936"/>
    <s v="Richard LaGravenese, Kami Garcia"/>
    <s v="Alden Ehrenreich, Alice Englert, Jeremy Irons, Viola Davis, Emmy Rossum, Thomas Mann, Emma Thompson, Eileen Atkins, Margo Martindale, Zoey Deutch, Tiffany Boone, Rachel Brosnahan, Kyle Gallner, Pruitt Taylor Vince, Robin Skye"/>
    <x v="1477"/>
    <s v="Alden Ehrenreich, Alice Englert"/>
    <s v="Ethan Wate (Alden Ehrenreich) longs to escape his small southern town. He meets a mysterious new girl, Lena Duchannes (Alice Englert). Together, they uncover dark secrets about their respective families, their history, and their town."/>
    <s v="Ethan Wate (Alden Ehrenreich)"/>
    <n v="6.1"/>
    <n v="83008"/>
    <n v="66658911.301226996"/>
    <n v="60000000"/>
    <x v="2265"/>
    <n v="19452138"/>
    <n v="66716835.673184052"/>
    <n v="60052138"/>
    <n v="313"/>
  </r>
  <r>
    <s v="tt1560220"/>
    <x v="3041"/>
    <x v="18"/>
    <s v="14/11/2019"/>
    <s v="Action"/>
    <s v=" Adventure"/>
    <s v=" Comedy"/>
    <n v="99"/>
    <s v="USA"/>
    <s v="English"/>
    <s v="Spanish"/>
    <s v="Italian"/>
    <x v="1420"/>
    <s v="Rhett Reese, Paul Wernick"/>
    <s v="Woody Harrelson, Jesse Eisenberg, Emma Stone, Abigail Breslin, Zoey Deutch, Avan Jogia, Rosario Dawson, Luke Wilson, Thomas Middleditch, Victoria Hall, Victor Rivera, Ian Gregg, Devin Mojica, Rachel Luttrell, John Dixon"/>
    <x v="1030"/>
    <s v="Woody Harrelson, Jesse Eisenberg"/>
    <s v="Columbus, Tallahassee, Wichita, and Little Rock move to the American heartland as they face off against evolved zombies, fellow survivors, and the growing pains of the snarky makeshift family."/>
    <s v="Columbus, Tallahassee, Wichita,"/>
    <n v="6.7"/>
    <n v="125294"/>
    <n v="42518147.361503944"/>
    <n v="42000000"/>
    <x v="2266"/>
    <n v="73123082"/>
    <n v="124325491.48112135"/>
    <n v="122810399"/>
    <n v="711"/>
  </r>
  <r>
    <s v="tt1661420"/>
    <x v="3042"/>
    <x v="17"/>
    <d v="2012-03-02T00:00:00"/>
    <s v="Crime"/>
    <s v=" Drama"/>
    <m/>
    <n v="127"/>
    <s v="France"/>
    <s v="French"/>
    <s v="Italian"/>
    <s v="Romanian"/>
    <x v="1652"/>
    <s v="Ma√Øwenn, Emmanuelle Bercot"/>
    <s v="Karin Viard, JoeyStarr, Marina Fo√Øs, Nicolas Duvauchelle, Ma√Øwenn, Riccardo Scamarcio, Karole Rocher, Emmanuelle Bercot, Fr√©d√©ric Pierrot, Arnaud Henriet, Naidra Ayadi, J√©r√©mie Elka√Øm, Wladimir Yordanoff, Laurent Bateau, Carole Franck"/>
    <x v="1478"/>
    <s v="Karin Viard, JoeyStarr"/>
    <s v="A journalist covering police assigned to a juvenile division enters an affair with one of her subjects."/>
    <s v="A journalist covering police assigned"/>
    <n v="7.3"/>
    <n v="13151"/>
    <m/>
    <m/>
    <x v="4"/>
    <n v="211440"/>
    <m/>
    <n v="20601245"/>
    <n v="34"/>
  </r>
  <r>
    <s v="tt1661820"/>
    <x v="3043"/>
    <x v="15"/>
    <d v="2015-03-04T00:00:00"/>
    <s v="Crime"/>
    <s v=" Drama"/>
    <s v=" Thriller"/>
    <n v="93"/>
    <s v="USA"/>
    <s v="English"/>
    <m/>
    <m/>
    <x v="1653"/>
    <s v="Roberto Patino"/>
    <s v="Michael Stuhlbarg, Bruce Dern, John Malkovich, Joyce Robbins, Christian Distefano, Aiden Longworth, Teresa Palmer, Liam Hemsworth, Billy Bob Thornton, Chilton Crane, David Burke, King Lau, Stephen Hair, Len Crowther, Holly Turner"/>
    <x v="1183"/>
    <s v="Michael Stuhlbarg, Bruce Dern"/>
    <s v="A young man's life is unraveled after witnessing a murder that he filmed in his rural town of Cut Bank."/>
    <s v="A young man's life is unraveled"/>
    <n v="6.1"/>
    <n v="10863"/>
    <m/>
    <n v="5000000"/>
    <x v="4"/>
    <m/>
    <m/>
    <n v="288591"/>
    <n v="62"/>
  </r>
  <r>
    <s v="tt1560747"/>
    <x v="3044"/>
    <x v="12"/>
    <d v="2013-03-01T00:00:00"/>
    <s v="Drama"/>
    <m/>
    <m/>
    <n v="138"/>
    <s v="USA"/>
    <s v="English"/>
    <s v="Filipino"/>
    <m/>
    <x v="421"/>
    <s v="Paul Thomas Anderson"/>
    <s v="Joaquin Phoenix, Price Carson, Mike Howard, Sarah Shoshana David, Bruce Goodchild, Matt Hering, Dan Anderson, Andrew Koponen, Jeffrey W. Jenkins, Patrick Wilder, Ryan Curtis, Jay Laurence, Abraxas Adams, Tina Bruna, Kevin Hudnell"/>
    <x v="288"/>
    <s v="Joaquin Phoenix, Price Carson"/>
    <s v="A Naval veteran arrives home from war unsettled and uncertain of his future - until he is tantalized by the Cause and its charismatic leader."/>
    <s v="A Naval veteran arrives home from"/>
    <n v="7.2"/>
    <n v="150274"/>
    <n v="36072162.164516479"/>
    <n v="32000000"/>
    <x v="2267"/>
    <n v="16377274"/>
    <n v="31854041.336707391"/>
    <n v="28258060"/>
    <n v="516"/>
  </r>
  <r>
    <s v="tt1560985"/>
    <x v="3045"/>
    <x v="12"/>
    <s v="16/03/2012"/>
    <s v="Horror"/>
    <m/>
    <m/>
    <n v="83"/>
    <s v="USA"/>
    <s v="English"/>
    <s v="German"/>
    <s v="Italian"/>
    <x v="958"/>
    <s v="William Brent Bell, Matthew Peterman"/>
    <s v="Fernanda Andrade, Simon Quarterman, Evan Helmuth, Ionut Grama, Suzan Crowley, Bonnie Morgan, Brian Johnson, Jeff Victoroff, Pamela Davis, John Prosky, Claudiu Istodor, Toma Danila, Claudiu Trandafir, Maria Junghetu, Ilinca Harnut"/>
    <x v="1479"/>
    <s v="Fernanda Andrade, Simon Quarterman"/>
    <s v="In Italy, a woman becomes involved in a series of unauthorized exorcisms during her mission to discover what happened to her mother, who allegedly murdered three people during her own exorcism."/>
    <s v="In Italy, a woman becomes involved"/>
    <n v="4.2"/>
    <n v="34548"/>
    <n v="1127255.06764114"/>
    <n v="1000000"/>
    <x v="2268"/>
    <n v="53261944"/>
    <n v="114707773.52801026"/>
    <n v="101758490"/>
    <n v="308"/>
  </r>
  <r>
    <s v="tt1562871"/>
    <x v="3046"/>
    <x v="17"/>
    <s v="26/10/2011"/>
    <s v="Action"/>
    <s v=" Adventure"/>
    <s v=" Sci-Fi"/>
    <n v="156"/>
    <s v="India, USA"/>
    <s v="Hindi"/>
    <s v="Tamil"/>
    <s v="Telugu"/>
    <x v="1238"/>
    <s v="David Benullo, Kanika Dhillon"/>
    <s v="Shah Rukh Khan, Arjun Rampal, Kareena Kapoor, Shahana Goswami, Atul Sharma, Priyanka Chopra, Satish Shah, Armaan Verma, Dalip Tahil, Suresh Menon, Sanjay Dutt, Rajinikanth, Joe Egan, Ben Hawkey, Alex Moore"/>
    <x v="390"/>
    <s v="Shah Rukh Khan, Arjun Rampal"/>
    <s v="When the titular antagonist of an action game takes on physical form, it's only the game's less powerful protagonist who can save his creator's family."/>
    <s v="When the titular antagonist of"/>
    <n v="4.7"/>
    <n v="37561"/>
    <n v="27613993.127025601"/>
    <n v="24000000"/>
    <x v="2269"/>
    <n v="2511689"/>
    <n v="41319380.551078372"/>
    <n v="35911689"/>
    <n v="317"/>
  </r>
  <r>
    <s v="tt1563738"/>
    <x v="3047"/>
    <x v="17"/>
    <d v="2011-11-11T00:00:00"/>
    <s v="Drama"/>
    <s v=" Romance"/>
    <m/>
    <n v="107"/>
    <s v="USA, UK"/>
    <s v="English"/>
    <m/>
    <m/>
    <x v="303"/>
    <s v="David Nicholls, David Nicholls"/>
    <s v="Anne Hathaway, Jim Sturgess, Tom Mison, Jodie Whittaker, Tim Key, Rafe Spall, Jos√©phine de La Baume, Patricia Clarkson, Ken Stott, Heida Reed, Amanda Fairbank-Hynes, Gil Alma, David Ajala, Georgia King, Ukweli Roach"/>
    <x v="185"/>
    <s v="Anne Hathaway, Jim Sturgess"/>
    <s v="After spending the night together on the night of their college graduation Dexter and Emma are shown each year on the same date to see where they are in their lives. They are sometimes together, sometimes not, on that day."/>
    <s v="After spending the night together"/>
    <n v="7"/>
    <n v="135709"/>
    <n v="17258745.704391003"/>
    <n v="15000000"/>
    <x v="2270"/>
    <n v="13843771"/>
    <n v="68332474.778331146"/>
    <n v="59389433"/>
    <n v="238"/>
  </r>
  <r>
    <s v="tt1563742"/>
    <x v="3048"/>
    <x v="11"/>
    <s v="19/07/2018"/>
    <s v="Comedy"/>
    <s v=" Romance"/>
    <m/>
    <n v="112"/>
    <s v="USA, Mexico"/>
    <s v="English"/>
    <s v="Norwegian"/>
    <s v="Spanish"/>
    <x v="1654"/>
    <s v="Bob Fisher, Rob Greenberg"/>
    <s v="Eugenio Derbez, Anna Faris, Eva Longoria, John Hannah, Swoosie Kurtz, Mel Rodriguez, Josh Segarra, Hannah Nordberg, Alyvia Alyn Lind, Payton Lepinski, Fernando Luj√°n, Cecilia Su√°rez, Mariana Trevi√±o, Jes√∫s Ochoa, Omar Chaparro"/>
    <x v="1480"/>
    <s v="Eugenio Derbez, Anna Faris"/>
    <s v="After a spoiled, wealthy yacht owner is thrown overboard and loses his memory, a mistreated employee convinces him that he is her working-class husband."/>
    <s v="After a spoiled, wealthy yacht"/>
    <n v="6"/>
    <n v="33083"/>
    <n v="12368161.779639719"/>
    <n v="12000000"/>
    <x v="2271"/>
    <n v="50316123"/>
    <n v="94044320.462762609"/>
    <n v="91244913"/>
    <n v="426"/>
  </r>
  <r>
    <s v="tt1564349"/>
    <x v="3049"/>
    <x v="17"/>
    <s v="13/01/2012"/>
    <s v="Drama"/>
    <s v=" Family"/>
    <m/>
    <n v="113"/>
    <s v="Canada, USA"/>
    <s v="English"/>
    <m/>
    <m/>
    <x v="1655"/>
    <s v="Karen Janszen, Noam Dromi"/>
    <s v="Harry Connick Jr., Ashley Judd, Nathan Gamble, Kris Kristofferson, Cozi Zuehlsdorff, Morgan Freeman, Austin Stowell, Frances Sternhagen, Austin Highsmith, Betsy Landin, Juliana Harkavy, Megan Lozicki, Jim Fitzpatrick, Kim Ostrenko, Michael Roark"/>
    <x v="1481"/>
    <s v="Harry Connick Jr., Ashley Judd"/>
    <s v="A story centered on the friendship between a boy and a dolphin whose tail was lost in a crab trap."/>
    <s v="A story centered on the friendship"/>
    <n v="6.9"/>
    <n v="22043"/>
    <n v="42571572.737497799"/>
    <n v="37000000"/>
    <x v="2272"/>
    <n v="72286779"/>
    <n v="110390910.488546"/>
    <n v="95943453"/>
    <n v="90"/>
  </r>
  <r>
    <s v="tt1564367"/>
    <x v="3050"/>
    <x v="17"/>
    <d v="2011-01-04T00:00:00"/>
    <s v="Comedy"/>
    <s v=" Romance"/>
    <m/>
    <n v="117"/>
    <s v="USA"/>
    <s v="English"/>
    <m/>
    <m/>
    <x v="133"/>
    <s v="Allan Loeb, Timothy Dowling"/>
    <s v="Adam Sandler, Jennifer Aniston, Nicole Kidman, Nick Swardson, Brooklyn Decker, Bailee Madison, Griffin Gluck, Dave Matthews, Kevin Nealon, Rachel Dratch, Allen Covert, Dan Patrick, Minka Kelly, Jackie Sandler, Rakefet Abergel"/>
    <x v="123"/>
    <s v="Adam Sandler, Jennifer Aniston"/>
    <s v="On a weekend trip to Hawaii, a plastic surgeon convinces his loyal assistant to pose as his soon-to-be-divorced wife in order to cover up a careless lie he told to his much-younger girlfriend."/>
    <s v="On a weekend trip to Hawaii, a"/>
    <n v="6.4"/>
    <n v="217122"/>
    <n v="92046643.756751999"/>
    <n v="80000000"/>
    <x v="2273"/>
    <n v="103028109"/>
    <n v="247312753.023269"/>
    <n v="214945591"/>
    <n v="280"/>
  </r>
  <r>
    <s v="tt1564585"/>
    <x v="3051"/>
    <x v="14"/>
    <s v="14/01/2011"/>
    <s v="Action"/>
    <s v=" Sci-Fi"/>
    <s v=" Thriller"/>
    <n v="92"/>
    <s v="USA"/>
    <s v="English"/>
    <m/>
    <m/>
    <x v="1139"/>
    <s v="Joshua Cordes, Liam O'Donnell"/>
    <s v="Eric Balfour, Scottie Thompson, Brittany Daniel, Crystal Reed, Neil Hopkins, David Zayas, Donald Faison, Robin Gammell, Tanya Newbould, J. Paul Boehmer, Phet Mahathongdy, Byron McIntyre, Jackie Marin, Tony Black, Eliza Till"/>
    <x v="1482"/>
    <s v="Eric Balfour, Scottie Thompson"/>
    <s v="Strange lights descend on the city of Los Angeles, drawing people outside like moths to a flame where an extraterrestrial force threatens to swallow the entire human population off the face of the Earth."/>
    <s v="Strange lights descend on the"/>
    <n v="4.4000000000000004"/>
    <n v="85700"/>
    <n v="11869015.298822301"/>
    <n v="10000000"/>
    <x v="2274"/>
    <n v="21393620"/>
    <n v="79504464.859288305"/>
    <n v="66984887"/>
    <n v="999"/>
  </r>
  <r>
    <s v="tt1568338"/>
    <x v="3052"/>
    <x v="12"/>
    <d v="2012-10-02T00:00:00"/>
    <s v="Action"/>
    <s v=" Adventure"/>
    <s v=" Crime"/>
    <n v="102"/>
    <s v="USA"/>
    <s v="English"/>
    <s v="Spanish"/>
    <m/>
    <x v="1656"/>
    <s v="Pablo F. Fenjves"/>
    <s v="Sam Worthington, Mandy Gonzalez, William Sadler, Barbara Marineau, J. Smith-Cameron, Anthony Mackie, Patrick Collins, Jamie Bell, Genesis Rodriguez, Afton Williamson, Robert Clohessy, Joe Lisi, Candice McKoy, Edward Burns, Johnny Solo"/>
    <x v="982"/>
    <s v="Sam Worthington, Mandy Gonzalez"/>
    <s v="As a police psychologist works to talk down an ex-con who is threatening to jump from a Manhattan hotel rooftop, the biggest diamond heist ever committed is in motion."/>
    <s v="As a police psychologist works"/>
    <n v="6.6"/>
    <n v="143295"/>
    <n v="47344712.840927877"/>
    <n v="42000000"/>
    <x v="2275"/>
    <n v="18620000"/>
    <n v="53697957.347060435"/>
    <n v="47636031"/>
    <n v="185"/>
  </r>
  <r>
    <s v="tt1667355"/>
    <x v="3053"/>
    <x v="13"/>
    <s v="28/02/2013"/>
    <s v="Biography"/>
    <s v=" Crime"/>
    <s v=" Drama"/>
    <n v="111"/>
    <s v="Germany"/>
    <s v="English"/>
    <m/>
    <m/>
    <x v="1258"/>
    <s v="Ruth Toma, Bernd Eichinger"/>
    <s v="Antonia Campbell-Hughes, Thure Lindhardt, Amelia Pidgeon, Trine Dyrholm, Dearbhla Molloy, Roeland Wiesnekker, Ellen Schwiers, Erni Mangold, Sebastian Weber, Tina Grawe, Angelina Noa, Nicholas Reinke, Thomas Loibl, Henry Schindler, Michael A. Grimm"/>
    <x v="1483"/>
    <s v="Antonia Campbell-Hughes"/>
    <s v="A young Austrian girl is kidnapped and held in captivity for eight years. Based on the factual case of Natascha Kampusch."/>
    <s v="A young Austrian girl is kidnapped"/>
    <n v="6.5"/>
    <n v="10235"/>
    <m/>
    <m/>
    <x v="4"/>
    <m/>
    <m/>
    <n v="6677474"/>
    <n v="29"/>
  </r>
  <r>
    <s v="tt1568346"/>
    <x v="3054"/>
    <x v="17"/>
    <d v="2012-03-02T00:00:00"/>
    <s v="Crime"/>
    <s v=" Drama"/>
    <s v=" Mystery"/>
    <n v="158"/>
    <s v="USA, Sweden, Norway"/>
    <s v="English"/>
    <s v="Swedish"/>
    <m/>
    <x v="365"/>
    <s v="Steven Zaillian, Stieg Larsson"/>
    <s v="Daniel Craig, Rooney Mara, Christopher Plummer, Stellan Skarsg√•rd, Steven Berkoff, Robin Wright, Yorick van Wageningen, Joely Richardson, Geraldine James, Goran Visnjic, Donald Sumpter, Ulf Friberg, Bengt C.W. Carlsson, Tony Way, Per Myrberg"/>
    <x v="664"/>
    <s v="Daniel Craig, Rooney Mara"/>
    <s v="Journalist Mikael Blomkvist is aided in his search for a woman who has been missing for forty years by Lisbeth Salander, a young computer hacker."/>
    <s v="Journalist Mikael Blomkvist is"/>
    <n v="7.8"/>
    <n v="411774"/>
    <n v="103552474.226346"/>
    <n v="90000000"/>
    <x v="2276"/>
    <n v="102515793"/>
    <n v="267645671.38526496"/>
    <n v="232617430"/>
    <n v="727"/>
  </r>
  <r>
    <s v="tt1668191"/>
    <x v="3055"/>
    <x v="14"/>
    <d v="2010-03-12T00:00:00"/>
    <s v="Crime"/>
    <s v=" Drama"/>
    <s v=" Mystery"/>
    <n v="140"/>
    <s v="Turkey"/>
    <s v="Turkish"/>
    <m/>
    <m/>
    <x v="1657"/>
    <s v="Yavuz Turgul"/>
    <s v="Sener Sen, Cem Yilmaz, √áetin Tekindor, Melisa S√∂zen, Okan Yalabik, Riza Kocaoglu, Nergis √áorak√ßi, Mustafa Avkiran, Mahir Ipek, Sefika Tolun, Emine Sans Umar, Gamze S√ºner Atay, Bartu K√º√ß√ºk√ßaglayan, Cahit G√∂k, Murat Serezli"/>
    <x v="1109"/>
    <s v="Sener Sen, Cem Yilmaz"/>
    <s v="The lives of three homicide detectives are turned upside-down during a murder investigation."/>
    <s v="The lives of three homicide detectives"/>
    <n v="7.4"/>
    <n v="30548"/>
    <m/>
    <n v="4000000"/>
    <x v="4"/>
    <m/>
    <m/>
    <n v="12571431"/>
    <n v="25"/>
  </r>
  <r>
    <s v="tt1568911"/>
    <x v="3056"/>
    <x v="17"/>
    <s v="17/02/2012"/>
    <s v="Action"/>
    <s v=" Adventure"/>
    <s v=" Drama"/>
    <n v="146"/>
    <s v="USA, India"/>
    <s v="English"/>
    <s v="German"/>
    <m/>
    <x v="112"/>
    <s v="Lee Hall, Richard Curtis"/>
    <s v="Jeremy Irvine, Peter Mullan, Emily Watson, Niels Arestrup, David Thewlis, Tom Hiddleston, Benedict Cumberbatch, Celine Buckens, Toby Kebbell, Patrick Kennedy, Leonard Carow, David Kross, Matt Milne, Robert Emms, Eddie Marsan"/>
    <x v="1484"/>
    <s v="Jeremy Irvine, Peter Mullan"/>
    <s v="Young Albert enlists to serve in World War I after his beloved horse is sold to the cavalry. Albert's hopeful journey takes him out of England and to the front lines as the war rages on."/>
    <s v="Young Albert enlists to serve"/>
    <n v="7.2"/>
    <n v="144320"/>
    <n v="75938481.099320397"/>
    <n v="66000000"/>
    <x v="2277"/>
    <n v="79884879"/>
    <n v="204326151.17373636"/>
    <n v="177584879"/>
    <n v="546"/>
  </r>
  <r>
    <s v="tt1568921"/>
    <x v="3057"/>
    <x v="14"/>
    <s v="14/10/2011"/>
    <s v="Animation"/>
    <s v=" Adventure"/>
    <s v=" Family"/>
    <n v="94"/>
    <s v="Japan"/>
    <s v="Japanese"/>
    <m/>
    <m/>
    <x v="1658"/>
    <s v="Mary Norton, Hayao Miyazaki"/>
    <s v="Tom Holland, Mark Strong, Saoirse Ronan, Olivia Colman, Amy Poehler, Will Arnett, Geraldine McEwan, Moises Arias, Bridgit Mendler, Carol Burnett, David Henrie, Phyllida Law, Peter Jason, Frank Marshall, Luke Allen-Gale"/>
    <x v="1485"/>
    <s v="Tom Holland, Mark Strong"/>
    <s v="The Clock family are four-inch-tall people who live anonymously in another family's residence, borrowing simple items to make their home. Life changes for the Clocks when their teenage daughter, Arrietty, is discovered."/>
    <s v="The Clock family are four-inch-tall"/>
    <n v="7.6"/>
    <n v="77612"/>
    <n v="27298735.187291291"/>
    <n v="23000000"/>
    <x v="2278"/>
    <n v="19587032"/>
    <n v="177067386.05951193"/>
    <n v="149184563"/>
    <n v="146"/>
  </r>
  <r>
    <s v="tt1570728"/>
    <x v="3058"/>
    <x v="17"/>
    <s v="16/09/2011"/>
    <s v="Comedy"/>
    <s v=" Drama"/>
    <s v=" Romance"/>
    <n v="118"/>
    <s v="USA"/>
    <s v="English"/>
    <m/>
    <m/>
    <x v="1352"/>
    <s v="Dan Fogelman"/>
    <s v="Steve Carell, Ryan Gosling, Julianne Moore, Emma Stone, Analeigh Tipton, Jonah Bobo, Joey King, Marisa Tomei, Beth Littleford, John Carroll Lynch, Kevin Bacon, Liza Lapira, Josh Groban, Mekia Cox, Julianna Guill"/>
    <x v="724"/>
    <s v="Steve Carell, Ryan Gosling"/>
    <s v="A middle-aged husband's life changes dramatically when his wife asks him for a divorce. He seeks to rediscover his manhood with the help of a newfound friend, Jacob, learning to pick up girls at bars."/>
    <s v="A middle-aged husband's life changes"/>
    <n v="7.4"/>
    <n v="462833"/>
    <n v="57529152.347970001"/>
    <n v="50000000"/>
    <x v="2279"/>
    <n v="84351197"/>
    <n v="166893448.2093682"/>
    <n v="145051197"/>
    <n v="374"/>
  </r>
  <r>
    <s v="tt1570989"/>
    <x v="3059"/>
    <x v="14"/>
    <s v="30/03/2012"/>
    <s v="Comedy"/>
    <s v=" Drama"/>
    <s v=" Romance"/>
    <n v="98"/>
    <s v="USA"/>
    <s v="English"/>
    <m/>
    <m/>
    <x v="1659"/>
    <s v="Lena Dunham"/>
    <s v="Lena Dunham, Laurie Simmons, Grace Dunham, Rachel Howe, Merritt Wever, Amy Seimetz, Alex Karpovsky, Jemima Kirke, Garland Hunter, Isen Ritchie, Sarah Sophie Flicker, David Call, Jody Lee Lipes, Charlotte Istel, Peter Rosenblum"/>
    <x v="1486"/>
    <s v="Lena Dunham, Laurie Simmons"/>
    <s v="About a recent college grad who returns home while she tries to figure out what to do with her life."/>
    <s v="About a recent college grad who"/>
    <n v="6.2"/>
    <n v="13778"/>
    <n v="77148.599442344959"/>
    <n v="65000"/>
    <x v="2280"/>
    <n v="391674"/>
    <n v="494342.11339288903"/>
    <n v="416498"/>
    <n v="42"/>
  </r>
  <r>
    <s v="tt1673702"/>
    <x v="3060"/>
    <x v="14"/>
    <s v="15/12/2010"/>
    <s v="Animation"/>
    <s v=" Adventure"/>
    <s v=" Comedy"/>
    <n v="70"/>
    <s v="France, Belgium"/>
    <s v="French"/>
    <s v="English"/>
    <m/>
    <x v="1660"/>
    <s v="Alain Gagnol, Jacques-R√©my Girerd"/>
    <s v="Dominique Blanc, Bernadette Lafont, Bruno Salomone, Jean Benguigui, Oriane Zani, Bernard Bouillon, Jacques Ramade, Jean-Pierre Yvars, Patrick Ridremont, Patrick Descamps, Yves Barbaut, Line Wibl√©, JB Blanc, Steve Blum, Marcia Gay Harden"/>
    <x v="1487"/>
    <s v="Dominique Blanc, Bernadette Lafont"/>
    <s v="In Paris, a cat who lives a secret life as a cat burglar's aide must come to the rescue of Zoe, the little girl he lives with, after she falls into a gangster's clutches."/>
    <s v="In Paris, a cat who lives a secret"/>
    <n v="6.9"/>
    <n v="10424"/>
    <m/>
    <m/>
    <x v="4"/>
    <n v="309973"/>
    <m/>
    <n v="2080634"/>
    <n v="35"/>
  </r>
  <r>
    <s v="tt1571234"/>
    <x v="3061"/>
    <x v="11"/>
    <s v="13/12/2018"/>
    <s v="Action"/>
    <s v=" Adventure"/>
    <s v=" Fantasy"/>
    <n v="128"/>
    <s v="USA, New Zealand"/>
    <s v="English"/>
    <m/>
    <m/>
    <x v="1661"/>
    <s v="Fran Walsh, Philippa Boyens"/>
    <s v="Hera Hilmar, Robert Sheehan, Hugo Weaving, Jihae, Ronan Raftery, Leila George, Patrick Malahide, Stephen Lang, Colin Salmon, Mark Mitchinson, Reg√©-Jean Page, Menik Gooneratne, Frankie Adams, Leifur Sigur√∞arson, Kahn West"/>
    <x v="1488"/>
    <s v="Hera Hilmar, Robert Sheehan"/>
    <s v="In a post-apocalyptic world where cities ride on wheels and consume each other to survive, two people meet in London and try to stop a conspiracy."/>
    <s v="In a post-apocalyptic world where"/>
    <n v="6.1"/>
    <n v="100004"/>
    <n v="103068014.83033098"/>
    <n v="100000000"/>
    <x v="2281"/>
    <n v="15951040"/>
    <n v="86239763.016574353"/>
    <n v="83672673"/>
    <n v="1040"/>
  </r>
  <r>
    <s v="tt1674773"/>
    <x v="3062"/>
    <x v="12"/>
    <s v="27/01/2014"/>
    <s v="Biography"/>
    <s v=" Drama"/>
    <m/>
    <n v="113"/>
    <s v="Germany, Luxembourg, France, Israel"/>
    <s v="German"/>
    <s v="English"/>
    <s v="French"/>
    <x v="1662"/>
    <s v="Pamela Katz, Margarethe von Trotta"/>
    <s v="Barbara Sukowa, Janet McTeer, Julia Jentsch, Axel Milberg, Timothy Lone, Megan Gay, Nicholas Woodeson, Tom Leick, Ulrich Noethen, Nilton Martins, Leila Lallali, Harvey Friedman, Victoria Trauttmansdorff, Sascha Ley, Friederike Becht"/>
    <x v="1489"/>
    <s v="Barbara Sukowa, Janet McTeer"/>
    <s v="A look at the life of philosopher and political theorist"/>
    <s v="A look at the life of philosopher"/>
    <n v="7.1"/>
    <n v="10192"/>
    <m/>
    <m/>
    <x v="4"/>
    <n v="717205"/>
    <m/>
    <n v="8880936"/>
    <n v="41"/>
  </r>
  <r>
    <s v="tt1572311"/>
    <x v="3063"/>
    <x v="14"/>
    <s v="24/12/2010"/>
    <s v="Comedy"/>
    <s v=" Crime"/>
    <m/>
    <n v="135"/>
    <s v="India"/>
    <s v="Hindi"/>
    <m/>
    <m/>
    <x v="476"/>
    <s v="Vishal Dadlani, Vishal Dadlani"/>
    <s v="Akshay Kumar, Katrina Kaif, Akshaye Khanna, Rajiv Laxman, Raghu Ram, Ali Asgar, Dharampal, Vijay Maurya, Apara Mehta, Sachin Khedekar, Aman Verma, Murli Sharma, Arya Babbar, Vishal Dadlani, Anvita Dutt"/>
    <x v="630"/>
    <s v="Akshay Kumar, Katrina Kaif"/>
    <s v="Posing as a movie producer, a conman attempts to trick an entire village into helping him rob a treasure-laden train."/>
    <s v="Posing as a movie producer, a"/>
    <n v="2.5"/>
    <n v="11120"/>
    <n v="4984986.4255053662"/>
    <n v="4200000"/>
    <x v="2282"/>
    <n v="1076443"/>
    <n v="2913147.7315643639"/>
    <n v="2454414"/>
    <n v="112"/>
  </r>
  <r>
    <s v="tt1572315"/>
    <x v="3064"/>
    <x v="13"/>
    <s v="28/02/2013"/>
    <s v="Horror"/>
    <s v=" Thriller"/>
    <m/>
    <n v="92"/>
    <s v="USA"/>
    <s v="English"/>
    <m/>
    <m/>
    <x v="1400"/>
    <s v="Adam Marcus, Debra Sullivan"/>
    <s v="Alexandra Daddario, Dan Yeager, Trey Songz, Scott Eastwood, Tania Raymonde, Shaun Sipos, Keram Malicki-S√°nchez, James MacDonald, Thom Barry, Paul Rae, Richard Riehle, Bill Moseley, Gunnar Hansen, David Born, Sue Rock"/>
    <x v="1490"/>
    <s v="Alexandra Daddario, Dan Yeager"/>
    <s v="A young woman travels to Texas to collect an inheritance; little does she know that an encounter with a chainsaw-wielding killer is part of the reward."/>
    <s v="A young woman travels to Texas"/>
    <n v="4.8"/>
    <n v="44582"/>
    <n v="22219637.100409001"/>
    <n v="20000000"/>
    <x v="2283"/>
    <n v="34341945"/>
    <n v="52594532.052035145"/>
    <n v="47340586"/>
    <n v="301"/>
  </r>
  <r>
    <s v="tt1578275"/>
    <x v="3065"/>
    <x v="17"/>
    <s v="20/05/2011"/>
    <s v="Comedy"/>
    <s v=" Drama"/>
    <m/>
    <n v="111"/>
    <s v="USA"/>
    <s v="English"/>
    <m/>
    <m/>
    <x v="91"/>
    <s v="Allan Loeb"/>
    <s v="Vince Vaughn, Kevin James, Jennifer Connelly, Winona Ryder, Channing Tatum, Queen Latifah, Amy Morton, Chelcie Ross, Eduardo N. Martinez, Rance Howard, Clint Howard, Guy Van Swearingen, Troy West, Laura Whyte, Grace Rex"/>
    <x v="599"/>
    <s v="Vince Vaughn, Kevin James"/>
    <s v="A man discovers that his best friend's wife is having an affair."/>
    <s v="A man discovers that his best"/>
    <n v="5.3"/>
    <n v="51300"/>
    <n v="80540813.287157997"/>
    <n v="70000000"/>
    <x v="2284"/>
    <n v="48475290"/>
    <n v="80220912.080279693"/>
    <n v="69721966"/>
    <n v="146"/>
  </r>
  <r>
    <s v="tt1582507"/>
    <x v="3066"/>
    <x v="12"/>
    <s v="13/06/2013"/>
    <s v="Drama"/>
    <s v=" Horror"/>
    <s v=" Thriller"/>
    <n v="101"/>
    <s v="Canada, USA"/>
    <s v="English"/>
    <m/>
    <m/>
    <x v="1663"/>
    <s v="David Loucka, Jonathan Mostow"/>
    <s v="Jennifer Lawrence, Max Thieriot, Elisabeth Shue, Gil Bellows, Eva Link, Nolan Gerard Funk, Allie MacDonald, Jordan Hayes, Krista Bridges, James Thomas, Hailee Sisera, Craig Eldridge, Jonathan Higgins, Olivier Surprenant, Lori Alter"/>
    <x v="1395"/>
    <s v="Jennifer Lawrence, Max Thieriot"/>
    <s v="After moving with her mother to a small town, a teenager finds that an accident happened in the house at the end of the street. Things get more complicated when she befriends a boy. A double murder is not an accident."/>
    <s v="After moving with her mother to"/>
    <n v="5.6"/>
    <n v="70657"/>
    <n v="11272550.6764114"/>
    <n v="10000000"/>
    <x v="2285"/>
    <n v="31611916"/>
    <n v="49922892.851037025"/>
    <n v="44287131"/>
    <n v="213"/>
  </r>
  <r>
    <s v="tt1583420"/>
    <x v="3067"/>
    <x v="17"/>
    <s v="28/10/2011"/>
    <s v="Comedy"/>
    <s v=" Drama"/>
    <s v=" Romance"/>
    <n v="98"/>
    <s v="USA, France"/>
    <s v="English"/>
    <m/>
    <m/>
    <x v="1664"/>
    <s v="Tom Hanks, Nia Vardalos"/>
    <s v="Tom Hanks, Sarah Mahoney, Roxana Ortega, Randall Park, Brady Rubin, Alex Quijano, Tina Huang, E-Kan Soong, Tarina Pouncy, Sy Richardson, Julie Wagner, Rob Riggle, Erin Underwood, Dale Dye, Barry Sobel"/>
    <x v="523"/>
    <s v="Tom Hanks, Sarah Mahoney"/>
    <s v="After losing his job, a middle-aged man reinvents himself by going back to college."/>
    <s v="After losing his job, a middle-aged"/>
    <n v="6.1"/>
    <n v="62434"/>
    <n v="34517491.408782005"/>
    <n v="30000000"/>
    <x v="2286"/>
    <n v="35608245"/>
    <n v="86357091.130351052"/>
    <n v="75055070"/>
    <n v="227"/>
  </r>
  <r>
    <s v="tt1680045"/>
    <x v="3068"/>
    <x v="17"/>
    <s v="20/06/2013"/>
    <s v="Drama"/>
    <s v=" Thriller"/>
    <m/>
    <n v="110"/>
    <s v="UK, Austria, France, Canada, Brazil, USA"/>
    <s v="English"/>
    <s v="German"/>
    <s v="Arabic"/>
    <x v="791"/>
    <s v="Peter Morgan"/>
    <s v="Lucia Siposov√°, Gabriela Marcinkov√°, Johannes Krisch, Danica Jurcov√°, Jude Law, Peter Morgan, Moritz Bleibtreu, Riann Steele, Fran√ßois-Xavier Demaison, Jamel Debbouze, Dinara Drukarova, Vladimir Vdovichenkov, Patty Hannock, Djemel Barek, Rachel Weisz"/>
    <x v="1491"/>
    <s v="Lucia Siposov√°, Gabriela Marcinkov√°"/>
    <s v="A dramatic thriller that weaves together the stories of an array of people from disparate social backgrounds through their intersecting relationships."/>
    <s v="A dramatic thriller that weaves"/>
    <n v="6.2"/>
    <n v="15708"/>
    <m/>
    <m/>
    <x v="4"/>
    <n v="100343"/>
    <m/>
    <n v="4396975"/>
    <n v="43"/>
  </r>
  <r>
    <s v="tt1583421"/>
    <x v="3069"/>
    <x v="13"/>
    <s v="28/03/2013"/>
    <s v="Action"/>
    <s v=" Adventure"/>
    <s v=" Sci-Fi"/>
    <n v="110"/>
    <s v="USA"/>
    <s v="English"/>
    <m/>
    <m/>
    <x v="1331"/>
    <s v="Rhett Reese, Paul Wernick"/>
    <s v="Dwayne Johnson, Jonathan Pryce, Byung-hun Lee, Elodie Yung, Ray Stevenson, D.J. Cotrona, Adrianne Palicki, Channing Tatum, Ray Park, Luke Bracey, Walton Goggins, Arnold Vosloo, Joseph Mazzello, Nick Erickson, RZA"/>
    <x v="352"/>
    <s v="Dwayne Johnson, Jonathan Pryce"/>
    <s v="The G.I. Joes are not only fighting their mortal enemy Cobra; they are forced to contend with threats from within the government that jeopardize their very existence."/>
    <s v="The G.I. Joes are not only fighting"/>
    <n v="5.8"/>
    <n v="171306"/>
    <n v="144427641.15265849"/>
    <n v="130000000"/>
    <x v="2287"/>
    <n v="122523060"/>
    <n v="417441105.44759166"/>
    <n v="375740705"/>
    <n v="315"/>
  </r>
  <r>
    <s v="tt1586265"/>
    <x v="3070"/>
    <x v="12"/>
    <s v="14/09/2012"/>
    <s v="Comedy"/>
    <s v=" Drama"/>
    <s v=" Romance"/>
    <n v="110"/>
    <s v="USA"/>
    <s v="English"/>
    <m/>
    <m/>
    <x v="813"/>
    <s v="Shauna Cross, Heather Hach"/>
    <s v="Cameron Diaz, Jennifer Lopez, Elizabeth Banks, Chace Crawford, Brooklyn Decker, Ben Falcone, Anna Kendrick, Matthew Morrison, Dennis Quaid, Chris Rock, Rodrigo Santoro, Joe Manganiello, Rob Huebel, Thomas Lennon, Amir Talai"/>
    <x v="56"/>
    <s v="Cameron Diaz, Jennifer Lopez"/>
    <s v="Follows the lives of five interconnected couples as they experience the thrills and surprises of having a baby and realize that no matter what you plan for, life does not always deliver what is expected."/>
    <s v="Follows the lives of five interconnected"/>
    <n v="5.7"/>
    <n v="68847"/>
    <n v="45090202.705645598"/>
    <n v="40000000"/>
    <x v="2288"/>
    <n v="41152203"/>
    <n v="95122293.882340088"/>
    <n v="84384002"/>
    <n v="100"/>
  </r>
  <r>
    <s v="tt1683526"/>
    <x v="3071"/>
    <x v="17"/>
    <s v="22/06/2012"/>
    <s v="Drama"/>
    <m/>
    <m/>
    <n v="98"/>
    <s v="USA"/>
    <s v="English"/>
    <m/>
    <m/>
    <x v="1665"/>
    <s v="Carl Lund"/>
    <s v="Adrien Brody, Marcia Gay Harden, James Caan, Christina Hendricks, Lucy Liu, Blythe Danner, Tim Blake Nelson, William Petersen, Bryan Cranston, Sami Gayle, Betty Kaye, Louis Zorich, Isiah Whitlock Jr., Chris Papavasiliou, Kwoade Cross"/>
    <x v="290"/>
    <s v="Adrien Brody, Marcia Gay Harden"/>
    <s v="A substitute teacher who drifts from classroom to classroom finds a connection to the students and teachers during his latest assignment."/>
    <s v="A substitute teacher who drifts"/>
    <n v="7.7"/>
    <n v="74857"/>
    <m/>
    <m/>
    <x v="4"/>
    <n v="72689"/>
    <m/>
    <n v="1688710"/>
    <n v="158"/>
  </r>
  <r>
    <s v="tt1586752"/>
    <x v="3072"/>
    <x v="17"/>
    <d v="2011-02-11T00:00:00"/>
    <s v="Action"/>
    <s v=" Biography"/>
    <s v=" Crime"/>
    <n v="129"/>
    <s v="USA"/>
    <s v="English"/>
    <s v="Arabic"/>
    <s v="Acholi"/>
    <x v="472"/>
    <s v="Jason Keller"/>
    <s v="Gerard Butler, Michelle Monaghan, Kathy Baker, Michael Shannon, Ryann Campos, Madeline Carroll, Souleymane Sy Savane, Grant R. Krause, Reavis Graham, Peter Carey, Barbara Coven, Misty Mills, Nicole Dupre Sobchack, Sidi Henderson, Mike Litaker"/>
    <x v="203"/>
    <s v="Gerard Butler, Michelle Monaghan"/>
    <s v="While Sidney and her friends visit the Hollywood set of Stab 3, the third film based on the Woodsboro murders, another Ghostface killer rises to terrorize them."/>
    <s v="While Sidney and her friends visit"/>
    <n v="6.8"/>
    <n v="62223"/>
    <n v="34517491.408782005"/>
    <n v="30000000"/>
    <x v="2289"/>
    <n v="538690"/>
    <n v="3841440.1130528795"/>
    <n v="3338690"/>
    <n v="134"/>
  </r>
  <r>
    <s v="tt1686039"/>
    <x v="3073"/>
    <x v="14"/>
    <d v="2010-05-11T00:00:00"/>
    <s v="Action"/>
    <s v=" Thriller"/>
    <m/>
    <n v="119"/>
    <s v="Turkey, USA"/>
    <s v="Turkish"/>
    <s v="English"/>
    <m/>
    <x v="1666"/>
    <s v="Mahsun Kirmizig√ºl"/>
    <s v="Haluk Bilginer, Danny Glover, Gina Gershon, Mahsun Kirmizig√ºl, Robert Patrick, Mustafa Sandal, Scott William Winters, Sharrieff Pugh, Engin Altan D√ºzyatan, Justine Cotsonas, Ryan Silverman, Laine Rettmer, William Rueger, Bob Ari, Hisham Tawfiq"/>
    <x v="829"/>
    <s v="Haluk Bilginer, Danny Glover"/>
    <s v="Two Turkish anti-terrorist agents are sent to New York City on a mission to find and bring back the dangerous Islamic leader codenamed &quot;Dajjal&quot;, believed to be hiding in there. Working with..."/>
    <s v="Two Turkish anti-terrorist agents"/>
    <n v="5.8"/>
    <n v="14394"/>
    <m/>
    <n v="5000000"/>
    <x v="4"/>
    <m/>
    <m/>
    <n v="23423390"/>
    <n v="48"/>
  </r>
  <r>
    <s v="tt1587310"/>
    <x v="3074"/>
    <x v="15"/>
    <s v="28/05/2014"/>
    <s v="Action"/>
    <s v=" Adventure"/>
    <s v=" Family"/>
    <n v="97"/>
    <s v="USA"/>
    <s v="English"/>
    <m/>
    <m/>
    <x v="1667"/>
    <s v="Linda Woolverton, Charles Perrault"/>
    <s v="Angelina Jolie, Elle Fanning, Sharlto Copley, Lesley Manville, Imelda Staunton, Juno Temple, Sam Riley, Brenton Thwaites, Kenneth Cranham, Sarah Flind, Hannah New, Isobelle Molloy, Michael Higgins, Ella Purnell, Jackson Bews"/>
    <x v="42"/>
    <s v="Angelina Jolie, Elle Fanning"/>
    <s v="A vengeful fairy is driven to curse an infant princess, only to discover that the child may be the one person who can restore peace to their troubled land."/>
    <s v="A vengeful fairy is driven to"/>
    <n v="7"/>
    <n v="336610"/>
    <n v="196784519.46472082"/>
    <n v="180000000"/>
    <x v="2290"/>
    <n v="241410378"/>
    <n v="829131509.48959434"/>
    <n v="758411648"/>
    <n v="774"/>
  </r>
  <r>
    <s v="tt1588173"/>
    <x v="3075"/>
    <x v="13"/>
    <d v="2013-07-02T00:00:00"/>
    <s v="Comedy"/>
    <s v=" Horror"/>
    <s v=" Romance"/>
    <n v="98"/>
    <s v="USA, Canada"/>
    <s v="English"/>
    <m/>
    <m/>
    <x v="983"/>
    <s v="Isaac Marion, Jonathan Levine"/>
    <s v="Nicholas Hoult, Teresa Palmer, Analeigh Tipton, Rob Corddry, Dave Franco, John Malkovich, Cory Hardrict, Daniel Rindress-Kay, Vincent Leclerc, Clifford LeDuc-Vaillancourt, Billie Calmeau, Adam Driscoll, Chris Cavener, Jonathan Dubsky, Alec Bourgeois"/>
    <x v="1393"/>
    <s v="Nicholas Hoult, Teresa Palmer"/>
    <s v="After a highly unusual zombie saves a still-living girl from an attack, the two form a relationship that sets in motion events that might transform the entire lifeless world."/>
    <s v="After a highly unusual zombie"/>
    <n v="6.9"/>
    <n v="216534"/>
    <n v="38884364.925715752"/>
    <n v="35000000"/>
    <x v="2291"/>
    <n v="66380662"/>
    <n v="129963392.87028027"/>
    <n v="116980662"/>
    <n v="384"/>
  </r>
  <r>
    <s v="tt1588334"/>
    <x v="3076"/>
    <x v="17"/>
    <d v="2012-11-05T00:00:00"/>
    <s v="Comedy"/>
    <s v=" Drama"/>
    <m/>
    <n v="83"/>
    <s v="USA"/>
    <s v="English"/>
    <m/>
    <m/>
    <x v="1549"/>
    <s v="Jay Duplass, Mark Duplass"/>
    <s v="Jason Segel, Ed Helms, Susan Sarandon, Judy Greer, Rae Dawn Chong, Steve Zissis, Evan Ross, Benjamin Brant Bickham, Lee Nguyen, Tim J. Smith, Ernest James, Tre Styles, Raion Hill, Zac Cino, Lance E. Nichols"/>
    <x v="1027"/>
    <s v="Jason Segel, Ed Helms"/>
    <s v="Dispatched from his basement room on an errand for his widowed mother, slacker Jeff might discover his destiny (finally) when he spends the day with his unhappily married brother as he tracks his possibly adulterous wife."/>
    <s v="Dispatched from his basement room"/>
    <n v="6.5"/>
    <n v="61391"/>
    <n v="11505830.469594"/>
    <n v="10000000"/>
    <x v="2292"/>
    <n v="4269426"/>
    <n v="5413213.6442635665"/>
    <n v="4704757"/>
    <n v="125"/>
  </r>
  <r>
    <s v="tt1590193"/>
    <x v="3077"/>
    <x v="11"/>
    <s v="25/01/2018"/>
    <s v="Action"/>
    <s v=" Mystery"/>
    <s v=" Thriller"/>
    <n v="104"/>
    <s v="USA, UK, France, China, Canada"/>
    <s v="English"/>
    <s v="Spanish"/>
    <m/>
    <x v="817"/>
    <s v="Byron Willinger, Philip de Blasi"/>
    <s v="Liam Neeson, Vera Farmiga, Patrick Wilson, Jonathan Banks, Sam Neill, Elizabeth McGovern, Killian Scott, Shazad Latif, Andy Nyman, Clara Lago, Roland M√∏ller, Florence Pugh, Dean-Charles Chapman, Ella-Rae Smith, Nila Aalia"/>
    <x v="587"/>
    <s v="Liam Neeson, Vera Farmiga"/>
    <s v="An action-thriller in which an insurance salesman/ex-cop is caught up in a life-threatening conspiracy during his daily commute home."/>
    <s v="An action-thriller in which an"/>
    <n v="6.3"/>
    <n v="99769"/>
    <n v="30920404.449099299"/>
    <n v="30000000"/>
    <x v="2293"/>
    <n v="36343858"/>
    <n v="123622237.22101299"/>
    <n v="119942387"/>
    <n v="487"/>
  </r>
  <r>
    <s v="tt1591095"/>
    <x v="3078"/>
    <x v="14"/>
    <s v="28/10/2011"/>
    <s v="Horror"/>
    <s v=" Mystery"/>
    <s v=" Thriller"/>
    <n v="103"/>
    <s v="USA, Canada, UK"/>
    <s v="English"/>
    <m/>
    <m/>
    <x v="793"/>
    <s v="Leigh Whannell"/>
    <s v="Patrick Wilson, Rose Byrne, Ty Simpkins, Lin Shaye, Leigh Whannell, Angus Sampson, Barbara Hershey, Andrew Astor, Corbett Tuck, Heather Tocquigny, Ruben Pla, John Henry Binder, Joseph Bishara, Philip Friedman, J. LaRose"/>
    <x v="777"/>
    <s v="Patrick Wilson, Rose Byrne"/>
    <s v="A family looks to prevent evil spirits from trapping their comatose child in a realm called The Further."/>
    <s v="A family looks to prevent evil"/>
    <n v="6.8"/>
    <n v="271766"/>
    <n v="1780352.294823345"/>
    <n v="1500000"/>
    <x v="2294"/>
    <n v="54009150"/>
    <n v="118164393.59133413"/>
    <n v="99557032"/>
    <n v="899"/>
  </r>
  <r>
    <s v="tt1591479"/>
    <x v="3079"/>
    <x v="12"/>
    <d v="2012-04-04T00:00:00"/>
    <s v="Action"/>
    <s v=" Adventure"/>
    <s v=" Thriller"/>
    <n v="110"/>
    <s v="USA"/>
    <s v="English"/>
    <s v="Russian"/>
    <s v="Spanish"/>
    <x v="1668"/>
    <s v="Kurt Johnstad"/>
    <s v="Rorke Denver, Dave, Sonny, Weimy, Ray, Ajay, Mikey, Derrick Van Orden, Katelyn, Callaghan, Duncan Smith, Billy, Roselyn Sanchez, Jason Cottle, Alex Veadov"/>
    <x v="1492"/>
    <s v="Rorke Denver, Dave, Sonny"/>
    <s v="An elite team of Navy SEALs embark on a covert mission to recover a kidnapped CIA agent."/>
    <s v="An elite team of Navy SEALs embark"/>
    <n v="6.5"/>
    <n v="65794"/>
    <n v="13527060.81169368"/>
    <n v="12000000"/>
    <x v="2295"/>
    <n v="70012847"/>
    <n v="92997865.600098386"/>
    <n v="82499399"/>
    <n v="380"/>
  </r>
  <r>
    <s v="tt1592525"/>
    <x v="3080"/>
    <x v="12"/>
    <s v="25/07/2012"/>
    <s v="Action"/>
    <s v=" Sci-Fi"/>
    <s v=" Thriller"/>
    <n v="95"/>
    <s v="France, USA"/>
    <s v="English"/>
    <m/>
    <m/>
    <x v="1669"/>
    <s v="James Mather, Steve Saint Leger"/>
    <s v="Guy Pearce, Maggie Grace, Vincent Regan, Joseph Gilgun, Lennie James, Peter Stormare, Jacky Ido, Tim Plester, Mark Tankersley, Anne-Solenne Hatte, Peter Hudson, Nick Hardin, Dan Savier, Damijan Oklopdzic, Bojan Peric"/>
    <x v="174"/>
    <s v="Guy Pearce, Maggie Grace"/>
    <s v="A man wrongly convicted of conspiracy to commit espionage against the U.S. is offered his freedom if he can rescue the president's daughter from an outer space prison taken over by violent inmates."/>
    <s v="A man wrongly convicted of conspiracy"/>
    <n v="6.1"/>
    <n v="93443"/>
    <n v="22545101.352822799"/>
    <n v="20000000"/>
    <x v="2296"/>
    <n v="14326864"/>
    <n v="37140927.348462924"/>
    <n v="32948113"/>
    <n v="283"/>
  </r>
  <r>
    <s v="tt1694542"/>
    <x v="3081"/>
    <x v="17"/>
    <s v="25/02/2011"/>
    <s v="Comedy"/>
    <s v=" Drama"/>
    <s v=" Romance"/>
    <n v="113"/>
    <s v="India"/>
    <s v="Hindi"/>
    <s v="Punjabi"/>
    <m/>
    <x v="1670"/>
    <s v="Himanshu Sharma"/>
    <s v="Madhavan, Kangana Ranaut, Jimmy Sheirgill, Deepak Dobriyal, Swara Bhaskar, Eijaz Khan, K.K. Raina, Rajendra Gupta, Navni Parihar, Dipti Misra, Rahul Chahan, Shveta Grover, Ravi Kishan, Sunil Upadhyay"/>
    <x v="1493"/>
    <s v="Madhavan, Kangana Ranaut"/>
    <s v="Manu comes to India to find a bride for himself and falls for Tanu at first sight but Tanu, a free spirited girl has no plans of marrying him."/>
    <s v="Manu comes to India to find a"/>
    <n v="6.8"/>
    <n v="13007"/>
    <m/>
    <s v="INR 100000000"/>
    <x v="4"/>
    <m/>
    <m/>
    <n v="162756"/>
    <n v="35"/>
  </r>
  <r>
    <s v="tt1594562"/>
    <x v="3082"/>
    <x v="17"/>
    <d v="2012-08-03T00:00:00"/>
    <s v="Drama"/>
    <s v=" Horror"/>
    <s v=" Mystery"/>
    <n v="101"/>
    <s v="USA"/>
    <s v="English"/>
    <m/>
    <m/>
    <x v="1177"/>
    <s v="Ti West"/>
    <s v="Sara Paxton, Pat Healy, Alison Bartlett, Jake Ryan, Kelly McGillis, Lena Dunham, Brenda Cooney, George Riddle, John Speredakos, Sean Reid, Kurt Venghaus, Thomas Mahoney, Michael Martin, Michael P. Castelli"/>
    <x v="1494"/>
    <s v="Sara Paxton, Pat Healy"/>
    <s v="During the final days at the Yankee Pedlar Inn, two employees determined to reveal the hotel's haunted past begin to experience disturbing events as old guests check in for a stay."/>
    <s v="During the final days at the Yankee"/>
    <n v="5.4"/>
    <n v="32546"/>
    <n v="862937.28521955002"/>
    <n v="750000"/>
    <x v="2297"/>
    <n v="78396"/>
    <n v="1356342.9638301965"/>
    <n v="1178831"/>
    <n v="291"/>
  </r>
  <r>
    <s v="tt1698648"/>
    <x v="3083"/>
    <x v="12"/>
    <s v="18/07/2013"/>
    <s v="Comedy"/>
    <m/>
    <m/>
    <n v="103"/>
    <s v="USA"/>
    <s v="English"/>
    <s v="French"/>
    <s v="Romanian"/>
    <x v="297"/>
    <s v="Michelle Morgan"/>
    <s v="Kristen Wiig, Annette Bening, Matt Dillon, Darren Criss, Christopher Fitzgerald, June Diane Raphael, Natasha Lyonne, Bob Balaban, Sydney Lucas, Ilana Levine, Jimmy Palumbo, Michelle Morgan, Mickey Sumner, Elizabeth Inghram, Brian Petsos"/>
    <x v="1441"/>
    <s v="Kristen Wiig, Annette Bening"/>
    <s v="A failed New York playwright awkwardly navigates the transition from Next Big Thing to Last Year's News."/>
    <s v="A failed New York playwright awkwardly"/>
    <n v="5.8"/>
    <n v="14612"/>
    <m/>
    <m/>
    <x v="4"/>
    <n v="1378591"/>
    <m/>
    <n v="2085617"/>
    <n v="57"/>
  </r>
  <r>
    <s v="tt1699231"/>
    <x v="3084"/>
    <x v="17"/>
    <d v="2011-05-10T00:00:00"/>
    <s v="Action"/>
    <s v=" Horror"/>
    <s v=" Sci-Fi"/>
    <n v="86"/>
    <s v="USA"/>
    <s v="English"/>
    <m/>
    <m/>
    <x v="1671"/>
    <s v="John Pogue, John Erick Dowdle"/>
    <s v="Mercedes Mason, Josh Cooke, Mattie Liptak, Ignacio Serricchio, Noree Victoria, Bre Blair, Lamar Stewart, George Back, Phillip DeVona, Julie Gribble, Erin √Åine, Lynn Cole, Tom Thon, Sandra Ellis Lafferty, Tyler Kunkle"/>
    <x v="1495"/>
    <s v="Mercedes Mason, Josh Cooke"/>
    <s v="A plane is taken over by a mysterious virus. When the plane lands it is placed under quarantine. Now a group of survivors must band together to survive the quarantine."/>
    <s v="A plane is taken over by a mysterious"/>
    <n v="5.2"/>
    <n v="18326"/>
    <m/>
    <n v="4000000"/>
    <x v="4"/>
    <m/>
    <m/>
    <m/>
    <n v="78"/>
  </r>
  <r>
    <s v="tt1596343"/>
    <x v="3085"/>
    <x v="17"/>
    <d v="2011-04-05T00:00:00"/>
    <s v="Action"/>
    <s v=" Adventure"/>
    <s v=" Crime"/>
    <n v="130"/>
    <s v="USA, Brazil, Japan"/>
    <s v="English"/>
    <s v="Portuguese"/>
    <s v="Spanish"/>
    <x v="877"/>
    <s v="Chris Morgan, Gary Scott Thompson"/>
    <s v="Vin Diesel, Paul Walker, Jordana Brewster, Tyrese Gibson, Ludacris, Matt Schulze, Sung Kang, Gal Gadot, Tego Calderon, Don Omar, Joaquim de Almeida, Dwayne Johnson, Elsa Pataky, Michael Irby, Fernando Chien"/>
    <x v="31"/>
    <s v="Vin Diesel, Paul Walker"/>
    <s v="Dominic Toretto and his crew of street racers plan a massive heist to buy their freedom while in the sights of a powerful Brazilian drug lord and a dangerous federal agent."/>
    <s v="Dominic Toretto and his crew of"/>
    <n v="7.3"/>
    <n v="347242"/>
    <n v="143822880.86992499"/>
    <n v="125000000"/>
    <x v="2298"/>
    <n v="209837675"/>
    <n v="720423393.91757452"/>
    <n v="626137675"/>
    <n v="427"/>
  </r>
  <r>
    <s v="tt1700844"/>
    <x v="3086"/>
    <x v="17"/>
    <s v="25/11/2011"/>
    <s v="Drama"/>
    <s v=" Romance"/>
    <m/>
    <n v="98"/>
    <s v="UK, Australia"/>
    <s v="English"/>
    <m/>
    <m/>
    <x v="1672"/>
    <s v="Terence Rattigan, Terence Davies"/>
    <s v="Ann Mitchell, Jolyon Coy, Karl Johnson, Rachel Weisz, Simon Russell Beale, Tom Hiddleston, Harry Hadden-Paton, Sarah Kants, Oliver Ford Davies, Barbara Jefford, Mark Tandy, Stuart McLoughlin, Nicholas Amer"/>
    <x v="1496"/>
    <s v="Ann Mitchell, Jolyon Coy"/>
    <s v="The wife of a British Judge is caught in a self-destructive love affair with a Royal Air Force pilot."/>
    <s v="The wife of a British Judge is"/>
    <n v="6.2"/>
    <n v="14574"/>
    <m/>
    <m/>
    <x v="4"/>
    <n v="1126525"/>
    <m/>
    <n v="3143316"/>
    <n v="87"/>
  </r>
  <r>
    <s v="tt1701210"/>
    <x v="3087"/>
    <x v="17"/>
    <s v="23/12/2011"/>
    <s v="Action"/>
    <s v=" Drama"/>
    <s v=" History"/>
    <n v="130"/>
    <s v="France, Italy, Qatar, Tunisia"/>
    <s v="English"/>
    <m/>
    <m/>
    <x v="218"/>
    <s v="Menno Meyjes, Jean-Jacques Annaud"/>
    <s v="Tahar Rahim, Antonio Banderas, Mark Strong, Freida Pinto, Riz Ahmed, Liya Kebede, Corey Johnson, Akin Gazi, Eriq Ebouaney, Lotfi Dziri, Jan Uddin, Hichem Rostom, Taoufik Ayeb, Mostafa Gaafar, Driss Roukhe"/>
    <x v="1334"/>
    <s v="Tahar Rahim, Antonio Banderas"/>
    <s v="Set in the 1930s Arab states at the dawn of the oil boom, the story centers on a young Arab prince torn between allegiance to his conservative father and modern, liberal father-in-law."/>
    <s v="Set in the 1930s Arab states at"/>
    <n v="6.7"/>
    <n v="11078"/>
    <m/>
    <s v="EUR 40000000"/>
    <x v="4"/>
    <m/>
    <m/>
    <n v="5452142"/>
    <n v="42"/>
  </r>
  <r>
    <s v="tt1701990"/>
    <x v="3088"/>
    <x v="17"/>
    <s v="13/04/2012"/>
    <s v="Comedy"/>
    <s v=" Horror"/>
    <s v=" Mystery"/>
    <n v="95"/>
    <s v="USA"/>
    <s v="English"/>
    <m/>
    <m/>
    <x v="605"/>
    <s v="Joseph Kahn, Mark Palermo"/>
    <s v="Alison Woods, Logan Stalarow, Julie Dolan, Shanley Caswell, Daniel Negreanu, Will Wallace, Josh Breeding, Marco Garcia, Josh Hutcherson, Mickey River, Jesse Heiman, Joseph Keane, Percy Daggs III, Parker Bagley, Marque Richardson"/>
    <x v="1497"/>
    <s v="Alison Woods, Logan Stalarow"/>
    <s v="As a copycat killer named after movie villain Cinderhella stalks the student body at Grizzly Lake High School, a group of co-eds band together to survive while serving detention."/>
    <s v="As a copycat killer named after"/>
    <n v="5.7"/>
    <n v="14712"/>
    <m/>
    <n v="10000000"/>
    <x v="4"/>
    <m/>
    <m/>
    <m/>
    <n v="86"/>
  </r>
  <r>
    <s v="tt1702014"/>
    <x v="3089"/>
    <x v="15"/>
    <d v="2014-10-04T00:00:00"/>
    <s v="Drama"/>
    <s v=" Romance"/>
    <m/>
    <n v="96"/>
    <s v="Brazil"/>
    <s v="Portuguese"/>
    <m/>
    <m/>
    <x v="1673"/>
    <s v="Daniel Ribeiro"/>
    <s v="Ghilherme Lobo, Fabio Audi, Tess Amorim, L√∫cia Romano, Eucir de Souza, Selma Egrei, Isabela Guasco, Victor Filgueiras, Pedro Carvalho, Guga Auricchio, B√°rbara Pereira, Matheus Abreu, Naruna Costa, Julio Machado, Renata Novaes"/>
    <x v="1498"/>
    <s v="Ghilherme Lobo, Fabio Audi"/>
    <s v="Leonardo is a blind teenager searching for independence. His everyday life, the relationship with his best friend, Giovana, and the way he sees the world change completely with the arrival of Gabriel."/>
    <s v="Leonardo is a blind teenager searching"/>
    <n v="7.9"/>
    <n v="22344"/>
    <m/>
    <m/>
    <x v="4"/>
    <n v="101451"/>
    <m/>
    <n v="1207841"/>
    <n v="72"/>
  </r>
  <r>
    <s v="tt1596345"/>
    <x v="3090"/>
    <x v="15"/>
    <s v="25/09/2015"/>
    <s v="Biography"/>
    <s v=" Drama"/>
    <s v=" Sport"/>
    <n v="115"/>
    <s v="USA"/>
    <s v="English"/>
    <s v="Russian"/>
    <m/>
    <x v="582"/>
    <s v="Steven Knight, Stephen J. Rivele"/>
    <s v="Tobey Maguire, Liev Schreiber, Michael Stuhlbarg, Peter Sarsgaard, Edward Zinoviev, Alexandre Gorchkov, Lily Rabe, Robin Weigert, Seamus Davey-Fitzpatrick, Aiden Lovekamp, Sophie N√©lisse, Evelyne Brochu, Conrad Pla, Vitali Makarov, Brett Watson"/>
    <x v="40"/>
    <s v="Tobey Maguire, Liev Schreiber"/>
    <s v="Set during the Cold War, American chess prodigy Bobby Fischer finds himself caught between two superpowers and his own struggles as he challenges the Soviet Empire."/>
    <s v="Set during the Cold War, American"/>
    <n v="7"/>
    <n v="38809"/>
    <n v="20771699.276831642"/>
    <n v="19000000"/>
    <x v="2299"/>
    <n v="2436633"/>
    <n v="6098701.0041100821"/>
    <n v="5578519"/>
    <n v="122"/>
  </r>
  <r>
    <s v="tt1596346"/>
    <x v="3091"/>
    <x v="17"/>
    <d v="2011-08-04T00:00:00"/>
    <s v="Biography"/>
    <s v=" Drama"/>
    <s v=" Family"/>
    <n v="112"/>
    <s v="USA"/>
    <s v="English"/>
    <m/>
    <m/>
    <x v="691"/>
    <s v="Sean McNamara, Deborah Schwartz"/>
    <s v="AnnaSophia Robb, Helen Hunt, Dennis Quaid, Carrie Underwood, Kevin Sorbo, Ross Thomas, Chris Brochu, Lorraine Nicholson, Jeremy Sumpter, Sonya Balmores, Craig T. Nelson, Cody Gomes, Branscombe Richmond, Titus Kinimaka, John Philbin"/>
    <x v="461"/>
    <s v="AnnaSophia Robb, Helen Hunt"/>
    <s v="Teenage surfer Bethany Hamilton overcomes the odds and her own fears of returning to the water after losing her left arm in a shark attack."/>
    <s v="Teenage surfer Bethany Hamilton"/>
    <n v="7"/>
    <n v="44808"/>
    <n v="20710494.845269199"/>
    <n v="18000000"/>
    <x v="2300"/>
    <n v="43853424"/>
    <n v="54216563.925455451"/>
    <n v="47120948"/>
    <n v="139"/>
  </r>
  <r>
    <s v="tt1703148"/>
    <x v="3092"/>
    <x v="17"/>
    <d v="2011-06-10T00:00:00"/>
    <s v="Adventure"/>
    <s v=" Drama"/>
    <s v=" Thriller"/>
    <n v="102"/>
    <s v="Australia"/>
    <s v="English"/>
    <m/>
    <m/>
    <x v="1674"/>
    <s v="Alice Addison, Wain Fimeri"/>
    <s v="Willem Dafoe, Frances O'Connor, Sam Neill, Morgan Davies, Finn Woodlock, Jacek Koman, Callan Mulvey, John Brumpton, Dan Wyllie, Sullivan Stapleton, Jamie Timony, Dan Spielman, Maia Thomas, Marc Watson-Paul"/>
    <x v="165"/>
    <s v="Willem Dafoe, Frances O'Connor"/>
    <s v="Martin, a mercenary, is sent from Europe by a mysterious biotech company to the Tasmanian wilderness on a hunt for the last Tasmanian tiger."/>
    <s v="Martin, a mercenary, is sent from"/>
    <n v="6.7"/>
    <n v="36257"/>
    <m/>
    <m/>
    <x v="4"/>
    <n v="176669"/>
    <m/>
    <n v="1680778"/>
    <n v="111"/>
  </r>
  <r>
    <s v="tt1703199"/>
    <x v="3093"/>
    <x v="17"/>
    <d v="2011-01-06T00:00:00"/>
    <s v="Adventure"/>
    <s v=" Fantasy"/>
    <s v=" Horror"/>
    <n v="92"/>
    <s v="Canada"/>
    <s v="English"/>
    <m/>
    <m/>
    <x v="1675"/>
    <s v="The Vicious Brothers, Stuart Ortiz"/>
    <s v="Ben Wilkinson, Sean Rogerson, Ashleigh Gryzko, Merwin Mondesir, Juan Riedinger, Shawn Macdonald, Arthur Corber, Bob Rathie, Fred Keating, Max Train, Martha Eason, Luis Javier, Mackenzie Gray, Eva Gifford, Michele Cummins"/>
    <x v="1499"/>
    <s v="Ben Wilkinson, Sean Rogerson"/>
    <s v="For their ghost hunting reality show, a production crew locks themselves inside an abandoned mental hospital that's supposedly haunted - and it might prove to be all too true."/>
    <s v="For their ghost hunting reality"/>
    <n v="6.1"/>
    <n v="51382"/>
    <m/>
    <s v="CAD 100000"/>
    <x v="4"/>
    <m/>
    <m/>
    <n v="4055919"/>
    <n v="297"/>
  </r>
  <r>
    <s v="tt1703957"/>
    <x v="3094"/>
    <x v="9"/>
    <d v="2016-09-11T00:00:00"/>
    <s v="Biography"/>
    <s v=" Drama"/>
    <m/>
    <n v="104"/>
    <s v="UK, USA"/>
    <s v="English"/>
    <m/>
    <m/>
    <x v="1676"/>
    <s v="John Logan, A. Scott Berg"/>
    <s v="Colin Firth, Jude Law, Nicole Kidman, Laura Linney, Guy Pearce, Dominic West, Vanessa Kirby, Gillian Hanna, Angela Sant'Albano, Eve Bracken, Katya Watson, Lorna Doherty, Makenna McBrierty, Miquel Brown, Corey Johnson"/>
    <x v="520"/>
    <s v="Colin Firth, Jude Law"/>
    <s v="A chronicle of Max Perkins's time as the book editor at Scribner, where he oversaw works by"/>
    <s v="A chronicle of Max Perkins's time"/>
    <n v="6.6"/>
    <n v="17408"/>
    <m/>
    <m/>
    <x v="4"/>
    <n v="1361045"/>
    <m/>
    <n v="7435006"/>
    <n v="62"/>
  </r>
  <r>
    <s v="tt1596350"/>
    <x v="3095"/>
    <x v="12"/>
    <s v="20/04/2012"/>
    <s v="Action"/>
    <s v=" Comedy"/>
    <s v=" Romance"/>
    <n v="103"/>
    <s v="USA"/>
    <s v="English"/>
    <s v="German"/>
    <s v="Japanese"/>
    <x v="58"/>
    <s v="Timothy Dowling, Simon Kinberg"/>
    <s v="Reese Witherspoon, Chris Pine, Tom Hardy, Til Schweiger, Chelsea Handler, John Paul Ruttan, Abigail Spencer, Angela Bassett, Rosemary Harris, George Touliatos, Clint Carleton, Warren Christie, Leela Savasta, Natassia Malthe, Laura Vandervoort"/>
    <x v="281"/>
    <s v="Reese Witherspoon, Chris Pine"/>
    <s v="C.I.A. operatives wage an epic battle on each other when they discover they are dating the same woman."/>
    <s v="C.I.A. operatives wage an epic"/>
    <n v="6.3"/>
    <n v="173788"/>
    <n v="73271579.396674097"/>
    <n v="65000000"/>
    <x v="2301"/>
    <n v="54760791"/>
    <n v="176405587.29439351"/>
    <n v="156491279"/>
    <n v="267"/>
  </r>
  <r>
    <s v="tt1705772"/>
    <x v="3096"/>
    <x v="17"/>
    <s v="31/08/2011"/>
    <s v="Action"/>
    <s v=" Crime"/>
    <s v=" Thriller"/>
    <n v="155"/>
    <s v="India"/>
    <s v="Tamil"/>
    <m/>
    <m/>
    <x v="1677"/>
    <s v="Venkat Prabhu"/>
    <s v="Ajith Kumar, Arjun Sarja, Trisha Krishnan, Premgi Amaren, Vaibhav Reddy, Anjali, Andrea Jeremiah, Raai Laxmi, Aravind Akash, Ashwin Kakumanu, Mahat Raghavendra, V. Jayaprakash, Subbu Panchu, Boys Rajan, Ramya Subramanian"/>
    <x v="1500"/>
    <s v="Ajith Kumar, Arjun Sarja"/>
    <s v="A game of chase and get chased ensues after a suspended cop is betrayed by two men who helped him and another officer rob cricket betting money."/>
    <s v="A game of chase and get chased"/>
    <n v="7.6"/>
    <n v="12372"/>
    <m/>
    <s v="INR 400000000"/>
    <x v="4"/>
    <m/>
    <m/>
    <n v="1373444"/>
    <n v="49"/>
  </r>
  <r>
    <s v="tt1705786"/>
    <x v="3097"/>
    <x v="17"/>
    <s v="23/03/2012"/>
    <s v="Comedy"/>
    <s v=" Drama"/>
    <m/>
    <n v="93"/>
    <s v="Argentina, Spain"/>
    <s v="Spanish"/>
    <s v="Mandarin"/>
    <m/>
    <x v="1678"/>
    <s v="Sebasti√°n Borensztein"/>
    <s v="Ricardo Dar√≠n, Ignacio Huang, Carolina Hsu, Muriel Santa Ana, Pablo Seijo, Iv√°n Romanelli, Derli Prada, Joaqu√≠n Bouzas, Gustavo Comini, Pochi Ducasse, Liliana Cuomo, Claudio Torres, Sebasti√°n Codega, Yu Sheng Liao, Eduardo Jin Lin"/>
    <x v="212"/>
    <s v="Ricardo Dar√≠n, Ignacio Huang"/>
    <s v="A well-ordered hardware store owner in Buenos Aires will see his life turn upside down when he helps a stranded Chinese man who doesn't speak a word of Spanish find his uncle in the bustling city. But can this coexistence bear fruit?"/>
    <s v="A well-ordered hardware store"/>
    <n v="7.3"/>
    <n v="16880"/>
    <m/>
    <n v="5000000"/>
    <x v="4"/>
    <m/>
    <m/>
    <n v="10911008"/>
    <n v="25"/>
  </r>
  <r>
    <s v="tt1705952"/>
    <x v="3098"/>
    <x v="13"/>
    <d v="2014-06-03T00:00:00"/>
    <s v="Animation"/>
    <s v=" Adventure"/>
    <s v=" Drama"/>
    <n v="94"/>
    <s v="Germany, USA"/>
    <s v="English"/>
    <m/>
    <m/>
    <x v="1679"/>
    <s v="Reinhard Klooss, Jessica Postigo"/>
    <s v="Kellan Lutz, Spencer Locke, Les Bubb, Joe Cappelletti, Brian Huskey, Mark Deklin, Jaime Ray Newman, Robert Capron, Jonathan Morgan Heit, Anton Zetterholm, Jason Hildebrandt, Trevor St. John, Craig Garner, Aaron Kissiov, Michael A. Grimm"/>
    <x v="1207"/>
    <s v="Kellan Lutz, Spencer Locke"/>
    <s v="Tarzan and Jane Porter face a mercenary army dispatched by the evil CEO of Greystoke Energies, a man who took over the company from Tarzan's parents, after they died in a plane crash."/>
    <s v="Tarzan and Jane Porter face a"/>
    <n v="4.8"/>
    <n v="12043"/>
    <m/>
    <m/>
    <x v="4"/>
    <m/>
    <m/>
    <n v="44095996"/>
    <n v="61"/>
  </r>
  <r>
    <s v="tt1596363"/>
    <x v="3099"/>
    <x v="16"/>
    <d v="2016-07-01T00:00:00"/>
    <s v="Biography"/>
    <s v=" Comedy"/>
    <s v=" Drama"/>
    <n v="130"/>
    <s v="USA"/>
    <s v="English"/>
    <m/>
    <m/>
    <x v="677"/>
    <s v="Charles Randolph, Adam McKay"/>
    <s v="Ryan Gosling, Rudy Eisenzopf, Casey Groves, Charlie Talbert, Harold Gervais, Maria Frangos, Christian Bale, Hunter Burke, Bernard Hocke, Shauna Rappold, Brandon Stacy, Aiden Flowers, Peter Epstein, Anthony Marble, Silas Cooper"/>
    <x v="272"/>
    <s v="Ryan Gosling, Rudy Eisenzopf"/>
    <s v="In 2006-2007 a group of investors bet against the US mortgage market. In their research they discover how flawed and corrupt the market is."/>
    <s v="In 2006-2007 a group of investors"/>
    <n v="7.8"/>
    <n v="348890"/>
    <n v="30574633.887020722"/>
    <n v="28000000"/>
    <x v="2302"/>
    <n v="70259870"/>
    <n v="145710919.49341166"/>
    <n v="133440870"/>
    <n v="543"/>
  </r>
  <r>
    <s v="tt1596365"/>
    <x v="3100"/>
    <x v="12"/>
    <d v="2012-02-03T00:00:00"/>
    <s v="Drama"/>
    <s v=" Fantasy"/>
    <s v=" Horror"/>
    <n v="95"/>
    <s v="UK, Canada, USA, Sweden"/>
    <s v="English"/>
    <m/>
    <m/>
    <x v="1224"/>
    <s v="Susan Hill, Jane Goldman"/>
    <s v="Emma Shorey, Molly Harmon, Ellisa Walker-Reid, Sophie Stuckey, Daniel Radcliffe, Misha Handley, Jessica Raine, Roger Allam, Lucy May Barker, Indira Ainger, Andy Robb, Ciar√°n Hinds, Shaun Dooley, Mary Stockley, Alexia Osborne"/>
    <x v="1501"/>
    <s v="Emma Shorey, Molly Harmon"/>
    <s v="A young solicitor travels to a remote village where he discovers the vengeful ghost of a scorned woman is terrorizing the locals."/>
    <s v="A young solicitor travels to a"/>
    <n v="6.4"/>
    <n v="171955"/>
    <n v="19163336.149899378"/>
    <n v="17000000"/>
    <x v="2303"/>
    <n v="54333290"/>
    <n v="145366189.52271393"/>
    <n v="128955898"/>
    <n v="569"/>
  </r>
  <r>
    <s v="tt1598642"/>
    <x v="3101"/>
    <x v="16"/>
    <s v="13/08/2015"/>
    <s v="Drama"/>
    <s v=" Sci-Fi"/>
    <s v=" Thriller"/>
    <n v="98"/>
    <s v="Iceland, Switzerland, USA"/>
    <s v="English"/>
    <m/>
    <m/>
    <x v="1680"/>
    <s v="Nissar Modi, Robert C. O'Brien"/>
    <s v="Chiwetel Ejiofor, Margot Robbie, Chris Pine"/>
    <x v="423"/>
    <s v="Chiwetel Ejiofor, Margot Robbie"/>
    <s v="In the wake of a disaster that wipes out most of civilization, two men and a young woman find themselves in an emotionally charged love triangle as the last known survivors."/>
    <s v="In the wake of a disaster that"/>
    <n v="6"/>
    <n v="27524"/>
    <n v="8189634.07688055"/>
    <n v="7500000"/>
    <x v="2304"/>
    <n v="121461"/>
    <n v="416949.55817093235"/>
    <n v="381839"/>
    <n v="119"/>
  </r>
  <r>
    <s v="tt1708532"/>
    <x v="3102"/>
    <x v="17"/>
    <d v="2011-03-06T00:00:00"/>
    <s v="Action"/>
    <s v=" Comedy"/>
    <m/>
    <n v="145"/>
    <s v="India"/>
    <s v="Hindi"/>
    <s v="English"/>
    <m/>
    <x v="849"/>
    <s v="Rajan Agarwal, Ikram Akhtar"/>
    <s v="Salman Khan, Asin Thottumkal, Paresh Rawal, Mahesh Manjrekar, Anuradha Patel, Manoj Pahwa, Manoj Joshi, Puneet Issar, Sharat Saxena, Akhilendra Mishra, Arya Babbar, Sudesh Lehri, Nikitin Dheer, Rajiv Kachroo, Hemant Pandey"/>
    <x v="470"/>
    <s v="Salman Khan, Asin Thottumkal"/>
    <s v="Set in Thailand and India, a case of mistaken identity leads to love; and a man and his family concoct a grand scheme to win over the hearts of a woman and her greedy conniving uncles."/>
    <s v="Set in Thailand and India, a case"/>
    <n v="4.7"/>
    <n v="14701"/>
    <m/>
    <m/>
    <x v="4"/>
    <n v="955148"/>
    <m/>
    <n v="2332914"/>
    <n v="52"/>
  </r>
  <r>
    <s v="tt1598778"/>
    <x v="3103"/>
    <x v="17"/>
    <d v="2011-09-09T00:00:00"/>
    <s v="Action"/>
    <s v=" Drama"/>
    <s v=" Thriller"/>
    <n v="106"/>
    <s v="United Arab Emirates, USA"/>
    <s v="English"/>
    <s v="Mandarin"/>
    <s v="Cantonese"/>
    <x v="116"/>
    <s v="Scott Z. Burns"/>
    <s v="Gwyneth Paltrow, Tien You Chui, Josie Ho, Daria Strokous, Matt Damon, Griffin Kane, Yoshiaki Kobayashi, Laurence Fishburne, John Hawkes, Jude Law, Monique Gabriela Curnen, Teri McEvoy, Sue Redman, Teri Campbell, Stef Tovar"/>
    <x v="297"/>
    <s v="Gwyneth Paltrow, Tien You Chui"/>
    <s v="Healthcare professionals, government officials and everyday people find themselves in the midst of a pandemic as the CDC works to find a cure."/>
    <s v="Healthcare professionals, government"/>
    <n v="6.7"/>
    <n v="274278"/>
    <n v="69034982.817564011"/>
    <n v="60000000"/>
    <x v="2305"/>
    <n v="75658097"/>
    <n v="157072842.21116421"/>
    <n v="136515867"/>
    <n v="763"/>
  </r>
  <r>
    <s v="tt1598822"/>
    <x v="3104"/>
    <x v="17"/>
    <s v="23/12/2011"/>
    <s v="Comedy"/>
    <s v=" Romance"/>
    <m/>
    <n v="118"/>
    <s v="USA"/>
    <s v="English"/>
    <m/>
    <m/>
    <x v="324"/>
    <s v="Katherine Fugate"/>
    <s v="Michelle Pfeiffer, Zac Efron, Charlotte Marshall-Fricker, Fiona Choi, Mary Marguerite Keane, Michael Mandell, Patrick Reale, Robert De Niro, Halle Berry, Cary Elwes, Alyssa Milano, Common, Barbara Marshall, Jessica Biel, Seth Meyers"/>
    <x v="59"/>
    <s v="Michelle Pfeiffer, Zac Efron"/>
    <s v="The lives of several couples and singles in New York City intertwine over the course of New Year's Eve."/>
    <s v="The lives of several couples and"/>
    <n v="5.7"/>
    <n v="80243"/>
    <n v="64432650.629726402"/>
    <n v="56000000"/>
    <x v="2306"/>
    <n v="54544638"/>
    <n v="163434152.39428499"/>
    <n v="142044638"/>
    <n v="161"/>
  </r>
  <r>
    <s v="tt1598828"/>
    <x v="3105"/>
    <x v="12"/>
    <s v="27/01/2012"/>
    <s v="Action"/>
    <s v=" Comedy"/>
    <s v=" Crime"/>
    <n v="91"/>
    <s v="USA"/>
    <s v="English"/>
    <m/>
    <m/>
    <x v="1527"/>
    <s v="Stacy Sherman, Karen Ray"/>
    <s v="Katherine Heigl, Jason O'Mara, Daniel Sunjata, John Leguizamo, Sherri Shepherd, Debbie Reynolds, Debra Monk, Nate Mooney, Adam Paul, Fisher Stevens, Ana Reeder, Patrick Fischler, Ryan Michelle Bathe, Leonardo Nam, Annie Parisse"/>
    <x v="1168"/>
    <s v="Katherine Heigl, Jason O'Mara"/>
    <s v="Unemployed and newly-divorced Stephanie Plum lands a job at her cousin's bail-bond business, where her first assignment puts her on the trail of a wanted local cop from her romantic past."/>
    <s v="Unemployed and newly-divorced"/>
    <n v="5.3"/>
    <n v="40284"/>
    <n v="45090202.705645598"/>
    <n v="40000000"/>
    <x v="2307"/>
    <n v="26414527"/>
    <n v="42930564.61136613"/>
    <n v="38084162"/>
    <n v="195"/>
  </r>
  <r>
    <s v="tt1712159"/>
    <x v="3106"/>
    <x v="17"/>
    <d v="2011-03-11T00:00:00"/>
    <s v="Horror"/>
    <s v=" Mystery"/>
    <s v=" Thriller"/>
    <n v="90"/>
    <s v="USA, Spain"/>
    <s v="English"/>
    <s v="Spanish"/>
    <m/>
    <x v="940"/>
    <s v="Darren Lynn Bousman"/>
    <s v="Timothy Gibbs, Michael Landes, Wendy Glenn, Benjamin Cook, Lolo Herrero, Salom√© Jim√©nez, Brendan Price, Denis Rafter, √Ångela Rosal, Llu√≠s Soler, Jose Bertolero, Oscar Valsecchi, Jos√© Antonio Mar√≠n, Luis Alba, Jesus Cuenca"/>
    <x v="1502"/>
    <s v="Timothy Gibbs, Michael Landes"/>
    <s v="After the death of his wife and child, an author travels to Barcelona to see his estranged brother and dying father, where he learns that his life is plagued by events that occur on 11/11/11."/>
    <s v="After the death of his wife and"/>
    <n v="3.9"/>
    <n v="11951"/>
    <m/>
    <m/>
    <x v="4"/>
    <n v="32771"/>
    <m/>
    <n v="6963872"/>
    <n v="71"/>
  </r>
  <r>
    <s v="tt1599348"/>
    <x v="3107"/>
    <x v="12"/>
    <d v="2012-02-03T00:00:00"/>
    <s v="Action"/>
    <s v=" Thriller"/>
    <m/>
    <n v="115"/>
    <s v="South Africa, Japan, USA"/>
    <s v="English"/>
    <s v="Afrikaans"/>
    <m/>
    <x v="1320"/>
    <s v="David Guggenheim"/>
    <s v="Denzel Washington, Ryan Reynolds, Vera Farmiga, Brendan Gleeson, Sam Shepard, Rub√©n Blades, Nora Arnezeder, Robert Patrick, Liam Cunningham, Joel Kinnaman, Fares Fares, Jenna Dover, Stephen Rider, Daniel Fox, Tracie Thoms"/>
    <x v="35"/>
    <s v="Denzel Washington, Ryan Reynolds"/>
    <s v="A young CIA agent is tasked with looking after a fugitive in a safe house. But when the safe house is attacked, he finds himself on the run with his charge."/>
    <s v="A young CIA agent is tasked with"/>
    <n v="6.7"/>
    <n v="202221"/>
    <n v="95816680.749496892"/>
    <n v="85000000"/>
    <x v="2308"/>
    <n v="126373434"/>
    <n v="234554956.5417867"/>
    <n v="208076205"/>
    <n v="318"/>
  </r>
  <r>
    <s v="tt1712192"/>
    <x v="3108"/>
    <x v="9"/>
    <d v="2017-04-08T00:00:00"/>
    <s v="Action"/>
    <s v=" Crime"/>
    <s v=" Drama"/>
    <n v="102"/>
    <s v="UK, France, Belgium, USA"/>
    <s v="English"/>
    <s v="Armenian"/>
    <m/>
    <x v="1681"/>
    <s v="Oliver Butcher, Stephen Cornwell"/>
    <s v="Chadwick Boseman, Luke Evans, Alfred Molina, Teresa Palmer, Arthur Darbinyan, Lucan Melkonian, Diego Josef, James Jordan, Roman Mitichyan, Ava Kolker, Drew Powell, Jonno Roberts, Max Daniels, Natalie Martinez, Chris Mulkey"/>
    <x v="857"/>
    <s v="Chadwick Boseman, Luke Evans"/>
    <s v="A mysterious outsider from South Africa, named Jacob King, arrives in Los Angeles to look for his missing younger sister."/>
    <s v="A mysterious outsider from South"/>
    <n v="6.4"/>
    <n v="11778"/>
    <m/>
    <n v="10000000"/>
    <x v="4"/>
    <m/>
    <m/>
    <n v="315132"/>
    <n v="65"/>
  </r>
  <r>
    <s v="tt1600195"/>
    <x v="3109"/>
    <x v="17"/>
    <d v="2011-07-10T00:00:00"/>
    <s v="Action"/>
    <s v=" Mystery"/>
    <s v=" Thriller"/>
    <n v="106"/>
    <s v="USA"/>
    <s v="English"/>
    <m/>
    <m/>
    <x v="66"/>
    <s v="Shawn Christensen"/>
    <s v="Jake Andolina, Oriah Acima Andrews, Ken Arnold, Maria Bello, Steve Blass, Derek Burnell, Benjamin J. Cain Jr., Holly Scott Cavanaugh, Radick Cembrzynski, Richard Cetrone, Mike Clark, Lily Collins, Jack Erdie, Rita Gregory, Tim Griffin"/>
    <x v="1503"/>
    <s v="Jake Andolina, Oriah Acima Andrews"/>
    <s v="A young man sets out to uncover the truth about his life after finding his baby photo on a missing persons website."/>
    <s v="A young man sets out to uncover"/>
    <n v="5.0999999999999996"/>
    <n v="75475"/>
    <n v="40270406.643578999"/>
    <n v="35000000"/>
    <x v="2309"/>
    <n v="28087155"/>
    <n v="94448088.916128546"/>
    <n v="82087155"/>
    <n v="199"/>
  </r>
  <r>
    <s v="tt1713476"/>
    <x v="3110"/>
    <x v="12"/>
    <d v="2013-06-06T00:00:00"/>
    <s v="Horror"/>
    <s v=" Sci-Fi"/>
    <s v=" Thriller"/>
    <n v="84"/>
    <s v="USA"/>
    <s v="English"/>
    <m/>
    <m/>
    <x v="232"/>
    <s v="Michael Wallach, Barry Levinson"/>
    <s v="Nansi Aluka, Christopher Denham, Stephen Kunken, Frank Deal, Kether Donohue, Kristen Connolly, Will Rogers, Kimberly Campbell, Beckett Clayton-Luce, Dave Hager, Tara Polhemus, Sean Johnson, Murat Erdan, Lamya Jezek, Lucia Scarano"/>
    <x v="1504"/>
    <s v="Nansi Aluka, Christopher Denham"/>
    <s v="Chaos breaks out in a small Maryland town after an ecological disaster occurs."/>
    <s v="Chaos breaks out in a small Maryland"/>
    <n v="5.6"/>
    <n v="24893"/>
    <m/>
    <m/>
    <x v="4"/>
    <n v="30668"/>
    <m/>
    <n v="1581252"/>
    <n v="152"/>
  </r>
  <r>
    <s v="tt1600196"/>
    <x v="3111"/>
    <x v="15"/>
    <s v="19/03/2015"/>
    <s v="Crime"/>
    <s v=" Drama"/>
    <s v=" Thriller"/>
    <n v="106"/>
    <s v="USA"/>
    <s v="English"/>
    <s v="Russian"/>
    <m/>
    <x v="1682"/>
    <s v="Dennis Lehane, Dennis Lehane"/>
    <s v="Tom Hardy, Noomi Rapace, James Gandolfini, Matthias Schoenaerts, John Ortiz, Elizabeth Rodriguez, Michael Aronov, Morgan Spector, Michael Esper, Ross Bickell, James Frecheville, Tobias Segal, Patricia Squire, Ann Dowd, Chris Sullivan"/>
    <x v="1279"/>
    <s v="Tom Hardy, Noomi Rapace"/>
    <s v="Bob Saginowski finds himself at the center of a robbery gone awry and entwined in an investigation that digs deep into the neighborhood's past where friends, families, and foes all work together to make a living - no matter the cost."/>
    <s v="Bob Saginowski finds himself at"/>
    <n v="7.1"/>
    <n v="139767"/>
    <n v="13774916.362530457"/>
    <n v="12600000"/>
    <x v="2310"/>
    <n v="10724389"/>
    <n v="20398225.217081539"/>
    <n v="18658381"/>
    <n v="257"/>
  </r>
  <r>
    <s v="tt1601913"/>
    <x v="3112"/>
    <x v="17"/>
    <d v="2012-05-12T00:00:00"/>
    <s v="Action"/>
    <s v=" Adventure"/>
    <s v=" Drama"/>
    <n v="117"/>
    <s v="USA"/>
    <s v="English"/>
    <s v="Spanish"/>
    <m/>
    <x v="420"/>
    <s v="Joe Carnahan, Ian Mackenzie Jeffers"/>
    <s v="Liam Neeson, Frank Grillo, Dermot Mulroney, Dallas Roberts, Joe Anderson, Nonso Anozie, James Badge Dale, Ben Hernandez Bray, Anne Openshaw, Peter Girges, Jonathan Bitonti, James Bitonti, Ella Kosor, Jacob Blair, Lani Gelera"/>
    <x v="587"/>
    <s v="Liam Neeson, Frank Grillo"/>
    <s v="After their plane crashes in Alaska, six oil workers are led by a skilled huntsman to survival, but a pack of merciless wolves haunts their every step."/>
    <s v="After their plane crashes in Alaska,"/>
    <n v="6.8"/>
    <n v="237555"/>
    <n v="28764576.173985001"/>
    <n v="25000000"/>
    <x v="2311"/>
    <n v="51580236"/>
    <n v="91795465.724685535"/>
    <n v="79781695"/>
    <n v="861"/>
  </r>
  <r>
    <s v="tt1714208"/>
    <x v="3113"/>
    <x v="17"/>
    <s v="18/08/2011"/>
    <s v="Drama"/>
    <s v=" Horror"/>
    <m/>
    <n v="101"/>
    <s v="USA"/>
    <s v="English"/>
    <m/>
    <m/>
    <x v="511"/>
    <s v="Jack Ketchum, Lucky McKee"/>
    <s v="Pollyanna McIntosh, Brandon Gerald Fuller, Lauren Ashley Carter, Chris Krzykowski, Sean Bridgers, Angela Bettis, Marcia Bennett, Shyla Molhusen, Gordon Vincent, Zach Rand, Shelby Mailloux, Tyler Merlini, Jordan Carrasquillo, Jordan Chapalonis, Carlee Baker"/>
    <x v="1505"/>
    <s v="Pollyanna McIntosh, Brandon Gerald Fuller"/>
    <s v="When a successful country lawyer captures and attempts to &quot;civilize&quot; the last remaining member of a violent clan that has roamed the Northeast coast for decades, he puts the lives of his family in jeopardy."/>
    <s v="When a successful country lawyer"/>
    <n v="6"/>
    <n v="21521"/>
    <m/>
    <m/>
    <x v="4"/>
    <m/>
    <m/>
    <n v="1449"/>
    <n v="158"/>
  </r>
  <r>
    <s v="tt1602098"/>
    <x v="3114"/>
    <x v="17"/>
    <d v="2012-10-02T00:00:00"/>
    <s v="Drama"/>
    <s v=" Romance"/>
    <m/>
    <n v="113"/>
    <s v="UK, Ireland, France, USA"/>
    <s v="English"/>
    <m/>
    <m/>
    <x v="985"/>
    <s v="Gabriella Prekop, John Banville"/>
    <s v="Glenn Close, Antonia Campbell-Hughes, Mia Wasikowska, Pauline Collins, Maria Doyle Kennedy, Mark Williams, James Greene, Serena Brabazon, Michael McElhatton, Dolores Mullally, Bonnie McCormack, Phyllida Law, Brendan Gleeson, Kenneth Collard, Judy Donovan"/>
    <x v="178"/>
    <s v="Glenn Close, Antonia Campbell-Hughes"/>
    <s v="Albert Nobbs struggles to survive in late 19th-century Ireland, where women aren't encouraged to be independent. Posing as a man so she can work as a butler in Dublin's most elegant hotel, Albert meets a handsome painter and looks to escape the lie she has been living."/>
    <s v="Albert Nobbs struggles to survive"/>
    <n v="6.7"/>
    <n v="23127"/>
    <n v="9204664.3756751996"/>
    <n v="8000000"/>
    <x v="2312"/>
    <n v="3014696"/>
    <n v="8666489.5107073635"/>
    <n v="7532259"/>
    <n v="104"/>
  </r>
  <r>
    <s v="tt1602472"/>
    <x v="3115"/>
    <x v="12"/>
    <d v="2014-09-01T00:00:00"/>
    <s v="Comedy"/>
    <s v=" Drama"/>
    <s v=" Romance"/>
    <n v="96"/>
    <s v="France, Germany, Belgium"/>
    <s v="English"/>
    <s v="French"/>
    <s v="Italian"/>
    <x v="1101"/>
    <s v="Julie Delpy, Alexia Landeau"/>
    <s v="Chris Rock, Julie Delpy, Albert Delpy, Alexia Landeau, Alexandre Nahon, Kate Burton, Dylan Baker, Daniel Br√ºhl, Talen Ruth Riley, Owen Shipman, Malinda Williams, Carmen Lopez, Emily Wagner, Arthur French, Petronia Paley"/>
    <x v="107"/>
    <s v="Chris Rock, Julie Delpy"/>
    <s v="Manhattan couple Marion and Mingus, who each have children from prior relationships, find their comfortable family dynamic jostled by a visit from Marion's relatives."/>
    <s v="Manhattan couple Marion and Mingus,"/>
    <n v="6"/>
    <n v="13785"/>
    <n v="9018040.5411291197"/>
    <n v="8000000"/>
    <x v="2313"/>
    <n v="633210"/>
    <n v="4574528.4443103895"/>
    <n v="4058113"/>
    <n v="48"/>
  </r>
  <r>
    <s v="tt1602613"/>
    <x v="3116"/>
    <x v="13"/>
    <s v="30/05/2013"/>
    <s v="Action"/>
    <s v=" Crime"/>
    <s v=" Drama"/>
    <n v="90"/>
    <s v="Denmark, France, USA, Sweden, Belgium"/>
    <s v="English"/>
    <s v="Thai"/>
    <m/>
    <x v="647"/>
    <s v="Nicolas Winding Refn"/>
    <s v="Ryan Gosling, Kristin Scott Thomas, Vithaya Pansringarm, Gordon Brown, Yayaying Rhatha Phongam, Tom Burke, Sahajak Boonthanakit, Pitchawat Petchayahon, Charlie Ruedpokanon, Kowit Wattanakul, Wannisa Peungpa, Narucha Chaimareung, Danai Thiengdham, Wittchuta Watjanarat, Nophand Boonyai"/>
    <x v="272"/>
    <s v="Ryan Gosling, Kristin Scott Thomas"/>
    <s v="Julian, a drug-smuggler thriving in Bangkok's criminal underworld, sees his life get even more complicated when his mother compels him to find and kill whoever is responsible for his brother's recent death."/>
    <s v="Julian, a drug-smuggler thriving"/>
    <n v="5.7"/>
    <n v="105629"/>
    <n v="5332712.9040981596"/>
    <n v="4800000"/>
    <x v="2314"/>
    <n v="779188"/>
    <n v="11820004.813171482"/>
    <n v="10639242"/>
    <n v="557"/>
  </r>
  <r>
    <s v="tt1602620"/>
    <x v="3117"/>
    <x v="12"/>
    <s v="25/10/2012"/>
    <s v="Drama"/>
    <s v=" Romance"/>
    <m/>
    <n v="127"/>
    <s v="Austria, France, Germany"/>
    <s v="French"/>
    <s v="English"/>
    <m/>
    <x v="1191"/>
    <s v="Michael Haneke"/>
    <s v="Jean-Louis Trintignant, Emmanuelle Riva, Isabelle Huppert, Alexandre Tharaud, William Shimell, Ram√≥n Agirre, Rita Blanco, Carole Franck, Dinara Drukarova, Laurent Capelluto, Jean-Michel Monroc, Suzanne Schmidt, Damien Jouillerot, Walid Afkir"/>
    <x v="1506"/>
    <s v="Jean-Louis Trintignant"/>
    <s v="Georges and Anne are an octogenarian couple. They are cultivated, retired music teachers. Their daughter, also a musician, lives in Britain with her family. One day, Anne has a stroke, and the couple's bond of love is severely tested."/>
    <s v="Georges and Anne are an octogenarian"/>
    <n v="7.9"/>
    <n v="91194"/>
    <n v="10032570.102006145"/>
    <n v="8900000"/>
    <x v="2315"/>
    <n v="6739492"/>
    <n v="33439052.142216243"/>
    <n v="29664140"/>
    <n v="220"/>
  </r>
  <r>
    <s v="tt1715873"/>
    <x v="3118"/>
    <x v="17"/>
    <d v="2012-05-10T00:00:00"/>
    <s v="Comedy"/>
    <s v=" Drama"/>
    <s v=" Romance"/>
    <n v="110"/>
    <s v="USA"/>
    <s v="English"/>
    <m/>
    <m/>
    <x v="1683"/>
    <s v="Jamie Linden"/>
    <s v="Channing Tatum, Jenna Dewan, Justin Long, Max Minghella, Oscar Isaac, Chris Pratt, Ari Graynor, Daniel Scott Lumpkin Jr., Lily Lumpkin, Scott Porter, Eiko Nijo, Mike Miller, Brian Geraghty, Aubrey Plaza, Kelly Noonan"/>
    <x v="892"/>
    <s v="Channing Tatum, Jenna Dewan"/>
    <s v="The night of their high school reunion, a group of friends realize they still haven't quite grown up in some ways."/>
    <s v="The night of their high school"/>
    <n v="6.1"/>
    <n v="23440"/>
    <m/>
    <m/>
    <x v="4"/>
    <n v="203373"/>
    <m/>
    <n v="285984"/>
    <n v="56"/>
  </r>
  <r>
    <s v="tt1603257"/>
    <x v="3119"/>
    <x v="12"/>
    <s v="17/02/2012"/>
    <s v="Horror"/>
    <s v=" Thriller"/>
    <m/>
    <n v="90"/>
    <s v="USA, Canada"/>
    <s v="English"/>
    <m/>
    <m/>
    <x v="1684"/>
    <s v="Chris Sparling, Chris Sparling"/>
    <s v="Brian Geraghty, Alice Eve, Josh Peck, Mike O'Brian, Robert Huculak, Ernesto Griffith, Bryan Terrell Clark, Dan De Jaeger, Omar Alex Khan, Aaron Hughes, Will Woytowich, Glen Thompson"/>
    <x v="1507"/>
    <s v="Brian Geraghty, Alice Eve"/>
    <s v="On a late night visit to an ATM, three co-workers end up in a desperate fight for their lives when they become trapped by an unknown man."/>
    <s v="On a late night visit to an ATM,"/>
    <n v="4.7"/>
    <n v="22501"/>
    <n v="3381765.2029234199"/>
    <n v="3000000"/>
    <x v="2316"/>
    <n v="3010"/>
    <n v="1039049.613108356"/>
    <n v="921752"/>
    <n v="206"/>
  </r>
  <r>
    <s v="tt1604171"/>
    <x v="3120"/>
    <x v="17"/>
    <s v="29/04/2011"/>
    <s v="Comedy"/>
    <s v=" Drama"/>
    <s v=" Family"/>
    <n v="104"/>
    <s v="USA"/>
    <s v="English"/>
    <m/>
    <m/>
    <x v="730"/>
    <s v="Katie Wech"/>
    <s v="Aimee Teegarden, Thomas McDonell, DeVaughn Nixon, Danielle Campbell, Yin Chang, Jared Kusnitz, Nolan Sotillo, Cameron Monaghan, Kylie Bunbury, Joe Adler, Janelle Ortiz, Jonathan Keltz, Nicholas Braun, Raini Rodriguez, Christine Elise"/>
    <x v="1508"/>
    <s v="Aimee Teegarden, Thomas McDonell"/>
    <s v="A group of teenagers get ready for their high school prom."/>
    <s v="A group of teenagers get ready"/>
    <n v="5.4"/>
    <n v="14702"/>
    <n v="9204664.3756751996"/>
    <n v="8000000"/>
    <x v="2317"/>
    <n v="10130219"/>
    <n v="12313822.811989052"/>
    <n v="10702246"/>
    <n v="38"/>
  </r>
  <r>
    <s v="tt1718199"/>
    <x v="3121"/>
    <x v="17"/>
    <d v="2011-04-07T00:00:00"/>
    <s v="Action"/>
    <s v=" Crime"/>
    <s v=" Drama"/>
    <n v="115"/>
    <s v="Hong Kong, China"/>
    <s v="Mandarin"/>
    <m/>
    <m/>
    <x v="1685"/>
    <s v="Oi Wah Lam, Joyce Chan"/>
    <s v="Donnie Yen, Wei Tang, Jia-Min Li, Wei Zheng, Zheng-Yuan Zhang, Kang Yu, Kenji Tanigaki, Yan Qin, Du Ning, Xian-Guo Yin, Takeshi Kaneshiro, Chun-Yuan Wang, Yan-Qi Zhang, Qing-Hua Cun, Feng-Chun Xu"/>
    <x v="810"/>
    <s v="Donnie Yen, Wei Tang"/>
    <s v="A papermaker gets involved with a murder case concerning two criminals leading to a determined detective suspecting him and the former's vicious father searching for him"/>
    <s v="A papermaker gets involved with"/>
    <n v="7.1"/>
    <n v="13575"/>
    <m/>
    <m/>
    <x v="4"/>
    <n v="11137"/>
    <m/>
    <n v="29282887"/>
    <n v="49"/>
  </r>
  <r>
    <s v="tt1718924"/>
    <x v="3122"/>
    <x v="9"/>
    <d v="2017-08-06T00:00:00"/>
    <s v="Drama"/>
    <m/>
    <m/>
    <n v="108"/>
    <s v="Canada, USA"/>
    <s v="English"/>
    <m/>
    <m/>
    <x v="1686"/>
    <s v="Bill Dubuque"/>
    <s v="Gerard Butler, Gretchen Mol, Alison Brie, Anupam Kher, Alfred Molina, Willem Dafoe, Dylan Roberts, Dustin Milligan, Maxwell Jenkins, Julia Butters, Mimi Kuzyk, Dwain Murphy, Kathleen Munroe, Jess Berry, Tim Hopper"/>
    <x v="203"/>
    <s v="Gerard Butler, Gretchen Mol"/>
    <s v="A headhunter whose life revolves around closing deals in a survival-of-the-fittest boiler room, battles his top rival for control of their job placement company -- his dream of owning the company clashing with the needs of his family."/>
    <s v="A headhunter whose life revolves"/>
    <n v="6.5"/>
    <n v="10155"/>
    <m/>
    <m/>
    <x v="4"/>
    <m/>
    <m/>
    <n v="1641235"/>
    <n v="54"/>
  </r>
  <r>
    <s v="tt1605630"/>
    <x v="3123"/>
    <x v="12"/>
    <d v="2012-04-05T00:00:00"/>
    <s v="Comedy"/>
    <m/>
    <m/>
    <n v="113"/>
    <s v="USA"/>
    <s v="English"/>
    <m/>
    <m/>
    <x v="1092"/>
    <s v="Jon Hurwitz, Hayden Schlossberg"/>
    <s v="Jason Biggs, Alyson Hannigan, Chris Klein, Thomas Ian Nicholas, Tara Reid, Seann William Scott, Mena Suvari, Eddie Kaye Thomas, John Cho, Jennifer Coolidge, Eugene Levy, Natasha Lyonne, Dania Ramirez, Katrina Bowden, Jay Harrington"/>
    <x v="198"/>
    <s v="Jason Biggs, Alyson Hannigan"/>
    <s v="Jim, Michelle, Stifler, and their friends reunite in East Great Falls, Michigan for their high school reunion."/>
    <s v="Jim, Michelle, Stifler, and their"/>
    <n v="6.7"/>
    <n v="200052"/>
    <n v="56362753.382056996"/>
    <n v="50000000"/>
    <x v="2318"/>
    <n v="57011521"/>
    <n v="264893199.40688333"/>
    <n v="234989584"/>
    <n v="199"/>
  </r>
  <r>
    <s v="tt1605783"/>
    <x v="3124"/>
    <x v="17"/>
    <d v="2011-02-12T00:00:00"/>
    <s v="Comedy"/>
    <s v=" Fantasy"/>
    <s v=" Romance"/>
    <n v="96"/>
    <s v="Spain, USA, France"/>
    <s v="English"/>
    <s v="French"/>
    <s v="Spanish"/>
    <x v="165"/>
    <s v="Woody Allen"/>
    <s v="Owen Wilson, Rachel McAdams, Kurt Fuller, Mimi Kennedy, Michael Sheen, Nina Arianda, Carla Bruni, Maurice Sonnenberg, Thierry Hancisse, Guillaume Gouix, Audrey Fleurot, Marie-Sohna Cond√©, Yves Heck, Alison Pill, Tom Hiddleston"/>
    <x v="53"/>
    <s v="Owen Wilson, Rachel McAdams"/>
    <s v="While on a trip to Paris with his fianc√©e's family, a nostalgic screenwriter finds himself mysteriously going back to the 1920s every day at midnight."/>
    <s v="While on a trip to Paris with"/>
    <n v="7.7"/>
    <n v="380128"/>
    <n v="19559911.798309799"/>
    <n v="17000000"/>
    <x v="2319"/>
    <n v="56817045"/>
    <n v="177143294.17081997"/>
    <n v="153959590"/>
    <n v="626"/>
  </r>
  <r>
    <s v="tt1606378"/>
    <x v="3125"/>
    <x v="13"/>
    <s v="14/02/2013"/>
    <s v="Action"/>
    <s v=" Thriller"/>
    <m/>
    <n v="98"/>
    <s v="USA, UK, Hungary"/>
    <s v="English"/>
    <s v="Russian"/>
    <s v="Hindi"/>
    <x v="55"/>
    <s v="Skip Woods, Roderick Thorp"/>
    <s v="Bruce Willis, Jai Courtney, Sebastian Koch, Mary Elizabeth Winstead, Yulia Snigir, Radivoje Bukvic, Cole Hauser, Amaury Nolasco, Sergey Kolesnikov, Roman Lukn√°r, Zolee Ganxsta, P√©ter Tak√°tsy, Pasha D. Lychnikoff, Megalyn Echikunwoke, Melissa Tang"/>
    <x v="136"/>
    <s v="Bruce Willis, Jai Courtney"/>
    <s v="John McClane travels to Russia to help out his seemingly wayward son, Jack, only to discover that Jack is a CIA operative working undercover, causing the father and son to team up against underworld forces."/>
    <s v="John McClane travels to Russia"/>
    <n v="5.3"/>
    <n v="195632"/>
    <n v="102210330.6618814"/>
    <n v="92000000"/>
    <x v="2320"/>
    <n v="67349198"/>
    <n v="338465268.25809777"/>
    <n v="304654182"/>
    <n v="557"/>
  </r>
  <r>
    <s v="tt1724970"/>
    <x v="3126"/>
    <x v="19"/>
    <d v="2005-09-07T00:00:00"/>
    <s v="Action"/>
    <s v=" Adventure"/>
    <s v=" Sci-Fi"/>
    <n v="106"/>
    <s v="USA, Canada, Indonesia, UK, China, Singapore"/>
    <s v="English"/>
    <s v="Indonesian"/>
    <m/>
    <x v="1687"/>
    <s v="Liam O'Donnell"/>
    <s v="Frank Grillo, Bojana Novakovic, Jonny Weston, Callan Mulvey, Antonio Fargas, Pamelyn Chee, Yayan Ruhian, Jacob Vargas, Iko Uwais, Lindsey Morgan, Samantha Jean, Betty Gabriel, Noel Gugliemi, Kevin O'Donnell, Zarah Mahler"/>
    <x v="1509"/>
    <s v="Frank Grillo, Bojana Novakovic"/>
    <s v="A tough-as-nails detective embarks on a relentless pursuit to free his son from a nightmarish alien warship."/>
    <s v="A tough-as-nails detective embarks"/>
    <n v="5.3"/>
    <n v="17774"/>
    <m/>
    <n v="14000000"/>
    <x v="4"/>
    <m/>
    <m/>
    <n v="992181"/>
    <n v="191"/>
  </r>
  <r>
    <s v="tt1725986"/>
    <x v="3127"/>
    <x v="15"/>
    <s v="22/07/2015"/>
    <s v="Comedy"/>
    <s v=" Romance"/>
    <m/>
    <n v="99"/>
    <s v="USA, UK"/>
    <s v="English"/>
    <m/>
    <m/>
    <x v="939"/>
    <s v="Matthew Newman"/>
    <s v="Pierce Brosnan, Salma Hayek, Jessica Alba, Malcolm McDowell, Duncan Joiner, Ben McKenzie, Merrin Dungey, Fred Melamed, Ivan Sergei, Lombardo Boyar, Marlee Matlin, Lee Garlington, Paul Rae, Erik Passoja, Robert Mailhouse"/>
    <x v="227"/>
    <s v="Pierce Brosnan, Salma Hayek"/>
    <s v="A drama about a Cambridge poetry professor who begins to re-evaluate his life of Byronic excess."/>
    <s v="A drama about a Cambridge poetry"/>
    <n v="5.7"/>
    <n v="13372"/>
    <m/>
    <m/>
    <x v="4"/>
    <m/>
    <m/>
    <n v="2446097"/>
    <n v="42"/>
  </r>
  <r>
    <s v="tt1606389"/>
    <x v="3128"/>
    <x v="12"/>
    <s v="25/07/2012"/>
    <s v="Drama"/>
    <s v=" Romance"/>
    <m/>
    <n v="104"/>
    <s v="USA, Canada"/>
    <s v="English"/>
    <m/>
    <m/>
    <x v="1688"/>
    <s v="Abby Kohn, Marc Silverstein"/>
    <s v="Rachel McAdams, Channing Tatum, Jessica Lange, Sam Neill, Jessica McNamee, Wendy Crewson, Tatiana Maslany, Lucas Bryant, Scott Speedman, Joey Klein, Joe Cobden, Jeananne Goossen, Dillon Casey, Shannon Barnett, Lindsay Ames"/>
    <x v="768"/>
    <s v="Rachel McAdams, Channing Tatum"/>
    <s v="A car accident puts Paige in a coma, and when she wakes up with severe memory loss, her husband Leo works to win her heart again."/>
    <s v="A car accident puts Paige in a"/>
    <n v="6.8"/>
    <n v="181401"/>
    <n v="33817652.029234201"/>
    <n v="30000000"/>
    <x v="2321"/>
    <n v="125014030"/>
    <n v="221071142.87076306"/>
    <n v="196114570"/>
    <n v="196"/>
  </r>
  <r>
    <s v="tt1608290"/>
    <x v="3129"/>
    <x v="9"/>
    <d v="2016-12-02T00:00:00"/>
    <s v="Action"/>
    <s v=" Adventure"/>
    <s v=" Comedy"/>
    <n v="101"/>
    <s v="USA, Italy"/>
    <s v="English"/>
    <s v="Italian"/>
    <s v="Spanish"/>
    <x v="166"/>
    <s v="Justin Theroux, Ben Stiller"/>
    <s v="Justin Bieber, Jon Daly, Pen√©lope Cruz, Ben Stiller, Katie Couric, Amy Stiller, Charlotte Townsend, Christine Taylor, Jim Lehrer, Owen Wilson, Christiane Amanpour, Jane Pauley, Will Ferrell, Justin Theroux, Milla Jovovich"/>
    <x v="1510"/>
    <s v="Justin Bieber, Jon Daly"/>
    <s v="Derek and Hansel are lured into modelling again, in Rome, where they find themselves the target of a sinister conspiracy."/>
    <s v="Derek and Hansel are lured into"/>
    <n v="4.7"/>
    <n v="63610"/>
    <n v="53917385.742916003"/>
    <n v="50000000"/>
    <x v="2322"/>
    <n v="28848693"/>
    <n v="61166786.377160028"/>
    <n v="56722693"/>
    <n v="217"/>
  </r>
  <r>
    <s v="tt1609479"/>
    <x v="3130"/>
    <x v="15"/>
    <s v="14/03/2014"/>
    <s v="Comedy"/>
    <s v=" Drama"/>
    <m/>
    <n v="91"/>
    <s v="UK, USA"/>
    <s v="English"/>
    <m/>
    <m/>
    <x v="1689"/>
    <s v="Geoff Moore, David Posamentier"/>
    <s v="Sam Rockwell, Olivia Wilde, Michelle Monaghan, Jane Fonda, Ray Liotta, Norbert Leo Butz, Ben Schwartz, Ken Howard, Jenn Harris, Harrison Holzer, Peter Jacobson, Sonnie Brown, Ron Heneghan, Ken Arnold, Tracy McMullan"/>
    <x v="914"/>
    <s v="Sam Rockwell, Olivia Wilde"/>
    <s v="A strait-laced pharmacist's uneventful life spirals out of control when he starts an affair with a trophy-wife customer who takes him on a joyride involving sex, drugs and possibly murder."/>
    <s v="A strait-laced pharmacist's uneventful"/>
    <n v="6.3"/>
    <n v="14029"/>
    <n v="5466236.6517978003"/>
    <n v="5000000"/>
    <x v="2323"/>
    <n v="75143"/>
    <n v="132089.42219603312"/>
    <n v="120823"/>
    <n v="40"/>
  </r>
  <r>
    <s v="tt1727770"/>
    <x v="3131"/>
    <x v="16"/>
    <d v="2015-03-09T00:00:00"/>
    <s v="Comedy"/>
    <s v=" Sci-Fi"/>
    <m/>
    <n v="85"/>
    <s v="UK"/>
    <s v="English"/>
    <s v="French"/>
    <m/>
    <x v="1690"/>
    <s v="Terry Jones, Gavin Scott"/>
    <s v="Simon Pegg, Kate Beckinsale, Sanjeev Bhaskar, Rob Riggle, Robert Bathurst, Eddie Izzard, Joanna Lumley, Marianne Oldham, Emma Pierson, Meera Syal, Mojo, Robin Williams, John Cleese, Terry Gilliam, Eric Idle"/>
    <x v="783"/>
    <s v="Simon Pegg, Kate Beckinsale"/>
    <s v="A group of eccentric aliens confers a human being with the power to do absolutely anything, as an experiment."/>
    <s v="A group of eccentric aliens confers"/>
    <n v="6"/>
    <n v="38716"/>
    <m/>
    <m/>
    <x v="4"/>
    <n v="20169"/>
    <m/>
    <n v="6303792"/>
    <n v="118"/>
  </r>
  <r>
    <s v="tt1611224"/>
    <x v="3132"/>
    <x v="12"/>
    <s v="20/07/2012"/>
    <s v="Action"/>
    <s v=" Fantasy"/>
    <s v=" Horror"/>
    <n v="105"/>
    <s v="USA, Russia"/>
    <s v="English"/>
    <m/>
    <m/>
    <x v="838"/>
    <s v="Seth Grahame-Smith, Seth Grahame-Smith"/>
    <s v="Benjamin Walker, Dominic Cooper, Anthony Mackie, Mary Elizabeth Winstead, Rufus Sewell, Marton Csokas, Jimmi Simpson, Joseph Mawle, Robin McLeavy, Erin Wasson, John Rothman, Cameron M. Brown, Frank Brennan, Lux Haney-Jardine, Curtis Harris"/>
    <x v="1330"/>
    <s v="Benjamin Walker, Dominic Cooper"/>
    <s v="A commercial transport ship and its crew are marooned on a planet full of bloodthirsty creatures that only come out to feast at night. But then, they learn that a month-long eclipse is about to occur."/>
    <s v="A commercial transport ship and"/>
    <n v="5.9"/>
    <n v="147495"/>
    <n v="77780599.667238653"/>
    <n v="69000000"/>
    <x v="2324"/>
    <n v="37519139"/>
    <n v="131293178.79117043"/>
    <n v="116471580"/>
    <n v="400"/>
  </r>
  <r>
    <s v="tt1612774"/>
    <x v="3133"/>
    <x v="14"/>
    <d v="2010-10-11T00:00:00"/>
    <s v="Comedy"/>
    <s v=" Fantasy"/>
    <s v=" Horror"/>
    <n v="82"/>
    <s v="France, Angola"/>
    <s v="English"/>
    <m/>
    <m/>
    <x v="1691"/>
    <s v="Quentin Dupieux"/>
    <s v="Stephen Spinella, Jack Plotnick, Wings Hauser, Roxane Mesquida, Ethan Cohn, Charley Koontz, Daniel Quinn, Devin Brochu, Hayley Holmes, Haley Ramm, Cecelia Antoinette, David Bowe, Remy Thorne, Tara Jean O'Brien, Thomas F. Duffy"/>
    <x v="1511"/>
    <s v="Stephen Spinella, Jack Plotnick"/>
    <s v="A homicidal car tire, discovering it has destructive psionic power, sets its sights on a desert town once a mysterious woman becomes its obsession."/>
    <s v="A homicidal car tire, discovering"/>
    <n v="5.8"/>
    <n v="33521"/>
    <n v="593450.76494111505"/>
    <n v="500000"/>
    <x v="2325"/>
    <n v="100370"/>
    <n v="120742.30573338938"/>
    <n v="101729"/>
    <n v="195"/>
  </r>
  <r>
    <s v="tt1613750"/>
    <x v="3134"/>
    <x v="12"/>
    <s v="24/08/2012"/>
    <s v="Adventure"/>
    <s v=" Biography"/>
    <s v=" Drama"/>
    <n v="118"/>
    <s v="UK, Norway, Denmark, Germany, Sweden"/>
    <s v="Norwegian"/>
    <s v="English"/>
    <s v="French"/>
    <x v="724"/>
    <s v="Petter Skavlan"/>
    <s v="P√•l Sverre Hagen, Anders Baasmo Christiansen, Tobias Santelmann, Gustaf Skarsg√•rd, Odd-Magnus Williamson, Jakob Oftebro, Agnes Kittelsen, Peter Wight, Amund Hellum Noraker, Eilif Hellum Noraker, Elisabeth Matheson, Kasper Arneberg Johnsen, Edward Kling, Jo Adrian Haavind, Jonas Heier Straumsheim"/>
    <x v="1512"/>
    <s v="P√•l Sverre Hagen, Anders Baasmo Christiansen"/>
    <s v="Legendary explorer Thor Heyerdahl's epic 4,300-mile crossing of the Pacific on a balsawood raft in 1947, in an effort to prove that it was possible for South Americans to settle in Polynesia in pre-Columbian times."/>
    <s v="Legendary explorer Thor Heyerdahl's"/>
    <n v="7.2"/>
    <n v="44955"/>
    <n v="18712434.122842923"/>
    <n v="16600000"/>
    <x v="2326"/>
    <n v="1517410"/>
    <n v="25749760.130303916"/>
    <n v="22842887"/>
    <n v="86"/>
  </r>
  <r>
    <s v="tt1615065"/>
    <x v="3135"/>
    <x v="12"/>
    <s v="25/10/2012"/>
    <s v="Crime"/>
    <s v=" Drama"/>
    <s v=" Thriller"/>
    <n v="131"/>
    <s v="USA"/>
    <s v="English"/>
    <s v="Spanish"/>
    <m/>
    <x v="653"/>
    <s v="Shane Salerno, Don Winslow"/>
    <s v="Blake Lively, Taylor Kitsch, Aaron Taylor-Johnson, Jana Banker, Candra Docherty, Nana Ghana, Gary Stretch, Benicio Del Toro, Diego Cata√±o, Shea Whigham, Karishma Ahluwalia, Joaqu√≠n Cosio, John Travolta, Jonathan Carr, Demi√°n Bichir"/>
    <x v="1513"/>
    <s v="Blake Lively, Taylor Kitsch"/>
    <s v="Pot growers Ben and Chon face off against the Mexican drug cartel who kidnapped their shared girlfriend."/>
    <s v="Pot growers Ben and Chon face"/>
    <n v="6.5"/>
    <n v="120218"/>
    <n v="50726478.043851294"/>
    <n v="45000000"/>
    <x v="2327"/>
    <n v="47382068"/>
    <n v="93524015.28468509"/>
    <n v="82966152"/>
    <n v="301"/>
  </r>
  <r>
    <s v="tt1615147"/>
    <x v="3136"/>
    <x v="17"/>
    <s v="18/05/2012"/>
    <s v="Drama"/>
    <s v=" Thriller"/>
    <m/>
    <n v="107"/>
    <s v="USA"/>
    <s v="English"/>
    <m/>
    <m/>
    <x v="1548"/>
    <s v="J.C. Chandor"/>
    <s v="Kevin Spacey, Paul Bettany, Jeremy Irons, Zachary Quinto, Penn Badgley, Simon Baker, Mary McDonnell, Demi Moore, Stanley Tucci, Aasif Mandvi, Ashley Williams, Susan Blackwell, Maria Dizzia, Jimmy Palumbo, Al Sapienza"/>
    <x v="12"/>
    <s v="Kevin Spacey, Paul Bettany"/>
    <s v="Follows the key people at an investment bank, over a 24-hour period, during the early stages of the 2008 financial crisis."/>
    <s v="Follows the key people at an investment"/>
    <n v="7.1"/>
    <n v="114272"/>
    <n v="4027040.6643579002"/>
    <n v="3500000"/>
    <x v="2328"/>
    <n v="5354039"/>
    <n v="22441016.620634969"/>
    <n v="19504039"/>
    <n v="285"/>
  </r>
  <r>
    <s v="tt1615160"/>
    <x v="3137"/>
    <x v="19"/>
    <s v="30/09/2017"/>
    <s v="Action"/>
    <s v=" Thriller"/>
    <m/>
    <n v="113"/>
    <s v="UK, China, USA, India"/>
    <s v="English"/>
    <s v="Mandarin"/>
    <m/>
    <x v="153"/>
    <s v="David Marconi, Stephen Leather"/>
    <s v="Katie Leung, Jackie Chan, Rufus Jones, Mark Tandy, John Cronin, Caolan Byrne, Donna Bernard, Aaron Monaghan, Niall McNamee, Pierce Brosnan, Charlie Murphy, Orla Brady, Lia Williams, Michael McElhatton, David Pearse"/>
    <x v="1514"/>
    <s v="Katie Leung, Jackie Chan"/>
    <s v="A humble businessman with a buried past seeks justice when his daughter is killed in an act of terrorism. A cat-and-mouse conflict ensues with a government official, whose past may hold clues to the killers' identities."/>
    <s v="A humble businessman with a buried"/>
    <n v="7"/>
    <n v="96216"/>
    <n v="36954899.640992202"/>
    <n v="35000000"/>
    <x v="2329"/>
    <n v="34393507"/>
    <n v="153540149.45372078"/>
    <n v="145417936"/>
    <n v="426"/>
  </r>
  <r>
    <s v="tt1615918"/>
    <x v="3138"/>
    <x v="17"/>
    <d v="2012-03-01T00:00:00"/>
    <s v="Animation"/>
    <s v=" Adventure"/>
    <s v=" Comedy"/>
    <n v="87"/>
    <s v="USA"/>
    <s v="English"/>
    <m/>
    <m/>
    <x v="344"/>
    <s v="Jonathan Aibel, Glenn Berger"/>
    <s v="Jason Lee, David Cross, Jenny Slate, Justin Long, Matthew Gray Gubler, Jesse McCartney, Amy Poehler, Anna Faris, Christina Applegate, Alan Tudyk, Michael P. Northey, Sophia Aguiar, Lauren Gottlieb, Tera Perez, Andy Buckley"/>
    <x v="325"/>
    <s v="Jason Lee, David Cross"/>
    <s v="Playing around while aboard a cruise ship, the Chipmunks and Chipettes accidentally go overboard and end up marooned in a tropical paradise. They discover their new turf is not as deserted as it seems."/>
    <s v="Playing around while aboard a"/>
    <n v="4.3"/>
    <n v="30636"/>
    <n v="86293728.521954998"/>
    <n v="75000000"/>
    <x v="2330"/>
    <n v="133110742"/>
    <n v="394299557.78137702"/>
    <n v="342695435"/>
    <n v="72"/>
  </r>
  <r>
    <s v="tt1616195"/>
    <x v="3139"/>
    <x v="17"/>
    <d v="2012-04-01T00:00:00"/>
    <s v="Biography"/>
    <s v=" Drama"/>
    <s v=" Romance"/>
    <n v="137"/>
    <s v="USA"/>
    <s v="English"/>
    <m/>
    <m/>
    <x v="136"/>
    <s v="Dustin Lance Black"/>
    <s v="Leonardo DiCaprio, Josh Hamilton, Geoff Pierson, Cheryl Lawson, Kaitlyn Dever, Brady Matthews, Gunner Wright, David A. Cooper, Ed Westwick, Naomi Watts, Kelly Lester, Jack Donner, Judi Dench, Dylan Burns, Jordan Bridges"/>
    <x v="66"/>
    <s v="Leonardo DiCaprio, Josh Hamilton"/>
    <s v="J. Edgar Hoover, powerful head of the F.B.I. for nearly fifty years, looks back on his professional and personal life."/>
    <s v="J. Edgar Hoover, powerful head"/>
    <n v="6.5"/>
    <n v="120851"/>
    <n v="40270406.643578999"/>
    <n v="35000000"/>
    <x v="2331"/>
    <n v="37306030"/>
    <n v="97708132.512054563"/>
    <n v="84920539"/>
    <n v="294"/>
  </r>
  <r>
    <s v="tt1734493"/>
    <x v="3140"/>
    <x v="19"/>
    <d v="2017-04-05T00:00:00"/>
    <s v="Action"/>
    <s v=" Drama"/>
    <s v=" Mystery"/>
    <n v="98"/>
    <s v="Czech Republic, Switzerland, UK, USA, France"/>
    <s v="English"/>
    <s v="Arabic"/>
    <s v="German"/>
    <x v="435"/>
    <s v="Peter O'Brien"/>
    <s v="Noomi Rapace, Orlando Bloom, Toni Collette, John Malkovich, Michael Douglas, Matthew Marsh, Makram Khoury, Brian Caspe, Philip Brodie, Tosin Cole, Michael Epp, Tom Reed, Raffaello Degruttola, Kevin Shen, Aymen Hamdouchi"/>
    <x v="1409"/>
    <s v="Noomi Rapace, Orlando Bloom"/>
    <s v="A CIA interrogator is lured into a ruse that puts London at risk of a biological attack."/>
    <s v="A CIA interrogator is lured into"/>
    <n v="6.2"/>
    <n v="28056"/>
    <m/>
    <m/>
    <x v="4"/>
    <m/>
    <m/>
    <n v="4699125"/>
    <n v="171"/>
  </r>
  <r>
    <s v="tt1617661"/>
    <x v="3141"/>
    <x v="16"/>
    <d v="2015-05-02T00:00:00"/>
    <s v="Action"/>
    <s v=" Adventure"/>
    <s v=" Sci-Fi"/>
    <n v="127"/>
    <s v="USA, Australia"/>
    <s v="English"/>
    <s v="Russian"/>
    <m/>
    <x v="265"/>
    <s v="Lilly Wachowski, Lana Wachowski"/>
    <s v="Mila Kunis, Channing Tatum, Sean Bean, Eddie Redmayne, Douglas Booth, Tuppence Middleton, Nikki Amuka-Bird, Christina Cole, Nicholas A. Newman, Ramon Tikaram, Ariyon Bakare, Maria Doyle Kennedy, Frog Stone, David Ajala, Doona Bae"/>
    <x v="1515"/>
    <s v="Mila Kunis, Channing Tatum"/>
    <s v="A young woman discovers her destiny as an heiress of intergalactic nobility and must fight to protect the inhabitants of Earth from an ancient and destructive industry."/>
    <s v="A young woman discovers her destiny"/>
    <n v="5.3"/>
    <n v="175935"/>
    <n v="192183413.00413024"/>
    <n v="176000000"/>
    <x v="2332"/>
    <n v="47387723"/>
    <n v="200796421.68010285"/>
    <n v="183887723"/>
    <n v="905"/>
  </r>
  <r>
    <s v="tt1618442"/>
    <x v="3142"/>
    <x v="16"/>
    <s v="29/10/2015"/>
    <s v="Action"/>
    <s v=" Adventure"/>
    <s v=" Fantasy"/>
    <n v="106"/>
    <s v="USA, China, Canada"/>
    <s v="English"/>
    <m/>
    <m/>
    <x v="564"/>
    <s v="Cory Goodman, Matt Sazama"/>
    <s v="Vin Diesel, Rose Leslie, Elijah Wood, √ìlafur Darri √ìlafsson, Rena Owen, Julie Engelbrecht, Michael Caine, Joseph Gilgun, Isaach De Bankol√©, Michael Halsey, Sloane Coombs, Lotte Verbeek, Dawn Olivieri, Inbar Lavi, Armani Jackson"/>
    <x v="31"/>
    <s v="Vin Diesel, Rose Leslie"/>
    <s v="The last witch hunter is all that stands between humanity and the combined forces of the most horrifying witches in history."/>
    <s v="The last witch hunter is all that"/>
    <n v="6"/>
    <n v="92948"/>
    <n v="98275608.922566608"/>
    <n v="90000000"/>
    <x v="2333"/>
    <n v="27367660"/>
    <n v="160447936.70500407"/>
    <n v="146936910"/>
    <n v="191"/>
  </r>
  <r>
    <s v="tt1736633"/>
    <x v="3143"/>
    <x v="17"/>
    <s v="31/08/2011"/>
    <s v="Drama"/>
    <m/>
    <m/>
    <n v="95"/>
    <s v="Norway, Denmark, Sweden"/>
    <s v="Norwegian"/>
    <s v="English"/>
    <m/>
    <x v="1692"/>
    <s v="Pierre Drieu La Rochelle, Joachim Trier"/>
    <s v="Anders Danielsen Lie, Malin Cr√©pin, Aksel Thanke, Hans Olav Brenner, Ingrid Olava, √òystein R√∏ger, Tone Beate Mostraum, Kj√¶rsti Odden Skjeldal, Petter Width Kristiansen, Emil Lund, Johanne Kjellevik Ledang, Renate Reinsve, Andreas Braaten, Anders Borchgrevink, Lennart Anker"/>
    <x v="1516"/>
    <s v="Anders Danielsen Lie"/>
    <s v="One day in the life of Anders, a young recovering drug addict, who takes a brief leave from his treatment center to interview for a job and catch up with old friends in Oslo."/>
    <s v="One day in the life of Anders,"/>
    <n v="7.6"/>
    <n v="19669"/>
    <m/>
    <m/>
    <x v="4"/>
    <n v="101475"/>
    <m/>
    <n v="1470679"/>
    <n v="35"/>
  </r>
  <r>
    <s v="tt1740047"/>
    <x v="3144"/>
    <x v="14"/>
    <s v="24/04/2011"/>
    <s v="Comedy"/>
    <s v=" Drama"/>
    <m/>
    <n v="112"/>
    <s v="UK"/>
    <s v="English"/>
    <m/>
    <m/>
    <x v="143"/>
    <m/>
    <s v="Steve Coogan, Rob Brydon, Rebecca Johnson, Elodie Harrod, Dolya Gavanski, Claire Keelan, Justin Edwards, Margo Stilley, Anna Stockton, Kerry Shale, Jeronime Palmer, Rita Davies, Marta Barrio, Paul Popplewell, Mike Balderstone"/>
    <x v="133"/>
    <s v="Steve Coogan, Rob Brydon"/>
    <s v="Steve Coogan has been asked by The Observer to tour the country's finest restaurants, but after his girlfriend backs out on him he must take his best friend and source of eternal aggravation, Rob Brydon."/>
    <s v="Steve Coogan has been asked by"/>
    <n v="7"/>
    <n v="21175"/>
    <m/>
    <m/>
    <x v="4"/>
    <n v="2030962"/>
    <m/>
    <n v="3945217"/>
    <n v="64"/>
  </r>
  <r>
    <s v="tt1619029"/>
    <x v="3145"/>
    <x v="9"/>
    <s v="23/02/2017"/>
    <s v="Biography"/>
    <s v=" Drama"/>
    <s v=" History"/>
    <n v="100"/>
    <s v="USA, France, Chile, China, Germany, UK"/>
    <s v="English"/>
    <s v="Spanish"/>
    <m/>
    <x v="1693"/>
    <s v="Noah Oppenheim"/>
    <s v="Natalie Portman, Peter Sarsgaard, Greta Gerwig, Billy Crudup, John Hurt, Richard E. Grant, Caspar Phillipson, John Carroll Lynch, Beth Grant, Max Casella, Sara Verhagen, H√©l√®ne Kuhn, Deborah Findlay, Corey Johnson, Aidan O'Hare"/>
    <x v="155"/>
    <s v="Natalie Portman, Peter Sarsgaard"/>
    <s v="Following the assassination of President"/>
    <s v="Following the assassination of"/>
    <n v="6.7"/>
    <n v="71514"/>
    <n v="9705129.4337248802"/>
    <n v="9000000"/>
    <x v="2334"/>
    <n v="13960394"/>
    <n v="26171929.300349656"/>
    <n v="24270399"/>
    <n v="319"/>
  </r>
  <r>
    <s v="tt1620680"/>
    <x v="3146"/>
    <x v="11"/>
    <s v="29/03/2018"/>
    <s v="Adventure"/>
    <s v=" Family"/>
    <s v=" Fantasy"/>
    <n v="109"/>
    <s v="USA"/>
    <s v="English"/>
    <m/>
    <m/>
    <x v="1327"/>
    <s v="Jennifer Lee, Jeff Stockwell"/>
    <s v="Storm Reid, Oprah Winfrey, Reese Witherspoon, Mindy Kaling, Levi Miller, Deric McCabe, Chris Pine, Gugu Mbatha-Raw, Zach Galifianakis, Michael Pe√±a, Andr√© Holland, Rowan Blanchard, Bellamy Young, David Oyelowo, Conrad Roberts"/>
    <x v="1517"/>
    <s v="Storm Reid, Oprah Winfrey"/>
    <s v="After the disappearance of her scientist father, three peculiar beings send Meg, her brother, and her friend to space in order to find him."/>
    <s v="After the disappearance of her"/>
    <n v="4.2"/>
    <n v="39933"/>
    <n v="103068014.83033098"/>
    <n v="100000000"/>
    <x v="2335"/>
    <n v="100478608"/>
    <n v="136746379.18378976"/>
    <n v="132675864"/>
    <n v="908"/>
  </r>
  <r>
    <s v="tt1620719"/>
    <x v="3147"/>
    <x v="14"/>
    <d v="2010-10-09T00:00:00"/>
    <s v="Action"/>
    <s v=" Comedy"/>
    <m/>
    <n v="126"/>
    <s v="India"/>
    <s v="Hindi"/>
    <m/>
    <m/>
    <x v="1694"/>
    <s v="Dilip Shukla, Abhinav Kashyap"/>
    <s v="Salman Khan, Sonakshi Sinha, Sonu Sood, Arbaaz Khan, Vinod Khanna, Dimple Kapadia, Om Puri, Anupam Kher, Mahie Gill, Tinnu Anand, Mahesh Manjrekar, Murli Sharma, Malaika Arora, Feroz Abbasi, Mahesh Ahuja"/>
    <x v="470"/>
    <s v="Salman Khan, Sonakshi Sinha"/>
    <s v="A corrupt police officer faces challenges from his family, gangsters and politicians."/>
    <s v="A corrupt police officer faces"/>
    <n v="6.2"/>
    <n v="27218"/>
    <n v="11121267.334996495"/>
    <n v="9370000"/>
    <x v="2336"/>
    <n v="1288549"/>
    <n v="3492521.8443610757"/>
    <n v="2942554"/>
    <n v="130"/>
  </r>
  <r>
    <s v="tt1620935"/>
    <x v="3148"/>
    <x v="9"/>
    <d v="2017-08-03T00:00:00"/>
    <s v="Biography"/>
    <s v=" Drama"/>
    <s v=" Sport"/>
    <n v="117"/>
    <s v="USA"/>
    <s v="English"/>
    <s v="French"/>
    <m/>
    <x v="118"/>
    <s v="Ben Younger, Ben Younger"/>
    <s v="Miles Teller, Aaron Eckhart, Katey Sagal, Ciar√°n Hinds, Ted Levine, Jordan Gelber, Amanda Clayton, Daniel Sauli, Christine Evangelista, Tina Casciani, Liz Carey, Denise Schaefer, Peter Quillin, Jean Pierre Augustin, Edwin Rodriguez"/>
    <x v="1380"/>
    <s v="Miles Teller, Aaron Eckhart"/>
    <s v="The inspirational story of World Champion Boxer"/>
    <s v="The inspirational story of World"/>
    <n v="6.8"/>
    <n v="24418"/>
    <n v="6470086.2891499205"/>
    <n v="6000000"/>
    <x v="2337"/>
    <n v="5083906"/>
    <n v="7223505.1922194166"/>
    <n v="6698679"/>
    <n v="71"/>
  </r>
  <r>
    <s v="tt1620981"/>
    <x v="3149"/>
    <x v="18"/>
    <s v="31/10/2019"/>
    <s v="Animation"/>
    <s v=" Comedy"/>
    <s v=" Family"/>
    <n v="86"/>
    <s v="Canada, USA"/>
    <s v="English"/>
    <s v="Spanish"/>
    <s v="Italian"/>
    <x v="1695"/>
    <s v="Matt Lieberman, Matt Lieberman"/>
    <s v="Oscar Isaac, Charlize Theron, Chlo√´ Grace Moretz, Finn Wolfhard, Nick Kroll, Snoop Dogg, Bette Midler, Allison Janney, Martin Short, Catherine O'Hara, Tituss Burgess, Jenifer Lewis, Elsie Fisher, Conrad Vernon, Aimee Garcia"/>
    <x v="1518"/>
    <s v="Oscar Isaac, Charlize Theron"/>
    <s v="The eccentrically macabre family moves to a bland suburb where Wednesday Addams' friendship with the daughter of a hostile and conformist local reality show host exacerbates conflict between the families."/>
    <s v="The eccentrically macabre family"/>
    <n v="5.8"/>
    <n v="23558"/>
    <n v="24296084.20657368"/>
    <n v="24000000"/>
    <x v="2338"/>
    <n v="100044905"/>
    <n v="205549837.89982307"/>
    <n v="203044905"/>
    <n v="286"/>
  </r>
  <r>
    <s v="tt1621039"/>
    <x v="3150"/>
    <x v="13"/>
    <s v="28/11/2013"/>
    <s v="Animation"/>
    <s v=" Adventure"/>
    <s v=" Comedy"/>
    <n v="91"/>
    <s v="USA"/>
    <s v="English"/>
    <m/>
    <m/>
    <x v="1369"/>
    <s v="Scott Mosier, Jimmy Hayward"/>
    <s v="Owen Wilson, Woody Harrelson, Amy Poehler, George Takei, Colm Meaney, Keith David, Dan Fogler, Jimmy Hayward, Kaitlyn Maher, Carlos Alazraqui, Jeff Biancalana, Danny Carey, Carlos Ponce, Robert Beltran, Lesley Nicol"/>
    <x v="53"/>
    <s v="Owen Wilson, Woody Harrelson"/>
    <s v="Two turkeys from opposite sides of the tracks must put aside their differences and team up to travel back in time to change the course of history, and get Turkeys off the Thanksgiving menu for good."/>
    <s v="Two turkeys from opposite sides"/>
    <n v="5.8"/>
    <n v="22100"/>
    <n v="61104002.026124753"/>
    <n v="55000000"/>
    <x v="2339"/>
    <n v="55750480"/>
    <n v="122638034.02083598"/>
    <n v="110387072"/>
    <n v="84"/>
  </r>
  <r>
    <s v="tt1621045"/>
    <x v="3151"/>
    <x v="12"/>
    <s v="20/04/2012"/>
    <s v="Comedy"/>
    <s v=" Romance"/>
    <m/>
    <n v="123"/>
    <s v="USA"/>
    <s v="English"/>
    <m/>
    <m/>
    <x v="3"/>
    <s v="Keith Merryman, David A. Newman"/>
    <s v="Michael Ealy, Jerry Ferrara, Meagan Good, Regina Hall, Kevin Hart, Taraji P. Henson, Terrence Jenkins, Jenifer Lewis, Romany Malco, Gary Owen, Gabrielle Union, La La Anthony, Chris Brown, Wendy Williams, Sherri Shepherd"/>
    <x v="1519"/>
    <s v="Michael Ealy, Jerry Ferrara"/>
    <s v="Four friends conspire to turn the tables on their women when they discover the ladies have been using Steve Harvey's relationship advice against them."/>
    <s v="Four friends conspire to turn"/>
    <n v="6.6"/>
    <n v="43236"/>
    <n v="13527060.81169368"/>
    <n v="12000000"/>
    <x v="2340"/>
    <n v="91547205"/>
    <n v="108295965.86660361"/>
    <n v="96070507"/>
    <n v="72"/>
  </r>
  <r>
    <s v="tt1745787"/>
    <x v="3152"/>
    <x v="15"/>
    <s v="28/05/2015"/>
    <s v="Crime"/>
    <s v=" Drama"/>
    <m/>
    <n v="126"/>
    <s v="Ukraine, Netherlands"/>
    <s v="Ukrainian Sign Language"/>
    <s v="Ukrainian"/>
    <m/>
    <x v="1696"/>
    <s v="Myroslav Slaboshpytskyi"/>
    <s v="Hryhoriy Fesenko, Yana Novikova, Rosa Babiy, Oleksandr Dsiadevych, Yaroslav Biletskiy, Ivan Tishko, Oleksandr Osadchyi, Oleksandr Sydelnykov, Oleksandr Panivan, Sasha Rusakov, Denis Gruba, Dania Bykobiy, Lenia Pisanenko, Kyrylo Koshyk, Maryna Panivan"/>
    <x v="1520"/>
    <s v="Hryhoriy Fesenko, Yana Novikova"/>
    <s v="A deaf boy joins a boarding school for similar children. Confronted by the violent and criminal antics of some of the other boys and girls, he struggles to conform and join the 'tribe'."/>
    <s v="A deaf boy joins a boarding school"/>
    <n v="7"/>
    <n v="10079"/>
    <m/>
    <m/>
    <x v="4"/>
    <n v="150564"/>
    <m/>
    <n v="215034"/>
    <n v="34"/>
  </r>
  <r>
    <s v="tt1622547"/>
    <x v="3153"/>
    <x v="17"/>
    <s v="21/10/2011"/>
    <s v="Action"/>
    <s v=" Comedy"/>
    <s v=" Crime"/>
    <n v="83"/>
    <s v="USA"/>
    <s v="English"/>
    <s v="German"/>
    <s v="Spanish"/>
    <x v="1420"/>
    <s v="Michael Diliberti, Michael Diliberti"/>
    <s v="Jesse Eisenberg, Danny McBride, Aziz Ansari, Nick Swardson, Dilshad Vadsaria, Michael Pe√±a, Bianca Kajlich, Fred Ward, Sam Johnston, Jack Foley, Elizabeth Shapiro, Brett Gelman, Paul Tierney, Staci Lynn Fletcher, Gary Brichetto"/>
    <x v="1139"/>
    <s v="Jesse Eisenberg, Danny McBride"/>
    <s v="Two fledgling criminals kidnap a pizza delivery guy, strap a bomb to his chest, and inform him that he has mere hours to rob a bank or else..."/>
    <s v="Two fledgling criminals kidnap"/>
    <n v="6.1"/>
    <n v="92398"/>
    <n v="32216325.314863201"/>
    <n v="28000000"/>
    <x v="2341"/>
    <n v="37053924"/>
    <n v="46785735.023948804"/>
    <n v="40662632"/>
    <n v="146"/>
  </r>
  <r>
    <s v="tt1622979"/>
    <x v="3154"/>
    <x v="17"/>
    <d v="2011-07-10T00:00:00"/>
    <s v="Horror"/>
    <s v=" Thriller"/>
    <m/>
    <n v="92"/>
    <s v="USA, Canada"/>
    <s v="English"/>
    <s v="Cantonese"/>
    <m/>
    <x v="1697"/>
    <s v="Eric Heisserer, Jeffrey Reddick"/>
    <s v="Nicholas D'Agosto, Emma Bell, Miles Fisher, Ellen Wroe, Jacqueline MacInnes Wood, P.J. Byrne, Arlen Escarpeta, David Koechner, Courtney B. Vance, Tony Todd, Brent Stait, Roman Podhora, Jasmin Dring, Barclay Hope, Chasty Ballesteros"/>
    <x v="924"/>
    <s v="Nicholas D'Agosto, Emma Bell"/>
    <s v="Survivors of a suspension-bridge collapse learn there's no way you can cheat Death."/>
    <s v="Survivors of a suspension-bridge"/>
    <n v="5.8"/>
    <n v="104624"/>
    <n v="46023321.878376"/>
    <n v="40000000"/>
    <x v="2342"/>
    <n v="42587643"/>
    <n v="181662845.36017799"/>
    <n v="157887643"/>
    <n v="260"/>
  </r>
  <r>
    <s v="tt1623205"/>
    <x v="3155"/>
    <x v="13"/>
    <d v="2013-07-03T00:00:00"/>
    <s v="Adventure"/>
    <s v=" Family"/>
    <s v=" Fantasy"/>
    <n v="130"/>
    <s v="USA"/>
    <s v="English"/>
    <m/>
    <m/>
    <x v="42"/>
    <s v="Mitchell Kapner, David Lindsay-Abaire"/>
    <s v="James Franco, Mila Kunis, Rachel Weisz, Michelle Williams, Zach Braff, Bill Cobbs, Joey King, Tony Cox, Stephen R. Hart, Abigail Spencer, Bruce Campbell, Ted Raimi, Tim Holmes, Toni Wynne, Rob Crites"/>
    <x v="478"/>
    <s v="James Franco, Mila Kunis"/>
    <s v="A frustrated circus magician from Kansas is transported to a magical land called Oz, where he will have to fulfill a prophecy to become the king, and release the land from the Wicked Witches using his great (but fake) powers."/>
    <s v="A frustrated circus magician from"/>
    <n v="6.3"/>
    <n v="197337"/>
    <n v="238861098.82939675"/>
    <n v="215000000"/>
    <x v="2343"/>
    <n v="234911825"/>
    <n v="548060486.44202363"/>
    <n v="493311825"/>
    <n v="539"/>
  </r>
  <r>
    <s v="tt1748197"/>
    <x v="3156"/>
    <x v="17"/>
    <s v="13/10/2011"/>
    <s v="Action"/>
    <s v=" Crime"/>
    <s v=" Drama"/>
    <n v="85"/>
    <s v="USA"/>
    <s v="English"/>
    <m/>
    <m/>
    <x v="1698"/>
    <s v="Mike Behrman, Mike Gunther"/>
    <s v="50 Cent, Ryan Phillippe, Bruce Willis, Rory Markham, Jenna Dewan, Brett Granstaff, Randy Couture, Susie Abromeit, Ron Turner, James Remar, Jay Karnes, Shaun Toub, Will Yun Lee, Ralph Lister, Alex Safi"/>
    <x v="795"/>
    <s v="50 Cent, Ryan Phillippe"/>
    <s v="A group of friends become involved in a potentially deadly diamond heist."/>
    <s v="A group of friends become involved"/>
    <n v="4.4000000000000004"/>
    <n v="20336"/>
    <m/>
    <n v="20000000"/>
    <x v="4"/>
    <m/>
    <m/>
    <n v="2140476"/>
    <n v="102"/>
  </r>
  <r>
    <s v="tt1748207"/>
    <x v="3157"/>
    <x v="17"/>
    <s v="25/07/2013"/>
    <s v="Drama"/>
    <s v=" Mystery"/>
    <s v=" Sci-Fi"/>
    <n v="87"/>
    <s v="USA"/>
    <s v="English"/>
    <m/>
    <m/>
    <x v="1699"/>
    <s v="Zal Batmanglij, Brit Marling"/>
    <s v="Christopher Denham, Nicole Vicius, Brit Marling, Davenia McFadden, Kandice Stroh, Richard Wharton, Christy Meyers, Alvin Lam, Constance Wu, Matthew Carey, Jacob Price, David Haley, James Urbaniak, Annie O'Donnell, Laura Leyva"/>
    <x v="1521"/>
    <s v="Christopher Denham, Nicole Vicius"/>
    <s v="Two documentary filmmakers attempt to penetrate a cult who worships a woman who claims to be from the future."/>
    <s v="Two documentary filmmakers attempt"/>
    <n v="6.6"/>
    <n v="20346"/>
    <m/>
    <m/>
    <x v="4"/>
    <n v="408015"/>
    <m/>
    <n v="424088"/>
    <n v="81"/>
  </r>
  <r>
    <s v="tt1623288"/>
    <x v="3158"/>
    <x v="12"/>
    <d v="2012-11-10T00:00:00"/>
    <s v="Animation"/>
    <s v=" Adventure"/>
    <s v=" Comedy"/>
    <n v="92"/>
    <s v="USA"/>
    <s v="English"/>
    <m/>
    <m/>
    <x v="1700"/>
    <s v="Chris Butler"/>
    <s v="Kodi Smit-McPhee, Tucker Albrizzi, Anna Kendrick, Casey Affleck, Christopher Mintz-Plasse, Leslie Mann, Jeff Garlin, Elaine Stritch, Bernard Hill, Jodelle Ferland, Tempestt Bledsoe, Alex Borstein, John Goodman, Hannah Noyes, Jack Blessing"/>
    <x v="1329"/>
    <s v="Kodi Smit-McPhee, Tucker Albrizzi"/>
    <s v="A misunderstood boy takes on ghosts, zombies and grown-ups to save his town from a centuries-old curse."/>
    <s v="A misunderstood boy takes on ghosts,"/>
    <n v="7"/>
    <n v="91948"/>
    <n v="67635304.058468401"/>
    <n v="60000000"/>
    <x v="2344"/>
    <n v="56003051"/>
    <n v="120773430.46677607"/>
    <n v="107139399"/>
    <n v="203"/>
  </r>
  <r>
    <s v="tt1625346"/>
    <x v="3159"/>
    <x v="17"/>
    <d v="2012-09-03T00:00:00"/>
    <s v="Comedy"/>
    <s v=" Drama"/>
    <m/>
    <n v="94"/>
    <s v="USA"/>
    <s v="English"/>
    <m/>
    <m/>
    <x v="923"/>
    <s v="Diablo Cody"/>
    <s v="Charlize Theron, Patton Oswalt, Patrick Wilson, Elizabeth Reaser, Collette Wolfe, Jill Eikenberry, Richard Bekins, Mary Beth Hurt, Kate Nowlin, Jenny Dare Paulin, Rebecca Hart, Louisa Krause, Elizabeth Ward Land, Brian McElhaney, Hettienne Park"/>
    <x v="358"/>
    <s v="Charlize Theron, Patton Oswalt"/>
    <s v="Soon after her divorce, a fiction writer returns to her home in small-town Minnesota, looking to rekindle a romance with her ex-boyfriend, who is now happily married and has a newborn daughter."/>
    <s v="Soon after her divorce, a fiction"/>
    <n v="6.2"/>
    <n v="79125"/>
    <n v="13806996.5635128"/>
    <n v="12000000"/>
    <x v="2345"/>
    <n v="16311571"/>
    <n v="26393255.579943947"/>
    <n v="22939027"/>
    <n v="242"/>
  </r>
  <r>
    <s v="tt1753496"/>
    <x v="3160"/>
    <x v="12"/>
    <s v="27/10/2012"/>
    <s v="Animation"/>
    <s v=" Action"/>
    <s v=" Horror"/>
    <n v="100"/>
    <s v="Japan"/>
    <s v="Japanese"/>
    <m/>
    <m/>
    <x v="1325"/>
    <s v="Shotaro Suga"/>
    <s v="Matthew Mercer, Dave Wittenberg, Wendee Lee, Val Tasso, Robin Sachs, Courtenay Taylor, Salli Saffioti, David Vincent, Patrick Seitz, Michael McConnohie, Kevin Dorman, Melinda Lee, Kirk Thornton, Jolene Andersen, Nobuyuki Hiyama"/>
    <x v="1522"/>
    <s v="Matthew Mercer, Dave Wittenberg"/>
    <s v="Special Agent Leon S.Kennedy goes against his superior's orders and works to destroy a series of biological weapons being used in a war zone in Europe."/>
    <s v="Special Agent Leon S.Kennedy goes"/>
    <n v="6.5"/>
    <n v="17953"/>
    <m/>
    <m/>
    <x v="4"/>
    <m/>
    <m/>
    <n v="2325035"/>
    <n v="40"/>
  </r>
  <r>
    <s v="tt1628841"/>
    <x v="3161"/>
    <x v="9"/>
    <d v="2016-08-09T00:00:00"/>
    <s v="Action"/>
    <s v=" Adventure"/>
    <s v=" Sci-Fi"/>
    <n v="120"/>
    <s v="USA"/>
    <s v="English"/>
    <s v="Mandarin"/>
    <m/>
    <x v="141"/>
    <s v="Nicolas Wright, James A. Woods"/>
    <s v="Liam Hemsworth, Jeff Goldblum, Jessie T. Usher, Bill Pullman, Maika Monroe, Sela Ward, William Fichtner, Judd Hirsch, Brent Spiner, Patrick St. Esprit, Vivica A. Fox, Angelababy, Charlotte Gainsbourg, Deobia Oparei, Nicolas Wright"/>
    <x v="1420"/>
    <s v="Liam Hemsworth, Jeff Goldblum"/>
    <s v="Two decades after the first Independence Day invasion, Earth is faced with a new extra-Solar threat. But will mankind's new space defenses be enough?"/>
    <s v="Two decades after the first Independence"/>
    <n v="5.2"/>
    <n v="163982"/>
    <n v="177927372.95162281"/>
    <n v="165000000"/>
    <x v="2346"/>
    <n v="103144286"/>
    <n v="420212624.12881839"/>
    <n v="389681935"/>
    <n v="894"/>
  </r>
  <r>
    <s v="tt1756476"/>
    <x v="3162"/>
    <x v="17"/>
    <s v="23/09/2011"/>
    <s v="Action"/>
    <s v=" Comedy"/>
    <m/>
    <n v="170"/>
    <s v="India"/>
    <s v="Telugu"/>
    <m/>
    <m/>
    <x v="1701"/>
    <s v="Gopimohan, Sreenu Vaitla"/>
    <s v="Mahesh Babu, Samantha Ruth Prabhu, Sonu Sood, Srinivasa Rao Kota, Prakash Raj, Rajeev Kanakala, Brahmanandam, Chandramohan, Vennela Rama Rao, Sayaji Shinde, Nassar, Tanikella Bharani, Master Bharath, Pragathi, Surekha Vani"/>
    <x v="789"/>
    <s v="Mahesh Babu, Samantha Ruth Prabhu"/>
    <s v="Ajay, (Mahesh Babu) an undercover cop, is assigned to catch a dangerous mafia don with whom he has a personal score to settle."/>
    <s v="Ajay, (Mahesh Babu) an undercover"/>
    <n v="7.4"/>
    <n v="12389"/>
    <m/>
    <s v="INR 250000000"/>
    <x v="4"/>
    <m/>
    <m/>
    <m/>
    <n v="26"/>
  </r>
  <r>
    <s v="tt1756750"/>
    <x v="3163"/>
    <x v="17"/>
    <s v="29/08/2013"/>
    <s v="Comedy"/>
    <s v=" Drama"/>
    <s v=" Romance"/>
    <n v="109"/>
    <s v="Canada"/>
    <s v="French"/>
    <s v="Spanish"/>
    <m/>
    <x v="1702"/>
    <s v="Ken Scott, Martin Petit"/>
    <s v="Patrick Huard, Julie LeBreton, Antoine Bertrand, Dominic Philie, Marc B√©langer, Igor Ovadis, David Michael, Patrick Martin, David Gigu√®re, Sarah-Jeanne Labrosse, Pierre Mailloux, Patrick Labb√©, Marie-France Lambert, Pascal Contamine, F√©lix Brassard"/>
    <x v="1523"/>
    <s v="Patrick Huard, Julie LeBreton"/>
    <s v="As his lover announces her pregnancy, a fortysomething slacker receives other life-changing news: 142 people, all of them the result of artificial insemination, have filed a class action lawsuit against him, their biological father."/>
    <s v="As his lover announces her pregnancy,"/>
    <n v="7.2"/>
    <n v="15635"/>
    <m/>
    <m/>
    <x v="4"/>
    <n v="340058"/>
    <m/>
    <n v="2865068"/>
    <n v="23"/>
  </r>
  <r>
    <s v="tt1756799"/>
    <x v="3164"/>
    <x v="17"/>
    <s v="20/09/2012"/>
    <s v="Action"/>
    <s v=" Drama"/>
    <s v=" Horror"/>
    <n v="87"/>
    <s v="USA"/>
    <s v="English"/>
    <m/>
    <m/>
    <x v="41"/>
    <s v="Luke Passmore"/>
    <s v="Shawn Ashmore, Brianna Barnes, Ashley Bell, Brayden Edwards, Michael Eklund, Steffi Hagel, Cory Hardrict, Dominic Monaghan, Shimon Moore, Shannyn Sossamon, Kassidy Verreault, Robert Baldwin, Frank Beaudoin, Patrick Beriault, Patrick Blais"/>
    <x v="1524"/>
    <s v="Shawn Ashmore, Brianna Barnes"/>
    <s v="A group of five people working to stay alive in a post-apocalyptic future discover what they think is a safe, abandoned farmhouse, but they soon find themselves fighting to stay alive as a gang of bloodthirsty predators attack."/>
    <s v="A group of five people working"/>
    <n v="5.2"/>
    <n v="12129"/>
    <m/>
    <m/>
    <x v="4"/>
    <n v="20984"/>
    <m/>
    <n v="80848"/>
    <n v="80"/>
  </r>
  <r>
    <s v="tt1756851"/>
    <x v="3165"/>
    <x v="17"/>
    <d v="2012-11-04T00:00:00"/>
    <s v="Comedy"/>
    <s v=" Fantasy"/>
    <s v=" Horror"/>
    <n v="88"/>
    <s v="USA"/>
    <s v="English"/>
    <m/>
    <m/>
    <x v="1093"/>
    <s v="Francis Ford Coppola"/>
    <s v="Val Kilmer, Bruce Dern, Elle Fanning, Ben Chaplin, Joanne Whalley, David Paymer, Anthony Fusco, Alden Ehrenreich, Bruce A. Miroglio, Don Novello, Lisa Bailes, Ryan Simpkins, Lucas Rice Jordan, Fiona Medaris, Katie Crom"/>
    <x v="159"/>
    <s v="Val Kilmer, Bruce Dern"/>
    <s v="A struggling horror writer visiting a small town on a book tour gets caught up in a murder mystery involving a young girl. That night in a dream, he is approached by a mysterious young ghost named V."/>
    <s v="A struggling horror writer visiting"/>
    <n v="4.8"/>
    <n v="10277"/>
    <m/>
    <n v="7000000"/>
    <x v="4"/>
    <m/>
    <m/>
    <n v="647839"/>
    <n v="78"/>
  </r>
  <r>
    <s v="tt1757742"/>
    <x v="3166"/>
    <x v="17"/>
    <d v="2012-04-05T00:00:00"/>
    <s v="Horror"/>
    <s v=" Thriller"/>
    <m/>
    <n v="80"/>
    <s v="Spain"/>
    <s v="English"/>
    <m/>
    <m/>
    <x v="1337"/>
    <s v="Rodrigo Cort√©s"/>
    <s v="Francesc Garrido, Fiona Glascott, Rick Gonzalez, Kai Lennox, Gia Mantegna, Michael O'Keefe, Damian Roman, Laura Martuscelli, Ferm√≠ Reixach, Souleymane Diop, Alex van Kuyk, Marcel Barrena, Vincent Damman, Yatma Sall, Susana Garc√≠a D√≠ez"/>
    <x v="1525"/>
    <s v="Francesc Garrido, Fiona Glascott"/>
    <s v="A team of parapsychologists try to figure out a strange phenomenon occurring in an apartment building."/>
    <s v="A team of parapsychologists try"/>
    <n v="5.0999999999999996"/>
    <n v="10843"/>
    <m/>
    <m/>
    <x v="4"/>
    <n v="383"/>
    <m/>
    <n v="4144297"/>
    <n v="79"/>
  </r>
  <r>
    <s v="tt1757746"/>
    <x v="3167"/>
    <x v="12"/>
    <d v="2013-09-09T00:00:00"/>
    <s v="Drama"/>
    <s v=" Sci-Fi"/>
    <m/>
    <n v="85"/>
    <s v="USA"/>
    <s v="English"/>
    <m/>
    <m/>
    <x v="1703"/>
    <s v="Nir Paniry, Gabriel Cowan"/>
    <s v="Sasha Roiz, Jenny Mollen, Dominic Bogart, Richard Riehle, Nick Jameson, Rodney Eastman, Frank Ashmore, Brad Culver, Ty Simpkins, Sara Tomko, Augie Duke, Mattie Grace Campos, Jen Davis, Bernhard Forcher, Darren Melameth"/>
    <x v="1526"/>
    <s v="Sasha Roiz, Jenny Mollen"/>
    <s v="A scientist who has invented a technology to construct virtual realities from people's memories finds himself in a perilous situation, after he reluctantly allows it to be used for a purpose he never imagined."/>
    <s v="A scientist who has invented a"/>
    <n v="6.5"/>
    <n v="11336"/>
    <m/>
    <m/>
    <x v="4"/>
    <m/>
    <m/>
    <m/>
    <n v="69"/>
  </r>
  <r>
    <s v="tt1629757"/>
    <x v="3168"/>
    <x v="12"/>
    <s v="26/10/2012"/>
    <s v="Biography"/>
    <s v=" Drama"/>
    <s v=" Sport"/>
    <n v="116"/>
    <s v="USA"/>
    <s v="English"/>
    <m/>
    <m/>
    <x v="1704"/>
    <s v="Kario Salem, Jim Meenaghan"/>
    <s v="Gerard Butler, Jonny Weston, Elisabeth Shue, Abigail Spencer, Leven Rambin, Greg Long, Peter Mel, Zach Wormhoudt, Devin Crittenden, Taylor Handley, Cooper Timberline, Maya Raines, Harley Graham, Jenica Bergere, James Anthony Cotton"/>
    <x v="203"/>
    <s v="Gerard Butler, Jonny Weston"/>
    <s v="When young Jay Moriarity discovers that the mythic Mavericks surf break, one of the biggest waves on Earth, exists just miles from his Santa Cruz home, he enlists the help of local legend Frosty Hesson to train him to survive it."/>
    <s v="When young Jay Moriarity discovers"/>
    <n v="7.2"/>
    <n v="30358"/>
    <n v="22545101.352822799"/>
    <n v="20000000"/>
    <x v="2347"/>
    <n v="6002756"/>
    <n v="8952790.5087937787"/>
    <n v="7942116"/>
    <n v="89"/>
  </r>
  <r>
    <s v="tt1630036"/>
    <x v="3169"/>
    <x v="17"/>
    <s v="30/09/2011"/>
    <s v="Drama"/>
    <s v=" Fantasy"/>
    <m/>
    <n v="129"/>
    <s v="USA"/>
    <s v="English"/>
    <m/>
    <m/>
    <x v="1190"/>
    <s v="Alex Kendrick, Stephen Kendrick"/>
    <s v="Ken Bevel, Alex Kendrick, Kevin Downes, Renee Jewell, Rusty Martin, Lauren Etchells, Ben Davies, Robert Amaya, Angelita Nelson, Taylor Hutcherson, Eleanor Brown, T.C. Stallings, Matt Hardwick, Kaleb Bevel, Ashley Mclearn"/>
    <x v="1527"/>
    <s v="Ken Bevel, Alex Kendrick"/>
    <s v="When a tragedy strikes close to home, four police officers struggle with their faith and their roles as husbands and fathers; together they make a decision that will change all of their lives."/>
    <s v="When a tragedy strikes close to"/>
    <n v="7"/>
    <n v="18794"/>
    <n v="2301166.0939187999"/>
    <n v="2000000"/>
    <x v="2348"/>
    <n v="34522221"/>
    <n v="40484281.622680001"/>
    <n v="35185884"/>
    <n v="203"/>
  </r>
  <r>
    <s v="tt1631867"/>
    <x v="3170"/>
    <x v="15"/>
    <s v="29/05/2014"/>
    <s v="Action"/>
    <s v=" Adventure"/>
    <s v=" Sci-Fi"/>
    <n v="113"/>
    <s v="USA, Canada"/>
    <s v="English"/>
    <m/>
    <m/>
    <x v="367"/>
    <s v="Christopher McQuarrie, Jez Butterworth"/>
    <s v="Tom Cruise, Emily Blunt, Brendan Gleeson, Bill Paxton, Jonas Armstrong, Tony Way, Kick Gurry, Franz Drameh, Dragomir Mrsic, Charlotte Riley, Masayoshi Haneda, Terence Maynard, Noah Taylor, Lara Pulver, Madeleine Mantock"/>
    <x v="9"/>
    <s v="Tom Cruise, Emily Blunt"/>
    <s v="A soldier fighting aliens gets to relive the same day over and over again, the day restarting every time he dies."/>
    <s v="A soldier fighting aliens gets"/>
    <n v="7.9"/>
    <n v="586141"/>
    <n v="194598024.80400169"/>
    <n v="178000000"/>
    <x v="2349"/>
    <n v="100206256"/>
    <n v="405093238.91007829"/>
    <n v="370541256"/>
    <n v="975"/>
  </r>
  <r>
    <s v="tt1632708"/>
    <x v="3171"/>
    <x v="17"/>
    <s v="14/10/2011"/>
    <s v="Comedy"/>
    <s v=" Romance"/>
    <m/>
    <n v="109"/>
    <s v="USA"/>
    <s v="English"/>
    <m/>
    <m/>
    <x v="1375"/>
    <s v="Keith Merryman, David A. Newman"/>
    <s v="Justin Timberlake, Mila Kunis, Patricia Clarkson, Jenna Elfman, Bryan Greenberg, Richard Jenkins, Woody Harrelson, Nolan Gould, Andy Samberg, Shaun White, Andrew Fleming, Catherine Reitman, Courtney Henggeler, Masi Oka, Tiya Sircar"/>
    <x v="1528"/>
    <s v="Justin Timberlake, Mila Kunis"/>
    <s v="A young man and woman decide to take their friendship to the next level without becoming a couple, but soon discover that adding sex only leads to complications."/>
    <s v="A young man and woman decide to"/>
    <n v="6.5"/>
    <n v="334204"/>
    <n v="40270406.643578999"/>
    <n v="35000000"/>
    <x v="2350"/>
    <n v="55802754"/>
    <n v="172060771.90124911"/>
    <n v="149542245"/>
    <n v="241"/>
  </r>
  <r>
    <s v="tt1633356"/>
    <x v="3172"/>
    <x v="17"/>
    <d v="2011-02-09T00:00:00"/>
    <s v="Horror"/>
    <s v=" Thriller"/>
    <m/>
    <n v="90"/>
    <s v="USA"/>
    <s v="English"/>
    <m/>
    <m/>
    <x v="526"/>
    <s v="Will Hayes, Jesse Studenberg"/>
    <s v="Sara Paxton, Dustin Milligan, Chris Carmack, Katharine McPhee, Joel David Moore, Donal Logue, Joshua Leonard, Sinqua Walls, Alyssa Diaz, Chris Zylka, Jimmy Lee Jr., Damon Lipari, Christine Quinn, Kelly Sry, Tyler Bryan"/>
    <x v="1494"/>
    <s v="Sara Paxton, Dustin Milligan"/>
    <s v="A weekend at a lake house in the Louisiana Gulf turns into a nightmare for seven vacationers as they are subjected to shark attacks."/>
    <s v="A weekend at a lake house in the"/>
    <n v="4"/>
    <n v="24398"/>
    <n v="28764576.173985001"/>
    <n v="25000000"/>
    <x v="2351"/>
    <n v="18877153"/>
    <n v="47592633.161866195"/>
    <n v="41363927"/>
    <n v="153"/>
  </r>
  <r>
    <s v="tt1760967"/>
    <x v="3173"/>
    <x v="12"/>
    <d v="2012-06-06T00:00:00"/>
    <s v="Crime"/>
    <s v=" Drama"/>
    <m/>
    <n v="121"/>
    <s v="UK"/>
    <s v="English"/>
    <m/>
    <m/>
    <x v="1705"/>
    <s v="Plan B"/>
    <s v="Riz Ahmed, Ed Skrein, Lee Allen, Mem Ferda, Dan Lloyd Jones, Flinty Badman, Deman Rockers, Andrew Okello, Neil Large, Keef Coggins, Patrick O'Halloran, Anouska Mond, Kevin Waller, Neil Finney, Mark Scott"/>
    <x v="1317"/>
    <s v="Riz Ahmed, Ed Skrein"/>
    <s v="The lives of four drug dealers, one user, and two prostitutes are explored."/>
    <s v="The lives of four drug dealers,"/>
    <n v="7.1"/>
    <n v="10173"/>
    <m/>
    <s v="GBP 100000"/>
    <x v="4"/>
    <m/>
    <m/>
    <n v="714441"/>
    <n v="66"/>
  </r>
  <r>
    <s v="tt1634106"/>
    <x v="3174"/>
    <x v="20"/>
    <s v="27/03/2020"/>
    <s v="Action"/>
    <s v=" Drama"/>
    <s v=" Sci-Fi"/>
    <n v="109"/>
    <s v="USA"/>
    <s v="English"/>
    <s v="Persian"/>
    <m/>
    <x v="1706"/>
    <s v="Jeff Wadlow, Eric Heisserer"/>
    <s v="Vin Diesel, Eiza Gonz√°lez, Sam Heughan, Toby Kebbell, Talulah Riley, Lamorne Morris, Guy Pearce, J√≥hannes Haukur J√≥hannesson, Alex Hernandez, Siddharth Dhananjay, Tamer Burjaq, Clyde Berning, David Dukas, Charlie Bouguenon, Tyrel Meyer"/>
    <x v="31"/>
    <s v="Vin Diesel, Eiza Gonz√°lez"/>
    <s v="Ray Garrison, a slain soldier, is re-animated with superpowers."/>
    <s v="Ray Garrison, a slain soldier,"/>
    <n v="5.7"/>
    <n v="49627"/>
    <n v="45000000"/>
    <n v="45000000"/>
    <x v="2352"/>
    <n v="10021787"/>
    <n v="30855391"/>
    <n v="30855391"/>
    <n v="672"/>
  </r>
  <r>
    <s v="tt1634122"/>
    <x v="3175"/>
    <x v="17"/>
    <s v="28/10/2011"/>
    <s v="Action"/>
    <s v=" Adventure"/>
    <s v=" Comedy"/>
    <n v="101"/>
    <s v="UK, France, USA"/>
    <s v="English"/>
    <s v="Mandarin"/>
    <s v="Swiss German"/>
    <x v="437"/>
    <s v="Hamish McColl, William Davies"/>
    <s v="Roger Barclay, Eric Carte, Rowan Atkinson, Togo Igawa, Eleanor Wyld, Mandi Sidhu, Margaret Clunie, Gillian Anderson, Rosamund Pike, Dominic West, Tim McInnerny, Mariella Frostrup, Daniel Kaluuya, Miles Jupp, Pik Sen Lim"/>
    <x v="1529"/>
    <s v="Roger Barclay, Eric Carte"/>
    <s v="Johnny English goes up against international assassins hunting down Chinese Premier Xiang Ping."/>
    <s v="Johnny English goes up against"/>
    <n v="6.3"/>
    <n v="117884"/>
    <n v="45000000"/>
    <n v="45000000"/>
    <x v="2353"/>
    <n v="8305970"/>
    <n v="184183707.23283237"/>
    <n v="160078586"/>
    <n v="182"/>
  </r>
  <r>
    <s v="tt1634136"/>
    <x v="3176"/>
    <x v="17"/>
    <d v="2013-06-06T00:00:00"/>
    <s v="Action"/>
    <s v=" Comedy"/>
    <s v=" Crime"/>
    <n v="88"/>
    <s v="USA"/>
    <s v="English"/>
    <m/>
    <m/>
    <x v="1707"/>
    <s v="Geoffrey Fletcher"/>
    <s v="Saoirse Ronan, Alexis Bledel, James Gandolfini, Marianne Jean-Baptiste, Danny Trejo, Lynda Gravatt, Tatiana Maslany, Cody Horn, John Ventimiglia, Stu 'Large' Riley, Neville Archambault, Danny Hoch, Tuffy Questell, Nick Choksi, Gary Hope"/>
    <x v="1008"/>
    <s v="Saoirse Ronan, Alexis Bledel"/>
    <s v="Two teenage assassins accept what they think will be a quick-and-easy job, until an unexpected target throws them off their plan."/>
    <s v="Two teenage assassins accept what"/>
    <n v="6.1"/>
    <n v="11892"/>
    <n v="10000000"/>
    <n v="8000000"/>
    <x v="2354"/>
    <n v="17186"/>
    <n v="124422.90011514256"/>
    <n v="108139"/>
    <n v="50"/>
  </r>
  <r>
    <s v="tt1636826"/>
    <x v="3177"/>
    <x v="12"/>
    <d v="2012-06-06T00:00:00"/>
    <s v="Comedy"/>
    <m/>
    <m/>
    <n v="88"/>
    <s v="USA"/>
    <s v="English"/>
    <m/>
    <m/>
    <x v="1708"/>
    <s v="Matt Drake, Michael Bacall"/>
    <s v="Thomas Mann, Oliver Cooper, Jonathan Daniel Brown, Dax Flame, Kirby Bliss Blanton, Brady Hender, Nick Nervies, Alexis Knapp, Miles Teller, Peter Mackenzie, Caitlin Dulany, Rob Evors, Rick Shapiro, Martin Klebba, Pete Gardner"/>
    <x v="1530"/>
    <s v="Thomas Mann, Oliver Cooper"/>
    <s v="3 high school seniors throw a birthday party to make a name for themselves. As the night progresses, things spiral out of control as word of the party spreads."/>
    <s v="3 high school seniors throw a"/>
    <n v="6.6"/>
    <n v="186132"/>
    <n v="85000000"/>
    <n v="12000000"/>
    <x v="2355"/>
    <n v="54731865"/>
    <n v="115805015.42947546"/>
    <n v="102731865"/>
    <n v="291"/>
  </r>
  <r>
    <s v="tt1637688"/>
    <x v="3178"/>
    <x v="17"/>
    <s v="17/02/2012"/>
    <s v="Action"/>
    <s v=" Sci-Fi"/>
    <s v=" Thriller"/>
    <n v="109"/>
    <s v="USA"/>
    <s v="English"/>
    <m/>
    <m/>
    <x v="68"/>
    <s v="Andrew Niccol"/>
    <s v="Justin Timberlake, Olivia Wilde, Shyloh Oostwald, Johnny Galecki, Colin McGurk, Will Harris, Michael William Freeman, Jesse Lee Soffer, Aaron Perilo, Nick Lashaway, Will Peltz, Ray Santiago, Matt Bomer, Zuleyka Silver, Laura Ashley Samuels"/>
    <x v="1528"/>
    <s v="Justin Timberlake, Olivia Wilde"/>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s v="In a future where people stop"/>
    <n v="6.7"/>
    <n v="363670"/>
    <n v="80000000"/>
    <n v="40000000"/>
    <x v="2356"/>
    <n v="37520095"/>
    <n v="200121595.10514444"/>
    <n v="173930596"/>
    <n v="540"/>
  </r>
  <r>
    <s v="tt1637706"/>
    <x v="3179"/>
    <x v="17"/>
    <d v="2012-04-07T00:00:00"/>
    <s v="Comedy"/>
    <s v=" Drama"/>
    <m/>
    <n v="90"/>
    <s v="USA"/>
    <s v="English"/>
    <m/>
    <m/>
    <x v="875"/>
    <s v="Jesse Peretz, Evgenia Peretz"/>
    <s v="Paul Rudd, Nick Sullivan, Francesca Papalia, Bob Stephenson, Elizabeth Banks, Peter Hermann, Adam Scott, Kelly Briter, Rashida Jones, Zooey Deschanel, Emily Mortimer, Steve Coogan, Kathryn Hahn, T.J. Miller, Shirley Knight"/>
    <x v="931"/>
    <s v="Paul Rudd, Nick Sullivan"/>
    <s v="A comedy centered on an idealist who barges into the lives of his three sisters."/>
    <s v="A comedy centered on an idealist"/>
    <n v="6.4"/>
    <n v="82978"/>
    <n v="175000000"/>
    <n v="5000000"/>
    <x v="2357"/>
    <n v="24816118"/>
    <n v="29690160.404945396"/>
    <n v="25804448"/>
    <n v="144"/>
  </r>
  <r>
    <s v="tt1766094"/>
    <x v="3180"/>
    <x v="12"/>
    <d v="2013-01-08T00:00:00"/>
    <s v="Action"/>
    <s v=" Comedy"/>
    <s v=" Crime"/>
    <n v="94"/>
    <s v="USA"/>
    <s v="English"/>
    <m/>
    <m/>
    <x v="939"/>
    <s v="Allan Loeb, Steven Pearl"/>
    <s v="Miley Cyrus, Jeremy Piven, Mike O'Malley, Josh Bowman, Lauren McKnight, Kelly Osbourne, Eloise Mumford, Megan Park, Morgan Calhoun, Alexis Knapp, Matthew Settle, Autumn Reeser, Brian Peterson, Ric Reitz, Leticia Jimenez"/>
    <x v="1238"/>
    <s v="Miley Cyrus, Jeremy Piven"/>
    <s v="A tough, street-smart private eye is hired by the FBI to go undercover in a college sorority."/>
    <s v="A tough, street-smart private"/>
    <n v="5"/>
    <n v="19026"/>
    <n v="135000000"/>
    <m/>
    <x v="4"/>
    <m/>
    <m/>
    <n v="2562285"/>
    <n v="42"/>
  </r>
  <r>
    <s v="tt1767354"/>
    <x v="3181"/>
    <x v="13"/>
    <s v="23/07/2015"/>
    <s v="Comedy"/>
    <s v=" Fantasy"/>
    <s v=" Horror"/>
    <n v="100"/>
    <s v="USA, UK"/>
    <s v="English"/>
    <m/>
    <m/>
    <x v="195"/>
    <s v="Stephen Sommers, Dean R. Koontz"/>
    <s v="Anton Yelchin, Ashley Sommers, Leonor Varela, Matthew Page, Casey Messer, Barney Lanning, Nico Tortorella, Kyle McKeever, Willem Dafoe, Carmen Corley, Maisha Diatta, Gugu Mbatha-Raw, Addison Timlin, Jack Justice, Robin Lanning"/>
    <x v="776"/>
    <s v="Anton Yelchin, Ashley Sommers"/>
    <s v="In a California desert town, a short-order cook with clairvoyant abilities encounters a mysterious man with a link to dark, threatening forces."/>
    <s v="In a California desert town, a"/>
    <n v="6.8"/>
    <n v="46873"/>
    <n v="84500000"/>
    <n v="27000000"/>
    <x v="4"/>
    <m/>
    <m/>
    <n v="1149267"/>
    <n v="257"/>
  </r>
  <r>
    <s v="tt1767372"/>
    <x v="3182"/>
    <x v="15"/>
    <s v="29/10/2015"/>
    <s v="Comedy"/>
    <s v=" Drama"/>
    <m/>
    <n v="93"/>
    <s v="USA, Germany"/>
    <s v="English"/>
    <m/>
    <m/>
    <x v="1709"/>
    <s v="Louise Stratten, Peter Bogdanovich"/>
    <s v="Imogen Poots, Illeana Douglas, Graydon Carter, Owen Wilson, Scott Campbell, Erin Heatherton, Melanie Hill, Jake Hoffman, Rhys Ifans, Richard Lewis, Cybill Shepherd, Debi Mazar, Austin Pendleton, George Morfogen, Tovah Feldshuh"/>
    <x v="1531"/>
    <s v="Imogen Poots, Illeana Douglas"/>
    <s v="On the set of a playwright's new project, a love triangle forms between his wife, her ex-lover, and the call girl-turned-actress cast in the production."/>
    <s v="On the set of a playwright's new"/>
    <n v="6.1"/>
    <n v="23973"/>
    <n v="14000000"/>
    <m/>
    <x v="4"/>
    <n v="111996"/>
    <m/>
    <n v="6034851"/>
    <n v="67"/>
  </r>
  <r>
    <s v="tt1637725"/>
    <x v="3183"/>
    <x v="12"/>
    <d v="2012-04-10T00:00:00"/>
    <s v="Comedy"/>
    <m/>
    <m/>
    <n v="106"/>
    <s v="USA"/>
    <s v="English"/>
    <s v="Japanese"/>
    <m/>
    <x v="1710"/>
    <s v="Seth MacFarlane, Alec Sulkin"/>
    <s v="Mark Wahlberg, Mila Kunis, Seth MacFarlane, Joel McHale, Giovanni Ribisi, Patrick Warburton, Matt Walsh, Jessica Barth, Aedin Mincks, Bill Smitrovich, Patrick Stewart, Norah Jones, Sam J. Jones, Tom Skerritt, Bretton Manley"/>
    <x v="28"/>
    <s v="Mark Wahlberg, Mila Kunis"/>
    <s v="John Bennett, a man whose childhood wish of bringing his teddy bear to life came true, now must decide between keeping the relationship with the bear or his girlfriend, Lori."/>
    <s v="John Bennett, a man whose childhood"/>
    <n v="6.9"/>
    <n v="562136"/>
    <n v="5000000"/>
    <n v="50000000"/>
    <x v="2358"/>
    <n v="218815487"/>
    <n v="619278217.08522403"/>
    <n v="549368315"/>
    <n v="662"/>
  </r>
  <r>
    <s v="tt1770734"/>
    <x v="3184"/>
    <x v="12"/>
    <s v="27/06/2013"/>
    <s v="Drama"/>
    <s v=" Thriller"/>
    <m/>
    <n v="101"/>
    <s v="UK, Ireland"/>
    <s v="English"/>
    <m/>
    <m/>
    <x v="1711"/>
    <s v="Tom Bradby, Tom Bradby"/>
    <s v="Barry Barnes, Maria Laird, Ben Smyth, Brid Brennan, Jamie Scott, Bradley Burke, Andrea Riseborough, Daniel Tatarsky, Tom Bennett, Nia Gwynne, Jason Stalkey, Nicholas Asbury, Clive Owen, Morgan Watkins, Cathal Maguire"/>
    <x v="1532"/>
    <s v="Barry Barnes, Maria Laird"/>
    <s v="Set in 1990s Belfast, an active member of the IRA becomes an informant for MI5 in order to protect her son's welfare."/>
    <s v="Set in 1990s Belfast, an active"/>
    <n v="6.2"/>
    <n v="11846"/>
    <n v="10000000"/>
    <m/>
    <x v="4"/>
    <n v="100616"/>
    <m/>
    <n v="2255291"/>
    <n v="49"/>
  </r>
  <r>
    <s v="tt1638355"/>
    <x v="3185"/>
    <x v="16"/>
    <d v="2015-02-09T00:00:00"/>
    <s v="Action"/>
    <s v=" Adventure"/>
    <s v=" Comedy"/>
    <n v="116"/>
    <s v="USA, UK"/>
    <s v="English"/>
    <s v="Russian"/>
    <s v="German"/>
    <x v="485"/>
    <s v="Guy Ritchie, Lionel Wigram"/>
    <s v="Henry Cavill, Armie Hammer, Alicia Vikander, Elizabeth Debicki, Luca Calvani, Sylvester Groth, Hugh Grant, Jared Harris, Christian Berkel, Misha Kuznetsov, Guy Williams, Marianna Di Martino, Julian Michael Deuster, Andrea Cagliesi, Riccardo Calvanese"/>
    <x v="722"/>
    <s v="Henry Cavill, Armie Hammer"/>
    <s v="In the early 1960s, CIA agent Napoleon Solo and KGB operative Illya Kuryakin participate in a joint mission against a mysterious criminal organization, which is working to proliferate nuclear weapons."/>
    <s v="In the early 1960s, CIA agent"/>
    <n v="7.3"/>
    <n v="262622"/>
    <n v="81896340.768805504"/>
    <n v="75000000"/>
    <x v="2359"/>
    <n v="45445109"/>
    <n v="116888036.32397239"/>
    <n v="107045109"/>
    <n v="491"/>
  </r>
  <r>
    <s v="tt1772250"/>
    <x v="3186"/>
    <x v="17"/>
    <d v="2012-10-02T00:00:00"/>
    <s v="Drama"/>
    <s v=" Mystery"/>
    <s v=" Thriller"/>
    <n v="97"/>
    <s v="Colombia, Spain"/>
    <s v="Spanish"/>
    <m/>
    <m/>
    <x v="1712"/>
    <s v="Andr√©s Baiz, Arturo Infante"/>
    <s v="Quim Guti√©rrez, Martina Garc√≠a, Mar√≠a Soledad Rodr√≠guez, Jose Luis Garcia, Marcela Mar, Humberto Dorado, Julio Pach√≥n, Juan Alfonso Baptista, Marcela Benjumea, Clara Lago, Alexandra Stewart, Mozad, Manuel Antonio G√≥mez"/>
    <x v="1533"/>
    <s v="Quim Guti√©rrez, Martina Garc√≠a"/>
    <s v="Shattered by the unexpected news of their irreversible break-up, an aspiring orchestra conductor is puzzled by his girlfriend's mysterious and seemingly inexplicable case of disappearance. But, can he look beyond the facts?"/>
    <s v="Shattered by the unexpected news"/>
    <n v="7.4"/>
    <n v="36935"/>
    <m/>
    <n v="2600000"/>
    <x v="4"/>
    <m/>
    <m/>
    <n v="6318409"/>
    <n v="78"/>
  </r>
  <r>
    <s v="tt1772264"/>
    <x v="3187"/>
    <x v="15"/>
    <s v="24/10/2014"/>
    <s v="Drama"/>
    <s v=" Horror"/>
    <s v=" Thriller"/>
    <n v="112"/>
    <s v="USA"/>
    <s v="English"/>
    <m/>
    <m/>
    <x v="375"/>
    <s v="Edgar Allan Poe, Joe Gangemi"/>
    <s v="Kate Beckinsale, Jim Sturgess, David Thewlis, Brendan Gleeson, Ben Kingsley, Michael Caine, Jason Flemyng, Sophie Kennedy Clark, Sin√©ad Cusack, Edmund Kingsley, Robert Hands, Ciara Flynn, Christopher Fulford, Andrew Dallmeyer, Guillaume Delaunay"/>
    <x v="477"/>
    <s v="Kate Beckinsale, Jim Sturgess"/>
    <s v="An Oxford graduate takes up a job in a mental asylum, only to discover that the &quot;revolutionary&quot; new treatments are inhumane, and that there is more going on than meets the eye."/>
    <s v="An Oxford graduate takes up a"/>
    <n v="6.8"/>
    <n v="50223"/>
    <m/>
    <m/>
    <x v="4"/>
    <m/>
    <m/>
    <n v="2478806"/>
    <n v="123"/>
  </r>
  <r>
    <s v="tt1640459"/>
    <x v="3188"/>
    <x v="17"/>
    <d v="2011-12-05T00:00:00"/>
    <s v="Action"/>
    <s v=" Comedy"/>
    <s v=" Horror"/>
    <n v="86"/>
    <s v="Canada"/>
    <s v="English"/>
    <m/>
    <m/>
    <x v="1713"/>
    <s v="John Davies"/>
    <s v="Rutger Hauer, Pasha Ebrahimi, Robb Wells, Brian Downey, Gregory Smith, Nick Bateman, Drew O'Hara, Molly Dunsworth, Jeremy Akerman, Andre Haines, Agnes M. Laan, Duane Patterson, Brian Jamieson, Tim Dunn, Glen Matthews"/>
    <x v="1534"/>
    <s v="Rutger Hauer, Pasha Ebrahimi"/>
    <s v="A homeless vigilante blows away crooked cops, pedophile Santas, and other scumbags with his trusty pump-action shotgun."/>
    <s v="A homeless vigilante blows away"/>
    <n v="6.1"/>
    <n v="43537"/>
    <n v="3451749.1408782001"/>
    <n v="3000000"/>
    <x v="2360"/>
    <n v="703372"/>
    <n v="861157.33324590384"/>
    <n v="748453"/>
    <n v="264"/>
  </r>
  <r>
    <s v="tt1640548"/>
    <x v="3189"/>
    <x v="17"/>
    <d v="2013-07-11T00:00:00"/>
    <s v="Crime"/>
    <s v=" Drama"/>
    <m/>
    <n v="108"/>
    <s v="USA"/>
    <s v="English"/>
    <m/>
    <m/>
    <x v="1169"/>
    <s v="James Ellroy, Oren Moverman"/>
    <s v="Woody Harrelson, Jon Bernthal, Stella Schnabel, Jon Foster, Ben Foster, Ruben Garfias, Deadlee, Dominic Flores, Matt McTighe, Cynthia Nixon, Anne Heche, Brie Larson, Sammy Boyarsky, Billy Hough, Audra McDonald"/>
    <x v="1030"/>
    <s v="Woody Harrelson, Jon Bernthal"/>
    <s v="Set in 1999 Los Angeles, veteran police officer Dave Brown, the last of the renegade cops, works to take care of his family, and struggles for his own survival."/>
    <s v="Set in 1999 Los Angeles, veteran"/>
    <n v="5.8"/>
    <n v="22895"/>
    <n v="13806996.5635128"/>
    <n v="12000000"/>
    <x v="2361"/>
    <n v="972512"/>
    <n v="1804004.9122428782"/>
    <n v="1567905"/>
    <n v="130"/>
  </r>
  <r>
    <s v="tt1645170"/>
    <x v="3190"/>
    <x v="12"/>
    <s v="15/06/2012"/>
    <s v="Comedy"/>
    <m/>
    <m/>
    <n v="83"/>
    <s v="USA"/>
    <s v="English"/>
    <s v="Hebrew"/>
    <s v="Arabic"/>
    <x v="960"/>
    <s v="Sacha Baron Cohen, Alec Berg"/>
    <s v="Sacha Baron Cohen, Sayed Badreya, Rocky Citron, Liam Campora, Aasif Mandvi, Rizwan Manji, Rick Chambers, Elsayed Mohamed, Adeel Akhtar, Horatio Sanz, Ben Kingsley, Elena Goode, Nazanin Homa, Dawn Jackson, Victoria Beltran"/>
    <x v="183"/>
    <s v="Sacha Baron Cohen, Sayed Badreya"/>
    <s v="The heroic story of a dictator who risked his life to ensure that democracy would never come to the country he so lovingly oppressed."/>
    <s v="The heroic story of a dictator"/>
    <n v="6.4"/>
    <n v="268038"/>
    <n v="73271579.396674097"/>
    <n v="65000000"/>
    <x v="2362"/>
    <n v="59650222"/>
    <n v="202206487.60535109"/>
    <n v="179379533"/>
    <n v="364"/>
  </r>
  <r>
    <s v="tt1777034"/>
    <x v="3191"/>
    <x v="17"/>
    <s v="24/04/2011"/>
    <s v="Drama"/>
    <s v=" History"/>
    <s v=" Sport"/>
    <n v="94"/>
    <s v="UK"/>
    <s v="English"/>
    <s v="German"/>
    <m/>
    <x v="1714"/>
    <s v="Chris Chibnall"/>
    <s v="Dean Andrews, Kate Ashfield, Natalie Burt, David Calder, Sam Claflin, Werner Daehn, Shirley Dixon, John Draycott, Neil Dudgeon, Bill Fellows, Faton Gerbeshi, Tim Healy, Daniel Hill, Melanie Hill, Philip Hill-Pearson"/>
    <x v="1535"/>
    <s v="Dean Andrews, Kate Ashfield"/>
    <s v="Based on the true story of Manchester United's legendary &quot;Busby Babes&quot;, the youngest side ever to win the Football League and the 1958 Munich Air Crash that claimed eight of their number."/>
    <s v="Based on the true story of Manchester"/>
    <n v="7.4"/>
    <n v="10619"/>
    <m/>
    <m/>
    <x v="4"/>
    <m/>
    <m/>
    <m/>
    <n v="26"/>
  </r>
  <r>
    <s v="tt1646971"/>
    <x v="3192"/>
    <x v="15"/>
    <s v="16/08/2014"/>
    <s v="Animation"/>
    <s v=" Action"/>
    <s v=" Adventure"/>
    <n v="102"/>
    <s v="USA"/>
    <s v="English"/>
    <m/>
    <m/>
    <x v="1715"/>
    <s v="Dean DeBlois, Cressida Cowell"/>
    <s v="Jay Baruchel, Cate Blanchett, Gerard Butler, Craig Ferguson, America Ferrera, Jonah Hill, Christopher Mintz-Plasse, T.J. Miller, Kristen Wiig, Djimon Hounsou, Kit Harington, Kieron Elliott, Philip McGrade, Andrew Ableson, Gideon Emery"/>
    <x v="1052"/>
    <s v="Jay Baruchel, Cate Blanchett"/>
    <s v="When Hiccup and Toothless discover an ice cave that is home to hundreds of new wild dragons and the mysterious Dragon Rider, the two friends find themselves at the center of a battle to protect the peace."/>
    <s v="When Hiccup and Toothless discover"/>
    <n v="7.8"/>
    <n v="298406"/>
    <n v="158520862.90213621"/>
    <n v="145000000"/>
    <x v="2363"/>
    <n v="177002924"/>
    <n v="679494233.36505425"/>
    <n v="621537519"/>
    <n v="408"/>
  </r>
  <r>
    <s v="tt1646980"/>
    <x v="3193"/>
    <x v="17"/>
    <d v="2012-09-03T00:00:00"/>
    <s v="Action"/>
    <s v=" Drama"/>
    <s v=" Thriller"/>
    <n v="98"/>
    <s v="USA, United Arab Emirates"/>
    <s v="English"/>
    <s v="Russian"/>
    <s v="Spanish"/>
    <x v="1716"/>
    <s v="Michael Brandt, Derek Haas"/>
    <s v="Richard Gere, Topher Grace, Martin Sheen, Tamer Hassan, Stephen Moyer, Chris Marquette, Odette Annable, Stana Katic, Yuri Sardarov, Ivan Fedorov, Ed Kelly, Jeffrey Pierce, Lawrence Gilliard Jr., Mike Kraft, Andy Manning"/>
    <x v="95"/>
    <s v="Richard Gere, Topher Grace"/>
    <s v="A retired CIA operative is paired with a young FBI agent to unravel the mystery of a senator's murder, with all signs pointing to a Soviet assassin."/>
    <s v="A retired CIA operative is paired"/>
    <n v="5.9"/>
    <n v="28276"/>
    <n v="15532871.133951901"/>
    <n v="13500000"/>
    <x v="2364"/>
    <n v="137921"/>
    <n v="5442090.9775761534"/>
    <n v="4729855"/>
    <n v="92"/>
  </r>
  <r>
    <s v="tt1646987"/>
    <x v="3194"/>
    <x v="12"/>
    <s v="30/03/2012"/>
    <s v="Action"/>
    <s v=" Adventure"/>
    <s v=" Fantasy"/>
    <n v="99"/>
    <s v="Spain, USA"/>
    <s v="English"/>
    <m/>
    <m/>
    <x v="457"/>
    <s v="Dan Mazeau, David Leslie Johnson-McGoldrick"/>
    <s v="Sam Worthington, Liam Neeson, Ralph Fiennes, Edgar Ram√≠rez, Toby Kebbell, Rosamund Pike, Bill Nighy, Danny Huston, John Bell, Lily James, Alejandro Naranjo, Freddy Drabble, Kathryn Carpenter, Matt Milne, Kett Turton"/>
    <x v="982"/>
    <s v="Sam Worthington, Liam Neeson"/>
    <s v="Perseus braves the treacherous underworld to rescue his father, Zeus, captured by his son, Ares, and brother Hades who unleash the ancient Titans upon the world."/>
    <s v="Perseus braves the treacherous"/>
    <n v="5.7"/>
    <n v="179356"/>
    <n v="169088260.14617097"/>
    <n v="150000000"/>
    <x v="2365"/>
    <n v="83670083"/>
    <n v="340397306.33776563"/>
    <n v="301970083"/>
    <n v="268"/>
  </r>
  <r>
    <s v="tt1647668"/>
    <x v="3195"/>
    <x v="15"/>
    <s v="16/05/2014"/>
    <s v="Biography"/>
    <s v=" Drama"/>
    <s v=" Sport"/>
    <n v="124"/>
    <s v="USA"/>
    <s v="English"/>
    <s v="Hindi"/>
    <m/>
    <x v="891"/>
    <s v="Tom McCarthy"/>
    <s v="Jon Hamm, Pitobash, Suraj Sharma, Madhur Mittal, Aasif Mandvi, Darshan Jariwala, Lake Bell, Alan Arkin, Bill Paxton, Gregory Alan Williams, Allyn Rachel, Tzi Ma, Rey Maualuga, Bar Paly, Jaspaul Sandhu"/>
    <x v="1536"/>
    <s v="Jon Hamm, Pitobash, Suraj Sharma"/>
    <s v="A sports agent stages an unconventional recruitment strategy to get talented Indian cricket players to play Major League Baseball."/>
    <s v="A sports agent stages an unconventional"/>
    <n v="7"/>
    <n v="42861"/>
    <n v="27331183.258988999"/>
    <n v="25000000"/>
    <x v="2366"/>
    <n v="36457627"/>
    <n v="42071934.441762261"/>
    <n v="38483455"/>
    <n v="109"/>
  </r>
  <r>
    <s v="tt1648179"/>
    <x v="3196"/>
    <x v="12"/>
    <d v="2012-12-10T00:00:00"/>
    <s v="Action"/>
    <s v=" Comedy"/>
    <s v=" Sport"/>
    <n v="105"/>
    <s v="USA"/>
    <s v="English"/>
    <s v="Dutch"/>
    <m/>
    <x v="593"/>
    <s v="Allan Loeb, Kevin James"/>
    <s v="Kevin James, Salma Hayek, Henry Winkler, Greg Germann, Joe Rogan, Gary Valentine, Jake Zyrus, Bas Rutten, Reggie Lee, Mark DellaGrotte, Mookie Barker, Jackie Flynn, Nikki Tyler-Flynn, Melissa Peterman, Thomas Gallagher"/>
    <x v="740"/>
    <s v="Kevin James, Salma Hayek"/>
    <s v="A high school biology teacher looks to become a successful mixed-martial arts fighter in an effort to raise money to prevent extra-curricular activities from being axed at his cash-strapped school."/>
    <s v="A high school biology teacher"/>
    <n v="6.4"/>
    <n v="84767"/>
    <n v="47344712.840927877"/>
    <n v="42000000"/>
    <x v="2367"/>
    <n v="45290318"/>
    <n v="82402539.332438961"/>
    <n v="73100172"/>
    <n v="135"/>
  </r>
  <r>
    <s v="tt1648190"/>
    <x v="3197"/>
    <x v="19"/>
    <d v="2017-10-08T00:00:00"/>
    <s v="Action"/>
    <s v=" Adventure"/>
    <s v=" Fantasy"/>
    <n v="95"/>
    <s v="USA"/>
    <s v="English"/>
    <m/>
    <m/>
    <x v="1415"/>
    <s v="Akiva Goldsman, Jeff Pinkner"/>
    <s v="Matthew McConaughey, Idris Elba, Tom Taylor, Dennis Haysbert, Ben Gavin, Claudia Kim, Jackie Earle Haley, Fran Kranz, Abbey Lee, Katheryn Winnick, Nicholas Pauling, Michael Barbieri, Jos√© Z√∫√±iga, Nicholas Hamilton, Inge Beckmann"/>
    <x v="36"/>
    <s v="Matthew McConaughey"/>
    <s v="A boy haunted by visions of a dark tower from a parallel reality teams up with the tower's disillusioned guardian to stop an evil warlock known as the Man in Black who plans to use the boy to destroy the tower and open the gates of Hell."/>
    <s v="A boy haunted by visions of a"/>
    <n v="5.6"/>
    <n v="123916"/>
    <n v="63351256.527415201"/>
    <n v="60000000"/>
    <x v="2368"/>
    <n v="50701325"/>
    <n v="119555517.820896"/>
    <n v="113231078"/>
    <n v="802"/>
  </r>
  <r>
    <s v="tt1649419"/>
    <x v="3198"/>
    <x v="12"/>
    <s v="31/01/2013"/>
    <s v="Drama"/>
    <s v=" History"/>
    <s v=" Thriller"/>
    <n v="114"/>
    <s v="Spain, Thailand, USA"/>
    <s v="English"/>
    <s v="Thai"/>
    <s v="Swedish"/>
    <x v="1717"/>
    <s v="Sergio G. S√°nchez, Mar√≠a Bel√≥n"/>
    <s v="Naomi Watts, Ewan McGregor, Tom Holland, Samuel Joslin, Oaklee Pendergast, Marta Etura, S√∂nke M√∂hring, Geraldine Chaplin, Ploy Jindachote, Jomjaoi Sae-Limh, Johan Sundberg, Jan Roland Sundberg, La-Orng Thongruang, Tor Klathaley, Douglas Johansson"/>
    <x v="79"/>
    <s v="Naomi Watts, Ewan McGregor"/>
    <s v="The story of a tourist family in Thailand caught in the destruction and chaotic aftermath of the 2004 Indian Ocean tsunami."/>
    <s v="The story of a tourist family"/>
    <n v="7.6"/>
    <n v="192273"/>
    <n v="50726478.043851294"/>
    <n v="45000000"/>
    <x v="2369"/>
    <n v="19019882"/>
    <n v="223294813.56190482"/>
    <n v="198087212"/>
    <n v="430"/>
  </r>
  <r>
    <s v="tt1783732"/>
    <x v="3199"/>
    <x v="12"/>
    <s v="27/12/2012"/>
    <s v="Comedy"/>
    <s v=" Fantasy"/>
    <s v=" Horror"/>
    <n v="99"/>
    <s v="USA"/>
    <s v="English"/>
    <m/>
    <m/>
    <x v="455"/>
    <s v="Don Coscarelli, David Wong"/>
    <s v="Chase Williamson, Rob Mayes, Paul Giamatti, Clancy Brown, Glynn Turman, Doug Jones, Daniel Roebuck, Fabianne Therese, Jonny Weston, Jimmy Wong, Tai Bennett, Allison Weissman, Ethan Erickson, Kevin Michael Richardson, Riley Rose Critchlow"/>
    <x v="1537"/>
    <s v="Chase Williamson, Rob Mayes"/>
    <s v="A new street drug that sends its users across time and dimensions has one drawback: some people return no longer human. Can two college drop-outs save humanity from this silent, otherworldly invasion?"/>
    <s v="A new street drug that sends its"/>
    <n v="6.4"/>
    <n v="35767"/>
    <m/>
    <m/>
    <x v="4"/>
    <n v="141951"/>
    <m/>
    <n v="141951"/>
    <n v="129"/>
  </r>
  <r>
    <s v="tt1784575"/>
    <x v="3200"/>
    <x v="17"/>
    <d v="2013-09-05T00:00:00"/>
    <s v="Comedy"/>
    <s v=" Drama"/>
    <m/>
    <n v="115"/>
    <s v="Serbia, Slovenia, Croatia, France, Republic of North Macedonia, UK"/>
    <s v="Croatian"/>
    <s v="Bosnian"/>
    <s v="Albanian"/>
    <x v="1718"/>
    <s v="Srdjan Dragojevic"/>
    <s v="Nikola Kojo, Milos Samolov, Hristina Popovic, Goran Jevtic, Goran Navojec, Dejan Acimovic, Toni Mihajlovski, Natasa Markovic, Mladen Andrejevic, Relja Popovic, Radoslav 'Rale' Milenkovic, Mira Stupica, Marko Nikolic, Anita Mancic, Branimir Popovic"/>
    <x v="1538"/>
    <s v="Nikola Kojo, Milos Samolov"/>
    <s v="A homophobic, middle-aged, Serbian gangster ends up sacrificing himself to protect Gay freedom in his country. RADMILO (35) and MIRKO (30) are young and successful gay couple, and they ..."/>
    <s v="A homophobic, middle-aged, Serbian"/>
    <n v="7.3"/>
    <n v="11267"/>
    <m/>
    <s v="EUR 1300000"/>
    <x v="4"/>
    <m/>
    <m/>
    <n v="2492128"/>
    <n v="31"/>
  </r>
  <r>
    <s v="tt1649444"/>
    <x v="3201"/>
    <x v="12"/>
    <d v="2013-01-01T00:00:00"/>
    <s v="Action"/>
    <s v=" Adventure"/>
    <s v=" Comedy"/>
    <n v="80"/>
    <s v="Spain"/>
    <s v="Spanish"/>
    <s v="Catalan"/>
    <s v="French"/>
    <x v="1719"/>
    <s v="Luiso Berdejo, Paco Plaza"/>
    <s v="Leticia Dolera, Diego Mart√≠n, Ismael Mart√≠nez, √Älex Monner, Borja Glez. Santaolalla, Emilio Mencheta, David Ram√≠rez, Miguel √Ångel Gonz√°lez, Ram√≥n Agirre, Xavier Ruano, Jos√© de la Cruz, Antonio Barroso, Toni Sans, Aitor Legard√≥n, Paco Moreno"/>
    <x v="1539"/>
    <s v="Leticia Dolera, Diego Mart√≠n"/>
    <s v="A couple's wedding day turns horrific as some of the guests start showing signs of a strange illness."/>
    <s v="A couple's wedding day turns horrific"/>
    <n v="5"/>
    <n v="32688"/>
    <n v="7214432.4329032954"/>
    <n v="6400000"/>
    <x v="2370"/>
    <n v="9600"/>
    <n v="12422322.664028671"/>
    <n v="11019975"/>
    <n v="178"/>
  </r>
  <r>
    <s v="tt1650043"/>
    <x v="3202"/>
    <x v="17"/>
    <s v="25/03/2011"/>
    <s v="Comedy"/>
    <s v=" Family"/>
    <m/>
    <n v="100"/>
    <s v="USA"/>
    <s v="English"/>
    <m/>
    <m/>
    <x v="757"/>
    <s v="Gabe Sachs, Jeff Judah"/>
    <s v="Zachary Gordon, Devon Bostick, Rachael Harris, Robert Capron, Steve Zahn, Connor Fielding, Owen Fielding, Peyton List, Karan Brar, Laine MacNeil, Grayson Russell, Terence Kelly, Fran Kranz, Bryce Hodgson, Andrew McNee"/>
    <x v="1305"/>
    <s v="Zachary Gordon, Devon Bostick"/>
    <s v="Back in middle school after summer vacation, Greg Heffley and his older brother Rodrick must deal with their parents' misguided attempts to have them bond."/>
    <s v="Back in middle school after summer"/>
    <n v="6.5"/>
    <n v="25466"/>
    <n v="24162243.9861474"/>
    <n v="21000000"/>
    <x v="2371"/>
    <n v="52698535"/>
    <n v="83448332.044492215"/>
    <n v="72526996"/>
    <n v="55"/>
  </r>
  <r>
    <s v="tt1650062"/>
    <x v="3203"/>
    <x v="17"/>
    <d v="2011-09-09T00:00:00"/>
    <s v="Action"/>
    <s v=" Adventure"/>
    <s v=" Sci-Fi"/>
    <n v="112"/>
    <s v="USA"/>
    <s v="English"/>
    <m/>
    <m/>
    <x v="558"/>
    <s v="J.J. Abrams"/>
    <s v="Joel Courtney, Jessica Tuck, Joel McKinnon Miller, Ryan Lee, Zach Mills, Riley Griffiths, Gabriel Basso, Kyle Chandler, Ron Eldard, AJ Michalka, Andrew Miller, Jakob Miller, Jade Griffiths, Britt Flatmo, Elle Fanning"/>
    <x v="1540"/>
    <s v="Joel Courtney, Jessica Tuck"/>
    <s v="During the summer of 1979, a group of friends witness a train crash and investigate subsequent unexplained events in their small town."/>
    <s v="During the summer of 1979, a group"/>
    <n v="7"/>
    <n v="334427"/>
    <n v="57529152.347970001"/>
    <n v="50000000"/>
    <x v="2372"/>
    <n v="127004179"/>
    <n v="299262032.07378948"/>
    <n v="260095986"/>
    <n v="931"/>
  </r>
  <r>
    <s v="tt1650554"/>
    <x v="3204"/>
    <x v="13"/>
    <s v="15/08/2013"/>
    <s v="Action"/>
    <s v=" Comedy"/>
    <s v=" Crime"/>
    <n v="103"/>
    <s v="UK, USA, Japan"/>
    <s v="English"/>
    <m/>
    <m/>
    <x v="782"/>
    <s v="Jeff Wadlow, Mark Millar"/>
    <s v="Aaron Taylor-Johnson, Chlo√´ Grace Moretz, Morris Chestnut, Claudia Lee, Amy Anzel, Clark Duke, Augustus Prew, Mary Kitchen, Donald Faison, Matt Steinberg, Steven Mackintosh, Monica Dolan, Garrett M. Brown, Lyndsy Fonseca, Christopher Mintz-Plasse"/>
    <x v="1065"/>
    <s v="Aaron Taylor-Johnson"/>
    <s v="Following Kick-Ass' heroics, other citizens are inspired to become masked crusaders. But Red Mist leads his own group of evil supervillains to get revenge, kill Kick-Ass and destroy everything he stands for."/>
    <s v="Following Kick-Ass' heroics, other"/>
    <n v="6.5"/>
    <n v="250881"/>
    <n v="31107491.940572601"/>
    <n v="28000000"/>
    <x v="2373"/>
    <n v="28795985"/>
    <n v="67543236.193095446"/>
    <n v="60795985"/>
    <n v="399"/>
  </r>
  <r>
    <s v="tt1655441"/>
    <x v="3205"/>
    <x v="16"/>
    <s v="23/04/2015"/>
    <s v="Drama"/>
    <s v=" Fantasy"/>
    <s v=" Romance"/>
    <n v="112"/>
    <s v="USA, Canada"/>
    <s v="English"/>
    <s v="Portuguese"/>
    <s v="Italian"/>
    <x v="1491"/>
    <s v="J. Mills Goodloe, Salvador Paskowitz"/>
    <s v="Blake Lively, Michiel Huisman, Harrison Ford, Ellen Burstyn, Kathy Baker, Amanda Crew, Lynda Boyd, Hugh Ross, Richard Harmon, Fulvio Cecere, Anjali Jay, Hiro Kanagawa, Peter J. Gray, Izabel Pearce, Cate Richardson"/>
    <x v="1513"/>
    <s v="Blake Lively, Michiel Huisman"/>
    <s v="A young woman, born at the turn of the 20th century, is rendered ageless after an accident. After many solitary years, she meets a man who complicates the eternal life she has settled into."/>
    <s v="A young woman, born at the turn"/>
    <n v="7.2"/>
    <n v="150664"/>
    <n v="27298780.256268501"/>
    <n v="25000000"/>
    <x v="2374"/>
    <n v="42629776"/>
    <n v="71701093.697228372"/>
    <n v="65663276"/>
    <n v="331"/>
  </r>
  <r>
    <s v="tt1655442"/>
    <x v="3206"/>
    <x v="17"/>
    <d v="2011-09-12T00:00:00"/>
    <s v="Comedy"/>
    <s v=" Drama"/>
    <s v=" Romance"/>
    <n v="100"/>
    <s v="France, Belgium, USA"/>
    <s v="English"/>
    <s v="French"/>
    <m/>
    <x v="1317"/>
    <s v="Michel Hazanavicius"/>
    <s v="Jean Dujardin, B√©r√©nice Bejo, John Goodman, James Cromwell, Penelope Ann Miller, Missi Pyle, Beth Grant, Ed Lauter, Joel Murray, Elizabeth Tulloch, Ken Davitian, Malcolm McDowell, Basil Hoffman, Bill Fagerbakke, Nina Siemaszko"/>
    <x v="972"/>
    <s v="Jean Dujardin, B√©r√©nice Bejo"/>
    <s v="An egomaniacal film star develops a relationship with a young dancer against the backdrop of Hollywood's silent era."/>
    <s v="An egomaniacal film star develops"/>
    <n v="7.9"/>
    <n v="227320"/>
    <n v="17258745.704391003"/>
    <n v="15000000"/>
    <x v="2375"/>
    <n v="44671682"/>
    <n v="153525582.02097487"/>
    <n v="133432856"/>
    <n v="664"/>
  </r>
  <r>
    <s v="tt1656186"/>
    <x v="3207"/>
    <x v="12"/>
    <d v="2012-06-09T00:00:00"/>
    <s v="Action"/>
    <s v=" Crime"/>
    <s v=" Thriller"/>
    <n v="96"/>
    <s v="USA"/>
    <s v="English"/>
    <s v="Swedish"/>
    <m/>
    <x v="44"/>
    <s v="David Guggenheim"/>
    <s v="Nicolas Cage, Josh Lucas, Danny Huston, Malin Akerman, Sami Gayle, Edrick Browne, Mark Valley, Barry Shabaka Henley, M.C. Gainey, J.D. Evermore, Garrett Hines, Kevin Foster, Tanc Sade, Dan Braverman, Jon Eyez"/>
    <x v="130"/>
    <s v="Nicolas Cage, Josh Lucas"/>
    <s v="A former thief frantically searches for his missing daughter, who has been kidnapped and locked in the trunk of a taxi."/>
    <s v="A former thief frantically searches"/>
    <n v="5.5"/>
    <n v="42715"/>
    <n v="39453927.367439896"/>
    <n v="35000000"/>
    <x v="2376"/>
    <n v="304318"/>
    <n v="19631618.195588727"/>
    <n v="17415418"/>
    <n v="98"/>
  </r>
  <r>
    <s v="tt1656190"/>
    <x v="3208"/>
    <x v="12"/>
    <s v="27/04/2012"/>
    <s v="Action"/>
    <s v=" Crime"/>
    <s v=" Thriller"/>
    <n v="94"/>
    <s v="USA"/>
    <s v="English"/>
    <s v="Mandarin"/>
    <s v="Russian"/>
    <x v="200"/>
    <s v="Boaz Yakin"/>
    <s v="Jason Statham, Catherine Chan, Robert John Burke, James Hong, Anson Mount, Chris Sarandon, S√°ndor T√©csy, Joseph Sikora, Igor Jijikine, Reggie Lee, James Colby, Matt O'Toole, Jack Gwaltney, Barry Bradford, Jay Giannone"/>
    <x v="160"/>
    <s v="Jason Statham, Catherine Chan"/>
    <s v="Mei, a young girl whose memory holds a priceless numerical code, finds herself pursued by the Triads, the Russian mob, and corrupt NYC cops. Coming to her aid is an ex-cage fighter whose life was destroyed by the gangsters on Mei's trail."/>
    <s v="Mei, a young girl whose memory"/>
    <n v="6.5"/>
    <n v="101557"/>
    <n v="33817652.029234201"/>
    <n v="30000000"/>
    <x v="2377"/>
    <n v="17142080"/>
    <n v="46853984.89233166"/>
    <n v="41564670"/>
    <n v="164"/>
  </r>
  <r>
    <s v="tt1791614"/>
    <x v="3209"/>
    <x v="12"/>
    <d v="2013-11-01T00:00:00"/>
    <s v="Comedy"/>
    <s v=" Drama"/>
    <m/>
    <n v="90"/>
    <s v="USA, Mexico"/>
    <s v="English"/>
    <s v="Spanish"/>
    <m/>
    <x v="608"/>
    <s v="Chris Colfer"/>
    <s v="Rebel Wilson, Chris Colfer, Allison Janney, Scott Bailey, Donna Ann Ward, Amy Nabors, Benjamin Byram, Jonathan Byram, Frank Noel, Luke Lewis, Jenny Herrick, Dermot Mulroney, Polly Bergen, Adam Kolkin, Jay Malone"/>
    <x v="1541"/>
    <s v="Rebel Wilson, Chris Colfer"/>
    <s v="A high schooler recounts the way he blackmailed his fellow classmates into contributing to his literary magazine."/>
    <s v="A high schooler recounts the way"/>
    <n v="6.3"/>
    <n v="14374"/>
    <m/>
    <m/>
    <x v="4"/>
    <n v="28378"/>
    <m/>
    <n v="28378"/>
    <n v="52"/>
  </r>
  <r>
    <s v="tt1657507"/>
    <x v="3210"/>
    <x v="17"/>
    <s v="27/07/2011"/>
    <s v="Action"/>
    <s v=" Drama"/>
    <s v=" Thriller"/>
    <n v="108"/>
    <s v="France, Mexico, USA, Canada"/>
    <s v="English"/>
    <s v="Spanish"/>
    <m/>
    <x v="1397"/>
    <s v="Luc Besson, Robert Mark Kamen"/>
    <s v="Zoe Saldana, Jordi Moll√†, Lennie James, Amandla Stenberg, Michael Vartan, Cliff Curtis, Beto Benites, Jesse Borrego, Cynthia Addai-Robinson, √Ångel Garnica, Ofelia Medina, Callum Blue, Sam Douglas, Graham McTavish, Charles Maquignon"/>
    <x v="1542"/>
    <s v="Zoe Saldana, Jordi Moll√†"/>
    <s v="A young woman, after witnessing her parents' murder as a child in Bogota, grows up to be a stone-cold assassin."/>
    <s v="A young woman, after witnessing"/>
    <n v="6.4"/>
    <n v="92462"/>
    <n v="46023321.878376"/>
    <n v="40000000"/>
    <x v="2378"/>
    <n v="36665854"/>
    <n v="82276398.778513446"/>
    <n v="71508440"/>
    <n v="230"/>
  </r>
  <r>
    <s v="tt1795702"/>
    <x v="3211"/>
    <x v="17"/>
    <s v="23/03/2012"/>
    <s v="Drama"/>
    <m/>
    <m/>
    <n v="98"/>
    <s v="UK"/>
    <s v="English"/>
    <m/>
    <m/>
    <x v="1374"/>
    <s v="Danny King, Dexter Fletcher"/>
    <s v="Charlie Creed-Miles, Will Poulter, Sammy Williams, Iwan Rheon, Charlotte Spencer, Rain Ryan, Marc Warren, Peter McCabe, Morgan Watkins, Radoslaw Kaim, Aaron Ishmael, Liz White, Hardeep Singh Kohli, Neil Maskell, Leo Gregory"/>
    <x v="1543"/>
    <s v="Charlie Creed-Miles"/>
    <s v="A street-toughened parolee finds his two boys abandoned by their mum and fending for themselves. Time to step up, or not."/>
    <s v="A street-toughened parolee finds"/>
    <n v="7.2"/>
    <n v="11681"/>
    <m/>
    <m/>
    <x v="4"/>
    <m/>
    <m/>
    <n v="194099"/>
    <n v="40"/>
  </r>
  <r>
    <s v="tt1797504"/>
    <x v="3212"/>
    <x v="12"/>
    <s v="22/06/2012"/>
    <s v="Drama"/>
    <s v=" Romance"/>
    <m/>
    <n v="120"/>
    <s v="Spain"/>
    <s v="Spanish"/>
    <m/>
    <m/>
    <x v="1644"/>
    <s v="Federico Moccia, Ram√≥n Salazar"/>
    <s v="Mario Casas, Clara Lago, Mar√≠a Valverde, Marina Salas, Ferran Vilajosana, Diego Mart√≠n, Nerea Camacho, Carme Elias, Cristina Plazas, Jordi Bosch, Antonio Vel√°zquez, Luis Fern√°ndez, Manu Fullola, Andrew Tarbet, √Ålvaro Cervantes"/>
    <x v="1468"/>
    <s v="Mario Casas, Clara Lago"/>
    <s v="The sequel of Three Meters Above The Sky, starts with the return of H to his hometown where reconnecting with the past means struggle and also a new love."/>
    <s v="The sequel of Three Meters Above"/>
    <n v="6.9"/>
    <n v="13724"/>
    <m/>
    <m/>
    <x v="4"/>
    <m/>
    <m/>
    <n v="24016152"/>
    <n v="14"/>
  </r>
  <r>
    <s v="tt1658801"/>
    <x v="3213"/>
    <x v="16"/>
    <d v="2015-05-11T00:00:00"/>
    <s v="Biography"/>
    <s v=" Drama"/>
    <s v=" Romance"/>
    <n v="103"/>
    <s v="USA, UK, France"/>
    <s v="English"/>
    <m/>
    <m/>
    <x v="1307"/>
    <s v="Ron Nyswaner"/>
    <s v="Julianne Moore, Ellen Page, Michael Shannon, Steve Carell, Luke Grimes, Gabriel Luna, Anthony DeSando, Skipp Sudduth, Josh Charles, Kevin O'Rourke, Tom McGowan, William Sadler, Dennis Boutsikaris, Adam LeFevre, Jeannine Kaspar"/>
    <x v="409"/>
    <s v="Julianne Moore, Ellen Page"/>
    <s v="New Jersey police lieutenant, Laurel Hester, and her registered domestic partner, Stacie Andree, both battle to secure Hester's pension benefits when she is diagnosed with terminal cancer."/>
    <s v="New Jersey police lieutenant,"/>
    <n v="6.6"/>
    <n v="11431"/>
    <n v="7643658.4717551805"/>
    <n v="7000000"/>
    <x v="2379"/>
    <n v="573335"/>
    <n v="1610050.3929296189"/>
    <n v="1474471"/>
    <n v="30"/>
  </r>
  <r>
    <s v="tt1659337"/>
    <x v="3214"/>
    <x v="12"/>
    <s v="14/02/2013"/>
    <s v="Drama"/>
    <s v=" Romance"/>
    <m/>
    <n v="103"/>
    <s v="USA"/>
    <s v="English"/>
    <m/>
    <m/>
    <x v="1720"/>
    <s v="Stephen Chbosky, Stephen Chbosky"/>
    <s v="Logan Lerman, Dylan McDermott, Kate Walsh, Patrick de Ledebur, Johnny Simmons, Brian Balzerini, Tom Kruszewski, Nina Dobrev, Nicholas Braun, Julia Garner, Ezra Miller, Tom Savini, Emily Marie Callaway, Paul Rudd, Chelsea Zhang"/>
    <x v="1047"/>
    <s v="Logan Lerman, Dylan McDermott"/>
    <s v="An introvert freshman is taken under the wings of two seniors who welcome him to the real world."/>
    <s v="An introvert freshman is taken"/>
    <n v="8"/>
    <n v="451711"/>
    <n v="14654315.879334819"/>
    <n v="13000000"/>
    <x v="2380"/>
    <n v="17742948"/>
    <n v="37632426.339525409"/>
    <n v="33384127"/>
    <n v="630"/>
  </r>
  <r>
    <s v="tt1659343"/>
    <x v="3215"/>
    <x v="12"/>
    <s v="25/10/2012"/>
    <s v="Action"/>
    <s v=" Horror"/>
    <s v=" Mystery"/>
    <n v="114"/>
    <s v="USA"/>
    <s v="English"/>
    <m/>
    <m/>
    <x v="1422"/>
    <s v="John Hyams, Doug Magnuson"/>
    <s v="Jean-Claude Van Damme, Dolph Lundgren, Scott Adkins, Mariah Bonner, Andrei Arlovski, Tony Jarreau, Craig Walker, Andrew Sikking, James DuMont, David Jensen, Audrey P. Scott, Rus Blackwell, Dane Rhodes, Susan Mansur, Kris Van Damme"/>
    <x v="369"/>
    <s v="Jean-Claude Van Damme"/>
    <s v="John looks to take down Luc Deveraux after a home invasion claims his wife and daughter. The fight pits John against Andrew Scott and an army of genetically enhanced warriors; meanwhile, he must contend with a UniSol in relentless pursuit."/>
    <s v="John looks to take down Luc Deveraux"/>
    <n v="5"/>
    <n v="19021"/>
    <n v="11272550.6764114"/>
    <n v="10000000"/>
    <x v="2381"/>
    <n v="5460"/>
    <n v="1580757.6721386439"/>
    <n v="1402307"/>
    <n v="107"/>
  </r>
  <r>
    <s v="tt1661199"/>
    <x v="3216"/>
    <x v="16"/>
    <d v="2015-12-03T00:00:00"/>
    <s v="Drama"/>
    <s v=" Family"/>
    <s v=" Fantasy"/>
    <n v="105"/>
    <s v="USA, UK"/>
    <s v="English"/>
    <m/>
    <m/>
    <x v="1116"/>
    <s v="Chris Weitz, Charles Perrault"/>
    <s v="Cate Blanchett, Lily James, Richard Madden, Helena Bonham Carter, Nonso Anozie, Stellan Skarsg√•rd, Sophie McShera, Holliday Grainger, Derek Jacobi, Ben Chaplin, Hayley Atwell, Rob Brydon, Jana P√©rez, Alex Macqueen, Tom Edden"/>
    <x v="204"/>
    <s v="Cate Blanchett, Lily James"/>
    <s v="When her father unexpectedly dies, young Ella finds herself at the mercy of her cruel stepmother and her scheming stepsisters. Never one to give up hope, Ella's fortunes begin to change after meeting a dashing stranger."/>
    <s v="When her father unexpectedly dies,"/>
    <n v="6.9"/>
    <n v="155645"/>
    <n v="103735364.9738203"/>
    <n v="95000000"/>
    <x v="2382"/>
    <n v="201151353"/>
    <n v="592221216.28947628"/>
    <n v="542351353"/>
    <n v="448"/>
  </r>
  <r>
    <s v="tt1661382"/>
    <x v="3217"/>
    <x v="13"/>
    <d v="2014-09-01T00:00:00"/>
    <s v="Comedy"/>
    <s v=" Drama"/>
    <s v=" Sport"/>
    <n v="113"/>
    <s v="USA"/>
    <s v="English"/>
    <m/>
    <m/>
    <x v="40"/>
    <s v="Tim Kelleher, Rodney Rothman"/>
    <s v="Jim Lampley, Sylvester Stallone, Robert De Niro, Rich Little, Ireland Baldwin, Anthony Bean, Mason Mackie, Kevin Hart, Barry Primus, Oscar Gale, Frederick Douglas Plunkett Jr., BJ Guyer, Jen Kober, Anthony Anderson, Carrie Lazar"/>
    <x v="1544"/>
    <s v="Jim Lampley, Sylvester Stallone"/>
    <s v="A pair of aging boxing rivals are coaxed out of retirement to fight one final bout, thirty years after their last match."/>
    <s v="A pair of aging boxing rivals"/>
    <n v="6.4"/>
    <n v="56932"/>
    <n v="44439274.200818002"/>
    <n v="40000000"/>
    <x v="2383"/>
    <n v="29807260"/>
    <n v="49891151.018685654"/>
    <n v="44907260"/>
    <n v="135"/>
  </r>
  <r>
    <s v="tt1663143"/>
    <x v="3218"/>
    <x v="12"/>
    <s v="26/10/2012"/>
    <s v="Adventure"/>
    <s v=" Comedy"/>
    <m/>
    <n v="86"/>
    <s v="USA"/>
    <s v="English"/>
    <m/>
    <m/>
    <x v="1721"/>
    <s v="Max Werner"/>
    <s v="Victoria Justice, Jackson Nicoll, Chelsea Handler, Josh Pence, Jane Levy, Thomas Mann, Thomas McDonell, Carrie Clifford, Barry Livingston, Ele Bardha, Osric Chau, Zamani Munashe, Bobby Thomas, James Pumphrey, Thomas Middleditch"/>
    <x v="1545"/>
    <s v="Victoria Justice, Jackson Nicoll"/>
    <s v="Wren's Halloween plans go awry when she's made to babysit her brother, who disappears into a sea of trick-or-treaters. With her best friend and two nerds at her side, she needs to find her brother before her mom finds out he's missing."/>
    <s v="Wren's Halloween plans go awry"/>
    <n v="5.4"/>
    <n v="13520"/>
    <n v="15781570.946975959"/>
    <n v="14000000"/>
    <x v="2384"/>
    <n v="9409538"/>
    <n v="12870279.173593381"/>
    <n v="11417362"/>
    <n v="40"/>
  </r>
  <r>
    <s v="tt1663202"/>
    <x v="2573"/>
    <x v="16"/>
    <s v="16/01/2016"/>
    <s v="Action"/>
    <s v=" Adventure"/>
    <s v=" Drama"/>
    <n v="156"/>
    <s v="USA, Hong Kong, Taiwan"/>
    <s v="English"/>
    <s v="Pawnee"/>
    <s v="French"/>
    <x v="313"/>
    <s v="Mark L. Smith, Alejandro G. I√±√°rritu"/>
    <s v="Leonardo DiCaprio, Tom Hardy, Domhnall Gleeson, Will Poulter, Forrest Goodluck, Paul Anderson, Kristoffer Joner, Joshua Burge, Duane Howard, Melaw Nakehk'o, Fabrice Adde, Arthur RedCloud, Christopher Rosamond, Robert Moloney, Lukas Haas"/>
    <x v="66"/>
    <s v="Leonardo DiCaprio, Tom Hardy"/>
    <s v="A frontiersman on a fur trading expedition in the 1820s fights for survival after being mauled by a bear and left for dead by members of his own hunting team."/>
    <s v="A frontiersman on a fur trading"/>
    <n v="8"/>
    <n v="684961"/>
    <n v="147413413.38384992"/>
    <n v="135000000"/>
    <x v="2385"/>
    <n v="183637894"/>
    <n v="581955946.75459063"/>
    <n v="532950503"/>
    <n v="1617"/>
  </r>
  <r>
    <s v="tt1663207"/>
    <x v="3219"/>
    <x v="13"/>
    <s v="29/08/2014"/>
    <s v="Comedy"/>
    <s v=" Crime"/>
    <m/>
    <n v="98"/>
    <s v="USA"/>
    <s v="English"/>
    <m/>
    <m/>
    <x v="1722"/>
    <s v="Daniel Schechter, Elmore Leonard"/>
    <s v="Jennifer Aniston, Yasiin Bey, Isla Fisher, Will Forte, Mark Boone Junior, Tim Robbins, John Hawkes, Clea Lewis, Charlie Tahan, Kevin Corrigan, Leonard Robinson, Kevin Porter Young, Alex Ladove, Jenna Nye, Jill Abramovitz"/>
    <x v="360"/>
    <s v="Jennifer Aniston, Yasiin Bey"/>
    <s v="Two common criminals get more than they bargained for after kidnapping the wife of a corrupt real-estate developer who shows no interest in paying the $1 million dollar ransom for her safe return."/>
    <s v="Two common criminals get more"/>
    <n v="5.8"/>
    <n v="16923"/>
    <n v="13331782.2602454"/>
    <n v="12000000"/>
    <x v="2386"/>
    <n v="265452"/>
    <n v="1618339.493661914"/>
    <n v="1456675"/>
    <n v="63"/>
  </r>
  <r>
    <s v="tt1663662"/>
    <x v="3220"/>
    <x v="13"/>
    <d v="2013-11-07T00:00:00"/>
    <s v="Action"/>
    <s v=" Adventure"/>
    <s v=" Sci-Fi"/>
    <n v="131"/>
    <s v="USA"/>
    <s v="English"/>
    <s v="Japanese"/>
    <s v="Cantonese"/>
    <x v="85"/>
    <s v="Travis Beacham, Guillermo del Toro"/>
    <s v="Charlie Hunnam, Diego Klattenhoff, Idris Elba, Rinko Kikuchi, Charlie Day, Burn Gorman, Max Martini, Robert Kazinsky, Clifton Collins Jr., Ron Perlman, Brad William Henke, Larry Joe Campbell, Mana Ashida, Santiago Segura, Joe Pingue"/>
    <x v="1316"/>
    <s v="Charlie Hunnam, Diego Klattenhoff"/>
    <s v="As a war between humankind and monstrous sea creatures wages on, a former pilot and a trainee are paired up to drive a seemingly obsolete special weapon in a desperate effort to save the world from the apocalypse."/>
    <s v="As a war between humankind and"/>
    <n v="6.9"/>
    <n v="459808"/>
    <n v="211086552.4538855"/>
    <n v="190000000"/>
    <x v="2387"/>
    <n v="101802906"/>
    <n v="456616770.92667562"/>
    <n v="411002906"/>
    <n v="1244"/>
  </r>
  <r>
    <s v="tt1801051"/>
    <x v="3221"/>
    <x v="17"/>
    <d v="2011-07-01T00:00:00"/>
    <s v="Comedy"/>
    <m/>
    <m/>
    <n v="106"/>
    <s v="Turkey"/>
    <s v="Turkish"/>
    <m/>
    <m/>
    <x v="1601"/>
    <s v="Ata Demirer"/>
    <s v="Demet Akbag, Ata Demirer, √ñzge Borak, Salih Kalyon, Tanju Tuncel, Tarik √únl√ºoglu, Meray √úlgen, Selcuk Uluerg√ºven, Sener K√∂kkaya, Bican G√ºnalan, Caner Alkaya, Teoman Kumbaracibasi, Murat Serezli, Sehsuvar Aktas, Hande Dane"/>
    <x v="1433"/>
    <s v="Demet Akbag, Ata Demirer"/>
    <s v="A clarinetist from a village in Turkey's Thracian region tries to reach his fianc√©, who works as a nurse in a village near √áanakkale, to give her a ring to win back her heart."/>
    <s v="A clarinetist from a village in"/>
    <n v="6.6"/>
    <n v="13515"/>
    <m/>
    <m/>
    <x v="4"/>
    <m/>
    <m/>
    <n v="24792348"/>
    <m/>
  </r>
  <r>
    <s v="tt1666185"/>
    <x v="3222"/>
    <x v="19"/>
    <d v="2017-07-09T00:00:00"/>
    <s v="Biography"/>
    <s v=" Drama"/>
    <s v=" Music"/>
    <n v="139"/>
    <s v="USA"/>
    <s v="English"/>
    <m/>
    <m/>
    <x v="1379"/>
    <s v="Jeremy Haft, Eddie Gonzalez"/>
    <s v="Demetrius Shipp Jr., Danai Gurira, Kat Graham, Hill Harper, Annie Ilonzeh, Lauren Cohan, Keith Robinson, Jamal Woolard, Dominic L. Santana, Cory Hardrict, Clifton Powell, Jamie Hector, Deray Davis, Chris Clarke, Money-B"/>
    <x v="1546"/>
    <s v="Demetrius Shipp Jr."/>
    <s v="Tells the true and untold story of prolific rapper, actor, poet and activist Tupac Shakur."/>
    <s v="Tells the true and untold story"/>
    <n v="5.8"/>
    <n v="20641"/>
    <n v="42234171.018276803"/>
    <n v="40000000"/>
    <x v="2388"/>
    <n v="44922302"/>
    <n v="58778032.792420089"/>
    <n v="55668698"/>
    <n v="154"/>
  </r>
  <r>
    <s v="tt1802197"/>
    <x v="3223"/>
    <x v="17"/>
    <s v="23/03/2012"/>
    <s v="Biography"/>
    <s v=" Drama"/>
    <s v=" History"/>
    <n v="132"/>
    <s v="France, UK, Thailand"/>
    <s v="English"/>
    <s v="Burmese"/>
    <m/>
    <x v="648"/>
    <s v="Rebecca Frayn"/>
    <s v="Markus Waldow, Michelle Yeoh, David Thewlis, Jonathan Raggett, Jonathan Woodhouse, Susan Wooldridge, Benedict Wong, Htun Lin, Agga Poechit, Donatienne Dupont, Phoe Zaw, Marian Yu, May, Ko Ko Win Aung, Thein Win"/>
    <x v="1547"/>
    <s v="Markus Waldow, Michelle Yeoh"/>
    <s v="The story of Aung San Suu Kyi as she becomes the core of Burma's democracy movement, and her relationship with her husband, writer Michael Aris."/>
    <s v="The story of Aung San Suu Kyi"/>
    <n v="7.1"/>
    <n v="10055"/>
    <m/>
    <m/>
    <x v="4"/>
    <n v="355391"/>
    <m/>
    <n v="7832142"/>
    <n v="39"/>
  </r>
  <r>
    <s v="tt1807950"/>
    <x v="3224"/>
    <x v="17"/>
    <d v="2011-04-02T00:00:00"/>
    <s v="Drama"/>
    <s v=" Romance"/>
    <m/>
    <n v="118"/>
    <s v="Turkey"/>
    <s v="Turkish"/>
    <s v="French"/>
    <m/>
    <x v="609"/>
    <s v="Nuran Evren Sit"/>
    <s v="Mehmet G√ºns√ºr, Bel√ßim Bilgin, Altan Erkekli, Ayda Aksel, Sebnem S√∂nmez, H√ºseyin Avni Danyal, Berna Konur, Umit Dincer, Zafer Demircan, Hakan √áimenser, Batuhan Karacakaya, Pinar √áaglayan, Asena Keskinci, Berkant Keskin, Yigit √ñzsener"/>
    <x v="1548"/>
    <s v="Mehmet G√ºns√ºr, Bel√ßim Bilgin"/>
    <s v="Year 1977, a September morning in Ankara... Yilmaz tries to rush his pregnant wife Neriman to the hospital and he crushes into Omer's car. This accident causes Omer's pregnant wife Inci, ..."/>
    <s v="Year 1977, a September morning"/>
    <n v="7.3"/>
    <n v="16923"/>
    <m/>
    <m/>
    <x v="4"/>
    <m/>
    <m/>
    <n v="13585314"/>
    <n v="14"/>
  </r>
  <r>
    <s v="tt1808197"/>
    <x v="3225"/>
    <x v="17"/>
    <d v="2011-11-02T00:00:00"/>
    <s v="Drama"/>
    <s v=" Romance"/>
    <m/>
    <n v="94"/>
    <s v="Turkey"/>
    <s v="Turkish"/>
    <m/>
    <m/>
    <x v="1723"/>
    <s v="Ayta√ß Agirlar, Serkan Karaarslan"/>
    <s v="Sezai Paracikoglu, Melike G√ºner, Sinan √áaliskanoglu, Barbara Lourens, Mehmet Selim Akgul, Mustafa Uzunyilmaz, Batur Belirdi, Nevin Efe, Hasan Yalnizoglu, Serkan Duran, Erol Agirlar, Yal√ßin Seref Agirlar, Alp Aslan Ataman, Asim Ert√ºrk, Beg√ºm Meri√ß"/>
    <x v="1549"/>
    <s v="Sezai Paracikoglu, Melike G√ºner"/>
    <s v="On a night of despair after being turned down continuously for the scripts he writes, Metin ends up in a bar where he meets a girl named Duygu. After spending the night together, she walks ..."/>
    <s v="On a night of despair after being"/>
    <n v="6.5"/>
    <n v="11742"/>
    <m/>
    <m/>
    <x v="4"/>
    <m/>
    <m/>
    <n v="1066192"/>
    <n v="16"/>
  </r>
  <r>
    <s v="tt1808223"/>
    <x v="3226"/>
    <x v="17"/>
    <s v="25/03/2011"/>
    <s v="Comedy"/>
    <s v=" Drama"/>
    <s v=" Romance"/>
    <n v="105"/>
    <s v="Turkey"/>
    <s v="Turkish"/>
    <m/>
    <m/>
    <x v="1419"/>
    <s v="Tolga √ñrnek, Mehmet Ada √ñztekin"/>
    <s v="Nejat Isler, Yigit √ñzsener, Ahu T√ºrkpen√ße, Idil Firat, Riza Kocaoglu, Serra Yilmaz, Cengiz Bozkurt, Baris Bagci, Safak Baskaya, Erdal K√º√ß√ºkk√∂m√ºrc√º, Sirin Kilavuz Sevin√ß, Giray Altinok, A√ßelya √ñzcan, Onur √únsal, Kubilay Tok"/>
    <x v="995"/>
    <s v="Nejat Isler, Yigit √ñzsener"/>
    <s v="Kaan and Mete, co-hosts of a mid 1990s radio show called Kaybedenler Kul√ºb√º (Losers' Club), struggle to deal with their daily lives after their show becomes an instant hit. Kaan meets ..."/>
    <s v="Kaan and Mete, co-hosts of a mid"/>
    <n v="7.6"/>
    <n v="20898"/>
    <m/>
    <m/>
    <x v="4"/>
    <m/>
    <m/>
    <n v="2692857"/>
    <n v="11"/>
  </r>
  <r>
    <s v="tt1666186"/>
    <x v="3227"/>
    <x v="14"/>
    <s v="17/09/2010"/>
    <s v="Comedy"/>
    <m/>
    <m/>
    <n v="82"/>
    <s v="USA"/>
    <s v="English"/>
    <s v="German"/>
    <m/>
    <x v="1179"/>
    <s v="Jason Friedberg, Aaron Seltzer"/>
    <s v="Jenn Proske, Matt Lanter, Diedrich Bader, Chris Riggi, Ken Jeong, Anneliese van der Pol, David DeLuise, Kelsey Ledgin, Dave Foley, Jeff Witzke, Crista Flanagan, Nick Eversman, Zane Holtz, Stephanie Fischer, Michael Hanson"/>
    <x v="1550"/>
    <s v="Jenn Proske, Matt Lanter"/>
    <s v="A spoof of vampire-themed movies. Teenager, Becca finds herself torn between 2 boys. As she and her friends wrestle with a number of different dramas, everything comes to a head at their prom."/>
    <s v="A spoof of vampire-themed movies."/>
    <n v="3.4"/>
    <n v="46018"/>
    <n v="23738030.597644601"/>
    <n v="20000000"/>
    <x v="2389"/>
    <n v="36661504"/>
    <n v="95602385.384148866"/>
    <n v="80547866"/>
    <n v="200"/>
  </r>
  <r>
    <s v="tt1666801"/>
    <x v="3228"/>
    <x v="16"/>
    <s v="19/08/2015"/>
    <s v="Comedy"/>
    <s v=" Romance"/>
    <m/>
    <n v="101"/>
    <s v="USA"/>
    <s v="English"/>
    <s v="Spanish"/>
    <m/>
    <x v="1724"/>
    <s v="Josh A. Cagan, Kody Keplinger"/>
    <s v="Mae Whitman, Robbie Amell, Bella Thorne, Bianca A. Santos, Skyler Samuels, Romany Malco, Nick Eversman, Chris Wylde, Ken Jeong, Allison Janney, Rebecca Weil, Seth Meriwether, Erick Chavarria, Brian Dewar McNamara, Benjamin Taylor Davis"/>
    <x v="1223"/>
    <s v="Mae Whitman, Robbie Amell"/>
    <s v="A high school senior instigates a social pecking order revolution after finding out that she has been labeled the DUFF - Designated Ugly Fat Friend - by her prettier, more popular counterparts."/>
    <s v="A high school senior instigates"/>
    <n v="6.5"/>
    <n v="81305"/>
    <n v="9281585.2871312909"/>
    <n v="8500000"/>
    <x v="2390"/>
    <n v="34030343"/>
    <n v="47728907.860550024"/>
    <n v="43709744"/>
    <n v="145"/>
  </r>
  <r>
    <s v="tt1810697"/>
    <x v="3229"/>
    <x v="12"/>
    <s v="18/07/2012"/>
    <s v="Crime"/>
    <s v=" Drama"/>
    <s v=" Mystery"/>
    <n v="89"/>
    <s v="USA"/>
    <s v="English"/>
    <m/>
    <m/>
    <x v="1381"/>
    <s v="Thomas Berger, Chris Fisher"/>
    <s v="Luke Wilson, Samuel L. Jackson, Leslie Bibb, Peyton List, Muse Watson, Tracie Thoms, Bret Roberts, Jason Alan Smith, Tina Parker, Danny Epper, Ryan Lee, Sam Robbins, Gabrielle Harvey, Danny Hanemann, Allie McConnell"/>
    <x v="48"/>
    <s v="Luke Wilson, Samuel L. Jackson"/>
    <s v="John is taken on a murder-fueled ride by a mysterious stranger that transforms the weak-willed, disillusioned husband and father into a desperate hero willing to go to any length to protect his family."/>
    <s v="John is taken on a murder-fueled"/>
    <n v="5.3"/>
    <n v="11599"/>
    <m/>
    <m/>
    <x v="4"/>
    <n v="525"/>
    <m/>
    <n v="525"/>
    <n v="72"/>
  </r>
  <r>
    <s v="tt1667310"/>
    <x v="3230"/>
    <x v="12"/>
    <d v="2012-09-11T00:00:00"/>
    <s v="Crime"/>
    <s v=" Drama"/>
    <s v=" Thriller"/>
    <n v="95"/>
    <s v="France, USA"/>
    <s v="English"/>
    <m/>
    <m/>
    <x v="1725"/>
    <s v="Zach Dean"/>
    <s v="Eric Bana, Olivia Wilde, Charlie Hunnam, Dennis Lafond, Patrick Kerton, Kwasi Songui, Kris Kristofferson, Sissy Spacek, John Robinson, Job Daniel, Kate Mara, Jocelyne Zucco, Treat Williams, Jason Cavalier, Maxime Savaria"/>
    <x v="394"/>
    <s v="Eric Bana, Olivia Wilde"/>
    <s v="A thriller that follows two siblings who decide to fend for themselves in the wake of a botched casino heist, and their unlikely reunion during another family's Thanksgiving celebration."/>
    <s v="A thriller that follows two siblings"/>
    <n v="6.3"/>
    <n v="37643"/>
    <n v="13527060.81169368"/>
    <n v="12000000"/>
    <x v="2391"/>
    <n v="66351"/>
    <n v="2193924.6844168389"/>
    <n v="1946254"/>
    <n v="106"/>
  </r>
  <r>
    <s v="tt1667353"/>
    <x v="3231"/>
    <x v="12"/>
    <d v="2012-04-04T00:00:00"/>
    <s v="Adventure"/>
    <s v=" Comedy"/>
    <s v=" Drama"/>
    <n v="106"/>
    <s v="USA, Canada"/>
    <s v="English"/>
    <m/>
    <m/>
    <x v="197"/>
    <s v="Marc Klein, Jason Keller"/>
    <s v="Julia Roberts, Lily Collins, Armie Hammer, Nathan Lane, Jordan Prentice, Mark Povinelli, Joe Gnoffo, Danny Woodburn, Sebastian Saraceno, Martin Klebba, Ronald Lee Clark, Robert Emms, Mare Winningham, Michael Lerner, Sean Bean"/>
    <x v="151"/>
    <s v="Julia Roberts, Lily Collins"/>
    <s v="An evil queen steals control of a kingdom and an exiled princess enlists the help of seven resourceful rebels to win back her birthright."/>
    <s v="An evil queen steals control of"/>
    <n v="5.6"/>
    <n v="82866"/>
    <n v="95816680.749496892"/>
    <n v="85000000"/>
    <x v="2392"/>
    <n v="64935167"/>
    <n v="206308556.39669144"/>
    <n v="183018522"/>
    <n v="231"/>
  </r>
  <r>
    <s v="tt1667889"/>
    <x v="3232"/>
    <x v="12"/>
    <s v="28/09/2012"/>
    <s v="Animation"/>
    <s v=" Adventure"/>
    <s v=" Comedy"/>
    <n v="88"/>
    <s v="USA"/>
    <s v="English"/>
    <m/>
    <m/>
    <x v="1726"/>
    <s v="Michael Berg, Jason Fuchs"/>
    <s v="Aziz Ansari, Joy Behar, Christopher Campbell, Alain Chabat, Ester Dean, Peter Dinklage, Karen Disher, Drake, Jason Fricchione, Nick Frost, Josh Gad, Ben Gleib, George Jacobs, Queen Latifah, Denis Leary"/>
    <x v="1551"/>
    <s v="Aziz Ansari, Joy Behar"/>
    <s v="Manny, Diego, and Sid embark upon another adventure after their continent is set adrift. Using an iceberg as a ship, they encounter sea creatures and battle pirates as they explore a new world."/>
    <s v="Manny, Diego, and Sid embark upon"/>
    <n v="6.6"/>
    <n v="187558"/>
    <n v="107089231.4259083"/>
    <n v="95000000"/>
    <x v="2393"/>
    <n v="161321843"/>
    <n v="988878626.0712471"/>
    <n v="877244782"/>
    <n v="152"/>
  </r>
  <r>
    <s v="tt1817081"/>
    <x v="3233"/>
    <x v="13"/>
    <s v="13/02/2014"/>
    <s v="Comedy"/>
    <s v=" Romance"/>
    <m/>
    <n v="89"/>
    <s v="USA"/>
    <s v="English"/>
    <m/>
    <m/>
    <x v="1727"/>
    <s v="Christian Long, Justin Long"/>
    <s v="Justin Long, Keir O'Donnell, Evan Rachel Wood, Gideon Glick, Sienna Miller, Mizuo Peck, Peter Dinklage, Busy Philipps, Sam Rockwell, Vince Vaughn, Adam Johnson, Jee Young Han, Jenn Harris, Demosthenes Chrysan, Lynn Cohen"/>
    <x v="674"/>
    <s v="Justin Long, Keir O'Donnell"/>
    <s v="A young writer tries to impress a girl he meets online with an embellished profile, but he finds himself in a real mess when she falls for him and he has to keep up the act."/>
    <s v="A young writer tries to impress"/>
    <n v="5.6"/>
    <n v="11151"/>
    <m/>
    <m/>
    <x v="4"/>
    <n v="4187"/>
    <m/>
    <n v="116559"/>
    <n v="31"/>
  </r>
  <r>
    <s v="tt1670345"/>
    <x v="3234"/>
    <x v="13"/>
    <d v="2013-11-07T00:00:00"/>
    <s v="Crime"/>
    <s v=" Mystery"/>
    <s v=" Thriller"/>
    <n v="115"/>
    <s v="USA, France"/>
    <s v="English"/>
    <s v="French"/>
    <m/>
    <x v="643"/>
    <s v="Ed Solomon, Boaz Yakin"/>
    <s v="Jesse Eisenberg, Mark Ruffalo, Woody Harrelson, Isla Fisher, Dave Franco, M√©lanie Laurent, Morgan Freeman, Michael Caine, Michael Kelly, Common, David Warshofsky, Jos√© Garcia, Jessica Lindsey, Caitriona Balfe, Stephanie Honor√©"/>
    <x v="1139"/>
    <s v="Jesse Eisenberg, Mark Ruffalo"/>
    <s v="An F.B.I. Agent and an Interpol Detective track a team of illusionists who pull off bank heists during their performances, and reward their audiences with the money."/>
    <s v="An F.B.I. Agent and an Interpol"/>
    <n v="7.3"/>
    <n v="585135"/>
    <n v="83323639.126533747"/>
    <n v="75000000"/>
    <x v="2394"/>
    <n v="117723989"/>
    <n v="390758969.75441235"/>
    <n v="351723989"/>
    <n v="767"/>
  </r>
  <r>
    <s v="tt1817771"/>
    <x v="3235"/>
    <x v="16"/>
    <s v="30/10/2015"/>
    <s v="Comedy"/>
    <s v=" Horror"/>
    <s v=" Sci-Fi"/>
    <n v="92"/>
    <s v="USA"/>
    <s v="English"/>
    <m/>
    <m/>
    <x v="1728"/>
    <s v="Oren Uziel"/>
    <s v="Nicholas Braun, Mackenzie Davis, Josh Fadem, Denis Leary, Ed Westwick, Vanessa Hudgens, Keegan-Michael Key, Bob Odenkirk, Joan Cusack, Chris Zylka, Ian Roberts, Rachael Harris, Mae Whitman, Patton Oswalt, Pat Healy"/>
    <x v="1552"/>
    <s v="Nicholas Braun, Mackenzie Davis"/>
    <s v="In the town of Dillford, humans, vampires and zombies were all living in peace - until the alien apocalypse arrived. Now three teenagers - one human, one vampire, and one zombie - have to team up to figure out how to get rid of the visitors."/>
    <s v="In the town of Dillford, humans,"/>
    <n v="5.9"/>
    <n v="10720"/>
    <m/>
    <m/>
    <x v="4"/>
    <n v="70958"/>
    <m/>
    <n v="70958"/>
    <n v="45"/>
  </r>
  <r>
    <s v="tt1821480"/>
    <x v="3236"/>
    <x v="12"/>
    <d v="2012-09-03T00:00:00"/>
    <s v="Mystery"/>
    <s v=" Thriller"/>
    <m/>
    <n v="122"/>
    <s v="India"/>
    <s v="Hindi"/>
    <m/>
    <m/>
    <x v="1729"/>
    <s v="Sujoy Ghosh, Sujoy Ghosh"/>
    <s v="Vidya Balan, Parambrata Chattopadhyay, Indraneil Sengupta, Nawazuddin Siddiqui, Dhritiman Chatterjee, Saswata Chatterjee, Darshan Jariwala, Sk. Azad Ahmed, Masood Akhtar, Mohd. Faiz Alam, Roshni Ali, Anindya Pulak Banerjee, Kamalika Banerjee, Dibyendu Bardhan, Paresh Bhowmick"/>
    <x v="1553"/>
    <s v="Vidya Balan, Parambrata Chattopadhyay"/>
    <s v="A pregnant woman's search for her missing husband takes her from London to Kolkata, but everyone she questions denies having ever met him."/>
    <s v="A pregnant woman's search for"/>
    <n v="8.1"/>
    <n v="56468"/>
    <m/>
    <m/>
    <x v="4"/>
    <m/>
    <m/>
    <n v="459234"/>
    <n v="195"/>
  </r>
  <r>
    <s v="tt1673434"/>
    <x v="3237"/>
    <x v="12"/>
    <s v="14/11/2012"/>
    <s v="Adventure"/>
    <s v=" Drama"/>
    <s v=" Fantasy"/>
    <n v="115"/>
    <s v="USA"/>
    <s v="English"/>
    <m/>
    <m/>
    <x v="696"/>
    <s v="Melissa Rosenberg, Stephenie Meyer"/>
    <s v="Kristen Stewart, Robert Pattinson, Taylor Lautner, Peter Facinelli, Elizabeth Reaser, Ashley Greene, Jackson Rathbone, Kellan Lutz, Nikki Reed, Billy Burke, Chaske Spencer, Mackenzie Foy, Maggie Grace, Jamie Campbell Bower, Christopher Heyerdahl"/>
    <x v="492"/>
    <s v="Kristen Stewart, Robert Pattinson"/>
    <s v="After the birth of Renesmee/Nessie, the Cullens gather other vampire clans in order to protect the child from a false allegation that puts the family in front of the Volturi."/>
    <s v="After the birth of Renesmee/Nessie,"/>
    <n v="5.5"/>
    <n v="226618"/>
    <n v="135270608.1169368"/>
    <n v="120000000"/>
    <x v="2395"/>
    <n v="292324737"/>
    <n v="935336307.70412076"/>
    <n v="829746820"/>
    <n v="380"/>
  </r>
  <r>
    <s v="tt1673697"/>
    <x v="3238"/>
    <x v="12"/>
    <d v="2012-09-08T00:00:00"/>
    <s v="Biography"/>
    <s v=" Comedy"/>
    <s v=" Drama"/>
    <n v="103"/>
    <s v="Australia"/>
    <s v="English"/>
    <s v="Aboriginal"/>
    <m/>
    <x v="1730"/>
    <s v="Keith Thompson, Tony Briggs"/>
    <s v="Tanika Lonesborough, Nioka Brennan, Lynette Narkle, Kylie Belling, Tammy Anderson, Miah Madden, Ava Jean Miller-Porter, Carlin Briggs, Gregory J. Fryer, Miranda Tapsell, Deborah Mailman, Jessica Mauboy, Koby Murray, Hunter Page-Lochard, Chris O'Dowd"/>
    <x v="1554"/>
    <s v="Tanika Lonesborough"/>
    <s v="It's 1968, and four young, talented Australian Aboriginal girls learn about love, friendship and war when their all-girl group The Sapphires entertain the US troops in Vietnam."/>
    <s v="It's 1968, and four young, talented"/>
    <n v="7"/>
    <n v="13017"/>
    <n v="11272550.6764114"/>
    <n v="10000000"/>
    <x v="2396"/>
    <n v="2450867"/>
    <n v="23022638.162617479"/>
    <n v="20423628"/>
    <n v="84"/>
  </r>
  <r>
    <s v="tt1674771"/>
    <x v="3239"/>
    <x v="16"/>
    <s v="15/07/2015"/>
    <s v="Comedy"/>
    <m/>
    <m/>
    <n v="104"/>
    <s v="USA"/>
    <s v="English"/>
    <m/>
    <m/>
    <x v="1731"/>
    <s v="Doug Ellin, Doug Ellin"/>
    <s v="Kevin Connolly, Adrian Grenier, Kevin Dillon, Jerry Ferrara, Jeremy Piven, Emmanuelle Chriqui, Perrey Reeves, Rex Lee, Debi Mazar, Rhys Coiro, Constance Zimmer, Haley Joel Osment, Ronda Rousey, Kid Cudi, Alan Dale"/>
    <x v="1555"/>
    <s v="Kevin Connolly, Adrian Grenier"/>
    <s v="Movie star Vincent Chase, together with his boys Eric, Turtle, and Johnny, are back - and back in business with super agent-turned-studio head Ari Gold on a risky project that will serve as Vince's directorial debut."/>
    <s v="Movie star Vincent Chase, together"/>
    <n v="6.6"/>
    <n v="75015"/>
    <n v="32758536.3075222"/>
    <n v="30000000"/>
    <x v="2397"/>
    <n v="32363404"/>
    <n v="53793233.618871145"/>
    <n v="49263404"/>
    <n v="192"/>
  </r>
  <r>
    <s v="tt1674784"/>
    <x v="3240"/>
    <x v="17"/>
    <s v="21/10/2011"/>
    <s v="Crime"/>
    <s v=" Drama"/>
    <s v=" Thriller"/>
    <n v="91"/>
    <s v="USA, Bulgaria"/>
    <s v="English"/>
    <m/>
    <m/>
    <x v="92"/>
    <s v="Karl Gajdusek"/>
    <s v="Nicolas Cage, Nicole Kidman, Ben Mendelsohn, Liana Liberato, Cam Gigandet, Jordana Spiro, Dash Mihok, Emily Meade, Nico Tortorella, Brandon Belknap, Terry Milam, Tina Parker, David Maldonado, Nilo Otero, Simona Williams"/>
    <x v="130"/>
    <s v="Nicolas Cage, Nicole Kidman"/>
    <s v="As they're held for ransom, a husband and wife's predicament grows more dire amid the discovery of betrayal and deception."/>
    <s v="As they're held for ransom, a"/>
    <n v="5.3"/>
    <n v="41154"/>
    <n v="40270406.643578999"/>
    <n v="35000000"/>
    <x v="2398"/>
    <n v="24094"/>
    <n v="11641560.149311613"/>
    <n v="10117966"/>
    <n v="140"/>
  </r>
  <r>
    <s v="tt1675192"/>
    <x v="3241"/>
    <x v="17"/>
    <s v="29/06/2012"/>
    <s v="Drama"/>
    <s v=" Horror"/>
    <s v=" Thriller"/>
    <n v="121"/>
    <s v="USA"/>
    <s v="English"/>
    <m/>
    <m/>
    <x v="1732"/>
    <s v="Jeff Nichols"/>
    <s v="Michael Shannon, Jessica Chastain, Tova Stewart, Shea Whigham, Katy Mixon, Natasha Randall, Ron Kennard, Scott Knisley, Robert Longstreet, Heather Caldwell, Sheila Hullihen, John Kloock, Marianna Alacchi, Jacque Jovic, Bob Maines"/>
    <x v="1445"/>
    <s v="Michael Shannon, Jessica Chastain"/>
    <s v="Plagued by a series of apocalyptic visions, a young husband and father questions whether to shelter his family from a coming storm, or from himself."/>
    <s v="Plagued by a series of apocalyptic"/>
    <n v="7.4"/>
    <n v="89361"/>
    <n v="5752915.234797"/>
    <n v="5000000"/>
    <x v="2399"/>
    <n v="1730296"/>
    <n v="4304443.9358137175"/>
    <n v="3741098"/>
    <n v="280"/>
  </r>
  <r>
    <s v="tt1821700"/>
    <x v="3242"/>
    <x v="13"/>
    <s v="16/10/2013"/>
    <s v="Action"/>
    <s v=" Crime"/>
    <s v=" Drama"/>
    <n v="130"/>
    <s v="Pakistan"/>
    <s v="English"/>
    <s v="Urdu"/>
    <m/>
    <x v="1733"/>
    <s v="Hassan Rana"/>
    <s v="Shaan Shahid, Hamza Ali Abbasi, Shamoon Abbasi, Ayesha Khan, Meesha Shafi, Ali Azmat, Bilal Lashari, Kamran Lashari, Batin Farooqi, Uzma Khan"/>
    <x v="1556"/>
    <s v="Shaan Shahid, Hamza Ali Abbasi"/>
    <s v="The efforts of the Pakistani security forces in their fight against terrorism and how the lives of security officials are affected. A retired security officer returns to save Pakistan from a major terrorist attack."/>
    <s v="The efforts of the Pakistani security"/>
    <n v="7.9"/>
    <n v="29323"/>
    <m/>
    <s v="PKR 180000000"/>
    <x v="4"/>
    <m/>
    <m/>
    <n v="556003"/>
    <n v="215"/>
  </r>
  <r>
    <s v="tt1677720"/>
    <x v="3243"/>
    <x v="11"/>
    <s v="28/03/2018"/>
    <s v="Action"/>
    <s v=" Adventure"/>
    <s v=" Sci-Fi"/>
    <n v="140"/>
    <s v="USA, India"/>
    <s v="English"/>
    <m/>
    <m/>
    <x v="112"/>
    <s v="Zak Penn, Ernest Cline"/>
    <s v="Tye Sheridan, Olivia Cooke, Ben Mendelsohn, Lena Waithe, T.J. Miller, Simon Pegg, Mark Rylance, Philip Zhao, Win Morisaki, Hannah John-Kamen, Ralph Ineson, Susan Lynch, Clare Higgins, Laurence Spellman, Perdita Weeks"/>
    <x v="1557"/>
    <s v="Tye Sheridan, Olivia Cooke"/>
    <s v="When the creator of a virtual reality called the OASIS dies, he makes a posthumous challenge to all OASIS users to find his Easter Egg, which will give the finder his fortune and control of his world."/>
    <s v="When the creator of a virtual"/>
    <n v="7.5"/>
    <n v="353913"/>
    <n v="180369025.95307922"/>
    <n v="175000000"/>
    <x v="2400"/>
    <n v="137690172"/>
    <n v="600776935.27134073"/>
    <n v="582893671"/>
    <n v="2009"/>
  </r>
  <r>
    <s v="tt1679335"/>
    <x v="3244"/>
    <x v="9"/>
    <s v="27/10/2016"/>
    <s v="Animation"/>
    <s v=" Adventure"/>
    <s v=" Comedy"/>
    <n v="92"/>
    <s v="USA"/>
    <s v="English"/>
    <m/>
    <m/>
    <x v="1734"/>
    <s v="Jonathan Aibel, Glenn Berger"/>
    <s v="Anna Kendrick, Justin Timberlake, Zooey Deschanel, Christopher Mintz-Plasse, Christine Baranski, Russell Brand, Gwen Stefani, John Cleese, James Corden, Jeffrey Tambor, Ron Funches, Aino Jawo, Caroline Hjelt, Kunal Nayyar, Quvenzhan√© Wallis"/>
    <x v="1419"/>
    <s v="Anna Kendrick, Justin Timberlake"/>
    <s v="After the Bergens invade Troll Village, Poppy, the happiest Troll ever born, and the curmudgeonly Branch set off on a journey to rescue her friends."/>
    <s v="After the Bergens invade Troll"/>
    <n v="6.5"/>
    <n v="70238"/>
    <n v="134793464.35729"/>
    <n v="125000000"/>
    <x v="2401"/>
    <n v="153707064"/>
    <n v="374040499.96326059"/>
    <n v="346864462"/>
    <n v="203"/>
  </r>
  <r>
    <s v="tt1825157"/>
    <x v="3193"/>
    <x v="13"/>
    <d v="2014-04-04T00:00:00"/>
    <s v="Comedy"/>
    <s v=" Drama"/>
    <s v=" Mystery"/>
    <n v="93"/>
    <s v="UK"/>
    <s v="English"/>
    <m/>
    <m/>
    <x v="1516"/>
    <s v="Fyodor Dostoevsky, Richard Ayoade"/>
    <s v="Jesse Eisenberg, Mia Wasikowska, Wallace Shawn, Yasmin Paige, Noah Taylor, James Fox, Cathy Moriarty, Phyllis Somerville, Gabrielle Downey, Jon Korkes, Craig Roberts, Kobna Holdbrook-Smith, Susan Blommaert, Bruce Byron, J. Mascis"/>
    <x v="1139"/>
    <s v="Jesse Eisenberg, Mia Wasikowska"/>
    <s v="A clerk in a government agency finds his unenviable life takes a turn for the horrific with the arrival of a new co-worker who is both his exact physical double and his opposite - confident, charismatic and seductive with women."/>
    <s v="A clerk in a government agency"/>
    <n v="6.5"/>
    <n v="46574"/>
    <m/>
    <m/>
    <x v="4"/>
    <n v="200406"/>
    <m/>
    <n v="1662515"/>
    <n v="154"/>
  </r>
  <r>
    <s v="tt1680114"/>
    <x v="3245"/>
    <x v="17"/>
    <s v="19/05/2011"/>
    <s v="Biography"/>
    <s v=" Crime"/>
    <s v=" Drama"/>
    <n v="119"/>
    <s v="Australia"/>
    <s v="English"/>
    <m/>
    <m/>
    <x v="1735"/>
    <s v="Shaun Grant, Shaun Grant"/>
    <s v="Lucas Pittaway, Bob Adriaens, Louise Harris, Frank Cwiertniak, Matthew Howard, Marcus Howard, Anthony Groves, Richard Green, Aaron Viergever, Denis Davey, Allan Chapple, Beau Gosling, Brendan Rock, Bryan Sellars, Daniel Henshall"/>
    <x v="1558"/>
    <s v="Lucas Pittaway, Bob Adriaens"/>
    <s v="Based on true events, 16 year-old Jamie falls in with his mother's new boyfriend and his crowd of self-appointed neighborhood watchmen, a relationship that leads to a spree of torture and murder."/>
    <s v="Based on true events, 16 year-old"/>
    <n v="6.6"/>
    <n v="16719"/>
    <n v="2301166.0939187999"/>
    <n v="2000000"/>
    <x v="2402"/>
    <n v="8452"/>
    <n v="1552581.805987404"/>
    <n v="1349387"/>
    <n v="114"/>
  </r>
  <r>
    <s v="tt1682180"/>
    <x v="3246"/>
    <x v="13"/>
    <s v="20/06/2013"/>
    <s v="Drama"/>
    <s v=" Mystery"/>
    <s v=" Thriller"/>
    <n v="99"/>
    <s v="UK, USA"/>
    <s v="English"/>
    <s v="French"/>
    <s v="Italian"/>
    <x v="79"/>
    <s v="Wentworth Miller"/>
    <s v="Mia Wasikowska, Nicole Kidman, David Alford, Matthew Goode, Peg Allen, Lauren E. Roman, Phyllis Somerville, Harmony Korine, Lucas Till, Alden Ehrenreich, Dominick 'Dino' Howard, Jacki Weaver, Dermot Mulroney, Tyler von Tagen, Thomas A. Covert"/>
    <x v="1231"/>
    <s v="Mia Wasikowska, Nicole Kidman"/>
    <s v="After India's father dies, her Uncle Charlie, whom she never knew existed, comes to live with her and her unstable mother. She comes to suspect this mysterious, charming man has ulterior motives and becomes increasingly infatuated with him."/>
    <s v="After India's father dies, her"/>
    <n v="6.8"/>
    <n v="101591"/>
    <n v="13331782.2602454"/>
    <n v="12000000"/>
    <x v="2403"/>
    <n v="1714221"/>
    <n v="13417817.806080038"/>
    <n v="12077441"/>
    <n v="279"/>
  </r>
  <r>
    <s v="tt1827487"/>
    <x v="3247"/>
    <x v="17"/>
    <s v="15/06/2012"/>
    <s v="Crime"/>
    <s v=" Drama"/>
    <m/>
    <n v="157"/>
    <s v="Turkey, Bosnia and Herzegovina"/>
    <s v="Turkish"/>
    <m/>
    <m/>
    <x v="467"/>
    <s v="Ercan Kesal, Ebru Ceylan"/>
    <s v="Muhammet Uzuner, Yilmaz Erdogan, Taner Birsel, Ahmet M√ºmtaz Taylan, Firat Tanis, Ercan Kesal, Erol Erarslan, Ugur Aslanoglu, Murat Kili√ß, Safak Karali, Emre Sen, Burhan Yildiz, Nihan Okutucu, Cansu Demirci, Kubilay Tun√ßer"/>
    <x v="1559"/>
    <s v="Muhammet Uzuner, Yilmaz Erdogan"/>
    <s v="A group of men set out in search of a dead body in the Anatolian steppes."/>
    <s v="A group of men set out in search"/>
    <n v="7.9"/>
    <n v="39938"/>
    <m/>
    <m/>
    <x v="4"/>
    <n v="152408"/>
    <m/>
    <n v="2099472"/>
    <n v="118"/>
  </r>
  <r>
    <s v="tt1827512"/>
    <x v="3248"/>
    <x v="17"/>
    <s v="18/05/2011"/>
    <s v="Drama"/>
    <m/>
    <m/>
    <n v="87"/>
    <s v="Belgium, France, Italy"/>
    <s v="French"/>
    <m/>
    <m/>
    <x v="868"/>
    <s v="Jean-Pierre Dardenne, Luc Dardenne"/>
    <s v="Thomas Doret, C√©cile de France, J√©r√©mie Renier, Fabrizio Rongione, Egon Di Mateo, Olivier Gourmet, Baptiste Sornin, Samuel De Ryck, Carl Jadot, Claudy Delfosse, Jean-Michel Balthazar, Fr√©d√©ric Dussenne, Myriem Akheddiou, Sandra Raco, Hicham Slaoui"/>
    <x v="1560"/>
    <s v="Thomas Doret, C√©cile de France"/>
    <s v="Abandoned by his father, a young boy is left in a state-run youth farm. In a random act of kindness, the town hair-dresser agrees to foster him on week-ends."/>
    <s v="Abandoned by his father, a young"/>
    <n v="7.4"/>
    <n v="25940"/>
    <m/>
    <m/>
    <x v="4"/>
    <n v="1470000"/>
    <m/>
    <n v="7011798"/>
    <n v="72"/>
  </r>
  <r>
    <s v="tt1684233"/>
    <x v="3249"/>
    <x v="13"/>
    <s v="15/03/2013"/>
    <s v="Action"/>
    <s v=" Crime"/>
    <s v=" Thriller"/>
    <n v="99"/>
    <s v="UK, USA"/>
    <s v="English"/>
    <m/>
    <m/>
    <x v="1736"/>
    <s v="Eran Creevy"/>
    <s v="James McAvoy, Mark Strong, Andrea Riseborough, Johnny Harris, Daniel Mays, David Morrissey, Peter Mullan, Natasha Little, Daniel Kaluuya, Ruth Sheen, Jason Flemyng, Elyes Gabel, Robert Portal, Jason Maza, Jay Simpson"/>
    <x v="652"/>
    <s v="James McAvoy, Mark Strong"/>
    <s v="When a notorious criminal is forced to return to London, it gives a detective one last chance to take down the man he's always been after."/>
    <s v="When a notorious criminal is forced"/>
    <n v="6.1"/>
    <n v="31649"/>
    <n v="9443345.7676738258"/>
    <n v="8500000"/>
    <x v="2404"/>
    <n v="9747"/>
    <n v="4362143.6018063249"/>
    <n v="3926386"/>
    <n v="91"/>
  </r>
  <r>
    <s v="tt1686821"/>
    <x v="3250"/>
    <x v="15"/>
    <d v="2014-01-05T00:00:00"/>
    <s v="Action"/>
    <s v=" Comedy"/>
    <s v=" Drama"/>
    <n v="104"/>
    <s v="USA, UK"/>
    <s v="English"/>
    <m/>
    <m/>
    <x v="158"/>
    <s v="Richelle Mead, Daniel Waters"/>
    <s v="Zoey Deutch, Lucy Fry, Danila Kozlovsky, Gabriel Byrne, Dominic Sherwood, Olga Kurylenko, Sarah Hyland, Cameron Monaghan, Sami Gayle, Ashley Charles, Claire Foy, Joely Richardson, Dominique Tipper, Edward Holcroft, Bront√© Terrell"/>
    <x v="1561"/>
    <s v="Zoey Deutch, Lucy Fry"/>
    <s v="Rose Hathaway is a Dhampir, half human-half vampire, a guardian of the Moroi, peaceful, mortal vampires living discreetly within our world. Her calling is to protect the Moroi from bloodthirsty, immortal Vampires, the Strigoi."/>
    <s v="Rose Hathaway is a Dhampir, half"/>
    <n v="5.5"/>
    <n v="51108"/>
    <n v="32797419.9107868"/>
    <n v="30000000"/>
    <x v="2405"/>
    <n v="7791979"/>
    <n v="17100953.005060542"/>
    <n v="15642346"/>
    <n v="249"/>
  </r>
  <r>
    <s v="tt1690953"/>
    <x v="3251"/>
    <x v="13"/>
    <d v="2013-10-10T00:00:00"/>
    <s v="Animation"/>
    <s v=" Adventure"/>
    <s v=" Comedy"/>
    <n v="98"/>
    <s v="USA, France, Japan"/>
    <s v="English"/>
    <s v="Ukrainian"/>
    <m/>
    <x v="1540"/>
    <s v="Cinco Paul, Ken Daurio"/>
    <s v="Steve Carell, Kristen Wiig, Benjamin Bratt, Miranda Cosgrove, Russell Brand, Ken Jeong, Steve Coogan, Elsie Fisher, Dana Gaier, Moises Arias, Nasim Pedrad, Kristen Schaal, Pierre Coffin, Chris Renaud, Nickolai Stoilov"/>
    <x v="724"/>
    <s v="Steve Carell, Kristen Wiig"/>
    <s v="When Gru, the world's most super-bad turned super-dad has been recruited by a team of officials to stop lethal muscle and a host of Gru's own, He has to fight back with new gadgetry, cars, and more minion madness."/>
    <s v="When Gru, the world's most super-bad"/>
    <n v="7.3"/>
    <n v="363248"/>
    <n v="84434620.981554195"/>
    <n v="76000000"/>
    <x v="2406"/>
    <n v="368065385"/>
    <n v="1078503417.0256915"/>
    <n v="970766005"/>
    <n v="321"/>
  </r>
  <r>
    <s v="tt1833116"/>
    <x v="3252"/>
    <x v="18"/>
    <s v="17/10/2019"/>
    <s v="Crime"/>
    <s v=" Drama"/>
    <s v=" Thriller"/>
    <n v="113"/>
    <s v="UK"/>
    <s v="English"/>
    <s v="Polish"/>
    <s v="Spanish"/>
    <x v="1737"/>
    <s v="Matt Cook, Rowan Joffe"/>
    <s v="Joel Kinnaman, Mateusz Kosciukiewicz, Karma Meyer, Ana de Armas, Rosamund Pike, Clive Owen, Martin McCann, Janusz Sheagall, Srbo Markovic, Ignacy Rybarczyk, Arturo Castro, Eugene Lipinski, Alma Di Stefano, Common, Preston Sadleir"/>
    <x v="1283"/>
    <s v="Joel Kinnaman, Mateusz Kosciukiewicz"/>
    <s v="An ex-convict working undercover intentionally gets himself incarcerated again in order to infiltrate the mob at a maximum security prison."/>
    <s v="An ex-convict working undercover"/>
    <n v="6.6"/>
    <n v="15449"/>
    <m/>
    <m/>
    <x v="4"/>
    <m/>
    <m/>
    <n v="2441411"/>
    <n v="136"/>
  </r>
  <r>
    <s v="tt1833673"/>
    <x v="3253"/>
    <x v="13"/>
    <s v="20/12/2013"/>
    <s v="Action"/>
    <s v=" Thriller"/>
    <m/>
    <n v="172"/>
    <s v="India"/>
    <s v="Hindi"/>
    <s v="English"/>
    <s v="Tamil"/>
    <x v="1738"/>
    <s v="Vijay Krishna Acharya, Aditya Chopra"/>
    <s v="Aamir Khan, Abhishek Bachchan, Katrina Kaif, Uday Chopra, Jackie Shroff, Tabrett Bethell, Andrew Bicknell, Siddharth Nigam, Charles Rasmussen, Gavin Marshall, James Lamont, Girisha Nichani, Kapish Chawla, Kanishka Soni, Kavya Nayak"/>
    <x v="88"/>
    <s v="Aamir Khan, Abhishek Bachchan"/>
    <s v="When Sahir, a circus entertainer trained in magic and acrobatics, turns into a thief to take down a corrupt bank in Chicago that ruined his father, Indian officers Jai and Ali are called to catch him."/>
    <s v="When Sahir, a circus entertainer"/>
    <n v="5.4"/>
    <n v="42374"/>
    <m/>
    <m/>
    <x v="4"/>
    <n v="8031955"/>
    <m/>
    <n v="88031955"/>
    <n v="415"/>
  </r>
  <r>
    <s v="tt1833844"/>
    <x v="3254"/>
    <x v="12"/>
    <s v="31/08/2012"/>
    <s v="Drama"/>
    <s v=" Horror"/>
    <s v=" Thriller"/>
    <n v="92"/>
    <s v="UK, Germany, Australia"/>
    <s v="English"/>
    <s v="Italian"/>
    <m/>
    <x v="1739"/>
    <s v="Peter Strickland"/>
    <s v="Toby Jones, Cosimo Fusco, Antonio Mancino, Fatma Mohamed, Salvatore LI Causi, Chiara D'Anna, Tonia Sotiropoulou, Eugenia Caruso, Susanna Cappellaro, Guido Adorni, Lara Parmiani, Jozef Cseres, Pal Toth, Katalin Ladik, Jean-Michael van Schouwburg"/>
    <x v="1562"/>
    <s v="Toby Jones, Cosimo Fusco"/>
    <s v="A sound engineer's work for an Italian horror studio becomes a terrifying case of life imitating art."/>
    <s v="A sound engineer's work for an"/>
    <n v="6.2"/>
    <n v="14217"/>
    <m/>
    <m/>
    <x v="4"/>
    <n v="38493"/>
    <m/>
    <n v="312757"/>
    <n v="77"/>
  </r>
  <r>
    <s v="tt1836808"/>
    <x v="3255"/>
    <x v="12"/>
    <d v="2012-06-12T00:00:00"/>
    <s v="Drama"/>
    <s v=" Romance"/>
    <m/>
    <n v="128"/>
    <s v="UK, USA"/>
    <s v="English"/>
    <m/>
    <m/>
    <x v="513"/>
    <s v="David Nicholls, Charles Dickens"/>
    <s v="Toby Irvine, Ralph Fiennes, Jason Flemyng, Sally Hawkins, William Ellis, David Walliams, Bernice Stegers, Tim Freeman, Alan Rushton, Sheila Simpson, Ralph Ineson, Steve Morphew, Helena Barlow, Richard James, Roberta Burton"/>
    <x v="1563"/>
    <s v="Toby Irvine, Ralph Fiennes"/>
    <s v="A series of events change the orphaned Pip's life forever as he eagerly abandons his humble origins to begin a new life as a gentleman."/>
    <s v="A series of events change the"/>
    <n v="6.4"/>
    <n v="12053"/>
    <m/>
    <m/>
    <x v="4"/>
    <n v="258656"/>
    <m/>
    <n v="6202879"/>
    <n v="44"/>
  </r>
  <r>
    <s v="tt1836944"/>
    <x v="3256"/>
    <x v="12"/>
    <s v="15/06/2013"/>
    <s v="Action"/>
    <s v=" Comedy"/>
    <s v=" Crime"/>
    <n v="98"/>
    <s v="USA"/>
    <s v="English"/>
    <m/>
    <m/>
    <x v="1740"/>
    <s v="Barry Battles, Griffin Hood"/>
    <s v="Clayne Crawford, Travis Fimmel, Daniel Cudmore, Thomas Brodie-Sangster, Adrian Spurlock, Billy Bob Thornton, Eva Longoria, Andre Braugher, Michael Rapaport, Paul Wesley, Zo√´ Bell, Julio Oscar Mechoso, Damien Moses, Nito Larioza, Bill Perkins"/>
    <x v="1564"/>
    <s v="Clayne Crawford, Travis Fimmel"/>
    <s v="When three redneck brothers agree to help a woman save her godson from an abusive stepfather, they become targets on the run from an odd cast of characters."/>
    <s v="When three redneck brothers agree"/>
    <n v="6.4"/>
    <n v="13618"/>
    <m/>
    <n v="4000000"/>
    <x v="4"/>
    <m/>
    <m/>
    <n v="37470"/>
    <n v="70"/>
  </r>
  <r>
    <s v="tt1691916"/>
    <x v="3257"/>
    <x v="19"/>
    <s v="19/07/2017"/>
    <s v="Drama"/>
    <s v=" Fantasy"/>
    <s v=" Mystery"/>
    <n v="98"/>
    <s v="USA"/>
    <s v="English"/>
    <m/>
    <m/>
    <x v="1741"/>
    <s v="Maria Maggenti, Lauren Oliver"/>
    <s v="Zoey Deutch, Halston Sage, Logan Miller, Kian Lawley, Elena Kampouris, Cynthy Wu, Medalion Rahimi, Erica Tremblay, Liv Hewson, Diego Boneta, Jennifer Beals, Nicholas Lea, Chelsea Gill, Roan Curtis, Claire Margaret Corlett"/>
    <x v="1561"/>
    <s v="Zoey Deutch, Halston Sage"/>
    <s v="February 12 is just another day in Sam's charmed life, until it turns out to be her last. Stuck reliving her last day over and over, Sam untangles the mystery around her death and discovers everything she's losing."/>
    <s v="February 12 is just another day"/>
    <n v="6.4"/>
    <n v="44619"/>
    <n v="5279271.3772846004"/>
    <n v="5000000"/>
    <x v="2407"/>
    <n v="12241122"/>
    <n v="17288392.137210362"/>
    <n v="16373843"/>
    <n v="219"/>
  </r>
  <r>
    <s v="tt1691917"/>
    <x v="3258"/>
    <x v="13"/>
    <d v="2013-08-11T00:00:00"/>
    <s v="Animation"/>
    <s v=" Adventure"/>
    <s v=" Comedy"/>
    <n v="91"/>
    <s v="USA"/>
    <s v="English"/>
    <s v="Spanish"/>
    <m/>
    <x v="1742"/>
    <s v="John Lasseter, Klay Hall"/>
    <s v="Dane Cook, Stacy Keach, Brad Garrett, Teri Hatcher, Julia Louis-Dreyfus, Priyanka Chopra, John Cleese, Cedric the Entertainer, Carlos Alazraqui, Roger Craig Smith, Anthony Edwards, Val Kilmer, Sinbad, Gabriel Iglesias, Brent Musburger"/>
    <x v="781"/>
    <s v="Dane Cook, Stacy Keach"/>
    <s v="A cropdusting plane with a fear of heights lives his dream of competing in a famous around-the-world aerial race."/>
    <s v="A cropdusting plane with a fear"/>
    <n v="5.7"/>
    <n v="41636"/>
    <n v="55549092.751022503"/>
    <n v="50000000"/>
    <x v="2408"/>
    <n v="90288712"/>
    <n v="265812087.6875636"/>
    <n v="239258712"/>
    <n v="126"/>
  </r>
  <r>
    <s v="tt1838544"/>
    <x v="3259"/>
    <x v="12"/>
    <s v="24/02/2012"/>
    <s v="Action"/>
    <s v=" Adventure"/>
    <s v=" Mystery"/>
    <n v="94"/>
    <s v="USA"/>
    <s v="English"/>
    <m/>
    <m/>
    <x v="1743"/>
    <s v="Allison Burnett"/>
    <s v="Amanda Seyfried, Daniel Sunjata, Jennifer Carpenter, Sebastian Stan, Wes Bentley, Nick Searcy, Socratis Otto, Emily Wickersham, Joel David Moore, Katherine Moennig, Michael Par√©, Sam Upton, Ted Rooney, Erin Carufel, Amy Argyle"/>
    <x v="1020"/>
    <s v="Amanda Seyfried, Daniel Sunjata"/>
    <s v="A woman is convinced her kidnapper has returned when her sister goes missing."/>
    <s v="A woman is convinced her kidnapper"/>
    <n v="5.9"/>
    <n v="41575"/>
    <m/>
    <m/>
    <x v="4"/>
    <n v="11682205"/>
    <m/>
    <n v="19767535"/>
    <n v="140"/>
  </r>
  <r>
    <s v="tt1838603"/>
    <x v="3260"/>
    <x v="13"/>
    <d v="2014-10-04T00:00:00"/>
    <s v="Comedy"/>
    <s v=" Drama"/>
    <s v=" Romance"/>
    <n v="111"/>
    <s v="Germany, Belgium, USA, France"/>
    <s v="English"/>
    <s v="French"/>
    <m/>
    <x v="1744"/>
    <s v="Sandra Nettelbeck, Fran√ßoise Dorner"/>
    <s v="Michael Caine, Michelle Goddet, Jane Alexander, Serge Hollogne, Fred Fuchs, Yohan Guignard, Dieter Rupp, Gillian Anderson, Christelle Cornil, Alix Poisson, Cl√©mence Po√©sy, Louis-Julien Petit, Thierry Angelvy, Justin Kirk, Deshaun Strong"/>
    <x v="308"/>
    <s v="Michael Caine, Michelle Goddet"/>
    <s v="He's a widower in Paris who speaks no French. She's a dance instructor less than half his age. Can they become a family, or will his estranged adult children halt the friendship?"/>
    <s v="He's a widower in Paris who speaks"/>
    <n v="6.8"/>
    <n v="11925"/>
    <m/>
    <n v="8200000"/>
    <x v="4"/>
    <m/>
    <m/>
    <n v="2967122"/>
    <n v="48"/>
  </r>
  <r>
    <s v="tt1692486"/>
    <x v="3261"/>
    <x v="17"/>
    <s v="16/09/2011"/>
    <s v="Comedy"/>
    <s v=" Drama"/>
    <m/>
    <n v="80"/>
    <s v="France, Germany, Poland, Spain, USA"/>
    <s v="English"/>
    <m/>
    <m/>
    <x v="350"/>
    <s v="Yasmina Reza, Yasmina Reza"/>
    <s v="Jodie Foster, Kate Winslet, Christoph Waltz, John C. Reilly, Elvis Polanski, Eliot Berger, Joseph Rezwin, Nathan Rippy, Tanya Lopert, Julie Adams"/>
    <x v="306"/>
    <s v="Jodie Foster, Kate Winslet"/>
    <s v="Two pairs of parents hold a cordial meeting after their sons are involved in a fight, though as their time together progresses, increasingly childish behavior throws the discussion into chaos."/>
    <s v="Two pairs of parents hold a cordial"/>
    <n v="7.2"/>
    <n v="117456"/>
    <n v="28764576.173985001"/>
    <n v="25000000"/>
    <x v="2409"/>
    <n v="2547047"/>
    <n v="35348939.53717237"/>
    <n v="30722632"/>
    <n v="203"/>
  </r>
  <r>
    <s v="tt1839494"/>
    <x v="3262"/>
    <x v="17"/>
    <d v="2011-07-05T00:00:00"/>
    <s v="Animation"/>
    <s v=" Adventure"/>
    <s v=" Drama"/>
    <n v="116"/>
    <s v="Japan"/>
    <s v="Japanese"/>
    <m/>
    <m/>
    <x v="1196"/>
    <s v="Makoto Shinkai"/>
    <s v="Hilary Haag, Corey Hartzog, Leraldo Anzaldua, David Matranga, Shelley Calene-Black, Shannon Emerick, Sam Roman, Emily Neves, Brittney Karbowski, George Manley, Kalob Martinez, Andrew Love, Justin Doran, Kazuhiro Fujiwara, Kenji Hamada"/>
    <x v="1565"/>
    <s v="Hilary Haag, Corey Hartzog"/>
    <s v="A coming of age story involving young love and a mysterious music, coming from a crystal radio left as a memento by an absent father, that leads a young heroine deep into a hidden world."/>
    <s v="A coming of age story involving"/>
    <n v="7.2"/>
    <n v="13197"/>
    <m/>
    <m/>
    <x v="4"/>
    <m/>
    <m/>
    <n v="600486"/>
    <n v="39"/>
  </r>
  <r>
    <s v="tt1694020"/>
    <x v="3263"/>
    <x v="12"/>
    <s v="19/12/2012"/>
    <s v="Comedy"/>
    <s v=" Drama"/>
    <m/>
    <n v="95"/>
    <s v="USA"/>
    <s v="English"/>
    <m/>
    <m/>
    <x v="1040"/>
    <s v="Dan Fogelman"/>
    <s v="Barbra Streisand, Seth Rogen, Julene Renee, Zabryna Guevara, John Funk, Robert Curtis Brown, Kathy Najimy, Miriam Margolyes, Rose Abdoo, Tom Virtue, Vivian Vanderwerd, Worth Howe, Vicki Goldsmith, Matthew Levinson, Joseph Levinson"/>
    <x v="1566"/>
    <s v="Barbra Streisand, Seth Rogen"/>
    <s v="As inventor Andy Brewster is about to embark on the road trip of a lifetime, a quick stop at his mom's house turns into an unexpected cross-country voyage with her along for the ride."/>
    <s v="As inventor Andy Brewster is about"/>
    <n v="5.7"/>
    <n v="35011"/>
    <n v="45090202.705645598"/>
    <n v="40000000"/>
    <x v="2410"/>
    <n v="37134215"/>
    <n v="47191097.28384015"/>
    <n v="41863726"/>
    <n v="113"/>
  </r>
  <r>
    <s v="tt1839654"/>
    <x v="3264"/>
    <x v="12"/>
    <d v="2012-06-07T00:00:00"/>
    <s v="Comedy"/>
    <s v=" Drama"/>
    <m/>
    <n v="109"/>
    <s v="USA"/>
    <s v="English"/>
    <m/>
    <m/>
    <x v="560"/>
    <s v="Guy Thomas"/>
    <s v="Morgan Freeman, Kenan Thompson, Virginia Madsen, Emma Fuhrmann, Madeline Carroll, Nicolette Pierini, C.J. Wilson, Ash Christian, Debargo Sanyal, Fred Willard, Jessica Hecht, Christopher McCann, Lucas Caleb Rooney, Kevin Pollak, Boyd Holbrook"/>
    <x v="74"/>
    <s v="Morgan Freeman, Kenan Thompson"/>
    <s v="Monty Wildhorn, an alcoholic novelist of Westerns, has lost his drive. His nephew pushes him to summer in quiet Belle Isle. He begrudgingly befriends a newly single mom and her 3 girls who help him find the inspiration to write again."/>
    <s v="Monty Wildhorn, an alcoholic novelist"/>
    <n v="7"/>
    <n v="17246"/>
    <m/>
    <m/>
    <x v="4"/>
    <n v="102388"/>
    <m/>
    <n v="123821"/>
    <n v="69"/>
  </r>
  <r>
    <s v="tt1698641"/>
    <x v="3265"/>
    <x v="15"/>
    <d v="2014-10-10T00:00:00"/>
    <s v="Comedy"/>
    <s v=" Family"/>
    <m/>
    <n v="81"/>
    <s v="USA"/>
    <s v="English"/>
    <m/>
    <m/>
    <x v="441"/>
    <s v="Rob Lieber, Rob Lieber"/>
    <s v="Steve Carell, Jennifer Garner, Ed Oxenbould, Dylan Minnette, Kerris Dorsey, Elise Vargas, Zoey Vargas, Sidney Fullmer, Bella Thorne, Megan Mullally, Mekai Curtis, Lincoln Melcher, Reese Hartwig, Martha Hackett, Mary Mouser"/>
    <x v="724"/>
    <s v="Steve Carell, Jennifer Garner"/>
    <s v="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
    <s v="Alexander's day begins with gum"/>
    <n v="6.2"/>
    <n v="39946"/>
    <n v="30610925.250067681"/>
    <n v="28000000"/>
    <x v="2411"/>
    <n v="66954149"/>
    <n v="110039879.68386337"/>
    <n v="100654149"/>
    <n v="109"/>
  </r>
  <r>
    <s v="tt1700841"/>
    <x v="3266"/>
    <x v="9"/>
    <s v="31/10/2016"/>
    <s v="Animation"/>
    <s v=" Adventure"/>
    <s v=" Comedy"/>
    <n v="89"/>
    <s v="USA, Canada"/>
    <s v="English"/>
    <m/>
    <m/>
    <x v="1695"/>
    <s v="Kyle Hunter, Ariel Shaffir"/>
    <s v="Alistair Abell, Iris Apatow, Sugar Lyn Beard, Michael Cera, Ian James Corlett, Michael Daingerfield, Brian Dobson, Michael Dobson, James Franco, Bill Hader, Ian Hanlin, Salma Hayek, Maryke Hendrikse, Jonah Hill, Anders Holm"/>
    <x v="1567"/>
    <s v="Alistair Abell, Iris Apatow"/>
    <s v="A sausage strives to discover the truth about his existence."/>
    <s v="A sausage strives to discover"/>
    <n v="6.1"/>
    <n v="171982"/>
    <n v="20488606.58230808"/>
    <n v="19000000"/>
    <x v="2412"/>
    <n v="97685686"/>
    <n v="151729262.4471041"/>
    <n v="140705322"/>
    <n v="553"/>
  </r>
  <r>
    <s v="tt1841642"/>
    <x v="3267"/>
    <x v="16"/>
    <d v="2017-10-10T00:00:00"/>
    <s v="Horror"/>
    <s v=" Mystery"/>
    <s v=" Thriller"/>
    <n v="83"/>
    <s v="USA"/>
    <s v="English"/>
    <m/>
    <m/>
    <x v="1745"/>
    <s v="Max La Bella, Will Canon"/>
    <s v="Maria Bello, Frank Grillo, Cody Horn, Dustin Milligan, Scott Mechlowicz, Megan Park, Aaron Yoo, Alex Goode, Terence Rosemore, Jesse Steccato, Meyer DeLeeuw, Griff Furst, Thomas Francis Murphy, Ashton Leigh, Katarina Boudreaux"/>
    <x v="595"/>
    <s v="Maria Bello, Frank Grillo"/>
    <s v="A police officer and a psychologist investigate the deaths of five people who were killed while trying to summon ghosts."/>
    <s v="A police officer and a psychologist"/>
    <n v="5.3"/>
    <n v="13226"/>
    <m/>
    <n v="3000000"/>
    <x v="4"/>
    <m/>
    <m/>
    <n v="4476578"/>
    <n v="78"/>
  </r>
  <r>
    <s v="tt1702425"/>
    <x v="3268"/>
    <x v="12"/>
    <d v="2012-11-05T00:00:00"/>
    <s v="Comedy"/>
    <s v=" Western"/>
    <m/>
    <n v="84"/>
    <s v="USA, Mexico"/>
    <s v="Spanish"/>
    <s v="English"/>
    <m/>
    <x v="1746"/>
    <s v="Andrew Steele, Eva Maria Peters"/>
    <s v="Will Ferrell, Diego Luna, Pedro Armend√°riz Jr., Genesis Rodriguez, Efren Ramirez, Adrian Martinez, Gael Garc√≠a Bernal, Manuel Urrego, Nick Offerman, Jerry Collins, Luis Carazo, Sandra Echeverr√≠a, Elijah Velarde, Alejandro Pati√±o, Eduardo Ricard"/>
    <x v="471"/>
    <s v="Will Ferrell, Diego Luna"/>
    <s v="Scheming on a way to save their father's ranch, the Alvarez brothers find themselves in a war with Mexico's most feared drug lord."/>
    <s v="Scheming on a way to save their"/>
    <n v="5.5"/>
    <n v="20039"/>
    <n v="6763530.4058468398"/>
    <n v="6000000"/>
    <x v="2413"/>
    <n v="5909483"/>
    <n v="9521869.448121462"/>
    <n v="8446952"/>
    <n v="76"/>
  </r>
  <r>
    <s v="tt1702439"/>
    <x v="3269"/>
    <x v="13"/>
    <s v="14/02/2013"/>
    <s v="Drama"/>
    <s v=" Romance"/>
    <s v=" Thriller"/>
    <n v="115"/>
    <s v="USA"/>
    <s v="English"/>
    <s v="Portuguese"/>
    <m/>
    <x v="12"/>
    <s v="Dana Stevens, Gage Lansky"/>
    <s v="Julianne Hough, Irene Ziegler, Jon Kohler, Tim Parati, David Lyons, Josh Duhamel, Giulia Pagano, Juan Piedrahita, Red West, Noah Lomax, Mimi Kirkland, Robin Mullins, Jasper Grey, Tora Hallstr√∂m, Wendy Wilmot"/>
    <x v="1389"/>
    <s v="Julianne Hough, Irene Ziegler"/>
    <s v="A young woman with a mysterious past lands in Southport, North Carolina where her bond with a widower forces her to confront the dark secret that haunts her."/>
    <s v="A young woman with a mysterious"/>
    <n v="6.7"/>
    <n v="102481"/>
    <n v="31107491.940572601"/>
    <n v="28000000"/>
    <x v="2414"/>
    <n v="71349120"/>
    <n v="108425318.6963255"/>
    <n v="97594140"/>
    <n v="201"/>
  </r>
  <r>
    <s v="tt1704573"/>
    <x v="3270"/>
    <x v="17"/>
    <s v="22/06/2012"/>
    <s v="Biography"/>
    <s v=" Comedy"/>
    <s v=" Crime"/>
    <n v="99"/>
    <s v="USA"/>
    <s v="English"/>
    <m/>
    <m/>
    <x v="428"/>
    <s v="Skip Hollandsworth, Richard Linklater"/>
    <s v="Jack Black, Shirley MacLaine, Matthew McConaughey, Brady Coleman, Richard Robichaux, Rick Dial, Brandon Smith, Larry Jack Dotson, Merrilee McCommas, Mathew Greer, Marjorie Dome, Tim Cariker, Fern Luker, Jack Payne, Sonny Carl Davis"/>
    <x v="515"/>
    <s v="Jack Black, Shirley MacLaine"/>
    <s v="In small-town Texas, an affable mortician strikes up a friendship with a wealthy widow, though when she starts to become controlling, he goes to great lengths to separate himself from her grasp."/>
    <s v="In small-town Texas, an affable"/>
    <n v="6.8"/>
    <n v="56279"/>
    <n v="5752915.234797"/>
    <n v="5000000"/>
    <x v="2415"/>
    <n v="9206470"/>
    <n v="11704951.522283841"/>
    <n v="10173061"/>
    <n v="161"/>
  </r>
  <r>
    <s v="tt1706593"/>
    <x v="3271"/>
    <x v="12"/>
    <d v="2012-09-05T00:00:00"/>
    <s v="Drama"/>
    <s v=" Sci-Fi"/>
    <s v=" Thriller"/>
    <n v="89"/>
    <s v="USA"/>
    <s v="English"/>
    <m/>
    <m/>
    <x v="1747"/>
    <s v="Max Landis, Max Landis"/>
    <s v="Dane DeHaan, Alex Russell, Michael B. Jordan, Michael Kelly, Ashley Hinshaw, Bo Petersen, Anna Wood, Rudi Malcolm, Luke Tyler, Crystal-Donna Roberts, Adrian Collins, Grant Powell, Armand Aucamp, Nicole Bailey, Lynita Crofford"/>
    <x v="1568"/>
    <s v="Dane DeHaan, Alex Russell"/>
    <s v="Three high school friends gain superpowers after making an incredible discovery underground. Soon they find their lives spinning out of control and their bond tested as they embrace their darker sides."/>
    <s v="Three high school friends gain"/>
    <n v="7"/>
    <n v="237285"/>
    <n v="13527060.81169368"/>
    <n v="12000000"/>
    <x v="2416"/>
    <n v="64575175"/>
    <n v="142751182.08954495"/>
    <n v="126636097"/>
    <n v="519"/>
  </r>
  <r>
    <s v="tt1706620"/>
    <x v="3272"/>
    <x v="13"/>
    <s v="27/02/2014"/>
    <s v="Action"/>
    <s v=" Drama"/>
    <s v=" Sci-Fi"/>
    <n v="126"/>
    <s v="South Korea, Czech Republic"/>
    <s v="English"/>
    <s v="Korean"/>
    <s v="French"/>
    <x v="666"/>
    <s v="Jacques Lob, Benjamin Legrand"/>
    <s v="Chris Evans, Kang-ho Song, Ed Harris, John Hurt, Tilda Swinton, Jamie Bell, Octavia Spencer, Ewen Bremner, Ko Asung, Alison Pill, Luke Pasqualino, Vlad Ivanov, Adnan Haskovic, Emma Levie, Steve Park"/>
    <x v="703"/>
    <s v="Chris Evans, Kang-ho Song"/>
    <s v="In a future where a failed climate-change experiment has killed all life except for the lucky few who boarded the Snowpiercer, a train that travels around the globe, a new class system emerges."/>
    <s v="In a future where a failed climate-change"/>
    <n v="7.1"/>
    <n v="307353"/>
    <n v="43550488.716801643"/>
    <n v="39200000"/>
    <x v="2417"/>
    <n v="4563650"/>
    <n v="96387576.99331598"/>
    <n v="86758912"/>
    <n v="920"/>
  </r>
  <r>
    <s v="tt1707386"/>
    <x v="2006"/>
    <x v="12"/>
    <s v="31/01/2013"/>
    <s v="Drama"/>
    <s v=" History"/>
    <s v=" Musical"/>
    <n v="158"/>
    <s v="UK, USA"/>
    <s v="English"/>
    <m/>
    <m/>
    <x v="1195"/>
    <s v="William Nicholson, Alain Boublil"/>
    <s v="Hugh Jackman, Russell Crowe, Anne Hathaway, Amanda Seyfried, Sacha Baron Cohen, Helena Bonham Carter, Eddie Redmayne, Aaron Tveit, Samantha Barks, Daniel Huttlestone, Cavin Cornwall, Josef Altin, Dave Hawley, Adam Jones, John Barr"/>
    <x v="13"/>
    <s v="Hugh Jackman, Russell Crowe"/>
    <s v="In 19th-century France, Jean Valjean, who for decades has been hunted by the ruthless policeman Javert after breaking parole, agrees to care for a factory worker's daughter. The decision changes their lives forever."/>
    <s v="In 19th-century France, Jean Valjean,"/>
    <n v="7.6"/>
    <n v="302721"/>
    <n v="68762559.12610954"/>
    <n v="61000000"/>
    <x v="2418"/>
    <n v="148809770"/>
    <n v="498032302.16586649"/>
    <n v="441809770"/>
    <n v="976"/>
  </r>
  <r>
    <s v="tt1711425"/>
    <x v="3273"/>
    <x v="13"/>
    <d v="2014-09-01T00:00:00"/>
    <s v="Comedy"/>
    <m/>
    <m/>
    <n v="93"/>
    <s v="USA"/>
    <s v="English"/>
    <s v="Spanish"/>
    <m/>
    <x v="1748"/>
    <s v="Jon Lucas, Scott Moore"/>
    <s v="Miles Teller, Skylar Astin, Justin Chon, Sarah Wright, Jonathan Keltz, Fran√ßois Chau, Russell Hodgkinson, Daniel Booko, Russell Mercado, Josie Loren, Christiann Castellanos, Dustin Ybarra, Samantha Futerman, Julian Gavilanes, Josh Truax"/>
    <x v="1380"/>
    <s v="Miles Teller, Skylar Astin"/>
    <s v="The night before his big medical school interview, a promising student celebrates his 21st birthday with his two best friends."/>
    <s v="The night before his big medical"/>
    <n v="5.8"/>
    <n v="71322"/>
    <n v="14442764.11526585"/>
    <n v="13000000"/>
    <x v="2419"/>
    <n v="25682380"/>
    <n v="53400089.441364504"/>
    <n v="48065672"/>
    <n v="96"/>
  </r>
  <r>
    <s v="tt1711525"/>
    <x v="3274"/>
    <x v="9"/>
    <d v="2016-07-12T00:00:00"/>
    <s v="Comedy"/>
    <m/>
    <m/>
    <n v="105"/>
    <s v="USA"/>
    <s v="English"/>
    <s v="Russian"/>
    <m/>
    <x v="971"/>
    <s v="Jon Lucas, Scott Moore"/>
    <s v="Jason Bateman, Olivia Munn, T.J. Miller, Jennifer Aniston, Kate McKinnon, Courtney B. Vance, Jillian Bell, Rob Corddry, Vanessa Bayer, Randall Park, Sam Richardson, Karan Soni, Jamie Chung, Abbey Lee, Da'Vine Joy Randolph"/>
    <x v="1113"/>
    <s v="Jason Bateman, Olivia Munn"/>
    <s v="When his uptight CEO sister threatens to shut down his branch, the branch manager throws an epic Christmas party in order to land a big client and save the day, but the party gets way out of hand..."/>
    <s v="When his uptight CEO sister threatens"/>
    <n v="5.8"/>
    <n v="66300"/>
    <n v="48525647.168624401"/>
    <n v="45000000"/>
    <x v="2420"/>
    <n v="54767494"/>
    <n v="123472214.12495925"/>
    <n v="114501299"/>
    <n v="184"/>
  </r>
  <r>
    <s v="tt1712170"/>
    <x v="3275"/>
    <x v="12"/>
    <s v="18/07/2013"/>
    <s v="Action"/>
    <s v=" Crime"/>
    <s v=" Mystery"/>
    <n v="101"/>
    <s v="USA, France"/>
    <s v="English"/>
    <s v="German"/>
    <m/>
    <x v="159"/>
    <s v="Marc Moss, Kerry Williamson"/>
    <s v="Tyler Perry, Edward Burns, Matthew Fox, Jean Reno, Carmen Ejogo, Cicely Tyson, Rachel Nichols, John C. McGinley, Werner Daehn, Yara Shahidi, Sayeed Shahidi, Bonnie Bentley, Stephany Jacobsen, Giancarlo Esposito, Chad Lindberg"/>
    <x v="869"/>
    <s v="Tyler Perry, Edward Burns"/>
    <s v="A homicide detective is pushed to the brink of his moral and physical limits as he tangles with a ferociously skilled hired killer who specializes in torture and pain."/>
    <s v="A homicide detective is pushed"/>
    <n v="5.0999999999999996"/>
    <n v="31958"/>
    <n v="39453927.367439896"/>
    <n v="35000000"/>
    <x v="2421"/>
    <n v="25888412"/>
    <n v="39024293.261744626"/>
    <n v="34618867"/>
    <n v="167"/>
  </r>
  <r>
    <s v="tt1854513"/>
    <x v="3276"/>
    <x v="12"/>
    <s v="31/10/2013"/>
    <s v="Drama"/>
    <s v=" Fantasy"/>
    <m/>
    <n v="104"/>
    <s v="Spain, Belgium, France"/>
    <s v="Spanish"/>
    <m/>
    <m/>
    <x v="1749"/>
    <s v="Pablo Berger, Jacob Grimm"/>
    <s v="Daniel Gim√©nez Cacho, Ram√≥n Barea, Inma Cuesta, √Ångela Molina, Ignacio Mateos, Maribel Verd√∫, Carmen Belloch, Teresa Soria Ruano, Sof√≠a Oria, Lito, Tom√°s, Pere Ponce, Carmen Segarra, Pep Ferrer, Manel Castillejos"/>
    <x v="263"/>
    <s v="Daniel Gim√©nez Cacho"/>
    <s v="A twist on the Snow White fairy tale that is set in 1920s Seville and centered on a female bullfighter."/>
    <s v="A twist on the Snow White fairy"/>
    <n v="7.5"/>
    <n v="10235"/>
    <m/>
    <m/>
    <x v="4"/>
    <n v="279735"/>
    <m/>
    <n v="2585522"/>
    <n v="48"/>
  </r>
  <r>
    <s v="tt1712261"/>
    <x v="3277"/>
    <x v="9"/>
    <s v="21/04/2016"/>
    <s v="Action"/>
    <s v=" Crime"/>
    <s v=" Thriller"/>
    <n v="115"/>
    <s v="USA"/>
    <s v="English"/>
    <s v="Spanish"/>
    <s v="Russian"/>
    <x v="898"/>
    <s v="Matt Cook"/>
    <s v="Chiwetel Ejiofor, Casey Affleck, Anthony Mackie, Woody Harrelson, Aaron Paul, Kate Winslet, Gal Gadot, Norman Reedus, Teresa Palmer, Michael Kenneth Williams, Clifton Collins Jr., Michelle Ang, Terence Rosemore, Terri Abney, Alexander Babara"/>
    <x v="423"/>
    <s v="Chiwetel Ejiofor, Casey Affleck"/>
    <s v="A gang of criminals and corrupt cops plan the murder of a police officer in order to pull off their biggest heist yet across town."/>
    <s v="A gang of criminals and corrupt"/>
    <n v="6.3"/>
    <n v="64354"/>
    <n v="21566954.2971664"/>
    <n v="20000000"/>
    <x v="2422"/>
    <n v="12639297"/>
    <n v="24993887.260904968"/>
    <n v="23177948"/>
    <n v="170"/>
  </r>
  <r>
    <s v="tt1714203"/>
    <x v="3278"/>
    <x v="12"/>
    <s v="14/07/2012"/>
    <s v="Comedy"/>
    <s v=" Horror"/>
    <m/>
    <n v="83"/>
    <s v="USA, Japan"/>
    <s v="English"/>
    <m/>
    <m/>
    <x v="914"/>
    <s v="Patrick Melton, Marcus Dunstan"/>
    <s v="Danielle Panabaker, Matt Bush, Katrina Bowden, Jean-Luc Bilodeau, David Koechner, Chris Zylka, Adrian Martinez, Paul James Jordan, Meagan Tandy, David Hasselhoff, Christopher Lloyd, Paul Scheer, Gary Busey, Clu Gulager, Sierra Fisk"/>
    <x v="1569"/>
    <s v="Danielle Panabaker, Matt Bush"/>
    <s v="After the events at Lake Victoria, the pre-historic school of blood-thirsty piranhas make their way into a newly opened waterpark."/>
    <s v="After the events at Lake Victoria,"/>
    <n v="3.7"/>
    <n v="39343"/>
    <n v="5636275.3382056998"/>
    <n v="5000000"/>
    <x v="2423"/>
    <n v="376512"/>
    <n v="9602673.3458801135"/>
    <n v="8518634"/>
    <n v="191"/>
  </r>
  <r>
    <s v="tt1714206"/>
    <x v="3279"/>
    <x v="13"/>
    <s v="13/09/2013"/>
    <s v="Comedy"/>
    <s v=" Drama"/>
    <s v=" Romance"/>
    <n v="95"/>
    <s v="USA"/>
    <s v="English"/>
    <m/>
    <m/>
    <x v="1750"/>
    <s v="Scott Neustadter, Michael H. Weber"/>
    <s v="Miles Teller, Shailene Woodley, Brie Larson, Masam Holden, Dayo Okeniyi, Kyle Chandler, Jennifer Jason Leigh, Nicci Roessler, Ava-Marie London, Whitney Goin, Andre Royo, Bob Odenkirk, Mary Elizabeth Winstead, Levi Miller, E. Roger Mitchell"/>
    <x v="1380"/>
    <s v="Miles Teller, Shailene Woodley"/>
    <s v="A hard-partying high school senior's philosophy on life changes when he meets the not-so-typical &quot;nice girl.&quot;"/>
    <s v="A hard-partying high school senior's"/>
    <n v="7.1"/>
    <n v="142070"/>
    <n v="2777454.6375511251"/>
    <n v="2500000"/>
    <x v="2424"/>
    <n v="6854611"/>
    <n v="7686429.0633077901"/>
    <n v="6918591"/>
    <n v="226"/>
  </r>
  <r>
    <s v="tt1714209"/>
    <x v="3280"/>
    <x v="17"/>
    <s v="16/02/2012"/>
    <s v="Drama"/>
    <s v=" Romance"/>
    <s v=" War"/>
    <n v="127"/>
    <s v="USA"/>
    <s v="Bosnian"/>
    <s v="Serbian"/>
    <s v="Croatian"/>
    <x v="1751"/>
    <s v="Angelina Jolie"/>
    <s v="Zana Marjanovic, Goran Kostic, Rade Serbedzija, Vanessa Glodjo, Nikola Djuricko, Branko Djuric, Fedja Stukan, Alma Terzic, Jelena Jovanova, Ermin Bravo, Boris Ler, Goran Jevtic, Ermin Sijamija, Milos Timotijevic, Jasna Beri"/>
    <x v="1570"/>
    <s v="Zana Marjanovic, Goran Kostic"/>
    <s v="During the Bosnian War, Danijel, a soldier fighting for the Serbs, re-encounters Ajla, a Bosnian who's now a captive in his camp he oversees. Their once promising connection has become ambiguous as their motives have changed."/>
    <s v="During the Bosnian War, Danijel,"/>
    <n v="4.5"/>
    <n v="33210"/>
    <n v="14957579.6104722"/>
    <n v="13000000"/>
    <x v="2425"/>
    <n v="303877"/>
    <n v="1384955.6630419828"/>
    <n v="1203699"/>
    <n v="153"/>
  </r>
  <r>
    <s v="tt1859446"/>
    <x v="3281"/>
    <x v="17"/>
    <s v="28/12/2016"/>
    <s v="Drama"/>
    <m/>
    <m/>
    <n v="93"/>
    <s v="Greece, France, Canada, USA"/>
    <s v="Greek"/>
    <s v="English"/>
    <m/>
    <x v="1475"/>
    <s v="Efthymis Filippou, Yorgos Lanthimos"/>
    <s v="Angeliki Papoulia, Aris Servetalis, Johnny Vekris, Ariane Labed, Sofia Aivathiadou, Efstathia Angeli, Ilias Antzoulatos, Giorgos Athanasopoulos, Tasos Bahouros, Dimitris Bosinakos, Niki Diagoupi, Giorgos Diamantis, Efthymis Filippou, Labros Filippou, Dimitris Fryliggos"/>
    <x v="1571"/>
    <s v="Angeliki Papoulia, Aris Servetalis"/>
    <s v="A group of people start a business where they impersonate the recently deceased in order to help their clients through the grieving process."/>
    <s v="A group of people start a business"/>
    <n v="6.4"/>
    <n v="10002"/>
    <m/>
    <m/>
    <x v="4"/>
    <n v="16057"/>
    <m/>
    <n v="202085"/>
    <n v="19"/>
  </r>
  <r>
    <s v="tt1714915"/>
    <x v="3282"/>
    <x v="13"/>
    <s v="15/05/2014"/>
    <s v="Comedy"/>
    <s v=" Drama"/>
    <s v=" Fantasy"/>
    <n v="123"/>
    <s v="UK, Germany, Greece, France"/>
    <s v="English"/>
    <s v="French"/>
    <s v="Arabic"/>
    <x v="591"/>
    <s v="Jim Jarmusch, Marion Bessay"/>
    <s v="Tilda Swinton, Tom Hiddleston, Anton Yelchin, Mia Wasikowska, Jeffrey Wright, Slimane Dazi, John Hurt, Carter Logan, Aur√©lie Th√©paut, Ali Amine, Dave W., Ego Sensation, Nick Name, Fouad El Achaari, Hawchi Mustapha"/>
    <x v="280"/>
    <s v="Tilda Swinton, Tom Hiddleston"/>
    <s v="A depressed musician reunites with his lover. Though their romance, which has already endured several centuries, is disrupted by the arrival of her uncontrollable younger sister."/>
    <s v="A depressed musician reunites"/>
    <n v="7.3"/>
    <n v="88473"/>
    <n v="7776872.9851431502"/>
    <n v="7000000"/>
    <x v="2426"/>
    <n v="1879534"/>
    <n v="8453668.6884574927"/>
    <n v="7609187"/>
    <n v="238"/>
  </r>
  <r>
    <s v="tt1715336"/>
    <x v="3283"/>
    <x v="13"/>
    <s v="24/01/2014"/>
    <s v="Drama"/>
    <s v=" Mystery"/>
    <s v=" Sci-Fi"/>
    <n v="99"/>
    <s v="Spain, USA, UK, France"/>
    <s v="English"/>
    <m/>
    <m/>
    <x v="1752"/>
    <s v="Guy Holmes, Martha Holmes"/>
    <s v="Mark Strong, Saskia Reeves, Richard Dillane, Indira Varma, Noah Taylor, Alberto Ammann, Brian Cox, Molly Stein, Marc Padr√≥, Frida Palsson, David Chevers, Bruno Sevilla, Aisha Prigann, Taissa Farmiga, Sanny van Heteren"/>
    <x v="1572"/>
    <s v="Mark Strong, Saskia Reeves"/>
    <s v="A man with the ability to enter people's memories takes on the case of a brilliant, troubled sixteen-year-old girl to determine whether she is a sociopath or a victim of trauma."/>
    <s v="A man with the ability to enter"/>
    <n v="6.5"/>
    <n v="21130"/>
    <n v="7776872.9851431502"/>
    <n v="7000000"/>
    <x v="2427"/>
    <n v="4288"/>
    <n v="1396661.9511841186"/>
    <n v="1257142"/>
    <n v="71"/>
  </r>
  <r>
    <s v="tt1860242"/>
    <x v="3284"/>
    <x v="18"/>
    <s v="29/03/2019"/>
    <s v="Biography"/>
    <s v=" Crime"/>
    <s v=" Drama"/>
    <n v="132"/>
    <s v="USA"/>
    <s v="English"/>
    <s v="Spanish"/>
    <m/>
    <x v="392"/>
    <s v="John Fusco"/>
    <s v="Kevin Costner, Woody Harrelson, Kathy Bates, John Carroll Lynch, Thomas Mann, Dean Denton, Kim Dickens, William Sadler, W. Earl Brown, David Furr, Jason Davis, Josh Caras, David Born, Brian F. Durkin, Kaley Wheless"/>
    <x v="309"/>
    <s v="Kevin Costner, Woody Harrelson"/>
    <s v="The untold true story of the legendary detectives who brought down Bonnie and Clyde."/>
    <s v="The untold true story of the legendary"/>
    <n v="6.9"/>
    <n v="69349"/>
    <m/>
    <n v="49000000"/>
    <x v="4"/>
    <m/>
    <m/>
    <m/>
    <n v="437"/>
  </r>
  <r>
    <s v="tt1716777"/>
    <x v="3285"/>
    <x v="12"/>
    <d v="2012-03-08T00:00:00"/>
    <s v="Comedy"/>
    <s v=" Drama"/>
    <m/>
    <n v="114"/>
    <s v="USA"/>
    <s v="English"/>
    <s v="Spanish"/>
    <m/>
    <x v="1753"/>
    <s v="Alex Kurtzman, Roberto Orci"/>
    <s v="Chris Pine, Elizabeth Banks, Michael Hall D'Addario, Michelle Pfeiffer, Olivia Wilde, Mark Duplass, Sara Mornell, Philip Baker Hall, Dean Chekvala, Barbara Eve Harris, David Burrus, Joseph Wise, Devin Brochu, Gabriela Milla, Abhi Sinha"/>
    <x v="1022"/>
    <s v="Chris Pine, Elizabeth Banks"/>
    <s v="While settling his recently deceased father's estate, a salesman discovers he has a sister whom he never knew about, leading both siblings to re-examine their perceptions about family and life choices."/>
    <s v="While settling his recently deceased"/>
    <n v="7.1"/>
    <n v="41031"/>
    <n v="18036081.082258239"/>
    <n v="16000000"/>
    <x v="2428"/>
    <n v="12434778"/>
    <n v="14157118.613905409"/>
    <n v="12558931"/>
    <n v="92"/>
  </r>
  <r>
    <s v="tt1720616"/>
    <x v="3286"/>
    <x v="17"/>
    <s v="16/03/2012"/>
    <s v="Comedy"/>
    <s v=" Drama"/>
    <s v=" Romance"/>
    <n v="107"/>
    <s v="USA"/>
    <s v="English"/>
    <m/>
    <m/>
    <x v="1754"/>
    <s v="Jennifer Westfeldt"/>
    <s v="Adam Scott, Jennifer Westfeldt, Maya Rudolph, Chris O'Dowd, Kristen Wiig, Jon Hamm, Loulou Sloss, Katie Foster, Robert Halpern, Daniel Halpern, Rekha Luther, Peter K. Hirsch, Lee Bryant, Kelly Bishop, Cotter Smith"/>
    <x v="1295"/>
    <s v="Adam Scott, Jennifer Westfeldt"/>
    <s v="Two best friends decide to have a child together while keeping their relationship platonic, so they can avoid the toll kids can take on romantic relationships."/>
    <s v="Two best friends decide to have"/>
    <n v="6.1"/>
    <n v="40658"/>
    <n v="11505830.469594"/>
    <n v="10000000"/>
    <x v="2429"/>
    <n v="7251073"/>
    <n v="15005045.763491463"/>
    <n v="13041254"/>
    <n v="112"/>
  </r>
  <r>
    <s v="tt1723121"/>
    <x v="3287"/>
    <x v="13"/>
    <d v="2013-12-09T00:00:00"/>
    <s v="Comedy"/>
    <s v=" Crime"/>
    <m/>
    <n v="110"/>
    <s v="USA, UK"/>
    <s v="English"/>
    <s v="Spanish"/>
    <m/>
    <x v="705"/>
    <s v="Bob Fisher, Steve Faber"/>
    <s v="Jennifer Aniston, Jason Sudeikis, Emma Roberts, Will Poulter, Ed Helms, Nick Offerman, Kathryn Hahn, Molly C. Quinn, Tomer Sisley, Matthew Willig, Luis Guzm√°n, Thomas Lennon, Mark L. Young, Ken Marino, Laura-Leigh"/>
    <x v="360"/>
    <s v="Jennifer Aniston, Jason Sudeikis"/>
    <s v="A veteran pot dealer creates a fake family as part of his plan to move a huge shipment of weed into the U.S. from Mexico."/>
    <s v="A veteran pot dealer creates a"/>
    <n v="7"/>
    <n v="395325"/>
    <n v="41106328.635756649"/>
    <n v="37000000"/>
    <x v="2430"/>
    <n v="150394119"/>
    <n v="299958567.1712321"/>
    <n v="269994119"/>
    <n v="394"/>
  </r>
  <r>
    <s v="tt1723811"/>
    <x v="3288"/>
    <x v="17"/>
    <s v="13/01/2012"/>
    <s v="Drama"/>
    <m/>
    <m/>
    <n v="101"/>
    <s v="UK, Canada, USA"/>
    <s v="English"/>
    <m/>
    <m/>
    <x v="1755"/>
    <s v="Steve McQueen, Abi Morgan"/>
    <s v="Michael Fassbender, Lucy Walters, Mari-Ange Ramirez, James Badge Dale, Nicole Beharie, Alex Manette, Hannah Ware, Elizabeth Masucci, Rachel Farrar, Loren Omer, Carey Mulligan, Lauren Tyrrell, Marta Milans, Jake Siciliano, Robert Montano"/>
    <x v="1187"/>
    <s v="Michael Fassbender, Lucy Walters"/>
    <s v="A sex addict's carefully cultivated private life falls apart after his sister arrives for an indefinite stay."/>
    <s v="A sex addict's carefully cultivated"/>
    <n v="7.2"/>
    <n v="180055"/>
    <n v="7478789.8052361002"/>
    <n v="6500000"/>
    <x v="2431"/>
    <n v="3909002"/>
    <n v="22003482.104201626"/>
    <n v="19123767"/>
    <n v="440"/>
  </r>
  <r>
    <s v="tt1865569"/>
    <x v="3289"/>
    <x v="17"/>
    <s v="18/02/2011"/>
    <s v="Comedy"/>
    <m/>
    <m/>
    <n v="90"/>
    <s v="Turkey"/>
    <s v="Turkish"/>
    <m/>
    <m/>
    <x v="1756"/>
    <s v="Sel√ßuk Aydemir"/>
    <s v="Murat Cemcir, Ahmet Kural, Erdal Tosun, Tuna Orhan, Cahit G√∂k, Aykut K√∂seler, Sinasi Yurtsever, Ceyhun Gunes, Ilker Yakut, Hazal Kaya, Bora Akkas, Serap √ñnder, Berfu √ñng√∂ren, C√ºneyt S√ºleymanoglu, Arif Erkin"/>
    <x v="1573"/>
    <s v="Murat Cemcir, Ahmet Kural"/>
    <s v="Salih and Gurkan, wedding, henna night life, winning by organizations such as the musicianship is of Ankara two cousin."/>
    <s v="Salih and Gurkan, wedding, henna"/>
    <n v="7.1"/>
    <n v="11682"/>
    <m/>
    <m/>
    <x v="4"/>
    <m/>
    <m/>
    <n v="342597"/>
    <n v="2"/>
  </r>
  <r>
    <s v="tt1726592"/>
    <x v="3290"/>
    <x v="15"/>
    <d v="2014-05-09T00:00:00"/>
    <s v="Drama"/>
    <s v=" Horror"/>
    <s v=" Mystery"/>
    <n v="92"/>
    <s v="UK, USA, France, Sweden"/>
    <s v="English"/>
    <m/>
    <m/>
    <x v="1757"/>
    <s v="Rowan Joffe, S.J. Watson"/>
    <s v="Nicole Kidman, Colin Firth, Mark Strong, Ben Crompton, Anne-Marie Duff, Adam Levy, Gabriel Strong, Flynn MacArthur, Dean-Charles Chapman"/>
    <x v="132"/>
    <s v="Nicole Kidman, Colin Firth"/>
    <s v="A woman wakes up every day, remembering nothing as a result of a traumatic accident in her past. One day, new terrifying truths emerge that force her to question everyone around her."/>
    <s v="A woman wakes up every day, remembering"/>
    <n v="6.3"/>
    <n v="69924"/>
    <n v="24051441.26791032"/>
    <n v="22000000"/>
    <x v="2432"/>
    <n v="3242457"/>
    <n v="19317435.440051425"/>
    <n v="17669776"/>
    <n v="173"/>
  </r>
  <r>
    <s v="tt1869347"/>
    <x v="3291"/>
    <x v="19"/>
    <s v="31/10/2017"/>
    <s v="Crime"/>
    <s v=" Drama"/>
    <s v=" Mystery"/>
    <n v="115"/>
    <s v="UK, USA"/>
    <s v="English"/>
    <m/>
    <m/>
    <x v="1758"/>
    <s v="Julian Fellowes, Agatha Christie"/>
    <s v="Max Irons, Stefanie Martini, Glenn Close, Honor Kneafsey, Christina Hendricks, Terence Stamp, Julian Sands, Gillian Anderson, Christian McKay, Amanda Abbington, Preston Nyman, John Heffernan, Jenny Galloway, David Kirkbride, Tina Gray"/>
    <x v="1574"/>
    <s v="Max Irons, Stefanie Martini"/>
    <s v="In Agatha Christie's most twisted tale, a spy-turned-private-detective is lured by his former lover to catch her grandfather's murderer before Scotland Yard exposes dark family secrets."/>
    <s v="In Agatha Christie's most twisted"/>
    <n v="6.3"/>
    <n v="16894"/>
    <m/>
    <m/>
    <x v="4"/>
    <m/>
    <m/>
    <n v="3682156"/>
    <n v="124"/>
  </r>
  <r>
    <s v="tt1726669"/>
    <x v="3292"/>
    <x v="17"/>
    <d v="2012-11-10T00:00:00"/>
    <s v="Crime"/>
    <s v=" Drama"/>
    <s v=" Thriller"/>
    <n v="102"/>
    <s v="USA"/>
    <s v="English"/>
    <m/>
    <m/>
    <x v="62"/>
    <s v="Tracy Letts, Tracy Letts"/>
    <s v="Matthew McConaughey, Emile Hirsch, Juno Temple, Thomas Haden Church, Gina Gershon, Marc Macaulay, Gralen Bryant Banks, Carol Sutton, Danny Epper, Jeff Galpin, Scott A. Martin, Gregory C. Bachaud, Charley Vance"/>
    <x v="36"/>
    <s v="Matthew McConaughey"/>
    <s v="When a debt puts a young man's life in danger, he turns to putting a hit out on his evil mother in order to collect the insurance."/>
    <s v="When a debt puts a young man's"/>
    <n v="6.7"/>
    <n v="71587"/>
    <n v="12656413.5165534"/>
    <n v="11000000"/>
    <x v="2433"/>
    <n v="1987762"/>
    <n v="5331419.8460382698"/>
    <n v="4633668"/>
    <n v="258"/>
  </r>
  <r>
    <s v="tt1727388"/>
    <x v="3293"/>
    <x v="13"/>
    <s v="28/11/2013"/>
    <s v="Comedy"/>
    <s v=" Drama"/>
    <m/>
    <n v="103"/>
    <s v="USA"/>
    <s v="English"/>
    <m/>
    <m/>
    <x v="1759"/>
    <s v="Nat Faxon, Jim Rash"/>
    <s v="Steve Carell, Toni Collette, Allison Janney, AnnaSophia Robb, Sam Rockwell, Maya Rudolph, Liam James, Rob Corddry, Amanda Peet, River Alexander, Zoe Levin, Nat Faxon, Jim Rash, Adam Riegler, Jeremy Weaver"/>
    <x v="724"/>
    <s v="Steve Carell, Toni Collette"/>
    <s v="Shy 14-year-old Duncan goes on summer vacation with his mother, her overbearing boyfriend, and her boyfriend's daughter. Having a rough time fitting in, Duncan finds an unexpected friend in Owen, manager of the Water Wizz water park."/>
    <s v="Shy 14-year-old Duncan goes on"/>
    <n v="7.4"/>
    <n v="138403"/>
    <n v="5554909.2751022503"/>
    <n v="5000000"/>
    <x v="2434"/>
    <n v="21506546"/>
    <n v="29413155.733118013"/>
    <n v="26474920"/>
    <n v="265"/>
  </r>
  <r>
    <s v="tt1727776"/>
    <x v="3294"/>
    <x v="16"/>
    <s v="30/10/2015"/>
    <s v="Action"/>
    <s v=" Comedy"/>
    <s v=" Horror"/>
    <n v="93"/>
    <s v="USA"/>
    <s v="English"/>
    <m/>
    <m/>
    <x v="1760"/>
    <s v="Carrie Lee Wilson, Emi Mochizuki"/>
    <s v="Tye Sheridan, Logan Miller, Joey Morgan, Sarah Dumont, David Koechner, Halston Sage, Cloris Leachman, Niki Koss, Hiram A. Murray, Lukas Gage, Drew Droege, Patrick Schwarzenegger, Blake Anderson, Elle Evans, Matty Cardarople"/>
    <x v="1557"/>
    <s v="Tye Sheridan, Logan Miller"/>
    <s v="Three scouts, on the eve of their last camp-out, discover the true meaning of friendship when they attempt to save their town from a zombie outbreak."/>
    <s v="Three scouts, on the eve of their"/>
    <n v="6.3"/>
    <n v="44058"/>
    <n v="16379268.1537611"/>
    <n v="15000000"/>
    <x v="2435"/>
    <n v="3703046"/>
    <n v="17620866.909571864"/>
    <n v="16137046"/>
    <n v="151"/>
  </r>
  <r>
    <s v="tt1727824"/>
    <x v="3295"/>
    <x v="11"/>
    <s v="29/11/2018"/>
    <s v="Biography"/>
    <s v=" Drama"/>
    <s v=" Music"/>
    <n v="134"/>
    <s v="UK, USA"/>
    <s v="English"/>
    <s v="British Sign Language"/>
    <m/>
    <x v="13"/>
    <s v="Anthony McCarten, Peter Morgan"/>
    <s v="Rami Malek, Lucy Boynton, Gwilym Lee, Ben Hardy, Joseph Mazzello, Aidan Gillen, Allen Leech, Tom Hollander, Mike Myers, Aaron McCusker, Meneka Das, Ace Bhatti, Priya Blackburn, Dermot Murphy, Dickie Beau"/>
    <x v="1575"/>
    <s v="Rami Malek, Lucy Boynton"/>
    <s v="The story of the legendary British rock band"/>
    <s v="The story of the legendary British"/>
    <n v="8"/>
    <n v="433549"/>
    <n v="53595367.711772114"/>
    <n v="52000000"/>
    <x v="2436"/>
    <n v="216668042"/>
    <n v="934708046.78320122"/>
    <n v="906884690"/>
    <n v="3367"/>
  </r>
  <r>
    <s v="tt1876277"/>
    <x v="3296"/>
    <x v="12"/>
    <d v="2012-09-03T00:00:00"/>
    <s v="Action"/>
    <s v=" Biography"/>
    <s v=" Drama"/>
    <n v="104"/>
    <s v="Norway, Sweden, France"/>
    <s v="English"/>
    <s v="Norwegian"/>
    <s v="German"/>
    <x v="1761"/>
    <s v="Ole Meldgaard, Dave Mango"/>
    <s v="Florian Lukas, David Kross, Stig Henrik Hoff, Lachlan Nieboer, Rupert Grint, Kim Haugen, Knut Joner, Morten Faldaas, Sondre Krogtoft Larsen"/>
    <x v="1576"/>
    <s v="Florian Lukas, David Kross"/>
    <s v="Norway, WWII: A group of British and German soldiers find themselves stranded in the wilderness after an aircraft battle. Finding shelter in the same cabin, they realize the only way to survive the winter is to place the rules of war aside."/>
    <s v="Norway, WWII: A group of British"/>
    <n v="7.2"/>
    <n v="19329"/>
    <m/>
    <m/>
    <x v="4"/>
    <n v="704"/>
    <m/>
    <n v="712216"/>
    <n v="43"/>
  </r>
  <r>
    <s v="tt1730768"/>
    <x v="3297"/>
    <x v="19"/>
    <s v="16/11/2017"/>
    <s v="Biography"/>
    <s v=" Drama"/>
    <s v=" History"/>
    <n v="127"/>
    <s v="Czech Republic, UK, USA"/>
    <s v="English"/>
    <s v="German"/>
    <s v="Hebrew"/>
    <x v="499"/>
    <s v="Angela Workman, Diane Ackerman"/>
    <s v="Jessica Chastain, Johan Heldenbergh, Daniel Br√ºhl, Timothy Radford, Efrat Dor, Iddo Goldberg, Shira Haas, Michael McElhatton, Val Maloku, Martha Issov√°, Daniel Ratimorsk√Ω, Frederick Preston, Theo Preston, Viktoria Zakharyanova, Goran Kostic"/>
    <x v="1577"/>
    <s v="Jessica Chastain, Johan Heldenbergh"/>
    <s v="Keepers of the Warsaw Zoo, Antonina and Jan Zabinski, must save hundreds of people and animals during the Nazi invasion in WWII Poland."/>
    <s v="Keepers of the Warsaw Zoo, Antonina"/>
    <n v="7"/>
    <n v="37379"/>
    <n v="21117085.509138402"/>
    <n v="20000000"/>
    <x v="2437"/>
    <n v="17571660"/>
    <n v="27613582.650069378"/>
    <n v="26152835"/>
    <n v="98"/>
  </r>
  <r>
    <s v="tt1731141"/>
    <x v="3298"/>
    <x v="13"/>
    <s v="30/10/2013"/>
    <s v="Action"/>
    <s v=" Adventure"/>
    <s v=" Fantasy"/>
    <n v="114"/>
    <s v="USA"/>
    <s v="English"/>
    <m/>
    <m/>
    <x v="1026"/>
    <s v="Gavin Hood, Orson Scott Card"/>
    <s v="Asa Butterfield, Harrison Ford, Hailee Steinfeld, Abigail Breslin, Ben Kingsley, Viola Davis, Aramis Knight, Suraj Partha, Moises Arias, Khylin Rhambo, Jimmy 'Jax' Pinchak, Nonso Anozie, Conor Carroll, Caleb J. Thaggard, Cameron Gaskins"/>
    <x v="1130"/>
    <s v="Asa Butterfield, Harrison Ford"/>
    <s v="Young Ender Wiggin is recruited by the International Military to lead the fight against the Formics, an insectoid alien race who had previously tried to invade Earth and had inflicted heavy losses on humankind."/>
    <s v="Young Ender Wiggin is recruited"/>
    <n v="6.6"/>
    <n v="220351"/>
    <n v="122208004.05224951"/>
    <n v="110000000"/>
    <x v="2438"/>
    <n v="61737191"/>
    <n v="139477132.67025191"/>
    <n v="125544024"/>
    <n v="632"/>
  </r>
  <r>
    <s v="tt1731697"/>
    <x v="3299"/>
    <x v="12"/>
    <s v="24/04/2013"/>
    <s v="Horror"/>
    <s v=" Thriller"/>
    <m/>
    <n v="101"/>
    <s v="USA, UK, Canada"/>
    <s v="English"/>
    <m/>
    <m/>
    <x v="343"/>
    <s v="Rob Zombie"/>
    <s v="Sheri Moon Zombie, Bruce Davison, Jeff Daniel Phillips, Judy Geeson, Meg Foster, Patricia Quinn, Ken Foree, Dee Wallace, Maria Conchita Alonso, Richard Fancy, Andrew Prine, Michael Berryman, Sid Haig, Bonita Friedericy, Nancy Linehan Charles"/>
    <x v="1376"/>
    <s v="Sheri Moon Zombie, Bruce Davison"/>
    <s v="Heidi, a radio DJ, is sent a box containing a record - a &quot;gift from the Lords&quot;. The sounds within the grooves trigger flashbacks of her town's violent past. Is Heidi going mad, or are the Lords back to take revenge on Salem, Massachusetts?"/>
    <s v="Heidi, a radio DJ, is sent a box"/>
    <n v="5.0999999999999996"/>
    <n v="26992"/>
    <n v="1690882.6014617099"/>
    <n v="1500000"/>
    <x v="2439"/>
    <n v="1165882"/>
    <n v="1741596.6796998172"/>
    <n v="1544989"/>
    <n v="197"/>
  </r>
  <r>
    <s v="tt1879032"/>
    <x v="3300"/>
    <x v="13"/>
    <s v="13/06/2013"/>
    <s v="Comedy"/>
    <s v=" Fantasy"/>
    <m/>
    <n v="85"/>
    <s v="USA"/>
    <s v="English"/>
    <m/>
    <m/>
    <x v="1762"/>
    <s v="Chris Matheson"/>
    <s v="Craig Robinson, Anna Kendrick, John Francis Daley, Rob Corddry, Ana Gasteyer, John Michael Higgins, Calum Worthy, Jesse Camacho, Thomas Lennon, Ken Jeong, Bjorn Yearwood, Adrianna Costa, Mike O'Connell, Darcy Michael, Paul Scheer"/>
    <x v="1578"/>
    <s v="Craig Robinson, Anna Kendrick"/>
    <s v="Two teens battle their way through a religious apocalypse on a mission to defeat the Antichrist."/>
    <s v="Two teens battle their way through"/>
    <n v="5.2"/>
    <n v="11023"/>
    <m/>
    <n v="2000000"/>
    <x v="4"/>
    <m/>
    <m/>
    <m/>
    <n v="62"/>
  </r>
  <r>
    <s v="tt1880399"/>
    <x v="3301"/>
    <x v="19"/>
    <s v="20/04/2018"/>
    <s v="Drama"/>
    <m/>
    <m/>
    <n v="105"/>
    <s v="Canada, USA"/>
    <s v="English"/>
    <m/>
    <m/>
    <x v="1763"/>
    <s v="Jonathan Tropper"/>
    <s v="Ed Harris, Jason Sudeikis, Elizabeth Olsen, Bruce Greenwood, Wendy Crewson, Dennis Haysbert, Gethin Anthony, Bill Lake, Rob Stewart, Vladimir Jon Cubrt, Al Mukadam, Sebastian Pigott, Sebastian MacLean, Paolo Mancini, Elena Juatco"/>
    <x v="113"/>
    <s v="Ed Harris, Jason Sudeikis"/>
    <s v="Set during the final days of the admired photo development system known as Kodachrome, a father and son hit the road in order to reach the Kansas photo lab before it closes its doors for good."/>
    <s v="Set during the final days of the"/>
    <n v="6.8"/>
    <n v="10904"/>
    <m/>
    <m/>
    <x v="4"/>
    <m/>
    <m/>
    <n v="70149"/>
    <n v="84"/>
  </r>
  <r>
    <s v="tt1881002"/>
    <x v="3302"/>
    <x v="16"/>
    <s v="25/06/2015"/>
    <s v="Drama"/>
    <s v=" Horror"/>
    <m/>
    <n v="95"/>
    <s v="USA, Switzerland"/>
    <s v="English"/>
    <m/>
    <m/>
    <x v="1764"/>
    <s v="John Scott 3"/>
    <s v="Arnold Schwarzenegger, Abigail Breslin, Joely Richardson, Douglas M. Griffin, J.D. Evermore, Rachel Whitman Groves, Jodie Moore, Bryce Romero, Raeden Greer, Aiden Flowers, Carsen Flowers, Walter von Huene, Dana Gourrier, Amy Brassette, David A Cole"/>
    <x v="108"/>
    <s v="Arnold Schwarzenegger"/>
    <s v="A teenage girl in the Midwest becomes infected by an outbreak of a disease that slowly turns the infected into cannibalistic zombies. During her transformation, her loving father stays by her side."/>
    <s v="A teenage girl in the Midwest"/>
    <n v="5.6"/>
    <n v="41328"/>
    <m/>
    <m/>
    <x v="4"/>
    <n v="187112"/>
    <m/>
    <n v="1663165"/>
    <n v="252"/>
  </r>
  <r>
    <s v="tt1883180"/>
    <x v="3303"/>
    <x v="15"/>
    <s v="19/02/2015"/>
    <s v="Comedy"/>
    <s v=" Drama"/>
    <s v=" Fantasy"/>
    <n v="101"/>
    <s v="Sweden, Germany, Norway, France, Denmark"/>
    <s v="Swedish"/>
    <s v="English"/>
    <m/>
    <x v="823"/>
    <s v="Roy Andersson"/>
    <s v="Nils Westblom, Holger Andersson, Per Bergqvist, Charlotta Larsson, Solveig Andersson, Viktor Gyllenberg, Sture Olsson, Lotti T√∂rnros, Jonas Gerholm, Ingvar Olsson, Ola Stensson, Oscar Salomonsson, Roger Olsen Likvern, Linda Birgersson, Arne Hellqvist"/>
    <x v="1579"/>
    <s v="Nils Westblom, Holger Andersson"/>
    <s v="Sam and Jonathan, a pair of hapless novelty salesman, embark on a tour of the human condition in reality and fantasy that unfold in a series of absurdist episodes."/>
    <s v="Sam and Jonathan, a pair of hapless"/>
    <n v="7"/>
    <n v="16045"/>
    <m/>
    <m/>
    <x v="4"/>
    <n v="222989"/>
    <m/>
    <n v="1472431"/>
    <n v="56"/>
  </r>
  <r>
    <s v="tt1883367"/>
    <x v="3304"/>
    <x v="16"/>
    <s v="18/06/2015"/>
    <s v="Comedy"/>
    <s v=" Crime"/>
    <s v=" Horror"/>
    <n v="102"/>
    <s v="USA"/>
    <s v="English"/>
    <m/>
    <m/>
    <x v="1564"/>
    <s v="Tom Six"/>
    <s v="Dieter Laser, Laurence R. Harvey, Eric Roberts, Robert LaSardo, Tommy 'Tiny' Lister, Jay Tavare, Clayton Rohner, Bree Olson, Akihiro Kitamura, Bill Hutchens, Carlos Ramirez, Hamzah Saman, Peter Blankenstein, Jose Julian Molina, Tom Six"/>
    <x v="1580"/>
    <s v="Dieter Laser, Laurence R. Harvey"/>
    <s v="Taking inspiration from The Human Centipede films, the warden of a notorious and troubled prison looks to create a 500-person human centipede as a solution to his problems."/>
    <s v="Taking inspiration from The Human"/>
    <n v="2.7"/>
    <n v="14252"/>
    <m/>
    <m/>
    <x v="4"/>
    <n v="16184"/>
    <m/>
    <n v="16184"/>
    <n v="140"/>
  </r>
  <r>
    <s v="tt1886493"/>
    <x v="3305"/>
    <x v="17"/>
    <d v="2012-05-01T00:00:00"/>
    <s v="Action"/>
    <s v=" Crime"/>
    <s v=" Drama"/>
    <n v="94"/>
    <s v="USA"/>
    <s v="English"/>
    <m/>
    <m/>
    <x v="1765"/>
    <s v="Aaron Harvey, Diego Garzon"/>
    <s v="Malin Akerman, Nikki Reed, Deborah Ann Woll, Forest Whitaker, Bruce Willis, Shea Whigham, Jimmy Lee Jr., Brad Dourif, Jill Stokesberry, P.J. Marshall, Dan Silver, Michael Rosenbaum, Edrick Browne, Christopher Alan Weaver, Amanda Bosley"/>
    <x v="730"/>
    <s v="Malin Akerman, Nikki Reed"/>
    <s v="3 women are sent to intercept a major drug deal at a diner at 3 AM and get the money. Simple - save for Murphy's law: Anything that can go wrong will go wrong."/>
    <s v="3 women are sent to intercept"/>
    <n v="4.5999999999999996"/>
    <n v="16485"/>
    <m/>
    <n v="7000000"/>
    <x v="4"/>
    <m/>
    <m/>
    <n v="291742"/>
    <n v="92"/>
  </r>
  <r>
    <s v="tt1891755"/>
    <x v="3306"/>
    <x v="12"/>
    <s v="13/07/2012"/>
    <s v="Action"/>
    <s v=" Thriller"/>
    <m/>
    <n v="129"/>
    <s v="India"/>
    <s v="Tamil"/>
    <s v="English"/>
    <s v="Hindi"/>
    <x v="1766"/>
    <s v="Chakri Toleti, Eric Felberg"/>
    <s v="Ajith Kumar, Parvathy Omanakuttan, Bruna Abdullah, Sudhanshu Pandey, Vidyut Jammwal, Manoj K. Jayan, Rahman, Krishna Kumar, Sriman, Yog Japee, Sricharan, Rohit Khuranna, Dinesh Lamba, Daniel Kaleb, E. Karthik"/>
    <x v="1500"/>
    <s v="Ajith Kumar, Parvathy Omanakuttan"/>
    <s v="Small-time diamond smuggler David befriends Goa-based gangster Abbasi. But when David begins to build inroads with an international gangster, Abbasi is not happy. Soon the two turn into bitter rivals."/>
    <s v="Small-time diamond smuggler David"/>
    <n v="6.2"/>
    <n v="10061"/>
    <m/>
    <m/>
    <x v="4"/>
    <m/>
    <m/>
    <n v="1155290"/>
    <n v="129"/>
  </r>
  <r>
    <s v="tt1731701"/>
    <x v="3307"/>
    <x v="16"/>
    <s v="30/04/2015"/>
    <s v="Action"/>
    <s v=" Comedy"/>
    <m/>
    <n v="96"/>
    <s v="USA"/>
    <s v="English"/>
    <m/>
    <m/>
    <x v="1120"/>
    <s v="John D'Arco"/>
    <s v="Jaime King, Samuel L. Jackson, Madeleine Stack, Eva G. Cooper, Hailee Steinfeld, Sophie Turner, Andre Pushkin, Jessica Alba, Bruno Gunn, Dove Cameron, Rachael Harris, Jason Drucker, Alexandra Krosney, Emma Holzer, Gabriel Basso"/>
    <x v="1066"/>
    <s v="Jaime King, Samuel L. Jackson"/>
    <s v="A teenage special ops agent coveting a &quot;normal&quot; adolescence fakes her own death and enrolls in a suburban high school. She quickly learns that surviving the treacherous waters of high school is more challenging than international espionage."/>
    <s v="A teenage special ops agent coveting"/>
    <n v="5.4"/>
    <n v="19652"/>
    <n v="16379268.1537611"/>
    <n v="15000000"/>
    <x v="2440"/>
    <n v="6075"/>
    <n v="1019715.3618390228"/>
    <n v="933847"/>
    <n v="77"/>
  </r>
  <r>
    <s v="tt1735485"/>
    <x v="3308"/>
    <x v="17"/>
    <s v="19/05/2011"/>
    <s v="Horror"/>
    <s v=" Mystery"/>
    <s v=" Thriller"/>
    <n v="90"/>
    <s v="Australia"/>
    <s v="English"/>
    <m/>
    <m/>
    <x v="1767"/>
    <s v="Enzo Tedeschi, Julian Harvey"/>
    <s v="Bel Deli√°, Andy Rodoreda, Steve Davis, Luke Arnold, Goran D. Kleut, James Caitlin, Ben Maclaine, Peter McAllum, Rebecca Clay, Shannon Harvey, Arianna Gusi, Russell Jeffrey, Jessica Fallico, Ben James, Peter Overton"/>
    <x v="1581"/>
    <s v="Bel Deli√°, Andy Rodoreda"/>
    <s v="An investigation into a government cover-up leads to a network of abandoned train tunnels deep beneath the heart of Sydney. As a journalist and her crew hunt for the story it quickly becomes clear the story is hunting them."/>
    <s v="An investigation into a government"/>
    <n v="5.9"/>
    <n v="19103"/>
    <n v="155328.71133951901"/>
    <n v="135000"/>
    <x v="2441"/>
    <n v="1532"/>
    <n v="1762.6932279418008"/>
    <n v="1532"/>
    <n v="136"/>
  </r>
  <r>
    <s v="tt1895315"/>
    <x v="3309"/>
    <x v="9"/>
    <d v="2017-12-01T00:00:00"/>
    <s v="Drama"/>
    <s v=" Mystery"/>
    <s v=" Thriller"/>
    <n v="148"/>
    <s v="Netherlands, France, Germany, Belgium, Sweden, UK, USA"/>
    <s v="English"/>
    <s v="Dutch"/>
    <m/>
    <x v="1768"/>
    <s v="Martin Koolhoven"/>
    <s v="Guy Pearce, Dakota Fanning, Emilia Jones, Carice van Houten, Kit Harington, Paul Anderson, William Houston, Charlotte Croft, Ivy George, Bill Tangradi, Jack Roth, Jack Hollington, Carla Juri, Vera Vitali, Naomi Battrick"/>
    <x v="174"/>
    <s v="Guy Pearce, Dakota Fanning"/>
    <s v="From the moment the new reverend climbs the pulpit, Liz knows she and her family are in great danger."/>
    <s v="From the moment the new reverend"/>
    <n v="7.1"/>
    <n v="35058"/>
    <m/>
    <s v="EUR 12000000"/>
    <x v="4"/>
    <m/>
    <m/>
    <n v="2140941"/>
    <n v="295"/>
  </r>
  <r>
    <s v="tt1735898"/>
    <x v="3310"/>
    <x v="12"/>
    <d v="2012-11-07T00:00:00"/>
    <s v="Action"/>
    <s v=" Adventure"/>
    <s v=" Drama"/>
    <n v="127"/>
    <s v="USA, UK"/>
    <s v="English"/>
    <m/>
    <m/>
    <x v="1469"/>
    <s v="Evan Daugherty, John Lee Hancock"/>
    <s v="Kristen Stewart, Chris Hemsworth, Charlize Theron, Sam Claflin, Sam Spruell, Ian McShane, Bob Hoskins, Ray Winstone, Nick Frost, Eddie Marsan, Toby Jones, Johnny Harris, Brian Gleeson, Vincent Regan, Liberty Ross"/>
    <x v="492"/>
    <s v="Kristen Stewart, Chris Hemsworth"/>
    <s v="In a twist to the fairy tale, the Huntsman ordered to take Snow White into the woods to be killed winds up becoming her protector and mentor in a quest to vanquish the Evil Queen."/>
    <s v="In a twist to the fairy tale,"/>
    <n v="6.1"/>
    <n v="269500"/>
    <n v="191633361.49899378"/>
    <n v="170000000"/>
    <x v="2442"/>
    <n v="155332381"/>
    <n v="447061276.28038603"/>
    <n v="396592829"/>
    <n v="761"/>
  </r>
  <r>
    <s v="tt1741243"/>
    <x v="3311"/>
    <x v="13"/>
    <s v="18/01/2014"/>
    <s v="Action"/>
    <s v=" Comedy"/>
    <s v=" Crime"/>
    <n v="112"/>
    <s v="USA"/>
    <s v="English"/>
    <m/>
    <m/>
    <x v="561"/>
    <s v="Adam Minarovich"/>
    <s v="Paul Walker, Matt Dillon, Brendan Fraser, Kevin Rankin, Vincent D'Onofrio, Norman Reedus, Chi McBride, Elijah Wood, DJ Qualls, Pell James, Lukas Haas, Sam Hennings, Ashlee Simpson, Michael Cudlitz, Thomas Jane"/>
    <x v="220"/>
    <s v="Paul Walker, Matt Dillon"/>
    <s v="An anthology of stories involving meth addicted white supremacists, a man looking for his kidnapped wife and an Elvis impersonator."/>
    <s v="An anthology of stories involving"/>
    <n v="5.9"/>
    <n v="10480"/>
    <n v="5554909.2751022503"/>
    <n v="5000000"/>
    <x v="2443"/>
    <n v="8088"/>
    <n v="11198.697098606135"/>
    <n v="10080"/>
    <n v="50"/>
  </r>
  <r>
    <s v="tt1901024"/>
    <x v="3312"/>
    <x v="9"/>
    <d v="2018-06-09T00:00:00"/>
    <s v="Crime"/>
    <s v=" Drama"/>
    <s v=" Thriller"/>
    <n v="92"/>
    <s v="USA, Poland, UK"/>
    <s v="English"/>
    <m/>
    <m/>
    <x v="1769"/>
    <s v="David Grann, Jeremy Brock"/>
    <s v="Jim Carrey, Marton Csokas, Charlotte Gainsbourg, Kati Outinen, Vlad Ivanov, Robert Wieckiewicz, Agata Kulesza, Piotr Glowacki, Julia Gdula, Zbigniew Zamachowski, Danuta Kowalska, Zygmunt Jozefczak, Marianna Figurska, Anna Polony, Marcin Stec"/>
    <x v="89"/>
    <s v="Jim Carrey, Marton Csokas"/>
    <s v="A murder investigation of a slain businessman turns to clues found in an author's book about an eerily similar crime. Based on the 2008 article &quot;True Crimes - A Postmodern Murder Mystery&quot; by"/>
    <s v="A murder investigation of a slain"/>
    <n v="4.8"/>
    <n v="13766"/>
    <m/>
    <s v="EUR 3800000"/>
    <x v="4"/>
    <m/>
    <m/>
    <n v="25396"/>
    <n v="141"/>
  </r>
  <r>
    <s v="tt1741273"/>
    <x v="3313"/>
    <x v="16"/>
    <d v="2015-12-11T00:00:00"/>
    <s v="Crime"/>
    <s v=" Drama"/>
    <s v=" Mystery"/>
    <n v="111"/>
    <s v="USA, UK, Spain, South Korea"/>
    <s v="English"/>
    <m/>
    <m/>
    <x v="573"/>
    <s v="Billy Ray, Juan Jos√© Campanella"/>
    <s v="Chiwetel Ejiofor, Nicole Kidman, Julia Roberts, Dean Norris, Alfred Molina, Joe Cole, Michael Kelly, Zoe Graham, Patrick Davis, Eileen Fogarty, Lyndon Smith, Kim Yarbrough, Mark Famiglietti, Amir Malaklou, Niko Nicotera"/>
    <x v="423"/>
    <s v="Chiwetel Ejiofor, Nicole Kidman"/>
    <s v="A tight-knit team of rising investigators, along with their supervisor, is suddenly torn apart when they discover that one of their own teenage daughters has been brutally murdered."/>
    <s v="A tight-knit team of rising investigators,"/>
    <n v="6.3"/>
    <n v="42046"/>
    <n v="21293048.599889431"/>
    <n v="19500000"/>
    <x v="2444"/>
    <n v="20180155"/>
    <n v="38059948.513777442"/>
    <n v="34854990"/>
    <n v="167"/>
  </r>
  <r>
    <s v="tt1905040"/>
    <x v="3314"/>
    <x v="13"/>
    <s v="28/02/2013"/>
    <s v="Horror"/>
    <s v=" Mystery"/>
    <s v=" Thriller"/>
    <n v="100"/>
    <s v="Russia, Finland"/>
    <s v="English"/>
    <s v="Russian"/>
    <m/>
    <x v="28"/>
    <s v="Vikram Weet"/>
    <s v="Holly Goss, Matt Stokoe, Luke Albright, Ryan Hawley, Gemma Atkinson, Nikolay Butenin, Nelly Nielsen, Valeriya Fedorovich, Aleksey Kink, Sergey Lobanov, Oleg Kurlov, Dmitriy Miheev, Richard Alan Reid, Anton Klimov, Igor Kulachko"/>
    <x v="1582"/>
    <s v="Holly Goss, Matt Stokoe"/>
    <s v="A group of students go the location of the infamous Dyatlov pass incident to make a documentary, but things take a turn for the worse as the secret of what happened there is revealed."/>
    <s v="A group of students go the location"/>
    <n v="5.7"/>
    <n v="22537"/>
    <m/>
    <m/>
    <x v="4"/>
    <m/>
    <m/>
    <n v="5217347"/>
    <n v="132"/>
  </r>
  <r>
    <s v="tt1742044"/>
    <x v="3315"/>
    <x v="15"/>
    <s v="18/06/2014"/>
    <s v="Biography"/>
    <s v=" Drama"/>
    <s v=" Music"/>
    <n v="134"/>
    <s v="USA"/>
    <s v="English"/>
    <s v="Italian"/>
    <s v="French"/>
    <x v="136"/>
    <s v="Marshall Brickman, Rick Elice"/>
    <s v="Vincent Piazza, John Lloyd Young, Steve Schirripa, Christopher Walken, Kathrine Narducci, Lou Volpe, Johnny Cannizzaro, Michael Patrick McGill, Jacqueline Mazarella, Michael Lomenda, Lacey Hannan, Scott Vance, Steve Rankin, Ivar Brogger, Scott Michael Vance"/>
    <x v="1583"/>
    <s v="Vincent Piazza, John Lloyd Young"/>
    <s v="The story of four young men from the wrong side of the tracks in New Jersey who came together to form the iconic 1960s rock group"/>
    <s v="The story of four young men from"/>
    <n v="6.8"/>
    <n v="32397"/>
    <n v="43729893.214382403"/>
    <n v="40000000"/>
    <x v="2445"/>
    <n v="47047013"/>
    <n v="73954916.369048446"/>
    <n v="67647013"/>
    <n v="223"/>
  </r>
  <r>
    <s v="tt1742334"/>
    <x v="3316"/>
    <x v="15"/>
    <s v="28/03/2014"/>
    <s v="Action"/>
    <s v=" Crime"/>
    <s v=" Drama"/>
    <n v="109"/>
    <s v="USA"/>
    <s v="English"/>
    <s v="Spanish"/>
    <m/>
    <x v="896"/>
    <s v="Skip Woods, David Ayer"/>
    <s v="Arnold Schwarzenegger, Sam Worthington, Joe Manganiello, Josh Holloway, Terrence Howard, Max Martini, Kevin Vance, Mark Schlegel, Ned Yousef, Mireille Enos, Maurice Compte, Martin Donovan, Michael Monks, Nick Chacon, Tim Ware"/>
    <x v="108"/>
    <s v="Arnold Schwarzenegger"/>
    <s v="Members of an elite DEA task force find themselves being taken down one by one after they rob a drug cartel safe house."/>
    <s v="Members of an elite DEA task force"/>
    <n v="5.7"/>
    <n v="58237"/>
    <n v="38263656.562584601"/>
    <n v="35000000"/>
    <x v="2446"/>
    <n v="10508518"/>
    <n v="24190110.945787787"/>
    <n v="22126842"/>
    <n v="244"/>
  </r>
  <r>
    <s v="tt1911553"/>
    <x v="3317"/>
    <x v="12"/>
    <s v="22/06/2012"/>
    <s v="Comedy"/>
    <s v=" Drama"/>
    <m/>
    <n v="84"/>
    <s v="France, Spain"/>
    <s v="French"/>
    <s v="Spanish"/>
    <s v="Japanese"/>
    <x v="1770"/>
    <s v="Daniel Cohen, Olivier Dazat"/>
    <s v="Jean Reno, Micha√´l Youn, Rapha√´lle Agogu√©, Julien Boisselier, Salom√© St√©venin, Pierre Vernier, Santiago Segura, Serge Larivi√®re, Genevi√®ve Casile, Issa Doumbia, Bun-hay Mean, Andr√© Penvern, Rebecca Miquel, James Gerard, Henri Payet"/>
    <x v="134"/>
    <s v="Jean Reno, Micha√´l Youn"/>
    <s v="A veteran chef faces off against his restaurant group's new CEO, who wants to the establishment to lose a star from its rating in order to bring in a younger chef who specializes in molecular gastronomy."/>
    <s v="A veteran chef faces off against"/>
    <n v="6.6"/>
    <n v="15954"/>
    <m/>
    <m/>
    <x v="4"/>
    <n v="342667"/>
    <m/>
    <n v="9245235"/>
    <n v="29"/>
  </r>
  <r>
    <s v="tt1742336"/>
    <x v="3318"/>
    <x v="17"/>
    <s v="29/06/2012"/>
    <s v="Comedy"/>
    <s v=" Drama"/>
    <s v=" Romance"/>
    <n v="90"/>
    <s v="USA"/>
    <s v="English"/>
    <m/>
    <m/>
    <x v="1771"/>
    <s v="Lynn Shelton"/>
    <s v="Michael Harring, Mark Duplass, Mike Birbiglia, Emily Blunt, Jason Dodson, Pete Erickson, Kathryn Lebo, Evan Mosher, Jennifer Maas, Jeanette Maus, Dori Hana Scherer, Steve Snoey, Dusty Warren, Seth Warren, Mel Eslyn"/>
    <x v="1584"/>
    <s v="Michael Harring, Mark Duplass"/>
    <s v="Iris invites her friend Jack to stay at her family's island getaway after the death of his brother. At their remote cabin, Jack's drunken encounter with Hannah, Iris' sister, kicks off a revealing stretch of days."/>
    <s v="Iris invites her friend Jack to"/>
    <n v="6.7"/>
    <n v="25829"/>
    <n v="143822.88086992499"/>
    <n v="125000"/>
    <x v="2447"/>
    <n v="1636190"/>
    <n v="3731113.0058460366"/>
    <n v="3242802"/>
    <n v="72"/>
  </r>
  <r>
    <s v="tt1742650"/>
    <x v="3319"/>
    <x v="17"/>
    <s v="23/09/2011"/>
    <s v="Comedy"/>
    <s v=" Romance"/>
    <m/>
    <n v="89"/>
    <s v="USA"/>
    <s v="English"/>
    <m/>
    <m/>
    <x v="528"/>
    <s v="Aline Brosh McKenna, Allison Pearson"/>
    <s v="Sarah Jessica Parker, Pierce Brosnan, Greg Kinnear, Christina Hendricks, Kelsey Grammer, Seth Meyers, Olivia Munn, Jane Curtin, Mark Blum, Busy Philipps, Sarah Shahi, Jessica Szohr, Emma Rayne Lyle, Julius Goldberg, Theodore Goldberg"/>
    <x v="1170"/>
    <s v="Sarah Jessica Parker"/>
    <s v="A comedy centered on the life of Kate Reddy, a finance executive who is the breadwinner for her husband and two kids."/>
    <s v="A comedy centered on the life"/>
    <n v="4.9000000000000004"/>
    <n v="19240"/>
    <n v="27613993.127025601"/>
    <n v="24000000"/>
    <x v="2448"/>
    <n v="9662284"/>
    <n v="36139987.243034847"/>
    <n v="31410151"/>
    <n v="75"/>
  </r>
  <r>
    <s v="tt1911662"/>
    <x v="3320"/>
    <x v="13"/>
    <d v="2013-07-02T00:00:00"/>
    <s v="Action"/>
    <s v=" Thriller"/>
    <m/>
    <n v="85"/>
    <s v="USA"/>
    <s v="English"/>
    <m/>
    <m/>
    <x v="1772"/>
    <s v="Mukunda Michael Dewil"/>
    <s v="Paul Walker, Naima McLean, Gys de Villiers, Leyla Haidarian, Tshepo Maseko, Andrian Mazive, Welile Nzuza, Mangaliso Ngema, Ernest Kubayi, Elize Van Niekerk, Sizo Motsoko, Siviwe Mazibuko, Brandon Lindsay, Paul Pieterse, Jeanne Maree Du Pisanie"/>
    <x v="220"/>
    <s v="Paul Walker, Naima McLean"/>
    <s v="In Johannesburg, an American parole breaker unknowingly picks up a rental car that will tie him to a web of corrupt local police."/>
    <s v="In Johannesburg, an American parole"/>
    <n v="4.9000000000000004"/>
    <n v="14404"/>
    <m/>
    <n v="5000000"/>
    <x v="4"/>
    <m/>
    <m/>
    <n v="1473445"/>
    <n v="87"/>
  </r>
  <r>
    <s v="tt1912398"/>
    <x v="3321"/>
    <x v="17"/>
    <s v="31/05/2012"/>
    <s v="Comedy"/>
    <s v=" Crime"/>
    <s v=" Drama"/>
    <n v="105"/>
    <s v="USA"/>
    <s v="English"/>
    <m/>
    <m/>
    <x v="1405"/>
    <s v="Bobcat Goldthwait"/>
    <s v="Joel Murray, Tara Lynne Barr, Melinda Page Hamilton, Mackenzie Brooke Smith, Rich McDonald, Maddie Hasson, Larry Miller, Dorie Barton, Travis Wester, Lauren Benz Phillips, Guerrin Gardner, Kellie Ramdhanie, Aris Alvarado, Romeo Brown, Sandra Vergara"/>
    <x v="1585"/>
    <s v="Joel Murray, Tara Lynne Barr"/>
    <s v="On a mission to rid society of its most repellent citizens, terminally ill Frank makes an unlikely accomplice in 16-year-old Roxy."/>
    <s v="On a mission to rid society of"/>
    <n v="7.2"/>
    <n v="67436"/>
    <m/>
    <m/>
    <x v="4"/>
    <n v="122550"/>
    <m/>
    <n v="393880"/>
    <n v="223"/>
  </r>
  <r>
    <s v="tt1747958"/>
    <x v="3322"/>
    <x v="13"/>
    <s v="30/10/2013"/>
    <s v="Action"/>
    <s v=" Crime"/>
    <s v=" Drama"/>
    <n v="127"/>
    <s v="France, USA"/>
    <s v="English"/>
    <s v="Italian"/>
    <s v="Spanish"/>
    <x v="1597"/>
    <s v="Guillaume Canet, James Gray"/>
    <s v="Clive Owen, Billy Crudup, Marion Cotillard, Mila Kunis, Zoe Saldana, Matthias Schoenaerts, James Caan, Noah Emmerich, Lili Taylor, Domenick Lombardozzi, John Ventimiglia, Griffin Dunne, Jamie Hector, Yul Vazquez, Eve Hewson"/>
    <x v="559"/>
    <s v="Clive Owen, Billy Crudup"/>
    <s v="Two brothers, on either side of the law, face off over organized crime in Brooklyn during the 1970s."/>
    <s v="Two brothers, on either side of"/>
    <n v="6.5"/>
    <n v="18721"/>
    <n v="28330037.303021476"/>
    <n v="25500000"/>
    <x v="2449"/>
    <n v="42472"/>
    <n v="2851262.7170894085"/>
    <n v="2566435"/>
    <n v="53"/>
  </r>
  <r>
    <s v="tt1748122"/>
    <x v="3323"/>
    <x v="12"/>
    <d v="2012-05-12T00:00:00"/>
    <s v="Comedy"/>
    <s v=" Drama"/>
    <s v=" Romance"/>
    <n v="94"/>
    <s v="USA"/>
    <s v="English"/>
    <m/>
    <m/>
    <x v="393"/>
    <s v="Wes Anderson, Roman Coppola"/>
    <s v="Bruce Willis, Edward Norton, Bill Murray, Frances McDormand, Tilda Swinton, Jared Gilman, Kara Hayward, Jason Schwartzman, Bob Balaban, Lucas Hedges, Charlie Kilgore, Andreas Sheikh, Chandler Frantz, Rob H. Campbell, L.J. Foley"/>
    <x v="136"/>
    <s v="Bruce Willis, Edward Norton"/>
    <s v="A pair of young lovers flee their New England town, which causes a local search party to fan out to find them."/>
    <s v="A pair of young lovers flee their"/>
    <n v="7.8"/>
    <n v="311669"/>
    <n v="18036081.082258239"/>
    <n v="16000000"/>
    <x v="2450"/>
    <n v="45512466"/>
    <n v="76949999.806728363"/>
    <n v="68263166"/>
    <n v="443"/>
  </r>
  <r>
    <s v="tt1748227"/>
    <x v="3324"/>
    <x v="12"/>
    <s v="30/11/2012"/>
    <s v="Action"/>
    <s v=" Adventure"/>
    <s v=" Crime"/>
    <n v="82"/>
    <s v="USA"/>
    <s v="English"/>
    <m/>
    <m/>
    <x v="1231"/>
    <s v="Patrick Melton, Marcus Dunstan"/>
    <s v="Josh Stewart, Emma Fitzpatrick, Christopher McDonald, Lee Tergesen, Tim Griffin, Andre Royo, Randall Archer, Shannon Kane, Brandon Molale, Erin Way, Johanna Braddy, Michael Nardelli, Will Peltz, Daniel Sharman, Justin Mortelliti"/>
    <x v="1586"/>
    <s v="Josh Stewart, Emma Fitzpatrick"/>
    <s v="A man who escapes from the vicious grips of the serial killer known as &quot;The Collector&quot; is then forced to help rescue an innocent girl from the killer's booby-trapped lair."/>
    <s v="A man who escapes from the vicious"/>
    <n v="6.1"/>
    <n v="44738"/>
    <n v="8454413.0073085502"/>
    <n v="7500000"/>
    <x v="2451"/>
    <n v="6842058"/>
    <n v="11193311.408686632"/>
    <n v="9929706"/>
    <n v="129"/>
  </r>
  <r>
    <s v="tt1921149"/>
    <x v="3325"/>
    <x v="15"/>
    <s v="27/11/2014"/>
    <s v="Adventure"/>
    <s v=" Crime"/>
    <s v=" Drama"/>
    <n v="114"/>
    <s v="UK, Brazil, Germany"/>
    <s v="Portuguese"/>
    <s v="English"/>
    <m/>
    <x v="1773"/>
    <s v="Andy Mulligan, Felipe Braga"/>
    <s v="Rickson Tevez, Wagner Moura, Jos√© Dumont, Daniel Zettel, Eduardo Luis, Luis Felipe da Silva Costa, Gabriel Dias da Costa Silva, Selton Mello, Stepan Nercessian, Teca Pereira, Rooney Mara, Let√≠cia Cunha Camara Pereira de Carvalho, Rafael de Biase, Martin Sheen, Israel Gomes"/>
    <x v="1587"/>
    <s v="Rickson Tevez, Wagner Moura"/>
    <s v="Set in Brazil, three kids who make a discovery in a garbage dump soon find themselves running from the cops and trying to right a terrible wrong."/>
    <s v="Set in Brazil, three kids who"/>
    <n v="7.2"/>
    <n v="20096"/>
    <m/>
    <m/>
    <x v="4"/>
    <n v="17484"/>
    <m/>
    <n v="4809022"/>
    <n v="35"/>
  </r>
  <r>
    <s v="tt1753383"/>
    <x v="3326"/>
    <x v="19"/>
    <s v="19/01/2017"/>
    <s v="Adventure"/>
    <s v=" Comedy"/>
    <s v=" Drama"/>
    <n v="100"/>
    <s v="USA, India"/>
    <s v="English"/>
    <m/>
    <m/>
    <x v="12"/>
    <s v="W. Bruce Cameron, Cathryn Michon"/>
    <s v="Josh Gad, Dennis Quaid, Peggy Lipton, Bryce Gheisar, K.J. Apa, Juliet Rylance, Luke Kirby, Gabrielle Rose, Michael Bofshever, Britt Robertson, Logan Miller, Kirby Howell-Baptiste, Pooch Hall, John Ortiz, Nicole LaPlaca"/>
    <x v="1588"/>
    <s v="Josh Gad, Dennis Quaid"/>
    <s v="A dog looks to discover his purpose in life over the course of several lifetimes and owners."/>
    <s v="A dog looks to discover his purpose"/>
    <n v="7.2"/>
    <n v="63485"/>
    <n v="23228794.060052238"/>
    <n v="22000000"/>
    <x v="2452"/>
    <n v="64508620"/>
    <n v="217227898.29188988"/>
    <n v="205736628"/>
    <n v="422"/>
  </r>
  <r>
    <s v="tt1754656"/>
    <x v="3327"/>
    <x v="16"/>
    <d v="2016-01-01T00:00:00"/>
    <s v="Animation"/>
    <s v=" Adventure"/>
    <s v=" Drama"/>
    <n v="108"/>
    <s v="France, Canada, Italy, USA, China"/>
    <s v="English"/>
    <m/>
    <m/>
    <x v="1774"/>
    <s v="Irena Brignull, Bob Persichetti"/>
    <s v="Jeff Bridges, Mackenzie Foy, Rachel McAdams, Marion Cotillard, Riley Osborne, James Franco, Bud Cort, Benicio Del Toro, Ricky Gervais, Albert Brooks, Paul Rudd, Paul Giamatti, Jeffy Branion, Jacquie Barnbrook, Marcel Bridges"/>
    <x v="670"/>
    <s v="Jeff Bridges, Mackenzie Foy"/>
    <s v="A little girl lives in a very grown-up world with her mother, who tries to prepare her for it. Her neighbor, the Aviator, introduces the girl to an extraordinary world where anything is possible, the world of the Little Prince."/>
    <s v="A little girl lives in a very"/>
    <n v="7.7"/>
    <n v="55109"/>
    <n v="88666438.272360086"/>
    <n v="81200000"/>
    <x v="2453"/>
    <n v="1339152"/>
    <n v="106543044.52317752"/>
    <n v="97571250"/>
    <n v="135"/>
  </r>
  <r>
    <s v="tt1924394"/>
    <x v="3328"/>
    <x v="12"/>
    <s v="13/12/2012"/>
    <s v="Comedy"/>
    <s v=" Crime"/>
    <s v=" Drama"/>
    <n v="101"/>
    <s v="UK, France, Belgium, Italy"/>
    <s v="English"/>
    <m/>
    <m/>
    <x v="336"/>
    <s v="Paul Laverty"/>
    <s v="Paul Brannigan, Siobhan Reilly, John Henshaw, Gary Maitland, William Ruane, Jasmin Riggins, Scott Dymond, Scott Kyle, Neil Leiper, James Casey, Caz Dunlop, Gilbert Martin, Stewart Preston, Vincent Friell, Kirstin Murray"/>
    <x v="1589"/>
    <s v="Paul Brannigan, Siobhan Reilly"/>
    <s v="Narrowly avoiding jail, new dad Robbie vows to turn over a new leaf. A visit to a whisky distillery inspires him and his mates to seek a way out of their hopeless lives."/>
    <s v="Narrowly avoiding jail, new dad"/>
    <n v="7"/>
    <n v="23168"/>
    <m/>
    <m/>
    <x v="4"/>
    <n v="346669"/>
    <m/>
    <n v="13090471"/>
    <n v="63"/>
  </r>
  <r>
    <s v="tt1758595"/>
    <x v="3329"/>
    <x v="13"/>
    <d v="2013-03-10T00:00:00"/>
    <s v="Biography"/>
    <s v=" Drama"/>
    <s v=" Romance"/>
    <n v="113"/>
    <s v="UK, France, Sweden, Belgium"/>
    <s v="English"/>
    <m/>
    <m/>
    <x v="21"/>
    <s v="Stephen Jeffreys, Kate Snell"/>
    <s v="Naomi Watts, Cas Anvar, Charles Edwards, James Puddephatt, Douglas Hodge, Ilan Goodman, Geraldine James, Prasanna Puwanarajah, Rose O'Loughlin, Michael Hadley, Naveen Andrews, Juliet Stevenson, Max Wrottesley, Christopher Birch, Nathaniel Facey"/>
    <x v="79"/>
    <s v="Naomi Watts, Cas Anvar"/>
    <s v="During the last two years of her life, Princess Diana embarks on a final rite of passage: a secret love affair with Pakistani heart surgeon Hasnat Khan."/>
    <s v="During the last two years of her"/>
    <n v="5.5"/>
    <n v="18750"/>
    <n v="16664727.825306749"/>
    <n v="15000000"/>
    <x v="2454"/>
    <n v="335359"/>
    <n v="24181932.132457826"/>
    <n v="21766271"/>
    <n v="95"/>
  </r>
  <r>
    <s v="tt1758692"/>
    <x v="3330"/>
    <x v="17"/>
    <s v="27/01/2012"/>
    <s v="Drama"/>
    <s v=" Romance"/>
    <m/>
    <n v="86"/>
    <s v="USA"/>
    <s v="English"/>
    <m/>
    <m/>
    <x v="1775"/>
    <s v="Drake Doremus, Ben York Jones"/>
    <s v="Anton Yelchin, Felicity Jones, Jennifer Lawrence, Charlie Bewley, Alex Kingston, Oliver Muirhead, Finola Hughes, Chris Messina, Ben York Jones, Jamie Thomas King, Amanda Carlin, Barry Sabath, Keeley Hazell, Kayla Barr Hengami, Jimmy Messer"/>
    <x v="776"/>
    <s v="Anton Yelchin, Felicity Jones"/>
    <s v="A British college student falls for an American student, only to be separated from him when she's banned from the U.S. after overstaying her visa."/>
    <s v="A British college student falls"/>
    <n v="6.7"/>
    <n v="58481"/>
    <n v="287645.76173984999"/>
    <n v="250000"/>
    <x v="2455"/>
    <n v="3395391"/>
    <n v="4432516.4853538154"/>
    <n v="3852409"/>
    <n v="178"/>
  </r>
  <r>
    <s v="tt1758795"/>
    <x v="3331"/>
    <x v="13"/>
    <s v="26/07/2013"/>
    <s v="Comedy"/>
    <s v=" Romance"/>
    <m/>
    <n v="104"/>
    <s v="USA"/>
    <s v="English"/>
    <s v="Spanish"/>
    <s v="Sanskrit"/>
    <x v="1776"/>
    <s v="Maggie Carey"/>
    <s v="Aubrey Plaza, Johnny Simmons, Bill Hader, Alia Shawkat, Sarah Steele, Scott Porter, Rachel Bilson, Christopher Mintz-Plasse, Andy Samberg, Donald Glover, Adam Pally, D.C. Pierson, Dominic Dierkes, Connie Britton, Clark Gregg"/>
    <x v="1590"/>
    <s v="Aubrey Plaza, Johnny Simmons"/>
    <s v="Feeling pressured to become more sexually experienced before she goes to college, Brandy Klark makes a list of things to accomplish before hitting campus in the fall."/>
    <s v="Feeling pressured to become more"/>
    <n v="5.8"/>
    <n v="36170"/>
    <n v="1666472.7825306749"/>
    <n v="1500000"/>
    <x v="2456"/>
    <n v="3491669"/>
    <n v="4343490.2164605316"/>
    <n v="3909596"/>
    <n v="84"/>
  </r>
  <r>
    <s v="tt1925421"/>
    <x v="3332"/>
    <x v="17"/>
    <s v="29/09/2011"/>
    <s v="Crime"/>
    <s v=" Drama"/>
    <s v=" Thriller"/>
    <n v="109"/>
    <s v="Russia"/>
    <s v="Russian"/>
    <m/>
    <m/>
    <x v="578"/>
    <s v="Oleg Negin, Andrey Zvyagintsev"/>
    <s v="Nadezhda Markina, Andrey Smirnov, Elena Lyadova, Aleksey Rozin, Evgeniya Konushkina, Igor Ogurtsov, Vasiliy Michkov, Aleksey Maslodudov, Ekaterina Tarkovskaya, Ivan Mulin, Nikita Slepchenkov, Yuriy Borisov, Igor Yurtaev, Yaroslav Zhalnin, Vasily Prokopyev"/>
    <x v="1591"/>
    <s v="Nadezhda Markina, Andrey Smirnov"/>
    <s v="When a sudden illness and an unexpected reunion threaten dutiful housewife Elena's potential inheritance, she must hatch a desperate plan ..."/>
    <s v="When a sudden illness and an unexpected"/>
    <n v="7.3"/>
    <n v="12741"/>
    <m/>
    <m/>
    <x v="4"/>
    <n v="233380"/>
    <m/>
    <n v="2227905"/>
    <n v="64"/>
  </r>
  <r>
    <s v="tt1925431"/>
    <x v="3333"/>
    <x v="12"/>
    <d v="2013-09-05T00:00:00"/>
    <s v="Action"/>
    <s v=" Crime"/>
    <s v=" Drama"/>
    <n v="97"/>
    <s v="USA"/>
    <s v="English"/>
    <m/>
    <m/>
    <x v="1777"/>
    <s v="Tom O'Connor"/>
    <s v="Josh Duhamel, Bruce Willis, Rosario Dawson, Vincent D'Onofrio, 50 Cent, Julian McMahon, Vinnie Jones, Arie Verveen, Eric Winter, Bonnie Somerville, Richard Schiff, Yohance Myles, James Lesure, Quinton 'Rampage' Jackson, Kevin Dunn"/>
    <x v="864"/>
    <s v="Josh Duhamel, Bruce Willis"/>
    <s v="A fireman takes an unexpected course of action when a man whom he's been ordered to testify against, after being held up at a local convenience store, threatens him."/>
    <s v="A fireman takes an unexpected"/>
    <n v="5.6"/>
    <n v="24763"/>
    <m/>
    <n v="10400000"/>
    <x v="4"/>
    <m/>
    <m/>
    <n v="2500277"/>
    <n v="73"/>
  </r>
  <r>
    <s v="tt1926313"/>
    <x v="3334"/>
    <x v="17"/>
    <s v="20/05/2011"/>
    <s v="Comedy"/>
    <s v=" Drama"/>
    <s v=" Romance"/>
    <n v="149"/>
    <s v="India"/>
    <s v="Hindi"/>
    <m/>
    <m/>
    <x v="1778"/>
    <s v="Luv Ranjan, Sumit Saxena"/>
    <s v="Kartik Aaryan, Raayo S. Bakhirta, Divyendu Sharma, Nushrat Bharucha, Sonnalli Seygall, Ishita Raj, Manoj Bakshi, Ranjit Batra, Padam Bhola, Karthik Chauhan"/>
    <x v="1592"/>
    <s v="Kartik Aaryan, Raayo S. Bakhirta"/>
    <s v="After falling in love, three room-mates experience changes in their lives."/>
    <s v="After falling in love, three room-mates"/>
    <n v="7.7"/>
    <n v="19503"/>
    <m/>
    <m/>
    <x v="4"/>
    <m/>
    <m/>
    <m/>
    <n v="47"/>
  </r>
  <r>
    <s v="tt1928330"/>
    <x v="3335"/>
    <x v="12"/>
    <s v="26/03/2014"/>
    <s v="Action"/>
    <s v=" Comedy"/>
    <s v=" Crime"/>
    <n v="90"/>
    <s v="USA"/>
    <s v="English"/>
    <m/>
    <m/>
    <x v="1779"/>
    <s v="Craig Moss, Elliot Tishman"/>
    <s v="Danny Trejo, Charles S. Dutton, Patrick Fabian, Joyful Drake, John Duffy, Harrison Page, Richard Riehle, Winter Ave Zoli, Tonita Castro, Andy Davoli, Patricia De Leon, Frank Maharajh, Jillian Murray, Shalim Ortiz, Craig Sheffer"/>
    <x v="1167"/>
    <s v="Danny Trejo, Charles S. Dutton"/>
    <s v="A Vietnam veteran who becomes a local hero after saving a man from attackers on a city bus decides to take action when his best friend is murdered and the police show little interest in solving the crime."/>
    <s v="A Vietnam veteran who becomes"/>
    <n v="5.5"/>
    <n v="18213"/>
    <m/>
    <m/>
    <x v="4"/>
    <m/>
    <m/>
    <m/>
    <n v="80"/>
  </r>
  <r>
    <s v="tt1928340"/>
    <x v="3336"/>
    <x v="13"/>
    <d v="2013-10-10T00:00:00"/>
    <s v="Drama"/>
    <s v=" Fantasy"/>
    <s v=" Sci-Fi"/>
    <n v="107"/>
    <s v="USA, Indonesia"/>
    <s v="English"/>
    <s v="Middle English"/>
    <s v="Indonesian"/>
    <x v="1780"/>
    <s v="John Huddles"/>
    <s v="James D'Arcy, Sophie Lowe, Daryl Sabara, Freddie Stroma, Rhys Wakefield, Bonnie Wright, Jacob Artist, George Blagden, Philippa Coulthard, Katie Findlay, Natasha Gott, Taser Hassan, Chanelle Bianca Ho, Darius Homayoun, Cinta Laura Kiehl"/>
    <x v="1593"/>
    <s v="James D'Arcy, Sophie Lowe"/>
    <s v="At an international school in Jakarta, a philosophy teacher challenges his class of twenty graduating seniors to choose which ten of them would take shelter underground and reboot the human race in the event of a nuclear apocalypse."/>
    <s v="At an international school in"/>
    <n v="5.7"/>
    <n v="20979"/>
    <m/>
    <m/>
    <x v="4"/>
    <m/>
    <m/>
    <n v="1770376"/>
    <n v="153"/>
  </r>
  <r>
    <s v="tt1758810"/>
    <x v="3337"/>
    <x v="19"/>
    <d v="2017-12-10T00:00:00"/>
    <s v="Crime"/>
    <s v=" Drama"/>
    <s v=" Mystery"/>
    <n v="119"/>
    <s v="UK, USA, China, Sweden, Japan"/>
    <s v="English"/>
    <s v="Russian"/>
    <m/>
    <x v="1406"/>
    <s v="Peter Straughan, Hossein Amini"/>
    <s v="Michael Fassbender, Rebecca Ferguson, Charlotte Gainsbourg, Jonas Karlsson, Michael Yates, Ronan Vibert, J.K. Simmons, Val Kilmer, David Dencik, Toby Jones, Genevieve O'Reilly, James D'Arcy, Jet√© Laurence, Adrian Dunbar, Chlo√´ Sevigny"/>
    <x v="1187"/>
    <s v="Michael Fassbender, Rebecca Ferguson"/>
    <s v="Detective Harry Hole investigates the disappearance of a woman whose scarf is found wrapped around an ominous-looking snowman."/>
    <s v="Detective Harry Hole investigates"/>
    <n v="5.0999999999999996"/>
    <n v="56719"/>
    <n v="36954899.640992202"/>
    <n v="35000000"/>
    <x v="2457"/>
    <n v="6700035"/>
    <n v="45565666.835309274"/>
    <n v="43155261"/>
    <n v="443"/>
  </r>
  <r>
    <s v="tt1758830"/>
    <x v="3338"/>
    <x v="12"/>
    <d v="2013-04-07T00:00:00"/>
    <s v="Comedy"/>
    <s v=" Romance"/>
    <m/>
    <n v="134"/>
    <s v="USA"/>
    <s v="English"/>
    <m/>
    <m/>
    <x v="844"/>
    <s v="Judd Apatow, Judd Apatow"/>
    <s v="Paul Rudd, Leslie Mann, Maude Apatow, Iris Apatow, Jason Segel, Annie Mumolo, Robert Smigel, Megan Fox, Charlyne Yi, Hugh Fink, Graham Parker, Tom Freund, D.A. Sandoval, Megan Grano, Mackenzie Aladjem"/>
    <x v="931"/>
    <s v="Paul Rudd, Leslie Mann"/>
    <s v="Pete and Debbie are both about to turn 40, their kids hate each other, both of their businesses are failing, they're on the verge of losing their house, and their relationship is threatening to fall apart."/>
    <s v="Pete and Debbie are both about"/>
    <n v="6.2"/>
    <n v="125052"/>
    <n v="39453927.367439896"/>
    <n v="35000000"/>
    <x v="2458"/>
    <n v="67544505"/>
    <n v="99440981.643753707"/>
    <n v="88215156"/>
    <n v="289"/>
  </r>
  <r>
    <s v="tt1762399"/>
    <x v="3339"/>
    <x v="13"/>
    <s v="23/01/2014"/>
    <s v="Animation"/>
    <s v=" Adventure"/>
    <s v=" Family"/>
    <n v="87"/>
    <s v="UK, Australia, USA"/>
    <s v="English"/>
    <m/>
    <m/>
    <x v="1781"/>
    <s v="John Collee, Gerry Swallow"/>
    <s v="Charlie Rowe, Karl Urban, Angourie Rice, John Leguizamo, Justin Long, Skyler Stone, Tiya Sircar, Clay Savage, Jude Tinsely, Mary Mouser, Katie Silverman, Madison Rothschild, Michael Leone"/>
    <x v="1594"/>
    <s v="Charlie Rowe, Karl Urban"/>
    <s v="See and feel what it was like when dinosaurs ruled the Earth, in a story where an underdog dino triumphs to become a hero for the ages."/>
    <s v="See and feel what it was like"/>
    <n v="5.2"/>
    <n v="10527"/>
    <n v="88878548.401636004"/>
    <n v="80000000"/>
    <x v="2459"/>
    <n v="36076121"/>
    <n v="140590885.31401876"/>
    <n v="126546518"/>
    <n v="81"/>
  </r>
  <r>
    <s v="tt1931602"/>
    <x v="3340"/>
    <x v="13"/>
    <s v="24/06/2014"/>
    <s v="Drama"/>
    <s v=" Romance"/>
    <m/>
    <n v="91"/>
    <s v="USA"/>
    <s v="English"/>
    <m/>
    <m/>
    <x v="1782"/>
    <s v="Naomi Foner"/>
    <s v="Dakota Fanning, Elizabeth Olsen, Sterling Jones, Lenny Platt, Boyd Holbrook, Ellen Barkin, Kiernan Shipka, Clare Foley, Roslyn Curry, Clark Gregg, Demi Moore, Richard Dreyfuss, Owen Campbell, Peter Sarsgaard, Brandin Steffesen"/>
    <x v="498"/>
    <s v="Dakota Fanning, Elizabeth Olsen"/>
    <s v="Two New York City girls make a pact to lose their virginity during their first summer out of high school. When they both fall for the same street artist, the friends find their connection tested for the first time."/>
    <s v="Two New York City girls make a"/>
    <n v="6"/>
    <n v="14220"/>
    <m/>
    <m/>
    <x v="4"/>
    <n v="6940"/>
    <m/>
    <n v="10963"/>
    <n v="29"/>
  </r>
  <r>
    <s v="tt1932718"/>
    <x v="3341"/>
    <x v="12"/>
    <s v="27/03/2014"/>
    <s v="Comedy"/>
    <s v=" Drama"/>
    <s v=" Romance"/>
    <n v="112"/>
    <s v="USA"/>
    <s v="English"/>
    <m/>
    <m/>
    <x v="1783"/>
    <s v="Stuart Blumberg, Matt Winston"/>
    <s v="Mark Ruffalo, Tim Robbins, Gwyneth Paltrow, Josh Gad, Joely Richardson, Patrick Fugit, Pink, Carol Kane, Emily Meade, Isiah Whitlock Jr., Michaela Watkins, Poorna Jagannathan, Natalia Volkodaeva, Paul Urcioli, Kenneth Maharaj"/>
    <x v="1160"/>
    <s v="Mark Ruffalo, Tim Robbins"/>
    <s v="A romantic comedy that brings together three disparate characters who are learning to face a challenging and often confusing world as they struggle together against a common demon: sex addiction."/>
    <s v="A romantic comedy that brings"/>
    <n v="6.4"/>
    <n v="26185"/>
    <m/>
    <m/>
    <x v="4"/>
    <n v="1065881"/>
    <m/>
    <n v="3499442"/>
    <n v="68"/>
  </r>
  <r>
    <s v="tt1763264"/>
    <x v="3342"/>
    <x v="12"/>
    <d v="2013-10-05T00:00:00"/>
    <s v="Horror"/>
    <s v=" Thriller"/>
    <m/>
    <n v="86"/>
    <s v="USA, UK"/>
    <s v="English"/>
    <m/>
    <m/>
    <x v="152"/>
    <s v="David Cohen"/>
    <s v="Luke Evans, Adelaide Clemens, Lee Tergesen, Derek Magyar, America Olivo, Beau Knapp, Lindsey Shaw, Tyrus, Laura Ramsey, Gary Grubbs, Andrea Frankle, Rob Steinberg, Jake Austin Walker, Dalton E. Gray, Lenore Banks"/>
    <x v="1061"/>
    <s v="Luke Evans, Adelaide Clemens"/>
    <s v="A gang of ruthless highway killers kidnap a wealthy couple traveling cross country only to shockingly discover that things are not what they seem."/>
    <s v="A gang of ruthless highway killers"/>
    <n v="6"/>
    <n v="18425"/>
    <n v="3269039.696159306"/>
    <n v="2900000"/>
    <x v="2460"/>
    <n v="74918"/>
    <n v="1182156.8984555339"/>
    <n v="1048704"/>
    <n v="118"/>
  </r>
  <r>
    <s v="tt1934231"/>
    <x v="3343"/>
    <x v="17"/>
    <d v="2011-01-07T00:00:00"/>
    <s v="Action"/>
    <s v=" Comedy"/>
    <s v=" Crime"/>
    <n v="103"/>
    <s v="India"/>
    <s v="English"/>
    <s v="Hindi"/>
    <m/>
    <x v="1784"/>
    <s v="Mr. Moris, Akshat Verma"/>
    <s v="Imran Khan, Vir Das, Kunaal Roy Kapur, Shenaz Treasury, Poorna Jagannathan, Kim Bodnia, Paresh Ganatra, Vijay Raaz, Satindir Anand, Ashraf-Ul-Haque, Dipti Avlani, Manoj Bakshi, Krishna Bansal, Dhaval Barbhaya, Bugs Bhargava"/>
    <x v="1595"/>
    <s v="Imran Khan, Vir Das"/>
    <s v="Three struggling room-mates unknowingly become potential prey of a ruthless gangster."/>
    <s v="Three struggling room-mates unknowingly"/>
    <n v="7.6"/>
    <n v="26919"/>
    <m/>
    <m/>
    <x v="4"/>
    <n v="1532594"/>
    <m/>
    <n v="16706074"/>
    <n v="111"/>
  </r>
  <r>
    <s v="tt1763303"/>
    <x v="3344"/>
    <x v="12"/>
    <d v="2013-07-02T00:00:00"/>
    <s v="Comedy"/>
    <s v=" Drama"/>
    <s v=" Romance"/>
    <n v="95"/>
    <s v="USA"/>
    <s v="English"/>
    <m/>
    <m/>
    <x v="889"/>
    <s v="Jonathan Kasdan"/>
    <s v="Britt Robertson, Dylan O'Brien, Craig Roberts, Joshua Malina, James Frecheville, Christine Taylor, Victoria Justice, Lamarcus Tinker, Maggie Elizabeth Jones, Halston Sage, Molly C. Quinn, Matthew Fahey, Chase Levy"/>
    <x v="1596"/>
    <s v="Britt Robertson, Dylan O'Brien"/>
    <s v="A shy senior and a down-to-earth junior fall in love over one weekend."/>
    <s v="A shy senior and a down-to-earth"/>
    <n v="6.8"/>
    <n v="65405"/>
    <n v="2254510.1352822799"/>
    <n v="2000000"/>
    <x v="2461"/>
    <n v="22836"/>
    <n v="104444.69103722218"/>
    <n v="92654"/>
    <n v="83"/>
  </r>
  <r>
    <s v="tt1764183"/>
    <x v="3345"/>
    <x v="12"/>
    <s v="14/03/2013"/>
    <s v="Drama"/>
    <s v=" Thriller"/>
    <m/>
    <n v="107"/>
    <s v="USA, Poland"/>
    <s v="English"/>
    <m/>
    <m/>
    <x v="1785"/>
    <s v="Nicholas Jarecki"/>
    <s v="Richard Gere, Susan Sarandon, Tim Roth, Brit Marling, Laetitia Casta, Nate Parker, Stuart Margolin, Chris Eigeman, Graydon Carter, Bruce Altman, Larry Pine, Curtiss Cook, Reg E. Cathey, Felix Solis, Tibor Feldman"/>
    <x v="95"/>
    <s v="Richard Gere, Susan Sarandon"/>
    <s v="A troubled hedge fund magnate desperate to complete the sale of his trading empire makes an error that forces him to turn to an unlikely person for help."/>
    <s v="A troubled hedge fund magnate"/>
    <n v="6.6"/>
    <n v="49127"/>
    <n v="13527060.81169368"/>
    <n v="12000000"/>
    <x v="2462"/>
    <n v="7919574"/>
    <n v="40000709.201529637"/>
    <n v="35485056"/>
    <n v="173"/>
  </r>
  <r>
    <s v="tt1764234"/>
    <x v="3346"/>
    <x v="12"/>
    <s v="18/10/2012"/>
    <s v="Crime"/>
    <s v=" Drama"/>
    <s v=" Thriller"/>
    <n v="97"/>
    <s v="USA"/>
    <s v="English"/>
    <m/>
    <m/>
    <x v="967"/>
    <s v="Andrew Dominik, George V. Higgins"/>
    <s v="Brad Pitt, Scoot McNairy, Ben Mendelsohn, James Gandolfini, Richard Jenkins, Vincent Curatola, Ray Liotta, Trevor Long, Max Casella, Sam Shepard, Slaine, Linara Washington, Ross Brodar, Wade Allen, Christopher Berry"/>
    <x v="77"/>
    <s v="Brad Pitt, Scoot McNairy"/>
    <s v="Jackie Cogan is an enforcer hired to restore order after three dumb guys rob a Mob protected card game, causing the local criminal economy to collapse."/>
    <s v="Jackie Cogan is an enforcer hired"/>
    <n v="6.2"/>
    <n v="131250"/>
    <n v="16908826.0146171"/>
    <n v="15000000"/>
    <x v="2463"/>
    <n v="15026056"/>
    <n v="42757308.889234893"/>
    <n v="37930465"/>
    <n v="426"/>
  </r>
  <r>
    <s v="tt1935896"/>
    <x v="3347"/>
    <x v="12"/>
    <s v="26/04/2013"/>
    <s v="Comedy"/>
    <s v=" Fantasy"/>
    <s v=" Horror"/>
    <n v="129"/>
    <s v="USA, New Zealand"/>
    <s v="English"/>
    <s v="Spanish"/>
    <s v="Japanese"/>
    <x v="1786"/>
    <s v="Ant Timpson, Nacho Vigalondo"/>
    <s v="Eva Llorach, Miquel Insua, Alejandra Urdia√≠n, Harold Torres, Greta Martinez, Pablo Guisa Koestinger, Mat√≠as Oviedo, Juanita Ringeling, Steve Berens, Riley the Dog, Chris Hampton, George Marquez, Erik Aude, Lisa Lynch, Imogen Mcaulay"/>
    <x v="1597"/>
    <s v="Eva Llorach, Miquel Insua"/>
    <s v="A 26-chapter anthology that showcases death in all its vicious wonder and brutal beauty."/>
    <s v="A 26-chapter anthology that showcases"/>
    <n v="4.7"/>
    <n v="17848"/>
    <m/>
    <m/>
    <x v="4"/>
    <n v="21832"/>
    <m/>
    <n v="23589"/>
    <n v="144"/>
  </r>
  <r>
    <s v="tt1935897"/>
    <x v="3348"/>
    <x v="19"/>
    <s v="24/08/2017"/>
    <s v="Horror"/>
    <s v=" Thriller"/>
    <m/>
    <n v="85"/>
    <s v="USA"/>
    <s v="English"/>
    <m/>
    <m/>
    <x v="1189"/>
    <s v="Franck Khalfoun"/>
    <s v="Jennifer Jason Leigh, Bella Thorne, Mckenna Grace, Cameron Monaghan, Thomas Mann, Taylor Spreitler, Jennifer Morrison, Kurtwood Smith, Dan Martino, Brian Breiter, Jordyn Utz, Sabrina Harris"/>
    <x v="157"/>
    <s v="Jennifer Jason Leigh"/>
    <s v="A desperate single mother moves with her three children into the notorious, supposedly haunted, real-life Amityville house to try and use its dark powers to cure her comatose son. Things go horribly wrong."/>
    <s v="A desperate single mother moves"/>
    <n v="4.8"/>
    <n v="12425"/>
    <m/>
    <m/>
    <x v="4"/>
    <n v="742"/>
    <m/>
    <n v="8481997"/>
    <n v="73"/>
  </r>
  <r>
    <s v="tt1764651"/>
    <x v="3349"/>
    <x v="12"/>
    <s v="17/08/2012"/>
    <s v="Action"/>
    <s v=" Adventure"/>
    <s v=" Thriller"/>
    <n v="103"/>
    <s v="USA, Germany, Bulgaria, China"/>
    <s v="English"/>
    <m/>
    <m/>
    <x v="44"/>
    <s v="Richard Wenk, Sylvester Stallone"/>
    <s v="Sylvester Stallone, Jason Statham, Jet Li, Dolph Lundgren, Chuck Norris, Jean-Claude Van Damme, Bruce Willis, Arnold Schwarzenegger, Terry Crews, Randy Couture, Liam Hemsworth, Scott Adkins, Nan Yu, Amanda Ooms, Charisma Carpenter"/>
    <x v="27"/>
    <s v="Sylvester Stallone, Jason Statham"/>
    <s v="Mr. Church reunites the Expendables for what should be an easy paycheck, but when one of their men is murdered on the job, their quest for revenge puts them deep in enemy territory and up against an unexpected threat."/>
    <s v="Mr. Church reunites the Expendables"/>
    <n v="6.6"/>
    <n v="288369"/>
    <n v="112725506.76411399"/>
    <n v="100000000"/>
    <x v="2464"/>
    <n v="85028192"/>
    <n v="355058241.45885766"/>
    <n v="314975955"/>
    <n v="510"/>
  </r>
  <r>
    <s v="tt1937118"/>
    <x v="3350"/>
    <x v="13"/>
    <d v="2014-12-06T00:00:00"/>
    <s v="Comedy"/>
    <s v=" Drama"/>
    <s v=" Romance"/>
    <n v="117"/>
    <s v="France, USA, Belgium"/>
    <s v="French"/>
    <s v="English"/>
    <s v="Spanish"/>
    <x v="854"/>
    <s v="C√©dric Klapisch"/>
    <s v="Romain Duris, Audrey Tautou, C√©cile de France, Kelly Reilly, Sandrine Holt, Flore Bonaventura, Jochen H√§gele, Beno√Æt Jacquot, Pablo Mugnier-Jacob, Margaux Mansart, Amin Djakliou, Clara Abbasi, Li Jun Li, Sharrieff Pugh, Peter McRobbie"/>
    <x v="728"/>
    <s v="Romain Duris, Audrey Tautou"/>
    <s v="A 40-year-old father's life is complicated when the mother of his two children moves to New York. Since he can't bear them growing up far away from him, he decides to move there as well."/>
    <s v="A 40-year-old father's life is"/>
    <n v="7"/>
    <n v="13180"/>
    <m/>
    <m/>
    <x v="4"/>
    <n v="338523"/>
    <m/>
    <n v="16968297"/>
    <n v="25"/>
  </r>
  <r>
    <s v="tt1937149"/>
    <x v="3351"/>
    <x v="12"/>
    <s v="21/12/2012"/>
    <s v="Mystery"/>
    <s v=" Thriller"/>
    <m/>
    <n v="112"/>
    <s v="Spain"/>
    <s v="Spanish"/>
    <m/>
    <m/>
    <x v="1787"/>
    <s v="Oriol Paulo, Lara Sendim"/>
    <s v="Jose Coronado, Hugo Silva, Bel√©n Rueda, Aura Garrido, Miquel Gelabert, Juan Pablo Shuk, Oriol Vila, Carlota Olcina, Patr√≠cia Bargall√≥, Mia Esteve, S√≠lvia Aranda, Manel Dueso, Pere Bras√≥, Albert L√≥pez-Murtra, Paco Moreno"/>
    <x v="1598"/>
    <s v="Jose Coronado, Hugo Silva"/>
    <s v="A detective searches for the body of a femme fatale which has gone missing from a morgue."/>
    <s v="A detective searches for the body"/>
    <n v="7.6"/>
    <n v="54553"/>
    <m/>
    <m/>
    <x v="4"/>
    <m/>
    <m/>
    <n v="8779609"/>
    <n v="93"/>
  </r>
  <r>
    <s v="tt1937264"/>
    <x v="3352"/>
    <x v="12"/>
    <s v="19/09/2012"/>
    <s v="Drama"/>
    <s v=" Romance"/>
    <m/>
    <n v="103"/>
    <s v="UK, France, USA"/>
    <s v="English"/>
    <m/>
    <m/>
    <x v="900"/>
    <s v="Jenny Downham, Ol Parker"/>
    <s v="Dakota Fanning, Jeremy Irvine, Paddy Considine, Olivia Williams, Kaya Scodelario, Edgar Canham, Joe Cole, Julia Ford, Julian Wadham, Josef Altin, Rakie Ayola, Tom Kane, Franz Drameh, Simon Wilson, Susan Brown"/>
    <x v="498"/>
    <s v="Dakota Fanning, Jeremy Irvine"/>
    <s v="A teenage girl dying of leukemia compiles a list of things she would like to do before passing away. Topping the list is her desire to lose her virginity."/>
    <s v="A teenage girl dying of leukemia"/>
    <n v="7.1"/>
    <n v="32817"/>
    <m/>
    <m/>
    <x v="4"/>
    <m/>
    <m/>
    <n v="2273746"/>
    <n v="66"/>
  </r>
  <r>
    <s v="tt1937390"/>
    <x v="3353"/>
    <x v="13"/>
    <d v="2014-03-04T00:00:00"/>
    <s v="Drama"/>
    <m/>
    <m/>
    <n v="117"/>
    <s v="Denmark, Germany, Belgium, UK, France, Sweden, USA"/>
    <s v="English"/>
    <m/>
    <m/>
    <x v="88"/>
    <s v="Lars von Trier"/>
    <s v="Charlotte Gainsbourg, Stellan Skarsg√•rd, Stacy Martin, Shia LaBeouf, Christian Slater, Uma Thurman, Sophie Kennedy Clark, Connie Nielsen, Ronja Rissmann, Maja Arsovic, Sofie Kasten, Ananya Berg, Anders Hove, James Northcote, Charlie Hawkins"/>
    <x v="1599"/>
    <s v="Charlotte Gainsbourg"/>
    <s v="A self-diagnosed nymphomaniac recounts her erotic experiences to the man who saved her after a beating."/>
    <s v="A self-diagnosed nymphomaniac"/>
    <n v="6.9"/>
    <n v="114441"/>
    <m/>
    <m/>
    <x v="4"/>
    <n v="785896"/>
    <m/>
    <n v="13545832"/>
    <n v="270"/>
  </r>
  <r>
    <s v="tt1767382"/>
    <x v="3354"/>
    <x v="17"/>
    <d v="2012-09-03T00:00:00"/>
    <s v="Drama"/>
    <s v=" Horror"/>
    <s v=" Mystery"/>
    <n v="86"/>
    <s v="USA, France"/>
    <s v="English"/>
    <m/>
    <m/>
    <x v="1788"/>
    <s v="Gustavo Hern√°ndez, Laura Lau"/>
    <s v="Elizabeth Olsen, Adam Trese, Eric Sheffer Stevens, Julia Chan, Adam Barnett, Haley Murphy"/>
    <x v="1361"/>
    <s v="Elizabeth Olsen, Adam Trese"/>
    <s v="A girl is trapped inside her family's lakeside retreat and becomes unable to contact the outside world as supernatural forces haunt the house with mysterious energy and consequences."/>
    <s v="A girl is trapped inside her family's"/>
    <n v="5.2"/>
    <n v="21541"/>
    <n v="2301166.0939187999"/>
    <n v="2000000"/>
    <x v="2465"/>
    <n v="12754783"/>
    <n v="19016545.502634082"/>
    <n v="16527747"/>
    <n v="177"/>
  </r>
  <r>
    <s v="tt1945084"/>
    <x v="3355"/>
    <x v="15"/>
    <d v="2015-09-04T00:00:00"/>
    <s v="Action"/>
    <s v=" Thriller"/>
    <m/>
    <n v="92"/>
    <s v="USA"/>
    <s v="English"/>
    <s v="Japanese"/>
    <s v="Spanish"/>
    <x v="1574"/>
    <s v="Yale Hannon, Joe Lynch"/>
    <s v="Salma Hayek, Hiroyuki Watanabe, Laura Cepeda, Togo Igawa, Akie Kotabe, Gabriella Wright, Caroline Chikezie, Jennifer Blanc-Biehn, Jelena Gavrilovic, Aisha Ayamah, Masashi Fujimoto, Uros Certic, Damijan Oklopdzic, Dragana Atlija, James Owen"/>
    <x v="5"/>
    <s v="Salma Hayek, Hiroyuki Watanabe"/>
    <s v="An action/thriller centered on a kidnapped woman who faces down hitmen sent by a mob boss/her captor while trying to protect her family from his wrath."/>
    <s v="An action/thriller centered on"/>
    <n v="5.0999999999999996"/>
    <n v="16850"/>
    <m/>
    <m/>
    <x v="4"/>
    <m/>
    <m/>
    <n v="358156"/>
    <n v="100"/>
  </r>
  <r>
    <s v="tt1948150"/>
    <x v="3356"/>
    <x v="17"/>
    <s v="22/07/2011"/>
    <s v="Action"/>
    <s v=" Drama"/>
    <m/>
    <n v="143"/>
    <s v="India"/>
    <s v="Hindi"/>
    <s v="Marathi"/>
    <s v="Gujarati"/>
    <x v="993"/>
    <s v="Hari, Yunus Sajawal"/>
    <s v="Ajay Devgn, Kajal Aggarwal, Prakash Raj, Sonali Kulkarni, Sachin Khedekar, Sudhanshu Pandey, Naushaad Abbas, Hari Bala, Suchitra Bandekar, Ravindra Berde, Suhasini Deshpande, Agasthya Dhanorkar, Anant Jog, Vikas Kadam, Neeraj Khetrapal"/>
    <x v="222"/>
    <s v="Ajay Devgn, Kajal Aggarwal"/>
    <s v="A truly honest police officer is transferred to a town controlled by a gangster he has humiliated. The gangster believes he can use good power to bring down this officer who made him look foolish and weak."/>
    <s v="A truly honest police officer"/>
    <n v="6.8"/>
    <n v="13927"/>
    <m/>
    <m/>
    <x v="4"/>
    <n v="350864"/>
    <m/>
    <n v="1373292"/>
    <n v="49"/>
  </r>
  <r>
    <s v="tt1772240"/>
    <x v="3357"/>
    <x v="17"/>
    <d v="2011-02-09T00:00:00"/>
    <s v="Horror"/>
    <s v=" Mystery"/>
    <s v=" Sci-Fi"/>
    <n v="86"/>
    <s v="USA, Canada"/>
    <s v="English"/>
    <m/>
    <m/>
    <x v="1789"/>
    <s v="Brian Miller"/>
    <s v="Warren Christie, Lloyd Owen, Ryan Robbins, Michael Kopsa, Andrew Airlie, Kurt Max Runte, Jan Bos, Kim Wylie, Noah Wylie, Ali Liebert, Erica Carroll"/>
    <x v="1600"/>
    <s v="Warren Christie, Lloyd Owen"/>
    <s v="Decades-old found footage from NASA's abandoned Apollo 18 mission, where three American astronauts were sent on a secret expedition, reveals the reason the U.S. has never returned to the moon."/>
    <s v="Decades-old found footage from"/>
    <n v="5.2"/>
    <n v="53257"/>
    <n v="5752915.234797"/>
    <n v="5000000"/>
    <x v="2466"/>
    <n v="17687709"/>
    <n v="30186872.859233003"/>
    <n v="26236153"/>
    <n v="362"/>
  </r>
  <r>
    <s v="tt1950235"/>
    <x v="3358"/>
    <x v="18"/>
    <d v="2019-08-11T00:00:00"/>
    <s v="Comedy"/>
    <s v=" Romance"/>
    <m/>
    <n v="92"/>
    <s v="USA"/>
    <s v="English"/>
    <m/>
    <m/>
    <x v="1790"/>
    <s v="Laura Solon, Victoria Strouse"/>
    <s v="Isabela Merced, Shameik Moore, Odeya Rush, Liv Hewson, Mitchell Hope, Kiernan Shipka, Matthew Noszka, Jacob Batalon, Miles Robbins, Joan Cusack, Anna Akana, Genevieve DeGraves, Rebecca Ablack, Christina de la Cruz, Briar Nolet"/>
    <x v="1601"/>
    <s v="Isabela Merced, Shameik Moore"/>
    <s v="In a small town on Christmas Eve, a snowstorm brings together a group of young people."/>
    <s v="In a small town on Christmas Eve,"/>
    <n v="5.8"/>
    <n v="15669"/>
    <m/>
    <m/>
    <x v="4"/>
    <m/>
    <m/>
    <m/>
    <n v="176"/>
  </r>
  <r>
    <s v="tt1772288"/>
    <x v="3359"/>
    <x v="16"/>
    <d v="2015-10-04T00:00:00"/>
    <s v="Biography"/>
    <s v=" Comedy"/>
    <s v=" Drama"/>
    <n v="106"/>
    <s v="USA"/>
    <s v="English"/>
    <m/>
    <m/>
    <x v="1791"/>
    <s v="Dan Fogelman"/>
    <s v="Al Pacino, Annette Bening, Jennifer Garner, Bobby Cannavale, Christopher Plummer, Katarina Cas, Giselle Eisenberg, Melissa Benoist, Josh Peck, Brian Thomas Smith, Scott Lawrence, Michael Patrick McGill, Kiff VandenHeuvel, Nick Offerman, Eric Michael Roy"/>
    <x v="64"/>
    <s v="Al Pacino, Annette Bening"/>
    <s v="An aging rock star decides to change his life when he discovers a 40-year-old letter written to him by"/>
    <s v="An aging rock star decides to"/>
    <n v="7"/>
    <n v="29512"/>
    <n v="10919512.102507401"/>
    <n v="10000000"/>
    <x v="2467"/>
    <n v="5637066"/>
    <n v="11832112.510376876"/>
    <n v="10835752"/>
    <n v="124"/>
  </r>
  <r>
    <s v="tt1772341"/>
    <x v="3360"/>
    <x v="12"/>
    <s v="20/12/2012"/>
    <s v="Animation"/>
    <s v=" Adventure"/>
    <s v=" Comedy"/>
    <n v="101"/>
    <s v="USA"/>
    <s v="English"/>
    <m/>
    <m/>
    <x v="1792"/>
    <s v="Rich Moore, Phil Johnston"/>
    <s v="John C. Reilly, Sarah Silverman, Jack McBrayer, Jane Lynch, Alan Tudyk, Mindy Kaling, Joe Lo Truglio, Ed O'Neill, Dennis Haysbert, Edie McClurg, Raymond S. Persi, Jess Harnell, Rachael Harris, Skylar Astin, Adam Carolla"/>
    <x v="847"/>
    <s v="John C. Reilly, Sarah Silverman"/>
    <s v="A video game villain wants to be a hero and sets out to fulfill his dream, but his quest brings havoc to the whole arcade where he lives."/>
    <s v="A video game villain wants to"/>
    <n v="7.7"/>
    <n v="371521"/>
    <n v="185997086.16078809"/>
    <n v="165000000"/>
    <x v="2468"/>
    <n v="189422889"/>
    <n v="531188389.61374837"/>
    <n v="471222889"/>
    <n v="444"/>
  </r>
  <r>
    <s v="tt1772424"/>
    <x v="3361"/>
    <x v="17"/>
    <s v="20/01/2012"/>
    <s v="Comedy"/>
    <s v=" Drama"/>
    <m/>
    <n v="110"/>
    <s v="France, Lebanon, Egypt, Italy, Qatar"/>
    <s v="Arabic"/>
    <s v="English"/>
    <s v="Russian"/>
    <x v="1793"/>
    <s v="Thomas Bidegain, Rodney El Haddad"/>
    <s v="Claude Baz Moussawbaa, Layla Hakim, Nadine Labaki, Yvonne Maalouf, Antoinette Noufaily, Julian Farhat, Ali Haidar, Kevin Abboud, Petra Saghbini, Mostafa Al Sakka, Sasseen Kawzally, Caroline Labaki, Anjo Rihane, Mohamad Akil, Gis√®le Smeden"/>
    <x v="1602"/>
    <s v="Claude Baz Moussawbaa"/>
    <s v="A group of Lebanese women try to ease religious tensions between Christians and Muslims in their village."/>
    <s v="A group of Lebanese women try"/>
    <n v="7.5"/>
    <n v="11428"/>
    <n v="7708906.4146279804"/>
    <n v="6700000"/>
    <x v="2469"/>
    <n v="531997"/>
    <n v="8637436.1381885912"/>
    <n v="7507008"/>
    <n v="45"/>
  </r>
  <r>
    <s v="tt1778304"/>
    <x v="3362"/>
    <x v="17"/>
    <s v="21/10/2011"/>
    <s v="Horror"/>
    <s v=" Mystery"/>
    <s v=" Thriller"/>
    <n v="83"/>
    <s v="USA"/>
    <s v="English"/>
    <m/>
    <m/>
    <x v="1794"/>
    <s v="Christopher Landon, Oren Peli"/>
    <s v="Lauren Bittner, Christopher Nicholas Smith, Chloe Csengery, Jessica Tyler Brown, Hallie Foote, Dustin Ingram, Johanna Braddy, Katie Featherston, Brian Boland, Sprague Grayden, William Juan Prieto, Jackson Xenia Prieto, Paitoon Cheng, Eddie Medrano, Rebecca Delgado Smith"/>
    <x v="1603"/>
    <s v="Lauren Bittner, Christopher Nicholas Smith"/>
    <s v="In 1988, young sisters Katie and Kristi befriend an invisible entity who resides in their home."/>
    <s v="In 1988, young sisters Katie and"/>
    <n v="5.8"/>
    <n v="88995"/>
    <n v="5752915.234797"/>
    <n v="5000000"/>
    <x v="2470"/>
    <n v="104028807"/>
    <n v="238216534.55151886"/>
    <n v="207039844"/>
    <n v="335"/>
  </r>
  <r>
    <s v="tt1780762"/>
    <x v="3363"/>
    <x v="12"/>
    <d v="2014-12-06T00:00:00"/>
    <s v="Action"/>
    <s v=" Adventure"/>
    <s v=" Horror"/>
    <n v="89"/>
    <s v="USA, Chile"/>
    <s v="Spanish"/>
    <s v="English"/>
    <m/>
    <x v="1795"/>
    <s v="Nicol√°s L√≥pez, Eli Roth"/>
    <s v="Eli Roth, Andrea Osv√°rt, Ariel Levy, Natasha Yarovenko, Nicol√°s Mart√≠nez, Lorenza Izzo, Marcial Tagle, Ram√≥n Llao, Ignacia Allamand, Paz Bascu√±√°n, Mat√≠as L√≥pez, Patricio Strahovsky, √Ålvaro L√≥pez √Ålvarez, Adri√°n Salgado, Enrique Quiroz"/>
    <x v="1604"/>
    <s v="Eli Roth, Andrea Osv√°rt"/>
    <s v="In Chile, a group of travelers who are in an underground nightclub when a massive earthquake hits quickly learn that reaching the surface is just the beginning of their nightmare."/>
    <s v="In Chile, a group of travelers"/>
    <n v="4.8"/>
    <n v="11087"/>
    <n v="2254510.1352822799"/>
    <n v="2000000"/>
    <x v="2471"/>
    <n v="58510"/>
    <n v="332197.55941357336"/>
    <n v="294696"/>
    <n v="113"/>
  </r>
  <r>
    <s v="tt1780798"/>
    <x v="3364"/>
    <x v="15"/>
    <s v="13/11/2014"/>
    <s v="Drama"/>
    <s v=" Fantasy"/>
    <s v=" Horror"/>
    <n v="100"/>
    <s v="USA, Canada"/>
    <s v="English"/>
    <m/>
    <m/>
    <x v="1796"/>
    <s v="Christopher Ford, Jon Watts"/>
    <s v="Andy Powers, Laura Allen, Peter Stormare, Christian Distefano, Chuck Shamata, Elizabeth Whitmere, Victor Cornfoot, Lucas Kelly, Emily Burley, Matthew Stefiuk, Michael Riendeau, Miller Timlin, Robert Reynolds, Antonio Najera, Alex Pacheco"/>
    <x v="1605"/>
    <s v="Andy Powers, Laura Allen"/>
    <s v="A loving father finds a clown suit for his son's birthday party, only to realize that it's cursed."/>
    <s v="A loving father finds a clown"/>
    <n v="5.7"/>
    <n v="21417"/>
    <n v="1639870.99553934"/>
    <n v="1500000"/>
    <x v="2472"/>
    <n v="55007"/>
    <n v="4790175.7824454391"/>
    <n v="4381603"/>
    <n v="135"/>
  </r>
  <r>
    <s v="tt1954470"/>
    <x v="3365"/>
    <x v="12"/>
    <s v="22/06/2012"/>
    <s v="Action"/>
    <s v=" Crime"/>
    <s v=" Drama"/>
    <n v="321"/>
    <s v="India"/>
    <s v="Hindi"/>
    <m/>
    <m/>
    <x v="662"/>
    <s v="Akhilesh Jaiswal, Anurag Kashyap"/>
    <s v="Manoj Bajpayee, Richa Chadha, Nawazuddin Siddiqui, Tigmanshu Dhulia, Jameel Khan, Piyush Mishra, Jaideep Ahlawat, Huma Qureshi, Zeishan Quadri, Vipin Sharma, Satyakam Anand, Aditya Kumar, Viineet Kumar, Rajkummar Rao, Sankalp Acharekar"/>
    <x v="1606"/>
    <s v="Manoj Bajpayee, Richa Chadha"/>
    <s v="A clash between Sultan and Shahid Khan leads to the expulsion of Khan from Wasseypur, and ignites a deadly blood feud spanning three generations."/>
    <s v="A clash between Sultan and Shahid"/>
    <n v="8.1999999999999993"/>
    <n v="78524"/>
    <m/>
    <s v="INR 184000000"/>
    <x v="4"/>
    <m/>
    <m/>
    <n v="4384642"/>
    <n v="236"/>
  </r>
  <r>
    <s v="tt1781769"/>
    <x v="3366"/>
    <x v="12"/>
    <s v="21/02/2013"/>
    <s v="Drama"/>
    <s v=" Romance"/>
    <m/>
    <n v="129"/>
    <s v="UK"/>
    <s v="English"/>
    <m/>
    <m/>
    <x v="865"/>
    <s v="Tom Stoppard, Leo Tolstoy"/>
    <s v="Matthew Macfadyen, Eric MacLennan, Kelly Macdonald, Theo Morrissey, Cecily Morrissey, Freya Galpin, Octavia Morrissey, Beatrice Morrissey, Marine Battier, Keira Knightley, Guro Nagelhus Schia, Aruhan Galieva, Jude Law, Carl Grose, Bryan Hands"/>
    <x v="1018"/>
    <s v="Matthew Macfadyen, Eric MacLennan"/>
    <s v="In late-19th-century Russian high society, St. Petersburg aristocrat Anna Karenina enters into a life-changing affair with the dashing Count Alexei Vronsky."/>
    <s v="In late-19th-century Russian high"/>
    <n v="6.6"/>
    <n v="89890"/>
    <n v="45766555.746230282"/>
    <n v="40600000"/>
    <x v="2473"/>
    <n v="12816367"/>
    <n v="77700733.645696282"/>
    <n v="68929150"/>
    <n v="265"/>
  </r>
  <r>
    <s v="tt1781827"/>
    <x v="3367"/>
    <x v="9"/>
    <s v="26/08/2016"/>
    <s v="Biography"/>
    <s v=" Drama"/>
    <s v=" Sport"/>
    <n v="111"/>
    <s v="Panama, USA"/>
    <s v="English"/>
    <s v="Spanish"/>
    <m/>
    <x v="1797"/>
    <s v="Jonathan Jakubowicz"/>
    <s v="Edgar Ram√≠rez, Robert De Niro, Usher Raymond, Rub√©n Blades, Ana de Armas, Pedro Perez, √ìscar Jaenada, John Turturro, Ellen Barkin, Jurnee Smollett, Yancey Arias, Drena De Niro, Ilza Ponko, Anthony Molinari, Rick Avery"/>
    <x v="1607"/>
    <s v="Edgar Ram√≠rez, Robert De Niro"/>
    <s v="The legendary Roberto Duran and his equally legendary trainer Ray Arcel change each other's lives."/>
    <s v="The legendary Roberto Duran and"/>
    <n v="6.6"/>
    <n v="14641"/>
    <n v="21566954.2971664"/>
    <n v="20000000"/>
    <x v="2474"/>
    <n v="4712792"/>
    <n v="5368395.5813080622"/>
    <n v="4978353"/>
    <n v="48"/>
  </r>
  <r>
    <s v="tt1959332"/>
    <x v="3368"/>
    <x v="12"/>
    <d v="2013-11-01T00:00:00"/>
    <s v="Drama"/>
    <s v=" Horror"/>
    <m/>
    <n v="103"/>
    <s v="Canada"/>
    <s v="English"/>
    <s v="Hungarian"/>
    <s v="German"/>
    <x v="1798"/>
    <s v="Jen Soska, Sylvia Soska"/>
    <s v="Katharine Isabelle, Antonio Cupo, Tristan Risk, David Lovgren, Paula Lindberg, Clay St. Thomas, John Emmet Tracy, Twan Holliday, Nelson Wong, Sylvia Soska, Jen Soska, Paul Anthony, Sean Amsing, Travis Watters, Marius Soska"/>
    <x v="1608"/>
    <s v="Katharine Isabelle, Antonio Cupo"/>
    <s v="The allure of easy money sends Mary Mason, a medical student, into the world of underground surgeries which ends up leaving more marks on her than her so called &quot;freakish&quot; clients."/>
    <s v="The allure of easy money sends"/>
    <n v="6.3"/>
    <n v="21909"/>
    <m/>
    <m/>
    <x v="4"/>
    <m/>
    <m/>
    <m/>
    <n v="121"/>
  </r>
  <r>
    <s v="tt1781922"/>
    <x v="3369"/>
    <x v="16"/>
    <d v="2015-10-09T00:00:00"/>
    <s v="Action"/>
    <s v=" Thriller"/>
    <m/>
    <n v="103"/>
    <s v="USA, Thailand"/>
    <s v="English"/>
    <s v="French"/>
    <s v="Thai"/>
    <x v="1208"/>
    <s v="John Erick Dowdle, Drew Dowdle"/>
    <s v="Owen Wilson, Lake Bell, Sterling Jerins, Claire Geare, Pierce Brosnan, Thanawut Ketsaro, Chatchawai Kamonsakpitak, Sahajak Boonthanakit, Tanapol Chuksrida, Nophand Boonyai, Kanarpat Phintiang, Jon Goldney, Duang Maidork, Suphornnaphat Jenselius, Barth√©lemy Son"/>
    <x v="53"/>
    <s v="Owen Wilson, Lake Bell"/>
    <s v="In their new overseas house, an American family soon finds themselves caught in the middle of a coup, and they frantically look for a safe escape from an environment where foreigners are being immediately executed."/>
    <s v="In their new overseas house, an"/>
    <n v="6.8"/>
    <n v="76481"/>
    <n v="17689609.606061988"/>
    <n v="16200000"/>
    <x v="2475"/>
    <n v="27288872"/>
    <n v="59422753.140880108"/>
    <n v="54418872"/>
    <n v="327"/>
  </r>
  <r>
    <s v="tt1783232"/>
    <x v="3370"/>
    <x v="12"/>
    <s v="16/02/2012"/>
    <s v="Action"/>
    <s v=" Drama"/>
    <s v=" History"/>
    <n v="162"/>
    <s v="Turkey"/>
    <s v="Turkish"/>
    <m/>
    <m/>
    <x v="1799"/>
    <s v="Melih Esat Acil, Atilla Engin"/>
    <s v="Devrim Evin, Ibrahim Celikkol, Dilek Serbest, Cengiz Coskun, Erden Alkan, Recep Aktug, Raif Hikmet Cam, Naci Adig√ºzel, Sedat Mert, Mustafa Atilla Kunt, Ozcan Aliser, Yilman Babaturk, Murat Sezal, Faik Aksoy, Huseyin Santur"/>
    <x v="1609"/>
    <s v="Devrim Evin, Ibrahim Celikkol"/>
    <s v="After the death of his father Murat II, Mehmet II ascends to the Ottoman throne. After braving internal and external enemies, he decides to complete what he was destined to do - conquer Constantinople."/>
    <s v="After the death of his father"/>
    <n v="6.7"/>
    <n v="56173"/>
    <n v="20.29059121754052"/>
    <n v="18"/>
    <x v="2476"/>
    <n v="35730"/>
    <n v="40352400.38282793"/>
    <n v="35797045"/>
    <n v="154"/>
  </r>
  <r>
    <s v="tt1785635"/>
    <x v="3371"/>
    <x v="19"/>
    <d v="2017-01-09T00:00:00"/>
    <s v="Crime"/>
    <s v=" Horror"/>
    <s v=" Mystery"/>
    <n v="91"/>
    <s v="USA"/>
    <s v="English"/>
    <m/>
    <m/>
    <x v="1800"/>
    <s v="Dan Bush, Conal Byrne"/>
    <s v="James Franco, Scott Haze, Taryn Manning, Francesca Eastwood, Q'orianka Kilcher, Jeff Gum, Clifton Collins Jr., Keith Loneker, Jill Jane Clements, Michael Milford, Debbie Sherman, Conal Byrne, Lee Broda, Aleksander Vayshelboym, Anthony DiRocco"/>
    <x v="478"/>
    <s v="James Franco, Scott Haze"/>
    <s v="Two estranged sisters are forced to rob a bank in order to save their brother. But this is no ordinary bank."/>
    <s v="Two estranged sisters are forced"/>
    <n v="4.8"/>
    <n v="11776"/>
    <n v="5279271.3772846004"/>
    <n v="5000000"/>
    <x v="2477"/>
    <n v="5728"/>
    <n v="366095.2970749024"/>
    <n v="346729"/>
    <n v="124"/>
  </r>
  <r>
    <s v="tt1787988"/>
    <x v="3372"/>
    <x v="12"/>
    <s v="30/11/2012"/>
    <s v="Crime"/>
    <s v=" Drama"/>
    <s v=" Mystery"/>
    <n v="140"/>
    <s v="India"/>
    <s v="Hindi"/>
    <s v="English"/>
    <s v="Marathi"/>
    <x v="1801"/>
    <s v="Farhan Akhtar, Anurag Kashyap"/>
    <s v="Aamir Khan, Nawazuddin Siddiqui, Rajkummar Rao, Kareena Kapoor, Rani Mukerji, Rajshri Deshpande, Sheeba Chaddha, Vikas Shrivastav, Vivan Bhatena, Subrat Dutta, Aditi Vasudev, Shernaz Patel, Suhaas Ahuja, Shivani Tanksale, Rudra Kaushish"/>
    <x v="88"/>
    <s v="Aamir Khan, Nawazuddin Siddiqui"/>
    <s v="Inspector Surjan Shekhawat, who is dealing with a depressing past, has to investigate a high profile murder case, deal with his crumbling marriage and use the help and solace of a prostitute by the name of Rosie."/>
    <s v="Inspector Surjan Shekhawat, who"/>
    <n v="7.2"/>
    <n v="38582"/>
    <n v="8336141.4056116408"/>
    <n v="7395080"/>
    <x v="2478"/>
    <n v="2871956"/>
    <n v="5949388.4693241082"/>
    <n v="5277766"/>
    <n v="241"/>
  </r>
  <r>
    <s v="tt1964624"/>
    <x v="3373"/>
    <x v="12"/>
    <s v="18/04/2013"/>
    <s v="Drama"/>
    <s v=" Mystery"/>
    <s v=" Thriller"/>
    <n v="105"/>
    <s v="France"/>
    <s v="French"/>
    <m/>
    <m/>
    <x v="379"/>
    <s v="Juan Mayorga, Fran√ßois Ozon"/>
    <s v="Fabrice Luchini, Ernst Umhauer, Kristin Scott Thomas, Emmanuelle Seigner, Denis M√©nochet, Bastien Ughetto, Jean-Fran√ßois Balmer, Yolande Moreau, Catherine Davenier, Vincent Schmitt, Jacques Bosc, St√©phanie Campion, Diana Stewart, Ronny Pong, Jana Bittnerov√°"/>
    <x v="1095"/>
    <s v="Fabrice Luchini, Ernst Umhauer"/>
    <s v="A high school French teacher is drawn into a precocious student's increasingly transgressive story about his relationship with a friend's family."/>
    <s v="A high school French teacher is"/>
    <n v="7.4"/>
    <n v="29136"/>
    <m/>
    <m/>
    <x v="4"/>
    <n v="389757"/>
    <m/>
    <n v="16190771"/>
    <n v="50"/>
  </r>
  <r>
    <s v="tt1965272"/>
    <x v="3374"/>
    <x v="17"/>
    <s v="26/10/2011"/>
    <s v="Action"/>
    <m/>
    <m/>
    <n v="186"/>
    <s v="India"/>
    <s v="Tamil"/>
    <m/>
    <m/>
    <x v="1802"/>
    <s v="A.N. Balakrishnan, Mohan Raja"/>
    <s v="Joseph Vijay, Genelia D'Souza, Hansika Motwani, Saranya Mohan, Santhanam, Abhimanyu Singh, Vincent Ashokan, Motta Rajendran, Sayaji Shinde, R. Pandiaraajan, M.S. Bhaskar, Soori, Pandi, Kadhal Thandapani, Ilavarasu"/>
    <x v="1610"/>
    <s v="Joseph Vijay, Genelia D'Souza"/>
    <s v="After a villager unwittingly prevents a number of terrorist attacks in Chennai, a young journalist identifies and persuades him to take on the disguise of a superhero to fight terrorism and corruption."/>
    <s v="After a villager unwittingly prevents"/>
    <n v="6"/>
    <n v="10142"/>
    <m/>
    <s v="INR 450000000"/>
    <x v="4"/>
    <m/>
    <m/>
    <n v="107843"/>
    <n v="69"/>
  </r>
  <r>
    <s v="tt1790809"/>
    <x v="3375"/>
    <x v="19"/>
    <s v="24/05/2017"/>
    <s v="Action"/>
    <s v=" Adventure"/>
    <s v=" Fantasy"/>
    <n v="129"/>
    <s v="USA, Australia, UK, Canada"/>
    <s v="English"/>
    <s v="Spanish"/>
    <m/>
    <x v="724"/>
    <s v="Jeff Nathanson, Jeff Nathanson"/>
    <s v="Johnny Depp, Javier Bardem, Geoffrey Rush, Brenton Thwaites, Kaya Scodelario, Kevin McNally, Golshifteh Farahani, David Wenham, Stephen Graham, Angus Barnett, Martin Klebba, Adam Brown, Giles New, Orlando Bloom, Keira Knightley"/>
    <x v="6"/>
    <s v="Johnny Depp, Javier Bardem"/>
    <s v="Captain Jack Sparrow is pursued by old rival Captain Salazar and a crew of deadly ghosts who have escaped from the Devil's Triangle. They're determined to kill every pirate at sea...notably Jack."/>
    <s v="Captain Jack Sparrow is pursued"/>
    <n v="6.6"/>
    <n v="254613"/>
    <n v="242846483.3550916"/>
    <n v="230000000"/>
    <x v="2479"/>
    <n v="172558876"/>
    <n v="839276195.28788018"/>
    <n v="794878815"/>
    <n v="650"/>
  </r>
  <r>
    <s v="tt1790864"/>
    <x v="3376"/>
    <x v="15"/>
    <d v="2014-08-10T00:00:00"/>
    <s v="Action"/>
    <s v=" Mystery"/>
    <s v=" Sci-Fi"/>
    <n v="113"/>
    <s v="USA, UK"/>
    <s v="English"/>
    <m/>
    <m/>
    <x v="1803"/>
    <s v="Noah Oppenheim, Grant Pierce Myers"/>
    <s v="Dylan O'Brien, Aml Ameen, Ki Hong Lee, Blake Cooper, Thomas Brodie-Sangster, Will Poulter, Dexter Darden, Kaya Scodelario, Chris Sheffield, Joe Adler, Alexander Flores, Jacob Latimore, Randall D. Cunningham, Patricia Clarkson, Don McManus"/>
    <x v="1611"/>
    <s v="Dylan O'Brien, Aml Ameen"/>
    <s v="Thomas is deposited in a community of boys after his memory is erased, soon learning they're all trapped in a maze that will require him to join forces with fellow &quot;runners&quot; for a shot at escape."/>
    <s v="Thomas is deposited in a community"/>
    <n v="6.8"/>
    <n v="408789"/>
    <n v="37170409.232225038"/>
    <n v="34000000"/>
    <x v="2480"/>
    <n v="102427862"/>
    <n v="380799758.149463"/>
    <n v="348319861"/>
    <n v="616"/>
  </r>
  <r>
    <s v="tt1790885"/>
    <x v="3377"/>
    <x v="12"/>
    <d v="2013-07-02T00:00:00"/>
    <s v="Drama"/>
    <s v=" History"/>
    <s v=" Thriller"/>
    <n v="157"/>
    <s v="USA, United Arab Emirates"/>
    <s v="English"/>
    <s v="Arabic"/>
    <s v="Urdu"/>
    <x v="401"/>
    <s v="Mark Boal"/>
    <s v="Jason Clarke, Reda Kateb, Jessica Chastain, Kyle Chandler, Jennifer Ehle, Harold Perrineau, Jeremy Strong, J.J. Kandel, Wahab Sheikh, Alexander Karim, Nabil Elouahabi, Aymen Hamdouchi, Simon Abkarian, Ali Marhyar, Parker Sawyers"/>
    <x v="1071"/>
    <s v="Jason Clarke, Reda Kateb"/>
    <s v="A chronicle of the decade-long hunt for al-Qaeda terrorist leader"/>
    <s v="A chronicle of the decade-long"/>
    <n v="7.4"/>
    <n v="266498"/>
    <n v="45090202.705645598"/>
    <n v="40000000"/>
    <x v="2481"/>
    <n v="95720716"/>
    <n v="149722825.19872463"/>
    <n v="132820716"/>
    <n v="712"/>
  </r>
  <r>
    <s v="tt1790886"/>
    <x v="3378"/>
    <x v="12"/>
    <s v="21/09/2012"/>
    <s v="Comedy"/>
    <m/>
    <m/>
    <n v="85"/>
    <s v="USA"/>
    <s v="English"/>
    <m/>
    <m/>
    <x v="205"/>
    <s v="Chris Henchy, Shawn Harwell"/>
    <s v="Will Ferrell, Zach Galifianakis, Jason Sudeikis, Dylan McDermott, Katherine LaNasa, Sarah Baker, John Lithgow, Dan Aykroyd, Brian Cox, Karen Maruyama, Grant Goodman, Kya Haywood, Randall D. Cunningham, Madison Wolfe, Thomas Middleditch"/>
    <x v="471"/>
    <s v="Will Ferrell, Zach Galifianakis"/>
    <s v="An incumbent Representative embroiled in personal scandal faces a no-holds-barred challenge from a naive newcomer funded by two unscrupulous billionaire lobbyist brothers."/>
    <s v="An incumbent Representative embroiled"/>
    <n v="6.1"/>
    <n v="123110"/>
    <n v="107089231.4259083"/>
    <n v="95000000"/>
    <x v="2482"/>
    <n v="86907746"/>
    <n v="118257788.31330952"/>
    <n v="104907746"/>
    <n v="186"/>
  </r>
  <r>
    <s v="tt1971325"/>
    <x v="3379"/>
    <x v="15"/>
    <s v="26/02/2015"/>
    <s v="Action"/>
    <s v=" Drama"/>
    <s v=" Sci-Fi"/>
    <n v="109"/>
    <s v="Spain, Bulgaria"/>
    <s v="English"/>
    <m/>
    <m/>
    <x v="1804"/>
    <s v="Gabe Ib√°√±ez, Igor Legarreta"/>
    <s v="Antonio Banderas, Dylan McDermott, Melanie Griffith, Birgitte Hjort S√∏rensen, Robert Forster, Tim McInnerny, David Ryall, Javier Bardem, Boris Kabakchiev, Lyubomir Neikov, Krasimir Kutsurapov, Anton Lamrev, Geraldine Somerville, Harry Anichkin, Stanislav Pishtalov"/>
    <x v="202"/>
    <s v="Antonio Banderas, Dylan McDermott"/>
    <s v="Human race is at edge of the end. Robot race is at edge of the beginning."/>
    <s v="Human race is at edge of the end."/>
    <n v="6.1"/>
    <n v="53583"/>
    <m/>
    <n v="7000000"/>
    <x v="4"/>
    <m/>
    <m/>
    <n v="6237990"/>
    <n v="176"/>
  </r>
  <r>
    <s v="tt1791528"/>
    <x v="3380"/>
    <x v="15"/>
    <s v="26/02/2015"/>
    <s v="Comedy"/>
    <s v=" Crime"/>
    <s v=" Drama"/>
    <n v="148"/>
    <s v="USA"/>
    <s v="English"/>
    <s v="Japanese"/>
    <m/>
    <x v="421"/>
    <s v="Paul Thomas Anderson, Thomas Pynchon"/>
    <s v="Joanna Newsom, Katherine Waterston, Joaquin Phoenix, Jordan Christian Hearn, Taylor Bonin, Jeannie Berlin, Josh Brolin, Eric Roberts, Serena Scott Thomas, Maya Rudolph, Martin Dew, Michael Kenneth Williams, Hong Chau, Shannon Collis, Christopher Allen Nelson"/>
    <x v="1612"/>
    <s v="Joanna Newsom, Katherine Waterston"/>
    <s v="In 1970, drug-fueled Los Angeles private investigator Larry &quot;Doc&quot; Sportello investigates the disappearance of a former girlfriend."/>
    <s v="In 1970, drug-fueled Los Angeles"/>
    <n v="6.7"/>
    <n v="92362"/>
    <n v="21864946.607191201"/>
    <n v="20000000"/>
    <x v="2483"/>
    <n v="8110975"/>
    <n v="16082734.145736229"/>
    <n v="14710975"/>
    <n v="301"/>
  </r>
  <r>
    <s v="tt1791682"/>
    <x v="3381"/>
    <x v="15"/>
    <d v="2015-09-07T00:00:00"/>
    <s v="Comedy"/>
    <s v=" Drama"/>
    <s v=" Mystery"/>
    <n v="97"/>
    <s v="USA"/>
    <s v="English"/>
    <m/>
    <m/>
    <x v="719"/>
    <s v="Noah Baumbach, Henrik Ibsen"/>
    <s v="Naomi Watts, Ben Stiller, Maria Dizzia, Adam Horovitz, Matthew Maher, Peter Yarrow, Bonnie Kaufman, Hector Otero, Deborah Eisenberg, Adam Driver, Amanda Seyfried, Dree Hemingway, Matthew Shear, Annie Baker, Quincy Tyler Bernstine"/>
    <x v="79"/>
    <s v="Naomi Watts, Ben Stiller"/>
    <s v="A middle-aged couple's career and marriage are overturned when a disarming young couple enters their lives."/>
    <s v="A middle-aged couple's career"/>
    <n v="6.3"/>
    <n v="45905"/>
    <n v="10932473.303595601"/>
    <n v="10000000"/>
    <x v="2484"/>
    <n v="7587485"/>
    <n v="23041015.075556811"/>
    <n v="21075757"/>
    <n v="127"/>
  </r>
  <r>
    <s v="tt1798188"/>
    <x v="3382"/>
    <x v="17"/>
    <d v="2012-06-11T00:00:00"/>
    <s v="Animation"/>
    <s v=" Drama"/>
    <s v=" Family"/>
    <n v="91"/>
    <s v="Japan"/>
    <s v="Japanese"/>
    <m/>
    <m/>
    <x v="994"/>
    <s v="Tetsur√¥ Sayama, Hayao Miyazaki"/>
    <s v="Masami Nagasawa, Jun'ichi Okada, Keiko Takeshita, Yuriko Ishida, Rumi Hiiragi, Jun Fubuki, Takashi Nait√¥, Shunsuke Kazama, Nao Ohmori, Teruyuki Kagawa, Haruka Shiraishi, Tsubasa Kobayashi, Alex Wolff, Bridget Hoffman, Aoi Teshima"/>
    <x v="1613"/>
    <s v="Masami Nagasawa, Jun'ichi Okada"/>
    <s v="A group of Yokohama teens look to save their school's clubhouse from the wrecking ball in preparations for the 1964 Tokyo Olympics."/>
    <s v="A group of Yokohama teens look"/>
    <n v="7.4"/>
    <n v="33034"/>
    <n v="25312827.0331068"/>
    <n v="22000000"/>
    <x v="2485"/>
    <n v="1002895"/>
    <n v="70714172.48087272"/>
    <n v="61459425"/>
    <n v="72"/>
  </r>
  <r>
    <s v="tt1798243"/>
    <x v="3383"/>
    <x v="15"/>
    <s v="21/02/2015"/>
    <s v="Comedy"/>
    <s v=" Drama"/>
    <s v=" Music"/>
    <n v="105"/>
    <s v="USA"/>
    <s v="English"/>
    <m/>
    <m/>
    <x v="1805"/>
    <s v="Casey Twenter, Jeff Robison"/>
    <s v="Miles Heizer, Aly Lovelace, Billy Crudup, Casey Twenter, David A. Flannery, Eric Starkey, Kenneisha Thompson, Ali Meyer, Lance West, Kevin Ogle, Linda Cavanaugh, Jennifer Savidge, Jamie Chung, Felicity Huffman, Phil Deberry"/>
    <x v="1614"/>
    <s v="Miles Heizer, Aly Lovelace"/>
    <s v="A grieving father in a downward spiral stumbles across a box of his recently deceased son's demo tapes and lyrics. Shocked by the discovery of this unknown talent, he forms a band in the hope of finding some catharsis."/>
    <s v="A grieving father in a downward"/>
    <n v="7.5"/>
    <n v="17263"/>
    <n v="5466236.6517978003"/>
    <n v="5000000"/>
    <x v="2486"/>
    <n v="58293"/>
    <n v="597075.93622854329"/>
    <n v="546149"/>
    <n v="81"/>
  </r>
  <r>
    <s v="tt1798603"/>
    <x v="3384"/>
    <x v="9"/>
    <d v="2016-07-12T00:00:00"/>
    <s v="Comedy"/>
    <s v=" Crime"/>
    <s v=" Drama"/>
    <n v="92"/>
    <s v="USA"/>
    <s v="English"/>
    <m/>
    <m/>
    <x v="158"/>
    <s v="Johnny Rosenthal, Shauna Cross"/>
    <s v="Billy Bob Thornton, Kathy Bates, Tony Cox, Christina Hendricks, Brett Kelly, Ryan Hansen, Jenny Zigrino, Jeff Skowron, Cristina Rosato, Mike Starr, Octavia Spencer, Ranee Lee, Selah Victor, Lombardo Boyar, Dean Hagopian"/>
    <x v="253"/>
    <s v="Billy Bob Thornton, Kathy Bates"/>
    <s v="Fueled by cheap whiskey, greed and hatred, Willie teams up once again with his angry little sidekick, Marcus, to knock off a Chicago charity on Christmas Eve."/>
    <s v="Fueled by cheap whiskey, greed"/>
    <n v="5.6"/>
    <n v="22115"/>
    <n v="28037040.586316321"/>
    <n v="26000000"/>
    <x v="2487"/>
    <n v="17782178"/>
    <n v="25965823.623261072"/>
    <n v="24079268"/>
    <n v="113"/>
  </r>
  <r>
    <s v="tt1975159"/>
    <x v="3385"/>
    <x v="15"/>
    <s v="25/07/2015"/>
    <s v="Horror"/>
    <s v=" Mystery"/>
    <s v=" Sci-Fi"/>
    <n v="97"/>
    <s v="Japan, USA"/>
    <s v="English"/>
    <s v="Japanese"/>
    <m/>
    <x v="703"/>
    <s v="Craig Rosenberg"/>
    <s v="Ryan Kwanten, Amy Smart, Leslie Bibb, Jamie Chung, Scout Taylor-Compton, Nicky Whelan, Jerry Ferrara, Christian Serratos, Alex Frost, Johnathon Schaech, Rick Kelly, Aja Evans, Ben Sharples, James Mathers, David Banner"/>
    <x v="870"/>
    <s v="Ryan Kwanten, Amy Smart"/>
    <s v="Flight 7500 departs Los Angeles International Airport bound for Tokyo. As the overnight flight makes its way over the Pacific Ocean during its ten-hour course, the passengers encounter what appears to be a supernatural force in the cabin."/>
    <s v="Flight 7500 departs Los Angeles"/>
    <n v="4.8"/>
    <n v="14566"/>
    <m/>
    <m/>
    <x v="4"/>
    <m/>
    <m/>
    <n v="2871035"/>
    <n v="100"/>
  </r>
  <r>
    <s v="tt1975249"/>
    <x v="3386"/>
    <x v="12"/>
    <s v="17/11/2012"/>
    <s v="Action"/>
    <s v=" Crime"/>
    <s v=" Drama"/>
    <n v="115"/>
    <s v="USA"/>
    <s v="English"/>
    <m/>
    <m/>
    <x v="584"/>
    <s v="Chad Law, Evan Law"/>
    <s v="Jean-Claude Van Damme, Joe Flanigan, Anna-Louise Plowman, Charlotte Beaumont, Steve Nicolson, Uriel Emil, Louis Dempsey, Mark Lewis, Kris Van Damme, Bianca Brigitte VanDamme, Andrei Runcanu, Florin Busuioc, Matei Calin, Celesta Hodge, Sorin Cristea"/>
    <x v="369"/>
    <s v="Jean-Claude Van Damme"/>
    <s v="An ex-mercenary known for finding missing children is hired by a mixed martial arts fighter whose daughter has been kidnapped."/>
    <s v="An ex-mercenary known for finding"/>
    <n v="6.1"/>
    <n v="13785"/>
    <m/>
    <n v="10000000"/>
    <x v="4"/>
    <m/>
    <m/>
    <n v="99861"/>
    <n v="49"/>
  </r>
  <r>
    <s v="tt1798684"/>
    <x v="3387"/>
    <x v="16"/>
    <d v="2015-02-09T00:00:00"/>
    <s v="Action"/>
    <s v=" Drama"/>
    <s v=" Sport"/>
    <n v="124"/>
    <s v="Hong Kong, USA"/>
    <s v="English"/>
    <m/>
    <m/>
    <x v="37"/>
    <s v="Kurt Sutter"/>
    <s v="Jake Gyllenhaal, Rachel McAdams, Forest Whitaker, Oona Laurence, 50 Cent, Skylan Brooks, Naomie Harris, Victor Ortiz, Beau Knapp, Miguel Gomez, Dominic Col√≥n, Jose Caraballo, Malcolm M. Mays, Aaron Quattrocchi, Lana Young"/>
    <x v="100"/>
    <s v="Jake Gyllenhaal, Rachel McAdams"/>
    <s v="A champion boxer fights to get his daughter back from child protective services as well as revive his professional career, after a fatal incident sends him on a rampant path of destruction."/>
    <s v="A champion boxer fights to get"/>
    <n v="7.4"/>
    <n v="213235"/>
    <n v="32758536.3075222"/>
    <n v="30000000"/>
    <x v="2488"/>
    <n v="52421953"/>
    <n v="100427655.85041144"/>
    <n v="91970827"/>
    <n v="348"/>
  </r>
  <r>
    <s v="tt1798709"/>
    <x v="3388"/>
    <x v="13"/>
    <s v="13/03/2014"/>
    <s v="Drama"/>
    <s v=" Romance"/>
    <s v=" Sci-Fi"/>
    <n v="126"/>
    <s v="USA"/>
    <s v="English"/>
    <m/>
    <m/>
    <x v="402"/>
    <s v="Spike Jonze"/>
    <s v="Joaquin Phoenix, Lynn Adrianna Freedman, Lisa Renee Pitts, Gabe Gomez, Chris Pratt, Artt Butler, May Lindstrom, Rooney Mara, Bill Hader, Kristen Wiig, Brian Johnson, Scarlett Johansson, Amy Adams, Matt Letscher, Spike Jonze"/>
    <x v="288"/>
    <s v="Joaquin Phoenix, Lynn Adrianna Freedman"/>
    <s v="In a near future, a lonely writer develops an unlikely relationship with an operating system designed to meet his every need."/>
    <s v="In a near future, a lonely writer"/>
    <n v="8"/>
    <n v="523975"/>
    <n v="25552582.665470351"/>
    <n v="23000000"/>
    <x v="2489"/>
    <n v="25568251"/>
    <n v="53901981.049279265"/>
    <n v="48517427"/>
    <n v="1086"/>
  </r>
  <r>
    <s v="tt1977895"/>
    <x v="3389"/>
    <x v="12"/>
    <s v="23/01/2013"/>
    <s v="Drama"/>
    <s v=" Horror"/>
    <s v=" Mystery"/>
    <n v="93"/>
    <s v="USA"/>
    <s v="English"/>
    <m/>
    <m/>
    <x v="1806"/>
    <s v="Justin Benson"/>
    <s v="Peter Cilella, Vinny Curran, Emily Montague, Kurt David Anderson, Skyler Meacham, Josh Higgins, Zahn McClarnon, Bill Oberst Jr., Carmel Benson, Justin Benson, Aaron Moorhead, David Lawson Jr., Glen Roberts, Bob Low, Michael Felker"/>
    <x v="1615"/>
    <s v="Peter Cilella, Vinny Curran"/>
    <s v="A man imprisons his estranged junkie friend in an isolated cabin in the boonies of San Diego to force him through a week of sobriety, but the events of that week are being mysteriously manipulated."/>
    <s v="A man imprisons his estranged"/>
    <n v="6.4"/>
    <n v="13636"/>
    <m/>
    <m/>
    <x v="4"/>
    <m/>
    <m/>
    <m/>
    <n v="99"/>
  </r>
  <r>
    <s v="tt1979319"/>
    <x v="3390"/>
    <x v="12"/>
    <s v="25/08/2012"/>
    <s v="Action"/>
    <s v=" Drama"/>
    <s v=" History"/>
    <n v="134"/>
    <s v="Japan"/>
    <s v="Japanese"/>
    <m/>
    <m/>
    <x v="1807"/>
    <s v="Nobuhiro Watsuki, Kiyomi Fujii"/>
    <s v="Takeru Satoh, Emi Takei, Y√ª Aoi, Munetaka Aoki, G√¥ Ayano, Y√¥suke Eguchi, Teruyuki Kagawa, K√¥ji Kikkawa, Masataka Kubota, Eiji Okuda, Genki Sud√¥, Taketo Tanaka, Tokuhisa Yamashita"/>
    <x v="1616"/>
    <s v="Takeru Satoh, Emi Takei"/>
    <s v="A former assassin who has resolved to never kill again has his vow sorely tested."/>
    <s v="A former assassin who has resolved"/>
    <n v="7.5"/>
    <n v="19202"/>
    <m/>
    <m/>
    <x v="4"/>
    <n v="32445"/>
    <m/>
    <n v="37687024"/>
    <n v="76"/>
  </r>
  <r>
    <s v="tt1800241"/>
    <x v="3391"/>
    <x v="13"/>
    <d v="2014-01-01T00:00:00"/>
    <s v="Crime"/>
    <s v=" Drama"/>
    <m/>
    <n v="138"/>
    <s v="USA, China"/>
    <s v="English"/>
    <s v="Arabic"/>
    <m/>
    <x v="675"/>
    <s v="Eric Warren Singer, David O. Russell"/>
    <s v="Christian Bale, Bradley Cooper, Amy Adams, Jeremy Renner, Jennifer Lawrence, Louis C.K., Jack Huston, Michael Pe√±a, Shea Whigham, Alessandro Nivola, Elisabeth R√∂hm, Paul Herman, Sa√Ød Taghmaoui, Matthew Russell, Thomas Matthews"/>
    <x v="37"/>
    <s v="Christian Bale, Bradley Cooper"/>
    <s v="A con man, Irving Rosenfeld, along with his seductive partner Sydney Prosser, is forced to work for a wild F.B.I. Agent, Richie DiMaso, who pushes them into a world of Jersey powerbrokers and the Mafia."/>
    <s v="A con man, Irving Rosenfeld, along"/>
    <n v="7.2"/>
    <n v="440628"/>
    <n v="44439274.200818002"/>
    <n v="40000000"/>
    <x v="2490"/>
    <n v="150117807"/>
    <n v="279047320.06969845"/>
    <n v="251171807"/>
    <n v="816"/>
  </r>
  <r>
    <s v="tt1800246"/>
    <x v="3392"/>
    <x v="15"/>
    <s v="28/08/2014"/>
    <s v="Comedy"/>
    <s v=" Romance"/>
    <m/>
    <n v="94"/>
    <s v="USA"/>
    <s v="English"/>
    <m/>
    <m/>
    <x v="1808"/>
    <s v="Tom Gormican"/>
    <s v="Zac Efron, Miles Teller, Michael B. Jordan, Imogen Poots, Mackenzie Davis, Jessica Lucas, Addison Timlin, Josh Pais, Evelina Turen, Karen Ludwig, Tina Benko, Joseph Adams, Lola Glaudini, John Rothman, Barbara Garrick"/>
    <x v="1151"/>
    <s v="Zac Efron, Miles Teller"/>
    <s v="Three best friends find themselves where we've all been - at that confusing moment in every dating relationship when you have to decide &quot;So...where is this going?&quot;"/>
    <s v="Three best friends find themselves"/>
    <n v="6.1"/>
    <n v="96462"/>
    <n v="8745978.6428764798"/>
    <n v="8000000"/>
    <x v="2491"/>
    <n v="26068955"/>
    <n v="49895964.491978563"/>
    <n v="45640143"/>
    <n v="122"/>
  </r>
  <r>
    <s v="tt1800302"/>
    <x v="3393"/>
    <x v="9"/>
    <d v="2017-04-05T00:00:00"/>
    <s v="Crime"/>
    <s v=" Drama"/>
    <m/>
    <n v="120"/>
    <s v="USA"/>
    <s v="English"/>
    <s v="Indonesian"/>
    <m/>
    <x v="710"/>
    <s v="Patrick Massett, John Zinman"/>
    <s v="Matthew McConaughey, Edgar Ram√≠rez, Bryce Dallas Howard, Corey Stoll, Toby Kebbell, Bill Camp, Joshua Harto, Timothy Simons, Craig T. Nelson, Macon Blair, Adam LeFevre, Frank Wood, Michael Landes, Bhavesh Patel, Rachael Taylor"/>
    <x v="36"/>
    <s v="Matthew McConaughey"/>
    <s v="Kenny Wells, a prospector desperate for a lucky break, teams up with a similarly eager geologist and sets off on a journey to find gold in the uncharted jungle of Indonesia."/>
    <s v="Kenny Wells, a prospector desperate"/>
    <n v="6.7"/>
    <n v="55550"/>
    <n v="21566954.2971664"/>
    <n v="20000000"/>
    <x v="2492"/>
    <n v="7227038"/>
    <n v="16046826.565596053"/>
    <n v="14880939"/>
    <n v="109"/>
  </r>
  <r>
    <s v="tt1800741"/>
    <x v="3394"/>
    <x v="12"/>
    <d v="2012-04-10T00:00:00"/>
    <s v="Drama"/>
    <s v=" Music"/>
    <s v=" Romance"/>
    <n v="99"/>
    <s v="USA"/>
    <s v="English"/>
    <m/>
    <m/>
    <x v="1809"/>
    <s v="Amanda Brody, Duane Adler"/>
    <s v="Cleopatra Coleman, Ryan Guzman, Misha Gabriel Hamilton, Michael 'Xeno' Langebeck, Stephen Boss, Claudio Pinto, Nicole Dabeau, Chris Charles Herbert, Katie Peterson, Alejandro Posada, Marc Macaulay, Tommy Dewey, Kathryn McCormick, Mario Ernesto S√°nchez, Sabina V. Gomez"/>
    <x v="1617"/>
    <s v="Cleopatra Coleman, Ryan Guzman"/>
    <s v="Emily arrives in Miami with aspirations to become a professional dancer. She sparks with Sean, the leader of a dance crew whose neighborhood is threatened by Emily's father's development plans."/>
    <s v="Emily arrives in Miami with aspirations"/>
    <n v="6.4"/>
    <n v="53159"/>
    <n v="37199417.232157618"/>
    <n v="33000000"/>
    <x v="2493"/>
    <n v="35074677"/>
    <n v="158346360.28383139"/>
    <n v="140470746"/>
    <n v="82"/>
  </r>
  <r>
    <s v="tt1801552"/>
    <x v="3395"/>
    <x v="11"/>
    <s v="13/09/2018"/>
    <s v="Biography"/>
    <s v=" Crime"/>
    <s v=" Drama"/>
    <n v="112"/>
    <s v="Canada, USA"/>
    <s v="English"/>
    <m/>
    <m/>
    <x v="1810"/>
    <s v="Leo Rossi, Lem Dobbs"/>
    <s v="John Travolta, Spencer Rocco Lofranco, Kelly Preston, Pruitt Taylor Vince, William DeMeo, Leo Rossi, Chris Kerson, Stacy Keach, Ashley Drew Fisher, Jordan Trovillion, Nik Pajic, Chris Mulkey, Greg Procaccino, Donald John Volpenhein, Andrew Fiscella"/>
    <x v="122"/>
    <s v="John Travolta, Spencer Rocco Lofranco"/>
    <s v="A beautiful gold digger matches wits with a shrewd Beverly Hills divorce lawyer who is increasingly attracted to her."/>
    <s v="A beautiful gold digger matches"/>
    <n v="4.8"/>
    <n v="13171"/>
    <n v="10306801.483033098"/>
    <n v="10000000"/>
    <x v="2494"/>
    <n v="4343227"/>
    <n v="6609080.8182925805"/>
    <n v="6412349"/>
    <n v="285"/>
  </r>
  <r>
    <s v="tt1809398"/>
    <x v="3396"/>
    <x v="15"/>
    <s v="29/01/2015"/>
    <s v="Biography"/>
    <s v=" Drama"/>
    <s v=" Sport"/>
    <n v="137"/>
    <s v="USA"/>
    <s v="English"/>
    <s v="Japanese"/>
    <s v="Italian"/>
    <x v="1751"/>
    <s v="Joel Coen, Ethan Coen"/>
    <s v="Jack O'Connell, Domhnall Gleeson, Garrett Hedlund, Miyavi, Finn Wittrock, Jai Courtney, Maddalena Ischiale, Vincenzo Amato, John Magaro, Luke Treadaway, Louis McIntosh, Ross Anderson, C.J. Valleroy, John D'Leo, Alex Russell"/>
    <x v="1618"/>
    <s v="Jack O'Connell, Domhnall Gleeson"/>
    <s v="After a near-fatal plane crash in WWII, Olympian Louis Zamperini spends a harrowing 47 days in a raft with two fellow crewmen before he's caught by the Japanese navy and sent to a prisoner-of-war camp."/>
    <s v="After a near-fatal plane crash"/>
    <n v="7.2"/>
    <n v="142962"/>
    <n v="71061076.473371401"/>
    <n v="65000000"/>
    <x v="2495"/>
    <n v="115637895"/>
    <n v="176514945.40698132"/>
    <n v="161459297"/>
    <n v="433"/>
  </r>
  <r>
    <s v="tt1810683"/>
    <x v="3397"/>
    <x v="16"/>
    <s v="24/04/2015"/>
    <s v="Drama"/>
    <s v=" History"/>
    <s v=" War"/>
    <n v="106"/>
    <s v="Mexico, USA"/>
    <s v="English"/>
    <m/>
    <m/>
    <x v="1095"/>
    <s v="Alejandro Monteverde, Pepe Portillo"/>
    <s v="Jakob Salvati, Emily Watson, David Henrie, Michael Rapaport, Cary-Hiroyuki Tagawa, Tom Wilkinson, Ben Chaplin, Ted Levine, Kevin James, Ali Landry Monteverde, Abraham Benrubi, Eduardo Ver√°stegui, Aaron Leddick, Americus Abesamis, Andy Geller"/>
    <x v="1619"/>
    <s v="Jakob Salvati, Emily Watson"/>
    <s v="An eight-year-old boy is willing to do whatever it takes to end World War II so he can bring his father home. The story reveals the indescribable love a father has for his little boy and the love a son has for his father."/>
    <s v="An eight-year-old boy is willing"/>
    <n v="7.4"/>
    <n v="21901"/>
    <n v="21839024.205014803"/>
    <n v="20000000"/>
    <x v="2496"/>
    <n v="6485961"/>
    <n v="19188082.240425766"/>
    <n v="17572289"/>
    <n v="139"/>
  </r>
  <r>
    <s v="tt1814621"/>
    <x v="3398"/>
    <x v="13"/>
    <s v="22/03/2013"/>
    <s v="Comedy"/>
    <s v=" Drama"/>
    <s v=" Romance"/>
    <n v="108"/>
    <s v="USA"/>
    <s v="English"/>
    <m/>
    <m/>
    <x v="785"/>
    <s v="Karen Croner, Jean Hanff Korelitz"/>
    <s v="Tina Fey, Ann Harada, Ben Levin, Dan Levy, Maggie Keenan-Bolger, Gloria Reuben, Paul Rudd, Wallace Shawn, Elaine Kussack, Christopher Evan Welch, Michael Genadry, Juliet Brett, John Brodsky, Camille Branton, Sarita Choudhury"/>
    <x v="1620"/>
    <s v="Tina Fey, Ann Harada"/>
    <s v="A Princeton admissions officer who is up for a major promotion takes a professional risk after she meets a college-bound alternative school kid who just might be the son she gave up years ago in a secret adoption."/>
    <s v="A Princeton admissions officer"/>
    <n v="5.7"/>
    <n v="33021"/>
    <n v="14442764.11526585"/>
    <n v="13000000"/>
    <x v="2497"/>
    <n v="18007317"/>
    <n v="20705592.139368985"/>
    <n v="18637201"/>
    <n v="97"/>
  </r>
  <r>
    <s v="tt1815862"/>
    <x v="3399"/>
    <x v="13"/>
    <d v="2013-06-06T00:00:00"/>
    <s v="Action"/>
    <s v=" Adventure"/>
    <s v=" Sci-Fi"/>
    <n v="100"/>
    <s v="USA"/>
    <s v="English"/>
    <m/>
    <m/>
    <x v="225"/>
    <s v="Gary Whitta, M. Night Shyamalan"/>
    <s v="Jaden Smith, Will Smith, Sophie Okonedo, Zo√´ Kravitz, Glenn Morshower, Kristofer Hivju, Sacha Dhawan, Chris Geere, Diego Klattenhoff, David Denman, Lincoln Lewis, Jaden Martin, Sincere L. Bobb, Monika Jolly"/>
    <x v="1277"/>
    <s v="Jaden Smith, Will Smith"/>
    <s v="A crash landing leaves Kitai Raige and his father Cypher stranded on Earth, a millennium after events forced humanity's escape. With Cypher injured, Kitai must embark on a perilous journey to signal for help."/>
    <s v="A crash landing leaves Kitai Raige"/>
    <n v="4.8"/>
    <n v="189179"/>
    <n v="144427641.15265849"/>
    <n v="130000000"/>
    <x v="2498"/>
    <n v="60522097"/>
    <n v="270648491.66756845"/>
    <n v="243611982"/>
    <n v="848"/>
  </r>
  <r>
    <s v="tt1817273"/>
    <x v="3400"/>
    <x v="12"/>
    <d v="2013-04-04T00:00:00"/>
    <s v="Crime"/>
    <s v=" Drama"/>
    <s v=" Thriller"/>
    <n v="140"/>
    <s v="USA"/>
    <s v="English"/>
    <s v="Spanish"/>
    <m/>
    <x v="1389"/>
    <s v="Derek Cianfrance, Ben Coccio"/>
    <s v="Ryan Gosling, Craig Van Hook, Eva Mendes, Olga Merediz, Angelo Anthony Pizza, Mahershala Ali, John Facci, Ben Mendelsohn, Tula, Penny, Cynthia Pelletier-Sullivan, Mackenzie Trainor, Nicole Califano, Shannon Plumb, Tracey Agustin"/>
    <x v="272"/>
    <s v="Ryan Gosling, Craig Van Hook"/>
    <s v="A motorcycle stunt rider turns to robbing banks as a way to provide for his lover and their newborn child, a decision that puts him on a collision course with an ambitious rookie cop navigating a department ruled by a corrupt detective."/>
    <s v="A motorcycle stunt rider turns"/>
    <n v="7.3"/>
    <n v="241182"/>
    <n v="16908826.0146171"/>
    <n v="15000000"/>
    <x v="2499"/>
    <n v="21403519"/>
    <n v="53040618.844956726"/>
    <n v="47052899"/>
    <n v="487"/>
  </r>
  <r>
    <s v="tt1984153"/>
    <x v="3401"/>
    <x v="12"/>
    <d v="2012-02-11T00:00:00"/>
    <s v="Comedy"/>
    <s v=" Drama"/>
    <s v=" Horror"/>
    <n v="81"/>
    <s v="USA"/>
    <s v="English"/>
    <m/>
    <m/>
    <x v="1811"/>
    <s v="Richard Bates Jr."/>
    <s v="AnnaLynne McCord, Roger Bart, Ariel Winter, Traci Lords, Matthew Gray Gubler, Jeremy Sumpter, Matthew Fahey, Sidney Franklin, Molly McCook, Natalie Dreyfuss, John Waters, Malcolm McDowell, Marlee Matlin, Cole Bernstein, Cameron Allen"/>
    <x v="1621"/>
    <s v="AnnaLynne McCord, Roger Bart"/>
    <s v="A disturbed and delusional high school student with aspirations of a career in medicine goes to extremes to earn the approval of her controlling mother."/>
    <s v="A disturbed and delusional high"/>
    <n v="6.1"/>
    <n v="20368"/>
    <m/>
    <m/>
    <x v="4"/>
    <m/>
    <m/>
    <n v="2757"/>
    <n v="120"/>
  </r>
  <r>
    <s v="tt1821549"/>
    <x v="3402"/>
    <x v="13"/>
    <s v="16/01/2014"/>
    <s v="Adventure"/>
    <s v=" Comedy"/>
    <s v=" Drama"/>
    <n v="115"/>
    <s v="USA"/>
    <s v="English"/>
    <s v="Spanish"/>
    <m/>
    <x v="361"/>
    <s v="Bob Nelson"/>
    <s v="Bruce Dern, Will Forte, June Squibb, Bob Odenkirk, Stacy Keach, Mary Louise Wilson, Rance Howard, Tim Driscoll, Devin Ratray, Angela McEwan, Glendora Stitt, Elizabeth Moore, Kevin Kunkel, Dennis McCoig, Ronald Vosta"/>
    <x v="1622"/>
    <s v="Bruce Dern, Will Forte"/>
    <s v="An aging, booze-addled father makes the trip from Montana to Nebraska with his estranged son in order to claim a million-dollar Mega Sweepstakes Marketing prize."/>
    <s v="An aging, booze-addled father"/>
    <n v="7.7"/>
    <n v="110670"/>
    <n v="13331782.2602454"/>
    <n v="12000000"/>
    <x v="2500"/>
    <n v="17654912"/>
    <n v="30755168.486853674"/>
    <n v="27682872"/>
    <n v="312"/>
  </r>
  <r>
    <s v="tt1821658"/>
    <x v="3403"/>
    <x v="15"/>
    <d v="2014-01-05T00:00:00"/>
    <s v="Animation"/>
    <s v=" Adventure"/>
    <s v=" Comedy"/>
    <n v="85"/>
    <s v="Canada, South Korea, USA"/>
    <s v="English"/>
    <s v="Dutch"/>
    <m/>
    <x v="1812"/>
    <s v="Peter Lepeniotis, Lorne Cameron"/>
    <s v="Will Arnett, Brendan Fraser, Liam Neeson, Katherine Heigl, Stephen Lang, Maya Rudolph, Jeff Dunham, Gabriel Iglesias, Sarah Gadon, James Rankin, Scott Yaphe, Joe Pingue, Annick Obonsawin, Julie Lemieux, Rob Tinkler"/>
    <x v="925"/>
    <s v="Will Arnett, Brendan Fraser"/>
    <s v="An incorrigibly self-serving exiled squirrel finds himself helping his former park brethren survive by raiding a nut store, a location that also happens to be a front for a human gang's bank robbery."/>
    <s v="An incorrigibly self-serving exiled"/>
    <n v="5.7"/>
    <n v="26151"/>
    <n v="45916387.875101522"/>
    <n v="42000000"/>
    <x v="2501"/>
    <n v="64251541"/>
    <n v="132157779.6718585"/>
    <n v="120885527"/>
    <n v="87"/>
  </r>
  <r>
    <s v="tt1821694"/>
    <x v="3404"/>
    <x v="13"/>
    <s v="21/08/2013"/>
    <s v="Action"/>
    <s v=" Adventure"/>
    <s v=" Comedy"/>
    <n v="116"/>
    <s v="USA, France, Canada"/>
    <s v="English"/>
    <s v="Russian"/>
    <s v="French"/>
    <x v="733"/>
    <s v="Jon Hoeber, Erich Hoeber"/>
    <s v="Bruce Willis, John Malkovich, Mary-Louise Parker, Helen Mirren, Anthony Hopkins, Byung-hun Lee, Jong Kun Lee, Catherine Zeta-Jones, Neal McDonough, David Thewlis, Garrick Hagon, Tim Pigott-Smith, Brian Cox, Philip Arditti, Mitchell Mullen"/>
    <x v="136"/>
    <s v="Bruce Willis, John Malkovich"/>
    <s v="Retired CIA agent Frank Moses reunites his unlikely team of elite operatives for a global quest to track down a missing portable nuclear device."/>
    <s v="Retired CIA agent Frank Moses"/>
    <n v="6.6"/>
    <n v="157061"/>
    <n v="93322475.821717799"/>
    <n v="84000000"/>
    <x v="2502"/>
    <n v="53262560"/>
    <n v="164509265.88690123"/>
    <n v="148075565"/>
    <n v="229"/>
  </r>
  <r>
    <s v="tt1823664"/>
    <x v="3405"/>
    <x v="15"/>
    <d v="2015-02-04T00:00:00"/>
    <s v="Comedy"/>
    <s v=" Drama"/>
    <s v=" Family"/>
    <n v="118"/>
    <s v="USA"/>
    <s v="English"/>
    <m/>
    <m/>
    <x v="1375"/>
    <s v="Will Gluck, Aline Brosh McKenna"/>
    <s v="Jamie Foxx, Quvenzhan√© Wallis, Rose Byrne, Bobby Cannavale, Adewale Akinnuoye-Agbaje, David Zayas, Cameron Diaz, Zoe Margaret Colletti, Nicolette Pierini, Eden Duncan-Smith, Amanda Troya, Dorian Missick, Tracie Thoms, Mike Birbiglia, Stephanie Kurtzuba"/>
    <x v="182"/>
    <s v="Jamie Foxx, Quvenzhan√© Wallis"/>
    <s v="A foster kid, who lives with her mean foster mom, sees her life change when business tycoon and New York City mayoral candidate Will Stacks makes a thinly-veiled campaign move and takes her in."/>
    <s v="A foster kid, who lives with her"/>
    <n v="5.3"/>
    <n v="33381"/>
    <n v="71061076.473371401"/>
    <n v="65000000"/>
    <x v="2503"/>
    <n v="85911262"/>
    <n v="149614730.08484602"/>
    <n v="136853506"/>
    <n v="268"/>
  </r>
  <r>
    <s v="tt1823672"/>
    <x v="3406"/>
    <x v="16"/>
    <d v="2015-09-04T00:00:00"/>
    <s v="Action"/>
    <s v=" Crime"/>
    <s v=" Drama"/>
    <n v="120"/>
    <s v="South Africa, USA"/>
    <s v="English"/>
    <m/>
    <m/>
    <x v="1404"/>
    <s v="Neill Blomkamp, Terri Tatchell"/>
    <s v="Sharlto Copley, Dev Patel, Ninja, Yo-Landi Visser, Jose Pablo Cantillo, Hugh Jackman, Sigourney Weaver, Brandon Auret, Johnny Selema, Anderson Cooper, Maurice Carpede, Jason Cope, Kevin Otto, Chris Shields, Bill Marchant"/>
    <x v="1263"/>
    <s v="Sharlto Copley, Dev Patel"/>
    <s v="In the near future, crime is patrolled by a mechanized police force. When one police droid, Chappie, is stolen and given new programming, he becomes the first robot with the ability to think and feel for himself."/>
    <s v="In the near future, crime is patrolled"/>
    <n v="6.8"/>
    <n v="226032"/>
    <n v="53505609.30228626"/>
    <n v="49000000"/>
    <x v="2504"/>
    <n v="31569268"/>
    <n v="112265566.62171474"/>
    <n v="102811889"/>
    <n v="765"/>
  </r>
  <r>
    <s v="tt1989475"/>
    <x v="3407"/>
    <x v="12"/>
    <s v="18/07/2013"/>
    <s v="Crime"/>
    <s v=" Drama"/>
    <s v=" Horror"/>
    <n v="94"/>
    <s v="Canada"/>
    <s v="English"/>
    <m/>
    <m/>
    <x v="855"/>
    <s v="Damian O'Donnell, Jennifer Lynch"/>
    <s v="Vincent D'Onofrio, Eamon Farren, Evan Bird, Julia Ormond, Conor Leslie, Jake Weber, Gina Philips, Daniel Maslany, Benjamin DeWalt, Lyndon Bray, Michael Maslany, Kate Herriot, Alexander Doerksen, Troy Skog, Shannon Jardine"/>
    <x v="1623"/>
    <s v="Vincent D'Onofrio, Eamon Farren"/>
    <s v="A young man held prisoner by a cab-driving serial killer must make a life or death choice between following in his captor's footsteps or breaking free."/>
    <s v="A young man held prisoner by a"/>
    <n v="6.4"/>
    <n v="16071"/>
    <m/>
    <m/>
    <x v="4"/>
    <m/>
    <m/>
    <n v="77839"/>
    <n v="88"/>
  </r>
  <r>
    <s v="tt1825683"/>
    <x v="3408"/>
    <x v="11"/>
    <s v="14/02/2018"/>
    <s v="Action"/>
    <s v=" Adventure"/>
    <s v=" Sci-Fi"/>
    <n v="134"/>
    <s v="USA"/>
    <s v="English"/>
    <s v="Swahili"/>
    <s v="Nama"/>
    <x v="1813"/>
    <s v="Ryan Coogler, Joe Robert Cole"/>
    <s v="Chadwick Boseman, Michael B. Jordan, Lupita Nyong'o, Danai Gurira, Martin Freeman, Daniel Kaluuya, Letitia Wright, Winston Duke, Sterling K. Brown, Angela Bassett, Forest Whitaker, Andy Serkis, Florence Kasumba, John Kani, David S. Lee"/>
    <x v="857"/>
    <s v="Chadwick Boseman, Michael B. Jordan"/>
    <s v="T'Challa, heir to the hidden but advanced kingdom of Wakanda, must step forward to lead his people into a new future and must confront a challenger from his country's past."/>
    <s v="T'Challa, heir to the hidden but"/>
    <n v="7.3"/>
    <n v="597058"/>
    <n v="206136029.66066197"/>
    <n v="200000000"/>
    <x v="2505"/>
    <n v="700426566"/>
    <n v="1388615613.9160476"/>
    <n v="1347280838"/>
    <n v="3243"/>
  </r>
  <r>
    <s v="tt1826590"/>
    <x v="3409"/>
    <x v="15"/>
    <s v="14/02/2014"/>
    <s v="Comedy"/>
    <s v=" Romance"/>
    <m/>
    <n v="100"/>
    <s v="USA"/>
    <s v="English"/>
    <m/>
    <m/>
    <x v="783"/>
    <s v="Leslye Headland, Tim Kazurinsky"/>
    <s v="Kevin Hart, Michael Ealy, Regina Hall, Joy Bryant, Christopher McDonald, Adam Rodriguez, Joe Lo Truglio, Paula Patton, Terrell Owens, Catherine Shu, David Greenman, Bryan Callen, Paul Quinn, Hailey Boyle, Selita Ebanks"/>
    <x v="1108"/>
    <s v="Kevin Hart, Michael Ealy"/>
    <s v="Follow two couples as they journey from the bar to the bedroom and are eventually put to the test in the real world."/>
    <s v="Follow two couples as they journey"/>
    <n v="6.1"/>
    <n v="22306"/>
    <n v="13665591.629494499"/>
    <n v="12500000"/>
    <x v="2506"/>
    <n v="48637684"/>
    <n v="55149801.772692114"/>
    <n v="50445860"/>
    <n v="49"/>
  </r>
  <r>
    <s v="tt1829012"/>
    <x v="3410"/>
    <x v="12"/>
    <s v="13/02/2013"/>
    <s v="Drama"/>
    <s v=" Mystery"/>
    <s v=" Thriller"/>
    <n v="102"/>
    <s v="France, Germany"/>
    <s v="English"/>
    <s v="German"/>
    <m/>
    <x v="119"/>
    <s v="Brian De Palma, Natalie Carter"/>
    <s v="Rachel McAdams, Noomi Rapace, Karoline Herfurth, Paul Anderson, Dominic Raacke, Rainer Bock, Benjamin Sadler, Michael Rotschopf, Max Urlacher, J√∂rg Pintsch, Trystan P√ºtter, Patrick Heyn, Carlo Castro, Melissa Holroyd, Ian T. Dickinson"/>
    <x v="768"/>
    <s v="Rachel McAdams, Noomi Rapace"/>
    <s v="The rivalry between the manipulative boss of an advertising agency and her talented prot√©g√©e escalates from stealing credit to public humiliation to murder."/>
    <s v="The rivalry between the manipulative"/>
    <n v="5.3"/>
    <n v="21226"/>
    <n v="22545101.352822799"/>
    <n v="20000000"/>
    <x v="2507"/>
    <n v="92181"/>
    <n v="804427.25234979973"/>
    <n v="713616"/>
    <n v="110"/>
  </r>
  <r>
    <s v="tt1832382"/>
    <x v="3411"/>
    <x v="17"/>
    <s v="21/10/2011"/>
    <s v="Drama"/>
    <m/>
    <m/>
    <n v="123"/>
    <s v="Iran, France, Australia"/>
    <s v="Persian"/>
    <m/>
    <m/>
    <x v="1466"/>
    <s v="Asghar Farhadi"/>
    <s v="Payman Maadi, Leila Hatami, Sareh Bayat, Shahab Hosseini, Sarina Farhadi, Merila Zare'i, Ali-Asghar Shahbazi, Babak Karimi, Kimia Hosseini, Shirin Yazdanbakhsh, Sohibanoo Zolqadr, Mohammadhasan Asghari, Shirin Azimiyannezhad, Hamid Dadju, Mohammad Ebrahimian"/>
    <x v="1624"/>
    <s v="Payman Maadi, Leila Hatami"/>
    <s v="A married couple are faced with a difficult decision - to improve the life of their child by moving to another country or to stay in Iran and look after a deteriorating parent who has Alzheimer's disease."/>
    <s v="A married couple are faced with"/>
    <n v="8.3000000000000007"/>
    <n v="214165"/>
    <n v="575291.52347969997"/>
    <n v="500000"/>
    <x v="2508"/>
    <n v="7099055"/>
    <n v="26378354.378902774"/>
    <n v="22926076"/>
    <n v="366"/>
  </r>
  <r>
    <s v="tt1995390"/>
    <x v="3412"/>
    <x v="9"/>
    <d v="2016-05-05T00:00:00"/>
    <s v="Crime"/>
    <s v=" Drama"/>
    <s v=" Thriller"/>
    <n v="108"/>
    <s v="UK, France, USA"/>
    <s v="English"/>
    <s v="Russian"/>
    <s v="French"/>
    <x v="1582"/>
    <s v="John le Carr√©, Hossein Amini"/>
    <s v="Carlos Acosta, Radivoje Bukvic, Stellan Skarsg√•rd, Mariya Fomina, Dolya Gavanski, Grigoriy Dobrygin, Velibor Topic, Pawel Szajda, Ewan McGregor, Naomie Harris, Alec Utgoff, Marek Oravec, Mihhail Sibul, Jana P√©rez, Tony Tennant"/>
    <x v="1625"/>
    <s v="Carlos Acosta, Radivoje Bukvic"/>
    <s v="A couple finds themselves lured into a Russian oligarch's plans to defect, and are soon positioned between the Russian Mafia and the British Secret Service, neither of whom they can trust."/>
    <s v="A couple finds themselves lured"/>
    <n v="6.2"/>
    <n v="19669"/>
    <m/>
    <m/>
    <x v="4"/>
    <n v="3153157"/>
    <m/>
    <n v="10711027"/>
    <n v="76"/>
  </r>
  <r>
    <s v="tt1837703"/>
    <x v="3413"/>
    <x v="13"/>
    <s v="24/10/2013"/>
    <s v="Biography"/>
    <s v=" Crime"/>
    <s v=" Drama"/>
    <n v="128"/>
    <s v="USA, India, Belgium"/>
    <s v="English"/>
    <s v="Icelandic"/>
    <s v="Swahili"/>
    <x v="696"/>
    <s v="Daniel Domscheit-Berg, David Leigh"/>
    <s v="Peter Capaldi, David Thewlis, Anatole Taubman, Alexander Beyer, Philip Bretherton, Dan Stevens, Daniel Br√ºhl, Benedict Cumberbatch, Jamie Blackley, Ludger Pistor, Alicia Vikander, Michael Kranz, Christin Nichols, Christoph Franken, Ben Rook"/>
    <x v="1626"/>
    <s v="Peter Capaldi, David Thewlis"/>
    <s v="A dramatic thriller based on real events that reveals the quest to expose the deceptions and corruptions of power that turned an Internet upstart into the 21st century's most fiercely debated organization."/>
    <s v="A dramatic thriller based on real"/>
    <n v="6.2"/>
    <n v="38270"/>
    <n v="31107491.940572601"/>
    <n v="28000000"/>
    <x v="2509"/>
    <n v="3255008"/>
    <n v="10063900.236541467"/>
    <n v="9058564"/>
    <n v="120"/>
  </r>
  <r>
    <s v="tt1837709"/>
    <x v="3414"/>
    <x v="15"/>
    <s v="13/02/2014"/>
    <s v="Drama"/>
    <s v=" Fantasy"/>
    <s v=" Mystery"/>
    <n v="118"/>
    <s v="USA"/>
    <s v="English"/>
    <m/>
    <m/>
    <x v="1814"/>
    <s v="Akiva Goldsman, Mark Helprin"/>
    <s v="Colin Farrell, Matt Bomer, Lucy Griffiths, Michael Crane, Brian Hutchison, Kevin Corrigan, Alan Doyle, Russell Crowe, Jessica Brown Findlay, Jon Patrick Walker, David O'Brien Hart, William Hurt, Maurice Jones, Mckayla Twiggs, Matthew R. Staley"/>
    <x v="90"/>
    <s v="Colin Farrell, Matt Bomer"/>
    <s v="A burglar falls for an heiress as she dies in his arms. When he learns that he has the gift of reincarnation, he sets out to save her."/>
    <s v="A burglar falls for an heiress"/>
    <n v="6.2"/>
    <n v="51423"/>
    <n v="65594839.8215736"/>
    <n v="60000000"/>
    <x v="2510"/>
    <n v="12600231"/>
    <n v="33672270.315207765"/>
    <n v="30800231"/>
    <n v="160"/>
  </r>
  <r>
    <s v="tt1839492"/>
    <x v="3415"/>
    <x v="12"/>
    <d v="2012-06-12T00:00:00"/>
    <s v="Comedy"/>
    <s v=" Drama"/>
    <s v=" Fantasy"/>
    <n v="104"/>
    <s v="USA"/>
    <s v="English"/>
    <s v="French"/>
    <m/>
    <x v="982"/>
    <s v="Zoe Kazan"/>
    <s v="Paul Dano, Zoe Kazan, Chris Messina, Annette Bening, Antonio Banderas, Aasif Mandvi, Steve Coogan, Toni Trucks, Deborah Ann Woll, Elliott Gould, Alia Shawkat, Jane Anne Thomas, John F. Beach, Eleanor Seigler, Emma Julia Jacobs"/>
    <x v="1124"/>
    <s v="Paul Dano, Zoe Kazan"/>
    <s v="A novelist struggling with writer's block finds romance in a most unusual way: by creating a female character he thinks will love him, then willing her into existence."/>
    <s v="A novelist struggling with writer's"/>
    <n v="7.2"/>
    <n v="94423"/>
    <n v="9018040.5411291197"/>
    <n v="8000000"/>
    <x v="2511"/>
    <n v="2540106"/>
    <n v="10561030.659481514"/>
    <n v="9368803"/>
    <n v="151"/>
  </r>
  <r>
    <s v="tt1999987"/>
    <x v="3416"/>
    <x v="13"/>
    <s v="19/07/2013"/>
    <s v="Drama"/>
    <s v=" Romance"/>
    <m/>
    <n v="98"/>
    <s v="USA"/>
    <s v="English"/>
    <m/>
    <m/>
    <x v="1775"/>
    <s v="Drake Doremus, Ben York Jones"/>
    <s v="Guy Pearce, Felicity Jones, Amy Ryan, Mackenzie Davis, Matthew Daddario, Ben Shenkman, Alexandra Wentworth, Nathaniel Peart, Hugo Becker, Shannon Garland, Elise Eberle, Nicole Patrick, Brock Harris, Brendan Dooling, Annie Q."/>
    <x v="174"/>
    <s v="Guy Pearce, Felicity Jones"/>
    <s v="When a foreign exchange student arrives in a small upstate New York town, she challenges the dynamics of her host family's relationships and alters their lives forever."/>
    <s v="When a foreign exchange student"/>
    <n v="6.4"/>
    <n v="13990"/>
    <m/>
    <m/>
    <x v="4"/>
    <n v="89661"/>
    <m/>
    <n v="500207"/>
    <n v="57"/>
  </r>
  <r>
    <s v="tt1999995"/>
    <x v="3417"/>
    <x v="12"/>
    <d v="2019-06-06T00:00:00"/>
    <s v="Horror"/>
    <s v=" Thriller"/>
    <m/>
    <n v="93"/>
    <s v="USA"/>
    <s v="English"/>
    <m/>
    <m/>
    <x v="1815"/>
    <s v="Steffen Schlachtenhaufen"/>
    <s v="Brittany Snow, Jeffrey Combs, Jonny Coyne, Lawrence Gilliard Jr., Enver Gjokaj, Sasha Grey, John Heard, Charlie Hofheimer, Eddie Steeples, June Squibb, Robin Lord Taylor, Robb Wells, Logan Miller, Larry Cedar, Ptolemy Slocum"/>
    <x v="1133"/>
    <s v="Brittany Snow, Jeffrey Combs"/>
    <s v="Desperate to help her ailing brother, a young woman unknowingly agrees to compete in a deadly game of &quot;Would You Rather,&quot; hosted by a sadistic aristocrat."/>
    <s v="Desperate to help her ailing brother,"/>
    <n v="5.7"/>
    <n v="36190"/>
    <m/>
    <m/>
    <x v="4"/>
    <m/>
    <m/>
    <m/>
    <n v="210"/>
  </r>
  <r>
    <s v="tt1839596"/>
    <x v="3418"/>
    <x v="17"/>
    <d v="2011-11-11T00:00:00"/>
    <s v="Drama"/>
    <s v=" Music"/>
    <s v=" Musical"/>
    <n v="159"/>
    <s v="India"/>
    <s v="Hindi"/>
    <m/>
    <m/>
    <x v="1286"/>
    <s v="Imtiaz Ali, Muazzam Beg"/>
    <s v="Ranbir Kapoor, Nargis Fakhri, Shammi Kapoor, Kumud Mishra, Piyush Mishra, Shernaz Patel, Aditi Rao Hydari, Sanjana Sanghi, Shikha Jain, Jaideep Ahlawat, Moufid Aziz, Geetika Budhiraja, Aakash Dahiya, Sushil Dahiya, Ranveer Kashyap"/>
    <x v="1257"/>
    <s v="Ranbir Kapoor, Nargis Fakhri"/>
    <s v="Janardhan Jakhar chases his dreams of becoming a big Rock star, during which he falls in love with Heer."/>
    <s v="Janardhan Jakhar chases his dreams"/>
    <n v="7.7"/>
    <n v="38346"/>
    <n v="12564366.872796649"/>
    <n v="10920000"/>
    <x v="2512"/>
    <n v="986697"/>
    <n v="1900304.1109411921"/>
    <n v="1651601"/>
    <n v="172"/>
  </r>
  <r>
    <s v="tt1840309"/>
    <x v="3419"/>
    <x v="15"/>
    <d v="2014-03-04T00:00:00"/>
    <s v="Action"/>
    <s v=" Adventure"/>
    <s v=" Mystery"/>
    <n v="139"/>
    <s v="USA"/>
    <s v="English"/>
    <s v="Spanish"/>
    <m/>
    <x v="963"/>
    <s v="Evan Daugherty, Vanessa Taylor"/>
    <s v="Shailene Woodley, Theo James, Ashley Judd, Jai Courtney, Ray Stevenson, Zo√´ Kravitz, Miles Teller, Tony Goldwyn, Ansel Elgort, Maggie Q, Mekhi Phifer, Kate Winslet, Ben Lloyd-Hughes, Christian Madsen, Amy Newbold"/>
    <x v="1627"/>
    <s v="Shailene Woodley, Theo James"/>
    <s v="In a world divided by factions based on virtues, Tris learns she's Divergent and won't fit in. When she discovers a plot to destroy Divergents, Tris and the mysterious Four must find out what makes Divergents dangerous before it's too late."/>
    <s v="In a world divided by factions"/>
    <n v="6.7"/>
    <n v="418338"/>
    <n v="92926023.080562606"/>
    <n v="85000000"/>
    <x v="2513"/>
    <n v="150947895"/>
    <n v="315823649.30723774"/>
    <n v="288885818"/>
    <n v="799"/>
  </r>
  <r>
    <s v="tt2004432"/>
    <x v="3420"/>
    <x v="13"/>
    <d v="2015-10-06T00:00:00"/>
    <s v="Action"/>
    <s v=" Horror"/>
    <s v=" Thriller"/>
    <n v="106"/>
    <s v="Australia"/>
    <s v="English"/>
    <s v="German"/>
    <m/>
    <x v="873"/>
    <s v="Greg McLean, Aaron Sterns"/>
    <s v="John Jarratt, Ryan Corr, Shannon Ashlyn, Philippe Klaus, Shane Connor, Ben Gerrard, Gerard Kennedy, Annie Byron, Lucy Bayet, Chlo√© Boreham, Sebastian Freeman, Ryan Clarke, Thomas Green, Marsha Vassilevskaia, Sarah Roberts"/>
    <x v="748"/>
    <s v="John Jarratt, Ryan Corr"/>
    <s v="The outback once more becomes a place of horror as another unwitting tourist becomes the prey for crazed, serial-killing pig-hunter Mick Taylor."/>
    <s v="The outback once more becomes"/>
    <n v="6.1"/>
    <n v="17453"/>
    <m/>
    <n v="7200000"/>
    <x v="4"/>
    <m/>
    <m/>
    <n v="4383978"/>
    <n v="114"/>
  </r>
  <r>
    <s v="tt1840417"/>
    <x v="3421"/>
    <x v="12"/>
    <s v="21/09/2012"/>
    <s v="Drama"/>
    <s v=" Mystery"/>
    <s v=" Romance"/>
    <n v="102"/>
    <s v="USA"/>
    <s v="English"/>
    <s v="French"/>
    <m/>
    <x v="1816"/>
    <s v="Brian Klugman, Lee Sternthal"/>
    <s v="Dennis Quaid, John Hannah, Jeremy Irons, Bradley Cooper, Zoe Saldana, Vito DeFilippo, Michael McKean, Lucinda Davis, J.K. Simmons, Olivia Wilde, James Babson, Kevin Desfosses, Ron Rifkin, Brian Klugman, Liz Stauber"/>
    <x v="126"/>
    <s v="Dennis Quaid, John Hannah"/>
    <s v="A writer at the peak of his literary success discovers the steep price he must pay for stealing another man's work."/>
    <s v="A writer at the peak of his literary"/>
    <n v="7"/>
    <n v="73616"/>
    <n v="6763530.4058468398"/>
    <n v="6000000"/>
    <x v="2514"/>
    <n v="11494838"/>
    <n v="17979903.198707275"/>
    <n v="15950164"/>
    <n v="168"/>
  </r>
  <r>
    <s v="tt2005374"/>
    <x v="3422"/>
    <x v="13"/>
    <d v="2013-03-10T00:00:00"/>
    <s v="Crime"/>
    <s v=" Drama"/>
    <s v=" Thriller"/>
    <n v="105"/>
    <s v="USA"/>
    <s v="English"/>
    <s v="French"/>
    <m/>
    <x v="1817"/>
    <s v="Scott Walker"/>
    <s v="Nicolas Cage, Vanessa Hudgens, John Cusack, Dean Norris, Gia Mantegna, Robert Forgit, Brad William Henke, Michael McGrady, Katherine LaNasa, Ryan O'Nan, Kevin Dunn, Connor Rockom, Radha Mitchell, Matt Gerald, Jodi Lyn O'Keefe"/>
    <x v="130"/>
    <s v="Nicolas Cage, Vanessa Hudgens"/>
    <s v="An Alaska State Trooper partners with a young woman who escaped the clutches of serial killer Robert Hansen to bring the murderer to justice. Based on actual events."/>
    <s v="An Alaska State Trooper partners"/>
    <n v="6.4"/>
    <n v="56059"/>
    <m/>
    <n v="27220000"/>
    <x v="4"/>
    <m/>
    <m/>
    <n v="5617460"/>
    <n v="189"/>
  </r>
  <r>
    <s v="tt2006040"/>
    <x v="3423"/>
    <x v="12"/>
    <d v="2012-08-06T00:00:00"/>
    <s v="Comedy"/>
    <s v=" Horror"/>
    <m/>
    <n v="100"/>
    <s v="UK"/>
    <s v="English"/>
    <m/>
    <m/>
    <x v="1818"/>
    <s v="Crispian Mills"/>
    <s v="Simon Pegg, Alan Drake, Kiran Shah, Jack Jaikol Situn, Michael Feast, Henry Bowers-Broadbent, Clare Higgins, Paul Freeman, Mo Idriss, Doug Tulloch, Elliot Greene, Josh Warner-Campbell, Harley Kierans, Kamal Onyiukah, Millie Hagland"/>
    <x v="783"/>
    <s v="Simon Pegg, Alan Drake"/>
    <s v="A crime novelist, whose research on Victorian serial killers has turned him into a paranoid wreck, must confront his worst fears, when a film executive takes a sudden interest in his movie script."/>
    <s v="A crime novelist, whose research"/>
    <n v="5.8"/>
    <n v="13934"/>
    <m/>
    <s v="GBP 1500000"/>
    <x v="4"/>
    <m/>
    <m/>
    <n v="96948"/>
    <n v="63"/>
  </r>
  <r>
    <s v="tt1843866"/>
    <x v="3424"/>
    <x v="15"/>
    <s v="26/03/2014"/>
    <s v="Action"/>
    <s v=" Adventure"/>
    <s v=" Sci-Fi"/>
    <n v="136"/>
    <s v="USA"/>
    <s v="English"/>
    <s v="French"/>
    <m/>
    <x v="416"/>
    <s v="Christopher Markus, Stephen McFeely"/>
    <s v="Chris Evans, Samuel L. Jackson, Scarlett Johansson, Robert Redford, Sebastian Stan, Anthony Mackie, Cobie Smulders, Frank Grillo, Maximiliano Hern√°ndez, Emily VanCamp, Hayley Atwell, Toby Jones, Stan Lee, Callan Mulvey, Jenny Agutter"/>
    <x v="703"/>
    <s v="Chris Evans, Samuel L. Jackson"/>
    <s v="As Steve Rogers struggles to embrace his role in the modern world, he teams up with a fellow Avenger and S.H.I.E.L.D agent, Black Widow, to battle a new threat from history: an assassin known as the Winter Soldier."/>
    <s v="As Steve Rogers struggles to embrace"/>
    <n v="7.7"/>
    <n v="719085"/>
    <n v="185852046.16112521"/>
    <n v="170000000"/>
    <x v="2515"/>
    <n v="259766572"/>
    <n v="781039400.90621436"/>
    <n v="714421503"/>
    <n v="944"/>
  </r>
  <r>
    <s v="tt1846589"/>
    <x v="3425"/>
    <x v="11"/>
    <d v="2018-08-11T00:00:00"/>
    <s v="Action"/>
    <s v=" Thriller"/>
    <m/>
    <n v="121"/>
    <s v="UK, China, France, USA"/>
    <s v="English"/>
    <s v="Russian"/>
    <m/>
    <x v="1819"/>
    <s v="Arne Schmidt, Jamie Moss"/>
    <s v="Ethan Baird, Jacob Scipio, Dempsey Bovell, Corey Johnson, Adam James, Common, Henry Goodman, Colin Stinton, Gary Oldman, Gerard Butler, Carter MacIntyre, Shane Taylor, Kola Bokinni, Mikey Collins, Will Attenborough"/>
    <x v="1628"/>
    <s v="Ethan Baird, Jacob Scipio"/>
    <s v="An untested American submarine captain teams with U.S. Navy Seals to rescue the Russian president, who has been kidnapped by a rogue general."/>
    <s v="An untested American submarine"/>
    <n v="6.6"/>
    <n v="49780"/>
    <n v="41227205.932132393"/>
    <n v="40000000"/>
    <x v="2516"/>
    <n v="15767460"/>
    <n v="32644400.45820298"/>
    <n v="31672678"/>
    <n v="719"/>
  </r>
  <r>
    <s v="tt2011311"/>
    <x v="3426"/>
    <x v="11"/>
    <d v="2018-09-03T00:00:00"/>
    <s v="Action"/>
    <s v=" Crime"/>
    <s v=" Drama"/>
    <n v="120"/>
    <s v="USA"/>
    <s v="English"/>
    <s v="Japanese"/>
    <m/>
    <x v="1820"/>
    <s v="Andrew Baldwin"/>
    <s v="Jared Leto, Tadanobu Asano, Kippei Sh√Æna, Shioli Kutsuna, Emile Hirsch, Ray Nicholson, Rory Cochrane, Nao Ohmori, Min Tanaka, Masaki Miura, Shun Sugata, Hiroya Shimizu, Hiro, Young Dais, G√¥ Jibiki"/>
    <x v="949"/>
    <s v="Jared Leto, Tadanobu Asano"/>
    <s v="An epic set in post-WWII Japan and centered on an American former G.I. who joins the yakuza."/>
    <s v="An epic set in post-WWII Japan"/>
    <n v="6.3"/>
    <n v="19548"/>
    <m/>
    <m/>
    <x v="4"/>
    <m/>
    <m/>
    <n v="1869"/>
    <n v="195"/>
  </r>
  <r>
    <s v="tt2011971"/>
    <x v="3427"/>
    <x v="17"/>
    <s v="31/08/2012"/>
    <s v="Comedy"/>
    <s v=" Drama"/>
    <m/>
    <n v="95"/>
    <s v="Canada"/>
    <s v="French"/>
    <s v="English"/>
    <s v="Arabic"/>
    <x v="1821"/>
    <s v="Philippe Falardeau, Evelyne de la Cheneli√®re"/>
    <s v="Mohamed Fellag, Sophie N√©lisse, √âmilien N√©ron, Marie-√àve Beauregard, Vincent Millard, Seddik Benslimane, Louis-David Leblanc, Gabriel Verdier, Marianne Soucy-Lord, Danielle Proulx, Brigitte Poupart, Jules Philip, Louis Champagne, Daniel Gadouas, Francine Ruel"/>
    <x v="1629"/>
    <s v="Mohamed Fellag, Sophie N√©lisse"/>
    <s v="At a Montr√©al public grade school, an Algerian immigrant is hired to replace a popular teacher who committed suicide in her classroom. While helping his students deal with their grief, his own recent loss is revealed."/>
    <s v="At a Montr√©al public grade school,"/>
    <n v="7.5"/>
    <n v="18901"/>
    <m/>
    <m/>
    <x v="4"/>
    <n v="2009517"/>
    <m/>
    <n v="9074711"/>
    <n v="56"/>
  </r>
  <r>
    <s v="tt2012011"/>
    <x v="3428"/>
    <x v="13"/>
    <s v="23/08/2013"/>
    <s v="Drama"/>
    <s v=" Thriller"/>
    <m/>
    <n v="82"/>
    <s v="USA"/>
    <s v="English"/>
    <m/>
    <m/>
    <x v="1822"/>
    <s v="Kyle Killen"/>
    <s v="Josh Duhamel, Dan Fogler, Peter Michael Goetz, Christie Burson, Jamie Donovan, Miracle Laurie, Ethan Maher, Michael Silva"/>
    <x v="864"/>
    <s v="Josh Duhamel, Dan Fogler"/>
    <s v="Tensions rise between lifelong friends Mitchell and Carter after their truck breaks down on an isolated desert road as they start to attack each other's life decisions with unwavering brutality."/>
    <s v="Tensions rise between lifelong"/>
    <n v="6.5"/>
    <n v="10191"/>
    <m/>
    <m/>
    <x v="4"/>
    <n v="3434"/>
    <m/>
    <n v="3434"/>
    <n v="66"/>
  </r>
  <r>
    <s v="tt1850397"/>
    <x v="3429"/>
    <x v="15"/>
    <s v="15/10/2014"/>
    <s v="Mystery"/>
    <s v=" Romance"/>
    <s v=" Thriller"/>
    <n v="108"/>
    <s v="Belgium, USA"/>
    <s v="English"/>
    <m/>
    <m/>
    <x v="1158"/>
    <s v="Bart De Pauw, Wesley Strick"/>
    <s v="Karl Urban, James Marsden, Wentworth Miller, Eric Stonestreet, Matthias Schoenaerts, Isabel Lucas, Rachael Taylor, Rhona Mitra, Valerie Cruz, Kali Rocha, Elaine Cassidy, Margarita Levieva, Kristin Lehman, Robert Wisdom, Ric Reitz"/>
    <x v="759"/>
    <s v="Karl Urban, James Marsden"/>
    <s v="Five married guys secretly share a penthouse loft in the city where they can carry out hidden affairs. But the fantasy becomes a nightmare, when they discover the dead body of a woman in the loft one of the group must be involved."/>
    <s v="Five married guys secretly share"/>
    <n v="6.3"/>
    <n v="50823"/>
    <n v="15305462.625033841"/>
    <n v="14000000"/>
    <x v="2517"/>
    <n v="6002684"/>
    <n v="12048025.065989155"/>
    <n v="11020402"/>
    <n v="132"/>
  </r>
  <r>
    <s v="tt1850457"/>
    <x v="3430"/>
    <x v="16"/>
    <d v="2016-04-08T00:00:00"/>
    <s v="Comedy"/>
    <m/>
    <m/>
    <n v="118"/>
    <s v="USA"/>
    <s v="English"/>
    <m/>
    <m/>
    <x v="1823"/>
    <s v="Paula Pell"/>
    <s v="Amy Poehler, Tina Fey, Maya Rudolph, Ike Barinholtz, James Brolin, Dianne Wiest, John Cena, John Leguizamo, Bobby Moynihan, Greta Lee, Madison Davenport, Rachel Dratch, Santino Fontana, Britt Lower, Samantha Bee"/>
    <x v="1099"/>
    <s v="Amy Poehler, Tina Fey"/>
    <s v="Two sisters decide to throw one last house party before their parents sell their family home."/>
    <s v="Two sisters decide to throw one"/>
    <n v="6"/>
    <n v="62047"/>
    <n v="32758536.3075222"/>
    <n v="30000000"/>
    <x v="2518"/>
    <n v="87044645"/>
    <n v="114666946.4130546"/>
    <n v="105011053"/>
    <n v="180"/>
  </r>
  <r>
    <s v="tt2016894"/>
    <x v="3431"/>
    <x v="12"/>
    <s v="15/08/2012"/>
    <s v="Action"/>
    <s v=" Romance"/>
    <s v=" Thriller"/>
    <n v="132"/>
    <s v="India"/>
    <s v="Hindi"/>
    <s v="English"/>
    <m/>
    <x v="1451"/>
    <s v="Aditya Chopra, Kabir Khan"/>
    <s v="Salman Khan, Katrina Kaif, Girish Karnad, Roshan Seth, Ranvir Shorey, Ashok Awasthi, Avinash Badal, Kiran Batra, Vimal Batra, Sushma Batt, Singh Bhupesh, Elise Brennan, Lisa Byrne, Gavie Chahal, Ahran Chaudhary"/>
    <x v="470"/>
    <s v="Salman Khan, Katrina Kaif"/>
    <s v="India's top spy Tiger and his love Zoya battle the dark world of intelligence and espionage that forbids its soldiers from loving the enemy."/>
    <s v="India's top spy Tiger and his"/>
    <n v="5.5"/>
    <n v="28315"/>
    <m/>
    <m/>
    <x v="4"/>
    <n v="2347774"/>
    <m/>
    <n v="5543117"/>
    <n v="151"/>
  </r>
  <r>
    <s v="tt1853728"/>
    <x v="3432"/>
    <x v="12"/>
    <s v="17/01/2013"/>
    <s v="Drama"/>
    <s v=" Western"/>
    <m/>
    <n v="165"/>
    <s v="USA"/>
    <s v="English"/>
    <s v="German"/>
    <s v="French"/>
    <x v="398"/>
    <s v="Quentin Tarantino"/>
    <s v="Jamie Foxx, Christoph Waltz, Leonardo DiCaprio, Kerry Washington, Samuel L. Jackson, Walton Goggins, Dennis Christopher, James Remar, David Steen, Dana Gourrier, Nichole Galicia, Laura Cayouette, Ato Essandoh, Sammi Rotibi, Clay Donahue Fontenot"/>
    <x v="182"/>
    <s v="Jamie Foxx, Christoph Waltz"/>
    <s v="With the help of a German bounty hunter, a freed slave sets out to rescue his wife from a brutal Mississippi plantation owner."/>
    <s v="With the help of a German bounty"/>
    <n v="8.4"/>
    <n v="1317856"/>
    <n v="112725506.76411399"/>
    <n v="100000000"/>
    <x v="2519"/>
    <n v="162805434"/>
    <n v="479498501.89908248"/>
    <n v="425368238"/>
    <n v="1547"/>
  </r>
  <r>
    <s v="tt1853739"/>
    <x v="3433"/>
    <x v="17"/>
    <s v="19/09/2013"/>
    <s v="Horror"/>
    <s v=" Mystery"/>
    <s v=" Thriller"/>
    <n v="95"/>
    <s v="USA, UK"/>
    <s v="English"/>
    <m/>
    <m/>
    <x v="1394"/>
    <s v="Simon Barrett"/>
    <s v="Sharni Vinson, Nicholas Tucci, Wendy Glenn, AJ Bowen, Joe Swanberg, Margaret Laney, Amy Seimetz, Ti West, Rob Moran, Barbara Crampton, L.C. Holt, Simon Barrett, Lane Hughes, Larry Fessenden, Kate Lyn Sheil"/>
    <x v="1630"/>
    <s v="Sharni Vinson, Nicholas Tucci"/>
    <s v="When the Davison family comes under attack during their wedding anniversary getaway, the gang of mysterious killers soon learns that one of the victims harbors a secret talent for fighting back."/>
    <s v="When the Davison family comes"/>
    <n v="6.6"/>
    <n v="85735"/>
    <n v="1150583.0469593999"/>
    <n v="1000000"/>
    <x v="2520"/>
    <n v="18494006"/>
    <n v="30945484.478418652"/>
    <n v="26895481"/>
    <n v="356"/>
  </r>
  <r>
    <s v="tt1854564"/>
    <x v="3434"/>
    <x v="13"/>
    <d v="2013-12-09T00:00:00"/>
    <s v="Adventure"/>
    <s v=" Family"/>
    <s v=" Fantasy"/>
    <n v="106"/>
    <s v="USA"/>
    <s v="English"/>
    <m/>
    <m/>
    <x v="1162"/>
    <s v="Marc Guggenheim, Rick Riordan"/>
    <s v="Logan Lerman, Alexandra Daddario, Douglas Smith, Leven Rambin, Brandon T. Jackson, Jake Abel, Anthony Head, Stanley Tucci, Connor Dunn, Paloma Kwiatkowski, Nathan Fillion, Alisha Newton, Bjorn Yearwood, Samuel Braun, Katelyn Mager"/>
    <x v="1047"/>
    <s v="Logan Lerman, Alexandra Daddario"/>
    <s v="In order to restore their dying safe haven, the son of Poseidon and his friends embark on a quest to the Sea of Monsters, to find the mythical Golden Fleece, all the while trying to stop an ancient evil from rising."/>
    <s v="In order to restore their dying"/>
    <n v="5.8"/>
    <n v="108432"/>
    <n v="99988366.951840505"/>
    <n v="90000000"/>
    <x v="2521"/>
    <n v="68559554"/>
    <n v="222030073.68512127"/>
    <n v="199850315"/>
    <n v="234"/>
  </r>
  <r>
    <s v="tt2017561"/>
    <x v="3435"/>
    <x v="13"/>
    <d v="2013-07-02T00:00:00"/>
    <s v="Action"/>
    <s v=" Adventure"/>
    <s v=" Comedy"/>
    <n v="110"/>
    <s v="China, Hong Kong"/>
    <s v="Mandarin"/>
    <m/>
    <m/>
    <x v="1824"/>
    <s v="Stephen Chow, Chi-Kin Kwok"/>
    <s v="Qi Shu, Zhang Wen, Bo Huang, Show Lo, Sheung-ching Lee, Bingqiang Chen, Sihan Cheng, Xing Yu, Zhengyu Lu, Chi Ling Chiu, Di Yang, Chrissie Chau, Hangyu Ge, Min-Hun Fung, Lun Yeung"/>
    <x v="1631"/>
    <s v="Qi Shu, Zhang Wen, Bo Huang"/>
    <s v="Tang Sanzang, an aspiring Buddhist hero tries to protect a village from three demons. He develops complex feelings for Miss Duan, the demon hunter who repeatedly helps him, and finally quests to meet the legendary Monkey King."/>
    <s v="Tang Sanzang, an aspiring Buddhist"/>
    <n v="6.8"/>
    <n v="11396"/>
    <m/>
    <m/>
    <x v="4"/>
    <n v="18058"/>
    <m/>
    <n v="205637183"/>
    <n v="60"/>
  </r>
  <r>
    <s v="tt1855199"/>
    <x v="3436"/>
    <x v="12"/>
    <s v="22/11/2012"/>
    <s v="Action"/>
    <s v=" Crime"/>
    <s v=" Drama"/>
    <n v="109"/>
    <s v="USA"/>
    <s v="English"/>
    <s v="Spanish"/>
    <m/>
    <x v="896"/>
    <s v="David Ayer"/>
    <s v="Jake Gyllenhaal, Michael Pe√±a, Natalie Martinez, Anna Kendrick, David Harbour, Frank Grillo, America Ferrera, Cle Sloan, Jaime FitzSimons, Cody Horn, Shondrella Avery, Everton Lawrence, Leequwid 'Devil' Wilkens, James 'Pistol' McNeal, Zone"/>
    <x v="100"/>
    <s v="Jake Gyllenhaal, Michael Pe√±a"/>
    <s v="Shot documentary-style, this film follows the daily grind of two young police officers in LA who are partners and friends, and what happens when they meet criminal forces greater than themselves."/>
    <s v="Shot documentary-style, this film"/>
    <n v="7.6"/>
    <n v="224496"/>
    <n v="7890785.4734879797"/>
    <n v="7000000"/>
    <x v="2522"/>
    <n v="41003371"/>
    <n v="62087119.194778576"/>
    <n v="55078146"/>
    <n v="411"/>
  </r>
  <r>
    <s v="tt1855325"/>
    <x v="3437"/>
    <x v="12"/>
    <s v="28/09/2012"/>
    <s v="Action"/>
    <s v=" Horror"/>
    <s v=" Sci-Fi"/>
    <n v="95"/>
    <s v="Germany, Canada, USA, France, UK"/>
    <s v="English"/>
    <s v="American Sign Language"/>
    <m/>
    <x v="10"/>
    <s v="Paul W.S. Anderson"/>
    <s v="Milla Jovovich, Sienna Guillory, Michelle Rodriguez, Aryana Engineer, Bingbing Li, Boris Kodjoe, Johann Urb, Robin Kasyanov, Kevin Durand, Ofilio Portillo, Oded Fehr, Colin Salmon, Shawn Roberts, Toshio Oki, Takato Yamashita"/>
    <x v="467"/>
    <s v="Milla Jovovich, Sienna Guillory"/>
    <s v="Alice fights alongside a resistance movement to regain her freedom from an Umbrella Corporation testing facility."/>
    <s v="Alice fights alongside a resistance"/>
    <n v="5.4"/>
    <n v="130855"/>
    <n v="73271579.396674097"/>
    <n v="65000000"/>
    <x v="2523"/>
    <n v="42345531"/>
    <n v="270720737.23967075"/>
    <n v="240159255"/>
    <n v="448"/>
  </r>
  <r>
    <s v="tt1856101"/>
    <x v="3438"/>
    <x v="19"/>
    <d v="2017-05-10T00:00:00"/>
    <s v="Action"/>
    <s v=" Drama"/>
    <s v=" Mystery"/>
    <n v="164"/>
    <s v="USA, UK, Hungary, Canada, Spain"/>
    <s v="English"/>
    <s v="Finnish"/>
    <s v="Japanese"/>
    <x v="1351"/>
    <s v="Hampton Fancher, Michael Green"/>
    <s v="Ryan Gosling, Dave Bautista, Robin Wright, Mark Arnold, Vilma Sz√©csi, Ana de Armas, Wood Harris, David Dastmalchian, T√≥mas Lemarquis, Sylvia Hoeks, Edward James Olmos, Jared Leto, Sallie Harmsen, Hiam Abbass, Mackenzie Davis"/>
    <x v="272"/>
    <s v="Ryan Gosling, Dave Bautista"/>
    <s v="Young Blade Runner K's discovery of a long-buried secret leads him to track down former Blade Runner Rick Deckard, who's been missing for thirty years."/>
    <s v="Young Blade Runner K's discovery"/>
    <n v="8"/>
    <n v="440890"/>
    <n v="158378141.31853801"/>
    <n v="150000000"/>
    <x v="2524"/>
    <n v="92054159"/>
    <n v="273719301.26728976"/>
    <n v="259239658"/>
    <n v="2381"/>
  </r>
  <r>
    <s v="tt1860213"/>
    <x v="3439"/>
    <x v="9"/>
    <s v="13/04/2016"/>
    <s v="Comedy"/>
    <m/>
    <m/>
    <n v="102"/>
    <s v="USA, UK"/>
    <s v="English"/>
    <m/>
    <m/>
    <x v="1825"/>
    <s v="John Phillips"/>
    <s v="Robert De Niro, Zac Efron, Zoey Deutch, Aubrey Plaza, Jason Mantzoukas, Dermot Mulroney, Julianne Hough, Jeffrey Bowyer-Chapman, Brandon Mychal Smith, Jake Picking, Michael Hudson, Adam Pally, Mo Collins, Henry Zebrowski, Danny Glover"/>
    <x v="101"/>
    <s v="Robert De Niro, Zac Efron"/>
    <s v="Right before his wedding, an uptight guy is tricked into driving his grandfather, a lecherous former Army Lieutenant Colonel, to Florida for Spring Break."/>
    <s v="Right before his wedding, an uptight"/>
    <n v="5.9"/>
    <n v="110705"/>
    <n v="26958692.871458001"/>
    <n v="25000000"/>
    <x v="2525"/>
    <n v="35593113"/>
    <n v="101443434.77360275"/>
    <n v="94073028"/>
    <n v="279"/>
  </r>
  <r>
    <s v="tt1860353"/>
    <x v="3440"/>
    <x v="13"/>
    <s v="19/08/2013"/>
    <s v="Animation"/>
    <s v=" Adventure"/>
    <s v=" Comedy"/>
    <n v="96"/>
    <s v="USA"/>
    <s v="English"/>
    <m/>
    <m/>
    <x v="1826"/>
    <s v="Darren Lemke, Robert Siegel"/>
    <s v="Ryan Reynolds, Paul Giamatti, Michael Pe√±a, Samuel L. Jackson, Luis Guzm√°n, Bill Hader, Snoop Dogg, Maya Rudolph, Ben Schwartz, Richard Jenkins, Ken Jeong, Michelle Rodriguez, Mario Andretti, Mike Bell, Aidan Andrews"/>
    <x v="381"/>
    <s v="Ryan Reynolds, Paul Giamatti"/>
    <s v="A freak accident might just help an everyday garden snail achieve his biggest dream: winning the Indy 500."/>
    <s v="A freak accident might just help"/>
    <n v="6.4"/>
    <n v="81691"/>
    <n v="149982550.42776075"/>
    <n v="135000000"/>
    <x v="2526"/>
    <n v="83028128"/>
    <n v="313930900.46275365"/>
    <n v="282570682"/>
    <n v="118"/>
  </r>
  <r>
    <s v="tt2024519"/>
    <x v="3441"/>
    <x v="12"/>
    <d v="2014-08-05T00:00:00"/>
    <s v="Drama"/>
    <s v=" Music"/>
    <s v=" Romance"/>
    <n v="111"/>
    <s v="Belgium, Netherlands"/>
    <s v="Flemish"/>
    <s v="English"/>
    <s v="Dutch"/>
    <x v="1476"/>
    <s v="Johan Heldenbergh, Mieke Dobbels"/>
    <s v="Johan Heldenbergh, Veerle Baetens, Nell Cattrysse, Geert Van Rampelberg, Nils De Caster, Robbie Cleiren, Bert Huysentruyt, Jan Bijvoet, Sofie Sente, Ruth Beeckmans, Jan Hammenecker, Blanka Heirman, Kirsten Pieters, Yves Degryse, Dominique Van Malder"/>
    <x v="1632"/>
    <s v="Johan Heldenbergh, Veerle Baetens"/>
    <s v="Elise and Didier fall in love at first sight, in spite of their differences. He talks, she listens. He's a romantic atheist, she's a religious realist. When their daughter becomes seriously ill, their love is put on trial."/>
    <s v="Elise and Didier fall in love"/>
    <n v="7.8"/>
    <n v="38628"/>
    <m/>
    <m/>
    <x v="4"/>
    <n v="175058"/>
    <m/>
    <n v="5990754"/>
    <n v="70"/>
  </r>
  <r>
    <s v="tt1860357"/>
    <x v="3442"/>
    <x v="9"/>
    <d v="2016-06-10T00:00:00"/>
    <s v="Action"/>
    <s v=" Drama"/>
    <s v=" History"/>
    <n v="107"/>
    <s v="Hong Kong, China, USA"/>
    <s v="English"/>
    <m/>
    <m/>
    <x v="595"/>
    <s v="Matthew Michael Carnahan, Matthew Sand"/>
    <s v="Mark Wahlberg, Kurt Russell, Douglas M. Griffin, James DuMont, Joe Chrest, Gina Rodriguez, Brad Leland, John Malkovich, David Maldonado, J.D. Evermore, Ethan Suplee, Jason Pine, Jason Kirkpatrick, Robert Walker Branchaud, Dylan O'Brien"/>
    <x v="28"/>
    <s v="Mark Wahlberg, Kurt Russell"/>
    <s v="A dramatization of the disaster in April 2010, when the offshore drilling rig called the Deepwater Horizon exploded, resulting in the worst oil spill in American history."/>
    <s v="A dramatization of the disaster"/>
    <n v="7.1"/>
    <n v="146987"/>
    <n v="118618248.63441521"/>
    <n v="110000000"/>
    <x v="2527"/>
    <n v="61433527"/>
    <n v="131332370.41629244"/>
    <n v="121790373"/>
    <n v="282"/>
  </r>
  <r>
    <s v="tt2025526"/>
    <x v="3443"/>
    <x v="17"/>
    <d v="2011-10-08T00:00:00"/>
    <s v="Action"/>
    <s v=" History"/>
    <s v=" War"/>
    <n v="122"/>
    <s v="South Korea"/>
    <s v="Korean"/>
    <m/>
    <m/>
    <x v="1827"/>
    <s v="Han-min Kim"/>
    <s v="Hae-il Park, Seung-ryong Ryu, Mu-Yeol Kim, Chae-Won Moon, Han-wi Lee, Gu-taek Kim, Kyeong-yeong Lee, Gi-woong Park, Seung-Joon Lee, Jae-goo Lee, No-shik Park, Da-wit Lee, Min-seo Jeon, Ry√¥hei Ohtani, Hyeon-tae Kim"/>
    <x v="1633"/>
    <s v="Hae-il Park, Seung-ryong Ryu"/>
    <s v="A skilled Korean archer goes up against the mighty force of Manchus with the sole purpose of rescuing his kidnapped sister."/>
    <s v="A skilled Korean archer goes up"/>
    <n v="7.2"/>
    <n v="10967"/>
    <m/>
    <m/>
    <x v="4"/>
    <n v="251200"/>
    <m/>
    <n v="50587661"/>
    <n v="46"/>
  </r>
  <r>
    <s v="tt1862079"/>
    <x v="3444"/>
    <x v="12"/>
    <s v="18/10/2012"/>
    <s v="Comedy"/>
    <s v=" Drama"/>
    <s v=" Romance"/>
    <n v="86"/>
    <s v="USA"/>
    <s v="English"/>
    <m/>
    <m/>
    <x v="734"/>
    <s v="Derek Connolly"/>
    <s v="Aubrey Plaza, Lauren Carlos, Basil Harris, Mary Lynn Rajskub, Jake Johnson, Karan Soni, David Leo Schultz, Jeff Garlin, Mark Duplass, William Hall Jr., Alice Hung, Hassan Cristos Messiah, Keli Schurman-Darby, Jenica Bergere, Lynn Shelton"/>
    <x v="1590"/>
    <s v="Aubrey Plaza, Lauren Carlos"/>
    <s v="Three magazine employees head out on an assignment to interview a guy who placed a classified advertisement seeking a companion for time travel."/>
    <s v="Three magazine employees head"/>
    <n v="7"/>
    <n v="116943"/>
    <n v="845441.30073085497"/>
    <n v="750000"/>
    <x v="2528"/>
    <n v="4010957"/>
    <n v="4987764.3705366841"/>
    <n v="4424699"/>
    <n v="308"/>
  </r>
  <r>
    <s v="tt1866249"/>
    <x v="3445"/>
    <x v="12"/>
    <s v="21/02/2013"/>
    <s v="Biography"/>
    <s v=" Comedy"/>
    <s v=" Drama"/>
    <n v="95"/>
    <s v="USA"/>
    <s v="English"/>
    <m/>
    <m/>
    <x v="1828"/>
    <s v="Ben Lewin, Mark O'Brien"/>
    <s v="John Hawkes, Helen Hunt, William H. Macy, Moon Bloodgood, Annika Marks, Adam Arkin, Rhea Perlman, W. Earl Brown, Robin Weigert, Blake Lindsley, Ming Lo, Rusty Schwimmer, Jennifer Kumiyama, Tobias Forrest, Jarrod Bailey"/>
    <x v="747"/>
    <s v="John Hawkes, Helen Hunt"/>
    <s v="A man in an iron lung who wishes to lose his virginity contacts a professional sex surrogate with the help of his therapist and priest."/>
    <s v="A man in an iron lung who wishes"/>
    <n v="7.2"/>
    <n v="40908"/>
    <n v="1127255.06764114"/>
    <n v="1000000"/>
    <x v="2529"/>
    <n v="6002451"/>
    <n v="12012204.725319471"/>
    <n v="10656155"/>
    <n v="144"/>
  </r>
  <r>
    <s v="tt2032557"/>
    <x v="3446"/>
    <x v="12"/>
    <s v="13/06/2013"/>
    <s v="Drama"/>
    <s v=" Thriller"/>
    <m/>
    <n v="130"/>
    <s v="USA, UK, Qatar"/>
    <s v="English"/>
    <s v="Urdu"/>
    <m/>
    <x v="292"/>
    <s v="Javed Akhtar, Ami Boghani"/>
    <s v="Riz Ahmed, Kate Hudson, Liev Schreiber, Kiefer Sutherland, Om Puri, Shabana Azmi, Martin Donovan, Nelsan Ellis, Haluk Bilginer, Meesha Shafi, Imaaduddin Shah, Christopher Nicholas Smith, Ashwath Bhatt, Sarah Quinn, Chandrachur Singh"/>
    <x v="1317"/>
    <s v="Riz Ahmed, Kate Hudson"/>
    <s v="A young Pakistani man is chasing corporate success on Wall Street. He finds himself embroiled in a conflict between his American Dream, a hostage crisis, and the enduring call of his family's homeland."/>
    <s v="A young Pakistani man is chasing"/>
    <n v="6.9"/>
    <n v="13156"/>
    <m/>
    <m/>
    <x v="4"/>
    <n v="552959"/>
    <m/>
    <n v="2176576"/>
    <n v="67"/>
  </r>
  <r>
    <s v="tt2032572"/>
    <x v="3447"/>
    <x v="9"/>
    <s v="19/07/2017"/>
    <s v="Action"/>
    <s v=" Drama"/>
    <s v=" History"/>
    <n v="128"/>
    <s v="USA"/>
    <s v="English"/>
    <s v="Japanese"/>
    <m/>
    <x v="1829"/>
    <s v="Cam Cannon, Richard Rionda Del Castro"/>
    <s v="Nicolas Cage, Tom Sizemore, Thomas Jane, Matt Lanter, James Remar, Brian Presley, Yutaka Takeuchi, Johnny Wactor, Adam Scott Miller, Cody Walker, Callard Harris, Craig Tate, Joey Capone, Emily Tennant, Shamar Sanders"/>
    <x v="130"/>
    <s v="Nicolas Cage, Tom Sizemore"/>
    <s v="During World War II, an American navy ship is sunk by a Japanese submarine leaving 890 crewmen stranded in shark infested waters."/>
    <s v="During World War II, an American"/>
    <n v="5.2"/>
    <n v="11051"/>
    <m/>
    <n v="40000000"/>
    <x v="4"/>
    <m/>
    <m/>
    <n v="2158568"/>
    <n v="153"/>
  </r>
  <r>
    <s v="tt1869716"/>
    <x v="3448"/>
    <x v="13"/>
    <d v="2013-04-07T00:00:00"/>
    <s v="Adventure"/>
    <s v=" Drama"/>
    <s v=" Thriller"/>
    <n v="116"/>
    <s v="UK, USA"/>
    <s v="English"/>
    <s v="American Sign Language"/>
    <m/>
    <x v="1699"/>
    <s v="Zal Batmanglij, Brit Marling"/>
    <s v="Brit Marling, Alexander Skarsg√•rd, Ellen Page, Toby Kebbell, Shiloh Fernandez, Aldis Hodge, Danielle Macdonald, Hillary Baack, Patricia Clarkson, Jason Ritter, Julia Ormond, Billy Magnussen, Wilbur Fitzgerald, John Neisler, Jamey Sheridan"/>
    <x v="1475"/>
    <s v="Brit Marling, Alexander Skarsg√•rd"/>
    <s v="An operative for an elite private intelligence firm finds her priorities changing dramatically after she is tasked with infiltrating an anarchist group known for executing covert attacks upon major corporations."/>
    <s v="An operative for an elite private"/>
    <n v="6.8"/>
    <n v="48093"/>
    <n v="7221382.057632925"/>
    <n v="6500000"/>
    <x v="2530"/>
    <n v="2301839"/>
    <n v="3212750.6601303974"/>
    <n v="2891812"/>
    <n v="128"/>
  </r>
  <r>
    <s v="tt1872181"/>
    <x v="3449"/>
    <x v="15"/>
    <s v="23/04/2014"/>
    <s v="Action"/>
    <s v=" Adventure"/>
    <s v=" Sci-Fi"/>
    <n v="142"/>
    <s v="USA"/>
    <s v="English"/>
    <m/>
    <m/>
    <x v="882"/>
    <s v="Alex Kurtzman, Roberto Orci"/>
    <s v="Andrew Garfield, Emma Stone, Jamie Foxx, Dane DeHaan, Colm Feore, Felicity Jones, Paul Giamatti, Sally Field, Embeth Davidtz, Campbell Scott, Marton Csokas, Louis Cancelmi, Max Charles, B.J. Novak, Sarah Gadon"/>
    <x v="964"/>
    <s v="Andrew Garfield, Emma Stone"/>
    <s v="When New York is put under siege by Oscorp, it is up to Spider-Man to save the city he swore to protect as well as his loved ones."/>
    <s v="When New York is put under siege"/>
    <n v="6.6"/>
    <n v="409370"/>
    <n v="218649466.07191199"/>
    <n v="200000000"/>
    <x v="2531"/>
    <n v="202853933"/>
    <n v="775093031.89186931"/>
    <n v="708982323"/>
    <n v="1184"/>
  </r>
  <r>
    <s v="tt1872194"/>
    <x v="3450"/>
    <x v="15"/>
    <s v="23/10/2014"/>
    <s v="Crime"/>
    <s v=" Drama"/>
    <m/>
    <n v="141"/>
    <s v="USA"/>
    <s v="English"/>
    <m/>
    <m/>
    <x v="509"/>
    <s v="Nick Schenk, Bill Dubuque"/>
    <s v="Robert Downey Jr., Robert Duvall, Vera Farmiga, Billy Bob Thornton, Vincent D'Onofrio, Jeremy Strong, Dax Shepard, Leighton Meester, Ken Howard, Emma Tremblay, Balthazar Getty, David Krumholtz, Grace Zabriskie, Denis O'Hare, Sarah Lancaster"/>
    <x v="633"/>
    <s v="Robert Downey Jr., Robert Duvall"/>
    <s v="Big-city lawyer Hank Palmer returns to his childhood home where his father, the town's judge, is suspected of murder. Hank sets out to discover the truth and, along the way, reconnects with his estranged family."/>
    <s v="Big-city lawyer Hank Palmer returns"/>
    <n v="7.4"/>
    <n v="173959"/>
    <n v="54662366.517977998"/>
    <n v="50000000"/>
    <x v="2532"/>
    <n v="47119388"/>
    <n v="92291270.56158787"/>
    <n v="84419388"/>
    <n v="350"/>
  </r>
  <r>
    <s v="tt1872818"/>
    <x v="3451"/>
    <x v="12"/>
    <d v="2012-05-10T00:00:00"/>
    <s v="Comedy"/>
    <s v=" Drama"/>
    <s v=" Romance"/>
    <n v="97"/>
    <s v="USA"/>
    <s v="English"/>
    <m/>
    <m/>
    <x v="1541"/>
    <s v="Josh Radnor"/>
    <s v="Josh Radnor, Elizabeth Olsen, Richard Jenkins, Allison Janney, Elizabeth Reaser, John Magaro, Kate Burton, Robert Desiderio, Zac Efron, Kristen Bush, Ali Ahn, Ned Daunis, Gregg Edelman"/>
    <x v="1634"/>
    <s v="Josh Radnor, Elizabeth Olsen"/>
    <s v="When 30-something Jesse returns to his alma mater for a professor's retirement party, he falls for Zibby, a college student, and is faced with a powerful attraction that springs up between them."/>
    <s v="When 30-something Jesse returns"/>
    <n v="6.7"/>
    <n v="35549"/>
    <n v="2254510.1352822799"/>
    <n v="2000000"/>
    <x v="2533"/>
    <n v="327345"/>
    <n v="1297110.9884883745"/>
    <n v="1150681"/>
    <n v="90"/>
  </r>
  <r>
    <s v="tt2039345"/>
    <x v="3452"/>
    <x v="13"/>
    <s v="20/03/2014"/>
    <s v="Drama"/>
    <s v=" Music"/>
    <s v=" Mystery"/>
    <n v="90"/>
    <s v="Spain, UK, USA"/>
    <s v="English"/>
    <m/>
    <m/>
    <x v="1830"/>
    <s v="Damien Chazelle"/>
    <s v="Elijah Wood, John Cusack, Kerry Bish√©, Tamsin Egerton, Allen Leech, Don McManus, Alex Winter, Dee Wallace, Jim Arnold, Jack Taylor, Beth Rollan, Amy Gwilliam, Harris Gordon, Ricardo Alexander, Brendan Murphy"/>
    <x v="522"/>
    <s v="Elijah Wood, John Cusack"/>
    <s v="A pianist with stage fright endures a performance under the eyes of a mysterious sniper, who will shoot and kill him if a wrong note is played."/>
    <s v="A pianist with stage fright endures"/>
    <n v="5.9"/>
    <n v="17198"/>
    <m/>
    <m/>
    <x v="4"/>
    <n v="22555"/>
    <m/>
    <n v="1618085"/>
    <n v="85"/>
  </r>
  <r>
    <s v="tt1877832"/>
    <x v="3453"/>
    <x v="15"/>
    <s v="22/05/2014"/>
    <s v="Action"/>
    <s v=" Adventure"/>
    <s v=" Sci-Fi"/>
    <n v="132"/>
    <s v="USA, UK, Canada"/>
    <s v="English"/>
    <s v="Vietnamese"/>
    <s v="French"/>
    <x v="13"/>
    <s v="Simon Kinberg, Jane Goldman"/>
    <s v="Hugh Jackman, James McAvoy, Michael Fassbender, Jennifer Lawrence, Halle Berry, Nicholas Hoult, Anna Paquin, Ellen Page, Peter Dinklage, Shawn Ashmore, Omar Sy, Evan Peters, Josh Helman, Daniel Cudmore, Bingbing Fan"/>
    <x v="13"/>
    <s v="Hugh Jackman, James McAvoy"/>
    <s v="The X-Men send Wolverine to the past in a desperate effort to change history and prevent an event that results in doom for both humans and mutants."/>
    <s v="The X-Men send Wolverine to the"/>
    <n v="8"/>
    <n v="650414"/>
    <n v="218649466.07191199"/>
    <n v="200000000"/>
    <x v="2534"/>
    <n v="233921534"/>
    <n v="815612469.85122919"/>
    <n v="746045700"/>
    <n v="822"/>
  </r>
  <r>
    <s v="tt2040560"/>
    <x v="3454"/>
    <x v="12"/>
    <d v="2012-08-06T00:00:00"/>
    <s v="Horror"/>
    <s v=" Mystery"/>
    <s v=" Thriller"/>
    <n v="89"/>
    <s v="USA"/>
    <s v="English"/>
    <m/>
    <m/>
    <x v="1831"/>
    <s v="Nicholas McCarthy"/>
    <s v="Caity Lotz, Kathleen Rose Perkins, Haley Hudson, Sam Ball, Mark Steger, Agnes Bruckner, Casper Van Dien, Dakota Bright, Petra Wright, Sam Zuckerman, Anjini Taneja Azhar, Rachael Kahne, Boriana Williams"/>
    <x v="1635"/>
    <s v="Caity Lotz, Kathleen Rose Perkins"/>
    <s v="As a woman struggles to come to grips with her past in the wake of her mother's death and the disappearance of her sister, an unsettling presence emerges in her childhood home."/>
    <s v="As a woman struggles to come to"/>
    <n v="5.7"/>
    <n v="23044"/>
    <m/>
    <n v="400000"/>
    <x v="4"/>
    <m/>
    <m/>
    <n v="5664404"/>
    <n v="167"/>
  </r>
  <r>
    <s v="tt1878841"/>
    <x v="3455"/>
    <x v="9"/>
    <s v="13/05/2016"/>
    <s v="Horror"/>
    <s v=" Thriller"/>
    <m/>
    <n v="92"/>
    <s v="USA"/>
    <s v="English"/>
    <m/>
    <m/>
    <x v="873"/>
    <s v="Greg McLean, Shayne Armstrong"/>
    <s v="Kevin Bacon, Radha Mitchell, David Mazouz, Lucy Fry, Matt Walsh, Jennifer Morrison, Parker Mack, Paul Reiser, Ming-Na Wen, Trian Long Smith, Tara Lynne Barr, Krista Marie Yu, Christopher Darga, Judith McConnell, Ilza Ponko"/>
    <x v="415"/>
    <s v="Kevin Bacon, Radha Mitchell"/>
    <s v="A family unknowingly awakens an ancient supernatural entity on a Grand Canyon vacation, and must fight for survival when it follows them home."/>
    <s v="A family unknowingly awakens an"/>
    <n v="4.4000000000000004"/>
    <n v="14464"/>
    <n v="4313390.8594332803"/>
    <n v="4000000"/>
    <x v="2535"/>
    <n v="10753574"/>
    <n v="11752149.352406425"/>
    <n v="10898293"/>
    <n v="151"/>
  </r>
  <r>
    <s v="tt2043933"/>
    <x v="3456"/>
    <x v="13"/>
    <s v="23/04/2014"/>
    <s v="Drama"/>
    <s v=" Thriller"/>
    <m/>
    <n v="112"/>
    <s v="USA"/>
    <s v="English"/>
    <m/>
    <m/>
    <x v="1414"/>
    <s v="Jonathan Raymond, Kelly Reichardt"/>
    <s v="Jesse Eisenberg, Dakota Fanning, Peter Sarsgaard, Alia Shawkat, Logan Miller, Kai Lennox, Katherine Waterston, James Le Gros, Traber Charles Burns, Autumn Nidalmia, Barry Del Sherman, Jason Rojas, Clara Mamet, Mikey Kampmann, Matt Malloy"/>
    <x v="1139"/>
    <s v="Jesse Eisenberg, Dakota Fanning"/>
    <s v="Three radical environmentalists look to execute the protest of their lives: the explosion of a hydroelectric dam."/>
    <s v="Three radical environmentalists"/>
    <n v="6"/>
    <n v="14417"/>
    <m/>
    <m/>
    <x v="4"/>
    <n v="271755"/>
    <m/>
    <n v="858513"/>
    <n v="80"/>
  </r>
  <r>
    <s v="tt2049543"/>
    <x v="3457"/>
    <x v="16"/>
    <d v="2016-09-06T00:00:00"/>
    <s v="Drama"/>
    <s v=" Mystery"/>
    <s v=" Romance"/>
    <n v="101"/>
    <s v="USA"/>
    <s v="English"/>
    <m/>
    <m/>
    <x v="1832"/>
    <s v="Jacob Gentry, Alex Orr"/>
    <s v="Chad McKnight, Brianne Davis, AJ Bowen, Scott Poythress, Michael Ironside, Wade Tilton"/>
    <x v="1636"/>
    <s v="Chad McKnight, Brianne Davis"/>
    <s v="A physicist who invents a time machine must travel back to the past to uncover the truth about his creation and the woman who is trying to steal it."/>
    <s v="A physicist who invents a time"/>
    <n v="5.5"/>
    <n v="10085"/>
    <m/>
    <m/>
    <x v="4"/>
    <n v="4505"/>
    <m/>
    <n v="4505"/>
    <n v="82"/>
  </r>
  <r>
    <s v="tt2051879"/>
    <x v="3458"/>
    <x v="13"/>
    <s v="27/06/2013"/>
    <s v="Drama"/>
    <s v=" Mystery"/>
    <s v=" Sci-Fi"/>
    <n v="97"/>
    <s v="USA"/>
    <s v="English"/>
    <s v="Russian"/>
    <s v="Chinese"/>
    <x v="1833"/>
    <s v="Philip Gelatt"/>
    <s v="Daniel Wu, Sharlto Copley, Christian Camargo, Karolina Wydra, Michael Nyqvist, Anamaria Marinca, Embeth Davidtz, Isiah Whitlock Jr., Dan Fogler"/>
    <x v="1637"/>
    <s v="Daniel Wu, Sharlto Copley"/>
    <s v="An international crew of astronauts undertakes a privately funded mission to search for life on Jupiter's fourth largest moon."/>
    <s v="An international crew of astronauts"/>
    <n v="6.4"/>
    <n v="66390"/>
    <m/>
    <m/>
    <x v="4"/>
    <n v="125687"/>
    <m/>
    <n v="125687"/>
    <n v="329"/>
  </r>
  <r>
    <s v="tt1878870"/>
    <x v="3459"/>
    <x v="9"/>
    <s v="30/03/2017"/>
    <s v="Comedy"/>
    <s v=" Drama"/>
    <m/>
    <n v="104"/>
    <s v="USA, China"/>
    <s v="English"/>
    <m/>
    <m/>
    <x v="1834"/>
    <s v="Kelly Fremon Craig"/>
    <s v="Hailee Steinfeld, Haley Lu Richardson, Blake Jenner, Kyra Sedgwick, Woody Harrelson, Hayden Szeto, Alexander Calvert, Eric Keenleyside, Nesta Cooper, Daniel Bacon, Lina Renna, Ava Grace Cooper, Christian Michael Cooper, Jena Skodje, Josh Simpson"/>
    <x v="1638"/>
    <s v="Hailee Steinfeld, Haley Lu Richardson"/>
    <s v="High-school life gets even more unbearable for Nadine when her best friend, Krista, starts dating her older brother."/>
    <s v="High-school life gets even more"/>
    <n v="7.3"/>
    <n v="100655"/>
    <n v="9705129.4337248802"/>
    <n v="9000000"/>
    <x v="2536"/>
    <n v="14431633"/>
    <n v="20887616.803759955"/>
    <n v="19370020"/>
    <n v="270"/>
  </r>
  <r>
    <s v="tt1893256"/>
    <x v="3460"/>
    <x v="13"/>
    <s v="26/09/2013"/>
    <s v="Action"/>
    <s v=" Drama"/>
    <m/>
    <n v="100"/>
    <s v="UK, USA"/>
    <s v="English"/>
    <s v="Polish"/>
    <s v="Cantonese"/>
    <x v="1835"/>
    <s v="Steven Knight"/>
    <s v="Jason Statham, Agata Buzek, Vicky McClure, Benedict Wong, Ger Ryan, Youssef Kerkour, Anthony Morris, Victoria Bewick, Christian Brassington, Danny Webb, Sang Lui, Bruce Wang, David Bradley, Siobhan Hewlett, Steven Beard"/>
    <x v="160"/>
    <s v="Jason Statham, Agata Buzek"/>
    <s v="A damaged ex-special forces soldier navigating London's criminal underworld seizes an opportunity to assume another man's identity."/>
    <s v="A damaged ex-special forces soldier"/>
    <n v="6.2"/>
    <n v="64742"/>
    <n v="22219637.100409001"/>
    <n v="20000000"/>
    <x v="2537"/>
    <n v="36895"/>
    <n v="14077372.181986319"/>
    <n v="12671109"/>
    <n v="135"/>
  </r>
  <r>
    <s v="tt2055765"/>
    <x v="3461"/>
    <x v="13"/>
    <d v="2014-08-05T00:00:00"/>
    <s v="Comedy"/>
    <s v=" Drama"/>
    <m/>
    <n v="93"/>
    <s v="USA"/>
    <s v="English"/>
    <m/>
    <m/>
    <x v="1836"/>
    <s v="Dan Chariton, Stacy Chariton"/>
    <s v="Julianne Moore, Michael Angarano, Greg Kinnear, Lily Collins, Nathan Lane, Norbert Leo Butz, Jessica Hecht, Charlie Saxton, Nikki Blonsky, Fiona Shaw, Sophie Lane Curtis, Brynn Casey, Katie Meinholt, Anthony Ippolito, John Hodgman"/>
    <x v="409"/>
    <s v="Julianne Moore, Michael Angarano"/>
    <s v="An English teacher's life is disrupted when a former student returns to her small town after failing as a playwright in New York."/>
    <s v="An English teacher's life is disrupted"/>
    <n v="5.8"/>
    <n v="11775"/>
    <m/>
    <m/>
    <x v="4"/>
    <n v="104810"/>
    <m/>
    <n v="320013"/>
    <n v="43"/>
  </r>
  <r>
    <s v="tt2056771"/>
    <x v="3462"/>
    <x v="16"/>
    <s v="26/11/2015"/>
    <s v="Drama"/>
    <s v=" Thriller"/>
    <m/>
    <n v="125"/>
    <s v="Italy, France, USA"/>
    <s v="English"/>
    <s v="Italian"/>
    <m/>
    <x v="1346"/>
    <s v="David Kajganich, Jacques Deray"/>
    <s v="Tilda Swinton, Matthias Schoenaerts, Ralph Fiennes, Dakota Johnson, Corrado Guzzanti, Alessandro Ferrara, David Maddalena, Salvatore Gabriele, Livio Franco Blandino, Aurore Cl√©ment, Lily McMenamy, Vito Rodo, Elena Bucci, Tom Stickley, Jerry Popiel"/>
    <x v="280"/>
    <s v="Tilda Swinton, Matthias Schoenaerts"/>
    <s v="The vacation of a famous rock star and her boyfriend in Italy is disrupted by the unexpected visit of an old friend and his daughter."/>
    <s v="The vacation of a famous rock"/>
    <n v="6.4"/>
    <n v="26469"/>
    <m/>
    <m/>
    <x v="4"/>
    <n v="2024099"/>
    <m/>
    <n v="7545758"/>
    <n v="94"/>
  </r>
  <r>
    <s v="tt1894476"/>
    <x v="3463"/>
    <x v="13"/>
    <d v="2013-04-10T00:00:00"/>
    <s v="Romance"/>
    <s v=" Sci-Fi"/>
    <s v=" Thriller"/>
    <n v="101"/>
    <s v="UK, Canada"/>
    <s v="English"/>
    <m/>
    <m/>
    <x v="928"/>
    <s v="Meg Rosoff, Jeremy Brock"/>
    <s v="Saoirse Ronan, Tom Holland, George MacKay, Harley Bird, Danny McEvoy, Anna Chancellor, Jonathan Rugman, Corey Johnson, Darren Morfitt, Stella Gonet, Des McAleer, Sophie Stanton, Natasha Jonas, Nav Sidhu, Amy Dawson"/>
    <x v="1008"/>
    <s v="Saoirse Ronan, Tom Holland"/>
    <s v="An American girl, sent to the English countryside to stay with relatives, finds love and purpose while fighting for her survival as war envelops the world around her."/>
    <s v="An American girl, sent to the"/>
    <n v="6.5"/>
    <n v="27748"/>
    <n v="8887854.8401635997"/>
    <n v="8000000"/>
    <x v="2538"/>
    <n v="60213"/>
    <n v="1028504.7840674418"/>
    <n v="925762"/>
    <n v="97"/>
  </r>
  <r>
    <s v="tt1895587"/>
    <x v="3464"/>
    <x v="16"/>
    <s v="18/02/2016"/>
    <s v="Biography"/>
    <s v=" Crime"/>
    <s v=" Drama"/>
    <n v="129"/>
    <s v="USA"/>
    <s v="English"/>
    <m/>
    <m/>
    <x v="640"/>
    <s v="Josh Singer, Tom McCarthy"/>
    <s v="Mark Ruffalo, Michael Keaton, Rachel McAdams, Liev Schreiber, John Slattery, Brian d'Arcy James, Stanley Tucci, Elena Wohl, Gene Amoroso, Doug Murray, Sharon McFarlane, Jamey Sheridan, Neal Huff, Billy Crudup, Robert B. Kennedy"/>
    <x v="1160"/>
    <s v="Mark Ruffalo, Michael Keaton"/>
    <s v="The true story of how the Boston Globe uncovered the massive scandal of child molestation and cover-up within the local Catholic Archdiocese, shaking the entire Catholic Church to its core."/>
    <s v="The true story of how the Boston"/>
    <n v="8.1"/>
    <n v="406847"/>
    <n v="21839024.205014803"/>
    <n v="20000000"/>
    <x v="2539"/>
    <n v="45055776"/>
    <n v="107764942.29525293"/>
    <n v="98690254"/>
    <n v="615"/>
  </r>
  <r>
    <s v="tt1899353"/>
    <x v="3465"/>
    <x v="17"/>
    <s v="23/03/2012"/>
    <s v="Action"/>
    <s v=" Thriller"/>
    <m/>
    <n v="101"/>
    <s v="Indonesia, France, USA"/>
    <s v="Indonesian"/>
    <m/>
    <m/>
    <x v="1837"/>
    <s v="Gareth Evans"/>
    <s v="Iko Uwais, Joe Taslim, Donny Alamsyah, Yayan Ruhian, Pierre Gruno, Ray Sahetapy, Tegar Satrya, Iang Darmawan, Eka 'Piranha' Rahmadia, Verdi Solaiman, Alfridus Godfred, Rully Santoso, Melkias Ronald Torobi, Johanes Tuname, Sofyan Alop"/>
    <x v="1639"/>
    <s v="Iko Uwais, Joe Taslim"/>
    <s v="A S.W.A.T. team becomes trapped in a tenement run by a ruthless mobster and his army of killers and thugs."/>
    <s v="A S.W.A.T. team becomes trapped"/>
    <n v="7.6"/>
    <n v="187202"/>
    <n v="1265641.3516553401"/>
    <n v="1100000"/>
    <x v="2540"/>
    <n v="4105187"/>
    <n v="10526130.866185963"/>
    <n v="9148519"/>
    <n v="410"/>
  </r>
  <r>
    <s v="tt1904996"/>
    <x v="3466"/>
    <x v="13"/>
    <d v="2014-08-05T00:00:00"/>
    <s v="Action"/>
    <s v=" Crime"/>
    <s v=" Thriller"/>
    <n v="118"/>
    <s v="USA"/>
    <s v="English"/>
    <m/>
    <m/>
    <x v="253"/>
    <s v="John J. McLaughlin, Donald E. Westlake"/>
    <s v="Jason Statham, Jennifer Lopez, Michael Chiklis, Wendell Pierce, Clifton Collins Jr., Bobby Cannavale, Patti LuPone, Carlos Carrasco, Micah Hauptman, Emma Booth, Nick Nolte, Daniel Bernhardt, Billy Slaughter, Jon Eyez, Carl J. Walker"/>
    <x v="160"/>
    <s v="Jason Statham, Jennifer Lopez"/>
    <s v="A thief with a unique code of professional ethics is double-crossed by his crew and left for dead. Assuming a new disguise and forming an unlikely alliance with a woman on the inside, he looks to hijack the score of the crew's latest heist."/>
    <s v="A thief with a unique code of"/>
    <n v="6.2"/>
    <n v="111698"/>
    <n v="38884364.925715752"/>
    <n v="35000000"/>
    <x v="2541"/>
    <n v="17616641"/>
    <n v="52130119.416999497"/>
    <n v="46922566"/>
    <n v="175"/>
  </r>
  <r>
    <s v="tt2059255"/>
    <x v="3467"/>
    <x v="12"/>
    <d v="2013-09-05T00:00:00"/>
    <s v="Drama"/>
    <m/>
    <m/>
    <n v="118"/>
    <s v="Chile, France, Mexico, USA"/>
    <s v="Spanish"/>
    <m/>
    <m/>
    <x v="1693"/>
    <s v="Pedro Peirano, Antonio Sk√°rmeta"/>
    <s v="Gael Garc√≠a Bernal, Alfredo Castro, Luis Gnecco, N√©stor Cantillana, Antonia Zegers, Marcial Tagle, Pascal Montero, Jaime Vadell, Elsa Poblete, Diego Mu√±oz, Roberto Far√≠as, Sergio Hern√°ndez, Manuela Oyarz√∫n, Paloma Moreno, C√©sar Caillet"/>
    <x v="304"/>
    <s v="Gael Garc√≠a Bernal, Alfredo Castro"/>
    <s v="An advertising executive comes up with a campaign to defeat Augusto Pinochet in Chile's 1988 referendum."/>
    <s v="An advertising executive comes"/>
    <n v="7.4"/>
    <n v="22664"/>
    <m/>
    <m/>
    <x v="4"/>
    <n v="2343664"/>
    <m/>
    <n v="7699095"/>
    <n v="46"/>
  </r>
  <r>
    <s v="tt2061702"/>
    <x v="3468"/>
    <x v="17"/>
    <s v="17/09/2011"/>
    <s v="Animation"/>
    <s v=" Drama"/>
    <s v=" Fantasy"/>
    <n v="45"/>
    <s v="Japan"/>
    <s v="Japanese"/>
    <m/>
    <m/>
    <x v="1838"/>
    <s v="Yuki Midorikawa, Takahiro √îmori"/>
    <s v="Koki Uchiyama, Ayane Sakura, Shinpachi Tsuji, Izumi Sawada, Hayato Taya, Kanehira Yamamoto, Masanori Machida, Hiroki Got√¥, Asami Imai, Mami Uchida, Kumiko Tashiro"/>
    <x v="1640"/>
    <s v="Koki Uchiyama, Ayane Sakura"/>
    <s v="Hotaru is rescued by a spirit when she gets lost in a forest as a child. The two become friends, despite the spirit revealing that he will disappear if he is ever touched by a human."/>
    <s v="Hotaru is rescued by a spirit"/>
    <n v="7.9"/>
    <n v="12847"/>
    <m/>
    <m/>
    <x v="4"/>
    <m/>
    <m/>
    <m/>
    <n v="33"/>
  </r>
  <r>
    <s v="tt2062700"/>
    <x v="3469"/>
    <x v="19"/>
    <d v="2017-10-05T00:00:00"/>
    <s v="Drama"/>
    <s v=" Music"/>
    <s v=" Romance"/>
    <n v="129"/>
    <s v="USA"/>
    <s v="English"/>
    <m/>
    <m/>
    <x v="836"/>
    <s v="Terrence Malick"/>
    <s v="Ryan Gosling, Rooney Mara, Michael Fassbender, Natalie Portman, Cate Blanchett, Holly Hunter, B√©r√©nice Marlohe, Val Kilmer, Lykke Li, Olivia Grace Applegate, Dana Falconberry, Linda Emond, Louanne Stephens, Christin Sawyer Davis, Tom Sturridge"/>
    <x v="272"/>
    <s v="Ryan Gosling, Rooney Mara"/>
    <s v="Two intersecting love triangles. Obsession and betrayal set against the music scene in Austin, Texas."/>
    <s v="Two intersecting love triangles."/>
    <n v="5.7"/>
    <n v="18055"/>
    <m/>
    <m/>
    <x v="4"/>
    <n v="443684"/>
    <m/>
    <n v="1813453"/>
    <n v="104"/>
  </r>
  <r>
    <s v="tt1905041"/>
    <x v="3470"/>
    <x v="13"/>
    <s v="21/05/2013"/>
    <s v="Action"/>
    <s v=" Adventure"/>
    <s v=" Thriller"/>
    <n v="130"/>
    <s v="USA, Japan, Spain, UK"/>
    <s v="English"/>
    <s v="Spanish"/>
    <s v="Russian"/>
    <x v="877"/>
    <s v="Chris Morgan, Gary Scott Thompson"/>
    <s v="Vin Diesel, Paul Walker, Dwayne Johnson, Jordana Brewster, Michelle Rodriguez, Tyrese Gibson, Sung Kang, Gal Gadot, Ludacris, Luke Evans, Elsa Pataky, Gina Carano, Clara Paget, Kim Kold, Joe Taslim"/>
    <x v="31"/>
    <s v="Vin Diesel, Paul Walker"/>
    <s v="Hobbs has Dominic and Brian reassemble their crew to take down a team of mercenaries: Dominic unexpectedly gets sidetracked with facing his presumed deceased girlfriend, Letty."/>
    <s v="Hobbs has Dominic and Brian reassemble"/>
    <n v="7.1"/>
    <n v="363237"/>
    <n v="177757096.80327201"/>
    <n v="160000000"/>
    <x v="2542"/>
    <n v="238679850"/>
    <n v="876210244.84796417"/>
    <n v="788680968"/>
    <n v="494"/>
  </r>
  <r>
    <s v="tt2064968"/>
    <x v="3471"/>
    <x v="15"/>
    <d v="2014-05-09T00:00:00"/>
    <s v="Comedy"/>
    <s v=" Drama"/>
    <s v=" Romance"/>
    <n v="86"/>
    <s v="USA"/>
    <s v="English"/>
    <s v="French"/>
    <s v="German"/>
    <x v="1839"/>
    <s v="Peter Glanz, Juan Iglesias"/>
    <s v="Jason Bateman, Tony Roberts, Laura Clery, William Abadie, Stephen Temperly, Alexandra Neil, Seamus Davey-Fitzpatrick, Barry Primus, Olivia Wilde, Billy Crudup, Jayce Bartok, Danny Deferrari, Auden Thornton, Steve Witting, Maureen Mueller"/>
    <x v="1113"/>
    <s v="Jason Bateman, Tony Roberts"/>
    <s v="Conrad (Jason Bateman) is helped by his old friend Dylan (Billy Crudup) and returns the favor by falling for Dylan's girlfriend Beatrice (Olivia Wilde)."/>
    <s v="Conrad (Jason Bateman) is helped"/>
    <n v="5.4"/>
    <n v="11284"/>
    <m/>
    <m/>
    <x v="4"/>
    <m/>
    <m/>
    <n v="46460"/>
    <n v="49"/>
  </r>
  <r>
    <s v="tt1907668"/>
    <x v="3472"/>
    <x v="12"/>
    <s v="24/01/2013"/>
    <s v="Drama"/>
    <s v=" Thriller"/>
    <m/>
    <n v="138"/>
    <s v="USA, United Arab Emirates"/>
    <s v="English"/>
    <m/>
    <m/>
    <x v="63"/>
    <s v="John Gatins"/>
    <s v="Nadine Velazquez, Denzel Washington, Carter Cabassa, Adam C. Edwards, Tamara Tunie, Brian Geraghty, Kelly Reilly, Conor O'Neill, Charlie E. Schmidt, Will Sherrod, Boni Yanagisawa, Adam Tomei, Dane Davenport, John Crow, Bruce Greenwood"/>
    <x v="1641"/>
    <s v="Nadine Velazquez, Denzel Washington"/>
    <s v="An airline pilot saves almost all his passengers on his malfunctioning airliner which eventually crashed, but an investigation into the accident reveals something troubling."/>
    <s v="An airline pilot saves almost"/>
    <n v="7.3"/>
    <n v="319918"/>
    <n v="34944907.09687534"/>
    <n v="31000000"/>
    <x v="2543"/>
    <n v="93772375"/>
    <n v="182358729.52309287"/>
    <n v="161772375"/>
    <n v="576"/>
  </r>
  <r>
    <s v="tt2070649"/>
    <x v="3473"/>
    <x v="17"/>
    <s v="22/09/2011"/>
    <s v="Drama"/>
    <m/>
    <m/>
    <n v="125"/>
    <s v="South Korea"/>
    <s v="Korean"/>
    <s v="Korean Sign Language"/>
    <m/>
    <x v="1840"/>
    <s v="Ji-young Gong, Dong-hyuk Hwang"/>
    <s v="Yoo Gong, Yu-mi Jung, Hyeon-soo Kim, Jee-Young Kim, In-seo Jeong, Seung-hwan Baek, Hye-jin Park, Gwang Jang, Jin-ho Choi, Hyo-Seob Eom, Ji-seong Eom, Jae-Ho Heo, Seok-yeon Hong, So-yeon Jang, Gook-hwan Jeon"/>
    <x v="1642"/>
    <s v="Yoo Gong, Yu-mi Jung"/>
    <s v="Based on real events, this film depicts the story of a school for the hearing-impaired where young deaf students were sexually assaulted by the faculty members over a long period of time."/>
    <s v="Based on real events, this film"/>
    <n v="8.1"/>
    <n v="10543"/>
    <m/>
    <m/>
    <x v="4"/>
    <m/>
    <m/>
    <n v="30996130"/>
    <n v="47"/>
  </r>
  <r>
    <s v="tt1911644"/>
    <x v="3474"/>
    <x v="13"/>
    <s v="17/09/2013"/>
    <s v="Crime"/>
    <s v=" Drama"/>
    <s v=" Horror"/>
    <n v="96"/>
    <s v="USA"/>
    <s v="English"/>
    <m/>
    <m/>
    <x v="375"/>
    <s v="Richard D'Ovidio, Richard D'Ovidio"/>
    <s v="Halle Berry, Abigail Breslin, Morris Chestnut, Michael Eklund, David Otunga, Michael Imperioli, Justina Machado, Jos√© Z√∫√±iga, Roma Maffia, Evie Thompson, Denise Dowse, Ella Rae Peck, Jenna Lamia, Ross Gallo, Tara Platt"/>
    <x v="497"/>
    <s v="Halle Berry, Abigail Breslin"/>
    <s v="When a veteran 911 operator takes a life-altering call from a teenage girl who has just been abducted, she realizes that she must confront a killer from her past in order to save the girl's life."/>
    <s v="When a veteran 911 operator takes"/>
    <n v="6.7"/>
    <n v="110304"/>
    <n v="14442764.11526585"/>
    <n v="13000000"/>
    <x v="2544"/>
    <n v="51872378"/>
    <n v="76182948.792012811"/>
    <n v="68572631"/>
    <n v="338"/>
  </r>
  <r>
    <s v="tt2070862"/>
    <x v="3475"/>
    <x v="13"/>
    <s v="29/03/2013"/>
    <s v="Drama"/>
    <s v=" Thriller"/>
    <m/>
    <n v="111"/>
    <s v="USA"/>
    <s v="English"/>
    <m/>
    <m/>
    <x v="1011"/>
    <s v="Tyler Perry, Tyler Perry"/>
    <s v="Jurnee Smollett, Lance Gross, Kim Kardashian West, Vanessa Williams, Robbie Jones, Ren√©e Taylor, Ella Joyce, Brandy Norwood, Jim Adams, Alvin Aki, Sidney Baxley, Renee Ford Clark, Candice Coke, Stephanie Marie Douglas, Timothy Scott Floyd"/>
    <x v="1643"/>
    <s v="Jurnee Smollett, Lance Gross"/>
    <s v="An ambitious married woman's temptation by a handsome billionaire leads to betrayal, recklessness, and forever alters the course of her life."/>
    <s v="An ambitious married woman's temptation"/>
    <n v="5"/>
    <n v="11334"/>
    <m/>
    <m/>
    <x v="4"/>
    <n v="51975354"/>
    <m/>
    <n v="53143144"/>
    <n v="117"/>
  </r>
  <r>
    <s v="tt2071550"/>
    <x v="3476"/>
    <x v="13"/>
    <s v="14/08/2013"/>
    <s v="Horror"/>
    <s v=" Mystery"/>
    <s v=" Thriller"/>
    <n v="102"/>
    <s v="USA, Hungary"/>
    <s v="English"/>
    <m/>
    <m/>
    <x v="1789"/>
    <s v="Eddie Borey, Chris Borey"/>
    <s v="Sharlto Copley, Thomas Kretschmann, Josie Ho, Joseph Morgan, Erin Richards, Max Wrottesley, M√°rta Szab√≥, Bal√°zs Szit√°s, Zsuzsa Szabados, Tofi Seffer, √âva Botos, Kati Dombi, Araceli Sanz, Pedro De Santiago"/>
    <x v="1263"/>
    <s v="Sharlto Copley, Thomas Kretschmann"/>
    <s v="A man wakes up in the wilderness, in a pit full of dead bodies, with no memory and must determine if the murderer is one of the strangers who rescued him, or if he himself is the killer."/>
    <s v="A man wakes up in the wilderness,"/>
    <n v="6.2"/>
    <n v="27548"/>
    <m/>
    <m/>
    <x v="4"/>
    <m/>
    <m/>
    <n v="489812"/>
    <n v="109"/>
  </r>
  <r>
    <s v="tt2072230"/>
    <x v="3477"/>
    <x v="16"/>
    <d v="2015-01-08T00:00:00"/>
    <s v="Action"/>
    <s v=" Adventure"/>
    <s v=" Drama"/>
    <n v="98"/>
    <s v="Japan"/>
    <s v="Japanese"/>
    <m/>
    <m/>
    <x v="1841"/>
    <s v="Hajime Isayama, Tomohiro Machiyama"/>
    <s v="Ashly Burch, Bryce Papenbrook, Monica Rial, Josh Grelle, Jun Kunimura, Brandon Potter, Christopher Wehkamp, Jason Liebrecht, Haruma Miura, Aaron Dismuke, Austin Tindle, Jeannie Tirado, Trina Nishimura, Mike McFarland, Derick Snow"/>
    <x v="1644"/>
    <s v="Ashly Burch, Bryce Papenbrook"/>
    <s v="In a world where giant humanoid Titans prey on humans, Eren joins the scouting legion to get revenge on the monsters who killed everyone in his town."/>
    <s v="In a world where giant humanoid"/>
    <n v="5.0999999999999996"/>
    <n v="11732"/>
    <m/>
    <m/>
    <x v="4"/>
    <n v="449523"/>
    <m/>
    <n v="30810658"/>
    <n v="129"/>
  </r>
  <r>
    <s v="tt1911658"/>
    <x v="3478"/>
    <x v="15"/>
    <s v="27/11/2014"/>
    <s v="Animation"/>
    <s v=" Adventure"/>
    <s v=" Comedy"/>
    <n v="92"/>
    <s v="USA"/>
    <s v="English"/>
    <s v="Italian"/>
    <s v="Mandarin"/>
    <x v="1842"/>
    <s v="Michael Colton, John Aboud"/>
    <s v="Tom McGrath, Chris Miller, Christopher Knights, Conrad Vernon, John Malkovich, Benedict Cumberbatch, Ken Jeong, Annet Mahendru, Peter Stormare, Andy Richter, Danny Jacobs, Sean Charmatz, Werner Herzog, Stephen Kearin, Kelly Cooney"/>
    <x v="1645"/>
    <s v="Tom McGrath, Chris Miller"/>
    <s v="Skipper, Kowalski, Rico and Private join forces with undercover organization The North Wind to stop the villainous Dr. Octavius Brine from destroying the world as we know it."/>
    <s v="Skipper, Kowalski, Rico and Private"/>
    <n v="6.7"/>
    <n v="77379"/>
    <n v="144308647.60746193"/>
    <n v="132000000"/>
    <x v="2545"/>
    <n v="83850911"/>
    <n v="408344955.50584322"/>
    <n v="373515621"/>
    <n v="146"/>
  </r>
  <r>
    <s v="tt2076220"/>
    <x v="3479"/>
    <x v="12"/>
    <d v="2013-06-06T00:00:00"/>
    <s v="Drama"/>
    <s v=" Fantasy"/>
    <m/>
    <n v="115"/>
    <s v="France, Germany"/>
    <s v="French"/>
    <s v="English"/>
    <s v="Chinese"/>
    <x v="1843"/>
    <s v="Leos Carax"/>
    <s v="Denis Lavant, Edith Scob, Eva Mendes, Kylie Minogue, Elise Lhomeau, Jeanne Disson, Michel Piccoli, Leos Carax, Nastya Golubeva Carax, Reda Oumouzoune, Zlata, Geoffrey Carey, Annabelle Dexter-Jones, Elise Caron, Corinne Yam"/>
    <x v="1646"/>
    <s v="Denis Lavant, Edith Scob"/>
    <s v="From dawn to dusk, a few hours in the shadowy life of a mystic man named Monsieur Oscar."/>
    <s v="From dawn to dusk, a few hours"/>
    <n v="7.1"/>
    <n v="40586"/>
    <m/>
    <m/>
    <x v="4"/>
    <n v="641100"/>
    <m/>
    <n v="1954125"/>
    <n v="140"/>
  </r>
  <r>
    <s v="tt1915581"/>
    <x v="3480"/>
    <x v="12"/>
    <s v="21/09/2012"/>
    <s v="Comedy"/>
    <s v=" Drama"/>
    <m/>
    <n v="110"/>
    <s v="USA"/>
    <s v="English"/>
    <m/>
    <m/>
    <x v="116"/>
    <s v="Reid Carolin"/>
    <s v="Matthew McConaughey, Channing Tatum, Olivia Munn, Alex Pettyfer, James Martin Kelly, Cody Horn, Reid Carolin, Avery Camp, George A. Sack, Micaela Johnson, Denise Vasi, Camryn Grimes, Kate Easton, Asher Wallis, Joe Manganiello"/>
    <x v="36"/>
    <s v="Matthew McConaughey"/>
    <s v="A male stripper teaches a younger performer how to party, pick up women, and make easy money."/>
    <s v="A male stripper teaches a younger"/>
    <n v="6.1"/>
    <n v="129356"/>
    <n v="7890785.4734879797"/>
    <n v="7000000"/>
    <x v="2546"/>
    <n v="113721571"/>
    <n v="189085052.62092206"/>
    <n v="167739368"/>
    <n v="299"/>
  </r>
  <r>
    <s v="tt1920849"/>
    <x v="3481"/>
    <x v="12"/>
    <s v="18/10/2012"/>
    <s v="Comedy"/>
    <s v=" Romance"/>
    <m/>
    <n v="87"/>
    <s v="USA"/>
    <s v="English"/>
    <m/>
    <m/>
    <x v="1844"/>
    <s v="Leslye Headland, Leslye Headland"/>
    <s v="Kirsten Dunst, Rebel Wilson, Lizzy Caplan, Paul Corning, Isla Fisher, Andrew Rannells, Anna Rose Hopkins, Sue Jean Kim, Horatio Sanz, Hayes MacArthur, Kyle Bornheimer, James Marsden, Ann Dowd, Adam Scott, Ella Rae Peck"/>
    <x v="146"/>
    <s v="Kirsten Dunst, Rebel Wilson"/>
    <s v="Three friends are asked to be bridesmaids at a wedding of a woman they used to ridicule back in high school."/>
    <s v="Three friends are asked to be"/>
    <n v="5.3"/>
    <n v="44743"/>
    <n v="3381765.2029234199"/>
    <n v="3000000"/>
    <x v="2547"/>
    <n v="447954"/>
    <n v="13671997.632015638"/>
    <n v="12128575"/>
    <n v="171"/>
  </r>
  <r>
    <s v="tt1921064"/>
    <x v="3482"/>
    <x v="15"/>
    <s v="20/02/2014"/>
    <s v="Action"/>
    <s v=" Adventure"/>
    <s v=" Drama"/>
    <n v="105"/>
    <s v="Canada, Germany, USA, UK"/>
    <s v="English"/>
    <m/>
    <m/>
    <x v="10"/>
    <s v="Janet Scott Batchler, Lee Batchler"/>
    <s v="Dylan Schombing, Jean-Francois Lachapelle, Rebecca Roberts, Kiefer Sutherland, Sasha Roiz, Jean Frenette, Joe Pingue, Currie Graham, Kit Harington, Maxime Savaria, Ron Kennell, Tom Bishop Sr., Emily Browning, Jessica Lucas, Carrie-Anne Moss"/>
    <x v="1647"/>
    <s v="Dylan Schombing, Jean-Francois Lachapelle"/>
    <s v="A slave-turned-gladiator finds himself in a race against time to save his true love, who has been betrothed to a corrupt Roman Senator. As Mount Vesuvius erupts, he must fight to save his beloved as Pompeii crumbles around him."/>
    <s v="A slave-turned-gladiator finds"/>
    <n v="5.5"/>
    <n v="105082"/>
    <n v="109324733.035956"/>
    <n v="100000000"/>
    <x v="2548"/>
    <n v="23219748"/>
    <n v="128819116.02266277"/>
    <n v="117831631"/>
    <n v="376"/>
  </r>
  <r>
    <s v="tt1922685"/>
    <x v="3483"/>
    <x v="13"/>
    <d v="2013-01-03T00:00:00"/>
    <s v="Drama"/>
    <s v=" History"/>
    <s v=" Thriller"/>
    <n v="98"/>
    <s v="USA"/>
    <s v="English"/>
    <m/>
    <m/>
    <x v="957"/>
    <s v="Todd Robinson"/>
    <s v="Ed Harris, David Duchovny, William Fichtner, Lance Henriksen, Johnathon Schaech, Jason Beghe, Dagmara Dominczyk, Derek Magyar, Sean Patrick Flanery, Jason Gray-Stanford, Julian Adams, Kip Pardue, Jordan Bridges, Jacob Witkin, Matt Bushell"/>
    <x v="113"/>
    <s v="Ed Harris, David Duchovny"/>
    <s v="The haunted Captain of a Soviet submarine holds the fate of the world in his hands. Forced to leave his family behind, he is charged with leading a covert mission cloaked in mystery."/>
    <s v="The haunted Captain of a Soviet"/>
    <n v="5.9"/>
    <n v="13390"/>
    <n v="19997673.3903681"/>
    <n v="18000000"/>
    <x v="2549"/>
    <n v="1034589"/>
    <n v="1330688.5156874391"/>
    <n v="1197759"/>
    <n v="89"/>
  </r>
  <r>
    <s v="tt1922777"/>
    <x v="3484"/>
    <x v="12"/>
    <s v="14/03/2013"/>
    <s v="Horror"/>
    <s v=" Mystery"/>
    <s v=" Thriller"/>
    <n v="110"/>
    <s v="USA, UK, Canada"/>
    <s v="English"/>
    <m/>
    <m/>
    <x v="842"/>
    <s v="Scott Derrickson, C. Robert Cargill"/>
    <s v="Ethan Hawke, Juliet Rylance, Fred Thompson, James Ransone, Michael Hall D'Addario, Clare Foley, Rob Riley, Tavis Smiley, Janet Zappala, Victoria Leigh, Cameron Ocasio, Ethan Haberfield, Danielle Kotch, Blake Mizrahi, Nicholas King"/>
    <x v="347"/>
    <s v="Ethan Hawke, Juliet Rylance"/>
    <s v="Washed-up true-crime writer Ellison Oswalt finds a box of super 8 home movies which suggest the murder he's currently researching is the work of a serial killer whose work dates back to the 1960s."/>
    <s v="Washed-up true-crime writer Ellison"/>
    <n v="6.8"/>
    <n v="213774"/>
    <n v="3381765.2029234199"/>
    <n v="3000000"/>
    <x v="2550"/>
    <n v="48086903"/>
    <n v="93015579.286231309"/>
    <n v="82515113"/>
    <n v="680"/>
  </r>
  <r>
    <s v="tt1924429"/>
    <x v="3485"/>
    <x v="13"/>
    <s v="29/08/2013"/>
    <s v="Crime"/>
    <s v=" Drama"/>
    <s v=" Mystery"/>
    <n v="101"/>
    <s v="UK, USA, France"/>
    <s v="English"/>
    <s v="French"/>
    <m/>
    <x v="70"/>
    <s v="Joe Ahearne, John Hodge"/>
    <s v="James McAvoy, Vincent Cassel, Rosario Dawson, Danny Sapani, Matt Cross, Wahab Sheikh, Mark Poltimore, Tuppence Middleton, Simon Kunz, Michael Shaeffer, Tony Jayawardena, Vincent Montuel, Jai Rajani, Spencer Wilding, Gursharan Chaggar"/>
    <x v="652"/>
    <s v="James McAvoy, Vincent Cassel"/>
    <s v="An art auctioneer becomes mixed up with a group of criminals partners with a hypnotherapist in order to recover a lost painting."/>
    <s v="An art auctioneer becomes mixed"/>
    <n v="6.9"/>
    <n v="108487"/>
    <n v="22219637.100409001"/>
    <n v="20000000"/>
    <x v="2551"/>
    <n v="2328743"/>
    <n v="26954162.933326643"/>
    <n v="24261569"/>
    <n v="234"/>
  </r>
  <r>
    <s v="tt1924435"/>
    <x v="3486"/>
    <x v="15"/>
    <s v="25/09/2014"/>
    <s v="Action"/>
    <s v=" Comedy"/>
    <s v=" Crime"/>
    <n v="104"/>
    <s v="USA"/>
    <s v="English"/>
    <s v="Spanish"/>
    <m/>
    <x v="356"/>
    <s v="Luke Greenfield, Nicholas Thomas"/>
    <s v="Jake Johnson, Damon Wayans Jr., Rob Riggle, Nina Dobrev, James D'Arcy, Keegan-Michael Key, Andy Garcia, Jonathan Lajoie, Tom Mardirosian, Natasha Leggero, Rebecca Koon, Joshua Ormond, L. Warren Young, Nelson Bonilla, Brian Oerly"/>
    <x v="1648"/>
    <s v="Jake Johnson, Damon Wayans Jr."/>
    <s v="Two struggling pals dress as police officers for a costume party and become neighborhood sensations. But when these newly-minted &quot;heroes&quot; get tangled in a real life web of mobsters and dirty detectives, they must put their fake badges on the line."/>
    <s v="Two struggling pals dress as police"/>
    <n v="6.4"/>
    <n v="125969"/>
    <n v="18585204.616112519"/>
    <n v="17000000"/>
    <x v="2552"/>
    <n v="82390774"/>
    <n v="151114058.66983101"/>
    <n v="138224951"/>
    <n v="177"/>
  </r>
  <r>
    <s v="tt1929263"/>
    <x v="3487"/>
    <x v="15"/>
    <d v="2014-10-07T00:00:00"/>
    <s v="Biography"/>
    <s v=" Drama"/>
    <s v=" Family"/>
    <n v="99"/>
    <s v="USA"/>
    <s v="English"/>
    <m/>
    <m/>
    <x v="433"/>
    <s v="Randall Wallace, Chris Parker"/>
    <s v="Greg Kinnear, Kelly Reilly, Thomas Haden Church, Connor Corum, Lane Styles, Margo Martindale, Jacob Vargas, Thanya Romero, Danso Gordon, Rob Moran, Nancy Sorel, Darcy Fehr, Vivian Winther, Pete Hudson, Ursula Clark"/>
    <x v="413"/>
    <s v="Greg Kinnear, Kelly Reilly"/>
    <s v="A small-town father must find the courage and conviction to share his son's extraordinary, life-changing experience with the world."/>
    <s v="A small-town father must find"/>
    <n v="5.8"/>
    <n v="25440"/>
    <n v="13118967.96431472"/>
    <n v="12000000"/>
    <x v="2553"/>
    <n v="91443253"/>
    <n v="111388804.76737413"/>
    <n v="101888019"/>
    <n v="183"/>
  </r>
  <r>
    <s v="tt1931435"/>
    <x v="3488"/>
    <x v="13"/>
    <s v="26/06/2014"/>
    <s v="Comedy"/>
    <s v=" Drama"/>
    <s v=" Romance"/>
    <n v="89"/>
    <s v="USA"/>
    <s v="English"/>
    <s v="Spanish"/>
    <s v="Chinese"/>
    <x v="1845"/>
    <s v="Justin Zackham, Jean-St√©phane Bron"/>
    <s v="Robert De Niro, Katherine Heigl, Diane Keaton, Amanda Seyfried, Topher Grace, Susan Sarandon, Robin Williams, Ben Barnes, Christine Ebersole, David Rasche, Patricia Rae, Ana Ayora, Kyle Bornheimer, Megan Ketch, Christa Campbell"/>
    <x v="101"/>
    <s v="Robert De Niro, Katherine Heigl"/>
    <s v="A long-divorced couple fakes being married as their family unites for a wedding."/>
    <s v="A long-divorced couple fakes being"/>
    <n v="5.6"/>
    <n v="46651"/>
    <n v="38884364.925715752"/>
    <n v="35000000"/>
    <x v="2554"/>
    <n v="21819348"/>
    <n v="51685250.06377551"/>
    <n v="46522137"/>
    <n v="127"/>
  </r>
  <r>
    <s v="tt2085930"/>
    <x v="3489"/>
    <x v="12"/>
    <s v="21/07/2012"/>
    <s v="Animation"/>
    <s v=" Action"/>
    <s v=" Sci-Fi"/>
    <n v="89"/>
    <s v="Japan, USA"/>
    <s v="English"/>
    <m/>
    <m/>
    <x v="1846"/>
    <s v="Robert A. Heinlein, Flint Dille"/>
    <s v="Luci Christian, David Matranga, Justin Doran, David Wald, Andrew Love, Leraldo Anzaldua, Sam Roman, Emily Neves, Melissa Davis, Kalob Martinez, Chris Patton, Adam Gibbs, Jovan Jackson, Corey Hartzog, Josh Grelle"/>
    <x v="1649"/>
    <s v="Luci Christian, David Matranga"/>
    <s v="A black op has gone terribly wrong. Now, Captain Carmen Ibanez and a hardcore trooper famed as Major Henry &quot;Hero&quot; Varro must lead a team of battle-weary troopers to find the missing ship and discover what went wrong."/>
    <s v="A black op has gone terribly wrong."/>
    <n v="5.9"/>
    <n v="10656"/>
    <m/>
    <m/>
    <x v="4"/>
    <m/>
    <m/>
    <n v="193425"/>
    <n v="62"/>
  </r>
  <r>
    <s v="tt1931533"/>
    <x v="3490"/>
    <x v="12"/>
    <s v="15/11/2012"/>
    <s v="Comedy"/>
    <s v=" Crime"/>
    <m/>
    <n v="110"/>
    <s v="UK, USA"/>
    <s v="English"/>
    <s v="Vietnamese"/>
    <m/>
    <x v="1154"/>
    <s v="Martin McDonagh"/>
    <s v="Michael Pitt, Michael Stuhlbarg, Sam Rockwell, Colin Farrell, Abbie Cornish, Christopher Walken, Linda Bright Clay, Harry Dean Stanton, James Landry H√©bert, Christopher Gehrman, Christian Barillas, Joseph Lyle Taylor, Kevin Corrigan, Woody Harrelson, Gabourey Sidibe"/>
    <x v="443"/>
    <s v="Michael Pitt, Michael Stuhlbarg"/>
    <s v="A struggling screenwriter inadvertently becomes entangled in the Los Angeles criminal underworld after his oddball friends kidnap a gangster's beloved Shih Tzu."/>
    <s v="A struggling screenwriter inadvertently"/>
    <n v="7.2"/>
    <n v="236796"/>
    <n v="16908826.0146171"/>
    <n v="15000000"/>
    <x v="2555"/>
    <n v="15024049"/>
    <n v="36327352.421239212"/>
    <n v="32226382"/>
    <n v="348"/>
  </r>
  <r>
    <s v="tt2090465"/>
    <x v="3491"/>
    <x v="19"/>
    <s v="13/07/2017"/>
    <s v="Crime"/>
    <s v=" Mystery"/>
    <s v=" Thriller"/>
    <n v="93"/>
    <s v="Spain, USA, Italy"/>
    <s v="English"/>
    <m/>
    <m/>
    <x v="1303"/>
    <s v="Justin Stanley, Marc Frydman"/>
    <s v="Antonio Banderas, Jonathan Rhys Meyers, Piper Perabo, Vincent Riotta, Brian Goodman, Katie McGovern, Jake Daley, Craig Peritz, Randall Paul, Cristina Moglia, Abel Ferrara, Nicholas Aaron, Nathalie Rapti Gomez, Joy Libardoni, Tracy Green"/>
    <x v="202"/>
    <s v="Antonio Banderas, Jonathan Rhys Meyers"/>
    <s v="A reclusive screenwriter takes in a lonely drifter, who is determined to repay his kindness by helping him finish his story."/>
    <s v="A reclusive screenwriter takes"/>
    <n v="6.2"/>
    <n v="12054"/>
    <m/>
    <m/>
    <x v="4"/>
    <m/>
    <m/>
    <n v="391431"/>
    <n v="94"/>
  </r>
  <r>
    <s v="tt1932767"/>
    <x v="3492"/>
    <x v="12"/>
    <s v="26/06/2014"/>
    <s v="Drama"/>
    <m/>
    <m/>
    <n v="99"/>
    <s v="USA"/>
    <s v="English"/>
    <m/>
    <m/>
    <x v="334"/>
    <s v="Nancy Doyne, Carroll Cartwright"/>
    <s v="Julianne Moore, Steve Coogan, Alexander Skarsg√•rd, Joanna Vanderham, Onata Aprile, Sadie Rae, Jesse Stone Spadaccini, Diana Garc√≠a, Amelia Campbell, Maddie Corman, Paddy Croft, Trevor Long, Emma Holzer, Nadia Gan, Samantha Buck"/>
    <x v="409"/>
    <s v="Julianne Moore, Steve Coogan"/>
    <s v="In New York City, a young girl is caught in the middle of her parents' bitter custody battle."/>
    <s v="In New York City, a young girl"/>
    <n v="7.4"/>
    <n v="26484"/>
    <n v="6763530.4058468398"/>
    <n v="6000000"/>
    <x v="2556"/>
    <n v="1066471"/>
    <n v="3056415.7180457665"/>
    <n v="2711379"/>
    <n v="99"/>
  </r>
  <r>
    <s v="tt1935179"/>
    <x v="3493"/>
    <x v="12"/>
    <s v="28/08/2014"/>
    <s v="Drama"/>
    <m/>
    <m/>
    <n v="130"/>
    <s v="USA"/>
    <s v="English"/>
    <m/>
    <m/>
    <x v="1732"/>
    <s v="Jeff Nichols"/>
    <s v="Matthew McConaughey, Reese Witherspoon, Tye Sheridan, Jacob Lofland, Sam Shepard, Ray McKinnon, Sarah Paulson, Michael Shannon, Joe Don Baker, Paul Sparks, Bonnie Sturdivant, Stuart Greer, John Ward Jr., Kristy Barrington, Johnny Cheek"/>
    <x v="36"/>
    <s v="Matthew McConaughey"/>
    <s v="Two young boys encounter a fugitive and form a pact to help him evade the vigilantes that are on his trail and to reunite him with his true love."/>
    <s v="Two young boys encounter a fugitive"/>
    <n v="7.4"/>
    <n v="164768"/>
    <n v="11272550.6764114"/>
    <n v="10000000"/>
    <x v="2557"/>
    <n v="21590086"/>
    <n v="36763364.536107197"/>
    <n v="32613173"/>
    <n v="313"/>
  </r>
  <r>
    <s v="tt2091478"/>
    <x v="3494"/>
    <x v="16"/>
    <s v="21/10/2015"/>
    <s v="Drama"/>
    <s v=" Sci-Fi"/>
    <s v=" Thriller"/>
    <n v="95"/>
    <s v="USA"/>
    <s v="English"/>
    <m/>
    <m/>
    <x v="1847"/>
    <s v="Christian Cantamessa, Chris Pasetto"/>
    <s v="Norman Reedus, Djimon Hounsou, Sandrine Holt, Michael Hogan, Steve Burgess, Peter Benson, Ryan Beil, Paula Lindberg, Sophie Lui, David Nykl, Darren Dolynski, Jin Sangha, Klara Rybicka, Meredith Hama-Brown, Greg Teasdale"/>
    <x v="1650"/>
    <s v="Norman Reedus, Djimon Hounsou"/>
    <s v="In the near future, breathable air is nonexistent and two engineers tasked with guarding the last hope for mankind struggle to preserve their own lives while administering to their vital task at hand."/>
    <s v="In the near future, breathable"/>
    <n v="5.0999999999999996"/>
    <n v="11554"/>
    <m/>
    <m/>
    <x v="4"/>
    <m/>
    <m/>
    <m/>
    <n v="59"/>
  </r>
  <r>
    <s v="tt1935859"/>
    <x v="3495"/>
    <x v="9"/>
    <s v="15/12/2016"/>
    <s v="Adventure"/>
    <s v=" Drama"/>
    <s v=" Family"/>
    <n v="127"/>
    <s v="USA, UK, Belgium, Canada"/>
    <s v="English"/>
    <m/>
    <m/>
    <x v="29"/>
    <s v="Ransom Riggs, Jane Goldman"/>
    <s v="Eva Green, Asa Butterfield, Samuel L. Jackson, Judi Dench, Rupert Everett, Allison Janney, Chris O'Dowd, Terence Stamp, Ella Purnell, Finlay MacMillan, Lauren McCrostie, Hayden Keeler-Stone, Georgia Pemberton, Milo Parker, Raffiella Chapman"/>
    <x v="988"/>
    <s v="Eva Green, Asa Butterfield"/>
    <s v="When Jacob (Asa Butterfield) discovers clues to a mystery that stretches across time, he finds Miss Peregrine's Home for Peculiar Children. But the danger deepens after he gets to know the residents and learns about their special powers."/>
    <s v="When Jacob (Asa Butterfield) discovers"/>
    <n v="6.7"/>
    <n v="151879"/>
    <n v="118618248.63441521"/>
    <n v="110000000"/>
    <x v="2558"/>
    <n v="87242834"/>
    <n v="319711168.13970524"/>
    <n v="296482446"/>
    <n v="431"/>
  </r>
  <r>
    <s v="tt2093991"/>
    <x v="3496"/>
    <x v="9"/>
    <s v="22/09/2016"/>
    <s v="Comedy"/>
    <s v=" History"/>
    <m/>
    <n v="86"/>
    <s v="USA"/>
    <s v="English"/>
    <m/>
    <m/>
    <x v="1848"/>
    <s v="Joey Sagal, Hanala Sagal"/>
    <s v="Michael Shannon, Kevin Spacey, Alex Pettyfer, Johnny Knoxville, Colin Hanks, Evan Peters, Sky Ferreira, Tracy Letts, Tate Donovan, Ashley Benson, Kamal Angelo Bolden, Ahna O'Reilly, Ian Hoch, Ritchie Montgomery, Nathalie Love"/>
    <x v="1445"/>
    <s v="Michael Shannon, Kevin Spacey"/>
    <s v="The untold true story behind the meeting between"/>
    <s v="The untold true story behind the"/>
    <n v="6.4"/>
    <n v="12831"/>
    <m/>
    <m/>
    <x v="4"/>
    <n v="1055287"/>
    <m/>
    <n v="1798432"/>
    <n v="93"/>
  </r>
  <r>
    <s v="tt2094018"/>
    <x v="3497"/>
    <x v="13"/>
    <d v="2013-04-12T00:00:00"/>
    <s v="Drama"/>
    <s v=" Thriller"/>
    <m/>
    <n v="97"/>
    <s v="USA"/>
    <s v="English"/>
    <m/>
    <m/>
    <x v="1849"/>
    <s v="Eric Heisserer"/>
    <s v="Paul Walker, Genesis Rodriguez, Nancy Nave, Shane Jacobsen, Natalia Safran, TJ Hassan, Lena Clark, Kesha Bullard, Yohance Myles, Judd Lormand, Tony Bentley, Ian Hoch, Kerry Cahill, Oscar Gale, Christopher Matthew Cook"/>
    <x v="220"/>
    <s v="Paul Walker, Genesis Rodriguez"/>
    <s v="A father struggles to keep his infant daughter alive in the wake of Hurricane Katrina."/>
    <s v="A father struggles to keep his"/>
    <n v="6.4"/>
    <n v="27795"/>
    <m/>
    <n v="4000000"/>
    <x v="4"/>
    <m/>
    <m/>
    <n v="801983"/>
    <n v="88"/>
  </r>
  <r>
    <s v="tt2094064"/>
    <x v="3498"/>
    <x v="12"/>
    <s v="14/06/2013"/>
    <s v="Comedy"/>
    <s v=" Drama"/>
    <s v=" Romance"/>
    <n v="109"/>
    <s v="USA"/>
    <s v="English"/>
    <m/>
    <m/>
    <x v="771"/>
    <s v="Joss Whedon, William Shakespeare"/>
    <s v="Amy Acker, Alexis Denisof, Nathan Fillion, Clark Gregg, Reed Diamond, Fran Kranz, Jillian Morgese, Sean Maher, Spencer Treat Clark, Riki Lindhome, Ashley Johnson, Emma Bates, Tom Lenk, Nick Kocher, Brian McElhaney"/>
    <x v="1651"/>
    <s v="Amy Acker, Alexis Denisof"/>
    <s v="A modern retelling of Shakespeare's classic comedy about two pairs of lovers with different takes on romance and a way with words."/>
    <s v="A modern retelling of Shakespeare's"/>
    <n v="7.1"/>
    <n v="15929"/>
    <m/>
    <m/>
    <x v="4"/>
    <n v="4328849"/>
    <m/>
    <n v="5341221"/>
    <n v="99"/>
  </r>
  <r>
    <s v="tt1935902"/>
    <x v="3499"/>
    <x v="12"/>
    <s v="15/04/2013"/>
    <s v="Comedy"/>
    <s v=" Fantasy"/>
    <s v=" Thriller"/>
    <n v="101"/>
    <s v="USA"/>
    <s v="English"/>
    <m/>
    <m/>
    <x v="1850"/>
    <s v="Tim Macy, Ramaa Mosley"/>
    <s v="Juno Temple, Michael Angarano, Alexis Bledel, Billy Magnussen, Alia Shawkat, Bobby Moynihan, Steve Park, Ben Rappaport, Lucy Walters, Jack McBrayer, Debra Monk, Michael Delaney, Tara Copeland, Thomas Middleditch, Bob McClure"/>
    <x v="1652"/>
    <s v="Juno Temple, Michael Angarano"/>
    <s v="When a couple discovers that a brass teapot makes them money whenever they hurt themselves, they must come to terms with how far they are willing to go."/>
    <s v="When a couple discovers that a"/>
    <n v="6.4"/>
    <n v="14450"/>
    <n v="1014529.5608770259"/>
    <n v="900000"/>
    <x v="2559"/>
    <n v="6997"/>
    <n v="276207.92745890561"/>
    <n v="245027"/>
    <n v="45"/>
  </r>
  <r>
    <s v="tt2095649"/>
    <x v="3500"/>
    <x v="15"/>
    <s v="15/05/2014"/>
    <s v="Biography"/>
    <s v=" Drama"/>
    <s v=" Romance"/>
    <n v="103"/>
    <s v="Switzerland, France, Italy, Belgium"/>
    <s v="English"/>
    <s v="French"/>
    <s v="Italian"/>
    <x v="986"/>
    <s v="Arash Amel"/>
    <s v="Nicole Kidman, Tim Roth, Frank Langella, Paz Vega, Parker Posey, Milo Ventimiglia, Geraldine Somerville, Nicholas Farrell, Robert Lindsay, Derek Jacobi, Andr√© Penvern, Jeanne Balibar, Flora Nicholson, Yves Jacques, Olivier Rabourdin"/>
    <x v="132"/>
    <s v="Nicole Kidman, Tim Roth"/>
    <s v="The story of former Hollywood star Grace Kelly's crisis of marriage and identity, during a political dispute between Monaco's Prince Rainier III and France's Charles De Gaulle, and a looming French invasion of Monaco in the early 1960s."/>
    <s v="The story of former Hollywood"/>
    <n v="5.7"/>
    <n v="18084"/>
    <m/>
    <n v="30000000"/>
    <x v="4"/>
    <m/>
    <m/>
    <n v="27515247"/>
    <n v="83"/>
  </r>
  <r>
    <s v="tt1939659"/>
    <x v="3501"/>
    <x v="13"/>
    <s v="16/01/2014"/>
    <s v="Drama"/>
    <s v=" Horror"/>
    <m/>
    <n v="100"/>
    <s v="USA, Canada"/>
    <s v="English"/>
    <m/>
    <m/>
    <x v="1123"/>
    <s v="Lawrence D. Cohen, Roberto Aguirre-Sacasa"/>
    <s v="Julianne Moore, Chlo√´ Grace Moretz, Gabriella Wilde, Portia Doubleday, Zo√´ Belkin, Samantha Weinstein, Karissa Strain, Katie Strain, Ansel Elgort, Demetrius Joyette, Judy Greer, Barry Shabaka Henley, Arlene Mazerolle, Evan Gilchrist, Eddie Max Huband"/>
    <x v="409"/>
    <s v="Julianne Moore, Chlo√´ Grace Moretz"/>
    <s v="A shy girl, outcasted by her peers and sheltered by her religious mother, unleashes telekinetic terror on her small town after being pushed too far at her senior prom."/>
    <s v="A shy girl, outcasted by her peers"/>
    <n v="5.9"/>
    <n v="131220"/>
    <n v="33329455.650613498"/>
    <n v="30000000"/>
    <x v="2560"/>
    <n v="35266619"/>
    <n v="94200904.732881665"/>
    <n v="84790678"/>
    <n v="438"/>
  </r>
  <r>
    <s v="tt1950186"/>
    <x v="3502"/>
    <x v="18"/>
    <s v="14/11/2019"/>
    <s v="Action"/>
    <s v=" Biography"/>
    <s v=" Drama"/>
    <n v="152"/>
    <s v="USA"/>
    <s v="English"/>
    <s v="Italian"/>
    <s v="French"/>
    <x v="0"/>
    <s v="Jez Butterworth, John-Henry Butterworth"/>
    <s v="Matt Damon, Christian Bale, Jon Bernthal, Caitriona Balfe, Josh Lucas, Noah Jupe, Tracy Letts, Remo Girone, Ray McKinnon, JJ Feild, Jack McMullen, Corrado Invernizzi, Joe Williamson, Ian Harding, Christopher Darga"/>
    <x v="46"/>
    <s v="Matt Damon, Christian Bale"/>
    <s v="Two swindlers get their hands on a map to the fabled city of gold, El Dorado."/>
    <s v="Two swindlers get their hands"/>
    <n v="8.1"/>
    <n v="251782"/>
    <n v="98804075.773399636"/>
    <n v="97600000"/>
    <x v="2561"/>
    <n v="117624357"/>
    <n v="228290269.14307088"/>
    <n v="225508210"/>
    <n v="1316"/>
  </r>
  <r>
    <s v="tt1951181"/>
    <x v="3503"/>
    <x v="13"/>
    <s v="16/01/2014"/>
    <s v="Drama"/>
    <s v=" Romance"/>
    <m/>
    <n v="120"/>
    <s v="USA"/>
    <s v="English"/>
    <s v="Polish"/>
    <s v="Latin"/>
    <x v="36"/>
    <s v="James Gray, Ric Menello"/>
    <s v="Marion Cotillard, Joaquin Phoenix, Jeremy Renner, Dagmara Dominczyk, Jicky Schnee, Elena Solovey, Maja Wampuszyc, Ilia Volok, Angela Sarafyan, Antoni Corone, Patrick Husted, Patrick Holden O'Neill, Sam Tsoutsouvas, Robert Clohessy, Adam Rothenberg"/>
    <x v="841"/>
    <s v="Marion Cotillard, Joaquin Phoenix"/>
    <s v="1921. An innocent immigrant woman is tricked into a life of burlesque and vaudeville until a dazzling magician tries to save her and reunite her with her sister who is being held in the confines of Ellis Island."/>
    <s v="1921. An innocent immigrant woman"/>
    <n v="6.6"/>
    <n v="29214"/>
    <n v="17775709.680327199"/>
    <n v="16000000"/>
    <x v="2562"/>
    <n v="2025328"/>
    <n v="6613546.1090415567"/>
    <n v="5952884"/>
    <n v="82"/>
  </r>
  <r>
    <s v="tt1951261"/>
    <x v="3504"/>
    <x v="13"/>
    <s v="30/05/2013"/>
    <s v="Comedy"/>
    <s v=" Crime"/>
    <s v=" Romance"/>
    <n v="100"/>
    <s v="USA"/>
    <s v="English"/>
    <s v="Spanish"/>
    <m/>
    <x v="215"/>
    <s v="Todd Phillips, Craig Mazin"/>
    <s v="Bradley Cooper, Ed Helms, Zach Galifianakis, Justin Bartha, Ken Jeong, John Goodman, Melissa McCarthy, Jeffrey Tambor, Heather Graham, Mike Epps, Sasha Barrese, Jamie Chung, Sondra Currie, Gillian Vigman, Oliver Cooper"/>
    <x v="1040"/>
    <s v="Bradley Cooper, Ed Helms"/>
    <s v="When one of their own is kidnapped by an angry gangster, the Wolf Pack must track down Mr. Chow, who has escaped from prison and is on the run."/>
    <s v="When one of their own is kidnapped"/>
    <n v="5.8"/>
    <n v="288141"/>
    <n v="114431131.06710635"/>
    <n v="103000000"/>
    <x v="2563"/>
    <n v="112200072"/>
    <n v="402175511.50809646"/>
    <n v="362000072"/>
    <n v="325"/>
  </r>
  <r>
    <s v="tt2099556"/>
    <x v="3505"/>
    <x v="12"/>
    <s v="13/02/2013"/>
    <s v="Horror"/>
    <s v=" Mystery"/>
    <s v=" Sci-Fi"/>
    <n v="108"/>
    <s v="Canada, France"/>
    <s v="English"/>
    <m/>
    <m/>
    <x v="1851"/>
    <s v="Brandon Cronenberg"/>
    <s v="Caleb Landry Jones, Sarah Gadon, Lisa Berry, Douglas Smith, Nenna Abuwa, Donna Goodhand, Adam Bogen, Salvatore Antonio, Matt Watts, Dawn Greenhalgh, Katie Bergin, Nicholas Campbell, Lara Jean Chorostecki, Reid Morgan, Elitsa Bako"/>
    <x v="1653"/>
    <s v="Caleb Landry Jones, Sarah Gadon"/>
    <s v="In a blackly satirical near future, a thriving industry sells celebrity illnesses to their obsessed fans. Employee Syd March's attempts to exploit the system backfire when they involve him in a potentially deadly mystery."/>
    <s v="In a blackly satirical near future,"/>
    <n v="5.7"/>
    <n v="11783"/>
    <m/>
    <s v="CAD 3200000"/>
    <x v="4"/>
    <m/>
    <m/>
    <n v="61808"/>
    <n v="63"/>
  </r>
  <r>
    <s v="tt1951264"/>
    <x v="3506"/>
    <x v="13"/>
    <s v="27/11/2013"/>
    <s v="Action"/>
    <s v=" Adventure"/>
    <s v=" Mystery"/>
    <n v="146"/>
    <s v="USA"/>
    <s v="English"/>
    <m/>
    <m/>
    <x v="686"/>
    <s v="Simon Beaufoy, Michael Arndt"/>
    <s v="Jennifer Lawrence, Liam Hemsworth, Jack Quaid, Taylor St. Clair, Sandra Ellis Lafferty, Woody Harrelson, Josh Hutcherson, Paula Malcomson, Willow Shields, Donald Sutherland, Elizabeth Banks, Bruce Bundy, Nelson Ascencio, Lenny Kravitz, Stanley Tucci"/>
    <x v="1395"/>
    <s v="Jennifer Lawrence, Liam Hemsworth"/>
    <s v="Katniss Everdeen and Peeta Mellark become targets of the Capitol after their victory in the 74th Hunger Games sparks a rebellion in the Districts of Panem."/>
    <s v="Katniss Everdeen and Peeta Mellark"/>
    <n v="7.5"/>
    <n v="603034"/>
    <n v="144427641.15265849"/>
    <n v="130000000"/>
    <x v="2564"/>
    <n v="424668047"/>
    <n v="961012354.18555832"/>
    <n v="865011746"/>
    <n v="726"/>
  </r>
  <r>
    <s v="tt2101383"/>
    <x v="3507"/>
    <x v="16"/>
    <d v="2016-09-11T00:00:00"/>
    <s v="Drama"/>
    <s v=" Romance"/>
    <m/>
    <n v="118"/>
    <s v="USA"/>
    <s v="English"/>
    <s v="German"/>
    <s v="Spanish"/>
    <x v="836"/>
    <s v="Terrence Malick"/>
    <s v="Christian Bale, Cate Blanchett, Natalie Portman, Brian Dennehy, Antonio Banderas, Freida Pinto, Wes Bentley, Isabel Lucas, Teresa Palmer, Imogen Poots, Peter Matthiessen, Armin Mueller-Stahl, Cherry Jones, Patrick Whitesell, Rick Hess"/>
    <x v="37"/>
    <s v="Christian Bale, Cate Blanchett"/>
    <s v="A writer indulging in all that Los Angeles and Las Vegas has to offer undertakes a search for love and self via a series of adventures with six different women."/>
    <s v="A writer indulging in all that"/>
    <n v="5.7"/>
    <n v="24318"/>
    <m/>
    <m/>
    <x v="4"/>
    <n v="566006"/>
    <m/>
    <n v="1026288"/>
    <n v="166"/>
  </r>
  <r>
    <s v="tt1951265"/>
    <x v="3508"/>
    <x v="15"/>
    <s v="20/11/2014"/>
    <s v="Action"/>
    <s v=" Adventure"/>
    <s v=" Sci-Fi"/>
    <n v="123"/>
    <s v="USA, Canada, France"/>
    <s v="English"/>
    <m/>
    <m/>
    <x v="686"/>
    <s v="Peter Craig, Danny Strong"/>
    <s v="Jennifer Lawrence, Josh Hutcherson, Liam Hemsworth, Woody Harrelson, Donald Sutherland, Philip Seymour Hoffman, Julianne Moore, Willow Shields, Sam Claflin, Elizabeth Banks, Mahershala Ali, Jena Malone, Jeffrey Wright, Paula Malcomson, Stanley Tucci"/>
    <x v="1395"/>
    <s v="Jennifer Lawrence, Josh Hutcherson"/>
    <s v="Katniss Everdeen is in District 13 after she shatters the games forever. Under the leadership of President Coin and the advice of her trusted friends, Katniss spreads her wings as she fights to save Peeta and a nation moved by her courage."/>
    <s v="Katniss Everdeen is in District"/>
    <n v="6.6"/>
    <n v="404425"/>
    <n v="136655916.294945"/>
    <n v="125000000"/>
    <x v="2565"/>
    <n v="337135885"/>
    <n v="825791707.76992774"/>
    <n v="755356711"/>
    <n v="615"/>
  </r>
  <r>
    <s v="tt2101473"/>
    <x v="3509"/>
    <x v="13"/>
    <s v="25/12/2013"/>
    <s v="Adventure"/>
    <s v=" Drama"/>
    <s v=" History"/>
    <n v="155"/>
    <s v="Germany"/>
    <s v="English"/>
    <s v="Arabic"/>
    <s v="Hebrew"/>
    <x v="1104"/>
    <s v="Noah Gordon, Jan Berger"/>
    <s v="Tom Payne, Stellan Skarsg√•rd, Olivier Martinez, Emma Rigby, Elyas M'Barek, Fahri Yardim, Makram Khoury, Michael Marcus, Ben Kingsley, Stanley Townsend, Emil Marwa, Martin Hancock, Adam Thomas Wright, Jodie McNee, Dominique Moore"/>
    <x v="1654"/>
    <s v="Tom Payne, Stellan Skarsg√•rd"/>
    <s v="In Persia in the 11th Century, a surgeon's apprentice disguises himself as a Jew to study at a school that does not admit Christians."/>
    <s v="In Persia in the 11th Century,"/>
    <n v="7.2"/>
    <n v="35784"/>
    <m/>
    <n v="36000000"/>
    <x v="4"/>
    <m/>
    <m/>
    <n v="57284237"/>
    <n v="136"/>
  </r>
  <r>
    <s v="tt2101569"/>
    <x v="3510"/>
    <x v="15"/>
    <s v="20/04/2014"/>
    <s v="Fantasy"/>
    <s v=" Romance"/>
    <m/>
    <n v="106"/>
    <s v="USA"/>
    <s v="English"/>
    <m/>
    <m/>
    <x v="1852"/>
    <s v="Joss Whedon"/>
    <s v="Michael Stahl-David, Zoe Kazan, Mark Feuerstein, David Gallagher, Jennifer Grey, Steve Howey, Nikki Reed, Kayd Currier, Preston Bailey, Reed Birney, Steve Harris, Alexander Kravec, Kiera Gruttadauria, Tamara Hickey, Jake Hopkins"/>
    <x v="1655"/>
    <s v="Michael Stahl-David"/>
    <s v="Two seemingly unconnected souls from different corners of the United States make a telepathic bond that allows them to see, hear and feel the other's experiences, creating a bond that apparently can't be broken."/>
    <s v="Two seemingly unconnected souls"/>
    <n v="7"/>
    <n v="29882"/>
    <m/>
    <n v="1000000"/>
    <x v="4"/>
    <m/>
    <m/>
    <m/>
    <n v="75"/>
  </r>
  <r>
    <s v="tt2101570"/>
    <x v="3511"/>
    <x v="15"/>
    <s v="18/04/2014"/>
    <s v="Action"/>
    <s v=" Crime"/>
    <s v=" Thriller"/>
    <n v="108"/>
    <s v="UK, Puerto Rico, USA"/>
    <s v="English"/>
    <m/>
    <m/>
    <x v="331"/>
    <s v="James Robert Johnston, Bennett Yellin"/>
    <s v="Gina Carano, Cam Gigandet, Ismael Cruz Cordova, Danny Trejo, Luis Guzm√°n, Amaury Nolasco, Stephen Lang, Treat Williams, Yvette Yates Redick, Eloise Mumford, Hannah Cowley, Paloma Louvat, Oscar H. Guerrero, Cristian Miranda Velez, Blas Sien Diaz"/>
    <x v="1449"/>
    <s v="Gina Carano, Cam Gigandet"/>
    <s v="When her husband goes missing during their Caribbean vacation, a woman sets off on her own to take down the men she thinks are responsible."/>
    <s v="When her husband goes missing"/>
    <n v="5.7"/>
    <n v="11114"/>
    <m/>
    <n v="10000000"/>
    <x v="4"/>
    <m/>
    <m/>
    <n v="594860"/>
    <n v="77"/>
  </r>
  <r>
    <s v="tt1951266"/>
    <x v="3512"/>
    <x v="16"/>
    <s v="19/11/2015"/>
    <s v="Action"/>
    <s v=" Adventure"/>
    <s v=" Sci-Fi"/>
    <n v="137"/>
    <s v="USA, Germany, Canada, France"/>
    <s v="English"/>
    <m/>
    <m/>
    <x v="686"/>
    <s v="Peter Craig, Danny Strong"/>
    <s v="Jennifer Lawrence, Josh Hutcherson, Liam Hemsworth, Woody Harrelson, Donald Sutherland, Philip Seymour Hoffman, Julianne Moore, Willow Shields, Sam Claflin, Elizabeth Banks, Mahershala Ali, Jena Malone, Jeffrey Wright, Paula Malcomson, Stanley Tucci"/>
    <x v="1395"/>
    <s v="Jennifer Lawrence, Josh Hutcherson"/>
    <s v="Katniss and a team of rebels from District 13 prepare for the final battle that will decide the fate of Panem."/>
    <s v="Katniss and a team of rebels from"/>
    <n v="6.5"/>
    <n v="277407"/>
    <n v="174712193.64011842"/>
    <n v="160000000"/>
    <x v="2566"/>
    <n v="281723902"/>
    <n v="718879677.15862906"/>
    <n v="658344137"/>
    <n v="463"/>
  </r>
  <r>
    <s v="tt1956620"/>
    <x v="3513"/>
    <x v="15"/>
    <d v="2014-11-09T00:00:00"/>
    <s v="Comedy"/>
    <s v=" Romance"/>
    <m/>
    <n v="94"/>
    <s v="USA"/>
    <s v="English"/>
    <s v="Ukrainian"/>
    <m/>
    <x v="424"/>
    <s v="Kate Angelo, Jason Segel"/>
    <s v="Cameron Diaz, Jason Segel, Rob Corddry, Ellie Kemper, Rob Lowe, Nat Faxon, Nancy Lenehan, Giselle Eisenberg, Harrison Holzer, Sebastian Hedges Thomas, Timothy Brennen, Krisztina Koltai, Randall Park, Joe Stapleton, James Wilcox"/>
    <x v="56"/>
    <s v="Cameron Diaz, Jason Segel"/>
    <s v="A married couple wake up to discover that the sex tape they made the evening before has gone missing, leading to a frantic search for its whereabouts."/>
    <s v="A married couple wake up to discover"/>
    <n v="5.0999999999999996"/>
    <n v="105883"/>
    <n v="43729893.214382403"/>
    <n v="40000000"/>
    <x v="2567"/>
    <n v="38543473"/>
    <n v="137825154.15399054"/>
    <n v="126069509"/>
    <n v="188"/>
  </r>
  <r>
    <s v="tt2103264"/>
    <x v="3514"/>
    <x v="12"/>
    <d v="2013-10-10T00:00:00"/>
    <s v="Drama"/>
    <s v=" History"/>
    <s v=" War"/>
    <n v="107"/>
    <s v="Japan, USA"/>
    <s v="English"/>
    <s v="Japanese"/>
    <m/>
    <x v="613"/>
    <s v="Vera Blasi, David Klass"/>
    <s v="Matthew Fox, Tommy Lee Jones, Eriko Hatsune, Toshiyuki Nishida, Masayoshi Haneda, Kaori Momoi, Colin Moy, Masatoshi Nakamura, Masat√¥ Ibu, Isao Natsuyagi, Takatar√¥ Kataoka, Aaron Jackson, Nic Sampson, Sh√¥hei Hino, Will Wallace"/>
    <x v="1656"/>
    <s v="Matthew Fox, Tommy Lee Jones"/>
    <s v="As the Japanese surrender at the end of World War II, General Fellers is tasked with deciding if Emperor Hirohito will be hanged as a war criminal. Influencing his ruling is his quest to find Aya, an exchange student he met years earlier in the U.S."/>
    <s v="As the Japanese surrender at the"/>
    <n v="6.5"/>
    <n v="13068"/>
    <m/>
    <m/>
    <x v="4"/>
    <n v="3346265"/>
    <m/>
    <n v="14858240"/>
    <n v="57"/>
  </r>
  <r>
    <s v="tt1959490"/>
    <x v="3515"/>
    <x v="15"/>
    <d v="2014-10-04T00:00:00"/>
    <s v="Action"/>
    <s v=" Adventure"/>
    <s v=" Drama"/>
    <n v="138"/>
    <s v="USA"/>
    <s v="English"/>
    <m/>
    <m/>
    <x v="109"/>
    <s v="Darren Aronofsky, Ari Handel"/>
    <s v="Russell Crowe, Jennifer Connelly, Ray Winstone, Anthony Hopkins, Emma Watson, Logan Lerman, Douglas Booth, Nick Nolte, Mark Margolis, Kevin Durand, Leo McHugh Carroll, Marton Csokas, Finn Wittrock, Madison Davenport, Gavin Casalegno"/>
    <x v="92"/>
    <s v="Russell Crowe, Jennifer Connelly"/>
    <s v="Noah is chosen by God to undertake a momentous mission before an apocalyptic flood cleanses the world."/>
    <s v="Noah is chosen by God to undertake"/>
    <n v="5.7"/>
    <n v="240005"/>
    <n v="136655916.294945"/>
    <n v="125000000"/>
    <x v="2568"/>
    <n v="101200044"/>
    <n v="392694489.16803652"/>
    <n v="359200044"/>
    <n v="1401"/>
  </r>
  <r>
    <s v="tt1959563"/>
    <x v="3516"/>
    <x v="19"/>
    <d v="2017-05-10T00:00:00"/>
    <s v="Action"/>
    <s v=" Comedy"/>
    <s v=" Crime"/>
    <n v="118"/>
    <s v="USA, Hong Kong, Bulgaria, Netherlands, Canada, UK, France"/>
    <s v="English"/>
    <s v="Russian"/>
    <s v="French"/>
    <x v="1853"/>
    <s v="Tom O'Connor"/>
    <s v="Elodie Yung, Ryan Reynolds, Tsuwayuki Saotome, Roy Hill, Richard E. Grant, Gary Oldman, Rod Hallett, Yuri Kolokolnikov, Nadia Konakchieva, Valentin Stojanov, Noortje Herlaar, Georgie Glen, Michael Gor, Barry Atsma, Ralitsa Vassileva"/>
    <x v="1657"/>
    <s v="Elodie Yung, Ryan Reynolds"/>
    <s v="The world's top bodyguard gets a new client, a hitman who must testify at the International Criminal Court. They must put their differences aside and work together to make it to the trial on time."/>
    <s v="The world's top bodyguard gets"/>
    <n v="6.9"/>
    <n v="181090"/>
    <n v="31675628.263707601"/>
    <n v="30000000"/>
    <x v="2569"/>
    <n v="75468583"/>
    <n v="186464083.60752711"/>
    <n v="176600207"/>
    <n v="509"/>
  </r>
  <r>
    <s v="tt2105044"/>
    <x v="3517"/>
    <x v="12"/>
    <d v="2012-06-09T00:00:00"/>
    <s v="Horror"/>
    <s v=" Sci-Fi"/>
    <s v=" Thriller"/>
    <n v="116"/>
    <s v="USA"/>
    <s v="English"/>
    <m/>
    <m/>
    <x v="1854"/>
    <s v="Brad Miska, Simon Barrett"/>
    <s v="Calvin Reeder, Lane Hughes, Kentucker Audley, Adam Wingard, Frank Stack, Sarah Byrne, Melissa Boatright, Simon Barrett, Andrew Droz Palermo, Hannah Fierman, Mike Donlan, Joe Sykes, Drew Sawyer, Jasper Sams, Nicholas Tecosky"/>
    <x v="1658"/>
    <s v="Calvin Reeder, Lane Hughes"/>
    <s v="When a group of misfits are hired by an unknown third party to burglarize a desolate house and acquire a rare VHS tape, they discover more found footage than they bargained for."/>
    <s v="When a group of misfits are hired"/>
    <n v="5.8"/>
    <n v="56011"/>
    <m/>
    <m/>
    <x v="4"/>
    <n v="100345"/>
    <m/>
    <n v="1944287"/>
    <n v="324"/>
  </r>
  <r>
    <s v="tt1961175"/>
    <x v="3518"/>
    <x v="19"/>
    <s v="23/11/2017"/>
    <s v="Action"/>
    <s v=" Thriller"/>
    <m/>
    <n v="111"/>
    <s v="USA"/>
    <s v="English"/>
    <s v="Spanish"/>
    <s v="Arabic"/>
    <x v="1368"/>
    <s v="Stephen Schiff, Michael Finch"/>
    <s v="Dylan O'Brien, Charlotte Vega, Christopher Bomford, Chris Webster, Shahid Ahmed, Buster Reeves, Nick Cavaliere, Simon Connolly, Yousef 'Joe' Sweid, Joost Janssen, Adam Collins, Trevor White, Sanaa Lathan, Jeff Davis, David Suchet"/>
    <x v="1611"/>
    <s v="Dylan O'Brien, Charlotte Vega"/>
    <s v="After the death of his girlfriend at the hands of terrorists, Mitch Rapp is drawn into the world of counterterrorism, mentored by tough-as-nails former U.S. Navy S.E.A.L. Stan Hurley."/>
    <s v="After the death of his girlfriend"/>
    <n v="6.2"/>
    <n v="67929"/>
    <n v="34843191.090078361"/>
    <n v="33000000"/>
    <x v="2570"/>
    <n v="36249674"/>
    <n v="70989504.856674343"/>
    <n v="67234188"/>
    <n v="423"/>
  </r>
  <r>
    <s v="tt1964418"/>
    <x v="3519"/>
    <x v="16"/>
    <s v="21/05/2015"/>
    <s v="Action"/>
    <s v=" Adventure"/>
    <s v=" Family"/>
    <n v="130"/>
    <s v="USA, Spain, France, Canada, UK"/>
    <s v="English"/>
    <s v="French"/>
    <s v="Japanese"/>
    <x v="557"/>
    <s v="Damon Lindelof, Brad Bird"/>
    <s v="George Clooney, Hugh Laurie, Britt Robertson, Raffey Cassidy, Tim McGraw, Kathryn Hahn, Keegan-Michael Key, Chris Bauer, Thomas Robinson, Pierce Gagnon, Matthew MacCaull, Judy Greer, Matthew Kevin Anderson, Michael Giacchino, D. Harlan Cutshall"/>
    <x v="33"/>
    <s v="George Clooney, Hugh Laurie"/>
    <s v="Bound by a shared destiny, a teen bursting with scientific curiosity and a former boy-genius inventor embark on a mission to unearth the secrets of a place somewhere in time and space that exists in their collective memory."/>
    <s v="Bound by a shared destiny, a teen"/>
    <n v="6.4"/>
    <n v="169586"/>
    <n v="207470729.9476406"/>
    <n v="190000000"/>
    <x v="2571"/>
    <n v="93436322"/>
    <n v="228256750.65817189"/>
    <n v="209035668"/>
    <n v="593"/>
  </r>
  <r>
    <s v="tt2106651"/>
    <x v="3520"/>
    <x v="9"/>
    <d v="2016-09-12T00:00:00"/>
    <s v="Action"/>
    <s v=" Adventure"/>
    <s v=" Sci-Fi"/>
    <n v="107"/>
    <s v="USA, Hungary"/>
    <s v="English"/>
    <s v="Russian"/>
    <s v="Romanian"/>
    <x v="1855"/>
    <s v="Ian Fried, Nic Mathieu"/>
    <s v="James Badge Dale, Emily Mortimer, Bruce Greenwood, Max Martini, Cory Hardrict, Clayne Crawford, Gonzalo Menendez, Ursula Parker, Aaron Serban, Stephen Root, Jimmy Akingbola, Tsogbaatar Batzorig, Mike Bodie, Philip Bulcock, Mikl√≥s B√°nyai"/>
    <x v="1659"/>
    <s v="James Badge Dale, Emily Mortimer"/>
    <s v="A sci-fi/thriller story centered on a special-ops team that is dispatched to fight supernatural beings."/>
    <s v="A sci-fi/thriller story centered"/>
    <n v="6.3"/>
    <n v="50288"/>
    <m/>
    <n v="70000000"/>
    <x v="4"/>
    <m/>
    <m/>
    <m/>
    <n v="246"/>
  </r>
  <r>
    <s v="tt1966359"/>
    <x v="3521"/>
    <x v="19"/>
    <d v="2018-01-03T00:00:00"/>
    <s v="Comedy"/>
    <s v=" Drama"/>
    <m/>
    <n v="113"/>
    <s v="USA"/>
    <s v="English"/>
    <m/>
    <m/>
    <x v="1856"/>
    <s v="Justin Malen"/>
    <s v="Robert Jon Mello, Ed Helms, Retta, Zachary Haven, Mary Grill, Glenn Close, Ann McKenzie, Owen Wilson, Jessica Gomes, Harry Shearer, Sarah Skeist, Jo Helton, Terry Bradshaw, Debra Stipe, Ving Rhames"/>
    <x v="1660"/>
    <s v="Robert Jon Mello, Ed Helms"/>
    <s v="Upon learning that their mother has been lying to them for years about their allegedly deceased father, two fraternal twin brothers hit the road in order to find him."/>
    <s v="Upon learning that their mother"/>
    <n v="5.5"/>
    <n v="17279"/>
    <n v="26396356.886422999"/>
    <n v="25000000"/>
    <x v="2572"/>
    <n v="17501244"/>
    <n v="27031182.934415821"/>
    <n v="25601244"/>
    <n v="99"/>
  </r>
  <r>
    <s v="tt1966566"/>
    <x v="3522"/>
    <x v="13"/>
    <d v="2013-10-10T00:00:00"/>
    <s v="Action"/>
    <s v=" Drama"/>
    <s v=" War"/>
    <n v="131"/>
    <s v="Russia"/>
    <s v="Russian"/>
    <s v="German"/>
    <s v="Japanese"/>
    <x v="728"/>
    <s v="Vasiliy Grossman, Sergey Snezhkin"/>
    <s v="Mariya Smolnikova, Yanina Studilina, Pyotr Fyodorov, Thomas Kretschmann, Sergey Bondarchuk, Dmitriy Lysenkov, Andrey Smolyakov, Aleksey Barabash, Oleg Volku, Heiner Lauterbach, Polina Raykina, Anna von Haebler, Yuriy Nazarov, Mariya Sittel, Petar Zekavica"/>
    <x v="1661"/>
    <s v="Mariya Smolnikova, Yanina Studilina"/>
    <s v="A group of Russian soldiers fight to hold a strategic building in their devastated city against a ruthless German army, and in the process become deeply connected to two Russian women who have been living there."/>
    <s v="A group of Russian soldiers fight"/>
    <n v="5.6"/>
    <n v="15487"/>
    <n v="33329455.650613498"/>
    <n v="30000000"/>
    <x v="2573"/>
    <n v="1013945"/>
    <n v="75898338.571375534"/>
    <n v="68316452"/>
    <n v="93"/>
  </r>
  <r>
    <s v="tt2112096"/>
    <x v="3523"/>
    <x v="9"/>
    <s v="16/02/2017"/>
    <s v="Comedy"/>
    <s v=" Crime"/>
    <m/>
    <n v="91"/>
    <s v="UK, USA"/>
    <s v="English"/>
    <s v="French"/>
    <m/>
    <x v="1857"/>
    <s v="Jennifer Saunders"/>
    <s v="Lulu, Gwendoline Christie, Jennifer Saunders, Joanna Lumley, Julia Sawalha, Indeyarna Donaldson-Holness, Jane Horrocks, June Whitfield, Mo Gaffney, Christopher Ryan, Mark Gatiss, Graham Norton, Nick Mohammed, Kathy Burke, Celia Imrie"/>
    <x v="1662"/>
    <s v="Lulu, Gwendoline Christie"/>
    <s v="After attracting both media and police attention for accidentally knocking"/>
    <s v="After attracting both media and"/>
    <n v="5.4"/>
    <n v="11629"/>
    <m/>
    <m/>
    <x v="4"/>
    <n v="4772155"/>
    <m/>
    <n v="39219109"/>
    <n v="88"/>
  </r>
  <r>
    <s v="tt2112124"/>
    <x v="3524"/>
    <x v="13"/>
    <d v="2013-09-08T00:00:00"/>
    <s v="Action"/>
    <s v=" Comedy"/>
    <m/>
    <n v="141"/>
    <s v="India"/>
    <s v="Hindi"/>
    <s v="Tamil"/>
    <s v="English"/>
    <x v="993"/>
    <s v="K. Subhash, Yunus Sajawal"/>
    <s v="Deepika Padukone, Shah Rukh Khan, Sathyaraj, Nikitin Dheer, Mukesh Tiwari, Priyamani, Yogi Babu, Delhi Ganesh, Rohit Mehta, Jimmy Moses, Mohan V. Raman, Besant Ravi, Lekh Tandon, Sachin Tendulkar"/>
    <x v="1663"/>
    <s v="Deepika Padukone, Shah Rukh Khan"/>
    <s v="A man heading towards Rameshwaram via Chennai express to immerse his late grandfather's ashes unwillingly gets caught amidst goons after helping their boss's daughter and them board the train."/>
    <s v="A man heading towards Rameshwaram"/>
    <n v="6"/>
    <n v="47846"/>
    <m/>
    <m/>
    <x v="4"/>
    <n v="5307960"/>
    <m/>
    <n v="10234653"/>
    <n v="254"/>
  </r>
  <r>
    <s v="tt1967545"/>
    <x v="3525"/>
    <x v="13"/>
    <s v="31/01/2014"/>
    <s v="Drama"/>
    <s v=" Romance"/>
    <s v=" Thriller"/>
    <n v="111"/>
    <s v="USA"/>
    <s v="English"/>
    <m/>
    <m/>
    <x v="923"/>
    <s v="Jason Reitman, Joyce Maynard"/>
    <s v="Kate Winslet, Josh Brolin, Gattlin Griffith, Tobey Maguire, Tom Lipinski, Maika Monroe, Clark Gregg, James Van Der Beek, J.K. Simmons, Brooke Smith, Brighid Fleming, Alexie Gilmore, Lucas Hedges, Micah Fowler, Chandra Thomas"/>
    <x v="371"/>
    <s v="Kate Winslet, Josh Brolin"/>
    <s v="Depressed single mom Adele and her son Henry offer a wounded, fearsome man a ride. As police search town for the escaped convict, the mother and son gradually learn his true story as their options become increasingly limited."/>
    <s v="Depressed single mom Adele and"/>
    <n v="6.9"/>
    <n v="41851"/>
    <n v="19997673.3903681"/>
    <n v="18000000"/>
    <x v="2574"/>
    <n v="13371528"/>
    <n v="22526059.227805901"/>
    <n v="20275812"/>
    <n v="131"/>
  </r>
  <r>
    <s v="tt1969062"/>
    <x v="3526"/>
    <x v="15"/>
    <s v="18/06/2015"/>
    <s v="Comedy"/>
    <s v=" Drama"/>
    <s v=" Romance"/>
    <n v="90"/>
    <s v="USA"/>
    <s v="English"/>
    <m/>
    <m/>
    <x v="1858"/>
    <s v="Maya Forbes"/>
    <s v="Mark Ruffalo, Zoe Saldana, Imogene Wolodarsky, Ashley Aufderheide, Nekhebet Kum Juch, Manoah Angelo, Muriel Gould, Tod Randolph, Beth Dixon, Keir Dullea, Georgia Lyman, Paul Elias, Chris Papavasiliou, Patrick Shea, Liam McNeill"/>
    <x v="1160"/>
    <s v="Mark Ruffalo, Zoe Saldana"/>
    <s v="A father struggling with bipolar disorder tries to win back his wife by attempting to take full responsibility of their two young, spirited daughters, who don't make the overwhelming task any easier."/>
    <s v="A father struggling with bipolar"/>
    <n v="7"/>
    <n v="14817"/>
    <n v="7324757.1134090517"/>
    <n v="6700000"/>
    <x v="2575"/>
    <n v="1430655"/>
    <n v="1994824.3522658213"/>
    <n v="1824678"/>
    <n v="61"/>
  </r>
  <r>
    <s v="tt2115295"/>
    <x v="3527"/>
    <x v="12"/>
    <s v="19/10/2012"/>
    <s v="Drama"/>
    <m/>
    <m/>
    <n v="90"/>
    <s v="UK, Denmark, Canada, Croatia"/>
    <s v="English"/>
    <m/>
    <m/>
    <x v="1859"/>
    <s v="Sally Potter"/>
    <s v="Christina Hendricks, Jodhi May, Alessandro Nivola, Luke Cloud, Poppy Bloor, Magdalene Mountford, Elle Fanning, Ray Lonnen, Alice Englert, Brock Everitt-Elwick, Max Scully, Marcus Shakesheff, Charlie Smith, Rupert Rixon, Timothy Spall"/>
    <x v="1356"/>
    <s v="Christina Hendricks"/>
    <s v="A look at the lives of two teenage girls - inseparable friends Ginger and Rosa -- growing up in 1960s London as the Cuban Missile Crisis looms, and the pivotal event that comes to redefine their relationship."/>
    <s v="A look at the lives of two teenage"/>
    <n v="6.3"/>
    <n v="10294"/>
    <m/>
    <m/>
    <x v="4"/>
    <n v="1012973"/>
    <m/>
    <n v="1674776"/>
    <n v="40"/>
  </r>
  <r>
    <s v="tt2118624"/>
    <x v="3528"/>
    <x v="16"/>
    <d v="2015-11-11T00:00:00"/>
    <s v="Comedy"/>
    <s v=" Drama"/>
    <s v=" Fantasy"/>
    <n v="91"/>
    <s v="USA, Canada"/>
    <s v="English"/>
    <m/>
    <m/>
    <x v="1503"/>
    <s v="M.A. Fortin, Joshua John Miller"/>
    <s v="Taissa Farmiga, Malin Akerman, Alexander Ludwig, Nina Dobrev, Alia Shawkat, Thomas Middleditch, Adam Devine, Angela Trimbur, Chloe Bridges, Tory N. Thompson, Reg Rob, Lauren Gros, Daniel Norris, Eric Michael Carney, Cory Hart"/>
    <x v="1664"/>
    <s v="Taissa Farmiga, Malin Akerman"/>
    <s v="A young woman grieving the loss of her mother, a famous scream queen from the 1980s, finds herself pulled into the world of her mom's most famous movie. Reunited, the women must fight off the film's maniacal killer."/>
    <s v="A young woman grieving the loss"/>
    <n v="6.6"/>
    <n v="33484"/>
    <m/>
    <n v="4500000"/>
    <x v="4"/>
    <m/>
    <m/>
    <m/>
    <n v="133"/>
  </r>
  <r>
    <s v="tt1971352"/>
    <x v="3529"/>
    <x v="12"/>
    <s v="26/09/2012"/>
    <s v="Crime"/>
    <s v=" Drama"/>
    <s v=" Thriller"/>
    <n v="90"/>
    <s v="USA"/>
    <s v="English"/>
    <m/>
    <m/>
    <x v="1680"/>
    <s v="Craig Zobel"/>
    <s v="Ann Dowd, Matt Servitto, Dreama Walker, Pat Healy, Philip Ettinger, Ashlie Atkinson, Nikiya Mathis, Ralph Rodriguez, Stephen Payne, Bill Camp, Amelia Fowler, John Merolla, James McCaffrey, Desmin Borges, Matt Skibiak"/>
    <x v="1665"/>
    <s v="Ann Dowd, Matt Servitto"/>
    <s v="A normal Friday service at a fast food restaurant becomes interrupted by a police officer who claims an employee stole from a customer, but something more sinister is going on."/>
    <s v="A normal Friday service at a fast"/>
    <n v="6.4"/>
    <n v="30693"/>
    <n v="304358.86826310778"/>
    <n v="270000"/>
    <x v="2576"/>
    <n v="319285"/>
    <n v="667465.76163140126"/>
    <n v="592116"/>
    <n v="218"/>
  </r>
  <r>
    <s v="tt1972571"/>
    <x v="3530"/>
    <x v="15"/>
    <s v="30/10/2014"/>
    <s v="Crime"/>
    <s v=" Drama"/>
    <s v=" Thriller"/>
    <n v="122"/>
    <s v="UK, USA, Germany"/>
    <s v="English"/>
    <s v="Turkish"/>
    <s v="Arabic"/>
    <x v="1599"/>
    <s v="Andrew Bovell, John le Carr√©"/>
    <s v="Grigoriy Dobrygin, Philip Seymour Hoffman, Homayoun Ershadi, Mehdi Dehbi, Neil Malik Abdullah, Nina Hoss, Daniel Br√ºhl, Vicky Krieps, Kostja Ullmann, Franz Hartwig, Martin Wuttke, Vedat Erincin, Rainer Bock, Derya Alabora, Tamer Yigit"/>
    <x v="1666"/>
    <s v="Grigoriy Dobrygin, Philip Seymour Hoffman"/>
    <s v="A Chechen Muslim illegally immigrates to Hamburg, where he gets caught in the international war on terror."/>
    <s v="A Chechen Muslim illegally immigrates"/>
    <n v="6.8"/>
    <n v="71345"/>
    <n v="16398709.9553934"/>
    <n v="15000000"/>
    <x v="2577"/>
    <n v="17237855"/>
    <n v="39612195.729787737"/>
    <n v="36233517"/>
    <n v="192"/>
  </r>
  <r>
    <s v="tt1972591"/>
    <x v="3531"/>
    <x v="19"/>
    <d v="2017-10-05T00:00:00"/>
    <s v="Action"/>
    <s v=" Adventure"/>
    <s v=" Drama"/>
    <n v="126"/>
    <s v="UK, USA"/>
    <s v="English"/>
    <m/>
    <m/>
    <x v="485"/>
    <s v="Joby Harold, Guy Ritchie"/>
    <s v="Charlie Hunnam, Astrid Berg√®s-Frisbey, Jude Law, Djimon Hounsou, Eric Bana, Aidan Gillen, Freddie Fox, Craig McGinlay, Tom Wu, Kingsley Ben-Adir, Neil Maskell, Annabelle Wallis, Zac Barker, Oliver Barker, Geoff Bell"/>
    <x v="1316"/>
    <s v="Charlie Hunnam, Astrid Berg√®s-Frisbey"/>
    <s v="Robbed of his birthright, Arthur comes up the hard way in the back alleys of the city. But once he pulls the sword from the stone, he is forced to acknowledge his true legacy - whether he likes it or not."/>
    <s v="Robbed of his birthright, Arthur"/>
    <n v="6.7"/>
    <n v="187078"/>
    <n v="184774498.204961"/>
    <n v="175000000"/>
    <x v="2578"/>
    <n v="39175066"/>
    <n v="156979204.08993977"/>
    <n v="148675066"/>
    <n v="945"/>
  </r>
  <r>
    <s v="tt2121382"/>
    <x v="3532"/>
    <x v="15"/>
    <d v="2015-07-05T00:00:00"/>
    <s v="Comedy"/>
    <s v=" Drama"/>
    <m/>
    <n v="120"/>
    <s v="Sweden, France, Norway, Denmark"/>
    <s v="Norwegian"/>
    <s v="Italian"/>
    <s v="Swedish"/>
    <x v="1860"/>
    <s v="Ruben √ñstlund"/>
    <s v="Johannes Kuhnke, Lisa Loven Kongsli, Clara Wettergren, Vincent Wettergren, Kristofer Hivju, Fanni Metelius, Karin Myrenberg, Brady Corbet, Johannes Moustos, Jorge Lattof, Adrian Heinisch, Michael Breitenberger, Karl Pincon, Julie Roumogoux, Peter Gaunt"/>
    <x v="1667"/>
    <s v="Johannes Kuhnke, Lisa Loven Kongsli"/>
    <s v="A family vacationing in the French Alps is confronted with a devastating avalanche."/>
    <s v="A family vacationing in the French"/>
    <n v="7.3"/>
    <n v="47574"/>
    <m/>
    <m/>
    <x v="4"/>
    <n v="1359497"/>
    <m/>
    <n v="4094339"/>
    <n v="133"/>
  </r>
  <r>
    <s v="tt2124787"/>
    <x v="3533"/>
    <x v="16"/>
    <s v="14/08/2015"/>
    <s v="Horror"/>
    <s v=" Thriller"/>
    <m/>
    <n v="84"/>
    <s v="Canada, USA"/>
    <s v="English"/>
    <m/>
    <m/>
    <x v="1861"/>
    <s v="Johnny Silver, Stephen Scarlata"/>
    <s v="Abigail Breslin, Wes Bentley, Logan Huffman, Cameron Bright, Alexander Ludwig, Reece Thompson, Francesca Eastwood, Emma Paetz, Gracyn Shinyei, Desiree Zurowski, Sean Tyson"/>
    <x v="733"/>
    <s v="Abigail Breslin, Wes Bentley"/>
    <s v="A man teaches a young woman how to become a complete weapon. Later she is approached by a group of sadistic teens who kill blonde women for unknown reasons. The hunting season begins."/>
    <s v="A man teaches a young woman how"/>
    <n v="4.7"/>
    <n v="14025"/>
    <m/>
    <n v="8000000"/>
    <x v="4"/>
    <m/>
    <m/>
    <n v="33411"/>
    <n v="169"/>
  </r>
  <r>
    <s v="tt1972779"/>
    <x v="3534"/>
    <x v="15"/>
    <s v="17/10/2014"/>
    <s v="Drama"/>
    <s v=" Romance"/>
    <m/>
    <n v="118"/>
    <s v="USA"/>
    <s v="English"/>
    <m/>
    <m/>
    <x v="464"/>
    <s v="Nicholas Sparks, Will Fetters"/>
    <s v="Michelle Monaghan, James Marsden, Luke Bracey, Liana Liberato, Gerald McRaney, Caroline Goodall, Clarke Peters, Sebastian Arcelus, Jon Tenney, Sean Bridgers, Rob Mello, Hunter Burke, Robby Rasmussen, Caroline Hebert, Ian Nelson"/>
    <x v="1668"/>
    <s v="Michelle Monaghan, James Marsden"/>
    <s v="A pair of former high school sweethearts reunite after many years when they return to visit their small hometown."/>
    <s v="A pair of former high school sweethearts"/>
    <n v="6.7"/>
    <n v="64623"/>
    <n v="28424430.589348562"/>
    <n v="26000000"/>
    <x v="2579"/>
    <n v="26766213"/>
    <n v="42209916.467068933"/>
    <n v="38609668"/>
    <n v="146"/>
  </r>
  <r>
    <s v="tt1974419"/>
    <x v="3535"/>
    <x v="9"/>
    <d v="2016-08-06T00:00:00"/>
    <s v="Horror"/>
    <s v=" Thriller"/>
    <m/>
    <n v="117"/>
    <s v="USA, Belgium, Denmark, France"/>
    <s v="English"/>
    <m/>
    <m/>
    <x v="647"/>
    <s v="Nicolas Winding Refn, Nicolas Winding Refn"/>
    <s v="Elle Fanning, Karl Glusman, Jena Malone, Bella Heathcote, Abbey Lee, Desmond Harrington, Christina Hendricks, Keanu Reeves, Charles Baker, Jamie Clayton, Stacey Danger, Rebecca Dayan, Helen Wilson, Houda Shretah, Taylor Hill"/>
    <x v="558"/>
    <s v="Elle Fanning, Karl Glusman"/>
    <s v="An aspiring model, Jesse, is new to Los Angeles. However, her beauty and youth, which generate intense fascination and jealousy within the fashion industry, may prove themselves sinister."/>
    <s v="An aspiring model, Jesse, is new"/>
    <n v="6.2"/>
    <n v="81493"/>
    <n v="7548434.0040082401"/>
    <n v="7000000"/>
    <x v="2580"/>
    <n v="1333124"/>
    <n v="3642043.9225939359"/>
    <n v="3377430"/>
    <n v="431"/>
  </r>
  <r>
    <s v="tt1976000"/>
    <x v="3536"/>
    <x v="15"/>
    <d v="2014-09-10T00:00:00"/>
    <s v="Romance"/>
    <s v=" Thriller"/>
    <m/>
    <n v="96"/>
    <s v="UK, France, USA"/>
    <s v="English"/>
    <s v="Greek"/>
    <s v="Turkish"/>
    <x v="1862"/>
    <s v="Hossein Amini, Patricia Highsmith"/>
    <s v="Oscar Isaac, Viggo Mortensen, Kirsten Dunst, Daisy Bevan, Babis Chatzidakis, David Warshofsky, Pat Hillard, Ozan Tas, Peter Mair, Helena Jinx Jones, Omiros Poulakis, George Tzoganidis, Ioannis Vordos, Panagiota Stavrakaki, Stella Fyrogeni"/>
    <x v="1518"/>
    <s v="Oscar Isaac, Viggo Mortensen"/>
    <s v="A thriller centered on a con artist, his wife, and a stranger who flee Athens after one of them is caught up in the death of a private detective."/>
    <s v="A thriller centered on a con artist,"/>
    <n v="6.2"/>
    <n v="29097"/>
    <n v="33890667.241146363"/>
    <n v="31000000"/>
    <x v="2581"/>
    <n v="507463"/>
    <n v="14815634.25191357"/>
    <n v="13551951"/>
    <n v="109"/>
  </r>
  <r>
    <s v="tt1976009"/>
    <x v="3537"/>
    <x v="16"/>
    <d v="2016-07-04T00:00:00"/>
    <s v="Drama"/>
    <s v=" Horror"/>
    <s v=" Sci-Fi"/>
    <n v="110"/>
    <s v="UK, Canada, USA"/>
    <s v="English"/>
    <m/>
    <m/>
    <x v="576"/>
    <s v="Max Landis, Max Landis"/>
    <s v="Daniel Radcliffe, Jessica Brown Findlay, Bronson Webb, James McAvoy, Daniel Mays, Spencer Wilding, Robin Pearce, Andrew Scott, Callum Turner, Di Botcher, Eve Ponsonby, Will Keen, Louise Brealey, Nicola Sloane, Freddie Fox"/>
    <x v="404"/>
    <s v="Daniel Radcliffe, Jessica Brown Findlay"/>
    <s v="Told from Igor's perspective, we see the troubled young assistant's dark origins, his redemptive friendship with the young medical student Viktor Von Frankenstein, and become eyewitnesses to the emergence of how Frankenstein became the man - and the legend - we know today."/>
    <s v="Told from Igor's perspective,"/>
    <n v="6"/>
    <n v="51228"/>
    <n v="70976828.666298106"/>
    <n v="65000000"/>
    <x v="2582"/>
    <n v="5775076"/>
    <n v="37374539.474712737"/>
    <n v="34227298"/>
    <n v="157"/>
  </r>
  <r>
    <s v="tt2131532"/>
    <x v="3538"/>
    <x v="16"/>
    <s v="15/09/2015"/>
    <s v="Horror"/>
    <s v=" Sci-Fi"/>
    <s v=" Thriller"/>
    <n v="84"/>
    <s v="USA"/>
    <s v="English"/>
    <m/>
    <m/>
    <x v="1863"/>
    <s v="Matt Duffer, Ross Duffer"/>
    <s v="Alexander Skarsg√•rd, Andrea Riseborough, Emily Alyn Lind, Steven Elliot, Heather Doerksen, William Ainscough, David Lewis"/>
    <x v="1131"/>
    <s v="Alexander Skarsg√•rd"/>
    <s v="A family takes refuge in a bomb shelter to avoid a dangerous outbreak."/>
    <s v="A family takes refuge in a bomb"/>
    <n v="6.4"/>
    <n v="19176"/>
    <m/>
    <m/>
    <x v="4"/>
    <m/>
    <m/>
    <m/>
    <n v="111"/>
  </r>
  <r>
    <s v="tt1979320"/>
    <x v="3539"/>
    <x v="13"/>
    <s v="19/09/2013"/>
    <s v="Action"/>
    <s v=" Biography"/>
    <s v=" Drama"/>
    <n v="123"/>
    <s v="UK, Germany, USA"/>
    <s v="English"/>
    <s v="German"/>
    <s v="Italian"/>
    <x v="91"/>
    <s v="Peter Morgan"/>
    <s v="Chris Hemsworth, Daniel Br√ºhl, Olivia Wilde, Alexandra Maria Lara, Pierfrancesco Favino, David Calder, Natalie Dormer, Stephen Mangan, Christian McKay, Alistair Petrie, Julian Rhind-Tutt, Colin Stinton, Jamie de Courcey, Augusto Dallara, Ilario Calvo"/>
    <x v="1034"/>
    <s v="Chris Hemsworth, Daniel Br√ºhl"/>
    <s v="The merciless 1970s rivalry between Formula One rivals"/>
    <s v="The merciless 1970s rivalry between"/>
    <n v="8.1"/>
    <n v="422909"/>
    <n v="42217310.490777098"/>
    <n v="38000000"/>
    <x v="2583"/>
    <n v="26947624"/>
    <n v="107746363.244285"/>
    <n v="96983009"/>
    <n v="576"/>
  </r>
  <r>
    <s v="tt2139555"/>
    <x v="3540"/>
    <x v="15"/>
    <d v="2015-08-05T00:00:00"/>
    <s v="Comedy"/>
    <s v=" Romance"/>
    <m/>
    <n v="94"/>
    <s v="USA"/>
    <s v="English"/>
    <s v="Korean"/>
    <m/>
    <x v="1864"/>
    <s v="Chris Shafer, Paul Vicknair"/>
    <s v="Chris Evans, Michelle Monaghan, Topher Grace, Aubrey Plaza, Luke Wilson, Martin Starr, Anthony Mackie, Ioan Gruffudd, Philip Baker Hall, Patrick Warburton, Gerry Bednob, L. Peter Callender, Velina Brown, Ryan Cover, Peyton List"/>
    <x v="703"/>
    <s v="Chris Evans, Michelle Monaghan"/>
    <s v="Unrequited love motivates a guy to write about his experiences."/>
    <s v="Unrequited love motivates a guy"/>
    <n v="6"/>
    <n v="25241"/>
    <m/>
    <m/>
    <x v="4"/>
    <m/>
    <m/>
    <n v="1323415"/>
    <n v="49"/>
  </r>
  <r>
    <s v="tt1979376"/>
    <x v="3541"/>
    <x v="18"/>
    <s v="26/06/2019"/>
    <s v="Animation"/>
    <s v=" Adventure"/>
    <s v=" Comedy"/>
    <n v="100"/>
    <s v="USA"/>
    <s v="English"/>
    <m/>
    <m/>
    <x v="1865"/>
    <s v="John Lasseter, Andrew Stanton"/>
    <s v="Tom Hanks, Tim Allen, Annie Potts, Tony Hale, Keegan-Michael Key, Madeleine McGraw, Christina Hendricks, Jordan Peele, Keanu Reeves, Ally Maki, Jay Hernandez, Lori Alan, Joan Cusack, Bonnie Hunt, Kristen Schaal"/>
    <x v="523"/>
    <s v="Tom Hanks, Tim Allen"/>
    <s v="When a new toy called &quot;Forky&quot; joins Woody and the gang, a road trip alongside old and new friends reveals how big the world can be for a toy."/>
    <s v="When a new toy called &quot;Forky&quot;"/>
    <n v="7.8"/>
    <n v="189129"/>
    <n v="202467368.38811401"/>
    <n v="200000000"/>
    <x v="2584"/>
    <n v="434038008"/>
    <n v="1086636892.4337034"/>
    <n v="1073394593"/>
    <n v="1287"/>
  </r>
  <r>
    <s v="tt1979388"/>
    <x v="3542"/>
    <x v="16"/>
    <s v="25/11/2015"/>
    <s v="Animation"/>
    <s v=" Adventure"/>
    <s v=" Comedy"/>
    <n v="93"/>
    <s v="USA"/>
    <s v="English"/>
    <m/>
    <m/>
    <x v="1866"/>
    <s v="Bob Peterson, Peter Sohn"/>
    <s v="Jeffrey Wright, Frances McDormand, Maleah Nipay-Padilla, Ryan Teeple, Jack McGraw, Marcus Scribner, Raymond Ochoa, Jack Bright, Peter Sohn, Steve Zahn, Mandy Freund, Steven Clay Hunter, A.J. Buckley, Anna Paquin, Sam Elliott"/>
    <x v="618"/>
    <s v="Jeffrey Wright, Frances McDormand"/>
    <s v="In a world where dinosaurs and humans live side-by-side, an Apatosaurus named Arlo makes an unlikely human friend."/>
    <s v="In a world where dinosaurs and"/>
    <n v="6.7"/>
    <n v="99311"/>
    <n v="218390242.05014801"/>
    <n v="200000000"/>
    <x v="2585"/>
    <n v="123087120"/>
    <n v="362754568.40302968"/>
    <n v="332207671"/>
    <n v="484"/>
  </r>
  <r>
    <s v="tt2140203"/>
    <x v="3543"/>
    <x v="12"/>
    <s v="13/11/2013"/>
    <s v="Animation"/>
    <s v=" Drama"/>
    <s v=" Family"/>
    <n v="117"/>
    <s v="Japan"/>
    <s v="Japanese"/>
    <m/>
    <m/>
    <x v="1070"/>
    <s v="Mamoru Hosoda, Mamoru Hosoda"/>
    <s v="Aoi Miyazaki, Takao Osawa, Haru Kuroki, Yukito Nishii, Momoka √îno, Amon Kabe, Takuma Hiraoka, Megumi Hayashibara, Tadashi Nakamura, Tamio √îki, Tomie Kataoka, Hajime Inoue, Sh√¥ta Sometani, Taichi Masu, Melinda Wood Allen"/>
    <x v="1669"/>
    <s v="Aoi Miyazaki, Takao Osawa"/>
    <s v="After her werewolf lover unexpectedly dies in an accident while hunting for food for their children, a young woman must find ways to raise the werewolf son and daughter that she had with him while keeping their trait hidden from society."/>
    <s v="After her werewolf lover unexpectedly"/>
    <n v="8.1"/>
    <n v="37177"/>
    <m/>
    <m/>
    <x v="4"/>
    <m/>
    <m/>
    <n v="54999779"/>
    <n v="97"/>
  </r>
  <r>
    <s v="tt1980209"/>
    <x v="3544"/>
    <x v="13"/>
    <s v="18/07/2013"/>
    <s v="Action"/>
    <s v=" Comedy"/>
    <s v=" Crime"/>
    <n v="129"/>
    <s v="USA"/>
    <s v="English"/>
    <m/>
    <m/>
    <x v="95"/>
    <s v="Christopher Markus, Stephen McFeely"/>
    <s v="Mark Wahlberg, Dwayne Johnson, Anthony Mackie, Tony Shalhoub, Ed Harris, Rob Corddry, Bar Paly, Rebel Wilson, Ken Jeong, Michael Rispoli, Keili Lefkovitz, Emily Rutherfurd, Larry Hankin, Tony Plana, Peter Stormare"/>
    <x v="28"/>
    <s v="Mark Wahlberg, Dwayne Johnson"/>
    <s v="A trio of bodybuilders in Florida get caught up in an extortion ring and a kidnapping scheme that goes terribly wrong."/>
    <s v="A trio of bodybuilders in Florida"/>
    <n v="6.4"/>
    <n v="197887"/>
    <n v="28885528.2305317"/>
    <n v="26000000"/>
    <x v="2586"/>
    <n v="49875291"/>
    <n v="96994880.781598791"/>
    <n v="87305549"/>
    <n v="325"/>
  </r>
  <r>
    <s v="tt1980929"/>
    <x v="3545"/>
    <x v="13"/>
    <s v="16/10/2014"/>
    <s v="Comedy"/>
    <s v=" Drama"/>
    <s v=" Music"/>
    <n v="104"/>
    <s v="USA"/>
    <s v="English"/>
    <m/>
    <m/>
    <x v="1274"/>
    <s v="John Carney"/>
    <s v="James Corden, Keira Knightley, Mark Ruffalo, Hailee Steinfeld, Yasiin Bey, Karen Pittman, Paul Romero, Catherine Keener, Andrew Sellon, Ed Renninger, Eric Burton, Adam Levine, Marco Assante, Mary Catherine Garrison, Jen Jacob"/>
    <x v="1209"/>
    <s v="James Corden, Keira Knightley"/>
    <s v="A chance encounter between a down-and-out music-business executive and a young singer-songwriter, new to Manhattan, turns into a promising collaboration between the two talents."/>
    <s v="A chance encounter between a down-and-out"/>
    <n v="7.4"/>
    <n v="139728"/>
    <n v="8887854.8401635997"/>
    <n v="8000000"/>
    <x v="2587"/>
    <n v="16170632"/>
    <n v="70508309.002395004"/>
    <n v="63464861"/>
    <n v="265"/>
  </r>
  <r>
    <s v="tt2140465"/>
    <x v="3546"/>
    <x v="16"/>
    <s v="22/05/2015"/>
    <s v="Comedy"/>
    <s v=" Drama"/>
    <s v=" Romance"/>
    <n v="128"/>
    <s v="India"/>
    <s v="Hindi"/>
    <m/>
    <m/>
    <x v="1670"/>
    <s v="Himanshu Sharma"/>
    <s v="Kangana Ranaut, Madhavan, Jimmy Sheirgill, Deepak Dobriyal, Swara Bhaskar, Eijaz Khan, Mohammed Zeeshan Ayyub, Rajendra Gupta, Navni Parihar, K.K. Raina, Dipti Misra, Rahul Chahan, Shishir Sharma, Gulzar Dastur, Rajesh Sharma"/>
    <x v="1670"/>
    <s v="Kangana Ranaut, Madhavan"/>
    <s v="Tanu and Manu's marriage collapses. What happens when Manu meets Tanu's lookalike Kusum - and when Tanu returns?"/>
    <s v="Tanu and Manu's marriage collapses."/>
    <n v="7.6"/>
    <n v="25671"/>
    <m/>
    <m/>
    <x v="4"/>
    <n v="3043479"/>
    <m/>
    <n v="4180081"/>
    <n v="109"/>
  </r>
  <r>
    <s v="tt1981107"/>
    <x v="3547"/>
    <x v="13"/>
    <s v="24/05/2015"/>
    <s v="Action"/>
    <s v=" Adventure"/>
    <s v=" Comedy"/>
    <n v="105"/>
    <s v="France, Canada"/>
    <s v="English"/>
    <m/>
    <m/>
    <x v="203"/>
    <s v="Jean-Pierre Jeunet, Guillaume Laurant"/>
    <s v="Helena Bonham Carter, Judy Davis, Callum Keith Rennie, Kyle Catlett, Niamh Wilson, Jakob Davies, Rick Mercer, Dominique Pinon, Julian Richings, Richard Jutras, Mairtin O'Carrigan, Michel Perron, Dawn Ford, Harry Standjofski, Susan Glover"/>
    <x v="1671"/>
    <s v="Helena Bonham Carter"/>
    <s v="A ten-year-old scientist secretly leaves his family's ranch in Montana where he lives with his cowboy father and scientist mother, escapes home, and travels across the country aboard a freight train to receive an award at the Smithsonian Institute."/>
    <s v="A ten-year-old scientist secretly"/>
    <n v="7.1"/>
    <n v="16577"/>
    <n v="36662401.215674847"/>
    <n v="33000000"/>
    <x v="2588"/>
    <n v="173564"/>
    <n v="10548538.296247764"/>
    <n v="9494789"/>
    <n v="47"/>
  </r>
  <r>
    <s v="tt1981115"/>
    <x v="3548"/>
    <x v="13"/>
    <s v="20/11/2013"/>
    <s v="Action"/>
    <s v=" Adventure"/>
    <s v=" Fantasy"/>
    <n v="112"/>
    <s v="USA"/>
    <s v="English"/>
    <m/>
    <m/>
    <x v="1550"/>
    <s v="Christopher L. Yost, Christopher Markus"/>
    <s v="Chris Hemsworth, Natalie Portman, Tom Hiddleston, Anthony Hopkins, Christopher Eccleston, Jaimie Alexander, Zachary Levi, Ray Stevenson, Tadanobu Asano, Idris Elba, Rene Russo, Adewale Akinnuoye-Agbaje, Kat Dennings, Stellan Skarsg√•rd, Alice Krige"/>
    <x v="1034"/>
    <s v="Chris Hemsworth, Natalie Portman"/>
    <s v="When the Dark Elves attempt to plunge the universe into darkness, Thor must embark on a perilous and personal journey that will reunite him with doctor Jane Foster."/>
    <s v="When the Dark Elves attempt to"/>
    <n v="6.9"/>
    <n v="582153"/>
    <n v="188866915.35347649"/>
    <n v="170000000"/>
    <x v="2589"/>
    <n v="206362140"/>
    <n v="716342368.96311057"/>
    <n v="644783140"/>
    <n v="703"/>
  </r>
  <r>
    <s v="tt2140619"/>
    <x v="3549"/>
    <x v="15"/>
    <d v="2015-01-10T00:00:00"/>
    <s v="Comedy"/>
    <s v=" Romance"/>
    <m/>
    <n v="86"/>
    <s v="USA"/>
    <s v="English"/>
    <m/>
    <m/>
    <x v="1867"/>
    <s v="Mark Hammer"/>
    <s v="Analeigh Tipton, Miles Teller, Jessica Szohr, Kid Cudi, Berto Colon, Josh Salatin, Kellyn Lindsay, Michael Showalter, Leven Rambin, Joey Lauren Adams, Brian Petsos, Chris Conroy, Jeremy Rishe, Victor Cruz, David Weiss"/>
    <x v="1672"/>
    <s v="Analeigh Tipton, Miles Teller"/>
    <s v="A snowstorm forces two people who made an online connection to unwillingly extend their one-night stand as the blizzard goes through the night."/>
    <s v="A snowstorm forces two people"/>
    <n v="6.4"/>
    <n v="64254"/>
    <m/>
    <m/>
    <x v="4"/>
    <n v="18612"/>
    <m/>
    <n v="492332"/>
    <n v="69"/>
  </r>
  <r>
    <s v="tt1981128"/>
    <x v="3550"/>
    <x v="19"/>
    <d v="2017-01-11T00:00:00"/>
    <s v="Action"/>
    <s v=" Sci-Fi"/>
    <s v=" Thriller"/>
    <n v="109"/>
    <s v="USA"/>
    <s v="English"/>
    <s v="Cantonese"/>
    <s v="Russian"/>
    <x v="1868"/>
    <s v="Dean Devlin, Paul Guyot"/>
    <s v="Gerard Butler, Jim Sturgess, Abbie Cornish, Alexandra Maria Lara, Daniel Wu, Eugenio Derbez, Amr Waked, Adepero Oduye, Andy Garcia, Ed Harris, Robert Sheehan, Richard Schiff, Mare Winningham, Zazie Beetz, Talitha Eliana Bateman"/>
    <x v="203"/>
    <s v="Gerard Butler, Jim Sturgess"/>
    <s v="When the network of satellites designed to control the global climate starts to attack Earth, it's a race against the clock for its creator to uncover the real threat before a worldwide Geostorm wipes out everything and everyone."/>
    <s v="When the network of satellites"/>
    <n v="5.3"/>
    <n v="90841"/>
    <n v="126702513.0548304"/>
    <n v="120000000"/>
    <x v="2590"/>
    <n v="33700160"/>
    <n v="233977476.37793756"/>
    <n v="221600160"/>
    <n v="707"/>
  </r>
  <r>
    <s v="tt2167266"/>
    <x v="3551"/>
    <x v="13"/>
    <s v="30/04/2014"/>
    <s v="Biography"/>
    <s v=" Drama"/>
    <m/>
    <n v="112"/>
    <s v="Australia"/>
    <s v="English"/>
    <s v="Aboriginal"/>
    <m/>
    <x v="977"/>
    <s v="Marion Nelson, Robyn Davidson"/>
    <s v="Lily Pearl, Mia Wasikowska, Philip Dodd, Fiona Press, Daisy Walkabout, Rainer Bock, Felicity Steel, John Flaus, Ian Conway, Evan Casey, David Pearce, Jessica Tovey, Darcy Crouch, Brendan Maclean, Jamie Timony"/>
    <x v="1673"/>
    <s v="Lily Pearl, Mia Wasikowska"/>
    <s v="A young woman goes on a 1,700-mile trek across the deserts of West Australia with four camels and her faithful dog."/>
    <s v="A young woman goes on a 1,700-mile"/>
    <n v="7.2"/>
    <n v="27243"/>
    <m/>
    <m/>
    <x v="4"/>
    <n v="510007"/>
    <m/>
    <n v="5853509"/>
    <n v="69"/>
  </r>
  <r>
    <s v="tt1981677"/>
    <x v="3552"/>
    <x v="12"/>
    <d v="2013-06-06T00:00:00"/>
    <s v="Comedy"/>
    <s v=" Music"/>
    <s v=" Romance"/>
    <n v="112"/>
    <s v="USA"/>
    <s v="English"/>
    <m/>
    <m/>
    <x v="1823"/>
    <s v="Kay Cannon, Mickey Rapkin"/>
    <s v="Anna Kendrick, Skylar Astin, Ben Platt, Brittany Snow, Anna Camp, Rebel Wilson, Alexis Knapp, Ester Dean, Hana Mae Lee, Kelley Jakle, Wanetah Walmsley, Shelley Regner, Caroline Fourmy, Nicole Lovince, Adam Devine"/>
    <x v="1419"/>
    <s v="Anna Kendrick, Skylar Astin"/>
    <s v="Beca, a freshman at Barden University, is cajoled into joining The Bellas, her school's all-girls singing group. Injecting some much needed energy into their repertoire, The Bellas take on their male rivals in a campus competition."/>
    <s v="Beca, a freshman at Barden University,"/>
    <n v="7.2"/>
    <n v="271720"/>
    <n v="19163336.149899378"/>
    <n v="17000000"/>
    <x v="2591"/>
    <n v="65001093"/>
    <n v="130029352.26306431"/>
    <n v="115350426"/>
    <n v="321"/>
  </r>
  <r>
    <s v="tt1985949"/>
    <x v="3553"/>
    <x v="9"/>
    <s v="15/06/2016"/>
    <s v="Animation"/>
    <s v=" Action"/>
    <s v=" Adventure"/>
    <n v="97"/>
    <s v="Finland, USA"/>
    <s v="English"/>
    <m/>
    <m/>
    <x v="1869"/>
    <s v="Jon Vitti, Mikael Hed"/>
    <s v="Jason Sudeikis, Josh Gad, Danny McBride, Maya Rudolph, Bill Hader, Peter Dinklage, Sean Penn, Keegan-Michael Key, Kate McKinnon, Tony Hale, Hannibal Buress, Ike Barinholtz, Tituss Burgess, Ian Hecox, Anthony Padilla"/>
    <x v="1235"/>
    <s v="Jason Sudeikis, Josh Gad"/>
    <s v="When an island populated by happy, flightless birds is visited by mysterious green piggies, it's up to three unlikely outcasts - Red, Chuck and Bomb - to figure out what the pigs are up to."/>
    <s v="When an island populated by happy,"/>
    <n v="6.3"/>
    <n v="78294"/>
    <n v="78719383.184657365"/>
    <n v="73000000"/>
    <x v="2592"/>
    <n v="107509366"/>
    <n v="379938487.20420361"/>
    <n v="352333929"/>
    <n v="211"/>
  </r>
  <r>
    <s v="tt1985966"/>
    <x v="3554"/>
    <x v="13"/>
    <s v="25/12/2013"/>
    <s v="Animation"/>
    <s v=" Adventure"/>
    <s v=" Comedy"/>
    <n v="95"/>
    <s v="USA"/>
    <s v="English"/>
    <s v="Chinese"/>
    <m/>
    <x v="1870"/>
    <s v="Erica Rivinoja, John Francis Daley"/>
    <s v="Bill Hader, Anna Faris, James Caan, Will Forte, Andy Samberg, Benjamin Bratt, Neil Patrick Harris, Terry Crews, Kristen Schaal, Cody Cameron, Melissa Sturm, Kris Pearn, Craig Kellman, Khamani Griffin, Bridget Hoffman"/>
    <x v="1080"/>
    <s v="Bill Hader, Anna Faris"/>
    <s v="Flint Lockwood now works at The Live Corp Company for his idol Chester V. But he's forced to leave his post when he learns that his most infamous machine is still operational, and is churning out menacing food-animal hybrids."/>
    <s v="Flint Lockwood now works at The"/>
    <n v="6.4"/>
    <n v="88117"/>
    <n v="86656584.691595092"/>
    <n v="78000000"/>
    <x v="2593"/>
    <n v="119793567"/>
    <n v="304771151.70026535"/>
    <n v="274325949"/>
    <n v="110"/>
  </r>
  <r>
    <s v="tt1987680"/>
    <x v="3555"/>
    <x v="19"/>
    <d v="2019-01-04T00:00:00"/>
    <s v="Comedy"/>
    <s v=" Drama"/>
    <m/>
    <n v="126"/>
    <s v="USA"/>
    <s v="English"/>
    <s v="German"/>
    <s v="Italian"/>
    <x v="963"/>
    <s v="Jon Hartmere, √âric Toledano"/>
    <s v="Kevin Hart, Bryan Cranston, Nicole Kidman, Aja Naomi King, Jahi Di'Allo Winston, Genevieve Angelson, Golshifteh Farahani, Tate Donovan, Julianna Margulies, Suzanne Savoy, Michael Quinlan, James Georgiades, Rachel Christopher, Diego Aguirre, Fernando Mateo Jr."/>
    <x v="1108"/>
    <s v="Kevin Hart, Bryan Cranston"/>
    <s v="A comedic look at the relationship between a wealthy man with quadriplegia and an unemployed man with a criminal record who's hired to help him."/>
    <s v="A comedic look at the relationship"/>
    <n v="6.9"/>
    <n v="42810"/>
    <n v="39594535.329634503"/>
    <n v="37500000"/>
    <x v="2594"/>
    <n v="108252517"/>
    <n v="132885785.74567571"/>
    <n v="125856180"/>
    <n v="776"/>
  </r>
  <r>
    <s v="tt2170667"/>
    <x v="3556"/>
    <x v="15"/>
    <d v="2017-01-02T00:00:00"/>
    <s v="Drama"/>
    <m/>
    <m/>
    <n v="115"/>
    <s v="USA"/>
    <s v="English"/>
    <m/>
    <m/>
    <x v="1871"/>
    <s v="Donavon Warren"/>
    <s v="Donavon Warren, Patrick Hume, Diana Gettinger, Kevin McCorkle, Will Jennings, Parker Bolek, Irina Costa Jelinek, Samantha Siong, Nathanyael Grey, J. Kristopher, Lilit Alexandrian, Alyssa Barron, Stanley Bautch, Alan Brooks, P.L. Brown"/>
    <x v="1674"/>
    <s v="Donavon Warren, Patrick Hume"/>
    <s v="Two suicidal paraplegic junkies hustle their way through the city streets trying to find a reason to live."/>
    <s v="Two suicidal paraplegic junkies"/>
    <n v="8.8000000000000007"/>
    <n v="17814"/>
    <m/>
    <m/>
    <x v="4"/>
    <m/>
    <m/>
    <m/>
    <n v="41"/>
  </r>
  <r>
    <s v="tt2171867"/>
    <x v="3557"/>
    <x v="13"/>
    <s v="30/08/2013"/>
    <s v="Crime"/>
    <s v=" Drama"/>
    <s v=" Thriller"/>
    <n v="94"/>
    <s v="USA"/>
    <s v="English"/>
    <s v="Greek"/>
    <m/>
    <x v="927"/>
    <s v="Adam Mazer"/>
    <s v="Liam Hemsworth, Michael Angarano, Dwayne Johnson, Paul Ben-Victor, Jerry Ferrara, Greg Vrotsos, Michael Rispoli, Emma Roberts, Nikki Reed, Wayne P√©re, Craig Leydecker, Shenae Grimes-Beech, Sharon Angela, Chris Diamantopoulos, Lucky Johnson"/>
    <x v="1420"/>
    <s v="Liam Hemsworth, Michael Angarano"/>
    <s v="Two childhood friends plan to rob an armored-car depository, but an NYPD officer stands in their way."/>
    <s v="Two childhood friends plan to"/>
    <n v="5.2"/>
    <n v="19399"/>
    <m/>
    <n v="11000000"/>
    <x v="4"/>
    <m/>
    <m/>
    <n v="1212500"/>
    <n v="63"/>
  </r>
  <r>
    <s v="tt2172071"/>
    <x v="3558"/>
    <x v="12"/>
    <s v="19/10/2012"/>
    <s v="Comedy"/>
    <s v=" Drama"/>
    <s v=" Romance"/>
    <n v="146"/>
    <s v="India"/>
    <s v="Hindi"/>
    <m/>
    <m/>
    <x v="326"/>
    <s v="Renzil D'Silva, Niranjan Iyengar"/>
    <s v="Alia Bhatt, Sidharth Malhotra, Varun Dhawan, Rishi Kapoor, Sana Saeed, Sahil Anand, Manasi Rachh, Manjot Singh, Ronit Roy, Ram Kapoor, Kayoze Irani, Abdul Quadir Amin, Akshay Anand, Kitu Gidwani, Rohan Gokhale"/>
    <x v="1675"/>
    <s v="Alia Bhatt, Sidharth Malhotra"/>
    <s v="Several alumni reminisce about their final year at St. Theresa's College and the events that shaped their lives."/>
    <s v="Several alumni reminisce about"/>
    <n v="5.3"/>
    <n v="14721"/>
    <m/>
    <m/>
    <x v="4"/>
    <n v="670086"/>
    <m/>
    <n v="1337281"/>
    <n v="75"/>
  </r>
  <r>
    <s v="tt1990181"/>
    <x v="3559"/>
    <x v="12"/>
    <s v="17/05/2012"/>
    <s v="Thriller"/>
    <m/>
    <m/>
    <n v="92"/>
    <s v="USA"/>
    <s v="English"/>
    <m/>
    <m/>
    <x v="1872"/>
    <s v="Timothy Mannion"/>
    <s v="Stephen Dorff, Chyler Leigh, JR Bourne, Tom Berenger, Bobby Tomberlin, Kali Rocha, King Orba, Pruitt Taylor Vince, Sammy Sheik, Kent Shocknek, Jaylen Moore, Stephen J. Bridgewater, Matthew Pollino, Jason Raphael"/>
    <x v="403"/>
    <s v="Stephen Dorff, Chyler Leigh"/>
    <s v="A Secret Service Agent is held captive in the trunk of a car and endures mental and physical torture as terrorists attempt to extract information for their plot against the President of the United States."/>
    <s v="A Secret Service Agent is held"/>
    <n v="6.1"/>
    <n v="11323"/>
    <n v="563627.53382056998"/>
    <n v="500000"/>
    <x v="2595"/>
    <n v="4876"/>
    <n v="115903.23879979436"/>
    <n v="102819"/>
    <n v="88"/>
  </r>
  <r>
    <s v="tt1990314"/>
    <x v="3560"/>
    <x v="12"/>
    <s v="19/09/2012"/>
    <s v="Comedy"/>
    <s v=" Crime"/>
    <s v=" Drama"/>
    <n v="89"/>
    <s v="USA"/>
    <s v="English"/>
    <m/>
    <m/>
    <x v="1873"/>
    <s v="Christopher Ford"/>
    <s v="Frank Langella, James Marsden, Liv Tyler, Peter Sarsgaard, Susan Sarandon, Jeremy Strong, Jeremy Sisto, Rachael Ma, Bonnie Bentley, Ana Gasteyer, Katherine Waterston, Dario Barosso, Joshua Ormond, James D. Compton, Dana Morgan"/>
    <x v="1097"/>
    <s v="Frank Langella, James Marsden"/>
    <s v="In the near future, an ex-jewel thief receives a gift from his son: a robot butler programmed to look after him. But soon the two companions try their luck as a heist team."/>
    <s v="In the near future, an ex-jewel"/>
    <n v="7.1"/>
    <n v="61244"/>
    <n v="2818137.6691028499"/>
    <n v="2500000"/>
    <x v="2596"/>
    <n v="3325038"/>
    <n v="5418064.6839769306"/>
    <n v="4806423"/>
    <n v="113"/>
  </r>
  <r>
    <s v="tt1991245"/>
    <x v="3561"/>
    <x v="12"/>
    <s v="20/06/2012"/>
    <s v="Horror"/>
    <s v=" Mystery"/>
    <s v=" Thriller"/>
    <n v="86"/>
    <s v="USA"/>
    <s v="English"/>
    <s v="Ukrainian"/>
    <s v="Russian"/>
    <x v="1874"/>
    <s v="Oren Peli, Carey Van Dyke"/>
    <s v="Ingrid Bols√∏ Berdal, Dimitri Diatchenko, Olivia Taylor Dudley, Devin Kelley, Jesse McCartney, Nathan Phillips, Jonathan Sadowski, Milos Timotijevic, Milutin Milosevic, Ivan Djordjevic, Ivan Jovic, Zinaida Dedakin, Ivana Milutinovic, Alex Feldman, Kristof Konrad"/>
    <x v="912"/>
    <s v="Ingrid Bols√∏ Berdal"/>
    <s v="Six tourists hire an extreme tour guide who takes them to the abandoned city Pripyat, the former home to the workers of the Chernobyl nuclear reactor. During their exploration, they soon discover they are not alone."/>
    <s v="Six tourists hire an extreme tour"/>
    <n v="5"/>
    <n v="63224"/>
    <n v="1127255.06764114"/>
    <n v="1000000"/>
    <x v="2597"/>
    <n v="18119640"/>
    <n v="43275344.591844715"/>
    <n v="38390020"/>
    <n v="318"/>
  </r>
  <r>
    <s v="tt2172985"/>
    <x v="3562"/>
    <x v="13"/>
    <s v="20/06/2014"/>
    <s v="Comedy"/>
    <s v=" Crime"/>
    <s v=" Thriller"/>
    <n v="90"/>
    <s v="Canada, USA"/>
    <s v="English"/>
    <s v="Spanish"/>
    <m/>
    <x v="1875"/>
    <s v="Jonathan Sobol"/>
    <s v="Kurt Russell, Matt Dillon, Jay Baruchel, Kenneth Welsh, Chris Diamantopoulos, Katheryn Winnick, Jason Jones, Terence Stamp, Devon Bostick, Elle Downs, Durward Allan, Dax Ravina, Jasmin Geljo, Vieslav Krystyan, Stephen McHattie"/>
    <x v="221"/>
    <s v="Kurt Russell, Matt Dillon"/>
    <s v="Crunch Calhoun, a semi-reformed art thief, agrees to get his old gang back together to pull off one last heist."/>
    <s v="Crunch Calhoun, a semi-reformed"/>
    <n v="6.3"/>
    <n v="22985"/>
    <m/>
    <m/>
    <x v="4"/>
    <n v="64065"/>
    <m/>
    <n v="77450"/>
    <n v="73"/>
  </r>
  <r>
    <s v="tt1995341"/>
    <x v="3563"/>
    <x v="12"/>
    <d v="2013-07-06T00:00:00"/>
    <s v="Comedy"/>
    <s v=" Drama"/>
    <m/>
    <n v="88"/>
    <s v="USA"/>
    <s v="English"/>
    <m/>
    <m/>
    <x v="1876"/>
    <s v="Todd Berger"/>
    <s v="Rachel Boston, Kevin M. Brennan, David Cross, America Ferrera, Jeff Grace, Erinn Hayes, Blaise Miller, Julia Stiles, Jesse Draper, Laura Adkin, Rob McGillivray, Todd Berger, Will Coleman, Helena Wei, Jared Sosa"/>
    <x v="1676"/>
    <s v="Rachel Boston, Kevin M. Brennan"/>
    <s v="Four couples meet for Sunday brunch only to discover they are stuck in a house together as the world may be about to end."/>
    <s v="Four couples meet for Sunday brunch"/>
    <n v="6.4"/>
    <n v="10290"/>
    <n v="563627.53382056998"/>
    <n v="500000"/>
    <x v="2598"/>
    <n v="60818"/>
    <n v="68557.398703798841"/>
    <n v="60818"/>
    <n v="64"/>
  </r>
  <r>
    <s v="tt1996264"/>
    <x v="3564"/>
    <x v="12"/>
    <d v="2012-02-11T00:00:00"/>
    <s v="Comedy"/>
    <m/>
    <m/>
    <n v="85"/>
    <s v="USA"/>
    <s v="English"/>
    <m/>
    <m/>
    <x v="1877"/>
    <s v="Katie Anne Naylon, Lauren Miller Rogen"/>
    <s v="Lauren Miller Rogen, James Wolk, Ari Graynor, Justin Long, Lawrence A. Mandley, Eddie Geller, Josh Ruben, Steven Shaw, Mimi Rogers, Don McManus, Mark Webber, Nia Vardalos, Kevin Smith, Sugar Lyn Beard, Seth Rogen"/>
    <x v="1677"/>
    <s v="Lauren Miller Rogen"/>
    <s v="Former college frenemies Lauren and Katie move into a fabulous Gramercy Park apartment, and in order to make ends meet, the unlikely pair start a phone sex line together."/>
    <s v="Former college frenemies Lauren"/>
    <n v="6"/>
    <n v="15526"/>
    <n v="958166.80749496887"/>
    <n v="850000"/>
    <x v="2599"/>
    <n v="1251749"/>
    <n v="1562474.7221965725"/>
    <n v="1386088"/>
    <n v="37"/>
  </r>
  <r>
    <s v="tt2178470"/>
    <x v="3565"/>
    <x v="13"/>
    <s v="31/05/2013"/>
    <s v="Drama"/>
    <s v=" Musical"/>
    <s v=" Romance"/>
    <n v="160"/>
    <s v="India"/>
    <s v="Hindi"/>
    <s v="English"/>
    <s v="French"/>
    <x v="1448"/>
    <s v="Hussain Dalal, Ayan Mukherjee"/>
    <s v="Ranbir Kapoor, Deepika Padukone, Aditya Roy Kapoor, Kalki Koechlin, Kunaal Roy Kapur, Madhuri Dixit, Farooq Shaikh, Aanoushka, Kamal Adib, Dolly Ahluwalia, Vinita Amar, Anisha, Tanvi Azmi, Priyanka Bose, Anisa Butt"/>
    <x v="1257"/>
    <s v="Ranbir Kapoor, Deepika Padukone"/>
    <s v="Kabir and Naina bond during a trekking trip. Before Naina can express herself, Kabir leaves India to pursue his career. They meet again years later, but he still cherishes his dreams more than bonds."/>
    <s v="Kabir and Naina bond during a"/>
    <n v="7.1"/>
    <n v="37323"/>
    <m/>
    <m/>
    <x v="4"/>
    <n v="3827466"/>
    <m/>
    <n v="6189998"/>
    <n v="137"/>
  </r>
  <r>
    <s v="tt2178941"/>
    <x v="3566"/>
    <x v="12"/>
    <s v="14/03/2013"/>
    <s v="Drama"/>
    <m/>
    <m/>
    <n v="105"/>
    <s v="Germany"/>
    <s v="German"/>
    <m/>
    <m/>
    <x v="1878"/>
    <s v="Christian Petzold, Harun Farocki"/>
    <s v="Nina Hoss, Ronald Zehrfeld, Rainer Bock, Christina Hecke, Claudia Geisler-Bading, Peter Weiss, Carolin Haupt, Deniz Petzold, Rosa Enskat, Jasna Fritzi Bauer, Peer-Uwe Teska, Elisabeth Lehmann, Mark Waschke, Peter Benedict, Thomas Neumann"/>
    <x v="1678"/>
    <s v="Nina Hoss, Ronald Zehrfeld"/>
    <s v="A doctor working in 1980s East Germany finds herself banished to a small country hospital."/>
    <s v="A doctor working in 1980s East"/>
    <n v="7.1"/>
    <n v="12403"/>
    <m/>
    <m/>
    <x v="4"/>
    <n v="1013902"/>
    <m/>
    <n v="6889185"/>
    <n v="45"/>
  </r>
  <r>
    <s v="tt2179116"/>
    <x v="3567"/>
    <x v="13"/>
    <s v="23/08/2013"/>
    <s v="Adventure"/>
    <s v=" Comedy"/>
    <s v=" Drama"/>
    <n v="95"/>
    <s v="USA"/>
    <s v="English"/>
    <s v="Spanish"/>
    <m/>
    <x v="1879"/>
    <s v="Chris Galletta"/>
    <s v="Nick Robinson, Gabriel Basso, Moises Arias, Nick Offerman, Erin Moriarty, Craig Cackowski, William Sonnie, Nathan Keyes, Cristoffer Carter, Megan Mullally, Priscilla Kaczuk, Marc Evan Jackson, Alison Brie, Eugene Cordero, Gillian Vigman"/>
    <x v="1679"/>
    <s v="Nick Robinson, Gabriel Basso"/>
    <s v="Three teenage friends, in the ultimate act of independence, decide to spend their summer building a house in the woods and living off the land."/>
    <s v="Three teenage friends, in the"/>
    <n v="7.1"/>
    <n v="76634"/>
    <m/>
    <m/>
    <x v="4"/>
    <n v="1315590"/>
    <m/>
    <n v="1501595"/>
    <n v="123"/>
  </r>
  <r>
    <s v="tt2179121"/>
    <x v="3568"/>
    <x v="12"/>
    <d v="2012-06-07T00:00:00"/>
    <s v="Comedy"/>
    <s v=" Drama"/>
    <m/>
    <n v="109"/>
    <s v="France, Belgium"/>
    <s v="French"/>
    <m/>
    <m/>
    <x v="1880"/>
    <s v="Matthieu Delaporte, Alexandre de La Patelli√®re"/>
    <s v="Patrick Bruel, Val√©rie Benguigui, Charles Berling, Guillaume de Tonqu√©dec, Judith El Zein, Fran√ßoise Fabian, Yaniss Lespert, Miren Pradier, Alexis Lepris√©, Juliette Levant, Bernard Murat"/>
    <x v="1680"/>
    <s v="Patrick Bruel, Val√©rie Benguigui"/>
    <s v="Vincent is about to become a father. At a meeting with childhood friends he announces the name for his future son. The scandalous name ignites a discussion which surfaces unpleasant matters from the past of the group."/>
    <s v="Vincent is about to become a father."/>
    <n v="7.3"/>
    <n v="14870"/>
    <m/>
    <m/>
    <x v="4"/>
    <n v="8111"/>
    <m/>
    <n v="31303580"/>
    <n v="25"/>
  </r>
  <r>
    <s v="tt1999890"/>
    <x v="3569"/>
    <x v="11"/>
    <s v="31/10/2018"/>
    <s v="Horror"/>
    <s v=" Thriller"/>
    <m/>
    <n v="89"/>
    <s v="USA"/>
    <s v="English"/>
    <m/>
    <m/>
    <x v="1881"/>
    <s v="Seth M. Sherwood, Blair Butler"/>
    <s v="Cynthea Mercado, Stephen Conroy, Amy Forsyth, Reign Edwards, Bex Taylor-Klaus, Christian James, Matt Mercurio, Roby Attal, George Howard Adams, Courtney Dietz, Markus Silbiger, Michael Tourek, Tony Todd, Aaron Gillespie, Cecil Elmore Jr."/>
    <x v="1681"/>
    <s v="Cynthea Mercado, Stephen Conroy"/>
    <s v="A masked serial killer turns a horror-themed amusement park into his own personal playground, terrorizing a group of friends while the rest of the patrons believe that it is all part of the show."/>
    <s v="A masked serial killer turns a"/>
    <n v="5.5"/>
    <n v="12863"/>
    <n v="5668740.8156682048"/>
    <n v="5500000"/>
    <x v="2600"/>
    <n v="11107431"/>
    <n v="18716833.013022281"/>
    <n v="18159691"/>
    <n v="238"/>
  </r>
  <r>
    <s v="tt2002718"/>
    <x v="3570"/>
    <x v="13"/>
    <d v="2013-07-11T00:00:00"/>
    <s v="Action"/>
    <s v=" Crime"/>
    <s v=" Thriller"/>
    <n v="107"/>
    <s v="USA, Russia"/>
    <s v="English"/>
    <s v="Spanish"/>
    <m/>
    <x v="249"/>
    <s v="Kyle Ward, Robert Rodriguez"/>
    <s v="Danny Trejo, Mel Gibson, Demi√°n Bichir, Amber Heard, Michelle Rodriguez, Sof√≠a Vergara, Charlie Sheen, Lady Gaga, Antonio Banderas, Walton Goggins, Cuba Gooding Jr., Vanessa Hudgens, Alexa PenaVega, Marko Zaror, Tom Savini"/>
    <x v="1167"/>
    <s v="Danny Trejo, Mel Gibson"/>
    <s v="The U.S. government recruits Machete to battle his way through Mexico in order to take down an arms dealer who looks to launch a weapon into space."/>
    <s v="The U.S. government recruits Machete"/>
    <n v="5.6"/>
    <n v="73365"/>
    <n v="22219637.100409001"/>
    <n v="20000000"/>
    <x v="2601"/>
    <n v="8008161"/>
    <n v="19438649.540558908"/>
    <n v="17496820"/>
    <n v="185"/>
  </r>
  <r>
    <s v="tt2180477"/>
    <x v="3571"/>
    <x v="12"/>
    <d v="2012-12-01T00:00:00"/>
    <s v="Comedy"/>
    <s v=" Drama"/>
    <m/>
    <n v="188"/>
    <s v="India"/>
    <s v="Tamil"/>
    <s v="Telugu"/>
    <m/>
    <x v="238"/>
    <s v="Rajkumar Hirani, Abhijat Joshi"/>
    <s v="Joseph Vijay, Jiiva, Srikanth, Ileana D'Cruz, Sathyaraj, Sathyan, Aadukalam Naren, S.J. Suryah, Vijay Vasanth, T.M. Karthik Srinivasan, Uma Pathmanabhan, Manobala, Shanmuga Sundharam, Ajay Ratnam, Indrans"/>
    <x v="1610"/>
    <s v="Joseph Vijay, Jiiva"/>
    <s v="10 years after finishing college, two best friends and their enemy go on a search for their third friend, while finding out some truths along the way."/>
    <s v="10 years after finishing college,"/>
    <n v="7.4"/>
    <n v="11049"/>
    <m/>
    <s v="INR 600000000"/>
    <x v="4"/>
    <m/>
    <m/>
    <n v="1291621"/>
    <n v="67"/>
  </r>
  <r>
    <s v="tt2004420"/>
    <x v="3572"/>
    <x v="15"/>
    <s v="20/08/2014"/>
    <s v="Comedy"/>
    <m/>
    <m/>
    <n v="97"/>
    <s v="USA"/>
    <s v="English"/>
    <m/>
    <m/>
    <x v="1180"/>
    <s v="Andrew Jay Cohen, Brendan O'Brien"/>
    <s v="Seth Rogen, Rose Byrne, Elise Vargas, Zoey Vargas, Brian Huskey, Ike Barinholtz, Carla Gallo, Zac Efron, Dave Franco, Halston Sage, Christopher Mintz-Plasse, Jerrod Carmichael, Craig Roberts, Ali Cobrin, Kira Sternbach"/>
    <x v="930"/>
    <s v="Seth Rogen, Rose Byrne"/>
    <s v="After they are forced to live next to a fraternity house, a couple with a newborn baby do whatever they can to take them down."/>
    <s v="After they are forced to live"/>
    <n v="6.3"/>
    <n v="280904"/>
    <n v="19678451.946472079"/>
    <n v="18000000"/>
    <x v="2602"/>
    <n v="150157400"/>
    <n v="295903935.16691256"/>
    <n v="270665134"/>
    <n v="425"/>
  </r>
  <r>
    <s v="tt2181931"/>
    <x v="3573"/>
    <x v="12"/>
    <d v="2012-05-10T00:00:00"/>
    <s v="Comedy"/>
    <s v=" Drama"/>
    <s v=" Family"/>
    <n v="134"/>
    <s v="India"/>
    <s v="Hindi"/>
    <s v="Tamil"/>
    <m/>
    <x v="1882"/>
    <s v="Gauri Shinde"/>
    <s v="Sridevi, Adil Hussain, Mehdi Nebbou, Priya Anand, Sulabha Deshpande, Michael Patrick Hoban, Sujatha Kumar, Navika Kotia, Shivansh Kotia, Ashvin Matthew, Cory Hibbs, Rajeev Ravindranathan, Maria Romano, Sumeet Vyas, Ruth Aguilar"/>
    <x v="1682"/>
    <s v="Sridevi, Adil Hussain"/>
    <s v="A quiet, sweet tempered housewife endures small slights from her well-educated husband and daughter every day because of her inability to speak and understand English."/>
    <s v="A quiet, sweet tempered housewife"/>
    <n v="7.8"/>
    <n v="32801"/>
    <m/>
    <m/>
    <x v="4"/>
    <n v="1862086"/>
    <m/>
    <n v="3064818"/>
    <n v="119"/>
  </r>
  <r>
    <s v="tt2005151"/>
    <x v="3574"/>
    <x v="9"/>
    <s v="15/09/2016"/>
    <s v="Biography"/>
    <s v=" Comedy"/>
    <s v=" Crime"/>
    <n v="114"/>
    <s v="USA, Cambodia, Romania"/>
    <s v="English"/>
    <s v="Arabic"/>
    <s v="Albanian"/>
    <x v="215"/>
    <s v="Stephen Chin, Todd Phillips"/>
    <s v="Miles Teller, Steve Lantz, Gregg Weiner, David Packouz, Eddie Jemison, Julian Sergi, Daniel Berson, Jonah Hill, Edson Jean, Daimion Johnson, Bethuel Fletcher, Ana de Armas, Kevin Pollak, Gabriela Alvarez, Dan Bilzerian"/>
    <x v="1380"/>
    <s v="Miles Teller, Steve Lantz"/>
    <s v="Loosely based on the true story of two young men, David Packouz and Efraim Diveroli, who won a three hundred million dollar contract from the Pentagon to arm America's allies in Afghanistan."/>
    <s v="Loosely based on the true story"/>
    <n v="7.1"/>
    <n v="172234"/>
    <n v="43133908.594332799"/>
    <n v="40000000"/>
    <x v="2603"/>
    <n v="43034523"/>
    <n v="92990800.818947241"/>
    <n v="86234523"/>
    <n v="220"/>
  </r>
  <r>
    <s v="tt2006295"/>
    <x v="3575"/>
    <x v="16"/>
    <d v="2015-06-08T00:00:00"/>
    <s v="Biography"/>
    <s v=" Drama"/>
    <s v=" History"/>
    <n v="127"/>
    <s v="Chile, Colombia, Spain, USA"/>
    <s v="English"/>
    <s v="Spanish"/>
    <m/>
    <x v="1883"/>
    <s v="Mikko Alanne, Craig Borten"/>
    <s v="Antonio Banderas, Rodrigo Santoro, Juliette Binoche, James Brolin, Lou Diamond Phillips, Mario Casas, Jacob Vargas, Juan Pablo Raba, Oscar Nu√±ez, Tenoch Huerta, Marco Trevi√±o, Adriana Barraza, Kate del Castillo, Cote de Pablo, Elizabeth De Razzo"/>
    <x v="202"/>
    <s v="Antonio Banderas, Rodrigo Santoro"/>
    <s v="Based on the real-life event, when a gold and copper mine collapses, it traps 33 miners underground for 69 days."/>
    <s v="Based on the real-life event,"/>
    <n v="6.9"/>
    <n v="34920"/>
    <n v="28390731.46651924"/>
    <n v="26000000"/>
    <x v="2604"/>
    <n v="12227722"/>
    <n v="30544084.368011538"/>
    <n v="27972023"/>
    <n v="93"/>
  </r>
  <r>
    <s v="tt2187153"/>
    <x v="3576"/>
    <x v="12"/>
    <s v="13/11/2012"/>
    <s v="Action"/>
    <s v=" Thriller"/>
    <m/>
    <n v="165"/>
    <s v="India"/>
    <s v="Tamil"/>
    <m/>
    <m/>
    <x v="841"/>
    <s v="A.R. Murugadoss, A.R. Murugadoss"/>
    <s v="Joseph Vijay, Kajal Aggarwal, Vidyut Jammwal, Sathyan, Zakir Hussain, Jayaram, Manngala Radhakrishnan, Deepthi Nambiar, Sanjana Sarathy, Steven Clarke, A.R. Murugadoss, Santosh Sivan, MD Asif, Joy Badlani, Akshara Gowda"/>
    <x v="1610"/>
    <s v="Joseph Vijay, Kajal Aggarwal"/>
    <s v="An army captain is on a mission to track down and destroy a terrorist gang and deactivate the sleeper cells under its command."/>
    <s v="An army captain is on a mission"/>
    <n v="7.9"/>
    <n v="22820"/>
    <m/>
    <m/>
    <x v="4"/>
    <m/>
    <m/>
    <n v="2075056"/>
    <n v="75"/>
  </r>
  <r>
    <s v="tt2011159"/>
    <x v="3577"/>
    <x v="15"/>
    <s v="13/11/2014"/>
    <s v="Action"/>
    <s v=" Crime"/>
    <s v=" Drama"/>
    <n v="84"/>
    <s v="USA"/>
    <s v="English"/>
    <m/>
    <m/>
    <x v="1884"/>
    <s v="Aimee Lagos"/>
    <s v="Idris Elba, Taraji P. Henson, Leslie Bibb, Kate del Castillo, Henry Simmons, Mirage Moonschein, Kenny Alfonso, Dan Caudill, Tatom Pender, Kelly O'Neal, Mark Rhino Smith, Bobbie Elzey, Leon Lamar, Frank Brennan, Wilbur Fitzgerald"/>
    <x v="1306"/>
    <s v="Idris Elba, Taraji P. Henson"/>
    <s v="An unstable escaped convict terrorizes a woman who is alone with her two children."/>
    <s v="An unstable escaped convict terrorizes"/>
    <n v="5.6"/>
    <n v="17768"/>
    <n v="14430864.760746192"/>
    <n v="13200000"/>
    <x v="2605"/>
    <n v="52543632"/>
    <n v="59388704.309061751"/>
    <n v="54323210"/>
    <n v="102"/>
  </r>
  <r>
    <s v="tt2013293"/>
    <x v="3578"/>
    <x v="13"/>
    <s v="13/09/2014"/>
    <s v="Animation"/>
    <s v=" Biography"/>
    <s v=" Drama"/>
    <n v="126"/>
    <s v="Japan"/>
    <s v="English"/>
    <s v="Japanese"/>
    <s v="German"/>
    <x v="308"/>
    <s v="Hayao Miyazaki, Hayao Miyazaki"/>
    <s v="Hideaki Anno, Hidetoshi Nishijima, Miori Takimoto, Masahiko Nishimura, Mansai Nomura, Jun Kunimura, Mirai Shida, Shinobu √îtake, Morio Kazama, Keiko Takeshita, Joseph Gordon-Levitt, John Krasinski, Emily Blunt, Martin Short, Stanley Tucci"/>
    <x v="1683"/>
    <s v="Hideaki Anno, Hidetoshi Nishijima"/>
    <s v="A look at the life of Jiro Horikoshi, the man who designed Japanese fighter planes during World War II."/>
    <s v="A look at the life of Jiro Horikoshi,"/>
    <n v="7.8"/>
    <n v="70175"/>
    <n v="33329455.650613498"/>
    <n v="30000000"/>
    <x v="2606"/>
    <n v="5209580"/>
    <n v="151598162.46096858"/>
    <n v="136454220"/>
    <n v="159"/>
  </r>
  <r>
    <s v="tt2193265"/>
    <x v="3579"/>
    <x v="13"/>
    <d v="2014-08-02T00:00:00"/>
    <s v="Action"/>
    <s v=" Adventure"/>
    <s v=" Comedy"/>
    <n v="95"/>
    <s v="Puerto Rico, USA, UK"/>
    <s v="English"/>
    <m/>
    <m/>
    <x v="1885"/>
    <s v="Jeff Kauffmann"/>
    <s v="Jean-Claude Van Damme, Adam Brody, Rob Huebel, Megan Boone, Kristen Schaal, Dennis Haysbert, Aaron Takahashi, Eric Edelstein, Juan C. Defendini, Zev Glassenberg, Tommy Kavelin, Michael J. Morris, Teeadora Paz, Robert Peters, John Pi√±ero"/>
    <x v="369"/>
    <s v="Jean-Claude Van Damme"/>
    <s v="A company retreat on a tropical island goes terribly awry."/>
    <s v="A company retreat on a tropical"/>
    <n v="4.9000000000000004"/>
    <n v="12163"/>
    <m/>
    <n v="3500000"/>
    <x v="4"/>
    <m/>
    <m/>
    <m/>
    <n v="54"/>
  </r>
  <r>
    <s v="tt2015381"/>
    <x v="3580"/>
    <x v="15"/>
    <s v="22/10/2014"/>
    <s v="Action"/>
    <s v=" Adventure"/>
    <s v=" Comedy"/>
    <n v="121"/>
    <s v="USA"/>
    <s v="English"/>
    <m/>
    <m/>
    <x v="955"/>
    <s v="James Gunn, Nicole Perlman"/>
    <s v="Chris Pratt, Zoe Saldana, Dave Bautista, Vin Diesel, Bradley Cooper, Lee Pace, Michael Rooker, Karen Gillan, Djimon Hounsou, John C. Reilly, Glenn Close, Benicio Del Toro, Laura Haddock, Sean Gunn, Peter Serafinowicz"/>
    <x v="628"/>
    <s v="Chris Pratt, Zoe Saldana"/>
    <s v="A group of intergalactic criminals must pull together to stop a fanatical warrior with plans to purge the universe."/>
    <s v="A group of intergalactic criminals"/>
    <n v="8"/>
    <n v="1023350"/>
    <n v="185852046.16112521"/>
    <n v="170000000"/>
    <x v="2607"/>
    <n v="333176600"/>
    <n v="844851868.22247827"/>
    <n v="772791156"/>
    <n v="1405"/>
  </r>
  <r>
    <s v="tt2016940"/>
    <x v="3581"/>
    <x v="13"/>
    <d v="2013-05-07T00:00:00"/>
    <s v="Action"/>
    <s v=" Drama"/>
    <m/>
    <n v="105"/>
    <s v="USA, China, Hong Kong"/>
    <s v="Cantonese"/>
    <s v="English"/>
    <s v="Mandarin"/>
    <x v="1886"/>
    <s v="Michael G. Cooney"/>
    <s v="Tiger Hu Chen, Keanu Reeves, Karen Mok, Hai Yu, Qing Ye, Simon Yam, Yasuyuki Hirata, Brian Siswojo, Michael Tong, Sam Lee, Jiulong Guo, Huang Jiang Xiang, Zihan Xia, Sung-jun Yoo, Iko Uwais"/>
    <x v="1684"/>
    <s v="Tiger Hu Chen, Keanu Reeves"/>
    <s v="A young martial artist's unparalleled Tai Chi skills land him in a highly lucrative underworld fight club."/>
    <s v="A young martial artist's unparalleled"/>
    <n v="6.1"/>
    <n v="34892"/>
    <n v="27774546.375511251"/>
    <n v="25000000"/>
    <x v="2608"/>
    <n v="100144"/>
    <n v="6071388.0747734318"/>
    <n v="5464885"/>
    <n v="141"/>
  </r>
  <r>
    <s v="tt2017020"/>
    <x v="3582"/>
    <x v="13"/>
    <s v="19/09/2013"/>
    <s v="Animation"/>
    <s v=" Adventure"/>
    <s v=" Comedy"/>
    <n v="105"/>
    <s v="USA, France, Canada, Belgium"/>
    <s v="English"/>
    <s v="French"/>
    <m/>
    <x v="191"/>
    <s v="J. David Stem, David N. Weiss"/>
    <s v="Hank Azaria, Neil Patrick Harris, Brendan Gleeson, Jayma Mays, Jacob Tremblay, Nancy O'Dell, Karim Babin, Gaston Morrison, Jocelyn Blanchard, Erika Rosenbaum, Carolina Bartczak, James A. Woods, Henri Pardo, Vanessa Matsui, Dusan Dukic"/>
    <x v="917"/>
    <s v="Hank Azaria, Neil Patrick Harris"/>
    <s v="The Smurfs team up with their human friends to rescue Smurfette, who has been abducted by Gargamel, since she knows a secret spell that can turn the evil sorcerer's newest creation, creatures called &quot;The Naughties&quot;, into real Smurfs."/>
    <s v="The Smurfs team up with their"/>
    <n v="5.3"/>
    <n v="36946"/>
    <n v="116653094.77714725"/>
    <n v="105000000"/>
    <x v="2609"/>
    <n v="71017784"/>
    <n v="386116588.75655007"/>
    <n v="347545360"/>
    <n v="75"/>
  </r>
  <r>
    <s v="tt2199711"/>
    <x v="3583"/>
    <x v="13"/>
    <s v="25/01/2013"/>
    <s v="Action"/>
    <s v=" Thriller"/>
    <m/>
    <n v="148"/>
    <s v="India"/>
    <s v="Tamil"/>
    <s v="Hindi"/>
    <m/>
    <x v="1887"/>
    <s v="H. Banerjee, Kamal Haasan"/>
    <s v="Kamal Haasan, Rahul Bose, Shekhar Kapur, Pooja Kumar, Andrea Jeremiah, Jaideep Ahlawat, Nassar, Zarina Wahab, Samrat Chakrabarti, Miles Anderson, James Babson, Jude S. Walko, Chris Kotcher, Greg Sammis, David Scott Diaz"/>
    <x v="447"/>
    <s v="Kamal Haasan, Rahul Bose"/>
    <s v="When a classical dancer's suspecting wife sets an investigator behind him, a series of violent events are triggered, revealing his real identity and connection to a darker world."/>
    <s v="When a classical dancer's suspecting"/>
    <n v="8.1999999999999993"/>
    <n v="38473"/>
    <m/>
    <s v="INR 950000000"/>
    <x v="4"/>
    <m/>
    <m/>
    <n v="791040"/>
    <n v="241"/>
  </r>
  <r>
    <s v="tt2203308"/>
    <x v="3584"/>
    <x v="13"/>
    <s v="26/04/2013"/>
    <s v="Drama"/>
    <s v=" Music"/>
    <s v=" Musical"/>
    <n v="132"/>
    <s v="India"/>
    <s v="Hindi"/>
    <m/>
    <m/>
    <x v="1888"/>
    <s v="Shagufta Rafique"/>
    <s v="Aditya Roy Kapoor, Shraddha Kapoor, Shaad Randhawa, Salil Acharya, Parthaa Akerkar, Chitrak Bandyopadhyay, Bugs Bhargava, Ashish Bhatt, Gagan Gupta, Shubhangi Latkar, Soumyajit Majumdar, Nickk, Milind Pathak, Milind Phatak, Shekhar Shukla"/>
    <x v="1685"/>
    <s v="Aditya Roy Kapoor, Shraddha Kapoor"/>
    <s v="Rahul loses his fans and fame due to alcoholism. But he then decides to turn a small time singer into a rising star."/>
    <s v="Rahul loses his fans and fame"/>
    <n v="7"/>
    <n v="26072"/>
    <m/>
    <s v="INR 120000000"/>
    <x v="4"/>
    <m/>
    <m/>
    <m/>
    <n v="114"/>
  </r>
  <r>
    <s v="tt2017038"/>
    <x v="3585"/>
    <x v="13"/>
    <d v="2014-06-02T00:00:00"/>
    <s v="Action"/>
    <s v=" Adventure"/>
    <s v=" Drama"/>
    <n v="106"/>
    <s v="USA"/>
    <s v="English"/>
    <m/>
    <m/>
    <x v="1548"/>
    <s v="J.C. Chandor"/>
    <s v="Robert Redford"/>
    <x v="1686"/>
    <e v="#VALUE!"/>
    <s v="After a collision with a shipping container at sea, a resourceful sailor finds himself, despite all efforts to the contrary, staring his mortality in the face."/>
    <s v="After a collision with a shipping"/>
    <n v="6.9"/>
    <n v="74976"/>
    <n v="9998836.6951840501"/>
    <n v="9000000"/>
    <x v="2610"/>
    <n v="6263670"/>
    <n v="15139926.337946428"/>
    <n v="13627519"/>
    <n v="396"/>
  </r>
  <r>
    <s v="tt2205697"/>
    <x v="3586"/>
    <x v="12"/>
    <d v="2013-02-05T00:00:00"/>
    <s v="Comedy"/>
    <s v=" Drama"/>
    <s v=" Romance"/>
    <n v="97"/>
    <s v="USA"/>
    <s v="English"/>
    <m/>
    <m/>
    <x v="1889"/>
    <s v="Josh Boone"/>
    <s v="Greg Kinnear, Jennifer Connelly, Lily Collins, Nat Wolff, Kristen Bell, Logan Lerman, Liana Liberato, Michael Goodwin, Stephen King, Rusty Joiner, Patrick Schwarzenegger, David Carzell, Barbara Weetman, Alex ter Avest, Zeeko Zaki"/>
    <x v="413"/>
    <s v="Greg Kinnear, Jennifer Connelly"/>
    <s v="An acclaimed writer, his ex-wife, and their teenaged children come to terms with the complexities of love in all its forms over the course of one tumultuous year."/>
    <s v="An acclaimed writer, his ex-wife,"/>
    <n v="7.2"/>
    <n v="82447"/>
    <m/>
    <m/>
    <x v="4"/>
    <n v="81071"/>
    <m/>
    <n v="977671"/>
    <n v="106"/>
  </r>
  <r>
    <s v="tt2023453"/>
    <x v="3587"/>
    <x v="12"/>
    <d v="2012-03-08T00:00:00"/>
    <s v="Comedy"/>
    <s v=" Family"/>
    <m/>
    <n v="94"/>
    <s v="USA, Canada"/>
    <s v="English"/>
    <m/>
    <m/>
    <x v="757"/>
    <s v="Maya Forbes, Wallace Wolodarsky"/>
    <s v="Zachary Gordon, Steve Zahn, Robert Capron, Devon Bostick, Rachael Harris, Peyton List, Grayson Russell, Karan Brar, Laine MacNeil, Connor Fielding, Owen Fielding, Melissa Roxburgh, Philip Maurice Hayes, Terence Kelly, Bronwen Smith"/>
    <x v="1305"/>
    <s v="Zachary Gordon, Steve Zahn"/>
    <s v="School's out. Summer vacation is on. However, Greg may not have the best summer vacation ever. What could go wrong?"/>
    <s v="School's out. Summer vacation"/>
    <n v="6.3"/>
    <n v="21460"/>
    <n v="24799611.488105077"/>
    <n v="22000000"/>
    <x v="2611"/>
    <n v="49008662"/>
    <n v="87057565.0611296"/>
    <n v="77229695"/>
    <n v="51"/>
  </r>
  <r>
    <s v="tt2023587"/>
    <x v="3588"/>
    <x v="13"/>
    <s v="21/03/2013"/>
    <s v="Horror"/>
    <s v=" Thriller"/>
    <m/>
    <n v="100"/>
    <s v="Canada, Spain"/>
    <s v="English"/>
    <m/>
    <m/>
    <x v="1567"/>
    <s v="Andy Muschietti, Barbara Muschietti"/>
    <s v="Jessica Chastain, Nikolaj Coster-Waldau, Megan Charpentier, Isabelle N√©lisse, Daniel Kash, Javier Botet, Jane Moffat, Morgan McGarry, David Fox, Dominic Cuzzocrea, Christopher Marren, Julia Chantrey, Ray Kahnert, Diane Gordon, Matthew Edison"/>
    <x v="1577"/>
    <s v="Jessica Chastain, Nikolaj Coster-Waldau"/>
    <s v="After a young couple take in their two nieces, they suspect that a supernatural spirit named Mama has latched onto their family."/>
    <s v="After a young couple take in their"/>
    <n v="6.2"/>
    <n v="166729"/>
    <n v="16664727.825306749"/>
    <n v="15000000"/>
    <x v="2612"/>
    <n v="71628180"/>
    <n v="162679051.04366836"/>
    <n v="146428180"/>
    <n v="368"/>
  </r>
  <r>
    <s v="tt2210479"/>
    <x v="3589"/>
    <x v="12"/>
    <s v="14/10/2013"/>
    <s v="Animation"/>
    <s v=" Action"/>
    <s v=" Adventure"/>
    <n v="76"/>
    <s v="Japan"/>
    <s v="Japanese"/>
    <s v="English"/>
    <m/>
    <x v="1890"/>
    <s v="Kentaro Miura, Ichir√¥ √îkouchi"/>
    <s v="Hiroaki Iwanaga, Carrie Keranen, Takahiro Sakurai, Kevin T. Collins, Toa Yukinari, Y√ªki Kaji, Yoshiro Matsumoto, Minako Kotobuki, Takahiro Fujiwara, Kazuki Yao, Aki Toyosaki, Kenta Miyake, Nobuyuki Katsube, Rikiya Koyama, Hiroshi Arikawa"/>
    <x v="1687"/>
    <s v="Hiroaki Iwanaga, Carrie Keranen"/>
    <s v="Immortals Connor and Duncan MacLeod must join forces against Kell, an evil immortal who has become too strong for anyone to face alone."/>
    <s v="Immortals Connor and Duncan MacLeod"/>
    <n v="7.6"/>
    <n v="10216"/>
    <m/>
    <m/>
    <x v="4"/>
    <m/>
    <m/>
    <n v="2152610"/>
    <n v="15"/>
  </r>
  <r>
    <s v="tt2212008"/>
    <x v="3590"/>
    <x v="15"/>
    <s v="26/02/2015"/>
    <s v="Action"/>
    <s v=" Crime"/>
    <s v=" Drama"/>
    <n v="108"/>
    <s v="Bahamas, USA"/>
    <s v="English"/>
    <m/>
    <m/>
    <x v="1891"/>
    <s v="David Grovic, Paul Conway"/>
    <s v="John Cusack, Rebecca Da Costa, Robert De Niro, Crispin Glover, Dominic Purcell, Martin Klebba, Sticky Fingaz, David Shumbris, Chazz Menendez, Ian Mclaughlin, Theodus Crane, Mike Mayhall, Danny Cosmo, John Wilmot, J. Todd Anderson"/>
    <x v="43"/>
    <s v="John Cusack, Rebecca Da Costa"/>
    <s v="A criminal bides his time at a seedy motel, waiting for his boss after killing several men and making away with a mystery bag."/>
    <s v="A criminal bides his time at a"/>
    <n v="5.2"/>
    <n v="16072"/>
    <m/>
    <m/>
    <x v="4"/>
    <n v="56574"/>
    <m/>
    <n v="461780"/>
    <n v="595"/>
  </r>
  <r>
    <s v="tt2213054"/>
    <x v="3591"/>
    <x v="13"/>
    <s v="22/02/2013"/>
    <s v="Drama"/>
    <s v=" Sport"/>
    <m/>
    <n v="130"/>
    <s v="India"/>
    <s v="Hindi"/>
    <m/>
    <m/>
    <x v="1380"/>
    <s v="Chetan Bhagat, Abhishek Kapoor"/>
    <s v="Sushant Singh Rajput, Rajkummar Rao, Amit Sadh, Amrita Puri, Digvijay Deshmukh, Asif Basra, Manav Kaul, Ashish Kakkad, Muni Jha, Morli Patel, Amitabh Srivastava, Bina Shah, Irfan Khan"/>
    <x v="1688"/>
    <s v="Sushant Singh Rajput"/>
    <s v="Three friends growing up in India at the turn of the millennium set out to open a training academy to produce the country's next cricket stars."/>
    <s v="Three friends growing up in India"/>
    <n v="7.7"/>
    <n v="30678"/>
    <m/>
    <m/>
    <x v="4"/>
    <n v="1122527"/>
    <m/>
    <n v="1435272"/>
    <n v="123"/>
  </r>
  <r>
    <s v="tt2215477"/>
    <x v="3592"/>
    <x v="13"/>
    <s v="15/11/2013"/>
    <s v="Drama"/>
    <s v=" Musical"/>
    <s v=" Romance"/>
    <n v="150"/>
    <s v="India"/>
    <s v="Hindi"/>
    <m/>
    <m/>
    <x v="1513"/>
    <s v="Sanjay Leela Bhansali, William Shakespeare"/>
    <s v="Ranveer Singh, Deepika Padukone, Supriya Pathak, Sharad Kelkar, Homi Wadia, Abhimanyu Singh, Richa Chadha, Gulshan Devaiah, Jameel Khan, Barkha Bisht, Tarun Anand, Masood Akhtar, Mohammad Faizan, Utkarsh Naithani, Bharat Chawda"/>
    <x v="1439"/>
    <s v="Ranveer Singh, Deepika Padukone"/>
    <s v="Modern adaptation of William Shakespeare's 'Romeo and Juliet' with an Indian twist, the film focuses on the story of Ram and Leela, their love, lust and the drama afterwards."/>
    <s v="Modern adaptation of William Shakespeare's"/>
    <n v="6.4"/>
    <n v="18239"/>
    <m/>
    <m/>
    <x v="4"/>
    <n v="2738863"/>
    <m/>
    <n v="4840059"/>
    <n v="128"/>
  </r>
  <r>
    <s v="tt2024432"/>
    <x v="3593"/>
    <x v="13"/>
    <d v="2013-08-08T00:00:00"/>
    <s v="Comedy"/>
    <s v=" Crime"/>
    <s v=" Drama"/>
    <n v="111"/>
    <s v="USA"/>
    <s v="English"/>
    <s v="Spanish"/>
    <m/>
    <x v="732"/>
    <s v="Craig Mazin, Jerry Eeten"/>
    <s v="Jason Bateman, Melissa McCarthy, Jon Favreau, Amanda Peet, T.I., Genesis Rodriguez, Morris Chestnut, John Cho, Robert Patrick, Eric Stonestreet, Jonathan Banks, Ryan Gaul, Steve Mallory, Tyler Nilson, Steve Little"/>
    <x v="1113"/>
    <s v="Jason Bateman, Melissa McCarthy"/>
    <s v="Mild mannered businessman Sandy Patterson travels from Denver to Florida to confront the deceptively harmless looking woman who has been living it up after stealing Sandy's identity."/>
    <s v="Mild mannered businessman Sandy"/>
    <n v="5.7"/>
    <n v="122413"/>
    <n v="38884364.925715752"/>
    <n v="35000000"/>
    <x v="2613"/>
    <n v="134506920"/>
    <n v="193271969.51845112"/>
    <n v="173965010"/>
    <n v="272"/>
  </r>
  <r>
    <s v="tt2024469"/>
    <x v="3594"/>
    <x v="15"/>
    <d v="2014-08-05T00:00:00"/>
    <s v="Action"/>
    <s v=" Mystery"/>
    <s v=" Thriller"/>
    <n v="106"/>
    <s v="UK, France, USA, Canada"/>
    <s v="English"/>
    <s v="German"/>
    <m/>
    <x v="817"/>
    <s v="John W. Richardson, Christopher Roach"/>
    <s v="Liam Neeson, Julianne Moore, Scoot McNairy, Michelle Dockery, Nate Parker, Corey Stoll, Lupita Nyong'o, Omar Metwally, Jason Butler Harner, Linus Roache, Shea Whigham, Anson Mount, Quinn McColgan, Corey Hawkins, Frank Deal"/>
    <x v="587"/>
    <s v="Liam Neeson, Julianne Moore"/>
    <s v="An air marshal springs into action during a transatlantic flight after receiving a series of text messages demanding $150 million into an off-shore account, or someone will die every 20 minutes."/>
    <s v="An air marshal springs into action"/>
    <n v="6.9"/>
    <n v="246465"/>
    <n v="54662366.517977998"/>
    <n v="50000000"/>
    <x v="2614"/>
    <n v="92168600"/>
    <n v="243586000.37848142"/>
    <n v="222809600"/>
    <n v="450"/>
  </r>
  <r>
    <s v="tt2024544"/>
    <x v="3595"/>
    <x v="13"/>
    <s v="20/02/2014"/>
    <s v="Biography"/>
    <s v=" Drama"/>
    <s v=" History"/>
    <n v="134"/>
    <s v="USA, UK"/>
    <s v="English"/>
    <m/>
    <m/>
    <x v="1755"/>
    <s v="John Ridley, Solomon Northup"/>
    <s v="Chiwetel Ejiofor, Dwight Henry, Dickie Gravois, Bryan Batt, Ashley Dyke, Kelsey Scott, Quvenzhan√© Wallis, Cameron Zeigler, Tony Bentley, Scoot McNairy, Taran Killam, Christopher Berry, Bill Camp, Mister Mackey Jr., Chris Chalk"/>
    <x v="423"/>
    <s v="Chiwetel Ejiofor, Dwight Henry"/>
    <s v="A rookie cop spends his first day as a Los Angeles narcotics officer with a rogue detective who isn't what he appears to be."/>
    <s v="A rookie cop spends his first"/>
    <n v="8.1"/>
    <n v="624629"/>
    <n v="22219637.100409001"/>
    <n v="20000000"/>
    <x v="2615"/>
    <n v="56671993"/>
    <n v="208568181.00688887"/>
    <n v="187733202"/>
    <n v="879"/>
  </r>
  <r>
    <s v="tt2218988"/>
    <x v="3596"/>
    <x v="12"/>
    <s v="29/06/2012"/>
    <s v="Comedy"/>
    <s v=" Drama"/>
    <s v=" Family"/>
    <n v="151"/>
    <s v="India"/>
    <s v="Malayalam"/>
    <m/>
    <m/>
    <x v="1892"/>
    <s v="Anjali Menon"/>
    <s v="Dulquer Salmaan, Thilakan, Siddique, Nithya Menen, Mammukoya, Jinu Joseph, V. Jayaprakash, Maniyanpilla Raju, Bhagath Baby Manuel, Sreenath Bhasi, Littil Swayamp, Joseph Chakola, Kunchan, Jishnu, Prem Prakash"/>
    <x v="1689"/>
    <s v="Dulquer Salmaan, Thilakan"/>
    <s v="Faisi wants to go to UK to become a professional chef but circumstances force him to assist his grandfather in a small restaurant in Kozhikode city, changing his outlook on life forever."/>
    <s v="Faisi wants to go to UK to become"/>
    <n v="8.3000000000000007"/>
    <n v="11118"/>
    <m/>
    <m/>
    <x v="4"/>
    <m/>
    <m/>
    <n v="2178"/>
    <n v="35"/>
  </r>
  <r>
    <s v="tt2025690"/>
    <x v="3597"/>
    <x v="9"/>
    <s v="31/03/2016"/>
    <s v="Action"/>
    <s v=" Drama"/>
    <s v=" History"/>
    <n v="117"/>
    <s v="USA"/>
    <s v="English"/>
    <m/>
    <m/>
    <x v="891"/>
    <s v="Scott Silver, Paul Tamasy"/>
    <s v="Chris Pine, Casey Affleck, Ben Foster, Eric Bana, Holliday Grainger, John Ortiz, Kyle Gallner, John Magaro, Graham McTavish, Michael Raymond-James, Beau Knapp, Josh Stewart, Abraham Benrubi, Keiynan Lonsdale, Rachel Brosnahan"/>
    <x v="1022"/>
    <s v="Chris Pine, Casey Affleck"/>
    <s v="The Coast Guard makes a daring rescue attempt off the coast of Cape Cod after a pair of oil tankers are destroyed during a blizzard in 1952."/>
    <s v="The Coast Guard makes a daring"/>
    <n v="6.8"/>
    <n v="60434"/>
    <n v="86267817.188665599"/>
    <n v="80000000"/>
    <x v="2616"/>
    <n v="27569558"/>
    <n v="56180934.647697955"/>
    <n v="52099090"/>
    <n v="201"/>
  </r>
  <r>
    <s v="tt2034031"/>
    <x v="3598"/>
    <x v="15"/>
    <s v="24/10/2014"/>
    <s v="Comedy"/>
    <s v=" Drama"/>
    <s v=" Romance"/>
    <n v="99"/>
    <s v="USA"/>
    <s v="English"/>
    <m/>
    <m/>
    <x v="1771"/>
    <s v="Andrea Seigel"/>
    <s v="Rocki DuCharme, Sara Lynne Wright, Larissa Schmitz, Phillip Abraham, Maura Lindsay, Keira Knightley, Ellie Kemper, Sara Coates, Kirsten deLohr Helland, Mark Webber, Eric Riedmann, Louis Hobson, Jeff Garlin, Jodi Thelen, Basil Harris"/>
    <x v="1690"/>
    <s v="Rocki DuCharme, Sara Lynne Wright"/>
    <s v="In the throes of a quarter-life crisis, Megan panics when her boyfriend proposes, then, taking an opportunity to escape for a week, hides out in the home of her new friend, 16-year-old Annika, who lives with her world-weary single dad."/>
    <s v="In the throes of a quarter-life"/>
    <n v="6.4"/>
    <n v="41259"/>
    <n v="5466236.6517978003"/>
    <n v="5000000"/>
    <x v="2617"/>
    <n v="1066981"/>
    <n v="2601003.7590142684"/>
    <n v="2379154"/>
    <n v="66"/>
  </r>
  <r>
    <s v="tt2224317"/>
    <x v="3599"/>
    <x v="13"/>
    <d v="2013-05-07T00:00:00"/>
    <s v="Drama"/>
    <s v=" Romance"/>
    <m/>
    <n v="136"/>
    <s v="India"/>
    <s v="Hindi"/>
    <m/>
    <m/>
    <x v="1635"/>
    <s v="O. Henry, Bhavani Iyer"/>
    <s v="Ranveer Singh, Sonakshi Sinha, Barun Chanda, Adil Hussain, Vikrant Massey, Dibyendu Bhattacharya, Arif Zakaria, Pratap Jaiswal, Shirin Guha, Divya Dutta, Palan Kundu, Anirban Basu, Amit Saha, Dhruv Mookerji, Newton"/>
    <x v="1439"/>
    <s v="Ranveer Singh, Sonakshi Sinha"/>
    <s v="An aristocrat's daughter falls in love with a visiting archaeologist, but he holds a secret that could drive them apart."/>
    <s v="An aristocrat's daughter falls"/>
    <n v="7.3"/>
    <n v="14457"/>
    <m/>
    <m/>
    <x v="4"/>
    <n v="581813"/>
    <m/>
    <n v="789671"/>
    <n v="116"/>
  </r>
  <r>
    <s v="tt2034139"/>
    <x v="3600"/>
    <x v="13"/>
    <s v="18/07/2013"/>
    <s v="Horror"/>
    <s v=" Thriller"/>
    <m/>
    <n v="88"/>
    <s v="France, USA"/>
    <s v="English"/>
    <m/>
    <m/>
    <x v="1893"/>
    <s v="Damien Chazelle, Ed Gass-Donnelly"/>
    <s v="Ashley Bell, Julia Garner, Spencer Treat Clark, David Jensen, Tarra Riggs, Louis Herthum, Muse Watson, Erica Michelle Singleton, Sharice A. Williams, Boyana Balta, Joe Chrest, Raeden Greer, Judd Lormand, E. Roger Mitchell, Dane Rhodes"/>
    <x v="1691"/>
    <s v="Ashley Bell, Julia Garner"/>
    <s v="As Nell Sweetzer tries to build a new life after the events of the first movie, the evil force that once possessed her returns with an even more horrific plan."/>
    <s v="As Nell Sweetzer tries to build"/>
    <n v="4"/>
    <n v="15595"/>
    <n v="5554909.2751022503"/>
    <n v="5000000"/>
    <x v="2618"/>
    <n v="15179302"/>
    <n v="27832167.449421886"/>
    <n v="25051865"/>
    <n v="77"/>
  </r>
  <r>
    <s v="tt2034800"/>
    <x v="3601"/>
    <x v="9"/>
    <s v="23/02/2017"/>
    <s v="Action"/>
    <s v=" Adventure"/>
    <s v=" Fantasy"/>
    <n v="103"/>
    <s v="USA, China, Hong Kong, Australia, Canada"/>
    <s v="English"/>
    <s v="Mandarin"/>
    <s v="Spanish"/>
    <x v="508"/>
    <s v="Carlo Bernard, Doug Miro"/>
    <s v="Matt Damon, Tian Jing, Willem Dafoe, Andy Lau, Pedro Pascal, Hanyu Zhang, Han Lu, Kenny Lin, Eddie Peng, Xuan Huang, Ryan Zheng, Karry Wang, Cheney Chen, Pilou Asb√¶k, Numan Acar"/>
    <x v="46"/>
    <s v="Matt Damon, Tian Jing"/>
    <s v="In ancient China, a group of European mercenaries encounters a secret army that maintains and defends the Great Wall of China against a horde of monstrous creatures."/>
    <s v="In ancient China, a group of European"/>
    <n v="5.9"/>
    <n v="121995"/>
    <n v="161752157.22874799"/>
    <n v="150000000"/>
    <x v="2619"/>
    <n v="45540830"/>
    <n v="361175131.28759277"/>
    <n v="334933831"/>
    <n v="482"/>
  </r>
  <r>
    <s v="tt2039338"/>
    <x v="3602"/>
    <x v="19"/>
    <s v="23/11/2017"/>
    <s v="Drama"/>
    <s v=" Horror"/>
    <s v=" Mystery"/>
    <n v="109"/>
    <s v="USA, Canada"/>
    <s v="English"/>
    <m/>
    <m/>
    <x v="1398"/>
    <s v="Peter Filardi, Ben Ripley"/>
    <s v="Ellen Page, Diego Luna, Nina Dobrev, James Norton, Kiersey Clemons, Kiefer Sutherland, Madison Brydges, Jacob Soley, Anna Arden, Miguel Anthony, Jenny Raven, Beau Mirchoff, Charlotte McKinney, Wendy Raquel Robinson, Steve Byers"/>
    <x v="903"/>
    <s v="Ellen Page, Diego Luna"/>
    <s v="Five medical students, obsessed by what lies beyond the confines of life, embark on a daring experiment: by stopping their hearts for short periods, each triggers a near-death experience - giving them a firsthand account of the afterlife."/>
    <s v="Five medical students, obsessed"/>
    <n v="5.2"/>
    <n v="40290"/>
    <n v="20061231.233681481"/>
    <n v="19000000"/>
    <x v="2620"/>
    <n v="16883115"/>
    <n v="47680535.558069557"/>
    <n v="45158254"/>
    <n v="222"/>
  </r>
  <r>
    <s v="tt2229842"/>
    <x v="3603"/>
    <x v="13"/>
    <d v="2013-04-01T00:00:00"/>
    <s v="Adventure"/>
    <s v=" Drama"/>
    <s v=" Thriller"/>
    <n v="108"/>
    <s v="India"/>
    <s v="Hindi"/>
    <m/>
    <m/>
    <x v="1894"/>
    <s v="Sheershak Anand, Shantanu Ray Chhibber"/>
    <s v="Paresh Rawal, Rajeev Khandelwal, Tina Desai, Dhruv Ganesh, Asheesh Kapur, Hanif Hilal, Gulam Gouse Deewani, Ankit, Sumit Rana, Inderjeet Singh Sagoo, Niketa Agarwal, Monica, James, Sangesh, Mani Nakayan"/>
    <x v="1692"/>
    <s v="Paresh Rawal, Rajeev Khandelwal"/>
    <s v="A couple is drawn into a game show with a whooping winning prize. However the game turns into more than a survival for them with no escape."/>
    <s v="A couple is drawn into a game"/>
    <n v="7.1"/>
    <n v="10974"/>
    <m/>
    <m/>
    <x v="4"/>
    <n v="46720"/>
    <m/>
    <n v="77621"/>
    <n v="33"/>
  </r>
  <r>
    <s v="tt2230358"/>
    <x v="3604"/>
    <x v="13"/>
    <s v="20/11/2013"/>
    <s v="Horror"/>
    <s v=" Thriller"/>
    <m/>
    <n v="97"/>
    <s v="USA, Canada"/>
    <s v="English"/>
    <m/>
    <m/>
    <x v="794"/>
    <s v="Don Mancini, Don Mancini"/>
    <s v="Chantal Quesnelle, Fiona Dourif, Jordan Gavaris, Danielle Bisutti, A Martinez, Maitland McConnell, Brennan Elliott, Summer H. Howell, Adam Hurtig, Darren Wall, Will Woytowich, Anne Leveille, Kally Berard, Kyle Nobess, Brad Dourif"/>
    <x v="1693"/>
    <s v="Chantal Quesnelle, Fiona Dourif"/>
    <s v="After her mother's mysterious death, Nica begins to suspect that the talking, red-haired doll her visiting niece has been playing with may be the key to recent bloodshed and chaos."/>
    <s v="After her mother's mysterious"/>
    <n v="5.6"/>
    <n v="33047"/>
    <m/>
    <n v="5000000"/>
    <x v="4"/>
    <m/>
    <m/>
    <m/>
    <n v="202"/>
  </r>
  <r>
    <s v="tt2231253"/>
    <x v="3605"/>
    <x v="16"/>
    <d v="2015-05-08T00:00:00"/>
    <s v="Action"/>
    <s v=" Crime"/>
    <s v=" Drama"/>
    <n v="92"/>
    <s v="USA"/>
    <s v="English"/>
    <m/>
    <m/>
    <x v="44"/>
    <s v="William Goldman, William Goldman"/>
    <s v="Jason Statham, Michael Angarano, Dominik Garcia, Hope Davis, Milo Ventimiglia, Max Casella, Stanley Tucci, Sof√≠a Vergara, Jason Alexander, Anne Heche, Chris Browning, Matthew Willig, Fran√ßois Vincentelli, Davenia McFadden, Michael Papajohn"/>
    <x v="160"/>
    <s v="Jason Statham, Michael Angarano"/>
    <s v="When a Las Vegas bodyguard with lethal skills and a gambling problem gets in trouble with the mob, he has one last play...and it's all or nothing."/>
    <s v="When a Las Vegas bodyguard with"/>
    <n v="5.6"/>
    <n v="50092"/>
    <m/>
    <n v="30000000"/>
    <x v="4"/>
    <m/>
    <m/>
    <n v="6738764"/>
    <n v="168"/>
  </r>
  <r>
    <s v="tt2039393"/>
    <x v="3606"/>
    <x v="15"/>
    <s v="25/12/2014"/>
    <s v="Crime"/>
    <s v=" Drama"/>
    <s v=" Thriller"/>
    <n v="111"/>
    <s v="USA"/>
    <s v="English"/>
    <m/>
    <m/>
    <x v="1178"/>
    <s v="William Monahan, James Toback"/>
    <s v="Mark Wahlberg, George Kennedy, Griffin Cleveland, Jessica Lange, Omar Leyva, Steve Park, Brie Larson, Chil Kong, Michael Kenneth Williams, Da'Vone McDonald, Amin Joseph, Cjon Saulsberry, Teebone Mitchell, Jasmond Carroll, Ria Wilkinson"/>
    <x v="28"/>
    <s v="Mark Wahlberg, George Kennedy"/>
    <s v="Literature professor and gambler Jim Bennett's debt causes him to borrow money from his mother and a loan shark. Further complicating his situation, is his relationship with one of his students. Will Bennett risk his life for a second chance?"/>
    <s v="Literature professor and gambler"/>
    <n v="6"/>
    <n v="64673"/>
    <n v="27331183.258988999"/>
    <n v="25000000"/>
    <x v="2621"/>
    <n v="33680992"/>
    <n v="42943839.637875237"/>
    <n v="39280992"/>
    <n v="185"/>
  </r>
  <r>
    <s v="tt2231554"/>
    <x v="3607"/>
    <x v="12"/>
    <d v="2013-01-08T00:00:00"/>
    <s v="Action"/>
    <s v=" Adventure"/>
    <s v=" Fantasy"/>
    <n v="98"/>
    <s v="Canada, USA"/>
    <s v="English"/>
    <m/>
    <m/>
    <x v="1895"/>
    <s v="The Vicious Brothers, Stuart Ortiz"/>
    <s v="Shawn C. Phillips, Jennica Fulton, Jeffrey Bowyer-Chapman, Charlie Kerr, Francisco Passuelo, Andrew Amphlett, J. Jones, Mike Holtz, Calvin Walantus, Zach Lorkiewicz, Chris Hill, Brandon Christensen, Tessa Paige Bildstein, Simone Belshaw, Nikkie Mucci"/>
    <x v="1694"/>
    <s v="Shawn C. Phillips, Jennica Fulton"/>
    <s v="A film student who is obsessed with the movie Grave Encounters sets out with his friends to visit the psychiatric hospital depicted in the original film."/>
    <s v="A film student who is obsessed"/>
    <n v="5.0999999999999996"/>
    <n v="22498"/>
    <m/>
    <n v="1400000"/>
    <x v="4"/>
    <m/>
    <m/>
    <n v="1552486"/>
    <n v="131"/>
  </r>
  <r>
    <s v="tt2234003"/>
    <x v="3608"/>
    <x v="15"/>
    <s v="14/05/2015"/>
    <s v="Comedy"/>
    <s v=" Drama"/>
    <m/>
    <n v="102"/>
    <s v="Ireland, UK"/>
    <s v="English"/>
    <m/>
    <m/>
    <x v="1648"/>
    <s v="John Michael McDonagh"/>
    <s v="Brendan Gleeson, Chris O'Dowd, Kelly Reilly, Aidan Gillen, Dylan Moran, Isaach De Bankol√©, M. Emmet Walsh, Marie-Jos√©e Croze, Domhnall Gleeson, David Wilmot, Pat Shortt, Gary Lydon, Killian Scott, Orla O'Rourke, Owen Sharpe"/>
    <x v="1695"/>
    <s v="Brendan Gleeson, Chris O'Dowd"/>
    <s v="After he is threatened during a confession, a good-natured priest must battle the dark forces closing in around him."/>
    <s v="After he is threatened during"/>
    <n v="7.4"/>
    <n v="55077"/>
    <m/>
    <m/>
    <x v="4"/>
    <n v="3600006"/>
    <m/>
    <n v="16887741"/>
    <n v="206"/>
  </r>
  <r>
    <s v="tt2042568"/>
    <x v="3609"/>
    <x v="13"/>
    <d v="2014-06-02T00:00:00"/>
    <s v="Comedy"/>
    <s v=" Drama"/>
    <s v=" Music"/>
    <n v="104"/>
    <s v="USA, UK, France"/>
    <s v="English"/>
    <m/>
    <m/>
    <x v="616"/>
    <s v="Joel Coen, Ethan Coen"/>
    <s v="Oscar Isaac, Carey Mulligan, Justin Timberlake, Ethan Phillips, Robin Bartlett, Max Casella, Jerry Grayson, Jeanine Serralles, Adam Driver, Stark Sands, John Goodman, Garrett Hedlund, Alex Karpovsky, Helen Hong, Bradley Mott"/>
    <x v="1518"/>
    <s v="Oscar Isaac, Carey Mulligan"/>
    <s v="A week in the life of a young singer as he navigates the Greenwich Village folk scene of 1961."/>
    <s v="A week in the life of a young"/>
    <n v="7.5"/>
    <n v="135904"/>
    <n v="12220800.405224949"/>
    <n v="11000000"/>
    <x v="2622"/>
    <n v="13235319"/>
    <n v="36618238.575955935"/>
    <n v="32960249"/>
    <n v="385"/>
  </r>
  <r>
    <s v="tt2234261"/>
    <x v="3610"/>
    <x v="13"/>
    <s v="18/04/2014"/>
    <s v="Comedy"/>
    <m/>
    <m/>
    <n v="94"/>
    <s v="France, UK"/>
    <s v="English"/>
    <s v="French"/>
    <m/>
    <x v="1250"/>
    <s v="Joel Hopkins, Tess Morris"/>
    <s v="Emma Thompson, Pierce Brosnan, Celia Imrie, Timothy Spall, Louise Bourgoin, Laurent Lafitte, Marisa Berenson, Olivier Chantreau, Ellen Thomas, Tuppence Middleton, Jack Wilkinson, Adam Byron, John Ramm, Jean-Louis Barcelona, Eleanor Matsuura"/>
    <x v="702"/>
    <s v="Emma Thompson, Pierce Brosnan"/>
    <s v="A divorced couple scheme to recover the retirement money that was stolen from them."/>
    <s v="A divorced couple scheme to recover"/>
    <n v="5.8"/>
    <n v="12677"/>
    <m/>
    <m/>
    <x v="4"/>
    <n v="266588"/>
    <m/>
    <n v="8366493"/>
    <n v="43"/>
  </r>
  <r>
    <s v="tt2235108"/>
    <x v="3611"/>
    <x v="15"/>
    <d v="2014-04-12T00:00:00"/>
    <s v="Comedy"/>
    <s v=" Drama"/>
    <s v=" Romance"/>
    <n v="108"/>
    <s v="USA"/>
    <s v="English"/>
    <m/>
    <m/>
    <x v="1896"/>
    <s v="Justin Simien"/>
    <s v="Tyler James Williams, Tessa Thompson, Kyle Gallner, Teyonah Parris, Brandon P Bell, Brittany Curran, Justin Dobies, Marque Richardson, Malcolm Barrett, Dennis Haysbert, Peter Syvertsen, Brandon Alter, Kate Gaulke, Brian James, Keith Myers"/>
    <x v="1696"/>
    <s v="Tyler James Williams, Tessa Thompson"/>
    <s v="A satire that follows the stories of four black students at an Ivy League college where a riot breaks out over a popular 'African American' themed party thrown by white students"/>
    <s v="A satire that follows the stories"/>
    <n v="6.1"/>
    <n v="24094"/>
    <m/>
    <m/>
    <x v="4"/>
    <n v="4404154"/>
    <m/>
    <n v="4633961"/>
    <n v="90"/>
  </r>
  <r>
    <s v="tt2053463"/>
    <x v="3612"/>
    <x v="13"/>
    <d v="2013-01-05T00:00:00"/>
    <s v="Crime"/>
    <s v=" Drama"/>
    <s v=" Mystery"/>
    <n v="106"/>
    <s v="USA"/>
    <s v="English"/>
    <s v="French"/>
    <m/>
    <x v="116"/>
    <s v="Scott Z. Burns"/>
    <s v="Rooney Mara, Carmen Pelaez, Marin Ireland, Channing Tatum, Polly Draper, Ann Dowd, Haraldo Alvarez, Jude Law, James Martinez, Vladimir Versailles, Jacqueline Antaramian, Michelle Vergara Moore, Catherine Zeta-Jones, Katie Lowes, David Costabile"/>
    <x v="1697"/>
    <s v="Rooney Mara, Carmen Pelaez"/>
    <s v="A young woman's world unravels when a drug prescribed by her psychiatrist has unexpected side effects."/>
    <s v="A young woman's world unravels"/>
    <n v="7.1"/>
    <n v="177680"/>
    <n v="33329455.650613498"/>
    <n v="30000000"/>
    <x v="2623"/>
    <n v="32172757"/>
    <n v="70451953.33681725"/>
    <n v="63414135"/>
    <n v="326"/>
  </r>
  <r>
    <s v="tt2238032"/>
    <x v="3613"/>
    <x v="9"/>
    <s v="28/07/2016"/>
    <s v="Action"/>
    <s v=" Adventure"/>
    <s v=" Comedy"/>
    <n v="107"/>
    <s v="China, Hong Kong, USA"/>
    <s v="Mandarin"/>
    <s v="English"/>
    <s v="Mongolian"/>
    <x v="28"/>
    <s v="Jay Longino, Jay Longino"/>
    <s v="Jackie Chan, Johnny Knoxville, Bingbing Fan, Eric Tsang, Eve Torres, Winston Chao, Jeong-hun Yeon, Shi Shi, Michael Wong, Dylan Kuo, Zoe Zhang, Wei Na, Charlie Rawes, Michael Gor, Sara Maria Forsberg"/>
    <x v="119"/>
    <s v="Jackie Chan, Johnny Knoxville"/>
    <s v="A detective from Hong Kong teams up with an American gambler to battle against a notorious Chinese criminal."/>
    <s v="A detective from Hong Kong teams"/>
    <n v="5.7"/>
    <n v="18800"/>
    <m/>
    <n v="32000000"/>
    <x v="4"/>
    <m/>
    <m/>
    <n v="136579287"/>
    <n v="57"/>
  </r>
  <r>
    <s v="tt2238050"/>
    <x v="3614"/>
    <x v="15"/>
    <s v="25/09/2014"/>
    <s v="Drama"/>
    <s v=" Mystery"/>
    <s v=" Thriller"/>
    <n v="91"/>
    <s v="France, USA"/>
    <s v="English"/>
    <m/>
    <m/>
    <x v="551"/>
    <s v="Gregg Araki, Laura Kasischke"/>
    <s v="Shailene Woodley, Eva Green, Christopher Meloni, Shiloh Fernandez, Angela Bassett, Gabourey Sidibe, Ava Acres, Thomas Jane, Mark Indelicato, Dale Dickey, Sheryl Lee, Michael Patrick McGill, Jill Johnson, Jacob Artist, Brenda Koo"/>
    <x v="1627"/>
    <s v="Shailene Woodley, Eva Green"/>
    <s v="In 1988, a teenage girl's life is thrown into chaos when her mother disappears."/>
    <s v="In 1988, a teenage girl's life"/>
    <n v="6.4"/>
    <n v="26610"/>
    <m/>
    <m/>
    <x v="4"/>
    <n v="33821"/>
    <m/>
    <n v="469701"/>
    <n v="85"/>
  </r>
  <r>
    <s v="tt2057392"/>
    <x v="3615"/>
    <x v="16"/>
    <s v="25/08/2016"/>
    <s v="Action"/>
    <s v=" Drama"/>
    <s v=" Thriller"/>
    <n v="102"/>
    <s v="UK, Canada"/>
    <s v="English"/>
    <s v="Somali"/>
    <m/>
    <x v="1026"/>
    <s v="Guy Hibbert"/>
    <s v="Faisa Hassan, Aisha Takow, Armaan Haggio, Helen Mirren, Bob Chappell, Alex Gallafent, Aaron Paul, Babou Ceesay, Carl Beukes, Kate Liquorish, Richard Stephenson, Gabriella Pinto, Tylan Wray, Hossain Dahir, Mond√© Sibisi"/>
    <x v="1698"/>
    <s v="Faisa Hassan, Aisha Takow"/>
    <s v="Col. Katherine Powell, a military officer in command of an operation to capture terrorists in Kenya, sees her mission escalate when a girl enters the kill zone triggering an international dispute over the implications of modern warfare."/>
    <s v="Col. Katherine Powell, a military"/>
    <n v="7.3"/>
    <n v="77481"/>
    <n v="14195365.73325962"/>
    <n v="13000000"/>
    <x v="2624"/>
    <n v="18704595"/>
    <n v="38501820.766371138"/>
    <n v="35259653"/>
    <n v="334"/>
  </r>
  <r>
    <s v="tt2058107"/>
    <x v="3616"/>
    <x v="13"/>
    <d v="2014-11-09T00:00:00"/>
    <s v="Biography"/>
    <s v=" Drama"/>
    <s v=" Romance"/>
    <n v="116"/>
    <s v="Switzerland, UK, Australia"/>
    <s v="English"/>
    <s v="Japanese"/>
    <m/>
    <x v="1897"/>
    <s v="Frank Cottrell Boyce, Andy Paterson"/>
    <s v="Jeremy Irvine, Colin Firth, Stellan Skarsg√•rd, Nicole Kidman, Michael MacKenzie, Jeffrey Daunton, Tanroh Ishida, Bryan Probets, Tom Stokes, Tom Hobbs, Sam Reid, Akos Armont, Takato Kitamoto, Keith Fleming, Ben Aldridge"/>
    <x v="1484"/>
    <s v="Jeremy Irvine, Colin Firth"/>
    <s v="A former British Army officer, who was tortured as a prisoner of war at a Japanese labor camp during World War II, discovers that the man responsible for much of his treatment is still alive and sets out to confront him."/>
    <s v="A former British Army officer,"/>
    <n v="7.1"/>
    <n v="36846"/>
    <n v="19997673.3903681"/>
    <n v="18000000"/>
    <x v="2625"/>
    <n v="4438438"/>
    <n v="26857858.582206052"/>
    <n v="24174885"/>
    <n v="144"/>
  </r>
  <r>
    <s v="tt2058673"/>
    <x v="3617"/>
    <x v="16"/>
    <s v="27/01/2016"/>
    <s v="Action"/>
    <s v=" Adventure"/>
    <s v=" Crime"/>
    <n v="114"/>
    <s v="China, Germany, USA, Austria, Italy, Canada"/>
    <s v="English"/>
    <s v="French"/>
    <s v="Spanish"/>
    <x v="972"/>
    <s v="Kurt Wimmer, Rick King"/>
    <s v="Edgar Ram√≠rez, Luke Bracey, Ray Winstone, Teresa Palmer, Matias Varela, Clemens Schick, Tobias Santelmann, Max Thieriot, Delroy Lindo, Nikolai Kinski, Glynis Barber, Steve Toussaint, James Le Gros, Bojesse Christopher, Ronak Patani"/>
    <x v="1607"/>
    <s v="Edgar Ram√≠rez, Luke Bracey"/>
    <s v="A young FBI agent infiltrates an extraordinary team of extreme sports athletes he suspects of masterminding a string of unprecedented, sophisticated corporate heists."/>
    <s v="A young FBI agent infiltrates"/>
    <n v="5.3"/>
    <n v="57369"/>
    <n v="114654877.07632771"/>
    <n v="105000000"/>
    <x v="2626"/>
    <n v="28782481"/>
    <n v="146014308.30961895"/>
    <n v="133718711"/>
    <n v="262"/>
  </r>
  <r>
    <s v="tt2059171"/>
    <x v="3618"/>
    <x v="15"/>
    <d v="2014-11-04T00:00:00"/>
    <s v="Horror"/>
    <s v=" Thriller"/>
    <m/>
    <n v="93"/>
    <s v="USA"/>
    <s v="English"/>
    <m/>
    <m/>
    <x v="1537"/>
    <s v="David Birke, Daniel Stamm"/>
    <s v="Mark Webber, Devon Graye, Tom Bower, Rutina Wesley, Ron Perlman, Pruitt Taylor Vince, Clyde Risley Jones, Deneen Tyler, Tom Lawson Jr., Sharon Smith, Greg Pearson, Ritchie Montgomery, Brylee Kate Woodard, Sabrina Gennarino, Hugh Ettinger"/>
    <x v="1699"/>
    <s v="Mark Webber, Devon Graye"/>
    <s v="A cryptic phone call sets off a dangerous game of risks for Elliot, a down-on-his-luck salesman. The game promises increasing rewards for completing 13 tasks, each more sinister than the last."/>
    <s v="A cryptic phone call sets off"/>
    <n v="6.3"/>
    <n v="32536"/>
    <n v="4372989.3214382399"/>
    <n v="4000000"/>
    <x v="2627"/>
    <n v="13809"/>
    <n v="904020.4296896148"/>
    <n v="826913"/>
    <n v="121"/>
  </r>
  <r>
    <s v="tt2063781"/>
    <x v="3619"/>
    <x v="12"/>
    <s v="14/12/2012"/>
    <s v="Drama"/>
    <m/>
    <m/>
    <n v="81"/>
    <s v="USA"/>
    <s v="English"/>
    <m/>
    <m/>
    <x v="1750"/>
    <s v="Susan Burke, James Ponsoldt"/>
    <s v="Mary Elizabeth Winstead, Aaron Paul, Nick Offerman, Megan Mullally, Octavia Spencer, Mary Kay Place, Kyle Gallner, Mackenzie Davis, Bree Turner, Brad Carter, Barrett Shuler, Rene Rivera, Richmond Arquette, David Grammer, Ron Lynch"/>
    <x v="741"/>
    <s v="Mary Elizabeth Winstead"/>
    <s v="A married couple whose bond is built on a mutual love of alcohol gets their relationship put to the test when the wife decides to get sober."/>
    <s v="A married couple whose bond is"/>
    <n v="6.8"/>
    <n v="16280"/>
    <n v="563627.53382056998"/>
    <n v="500000"/>
    <x v="2628"/>
    <n v="376597"/>
    <n v="563317.53867696866"/>
    <n v="499725"/>
    <n v="45"/>
  </r>
  <r>
    <s v="tt2244901"/>
    <x v="3620"/>
    <x v="13"/>
    <d v="2013-08-02T00:00:00"/>
    <s v="Comedy"/>
    <s v=" Romance"/>
    <m/>
    <n v="97"/>
    <s v="UK, France, USA"/>
    <s v="English"/>
    <m/>
    <m/>
    <x v="1825"/>
    <s v="Dan Mazer"/>
    <s v="Rose Byrne, Rafe Spall, Alex Macqueen, Stephen Merchant, Jane Asher, Terence Harvey, Minnie Driver, Jason Flemyng, Nigel Planer, Maisy Mazer, Matilda Thykier, Clare Higgins, Anna Faris, Kevin Moore, Olivia Colman"/>
    <x v="1700"/>
    <s v="Rose Byrne, Rafe Spall"/>
    <s v="Newlywed couple Nat and Josh are deliriously happy despite their differences, though friends and family aren't convinced that they can last. With their first anniversary approaching and attractive alternatives in the mix, can they last?"/>
    <s v="Newlywed couple Nat and Josh are"/>
    <n v="5.7"/>
    <n v="35243"/>
    <m/>
    <m/>
    <x v="4"/>
    <n v="34657"/>
    <m/>
    <n v="29128433"/>
    <n v="108"/>
  </r>
  <r>
    <s v="tt2245003"/>
    <x v="3621"/>
    <x v="16"/>
    <s v="25/09/2015"/>
    <s v="Comedy"/>
    <s v=" Drama"/>
    <s v=" Romance"/>
    <n v="112"/>
    <s v="UK"/>
    <s v="English"/>
    <m/>
    <m/>
    <x v="597"/>
    <s v="Morwenna Banks"/>
    <s v="Drew Barrymore, Shola Adewusi, Toni Collette, Grace Schneider, Lucinda Raikes, Eleanor Stagg, Emily Trappen, Lucy Morton, Jacqueline Bisset, Lukas Rolfe, Charlotte Hope, Sophie Holland, Fjokra, Max Rinehart, Dominic Cooper"/>
    <x v="15"/>
    <s v="Drew Barrymore, Shola Adewusi"/>
    <s v="The friendship between two life-long girlfriends is put to the test when one starts a family and the other falls ill."/>
    <s v="The friendship between two life-long"/>
    <n v="6.8"/>
    <n v="17057"/>
    <m/>
    <m/>
    <x v="4"/>
    <n v="1162653"/>
    <m/>
    <n v="7573997"/>
    <n v="54"/>
  </r>
  <r>
    <s v="tt2066051"/>
    <x v="3622"/>
    <x v="18"/>
    <s v="29/05/2019"/>
    <s v="Biography"/>
    <s v=" Drama"/>
    <s v=" Music"/>
    <n v="121"/>
    <s v="UK, USA, Canada"/>
    <s v="English"/>
    <m/>
    <m/>
    <x v="1374"/>
    <s v="Lee Hall"/>
    <s v="Taron Egerton, Jamie Bell, Richard Madden, Bryce Dallas Howard, Gemma Jones, Steven Mackintosh, Tom Bennett, Matthew Illesley, Kit Connor, Charlie Rowe, Peter O'Hanlon, Ross Farrelly, Evan Walsh, Tate Donovan, Sharmina Harrower"/>
    <x v="1701"/>
    <s v="Taron Egerton, Jamie Bell"/>
    <s v="A musical fantasy about the fantastical human story of"/>
    <s v="A musical fantasy about the fantastical"/>
    <n v="7.3"/>
    <n v="124399"/>
    <n v="40493473.677622803"/>
    <n v="40000000"/>
    <x v="2629"/>
    <n v="96368160"/>
    <n v="197587195.16183427"/>
    <n v="195179299"/>
    <n v="958"/>
  </r>
  <r>
    <s v="tt2072233"/>
    <x v="3623"/>
    <x v="19"/>
    <d v="2017-02-02T00:00:00"/>
    <s v="Action"/>
    <s v=" Crime"/>
    <s v=" Thriller"/>
    <n v="95"/>
    <s v="USA"/>
    <s v="English"/>
    <m/>
    <m/>
    <x v="1898"/>
    <s v="Andrea Berloff, Fr√©d√©ric Jardin"/>
    <s v="Jamie Foxx, Michelle Monaghan, Scoot McNairy, Dermot Mulroney, T.I., David Harbour, Gabrielle Union, Octavius J. Johnson, Tim Connolly, Drew Sheer, Sala Baker, Tim Rigby, Elijah Everett, Tess Malis Kincaid, Steve Coulter"/>
    <x v="182"/>
    <s v="Jamie Foxx, Michelle Monaghan"/>
    <s v="A cop with a connection to the criminal underworld scours a nightclub in search of his kidnapped son."/>
    <s v="A cop with a connection to the"/>
    <n v="5.6"/>
    <n v="29261"/>
    <n v="31675628.263707601"/>
    <n v="30000000"/>
    <x v="2630"/>
    <n v="20783704"/>
    <n v="34755927.901774675"/>
    <n v="32917353"/>
    <n v="177"/>
  </r>
  <r>
    <s v="tt2249221"/>
    <x v="3624"/>
    <x v="13"/>
    <d v="2013-04-12T00:00:00"/>
    <s v="Crime"/>
    <s v=" Drama"/>
    <s v=" Thriller"/>
    <n v="110"/>
    <s v="France, South Africa"/>
    <s v="Xhosa"/>
    <s v="Zulu"/>
    <s v="English"/>
    <x v="1899"/>
    <s v="Caryl Ferey, Julien Rappeneau"/>
    <s v="Orlando Bloom, Forest Whitaker, Conrad Kemp, Inge Beckmann, Tinarie van Wyk Loots, Regardt van den Bergh, Randall Majiet, Patrick Lyster, Joelle Kayembe, Tanya van Graan, Danny Keogh, Christian Bennett, Iman Isaacs, Nomhle Nkonyeni, Denise Newman"/>
    <x v="622"/>
    <s v="Orlando Bloom, Forest Whitaker"/>
    <s v="Policemen Ali Sokhela and Brian Epkeen investigate the brutal murder of a young white woman, apparently provoked by the availability of a new illegal drug and somehow connected to the disappearance of black street children."/>
    <s v="Policemen Ali Sokhela and Brian"/>
    <n v="6.7"/>
    <n v="17497"/>
    <m/>
    <n v="16000000"/>
    <x v="4"/>
    <m/>
    <m/>
    <n v="2636607"/>
    <n v="51"/>
  </r>
  <r>
    <s v="tt2076298"/>
    <x v="3625"/>
    <x v="18"/>
    <s v="20/12/2019"/>
    <s v="Action"/>
    <s v=" Biography"/>
    <s v=" Drama"/>
    <n v="107"/>
    <s v="Hong Kong, China"/>
    <s v="Cantonese"/>
    <s v="English"/>
    <s v="Mandarin"/>
    <x v="943"/>
    <s v="Tai-lee Chan, Hiroshi Fukazawa"/>
    <s v="Donnie Yen, Scott Adkins, Danny Kwok-Kwan Chan, Vanness Wu, Jim Liu, Kent Cheng, Yue Wu, Ka-nin Ngo, Adrian Wheeler, Chris Collins, Vanda Margraf, Nicola Stuart-Hill, Nico Amedeo, Grace Englert, John F. Cruz"/>
    <x v="810"/>
    <s v="Donnie Yen, Scott Adkins"/>
    <s v="The Kung Fu master travels to the U.S. where his student has upset the local martial arts community by opening a Wing Chun school."/>
    <s v="The Kung Fu master travels to"/>
    <n v="7.1"/>
    <n v="20858"/>
    <n v="52641515.780909643"/>
    <n v="52000000"/>
    <x v="2631"/>
    <n v="3956031"/>
    <n v="178521518.30939913"/>
    <n v="176345966"/>
    <n v="259"/>
  </r>
  <r>
    <s v="tt2258281"/>
    <x v="3626"/>
    <x v="12"/>
    <s v="31/10/2012"/>
    <s v="Drama"/>
    <m/>
    <m/>
    <n v="152"/>
    <s v="Romania, France, Belgium"/>
    <s v="Romanian"/>
    <m/>
    <m/>
    <x v="1900"/>
    <s v="Cristian Mungiu, Tatiana Niculescu-Bran"/>
    <s v="Cosmina Stratan, Cristina Flutur, Valeriu Andriuta, Dana Tapalaga, Catalina Harabagiu, Gina Tandura, Vica Agache, Nora Covali, Dionisie Vitcu, Ionut Ghinea, Liliana Mocanu, Doru Ana, Costache Babii, Luminita Gheorghiu, Alina Berzunteanu"/>
    <x v="1702"/>
    <s v="Cosmina Stratan, Cristina Flutur"/>
    <s v="The friendship between two young women who grew up in the same orphanage; one has found refuge at a convent in Romania and refuses to leave with her friend, who now lives in Germany."/>
    <s v="The friendship between two young"/>
    <n v="7.5"/>
    <n v="11316"/>
    <m/>
    <m/>
    <x v="4"/>
    <n v="124919"/>
    <m/>
    <n v="673493"/>
    <n v="35"/>
  </r>
  <r>
    <s v="tt2258337"/>
    <x v="3627"/>
    <x v="12"/>
    <d v="2012-06-07T00:00:00"/>
    <s v="Action"/>
    <s v=" Fantasy"/>
    <m/>
    <n v="145"/>
    <s v="India"/>
    <s v="Telugu"/>
    <s v="Tamil"/>
    <m/>
    <x v="1901"/>
    <s v="Ashwin Gangaraju, S.S. Kanchi"/>
    <s v="Sudeep, Nani, Samantha Ruth Prabhu, Hamsa Nandini, Crazy Mohan, Santhanam, Adithya Menon, Chandra Sekhar, Srinivasa Reddy, Sivannarayana, Devadarshini Chetan, Noel Sean, Dhanraj, Thagubothu Ramesh, Venkatesh Chakravarthy"/>
    <x v="1703"/>
    <s v="Sudeep, Nani, Samantha Ruth Prabhu"/>
    <s v="A murdered man is reincarnated as a housefly and seeks to avenge his death."/>
    <s v="A murdered man is reincarnated"/>
    <n v="7.7"/>
    <n v="20853"/>
    <m/>
    <s v="INR 300000000"/>
    <x v="4"/>
    <m/>
    <m/>
    <m/>
    <n v="68"/>
  </r>
  <r>
    <s v="tt2258345"/>
    <x v="3628"/>
    <x v="13"/>
    <s v="17/04/2014"/>
    <s v="Comedy"/>
    <s v=" Romance"/>
    <m/>
    <n v="90"/>
    <s v="USA"/>
    <s v="English"/>
    <s v="French"/>
    <s v="Spanish"/>
    <x v="538"/>
    <s v="John Turturro"/>
    <s v="John Turturro, Woody Allen, Vanessa Paradis, Liev Schreiber, Sharon Stone, Sof√≠a Vergara, Abe Altman, Michael Badalucco, Bob Balaban, M'Barka Ben Taleb, Teddy Bergman, Max Casella, Loan Chabanol, Isaiah Clifton, Jade Dixon"/>
    <x v="1704"/>
    <s v="John Turturro, Woody Allen"/>
    <s v="Fioravante decides to become a professional Don Juan as a way of making money to help his cash-strapped friend, Murray. With Murray acting as his &quot;manager&quot;, the duo quickly finds themselves caught up in the crosscurrents of love and money."/>
    <s v="Fioravante decides to become a"/>
    <n v="6.2"/>
    <n v="23402"/>
    <m/>
    <m/>
    <x v="4"/>
    <n v="3769873"/>
    <m/>
    <n v="22706304"/>
    <n v="69"/>
  </r>
  <r>
    <s v="tt2258858"/>
    <x v="3629"/>
    <x v="12"/>
    <d v="2012-06-12T00:00:00"/>
    <s v="Comedy"/>
    <s v=" Drama"/>
    <m/>
    <n v="98"/>
    <s v="Saudi Arabia, Netherlands, Germany, Jordan, United Arab Emirates, USA"/>
    <s v="Arabic"/>
    <m/>
    <m/>
    <x v="1902"/>
    <s v="Haifaa Al-Mansour"/>
    <s v="Reem Abdullah, Waad Mohammed, Abdullrahman Al Gohani, Ahd, Sultan Al Assaf, Alanoud Sajini, Rafa Al Sanea, Dana Abdullilah, Rehab Ahmed, Nouf Saad, Ibrahim Almozael, Mohammed Zahir, Sara Aljaber, Noura Faisal, Talal Loay"/>
    <x v="1705"/>
    <s v="Reem Abdullah, Waad Mohammed"/>
    <s v="An enterprising Saudi girl signs on for her school's Koran recitation competition as a way to raise the remaining funds she needs in order to buy the green bicycle that has captured her interest."/>
    <s v="An enterprising Saudi girl signs"/>
    <n v="7.5"/>
    <n v="18369"/>
    <m/>
    <m/>
    <x v="4"/>
    <n v="1347747"/>
    <m/>
    <n v="6499169"/>
    <n v="139"/>
  </r>
  <r>
    <s v="tt2077851"/>
    <x v="3630"/>
    <x v="12"/>
    <d v="2013-04-04T00:00:00"/>
    <s v="Comedy"/>
    <m/>
    <m/>
    <n v="81"/>
    <s v="USA"/>
    <s v="English"/>
    <m/>
    <m/>
    <x v="1903"/>
    <s v="Mike Birbiglia, Ira Glass"/>
    <s v="Mike Birbiglia, Lauren Ambrose, James Rebhorn, Carol Kane, Cristin Milioti, Aya Cash, Marylouise Burke, Loudon Wainwright III, Ben Levin, Henry Phillips, Jessi Klein, Emily Meade, Danny Borbon, Amanda Perez, Lucy DeVito"/>
    <x v="1706"/>
    <s v="Mike Birbiglia, Lauren Ambrose"/>
    <s v="A burgeoning stand-up comedian struggles with the stress of a stalled career, a stale relationship, and the wild spurts of severe sleepwalking he is desperate to ignore."/>
    <s v="A burgeoning stand-up comedian"/>
    <n v="6.8"/>
    <n v="11448"/>
    <n v="1127255.06764114"/>
    <n v="1000000"/>
    <x v="2632"/>
    <n v="2266067"/>
    <n v="2554435.5093643549"/>
    <n v="2266067"/>
    <n v="31"/>
  </r>
  <r>
    <s v="tt2080374"/>
    <x v="3631"/>
    <x v="16"/>
    <s v="21/01/2016"/>
    <s v="Biography"/>
    <s v=" Drama"/>
    <m/>
    <n v="122"/>
    <s v="UK, USA"/>
    <s v="English"/>
    <m/>
    <m/>
    <x v="70"/>
    <s v="Aaron Sorkin, Walter Isaacson"/>
    <s v="Michael Fassbender, Kate Winslet, Seth Rogen, Jeff Daniels, Michael Stuhlbarg, Katherine Waterston, Perla Haney-Jardine, Ripley Sobo, Makenzie Moss, Sarah Snook, John Ortiz, Adam Shapiro, John Steen, Stan Roth, Mihran Slougian"/>
    <x v="1187"/>
    <s v="Michael Fassbender, Kate Winslet"/>
    <s v="A German submarine is boarded by disguised American submariners trying to capture their Enigma cipher machine."/>
    <s v="A German submarine is boarded"/>
    <n v="7.2"/>
    <n v="150529"/>
    <n v="32758536.3075222"/>
    <n v="30000000"/>
    <x v="2633"/>
    <n v="17766658"/>
    <n v="37608844.905652285"/>
    <n v="34441873"/>
    <n v="416"/>
  </r>
  <r>
    <s v="tt2083355"/>
    <x v="3632"/>
    <x v="13"/>
    <d v="2014-03-07T00:00:00"/>
    <s v="Comedy"/>
    <s v=" Drama"/>
    <m/>
    <n v="123"/>
    <s v="USA"/>
    <s v="English"/>
    <m/>
    <m/>
    <x v="443"/>
    <s v="Malcolm D. Lee, Malcolm D. Lee"/>
    <s v="Monica Calhoun, Morris Chestnut, Melissa De Sousa, Taye Diggs, Regina Hall, Terrence Howard, Sanaa Lathan, Nia Long, Harold Perrineau, Eddie Cibrian, Riele Downs, Richie Lawrence, Millie Davis, Linden Liles-McCurdy, Isis Moore"/>
    <x v="1707"/>
    <s v="Monica Calhoun, Morris Chestnut"/>
    <s v="When college friends reunite after 15 years over the Christmas holidays, they discover just how easy it is for long-forgotten rivalries and romances to be reignited."/>
    <s v="When college friends reunite after"/>
    <n v="6.7"/>
    <n v="14631"/>
    <n v="18886691.535347652"/>
    <n v="17000000"/>
    <x v="2634"/>
    <n v="70525195"/>
    <n v="80919152.207531542"/>
    <n v="72835710"/>
    <n v="65"/>
  </r>
  <r>
    <s v="tt2262315"/>
    <x v="3633"/>
    <x v="9"/>
    <s v="14/08/2017"/>
    <s v="Crime"/>
    <s v=" Drama"/>
    <s v=" Horror"/>
    <n v="98"/>
    <s v="USA"/>
    <s v="English"/>
    <m/>
    <m/>
    <x v="1904"/>
    <s v="Mark Bianculli, Jeff Richard"/>
    <s v="James Caan, Logan Miller, Keir Gilchrist, Laura Innes, Edwin Hodge, Bailey Noble, Lili Reinhart, Anne Dudek, Mindy Sterling, William Charles Mitchell, Dean Cameron, Nik Dodani, Luke Spencer Roberts, Ted King, Billy Khoury"/>
    <x v="1708"/>
    <s v="James Caan, Logan Miller"/>
    <s v="A pair of mischievous high school kids create the illusion of a haunting on an unsuspecting elderly neighbor while keeping his every reaction under surveillance. A series of coincidences leads to tragedy."/>
    <s v="A pair of mischievous high school"/>
    <n v="6.3"/>
    <n v="15467"/>
    <m/>
    <m/>
    <x v="4"/>
    <m/>
    <m/>
    <n v="90573"/>
    <n v="118"/>
  </r>
  <r>
    <s v="tt2263944"/>
    <x v="3634"/>
    <x v="13"/>
    <d v="2014-01-02T00:00:00"/>
    <s v="Animation"/>
    <s v=" Action"/>
    <s v=" Adventure"/>
    <n v="85"/>
    <s v="Japan"/>
    <s v="Japanese"/>
    <m/>
    <m/>
    <x v="1905"/>
    <s v="Akira Toriyama, Akira Toriyama"/>
    <s v="Masako Nozawa, Hiromi Tsuru, Ry√¥ Horikawa, Masaharu Sat√¥, Mayumi Tanaka, Toshio Furukawa, T√¥ru Furuya, Hikaru Midorikawa, Takeshi Kusao, Y√ªko Minaguchi, Naoko Watanabe, Ry√ªzabur√¥ √îtomo, Unsh√¥ Ishizuka, Naoki Tatsuta, K√¥z√¥ Shioya"/>
    <x v="1709"/>
    <s v="Masako Nozawa, Hiromi Tsuru"/>
    <s v="The Z-Fighters must contend with Lord Beerus, the God of Destruction, but only a God can fight a God, and none of them are Gods. However with the creation of the Super Saiyan God, will the Z-Fighters be able to defeat Lord Beerus?"/>
    <s v="The Z-Fighters must contend with"/>
    <n v="7.2"/>
    <n v="25818"/>
    <m/>
    <m/>
    <x v="4"/>
    <n v="2553002"/>
    <m/>
    <n v="50461371"/>
    <n v="87"/>
  </r>
  <r>
    <s v="tt2083383"/>
    <x v="3635"/>
    <x v="12"/>
    <s v="29/11/2012"/>
    <s v="Drama"/>
    <s v=" Sport"/>
    <m/>
    <n v="111"/>
    <s v="USA"/>
    <s v="English"/>
    <m/>
    <m/>
    <x v="1906"/>
    <s v="Randy Brown"/>
    <s v="Clint Eastwood, Chelcie Ross, Raymond Anthony Thomas, Ed Lauter, Amy Adams, Clifton Guterman, Carla Fisher, George Wyner, Bob Gunton, Jack Gilpin, Matthew Lillard, Robert Patrick, John Goodman, Nathan Wright, Scott Eastwood"/>
    <x v="127"/>
    <s v="Clint Eastwood, Chelcie Ross"/>
    <s v="A daughter tries to remedy her dysfunctional relationship with her ailing father, a decorated baseball scout by helping him in a recruiting trip which could be his last."/>
    <s v="A daughter tries to remedy her"/>
    <n v="6.8"/>
    <n v="59171"/>
    <n v="33817652.029234201"/>
    <n v="30000000"/>
    <x v="2635"/>
    <n v="35763137"/>
    <n v="55193944.3108574"/>
    <n v="48963137"/>
    <n v="192"/>
  </r>
  <r>
    <s v="tt2265398"/>
    <x v="3636"/>
    <x v="13"/>
    <s v="25/07/2013"/>
    <s v="Comedy"/>
    <s v=" Drama"/>
    <s v=" Romance"/>
    <n v="90"/>
    <s v="USA"/>
    <s v="English"/>
    <m/>
    <m/>
    <x v="1907"/>
    <s v="Joe Swanberg"/>
    <s v="Olivia Wilde, Jake Johnson, Anna Kendrick, Ron Livingston, Ti West, Jason Sudeikis, Mike Brune, Frank V. Ross, Michael Gaertner, Kristin Davis, Jim Cibak, Alicia Van Couvering, Michael Zeller, Joe Swanberg"/>
    <x v="1710"/>
    <s v="Olivia Wilde, Jake Johnson"/>
    <s v="Luke and Kate are coworkers at a brewery who spend their nights drinking and flirting heavily. One weekend away together with their significant others proves who really belongs together and who doesn't."/>
    <s v="Luke and Kate are coworkers at"/>
    <n v="6.1"/>
    <n v="55452"/>
    <m/>
    <m/>
    <x v="4"/>
    <n v="343341"/>
    <m/>
    <n v="401914"/>
    <n v="133"/>
  </r>
  <r>
    <s v="tt2265534"/>
    <x v="3637"/>
    <x v="13"/>
    <s v="30/07/2013"/>
    <s v="Drama"/>
    <s v=" Romance"/>
    <m/>
    <n v="98"/>
    <s v="USA"/>
    <s v="English"/>
    <m/>
    <m/>
    <x v="1908"/>
    <s v="Liz W. Garcia"/>
    <s v="Kristen Bell, Mamie Gummer, Martin Starr, Alex Shaffer, Joshua Harto, David Lambert, Amy Madigan, Adam LeFevre, John Finn, Paulie Litt, Sendhil Ramamurthy, Mike Landry, Tom Kondilas, Carlos Velazquez, Lisa Ann Goldsmith"/>
    <x v="862"/>
    <s v="Kristen Bell, Mamie Gummer"/>
    <s v="A former valedictorian quits her reporter job in New York and returns to the place she last felt happy: her childhood home in Connecticut. She gets work as a lifeguard and starts a dangerous relationship with a troubled teenager."/>
    <s v="A former valedictorian quits her"/>
    <n v="5.6"/>
    <n v="13914"/>
    <m/>
    <m/>
    <x v="4"/>
    <m/>
    <m/>
    <m/>
    <n v="70"/>
  </r>
  <r>
    <s v="tt2084970"/>
    <x v="3638"/>
    <x v="15"/>
    <d v="2015-01-01T00:00:00"/>
    <s v="Biography"/>
    <s v=" Drama"/>
    <s v=" Thriller"/>
    <n v="114"/>
    <s v="UK, USA"/>
    <s v="English"/>
    <s v="German"/>
    <m/>
    <x v="1553"/>
    <s v="Graham Moore, Andrew Hodges"/>
    <s v="Benedict Cumberbatch, Keira Knightley, Matthew Goode, Rory Kinnear, Allen Leech, Matthew Beard, Charles Dance, Mark Strong, James Northcote, Tom Goodman-Hill, Steven Waddington, Ilan Goodman, Jack Tarlton, Alex Lawther, Jack Bannon"/>
    <x v="1312"/>
    <s v="Benedict Cumberbatch"/>
    <s v="During World War II, the English mathematical genius"/>
    <s v="During World War II, the English"/>
    <n v="8"/>
    <n v="668033"/>
    <n v="15305462.625033841"/>
    <n v="14000000"/>
    <x v="2636"/>
    <n v="91125683"/>
    <n v="255334154.26123694"/>
    <n v="233555708"/>
    <n v="845"/>
  </r>
  <r>
    <s v="tt2084989"/>
    <x v="3639"/>
    <x v="13"/>
    <s v="30/08/2013"/>
    <s v="Drama"/>
    <s v=" Sci-Fi"/>
    <m/>
    <n v="96"/>
    <s v="USA"/>
    <s v="English"/>
    <m/>
    <m/>
    <x v="805"/>
    <s v="Shane Carruth"/>
    <s v="Amy Seimetz, Shane Carruth, Andrew Sensenig, Thiago Martins, Kathy Carruth, Meredith Burke, Andreon Watson, Ashton Miramontes, Myles McGee, Frank Mosley, Carolyn King, Kerry McCormick, Marco Antonio Rodriguez, Brina Palencia, Lynn Blackburn"/>
    <x v="1711"/>
    <s v="Amy Seimetz, Shane Carruth"/>
    <s v="A man and woman are drawn together, entangled in the life cycle of an ageless organism. Identity becomes an illusion as they struggle to assemble the loose fragments of wrecked lives."/>
    <s v="A man and woman are drawn together,"/>
    <n v="6.7"/>
    <n v="30920"/>
    <n v="55549.092751022501"/>
    <n v="50000"/>
    <x v="2637"/>
    <n v="444098"/>
    <n v="652339.65973977768"/>
    <n v="587174"/>
    <n v="172"/>
  </r>
  <r>
    <s v="tt2091256"/>
    <x v="3640"/>
    <x v="19"/>
    <d v="2017-01-11T00:00:00"/>
    <s v="Animation"/>
    <s v=" Action"/>
    <s v=" Comedy"/>
    <n v="89"/>
    <s v="USA, Canada, France, UK, India"/>
    <s v="English"/>
    <m/>
    <m/>
    <x v="1826"/>
    <s v="Nicholas Stoller, Dav Pilkey"/>
    <s v="Kevin Hart, Ed Helms, Nick Kroll, Thomas Middleditch, Jordan Peele, Kristen Schaal, DeeDee Rescher, Brian Posehn, David Soren, Mel Rodriguez, Susan Fitzer, Lynnanne Zager, Tiffany Lauren Bennicke, James Ryan, Leslie David Baker"/>
    <x v="1108"/>
    <s v="Kevin Hart, Ed Helms"/>
    <s v="Two overly imaginative pranksters named George and Harold hypnotize their principal into thinking he's a ridiculously enthusiastic, incredibly dimwitted superhero named Captain Underpants."/>
    <s v="Two overly imaginative pranksters"/>
    <n v="6.2"/>
    <n v="24337"/>
    <n v="40122462.467362963"/>
    <n v="38000000"/>
    <x v="2638"/>
    <n v="73921000"/>
    <n v="132433353.24449669"/>
    <n v="125427681"/>
    <n v="135"/>
  </r>
  <r>
    <s v="tt2268458"/>
    <x v="3641"/>
    <x v="13"/>
    <s v="20/11/2014"/>
    <s v="Drama"/>
    <s v=" Sci-Fi"/>
    <s v=" Thriller"/>
    <n v="87"/>
    <s v="Australia"/>
    <s v="English"/>
    <m/>
    <m/>
    <x v="1909"/>
    <s v="Zak Hilditch"/>
    <s v="Jessica De Gouw, Nathan Phillips, David Field, Lauren Cleary, Matt Lovkis, Ryan Knight, Brendan Kalin, Wendy Burns, Caleb Helm, Emily Crew, Aron Dyer, Neil Stewart, Peter Docker, Michael McCall, Angourie Rice"/>
    <x v="1712"/>
    <s v="Jessica De Gouw, Nathan Phillips"/>
    <s v="A self-obsessed young man makes his way to the party-to-end-all-parties on the last day on Earth, but ends up saving the life of a little girl searching for her father. Their relationship ultimately leads him on the path to redemption."/>
    <s v="A self-obsessed young man makes"/>
    <n v="6.7"/>
    <n v="15699"/>
    <m/>
    <s v="AUD 2500000"/>
    <x v="4"/>
    <m/>
    <m/>
    <n v="360234"/>
    <n v="86"/>
  </r>
  <r>
    <s v="tt2271563"/>
    <x v="3642"/>
    <x v="16"/>
    <s v="19/02/2016"/>
    <s v="Action"/>
    <s v=" Drama"/>
    <s v=" Western"/>
    <n v="90"/>
    <s v="Canada, France, USA"/>
    <s v="English"/>
    <m/>
    <m/>
    <x v="1910"/>
    <s v="Brad Mirman, Tari"/>
    <s v="Esther Purves-Smith, Kiefer Sutherland, Donald Sutherland, Lex Cassar, Graeme Black, Dave Trimble, Joe Norman Shaw, Aaron Poole, Michael Wincott, Brian Cox, Chris Ippolito, Dylan Smith, Landon Liboiron, Micheal Mitchell, Justin Michael Carriere"/>
    <x v="1713"/>
    <s v="Esther Purves-Smith"/>
    <s v="In 1872, an embittered gunslinger named John Henry Clayton attempts to make amends with his estranged father Reverend Samuel Clayton while their community is besieged by ruthless land-grabbers."/>
    <s v="In 1872, an embittered gunslinger"/>
    <n v="6.3"/>
    <n v="10070"/>
    <m/>
    <n v="11000000"/>
    <x v="4"/>
    <m/>
    <m/>
    <m/>
    <n v="79"/>
  </r>
  <r>
    <s v="tt2273657"/>
    <x v="3643"/>
    <x v="16"/>
    <s v="17/04/2015"/>
    <s v="Crime"/>
    <s v=" Drama"/>
    <s v=" Mystery"/>
    <n v="99"/>
    <s v="USA"/>
    <s v="English"/>
    <s v="Ibo"/>
    <m/>
    <x v="1911"/>
    <s v="Rupert Goold, David Kajganich"/>
    <s v="Jonah Hill, James Franco, Felicity Jones, Maria Dizzia, Ethan Suplee, Conor Kikot, Charlotte Driscoll, Stella Rae Payne, Robert John Burke, Byron Jennings, Gretchen Mol, Betty Gilpin, Seth Barrish, Robert Stanton, Michael Countryman"/>
    <x v="1063"/>
    <s v="Jonah Hill, James Franco"/>
    <s v="When disgraced New York Times reporter Michael Finkel meets accused killer Christian Longo - who has taken on Finkel's identity - his investigation morphs into a game of cat-and-mouse."/>
    <s v="When disgraced New York Times"/>
    <n v="6.3"/>
    <n v="61759"/>
    <m/>
    <m/>
    <x v="4"/>
    <n v="4719695"/>
    <m/>
    <n v="5261595"/>
    <n v="149"/>
  </r>
  <r>
    <s v="tt2091473"/>
    <x v="3644"/>
    <x v="12"/>
    <s v="14/02/2013"/>
    <s v="Drama"/>
    <m/>
    <m/>
    <n v="106"/>
    <s v="USA, United Arab Emirates"/>
    <s v="English"/>
    <m/>
    <m/>
    <x v="111"/>
    <s v="John Krasinski, Matt Damon"/>
    <s v="Matt Damon, Benjamin Sheeler, Terry Kinney, Carla Bianco, Joe Coyle, Hal Holbrook, Dorothy Silver, Frances McDormand, Titus Welliver, Lexi Cowan, Tim Guinee, Sara Lindsey, Frank Conforti, Garrett Ashbaugh, Jericho Morgan"/>
    <x v="46"/>
    <s v="Matt Damon, Benjamin Sheeler"/>
    <s v="A salesman for a natural gas company experiences life-changing events after arriving in a small town, where his corporation wants to tap into the available resources."/>
    <s v="A salesman for a natural gas company"/>
    <n v="6.6"/>
    <n v="35992"/>
    <n v="16908826.0146171"/>
    <n v="15000000"/>
    <x v="2639"/>
    <n v="7597898"/>
    <n v="12443803.636597641"/>
    <n v="11039031"/>
    <n v="126"/>
  </r>
  <r>
    <s v="tt2275946"/>
    <x v="3645"/>
    <x v="15"/>
    <d v="2014-10-01T00:00:00"/>
    <s v="Action"/>
    <s v=" Comedy"/>
    <s v=" Crime"/>
    <n v="99"/>
    <s v="UK, Lithuania"/>
    <s v="English"/>
    <s v="Russian"/>
    <s v="Lithuanian"/>
    <x v="1912"/>
    <s v="Jonas Banys, Lewis Britnell"/>
    <s v="Vinnie Jones, Scot Williams, Gil Darnell, Oliver Jackson, Antony Strachan, Andrius Ziurauskas, Vytautas Sapranauskas, Artur Smolyaninov, Vita Siauciunaite, Monika Vaiciulyte, Daniel-John Williams, Daniel Nehme, Daniel Bowker, Andrew McHale, Aurimas Meliesius"/>
    <x v="1714"/>
    <s v="Vinnie Jones, Scot Williams"/>
    <s v="Three friends try to make money and invite another friend in on a plot."/>
    <s v="Three friends try to make money"/>
    <n v="6.6"/>
    <n v="33246"/>
    <m/>
    <n v="2700000"/>
    <x v="4"/>
    <m/>
    <m/>
    <n v="332537"/>
    <n v="72"/>
  </r>
  <r>
    <s v="tt2091935"/>
    <x v="3646"/>
    <x v="16"/>
    <s v="13/05/2017"/>
    <s v="Action"/>
    <s v=" Comedy"/>
    <s v=" Romance"/>
    <n v="95"/>
    <s v="USA"/>
    <s v="English"/>
    <m/>
    <m/>
    <x v="1913"/>
    <s v="Max Landis"/>
    <s v="Sam Rockwell, Anna Kendrick, Tim Roth, James Ransone, Anson Mount, Michael Eklund, RZA, Katie Nehra, Jaiden Kaine, Douglas M. Griffin, Luis Da Silva Jr., Elena Sanchez, Garrett Kruithof, Christopher Matthew Cook, Ross Gallo"/>
    <x v="914"/>
    <s v="Sam Rockwell, Anna Kendrick"/>
    <s v="A girl falls for the &quot;perfect&quot; guy, who happens to have a very fatal flaw: he's a hitman on the run from the crime cartels who employ him."/>
    <s v="A girl falls for the &quot;perfect&quot;"/>
    <n v="6.3"/>
    <n v="49106"/>
    <n v="8735609.6820059195"/>
    <n v="8000000"/>
    <x v="2640"/>
    <n v="34694"/>
    <n v="663464.09559229843"/>
    <n v="607595"/>
    <n v="227"/>
  </r>
  <r>
    <s v="tt2094766"/>
    <x v="3647"/>
    <x v="9"/>
    <d v="2017-04-01T00:00:00"/>
    <s v="Action"/>
    <s v=" Adventure"/>
    <s v=" Sci-Fi"/>
    <n v="115"/>
    <s v="USA, France, UK, Hong Kong, Taiwan, Malta"/>
    <s v="English"/>
    <s v="Spanish"/>
    <s v="Arabic"/>
    <x v="1735"/>
    <s v="Michael Lesslie, Adam Cooper"/>
    <s v="Michael Fassbender, Marion Cotillard, Jeremy Irons, Brendan Gleeson, Charlotte Rampling, Michael Kenneth Williams, Denis M√©nochet, Ariane Labed, Khalid Abdalla, Essie Davis, Matias Varela, Callum Turner, Carlos Bardem, Javier Guti√©rrez, Hovik Keuchkerian"/>
    <x v="1187"/>
    <s v="Michael Fassbender, Marion Cotillard"/>
    <s v="Callum Lynch explores the memories of his ancestor Aguilar de Nerha and gains the skills of a Master Assassin, before taking on the secret Templar society."/>
    <s v="Callum Lynch explores the memories"/>
    <n v="5.7"/>
    <n v="181433"/>
    <n v="134793464.35729"/>
    <n v="125000000"/>
    <x v="2641"/>
    <n v="54647948"/>
    <n v="259555982.98889697"/>
    <n v="240697856"/>
    <n v="658"/>
  </r>
  <r>
    <s v="tt2096672"/>
    <x v="3648"/>
    <x v="15"/>
    <d v="2014-03-12T00:00:00"/>
    <s v="Comedy"/>
    <m/>
    <m/>
    <n v="109"/>
    <s v="USA"/>
    <s v="English"/>
    <s v="Cantonese"/>
    <m/>
    <x v="114"/>
    <s v="Sean Anders, John Morris"/>
    <s v="Jim Carrey, Jeff Daniels, Rob Riggle, Laurie Holden, Rachel Melvin, Steve Tom, Don Lake, Patricia French, Elizabeth Cooper, Kathleen Turner, Bill Murray, Tembi Locke, Paul Blackthorne, Brady Bluhm, Eddie Shin"/>
    <x v="89"/>
    <s v="Jim Carrey, Jeff Daniels"/>
    <s v="20 years since their first adventure, Lloyd and Harry go on a road trip to find Harry's newly discovered daughter, who was given up for adoption."/>
    <s v="20 years since their first adventure,"/>
    <n v="5.6"/>
    <n v="126513"/>
    <n v="43729893.214382403"/>
    <n v="40000000"/>
    <x v="2642"/>
    <n v="86208010"/>
    <n v="185673857.77874988"/>
    <n v="169837010"/>
    <n v="332"/>
  </r>
  <r>
    <s v="tt2096673"/>
    <x v="3649"/>
    <x v="16"/>
    <s v="16/09/2015"/>
    <s v="Animation"/>
    <s v=" Adventure"/>
    <s v=" Comedy"/>
    <n v="95"/>
    <s v="USA"/>
    <s v="English"/>
    <m/>
    <m/>
    <x v="1914"/>
    <s v="Pete Docter, Ronnie Del Carmen"/>
    <s v="Amy Poehler, Phyllis Smith, Richard Kind, Bill Hader, Lewis Black, Mindy Kaling, Kaitlyn Dias, Diane Lane, Kyle MacLachlan, Paula Poundstone, Bobby Moynihan, Paula Pell, Dave Goelz, Frank Oz, Josh Cooley"/>
    <x v="1099"/>
    <s v="Amy Poehler, Phyllis Smith"/>
    <s v="After young Riley is uprooted from her Midwest life and moved to San Francisco, her emotions - Joy, Fear, Anger, Disgust and Sadness - conflict on how best to navigate a new city, house, and school."/>
    <s v="After young Riley is uprooted"/>
    <n v="8.1"/>
    <n v="592575"/>
    <n v="191091461.79387951"/>
    <n v="175000000"/>
    <x v="2643"/>
    <n v="356921711"/>
    <n v="936972049.11398637"/>
    <n v="858071350"/>
    <n v="1034"/>
  </r>
  <r>
    <s v="tt2097298"/>
    <x v="3650"/>
    <x v="16"/>
    <s v="20/02/2015"/>
    <s v="Biography"/>
    <s v=" Drama"/>
    <s v=" Sport"/>
    <n v="129"/>
    <s v="USA"/>
    <s v="English"/>
    <s v="Spanish"/>
    <m/>
    <x v="499"/>
    <s v="Christopher Cleveland, Bettina Gilois"/>
    <s v="Kevin Costner, Ramiro Rodriguez, Carlos Pratts, Johnny Ortiz, Rafael Martinez, Hector Duran, Sergio Avelar, Michael Aguero, Diana Maria Riva, Omar Leyva, Valente Rodriguez, Danny Mora, Maria Bello, Morgan Saylor, Elsie Fisher"/>
    <x v="309"/>
    <s v="Kevin Costner, Ramiro Rodriguez"/>
    <s v="Jim White moves his family after losing his last job as a football coach. He sees that some of the students are worth starting a cross-country team and turns seven students with no hope into one of the best cross-country teams."/>
    <s v="Jim White moves his family after"/>
    <n v="7.4"/>
    <n v="34643"/>
    <n v="18563170.574262582"/>
    <n v="17000000"/>
    <x v="2644"/>
    <n v="44482410"/>
    <n v="49913154.245682731"/>
    <n v="45710059"/>
    <n v="104"/>
  </r>
  <r>
    <s v="tt2281159"/>
    <x v="3651"/>
    <x v="13"/>
    <s v="22/11/2013"/>
    <s v="Drama"/>
    <s v=" Horror"/>
    <s v=" Thriller"/>
    <n v="84"/>
    <s v="USA"/>
    <s v="English"/>
    <m/>
    <m/>
    <x v="1915"/>
    <s v="Eric England"/>
    <s v="Najarra Townsend, Caroline Williams, Alice Macdonald, Matt Mercer, Katie Stegeman, Charley Koontz, Simon Barrett, Ruben Pla, E-Kan Soong, Dave Holmes, Kaela Crawford, Andre Boyer, Celia Finkelstein, Laura Baggett, Chris Candy"/>
    <x v="1715"/>
    <s v="Najarra Townsend, Caroline Williams"/>
    <s v="After being drugged and raped at a party, a young woman contracts what she thinks is an STD; but, it's actually something much worse."/>
    <s v="After being drugged and raped"/>
    <n v="5.3"/>
    <n v="14027"/>
    <m/>
    <m/>
    <x v="4"/>
    <n v="4105"/>
    <m/>
    <n v="58221"/>
    <n v="195"/>
  </r>
  <r>
    <s v="tt2097307"/>
    <x v="3652"/>
    <x v="12"/>
    <s v="22/08/2012"/>
    <s v="Action"/>
    <s v=" Comedy"/>
    <m/>
    <n v="100"/>
    <s v="USA"/>
    <s v="English"/>
    <m/>
    <m/>
    <x v="1916"/>
    <s v="Dax Shepard"/>
    <s v="Kristen Bell, Dax Shepard, Tom Arnold, Kristin Chenoweth, Michael Rosenbaum, Jess Rowland, Carly Hatter, Steve Agee, Bradley Cooper, Joy Bryant, Kal Bennett, John Duff, David Koechner, Ryan Hansen, Beau Bridges"/>
    <x v="862"/>
    <s v="Kristen Bell, Dax Shepard"/>
    <s v="Former getaway driver Charles Bronson jeopardizes his Witness Protection Plan identity in order to help his girlfriend get to Los Angeles. The feds and Charles' former gang chase them on the road."/>
    <s v="Former getaway driver Charles"/>
    <n v="6.1"/>
    <n v="34150"/>
    <n v="2254510.1352822799"/>
    <n v="2000000"/>
    <x v="2645"/>
    <n v="13749300"/>
    <n v="18956650.551482175"/>
    <n v="16816647"/>
    <n v="132"/>
  </r>
  <r>
    <s v="tt2282016"/>
    <x v="3653"/>
    <x v="15"/>
    <s v="22/08/2014"/>
    <s v="Horror"/>
    <m/>
    <m/>
    <n v="83"/>
    <s v="USA"/>
    <s v="English"/>
    <m/>
    <m/>
    <x v="1917"/>
    <s v="David Jung, David Jung"/>
    <s v="Shane Johnson, Ella Anderson, Cara Pifko, Julie McNiven, Tomas Arana, Patricia Healy, Cullen Douglas, Jed Rees, Freda Foh Shen, Tobias Jelinek, Dale Dickey, Luke Baines, Anna Mountford, Stewart Skelton, Michael Ray Escamilla"/>
    <x v="1716"/>
    <s v="Shane Johnson, Ella Anderson"/>
    <s v="After poor advice from a psychic leads to the death of his wife, a man vows to disprove the existence of the paranormal by allowing himself to be possessed by demons."/>
    <s v="After poor advice from a psychic"/>
    <n v="5.7"/>
    <n v="11465"/>
    <m/>
    <m/>
    <x v="4"/>
    <m/>
    <m/>
    <n v="2405143"/>
    <n v="111"/>
  </r>
  <r>
    <s v="tt2101341"/>
    <x v="3654"/>
    <x v="13"/>
    <s v="14/03/2013"/>
    <s v="Action"/>
    <s v=" Crime"/>
    <s v=" Drama"/>
    <n v="118"/>
    <s v="USA"/>
    <s v="English"/>
    <s v="French"/>
    <s v="Albanian"/>
    <x v="1398"/>
    <s v="J.H. Wyman"/>
    <s v="Colin Farrell, Noomi Rapace, Terrence Howard, Dominic Cooper, Isabelle Huppert, Luis Da Silva Jr., Stu Bennett, Franky G, Declan Mulvey, John Cenatiempo, Roy James Wilson, Myles Humphus, Stephen Hill, Aaron Vexler, James Biberi"/>
    <x v="90"/>
    <s v="Colin Farrell, Noomi Rapace"/>
    <s v="In New York City, a crime lord's right-hand man is helped by a woman seeking retribution."/>
    <s v="In New York City, a crime lord's"/>
    <n v="6.5"/>
    <n v="63190"/>
    <n v="33329455.650613498"/>
    <n v="30000000"/>
    <x v="2646"/>
    <n v="10895295"/>
    <n v="20080484.86685947"/>
    <n v="18074539"/>
    <n v="141"/>
  </r>
  <r>
    <s v="tt2101441"/>
    <x v="3655"/>
    <x v="12"/>
    <d v="2013-07-03T00:00:00"/>
    <s v="Crime"/>
    <s v=" Drama"/>
    <m/>
    <n v="94"/>
    <s v="USA, France"/>
    <s v="English"/>
    <m/>
    <m/>
    <x v="1918"/>
    <s v="Harmony Korine"/>
    <s v="James Franco, Selena Gomez, Vanessa Hudgens, Ashley Benson, Rachel Korine, Gucci Mane, Heather Morris, Ash Lendzion, Emma Holzer, Lee Irby, Jeff Jarrett, Russell Stuart, Josh Randall, Travis Duncan, John McClain"/>
    <x v="478"/>
    <s v="James Franco, Selena Gomez"/>
    <s v="Four college girls hold up a restaurant in order to fund their spring break vacation. While partying, drinking, and taking drugs, they are arrested, only to be bailed out by a drug and arms dealer."/>
    <s v="Four college girls hold up a restaurant"/>
    <n v="5.3"/>
    <n v="133931"/>
    <n v="5636275.3382056998"/>
    <n v="5000000"/>
    <x v="2647"/>
    <n v="14124284"/>
    <n v="35761359.906286731"/>
    <n v="31724284"/>
    <n v="639"/>
  </r>
  <r>
    <s v="tt2283748"/>
    <x v="3656"/>
    <x v="12"/>
    <s v="28/09/2012"/>
    <s v="Comedy"/>
    <s v=" Drama"/>
    <s v=" Fantasy"/>
    <n v="125"/>
    <s v="India"/>
    <s v="Hindi"/>
    <s v="English"/>
    <m/>
    <x v="1919"/>
    <s v="Bhavesh Mandalia, Umesh Shukla"/>
    <s v="Paresh Rawal, Akshay Kumar, Mithun Chakraborty, Mahesh Manjrekar, Govind Namdeo, Om Puri, Lubna Salim, Nikhil Ratnaparkhi, Murli Sharma, Poonam Jhawer, Yusuf Hussain, Jaineeraj Rajpurohit, Nidhi Subbaiah, Apoorva Arora, Azaan Shah"/>
    <x v="1692"/>
    <s v="Paresh Rawal, Akshay Kumar"/>
    <s v="A shopkeeper takes God to court when his shop is destroyed by an earthquake."/>
    <s v="A shopkeeper takes God to court"/>
    <n v="8.1"/>
    <n v="49860"/>
    <m/>
    <m/>
    <x v="4"/>
    <m/>
    <m/>
    <n v="792634"/>
    <n v="128"/>
  </r>
  <r>
    <s v="tt2291540"/>
    <x v="3657"/>
    <x v="19"/>
    <d v="2018-02-03T00:00:00"/>
    <s v="Biography"/>
    <s v=" Drama"/>
    <s v=" Horror"/>
    <n v="107"/>
    <s v="USA"/>
    <s v="English"/>
    <m/>
    <m/>
    <x v="1920"/>
    <s v="Marc Meyers, John Backderf"/>
    <s v="Zachary Davis Brown, Lily Kozub, Ross Lynch, Vincent Kartheiser, Alex Wolff, Adam Kroloff, Anne Heche, Brady M.K. Dunn, Michael Ryan Boehm, Dallas Roberts, Liam Koeth, Tommy Nelson, Harrison Holzer, Cameron McKendry, Jake Ingrassia"/>
    <x v="1717"/>
    <s v="Zachary Davis Brown"/>
    <s v="In October 1962, the Kennedy administration struggles to contain the Cuban Missile Crisis."/>
    <s v="In October 1962, the Kennedy administration"/>
    <n v="6.2"/>
    <n v="15509"/>
    <m/>
    <m/>
    <x v="4"/>
    <n v="1361611"/>
    <m/>
    <n v="1436751"/>
    <n v="105"/>
  </r>
  <r>
    <s v="tt2103217"/>
    <x v="3658"/>
    <x v="12"/>
    <d v="2013-02-01T00:00:00"/>
    <s v="Horror"/>
    <s v=" Thriller"/>
    <m/>
    <n v="89"/>
    <s v="France, USA"/>
    <s v="English"/>
    <m/>
    <m/>
    <x v="1189"/>
    <s v="Alexandre Aja, Gr√©gory Levasseur"/>
    <s v="Nora Arnezeder, Brian Ames, America Olivo, Genevieve Alexandra, Liane Balaban, Jan Broberg, Aaron Colom, Joshua Delagarza, Alex Diaz, Megan Duffy, Eli Dupont, Luis Fernandez-Gil, Dan Hunter, Devra Korwin, Akbar Kurtha"/>
    <x v="1718"/>
    <s v="Nora Arnezeder, Brian Ames"/>
    <s v="As he helps a young artist with her upcoming exhibition, the owner of a mannequin shop's deadly, suppressed desires come to the surface."/>
    <s v="As he helps a young artist with"/>
    <n v="6.1"/>
    <n v="34573"/>
    <n v="6763530.4058468398"/>
    <n v="6000000"/>
    <x v="2648"/>
    <n v="31081"/>
    <n v="2966118.0781074404"/>
    <n v="2631275"/>
    <n v="166"/>
  </r>
  <r>
    <s v="tt2103254"/>
    <x v="3659"/>
    <x v="15"/>
    <d v="2014-02-07T00:00:00"/>
    <s v="Comedy"/>
    <s v=" Romance"/>
    <m/>
    <n v="97"/>
    <s v="USA"/>
    <s v="English"/>
    <m/>
    <m/>
    <x v="1921"/>
    <s v="Melissa McCarthy, Ben Falcone"/>
    <s v="Melissa McCarthy, Susan Sarandon, Kathy Bates, Allison Janney, Dan Aykroyd, Mark Duplass, Gary Cole, Nat Faxon, Toni Collette, Sandra Oh, Ben Falcone, Sarah Baker, Rich Williams, Steve Little, Dakota Lee"/>
    <x v="1375"/>
    <s v="Melissa McCarthy, Susan Sarandon"/>
    <s v="After getting fired and finding out her husband is cheating, Tammy hits the road with her profane, alcoholic grandmother."/>
    <s v="After getting fired and finding"/>
    <n v="4.9000000000000004"/>
    <n v="47138"/>
    <n v="21864946.607191201"/>
    <n v="20000000"/>
    <x v="2649"/>
    <n v="84525432"/>
    <n v="109735173.06768756"/>
    <n v="100375432"/>
    <n v="176"/>
  </r>
  <r>
    <s v="tt2103267"/>
    <x v="3660"/>
    <x v="13"/>
    <s v="17/10/2013"/>
    <s v="Drama"/>
    <s v=" Romance"/>
    <m/>
    <n v="97"/>
    <s v="Australia, France"/>
    <s v="English"/>
    <m/>
    <m/>
    <x v="1347"/>
    <s v="Anne Fontaine, Doris Lessing"/>
    <s v="Naomi Watts, Robin Wright, Xavier Samuel, James Frecheville, Ben Mendelsohn, Jessica Tovey, Sophie Lowe, Gary Sweet, Alyson Standen, Skye Sutherland, Sarah Henderson, Isaac Cocking, Brody Mathers, Alice Roberts, Charlee Thomas"/>
    <x v="79"/>
    <s v="Naomi Watts, Robin Wright"/>
    <s v="A pair of childhood friends and neighbors fall for each other's sons."/>
    <s v="A pair of childhood friends and"/>
    <n v="6.2"/>
    <n v="31704"/>
    <n v="17775709.680327199"/>
    <n v="16000000"/>
    <x v="2650"/>
    <n v="318982"/>
    <n v="1750628.5470666192"/>
    <n v="1575749"/>
    <n v="117"/>
  </r>
  <r>
    <s v="tt2103281"/>
    <x v="3661"/>
    <x v="15"/>
    <s v="30/07/2014"/>
    <s v="Action"/>
    <s v=" Adventure"/>
    <s v=" Drama"/>
    <n v="130"/>
    <s v="USA, UK, Canada"/>
    <s v="English"/>
    <s v="American Sign Language"/>
    <m/>
    <x v="1364"/>
    <s v="Mark Bomback, Rick Jaffa"/>
    <s v="Andy Serkis, Jason Clarke, Gary Oldman, Keri Russell, Toby Kebbell, Kodi Smit-McPhee, Kirk Acevedo, Nick Thurston, Terry Notary, Karin Konoval, Judy Greer, Jon Eyez, Enrique Murciano, Larramie Doc Shaw, Lee Ross"/>
    <x v="770"/>
    <s v="Andy Serkis, Jason Clarke"/>
    <s v="A growing nation of genetically evolved apes led by Caesar is threatened by a band of human survivors of the devastating virus unleashed a decade earlier."/>
    <s v="A growing nation of genetically"/>
    <n v="7.6"/>
    <n v="406657"/>
    <n v="185852046.16112521"/>
    <n v="170000000"/>
    <x v="2651"/>
    <n v="208545589"/>
    <n v="776910274.6140281"/>
    <n v="710644566"/>
    <n v="676"/>
  </r>
  <r>
    <s v="tt2294677"/>
    <x v="3662"/>
    <x v="13"/>
    <s v="13/09/2013"/>
    <s v="Comedy"/>
    <m/>
    <m/>
    <n v="93"/>
    <s v="USA"/>
    <s v="English"/>
    <s v="Russian"/>
    <m/>
    <x v="1922"/>
    <s v="Lake Bell"/>
    <s v="Lake Bell, Rob Corddry, Alexandra Holden, Eva Longoria, Ken Marino, Demetri Martin, Fred Melamed, Tig Notaro, Nick Offerman, Michaela Watkins, Geena Davis, Stephanie Allynne, Melissa Disney, Olya Milova, Corsica Wilson"/>
    <x v="1719"/>
    <s v="Lake Bell, Rob Corddry"/>
    <s v="An underachieving voice coach finds herself competing in the movie trailer voice-over profession against her arrogant father and his prot√©g√©."/>
    <s v="An underachieving voice coach"/>
    <n v="6.7"/>
    <n v="30546"/>
    <m/>
    <m/>
    <x v="4"/>
    <n v="2963902"/>
    <m/>
    <n v="3114953"/>
    <n v="94"/>
  </r>
  <r>
    <s v="tt2106361"/>
    <x v="3663"/>
    <x v="15"/>
    <s v="27/08/2014"/>
    <s v="Action"/>
    <s v=" Adventure"/>
    <s v=" Drama"/>
    <n v="89"/>
    <s v="USA"/>
    <s v="English"/>
    <m/>
    <m/>
    <x v="1697"/>
    <s v="John Swetnam"/>
    <s v="Richard Armitage, Sarah Wayne Callies, Matt Walsh, Max Deacon, Nathan Kress, Alycia Debnam-Carey, Arlen Escarpeta, Jeremy Sumpter, Lee Whittaker, Kyle Davis, Jon Reep, Scott Lawrence, David Drumm, Brandon Ruiter, Jimmy Keen"/>
    <x v="1720"/>
    <s v="Richard Armitage, Sarah Wayne Callies"/>
    <s v="Storm trackers, thrill-seekers, and everyday townspeople document an unprecedented onslaught of tornadoes touching down in the town of Silverton."/>
    <s v="Storm trackers, thrill-seekers,"/>
    <n v="5.8"/>
    <n v="63863"/>
    <n v="54662366.517977998"/>
    <n v="50000000"/>
    <x v="2652"/>
    <n v="47602194"/>
    <n v="176561842.43771175"/>
    <n v="161502194"/>
    <n v="251"/>
  </r>
  <r>
    <s v="tt2300975"/>
    <x v="3664"/>
    <x v="15"/>
    <d v="2014-07-11T00:00:00"/>
    <s v="Drama"/>
    <s v=" Horror"/>
    <s v=" Mystery"/>
    <n v="90"/>
    <s v="USA"/>
    <s v="English"/>
    <m/>
    <m/>
    <x v="1483"/>
    <s v="Robert Ben Garant"/>
    <s v="Sarah Snook, Joelle Carter, Mark Webber, David Andrews, Ana de la Reguera, Amber Stevens West, Chris Ellis, Brian Hallisay, Vaughn Wilson, Larisa Oleynik, Fran Bennett, Paul Garrett, Barbara Weetman, Jason Davis, Lucius Baston"/>
    <x v="1721"/>
    <s v="Sarah Snook, Joelle Carter"/>
    <s v="Returning to her childhood home in Louisiana to recuperate from a horrific car accident, Jessabelle comes face to face with a long-tormented spirit that has been seeking her return -- and has no intention of letting her escape."/>
    <s v="Returning to her childhood home"/>
    <n v="5.4"/>
    <n v="22140"/>
    <m/>
    <m/>
    <x v="4"/>
    <m/>
    <m/>
    <n v="6998359"/>
    <n v="82"/>
  </r>
  <r>
    <s v="tt2106476"/>
    <x v="3665"/>
    <x v="12"/>
    <s v="22/11/2012"/>
    <s v="Drama"/>
    <m/>
    <m/>
    <n v="115"/>
    <s v="Denmark, Sweden"/>
    <s v="Danish"/>
    <s v="English"/>
    <s v="Polish"/>
    <x v="1923"/>
    <s v="Tobias Lindholm, Thomas Vinterberg"/>
    <s v="Mads Mikkelsen, Thomas Bo Larsen, Annika Wedderkopp, Lasse Fogelstr√∏m, Susse Wold, Anne Louise Hassing, Lars Ranthe, Alexandra Rapaport, Sebastian Bull Sarning, Steen Ordell Guldbrand Jensen, Daniel Engstrup, Troels Thorsen, S√∏ren R√∏nholt, Hana Shuan, Jytte Kvinesdal"/>
    <x v="548"/>
    <s v="Mads Mikkelsen, Thomas Bo Larsen"/>
    <s v="A teacher lives a lonely life, all the while struggling over his son's custody. His life slowly gets better as he finds love and receives good news from his son, but his new luck is about to be brutally shattered by an innocent little lie."/>
    <s v="A teacher lives a lonely life,"/>
    <n v="8.3000000000000007"/>
    <n v="269616"/>
    <n v="4283569.257036332"/>
    <n v="3800000"/>
    <x v="2653"/>
    <n v="613308"/>
    <n v="17859410.904527113"/>
    <n v="15843274"/>
    <n v="418"/>
  </r>
  <r>
    <s v="tt2109184"/>
    <x v="3666"/>
    <x v="12"/>
    <s v="22/11/2012"/>
    <s v="Horror"/>
    <s v=" Mystery"/>
    <s v=" Thriller"/>
    <n v="88"/>
    <s v="USA"/>
    <s v="English"/>
    <s v="Ukrainian"/>
    <m/>
    <x v="1794"/>
    <s v="Christopher Landon, Chad Feehan"/>
    <s v="Katie Featherston, Kathryn Newton, Matt Shively, Aiden Lovekamp, Brady Allen, Stephen Dunham, Alexondra Lee, Georgica Pettus, Alisha Boe, Brendon Eggertsen, Constance Esposito, Ty Dawson, Jonah Pasco, Rightor Doyle, Tamara Bersane"/>
    <x v="1289"/>
    <s v="Katie Featherston, Kathryn Newton"/>
    <s v="It has been five years since the disappearance of Katie and Hunter, and a suburban family witness strange events in their neighborhood when a woman and a mysterious child move in."/>
    <s v="It has been five years since the"/>
    <n v="4.5999999999999996"/>
    <n v="61190"/>
    <n v="5636275.3382056998"/>
    <n v="5000000"/>
    <x v="2654"/>
    <n v="53885000"/>
    <n v="160975018.77586949"/>
    <n v="142802657"/>
    <n v="272"/>
  </r>
  <r>
    <s v="tt2304426"/>
    <x v="3667"/>
    <x v="13"/>
    <s v="25/10/2013"/>
    <s v="Drama"/>
    <m/>
    <m/>
    <n v="91"/>
    <s v="UK"/>
    <s v="English"/>
    <m/>
    <m/>
    <x v="1924"/>
    <s v="Clio Barnard, Oscar Wilde"/>
    <s v="Conner Chapman, Shaun Thomas, Ralph Ineson, Ian Burfield, Everal Walsh, Sean Gilder, Lorraine Ashbourne, Elliott Tittensor, Rebecca Manley, John Wall, Mohammed Ali, Jamie Michie, Steve Evets, Siobhan Finneran, Bailey Clapham"/>
    <x v="1722"/>
    <s v="Conner Chapman, Shaun Thomas"/>
    <s v="Two thirteen year-old working-class friends in Bradford seek fortune by getting involved with a local scrap dealer and criminal."/>
    <s v="Two thirteen year-old working-class"/>
    <n v="7.3"/>
    <n v="11379"/>
    <m/>
    <m/>
    <x v="4"/>
    <n v="12189"/>
    <m/>
    <n v="1114027"/>
    <n v="47"/>
  </r>
  <r>
    <s v="tt2109248"/>
    <x v="3668"/>
    <x v="15"/>
    <s v="16/07/2014"/>
    <s v="Action"/>
    <s v=" Adventure"/>
    <s v=" Sci-Fi"/>
    <n v="165"/>
    <s v="USA, China, Hong Kong"/>
    <s v="English"/>
    <m/>
    <m/>
    <x v="95"/>
    <s v="Ehren Kruger"/>
    <s v="Mark Wahlberg, Stanley Tucci, Kelsey Grammer, Nicola Peltz, Jack Reynor, Titus Welliver, Sophia Myles, Bingbing Li, T.J. Miller, James Bachman, Thomas Lennon, Charles Parnell, Erika Fong, Michael Collins, Geng Han"/>
    <x v="28"/>
    <s v="Mark Wahlberg, Stanley Tucci"/>
    <s v="When humanity allies with a bounty hunter in pursuit of Optimus Prime, the Autobots turn to a mechanic and his family for help."/>
    <s v="When humanity allies with a bounty"/>
    <n v="5.6"/>
    <n v="294790"/>
    <n v="229581939.37550759"/>
    <n v="210000000"/>
    <x v="2655"/>
    <n v="245439076"/>
    <n v="1207004166.7866015"/>
    <n v="1104054072"/>
    <n v="1014"/>
  </r>
  <r>
    <s v="tt2119532"/>
    <x v="3669"/>
    <x v="9"/>
    <d v="2017-02-02T00:00:00"/>
    <s v="Biography"/>
    <s v=" Drama"/>
    <s v=" History"/>
    <n v="139"/>
    <s v="Australia, USA"/>
    <s v="English"/>
    <s v="Japanese"/>
    <m/>
    <x v="618"/>
    <s v="Robert Schenkkan, Andrew Knight"/>
    <s v="Andrew Garfield, Richard Pyros, Jacob Warner, Milo Gibson, Darcy Bryce, Roman Guerriero, James Lugton, Kasia Stelmach, Hugo Weaving, Rachel Griffiths, Jarin Towney, Tim McGarry, Tyler Coppin, Teresa Palmer, Richard Platt"/>
    <x v="964"/>
    <s v="Andrew Garfield, Richard Pyros"/>
    <s v="A wealthy New York City investment banking executive, Patrick Bateman, hides his alternate psychopathic ego from his co-workers and friends as he delves deeper into his violent, hedonistic fantasies."/>
    <s v="A wealthy New York City investment"/>
    <n v="8.1"/>
    <n v="418336"/>
    <n v="43133908.594332799"/>
    <n v="40000000"/>
    <x v="2656"/>
    <n v="67209615"/>
    <n v="194588835.06938609"/>
    <n v="180450918"/>
    <n v="914"/>
  </r>
  <r>
    <s v="tt2304953"/>
    <x v="3670"/>
    <x v="15"/>
    <d v="2014-06-03T00:00:00"/>
    <s v="Crime"/>
    <s v=" Drama"/>
    <s v=" Thriller"/>
    <n v="91"/>
    <s v="Canada, Germany, USA"/>
    <s v="English"/>
    <m/>
    <m/>
    <x v="226"/>
    <s v="Peter A. Dowling"/>
    <s v="Dominic Cooper, Samuel L. Jackson, Gloria Reuben, Ryan Robbins, Erin Karpluk, Dylan Taylor, Karl Thordarson, Dean Harder, Carson Nattrass, John B. Lowe, Philippe Brenninkmeyer, Jessica Burleson, Kelly Wolfman, Steven Ratzlaff, Jon Ljungberg"/>
    <x v="1349"/>
    <s v="Dominic Cooper, Samuel L. Jackson"/>
    <s v="A District Attorney has his life turned upside down when he's involved in a hit and run and another man is arrested for his crime and charged with murder."/>
    <s v="A District Attorney has his life"/>
    <n v="5.7"/>
    <n v="18545"/>
    <m/>
    <n v="7000000"/>
    <x v="4"/>
    <m/>
    <m/>
    <n v="602802"/>
    <n v="74"/>
  </r>
  <r>
    <s v="tt2119543"/>
    <x v="3671"/>
    <x v="11"/>
    <s v="31/10/2018"/>
    <s v="Comedy"/>
    <s v=" Family"/>
    <s v=" Fantasy"/>
    <n v="105"/>
    <s v="USA, Canada, India"/>
    <s v="English"/>
    <m/>
    <m/>
    <x v="512"/>
    <s v="John Bellairs, Eric Kripke"/>
    <s v="Jack Black, Cate Blanchett, Owen Vaccaro, Kyle MacLachlan, Ren√©e Elise Goldsberry, Colleen Camp, Sunny Suljic, Lorenza Izzo, Braxton Bjerken, Vanessa Anne Williams, Ricky Muse, Charles Green, De'Jon Watts, Aaron Beelner, Joshua Phillips"/>
    <x v="515"/>
    <s v="Jack Black, Cate Blanchett"/>
    <s v="A young orphan named Lewis Barnavelt aids his magical uncle in locating a clock with the power to bring about the end of the world."/>
    <s v="A young orphan named Lewis Barnavelt"/>
    <n v="6"/>
    <n v="43067"/>
    <n v="43288566.228739016"/>
    <n v="42000000"/>
    <x v="2657"/>
    <n v="68549695"/>
    <n v="135490271.76549"/>
    <n v="131457147"/>
    <n v="429"/>
  </r>
  <r>
    <s v="tt2309021"/>
    <x v="3672"/>
    <x v="13"/>
    <s v="25/10/2013"/>
    <s v="Drama"/>
    <s v=" Horror"/>
    <s v=" Thriller"/>
    <n v="105"/>
    <s v="USA, France"/>
    <s v="English"/>
    <m/>
    <m/>
    <x v="1328"/>
    <s v="Nick Damici, Jim Mickle"/>
    <s v="Kassie Wesley DePaiva, Laurent Rejto, Julia Garner, Ambyr Childers, Jack Gore, Bill Sage, Kelly McGillis, Wyatt Russell, Michael Parks, Annemarie Lawless, Traci Hovel, Nat DeWolf, Nick Damici, Vonia Arslanian, Larry Fessenden"/>
    <x v="1723"/>
    <s v="Kassie Wesley DePaiva"/>
    <s v="The Parkers, a reclusive family who follow ancient customs, find their secret existence threatened as a torrential downpour moves into their area, forcing daughters Iris and Rose to assume responsibilities beyond those of a typical family."/>
    <s v="The Parkers, a reclusive family"/>
    <n v="5.9"/>
    <n v="19658"/>
    <m/>
    <m/>
    <x v="4"/>
    <n v="81381"/>
    <m/>
    <n v="159047"/>
    <n v="92"/>
  </r>
  <r>
    <s v="tt2309224"/>
    <x v="3673"/>
    <x v="13"/>
    <s v="15/08/2013"/>
    <s v="Drama"/>
    <s v=" Horror"/>
    <s v=" Thriller"/>
    <n v="110"/>
    <s v="Israel"/>
    <s v="Hebrew"/>
    <s v="Arabic"/>
    <m/>
    <x v="1925"/>
    <s v="Aharon Keshales, Navot Papushado"/>
    <s v="Tzahi Grad, Lior Ashkenazi, Rotem Keinan, Doval'e Glickman, Menashe Noy, Dvir Benedek, Nati Kluger, Kais Nashif, Ami Weinberg, Guy Adler, Arthur Perry, Gur Bentwich, Yuval Nadborany, Alisa Vaisburd, Guy Shefa Pesso"/>
    <x v="1724"/>
    <s v="Tzahi Grad, Lior Ashkenazi"/>
    <s v="A series of brutal murders puts the lives of three men on a collision course: The father of the latest victim now out for revenge, a vigilante police detective operating outside the ..."/>
    <s v="A series of brutal murders puts"/>
    <n v="6.8"/>
    <n v="15096"/>
    <m/>
    <m/>
    <x v="4"/>
    <n v="33232"/>
    <m/>
    <n v="291239"/>
    <n v="66"/>
  </r>
  <r>
    <s v="tt2120120"/>
    <x v="3674"/>
    <x v="16"/>
    <s v="29/07/2015"/>
    <s v="Action"/>
    <s v=" Comedy"/>
    <s v=" Fantasy"/>
    <n v="105"/>
    <s v="USA, China, Canada"/>
    <s v="English"/>
    <s v="Hindi"/>
    <s v="Japanese"/>
    <x v="293"/>
    <s v="Tim Herlihy, Timothy Dowling"/>
    <s v="Adam Sandler, Kevin James, Michelle Monaghan, Peter Dinklage, Josh Gad, Matt Lintz, Brian Cox, Sean Bean, Jane Krakowski, Dan Aykroyd, Affion Crockett, Lainie Kazan, Ashley Benson, Denis Akiyama, Tom McCarthy"/>
    <x v="123"/>
    <s v="Adam Sandler, Kevin James"/>
    <s v="When aliens misinterpret video feeds of classic arcade games as a declaration of war, they attack the Earth in the form of the video games."/>
    <s v="When aliens misinterpret video"/>
    <n v="5.5"/>
    <n v="128972"/>
    <n v="96091706.502065122"/>
    <n v="88000000"/>
    <x v="2658"/>
    <n v="78747585"/>
    <n v="267391344.04746881"/>
    <n v="244874809"/>
    <n v="462"/>
  </r>
  <r>
    <s v="tt2309961"/>
    <x v="3675"/>
    <x v="13"/>
    <s v="27/01/2015"/>
    <s v="Action"/>
    <s v=" Adventure"/>
    <s v=" Horror"/>
    <n v="85"/>
    <s v="Canada, USA"/>
    <s v="English"/>
    <s v="French"/>
    <s v="Italian"/>
    <x v="1926"/>
    <s v="Derek Lee, Clif Prowse"/>
    <s v="Derek Lee, Clif Prowse, Michael Gill, Baya Rehaz, Benjamin Zeitoun, Zach Gray, Jason Lee, Edo Van Breemen, Gary Redekop, Lily Py Lee, Ellen Ferguson, Chiara Caggiati, Domenico Di Michele, Susie Barrow, Lise Bertram"/>
    <x v="1725"/>
    <s v="Derek Lee, Clif Prowse"/>
    <s v="Two best friends see their trip of a lifetime take a dark turn when one of them is struck by a mysterious affliction. Now, in a foreign land, they race to uncover the source before it consumes him completely."/>
    <s v="Two best friends see their trip"/>
    <n v="6.3"/>
    <n v="21333"/>
    <m/>
    <m/>
    <x v="4"/>
    <n v="121179"/>
    <m/>
    <n v="121179"/>
    <n v="146"/>
  </r>
  <r>
    <s v="tt2125435"/>
    <x v="3676"/>
    <x v="12"/>
    <d v="2013-07-02T00:00:00"/>
    <s v="Adventure"/>
    <s v=" Drama"/>
    <s v=" Fantasy"/>
    <n v="93"/>
    <s v="USA"/>
    <s v="English"/>
    <m/>
    <m/>
    <x v="1927"/>
    <s v="Lucy Alibar, Benh Zeitlin"/>
    <s v="Quvenzhan√© Wallis, Dwight Henry, Levy Easterly, Lowell Landes, Pamela Harper, Gina Montana, Amber Henry, Jonshel Alexander, Nicholas Clark, Joseph Brown, Henry D. Coleman, Kaliana Brower, Philip Lawrence, Hannah Holby, Jimmy Lee Moore"/>
    <x v="1726"/>
    <s v="Quvenzhan√© Wallis, Dwight Henry"/>
    <s v="Faced with both her hot-tempered father's fading health and melting ice-caps that flood her ramshackle bayou community and unleash ancient aurochs, six-year-old Hushpuppy must learn the ways of courage and love."/>
    <s v="Faced with both her hot-tempered"/>
    <n v="7.3"/>
    <n v="79817"/>
    <n v="2029059.1217540519"/>
    <n v="1800000"/>
    <x v="2659"/>
    <n v="12795746"/>
    <n v="23793813.644981999"/>
    <n v="21107746"/>
    <n v="286"/>
  </r>
  <r>
    <s v="tt2126235"/>
    <x v="3677"/>
    <x v="9"/>
    <s v="16/02/2017"/>
    <s v="Action"/>
    <s v=" Crime"/>
    <s v=" Thriller"/>
    <n v="99"/>
    <s v="UK, Germany, China, USA"/>
    <s v="English"/>
    <s v="German"/>
    <m/>
    <x v="1736"/>
    <s v="F. Scott Frazier, Eran Creevy"/>
    <s v="Nicholas Hoult, Felicity Jones, Anthony Hopkins, Ben Kingsley, Marwan Kenzari, Aleksandar Jovanovic, Christian Rubeck, Erdal Yildiz, Clemens Schick, Johnny Palmiero, Ben Hecker, Joachim Kr√≥l, Markus Andreas Klauk, Michael Epp, Christina Hecke"/>
    <x v="1393"/>
    <s v="Nicholas Hoult, Felicity Jones"/>
    <s v="An American backpacker gets involved with a ring of drug smugglers as their driver, though he winds up on the run from his employers across Cologne high-speed Autobahn."/>
    <s v="An American backpacker gets involved"/>
    <n v="5.7"/>
    <n v="14662"/>
    <n v="23184475.869453881"/>
    <n v="21500000"/>
    <x v="2660"/>
    <n v="2280004"/>
    <n v="7351673.288216617"/>
    <n v="6817535"/>
    <n v="80"/>
  </r>
  <r>
    <s v="tt2315596"/>
    <x v="3678"/>
    <x v="11"/>
    <d v="2020-06-08T00:00:00"/>
    <s v="Action"/>
    <s v=" Crime"/>
    <s v=" Drama"/>
    <n v="91"/>
    <s v="USA"/>
    <s v="English"/>
    <m/>
    <m/>
    <x v="1928"/>
    <s v="Nic Pizzolatto, Nic Pizzolatto"/>
    <s v="Ben Foster, Jeffrey Grover, Christopher Amitrano, Mark Hicks, Mar√≠a Valverde, Beau Bridges, Michael Ray Escamilla, G. Peter King, Jimmie Lee Sessoms, Elle Fanning, Sean Von Buseck, C.K. McFarland, Don A. King, Michael John Lane, Robert Aramayo"/>
    <x v="1015"/>
    <s v="Ben Foster, Jeffrey Grover"/>
    <s v="After escaping a set up, a dying hitman returns to his hometown of Galveston where he plans his revenge."/>
    <s v="After escaping a set up, a dying"/>
    <n v="6.2"/>
    <n v="10901"/>
    <m/>
    <m/>
    <x v="4"/>
    <m/>
    <m/>
    <n v="225795"/>
    <n v="137"/>
  </r>
  <r>
    <s v="tt2126355"/>
    <x v="3679"/>
    <x v="16"/>
    <s v="28/05/2015"/>
    <s v="Action"/>
    <s v=" Adventure"/>
    <s v=" Drama"/>
    <n v="114"/>
    <s v="USA"/>
    <s v="English"/>
    <m/>
    <m/>
    <x v="1514"/>
    <s v="Carlton Cuse, Andre Fabrizio"/>
    <s v="Dwayne Johnson, Carla Gugino, Alexandra Daddario, Ioan Gruffudd, Archie Panjabi, Paul Giamatti, Hugo Johnstone-Burt, Art Parkinson, Will Yun Lee, Kylie Minogue, Colton Haynes, Todd Williams, Matt Gerald, Alec Utgoff, Marissa Neitling"/>
    <x v="352"/>
    <s v="Dwayne Johnson, Carla Gugino"/>
    <s v="In the aftermath of a massive earthquake in California, a rescue-chopper pilot makes a dangerous journey with his ex-wife across the state in order to rescue his daughter."/>
    <s v="In the aftermath of a massive"/>
    <n v="6.1"/>
    <n v="207545"/>
    <n v="120114633.1275814"/>
    <n v="110000000"/>
    <x v="2661"/>
    <n v="155190832"/>
    <n v="517574862.65015519"/>
    <n v="473990832"/>
    <n v="624"/>
  </r>
  <r>
    <s v="tt2316411"/>
    <x v="3680"/>
    <x v="13"/>
    <s v="14/03/2014"/>
    <s v="Drama"/>
    <s v=" Mystery"/>
    <s v=" Thriller"/>
    <n v="91"/>
    <s v="Canada, Spain, France"/>
    <s v="English"/>
    <m/>
    <m/>
    <x v="1351"/>
    <s v="Jos√© Saramago, Javier Gull√≥n"/>
    <s v="Jake Gyllenhaal, M√©lanie Laurent, Sarah Gadon, Isabella Rossellini, Joshua Peace, Tim Post, Kedar Brown, Darryl Dinn, Misha Highstead, Megan Mane, Alexis Uiga"/>
    <x v="100"/>
    <s v="Jake Gyllenhaal, M√©lanie Laurent"/>
    <s v="A man seeks out his exact look-alike after spotting him in a movie."/>
    <s v="A man seeks out his exact look-alike"/>
    <n v="6.9"/>
    <n v="162040"/>
    <m/>
    <m/>
    <x v="4"/>
    <n v="1008726"/>
    <m/>
    <n v="3468224"/>
    <n v="436"/>
  </r>
  <r>
    <s v="tt2316801"/>
    <x v="3681"/>
    <x v="15"/>
    <s v="27/02/2014"/>
    <s v="Drama"/>
    <s v=" Family"/>
    <s v=" Fantasy"/>
    <n v="112"/>
    <s v="France, Germany, Spain"/>
    <s v="French"/>
    <s v="English"/>
    <m/>
    <x v="274"/>
    <s v="Sandra Vo-Anh, Christophe Gans"/>
    <s v="Vincent Cassel, L√©a Seydoux, Andr√© Dussollier, Eduardo Noriega, Myriam Charleins, Audrey Lamy, Sara Giraudeau, Jonathan Demurger, Nicolas Gob, Louka Meliava, Yvonne Catterfeld, Dejan Bucin, Wolfgang Menardi, Mickey Hardt, Arthur Doppler"/>
    <x v="145"/>
    <s v="Vincent Cassel, L√©a Seydoux"/>
    <s v="An unexpected romance blooms after the the youngest daughter of a merchant who has fallen on hard times offers herself to the mysterious beast to which her father has become indebted."/>
    <s v="An unexpected romance blooms after"/>
    <n v="6.4"/>
    <n v="19308"/>
    <m/>
    <s v="EUR 33000000"/>
    <x v="4"/>
    <m/>
    <m/>
    <n v="47430624"/>
    <n v="57"/>
  </r>
  <r>
    <s v="tt2317225"/>
    <x v="3682"/>
    <x v="13"/>
    <s v="21/03/2014"/>
    <s v="Action"/>
    <s v=" Drama"/>
    <s v=" Sci-Fi"/>
    <n v="91"/>
    <s v="UK"/>
    <s v="English"/>
    <s v="Chinese"/>
    <m/>
    <x v="1929"/>
    <s v="Caradog W. James"/>
    <s v="Toby Stephens, Caity Lotz, Denis Lawson, Sam Hazeldine, Pooneh Hajimohammadi, John-Paul Macleod, Helen Griffin, Siwan Morris, Nicola Reynolds, Jade Croot, Jonathan Byrne, Alan Low, Sule Rimi, Joshua Higgott, Giles Thomas"/>
    <x v="1727"/>
    <s v="Toby Stephens, Caity Lotz"/>
    <s v="In efforts to construct perfect android killing machines in a war against China, UK scientists exceed their goal and create a sentient robot."/>
    <s v="In efforts to construct perfect"/>
    <n v="6.1"/>
    <n v="29734"/>
    <m/>
    <n v="1000000"/>
    <x v="4"/>
    <m/>
    <m/>
    <n v="205715"/>
    <n v="145"/>
  </r>
  <r>
    <s v="tt2317337"/>
    <x v="3683"/>
    <x v="12"/>
    <s v="20/04/2012"/>
    <s v="Comedy"/>
    <s v=" Romance"/>
    <m/>
    <n v="126"/>
    <s v="India"/>
    <s v="Hindi"/>
    <m/>
    <m/>
    <x v="1930"/>
    <s v="Juhi Chaturvedi, Juhi Chaturvedi"/>
    <s v="Ayushmann Khurrana, Yami Gautam, Annu Kapoor, Dolly Ahluwalia, John Abraham, Tarun Bali, Siddharth Bhardwaj, Krishna Singh Bisht, Jayanta Das, Aaditrie Dipika, Swaroopa Ghosh, Kamlesh Gill, Puja Gupta, Vijay Meenu, Bhupesh Pandya"/>
    <x v="1089"/>
    <s v="Ayushmann Khurrana, Yami Gautam"/>
    <s v="A man is brought in by an infertility doctor to supply him with his sperm, where he becomes the biggest sperm donor for his clinic."/>
    <s v="A man is brought in by an infertility"/>
    <n v="7.8"/>
    <n v="38866"/>
    <m/>
    <m/>
    <x v="4"/>
    <n v="549001"/>
    <m/>
    <n v="739085"/>
    <n v="73"/>
  </r>
  <r>
    <s v="tt2126357"/>
    <x v="3684"/>
    <x v="11"/>
    <s v="24/01/2019"/>
    <s v="Comedy"/>
    <s v=" Drama"/>
    <s v=" Romance"/>
    <n v="103"/>
    <s v="USA"/>
    <s v="English"/>
    <s v="Mandarin"/>
    <m/>
    <x v="40"/>
    <s v="Justin Zackham, Elaine Goldsmith-Thomas"/>
    <s v="Jennifer Lopez, Vanessa Hudgens, Leah Remini, Treat Williams, Milo Ventimiglia, Annaleigh Ashford, Charlyne Yi, Alan Aisenberg, Freddie Stroma, Dave Foley, Larry Miller, Dierdre Friel, Lacretta, Dan Bucatinsky, Dalton Harrod"/>
    <x v="175"/>
    <s v="Jennifer Lopez, Vanessa Hudgens"/>
    <s v="A big box store worker reinvents her life and her life-story and shows Madison Avenue what street smarts can do."/>
    <s v="A big box store worker reinvents"/>
    <n v="5.8"/>
    <n v="21061"/>
    <n v="16490882.372852959"/>
    <n v="16000000"/>
    <x v="2662"/>
    <n v="39282227"/>
    <n v="74512058.66632928"/>
    <n v="72294066"/>
    <n v="209"/>
  </r>
  <r>
    <s v="tt2132285"/>
    <x v="3685"/>
    <x v="13"/>
    <s v="26/09/2013"/>
    <s v="Biography"/>
    <s v=" Crime"/>
    <s v=" Drama"/>
    <n v="90"/>
    <s v="USA, UK, France, Germany, Japan"/>
    <s v="English"/>
    <m/>
    <m/>
    <x v="617"/>
    <s v="Sofia Coppola, Nancy Jo Sales"/>
    <s v="Katie Chang, Israel Broussard, Emma Watson, Claire Julien, Taissa Farmiga, Georgia Rock, Leslie Mann, Carlos Miranda, Gavin Rossdale, Stacy Edwards, G. Mac Brown, Marc Coppola, Janet Song, Annie Fitzgerald, Lorenzo Hunt"/>
    <x v="1728"/>
    <s v="Katie Chang, Israel Broussard"/>
    <s v="Inspired by actual events, a group of fame-obsessed teenagers use the internet to track celebrities' whereabouts in order to rob their homes."/>
    <s v="Inspired by actual events, a group"/>
    <n v="5.6"/>
    <n v="82055"/>
    <n v="8887854.8401635997"/>
    <n v="8000000"/>
    <x v="2663"/>
    <n v="5845732"/>
    <n v="22270271.20943341"/>
    <n v="20045576"/>
    <n v="205"/>
  </r>
  <r>
    <s v="tt2139881"/>
    <x v="3686"/>
    <x v="18"/>
    <d v="2019-10-10T00:00:00"/>
    <s v="Comedy"/>
    <s v=" Romance"/>
    <m/>
    <n v="125"/>
    <s v="USA, Canada, Colombia"/>
    <s v="English"/>
    <s v="Swedish"/>
    <s v="French"/>
    <x v="983"/>
    <s v="Dan Sterling, Liz Hannah"/>
    <s v="Charlize Theron, Seth Rogen, June Diane Raphael, O'Shea Jackson Jr., Ravi Patel, Bob Odenkirk, Andy Serkis, Randall Park, Tristan D. Lalla, Alexander Skarsg√•rd, Aladeen Tawfeek, Nathan Morris, Wanya Morris, Shawn Stockman, Isla Dowling"/>
    <x v="358"/>
    <s v="Charlize Theron, Seth Rogen"/>
    <s v="Journalist Fred Flarsky reunites with his childhood crush, Charlotte Field, now one of the most influential women in the world. As she prepares to make a run for the Presidency, Charlotte hires Fred as her speechwriter and sparks fly."/>
    <s v="Journalist Fred Flarsky reunites"/>
    <n v="6.8"/>
    <n v="88321"/>
    <n v="40493473.677622803"/>
    <n v="40000000"/>
    <x v="2664"/>
    <n v="30316271"/>
    <n v="54538441.666369461"/>
    <n v="53873809"/>
    <n v="752"/>
  </r>
  <r>
    <s v="tt2140037"/>
    <x v="3687"/>
    <x v="16"/>
    <s v="29/01/2016"/>
    <s v="Action"/>
    <s v=" Drama"/>
    <s v=" Western"/>
    <n v="98"/>
    <s v="USA"/>
    <s v="English"/>
    <m/>
    <m/>
    <x v="657"/>
    <s v="Brian Duffield, Anthony Tambakis"/>
    <s v="Natalie Portman, Joel Edgerton, Ewan McGregor, Noah Emmerich, Boyd Holbrook, Rodrigo Santoro, James Burnett, Sam Quinn, Maisie McMaster, Jenny Gabrielle, Alex Manette, Piper Sheets, Celia Kessler, Linda Martin, Kristin Hansen"/>
    <x v="155"/>
    <s v="Natalie Portman, Joel Edgerton"/>
    <s v="A woman asks her ex-lover for help in order to save her outlaw husband from a gang out to kill him."/>
    <s v="A woman asks her ex-lover for"/>
    <n v="5.9"/>
    <n v="20477"/>
    <n v="27298780.256268501"/>
    <n v="25000000"/>
    <x v="2665"/>
    <n v="1513793"/>
    <n v="3349594.1879316629"/>
    <n v="3067531"/>
    <n v="93"/>
  </r>
  <r>
    <s v="tt2140373"/>
    <x v="3688"/>
    <x v="13"/>
    <s v="20/02/2014"/>
    <s v="Biography"/>
    <s v=" Comedy"/>
    <s v=" Drama"/>
    <n v="125"/>
    <s v="USA, UK, Australia"/>
    <s v="English"/>
    <m/>
    <m/>
    <x v="392"/>
    <s v="Kelly Marcel, Sue Smith"/>
    <s v="Emma Thompson, Tom Hanks, Annie Rose Buckley, Colin Farrell, Ruth Wilson, Paul Giamatti, Bradley Whitford, B.J. Novak, Jason Schwartzman, Lily Bigham, Kathy Baker, Melanie Paxson, Andy McPhee, Rachel Griffiths, Ronan Vibert"/>
    <x v="702"/>
    <s v="Emma Thompson, Tom Hanks"/>
    <s v="Scientist Sherman Klump's inventions, his upcoming marriage to his pretty colleague Denise Gaines and his reputation are threatened by his evil clone Buddy Love."/>
    <s v="Scientist Sherman Klump's inventions,"/>
    <n v="7.5"/>
    <n v="149140"/>
    <n v="38884364.925715752"/>
    <n v="35000000"/>
    <x v="2666"/>
    <n v="83301580"/>
    <n v="130949191.51184072"/>
    <n v="117867984"/>
    <n v="355"/>
  </r>
  <r>
    <s v="tt2326554"/>
    <x v="3689"/>
    <x v="15"/>
    <s v="30/06/2016"/>
    <s v="Drama"/>
    <s v=" Horror"/>
    <m/>
    <n v="101"/>
    <s v="USA"/>
    <s v="Persian"/>
    <m/>
    <m/>
    <x v="1931"/>
    <s v="Ana Lily Amirpour"/>
    <s v="Sheila Vand, Arash Marandi, Marshall Manesh, Mozhan Marn√≤, Dominic Rains, Rome Shadanloo, Milad Eghbali, Reza Sixo Safai, Ray Haratian, Ana Lily Amirpour, Pej Vahdat, Masuka The Cat, Maruti Garikiparthi, Caitlin Reza"/>
    <x v="1729"/>
    <s v="Sheila Vand, Arash Marandi"/>
    <s v="In the Iranian ghost-town Bad City, a place that reeks of death and loneliness, the townspeople are unaware they are being stalked by a lonesome vampire."/>
    <s v="In the Iranian ghost-town Bad"/>
    <n v="7"/>
    <n v="29994"/>
    <m/>
    <m/>
    <x v="4"/>
    <n v="491910"/>
    <m/>
    <n v="546352"/>
    <n v="121"/>
  </r>
  <r>
    <s v="tt2326612"/>
    <x v="3690"/>
    <x v="15"/>
    <d v="2014-05-09T00:00:00"/>
    <s v="Crime"/>
    <s v=" Drama"/>
    <s v=" Mystery"/>
    <n v="112"/>
    <s v="Canada"/>
    <s v="English"/>
    <m/>
    <m/>
    <x v="422"/>
    <s v="Atom Egoyan, Atom Egoyan"/>
    <s v="Kevin Durand, Alexia Fast, Mireille Enos, Rosario Dawson, Aidan Shipley, Ryan Reynolds, Paige Baril, Bruce Greenwood, Scott Speedman, William MacDonald, Jason Blicker, Aaron Poole, Brendan Gall, Peyton Kennedy, Mark Gorodnitsky"/>
    <x v="1730"/>
    <s v="Kevin Durand, Alexia Fast"/>
    <s v="Eight years after the disappearance of Cassandra, some disturbing incidents seem to indicate that she's still alive. Police, parents and Cassandra herself, will try to unravel the mystery of her disappearance."/>
    <s v="Eight years after the disappearance"/>
    <n v="5.9"/>
    <n v="29946"/>
    <m/>
    <m/>
    <x v="4"/>
    <n v="1075178"/>
    <m/>
    <n v="2096212"/>
    <n v="254"/>
  </r>
  <r>
    <s v="tt2140379"/>
    <x v="3691"/>
    <x v="16"/>
    <d v="2015-10-09T00:00:00"/>
    <s v="Action"/>
    <s v=" Mystery"/>
    <s v=" Sci-Fi"/>
    <n v="117"/>
    <s v="USA"/>
    <s v="English"/>
    <m/>
    <m/>
    <x v="197"/>
    <s v="√Älex Pastor, David Pastor"/>
    <s v="Ryan Reynolds, Natalie Martinez, Matthew Goode, Ben Kingsley, Victor Garber, Derek Luke, Jaynee-Lynne Kinchen, Melora Hardin, Michelle Dockery, Sam Page, Brendan McCarthy, Thomas Francis Murphy, Sandra Ellis Lafferty, Emily Tremaine, Griff Furst"/>
    <x v="381"/>
    <s v="Ryan Reynolds, Natalie Martinez"/>
    <s v="A dying real estate mogul transfers his consciousness into a healthy young body, but soon finds that neither the procedure nor the company that performed it are quite what they seem."/>
    <s v="A dying real estate mogul transfers"/>
    <n v="6.5"/>
    <n v="87740"/>
    <n v="28390731.46651924"/>
    <n v="26000000"/>
    <x v="2667"/>
    <n v="12279691"/>
    <n v="34731862.488834091"/>
    <n v="31807156"/>
    <n v="193"/>
  </r>
  <r>
    <s v="tt2330322"/>
    <x v="3692"/>
    <x v="12"/>
    <d v="2013-08-08T00:00:00"/>
    <s v="Horror"/>
    <s v=" Thriller"/>
    <m/>
    <n v="84"/>
    <s v="Canada"/>
    <s v="English"/>
    <m/>
    <m/>
    <x v="1932"/>
    <s v="Christopher MacBride"/>
    <s v="Aaron Poole, James Gilbert, Ian Anderson, Peter Apostolopoulos, Roger Beck, Angela Besharah, Bruce Clayton, Laura de Carteret, Gavin Fox, Alex Furber, Ron Kennell, Alina Lee, Ian Matthews, Adam Murciano, Douglas Nyback"/>
    <x v="1731"/>
    <s v="Aaron Poole, James Gilbert"/>
    <s v="A documentary about conspiracy theories takes a horrific turn after the filmmakers uncover an ancient and dangerous secret society."/>
    <s v="A documentary about conspiracy"/>
    <n v="6.3"/>
    <n v="10015"/>
    <m/>
    <n v="1500000"/>
    <x v="4"/>
    <m/>
    <m/>
    <m/>
    <n v="63"/>
  </r>
  <r>
    <s v="tt2331047"/>
    <x v="3693"/>
    <x v="19"/>
    <s v="24/08/2017"/>
    <s v="Drama"/>
    <s v=" Mystery"/>
    <s v=" Sci-Fi"/>
    <n v="111"/>
    <s v="UK, USA, Canada"/>
    <s v="English"/>
    <m/>
    <m/>
    <x v="1069"/>
    <s v="Mike Vukadinovich, Mark Palansky"/>
    <s v="Peter Dinklage, Matt Ellis, Jordana Largy, Martin Donovan, Evelyne Brochu, Henry Ian Cusick, Anton Yelchin, Julia Ormond, Gracyn Shinyei, Colin Lawrence, Chad Krowchuk, Kate Bateman, Kiefer O'Reilly, Courtney Richter, Stefania Indelicato"/>
    <x v="546"/>
    <s v="Peter Dinklage, Matt Ellis"/>
    <s v="Gordon invents the Rememory machine that allows him to see memories as they actually were. He dies in his office. Is it murder? Sam investigates by using the machine &quot;borrowed&quot; from Gordon's wife. He looks at memories of others involved."/>
    <s v="Gordon invents the Rememory machine"/>
    <n v="6.2"/>
    <n v="14927"/>
    <m/>
    <m/>
    <x v="4"/>
    <m/>
    <m/>
    <n v="70124"/>
    <n v="71"/>
  </r>
  <r>
    <s v="tt2331143"/>
    <x v="3694"/>
    <x v="13"/>
    <d v="2014-03-04T00:00:00"/>
    <s v="Drama"/>
    <m/>
    <m/>
    <n v="121"/>
    <s v="Japan"/>
    <s v="Japanese"/>
    <m/>
    <m/>
    <x v="693"/>
    <s v="Hirokazu Koreeda"/>
    <s v="Masaharu Fukuyama, Machiko Ono, Y√¥ko Maki, Lily Franky, Keita Ninomiya, Sh√¥gen Hwang, Yuri Nakamura, Kazuya Takahashi, Yoshida Yoh, Pierre Taki, Ichir√¥ Ogura, Hana Kino, Hiroshi Ohk√¥chi, Kazuaki Shimizu, Tsuyoshi Hayashi"/>
    <x v="1732"/>
    <s v="Masaharu Fukuyama, Machiko Ono"/>
    <s v="Ryota is a successful workaholic businessman. When he learns that his biological son was switched with another boy after birth, he faces the difficult decision to choose his true son or the boy he and his wife have raised as their own."/>
    <s v="Ryota is a successful workaholic"/>
    <n v="7.8"/>
    <n v="20945"/>
    <m/>
    <m/>
    <x v="4"/>
    <n v="334616"/>
    <m/>
    <n v="37170163"/>
    <n v="45"/>
  </r>
  <r>
    <s v="tt2140479"/>
    <x v="3695"/>
    <x v="9"/>
    <s v="27/10/2016"/>
    <s v="Action"/>
    <s v=" Crime"/>
    <s v=" Drama"/>
    <n v="128"/>
    <s v="USA"/>
    <s v="English"/>
    <s v="Indonesian"/>
    <s v="French"/>
    <x v="657"/>
    <s v="Bill Dubuque"/>
    <s v="Ben Affleck, Anna Kendrick, J.K. Simmons, Jon Bernthal, Jeffrey Tambor, Cynthia Addai-Robinson, John Lithgow, Jean Smart, Andy Umberger, Alison Wright, Jason Davis, Robert C. Treveiler, Mary Kraft, Seth Lee, Jake Presley"/>
    <x v="118"/>
    <s v="Ben Affleck, Anna Kendrick"/>
    <s v="As a math savant uncooks the books for a new client, the Treasury Department closes in on his activities, and the body count starts to rise."/>
    <s v="As a math savant uncooks the books"/>
    <n v="7.3"/>
    <n v="253669"/>
    <n v="47447299.453766085"/>
    <n v="44000000"/>
    <x v="2668"/>
    <n v="86260045"/>
    <n v="167316479.9630641"/>
    <n v="155160045"/>
    <n v="517"/>
  </r>
  <r>
    <s v="tt2140507"/>
    <x v="3696"/>
    <x v="19"/>
    <s v="18/07/2019"/>
    <s v="Biography"/>
    <s v=" Drama"/>
    <s v=" History"/>
    <n v="108"/>
    <s v="USA, Russia, UK"/>
    <s v="English"/>
    <m/>
    <m/>
    <x v="1933"/>
    <s v="Michael Mitnick"/>
    <s v="Benedict Cumberbatch, Oliver Powell, Sophia Ally, Tuppence Middleton, Woody Norman, Tom Holland, Matthew Macfadyen, Dominic Coleman, Corey Johnson, Katherine Waterston, Michael Shannon, Stanley Townsend, Nicholas Hoult, Emma Davies, Nigel Whitmey"/>
    <x v="1312"/>
    <s v="Benedict Cumberbatch"/>
    <s v="The dramatic story of the cutthroat race between electricity titans Thomas Edison and George Westinghouse to determine whose electrical system would power the modern world."/>
    <s v="The dramatic story of the cutthroat"/>
    <n v="6.5"/>
    <n v="16808"/>
    <n v="31675628.263707601"/>
    <n v="30000000"/>
    <x v="2669"/>
    <n v="5979540"/>
    <n v="12899540.619941264"/>
    <n v="12217160"/>
    <n v="179"/>
  </r>
  <r>
    <s v="tt2167202"/>
    <x v="3697"/>
    <x v="13"/>
    <s v="30/08/2013"/>
    <s v="Action"/>
    <s v=" Crime"/>
    <s v=" Thriller"/>
    <n v="90"/>
    <s v="USA, Bulgaria"/>
    <s v="English"/>
    <m/>
    <m/>
    <x v="151"/>
    <s v="Sean Finegan, Gregg Maxwell Parker"/>
    <s v="Ethan Hawke, Selena Gomez, Jon Voight, Rebecca Budig, Paul Freeman, Bruce Payne, Ivaylo Geraskov, Dimo Alexiev, Velislav Pavlov, Dejan Angelov, Kaloian Vodenicharov, Danko Jordanov, Velizar Peev, Peewee Piemonte, Esteban Cueto"/>
    <x v="347"/>
    <s v="Ethan Hawke, Selena Gomez"/>
    <s v="To save his kidnapped wife, Brent Magna must drive at the orders of a mysterious man."/>
    <s v="To save his kidnapped wife, Brent"/>
    <n v="4.4000000000000004"/>
    <n v="22991"/>
    <n v="19997673.3903681"/>
    <n v="18000000"/>
    <x v="2670"/>
    <n v="10501938"/>
    <n v="13116731.724532802"/>
    <n v="11806432"/>
    <n v="126"/>
  </r>
  <r>
    <s v="tt2168910"/>
    <x v="3698"/>
    <x v="12"/>
    <s v="13/07/2012"/>
    <s v="Comedy"/>
    <s v=" Drama"/>
    <s v=" Romance"/>
    <n v="146"/>
    <s v="UK, India"/>
    <s v="Hindi"/>
    <m/>
    <m/>
    <x v="1934"/>
    <s v="Imtiaz Ali, Sajid Ali"/>
    <s v="Saif Ali Khan, Deepika Padukone, Diana Penty, Dimple Kapadia, Boman Irani, Yasmin Tippett, Lottie Dosanjh, Tina Desai, Louise Bangay, Manoj Pahwa, Mia Uyeda, Tim Parker, Ray Burnet, Shailesh Dubey, Dean Bardini"/>
    <x v="491"/>
    <s v="Saif Ali Khan, Deepika Padukone"/>
    <s v="A love triangle between a guy and two girls, who are best friends but the complete opposite of one another."/>
    <s v="A love triangle between a guy"/>
    <n v="6.3"/>
    <n v="13100"/>
    <n v="8995495.4397762958"/>
    <n v="7980000"/>
    <x v="2671"/>
    <n v="1227789"/>
    <n v="3071426.2465264755"/>
    <n v="2724695"/>
    <n v="64"/>
  </r>
  <r>
    <s v="tt2170299"/>
    <x v="3699"/>
    <x v="13"/>
    <s v="28/03/2014"/>
    <s v="Comedy"/>
    <s v=" Drama"/>
    <m/>
    <n v="89"/>
    <s v="USA"/>
    <s v="English"/>
    <m/>
    <m/>
    <x v="1935"/>
    <s v="Andrew Dodge"/>
    <s v="Jason Bateman, Kathryn Hahn, Rohan Chand, Philip Baker Hall, Allison Janney, Ben Falcone, Steve Witting, Beth Grant, Gwen Parden, Anjul Nigam, Allan Miller, Bob Stephenson, Patricia Belcher, Matthew Zhang, Madison Hu"/>
    <x v="1113"/>
    <s v="Jason Bateman, Kathryn Hahn"/>
    <s v="A spelling bee loser sets out to exact revenge by finding a loophole and attempting to win as an adult."/>
    <s v="A spelling bee loser sets out"/>
    <n v="6.6"/>
    <n v="45913"/>
    <n v="11109818.550204501"/>
    <n v="10000000"/>
    <x v="2672"/>
    <n v="7779614"/>
    <n v="8670476.7974647339"/>
    <n v="7804337"/>
    <n v="138"/>
  </r>
  <r>
    <s v="tt2170439"/>
    <x v="3700"/>
    <x v="15"/>
    <d v="2015-08-01T00:00:00"/>
    <s v="Comedy"/>
    <s v=" Crime"/>
    <m/>
    <n v="108"/>
    <s v="USA"/>
    <s v="English"/>
    <m/>
    <m/>
    <x v="1403"/>
    <s v="Sean Anders, John Morris"/>
    <s v="Jason Bateman, Jason Sudeikis, Charlie Day, Jennifer Aniston, Kevin Spacey, Jamie Foxx, Chris Pine, Christoph Waltz, Jonathan Banks, Lindsay Sloane, Keegan-Michael Key, Kelly Stables, Jerry Lambert, Sam Richardson, Brianne Howey"/>
    <x v="1113"/>
    <s v="Jason Bateman, Jason Sudeikis"/>
    <s v="Dale, Kurt and Nick decide to start their own business but things don't go as planned because of a slick investor, prompting the trio to pull off a harebrained and misguided kidnapping scheme."/>
    <s v="Dale, Kurt and Nick decide to"/>
    <n v="6.3"/>
    <n v="155108"/>
    <n v="45916387.875101522"/>
    <n v="42000000"/>
    <x v="2673"/>
    <n v="54445357"/>
    <n v="117682999.16585177"/>
    <n v="107645357"/>
    <n v="238"/>
  </r>
  <r>
    <s v="tt2338151"/>
    <x v="3701"/>
    <x v="15"/>
    <s v="19/12/2014"/>
    <s v="Comedy"/>
    <s v=" Drama"/>
    <s v=" Musical"/>
    <n v="153"/>
    <s v="India"/>
    <s v="Hindi"/>
    <m/>
    <m/>
    <x v="569"/>
    <s v="Rajkumar Hirani, Abhijat Joshi"/>
    <s v="Aamir Khan, Rajinder Sharma Nanu, Anushka Sharma, Sushant Singh Rajput, Sai Gundewar, Ram P. Sethi, Ignace De Groote, Donder In t' Hooi, Plabita Borthakur, Amardeep Jha, Parikshit Sahni, Saurabh Shukla, Tia Sharma, Sanjiv Kishinchandani, Sachin Parikh"/>
    <x v="88"/>
    <s v="Aamir Khan, Rajinder Sharma Nanu"/>
    <s v="An alien on Earth loses the only device he can use to communicate with his spaceship. His innocent nature and child-like questions force the country to evaluate the impact of religion on its people."/>
    <s v="An alien on Earth loses the only"/>
    <n v="8.1"/>
    <n v="157179"/>
    <m/>
    <m/>
    <x v="4"/>
    <n v="10616104"/>
    <m/>
    <n v="100370104"/>
    <n v="599"/>
  </r>
  <r>
    <s v="tt2338454"/>
    <x v="3702"/>
    <x v="19"/>
    <d v="2019-05-04T00:00:00"/>
    <s v="Comedy"/>
    <s v=" Drama"/>
    <s v=" Fantasy"/>
    <n v="92"/>
    <s v="USA"/>
    <s v="English"/>
    <m/>
    <m/>
    <x v="1936"/>
    <s v="Samantha McIntyre"/>
    <s v="Brie Larson, Samuel L. Jackson, Joan Cusack, Bradley Whitford, Mamoudou Athie, Hamish Linklater, Martha MacIsaac, Karan Soni, Annaleigh Ashford, Ryan Hansen, Mary Holland, Ithamar Enriquez, Todd Jeffries, Deb Hiett, Nelson Franklin"/>
    <x v="1733"/>
    <s v="Brie Larson, Samuel L. Jackson"/>
    <s v="Kit, a twenty-something dreamer, receives an invitation that would fulfill her childhood dreams."/>
    <s v="Kit, a twenty-something dreamer,"/>
    <n v="5.5"/>
    <n v="16729"/>
    <m/>
    <m/>
    <x v="4"/>
    <m/>
    <m/>
    <m/>
    <n v="298"/>
  </r>
  <r>
    <s v="tt2170593"/>
    <x v="3703"/>
    <x v="15"/>
    <s v="18/12/2014"/>
    <s v="Comedy"/>
    <s v=" Drama"/>
    <m/>
    <n v="102"/>
    <s v="USA"/>
    <s v="English"/>
    <s v="Spanish"/>
    <m/>
    <x v="1937"/>
    <s v="Theodore Melfi"/>
    <s v="Bill Murray, Melissa McCarthy, Naomi Watts, Chris O'Dowd, Terrence Howard, Jaeden Martell, Kimberly Quinn, Lenny Venito, Nate Corddry, Dario Barosso, Donna Mitchell, Ann Dowd, Scott Adsit, Reg E. Cathey, Deirdre O'Connell"/>
    <x v="588"/>
    <s v="Bill Murray, Melissa McCarthy"/>
    <s v="A young boy whose parents have just divorced finds an unlikely friend and mentor in the misanthropic, bawdy, hedonistic war veteran who lives next door."/>
    <s v="A young boy whose parents have"/>
    <n v="7.2"/>
    <n v="94385"/>
    <n v="14212215.294674281"/>
    <n v="13000000"/>
    <x v="2674"/>
    <n v="44137712"/>
    <n v="59950659.674802497"/>
    <n v="54837234"/>
    <n v="217"/>
  </r>
  <r>
    <s v="tt2172584"/>
    <x v="3704"/>
    <x v="15"/>
    <s v="21/05/2014"/>
    <s v="Comedy"/>
    <s v=" Drama"/>
    <m/>
    <n v="111"/>
    <s v="Canada, Germany, France, USA"/>
    <s v="English"/>
    <m/>
    <m/>
    <x v="438"/>
    <s v="Bruce Wagner"/>
    <s v="Julianne Moore, Mia Wasikowska, John Cusack, Evan Bird, Olivia Williams, Robert Pattinson, Kiara Glasco, Sarah Gadon, Dawn Greenhalgh, Jonathan Watton, Jennifer Gibson, Gord Rand, Justin Kelly, Niamh Wilson, Clara Pasieka"/>
    <x v="409"/>
    <s v="Julianne Moore, Mia Wasikowska"/>
    <s v="A tour into the heart of a Hollywood family chasing celebrity, one another and the relentless ghosts of their pasts."/>
    <s v="A tour into the heart of a Hollywood"/>
    <n v="6.2"/>
    <n v="37314"/>
    <n v="16398709.9553934"/>
    <n v="15000000"/>
    <x v="2675"/>
    <n v="350741"/>
    <n v="4931566.5529281711"/>
    <n v="4510934"/>
    <n v="153"/>
  </r>
  <r>
    <s v="tt2172934"/>
    <x v="3705"/>
    <x v="15"/>
    <d v="2014-05-06T00:00:00"/>
    <s v="Action"/>
    <s v=" Drama"/>
    <s v=" Thriller"/>
    <n v="117"/>
    <s v="USA, France, Serbia"/>
    <s v="English"/>
    <s v="French"/>
    <s v="German"/>
    <x v="58"/>
    <s v="Adi Hasak, Luc Besson"/>
    <s v="Kevin Costner, Amber Heard, Hailee Steinfeld, Connie Nielsen, T√≥mas Lemarquis, Richard Sammel, Marc Andr√©oni, Bruno Ricci, Jonas Bloquet, Eriq Ebouaney, Joakhim Sigue, Alison Valence, Big John, Micha√´l Vander-Meiren, Paolo Calia"/>
    <x v="309"/>
    <s v="Kevin Costner, Amber Heard"/>
    <s v="A dying CIA agent trying to reconnect with his estranged daughter is offered an experimental drug that could save his life in exchange for one last assignment."/>
    <s v="A dying CIA agent trying to reconnect"/>
    <n v="6.2"/>
    <n v="85826"/>
    <n v="30610925.250067681"/>
    <n v="28000000"/>
    <x v="2676"/>
    <n v="30697999"/>
    <n v="58226604.261836149"/>
    <n v="53260230"/>
    <n v="258"/>
  </r>
  <r>
    <s v="tt2345567"/>
    <x v="3706"/>
    <x v="13"/>
    <s v="17/10/2013"/>
    <s v="Fantasy"/>
    <s v=" Horror"/>
    <s v=" Mystery"/>
    <n v="97"/>
    <s v="Canada, France"/>
    <s v="English"/>
    <m/>
    <m/>
    <x v="208"/>
    <s v="Brian King"/>
    <s v="Abigail Breslin, Peter Outerbridge, Michelle Nolden, Stephen McHattie, Peter DaCunha, Samantha Weinstein, Eleanor Zichy, David Hewlett, Sarah Manninen, Martine Campbell, David Knoll, Michelle Coburn, Tadhg McMahon, Marie Dame"/>
    <x v="733"/>
    <s v="Abigail Breslin, Peter Outerbridge"/>
    <s v="A teenager is stuck in a time loop that is not quite the same each time. She must uncover the truth but her actions have consequences for herself and others."/>
    <s v="A teenager is stuck in a time"/>
    <n v="5.9"/>
    <n v="16344"/>
    <m/>
    <m/>
    <x v="4"/>
    <m/>
    <m/>
    <n v="1489366"/>
    <n v="86"/>
  </r>
  <r>
    <s v="tt2172935"/>
    <x v="3707"/>
    <x v="13"/>
    <d v="2013-04-10T00:00:00"/>
    <s v="Music"/>
    <m/>
    <m/>
    <n v="93"/>
    <s v="USA"/>
    <s v="English"/>
    <m/>
    <m/>
    <x v="998"/>
    <s v="Nimr√≥d Antal, James Hetfield"/>
    <s v="Dane DeHaan, James Hetfield, Lars Ulrich, Kirk Hammett, Robert Trujillo, Kyle Thomson, Toby Hargrave, Mackenzie Gray, Peter Bryant, Hrothgar Mathews, Jeremy Raymond, Fraser Aitcheson, Ed Anders, Brett Armstrong, Charlie Attrill"/>
    <x v="1568"/>
    <s v="Dane DeHaan, James Hetfield"/>
    <s v="Trip, a young roadie for Metallica, is sent on an urgent mission during the band's show. But what seems like a simple assignment turns into a surreal adventure."/>
    <s v="Trip, a young roadie for Metallica,"/>
    <n v="7.2"/>
    <n v="16363"/>
    <n v="19997673.3903681"/>
    <n v="18000000"/>
    <x v="2677"/>
    <n v="3419967"/>
    <n v="8860982.4110543653"/>
    <n v="7975812"/>
    <n v="69"/>
  </r>
  <r>
    <s v="tt2176013"/>
    <x v="3708"/>
    <x v="12"/>
    <s v="13/11/2012"/>
    <s v="Drama"/>
    <s v=" Romance"/>
    <m/>
    <n v="198"/>
    <s v="India"/>
    <s v="Hindi"/>
    <m/>
    <m/>
    <x v="894"/>
    <s v="Aditya Chopra, Aditya Chopra"/>
    <s v="Shah Rukh Khan, Katrina Kaif, Anushka Sharma, Anupam Kher, Rishi Kapoor, Sharib Hashmi, Susan Fordham, Julia St John, Andrew Bicknell, Neetu Singh, Vic Waghorn, Sarika, Lee Nicholas Harris, Laura Bernardeschi, Varun Thakur"/>
    <x v="390"/>
    <s v="Shah Rukh Khan, Katrina Kaif"/>
    <s v="A woman is made to realize that her prayers and sacrifice to save her boyfriend's life may have led him to a fate worse than death."/>
    <s v="A woman is made to realize that"/>
    <n v="6.7"/>
    <n v="50437"/>
    <n v="8136076.1762066912"/>
    <n v="7217600"/>
    <x v="2678"/>
    <n v="3047539"/>
    <n v="7663032.6051116278"/>
    <n v="6797958"/>
    <n v="297"/>
  </r>
  <r>
    <s v="tt2347569"/>
    <x v="3709"/>
    <x v="12"/>
    <d v="2014-11-09T00:00:00"/>
    <s v="Comedy"/>
    <s v=" Drama"/>
    <s v=" Romance"/>
    <n v="86"/>
    <s v="USA"/>
    <s v="English"/>
    <s v="French"/>
    <m/>
    <x v="719"/>
    <s v="Noah Baumbach, Greta Gerwig"/>
    <s v="Greta Gerwig, Mickey Sumner, Michael Esper, Adam Driver, Michael Zegen, Charlotte d'Amboise, Grace Gummer, Daiva Deupree, Isabelle McNally, Vanessa Ray, Justine Lupe, Lindsay Burdge, Patrick Heusinger, Marina Squerciati, Christine Gerwig"/>
    <x v="1241"/>
    <s v="Greta Gerwig, Mickey Sumner"/>
    <s v="A New York woman (who doesn't really have an apartment) apprentices for a dance company (though she's not really a dancer) and throws herself headlong into her dreams, even as the possibility of realizing them dwindles."/>
    <s v="A New York woman (who doesn't"/>
    <n v="7.5"/>
    <n v="71244"/>
    <m/>
    <m/>
    <x v="4"/>
    <n v="4069826"/>
    <m/>
    <n v="9013161"/>
    <n v="192"/>
  </r>
  <r>
    <s v="tt2177771"/>
    <x v="3710"/>
    <x v="15"/>
    <s v="13/02/2014"/>
    <s v="Comedy"/>
    <s v=" Drama"/>
    <s v=" History"/>
    <n v="118"/>
    <s v="USA, Germany"/>
    <s v="English"/>
    <s v="German"/>
    <s v="Russian"/>
    <x v="409"/>
    <s v="George Clooney, Grant Heslov"/>
    <s v="George Clooney, Matt Damon, Bill Murray, Cate Blanchett, John Goodman, Jean Dujardin, Hugh Bonneville, Bob Balaban, Dimitri Leonidas, Justus von Dohn√°nyi, Holger Handtke, Michael Hofland, Zachary Baharov, Michael Brandner, Sam Hazeldine"/>
    <x v="33"/>
    <s v="George Clooney, Matt Damon"/>
    <s v="An unlikely World War II platoon is tasked to rescue art masterpieces from Nazi thieves and return them to their owners."/>
    <s v="An unlikely World War II platoon"/>
    <n v="6.1"/>
    <n v="122890"/>
    <n v="76527313.125169203"/>
    <n v="70000000"/>
    <x v="2679"/>
    <n v="78031620"/>
    <n v="171319113.64312199"/>
    <n v="156706638"/>
    <n v="445"/>
  </r>
  <r>
    <s v="tt2179136"/>
    <x v="3711"/>
    <x v="15"/>
    <d v="2015-01-01T00:00:00"/>
    <s v="Action"/>
    <s v=" Biography"/>
    <s v=" Drama"/>
    <n v="133"/>
    <s v="USA"/>
    <s v="English"/>
    <s v="Arabic"/>
    <m/>
    <x v="136"/>
    <s v="Jason Hall, Chris Kyle"/>
    <s v="Bradley Cooper, Kyle Gallner, Cole Konis, Ben Reed, Elise Robertson, Luke Sunshine, Troy Vincent, Brandon Salgado Telis, Keir O'Donnell, Marnette Patterson, Jason Hall, Billy Miller, Leonard Roberts, Jason Walsh, Reynaldo Gallegos"/>
    <x v="1040"/>
    <s v="Bradley Cooper, Kyle Gallner"/>
    <s v="Navy S.E.A.L. sniper Chris Kyle's pinpoint accuracy saves countless lives on the battlefield and turns him into a legend. Back home with his family after four tours of duty, however, Chris finds that it is the war he can't leave behind."/>
    <s v="Navy S.E.A.L. sniper Chris Kyle's"/>
    <n v="7.3"/>
    <n v="429820"/>
    <n v="64282943.025142126"/>
    <n v="58800000"/>
    <x v="2680"/>
    <n v="350126372"/>
    <n v="598472419.75741935"/>
    <n v="547426372"/>
    <n v="1050"/>
  </r>
  <r>
    <s v="tt2351310"/>
    <x v="3712"/>
    <x v="13"/>
    <s v="15/08/2013"/>
    <s v="Action"/>
    <s v=" Drama"/>
    <s v=" Sci-Fi"/>
    <n v="122"/>
    <s v="South Korea"/>
    <s v="Korean"/>
    <s v="English"/>
    <s v="Filipino"/>
    <x v="148"/>
    <s v="Young-jong Lee, Sung-soo Kim"/>
    <s v="Hyuk Jang, Soo Ae, Roxanne Aparicio, Jang-Su Bae, Tom Bauer, Andrew William Brand, Christine Marie Cabanos, In-Pyo Cha, Byung Mo Choi, Deborah Crane, Khoi Dao, Kevin Delaney, Jade Dennis, Grant George, Karen Kahler"/>
    <x v="1734"/>
    <s v="Hyuk Jang, Soo Ae, Roxanne Aparicio"/>
    <s v="Chaos ensues when a lethal, airborne virus infects the population of a South Korean city less than 20 kilometers from Seoul."/>
    <s v="Chaos ensues when a lethal, airborne"/>
    <n v="6.7"/>
    <n v="10472"/>
    <m/>
    <m/>
    <x v="4"/>
    <m/>
    <m/>
    <n v="19775853"/>
    <n v="78"/>
  </r>
  <r>
    <s v="tt2180411"/>
    <x v="3713"/>
    <x v="15"/>
    <d v="2015-02-04T00:00:00"/>
    <s v="Adventure"/>
    <s v=" Comedy"/>
    <s v=" Drama"/>
    <n v="125"/>
    <s v="USA"/>
    <s v="English"/>
    <m/>
    <m/>
    <x v="506"/>
    <s v="James Lapine, James Lapine"/>
    <s v="Anna Kendrick, Daniel Huttlestone, James Corden, Emily Blunt, Christine Baranski, Tammy Blanchard, Lucy Punch, Tracey Ullman, Lilla Crawford, Meryl Streep, Simon Russell Beale, Joanna Riding, Johnny Depp, Billy Magnussen, Mackenzie Mauzy"/>
    <x v="1419"/>
    <s v="Anna Kendrick, Daniel Huttlestone"/>
    <s v="A witch tasks a childless baker and his wife with procuring magical items from classic fairy tales to reverse the curse put on their family tree."/>
    <s v="A witch tasks a childless baker"/>
    <n v="5.9"/>
    <n v="129755"/>
    <n v="54662366.517977998"/>
    <n v="50000000"/>
    <x v="2681"/>
    <n v="128002372"/>
    <n v="232754949.81621793"/>
    <n v="212902372"/>
    <n v="889"/>
  </r>
  <r>
    <s v="tt2356180"/>
    <x v="3714"/>
    <x v="13"/>
    <d v="2013-12-07T00:00:00"/>
    <s v="Biography"/>
    <s v=" Drama"/>
    <s v=" Sport"/>
    <n v="186"/>
    <s v="India"/>
    <s v="Hindi"/>
    <m/>
    <m/>
    <x v="681"/>
    <s v="Prasoon Joshi"/>
    <s v="Farhan Akhtar, Sonam Kapoor, Pavan Malhotra, Art Malik, Divya Dutta, Japtej Singh, Yograj Singh, Siddharth Bhardwaj, Jass Bhatia, Rebecca Breeds, Divjot Singh Chandhok, Chinmay Chandraunshuh, Chandan Gill, Dev Gill, Shveta Grover"/>
    <x v="1325"/>
    <s v="Farhan Akhtar, Sonam Kapoor"/>
    <s v="The truth behind the ascension of"/>
    <s v="The truth behind the ascension"/>
    <n v="8.1999999999999993"/>
    <n v="59569"/>
    <m/>
    <m/>
    <x v="4"/>
    <n v="1636731"/>
    <m/>
    <n v="2325917"/>
    <n v="198"/>
  </r>
  <r>
    <s v="tt2181831"/>
    <x v="3715"/>
    <x v="12"/>
    <s v="18/10/2013"/>
    <s v="Biography"/>
    <s v=" Drama"/>
    <m/>
    <n v="129"/>
    <s v="India"/>
    <s v="Hindi"/>
    <m/>
    <m/>
    <x v="1938"/>
    <s v="Sameer Gautam Singh, Sameer Gautam Singh"/>
    <s v="Rajkummar Rao, Prabhleen Sandhu, Mohammed Zeeshan Ayyub, Baljinder Kaur, Tigmanshu Dhulia, Kay Kay Menon, Vipin Sharma, Shalini Vatsa, Vinod Rawat, Suvinder Pal, Pawan Kumar, Vivek Ghamande, Paritosh Sand, Prabal Panjabi, Yusuf Hussain"/>
    <x v="1735"/>
    <s v="Rajkummar Rao, Prabhleen Sandhu"/>
    <s v="The account of Human Rights lawyer Shahid Azmi, an ordinary citizen with an extraordinary commitment to justice."/>
    <s v="The account of Human Rights lawyer"/>
    <n v="8.1999999999999993"/>
    <n v="14749"/>
    <n v="1127255.06764114"/>
    <n v="1000000"/>
    <x v="2682"/>
    <n v="12153"/>
    <n v="425880.34632002556"/>
    <n v="377803"/>
    <n v="57"/>
  </r>
  <r>
    <s v="tt2183034"/>
    <x v="3716"/>
    <x v="15"/>
    <d v="2014-02-07T00:00:00"/>
    <s v="Adventure"/>
    <s v=" Family"/>
    <s v=" Sci-Fi"/>
    <n v="91"/>
    <s v="USA"/>
    <s v="English"/>
    <m/>
    <m/>
    <x v="1939"/>
    <s v="Henry Gayden, Henry Gayden"/>
    <s v="Teo Halm, Astro, Reese Hartwig, Ella Wahlestedt, Jason Gray-Stanford, Algee Smith, Cassius M. Willis, Sonya Leslie, Kerry O'Malley, Virginia Louise Smith, Peter Mackenzie, Valerie Wildman, Roger Hewlett, Mary Pat Gleason, Marilyn Giacomazzi"/>
    <x v="1736"/>
    <s v="Teo Halm, Astro, Reese Hartwig"/>
    <s v="After receiving a bizarre series of encrypted messages, a group of kids embark on an adventure with an alien who needs their help."/>
    <s v="After receiving a bizarre series"/>
    <n v="5.8"/>
    <n v="18148"/>
    <n v="14212215.294674281"/>
    <n v="13000000"/>
    <x v="2683"/>
    <n v="38934842"/>
    <n v="49940699.079489544"/>
    <n v="45681062"/>
    <n v="163"/>
  </r>
  <r>
    <s v="tt2358592"/>
    <x v="3717"/>
    <x v="13"/>
    <d v="2013-06-09T00:00:00"/>
    <s v="Drama"/>
    <s v=" Sci-Fi"/>
    <s v=" Thriller"/>
    <n v="135"/>
    <s v="India"/>
    <s v="Kannada"/>
    <m/>
    <m/>
    <x v="1940"/>
    <s v="Pawan Kumar, Pawan Kumar"/>
    <s v="Sathish Neenasam, Sruthi Hariharan, Achyuth Kumar, Sabreen Baker, Pawan Kumar, Ram Manjjonaath, Rishab Shetty, Surya Vasishta"/>
    <x v="1737"/>
    <s v="Sathish Neenasam, Sruthi Hariharan"/>
    <s v="A man suffering from insomnia is tricked into buying a drug, Lucia, that makes his desires come true in his dreams, blurring the line between fantasy and reality."/>
    <s v="A man suffering from insomnia"/>
    <n v="8.3000000000000007"/>
    <n v="11317"/>
    <m/>
    <s v="INR 5100000"/>
    <x v="4"/>
    <m/>
    <m/>
    <m/>
    <n v="120"/>
  </r>
  <r>
    <s v="tt2184339"/>
    <x v="3718"/>
    <x v="13"/>
    <d v="2013-01-08T00:00:00"/>
    <s v="Horror"/>
    <s v=" Thriller"/>
    <m/>
    <n v="85"/>
    <s v="USA, France"/>
    <s v="English"/>
    <m/>
    <m/>
    <x v="1941"/>
    <s v="James DeMonaco"/>
    <s v="Ethan Hawke, Lena Headey, Max Burkholder, Adelaide Kane, Edwin Hodge, Rhys Wakefield, Tony Oller, Arija Bareikis, Tom Yi, Chris Mulkey, Tisha French, Dana Bunch, Peter Gvozdas, John Weselcouch, Alicia Vela-Bailey"/>
    <x v="347"/>
    <s v="Ethan Hawke, Lena Headey"/>
    <s v="A wealthy family is held hostage for harboring the target of a murderous syndicate during the Purge, a 12-hour period in which any and all crime is legal."/>
    <s v="A wealthy family is held hostage"/>
    <n v="5.7"/>
    <n v="198233"/>
    <n v="3332945.5650613499"/>
    <n v="3000000"/>
    <x v="2684"/>
    <n v="64473115"/>
    <n v="99242483.730889857"/>
    <n v="89328627"/>
    <n v="738"/>
  </r>
  <r>
    <s v="tt2191701"/>
    <x v="3719"/>
    <x v="13"/>
    <d v="2013-07-11T00:00:00"/>
    <s v="Comedy"/>
    <m/>
    <m/>
    <n v="101"/>
    <s v="USA"/>
    <s v="English"/>
    <s v="Spanish"/>
    <m/>
    <x v="133"/>
    <s v="Fred Wolf, Adam Sandler"/>
    <s v="Adam Sandler, Kevin James, Chris Rock, David Spade, Salma Hayek, Maya Rudolph, Maria Bello, Nick Swardson, Steve Buscemi, Colin Quinn, Tim Meadows, Jon Lovitz, Shaquille O'Neal, Alexander Ludwig, Georgia Engel"/>
    <x v="123"/>
    <s v="Adam Sandler, Kevin James"/>
    <s v="After moving his family back to his hometown to be with his friends and their kids, Lenny finds out that between old bullies, new bullies, schizo bus drivers, drunk cops on skis, and four hundred costumed party crashers sometimes crazy follows you."/>
    <s v="After moving his family back to"/>
    <n v="5.4"/>
    <n v="137683"/>
    <n v="88878548.401636004"/>
    <n v="80000000"/>
    <x v="2685"/>
    <n v="133668525"/>
    <n v="274395051.33332652"/>
    <n v="246984278"/>
    <n v="323"/>
  </r>
  <r>
    <s v="tt2193215"/>
    <x v="3720"/>
    <x v="13"/>
    <s v="16/01/2014"/>
    <s v="Crime"/>
    <s v=" Drama"/>
    <s v=" Thriller"/>
    <n v="117"/>
    <s v="UK, USA"/>
    <s v="English"/>
    <s v="Spanish"/>
    <s v="Dutch"/>
    <x v="96"/>
    <s v="Cormac McCarthy"/>
    <s v="Michael Fassbender, Pen√©lope Cruz, Cameron Diaz, Javier Bardem, Cesar Aguirre, Daniel Holgu√≠n, Chris Obi, Bruno Ganz, Richard Cabral, Provence Maydew, Brad Pitt, Paris Jefferson, Dar Dash, Rosie Perez, Alex Hafner"/>
    <x v="1187"/>
    <s v="Michael Fassbender, Pen√©lope Cruz"/>
    <s v="A lawyer finds himself in over his head when he gets involved in drug trafficking."/>
    <s v="A lawyer finds himself in over"/>
    <n v="5.3"/>
    <n v="95281"/>
    <n v="27774546.375511251"/>
    <n v="25000000"/>
    <x v="2686"/>
    <n v="16973715"/>
    <n v="78890081.611086711"/>
    <n v="71009334"/>
    <n v="491"/>
  </r>
  <r>
    <s v="tt2194499"/>
    <x v="3721"/>
    <x v="13"/>
    <d v="2013-07-11T00:00:00"/>
    <s v="Comedy"/>
    <s v=" Drama"/>
    <s v=" Fantasy"/>
    <n v="123"/>
    <s v="UK"/>
    <s v="English"/>
    <m/>
    <m/>
    <x v="543"/>
    <s v="Richard Curtis"/>
    <s v="Domhnall Gleeson, Rachel McAdams, Bill Nighy, Lydia Wilson, Lindsay Duncan, Richard Cordery, Joshua McGuire, Tom Hollander, Margot Robbie, Will Merrick, Vanessa Kirby, Tom Hughes, Clemmie Dugdale, Harry Hadden-Paton, Mitchell Mullen"/>
    <x v="906"/>
    <s v="Domhnall Gleeson, Rachel McAdams"/>
    <s v="At the age of 21, Tim discovers he can travel in time and change what happens and has happened in his own life. His decision to make his world a better place by getting a girlfriend turns out not to be as easy as you might think."/>
    <s v="At the age of 21, Tim discovers"/>
    <n v="7.8"/>
    <n v="289857"/>
    <n v="13331782.2602454"/>
    <n v="12000000"/>
    <x v="2687"/>
    <n v="15322921"/>
    <n v="96767018.403134093"/>
    <n v="87100449"/>
    <n v="651"/>
  </r>
  <r>
    <s v="tt2195548"/>
    <x v="3722"/>
    <x v="13"/>
    <s v="19/09/2013"/>
    <s v="Comedy"/>
    <s v=" Drama"/>
    <m/>
    <n v="94"/>
    <s v="USA"/>
    <s v="English"/>
    <s v="German"/>
    <m/>
    <x v="505"/>
    <s v="David Gordon Green, Hafsteinn Gunnar Sigur√∞sson"/>
    <s v="Paul Rudd, Emile Hirsch, Lance LeGault, Joyce Payne, Gina Grande, Lynn Shelton, Larry Kretschmar, Enoch Moon, David L. Osborne Jr., Danni Wolcott, Morgan Calderoni, Savanna Porter, Juniper Smith"/>
    <x v="931"/>
    <s v="Paul Rudd, Emile Hirsch"/>
    <s v="Two highway road workers spend the summer of 1988 away from their city lives. The isolated landscape becomes a place of misadventure as the men find themselves at odds with each other and the women they left behind."/>
    <s v="Two highway road workers spend"/>
    <n v="6.3"/>
    <n v="18697"/>
    <n v="805461.84488982626"/>
    <n v="725000"/>
    <x v="2688"/>
    <n v="205139"/>
    <n v="491401.71723966027"/>
    <n v="442313"/>
    <n v="57"/>
  </r>
  <r>
    <s v="tt2199571"/>
    <x v="3723"/>
    <x v="16"/>
    <s v="30/04/2015"/>
    <s v="Action"/>
    <s v=" Crime"/>
    <s v=" Drama"/>
    <n v="114"/>
    <s v="USA"/>
    <s v="English"/>
    <m/>
    <m/>
    <x v="817"/>
    <s v="Brad Ingelsby"/>
    <s v="Liam Neeson, Ed Harris, Joel Kinnaman, Boyd Holbrook, Bruce McGill, Genesis Rodriguez, Vincent D'Onofrio, Lois Smith, Common, Beau Knapp, Patricia Kalember, Daniel Stewart Sherman, James Martinez, Radivoje Bukvic, Tony Naumovski"/>
    <x v="587"/>
    <s v="Liam Neeson, Ed Harris"/>
    <s v="Mobster and hit man Jimmy Conlon has one night to figure out where his loyalties lie: with his estranged son, Mike, whose life is in danger, or his longtime best friend, mob boss Shawn Maguire, who wants Mike to pay for the death of his own son."/>
    <s v="Mobster and hit man Jimmy Conlon"/>
    <n v="6.6"/>
    <n v="99967"/>
    <n v="54597560.512537003"/>
    <n v="50000000"/>
    <x v="2689"/>
    <n v="26461644"/>
    <n v="78141823.773332611"/>
    <n v="71561644"/>
    <n v="245"/>
  </r>
  <r>
    <s v="tt2203939"/>
    <x v="3724"/>
    <x v="15"/>
    <s v="19/06/2014"/>
    <s v="Comedy"/>
    <s v=" Romance"/>
    <m/>
    <n v="109"/>
    <s v="USA"/>
    <s v="English"/>
    <m/>
    <m/>
    <x v="342"/>
    <s v="Melissa Stack"/>
    <s v="Cameron Diaz, Leslie Mann, Nikolaj Coster-Waldau, Don Johnson, Kate Upton, Taylor Kinney, Nicki Minaj, Kenneth Maharaj, Alyshia Ochse, Victor Cruz, Madison McKinley, David Thornton, Olivia Culpo, John 'B.J.' Bryant, Chelsea Turnbo"/>
    <x v="56"/>
    <s v="Cameron Diaz, Leslie Mann"/>
    <s v="After discovering her boyfriend is married, Carly soon meets the wife he's been betraying. And when yet another love affair is discovered, all three women team up to plot revenge on the three-timing S.O.B."/>
    <s v="After discovering her boyfriend"/>
    <n v="6"/>
    <n v="129001"/>
    <n v="43729893.214382403"/>
    <n v="40000000"/>
    <x v="2690"/>
    <n v="83911193"/>
    <n v="215053115.28097188"/>
    <n v="196710396"/>
    <n v="230"/>
  </r>
  <r>
    <s v="tt2209418"/>
    <x v="3725"/>
    <x v="13"/>
    <s v="31/10/2013"/>
    <s v="Drama"/>
    <s v=" Romance"/>
    <m/>
    <n v="109"/>
    <s v="USA, Greece"/>
    <s v="English"/>
    <s v="Greek"/>
    <s v="French"/>
    <x v="428"/>
    <s v="Richard Linklater, Julie Delpy"/>
    <s v="Ethan Hawke, Julie Delpy, Seamus Davey-Fitzpatrick, Jennifer Prior, Charlotte Prior, Xenia Kalogeropoulou, Walter Lassally, Ariane Labed, Yiannis Papadopoulos, Athina Rachel Tsangari, Panos Koronis, Enrico Focardi, Manolis Goussias, Anouk Servera, Yota Argyropoulou"/>
    <x v="347"/>
    <s v="Ethan Hawke, Julie Delpy"/>
    <s v="We meet Jesse and Celine nine years on in Greece. Almost two decades have passed since their first meeting on that train bound for Vienna."/>
    <s v="We meet Jesse and Celine nine"/>
    <n v="7.9"/>
    <n v="136602"/>
    <n v="3332945.5650613499"/>
    <n v="3000000"/>
    <x v="2691"/>
    <n v="8114627"/>
    <n v="23324672.980541382"/>
    <n v="20994648"/>
    <n v="323"/>
  </r>
  <r>
    <s v="tt2209764"/>
    <x v="3726"/>
    <x v="15"/>
    <s v="17/04/2014"/>
    <s v="Action"/>
    <s v=" Drama"/>
    <s v=" Sci-Fi"/>
    <n v="119"/>
    <s v="UK, China, USA"/>
    <s v="English"/>
    <m/>
    <m/>
    <x v="1942"/>
    <s v="Jack Paglen"/>
    <s v="Johnny Depp, Rebecca Hall, Paul Bettany, Cillian Murphy, Kate Mara, Cole Hauser, Morgan Freeman, Clifton Collins Jr., Cory Hardrict, Falk Hentschel, Josh Stewart, Luce Rains, Fernando Chien, Steven Liu, Xander Berkeley"/>
    <x v="6"/>
    <s v="Johnny Depp, Rebecca Hall"/>
    <s v="A scientist's drive for artificial intelligence takes on dangerous implications when his own consciousness is uploaded into one such program."/>
    <s v="A scientist's drive for artificial"/>
    <n v="6.3"/>
    <n v="213720"/>
    <n v="109324733.035956"/>
    <n v="100000000"/>
    <x v="2692"/>
    <n v="23022309"/>
    <n v="112647393.73072994"/>
    <n v="103039258"/>
    <n v="554"/>
  </r>
  <r>
    <s v="tt2368254"/>
    <x v="3727"/>
    <x v="11"/>
    <s v="22/11/2018"/>
    <s v="Biography"/>
    <s v=" Drama"/>
    <s v=" War"/>
    <n v="110"/>
    <s v="UK, USA"/>
    <s v="English"/>
    <m/>
    <m/>
    <x v="1943"/>
    <s v="Arash Amel, Marie Brenner"/>
    <s v="Rosamund Pike, Alexandra Moen, Tom Hollander, Faye Marsay, Jesuthasan Antonythasan, Raman Srinivasan, Natasha Jayetileke, Nikki Amuka-Bird, Amanda Drew, Hilton McRae, Fady Elsayed, Tristan Tait, Corey Johnson, Jamie Dornan, Greg Wise"/>
    <x v="1738"/>
    <s v="Rosamund Pike, Alexandra Moen"/>
    <s v="One of the most celebrated war correspondents of our time, Marie Colvin is an utterly fearless and rebellious spirit, driven to the frontline of conflicts across the globe to give voice to the voiceless."/>
    <s v="One of the most celebrated war"/>
    <n v="6.7"/>
    <n v="15499"/>
    <m/>
    <m/>
    <x v="4"/>
    <n v="1633208"/>
    <m/>
    <n v="3915207"/>
    <n v="127"/>
  </r>
  <r>
    <s v="tt2368553"/>
    <x v="3728"/>
    <x v="13"/>
    <d v="2014-07-07T00:00:00"/>
    <s v="Action"/>
    <s v=" Drama"/>
    <s v=" Thriller"/>
    <n v="99"/>
    <s v="Canada, USA"/>
    <s v="English"/>
    <m/>
    <m/>
    <x v="556"/>
    <s v="Uwe Boll, Anthony Metivier"/>
    <s v="Dominic Purcell, Erin Karpluk, Edward Furlong, John Heard, Keith David, Michael Par√©, Lochlyn Munro, Tyron Leitso, Mike Dopud, Barclay Hope, Heather Feeney, Eric Roberts, Michaela Mann, Carrie Genzel, Jerry Trimble"/>
    <x v="877"/>
    <s v="Dominic Purcell, Erin Karpluk"/>
    <s v="Jim, an average New Yorker, lives with a sick but loving wife. Suddenly, everything changes when the economy crashes and causes him to lose everything. Filled with anger and rage, Jim goes to seek revenge for the life taken from him."/>
    <s v="Jim, an average New Yorker, lives"/>
    <n v="6"/>
    <n v="19868"/>
    <m/>
    <m/>
    <x v="4"/>
    <m/>
    <m/>
    <m/>
    <n v="131"/>
  </r>
  <r>
    <s v="tt2217859"/>
    <x v="3729"/>
    <x v="16"/>
    <s v="23/06/2016"/>
    <s v="Drama"/>
    <m/>
    <m/>
    <n v="109"/>
    <s v="Norway, France, Denmark, USA"/>
    <s v="English"/>
    <s v="French"/>
    <m/>
    <x v="1692"/>
    <s v="Joachim Trier, Eskil Vogt"/>
    <s v="Gabriel Byrne, Isabelle Huppert, Jesse Eisenberg, Devin Druid, Amy Ryan, Ruby Jerins, Megan Ketch, David Strathairn, Rachel Brosnahan, Russell Posner, Maryann Urbano, Donna Mitchell, Harry Ford, Leslie Lyles, Luke Robertson"/>
    <x v="244"/>
    <s v="Gabriel Byrne, Isabelle Huppert"/>
    <s v="The fractious family of a father and his two sons confront their different feelings and memories of their deceased wife and mother, a famed war photographer."/>
    <s v="The fractious family of a father"/>
    <n v="6.6"/>
    <n v="11576"/>
    <n v="12011463.31275814"/>
    <n v="11000000"/>
    <x v="2693"/>
    <n v="163807"/>
    <n v="1267453.97656708"/>
    <n v="1160724"/>
    <n v="31"/>
  </r>
  <r>
    <s v="tt2218003"/>
    <x v="3730"/>
    <x v="13"/>
    <s v="28/08/2013"/>
    <s v="Crime"/>
    <s v=" Drama"/>
    <s v=" Mystery"/>
    <n v="96"/>
    <s v="UK, USA"/>
    <s v="English"/>
    <m/>
    <m/>
    <x v="611"/>
    <s v="Steven Knight"/>
    <s v="Kate Lock, Katherine Press, Patrick Warner, Ricky Nixon, Daniel Tuite, Zora Bishop, Vicky Jam, Zahra Ahmadi, Steve North, Denis Moschitto, Pinar √ñg√ºn, Hasancan Cifci, Andrew Havill, James Lowe, Jim Broadbent"/>
    <x v="1739"/>
    <s v="Kate Lock, Katherine Press"/>
    <s v="A high-profile terrorism case unexpectedly binds together two ex-lovers on the defense team - testing the limits of their loyalties and placing their lives in jeopardy."/>
    <s v="A high-profile terrorism case"/>
    <n v="6.2"/>
    <n v="21351"/>
    <n v="16664727.825306749"/>
    <n v="15000000"/>
    <x v="2694"/>
    <n v="5750401"/>
    <n v="7034669.3360963333"/>
    <n v="6331939"/>
    <n v="83"/>
  </r>
  <r>
    <s v="tt2370248"/>
    <x v="3731"/>
    <x v="13"/>
    <s v="23/08/2013"/>
    <s v="Drama"/>
    <m/>
    <m/>
    <n v="96"/>
    <s v="USA"/>
    <s v="English"/>
    <m/>
    <m/>
    <x v="1944"/>
    <s v="Destin Daniel Cretton"/>
    <s v="Brie Larson, John Gallagher Jr., Stephanie Beatriz, Rami Malek, Alex Calloway, Kevin Balmore, Lydia Du Veaux, LaKeith Stanfield, Frantz Turner, Kaitlyn Dever, Diana Maria Riva, Harold Cannon, Silvia Curiel, Melora Walters, Bran'dee Allen"/>
    <x v="1733"/>
    <s v="Brie Larson, John Gallagher Jr."/>
    <s v="A 20-something supervising staff member of a residential treatment facility navigates the troubled waters of that world alongside her co-worker and longtime boyfriend."/>
    <s v="A 20-something supervising staff"/>
    <n v="8"/>
    <n v="79731"/>
    <m/>
    <m/>
    <x v="4"/>
    <n v="1013100"/>
    <m/>
    <n v="1645164"/>
    <n v="169"/>
  </r>
  <r>
    <s v="tt2372222"/>
    <x v="3732"/>
    <x v="15"/>
    <s v="25/07/2014"/>
    <s v="Action"/>
    <s v=" Comedy"/>
    <m/>
    <n v="146"/>
    <s v="India"/>
    <s v="Hindi"/>
    <m/>
    <m/>
    <x v="1945"/>
    <s v="Vakkantham Vamsi, Rajat Arora"/>
    <s v="Saurabh Dhingra, Salman Khan, Jacqueline Fernandez, Nawazuddin Siddiqui, Randeep Hooda, Mithun Chakraborty, Archana Puran Singh, Sumona Chakravarti, Sanjay Mishra, Saurabh Shukla, Karan Aanand, Parthaa Akerkar, Kavin Dave, Rajshri Deshpande, Ranjan Dumra"/>
    <x v="1740"/>
    <s v="Saurabh Dhingra, Salman Khan"/>
    <s v="Devi Lal Singh, a typical youth with an anomalous standard of living, tries to find pleasure in whatever he does. He eventually becomes a thief and dons a new name, Devil."/>
    <s v="Devi Lal Singh, a typical youth"/>
    <n v="5.3"/>
    <n v="23474"/>
    <m/>
    <m/>
    <x v="4"/>
    <n v="2472695"/>
    <m/>
    <n v="5233794"/>
    <n v="156"/>
  </r>
  <r>
    <s v="tt2372251"/>
    <x v="3733"/>
    <x v="11"/>
    <d v="2018-01-08T00:00:00"/>
    <s v="Drama"/>
    <s v=" Fantasy"/>
    <s v=" Horror"/>
    <n v="96"/>
    <s v="Spain, USA"/>
    <s v="English"/>
    <m/>
    <m/>
    <x v="1611"/>
    <s v="Michael Goldbach, Chris Sparling"/>
    <s v="AnnaSophia Robb, Uma Thurman, Isabelle Fuhrman, Victoria Moroles, Noah Silver, Taylor Russell, Rosie Day, Rebecca Front, Jodhi May, Pip Torrens, Kirsty Mitchell, Jim Sturgeon, David Elliot, Brian Bovell, Julia Stresen-Reuter Ram√≠rez"/>
    <x v="461"/>
    <s v="AnnaSophia Robb, Uma Thurman"/>
    <s v="A troubled teen named Kit Gordy is forced to join the exclusive Blackwood Boarding School, just to find herself trapped by dark forces around its mysterious headmistress, Madame Duret."/>
    <s v="A troubled teen named Kit Gordy"/>
    <n v="5.0999999999999996"/>
    <n v="10525"/>
    <m/>
    <m/>
    <x v="4"/>
    <m/>
    <m/>
    <n v="2707199"/>
    <n v="145"/>
  </r>
  <r>
    <s v="tt2372678"/>
    <x v="3734"/>
    <x v="15"/>
    <s v="18/04/2014"/>
    <s v="Comedy"/>
    <s v=" Drama"/>
    <s v=" Romance"/>
    <n v="149"/>
    <s v="India"/>
    <s v="Hindi"/>
    <m/>
    <m/>
    <x v="1946"/>
    <s v="Chetan Bhagat, Abhishek Varman"/>
    <s v="Arjun Kapoor, Alia Bhatt, Amrita Singh, Revathi, Ronit Roy, Shivkumar Subramaniam, Sharang Natarajan, Sanjay Bhatia, Madhu Anand Chandhock, Hemang Dave, Achint Kaur, Dilip Merala, Neil Shah, Aru Krishansh Verma"/>
    <x v="1741"/>
    <s v="Arjun Kapoor, Alia Bhatt"/>
    <s v="This movie chronicles how Chetan met his wife and the difficulties they faced due to their cultural differences."/>
    <s v="This movie chronicles how Chetan"/>
    <n v="6.9"/>
    <n v="23046"/>
    <m/>
    <m/>
    <x v="4"/>
    <n v="2238174"/>
    <m/>
    <n v="3558887"/>
    <n v="90"/>
  </r>
  <r>
    <s v="tt2375559"/>
    <x v="3735"/>
    <x v="15"/>
    <d v="2014-10-01T00:00:00"/>
    <s v="Action"/>
    <s v=" Thriller"/>
    <m/>
    <n v="170"/>
    <s v="India"/>
    <s v="Telugu"/>
    <m/>
    <m/>
    <x v="1947"/>
    <s v="Jakka Hariprasad, Arjun Y.K."/>
    <s v="Mahesh Babu, Kriti Sanon, Nassar, Pradeep Singh Rawat, Anu Hassan, Kelly Dorji, Sayaji Shinde, Krishna Murali Posani, Srinivasa Reddy, Ravi Varma, Anand, Supreeth Reddy, Sophiya Chaudhary, Gautham Ghattamaneni, Hayley Joanne Bacon"/>
    <x v="789"/>
    <s v="Mahesh Babu, Kriti Sanon"/>
    <s v="A rock star must overcome his psychological inhibitions to seek revenge for his parents' death."/>
    <s v="A rock star must overcome his"/>
    <n v="8.1"/>
    <n v="42586"/>
    <m/>
    <n v="10990000"/>
    <x v="4"/>
    <m/>
    <m/>
    <m/>
    <n v="328"/>
  </r>
  <r>
    <s v="tt2223990"/>
    <x v="3736"/>
    <x v="15"/>
    <d v="2014-11-04T00:00:00"/>
    <s v="Drama"/>
    <s v=" Sport"/>
    <m/>
    <n v="110"/>
    <s v="USA"/>
    <s v="English"/>
    <m/>
    <m/>
    <x v="339"/>
    <s v="Scott Rothman, Rajiv Joseph"/>
    <s v="Chris Berman, Dave Donaldson, Patrick St. Esprit, Chi McBride, Mel Kiper, Jon Gruden, Kevin Costner, Deion Sanders, Mike Mayock, Jennifer Garner, Anthony Rizzo, Aaron Goldhammer, Chadwick Boseman, Jordan Harris, Zachary Littlejohn"/>
    <x v="1742"/>
    <s v="Chris Berman, Dave Donaldson"/>
    <s v="At the NFL Draft, General Manager Sonny Weaver has the opportunity to rebuild his team when he trades for the number one pick. He must decide what he's willing to sacrifice on a life-changing day for a few hundred young men with NFL dreams."/>
    <s v="At the NFL Draft, General Manager"/>
    <n v="6.8"/>
    <n v="52760"/>
    <n v="27331183.258988999"/>
    <n v="25000000"/>
    <x v="2695"/>
    <n v="28842237"/>
    <n v="32605225.93686226"/>
    <n v="29824199"/>
    <n v="159"/>
  </r>
  <r>
    <s v="tt2376218"/>
    <x v="3737"/>
    <x v="15"/>
    <s v="24/04/2015"/>
    <s v="Crime"/>
    <s v=" Drama"/>
    <s v=" Thriller"/>
    <n v="92"/>
    <s v="USA"/>
    <s v="English"/>
    <s v="Spanish"/>
    <m/>
    <x v="1948"/>
    <s v="Richard D'Ovidio"/>
    <s v="John Travolta, Christopher Plummer, Tye Sheridan, Abigail Spencer, Anson Mount, Marcus Thomas, Jennifer Ehle, Travis Aaron Wade, Lyndon Smith, Julio Oscar Mechoso, Sean Malone, Owen Burke, Steve Sweeney, Bryan Veronneau, Christy Scott Cashman"/>
    <x v="122"/>
    <s v="John Travolta, Christopher Plummer"/>
    <s v="A thief works with his father and son to forge a painting by Monet and steal the original. Together, they plan the heist of their lives."/>
    <s v="A thief works with his father"/>
    <n v="5.8"/>
    <n v="11733"/>
    <m/>
    <n v="15000000"/>
    <x v="4"/>
    <m/>
    <m/>
    <n v="500304"/>
    <n v="61"/>
  </r>
  <r>
    <s v="tt2224026"/>
    <x v="3738"/>
    <x v="16"/>
    <s v="26/03/2015"/>
    <s v="Animation"/>
    <s v=" Adventure"/>
    <s v=" Comedy"/>
    <n v="94"/>
    <s v="USA"/>
    <s v="English"/>
    <s v="French"/>
    <m/>
    <x v="1949"/>
    <s v="Tom J. Astle, Matt Ember"/>
    <s v="Jim Parsons, Rihanna, Steve Martin, Jennifer Lopez, Matt Jones, Brian Stepanek, April Lawrence, Stephen Kearin, Lisa Stewart, April Winchell"/>
    <x v="1743"/>
    <s v="Jim Parsons, Rihanna"/>
    <s v="An alien on the run from his own people makes friends with a girl. He tries to help her on her quest, but can be an interference."/>
    <s v="An alien on the run from his own"/>
    <n v="6.6"/>
    <n v="90310"/>
    <n v="147413413.38384992"/>
    <n v="135000000"/>
    <x v="2696"/>
    <n v="177397510"/>
    <n v="421538599.97079057"/>
    <n v="386041607"/>
    <n v="254"/>
  </r>
  <r>
    <s v="tt2377938"/>
    <x v="3739"/>
    <x v="13"/>
    <d v="2013-08-02T00:00:00"/>
    <s v="Crime"/>
    <s v=" Drama"/>
    <s v=" Thriller"/>
    <n v="144"/>
    <s v="India"/>
    <s v="Hindi"/>
    <m/>
    <m/>
    <x v="1418"/>
    <s v="Neeraj Pandey"/>
    <s v="Akshay Kumar, Anupam Kher, Manoj Bajpayee, Jimmy Sheirgill, Kajal Aggarwal, Divya Dutta, Kishore Kadam, Rajesh Sharma, Deep Raj Rana, Vipin Sharma, Sukhwinder Chahal, Abha Parmar, Mukesh Bhatt, Ujjwal Chopra, Tiku Talsania"/>
    <x v="630"/>
    <s v="Akshay Kumar, Anupam Kher"/>
    <s v="A gang of con-men rob prominent rich businessmen and politicians by posing as C.B.I and income tax officers."/>
    <s v="A gang of con-men rob prominent"/>
    <n v="8"/>
    <n v="49678"/>
    <m/>
    <m/>
    <x v="4"/>
    <m/>
    <m/>
    <n v="647074"/>
    <n v="128"/>
  </r>
  <r>
    <s v="tt2226417"/>
    <x v="3740"/>
    <x v="13"/>
    <d v="2013-10-10T00:00:00"/>
    <s v="Horror"/>
    <s v=" Mystery"/>
    <s v=" Thriller"/>
    <n v="106"/>
    <s v="USA, Canada"/>
    <s v="English"/>
    <m/>
    <m/>
    <x v="793"/>
    <s v="Leigh Whannell, James Wan"/>
    <s v="Patrick Wilson, Rose Byrne, Ty Simpkins, Lin Shaye, Barbara Hershey, Steve Coulter, Leigh Whannell, Angus Sampson, Andrew Astor, Hank Harris, Jocelin Donahue, Lindsay Seim, Danielle Bisutti, Tyler Griffin, Garrett Ryan"/>
    <x v="777"/>
    <s v="Patrick Wilson, Rose Byrne"/>
    <s v="The Lamberts believe that they have defeated the spirits that have haunted their family, but they soon discover that evil is not beaten so easily."/>
    <s v="The Lamberts believe that they"/>
    <n v="6.6"/>
    <n v="151336"/>
    <n v="5554909.2751022503"/>
    <n v="5000000"/>
    <x v="2697"/>
    <n v="83586447"/>
    <n v="179889424.27528614"/>
    <n v="161919318"/>
    <n v="315"/>
  </r>
  <r>
    <s v="tt2226597"/>
    <x v="3741"/>
    <x v="19"/>
    <s v="23/11/2017"/>
    <s v="Action"/>
    <s v=" Adventure"/>
    <s v=" Drama"/>
    <n v="112"/>
    <s v="USA"/>
    <s v="English"/>
    <m/>
    <m/>
    <x v="970"/>
    <s v="Chris Weitz, J. Mills Goodloe"/>
    <s v="Kate Winslet, Idris Elba, Beau Bridges, Dermot Mulroney, Linda Sorensen, Vincent Gale, Marci T. House, Dania Nassar, Lee Majdoub, Andres Joseph, Nancy Sivak, Bethany Brown, Orval Roberts, Raleigh, Austin"/>
    <x v="371"/>
    <s v="Kate Winslet, Idris Elba"/>
    <s v="Stranded after a tragic plane crash, two strangers must forge a connection to survive the extreme elements of a remote snow-covered mountain. When they realize help is not coming, they embark on a perilous journey across the wilderness."/>
    <s v="Stranded after a tragic plane"/>
    <n v="6.4"/>
    <n v="64703"/>
    <n v="36954899.640992202"/>
    <n v="35000000"/>
    <x v="2698"/>
    <n v="30348555"/>
    <n v="66341656.509052768"/>
    <n v="62832209"/>
    <n v="333"/>
  </r>
  <r>
    <s v="tt2229499"/>
    <x v="3742"/>
    <x v="13"/>
    <s v="28/11/2013"/>
    <s v="Comedy"/>
    <s v=" Drama"/>
    <s v=" Romance"/>
    <n v="90"/>
    <s v="USA"/>
    <s v="English"/>
    <m/>
    <m/>
    <x v="1950"/>
    <s v="Joseph Gordon-Levitt"/>
    <s v="Joseph Gordon-Levitt, Scarlett Johansson, Julianne Moore, Tony Danza, Glenne Headly, Brie Larson, Rob Brown, Jeremy Luke, Paul Ben-Victor, Italia Ricci, Lindsey Broad, Amanda Perez, Sarah Dumont, Sloane Avery, Loanne Bishop"/>
    <x v="694"/>
    <s v="Joseph Gordon-Levitt"/>
    <s v="A New Jersey guy dedicated to his family, friends, and church, develops unrealistic expectations from watching porn and works to find happiness and intimacy with his potential true love."/>
    <s v="A New Jersey guy dedicated to"/>
    <n v="6.5"/>
    <n v="225914"/>
    <n v="3332945.5650613499"/>
    <n v="3000000"/>
    <x v="2699"/>
    <n v="24477704"/>
    <n v="43816407.77871006"/>
    <n v="39439355"/>
    <n v="342"/>
  </r>
  <r>
    <s v="tt2231461"/>
    <x v="2576"/>
    <x v="11"/>
    <d v="2018-12-04T00:00:00"/>
    <s v="Action"/>
    <s v=" Adventure"/>
    <s v=" Sci-Fi"/>
    <n v="107"/>
    <s v="USA"/>
    <s v="English"/>
    <s v="American Sign Language"/>
    <m/>
    <x v="1514"/>
    <s v="Ryan Engle, Carlton Cuse"/>
    <s v="Dwayne Johnson, Naomie Harris, Malin Akerman, Jeffrey Dean Morgan, Jake Lacy, Joe Manganiello, Marley Shelton, P.J. Byrne, Demetrius Grosse, Jack Quaid, Breanne Parhiala, Matt Gerald, Will Yun Lee, Urijah Faber, Bruce Blackshear"/>
    <x v="352"/>
    <s v="Dwayne Johnson, Naomie Harris"/>
    <s v="When three different animals become infected with a dangerous pathogen, a primatologist and a geneticist team up to stop them from destroying Chicago."/>
    <s v="When three different animals become"/>
    <n v="6.1"/>
    <n v="137865"/>
    <n v="123681617.79639719"/>
    <n v="120000000"/>
    <x v="2700"/>
    <n v="101028233"/>
    <n v="441160202.66644371"/>
    <n v="428028233"/>
    <n v="687"/>
  </r>
  <r>
    <s v="tt2234155"/>
    <x v="3743"/>
    <x v="13"/>
    <d v="2013-01-08T00:00:00"/>
    <s v="Comedy"/>
    <m/>
    <m/>
    <n v="119"/>
    <s v="USA"/>
    <s v="English"/>
    <s v="Tagalog"/>
    <s v="Cantonese"/>
    <x v="388"/>
    <s v="Vince Vaughn, Jared Stern"/>
    <s v="Vince Vaughn, Owen Wilson, Rose Byrne, Aasif Mandvi, Max Minghella, Josh Brener, Dylan O'Brien, Tiya Sircar, Tobit Raphael, Josh Gad, Jessica Szohr, Rob Riggle, Eric Andr√©, Harvey Guill√©n, Gary Anthony Williams"/>
    <x v="599"/>
    <s v="Vince Vaughn, Owen Wilson"/>
    <s v="Two salesmen whose careers have been torpedoed by the digital age find their way into a coveted internship at Google, where they must compete with a group of young, tech-savvy geniuses for a shot at employment."/>
    <s v="Two salesmen whose careers have"/>
    <n v="6.3"/>
    <n v="186939"/>
    <n v="64436947.591186099"/>
    <n v="58000000"/>
    <x v="2701"/>
    <n v="44672764"/>
    <n v="103868853.25825755"/>
    <n v="93492844"/>
    <n v="310"/>
  </r>
  <r>
    <s v="tt2235779"/>
    <x v="3744"/>
    <x v="15"/>
    <d v="2014-02-07T00:00:00"/>
    <s v="Horror"/>
    <s v=" Mystery"/>
    <s v=" Thriller"/>
    <n v="98"/>
    <s v="UK"/>
    <s v="English"/>
    <m/>
    <m/>
    <x v="1671"/>
    <s v="Craig Rosenberg, Oren Moverman"/>
    <s v="Jared Harris, Sam Claflin, Erin Richards, Rory Fleck Byrne, Olivia Cooke, Laurie Calvert, Aldo Maland, Max Pirkis, Tracy Ray, Richard Cunningham, Eileen Nicholas, Rebecca Scott, Aretha Ayeh, Max Macintosh, Harman Singh"/>
    <x v="1744"/>
    <s v="Jared Harris, Sam Claflin"/>
    <s v="A university professor and a team of students conduct an experiment on a young woman, uncovering terrifyingly dark, unexpected forces in the process."/>
    <s v="A university professor and a team"/>
    <n v="5.0999999999999996"/>
    <n v="18907"/>
    <n v="218649.466071912"/>
    <n v="200000"/>
    <x v="2702"/>
    <n v="8509867"/>
    <n v="19498243.243030272"/>
    <n v="17835162"/>
    <n v="106"/>
  </r>
  <r>
    <s v="tt2239822"/>
    <x v="3745"/>
    <x v="19"/>
    <s v="21/09/2017"/>
    <s v="Action"/>
    <s v=" Adventure"/>
    <s v=" Fantasy"/>
    <n v="136"/>
    <s v="France, China, Belgium, Germany, United Arab Emirates, USA, Canada, New Zealand, Singapore, UK, Thailand"/>
    <s v="English"/>
    <s v="French"/>
    <m/>
    <x v="648"/>
    <s v="Pierre Christin, Jean-Claude M√©zi√®res"/>
    <s v="Dane DeHaan, Cara Delevingne, Clive Owen, Rihanna, Ethan Hawke, Herbie Hancock, Kris Wu, Sam Spruell, Alain Chabat, Rutger Hauer, Peter Hudson, Xavier Giannoli, Louis Leterrier, Eric Rochant, Beno√Æt Jacquot"/>
    <x v="1568"/>
    <s v="Dane DeHaan, Cara Delevingne"/>
    <s v="A dark force threatens Alpha, a vast metropolis and home to species from a thousand planets. Special operatives Valerian and Laureline must race to identify the marauding menace and safeguard not just Alpha, but the future of the universe."/>
    <s v="A dark force threatens Alpha,"/>
    <n v="6.5"/>
    <n v="157560"/>
    <n v="187097377.61096624"/>
    <n v="177200000"/>
    <x v="2703"/>
    <n v="41189488"/>
    <n v="238490269.34933114"/>
    <n v="225874228"/>
    <n v="1094"/>
  </r>
  <r>
    <s v="tt2239832"/>
    <x v="3746"/>
    <x v="15"/>
    <s v="20/06/2014"/>
    <s v="Comedy"/>
    <s v=" Romance"/>
    <m/>
    <n v="106"/>
    <s v="USA"/>
    <s v="English"/>
    <m/>
    <m/>
    <x v="3"/>
    <s v="Keith Merryman, David A. Newman"/>
    <s v="Adam Brody, Michael Ealy, Jerry Ferrara, Meagan Good, Regina Hall, Dennis Haysbert, Taraji P. Henson, Terrence Jenkins, Jenifer Lewis, Romany Malco, Wendi McLendon-Covey, Gary Owen, Gabrielle Union, David Walton, Kevin Hart"/>
    <x v="1745"/>
    <s v="Adam Brody, Michael Ealy"/>
    <s v="All the couples are back for a wedding in Las Vegas, but plans for a romantic weekend go awry when their various misadventures get them into some compromising situations that threaten to derail the big event."/>
    <s v="All the couples are back for a"/>
    <n v="5.8"/>
    <n v="19525"/>
    <n v="26237935.928629439"/>
    <n v="24000000"/>
    <x v="2704"/>
    <n v="65182182"/>
    <n v="76725658.801821679"/>
    <n v="70181428"/>
    <n v="42"/>
  </r>
  <r>
    <s v="tt2382009"/>
    <x v="3747"/>
    <x v="13"/>
    <s v="24/04/2014"/>
    <s v="Drama"/>
    <m/>
    <m/>
    <n v="124"/>
    <s v="Denmark, Germany, Belgium, UK, France, Sweden"/>
    <s v="English"/>
    <m/>
    <m/>
    <x v="88"/>
    <s v="Lars von Trier"/>
    <s v="Charlotte Gainsbourg, Stellan Skarsg√•rd, Stacy Martin, Shia LaBeouf, Christian Slater, Jamie Bell, Uma Thurman, Willem Dafoe, Mia Goth, Sophie Kennedy Clark, Michael Pas, Jean-Marc Barr, Udo Kier, Ananya Berg, Morgan Hartley"/>
    <x v="1599"/>
    <s v="Charlotte Gainsbourg"/>
    <s v="The continuation of Joe's sexually dictated life delves into the darker aspects of her adulthood, obsessions and what led to her being in Seligman's care."/>
    <s v="The continuation of Joe's sexually"/>
    <n v="6.7"/>
    <n v="85059"/>
    <m/>
    <m/>
    <x v="4"/>
    <n v="327167"/>
    <m/>
    <n v="4934725"/>
    <n v="163"/>
  </r>
  <r>
    <s v="tt2241351"/>
    <x v="3748"/>
    <x v="9"/>
    <d v="2016-12-05T00:00:00"/>
    <s v="Crime"/>
    <s v=" Drama"/>
    <s v=" Thriller"/>
    <n v="98"/>
    <s v="USA"/>
    <s v="English"/>
    <s v="Korean"/>
    <s v="Icelandic"/>
    <x v="1538"/>
    <s v="Jamie Linden, Alan DiFiore"/>
    <s v="George Clooney, Julia Roberts, Jack O'Connell, Dominic West, Caitriona Balfe, Giancarlo Esposito, Christopher Denham, Lenny Venito, Chris Bauer, Dennis Boutsikaris, Emily Meade, Condola Rashad, Aaron Yoo, Carsey Walker Jr., Grant Rosenmeyer"/>
    <x v="33"/>
    <s v="George Clooney, Julia Roberts"/>
    <s v="Financial TV host Lee Gates and his producer Patty are put in an extreme situation when an irate investor takes them and their crew as hostage."/>
    <s v="Financial TV host Lee Gates and"/>
    <n v="6.5"/>
    <n v="92510"/>
    <n v="29115388.301174641"/>
    <n v="27000000"/>
    <x v="2705"/>
    <n v="41012075"/>
    <n v="100591082.85943359"/>
    <n v="93282604"/>
    <n v="211"/>
  </r>
  <r>
    <s v="tt2243537"/>
    <x v="3749"/>
    <x v="13"/>
    <s v="17/01/2013"/>
    <s v="Comedy"/>
    <s v=" Fantasy"/>
    <s v=" Horror"/>
    <n v="86"/>
    <s v="USA"/>
    <s v="English"/>
    <s v="Spanish"/>
    <m/>
    <x v="1951"/>
    <s v="Marlon Wayans, Rick Alvarez"/>
    <s v="Marlon Wayans, Marlene Forte, Essence Atkins, David Koechner, Dave Sheridan, Nick Swardson, Alanna Ubach, Andrew Daly, J.B. Smoove, Robin Thede, Jordenn Thompson, Affion Crockett, Cedric the Entertainer"/>
    <x v="794"/>
    <s v="Marlon Wayans, Marlene Forte"/>
    <s v="Malcolm and Kisha move into their dream home, but soon learn a demon also resides there. When Kisha becomes possessed, Malcolm - determined to keep his sex life on track - turns to a priest, a psychic, and a team of ghost-busters for help."/>
    <s v="Malcolm and Kisha move into their"/>
    <n v="5"/>
    <n v="42932"/>
    <n v="2777454.6375511251"/>
    <n v="2500000"/>
    <x v="2706"/>
    <n v="40041683"/>
    <n v="66836206.229578584"/>
    <n v="60159584"/>
    <n v="128"/>
  </r>
  <r>
    <s v="tt2386404"/>
    <x v="3750"/>
    <x v="16"/>
    <s v="18/12/2015"/>
    <s v="Comedy"/>
    <s v=" Drama"/>
    <s v=" Fantasy"/>
    <n v="99"/>
    <s v="Canada"/>
    <s v="English"/>
    <m/>
    <m/>
    <x v="1952"/>
    <s v="Jason Krawczyk"/>
    <s v="Henry Rollins, Booboo Stewart, Kate Greenhouse, Jordan Todosey, David Richmond-Peck, James Cade, Don Francks, Steven Ogg, Scott Edgecombe, Robert Thomas, Elias Edraki, Tamara Almeida, Walter Alza, Scotty Cook, Karl Campbell"/>
    <x v="1746"/>
    <s v="Henry Rollins, Booboo Stewart"/>
    <s v="Jack, a social outcast, is thrust out of his comfort zone when the outside world bangs on his door and he can't contain his violent past."/>
    <s v="Jack, a social outcast, is thrust"/>
    <n v="6.4"/>
    <n v="17069"/>
    <m/>
    <m/>
    <x v="4"/>
    <m/>
    <m/>
    <m/>
    <n v="122"/>
  </r>
  <r>
    <s v="tt2245084"/>
    <x v="3751"/>
    <x v="15"/>
    <s v="18/12/2014"/>
    <s v="Animation"/>
    <s v=" Action"/>
    <s v=" Adventure"/>
    <n v="102"/>
    <s v="USA"/>
    <s v="English"/>
    <m/>
    <m/>
    <x v="1953"/>
    <s v="Jordan Roberts, Robert L. Baird"/>
    <s v="Scott Adsit, Ryan Potter, Daniel Henney, T.J. Miller, Jamie Chung, Damon Wayans Jr., Genesis Rodriguez, James Cromwell, Alan Tudyk, Maya Rudolph, Abraham Benrubi, Katie Lowes, Billy Bush, Daniel Gerson, Paul Briggs"/>
    <x v="1747"/>
    <s v="Scott Adsit, Ryan Potter"/>
    <s v="The special bond develops between plus-sized inflatable robot Baymax, and prodigy Hiro Hamada. They team up with a group of friends to form a band of high-tech heroes."/>
    <s v="The special bond develops between"/>
    <n v="7.8"/>
    <n v="400882"/>
    <n v="180385809.50932741"/>
    <n v="165000000"/>
    <x v="2707"/>
    <n v="222527828"/>
    <n v="719212594.34309328"/>
    <n v="657868146"/>
    <n v="564"/>
  </r>
  <r>
    <s v="tt2247476"/>
    <x v="3752"/>
    <x v="15"/>
    <s v="22/08/2014"/>
    <s v="Drama"/>
    <s v=" Sport"/>
    <m/>
    <n v="115"/>
    <s v="USA"/>
    <s v="English"/>
    <m/>
    <m/>
    <x v="186"/>
    <s v="Scott Marshall Smith, Scott Marshall Smith"/>
    <s v="Jim Caviezel, Michael Chiklis, Alexander Ludwig, Clancy Brown, Laura Dern, Matthew Daddario, Joe Massingill, Jessie T. Usher, Ser'Darius Blain, Stephan James, Richard Kohnke, Matthew Frias, Chase Boltin, Gavin Casalegno, Les Miles"/>
    <x v="525"/>
    <s v="Jim Caviezel, Michael Chiklis"/>
    <s v="The journey of legendary football coach Bob Ladouceur, who took the De La Salle High School Spartans from obscurity to a 151-game winning streak that shattered all records for any American sport."/>
    <s v="The journey of legendary football"/>
    <n v="6.7"/>
    <n v="15108"/>
    <n v="16398709.9553934"/>
    <n v="15000000"/>
    <x v="2708"/>
    <n v="30127963"/>
    <n v="32949112.350863509"/>
    <n v="30138754"/>
    <n v="76"/>
  </r>
  <r>
    <s v="tt2250912"/>
    <x v="3753"/>
    <x v="19"/>
    <d v="2017-06-07T00:00:00"/>
    <s v="Action"/>
    <s v=" Adventure"/>
    <s v=" Sci-Fi"/>
    <n v="133"/>
    <s v="USA"/>
    <s v="English"/>
    <s v="Spanish"/>
    <m/>
    <x v="1796"/>
    <s v="Jonathan Goldstein, John Francis Daley"/>
    <s v="Tom Holland, Michael Keaton, Robert Downey Jr., Marisa Tomei, Jon Favreau, Gwyneth Paltrow, Zendaya, Donald Glover, Jacob Batalon, Laura Harrier, Tony Revolori, Bokeem Woodbine, Tyne Daly, Abraham Attah, Hannibal Buress"/>
    <x v="1485"/>
    <s v="Tom Holland, Michael Keaton"/>
    <s v="Peter Parker balances his life as an ordinary high school student in Queens with his superhero alter-ego Spider-Man, and finds himself on the trail of a new menace prowling the skies of New York City."/>
    <s v="Peter Parker balances his life"/>
    <n v="7.4"/>
    <n v="494060"/>
    <n v="184774498.204961"/>
    <n v="175000000"/>
    <x v="2709"/>
    <n v="334201140"/>
    <n v="929328009.82116604"/>
    <n v="880166924"/>
    <n v="1370"/>
  </r>
  <r>
    <s v="tt2261287"/>
    <x v="3754"/>
    <x v="9"/>
    <s v="16/02/2017"/>
    <s v="Animation"/>
    <s v=" Adventure"/>
    <s v=" Comedy"/>
    <n v="89"/>
    <s v="France, Canada"/>
    <s v="English"/>
    <m/>
    <m/>
    <x v="1954"/>
    <s v="Eric Summer, Eric Summer"/>
    <s v="Elle Fanning, Dane DeHaan, Carly Rae Jepsen, Maddie Ziegler, Terrence Scammell, Tamir Kapelian, Julie Khaner, Joe Sheridan, Elana Dunkelman, Shoshana Sperling, Jamie Watson, Bronwen Mantel, Mel Brooks, Ricardo El Mandril Sanchez, Kate McKinnon"/>
    <x v="558"/>
    <s v="Elle Fanning, Dane DeHaan"/>
    <s v="An orphan girl dreams of becoming a ballerina and flees her rural Brittany for Paris, where she passes for someone else and accedes to the position of pupil at the Grand Opera house."/>
    <s v="An orphan girl dreams of becoming"/>
    <n v="6.8"/>
    <n v="19061"/>
    <n v="32350431.445749599"/>
    <n v="30000000"/>
    <x v="2710"/>
    <n v="24702560"/>
    <n v="114442107.71543366"/>
    <n v="106127278"/>
    <n v="88"/>
  </r>
  <r>
    <s v="tt2388637"/>
    <x v="3755"/>
    <x v="13"/>
    <s v="16/08/2013"/>
    <s v="Crime"/>
    <s v=" Drama"/>
    <s v=" Romance"/>
    <n v="96"/>
    <s v="USA"/>
    <s v="English"/>
    <m/>
    <m/>
    <x v="1955"/>
    <s v="David Lowery"/>
    <s v="Rooney Mara, Casey Affleck, Ben Foster, Keith Carradine, Kennadie Smith, Jacklynn Smith, Nate Parker, Robert Longstreet, Charles Baker, Augustine Frizzell, Kentucker Audley, David Zellner, Turner Ross, Rami Malek, Will Beinbrink"/>
    <x v="1697"/>
    <s v="Rooney Mara, Casey Affleck"/>
    <s v="The tale of an outlaw who escapes from prison and sets out across the Texas hills to reunite with his wife and the daughter he has never met."/>
    <s v="The tale of an outlaw who escapes"/>
    <n v="6.4"/>
    <n v="20236"/>
    <m/>
    <m/>
    <x v="4"/>
    <n v="396519"/>
    <m/>
    <n v="1031243"/>
    <n v="64"/>
  </r>
  <r>
    <s v="tt2262227"/>
    <x v="3756"/>
    <x v="15"/>
    <s v="28/05/2015"/>
    <s v="Animation"/>
    <s v=" Adventure"/>
    <s v=" Comedy"/>
    <n v="95"/>
    <s v="USA"/>
    <s v="English"/>
    <s v="Spanish"/>
    <m/>
    <x v="1956"/>
    <s v="Jorge R. Guti√©rrez, Doug Langdale"/>
    <s v="Diego Luna, Zoe Saldana, Channing Tatum, Ron Perlman, Christina Applegate, Ice Cube, Kate del Castillo, Hector Elizondo, Danny Trejo, Carlos Alazraqui, Ana de la Reguera, Emil-Bastien Bouffard, Elijah Rodriguez, Genesis Ochoa, Pl√°cido Domingo"/>
    <x v="535"/>
    <s v="Diego Luna, Zoe Saldana"/>
    <s v="Manolo, a young man who is torn between fulfilling the expectations of his family and following his heart, embarks on an adventure that spans three fantastic worlds where he must face his greatest fears."/>
    <s v="Manolo, a young man who is torn"/>
    <n v="7.3"/>
    <n v="63206"/>
    <n v="54662366.517977998"/>
    <n v="50000000"/>
    <x v="2711"/>
    <n v="50151543"/>
    <n v="109088106.21078366"/>
    <n v="99783556"/>
    <n v="139"/>
  </r>
  <r>
    <s v="tt2388771"/>
    <x v="3757"/>
    <x v="11"/>
    <d v="2018-07-12T00:00:00"/>
    <s v="Adventure"/>
    <s v=" Drama"/>
    <s v=" Fantasy"/>
    <n v="104"/>
    <s v="UK, USA"/>
    <s v="English"/>
    <s v="Hindi"/>
    <m/>
    <x v="1957"/>
    <s v="Callie Kloves, Rudyard Kipling"/>
    <s v="Christian Bale, Cate Blanchett, Benedict Cumberbatch, Naomie Harris, Andy Serkis, Peter Mullan, Jack Reynor, Eddie Marsan, Tom Hollander, Matthew Rhys, Freida Pinto, Rohan Chand, Keveshan Pillay, Louis Ashbourne Serkis, Moonsamy Narasigadu"/>
    <x v="37"/>
    <s v="Christian Bale, Cate Blanchett"/>
    <s v="A human child raised by wolves must face off against a menacing tiger named Shere Khan, as well as his own origins."/>
    <s v="A human child raised by wolves"/>
    <n v="6.5"/>
    <n v="54507"/>
    <m/>
    <m/>
    <x v="4"/>
    <m/>
    <m/>
    <m/>
    <n v="495"/>
  </r>
  <r>
    <s v="tt2265171"/>
    <x v="3758"/>
    <x v="15"/>
    <d v="2014-11-04T00:00:00"/>
    <s v="Action"/>
    <s v=" Crime"/>
    <s v=" Thriller"/>
    <n v="150"/>
    <s v="Indonesia, USA"/>
    <s v="Indonesian"/>
    <s v="Japanese"/>
    <s v="English"/>
    <x v="1837"/>
    <s v="Gareth Evans"/>
    <s v="Iko Uwais, Arifin Putra, Tio Pakusadewo, Oka Antara, Alex Abbad, Cecep Arif Rahman, Julie Estelle, Very Tri Yulisman, Ry√ªhei Matsuda, Ken'ichi End√¥, Kazuki Kitamura, Yayan Ruhian, Cok Simbara, Roy Marten, Epy Kusnandar"/>
    <x v="1639"/>
    <s v="Iko Uwais, Arifin Putra"/>
    <s v="Only a short time after the first raid, Rama goes undercover with the thugs of Jakarta and plans to bring down the syndicate and uncover the corruption within his police force."/>
    <s v="Only a short time after the first"/>
    <n v="8"/>
    <n v="112076"/>
    <n v="4919612.9866180196"/>
    <n v="4500000"/>
    <x v="2712"/>
    <n v="2627209"/>
    <n v="7179263.3856954807"/>
    <n v="6566916"/>
    <n v="345"/>
  </r>
  <r>
    <s v="tt2390237"/>
    <x v="3759"/>
    <x v="15"/>
    <s v="14/02/2014"/>
    <s v="Comedy"/>
    <s v=" Romance"/>
    <s v=" Sport"/>
    <n v="98"/>
    <s v="UK"/>
    <s v="English"/>
    <s v="Persian"/>
    <s v="Spanish"/>
    <x v="1958"/>
    <s v="Jon Brown, Nick Frost"/>
    <s v="Ben Radcliffe, Ian McShane, Isabella Steinbarth, Brandon Robinson, Louis Kyriacou, Kieran Gaffney, Nick Frost, Steve Oram, Chris O'Dowd, Alexandra Roach, Rashida Jones, Olivia Colman, Janine Wood, Rory Kinnear, Tim Plester"/>
    <x v="1748"/>
    <s v="Ben Radcliffe, Ian McShane"/>
    <s v="Beneath Bruce Garrett's under-confident, overweight exterior, the passionate heart of a salsa king lies dormant. Now, one woman is about to reignite his Latin fire."/>
    <s v="Beneath Bruce Garrett's under-confident,"/>
    <n v="6.2"/>
    <n v="17681"/>
    <m/>
    <m/>
    <x v="4"/>
    <n v="92384"/>
    <m/>
    <n v="5678942"/>
    <n v="39"/>
  </r>
  <r>
    <s v="tt2267968"/>
    <x v="3760"/>
    <x v="9"/>
    <s v="17/03/2016"/>
    <s v="Animation"/>
    <s v=" Action"/>
    <s v=" Adventure"/>
    <n v="95"/>
    <s v="China, USA"/>
    <s v="English"/>
    <m/>
    <m/>
    <x v="1959"/>
    <s v="Jonathan Aibel, Glenn Berger"/>
    <s v="Jack Black, Bryan Cranston, Dustin Hoffman, Angelina Jolie, J.K. Simmons, Jackie Chan, Seth Rogen, Lucy Liu, David Cross, Kate Hudson, James Hong, Randall Duk Kim, Steele Gagnon, Liam Knight, Wayne Knight"/>
    <x v="515"/>
    <s v="Jack Black, Bryan Cranston"/>
    <s v="Continuing his &quot;legendary adventures of awesomeness&quot;, Po must face two hugely epic, but different threats: one supernatural and the other a little closer to home."/>
    <s v="Continuing his &quot;legendary adventures"/>
    <n v="7.1"/>
    <n v="129771"/>
    <n v="156360418.65445641"/>
    <n v="145000000"/>
    <x v="2713"/>
    <n v="143528619"/>
    <n v="562003368.18957543"/>
    <n v="521170825"/>
    <n v="201"/>
  </r>
  <r>
    <s v="tt2393827"/>
    <x v="2073"/>
    <x v="16"/>
    <s v="16/10/2015"/>
    <s v="Action"/>
    <s v=" Fantasy"/>
    <s v=" Horror"/>
    <n v="92"/>
    <s v="UK"/>
    <s v="English"/>
    <m/>
    <m/>
    <x v="1960"/>
    <s v="Mark Huckerby, Nick Ostler"/>
    <s v="Elliot Cowan, Rosie Day, Calvin A. Dean, Sam Gittins, Brett Goldstein, Phelim Kelly, Shauna Macdonald, Ania Marson, Ross Mullan, Robert Nairne, Ryan Oliva, Sean Pertwee, Joel Phillimore, Duncan Preston, Amit Shah"/>
    <x v="1749"/>
    <s v="Elliot Cowan, Rosie Day"/>
    <s v="When passengers on a train are attacked by a creature, they must band together in order to survive until morning."/>
    <s v="When passengers on a train are"/>
    <n v="5.4"/>
    <n v="11269"/>
    <m/>
    <s v="GBP 1000000"/>
    <x v="4"/>
    <m/>
    <m/>
    <n v="477656"/>
    <n v="122"/>
  </r>
  <r>
    <s v="tt2393845"/>
    <x v="3761"/>
    <x v="15"/>
    <d v="2015-10-04T00:00:00"/>
    <s v="Action"/>
    <s v=" Comedy"/>
    <s v=" Crime"/>
    <n v="90"/>
    <s v="USA, Australia"/>
    <s v="English"/>
    <m/>
    <m/>
    <x v="1055"/>
    <s v="James McFarland"/>
    <s v="Simon Pegg, Steve Le Marquand, Alice Braga, Teresa Palmer, Sullivan Stapleton, Luke Hemsworth, Callan Mulvey, Bryan Brown"/>
    <x v="783"/>
    <s v="Simon Pegg, Steve Le Marquand"/>
    <s v="Professional hit-man Charlie Wolfe finds himself in three tales of murder, blackmail and revenge after a botched contract assignment."/>
    <s v="Professional hit-man Charlie Wolfe"/>
    <n v="5.9"/>
    <n v="19131"/>
    <m/>
    <m/>
    <x v="4"/>
    <n v="24296"/>
    <m/>
    <n v="101807"/>
    <n v="53"/>
  </r>
  <r>
    <s v="tt2267998"/>
    <x v="3762"/>
    <x v="15"/>
    <s v="18/12/2014"/>
    <s v="Drama"/>
    <s v=" Mystery"/>
    <s v=" Thriller"/>
    <n v="149"/>
    <s v="USA"/>
    <s v="English"/>
    <m/>
    <m/>
    <x v="365"/>
    <s v="Gillian Flynn, Gillian Flynn"/>
    <s v="Ben Affleck, Rosamund Pike, Neil Patrick Harris, Tyler Perry, Carrie Coon, Kim Dickens, Patrick Fugit, David Clennon, Lisa Banes, Missi Pyle, Emily Ratajkowski, Casey Wilson, Lola Kirke, Boyd Holbrook, Sela Ward"/>
    <x v="118"/>
    <s v="Ben Affleck, Rosamund Pike"/>
    <s v="With his wife's disappearance having become the focus of an intense media circus, a man sees the spotlight turned on him when it's suspected that he may not be innocent."/>
    <s v="With his wife's disappearance"/>
    <n v="8.1"/>
    <n v="833485"/>
    <n v="66688087.151933163"/>
    <n v="61000000"/>
    <x v="2714"/>
    <n v="167767189"/>
    <n v="403769433.3704772"/>
    <n v="369330363"/>
    <n v="1475"/>
  </r>
  <r>
    <s v="tt2395469"/>
    <x v="3763"/>
    <x v="18"/>
    <s v="14/02/2019"/>
    <s v="Drama"/>
    <s v=" Music"/>
    <m/>
    <n v="153"/>
    <s v="India"/>
    <s v="Hindi"/>
    <m/>
    <m/>
    <x v="1961"/>
    <s v="Zoya Akhtar, Reema Kagti"/>
    <s v="Ranveer Singh, Alia Bhatt, Siddhant Chaturvedi, Vijay Raaz, Amruta Subhash, Vijay Varma, Kalki Koechlin, Ikhlaque Khan, Sheeba Chaddha, Jyoti Subhash, Rahul Piske, Nakul Sachdeva, Shruti Chauhan, Aishwarya Desai, Kubbra Sait"/>
    <x v="1439"/>
    <s v="Ranveer Singh, Alia Bhatt"/>
    <s v="A coming-of-age story based on the lives of street rappers in Mumbai."/>
    <s v="A coming-of-age story based on"/>
    <n v="8.1"/>
    <n v="29747"/>
    <m/>
    <m/>
    <x v="4"/>
    <n v="5566534"/>
    <m/>
    <n v="28141995"/>
    <n v="459"/>
  </r>
  <r>
    <s v="tt2396224"/>
    <x v="3764"/>
    <x v="12"/>
    <s v="21/05/2016"/>
    <s v="Animation"/>
    <s v=" Comedy"/>
    <s v=" Drama"/>
    <n v="62"/>
    <s v="USA"/>
    <s v="English"/>
    <m/>
    <m/>
    <x v="1962"/>
    <m/>
    <m/>
    <x v="1686"/>
    <e v="#VALUE!"/>
    <s v="Bill struggles to put together his shattered psyche, in this new feature film version of Don Hertzfeldt's animated short film trilogy."/>
    <s v="Bill struggles to put together"/>
    <n v="8.3000000000000007"/>
    <n v="10514"/>
    <m/>
    <m/>
    <x v="4"/>
    <m/>
    <m/>
    <m/>
    <n v="52"/>
  </r>
  <r>
    <s v="tt2396589"/>
    <x v="3765"/>
    <x v="19"/>
    <s v="17/11/2017"/>
    <s v="Drama"/>
    <s v=" War"/>
    <m/>
    <n v="134"/>
    <s v="USA"/>
    <s v="English"/>
    <m/>
    <m/>
    <x v="1963"/>
    <s v="Virgil Williams, Dee Rees"/>
    <s v="Carey Mulligan, Jason Clarke, Mary J. Blige, Rob Morgan, Jason Mitchell, Garrett Hedlund, Jonathan Banks, Frankie Smith, Kennedy Derosin, Joshua J. Williams, Elizabeth Windley, Piper Blair, Jason Kirkpatrick, Kerry Cahill, David Jensen"/>
    <x v="1282"/>
    <s v="Carey Mulligan, Jason Clarke"/>
    <s v="Two men return home from World War II to work on a farm in rural Mississippi, where they struggle to deal with racism and adjusting to life after war."/>
    <s v="Two men return home from World"/>
    <n v="7.4"/>
    <n v="40622"/>
    <m/>
    <m/>
    <x v="4"/>
    <m/>
    <m/>
    <n v="117344"/>
    <n v="140"/>
  </r>
  <r>
    <s v="tt2397535"/>
    <x v="3766"/>
    <x v="15"/>
    <d v="2015-01-07T00:00:00"/>
    <s v="Action"/>
    <s v=" Drama"/>
    <s v=" Sci-Fi"/>
    <n v="97"/>
    <s v="Australia, USA"/>
    <s v="English"/>
    <m/>
    <m/>
    <x v="944"/>
    <s v="Michael Spierig, Peter Spierig"/>
    <s v="Ethan Hawke, Sarah Snook, Christopher Kirby, Christopher Sommers, Kuni Hashimoto, Sara El-Yafi, Paul Moder, Grant Piro, Christopher Bunworth, Jamie Gleeson, Christina Tan, Dennis Coard, Milla Simmonds, Ruby Simmonds, Cate Wolfe"/>
    <x v="347"/>
    <s v="Ethan Hawke, Sarah Snook"/>
    <s v="For his final assignment, a top temporal agent must pursue the one criminal that has eluded him throughout time. The chase turns into a unique, surprising and mind-bending exploration of love, fate, identity and time travel taboos."/>
    <s v="For his final assignment, a top"/>
    <n v="7.5"/>
    <n v="245897"/>
    <m/>
    <m/>
    <x v="4"/>
    <n v="68372"/>
    <m/>
    <n v="4824499"/>
    <n v="582"/>
  </r>
  <r>
    <s v="tt2268016"/>
    <x v="3767"/>
    <x v="16"/>
    <s v="24/09/2015"/>
    <s v="Comedy"/>
    <s v=" Drama"/>
    <s v=" Music"/>
    <n v="115"/>
    <s v="USA"/>
    <s v="English"/>
    <m/>
    <m/>
    <x v="1108"/>
    <s v="Reid Carolin"/>
    <s v="Channing Tatum, Juan Piedrahita, Sharon Blackwood, Alison Faulk, Josh Diogo, Joe Manganiello, Kevin Nash, Gabriel Iglesias, Matt Bomer, Adam Rodriguez, Vicky Vox, Javier Madrid, Dashaun Wesley, Carrie Anne Hunt, Crystal Hunt"/>
    <x v="892"/>
    <s v="Channing Tatum, Juan Piedrahita"/>
    <s v="Three years after Mike bowed out of the stripper life at the top of his game, he and the remaining Kings of Tampa hit the road to Myrtle Beach to put on one last blow-out performance."/>
    <s v="Three years after Mike bowed out"/>
    <n v="5.6"/>
    <n v="51177"/>
    <n v="16160877.911710953"/>
    <n v="14800000"/>
    <x v="2715"/>
    <n v="66013057"/>
    <n v="128646110.17448942"/>
    <n v="117813057"/>
    <n v="143"/>
  </r>
  <r>
    <s v="tt2274648"/>
    <x v="87"/>
    <x v="18"/>
    <d v="2019-11-04T00:00:00"/>
    <s v="Action"/>
    <s v=" Adventure"/>
    <s v=" Fantasy"/>
    <n v="120"/>
    <s v="USA, UK, Bulgaria, Canada, Portugal, France"/>
    <s v="English"/>
    <s v="Spanish"/>
    <s v="Russian"/>
    <x v="181"/>
    <s v="Andrew Cosby, Mike Mignola"/>
    <s v="Mark Stanley, Brian Gleeson, Nadya Keranova, Maria Tepavicharova, Ana Tabakova, Milla Jovovich, Penelope Mitchell, Terry Randal, Ian McShane, David Harbour, Mario de la Rosa, Christopher Mata, Atanas Srebrev, Dawn Sherrer, Michael Heath"/>
    <x v="1750"/>
    <s v="Mark Stanley, Brian Gleeson"/>
    <s v="Based on the graphic novels by Mike Mignola, Hellboy, caught between the worlds of the supernatural and human, battles an ancient sorceress bent on revenge."/>
    <s v="Based on the graphic novels by"/>
    <n v="5.2"/>
    <n v="74561"/>
    <n v="50616842.097028501"/>
    <n v="50000000"/>
    <x v="2716"/>
    <n v="21903748"/>
    <n v="45216317.610622883"/>
    <n v="44665289"/>
    <n v="1408"/>
  </r>
  <r>
    <s v="tt2398249"/>
    <x v="3768"/>
    <x v="15"/>
    <d v="2014-05-09T00:00:00"/>
    <s v="Comedy"/>
    <s v=" Romance"/>
    <m/>
    <n v="83"/>
    <s v="USA"/>
    <s v="English"/>
    <m/>
    <m/>
    <x v="300"/>
    <s v="Michael Showalter, David Wain"/>
    <s v="Paul Rudd, Amy Poehler, Bill Hader, Ellie Kemper, Cobie Smulders, Noureen DeWulf, Jason Mantzoukas, Michael Ian Black, Michaela Watkins, Randall Park, Christopher Meloni, Teyonah Parris, Ed Helms, David Wain, Jack McBrayer"/>
    <x v="931"/>
    <s v="Paul Rudd, Amy Poehler"/>
    <s v="Molly owns a quaint little sweet shop. Joel works for a gigantic candy company threatening to shut her down. How they meet, fall in love, break up and get back together is hilariously recounted in this rom-com spoof."/>
    <s v="Molly owns a quaint little sweet"/>
    <n v="5.5"/>
    <n v="20907"/>
    <m/>
    <m/>
    <x v="4"/>
    <m/>
    <m/>
    <m/>
    <n v="108"/>
  </r>
  <r>
    <s v="tt2400463"/>
    <x v="3769"/>
    <x v="16"/>
    <d v="2016-12-05T00:00:00"/>
    <s v="Drama"/>
    <s v=" Mystery"/>
    <s v=" Thriller"/>
    <n v="100"/>
    <s v="USA"/>
    <s v="English"/>
    <m/>
    <m/>
    <x v="835"/>
    <s v="Phil Hay, Matt Manfredi"/>
    <s v="Logan Marshall-Green, Tammy Blanchard, Emayatzy Corinealdi, Aiden Lovekamp, Michelle Krusiec, Mike Doyle, Jordi Vilasuso, Jay Larson, Marieh Delfino, Michiel Huisman, Lindsay Burdge, John Carroll Lynch, Toby Huss, Danielle Camastra, Trish Gates"/>
    <x v="1751"/>
    <s v="Logan Marshall-Green"/>
    <s v="A man accepts an invitation to a dinner party hosted by his ex-wife, an unsettling affair that reopens old wounds and creates new tensions."/>
    <s v="A man accepts an invitation to"/>
    <n v="6.6"/>
    <n v="88626"/>
    <m/>
    <m/>
    <x v="4"/>
    <n v="231737"/>
    <m/>
    <n v="354835"/>
    <n v="502"/>
  </r>
  <r>
    <s v="tt2401097"/>
    <x v="3770"/>
    <x v="16"/>
    <d v="2015-05-08T00:00:00"/>
    <s v="Action"/>
    <s v=" Crime"/>
    <s v=" Drama"/>
    <n v="94"/>
    <s v="USA"/>
    <s v="English"/>
    <s v="Chinese"/>
    <s v="Vietnamese"/>
    <x v="1964"/>
    <s v="Matt Johnson, T.J. Scott"/>
    <s v="Taylor Lautner, Marie Avgeropoulos, Adam Rayner, Rafi Gavron, Luciano Acuna Jr., Josh Yadon, Johnny M. Wu, Sam Medina, Amirah Vann, Christian Steel, Wai Ching Ho, Chris Jackson, Sean Rahill, Andrew Elvis Miller, Doua Moua"/>
    <x v="780"/>
    <s v="Taylor Lautner, Marie Avgeropoulos"/>
    <s v="Wanted by the Chinese mafia, a New York City bike messenger escapes into the world of parkour after meeting a beautiful stranger."/>
    <s v="Wanted by the Chinese mafia, a"/>
    <n v="5.6"/>
    <n v="18264"/>
    <m/>
    <n v="11000000"/>
    <x v="4"/>
    <m/>
    <m/>
    <n v="3340503"/>
    <n v="53"/>
  </r>
  <r>
    <s v="tt2401807"/>
    <x v="3771"/>
    <x v="15"/>
    <d v="2014-09-05T00:00:00"/>
    <s v="Action"/>
    <s v=" Crime"/>
    <s v=" Thriller"/>
    <n v="98"/>
    <s v="USA, France"/>
    <s v="English"/>
    <m/>
    <m/>
    <x v="1913"/>
    <s v="Jim Agnew, Sean Keller"/>
    <s v="Nicolas Cage, Rachel Nichols, Max Ryan, Michael McGrady, Peter Stormare, Pasha D. Lychnikoff, Patrice Cols, Weston Cage Coppola, Max Fowler, Aubrey Peeples, Jack Falahee, Danny Glover, Ron Goleman, Michael Papajohn, Amir Zandi"/>
    <x v="130"/>
    <s v="Nicolas Cage, Rachel Nichols"/>
    <s v="When the daughter of a reformed criminal is kidnapped, he rounds up his old crew and seeks his own brand of justice."/>
    <s v="When the daughter of a reformed"/>
    <n v="5"/>
    <n v="23111"/>
    <m/>
    <n v="21000000"/>
    <x v="4"/>
    <m/>
    <m/>
    <n v="2424381"/>
    <n v="147"/>
  </r>
  <r>
    <s v="tt2277860"/>
    <x v="3772"/>
    <x v="9"/>
    <s v="15/09/2016"/>
    <s v="Animation"/>
    <s v=" Adventure"/>
    <s v=" Comedy"/>
    <n v="97"/>
    <s v="USA"/>
    <s v="English"/>
    <s v="Indonesian"/>
    <m/>
    <x v="1965"/>
    <s v="Andrew Stanton, Andrew Stanton"/>
    <s v="Ellen DeGeneres, Albert Brooks, Ed O'Neill, Kaitlin Olson, Hayden Rolence, Ty Burrell, Diane Keaton, Eugene Levy, Sloane Murray, Idris Elba, Dominic West, Bob Peterson, Kate McKinnon, Bill Hader, Sigourney Weaver"/>
    <x v="1752"/>
    <s v="Ellen DeGeneres, Albert Brooks"/>
    <s v="Friendly but forgetful blue tang Dory begins a search for her long-lost parents, and everyone learns a few things about the real meaning of family along the way."/>
    <s v="Friendly but forgetful blue tang"/>
    <n v="7.3"/>
    <n v="233601"/>
    <n v="215669542.97166401"/>
    <n v="200000000"/>
    <x v="2717"/>
    <n v="486295561"/>
    <n v="1109157067.7229407"/>
    <n v="1028570889"/>
    <n v="434"/>
  </r>
  <r>
    <s v="tt2278388"/>
    <x v="3773"/>
    <x v="15"/>
    <d v="2014-10-04T00:00:00"/>
    <s v="Adventure"/>
    <s v=" Comedy"/>
    <s v=" Crime"/>
    <n v="99"/>
    <s v="Germany, USA"/>
    <s v="English"/>
    <s v="French"/>
    <s v="German"/>
    <x v="393"/>
    <s v="Stefan Zweig, Wes Anderson"/>
    <s v="Ralph Fiennes, F. Murray Abraham, Mathieu Amalric, Adrien Brody, Willem Dafoe, Jeff Goldblum, Harvey Keitel, Jude Law, Bill Murray, Edward Norton, Saoirse Ronan, Jason Schwartzman, L√©a Seydoux, Tilda Swinton, Tom Wilkinson"/>
    <x v="356"/>
    <s v="Ralph Fiennes, F. Murray Abraham"/>
    <s v="A writer encounters the owner of an aging high-class hotel, who tells him of his early years serving as a lobby boy in the hotel's glorious years under an exceptional concierge."/>
    <s v="A writer encounters the owner"/>
    <n v="8.1"/>
    <n v="687669"/>
    <n v="27331183.258988999"/>
    <n v="25000000"/>
    <x v="2718"/>
    <n v="59301324"/>
    <n v="189066243.60175949"/>
    <n v="172940046"/>
    <n v="882"/>
  </r>
  <r>
    <s v="tt2402105"/>
    <x v="3774"/>
    <x v="13"/>
    <s v="29/05/2014"/>
    <s v="Comedy"/>
    <s v=" Crime"/>
    <s v=" Drama"/>
    <n v="93"/>
    <s v="UK, USA"/>
    <s v="English"/>
    <m/>
    <m/>
    <x v="707"/>
    <s v="Richard Shepard"/>
    <s v="Jude Law, Luca Zoo Franzoni, Richard Graham, George Sweeney, Mark Wingett, David Baukham, Nick Raggett, Simeon Moore, Richard E. Grant, Glenn Hirst, Kaitana Taylor, Colette Morrow, Jeanie Gold, Brenda Palmer, Philippe Pierrard"/>
    <x v="54"/>
    <s v="Jude Law, Luca Zoo Franzoni"/>
    <s v="After spending 12 years in prison for keeping his mouth shut, notorious safe-cracker Dom Hemingway is back on the streets of London looking to collect what he's owed."/>
    <s v="After spending 12 years in prison"/>
    <n v="6.2"/>
    <n v="25409"/>
    <m/>
    <m/>
    <x v="4"/>
    <n v="523511"/>
    <m/>
    <n v="1307599"/>
    <n v="86"/>
  </r>
  <r>
    <s v="tt2279339"/>
    <x v="3775"/>
    <x v="16"/>
    <s v="26/11/2015"/>
    <s v="Comedy"/>
    <s v=" Fantasy"/>
    <s v=" Romance"/>
    <n v="107"/>
    <s v="USA"/>
    <s v="English"/>
    <m/>
    <m/>
    <x v="431"/>
    <s v="Steven Rogers"/>
    <s v="Steve Martin, Diane Keaton, John Goodman, Ed Helms, Alex Borstein, Timoth√©e Chalamet, Maxwell Simkins, Blake Baumgartner, Amanda Seyfried, Alan Arkin, Dan Amboyer, Marisa Tomei, Scott Garan, Dorothy Silver, Olivia Wilde"/>
    <x v="364"/>
    <s v="Steve Martin, Diane Keaton"/>
    <s v="The intertwined stories of four generations of Coopers unfold right before the annual family reunion on Christmas Eve. Can they survive the most beautiful time of the year?"/>
    <s v="The intertwined stories of four"/>
    <n v="5.8"/>
    <n v="19747"/>
    <n v="18563170.574262582"/>
    <n v="17000000"/>
    <x v="2719"/>
    <n v="26302731"/>
    <n v="46328117.905601643"/>
    <n v="42426912"/>
    <n v="108"/>
  </r>
  <r>
    <s v="tt2279373"/>
    <x v="3776"/>
    <x v="16"/>
    <s v="26/02/2015"/>
    <s v="Animation"/>
    <s v=" Action"/>
    <s v=" Adventure"/>
    <n v="92"/>
    <s v="USA, South Korea, Australia"/>
    <s v="English"/>
    <m/>
    <m/>
    <x v="1966"/>
    <s v="Jonathan Aibel, Glenn Berger"/>
    <s v="Antonio Banderas, Eric Bauza, Tim Conway, Eddie Deezen, Rob Paulsen, Kevin Michael Richardson, April Stewart, Cree Summer, Billy West, Carlos Alazraqui, Nolan North, Paul Tibbitt, Tom Kenny, Bill Fagerbakke, Rodger Bumpass"/>
    <x v="202"/>
    <s v="Antonio Banderas, Eric Bauza"/>
    <s v="When a diabolical pirate above the sea steals the secret Krabby Patty formula, SpongeBob and his nemesis Plankton must team up in order to get it back."/>
    <s v="When a diabolical pirate above"/>
    <n v="6"/>
    <n v="47499"/>
    <n v="80804389.558554769"/>
    <n v="74000000"/>
    <x v="2720"/>
    <n v="162994032"/>
    <n v="355087281.19903588"/>
    <n v="325186032"/>
    <n v="180"/>
  </r>
  <r>
    <s v="tt2281587"/>
    <x v="3777"/>
    <x v="15"/>
    <s v="21/03/2014"/>
    <s v="Adventure"/>
    <s v=" Comedy"/>
    <s v=" Crime"/>
    <n v="107"/>
    <s v="USA"/>
    <s v="English"/>
    <s v="German"/>
    <m/>
    <x v="1449"/>
    <s v="James Bobin, Nicholas Stoller"/>
    <s v="Ricky Gervais, Ty Burrell, Tina Fey, Steve Whitmire, Eric Jacobson, Dave Goelz, Bill Barretta, David Rudman, Matt Vogel, Peter Linz, Tony Bennett, Hugh Bonneville, William Brand, Andr√©s Cantor, Jemaine Clement"/>
    <x v="1216"/>
    <s v="Ricky Gervais, Ty Burrell"/>
    <s v="When bitten by a genetically modified spider, a nerdy, shy, and awkward high school student gains spider-like abilities that he eventually must use to fight evil as a superhero after tragedy befalls his family."/>
    <s v="When bitten by a genetically modified"/>
    <n v="6.4"/>
    <n v="30943"/>
    <n v="54662366.517977998"/>
    <n v="50000000"/>
    <x v="2721"/>
    <n v="51183113"/>
    <n v="87878623.693240836"/>
    <n v="80383113"/>
    <n v="125"/>
  </r>
  <r>
    <s v="tt2403029"/>
    <x v="3778"/>
    <x v="13"/>
    <s v="16/01/2014"/>
    <s v="Comedy"/>
    <s v=" Sci-Fi"/>
    <m/>
    <n v="83"/>
    <s v="USA"/>
    <s v="English"/>
    <m/>
    <m/>
    <x v="1179"/>
    <s v="Jason Friedberg, Aaron Seltzer"/>
    <s v="Maiara Walsh, Cody Christian, Brant Daugherty, Diedrich Bader, Ross Wyngaarden, Lauren Bowles, Dean J. West, Michael Hartson, Theodus Crane, Chris Marroy, Eryn L. Davis, Kennedy Hermansen, Juhahn Jones, Taylor Murphy, Nick Gomez"/>
    <x v="1753"/>
    <s v="Maiara Walsh, Cody Christian"/>
    <s v="In this Hunger Games spoof, Kantmiss Evershot must fight for her life in the 75th annual Starving Games, where she could also win an old ham, a coupon for a foot-long sub, and a partially eaten pickle."/>
    <s v="In this Hunger Games spoof, Kantmiss"/>
    <n v="3.2"/>
    <n v="18688"/>
    <m/>
    <n v="4500000"/>
    <x v="4"/>
    <m/>
    <m/>
    <n v="3906308"/>
    <n v="72"/>
  </r>
  <r>
    <s v="tt2283336"/>
    <x v="3779"/>
    <x v="18"/>
    <s v="25/07/2019"/>
    <s v="Action"/>
    <s v=" Adventure"/>
    <s v=" Comedy"/>
    <n v="114"/>
    <s v="China, USA"/>
    <s v="English"/>
    <s v="French"/>
    <s v="Chinese"/>
    <x v="396"/>
    <s v="Matt Holloway, Art Marcum"/>
    <s v="Chris Hemsworth, Tessa Thompson, Kumail Nanjiani, Rebecca Ferguson, Rafe Spall, Emma Thompson, Liam Neeson, Laurent Bourgeois, Larry Bourgeois, Kayvan Novak, Spencer Wilding, Marcy Harriell, Inny Clemons, Aaron Serotsky, Mandeiya Flory"/>
    <x v="1034"/>
    <s v="Chris Hemsworth, Tessa Thompson"/>
    <s v="The Men in Black have always protected the Earth from the scum of the universe. In this new adventure, they tackle their biggest threat to date: a mole in the Men in Black organization."/>
    <s v="The Men in Black have always protected"/>
    <n v="5.6"/>
    <n v="103315"/>
    <n v="111357052.6134627"/>
    <n v="110000000"/>
    <x v="2722"/>
    <n v="80001807"/>
    <n v="257022910.44841754"/>
    <n v="253890701"/>
    <n v="1068"/>
  </r>
  <r>
    <s v="tt2283362"/>
    <x v="3780"/>
    <x v="19"/>
    <d v="2018-01-01T00:00:00"/>
    <s v="Action"/>
    <s v=" Adventure"/>
    <s v=" Comedy"/>
    <n v="119"/>
    <s v="USA, India, Canada, UK, Australia, Germany"/>
    <s v="English"/>
    <m/>
    <m/>
    <x v="424"/>
    <s v="Chris McKenna, Erik Sommers"/>
    <s v="Dwayne Johnson, Kevin Hart, Jack Black, Karen Gillan, Rhys Darby, Bobby Cannavale, Nick Jonas, Alex Wolff, Ser'Darius Blain, Madison Iseman, Morgan Turner, Sean Buxton, Mason Guccione, Marin Hinkle, Tracey Bonner"/>
    <x v="352"/>
    <s v="Dwayne Johnson, Kevin Hart"/>
    <s v="Four teenagers are sucked into a magical video game, and the only way they can escape is to work together to finish the game."/>
    <s v="Four teenagers are sucked into"/>
    <n v="6.9"/>
    <n v="308721"/>
    <n v="95026884.791122794"/>
    <n v="90000000"/>
    <x v="2723"/>
    <n v="404540171"/>
    <n v="1015839760.363117"/>
    <n v="962102237"/>
    <n v="887"/>
  </r>
  <r>
    <s v="tt2292959"/>
    <x v="3781"/>
    <x v="13"/>
    <s v="14/11/2013"/>
    <s v="Drama"/>
    <s v=" Thriller"/>
    <m/>
    <n v="99"/>
    <s v="USA"/>
    <s v="English"/>
    <m/>
    <m/>
    <x v="501"/>
    <s v="Bret Easton Ellis"/>
    <s v="Lindsay Lohan, James Deen, Nolan Gerard Funk, Amanda Brooks, Tenille Houston, Gus Van Sant, Jarod Einsohn, Danny Wylde, Victor of Aquitaine, Jim Boeven, Philip Pavel, Lily LaBeau, Thomas Trussell, Alex Ashbaugh, Chris Schellenger"/>
    <x v="582"/>
    <s v="Lindsay Lohan, James Deen"/>
    <s v="When Christian, an LA trust-fund kid with casual ties to Hollywood, learns of a secret affair between Tara and the lead of his film project, Ryan, he spirals out of control, and his cruel mind games escalate into an act of bloody violence."/>
    <s v="When Christian, an LA trust-fund"/>
    <n v="3.8"/>
    <n v="10342"/>
    <n v="277745.46375511249"/>
    <n v="250000"/>
    <x v="2724"/>
    <n v="56825"/>
    <n v="300170.63249870029"/>
    <n v="270185"/>
    <n v="101"/>
  </r>
  <r>
    <s v="tt2293640"/>
    <x v="3782"/>
    <x v="16"/>
    <s v="27/08/2015"/>
    <s v="Animation"/>
    <s v=" Adventure"/>
    <s v=" Comedy"/>
    <n v="91"/>
    <s v="USA"/>
    <s v="English"/>
    <s v="Spanish"/>
    <m/>
    <x v="1967"/>
    <s v="Brian Lynch"/>
    <s v="Sandra Bullock, Jon Hamm, Michael Keaton, Allison Janney, Steve Coogan, Jennifer Saunders, Geoffrey Rush, Steve Carell, Pierre Coffin, Katy Mixon, Michael Beattie, Hiroyuki Sanada, Dave Rosenbaum, Alex Dowding, Paul Thornley"/>
    <x v="144"/>
    <s v="Sandra Bullock, Jon Hamm"/>
    <s v="Minions Stuart, Kevin, and Bob are recruited by Scarlet Overkill, a supervillain who, alongside her inventor husband Herb, hatches a plot to take over the world."/>
    <s v="Minions Stuart, Kevin, and Bob"/>
    <n v="6.4"/>
    <n v="207787"/>
    <n v="80804389.558554769"/>
    <n v="74000000"/>
    <x v="2725"/>
    <n v="336045770"/>
    <n v="1266055327.9284549"/>
    <n v="1159443129"/>
    <n v="356"/>
  </r>
  <r>
    <s v="tt2294449"/>
    <x v="3783"/>
    <x v="15"/>
    <s v="23/07/2014"/>
    <s v="Action"/>
    <s v=" Comedy"/>
    <s v=" Crime"/>
    <n v="112"/>
    <s v="USA"/>
    <s v="English"/>
    <m/>
    <m/>
    <x v="1230"/>
    <s v="Michael Bacall, Oren Uziel"/>
    <s v="Jonah Hill, Channing Tatum, Peter Stormare, Wyatt Russell, Amber Stevens West, Jillian Bell, Ice Cube, Keith Lucas, Kenneth Lucas, Nick Offerman, Jimmy Tatro, Caroline Aaron, Craig Roberts, Marc Evan Jackson, Joe Chrest"/>
    <x v="1063"/>
    <s v="Jonah Hill, Channing Tatum"/>
    <s v="After making their way through high school (twice), big changes are in store for officers Schmidt and Jenko when they go deep undercover at a local college."/>
    <s v="After making their way through"/>
    <n v="7"/>
    <n v="339248"/>
    <n v="54662366.517977998"/>
    <n v="50000000"/>
    <x v="2726"/>
    <n v="191719337"/>
    <n v="362229875.39468551"/>
    <n v="331333876"/>
    <n v="354"/>
  </r>
  <r>
    <s v="tt2294629"/>
    <x v="2555"/>
    <x v="13"/>
    <s v="19/12/2013"/>
    <s v="Animation"/>
    <s v=" Adventure"/>
    <s v=" Comedy"/>
    <n v="102"/>
    <s v="USA"/>
    <s v="English"/>
    <s v="Norwegian"/>
    <m/>
    <x v="1968"/>
    <s v="Jennifer Lee, Hans Christian Andersen"/>
    <s v="Kristen Bell, Idina Menzel, Jonathan Groff, Josh Gad, Santino Fontana, Alan Tudyk, Ciar√°n Hinds, Chris Williams, Stephen J. Anderson, Maia Wilson, Edie McClurg, Robert Pine, Maurice LaMarche, Livvy Stubenrauch, Eva Bella"/>
    <x v="862"/>
    <s v="Kristen Bell, Idina Menzel"/>
    <s v="When the newly crowned Queen Elsa accidentally uses her power to turn things into ice to curse her home in infinite winter, her sister Anna teams up with a mountain man, his playful reindeer, and a snowman to change the weather condition."/>
    <s v="When the newly crowned Queen Elsa"/>
    <n v="7.4"/>
    <n v="560595"/>
    <n v="166647278.25306749"/>
    <n v="150000000"/>
    <x v="2727"/>
    <n v="400738009"/>
    <n v="1422949285.0323522"/>
    <n v="1280803353"/>
    <n v="1123"/>
  </r>
  <r>
    <s v="tt2302755"/>
    <x v="3784"/>
    <x v="13"/>
    <s v="18/04/2013"/>
    <s v="Action"/>
    <s v=" Thriller"/>
    <m/>
    <n v="119"/>
    <s v="USA"/>
    <s v="English"/>
    <s v="Korean"/>
    <m/>
    <x v="37"/>
    <s v="Creighton Rothenberger, Katrin Benedikt"/>
    <s v="Gerard Butler, Aaron Eckhart, Finley Jacobsen, Dylan McDermott, Rick Yune, Morgan Freeman, Angela Bassett, Melissa Leo, Radha Mitchell, Cole Hauser, Phil Austin, James Ingersoll, Freddy Bosche, Lance Broadway, Sean O'Bryan"/>
    <x v="203"/>
    <s v="Gerard Butler, Aaron Eckhart"/>
    <s v="Secret Service agent Mike Banning finds himself trapped inside the White House in the wake of a terrorist attack and works with national security to rescue the President from his kidnappers."/>
    <s v="Secret Service agent Mike Banning"/>
    <n v="6.5"/>
    <n v="252764"/>
    <n v="77768729.851431504"/>
    <n v="70000000"/>
    <x v="2728"/>
    <n v="98925640"/>
    <n v="189167103.76168486"/>
    <n v="170270201"/>
    <n v="798"/>
  </r>
  <r>
    <s v="tt2404738"/>
    <x v="3785"/>
    <x v="13"/>
    <s v="30/04/2015"/>
    <s v="Action"/>
    <s v=" Comedy"/>
    <s v=" Fantasy"/>
    <n v="112"/>
    <s v="Spain, France"/>
    <s v="Spanish"/>
    <m/>
    <m/>
    <x v="49"/>
    <s v="Jorge Guerricaechevarr√≠a, √Ålex de la Iglesia"/>
    <s v="Hugo Silva, Mario Casas, Pep√≥n Nieto, Carolina Bang, Terele P√°vez, Jaime Ord√≥√±ez, Gabriel √Ångel Delgado, Santiago Segura, Macarena G√≥mez, Secun de la Rosa, Javier Botet, Enrique Vill√©n, Carlos Areces, Manuel Tallaf√©, Mar√≠a Barranco"/>
    <x v="1754"/>
    <s v="Hugo Silva, Mario Casas"/>
    <s v="A gang of armed robbers finds a safe haven in a secluded village crammed with witches--only to encounter the bizarre, the unexpected, and the occult. Can they save themselves, and the rest of the world from the next witch apocalypse?"/>
    <s v="A gang of armed robbers finds"/>
    <n v="6.4"/>
    <n v="13049"/>
    <m/>
    <m/>
    <x v="4"/>
    <m/>
    <m/>
    <n v="7422695"/>
    <n v="26"/>
  </r>
  <r>
    <s v="tt2406252"/>
    <x v="3786"/>
    <x v="13"/>
    <s v="14/11/2013"/>
    <s v="Drama"/>
    <m/>
    <m/>
    <n v="96"/>
    <s v="France, Poland"/>
    <s v="French"/>
    <s v="German"/>
    <m/>
    <x v="350"/>
    <s v="David Ives, Roman Polanski"/>
    <s v="Emmanuelle Seigner, Mathieu Amalric"/>
    <x v="1755"/>
    <e v="#VALUE!"/>
    <s v="An actress attempts to convince a director how she's perfect for a role in his upcoming production."/>
    <s v="An actress attempts to convince"/>
    <n v="7.2"/>
    <n v="17525"/>
    <m/>
    <m/>
    <x v="4"/>
    <n v="373605"/>
    <m/>
    <n v="8533375"/>
    <n v="49"/>
  </r>
  <r>
    <s v="tt2302966"/>
    <x v="3787"/>
    <x v="16"/>
    <s v="14/01/2015"/>
    <s v="Action"/>
    <s v=" Drama"/>
    <s v=" Thriller"/>
    <n v="188"/>
    <s v="India"/>
    <s v="Tamil"/>
    <m/>
    <m/>
    <x v="238"/>
    <s v="A.N. Balakrishnan, Swanand Kirkire"/>
    <s v="Vikram, Amy Jackson, Suresh Gopi, Upen Patel, Santhanam, Ramkumar Ganesan, Powerstar Srinivasan, Mohan Kapoor, Ojas Rajani, Syed Siddiq, Sajid Bubere, Kamaraj, Alfred Hsing, Sarath Kumar, Shelley Marshall"/>
    <x v="483"/>
    <s v="Vikram, Amy Jackson"/>
    <s v="A mysterious hunchback abducts a bride on the day of her wedding, holding her hostage as he goes on a revenge spree."/>
    <s v="A mysterious hunchback abducts"/>
    <n v="7.3"/>
    <n v="18540"/>
    <n v="32758536.3075222"/>
    <n v="30000000"/>
    <x v="2729"/>
    <n v="1449232"/>
    <n v="3494367.2632891266"/>
    <n v="3200113"/>
    <n v="125"/>
  </r>
  <r>
    <s v="tt2304771"/>
    <x v="3788"/>
    <x v="13"/>
    <s v="28/11/2013"/>
    <s v="Biography"/>
    <s v=" Drama"/>
    <s v=" History"/>
    <n v="141"/>
    <s v="UK, South Africa, France"/>
    <s v="English"/>
    <s v="Afrikaans"/>
    <s v="Xhosa"/>
    <x v="1053"/>
    <s v="William Nicholson, Nelson Mandela"/>
    <s v="Idris Elba, Naomie Harris, Tony Kgoroge, Riaad Moosa, Zolani Mkiva, Simo Mogwaza, Fana Mokoena, Thapelo Mokoena, Jamie Bartlett, Deon Lotz, Terry Pheto, Zikhona Sodlaka, S'Thandiwe Kgoroge, Tshallo Sputla Chokwe, Sello Maake Ka-Ncube"/>
    <x v="1306"/>
    <s v="Idris Elba, Naomie Harris"/>
    <s v="A chronicle of Nelson Mandela's life journey from his childhood in a rural village through to his inauguration as the first democratically elected president of South Africa."/>
    <s v="A chronicle of Nelson Mandela's"/>
    <n v="7.1"/>
    <n v="26089"/>
    <n v="38884364.925715752"/>
    <n v="35000000"/>
    <x v="2730"/>
    <n v="8323085"/>
    <n v="31091702.666449048"/>
    <n v="27985788"/>
    <n v="113"/>
  </r>
  <r>
    <s v="tt2414766"/>
    <x v="3789"/>
    <x v="13"/>
    <s v="23/05/2014"/>
    <s v="Mystery"/>
    <s v=" Romance"/>
    <s v=" Sci-Fi"/>
    <n v="105"/>
    <s v="Australia, UK"/>
    <s v="English"/>
    <m/>
    <m/>
    <x v="1969"/>
    <s v="Darren Paul Fisher"/>
    <s v="Daniel Fraser, Eleanor Wyld, Owen Pugh, Dylan Llewellyn, Georgina Minter-Brown, Tom England, Charlie Rixon, Lily Laight, Ethan Turton, David Broughton-Davies, Emma Powell, David Barnaby, Doris Zajer, Timothy Block, Ria Carroll"/>
    <x v="1756"/>
    <s v="Daniel Fraser, Eleanor Wyld"/>
    <s v="In an alternate reality, children learn how lucky they will be (their &quot;frequency&quot;), knowledge which shapes their destiny. The unluckiest boy must parse the mysteries of free will in order to pursue his forbidden love of the luckiest girl."/>
    <s v="In an alternate reality, children"/>
    <n v="6.8"/>
    <n v="13477"/>
    <m/>
    <m/>
    <x v="4"/>
    <m/>
    <m/>
    <m/>
    <n v="48"/>
  </r>
  <r>
    <s v="tt2417712"/>
    <x v="3790"/>
    <x v="19"/>
    <s v="17/03/2017"/>
    <s v="Comedy"/>
    <s v=" Sport"/>
    <m/>
    <n v="101"/>
    <s v="Canada"/>
    <s v="English"/>
    <m/>
    <m/>
    <x v="1970"/>
    <s v="Jay Baruchel, Jesse Chabot"/>
    <s v="Seann William Scott, Alison Pill, Marc-Andr√© Grondin, Liev Schreiber, Wyatt Russell, Kim Coates, Elisha Cuthbert, Jay Baruchel, Callum Keith Rennie, Jonathan Cherry, George Tchortov, Karl Graboshas, Trent Pardy, Richard Clarkin, Larry Woo"/>
    <x v="800"/>
    <s v="Seann William Scott"/>
    <s v="A hockey player plagued by injuries is confronted with the possibility of retirement when a tough new player challenges his status as the league's top enforcer."/>
    <s v="A hockey player plagued by injuries"/>
    <n v="5.8"/>
    <n v="11821"/>
    <m/>
    <m/>
    <x v="4"/>
    <m/>
    <m/>
    <n v="124875"/>
    <n v="47"/>
  </r>
  <r>
    <s v="tt2424988"/>
    <x v="3791"/>
    <x v="16"/>
    <d v="2015-01-05T00:00:00"/>
    <s v="Action"/>
    <m/>
    <m/>
    <n v="128"/>
    <s v="India"/>
    <s v="Hindi"/>
    <m/>
    <m/>
    <x v="1971"/>
    <s v="A.R. Murugadoss, Rajat Arora"/>
    <s v="Akshay Kumar, Kareena Kapoor, Shruti Haasan, Jaideep Ahlawat, Shruti Bapna, Chitrangda Singh, Sunil Grover, Vikas Shrivastav, Anandeshwar Dwivedi, Suman, Jagdish Rajpurohit, Ishita Vyas, Sanjay Gurbaxani, Sai Ballal, Krishna Raaz"/>
    <x v="630"/>
    <s v="Akshay Kumar, Kareena Kapoor"/>
    <s v="A grief-stricken man takes the law into his own hands when he begins to kidnap and murder corrupt public servants."/>
    <s v="A grief-stricken man takes the"/>
    <n v="7.1"/>
    <n v="22203"/>
    <m/>
    <m/>
    <x v="4"/>
    <n v="534601"/>
    <m/>
    <n v="998582"/>
    <n v="65"/>
  </r>
  <r>
    <s v="tt2427892"/>
    <x v="3792"/>
    <x v="13"/>
    <d v="2016-06-07T00:00:00"/>
    <s v="Drama"/>
    <s v=" Mystery"/>
    <s v=" Thriller"/>
    <n v="102"/>
    <s v="France, Canada"/>
    <s v="French"/>
    <m/>
    <m/>
    <x v="1504"/>
    <s v="Xavier Dolan, Michel Marc Bouchard"/>
    <s v="Xavier Dolan, Pierre-Yves Cardinal, Lise Roy, Evelyne Brochu, Manuel Tadros, Jacques Lavall√©e, Anne Caron, Olivier Morin, Johanne L√©veill√©, Mathieu Roy"/>
    <x v="1757"/>
    <s v="Xavier Dolan, Pierre-Yves Cardinal"/>
    <s v="A grieving man meets his lover's family, who were not aware of their son's sexual orientation."/>
    <s v="A grieving man meets his lover's"/>
    <n v="7"/>
    <n v="15743"/>
    <m/>
    <m/>
    <x v="4"/>
    <m/>
    <m/>
    <n v="687505"/>
    <n v="26"/>
  </r>
  <r>
    <s v="tt2428170"/>
    <x v="797"/>
    <x v="15"/>
    <s v="23/06/2015"/>
    <s v="Horror"/>
    <s v=" Thriller"/>
    <m/>
    <n v="77"/>
    <s v="USA"/>
    <s v="English"/>
    <m/>
    <m/>
    <x v="1972"/>
    <s v="Patrick Brice, Mark Duplass"/>
    <s v="Patrick Brice, Mark Duplass"/>
    <x v="1758"/>
    <e v="#VALUE!"/>
    <s v="A young videographer answers an online ad for a one-day job in a remote town to record the last messages of a dying man. When he notices the man's odd behavior, he starts to question his intentions."/>
    <s v="A young videographer answers an"/>
    <n v="6.3"/>
    <n v="38811"/>
    <m/>
    <m/>
    <x v="4"/>
    <m/>
    <m/>
    <m/>
    <n v="244"/>
  </r>
  <r>
    <s v="tt2429074"/>
    <x v="3793"/>
    <x v="13"/>
    <s v="17/01/2014"/>
    <s v="Comedy"/>
    <s v=" Drama"/>
    <s v=" Romance"/>
    <n v="92"/>
    <s v="USA"/>
    <s v="English"/>
    <s v="German"/>
    <m/>
    <x v="1973"/>
    <s v="George Northy"/>
    <s v="Michael J. Willett, Paul Iacono, Sasha Pieterse, Andrea Bowen, Xosha Roquemore, Molly Tarlov, Evanna Lynch, JoJo, Derek Mio, Mia Rose Frampton, Taylor Frey, Megan Mullally, Natasha Lyonne, Jonathan Silverman, Rebecca Gayheart"/>
    <x v="1759"/>
    <s v="Michael J. Willett, Paul Iacono"/>
    <s v="What happens after Tanner is outed by his classmates and becomes the title &quot;gay best friend&quot; for three high school queen bees?"/>
    <s v="What happens after Tanner is outed"/>
    <n v="5.9"/>
    <n v="10495"/>
    <m/>
    <m/>
    <x v="4"/>
    <m/>
    <m/>
    <m/>
    <n v="33"/>
  </r>
  <r>
    <s v="tt2304933"/>
    <x v="3794"/>
    <x v="9"/>
    <d v="2016-04-02T00:00:00"/>
    <s v="Action"/>
    <s v=" Adventure"/>
    <s v=" Sci-Fi"/>
    <n v="112"/>
    <s v="USA, UK"/>
    <s v="English"/>
    <m/>
    <m/>
    <x v="1559"/>
    <s v="Susannah Grant, Akiva Goldsman"/>
    <s v="Chlo√´ Grace Moretz, Matthew Zuk, Gabriela Lopez, Bailey Anne Borders, Nick Robinson, Ron Livingston, Maggie Siff, Zackary Arthur, David Maldonado, Paul Ryden, E. Roger Mitchell, Charmin Lee, Parker Wierling, Madison Staines, Tony Revolori"/>
    <x v="1202"/>
    <s v="Chlo√´ Grace Moretz, Matthew Zuk"/>
    <s v="Four waves of increasingly deadly alien attacks have left most of Earth in ruin. Cassie is on the run, desperately trying to save her younger brother."/>
    <s v="Four waves of increasingly deadly"/>
    <n v="5.2"/>
    <n v="97569"/>
    <n v="40977213.16461616"/>
    <n v="38000000"/>
    <x v="2731"/>
    <n v="34916787"/>
    <n v="118517285.09456845"/>
    <n v="109906372"/>
    <n v="407"/>
  </r>
  <r>
    <s v="tt2305051"/>
    <x v="3795"/>
    <x v="15"/>
    <d v="2015-05-03T00:00:00"/>
    <s v="Biography"/>
    <s v=" Drama"/>
    <m/>
    <n v="115"/>
    <s v="USA"/>
    <s v="English"/>
    <m/>
    <m/>
    <x v="664"/>
    <s v="Nick Hornby, Cheryl Strayed"/>
    <s v="Reese Witherspoon, Laura Dern, Thomas Sadoski, Keene McRae, Michiel Huisman, W. Earl Brown, Gaby Hoffmann, Kevin Rankin, Brian Van Holt, Cliff De Young, Mo McRae, Will Cuddy, Leigh Parker, Nick Eversman, Ray Buckley"/>
    <x v="281"/>
    <s v="Reese Witherspoon, Laura Dern"/>
    <s v="A chronicle of one woman's one thousand one hundred mile solo hike undertaken as a way to recover from a recent personal tragedy."/>
    <s v="A chronicle of one woman's one"/>
    <n v="7.1"/>
    <n v="117835"/>
    <n v="16398709.9553934"/>
    <n v="15000000"/>
    <x v="2732"/>
    <n v="37880356"/>
    <n v="57397169.538012981"/>
    <n v="52501541"/>
    <n v="315"/>
  </r>
  <r>
    <s v="tt2436516"/>
    <x v="3796"/>
    <x v="13"/>
    <d v="2013-10-05T00:00:00"/>
    <s v="Action"/>
    <s v=" Adventure"/>
    <s v=" Comedy"/>
    <n v="108"/>
    <s v="India"/>
    <s v="Hindi"/>
    <s v="Russian"/>
    <m/>
    <x v="1974"/>
    <s v="Krishna D.K., Kunal Khemu"/>
    <s v="Saif Ali Khan, Kunal Khemu, Vir Das, Anand Tiwari, Puja Gupta, Hardik Malaviya, Soha Ali Khan, Chacha Mogambo, Pitobash, Suparn Verma"/>
    <x v="491"/>
    <s v="Saif Ali Khan, Kunal Khemu"/>
    <s v="A group of friends, just looking to have a good time in a rave party on a remote island in Goa, find out that the island is infested with Zombies."/>
    <s v="A group of friends, just looking"/>
    <n v="6.6"/>
    <n v="11133"/>
    <m/>
    <m/>
    <x v="4"/>
    <n v="298457"/>
    <m/>
    <n v="429350"/>
    <n v="56"/>
  </r>
  <r>
    <s v="tt2438644"/>
    <x v="3797"/>
    <x v="13"/>
    <d v="2013-03-10T00:00:00"/>
    <s v="Crime"/>
    <s v=" Mystery"/>
    <s v=" Thriller"/>
    <n v="96"/>
    <s v="Denmark, Germany, Sweden, Norway"/>
    <s v="Danish"/>
    <s v="Swedish"/>
    <s v="Arabic"/>
    <x v="1975"/>
    <s v="Jussi Adler-Olsen, Nikolaj Arcel"/>
    <s v="Nikolaj Lie Kaas, Per Scheel Kr√ºger, Troels Lyby, √òyvind B. Fabricius Holm, S√∏ren Pilmark, Divya Das, Anne B√¶rskog Hauger, Fares Fares, Sonja Richter, Rasmus Botoft, Patricia Schumann, Marie Mondrup, Mikkel Boe F√∏lsgaard, Kenneth Carmohn, Michael Brostrup"/>
    <x v="378"/>
    <s v="Nikolaj Lie Kaas, Per Scheel Kr√ºger"/>
    <s v="Police inspector Carl M√∏rck is put in charge of a department of cold cases, joined only by his assistant, Assad. They dig into a case about a disappeared woman."/>
    <s v="Police inspector Carl M√∏rck is"/>
    <n v="7.2"/>
    <n v="24979"/>
    <m/>
    <s v="EUR 5000000"/>
    <x v="4"/>
    <m/>
    <m/>
    <n v="13656380"/>
    <n v="51"/>
  </r>
  <r>
    <s v="tt2309260"/>
    <x v="3798"/>
    <x v="16"/>
    <s v="19/08/2015"/>
    <s v="Horror"/>
    <s v=" Mystery"/>
    <s v=" Sci-Fi"/>
    <n v="81"/>
    <s v="USA"/>
    <s v="English"/>
    <m/>
    <m/>
    <x v="1976"/>
    <s v="Chris Lofing, Travis Cluff"/>
    <s v="Reese Mishler, Pfeifer Brown, Ryan Shoos, Cassidy Gifford, Travis Cluff, Price T. Morgan, Melissa Bratton, Theo Burkhardt, David Herrara, Gannon Del Fierro, Mackie Burt, Adrian Salas, Mark Hales, John Hales, Shannon Wetzel"/>
    <x v="1760"/>
    <s v="Reese Mishler, Pfeifer Brown"/>
    <s v="20 years after a horrific accident during a small town school play, students at the school resurrect the failed show in a misguided attempt to honor the anniversary of the tragedy - but soon discover that some things are better left alone."/>
    <s v="20 years after a horrific accident"/>
    <n v="4.2"/>
    <n v="18980"/>
    <n v="109195.12102507401"/>
    <n v="100000"/>
    <x v="2733"/>
    <n v="22764410"/>
    <n v="46915039.497208998"/>
    <n v="42964410"/>
    <n v="181"/>
  </r>
  <r>
    <s v="tt2310332"/>
    <x v="3799"/>
    <x v="15"/>
    <s v="17/12/2014"/>
    <s v="Adventure"/>
    <s v=" Fantasy"/>
    <m/>
    <n v="144"/>
    <s v="New Zealand, USA"/>
    <s v="English"/>
    <m/>
    <m/>
    <x v="7"/>
    <s v="Fran Walsh, Philippa Boyens"/>
    <s v="Ian McKellen, Martin Freeman, Richard Armitage, Ken Stott, Graham McTavish, William Kircher, James Nesbitt, Stephen Hunter, Dean O'Gorman, Aidan Turner, John Callen, Peter Hambleton, Jed Brophy, Mark Hadlow, Adam Brown"/>
    <x v="953"/>
    <s v="Ian McKellen, Martin Freeman"/>
    <s v="Bilbo and company are forced to engage in a war against an array of combatants and keep the Lonely Mountain from falling into the hands of a rising darkness."/>
    <s v="Bilbo and company are forced to"/>
    <n v="7.4"/>
    <n v="464157"/>
    <n v="273311832.58989"/>
    <n v="250000000"/>
    <x v="2734"/>
    <n v="255119788"/>
    <n v="1045166081.0019125"/>
    <n v="956019788"/>
    <n v="886"/>
  </r>
  <r>
    <s v="tt2450186"/>
    <x v="3800"/>
    <x v="13"/>
    <d v="2013-06-06T00:00:00"/>
    <s v="Horror"/>
    <s v=" Sci-Fi"/>
    <s v=" Thriller"/>
    <n v="96"/>
    <s v="USA, Canada, Indonesia"/>
    <s v="English"/>
    <s v="Indonesian"/>
    <m/>
    <x v="1977"/>
    <s v="Simon Barrett, Jamie Nash"/>
    <s v="Lawrence Michael Levine, Kelsy Abbott, L.C. Holt, Simon Barrett, Mindy Robinson, M√≥nica S√°nchez Navarro, Adam Wingard, Hannah Hughes, John T. Woods, Corrie Lynn Fitzpatrick, Brian Udovich, John Karyus, Casey Adams, Jay Saunders, Bette Cassatt"/>
    <x v="1761"/>
    <s v="Lawrence Michael Levine"/>
    <s v="Searching for a missing student, two private investigators break into his house and find collection of VHS tapes. Viewing the horrific contents of each cassette, they realize there may be dark motives behind the student's disappearance."/>
    <s v="Searching for a missing student,"/>
    <n v="6"/>
    <n v="35408"/>
    <m/>
    <m/>
    <x v="4"/>
    <n v="21833"/>
    <m/>
    <n v="805574"/>
    <n v="140"/>
  </r>
  <r>
    <s v="tt2312718"/>
    <x v="3801"/>
    <x v="13"/>
    <s v="27/11/2013"/>
    <s v="Action"/>
    <s v=" Crime"/>
    <s v=" Thriller"/>
    <n v="100"/>
    <s v="USA"/>
    <s v="English"/>
    <m/>
    <m/>
    <x v="60"/>
    <s v="Sylvester Stallone, Chuck Logan"/>
    <s v="Jason Statham, James Franco, Izabela Vidovic, Kate Bosworth, Marcus Hester, Clancy Brown, Winona Ryder, Omar Benson Miller, Rachelle Lefevre, Frank Grillo, Chuck Zito, Pruitt Taylor Vince, Linds Edwards, Austin Craig, Owen Harn"/>
    <x v="160"/>
    <s v="Jason Statham, James Franco"/>
    <s v="A former DEA agent moves his family to a quiet town, where he soon tangles with a local meth druglord."/>
    <s v="A former DEA agent moves his family"/>
    <n v="6.5"/>
    <n v="105123"/>
    <n v="24441600.810449898"/>
    <n v="22000000"/>
    <x v="2735"/>
    <n v="20158898"/>
    <n v="53826422.062337473"/>
    <n v="48449416"/>
    <n v="197"/>
  </r>
  <r>
    <s v="tt2452200"/>
    <x v="3802"/>
    <x v="15"/>
    <s v="16/10/2014"/>
    <s v="Action"/>
    <s v=" Crime"/>
    <s v=" Drama"/>
    <n v="108"/>
    <s v="Australia, UK, Canada"/>
    <s v="English"/>
    <s v="Serbo-Croatian"/>
    <m/>
    <x v="1978"/>
    <s v="Julius Avery, John Collee"/>
    <s v="Brenton Thwaites, Brendan Kerkvliet, Matt Flannagan, Geoff Kelso, Peter Neaves, Ewan McGregor, Matt Nable, Eddie Baroo, Kazimir Sas, Sam Hutchin, Craig Sparrowhawk, Jared De' Har, Karl Knight, Jacek Koman, Tom Budge"/>
    <x v="1762"/>
    <s v="Brenton Thwaites, Brendan Kerkvliet"/>
    <s v="JR busts out of prison with Brendan Lynch, Australia's most notorious criminal, and joins Lynch's gang for a gold heist that soon pits the two men against one another."/>
    <s v="JR busts out of prison with Brendan"/>
    <n v="6.4"/>
    <n v="25847"/>
    <m/>
    <m/>
    <x v="4"/>
    <m/>
    <m/>
    <n v="660241"/>
    <n v="58"/>
  </r>
  <r>
    <s v="tt2316204"/>
    <x v="3803"/>
    <x v="19"/>
    <d v="2017-11-05T00:00:00"/>
    <s v="Horror"/>
    <s v=" Sci-Fi"/>
    <s v=" Thriller"/>
    <n v="122"/>
    <s v="USA, UK"/>
    <s v="English"/>
    <m/>
    <m/>
    <x v="96"/>
    <s v="Dan O'Bannon, Ronald Shusett"/>
    <s v="Michael Fassbender, Katherine Waterston, Billy Crudup, Danny McBride, Demi√°n Bichir, Carmen Ejogo, Jussie Smollett, Callie Hernandez, Amy Seimetz, Nathaniel Dean, Alexander England, Benjamin Rigby, Uli Latukefu, Tess Haubrich, Lorelei King"/>
    <x v="1187"/>
    <s v="Michael Fassbender, Katherine Waterston"/>
    <s v="The crew of a colony ship, bound for a remote planet, discover an uncharted paradise with a threat beyond their imagination, and must attempt a harrowing escape."/>
    <s v="The crew of a colony ship, bound"/>
    <n v="6.4"/>
    <n v="248096"/>
    <n v="102417864.71932124"/>
    <n v="97000000"/>
    <x v="2736"/>
    <n v="74262031"/>
    <n v="254346597.88590509"/>
    <n v="240891763"/>
    <n v="2069"/>
  </r>
  <r>
    <s v="tt2452254"/>
    <x v="3804"/>
    <x v="15"/>
    <d v="2014-06-11T00:00:00"/>
    <s v="Drama"/>
    <m/>
    <m/>
    <n v="124"/>
    <s v="France, Germany, Switzerland"/>
    <s v="English"/>
    <s v="French"/>
    <s v="German"/>
    <x v="1979"/>
    <s v="Olivier Assayas"/>
    <s v="Juliette Binoche, Kristen Stewart, Chlo√´ Grace Moretz, Lars Eidinger, Johnny Flynn, Angela Winkler, Hanns Zischler, Nora von Waldst√§tten, Brady Corbet, Aljoscha Stadelmann, Claire Tran, Stuart Manashil, Peter Farkas, Ben Posener, Ricardia Bramley"/>
    <x v="1763"/>
    <s v="Juliette Binoche, Kristen Stewart"/>
    <s v="A film star comes face-to-face with an uncomfortable reflection of herself while starring in a revival of the play that launched her career."/>
    <s v="A film star comes face-to-face"/>
    <n v="6.7"/>
    <n v="27045"/>
    <m/>
    <m/>
    <x v="4"/>
    <n v="1851517"/>
    <m/>
    <n v="4728401"/>
    <n v="105"/>
  </r>
  <r>
    <s v="tt2452386"/>
    <x v="3805"/>
    <x v="9"/>
    <s v="24/06/2016"/>
    <s v="Comedy"/>
    <s v=" Drama"/>
    <m/>
    <n v="97"/>
    <s v="USA"/>
    <s v="English"/>
    <m/>
    <m/>
    <x v="1980"/>
    <s v="Rob Burnett, Jonathan Evison"/>
    <s v="Alex Huff, Donna Biscoe, Paul Rudd, Julia Denton, Jennifer Ehle, Craig Roberts, Ashley White, Matthew Pruitt, Alan Boell, Selena Gomez, Bill Murphey, Robert Walker Branchaud, Eric Singer, James Donadio, Megan Ferguson"/>
    <x v="1764"/>
    <s v="Alex Huff, Donna Biscoe"/>
    <s v="A man suffering a family loss enrolls in a class about care-giving that changes his perspective on life."/>
    <s v="A man suffering a family loss"/>
    <n v="7.3"/>
    <n v="55835"/>
    <m/>
    <m/>
    <x v="4"/>
    <m/>
    <m/>
    <m/>
    <n v="126"/>
  </r>
  <r>
    <s v="tt2458106"/>
    <x v="3806"/>
    <x v="13"/>
    <s v="27/12/2013"/>
    <s v="Action"/>
    <s v=" Thriller"/>
    <m/>
    <n v="95"/>
    <s v="Thailand, USA"/>
    <s v="English"/>
    <s v="Japanese"/>
    <m/>
    <x v="1334"/>
    <s v="David N. White, Michael Hurst"/>
    <s v="Scott Adkins, Kane Kosugi, Mika Hijii, Markus Waldow, Shun Sugata, Vithaya Pansringarm, Mukesh Bhatt, Tim Man, Jawed El Berni, Saichia Wongwirot, Shogo Tanikawa, Futoshi Hashimoto, Charlie Ruedpokanon, Kazu Patrick Tang, Yasuhiko Miyauchi"/>
    <x v="1193"/>
    <s v="Scott Adkins, Kane Kosugi"/>
    <s v="Ninjitsu master Casey is back and out for revenge when his pregnant wife is murdered."/>
    <s v="Ninjitsu master Casey is back"/>
    <n v="6.2"/>
    <n v="11149"/>
    <m/>
    <n v="2600000"/>
    <x v="4"/>
    <m/>
    <m/>
    <n v="544853"/>
    <n v="47"/>
  </r>
  <r>
    <s v="tt2459156"/>
    <x v="3807"/>
    <x v="15"/>
    <d v="2014-03-10T00:00:00"/>
    <s v="Adventure"/>
    <s v=" Drama"/>
    <s v=" Romance"/>
    <n v="98"/>
    <s v="Canada, USA, Denmark"/>
    <s v="English"/>
    <s v="Danish"/>
    <m/>
    <x v="1763"/>
    <s v="Mark Raso"/>
    <s v="Gethin Anthony, Frederikke Dahl Hansen, Sebastian Armesto, Olivia Grant, Baard Owe, Mille Dinesen, Martin Hestb√¶k, Tamzin Merchant, Preben Ravn, Sebastian Bull Sarning, Gordon Kennedy, Sune Kofoed, Silja Eriksen Jensen, Julie Christiansen, Asbj√∏rn Krogh Nissen"/>
    <x v="1765"/>
    <s v="Gethin Anthony, Frederikke Dahl Hansen"/>
    <s v="When the girl of your dreams is half your age, it's time to grow up."/>
    <s v="When the girl of your dreams is"/>
    <n v="7.1"/>
    <n v="11948"/>
    <m/>
    <m/>
    <x v="4"/>
    <m/>
    <m/>
    <m/>
    <n v="47"/>
  </r>
  <r>
    <s v="tt2461132"/>
    <x v="3808"/>
    <x v="15"/>
    <s v="24/10/2014"/>
    <s v="Action"/>
    <s v=" Comedy"/>
    <s v=" Music"/>
    <n v="180"/>
    <s v="India"/>
    <s v="Hindi"/>
    <m/>
    <m/>
    <x v="476"/>
    <s v="Althea Kaushal, Farah Khan"/>
    <s v="Shah Rukh Khan, Deepika Padukone, Anurag Kashyap, Anupam Kher, Abhishek Bachchan, Sonu Sood, Jackie Shroff, Boman Irani, Malaika Arora, Gauri Khan, Vivaan Shah, Prabhu Deva, Sarah-Jane Dias, Mohan Kapoor, Dino Morea"/>
    <x v="390"/>
    <s v="Shah Rukh Khan, Deepika Padukone"/>
    <s v="A gang of amateur dancers takes part in a dancing competition to avenge their personal vendetta."/>
    <s v="A gang of amateur dancers takes"/>
    <n v="5"/>
    <n v="33350"/>
    <m/>
    <m/>
    <x v="4"/>
    <m/>
    <m/>
    <n v="3086192"/>
    <n v="228"/>
  </r>
  <r>
    <s v="tt2318092"/>
    <x v="3809"/>
    <x v="15"/>
    <d v="2014-05-06T00:00:00"/>
    <s v="Drama"/>
    <s v=" Romance"/>
    <m/>
    <n v="104"/>
    <s v="USA"/>
    <s v="English"/>
    <m/>
    <m/>
    <x v="1651"/>
    <s v="Shana Feste, Joshua Safran"/>
    <s v="Alex Pettyfer, Gabriella Wilde, Bruce Greenwood, Joely Richardson, Robert Patrick, Rhys Wakefield, Dayo Okeniyi, Emma Rigby, Anna Enger Ritch, Fabianne Therese, Mike Bland, Jake Schultz, Jeff Pope, Zechariah Pierce, Ryan Lewis"/>
    <x v="1273"/>
    <s v="Alex Pettyfer, Gabriella Wilde"/>
    <s v="The story of a privileged girl and a charismatic boy whose instant desire sparks a love affair made only more reckless by parents trying to keep them apart."/>
    <s v="The story of a privileged girl"/>
    <n v="6.3"/>
    <n v="39808"/>
    <n v="21864946.607191201"/>
    <n v="20000000"/>
    <x v="2737"/>
    <n v="23438250"/>
    <n v="37955549.947211355"/>
    <n v="34718173"/>
    <n v="81"/>
  </r>
  <r>
    <s v="tt2463288"/>
    <x v="3810"/>
    <x v="15"/>
    <s v="24/07/2014"/>
    <s v="Comedy"/>
    <m/>
    <m/>
    <n v="95"/>
    <s v="USA"/>
    <s v="English"/>
    <s v="Hebrew"/>
    <m/>
    <x v="130"/>
    <s v="Steven Brill"/>
    <s v="Elizabeth Banks, James Marsden, Gillian Jacobs, Sarah Wright, Ethan Suplee, Bill Burr, Ken Davitian, Lawrence Gilliard Jr., Alphonso McAuley, Da'Vone McDonald, Eric Etebari, Oliver Hudson, Jacob Timothy Manown, Carol Mansell, Bryan Callen"/>
    <x v="1173"/>
    <s v="Elizabeth Banks, James Marsden"/>
    <s v="A reporter's dream of becoming a news anchor is compromised after a one-night stand leaves her stranded in downtown L.A. without a phone, car, ID or money - and only 8 hours to make it to the most important job interview of her life."/>
    <s v="A reporter's dream of becoming"/>
    <n v="6"/>
    <n v="50327"/>
    <m/>
    <m/>
    <x v="4"/>
    <n v="59209"/>
    <m/>
    <n v="8122990"/>
    <n v="81"/>
  </r>
  <r>
    <s v="tt2319580"/>
    <x v="3811"/>
    <x v="13"/>
    <s v="30/05/2014"/>
    <s v="Comedy"/>
    <m/>
    <m/>
    <n v="113"/>
    <s v="Canada"/>
    <s v="English"/>
    <m/>
    <m/>
    <x v="1981"/>
    <s v="Ken Scott, Michael Dowse"/>
    <s v="Percy Hynes White, Sean Panting, Crystal Dawn Parsons, Brendan Gleeson, Cathy Jones, Liane Balaban, Mark Critch, Gordon Pinsent, Lawrence Barry, Megan Jones, Kelsi Prince, Taylor Kitsch, Janelle Hickey, Natalia Henelly, John Sheehan"/>
    <x v="1766"/>
    <s v="Percy Hynes White, Sean Panting"/>
    <s v="To survive, a dying Newfoundland fishing village must convince a young doctor to take up residence by any means necessary."/>
    <s v="To survive, a dying Newfoundland"/>
    <n v="7"/>
    <n v="15391"/>
    <n v="14109469.558759715"/>
    <n v="12700000"/>
    <x v="2738"/>
    <n v="3430018"/>
    <n v="4768908.4993668171"/>
    <n v="4292517"/>
    <n v="56"/>
  </r>
  <r>
    <s v="tt2321549"/>
    <x v="3812"/>
    <x v="15"/>
    <s v="15/07/2015"/>
    <s v="Drama"/>
    <s v=" Horror"/>
    <m/>
    <n v="94"/>
    <s v="Australia, Canada"/>
    <s v="English"/>
    <m/>
    <m/>
    <x v="1982"/>
    <s v="Jennifer Kent"/>
    <s v="Essie Davis, Noah Wiseman, Hayley McElhinney, Daniel Henshall, Barbara West, Ben Winspear, Chloe Hurn, Jacquy Phillips, Bridget Walters, Annie Batten, Tony Mack, Carmel Johnson, Tiffany Lyndall-Knight, Lucy Hong, Sophie Riggs"/>
    <x v="1767"/>
    <s v="Essie Davis, Noah Wiseman"/>
    <s v="A single mother and her child fall into a deep well of paranoia when an eerie children's book titled &quot;Mister Babadook&quot; manifests in their home."/>
    <s v="A single mother and her child"/>
    <n v="6.8"/>
    <n v="190394"/>
    <n v="2186494.6607191199"/>
    <n v="2000000"/>
    <x v="2739"/>
    <n v="964413"/>
    <n v="11274156.824226176"/>
    <n v="10312540"/>
    <n v="861"/>
  </r>
  <r>
    <s v="tt2322441"/>
    <x v="3813"/>
    <x v="16"/>
    <d v="2015-12-02T00:00:00"/>
    <s v="Drama"/>
    <s v=" Romance"/>
    <s v=" Thriller"/>
    <n v="125"/>
    <s v="USA"/>
    <s v="English"/>
    <m/>
    <m/>
    <x v="1409"/>
    <s v="Kelly Marcel, E.L. James"/>
    <s v="Dakota Johnson, Jamie Dornan, Jennifer Ehle, Eloise Mumford, Victor Rasuk, Luke Grimes, Marcia Gay Harden, Rita Ora, Max Martini, Callum Keith Rennie, Andrew Airlie, Dylan Neal, Elliat Albrecht, Rachel Skarsten, Emily Fonda"/>
    <x v="1365"/>
    <s v="Dakota Johnson, Jamie Dornan"/>
    <s v="Literature student Anastasia Steele's life changes forever when she meets handsome, yet tormented, billionaire Christian Grey."/>
    <s v="Literature student Anastasia Steele's"/>
    <n v="4.0999999999999996"/>
    <n v="293277"/>
    <n v="43678048.410029605"/>
    <n v="40000000"/>
    <x v="2740"/>
    <n v="166167230"/>
    <n v="622031608.81175947"/>
    <n v="569651467"/>
    <n v="1551"/>
  </r>
  <r>
    <s v="tt2471640"/>
    <x v="3814"/>
    <x v="12"/>
    <s v="16/11/2012"/>
    <s v="Adventure"/>
    <s v=" Drama"/>
    <s v=" Thriller"/>
    <n v="90"/>
    <s v="Turkey"/>
    <s v="Turkish"/>
    <m/>
    <m/>
    <x v="1983"/>
    <s v="Alper Caglar"/>
    <s v="Caglar Ertugrul, Ufuk Bayraktar, Firat Dogruloglu, Mesut Akusta, Cengiz Coskun, G√∂zde Mutluer, Serkan Yanar, Tolga Akdogan, Ali Aks√∂z, Asuman Karakollukcu, √ñzg√ºrcan Cevik, H√ºseyin √ñzay, Perihan Caglar, Emre Sirel, Eren Mergen"/>
    <x v="1768"/>
    <s v="Caglar Ertugrul, Ufuk Bayraktar"/>
    <s v="The heroic story of two soldiers trapped in an ambush, fighting for their lives."/>
    <s v="The heroic story of two soldiers"/>
    <n v="7.8"/>
    <n v="19435"/>
    <m/>
    <s v="TRL 170000"/>
    <x v="4"/>
    <m/>
    <m/>
    <m/>
    <n v="19"/>
  </r>
  <r>
    <s v="tt2328900"/>
    <x v="3815"/>
    <x v="11"/>
    <s v="17/01/2019"/>
    <s v="Biography"/>
    <s v=" Drama"/>
    <s v=" History"/>
    <n v="124"/>
    <s v="UK, USA"/>
    <s v="English"/>
    <s v="French"/>
    <s v="Scottish Gaelic"/>
    <x v="1984"/>
    <s v="Beau Willimon, John Guy"/>
    <s v="Angela Bain, Richard Cant, Guy Rhys, Thom Petty, Saoirse Ronan, Izuka Hoyle, Margot Robbie, John Ramm, Simon Russell Beale, Abby Cassidy, Shalisha James-Davis, Maria Dragus, Eileen O'Higgins, Liah O'Prey, Greg Miller Burns"/>
    <x v="1769"/>
    <s v="Angela Bain, Richard Cant"/>
    <s v="Mary Stuart's (Saoirse Ronan's) attempt to overthrow her cousin Elizabeth I (Margot Robbie), Queen of England, finds her condemned to years of imprisonment before facing execution."/>
    <s v="Mary Stuart's (Saoirse Ronan's)"/>
    <n v="6.3"/>
    <n v="36993"/>
    <n v="25767003.707582746"/>
    <n v="25000000"/>
    <x v="2741"/>
    <n v="16468499"/>
    <n v="48145964.907784186"/>
    <n v="46712809"/>
    <n v="516"/>
  </r>
  <r>
    <s v="tt2333784"/>
    <x v="3816"/>
    <x v="15"/>
    <d v="2014-04-09T00:00:00"/>
    <s v="Action"/>
    <s v=" Adventure"/>
    <s v=" Thriller"/>
    <n v="126"/>
    <s v="USA, France, Germany, Bulgaria"/>
    <s v="English"/>
    <s v="Romanian"/>
    <s v="Spanish"/>
    <x v="1853"/>
    <s v="Sylvester Stallone, Creighton Rothenberger"/>
    <s v="Sylvester Stallone, Jason Statham, Harrison Ford, Arnold Schwarzenegger, Mel Gibson, Wesley Snipes, Dolph Lundgren, Randy Couture, Terry Crews, Kelsey Grammer, Glen Powell, Antonio Banderas, Victor Ortiz, Ronda Rousey, Kellan Lutz"/>
    <x v="27"/>
    <s v="Sylvester Stallone, Jason Statham"/>
    <s v="Barney augments his team with new blood for a personal battle: to take down Conrad Stonebanks, the Expendables co-founder and notorious arms trader who is hell bent on wiping out Barney and every single one of his associates."/>
    <s v="Barney augments his team with"/>
    <n v="6.1"/>
    <n v="165983"/>
    <n v="98392259.732360408"/>
    <n v="90000000"/>
    <x v="2742"/>
    <n v="39322544"/>
    <n v="234673822.99670169"/>
    <n v="214657577"/>
    <n v="400"/>
  </r>
  <r>
    <s v="tt2333804"/>
    <x v="3817"/>
    <x v="13"/>
    <d v="2016-07-07T00:00:00"/>
    <s v="Comedy"/>
    <s v=" Drama"/>
    <s v=" Fantasy"/>
    <n v="107"/>
    <s v="UK, Romania, France, USA"/>
    <s v="English"/>
    <m/>
    <m/>
    <x v="667"/>
    <s v="Pat Rushin, Terry Gilliam"/>
    <s v="Christoph Waltz, Gwendoline Christie, Rupert Friend, Ray Cooper, Lily Cole, David Thewlis, Sanjeev Bhaskar, Peter Stormare, Ben Whishaw, M√©lanie Thierry, Matt Damon, Lucas Hedges, Margarita Doyle, Tilda Swinton, Emil Hostina"/>
    <x v="1770"/>
    <s v="Christoph Waltz, Gwendoline Christie"/>
    <s v="A hugely talented but socially isolated computer operator is tasked by Management to prove the Zero Theorem: that the universe ends as nothing, rendering life meaningless. But meaning is what he already craves."/>
    <s v="A hugely talented but socially"/>
    <n v="6.1"/>
    <n v="44692"/>
    <n v="9443345.7676738258"/>
    <n v="8500000"/>
    <x v="2743"/>
    <n v="257706"/>
    <n v="1651481.1933790289"/>
    <n v="1486506"/>
    <n v="160"/>
  </r>
  <r>
    <s v="tt2334649"/>
    <x v="3818"/>
    <x v="13"/>
    <s v="13/03/2014"/>
    <s v="Biography"/>
    <s v=" Crime"/>
    <s v=" Drama"/>
    <n v="85"/>
    <s v="USA"/>
    <s v="English"/>
    <s v="Spanish"/>
    <m/>
    <x v="1813"/>
    <s v="Ryan Coogler"/>
    <s v="Michael B. Jordan, Melonie Diaz, Octavia Spencer, Kevin Durand, Chad Michael Murray, Ahna O'Reilly, Ariana Neal, Keenan Coogler, Trestin George, Joey Oglesby, Michael James, Marjorie Crump-Shears, Destiny Ekwueme, Bianca Rodriguez III, Julian Keyes"/>
    <x v="412"/>
    <s v="Michael B. Jordan, Melonie Diaz"/>
    <s v="The story of Oscar Grant III, a 22-year-old Bay Area resident, who crosses paths with friends, enemies, family, and strangers on the last day of 2008."/>
    <s v="The story of Oscar Grant III,"/>
    <n v="7.5"/>
    <n v="73870"/>
    <n v="999883.66951840499"/>
    <n v="900000"/>
    <x v="2744"/>
    <n v="16101339"/>
    <n v="19315341.664470188"/>
    <n v="17385830"/>
    <n v="201"/>
  </r>
  <r>
    <s v="tt2474976"/>
    <x v="3819"/>
    <x v="16"/>
    <s v="13/11/2015"/>
    <s v="Fantasy"/>
    <s v=" Horror"/>
    <s v=" Thriller"/>
    <n v="97"/>
    <s v="Ireland, UK"/>
    <s v="English"/>
    <m/>
    <m/>
    <x v="1985"/>
    <s v="Corin Hardy, Felipe Marino"/>
    <s v="Joseph Mawle, Bojana Novakovic, Michael McElhatton, Michael Smiley, Gary Lydon, Wren Hardy, Stuart Graham, Conor Craig Stephens, Joss Wyre, Charlotte Williams, Sean Tyrell, James Meryk, Billie Traynor, Alan Archbold, Luc Walsh"/>
    <x v="1771"/>
    <s v="Joseph Mawle, Bojana Novakovic"/>
    <s v="A family who moved into a remote mill house in Ireland finds themselves in a fight for survival with demonic creatures living in the woods."/>
    <s v="A family who moved into a remote"/>
    <n v="5.7"/>
    <n v="15018"/>
    <m/>
    <m/>
    <x v="4"/>
    <n v="13906"/>
    <m/>
    <n v="1862407"/>
    <n v="85"/>
  </r>
  <r>
    <s v="tt2479478"/>
    <x v="3820"/>
    <x v="16"/>
    <d v="2015-11-12T00:00:00"/>
    <s v="Action"/>
    <s v=" Adventure"/>
    <s v=" Comedy"/>
    <n v="119"/>
    <s v="USA"/>
    <s v="English"/>
    <m/>
    <m/>
    <x v="593"/>
    <s v="Tim Herlihy, Adam Sandler"/>
    <s v="Adam Sandler, Terry Crews, Jorge Garcia, Taylor Lautner, Rob Schneider, Luke Wilson, Will Forte, Steve Zahn, Harvey Keitel, Nick Nolte, Jon Lovitz, Whitney Cummings, David Spade, Danny Trejo, Nick Swardson"/>
    <x v="123"/>
    <s v="Adam Sandler, Terry Crews"/>
    <s v="An outlaw who was raised by Native Americans discovers that he has five half-brothers; together the men go on a mission to find their wayward, deadbeat dad."/>
    <s v="An outlaw who was raised by Native"/>
    <n v="4.8"/>
    <n v="42889"/>
    <m/>
    <n v="60000000"/>
    <x v="4"/>
    <m/>
    <m/>
    <m/>
    <n v="236"/>
  </r>
  <r>
    <s v="tt2479800"/>
    <x v="3821"/>
    <x v="13"/>
    <d v="2014-09-05T00:00:00"/>
    <s v="Drama"/>
    <m/>
    <m/>
    <n v="100"/>
    <s v="USA"/>
    <s v="English"/>
    <m/>
    <m/>
    <x v="1986"/>
    <s v="Gia Coppola, James Franco"/>
    <s v="Jack Kilmer, Nat Wolff, Emma Roberts, Olivia Crocicchia, Claudia Levy, James Franco, Val Kilmer, Jacqui Getty, Andrew Lutheran, Bo Mitchell, Bailey Coppola, Zoe Levin, Brennen Taylor, Atlanta Decadenet, Colleen Camp"/>
    <x v="1772"/>
    <s v="Jack Kilmer, Nat Wolff"/>
    <s v="An unflinching portrait of adolescent lust, boredom, and self-destruction that centers around a shy young girl &quot;Emma Roberts&quot; on the cusp of an illicit relationship with her soccer coach &quot;James Franco&quot;."/>
    <s v="An unflinching portrait of adolescent"/>
    <n v="6.2"/>
    <n v="26876"/>
    <m/>
    <m/>
    <x v="4"/>
    <n v="767732"/>
    <m/>
    <n v="919591"/>
    <n v="77"/>
  </r>
  <r>
    <s v="tt2481480"/>
    <x v="3822"/>
    <x v="15"/>
    <s v="17/04/2014"/>
    <s v="Crime"/>
    <s v=" Drama"/>
    <m/>
    <n v="104"/>
    <s v="USA"/>
    <s v="English"/>
    <m/>
    <m/>
    <x v="1424"/>
    <s v="Jonathan Fernandez"/>
    <s v="Michael Pitt, Nina Arianda, Andy Garcia, Ray Romano, Griffin Dunne, Michael Rispoli, Yul Vazquez, Frank Whaley, Samira Wiley, Brian Tarantina, Aida Turturro, Matthew Sean Blumm, Luke Fava, Burt Young, Cathy Moriarty"/>
    <x v="443"/>
    <s v="Michael Pitt, Nina Arianda"/>
    <s v="A Queens couple who specialize in robbing mafia social clubs stumble upon a score bigger than they could ever imagine, becoming targets of both the mob and the FBI in the process."/>
    <s v="A Queens couple who specialize"/>
    <n v="6.3"/>
    <n v="10610"/>
    <m/>
    <m/>
    <x v="4"/>
    <n v="208693"/>
    <m/>
    <n v="209613"/>
    <n v="44"/>
  </r>
  <r>
    <s v="tt2481498"/>
    <x v="3823"/>
    <x v="18"/>
    <d v="2019-09-05T00:00:00"/>
    <s v="Biography"/>
    <s v=" Crime"/>
    <s v=" Drama"/>
    <n v="110"/>
    <s v="USA"/>
    <s v="English"/>
    <m/>
    <m/>
    <x v="255"/>
    <s v="Elizabeth Kendall, Michael Werwie"/>
    <s v="Lily Collins, Zac Efron, Angela Sarafyan, Sydney Vollmer, Macie Carmosino, Ava Inman, Morgan Pyle, James Hetfield, Richard K. Jones, Justin Inman, Grace Victoria Cox, Alan B. Jones, Jeffrey Donovan, Maya Berlinger, Derek Snow"/>
    <x v="1458"/>
    <s v="Lily Collins, Zac Efron"/>
    <s v="A chronicle of the crimes of Ted Bundy from the perspective of Liz, his longtime girlfriend, who refused to believe the truth about him for years."/>
    <s v="A chronicle of the crimes of Ted"/>
    <n v="6.6"/>
    <n v="73071"/>
    <m/>
    <m/>
    <x v="4"/>
    <m/>
    <m/>
    <n v="9813468"/>
    <n v="626"/>
  </r>
  <r>
    <s v="tt2486678"/>
    <x v="3824"/>
    <x v="15"/>
    <d v="2015-12-02T00:00:00"/>
    <s v="Comedy"/>
    <s v=" Drama"/>
    <s v=" Romance"/>
    <n v="95"/>
    <s v="USA"/>
    <s v="English"/>
    <s v="French"/>
    <m/>
    <x v="1987"/>
    <s v="Victor Levin"/>
    <s v="Anton Yelchin, B√©r√©nice Marlohe, David Shannon, Lambert Wilson, Amina Robinson, Milo Mungier Jacob, Brune de Drueille Senecterre, Alan Gilbert, Julian Bond, Daniel Boulud, Olivia Thirlby, Pamela Sue Horowitz, Kajsa William-Ollson, Glenn Close, Joseph D'Onofrio"/>
    <x v="776"/>
    <s v="Anton Yelchin, B√©r√©nice Marlohe"/>
    <s v="An aspiring novelist enters into a relationship with a woman, though there's just one catch: She's married and the couple can only meet between the hours of 5 and 7 each evening."/>
    <s v="An aspiring novelist enters into"/>
    <n v="7.1"/>
    <n v="18392"/>
    <m/>
    <m/>
    <x v="4"/>
    <n v="162685"/>
    <m/>
    <n v="674579"/>
    <n v="85"/>
  </r>
  <r>
    <s v="tt2334871"/>
    <x v="3825"/>
    <x v="19"/>
    <d v="2017-07-09T00:00:00"/>
    <s v="Action"/>
    <s v=" Adventure"/>
    <s v=" Comedy"/>
    <n v="90"/>
    <s v="USA"/>
    <s v="English"/>
    <s v="Spanish"/>
    <m/>
    <x v="983"/>
    <s v="Katie Dippold"/>
    <s v="Amy Schumer, Kim Caramele, Raven Goodwin, Katie Dippold, Randall Park, Goldie Hawn, Ike Barinholtz, Luis R. Espinoza, Luis F. Ramirez, Daniel Bess, Wanda Sykes, Joan Cusack, Moani Hara, Tom Bateman, Fidel Salcido"/>
    <x v="1773"/>
    <s v="Amy Schumer, Kim Caramele"/>
    <s v="When her boyfriend dumps her before their exotic vacation, a young woman persuades her ultra-cautious mother to travel with her to paradise, with unexpected results."/>
    <s v="When her boyfriend dumps her before"/>
    <n v="4.5"/>
    <n v="32551"/>
    <n v="44345879.569190644"/>
    <n v="42000000"/>
    <x v="2745"/>
    <n v="45852178"/>
    <n v="64244204.102566145"/>
    <n v="60845711"/>
    <n v="317"/>
  </r>
  <r>
    <s v="tt2490326"/>
    <x v="3826"/>
    <x v="15"/>
    <s v="18/09/2015"/>
    <s v="Action"/>
    <s v=" Comedy"/>
    <s v=" Horror"/>
    <n v="88"/>
    <s v="USA"/>
    <s v="English"/>
    <m/>
    <m/>
    <x v="1988"/>
    <s v="Leigh Whannell, Ian Brennan"/>
    <s v="Elijah Wood, Rainn Wilson, Alison Pill, Jack McBrayer, Leigh Whannell, Nasim Pedrad, Ian Brennan, Jorge Garcia, Cooper Roth, Miles Elliot, Morgan Lily, Sunny May Allison, Armani Jackson, Peter Kwong, Kate Flannery"/>
    <x v="522"/>
    <s v="Elijah Wood, Rainn Wilson"/>
    <s v="A mysterious virus hits an isolated elementary school, transforming the kids into a feral swarm of mass savages. An unlikely hero must lead a motley band of teachers in the fight of their lives."/>
    <s v="A mysterious virus hits an isolated"/>
    <n v="5.7"/>
    <n v="22433"/>
    <m/>
    <m/>
    <x v="4"/>
    <n v="60058"/>
    <m/>
    <n v="485544"/>
    <n v="102"/>
  </r>
  <r>
    <s v="tt2493486"/>
    <x v="3827"/>
    <x v="16"/>
    <d v="2015-03-04T00:00:00"/>
    <s v="Action"/>
    <s v=" Drama"/>
    <s v=" History"/>
    <n v="115"/>
    <s v="UK, USA, South Korea, Czech Republic"/>
    <s v="English"/>
    <m/>
    <m/>
    <x v="683"/>
    <s v="Michael Konyves, Dove Sussman"/>
    <s v="Clive Owen, Morgan Freeman, Cliff Curtis, Aksel Hennie, Tsuyoshi Ihara, Sung-Ki Ahn, Payman Maadi, Si-yeon Park, Noah Silver, Ayelet Zurer, Hannah Rose Caton, Giorgio Caputo, James Babson, Shohreh Aghdashloo, Michael Lombardi"/>
    <x v="559"/>
    <s v="Clive Owen, Morgan Freeman"/>
    <s v="A fallen warrior rises against a corrupt and sadistic ruler to avenge his dishonored master."/>
    <s v="A fallen warrior rises against"/>
    <n v="6.2"/>
    <n v="38545"/>
    <m/>
    <n v="40000000"/>
    <x v="4"/>
    <m/>
    <m/>
    <n v="1797955"/>
    <n v="197"/>
  </r>
  <r>
    <s v="tt2494280"/>
    <x v="3828"/>
    <x v="15"/>
    <s v="14/10/2014"/>
    <s v="Comedy"/>
    <s v=" Crime"/>
    <m/>
    <n v="94"/>
    <s v="USA"/>
    <s v="English"/>
    <m/>
    <m/>
    <x v="420"/>
    <s v="Joe Carnahan, Jerry Corley"/>
    <s v="Patrick Wilson, Ed Helms, James Badge Dale, Brooklyn Decker, Jessica Alba, Ray Liotta, David Hasselhoff, Jennifer Barbosa, Kevin Bigley, Mindy Robinson, Ben Hernandez Bray, Sydney Bruso, Zach Calig, Tiffany Calig, Woody Carnahan"/>
    <x v="777"/>
    <s v="Patrick Wilson, Ed Helms"/>
    <s v="A hard-luck limo driver struggles to go straight and pay off a debt to his bookie. He takes on a job with a crazed passenger, whose sought-after ledger implicates some seriously dangerous criminals."/>
    <s v="A hard-luck limo driver struggles"/>
    <n v="6.5"/>
    <n v="28501"/>
    <m/>
    <n v="5000000"/>
    <x v="4"/>
    <m/>
    <m/>
    <n v="4833"/>
    <n v="63"/>
  </r>
  <r>
    <s v="tt2494362"/>
    <x v="3829"/>
    <x v="16"/>
    <s v="19/02/2016"/>
    <s v="Drama"/>
    <s v=" Horror"/>
    <s v=" Western"/>
    <n v="132"/>
    <s v="USA, UK"/>
    <s v="English"/>
    <m/>
    <m/>
    <x v="1989"/>
    <s v="S. Craig Zahler"/>
    <s v="Kurt Russell, Patrick Wilson, Matthew Fox, Richard Jenkins, Lili Simmons, Evan Jonigkeit, David Arquette, Fred Melamed, Sid Haig, Maestro Harrell, James Tolkan, Kathryn Morris, Zahn McClarnon, Michael Emery, Jeremy Tardy"/>
    <x v="221"/>
    <s v="Kurt Russell, Patrick Wilson"/>
    <s v="In the dying days of the old west, an elderly sheriff and his posse set out to rescue their town's doctor from cannibalistic cave dwellers."/>
    <s v="In the dying days of the old west,"/>
    <n v="7.1"/>
    <n v="82432"/>
    <m/>
    <n v="1800000"/>
    <x v="4"/>
    <m/>
    <m/>
    <n v="382579"/>
    <n v="436"/>
  </r>
  <r>
    <s v="tt2495118"/>
    <x v="3830"/>
    <x v="13"/>
    <s v="28/03/2013"/>
    <s v="Action"/>
    <s v=" Biography"/>
    <s v=" Drama"/>
    <n v="100"/>
    <s v="Hong Kong"/>
    <s v="Cantonese"/>
    <m/>
    <m/>
    <x v="1637"/>
    <s v="Erica Li"/>
    <s v="Anthony Chau-Sang Wong, Gillian Chung, Jordan Chan, Eric Tsang, Marvel Chow, Chuchu Zhou, Timmy Hung, Luxia Jiang, Xin Xin Xiong, Chun Ip, Anita Yuen, Kai Chi Liu, Cho-Lam Wong, Jonathan Chee Hynn Wong, Leo Au-Yeung"/>
    <x v="453"/>
    <s v="Anthony Chau-Sang Wong"/>
    <s v="In postwar Hong Kong, legendary Wing Chun grandmaster Ip Man is reluctantly called into action once more, when what begin as simple challenges from rival kung fu styles soon draw him into ..."/>
    <s v="In postwar Hong Kong, legendary"/>
    <n v="6.2"/>
    <n v="10463"/>
    <m/>
    <m/>
    <x v="4"/>
    <n v="37884"/>
    <m/>
    <n v="3967001"/>
    <n v="22"/>
  </r>
  <r>
    <s v="tt2499472"/>
    <x v="3831"/>
    <x v="18"/>
    <d v="2019-12-07T00:00:00"/>
    <s v="Action"/>
    <s v=" Crime"/>
    <s v=" Drama"/>
    <n v="86"/>
    <s v="France, USA"/>
    <s v="English"/>
    <m/>
    <m/>
    <x v="1574"/>
    <s v="Fred Cavay√©, Adam G. Simon"/>
    <s v="Frank Grillo, Stuart F. Wilson, Buster Reeves, Christian Cooke, Anthony Mackie, Teyonah Parris, Bob Herzog, Reggie Willis, Shanessa Sweeney, Boris McGiver, Nik Pajic, Marcia Gay Harden, Adam G. Simon, Clara Harris, Bryan Coffee"/>
    <x v="1509"/>
    <s v="Frank Grillo, Stuart F. Wilson"/>
    <s v="An ER nurse and a career criminal are forced into an unlikely partnership in taking down a ring of corrupt cops threatening the lives of both their families."/>
    <s v="An ER nurse and a career criminal"/>
    <n v="5.7"/>
    <n v="10934"/>
    <m/>
    <m/>
    <x v="4"/>
    <m/>
    <m/>
    <m/>
    <n v="149"/>
  </r>
  <r>
    <s v="tt2503154"/>
    <x v="3832"/>
    <x v="13"/>
    <s v="14/03/2014"/>
    <s v="Horror"/>
    <s v=" Mystery"/>
    <s v=" Thriller"/>
    <n v="76"/>
    <s v="USA"/>
    <s v="English"/>
    <m/>
    <m/>
    <x v="1990"/>
    <s v="Zachary Donohue, Lauren Thompson"/>
    <s v="Melanie Papalia, David Schlachtenhaufen, Adam Shapiro, Anna Margaret Hollyman, Matt Riedy, Katija Pevec, Saidah Arrika Ekulona, Anthony Jennings, Victoria Hanlin, Anushka Rani, Garrett Fornander, Lily Holleman, Jeff Rubino, Jonah Landow, Rikin Vasani"/>
    <x v="1774"/>
    <s v="Melanie Papalia, David Schlachtenhaufen"/>
    <s v="While studying the habits of web cam chat users from the apparent safety of her own home, a young woman's life begins to spiral out of control after witnessing a grisly murder online."/>
    <s v="While studying the habits of web"/>
    <n v="6"/>
    <n v="12946"/>
    <m/>
    <n v="500000"/>
    <x v="4"/>
    <m/>
    <m/>
    <n v="410129"/>
    <n v="97"/>
  </r>
  <r>
    <s v="tt2334873"/>
    <x v="3833"/>
    <x v="13"/>
    <d v="2013-05-12T00:00:00"/>
    <s v="Drama"/>
    <m/>
    <m/>
    <n v="98"/>
    <s v="USA"/>
    <s v="English"/>
    <m/>
    <m/>
    <x v="165"/>
    <s v="Woody Allen"/>
    <s v="Cate Blanchett, Joy Carlin, Richard Conti, Glen Caspillo, Alec Baldwin, Charlie Tahan, Annie McNamara, Sally Hawkins, Daniel Jenks, Max Rutherford, Andrew Dice Clay, Tammy Blanchard, Kathy Tong, Ted Neustadt, Andrew Long"/>
    <x v="204"/>
    <s v="Cate Blanchett, Joy Carlin"/>
    <s v="A New York socialite, deeply troubled and in denial, arrives in San Francisco to impose upon her sister. She looks a million, but isn't bringing money, peace, or love..."/>
    <s v="A New York socialite, deeply troubled"/>
    <n v="7.3"/>
    <n v="189028"/>
    <n v="19997673.3903681"/>
    <n v="18000000"/>
    <x v="2746"/>
    <n v="33405481"/>
    <n v="110103638.98935811"/>
    <n v="99104804"/>
    <n v="460"/>
  </r>
  <r>
    <s v="tt2505294"/>
    <x v="3834"/>
    <x v="15"/>
    <s v="19/12/2014"/>
    <s v="Drama"/>
    <m/>
    <m/>
    <n v="100"/>
    <s v="USA"/>
    <s v="Italian"/>
    <s v="English"/>
    <s v="German"/>
    <x v="1991"/>
    <s v="Allison Burnett, Allison Burnett"/>
    <s v="Britt Robertson, Molly Hagan, Andy Buckley, Robert Patrick, Zuleikha Robinson, Christian Slater, Kimberly Williams-Paisley, Max Carver, Justin Long, Martin Sheen, Sharon Omi, Gia Mantegna, Max Hoffman, Beatrice Rosen, Cathryn de Prume"/>
    <x v="1596"/>
    <s v="Britt Robertson, Molly Hagan"/>
    <s v="A confused teenager writes a blog revealing her daily activities and secrets, advised to do so by her high school guidance counselor in lieu of moving onto her first year in college."/>
    <s v="A confused teenager writes a blog"/>
    <n v="6"/>
    <n v="11351"/>
    <m/>
    <n v="950000"/>
    <x v="4"/>
    <m/>
    <m/>
    <m/>
    <n v="83"/>
  </r>
  <r>
    <s v="tt2509850"/>
    <x v="3835"/>
    <x v="15"/>
    <s v="27/08/2015"/>
    <s v="Comedy"/>
    <s v=" Romance"/>
    <m/>
    <n v="107"/>
    <s v="USA"/>
    <s v="English"/>
    <s v="French"/>
    <m/>
    <x v="541"/>
    <s v="Marc Lawrence"/>
    <s v="Hugh Grant, Whit Baldwin, Vanessa Wasche, Enid Graham, Shannon Marie Sullivan, Jason Antoon, Jenny Neale, Caroline Aaron, Billy Griffith, Kevin Michael Kennedy, Ali Merhi, Bella Heathcote, Lily Wen, Olivia Luccardi, Chris Elliott"/>
    <x v="349"/>
    <s v="Hugh Grant, Whit Baldwin"/>
    <s v="An Oscar-winning writer in a slump leaves Hollywood to teach screenwriting at a college on the East Coast, where he falls for a single mom taking classes there."/>
    <s v="An Oscar-winning writer in a slump"/>
    <n v="6.2"/>
    <n v="18102"/>
    <m/>
    <m/>
    <x v="4"/>
    <m/>
    <m/>
    <n v="4453524"/>
    <n v="68"/>
  </r>
  <r>
    <s v="tt2334879"/>
    <x v="3836"/>
    <x v="13"/>
    <s v="26/09/2013"/>
    <s v="Action"/>
    <s v=" Drama"/>
    <s v=" Thriller"/>
    <n v="131"/>
    <s v="USA"/>
    <s v="English"/>
    <m/>
    <m/>
    <x v="141"/>
    <s v="James Vanderbilt"/>
    <s v="Channing Tatum, Jamie Foxx, Maggie Gyllenhaal, Jason Clarke, Richard Jenkins, Joey King, James Woods, Nicolas Wright, Jimmi Simpson, Michael Murphy, Rachelle Lefevre, Lance Reddick, Matt Craven, Jake Weber, Peter Jacobson"/>
    <x v="892"/>
    <s v="Channing Tatum, Jamie Foxx"/>
    <s v="While on a tour of the White House with his young daughter, a Capitol policeman springs into action to save his child and protect the president from a heavily armed group of paramilitary invaders."/>
    <s v="While on a tour of the White House"/>
    <n v="6.4"/>
    <n v="203010"/>
    <n v="166647278.25306749"/>
    <n v="150000000"/>
    <x v="2747"/>
    <n v="73103784"/>
    <n v="228158718.43175688"/>
    <n v="205366737"/>
    <n v="509"/>
  </r>
  <r>
    <s v="tt2339741"/>
    <x v="3837"/>
    <x v="15"/>
    <d v="2015-01-01T00:00:00"/>
    <s v="Drama"/>
    <s v=" Horror"/>
    <s v=" Thriller"/>
    <n v="98"/>
    <s v="UK, Canada"/>
    <s v="English"/>
    <m/>
    <m/>
    <x v="1992"/>
    <s v="Jon Croker, Jon Croker"/>
    <s v="Phoebe Fox, Merryn Pearse, Mary Roscoe, Helen McCrory, Amelia Crouch, Amelia Pidgeon, Casper Allpress, Pip Pearce, Leilah de Meza, Jude Wright, Alfie Simmons, Oaklee Pendergast, Thomas Arnold, Jeremy Irvine, Adrian Rawlins"/>
    <x v="1775"/>
    <s v="Phoebe Fox, Merryn Pearse"/>
    <s v="40 years after the first haunting at Eel Marsh House, a group of children evacuated from WWII London arrives, awakening the house's darkest inhabitant."/>
    <s v="40 years after the first haunting"/>
    <n v="4.8"/>
    <n v="26143"/>
    <n v="16398709.9553934"/>
    <n v="15000000"/>
    <x v="2748"/>
    <n v="26501323"/>
    <n v="53409838.517821707"/>
    <n v="48854305"/>
    <n v="148"/>
  </r>
  <r>
    <s v="tt2343793"/>
    <x v="3838"/>
    <x v="13"/>
    <d v="2015-02-04T00:00:00"/>
    <s v="Drama"/>
    <s v=" Romance"/>
    <m/>
    <n v="137"/>
    <s v="Belgium, USA, UK, Germany, Italy"/>
    <s v="English"/>
    <s v="Italian"/>
    <m/>
    <x v="758"/>
    <s v="Paul Haggis"/>
    <s v="Liam Neeson, Maria Bello, Mila Kunis, Kim Basinger, Michele Melega, Adrien Brody, Gianni Franco, Marius Bizau, Olivia Wilde, Katy Louise Saunders, James Franco, Loan Chabanol, Oliver Crouch, Valentina Gaia, Riccardo Scamarcio"/>
    <x v="587"/>
    <s v="Liam Neeson, Maria Bello"/>
    <s v="Three interlocking love stories involving three couples in three cities: Rome, Paris, and New York."/>
    <s v="Three interlocking love stories"/>
    <n v="6.3"/>
    <n v="26262"/>
    <n v="31107491.940572601"/>
    <n v="28000000"/>
    <x v="2749"/>
    <n v="1021398"/>
    <n v="2916061.8447653311"/>
    <n v="2624761"/>
    <n v="105"/>
  </r>
  <r>
    <s v="tt2345112"/>
    <x v="3839"/>
    <x v="13"/>
    <d v="2013-02-10T00:00:00"/>
    <s v="Drama"/>
    <s v=" History"/>
    <s v=" Mystery"/>
    <n v="93"/>
    <s v="USA"/>
    <s v="English"/>
    <m/>
    <m/>
    <x v="1993"/>
    <s v="Peter Landesman, Vincent Bugliosi"/>
    <s v="Marcia Gay Harden, Matt Barr, Zac Efron, Mallory Moye, Paul Giamatti, Elizabeth Tulloch, Ron Livingston, Jason Douglas, David Harbour, James Badge Dale, Larry Jack Dotson, Austin Nichols, Billy Bob Thornton, Jonathan Breck, Eugene Lee"/>
    <x v="1776"/>
    <s v="Marcia Gay Harden, Matt Barr"/>
    <s v="A recounting of the chaotic events that occurred at Dallas' Parkland Hospital on the day U.S. President"/>
    <s v="A recounting of the chaotic events"/>
    <n v="6.4"/>
    <n v="14903"/>
    <n v="11109818.550204501"/>
    <n v="10000000"/>
    <x v="2750"/>
    <n v="653651"/>
    <n v="1568907.4670046342"/>
    <n v="1412181"/>
    <n v="109"/>
  </r>
  <r>
    <s v="tt2517658"/>
    <x v="3840"/>
    <x v="15"/>
    <d v="2015-08-05T00:00:00"/>
    <s v="Horror"/>
    <s v=" Mystery"/>
    <s v=" Thriller"/>
    <n v="92"/>
    <s v="Ireland, UK"/>
    <s v="English"/>
    <m/>
    <m/>
    <x v="1994"/>
    <s v="Ivan Kavanagh"/>
    <s v="Rupert Evans, Antonia Campbell-Hughes, Hannah Hoekstra, Kelly Byrne, Steve Oram, Calum Heath, Anneke Blok, Paddy Curran, Carl Shaaban, Alicja Ayres, Nick Devlin, Serena Brabazon, Myles Horgan, Conor Horgan, Natalie Radmall-Quirke"/>
    <x v="1777"/>
    <s v="Rupert Evans, Antonia Campbell-Hughes"/>
    <s v="A depressed and stressed film archivist finds his sanity crumbling after he is given an old 16mm film reel with footage from a horrific murder that occurred in the early 1900's."/>
    <s v="A depressed and stressed film"/>
    <n v="5.9"/>
    <n v="13076"/>
    <m/>
    <m/>
    <x v="4"/>
    <m/>
    <m/>
    <n v="75212"/>
    <n v="64"/>
  </r>
  <r>
    <s v="tt2524674"/>
    <x v="3841"/>
    <x v="13"/>
    <s v="22/08/2013"/>
    <s v="Comedy"/>
    <s v=" Drama"/>
    <m/>
    <n v="109"/>
    <s v="Germany"/>
    <s v="German"/>
    <m/>
    <m/>
    <x v="1995"/>
    <s v="Claus Falkenberg, David Wnendt"/>
    <s v="Carla Juri, Christoph Letkowski, Marlen Kruse, Meret Becker, Axel Milberg, Peri Baumeister, Edgar Selge, Clara Wunsch, Ludger B√∂kelmann, Bernardo Arias Porras, Selam Tadese, Pia R√∂ver, Harry Baer, Merlin Rose, Florian Rummel"/>
    <x v="1778"/>
    <s v="Carla Juri, Christoph Letkowski"/>
    <s v="The adventures of an eccentric girl who has strange attitudes towards hygiene and sexuality longs for the reunion of her divorced parents."/>
    <s v="The adventures of an eccentric"/>
    <n v="5.8"/>
    <n v="10879"/>
    <m/>
    <m/>
    <x v="4"/>
    <n v="59478"/>
    <m/>
    <n v="10561230"/>
    <n v="35"/>
  </r>
  <r>
    <s v="tt2345737"/>
    <x v="3842"/>
    <x v="15"/>
    <d v="2014-04-12T00:00:00"/>
    <s v="Action"/>
    <s v=" Crime"/>
    <s v=" Drama"/>
    <n v="103"/>
    <s v="Australia, USA"/>
    <s v="English"/>
    <s v="Chinese"/>
    <m/>
    <x v="1996"/>
    <s v="David Mich√¥d, David Mich√¥d"/>
    <s v="Guy Pearce, Chan Kien, Tek Kong Lim, Tawanda Manyimo, Scoot McNairy, David Field, Scott Perry, Robert Pattinson, Richard Green, Ben Armer, Ethan Hanslow, Gillian Jones, Jamie Fallon, Frank C. Sun, Samuel F. Lee"/>
    <x v="174"/>
    <s v="Guy Pearce, Chan Kien"/>
    <s v="10 years after a global economic collapse, a hardened loner pursues the men who stole his only possession, his car. Along the way, he captures one of the thieves' brother, and the duo form an uneasy bond during the dangerous journey."/>
    <s v="10 years after a global economic"/>
    <n v="6.4"/>
    <n v="43851"/>
    <n v="13118967.96431472"/>
    <n v="12000000"/>
    <x v="2751"/>
    <n v="1114423"/>
    <n v="2744058.4519338082"/>
    <n v="2510007"/>
    <n v="226"/>
  </r>
  <r>
    <s v="tt2345759"/>
    <x v="3843"/>
    <x v="19"/>
    <d v="2017-08-06T00:00:00"/>
    <s v="Action"/>
    <s v=" Adventure"/>
    <s v=" Fantasy"/>
    <n v="111"/>
    <s v="USA, China, Japan"/>
    <s v="English"/>
    <s v="Egyptian (Ancient)"/>
    <m/>
    <x v="1753"/>
    <s v="David Koepp, Christopher McQuarrie"/>
    <s v="Tom Cruise, Russell Crowe, Annabelle Wallis, Sofia Boutella, Jake Johnson, Courtney B. Vance, Marwan Kenzari, Simon Atherton, Stephen Thompson, James Arama, Matthew Wilkas, Sohm Kapila, Sean Cameron Michael, Rez Kempton, Erol Ismail"/>
    <x v="9"/>
    <s v="Tom Cruise, Russell Crowe"/>
    <s v="An ancient Egyptian princess is awakened from her crypt beneath the desert, bringing with her malevolence grown over millennia, and terrors that defy human comprehension."/>
    <s v="An ancient Egyptian princess is"/>
    <n v="5.4"/>
    <n v="169130"/>
    <n v="131981784.432115"/>
    <n v="125000000"/>
    <x v="2752"/>
    <n v="80227895"/>
    <n v="432088941.90305603"/>
    <n v="409231607"/>
    <n v="910"/>
  </r>
  <r>
    <s v="tt2349144"/>
    <x v="3844"/>
    <x v="16"/>
    <s v="13/08/2015"/>
    <s v="Comedy"/>
    <s v=" Drama"/>
    <m/>
    <n v="108"/>
    <s v="USA"/>
    <s v="English"/>
    <m/>
    <m/>
    <x v="1188"/>
    <s v="Anna Boden, Ryan Fleck"/>
    <s v="Ben Mendelsohn, Yvonne Landry, Anthony Howard, Ryan Reynolds, Jayson Warner Smith, Kerry Cahill, Jane McNeill, Jason Shaffette, P.J. Marshall, Stephanie Honor√©, Teri Wyble, Hunter Burke, Randy Austin, Jared Bankens, Alfre Woodard"/>
    <x v="1779"/>
    <s v="Ben Mendelsohn, Yvonne Landry"/>
    <s v="Down on his luck and facing financial hardship, Gerry teams up with younger charismatic poker player, Curtis, in an attempt to change his luck. The two set off on a road trip through the South with visions of winning back what's been lost."/>
    <s v="Down on his luck and facing financial"/>
    <n v="6.4"/>
    <n v="20077"/>
    <n v="6551707.2615044406"/>
    <n v="6000000"/>
    <x v="2753"/>
    <n v="130541"/>
    <n v="461618.00632865936"/>
    <n v="422746"/>
    <n v="76"/>
  </r>
  <r>
    <s v="tt2350496"/>
    <x v="3845"/>
    <x v="13"/>
    <s v="28/11/2013"/>
    <s v="Drama"/>
    <s v=" Romance"/>
    <m/>
    <n v="104"/>
    <s v="India, France, Germany, USA, Canada"/>
    <s v="Hindi"/>
    <m/>
    <m/>
    <x v="1997"/>
    <s v="Ritesh Batra, Vasan Bala"/>
    <s v="Irrfan Khan, Nimrat Kaur, Nawazuddin Siddiqui, Lillete Dubey, Nakul Vaid, Bharti Achrekar, Yashvi Puneet Nagar, Denzil Smith, Shruti Bapna, Nasirr Khan, Lokesh Raj, Sadashiv Kondaji Pokarkar, Aarti Rathod, Krishna Bai, Raj Rishi More"/>
    <x v="1234"/>
    <s v="Irrfan Khan, Nimrat Kaur"/>
    <s v="A mistaken delivery in Mumbai's famously efficient lunchbox delivery system connects a young housewife to an older man in the dusk of his life as they build a fantasy world together through notes in the lunchbox."/>
    <s v="A mistaken delivery in Mumbai's"/>
    <n v="7.8"/>
    <n v="48966"/>
    <n v="1110981.85502045"/>
    <n v="1000000"/>
    <x v="2754"/>
    <n v="4235151"/>
    <n v="12911583.370093999"/>
    <n v="11621777"/>
    <n v="231"/>
  </r>
  <r>
    <s v="tt2535470"/>
    <x v="3846"/>
    <x v="15"/>
    <s v="13/02/2015"/>
    <s v="Action"/>
    <s v=" Comedy"/>
    <s v=" Horror"/>
    <n v="98"/>
    <s v="Australia"/>
    <s v="English"/>
    <m/>
    <m/>
    <x v="1998"/>
    <s v="Kiah Roache-Turner, Tristan Roache-Turner"/>
    <s v="Jay Gallagher, Bianca Bradey, Leon Burchill, Keith Agius, Berynn Schwerdt, Luke McKenzie, Cain Thompson, Damian Dyke, Yure Covich, Catherine Terracini, Meganne West, Beth Aubrey, Sheridan Harbridge, Damion Hunter, Alfred Coolwell"/>
    <x v="1780"/>
    <s v="Jay Gallagher, Bianca Bradey"/>
    <s v="A talented mechanic prepares to battle his way through hordes of flesh-eating monsters after his sister is kidnapped on the eve of a zombie apocalypse."/>
    <s v="A talented mechanic prepares to"/>
    <n v="6.2"/>
    <n v="15429"/>
    <m/>
    <m/>
    <x v="4"/>
    <m/>
    <m/>
    <n v="111141"/>
    <n v="104"/>
  </r>
  <r>
    <s v="tt2537176"/>
    <x v="3847"/>
    <x v="13"/>
    <d v="2013-05-09T00:00:00"/>
    <s v="Horror"/>
    <s v=" Thriller"/>
    <m/>
    <n v="106"/>
    <s v="USA, Bulgaria"/>
    <s v="English"/>
    <s v="Bulgarian"/>
    <m/>
    <x v="1489"/>
    <s v="Neil Elman, Thomas Fenton"/>
    <s v="Jemma Dallender, Joe Absolom, Yavor Baharov, George Zlatarev, Mary Stockley, Valentine Pelka, Aleksandar Aleksiev, Peter Silverleaf, Michael Dixon, Kacey Clarke, Dimo Alexiev, Ivan Ivanov, Krasimir Ortakchiev"/>
    <x v="1781"/>
    <s v="Jemma Dallender, Joe Absolom"/>
    <s v="When Katie innocently accepts an offer to have new photos taken for her portfolio, the experience quickly turns into a nightmare of rape, torture and kidnapping. Now, she will have to find the strength to exact her brutal revenge."/>
    <s v="When Katie innocently accepts"/>
    <n v="5.7"/>
    <n v="26496"/>
    <m/>
    <m/>
    <x v="4"/>
    <n v="809"/>
    <m/>
    <n v="678604"/>
    <n v="139"/>
  </r>
  <r>
    <s v="tt2355495"/>
    <x v="3848"/>
    <x v="15"/>
    <d v="2014-04-09T00:00:00"/>
    <s v="Comedy"/>
    <s v=" Drama"/>
    <s v=" Romance"/>
    <n v="90"/>
    <s v="USA"/>
    <s v="English"/>
    <m/>
    <m/>
    <x v="545"/>
    <s v="Stephen Zotnowski"/>
    <s v="Evan Rachel Wood, Scott Speedman, Treat Williams, Kate Burton, J.K. Simmons, J. Omar Castro, David Jensen, Jaqueline Fleming, Ashleigh Borman, Ricky Wayne, Thomas Francis Murphy, Julie Ann Doan, Tony Fennelly, Ian Nelson, Andrea Moore"/>
    <x v="833"/>
    <s v="Evan Rachel Wood, Scott Speedman"/>
    <s v="The &quot;black sheep&quot; son of a wealthy family meets a young psychiatric patient who's been raised in isolation her entire life. He then takes the naive young woman home for his brother's wedding."/>
    <s v="The &quot;black sheep&quot; son of a wealthy"/>
    <n v="6.6"/>
    <n v="22669"/>
    <n v="6559483.9821573598"/>
    <n v="6000000"/>
    <x v="2755"/>
    <n v="15071"/>
    <n v="16476.330515848927"/>
    <n v="15071"/>
    <n v="76"/>
  </r>
  <r>
    <s v="tt2357129"/>
    <x v="3849"/>
    <x v="13"/>
    <s v="14/11/2013"/>
    <s v="Biography"/>
    <s v=" Drama"/>
    <m/>
    <n v="128"/>
    <s v="USA, Switzerland"/>
    <s v="English"/>
    <m/>
    <m/>
    <x v="1335"/>
    <s v="Matt Whiteley"/>
    <s v="Ashton Kutcher, Dermot Mulroney, Josh Gad, Lukas Haas, Matthew Modine, J.K. Simmons, Lesley Ann Warren, Ron Eldard, Ahna O'Reilly, Victor Rasuk, John Getz, Kevin Dunn, James Woods, Nelson Franklin, Eddie Hassell"/>
    <x v="248"/>
    <s v="Ashton Kutcher, Dermot Mulroney"/>
    <s v="Video game adventurer Lara Croft comes to life in a movie where she races against time and villains to recover powerful ancient artifacts."/>
    <s v="Video game adventurer Lara Croft"/>
    <n v="5.9"/>
    <n v="92655"/>
    <n v="13331782.2602454"/>
    <n v="12000000"/>
    <x v="2756"/>
    <n v="16131410"/>
    <n v="46803834.653914481"/>
    <n v="42128352"/>
    <n v="277"/>
  </r>
  <r>
    <s v="tt2357291"/>
    <x v="3850"/>
    <x v="15"/>
    <s v="17/04/2014"/>
    <s v="Animation"/>
    <s v=" Adventure"/>
    <s v=" Comedy"/>
    <n v="101"/>
    <s v="USA"/>
    <s v="English"/>
    <s v="Portuguese"/>
    <m/>
    <x v="953"/>
    <s v="Don Rhymer, Carlos Kotkin"/>
    <s v="Jake T. Austin, Carlinhos Brown, Kristin Chenoweth, Jemaine Clement, Jim Conroy, Rachel Crow, Bernardo De Paula, Nola Donkin, Jesse Eisenberg, Miguel Ferrer, Jamie Foxx, Pierce Gagnon, Andy Garcia, Jeffrey Garcia, Bebel Gilberto"/>
    <x v="1782"/>
    <s v="Jake T. Austin, Carlinhos Brown"/>
    <s v="It's a jungle out there for Blu, Jewel and their three kids after they're hurtled from Rio de Janeiro to the wilds of the Amazon. As Blu tries to fit in, he goes beak-to-beak with the vengeful Nigel, and meets his father-in-law."/>
    <s v="It's a jungle out there for Blu,"/>
    <n v="6.3"/>
    <n v="77968"/>
    <n v="112604475.02703469"/>
    <n v="103000000"/>
    <x v="2757"/>
    <n v="131538435"/>
    <n v="545291124.5940094"/>
    <n v="498781117"/>
    <n v="116"/>
  </r>
  <r>
    <s v="tt2548396"/>
    <x v="3851"/>
    <x v="11"/>
    <d v="2018-04-02T00:00:00"/>
    <s v="Action"/>
    <s v=" Adventure"/>
    <s v=" Horror"/>
    <n v="102"/>
    <s v="USA"/>
    <s v="English"/>
    <s v="Mandarin"/>
    <s v="German"/>
    <x v="1999"/>
    <s v="Oren Uziel, Oren Uziel"/>
    <s v="Gugu Mbatha-Raw, David Oyelowo, Daniel Br√ºhl, John Ortiz, Chris O'Dowd, Aksel Hennie, Ziyi Zhang, Elizabeth Debicki, Roger Davies, Clover Nee, Jordan Rivera, Michael Stokes III, Celeste Clark, Nathan Oliver, Donal Logue"/>
    <x v="1783"/>
    <s v="Gugu Mbatha-Raw, David Oyelowo"/>
    <s v="Orbiting a planet on the brink of war, scientists test a device to solve an energy crisis, and end up face-to-face with a dark alternate reality."/>
    <s v="Orbiting a planet on the brink"/>
    <n v="5.5"/>
    <n v="92693"/>
    <m/>
    <n v="45000000"/>
    <x v="4"/>
    <m/>
    <m/>
    <m/>
    <n v="649"/>
  </r>
  <r>
    <s v="tt2358925"/>
    <x v="3852"/>
    <x v="16"/>
    <d v="2015-07-05T00:00:00"/>
    <s v="Comedy"/>
    <s v=" Drama"/>
    <m/>
    <n v="91"/>
    <s v="USA"/>
    <s v="English"/>
    <m/>
    <m/>
    <x v="1702"/>
    <s v="Steve Conrad"/>
    <s v="Vince Vaughn, Tom Wilkinson, Dave Franco, Sienna Miller, June Diane Raphael, Britton Sear, Ella Anderson, Nick Frost, James Marsden, Ken Scott, Kasia Malinowska, Carmen Lopez, Melissa McMeekin, Michael Krabbe, Uwe Ochsenknecht"/>
    <x v="599"/>
    <s v="Vince Vaughn, Tom Wilkinson"/>
    <s v="A hard-working small business owner and his two associates travel to Europe to close the most important deal of their lives. But what began as a routine business trip goes off the rails in every way imaginable, and unimaginable."/>
    <s v="A hard-working small business"/>
    <n v="5.4"/>
    <n v="31465"/>
    <n v="38218292.358775899"/>
    <n v="35000000"/>
    <x v="2758"/>
    <n v="10219501"/>
    <n v="15758224.178784624"/>
    <n v="14431253"/>
    <n v="119"/>
  </r>
  <r>
    <s v="tt2359024"/>
    <x v="3853"/>
    <x v="13"/>
    <d v="2014-09-07T00:00:00"/>
    <s v="Crime"/>
    <s v=" Drama"/>
    <s v=" Thriller"/>
    <n v="90"/>
    <s v="USA, France"/>
    <s v="English"/>
    <m/>
    <m/>
    <x v="1133"/>
    <s v="Jeremy Saulnier"/>
    <s v="Macon Blair, Ydaiber Orozco, Ronald Sarcos, Dani Santiago, Adrian Santiago, George Fredericks, Elizabeth Fredericks, Sidn√© Anderson, Brooke Bennett, Ellen Danaher, Katie Kramer, Shelley Illmensee, Kevin Kolack, Stacy Rock, Eve Plumb"/>
    <x v="1784"/>
    <s v="Macon Blair, Ydaiber Orozco"/>
    <s v="A mysterious outsider's quiet life is turned upside down when he returns to his childhood home to carry out an act of vengeance. Proving himself an amateur assassin, he winds up in a brutal fight to protect his estranged family."/>
    <s v="A mysterious outsider's quiet"/>
    <n v="7.1"/>
    <n v="64961"/>
    <n v="466612.37910858903"/>
    <n v="420000"/>
    <x v="2759"/>
    <n v="258384"/>
    <n v="1103552.7193559282"/>
    <n v="993313"/>
    <n v="197"/>
  </r>
  <r>
    <s v="tt2361317"/>
    <x v="3854"/>
    <x v="9"/>
    <d v="2017-02-03T00:00:00"/>
    <s v="Action"/>
    <s v=" Crime"/>
    <s v=" Drama"/>
    <n v="129"/>
    <s v="USA"/>
    <s v="English"/>
    <s v="Spanish"/>
    <m/>
    <x v="995"/>
    <s v="Ben Affleck, Dennis Lehane"/>
    <s v="Ben Affleck, Elle Fanning, Remo Girone, Brendan Gleeson, Robert Glenister, Matthew Maher, Chris Messina, Sienna Miller, Miguel, Zoe Saldana, Chris Cooper, Titus Welliver, Max Casella, Christian Clemenson, J.D. Evermore"/>
    <x v="118"/>
    <s v="Ben Affleck, Elle Fanning"/>
    <s v="A group of Boston-bred gangsters set up shop in balmy Florida during the Prohibition era, facing off against the competition and the Ku Klux Klan."/>
    <s v="A group of Boston-bred gangsters"/>
    <n v="6.4"/>
    <n v="50933"/>
    <n v="116461553.20469856"/>
    <n v="108000000"/>
    <x v="2760"/>
    <n v="10378555"/>
    <n v="24455367.96053873"/>
    <n v="22678555"/>
    <n v="162"/>
  </r>
  <r>
    <s v="tt2361509"/>
    <x v="3855"/>
    <x v="16"/>
    <s v="15/10/2015"/>
    <s v="Comedy"/>
    <s v=" Drama"/>
    <m/>
    <n v="121"/>
    <s v="USA"/>
    <s v="English"/>
    <m/>
    <m/>
    <x v="190"/>
    <s v="Nancy Meyers"/>
    <s v="Robert De Niro, Anne Hathaway, Rene Russo, Anders Holm, JoJo Kushner, Andrew Rannells, Adam Devine, Zack Pearlman, Jason Orley, Christina Scherer, Nat Wolff, Linda Lavin, Celia Weston, Steve Vinovich, C.J. Wilson"/>
    <x v="101"/>
    <s v="Robert De Niro, Anne Hathaway"/>
    <s v="Seventy-year-old widower Ben Whittaker has discovered that retirement isn't all it's cracked up to be. Seizing an opportunity to get back in the game, he becomes a senior intern at an online fashion site, founded and run by Jules Ostin."/>
    <s v="Seventy-year-old widower Ben Whittaker"/>
    <n v="7.1"/>
    <n v="213024"/>
    <n v="38218292.358775899"/>
    <n v="35000000"/>
    <x v="2761"/>
    <n v="75764672"/>
    <n v="212455129.06243828"/>
    <n v="194564672"/>
    <n v="492"/>
  </r>
  <r>
    <s v="tt2364841"/>
    <x v="3856"/>
    <x v="13"/>
    <s v="24/10/2013"/>
    <s v="Crime"/>
    <s v=" Thriller"/>
    <m/>
    <n v="88"/>
    <s v="USA"/>
    <s v="English"/>
    <s v="Spanish"/>
    <m/>
    <x v="1436"/>
    <s v="Brian Koppelman, David Levien"/>
    <s v="Justin Timberlake, Ben Affleck, Gemma Arterton, Anthony Mackie, Michael Esper, Oliver Cooper, Christian George, Yul Vazquez, John Heard, James Molina, Louis Lombardi, Vincent Laresca, Bernie O. Ramos Robledo, Sam Palladio, David Costabile"/>
    <x v="1528"/>
    <s v="Justin Timberlake, Ben Affleck"/>
    <s v="When a poor college student who cracks an online poker game goes bust, he arranges a face-to-face with the man he thinks cheated him, a sly offshore entrepreneur."/>
    <s v="When a poor college student who"/>
    <n v="5.6"/>
    <n v="60027"/>
    <n v="33329455.650613498"/>
    <n v="30000000"/>
    <x v="2762"/>
    <n v="19316646"/>
    <n v="69630893.306682929"/>
    <n v="62675095"/>
    <n v="106"/>
  </r>
  <r>
    <s v="tt2561546"/>
    <x v="3857"/>
    <x v="15"/>
    <s v="17/10/2014"/>
    <s v="Horror"/>
    <s v=" Mystery"/>
    <s v=" Thriller"/>
    <n v="86"/>
    <s v="USA"/>
    <s v="English"/>
    <m/>
    <m/>
    <x v="1933"/>
    <s v="Roberto Aguirre-Sacasa, Earl E. Smith"/>
    <s v="Addison Timlin, Veronica Cartwright, Anthony Anderson, Travis Tope, Joshua Leonard, Andy Abele, Gary Cole, Edward Herrmann, Ed Lauter, Arabella Field, Denis O'Hare, Spencer Treat Clark, Wes Chatham, Morganna Bridgers, Jaren Mitchell"/>
    <x v="1785"/>
    <s v="Addison Timlin, Veronica Cartwright"/>
    <s v="The long gone serial killer seemingly returned again."/>
    <s v="The long gone serial killer seemingly"/>
    <n v="5.6"/>
    <n v="13206"/>
    <m/>
    <m/>
    <x v="4"/>
    <m/>
    <m/>
    <m/>
    <n v="93"/>
  </r>
  <r>
    <s v="tt2365580"/>
    <x v="3858"/>
    <x v="18"/>
    <d v="2019-12-12T00:00:00"/>
    <s v="Comedy"/>
    <s v=" Drama"/>
    <m/>
    <n v="109"/>
    <s v="USA"/>
    <s v="English"/>
    <m/>
    <m/>
    <x v="428"/>
    <s v="Richard Linklater, Holly Gent"/>
    <s v="Cate Blanchett, Billy Crudup, Emma Nelson, Kristen Wiig, Patrick Sebes, Zoe Chao, Lee Harrington, David Paymer, Megan Mullally, Laurence Fishburne, Steve Zahn, Patrick Jordan, Shaun Cameron Hall, Kathryn Feeney, Richard Robichaux"/>
    <x v="204"/>
    <s v="Cate Blanchett, Billy Crudup"/>
    <s v="A loving mom becomes compelled to reconnect with her creative passions after years of sacrificing herself for her family. Her leap of faith takes her on an epic adventure that jump-starts her life and leads to her triumphant rediscovery."/>
    <s v="A loving mom becomes compelled"/>
    <n v="6.5"/>
    <n v="14927"/>
    <n v="20246736.838811401"/>
    <n v="20000000"/>
    <x v="2763"/>
    <n v="9198356"/>
    <n v="10954955.555228308"/>
    <n v="10821453"/>
    <n v="156"/>
  </r>
  <r>
    <s v="tt2366608"/>
    <x v="3859"/>
    <x v="15"/>
    <d v="2015-10-04T00:00:00"/>
    <s v="Drama"/>
    <s v=" Fantasy"/>
    <s v=" Mystery"/>
    <n v="95"/>
    <s v="USA"/>
    <s v="English"/>
    <m/>
    <m/>
    <x v="2000"/>
    <s v="Ryan Gosling"/>
    <s v="Christina Hendricks, Iain De Caestecker, Saoirse Ronan, Matt Smith, Ben Mendelsohn, Eva Mendes, Reda Kateb, Barbara Steele, Landyn Stewart, Rob Zabrecky, Shannon Plumb, Torrey Wigfield, Misty Robinette, Holly Schlegel, Thomas McDonald"/>
    <x v="1356"/>
    <s v="Christina Hendricks"/>
    <s v="A single mother is swept into a dark underworld, while her teenage son discovers a road that leads him to a secret underwater town."/>
    <s v="A single mother is swept into"/>
    <n v="5.7"/>
    <n v="16812"/>
    <n v="2186494.6607191199"/>
    <n v="2000000"/>
    <x v="2764"/>
    <n v="45431"/>
    <n v="672893.73183630919"/>
    <n v="615500"/>
    <n v="122"/>
  </r>
  <r>
    <s v="tt2368619"/>
    <x v="3860"/>
    <x v="9"/>
    <s v="14/07/2016"/>
    <s v="Action"/>
    <s v=" Crime"/>
    <s v=" Drama"/>
    <n v="92"/>
    <s v="UK, France, USA, Belgium, Luxembourg, China, Germany"/>
    <s v="English"/>
    <s v="French"/>
    <m/>
    <x v="1224"/>
    <s v="Andrew Baldwin, James Watkins"/>
    <s v="Idris Elba, Richard Madden, Charlotte Le Bon, Kelly Reilly, Jos√© Garcia, Thierry Godard, Vincent Londez, Arieh Worthalter, Mohamed Makhtoumi, Th√©o Costa-Marini, J√©r√¥me Gaspard, Isma√´l Sy Savan√©, James Stewart, James Cox, James Harris"/>
    <x v="1306"/>
    <s v="Idris Elba, Richard Madden"/>
    <s v="A young pickpocket and an unruly CIA agent team up on an anti-terrorist mission in France."/>
    <s v="A young pickpocket and an unruly"/>
    <n v="6.3"/>
    <n v="35054"/>
    <n v="21566954.2971664"/>
    <n v="20000000"/>
    <x v="2765"/>
    <n v="50269"/>
    <n v="16021883.304603666"/>
    <n v="14857808"/>
    <n v="111"/>
  </r>
  <r>
    <s v="tt2567712"/>
    <x v="3861"/>
    <x v="13"/>
    <s v="21/03/2014"/>
    <s v="Crime"/>
    <s v=" Drama"/>
    <m/>
    <n v="106"/>
    <s v="UK"/>
    <s v="English"/>
    <m/>
    <m/>
    <x v="481"/>
    <s v="Jonathan Asser"/>
    <s v="Jack O'Connell, Gilly Gilchrist, Frederick Schmidt, Edna Caskey, Darren Hart, Raphael Sowole, Duncan Airlie James, Anthony Welsh, David Ajala, Jerome Bailey, Basil Abdul-Latif, Ben Mendelsohn, Matt Faris, Aisha Bywaters, Sam Spruell"/>
    <x v="1618"/>
    <s v="Jack O'Connell, Gilly Gilchrist"/>
    <s v="Eric Love, 19, is locked up in prison. On first day he assaults another inmate and several guards. He's offered group therapy and his dad, an inmate as well, tries to talk sense into him. Can he be rehabilitated?"/>
    <s v="Eric Love, 19, is locked up in"/>
    <n v="7.4"/>
    <n v="42584"/>
    <m/>
    <m/>
    <x v="4"/>
    <n v="54915"/>
    <m/>
    <n v="3025189"/>
    <n v="95"/>
  </r>
  <r>
    <s v="tt2369135"/>
    <x v="3862"/>
    <x v="15"/>
    <s v="13/03/2014"/>
    <s v="Action"/>
    <s v=" Crime"/>
    <s v=" Thriller"/>
    <n v="132"/>
    <s v="USA, India"/>
    <s v="English"/>
    <m/>
    <m/>
    <x v="2001"/>
    <s v="George Gatins, George Gatins"/>
    <s v="Aaron Paul, Dominic Cooper, Imogen Poots, Kid Cudi, Rami Malek, Ramon Rodriguez, Harrison Gilbertson, Dakota Johnson, Stevie Ray Dallimore, Michael Keaton, Alan Pflueger, Brian L. Keaulana, Logan Holladay, Carmela Zumbado, Jalil Jay Lynch"/>
    <x v="1786"/>
    <s v="Aaron Paul, Dominic Cooper"/>
    <s v="Fresh from prison, a street racer who was framed by a wealthy business associate joins a cross-country race with revenge in mind. His ex-partner, learning of the plan, places a massive bounty on his head as the race begins."/>
    <s v="Fresh from prison, a street racer"/>
    <n v="6.4"/>
    <n v="161017"/>
    <n v="72154323.803730965"/>
    <n v="66000000"/>
    <x v="2766"/>
    <n v="43577636"/>
    <n v="222232732.87880239"/>
    <n v="203277636"/>
    <n v="403"/>
  </r>
  <r>
    <s v="tt2377322"/>
    <x v="3863"/>
    <x v="15"/>
    <s v="20/08/2014"/>
    <s v="Horror"/>
    <s v=" Mystery"/>
    <s v=" Thriller"/>
    <n v="118"/>
    <s v="USA"/>
    <s v="English"/>
    <s v="Spanish"/>
    <s v="Latin"/>
    <x v="842"/>
    <s v="Scott Derrickson, Paul Harris Boardman"/>
    <s v="Eric Bana, Edgar Ram√≠rez, Olivia Munn, Chris Coy, Dorian Missick, Sean Harris, Joel McHale, Mike Houston, Lulu Wilson, Olivia Horton, Scott Johnsen, Daniel Sauli, Antoinette LaVecchia, Aidan Gemme, Jenna Gavigan"/>
    <x v="394"/>
    <s v="Eric Bana, Edgar Ram√≠rez"/>
    <s v="New York police officer Ralph Sarchie investigates a series of crimes. He joins forces with an unconventional priest, schooled in the rites of exorcism, to combat the possessions that are terrorizing their city."/>
    <s v="New York police officer Ralph"/>
    <n v="6.2"/>
    <n v="69407"/>
    <n v="32797419.9107868"/>
    <n v="30000000"/>
    <x v="2767"/>
    <n v="30577122"/>
    <n v="96137781.486402869"/>
    <n v="87937815"/>
    <n v="242"/>
  </r>
  <r>
    <s v="tt2571140"/>
    <x v="3864"/>
    <x v="13"/>
    <s v="16/10/2013"/>
    <s v="Action"/>
    <m/>
    <m/>
    <n v="143"/>
    <s v="India"/>
    <s v="Hindi"/>
    <m/>
    <m/>
    <x v="2002"/>
    <s v="Siby K. Thomas, Udaykrishnan"/>
    <s v="Akshay Kumar, Shiv Panditt, Mithun Chakraborty, Ronit Roy, Aditi Rao Hydari, Johnny Lever, Parikshit Sahni, Govind Namdeo, Aakash Dabhade, Danny Denzongpa, Amitabh Bachchan, Sudesh Berry, Harry Josh, Pradeep Kabra, Shakti Kapoor"/>
    <x v="630"/>
    <s v="Akshay Kumar, Shiv Panditt"/>
    <s v="After his younger son falls prey to a corrupt police officer, an honest old man summons his estranged elder son to save the day."/>
    <s v="After his younger son falls prey"/>
    <n v="5.0999999999999996"/>
    <n v="10090"/>
    <m/>
    <m/>
    <x v="4"/>
    <m/>
    <m/>
    <n v="594283"/>
    <n v="40"/>
  </r>
  <r>
    <s v="tt2574698"/>
    <x v="3865"/>
    <x v="15"/>
    <s v="14/02/2014"/>
    <s v="Action"/>
    <s v=" Drama"/>
    <s v=" Romance"/>
    <n v="152"/>
    <s v="India"/>
    <s v="Hindi"/>
    <s v="Bengali"/>
    <m/>
    <x v="2003"/>
    <s v="Ali Abbas Zafar, Sanjay Masoomm"/>
    <s v="Ranveer Singh, Arjun Kapoor, Priyanka Chopra, Irrfan Khan, Karan Aanand, Victor Banerjee, Prasanjit Chatterjee, Diwakar Dhayani, Darshan Gurjar, Uttam Halder, Susanta Joddar, Jayesh V. Kardak, Elly Meyers, Ajay Pathania, Deep Raj Rana"/>
    <x v="1439"/>
    <s v="Ranveer Singh, Arjun Kapoor"/>
    <s v="The lives of Calcutta's most powerful Gunday, Bikram and Bala, changes when Nandita enters it. Then a counter-force takes charge and a thriller unfolds."/>
    <s v="The lives of Calcutta's most powerful"/>
    <n v="2.4"/>
    <n v="57453"/>
    <m/>
    <m/>
    <x v="4"/>
    <m/>
    <m/>
    <n v="843232"/>
    <n v="889"/>
  </r>
  <r>
    <s v="tt2378281"/>
    <x v="3866"/>
    <x v="13"/>
    <s v="26/06/2014"/>
    <s v="Comedy"/>
    <s v=" Drama"/>
    <m/>
    <n v="115"/>
    <s v="Mexico"/>
    <s v="Spanish"/>
    <s v="English"/>
    <m/>
    <x v="2004"/>
    <s v="Guillermo R√≠os, Leticia L√≥pez Margalli"/>
    <s v="Andr√©s V√°zquez, Hugo Stiglitz, Eugenio Derbez, Leia Freitas, √Ångela Moreno, Gilda Gentile, Nancy Taira, Jessica Lindsey, Sammy P√©rez, Arcelia Ram√≠rez, Agust√≠n Bernal, Gregg Lucas, Roger Cudney, Migael Penix, Daniel Raymont"/>
    <x v="1787"/>
    <s v="Andr√©s V√°zquez, Hugo Stiglitz"/>
    <s v="A man who has made a new life for himself and the daughter left on his doorstep 6 years ago finds his family threatened when the birth mother resurfaces."/>
    <s v="A man who has made a new life"/>
    <n v="7.5"/>
    <n v="28597"/>
    <n v="5554909.2751022503"/>
    <n v="5000000"/>
    <x v="2768"/>
    <n v="44467206"/>
    <n v="111656607.19968876"/>
    <n v="100502638"/>
    <n v="94"/>
  </r>
  <r>
    <s v="tt2580382"/>
    <x v="3867"/>
    <x v="16"/>
    <d v="2016-12-02T00:00:00"/>
    <s v="Drama"/>
    <s v=" Sci-Fi"/>
    <s v=" Thriller"/>
    <n v="104"/>
    <s v="UK"/>
    <s v="English"/>
    <m/>
    <m/>
    <x v="2005"/>
    <s v="Stephen Fingleton"/>
    <s v="Martin McCann, Mia Goth, Olwen Fou√©r√©, Douglas Russell, Andrew Simpson, Ryan McParland, Hussina Raja, Ciaran Flynn, Sean Doupe, Jeremy Martin, Aran Downey, Logan Kerr, Aaron Goldring, Matthew Henry, Conor Kelly"/>
    <x v="1788"/>
    <s v="Martin McCann, Mia Goth"/>
    <s v="In a time of starvation, a survivalist lives off a small plot of land hidden deep in forest. When two women seeking food and shelter discover his farm, he finds his existence threatened."/>
    <s v="In a time of starvation, a survivalist"/>
    <n v="6.4"/>
    <n v="15543"/>
    <m/>
    <m/>
    <x v="4"/>
    <m/>
    <m/>
    <n v="56971"/>
    <n v="92"/>
  </r>
  <r>
    <s v="tt2378507"/>
    <x v="3868"/>
    <x v="19"/>
    <d v="2018-06-12T00:00:00"/>
    <s v="Biography"/>
    <s v=" Drama"/>
    <m/>
    <n v="127"/>
    <s v="USA"/>
    <s v="English"/>
    <m/>
    <m/>
    <x v="1944"/>
    <s v="Destin Daniel Cretton, Andrew Lanham"/>
    <s v="Brie Larson, Woody Harrelson, Naomi Watts, Ella Anderson, Chandler Head, Max Greenfield, Josh Caras, Charlie Shotwell, Iain Armitage, Sarah Snook, Sadie Sink, Olivia Kate Rice, Brigette Lundy-Paine, Shree Crooks, Eden Grace Redfield"/>
    <x v="1733"/>
    <s v="Brie Larson, Woody Harrelson"/>
    <s v="A young girl comes of age in a dysfunctional family of nonconformist nomads with a mother who's an eccentric artist and an alcoholic father who would stir the children's imagination with hope as a distraction to their poverty."/>
    <s v="A young girl comes of age in a"/>
    <n v="7.1"/>
    <n v="28388"/>
    <n v="9502688.4791122805"/>
    <n v="9000000"/>
    <x v="2769"/>
    <n v="17273059"/>
    <n v="23322272.006621268"/>
    <n v="22088533"/>
    <n v="142"/>
  </r>
  <r>
    <s v="tt2379713"/>
    <x v="3869"/>
    <x v="16"/>
    <d v="2015-05-11T00:00:00"/>
    <s v="Action"/>
    <s v=" Adventure"/>
    <s v=" Thriller"/>
    <n v="148"/>
    <s v="UK, USA, Austria, Mexico, Italy, Morocco"/>
    <s v="English"/>
    <s v="Spanish"/>
    <s v="Italian"/>
    <x v="359"/>
    <s v="John Logan, Neal Purvis"/>
    <s v="Daniel Craig, Christoph Waltz, L√©a Seydoux, Ralph Fiennes, Monica Bellucci, Ben Whishaw, Naomie Harris, Dave Bautista, Andrew Scott, Rory Kinnear, Jesper Christensen, Alessandro Cremona, Stephanie Sigman, Tenoch Huerta, Adriana Paz"/>
    <x v="664"/>
    <s v="Daniel Craig, Christoph Waltz"/>
    <s v="A cryptic message from James Bond's past sends him on a trail to uncover the existence of a sinister organisation named SPECTRE. With a new threat dawning, Bond learns the terrible truth about the author of all his pain in his most recent missions."/>
    <s v="A cryptic message from James Bond's"/>
    <n v="6.8"/>
    <n v="376138"/>
    <n v="267528046.51143131"/>
    <n v="245000000"/>
    <x v="2770"/>
    <n v="200074609"/>
    <n v="961653705.13464725"/>
    <n v="880674609"/>
    <n v="1161"/>
  </r>
  <r>
    <s v="tt2380307"/>
    <x v="3870"/>
    <x v="19"/>
    <s v="28/12/2017"/>
    <s v="Animation"/>
    <s v=" Adventure"/>
    <s v=" Family"/>
    <n v="105"/>
    <s v="USA"/>
    <s v="English"/>
    <s v="Spanish"/>
    <m/>
    <x v="2006"/>
    <s v="Lee Unkrich, Jason Katz"/>
    <s v="Anthony Gonzalez, Gael Garc√≠a Bernal, Benjamin Bratt, Alanna Ubach, Renee Victor, Jaime Camil, Alfonso Arau, Herbert Siguenza, Gabriel Iglesias, Lombardo Boyar, Ana Ofelia Murgu√≠a, Natalia Cordova-Buckley, Selene Luna, Edward James Olmos, Sof√≠a Espinosa"/>
    <x v="1789"/>
    <s v="Anthony Gonzalez, Gael Garc√≠a Bernal"/>
    <s v="Aspiring musician Miguel, confronted with his family's ancestral ban on music, enters the Land of the Dead to find his great-great-grandfather, a legendary singer."/>
    <s v="Aspiring musician Miguel, confronted"/>
    <n v="8.4"/>
    <n v="352455"/>
    <n v="184774498.204961"/>
    <n v="175000000"/>
    <x v="2771"/>
    <n v="209726015"/>
    <n v="852162743.6209619"/>
    <n v="807083670"/>
    <n v="1101"/>
  </r>
  <r>
    <s v="tt2582502"/>
    <x v="3871"/>
    <x v="16"/>
    <d v="2015-01-10T00:00:00"/>
    <s v="Drama"/>
    <m/>
    <m/>
    <n v="116"/>
    <s v="Italy, USA"/>
    <s v="English"/>
    <m/>
    <m/>
    <x v="1006"/>
    <s v="Brad Desch"/>
    <s v="Russell Crowe, Amanda Seyfried, Aaron Paul, Diane Kruger, Quvenzhan√© Wallis, Bruce Greenwood, Janet McTeer, Kylie Rogers, Jane Fonda, Octavia Spencer, Jenny Vos, Brendan Griffin, Ryan Eggold, Chris Douglass, Jake Scheib"/>
    <x v="92"/>
    <s v="Russell Crowe, Amanda Seyfried"/>
    <s v="A Pulitzer-winning writer grapples with being a widower and father after a mental breakdown, while, 27 years later, his grown daughter struggles to forge connections of her own."/>
    <s v="A Pulitzer-winning writer grapples"/>
    <n v="7.1"/>
    <n v="23489"/>
    <m/>
    <n v="22400000"/>
    <x v="4"/>
    <m/>
    <m/>
    <n v="5587709"/>
    <n v="84"/>
  </r>
  <r>
    <s v="tt2582576"/>
    <x v="3872"/>
    <x v="19"/>
    <s v="21/04/2017"/>
    <s v="Action"/>
    <s v=" Drama"/>
    <s v=" War"/>
    <n v="113"/>
    <s v="USA"/>
    <s v="English"/>
    <s v="Arabic"/>
    <m/>
    <x v="2007"/>
    <s v="Chris Roessner"/>
    <s v="Henry Cavill, Nicholas Hoult, Logan Marshall-Green, Tommy Flanagan, Glen Powell, Navid Negahban, Beau Knapp, Neil Brown Jr., Parker Sawyers, Anthony Welsh, Sam Spruell, Sope Dirisu, Gonzalo Menendez, Nabil Elouahabi, Sammy Sheik"/>
    <x v="722"/>
    <s v="Henry Cavill, Nicholas Hoult"/>
    <s v="The story follows a young soldier, and his introduction into the 2003 invasion of Iraq. Based on true events, it bears witness to the destruction, and horrors of war."/>
    <s v="The story follows a young soldier,"/>
    <n v="6.3"/>
    <n v="18409"/>
    <m/>
    <m/>
    <x v="4"/>
    <m/>
    <m/>
    <m/>
    <n v="63"/>
  </r>
  <r>
    <s v="tt2381111"/>
    <x v="3873"/>
    <x v="16"/>
    <s v="17/03/2016"/>
    <s v="Drama"/>
    <s v=" Romance"/>
    <m/>
    <n v="117"/>
    <s v="UK, Canada, Ireland, USA"/>
    <s v="English"/>
    <s v="Latin"/>
    <s v="Irish"/>
    <x v="611"/>
    <s v="Nick Hornby, Colm T√≥ib√≠n"/>
    <s v="Saoirse Ronan, Hugh Gormley, Brid Brennan, Maeve McGrath, Emma Lowe, Barbara Drennan, Gillian McCarthy, Fiona Glascott, Jane Brennan, Eileen O'Higgins, Peter Campion, Eva Birthistle, James Corscadden, Julie Walters, Emily Bett Rickards"/>
    <x v="1008"/>
    <s v="Saoirse Ronan, Hugh Gormley"/>
    <s v="An Irish immigrant lands in 1950s Brooklyn, where she quickly falls into a romance with a local. When her past catches up with her, however, she must choose between two countries and the lives that exist within."/>
    <s v="An Irish immigrant lands in 1950s"/>
    <n v="7.5"/>
    <n v="127832"/>
    <n v="12011463.31275814"/>
    <n v="11000000"/>
    <x v="2772"/>
    <n v="38322743"/>
    <n v="67784117.292645589"/>
    <n v="62076141"/>
    <n v="310"/>
  </r>
  <r>
    <s v="tt2381249"/>
    <x v="3874"/>
    <x v="16"/>
    <s v="19/08/2015"/>
    <s v="Action"/>
    <s v=" Adventure"/>
    <s v=" Thriller"/>
    <n v="131"/>
    <s v="USA, China, Hong Kong, Austria, UK, Morocco"/>
    <s v="English"/>
    <s v="Swedish"/>
    <s v="German"/>
    <x v="175"/>
    <s v="Christopher McQuarrie, Christopher McQuarrie"/>
    <s v="Tom Cruise, Jeremy Renner, Simon Pegg, Rebecca Ferguson, Ving Rhames, Sean Harris, Simon McBurney, Jingchu Zhang, Tom Hollander, Jens Hult√©n, Alec Baldwin, Mateo Rufino, Fernando Abadie, Alec Utgoff, Hermione Corfield"/>
    <x v="9"/>
    <s v="Tom Cruise, Jeremy Renner"/>
    <s v="Ethan and his team take on their most impossible mission yet when they have to eradicate an international rogue organization as highly skilled as they are and committed to destroying the IMF."/>
    <s v="Ethan and his team take on their"/>
    <n v="7.4"/>
    <n v="334530"/>
    <n v="163792681.53761101"/>
    <n v="150000000"/>
    <x v="2773"/>
    <n v="195042377"/>
    <n v="745493256.93851399"/>
    <n v="682716636"/>
    <n v="539"/>
  </r>
  <r>
    <s v="tt2381941"/>
    <x v="3875"/>
    <x v="16"/>
    <d v="2015-05-03T00:00:00"/>
    <s v="Comedy"/>
    <s v=" Crime"/>
    <s v=" Drama"/>
    <n v="105"/>
    <s v="USA, Argentina"/>
    <s v="English"/>
    <s v="Spanish"/>
    <m/>
    <x v="1352"/>
    <s v="Glenn Ficarra, John Requa"/>
    <s v="Will Smith, Margot Robbie, Adrian Martinez, Gerald McRaney, Rodrigo Santoro, BD Wong, Brennan Brown, Robert Taylor, Dotan Bonen, Griff Furst, Stephanie Honor√©, David Stanford, Dominic Fumusa, Steve Kim, Don Yesso"/>
    <x v="45"/>
    <s v="Will Smith, Margot Robbie"/>
    <s v="In the midst of veteran con man Nicky's latest scheme, a woman from his past - now an accomplished femme fatale - shows up and throws his plans for a loop."/>
    <s v="In the midst of veteran con man"/>
    <n v="6.6"/>
    <n v="212459"/>
    <n v="54706755.633562073"/>
    <n v="50100000"/>
    <x v="2774"/>
    <n v="53862963"/>
    <n v="173361409.59084347"/>
    <n v="158762963"/>
    <n v="291"/>
  </r>
  <r>
    <s v="tt2381991"/>
    <x v="3876"/>
    <x v="9"/>
    <d v="2016-07-04T00:00:00"/>
    <s v="Action"/>
    <s v=" Adventure"/>
    <s v=" Drama"/>
    <n v="114"/>
    <s v="USA, China"/>
    <s v="English"/>
    <m/>
    <m/>
    <x v="2008"/>
    <s v="Evan Spiliotopoulos, Craig Mazin"/>
    <s v="Chris Hemsworth, Charlize Theron, Jessica Chastain, Emily Blunt, Nick Frost, Rob Brydon, Sheridan Smith, Alexandra Roach, Sope Dirisu, Sam Hazeldine, Sam Claflin, Sophie Cookson, Conrad Khan, Niamh Walter, Nana Agyeman-Bediako"/>
    <x v="1034"/>
    <s v="Chris Hemsworth, Charlize Theron"/>
    <s v="Eric and fellow warrior Sara, raised as members of ice Queen Freya's army, try to conceal their forbidden love as they fight to survive the wicked intentions of both Freya and her sister Ravenna."/>
    <s v="Eric and fellow warrior Sara,"/>
    <n v="6.1"/>
    <n v="95701"/>
    <n v="124009987.20870681"/>
    <n v="115000000"/>
    <x v="2775"/>
    <n v="48390190"/>
    <n v="177915875.60828698"/>
    <n v="164989338"/>
    <n v="214"/>
  </r>
  <r>
    <s v="tt2591814"/>
    <x v="3877"/>
    <x v="13"/>
    <s v="21/05/2014"/>
    <s v="Animation"/>
    <s v=" Drama"/>
    <s v=" Romance"/>
    <n v="46"/>
    <s v="Japan"/>
    <s v="Japanese"/>
    <s v="English"/>
    <m/>
    <x v="1196"/>
    <s v="Makoto Shinkai"/>
    <s v="Miyu Irino, Kana Hanazawa, Fumi Hirano, Gou Maeda, Takeshi Maeda, Yuka Terasaki, Takanori Hoshino, Suguru Inoue, Megumi Han, Mikako Komatsu, Yuki Hayashi, Wataru Sekine, Risa Mizuno, Hiroshi Shimozaki, Kuniko Ishijima"/>
    <x v="1790"/>
    <s v="Miyu Irino, Kana Hanazawa"/>
    <s v="A 15-year-old boy and 27-year-old woman find an unlikely friendship one rainy day in the Shinjuku Gyoen National Garden."/>
    <s v="A 15-year-old boy and 27-year-old"/>
    <n v="7.5"/>
    <n v="32669"/>
    <m/>
    <m/>
    <x v="4"/>
    <m/>
    <m/>
    <n v="418256"/>
    <n v="98"/>
  </r>
  <r>
    <s v="tt2382396"/>
    <x v="3878"/>
    <x v="13"/>
    <d v="2014-09-10T00:00:00"/>
    <s v="Crime"/>
    <s v=" Drama"/>
    <m/>
    <n v="117"/>
    <s v="USA"/>
    <s v="English"/>
    <m/>
    <m/>
    <x v="505"/>
    <s v="Gary Hawkins, Larry Brown"/>
    <s v="Nicolas Cage, Tye Sheridan, Gary Poulter, Ronnie Gene Blevins, Adriene Mishler, Brian Mays, Aj Wilson McPhaul, Sue Rock, Heather Kafka, Brenda Isaacs Booth, Anna Niemtschk, Elbert Hill III, Milton Fountain, Roderick L. Polk, Aaron Spivey-Sorrells"/>
    <x v="130"/>
    <s v="Nicolas Cage, Tye Sheridan"/>
    <s v="An ex-con, who is the unlikeliest of role models, meets a 15-year-old boy and is faced with the choice of redemption or ruin."/>
    <s v="An ex-con, who is the unlikeliest"/>
    <n v="6.9"/>
    <n v="44806"/>
    <n v="4443927.4200817998"/>
    <n v="4000000"/>
    <x v="2776"/>
    <n v="373375"/>
    <n v="2701289.0545164882"/>
    <n v="2431443"/>
    <n v="146"/>
  </r>
  <r>
    <s v="tt2608224"/>
    <x v="3879"/>
    <x v="13"/>
    <s v="22/02/2013"/>
    <s v="Biography"/>
    <s v=" Drama"/>
    <s v=" History"/>
    <n v="138"/>
    <s v="Turkey"/>
    <s v="Turkish"/>
    <m/>
    <m/>
    <x v="661"/>
    <s v="Yilmaz Erdogan"/>
    <s v="Kivan√ß Tatlitug, Mert Firat, Bel√ßim Bilgin, Farah Zeynep Abdullah, Yilmaz Erdogan, Ahmet M√ºmtaz Taylan, Taner Birsel, Selman √únl√ºsoy, Ipek Bilgin, Aksel Bonfil, Seher Devrim Yakut, Salih Kalyon, Miray Akay, Abdullah Arslan, Adem Atbas"/>
    <x v="1791"/>
    <s v="Kivan√ß Tatlitug, Mert Firat"/>
    <s v="In a small Turkish town, two young tuberculous poets try to survive while publishing their poems. As they both fall in love, their life would never be the same."/>
    <s v="In a small Turkish town, two young"/>
    <n v="7.8"/>
    <n v="19351"/>
    <m/>
    <n v="15000000"/>
    <x v="4"/>
    <m/>
    <m/>
    <n v="11028096"/>
    <n v="14"/>
  </r>
  <r>
    <s v="tt2610768"/>
    <x v="3880"/>
    <x v="13"/>
    <s v="18/01/2013"/>
    <s v="Comedy"/>
    <s v=" Romance"/>
    <m/>
    <n v="114"/>
    <s v="Turkey"/>
    <s v="Turkish"/>
    <m/>
    <m/>
    <x v="1349"/>
    <s v="Sahan G√∂kbakar"/>
    <s v="Sahan G√∂kbakar, Furkan Turan, Ezgi Mola, Dilsah Demir, G√∂zde Seda Altuner, Adem Atbas, M√ºcahit Avci, Tracy Daziz, Gokcen Gokcebag, Zehra I√ß√∂z, Ahmet Kabil, Sercan Karahan, Resit Kurt, Mert K√ºlt√ºr, Ali Furkan Yilmaz"/>
    <x v="1204"/>
    <s v="Sahan G√∂kbakar, Furkan Turan"/>
    <s v="Celal, who dreams of achieving happiness as a womanizer, soon gets into difficulties and suffers misfortune. Back when Celal was in a relationship, he was jealous of the life of a bachelor."/>
    <s v="Celal, who dreams of achieving"/>
    <n v="2.8"/>
    <n v="41040"/>
    <m/>
    <m/>
    <x v="4"/>
    <m/>
    <m/>
    <n v="16999831"/>
    <n v="80"/>
  </r>
  <r>
    <s v="tt2614684"/>
    <x v="3881"/>
    <x v="15"/>
    <d v="2015-09-07T00:00:00"/>
    <s v="Action"/>
    <s v=" Crime"/>
    <s v=" Drama"/>
    <n v="99"/>
    <s v="UK"/>
    <s v="English"/>
    <m/>
    <m/>
    <x v="2009"/>
    <s v="Gregory Burke"/>
    <s v="Jack O'Connell, Jack Lowden, Paul Popplewell, Adam Nagaitis, Joshua Hill, Ben Williams-Lee, Jonah Russell, Harry Verity, Peter McNeil O'Connor, Babou Ceesay, Sam Reid, James McArdle, Sam Hazeldine, Sean Harris, Paul Anderson"/>
    <x v="1618"/>
    <s v="Jack O'Connell, Jack Lowden"/>
    <s v="In 1971, a young and disorientated British soldier is accidentally abandoned by his unit following a riot on the deadly streets of Belfast."/>
    <s v="In 1971, a young and disorientated"/>
    <n v="7.2"/>
    <n v="49740"/>
    <m/>
    <m/>
    <x v="4"/>
    <n v="1270847"/>
    <m/>
    <n v="3062178"/>
    <n v="140"/>
  </r>
  <r>
    <s v="tt2617828"/>
    <x v="3882"/>
    <x v="13"/>
    <s v="23/05/2013"/>
    <s v="Drama"/>
    <m/>
    <m/>
    <n v="97"/>
    <s v="Germany"/>
    <s v="German"/>
    <s v="English"/>
    <m/>
    <x v="2010"/>
    <s v="Stephan Lacant, Karsten Dahlem"/>
    <s v="Hanno Koffler, Max Riemelt, Attila Borlan, Katharina Sch√ºttler, Stephanie Sch√∂nfeld, Oliver Br√∂cker, Luis Lamprecht, Maren Kroymann, Shenja Lacher, Britta Hammelstein, Horst Krebs, Barbara Bernt, Samuel Schnepf, Vilmar Bieri, Jonathan M√ºller"/>
    <x v="1792"/>
    <s v="Hanno Koffler, Max Riemelt"/>
    <s v="A soon-to-be-father policeman falls for a gay fellow officer and his life starts falling apart."/>
    <s v="A soon-to-be-father policeman"/>
    <n v="7.6"/>
    <n v="17725"/>
    <m/>
    <m/>
    <x v="4"/>
    <m/>
    <m/>
    <n v="599721"/>
    <n v="66"/>
  </r>
  <r>
    <s v="tt2620590"/>
    <x v="3883"/>
    <x v="19"/>
    <s v="14/09/2017"/>
    <s v="Crime"/>
    <s v=" Horror"/>
    <s v=" Thriller"/>
    <n v="90"/>
    <s v="USA"/>
    <s v="English"/>
    <m/>
    <m/>
    <x v="1114"/>
    <s v="Kim Henkel, Tobe Hooper"/>
    <s v="Stephen Dorff, Lili Taylor, Sam Strike, Vanessa Grasse, Finn Jones, Sam Coleman, Jessica Madsen, James Bloor, Christopher Adamson, Dimo Alexiev, Nathan Cooper, Dejan Angelov, Boris Kabakchiev, Lorina Kamburova, Hristo Milev"/>
    <x v="403"/>
    <s v="Stephen Dorff, Lili Taylor"/>
    <s v="A teenage Leatherface escapes from a mental hospital with three other inmates, kidnapping a young nurse and taking her on a road trip from hell, while being pursued by a lawman out for revenge."/>
    <s v="A teenage Leatherface escapes"/>
    <n v="5"/>
    <n v="18818"/>
    <m/>
    <m/>
    <x v="4"/>
    <m/>
    <m/>
    <n v="1476843"/>
    <n v="170"/>
  </r>
  <r>
    <s v="tt2621000"/>
    <x v="3884"/>
    <x v="13"/>
    <s v="15/03/2013"/>
    <s v="Comedy"/>
    <s v=" Drama"/>
    <m/>
    <n v="135"/>
    <s v="India"/>
    <s v="Hindi"/>
    <m/>
    <m/>
    <x v="2011"/>
    <s v="Subhash Kapoor"/>
    <s v="Arshad Warsi, Amrita Rao, Boman Irani, Saurabh Shukla, Harsh Chhaya, Mohan Kapoor, Mohan Agashe, Ramesh Deo, Sanjay Mishra, Rajeev Siddhartha, Vibha Chhibber, Kartick Sitaraman, Kannan Arunachalam, Manoj Bakshi, Mukund Bhatt"/>
    <x v="1793"/>
    <s v="Arshad Warsi, Amrita Rao"/>
    <s v="A small time lawyer files a PIL in court against his own idols case."/>
    <s v="A small time lawyer files a PIL"/>
    <n v="7.5"/>
    <n v="16951"/>
    <m/>
    <m/>
    <x v="4"/>
    <m/>
    <m/>
    <n v="316863"/>
    <n v="38"/>
  </r>
  <r>
    <s v="tt2625030"/>
    <x v="3885"/>
    <x v="13"/>
    <s v="21/02/2013"/>
    <s v="Action"/>
    <s v=" Crime"/>
    <s v=" Drama"/>
    <n v="135"/>
    <s v="South Korea"/>
    <s v="Korean"/>
    <s v="Mandarin"/>
    <m/>
    <x v="2012"/>
    <s v="Hoon-jung Park"/>
    <s v="Jung-jae Lee, Min-sik Choi, Jung-min Hwang, Sung-woong Park, Ji-Hyo Song, Yoon-Seong Kim, Kwang-hoon Na, Seo-yeon Park, Il-hwa Choi, Jin-mo Joo, Gwang Jang, Tae-won Kwon, Hong-pa Kim, Seung-bu Lee, Byeong-ok Kim"/>
    <x v="1794"/>
    <s v="Jung-jae Lee, Min-sik Choi"/>
    <s v="An undercover cop finds it difficult to play both a cop and a goon."/>
    <s v="An undercover cop finds it difficult"/>
    <n v="7.6"/>
    <n v="19797"/>
    <m/>
    <m/>
    <x v="4"/>
    <n v="457806"/>
    <m/>
    <n v="31672872"/>
    <n v="53"/>
  </r>
  <r>
    <s v="tt2625810"/>
    <x v="3886"/>
    <x v="16"/>
    <s v="29/07/2016"/>
    <s v="Drama"/>
    <s v=" Thriller"/>
    <m/>
    <n v="101"/>
    <s v="Canada"/>
    <s v="English"/>
    <m/>
    <m/>
    <x v="2013"/>
    <s v="Patricia Rozema, Jean Hegland"/>
    <s v="Ellen Page, Evan Rachel Wood, Max Minghella, Callum Keith Rennie, Michael Eklund, Wendy Crewson, Ronin Cara, Owen Cara, Crystal Pite, Lorne Cardinal, Katherine Cowie, Sandy Sidhu"/>
    <x v="903"/>
    <s v="Ellen Page, Evan Rachel Wood"/>
    <s v="After a massive power outage, two sisters learn to survive on their own in their isolated woodland home."/>
    <s v="After a massive power outage,"/>
    <n v="5.8"/>
    <n v="18561"/>
    <m/>
    <m/>
    <x v="4"/>
    <n v="9995"/>
    <m/>
    <n v="92166"/>
    <n v="202"/>
  </r>
  <r>
    <s v="tt2383068"/>
    <x v="3887"/>
    <x v="13"/>
    <d v="2014-01-05T00:00:00"/>
    <s v="Horror"/>
    <s v=" Thriller"/>
    <m/>
    <n v="99"/>
    <s v="USA"/>
    <s v="English"/>
    <m/>
    <m/>
    <x v="1177"/>
    <s v="Ti West"/>
    <s v="Joe Swanberg, AJ Bowen, Kentucker Audley, Gene Jones, Amy Seimetz, Kate Forbes, Conphidance, Derek Roberts, Shirley Jones Byrd, Shaun Clay, Dale Neal, Kate Lyn Sheil, Donna Biscoe, Tovin A. Pristell, Christian Ojore Mayfield"/>
    <x v="1795"/>
    <s v="Joe Swanberg, AJ Bowen"/>
    <s v="A news team trails a man as he travels into the world of Eden Parish to find his missing sister, where it becomes apparent that this paradise may not be as it seems."/>
    <s v="A news team trails a man as he"/>
    <n v="6.1"/>
    <n v="16587"/>
    <n v="4443927.4200817998"/>
    <n v="4000000"/>
    <x v="2777"/>
    <n v="9221"/>
    <n v="10244.363685143569"/>
    <n v="9221"/>
    <n v="100"/>
  </r>
  <r>
    <s v="tt2386490"/>
    <x v="3888"/>
    <x v="18"/>
    <s v="31/01/2019"/>
    <s v="Animation"/>
    <s v=" Action"/>
    <s v=" Adventure"/>
    <n v="104"/>
    <s v="USA, Japan"/>
    <s v="English"/>
    <m/>
    <m/>
    <x v="1715"/>
    <s v="Dean DeBlois, Cressida Cowell"/>
    <s v="Jay Baruchel, America Ferrera, F. Murray Abraham, Cate Blanchett, Gerard Butler, Craig Ferguson, Jonah Hill, Christopher Mintz-Plasse, Kristen Wiig, Kit Harington, Justin Rupple, Robin Atkin Downes, Kieron Elliott, Julia Emelin, Gideon Emery"/>
    <x v="1052"/>
    <s v="Jay Baruchel, America Ferrera"/>
    <s v="When Hiccup discovers Toothless isn't the only Night Fury, he must seek &quot;The Hidden World&quot;, a secret Dragon Utopia before a hired tyrant named Grimmel finds it first."/>
    <s v="When Hiccup discovers Toothless"/>
    <n v="7.5"/>
    <n v="97018"/>
    <n v="130591452.61033353"/>
    <n v="129000000"/>
    <x v="2778"/>
    <n v="160799505"/>
    <n v="528237519.01212627"/>
    <n v="521800153"/>
    <n v="669"/>
  </r>
  <r>
    <s v="tt2387433"/>
    <x v="3889"/>
    <x v="13"/>
    <s v="24/10/2013"/>
    <s v="Horror"/>
    <s v=" Sci-Fi"/>
    <s v=" Thriller"/>
    <n v="97"/>
    <s v="USA"/>
    <s v="English"/>
    <m/>
    <m/>
    <x v="1206"/>
    <s v="Scott Stewart"/>
    <s v="Keri Russell, Josh Hamilton, Dakota Goyo, Kadan Rockett, J.K. Simmons, L.J. Benet, Rich Hutchman, Myndy Crist, Annie Thurman, Jake Brennan, Ron Ostrow, Tom Costello, Marion Kerr, Alyvia Alyn Lind, Josh Stamberg"/>
    <x v="920"/>
    <s v="Keri Russell, Josh Hamilton"/>
    <s v="As the Barrett family's peaceful suburban life is rocked by an escalating series of disturbing events, they come to learn that a terrifying and deadly force is after them, one which may have arrived from beyond the stars."/>
    <s v="As the Barrett family's peaceful"/>
    <n v="6.3"/>
    <n v="69614"/>
    <n v="3888436.4925715751"/>
    <n v="3500000"/>
    <x v="2779"/>
    <n v="17418667"/>
    <n v="30949846.948290762"/>
    <n v="27858103"/>
    <n v="273"/>
  </r>
  <r>
    <s v="tt2387499"/>
    <x v="3890"/>
    <x v="9"/>
    <d v="2017-08-02T00:00:00"/>
    <s v="Action"/>
    <s v=" Comedy"/>
    <m/>
    <n v="105"/>
    <s v="USA"/>
    <s v="English"/>
    <s v="Hebrew"/>
    <s v="Mandarin"/>
    <x v="1210"/>
    <s v="Michael LeSieur"/>
    <s v="Zach Galifianakis, Isla Fisher, Jon Hamm, Gal Gadot, Patton Oswalt, Ming Zhao, Matt Walsh, Maribeth Monroe, Michael Liu, Kevin Dunn, Dayo Abanikanda, Henry Boston, Jack McQuaid, Bobby Lee, Ying He"/>
    <x v="1796"/>
    <s v="Zach Galifianakis, Isla Fisher"/>
    <s v="A suburban couple becomes embroiled in an international espionage plot when they discover that their seemingly perfect new neighbors are government spies."/>
    <s v="A suburban couple becomes embroiled"/>
    <n v="5.9"/>
    <n v="56142"/>
    <n v="43133908.594332799"/>
    <n v="40000000"/>
    <x v="2780"/>
    <n v="14904426"/>
    <n v="32262810.302178789"/>
    <n v="29918745"/>
    <n v="101"/>
  </r>
  <r>
    <s v="tt2387559"/>
    <x v="3891"/>
    <x v="13"/>
    <s v="24/07/2014"/>
    <s v="Comedy"/>
    <s v=" Drama"/>
    <m/>
    <n v="105"/>
    <s v="USA, India, Canada"/>
    <s v="English"/>
    <m/>
    <m/>
    <x v="1702"/>
    <s v="Ken Scott, Ken Scott"/>
    <s v="Vince Vaughn, Chris Pratt, Cobie Smulders, Andrzej Blumenfeld, Simon Delaney, Bobby Moynihan, Dave Patten, Adam Chanler-Berat, Britt Robertson, Jack Reynor, Amos VanderPoel, Matthew Daddario, Jessica Williams, Leslie Ann Glossner, Derrick Arthur"/>
    <x v="599"/>
    <s v="Vince Vaughn, Chris Pratt"/>
    <s v="An affable underachiever finds out he's fathered 533 children through anonymous donations to a fertility clinic 20 years ago. Now he must decide whether or not to come forward when 142 of them file a lawsuit to reveal his identity."/>
    <s v="An affable underachiever finds"/>
    <n v="6.4"/>
    <n v="74038"/>
    <n v="28885528.2305317"/>
    <n v="26000000"/>
    <x v="2781"/>
    <n v="30664106"/>
    <n v="59015740.538408138"/>
    <n v="53120346"/>
    <n v="126"/>
  </r>
  <r>
    <s v="tt2639254"/>
    <x v="3892"/>
    <x v="15"/>
    <d v="2015-04-06T00:00:00"/>
    <s v="Drama"/>
    <s v=" Romance"/>
    <m/>
    <n v="112"/>
    <s v="UK"/>
    <s v="English"/>
    <m/>
    <m/>
    <x v="2014"/>
    <s v="Jeremy Brock, Alison Deegan"/>
    <s v="Thomas Allam, Alan Rickman, Hope Hancock, Isabella Steinbarth, Hal Hewetson, Carolina Vald√©s, Eleanor Montgomery, Matthias Schoenaerts, Danny Webb, Kate Winslet, Cathy Belton, Steven Waddington, Adrian Scarborough, Adrian Schiller, Ben Fox"/>
    <x v="1797"/>
    <s v="Thomas Allam, Alan Rickman"/>
    <s v="Two talented landscape artists become romantically entangled while building a garden in King Louis XIV's palace at Versailles."/>
    <s v="Two talented landscape artists"/>
    <n v="6.5"/>
    <n v="20225"/>
    <m/>
    <m/>
    <x v="4"/>
    <n v="558173"/>
    <m/>
    <n v="10084623"/>
    <n v="80"/>
  </r>
  <r>
    <s v="tt2639336"/>
    <x v="3893"/>
    <x v="11"/>
    <s v="22/08/2019"/>
    <s v="Drama"/>
    <s v=" Mystery"/>
    <s v=" Thriller"/>
    <n v="98"/>
    <s v="Ireland, USA"/>
    <s v="English"/>
    <s v="Hungarian"/>
    <s v="French"/>
    <x v="702"/>
    <s v="Ray Wright, Ray Wright"/>
    <s v="Isabelle Huppert, Chlo√´ Grace Moretz, Maika Monroe, Jane Perry, Jeff Hiller, Parker Sawyers, Brandon Lee Sears, Arthur Lee, Rosa Escoda, Jessica Preddy, Thaddeus Daniels, Raven Dauda, Colm Feore, Zawe Ashton, Nagisa Morimoto"/>
    <x v="1798"/>
    <s v="Isabelle Huppert, Chlo√´ Grace Moretz"/>
    <s v="A young woman befriends a lonely widow who's harboring a dark and deadly agenda toward her."/>
    <s v="A young woman befriends a lonely"/>
    <n v="6"/>
    <n v="23435"/>
    <m/>
    <m/>
    <x v="4"/>
    <n v="10532219"/>
    <m/>
    <n v="18653107"/>
    <n v="341"/>
  </r>
  <r>
    <s v="tt2639344"/>
    <x v="3894"/>
    <x v="15"/>
    <s v="20/11/2014"/>
    <s v="Drama"/>
    <s v=" Romance"/>
    <m/>
    <n v="94"/>
    <s v="USA, Greece"/>
    <s v="English"/>
    <s v="Russian"/>
    <m/>
    <x v="2015"/>
    <s v="Ira Sachs, Mauricio Zacharias"/>
    <s v="Alfred Molina, John Lithgow, Darren E. Burrows, Charlie Tahan, Cheyenne Jackson, Manny Perez, Christina Kirk, Marisa Tomei, Tank Burt, Christian Coulson, John Cullum, Harriet Sansom Harris, Adriane Lenox, Jason Stuart, David Bell"/>
    <x v="245"/>
    <s v="Alfred Molina, John Lithgow"/>
    <s v="After Ben and George get married, George is fired from his teaching post, forcing them to stay with friends separately while they sell their place and look for cheaper housing -- a situation that weighs heavily on all involved."/>
    <s v="After Ben and George get married,"/>
    <n v="6.7"/>
    <n v="11976"/>
    <m/>
    <m/>
    <x v="4"/>
    <n v="2262223"/>
    <m/>
    <n v="3057388"/>
    <n v="76"/>
  </r>
  <r>
    <s v="tt2388715"/>
    <x v="3895"/>
    <x v="13"/>
    <d v="2014-10-04T00:00:00"/>
    <s v="Horror"/>
    <s v=" Mystery"/>
    <m/>
    <n v="104"/>
    <s v="USA"/>
    <s v="English"/>
    <m/>
    <m/>
    <x v="1616"/>
    <s v="Mike Flanagan, Jeff Howard"/>
    <s v="Karen Gillan, Brenton Thwaites, Katee Sackhoff, Rory Cochrane, Annalise Basso, Garrett Ryan, James Lafferty, Miguel Sandoval, Kate Siegel, Scott Graham, Michael J. Fourticq, Justin Gordon, Katie Parker, Bob Gebert, Brett Murray"/>
    <x v="1799"/>
    <s v="Karen Gillan, Brenton Thwaites"/>
    <s v="A woman tries to exonerate her brother, who was convicted of murder, by proving that the crime was committed by a supernatural phenomenon."/>
    <s v="A woman tries to exonerate her"/>
    <n v="6.5"/>
    <n v="114486"/>
    <n v="5554909.2751022503"/>
    <n v="5000000"/>
    <x v="2782"/>
    <n v="27695246"/>
    <n v="49394198.836098313"/>
    <n v="44459951"/>
    <n v="459"/>
  </r>
  <r>
    <s v="tt2650978"/>
    <x v="3896"/>
    <x v="15"/>
    <s v="13/02/2014"/>
    <s v="Action"/>
    <s v=" Drama"/>
    <s v=" Western"/>
    <n v="115"/>
    <s v="Austria, Germany"/>
    <s v="German"/>
    <s v="English"/>
    <m/>
    <x v="2016"/>
    <s v="Martin Ambrosch, Andreas Prochaska"/>
    <s v="Sam Riley, Tobias Moretti, Paula Beer, Thomas Schubert, Carmen Gratl, Clemens Schick, Helmuth H√§usler, Martin Leutgeb, Johannes Nikolussi, Florian Br√ºckner, Heinz Ollesch, Franz Xaver Br√ºckner, Xenia Assenza, Beatrix Brunschko, Gerhard Liebmann"/>
    <x v="530"/>
    <s v="Sam Riley, Tobias Moretti"/>
    <s v="Through a hidden path a lone rider reaches a little town high up in the Alps. Nobody knows where the stranger comes from, nor what he wants there. But everyone knows that they don't want him to stay."/>
    <s v="Through a hidden path a lone rider"/>
    <n v="7.1"/>
    <n v="11659"/>
    <m/>
    <s v="EUR 6350000"/>
    <x v="4"/>
    <m/>
    <m/>
    <n v="2390284"/>
    <n v="61"/>
  </r>
  <r>
    <s v="tt2389182"/>
    <x v="3897"/>
    <x v="13"/>
    <s v="21/03/2014"/>
    <s v="Comedy"/>
    <s v=" Crime"/>
    <s v=" Drama"/>
    <n v="88"/>
    <s v="USA"/>
    <s v="English"/>
    <m/>
    <m/>
    <x v="2017"/>
    <s v="David Chirchirillo, Trent Haaga"/>
    <s v="Pat Healy, Sara Paxton, Ethan Embry, David Koechner, Amanda Fuller, Laura Covelli, Todd Farmer, Elissa Dowling, Eric Neil Gutierrez, Ruben Pla, Claudia Salinas, Brighton Sharbino, Eli McLaughlin, Butch"/>
    <x v="1800"/>
    <s v="Pat Healy, Sara Paxton"/>
    <s v="A scheming couple put a struggling family man and his old friend through a series of increasingly twisted dares over the course of an evening at a local bar."/>
    <s v="A scheming couple put a struggling"/>
    <n v="6.7"/>
    <n v="17439"/>
    <n v="222196.37100409"/>
    <n v="200000"/>
    <x v="2783"/>
    <n v="59424"/>
    <n v="66018.985752735214"/>
    <n v="59424"/>
    <n v="69"/>
  </r>
  <r>
    <s v="tt2652118"/>
    <x v="3898"/>
    <x v="9"/>
    <s v="19/02/2016"/>
    <s v="Action"/>
    <s v=" Adventure"/>
    <s v=" Drama"/>
    <n v="96"/>
    <s v="China, USA"/>
    <s v="English"/>
    <m/>
    <m/>
    <x v="2018"/>
    <s v="John Fusco, Du Lu Wang"/>
    <s v="Donnie Yen, Michelle Yeoh, Harry Shum Jr., Natasha Liu Bordizzo, Jason Scott Lee, Eugenia Yuan, Roger Yuan, JuJu Chan, Chris Pang, Woon Young Park, Darryl Quon, Veronica Ngo, Gary Young, Andrew Stehlin, Trevor Sai Louie"/>
    <x v="810"/>
    <s v="Donnie Yen, Michelle Yeoh"/>
    <s v="A story of lost love, young love, a legendary sword and one last opportunity at redemption."/>
    <s v="A story of lost love, young love,"/>
    <n v="6.1"/>
    <n v="17307"/>
    <m/>
    <n v="20000000"/>
    <x v="4"/>
    <m/>
    <m/>
    <n v="38659039"/>
    <n v="83"/>
  </r>
  <r>
    <s v="tt2659414"/>
    <x v="3899"/>
    <x v="13"/>
    <s v="23/01/2013"/>
    <s v="Comedy"/>
    <s v=" Drama"/>
    <m/>
    <n v="127"/>
    <s v="South Korea"/>
    <s v="Korean"/>
    <m/>
    <m/>
    <x v="2019"/>
    <s v="Hwan-kyung Lee, Yeong-ah Yoo"/>
    <s v="Seung-ryong Ryu, So Won Kal, Dal-su Oh, Man-sik Jeong, Won-Sang Park, Jeong-tae Kim, Shin-Hye Park, Ro-Woon Choi, Yi-jin Han, Heon Tae Jeon, Deok-hyeon Jo, Jae-yoon Jo, Han-bi Jung, Jae-Min Jung, Jin-young Jung"/>
    <x v="1801"/>
    <s v="Seung-ryong Ryu, So Won Kal"/>
    <s v="A story about the love between a mentally-ill father and his lovingly adorable daughter."/>
    <s v="A story about the love between"/>
    <n v="8.1999999999999993"/>
    <n v="15499"/>
    <m/>
    <m/>
    <x v="4"/>
    <m/>
    <m/>
    <n v="82101723"/>
    <n v="85"/>
  </r>
  <r>
    <s v="tt2390361"/>
    <x v="3900"/>
    <x v="13"/>
    <s v="15/05/2014"/>
    <s v="Comedy"/>
    <s v=" Drama"/>
    <s v=" Romance"/>
    <n v="93"/>
    <s v="USA"/>
    <s v="English"/>
    <m/>
    <m/>
    <x v="949"/>
    <s v="Nicole Holofcener"/>
    <s v="Julia Louis-Dreyfus, Lennie Loftin, Jessica St. Clair, Christopher Nicholas Smith, Tracey Fairaway, Toni Collette, Ben Falcone, Michaela Watkins, Catherine Keener, Phillip Brock, James Gandolfini, Tavi Gevinson, Nick L. Williams, Ivy Strohmaier, Natasha Sky Lipson"/>
    <x v="1802"/>
    <s v="Julia Louis-Dreyfus"/>
    <s v="A divorced woman who decides to pursue the man she's interested in learns he's her new friend's ex-husband."/>
    <s v="A divorced woman who decides to"/>
    <n v="7"/>
    <n v="58016"/>
    <n v="8887854.8401635997"/>
    <n v="8000000"/>
    <x v="2784"/>
    <n v="17550872"/>
    <n v="28095477.925934717"/>
    <n v="25288872"/>
    <n v="164"/>
  </r>
  <r>
    <s v="tt2667380"/>
    <x v="3901"/>
    <x v="9"/>
    <s v="13/05/2016"/>
    <s v="Action"/>
    <s v=" Horror"/>
    <s v=" Sci-Fi"/>
    <n v="99"/>
    <s v="UK"/>
    <s v="English"/>
    <m/>
    <m/>
    <x v="2020"/>
    <s v="Steven Gomez"/>
    <s v="Thure Lindhardt, Vanessa Kirby, David Ajala, Mike Noble, Bentley Kalu, Tom McKay, Kelly Gough, Osi Okerafor, Damian Kell, Tim Ahern, Sam Huntington"/>
    <x v="1803"/>
    <s v="Thure Lindhardt, Vanessa Kirby"/>
    <s v="Set in a near future, technology-reliant society that pits man against killing machines."/>
    <s v="Set in a near future, technology-reliant"/>
    <n v="5.7"/>
    <n v="12864"/>
    <m/>
    <m/>
    <x v="4"/>
    <m/>
    <m/>
    <n v="25427"/>
    <n v="89"/>
  </r>
  <r>
    <s v="tt2668134"/>
    <x v="3902"/>
    <x v="13"/>
    <d v="2014-01-01T00:00:00"/>
    <s v="Animation"/>
    <s v=" Adventure"/>
    <s v=" Sci-Fi"/>
    <n v="115"/>
    <s v="Japan"/>
    <s v="Japanese"/>
    <m/>
    <m/>
    <x v="1846"/>
    <s v="Leiji Matsumoto, Harutoshi Fukui"/>
    <s v="Y√ª Aoi, Jessica Boone, Ayano Fukuda, Arata Furuta, Adam Gibbs, Kiyoshi Kobayashi, David Matranga, Haruma Miura, Toshiyuki Morikawa, Rob Mungle, Emily Neves, Shun Oguri, Chikao Ohtsuka, Maaya Sakamoto, Miyuki Sawashiro"/>
    <x v="1804"/>
    <s v="Y√ª Aoi, Jessica Boone"/>
    <s v="Mankind is dying. Only one man can do anything about it, Space Captain Harlock, but the Gaia Coalition will stop at nothing to end him."/>
    <s v="Mankind is dying. Only one man"/>
    <n v="6.4"/>
    <n v="11386"/>
    <m/>
    <n v="30000000"/>
    <x v="4"/>
    <m/>
    <m/>
    <n v="18010317"/>
    <n v="43"/>
  </r>
  <r>
    <s v="tt2669336"/>
    <x v="3903"/>
    <x v="15"/>
    <s v="15/05/2015"/>
    <s v="Horror"/>
    <s v=" Sci-Fi"/>
    <s v=" Thriller"/>
    <n v="104"/>
    <s v="USA"/>
    <s v="English"/>
    <m/>
    <m/>
    <x v="2021"/>
    <s v="Bradley King, Bp Cooper"/>
    <s v="Danielle Panabaker, Matt O'Leary, George Finn, John Rhys-Davies, Amin Joseph, Jason Spisak, Sharon Maughan, David Figlioli, Judith Drake, Mark C. Hanson"/>
    <x v="1569"/>
    <s v="Danielle Panabaker, Matt O'Leary"/>
    <s v="Three friends discover a mysterious machine that takes pictures twenty-four hours into the future, and conspire to use it for personal gain, until disturbing and dangerous images begin to develop."/>
    <s v="Three friends discover a mysterious"/>
    <n v="6.5"/>
    <n v="40494"/>
    <m/>
    <n v="5000000"/>
    <x v="4"/>
    <m/>
    <m/>
    <n v="19572"/>
    <n v="182"/>
  </r>
  <r>
    <s v="tt2395427"/>
    <x v="3904"/>
    <x v="16"/>
    <s v="22/04/2015"/>
    <s v="Action"/>
    <s v=" Adventure"/>
    <s v=" Sci-Fi"/>
    <n v="141"/>
    <s v="USA"/>
    <s v="English"/>
    <s v="Korean"/>
    <m/>
    <x v="771"/>
    <s v="Joss Whedon, Stan Lee"/>
    <s v="Robert Downey Jr., Chris Hemsworth, Mark Ruffalo, Chris Evans, Scarlett Johansson, Jeremy Renner, James Spader, Samuel L. Jackson, Don Cheadle, Aaron Taylor-Johnson, Elizabeth Olsen, Paul Bettany, Cobie Smulders, Anthony Mackie, Hayley Atwell"/>
    <x v="633"/>
    <s v="Robert Downey Jr., Chris Hemsworth"/>
    <s v="When Tony Stark and Bruce Banner try to jump-start a dormant peacekeeping program called Ultron, things go horribly wrong and it's up to Earth's mightiest heroes to stop the villainous Ultron from enacting his terrible plan."/>
    <s v="When Tony Stark and Bruce Banner"/>
    <n v="7.3"/>
    <n v="722685"/>
    <n v="272987802.56268501"/>
    <n v="250000000"/>
    <x v="2785"/>
    <n v="459005868"/>
    <n v="1531798715.5886815"/>
    <n v="1402808753"/>
    <n v="1306"/>
  </r>
  <r>
    <s v="tt2398231"/>
    <x v="3905"/>
    <x v="15"/>
    <s v="18/05/2014"/>
    <s v="Drama"/>
    <s v=" Western"/>
    <m/>
    <n v="122"/>
    <s v="USA, France"/>
    <s v="English"/>
    <s v="Danish"/>
    <m/>
    <x v="888"/>
    <s v="Tommy Lee Jones, Kieran Fitzgerald"/>
    <s v="Tommy Lee Jones, Hilary Swank, Grace Gummer, Miranda Otto, Sonja Richter, Jo Harvey Allen, Barry Corbin, David Dencik, William Fichtner, Evan Jones, Caroline Lagerfelt, John Lithgow, Tim Blake Nelson, Jesse Plemons, James Spader"/>
    <x v="14"/>
    <s v="Tommy Lee Jones, Hilary Swank"/>
    <s v="Three women who have been driven mad by pioneer life are to be transported across the country by covered wagon by the pious, independent-minded Mary Bee Cuddy, who in turn employs low-life drifter George Briggs to assist her."/>
    <s v="Three women who have been driven"/>
    <n v="6.6"/>
    <n v="29955"/>
    <n v="17491957.28575296"/>
    <n v="16000000"/>
    <x v="2786"/>
    <n v="2429989"/>
    <n v="4175571.811769241"/>
    <n v="3819421"/>
    <n v="180"/>
  </r>
  <r>
    <s v="tt2398241"/>
    <x v="3906"/>
    <x v="19"/>
    <d v="2017-06-04T00:00:00"/>
    <s v="Animation"/>
    <s v=" Adventure"/>
    <s v=" Comedy"/>
    <n v="90"/>
    <s v="USA, Hong Kong, Canada"/>
    <s v="English"/>
    <m/>
    <m/>
    <x v="766"/>
    <s v="Stacey Harman, Pamela Ribon"/>
    <s v="Demi Lovato, Rainn Wilson, Joe Manganiello, Jack McBrayer, Danny Pudi, Mandy Patinkin, Dee Bradley Baker, Frank Welker, Michelle Rodriguez, Ellie Kemper, Julia Roberts, Ariel Winter, Meghan Trainor, Bret Marnell, Brandon Jeffords"/>
    <x v="1805"/>
    <s v="Demi Lovato, Rainn Wilson"/>
    <s v="In this fully animated, all-new take on the Smurfs, a mysterious map sets Smurfette and her friends Brainy, Clumsy, and Hefty on an exciting race through the Forbidden Forest, leading to the discovery of the biggest secret in Smurf history."/>
    <s v="In this fully animated, all-new"/>
    <n v="6"/>
    <n v="17800"/>
    <n v="63351256.527415201"/>
    <n v="60000000"/>
    <x v="2787"/>
    <n v="45020282"/>
    <n v="208197090.09385625"/>
    <n v="197183546"/>
    <n v="91"/>
  </r>
  <r>
    <s v="tt2401878"/>
    <x v="3907"/>
    <x v="16"/>
    <s v="25/02/2016"/>
    <s v="Animation"/>
    <s v=" Comedy"/>
    <s v=" Drama"/>
    <n v="90"/>
    <s v="UK, USA"/>
    <s v="English"/>
    <s v="Italian"/>
    <s v="Japanese"/>
    <x v="2022"/>
    <s v="Charlie Kaufman"/>
    <s v="David Thewlis, Jennifer Jason Leigh, Tom Noonan"/>
    <x v="1806"/>
    <s v="David Thewlis, Jennifer Jason Leigh"/>
    <s v="A man crippled by the mundanity of his life experiences something out of the ordinary."/>
    <s v="A man crippled by the mundanity"/>
    <n v="7.3"/>
    <n v="63831"/>
    <n v="8735609.6820059195"/>
    <n v="8000000"/>
    <x v="2788"/>
    <n v="3759286"/>
    <n v="6179664.1968550701"/>
    <n v="5659286"/>
    <n v="214"/>
  </r>
  <r>
    <s v="tt2402101"/>
    <x v="3908"/>
    <x v="16"/>
    <s v="22/10/2015"/>
    <s v="Crime"/>
    <s v=" Drama"/>
    <s v=" Mystery"/>
    <n v="113"/>
    <s v="USA, UK, France"/>
    <s v="English"/>
    <m/>
    <m/>
    <x v="1758"/>
    <s v="Gilles Paquet-Brenner, Gillian Flynn"/>
    <s v="Charlize Theron, Sterling Jerins, Nicholas Hoult, Christina Hendricks, Corey Stoll, Tye Sheridan, Andrea Roth, Chlo√´ Grace Moretz, Sean Bridgers, J. LaRose, Shannon Kook, Jennifer Pierce Mathus, Natalie Precht, Madison McGuire, Lori Z. Cordova"/>
    <x v="358"/>
    <s v="Charlize Theron, Sterling Jerins"/>
    <s v="Libby Day was only eight years old when her family was brutally murdered in their rural Kansas farmhouse. Almost thirty years later, she reluctantly agrees to revisit the crime and uncovers the wrenching truths that led up to that tragic night."/>
    <s v="Libby Day was only eight years"/>
    <n v="6.2"/>
    <n v="41283"/>
    <n v="21839024.205014803"/>
    <n v="20000000"/>
    <x v="2789"/>
    <n v="208588"/>
    <n v="5558962.0026074005"/>
    <n v="5090852"/>
    <n v="127"/>
  </r>
  <r>
    <s v="tt2679552"/>
    <x v="3909"/>
    <x v="9"/>
    <d v="2016-09-09T00:00:00"/>
    <s v="Crime"/>
    <s v=" Drama"/>
    <s v=" Mystery"/>
    <n v="95"/>
    <s v="Ireland"/>
    <s v="English"/>
    <m/>
    <m/>
    <x v="55"/>
    <s v="Dan Kay, Dan Kay"/>
    <s v="Pierce Brosnan, Jason Barry, Karen Moskow, Kai Ryssdal, Brian F. Mulvey, Martin Hindy, Rico Hizon, Anna Friel, Stefanie Scott, Michael Lysak, Clare-Hope Ashitey, Vincent Murphy, David McSavage, James Frecheville, Neringa Juodkunaite"/>
    <x v="227"/>
    <s v="Pierce Brosnan, Jason Barry"/>
    <s v="A millionaire has his life turned upside down after firing his I.T. consultant."/>
    <s v="A millionaire has his life turned"/>
    <n v="5.5"/>
    <n v="14599"/>
    <m/>
    <s v="EUR 11250379"/>
    <x v="4"/>
    <m/>
    <m/>
    <n v="2128301"/>
    <n v="72"/>
  </r>
  <r>
    <s v="tt2402157"/>
    <x v="3910"/>
    <x v="15"/>
    <s v="27/08/2014"/>
    <s v="Action"/>
    <s v=" Thriller"/>
    <m/>
    <n v="108"/>
    <s v="USA, UK"/>
    <s v="English"/>
    <s v="Russian"/>
    <m/>
    <x v="43"/>
    <s v="Michael Finch, Karl Gajdusek"/>
    <s v="Pierce Brosnan, Luke Bracey, Olga Kurylenko, Bill Smitrovich, Amila Terzimehic, Lazar Ristovski, Mediha Musliovic, Eliza Taylor, Caterina Scorsone, Akie Kotabe, Will Patton, Patrick Kennedy, Dragan Marinkovic, Ben Willens, Milos Timotijevic"/>
    <x v="227"/>
    <s v="Pierce Brosnan, Luke Bracey"/>
    <s v="An ex-C.I.A. operative is brought back in on a very personal mission and finds himself pitted against his former pupil in a deadly game involving high level C.I.A. officials and the Russian President-elect."/>
    <s v="An ex-C.I.A. operative is brought"/>
    <n v="6.3"/>
    <n v="62277"/>
    <n v="16398709.9553934"/>
    <n v="15000000"/>
    <x v="2790"/>
    <n v="25018119"/>
    <n v="43360287.063687108"/>
    <n v="39661919"/>
    <n v="177"/>
  </r>
  <r>
    <s v="tt2402927"/>
    <x v="3911"/>
    <x v="16"/>
    <d v="2016-05-01T00:00:00"/>
    <s v="Drama"/>
    <s v=" Romance"/>
    <m/>
    <n v="118"/>
    <s v="UK, USA, Australia"/>
    <s v="English"/>
    <m/>
    <m/>
    <x v="497"/>
    <s v="Phyllis Nagy, Patricia Highsmith"/>
    <s v="Cate Blanchett, Rooney Mara, Kyle Chandler, Sarah Paulson, Jake Lacy, John Magaro, Cory Michael Smith, Kevin Crowley, Nik Pajic, Carrie Brownstein, Trent Rowland, Sadie Heim, Kk Heim, Amy Warner, Michael Haney"/>
    <x v="204"/>
    <s v="Cate Blanchett, Rooney Mara"/>
    <s v="An aspiring photographer develops an intimate relationship with an older woman in 1950s New York."/>
    <s v="An aspiring photographer develops"/>
    <n v="7.2"/>
    <n v="111852"/>
    <n v="12885024.280958733"/>
    <n v="11800000"/>
    <x v="2791"/>
    <n v="12711491"/>
    <n v="43975206.552631184"/>
    <n v="40272135"/>
    <n v="340"/>
  </r>
  <r>
    <s v="tt2403021"/>
    <x v="3912"/>
    <x v="13"/>
    <s v="24/09/2015"/>
    <s v="Adventure"/>
    <s v=" Horror"/>
    <m/>
    <n v="100"/>
    <s v="USA, Spain"/>
    <s v="English"/>
    <s v="Spanish"/>
    <m/>
    <x v="512"/>
    <s v="Guillermo Amoedo, Eli Roth"/>
    <s v="Lorenza Izzo, Ariel Levy, Daryl Sabara, Kirby Bliss Blanton, Magda Apanowicz, Sky Ferreira, Nicol√°s Mart√≠nez, Aaron Burns, Ignacia Allamand, Ram√≥n Llao, Richard Burgi, Mat√≠as L√≥pez, Antonieta Pari, Tatiana Panaifo, Percy Chumbe"/>
    <x v="1807"/>
    <s v="Lorenza Izzo, Ariel Levy"/>
    <s v="A group of student activists travels to the Amazon to save the rain forest and soon discover that they are not alone, and that no good deed goes unpunished."/>
    <s v="A group of student activists travels"/>
    <n v="5.3"/>
    <n v="37576"/>
    <n v="5554909.2751022503"/>
    <n v="5000000"/>
    <x v="2792"/>
    <n v="7192291"/>
    <n v="14072195.006541925"/>
    <n v="12666449"/>
    <n v="302"/>
  </r>
  <r>
    <s v="tt2404181"/>
    <x v="3913"/>
    <x v="13"/>
    <s v="28/08/2014"/>
    <s v="Biography"/>
    <s v=" Drama"/>
    <s v=" Romance"/>
    <n v="100"/>
    <s v="UK"/>
    <s v="English"/>
    <m/>
    <m/>
    <x v="2023"/>
    <s v="Misan Sagay"/>
    <s v="Matthew Goode, Lauren Julien-Box, Natasha Williams, Alan McKenna, Penelope Wilton, Cara Jenkins, Emily Watson, Tom Wilkinson, Sarah Gadon, Gugu Mbatha-Raw, Miranda Richardson, James Norton, Tom Felton, Timothy Walker, Sam Reid"/>
    <x v="737"/>
    <s v="Matthew Goode, Lauren Julien-Box"/>
    <s v="The mixed-race daughter, Dido Elizabeth Belle (Gugu Mbatha-Raw), of Royal Navy Captain Sir John Lindsay (Matthew Goode) is raised by aristocratic Great-uncle Lord William Murray, 1st Earl of Mansfield (Tom Wilkinson) in eighteenth century England."/>
    <s v="The mixed-race daughter, Dido"/>
    <n v="7.3"/>
    <n v="27591"/>
    <n v="12109702.219722904"/>
    <n v="10900000"/>
    <x v="2793"/>
    <n v="10726630"/>
    <n v="18450714.48089125"/>
    <n v="16607575"/>
    <n v="110"/>
  </r>
  <r>
    <s v="tt2404233"/>
    <x v="3914"/>
    <x v="9"/>
    <s v="25/02/2016"/>
    <s v="Action"/>
    <s v=" Adventure"/>
    <s v=" Fantasy"/>
    <n v="127"/>
    <s v="USA, Australia, China, Hong Kong"/>
    <s v="English"/>
    <m/>
    <m/>
    <x v="646"/>
    <s v="Matt Sazama, Burk Sharpless"/>
    <s v="Brenton Thwaites, John Samaha, Courtney Eaton, Nikolaj Coster-Waldau, Paula Arundell, Alia Seror-O'Neill, Emily Wheaton, Elodie Yung, Rachael Blake, Bryan Brown, Michael-Anthony Taylor, Emma Booth, Felix Williamson, Chadwick Boseman, Gerard Butler"/>
    <x v="1762"/>
    <s v="Brenton Thwaites, John Samaha"/>
    <s v="Mortal hero Bek teams with the god Horus in an alliance against Set, the merciless god of darkness, who has usurped Egypt's throne, plunging the once peaceful and prosperous empire into chaos and conflict."/>
    <s v="Mortal hero Bek teams with the"/>
    <n v="5.4"/>
    <n v="103173"/>
    <n v="150968680.08016482"/>
    <n v="140000000"/>
    <x v="2794"/>
    <n v="31153464"/>
    <n v="162486365.36727729"/>
    <n v="150680864"/>
    <n v="467"/>
  </r>
  <r>
    <s v="tt2404311"/>
    <x v="3915"/>
    <x v="13"/>
    <s v="17/10/2013"/>
    <s v="Comedy"/>
    <s v=" Crime"/>
    <s v=" Thriller"/>
    <n v="111"/>
    <s v="USA, France"/>
    <s v="English"/>
    <s v="French"/>
    <s v="Italian"/>
    <x v="648"/>
    <s v="Luc Besson, Michael Caleo"/>
    <s v="Robert De Niro, Michelle Pfeiffer, Dianna Agron, John D'Leo, Tommy Lee Jones, Jimmy Palumbo, Domenick Lombardozzi, Stan Carp, Vincent Pastore, Jon Freda, Michael J. Panichelli Jr., Paul Borghese, Anthony Desio, Ted Arcidi, David Belle"/>
    <x v="101"/>
    <s v="Robert De Niro, Michelle Pfeiffer"/>
    <s v="The Manzoni family, a notorious mafia clan, is relocated to Normandy, France under the Witness Protection Program, where fitting in soon becomes challenging, as their old habits die hard."/>
    <s v="The Manzoni family, a notorious"/>
    <n v="6.3"/>
    <n v="108872"/>
    <n v="33329455.650613498"/>
    <n v="30000000"/>
    <x v="2795"/>
    <n v="36918811"/>
    <n v="87121876.113278076"/>
    <n v="78418811"/>
    <n v="264"/>
  </r>
  <r>
    <s v="tt2404425"/>
    <x v="3916"/>
    <x v="16"/>
    <s v="15/10/2015"/>
    <s v="Biography"/>
    <s v=" Drama"/>
    <s v=" History"/>
    <n v="109"/>
    <s v="UK"/>
    <s v="English"/>
    <s v="German"/>
    <s v="Hebrew"/>
    <x v="1617"/>
    <s v="Alexi Kaye Campbell, E. Randol Schoenberg"/>
    <s v="Helen Mirren, Ryan Reynolds, Daniel Br√ºhl, Katie Holmes, Tatiana Maslany, Max Irons, Charles Dance, Antje Traue, Elizabeth McGovern, Jonathan Pryce, Frances Fisher, Moritz Bleibtreu, Tom Schilling, Allan Corduner, Henry Goodman"/>
    <x v="532"/>
    <s v="Helen Mirren, Ryan Reynolds"/>
    <s v="Maria Altmann, an octogenarian Jewish refugee, takes on the Austrian government to recover artwork she believes rightfully belongs to her family."/>
    <s v="Maria Altmann, an octogenarian"/>
    <n v="7.3"/>
    <n v="52634"/>
    <n v="12011463.31275814"/>
    <n v="11000000"/>
    <x v="2796"/>
    <n v="33307793"/>
    <n v="67285785.702725872"/>
    <n v="61619773"/>
    <n v="192"/>
  </r>
  <r>
    <s v="tt2404435"/>
    <x v="3917"/>
    <x v="9"/>
    <s v="22/09/2016"/>
    <s v="Action"/>
    <s v=" Adventure"/>
    <s v=" Western"/>
    <n v="132"/>
    <s v="USA, Australia"/>
    <s v="English"/>
    <s v="North American Indian"/>
    <s v="Spanish"/>
    <x v="37"/>
    <s v="Akira Kurosawa, Shinobu Hashimoto"/>
    <s v="Denzel Washington, Chris Pratt, Ethan Hawke, Vincent D'Onofrio, Byung-hun Lee, Manuel Garcia-Rulfo, Martin Sensmeier, Haley Bennett, Peter Sarsgaard, Luke Grimes, Matt Bomer, Jonathan Joss, Cam Gigandet, Emil Beheshti, Mark Ashworth"/>
    <x v="35"/>
    <s v="Denzel Washington, Chris Pratt"/>
    <s v="Seven gunmen from a variety of backgrounds are brought together by a vengeful young widow to protect her town from the private army of a destructive industrialist."/>
    <s v="Seven gunmen from a variety of"/>
    <n v="6.9"/>
    <n v="181236"/>
    <n v="97051294.337248802"/>
    <n v="90000000"/>
    <x v="2797"/>
    <n v="93432655"/>
    <n v="175081220.8135435"/>
    <n v="162360636"/>
    <n v="497"/>
  </r>
  <r>
    <s v="tt2404461"/>
    <x v="3918"/>
    <x v="13"/>
    <s v="21/11/2013"/>
    <s v="Drama"/>
    <s v=" Mystery"/>
    <m/>
    <n v="130"/>
    <s v="France, Italy, Belgium, Iran"/>
    <s v="French"/>
    <s v="Persian"/>
    <m/>
    <x v="1466"/>
    <s v="Asghar Farhadi"/>
    <s v="B√©r√©nice Bejo, Ali Mosaffa, Tahar Rahim, Pauline Burlet, Elyes Aguis, Jeanne Jestin, Sabrina Ouazani, Babak Karimi, Valeria Cavalli, Aleksandra Klebanska, Jean-Michel Simonet, Pierre Guerder, Anne-Marion de Cayeux, El√©onora Marino, Jonathan Devred"/>
    <x v="1808"/>
    <s v="B√©r√©nice Bejo, Ali Mosaffa"/>
    <s v="An Iranian man deserts his French wife and her two children to return to his homeland. Meanwhile, his wife starts up a new relationship, a reality her husband confronts upon his wife's request for a divorce."/>
    <s v="An Iranian man deserts his French"/>
    <n v="7.8"/>
    <n v="44113"/>
    <n v="12220800.405224949"/>
    <n v="11000000"/>
    <x v="2798"/>
    <n v="1331747"/>
    <n v="14079986.322291182"/>
    <n v="12673462"/>
    <n v="94"/>
  </r>
  <r>
    <s v="tt2404463"/>
    <x v="3919"/>
    <x v="13"/>
    <d v="2013-03-10T00:00:00"/>
    <s v="Action"/>
    <s v=" Comedy"/>
    <s v=" Crime"/>
    <n v="117"/>
    <s v="USA"/>
    <s v="English"/>
    <s v="Spanish"/>
    <s v="Bulgarian"/>
    <x v="1115"/>
    <s v="Katie Dippold"/>
    <s v="Sandra Bullock, Melissa McCarthy, Demi√°n Bichir, Marlon Wayans, Michael Rapaport, Jane Curtin, Spoken Reasons, Dan Bakkedahl, Taran Killam, Michael McDonald, Thomas F. Wilson, Peter Weireter, John Ross Bowie, William Xifaras, Cary 'Big Shug' Guy"/>
    <x v="144"/>
    <s v="Sandra Bullock, Melissa McCarthy"/>
    <s v="An uptight FBI Special Agent is paired with a foul-mouthed Boston cop to take down a ruthless drug lord."/>
    <s v="An uptight FBI Special Agent is"/>
    <n v="6.6"/>
    <n v="160124"/>
    <n v="47772219.765879348"/>
    <n v="43000000"/>
    <x v="2799"/>
    <n v="159582188"/>
    <n v="255448914.4918623"/>
    <n v="229930771"/>
    <n v="437"/>
  </r>
  <r>
    <s v="tt2717860"/>
    <x v="3920"/>
    <x v="15"/>
    <s v="25/09/2014"/>
    <s v="Drama"/>
    <s v=" Thriller"/>
    <m/>
    <n v="107"/>
    <s v="UK, France"/>
    <s v="English"/>
    <m/>
    <m/>
    <x v="303"/>
    <s v="Laura Wade, Laura Wade"/>
    <s v="Thomas Arnold, Harry Lloyd, Amber Anderson, Max Irons, Sam Claflin, Andrew Woodall, Anastasia Hille, Vincent Franklin, Holliday Grainger, Sam Reid, Patrick Barlow, Jack Farthing, Mary Roscoe, Joey Batey, Douglas Booth"/>
    <x v="1809"/>
    <s v="Thomas Arnold, Harry Lloyd"/>
    <s v="Two first-year students at Oxford University join the infamous Riot Club, where reputations can be made or destroyed over the course of a single evening."/>
    <s v="Two first-year students at Oxford"/>
    <n v="6"/>
    <n v="21184"/>
    <m/>
    <m/>
    <x v="4"/>
    <n v="7734"/>
    <m/>
    <n v="3517925"/>
    <n v="70"/>
  </r>
  <r>
    <s v="tt2718492"/>
    <x v="3921"/>
    <x v="13"/>
    <s v="13/03/2014"/>
    <s v="Drama"/>
    <m/>
    <m/>
    <n v="82"/>
    <s v="Poland, Denmark, France, UK"/>
    <s v="Polish"/>
    <s v="Latin"/>
    <s v="French"/>
    <x v="2024"/>
    <s v="Pawel Pawlikowski, Rebecca Lenkiewicz"/>
    <s v="Agata Kulesza, Agata Trzebuchowska, Dawid Ogrodnik, Jerzy Trela, Adam Szyszkowski, Halina Skoczynska, Joanna Kulig, Dorota Kuduk, Natalia Lagiewczyk, Afrodyta Weselak, Mariusz Jakus, Izabela Dabrowska, Artur Janusiak, Anna Grzeszczak, Jan Wojciech Poradowski"/>
    <x v="1810"/>
    <s v="Agata Kulesza, Agata Trzebuchowska"/>
    <s v="A novice nun about to take her vows uncovers a family secret dating back to the German occupation."/>
    <s v="A novice nun about to take her"/>
    <n v="7.4"/>
    <n v="51676"/>
    <m/>
    <m/>
    <x v="4"/>
    <n v="3827060"/>
    <m/>
    <n v="11156836"/>
    <n v="149"/>
  </r>
  <r>
    <s v="tt2406566"/>
    <x v="3922"/>
    <x v="19"/>
    <s v="17/08/2017"/>
    <s v="Action"/>
    <s v=" Thriller"/>
    <m/>
    <n v="115"/>
    <s v="USA, Germany, Sweden, Hungary"/>
    <s v="English"/>
    <s v="German"/>
    <s v="Russian"/>
    <x v="2025"/>
    <s v="Kurt Johnstad, Antony Johnston"/>
    <s v="Charlize Theron, James McAvoy, Eddie Marsan, John Goodman, Toby Jones, James Faulkner, Roland M√∏ller, Sofia Boutella, Bill Skarsg√•rd, Sam Hargrave, J√≥hannes Haukur J√≥hannesson, Til Schweiger, Barbara Sukowa, Attila C. Arpa, Martin Angerbauer"/>
    <x v="358"/>
    <s v="Charlize Theron, James McAvoy"/>
    <s v="An undercover MI6 agent is sent to Berlin during the Cold War to investigate the murder of a fellow agent and recover a missing list of double agents."/>
    <s v="An undercover MI6 agent is sent"/>
    <n v="6.7"/>
    <n v="171059"/>
    <n v="31675628.263707601"/>
    <n v="30000000"/>
    <x v="2800"/>
    <n v="51687870"/>
    <n v="105600235.90190528"/>
    <n v="100014025"/>
    <n v="748"/>
  </r>
  <r>
    <s v="tt2431286"/>
    <x v="3923"/>
    <x v="13"/>
    <s v="19/12/2013"/>
    <s v="Biography"/>
    <s v=" Comedy"/>
    <s v=" Drama"/>
    <n v="98"/>
    <s v="UK, USA, France"/>
    <s v="English"/>
    <m/>
    <m/>
    <x v="45"/>
    <s v="Steve Coogan, Jeff Pope"/>
    <s v="Judi Dench, Steve Coogan, Sophie Kennedy Clark, Mare Winningham, Barbara Jefford, Ruth McCabe, Peter Hermann, Sean Mahon, Anna Maxwell Martin, Michelle Fairley, Wunmi Mosaku, Amy McAllister, Charlie Murphy, Cathy Belton, Kate Fleetwood"/>
    <x v="485"/>
    <s v="Judi Dench, Steve Coogan"/>
    <s v="A world-weary political journalist picks up the story of a woman's search for her son, who was taken away from her decades ago after she became pregnant and was forced to live in a convent."/>
    <s v="A world-weary political journalist"/>
    <n v="7.6"/>
    <n v="92808"/>
    <n v="13331782.2602454"/>
    <n v="12000000"/>
    <x v="2801"/>
    <n v="37709979"/>
    <n v="111242470.93752022"/>
    <n v="100129872"/>
    <n v="264"/>
  </r>
  <r>
    <s v="tt2725962"/>
    <x v="3924"/>
    <x v="15"/>
    <s v="26/09/2014"/>
    <s v="Comedy"/>
    <s v=" Drama"/>
    <m/>
    <n v="95"/>
    <s v="UK"/>
    <s v="English"/>
    <s v="Chinese"/>
    <s v="French"/>
    <x v="2026"/>
    <s v="Andy Hamilton, Guy Jenkin"/>
    <s v="Rosamund Pike, David Tennant, Billy Connolly, Ben Miller, Amelia Bullmore, Emilia Jones, Bobby Smalldridge, Harriet Turnbull, Celia Imrie, Annette Crosbie, Lewis Davie, Ralph Riach, Ron Donachie, Ben Presley, Michele Austin"/>
    <x v="1738"/>
    <s v="Rosamund Pike, David Tennant"/>
    <s v="A family of five is off to Granddad's big 75th birthday party at an uncle's estate in rural Scotland. The parents are separated and hope their three kids won't mention it. The kids love, can talk with, and will do anything for, Granddad."/>
    <s v="A family of five is off to Granddad's"/>
    <n v="6.9"/>
    <n v="19348"/>
    <m/>
    <s v="GBP 3500000"/>
    <x v="4"/>
    <m/>
    <m/>
    <n v="10714112"/>
    <n v="100"/>
  </r>
  <r>
    <s v="tt2436386"/>
    <x v="3925"/>
    <x v="16"/>
    <s v="30/01/2015"/>
    <s v="Drama"/>
    <s v=" Mystery"/>
    <s v=" Sci-Fi"/>
    <n v="106"/>
    <s v="USA"/>
    <s v="English"/>
    <m/>
    <m/>
    <x v="2027"/>
    <s v="Jason Pagan, Andrew Deutschman"/>
    <s v="Jonny Weston, Sofia Black-D'Elia, Sam Lerner, Allen Evangelista, Virginia Gardner, Amy Landecker, Gary Weeks, Macsen Lintz, Gary Grubbs, Michelle DeFraites, Curry Stone, Jamila Thompson, Katie Garfield, Hillary Harley, Courtney Bowers"/>
    <x v="1811"/>
    <s v="Jonny Weston, Sofia Black-D'Elia"/>
    <s v="A group of teens discover secret plans of a time machine, and construct one. However, things start to get out of control."/>
    <s v="A group of teens discover secret"/>
    <n v="6.4"/>
    <n v="74937"/>
    <n v="13103414.523008881"/>
    <n v="12000000"/>
    <x v="2802"/>
    <n v="22348241"/>
    <n v="36267238.706299499"/>
    <n v="33213241"/>
    <n v="237"/>
  </r>
  <r>
    <s v="tt2446042"/>
    <x v="3926"/>
    <x v="15"/>
    <d v="2015-12-02T00:00:00"/>
    <s v="Action"/>
    <s v=" Thriller"/>
    <m/>
    <n v="108"/>
    <s v="France, USA, Spain"/>
    <s v="English"/>
    <s v="Russian"/>
    <m/>
    <x v="1397"/>
    <s v="Luc Besson, Robert Mark Kamen"/>
    <s v="Liam Neeson, Forest Whitaker, Famke Janssen, Maggie Grace, Dougray Scott, Sam Spruell, Don Harvey, Dylan Bruno, Leland Orser, David Warshofsky, Jon Gries, Jonny Weston, Andrew Borba, Judi Beecher, Andrew Howard"/>
    <x v="587"/>
    <s v="Liam Neeson, Forest Whitaker"/>
    <s v="Accused of a ruthless murder he never committed or witnessed, Bryan Mills goes on the run and brings out his particular set of skills to find the true killer and clear his name."/>
    <s v="Accused of a ruthless murder he"/>
    <n v="6"/>
    <n v="175675"/>
    <n v="52475871.857258879"/>
    <n v="48000000"/>
    <x v="2803"/>
    <n v="89256424"/>
    <n v="356922449.3163324"/>
    <n v="326479141"/>
    <n v="394"/>
  </r>
  <r>
    <s v="tt2737304"/>
    <x v="3927"/>
    <x v="11"/>
    <s v="21/12/2018"/>
    <s v="Drama"/>
    <s v=" Horror"/>
    <s v=" Sci-Fi"/>
    <n v="124"/>
    <s v="USA"/>
    <s v="English"/>
    <m/>
    <m/>
    <x v="626"/>
    <s v="Eric Heisserer, Josh Malerman"/>
    <s v="Sandra Bullock, Trevante Rhodes, John Malkovich, Sarah Paulson, Jacki Weaver, Rosa Salazar, Danielle Macdonald, Lil Rel Howery, Tom Hollander, Machine Gun Kelly, BD Wong, Pruitt Taylor Vince, Vivien Lyra Blair, Julian Edwards, Parminder Nagra"/>
    <x v="144"/>
    <s v="Sandra Bullock, Trevante Rhodes"/>
    <s v="Five years after an ominous unseen presence drives most of society to suicide, a mother and her two children make a desperate bid to reach safety."/>
    <s v="Five years after an ominous unseen"/>
    <n v="6.6"/>
    <n v="266866"/>
    <m/>
    <m/>
    <x v="4"/>
    <m/>
    <m/>
    <m/>
    <n v="2783"/>
  </r>
  <r>
    <s v="tt2752200"/>
    <x v="3928"/>
    <x v="13"/>
    <d v="2013-07-11T00:00:00"/>
    <s v="Drama"/>
    <s v=" Romance"/>
    <m/>
    <n v="95"/>
    <s v="France"/>
    <s v="French"/>
    <s v="German"/>
    <m/>
    <x v="379"/>
    <s v="Fran√ßois Ozon"/>
    <s v="Marine Vacth, G√©raldine Pailhas, Fr√©d√©ric Pierrot, Fantin Ravat, Johan Leysen, Charlotte Rampling, Nathalie Richard, Dj√©dj√© Apali, Lucas Prisor, Laurent Delbecque, Jeanne Ruff, Carole Franck, Olivier Desautel, Serge Hefez, Ak√©la Sari"/>
    <x v="1812"/>
    <s v="Marine Vacth, G√©raldine Pailhas"/>
    <s v="After losing her virginity, Isabelle takes up a secret life as a call girl, meeting her clients for hotel-room trysts. Throughout, she remains curiously aloof, showing little interest in the encounters themselves or the money she makes."/>
    <s v="After losing her virginity, Isabelle"/>
    <n v="6.7"/>
    <n v="31421"/>
    <m/>
    <m/>
    <x v="4"/>
    <n v="61067"/>
    <m/>
    <n v="9757417"/>
    <n v="54"/>
  </r>
  <r>
    <s v="tt2446980"/>
    <x v="3929"/>
    <x v="16"/>
    <s v="28/01/2016"/>
    <s v="Biography"/>
    <s v=" Drama"/>
    <m/>
    <n v="124"/>
    <s v="USA"/>
    <s v="English"/>
    <s v="Spanish"/>
    <s v="French"/>
    <x v="675"/>
    <s v="David O. Russell, Annie Mumolo"/>
    <s v="Jennifer Lawrence, Robert De Niro, Bradley Cooper, Edgar Ram√≠rez, Diane Ladd, Virginia Madsen, Isabella Rossellini, Dascha Polanco, Elisabeth R√∂hm, Susan Lucci, Laura Wright, Maurice Benard, Donna Mills, Jimmy Jean-Louis, Ken Howard"/>
    <x v="1395"/>
    <s v="Jennifer Lawrence, Robert De Niro"/>
    <s v="Joy is the story of the title character, who rose to become founder and matriarch of a powerful family business dynasty."/>
    <s v="Joy is the story of the title"/>
    <n v="6.6"/>
    <n v="125572"/>
    <n v="65517072.6150444"/>
    <n v="60000000"/>
    <x v="2804"/>
    <n v="56451232"/>
    <n v="110433458.12261975"/>
    <n v="101134059"/>
    <n v="330"/>
  </r>
  <r>
    <s v="tt2452042"/>
    <x v="3930"/>
    <x v="16"/>
    <d v="2015-05-11T00:00:00"/>
    <s v="Animation"/>
    <s v=" Comedy"/>
    <s v=" Family"/>
    <n v="88"/>
    <s v="USA"/>
    <s v="English"/>
    <m/>
    <m/>
    <x v="2028"/>
    <s v="Craig Schulz, Bryan Schulz"/>
    <s v="Trombone Shorty, Rebecca Bloom, Anastasia Bredikhina, Francesca Capaldi, Kristin Chenoweth, Alex Garfin, Noah Johnston, Bill Melendez, Hadley Belle Miller, Micah Revelli, Noah Schnapp, Venus Schultheis, Mariel Sheets, Madisyn Shipman, A.J. Tecce"/>
    <x v="1813"/>
    <s v="Trombone Shorty, Rebecca Bloom"/>
    <s v="Snoopy embarks upon his greatest mission as he and his team take to the skies to pursue their archnemesis, while his best pal Charlie Brown begins his own epic quest back home to win the love of his life."/>
    <s v="Snoopy embarks upon his greatest"/>
    <n v="7.1"/>
    <n v="41469"/>
    <n v="108103169.81482327"/>
    <n v="99000000"/>
    <x v="2805"/>
    <n v="130178411"/>
    <n v="268874545.74415725"/>
    <n v="246233113"/>
    <n v="199"/>
  </r>
  <r>
    <s v="tt2452244"/>
    <x v="3931"/>
    <x v="18"/>
    <s v="28/02/2019"/>
    <s v="Comedy"/>
    <s v=" Fantasy"/>
    <s v=" Romance"/>
    <n v="89"/>
    <s v="USA"/>
    <s v="English"/>
    <m/>
    <m/>
    <x v="1503"/>
    <s v="Erin Cardillo, Dana Fox"/>
    <s v="Rebel Wilson, Liam Hemsworth, Adam Devine, Priyanka Chopra, Betty Gilpin, Brandon Scott Jones, Jennifer Saunders, Alex Kis, Jay Oakerson, Rao Rampilla, Marcus Choi, Hugh Sheridan, Luciano Acuna Jr., Raymond Anthony Thomas, Zach Cherry"/>
    <x v="1541"/>
    <s v="Rebel Wilson, Liam Hemsworth"/>
    <s v="A young woman disenchanted with love mysteriously finds herself trapped inside a romantic comedy."/>
    <s v="A young woman disenchanted with"/>
    <n v="5.9"/>
    <n v="60192"/>
    <n v="31382442.100157671"/>
    <n v="31000000"/>
    <x v="2806"/>
    <n v="48791187"/>
    <n v="49393116.162111796"/>
    <n v="48791187"/>
    <n v="415"/>
  </r>
  <r>
    <s v="tt2461150"/>
    <x v="3932"/>
    <x v="9"/>
    <d v="2016-09-11T00:00:00"/>
    <s v="Biography"/>
    <s v=" Comedy"/>
    <s v=" Crime"/>
    <n v="95"/>
    <s v="USA"/>
    <s v="English"/>
    <s v="Spanish"/>
    <m/>
    <x v="754"/>
    <s v="Chris Bowman, Hubbel Palmer"/>
    <s v="Zach Galifianakis, Kristen Wiig, Owen Wilson, Ross Kimball, Jason Sudeikis, Devin Ratray, Mary Elizabeth Ellis, Kate McKinnon, Leslie Jones, Jon Daly, Ken Marino, Daniel Zacapa, Tom Werme, Njema Williams, Nils Cruz"/>
    <x v="1796"/>
    <s v="Zach Galifianakis, Kristen Wiig"/>
    <s v="A guard at an armored car company in the Southern U.S. organizes one of the biggest bank heists in American history. Based on the October 1997 Loomis Fargo robbery."/>
    <s v="A guard at an armored car company"/>
    <n v="5.8"/>
    <n v="49324"/>
    <n v="26958692.871458001"/>
    <n v="25000000"/>
    <x v="2807"/>
    <n v="17368022"/>
    <n v="31999643.855758473"/>
    <n v="29674699"/>
    <n v="117"/>
  </r>
  <r>
    <s v="tt2758880"/>
    <x v="3933"/>
    <x v="15"/>
    <d v="2014-09-10T00:00:00"/>
    <s v="Drama"/>
    <m/>
    <m/>
    <n v="196"/>
    <s v="Turkey, France, Germany"/>
    <s v="Turkish"/>
    <s v="English"/>
    <m/>
    <x v="467"/>
    <s v="Ebru Ceylan, Nuri Bilge Ceylan"/>
    <s v="Haluk Bilginer, Melisa S√∂zen, Demet Akbag, Ayberk Pekcan, Serhat Mustafa Kili√ß, Nejat Isler, Tamer Levent, Nadir Saribacak, Mehmet Ali Nuroglu, Emirhan Doruktutan, Ekrem Ilhan, Rabia √ñzel, Fatma Deniz Yildiz, Masaki Murao, Junko Yokomizo"/>
    <x v="829"/>
    <s v="Haluk Bilginer, Melisa S√∂zen"/>
    <s v="A hotel owner and landlord in a remote Turkish village deals with conflicts within his family and a tenant behind on his rent."/>
    <s v="A hotel owner and landlord in"/>
    <n v="8.1"/>
    <n v="43907"/>
    <m/>
    <m/>
    <x v="4"/>
    <m/>
    <m/>
    <n v="4018705"/>
    <n v="104"/>
  </r>
  <r>
    <s v="tt2762506"/>
    <x v="3934"/>
    <x v="18"/>
    <s v="29/08/2019"/>
    <s v="Adventure"/>
    <s v=" Horror"/>
    <s v=" Mystery"/>
    <n v="131"/>
    <s v="Brazil, France"/>
    <s v="Portuguese"/>
    <s v="English"/>
    <m/>
    <x v="2029"/>
    <s v="Kleber Mendon√ßa Filho, Juliano Dornelles"/>
    <s v="B√°rbara Colen, Thomas Aquino, Silvero Pereira, Thardelly Lima, Rubens Santos, Wilson Rabelo, Carlos Francisco, Luciana Souza, Karine Teles, Antonio Saboia, S√¥nia Braga, Udo Kier, Buda Lira, Clebia Sousa, Danny Barbosa"/>
    <x v="1814"/>
    <s v="B√°rbara Colen, Thomas Aquino"/>
    <s v="After the death of her grandmother, Teresa comes home to her matriarchal village in a near-future Brazil to find a succession of sinister events that mobilizes all of its residents."/>
    <s v="After the death of her grandmother,"/>
    <n v="7.5"/>
    <n v="16374"/>
    <m/>
    <m/>
    <x v="4"/>
    <n v="58115"/>
    <m/>
    <n v="3540693"/>
    <n v="87"/>
  </r>
  <r>
    <s v="tt2465146"/>
    <x v="3935"/>
    <x v="15"/>
    <d v="2014-10-07T00:00:00"/>
    <s v="Comedy"/>
    <s v=" Drama"/>
    <s v=" Romance"/>
    <n v="94"/>
    <s v="USA"/>
    <s v="English"/>
    <m/>
    <m/>
    <x v="560"/>
    <s v="Mark Andrus"/>
    <s v="Michael Douglas, Diane Keaton, Sterling Jerins, Annie Parisse, Austin Lysy, Michael Terra, Sawyer Simpkins, Maxwell Simkins, Maurice Jones, Yaya DaCosta, Scott Shepherd, Andy Karl, Frances Sternhagen, Frankie Valli, Luke Robertson"/>
    <x v="121"/>
    <s v="Michael Douglas, Diane Keaton"/>
    <s v="A self-absorbed realtor enlists the help of his neighbor when he's suddenly left in charge of the granddaughter he never knew existed until his estranged son drops her off at his home."/>
    <s v="A self-absorbed realtor enlists"/>
    <n v="5.8"/>
    <n v="12539"/>
    <n v="19678451.946472079"/>
    <n v="18000000"/>
    <x v="2808"/>
    <n v="15160801"/>
    <n v="27789414.597767219"/>
    <n v="25419147"/>
    <n v="63"/>
  </r>
  <r>
    <s v="tt2764784"/>
    <x v="3936"/>
    <x v="15"/>
    <s v="19/02/2015"/>
    <s v="Drama"/>
    <s v=" History"/>
    <s v=" Music"/>
    <n v="98"/>
    <s v="Germany, Poland"/>
    <s v="German"/>
    <s v="English"/>
    <m/>
    <x v="1878"/>
    <s v="Christian Petzold, Hubert Monteilhet"/>
    <s v="Nina Hoss, Ronald Zehrfeld, Nina Kunzendorf, Trystan P√ºtter, Michael Maertens, Imogen Kogge, Felix R√∂mer, Uwe Preuss, Valerie Koch, Eva Bay, Jeff Burrell, Nikola Kastner, Max Hopp, Megan Gay, Kirsten Block"/>
    <x v="1678"/>
    <s v="Nina Hoss, Ronald Zehrfeld"/>
    <s v="A disfigured Holocaust survivor sets out to determine if the man she loved betrayed her trust."/>
    <s v="A disfigured Holocaust survivor"/>
    <n v="7.3"/>
    <n v="16312"/>
    <m/>
    <m/>
    <x v="4"/>
    <n v="3184472"/>
    <m/>
    <n v="5793245"/>
    <n v="75"/>
  </r>
  <r>
    <s v="tt2467046"/>
    <x v="3937"/>
    <x v="15"/>
    <s v="29/07/2015"/>
    <s v="Action"/>
    <s v=" Drama"/>
    <s v=" Fantasy"/>
    <n v="110"/>
    <s v="USA, Canada"/>
    <s v="English"/>
    <m/>
    <m/>
    <x v="2030"/>
    <s v="Jerry B. Jenkins, Tim LaHaye"/>
    <s v="Nicolas Cage, Chad Michael Murray, Cassi Thomson, Nicky Whelan, Jordin Sparks Thomas, Lea Thompson, Gary Grubbs, Quinton Aaron, Martin Klebba, Georgina Armstrong, Han Soto, Alec Rayme, Kamryn Johnson, Lauren Swinney, Major Dodson"/>
    <x v="130"/>
    <s v="Nicolas Cage, Chad Michael Murray"/>
    <s v="A small group of survivors are left behind after millions of people suddenly vanish and the world is plunged into chaos and destruction."/>
    <s v="A small group of survivors are"/>
    <n v="3.1"/>
    <n v="36329"/>
    <n v="17491957.28575296"/>
    <n v="16000000"/>
    <x v="2809"/>
    <n v="14019924"/>
    <n v="29961422.638111744"/>
    <n v="27405896"/>
    <n v="601"/>
  </r>
  <r>
    <s v="tt2473510"/>
    <x v="3938"/>
    <x v="16"/>
    <s v="23/10/2015"/>
    <s v="Horror"/>
    <s v=" Mystery"/>
    <s v=" Thriller"/>
    <n v="88"/>
    <s v="USA"/>
    <s v="English"/>
    <s v="German"/>
    <s v="Ukrainian"/>
    <x v="1881"/>
    <s v="Jason Pagan, Andrew Deutschman"/>
    <s v="Chris J. Murray, Brit Shaw, Ivy George, Dan Gill, Olivia Taylor Dudley, Chloe Csengery, Jessica Tyler Brown, Don McManus, Michael Krawic, Hallie Foote, Aiden Lovekamp, Cara Pifko, Mark Steger"/>
    <x v="1815"/>
    <s v="Chris J. Murray, Brit Shaw"/>
    <s v="Using a special camera that can see spirits, a family must protect their daughter from an evil entity with a sinister plan."/>
    <s v="Using a special camera that can"/>
    <n v="4.5999999999999996"/>
    <n v="24339"/>
    <n v="10919512.102507401"/>
    <n v="10000000"/>
    <x v="2810"/>
    <n v="18300124"/>
    <n v="86158361.744364217"/>
    <n v="78903124"/>
    <n v="130"/>
  </r>
  <r>
    <s v="tt2473602"/>
    <x v="3939"/>
    <x v="15"/>
    <d v="2014-06-11T00:00:00"/>
    <s v="Biography"/>
    <s v=" Drama"/>
    <s v=" Music"/>
    <n v="139"/>
    <s v="UK, USA"/>
    <s v="English"/>
    <m/>
    <m/>
    <x v="1608"/>
    <s v="Jez Butterworth, John-Henry Butterworth"/>
    <s v="Chadwick Boseman, Nelsan Ellis, Dan Aykroyd, Viola Davis, Lennie James, Fred Melamed, Craig Robinson, Jill Scott, Octavia Spencer, Josh Hopkins, Brandon Mychal Smith, Tika Sumpter, Aunjanue Ellis, Tariq Trotter, Aloe Blacc"/>
    <x v="857"/>
    <s v="Chadwick Boseman, Nelsan Ellis"/>
    <s v="Rob, a record store owner and compulsive list maker, recounts his top five breakups, including the one in progress."/>
    <s v="Rob, a record store owner and"/>
    <n v="6.9"/>
    <n v="20792"/>
    <n v="32797419.9107868"/>
    <n v="30000000"/>
    <x v="2811"/>
    <n v="30703100"/>
    <n v="36567998.249024339"/>
    <n v="33448971"/>
    <n v="124"/>
  </r>
  <r>
    <s v="tt2784512"/>
    <x v="3940"/>
    <x v="15"/>
    <s v="20/03/2015"/>
    <s v="Comedy"/>
    <s v=" Horror"/>
    <m/>
    <n v="77"/>
    <s v="USA"/>
    <s v="English"/>
    <m/>
    <m/>
    <x v="2031"/>
    <s v="Al Kaplan, Jordan Rubin"/>
    <s v="Rachel Melvin, Cortney Palm, Lexi Atkins, Hutch Dano, Jake Weary, Peter Gilroy, Rex Linn, Brent Briscoe, Phyllis Katz, Robert R. Shafer, Bill Burr, John Mayer, Jordan Rubin, Sonny Tanning, Fred Tatasciore"/>
    <x v="1816"/>
    <s v="Rachel Melvin, Cortney Palm"/>
    <s v="A fun weekend turns into madness and horror for a bunch of groupies looking for fun in a beaver infested swamp."/>
    <s v="A fun weekend turns into madness"/>
    <n v="4.8"/>
    <n v="16329"/>
    <m/>
    <m/>
    <x v="4"/>
    <n v="14947"/>
    <m/>
    <n v="54985"/>
    <n v="118"/>
  </r>
  <r>
    <s v="tt2473682"/>
    <x v="3941"/>
    <x v="15"/>
    <s v="30/01/2014"/>
    <s v="Horror"/>
    <s v=" Mystery"/>
    <s v=" Thriller"/>
    <n v="84"/>
    <s v="USA"/>
    <s v="English"/>
    <s v="Spanish"/>
    <m/>
    <x v="1760"/>
    <s v="Christopher Landon, Oren Peli"/>
    <s v="Andrew Jacobs, Jorge Diaz, Gabrielle Walsh, Renee Victor, Noemi Gonzalez, David Saucedo, Gloria Sandoval, Richard Cabral, Carlos Pratts, Juan Vasquez, Carlos Romeo Arana Figuera, Molly Ephraim, Brent Gutierrez, Alonso Alvarez, Chris Puckett"/>
    <x v="1817"/>
    <s v="Andrew Jacobs, Jorge Diaz"/>
    <s v="When a young man becomes the target of a malevolent entity, he must uncover its true intentions before it takes complete control of him."/>
    <s v="When a young man becomes the target"/>
    <n v="5"/>
    <n v="39197"/>
    <n v="5466236.6517978003"/>
    <n v="5000000"/>
    <x v="2812"/>
    <n v="32462372"/>
    <n v="99370674.549633652"/>
    <n v="90894962"/>
    <n v="182"/>
  </r>
  <r>
    <s v="tt2784936"/>
    <x v="3942"/>
    <x v="16"/>
    <s v="29/01/2016"/>
    <s v="Drama"/>
    <s v=" Fantasy"/>
    <s v=" Mystery"/>
    <n v="90"/>
    <s v="Australia, UK, United Arab Emirates, Canada"/>
    <s v="English"/>
    <m/>
    <m/>
    <x v="2032"/>
    <s v="Michael Petroni"/>
    <s v="Adrien Brody, Jenni Baird, Bruce Spence, Greg Poppleton, Barbara Gouskos, Jill McKay, Sam Neill, Anna Lise Phillips, Chloe Bayliss, Emma O'Farrell, Malcolm Kennard, Matthew Sunderland, George Shevtsov, Robin McLeavy, Jesse Hyde"/>
    <x v="290"/>
    <s v="Adrien Brody, Jenni Baird"/>
    <s v="A psychotherapist has nightmares and sinister visions. Ghosts? Is it more than his daughter's death causing this? He returns to his childhood home and dad to put things to rest."/>
    <s v="A psychotherapist has nightmares"/>
    <n v="5.9"/>
    <n v="11432"/>
    <m/>
    <m/>
    <x v="4"/>
    <m/>
    <m/>
    <m/>
    <n v="67"/>
  </r>
  <r>
    <s v="tt2785032"/>
    <x v="3943"/>
    <x v="15"/>
    <s v="25/09/2014"/>
    <s v="Comedy"/>
    <s v=" Drama"/>
    <s v=" Romance"/>
    <n v="96"/>
    <s v="Australia"/>
    <s v="English"/>
    <s v="Australian Sign Language"/>
    <m/>
    <x v="2033"/>
    <s v="Josh Lawson"/>
    <s v="Bojana Novakovic, Josh Lawson, Damon Herriman, Kate Mulvany, Kate Box, Patrick Brammall, Alan Dukes, Lisa McCune, Erin James, T.J. Power, Kim Gyngell, Lachy Hulme, Paul Gleeson, Nell, Zoe Carides"/>
    <x v="1818"/>
    <s v="Bojana Novakovic, Josh Lawson"/>
    <s v="The secret lives of five suburban couples living in Sydney reveal both the fetishes and the repercussions that come with sharing them."/>
    <s v="The secret lives of five suburban"/>
    <n v="7.1"/>
    <n v="24753"/>
    <m/>
    <m/>
    <x v="4"/>
    <n v="18238"/>
    <m/>
    <n v="601162"/>
    <n v="68"/>
  </r>
  <r>
    <s v="tt2488496"/>
    <x v="3944"/>
    <x v="16"/>
    <s v="16/12/2015"/>
    <s v="Action"/>
    <s v=" Adventure"/>
    <s v=" Sci-Fi"/>
    <n v="138"/>
    <s v="USA"/>
    <s v="English"/>
    <m/>
    <m/>
    <x v="558"/>
    <s v="Lawrence Kasdan, J.J. Abrams"/>
    <s v="Harrison Ford, Mark Hamill, Carrie Fisher, Adam Driver, Daisy Ridley, John Boyega, Oscar Isaac, Lupita Nyong'o, Andy Serkis, Domhnall Gleeson, Anthony Daniels, Max von Sydow, Peter Mayhew, Gwendoline Christie, Joonas Suotamo"/>
    <x v="508"/>
    <s v="Harrison Ford, Mark Hamill"/>
    <s v="As a new threat to the galaxy rises, Rey, a desert scavenger, and Finn, an ex-stormtrooper, must join Han Solo and Chewbacca to search for the one hope of restoring peace."/>
    <s v="As a new threat to the galaxy"/>
    <n v="7.9"/>
    <n v="845102"/>
    <n v="267528046.51143131"/>
    <n v="245000000"/>
    <x v="2813"/>
    <n v="936662225"/>
    <n v="2258399739.1798701"/>
    <n v="2068224036"/>
    <n v="4822"/>
  </r>
  <r>
    <s v="tt2788716"/>
    <x v="3945"/>
    <x v="15"/>
    <d v="2015-01-05T00:00:00"/>
    <s v="Comedy"/>
    <s v=" Drama"/>
    <m/>
    <n v="87"/>
    <s v="USA"/>
    <s v="English"/>
    <m/>
    <m/>
    <x v="2034"/>
    <s v="Eliot Laurence"/>
    <s v="Kristen Wiig, Wes Bentley, Linda Cardellini, Joan Cusack, Loretta Devine, Jennifer Jason Leigh, Thomas Mann, James Marsden, Tim Robbins, Alan Tudyk, Kulap Vilaysack, Mitch Silpa, Anelia Dyoulgerova, Joe Roland, Joyce Hiller Piven"/>
    <x v="1441"/>
    <s v="Kristen Wiig, Wes Bentley"/>
    <s v="When Alice Klieg wins the Mega-Millions lottery, she immediately quits her psychiatric meds and buys her own talk show."/>
    <s v="When Alice Klieg wins the Mega-Millions"/>
    <n v="5.9"/>
    <n v="17973"/>
    <m/>
    <m/>
    <x v="4"/>
    <n v="608852"/>
    <m/>
    <n v="636819"/>
    <n v="76"/>
  </r>
  <r>
    <s v="tt2503944"/>
    <x v="3946"/>
    <x v="16"/>
    <s v="26/11/2015"/>
    <s v="Comedy"/>
    <s v=" Drama"/>
    <m/>
    <n v="101"/>
    <s v="USA, UK"/>
    <s v="English"/>
    <s v="French"/>
    <s v="Italian"/>
    <x v="1423"/>
    <s v="Steven Knight, Michael Kalesniko"/>
    <s v="Bradley Cooper, Sienna Miller, Daniel Br√ºhl, Riccardo Scamarcio, Omar Sy, Sam Keeley, Henry Goodman, Matthew Rhys, Stephen Campbell Moore, Emma Thompson, Uma Thurman, Lexie Benbow-Hart, Alicia Vikander, Lily James, Sarah Greene"/>
    <x v="1040"/>
    <s v="Bradley Cooper, Sienna Miller"/>
    <s v="A down-and-out golfer attempts to recover his game and his life with help from a mystical caddy."/>
    <s v="A down-and-out golfer attempts"/>
    <n v="6.6"/>
    <n v="103986"/>
    <n v="21839024.205014803"/>
    <n v="20000000"/>
    <x v="2814"/>
    <n v="13651946"/>
    <n v="39972777.322187804"/>
    <n v="36606743"/>
    <n v="191"/>
  </r>
  <r>
    <s v="tt2793490"/>
    <x v="3947"/>
    <x v="15"/>
    <s v="14/11/2014"/>
    <s v="Drama"/>
    <s v=" Fantasy"/>
    <s v=" Horror"/>
    <n v="98"/>
    <s v="USA, Belgium"/>
    <s v="English"/>
    <m/>
    <m/>
    <x v="1220"/>
    <s v="Kevin K√∂lsch, Dennis Widmyer"/>
    <s v="Alex Essoe, Amanda Fuller, Noah Segan, Fabianne Therese, Shane Coffey, Natalie Castillo, Pat Healy, Nick Simmons, Maria Olsen, Marc Senter, Louis Dezseran, Danny Minnick, Michelle Alvarado, Spencer Baik, Denis Bolotski"/>
    <x v="1819"/>
    <s v="Alex Essoe, Amanda Fuller"/>
    <s v="A hopeful young starlet uncovers the ominous origins of the Hollywood elite and enters into a deadly agreement in exchange for fame and fortune."/>
    <s v="A hopeful young starlet uncovers"/>
    <n v="6"/>
    <n v="17795"/>
    <m/>
    <m/>
    <x v="4"/>
    <m/>
    <m/>
    <n v="10220"/>
    <n v="115"/>
  </r>
  <r>
    <s v="tt2510894"/>
    <x v="3948"/>
    <x v="16"/>
    <d v="2015-08-10T00:00:00"/>
    <s v="Animation"/>
    <s v=" Comedy"/>
    <s v=" Family"/>
    <n v="89"/>
    <s v="USA"/>
    <s v="English"/>
    <m/>
    <m/>
    <x v="1218"/>
    <s v="Robert Smigel, Adam Sandler"/>
    <s v="Adam Sandler, Andy Samberg, Selena Gomez, Kevin James, Steve Buscemi, David Spade, Keegan-Michael Key, Asher Blinkoff, Fran Drescher, Molly Shannon, Megan Mullally, Nick Offerman, Dana Carvey, Rob Riggle, Mel Brooks"/>
    <x v="123"/>
    <s v="Adam Sandler, Andy Samberg"/>
    <s v="Dracula and his friends try to bring out the monster in his half human, half vampire grandson in order to keep Mavis from leaving the hotel."/>
    <s v="Dracula and his friends try to"/>
    <n v="6.7"/>
    <n v="103704"/>
    <n v="87356096.82005921"/>
    <n v="80000000"/>
    <x v="2815"/>
    <n v="169700110"/>
    <n v="518458434.62705135"/>
    <n v="474800000"/>
    <n v="159"/>
  </r>
  <r>
    <s v="tt2513074"/>
    <x v="3949"/>
    <x v="9"/>
    <d v="2017-02-02T00:00:00"/>
    <s v="Action"/>
    <s v=" Drama"/>
    <s v=" Sport"/>
    <n v="113"/>
    <s v="UK, China, USA"/>
    <s v="English"/>
    <m/>
    <m/>
    <x v="147"/>
    <s v="Ben Fountain, Jean-Christophe Castelli"/>
    <s v="Joe Alwyn, Garrett Hedlund, Arturo Castro, Mason Lee, Astro, Beau Knapp, Ismael Cruz Cordova, Barney Harris, Vin Diesel, Steve Martin, Chris Tucker, Kristen Stewart, Makenzie Leigh, Ben Platt, Bruce McKinnon"/>
    <x v="1820"/>
    <s v="Joe Alwyn, Garrett Hedlund"/>
    <s v="19-year-old Billy Lynn is brought home for a victory tour after a harrowing Iraq battle. Through flashbacks, the film shows what really happened to his squad - contrasting the realities of war with America's perceptions."/>
    <s v="19-year-old Billy Lynn is brought"/>
    <n v="6.2"/>
    <n v="20742"/>
    <n v="43133908.594332799"/>
    <n v="40000000"/>
    <x v="2816"/>
    <n v="1738477"/>
    <n v="33354355.914719261"/>
    <n v="30930984"/>
    <n v="113"/>
  </r>
  <r>
    <s v="tt2800240"/>
    <x v="3950"/>
    <x v="15"/>
    <d v="2015-05-02T00:00:00"/>
    <s v="Comedy"/>
    <m/>
    <m/>
    <n v="97"/>
    <s v="France"/>
    <s v="French"/>
    <m/>
    <m/>
    <x v="2035"/>
    <s v="Philippe de Chauveron, Guy Laurent"/>
    <s v="Christian Clavier, Chantal Lauby, Ary Abittan, Medi Sadoun, Fr√©d√©ric Chau, Noom Diawara, Fr√©d√©rique Bel, Julia Piaton, √âmilie Caen, √âlodie Fontan, Pascal N'Zonzi, Salimata Kamate, Tatiana Rojo, Lo√Øc Legendre, Elie Semoun"/>
    <x v="1821"/>
    <s v="Christian Clavier, Chantal Lauby"/>
    <s v="A Catholic French couple sees their life upside down when their four daughters get married to men of different religion and origins."/>
    <s v="A Catholic French couple sees"/>
    <n v="7"/>
    <n v="38130"/>
    <m/>
    <n v="13000000"/>
    <x v="4"/>
    <m/>
    <m/>
    <n v="176404493"/>
    <n v="38"/>
  </r>
  <r>
    <s v="tt2802136"/>
    <x v="3951"/>
    <x v="16"/>
    <d v="2015-03-02T00:00:00"/>
    <s v="Comedy"/>
    <s v=" Crime"/>
    <s v=" Thriller"/>
    <n v="98"/>
    <s v="USA"/>
    <s v="English"/>
    <s v="French"/>
    <m/>
    <x v="2036"/>
    <s v="Carlo Allen, Ted Elrick"/>
    <s v="Katherine Heigl, Patrick Wilson, Madison Wolfe, Aiden Flowers, Jim Belushi, Jordana Brewster, Heath Freeman, A.J. Buckley, Kevin McKidd, Artie Baxter, Johnny Hawkes, Bryce Johnson, Yohance Myles, Alyshia Ochse, Brandi Nicole Wilson"/>
    <x v="1168"/>
    <s v="Katherine Heigl, Patrick Wilson"/>
    <s v="Don Champagne seems to have it all, but when his wife, Mona, learns of his affair with a pretty new salesgirl, she will stop at nothing to maintain their storybook life."/>
    <s v="Don Champagne seems to have it"/>
    <n v="5.4"/>
    <n v="14012"/>
    <m/>
    <n v="3000000"/>
    <x v="4"/>
    <m/>
    <m/>
    <m/>
    <n v="50"/>
  </r>
  <r>
    <s v="tt2515030"/>
    <x v="3952"/>
    <x v="15"/>
    <s v="25/08/2016"/>
    <s v="Crime"/>
    <s v=" Drama"/>
    <s v=" History"/>
    <n v="120"/>
    <s v="France, Spain, Belgium, Panama"/>
    <s v="English"/>
    <s v="Spanish"/>
    <m/>
    <x v="1737"/>
    <s v="Andrea Di Stefano, Andrea Di Stefano"/>
    <s v="Josh Hutcherson, Benicio Del Toro, Claudia Traisac, Brady Corbet, Tenoch Huerta, Ana Girardot, Carlos Bardem, Lauren Ziemski, Micke Moreno, Frank Spano, Laura Londo√±o, Elmis Castillo, RoChia, Manuel Antonio G√≥mez, Rossana Uribe"/>
    <x v="604"/>
    <s v="Josh Hutcherson, Benicio Del Toro"/>
    <s v="In Colombia, a young surfer meets the woman of his dreams - and then meets her uncle, Pablo Escobar."/>
    <s v="In Colombia, a young surfer meets"/>
    <n v="6.5"/>
    <n v="20774"/>
    <n v="18585204.616112519"/>
    <n v="17000000"/>
    <x v="2817"/>
    <n v="195792"/>
    <n v="7390932.4675630461"/>
    <n v="6760531"/>
    <n v="54"/>
  </r>
  <r>
    <s v="tt2802154"/>
    <x v="3953"/>
    <x v="15"/>
    <d v="2015-07-05T00:00:00"/>
    <s v="Crime"/>
    <s v=" Drama"/>
    <m/>
    <n v="140"/>
    <s v="Russia"/>
    <s v="Russian"/>
    <m/>
    <m/>
    <x v="578"/>
    <s v="Oleg Negin, Andrey Zvyagintsev"/>
    <s v="Aleksey Serebryakov, Elena Lyadova, Vladimir Vdovichenkov, Roman Madyanov, Anna Ukolova, Aleksey Rozin, Sergey Pokhodaev, Platon Kamenev, Sergey Bachurskiy, Valeriy Grishko, Alla Emintseva, Margarita Shubina, Dmitriy Bykovskiy-Romashov, Sergey Borisov, Igor Savochkin"/>
    <x v="1822"/>
    <s v="Aleksey Serebryakov"/>
    <s v="In a Russian coastal town, Kolya is forced to fight the corrupt mayor when he is told that his house will be demolished. He recruits a lawyer friend to help, but the man's arrival brings further misfortune for Kolya and his family."/>
    <s v="In a Russian coastal town, Kolya"/>
    <n v="7.6"/>
    <n v="48030"/>
    <m/>
    <m/>
    <x v="4"/>
    <n v="1092800"/>
    <m/>
    <n v="4439481"/>
    <n v="137"/>
  </r>
  <r>
    <s v="tt2806788"/>
    <x v="3954"/>
    <x v="13"/>
    <s v="14/06/2013"/>
    <s v="Comedy"/>
    <s v=" Drama"/>
    <s v=" Romance"/>
    <n v="139"/>
    <s v="India"/>
    <s v="Hindi"/>
    <m/>
    <m/>
    <x v="2037"/>
    <s v="Mrighdeep Lamba, Mrighdeep Lamba"/>
    <s v="Pulkit Samrat, Varun Sharma, Ali Fazal, Manjot Singh, Richa Chadha, Pankaj Tripathi, Priya Anand, Vishakha Singh, Ajay Trehan, Shijkant, Kumkum Ajit Kumar Das, Anurag Arora, Bhagwan Kaskar, V.K. Sharma, Jatinder Bakshi"/>
    <x v="1823"/>
    <s v="Pulkit Samrat, Varun Sharma"/>
    <s v="The paths of four dream-chasing college friends cross with an array of colourful characters, from a tough-talking Punjabi female don to a Jugaad Baaz college watchman. Mayhem ensues."/>
    <s v="The paths of four dream-chasing"/>
    <n v="6.9"/>
    <n v="10240"/>
    <m/>
    <m/>
    <x v="4"/>
    <n v="125279"/>
    <m/>
    <n v="180331"/>
    <n v="37"/>
  </r>
  <r>
    <s v="tt2515034"/>
    <x v="3955"/>
    <x v="16"/>
    <d v="2015-07-05T00:00:00"/>
    <s v="Action"/>
    <s v=" Crime"/>
    <s v=" Drama"/>
    <n v="115"/>
    <s v="USA, Spain, UK, France"/>
    <s v="English"/>
    <s v="Spanish"/>
    <m/>
    <x v="1285"/>
    <s v="Jean-Patrick Manchette, Don MacPherson"/>
    <s v="Sean Penn, Jasmine Trinca, Javier Bardem, Ray Winstone, Mark Rylance, Idris Elba, Peter Franz√©n, Mark Billingham, Daniel Adegboyega, Ade Oyefeso, Alejandro Talavante, Florian Barisey, Ismael Tunkara, Amara Tunkara, Rachel Lascar"/>
    <x v="351"/>
    <s v="Sean Penn, Jasmine Trinca"/>
    <s v="A sniper on a mercenary assassination team, kills the minister of mines of the Congo. Terrier's successful kill shot forces him into hiding. Returning to the Congo years later, he becomes the target of a hit squad himself."/>
    <s v="A sniper on a mercenary assassination"/>
    <n v="5.8"/>
    <n v="38261"/>
    <n v="43678048.410029605"/>
    <n v="40000000"/>
    <x v="2818"/>
    <n v="10664749"/>
    <n v="26400254.007547945"/>
    <n v="24177137"/>
    <n v="152"/>
  </r>
  <r>
    <s v="tt2527336"/>
    <x v="3956"/>
    <x v="19"/>
    <s v="13/12/2017"/>
    <s v="Action"/>
    <s v=" Adventure"/>
    <s v=" Fantasy"/>
    <n v="152"/>
    <s v="USA"/>
    <s v="English"/>
    <m/>
    <m/>
    <x v="807"/>
    <s v="Rian Johnson, George Lucas"/>
    <s v="Mark Hamill, Carrie Fisher, Adam Driver, Daisy Ridley, John Boyega, Oscar Isaac, Andy Serkis, Lupita Nyong'o, Domhnall Gleeson, Anthony Daniels, Gwendoline Christie, Kelly Marie Tran, Laura Dern, Benicio Del Toro, Frank Oz"/>
    <x v="1824"/>
    <s v="Mark Hamill, Carrie Fisher"/>
    <s v="Rey develops her newly discovered abilities with the guidance of Luke Skywalker, who is unsettled by the strength of her powers. Meanwhile, the Resistance prepares for battle with the First Order."/>
    <s v="Rey develops her newly discovered"/>
    <n v="7"/>
    <n v="547797"/>
    <n v="334705805.31984365"/>
    <n v="317000000"/>
    <x v="2819"/>
    <n v="620181382"/>
    <n v="1406968253.6621137"/>
    <n v="1332540187"/>
    <n v="6718"/>
  </r>
  <r>
    <s v="tt2527338"/>
    <x v="3957"/>
    <x v="18"/>
    <s v="18/12/2019"/>
    <s v="Action"/>
    <s v=" Adventure"/>
    <s v=" Fantasy"/>
    <n v="141"/>
    <s v="USA"/>
    <s v="English"/>
    <m/>
    <m/>
    <x v="558"/>
    <s v="Chris Terrio, J.J. Abrams"/>
    <s v="Carrie Fisher, Mark Hamill, Adam Driver, Daisy Ridley, John Boyega, Oscar Isaac, Anthony Daniels, Naomi Ackie, Domhnall Gleeson, Richard E. Grant, Lupita Nyong'o, Keri Russell, Joonas Suotamo, Kelly Marie Tran, Ian McDiarmid"/>
    <x v="1825"/>
    <s v="Carrie Fisher, Mark Hamill"/>
    <s v="The surviving members of the resistance face the First Order once again, and the legendary conflict between the Jedi and the Sith reaches its peak bringing the Skywalker saga to its end."/>
    <s v="The surviving members of the resistance"/>
    <n v="6.6"/>
    <n v="347274"/>
    <n v="278392631.53365678"/>
    <n v="275000000"/>
    <x v="2820"/>
    <n v="515202542"/>
    <n v="1087395795.8089485"/>
    <n v="1074144248"/>
    <n v="7553"/>
  </r>
  <r>
    <s v="tt2528814"/>
    <x v="3958"/>
    <x v="15"/>
    <s v="25/02/2016"/>
    <s v="Drama"/>
    <m/>
    <m/>
    <n v="113"/>
    <s v="USA"/>
    <s v="English"/>
    <m/>
    <m/>
    <x v="2038"/>
    <s v="Hunter Dennis, Chuck Konzelman"/>
    <s v="Kevin Sorbo, Shane Harper, David A.R. White, Dean Cain, Willie Robertson, Korie Robertson, Hadeel Sittu, Paul Kwo, Trisha LaFache, Cory Oliver, Benjamin A. Onyango, Marco Khan, Cassidy Gifford, Jesse Wang, Lenore Banks"/>
    <x v="1826"/>
    <s v="Kevin Sorbo, Shane Harper"/>
    <s v="College philosophy professor Mr. Radisson's curriculum is challenged by his new student, Josh, who believes God exists."/>
    <s v="College philosophy professor Mr."/>
    <n v="4.7"/>
    <n v="39834"/>
    <n v="2186494.6607191199"/>
    <n v="2000000"/>
    <x v="2821"/>
    <n v="60755732"/>
    <n v="70707245.881653205"/>
    <n v="64676349"/>
    <n v="721"/>
  </r>
  <r>
    <s v="tt2837574"/>
    <x v="3959"/>
    <x v="11"/>
    <s v="20/12/2018"/>
    <s v="Biography"/>
    <s v=" Comedy"/>
    <s v=" Crime"/>
    <n v="93"/>
    <s v="USA, UK"/>
    <s v="English"/>
    <s v="Spanish"/>
    <m/>
    <x v="1955"/>
    <s v="David Lowery, David Grann"/>
    <s v="Robert Redford, Casey Affleck, Sissy Spacek, Danny Glover, Tom Waits, Tika Sumpter, Ari Elizabeth Johnson, Teagan Johnson, Gene Jones, John David Washington, Barlow Jacobs, Augustine Frizzell, Jennifer Joplin, Lisa DeRoberts, Carter Bratton"/>
    <x v="328"/>
    <s v="Robert Redford, Casey Affleck"/>
    <s v="Based on the true story of Forrest Tucker and his audacious escape from San Quentin at the age of 70 to an unprecedented string of heists that confounded authorities and enchanted the public."/>
    <s v="Based on the true story of Forrest"/>
    <n v="6.7"/>
    <n v="38743"/>
    <m/>
    <m/>
    <x v="4"/>
    <n v="11277120"/>
    <m/>
    <n v="17860397"/>
    <n v="272"/>
  </r>
  <r>
    <s v="tt2531344"/>
    <x v="3960"/>
    <x v="11"/>
    <s v="17/05/2018"/>
    <s v="Comedy"/>
    <m/>
    <m/>
    <n v="102"/>
    <s v="USA"/>
    <s v="English"/>
    <m/>
    <m/>
    <x v="2039"/>
    <s v="Brian Kehoe, Jim Kehoe"/>
    <s v="Leslie Mann, John Cena, Ike Barinholtz, Kathryn Newton, Geraldine Viswanathan, Gideon Adlon, Ramona Young, Graham Phillips, Miles Robbins, Jimmy Bellinger, Colton Dunn, Sarayu Blue, Gary Cole, Gina Gershon, June Diane Raphael"/>
    <x v="1827"/>
    <s v="Leslie Mann, John Cena"/>
    <s v="Three parents try to stop their daughters from losing their virginity on prom night."/>
    <s v="Three parents try to stop their"/>
    <n v="6.2"/>
    <n v="69041"/>
    <n v="21644283.114369508"/>
    <n v="21000000"/>
    <x v="2822"/>
    <n v="60311495"/>
    <n v="96901758.522995889"/>
    <n v="94017294"/>
    <n v="355"/>
  </r>
  <r>
    <s v="tt2543164"/>
    <x v="3961"/>
    <x v="9"/>
    <s v="19/01/2017"/>
    <s v="Drama"/>
    <s v=" Mystery"/>
    <s v=" Sci-Fi"/>
    <n v="116"/>
    <s v="USA, Canada"/>
    <s v="English"/>
    <s v="Russian"/>
    <s v="Mandarin"/>
    <x v="1351"/>
    <s v="Eric Heisserer, Ted Chiang"/>
    <s v="Amy Adams, Jeremy Renner, Forest Whitaker, Michael Stuhlbarg, Mark O'Brien, Tzi Ma, Abigail Pniowsky, Julia Scarlett Dan, Jadyn Malone, Frank Schorpion, Lucas Chartier-Dessert, Christian Jadah, Lucy Van Oldenbarneveld, Andrew Shaver, Pat Kiely"/>
    <x v="885"/>
    <s v="Amy Adams, Jeremy Renner"/>
    <s v="A linguist works with the military to communicate with alien lifeforms after twelve mysterious spacecraft appear around the world."/>
    <s v="A linguist works with the military"/>
    <n v="7.9"/>
    <n v="575657"/>
    <n v="50682342.59834104"/>
    <n v="47000000"/>
    <x v="2823"/>
    <n v="100546139"/>
    <n v="219323185.60227895"/>
    <n v="203388186"/>
    <n v="1875"/>
  </r>
  <r>
    <s v="tt2852400"/>
    <x v="3962"/>
    <x v="13"/>
    <s v="21/11/2013"/>
    <s v="Action"/>
    <s v=" Drama"/>
    <m/>
    <n v="130"/>
    <s v="China, Japan, France"/>
    <s v="Mandarin"/>
    <s v="Cantonese"/>
    <s v="English"/>
    <x v="2040"/>
    <s v="Zhangke Jia"/>
    <s v="Wu Jiang, Baoqiang Wang, Tao Zhao, Lanshan Luo, Jia-yi Zhang, Meng Li, Lu Liu, Dong Han, Hongwei Wang, Qiang Wang, Jiangcai Bai, Ke Chen, Weifen Chen, Yang Chen, Yulin Deng"/>
    <x v="1828"/>
    <s v="Wu Jiang, Baoqiang Wang"/>
    <s v="Four independent stories set in modern China about random acts of violence."/>
    <s v="Four independent stories set in"/>
    <n v="7.1"/>
    <n v="10066"/>
    <m/>
    <m/>
    <x v="4"/>
    <n v="154120"/>
    <m/>
    <n v="854891"/>
    <n v="28"/>
  </r>
  <r>
    <s v="tt2543472"/>
    <x v="3963"/>
    <x v="19"/>
    <s v="21/12/2017"/>
    <s v="Drama"/>
    <s v=" Family"/>
    <m/>
    <n v="113"/>
    <s v="USA, Hong Kong, Canada"/>
    <s v="English"/>
    <m/>
    <m/>
    <x v="1720"/>
    <s v="Stephen Chbosky, Steve Conrad"/>
    <s v="Jacob Tremblay, Owen Wilson, Izabela Vidovic, Julia Roberts, Mark Dozlaw, Rukiya Bernard, Jennifer March, Mandy Patinkin, Noah Jupe, Bryce Gheisar, Elle McKinnon, Daveed Diggs, Ty Consiglio, Kyle Breitkopf, James A Hughes"/>
    <x v="1829"/>
    <s v="Jacob Tremblay, Owen Wilson"/>
    <s v="Based on the New York Times bestseller, this movie tells the incredibly inspiring and heartwarming story of August Pullman, a boy with facial differences who enters the fifth grade, attending a mainstream elementary school for the first time."/>
    <s v="Based on the New York Times bestseller,"/>
    <n v="8"/>
    <n v="134456"/>
    <n v="21117085.509138402"/>
    <n v="20000000"/>
    <x v="2824"/>
    <n v="132422809"/>
    <n v="341308815.98422843"/>
    <n v="323253714"/>
    <n v="464"/>
  </r>
  <r>
    <s v="tt2852458"/>
    <x v="3964"/>
    <x v="13"/>
    <s v="26/09/2013"/>
    <s v="Drama"/>
    <s v=" Romance"/>
    <s v=" Thriller"/>
    <n v="100"/>
    <s v="France"/>
    <s v="French"/>
    <m/>
    <m/>
    <x v="2041"/>
    <s v="Alain Guiraudie"/>
    <s v="Pierre Deladonchamps, Christophe Paou, Patrick d'Assum√ßao, J√©r√¥me Chappatte, Mathieu Vervisch, Gilbert Traina, Emmanuel Daumas, S√©bastien Badachaoui, Gilles Gu√©rin, Fran√ßois-Renaud Labarthe, Claude Bellelle, Slawomir Cieminski, Jean-Marie Cr√©mier, Bernard Delavaux, Bernard German"/>
    <x v="1830"/>
    <s v="Pierre Deladonchamps"/>
    <s v="Summertime. A cruising spot for men, tucked away on the shores of a lake. Franck falls in love with Michel, an attractive, potent and lethally dangerous man. Franck knows this but wants to live out his passion anyway."/>
    <s v="Summertime. A cruising spot for"/>
    <n v="6.9"/>
    <n v="12865"/>
    <m/>
    <m/>
    <x v="4"/>
    <n v="325196"/>
    <m/>
    <n v="1131241"/>
    <n v="69"/>
  </r>
  <r>
    <s v="tt2547584"/>
    <x v="3965"/>
    <x v="9"/>
    <d v="2017-08-03T00:00:00"/>
    <s v="Drama"/>
    <s v=" Romance"/>
    <m/>
    <n v="133"/>
    <s v="UK, New Zealand, USA, India, Australia"/>
    <s v="English"/>
    <m/>
    <m/>
    <x v="1389"/>
    <s v="Derek Cianfrance, M.L. Stedman"/>
    <s v="Michael Fassbender, Alicia Vikander, Rachel Weisz, Florence Clery, Jack Thompson, Thomas Unger, Jane Menelaus, Garry McDonald, Anthony Hayes, Benedict Hardie, Emily Barclay, Bryan Brown, Stephen Ure, Peter McCauley, Leon Ford"/>
    <x v="1187"/>
    <s v="Michael Fassbender, Alicia Vikander"/>
    <s v="A lighthouse keeper and his wife living off the coast of Western Australia raise a baby they rescue from a drifting rowing boat."/>
    <s v="A lighthouse keeper and his wife"/>
    <n v="7.2"/>
    <n v="50689"/>
    <n v="21566954.2971664"/>
    <n v="20000000"/>
    <x v="2825"/>
    <n v="12545979"/>
    <n v="28010751.547375791"/>
    <n v="25975621"/>
    <n v="170"/>
  </r>
  <r>
    <s v="tt2855648"/>
    <x v="3966"/>
    <x v="13"/>
    <s v="23/08/2013"/>
    <s v="Action"/>
    <s v=" Drama"/>
    <s v=" Thriller"/>
    <n v="130"/>
    <s v="India"/>
    <s v="Hindi"/>
    <m/>
    <m/>
    <x v="1930"/>
    <s v="Shubhendu Bhattacharya, Juhi Chaturvedi"/>
    <s v="Nargis Fakhri, John Abraham, Raashi Khanna, Prakash Belawadi, Gaurav Sharma, Aayam Mehta, Malini Sathappan, Vishnu Govindhan, Dinesh Nair, Kannan Arunachalam, Sanjay Gurbaxani, Avijit Dutt, Leena Maria Paul, Ajay Ratnam, Sudhanva Deshpande"/>
    <x v="1831"/>
    <s v="Nargis Fakhri, John Abraham"/>
    <s v="An Indian intelligence agent journeys to a war-torn coastal island to break a resolute rebel group and meets a passionate journalist."/>
    <s v="An Indian intelligence agent journeys"/>
    <n v="7.7"/>
    <n v="22483"/>
    <m/>
    <s v="INR 350000000"/>
    <x v="4"/>
    <m/>
    <m/>
    <n v="38333"/>
    <n v="143"/>
  </r>
  <r>
    <s v="tt2554274"/>
    <x v="3967"/>
    <x v="16"/>
    <s v="22/10/2015"/>
    <s v="Drama"/>
    <s v=" Fantasy"/>
    <s v=" Horror"/>
    <n v="119"/>
    <s v="Canada, USA, Mexico"/>
    <s v="English"/>
    <m/>
    <m/>
    <x v="85"/>
    <s v="Guillermo del Toro, Matthew Robbins"/>
    <s v="Mia Wasikowska, Jessica Chastain, Tom Hiddleston, Charlie Hunnam, Jim Beaver, Burn Gorman, Leslie Hope, Doug Jones, Jonathan Hyde, Bruce Gray, Emily Coutts, Alec Stockwell, Brigitte Robinson, Gillian Ferrier, Tamara Hope"/>
    <x v="1231"/>
    <s v="Mia Wasikowska, Jessica Chastain"/>
    <s v="In the aftermath of a family tragedy, an aspiring author is torn between love for her childhood friend and the temptation of a mysterious outsider. Trying to escape the ghosts of her past, she is swept away to a house that breathes, bleeds - and remembers."/>
    <s v="In the aftermath of a family tragedy,"/>
    <n v="6.5"/>
    <n v="126982"/>
    <n v="60057316.563790701"/>
    <n v="55000000"/>
    <x v="2826"/>
    <n v="31090320"/>
    <n v="81546722.014209837"/>
    <n v="74679822"/>
    <n v="447"/>
  </r>
  <r>
    <s v="tt2555736"/>
    <x v="3968"/>
    <x v="16"/>
    <s v="30/04/2015"/>
    <s v="Comedy"/>
    <s v=" Drama"/>
    <m/>
    <n v="122"/>
    <s v="UK, USA"/>
    <s v="English"/>
    <m/>
    <m/>
    <x v="278"/>
    <s v="Ol Parker, Ol Parker"/>
    <s v="Dev Patel, Maggie Smith, Danny Mahoney, David Strathairn, Judi Dench, Bill Nighy, Celia Imrie, Ronald Pickup, Diana Hardcastle, Subhrajyoti Barat, Fiona Mollison, Zachary Coffin, Jayesh V. Kardak, Tina Desai, Shazad Latif"/>
    <x v="1175"/>
    <s v="Dev Patel, Maggie Smith"/>
    <s v="As the Best Exotic Marigold Hotel has only a single remaining vacancy, posing a rooming predicament for two fresh arrivals, Sonny Kapoor (Dev Patel) pursues his expansionist dream of opening a second hotel."/>
    <s v="As the Best Exotic Marigold Hotel"/>
    <n v="6.6"/>
    <n v="30753"/>
    <n v="10919512.102507401"/>
    <n v="10000000"/>
    <x v="2827"/>
    <n v="33078266"/>
    <n v="93884071.613960057"/>
    <n v="85978266"/>
    <n v="123"/>
  </r>
  <r>
    <s v="tt2557478"/>
    <x v="3969"/>
    <x v="11"/>
    <s v="22/03/2018"/>
    <s v="Action"/>
    <s v=" Adventure"/>
    <s v=" Sci-Fi"/>
    <n v="111"/>
    <s v="UK, China, Japan, USA"/>
    <s v="English"/>
    <s v="Mandarin"/>
    <s v="Russian"/>
    <x v="2042"/>
    <s v="Steven S. DeKnight, Emily Carmichael"/>
    <s v="John Boyega, Scott Eastwood, Cailee Spaeny, Burn Gorman, Charlie Day, Tian Jing, Jin Zhang, Adria Arjona, Rinko Kikuchi, Karan Brar, Wesley Wong, Ivanna Sakhno, Mackenyu, Lily Ji, Shyrley Rodriguez"/>
    <x v="1832"/>
    <s v="John Boyega, Scott Eastwood"/>
    <s v="Jake Pentecost, son of Stacker Pentecost, reunites with Mako Mori to lead a new generation of Jaeger pilots, including rival Lambert and 15-year-old hacker Amara, against a new Kaiju threat."/>
    <s v="Jake Pentecost, son of Stacker"/>
    <n v="5.6"/>
    <n v="102915"/>
    <n v="154602022.24549648"/>
    <n v="150000000"/>
    <x v="2828"/>
    <n v="59874525"/>
    <n v="299855928.08654392"/>
    <n v="290930148"/>
    <n v="741"/>
  </r>
  <r>
    <s v="tt2557490"/>
    <x v="3970"/>
    <x v="15"/>
    <s v="30/05/2014"/>
    <s v="Comedy"/>
    <s v=" Western"/>
    <m/>
    <n v="116"/>
    <s v="USA"/>
    <s v="English"/>
    <s v="Navajo"/>
    <s v="Mandarin"/>
    <x v="1710"/>
    <s v="Seth MacFarlane, Alec Sulkin"/>
    <s v="Seth MacFarlane, Charlize Theron, Amanda Seyfried, Liam Neeson, Giovanni Ribisi, Neil Patrick Harris, Sarah Silverman, Christopher Hagen, Wes Studi, Matt Clark, Evan Jones, Aaron McPherson, Rex Linn, Brett Rickaby, Alex Borstein"/>
    <x v="1833"/>
    <s v="Seth MacFarlane, Charlize Theron"/>
    <s v="As a cowardly farmer begins to fall for the mysterious new woman in town, he must put his newly found courage to the test when her husband, a notorious gun-slinger, announces his arrival."/>
    <s v="As a cowardly farmer begins to"/>
    <n v="6.1"/>
    <n v="169209"/>
    <n v="43729893.214382403"/>
    <n v="40000000"/>
    <x v="2829"/>
    <n v="43139300"/>
    <n v="95319967.981701434"/>
    <n v="87189756"/>
    <n v="523"/>
  </r>
  <r>
    <s v="tt2561572"/>
    <x v="3971"/>
    <x v="16"/>
    <d v="2015-01-07T00:00:00"/>
    <s v="Comedy"/>
    <s v=" Crime"/>
    <m/>
    <n v="100"/>
    <s v="USA"/>
    <s v="English"/>
    <m/>
    <m/>
    <x v="1495"/>
    <s v="Jay Martel, Ian Roberts"/>
    <s v="Will Ferrell, Kevin Hart, Craig T. Nelson, Alison Brie, Edwina Findley Dickerson, Ariana Neal, Erick Chavarria, T.I., Paul Ben-Victor, John Mayer, Jon Eyez, Nito Larioza, Dan Bakkedahl, Greg Germann, Ron Funches"/>
    <x v="471"/>
    <s v="Will Ferrell, Kevin Hart"/>
    <s v="When millionaire James King is jailed for fraud and bound for San Quentin, he turns to Darnell Lewis to prep him to go behind bars."/>
    <s v="When millionaire James King is"/>
    <n v="6"/>
    <n v="120243"/>
    <n v="43678048.410029605"/>
    <n v="40000000"/>
    <x v="2830"/>
    <n v="90411453"/>
    <n v="121983456.30221866"/>
    <n v="111711453"/>
    <n v="169"/>
  </r>
  <r>
    <s v="tt2872462"/>
    <x v="3972"/>
    <x v="16"/>
    <s v="14/04/2016"/>
    <s v="Comedy"/>
    <s v=" Drama"/>
    <m/>
    <n v="84"/>
    <s v="USA"/>
    <s v="English"/>
    <m/>
    <m/>
    <x v="719"/>
    <s v="Noah Baumbach, Greta Gerwig"/>
    <s v="Lola Kirke, Shana Dowdeswell, Shelby Rebecca Wong, Alfred Macadam, Amy Warren, Sharon Washington, Morgan Lynch, Andrea McKinnon, Shoba Narayan, Kathryn Erbe, Jasmine Cephas Jones, Matthew Shear, Colin Stokes, Juliet Brett, Gretchen Young"/>
    <x v="1834"/>
    <s v="Lola Kirke, Shana Dowdeswell"/>
    <s v="A lonely college freshman's life is turned upside-down by her impetuous, adventurous stepsister-to-be."/>
    <s v="A lonely college freshman's life"/>
    <n v="6.7"/>
    <n v="24872"/>
    <m/>
    <m/>
    <x v="4"/>
    <n v="2500431"/>
    <m/>
    <n v="3340737"/>
    <n v="63"/>
  </r>
  <r>
    <s v="tt2562232"/>
    <x v="3973"/>
    <x v="15"/>
    <d v="2015-05-02T00:00:00"/>
    <s v="Comedy"/>
    <s v=" Drama"/>
    <m/>
    <n v="119"/>
    <s v="USA"/>
    <s v="English"/>
    <m/>
    <m/>
    <x v="313"/>
    <s v="Alejandro G. I√±√°rritu, Nicol√°s Giacobone"/>
    <s v="Michael Keaton, Emma Stone, Kenny Chin, Jamahl Garrison-Lowe, Zach Galifianakis, Naomi Watts, Jeremy Shamos, Andrea Riseborough, Katherine O'Sullivan, Damian Young, Keenan Shimizu, Akira Ito, Natalie Gold, Merritt Wever, Edward Norton"/>
    <x v="647"/>
    <s v="Michael Keaton, Emma Stone"/>
    <s v="A washed-up superhero actor attempts to revive his fading career by writing, directing, and starring in a Broadway production."/>
    <s v="A washed-up superhero actor attempts"/>
    <n v="7.7"/>
    <n v="566487"/>
    <n v="19678451.946472079"/>
    <n v="18000000"/>
    <x v="2831"/>
    <n v="42340598"/>
    <n v="112839625.96831104"/>
    <n v="103215094"/>
    <n v="1390"/>
  </r>
  <r>
    <s v="tt2567026"/>
    <x v="3974"/>
    <x v="9"/>
    <s v="25/05/2016"/>
    <s v="Adventure"/>
    <s v=" Family"/>
    <s v=" Fantasy"/>
    <n v="113"/>
    <s v="USA, UK"/>
    <s v="English"/>
    <m/>
    <m/>
    <x v="1449"/>
    <s v="Linda Woolverton, Lewis Carroll"/>
    <s v="Johnny Depp, Mia Wasikowska, Helena Bonham Carter, Anne Hathaway, Sacha Baron Cohen, Rhys Ifans, Matt Lucas, Lindsay Duncan, Leo Bill, Geraldine James, Andrew Scott, Richard Armitage, Ed Speleers, Alan Rickman, Timothy Spall"/>
    <x v="6"/>
    <s v="Johnny Depp, Mia Wasikowska"/>
    <s v="Alice returns to the whimsical world of Wonderland and travels back in time to help the Mad Hatter."/>
    <s v="Alice returns to the whimsical"/>
    <n v="6.2"/>
    <n v="89612"/>
    <n v="183319111.5259144"/>
    <n v="170000000"/>
    <x v="2832"/>
    <n v="77041381"/>
    <n v="322918797.52867311"/>
    <n v="299457024"/>
    <n v="231"/>
  </r>
  <r>
    <s v="tt2568862"/>
    <x v="3975"/>
    <x v="19"/>
    <d v="2017-04-05T00:00:00"/>
    <s v="Comedy"/>
    <s v=" Crime"/>
    <m/>
    <n v="96"/>
    <s v="USA"/>
    <s v="English"/>
    <m/>
    <m/>
    <x v="612"/>
    <s v="Theodore Melfi, Edward Cannon"/>
    <s v="Michael Caine, Alan Arkin, Ann-Margret, Matt Dillon, Joey King, Christopher Lloyd, Maria Dizzia, Morgan Freeman, John Ortiz, Siobhan Fallon Hogan, Peter Serafinowicz, Kenan Thompson, Josh Pais, Richie Moriarty, Seth Barrish"/>
    <x v="308"/>
    <s v="Michael Caine, Alan Arkin"/>
    <s v="Desperate to pay the bills and come through for their loved ones, three lifelong pals risk it all by embarking on a daring bid to knock off the very bank that absconded with their money."/>
    <s v="Desperate to pay the bills and"/>
    <n v="6.6"/>
    <n v="74811"/>
    <n v="26396356.886422999"/>
    <n v="25000000"/>
    <x v="2833"/>
    <n v="45018541"/>
    <n v="89661604.580413759"/>
    <n v="84918541"/>
    <n v="168"/>
  </r>
  <r>
    <s v="tt2570858"/>
    <x v="3976"/>
    <x v="15"/>
    <s v="20/02/2015"/>
    <s v="Drama"/>
    <s v=" Mystery"/>
    <s v=" Romance"/>
    <n v="104"/>
    <s v="UK, Hungary"/>
    <s v="English"/>
    <m/>
    <m/>
    <x v="1739"/>
    <s v="Peter Strickland"/>
    <s v="Chiara D'Anna, Kata Bartsch, Sidse Babett Knudsen, Monica Swinn, Zita Kraszk√≥, Gretchen Meddaugh, Eszter Tompa, Fatma Mohamed, Eugenia Caruso"/>
    <x v="1835"/>
    <s v="Chiara D'Anna, Kata Bartsch"/>
    <s v="A woman who studies butterflies and moths tests the limits of her relationship with her lesbian lover."/>
    <s v="A woman who studies butterflies"/>
    <n v="6.5"/>
    <n v="11616"/>
    <n v="1093247.33035956"/>
    <n v="1000000"/>
    <x v="2834"/>
    <n v="64521"/>
    <n v="202411.46347408145"/>
    <n v="185147"/>
    <n v="48"/>
  </r>
  <r>
    <s v="tt2581244"/>
    <x v="3977"/>
    <x v="15"/>
    <s v="15/07/2014"/>
    <s v="Comedy"/>
    <s v=" Fantasy"/>
    <s v=" Horror"/>
    <n v="89"/>
    <s v="USA"/>
    <s v="English"/>
    <m/>
    <m/>
    <x v="1308"/>
    <s v="Jeff Baena"/>
    <s v="Aubrey Plaza, Dane DeHaan, John C. Reilly, Molly Shannon, Cheryl Hines, Paul Reiser, Matthew Gray Gubler, Anna Kendrick, Eva La Dare, Thomas McDonell, Alia Shawkat, Allan McLeod, Paul Weitz, Michelle Azar, Jim O'Heir"/>
    <x v="1590"/>
    <s v="Aubrey Plaza, Dane DeHaan"/>
    <s v="A young man's recently deceased girlfriend mysteriously returns from the dead, but he slowly realizes she is not the way he remembered her."/>
    <s v="A young man's recently deceased"/>
    <n v="5.6"/>
    <n v="19529"/>
    <n v="2623793.5928629441"/>
    <n v="2400000"/>
    <x v="2835"/>
    <n v="88273"/>
    <n v="300333.62685438723"/>
    <n v="274717"/>
    <n v="74"/>
  </r>
  <r>
    <s v="tt2882328"/>
    <x v="3978"/>
    <x v="13"/>
    <s v="26/12/2014"/>
    <s v="Crime"/>
    <s v=" Drama"/>
    <s v=" Mystery"/>
    <n v="128"/>
    <s v="India"/>
    <s v="Hindi"/>
    <m/>
    <m/>
    <x v="662"/>
    <s v="Akhilesh Jaiswal, Anurag Kashyap"/>
    <s v="Rahul Bhat, Ronit Roy, Tejaswini Kolhapure, Viineet Kumar, Surveen Chawla, Siddhant Kapoor, Sandesh Jadhav, Anshikaa Shrivastava, Murari Kumar, Abir Goswami, Madhavi Singh, Manoj Kolhatkar, Ajay Purkar, Girish Kulkarni, Jayant Gadekar"/>
    <x v="1836"/>
    <s v="Rahul Bhat, Ronit Roy"/>
    <s v="The case of a missing girl takes us through a journey of human greed and brushes upon the egos and repressed emotions of the characters."/>
    <s v="The case of a missing girl takes"/>
    <n v="8"/>
    <n v="19577"/>
    <m/>
    <n v="1475000"/>
    <x v="4"/>
    <m/>
    <m/>
    <m/>
    <n v="114"/>
  </r>
  <r>
    <s v="tt2582496"/>
    <x v="3979"/>
    <x v="16"/>
    <d v="2015-10-12T00:00:00"/>
    <s v="Comedy"/>
    <s v=" Drama"/>
    <m/>
    <n v="105"/>
    <s v="USA"/>
    <s v="English"/>
    <m/>
    <m/>
    <x v="1933"/>
    <s v="Jesse Andrews, Jesse Andrews"/>
    <s v="Thomas Mann, RJ Cyler, Olivia Cooke, Nick Offerman, Connie Britton, Molly Shannon, Jon Bernthal, Matt Bennett, Katherine Hughes, Masam Holden, Bobb'e J. Thompson, Gavin Dietz, Edward DeBruce III, Natalie Marchelletta, Chelsea Zhang"/>
    <x v="1530"/>
    <s v="Thomas Mann, RJ Cyler"/>
    <s v="High schooler Greg, who spends most of his time making parodies of classic movies with his co-worker Earl, finds his outlook forever altered after befriending a classmate who has just been diagnosed with cancer."/>
    <s v="High schooler Greg, who spends"/>
    <n v="7.7"/>
    <n v="120658"/>
    <n v="8735609.6820059195"/>
    <n v="8000000"/>
    <x v="2836"/>
    <n v="6758416"/>
    <n v="9909183.1532716937"/>
    <n v="9074749"/>
    <n v="225"/>
  </r>
  <r>
    <s v="tt2582500"/>
    <x v="3980"/>
    <x v="9"/>
    <d v="2016-07-12T00:00:00"/>
    <s v="Drama"/>
    <s v=" Horror"/>
    <s v=" Mystery"/>
    <n v="91"/>
    <s v="Canada, France, USA, India"/>
    <s v="English"/>
    <m/>
    <m/>
    <x v="2043"/>
    <s v="Christina Hodson"/>
    <s v="Naomi Watts, Oliver Platt, Charlie Heaton, Jacob Tremblay, Cl√©mentine Poidatz, Alex Braunstein, David Cubitt, Crystal Balint, Ellen David, Tim Post, Peter Outerbridge, Anton Chevrier, Thomas Macedo"/>
    <x v="79"/>
    <s v="Naomi Watts, Oliver Platt"/>
    <s v="A widowed child psychologist lives an isolated existence in rural New England. Caught in a deadly winter storm, she must find a way to rescue a young boy before he disappears forever."/>
    <s v="A widowed child psychologist lives"/>
    <n v="4.8"/>
    <n v="12367"/>
    <n v="10783477.1485832"/>
    <n v="10000000"/>
    <x v="2837"/>
    <n v="6900335"/>
    <n v="14107021.368464299"/>
    <n v="13082071"/>
    <n v="85"/>
  </r>
  <r>
    <s v="tt2582782"/>
    <x v="3981"/>
    <x v="9"/>
    <s v="18/11/2016"/>
    <s v="Action"/>
    <s v=" Crime"/>
    <s v=" Drama"/>
    <n v="102"/>
    <s v="USA"/>
    <s v="English"/>
    <m/>
    <m/>
    <x v="481"/>
    <s v="Taylor Sheridan"/>
    <s v="Dale Dickey, Ben Foster, Chris Pine, William Sterchi, Buck Taylor, Kristin K. Berg, Jeff Bridges, Gil Birmingham, Keith Meriweather, Jackamoe Buzzell, Katy Mixon, Amber Midthunder, Joe Berryman, Taylor Sheridan, Howard Ferguson Jr."/>
    <x v="1837"/>
    <s v="Dale Dickey, Ben Foster"/>
    <s v="A divorced father and his ex-con older brother resort to a desperate scheme in order to save their family's ranch in West Texas."/>
    <s v="A divorced father and his ex-con"/>
    <n v="7.6"/>
    <n v="198293"/>
    <n v="12940172.578299841"/>
    <n v="12000000"/>
    <x v="2838"/>
    <n v="27007844"/>
    <n v="40847678.802064233"/>
    <n v="37879877"/>
    <n v="446"/>
  </r>
  <r>
    <s v="tt2884206"/>
    <x v="3982"/>
    <x v="15"/>
    <s v="19/09/2014"/>
    <s v="Drama"/>
    <s v=" Romance"/>
    <s v=" Sci-Fi"/>
    <n v="106"/>
    <s v="USA"/>
    <s v="English"/>
    <s v="Hindi"/>
    <m/>
    <x v="796"/>
    <s v="Mike Cahill"/>
    <s v="Michael Pitt, Steven Yeun, Astrid Berg√®s-Frisbey, Brit Marling, Dorien Makhloghi, Charles Woods Gray, John Schiumo, Farasha Baylock, Ako, Christopher Santamaria, Sebastian Santamaria, Cara Seymour, Rhonda Ayers, Crystal Dickinson, Venida Evans"/>
    <x v="443"/>
    <s v="Michael Pitt, Steven Yeun"/>
    <s v="A molecular biologist and his laboratory partner uncover evidence that may fundamentally change society as we know it."/>
    <s v="A molecular biologist and his"/>
    <n v="7.4"/>
    <n v="112923"/>
    <m/>
    <m/>
    <x v="4"/>
    <n v="336472"/>
    <m/>
    <n v="481234"/>
    <n v="243"/>
  </r>
  <r>
    <s v="tt2885364"/>
    <x v="3983"/>
    <x v="13"/>
    <d v="2014-02-05T00:00:00"/>
    <s v="Horror"/>
    <s v=" Mystery"/>
    <s v=" Sci-Fi"/>
    <n v="80"/>
    <s v="USA"/>
    <s v="English"/>
    <m/>
    <m/>
    <x v="1405"/>
    <s v="Bobcat Goldthwait"/>
    <s v="Alexie Gilmore, Bryce Johnson, Laura Montagna, Bucky Sinister, Peter Jason, Timmy Red, Steven Streufert, Shaun L. White Guy Sr., Nita Rowley, Tom Yamarone"/>
    <x v="1838"/>
    <s v="Alexie Gilmore, Bryce Johnson"/>
    <s v="Jim and his girlfriend Kelly are visiting the infamous Willow Creek, the alleged home of the original Bigfoot legend - the tale of huge ape like creatures that roam the forests of North ..."/>
    <s v="Jim and his girlfriend Kelly are"/>
    <n v="5.0999999999999996"/>
    <n v="10250"/>
    <m/>
    <m/>
    <x v="4"/>
    <m/>
    <m/>
    <m/>
    <n v="139"/>
  </r>
  <r>
    <s v="tt2582802"/>
    <x v="3984"/>
    <x v="15"/>
    <d v="2015-12-02T00:00:00"/>
    <s v="Drama"/>
    <s v=" Music"/>
    <m/>
    <n v="106"/>
    <s v="USA"/>
    <s v="English"/>
    <m/>
    <m/>
    <x v="1461"/>
    <s v="Damien Chazelle"/>
    <s v="Miles Teller, J.K. Simmons, Paul Reiser, Melissa Benoist, Austin Stowell, Nate Lang, Chris Mulkey, Damon Gupton, Suanne Spoke, Max Kasch, Charlie Ian, Jayson Blair, Kofi Siriboe, Kavita Patil, C.J. Vana"/>
    <x v="1380"/>
    <s v="Miles Teller, J.K. Simmons"/>
    <s v="A promising young drummer enrolls at a cut-throat music conservatory where his dreams of greatness are mentored by an instructor who will stop at nothing to realize a student's potential."/>
    <s v="A promising young drummer enrolls"/>
    <n v="8.5"/>
    <n v="690732"/>
    <n v="3607716.190186548"/>
    <n v="3300000"/>
    <x v="2839"/>
    <n v="13092000"/>
    <n v="53550818.227308221"/>
    <n v="48983260"/>
    <n v="1213"/>
  </r>
  <r>
    <s v="tt2582846"/>
    <x v="3985"/>
    <x v="15"/>
    <d v="2014-04-09T00:00:00"/>
    <s v="Drama"/>
    <s v=" Romance"/>
    <m/>
    <n v="126"/>
    <s v="USA"/>
    <s v="English"/>
    <m/>
    <m/>
    <x v="1889"/>
    <s v="Scott Neustadter, Michael H. Weber"/>
    <s v="Shailene Woodley, Ansel Elgort, Nat Wolff, Laura Dern, Sam Trammell, Willem Dafoe, Lotte Verbeek, Ana Dela Cruz, Randy Kovitz, Toni Saladna, David Whalen, Milica Govich, Allegra Carpenter, Emily Peachey, Emily Bach"/>
    <x v="1627"/>
    <s v="Shailene Woodley, Ansel Elgort"/>
    <s v="Two teenage cancer patients begin a life-affirming journey to visit a reclusive author in Amsterdam."/>
    <s v="Two teenage cancer patients begin"/>
    <n v="7.7"/>
    <n v="337110"/>
    <n v="13118967.96431472"/>
    <n v="12000000"/>
    <x v="2840"/>
    <n v="124872350"/>
    <n v="335809321.24549812"/>
    <n v="307166834"/>
    <n v="692"/>
  </r>
  <r>
    <s v="tt2905838"/>
    <x v="3986"/>
    <x v="15"/>
    <d v="2014-02-10T00:00:00"/>
    <s v="Action"/>
    <s v=" Adventure"/>
    <s v=" Comedy"/>
    <n v="153"/>
    <s v="India"/>
    <s v="Hindi"/>
    <s v="English"/>
    <m/>
    <x v="2044"/>
    <s v="Sujoy Ghosh, Suresh Nair"/>
    <s v="Hrithik Roshan, Katrina Kaif, Pavan Malhotra, Danny Denzongpa, Javed Jaffrey, Jimmy Sheirgill, Vikram Gokhale, Kanwaljit Singh, Deepti Naval, Kamlesh Gill, Parthaa Akerkar, Pratik Dixit, Pradeep Kabra, Arsha Aghdasi, Frank M. Ahearn"/>
    <x v="809"/>
    <s v="Hrithik Roshan, Katrina Kaif"/>
    <s v="A young bank receptionist gets mixed up with Rajveer Nanda, a man who has a mysterious background."/>
    <s v="A young bank receptionist gets"/>
    <n v="5.5"/>
    <n v="21418"/>
    <m/>
    <m/>
    <x v="4"/>
    <n v="2546172"/>
    <m/>
    <n v="42045981"/>
    <n v="155"/>
  </r>
  <r>
    <s v="tt2584384"/>
    <x v="3987"/>
    <x v="18"/>
    <s v="16/01/2020"/>
    <s v="Comedy"/>
    <s v=" Drama"/>
    <s v=" War"/>
    <n v="108"/>
    <s v="USA, New Zealand, Czech Republic"/>
    <s v="English"/>
    <s v="German"/>
    <m/>
    <x v="991"/>
    <s v="Christine Leunens, Taika Waititi"/>
    <s v="Roman Griffin Davis, Thomasin McKenzie, Scarlett Johansson, Taika Waititi, Sam Rockwell, Rebel Wilson, Alfie Allen, Stephen Merchant, Archie Yates, Luke Brandon Field, Sam Haygarth, Stanislav Callas, Joe Weintraub, Brian Caspe, Gabriel Andrews"/>
    <x v="1839"/>
    <s v="Roman Griffin Davis"/>
    <s v="A young boy in Hitler's army finds out his mother is hiding a Jewish girl in their home."/>
    <s v="A young boy in Hitler's army finds"/>
    <n v="7.9"/>
    <n v="253681"/>
    <n v="14172715.787167981"/>
    <n v="14000000"/>
    <x v="2841"/>
    <n v="33370906"/>
    <n v="91449473.92512244"/>
    <n v="90335025"/>
    <n v="1439"/>
  </r>
  <r>
    <s v="tt2910274"/>
    <x v="3988"/>
    <x v="15"/>
    <s v="29/08/2014"/>
    <s v="Comedy"/>
    <s v=" Drama"/>
    <s v=" Romance"/>
    <n v="84"/>
    <s v="USA"/>
    <s v="English"/>
    <m/>
    <m/>
    <x v="2045"/>
    <s v="Gillian Robespierre, Karen Maine"/>
    <s v="Jenny Slate, Paul Briganti, Gaby Hoffmann, Stephen Singer, Richard Kind, Polly Draper, Gabe Liedman, Jake Lacy, Cindy Cheung, Ernest Mingione, Cyrus McQueen, David Cross, Maciek Jasik, Jennifer Kim, Suzanne Lenz"/>
    <x v="1840"/>
    <s v="Jenny Slate, Paul Briganti"/>
    <s v="A twenty-something comedienne's unplanned pregnancy forces her to confront the realities of independent womanhood for the first time."/>
    <s v="A twenty-something comedienne's"/>
    <n v="6.8"/>
    <n v="23350"/>
    <m/>
    <m/>
    <x v="4"/>
    <n v="3123963"/>
    <m/>
    <n v="3325417"/>
    <n v="95"/>
  </r>
  <r>
    <s v="tt2592614"/>
    <x v="3989"/>
    <x v="9"/>
    <s v="16/02/2017"/>
    <s v="Action"/>
    <s v=" Horror"/>
    <s v=" Sci-Fi"/>
    <n v="107"/>
    <s v="USA, Germany, France, Canada, South Africa, Australia, UK, Japan, China"/>
    <s v="English"/>
    <m/>
    <m/>
    <x v="10"/>
    <s v="Paul W.S. Anderson"/>
    <s v="Milla Jovovich, Iain Glen, Ali Larter, Shawn Roberts, Eoin Macken, Fraser James, Ruby Rose, William Levy, Rola, Ever Anderson, Mark Simpson, Milton Schorr, Siobhan Hodgson, Joon-Gi Lee, Aubrey Shelton"/>
    <x v="467"/>
    <s v="Milla Jovovich, Iain Glen"/>
    <s v="Alice returns to where the nightmare began: The Hive in Raccoon City, where the Umbrella Corporation is gathering its forces for a final strike against the only remaining survivors of the apocalypse."/>
    <s v="Alice returns to where the nightmare"/>
    <n v="5.5"/>
    <n v="81889"/>
    <n v="43133908.594332799"/>
    <n v="40000000"/>
    <x v="2842"/>
    <n v="26830068"/>
    <n v="336706122.22846109"/>
    <n v="312242626"/>
    <n v="408"/>
  </r>
  <r>
    <s v="tt2626350"/>
    <x v="3990"/>
    <x v="15"/>
    <s v="20/08/2014"/>
    <s v="Drama"/>
    <s v=" Music"/>
    <s v=" Romance"/>
    <n v="112"/>
    <s v="USA, Canada"/>
    <s v="English"/>
    <m/>
    <m/>
    <x v="2046"/>
    <s v="Duane Adler, John Swetnam"/>
    <s v="Ryan Guzman, Briana Evigan, Adam Sevani, Misha Gabriel Hamilton, Stephen Boss, Stephen Stevo Jones, David Shreibman, Mari Koda, Christopher Scott, Luis Rosado, Chadd Smith, Facundo Lombard, Mart√≠n Lombard, Parris Goebel, Cyrus Spencer"/>
    <x v="1841"/>
    <s v="Ryan Guzman, Briana Evigan"/>
    <s v="All-stars from the previous Step Up installments come together in glittering Las Vegas, battling for a victory that could define their dreams and their careers."/>
    <s v="All-stars from the previous Step"/>
    <n v="6"/>
    <n v="32013"/>
    <n v="49196129.866180204"/>
    <n v="45000000"/>
    <x v="2843"/>
    <n v="14904384"/>
    <n v="94200362.458206907"/>
    <n v="86165646"/>
    <n v="52"/>
  </r>
  <r>
    <s v="tt2631186"/>
    <x v="3991"/>
    <x v="16"/>
    <d v="2017-08-04T00:00:00"/>
    <s v="Action"/>
    <s v=" Drama"/>
    <m/>
    <n v="159"/>
    <s v="India"/>
    <s v="Telugu"/>
    <s v="Tamil"/>
    <m/>
    <x v="1523"/>
    <s v="Vijayendra Prasad, S.S. Rajamouli"/>
    <s v="Prabhas, Rana Daggubati, Ramya Krishnan, Sathyaraj, Anushka Shetty, Deependra Singh, Tamannaah Bhatia, Nassar, Sudeep, Prabhakar, Rajsekhar Aningi, Tanikella Bharani, John Kokken, Rohini, Adivi Sesh"/>
    <x v="1842"/>
    <s v="Prabhas, Rana Daggubati"/>
    <s v="In ancient India, an adventurous and daring man becomes involved in a decades old feud between two warring people."/>
    <s v="In ancient India, an adventurous"/>
    <n v="8.1"/>
    <n v="100217"/>
    <n v="19683674.124758959"/>
    <n v="18026148"/>
    <x v="2844"/>
    <n v="6738000"/>
    <n v="8664400.2677318379"/>
    <n v="7934787"/>
    <n v="511"/>
  </r>
  <r>
    <s v="tt2917388"/>
    <x v="3992"/>
    <x v="16"/>
    <d v="2015-06-03T00:00:00"/>
    <s v="Action"/>
    <s v=" Crime"/>
    <s v=" Drama"/>
    <n v="95"/>
    <s v="Netherlands, Belgium, UK, USA"/>
    <s v="English"/>
    <s v="Dutch"/>
    <s v="German"/>
    <x v="2047"/>
    <s v="William Brookfield, Peter R. de Vries"/>
    <s v="Jim Sturgess, Sam Worthington, Ryan Kwanten, Anthony Hopkins, Mark van Eeuwen, Thomas Cocquerel, Jemima West, David Dencik, Dirk Roofthooft, Vera Van Dooren, Kat Lindsay, Roy McCrerey, Vince Canlas, Natalie Mejer, Eric Godon"/>
    <x v="929"/>
    <s v="Jim Sturgess, Sam Worthington"/>
    <s v="The inside story of the planning, execution, rousing aftermath, and ultimate downfall of the kidnappers of beer tycoon Alfred &quot;Freddy&quot; Heineken in 1983, which resulted in the largest ransom ever paid for an individual."/>
    <s v="The inside story of the planning,"/>
    <n v="6.1"/>
    <n v="19162"/>
    <m/>
    <m/>
    <x v="4"/>
    <m/>
    <m/>
    <n v="3184017"/>
    <n v="42"/>
  </r>
  <r>
    <s v="tt2637276"/>
    <x v="3993"/>
    <x v="16"/>
    <s v="25/06/2015"/>
    <s v="Comedy"/>
    <m/>
    <m/>
    <n v="115"/>
    <s v="USA"/>
    <s v="English"/>
    <m/>
    <m/>
    <x v="1710"/>
    <s v="Seth MacFarlane, Alec Sulkin"/>
    <s v="Mark Wahlberg, Seth MacFarlane, Amanda Seyfried, Jessica Barth, Giovanni Ribisi, Morgan Freeman, Sam J. Jones, Patrick Warburton, Michael Dorn, Bill Smitrovich, John Slattery, Cocoa Brown, John Carroll Lynch, Ron Canada, Liam Neeson"/>
    <x v="28"/>
    <s v="Mark Wahlberg, Seth MacFarlane"/>
    <s v="Newlywed couple Ted and Tami-Lynn want to have a baby, but in order to qualify to be a parent, Ted will have to prove he's a person in a court of law."/>
    <s v="Newlywed couple Ted and Tami-Lynn"/>
    <n v="6.3"/>
    <n v="180324"/>
    <n v="74252682.297050327"/>
    <n v="68000000"/>
    <x v="2845"/>
    <n v="81476385"/>
    <n v="235712525.82078892"/>
    <n v="215863606"/>
    <n v="258"/>
  </r>
  <r>
    <s v="tt2637294"/>
    <x v="3994"/>
    <x v="16"/>
    <s v="20/02/2015"/>
    <s v="Comedy"/>
    <s v=" Mystery"/>
    <s v=" Sci-Fi"/>
    <n v="93"/>
    <s v="USA"/>
    <s v="English"/>
    <m/>
    <m/>
    <x v="783"/>
    <s v="Josh Heald, Josh Heald"/>
    <s v="Rob Corddry, Craig Robinson, Clark Duke, Adam Scott, Gillian Jacobs, Chevy Chase, Collette Wolfe, Bianca Haase, Jason Jones, Kumail Nanjiani, Kellee Stewart, Josh Heald, Gretchen Koerner, Lisa Loeb, Jessica Williams"/>
    <x v="1843"/>
    <s v="Rob Corddry, Craig Robinson"/>
    <s v="When Lou's shot in the groin, Nick and Jacob drag him in the Hot Tub Time Machine to go back in time and save Lou. The three end up 10 years in the future, where they need to go to find the shooter."/>
    <s v="When Lou's shot in the groin,"/>
    <n v="5.0999999999999996"/>
    <n v="36333"/>
    <n v="15287316.943510361"/>
    <n v="14000000"/>
    <x v="2846"/>
    <n v="12314651"/>
    <n v="14284524.641527804"/>
    <n v="13081651"/>
    <n v="112"/>
  </r>
  <r>
    <s v="tt2923316"/>
    <x v="3995"/>
    <x v="15"/>
    <s v="16/01/2015"/>
    <s v="Action"/>
    <s v=" Crime"/>
    <s v=" Drama"/>
    <n v="94"/>
    <s v="Canada, Luxembourg"/>
    <s v="English"/>
    <m/>
    <m/>
    <x v="2048"/>
    <s v="Raul Inglis"/>
    <s v="Hayden Christensen, Adrien Brody, Jordana Brewster, Akon, Tory Kittles, Luis Da Silva Jr., Lance E. Nichols, John McConnell, Joe Chrest, Aaron V. Williamson, Rachel Bilson, Laura Cayouette, Carol Sutton, Elena Sanchez, Belinda Delgado"/>
    <x v="181"/>
    <s v="Hayden Christensen, Adrien Brody"/>
    <s v="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
    <s v="James owes his life to his older"/>
    <n v="5"/>
    <n v="16151"/>
    <m/>
    <n v="10000000"/>
    <x v="4"/>
    <m/>
    <m/>
    <n v="2931475"/>
    <n v="69"/>
  </r>
  <r>
    <s v="tt2638144"/>
    <x v="3996"/>
    <x v="9"/>
    <s v="29/09/2016"/>
    <s v="Action"/>
    <s v=" Adventure"/>
    <s v=" Drama"/>
    <n v="123"/>
    <s v="USA"/>
    <s v="English"/>
    <s v="Persian"/>
    <s v="Greek"/>
    <x v="838"/>
    <s v="Lew Wallace, Keith R. Clarke"/>
    <s v="Jack Huston, Toby Kebbell, Rodrigo Santoro, Nazanin Boniadi, Ayelet Zurer, Pilou Asb√¶k, Sofia Black-D'Elia, Morgan Freeman, Marwan Kenzari, Moises Arias, James Cosmo, Haluk Bilginer, David Walmsley, Yasen Atour, Francesco Scianna"/>
    <x v="1844"/>
    <s v="Jack Huston, Toby Kebbell"/>
    <s v="Judah Ben-Hur, a prince falsely accused of treason by his adopted brother, an officer in the Roman army, returns to his homeland after years at sea to seek revenge, but finds redemption."/>
    <s v="Judah Ben-Hur, a prince falsely"/>
    <n v="5.7"/>
    <n v="40859"/>
    <n v="107834771.48583201"/>
    <n v="100000000"/>
    <x v="2847"/>
    <n v="26410477"/>
    <n v="101430799.77342777"/>
    <n v="94061311"/>
    <n v="265"/>
  </r>
  <r>
    <s v="tt2649554"/>
    <x v="3997"/>
    <x v="9"/>
    <s v="21/04/2016"/>
    <s v="Drama"/>
    <s v=" Mystery"/>
    <s v=" Sci-Fi"/>
    <n v="112"/>
    <s v="USA, Greece"/>
    <s v="English"/>
    <m/>
    <m/>
    <x v="1732"/>
    <s v="Jeff Nichols"/>
    <s v="Michael Shannon, Joel Edgerton, Kirsten Dunst, Adam Driver, Jaeden Martell, Bill Camp, Scott Haze, Sam Shepard, Paul Sparks, David Jensen, Sharon Landry, Dana Gourrier, Sharon Garrison, Allison Gabriel, Sean Bridgers"/>
    <x v="1445"/>
    <s v="Michael Shannon, Joel Edgerton"/>
    <s v="A father and son go on the run, pursued by the government and a cult drawn to the child's special powers."/>
    <s v="A father and son go on the run,"/>
    <n v="6.6"/>
    <n v="73291"/>
    <n v="19410258.86744976"/>
    <n v="18000000"/>
    <x v="2848"/>
    <n v="3712282"/>
    <n v="7268761.2891165903"/>
    <n v="6740647"/>
    <n v="270"/>
  </r>
  <r>
    <s v="tt2652092"/>
    <x v="3998"/>
    <x v="15"/>
    <d v="2014-07-11T00:00:00"/>
    <s v="Biography"/>
    <s v=" Drama"/>
    <m/>
    <n v="110"/>
    <s v="Kenya, India, USA, Canada, South Africa"/>
    <s v="English"/>
    <m/>
    <m/>
    <x v="1821"/>
    <s v="Margaret Nagle"/>
    <s v="Reese Witherspoon, Arnold Oceng, Ger Duany, Emmanuel Jal, Corey Stoll, Kuoth Wiel, Femi Oguns, Sarah Baker, Lindsey Garrett, Peterdeng Mongok, Okwar Jale, Thon Kueth, Deng Ajuet, Keji Jale, David Madingi"/>
    <x v="281"/>
    <s v="Reese Witherspoon, Arnold Oceng"/>
    <s v="A group of Sudanese refugees, given the chance to resettle in the U.S., arrive in Kansas City, Missouri, where their encounter with an employment agency counselor forever changes all of their lives."/>
    <s v="A group of Sudanese refugees,"/>
    <n v="7.4"/>
    <n v="26634"/>
    <n v="21864946.607191201"/>
    <n v="20000000"/>
    <x v="2849"/>
    <n v="2722209"/>
    <n v="3713045.1042300398"/>
    <n v="3396345"/>
    <n v="86"/>
  </r>
  <r>
    <s v="tt2937366"/>
    <x v="3999"/>
    <x v="19"/>
    <d v="2017-01-09T00:00:00"/>
    <s v="Comedy"/>
    <s v=" Horror"/>
    <m/>
    <n v="94"/>
    <s v="USA"/>
    <m/>
    <m/>
    <m/>
    <x v="1535"/>
    <s v="Eli Craig"/>
    <s v="Evangeline Lilly, Owen Atlas, Adam Scott, Marcus Terrell Smith, James Weir, Russ Mitchell, Paul Slimak, Bridget Everett, Clancy Brown, Rick Applegate, Ken Bolden, Chip Zien, Chris D'Elia, Kyle Bornheimer, Donald Faison"/>
    <x v="1845"/>
    <s v="Evangeline Lilly, Owen Atlas"/>
    <s v="Gary, who has just married Samantha, the woman of his dreams, discovers that her six-year-old son may be the Antichrist."/>
    <s v="Gary, who has just married Samantha,"/>
    <n v="5.7"/>
    <n v="18191"/>
    <m/>
    <m/>
    <x v="4"/>
    <m/>
    <m/>
    <m/>
    <n v="98"/>
  </r>
  <r>
    <s v="tt2660888"/>
    <x v="4000"/>
    <x v="9"/>
    <s v="21/07/2016"/>
    <s v="Action"/>
    <s v=" Adventure"/>
    <s v=" Sci-Fi"/>
    <n v="122"/>
    <s v="USA, China, United Arab Emirates, Canada"/>
    <s v="English"/>
    <m/>
    <m/>
    <x v="877"/>
    <s v="Simon Pegg, Doug Jung"/>
    <s v="Chris Pine, Zachary Quinto, Karl Urban, Zoe Saldana, Simon Pegg, John Cho, Anton Yelchin, Idris Elba, Sofia Boutella, Joe Taslim, Lydia Wilson, Deep Roy, Melissa Roxburgh, Anita Brown, Doug Jung"/>
    <x v="1022"/>
    <s v="Chris Pine, Zachary Quinto"/>
    <s v="The crew of the USS Enterprise explores the furthest reaches of uncharted space, where they encounter a new ruthless enemy, who puts them, and everything the Federation stands for, to the test."/>
    <s v="The crew of the USS Enterprise"/>
    <n v="7.1"/>
    <n v="223293"/>
    <n v="199494327.24878922"/>
    <n v="185000000"/>
    <x v="2850"/>
    <n v="158848340"/>
    <n v="370382047.90183735"/>
    <n v="343471816"/>
    <n v="833"/>
  </r>
  <r>
    <s v="tt2671706"/>
    <x v="4001"/>
    <x v="9"/>
    <s v="23/02/2017"/>
    <s v="Drama"/>
    <m/>
    <m/>
    <n v="139"/>
    <s v="USA, Canada"/>
    <s v="English"/>
    <m/>
    <m/>
    <x v="89"/>
    <s v="August Wilson, August Wilson"/>
    <s v="Denzel Washington, Viola Davis, Stephen McKinley Henderson, Jovan Adepo, Russell Hornsby, Mykelti Williamson, Saniyya Sidney, Christopher Mele, Lesley Boone, Jason Silvis, Buffy Barentine"/>
    <x v="35"/>
    <s v="Denzel Washington, Viola Davis"/>
    <s v="A working-class African-American father tries to raise his family in the 1950s, while coming to terms with the events of his life."/>
    <s v="A working-class African-American"/>
    <n v="7.2"/>
    <n v="95317"/>
    <n v="25880345.156599682"/>
    <n v="24000000"/>
    <x v="2851"/>
    <n v="57682904"/>
    <n v="69461510.32749483"/>
    <n v="64414761"/>
    <n v="380"/>
  </r>
  <r>
    <s v="tt2674426"/>
    <x v="4002"/>
    <x v="9"/>
    <d v="2016-01-09T00:00:00"/>
    <s v="Drama"/>
    <s v=" Romance"/>
    <m/>
    <n v="106"/>
    <s v="UK, USA"/>
    <s v="English"/>
    <s v="French"/>
    <m/>
    <x v="2049"/>
    <s v="Jojo Moyes, Jojo Moyes"/>
    <s v="Sam Claflin, Vanessa Kirby, Emilia Clarke, Eileen Dunwoodie, Pablo Raybould, Gabrielle Downey, Henri Charles, Samantha Spiro, Brendan Coyle, Jenna Coleman, Alan Breck, Matthew Lewis, Muzz Khan, Janet McTeer, Charles Dance"/>
    <x v="1846"/>
    <s v="Sam Claflin, Vanessa Kirby"/>
    <s v="A girl in a small town forms an unlikely bond with a recently-paralyzed man she's taking care of."/>
    <s v="A girl in a small town forms an"/>
    <n v="7.4"/>
    <n v="200097"/>
    <n v="21566954.2971664"/>
    <n v="20000000"/>
    <x v="2852"/>
    <n v="56245075"/>
    <n v="224635126.44567105"/>
    <n v="208314186"/>
    <n v="469"/>
  </r>
  <r>
    <s v="tt2944198"/>
    <x v="4003"/>
    <x v="15"/>
    <s v="28/08/2015"/>
    <s v="Drama"/>
    <s v=" Horror"/>
    <s v=" Thriller"/>
    <n v="92"/>
    <s v="Canada"/>
    <s v="English"/>
    <m/>
    <m/>
    <x v="2050"/>
    <s v="Adam MacDonald"/>
    <s v="Jeff Roop, Missy Peregrym, Nicholas Campbell, Eric Balfour"/>
    <x v="1847"/>
    <s v="Jeff Roop, Missy Peregrym"/>
    <s v="An urban couple go camping in the woods and find themselves lost in the territory of a predatory black bear."/>
    <s v="An urban couple go camping in"/>
    <n v="6"/>
    <n v="18175"/>
    <m/>
    <m/>
    <x v="4"/>
    <n v="13848"/>
    <m/>
    <n v="13848"/>
    <n v="190"/>
  </r>
  <r>
    <s v="tt2674454"/>
    <x v="4004"/>
    <x v="19"/>
    <s v="16/06/2017"/>
    <s v="Biography"/>
    <s v=" Drama"/>
    <s v=" History"/>
    <n v="105"/>
    <s v="UK"/>
    <s v="English"/>
    <m/>
    <m/>
    <x v="1897"/>
    <s v="Alex von Tunzelmann"/>
    <s v="Brian Cox, Miranda Richardson, John Slattery, Julian Wadham, Richard Durden, Ella Purnell, Danny Webb, Jonathan Aris, George Anton, Steven Cree, James Purefoy, Peter Ormond, Angela Costello, Kevin Findlay, Miro Teplitzky"/>
    <x v="1026"/>
    <s v="Brian Cox, Miranda Richardson"/>
    <s v="Ninety-six hours before the World War II invasion of Normandy, British Prime Minister Winston Churchill struggles with his severe reservations with Operation Overlord and his increasingly marginalized role in the war effort."/>
    <s v="Ninety-six hours before the World"/>
    <n v="6.1"/>
    <n v="11766"/>
    <n v="6757467.362924288"/>
    <n v="6400000"/>
    <x v="2853"/>
    <n v="1281258"/>
    <n v="7099949.5349828722"/>
    <n v="6724365"/>
    <n v="175"/>
  </r>
  <r>
    <s v="tt2948790"/>
    <x v="4005"/>
    <x v="16"/>
    <s v="14/08/2015"/>
    <s v="Drama"/>
    <s v=" Thriller"/>
    <m/>
    <n v="92"/>
    <s v="USA"/>
    <s v="English"/>
    <m/>
    <m/>
    <x v="2051"/>
    <s v="Patricia Beauchamp, Joe Gossett"/>
    <s v="Rosamund Pike, Shiloh Fernandez, Nick Nolte, Camryn Manheim, Alexi Wasser, Rumer Willis, Illeana Douglas, Stephen Louis Grush, Donna Duplantier, Ian Barford, Billy Slaughter, Scout Taylor-Compton, Jeff Pope, Ryan Phillippe, Liann Pattison"/>
    <x v="1738"/>
    <s v="Rosamund Pike, Shiloh Fernandez"/>
    <s v="A nurse living in small town goes on a blind date with a man who is not the person he says he is."/>
    <s v="A nurse living in small town goes"/>
    <n v="5.0999999999999996"/>
    <n v="11690"/>
    <m/>
    <m/>
    <x v="4"/>
    <m/>
    <m/>
    <m/>
    <n v="72"/>
  </r>
  <r>
    <s v="tt2955316"/>
    <x v="4006"/>
    <x v="15"/>
    <s v="14/03/2014"/>
    <s v="Comedy"/>
    <s v=" Romance"/>
    <m/>
    <n v="98"/>
    <s v="Spain"/>
    <s v="Spanish"/>
    <s v="Basque"/>
    <m/>
    <x v="2052"/>
    <s v="Borja Cobeaga, Diego San Jos√©"/>
    <s v="Clara Lago, Dani Rovira, Carmen Machi, Karra Elejalde, Alberto L√≥pez, Alfonso S√°nchez, Aitor Mazo, Abel Mora, Aitziber Garmendia, Miriam Cabeza, I√±aki Beraetxe, Egoitz Lasa, Lander Otaola, Mikel Roman, Santi Ugalde"/>
    <x v="1848"/>
    <s v="Clara Lago, Dani Rovira"/>
    <s v="Rafael, a Sevillian who has never left Andalucia, decides to leave his homeland to follow Amaia, a Basque girl unlike other women whom he has ever known."/>
    <s v="Rafael, a Sevillian who has never"/>
    <n v="6.5"/>
    <n v="15952"/>
    <m/>
    <s v="EUR 3000000"/>
    <x v="4"/>
    <m/>
    <m/>
    <n v="78768613"/>
    <n v="10"/>
  </r>
  <r>
    <s v="tt2960930"/>
    <x v="4007"/>
    <x v="15"/>
    <s v="17/10/2014"/>
    <s v="Action"/>
    <s v=" Horror"/>
    <s v=" Mystery"/>
    <n v="101"/>
    <s v="Canada"/>
    <s v="English"/>
    <m/>
    <m/>
    <x v="2053"/>
    <s v="Colin Minihan, Stuart Ortiz"/>
    <s v="Brittany Allen, Freddie Stroma, Melanie Papalia, Jesse Moss, Anja Savcic, Gil Bellows, Michael Ironside, Sean Rogerson, Emily Perkins, Mike Kovac, Ian Brown, Fred Keating, Reese Alexander, Buddy"/>
    <x v="1849"/>
    <s v="Brittany Allen, Freddie Stroma"/>
    <s v="A group of friends on a weekend trip to a cabin in the woods find themselves terrorized by alien visitors."/>
    <s v="A group of friends on a weekend"/>
    <n v="5"/>
    <n v="14530"/>
    <m/>
    <n v="3000000"/>
    <x v="4"/>
    <m/>
    <m/>
    <n v="71103"/>
    <n v="153"/>
  </r>
  <r>
    <s v="tt2962876"/>
    <x v="4008"/>
    <x v="15"/>
    <d v="2015-04-06T00:00:00"/>
    <s v="Comedy"/>
    <s v=" Drama"/>
    <m/>
    <n v="100"/>
    <s v="USA"/>
    <s v="English"/>
    <m/>
    <m/>
    <x v="2054"/>
    <s v="Florian David Fitz, Gren Wells"/>
    <s v="Robert Sheehan, Dev Patel, Zo√´ Kravitz, Robert Patrick, Kyra Sedgwick, Ali Hillis, James Calvert, Louisa Kendrick, Ross Gallo, Cooper Roth, Jayce Dempsey, Eleanor Wells, Joe Unger, Eric Matheny, Elsi Eng"/>
    <x v="1850"/>
    <s v="Robert Sheehan, Dev Patel"/>
    <s v="A young man with Tourette's Syndrome embarks on a road trip with his recently-deceased mother's ashes."/>
    <s v="A young man with Tourette's Syndrome"/>
    <n v="7.1"/>
    <n v="13791"/>
    <m/>
    <m/>
    <x v="4"/>
    <m/>
    <m/>
    <n v="41760"/>
    <n v="34"/>
  </r>
  <r>
    <s v="tt2965412"/>
    <x v="4009"/>
    <x v="15"/>
    <d v="2014-05-12T00:00:00"/>
    <s v="Comedy"/>
    <s v=" Drama"/>
    <s v=" Romance"/>
    <n v="91"/>
    <s v="USA"/>
    <s v="English"/>
    <m/>
    <m/>
    <x v="2055"/>
    <s v="Sam Esmail"/>
    <s v="Justin Long, Kayla Servi, Eric Winter, Emmy Rossum, Ben Scott, Lou Beatty Jr., Ben Pace, Nicole Lucas, Connie Jackson"/>
    <x v="674"/>
    <s v="Justin Long, Kayla Servi"/>
    <s v="Set in a parallel universe, Comet bounces back and forth over the course of an unlikely but perfectly paired couple's six-year relationship."/>
    <s v="Set in a parallel universe, Comet"/>
    <n v="6.8"/>
    <n v="17266"/>
    <m/>
    <m/>
    <x v="4"/>
    <n v="8623"/>
    <m/>
    <n v="19530"/>
    <n v="70"/>
  </r>
  <r>
    <s v="tt2965466"/>
    <x v="4010"/>
    <x v="15"/>
    <d v="2015-06-10T00:00:00"/>
    <s v="Horror"/>
    <s v=" Mystery"/>
    <s v=" Thriller"/>
    <n v="90"/>
    <s v="USA"/>
    <s v="English"/>
    <m/>
    <m/>
    <x v="1452"/>
    <s v="Anthony DiBlasi, Scott Poiley"/>
    <s v="Juliana Harkavy, Joshua Mikel, Hank Stone, J. LaRose, Sarah Sculco, Kathryn Kilger, Natalie Victoria, Mary Lankford Poiley, Matt Doman, Lindsi Jeter, Randy Molnar, Jason Fusco, Scott Poiley, Jeremy S. Brock, Skyler Poiley"/>
    <x v="1851"/>
    <s v="Juliana Harkavy, Joshua Mikel"/>
    <s v="A rookie cop's 1st shift alone in the last night of a closing police station turns into a living nightmare."/>
    <s v="A rookie cop's 1st shift alone"/>
    <n v="5.8"/>
    <n v="16386"/>
    <m/>
    <m/>
    <x v="4"/>
    <m/>
    <m/>
    <m/>
    <n v="139"/>
  </r>
  <r>
    <s v="tt2967006"/>
    <x v="4011"/>
    <x v="15"/>
    <s v="25/04/2014"/>
    <s v="Comedy"/>
    <s v=" Drama"/>
    <m/>
    <n v="108"/>
    <s v="UK"/>
    <s v="English"/>
    <m/>
    <m/>
    <x v="143"/>
    <s v="Michael Winterbottom"/>
    <s v="Steve Coogan, Rob Brydon, Rosie Fellner, Claire Keelan, Marta Barrio, Tim Leach, Ronni Ancona, Rebecca Johnson, Alba Foncuberta Bufill, Flora Villani, Alessandro Cuomo"/>
    <x v="133"/>
    <s v="Steve Coogan, Rob Brydon"/>
    <s v="Two men, six meals in six different places on a road trip around Italy. Liguria, Tuscany, Rome, Amalfi and ending in Capri."/>
    <s v="Two men, six meals in six different"/>
    <n v="6.6"/>
    <n v="14665"/>
    <m/>
    <m/>
    <x v="4"/>
    <n v="2880537"/>
    <m/>
    <n v="6132875"/>
    <n v="86"/>
  </r>
  <r>
    <s v="tt2679042"/>
    <x v="4012"/>
    <x v="16"/>
    <s v="29/10/2015"/>
    <s v="Action"/>
    <s v=" Crime"/>
    <s v=" Thriller"/>
    <n v="96"/>
    <s v="USA, UK, Germany, Canada"/>
    <s v="English"/>
    <m/>
    <m/>
    <x v="2056"/>
    <s v="Skip Woods, Michael Finch"/>
    <s v="Angelababy, Dan Bakkedahl, Charlene Beck, Michael Bornh√ºtter, Melissa Broughton, Nils Brunkhorst, Michaela Caspar, Alvin Chan, Michael Corcoran, Manuel Depta, Andrew DiBartolomeo, Georg Ebinal, J√∂rg Ellmer, Rupert Friend, Waye Leon Goh"/>
    <x v="1852"/>
    <s v="Angelababy, Dan Bakkedahl"/>
    <s v="An assassin teams up with a woman to help her find her father and uncover the mysteries of her ancestry."/>
    <s v="An assassin teams up with a woman"/>
    <n v="5.7"/>
    <n v="84260"/>
    <n v="38218292.358775899"/>
    <n v="35000000"/>
    <x v="2854"/>
    <n v="22467450"/>
    <n v="89919622.630511612"/>
    <n v="82347656"/>
    <n v="212"/>
  </r>
  <r>
    <s v="tt2690138"/>
    <x v="4013"/>
    <x v="16"/>
    <d v="2015-08-05T00:00:00"/>
    <s v="Comedy"/>
    <s v=" Drama"/>
    <m/>
    <n v="101"/>
    <s v="UK, USA"/>
    <s v="English"/>
    <m/>
    <m/>
    <x v="2057"/>
    <s v="Jarrad Paul, Andrew Mogel"/>
    <s v="Jack Black, James Marsden, Kathryn Hahn, Jeffrey Tambor, Russell Posner, Henry Zebrowski, Kyle Bornheimer, Mike White, Corrina Lyons, Donna Duplantier, Charlotte Gale, Denise Williamson, Han Soto, Danielle Greenup, Dermot Mulroney"/>
    <x v="515"/>
    <s v="Jack Black, James Marsden"/>
    <s v="The head of a high school reunion committee tries to get the most popular guy in school to attend their class' upcoming 20-year reunion."/>
    <s v="The head of a high school reunion"/>
    <n v="5"/>
    <n v="10484"/>
    <n v="3275853.6307522203"/>
    <n v="3000000"/>
    <x v="2855"/>
    <n v="673151"/>
    <n v="846021.95867806836"/>
    <n v="774780"/>
    <n v="65"/>
  </r>
  <r>
    <s v="tt2692250"/>
    <x v="4014"/>
    <x v="15"/>
    <s v="28/01/2015"/>
    <s v="Adventure"/>
    <s v=" Comedy"/>
    <s v=" Family"/>
    <n v="98"/>
    <s v="UK, USA"/>
    <s v="English"/>
    <m/>
    <m/>
    <x v="388"/>
    <s v="David Guion, Michael Handelman"/>
    <s v="Ben Stiller, Robin Williams, Owen Wilson, Steve Coogan, Ricky Gervais, Dan Stevens, Rebel Wilson, Skyler Gisondo, Rami Malek, Patrick Gallagher, Mizuo Peck, Ben Kingsley, Crystal the Monkey, Dick Van Dyke, Mickey Rooney"/>
    <x v="91"/>
    <s v="Ben Stiller, Robin Williams"/>
    <s v="Larry spans the globe, uniting favorite and new characters while embarking on an epic quest to save the magic before it is gone forever."/>
    <s v="Larry spans the globe, uniting"/>
    <n v="6.2"/>
    <n v="103272"/>
    <n v="138842410.95566413"/>
    <n v="127000000"/>
    <x v="2856"/>
    <n v="113746621"/>
    <n v="397072497.58796841"/>
    <n v="363204635"/>
    <n v="161"/>
  </r>
  <r>
    <s v="tt2692904"/>
    <x v="4015"/>
    <x v="13"/>
    <s v="30/04/2014"/>
    <s v="Drama"/>
    <m/>
    <m/>
    <n v="85"/>
    <s v="UK, USA"/>
    <s v="English"/>
    <m/>
    <m/>
    <x v="1835"/>
    <s v="Steven Knight"/>
    <s v="Tom Hardy, Olivia Colman, Ruth Wilson, Andrew Scott, Ben Daniels, Tom Holland, Bill Milner, Danny Webb, Alice Lowe, Silas Carson, Lee Ross, Kirsty Dillon"/>
    <x v="1279"/>
    <s v="Tom Hardy, Olivia Colman"/>
    <s v="Ivan Locke, a dedicated family man and successful construction manager, receives a phone call on the eve of the biggest challenge of his career that sets in motion a series of events that threaten his carefully cultivated existence."/>
    <s v="Ivan Locke, a dedicated family"/>
    <n v="7.1"/>
    <n v="132041"/>
    <n v="2221963.7100408999"/>
    <n v="2000000"/>
    <x v="2857"/>
    <n v="1375769"/>
    <n v="5655573.1190219428"/>
    <n v="5090608"/>
    <n v="399"/>
  </r>
  <r>
    <s v="tt2702724"/>
    <x v="4016"/>
    <x v="9"/>
    <s v="16/06/2016"/>
    <s v="Comedy"/>
    <m/>
    <m/>
    <n v="99"/>
    <s v="USA"/>
    <s v="English"/>
    <m/>
    <m/>
    <x v="1921"/>
    <s v="Melissa McCarthy, Ben Falcone"/>
    <s v="Melissa McCarthy, Kristen Bell, Peter Dinklage, Ella Anderson, Tyler Labine, Kathy Bates, Cecily Strong, Mary Sohn, Kristen Schaal, Eva Peterson, Timothy Simons, Aleandra Newcomb, Annie Mumolo, Presley Coley, Dax Shepard"/>
    <x v="1375"/>
    <s v="Melissa McCarthy, Kristen Bell"/>
    <s v="A titan of industry is sent to prison after she's caught insider trading. When she emerges ready to rebrand herself as America's latest sweetheart, not everyone she screwed over is so quick to forgive and forget."/>
    <s v="A titan of industry is sent to"/>
    <n v="5.4"/>
    <n v="42072"/>
    <n v="31272083.73089128"/>
    <n v="29000000"/>
    <x v="2858"/>
    <n v="63285885"/>
    <n v="85021874.82865943"/>
    <n v="78844582"/>
    <n v="157"/>
  </r>
  <r>
    <s v="tt2980472"/>
    <x v="4017"/>
    <x v="15"/>
    <s v="24/04/2015"/>
    <s v="Comedy"/>
    <s v=" Drama"/>
    <m/>
    <n v="95"/>
    <s v="USA"/>
    <s v="English"/>
    <m/>
    <m/>
    <x v="2058"/>
    <s v="David Flebotte"/>
    <s v="Seann William Scott, Olivia Thirlby, Garret Dillahunt, Kate Walsh, Kyle Gallner, Mackenzie Marsh, Evan Ross, Rob Riggle, Connie Stevens, David Arquette, Jack Quaid, Eddie Perino, George Finn, Missi Pyle, Elisha Cuthbert"/>
    <x v="800"/>
    <s v="Seann William Scott"/>
    <s v="On the verge of giving up on life, a guy travels to his hometown to make amends."/>
    <s v="On the verge of giving up on life,"/>
    <n v="6.4"/>
    <n v="17466"/>
    <m/>
    <m/>
    <x v="4"/>
    <n v="10970"/>
    <m/>
    <n v="10970"/>
    <n v="76"/>
  </r>
  <r>
    <s v="tt2704998"/>
    <x v="4018"/>
    <x v="11"/>
    <d v="2018-01-05T00:00:00"/>
    <s v="Action"/>
    <s v=" Comedy"/>
    <s v=" Crime"/>
    <n v="100"/>
    <s v="USA"/>
    <s v="English"/>
    <m/>
    <m/>
    <x v="1636"/>
    <s v="Mark Perez"/>
    <s v="Jason Bateman, Rachel McAdams, Kyle Chandler, Sharon Horgan, Billy Magnussen, Lamorne Morris, Kylie Bunbury, Jesse Plemons, Michael C. Hall, Danny Huston, Chelsea Peretti, Camille Chen, Zerrick Williams, Joshua Mikel, R.F. Daley"/>
    <x v="1113"/>
    <s v="Jason Bateman, Rachel McAdams"/>
    <s v="A group of friends who meet regularly for game nights find themselves entangled in a real-life mystery when the shady brother of one of them is seemingly kidnapped by dangerous gangsters."/>
    <s v="A group of friends who meet regularly"/>
    <n v="6.9"/>
    <n v="198350"/>
    <n v="38135165.487222463"/>
    <n v="37000000"/>
    <x v="2859"/>
    <n v="69179066"/>
    <n v="121289477.19707499"/>
    <n v="117679066"/>
    <n v="589"/>
  </r>
  <r>
    <s v="tt2709692"/>
    <x v="4019"/>
    <x v="11"/>
    <s v="29/11/2018"/>
    <s v="Animation"/>
    <s v=" Comedy"/>
    <s v=" Family"/>
    <n v="85"/>
    <s v="France, Japan, USA"/>
    <s v="English"/>
    <m/>
    <m/>
    <x v="2059"/>
    <s v="Michael LeSieur, Tommy Swerdlow"/>
    <s v="Benedict Cumberbatch, Cameron Seely, Rashida Jones, Pharrell Williams, Tristan O'Hare, Kenan Thompson, Sam Lavagnino, Ramone Hamilton, Angela Lansbury, Scarlett Estevez, Michael Beattie, Lori Alan, Carlos Alazraqui, Doug Burch, Cathy Cavadini"/>
    <x v="1312"/>
    <s v="Benedict Cumberbatch"/>
    <s v="A grumpy Grinch (Benedict Cumberbatch) plots to ruin Christmas for the village of Whoville."/>
    <s v="A grumpy Grinch (Benedict Cumberbatch)"/>
    <n v="6.3"/>
    <n v="45035"/>
    <n v="77301011.122748241"/>
    <n v="75000000"/>
    <x v="2860"/>
    <n v="270620950"/>
    <n v="527291796.83213377"/>
    <n v="511595957"/>
    <n v="545"/>
  </r>
  <r>
    <s v="tt2709768"/>
    <x v="4020"/>
    <x v="9"/>
    <d v="2016-06-10T00:00:00"/>
    <s v="Animation"/>
    <s v=" Adventure"/>
    <s v=" Comedy"/>
    <n v="87"/>
    <s v="USA, France, Japan"/>
    <s v="English"/>
    <m/>
    <m/>
    <x v="2060"/>
    <s v="Cinco Paul, Ken Daurio"/>
    <s v="Louis C.K., Eric Stonestreet, Kevin Hart, Jenny Slate, Ellie Kemper, Albert Brooks, Lake Bell, Dana Carvey, Hannibal Buress, Bobby Moynihan, Chris Renaud, Steve Coogan, Michael Beattie, Sandra Echeverr√≠a, Jaime Camil"/>
    <x v="1853"/>
    <s v="Louis C.K., Eric Stonestreet"/>
    <s v="The quiet life of a terrier named Max is upended when his owner takes in Duke, a stray whom Max instantly dislikes."/>
    <s v="The quiet life of a terrier named"/>
    <n v="6.5"/>
    <n v="179235"/>
    <n v="80876078.614373997"/>
    <n v="75000000"/>
    <x v="2861"/>
    <n v="368384330"/>
    <n v="944048065.81852913"/>
    <n v="875457937"/>
    <n v="336"/>
  </r>
  <r>
    <s v="tt2713180"/>
    <x v="4021"/>
    <x v="15"/>
    <d v="2015-02-06T00:00:00"/>
    <s v="Action"/>
    <s v=" Drama"/>
    <s v=" War"/>
    <n v="134"/>
    <s v="USA, China, UK"/>
    <s v="English"/>
    <s v="German"/>
    <m/>
    <x v="896"/>
    <s v="David Ayer"/>
    <s v="Brad Pitt, Shia LaBeouf, Logan Lerman, Michael Pe√±a, Jon Bernthal, Jim Parrack, Brad William Henke, Kevin Vance, Xavier Samuel, Jason Isaacs, Anamaria Marinca, Alicia von Rittberg, Scott Eastwood, Laurence Spellman, Daniel Betts"/>
    <x v="77"/>
    <s v="Brad Pitt, Shia LaBeouf"/>
    <s v="A grizzled tank commander makes tough decisions as he and his crew fight their way across Germany in April, 1945."/>
    <s v="A grizzled tank commander makes"/>
    <n v="7.6"/>
    <n v="415279"/>
    <n v="74340818.464450076"/>
    <n v="68000000"/>
    <x v="2862"/>
    <n v="85817906"/>
    <n v="231574598.00481197"/>
    <n v="211822697"/>
    <n v="945"/>
  </r>
  <r>
    <s v="tt2980794"/>
    <x v="4022"/>
    <x v="15"/>
    <s v="21/02/2014"/>
    <s v="Crime"/>
    <s v=" Drama"/>
    <s v=" Romance"/>
    <n v="133"/>
    <s v="India"/>
    <s v="Hindi"/>
    <m/>
    <m/>
    <x v="1286"/>
    <s v="Imtiaz Ali"/>
    <s v="Alia Bhatt, Randeep Hooda, Durgesh Kumar, Pradeep Nagar, Saharsh Kumar Shukla, Hemant Mathur, Shakeel Khan, Mohit Choudhary, Reuben Israel, Arjun Malhotra, Naina Trivedi, Mohd. Kaif, Samar Mudasir Bakshi, Pinu Verma, Misha Bhalla"/>
    <x v="1675"/>
    <s v="Alia Bhatt, Randeep Hooda"/>
    <s v="Right before her wedding, a young woman finds herself abducted and held for ransom. As the initial days pass, she begins to develop a strange bond with her kidnapper."/>
    <s v="Right before her wedding, a young"/>
    <n v="7.6"/>
    <n v="25849"/>
    <m/>
    <m/>
    <x v="4"/>
    <n v="529136"/>
    <m/>
    <n v="858783"/>
    <n v="191"/>
  </r>
  <r>
    <s v="tt2987732"/>
    <x v="4023"/>
    <x v="13"/>
    <s v="15/10/2015"/>
    <s v="Comedy"/>
    <m/>
    <m/>
    <n v="119"/>
    <s v="Germany"/>
    <s v="German"/>
    <m/>
    <m/>
    <x v="2061"/>
    <s v="Bora Dagtekin, Simon Hauschild"/>
    <s v="Elyas M'Barek, Karoline Herfurth, Katja Riemann, Jana Pallaske, Alwara H√∂fels, Jella Haase, Max von der Groeben, Lena Klenke, Gizem Emre, Aram Arami, Runa Greiner, Valentina Pahde, Robin Reichelt, Nicolas Brauner, Janina Altinger"/>
    <x v="1854"/>
    <s v="Elyas M'Barek, Karoline Herfurth"/>
    <s v="A comedy that follows an ex-con who lands a position at a school that sits over the spot where money from one of his earlier robberies was stashed."/>
    <s v="A comedy that follows an ex-con"/>
    <n v="6.9"/>
    <n v="26075"/>
    <m/>
    <s v="EUR 5000000"/>
    <x v="4"/>
    <m/>
    <m/>
    <n v="77676735"/>
    <n v="19"/>
  </r>
  <r>
    <s v="tt2990140"/>
    <x v="4024"/>
    <x v="11"/>
    <s v="22/11/2018"/>
    <s v="Adventure"/>
    <s v=" Comedy"/>
    <s v=" Family"/>
    <n v="104"/>
    <s v="USA"/>
    <s v="English"/>
    <s v="Spanish"/>
    <s v="French"/>
    <x v="2062"/>
    <s v="Matt Lieberman, David Guggenheim"/>
    <s v="Oliver Hudson, Kimberly Williams-Paisley, Jesse Gervasi, David Kohlsmith, Kaitlyn Airdrie, Jack Bona, Judah Lewis, Darby Camp, Paskal Vaklev, Abel Tekeste, Kurt Russell, Vella Lovell, Jameson Kraemer, Lauren Collins, Solla Park"/>
    <x v="1855"/>
    <s v="Oliver Hudson, Kimberly Williams-Paisley"/>
    <s v="The story of sister and brother, Kate and Teddy Pierce, whose Christmas Eve plan to catch Santa Claus on camera turns into an unexpected journey that most kids could only dream about."/>
    <s v="The story of sister and brother,"/>
    <n v="7.1"/>
    <n v="42853"/>
    <m/>
    <m/>
    <x v="4"/>
    <m/>
    <m/>
    <m/>
    <n v="645"/>
  </r>
  <r>
    <s v="tt2717822"/>
    <x v="4025"/>
    <x v="16"/>
    <d v="2015-12-03T00:00:00"/>
    <s v="Action"/>
    <s v=" Crime"/>
    <s v=" Thriller"/>
    <n v="133"/>
    <s v="USA"/>
    <s v="English"/>
    <s v="Mandarin"/>
    <s v="Spanish"/>
    <x v="327"/>
    <s v="Morgan Davis Foehl"/>
    <s v="Chris Hemsworth, Leehom Wang, Wei Tang, Viola Davis, Holt McCallany, Andy On, Ritchie Coster, Christian Borle, John Ortiz, Yorick van Wageningen, Tyson Chak, Brandon Molale, Danny Burstein, Archie Kao, Abhi Sinha"/>
    <x v="1034"/>
    <s v="Chris Hemsworth, Leehom Wang"/>
    <s v="A furloughed convict and his American and Chinese partners hunt a high-level cybercrime network from Chicago to Los Angeles to Hong Kong to Jakarta."/>
    <s v="A furloughed convict and his American"/>
    <n v="5.4"/>
    <n v="51219"/>
    <n v="76436584.717551798"/>
    <n v="70000000"/>
    <x v="2863"/>
    <n v="8005980"/>
    <n v="21459087.425066527"/>
    <n v="19652057"/>
    <n v="265"/>
  </r>
  <r>
    <s v="tt2719848"/>
    <x v="4026"/>
    <x v="16"/>
    <s v="24/09/2015"/>
    <s v="Action"/>
    <s v=" Adventure"/>
    <s v=" Biography"/>
    <n v="121"/>
    <s v="UK, USA, Iceland"/>
    <s v="English"/>
    <s v="Russian"/>
    <m/>
    <x v="1507"/>
    <s v="William Nicholson, Simon Beaufoy"/>
    <s v="Jason Clarke, Ang Phula Sherpa, Thomas M. Wright, Martin Henderson, Tom Goodman-Hill, Charlotte B√∏ving, Pemba Sherpa, Amy Shindler, Simon Harrison, Chris Reilly, John Hawkes, Naoko Mori, Michael Kelly, Tim Dantay, Todd Boyce"/>
    <x v="1071"/>
    <s v="Jason Clarke, Ang Phula Sherpa"/>
    <s v="The story of New Zealand's Robert &quot;Rob&quot; Edwin Hall, who on May 10, 1996, together with Scott Fischer, teamed up on a joint expedition to ascend Mount Everest."/>
    <s v="The story of New Zealand's Robert"/>
    <n v="7.1"/>
    <n v="192978"/>
    <n v="60057316.563790701"/>
    <n v="55000000"/>
    <x v="2864"/>
    <n v="43482270"/>
    <n v="222132996.54718408"/>
    <n v="203427584"/>
    <n v="337"/>
  </r>
  <r>
    <s v="tt2726560"/>
    <x v="4027"/>
    <x v="16"/>
    <d v="2015-09-04T00:00:00"/>
    <s v="Drama"/>
    <s v=" Romance"/>
    <m/>
    <n v="123"/>
    <s v="USA"/>
    <s v="English"/>
    <m/>
    <m/>
    <x v="177"/>
    <s v="Nicholas Sparks, Craig Bolotin"/>
    <s v="Britt Robertson, Scott Eastwood, Alan Alda, Jack Huston, Oona Chaplin, Melissa Benoist, Lolita Davidovich, Elea Oberon, Kate Forbes, Tiago Riani, Danny Vinson, Hayley Lovitt, Tracey Bonner, Jaret Sears, Hunter Burke"/>
    <x v="1596"/>
    <s v="Britt Robertson, Scott Eastwood"/>
    <s v="The lives of a young couple intertwine with a much older man, as he reflects back on a past love."/>
    <s v="The lives of a young couple intertwine"/>
    <n v="7.1"/>
    <n v="75070"/>
    <n v="37126341.148525164"/>
    <n v="34000000"/>
    <x v="2865"/>
    <n v="37446117"/>
    <n v="68732666.918258935"/>
    <n v="62944815"/>
    <n v="152"/>
  </r>
  <r>
    <s v="tt2752688"/>
    <x v="4028"/>
    <x v="15"/>
    <s v="27/11/2014"/>
    <s v="Biography"/>
    <s v=" Drama"/>
    <m/>
    <n v="103"/>
    <s v="USA"/>
    <s v="English"/>
    <m/>
    <m/>
    <x v="2063"/>
    <s v="Jon Stewart, Maziar Bahari"/>
    <s v="Gael Garc√≠a Bernal, Kim Bodnia, Dimitri Leonidas, Haluk Bilginer, Shohreh Aghdashloo, Golshifteh Farahani, Claire Foy, Amir El-Masry, Nasser Faris, Kambiz Hosseini, Numan Acar, Ayman Sharaiha, Zeid Kattan, Ali Elayan, Nidal Ali"/>
    <x v="304"/>
    <s v="Gael Garc√≠a Bernal, Kim Bodnia"/>
    <s v="Iranian-Canadian journalist Maziar Bahari is detained by Iranian forces who brutally interrogate him under suspicion that he is a spy."/>
    <s v="Iranian-Canadian journalist Maziar"/>
    <n v="6.6"/>
    <n v="10202"/>
    <n v="5466236.6517978003"/>
    <n v="5000000"/>
    <x v="2866"/>
    <n v="3128941"/>
    <n v="3467335.5802370682"/>
    <n v="3171593"/>
    <n v="42"/>
  </r>
  <r>
    <s v="tt3011960"/>
    <x v="4029"/>
    <x v="19"/>
    <s v="24/11/2017"/>
    <s v="Crime"/>
    <s v=" Drama"/>
    <s v=" Mystery"/>
    <n v="98"/>
    <s v="USA"/>
    <s v="English"/>
    <m/>
    <m/>
    <x v="2064"/>
    <s v="Michael Caissie, Charles Huttinger"/>
    <s v="Al Pacino, Karl Urban, Brittany Snow, Joe Anderson, Sarah Shahi, Sloane Warren, Chelle Ramos, Steve Coulter, Michael Rose, Katelyn Farrugia, Edgar Zanabria, Matt Mercurio, Dwayne Boyd, Scott Parks, Jermaine Rivers"/>
    <x v="64"/>
    <s v="Al Pacino, Karl Urban"/>
    <s v="A homicide detective brings his partner out of retirement to help catch a serial killer whose crimes are based on the children's game Hangman."/>
    <s v="A homicide detective brings his"/>
    <n v="5.2"/>
    <n v="13846"/>
    <m/>
    <m/>
    <x v="4"/>
    <m/>
    <m/>
    <m/>
    <n v="241"/>
  </r>
  <r>
    <s v="tt2752758"/>
    <x v="4030"/>
    <x v="15"/>
    <d v="2014-08-05T00:00:00"/>
    <s v="Horror"/>
    <s v=" Mystery"/>
    <s v=" Thriller"/>
    <n v="89"/>
    <s v="USA"/>
    <s v="English"/>
    <s v="Spanish"/>
    <s v="Latin"/>
    <x v="2065"/>
    <s v="Lindsay Devlin"/>
    <s v="Allison Miller, Zach Gilford, Sam Anderson, Roger Payano, Vanessa Ray, Bill Martin Williams, Geraldine Singer, Julia Denton, Colin Walker, Madison Wolfe, Joshua Shane Brooks, Aimee Carrero, Robert Belushi, DeMaris Gordon, Donna Duplantier"/>
    <x v="1856"/>
    <s v="Allison Miller, Zach Gilford"/>
    <s v="After a mysterious, lost night on their honeymoon, a newlywed couple finds themselves dealing with an earlier-than-planned pregnancy."/>
    <s v="After a mysterious, lost night"/>
    <n v="4.0999999999999996"/>
    <n v="15913"/>
    <n v="7652731.3125169203"/>
    <n v="7000000"/>
    <x v="2867"/>
    <n v="15821461"/>
    <n v="40364396.902710319"/>
    <n v="36921560"/>
    <n v="130"/>
  </r>
  <r>
    <s v="tt2752772"/>
    <x v="4031"/>
    <x v="16"/>
    <d v="2015-03-09T00:00:00"/>
    <s v="Horror"/>
    <s v=" Mystery"/>
    <s v=" Thriller"/>
    <n v="97"/>
    <s v="USA, UK, Canada"/>
    <s v="English"/>
    <m/>
    <m/>
    <x v="2066"/>
    <s v="Scott Derrickson, C. Robert Cargill"/>
    <s v="James Ransone, Shannyn Sossamon, Robert Daniel Sloan, Dartanian Sloan, Lea Coco, Tate Ellington, John Beasley, Lucas Jade Zumann, Jaden Klein, Laila Haley, Caden Marshall Fritz, Olivia Rainey, Nicholas King, Michael B. Woods, Tory O. Davis"/>
    <x v="1857"/>
    <s v="James Ransone, Shannyn Sossamon"/>
    <s v="A young mother and her twin sons move into a rural house that's marked for death."/>
    <s v="A young mother and her twin sons"/>
    <n v="5.3"/>
    <n v="46909"/>
    <n v="10919512.102507401"/>
    <n v="10000000"/>
    <x v="2868"/>
    <n v="27740955"/>
    <n v="58232829.884143256"/>
    <n v="53329150"/>
    <n v="189"/>
  </r>
  <r>
    <s v="tt2756032"/>
    <x v="4032"/>
    <x v="15"/>
    <d v="2014-08-08T00:00:00"/>
    <s v="Comedy"/>
    <s v=" Drama"/>
    <s v=" Romance"/>
    <n v="91"/>
    <s v="USA"/>
    <s v="English"/>
    <m/>
    <m/>
    <x v="2067"/>
    <s v="Justin Lader"/>
    <s v="Mark Duplass, Elisabeth Moss, Ted Danson, Kiana Cason, Kaitlyn Dodson, Lori Farrar, Marlene Malin, Tim Peddicord, Ryan Pederson, Brett Bietz, Sean O'Malley, Mary Steenburgen, Drew Langer, Jennifer Spriggs, Charlie McDowell"/>
    <x v="1858"/>
    <s v="Mark Duplass, Elisabeth Moss"/>
    <s v="A troubled couple vacate to a beautiful getaway, but bizarre circumstances further complicate their situation."/>
    <s v="A troubled couple vacate to a"/>
    <n v="7.1"/>
    <n v="34444"/>
    <n v="109324.733035956"/>
    <n v="100000"/>
    <x v="2869"/>
    <n v="513447"/>
    <n v="652595.40865352319"/>
    <n v="596933"/>
    <n v="99"/>
  </r>
  <r>
    <s v="tt3029558"/>
    <x v="4033"/>
    <x v="15"/>
    <d v="2014-01-08T00:00:00"/>
    <s v="Action"/>
    <s v=" Adventure"/>
    <s v=" Drama"/>
    <n v="138"/>
    <s v="Japan"/>
    <s v="Japanese"/>
    <m/>
    <m/>
    <x v="1807"/>
    <s v="Nobuhiro Watsuki, Kiyomi Fujii"/>
    <s v="Takeru Satoh, Emi Takei, Tatsuya Fujiwara, Y√¥suke Eguchi, Y√ªsuke Iseya, Munetaka Aoki, Y√ª Aoi, Ry√ªnosuke Kamiki, Tao Tsuchiya, Min Tanaka, Kazufumi Miyazawa, Yukiyoshi Ozawa, Ken'ichi Takit√¥, Ryosuke Miura, Tomomi Maruyama"/>
    <x v="1616"/>
    <s v="Takeru Satoh, Emi Takei"/>
    <s v="Kenshin Himura goes up against pure evil Makoto Shishio who is attempting to overthrow the Meiji government. The fate of the country hangs in the balance as Kenshin Himura takes up the sword that he vowed to never draw again."/>
    <s v="Kenshin Himura goes up against"/>
    <n v="7.6"/>
    <n v="11579"/>
    <m/>
    <m/>
    <x v="4"/>
    <m/>
    <m/>
    <n v="52696176"/>
    <n v="30"/>
  </r>
  <r>
    <s v="tt2763304"/>
    <x v="4034"/>
    <x v="19"/>
    <s v="23/02/2017"/>
    <s v="Drama"/>
    <m/>
    <m/>
    <n v="117"/>
    <s v="UK"/>
    <s v="English"/>
    <s v="Bulgarian"/>
    <s v="Scots"/>
    <x v="70"/>
    <s v="John Hodge, Irvine Welsh"/>
    <s v="Ewan McGregor, Logan Gillies, Ben Skelton, Aiden Haggarty, Daniel Smith, Elijah Wolf, Robert Carlyle, Steven Robertson, Ewen Bremner, John Kazek, Shirley Henderson, Charlie Hardie, Scott Aitken, Gordon Kennedy, Jonny Lee Miller"/>
    <x v="19"/>
    <s v="Ewan McGregor, Logan Gillies"/>
    <s v="After 20 years abroad, Mark Renton returns to Scotland and reunites with his old friends Sick Boy, Spud, and Begbie."/>
    <s v="After 20 years abroad, Mark Renton"/>
    <n v="7.2"/>
    <n v="109887"/>
    <n v="19005376.958224561"/>
    <n v="18000000"/>
    <x v="2870"/>
    <n v="2402004"/>
    <n v="44009849.722609371"/>
    <n v="41681746"/>
    <n v="298"/>
  </r>
  <r>
    <s v="tt3042408"/>
    <x v="4035"/>
    <x v="15"/>
    <s v="25/09/2014"/>
    <s v="Crime"/>
    <s v=" Drama"/>
    <s v=" Mystery"/>
    <n v="102"/>
    <s v="Germany"/>
    <s v="German"/>
    <s v="English"/>
    <m/>
    <x v="1898"/>
    <s v="Jantje Friese, Baran bo Odar"/>
    <s v="Tom Schilling, Elyas M'Barek, Wotan Wilke M√∂hring, Antoine Monot Jr., Hannah Herzsprung, Stephan Kampwirth, Trine Dyrholm, Leopold Hornung, Katharina Matz, Leonard Carow, Arndt Schwering-Sohnrey, Matthias Neukirch, Nils Borghardt, Alexander Hauff, Antonia Putiloff"/>
    <x v="1859"/>
    <s v="Tom Schilling, Elyas M'Barek"/>
    <s v="Benjamin, a young German computer whiz, is invited to join a subversive hacker group that wants to be noticed on the world's stage."/>
    <s v="Benjamin, a young German computer"/>
    <n v="7.6"/>
    <n v="46313"/>
    <m/>
    <m/>
    <x v="4"/>
    <m/>
    <m/>
    <n v="7700259"/>
    <n v="68"/>
  </r>
  <r>
    <s v="tt2771200"/>
    <x v="4036"/>
    <x v="19"/>
    <s v="16/03/2017"/>
    <s v="Family"/>
    <s v=" Fantasy"/>
    <s v=" Musical"/>
    <n v="129"/>
    <s v="USA"/>
    <s v="English"/>
    <m/>
    <m/>
    <x v="696"/>
    <s v="Stephen Chbosky, Evan Spiliotopoulos"/>
    <s v="Emma Watson, Dan Stevens, Luke Evans, Josh Gad, Kevin Kline, Hattie Morahan, Haydn Gwynne, Gerard Horan, Ray Fearon, Ewan McGregor, Ian McKellen, Emma Thompson, Nathan Mack, Audra McDonald, Stanley Tucci"/>
    <x v="1860"/>
    <s v="Emma Watson, Dan Stevens"/>
    <s v="A selfish Prince is cursed to become a monster for the rest of his life, unless he learns to fall in love with a beautiful young woman he keeps prisoner."/>
    <s v="A selfish Prince is cursed to"/>
    <n v="7.1"/>
    <n v="263977"/>
    <n v="168936684.07310721"/>
    <n v="160000000"/>
    <x v="2871"/>
    <n v="504481165"/>
    <n v="1334667780.0758009"/>
    <n v="1264064380"/>
    <n v="1135"/>
  </r>
  <r>
    <s v="tt2771372"/>
    <x v="4037"/>
    <x v="15"/>
    <s v="13/03/2014"/>
    <s v="Crime"/>
    <s v=" Drama"/>
    <s v=" Mystery"/>
    <n v="107"/>
    <s v="USA, UK, France, Germany"/>
    <s v="English"/>
    <m/>
    <m/>
    <x v="2068"/>
    <s v="Rob Thomas, Diane Ruggiero-Wright"/>
    <s v="Kristen Bell, Jason Dohring, Enrico Colantoni, Chris Lowell, Percy Daggs III, Tina Majorino, Krysten Ritter, Martin Starr, Gaby Hoffmann, Andrea Estella, Jerry O'Connell, Francis Capra, Ryan Hansen, Brandon Hillock, Maury Sterling"/>
    <x v="862"/>
    <s v="Kristen Bell, Jason Dohring"/>
    <s v="Years after walking away from her past as a young private eye, Veronica Mars gets pulled back to her hometown, just in time for her high school reunion, in order to help her old flame Logan Echolls, who's embroiled in a murder mystery."/>
    <s v="Years after walking away from"/>
    <n v="6.8"/>
    <n v="49767"/>
    <n v="6559483.9821573598"/>
    <n v="6000000"/>
    <x v="2872"/>
    <n v="3322127"/>
    <n v="3810385.6600305946"/>
    <n v="3485383"/>
    <n v="145"/>
  </r>
  <r>
    <s v="tt2776878"/>
    <x v="4038"/>
    <x v="19"/>
    <s v="27/10/2017"/>
    <s v="Biography"/>
    <s v=" Drama"/>
    <s v=" War"/>
    <n v="109"/>
    <s v="USA, India"/>
    <s v="English"/>
    <m/>
    <m/>
    <x v="2069"/>
    <s v="David Finkel, Jason Hall"/>
    <s v="Miles Teller, Beulah Koale, Joe Cole, Scott Haze, Haley Bennett, Amy Schumer, Omar J. Dorsey, Keisha Castle-Hughes, Brad Beyer, Kerry Cahill, Stella Pileggi, David Morse, Adam Schumann, Tony Winters, Han Soto"/>
    <x v="1380"/>
    <s v="Miles Teller, Beulah Koale"/>
    <s v="A group of U.S. soldiers returning from Iraq struggle to integrate back into family and civilian life, while living with the memory of a war that threatens to destroy them long after they've left the battlefield."/>
    <s v="A group of U.S. soldiers returning"/>
    <n v="6.5"/>
    <n v="11750"/>
    <n v="21117085.509138402"/>
    <n v="20000000"/>
    <x v="2873"/>
    <n v="9536300"/>
    <n v="10553994.134350531"/>
    <n v="9995692"/>
    <n v="66"/>
  </r>
  <r>
    <s v="tt3064298"/>
    <x v="4039"/>
    <x v="16"/>
    <s v="29/05/2015"/>
    <s v="Comedy"/>
    <s v=" Drama"/>
    <s v=" Romance"/>
    <n v="88"/>
    <s v="UK, France, USA"/>
    <s v="English"/>
    <m/>
    <m/>
    <x v="2070"/>
    <s v="Tess Morris"/>
    <s v="Lake Bell, Rory Kinnear, Ken Stott, Harriet Walter, Olivia Williams, Sharon Horgan, Ophelia Lovibond, Simon Pegg, Stephen Campbell Moore, Keir Charles, Phoebe Waller-Bridge, Robert Wilfort, Paul Thornley, Henry Lloyd-Hughes, James Reilly"/>
    <x v="1719"/>
    <s v="Lake Bell, Rory Kinnear"/>
    <s v="A single woman takes the place of a stranger's blind date, which leads to her finding the perfect boyfriend."/>
    <s v="A single woman takes the place"/>
    <n v="6.8"/>
    <n v="47895"/>
    <m/>
    <m/>
    <x v="4"/>
    <m/>
    <m/>
    <n v="6135977"/>
    <n v="107"/>
  </r>
  <r>
    <s v="tt2784678"/>
    <x v="4040"/>
    <x v="15"/>
    <d v="2014-12-12T00:00:00"/>
    <s v="Comedy"/>
    <s v=" Romance"/>
    <m/>
    <n v="102"/>
    <s v="USA"/>
    <s v="English"/>
    <m/>
    <m/>
    <x v="579"/>
    <s v="Chris Rock"/>
    <s v="Chris Rock, Rosario Dawson, J.B. Smoove, Gabrielle Union, Romany Malco, Hayley Marie Norman, Anders Holm, Cedric the Entertainer, Karlie Redd, Kevin Barnett, Genevieve Angelson, Ben Cole, Corey Brown, Maia Wilson, Teddy Coluca"/>
    <x v="107"/>
    <s v="Chris Rock, Rosario Dawson"/>
    <s v="A comedian tries to make it as a serious actor when his reality television star fianc√©e talks him into broadcasting their wedding on her television show."/>
    <s v="A comedian tries to make it as"/>
    <n v="6.4"/>
    <n v="25524"/>
    <n v="13118967.96431472"/>
    <n v="12000000"/>
    <x v="2874"/>
    <n v="25317471"/>
    <n v="28552855.446493227"/>
    <n v="26117471"/>
    <n v="101"/>
  </r>
  <r>
    <s v="tt2788710"/>
    <x v="4041"/>
    <x v="15"/>
    <s v="24/12/2014"/>
    <s v="Action"/>
    <s v=" Adventure"/>
    <s v=" Comedy"/>
    <n v="112"/>
    <s v="USA"/>
    <s v="English"/>
    <s v="Korean"/>
    <m/>
    <x v="1492"/>
    <s v="Dan Sterling, Seth Rogen"/>
    <s v="James Franco, Seth Rogen, Lizzy Caplan, Randall Park, Diana Bang, Timothy Simons, Reese Alexander, James Yi, Paul Bae, Geoff Gustafson, Dominique Lalonde, Anesha Bailey, Anders Holm, Charles Rahi Chun, Don Chow"/>
    <x v="478"/>
    <s v="James Franco, Seth Rogen"/>
    <s v="Dave Skylark and his producer Aaron Rapaport run the celebrity tabloid show &quot;Skylark Tonight&quot;. When they land an interview with a surprise fan, North Korean dictator"/>
    <s v="Dave Skylark and his producer"/>
    <n v="6.5"/>
    <n v="301891"/>
    <n v="48102882.535820641"/>
    <n v="44000000"/>
    <x v="2875"/>
    <n v="6105175"/>
    <n v="12881323.32587781"/>
    <n v="11782625"/>
    <n v="929"/>
  </r>
  <r>
    <s v="tt2788732"/>
    <x v="4042"/>
    <x v="9"/>
    <d v="2016-10-08T00:00:00"/>
    <s v="Action"/>
    <s v=" Adventure"/>
    <s v=" Comedy"/>
    <n v="102"/>
    <s v="USA"/>
    <s v="English"/>
    <m/>
    <m/>
    <x v="1955"/>
    <s v="David Lowery, Toby Halbrooks"/>
    <s v="Bryce Dallas Howard, Robert Redford, Oakes Fegley, Oona Laurence, Wes Bentley, Karl Urban, Isiah Whitlock Jr., Marcus Henderson, Aaron Jackson, Phil Grieve, Steve Barr, Keagan Carr Fransch, Jade Valour, Augustine Frizzell, Francis Biggs"/>
    <x v="547"/>
    <s v="Bryce Dallas Howard"/>
    <s v="The adventures of an orphaned boy named Pete and his best friend Elliott, who happens to be a dragon."/>
    <s v="The adventures of an orphaned"/>
    <n v="6.7"/>
    <n v="52936"/>
    <n v="70092601.465790808"/>
    <n v="65000000"/>
    <x v="2876"/>
    <n v="76233151"/>
    <n v="154953539.36809391"/>
    <n v="143695338"/>
    <n v="165"/>
  </r>
  <r>
    <s v="tt2798920"/>
    <x v="4043"/>
    <x v="11"/>
    <d v="2018-12-03T00:00:00"/>
    <s v="Adventure"/>
    <s v=" Drama"/>
    <s v=" Horror"/>
    <n v="115"/>
    <s v="UK"/>
    <s v="English"/>
    <m/>
    <m/>
    <x v="1059"/>
    <s v="Alex Garland, Jeff VanderMeer"/>
    <s v="Natalie Portman, Benedict Wong, Sonoya Mizuno, David Gyasi, Oscar Isaac, John Schwab, Jennifer Jason Leigh, Gina Rodriguez, Tuva Novotny, Tessa Thompson, Sammy Hayman, Josh Danford, Kristen McGarrity"/>
    <x v="155"/>
    <s v="Natalie Portman, Benedict Wong"/>
    <s v="A biologist signs up for a dangerous, secret expedition into a mysterious zone where the laws of nature don't apply."/>
    <s v="A biologist signs up for a dangerous,"/>
    <n v="6.8"/>
    <n v="271345"/>
    <n v="41227205.932132393"/>
    <n v="40000000"/>
    <x v="2877"/>
    <n v="32732301"/>
    <n v="44392337.059759252"/>
    <n v="43070915"/>
    <n v="1926"/>
  </r>
  <r>
    <s v="tt2799166"/>
    <x v="4044"/>
    <x v="15"/>
    <s v="18/02/2015"/>
    <s v="Action"/>
    <s v=" Adventure"/>
    <s v=" Horror"/>
    <n v="89"/>
    <s v="USA, Morocco"/>
    <s v="English"/>
    <m/>
    <m/>
    <x v="2071"/>
    <s v="Daniel Meersand, Nick Simon"/>
    <s v="Ashley Hinshaw, Denis O'Hare, James Buckley, Christa Nicola, Amir K, Faycal Attougui, Philip Shelley, Ait Hamou Amine, Omar Benbrahim, Joseph Beddelem, Chakir El Faaiz"/>
    <x v="1861"/>
    <s v="Ashley Hinshaw, Denis O'Hare"/>
    <s v="An archaeological team attempts to unlock the secrets of a lost pyramid only to find themselves hunted by an insidious creature."/>
    <s v="An archaeological team attempts"/>
    <n v="4.5999999999999996"/>
    <n v="22741"/>
    <n v="7106107.6473371405"/>
    <n v="6500000"/>
    <x v="2878"/>
    <n v="2756333"/>
    <n v="18433393.012076799"/>
    <n v="16861137"/>
    <n v="136"/>
  </r>
  <r>
    <s v="tt2802144"/>
    <x v="4045"/>
    <x v="15"/>
    <s v="25/02/2015"/>
    <s v="Action"/>
    <s v=" Adventure"/>
    <s v=" Comedy"/>
    <n v="129"/>
    <s v="UK, USA"/>
    <s v="English"/>
    <s v="Arabic"/>
    <s v="Swedish"/>
    <x v="1111"/>
    <s v="Jane Goldman, Matthew Vaughn"/>
    <s v="Adrian Quinton, Colin Firth, Mark Strong, Jonno Davies, Jack Davenport, Alex Nikolov, Samantha Womack, Mark Hamill, Velibor Topic, Sofia Boutella, Samuel L. Jackson, Michael Caine, Taron Egerton, Geoff Bell, Jordan Long"/>
    <x v="1862"/>
    <s v="Adrian Quinton, Colin Firth"/>
    <s v="A spy organisation recruits a promising street kid into the agency's training program, while a global threat emerges from a twisted tech genius."/>
    <s v="A spy organisation recruits a"/>
    <n v="7.7"/>
    <n v="579388"/>
    <n v="88553033.759124354"/>
    <n v="81000000"/>
    <x v="2879"/>
    <n v="128261724"/>
    <n v="452988721.49485642"/>
    <n v="414351546"/>
    <n v="945"/>
  </r>
  <r>
    <s v="tt3082898"/>
    <x v="4046"/>
    <x v="9"/>
    <d v="2016-01-09T00:00:00"/>
    <s v="Action"/>
    <s v=" Crime"/>
    <s v=" Drama"/>
    <n v="90"/>
    <s v="USA"/>
    <s v="English"/>
    <m/>
    <m/>
    <x v="331"/>
    <s v="Dimitri Logothetis, Jim McGrath"/>
    <s v="Alain Moussi, Georges St-Pierre, T.J. Storm, Matthew Ziff, Sam Medina, Dave Bautista, Sue-Lynn, Darren Shahlavi, Gina Carano, Hawn Tran, Sara Malakul Lane, Tanapol Chuksrida, Daneya Mayid, Joshua Tran, Jean-Claude Van Damme"/>
    <x v="1863"/>
    <s v="Alain Moussi, Georges St-Pierre"/>
    <s v="A kick boxer is out to avenge his brother."/>
    <s v="A kick boxer is out to avenge"/>
    <n v="4.9000000000000004"/>
    <n v="10178"/>
    <m/>
    <n v="10000000"/>
    <x v="4"/>
    <m/>
    <m/>
    <n v="287779"/>
    <n v="91"/>
  </r>
  <r>
    <s v="tt3083008"/>
    <x v="4047"/>
    <x v="16"/>
    <d v="2015-08-10T00:00:00"/>
    <s v="Biography"/>
    <s v=" Drama"/>
    <s v=" Sport"/>
    <n v="99"/>
    <s v="UK, USA, France"/>
    <s v="English"/>
    <m/>
    <m/>
    <x v="45"/>
    <s v="John Hodge, David Walsh"/>
    <s v="Ben Foster, Chris O'Dowd, Guillaume Canet, Jesse Plemons, Lee Pace, Denis M√©nochet, Edward Hogg, Dustin Hoffman, Elaine Cassidy, Laura Donnelly, Peter Wight, Nathan Wiley, Chris Larkin, Mark Little, Michael G. Wilson"/>
    <x v="1015"/>
    <s v="Ben Foster, Chris O'Dowd"/>
    <s v="An Irish sports journalist becomes convinced that Lance Armstrong's performances during the Tour de France victories are fueled by banned substances. With this conviction, he starts hunting for evidence that will expose Armstrong."/>
    <s v="An Irish sports journalist becomes"/>
    <n v="6.5"/>
    <n v="15977"/>
    <m/>
    <m/>
    <x v="4"/>
    <n v="13074"/>
    <m/>
    <n v="3335613"/>
    <n v="58"/>
  </r>
  <r>
    <s v="tt3086442"/>
    <x v="4048"/>
    <x v="15"/>
    <d v="2015-08-01T00:00:00"/>
    <s v="Horror"/>
    <s v=" Mystery"/>
    <s v=" Thriller"/>
    <n v="99"/>
    <s v="Austria"/>
    <s v="German"/>
    <m/>
    <m/>
    <x v="2072"/>
    <s v="Veronika Franz, Severin Fiala"/>
    <s v="Lukas Schwarz, Elias Schwarz, Susanne Wuest, Hans Escher, Elfriede Schatz, Karl Purker, Georg Deliovsky, Christian Steindl, Christian Schatz, Erwin Schmalzbauer"/>
    <x v="1864"/>
    <s v="Lukas Schwarz, Elias Schwarz"/>
    <s v="Twin boys move to a new home with their mother after she has face changing cosmetic surgery, but under her bandages is someone the children don't recognize."/>
    <s v="Twin boys move to a new home with"/>
    <n v="6.7"/>
    <n v="42153"/>
    <m/>
    <m/>
    <x v="4"/>
    <n v="1178196"/>
    <m/>
    <n v="2193474"/>
    <n v="211"/>
  </r>
  <r>
    <s v="tt3089630"/>
    <x v="4049"/>
    <x v="20"/>
    <d v="2020-12-06T00:00:00"/>
    <s v="Adventure"/>
    <s v=" Family"/>
    <s v=" Fantasy"/>
    <n v="95"/>
    <s v="USA"/>
    <s v="English"/>
    <s v="Italian"/>
    <m/>
    <x v="1116"/>
    <s v="Conor McPherson, Eoin Colfer"/>
    <s v="Michael Rouse, Racheal Ofori, Josh Gad, Ferdia Shaw, Simone Kirby, Joe O'Grady, Finian Duff Lennon, Grace Fincham, Toby Eden, Gerard Horan, Colin Farrell, Nonso Anozie, Emily Brockmann, Jessica Rhodes, Charlie Cameron"/>
    <x v="1865"/>
    <s v="Michael Rouse, Racheal Ofori"/>
    <s v="Artemis Fowl, a young criminal prodigy, hunts down a secret society of fairies to find his missing father."/>
    <s v="Artemis Fowl, a young criminal"/>
    <n v="4.0999999999999996"/>
    <n v="18079"/>
    <m/>
    <m/>
    <x v="4"/>
    <m/>
    <m/>
    <m/>
    <n v="865"/>
  </r>
  <r>
    <s v="tt2820852"/>
    <x v="4050"/>
    <x v="16"/>
    <d v="2015-02-04T00:00:00"/>
    <s v="Action"/>
    <s v=" Adventure"/>
    <s v=" Thriller"/>
    <n v="137"/>
    <s v="USA, China, Japan, Canada, United Arab Emirates"/>
    <s v="English"/>
    <s v="Thai"/>
    <s v="Arabic"/>
    <x v="793"/>
    <s v="Chris Morgan, Gary Scott Thompson"/>
    <s v="Vin Diesel, Paul Walker, Jason Statham, Michelle Rodriguez, Jordana Brewster, Tyrese Gibson, Ludacris, Dwayne Johnson, Lucas Black, Kurt Russell, Nathalie Emmanuel, Elsa Pataky, Gal Gadot, John Brotherton, Luke Evans"/>
    <x v="31"/>
    <s v="Vin Diesel, Paul Walker"/>
    <s v="Deckard Shaw seeks revenge against Dominic Toretto and his family for his comatose brother."/>
    <s v="Deckard Shaw seeks revenge against"/>
    <n v="7.1"/>
    <n v="353562"/>
    <n v="207470729.9476406"/>
    <n v="190000000"/>
    <x v="2880"/>
    <n v="353007020"/>
    <n v="1654358662.0725958"/>
    <n v="1515048151"/>
    <n v="744"/>
  </r>
  <r>
    <s v="tt3097204"/>
    <x v="4051"/>
    <x v="15"/>
    <d v="2014-06-08T00:00:00"/>
    <s v="Comedy"/>
    <s v=" Family"/>
    <m/>
    <n v="96"/>
    <s v="UK"/>
    <s v="English"/>
    <m/>
    <m/>
    <x v="2073"/>
    <s v="Damon Beesley, Iain Morris"/>
    <s v="Simon Bird, James Buckley, Blake Harrison, Joe Thomas, Emily Berrington, Freddie Stroma, David Field, Belinda Stewart-Wilson, Tamla Kari, Lydia Rose Bewley, David Schaal, Alex Macqueen, Greg Davies, Martin Trenaman, Robin Weaver"/>
    <x v="1866"/>
    <s v="Simon Bird, James Buckley"/>
    <s v="Jay, Neil, Simon, and Will reunite in Australia for a holiday."/>
    <s v="Jay, Neil, Simon, and Will reunite"/>
    <n v="6.4"/>
    <n v="40286"/>
    <m/>
    <m/>
    <x v="4"/>
    <m/>
    <m/>
    <n v="63852235"/>
    <n v="100"/>
  </r>
  <r>
    <s v="tt2823054"/>
    <x v="4052"/>
    <x v="9"/>
    <d v="2016-12-10T00:00:00"/>
    <s v="Comedy"/>
    <s v=" Romance"/>
    <m/>
    <n v="98"/>
    <s v="USA"/>
    <s v="English"/>
    <s v="Chinese"/>
    <s v="Japanese"/>
    <x v="2074"/>
    <s v="Andrew Jay Cohen, Brendan O'Brien"/>
    <s v="Zac Efron, Adam Devine, Anna Kendrick, Aubrey Plaza, Stephen Root, Stephanie Faracy, Sugar Lyn Beard, Sam Richardson, Alice Wetterlund, Lavell Crawford, Mary Holland, Kumail Nanjiani, Jake Johnson, Marc Maron, Erik Griffin"/>
    <x v="1151"/>
    <s v="Zac Efron, Adam Devine"/>
    <s v="Two hard-partying brothers place an online ad to find the perfect dates for their sister's Hawaiian wedding. Hoping for a wild getaway, the boys instead find themselves out-hustled by an uncontrollable duo."/>
    <s v="Two hard-partying brothers place"/>
    <n v="6"/>
    <n v="80771"/>
    <n v="35585474.590324558"/>
    <n v="33000000"/>
    <x v="2881"/>
    <n v="46009673"/>
    <n v="83106366.962238863"/>
    <n v="77068246"/>
    <n v="161"/>
  </r>
  <r>
    <s v="tt3100274"/>
    <x v="4053"/>
    <x v="9"/>
    <s v="20/05/2016"/>
    <s v="Crime"/>
    <s v=" Drama"/>
    <s v=" Mystery"/>
    <n v="113"/>
    <s v="USA"/>
    <s v="English"/>
    <m/>
    <m/>
    <x v="2075"/>
    <s v="Brian DeCubellis, Colin Harrison"/>
    <s v="Adrien Brody, Yvonne Strahovski, Campbell Scott, Jennifer Beals, Steven Berkoff, Linda Lavin, Frank Deal, Stan Carp, Madison Elizabeth Lagares, Thomas Bair, Theis Weckesser, Alex Echevarria, Chinasa Ogbuagu, Jahni Brown, Karin Collison"/>
    <x v="290"/>
    <s v="Adrien Brody, Yvonne Strahovski"/>
    <s v="A reporter becomes involved with a mysterious woman while investigating her late husband's death."/>
    <s v="A reporter becomes involved with"/>
    <n v="6.2"/>
    <n v="11392"/>
    <m/>
    <m/>
    <x v="4"/>
    <m/>
    <m/>
    <n v="184656"/>
    <n v="51"/>
  </r>
  <r>
    <s v="tt2828996"/>
    <x v="4054"/>
    <x v="15"/>
    <s v="15/05/2014"/>
    <s v="Comedy"/>
    <s v=" Fantasy"/>
    <m/>
    <n v="86"/>
    <s v="USA"/>
    <s v="English"/>
    <m/>
    <m/>
    <x v="1951"/>
    <s v="Marlon Wayans, Rick Alvarez"/>
    <s v="Marlon Wayans, Jaime Pressly, Essence Atkins, Gabriel Iglesias, Missi Pyle, Ashley Rickards, Affion Crockett, Steele Stebbins, Rick Overton, Hayes MacArthur, Dave Sheridan, Cedric the Entertainer, Kurt Carley, Tom Virtue, Kym Whitley"/>
    <x v="794"/>
    <s v="Marlon Wayans, Jaime Pressly"/>
    <s v="Having exorcised the demons of his ex, Malcolm is starting fresh with his new girlfriend and her two children. After moving into their dream home, however, Malcolm is once again plagued by bizarre paranormal events."/>
    <s v="Having exorcised the demons of"/>
    <n v="4.7"/>
    <n v="19363"/>
    <n v="4372989.3214382399"/>
    <n v="4000000"/>
    <x v="2882"/>
    <n v="17329486"/>
    <n v="27723348.568346262"/>
    <n v="25358716"/>
    <n v="55"/>
  </r>
  <r>
    <s v="tt2848292"/>
    <x v="4055"/>
    <x v="16"/>
    <s v="28/05/2015"/>
    <s v="Comedy"/>
    <s v=" Music"/>
    <m/>
    <n v="115"/>
    <s v="USA"/>
    <s v="English"/>
    <s v="German"/>
    <m/>
    <x v="2076"/>
    <s v="Kay Cannon, Mickey Rapkin"/>
    <s v="Anna Kendrick, Rebel Wilson, Hailee Steinfeld, Brittany Snow, Skylar Astin, Adam Devine, Katey Sagal, Anna Camp, Ben Platt, Alexis Knapp, Hana Mae Lee, Ester Dean, Chrissie Fit, Birgitte Hjort S√∏rensen, Flula Borg"/>
    <x v="1419"/>
    <s v="Anna Kendrick, Rebel Wilson"/>
    <s v="After a humiliating command performance at The Kennedy Center, the Barden Bellas enter an international competition that no American group has ever won in order to regain their status and right to perform."/>
    <s v="After a humiliating command performance"/>
    <n v="6.4"/>
    <n v="139566"/>
    <n v="31666585.097271461"/>
    <n v="29000000"/>
    <x v="2883"/>
    <n v="184296230"/>
    <n v="313547324.58038414"/>
    <n v="287144079"/>
    <n v="226"/>
  </r>
  <r>
    <s v="tt3111426"/>
    <x v="4056"/>
    <x v="20"/>
    <s v="13/03/2020"/>
    <s v="Drama"/>
    <s v=" Mystery"/>
    <s v=" Thriller"/>
    <n v="95"/>
    <s v="USA"/>
    <s v="English"/>
    <m/>
    <m/>
    <x v="2077"/>
    <s v="Robert Kolker, Michael Werwie"/>
    <s v="Amy Ryan, Thomasin McKenzie, Gabriel Byrne, Lola Kirke, Oona Laurence, Dean Winters, Molly Brown, Miriam Shor, Ana Reeder, Grace Capeless, Reed Birney, Kevin Corrigan, Jimi Stanton, Matthew F. O'Connor, Rosal Colon"/>
    <x v="163"/>
    <s v="Amy Ryan, Thomasin McKenzie"/>
    <s v="When Mari Gilbert's daughter disappears, police inaction drives her own investigation into the gated Long Island community where Shannan was last seen. Her search brings attention to over a dozen murdered sex workers."/>
    <s v="When Mari Gilbert's daughter disappears,"/>
    <n v="6.1"/>
    <n v="14327"/>
    <m/>
    <m/>
    <x v="4"/>
    <m/>
    <m/>
    <m/>
    <n v="127"/>
  </r>
  <r>
    <s v="tt3118452"/>
    <x v="4057"/>
    <x v="16"/>
    <s v="16/10/2015"/>
    <s v="Drama"/>
    <s v=" Horror"/>
    <s v=" Mystery"/>
    <n v="87"/>
    <s v="USA"/>
    <s v="English"/>
    <m/>
    <m/>
    <x v="2078"/>
    <s v="Aaron Hann, Mario Miscione"/>
    <s v="Allegra Masters, Aimee McKay, Ashley Key, Autumn Federici, Bill Lewis, Brent Stiefel, Cameron Cruz, Carter Jenkins, Cesar Garcia, Coley Speaks, Daniel Lench, Daniel Yelsky, David Reivers, David Saucedo, DeMaris Gordon"/>
    <x v="1867"/>
    <s v="Allegra Masters, Aimee McKay"/>
    <s v="Held captive and faced with their imminent executions, fifty strangers are forced to choose the one person among them who deserves to live."/>
    <s v="Held captive and faced with their"/>
    <n v="6"/>
    <n v="40924"/>
    <m/>
    <m/>
    <x v="4"/>
    <m/>
    <m/>
    <m/>
    <n v="222"/>
  </r>
  <r>
    <s v="tt3120280"/>
    <x v="4058"/>
    <x v="11"/>
    <d v="2018-07-09T00:00:00"/>
    <s v="Comedy"/>
    <s v=" Drama"/>
    <s v=" Romance"/>
    <n v="105"/>
    <s v="USA"/>
    <s v="English"/>
    <m/>
    <m/>
    <x v="2079"/>
    <s v="Lindsey Beer"/>
    <s v="Shannon Purser, Kristine Froseth, RJ Cyler, Noah Centineo, Loretta Devine, Giorgia Whigham, Alice Lee, Lea Thompson, Alan Ruck, Mary Pat Gleason, Chrissy Metz, Elizabeth Tovey, Mariam Tovey, Matt Malloy, Will Peltz"/>
    <x v="1868"/>
    <s v="Shannon Purser, Kristine Froseth"/>
    <s v="A case of mistaken identity results in unexpected romance when the most popular girl in high school and the biggest loser must come together to win over their crushes."/>
    <s v="A case of mistaken identity results"/>
    <n v="5.8"/>
    <n v="33472"/>
    <m/>
    <m/>
    <x v="4"/>
    <m/>
    <m/>
    <m/>
    <n v="380"/>
  </r>
  <r>
    <s v="tt2852406"/>
    <x v="4059"/>
    <x v="13"/>
    <d v="2013-01-08T00:00:00"/>
    <s v="Crime"/>
    <s v=" Drama"/>
    <s v=" Romance"/>
    <n v="98"/>
    <s v="Palestine"/>
    <s v="Arabic"/>
    <s v="Hebrew"/>
    <m/>
    <x v="970"/>
    <s v="Hany Abu-Assad"/>
    <s v="Adam Bakri, Leem Lubany, Waleed Zuaiter, Samer Bisharat, Eyad Hourani, Mousa Habiib Allah, Doraid Liddawi, Adi Krayem, Foad Abed-Eihadi, Essam Abu Aabed, Anna Maria Hawa, Ziad Jarjoura, Wafaa Aon, Jehad Abu Assal, May Jabareen"/>
    <x v="1869"/>
    <s v="Adam Bakri, Leem Lubany"/>
    <s v="A young Palestinian freedom fighter agrees to work as an informant after he's tricked into an admission of guilt by association in the wake of an Israeli soldier's killing."/>
    <s v="A young Palestinian freedom fighter"/>
    <n v="7.5"/>
    <n v="12980"/>
    <n v="2333061.8955429448"/>
    <n v="2100000"/>
    <x v="2884"/>
    <n v="356000"/>
    <n v="682636.13492618536"/>
    <n v="614444"/>
    <n v="55"/>
  </r>
  <r>
    <s v="tt2854926"/>
    <x v="4060"/>
    <x v="11"/>
    <d v="2018-05-07T00:00:00"/>
    <s v="Action"/>
    <s v=" Comedy"/>
    <m/>
    <n v="100"/>
    <s v="USA"/>
    <s v="English"/>
    <s v="Spanish"/>
    <m/>
    <x v="2080"/>
    <s v="Rob McKittrick, Mark Steilen"/>
    <s v="Ed Helms, Lil Rel Howery, Jon Hamm, Annabelle Wallis, Jake Johnson, Isla Fisher, Hannibal Buress, Nora Dunn, Steve Berg, Jeremy Renner, Leslie Bibb, Rashida Jones, Indiana Sifuentes, Trayce Malachi, Jock McKissic"/>
    <x v="1438"/>
    <s v="Ed Helms, Lil Rel Howery"/>
    <s v="A small group of former classmates organize an elaborate, annual game of tag that requires some to travel all over the country."/>
    <s v="A small group of former classmates"/>
    <n v="6.5"/>
    <n v="109263"/>
    <n v="28859044.152492676"/>
    <n v="28000000"/>
    <x v="2885"/>
    <n v="54730625"/>
    <n v="80527684.162030295"/>
    <n v="78130625"/>
    <n v="478"/>
  </r>
  <r>
    <s v="tt3137630"/>
    <x v="4061"/>
    <x v="9"/>
    <s v="19/08/2016"/>
    <s v="Comedy"/>
    <s v=" Music"/>
    <m/>
    <n v="96"/>
    <s v="UK, USA"/>
    <s v="English"/>
    <m/>
    <m/>
    <x v="2081"/>
    <s v="Ricky Gervais"/>
    <s v="Ricky Gervais, Rob Jarvis, Abbie Murphy, Mandeep Dhillon, Jo Hartley, Andrew Brooke, Miles Chapman, Tom Bennett, Rebecca Gethings, Kim Benson, Alfie Stewart, Ben Bailey Smith, Tom Basden, Andy Burrows, Stuart Wilkinson"/>
    <x v="1216"/>
    <s v="Ricky Gervais, Rob Jarvis"/>
    <s v="A camera crew catches up with David Brent, the former star of the fictional British TV series"/>
    <s v="A camera crew catches up with"/>
    <n v="6.3"/>
    <n v="17957"/>
    <m/>
    <m/>
    <x v="4"/>
    <m/>
    <m/>
    <n v="5204054"/>
    <n v="112"/>
  </r>
  <r>
    <s v="tt3138104"/>
    <x v="4062"/>
    <x v="15"/>
    <s v="18/02/2014"/>
    <s v="Comedy"/>
    <m/>
    <m/>
    <n v="85"/>
    <s v="USA"/>
    <s v="English"/>
    <m/>
    <m/>
    <x v="2082"/>
    <s v="Kyle Barnett Anderson, Kyle Barnett Anderson"/>
    <s v="Ross Nathan, Sam Pancake, Ben Begley, Herbert Russell, John Livingston, Damien Bray, Tara Reid, Jamie Kennedy, Chanel Gaines, Carolyn Ratteray, Hank Baskett, Caitlyn Jenner, Steve Sobel, Mark Harley, Martin Klebba"/>
    <x v="1870"/>
    <s v="Ross Nathan, Sam Pancake"/>
    <s v="A shy boy grows up in 1940s Mississippi with the help of his beloved dog, Skip."/>
    <s v="A shy boy grows up in 1940s Mississippi"/>
    <n v="3.6"/>
    <n v="11456"/>
    <m/>
    <m/>
    <x v="4"/>
    <m/>
    <m/>
    <m/>
    <n v="40"/>
  </r>
  <r>
    <s v="tt3138782"/>
    <x v="4063"/>
    <x v="16"/>
    <d v="2015-01-01T00:00:00"/>
    <s v="Comedy"/>
    <s v=" Drama"/>
    <s v=" Romance"/>
    <n v="136"/>
    <s v="Turkey"/>
    <s v="Turkish"/>
    <m/>
    <m/>
    <x v="1666"/>
    <s v="Mahsun Kirmizig√ºl"/>
    <s v="B√ºsra Pekin, Senay G√ºrler, Mahsun Kirmizig√ºl, Talat Bulut, Ali S√ºrmeli, Meral √áetinkaya, Mert Turak, Cezmi Baskin, Dogukan Polat, Seda Tosun, Yildiz K√ºlt√ºr, Tansel √ñngel, Erol Demir√∂z, Nisa Melis Telli, Cihat Tamer"/>
    <x v="1871"/>
    <s v="B√ºsra Pekin, Senay G√ºrler"/>
    <s v="1960s Turkey countryside. A newly assigned teacher finds out that the solitary village is missing a school. He gets fond of the village people and especially a disabled man. The teacher ..."/>
    <s v="1960s Turkey countryside. A newly"/>
    <n v="7.7"/>
    <n v="10057"/>
    <m/>
    <n v="5000000"/>
    <x v="4"/>
    <m/>
    <m/>
    <n v="15584520"/>
    <n v="33"/>
  </r>
  <r>
    <s v="tt3140100"/>
    <x v="4064"/>
    <x v="15"/>
    <d v="2014-02-10T00:00:00"/>
    <s v="Crime"/>
    <s v=" Mystery"/>
    <s v=" Thriller"/>
    <n v="119"/>
    <s v="Denmark, Germany, Sweden"/>
    <s v="Danish"/>
    <s v="English"/>
    <s v="French"/>
    <x v="1975"/>
    <s v="Nikolaj Arcel, Rasmus Heisterberg"/>
    <s v="Nikolaj Lie Kaas, Fares Fares, Pilou Asb√¶k, David Dencik, Danica Curcic, Sarah-Sofie Boussnina, Johanne Louise Schmidt, Marco Ils√∏, Beate Bille, Peter Christoffersen, S√∏ren Pilmark, Michael Brostrup, Morten Kirkskov, Philip Stilling, Adam Ild Rohweder"/>
    <x v="378"/>
    <s v="Nikolaj Lie Kaas, Fares Fares"/>
    <s v="The murder of young twins initially implicates a group of upper class students as the killers, though the case takes a turn or two from its starting point."/>
    <s v="The murder of young twins initially"/>
    <n v="7.1"/>
    <n v="19203"/>
    <m/>
    <s v="DKK 39000000"/>
    <x v="4"/>
    <m/>
    <m/>
    <n v="11536119"/>
    <n v="33"/>
  </r>
  <r>
    <s v="tt3148502"/>
    <x v="4065"/>
    <x v="16"/>
    <s v="27/11/2015"/>
    <s v="Comedy"/>
    <s v=" Drama"/>
    <s v=" Romance"/>
    <n v="139"/>
    <s v="India"/>
    <s v="Hindi"/>
    <m/>
    <m/>
    <x v="1286"/>
    <s v="Imtiaz Ali"/>
    <s v="Deepika Padukone, Ranbir Kapoor, Piyush Mishra, Naila Grewal, Javed Sheikh, Arushi Sharma, Sushma Seth, Ishwak Singh, Vivek Mushran, Svetlana Tulasi, Teddy Maurya, Nikhil Bhagat, Ishtiyak Khan, Saurabh Pal, Yash Sehgal"/>
    <x v="1663"/>
    <s v="Deepika Padukone, Ranbir Kapoor"/>
    <s v="The life of a man with borderline personality disorder is relived in three stages: as a nine-year-old child, a 19-year-old adolescent and a 30-year-old adult."/>
    <s v="The life of a man with borderline"/>
    <n v="7.3"/>
    <n v="22648"/>
    <m/>
    <m/>
    <x v="4"/>
    <n v="2065487"/>
    <m/>
    <n v="15159762"/>
    <n v="292"/>
  </r>
  <r>
    <s v="tt3149038"/>
    <x v="4066"/>
    <x v="15"/>
    <s v="13/03/2015"/>
    <s v="Drama"/>
    <s v=" Romance"/>
    <m/>
    <n v="111"/>
    <s v="UK"/>
    <s v="English"/>
    <s v="Mandarin"/>
    <m/>
    <x v="2083"/>
    <s v="James Graham"/>
    <s v="Asa Butterfield, Rafe Spall, Sally Hawkins, Eddie Marsan, Jo Yang, Martin McCann, Jake Davies, Alex Lawther, Alexa Davies, Orion Lee, Edward Baker-Close, Percelle Ascott, Suraj Rattu, Jamie Ballard, Clare Burt"/>
    <x v="1130"/>
    <s v="Asa Butterfield, Rafe Spall"/>
    <s v="A socially awkward teenage math prodigy finds new confidence and new friendships when he lands a spot on the British squad at the International Mathematics Olympiad."/>
    <s v="A socially awkward teenage math"/>
    <n v="7.1"/>
    <n v="26944"/>
    <m/>
    <m/>
    <x v="4"/>
    <n v="171793"/>
    <m/>
    <n v="1043620"/>
    <n v="80"/>
  </r>
  <r>
    <s v="tt3152592"/>
    <x v="4067"/>
    <x v="20"/>
    <s v="15/07/2020"/>
    <s v="Animation"/>
    <s v=" Adventure"/>
    <s v=" Comedy"/>
    <n v="93"/>
    <s v="USA"/>
    <s v="English"/>
    <m/>
    <m/>
    <x v="2084"/>
    <s v="Adam Sztykiel, Jack Donaldson"/>
    <s v="Will Forte, Mark Wahlberg, Jason Isaacs, Gina Rodriguez, Zac Efron, Amanda Seyfried, Kiersey Clemons, Ken Jeong, Tracy Morgan, Frank Welker, Iain Armitage, Mckenna Grace, Pierce Gagnon, Ariana Greenblatt, Simon Cowell"/>
    <x v="1435"/>
    <s v="Will Forte, Mark Wahlberg"/>
    <s v="Scooby and the gang face their most challenging mystery ever: a plot to unleash the ghost dog Cerberus upon the world. As they race to stop this dogpocalypse, the gang discovers that Scooby has an epic destiny greater than anyone imagined."/>
    <s v="Scooby and the gang face their"/>
    <n v="5.7"/>
    <n v="14555"/>
    <m/>
    <m/>
    <x v="4"/>
    <m/>
    <m/>
    <n v="18500000"/>
    <n v="462"/>
  </r>
  <r>
    <s v="tt2866360"/>
    <x v="4068"/>
    <x v="13"/>
    <d v="2014-06-08T00:00:00"/>
    <s v="Drama"/>
    <s v=" Mystery"/>
    <s v=" Sci-Fi"/>
    <n v="89"/>
    <s v="USA, UK"/>
    <s v="English"/>
    <m/>
    <m/>
    <x v="2085"/>
    <s v="James Ward Byrkit, James Ward Byrkit"/>
    <s v="Emily Baldoni, Maury Sterling, Nicholas Brendon, Lorene Scafaria, Elizabeth Gracen, Hugo Armstrong, Alex Manugian, Lauren Maher, Aqueela Zoll, Carrie Patterson, Kelly Donovan, Alexis Boozer Sterling, Mark Ballou"/>
    <x v="1872"/>
    <s v="Emily Baldoni, Maury Sterling"/>
    <s v="Strange things begin to happen when a group of friends gather for a dinner party on an evening when a comet is passing overhead."/>
    <s v="Strange things begin to happen"/>
    <n v="7.2"/>
    <n v="103653"/>
    <n v="55549.092751022501"/>
    <n v="50000"/>
    <x v="2886"/>
    <n v="102617"/>
    <n v="155254.15932983279"/>
    <n v="139745"/>
    <n v="320"/>
  </r>
  <r>
    <s v="tt2869728"/>
    <x v="4069"/>
    <x v="9"/>
    <d v="2016-12-05T00:00:00"/>
    <s v="Action"/>
    <s v=" Comedy"/>
    <s v=" Crime"/>
    <n v="102"/>
    <s v="USA"/>
    <s v="English"/>
    <m/>
    <m/>
    <x v="3"/>
    <s v="Phil Hay, Matt Manfredi"/>
    <s v="Ice Cube, Kevin Hart, Tika Sumpter, Benjamin Bratt, Olivia Munn, Ken Jeong, Bruce McGill, Michael Rose, Sherri Shepherd, Arturo Del Puerto, Eric Goins, Carlos G√≥mez, Utkarsh Ambudkar, Glen Powell, Nadine Velazquez"/>
    <x v="153"/>
    <s v="Ice Cube, Kevin Hart"/>
    <s v="As his wedding day approaches, Ben heads to Miami with his soon-to-be brother-in-law James to bring down a drug dealer who's supplying the dealers of Atlanta with product."/>
    <s v="As his wedding day approaches,"/>
    <n v="5.9"/>
    <n v="52409"/>
    <n v="43133908.594332799"/>
    <n v="40000000"/>
    <x v="2887"/>
    <n v="91221830"/>
    <n v="134371224.36936465"/>
    <n v="124608438"/>
    <n v="82"/>
  </r>
  <r>
    <s v="tt3165612"/>
    <x v="4070"/>
    <x v="16"/>
    <d v="2015-12-08T00:00:00"/>
    <s v="Comedy"/>
    <s v=" Drama"/>
    <s v=" Romance"/>
    <n v="101"/>
    <s v="USA"/>
    <s v="English"/>
    <m/>
    <m/>
    <x v="1844"/>
    <s v="Leslye Headland"/>
    <s v="Alison Brie, Jason Sudeikis, Jordan Carlos, Margarita Levieva, Charles Cain, Adam Brody, Michael Cyril Creighton, Billy Eichner, Jason Mantzoukas, Amanda Peet, Victoria Frings, Adam Scott, Natasha Lyonne, Andrea Savage, Sawyer Shipman"/>
    <x v="1164"/>
    <s v="Alison Brie, Jason Sudeikis"/>
    <s v="A good-natured womanizer and a serial cheater form a platonic relationship that helps reform them in ways, while a mutual attraction sets in."/>
    <s v="A good-natured womanizer and a"/>
    <n v="6.5"/>
    <n v="39667"/>
    <m/>
    <m/>
    <x v="4"/>
    <n v="819431"/>
    <m/>
    <n v="3224947"/>
    <n v="74"/>
  </r>
  <r>
    <s v="tt2870612"/>
    <x v="4071"/>
    <x v="15"/>
    <d v="2014-11-09T00:00:00"/>
    <s v="Horror"/>
    <s v=" Mystery"/>
    <s v=" Thriller"/>
    <n v="93"/>
    <s v="USA"/>
    <s v="English"/>
    <s v="French"/>
    <s v="Latin"/>
    <x v="1208"/>
    <s v="John Erick Dowdle, Drew Dowdle"/>
    <s v="Perdita Weeks, Ben Feldman, Edwin Hodge, Fran√ßois Civil, Marion Lambert, Ali Marhyar, Cosme Castro, Hamid Djavadan, Th√©o Cholbi, Emy L√©vy, Roger Van Hool, Olivia Csiky Trnka, Hellyette Bess, Aryan Rahimian, Samuel Aouizerate"/>
    <x v="1873"/>
    <s v="Perdita Weeks, Ben Feldman"/>
    <s v="When a team of explorers ventures into the catacombs that lie beneath the streets of Paris, they uncover the dark secret that lies within this city of the dead."/>
    <s v="When a team of explorers ventures"/>
    <n v="6.2"/>
    <n v="73993"/>
    <n v="5466236.6517978003"/>
    <n v="5000000"/>
    <x v="2888"/>
    <n v="21321100"/>
    <n v="45805323.785562962"/>
    <n v="41898409"/>
    <n v="357"/>
  </r>
  <r>
    <s v="tt3169706"/>
    <x v="4072"/>
    <x v="15"/>
    <d v="2014-11-12T00:00:00"/>
    <s v="Biography"/>
    <s v=" Comedy"/>
    <s v=" Drama"/>
    <n v="119"/>
    <s v="UK, France, USA"/>
    <s v="English"/>
    <s v="Welsh"/>
    <m/>
    <x v="2086"/>
    <s v="Stephen Beresford"/>
    <s v="Ben Schnetzer, Abram Rooney, Jim McManus, George MacKay, Monica Dolan, Matthew Flynn, Andrew Scott, Joseph Gilgun, Faye Marsay, Freddie Fox, Lucy Timmons, Jordan Metcalfe, Roger Morlidge, Dean Ashton, Chris Overton"/>
    <x v="1874"/>
    <s v="Ben Schnetzer, Abram Rooney"/>
    <s v="U.K. gay activists work to help miners during their lengthy strike of the National Union of Mineworkers in the summer of 1984."/>
    <s v="U.K. gay activists work to help"/>
    <n v="7.8"/>
    <n v="50641"/>
    <m/>
    <m/>
    <x v="4"/>
    <n v="1446634"/>
    <m/>
    <n v="16775629"/>
    <n v="170"/>
  </r>
  <r>
    <s v="tt2870708"/>
    <x v="4073"/>
    <x v="15"/>
    <s v="25/07/2014"/>
    <s v="Comedy"/>
    <s v=" Drama"/>
    <m/>
    <n v="106"/>
    <s v="USA"/>
    <s v="English"/>
    <m/>
    <m/>
    <x v="612"/>
    <s v="Adam J. Braff, Zach Braff"/>
    <s v="Zach Braff, Pierce Gagnon, Kate Hudson, Joey King, Alexander Chaplin, Leslie David Baker, James Avery, Ato Essandoh, Jim Parsons, Mark Thudium, Mandy Patinkin, Josh Gad, Allan Rich, Ashley Greene, Michael Weston"/>
    <x v="519"/>
    <s v="Zach Braff, Pierce Gagnon"/>
    <s v="A struggling actor, father and husband finds himself at a major crossroads, which forces him to examine his life, his family and his career."/>
    <s v="A struggling actor, father and"/>
    <n v="6.7"/>
    <n v="36179"/>
    <n v="6559483.9821573598"/>
    <n v="6000000"/>
    <x v="2889"/>
    <n v="3591299"/>
    <n v="6199560.7230670638"/>
    <n v="5670776"/>
    <n v="111"/>
  </r>
  <r>
    <s v="tt3171832"/>
    <x v="4074"/>
    <x v="19"/>
    <s v="27/01/2017"/>
    <s v="Action"/>
    <s v=" Crime"/>
    <s v=" Sci-Fi"/>
    <n v="90"/>
    <s v="UK"/>
    <s v="English"/>
    <m/>
    <m/>
    <x v="2087"/>
    <s v="Joe Barton, Joe Barton"/>
    <s v="Bill Milner, Maisie Williams, Miranda Richardson, Rory Kinnear, Jordan Bolger, Charley Palmer Rothwell, Armin Karima, McKell David, Shaquille Ali-Yebuah, Aymen Hamdouchi, Leon Annor, Petrice Jones, Cameron Jack, Lucy Thackeray, Christopher Colquhoun"/>
    <x v="1875"/>
    <s v="Bill Milner, Maisie Williams"/>
    <s v="After being shot, Tom wakes from a coma to discover that fragments of his smart phone have been embedded in his head, and worse, that returning to normal teenage life is impossible because he has developed a strange set of superpowers."/>
    <s v="After being shot, Tom wakes from"/>
    <n v="6"/>
    <n v="19522"/>
    <m/>
    <n v="1500000"/>
    <x v="4"/>
    <m/>
    <m/>
    <m/>
    <n v="80"/>
  </r>
  <r>
    <s v="tt2870756"/>
    <x v="4075"/>
    <x v="15"/>
    <d v="2014-04-12T00:00:00"/>
    <s v="Comedy"/>
    <s v=" Drama"/>
    <s v=" Romance"/>
    <n v="97"/>
    <s v="USA, France"/>
    <s v="English"/>
    <s v="French"/>
    <m/>
    <x v="165"/>
    <s v="Woody Allen"/>
    <s v="Colin Firth, Antonia Clarke, Natasha Andrews, Val√©rie Beaulieu, Peter Wollasch, J√ºrgen Zwingel, Wolfgang Pissors, S√©bastien Siroux, Simon McBurney, Ute Lemper, Catherine McCormack, Eileen Atkins, Erica Leerhsen, Jeremy Shamos, Hamish Linklater"/>
    <x v="520"/>
    <s v="Colin Firth, Antonia Clarke"/>
    <s v="A romantic comedy about an Englishman brought in to help unmask a possible swindle. Personal and professional complications ensue."/>
    <s v="A romantic comedy about an Englishman"/>
    <n v="6.5"/>
    <n v="62932"/>
    <n v="18366555.150040608"/>
    <n v="16800000"/>
    <x v="2890"/>
    <n v="10539326"/>
    <n v="55787712.683204249"/>
    <n v="51029361"/>
    <n v="179"/>
  </r>
  <r>
    <s v="tt3173910"/>
    <x v="4076"/>
    <x v="15"/>
    <d v="2014-07-02T00:00:00"/>
    <s v="Comedy"/>
    <s v=" Romance"/>
    <m/>
    <n v="141"/>
    <s v="India"/>
    <s v="Hindi"/>
    <s v="English"/>
    <s v="Chinese"/>
    <x v="2088"/>
    <s v="Harshavardhan Kulkarni, Anurag Kashyap"/>
    <s v="Sidharth Malhotra, Parineeti Chopra, Adah Sharma, Manoj Joshi, Sharat Saxena, Neena Kulkarni, Sameer Sharma, Aariyan Gupta, Amita Udgata, Anshikaa Shrivastava, Ansh Sharma, Anil Charanjeett, Bhavna Chauhan, Devika Gidwani, Dhanika Jaggi"/>
    <x v="1876"/>
    <s v="Sidharth Malhotra, Parineeti Chopra"/>
    <s v="Nikhil is re-introduced to Meeta nearly ten years after their first meeting. Now, as Nikhil has one week to prove himself worth enough to marry Meeta's sister Karishma, the old acquaintances become quite close to each other."/>
    <s v="Nikhil is re-introduced to Meeta"/>
    <n v="6.8"/>
    <n v="13267"/>
    <m/>
    <m/>
    <x v="4"/>
    <n v="646035"/>
    <m/>
    <n v="916906"/>
    <n v="69"/>
  </r>
  <r>
    <s v="tt3174376"/>
    <x v="4077"/>
    <x v="9"/>
    <s v="25/05/2016"/>
    <s v="Drama"/>
    <s v=" Fantasy"/>
    <s v=" Horror"/>
    <n v="97"/>
    <s v="USA"/>
    <s v="English"/>
    <m/>
    <m/>
    <x v="1616"/>
    <s v="Mike Flanagan, Jeff Howard"/>
    <s v="Kate Bosworth, Thomas Jane, Jacob Tremblay, Annabeth Gish, Topher Bousquet, Dash Mihok, Jay Karnes, Lance E. Nichols, Antonio Evan Romero, Kyla Deaver, Hunter Wenzel, Scottie Thompson, Jason Alan Smith, Michael Polish, Brett Murray"/>
    <x v="421"/>
    <s v="Kate Bosworth, Thomas Jane"/>
    <s v="A couple adopt an orphaned child whose dreams - and nightmares - manifest physically as he sleeps."/>
    <s v="A couple adopt an orphaned child"/>
    <n v="6.2"/>
    <n v="37763"/>
    <m/>
    <m/>
    <x v="4"/>
    <m/>
    <m/>
    <n v="3965086"/>
    <n v="182"/>
  </r>
  <r>
    <s v="tt3175038"/>
    <x v="4078"/>
    <x v="15"/>
    <s v="27/06/2014"/>
    <s v="Action"/>
    <s v=" Drama"/>
    <s v=" Thriller"/>
    <n v="129"/>
    <s v="India"/>
    <s v="Hindi"/>
    <m/>
    <m/>
    <x v="1888"/>
    <s v="Tushar Hiranandani, Milap Zaveri"/>
    <s v="Sidharth Malhotra, Riteish Deshmukh, Shraddha Kapoor, Shaad Randhawa, Aamna Sharif, Jack Wayne, Nihar Gite, Prachi Desai, Meher Acharya Dar, Rini Das, Pravina Bhagwat Deshpande, Remo Fernandes, Anagha Joshi, Rishina Kandhari, Kamal Rashid Khan"/>
    <x v="1876"/>
    <s v="Sidharth Malhotra, Riteish Deshmukh"/>
    <s v="When his lover becomes the latest victim of a serial killer, Guru blurs the line between good and evil in his pursuit of revenge."/>
    <s v="When his lover becomes the latest"/>
    <n v="6.5"/>
    <n v="16024"/>
    <m/>
    <m/>
    <x v="4"/>
    <n v="730530"/>
    <m/>
    <n v="1278108"/>
    <n v="133"/>
  </r>
  <r>
    <s v="tt2872518"/>
    <x v="4079"/>
    <x v="19"/>
    <d v="2017-03-03T00:00:00"/>
    <s v="Drama"/>
    <s v=" Fantasy"/>
    <m/>
    <n v="132"/>
    <s v="USA, Canada, Hong Kong"/>
    <s v="English"/>
    <m/>
    <m/>
    <x v="1402"/>
    <s v="John Fusco, Andrew Lanham"/>
    <s v="Sam Worthington, Octavia Spencer, Tim McGraw, Radha Mitchell, Megan Charpentier, Gage Munroe, Am√©lie Eve, Avraham Aviv Alush, Sumire, Alice Braga, Graham Greene, Ryan Robbins, Jordyn Ashley Olson, Laura MacKillop, Emily Holmes"/>
    <x v="982"/>
    <s v="Sam Worthington, Octavia Spencer"/>
    <s v="A grieving man receives a mysterious, personal invitation to meet with God at a place called &quot;The Shack.&quot;"/>
    <s v="A grieving man receives a mysterious,"/>
    <n v="6.3"/>
    <n v="29510"/>
    <n v="21117085.509138402"/>
    <n v="20000000"/>
    <x v="2891"/>
    <n v="57386418"/>
    <n v="102356746.59458642"/>
    <n v="96942115"/>
    <n v="329"/>
  </r>
  <r>
    <s v="tt2872718"/>
    <x v="4080"/>
    <x v="15"/>
    <s v="13/11/2014"/>
    <s v="Crime"/>
    <s v=" Drama"/>
    <s v=" Thriller"/>
    <n v="117"/>
    <s v="USA"/>
    <s v="English"/>
    <m/>
    <m/>
    <x v="2089"/>
    <s v="Dan Gilroy"/>
    <s v="Jake Gyllenhaal, Michael Papajohn, Marco Rodr√≠guez, Bill Paxton, James Huang, Kent Shocknek, Pat Harvey, Sharon Tay, Rick Garcia, Leah Fredkin, Bill Seward, Rick Chambers, Holly Hannula, Jonny Coyne, Nick Chacon"/>
    <x v="100"/>
    <s v="Jake Gyllenhaal, Michael Papajohn"/>
    <s v="When Louis Bloom, a con man desperate for work, muscles into the world of L.A. crime journalism, he blurs the line between observer and participant to become the star of his own story."/>
    <s v="When Louis Bloom, a con man desperate"/>
    <n v="7.9"/>
    <n v="449212"/>
    <n v="9292602.3080562595"/>
    <n v="8500000"/>
    <x v="2892"/>
    <n v="32381217"/>
    <n v="51818821.465734139"/>
    <n v="47398992"/>
    <n v="782"/>
  </r>
  <r>
    <s v="tt3181776"/>
    <x v="4081"/>
    <x v="16"/>
    <s v="16/10/2015"/>
    <s v="Action"/>
    <s v=" Crime"/>
    <s v=" Thriller"/>
    <n v="96"/>
    <s v="South Africa, USA"/>
    <s v="English"/>
    <m/>
    <m/>
    <x v="2090"/>
    <s v="Adam Marcus, Debra Sullivan"/>
    <s v="Olga Kurylenko, Morgan Freeman, James Purefoy, Greg Kriek, Stephen Jennings, Jenna Saras, Marian Frizelle, Aidan Whytock, Daniel Fox, Karl Thaning, Adam Marcus, Lee-Anne Summers, Lee Raviv, Colin Moss, Grant Roberts"/>
    <x v="1877"/>
    <s v="Olga Kurylenko, Morgan Freeman"/>
    <s v="4 criminals steal diamonds from a safe deposit box in Cape Town - including a drive containing a US senator's evil plans. He'll do anything to get it back from Alexis/"/>
    <s v="4 criminals steal diamonds from"/>
    <n v="5.5"/>
    <n v="13909"/>
    <m/>
    <m/>
    <x v="4"/>
    <m/>
    <m/>
    <n v="789406"/>
    <n v="69"/>
  </r>
  <r>
    <s v="tt2872732"/>
    <x v="4082"/>
    <x v="15"/>
    <s v="25/09/2014"/>
    <s v="Action"/>
    <s v=" Sci-Fi"/>
    <s v=" Thriller"/>
    <n v="89"/>
    <s v="France, Germany, Taiwan, Canada, USA, UK"/>
    <s v="English"/>
    <s v="Mandarin"/>
    <s v="French"/>
    <x v="648"/>
    <s v="Luc Besson"/>
    <s v="Scarlett Johansson, Morgan Freeman, Min-sik Choi, Amr Waked, Julian Rhind-Tutt, Pilou Asb√¶k, Analeigh Tipton, Nicolas Phongpheth, Jan Oliver Schroeder, Luca Angeletti, Lo√Øc Brabant, Pierre Grammont, Pierre Poirot, Bertrand Quoniam, Pascal Loison"/>
    <x v="524"/>
    <s v="Scarlett Johansson, Morgan Freeman"/>
    <s v="A woman, accidentally caught in a dark deal, turns the tables on her captors and transforms into a merciless warrior evolved beyond human logic."/>
    <s v="A woman, accidentally caught in"/>
    <n v="6.4"/>
    <n v="433936"/>
    <n v="43729893.214382403"/>
    <n v="40000000"/>
    <x v="2893"/>
    <n v="126663600"/>
    <n v="501651405.69917703"/>
    <n v="458863600"/>
    <n v="1159"/>
  </r>
  <r>
    <s v="tt2872750"/>
    <x v="4083"/>
    <x v="16"/>
    <d v="2015-12-02T00:00:00"/>
    <s v="Animation"/>
    <s v=" Adventure"/>
    <s v=" Comedy"/>
    <n v="85"/>
    <s v="UK, France, USA"/>
    <s v="None"/>
    <m/>
    <m/>
    <x v="2091"/>
    <s v="Mark Burton, Richard Starzak"/>
    <s v="Justin Fletcher, John Sparkes, Omid Djalili, Richard Webber, Kate Harbour, Tim Hands, Andy Nyman, Simon Greenall, Emma Tate, Jack Paulson, Sean Connolly, Henry Burton, Dhimant Vyas, Sophie Laughton, Nia Medi James"/>
    <x v="1878"/>
    <s v="Justin Fletcher, John Sparkes"/>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s v="When Shaun decides to take the"/>
    <n v="7.3"/>
    <n v="36275"/>
    <n v="27298780.256268501"/>
    <n v="25000000"/>
    <x v="2894"/>
    <n v="19375982"/>
    <n v="115975458.84707832"/>
    <n v="106209378"/>
    <n v="123"/>
  </r>
  <r>
    <s v="tt2873282"/>
    <x v="4084"/>
    <x v="11"/>
    <d v="2018-01-03T00:00:00"/>
    <s v="Action"/>
    <s v=" Drama"/>
    <s v=" Thriller"/>
    <n v="140"/>
    <s v="USA"/>
    <s v="English"/>
    <s v="Russian"/>
    <m/>
    <x v="686"/>
    <s v="Justin Haythe, Jason Matthews"/>
    <s v="Jennifer Lawrence, Joel Edgerton, Matthias Schoenaerts, Charlotte Rampling, Mary-Louise Parker, Ciar√°n Hinds, Joely Richardson, Bill Camp, Jeremy Irons, Thekla Reuten, Douglas Hodge, Sakina Jaffrey, Sergei Polunin, Sasha Frolova, Sebastian H√ºlk"/>
    <x v="1395"/>
    <s v="Jennifer Lawrence, Joel Edgerton"/>
    <s v="Ballerina Dominika Egorova is recruited to 'Sparrow School,' a Russian intelligence service where she is forced to use her body as a weapon. Her first mission, targeting a C.I.A. agent, threatens to unravel the security of both nations."/>
    <s v="Ballerina Dominika Egorova is"/>
    <n v="6.6"/>
    <n v="159357"/>
    <n v="71116930.23292838"/>
    <n v="69000000"/>
    <x v="2895"/>
    <n v="46874505"/>
    <n v="156222904.88984331"/>
    <n v="151572634"/>
    <n v="988"/>
  </r>
  <r>
    <s v="tt3201640"/>
    <x v="4085"/>
    <x v="11"/>
    <s v="27/07/2018"/>
    <s v="Action"/>
    <s v=" Drama"/>
    <s v=" Sci-Fi"/>
    <n v="95"/>
    <s v="USA"/>
    <s v="English"/>
    <m/>
    <m/>
    <x v="2092"/>
    <s v="Spenser Cohen, Brad Kane"/>
    <s v="Michael Pe√±a, Lizzy Caplan, Amelia Crouch, Erica Tremblay, Lex Shrapnel, Emma Booth, Lilly Aspell, Mike Colter, Israel Broussard, Sandra Teles, Tom Riley, Michael Absalom, Mina Obradovic, Joe Corrigall, Nikola Kent"/>
    <x v="970"/>
    <s v="Michael Pe√±a, Lizzy Caplan"/>
    <s v="A father has a recurring dream of losing his family. His nightmare turns into reality when the planet is invaded by a force bent on destruction. Fighting for their lives, he comes to realize an unknown strength to keep them safe from harm."/>
    <s v="A father has a recurring dream"/>
    <n v="5.8"/>
    <n v="44573"/>
    <m/>
    <m/>
    <x v="4"/>
    <m/>
    <m/>
    <n v="1451864"/>
    <n v="871"/>
  </r>
  <r>
    <s v="tt3202202"/>
    <x v="4086"/>
    <x v="16"/>
    <s v="25/12/2015"/>
    <s v="Drama"/>
    <s v=" Romance"/>
    <m/>
    <n v="163"/>
    <s v="Spain"/>
    <s v="Spanish"/>
    <s v="Kriolu"/>
    <s v="Aragonese"/>
    <x v="1644"/>
    <s v="Sergio G. S√°nchez, Luz Gab√°s"/>
    <s v="Mario Casas, Adriana Ugarte, Macarena Garc√≠a, Alain Hern√°ndez, Berta V√°zquez, Dj√©dj√© Apali, Daniel Grao, Kimbo, Fernando Cayo, Celso Bugallo, Petra Mart√≠nez, Luis Callejo, Jos√© Manuel Poga, Serge Happi, Michael Batista"/>
    <x v="1468"/>
    <s v="Mario Casas, Adriana Ugarte"/>
    <s v="After the death of her father, a young Spanish woman discovers a partial letter. As she searches for the answers, she embarks on a journey that takes her back to Africa, where she unfolds the secrets of her family."/>
    <s v="After the death of her father,"/>
    <n v="7.4"/>
    <n v="10087"/>
    <m/>
    <s v="EUR 10000000"/>
    <x v="4"/>
    <m/>
    <m/>
    <n v="18428235"/>
    <n v="31"/>
  </r>
  <r>
    <s v="tt3203528"/>
    <x v="4087"/>
    <x v="11"/>
    <d v="2018-04-05T00:00:00"/>
    <s v="Crime"/>
    <s v=" Horror"/>
    <s v=" Thriller"/>
    <n v="110"/>
    <s v="USA"/>
    <s v="English"/>
    <m/>
    <m/>
    <x v="1868"/>
    <s v="Brandon Boyce"/>
    <s v="David Tennant, Robert Sheehan, Kerry Condon, Carlito Olivero, Jacqueline Byers, Tracey Heggins, Rob Nagle, Lorraine Bahr, Jacob Resnikoff, David Meyers, Tony Doupe, Lisa Brenner, Sofia Hasmik, Delpaneaux Wills, Hannah Barefoot"/>
    <x v="1879"/>
    <s v="David Tennant, Robert Sheehan"/>
    <s v="A pair of burglars stumble upon a woman being held captive in a home they intended to rob."/>
    <s v="A pair of burglars stumble upon"/>
    <n v="6.4"/>
    <n v="17912"/>
    <m/>
    <m/>
    <x v="4"/>
    <n v="3435047"/>
    <m/>
    <n v="4623836"/>
    <n v="247"/>
  </r>
  <r>
    <s v="tt2883434"/>
    <x v="4088"/>
    <x v="15"/>
    <d v="2015-05-03T00:00:00"/>
    <s v="Drama"/>
    <m/>
    <m/>
    <n v="121"/>
    <s v="USA"/>
    <s v="English"/>
    <m/>
    <m/>
    <x v="712"/>
    <s v="Mike Binder"/>
    <s v="Kevin Costner, Octavia Spencer, Jillian Estell, Bill Burr, Mpho Koaho, Anthony Mackie, Andr√© Holland, Gillian Jacobs, Jennifer Ehle, Paula Newsome, Indigo, Bertha Bindewald, Joe Chrest, Ireyon Johnson, Janeline Hayes"/>
    <x v="309"/>
    <s v="Kevin Costner, Octavia Spencer"/>
    <s v="A grieving widower is drawn into a custody battle over his granddaughter, whom he helped raise her entire life."/>
    <s v="A grieving widower is drawn into"/>
    <n v="6.6"/>
    <n v="11473"/>
    <n v="9839225.9732360393"/>
    <n v="9000000"/>
    <x v="2896"/>
    <n v="21571189"/>
    <n v="23869926.13390873"/>
    <n v="21833967"/>
    <n v="65"/>
  </r>
  <r>
    <s v="tt3203616"/>
    <x v="4089"/>
    <x v="15"/>
    <s v="21/07/2016"/>
    <s v="Comedy"/>
    <s v=" Drama"/>
    <s v=" Fantasy"/>
    <n v="99"/>
    <s v="USA"/>
    <s v="English"/>
    <s v="Yiddish"/>
    <m/>
    <x v="640"/>
    <s v="Tom McCarthy, Paul Sado"/>
    <s v="Elli, Adam B. Shapiro, Evan Neumann, Allen Lewis Rickman, Donnie Keshawarz, Ethan Khusidman, Adam Sandler, Sondra James, Kim Cloutier, Dan Stevens, Steve Buscemi, Melonie Diaz, Lynn Cohen, Method Man, Stuart Rudin"/>
    <x v="1880"/>
    <s v="Elli, Adam B. Shapiro"/>
    <s v="A cobbler, bored of his everyday life, stumbles upon a magical heirloom that allows him to become other people and see the world in a different way."/>
    <s v="A cobbler, bored of his everyday"/>
    <n v="5.8"/>
    <n v="51145"/>
    <m/>
    <m/>
    <x v="4"/>
    <m/>
    <m/>
    <n v="6501058"/>
    <n v="142"/>
  </r>
  <r>
    <s v="tt2883512"/>
    <x v="4090"/>
    <x v="15"/>
    <s v="30/07/2014"/>
    <s v="Adventure"/>
    <s v=" Comedy"/>
    <s v=" Drama"/>
    <n v="114"/>
    <s v="USA"/>
    <s v="English"/>
    <s v="Spanish"/>
    <m/>
    <x v="247"/>
    <s v="Jon Favreau"/>
    <s v="Jon Favreau, John Leguizamo, Bobby Cannavale, Emjay Anthony, Scarlett Johansson, Dustin Hoffman, Sof√≠a Vergara, Oliver Platt, Amy Sedaris, Robert Downey Jr., Russell Peters, Chase Grimm, Will Schutze, Gloria Sandoval, Jose C. Hernandez"/>
    <x v="214"/>
    <s v="Jon Favreau, John Leguizamo"/>
    <s v="A head chef quits his restaurant job and buys a food truck in an effort to reclaim his creative promise, while piecing back together his estranged family."/>
    <s v="A head chef quits his restaurant"/>
    <n v="7.3"/>
    <n v="190208"/>
    <n v="12025720.63395516"/>
    <n v="11000000"/>
    <x v="2897"/>
    <n v="31424003"/>
    <n v="52943834.19052463"/>
    <n v="48428048"/>
    <n v="467"/>
  </r>
  <r>
    <s v="tt2884018"/>
    <x v="4091"/>
    <x v="16"/>
    <d v="2016-05-01T00:00:00"/>
    <s v="Drama"/>
    <s v=" History"/>
    <s v=" War"/>
    <n v="113"/>
    <s v="UK, France, USA"/>
    <s v="English"/>
    <m/>
    <m/>
    <x v="1735"/>
    <s v="Todd Louiso, Jacob Koskoff"/>
    <s v="Jack Madigan, Frank Madigan, Michael Fassbender, Marion Cotillard, Paddy Considine, Lochlann Harris, Kayla Fallon, Lynn Kennedy, Seylan Baxter, Amber Rissmann, Scot Greenan, Hilton McRae, David Thewlis, David Hayman, Jack Reynor"/>
    <x v="1881"/>
    <s v="Jack Madigan, Frank Madigan"/>
    <s v="Macbeth, the Thane of Glamis, receives a prophecy from a trio of witches that one day he will become King of Scotland. Consumed by ambition and spurred to action by his wife, Macbeth murders his king and takes the throne for himself."/>
    <s v="Macbeth, the Thane of Glamis,"/>
    <n v="6.6"/>
    <n v="51991"/>
    <n v="16379268.1537611"/>
    <n v="15000000"/>
    <x v="2898"/>
    <n v="1110707"/>
    <n v="17822900.814443666"/>
    <n v="16322067"/>
    <n v="220"/>
  </r>
  <r>
    <s v="tt3212232"/>
    <x v="4092"/>
    <x v="9"/>
    <s v="15/04/2016"/>
    <s v="Action"/>
    <s v=" Crime"/>
    <s v=" Drama"/>
    <n v="92"/>
    <s v="USA"/>
    <s v="English"/>
    <m/>
    <m/>
    <x v="72"/>
    <s v="Paul Sloan, Yvan Gauthier"/>
    <s v="John Travolta, Christopher Meloni, Amanda Schull, Sam Trammell, Patrick St. Esprit, Rebecca De Mornay, Asante Jones, Paul Sloan, Luis Da Silva Jr., Jordan Whalen, Jayden Blake Cochran, Caroline Kane, Robert Forte Shannon III, Stacy Levi, James Logan"/>
    <x v="122"/>
    <s v="John Travolta, Christopher Meloni"/>
    <s v="A man is out for justice after a group of corrupt police officers are unable to catch his wife's killer."/>
    <s v="A man is out for justice after"/>
    <n v="5.4"/>
    <n v="13093"/>
    <m/>
    <n v="18000000"/>
    <x v="4"/>
    <m/>
    <m/>
    <n v="228631"/>
    <n v="145"/>
  </r>
  <r>
    <s v="tt2888046"/>
    <x v="4093"/>
    <x v="16"/>
    <s v="18/06/2016"/>
    <s v="Action"/>
    <s v=" Biography"/>
    <s v=" Drama"/>
    <n v="105"/>
    <s v="China, Hong Kong"/>
    <s v="Cantonese"/>
    <s v="English"/>
    <m/>
    <x v="943"/>
    <s v="Tai-lee Chan, Lai-Yin Leung"/>
    <s v="Donnie Yen, Lynn Xiong, Jin Zhang, Mike Tyson, Patrick Tam, Karena Ng, Louis Cheung, Kent Cheng, Ka-Yan Leung, Danny Kwok-Kwan Chan, Babyjohn Choi, Sung Man Ban, Xiao Long Li, Ling Lei, Tats Lau"/>
    <x v="810"/>
    <s v="Donnie Yen, Lynn Xiong"/>
    <s v="When a band of brutal gangsters led by a crooked property developer make a play to take over a local school, Master Ip is forced to take a stand."/>
    <s v="When a band of brutal gangsters"/>
    <n v="7.1"/>
    <n v="47190"/>
    <n v="39310243.569026642"/>
    <n v="36000000"/>
    <x v="2899"/>
    <n v="2679437"/>
    <n v="171468681.42031139"/>
    <n v="157029618"/>
    <n v="88"/>
  </r>
  <r>
    <s v="tt2891174"/>
    <x v="4094"/>
    <x v="15"/>
    <d v="2016-11-02T00:00:00"/>
    <s v="Drama"/>
    <m/>
    <m/>
    <n v="112"/>
    <s v="USA"/>
    <s v="English"/>
    <s v="Spanish"/>
    <m/>
    <x v="500"/>
    <s v="Ramin Bahrani, Bahareh Azimi"/>
    <s v="Michael Shannon, Douglas M. Griffin, Randy Austin, Carl Palmer, Andrew Garfield, James Brown, Luke Sexton, Noah Lomax, Alex Aristidis, Tim Guinee, Jonathan Tabler, Garrett Kruithof, Richard Holden, Deneen Tyler, Albert C. Bates"/>
    <x v="1445"/>
    <s v="Michael Shannon, Douglas M. Griffin"/>
    <s v="A recently unemployed single father struggles to get back his foreclosed home by working for the real estate broker who is the source of his frustration."/>
    <s v="A recently unemployed single father"/>
    <n v="7.1"/>
    <n v="29595"/>
    <n v="8745978.6428764798"/>
    <n v="8000000"/>
    <x v="2900"/>
    <n v="1411927"/>
    <n v="1998709.753277919"/>
    <n v="1828232"/>
    <n v="114"/>
  </r>
  <r>
    <s v="tt2908446"/>
    <x v="4095"/>
    <x v="16"/>
    <s v="19/03/2015"/>
    <s v="Action"/>
    <s v=" Adventure"/>
    <s v=" Sci-Fi"/>
    <n v="119"/>
    <s v="USA, Canada"/>
    <s v="English"/>
    <m/>
    <m/>
    <x v="853"/>
    <s v="Brian Duffield, Akiva Goldsman"/>
    <s v="Kate Winslet, Jai Courtney, Mekhi Phifer, Shailene Woodley, Theo James, Ansel Elgort, Miles Teller, Cynthia Barrett, Justice Leak, Lyndsi LaRose, Charlie Bodin, Octavia Spencer, Zo√´ Kravitz, Ben Lloyd-Hughes, Tony Goldwyn"/>
    <x v="371"/>
    <s v="Kate Winslet, Jai Courtney"/>
    <s v="Beatrice Prior must confront her inner demons and continue her fight against a powerful alliance which threatens to tear her society apart with the help from others on her side."/>
    <s v="Beatrice Prior must confront her"/>
    <n v="6.2"/>
    <n v="212844"/>
    <n v="120114633.1275814"/>
    <n v="110000000"/>
    <x v="2901"/>
    <n v="130179072"/>
    <n v="324312268.80517811"/>
    <n v="297002527"/>
    <n v="315"/>
  </r>
  <r>
    <s v="tt3233418"/>
    <x v="4096"/>
    <x v="16"/>
    <d v="2015-05-06T00:00:00"/>
    <s v="Drama"/>
    <m/>
    <m/>
    <n v="114"/>
    <s v="USA, Mexico"/>
    <s v="English"/>
    <s v="Spanish"/>
    <m/>
    <x v="691"/>
    <s v="Joshua Davis, Elissa Matsueda"/>
    <s v="George Lopez, Marisa Tomei, Jamie Lee Curtis, Carlos PenaVega, Jos√© Juli√°n, David Del Rio, Oscar Javier Gutierrez II, Alessandra Rosaldo, J.R. Villarreal, Aubrey K. Miller, Kevin Wiggins, Alexa PenaVega, J.P. Murrieta, Nicole Brady, Edward McGinty"/>
    <x v="1882"/>
    <s v="George Lopez, Marisa Tomei"/>
    <s v="Four Hispanic high school students form a robotics club. With no experience, 800 bucks, used car parts and a dream, this rag tag team goes up against the country's reigning robotics champion, MIT."/>
    <s v="Four Hispanic high school students"/>
    <n v="7.3"/>
    <n v="10306"/>
    <m/>
    <m/>
    <x v="4"/>
    <n v="3618912"/>
    <m/>
    <n v="3701281"/>
    <n v="45"/>
  </r>
  <r>
    <s v="tt2910814"/>
    <x v="1882"/>
    <x v="15"/>
    <d v="2014-10-07T00:00:00"/>
    <s v="Drama"/>
    <s v=" Mystery"/>
    <s v=" Sci-Fi"/>
    <n v="97"/>
    <s v="USA"/>
    <s v="English"/>
    <m/>
    <m/>
    <x v="2093"/>
    <s v="Carlyle Eubank, William Eubank"/>
    <s v="Patrick Davidson, Brenton Thwaites, Olivia Cooke, Beau Knapp, Jeffrey Grover, Laurence Fishburne, Roy Kenny, Timothy Holmes, Ricardo Campos, Drew Sykes, Lin Shaye, Robert Longstreet"/>
    <x v="1883"/>
    <s v="Patrick Davidson, Brenton Thwaites"/>
    <s v="On a road trip, Nic and two friends are drawn to an isolated area by a computer genius. When everything suddenly goes dark, Nic regains consciousness - only to find himself in a waking nightmare."/>
    <s v="On a road trip, Nic and two friends"/>
    <n v="6.1"/>
    <n v="61589"/>
    <n v="4372989.3214382399"/>
    <n v="4000000"/>
    <x v="2902"/>
    <n v="600896"/>
    <n v="2837656.8221225417"/>
    <n v="2595622"/>
    <n v="282"/>
  </r>
  <r>
    <s v="tt3247714"/>
    <x v="4097"/>
    <x v="16"/>
    <s v="21/05/2015"/>
    <s v="Action"/>
    <s v=" Crime"/>
    <s v=" Thriller"/>
    <n v="96"/>
    <s v="USA, UK"/>
    <s v="English"/>
    <s v="Pushto"/>
    <s v="Mandarin"/>
    <x v="946"/>
    <s v="Philip Shelby"/>
    <s v="Paddy Wallace, Parker Sawyers, Bashar Rahal, Royce Pierreson, Ben Starr, Sean Teale, Reg√©-Jean Page, Jing Lusi, Antonia Thomas, Milla Jovovich, Dylan McDermott, Frances de la Tour, Robert Forster, Jerry-Jane Pears, Roger Rees"/>
    <x v="1884"/>
    <s v="Paddy Wallace, Parker Sawyers"/>
    <s v="A Foreign Service Officer in London tries to prevent a terrorist attack set to hit New York City, but is forced to go on the run when she is framed for crimes she did not commit."/>
    <s v="A Foreign Service Officer in London"/>
    <n v="5.6"/>
    <n v="30618"/>
    <m/>
    <n v="20000000"/>
    <x v="4"/>
    <m/>
    <m/>
    <n v="3839100"/>
    <n v="149"/>
  </r>
  <r>
    <s v="tt3253930"/>
    <x v="4098"/>
    <x v="15"/>
    <d v="2015-03-12T00:00:00"/>
    <s v="Adventure"/>
    <s v=" Crime"/>
    <s v=" Mystery"/>
    <n v="105"/>
    <s v="Spain"/>
    <s v="Spanish"/>
    <m/>
    <m/>
    <x v="2094"/>
    <s v="Rafael Cobos, Alberto Rodr√≠guez"/>
    <s v="Javier Guti√©rrez, Ra√∫l Ar√©valo, Mar√≠a Varod, Perico Cervantes, Jes√∫s Ortiz, Jes√∫s Carroza, Salva Reina, Antonio de la Torre, Nerea Barros, Ana Tomeno, Paula Palacios, Claudia Ubreva, Luc√≠a Arias, Chelo Castro, Jes√∫s Castro"/>
    <x v="1885"/>
    <s v="Javier Guti√©rrez, Ra√∫l Ar√©valo"/>
    <s v="Two cops lost in the deep south of Spain. One serial killer to catch. A lot of secrets and lies to disclose."/>
    <s v="Two cops lost in the deep south"/>
    <n v="7.3"/>
    <n v="29614"/>
    <m/>
    <s v="EUR 4000000"/>
    <x v="4"/>
    <m/>
    <m/>
    <n v="9014591"/>
    <n v="62"/>
  </r>
  <r>
    <s v="tt3256226"/>
    <x v="4099"/>
    <x v="18"/>
    <s v="18/01/2019"/>
    <s v="Adventure"/>
    <s v=" Drama"/>
    <s v=" Sci-Fi"/>
    <n v="96"/>
    <s v="USA"/>
    <s v="English"/>
    <m/>
    <m/>
    <x v="2095"/>
    <s v="Clay Jeter, Charles Spano"/>
    <s v="Margaret Qualley, Anthony Mackie, Danny Huston, Tom Payne, Emma Fitzgerald, Justin Jamieson"/>
    <x v="1886"/>
    <s v="Margaret Qualley, Anthony Mackie"/>
    <s v="As a young scientist searches for a way to save a dying Earth, she finds a connection with a man who's racing to catch the last shuttle off the planet."/>
    <s v="As a young scientist searches"/>
    <n v="4.7"/>
    <n v="29864"/>
    <m/>
    <m/>
    <x v="4"/>
    <m/>
    <m/>
    <m/>
    <n v="833"/>
  </r>
  <r>
    <s v="tt2911666"/>
    <x v="4100"/>
    <x v="15"/>
    <s v="22/01/2015"/>
    <s v="Action"/>
    <s v=" Crime"/>
    <s v=" Thriller"/>
    <n v="101"/>
    <s v="USA, UK, China"/>
    <s v="English"/>
    <s v="Russian"/>
    <s v="Hungarian"/>
    <x v="2096"/>
    <s v="Derek Kolstad"/>
    <s v="Keanu Reeves, Michael Nyqvist, Alfie Allen, Willem Dafoe, Dean Winters, Adrianne Palicki, Omer Barnea, Toby Leonard Moore, Daniel Bernhardt, Bridget Moynahan, John Leguizamo, Ian McShane, Bridget Regan, Lance Reddick, Keith Jardine"/>
    <x v="104"/>
    <s v="Keanu Reeves, Michael Nyqvist"/>
    <s v="An ex-hit-man comes out of retirement to track down the gangsters that killed his dog and took everything from him."/>
    <s v="An ex-hit-man comes out of retirement"/>
    <n v="7.4"/>
    <n v="520351"/>
    <n v="21864946.607191201"/>
    <n v="20000000"/>
    <x v="2903"/>
    <n v="43037835"/>
    <n v="94108600.743533164"/>
    <n v="86081711"/>
    <n v="1173"/>
  </r>
  <r>
    <s v="tt3263614"/>
    <x v="4101"/>
    <x v="15"/>
    <s v="20/02/2015"/>
    <s v="Drama"/>
    <m/>
    <m/>
    <n v="105"/>
    <s v="USA"/>
    <s v="English"/>
    <s v="Japanese"/>
    <m/>
    <x v="2097"/>
    <s v="David Zellner, Nathan Zellner"/>
    <s v="Rinko Kikuchi, Nobuyuki Katsube, Kanako Higashi, Ichi Kyokaku, Ayaka √înishi, Mayuko Kawakita, Asami Tano, Ako Yoshida, Anna Wakamori, Risa Hotta, Hitomi Sawano, Maki Iss√¥, Ariei Umefune, Takao Kinoshita, Tetsuya Hayakawa"/>
    <x v="1887"/>
    <s v="Rinko Kikuchi, Nobuyuki Katsube"/>
    <s v="A jaded Japanese woman discovers a hidden copy of"/>
    <s v="A jaded Japanese woman discovers"/>
    <n v="6.6"/>
    <n v="11345"/>
    <m/>
    <m/>
    <x v="4"/>
    <n v="623383"/>
    <m/>
    <n v="739623"/>
    <n v="63"/>
  </r>
  <r>
    <s v="tt2918436"/>
    <x v="4102"/>
    <x v="16"/>
    <s v="21/05/2015"/>
    <s v="Horror"/>
    <s v=" Mystery"/>
    <s v=" Sci-Fi"/>
    <n v="83"/>
    <s v="USA"/>
    <s v="English"/>
    <m/>
    <m/>
    <x v="2098"/>
    <s v="Luke Dawson, Jeremy Slater"/>
    <s v="Mark Duplass, Olivia Wilde, Sarah Bolger, Evan Peters, Donald Glover, Ray Wise, Scott Sheldon, Emily Kelavos, James Earl, Amy Aquino, Sean T. Krishnan, Ator Tamras, Cato"/>
    <x v="1858"/>
    <s v="Mark Duplass, Olivia Wilde"/>
    <s v="A group of medical researchers discover a way to bring dead patients back to life."/>
    <s v="A group of medical researchers"/>
    <n v="5.2"/>
    <n v="40360"/>
    <n v="3603438.9938274422"/>
    <n v="3300000"/>
    <x v="2904"/>
    <n v="25801570"/>
    <n v="41883854.640856929"/>
    <n v="38356892"/>
    <n v="176"/>
  </r>
  <r>
    <s v="tt2920808"/>
    <x v="4103"/>
    <x v="15"/>
    <d v="2014-08-08T00:00:00"/>
    <s v="Crime"/>
    <s v=" Drama"/>
    <m/>
    <n v="88"/>
    <s v="USA"/>
    <s v="English"/>
    <m/>
    <m/>
    <x v="2099"/>
    <s v="Peter Dexter, Alex Metcalf"/>
    <s v="Christina Hendricks, Philip Seymour Hoffman, Eddie Marsan, Caleb Landry Jones, Jack O'Connell, Bill Buell, Rebecca Kling, David Apicella, Bridget Barkan, Michael Drayer, Prudence Wright Holmes, Eddie McGee, Molly Price, John Turturro, Domenick Lombardozzi"/>
    <x v="1356"/>
    <s v="Christina Hendricks"/>
    <s v="A blue collar worker tries to cover things up when his stepson is killed in a suspicious accident, but a local reporter senses that something's amiss."/>
    <s v="A blue collar worker tries to"/>
    <n v="6.1"/>
    <n v="10616"/>
    <n v="1093247.33035956"/>
    <n v="1000000"/>
    <x v="2905"/>
    <n v="169976"/>
    <n v="452131.01867481216"/>
    <n v="413567"/>
    <n v="73"/>
  </r>
  <r>
    <s v="tt2932536"/>
    <x v="4104"/>
    <x v="19"/>
    <s v="25/05/2017"/>
    <s v="Adventure"/>
    <s v=" Drama"/>
    <s v=" Horror"/>
    <n v="89"/>
    <s v="UK"/>
    <s v="English"/>
    <s v="Spanish"/>
    <m/>
    <x v="1510"/>
    <s v="Johannes Roberts, Ernest Riera"/>
    <s v="Mandy Moore, Claire Holt, Chris Johnson, Yani Gellman, Santiago Segura, Matthew Modine"/>
    <x v="580"/>
    <s v="Mandy Moore, Claire Holt"/>
    <s v="Two sisters vacationing in Mexico are trapped in a shark cage at the bottom of the ocean. With less than an hour of oxygen left and great white sharks circling nearby, they must fight to survive."/>
    <s v="Two sisters vacationing in Mexico"/>
    <n v="5.6"/>
    <n v="47617"/>
    <n v="5596027.6599216759"/>
    <n v="5300000"/>
    <x v="2906"/>
    <n v="44307191"/>
    <n v="65672510.973690495"/>
    <n v="62198461"/>
    <n v="437"/>
  </r>
  <r>
    <s v="tt3280262"/>
    <x v="4105"/>
    <x v="19"/>
    <d v="2017-03-10T00:00:00"/>
    <s v="Comedy"/>
    <s v=" Fantasy"/>
    <s v=" Horror"/>
    <n v="91"/>
    <s v="USA"/>
    <s v="English"/>
    <m/>
    <m/>
    <x v="794"/>
    <s v="Don Mancini, Don Mancini"/>
    <s v="Allison Dawn Doiron, Alex Vincent, Brad Dourif, Fiona Dourif, Dan De Jaeger, Matthew Stefanson, Michael Therriault, Zak Santiago, Ali Tataryn, Marina Stephenson Kerr, Adam Hurtig, Grace Lynn Kung, Elisabeth Rosen, Jennifer Tilly, Summer H. Howell"/>
    <x v="1888"/>
    <s v="Allison Dawn Doiron"/>
    <s v="Chucky returns to terrorize his human victim, Nica. Meanwhile, the killer doll has some scores to settle with his old enemies, with the help of his former wife."/>
    <s v="Chucky returns to terrorize his"/>
    <n v="5.2"/>
    <n v="19863"/>
    <m/>
    <m/>
    <x v="4"/>
    <m/>
    <m/>
    <m/>
    <n v="163"/>
  </r>
  <r>
    <s v="tt2935510"/>
    <x v="4106"/>
    <x v="18"/>
    <s v="26/09/2019"/>
    <s v="Adventure"/>
    <s v=" Drama"/>
    <s v=" Mystery"/>
    <n v="123"/>
    <s v="China, USA"/>
    <s v="English"/>
    <s v="Norwegian"/>
    <m/>
    <x v="36"/>
    <s v="James Gray, Ethan Gross"/>
    <s v="Brad Pitt, Tommy Lee Jones, Ruth Negga, Donald Sutherland, Kimberly Elise, Loren Dean, Donnie Keshawarz, Sean Blakemore, Bobby Nish, LisaGay Hamilton, John Finn, John Ortiz, Freda Foh Shen, Kayla Adams, Ravi Kapoor"/>
    <x v="77"/>
    <s v="Brad Pitt, Tommy Lee Jones"/>
    <s v="Astronaut Roy McBride undertakes a mission across an unforgiving solar system to uncover the truth about his missing father and his doomed expedition that now, 30 years later, threatens the universe."/>
    <s v="Astronaut Roy McBride undertakes"/>
    <n v="6.6"/>
    <n v="185308"/>
    <n v="91110315.774651304"/>
    <n v="90000000"/>
    <x v="2907"/>
    <n v="50188370"/>
    <n v="129034348.96831317"/>
    <n v="127461872"/>
    <n v="3048"/>
  </r>
  <r>
    <s v="tt3286052"/>
    <x v="4107"/>
    <x v="16"/>
    <s v="30/09/2016"/>
    <s v="Horror"/>
    <s v=" Mystery"/>
    <s v=" Thriller"/>
    <n v="93"/>
    <s v="Canada"/>
    <s v="English"/>
    <m/>
    <m/>
    <x v="2100"/>
    <s v="Oz Perkins"/>
    <s v="Emma Roberts, Kiernan Shipka, Lucy Boynton, James Remar, Lauren Holly, Greg Ellwand, Elana Krausz, Heather Tod Mitchell, Peter James Haworth, Emma Holzer, Peter J. Gray, Matthew Stefiuk, Rose Gagnon, Ronda Louis-Jeune, Cameron Preyde"/>
    <x v="793"/>
    <s v="Emma Roberts, Kiernan Shipka"/>
    <s v="Two girls must battle a mysterious evil force when they get left behind at their boarding school over winter break."/>
    <s v="Two girls must battle a mysterious"/>
    <n v="5.9"/>
    <n v="17578"/>
    <m/>
    <m/>
    <x v="4"/>
    <n v="20435"/>
    <m/>
    <n v="38348"/>
    <n v="213"/>
  </r>
  <r>
    <s v="tt3289712"/>
    <x v="4108"/>
    <x v="16"/>
    <s v="31/07/2015"/>
    <s v="Comedy"/>
    <s v=" Drama"/>
    <s v=" Romance"/>
    <n v="94"/>
    <s v="USA"/>
    <s v="English"/>
    <m/>
    <m/>
    <x v="2101"/>
    <s v="Mary Agnes Donoghue"/>
    <s v="Katherine Heigl, Tom Wilkinson, Linda Emond, Grace Gummer, Alexis Bledel, Sam McMurray, Diana Hardcastle, Matthew Metzger, Houston Rhines, Cathleen O'Malley, Ed Ackerman, Bill Watterson, Joshua Elijah Reese, Betsie Devan, Hollis McCarthy"/>
    <x v="1168"/>
    <s v="Katherine Heigl, Tom Wilkinson"/>
    <s v="Jenny's parents and siblings are always trying to set her up with a man when she visits them. What they don't know is that she's already met the right person, her &quot;roommate&quot; Kitty, 5 years ago and she wants to marry her and start a family."/>
    <s v="Jenny's parents and siblings are"/>
    <n v="5.5"/>
    <n v="10282"/>
    <m/>
    <m/>
    <x v="4"/>
    <n v="4704"/>
    <m/>
    <n v="42927"/>
    <n v="77"/>
  </r>
  <r>
    <s v="tt2937696"/>
    <x v="4109"/>
    <x v="9"/>
    <s v="16/06/2016"/>
    <s v="Comedy"/>
    <m/>
    <m/>
    <n v="117"/>
    <s v="USA"/>
    <s v="English"/>
    <m/>
    <m/>
    <x v="428"/>
    <s v="Richard Linklater"/>
    <s v="Blake Jenner, Juston Street, Ryan Guzman, Tyler Hoechlin, Wyatt Russell, Glen Powell, Temple Baker, J. Quinton Johnson, Will Brittain, Courtney Tailor, Taylor Murphy, Christina Burdette, Zoey Deutch, Sophia Ali, Austin Amelio"/>
    <x v="1889"/>
    <s v="Blake Jenner, Juston Street"/>
    <s v="In 1980, a group of college baseball players navigate their way through the freedoms and responsibilities of unsupervised adulthood."/>
    <s v="In 1980, a group of college baseball"/>
    <n v="6.9"/>
    <n v="50953"/>
    <n v="10783477.1485832"/>
    <n v="10000000"/>
    <x v="2908"/>
    <n v="3400278"/>
    <n v="5008355.767923451"/>
    <n v="4644472"/>
    <n v="162"/>
  </r>
  <r>
    <s v="tt2937898"/>
    <x v="4110"/>
    <x v="15"/>
    <d v="2016-04-02T00:00:00"/>
    <s v="Action"/>
    <s v=" Crime"/>
    <s v=" Drama"/>
    <n v="125"/>
    <s v="USA, United Arab Emirates"/>
    <s v="English"/>
    <s v="Spanish"/>
    <m/>
    <x v="1548"/>
    <s v="J.C. Chandor"/>
    <s v="Oscar Isaac, Elyes Gabel, Jessica Chastain, Lorna Pruce, Christopher Abbott, Matthew Maher, Albert Brooks, Jerry Adler, Quinn Meyers, Chester Jones III, David Oyelowo, Ashley Williams, Glenn Fleshler, Jimmy Palumbo, Daisy Tahan"/>
    <x v="1518"/>
    <s v="Oscar Isaac, Elyes Gabel"/>
    <s v="In New York City 1981, an ambitious immigrant fights to protect his business and family during the most dangerous year in the city's history."/>
    <s v="In New York City 1981, an ambitious"/>
    <n v="7"/>
    <n v="65243"/>
    <n v="21864946.607191201"/>
    <n v="20000000"/>
    <x v="2909"/>
    <n v="5749134"/>
    <n v="13126697.222940363"/>
    <n v="12007070"/>
    <n v="220"/>
  </r>
  <r>
    <s v="tt3289956"/>
    <x v="4111"/>
    <x v="9"/>
    <d v="2017-08-03T00:00:00"/>
    <s v="Horror"/>
    <s v=" Mystery"/>
    <s v=" Thriller"/>
    <n v="86"/>
    <s v="UK"/>
    <s v="English"/>
    <m/>
    <m/>
    <x v="2102"/>
    <s v="Ian Goldberg, Richard Naing"/>
    <s v="Brian Cox, Emile Hirsch, Ophelia Lovibond, Michael McElhatton, Olwen Catherine Kelly, Jane Perry, Parker Sawyers, Mary Duddy, Mark Phoenix, Sydney"/>
    <x v="1026"/>
    <s v="Brian Cox, Emile Hirsch"/>
    <s v="A father and son, both coroners, are pulled into a complex mystery while attempting to identify the body of a young woman, who was apparently harboring dark secrets."/>
    <s v="A father and son, both coroners,"/>
    <n v="6.8"/>
    <n v="93428"/>
    <m/>
    <m/>
    <x v="4"/>
    <n v="10474"/>
    <m/>
    <n v="6170043"/>
    <n v="453"/>
  </r>
  <r>
    <s v="tt2938956"/>
    <x v="4112"/>
    <x v="16"/>
    <s v="24/09/2015"/>
    <s v="Action"/>
    <s v=" Adventure"/>
    <s v=" Thriller"/>
    <n v="96"/>
    <s v="France, China, Belgium, Monaco"/>
    <s v="English"/>
    <s v="Russian"/>
    <s v="French"/>
    <x v="1588"/>
    <s v="Adam Cooper, Bill Collage"/>
    <s v="Ed Skrein, Ray Stevenson, Loan Chabanol, Gabriella Wright, Tatiana Pajkovic, Wenxia Yu, Radivoje Bukvic, No√©mie Lenoir, Yuri Kolokolnikov, Lenn Kudrjawizki, Samir Guesmi, Anatole Taubman, Robbie Nock, Michael Morris, Nash Novcic"/>
    <x v="1890"/>
    <s v="Ed Skrein, Ray Stevenson"/>
    <s v="In the south of France, former special-ops mercenary Frank Martin enters into a game of chess with a femme-fatale and her three sidekicks who are looking for revenge against a sinister Russian kingpin."/>
    <s v="In the south of France, former"/>
    <n v="5.2"/>
    <n v="38389"/>
    <n v="27298780.256268501"/>
    <n v="25000000"/>
    <x v="2910"/>
    <n v="16029670"/>
    <n v="79308056.056611866"/>
    <n v="72629670"/>
    <n v="145"/>
  </r>
  <r>
    <s v="tt3296908"/>
    <x v="4113"/>
    <x v="19"/>
    <s v="24/01/2019"/>
    <s v="Action"/>
    <s v=" Biography"/>
    <s v=" Thriller"/>
    <n v="120"/>
    <s v="USA, France, UK, Belgium, Germany"/>
    <s v="English"/>
    <s v="German"/>
    <s v="Czech"/>
    <x v="2103"/>
    <s v="Laurent Binet, David Farr"/>
    <s v="Jason Clarke, Rosamund Pike, Jack O'Connell, Jack Reynor, Mia Wasikowska, Stephen Graham, Thomas M. Wright, Barry Atsma, Geoff Bell, Enzo Cilenti, David Horovitch, Abigail Lawrie, David Rintoul, Ian Redford, Adam Nagaitis"/>
    <x v="1071"/>
    <s v="Jason Clarke, Rosamund Pike"/>
    <s v="As the German Fascists expand their borders, scorching Europe from end to end, two brave Czechs of the Resistance prepare for a suicide mission to assassinate"/>
    <s v="As the German Fascists expand"/>
    <n v="6.4"/>
    <n v="13235"/>
    <m/>
    <s v="EUR 27800000"/>
    <x v="4"/>
    <m/>
    <m/>
    <n v="4412639"/>
    <n v="47"/>
  </r>
  <r>
    <s v="tt3297330"/>
    <x v="4114"/>
    <x v="15"/>
    <s v="25/02/2016"/>
    <s v="Drama"/>
    <s v=" Thriller"/>
    <s v=" War"/>
    <n v="102"/>
    <s v="USA"/>
    <s v="English"/>
    <m/>
    <m/>
    <x v="68"/>
    <s v="Andrew Niccol"/>
    <s v="Fatima El Bahraouy, El Khttabi Abdelouahab, Ethan Hawke, Bruce Greenwood, Jake Abel, Ryan Montano, Dylan Kenin, Stafford Douglas, Zion Rain Leyba, January Jones, Sachie Capitani, Michael Sheets, Zo√´ Kravitz, Ross Shaw, Chakir Faiz"/>
    <x v="1891"/>
    <s v="Fatima El Bahraouy, El Khttabi Abdelouahab"/>
    <s v="A family man begins to question the ethics of his job as a drone pilot."/>
    <s v="A family man begins to question"/>
    <n v="6.4"/>
    <n v="22268"/>
    <m/>
    <m/>
    <x v="4"/>
    <n v="316472"/>
    <m/>
    <n v="1474471"/>
    <n v="87"/>
  </r>
  <r>
    <s v="tt2948356"/>
    <x v="4115"/>
    <x v="9"/>
    <s v="18/02/2016"/>
    <s v="Animation"/>
    <s v=" Adventure"/>
    <s v=" Comedy"/>
    <n v="108"/>
    <s v="USA"/>
    <s v="English"/>
    <m/>
    <m/>
    <x v="2104"/>
    <s v="Byron Howard, Rich Moore"/>
    <s v="Ginnifer Goodwin, Jason Bateman, Idris Elba, Jenny Slate, Nate Torrence, Bonnie Hunt, Don Lake, Tommy Chong, J.K. Simmons, Octavia Spencer, Alan Tudyk, Shakira, Raymond S. Persi, Della Saba, Maurice LaMarche"/>
    <x v="965"/>
    <s v="Ginnifer Goodwin, Jason Bateman"/>
    <s v="In a city of anthropomorphic animals, a rookie bunny cop and a cynical con artist fox must work together to uncover a conspiracy."/>
    <s v="In a city of anthropomorphic animals,"/>
    <n v="8"/>
    <n v="421174"/>
    <n v="161752157.22874799"/>
    <n v="150000000"/>
    <x v="2911"/>
    <n v="341268248"/>
    <n v="1104000609.5231633"/>
    <n v="1023789075"/>
    <n v="714"/>
  </r>
  <r>
    <s v="tt3300980"/>
    <x v="4116"/>
    <x v="19"/>
    <s v="25/12/2017"/>
    <s v="Drama"/>
    <s v=" History"/>
    <s v=" Thriller"/>
    <n v="135"/>
    <s v="Norway"/>
    <s v="Norwegian"/>
    <s v="German"/>
    <s v="English"/>
    <x v="179"/>
    <s v="Petter Skavlan"/>
    <s v="Thomas Gullestad, Jonathan Rhys Meyers, Marie Blokhus, Mads Sj√∏g√•rd Pettersen, Vegar Hoel, H√•kon T. Nielsen, Eirik Risholm Velle, Daniel Frikstad, Eric Dirnes, Alexander Zwart, Torgny Gerhard Aanderaa, H√•kon Smeby, Axel Bar√∏ Aasen, Ole Victor Corral, Kim J√∏ran Olsen"/>
    <x v="1892"/>
    <s v="Thomas Gullestad, Jonathan Rhys Meyers"/>
    <s v="They were 12 saboteurs. The Nazis killed 11 of them. This is the true story of the one who got away..."/>
    <s v="They were 12 saboteurs. The Nazis"/>
    <n v="7.4"/>
    <n v="17469"/>
    <m/>
    <m/>
    <x v="4"/>
    <m/>
    <m/>
    <n v="9567121"/>
    <n v="120"/>
  </r>
  <r>
    <s v="tt2967224"/>
    <x v="4117"/>
    <x v="16"/>
    <s v="18/06/2015"/>
    <s v="Action"/>
    <s v=" Comedy"/>
    <s v=" Crime"/>
    <n v="87"/>
    <s v="USA"/>
    <s v="English"/>
    <s v="Spanish"/>
    <m/>
    <x v="1040"/>
    <s v="David Feeney, John Quaintance"/>
    <s v="Reese Witherspoon, Sof√≠a Vergara, Matthew Del Negro, Michael Mosley, Robert Kazinsky, Richard T. Jones, Benny Nieves, Michael Ray Escamilla, Joaqu√≠n Cosio, John Carroll Lynch, Jim Gaffigan, Mike Birbiglia, Vincent Laresca, David Jensen, Evaluna Montaner"/>
    <x v="281"/>
    <s v="Reese Witherspoon, Sof√≠a Vergara"/>
    <s v="An uptight and by-the-book cop tries to protect the outgoing widow of a drug boss as they race through Texas pursued by crooked cops and murderous gunmen."/>
    <s v="An uptight and by-the-book cop"/>
    <n v="5.0999999999999996"/>
    <n v="47616"/>
    <n v="38218292.358775899"/>
    <n v="35000000"/>
    <x v="2912"/>
    <n v="34580201"/>
    <n v="56104672.664876282"/>
    <n v="51380201"/>
    <n v="156"/>
  </r>
  <r>
    <s v="tt2974918"/>
    <x v="4118"/>
    <x v="16"/>
    <s v="23/12/2015"/>
    <s v="Animation"/>
    <s v=" Adventure"/>
    <s v=" Comedy"/>
    <n v="92"/>
    <s v="USA"/>
    <s v="English"/>
    <s v="Spanish"/>
    <m/>
    <x v="461"/>
    <s v="Ross Bagdasarian, Janice Karman"/>
    <s v="Jason Lee, Justin Long, Matthew Gray Gubler, Jesse McCartney, Kimberly Williams-Paisley, Josh Green, Tony Hale, Bella Thorne, Eddie Steeples, Christina Applegate, Kaley Cuoco, Anna Faris, Jos√© D. Xuconoxtli Jr., Keith Arthur Bolden, Joshua Mikel"/>
    <x v="325"/>
    <s v="Jason Lee, Justin Long"/>
    <s v="The Chipmunks believe that Dave plans to propose to his new girlfriend in Miami.--and dump them. They have three days to get to him and save themselves not only from losing Dave but also from gaining a terrible stepbrother."/>
    <s v="The Chipmunks believe that Dave"/>
    <n v="5"/>
    <n v="16287"/>
    <n v="98275608.922566608"/>
    <n v="90000000"/>
    <x v="2913"/>
    <n v="85886987"/>
    <n v="256388654.74542299"/>
    <n v="234798636"/>
    <n v="70"/>
  </r>
  <r>
    <s v="tt2975578"/>
    <x v="4119"/>
    <x v="15"/>
    <s v="23/07/2014"/>
    <s v="Action"/>
    <s v=" Adventure"/>
    <s v=" Horror"/>
    <n v="103"/>
    <s v="USA, France"/>
    <s v="English"/>
    <m/>
    <m/>
    <x v="1941"/>
    <s v="James DeMonaco, James DeMonaco"/>
    <s v="Frank Grillo, Carmen Ejogo, Zach Gilford, Kiele Sanchez, Zo√´ Soul, Justina Machado, John Beasley, Jack Conley, Noel Gugliemi, Castulo Guerra, Michael Kenneth Williams, Edwin Hodge, LaKeith Stanfield, Roberta Valderrama, Niko Nicotera"/>
    <x v="1509"/>
    <s v="Frank Grillo, Carmen Ejogo"/>
    <s v="Three groups of people intertwine and are left stranded in the streets on Purge Night, trying to survive the chaos and violence that occurs."/>
    <s v="Three groups of people intertwine"/>
    <n v="6.4"/>
    <n v="134473"/>
    <n v="9839225.9732360393"/>
    <n v="9000000"/>
    <x v="2914"/>
    <n v="71962800"/>
    <n v="122365386.22776042"/>
    <n v="111928365"/>
    <n v="299"/>
  </r>
  <r>
    <s v="tt2975590"/>
    <x v="4120"/>
    <x v="9"/>
    <s v="23/03/2016"/>
    <s v="Action"/>
    <s v=" Adventure"/>
    <s v=" Sci-Fi"/>
    <n v="152"/>
    <s v="USA"/>
    <s v="English"/>
    <m/>
    <m/>
    <x v="698"/>
    <s v="Chris Terrio, David S. Goyer"/>
    <s v="Ben Affleck, Henry Cavill, Amy Adams, Jesse Eisenberg, Diane Lane, Laurence Fishburne, Jeremy Irons, Holly Hunter, Gal Gadot, Scoot McNairy, Callan Mulvey, Tao Okamoto, Brandon Spink, Lauren Cohan, Alan D. Purwin"/>
    <x v="118"/>
    <s v="Ben Affleck, Henry Cavill"/>
    <s v="Fearing that the actions of Superman are left unchecked, Batman takes on the Man of Steel, while the world wrestles with what kind of a hero it really needs."/>
    <s v="Fearing that the actions of Superman"/>
    <n v="6.4"/>
    <n v="612550"/>
    <n v="269586928.71458"/>
    <n v="250000000"/>
    <x v="2915"/>
    <n v="330360194"/>
    <n v="942085031.93327165"/>
    <n v="873637528"/>
    <n v="3766"/>
  </r>
  <r>
    <s v="tt3317234"/>
    <x v="4121"/>
    <x v="11"/>
    <s v="23/03/2018"/>
    <s v="Action"/>
    <s v=" Comedy"/>
    <m/>
    <n v="101"/>
    <s v="USA"/>
    <s v="English"/>
    <m/>
    <m/>
    <x v="1621"/>
    <s v="Anders Holm, Anders Holm"/>
    <s v="Adam Devine, Anders Holm, Blake Anderson, Chloe Bridges, Andrew Bachelor, Aya Cash, Daniel Stern, Jamie Demetriou, William B. Davis, Neal McDonough, Rhona Mitra, Sam Richardson, Brad Kelly, Steve Howey, Mac Brandt"/>
    <x v="1893"/>
    <s v="Adam Devine, Anders Holm"/>
    <s v="Three friends are on the verge of getting their video game financed when their benefactor is taken hostage by terrorists."/>
    <s v="Three friends are on the verge"/>
    <n v="5.4"/>
    <n v="25187"/>
    <m/>
    <m/>
    <x v="4"/>
    <m/>
    <m/>
    <m/>
    <n v="230"/>
  </r>
  <r>
    <s v="tt3319920"/>
    <x v="4122"/>
    <x v="16"/>
    <d v="2015-03-12T00:00:00"/>
    <s v="Crime"/>
    <s v=" Drama"/>
    <s v=" Mystery"/>
    <n v="106"/>
    <s v="Spain, Canada, USA"/>
    <s v="English"/>
    <m/>
    <m/>
    <x v="258"/>
    <s v="Alejandro Amen√°bar"/>
    <s v="Ethan Hawke, Emma Watson, David Thewlis, Lothaire Bluteau, Dale Dickey, David Dencik, Devon Bostick, Aaron Ashmore, Peter MacNeill, Adam Butcher, Jacob Neayem, Aaron Abrams, Catherine Disher, Danielle Bourgon, Julian Richings"/>
    <x v="347"/>
    <s v="Ethan Hawke, Emma Watson"/>
    <s v="A detective and a psychoanalyst uncover evidence of a satanic cult while investigating a young woman's terrifying past."/>
    <s v="A detective and a psychoanalyst"/>
    <n v="5.7"/>
    <n v="36297"/>
    <m/>
    <m/>
    <x v="4"/>
    <n v="55039"/>
    <m/>
    <n v="17671101"/>
    <n v="112"/>
  </r>
  <r>
    <s v="tt3321300"/>
    <x v="4123"/>
    <x v="16"/>
    <d v="2015-08-05T00:00:00"/>
    <s v="Action"/>
    <s v=" Drama"/>
    <s v=" Thriller"/>
    <n v="104"/>
    <s v="UK"/>
    <s v="English"/>
    <m/>
    <m/>
    <x v="1187"/>
    <s v="Jonathan Brackley, Sam Vincent"/>
    <s v="Michael Wildman, Tuppence Middleton, Geoffrey Streatfeild, Peter Firth, Elliot Levey, Matthew Walker, Elyes Gabel, David Harewood, Jennifer Ehle, Tim McInnerny, Ronan Summers, Luke Harris, Amra Mallassi, Lara Pulver, Kit Harington"/>
    <x v="1894"/>
    <s v="Michael Wildman, Tuppence Middleton"/>
    <s v="When a terrorist escapes custody during a routine handover, Will Holloway must team with disgraced MI5 Intelligence Chief Harry Pearce to track him down before an imminent terrorist attack on London."/>
    <s v="When a terrorist escapes custody"/>
    <n v="6.2"/>
    <n v="20942"/>
    <m/>
    <m/>
    <x v="4"/>
    <m/>
    <m/>
    <n v="5161464"/>
    <n v="81"/>
  </r>
  <r>
    <s v="tt2980210"/>
    <x v="4124"/>
    <x v="9"/>
    <s v="15/06/2017"/>
    <s v="Comedy"/>
    <s v=" Drama"/>
    <s v=" Romance"/>
    <n v="98"/>
    <s v="UK, France, Germany, Mexico, USA"/>
    <s v="English"/>
    <s v="Arabic"/>
    <m/>
    <x v="318"/>
    <s v="Dave Eggers, Tom Tykwer"/>
    <s v="Tom Hanks, Omar Elba, Sarita Choudhury, Sidse Babett Knudsen, Tracey Fairaway, Jane Perry, Tom Skerritt, Michael Baral, Lewis Rainer, Alexander Molkenthin, Xara Eich, David Menkin, Christy Meyer, Megan Maczko, Ben Whishaw"/>
    <x v="523"/>
    <s v="Tom Hanks, Omar Elba"/>
    <s v="A failed American sales rep looks to recoup his losses by traveling to Saudi Arabia and selling his company's product to a wealthy monarch."/>
    <s v="A failed American sales rep looks"/>
    <n v="6.1"/>
    <n v="39501"/>
    <n v="32350431.445749599"/>
    <n v="30000000"/>
    <x v="2916"/>
    <n v="4212494"/>
    <n v="9887916.91982737"/>
    <n v="9169507"/>
    <n v="167"/>
  </r>
  <r>
    <s v="tt3322420"/>
    <x v="4125"/>
    <x v="13"/>
    <d v="2014-07-03T00:00:00"/>
    <s v="Adventure"/>
    <s v=" Comedy"/>
    <s v=" Drama"/>
    <n v="146"/>
    <s v="India"/>
    <s v="Hindi"/>
    <s v="English"/>
    <s v="French"/>
    <x v="2105"/>
    <s v="Vikas Bahl, Chaitally Parmar"/>
    <s v="Kangana Ranaut, Rajkummar Rao, Lisa Haydon, Jeffrey Ho, Marco Canadea, Guithob Joseph, Yogendra Tiku, Alka Badola Kaushal, Tripta Lakhanpal, Chinmay Chandraunshuh, Nayani Dixit, Sabeeka Imam, Ayaan Malik, Ramesh Kalra, Poonam Mathur"/>
    <x v="1670"/>
    <s v="Kangana Ranaut, Rajkummar Rao"/>
    <s v="A Delhi girl from a traditional family sets out on a solo honeymoon after her marriage gets cancelled."/>
    <s v="A Delhi girl from a traditional"/>
    <n v="8.1999999999999993"/>
    <n v="59478"/>
    <m/>
    <m/>
    <x v="4"/>
    <m/>
    <m/>
    <n v="502391"/>
    <n v="214"/>
  </r>
  <r>
    <s v="tt3322892"/>
    <x v="4126"/>
    <x v="19"/>
    <s v="17/02/2017"/>
    <s v="Horror"/>
    <m/>
    <m/>
    <n v="80"/>
    <s v="Canada, USA, Mexico"/>
    <s v="English"/>
    <m/>
    <m/>
    <x v="2106"/>
    <s v="Jovanka Vuckovic, Jack Ketchum"/>
    <s v="Natalie Brown, Jonathan Watton, Peter DaCunha, Peyton Kennedy, Ron Lea, Michael Dyson, Melanie Lynskey, Seth Duhame, Sanai Victoria, Sheila Vand, Lindsay Burdge, Valeria Chavez, Jay Chirinos, Laura G. Chirinos, Brooklyn Hatrak"/>
    <x v="1895"/>
    <s v="Natalie Brown, Jonathan Watton"/>
    <s v="Four short horror films that are directed and written by women."/>
    <s v="Four short horror films that are"/>
    <n v="4.5"/>
    <n v="10966"/>
    <m/>
    <m/>
    <x v="4"/>
    <n v="30911"/>
    <m/>
    <n v="55668"/>
    <n v="135"/>
  </r>
  <r>
    <s v="tt2980516"/>
    <x v="4127"/>
    <x v="15"/>
    <s v="15/01/2015"/>
    <s v="Biography"/>
    <s v=" Drama"/>
    <s v=" Romance"/>
    <n v="123"/>
    <s v="UK, Japan, USA"/>
    <s v="English"/>
    <s v="French"/>
    <m/>
    <x v="1711"/>
    <s v="Anthony McCarten, Jane Hawking"/>
    <s v="Eddie Redmayne, Felicity Jones, Tom Prior, Sophie Perry, Finlay Wright-Stephens, Harry Lloyd, Alice Orr-Ewing, David Thewlis, Thomas Morrison, Michael Marcus, Gruffudd Glyn, Paul Longley, Emily Watson, Guy Oliver-Watts, Simon McBurney"/>
    <x v="1896"/>
    <s v="Eddie Redmayne, Felicity Jones"/>
    <s v="A look at the relationship between the famous physicist"/>
    <s v="A look at the relationship between"/>
    <n v="7.7"/>
    <n v="390356"/>
    <n v="16398709.9553934"/>
    <n v="15000000"/>
    <x v="2917"/>
    <n v="35893537"/>
    <n v="135263871.35023022"/>
    <n v="123726688"/>
    <n v="508"/>
  </r>
  <r>
    <s v="tt3327624"/>
    <x v="4128"/>
    <x v="16"/>
    <s v="20/05/2015"/>
    <s v="Horror"/>
    <s v=" Sci-Fi"/>
    <s v=" Thriller"/>
    <n v="110"/>
    <s v="Australia"/>
    <s v="English"/>
    <m/>
    <m/>
    <x v="1117"/>
    <s v="Shane Abbess, Brian Cachia"/>
    <s v="Daniel MacPherson, Grace Huang, Luke Hemsworth, Luke Ford, Bren Foster, Dwaine Stevenson, Harry Pavlidis, Louisa Mignone, Kevin Copeland, Richard Huggett, Tess Haubrich, Matt Minto, Andy Rodoreda, Paul Winchester, Brendan Clearkin"/>
    <x v="1897"/>
    <s v="Daniel MacPherson, Grace Huang"/>
    <s v="An elite 'search and rescue' team transport onto an off-world mining-facility to rescue Whit Carmichael, the lone survivor of a biological outbreak."/>
    <s v="An elite 'search and rescue' team"/>
    <n v="5.4"/>
    <n v="13798"/>
    <m/>
    <n v="800000"/>
    <x v="4"/>
    <m/>
    <m/>
    <m/>
    <n v="130"/>
  </r>
  <r>
    <s v="tt2980592"/>
    <x v="4129"/>
    <x v="15"/>
    <d v="2014-05-09T00:00:00"/>
    <s v="Action"/>
    <s v=" Crime"/>
    <s v=" Drama"/>
    <n v="100"/>
    <s v="USA, UK"/>
    <s v="English"/>
    <m/>
    <m/>
    <x v="1394"/>
    <s v="Simon Barrett"/>
    <s v="Dan Stevens, Maika Monroe, Brendan Meyer, Sheila Kelley, Leland Orser, Lance Reddick, Tabatha Shaun, Chase Williamson, Joel David Moore, Steven John Brown, Brenden Wedner, Alex Knight, Ethan Embry, Nancy Jeris, Matthew Page"/>
    <x v="1898"/>
    <s v="Dan Stevens, Maika Monroe"/>
    <s v="A soldier introduces himself to the Peterson family, claiming to be a friend of their son who died in action. After the young man is welcomed into their home, a series of accidental deaths seem to be connected to his presence."/>
    <s v="A soldier introduces himself to"/>
    <n v="6.7"/>
    <n v="88843"/>
    <n v="5466236.6517978003"/>
    <n v="5000000"/>
    <x v="2918"/>
    <n v="332890"/>
    <n v="2951823.5475846604"/>
    <n v="2700051"/>
    <n v="369"/>
  </r>
  <r>
    <s v="tt3335606"/>
    <x v="4130"/>
    <x v="19"/>
    <s v="20/04/2017"/>
    <s v="Drama"/>
    <s v=" Horror"/>
    <s v=" Mystery"/>
    <n v="116"/>
    <s v="Australia"/>
    <s v="English"/>
    <s v="German"/>
    <s v="Russian"/>
    <x v="2107"/>
    <s v="Shaun Grant, Melanie Joosten"/>
    <s v="Teresa Palmer, Max Riemelt, Matthias Habich, Emma Bading, Elmira Bahrami, Christoph Franken, Lucie Aron, Nassim Avat, Malin Steffen, Thuso Lekwape, Morgane Ferru, Lara Marie M√ºller, Elias Esser, Claude Heinrich, Nadine Peschel"/>
    <x v="1899"/>
    <s v="Teresa Palmer, Max Riemelt"/>
    <s v="A passionate holiday romance leads to an obsessive relationship, when an Australian photojournalist wakes one morning in a Berlin apartment and is unable to leave."/>
    <s v="A passionate holiday romance leads"/>
    <n v="6.3"/>
    <n v="21475"/>
    <m/>
    <m/>
    <x v="4"/>
    <n v="28660"/>
    <m/>
    <n v="397783"/>
    <n v="93"/>
  </r>
  <r>
    <s v="tt3347976"/>
    <x v="4131"/>
    <x v="13"/>
    <d v="2013-06-12T00:00:00"/>
    <s v="Comedy"/>
    <m/>
    <m/>
    <n v="106"/>
    <s v="Turkey"/>
    <s v="Turkish"/>
    <s v="Latvian"/>
    <m/>
    <x v="2108"/>
    <s v="Sel√ßuk Aydemir"/>
    <s v="Ahmet Kural, Murat Cemcir, Rasim √ñztekin, Seher Devrim Yakut, Baris Yildiz, Ulas Torun, Zerrin S√ºmer, Sinasi Yurtsever, Kemal Inci, Erol Aksoy, Reyhan Ilhan, Jelena Bozic, Lelde Dreimane, Tom J. Benedict, Rihards Lepers"/>
    <x v="1900"/>
    <s v="Ahmet Kural, Murat Cemcir"/>
    <s v="A group of people in an eastern Turkish village are enlisted to throw a big and brash wedding in ten days notice."/>
    <s v="A group of people in an eastern"/>
    <n v="7.1"/>
    <n v="20198"/>
    <m/>
    <n v="2500000"/>
    <x v="4"/>
    <m/>
    <m/>
    <n v="36185741"/>
    <n v="13"/>
  </r>
  <r>
    <s v="tt2980648"/>
    <x v="4132"/>
    <x v="15"/>
    <d v="2014-09-10T00:00:00"/>
    <s v="Comedy"/>
    <s v=" Drama"/>
    <m/>
    <n v="122"/>
    <s v="USA, India, United Arab Emirates"/>
    <s v="English"/>
    <s v="French"/>
    <m/>
    <x v="12"/>
    <s v="Steven Knight, Richard C. Morais"/>
    <s v="Helen Mirren, Om Puri, Manish Dayal, Charlotte Le Bon, Amit Shah, Farzana Dua Elahe, Dillon Mitra, Aria Pandya, Michel Blanc, Cl√©ment Sibony, Vincent Elbaz, Juhi Chawla, Alban Aumard, Shuna Lemoine, Antoine Blanquefort"/>
    <x v="532"/>
    <s v="Helen Mirren, Om Puri"/>
    <s v="The Kadam family leaves India for France where they open a restaurant directly across the road from Madame Mallory's Michelin-starred eatery."/>
    <s v="The Kadam family leaves India"/>
    <n v="7.3"/>
    <n v="75009"/>
    <n v="24051441.26791032"/>
    <n v="22000000"/>
    <x v="2919"/>
    <n v="54240821"/>
    <n v="97861436.770846307"/>
    <n v="89514453"/>
    <n v="233"/>
  </r>
  <r>
    <s v="tt2980706"/>
    <x v="4133"/>
    <x v="15"/>
    <s v="28/08/2014"/>
    <s v="Animation"/>
    <s v=" Adventure"/>
    <s v=" Comedy"/>
    <n v="83"/>
    <s v="USA"/>
    <s v="English"/>
    <m/>
    <m/>
    <x v="2109"/>
    <s v="Roberts Gannaway, Jeffrey M. Howard"/>
    <s v="Dane Cook, Ed Harris, Julie Bowen, Curtis Armstrong, John Michael Higgins, Hal Holbrook, Wes Studi, Brad Garrett, Teri Hatcher, Stacy Keach, Cedric the Entertainer, Danny Mann, Barry Corbin, Regina King, Anne Meara"/>
    <x v="781"/>
    <s v="Dane Cook, Ed Harris"/>
    <s v="When Dusty learns that his engine is damaged and he may never race again, he joins a forest fire and rescue unit to be trained as a firefighter, or else his air strip will be shut down."/>
    <s v="When Dusty learns that his engine"/>
    <n v="6"/>
    <n v="16263"/>
    <n v="54662366.517977998"/>
    <n v="50000000"/>
    <x v="2920"/>
    <n v="59165787"/>
    <n v="160669954.29194173"/>
    <n v="146965787"/>
    <n v="56"/>
  </r>
  <r>
    <s v="tt2994190"/>
    <x v="4134"/>
    <x v="15"/>
    <s v="17/10/2014"/>
    <s v="Drama"/>
    <s v=" War"/>
    <m/>
    <n v="117"/>
    <s v="USA"/>
    <s v="English"/>
    <m/>
    <m/>
    <x v="2110"/>
    <s v="Peter Sattler"/>
    <s v="Nawal Bengholam, Payman Maadi, Lane Garrison, Joseph Julian Soria, Marwan Naji, Anoop Simon, Kristen Stewart, Cory Michael Smith, Ser'Darius Blain, Tara Holt, LaDell Preston, Daniel Leavitt, Marco Khan, Julia Duffy, Robert Tarpinian"/>
    <x v="1901"/>
    <s v="Nawal Bengholam, Payman Maadi"/>
    <s v="A soldier assigned to Guantanamo Bay befriends a man who has been imprisoned there."/>
    <s v="A soldier assigned to Guantanamo"/>
    <n v="6.9"/>
    <n v="38766"/>
    <n v="1093247.33035956"/>
    <n v="1000000"/>
    <x v="2921"/>
    <n v="13302"/>
    <n v="87048.725432549603"/>
    <n v="79624"/>
    <n v="90"/>
  </r>
  <r>
    <s v="tt3007512"/>
    <x v="4135"/>
    <x v="15"/>
    <d v="2015-08-01T00:00:00"/>
    <s v="Drama"/>
    <s v=" History"/>
    <s v=" War"/>
    <n v="111"/>
    <s v="Australia, USA"/>
    <s v="English"/>
    <s v="Turkish"/>
    <s v="Greek"/>
    <x v="2111"/>
    <s v="Andrew Knight, Andrew Anastasios"/>
    <s v="Russell Crowe, Olga Kurylenko, Yilmaz Erdogan, Cem Yilmaz, Jai Courtney, Dylan Jett, Steve Bastoni, Isabel Lucas, Salih Kalyon, Megan Gale, Ryan Corr, James Fraser, Ben O'Toole, Jacqueline McKenzie, Jack Patterson"/>
    <x v="92"/>
    <s v="Russell Crowe, Olga Kurylenko"/>
    <s v="An Australian man travels to Turkey after the Battle of Gallipoli to try and locate his three missing sons."/>
    <s v="An Australian man travels to Turkey"/>
    <n v="7"/>
    <n v="70359"/>
    <n v="24598064.933090102"/>
    <n v="22500000"/>
    <x v="2922"/>
    <n v="4196641"/>
    <n v="41736156.643210284"/>
    <n v="38176317"/>
    <n v="228"/>
  </r>
  <r>
    <s v="tt3011894"/>
    <x v="4136"/>
    <x v="15"/>
    <d v="2014-11-12T00:00:00"/>
    <s v="Comedy"/>
    <s v=" Drama"/>
    <s v=" Thriller"/>
    <n v="122"/>
    <s v="Argentina, Spain, France, UK"/>
    <s v="Spanish"/>
    <m/>
    <m/>
    <x v="2112"/>
    <s v="Germ√°n Servidio, Dami√°n Szifron"/>
    <s v="Dar√≠o Grandinetti, Mar√≠a Marull, M√≥nica Villa, Diego Starosta, Marcelo Frasca, Lucila Mangone, Mar√≠a Laura Caccamo, Carlos Alberto Vavassori, Pablo Machado, Horacio Vay, Javier Pedersoli, H√©ctor Drachtman, Mar√≠a Rosa L√≥pez Ottonello, Rita Cortese, Julieta Zylberberg"/>
    <x v="1902"/>
    <s v="Dar√≠o Grandinetti, Mar√≠a Marull"/>
    <s v="Six short stories that explore the extremities of human behavior involving people in distress."/>
    <s v="Six short stories that explore"/>
    <n v="8.1"/>
    <n v="170475"/>
    <n v="3607716.190186548"/>
    <n v="3300000"/>
    <x v="2923"/>
    <n v="3106530"/>
    <n v="33500054.34299821"/>
    <n v="30642704"/>
    <n v="233"/>
  </r>
  <r>
    <s v="tt3014284"/>
    <x v="4137"/>
    <x v="19"/>
    <d v="2017-12-10T00:00:00"/>
    <s v="Animation"/>
    <s v=" Action"/>
    <s v=" Adventure"/>
    <n v="101"/>
    <s v="USA, Denmark, Australia"/>
    <s v="English"/>
    <m/>
    <m/>
    <x v="2113"/>
    <s v="Bob Logan, Paul Fisher"/>
    <s v="Jackie Chan, Dave Franco, Fred Armisen, Kumail Nanjiani, Michael Pe√±a, Abbi Jacobson, Zach Woods, David Burrows, Alex Kauffman, Justin Theroux, Ali Wong, Garret Elkins, Todd Hansen, Doug Nicholas, Charlyne Yi"/>
    <x v="119"/>
    <s v="Jackie Chan, Dave Franco"/>
    <s v="Shunned by everyone for being the son of an evil warlord, a teenager seeks to defeat him with the help of his fellow ninjas."/>
    <s v="Shunned by everyone for being"/>
    <n v="6"/>
    <n v="21770"/>
    <n v="73909799.281984404"/>
    <n v="70000000"/>
    <x v="2924"/>
    <n v="59281555"/>
    <n v="129956186.07663605"/>
    <n v="123081555"/>
    <n v="120"/>
  </r>
  <r>
    <s v="tt3014666"/>
    <x v="4138"/>
    <x v="15"/>
    <d v="2014-09-05T00:00:00"/>
    <s v="Comedy"/>
    <m/>
    <m/>
    <n v="98"/>
    <s v="USA"/>
    <s v="English"/>
    <m/>
    <m/>
    <x v="2114"/>
    <s v="Jon Erwin, Andrea Gyertson Nasfell"/>
    <s v="Sarah Drew, Sean Astin, Patricia Heaton, Trace Adkins, David Hunt, Andrea Logan, Harry Shum Jr., Abbie Cobb, Robert Amaya, Kevin Downes, Alex Kendrick, Sammi Hanratty, Michael Leone, Shiloh Nelson, Brett Rice"/>
    <x v="1903"/>
    <s v="Sarah Drew, Sean Astin"/>
    <s v="Hardworking mom Allyson has a crazy night out with her friends, while their husbands watch their children."/>
    <s v="Hardworking mom Allyson has a"/>
    <n v="5.4"/>
    <n v="13044"/>
    <n v="5466236.6517978003"/>
    <n v="5000000"/>
    <x v="2925"/>
    <n v="10429707"/>
    <n v="11519499.017116148"/>
    <n v="10536956"/>
    <n v="159"/>
  </r>
  <r>
    <s v="tt3014866"/>
    <x v="4139"/>
    <x v="9"/>
    <s v="14/04/2016"/>
    <s v="Action"/>
    <s v=" Sci-Fi"/>
    <s v=" Thriller"/>
    <n v="113"/>
    <s v="USA, UK, Bulgaria"/>
    <s v="English"/>
    <s v="French"/>
    <s v="Russian"/>
    <x v="1625"/>
    <s v="Douglas Cook, David Weisberg"/>
    <s v="Kevin Costner, Gary Oldman, Tommy Lee Jones, Ryan Reynolds, Jordi Moll√†, Gal Gadot, Michael Pitt, Amaury Nolasco, Alice Eve, Antje Traue, Scott Adkins, Lara Decaro, Freddy Bosche, Emmanuel Imani, Harry Hepple"/>
    <x v="309"/>
    <s v="Kevin Costner, Gary Oldman"/>
    <s v="In a last-ditch effort to stop a diabolical plot, a dead CIA operative's memories, secrets, and skills are implanted into a death-row inmate in hopes that he will complete the operative's mission."/>
    <s v="In a last-ditch effort to stop"/>
    <n v="6.3"/>
    <n v="57738"/>
    <n v="33967953.018037081"/>
    <n v="31500000"/>
    <x v="2926"/>
    <n v="14708696"/>
    <n v="41844197.178928249"/>
    <n v="38803993"/>
    <n v="218"/>
  </r>
  <r>
    <s v="tt3040964"/>
    <x v="4140"/>
    <x v="9"/>
    <s v="14/04/2016"/>
    <s v="Adventure"/>
    <s v=" Drama"/>
    <s v=" Family"/>
    <n v="106"/>
    <s v="UK, USA"/>
    <s v="English"/>
    <m/>
    <m/>
    <x v="247"/>
    <s v="Justin Marks, Rudyard Kipling"/>
    <s v="Neel Sethi, Bill Murray, Ben Kingsley, Idris Elba, Lupita Nyong'o, Scarlett Johansson, Giancarlo Esposito, Christopher Walken, Garry Shandling, Brighton Rose, Emjay Anthony, Max Favreau, Chloe Hechter, Asher Blinkoff, Knox Gagnon"/>
    <x v="1904"/>
    <s v="Neel Sethi, Bill Murray"/>
    <s v="After a threat from the tiger Shere Khan forces him to flee the jungle, a man-cub named Mowgli embarks on a journey of self discovery with the help of panther Bagheera and free-spirited bear Baloo."/>
    <s v="After a threat from the tiger"/>
    <n v="7.4"/>
    <n v="254949"/>
    <n v="188710850.10020602"/>
    <n v="175000000"/>
    <x v="2927"/>
    <n v="364001123"/>
    <n v="1042279143.7267821"/>
    <n v="966552003"/>
    <n v="595"/>
  </r>
  <r>
    <s v="tt3045616"/>
    <x v="4141"/>
    <x v="16"/>
    <s v="19/02/2015"/>
    <s v="Action"/>
    <s v=" Adventure"/>
    <s v=" Comedy"/>
    <n v="107"/>
    <s v="UK, USA"/>
    <s v="English"/>
    <m/>
    <m/>
    <x v="701"/>
    <s v="Eric Aronson, Kyril Bonfiglioli"/>
    <s v="Johnny Depp, Gwyneth Paltrow, Paul Bettany, Ewan McGregor, Olivia Munn, Jonny Pasvolsky, Michael Culkin, Ulrich Thomsen, Alec Utgoff, Rob de Groot, Guy Burnet, Jeff Goldblum, Paul Whitehouse, Norma Atallah, Nicholas Farrell"/>
    <x v="6"/>
    <s v="Johnny Depp, Gwyneth Paltrow"/>
    <s v="Juggling angry Russians, the British Mi5, and an international terrorist, debonair art dealer and part-time rogue Charlie Mortdecai races to recover a stolen painting rumored to contain a code that leads to lost gold."/>
    <s v="Juggling angry Russians, the British"/>
    <n v="5.5"/>
    <n v="65711"/>
    <n v="65517072.6150444"/>
    <n v="60000000"/>
    <x v="2928"/>
    <n v="7696134"/>
    <n v="51622752.370694861"/>
    <n v="47275695"/>
    <n v="256"/>
  </r>
  <r>
    <s v="tt3062096"/>
    <x v="4142"/>
    <x v="9"/>
    <s v="13/10/2016"/>
    <s v="Action"/>
    <s v=" Adventure"/>
    <s v=" Crime"/>
    <n v="121"/>
    <s v="USA, Hungary"/>
    <s v="English"/>
    <s v="French"/>
    <s v="Italian"/>
    <x v="91"/>
    <s v="Dan Brown, David Koepp"/>
    <s v="Tom Hanks, Felicity Jones, Omar Sy, Irrfan Khan, Sidse Babett Knudsen, Ben Foster, Ana Ularu, Ida Darvish, Paolo Antonio Simioni, Alessandro Grimaldi, Fausto Maria Sciarappa, Robin Mugnaini, Paul Ritter, Vincenzo Tanassi, Alessandro Fabrizi"/>
    <x v="523"/>
    <s v="Tom Hanks, Felicity Jones"/>
    <s v="When Robert Langdon wakes up in an Italian hospital with amnesia, he teams up with Dr. Sienna Brooks, and together they must race across Europe against the clock to foil a deadly global plot."/>
    <s v="When Robert Langdon wakes up in"/>
    <n v="6.2"/>
    <n v="153986"/>
    <n v="80876078.614373997"/>
    <n v="75000000"/>
    <x v="2929"/>
    <n v="34343574"/>
    <n v="237259421.86290058"/>
    <n v="220021259"/>
    <n v="400"/>
  </r>
  <r>
    <s v="tt3387648"/>
    <x v="4143"/>
    <x v="15"/>
    <s v="21/10/2014"/>
    <s v="Horror"/>
    <s v=" Mystery"/>
    <s v=" Thriller"/>
    <n v="90"/>
    <s v="USA"/>
    <s v="English"/>
    <m/>
    <m/>
    <x v="2115"/>
    <s v="Adam Robitel, Gavin Heffernan"/>
    <s v="Jill Larson, Anne Ramsay, Michelle Ang, Brett Gentile, Jeremy DeCarlos, Ryan Cutrona, Tonya Bludsworth, Anne Bedian, Randell Haynes, Jeffrey Woodard, Julianne Taylor, Dave Blamy, Melissa Lozoff, Bo Keister, Kevin A. Campbell"/>
    <x v="1905"/>
    <s v="Jill Larson, Anne Ramsay"/>
    <s v="An elderly woman battling Alzheimer's disease agrees to let a film crew document her condition, but what they discover is something far more sinister going on."/>
    <s v="An elderly woman battling Alzheimer's"/>
    <n v="6"/>
    <n v="24825"/>
    <m/>
    <n v="1500000"/>
    <x v="4"/>
    <m/>
    <m/>
    <n v="407782"/>
    <n v="125"/>
  </r>
  <r>
    <s v="tt3063516"/>
    <x v="4144"/>
    <x v="13"/>
    <s v="25/10/2013"/>
    <s v="Comedy"/>
    <m/>
    <m/>
    <n v="92"/>
    <s v="USA"/>
    <s v="English"/>
    <m/>
    <m/>
    <x v="1052"/>
    <s v="Johnny Knoxville, Spike Jonze"/>
    <s v="Johnny Knoxville, Jackson Nicoll, Gregorio, Georgina Cates, Kamber Hejlik, Jill Killington, Madison Davis, George Faughnan, Grasie Mercedes, Marilynn Allain, Jack Polick, Spike Jonze, Catherine Keener, Marlon Davis, Quintin Duncan"/>
    <x v="109"/>
    <s v="Johnny Knoxville, Jackson Nicoll"/>
    <s v="86-year-old Irving Zisman takes a trip from Nebraska to North Carolina to take his 8 year-old grandson, Billy, back to his real father."/>
    <s v="86-year-old Irving Zisman takes"/>
    <n v="6.5"/>
    <n v="88339"/>
    <n v="16664727.825306749"/>
    <n v="15000000"/>
    <x v="2930"/>
    <n v="102003019"/>
    <n v="168676538.82740954"/>
    <n v="151826547"/>
    <n v="178"/>
  </r>
  <r>
    <s v="tt3065204"/>
    <x v="4145"/>
    <x v="9"/>
    <s v="23/06/2016"/>
    <s v="Horror"/>
    <s v=" Mystery"/>
    <s v=" Thriller"/>
    <n v="134"/>
    <s v="Canada, USA, UK"/>
    <s v="English"/>
    <m/>
    <m/>
    <x v="793"/>
    <s v="Chad Hayes, Carey W. Hayes"/>
    <s v="Patrick Wilson, Vera Farmiga, Madison Wolfe, Frances O'Connor, Lauren Esposito, Benjamin Haigh, Patrick McAuley, Simon McBurney, Maria Doyle Kennedy, Simon Delaney, Franka Potente, Bob Adrian, Robin Atkin Downes, Bonnie Aarons, Javier Botet"/>
    <x v="777"/>
    <s v="Patrick Wilson, Vera Farmiga"/>
    <s v="Ed and Lorraine Warren travel to North London to help a single mother raising 4 children alone in a house plagued by a supernatural spirit."/>
    <s v="Ed and Lorraine Warren travel"/>
    <n v="7.3"/>
    <n v="218066"/>
    <n v="43133908.594332799"/>
    <n v="40000000"/>
    <x v="2931"/>
    <n v="102470008"/>
    <n v="345494863.14731765"/>
    <n v="320392818"/>
    <n v="553"/>
  </r>
  <r>
    <s v="tt3395184"/>
    <x v="4146"/>
    <x v="15"/>
    <s v="20/03/2015"/>
    <s v="Horror"/>
    <s v=" Romance"/>
    <s v=" Sci-Fi"/>
    <n v="109"/>
    <s v="Italy, USA"/>
    <s v="English"/>
    <s v="Italian"/>
    <s v="French"/>
    <x v="1806"/>
    <s v="Justin Benson"/>
    <s v="Lou Taylor Pucci, Nadia Hilker, Francesco Carnelutti, Nick Nevern, Chris Palko, Jonathan Silvestri, Jeremy Gardner, Vinny Curran, Holly Hawkins, Augie Duke, Shane Brady, Vanessa Bednar, Kenzo Lee"/>
    <x v="908"/>
    <s v="Lou Taylor Pucci, Nadia Hilker"/>
    <s v="A young man in a personal tailspin flees from US to Italy, where he sparks up a romance with a woman harboring a dark, primordial secret."/>
    <s v="A young man in a personal tailspin"/>
    <n v="6.7"/>
    <n v="23499"/>
    <m/>
    <m/>
    <x v="4"/>
    <n v="49970"/>
    <m/>
    <n v="49970"/>
    <n v="118"/>
  </r>
  <r>
    <s v="tt3068194"/>
    <x v="4147"/>
    <x v="9"/>
    <d v="2016-01-12T00:00:00"/>
    <s v="Comedy"/>
    <s v=" Drama"/>
    <s v=" Romance"/>
    <n v="90"/>
    <s v="Ireland, France, Netherlands"/>
    <s v="English"/>
    <s v="French"/>
    <m/>
    <x v="2116"/>
    <s v="Whit Stillman, Jane Austen"/>
    <s v="Kate Beckinsale, Morfydd Clark, Tom Bennett, Jenn Murray, Lochlann O'Mear√°in, Sophie Radermacher, Chlo√´ Sevigny, Stephen Fry, Jordan Waller, Ross Mac Mahon, Frank Prendergast, Xavier Samuel, Emma Greenwell, Justin Edwards, Kelly Campbell"/>
    <x v="477"/>
    <s v="Kate Beckinsale, Morfydd Clark"/>
    <s v="Lady Susan Vernon takes up temporary residence at her in-laws' estate and, while there, is determined to be a matchmaker for her daughter Frederica -- and herself too, naturally."/>
    <s v="Lady Susan Vernon takes up temporary"/>
    <n v="6.4"/>
    <n v="22650"/>
    <n v="3235043.1445749602"/>
    <n v="3000000"/>
    <x v="2932"/>
    <n v="14016568"/>
    <n v="23078742.797664307"/>
    <n v="21401949"/>
    <n v="116"/>
  </r>
  <r>
    <s v="tt3398268"/>
    <x v="4148"/>
    <x v="15"/>
    <s v="24/08/2015"/>
    <s v="Animation"/>
    <s v=" Drama"/>
    <s v=" Family"/>
    <n v="103"/>
    <s v="Japan"/>
    <s v="Japanese"/>
    <m/>
    <m/>
    <x v="2117"/>
    <s v="Joan G. Robinson, Keiko Niwa"/>
    <s v="Sara Takatsuki, Kasumi Arimura, Nanako Matsushima, Susumu Terajima, Toshie Negishi, Ry√¥ko Moriyama, Kazuko Yoshiyuki, Hitomi Kuroki, Y√ªko Kaida, Hiroyuki Morisaki, Takuma Otoo, Hana Sugisaki, Shigeyuki Totsugi, Ken Yasuda, Y√¥ √îizumi"/>
    <x v="1906"/>
    <s v="Sara Takatsuki, Kasumi Arimura"/>
    <s v="Due to 12 y.o. Anna's asthma, she's sent to stay with relatives of her guardian in the Japanese countryside. She likes to be alone, sketching. She befriends Marnie. Who is the mysterious, blonde Marnie."/>
    <s v="Due to 12 y.o. Anna's asthma,"/>
    <n v="7.7"/>
    <n v="30606"/>
    <m/>
    <m/>
    <x v="4"/>
    <n v="561085"/>
    <m/>
    <n v="34949567"/>
    <n v="92"/>
  </r>
  <r>
    <s v="tt3072482"/>
    <x v="4149"/>
    <x v="16"/>
    <s v="13/04/2016"/>
    <s v="Action"/>
    <s v=" Adventure"/>
    <s v=" Sci-Fi"/>
    <n v="96"/>
    <s v="Russia, USA, China"/>
    <s v="English"/>
    <s v="Russian"/>
    <m/>
    <x v="2118"/>
    <s v="Ilya Naishuller, Will Stewart"/>
    <s v="Sharlto Copley, Danila Kozlovsky, Haley Bennett, Tim Roth, Andrei Dementiev, Svetlana Ustinova, Darya Charusha, Oleg Poddubnyy, Jack Hahn, Cyrus Arnold, Jake Karlen, Will Stewart, Ilya Naishuller, Martin Cooke, Sergey Chekrygin"/>
    <x v="1263"/>
    <s v="Sharlto Copley, Danila Kozlovsky"/>
    <s v="Henry is resurrected from death with no memory, and he must save his wife from a telekinetic warlord with a plan to bio-engineer soldiers."/>
    <s v="Henry is resurrected from death"/>
    <n v="6.7"/>
    <n v="84692"/>
    <n v="2183902.4205014799"/>
    <n v="2000000"/>
    <x v="2933"/>
    <n v="9252038"/>
    <n v="18356313.520895101"/>
    <n v="16810562"/>
    <n v="400"/>
  </r>
  <r>
    <s v="tt3076658"/>
    <x v="4150"/>
    <x v="16"/>
    <s v="14/01/2016"/>
    <s v="Drama"/>
    <s v=" Sport"/>
    <m/>
    <n v="133"/>
    <s v="USA"/>
    <s v="English"/>
    <s v="Spanish"/>
    <m/>
    <x v="1813"/>
    <s v="Ryan Coogler, Aaron Covington"/>
    <s v="Michael B. Jordan, Sylvester Stallone, Tessa Thompson, Phylicia Rashad, Andre Ward, Tony Bellew, Ritchie Coster, Jacob 'Stitch' Duran, Graham McTavish, Malik Bazille, Ricardo 'Padman' McGill, Gabe Rosado, Wood Harris, Buddy Osborn, Rupal Pujara"/>
    <x v="412"/>
    <s v="Michael B. Jordan, Sylvester Stallone"/>
    <s v="The former World Heavyweight Champion Rocky Balboa serves as a trainer and mentor to Adonis Johnson, the son of his late friend and former rival Apollo Creed."/>
    <s v="The former World Heavyweight Champion"/>
    <n v="7.6"/>
    <n v="241768"/>
    <n v="38218292.358775899"/>
    <n v="35000000"/>
    <x v="2934"/>
    <n v="109767581"/>
    <n v="189527330.13324335"/>
    <n v="173567581"/>
    <n v="518"/>
  </r>
  <r>
    <s v="tt3077214"/>
    <x v="4151"/>
    <x v="16"/>
    <d v="2016-03-03T00:00:00"/>
    <s v="Drama"/>
    <s v=" History"/>
    <m/>
    <n v="106"/>
    <s v="UK, France"/>
    <s v="English"/>
    <m/>
    <m/>
    <x v="2119"/>
    <s v="Abi Morgan"/>
    <s v="Anne-Marie Duff, Grace Stottor, Geoff Bell, Carey Mulligan, Amanda Lawrence, Shelley Longworth, Adam Michael Dodd, Ben Whishaw, Sarah Finigan, Drew Edwards, Lorraine Stanley, Romola Garai, Adam Nagaitis, Helena Bonham Carter, Finbar Lynch"/>
    <x v="1907"/>
    <s v="Anne-Marie Duff, Grace Stottor"/>
    <s v="In 1912 London, a young working mother is galvanized into radical political activism supporting the right for women to vote, and is willing to meet violence with violence to achieve this end."/>
    <s v="In 1912 London, a young working"/>
    <n v="6.9"/>
    <n v="37288"/>
    <n v="15287316.943510361"/>
    <n v="14000000"/>
    <x v="2935"/>
    <n v="4702420"/>
    <n v="34911968.921452843"/>
    <n v="31972096"/>
    <n v="135"/>
  </r>
  <r>
    <s v="tt3405236"/>
    <x v="4152"/>
    <x v="19"/>
    <s v="25/01/2017"/>
    <s v="Action"/>
    <s v=" Crime"/>
    <s v=" Drama"/>
    <n v="143"/>
    <s v="India"/>
    <s v="Hindi"/>
    <m/>
    <m/>
    <x v="2120"/>
    <s v="Rahul Dholakia, Harit Mehta"/>
    <s v="Raj Arjun, Shubham Chintamani, Shubham Tukaram, Yug, Sagar, Sheeba Chaddha, Loveleen Mishra, Utkarsh Mazumdar, Prasoon Narayan, Avinash Razdan, Nishad Raj Rana, Ashok, Atul Kulkarni, Mahendra Shrivas, Nalneesh"/>
    <x v="1908"/>
    <s v="Raj Arjun, Shubham Chintamani"/>
    <s v="A bootlegger sets out to improve his community as a promising leader but falls in a political trap."/>
    <s v="A bootlegger sets out to improve"/>
    <n v="6.8"/>
    <n v="39332"/>
    <m/>
    <m/>
    <x v="4"/>
    <n v="3262954"/>
    <m/>
    <n v="8428190"/>
    <n v="202"/>
  </r>
  <r>
    <s v="tt3409392"/>
    <x v="4153"/>
    <x v="15"/>
    <d v="2015-12-02T00:00:00"/>
    <s v="Drama"/>
    <s v=" War"/>
    <m/>
    <n v="96"/>
    <s v="Mauritania, France, Qatar"/>
    <s v="French"/>
    <s v="Arabic"/>
    <s v="Bambara"/>
    <x v="2121"/>
    <s v="Abderrahmane Sissako, Kessen Tall"/>
    <s v="Ibrahim Ahmed, Abel Jafri, Toulou Kiki, Layla Walet Mohamed, Mehdi A.G. Mohamed, Hichem Yacoubi, Kettly No√´l, Fatoumata Diawara, Adel Mahmoud Cherif, Salem Dendou, Mamby Kamissoko, Yoro Diakit√©, Cheik A.G. Emakni, Zikra Oualet Moussa, Weli Kle√Øb"/>
    <x v="1909"/>
    <s v="Ibrahim Ahmed, Abel Jafri"/>
    <s v="A cattle herder and his family who reside in the dunes of Timbuktu find their quiet lives -- which are typically free of the Jihadists determined to control their faith -- abruptly disturbed."/>
    <s v="A cattle herder and his family"/>
    <n v="7.1"/>
    <n v="15971"/>
    <m/>
    <m/>
    <x v="4"/>
    <n v="1076075"/>
    <m/>
    <n v="7179391"/>
    <n v="71"/>
  </r>
  <r>
    <s v="tt3079380"/>
    <x v="4154"/>
    <x v="16"/>
    <s v="15/07/2015"/>
    <s v="Action"/>
    <s v=" Comedy"/>
    <s v=" Crime"/>
    <n v="120"/>
    <s v="USA, UK, France, Hungary, Germany"/>
    <s v="English"/>
    <s v="French"/>
    <s v="Italian"/>
    <x v="1115"/>
    <s v="Paul Feig"/>
    <s v="Jude Law, Raad Rawi, Melissa McCarthy, Jessica Chaffin, Miranda Hart, Sam Richardson, Katie Dippold, Jaime Pacheco, Romain Apelbaum, Allison Janney, Rose Byrne, Richard Brake, Steve Bannos, Morena Baccarin, Jason Statham"/>
    <x v="54"/>
    <s v="Jude Law, Raad Rawi"/>
    <s v="A desk-bound CIA analyst volunteers to go undercover to infiltrate the world of a deadly arms dealer, and prevent diabolical global disaster."/>
    <s v="A desk-bound CIA analyst volunteers"/>
    <n v="7"/>
    <n v="225974"/>
    <n v="70976828.666298106"/>
    <n v="65000000"/>
    <x v="2936"/>
    <n v="110825712"/>
    <n v="257336013.05226594"/>
    <n v="235666219"/>
    <n v="498"/>
  </r>
  <r>
    <s v="tt3095734"/>
    <x v="4155"/>
    <x v="9"/>
    <d v="2017-04-05T00:00:00"/>
    <s v="Action"/>
    <s v=" Adventure"/>
    <s v=" Comedy"/>
    <n v="104"/>
    <s v="Canada"/>
    <s v="English"/>
    <m/>
    <m/>
    <x v="1234"/>
    <s v="Derek Connolly, Matthew Robinson"/>
    <s v="Lucas Till, Jane Levy, Thomas Lennon, Barry Pepper, Rob Lowe, Danny Glover, Amy Ryan, Holt McCallany, Frank Whaley, Aliyah O'Brien, Daniel Bacon, Faustino Di Bauda, Jedidiah Goodacre, Samara Weaving, Ruairi MacDonald"/>
    <x v="1910"/>
    <s v="Lucas Till, Jane Levy"/>
    <s v="A young man working at a small town junkyard discovers and befriends a creature which feeds on oil being sought by a fracking company."/>
    <s v="A young man working at a small"/>
    <n v="5.6"/>
    <n v="14985"/>
    <n v="134793464.35729"/>
    <n v="125000000"/>
    <x v="2937"/>
    <n v="33370166"/>
    <n v="69546865.862516731"/>
    <n v="64493915"/>
    <n v="90"/>
  </r>
  <r>
    <s v="tt3099498"/>
    <x v="4156"/>
    <x v="15"/>
    <s v="19/09/2014"/>
    <s v="Comedy"/>
    <s v=" Drama"/>
    <s v=" Horror"/>
    <n v="102"/>
    <s v="Canada, USA"/>
    <s v="English"/>
    <m/>
    <m/>
    <x v="374"/>
    <s v="Kevin Smith"/>
    <s v="Michael Parks, Justin Long, Genesis Rodriguez, Haley Joel Osment, Johnny Depp, Harley Morenstein, Ralph Garman, Jennifer Schwalbach Smith, Harley Quinn Smith, Lily-Rose Depp, Ashley Greene, Douglas Banks, Matthew Shively"/>
    <x v="1911"/>
    <s v="Michael Parks, Justin Long"/>
    <s v="A brash and arrogant podcaster gets more than he bargained for when he travels to Canada to interview a mysterious recluse... who has a rather disturbing fondness for walruses."/>
    <s v="A brash and arrogant podcaster"/>
    <n v="5.3"/>
    <n v="45366"/>
    <n v="3279741.9910786799"/>
    <n v="3000000"/>
    <x v="2938"/>
    <n v="1826705"/>
    <n v="2057572.3760391385"/>
    <n v="1882074"/>
    <n v="422"/>
  </r>
  <r>
    <s v="tt3416536"/>
    <x v="4157"/>
    <x v="19"/>
    <s v="27/07/2018"/>
    <s v="Comedy"/>
    <s v=" Crime"/>
    <s v=" Drama"/>
    <n v="107"/>
    <s v="USA"/>
    <s v="English"/>
    <m/>
    <m/>
    <x v="2122"/>
    <s v="Elijah Bynum"/>
    <s v="Timoth√©e Chalamet, Maika Monroe, Alex Roe, Emory Cohen, Thomas Jane, Maia Mitchell, William Fichtner, Jeanine Serralles, Reece Ennis, Jack Kesy, Thomas Blake Jr., Alexander Biglane, Shane Epstein Petrullo, Rawann Gracie, Rebecca Koon"/>
    <x v="1912"/>
    <s v="Timoth√©e Chalamet, Maika Monroe"/>
    <s v="In the summer of 1991, a sheltered teenage boy comes of age during a wild summer he spends in Cape Cod getting rich from selling pot to gangsters, falling in love for the first time, partying and eventually realizing that he is in over his head."/>
    <s v="In the summer of 1991, a sheltered"/>
    <n v="6.4"/>
    <n v="12257"/>
    <m/>
    <m/>
    <x v="4"/>
    <m/>
    <m/>
    <n v="246133"/>
    <n v="84"/>
  </r>
  <r>
    <s v="tt3104988"/>
    <x v="4158"/>
    <x v="11"/>
    <s v="15/08/2018"/>
    <s v="Comedy"/>
    <s v=" Drama"/>
    <s v=" Romance"/>
    <n v="120"/>
    <s v="USA"/>
    <s v="English"/>
    <s v="Mandarin"/>
    <s v="Cantonese"/>
    <x v="1331"/>
    <s v="Peter Chiarelli, Adele Lim"/>
    <s v="Constance Wu, Henry Golding, Michelle Yeoh, Gemma Chan, Lisa Lu, Awkwafina, Harry Shum Jr., Ken Jeong, Sonoya Mizuno, Chris Pang, Jimmy O. Yang, Ronny Chieng, Remy Hii, Nico Santos, Jing Lusi"/>
    <x v="1913"/>
    <s v="Constance Wu, Henry Golding"/>
    <s v="This contemporary romantic comedy, based on a global bestseller, follows native New Yorker Rachel Chu to Singapore to meet her boyfriend's family."/>
    <s v="This contemporary romantic comedy,"/>
    <n v="6.9"/>
    <n v="133010"/>
    <n v="30920404.449099299"/>
    <n v="30000000"/>
    <x v="2939"/>
    <n v="174532921"/>
    <n v="245857139.79656407"/>
    <n v="238538736"/>
    <n v="1135"/>
  </r>
  <r>
    <s v="tt3416744"/>
    <x v="4159"/>
    <x v="16"/>
    <d v="2016-11-02T00:00:00"/>
    <s v="Biography"/>
    <s v=" Drama"/>
    <m/>
    <n v="106"/>
    <s v="USA"/>
    <s v="English"/>
    <m/>
    <m/>
    <x v="1750"/>
    <s v="Donald Margulies, David Lipsky"/>
    <s v="Mamie Gummer, Jesse Eisenberg, Anna Chlumsky, Jason Segel, Joan Cusack, Mickey Sumner, Ron Livingston, Becky Ann Baker, Dan John Miller, Carrie Bradstreet, Jennifer Jelsema, Rammel Chan, Stephanie Cotton, Karen Voels, Johnny Otto"/>
    <x v="1914"/>
    <s v="Mamie Gummer, Jesse Eisenberg"/>
    <s v="The story of the five-day interview between Rolling Stone reporter David Lipsky and acclaimed novelist David Foster Wallace, which took place right after the 1996 publication of Wallace's groundbreaking epic novel, 'Infinite Jest.'"/>
    <s v="The story of the five-day interview"/>
    <n v="7.3"/>
    <n v="28155"/>
    <m/>
    <m/>
    <x v="4"/>
    <n v="3002884"/>
    <m/>
    <n v="3072991"/>
    <n v="98"/>
  </r>
  <r>
    <s v="tt3110958"/>
    <x v="4160"/>
    <x v="9"/>
    <d v="2016-10-06T00:00:00"/>
    <s v="Action"/>
    <s v=" Adventure"/>
    <s v=" Comedy"/>
    <n v="129"/>
    <s v="France, USA"/>
    <s v="English"/>
    <s v="Mandarin"/>
    <s v="Cantonese"/>
    <x v="1331"/>
    <s v="Ed Solomon, Ed Solomon"/>
    <s v="Jesse Eisenberg, Mark Ruffalo, Woody Harrelson, Dave Franco, Daniel Radcliffe, Lizzy Caplan, Jay Chou, Sanaa Lathan, Michael Caine, Morgan Freeman, David Warshofsky, Tsai Chin, William Henderson, Richard Laing, Henry Lloyd-Hughes"/>
    <x v="1139"/>
    <s v="Jesse Eisenberg, Mark Ruffalo"/>
    <s v="The Four Horsemen resurface, and are forcibly recruited by a tech genius to pull off their most impossible heist yet."/>
    <s v="The Four Horsemen resurface, and"/>
    <n v="6.5"/>
    <n v="240792"/>
    <n v="97051294.337248802"/>
    <n v="90000000"/>
    <x v="2940"/>
    <n v="65075540"/>
    <n v="361136068.14162201"/>
    <n v="334897606"/>
    <n v="345"/>
  </r>
  <r>
    <s v="tt3417422"/>
    <x v="4161"/>
    <x v="13"/>
    <s v="19/12/2013"/>
    <s v="Crime"/>
    <s v=" Drama"/>
    <s v=" Thriller"/>
    <n v="160"/>
    <s v="India"/>
    <s v="Malayalam"/>
    <m/>
    <m/>
    <x v="2123"/>
    <s v="Jeethu Joseph"/>
    <s v="Mohanlal, Meena, Asha Sharath, Ansiba, Esther Anil, Baiju V.K., Kalabhavan Shajohn, Siddique, Roshan Basheer, Neeraj Madhav, Pradeep Chandran, Kalabhavan Haneef, Irshad, Koottickal Jayachandran, Kunchan"/>
    <x v="1915"/>
    <s v="Mohanlal, Meena, Asha Sharath"/>
    <s v="A man goes to extreme lengths to save his family from punishment after the family commits an accidental crime."/>
    <s v="A man goes to extreme lengths"/>
    <n v="8.3000000000000007"/>
    <n v="29766"/>
    <m/>
    <s v="INR 35000000"/>
    <x v="4"/>
    <m/>
    <m/>
    <n v="13076265"/>
    <n v="90"/>
  </r>
  <r>
    <s v="tt3125324"/>
    <x v="4162"/>
    <x v="15"/>
    <s v="14/11/2014"/>
    <s v="Drama"/>
    <s v=" Music"/>
    <s v=" Romance"/>
    <n v="116"/>
    <s v="USA"/>
    <s v="English"/>
    <m/>
    <m/>
    <x v="170"/>
    <s v="Gina Prince-Bythewood"/>
    <s v="Gugu Mbatha-Raw, Nate Parker, Minnie Driver, Machine Gun Kelly, Danny Glover, Darryl Stephens, Elaine Tan, Isaac Keys, Tyler Christopher, Benito Martinez, Aisha Hinds, India Jean-Jacques, Deidrie Henry, Estelle, Malieek Straughter"/>
    <x v="1783"/>
    <s v="Gugu Mbatha-Raw, Nate Parker"/>
    <s v="The pressures of fame have superstar singer Noni on the edge, until she meets Kaz, a young cop who works to help her find the courage to develop her own voice and break free to become the artist she was meant to be."/>
    <s v="The pressures of fame have superstar"/>
    <n v="6.9"/>
    <n v="15091"/>
    <n v="7652731.3125169203"/>
    <n v="7000000"/>
    <x v="2941"/>
    <n v="14618727"/>
    <n v="15981884.26600522"/>
    <n v="14618727"/>
    <n v="50"/>
  </r>
  <r>
    <s v="tt3447364"/>
    <x v="4163"/>
    <x v="16"/>
    <d v="2015-03-04T00:00:00"/>
    <s v="Action"/>
    <s v=" Mystery"/>
    <s v=" Thriller"/>
    <n v="139"/>
    <s v="India"/>
    <s v="Hindi"/>
    <m/>
    <m/>
    <x v="905"/>
    <s v="Urmi Juvekar, Dibakar Banerjee"/>
    <s v="Sushant Singh Rajput, Anand Tiwari, Neeraj Kabi, Divya Menon, Swastika Mukherjee, Meiyang Chang, Mark Bennington, Taka Higuchi, Shivam, Kaushik Ghosh, Anindya Pulak Banerjee, Arindol Bagchi, Peter Wong, Pradipto Kumar Chakraborty, Manoshi Nath"/>
    <x v="1688"/>
    <s v="Sushant Singh Rajput"/>
    <s v="While investigating the disappearance of a chemist, a detective uncovers a larger conspiracy to unsettle Calcutta."/>
    <s v="While investigating the disappearance"/>
    <n v="7.6"/>
    <n v="18480"/>
    <m/>
    <m/>
    <x v="4"/>
    <n v="579055"/>
    <m/>
    <n v="827437"/>
    <n v="147"/>
  </r>
  <r>
    <s v="tt3449292"/>
    <x v="4164"/>
    <x v="16"/>
    <s v="21/08/2015"/>
    <s v="Adventure"/>
    <s v=" Biography"/>
    <s v=" Drama"/>
    <n v="120"/>
    <s v="India"/>
    <s v="Hindi"/>
    <m/>
    <m/>
    <x v="2124"/>
    <s v="Shahzad Ahmad, Mahendra Jakhar"/>
    <s v="Nawazuddin Siddiqui, Radhika Apte, Ashutosh Acharya, Shahzad Ahmad, Aishwarya Arora, Suraj Bajjua, Vishwa Bhanu, Ravi Bhushan, Anil Chaudhary, Abhishek Chauhan, Samvedna Anish Choudhary, Tigmanshu Dhulia, Gaurav Dwivedi, Amar Gaikwad, Vijay Gupta"/>
    <x v="1260"/>
    <s v="Nawazuddin Siddiqui"/>
    <s v="Using only a hammer and a chisel, a man spends twenty-two years carving a road through a treacherous mountain."/>
    <s v="Using only a hammer and a chisel,"/>
    <n v="8"/>
    <n v="17434"/>
    <m/>
    <s v="INR 80000000"/>
    <x v="4"/>
    <m/>
    <m/>
    <m/>
    <n v="82"/>
  </r>
  <r>
    <s v="tt3127022"/>
    <x v="4165"/>
    <x v="19"/>
    <s v="27/09/2018"/>
    <s v="Drama"/>
    <m/>
    <m/>
    <n v="113"/>
    <s v="UK, Spain, Germany, France"/>
    <s v="English"/>
    <m/>
    <m/>
    <x v="930"/>
    <s v="Isabel Coixet, Penelope Fitzgerald"/>
    <s v="Emily Mortimer, Bill Nighy, Hunter Tremayne, Honor Kneafsey, Michael Fitzgerald, Frances Barber, Reg Wilson, James Lance, Patricia Clarkson, Lucy Beckwith, Nigel O'Neill, Jorge Suquet, Harvey Bennett, Lana O'Kell, Adie Allen"/>
    <x v="489"/>
    <s v="Emily Mortimer, Bill Nighy"/>
    <s v="England 1959. In a small East Anglian town, Florence Green decides, against polite but ruthless local opposition, to open a bookshop."/>
    <s v="England 1959. In a small East"/>
    <n v="6.5"/>
    <n v="11710"/>
    <n v="5701613.0874673678"/>
    <n v="5400000"/>
    <x v="2942"/>
    <n v="1588150"/>
    <n v="12729239.772144267"/>
    <n v="12055868"/>
    <n v="144"/>
  </r>
  <r>
    <s v="tt3152624"/>
    <x v="4166"/>
    <x v="16"/>
    <s v="17/09/2015"/>
    <s v="Comedy"/>
    <s v=" Drama"/>
    <s v=" Romance"/>
    <n v="125"/>
    <s v="USA, Japan"/>
    <s v="English"/>
    <s v="Mandarin"/>
    <m/>
    <x v="844"/>
    <s v="Amy Schumer"/>
    <s v="Colin Quinn, Devin Fabry, Carla Oudin, Amy Schumer, Josh Segarra, Ryan Farrell, Robert E. Torres, Jim Florentine, Robert Kelly, Dan Soder, John Cena, Dave Attell, Vanessa Bayer, Tilda Swinton, Randall Park"/>
    <x v="1916"/>
    <s v="Colin Quinn, Devin Fabry"/>
    <s v="Having thought that monogamy was never possible, a commitment-phobic career woman may have to face her fears when she meets a good guy."/>
    <s v="Having thought that monogamy was"/>
    <n v="6.2"/>
    <n v="127731"/>
    <n v="38218292.358775899"/>
    <n v="35000000"/>
    <x v="2943"/>
    <n v="110212700"/>
    <n v="153742136.56456268"/>
    <n v="140795793"/>
    <n v="407"/>
  </r>
  <r>
    <s v="tt3164256"/>
    <x v="4167"/>
    <x v="16"/>
    <s v="23/10/2015"/>
    <s v="Comedy"/>
    <s v=" Music"/>
    <s v=" War"/>
    <n v="106"/>
    <s v="USA"/>
    <s v="English"/>
    <m/>
    <m/>
    <x v="232"/>
    <s v="Mitch Glazer"/>
    <s v="Bill Murray, Bruce Willis, Kate Hudson, Zooey Deschanel, Leem Lubany, Arian Moayed, Scott Caan, Danny McBride, Fahim Fazli, Beejan Land, Sameer Ali Khan, Jonas Khan, Husam Chadat, Taylor Kinney, Megan Raich"/>
    <x v="588"/>
    <s v="Bill Murray, Bruce Willis"/>
    <s v="A down-on-his-luck music manager discovers a teenage girl with an extraordinary voice while on a music tour in Afghanistan and takes her to Kabul to compete on the popular television show, Afghan Star."/>
    <s v="A down-on-his-luck music manager"/>
    <n v="5.5"/>
    <n v="10609"/>
    <n v="16379268.1537611"/>
    <n v="15000000"/>
    <x v="2944"/>
    <n v="3020664"/>
    <n v="3706272.4071015953"/>
    <n v="3394174"/>
    <n v="61"/>
  </r>
  <r>
    <s v="tt3168230"/>
    <x v="4168"/>
    <x v="16"/>
    <s v="19/11/2015"/>
    <s v="Drama"/>
    <s v=" Mystery"/>
    <m/>
    <n v="104"/>
    <s v="UK, USA"/>
    <s v="English"/>
    <s v="Japanese"/>
    <s v="French"/>
    <x v="696"/>
    <s v="Mitch Cullin, Jeffrey Hatcher"/>
    <s v="Ian McKellen, Laura Linney, Milo Parker, Hiroyuki Sanada, Hattie Morahan, Patrick Kennedy, Roger Allam, Phil Davis, Frances de la Tour, Charles Maddox, Takako Akashi, Zak Shukor, John Sessions, Michael Culkin, David Foxxe"/>
    <x v="953"/>
    <s v="Ian McKellen, Laura Linney"/>
    <s v="An aged, retired Sherlock Holmes deals with early dementia, as he tries to remember his final case, and a mysterious woman, whose memory haunts him. He also befriends a fan, the young son of his housekeeper, who wants him to work again."/>
    <s v="An aged, retired Sherlock Holmes"/>
    <n v="6.9"/>
    <n v="60565"/>
    <n v="12011463.31275814"/>
    <n v="11000000"/>
    <x v="2945"/>
    <n v="17737646"/>
    <n v="32054449.443006154"/>
    <n v="29355203"/>
    <n v="211"/>
  </r>
  <r>
    <s v="tt3461252"/>
    <x v="4169"/>
    <x v="15"/>
    <s v="28/07/2014"/>
    <s v="Drama"/>
    <s v=" Horror"/>
    <s v=" Mystery"/>
    <n v="170"/>
    <s v="Egypt"/>
    <s v="Arabic"/>
    <m/>
    <m/>
    <x v="2125"/>
    <s v="Ahmed Mourad"/>
    <s v="Karim Abdel Aziz, Khaled El-Sawi, Nelly Karim, Mohamed Mamdouh, Lebleba, Sherine Reda, Dareen Haddad, Gamil Barsoum, Muhammad Abu Al Wafa, Feras Said, Mohamed Shahin, Sahar Abdulhameed, Yasser Ali Maher, Mohamed Abdel Azim, Galal El Ashari"/>
    <x v="1917"/>
    <s v="Karim Abdel Aziz, Khaled El-Sawi"/>
    <s v="The story of Dr. Yehia, a psychotherapist at Al Abbasia hospital. He works in the department treating the criminally insane, only to find his best friend to be one of the patients. Trying ..."/>
    <s v="The story of Dr. Yehia, a psychotherapist"/>
    <n v="8.1"/>
    <n v="24708"/>
    <m/>
    <n v="3500000"/>
    <x v="4"/>
    <m/>
    <m/>
    <n v="695436"/>
    <n v="59"/>
  </r>
  <r>
    <s v="tt3170832"/>
    <x v="4170"/>
    <x v="16"/>
    <d v="2016-03-03T00:00:00"/>
    <s v="Drama"/>
    <s v=" Thriller"/>
    <m/>
    <n v="118"/>
    <s v="Canada, Ireland, UK, USA"/>
    <s v="English"/>
    <m/>
    <m/>
    <x v="1613"/>
    <s v="Emma Donoghue, Emma Donoghue"/>
    <s v="Brie Larson, Jacob Tremblay, Sean Bridgers, Wendy Crewson, Sandy McMaster, Matt Gordon, Amanda Brugel, Joe Pingue, Joan Allen, Zarrin Darnell-Martin, Cas Anvar, William H. Macy, Jee-Yun Lee, Randal Edwards, Justin Mader"/>
    <x v="1733"/>
    <s v="Brie Larson, Jacob Tremblay"/>
    <s v="Held captive for 7 years in an enclosed space, a woman and her young son finally gain their freedom, allowing the boy to experience the outside world for the first time."/>
    <s v="Held captive for 7 years in an"/>
    <n v="8.1"/>
    <n v="357159"/>
    <n v="14195365.73325962"/>
    <n v="13000000"/>
    <x v="2946"/>
    <n v="14677654"/>
    <n v="38656992.493103817"/>
    <n v="35401758"/>
    <n v="677"/>
  </r>
  <r>
    <s v="tt3172532"/>
    <x v="4171"/>
    <x v="16"/>
    <s v="28/08/2015"/>
    <s v="Comedy"/>
    <s v=" Drama"/>
    <s v=" Romance"/>
    <n v="102"/>
    <s v="USA"/>
    <s v="English"/>
    <m/>
    <m/>
    <x v="2126"/>
    <s v="Phoebe Gloeckner, Marielle Heller"/>
    <s v="Bel Powley, Willie, Kristen Wiig, Abby Wait, Alexander Skarsg√•rd, Miranda Bailey, Carson Mell, John Parsons, Madeleine Waters, Austin Lyon, Quinn Nagle, Davy Clements, Charles Lewis III, David Fine, Susannah Rogers"/>
    <x v="1918"/>
    <s v="Bel Powley, Willie, Kristen Wiig"/>
    <s v="A teen artist living in 1970s San Francisco enters into an affair with her mother's boyfriend."/>
    <s v="A teen artist living in 1970s"/>
    <n v="6.9"/>
    <n v="29010"/>
    <n v="2183902.4205014799"/>
    <n v="2000000"/>
    <x v="2947"/>
    <n v="1477002"/>
    <n v="1938358.6277060269"/>
    <n v="1775133"/>
    <n v="101"/>
  </r>
  <r>
    <s v="tt3467412"/>
    <x v="4085"/>
    <x v="16"/>
    <s v="31/07/2015"/>
    <s v="Drama"/>
    <s v=" Horror"/>
    <s v=" Sci-Fi"/>
    <n v="112"/>
    <s v="Spain, USA, Hungary, France"/>
    <s v="English"/>
    <m/>
    <m/>
    <x v="2127"/>
    <s v="Alberto Marini, Miguel √Ångel Vivas"/>
    <s v="Matthew Fox, Jeffrey Donovan, Quinn McColgan, Clara Lago, Valeria Vereau, Eduardo Fedriani, Daniel Bargue√±o, Adam Zambryzcki, Matt Devere, Alex Hafner, Julio Perill√°n, D√©nes Kiss, Lili Bord√°n, Jeremy Wheeler, Katharine Bubbear"/>
    <x v="1656"/>
    <s v="Matthew Fox, Jeffrey Donovan"/>
    <s v="And suddenly, overnight, the world came to a halt. Two men, two survivors, one kid, and hatred that separates them. A place forgotten by everyone, including the creatures that inhabit the Earth... until now."/>
    <s v="And suddenly, overnight, the world"/>
    <n v="5.9"/>
    <n v="15640"/>
    <m/>
    <s v="EUR 7000000"/>
    <x v="4"/>
    <m/>
    <m/>
    <n v="2350695"/>
    <n v="86"/>
  </r>
  <r>
    <s v="tt3177316"/>
    <x v="4172"/>
    <x v="15"/>
    <d v="2014-12-09T00:00:00"/>
    <s v="Horror"/>
    <s v=" Mystery"/>
    <s v=" Thriller"/>
    <n v="87"/>
    <s v="USA"/>
    <s v="English"/>
    <m/>
    <m/>
    <x v="2128"/>
    <s v="Phil Graziadei, Leigh Janiak"/>
    <s v="Rose Leslie, Harry Treadaway, Ben Huber, Hanna Brown, Bob Harrison, John Lauterbach, Peter Leo"/>
    <x v="1919"/>
    <s v="Rose Leslie, Harry Treadaway"/>
    <s v="A newlywed couple finds their lake-country honeymoon descend into chaos after Paul finds Bea wandering and disoriented in the middle of the night."/>
    <s v="A newlywed couple finds their"/>
    <n v="5.7"/>
    <n v="24005"/>
    <n v="1093247.33035956"/>
    <n v="1000000"/>
    <x v="2948"/>
    <n v="9318"/>
    <n v="26612.919762942769"/>
    <n v="24343"/>
    <n v="140"/>
  </r>
  <r>
    <s v="tt3179568"/>
    <x v="4173"/>
    <x v="15"/>
    <s v="17/10/2014"/>
    <s v="Comedy"/>
    <s v=" Drama"/>
    <m/>
    <n v="119"/>
    <s v="USA"/>
    <s v="English"/>
    <m/>
    <m/>
    <x v="923"/>
    <s v="Chad Kultgen, Jason Reitman"/>
    <s v="Adam Sandler, Jennifer Garner, Rosemarie DeWitt, Judy Greer, Dean Norris, Emma Thompson, Timoth√©e Chalamet, Olivia Crocicchia, Kaitlyn Dever, Ansel Elgort, Katherine Hughes, Elena Kampouris, Will Peltz, Travis Tope, David Denman"/>
    <x v="123"/>
    <s v="Adam Sandler, Jennifer Garner"/>
    <s v="A group of high school teenagers and their parents attempt to navigate the many ways the Internet has changed their relationships, their communications, their self-images, and their love lives."/>
    <s v="A group of high school teenagers"/>
    <n v="6.7"/>
    <n v="29955"/>
    <n v="17491957.28575296"/>
    <n v="16000000"/>
    <x v="2949"/>
    <n v="705908"/>
    <n v="1864979.3668390163"/>
    <n v="1705908"/>
    <n v="96"/>
  </r>
  <r>
    <s v="tt3471098"/>
    <x v="4174"/>
    <x v="16"/>
    <s v="29/06/2016"/>
    <s v="Comedy"/>
    <s v=" Drama"/>
    <s v=" Romance"/>
    <n v="98"/>
    <s v="USA"/>
    <s v="English"/>
    <s v="Danish"/>
    <m/>
    <x v="676"/>
    <s v="Rebecca Miller, Karen Rinaldi"/>
    <s v="Greta Gerwig, George Ashiotis, Bill Hader, Monte Greene, Travis Fimmel, Fredi Walker-Browne, Ethan Hawke, Maya Rudolph, Brendan Titley, Stephen Lin, Wallace Shawn, Julianne Moore, Mina Sundwall, Jackson Frazer, Ida Rohatyn"/>
    <x v="1241"/>
    <s v="Greta Gerwig, George Ashiotis"/>
    <s v="Maggie wants to have a baby, raising him on her own, but when she gets romantically involved with John, a married man, things get complicated and all the balance of Maggie's plans may collapse."/>
    <s v="Maggie wants to have a baby, raising"/>
    <n v="6.2"/>
    <n v="15574"/>
    <m/>
    <m/>
    <x v="4"/>
    <n v="3351735"/>
    <m/>
    <n v="5883891"/>
    <n v="50"/>
  </r>
  <r>
    <s v="tt3477064"/>
    <x v="4175"/>
    <x v="15"/>
    <s v="21/02/2014"/>
    <s v="Comedy"/>
    <m/>
    <m/>
    <n v="117"/>
    <s v="Turkey"/>
    <s v="Turkish"/>
    <m/>
    <m/>
    <x v="1349"/>
    <s v="Fatih Demir, Sahan G√∂kbakar"/>
    <s v="Sahan G√∂kbakar, Firuze Gamze Aksu, Gamze Aksu, Adem Atbas, G√ºl√ºm Baltacigil, Baris Bulut, Nurullah Celebi, Mehmet Baran Erdogan, Murat Erg√ºr, √ñmer G√∂kburun, Arda Hacioglu, Ece Incebay, Ahmet Kabil, Irfan Kangi, Aziz Karakaya"/>
    <x v="1204"/>
    <s v="Sahan G√∂kbakar, Firuze Gamze Aksu"/>
    <s v="Recep Ivedik coaches the children football team in his neighborhood. For the training he uses the only free piece of land as football field on which he used to play football as a child. ..."/>
    <s v="Recep Ivedik coaches the children"/>
    <n v="3.7"/>
    <n v="14882"/>
    <m/>
    <m/>
    <x v="4"/>
    <m/>
    <m/>
    <n v="39477906"/>
    <n v="9"/>
  </r>
  <r>
    <s v="tt3478962"/>
    <x v="4176"/>
    <x v="16"/>
    <d v="2015-03-12T00:00:00"/>
    <s v="Drama"/>
    <s v=" Romance"/>
    <m/>
    <n v="124"/>
    <s v="France"/>
    <s v="French"/>
    <m/>
    <m/>
    <x v="1652"/>
    <s v="Etienne Comar, Ma√Øwenn"/>
    <s v="Vincent Cassel, Emmanuelle Bercot, Louis Garrel, Isild Le Besco, Chryst√®le Saint Louis Augustin, Patrick Raynal, Yann Goven, Paul Hamy, Djemel Barek, Slim El Hedli, Lionnel Desruelles, Laetitia Dosch, F√©lix Bossuet, Giovanni Pucci, Milagros Schmoll"/>
    <x v="145"/>
    <s v="Vincent Cassel, Emmanuelle Bercot"/>
    <s v="Tony is admitted to a rehabilitation center after a serious skiing accident. Dependent of medical staff and painkillers, she takes the time to remember the tumultuous love story she lived with Georgio."/>
    <s v="Tony is admitted to a rehabilitation"/>
    <n v="7.1"/>
    <n v="10617"/>
    <m/>
    <m/>
    <x v="4"/>
    <n v="54114"/>
    <m/>
    <n v="8003331"/>
    <n v="16"/>
  </r>
  <r>
    <s v="tt3479316"/>
    <x v="4177"/>
    <x v="16"/>
    <d v="2015-01-03T00:00:00"/>
    <s v="Action"/>
    <s v=" Sci-Fi"/>
    <m/>
    <n v="83"/>
    <s v="USA"/>
    <s v="English"/>
    <m/>
    <m/>
    <x v="2129"/>
    <s v="Laura Harkcom, Christopher Leone"/>
    <s v="Mark Hapka, Jessica Rothe, Eric Jungmann, Constance Wu, Yorgo Constantine, Davi Jay, Michael Monks, Ian Casselberry, B.J. Grogan, Lorraine LeBlanc, Han Soto, Marco St. John, Luke Hawx, Kim Collins, Lindsey G. Smith"/>
    <x v="1920"/>
    <s v="Mark Hapka, Jessica Rothe"/>
    <s v="A mysterious building is the gateway to infinite parallel Earths."/>
    <s v="A mysterious building is the gateway"/>
    <n v="6.1"/>
    <n v="13535"/>
    <m/>
    <m/>
    <x v="4"/>
    <m/>
    <m/>
    <m/>
    <n v="126"/>
  </r>
  <r>
    <s v="tt3480796"/>
    <x v="4178"/>
    <x v="16"/>
    <s v="16/01/2015"/>
    <s v="Action"/>
    <s v=" Adventure"/>
    <s v=" Sci-Fi"/>
    <n v="96"/>
    <s v="USA"/>
    <s v="English"/>
    <m/>
    <m/>
    <x v="1281"/>
    <s v="Andre Fabrizio, Jeremy Passmore"/>
    <s v="Ambyr Childers, Thomas Jane, Bryan Greenberg, Bruce Willis, Johnathon Schaech, Charlotte Kirk, Brett Granstaff, Ryan O'Nan, David Gordon, Colin Egglesfield, Cameron Brexler, Jesse Pruett, Tyler Jon Olson, Don Harvey, Lydia Hull"/>
    <x v="1921"/>
    <s v="Ambyr Childers, Thomas Jane"/>
    <s v="Bruce Willis stars in this Sci-Fi thriller about ultimate resort: VICE, where customers can play out their wildest fantasies with artificial inhabitants who look like humans."/>
    <s v="Bruce Willis stars in this Sci-Fi"/>
    <n v="4.2"/>
    <n v="15271"/>
    <m/>
    <n v="10000000"/>
    <x v="4"/>
    <m/>
    <m/>
    <n v="1568954"/>
    <n v="147"/>
  </r>
  <r>
    <s v="tt3181822"/>
    <x v="4179"/>
    <x v="16"/>
    <s v="23/07/2015"/>
    <s v="Horror"/>
    <s v=" Thriller"/>
    <m/>
    <n v="91"/>
    <s v="USA"/>
    <s v="English"/>
    <m/>
    <m/>
    <x v="159"/>
    <s v="Barbara Curry"/>
    <s v="Jennifer Lopez, Ryan Guzman, Ian Nelson, John Corbett, Kristin Chenoweth, Lexi Atkins, Hill Harper, Jack Wallace, Adam Hicks, Fran√ßois Chau, Bailey Chase, Kent Avenido, Travis Schuldt, Brian Mahoney, Raquel Gardner"/>
    <x v="175"/>
    <s v="Jennifer Lopez, Ryan Guzman"/>
    <s v="A woman, separated from her unfaithful husband, falls for a younger man who has moved in next door, but their torrid affair soon takes a dangerous turn."/>
    <s v="A woman, separated from her unfaithful"/>
    <n v="4.7"/>
    <n v="37341"/>
    <n v="4367804.8410029598"/>
    <n v="4000000"/>
    <x v="2950"/>
    <n v="35423380"/>
    <n v="57246475.815679811"/>
    <n v="52425855"/>
    <n v="163"/>
  </r>
  <r>
    <s v="tt3495000"/>
    <x v="4180"/>
    <x v="15"/>
    <s v="22/08/2014"/>
    <s v="Action"/>
    <s v=" Crime"/>
    <s v=" Drama"/>
    <n v="113"/>
    <s v="India"/>
    <s v="Hindi"/>
    <m/>
    <m/>
    <x v="2130"/>
    <s v="Gopi Puthran, Vibha Singh"/>
    <s v="Rani Mukerji, Tahir Raj Bhasin, Priyanka Sharma, Habib Al Aidroos, Mona Ambegaonkar, Gautam Babbar, Vishwa Bhanu, Probir Dutt, Anil George, Kinjal Jain, Rio Kapadia, Avneet Kaur, Peter Manuel, Peter Muxka Manuel, Sharika Raina"/>
    <x v="1922"/>
    <s v="Rani Mukerji, Tahir Raj Bhasin"/>
    <s v="A story of Shivani Shivaji Roy, Crime Branch, who sets out to confront the mastermind behind a child trafficking mafia."/>
    <s v="A story of Shivani Shivaji Roy,"/>
    <n v="7.3"/>
    <n v="11316"/>
    <m/>
    <m/>
    <x v="4"/>
    <m/>
    <m/>
    <n v="183205"/>
    <n v="65"/>
  </r>
  <r>
    <s v="tt3183660"/>
    <x v="4181"/>
    <x v="9"/>
    <s v="17/11/2016"/>
    <s v="Adventure"/>
    <s v=" Family"/>
    <s v=" Fantasy"/>
    <n v="132"/>
    <s v="UK, USA"/>
    <s v="English"/>
    <s v="Khmer"/>
    <m/>
    <x v="749"/>
    <s v="J.K. Rowling"/>
    <s v="Eddie Redmayne, Sam Redford, Scott Goldman, Tim Bentinck, Tristan Tait, Colin Farrell, Tom Clarke Hill, Matthew Sim, Katherine Waterston, Samantha Morton, Dan Fogler, Ezra Miller, Faith Wood-Blagrove, Jenn Murray, Cory Peterson"/>
    <x v="1896"/>
    <s v="Eddie Redmayne, Sam Redford"/>
    <s v="The adventures of writer Newt Scamander in New York's secret community of witches and wizards seventy years before Harry Potter reads his book in school."/>
    <s v="The adventures of writer Newt"/>
    <n v="7.3"/>
    <n v="398554"/>
    <n v="194102588.6744976"/>
    <n v="180000000"/>
    <x v="2951"/>
    <n v="234037575"/>
    <n v="877816564.90847623"/>
    <n v="814038508"/>
    <n v="824"/>
  </r>
  <r>
    <s v="tt3495030"/>
    <x v="4182"/>
    <x v="16"/>
    <s v="27/02/2015"/>
    <s v="Comedy"/>
    <s v=" Drama"/>
    <s v=" Romance"/>
    <n v="110"/>
    <s v="India"/>
    <s v="Hindi"/>
    <m/>
    <m/>
    <x v="2131"/>
    <s v="Sharat Katariya"/>
    <s v="Ayushmann Khurrana, Bhumi Pednekar, Sheeba Chaddha, Sanjay Mishra, Shardul Rana, Devika Vatsa, Kumar Sanu, Shrikant Verma, Seema Bhargava, Alka Amin, Chandrachoor Rai, V.K. Sharma, Poorva Neeraj, Mahesh Sharma, Raja Diwan"/>
    <x v="1089"/>
    <s v="Ayushmann Khurrana, Bhumi Pednekar"/>
    <s v="Prem and his oversized wife Sandhya are supposed to spend a lifetime together. Will a regular arranged marriage turn out to be a perfect mismatch?"/>
    <s v="Prem and his oversized wife Sandhya"/>
    <n v="7.5"/>
    <n v="17508"/>
    <m/>
    <m/>
    <x v="4"/>
    <m/>
    <m/>
    <n v="3064"/>
    <n v="72"/>
  </r>
  <r>
    <s v="tt3195644"/>
    <x v="4183"/>
    <x v="16"/>
    <d v="2015-03-06T00:00:00"/>
    <s v="Horror"/>
    <s v=" Mystery"/>
    <s v=" Thriller"/>
    <n v="97"/>
    <s v="Canada, UK, USA"/>
    <s v="English"/>
    <m/>
    <m/>
    <x v="1358"/>
    <s v="Leigh Whannell, Leigh Whannell"/>
    <s v="Dermot Mulroney, Stefanie Scott, Angus Sampson, Leigh Whannell, Lin Shaye, Tate Berney, Michael Reid MacKay, Steve Coulter, Hayley Kiyoko, Corbett Tuck, Tom Fitzpatrick, Tom Gallop, Jeris Poindexter, Ele Keats, Phyllis Applegate"/>
    <x v="1923"/>
    <s v="Dermot Mulroney, Stefanie Scott"/>
    <s v="A prequel set before the haunting of the Lambert family that reveals how gifted psychic Elise Rainier reluctantly agrees to use her ability to contact the dead in order to help a teenage girl who has been targeted by a dangerous supernatural entity."/>
    <s v="A prequel set before the haunting"/>
    <n v="6.1"/>
    <n v="90827"/>
    <n v="10919512.102507401"/>
    <n v="10000000"/>
    <x v="2952"/>
    <n v="52218558"/>
    <n v="123372894.33238527"/>
    <n v="112983889"/>
    <n v="244"/>
  </r>
  <r>
    <s v="tt3203606"/>
    <x v="4184"/>
    <x v="16"/>
    <d v="2016-11-02T00:00:00"/>
    <s v="Biography"/>
    <s v=" Drama"/>
    <m/>
    <n v="124"/>
    <s v="USA"/>
    <s v="English"/>
    <m/>
    <m/>
    <x v="205"/>
    <s v="John McNamara, Bruce Cook"/>
    <s v="Bryan Cranston, Michael Stuhlbarg, David Maldonado, John Getz, Diane Lane, Laura Flannery, Helen Mirren, David James Elliott, Toby Nichols, Joseph S. Martino, Madison Wolfe, Jason Bayle, James DuMont, Alan Tudyk, Louis C.K."/>
    <x v="1394"/>
    <s v="Bryan Cranston, Michael Stuhlbarg"/>
    <s v="Abbie, tired of failed relationships, has a one-night-stand with her gay friend; they agree to raise the resulting baby together."/>
    <s v="Abbie, tired of failed relationships,"/>
    <n v="7.5"/>
    <n v="74712"/>
    <n v="16379268.1537611"/>
    <n v="15000000"/>
    <x v="2953"/>
    <n v="7857741"/>
    <n v="12481029.631946215"/>
    <n v="11430025"/>
    <n v="216"/>
  </r>
  <r>
    <s v="tt3501112"/>
    <x v="4185"/>
    <x v="19"/>
    <d v="2017-04-03T00:00:00"/>
    <s v="Action"/>
    <s v=" Crime"/>
    <s v=" Thriller"/>
    <n v="88"/>
    <s v="USA"/>
    <s v="English"/>
    <m/>
    <m/>
    <x v="2132"/>
    <s v="Tony Mosher, John Sullivan"/>
    <s v="Antonio Banderas, Ben Kingsley, Liam McIntyre, Cung Le, Katherine de la Rocha, Chad Lindberg, Jiro Wang, Gabriella Wright, Shari Watson, John Strong, Andrew De La Rocha, Mark Basnight, Atanas Srebrev, Steven Baduske, Ivailo Dimitrov"/>
    <x v="202"/>
    <s v="Antonio Banderas, Ben Kingsley"/>
    <s v="A security guard protects an eleven year-old girl who is being targeted by a gang for participating as a trial witness."/>
    <s v="A security guard protects an eleven"/>
    <n v="5.7"/>
    <n v="15386"/>
    <m/>
    <n v="15000000"/>
    <x v="4"/>
    <m/>
    <m/>
    <n v="776522"/>
    <n v="108"/>
  </r>
  <r>
    <s v="tt3205376"/>
    <x v="4186"/>
    <x v="16"/>
    <d v="2016-01-08T00:00:00"/>
    <s v="Action"/>
    <s v=" Adventure"/>
    <s v=" Drama"/>
    <n v="84"/>
    <s v="UK, New Zealand"/>
    <s v="English"/>
    <s v="French"/>
    <m/>
    <x v="2133"/>
    <s v="John Maclean"/>
    <s v="Kodi Smit-McPhee, Caren Pistorius, Aorere Paki, Jeffrey Thomas, Hayden Frost, Kieran Charnock, Michael Fassbender, Joseph Passi, Sam Manzanza, Tawanda Manyimo, David T. Lim, Bryan Michael Mills, Madeleine Sami, Eddie Campbell, Ben Mendelsohn"/>
    <x v="1329"/>
    <s v="Kodi Smit-McPhee, Caren Pistorius"/>
    <s v="A young Scottish man travels across America in pursuit of the woman he loves, attracting the attention of an outlaw who is willing to serve as a guide."/>
    <s v="A young Scottish man travels across"/>
    <n v="6.9"/>
    <n v="41803"/>
    <n v="2183902.4205014799"/>
    <n v="2000000"/>
    <x v="2954"/>
    <n v="229094"/>
    <n v="1414703.5972693923"/>
    <n v="1295574"/>
    <n v="150"/>
  </r>
  <r>
    <s v="tt3503406"/>
    <x v="4187"/>
    <x v="9"/>
    <s v="15/06/2017"/>
    <s v="Crime"/>
    <s v=" Drama"/>
    <s v=" Mystery"/>
    <n v="93"/>
    <s v="USA"/>
    <s v="English"/>
    <m/>
    <m/>
    <x v="1304"/>
    <s v="Nicholas Kazan"/>
    <s v="Keanu Reeves, Ren√©e Zellweger, Gugu Mbatha-Raw, Gabriel Basso, Jim Belushi, Jim Klock, Ritchie Montgomery, Christopher Berry, Lara Grice, Nicole Barr√©, Lucky Johnson, Lyndsay Kimball, Jason Kirkpatrick, Sean Bridgers, Jackie Tuttle"/>
    <x v="104"/>
    <s v="Keanu Reeves, Ren√©e Zellweger"/>
    <s v="A defense attorney works to get his teenage client acquitted of murdering his wealthy father."/>
    <s v="A defense attorney works to get"/>
    <n v="6.2"/>
    <n v="22999"/>
    <m/>
    <m/>
    <x v="4"/>
    <m/>
    <m/>
    <n v="1667849"/>
    <n v="95"/>
  </r>
  <r>
    <s v="tt3504048"/>
    <x v="4188"/>
    <x v="15"/>
    <d v="2014-04-09T00:00:00"/>
    <s v="Comedy"/>
    <s v=" Horror"/>
    <s v=" Mystery"/>
    <n v="107"/>
    <s v="New Zealand"/>
    <s v="English"/>
    <m/>
    <m/>
    <x v="2134"/>
    <s v="Gerard Johnstone"/>
    <s v="Morgana O'Reilly, Rima Te Wiata, Glen-Paul Waru, Ross Harper, Cameron Rhodes, Ryan Lampp, Mick Innes, Bruce Hopkins, Millen Baird, Wallace Chapman, David Van Horn, Nikki Si'ulepa, Ian Mune, Kitty Riddell, Lila Sharp"/>
    <x v="1924"/>
    <s v="Morgana O'Reilly, Rima Te Wiata"/>
    <s v="A young woman is forced to return to her childhood home after being placed under house arrest, where she suspects that something evil may be lurking."/>
    <s v="A young woman is forced to return"/>
    <n v="6.8"/>
    <n v="31396"/>
    <m/>
    <s v="NZD 350000"/>
    <x v="4"/>
    <m/>
    <m/>
    <n v="241347"/>
    <n v="121"/>
  </r>
  <r>
    <s v="tt3210686"/>
    <x v="4189"/>
    <x v="15"/>
    <s v="28/02/2014"/>
    <s v="Biography"/>
    <s v=" Drama"/>
    <s v=" History"/>
    <n v="138"/>
    <s v="USA"/>
    <s v="English"/>
    <s v="Hebrew"/>
    <m/>
    <x v="2135"/>
    <s v="Richard Bedser, Christopher Spencer"/>
    <s v="Diogo Morgado, Greg Hicks, Adrian Schiller, Darwin Shaw, Sebastian Knapp, Joe Wredden, Simon Kunz, Paul Marc Davis, Matthew Gravelle, Amber Rose Revah, Roma Downey, Paul Knops, Darcie Lincoln, David Rintoul, Gary Oliver"/>
    <x v="1925"/>
    <s v="Diogo Morgado, Greg Hicks"/>
    <s v="The life story of Jesus is told from his humble birth through his teachings, crucifixion and ultimate resurrection."/>
    <s v="The life story of Jesus is told"/>
    <n v="5.7"/>
    <n v="18152"/>
    <n v="24051441.26791032"/>
    <n v="22000000"/>
    <x v="2955"/>
    <n v="59700064"/>
    <n v="77433910.338816479"/>
    <n v="70829270"/>
    <n v="187"/>
  </r>
  <r>
    <s v="tt3216348"/>
    <x v="4190"/>
    <x v="9"/>
    <d v="2017-08-02T00:00:00"/>
    <s v="Horror"/>
    <s v=" Thriller"/>
    <m/>
    <n v="87"/>
    <s v="USA"/>
    <s v="English"/>
    <m/>
    <m/>
    <x v="1514"/>
    <s v="Ronnie Christensen"/>
    <s v="Aaron Eckhart, Carice van Houten, Catalina Sandino Moreno, David Mazouz, Keir O'Donnell, Matt Nable, Emily Jackson, Paul Vincent O'Connor, Natalija Nogulich, John Pirruccello, Petra Sprecher, Breanne Parhiala, Emjay Anthony, Vanya Asher, Karolina Wydra"/>
    <x v="481"/>
    <s v="Aaron Eckhart, Carice van Houten"/>
    <s v="A scientist with the ability to enter the subconscious minds of the possessed must save a young boy from the grips of a demon with powers never seen before, while facing the horrors of his past."/>
    <s v="A scientist with the ability to"/>
    <n v="5.3"/>
    <n v="11266"/>
    <n v="5391738.5742915999"/>
    <n v="5000000"/>
    <x v="2956"/>
    <n v="4799774"/>
    <n v="9745090.8433420993"/>
    <n v="9037058"/>
    <n v="66"/>
  </r>
  <r>
    <s v="tt3224458"/>
    <x v="4191"/>
    <x v="18"/>
    <s v="22/11/2019"/>
    <s v="Biography"/>
    <s v=" Drama"/>
    <m/>
    <n v="109"/>
    <s v="China, USA"/>
    <s v="English"/>
    <m/>
    <m/>
    <x v="2126"/>
    <s v="Micah Fitzerman-Blue, Noah Harpster"/>
    <s v="Tom Hanks, Matthew Rhys, Chris Cooper, Susan Kelechi Watson, Maryann Plunkett, Enrico Colantoni, Wendy Makkena, Tammy Blanchard, Noah Harpster, Carmen Cusack, Kelley Davis, Christine Lahti, Maddie Corman, Daniel Krell, Jon L Peacock"/>
    <x v="523"/>
    <s v="Tom Hanks, Matthew Rhys"/>
    <s v="Based on the true story of a real-life friendship between"/>
    <s v="Based on the true story of a real-life"/>
    <n v="7.3"/>
    <n v="50284"/>
    <n v="25308421.048514251"/>
    <n v="25000000"/>
    <x v="2957"/>
    <n v="61704055"/>
    <n v="68596832.229303405"/>
    <n v="67760877"/>
    <n v="585"/>
  </r>
  <r>
    <s v="tt3520418"/>
    <x v="4192"/>
    <x v="16"/>
    <d v="2015-08-12T00:00:00"/>
    <s v="Horror"/>
    <s v=" Mystery"/>
    <m/>
    <n v="84"/>
    <s v="USA"/>
    <s v="English"/>
    <m/>
    <m/>
    <x v="2136"/>
    <s v="Ted Geoghegan"/>
    <s v="Andrew Sensenig, Barbara Crampton, Larry Fessenden, Lisa Marie, Monte Markham, Susan Gibney, Michael Patrick Nicholson, Kelsea Dakota, Guy Gane, Elissa Dowling, Zorah Burress, Marvin Patterson, Connie Neer, Samantha Buckman, Jay Rogowski"/>
    <x v="1926"/>
    <s v="Andrew Sensenig, Barbara Crampton"/>
    <s v="In the cold, wintery fields of New England, a lonely old house wakes up every thirty years - and demands a sacrifice."/>
    <s v="In the cold, wintery fields of"/>
    <n v="5.7"/>
    <n v="16845"/>
    <m/>
    <m/>
    <x v="4"/>
    <m/>
    <m/>
    <m/>
    <n v="118"/>
  </r>
  <r>
    <s v="tt3231054"/>
    <x v="4193"/>
    <x v="9"/>
    <s v="17/03/2016"/>
    <s v="Action"/>
    <s v=" Drama"/>
    <s v=" History"/>
    <n v="107"/>
    <s v="USA"/>
    <s v="English"/>
    <m/>
    <m/>
    <x v="315"/>
    <s v="Kevin Reynolds, Paul Aiello"/>
    <s v="Joseph Fiennes, Tom Felton, Peter Firth, Cliff Curtis, Mar√≠a Botto, Luis Callejo, Antonio Gil, Richard Atwill, Stewart Scudamore, Andy Gathergood, Stephen Hagan, Mish Boyko, Jan Cornet, Joe Manj√≥n, Pepe Lorente"/>
    <x v="440"/>
    <s v="Joseph Fiennes, Tom Felton"/>
    <s v="In 33 AD, a Roman Tribune in Judea is tasked to find the missing body of"/>
    <s v="In 33 AD, a Roman Tribune in Judea"/>
    <n v="6.3"/>
    <n v="24616"/>
    <n v="21566954.2971664"/>
    <n v="20000000"/>
    <x v="2958"/>
    <n v="36880033"/>
    <n v="50070465.459628418"/>
    <n v="46432579"/>
    <n v="198"/>
  </r>
  <r>
    <s v="tt3235888"/>
    <x v="4194"/>
    <x v="15"/>
    <d v="2016-06-07T00:00:00"/>
    <s v="Horror"/>
    <s v=" Mystery"/>
    <s v=" Thriller"/>
    <n v="100"/>
    <s v="USA"/>
    <s v="English"/>
    <m/>
    <m/>
    <x v="2137"/>
    <s v="David Robert Mitchell"/>
    <s v="Bailey Spry, Carollette Phillips, Loren Bass, Keir Gilchrist, Maika Monroe, Lili Sepe, Charles Gertner, Debbie Williams, Olivia Luccardi, Jake Weary, Daniel Zovatto, Ruby Harris, Leisa Pulido, D.J. Oliver, Linda Boston"/>
    <x v="1927"/>
    <s v="Bailey Spry, Carollette Phillips"/>
    <s v="A young woman is followed by an unknown supernatural force after a sexual encounter."/>
    <s v="A young woman is followed by an"/>
    <n v="6.8"/>
    <n v="203299"/>
    <n v="1093247.33035956"/>
    <n v="1000000"/>
    <x v="2959"/>
    <n v="14674076"/>
    <n v="23536076.82364751"/>
    <n v="21528593"/>
    <n v="1008"/>
  </r>
  <r>
    <s v="tt3263904"/>
    <x v="4195"/>
    <x v="9"/>
    <d v="2016-01-12T00:00:00"/>
    <s v="Biography"/>
    <s v=" Drama"/>
    <m/>
    <n v="96"/>
    <s v="USA"/>
    <s v="English"/>
    <m/>
    <m/>
    <x v="136"/>
    <s v="Todd Komarnicki, Chesley Sullenberger"/>
    <s v="Tom Hanks, Aaron Eckhart, Valerie Mahaffey, Delphi Harrington, Mike O'Malley, Jamey Sheridan, Anna Gunn, Holt McCallany, Ahmed Lucan, Laura Linney, Laura Lundy, Onira Tares, Gary Weeks, Katie Couric, Jeff Kober"/>
    <x v="523"/>
    <s v="Tom Hanks, Aaron Eckhart"/>
    <s v="The story of Chesley &quot;Sully&quot; Sullenberger ("/>
    <s v="The story of Chesley &quot;Sully&quot; Sullenberger"/>
    <n v="7.4"/>
    <n v="229971"/>
    <n v="64700862.891499199"/>
    <n v="60000000"/>
    <x v="2960"/>
    <n v="125070033"/>
    <n v="259663566.50536525"/>
    <n v="240797623"/>
    <n v="480"/>
  </r>
  <r>
    <s v="tt3276924"/>
    <x v="386"/>
    <x v="16"/>
    <d v="2015-11-11T00:00:00"/>
    <s v="Action"/>
    <s v=" Crime"/>
    <s v=" Drama"/>
    <n v="93"/>
    <s v="USA"/>
    <s v="English"/>
    <m/>
    <m/>
    <x v="919"/>
    <s v="S. Cyrus Sepher, Max Adams"/>
    <s v="Robert De Niro, Jeffrey Dean Morgan, Dave Bautista, Kate Bosworth, Gina Carano, Morris Chestnut, Lydia Hull, Mark-Paul Gosselaar, S. Cyrus Sepher, D.B. Sweeney, Tyler Jon Olson, Alyssa Julya Smith, Hawn Tran, Christopher Rob Bowen, Renell Gibbs"/>
    <x v="101"/>
    <s v="Robert De Niro, Jeffrey Dean Morgan"/>
    <s v="A father is without the means to pay for his daughter's medical treatment. As a last resort, he partners with a greedy co-worker to rob a casino. When things go awry they're forced to hijack a city bus."/>
    <s v="A father is without the means"/>
    <n v="6.1"/>
    <n v="27206"/>
    <n v="9718365.7712315861"/>
    <n v="8900000"/>
    <x v="2961"/>
    <n v="50136"/>
    <n v="4124349.9508727165"/>
    <n v="3777046"/>
    <n v="105"/>
  </r>
  <r>
    <s v="tt3281548"/>
    <x v="4196"/>
    <x v="18"/>
    <d v="2020-09-01T00:00:00"/>
    <s v="Drama"/>
    <s v=" Romance"/>
    <m/>
    <n v="135"/>
    <s v="USA"/>
    <s v="English"/>
    <s v="French"/>
    <m/>
    <x v="2138"/>
    <s v="Greta Gerwig, Louisa May Alcott"/>
    <s v="Saoirse Ronan, Emma Watson, Florence Pugh, Eliza Scanlen, Laura Dern, Timoth√©e Chalamet, Tracy Letts, Bob Odenkirk, James Norton, Louis Garrel, Jayne Houdyshell, Chris Cooper, Meryl Streep, Rafael Silva, Mason Alban"/>
    <x v="1008"/>
    <s v="Saoirse Ronan, Emma Watson"/>
    <s v="Jo March reflects back and forth on her life, telling the beloved story of the March sisters - four young women, each determined to live life on her own terms."/>
    <s v="Jo March reflects back and forth"/>
    <n v="7.8"/>
    <n v="122387"/>
    <n v="40493473.677622803"/>
    <n v="40000000"/>
    <x v="2962"/>
    <n v="108101214"/>
    <n v="219273388.9412536"/>
    <n v="216601214"/>
    <n v="897"/>
  </r>
  <r>
    <s v="tt3289724"/>
    <x v="4197"/>
    <x v="11"/>
    <d v="2019-10-01T00:00:00"/>
    <s v="Biography"/>
    <s v=" Comedy"/>
    <s v=" Drama"/>
    <n v="116"/>
    <s v="Japan, USA"/>
    <s v="English"/>
    <s v="German"/>
    <s v="French"/>
    <x v="63"/>
    <s v="Robert Zemeckis, Caroline Thompson"/>
    <s v="Steve Carell, Falk Hentschel, Matt O'Leary, Nikolai Witschl, Patrick Roccas, Alexander Lowe, Eiza Gonz√°lez, Leslie Zemeckis, Merritt Wever, Gwendoline Christie, Stefanie von Pfetten, Janelle Mon√°e, Leslie Mann, Neil Jackson, Samantha Hum"/>
    <x v="724"/>
    <s v="Steve Carell, Falk Hentschel"/>
    <s v="A victim of a brutal attack finds a unique and beautiful therapeutic outlet to help him through his recovery process."/>
    <s v="A victim of a brutal attack finds"/>
    <n v="6.2"/>
    <n v="17916"/>
    <n v="40196525.783829086"/>
    <n v="39000000"/>
    <x v="2963"/>
    <n v="10763520"/>
    <n v="13462219.480942348"/>
    <n v="13061491"/>
    <n v="241"/>
  </r>
  <r>
    <s v="tt3544082"/>
    <x v="4198"/>
    <x v="16"/>
    <d v="2015-05-11T00:00:00"/>
    <s v="Drama"/>
    <s v=" Romance"/>
    <m/>
    <n v="91"/>
    <s v="UK"/>
    <s v="English"/>
    <m/>
    <m/>
    <x v="2139"/>
    <s v="Andrew Haigh, David Constantine"/>
    <s v="Charlotte Rampling, Tom Courtenay, Geraldine James, Dolly Wells, David Sibley, Sam Alexander, Richard Cunningham, Hannah Chalmers, Camille Ucan, Rufus Wright"/>
    <x v="319"/>
    <s v="Charlotte Rampling, Tom Courtenay"/>
    <s v="A married couple preparing to celebrate their wedding anniversary receives shattering news that promises to forever change the course of their lives."/>
    <s v="A married couple preparing to"/>
    <n v="7.1"/>
    <n v="30430"/>
    <m/>
    <m/>
    <x v="4"/>
    <n v="4247285"/>
    <m/>
    <n v="14430249"/>
    <n v="163"/>
  </r>
  <r>
    <s v="tt3544112"/>
    <x v="4199"/>
    <x v="9"/>
    <d v="2016-09-11T00:00:00"/>
    <s v="Comedy"/>
    <s v=" Drama"/>
    <s v=" Music"/>
    <n v="106"/>
    <s v="Ireland, UK"/>
    <s v="English"/>
    <s v="French"/>
    <s v="Latin"/>
    <x v="1274"/>
    <s v="Simon Carmody, John Carney"/>
    <s v="Ferdia Walsh-Peelo, Kelly Thornton, Maria Doyle Kennedy, Jack Reynor, Aidan Gillen, Ian Kenny, Ben Carolan, Percy Chamburuka, Mark McKenna, Don Wycherley, Des Keogh, Kian Murphy, Dolores Mullally, Lucy Boynton, Marcella Plunkett"/>
    <x v="1928"/>
    <s v="Ferdia Walsh-Peelo, Kelly Thornton"/>
    <s v="A boy growing up in Dublin during the 1980s escapes his strained family life by starting a band to impress the mysterious girl he likes."/>
    <s v="A boy growing up in Dublin during"/>
    <n v="7.9"/>
    <n v="82856"/>
    <m/>
    <m/>
    <x v="4"/>
    <n v="3237118"/>
    <m/>
    <n v="13624522"/>
    <n v="201"/>
  </r>
  <r>
    <s v="tt3547740"/>
    <x v="4200"/>
    <x v="15"/>
    <s v="26/03/2015"/>
    <s v="Comedy"/>
    <s v=" Drama"/>
    <s v=" Music"/>
    <n v="106"/>
    <s v="France, Belgium"/>
    <s v="French"/>
    <s v="Sign Languages"/>
    <s v="Spanish"/>
    <x v="2140"/>
    <s v="Victoria Bedos, Victoria Bedos"/>
    <s v="Karin Viard, Fran√ßois Damiens, Eric Elmosnino, Louane Emera, Roxane Duran, Ilian Bergala, Luca Gelberg, Mar Sodupe, St√©phan Wojtowicz, J√©r√¥me Kircher, Bruno Gomila, V√©ronique Poulain, Philippe Dusseau, Cl√©mence Lassalas, Melchior Lebeaut"/>
    <x v="1478"/>
    <s v="Karin Viard, Fran√ßois Damiens"/>
    <s v="A girl, who lives with her deaf parents, discovers that she has the gift of singing."/>
    <s v="A girl, who lives with her deaf"/>
    <n v="7.3"/>
    <n v="23822"/>
    <m/>
    <s v="EUR 10962002"/>
    <x v="4"/>
    <m/>
    <m/>
    <n v="72751538"/>
    <n v="40"/>
  </r>
  <r>
    <s v="tt3289728"/>
    <x v="4201"/>
    <x v="16"/>
    <d v="2016-03-08T00:00:00"/>
    <s v="Drama"/>
    <s v=" Romance"/>
    <s v=" Sci-Fi"/>
    <n v="101"/>
    <s v="USA, Indonesia"/>
    <s v="English"/>
    <m/>
    <m/>
    <x v="1775"/>
    <s v="Nathan Parker, Drake Doremus"/>
    <s v="Nicholas Hoult, Vernetta Lopez, Scott Lawrence, Kate Lyn Sheil, Kristen Stewart, Rebecca Hazlewood, Yu Hwan Park, Bel Powley, David Selby, Aurora Perrineau, Nathan Parker, Jessica Lois, Seth Adams, Dennis Shin, Guy Pearce"/>
    <x v="1393"/>
    <s v="Nicholas Hoult, Vernetta Lopez"/>
    <s v="In an emotionless utopia, two people fall in love when they regain their feelings from a mysterious disease, causing tensions between them and their society."/>
    <s v="In an emotionless utopia, two"/>
    <n v="6.1"/>
    <n v="26855"/>
    <n v="17471219.364011839"/>
    <n v="16000000"/>
    <x v="2964"/>
    <n v="33258"/>
    <n v="2276312.0675225798"/>
    <n v="2084628"/>
    <n v="142"/>
  </r>
  <r>
    <s v="tt3553976"/>
    <x v="4202"/>
    <x v="9"/>
    <d v="2016-07-12T00:00:00"/>
    <s v="Comedy"/>
    <s v=" Drama"/>
    <m/>
    <n v="118"/>
    <s v="USA"/>
    <s v="English"/>
    <s v="Esperanto"/>
    <m/>
    <x v="2141"/>
    <s v="Matt Ross"/>
    <s v="Viggo Mortensen, George MacKay, Samantha Isler, Annalise Basso, Nicholas Hamilton, Shree Crooks, Charlie Shotwell, Trin Miller, Kathryn Hahn, Steve Zahn, Elijah Stevenson, Teddy Van Ee, Erin Moriarty, Missi Pyle, Frank Langella"/>
    <x v="463"/>
    <s v="Viggo Mortensen, George MacKay"/>
    <s v="In the forests of the Pacific Northwest, a father devoted to raising his six kids with a rigorous physical and intellectual education is forced to leave his paradise and enter the world, challenging his idea of what it means to be a parent."/>
    <s v="In the forests of the Pacific"/>
    <n v="7.9"/>
    <n v="182051"/>
    <m/>
    <m/>
    <x v="4"/>
    <n v="5879835"/>
    <m/>
    <n v="23123592"/>
    <n v="450"/>
  </r>
  <r>
    <s v="tt3560686"/>
    <x v="4203"/>
    <x v="15"/>
    <d v="2014-11-12T00:00:00"/>
    <s v="Crime"/>
    <s v=" Drama"/>
    <s v=" Thriller"/>
    <n v="116"/>
    <s v="Russia"/>
    <s v="Russian"/>
    <m/>
    <m/>
    <x v="2142"/>
    <s v="Yuriy Bykov"/>
    <s v="Artyom Bystrov, Natalya Surkova, Yuriy Tsurilo, Boris Nevzorov, Kirill Polukhin, Aleksandr Korshunov, Olga Samoshina, Darya Moroz, Sergey Artsibashev, Elena Panova, Dmitriy Kulichkov, Ilya Isaev, Maksim Pinsker, Lyubov Rudenko, Irina Nizina"/>
    <x v="1929"/>
    <s v="Artyom Bystrov, Natalya Surkova"/>
    <s v="Dima Nikitin is an ordinary honest plumber who suddenly decides to face the corrupt system of local politics in order to save the lives of 800 inhabitants of an old dormitory, which is about to collapse."/>
    <s v="Dima Nikitin is an ordinary honest"/>
    <n v="8"/>
    <n v="11067"/>
    <m/>
    <m/>
    <x v="4"/>
    <m/>
    <m/>
    <m/>
    <n v="26"/>
  </r>
  <r>
    <s v="tt3300542"/>
    <x v="4204"/>
    <x v="9"/>
    <d v="2016-03-03T00:00:00"/>
    <s v="Action"/>
    <s v=" Thriller"/>
    <m/>
    <n v="99"/>
    <s v="UK, Bulgaria, USA"/>
    <s v="English"/>
    <s v="Italian"/>
    <s v="French"/>
    <x v="2143"/>
    <s v="Creighton Rothenberger, Katrin Benedikt"/>
    <s v="Alon Aboutboul, Waleed Zuaiter, Adel Bencherif, Mehdi Dehbi, Shivaani Ghai, Martin Petrushev, Owen Davis, Gerard Butler, Aaron Eckhart, Michael Wildman, Radha Mitchell, Lucy Newman-Williams, Julian Kostov, Stacy Shane, Penny Downie"/>
    <x v="1930"/>
    <s v="Alon Aboutboul, Waleed Zuaiter"/>
    <s v="In London for the Prime Minister's funeral, Mike Banning is caught up in a plot to assassinate all the attending world leaders."/>
    <s v="In London for the Prime Minister's"/>
    <n v="5.9"/>
    <n v="141509"/>
    <n v="64700862.891499199"/>
    <n v="60000000"/>
    <x v="2965"/>
    <n v="62524260"/>
    <n v="221874837.74438733"/>
    <n v="205754447"/>
    <n v="572"/>
  </r>
  <r>
    <s v="tt3315342"/>
    <x v="4205"/>
    <x v="19"/>
    <d v="2017-01-03T00:00:00"/>
    <s v="Action"/>
    <s v=" Drama"/>
    <s v=" Sci-Fi"/>
    <n v="137"/>
    <s v="USA"/>
    <s v="English"/>
    <s v="Spanish"/>
    <m/>
    <x v="0"/>
    <s v="James Mangold, Scott Frank"/>
    <s v="Hugh Jackman, Patrick Stewart, Dafne Keen, Boyd Holbrook, Stephen Merchant, Elizabeth Rodriguez, Richard E. Grant, Eriq La Salle, Elise Neal, Quincy Fouse, Al Coronel, Frank Gallegos, Anthony Escobar, Reynaldo Gallegos, Krzysztof Soszynski"/>
    <x v="13"/>
    <s v="Hugh Jackman, Patrick Stewart"/>
    <s v="In a future where mutants are nearly extinct, an elderly and weary Logan leads a quiet life. But when Laura, a mutant child pursued by scientists, comes to him for help, he must get her to safety."/>
    <s v="In a future where mutants are"/>
    <n v="8.1"/>
    <n v="627493"/>
    <n v="102417864.71932124"/>
    <n v="97000000"/>
    <x v="2966"/>
    <n v="226277068"/>
    <n v="653596429.80008221"/>
    <n v="619021436"/>
    <n v="1574"/>
  </r>
  <r>
    <s v="tt3316948"/>
    <x v="4206"/>
    <x v="16"/>
    <s v="30/06/2016"/>
    <s v="Action"/>
    <s v=" Comedy"/>
    <m/>
    <n v="96"/>
    <s v="USA, Switzerland"/>
    <s v="English"/>
    <s v="Mandarin"/>
    <m/>
    <x v="1708"/>
    <s v="Max Landis"/>
    <s v="Jesse Eisenberg, Kristen Stewart, Topher Grace, Connie Britton, Walton Goggins, John Leguizamo, Bill Pullman, Tony Hale, Stuart Greer, Michael Papajohn, Monique Ganderton, Nash Edgerton, Paul Andrew O'Connor, Freddie Poole, Ilram Choi"/>
    <x v="1139"/>
    <s v="Jesse Eisenberg, Kristen Stewart"/>
    <s v="A stoner - who is in fact a government agent - is marked as a liability and targeted for extermination. But he's too well-trained and too high for them to handle."/>
    <s v="A stoner - who is in fact a government"/>
    <n v="6.1"/>
    <n v="82946"/>
    <n v="30574633.887020722"/>
    <n v="28000000"/>
    <x v="2967"/>
    <n v="14440985"/>
    <n v="29769182.28360831"/>
    <n v="27262374"/>
    <n v="225"/>
  </r>
  <r>
    <s v="tt3316960"/>
    <x v="4207"/>
    <x v="15"/>
    <s v="16/01/2015"/>
    <s v="Drama"/>
    <m/>
    <m/>
    <n v="101"/>
    <s v="USA, UK, France"/>
    <s v="English"/>
    <m/>
    <m/>
    <x v="2144"/>
    <s v="Richard Glatzer, Wash Westmoreland"/>
    <s v="Julianne Moore, Kate Bosworth, Shane McRae, Hunter Parrish, Alec Baldwin, Seth Gilliam, Kristen Stewart, Stephen Kunken, Erin Darke, Daniel Gerroll, Quincy Tyler Bernstine, Maxine Prescott, Orlagh Cassidy, Rosa Arredondo, Zillah Glory"/>
    <x v="409"/>
    <s v="Julianne Moore, Kate Bosworth"/>
    <s v="A linguistics professor and her family find their bonds tested when she is diagnosed with Alzheimer's Disease."/>
    <s v="A linguistics professor and her"/>
    <n v="7.5"/>
    <n v="124366"/>
    <n v="5466236.6517978003"/>
    <n v="5000000"/>
    <x v="2968"/>
    <n v="18754371"/>
    <n v="48954735.389400154"/>
    <n v="44779195"/>
    <n v="250"/>
  </r>
  <r>
    <s v="tt3577624"/>
    <x v="4208"/>
    <x v="16"/>
    <d v="2015-10-12T00:00:00"/>
    <s v="Comedy"/>
    <s v=" Drama"/>
    <s v=" War"/>
    <n v="106"/>
    <s v="Spain"/>
    <s v="English"/>
    <s v="Serbian"/>
    <s v="Spanish"/>
    <x v="567"/>
    <s v="Fernando Le√≥n de Aranoa, Diego Farias"/>
    <s v="Benicio Del Toro, Tim Robbins, Olga Kurylenko, M√©lanie Thierry, Fedja Stukan, Eldar Residovic, Sergi L√≥pez, Nenad Vukelic, Morten Suurballe, Ben Temple, Frank Feys, Ivan Brkic, Antonio Franic, Goran Navojec, Dragica Stojkovic"/>
    <x v="110"/>
    <s v="Benicio Del Toro, Tim Robbins"/>
    <s v="A group of aid workers work to resolve a crisis in an armed conflict zone."/>
    <s v="A group of aid workers work to"/>
    <n v="6.8"/>
    <n v="20033"/>
    <m/>
    <m/>
    <x v="4"/>
    <n v="14044"/>
    <m/>
    <n v="4069691"/>
    <n v="68"/>
  </r>
  <r>
    <s v="tt3322364"/>
    <x v="4209"/>
    <x v="16"/>
    <s v="21/04/2016"/>
    <s v="Biography"/>
    <s v=" Drama"/>
    <s v=" Sport"/>
    <n v="123"/>
    <s v="UK, Australia, USA"/>
    <s v="English"/>
    <m/>
    <m/>
    <x v="1993"/>
    <s v="Peter Landesman, Jeanne Marie Laskas"/>
    <s v="Will Smith, Alec Baldwin, Albert Brooks, Gugu Mbatha-Raw, David Morse, Arliss Howard, Mike O'Malley, Eddie Marsan, Hill Harper, Adewale Akinnuoye-Agbaje, Stephen Moyer, Richard T. Jones, Paul Reiser, Luke Wilson, Sara Lindsey"/>
    <x v="45"/>
    <s v="Will Smith, Alec Baldwin"/>
    <s v="In Pittsburgh, accomplished pathologist Dr. Bennet Omalu uncovers the truth about brain damage in football players who suffer repeated concussions in the course of normal play."/>
    <s v="In Pittsburgh, accomplished pathologist"/>
    <n v="7.1"/>
    <n v="84587"/>
    <n v="38218292.358775899"/>
    <n v="35000000"/>
    <x v="2969"/>
    <n v="34542474"/>
    <n v="53094568.292113997"/>
    <n v="48623572"/>
    <n v="195"/>
  </r>
  <r>
    <s v="tt3322940"/>
    <x v="4210"/>
    <x v="15"/>
    <d v="2014-02-10T00:00:00"/>
    <s v="Horror"/>
    <s v=" Mystery"/>
    <s v=" Thriller"/>
    <n v="99"/>
    <s v="USA"/>
    <s v="English"/>
    <m/>
    <m/>
    <x v="870"/>
    <s v="Gary Dauberman"/>
    <s v="Annabelle Wallis, Ward Horton, Tony Amendola, Alfre Woodard, Kerry O'Malley, Brian Howe, Eric Ladin, Ivar Brogger, Geoff Wehner, Gabriel Bateman, Shiloh Nelson, Sasha Sheldon, Camden Singer, Robin Pearson Rose, Keira Daniels"/>
    <x v="1931"/>
    <s v="Annabelle Wallis, Ward Horton"/>
    <s v="A couple begins to experience terrifying supernatural occurrences involving a vintage doll shortly after their home is invaded by satanic cultists."/>
    <s v="A couple begins to experience"/>
    <n v="5.4"/>
    <n v="137122"/>
    <n v="7106107.6473371405"/>
    <n v="6500000"/>
    <x v="2970"/>
    <n v="84273813"/>
    <n v="281016669.16341919"/>
    <n v="257047661"/>
    <n v="412"/>
  </r>
  <r>
    <s v="tt3332064"/>
    <x v="4211"/>
    <x v="16"/>
    <d v="2015-12-11T00:00:00"/>
    <s v="Adventure"/>
    <s v=" Comedy"/>
    <s v=" Family"/>
    <n v="111"/>
    <s v="USA, UK, Australia"/>
    <s v="English"/>
    <m/>
    <m/>
    <x v="865"/>
    <s v="Jason Fuchs, J.M. Barrie"/>
    <s v="Hugh Jackman, Levi Miller, Garrett Hedlund, Rooney Mara, Adeel Akhtar, Nonso Anozie, Amanda Seyfried, Kathy Burke, Lewis MacDougall, Cara Delevingne, Tae-joo Na, Jack Charles, Bronson Webb, Mike Shepherd, Brian Bovell"/>
    <x v="13"/>
    <s v="Hugh Jackman, Levi Miller"/>
    <s v="Twelve-year-old orphan Peter is spirited away to the magical world of Neverland, where he finds both fun and danger, and ultimately discovers his destiny -- to become the hero who will be for ever known as Peter Pan."/>
    <s v="Twelve-year-old orphan Peter is"/>
    <n v="5.7"/>
    <n v="59211"/>
    <n v="163792681.53761101"/>
    <n v="150000000"/>
    <x v="2971"/>
    <n v="35088320"/>
    <n v="140193781.40605929"/>
    <n v="128388320"/>
    <n v="233"/>
  </r>
  <r>
    <s v="tt3348730"/>
    <x v="4212"/>
    <x v="19"/>
    <s v="31/10/2017"/>
    <s v="Horror"/>
    <s v=" Mystery"/>
    <m/>
    <n v="92"/>
    <s v="Canada, USA"/>
    <s v="English"/>
    <m/>
    <m/>
    <x v="944"/>
    <s v="Josh Stolberg, Pete Goldfinger"/>
    <s v="Matt Passmore, Tobin Bell, Callum Keith Rennie, Hannah Emily Anderson, Cl√© Bennett, Laura Vandervoort, Paul Braunstein, Mandela Van Peebles, Brittany Allen, Josiah Black, Edward Ruttle, Michael Boisvert, Sam Koules, Troy Feldman, Shaquan Lewis"/>
    <x v="1932"/>
    <s v="Matt Passmore, Tobin Bell"/>
    <s v="Bodies are turning up around the city, each having met a uniquely gruesome demise. As the investigation proceeds, evidence points to one suspect: John Kramer, the man known as Jigsaw, who has been dead for over 10 years."/>
    <s v="Bodies are turning up around the"/>
    <n v="5.8"/>
    <n v="66035"/>
    <n v="10558542.754569201"/>
    <n v="10000000"/>
    <x v="2972"/>
    <n v="38052832"/>
    <n v="108703246.96543744"/>
    <n v="102952888"/>
    <n v="334"/>
  </r>
  <r>
    <s v="tt3352390"/>
    <x v="4213"/>
    <x v="9"/>
    <d v="2016-08-06T00:00:00"/>
    <s v="Horror"/>
    <s v=" Mystery"/>
    <s v=" Thriller"/>
    <n v="92"/>
    <s v="Germany"/>
    <s v="English"/>
    <m/>
    <m/>
    <x v="2145"/>
    <s v="Matthew Ballen, Philip Koch"/>
    <s v="Alycia Debnam-Carey, William Moseley, Connor Paolo, Brit Morgan, Brooke Markham, Sean Marquette, Liesl Ahlers, Shashawnee Hall, Susan Danford, Lee Raviv, Nicholas Pauling, David Butler, Julian Katz, Kiano Janse van Rensburg, Dorothy Ann Gould"/>
    <x v="1933"/>
    <s v="Alycia Debnam-Carey"/>
    <s v="When a college student unfriends a mysterious girl online, she finds herself fighting a demonic presence that wants to make her lonely by killing her closest friends."/>
    <s v="When a college student unfriends"/>
    <n v="5.3"/>
    <n v="23794"/>
    <n v="10675642.377097368"/>
    <n v="9900000"/>
    <x v="2973"/>
    <n v="3759078"/>
    <n v="11835286.726178857"/>
    <n v="10975390"/>
    <n v="155"/>
  </r>
  <r>
    <s v="tt3608930"/>
    <x v="4214"/>
    <x v="9"/>
    <s v="21/10/2016"/>
    <s v="Action"/>
    <s v=" Western"/>
    <m/>
    <n v="104"/>
    <s v="USA"/>
    <s v="English"/>
    <m/>
    <m/>
    <x v="1177"/>
    <s v="Ti West"/>
    <s v="Ethan Hawke, John Travolta, Taissa Farmiga, James Ransone, Karen Gillan, Toby Huss, Tommy Nohilly, Larry Fessenden, Michael Davis, James Cady, Burn Gorman, Kaius Harrison, Jumpy"/>
    <x v="347"/>
    <s v="Ethan Hawke, John Travolta"/>
    <s v="A mysterious stranger and a random act of violence drag a town of misfits and nitwits into the bloody crosshairs of revenge."/>
    <s v="A mysterious stranger and a random"/>
    <n v="6"/>
    <n v="15108"/>
    <m/>
    <m/>
    <x v="4"/>
    <n v="61797"/>
    <m/>
    <n v="61797"/>
    <n v="134"/>
  </r>
  <r>
    <s v="tt3610746"/>
    <x v="4215"/>
    <x v="9"/>
    <d v="2017-10-02T00:00:00"/>
    <s v="Horror"/>
    <s v=" Thriller"/>
    <m/>
    <n v="83"/>
    <s v="UK"/>
    <s v="English"/>
    <m/>
    <m/>
    <x v="2146"/>
    <s v="Joe Johnson"/>
    <s v="Gregg Sulkin, Garrett Clayton, Bella Dayne, Sienna Guillory, Edward Killingback, Jack Brett Anderson, Robert Goodman, Mike Bodie, Philip Desmeules, Parker Sawyers, Alex Dee, Jane Ryall, Connie Wilkins, Chris Wilson, Chantal Eder"/>
    <x v="1934"/>
    <s v="Gregg Sulkin, Garrett Clayton"/>
    <s v="An evening of drunken prank calls becomes a nightmare for two teenagers when a stranger turns their own game against them, with deadly consequences."/>
    <s v="An evening of drunken prank calls"/>
    <n v="5.6"/>
    <n v="12070"/>
    <m/>
    <m/>
    <x v="4"/>
    <m/>
    <m/>
    <n v="332571"/>
    <n v="98"/>
  </r>
  <r>
    <s v="tt3361792"/>
    <x v="4216"/>
    <x v="18"/>
    <d v="2019-12-09T00:00:00"/>
    <s v="Biography"/>
    <s v=" Drama"/>
    <s v=" Romance"/>
    <n v="112"/>
    <s v="USA"/>
    <s v="English"/>
    <s v="Middle English"/>
    <s v="Old English"/>
    <x v="2147"/>
    <s v="David Gleeson, Stephen Beresford"/>
    <s v="Nicholas Hoult, Al Bollands, Kallum Tolkien, Craig Roberts, Harry Gilby, Colm Meaney, Laura Donnelly, Guillermo Bedward, Nia Gwynne, Pam Ferris, Adrian Schiller, Albie Marber, Ty Tennant, Adam Bregman, Tony Nash"/>
    <x v="1393"/>
    <s v="Nicholas Hoult, Al Bollands"/>
    <s v="The formative years of the orphaned author"/>
    <s v="The formative years of the orphaned"/>
    <n v="6.8"/>
    <n v="30026"/>
    <n v="20246736.838811401"/>
    <n v="20000000"/>
    <x v="2974"/>
    <n v="4535154"/>
    <n v="9202182.3867134601"/>
    <n v="9090040"/>
    <n v="228"/>
  </r>
  <r>
    <s v="tt3612616"/>
    <x v="4217"/>
    <x v="15"/>
    <d v="2014-04-12T00:00:00"/>
    <s v="Drama"/>
    <m/>
    <m/>
    <n v="139"/>
    <s v="Canada"/>
    <s v="French"/>
    <s v="English"/>
    <m/>
    <x v="1504"/>
    <s v="Xavier Dolan"/>
    <s v="Anne Dorval, Suzanne Cl√©ment, Antoine Olivier Pilon, Patrick Huard, Alexandre Goyette, Mich√®le Lituac, Viviane Pascal, Natalie Hamel-Roy, Isabelle N√©lisse, Ted Pluviose, Pierre-Yves Cardinal, Reda Guerinik, Justin Laram√©e, Sabrina Bisson, Huguette Gervais"/>
    <x v="1348"/>
    <s v="Anne Dorval, Suzanne Cl√©ment"/>
    <s v="A widowed single mother, raising her violent son alone, finds new hope when a mysterious neighbor inserts herself into their household."/>
    <s v="A widowed single mother, raising"/>
    <n v="8.1"/>
    <n v="48748"/>
    <m/>
    <m/>
    <x v="4"/>
    <n v="3494070"/>
    <m/>
    <n v="13156856"/>
    <n v="71"/>
  </r>
  <r>
    <s v="tt3369806"/>
    <x v="4218"/>
    <x v="16"/>
    <s v="26/06/2015"/>
    <s v="Adventure"/>
    <s v=" Drama"/>
    <s v=" Family"/>
    <n v="111"/>
    <s v="USA"/>
    <s v="English"/>
    <m/>
    <m/>
    <x v="200"/>
    <s v="Boaz Yakin, Sheldon Lettich"/>
    <s v="Thomas Haden Church, Josh Wiggins, Luke Kleintank, Lauren Graham, Robbie Amell, Mia Xitlali, Dejon LaQuake, Jay Hernandez, Owen Harn, Joseph Julian Soria, Raymond W. Beal, Edgar Arreola, Jason Davis, Pete Burris, Miles Mussenden"/>
    <x v="1935"/>
    <s v="Thomas Haden Church"/>
    <s v="A military dog that helped American Marines in Afghanistan returns to the United States and is adopted by his handler's family after suffering a traumatic experience."/>
    <s v="A military dog that helped American"/>
    <n v="6.7"/>
    <n v="25357"/>
    <n v="21839024.205014803"/>
    <n v="20000000"/>
    <x v="2975"/>
    <n v="42656255"/>
    <n v="48010097.3086529"/>
    <n v="43967255"/>
    <n v="95"/>
  </r>
  <r>
    <s v="tt3622110"/>
    <x v="4219"/>
    <x v="9"/>
    <s v="31/03/2017"/>
    <s v="Drama"/>
    <s v=" Fantasy"/>
    <s v=" Horror"/>
    <n v="93"/>
    <s v="UK"/>
    <s v="Polish"/>
    <s v="English"/>
    <m/>
    <x v="1929"/>
    <s v="Mark Huckerby, Nick Ostler"/>
    <s v="Katee Sackhoff, Lucy Boynton, Richard Mylan, Nick Moran, Pascale Wilson, Javier Botet, Pooneh Hajimohammadi, Sarah Buckland, Jordan Bolger, Ania Marson, Callum Griffiths, Lee Fenwick, David Broughton-Davies, Melissa Woodbridge, Michael Lindall"/>
    <x v="1936"/>
    <s v="Katee Sackhoff, Lucy Boynton"/>
    <s v="A mother desperate to reconnect with her troubled daughter becomes embroiled in the urban legend of a demonic witch."/>
    <s v="A mother desperate to reconnect"/>
    <n v="5.0999999999999996"/>
    <n v="12239"/>
    <m/>
    <m/>
    <x v="4"/>
    <m/>
    <m/>
    <n v="2081591"/>
    <n v="89"/>
  </r>
  <r>
    <s v="tt3622120"/>
    <x v="4220"/>
    <x v="15"/>
    <s v="28/11/2014"/>
    <s v="Adventure"/>
    <s v=" Biography"/>
    <s v=" Drama"/>
    <n v="108"/>
    <s v="UK"/>
    <s v="English"/>
    <m/>
    <m/>
    <x v="2148"/>
    <s v="Tom Williams, Tom Williams"/>
    <s v="David Elliot, Mark Stanley, Scott Kyle, Benjamin O'Mahony, Bryan Parry, Liam Ainsworth, Andy Gibbins, John Doughty, Paul Luebke, Thomas Davison, Grant Kilburn, Robert Mitchell, Jon-Paul Bell, Malachi Kirby, Ali Cook"/>
    <x v="1937"/>
    <s v="David Elliot, Mark Stanley"/>
    <s v="Kajaki Dam 2006. A company of young British soldiers encounter an unexpected, terrifying enemy. A dried-out river bed, and under every step the possibility of an anti-personnel mine. A mine that could cost you your leg - or your life."/>
    <s v="Kajaki Dam 2006. A company of"/>
    <n v="7.1"/>
    <n v="11734"/>
    <m/>
    <m/>
    <x v="4"/>
    <n v="7891"/>
    <m/>
    <n v="34017"/>
    <n v="92"/>
  </r>
  <r>
    <s v="tt3371366"/>
    <x v="4221"/>
    <x v="19"/>
    <s v="22/06/2017"/>
    <s v="Action"/>
    <s v=" Adventure"/>
    <s v=" Sci-Fi"/>
    <n v="154"/>
    <s v="USA, China, Canada"/>
    <s v="English"/>
    <m/>
    <m/>
    <x v="95"/>
    <s v="Art Marcum, Matt Holloway"/>
    <s v="Mark Wahlberg, Anthony Hopkins, Josh Duhamel, Laura Haddock, Santiago Cabrera, Isabela Merced, Jerrod Carmichael, Stanley Tucci, Liam Garrigan, Martin McCreadie, Rob Witcomb, Marcus Fraser, John Hollingworth, Daniel Adegboyega, Trent Seven"/>
    <x v="28"/>
    <s v="Mark Wahlberg, Anthony Hopkins"/>
    <s v="A deadly threat from Earth's history reappears and a hunt for a lost artifact takes place between Autobots and Decepticons, while Optimus Prime encounters his creator in space."/>
    <s v="A deadly threat from Earth's history"/>
    <n v="5.2"/>
    <n v="132180"/>
    <n v="229120377.77415165"/>
    <n v="217000000"/>
    <x v="2976"/>
    <n v="130168683"/>
    <n v="639240740.48762703"/>
    <n v="605425157"/>
    <n v="875"/>
  </r>
  <r>
    <s v="tt3381008"/>
    <x v="4222"/>
    <x v="9"/>
    <d v="2016-07-04T00:00:00"/>
    <s v="Action"/>
    <s v=" Adventure"/>
    <s v=" Comedy"/>
    <n v="83"/>
    <s v="UK, USA"/>
    <s v="English"/>
    <s v="Ukrainian"/>
    <m/>
    <x v="643"/>
    <s v="Sacha Baron Cohen, Phil Johnston"/>
    <s v="Sacha Baron Cohen, Rebel Wilson, Freddie Crowder, Jon-Jon Lockwood, Shaun Thomas, Claudia Adshead, Mark Strong, Lex Shrapnel, Isla Fisher, David James, Rory Keenan, Tamsin Egerton, Johnny Vegas, Ricky Tomlinson, David Harewood"/>
    <x v="183"/>
    <s v="Sacha Baron Cohen, Rebel Wilson"/>
    <s v="A new assignment forces a top spy to team up with his football hooligan brother."/>
    <s v="A new assignment forces a top"/>
    <n v="6.2"/>
    <n v="89563"/>
    <n v="37742170.020041205"/>
    <n v="35000000"/>
    <x v="2977"/>
    <n v="6874837"/>
    <n v="30171133.84792953"/>
    <n v="27979040"/>
    <n v="227"/>
  </r>
  <r>
    <s v="tt3385516"/>
    <x v="4223"/>
    <x v="9"/>
    <s v="18/05/2016"/>
    <s v="Action"/>
    <s v=" Adventure"/>
    <s v=" Sci-Fi"/>
    <n v="144"/>
    <s v="USA"/>
    <s v="English"/>
    <s v="Polish"/>
    <s v="German"/>
    <x v="13"/>
    <s v="Simon Kinberg, Bryan Singer"/>
    <s v="James McAvoy, Michael Fassbender, Jennifer Lawrence, Nicholas Hoult, Oscar Isaac, Rose Byrne, Evan Peters, Josh Helman, Sophie Turner, Tye Sheridan, Lucas Till, Kodi Smit-McPhee, Ben Hardy, Alexandra Shipp, Lana Condor"/>
    <x v="652"/>
    <s v="James McAvoy, Michael Fassbender"/>
    <s v="In the 1980s the X-Men must defeat an ancient all-powerful mutant, En Sabah Nur, who intends to thrive through bringing destruction to the world."/>
    <s v="In the 1980s the X-Men must defeat"/>
    <n v="6.9"/>
    <n v="384887"/>
    <n v="191945893.24478096"/>
    <n v="178000000"/>
    <x v="2978"/>
    <n v="155442489"/>
    <n v="586550099.16025555"/>
    <n v="543934105"/>
    <n v="835"/>
  </r>
  <r>
    <s v="tt3385524"/>
    <x v="4224"/>
    <x v="11"/>
    <d v="2019-01-05T00:00:00"/>
    <s v="Biography"/>
    <s v=" Comedy"/>
    <s v=" Drama"/>
    <n v="98"/>
    <s v="UK, Canada, USA"/>
    <s v="English"/>
    <m/>
    <m/>
    <x v="1606"/>
    <s v="Jeff Pope, 'A.J.' Marriot"/>
    <s v="Steve Coogan, John C. Reilly, Shirley Henderson, Nina Arianda, Rufus Jones, Danny Huston, Joseph Balderrama, John Henshaw, Tapiwa Mugweni, Keith MacPherson, Stewart Alexander, Kevin Millington, Toby Sedgwick, Rebecca Yeo, Stephanie Hyam"/>
    <x v="133"/>
    <s v="Steve Coogan, John C. Reilly"/>
    <s v="Laurel and Hardy, the world's most famous comedy duo, attempt to reignite their film careers as they embark on what becomes their swan song - a grueling theatre tour of post-war Britain."/>
    <s v="Laurel and Hardy, the world's"/>
    <n v="7.2"/>
    <n v="30317"/>
    <n v="10306801.483033098"/>
    <n v="10000000"/>
    <x v="2979"/>
    <n v="5470235"/>
    <n v="25170160.539343711"/>
    <n v="24420923"/>
    <n v="375"/>
  </r>
  <r>
    <s v="tt3387266"/>
    <x v="4225"/>
    <x v="9"/>
    <d v="2017-02-02T00:00:00"/>
    <s v="Biography"/>
    <s v=" Drama"/>
    <s v=" History"/>
    <n v="111"/>
    <s v="Czech Republic, UK, France, USA"/>
    <s v="Tswana"/>
    <s v="English"/>
    <m/>
    <x v="2023"/>
    <s v="Guy Hibbert, Susan Williams"/>
    <s v="David Oyelowo, Rosamund Pike, Tom Felton, Jack Davenport, Laura Carmichael, Terry Pheto, Jessica Oyelowo, Vusi Kunene, Nicholas Lyndhurst, Arnold Oceng, Anastasia Hille, Charlotte Hope, Theo Landey, Abena Ayivor, Jack Lowden"/>
    <x v="1184"/>
    <s v="David Oyelowo, Rosamund Pike"/>
    <s v="The story of King Seretse Khama of Botswana and how his loving but controversial marriage to a British white woman, Ruth Williams, put his kingdom into political and diplomatic turmoil."/>
    <s v="The story of King Seretse Khama"/>
    <n v="6.8"/>
    <n v="13649"/>
    <n v="15096868.00801648"/>
    <n v="14000000"/>
    <x v="2980"/>
    <n v="3902185"/>
    <n v="15592185.463882353"/>
    <n v="14459330"/>
    <n v="79"/>
  </r>
  <r>
    <s v="tt3646462"/>
    <x v="4226"/>
    <x v="15"/>
    <s v="18/04/2014"/>
    <s v="Action"/>
    <s v=" Crime"/>
    <s v=" Drama"/>
    <n v="110"/>
    <s v="Turkey"/>
    <s v="Turkish"/>
    <m/>
    <m/>
    <x v="2149"/>
    <s v="Onur √únl√º"/>
    <s v="Serhan Erg√∂ren, Serkan Keskin, Ahmet √áevik, Umut Kurt, Mustafa Kirantepe, Erkan Kol√ßak K√∂stendil, Hazal Kaya, Osman Sonant, Yasar √úzer, √ñner Erkan, Ahmet Kaynak, B√ºsra Pekin, √ñzg√ºr √áevik, Boglarka Cs√∂sz, Serdar Or√ßin"/>
    <x v="1938"/>
    <s v="Serhan Erg√∂ren, Serkan Keskin"/>
    <s v="There is a murder while at prayer. Selman Bulut, the imam of mosque, starts to investigate the murder and faces with people in the neighborhood."/>
    <s v="There is a murder while at prayer."/>
    <n v="7.8"/>
    <n v="11910"/>
    <m/>
    <m/>
    <x v="4"/>
    <m/>
    <m/>
    <n v="686484"/>
    <n v="4"/>
  </r>
  <r>
    <s v="tt3647498"/>
    <x v="4227"/>
    <x v="9"/>
    <d v="2017-03-06T00:00:00"/>
    <s v="Action"/>
    <s v=" Crime"/>
    <s v=" Drama"/>
    <n v="88"/>
    <s v="France"/>
    <s v="English"/>
    <s v="Spanish"/>
    <m/>
    <x v="824"/>
    <s v="Peter Craig, Andrea Berloff"/>
    <s v="Mel Gibson, Erin Moriarty, Diego Luna, Michael Parks, William H. Macy, Miguel Sandoval, Dale Dickey, Richard Cabral, Daniel Moncada, Ryan Dorsey, Raoul Max Trujillo, Brandi Cochran, Katalina Parrish, Cameron Cipta, Lucien Dale"/>
    <x v="131"/>
    <s v="Mel Gibson, Erin Moriarty"/>
    <s v="An ex-con reunites with his estranged wayward 17-year old daughter to protect her from drug dealers who are trying to kill her."/>
    <s v="An ex-con reunites with his estranged"/>
    <n v="6.4"/>
    <n v="58159"/>
    <m/>
    <n v="13000000"/>
    <x v="4"/>
    <m/>
    <m/>
    <n v="6903033"/>
    <n v="202"/>
  </r>
  <r>
    <s v="tt3654796"/>
    <x v="4228"/>
    <x v="19"/>
    <s v="24/10/2017"/>
    <s v="Horror"/>
    <s v=" Thriller"/>
    <m/>
    <n v="78"/>
    <s v="USA"/>
    <s v="English"/>
    <m/>
    <m/>
    <x v="1972"/>
    <s v="Mark Duplass, Patrick Brice"/>
    <s v="Karan Soni, Mark Duplass, Desiree Akhavan, Kyle Field, Caveh Zahedi, Jeff Man, Patrick Brice"/>
    <x v="1939"/>
    <s v="Karan Soni, Mark Duplass"/>
    <s v="A video artist looking for work drives to a remote house in the forest to meet a man claiming to be a serial killer. But after agreeing to spend the day with him, she soon realizes that she made a deadly mistake."/>
    <s v="A video artist looking for work"/>
    <n v="6.4"/>
    <n v="17701"/>
    <m/>
    <m/>
    <x v="4"/>
    <m/>
    <m/>
    <m/>
    <n v="104"/>
  </r>
  <r>
    <s v="tt3658772"/>
    <x v="4229"/>
    <x v="9"/>
    <s v="15/06/2016"/>
    <s v="Crime"/>
    <s v=" Drama"/>
    <s v=" Mystery"/>
    <n v="106"/>
    <s v="USA"/>
    <s v="English"/>
    <m/>
    <m/>
    <x v="2150"/>
    <s v="Simon Boyes, Adam Mason"/>
    <s v="Josh Duhamel, Anthony Hopkins, Al Pacino, Alice Eve, Malin Akerman, Byung-hun Lee, Julia Stiles, Glen Powell, Marcus Lyle Brown, Leah McKendrick, Chris Marquette, Skye P. Marshall, Gregory Alan Williams, Jason Gibson, Nathan Moore"/>
    <x v="864"/>
    <s v="Josh Duhamel, Anthony Hopkins"/>
    <s v="When an ambitious young lawyer takes on a big case against a powerful and ruthless executive of a large pharmaceutical company, he soon finds himself involved in a case of blackmail and corruption."/>
    <s v="When an ambitious young lawyer"/>
    <n v="5.3"/>
    <n v="14738"/>
    <m/>
    <n v="11000000"/>
    <x v="4"/>
    <m/>
    <m/>
    <n v="2049761"/>
    <n v="91"/>
  </r>
  <r>
    <s v="tt3387520"/>
    <x v="4230"/>
    <x v="18"/>
    <s v="24/10/2019"/>
    <s v="Adventure"/>
    <s v=" Horror"/>
    <s v=" Mystery"/>
    <n v="108"/>
    <s v="USA, Canada, Hong Kong"/>
    <s v="English"/>
    <m/>
    <m/>
    <x v="2102"/>
    <s v="Dan Hageman, Kevin Hageman"/>
    <s v="Zoe Margaret Colletti, Michael Garza, Gabriel Rush, Austin Abrams, Dean Norris, Gil Bellows, Austin Zajur, Natalie Ganzhorn, Lorraine Toussaint, Kathleen Pollard, Deborah Pollitt, Victoria Fodor, Marie Ward, Mark Steger, Javier Botet"/>
    <x v="1940"/>
    <s v="Zoe Margaret Colletti"/>
    <s v="On Halloween 1968, Stella and her two friends meet a mysterious drifter, Ram√≥n, and uncover a sinister notebook of stories."/>
    <s v="On Halloween 1968, Stella and"/>
    <n v="6.2"/>
    <n v="54953"/>
    <n v="25308421.048514251"/>
    <n v="25000000"/>
    <x v="2981"/>
    <n v="68947075"/>
    <n v="105835266.37078208"/>
    <n v="104545505"/>
    <n v="614"/>
  </r>
  <r>
    <s v="tt3666024"/>
    <x v="4231"/>
    <x v="9"/>
    <s v="27/03/2017"/>
    <s v="Animation"/>
    <s v=" Family"/>
    <s v=" Fantasy"/>
    <n v="80"/>
    <s v="France, Belgium, Japan, Poland, Netherlands, Hungary, UK, Germany, China, Thailand, Italy, Denmark, USA"/>
    <s v="None"/>
    <m/>
    <m/>
    <x v="2151"/>
    <s v="Michael Dudok de Wit, Pascale Ferran"/>
    <s v="Emmanuel Garijo, Tom Hudson, Baptiste Goy, Axel Devillers, Barbara Beretta, Maud Brethenoux, Micka√´l Dumoussaud, Elie Tertois"/>
    <x v="1941"/>
    <s v="Emmanuel Garijo, Tom Hudson"/>
    <s v="A man is shipwrecked on a deserted island and encounters a red turtle, which changes his life."/>
    <s v="A man is shipwrecked on a deserted"/>
    <n v="7.5"/>
    <n v="29973"/>
    <m/>
    <m/>
    <x v="4"/>
    <n v="921974"/>
    <m/>
    <n v="6591789"/>
    <n v="112"/>
  </r>
  <r>
    <s v="tt3668162"/>
    <x v="4232"/>
    <x v="15"/>
    <s v="30/05/2014"/>
    <s v="Comedy"/>
    <s v=" Drama"/>
    <s v=" Romance"/>
    <n v="171"/>
    <s v="India"/>
    <s v="Malayalam"/>
    <m/>
    <m/>
    <x v="2152"/>
    <s v="Anjali Menon, Anjali Menon"/>
    <s v="Nazriya Nazim, Nivin Pauly, Dulquer Salmaan, Fahadh Faasil, Parvathy Thiruvothu, Isha Talwar, Nithya Menen, Kalpana, Maniyanpilla Raju, Praveena, Vijayaraghavan, Sijoy Varghese, Sajid Yahiya, Prathap Pothen, Vinaya Prakash"/>
    <x v="1942"/>
    <s v="Nazriya Nazim, Nivin Pauly"/>
    <s v="Three cousins set out to fulfill their Bangalore dreams."/>
    <s v="Three cousins set out to fulfill"/>
    <n v="8.3000000000000007"/>
    <n v="15520"/>
    <m/>
    <m/>
    <x v="4"/>
    <m/>
    <m/>
    <n v="180217"/>
    <n v="54"/>
  </r>
  <r>
    <s v="tt3671542"/>
    <x v="4233"/>
    <x v="16"/>
    <s v="27/08/2015"/>
    <s v="Biography"/>
    <s v=" Drama"/>
    <s v=" Romance"/>
    <n v="127"/>
    <s v="Australia"/>
    <s v="English"/>
    <m/>
    <m/>
    <x v="765"/>
    <s v="Tommy Murphy, Timothy Conigrave"/>
    <s v="Ryan Corr, Sarah Snook, Francesco Ferdinandi, Craig Matthew Stott, Lee Cormie, David Woods, PiaGrace Moon, Tegan Higginbotham, Josh Burton, Andrew S. Gilbert, Mason Viola, Anthony LaPaglia, Camilla Ah Kin, Luke Christopoulos, Kerry Fox"/>
    <x v="1943"/>
    <s v="Ryan Corr, Sarah Snook"/>
    <s v="Tim and John fell in love while teenagers at their all-boys high school. John was captain of the rugby team, Tim an aspiring actor playing a minor part in Romeo and Juliet. Their romance ..."/>
    <s v="Tim and John fell in love while"/>
    <n v="7.4"/>
    <n v="10268"/>
    <m/>
    <m/>
    <x v="4"/>
    <m/>
    <m/>
    <n v="767038"/>
    <n v="55"/>
  </r>
  <r>
    <s v="tt3387542"/>
    <x v="4234"/>
    <x v="9"/>
    <s v="28/09/2017"/>
    <s v="Horror"/>
    <s v=" Mystery"/>
    <s v=" Thriller"/>
    <n v="93"/>
    <s v="USA"/>
    <s v="English"/>
    <s v="Japanese"/>
    <m/>
    <x v="2153"/>
    <s v="Nick Antosca, Sarah Cornwell"/>
    <s v="Natalie Dormer, Eoin Macken, Stephanie Vogt, Osamu Tanpopo, Yasuo Tobishima, Ibuki Kaneda, Akiko Iwase, Kikuo Ichikawa, Noriko Sakura, Jozef Aoki, Y√ªho Yamashita, Taylor Kinney, Gen Seto, Terry Diab, Nadja Mazalica"/>
    <x v="1944"/>
    <s v="Natalie Dormer, Eoin Macken"/>
    <s v="A woman goes into Japan's Suicide Forest to find her twin sister, and confronts supernatural terror."/>
    <s v="A woman goes into Japan's Suicide"/>
    <n v="4.8"/>
    <n v="39323"/>
    <n v="10783477.1485832"/>
    <n v="10000000"/>
    <x v="2982"/>
    <n v="26594261"/>
    <n v="42823344.452453606"/>
    <n v="39712000"/>
    <n v="220"/>
  </r>
  <r>
    <s v="tt3393786"/>
    <x v="4235"/>
    <x v="9"/>
    <s v="20/10/2016"/>
    <s v="Action"/>
    <s v=" Thriller"/>
    <m/>
    <n v="118"/>
    <s v="China, USA"/>
    <s v="English"/>
    <s v="Ukrainian"/>
    <m/>
    <x v="582"/>
    <s v="Richard Wenk, Edward Zwick"/>
    <s v="Tom Cruise, Cobie Smulders, Aldis Hodge, Danika Yarosh, Patrick Heusinger, Holt McCallany, Robert Knepper, Judd Lormand, Christopher Berry, Hunter Burke, Jason Douglas, Lizeth Hutchings, Marisela Zumbado, Alexandra Lucchesi, Madalyn Horcher"/>
    <x v="9"/>
    <s v="Tom Cruise, Cobie Smulders"/>
    <s v="Jack Reacher must uncover the truth behind a major government conspiracy in order to clear his name while on the run as a fugitive from the law."/>
    <s v="Jack Reacher must uncover the"/>
    <n v="6.1"/>
    <n v="134242"/>
    <n v="64700862.891499199"/>
    <n v="60000000"/>
    <x v="2983"/>
    <n v="58697076"/>
    <n v="174849850.52784351"/>
    <n v="162146076"/>
    <n v="390"/>
  </r>
  <r>
    <s v="tt3397884"/>
    <x v="4236"/>
    <x v="16"/>
    <s v="24/09/2015"/>
    <s v="Action"/>
    <s v=" Crime"/>
    <s v=" Drama"/>
    <n v="121"/>
    <s v="USA, Mexico, Hong Kong"/>
    <s v="English"/>
    <s v="Spanish"/>
    <m/>
    <x v="1351"/>
    <s v="Taylor Sheridan"/>
    <s v="Emily Blunt, Benicio Del Toro, Josh Brolin, Victor Garber, Jon Bernthal, Daniel Kaluuya, Jeffrey Donovan, Raoul Max Trujillo, Julio Cesar Cedillo, Hank Rogerson, Bernardo Saracino, Maximiliano Hern√°ndez, Kevin Wiggins, Edgar Arreola, Kim Larrichio"/>
    <x v="950"/>
    <s v="Emily Blunt, Benicio Del Toro"/>
    <s v="An idealistic FBI agent is enlisted by a government task force to aid in the escalating war against drugs at the border area between the U.S. and Mexico."/>
    <s v="An idealistic FBI agent is enlisted"/>
    <n v="7.6"/>
    <n v="360616"/>
    <n v="32758536.3075222"/>
    <n v="30000000"/>
    <x v="2984"/>
    <n v="46889293"/>
    <n v="92676567.94273816"/>
    <n v="84872444"/>
    <n v="729"/>
  </r>
  <r>
    <s v="tt3678938"/>
    <x v="4237"/>
    <x v="15"/>
    <d v="2014-11-07T00:00:00"/>
    <s v="Comedy"/>
    <s v=" Drama"/>
    <s v=" Romance"/>
    <n v="133"/>
    <s v="India"/>
    <s v="Hindi"/>
    <s v="English"/>
    <m/>
    <x v="2154"/>
    <s v="Shashank Khaitan"/>
    <s v="Varun Dhawan, Alia Bhatt, Ashutosh Rana, Sidharth Shukla, Sahil Vaid, Gaurav Pandey, Jaswant Daman, Kenneth Desai, Deepika Amin, Mahnaz Damania, Aditya Sharma, Arshpreet, Ashish Bhargava, Balbir, Bhanu Pratap Singh"/>
    <x v="1945"/>
    <s v="Varun Dhawan, Alia Bhatt"/>
    <s v="Two spoiled brats meet over the purchase of an expensive wedding skirt in Delhi. Thus begins a romance under the shadow of her arranged marriage."/>
    <s v="Two spoiled brats meet over the"/>
    <n v="6"/>
    <n v="10870"/>
    <m/>
    <m/>
    <x v="4"/>
    <n v="380011"/>
    <m/>
    <n v="13669988"/>
    <n v="62"/>
  </r>
  <r>
    <s v="tt3399024"/>
    <x v="4238"/>
    <x v="15"/>
    <s v="23/04/2015"/>
    <s v="Comedy"/>
    <s v=" Drama"/>
    <s v=" Romance"/>
    <n v="118"/>
    <s v="France"/>
    <s v="French"/>
    <s v="English"/>
    <s v="Portuguese"/>
    <x v="2155"/>
    <s v="√âric Toledano, Olivier Nakache"/>
    <s v="Omar Sy, Charlotte Gainsbourg, Tahar Rahim, Iz√Øa Higelin, Issaka Sawadogo, H√©l√®ne Vincent, Youngar Fall, Christiane Millet, Jacqueline Jehanneuf, Liya Kebede, Sabine Pakora, Clotilde Mollet, Boubacar Ndiaye, Oumar Makalou, Roukiata Ouedraogo"/>
    <x v="1946"/>
    <s v="Omar Sy, Charlotte Gainsbourg"/>
    <s v="Senegalese Samba has worked 10 years in France. He's arrested and befriends the woman helping him with legal matters as volunteer after a burnout at work. He's released after being told to leave France. Chemistry?"/>
    <s v="Senegalese Samba has worked 10"/>
    <n v="6.7"/>
    <n v="14532"/>
    <n v="21864946.607191201"/>
    <n v="20000000"/>
    <x v="2985"/>
    <n v="151530"/>
    <n v="42832003.715721443"/>
    <n v="39178695"/>
    <n v="22"/>
  </r>
  <r>
    <s v="tt3685236"/>
    <x v="4239"/>
    <x v="11"/>
    <s v="25/05/2018"/>
    <s v="Comedy"/>
    <s v=" Romance"/>
    <m/>
    <n v="94"/>
    <s v="USA"/>
    <s v="English"/>
    <m/>
    <m/>
    <x v="2156"/>
    <s v="Lauryn Kahn"/>
    <s v="Gwen Elizabeth Duchon, Gillian Jacobs, Michaela Watkins, Phoebe Robinson, Vanessa Bayer, F√©lix G√≥mez, Tea Vracic, Bojan Ban, Richard Madden, Tara Thaller, Marko Paradzik, Ivan Devcic, Jordi Moll√†, Bozena Bilanovic, Coco Bolleboom"/>
    <x v="1947"/>
    <s v="Gwen Elizabeth Duchon"/>
    <s v="A young American woman and her two best friends seek out a hot DJ in Spain."/>
    <s v="A young American woman and her"/>
    <n v="5.2"/>
    <n v="15123"/>
    <m/>
    <m/>
    <x v="4"/>
    <m/>
    <m/>
    <m/>
    <n v="257"/>
  </r>
  <r>
    <s v="tt3401882"/>
    <x v="4240"/>
    <x v="19"/>
    <s v="15/06/2017"/>
    <s v="Comedy"/>
    <m/>
    <m/>
    <n v="91"/>
    <s v="USA"/>
    <s v="English"/>
    <m/>
    <m/>
    <x v="2157"/>
    <s v="Van Robichaux, Evan Susser"/>
    <s v="Charlie Day, Ice Cube, Tracy Morgan, Jillian Bell, Dean Norris, Christina Hendricks, Kumail Nanjiani, Dennis Haysbert, JoAnna Garcia Swisher, Alexa Nisenson, Stephnie Weir, Kym Whitley, Austin Zajur, Gordon Danniels, Bill Kottkamp"/>
    <x v="1948"/>
    <s v="Charlie Day, Ice Cube"/>
    <s v="When one school teacher unwittingly causes another teacher's dismissal, he is challenged to an after-school fight."/>
    <s v="When one school teacher unwittingly"/>
    <n v="5.6"/>
    <n v="38840"/>
    <n v="23228794.060052238"/>
    <n v="22000000"/>
    <x v="2986"/>
    <n v="32187017"/>
    <n v="43381902.565221153"/>
    <n v="41087017"/>
    <n v="156"/>
  </r>
  <r>
    <s v="tt3697626"/>
    <x v="4241"/>
    <x v="15"/>
    <s v="29/05/2014"/>
    <s v="Action"/>
    <s v=" Crime"/>
    <s v=" Thriller"/>
    <n v="111"/>
    <s v="South Korea"/>
    <s v="Korean"/>
    <m/>
    <m/>
    <x v="2158"/>
    <s v="Seong-hun Kim, Seong-hun Kim"/>
    <s v="Sun-kyun Lee, Jin-woong Cho, Man-sik Jeong, Jeong-geun Shin, Suk-Tae Joo, Dong-yeong Kim, Jung-eun Heo, Jang In-sub, Ha-Suk Jo, Kang-hyeon Kim, Seung-hun Kim, Hee-Seok Lee, Jae-won Lee, Bo-Gum Park, Dong-mi Shin"/>
    <x v="1949"/>
    <s v="Sun-kyun Lee, Jin-woong Cho"/>
    <s v="After trying to cover up a car accident that left a man dead, a crooked homicide detective is stalked by a mysterious man claiming to have witnessed the event."/>
    <s v="After trying to cover up a car"/>
    <n v="7.2"/>
    <n v="10544"/>
    <m/>
    <m/>
    <x v="4"/>
    <n v="19004"/>
    <m/>
    <n v="26488847"/>
    <n v="39"/>
  </r>
  <r>
    <s v="tt3698408"/>
    <x v="4242"/>
    <x v="15"/>
    <d v="2014-02-10T00:00:00"/>
    <s v="Comedy"/>
    <m/>
    <m/>
    <n v="134"/>
    <s v="Turkey"/>
    <s v="Turkish"/>
    <m/>
    <m/>
    <x v="2159"/>
    <s v="Cem Yilmaz"/>
    <s v="Cem Yilmaz, T√ºlin √ñzen, Zafer Alg√∂z, √ñzkan Ugur, Ozan G√ºven, √áaglar √áorumlu, Cengiz Bozkurt, Zerrin Tekindor, Hare S√ºrel, Aysen Gruda, √úlk√º Duru, Tugrul Tulek, Can Yilmaz, Emin G√ºrsoy, Metin Coskun"/>
    <x v="516"/>
    <s v="Cem Yilmaz, T√ºlin √ñzen"/>
    <s v="Pirated DVD seller Zafer who is formerly an extra in movies; swore to give up illegal works when his wife wanted to get divorce. To win his family back, he and his old-fashioned crew ..."/>
    <s v="Pirated DVD seller Zafer who is"/>
    <n v="7.4"/>
    <n v="30771"/>
    <m/>
    <m/>
    <x v="4"/>
    <m/>
    <m/>
    <n v="10769798"/>
    <n v="15"/>
  </r>
  <r>
    <s v="tt3702652"/>
    <x v="4243"/>
    <x v="9"/>
    <s v="21/04/2016"/>
    <s v="Horror"/>
    <m/>
    <m/>
    <n v="96"/>
    <s v="UK, USA, India"/>
    <s v="English"/>
    <s v="Hindi"/>
    <s v="Sanskrit"/>
    <x v="1510"/>
    <s v="Johannes Roberts, Ernest Riera"/>
    <s v="Sarah Wayne Callies, Jeremy Sisto, Sofia Rosinsky, Logan Creran, Suchitra Pillai, Javier Botet, Shoa Hussain, Mishti Bangera, Amarjeet Singh, Rahil Gilani, Ashok Choudhary, Anup Kumar Sharma, Vijay Saini, Manoj Prajapati, Vijay Gupta"/>
    <x v="1950"/>
    <s v="Sarah Wayne Callies"/>
    <s v="After her young son is killed in a tragic accident, a woman learns of a ritual which will bring him back to say goodbye, but when she disobeys a sacred warning, she upsets the balance between life and death."/>
    <s v="After her young son is killed"/>
    <n v="5.3"/>
    <n v="16790"/>
    <m/>
    <m/>
    <x v="4"/>
    <n v="3000342"/>
    <m/>
    <n v="14332467"/>
    <n v="91"/>
  </r>
  <r>
    <s v="tt3702996"/>
    <x v="4244"/>
    <x v="16"/>
    <s v="15/09/2016"/>
    <s v="Comedy"/>
    <m/>
    <m/>
    <n v="115"/>
    <s v="Germany"/>
    <s v="German"/>
    <s v="English"/>
    <s v="Thai"/>
    <x v="2061"/>
    <s v="Bora Dagtekin"/>
    <s v="Elyas M'Barek, Jella Haase, Karoline Herfurth, Katja Riemann, Volker Bruch, Max von der Groeben, Aram Arami, Lena Klenke, Lucas Reiber, Gizem Emre, Johannes Nussbaum, Runa Greiner, Zs√° Zs√° Inci, Alwara H√∂fels, Uschi Glas"/>
    <x v="1854"/>
    <s v="Elyas M'Barek, Jella Haase"/>
    <s v="Mr. M√ºller and his class are taking a school trip to Thailand to strengthen the reputation of their school."/>
    <s v="Mr. M√ºller and his class are taking"/>
    <n v="6"/>
    <n v="11253"/>
    <m/>
    <m/>
    <x v="4"/>
    <m/>
    <m/>
    <n v="83027924"/>
    <n v="5"/>
  </r>
  <r>
    <s v="tt3402236"/>
    <x v="4245"/>
    <x v="19"/>
    <s v="30/11/2017"/>
    <s v="Crime"/>
    <s v=" Drama"/>
    <s v=" Mystery"/>
    <n v="114"/>
    <s v="Malta, USA"/>
    <s v="English"/>
    <s v="French"/>
    <s v="German"/>
    <x v="1116"/>
    <s v="Michael Green, Agatha Christie"/>
    <s v="Paapa Essiedu, Yassine Zeroual, Asan N'Jie, Michael Rouse, Kenneth Branagh, Elliot Levey, David Annen, Joseph Long, Andy Apollo, Hadley Fraser, Daisy Ridley, Leslie Odom Jr., Ziad Abaza, Nari Blair-Mangat, Luke Brady"/>
    <x v="1951"/>
    <s v="Paapa Essiedu, Yassine Zeroual"/>
    <s v="When a murder occurs on the train on which he's travelling, celebrated detective Hercule Poirot is recruited to solve the case."/>
    <s v="When a murder occurs on the train"/>
    <n v="6.5"/>
    <n v="203262"/>
    <n v="58071985.1501306"/>
    <n v="55000000"/>
    <x v="2987"/>
    <n v="102826543"/>
    <n v="372494630.28198874"/>
    <n v="352789811"/>
    <n v="890"/>
  </r>
  <r>
    <s v="tt3704538"/>
    <x v="4246"/>
    <x v="15"/>
    <s v="23/10/2014"/>
    <s v="Horror"/>
    <s v=" Sci-Fi"/>
    <s v=" Thriller"/>
    <n v="81"/>
    <s v="USA, Spain"/>
    <s v="English"/>
    <s v="Spanish"/>
    <m/>
    <x v="2160"/>
    <s v="T.J. Cimfel, David White"/>
    <s v="Patrick Lawrie, Emilia Ares, Celia K. Milius, Steve Berens, Garrett Bales, Ashley Rivers, Stephanie Silver, Charles Johnson, Ryan Staats, Robert Andrew Sallberg, Brad Collin, Donald Taylor Knott, Val Vega, Angela Garcia, Vanessa Siqueiros"/>
    <x v="1952"/>
    <s v="Patrick Lawrie, Emilia Ares"/>
    <s v="A Los Angeles police chase sends a fame-obsessed man on a wild ride to save his girlfriend from a cybernetic terror."/>
    <s v="A Los Angeles police chase sends"/>
    <n v="4.2"/>
    <n v="14791"/>
    <m/>
    <m/>
    <x v="4"/>
    <n v="2756"/>
    <m/>
    <n v="82409"/>
    <n v="113"/>
  </r>
  <r>
    <s v="tt3704700"/>
    <x v="4247"/>
    <x v="9"/>
    <s v="22/06/2018"/>
    <s v="Biography"/>
    <s v=" Drama"/>
    <m/>
    <n v="88"/>
    <s v="USA, Canada, Ireland"/>
    <s v="English"/>
    <m/>
    <m/>
    <x v="2161"/>
    <s v="Gerard Barrett, Susannah Cahalan"/>
    <s v="Chlo√´ Grace Moretz, Thomas Mann, Richard Armitage, Carrie-Anne Moss, Jenny Slate, Tyler Perry, Alex Zahara, Jenn MacLean-Angus, Ken Tremblett, Navid Negahban, Robert Moloney, Agam Darshi, Janet Kidder, Vincent Gale, Daniel Bacon"/>
    <x v="1202"/>
    <s v="Chlo√´ Grace Moretz, Thomas Mann"/>
    <s v="A young, capable professional cannot explain her newly erratic behavior."/>
    <s v="A young, capable professional"/>
    <n v="6.6"/>
    <n v="16612"/>
    <m/>
    <m/>
    <x v="4"/>
    <m/>
    <m/>
    <n v="10846"/>
    <n v="129"/>
  </r>
  <r>
    <s v="tt3705412"/>
    <x v="4248"/>
    <x v="16"/>
    <d v="2015-02-10T00:00:00"/>
    <s v="Action"/>
    <s v=" Comedy"/>
    <s v=" Horror"/>
    <n v="86"/>
    <s v="New Zealand, USA"/>
    <s v="English"/>
    <m/>
    <m/>
    <x v="2162"/>
    <s v="Jason Lei Howden"/>
    <s v="Milo Cawthorne, James Joshua Blake, Kimberley Crossman, Sam Berkley, Daniel Cresswell, Delaney Tabron, Stephen Ure, Colin Moy, Jodie Rimmer, Nick Hoskins-Smith, Erroll Shand, Kate Elliott, Aaron McGregor, Andrew Laing, Tim Foley"/>
    <x v="1953"/>
    <s v="Milo Cawthorne, James Joshua Blake"/>
    <s v="Two teenage boys unwittingly summon an ancient evil entity known as The Blind One by delving into black magic while trying to escape their mundane lives."/>
    <s v="Two teenage boys unwittingly summon"/>
    <n v="6.3"/>
    <n v="15502"/>
    <m/>
    <m/>
    <x v="4"/>
    <m/>
    <m/>
    <m/>
    <n v="81"/>
  </r>
  <r>
    <s v="tt3707104"/>
    <x v="4249"/>
    <x v="9"/>
    <d v="2016-06-10T00:00:00"/>
    <s v="Drama"/>
    <s v=" Fantasy"/>
    <s v=" Thriller"/>
    <n v="106"/>
    <s v="USA, Spain, Italy"/>
    <s v="English"/>
    <m/>
    <m/>
    <x v="2163"/>
    <s v="Fabio Guaglione, Fabio Resinaro"/>
    <s v="Armie Hammer, Annabelle Wallis, Tom Cullen, Clint Dyer, Geoff Bell, Juliet Aubrey, In√©s P√≠√±ar Mille, Luka Peros, Daniel Sandoval, Agust√≠n Rodr√≠guez, Yesarela Arzumendi, Manuel Medero, David Kirk Traylor, Edoardo Hendrik"/>
    <x v="1954"/>
    <s v="Armie Hammer, Annabelle Wallis"/>
    <s v="After a failed assassination attempt, a United States Marine finds himself stranded in the desert. Exposed to the elements, he must survive the dangers of the desert and battle the psychological and physical tolls of the treacherous conditions."/>
    <s v="After a failed assassination attempt,"/>
    <n v="5.9"/>
    <n v="15038"/>
    <m/>
    <m/>
    <x v="4"/>
    <m/>
    <m/>
    <n v="1788934"/>
    <n v="125"/>
  </r>
  <r>
    <s v="tt3410834"/>
    <x v="4250"/>
    <x v="9"/>
    <d v="2016-09-03T00:00:00"/>
    <s v="Action"/>
    <s v=" Adventure"/>
    <s v=" Mystery"/>
    <n v="120"/>
    <s v="USA"/>
    <s v="English"/>
    <m/>
    <m/>
    <x v="853"/>
    <s v="Noah Oppenheim, Adam Cooper"/>
    <s v="Shailene Woodley, Theo James, Naomi Watts, Octavia Spencer, Jeff Daniels, Zo√´ Kravitz, Ansel Elgort, Miles Teller, Keiynan Lonsdale, Daniel Dae Kim, Maggie Q, Bill Skarsg√•rd, Jonny Weston, Nadia Hilker, Andy Bean"/>
    <x v="1627"/>
    <s v="Shailene Woodley, Theo James"/>
    <s v="After the earth-shattering revelations of Insurgent, Tris must escape with Four beyond the wall that encircles Chicago, to finally discover the shocking truth of the world around them."/>
    <s v="After the earth-shattering revelations"/>
    <n v="5.7"/>
    <n v="105498"/>
    <n v="118618248.63441521"/>
    <n v="110000000"/>
    <x v="2988"/>
    <n v="66184051"/>
    <n v="193290450.50331092"/>
    <n v="179246868"/>
    <n v="222"/>
  </r>
  <r>
    <s v="tt3708886"/>
    <x v="4251"/>
    <x v="9"/>
    <d v="2016-07-10T00:00:00"/>
    <s v="Action"/>
    <s v=" Comedy"/>
    <s v=" Crime"/>
    <n v="98"/>
    <s v="UK"/>
    <s v="English"/>
    <s v="Spanish"/>
    <m/>
    <x v="1648"/>
    <s v="John Michael McDonagh"/>
    <s v="Alexander Skarsg√•rd, Michael Pe√±a, Theo James, Tessa Thompson, Caleb Landry Jones, Stephanie Sigman, David Wilmot, Malcolm Barrett, Paul Reiser, Zion Rain Leyba, Antonio Valdez Jr., Gabriel Isaiah Abeyta, Rebekah Wiggins, Geoffrey Pomeroy, Keith Jardine"/>
    <x v="1131"/>
    <s v="Alexander Skarsg√•rd"/>
    <s v="Two corrupt cops set out to blackmail and frame every criminal unfortunate enough to cross their path. Events, however, are complicated by the arrival of someone who appears to be even more dangerous than they are."/>
    <s v="Two corrupt cops set out to blackmail"/>
    <n v="5.8"/>
    <n v="16805"/>
    <m/>
    <m/>
    <x v="4"/>
    <m/>
    <m/>
    <n v="698036"/>
    <n v="82"/>
  </r>
  <r>
    <s v="tt3411444"/>
    <x v="4252"/>
    <x v="19"/>
    <s v="21/12/2017"/>
    <s v="Animation"/>
    <s v=" Adventure"/>
    <s v=" Comedy"/>
    <n v="108"/>
    <s v="USA, Spain"/>
    <s v="English"/>
    <s v="Spanish"/>
    <s v="German"/>
    <x v="953"/>
    <s v="Robert L. Baird, Tim Federle"/>
    <s v="Jack Gore, Jet Jurgensmeyer, Nile Diaz, Colin H. Murphy, Carlos Saldanha, Jeremy Sisto, Bobby Cannavale, Ra√∫l Esparza, Luis Carlos de La Lombana, Juanes, Jerrod Carmichael, Julia Scarpa Saldanha, John Cena, Lily Day, Rafael Scarpa Saldanha"/>
    <x v="1955"/>
    <s v="Jack Gore, Jet Jurgensmeyer"/>
    <s v="After Ferdinand, a bull with a big heart, is mistaken for a dangerous beast, he is captured and torn from his home. Determined to return to his family, he rallies a misfit team on the ultimate adventure."/>
    <s v="After Ferdinand, a bull with a"/>
    <n v="6.7"/>
    <n v="46400"/>
    <n v="117199824.57571812"/>
    <n v="111000000"/>
    <x v="2989"/>
    <n v="84410380"/>
    <n v="312605929.59525567"/>
    <n v="296069199"/>
    <n v="143"/>
  </r>
  <r>
    <s v="tt3416532"/>
    <x v="4253"/>
    <x v="9"/>
    <s v="18/05/2017"/>
    <s v="Adventure"/>
    <s v=" Drama"/>
    <s v=" Family"/>
    <n v="108"/>
    <s v="UK, Spain, USA"/>
    <s v="English"/>
    <m/>
    <m/>
    <x v="1717"/>
    <s v="Patrick Ness, Patrick Ness"/>
    <s v="Lewis MacDougall, Sigourney Weaver, Felicity Jones, Toby Kebbell, Ben Moor, James Melville, Oliver Steer, Dominic Boyle, Jennifer Lim, Max Gabbay, Morgan Symes, Max Golds, Frida Palsson, Wanda Opalinska, Patrick Taggart"/>
    <x v="1956"/>
    <s v="Lewis MacDougall, Sigourney Weaver"/>
    <s v="A boy seeks the help of a tree monster to cope with his single mother's terminal illness."/>
    <s v="A boy seeks the help of a tree"/>
    <n v="7.5"/>
    <n v="78648"/>
    <n v="46368951.738907762"/>
    <n v="43000000"/>
    <x v="2990"/>
    <n v="3740823"/>
    <n v="51015889.565067016"/>
    <n v="47309313"/>
    <n v="241"/>
  </r>
  <r>
    <s v="tt3416742"/>
    <x v="4254"/>
    <x v="15"/>
    <s v="19/06/2014"/>
    <s v="Comedy"/>
    <s v=" Horror"/>
    <m/>
    <n v="86"/>
    <s v="New Zealand"/>
    <s v="English"/>
    <s v="German"/>
    <s v="Spanish"/>
    <x v="2164"/>
    <s v="Jemaine Clement, Taika Waititi"/>
    <s v="Jemaine Clement, Taika Waititi, Jonny Brugh, Cori Gonzalez-Macuer, Stu Rutherford, Ben Fransham, Jackie van Beek, Elena Stejko, Jason Hoyte, Karen O'Leary, Mike Minogue, Chelsie Preston Crayford, Ian Harcourt, Ethel Robinson, Brad Harding"/>
    <x v="1957"/>
    <s v="Jemaine Clement, Taika Waititi"/>
    <s v="Viago, Deacon and Vladislav are vampires who are finding that modern life has them struggling with the mundane - like paying rent, keeping up with the chore wheel, trying to get into nightclubs and overcoming flatmate conflicts."/>
    <s v="Viago, Deacon and Vladislav are"/>
    <n v="7.7"/>
    <n v="150662"/>
    <n v="1749195.728575296"/>
    <n v="1600000"/>
    <x v="2991"/>
    <n v="3469224"/>
    <n v="7594579.300520434"/>
    <n v="6946808"/>
    <n v="346"/>
  </r>
  <r>
    <s v="tt3416828"/>
    <x v="4255"/>
    <x v="9"/>
    <s v="22/08/2016"/>
    <s v="Animation"/>
    <s v=" Adventure"/>
    <s v=" Comedy"/>
    <n v="94"/>
    <s v="USA"/>
    <s v="English"/>
    <m/>
    <m/>
    <x v="2165"/>
    <s v="Michael J. Wilson, Michael Berg"/>
    <s v="Stephanie Beatriz, Robert Cardone, Neil deGrasse Tyson, Adam Devine, Jesse Tyler Ferguson, Max Greenfield, Jessie J, Queen Latifah, Denis Leary, John Leguizamo, Jennifer Lopez, Jorge Lucas, Andrew Christopher Nichols, Nick Offerman, Keke Palmer"/>
    <x v="1958"/>
    <s v="Stephanie Beatriz, Robert Cardone"/>
    <s v="When Scrat's acorn sends an asteroid to Earth, the Herd must find a way to stop the asteroid from hitting Earth with the help of a returning friend."/>
    <s v="When Scrat's acorn sends an asteroid"/>
    <n v="5.7"/>
    <n v="54946"/>
    <n v="113226510.06012361"/>
    <n v="105000000"/>
    <x v="2992"/>
    <n v="64063008"/>
    <n v="440590271.96631068"/>
    <n v="408579038"/>
    <n v="136"/>
  </r>
  <r>
    <s v="tt3442006"/>
    <x v="4256"/>
    <x v="15"/>
    <d v="2015-07-05T00:00:00"/>
    <s v="Drama"/>
    <m/>
    <m/>
    <n v="102"/>
    <s v="USA"/>
    <s v="English"/>
    <s v="Spanish"/>
    <m/>
    <x v="1412"/>
    <s v="Patrick Tobin"/>
    <s v="Jennifer Aniston, Adriana Barraza, Anna Kendrick, Sam Worthington, Mamie Gummer, Felicity Huffman, William H. Macy, Chris Messina, Lucy Punch, Britt Robertson, Paula Cale, Ashley Crow, Manuel Garcia-Rulfo, Camille Guaty, Allen Maldonado"/>
    <x v="360"/>
    <s v="Jennifer Aniston, Adriana Barraza"/>
    <s v="The acerbic, hilarious Claire Bennett becomes fascinated by the suicide of a woman in her chronic pain support group. As she uncovers the details of Nina's suicide and develops a poignant relationship with Nina's husband, she also grapples with her own, very raw personal tragedy."/>
    <s v="The acerbic, hilarious Claire"/>
    <n v="6.4"/>
    <n v="34806"/>
    <n v="7652731.3125169203"/>
    <n v="7000000"/>
    <x v="2993"/>
    <n v="1951776"/>
    <n v="2660800.014995615"/>
    <n v="2433850"/>
    <n v="172"/>
  </r>
  <r>
    <s v="tt3450650"/>
    <x v="4257"/>
    <x v="16"/>
    <s v="17/04/2015"/>
    <s v="Action"/>
    <s v=" Comedy"/>
    <s v=" Crime"/>
    <n v="94"/>
    <s v="USA"/>
    <s v="English"/>
    <m/>
    <m/>
    <x v="1007"/>
    <s v="Kevin James, Nick Bakay"/>
    <s v="Kevin James, Raini Rodriguez, Neal McDonough, Daniella Alonso, Eduardo Ver√°stegui, David Henrie, Shirley Knight, Gary Valentine, Ana Gasteyer, Nicholas Turturro, Loni Love, Shelly Desai, Vic Dibitetto, D.B. Woodside, Bas Rutten"/>
    <x v="740"/>
    <s v="Kevin James, Raini Rodriguez"/>
    <s v="After six years of keeping our malls safe, Paul Blart has earned a well-deserved vacation. He heads to Las Vegas with his teenage daughter before she heads off to college. But safety never takes a holiday and when duty calls, Blart answers."/>
    <s v="After six years of keeping our"/>
    <n v="4.4000000000000004"/>
    <n v="33463"/>
    <n v="32758536.3075222"/>
    <n v="30000000"/>
    <x v="2994"/>
    <n v="71038190"/>
    <n v="117481092.49747893"/>
    <n v="107588225"/>
    <n v="169"/>
  </r>
  <r>
    <s v="tt3450900"/>
    <x v="4258"/>
    <x v="16"/>
    <s v="28/04/2016"/>
    <s v="Drama"/>
    <s v=" Fantasy"/>
    <s v=" Mystery"/>
    <n v="110"/>
    <s v="USA"/>
    <s v="English"/>
    <s v="Japanese"/>
    <m/>
    <x v="111"/>
    <s v="Chris Sparling"/>
    <s v="Matthew McConaughey, Ryoko Seta, Sienna Tow, Naoko Marshall, Michiko Tomura, Yusuke Tozawa, Abe Lee Tsunenori, Ken Watanabe, Joe Girard, Jazmin Domenech, Luke DeWolfe, Naomi Watts, Katie Aselton, Nada Despotovich, Christopher Tarjan"/>
    <x v="36"/>
    <s v="Matthew McConaughey"/>
    <s v="A suicidal American befriends a Japanese man lost in a forest near Mt. Fuji and the two search for a way out."/>
    <s v="A suicidal American befriends"/>
    <n v="6.1"/>
    <n v="13041"/>
    <n v="27298780.256268501"/>
    <n v="25000000"/>
    <x v="2995"/>
    <n v="20444"/>
    <n v="990394.28794136993"/>
    <n v="906995"/>
    <n v="108"/>
  </r>
  <r>
    <s v="tt3721936"/>
    <x v="4259"/>
    <x v="9"/>
    <s v="14/10/2016"/>
    <s v="Drama"/>
    <s v=" Romance"/>
    <m/>
    <n v="163"/>
    <s v="UK, USA"/>
    <s v="English"/>
    <m/>
    <m/>
    <x v="918"/>
    <s v="Andrea Arnold"/>
    <s v="Sasha Lane, Shia LaBeouf, Riley Keough, McCaul Lombardi, Arielle Holmes, Crystal Ice, Veronica Ezell, Chad Cox, Garry Howell, Kenneth Kory Tucker, Raymond Coalson, Isaiah Stone, Dakota Powers, Shawna Rae Moseley, Christopher David Wright"/>
    <x v="1959"/>
    <s v="Sasha Lane, Shia LaBeouf"/>
    <s v="A teenage girl with nothing to lose joins a traveling magazine sales crew, and gets caught up in a whirlwind of hard partying, law bending and young love as she criss-crosses the Midwest with a band of misfits."/>
    <s v="A teenage girl with nothing to"/>
    <n v="7"/>
    <n v="36892"/>
    <m/>
    <m/>
    <x v="4"/>
    <n v="663246"/>
    <m/>
    <n v="2290649"/>
    <n v="198"/>
  </r>
  <r>
    <s v="tt3450958"/>
    <x v="4260"/>
    <x v="19"/>
    <s v="13/07/2017"/>
    <s v="Action"/>
    <s v=" Adventure"/>
    <s v=" Drama"/>
    <n v="140"/>
    <s v="USA, Canada, New Zealand"/>
    <s v="English"/>
    <s v="American Sign Language"/>
    <m/>
    <x v="1364"/>
    <s v="Mark Bomback, Matt Reeves"/>
    <s v="Andy Serkis, Woody Harrelson, Steve Zahn, Karin Konoval, Amiah Miller, Terry Notary, Ty Olsson, Michael Adamthwaite, Toby Kebbell, Gabriel Chavarria, Judy Greer, Sara Canning, Devyn Dalton, Aleks Paunovic, Alessandro Juliani"/>
    <x v="770"/>
    <s v="Andy Serkis, Woody Harrelson"/>
    <s v="After the apes suffer unimaginable losses, Caesar wrestles with his darker instincts and begins his own mythic quest to avenge his kind."/>
    <s v="After the apes suffer unimaginable"/>
    <n v="7.4"/>
    <n v="222173"/>
    <n v="158378141.31853801"/>
    <n v="150000000"/>
    <x v="2996"/>
    <n v="146880162"/>
    <n v="518128559.81475651"/>
    <n v="490719763"/>
    <n v="884"/>
  </r>
  <r>
    <s v="tt3721964"/>
    <x v="4261"/>
    <x v="11"/>
    <d v="2018-09-03T00:00:00"/>
    <s v="Action"/>
    <s v=" Comedy"/>
    <s v=" Crime"/>
    <n v="111"/>
    <s v="Australia, USA, Mexico"/>
    <s v="English"/>
    <s v="Spanish"/>
    <s v="French"/>
    <x v="2166"/>
    <s v="Anthony Tambakis, Matthew Stone"/>
    <s v="Joel Edgerton, Charlize Theron, David Oyelowo, Thandie Newton, Bashir Salahuddin, Glenn Kubota, Melonie Diaz, Amanda Seyfried, Harry Treadaway, Theo Taplitz, Paris Jackson, Yul Vazquez, Hern√°n Mendoza, Hector Kotsifakis, Ricardo Esquerra"/>
    <x v="679"/>
    <s v="Joel Edgerton, Charlize Theron"/>
    <s v="GRINGO, a dark comedy mixed with white-knuckle action and dramatic intrigue, explores the battle of survival for businessman Harold Soyinka (David Oyelowo) when he finds himself crossing the line from law-abiding citizen to wanted criminal."/>
    <s v="GRINGO, a dark comedy mixed with"/>
    <n v="6.1"/>
    <n v="25700"/>
    <m/>
    <m/>
    <x v="4"/>
    <n v="4969853"/>
    <m/>
    <n v="11001627"/>
    <n v="120"/>
  </r>
  <r>
    <s v="tt3460252"/>
    <x v="4262"/>
    <x v="16"/>
    <d v="2016-04-02T00:00:00"/>
    <s v="Crime"/>
    <s v=" Drama"/>
    <s v=" Mystery"/>
    <n v="168"/>
    <s v="USA"/>
    <s v="English"/>
    <s v="Spanish"/>
    <s v="French"/>
    <x v="398"/>
    <s v="Quentin Tarantino"/>
    <s v="Samuel L. Jackson, Kurt Russell, Jennifer Jason Leigh, Walton Goggins, Demi√°n Bichir, Tim Roth, Michael Madsen, Bruce Dern, James Parks, Dana Gourrier, Zo√´ Bell, Lee Horsley, Gene Jones, Keith Jefferson, Craig Stark"/>
    <x v="63"/>
    <s v="Samuel L. Jackson, Kurt Russell"/>
    <s v="In the dead of a Wyoming winter, a bounty hunter and his prisoner find shelter in a cabin currently inhabited by a collection of nefarious characters."/>
    <s v="In the dead of a Wyoming winter,"/>
    <n v="7.8"/>
    <n v="499070"/>
    <n v="48045853.251032561"/>
    <n v="44000000"/>
    <x v="2997"/>
    <n v="54117416"/>
    <n v="170085061.30619299"/>
    <n v="155762510"/>
    <n v="1450"/>
  </r>
  <r>
    <s v="tt3726704"/>
    <x v="4263"/>
    <x v="16"/>
    <s v="16/10/2015"/>
    <s v="Biography"/>
    <s v=" Drama"/>
    <s v=" History"/>
    <n v="98"/>
    <s v="USA"/>
    <s v="English"/>
    <m/>
    <m/>
    <x v="2167"/>
    <s v="Michael Almereyda"/>
    <s v="John Palladino, Anthony Edwards, Jim Gaffigan, Peter Sarsgaard, Harley Ware, Winona Ryder, Jason Black, Kyla Noelle, Danny A. Abeckaser, John Leguizamo, Donnie Keshawarz, Minnie, Tom Farrell, Anton Yelchin, Taryn Manning"/>
    <x v="1960"/>
    <s v="John Palladino, Anthony Edwards"/>
    <s v="In 1961, famed social psychologist Stanley Milgram conducted a series of radical behavior experiments that tested ordinary humans' willingness to obey authority."/>
    <s v="In 1961, famed social psychologist"/>
    <n v="6.6"/>
    <n v="17133"/>
    <m/>
    <m/>
    <x v="4"/>
    <n v="155575"/>
    <m/>
    <n v="224145"/>
    <n v="68"/>
  </r>
  <r>
    <s v="tt3462710"/>
    <x v="4264"/>
    <x v="19"/>
    <s v="27/04/2017"/>
    <s v="Drama"/>
    <s v=" Thriller"/>
    <m/>
    <n v="100"/>
    <s v="USA"/>
    <s v="English"/>
    <s v="French"/>
    <m/>
    <x v="2168"/>
    <s v="Christina Hodson"/>
    <s v="Rosario Dawson, Katherine Heigl, Geoff Stults, Isabella Kai, Alex Quijano, Sarah Burns, Whitney Cummings, Simon Kassianides, Robert Wisdom, Cheryl Ladd, Stephanie Escajeda, Kincaid Walker, Aline Elasmar, Jayson Blair, Lauren Rose Lewis"/>
    <x v="1961"/>
    <s v="Rosario Dawson, Katherine Heigl"/>
    <s v="A woman sets out to make life a living hell for her ex-husband's new fianc√©e."/>
    <s v="A woman sets out to make life"/>
    <n v="5.0999999999999996"/>
    <n v="13561"/>
    <n v="12670251.305483039"/>
    <n v="12000000"/>
    <x v="2998"/>
    <n v="11368012"/>
    <n v="18760431.436569862"/>
    <n v="17768012"/>
    <n v="121"/>
  </r>
  <r>
    <s v="tt3469046"/>
    <x v="4265"/>
    <x v="19"/>
    <s v="24/08/2017"/>
    <s v="Animation"/>
    <s v=" Adventure"/>
    <s v=" Comedy"/>
    <n v="89"/>
    <s v="USA"/>
    <s v="English"/>
    <m/>
    <m/>
    <x v="1967"/>
    <s v="Cinco Paul, Ken Daurio"/>
    <s v="Steve Carell, Kristen Wiig, Trey Parker, Miranda Cosgrove, Dana Gaier, Nev Scharrel, Pierre Coffin, Steve Coogan, Julie Andrews, Jenny Slate, Michael Beattie, Andy Nyman, Adrian Ciscato, Brian T. Delaney, Katia Saponenko"/>
    <x v="724"/>
    <s v="Steve Carell, Kristen Wiig"/>
    <s v="Gru meets his long-lost, charming, cheerful, and more successful twin brother Dru, who wants to team up with him for one last criminal heist."/>
    <s v="Gru meets his long-lost, charming,"/>
    <n v="6.3"/>
    <n v="108791"/>
    <n v="84468342.036553606"/>
    <n v="80000000"/>
    <x v="2999"/>
    <n v="264624300"/>
    <n v="1092597380.232944"/>
    <n v="1034799409"/>
    <n v="224"/>
  </r>
  <r>
    <s v="tt3733774"/>
    <x v="4266"/>
    <x v="9"/>
    <s v="13/05/2016"/>
    <s v="Crime"/>
    <s v=" Drama"/>
    <s v=" Thriller"/>
    <n v="92"/>
    <s v="USA"/>
    <s v="English"/>
    <s v="German"/>
    <m/>
    <x v="2169"/>
    <s v="Benjamin Brewer, Adam Hirsch"/>
    <s v="Nicolas Cage, Elijah Wood, Sky Ferreira, Eric Heister, Alexandria Lee, Ethan Suplee, Kenna James, Steven Williams, Carl Windom Carlito, Jerry Lewis, Lisa Mack, Marc D. Donovan, Kevin Weisman, Erica Vanlee, Tommie Vegas"/>
    <x v="130"/>
    <s v="Nicolas Cage, Elijah Wood"/>
    <s v="A pair of cops investigating a drug invasion stumble upon a mysterious bank vault."/>
    <s v="A pair of cops investigating a"/>
    <n v="5.4"/>
    <n v="17382"/>
    <m/>
    <n v="9000000"/>
    <x v="4"/>
    <m/>
    <m/>
    <n v="321650"/>
    <n v="152"/>
  </r>
  <r>
    <s v="tt3733778"/>
    <x v="4267"/>
    <x v="16"/>
    <s v="20/10/2016"/>
    <s v="Drama"/>
    <s v=" Horror"/>
    <s v=" Mystery"/>
    <n v="94"/>
    <s v="USA, Canada, UK, Italy, Germany"/>
    <s v="English"/>
    <s v="Spanish"/>
    <s v="Chinese"/>
    <x v="2170"/>
    <s v="Tim Lebbon, Dan Kay"/>
    <s v="Nicolas Cage, Sarah Wayne Callies, Veronica Ferres, Lyriq Bent, Lauren Beatty, Kalie Hunter, Jack Fulton, Stephen McHattie, Susannah Hoffmann, Juan Carlos Velis, Mark Irvingsen, Liam Buckle, Sofia Wells, Aidan Wojtak-Hissong, Caroline Gillis"/>
    <x v="130"/>
    <s v="Nicolas Cage, Sarah Wayne Callies"/>
    <s v="A professor frantically searches for his son who was abducted during a Halloween carnival."/>
    <s v="A professor frantically searches"/>
    <n v="5.2"/>
    <n v="15465"/>
    <m/>
    <m/>
    <x v="4"/>
    <m/>
    <m/>
    <n v="2914020"/>
    <n v="88"/>
  </r>
  <r>
    <s v="tt3470600"/>
    <x v="4268"/>
    <x v="9"/>
    <d v="2017-04-01T00:00:00"/>
    <s v="Animation"/>
    <s v=" Comedy"/>
    <s v=" Family"/>
    <n v="108"/>
    <s v="Japan, USA"/>
    <s v="English"/>
    <s v="Japanese"/>
    <s v="Ukrainian"/>
    <x v="738"/>
    <s v="Garth Jennings"/>
    <s v="Matthew McConaughey, Reese Witherspoon, Seth MacFarlane, Scarlett Johansson, John C. Reilly, Taron Egerton, Tori Kelly, Jennifer Saunders, Jennifer Hudson, Garth Jennings, Peter Serafinowicz, Nick Kroll, Beck Bennett, Jay Pharoah, Nick Offerman"/>
    <x v="36"/>
    <s v="Matthew McConaughey"/>
    <s v="In a city of humanoid animals, a hustling theater impresario's attempt to save his theater with a singing competition becomes grander than he anticipates even as its finalists find that their lives will never be the same."/>
    <s v="In a city of humanoid animals,"/>
    <n v="7.1"/>
    <n v="129577"/>
    <n v="80876078.614373997"/>
    <n v="75000000"/>
    <x v="3000"/>
    <n v="270395425"/>
    <n v="683839511.00485623"/>
    <n v="634154922"/>
    <n v="278"/>
  </r>
  <r>
    <s v="tt3488710"/>
    <x v="4269"/>
    <x v="16"/>
    <s v="22/10/2015"/>
    <s v="Adventure"/>
    <s v=" Biography"/>
    <s v=" Drama"/>
    <n v="123"/>
    <s v="USA"/>
    <s v="English"/>
    <s v="French"/>
    <s v="Czech"/>
    <x v="63"/>
    <s v="Robert Zemeckis, Christopher Browne"/>
    <s v="Joseph Gordon-Levitt, Guillaume Baillargeon, √âmilie Leclerc, Mark Trafford, Inka Malovic, Lucas Ramaci√®re, Martin Lefebvre, Philippe Bertrand, Laurence Desch√™nes, Patricia Tulasne, Jean-Robert Bourdage, Sylvie Lemay, Sasha Dominique, Soleyman Pierini, Jade Kindar-Martin"/>
    <x v="694"/>
    <s v="Joseph Gordon-Levitt"/>
    <s v="In 1974, high-wire artist Philippe Petit recruits a team of people to help him realize his dream: to walk the immense void between the World Trade Center towers."/>
    <s v="In 1974, high-wire artist Philippe"/>
    <n v="7.3"/>
    <n v="117458"/>
    <n v="38218292.358775899"/>
    <n v="35000000"/>
    <x v="3001"/>
    <n v="10137502"/>
    <n v="66807695.612390585"/>
    <n v="61181942"/>
    <n v="246"/>
  </r>
  <r>
    <s v="tt3495026"/>
    <x v="4270"/>
    <x v="9"/>
    <s v="15/04/2016"/>
    <s v="Action"/>
    <s v=" Drama"/>
    <s v=" Thriller"/>
    <n v="138"/>
    <s v="India"/>
    <s v="Hindi"/>
    <m/>
    <m/>
    <x v="1615"/>
    <s v="Maneesh Sharma, Habib Faisal"/>
    <s v="Shah Rukh Khan, Carolina Main, Shriya Pilgaonkar, Sayani Gupta, Puja Panchkoty, Raj Awasti, Manoj Anand, Abdul Hakim Joy, Laura Bernardeschi, Mariola Jaworska, Taher Shabbir, Deepika Amin, Atul Sharma, Zachary Coffin, Glenn Webster"/>
    <x v="390"/>
    <s v="Shah Rukh Khan, Carolina Main"/>
    <s v="Gaurav develops an obsession with a movie star who looks just like him. He goes to Bombay to meet his idol, but he refuses to grant him five minutes of his time. Gaurav is enraged and plots to destroy his hero."/>
    <s v="Gaurav develops an obsession with"/>
    <n v="7"/>
    <n v="41454"/>
    <n v="16897708.691829875"/>
    <n v="15670000"/>
    <x v="3002"/>
    <n v="2300000"/>
    <n v="30452539.467598956"/>
    <n v="28240000"/>
    <n v="325"/>
  </r>
  <r>
    <s v="tt3742284"/>
    <x v="4271"/>
    <x v="16"/>
    <s v="13/03/2015"/>
    <s v="Action"/>
    <s v=" Crime"/>
    <s v=" Drama"/>
    <n v="115"/>
    <s v="India"/>
    <s v="Hindi"/>
    <s v="Haryanvi"/>
    <m/>
    <x v="2171"/>
    <s v="Sudip Sharma"/>
    <s v="Anushka Sharma, Neil Bhoopalam, Darshan Kumaar, Deepti Naval, Tanya Purohit, Kanchan Sharma, Tushar Grover, Deepak Arora, Ravi Beniwal, Siddharth Bhardwaj, Sidharth Bhardwaj, Naresh Gosain, Ritesh Jangid, Ravi Jhankal, Krishan Kumar"/>
    <x v="1962"/>
    <s v="Anushka Sharma, Neil Bhoopalam"/>
    <s v="On their way to a weekend retreat, a married couple find their dream vacation turn into a nightmare when they cross paths with a dangerous gang."/>
    <s v="On their way to a weekend retreat,"/>
    <n v="7.2"/>
    <n v="11917"/>
    <m/>
    <m/>
    <x v="4"/>
    <n v="303587"/>
    <m/>
    <n v="303587"/>
    <n v="74"/>
  </r>
  <r>
    <s v="tt3498820"/>
    <x v="4272"/>
    <x v="9"/>
    <d v="2016-04-05T00:00:00"/>
    <s v="Action"/>
    <s v=" Adventure"/>
    <s v=" Sci-Fi"/>
    <n v="147"/>
    <s v="USA"/>
    <s v="English"/>
    <s v="German"/>
    <s v="Xhosa"/>
    <x v="416"/>
    <s v="Christopher Markus, Stephen McFeely"/>
    <s v="Chris Evans, Robert Downey Jr., Scarlett Johansson, Sebastian Stan, Anthony Mackie, Don Cheadle, Jeremy Renner, Chadwick Boseman, Paul Bettany, Elizabeth Olsen, Paul Rudd, Emily VanCamp, Tom Holland, Daniel Br√ºhl, Frank Grillo"/>
    <x v="703"/>
    <s v="Chris Evans, Robert Downey Jr."/>
    <s v="Political involvement in the Avengers' affairs causes a rift between Captain America and Iron Man."/>
    <s v="Political involvement in the Avengers'"/>
    <n v="7.8"/>
    <n v="644241"/>
    <n v="269586928.71458"/>
    <n v="250000000"/>
    <x v="3003"/>
    <n v="408084349"/>
    <n v="1243693056.0747018"/>
    <n v="1153332120"/>
    <n v="1422"/>
  </r>
  <r>
    <s v="tt3748172"/>
    <x v="4273"/>
    <x v="19"/>
    <s v="29/09/2017"/>
    <s v="Drama"/>
    <s v=" Horror"/>
    <s v=" Thriller"/>
    <n v="103"/>
    <s v="USA"/>
    <s v="English"/>
    <m/>
    <m/>
    <x v="1616"/>
    <s v="Mike Flanagan, Jeff Howard"/>
    <s v="Carla Gugino, Bruce Greenwood, Chiara Aurelia, Carel Struycken, Henry Thomas, Kate Siegel, Adalyn Jones, Bryce Harper, Gwendolyn Mulamba, James Flanagan, Dori Lumpkin, Natalie Roers, Nikia Reynolds, Bill Riales, Chuck Borden"/>
    <x v="1963"/>
    <s v="Carla Gugino, Bruce Greenwood"/>
    <s v="A couple tries to spice up their marriage in a remote lake house. After the husband dies unexpectedly, the wife is left handcuffed to their bed frame and must fight to survive and break free."/>
    <s v="A couple tries to spice up their"/>
    <n v="6.6"/>
    <n v="84184"/>
    <m/>
    <m/>
    <x v="4"/>
    <m/>
    <m/>
    <m/>
    <n v="314"/>
  </r>
  <r>
    <s v="tt3748440"/>
    <x v="4274"/>
    <x v="9"/>
    <d v="2016-02-02T00:00:00"/>
    <s v="Comedy"/>
    <s v=" Sport"/>
    <m/>
    <n v="90"/>
    <s v="USA"/>
    <s v="English"/>
    <m/>
    <m/>
    <x v="2172"/>
    <s v="Eric Falconer, Chris Romano"/>
    <s v="Alan Ritchson, Darin Brooks, James Cade, Rob Ramsay, Chris Romano, Frankie Shaw, Omari Newton, Ed Marinaro, Dhani Jones, Ed Amatrudo, Jimmy Tatro, Brittany Ann Boudreault, Katelynn Derengowski, Hudson Shank, Lindsey Sporrer"/>
    <x v="1964"/>
    <s v="Alan Ritchson, Darin Brooks"/>
    <s v="When the Dean of Blue Mountain State threatens to sell the Goat House, Alex throws Thad the party of his dreams in an effort to get him to buy it."/>
    <s v="When the Dean of Blue Mountain"/>
    <n v="5.8"/>
    <n v="14557"/>
    <m/>
    <m/>
    <x v="4"/>
    <m/>
    <m/>
    <m/>
    <n v="29"/>
  </r>
  <r>
    <s v="tt3499096"/>
    <x v="1999"/>
    <x v="9"/>
    <s v="31/03/2016"/>
    <s v="Biography"/>
    <s v=" Drama"/>
    <s v=" Sport"/>
    <n v="134"/>
    <s v="Canada, Germany, France"/>
    <s v="English"/>
    <s v="German"/>
    <m/>
    <x v="77"/>
    <s v="Joe Shrapnel, Anna Waterhouse"/>
    <s v="Stephan James, Jason Sudeikis, Eli Goree, Shanice Banton, Carice van Houten, Jeremy Irons, William Hurt, David Kross, Jonathan Higgins, Tony Curran, Amanda Crew, Barnaby Metschurat, Chantel Riley, Vlasta Vrana, Shamier Anderson"/>
    <x v="1965"/>
    <s v="Stephan James, Jason Sudeikis"/>
    <s v="Jesse Owens' quest to become the greatest track and field athlete in history thrusts him onto the world stage of the 1936 Olympics, where he faces off against Adolf Hitler's vision of Aryan supremacy."/>
    <s v="Jesse Owens' quest to become the"/>
    <n v="7.1"/>
    <n v="33910"/>
    <n v="37742170.020041205"/>
    <n v="35000000"/>
    <x v="3004"/>
    <n v="19206207"/>
    <n v="27034458.660251662"/>
    <n v="25070261"/>
    <n v="99"/>
  </r>
  <r>
    <s v="tt3750872"/>
    <x v="4275"/>
    <x v="19"/>
    <d v="2018-04-10T00:00:00"/>
    <s v="Drama"/>
    <m/>
    <m/>
    <n v="99"/>
    <s v="UK, Sweden, USA"/>
    <s v="English"/>
    <s v="Swedish"/>
    <m/>
    <x v="2173"/>
    <s v="Jane Anderson, Meg Wolitzer"/>
    <s v="Glenn Close, Jonathan Pryce, Max Irons, Christian Slater, Harry Lloyd, Annie Starke, Elizabeth McGovern, Johan Widerberg, Karin Franz K√∂rlof, Richard Cordery, Jan Mybrand, Anna Azc√°rate, Peter Forbes, Fredric Gildea, Jane Garda"/>
    <x v="178"/>
    <s v="Glenn Close, Jonathan Pryce"/>
    <s v="A wife questions her life choices as she travels to Stockholm to see her husband receive the Nobel Prize for Literature."/>
    <s v="A wife questions her life choices"/>
    <n v="7.2"/>
    <n v="33383"/>
    <m/>
    <m/>
    <x v="4"/>
    <n v="9601092"/>
    <m/>
    <n v="19978189"/>
    <n v="227"/>
  </r>
  <r>
    <s v="tt3501632"/>
    <x v="4276"/>
    <x v="19"/>
    <s v="25/10/2017"/>
    <s v="Action"/>
    <s v=" Adventure"/>
    <s v=" Comedy"/>
    <n v="130"/>
    <s v="USA"/>
    <s v="English"/>
    <m/>
    <m/>
    <x v="991"/>
    <s v="Eric Pearson, Craig Kyle"/>
    <s v="Chris Hemsworth, Tom Hiddleston, Cate Blanchett, Idris Elba, Jeff Goldblum, Tessa Thompson, Karl Urban, Mark Ruffalo, Anthony Hopkins, Benedict Cumberbatch, Taika Waititi, Rachel House, Clancy Brown, Tadanobu Asano, Ray Stevenson"/>
    <x v="1034"/>
    <s v="Chris Hemsworth, Tom Hiddleston"/>
    <s v="Imprisoned on the planet Sakaar, Thor must race against time to return to Asgard and stop Ragnar√∂k, the destruction of his world, at the hands of the powerful and ruthless villain Hela."/>
    <s v="Imprisoned on the planet Sakaar,"/>
    <n v="7.9"/>
    <n v="564511"/>
    <n v="190053769.58224559"/>
    <n v="180000000"/>
    <x v="3005"/>
    <n v="315058289"/>
    <n v="901677528.23173225"/>
    <n v="853979142"/>
    <n v="1600"/>
  </r>
  <r>
    <s v="tt3756788"/>
    <x v="4277"/>
    <x v="16"/>
    <d v="2016-01-01T00:00:00"/>
    <s v="Drama"/>
    <s v=" Family"/>
    <m/>
    <n v="127"/>
    <s v="Japan"/>
    <s v="Japanese"/>
    <m/>
    <m/>
    <x v="693"/>
    <s v="Akimi Yoshida, Hirokazu Koreeda"/>
    <s v="Haruka Ayase, Masami Nagasawa, Kaho, Suzu Hirose, Ry√¥ Kase, Ry√¥hei Suzuki, Takafumi Ikeda, Kentar√¥ Sakaguchi, Ohshir√¥ Maeda, Midoriko Kimura, Y√ªko Nakamura, Jun Fubuki, Kazuaki Shimizu, Kaoru Hirata, Shin'ichi Tsutsumi"/>
    <x v="1966"/>
    <s v="Haruka Ayase, Masami Nagasawa"/>
    <s v="A story that revolves around three sisters who live in their grandmother's home and the arrival of their thirteen-year-old half sister."/>
    <s v="A story that revolves around three"/>
    <n v="7.5"/>
    <n v="11855"/>
    <m/>
    <m/>
    <x v="4"/>
    <n v="531996"/>
    <m/>
    <n v="15918101"/>
    <n v="53"/>
  </r>
  <r>
    <s v="tt3758172"/>
    <x v="4278"/>
    <x v="19"/>
    <s v="20/10/2017"/>
    <s v="Action"/>
    <s v=" Adventure"/>
    <s v=" Biography"/>
    <n v="115"/>
    <s v="Australia, Colombia, UK"/>
    <s v="English"/>
    <s v="Spanish"/>
    <s v="German"/>
    <x v="873"/>
    <s v="Yossi Ghinsberg, Justin Monjo"/>
    <s v="Daniel Radcliffe, Thomas Kretschmann, Joel Jackson, Yasmin Kassim, Luis Jose Lopez, Lily Sullivan, Jacek Koman, Angie Milliken, John Bluthal, Rodrigo Marulanda, Elias Granado, Miguel Angel Martinez, Cayam Ghinsperg, Brandon Membreno, Lucho Velasco"/>
    <x v="404"/>
    <s v="Daniel Radcliffe, Thomas Kretschmann"/>
    <s v="A group of friends join a guide for a trek into the Bolivian jungle, searching for an Indian village. The men soon realize that the jungle is a difficult place to be."/>
    <s v="A group of friends join a guide"/>
    <n v="6.7"/>
    <n v="43892"/>
    <m/>
    <m/>
    <x v="4"/>
    <m/>
    <m/>
    <n v="1906640"/>
    <n v="180"/>
  </r>
  <r>
    <s v="tt3759416"/>
    <x v="4279"/>
    <x v="15"/>
    <s v="15/01/2015"/>
    <s v="Animation"/>
    <s v=" Adventure"/>
    <s v=" Comedy"/>
    <n v="85"/>
    <s v="France, Belgium"/>
    <s v="French"/>
    <m/>
    <m/>
    <x v="2174"/>
    <s v="Ren√© Goscinny, Albert Uderzo"/>
    <s v="Roger Carel, Lor√†nt Deutsch, Laurent Lafitte, Alexandre Astier, Alain Chabat, Elie Semoun, G√©raldine Nakache, Artus de Penguern, Lionnel Astier, Fran√ßois Morel, Guillaume Briat, Florence Foresti, Serge Papagalli, Bernard Alane, Laurent Morteau"/>
    <x v="459"/>
    <s v="Roger Carel, Lor√†nt Deutsch"/>
    <s v="In order to wipe out the Gaulish village by any means necessary, Caesar plans to absorb the villagers into Roman culture by having an estate built next to the village to start a new Roman colony."/>
    <s v="In order to wipe out the Gaulish"/>
    <n v="6.9"/>
    <n v="11771"/>
    <m/>
    <s v="EUR 30000000"/>
    <x v="4"/>
    <m/>
    <m/>
    <n v="42830578"/>
    <n v="35"/>
  </r>
  <r>
    <s v="tt3508840"/>
    <x v="4280"/>
    <x v="16"/>
    <s v="29/09/2016"/>
    <s v="Action"/>
    <s v=" Drama"/>
    <s v=" History"/>
    <n v="105"/>
    <s v="Taiwan, China, Hong Kong, France"/>
    <s v="Mandarin"/>
    <m/>
    <m/>
    <x v="2175"/>
    <s v="Cheng Ah, T'ien-wen Chu"/>
    <s v="Qi Shu, Chen Chang, Yun Zhou, Satoshi Tsumabuki, Dahong Ni, Mei Yong, Zhen Yu Lei, Nikki Hsieh, Ethan Juan, Fang-yi Sheu, Jacques Picoux, Shao-Huai Chang, Ti-Ying Hsueh, Fang Mei, Chun Shih"/>
    <x v="1631"/>
    <s v="Qi Shu, Chen Chang, Yun Zhou"/>
    <s v="A female assassin receives a dangerous mission to kill a political leader in eighth-century China."/>
    <s v="A female assassin receives a dangerous"/>
    <n v="6.3"/>
    <n v="15320"/>
    <n v="16379268.1537611"/>
    <n v="15000000"/>
    <x v="3006"/>
    <n v="632542"/>
    <n v="13094317.477476282"/>
    <n v="11991669"/>
    <n v="129"/>
  </r>
  <r>
    <s v="tt3513498"/>
    <x v="4281"/>
    <x v="18"/>
    <s v="21/02/2019"/>
    <s v="Animation"/>
    <s v=" Action"/>
    <s v=" Adventure"/>
    <n v="107"/>
    <s v="Denmark, Norway, Australia, USA"/>
    <s v="English"/>
    <m/>
    <m/>
    <x v="344"/>
    <s v="Phil Lord, Christopher Miller"/>
    <s v="Chris Pratt, Elizabeth Banks, Will Arnett, Tiffany Haddish, Stephanie Beatriz, Alison Brie, Nick Offerman, Charlie Day, Maya Rudolph, Will Ferrell, Jadon Sand, Brooklynn Prince, Channing Tatum, Jonah Hill, Richard Ayoade"/>
    <x v="628"/>
    <s v="Chris Pratt, Elizabeth Banks"/>
    <s v="It's been five years since everything was awesome and the citizens are facing a huge new threat: Lego Duplo invaders from outer space, wrecking everything faster than they can rebuild."/>
    <s v="It's been five years since everything"/>
    <n v="6.6"/>
    <n v="51436"/>
    <n v="100221347.35211644"/>
    <n v="99000000"/>
    <x v="3007"/>
    <n v="105806508"/>
    <n v="194678962.99333897"/>
    <n v="192306508"/>
    <n v="401"/>
  </r>
  <r>
    <s v="tt3513548"/>
    <x v="4282"/>
    <x v="18"/>
    <s v="16/01/2020"/>
    <s v="Biography"/>
    <s v=" Crime"/>
    <s v=" Drama"/>
    <n v="131"/>
    <s v="USA"/>
    <s v="English"/>
    <m/>
    <m/>
    <x v="136"/>
    <s v="Billy Ray, Marie Brenner"/>
    <s v="Paul Walter Hauser, Sam Rockwell, Brandon Stanley, Ryan Boz, Charles Green, Olivia Wilde, Mike Pniewski, Jon Hamm, Ian Gomez, Nina Arianda, Kathy Bates, Ronnie Allen, David Lengel, Beth Keener, Grant Roberts"/>
    <x v="1967"/>
    <s v="Paul Walter Hauser, Sam Rockwell"/>
    <s v="Marshal Dix is to free US president from aliens on the int'l lunar base. A clone has replaced him in The White House. Can Dix prevent an alien invasion?"/>
    <s v="Marshal Dix is to free US president"/>
    <n v="7.5"/>
    <n v="48632"/>
    <n v="45555157.887325652"/>
    <n v="45000000"/>
    <x v="3008"/>
    <n v="22345542"/>
    <n v="44285223.83725857"/>
    <n v="43745542"/>
    <n v="473"/>
  </r>
  <r>
    <s v="tt3767372"/>
    <x v="4283"/>
    <x v="16"/>
    <d v="2015-08-05T00:00:00"/>
    <s v="Comedy"/>
    <s v=" Drama"/>
    <m/>
    <n v="123"/>
    <s v="India"/>
    <s v="Hindi"/>
    <m/>
    <m/>
    <x v="1930"/>
    <s v="Juhi Chaturvedi"/>
    <s v="Deepika Padukone, Amitabh Bachchan, Irrfan Khan, Moushumi Chatterjee, Raghuvir Yadav, Jishu Sengupta, Balendar Singh, Swaroopa Ghosh, Sajal Bhattacharya, Rupsa Banerjee, Nutan Mathur, Prerna Chawla, Aniruddha Roy Chowdhury, Bishwadeep Chatterjee, Avijit Dutt"/>
    <x v="1663"/>
    <s v="Deepika Padukone, Amitabh Bachchan"/>
    <s v="A quirky comedy about the relationship between a daughter and her aging father, whose eccentricities drive everyone crazy."/>
    <s v="A quirky comedy about the relationship"/>
    <n v="7.6"/>
    <n v="28155"/>
    <m/>
    <m/>
    <x v="4"/>
    <n v="1801807"/>
    <m/>
    <n v="2452343"/>
    <n v="120"/>
  </r>
  <r>
    <s v="tt3521126"/>
    <x v="4284"/>
    <x v="19"/>
    <s v="22/02/2018"/>
    <s v="Biography"/>
    <s v=" Comedy"/>
    <s v=" Drama"/>
    <n v="104"/>
    <s v="USA"/>
    <s v="English"/>
    <m/>
    <m/>
    <x v="2176"/>
    <s v="Scott Neustadter, Michael H. Weber"/>
    <s v="Dave Franco, James Franco, Seth Rogen, Ari Graynor, Alison Brie, Jacki Weaver, Paul Scheer, Zac Efron, Josh Hutcherson, June Diane Raphael, Megan Mullally, Jason Mantzoukas, Andrew Santino, Nathan Fielder, Joe Mande"/>
    <x v="1968"/>
    <s v="Dave Franco, James Franco"/>
    <s v="A teenager accidentally activates a machine that enables him to speed up his body so that other people seem to be standing still."/>
    <s v="A teenager accidentally activates"/>
    <n v="7.4"/>
    <n v="133498"/>
    <n v="10558542.754569201"/>
    <n v="10000000"/>
    <x v="3009"/>
    <n v="21120616"/>
    <n v="31486224.900359035"/>
    <n v="29820616"/>
    <n v="399"/>
  </r>
  <r>
    <s v="tt3774466"/>
    <x v="4285"/>
    <x v="16"/>
    <s v="25/09/2015"/>
    <s v="Comedy"/>
    <s v=" Crime"/>
    <s v=" Drama"/>
    <n v="100"/>
    <s v="USA"/>
    <s v="English"/>
    <m/>
    <m/>
    <x v="2177"/>
    <s v="Tony McNamara"/>
    <s v="Mickey Rourke, Nat Wolff, Emma Roberts, Sarah Silverman, Kevin Dunn, Zachary Knighton, Michael Lerner, John Enos III, Steve Coulter, Tom Nowicki, Adam Aalderks, Seth Dousman, Jason Davis, Max Lesser, Jodonna Gaines"/>
    <x v="705"/>
    <s v="Mickey Rourke, Nat Wolff"/>
    <s v="High-school student Ed Wallis enters into a friendship with his neighbor, Ashby, a retired CIA assassin who only has a few months left to live."/>
    <s v="High-school student Ed Wallis"/>
    <n v="6.4"/>
    <n v="14554"/>
    <m/>
    <m/>
    <x v="4"/>
    <n v="4631"/>
    <m/>
    <n v="122919"/>
    <n v="55"/>
  </r>
  <r>
    <s v="tt3521164"/>
    <x v="4286"/>
    <x v="9"/>
    <s v="22/12/2016"/>
    <s v="Animation"/>
    <s v=" Adventure"/>
    <s v=" Comedy"/>
    <n v="107"/>
    <s v="USA"/>
    <s v="English"/>
    <m/>
    <m/>
    <x v="30"/>
    <s v="Jared Bush, Ron Clements"/>
    <s v="Auli'i Cravalho, Dwayne Johnson, Rachel House, Temuera Morrison, Jemaine Clement, Nicole Scherzinger, Alan Tudyk, Oscar Kightley, Troy Polamalu, Puanani Cravalho, Louise Bush"/>
    <x v="1969"/>
    <s v="Auli'i Cravalho, Dwayne Johnson"/>
    <s v="In Ancient Polynesia, when a terrible curse incurred by the Demigod Maui reaches Moana's island, she answers the Ocean's call to seek out the Demigod to set things right."/>
    <s v="In Ancient Polynesia, when a terrible"/>
    <n v="7.6"/>
    <n v="260900"/>
    <n v="161752157.22874799"/>
    <n v="150000000"/>
    <x v="3010"/>
    <n v="248757044"/>
    <n v="693752198.65004158"/>
    <n v="643347400"/>
    <n v="528"/>
  </r>
  <r>
    <s v="tt3774790"/>
    <x v="4287"/>
    <x v="16"/>
    <s v="15/01/2016"/>
    <s v="Mystery"/>
    <s v=" Sci-Fi"/>
    <s v=" Thriller"/>
    <n v="91"/>
    <s v="USA"/>
    <s v="English"/>
    <m/>
    <m/>
    <x v="2178"/>
    <s v="Matt Osterman"/>
    <s v="Brandon Routh, Dane Cook, Caity Lotz, Ben Feldman, Tom Cavanagh, Grant Bowler, Sally Pressman, Mark Steger, Fernanda Romero, Dominic Bogart, Frank Ashmore, Oz Kalvan, Iris Karina, Luke Barnett, Sara Tomko"/>
    <x v="556"/>
    <s v="Brandon Routh, Dane Cook"/>
    <s v="With their 400-day mission simulation nearing completion, 4 astronauts begin to feel something's amiss."/>
    <s v="With their 400-day mission simulation"/>
    <n v="4.4000000000000004"/>
    <n v="10018"/>
    <m/>
    <m/>
    <x v="4"/>
    <m/>
    <m/>
    <n v="58"/>
    <n v="143"/>
  </r>
  <r>
    <s v="tt3775086"/>
    <x v="4288"/>
    <x v="16"/>
    <s v="25/02/2016"/>
    <s v="Action"/>
    <s v=" Drama"/>
    <s v=" Sci-Fi"/>
    <n v="112"/>
    <s v="Italy"/>
    <s v="Italian"/>
    <m/>
    <m/>
    <x v="2179"/>
    <s v="Nicola Guaglianone, Nicola Guaglianone"/>
    <s v="Claudio Santamaria, Luca Marinelli, Ilenia Pastorelli, Stefano Ambrogi, Maurizio Tesei, Francesco Formichetti, Daniele Trombetti, Joel Sy, Gianluca Di Gennaro, Salvatore Esposito, Antonia Truppo, Juana Jimenez, Tommaso Di Carlo, Giampaolo Crescenzio, Tamken Abdulaziz"/>
    <x v="1970"/>
    <s v="Claudio Santamaria, Luca Marinelli"/>
    <s v="Enzo, a lonely and misanthropic small time crook, uses the superpowers gained after falling in the Tiber river to chase down a crazy gangster called &quot;The gypsy&quot;."/>
    <s v="Enzo, a lonely and misanthropic"/>
    <n v="7.1"/>
    <n v="12790"/>
    <m/>
    <s v="EUR 1700000"/>
    <x v="4"/>
    <m/>
    <m/>
    <n v="5973344"/>
    <n v="29"/>
  </r>
  <r>
    <s v="tt3522806"/>
    <x v="4289"/>
    <x v="9"/>
    <s v="24/11/2016"/>
    <s v="Action"/>
    <s v=" Adventure"/>
    <s v=" Thriller"/>
    <n v="98"/>
    <s v="USA, France, Bulgaria, Germany"/>
    <s v="English"/>
    <s v="Portuguese"/>
    <s v="Thai"/>
    <x v="610"/>
    <s v="Lewis John Carlino, Philip Shelby"/>
    <s v="Jason Statham, Jessica Alba, Tommy Lee Jones, Michelle Yeoh, Sam Hazeldine, John Cenatiempo, Toby Eddington, Femi Elufowoju Jr., Anteo Quintavalle, Yayaying Rhatha Phongam, Bonnie Zellerbach, Stuart Thorp, Alex Kuzelicki, Brahim Chab, Thomas Kiwi"/>
    <x v="160"/>
    <s v="Jason Statham, Jessica Alba"/>
    <s v="Bishop's most formidable foe kidnaps the love of his life in order to make him complete three impossible assassinations and make them look like accidents."/>
    <s v="Bishop's most formidable foe kidnaps"/>
    <n v="5.7"/>
    <n v="74364"/>
    <n v="43133908.594332799"/>
    <n v="40000000"/>
    <x v="3011"/>
    <n v="21218403"/>
    <n v="135580264.59222066"/>
    <n v="125729635"/>
    <n v="224"/>
  </r>
  <r>
    <s v="tt3530002"/>
    <x v="4290"/>
    <x v="16"/>
    <s v="20/11/2015"/>
    <s v="Comedy"/>
    <s v=" Fantasy"/>
    <m/>
    <n v="101"/>
    <s v="USA"/>
    <s v="English"/>
    <m/>
    <m/>
    <x v="983"/>
    <s v="Jonathan Levine, Kyle Hunter"/>
    <s v="Joseph Gordon-Levitt, Seth Rogen, Anthony Mackie, Jillian Bell, Lizzy Caplan, Hel√©ne Yorke, Michael Shannon, Mindy Kaling, Ilana Glazer, Aaron Hill, Tracy Morgan, Darrie Lawrence, Nathan Fielder, James Franco, Miley Cyrus"/>
    <x v="694"/>
    <s v="Joseph Gordon-Levitt"/>
    <s v="On Christmas Eve, three lifelong friends spend the night in New York City looking for the Holy Grail of Christmas parties."/>
    <s v="On Christmas Eve, three lifelong"/>
    <n v="6.4"/>
    <n v="63398"/>
    <n v="27298780.256268501"/>
    <n v="25000000"/>
    <x v="3012"/>
    <n v="43047372"/>
    <n v="57213871.244492933"/>
    <n v="52395996"/>
    <n v="147"/>
  </r>
  <r>
    <s v="tt3531824"/>
    <x v="4291"/>
    <x v="9"/>
    <s v="15/06/2017"/>
    <s v="Adventure"/>
    <s v=" Crime"/>
    <s v=" Drama"/>
    <n v="96"/>
    <s v="USA"/>
    <s v="English"/>
    <m/>
    <m/>
    <x v="1794"/>
    <s v="Jessica Sharzer, Jeanne Ryan"/>
    <s v="Emma Roberts, Dave Franco, Emily Meade, Miles Heizer, Juliette Lewis, Kimiko Glenn, Marc John Jefferies, Machine Gun Kelly, Brian Marc, Ed Squires, Rightor Doyle, Josh Ostrovsky, Eric D'Alessandro, Arielle Vandenberg, Jonny Beauchamp"/>
    <x v="793"/>
    <s v="Emma Roberts, Dave Franco"/>
    <s v="A high school senior finds herself immersed in an online game of truth or dare, where her every move starts to become manipulated by an anonymous community of &quot;watchers.&quot;"/>
    <s v="A high school senior finds herself"/>
    <n v="6.5"/>
    <n v="112666"/>
    <n v="20488606.58230808"/>
    <n v="19000000"/>
    <x v="3013"/>
    <n v="38583626"/>
    <n v="91930679.33716546"/>
    <n v="85251425"/>
    <n v="270"/>
  </r>
  <r>
    <s v="tt3532216"/>
    <x v="4292"/>
    <x v="19"/>
    <s v="14/09/2017"/>
    <s v="Action"/>
    <s v=" Biography"/>
    <s v=" Comedy"/>
    <n v="115"/>
    <s v="USA, Japan, Colombia"/>
    <s v="English"/>
    <s v="Spanish"/>
    <m/>
    <x v="367"/>
    <s v="Gary Spinelli"/>
    <s v="Tom Cruise, Domhnall Gleeson, Sarah Wright, Jesse Plemons, Caleb Landry Jones, Lola Kirke, Jayma Mays, Alejandro Edda, Benito Martinez, E. Roger Mitchell, Jed Rees, Fredy Yate, Mauricio Mej√≠a, Robert Farrior, Morgan Hinkleman"/>
    <x v="9"/>
    <s v="Tom Cruise, Domhnall Gleeson"/>
    <s v="The story of Barry Seal, an American pilot who became a drug-runner for the CIA in the 1980s in a clandestine operation that would be exposed as the Iran-Contra Affair."/>
    <s v="The story of Barry Seal, an American"/>
    <n v="7.2"/>
    <n v="153394"/>
    <n v="52792713.772845998"/>
    <n v="50000000"/>
    <x v="3014"/>
    <n v="51342000"/>
    <n v="142399468.83535832"/>
    <n v="134866593"/>
    <n v="334"/>
  </r>
  <r>
    <s v="tt3793788"/>
    <x v="4293"/>
    <x v="9"/>
    <s v="28/07/2016"/>
    <s v="Comedy"/>
    <s v=" Drama"/>
    <s v=" Romance"/>
    <n v="88"/>
    <s v="USA"/>
    <s v="English"/>
    <m/>
    <m/>
    <x v="2180"/>
    <s v="Michael Doneger, Brandon Cohen"/>
    <s v="Lyndsy Fonseca, Michael Doneger, Tommy Dewey, Bruce Campbell, Rachel Resheff, Rumer Willis, Benita Robledo, Sonya Walger, Juan Carlos Cantu, Iqbal Theba, Dean Chekvala, Anna Konkle, Dan Bakkedahl, Joe Burke, Hollie Lee"/>
    <x v="1971"/>
    <s v="Lyndsy Fonseca, Michael Doneger"/>
    <s v="Desperate for a good story, a sex-addicted journalist throws himself into the world of high-class escorts when he starts following a Stanford-educated prostitute."/>
    <s v="Desperate for a good story, a"/>
    <n v="6"/>
    <n v="11455"/>
    <m/>
    <m/>
    <x v="4"/>
    <m/>
    <m/>
    <m/>
    <n v="70"/>
  </r>
  <r>
    <s v="tt3553442"/>
    <x v="4294"/>
    <x v="9"/>
    <s v="19/05/2016"/>
    <s v="Biography"/>
    <s v=" Comedy"/>
    <s v=" Drama"/>
    <n v="112"/>
    <s v="USA"/>
    <s v="English"/>
    <s v="Pushto"/>
    <s v="Dari"/>
    <x v="1352"/>
    <s v="Robert Carlock, Kim Barker"/>
    <s v="Tina Fey, Margot Robbie, Martin Freeman, Alfred Molina, Christopher Abbott, Billy Bob Thornton, Nicholas Braun, Stephen Peacocke, Sheila Vand, Evan Jonigkeit, Fahim Anwar, Josh Charles, Cherry Jones, Scott Takeda, Eli Goodman"/>
    <x v="1620"/>
    <s v="Tina Fey, Margot Robbie"/>
    <s v="A journalist recounts her wartime coverage in Afghanistan."/>
    <s v="A journalist recounts her wartime"/>
    <n v="6.6"/>
    <n v="48770"/>
    <n v="37742170.020041205"/>
    <n v="35000000"/>
    <x v="3015"/>
    <n v="23083334"/>
    <n v="26928649.025774334"/>
    <n v="24972139"/>
    <n v="138"/>
  </r>
  <r>
    <s v="tt3797868"/>
    <x v="4295"/>
    <x v="9"/>
    <d v="2016-05-02T00:00:00"/>
    <s v="Drama"/>
    <s v=" Romance"/>
    <m/>
    <n v="111"/>
    <s v="USA"/>
    <s v="English"/>
    <m/>
    <m/>
    <x v="2181"/>
    <s v="Bryan Sipe, Nicholas Sparks"/>
    <s v="Benjamin Walker, Teresa Palmer, Maggie Grace, Alexandra Daddario, Tom Wilkinson, Tom Welling, Jesse C. Boyd, Brad James, Noree Victoria, Anna Enger Ritch, Lou Lou Safran, Vance Griswold, Brett Rice, Ashley LeConte Campbell, Sharon Blackwood"/>
    <x v="1330"/>
    <s v="Benjamin Walker, Teresa Palmer"/>
    <s v="Travis and Gabby first meet as neighbors in a small coastal town and wind up in a relationship that is tested by life's most defining events."/>
    <s v="Travis and Gabby first meet as"/>
    <n v="6.6"/>
    <n v="33879"/>
    <m/>
    <m/>
    <x v="4"/>
    <n v="18730891"/>
    <m/>
    <n v="23079932"/>
    <n v="108"/>
  </r>
  <r>
    <s v="tt3799232"/>
    <x v="4296"/>
    <x v="11"/>
    <d v="2018-11-05T00:00:00"/>
    <s v="Comedy"/>
    <s v=" Romance"/>
    <m/>
    <n v="105"/>
    <s v="UK, USA"/>
    <s v="English"/>
    <m/>
    <m/>
    <x v="2182"/>
    <s v="Vince Marcello, Beth Reekles"/>
    <s v="Megan du Plessis, Lincoln Pearson, Caitlyn de Abrue, Jack Fokkens, Stephen Jennings, Chloe Williams, Michael Miccoli, Juliet Blacher, Jesse Rowan-Goldberg, Chase Dallas, Joey King, Joel Courtney, Jacob Elordi, Carson White, Hilton Pelser"/>
    <x v="1972"/>
    <s v="Megan du Plessis, Lincoln Pearson"/>
    <s v="A high school student is forced to confront her secret crush at a kissing booth."/>
    <s v="A high school student is forced"/>
    <n v="6"/>
    <n v="61297"/>
    <m/>
    <m/>
    <x v="4"/>
    <m/>
    <m/>
    <m/>
    <n v="587"/>
  </r>
  <r>
    <s v="tt3799372"/>
    <x v="4297"/>
    <x v="16"/>
    <s v="18/08/2015"/>
    <s v="Drama"/>
    <s v=" Romance"/>
    <m/>
    <n v="79"/>
    <s v="USA"/>
    <s v="English"/>
    <m/>
    <m/>
    <x v="2183"/>
    <s v="Hannah Fidell"/>
    <s v="Taissa Farmiga, Ben Rosenfield, Lindsay Burdge, Joshua Leonard, Jennifer Lafleur, Peter Vack, Dana Wheeler-Nicholson, Molly McMichael, Jason Newman, Alysia Lucas, Dillon Cavitt, Elizabeth Lestina, Nichole Worrell, Corby Sullivan, Scott Colquitt"/>
    <x v="1664"/>
    <s v="Taissa Farmiga, Ben Rosenfield"/>
    <s v="A young couple, bound by a seemingly ideal love, begin to unravel as unexpected opportunities spin them down a volatile and violent path and threaten the future they had always imagined."/>
    <s v="A young couple, bound by a seemingly"/>
    <n v="5.6"/>
    <n v="11295"/>
    <m/>
    <m/>
    <x v="4"/>
    <m/>
    <m/>
    <m/>
    <n v="52"/>
  </r>
  <r>
    <s v="tt3564472"/>
    <x v="4298"/>
    <x v="19"/>
    <d v="2018-12-04T00:00:00"/>
    <s v="Adventure"/>
    <s v=" Comedy"/>
    <s v=" Drama"/>
    <n v="122"/>
    <s v="USA, Canada"/>
    <s v="English"/>
    <m/>
    <m/>
    <x v="443"/>
    <s v="Erica Rivinoja, Kenya Barris"/>
    <s v="Regina Hall, Queen Latifah, Jada Pinkett Smith, Tiffany Haddish, Larenz Tate, Mike Colter, Kate Walsh, Kofi Siriboe, Lara Grice, Deborah Ayorinde, Janeline Hayes, Wild Wayne, Sunny Hostin, Nick Mundy, Ricky Wayne"/>
    <x v="1973"/>
    <s v="Regina Hall, Queen Latifah"/>
    <s v="When four lifelong friends travel to New Orleans for the annual Essence Festival, sisterhoods are rekindled, wild sides are rediscovered, and there's enough dancing, drinking, brawling and romancing to make the Big Easy blush."/>
    <s v="When four lifelong friends travel"/>
    <n v="6.2"/>
    <n v="33440"/>
    <n v="20061231.233681481"/>
    <n v="19000000"/>
    <x v="3016"/>
    <n v="115171585"/>
    <n v="148402809.17570591"/>
    <n v="140552359"/>
    <n v="224"/>
  </r>
  <r>
    <s v="tt3801314"/>
    <x v="4299"/>
    <x v="15"/>
    <s v="22/10/2014"/>
    <s v="Action"/>
    <s v=" Drama"/>
    <m/>
    <n v="166"/>
    <s v="India"/>
    <s v="Tamil"/>
    <m/>
    <m/>
    <x v="841"/>
    <s v="A.R. Murugadoss, A.R. Murugadoss"/>
    <s v="Joseph Vijay, Samantha Ruth Prabhu, Neil Nitin Mukesh, Tota Roy Chowdhury, Sathish, Rupesh Gupta, Veera Santhanam, Tamiko Brownlee, Elisabeth P. Carpenter, A.R. Murugadoss, Venkat Mohan, Sudip Mukherjee"/>
    <x v="1610"/>
    <s v="Joseph Vijay, Samantha Ruth Prabhu"/>
    <s v="Jeevanandham is a social activist who fights against a monstrous MNC company to restore farming. Because of destiny, Kathiresan impersonates Jeevanandham and leads the war."/>
    <s v="Jeevanandham is a social activist"/>
    <n v="7.9"/>
    <n v="16952"/>
    <m/>
    <m/>
    <x v="4"/>
    <m/>
    <m/>
    <n v="674359"/>
    <n v="84"/>
  </r>
  <r>
    <s v="tt3567288"/>
    <x v="4300"/>
    <x v="16"/>
    <s v="26/11/2015"/>
    <s v="Horror"/>
    <s v=" Mystery"/>
    <s v=" Thriller"/>
    <n v="94"/>
    <s v="USA"/>
    <s v="English"/>
    <m/>
    <m/>
    <x v="225"/>
    <s v="M. Night Shyamalan"/>
    <s v="Olivia DeJonge, Ed Oxenbould, Deanna Dunagan, Peter McRobbie, Kathryn Hahn, Celia Keenan-Bolger, Samuel Stricklen, Patch Darragh, Jorge Cordova, Steve Annan, Benjamin Kanes, Ocean James, Seamus Moroney"/>
    <x v="1974"/>
    <s v="Olivia DeJonge, Ed Oxenbould"/>
    <s v="Two siblings become increasingly frightened by their grandparents' disturbing behavior while visiting them on vacation."/>
    <s v="Two siblings become increasingly"/>
    <n v="6.2"/>
    <n v="110611"/>
    <n v="5459756.0512537006"/>
    <n v="5000000"/>
    <x v="3017"/>
    <n v="65206105"/>
    <n v="107502664.35016039"/>
    <n v="98450062"/>
    <n v="619"/>
  </r>
  <r>
    <s v="tt3569230"/>
    <x v="4301"/>
    <x v="16"/>
    <d v="2016-03-03T00:00:00"/>
    <s v="Biography"/>
    <s v=" Crime"/>
    <s v=" Drama"/>
    <n v="132"/>
    <s v="UK, France, USA"/>
    <s v="English"/>
    <m/>
    <m/>
    <x v="121"/>
    <s v="Brian Helgeland, John Pearson"/>
    <s v="Paul Anderson, Tom Hardy, Christopher Eccleston, Joshua Hill, Emily Browning, Colin Morgan, Tara Fitzgerald, Nicholas Farrell, Adam Fogerty, Mel Raido, Major Johnson Finley, Millie Brady, Chris Mason, Stephen Thompson, Sam Spruell"/>
    <x v="1975"/>
    <s v="Paul Anderson, Tom Hardy"/>
    <s v="Identical twin gangsters Ronald and Reginald Kray terrorize London during the 1960s."/>
    <s v="Identical twin gangsters Ronald"/>
    <n v="6.9"/>
    <n v="153742"/>
    <n v="32758536.3075222"/>
    <n v="30000000"/>
    <x v="3018"/>
    <n v="1872994"/>
    <n v="46924412.806397788"/>
    <n v="42972994"/>
    <n v="268"/>
  </r>
  <r>
    <s v="tt3576728"/>
    <x v="4302"/>
    <x v="16"/>
    <d v="2016-08-09T00:00:00"/>
    <s v="Animation"/>
    <s v=" Action"/>
    <s v=" Adventure"/>
    <n v="105"/>
    <s v="United Arab Emirates, USA, Switzerland"/>
    <s v="English"/>
    <m/>
    <m/>
    <x v="2184"/>
    <s v="Ayman Jamal, Ayman Jamal"/>
    <s v="Adewale Akinnuoye-Agbaje, Ian McShane, China Anne McClain, Thomas Ian Nicholas, Michael Gross, Cynthia Kaye McWilliams, Jacob Latimore, Fred Tatasciore, Jon Curry, Mick Wingert, Dave B. Mitchell, Al Rodrigo, Andre Robinson, Sage Ryan, Quinton Flynn"/>
    <x v="1210"/>
    <s v="Adewale Akinnuoye-Agbaje"/>
    <s v="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
    <s v="A thousand years ago, one boy"/>
    <n v="7.9"/>
    <n v="17043"/>
    <n v="32758536.3075222"/>
    <n v="30000000"/>
    <x v="3019"/>
    <n v="490973"/>
    <n v="3371761.8894509631"/>
    <n v="3087832"/>
    <n v="148"/>
  </r>
  <r>
    <s v="tt3605418"/>
    <x v="4303"/>
    <x v="16"/>
    <s v="24/09/2015"/>
    <s v="Drama"/>
    <s v=" Thriller"/>
    <m/>
    <n v="99"/>
    <s v="USA, Chile, Israel"/>
    <s v="English"/>
    <s v="Spanish"/>
    <m/>
    <x v="512"/>
    <s v="Eli Roth, Nicol√°s L√≥pez"/>
    <s v="Keanu Reeves, Lorenza Izzo, Ana de Armas, Aaron Burns, Ignacia Allamand, Dan Baily, Megan Baily, Colleen Camp, Antonio Quercia, Otto"/>
    <x v="104"/>
    <s v="Keanu Reeves, Lorenza Izzo"/>
    <s v="A devoted father helps two stranded young women who knock on his door, but his kind gesture turns into a dangerous seduction and a deadly game of cat and mouse."/>
    <s v="A devoted father helps two stranded"/>
    <n v="4.9000000000000004"/>
    <n v="76762"/>
    <n v="2729878.0256268503"/>
    <n v="2500000"/>
    <x v="3020"/>
    <n v="36336"/>
    <n v="6079004.8584405258"/>
    <n v="5567103"/>
    <n v="720"/>
  </r>
  <r>
    <s v="tt3606752"/>
    <x v="4304"/>
    <x v="19"/>
    <s v="14/09/2017"/>
    <s v="Animation"/>
    <s v=" Adventure"/>
    <s v=" Comedy"/>
    <n v="102"/>
    <s v="USA"/>
    <s v="English"/>
    <m/>
    <m/>
    <x v="2185"/>
    <s v="Brian Fee, Ben Queen"/>
    <s v="Owen Wilson, Cristela Alonzo, Chris Cooper, Nathan Fillion, Larry the Cable Guy, Armie Hammer, Ray Magliozzi, Tony Shalhoub, Bonnie Hunt, Lea DeLaria, Kerry Washington, Bob Costas, Margo Martindale, Darrell Waltrip, Isiah Whitlock Jr."/>
    <x v="53"/>
    <s v="Owen Wilson, Cristela Alonzo"/>
    <s v="Lightning McQueen sets out to prove to a new generation of racers that he's still the best race car in the world."/>
    <s v="Lightning McQueen sets out to"/>
    <n v="6.7"/>
    <n v="71587"/>
    <n v="184774498.204961"/>
    <n v="175000000"/>
    <x v="3021"/>
    <n v="152901115"/>
    <n v="405374824.61658001"/>
    <n v="383930656"/>
    <n v="341"/>
  </r>
  <r>
    <s v="tt3825638"/>
    <x v="4305"/>
    <x v="15"/>
    <s v="14/01/2016"/>
    <s v="Drama"/>
    <s v=" History"/>
    <m/>
    <n v="124"/>
    <s v="Germany"/>
    <s v="German"/>
    <s v="English"/>
    <s v="Hebrew"/>
    <x v="2186"/>
    <s v="Elisabeth Burghardt, Giulio Ricciarelli"/>
    <s v="Alexander Fehling, Andr√© Szymanski, Friederike Becht, Johannes Krisch, Johann von B√ºlow, Robert Hunger-B√ºhler, Hansi Jochmann, Lukas Miko, Gert Voss, Tim Williams, Mathis Reinhardt, Hartmut Volle, Werner W√∂lbern, Timo Dierkes, Michael Schernthaner"/>
    <x v="1976"/>
    <s v="Alexander Fehling, Andr√© Szymanski"/>
    <s v="A story that exposes the conspiracy of prominent German institutions and government branches to cover up the crimes of Nazis during World War II."/>
    <s v="A story that exposes the conspiracy"/>
    <n v="7.3"/>
    <n v="11740"/>
    <m/>
    <m/>
    <x v="4"/>
    <n v="794452"/>
    <m/>
    <n v="4574756"/>
    <n v="31"/>
  </r>
  <r>
    <s v="tt3606756"/>
    <x v="4306"/>
    <x v="11"/>
    <s v="19/09/2018"/>
    <s v="Animation"/>
    <s v=" Action"/>
    <s v=" Adventure"/>
    <n v="118"/>
    <s v="USA"/>
    <s v="English"/>
    <m/>
    <m/>
    <x v="557"/>
    <s v="Brad Bird"/>
    <s v="Craig T. Nelson, Holly Hunter, Sarah Vowell, Huck Milner, Catherine Keener, Eli Fucile, Bob Odenkirk, Samuel L. Jackson, Michael Bird, Sophia Bush, Brad Bird, Phil LaMarr, Isabella Rossellini, Adam Gates, Jonathan Banks"/>
    <x v="465"/>
    <s v="Craig T. Nelson, Holly Hunter"/>
    <s v="The Incredibles hero family takes on a new mission, which involves a change in family roles: Bob Parr (Mr Incredible) must manage the house while his wife Helen (Elastigirl) goes out to save the world."/>
    <s v="The Incredibles hero family takes"/>
    <n v="7.6"/>
    <n v="239495"/>
    <n v="206136029.66066197"/>
    <n v="200000000"/>
    <x v="3022"/>
    <n v="608581744"/>
    <n v="1280934811.7262683"/>
    <n v="1242805359"/>
    <n v="1074"/>
  </r>
  <r>
    <s v="tt3606888"/>
    <x v="4307"/>
    <x v="9"/>
    <d v="2016-09-11T00:00:00"/>
    <s v="Biography"/>
    <s v=" Drama"/>
    <s v=" Family"/>
    <n v="103"/>
    <s v="UK"/>
    <s v="English"/>
    <m/>
    <m/>
    <x v="220"/>
    <s v="James Bowen, Garry Jenkins"/>
    <s v="Luke Treadaway, Bob the Cat, Ruta Gedmintas, Joanne Froggatt, Anthony Head, Darren Evans, Tony Jayawardena, Adam Riches, Llewella Gideon, Lorraine Ashbourne, Akbar Kurtha, John Henshaw, Beth Goddard, Ivana Basic, Jessica Woodland"/>
    <x v="1977"/>
    <s v="Luke Treadaway, Bob the Cat"/>
    <s v="Based on the international best selling book. The true feel good story of how James Bowen, a busker and recovering drug addict, had his life transformed when he met a stray ginger cat."/>
    <s v="Based on the international best"/>
    <n v="7.4"/>
    <n v="26386"/>
    <n v="8626781.7188665606"/>
    <n v="8000000"/>
    <x v="3023"/>
    <n v="82703"/>
    <n v="17310762.235572349"/>
    <n v="16053043"/>
    <n v="102"/>
  </r>
  <r>
    <s v="tt3612126"/>
    <x v="1174"/>
    <x v="20"/>
    <d v="2020-05-03T00:00:00"/>
    <s v="Horror"/>
    <s v=" Mystery"/>
    <m/>
    <n v="94"/>
    <s v="USA, Canada"/>
    <s v="English"/>
    <m/>
    <m/>
    <x v="2187"/>
    <s v="Nicolas Pesce, Nicolas Pesce"/>
    <s v="Tara Westwood, Junko Bailey, David Lawrence Brown, Zoe Fish, Andrea Riseborough, John J. Hansen, Demi√°n Bichir, Joel Marsh Garland, Bradley Sawatzky, Duke, Bruno The Dog, Lin Shaye, John Cho, Betty Gilpin, Stephanie Sy"/>
    <x v="1978"/>
    <s v="Tara Westwood, Junko Bailey"/>
    <s v="A house is cursed by a vengeful ghost that dooms those who enter it with a violent death."/>
    <s v="A house is cursed by a vengeful"/>
    <n v="4.2"/>
    <n v="17156"/>
    <n v="10000000"/>
    <n v="10000000"/>
    <x v="3024"/>
    <n v="21221803"/>
    <n v="49511319"/>
    <n v="49511319"/>
    <n v="525"/>
  </r>
  <r>
    <s v="tt3833480"/>
    <x v="4308"/>
    <x v="20"/>
    <d v="2020-03-07T00:00:00"/>
    <s v="Action"/>
    <s v=" Drama"/>
    <s v=" History"/>
    <n v="123"/>
    <s v="USA, Bulgaria"/>
    <s v="English"/>
    <m/>
    <m/>
    <x v="192"/>
    <s v="Paul Tamasy, Eric Johnson"/>
    <s v="Scott Eastwood, Caleb Landry Jones, Orlando Bloom, Jack Kesy, Cory Hardrict, Milo Gibson, Jacob Scipio, Taylor John Smith, Jonathan Yunger, Alexander Arnold, George Arvidson, Will Attenborough, Chris Born, Ernest Cavazos, Scott Alda Coffey"/>
    <x v="1979"/>
    <s v="Scott Eastwood, Caleb Landry Jones"/>
    <s v="A small team of U.S. soldiers battle against hundreds of Taliban fighters in Afghanistan."/>
    <s v="A small team of U.S. soldiers"/>
    <n v="6.7"/>
    <n v="10057"/>
    <m/>
    <n v="18000000"/>
    <x v="4"/>
    <m/>
    <m/>
    <n v="1049275"/>
    <n v="167"/>
  </r>
  <r>
    <s v="tt3622592"/>
    <x v="4309"/>
    <x v="16"/>
    <d v="2015-03-09T00:00:00"/>
    <s v="Comedy"/>
    <s v=" Drama"/>
    <s v=" Mystery"/>
    <n v="109"/>
    <s v="USA"/>
    <s v="English"/>
    <m/>
    <m/>
    <x v="1873"/>
    <s v="Scott Neustadter, Michael H. Weber"/>
    <s v="Nat Wolff, Cara Delevingne, Austin Abrams, Justice Smith, Halston Sage, Jaz Sinclair, Cara Buono, Josiah Cerio, Hannah Alligood, Meg Crosbie, Griffin Freeman, Caitlin Carver, RJ Shearer, Susan Macke Miller, Tom Hillmann"/>
    <x v="1247"/>
    <s v="Nat Wolff, Cara Delevingne"/>
    <s v="After an all-night adventure, Quentin's lifelong crush, Margo, disappears, leaving behind clues that Quentin and his friends follow on the journey of a lifetime."/>
    <s v="After an all-night adventure,"/>
    <n v="6.3"/>
    <n v="93432"/>
    <n v="13103414.523008881"/>
    <n v="12000000"/>
    <x v="3025"/>
    <n v="32000304"/>
    <n v="93375259.476324365"/>
    <n v="85512300"/>
    <n v="199"/>
  </r>
  <r>
    <s v="tt3838992"/>
    <x v="4310"/>
    <x v="9"/>
    <d v="2016-02-09T00:00:00"/>
    <s v="Action"/>
    <s v=" Comedy"/>
    <s v=" Fantasy"/>
    <n v="88"/>
    <s v="USA"/>
    <s v="English"/>
    <s v="French"/>
    <s v="German"/>
    <x v="374"/>
    <s v="Kevin Smith"/>
    <s v="Lily-Rose Depp, Harley Quinn Smith, Adam Brody, Harley Morenstein, Ashley Greene, Jack Depp, Austin Butler, Tyler Posey, Jennifer Schwalbach Smith, Justin Long, Tony Hale, Natasha Lyonne, Genesis Rodriguez, Vanessa Paradis, Haley Joel Osment"/>
    <x v="1980"/>
    <s v="Lily-Rose Depp, Harley Quinn Smith"/>
    <s v="Two teenage yoga enthusiasts must do battle with an evil presence that is threatening to rise from its underground lair and endanger their major party plans."/>
    <s v="Two teenage yoga enthusiasts must"/>
    <n v="4.3"/>
    <n v="11894"/>
    <m/>
    <n v="5000000"/>
    <x v="4"/>
    <m/>
    <m/>
    <n v="36585"/>
    <n v="106"/>
  </r>
  <r>
    <s v="tt3623726"/>
    <x v="4311"/>
    <x v="16"/>
    <d v="2015-10-09T00:00:00"/>
    <s v="Comedy"/>
    <s v=" Drama"/>
    <s v=" Music"/>
    <n v="101"/>
    <s v="USA"/>
    <s v="English"/>
    <m/>
    <m/>
    <x v="723"/>
    <s v="Diablo Cody"/>
    <s v="Meryl Streep, Rick Springfield, Rick Rosas, Joe Vitale, Bernie Worrell, Ben Platt, Peter C. Demme, Jim Roche, Alexa Klienbard, Keala Settle, Joe Toutebon, Jim Wheeler, Brooklyn Demme, Eamon O'Rourke, Aaron Moten"/>
    <x v="882"/>
    <s v="Meryl Streep, Rick Springfield"/>
    <s v="A musician who gave up everything for her dream of rock-and-roll stardom returns home, looking to make things right with her family."/>
    <s v="A musician who gave up everything"/>
    <n v="5.9"/>
    <n v="22087"/>
    <n v="19655121.784513321"/>
    <n v="18000000"/>
    <x v="3026"/>
    <n v="26822144"/>
    <n v="45125241.923608795"/>
    <n v="41325328"/>
    <n v="124"/>
  </r>
  <r>
    <s v="tt3844362"/>
    <x v="4312"/>
    <x v="16"/>
    <s v="19/06/2015"/>
    <s v="Comedy"/>
    <s v=" Mystery"/>
    <m/>
    <n v="79"/>
    <s v="USA"/>
    <s v="English"/>
    <s v="French"/>
    <m/>
    <x v="1972"/>
    <s v="Patrick Brice"/>
    <s v="Adam Scott, Taylor Schilling, RJ Hermes, Kyle Field, Sarah DeVincentis, Sophia Alison, Ally Anderson, Nancy Dillon, Avalon Economon, Abbie Gill, Gail Honeystein, Bit Kernodle, Bianca Rodriguez, Frankie Scott, Asya Vartanian"/>
    <x v="1295"/>
    <s v="Adam Scott, Taylor Schilling"/>
    <s v="Alex, Emily, and their son, RJ, are new to Los Angeles. A chance meeting at the park introduces them to the mysterious Kurt, Charlotte, and Max. A family &quot;playdate&quot; becomes increasingly interesting as the night goes on."/>
    <s v="Alex, Emily, and their son, RJ,"/>
    <n v="6.1"/>
    <n v="15728"/>
    <m/>
    <m/>
    <x v="4"/>
    <n v="1110522"/>
    <m/>
    <n v="1110522"/>
    <n v="52"/>
  </r>
  <r>
    <s v="tt3846674"/>
    <x v="4313"/>
    <x v="11"/>
    <s v="17/08/2018"/>
    <s v="Comedy"/>
    <s v=" Drama"/>
    <s v=" Romance"/>
    <n v="99"/>
    <s v="USA"/>
    <s v="English"/>
    <m/>
    <m/>
    <x v="2188"/>
    <s v="Sofia Alvarez, Jenny Han"/>
    <s v="Lana Condor, Noah Centineo, Janel Parrish, Anna Cathcart, Andrew Bachelor, Trezzo Mahoro, Madeleine Arthur, Emilija Baranac, Israel Broussard, John Corbett, Kelcey Mawema, Julia Benson, Joey Pacheco, Edward Kewin, Jordan Burtchett"/>
    <x v="1981"/>
    <s v="Lana Condor, Noah Centineo"/>
    <s v="A teenage girl's secret love letters are exposed and wreak havoc on her love life."/>
    <s v="A teenage girl's secret love letters"/>
    <n v="7.1"/>
    <n v="81850"/>
    <m/>
    <m/>
    <x v="4"/>
    <m/>
    <m/>
    <m/>
    <n v="415"/>
  </r>
  <r>
    <s v="tt3848892"/>
    <x v="4314"/>
    <x v="16"/>
    <s v="23/01/2015"/>
    <s v="Action"/>
    <s v=" Thriller"/>
    <m/>
    <n v="159"/>
    <s v="India"/>
    <s v="Hindi"/>
    <m/>
    <m/>
    <x v="1418"/>
    <s v="Neeraj Pandey"/>
    <s v="Akshay Kumar, Danny Denzongpa, Rana Daggubati, Taapsee Pannu, Anupam Kher, Kay Kay Menon, Sushant Singh, Madhurima Tuli, Mikaal Zulfiqar, Hasan Noman, Rasheed Naz, Kerem Sarikaya, Zachary Coffin, Karan Aanand, Nabeel Ahmed"/>
    <x v="630"/>
    <s v="Akshay Kumar, Danny Denzongpa"/>
    <s v="An elite counter-intelligence unit learns of a plot, masterminded by a maniacal madman. With the clock ticking, it's up to them to track the terrorists' international tentacles and prevent them from striking at the heart of India."/>
    <s v="An elite counter-intelligence"/>
    <n v="8"/>
    <n v="51757"/>
    <m/>
    <m/>
    <x v="4"/>
    <m/>
    <m/>
    <n v="117539"/>
    <n v="228"/>
  </r>
  <r>
    <s v="tt3628584"/>
    <x v="4315"/>
    <x v="9"/>
    <s v="15/04/2016"/>
    <s v="Comedy"/>
    <s v=" Drama"/>
    <m/>
    <n v="111"/>
    <s v="USA"/>
    <s v="English"/>
    <m/>
    <m/>
    <x v="443"/>
    <s v="Kenya Barris, Tracy Oliver"/>
    <s v="Ice Cube, Cedric the Entertainer, Regina Hall, Sean Patrick Thomas, Eve, Anthony Anderson, Jazsmin Lewis, J.B. Smoove, Common, Nicki Minaj, Lamorne Morris, Utkarsh Ambudkar, Margot Bingham, Deon Cole, Troy Garity"/>
    <x v="153"/>
    <s v="Ice Cube, Cedric the Entertainer"/>
    <s v="As their surrounding community has taken a turn for the worse, the crew at Calvin's Barbershop come together to bring some much needed change to their neighborhood."/>
    <s v="As their surrounding community"/>
    <n v="5.9"/>
    <n v="14095"/>
    <n v="21566954.2971664"/>
    <n v="20000000"/>
    <x v="3027"/>
    <n v="54030051"/>
    <n v="59341529.744386807"/>
    <n v="55030051"/>
    <n v="41"/>
  </r>
  <r>
    <s v="tt3631112"/>
    <x v="4316"/>
    <x v="9"/>
    <d v="2016-03-11T00:00:00"/>
    <s v="Crime"/>
    <s v=" Drama"/>
    <s v=" Mystery"/>
    <n v="112"/>
    <s v="USA, India"/>
    <s v="English"/>
    <s v="Spanish"/>
    <m/>
    <x v="1608"/>
    <s v="Erin Cressida Wilson, Paula Hawkins"/>
    <s v="Emily Blunt, Haley Bennett, Rebecca Ferguson, Justin Theroux, Luke Evans, Edgar Ram√≠rez, Laura Prepon, Allison Janney, Darren Goldstein, Lisa Kudrow, Cleta Elaine Ellington, Lana Young, Rachel Christopher, Fernando Medina, Gregory Morley"/>
    <x v="950"/>
    <s v="Emily Blunt, Haley Bennett"/>
    <s v="A divorcee becomes entangled in a missing persons investigation that promises to send shockwaves throughout her life."/>
    <s v="A divorcee becomes entangled in"/>
    <n v="6.5"/>
    <n v="164886"/>
    <n v="48525647.168624401"/>
    <n v="45000000"/>
    <x v="3028"/>
    <n v="75395035"/>
    <n v="186754575.29842523"/>
    <n v="173185859"/>
    <n v="488"/>
  </r>
  <r>
    <s v="tt3640424"/>
    <x v="4317"/>
    <x v="9"/>
    <d v="2017-12-01T00:00:00"/>
    <s v="Action"/>
    <s v=" Drama"/>
    <s v=" Romance"/>
    <n v="124"/>
    <s v="UK, USA"/>
    <s v="English"/>
    <s v="French"/>
    <s v="German"/>
    <x v="63"/>
    <s v="Steven Knight"/>
    <s v="Brad Pitt, Vincent Ebrahim, Xavier de Guillebon, Marion Cotillard, Camille Cottin, Michael McKell, Vincent Latorre, Fleur Poad, August Diehl, Miryam Hayward, Iselle Rifat, Aysha Kanayo, Anton Blake, Daniel Betts, Sally Messham"/>
    <x v="77"/>
    <s v="Brad Pitt, Vincent Ebrahim"/>
    <s v="In 1942, a Canadian intelligence officer in North Africa encounters a female French Resistance fighter on a deadly mission behind enemy lines. When they reunite in London, their relationship is tested by the pressures of war."/>
    <s v="In 1942, a Canadian intelligence"/>
    <n v="7.1"/>
    <n v="137686"/>
    <n v="91659555.7629572"/>
    <n v="85000000"/>
    <x v="3029"/>
    <n v="40098064"/>
    <n v="128884143.68186386"/>
    <n v="119520023"/>
    <n v="309"/>
  </r>
  <r>
    <s v="tt3859980"/>
    <x v="4318"/>
    <x v="9"/>
    <d v="2016-12-08T00:00:00"/>
    <s v="Action"/>
    <s v=" Adventure"/>
    <s v=" Drama"/>
    <n v="155"/>
    <s v="India"/>
    <s v="Hindi"/>
    <m/>
    <m/>
    <x v="90"/>
    <s v="Ashutosh Gowariker, Preeti Mamgain"/>
    <s v="Hrithik Roshan, Pooja Hegde, Kabir Bedi, Arunoday Singh, Suhasini Mulay, Nitish Bharadwaj, Kishori Shahane, Sharad Kelkar, Manish Chaudhary, Narendra Jha, Shaji Chaudhary, Tufail Khan Rigoo, Diganta Hazarika, Naina Trivedi, Umang Vyas"/>
    <x v="809"/>
    <s v="Hrithik Roshan, Pooja Hegde"/>
    <s v="In 2016 BC, a kind farmer leads an uprising in the city of Mohenjo Daro."/>
    <s v="In 2016 BC, a kind farmer leads"/>
    <n v="5.7"/>
    <n v="10301"/>
    <m/>
    <m/>
    <x v="4"/>
    <n v="1264339"/>
    <m/>
    <n v="1630231"/>
    <n v="131"/>
  </r>
  <r>
    <s v="tt3860916"/>
    <x v="796"/>
    <x v="19"/>
    <s v="18/05/2018"/>
    <s v="Drama"/>
    <s v=" Horror"/>
    <s v=" Sci-Fi"/>
    <n v="105"/>
    <s v="Australia"/>
    <s v="English"/>
    <s v="Aboriginal"/>
    <m/>
    <x v="2189"/>
    <s v="Yolanda Ramke"/>
    <s v="Simone Landers, Martin Freeman, Marlee Jane McPherson-Dobbins, Lily Anne McPherson-Dobbins, Finlay Sjoberg, Nova Sjoberg, Susie Porter, Ella Barter, Aiden Squire, Alexandra Schulze, Andy Rodoreda, Bruce R. Carter, Kris McQuade, Natasha Wanganeen, Shannon Mckenzie"/>
    <x v="1982"/>
    <s v="Simone Landers, Martin Freeman"/>
    <s v="After an epidemic spreads all over Australia, a father searches for someone willing to protect his daughter."/>
    <s v="After an epidemic spreads all"/>
    <n v="6.3"/>
    <n v="34590"/>
    <m/>
    <m/>
    <x v="4"/>
    <m/>
    <m/>
    <n v="56385"/>
    <n v="295"/>
  </r>
  <r>
    <s v="tt3659388"/>
    <x v="4319"/>
    <x v="16"/>
    <d v="2015-01-10T00:00:00"/>
    <s v="Adventure"/>
    <s v=" Drama"/>
    <s v=" Sci-Fi"/>
    <n v="144"/>
    <s v="UK, USA, Hungary, Jordan"/>
    <s v="English"/>
    <s v="Mandarin"/>
    <m/>
    <x v="96"/>
    <s v="Drew Goddard, Andy Weir"/>
    <s v="Matt Damon, Jessica Chastain, Kristen Wiig, Jeff Daniels, Michael Pe√±a, Sean Bean, Kate Mara, Sebastian Stan, Aksel Hennie, Chiwetel Ejiofor, Benedict Wong, Mackenzie Davis, Donald Glover, Nick Mohammed, Shu Chen"/>
    <x v="46"/>
    <s v="Matt Damon, Jessica Chastain"/>
    <s v="An astronaut becomes stranded on Mars after his team assume him dead, and must rely on his ingenuity to find a way to signal to Earth that he is alive."/>
    <s v="An astronaut becomes stranded"/>
    <n v="8"/>
    <n v="740757"/>
    <n v="117930730.70707993"/>
    <n v="108000000"/>
    <x v="3030"/>
    <n v="228433663"/>
    <n v="688106038.43939376"/>
    <n v="630161890"/>
    <n v="1328"/>
  </r>
  <r>
    <s v="tt3863552"/>
    <x v="4320"/>
    <x v="16"/>
    <s v="17/07/2015"/>
    <s v="Action"/>
    <s v=" Comedy"/>
    <s v=" Drama"/>
    <n v="163"/>
    <s v="India"/>
    <s v="Hindi"/>
    <s v="Urdu"/>
    <m/>
    <x v="1451"/>
    <s v="Vijayendra Prasad, Vijayendra Prasad"/>
    <s v="Salman Khan, Harshaali Malhotra, Nawazuddin Siddiqui, Kareena Kapoor, Sharat Saxena, Alka Badola Kaushal, Om Puri, Meher Vij, Rajesh Sharma, Mir Sarwar, Khushaal Pawar, Krunal Pandit, Manoj Bakshi, Mursaleem Qureshi, Yudhvir Dahiya"/>
    <x v="470"/>
    <s v="Salman Khan, Harshaali Malhotra"/>
    <s v="An Indian man with a magnanimous heart takes a young mute Pakistani girl back to her homeland to reunite her with her family."/>
    <s v="An Indian man with a magnanimous"/>
    <n v="8"/>
    <n v="70034"/>
    <m/>
    <m/>
    <x v="4"/>
    <n v="8178001"/>
    <m/>
    <n v="121126188"/>
    <n v="325"/>
  </r>
  <r>
    <s v="tt3672840"/>
    <x v="4321"/>
    <x v="16"/>
    <s v="30/06/2016"/>
    <s v="Action"/>
    <s v=" Adventure"/>
    <s v=" Drama"/>
    <n v="127"/>
    <s v="China, Hong Kong"/>
    <s v="Mandarin"/>
    <s v="English"/>
    <s v="Latin"/>
    <x v="2190"/>
    <s v="Daniel Lee"/>
    <s v="Jackie Chan, John Cusack, Adrien Brody, Si Won Choi, Peng Lin, Mika Wang, Yang Xiao, Taili Wang, Tin Chiu Hung, Shaofeng Feng, Sharni Vinson, Lorie Pester, Xiangdong Xu, Qing Xiu, Sung-jun Yoo"/>
    <x v="119"/>
    <s v="Jackie Chan, John Cusack"/>
    <s v="When corrupt Roman leader Tiberius arrives with a giant army to claim the Silk Road, Huo An teams up his army with an elite Legion of defected Roman soldiers led by General Lucius to protect his country and his new friends."/>
    <s v="When corrupt Roman leader Tiberius"/>
    <n v="6"/>
    <n v="18069"/>
    <n v="70976828.666298106"/>
    <n v="65000000"/>
    <x v="3031"/>
    <n v="74068"/>
    <n v="133880735.36887209"/>
    <n v="122606884"/>
    <n v="122"/>
  </r>
  <r>
    <s v="tt3682448"/>
    <x v="4322"/>
    <x v="16"/>
    <s v="16/12/2015"/>
    <s v="Drama"/>
    <s v=" History"/>
    <s v=" Thriller"/>
    <n v="142"/>
    <s v="Germany, India, USA"/>
    <s v="English"/>
    <s v="German"/>
    <s v="Russian"/>
    <x v="112"/>
    <s v="Matt Charman, Ethan Coen"/>
    <s v="Mark Rylance, Domenick Lombardozzi, Victor Verhaeghe, Mark Fichera, Brian Hutchison, Tom Hanks, Joshua Harto, Henny Russell, Rebekah Brockman, Alan Alda, John Rue, Billy Magnussen, Amy Ryan, Jillian Lebling, Noah Schnapp"/>
    <x v="52"/>
    <s v="Mark Rylance, Domenick Lombardozzi"/>
    <s v="During the Cold War, an American lawyer is recruited to defend an arrested Soviet spy in court, and then help the CIA facilitate an exchange of the spy for the Soviet captured American U2 spy plane pilot, Francis Gary Powers."/>
    <s v="During the Cold War, an American"/>
    <n v="7.6"/>
    <n v="281247"/>
    <n v="43678048.410029605"/>
    <n v="40000000"/>
    <x v="3032"/>
    <n v="72313754"/>
    <n v="180694282.36889312"/>
    <n v="165478348"/>
    <n v="467"/>
  </r>
  <r>
    <s v="tt3877674"/>
    <x v="4323"/>
    <x v="16"/>
    <d v="2015-05-02T00:00:00"/>
    <s v="Comedy"/>
    <s v=" Drama"/>
    <s v=" Mystery"/>
    <n v="104"/>
    <s v="Denmark, Germany"/>
    <s v="Danish"/>
    <m/>
    <m/>
    <x v="458"/>
    <s v="Anders Thomas Jensen"/>
    <s v="David Dencik, Mads Mikkelsen, Nikolaj Lie Kaas, S√∏ren Malling, Nicolas Bro, Stine Engberg Andersen, Rikke Louise Andersson, Ulla Asbj√∏rn-Damsted, Thor Bisbjerg, Valdemar Bemmann Bredning, Lisbet Dahl, Johnny Didriksen, Matti Ehlers, Daniel Engstrup, Jens Fitzau"/>
    <x v="1983"/>
    <s v="David Dencik, Mads Mikkelsen"/>
    <s v="Two outcast brothers, through getting to know their unknown family, discover a horrible truth about themselves and their relatives."/>
    <s v="Two outcast brothers, through"/>
    <n v="6.7"/>
    <n v="10097"/>
    <m/>
    <m/>
    <x v="4"/>
    <n v="30207"/>
    <m/>
    <n v="4765472"/>
    <n v="24"/>
  </r>
  <r>
    <s v="tt3691740"/>
    <x v="4324"/>
    <x v="9"/>
    <s v="30/12/2016"/>
    <s v="Adventure"/>
    <s v=" Family"/>
    <s v=" Fantasy"/>
    <n v="117"/>
    <s v="USA, India, UK"/>
    <s v="English"/>
    <m/>
    <m/>
    <x v="112"/>
    <s v="Melissa Mathison, Roald Dahl"/>
    <s v="Mark Rylance, Ruby Barnhill, Penelope Wilton, Jemaine Clement, Rebecca Hall, Rafe Spall, Bill Hader, √ìlafur Darri √ìlafsson, Adam Godley, Michael Adamthwaite, Daniel Bacon, Jonathan Holmes, Chris Gibbs, Paul Moniz de Sa, Marilyn Norry"/>
    <x v="52"/>
    <s v="Mark Rylance, Ruby Barnhill"/>
    <s v="An orphan little girl befriends a benevolent giant who takes her to Giant Country, where they attempt to stop the man-eating giants that are invading the human world."/>
    <s v="An orphan little girl befriends"/>
    <n v="6.4"/>
    <n v="75533"/>
    <n v="150968680.08016482"/>
    <n v="140000000"/>
    <x v="3033"/>
    <n v="55483770"/>
    <n v="210540286.0929938"/>
    <n v="195243411"/>
    <n v="251"/>
  </r>
  <r>
    <s v="tt3707106"/>
    <x v="4325"/>
    <x v="16"/>
    <d v="2015-12-11T00:00:00"/>
    <s v="Drama"/>
    <s v=" Romance"/>
    <m/>
    <n v="122"/>
    <s v="France, Malta, USA"/>
    <s v="English"/>
    <s v="French"/>
    <s v="Ukrainian"/>
    <x v="1751"/>
    <s v="Angelina Jolie"/>
    <s v="Brad Pitt, Angelina Jolie, M√©lanie Laurent, Melvil Poupaud, Niels Arestrup, Richard Bohringer, Marika Green, Sarah Naudi, Aldo Buontempo, Philippe Martinet, Francis Xuereb, Malcolm Beethans, Kathleen Beethans, Bjorn Kubin, Penny Dix"/>
    <x v="77"/>
    <s v="Brad Pitt, Angelina Jolie"/>
    <s v="A couple tries to repair their marriage while staying at a hotel in France."/>
    <s v="A couple tries to repair their"/>
    <n v="5.3"/>
    <n v="18130"/>
    <n v="10919512.102507401"/>
    <n v="10000000"/>
    <x v="3034"/>
    <n v="538460"/>
    <n v="3641577.5737478696"/>
    <n v="3334927"/>
    <n v="127"/>
  </r>
  <r>
    <s v="tt3713166"/>
    <x v="4326"/>
    <x v="15"/>
    <s v="18/06/2015"/>
    <s v="Horror"/>
    <s v=" Mystery"/>
    <s v=" Thriller"/>
    <n v="83"/>
    <s v="USA, Russia"/>
    <s v="English"/>
    <m/>
    <m/>
    <x v="2191"/>
    <s v="Nelson Greaves"/>
    <s v="Heather Sossaman, Matthew Bohrer, Courtney Halverson, Shelley Hennig, Moses Storm, Will Peltz, Renee Olstead, Jacob Wysocki, Mickey River, Cal Barnes, Christa Hartsock"/>
    <x v="1984"/>
    <s v="Heather Sossaman, Matthew Bohrer"/>
    <s v="A group of online chat room friends find themselves haunted by a mysterious, supernatural force using the account of their dead friend."/>
    <s v="A group of online chat room friends"/>
    <n v="5.5"/>
    <n v="66829"/>
    <n v="1093247.33035956"/>
    <n v="1000000"/>
    <x v="3035"/>
    <n v="32482090"/>
    <n v="68745677.019929588"/>
    <n v="62882090"/>
    <n v="407"/>
  </r>
  <r>
    <s v="tt3892172"/>
    <x v="4327"/>
    <x v="11"/>
    <d v="2018-08-11T00:00:00"/>
    <s v="Drama"/>
    <m/>
    <m/>
    <n v="109"/>
    <s v="USA, Canada"/>
    <s v="English"/>
    <m/>
    <m/>
    <x v="1569"/>
    <s v="Debra Granik, Anne Rosellini"/>
    <s v="Thomasin McKenzie, Ben Foster, Jeffery Rifflard, Derek John Drescher, Michael Draper, Peter Simpson, Erik McGlothlin, Dana Millican, Alyssa McKay, Ryan Joiner, Michael J. Prosser, Jeff Kober, Spencer S. Hanley, Tamera Westlake, Bob Werfelman"/>
    <x v="1985"/>
    <s v="Thomasin McKenzie, Ben Foster"/>
    <s v="A father and his thirteen-year-old daughter are living an ideal existence in a vast urban park in Portland, Oregon when a small mistake derails their lives forever."/>
    <s v="A father and his thirteen-year-old"/>
    <n v="7.2"/>
    <n v="47559"/>
    <m/>
    <m/>
    <x v="4"/>
    <n v="6046104"/>
    <m/>
    <n v="7682928"/>
    <n v="317"/>
  </r>
  <r>
    <s v="tt3714720"/>
    <x v="4328"/>
    <x v="9"/>
    <s v="26/08/2016"/>
    <s v="Comedy"/>
    <s v=" Drama"/>
    <s v=" Romance"/>
    <n v="88"/>
    <s v="USA"/>
    <s v="English"/>
    <m/>
    <m/>
    <x v="2192"/>
    <s v="Jim Strouse"/>
    <s v="Margo Martindale, Sharlto Copley, Richard Jenkins, John Krasinski, Anna Kendrick, Randall Park, Ashley Dyke, Isabela Costine, Didi Costine, Josh Groban, Charlie Day, Mary Kay Place, Timothy Crowe, Lacey Levy, Debbie Prescott"/>
    <x v="1986"/>
    <s v="Margo Martindale, Sharlto Copley"/>
    <s v="A man returns to his small hometown after learning that his mother has fallen ill and is about to undergo surgery."/>
    <s v="A man returns to his small hometown"/>
    <n v="6.5"/>
    <n v="11175"/>
    <n v="4097721.3164616162"/>
    <n v="3800000"/>
    <x v="3036"/>
    <n v="1016985"/>
    <n v="1227816.413267117"/>
    <n v="1138609"/>
    <n v="49"/>
  </r>
  <r>
    <s v="tt3901826"/>
    <x v="4329"/>
    <x v="19"/>
    <d v="2018-01-06T00:00:00"/>
    <s v="Animation"/>
    <s v=" Drama"/>
    <s v=" Family"/>
    <n v="94"/>
    <s v="Ireland, Canada, Luxembourg, USA, UK, Philippines, India"/>
    <s v="English"/>
    <m/>
    <m/>
    <x v="2193"/>
    <s v="Anita Doron, Deborah Ellis"/>
    <s v="Saara Chaudry, Soma Chhaya, Noorin Gulamgaus, Laara Sadiq, Ali Badshah, Shaista Latif, Kanza Feris, Kawa Ada, Kane Mahon, Ali Kazmi, Mran Volkhard, Reza Sholeh, Lily Erlinghauser, Wamiq Furoghudin, Millad Hamidkohzad"/>
    <x v="1987"/>
    <s v="Saara Chaudry, Soma Chhaya"/>
    <s v="In 2001, Afghanistan is under the control of the Taliban. When her father is captured, a determined young girl disguises herself as a boy in order to provide for her family."/>
    <s v="In 2001, Afghanistan is under"/>
    <n v="7.7"/>
    <n v="18853"/>
    <m/>
    <m/>
    <x v="4"/>
    <n v="313215"/>
    <m/>
    <n v="2790214"/>
    <n v="86"/>
  </r>
  <r>
    <s v="tt3906082"/>
    <x v="4330"/>
    <x v="19"/>
    <s v="29/08/2018"/>
    <s v="Biography"/>
    <s v=" Drama"/>
    <s v=" History"/>
    <n v="120"/>
    <s v="UK, Luxembourg, USA, Ireland"/>
    <s v="English"/>
    <m/>
    <m/>
    <x v="1902"/>
    <s v="Emma Jensen, Haifaa Al-Mansour"/>
    <s v="Elle Fanning, Bel Powley, Owen Richards, Joanne Froggatt, Stephen Dillane, Andy McKell, Maisie Williams, Derek Riddell, Hugh O'Conor, Bill O'Brien, Douglas Booth, Martin Phillips, Ciara Charteris, Chloe Vos, Pat Hickey"/>
    <x v="558"/>
    <s v="Elle Fanning, Bel Powley"/>
    <s v="Life and facts of Mary Wollstonecraft Godwin, who at 16 met 21 year old poet Percy Shelley, resulting in the writing of Frankenstein."/>
    <s v="Life and facts of Mary Wollstonecraft"/>
    <n v="6.4"/>
    <n v="12288"/>
    <m/>
    <m/>
    <x v="4"/>
    <n v="108900"/>
    <m/>
    <n v="2096600"/>
    <n v="83"/>
  </r>
  <r>
    <s v="tt3907584"/>
    <x v="4331"/>
    <x v="20"/>
    <s v="29/02/2020"/>
    <s v="Drama"/>
    <s v=" Romance"/>
    <m/>
    <n v="107"/>
    <s v="USA"/>
    <s v="English"/>
    <m/>
    <m/>
    <x v="2194"/>
    <s v="Liz Hannah, Jennifer Niven"/>
    <s v="Elle Fanning, Justice Smith, Alexandra Shipp, Kelli O'Hara, Lamar Johnson, Virginia Gardner, Felix Mallard, Sofia Hasmik, Keegan-Michael Key, Luke Wilson, Chris Grace, Sharon Ivers, Isabella Fay, Nicole Forester, Sara Katrenich"/>
    <x v="558"/>
    <s v="Elle Fanning, Justice Smith"/>
    <s v="The story of Violet and Theodore, who meet and change each other's lives forever. As they struggle with the emotional and physical scars of their past, they discover that even the smallest places and moments can mean something."/>
    <s v="The story of Violet and Theodore,"/>
    <n v="6.5"/>
    <n v="17187"/>
    <m/>
    <m/>
    <x v="4"/>
    <m/>
    <m/>
    <m/>
    <n v="221"/>
  </r>
  <r>
    <s v="tt3908142"/>
    <x v="4332"/>
    <x v="9"/>
    <d v="2017-10-03T00:00:00"/>
    <s v="Comedy"/>
    <s v=" Horror"/>
    <s v=" Romance"/>
    <n v="120"/>
    <s v="USA"/>
    <s v="English"/>
    <m/>
    <m/>
    <x v="2195"/>
    <s v="Anna Biller"/>
    <s v="Samantha Robinson, Gian Keys, Laura Waddell, Jeffrey Vincent Parise, Jared Sanford, Robert Seeley, Jennifer Ingrum, Randy Evans, Clive Ashborn, Lily Holleman, Jennifer Couch, Stephen Wozniak, Giselle DaMier, April Showers, Elle Evans"/>
    <x v="1988"/>
    <s v="Samantha Robinson, Gian Keys"/>
    <s v="A modern-day witch uses spells and magic to get men to fall in love with her, with deadly consequences."/>
    <s v="A modern-day witch uses spells"/>
    <n v="6.2"/>
    <n v="11921"/>
    <m/>
    <m/>
    <x v="4"/>
    <n v="228894"/>
    <m/>
    <n v="246218"/>
    <n v="119"/>
  </r>
  <r>
    <s v="tt3922798"/>
    <x v="4333"/>
    <x v="9"/>
    <d v="2016-07-10T00:00:00"/>
    <s v="Action"/>
    <s v=" Drama"/>
    <s v=" History"/>
    <n v="108"/>
    <s v="Ireland, South Africa"/>
    <s v="English"/>
    <s v="Irish"/>
    <s v="French"/>
    <x v="2196"/>
    <s v="Kevin Brodbin, Declan Power"/>
    <s v="Richard Lukunku, Danny Sapani, Andrew Stock, Mark Strong, Jamie Dornan, Fionn O'Shea, Sam Keeley, Ronan Raftery, Mike Noble, Jason O'Mara, Fiona Glascott, Melissa Haiden, Jordan Mifsud, Conor Quinlan, Charlie Kelly"/>
    <x v="1989"/>
    <s v="Richard Lukunku, Danny Sapani"/>
    <s v="Irish Commandant Pat Quinlan leads a stand off with troops against French and Belgian Mercenaries in the Congo during the early 1960s."/>
    <s v="Irish Commandant Pat Quinlan leads"/>
    <n v="7.2"/>
    <n v="29979"/>
    <m/>
    <m/>
    <x v="4"/>
    <m/>
    <m/>
    <m/>
    <n v="108"/>
  </r>
  <r>
    <s v="tt3715320"/>
    <x v="4334"/>
    <x v="16"/>
    <s v="16/12/2015"/>
    <s v="Comedy"/>
    <s v=" Drama"/>
    <s v=" Romance"/>
    <n v="95"/>
    <s v="USA"/>
    <s v="English"/>
    <m/>
    <m/>
    <x v="165"/>
    <s v="Woody Allen"/>
    <s v="Joaquin Phoenix, Emma Stone, Joe Stapleton, Nancy Carroll, Allison Gallerani, Brigette Lundy-Paine, Katelyn Semer, Betsy Aidem, Ethan Phillips, Jamie Blackley, Leah Anderson, Paula Plum, Nancy Giles, Henry Stram, Geoff Schuppert"/>
    <x v="288"/>
    <s v="Joaquin Phoenix, Emma Stone"/>
    <s v="A tormented philosophy professor finds a will to live when he commits an existential act."/>
    <s v="A tormented philosophy professor"/>
    <n v="6.6"/>
    <n v="57091"/>
    <n v="12011463.31275814"/>
    <n v="11000000"/>
    <x v="3037"/>
    <n v="4030360"/>
    <n v="29909727.323879682"/>
    <n v="27391084"/>
    <n v="160"/>
  </r>
  <r>
    <s v="tt3717252"/>
    <x v="4335"/>
    <x v="9"/>
    <d v="2017-06-04T00:00:00"/>
    <s v="Action"/>
    <s v=" Adventure"/>
    <s v=" Fantasy"/>
    <n v="91"/>
    <s v="USA"/>
    <s v="English"/>
    <s v="Saami"/>
    <m/>
    <x v="2197"/>
    <s v="Cory Goodman, Kyle Ward"/>
    <s v="Kate Beckinsale, Theo James, Tobias Menzies, Lara Pulver, Charles Dance, James Faulkner, Peter Andersson, Clementine Nicholson, Bradley James, Daisy Head, Oliver Stark, Zuzana Stiv√≠nov√°, Brian Caspe, Jan Nemejovsk√Ω, Sveta Driga"/>
    <x v="477"/>
    <s v="Kate Beckinsale, Theo James"/>
    <s v="Vampire death dealer, Selene (Kate Beckinsale) fights to end the eternal war between the Lycan clan and the Vampire faction that betrayed her."/>
    <s v="Vampire death dealer, Selene (Kate"/>
    <n v="5.8"/>
    <n v="68137"/>
    <n v="37742170.020041205"/>
    <n v="35000000"/>
    <x v="3038"/>
    <n v="30353973"/>
    <n v="87446788.763840497"/>
    <n v="81093313"/>
    <n v="218"/>
  </r>
  <r>
    <s v="tt3717490"/>
    <x v="4336"/>
    <x v="19"/>
    <d v="2017-06-04T00:00:00"/>
    <s v="Action"/>
    <s v=" Adventure"/>
    <s v=" Sci-Fi"/>
    <n v="124"/>
    <s v="USA, Hong Kong, Japan, Mexico, Canada, New Zealand"/>
    <s v="English"/>
    <s v="Mandarin"/>
    <m/>
    <x v="2027"/>
    <s v="John Gatins, Matt Sazama"/>
    <s v="Dacre Montgomery, Naomi Scott, RJ Cyler, Ludi Lin, Becky G, Elizabeth Banks, Bryan Cranston, Bill Hader, Matt Shively, Cody Kearsley, David Denman, Robert Moloney, Anjali Jay, Sarah Grey, Morgan Taylor Campbell"/>
    <x v="1990"/>
    <s v="Dacre Montgomery, Naomi Scott"/>
    <s v="A group of high-school students, who are infused with unique superpowers, harness their abilities in order to save the world."/>
    <s v="A group of high-school students,"/>
    <n v="5.9"/>
    <n v="99986"/>
    <n v="105585427.545692"/>
    <n v="100000000"/>
    <x v="3039"/>
    <n v="85364450"/>
    <n v="150287383.41073772"/>
    <n v="142337240"/>
    <n v="524"/>
  </r>
  <r>
    <s v="tt3963816"/>
    <x v="4337"/>
    <x v="9"/>
    <d v="2016-01-07T00:00:00"/>
    <s v="Action"/>
    <s v=" Crime"/>
    <s v=" Thriller"/>
    <n v="107"/>
    <s v="Canada, USA"/>
    <s v="English"/>
    <m/>
    <m/>
    <x v="2198"/>
    <s v="Michael Cody, Chris Sivertson"/>
    <s v="Bruce Willis, Christopher Meloni, Dave Bautista, Adrian Grenier, Johnathon Schaech, Lydia Hull, Tyler Jon Olson, Christopher Rob Bowen, Richie Chance, Chris Hill, Danny A. Abeckaser, Texas Battle, Tara Holt, Alyshia Ochse, Carolyn Alise"/>
    <x v="136"/>
    <s v="Bruce Willis, Christopher Meloni"/>
    <s v="When a bank is hit by a brutal heist, all evidence points to the owner and his high-powered clients. But as a group of FBI agents dig deeper into the case - and the deadly heists continue - it becomes clear that a larger conspiracy is at play."/>
    <s v="When a bank is hit by a brutal"/>
    <n v="5.5"/>
    <n v="18512"/>
    <m/>
    <n v="15000000"/>
    <x v="4"/>
    <m/>
    <m/>
    <n v="1616004"/>
    <n v="90"/>
  </r>
  <r>
    <s v="tt3722070"/>
    <x v="4338"/>
    <x v="16"/>
    <s v="13/11/2015"/>
    <s v="Biography"/>
    <s v=" Comedy"/>
    <s v=" Drama"/>
    <n v="104"/>
    <s v="UK"/>
    <s v="English"/>
    <s v="French"/>
    <m/>
    <x v="199"/>
    <s v="Alan Bennett, Alan Bennett"/>
    <s v="Maggie Smith, Jim Broadbent, Clare Hammond, George Fenton, BBC Concert Orchestra, Alex Jennings, Jamie Parker, Deborah Findlay, Roger Allam, Richard Griffiths, Pandora Colin, Nicholas Burns, Dominic Cooper, Giles Cooper, Tom Klenerman"/>
    <x v="367"/>
    <s v="Maggie Smith, Jim Broadbent"/>
    <s v="A man forms an unexpected bond with a transient woman living in her van that's parked in his driveway."/>
    <s v="A man forms an unexpected bond"/>
    <n v="6.7"/>
    <n v="25513"/>
    <n v="6551707.2615044406"/>
    <n v="6000000"/>
    <x v="3040"/>
    <n v="10021175"/>
    <n v="45193334.909128822"/>
    <n v="41387687"/>
    <n v="103"/>
  </r>
  <r>
    <s v="tt3967856"/>
    <x v="4339"/>
    <x v="19"/>
    <s v="28/06/2017"/>
    <s v="Action"/>
    <s v=" Adventure"/>
    <s v=" Drama"/>
    <n v="120"/>
    <s v="South Korea, USA"/>
    <s v="English"/>
    <s v="Korean"/>
    <s v="Spanish"/>
    <x v="666"/>
    <s v="Bong Joon Ho, Jon Ronson"/>
    <s v="Tilda Swinton, Sheena Kamal, Michael Mitton, Colm Hill, Kathryn Kirkpatrick, Jose Carias, Giancarlo Esposito, Jake Gyllenhaal, Nancy Amelia Bell, Seo-hyun Ahn, Jeong-eun Lee, Hee-Bong Byun, Jaein Kim, Je-mun Yun, Shirley Henderson"/>
    <x v="280"/>
    <s v="Tilda Swinton, Sheena Kamal"/>
    <s v="A young girl risks everything to prevent a powerful, multinational company from kidnapping her best friend - a fascinating beast named Okja."/>
    <s v="A young girl risks everything"/>
    <n v="7.3"/>
    <n v="99322"/>
    <m/>
    <n v="50000000"/>
    <x v="4"/>
    <m/>
    <m/>
    <n v="2049823"/>
    <n v="331"/>
  </r>
  <r>
    <s v="tt3729920"/>
    <x v="4340"/>
    <x v="15"/>
    <d v="2014-12-09T00:00:00"/>
    <s v="Drama"/>
    <s v=" Romance"/>
    <m/>
    <n v="123"/>
    <s v="USA"/>
    <s v="English"/>
    <s v="French"/>
    <m/>
    <x v="2199"/>
    <s v="Ned Benson"/>
    <s v="James McAvoy, Jessica Chastain, Nina Arianda, Viola Davis, Bill Hader, Ciar√°n Hinds, Isabelle Huppert, William Hurt, Jess Weixler, Nikki M. James, Jeremy Shamos, Wyatt Ralff, Brendan Donaldson, Daron Stewart, June Miller"/>
    <x v="652"/>
    <s v="James McAvoy, Jessica Chastain"/>
    <s v="One couple's story as they try to reclaim the life and love they once knew and pick up the pieces of a past that may be too far gone."/>
    <s v="One couple's story as they try"/>
    <n v="6.3"/>
    <n v="11576"/>
    <n v="3279741.9910786799"/>
    <n v="3000000"/>
    <x v="3041"/>
    <n v="587774"/>
    <n v="1583105.2211577501"/>
    <n v="1448076"/>
    <n v="34"/>
  </r>
  <r>
    <s v="tt3986820"/>
    <x v="4341"/>
    <x v="19"/>
    <d v="2018-06-04T00:00:00"/>
    <s v="Drama"/>
    <s v=" Fantasy"/>
    <s v=" Horror"/>
    <n v="111"/>
    <s v="USA"/>
    <s v="English"/>
    <m/>
    <m/>
    <x v="1806"/>
    <s v="Justin Benson"/>
    <s v="Aaron Moorhead, Justin Benson, Callie Hernandez, Tate Ellington, Shane Brady, Lew Temple, Kira Powell, David Lawson Jr., James Jordan, Emily Montague, Peter Cilella, Vinny Curran, Ric Sarabia, Catherine Lawson, Josh Higgins"/>
    <x v="1991"/>
    <s v="Aaron Moorhead, Justin Benson"/>
    <s v="As kids, they escaped a UFO death cult. Now, two adult brothers seek answers after an old videotape surfaces and brings them back to where they began."/>
    <s v="As kids, they escaped a UFO death"/>
    <n v="6.5"/>
    <n v="30725"/>
    <m/>
    <m/>
    <x v="4"/>
    <n v="272020"/>
    <m/>
    <n v="956425"/>
    <n v="257"/>
  </r>
  <r>
    <s v="tt3991412"/>
    <x v="4342"/>
    <x v="9"/>
    <d v="2016-01-09T00:00:00"/>
    <s v="Mystery"/>
    <s v=" Thriller"/>
    <m/>
    <n v="108"/>
    <s v="Canada"/>
    <s v="English"/>
    <m/>
    <m/>
    <x v="1004"/>
    <s v="Liz Jensen, Max Minghella"/>
    <s v="Aiden Longworth, Sarah Gadon, Michael Adamthwaite, Beckham Skodje, Adam Abrams, Aaron Paul, Molly Parker, Terry Chen, Randi Lynne, John Hainsworth, Julian Wadham, Goldie Hoffman, Jamie Dornan, Nels Lennarson, Anjali Jay"/>
    <x v="1992"/>
    <s v="Aiden Longworth, Sarah Gadon"/>
    <s v="A psychologist who begins working with a young boy who has suffered a near-fatal fall finds himself drawn into a mystery that tests the boundaries of fantasy and reality."/>
    <s v="A psychologist who begins working"/>
    <n v="6.3"/>
    <n v="13255"/>
    <m/>
    <m/>
    <x v="4"/>
    <m/>
    <m/>
    <n v="584723"/>
    <n v="54"/>
  </r>
  <r>
    <s v="tt3731562"/>
    <x v="4343"/>
    <x v="19"/>
    <d v="2017-09-03T00:00:00"/>
    <s v="Action"/>
    <s v=" Adventure"/>
    <s v=" Fantasy"/>
    <n v="118"/>
    <s v="USA, China"/>
    <s v="English"/>
    <s v="Vietnamese"/>
    <m/>
    <x v="1879"/>
    <s v="Dan Gilroy, Max Borenstein"/>
    <s v="Tom Hiddleston, Samuel L. Jackson, Brie Larson, John C. Reilly, John Goodman, Corey Hawkins, John Ortiz, Tian Jing, Toby Kebbell, Jason Mitchell, Shea Whigham, Thomas Mann, Eugene Cordero, Marc Evan Jackson, Will Brittain"/>
    <x v="758"/>
    <s v="Tom Hiddleston, Samuel L. Jackson"/>
    <s v="After the Vietnam war, a team of scientists explores an uncharted island in the Pacific, venturing into the domain of the mighty Kong, and must fight to escape a primal Eden."/>
    <s v="After the Vietnam war, a team"/>
    <n v="6.6"/>
    <n v="262000"/>
    <n v="195333040.9595302"/>
    <n v="185000000"/>
    <x v="3042"/>
    <n v="168052812"/>
    <n v="598302794.24988627"/>
    <n v="566652812"/>
    <n v="951"/>
  </r>
  <r>
    <s v="tt3741700"/>
    <x v="4344"/>
    <x v="18"/>
    <s v="30/05/2019"/>
    <s v="Action"/>
    <s v=" Adventure"/>
    <s v=" Fantasy"/>
    <n v="132"/>
    <s v="USA, Japan, China, Canada"/>
    <s v="English"/>
    <s v="Japanese"/>
    <s v="Chinese"/>
    <x v="1124"/>
    <s v="Michael Dougherty, Zach Shields"/>
    <s v="Kyle Chandler, Vera Farmiga, Millie Bobby Brown, Ken Watanabe, Ziyi Zhang, Bradley Whitford, Sally Hawkins, Charles Dance, Thomas Middleditch, Aisha Hinds, O'Shea Jackson Jr., David Strathairn, Anthony Ramos, Elizabeth Faith Ludlow, Jonathan Howard"/>
    <x v="1993"/>
    <s v="Kyle Chandler, Vera Farmiga"/>
    <s v="The crypto-zoological agency Monarch faces off against a battery of god-sized monsters, including the mighty Godzilla, who collides with Mothra, Rodan, and his ultimate nemesis, the three-headed King Ghidorah."/>
    <s v="The crypto-zoological agency Monarch"/>
    <n v="6"/>
    <n v="125326"/>
    <n v="172097263.12989691"/>
    <n v="170000000"/>
    <x v="3043"/>
    <n v="110500138"/>
    <n v="391369562.79670858"/>
    <n v="386600138"/>
    <n v="2141"/>
  </r>
  <r>
    <s v="tt4009278"/>
    <x v="3980"/>
    <x v="16"/>
    <s v="15/01/2016"/>
    <s v="Drama"/>
    <s v=" Horror"/>
    <s v=" Thriller"/>
    <n v="90"/>
    <s v="USA"/>
    <s v="English"/>
    <m/>
    <m/>
    <x v="2200"/>
    <s v="T.J. Cimfel, David White"/>
    <s v="Rory Culkin, Leticia Jimenez, Jack Kesy, Timothy McKinney, Joshua Mikel, Beth Riesgraf, Tommy Sklavos, Martin Starr"/>
    <x v="593"/>
    <s v="Rory Culkin, Leticia Jimenez"/>
    <s v="Anna suffers from agoraphobia so crippling that when a trio of criminals break into her house, she cannot bring herself to flee. But what the intruders don't realize is that agoraphobia is not her only problem."/>
    <s v="Anna suffers from agoraphobia"/>
    <n v="5.7"/>
    <n v="11335"/>
    <m/>
    <m/>
    <x v="4"/>
    <m/>
    <m/>
    <m/>
    <n v="61"/>
  </r>
  <r>
    <s v="tt3741834"/>
    <x v="4345"/>
    <x v="9"/>
    <s v="22/12/2016"/>
    <s v="Biography"/>
    <s v=" Drama"/>
    <m/>
    <n v="118"/>
    <s v="UK, Australia, USA"/>
    <s v="English"/>
    <s v="Hindi"/>
    <s v="Bengali"/>
    <x v="2201"/>
    <s v="Saroo Brierley, Luke Davies"/>
    <s v="Sunny Pawar, Abhishek Bharate, Priyanka Bose, Khushi Solanki, Shankar Nisode, Tannishtha Chatterjee, Nawazuddin Siddiqui, Riddhi Sen, Koushik Sen, Rita Boy, Udayshankar Pal, Surojit Das, Deepti Naval, Menik Gooneratne, David Wenham"/>
    <x v="1994"/>
    <s v="Sunny Pawar, Abhishek Bharate"/>
    <s v="A five-year-old Indian boy is adopted by an Australian couple after getting lost hundreds of kilometers from home. 25 years later, he sets out to find his lost family."/>
    <s v="A five-year-old Indian boy is"/>
    <n v="8"/>
    <n v="206737"/>
    <n v="12940172.578299841"/>
    <n v="12000000"/>
    <x v="3044"/>
    <n v="51738905"/>
    <n v="151306125.27387998"/>
    <n v="140312928"/>
    <n v="554"/>
  </r>
  <r>
    <s v="tt4015500"/>
    <x v="4346"/>
    <x v="11"/>
    <s v="27/05/2018"/>
    <s v="Drama"/>
    <s v=" Mystery"/>
    <s v=" Thriller"/>
    <n v="114"/>
    <s v="USA, Germany"/>
    <s v="English"/>
    <m/>
    <m/>
    <x v="2202"/>
    <s v="Jennifer Fox"/>
    <s v="Laura Dern, Jason Ritter, Common, Elizabeth Debicki, Jessica Sarah Flaum, Laura Allen, Juli Erickson, Matthew Rauch, Ellen Burstyn, John Heard, Dana Healey, Aaron Williamson, Shay Lee Abeson, Isabella Amara, Jodi Long"/>
    <x v="1995"/>
    <s v="Laura Dern, Jason Ritter"/>
    <s v="A woman filming a documentary on childhood rape victims starts to question the nature of her childhood relationship with her riding instructor and running coach."/>
    <s v="A woman filming a documentary"/>
    <n v="7.2"/>
    <n v="14541"/>
    <m/>
    <m/>
    <x v="4"/>
    <m/>
    <m/>
    <m/>
    <n v="74"/>
  </r>
  <r>
    <s v="tt3748528"/>
    <x v="4347"/>
    <x v="9"/>
    <s v="15/12/2016"/>
    <s v="Action"/>
    <s v=" Adventure"/>
    <s v=" Sci-Fi"/>
    <n v="133"/>
    <s v="USA"/>
    <s v="English"/>
    <m/>
    <m/>
    <x v="1212"/>
    <s v="Chris Weitz, Tony Gilroy"/>
    <s v="Felicity Jones, Diego Luna, Alan Tudyk, Donnie Yen, Wen Jiang, Ben Mendelsohn, Guy Henry, Forest Whitaker, Riz Ahmed, Mads Mikkelsen, Jimmy Smits, Alistair Petrie, Genevieve O'Reilly, Ben Daniels, Paul Kasey"/>
    <x v="1996"/>
    <s v="Felicity Jones, Diego Luna"/>
    <s v="The daughter of an Imperial scientist joins the Rebel Alliance in a risky move to steal the plans for the Death Star."/>
    <s v="The daughter of an Imperial scientist"/>
    <n v="7.8"/>
    <n v="538641"/>
    <n v="215669542.97166401"/>
    <n v="200000000"/>
    <x v="3045"/>
    <n v="532177324"/>
    <n v="1138797429.1204877"/>
    <n v="1056057720"/>
    <n v="1781"/>
  </r>
  <r>
    <s v="tt4019560"/>
    <x v="4348"/>
    <x v="9"/>
    <s v="22/01/2016"/>
    <s v="Crime"/>
    <s v=" Drama"/>
    <s v=" Mystery"/>
    <n v="102"/>
    <s v="USA"/>
    <s v="English"/>
    <s v="Spanish"/>
    <m/>
    <x v="2203"/>
    <s v="Gee Malik Linton"/>
    <s v="Ana de Armas, Gabe Vargas, Sandy Tejada, Ariel Pacheco, Ismael Cruz Cordova, Anthony Ruiz, Stephen Thompson, Keanu Reeves, Mira Sorvino, Denia Brache, Laura G√≥mez, Jeanette Dilone, Danny Guzman, Christopher McDonald, Leopold Manswell"/>
    <x v="1997"/>
    <s v="Ana de Armas, Gabe Vargas"/>
    <s v="A police detective investigates the truth behind his partner's death. The mysterious case reveals disturbing police corruption and a dangerous secret involving an unlikely young woman."/>
    <s v="A police detective investigates"/>
    <n v="4.3"/>
    <n v="13430"/>
    <m/>
    <n v="6000000"/>
    <x v="4"/>
    <m/>
    <m/>
    <n v="269915"/>
    <n v="203"/>
  </r>
  <r>
    <s v="tt4025514"/>
    <x v="4349"/>
    <x v="16"/>
    <s v="14/10/2015"/>
    <s v="Crime"/>
    <s v=" Drama"/>
    <s v=" Thriller"/>
    <n v="130"/>
    <s v="Italy, France"/>
    <s v="Italian"/>
    <s v="Romany"/>
    <s v="English"/>
    <x v="2204"/>
    <s v="Giancarlo De Cataldo, Carlo Bonini"/>
    <s v="Pierfrancesco Favino, Elio Germano, Claudio Amendola, Alessandro Borghi, Greta Scarano, Giulia Gorietti, Antonello Fassari, Jean-Hugues Anglade, Alessandro Bernardini, Michele Bevilacqua, Nazzareno Bomba, Raffaele D'Introno, Alex Di Giorgio, Claudio Di Giorgio, Davide Di Rocco"/>
    <x v="1998"/>
    <s v="Pierfrancesco Favino"/>
    <s v="A gangster known as &quot;Samurai&quot; wants to turn the waterfront of Rome into a new Las Vegas. All the local mob bosses have agreed to work for this common goal. But peace is not to last long."/>
    <s v="A gangster known as &quot;Samurai&quot;"/>
    <n v="7.4"/>
    <n v="17317"/>
    <m/>
    <s v="EUR 7000000"/>
    <x v="4"/>
    <m/>
    <m/>
    <n v="5217330"/>
    <n v="47"/>
  </r>
  <r>
    <s v="tt3760922"/>
    <x v="4350"/>
    <x v="9"/>
    <s v="24/03/2016"/>
    <s v="Comedy"/>
    <s v=" Romance"/>
    <m/>
    <n v="94"/>
    <s v="USA, Canada"/>
    <s v="English"/>
    <s v="Greek"/>
    <m/>
    <x v="813"/>
    <s v="Nia Vardalos"/>
    <s v="Nia Vardalos, John Corbett, Michael Constantine, Lainie Kazan, Andrea Martin, Gia Carides, Joey Fatone, Elena Kampouris, Alex Wolff, Louis Mandylor, Bess Meisler, Bruce Gray, Fiona Reid, Ian Gomez, Jayne Eastwood"/>
    <x v="311"/>
    <s v="Nia Vardalos, John Corbett"/>
    <s v="A Portokalos family secret brings the beloved characters back together for an even bigger and Greeker wedding."/>
    <s v="A Portokalos family secret brings"/>
    <n v="6"/>
    <n v="27751"/>
    <n v="19410258.86744976"/>
    <n v="18000000"/>
    <x v="3046"/>
    <n v="59689605"/>
    <n v="97733501.313924491"/>
    <n v="90632641"/>
    <n v="132"/>
  </r>
  <r>
    <s v="tt3766354"/>
    <x v="4351"/>
    <x v="11"/>
    <s v="13/09/2018"/>
    <s v="Action"/>
    <s v=" Crime"/>
    <s v=" Thriller"/>
    <n v="121"/>
    <s v="USA"/>
    <s v="English"/>
    <s v="French"/>
    <s v="Turkish"/>
    <x v="37"/>
    <s v="Richard Wenk, Michael Sloan"/>
    <s v="Denzel Washington, Pedro Pascal, Ashton Sanders, Orson Bean, Bill Pullman, Melissa Leo, Jonathan Scarfe, Sakina Jaffrey, Kazy Tauginas, Garrett Golden, Adam Karst, Alican Barlas, Rhys Olivia Cote, Tamara Hickey, Ken Baltin"/>
    <x v="35"/>
    <s v="Denzel Washington, Pedro Pascal"/>
    <s v="Robert McCall serves an unflinching justice for the exploited and oppressed, but how far will he go when that is someone he loves?"/>
    <s v="Robert McCall serves an unflinching"/>
    <n v="6.7"/>
    <n v="125883"/>
    <n v="63902169.194805212"/>
    <n v="62000000"/>
    <x v="3047"/>
    <n v="102084362"/>
    <n v="196241662.0537335"/>
    <n v="190400157"/>
    <n v="724"/>
  </r>
  <r>
    <s v="tt3766394"/>
    <x v="4352"/>
    <x v="16"/>
    <d v="2016-01-04T00:00:00"/>
    <s v="Comedy"/>
    <s v=" Drama"/>
    <s v=" Romance"/>
    <n v="90"/>
    <s v="USA"/>
    <s v="English"/>
    <m/>
    <m/>
    <x v="2205"/>
    <s v="Laura Terruso, Michael Showalter"/>
    <s v="Sally Field, Edmund Lupinski, Norma Michaels, Stephen Root, Wendi McLendon-Covey, Max Greenfield, Kumail Nanjiani, Rebecca Wisocky, Rich Sommer, Tyne Daly, Leilani Smith, Peter Gallagher, Susan Ziegler, Caroline Aaron, Elizabeth Reaser"/>
    <x v="1999"/>
    <s v="Sally Field, Edmund Lupinski"/>
    <s v="A self-help seminar inspires a sixty-something woman to romantically pursue her younger co-worker."/>
    <s v="A self-help seminar inspires a"/>
    <n v="6.6"/>
    <n v="18458"/>
    <n v="1091951.2102507399"/>
    <n v="1000000"/>
    <x v="3048"/>
    <n v="14444999"/>
    <n v="16007401.985207791"/>
    <n v="14659448"/>
    <n v="89"/>
  </r>
  <r>
    <s v="tt3774114"/>
    <x v="4353"/>
    <x v="9"/>
    <s v="24/11/2016"/>
    <s v="Biography"/>
    <s v=" Crime"/>
    <s v=" Drama"/>
    <n v="134"/>
    <s v="UK, France, Germany, USA"/>
    <s v="English"/>
    <s v="American Sign Language"/>
    <s v="Russian"/>
    <x v="653"/>
    <s v="Kieran Fitzgerald, Oliver Stone"/>
    <s v="Melissa Leo, Zachary Quinto, Joseph Gordon-Levitt, Jaymes Butler, Robert Firth, Rachel Handshaw, Christian Contreras, Parker Sawyers, Rhys Ifans, Ken Thomas, Nicolas Cage, Michael Benz, Shailene Woodley, Tom Wilkinson, Joely Richardson"/>
    <x v="1161"/>
    <s v="Melissa Leo, Zachary Quinto"/>
    <s v="The NSA's illegal surveillance techniques are leaked to the public by one of the agency's employees,"/>
    <s v="The NSA's illegal surveillance"/>
    <n v="7.3"/>
    <n v="132119"/>
    <n v="43133908.594332799"/>
    <n v="40000000"/>
    <x v="3049"/>
    <n v="21587519"/>
    <n v="40284068.507068671"/>
    <n v="37357216"/>
    <n v="241"/>
  </r>
  <r>
    <s v="tt3774694"/>
    <x v="4354"/>
    <x v="16"/>
    <s v="14/01/2016"/>
    <s v="Drama"/>
    <s v=" Romance"/>
    <m/>
    <n v="135"/>
    <s v="France, Belgium"/>
    <s v="English"/>
    <s v="French"/>
    <m/>
    <x v="235"/>
    <s v="Gaspar No√©"/>
    <s v="Aomi Muyock, Karl Glusman, Klara Kristin, Ugo Fox, Juan Saavedra, Gaspar No√©, Isabelle Nicou, Beno√Æt Debie, Vincent Maraval, D√©borah R√©vy, Xamira Zuloaga, Stella Rocha, Omaima S."/>
    <x v="2000"/>
    <s v="Aomi Muyock, Karl Glusman"/>
    <s v="Murphy is an American living in Paris who enters a highly sexually and emotionally charged relationship with the unstable Electra. Unaware of the effect it will have on their relationship, they invite their pretty neighbor into their bed."/>
    <s v="Murphy is an American living in"/>
    <n v="6.1"/>
    <n v="45781"/>
    <n v="3275853.6307522203"/>
    <n v="3000000"/>
    <x v="3050"/>
    <n v="249083"/>
    <n v="940232.23324487149"/>
    <n v="861057"/>
    <n v="144"/>
  </r>
  <r>
    <s v="tt3778644"/>
    <x v="4355"/>
    <x v="11"/>
    <s v="23/05/2018"/>
    <s v="Action"/>
    <s v=" Adventure"/>
    <s v=" Sci-Fi"/>
    <n v="135"/>
    <s v="USA"/>
    <s v="English"/>
    <m/>
    <m/>
    <x v="91"/>
    <s v="Jonathan Kasdan, Lawrence Kasdan"/>
    <s v="Alden Ehrenreich, Joonas Suotamo, Woody Harrelson, Emilia Clarke, Donald Glover, Thandie Newton, Phoebe Waller-Bridge, Paul Bettany, Jon Favreau, Erin Kellyman, Linda Hunt, Ian Kenny, John Tui, Anna Francolini, Andrew Woodall"/>
    <x v="1477"/>
    <s v="Alden Ehrenreich, Joonas Suotamo"/>
    <s v="During an adventure into the criminal underworld, Han Solo meets his future co-pilot Chewbacca and encounters Lando Calrissian years before joining the Rebellion."/>
    <s v="During an adventure into the criminal"/>
    <n v="6.9"/>
    <n v="278319"/>
    <n v="283437040.78341019"/>
    <n v="275000000"/>
    <x v="3051"/>
    <n v="213767512"/>
    <n v="404979798.3508094"/>
    <n v="392924807"/>
    <n v="2486"/>
  </r>
  <r>
    <s v="tt3783958"/>
    <x v="4356"/>
    <x v="9"/>
    <s v="26/01/2017"/>
    <s v="Comedy"/>
    <s v=" Drama"/>
    <s v=" Music"/>
    <n v="128"/>
    <s v="USA, Hong Kong"/>
    <s v="English"/>
    <m/>
    <m/>
    <x v="1461"/>
    <s v="Damien Chazelle"/>
    <s v="Ryan Gosling, Emma Stone, Ami√©e Conn, Terry Walters, Thom Shelton, Cinda Adams, Callie Hernandez, Jessica Rothe, Sonoya Mizuno, Rosemarie DeWitt, J.K. Simmons, Claudine Claudio, Jason Fuchs, D.A. Wallach, Trevor Lissauer"/>
    <x v="272"/>
    <s v="Ryan Gosling, Emma Stone"/>
    <s v="While navigating their careers in Los Angeles, a pianist and an actress fall in love while attempting to reconcile their aspirations for the future."/>
    <s v="While navigating their careers"/>
    <n v="8"/>
    <n v="488112"/>
    <n v="32350431.445749599"/>
    <n v="30000000"/>
    <x v="3052"/>
    <n v="151101803"/>
    <n v="481467571.90175438"/>
    <n v="446486384"/>
    <n v="1793"/>
  </r>
  <r>
    <s v="tt4068576"/>
    <x v="4357"/>
    <x v="11"/>
    <s v="29/08/2019"/>
    <s v="Adventure"/>
    <s v=" Drama"/>
    <s v=" Thriller"/>
    <n v="136"/>
    <s v="Australia"/>
    <s v="English"/>
    <s v="Irish"/>
    <s v="Aboriginal"/>
    <x v="1982"/>
    <s v="Jennifer Kent"/>
    <s v="Aisling Franciosi, Michael Sheasby, Maya Christie, Addison Christie, Claire Jones, Damon Herriman, Sam Claflin, Harry Greenwood, Eloise Winestock, Ewen Leslie, Matthew Barker, Charles McCarthy, Ben Morton, Matthew Burton, Terence Monro"/>
    <x v="2001"/>
    <s v="Aisling Franciosi, Michael Sheasby"/>
    <s v="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
    <s v="Set in 1825, Clare, a young Irish"/>
    <n v="7.3"/>
    <n v="18468"/>
    <m/>
    <m/>
    <x v="4"/>
    <n v="400209"/>
    <m/>
    <n v="855756"/>
    <n v="259"/>
  </r>
  <r>
    <s v="tt3787590"/>
    <x v="4358"/>
    <x v="16"/>
    <s v="17/09/2015"/>
    <s v="Drama"/>
    <s v=" Music"/>
    <s v=" Romance"/>
    <n v="96"/>
    <s v="UK, France, USA"/>
    <s v="English"/>
    <m/>
    <m/>
    <x v="2206"/>
    <s v="Max Joseph, Meaghan Oppenheimer"/>
    <s v="Zac Efron, Wes Bentley, Emily Ratajkowski, Jonny Weston, Shiloh Fernandez, Alex Shaffer, Jon Bernthal, Alicia Coppola, Wiley M. Pickett, Jon Abrahams, Molly Hagan, Brittany Furlan, Vanessa Lengies, Rebecca Forsythe, Joey Rudman"/>
    <x v="1151"/>
    <s v="Zac Efron, Wes Bentley"/>
    <s v="Caught between a forbidden romance and the expectations of his friends, aspiring DJ Cole Carter attempts to find the path in life that leads to fame and fortune."/>
    <s v="Caught between a forbidden romance"/>
    <n v="6.2"/>
    <n v="35191"/>
    <n v="2183902.4205014799"/>
    <n v="2000000"/>
    <x v="3053"/>
    <n v="3591417"/>
    <n v="12144779.636017654"/>
    <n v="11122090"/>
    <n v="95"/>
  </r>
  <r>
    <s v="tt4080728"/>
    <x v="4359"/>
    <x v="16"/>
    <s v="31/10/2017"/>
    <s v="Comedy"/>
    <s v=" Drama"/>
    <s v=" Romance"/>
    <n v="116"/>
    <s v="Sweden"/>
    <s v="Swedish"/>
    <s v="Persian"/>
    <m/>
    <x v="2207"/>
    <s v="Hannes Holm, Fredrik Backman"/>
    <s v="Rolf Lassg√•rd, Bahar Pars, Filip Berg, Ida Engvoll, Tobias Almborg, Klas Wiljerg√•rd, Chatarina Larsson, B√∂rje Lundberg, Stefan G√∂dicke, Johan Widerberg, Anna-Lena Brundin, Nelly Jamarani, Zozan Akg√ºn, Viktor Baag√∏e, Simon Edenroth"/>
    <x v="2002"/>
    <s v="Rolf Lassg√•rd, Bahar Pars"/>
    <s v="Ove, an ill-tempered, isolated retiree who spends his days enforcing block association rules and visiting his wife's grave, has finally given up on life just as an unlikely friendship develops with his boisterous new neighbors."/>
    <s v="Ove, an ill-tempered, isolated"/>
    <n v="7.7"/>
    <n v="45039"/>
    <m/>
    <m/>
    <x v="4"/>
    <n v="3479315"/>
    <m/>
    <n v="30691696"/>
    <n v="93"/>
  </r>
  <r>
    <s v="tt4080956"/>
    <x v="4360"/>
    <x v="19"/>
    <s v="20/06/2018"/>
    <s v="Biography"/>
    <s v=" Crime"/>
    <s v=" Drama"/>
    <n v="116"/>
    <s v="UK, France, China, Cambodia, USA, Germany"/>
    <s v="English"/>
    <s v="Thai"/>
    <m/>
    <x v="2208"/>
    <s v="Billy Moore, Jonathan Hirschbein"/>
    <s v="Joe Cole, Vithaya Pansringarm, Cherry Miko, Panya Yimmumphai, Billy Moore, Nicolas Shake, Rex Basbas, Sonephet Inthisome, Russel Galupo, Somlock Kamsing, Pongrapee Rodmanee, Nopparut Archeeva, Siriphong Diluan, Wanwanach 'Char' Worrarakkit, Chalit Panyudod"/>
    <x v="2003"/>
    <s v="Joe Cole, Vithaya Pansringarm"/>
    <s v="The true story of an English boxer incarcerated in one of Thailand's most notorious prisons as he fights in Muay Thai tournaments to earn his freedom."/>
    <s v="The true story of an English boxer"/>
    <n v="6.9"/>
    <n v="19566"/>
    <m/>
    <m/>
    <x v="4"/>
    <n v="14453"/>
    <m/>
    <n v="958883"/>
    <n v="105"/>
  </r>
  <r>
    <s v="tt4082068"/>
    <x v="4361"/>
    <x v="16"/>
    <s v="22/10/2015"/>
    <s v="Crime"/>
    <s v=" Drama"/>
    <m/>
    <n v="115"/>
    <s v="France"/>
    <s v="Tamil"/>
    <s v="French"/>
    <s v="English"/>
    <x v="1486"/>
    <s v="Jacques Audiard, Jacques Audiard"/>
    <s v="Jesuthasan Antonythasan, Kalieaswari Srinivasan, Claudine Vinasithamby, Vincent Rottiers, Faouzi Bensa√Ødi, Marc Zinga, Bass Dhem, Franck Falise, Jos√©phine de Meaux, Jean-Baptiste Pouilloux, Nathan Anthonypillai, Vasanth Selvam, Kartik Krishnan, Rudhra, Tassadit Mandi"/>
    <x v="2004"/>
    <s v="Jesuthasan Antonythasan"/>
    <s v="Dheepan is a Sri Lankan Tamil warrior who flees to France and ends up working as a caretaker outside Paris."/>
    <s v="Dheepan is a Sri Lankan Tamil"/>
    <n v="7.2"/>
    <n v="13911"/>
    <m/>
    <m/>
    <x v="4"/>
    <n v="261819"/>
    <m/>
    <n v="5562575"/>
    <n v="46"/>
  </r>
  <r>
    <s v="tt4084744"/>
    <x v="4362"/>
    <x v="16"/>
    <d v="2015-02-04T00:00:00"/>
    <s v="Biography"/>
    <s v=" Drama"/>
    <s v=" Romance"/>
    <n v="110"/>
    <s v="Ukraine, Russia"/>
    <s v="Russian"/>
    <s v="English"/>
    <s v="Ukrainian"/>
    <x v="2209"/>
    <s v="Maksim Budarin, Max Dankevich"/>
    <s v="Yuliya Peresild, Evgeniy Tsyganov, Oleg Vasilkov, Nikita Tarasov, Joan Blackham, Polina Pakhomova, Vladimir Lilitskiy, Anatoliy Kot, Natella Abeleva-Taganova, Valeriy Grishko, Sergey Barkovskiy, Vitaliy Linetskiy, Sergey Puskepalis, Gennadiy Chentsov, Svetlana Osadchenko"/>
    <x v="2005"/>
    <s v="Yuliya Peresild, Evgeniy Tsyganov"/>
    <s v="A story of Lyudmila Pavlichenko, the most successful female sniper in history."/>
    <s v="A story of Lyudmila Pavlichenko,"/>
    <n v="7.1"/>
    <n v="10073"/>
    <m/>
    <n v="5000000"/>
    <x v="4"/>
    <m/>
    <m/>
    <n v="9104504"/>
    <n v="50"/>
  </r>
  <r>
    <s v="tt4088268"/>
    <x v="4363"/>
    <x v="9"/>
    <d v="2016-03-03T00:00:00"/>
    <s v="Crime"/>
    <s v=" Drama"/>
    <s v=" Thriller"/>
    <n v="112"/>
    <s v="Denmark, Germany, Sweden, Norway"/>
    <s v="Danish"/>
    <s v="Norwegian"/>
    <m/>
    <x v="2210"/>
    <s v="Nikolaj Arcel, Jussi Adler-Olsen"/>
    <s v="Nikolaj Lie Kaas, Fares Fares, P√•l Sverre Hagen, Jacob Lohmann, Amanda Collin, Johanne Louise Schmidt, Jakob Oftebro, Signe Anastassia Mannov, S√∏ren Pilmark, Michael Brostrup, Morten Kirkskov, Olivia Terpet Gammelgaard, Jasper M√∏ller Friis, Louis Sylvester Larsen, Lotte Andersen"/>
    <x v="378"/>
    <s v="Nikolaj Lie Kaas, Fares Fares"/>
    <s v="Two intertwined cases linking the past with the present will require the aid of Department Q to catch an elusive serial killer, while time is running out."/>
    <s v="Two intertwined cases linking"/>
    <n v="7"/>
    <n v="16032"/>
    <m/>
    <s v="DKK 39500000"/>
    <x v="4"/>
    <m/>
    <m/>
    <n v="9651271"/>
    <n v="37"/>
  </r>
  <r>
    <s v="tt3794354"/>
    <x v="4364"/>
    <x v="20"/>
    <s v="13/02/2020"/>
    <s v="Action"/>
    <s v=" Adventure"/>
    <s v=" Comedy"/>
    <n v="99"/>
    <s v="USA, Japan, Canada"/>
    <s v="English"/>
    <s v="French"/>
    <m/>
    <x v="2211"/>
    <s v="Pat Casey, Josh Miller"/>
    <s v="Ben Schwartz, James Marsden, Jim Carrey, Tika Sumpter, Natasha Rothwell, Adam Pally, Lee Majdoub, Neal McDonough, Tom Butler, Frank C. Turner, Melody Nosipho Niemann, Shannon Chan-Kent, Brad Kelly, Elfina Luk, Garry Chalk"/>
    <x v="2006"/>
    <s v="Ben Schwartz, James Marsden"/>
    <s v="After discovering a small, blue, fast hedgehog, a small-town police officer must help him defeat an evil genius who wants to do experiments on him."/>
    <s v="After discovering a small, blue,"/>
    <n v="6.5"/>
    <n v="74639"/>
    <n v="85000000"/>
    <n v="85000000"/>
    <x v="3054"/>
    <n v="146066470"/>
    <n v="306766470"/>
    <n v="306766470"/>
    <n v="1018"/>
  </r>
  <r>
    <s v="tt3799694"/>
    <x v="4365"/>
    <x v="9"/>
    <d v="2016-01-06T00:00:00"/>
    <s v="Action"/>
    <s v=" Comedy"/>
    <s v=" Crime"/>
    <n v="116"/>
    <s v="USA"/>
    <s v="English"/>
    <s v="German"/>
    <m/>
    <x v="748"/>
    <s v="Shane Black, Anthony Bagarozzi"/>
    <s v="Russell Crowe, Ryan Gosling, Angourie Rice, Matt Bomer, Margaret Qualley, Yaya DaCosta, Keith David, Beau Knapp, Lois Smith, Murielle Telio, Gil Gerard, Daisy Tahan, Kim Basinger, Jack Kilmer, Lance Valentine Butler"/>
    <x v="92"/>
    <s v="Russell Crowe, Ryan Gosling"/>
    <s v="In 1970s Los Angeles, a mismatched pair of private eyes investigate a missing girl and the mysterious death of a porn star."/>
    <s v="In 1970s Los Angeles, a mismatched"/>
    <n v="7.4"/>
    <n v="270133"/>
    <n v="53917385.742916003"/>
    <n v="50000000"/>
    <x v="3055"/>
    <n v="36261763"/>
    <n v="67707531.400326043"/>
    <n v="62788218"/>
    <n v="456"/>
  </r>
  <r>
    <s v="tt4107858"/>
    <x v="4366"/>
    <x v="16"/>
    <s v="13/02/2015"/>
    <s v="Action"/>
    <s v=" Comedy"/>
    <s v=" Drama"/>
    <n v="197"/>
    <s v="India"/>
    <s v="Hindi"/>
    <s v="English"/>
    <s v="Tamil"/>
    <x v="2212"/>
    <s v="Gurmeet Ram Rahim Singh"/>
    <s v="Gurmeet Ram Rahim Singh, Daniel Kaleb, Flora Saini, Jayshree Soni, Olexandra Semen, Gaurav Gera, Raju Pandit, Jay Singh Rajpoot"/>
    <x v="2007"/>
    <s v="Gurmeet Ram Rahim Singh"/>
    <s v="Guru Ji is a social reformer who works to help people fight against social evils."/>
    <s v="Guru Ji is a social reformer who"/>
    <n v="5.9"/>
    <n v="11142"/>
    <m/>
    <s v="INR 550000000"/>
    <x v="4"/>
    <m/>
    <m/>
    <n v="13025"/>
    <n v="151"/>
  </r>
  <r>
    <s v="tt4110568"/>
    <x v="4367"/>
    <x v="16"/>
    <d v="2015-05-06T00:00:00"/>
    <s v="Comedy"/>
    <s v=" Drama"/>
    <s v=" Romance"/>
    <n v="170"/>
    <s v="India"/>
    <s v="Hindi"/>
    <m/>
    <m/>
    <x v="1961"/>
    <s v="Zoya Akhtar, Reema Kagti"/>
    <s v="Anil Kapoor, Shefali Shah, Priyanka Chopra, Ranveer Singh, Anushka Sharma, Farhan Akhtar, Rahul Bose, Zarina Wahab, Vikrant Massey, Yousaf Bokhari Bustamante, Ozge Cagaloglu, Pawan Chopra, Hale Cigek, Khushi Dubey, Jonathan Alonso Flete"/>
    <x v="210"/>
    <s v="Anil Kapoor, Shefali Shah"/>
    <s v="The Mehra family must contemplate over their way of living and their love lives while on a cruise celebrating their 30th wedding anniversary."/>
    <s v="The Mehra family must contemplate"/>
    <n v="6.9"/>
    <n v="14416"/>
    <m/>
    <m/>
    <x v="4"/>
    <n v="3066100"/>
    <m/>
    <n v="4161630"/>
    <n v="108"/>
  </r>
  <r>
    <s v="tt3802576"/>
    <x v="1855"/>
    <x v="16"/>
    <s v="14/08/2015"/>
    <s v="Action"/>
    <s v=" Drama"/>
    <s v=" Sport"/>
    <n v="156"/>
    <s v="India, USA"/>
    <s v="Hindi"/>
    <s v="English"/>
    <m/>
    <x v="2213"/>
    <s v="Gavin O'Connor, Cliff Dorfman"/>
    <s v="Akshay Kumar, Sidharth Malhotra, Jackie Shroff, Jacqueline Fernandez, Meghan Jadhav, Shefali Shah, Kiran Kumar, Ashutosh Rana, Kulbhushan Kharbanda, Ashok Lokhande, Raj Zutshi, Roderick Harding, Conan Stevens, Daniel Bernhardt, Kareena Kapoor"/>
    <x v="630"/>
    <s v="Akshay Kumar, Sidharth Malhotra"/>
    <s v="Two estranged, street-fighting brothers square off against each other in a mixed martial arts tournament."/>
    <s v="Two estranged, street-fighting"/>
    <n v="6.5"/>
    <n v="11436"/>
    <n v="11143362.100608801"/>
    <n v="10205000"/>
    <x v="3056"/>
    <n v="613775"/>
    <n v="21506645.176126577"/>
    <n v="19695610"/>
    <n v="59"/>
  </r>
  <r>
    <s v="tt3813310"/>
    <x v="4368"/>
    <x v="16"/>
    <d v="2015-07-08T00:00:00"/>
    <s v="Crime"/>
    <s v=" Thriller"/>
    <m/>
    <n v="88"/>
    <s v="USA"/>
    <s v="English"/>
    <m/>
    <m/>
    <x v="1796"/>
    <s v="Jon Watts, Christopher Ford"/>
    <s v="Kevin Bacon, James Freedson-Jackson, Hays Wellford, Camryn Manheim, Shea Whigham, Sean Hartley, Kyra Sedgwick, Loi Nguyen, Sit Lenh, Chuck Kull, Thomas Coates, Kathleen Bentley, Justin Barr, Adam Barr, Lily Heber"/>
    <x v="415"/>
    <s v="Kevin Bacon, James Freedson-Jackson"/>
    <s v="A small-town sheriff sets out to find the two kids who have taken his car on a joy ride."/>
    <s v="A small-town sheriff sets out"/>
    <n v="6.3"/>
    <n v="29646"/>
    <n v="873560.96820059209"/>
    <n v="800000"/>
    <x v="3057"/>
    <n v="134552"/>
    <n v="156867.52696220082"/>
    <n v="143658"/>
    <n v="146"/>
  </r>
  <r>
    <s v="tt3819668"/>
    <x v="4369"/>
    <x v="16"/>
    <d v="2015-12-09T00:00:00"/>
    <s v="Animation"/>
    <s v=" Action"/>
    <s v=" Adventure"/>
    <n v="93"/>
    <s v="Japan"/>
    <s v="Japanese"/>
    <m/>
    <m/>
    <x v="2214"/>
    <s v="Akira Toriyama, Akira Toriyama"/>
    <s v="Masako Nozawa, Ry√¥ Horikawa, Hiromi Tsuru, Masaharu Sat√¥, Mayumi Tanaka, Toshio Furukawa, Takeshi Kusao, Hikaru Midorikawa, Natsuki Hanae, Y√ªko Minaguchi, Ry√¥ichi Tanaka, Miki It√¥, Ry√ªzabur√¥ √îtomo, Shir√¥ Sait√¥, Kazuya Nakai"/>
    <x v="1709"/>
    <s v="Masako Nozawa, Ry√¥ Horikawa"/>
    <s v="One peaceful day on Earth, two remnants of Freeza's army named Sorube and Tagoma arrive searching for the Dragon Balls with the aim of reviving Freeza. They succeed, and Freeza subsequently seeks revenge on the Saiya-jin."/>
    <s v="One peaceful day on Earth, two"/>
    <n v="7.3"/>
    <n v="19909"/>
    <n v="5459756.0512537006"/>
    <n v="5000000"/>
    <x v="3058"/>
    <n v="8008363"/>
    <n v="67447849.825497657"/>
    <n v="61768190"/>
    <n v="52"/>
  </r>
  <r>
    <s v="tt3824458"/>
    <x v="4370"/>
    <x v="16"/>
    <d v="2015-10-07T00:00:00"/>
    <s v="Comedy"/>
    <s v=" Crime"/>
    <s v=" Drama"/>
    <n v="88"/>
    <s v="USA"/>
    <s v="English"/>
    <s v="Armenian"/>
    <m/>
    <x v="2215"/>
    <s v="Sean Baker, Chris Bergoch"/>
    <s v="Kitana Kiki Rodriguez, Mya Taylor, Karren Karagulian, Mickey O'Hagan, James Ransone, Alla Tumanian, Luiza Nersisyan, Arsen Grigoryan, Ian Edwards, Clu Gulager, Ana Foxx, Scott Krinsky, Chelcie Lynn, Shih-Ching Tsou, Josh Sussman"/>
    <x v="2008"/>
    <s v="Kitana Kiki Rodriguez"/>
    <s v="A hooker tears through Tinseltown on Christmas Eve searching for the pimp who broke her heart."/>
    <s v="A hooker tears through Tinseltown"/>
    <n v="7.1"/>
    <n v="26285"/>
    <n v="109195.12102507401"/>
    <n v="100000"/>
    <x v="3059"/>
    <n v="702354"/>
    <n v="905089.96744537191"/>
    <n v="828874"/>
    <n v="98"/>
  </r>
  <r>
    <s v="tt4131496"/>
    <x v="4371"/>
    <x v="11"/>
    <s v="28/02/2019"/>
    <s v="Crime"/>
    <s v=" Drama"/>
    <s v=" Mystery"/>
    <n v="107"/>
    <s v="UK"/>
    <s v="English"/>
    <s v="Swedish"/>
    <m/>
    <x v="2216"/>
    <s v="Celyn Jones, Joe Bone"/>
    <s v="Peter Mullan, Gerard Butler, Emma King, Gary Lewis, Connor Swindells, Ken Drury, Gary Kane, S√∏ren Malling, √ìlafur Darri √ìlafsson, Roderick Gilkison, Gary Mclellan"/>
    <x v="1213"/>
    <s v="Peter Mullan, Gerard Butler"/>
    <s v="Three lighthouse keepers on the remote Flannan Isles find a hidden trunk of gold, leading to their mysterious disappearance."/>
    <s v="Three lighthouse keepers on the"/>
    <n v="5.8"/>
    <n v="12934"/>
    <m/>
    <m/>
    <x v="4"/>
    <m/>
    <m/>
    <n v="1202522"/>
    <n v="163"/>
  </r>
  <r>
    <s v="tt3829266"/>
    <x v="4372"/>
    <x v="11"/>
    <d v="2018-11-10T00:00:00"/>
    <s v="Action"/>
    <s v=" Adventure"/>
    <s v=" Sci-Fi"/>
    <n v="107"/>
    <s v="USA, Canada"/>
    <s v="English"/>
    <s v="Spanish"/>
    <m/>
    <x v="748"/>
    <s v="Fred Dekker, Shane Black"/>
    <s v="Boyd Holbrook, Trevante Rhodes, Jacob Tremblay, Keegan-Michael Key, Olivia Munn, Sterling K. Brown, Thomas Jane, Alfie Allen, Augusto Aguilera, Jake Busey, Yvonne Strahovski, Brian A. Prince, Mike Dopud, Niall Matter, Javier Lacroix"/>
    <x v="2009"/>
    <s v="Boyd Holbrook, Trevante Rhodes"/>
    <s v="When a young boy accidentally triggers the universe's most lethal hunters' return to Earth, only a ragtag crew of ex-soldiers and a disgruntled scientist can prevent the end of the human race."/>
    <s v="When a young boy accidentally"/>
    <n v="5.3"/>
    <n v="113053"/>
    <n v="90699853.050691277"/>
    <n v="88000000"/>
    <x v="3060"/>
    <n v="51024708"/>
    <n v="165467590.48004985"/>
    <n v="160542134"/>
    <n v="2582"/>
  </r>
  <r>
    <s v="tt3829920"/>
    <x v="4373"/>
    <x v="19"/>
    <s v="22/08/2018"/>
    <s v="Action"/>
    <s v=" Biography"/>
    <s v=" Drama"/>
    <n v="134"/>
    <s v="USA"/>
    <s v="English"/>
    <m/>
    <m/>
    <x v="1383"/>
    <s v="Sean Flynn, Ken Nolan"/>
    <s v="Josh Brolin, Miles Teller, Jeff Bridges, Jennifer Connelly, James Badge Dale, Taylor Kitsch, Andie MacDowell, Geoff Stults, Alex Russell, Thad Luckinbill, Ben Hardy, Scott Haze, Jake Picking, Scott Foxx, Dylan Kenin"/>
    <x v="923"/>
    <s v="Josh Brolin, Miles Teller"/>
    <s v="Based on the true story of the Granite Mountain Hotshots, a group of elite firefighters who risk everything to protect a town from a historic wildfire."/>
    <s v="Based on the true story of the"/>
    <n v="7.6"/>
    <n v="55080"/>
    <n v="40122462.467362963"/>
    <n v="38000000"/>
    <x v="3061"/>
    <n v="18343983"/>
    <n v="27823155.997641996"/>
    <n v="26351322"/>
    <n v="194"/>
  </r>
  <r>
    <s v="tt4139588"/>
    <x v="4374"/>
    <x v="18"/>
    <s v="25/01/2019"/>
    <s v="Action"/>
    <s v=" Crime"/>
    <s v=" Drama"/>
    <n v="118"/>
    <s v="Germany, USA"/>
    <s v="English"/>
    <s v="Russian"/>
    <m/>
    <x v="459"/>
    <s v="Jayson Rothwell, V√≠ctor Santos"/>
    <s v="Mads Mikkelsen, Vanessa Hudgens, Katheryn Winnick, Fei Ren, Ruby O. Fee, Matt Lucas, Robert Maillet, Anthony Grant, Josh Cruddas, Lovina Yavari, Ayisha Issa, Pedro Miguel Arce, Anastasia Marinina, Martin Zolotarev, Richard Dreyfuss"/>
    <x v="548"/>
    <s v="Mads Mikkelsen, Vanessa Hudgens"/>
    <s v="A retiring assassin suddenly finds himself on the receiving end of a hit, contracted by none other than his own employer seeking to cash in on the pensions of aging employees."/>
    <s v="A retiring assassin suddenly finds"/>
    <n v="6.3"/>
    <n v="70883"/>
    <m/>
    <m/>
    <x v="4"/>
    <m/>
    <m/>
    <m/>
    <n v="929"/>
  </r>
  <r>
    <s v="tt3832914"/>
    <x v="4375"/>
    <x v="16"/>
    <s v="28/08/2015"/>
    <s v="Drama"/>
    <m/>
    <m/>
    <n v="120"/>
    <s v="USA"/>
    <s v="English"/>
    <m/>
    <m/>
    <x v="1190"/>
    <s v="Alex Kendrick, Stephen Kendrick"/>
    <s v="Karen Abercrombie, Priscilla C. Shirer, T.C. Stallings, Tenae Downing, Alena Pitts, Michael Jr., Jadin Harris, Alex Kendrick, Dave Blamy, Thomas A. Ford III, Tyler Mitchell, Roland Mitchell, Andrew Hurt, Terrence Evans, Toochukwu T.C. Anyachonkeya"/>
    <x v="2010"/>
    <s v="Karen Abercrombie, Priscilla C. Shirer"/>
    <s v="A seemingly perfect family looks to fix their problems with the help of Miss Clara, an older, wiser woman."/>
    <s v="A seemingly perfect family looks"/>
    <n v="6.5"/>
    <n v="12967"/>
    <n v="3275853.6307522203"/>
    <n v="3000000"/>
    <x v="3062"/>
    <n v="67790117"/>
    <n v="79992268.317150146"/>
    <n v="73256266"/>
    <n v="164"/>
  </r>
  <r>
    <s v="tt3835080"/>
    <x v="4376"/>
    <x v="9"/>
    <s v="16/09/2016"/>
    <s v="Horror"/>
    <s v=" Thriller"/>
    <m/>
    <n v="102"/>
    <s v="UK, USA"/>
    <s v="English"/>
    <s v="Spanish"/>
    <s v="German"/>
    <x v="343"/>
    <s v="Rob Zombie"/>
    <s v="Sheri Moon Zombie, Jeff Daniel Phillips, Lawrence Hilton-Jacobs, Meg Foster, Kevin Jackson, Malcolm McDowell, Jane Carr, Judy Geeson, Richard Brake, Pancho Moler, David Ury, Lew Temple, Torsten Voges, Elizabeth Daily, Michael 'Red Bone' Alcott"/>
    <x v="1376"/>
    <s v="Sheri Moon Zombie, Jeff Daniel Phillips"/>
    <s v="Five carnival workers are kidnapped and held hostage in an abandoned, hellish compound where they are forced to participate in a violent game, the goal of which is to survive twelve hours against a gang of sadistic clowns."/>
    <s v="Five carnival workers are kidnapped"/>
    <n v="5.0999999999999996"/>
    <n v="17722"/>
    <n v="1617521.5722874801"/>
    <n v="1500000"/>
    <x v="3063"/>
    <n v="779820"/>
    <n v="917047.38532209769"/>
    <n v="850419"/>
    <n v="209"/>
  </r>
  <r>
    <s v="tt3850214"/>
    <x v="4377"/>
    <x v="16"/>
    <s v="19/06/2015"/>
    <s v="Comedy"/>
    <s v=" Crime"/>
    <s v=" Drama"/>
    <n v="103"/>
    <s v="USA"/>
    <s v="English"/>
    <s v="Spanish"/>
    <m/>
    <x v="2217"/>
    <s v="Rick Famuyiwa"/>
    <s v="ASAP Rocky, Blake Anderson, Bruce Beatty, De'aundre Bonds, Julian Finch, Quincy Brown, Kiersey Clemons, Kimberly Elise, Rick Fox, Christopher Glenn, Ricky Harris, Chanel Iman, Wyking Jones, Amin Joseph, Kap G"/>
    <x v="2011"/>
    <s v="ASAP Rocky, Blake Anderson"/>
    <s v="Life changes for Malcolm, a geek who's surviving life in a tough neighborhood, after a chance invitation to an underground party leads him and his friends into a Los Angeles adventure."/>
    <s v="Life changes for Malcolm, a geek"/>
    <n v="7.2"/>
    <n v="79818"/>
    <n v="7643658.4717551805"/>
    <n v="7000000"/>
    <x v="3064"/>
    <n v="17506470"/>
    <n v="19640687.281465016"/>
    <n v="17986781"/>
    <n v="117"/>
  </r>
  <r>
    <s v="tt3850590"/>
    <x v="4378"/>
    <x v="16"/>
    <d v="2015-04-12T00:00:00"/>
    <s v="Comedy"/>
    <s v=" Drama"/>
    <s v=" Fantasy"/>
    <n v="98"/>
    <s v="USA"/>
    <s v="English"/>
    <s v="German"/>
    <m/>
    <x v="1124"/>
    <s v="Todd Casey, Michael Dougherty"/>
    <s v="Emjay Anthony, Adam Scott, Toni Collette, Stefania LaVie Owen, Krista Stadler, Conchata Ferrell, Allison Tolman, David Koechner, Maverick Flack, Queenie Samuel, Lolo Owen, Sage Hunefeld, Leith Towers, Curtis Vowell, Luke Hawker"/>
    <x v="2012"/>
    <s v="Emjay Anthony, Adam Scott"/>
    <s v="A boy who has a bad Christmas accidentally summons a festive demon to his family home."/>
    <s v="A boy who has a bad Christmas"/>
    <n v="6.1"/>
    <n v="60237"/>
    <n v="16379268.1537611"/>
    <n v="15000000"/>
    <x v="3065"/>
    <n v="42725475"/>
    <n v="67208185.098018199"/>
    <n v="61548707"/>
    <n v="302"/>
  </r>
  <r>
    <s v="tt3859076"/>
    <x v="4379"/>
    <x v="16"/>
    <s v="17/03/2016"/>
    <s v="Biography"/>
    <s v=" Drama"/>
    <s v=" History"/>
    <n v="125"/>
    <s v="Australia, USA"/>
    <s v="English"/>
    <m/>
    <m/>
    <x v="2218"/>
    <s v="James Vanderbilt, Mary Mapes"/>
    <s v="Cate Blanchett, Robert Redford, Topher Grace, Dennis Quaid, Elisabeth Moss, Bruce Greenwood, Stacy Keach, John Benjamin Hickey, David Lyons, Dermot Mulroney, Rachael Blake, Andrew McFarlane, Natalie Saleeba, Noni Hazlehurst, Connor Burke"/>
    <x v="204"/>
    <s v="Cate Blanchett, Robert Redford"/>
    <s v="Newsroom drama detailing the 2004 CBS 60 Minutes report investigating then-President George W. Bush's military service, and the subsequent firestorm of criticism that cost anchor Dan Rather and producer Mary Mapes their careers."/>
    <s v="Newsroom drama detailing the 2004"/>
    <n v="6.8"/>
    <n v="18415"/>
    <n v="10482731.618407104"/>
    <n v="9600000"/>
    <x v="3066"/>
    <n v="2541854"/>
    <n v="5878079.2840471277"/>
    <n v="5383097"/>
    <n v="115"/>
  </r>
  <r>
    <s v="tt3861390"/>
    <x v="4380"/>
    <x v="18"/>
    <s v="28/03/2019"/>
    <s v="Adventure"/>
    <s v=" Family"/>
    <s v=" Fantasy"/>
    <n v="112"/>
    <s v="USA, UK, Australia, Canada"/>
    <s v="English"/>
    <s v="French"/>
    <m/>
    <x v="29"/>
    <s v="Ehren Kruger, Helen Aberson"/>
    <s v="Colin Farrell, Michael Keaton, Danny DeVito, Eva Green, Alan Arkin, Nico Parker, Finley Hobbins, Roshan Seth, Lars Eidinger, Deobia Oparei, Joseph Gatt, Miguel Mu√±oz Segura, Zenaida Alcalde, Douglas Reith, Phil Zimmerman"/>
    <x v="90"/>
    <s v="Colin Farrell, Michael Keaton"/>
    <s v="A young elephant, whose oversized ears enable him to fly, helps save a struggling circus, but when the circus plans a new venture, Dumbo and his friends discover dark secrets beneath its shiny veneer."/>
    <s v="A young elephant, whose oversized"/>
    <n v="6.3"/>
    <n v="62609"/>
    <n v="172097263.12989691"/>
    <n v="170000000"/>
    <x v="3067"/>
    <n v="114766307"/>
    <n v="357643037.52931118"/>
    <n v="353284621"/>
    <n v="743"/>
  </r>
  <r>
    <s v="tt4163020"/>
    <x v="4381"/>
    <x v="16"/>
    <s v="16/10/2015"/>
    <s v="Comedy"/>
    <s v=" Horror"/>
    <m/>
    <n v="97"/>
    <s v="USA"/>
    <s v="English"/>
    <m/>
    <m/>
    <x v="2219"/>
    <s v="Axelle Carolyn, Dave Parker"/>
    <s v="Adrienne Barbeau, Hunter Smit, Cameron Easton, Caroline Williams, Robert Rusler, Clare Kramer, Greg Grunberg, Daniel DiMaggio, Austin Falk, Madison Iseman, Barry Bostwick, Marcus Eckert, Christophe Zajac-Denek, Ben Stillwell, Natalie Castillo"/>
    <x v="2013"/>
    <s v="Adrienne Barbeau, Hunter Smit"/>
    <s v="Ten stories are woven together by their shared theme of Halloween night in an American suburb, where ghouls, imps, aliens and axe murderers appear for one night only to terrorize unsuspecting residents."/>
    <s v="Ten stories are woven together"/>
    <n v="5.5"/>
    <n v="11279"/>
    <m/>
    <m/>
    <x v="4"/>
    <m/>
    <m/>
    <n v="416792"/>
    <n v="79"/>
  </r>
  <r>
    <s v="tt4169250"/>
    <x v="4382"/>
    <x v="9"/>
    <s v="30/09/2016"/>
    <s v="Biography"/>
    <s v=" Drama"/>
    <s v=" Sport"/>
    <n v="184"/>
    <s v="India"/>
    <s v="Hindi"/>
    <m/>
    <m/>
    <x v="1418"/>
    <s v="Neeraj Pandey, Neeraj Pandey"/>
    <s v="Sushant Singh Rajput, Kiara Advani, Anupam Kher, Disha Patani, Bhoomika Chawla, Sanjay Dadich, Kali Prasad Mukherjee, Zeeshaan, Mithu Chakraborty, Kranti Prakash Jha, Ashrut Jain, Brijendra Kala, Mukesh Bhatt, Jitin Gulati, Sahil Gyan"/>
    <x v="1688"/>
    <s v="Sushant Singh Rajput"/>
    <s v="In this live-action prequel to The Flintstones (1994), the Flintstones and the Rubbles go on a trip to Rock Vegas, where Wilma Slaghoople (Kristen Johnston) is pursued by playboy Chip Rockefeller (Thomas Gibson)."/>
    <s v="In this live-action prequel to"/>
    <n v="7.8"/>
    <n v="37220"/>
    <m/>
    <m/>
    <x v="4"/>
    <n v="1801550"/>
    <m/>
    <n v="28903047"/>
    <n v="205"/>
  </r>
  <r>
    <s v="tt3864056"/>
    <x v="4383"/>
    <x v="18"/>
    <d v="2019-10-10T00:00:00"/>
    <s v="Drama"/>
    <m/>
    <m/>
    <n v="149"/>
    <s v="USA"/>
    <s v="English"/>
    <s v="Ukrainian"/>
    <s v="German"/>
    <x v="611"/>
    <s v="Peter Straughan, Donna Tartt"/>
    <s v="Oakes Fegley, Ansel Elgort, Nicole Kidman, Jeffrey Wright, Luke Wilson, Sarah Paulson, Willa Fitzgerald, Aneurin Barnard, Finn Wolfhard, Ashleigh Cummings, Aimee Laurence, Robert Joy, Boyd Gaines, Carly Connors, Luke Kleintank"/>
    <x v="2014"/>
    <s v="Oakes Fegley, Ansel Elgort"/>
    <s v="A boy in New York is taken in by a wealthy Upper East Side family after his mother is killed in a bombing at the Metropolitan Museum of Art."/>
    <s v="A boy in New York is taken in"/>
    <n v="6.3"/>
    <n v="14265"/>
    <n v="45555157.887325652"/>
    <n v="45000000"/>
    <x v="3068"/>
    <n v="5332621"/>
    <n v="10055158.175332587"/>
    <n v="9932621"/>
    <n v="250"/>
  </r>
  <r>
    <s v="tt4176826"/>
    <x v="4384"/>
    <x v="16"/>
    <d v="2016-09-04T00:00:00"/>
    <s v="Comedy"/>
    <s v=" Drama"/>
    <s v=" Fantasy"/>
    <n v="116"/>
    <s v="Germany"/>
    <s v="German"/>
    <m/>
    <m/>
    <x v="1995"/>
    <s v="David Wnendt, Mizzi Meyer"/>
    <s v="Oliver Masucci, Thomas M. K√∂ppl, Marc-Marvin Israel, David Gebigke, Paul Busche, Fabian Busch, Gerdy Zint, Nancy Maria Br√ºning, Lars Rudolph, Franziska Wulf, Christoph Maria Herbst, Thomas Thieme, Katja Riemann, Michael Ostrowski, Christoph Zrenner"/>
    <x v="2015"/>
    <s v="Oliver Masucci, Thomas M. K√∂ppl"/>
    <s v="Adolf Hitler wakes up in the 21st century. He quickly gains media attention, but while Germany finds him hilarious and charming, Hitler makes some serious observations about society."/>
    <s v="Adolf Hitler wakes up in the 21st"/>
    <n v="7.1"/>
    <n v="41100"/>
    <m/>
    <s v="EUR 2956960"/>
    <x v="4"/>
    <m/>
    <m/>
    <n v="25513752"/>
    <n v="124"/>
  </r>
  <r>
    <s v="tt3874544"/>
    <x v="4385"/>
    <x v="19"/>
    <s v="20/04/2017"/>
    <s v="Animation"/>
    <s v=" Adventure"/>
    <s v=" Comedy"/>
    <n v="97"/>
    <s v="USA"/>
    <s v="English"/>
    <s v="Spanish"/>
    <m/>
    <x v="1312"/>
    <s v="Michael McCullers, Marla Frazee"/>
    <s v="Alec Baldwin, Steve Buscemi, Jimmy Kimmel, Lisa Kudrow, Tobey Maguire, Miles Bakshi, James McGrath, Conrad Vernon, ViviAnn Yee, Eric Bell Jr., David Soren, Edie Mirman, James Ryan, Walt Dohrn, Jules Winter"/>
    <x v="2016"/>
    <s v="Alec Baldwin, Steve Buscemi"/>
    <s v="A suit-wearing, briefcase-carrying baby pairs up with his 7-year old brother to stop the dastardly plot of the CEO of Puppy Co."/>
    <s v="A suit-wearing, briefcase-carrying"/>
    <n v="6.3"/>
    <n v="105125"/>
    <n v="131981784.432115"/>
    <n v="125000000"/>
    <x v="3069"/>
    <n v="175003033"/>
    <n v="557455090.82121456"/>
    <n v="527965936"/>
    <n v="232"/>
  </r>
  <r>
    <s v="tt4181052"/>
    <x v="4386"/>
    <x v="9"/>
    <s v="29/04/2016"/>
    <s v="Comedy"/>
    <m/>
    <m/>
    <n v="101"/>
    <s v="Canada, UK, USA"/>
    <s v="English"/>
    <s v="Spanish"/>
    <m/>
    <x v="2081"/>
    <s v="Ricky Gervais"/>
    <s v="Ricky Gervais, Eric Bana, Vera Farmiga, Kelly Macdonald, Kevin Pollak, America Ferrera, Ra√∫l Castillo, Benjamin Bratt, Kim Ramirez, Jim Norton, Bob Banks, Jonathan Langdon, Glen Grant, Duane Murray, Ryan F. Hughes"/>
    <x v="1216"/>
    <s v="Ricky Gervais, Eric Bana"/>
    <s v="A radio journalist and his technician get in over their heads when they hatch a scheme to fake their own kidnapping during a rebel uprising in South America and hide out in New York instead."/>
    <s v="A radio journalist and his technician"/>
    <n v="5.8"/>
    <n v="20087"/>
    <m/>
    <m/>
    <x v="4"/>
    <m/>
    <m/>
    <m/>
    <n v="99"/>
  </r>
  <r>
    <s v="tt4190530"/>
    <x v="4387"/>
    <x v="9"/>
    <d v="2016-09-09T00:00:00"/>
    <s v="Action"/>
    <s v=" Biography"/>
    <s v=" Drama"/>
    <n v="120"/>
    <s v="Czech Republic, UK, USA, France"/>
    <s v="English"/>
    <s v="Czech"/>
    <s v="German"/>
    <x v="879"/>
    <s v="Sean Ellis, Anthony Frewin"/>
    <s v="Jamie Dornan, Cillian Murphy, Brian Caspe, Karel Herm√°nek Jr., S√°ra Arnsteinov√°, Hana Frejkov√°, Sean Mahon, Jan H√°jek, Marcin Dorocinski, Toby Jones, Alena Mihulov√°, Bill Milner, Charlotte Le Bon, Pavel Rezn√≠cek, Anna Geislerov√°"/>
    <x v="2017"/>
    <s v="Jamie Dornan, Cillian Murphy"/>
    <s v="Based on the extraordinary true story of Operation Anthropoid, the WWII mission to assassinate SS General Reinhard Heydrich, the main architect behind the Final Solution and the Reich's third in command after Hitler and Himmler."/>
    <s v="Based on the extraordinary true"/>
    <n v="7.2"/>
    <n v="42497"/>
    <m/>
    <m/>
    <x v="4"/>
    <n v="2964845"/>
    <m/>
    <n v="5079219"/>
    <n v="134"/>
  </r>
  <r>
    <s v="tt3881784"/>
    <x v="4388"/>
    <x v="19"/>
    <d v="2018-04-07T00:00:00"/>
    <s v="Biography"/>
    <s v=" Drama"/>
    <m/>
    <n v="119"/>
    <s v="USA"/>
    <s v="English"/>
    <m/>
    <m/>
    <x v="505"/>
    <s v="John Pollono, Jeff Bauman"/>
    <s v="Jake Gyllenhaal, Tatiana Maslany, Miranda Richardson, Richard Lane Jr., Nate Richman, Lenny Clarke, Patty O'Neil, Clancy Brown, Kate Fitzgerald, Danny McCarthy, Frankie Shaw, Carlos Sanz, Michelle Forziati, Sean McGuirk, Karen Scalia"/>
    <x v="100"/>
    <s v="Jake Gyllenhaal, Tatiana Maslany"/>
    <s v="Stronger is the inspiring real life story of Jeff Bauman, an ordinary man who captured the hearts of his city and the world to become a symbol of hope after surviving the 2013 Boston Marathon bombing."/>
    <s v="Stronger is the inspiring real"/>
    <n v="6.9"/>
    <n v="39072"/>
    <n v="31675628.263707601"/>
    <n v="30000000"/>
    <x v="3070"/>
    <n v="4211129"/>
    <n v="8978623.6563234422"/>
    <n v="8503658"/>
    <n v="111"/>
  </r>
  <r>
    <s v="tt4192740"/>
    <x v="4389"/>
    <x v="16"/>
    <s v="24/04/2015"/>
    <s v="Comedy"/>
    <s v=" Drama"/>
    <m/>
    <n v="110"/>
    <s v="Turkey"/>
    <s v="Turkish"/>
    <m/>
    <m/>
    <x v="2220"/>
    <s v="Ali Atay, Ertan Saban"/>
    <s v="Ertan Saban, Serkan Keskin, Funda Eryigit, Luran Ahmeti, Bedija Begovska, Ciguli, Zekir Sipahi, Selahattin Bilal, Deniz Abdula, Deniz Ali, Osman Ali, Yigit Arsu, Radojka Dimevska, Fevzi G√∂k√ßek, Mustafa Jashcirovski"/>
    <x v="2018"/>
    <s v="Ertan Saban, Serkan Keskin"/>
    <s v="So begins an entertaining road story where we witness two brothers with different cultural backgrounds, who don't even know each other, have similarities, differences and even their fights."/>
    <s v="So begins an entertaining road"/>
    <n v="7.5"/>
    <n v="11747"/>
    <m/>
    <m/>
    <x v="4"/>
    <m/>
    <m/>
    <n v="328039"/>
    <n v="7"/>
  </r>
  <r>
    <s v="tt4193394"/>
    <x v="4390"/>
    <x v="9"/>
    <d v="2016-03-11T00:00:00"/>
    <s v="Drama"/>
    <s v=" Romance"/>
    <m/>
    <n v="110"/>
    <s v="USA, China, Brazil, Germany"/>
    <s v="English"/>
    <s v="Hebrew"/>
    <m/>
    <x v="2221"/>
    <s v="Philip Roth, James Schamus"/>
    <s v="Tijuana Ricks, Sue Dahlman, Jason Jiang, Logan Lerman, Avy Eschenasy, Richard Topol, Danny Burstein, Walter Bernstein, Joanne Baron, Eli Gelb, Bryan Burton, Susan Varon, Linda Emond, Betsy Hogg, Philip Ettinger"/>
    <x v="2019"/>
    <s v="Tijuana Ricks, Sue Dahlman"/>
    <s v="In 1951, Marcus, a working-class Jewish student from New Jersey, attends a small Ohio college, where he struggles with sexual repression and cultural disaffection, amid the ongoing Korean War."/>
    <s v="In 1951, Marcus, a working-class"/>
    <n v="6.7"/>
    <n v="11330"/>
    <m/>
    <m/>
    <x v="4"/>
    <n v="3401155"/>
    <m/>
    <n v="3924527"/>
    <n v="65"/>
  </r>
  <r>
    <s v="tt4195278"/>
    <x v="4391"/>
    <x v="16"/>
    <d v="2015-09-01T00:00:00"/>
    <s v="Comedy"/>
    <s v=" Fantasy"/>
    <s v=" Romance"/>
    <n v="103"/>
    <s v="Turkey"/>
    <s v="Turkish"/>
    <s v="English"/>
    <m/>
    <x v="2222"/>
    <s v="Burak Aksak"/>
    <s v="Hande Dogandemir, Fatih Artman, Cengiz Bozkurt, Sadi Celil Cengiz, G√∂k√ße Bahadir, Tarik √únl√ºoglu, G√ºrkan Uygun, Seher Devrim Yakut, Erdal Tosun, Berat Yenilmez, Cihan Ercan, Burcu Biricik, Ercan Yazgan, Caglar Ertugrul, Andy Boyns"/>
    <x v="2020"/>
    <s v="Hande Dogandemir, Fatih Artman"/>
    <s v="The story of a minibus driver and a fairytale princesss nestling under the wing of timeless friendship in an ordinary neighborhood."/>
    <s v="The story of a minibus driver"/>
    <n v="7.5"/>
    <n v="14512"/>
    <m/>
    <m/>
    <x v="4"/>
    <m/>
    <m/>
    <n v="6740968"/>
    <n v="3"/>
  </r>
  <r>
    <s v="tt3882082"/>
    <x v="4392"/>
    <x v="9"/>
    <d v="2016-12-05T00:00:00"/>
    <s v="Horror"/>
    <s v=" Mystery"/>
    <s v=" Thriller"/>
    <n v="97"/>
    <s v="USA, Canada, China"/>
    <s v="English"/>
    <m/>
    <m/>
    <x v="958"/>
    <s v="Stacey Menear"/>
    <s v="Lauren Cohan, Rupert Evans, James Russell, Jim Norton, Diana Hardcastle, Ben Robson, Jett Klyne, Lily Pater, Matthew Walker, Stephanie Lemelin"/>
    <x v="2021"/>
    <s v="Lauren Cohan, Rupert Evans"/>
    <s v="An American nanny is shocked that her new English family's boy is actually a life-sized doll. After she violates a list of strict rules, disturbing events make her believe that the doll is really alive."/>
    <s v="An American nanny is shocked that"/>
    <n v="6"/>
    <n v="77485"/>
    <n v="10783477.1485832"/>
    <n v="10000000"/>
    <x v="3071"/>
    <n v="35819556"/>
    <n v="79944580.291325092"/>
    <n v="74136180"/>
    <n v="351"/>
  </r>
  <r>
    <s v="tt3890160"/>
    <x v="4393"/>
    <x v="19"/>
    <d v="2017-07-09T00:00:00"/>
    <s v="Action"/>
    <s v=" Crime"/>
    <s v=" Drama"/>
    <n v="113"/>
    <s v="UK, USA"/>
    <s v="English"/>
    <s v="American Sign Language"/>
    <m/>
    <x v="975"/>
    <s v="Edgar Wright"/>
    <s v="Ansel Elgort, Jon Bernthal, Jon Hamm, Eiza Gonz√°lez, Micah Howard, Lily James, Morgan Brown, Kevin Spacey, Morse Diggs, CJ Jones, Sky Ferreira, Lance Palmer, Hudson Meek, Viviana Chavez, Hal Whiteside"/>
    <x v="2022"/>
    <s v="Ansel Elgort, Jon Bernthal"/>
    <s v="After being coerced into working for a crime boss, a young getaway driver finds himself taking part in a heist doomed to fail."/>
    <s v="After being coerced into working"/>
    <n v="7.6"/>
    <n v="422594"/>
    <n v="35899045.365535282"/>
    <n v="34000000"/>
    <x v="3072"/>
    <n v="107825862"/>
    <n v="239620940.40289268"/>
    <n v="226945087"/>
    <n v="1115"/>
  </r>
  <r>
    <s v="tt3896198"/>
    <x v="4394"/>
    <x v="19"/>
    <s v="25/04/2017"/>
    <s v="Action"/>
    <s v=" Adventure"/>
    <s v=" Comedy"/>
    <n v="136"/>
    <s v="USA"/>
    <s v="English"/>
    <m/>
    <m/>
    <x v="955"/>
    <s v="James Gunn, Dan Abnett"/>
    <s v="Chris Pratt, Zoe Saldana, Dave Bautista, Vin Diesel, Bradley Cooper, Michael Rooker, Karen Gillan, Pom Klementieff, Sylvester Stallone, Kurt Russell, Elizabeth Debicki, Chris Sullivan, Sean Gunn, Tommy Flanagan, Laura Haddock"/>
    <x v="628"/>
    <s v="Chris Pratt, Zoe Saldana"/>
    <s v="The Guardians struggle to keep together as a team while dealing with their personal family issues, notably Star-Lord's encounter with his father the ambitious celestial being Ego."/>
    <s v="The Guardians struggle to keep"/>
    <n v="7.6"/>
    <n v="550182"/>
    <n v="211170855.09138399"/>
    <n v="200000000"/>
    <x v="3073"/>
    <n v="389813101"/>
    <n v="912000519.4001354"/>
    <n v="863756051"/>
    <n v="1047"/>
  </r>
  <r>
    <s v="tt3922818"/>
    <x v="4395"/>
    <x v="19"/>
    <d v="2017-03-06T00:00:00"/>
    <s v="Drama"/>
    <s v=" Romance"/>
    <s v=" Sci-Fi"/>
    <n v="120"/>
    <s v="USA"/>
    <s v="English"/>
    <m/>
    <m/>
    <x v="290"/>
    <s v="Allan Loeb, Stewart Schill"/>
    <s v="Gary Oldman, Janet Montgomery, Trey Tucker, Scott Takeda, Adande 'Swoozie' Thorne, Sarah Minnich, Ryan Jason Cook, BD Wong, Lauren Chavez-Myers, Morse Bicknell, Beth Bailey, Asa Butterfield, Peter Chelsom, Carla Gugino, William Sterchi"/>
    <x v="173"/>
    <s v="Gary Oldman, Janet Montgomery"/>
    <s v="The first human born on Mars travels to Earth for the first time, experiencing the wonders of the planet through fresh eyes. He embarks on an adventure with a street-smart girl to discover how he came to be."/>
    <s v="The first human born on Mars travels"/>
    <n v="6.4"/>
    <n v="46744"/>
    <n v="31675628.263707601"/>
    <n v="30000000"/>
    <x v="3074"/>
    <n v="7885294"/>
    <n v="16978638.280128118"/>
    <n v="16080475"/>
    <n v="227"/>
  </r>
  <r>
    <s v="tt3949660"/>
    <x v="4396"/>
    <x v="9"/>
    <d v="2016-07-07T00:00:00"/>
    <s v="Action"/>
    <s v=" Adventure"/>
    <s v=" Comedy"/>
    <n v="112"/>
    <s v="USA, Hong Kong, China, Canada, Denmark, Germany, UK"/>
    <s v="English"/>
    <m/>
    <m/>
    <x v="1939"/>
    <s v="Josh Appelbaum, Andr√© Nemec"/>
    <s v="Megan Fox, Will Arnett, Laura Linney, Stephen Amell, Noel Fisher, Jeremy Howard, Pete Ploszek, Alan Ritchson, Tyler Perry, Brian Tee, Stephen Farrelly, Gary Anthony Williams, Peter Donald Badalamenti II, Tony Shalhoub, Brad Garrett"/>
    <x v="1255"/>
    <s v="Megan Fox, Will Arnett"/>
    <s v="The Turtles get into another battle with their enemy the Shredder, who has acquired new allies: the mutant thugs Bebop and Rocksteady and the alien being Krang."/>
    <s v="The Turtles get into another battle"/>
    <n v="6"/>
    <n v="82613"/>
    <n v="145576941.5058732"/>
    <n v="135000000"/>
    <x v="3075"/>
    <n v="82051601"/>
    <n v="264867915.20550734"/>
    <n v="245623848"/>
    <n v="231"/>
  </r>
  <r>
    <s v="tt4218696"/>
    <x v="4397"/>
    <x v="19"/>
    <s v="18/05/2017"/>
    <s v="Action"/>
    <s v=" Drama"/>
    <s v=" Thriller"/>
    <n v="88"/>
    <s v="USA"/>
    <s v="English"/>
    <m/>
    <m/>
    <x v="367"/>
    <s v="Dwain Worrell"/>
    <s v="Aaron Taylor-Johnson, John Cena, Laith Nakli"/>
    <x v="1065"/>
    <s v="Aaron Taylor-Johnson"/>
    <s v="Two American Soldiers are trapped by a lethal sniper, with only an unsteady wall between them."/>
    <s v="Two American Soldiers are trapped"/>
    <n v="6.2"/>
    <n v="23247"/>
    <m/>
    <m/>
    <x v="4"/>
    <n v="1803064"/>
    <m/>
    <n v="4476705"/>
    <n v="155"/>
  </r>
  <r>
    <s v="tt4225622"/>
    <x v="4398"/>
    <x v="19"/>
    <s v="13/10/2017"/>
    <s v="Comedy"/>
    <s v=" Horror"/>
    <m/>
    <n v="85"/>
    <s v="USA"/>
    <s v="English"/>
    <m/>
    <m/>
    <x v="58"/>
    <s v="Brian Duffield"/>
    <s v="Judah Lewis, Samara Weaving, Robbie Amell, Hana Mae Lee, Bella Thorne, Emily Alyn Lind, Andrew Bachelor, Doug Haley, Leslie Bibb, Ken Marino, Samuel Gilbert, Zachary Alexander Rice, Doc Duhame, Jean Claude Leuyer, Miles J. Harvey"/>
    <x v="2023"/>
    <s v="Judah Lewis, Samara Weaving"/>
    <s v="The events of one evening take an unexpected turn for the worst for a young boy trying to spy on his babysitter."/>
    <s v="The events of one evening take"/>
    <n v="6.3"/>
    <n v="59979"/>
    <m/>
    <m/>
    <x v="4"/>
    <m/>
    <m/>
    <m/>
    <n v="278"/>
  </r>
  <r>
    <s v="tt4226388"/>
    <x v="4399"/>
    <x v="16"/>
    <s v="23/03/2017"/>
    <s v="Crime"/>
    <s v=" Drama"/>
    <s v=" Romance"/>
    <n v="138"/>
    <s v="Germany"/>
    <s v="German"/>
    <s v="English"/>
    <s v="Spanish"/>
    <x v="2223"/>
    <s v="Sebastian Schipper, Olivia Neergaard-Holm"/>
    <s v="Laia Costa, Frederick Lau, Franz Rogowski, Burak Yigit, Max Mauff, Andr√© Hennicke, Eike Frederik Schulz, Hans-Ulrich Laux, Lena Klenke, Philipp Kubitza, Martin Goeres, Andreas Schmitka, Jan Breustedt, David Micas, Timo Honsa"/>
    <x v="2024"/>
    <s v="Laia Costa, Frederick Lau"/>
    <s v="A young Spanish woman who has recently moved to Berlin finds her flirtation with a local guy turn potentially deadly as their night out with his friends reveals a dangerous secret."/>
    <s v="A young Spanish woman who has"/>
    <n v="7.6"/>
    <n v="50906"/>
    <m/>
    <m/>
    <x v="4"/>
    <m/>
    <m/>
    <n v="3191971"/>
    <n v="174"/>
  </r>
  <r>
    <s v="tt3960412"/>
    <x v="4400"/>
    <x v="9"/>
    <d v="2016-03-06T00:00:00"/>
    <s v="Comedy"/>
    <s v=" Music"/>
    <m/>
    <n v="87"/>
    <s v="USA, China"/>
    <s v="English"/>
    <m/>
    <m/>
    <x v="2224"/>
    <s v="Andy Samberg, Akiva Schaffer"/>
    <s v="Andy Samberg, Jorma Taccone, Akiva Schaffer, Sarah Silverman, Tim Meadows, Maya Rudolph, Joan Cusack, Imogen Poots, Chris Redd, Edgar Blackmon, James Buckley, Evan Fine, Maxwell Jenkins, Elliott Smith, Quest Love"/>
    <x v="889"/>
    <s v="Andy Samberg, Jorma Taccone"/>
    <s v="When it becomes clear that his solo album is a failure, a former boy band member does everything in his power to maintain his celebrity status."/>
    <s v="When it becomes clear that his"/>
    <n v="6.7"/>
    <n v="53125"/>
    <n v="21566954.2971664"/>
    <n v="20000000"/>
    <x v="3076"/>
    <n v="9639125"/>
    <n v="10438437.151912268"/>
    <n v="9680029"/>
    <n v="144"/>
  </r>
  <r>
    <s v="tt3976144"/>
    <x v="4401"/>
    <x v="9"/>
    <d v="2016-06-10T00:00:00"/>
    <s v="Drama"/>
    <s v=" Fantasy"/>
    <s v=" Horror"/>
    <n v="91"/>
    <s v="Canada"/>
    <s v="English"/>
    <m/>
    <m/>
    <x v="1100"/>
    <s v="Bryan Bertino"/>
    <s v="Zoe Kazan, Ella Ballentine, Aaron Douglas, Christine Ebadi, Marc Hickox, Scott Speedman, Chris Webb, Meeko"/>
    <x v="2025"/>
    <s v="Zoe Kazan, Ella Ballentine"/>
    <s v="A mother and daughter must confront a terrifying monster when they break down on a deserted road."/>
    <s v="A mother and daughter must confront"/>
    <n v="5.4"/>
    <n v="15314"/>
    <n v="2911538.8301174641"/>
    <n v="2700000"/>
    <x v="3077"/>
    <n v="12544"/>
    <n v="80552.574299916509"/>
    <n v="74700"/>
    <n v="190"/>
  </r>
  <r>
    <s v="tt4255304"/>
    <x v="4402"/>
    <x v="9"/>
    <d v="2017-07-12T00:00:00"/>
    <s v="Horror"/>
    <s v=" Mystery"/>
    <s v=" Sci-Fi"/>
    <n v="90"/>
    <s v="Canada"/>
    <s v="English"/>
    <m/>
    <m/>
    <x v="2225"/>
    <s v="Jeremy Gillespie, Steven Kostanski"/>
    <s v="Aaron Poole, Kenneth Welsh, Daniel Fathers, Kathleen Munroe, Ellen Wong, Mik Byskov, Art Hindle, Stephanie Belding, James Millington, Evan Stern, Grace Munro, Matthew Kennedy, Trish Rainone, David Scott, Mackenzie Sawyer"/>
    <x v="1731"/>
    <s v="Aaron Poole, Kenneth Welsh"/>
    <s v="Shortly after delivering a patient to an understaffed hospital, a police officer experiences strange and violent occurrences seemingly linked to a group of mysterious hooded figures."/>
    <s v="Shortly after delivering a patient"/>
    <n v="5.8"/>
    <n v="29609"/>
    <m/>
    <m/>
    <x v="4"/>
    <n v="151042"/>
    <m/>
    <n v="368372"/>
    <n v="288"/>
  </r>
  <r>
    <s v="tt4005402"/>
    <x v="4403"/>
    <x v="16"/>
    <s v="26/05/2016"/>
    <s v="Biography"/>
    <s v=" Drama"/>
    <s v=" History"/>
    <n v="110"/>
    <s v="Germany, France, Luxembourg, UK, USA"/>
    <s v="English"/>
    <s v="Spanish"/>
    <m/>
    <x v="2226"/>
    <s v="Torsten Wenzel, Florian Gallenberger"/>
    <s v="Emma Watson, Daniel Br√ºhl, Michael Nyqvist, Richenda Carey, Vicky Krieps, Jeanne Werner, Julian Ovenden, August Zirner, Martin Wuttke, Nicol√°s Barsoff, Steve Karier, Stefan Merki, Lucila Gandolfo, Johannes Allmayer, Gilles Soeder"/>
    <x v="1860"/>
    <s v="Emma Watson, Daniel Br√ºhl"/>
    <s v="A young woman's desperate search for her abducted boyfriend draws her into the infamous Colonia Dignidad, a sect nobody has ever escaped from."/>
    <s v="A young woman's desperate search"/>
    <n v="7.1"/>
    <n v="46497"/>
    <n v="15287316.943510361"/>
    <n v="14000000"/>
    <x v="3078"/>
    <n v="15709"/>
    <n v="3954005.5620736014"/>
    <n v="3621046"/>
    <n v="97"/>
  </r>
  <r>
    <s v="tt4262980"/>
    <x v="4404"/>
    <x v="9"/>
    <d v="2017-03-07T00:00:00"/>
    <s v="Action"/>
    <s v=" Adventure"/>
    <s v=" Drama"/>
    <n v="120"/>
    <s v="Japan"/>
    <s v="Japanese"/>
    <s v="Japanese Sign Language"/>
    <s v="English"/>
    <x v="2227"/>
    <s v="Hideaki Anno, Sean Whitley"/>
    <s v="Hiroki Hasegawa, Yutaka Takenouchi, Satomi Ishihara, Ren Osugi, Akira Emoto, Kengo K√¥ra, Mikako Ichikawa, Jun Kunimura, Pierre Taki, Ky√ªsaku Shimada, Ken Mitsuishi, Shingo Tsurumi, Kimiko Yo, Takumi Saitoh, Takashi Fujiki"/>
    <x v="2026"/>
    <s v="Hiroki Hasegawa, Yutaka Takenouchi"/>
    <s v="Japan is plunged into chaos upon the appearance of a giant monster."/>
    <s v="Japan is plunged into chaos upon"/>
    <n v="6.7"/>
    <n v="21363"/>
    <m/>
    <m/>
    <x v="4"/>
    <n v="1918403"/>
    <m/>
    <n v="78053145"/>
    <n v="197"/>
  </r>
  <r>
    <s v="tt4009460"/>
    <x v="4405"/>
    <x v="15"/>
    <s v="14/11/2014"/>
    <s v="Comedy"/>
    <s v=" Family"/>
    <m/>
    <n v="79"/>
    <s v="USA"/>
    <s v="English"/>
    <m/>
    <m/>
    <x v="2228"/>
    <s v="Darren Doane, Cheston Hervey"/>
    <s v="Kirk Cameron, Darren Doane, Bridgette Cameron, Ben Kientz, David Shannon, Raphi Henley, Cameron Ridenour, Everett Ridenour, Reese Ridenour, Sharron Shannon, Clarissa Shannon, Lydia Shannon, Andrew Shannon, Jacob Wilson, Jaidyn Wilson"/>
    <x v="1253"/>
    <s v="Kirk Cameron, Darren Doane"/>
    <s v="His annual Christmas party faltering thanks to his cynical brother-in-law, former Growing Pains star Kirk Cameron attempts to save the day by showing him that Jesus Christ remains a crucial component of the over-commercialized holiday.."/>
    <s v="His annual Christmas party faltering"/>
    <n v="1.4"/>
    <n v="14814"/>
    <n v="546623.66517977999"/>
    <n v="500000"/>
    <x v="3079"/>
    <n v="2783970"/>
    <n v="3043567.7703011041"/>
    <n v="2783970"/>
    <n v="167"/>
  </r>
  <r>
    <s v="tt4030600"/>
    <x v="4406"/>
    <x v="19"/>
    <s v="19/04/2017"/>
    <s v="Drama"/>
    <s v=" Fantasy"/>
    <s v=" Horror"/>
    <n v="96"/>
    <s v="USA, China"/>
    <s v="English"/>
    <m/>
    <m/>
    <x v="2229"/>
    <s v="Jonathan Penner, Robert Damon Schneck"/>
    <s v="Douglas Smith, Lucien Laviscount, Cressida Bonas, Doug Jones, Michael Trucco, Jenna Kanell, Erica Tremblay, Marisa Echeverria, Cleo King, Faye Dunaway, Carrie-Anne Moss, Leigh Whannell, Keelin Woodell, Lara Knox, Jonathan Penner"/>
    <x v="2027"/>
    <s v="Douglas Smith, Lucien Laviscount"/>
    <s v="Three friends stumble upon the horrific origins of a mysterious figure they discover is the root cause of the evil behind unspeakable acts."/>
    <s v="Three friends stumble upon the"/>
    <n v="4.2"/>
    <n v="21049"/>
    <n v="7813321.6383812083"/>
    <n v="7400000"/>
    <x v="3080"/>
    <n v="22395806"/>
    <n v="31542886.264197156"/>
    <n v="29874280"/>
    <n v="270"/>
  </r>
  <r>
    <s v="tt4272866"/>
    <x v="4407"/>
    <x v="16"/>
    <d v="2016-10-05T00:00:00"/>
    <s v="Animation"/>
    <s v=" Action"/>
    <s v=" Adventure"/>
    <n v="119"/>
    <s v="Japan"/>
    <s v="Japanese"/>
    <m/>
    <m/>
    <x v="1070"/>
    <s v="Mamoru Hosoda"/>
    <s v="K√¥ji Yakusho, Aoi Miyazaki, Sh√¥ta Sometani, Suzu Hirose, Kazuhiro Yamaji, Mamoru Miyano, Kappei Yamaguchi, Haru Kuroki, Momoka √îno, Sumire Morohoshi, Keishi Nagatsuka, Kumiko As√¥, Masahiko Tsugawa, Tadashi Nakamura, Baku Numata"/>
    <x v="1427"/>
    <s v="K√¥ji Yakusho, Aoi Miyazaki"/>
    <s v="When a young orphaned boy living on the streets of Shibuya stumbles upon a fantastic world of beasts, he's taken in by a gruff warrior beast looking for an apprentice."/>
    <s v="When a young orphaned boy living"/>
    <n v="7.7"/>
    <n v="19578"/>
    <m/>
    <m/>
    <x v="4"/>
    <n v="490643"/>
    <m/>
    <n v="49768644"/>
    <n v="44"/>
  </r>
  <r>
    <s v="tt4273292"/>
    <x v="4408"/>
    <x v="9"/>
    <s v="30/09/2016"/>
    <s v="Drama"/>
    <s v=" Horror"/>
    <s v=" Thriller"/>
    <n v="84"/>
    <s v="UK, Jordan, Qatar, Iran"/>
    <s v="Persian"/>
    <m/>
    <m/>
    <x v="2230"/>
    <s v="Babak Anvari"/>
    <s v="Narges Rashidi, Avin Manshadi, Bobby Naderi, Arash Marandi, Aram Ghasemy, Soussan Farrokhnia, Ray Haratian, Hamid Djavadan, Behi Djanati Atai, Bijan Daneshmand, Nabil Koni, Karam Rashayda, Zainab Zamamiri, Khaled Zamamiri, Adel Darageh"/>
    <x v="2028"/>
    <s v="Narges Rashidi, Avin Manshadi"/>
    <s v="As a mother and daughter struggle to cope with the terrors of the post-revolution, war-torn Tehran of the 1980s, a mysterious evil begins to haunt their home."/>
    <s v="As a mother and daughter struggle"/>
    <n v="6.9"/>
    <n v="22760"/>
    <m/>
    <m/>
    <x v="4"/>
    <n v="31900"/>
    <m/>
    <n v="133324"/>
    <n v="108"/>
  </r>
  <r>
    <s v="tt4034228"/>
    <x v="4409"/>
    <x v="9"/>
    <s v="16/02/2017"/>
    <s v="Drama"/>
    <m/>
    <m/>
    <n v="137"/>
    <s v="USA"/>
    <s v="English"/>
    <m/>
    <m/>
    <x v="178"/>
    <s v="Kenneth Lonergan"/>
    <s v="Casey Affleck, Ben O'Brien, Kyle Chandler, Richard Donelly, Virginia Loring Cooke, Quincy Tyler Bernstine, Missy Yager, Stephen McKinley Henderson, Ben Hanson, Mary Mallen, Lewis D. Wheeler, Anthony Estrella, C.J. Wilson, Susan Pourfar, Robert Sella"/>
    <x v="424"/>
    <s v="Casey Affleck, Ben O'Brien"/>
    <s v="A depressed uncle is asked to take care of his teenage nephew after the boy's father dies."/>
    <s v="A depressed uncle is asked to"/>
    <n v="7.8"/>
    <n v="238464"/>
    <n v="9705129.4337248802"/>
    <n v="9000000"/>
    <x v="3081"/>
    <n v="47695371"/>
    <n v="85176688.896690786"/>
    <n v="78988148"/>
    <n v="806"/>
  </r>
  <r>
    <s v="tt4281724"/>
    <x v="4410"/>
    <x v="9"/>
    <s v="15/03/2018"/>
    <s v="Horror"/>
    <s v=" Thriller"/>
    <m/>
    <n v="82"/>
    <s v="USA"/>
    <s v="English"/>
    <m/>
    <m/>
    <x v="2231"/>
    <s v="Damien Leone"/>
    <s v="Jenna Kanell, Samantha Scaffidi, David Howard Thornton, Catherine Corcoran, Pooya Mohseni, Matt McAllister, Katie Maguire, Gino Cafarelli, Cory DuVal, Michael Leavy, Erick Zamora, Clifton Dunn, Xiomi Frans-Cuber, Julie Asriyan, Margaret Reed"/>
    <x v="2029"/>
    <s v="Jenna Kanell, Samantha Scaffidi"/>
    <s v="On Halloween night, Tara Heyes finds herself as the obsession of a sadistic murderer known as Art the Clown."/>
    <s v="On Halloween night, Tara Heyes"/>
    <n v="5.6"/>
    <n v="13029"/>
    <m/>
    <n v="800000"/>
    <x v="4"/>
    <m/>
    <m/>
    <m/>
    <n v="408"/>
  </r>
  <r>
    <s v="tt4034354"/>
    <x v="4411"/>
    <x v="9"/>
    <d v="2016-01-07T00:00:00"/>
    <s v="Comedy"/>
    <s v=" Drama"/>
    <s v=" Fantasy"/>
    <n v="97"/>
    <s v="USA, Sweden"/>
    <s v="English"/>
    <m/>
    <m/>
    <x v="2232"/>
    <s v="Daniel Scheinert, Dan Kwan"/>
    <s v="Paul Dano, Daniel Radcliffe, Mary Elizabeth Winstead, Antonia Ribero, Timothy Eulich, Richard Gross, Marika Casteel, Andy Hull, Aaron Marshall, Shane Carruth"/>
    <x v="1124"/>
    <s v="Paul Dano, Daniel Radcliffe"/>
    <s v="A hopeless man stranded on a deserted island befriends a dead body and together they go on a surreal journey to get home."/>
    <s v="A hopeless man stranded on a deserted"/>
    <n v="7"/>
    <n v="103006"/>
    <n v="3235043.1445749602"/>
    <n v="3000000"/>
    <x v="3082"/>
    <n v="4210454"/>
    <n v="5322186.2250309531"/>
    <n v="4935501"/>
    <n v="377"/>
  </r>
  <r>
    <s v="tt4046784"/>
    <x v="4412"/>
    <x v="16"/>
    <s v="15/10/2015"/>
    <s v="Action"/>
    <s v=" Adventure"/>
    <s v=" Sci-Fi"/>
    <n v="131"/>
    <s v="USA"/>
    <s v="English"/>
    <m/>
    <m/>
    <x v="1803"/>
    <s v="T.S. Nowlin, James Dashner"/>
    <s v="Dylan O'Brien, Ki Hong Lee, Kaya Scodelario, Thomas Brodie-Sangster, Dexter Darden, Alexander Flores, Jacob Lofland, Rosa Salazar, Giancarlo Esposito, Patricia Clarkson, Aidan Gillen, Terry Dale Parks, Kathryn Smith-McGlynn, Lili Taylor, Barry Pepper"/>
    <x v="1611"/>
    <s v="Dylan O'Brien, Ki Hong Lee"/>
    <s v="After having escaped the Maze, the Gladers now face a new set of challenges on the open roads of a desolate landscape filled with unimaginable obstacles."/>
    <s v="After having escaped the Maze,"/>
    <n v="6.3"/>
    <n v="216136"/>
    <n v="66609023.825295143"/>
    <n v="61000000"/>
    <x v="3083"/>
    <n v="81697192"/>
    <n v="341012056.30573291"/>
    <n v="312296056"/>
    <n v="441"/>
  </r>
  <r>
    <s v="tt4052882"/>
    <x v="4413"/>
    <x v="9"/>
    <s v="30/06/2016"/>
    <s v="Drama"/>
    <s v=" Horror"/>
    <s v=" Thriller"/>
    <n v="86"/>
    <s v="USA"/>
    <s v="English"/>
    <s v="Spanish"/>
    <m/>
    <x v="817"/>
    <s v="Anthony Jaswinski"/>
    <s v="Blake Lively, √ìscar Jaenada, Angelo Josue Lozano Corzo, Joseph Salas, Brett Cullen, Sedona Legge, Pablo Calva, Diego Espejel, Janelle Bailey, Ava Dean, Chelsea Moody, Sully Seagull"/>
    <x v="1513"/>
    <s v="Blake Lively, √ìscar Jaenada"/>
    <s v="A mere 200 yards from shore, surfer Nancy is attacked by a great white shark, with her short journey to safety becoming the ultimate contest of wills."/>
    <s v="A mere 200 yards from shore, surfer"/>
    <n v="6.3"/>
    <n v="117424"/>
    <n v="18331911.152591441"/>
    <n v="17000000"/>
    <x v="3084"/>
    <n v="55124043"/>
    <n v="128432030.22719377"/>
    <n v="119100758"/>
    <n v="523"/>
  </r>
  <r>
    <s v="tt4062536"/>
    <x v="4414"/>
    <x v="16"/>
    <d v="2017-11-02T00:00:00"/>
    <s v="Horror"/>
    <s v=" Music"/>
    <s v=" Thriller"/>
    <n v="95"/>
    <s v="USA"/>
    <s v="English"/>
    <m/>
    <m/>
    <x v="1133"/>
    <s v="Jeremy Saulnier"/>
    <s v="Anton Yelchin, Joe Cole, Alia Shawkat, Callum Turner, David Thompson, Mark Webber, Macon Blair, Eric Edelstein, Michael Draper, Andy Copeland, Brent Werzner, Lj Klink, Kasey Brown, Taylor Tunes, Imogen Poots"/>
    <x v="776"/>
    <s v="Anton Yelchin, Joe Cole"/>
    <s v="A punk rock band is forced to fight for survival after witnessing a murder at a neo-Nazi skinhead bar."/>
    <s v="A punk rock band is forced to"/>
    <n v="7"/>
    <n v="103876"/>
    <n v="5459756.0512537006"/>
    <n v="5000000"/>
    <x v="3085"/>
    <n v="3220371"/>
    <n v="4115797.7889940329"/>
    <n v="3769214"/>
    <n v="330"/>
  </r>
  <r>
    <s v="tt4303340"/>
    <x v="4415"/>
    <x v="9"/>
    <s v="26/08/2016"/>
    <s v="Drama"/>
    <s v=" Horror"/>
    <s v=" Thriller"/>
    <n v="104"/>
    <s v="Ireland, UK, USA"/>
    <s v="English"/>
    <m/>
    <m/>
    <x v="2233"/>
    <s v="Billy O'Brien, Christopher Hyde"/>
    <s v="Max Records, Christopher Lloyd, Laura Fraser, Christina Baldwin, Karl Geary, Dee Noah, Lucy Lawton, Anna Sundberg, Raymond Brandstrom, Michael Paul Levin, Vincent Risso, Tony Papenfuss, Matt Roy, James Gaulke, Tim Russell"/>
    <x v="677"/>
    <s v="Max Records, Christopher Lloyd"/>
    <s v="In a small Midwestern town, a troubled teen with homicidal tendencies must hunt down and destroy a supernatural killer while keeping his own inner demons at bay."/>
    <s v="In a small Midwestern town, a"/>
    <n v="6.2"/>
    <n v="13281"/>
    <m/>
    <s v="EUR 1254470"/>
    <x v="4"/>
    <m/>
    <m/>
    <n v="21148"/>
    <n v="71"/>
  </r>
  <r>
    <s v="tt4073790"/>
    <x v="4416"/>
    <x v="11"/>
    <s v="14/08/2018"/>
    <s v="Action"/>
    <s v=" Adventure"/>
    <s v=" Drama"/>
    <n v="104"/>
    <s v="USA"/>
    <s v="English"/>
    <m/>
    <m/>
    <x v="1530"/>
    <s v="Chad Hodge, Alexandra Bracken"/>
    <s v="Amandla Stenberg, Mandy Moore, Bradley Whitford, Harris Dickinson, Patrick Gibson, Skylan Brooks, Miya Cech, Gwendoline Christie, Wade Williams, Mark O'Brien, Wallace Langham, Golden Brooks, Sammi Rotibi, Lidya Jewett, McCarrie McCausland"/>
    <x v="2030"/>
    <s v="Amandla Stenberg, Mandy Moore"/>
    <s v="Imprisoned by an adult world that now fears everyone under 18, a group of teens form a resistance group to fight back and reclaim control of their future."/>
    <s v="Imprisoned by an adult world that"/>
    <n v="5.7"/>
    <n v="27181"/>
    <n v="35043125.04231254"/>
    <n v="34000000"/>
    <x v="3086"/>
    <n v="12695691"/>
    <n v="42404633.289270982"/>
    <n v="41142379"/>
    <n v="475"/>
  </r>
  <r>
    <s v="tt4332232"/>
    <x v="4417"/>
    <x v="18"/>
    <d v="2019-11-10T00:00:00"/>
    <s v="Mystery"/>
    <s v=" Thriller"/>
    <m/>
    <n v="99"/>
    <s v="USA"/>
    <s v="English"/>
    <m/>
    <m/>
    <x v="375"/>
    <s v="Alan B. McElroy"/>
    <s v="Sam Worthington, Lily Rabe, Lucy Capri, Adjoa Andoh, Stephen Tobolowsky, Lauren Cochrane, Shane Dean, Chris Sigurdson, Chad Bruce, Gabriel Daniels, Stephanie Sy, Marina Stephenson Kerr, Dorothy Carroll, Erik Athavale, Natalie Malaika"/>
    <x v="982"/>
    <s v="Sam Worthington, Lily Rabe"/>
    <s v="A couple stops at a gas station, where their 6 y.o. daughter's arm is fractured. They hurry to a hospital. Something strange is going on there. The wife and daughter go missing."/>
    <s v="A couple stops at a gas station,"/>
    <n v="6.4"/>
    <n v="49164"/>
    <m/>
    <m/>
    <x v="4"/>
    <m/>
    <m/>
    <m/>
    <n v="923"/>
  </r>
  <r>
    <s v="tt4094724"/>
    <x v="4418"/>
    <x v="9"/>
    <s v="28/07/2016"/>
    <s v="Action"/>
    <s v=" Horror"/>
    <s v=" Sci-Fi"/>
    <n v="108"/>
    <s v="USA, Japan"/>
    <s v="English"/>
    <s v="Russian"/>
    <s v="Afrikaans"/>
    <x v="1941"/>
    <s v="James DeMonaco"/>
    <s v="Frank Grillo, Elizabeth Mitchell, Mykelti Williamson, Joseph Julian Soria, Betty Gabriel, Terry Serpico, Edwin Hodge, Kyle Secor, Barry Nolan, Liza Col√≥n-Zayas, Ethan Phillips, Adam Cantor, Christopher James Baker, Jared Kemp, Brittany Mirabile"/>
    <x v="1509"/>
    <s v="Frank Grillo, Elizabeth Mitchell"/>
    <s v="Former Police Sergeant Barnes becomes head of security for Senator Charlie Roan, a Presidential candidate targeted for death on Purge night due to her vow to eliminate the Purge."/>
    <s v="Former Police Sergeant Barnes"/>
    <n v="6"/>
    <n v="87759"/>
    <n v="10783477.1485832"/>
    <n v="10000000"/>
    <x v="3087"/>
    <n v="79213375"/>
    <n v="127878969.40789267"/>
    <n v="118587880"/>
    <n v="241"/>
  </r>
  <r>
    <s v="tt4103724"/>
    <x v="4419"/>
    <x v="11"/>
    <s v="19/01/2018"/>
    <s v="Drama"/>
    <s v=" Music"/>
    <s v=" Romance"/>
    <n v="108"/>
    <s v="USA"/>
    <s v="English"/>
    <m/>
    <m/>
    <x v="2234"/>
    <s v="Bethany Ashton Wolf, Heidi McLaughlin"/>
    <s v="Alex Roe, Jessica Rothe, Abby Ryder Fortson, Travis Tritt, Peter Cambor, Gillian Vigman, Judith Hoag, Tyler Riggs, John Benjamin Hickey, Morgan Alexandria, Lauren Gros, Terayle Hill, James Rackley, Divina Cook, Jason Davis"/>
    <x v="2031"/>
    <s v="Alex Roe, Jessica Rothe"/>
    <s v="After being gone for a decade a country star returns home to the love he left behind."/>
    <s v="After being gone for a decade"/>
    <n v="6.7"/>
    <n v="13879"/>
    <n v="3607380.5190615845"/>
    <n v="3500000"/>
    <x v="3088"/>
    <n v="16376066"/>
    <n v="16878486.133504789"/>
    <n v="16376066"/>
    <n v="121"/>
  </r>
  <r>
    <s v="tt4348012"/>
    <x v="4420"/>
    <x v="19"/>
    <d v="2017-10-11T00:00:00"/>
    <s v="Action"/>
    <s v=" Comedy"/>
    <s v=" Horror"/>
    <n v="86"/>
    <s v="USA"/>
    <s v="English"/>
    <m/>
    <m/>
    <x v="1574"/>
    <s v="Matias Caruso"/>
    <s v="Steven Yeun, Samara Weaving, Steven Brand, Caroline Chikezie, Kerry Fox, Dallas Roberts, Mark Frost, Claire Dellamar, Andr√© Eriksen, Nikola Kent, Lucy Chappell, Olja Hrustic, Vladan Mirkovic, Bojan Peric, Annamaria Serda"/>
    <x v="2032"/>
    <s v="Steven Yeun, Samara Weaving"/>
    <s v="A virus spreads through an office complex causing white collar workers to act out their worst impulses."/>
    <s v="A virus spreads through an office"/>
    <n v="6.4"/>
    <n v="15670"/>
    <m/>
    <m/>
    <x v="4"/>
    <m/>
    <m/>
    <m/>
    <n v="71"/>
  </r>
  <r>
    <s v="tt4353250"/>
    <x v="4421"/>
    <x v="18"/>
    <d v="2019-07-06T00:00:00"/>
    <s v="Drama"/>
    <m/>
    <m/>
    <n v="121"/>
    <s v="USA"/>
    <s v="English"/>
    <m/>
    <m/>
    <x v="2235"/>
    <s v="Jimmie Fails, Joe Talbot"/>
    <s v="Jimmie Fails, Jonathan Majors, Rob Morgan, Tichina Arnold, Mike Epps, Finn Wittrock, Danny Glover, Willie Hen, Jamal Trulove, Antoine Redus, Isiain Lalime, Jordan Gomes, Maximilienne Ewalt, Michael O'Brien, Daewon Song"/>
    <x v="2033"/>
    <s v="Jimmie Fails, Jonathan Majors"/>
    <s v="A young man searches for home in the changing city that seems to have left him behind."/>
    <s v="A young man searches for home"/>
    <n v="7.4"/>
    <n v="12754"/>
    <m/>
    <m/>
    <x v="4"/>
    <n v="4515719"/>
    <m/>
    <n v="4607017"/>
    <n v="124"/>
  </r>
  <r>
    <s v="tt4357394"/>
    <x v="4422"/>
    <x v="11"/>
    <s v="29/06/2018"/>
    <s v="Sci-Fi"/>
    <s v=" Thriller"/>
    <m/>
    <n v="97"/>
    <s v="USA"/>
    <s v="English"/>
    <m/>
    <m/>
    <x v="2236"/>
    <s v="Noga Landau"/>
    <s v="Maika Monroe, Ed Skrein, Gary Oldman, Fiston Barek, Ivana Zivkovic, Paul Leonard Murray, Dragoljub Ljubicic, Irene Chiengue Chiendjo, Sharon D. Clarke, Ian Virgo, Greg De Cuir, Danijel Korsa"/>
    <x v="2034"/>
    <s v="Maika Monroe, Ed Skrein"/>
    <s v="A woman is held captive by a scientist in a futuristic smart house, and hopes to escape by reasoning with the Artificial Intelligence that controls the house."/>
    <s v="A woman is held captive by a scientist"/>
    <n v="5.8"/>
    <n v="25474"/>
    <m/>
    <m/>
    <x v="4"/>
    <m/>
    <m/>
    <m/>
    <n v="281"/>
  </r>
  <r>
    <s v="tt4359416"/>
    <x v="714"/>
    <x v="16"/>
    <s v="27/08/2015"/>
    <s v="Comedy"/>
    <s v=" Drama"/>
    <m/>
    <n v="82"/>
    <s v="Iran"/>
    <s v="Persian"/>
    <m/>
    <m/>
    <x v="2237"/>
    <s v="Jafar Panahi"/>
    <s v="Jafar Panahi"/>
    <x v="1686"/>
    <e v="#VALUE!"/>
    <s v="Jafar Panahi is banned from making movies by the Iranian government, he poses as a taxi driver and makes a movie about social challenges in Iran."/>
    <s v="Jafar Panahi is banned from making"/>
    <n v="7.3"/>
    <n v="13310"/>
    <m/>
    <m/>
    <x v="4"/>
    <n v="321642"/>
    <m/>
    <n v="3906227"/>
    <n v="34"/>
  </r>
  <r>
    <s v="tt4116284"/>
    <x v="4423"/>
    <x v="19"/>
    <d v="2017-09-02T00:00:00"/>
    <s v="Animation"/>
    <s v=" Action"/>
    <s v=" Comedy"/>
    <n v="104"/>
    <s v="USA, Denmark"/>
    <s v="English"/>
    <m/>
    <m/>
    <x v="2238"/>
    <s v="Seth Grahame-Smith, Chris McKenna"/>
    <s v="Will Arnett, Michael Cera, Rosario Dawson, Ralph Fiennes, Siri, Zach Galifianakis, Jenny Slate, Jason Mantzoukas, Conan O'Brien, Doug Benson, Billy Dee Williams, Zo√´ Kravitz, Kate Micucci, Riki Lindhome, Eddie Izzard"/>
    <x v="925"/>
    <s v="Will Arnett, Michael Cera"/>
    <s v="A cooler-than-ever Bruce Wayne must deal with the usual suspects as they plan to rule Gotham City, while discovering that he has accidentally adopted a teenage orphan who wishes to become his sidekick."/>
    <s v="A cooler-than-ever Bruce Wayne"/>
    <n v="7.3"/>
    <n v="128222"/>
    <n v="84468342.036553606"/>
    <n v="80000000"/>
    <x v="3089"/>
    <n v="175750384"/>
    <n v="329374146.67682797"/>
    <n v="311950384"/>
    <n v="327"/>
  </r>
  <r>
    <s v="tt4120176"/>
    <x v="4424"/>
    <x v="9"/>
    <s v="20/04/2017"/>
    <s v="Drama"/>
    <m/>
    <m/>
    <n v="102"/>
    <s v="France, Germany"/>
    <s v="French"/>
    <s v="English"/>
    <s v="German"/>
    <x v="2239"/>
    <s v="Mia Hansen-L√∏ve"/>
    <s v="Isabelle Huppert, Andr√© Marcon, Roman Kolinka, Edith Scob, Sarah Le Picard, Solal Forte, Guy-Patrick Sainderichin, Yves Heck, Rachel Arditi, Charline Bourgeois-Tacquet, Elise Lhomeau, Lionel Dray, Larissa Guist, Linus Westheuser, Clemens Melzer"/>
    <x v="1798"/>
    <s v="Isabelle Huppert, Andr√© Marcon"/>
    <s v="A philosophy teacher soldiers through the death of her mother, losing her book deal, and dealing with a husband who is cheating on her."/>
    <s v="A philosophy teacher soldiers"/>
    <n v="7"/>
    <n v="11439"/>
    <n v="2264530.2012024722"/>
    <n v="2100000"/>
    <x v="3090"/>
    <n v="388140"/>
    <n v="6080471.7113376055"/>
    <n v="5638693"/>
    <n v="44"/>
  </r>
  <r>
    <s v="tt4123430"/>
    <x v="4425"/>
    <x v="11"/>
    <s v="15/11/2018"/>
    <s v="Adventure"/>
    <s v=" Family"/>
    <s v=" Fantasy"/>
    <n v="134"/>
    <s v="UK, USA"/>
    <s v="English"/>
    <s v="French"/>
    <m/>
    <x v="749"/>
    <s v="J.K. Rowling, J.K. Rowling"/>
    <s v="Johnny Depp, Kevin Guthrie, Carmen Ejogo, Wolf Roth, Eddie Redmayne, Zo√´ Kravitz, Callum Turner, Derek Riddell, Cornell John, Ezra Miller, Ingvar Sigurdsson, Poppy Corby-Tuech, Andrew Turner, Maja Bloom, Simon Meacock"/>
    <x v="6"/>
    <s v="Johnny Depp, Kevin Guthrie"/>
    <s v="The second installment of the &quot;Fantastic Beasts&quot; series featuring the adventures of Magizoologist Newt Scamander."/>
    <s v="The second installment of the"/>
    <n v="6.6"/>
    <n v="209744"/>
    <n v="206136029.66066197"/>
    <n v="200000000"/>
    <x v="3091"/>
    <n v="159555901"/>
    <n v="674946977.15997767"/>
    <n v="654855901"/>
    <n v="1474"/>
  </r>
  <r>
    <s v="tt4126476"/>
    <x v="4426"/>
    <x v="18"/>
    <d v="2019-11-04T00:00:00"/>
    <s v="Drama"/>
    <s v=" Romance"/>
    <m/>
    <n v="105"/>
    <s v="USA"/>
    <s v="English"/>
    <m/>
    <m/>
    <x v="2240"/>
    <s v="Susan McMartin, Tamara Chestna"/>
    <s v="Josephine Langford, Hero Fiennes Tiffin, Khadijha Red Thunder, Dylan Arnold, Shane Paul McGhie, Samuel Larsen, Inanna Sarkis, Selma Blair, Pia Mia, Swen Temmel, Meadow Williams, Peter Gallagher, Jennifer Beals, Michael Hull, Sarah Jorge Le√≥n"/>
    <x v="2035"/>
    <s v="Josephine Langford, Hero Fiennes Tiffin"/>
    <s v="A young woman falls for a guy with a dark secret and the two embark on a rocky relationship. Based on the novel by"/>
    <s v="A young woman falls for a guy"/>
    <n v="5.4"/>
    <n v="30745"/>
    <n v="14172715.787167981"/>
    <n v="14000000"/>
    <x v="3092"/>
    <n v="12138565"/>
    <n v="70593772.945399582"/>
    <n v="69733482"/>
    <n v="761"/>
  </r>
  <r>
    <s v="tt4387040"/>
    <x v="4427"/>
    <x v="9"/>
    <s v="22/01/2016"/>
    <s v="Drama"/>
    <s v=" History"/>
    <m/>
    <n v="130"/>
    <s v="India"/>
    <s v="Hindi"/>
    <m/>
    <m/>
    <x v="2241"/>
    <s v="Raja Menon, Sonu Sinha"/>
    <s v="Akshay Kumar, Nimrat Kaur, Kumud Mishra, Prakash Belawadi, Inaamulhaq, Lena, Nissar Khan, Ninad Kamat, Kaizaad Kotwal, Feryna Wazheir, Ajay Kumar, Purab Kohli, Gunjan Malhotra, Pooja Nair, Taranjit Kaur"/>
    <x v="630"/>
    <s v="Akshay Kumar, Nimrat Kaur"/>
    <s v="When Iraq invades Kuwait in August 1990, a callous Indian businessman becomes the spokesperson for more than 170,000 stranded countrymen."/>
    <s v="When Iraq invades Kuwait in August"/>
    <n v="8"/>
    <n v="51927"/>
    <m/>
    <n v="4400000"/>
    <x v="4"/>
    <m/>
    <m/>
    <n v="9323484"/>
    <n v="211"/>
  </r>
  <r>
    <s v="tt4411504"/>
    <x v="4428"/>
    <x v="16"/>
    <s v="25/08/2016"/>
    <s v="Biography"/>
    <s v=" Crime"/>
    <s v=" Drama"/>
    <n v="108"/>
    <s v="Argentina, Spain"/>
    <s v="Spanish"/>
    <m/>
    <m/>
    <x v="2242"/>
    <s v="Julian Loyola, Esteban Student"/>
    <s v="Guillermo Francella, Gast√≥n Cocchiarale, Peter Lanzani, Stefan√≠a Koessl, An√≠bal Barengo, Aldo Onofri, Rub√©n Est√©vez, Miguel √Ångel Lembo, Fabio Aste, Fernando Mir√≥, Juan Cruz M√°rquez de la Serna, Santiago Privitera, Franco Masini, Antonia Bengoechea, Lili Popovich"/>
    <x v="2036"/>
    <s v="Guillermo Francella"/>
    <s v="The true story of the Puccio Clan, a family who kidnapped and killed people in the 80s."/>
    <s v="The true story of the Puccio Clan,"/>
    <n v="7"/>
    <n v="11865"/>
    <m/>
    <m/>
    <x v="4"/>
    <n v="201227"/>
    <m/>
    <n v="20381995"/>
    <n v="24"/>
  </r>
  <r>
    <s v="tt4411596"/>
    <x v="4429"/>
    <x v="19"/>
    <d v="2018-08-03T00:00:00"/>
    <s v="Drama"/>
    <s v=" Mystery"/>
    <s v=" Romance"/>
    <n v="106"/>
    <s v="UK, USA"/>
    <s v="English"/>
    <s v="Italian"/>
    <m/>
    <x v="380"/>
    <s v="Roger Michell, Daphne Du Maurier"/>
    <s v="Rachel Weisz, Sam Claflin, Holliday Grainger, Iain Glen, Pierfrancesco Favino, Simon Russell Beale, Tim Barlow, Bobby Scott Freeman, Tristram Davies, Andrew Havill, Vicki Pepperdine, Poppy Lee Friar, Katherine Pearce, Roy Sampson, Adam Loxley"/>
    <x v="990"/>
    <s v="Rachel Weisz, Sam Claflin"/>
    <s v="A young Englishman plots revenge against his late cousin's mysterious, beautiful wife, believing her responsible for his death. But his feelings become complicated as he finds himself falling under the beguiling spell of her charms."/>
    <s v="A young Englishman plots revenge"/>
    <n v="6"/>
    <n v="17330"/>
    <m/>
    <m/>
    <x v="4"/>
    <n v="2716368"/>
    <m/>
    <n v="9200168"/>
    <n v="97"/>
  </r>
  <r>
    <s v="tt4136084"/>
    <x v="4430"/>
    <x v="9"/>
    <s v="22/12/2016"/>
    <s v="Biography"/>
    <s v=" Comedy"/>
    <s v=" Drama"/>
    <n v="111"/>
    <s v="UK, France"/>
    <s v="English"/>
    <s v="German"/>
    <s v="Italian"/>
    <x v="45"/>
    <s v="Nicholas Martin"/>
    <s v="Meryl Streep, Hugh Grant, Simon Helberg, Rebecca Ferguson, Nina Arianda, Stanley Townsend, Allan Corduner, Christian McKay, David Haig, John Sessions, Brid Brennan, John Kavanagh, Pat Starr, Maggie Steed, Thelma Barlow"/>
    <x v="882"/>
    <s v="Meryl Streep, Hugh Grant"/>
    <s v="The story of Florence Foster Jenkins, a New York heiress who dreamed of becoming an opera singer, despite having a terrible singing voice."/>
    <s v="The story of Florence Foster Jenkins,"/>
    <n v="6.8"/>
    <n v="49593"/>
    <n v="31272083.73089128"/>
    <n v="29000000"/>
    <x v="3093"/>
    <n v="27383770"/>
    <n v="52895960.76888191"/>
    <n v="49052787"/>
    <n v="192"/>
  </r>
  <r>
    <s v="tt4430136"/>
    <x v="4431"/>
    <x v="16"/>
    <s v="16/10/2015"/>
    <s v="Comedy"/>
    <s v=" Drama"/>
    <s v=" Romance"/>
    <n v="137"/>
    <s v="India"/>
    <s v="Hindi"/>
    <m/>
    <m/>
    <x v="1778"/>
    <s v="Luv Ranjan, Rahul Mody"/>
    <s v="Kartik Aaryan, Omkar Kapoor, Sunny Singh Nijjar, Nushrat Bharucha, Ishita Raj, Sonnalli Seygall, Mona Ambegaonkar, Joy Badlani, Ratnesh Mani, Rumana Molla, Sharat Saxena, Karishma Sharma"/>
    <x v="1592"/>
    <s v="Kartik Aaryan, Omkar Kapoor"/>
    <s v="After falling in love, three roommates experience changes in their lives."/>
    <s v="After falling in love, three roommates"/>
    <n v="7.3"/>
    <n v="13734"/>
    <m/>
    <m/>
    <x v="4"/>
    <n v="222856"/>
    <m/>
    <n v="12983721"/>
    <n v="37"/>
  </r>
  <r>
    <s v="tt4430212"/>
    <x v="4161"/>
    <x v="16"/>
    <s v="31/07/2015"/>
    <s v="Crime"/>
    <s v=" Drama"/>
    <s v=" Mystery"/>
    <n v="163"/>
    <s v="India"/>
    <s v="Hindi"/>
    <m/>
    <m/>
    <x v="2243"/>
    <s v="Jeethu Joseph, Upendra Sidhaye"/>
    <s v="Ajay Devgn, Shriya Saran, Tabu, Rajat Kapoor, Ishita Dutta, Mrunal Jadhav, Prasanna Ketkar, Yogesh Sonam, Prathamesh Parab, Rishab Chadha, Ashish Warang, Anil Nagarkar, Tarun Shukla, Smita Inamdar, Sanjay Bhatia"/>
    <x v="222"/>
    <s v="Ajay Devgn, Shriya Saran"/>
    <s v="Desperate measures are taken by a man who tries to save his family from the dark side of the law, after they commit an unexpected crime."/>
    <s v="Desperate measures are taken by"/>
    <n v="8.1999999999999993"/>
    <n v="66043"/>
    <m/>
    <n v="9400000"/>
    <x v="4"/>
    <m/>
    <m/>
    <m/>
    <n v="235"/>
  </r>
  <r>
    <s v="tt4432480"/>
    <x v="4432"/>
    <x v="16"/>
    <d v="2015-03-07T00:00:00"/>
    <s v="Mystery"/>
    <s v=" Thriller"/>
    <m/>
    <n v="149"/>
    <s v="India"/>
    <s v="Kannada"/>
    <m/>
    <m/>
    <x v="2244"/>
    <s v="Anup Bhandari"/>
    <s v="Nirup Bhandari, Radhika Chetan, Avantika Shetty, Sai Kumar, Anantha Velu, Aravind Rao, Siddu Moolimani, Karthik Rao Kordale, Shankar Ashwath, Srinath Vasista, Chethan Raj, Roshni Kore, Swapna Raj, Renuka, Shilpa Singh"/>
    <x v="2037"/>
    <s v="Nirup Bhandari, Radhika Chetan"/>
    <s v="Mysterious events begin to unfold after a reclusive novelist and his wife move back to her ancestral village, followed by a journalist."/>
    <s v="Mysterious events begin to unfold"/>
    <n v="8.3000000000000007"/>
    <n v="12176"/>
    <m/>
    <s v="INR 15000000"/>
    <x v="4"/>
    <m/>
    <m/>
    <m/>
    <n v="115"/>
  </r>
  <r>
    <s v="tt4434004"/>
    <x v="4433"/>
    <x v="9"/>
    <s v="17/06/2016"/>
    <s v="Action"/>
    <s v=" Crime"/>
    <s v=" Drama"/>
    <n v="148"/>
    <s v="India"/>
    <s v="Hindi"/>
    <m/>
    <m/>
    <x v="2245"/>
    <s v="Sudip Sharma, Abhishek Chaubey"/>
    <s v="Shahid Kapoor, Alia Bhatt, Kareena Kapoor, Diljit Dosanjh, Satish Kaushik, Manav Vij, Vansh Bhardwaj, Suhail Nayyar, Prabhjyot Singh, Rajesh Kumar Sharma, Kamal Tiwari, Mahabir Bhullar, Suvinder Vicky, Dilawar Sidhu, Lovely Sidhu"/>
    <x v="1142"/>
    <s v="Shahid Kapoor, Alia Bhatt"/>
    <s v="A story that revolves around drug abuse in the affluent north Indian State of Punjab and how the youth there have succumbed to it en-masse resulting in a socio-economic decline."/>
    <s v="A story that revolves around drug"/>
    <n v="7.8"/>
    <n v="26309"/>
    <m/>
    <n v="5900000"/>
    <x v="4"/>
    <m/>
    <m/>
    <n v="359891"/>
    <n v="131"/>
  </r>
  <r>
    <s v="tt4139124"/>
    <x v="4434"/>
    <x v="9"/>
    <s v="29/04/2016"/>
    <s v="Action"/>
    <s v=" Comedy"/>
    <s v=" Crime"/>
    <n v="100"/>
    <s v="USA"/>
    <s v="English"/>
    <m/>
    <m/>
    <x v="2246"/>
    <s v="Jordan Peele, Alex Rubens"/>
    <s v="Jordan Peele, Keegan-Michael Key, Tiffany Haddish, Method Man, Darrell Britt-Gibson, Jason Mitchell, Jamar Malachi Neighbors, Luis Guzm√°n, Will Forte, Nia Long, Rob Huebel, Madison Wolfe, Jordyn A. Davis, James Yeargain, Brittany Seymour"/>
    <x v="2038"/>
    <s v="Jordan Peele, Keegan-Michael Key"/>
    <s v="When the adorable kitten of an L.A. crime kingpin unexpectedly enters the life of two cousins, they will have to go through tough gangs, pitiless hit-men, and ruthless drug dealers who all claim him, to get him back. How hard can it be?"/>
    <s v="When the adorable kitten of an"/>
    <n v="6.2"/>
    <n v="44843"/>
    <n v="16175215.7228748"/>
    <n v="15000000"/>
    <x v="3094"/>
    <n v="20591853"/>
    <n v="22269317.749328215"/>
    <n v="20651333"/>
    <n v="136"/>
  </r>
  <r>
    <s v="tt4443658"/>
    <x v="4435"/>
    <x v="9"/>
    <d v="2017-06-10T00:00:00"/>
    <s v="Comedy"/>
    <s v=" Crime"/>
    <s v=" Horror"/>
    <n v="89"/>
    <s v="Australia, USA"/>
    <s v="English"/>
    <m/>
    <m/>
    <x v="2247"/>
    <s v="Zack Kahn, Zack Kahn"/>
    <s v="Olivia DeJonge, Levi Miller, Ed Oxenbould, Aleks Mikic, Dacre Montgomery, Patrick Warburton, Virginia Madsen, Alexandra Matusko, Georgia Holland, Beau Andre, Michi Fifer, Tara Jade Borg, Tricia Mary Hennessy, Mary Clearkin, Hugo Monotti"/>
    <x v="1974"/>
    <s v="Olivia DeJonge, Levi Miller"/>
    <s v="On a quiet suburban street, a babysitter must defend a twelve-year-old boy from intruders, only to discover it's far from a normal home invasion."/>
    <s v="On a quiet suburban street, a"/>
    <n v="6.5"/>
    <n v="28490"/>
    <m/>
    <m/>
    <x v="4"/>
    <n v="20369"/>
    <m/>
    <n v="176288"/>
    <n v="265"/>
  </r>
  <r>
    <s v="tt4458206"/>
    <x v="4436"/>
    <x v="16"/>
    <s v="13/02/2015"/>
    <s v="Crime"/>
    <s v=" Mystery"/>
    <m/>
    <n v="114"/>
    <s v="Turkey"/>
    <s v="Turkish"/>
    <m/>
    <m/>
    <x v="2248"/>
    <m/>
    <s v="Cem Kurtoglu, Hakan Ural, Hazim K√∂rm√ºkc√º, Tolga Karel, G√ºnay Musayeva, Yilmaz Gruda, Nezih Tuncay, Iskender Bagcilar, Mehmet √áepi√ß, Turgay Tan√ºlk√º, √ñzcan √ñzdemir, Remzi Evren, Ferhat Yilmaz, Yesim Ali√ß, Tayfun Sav"/>
    <x v="2039"/>
    <s v="Cem Kurtoglu, Hakan Ural"/>
    <s v="A look at the 17-25 December 2013 corruption scandal in Turkey, from the viewpoint of the Erdogan government."/>
    <s v="A look at the 17-25 December 2013"/>
    <n v="1.3"/>
    <n v="27100"/>
    <m/>
    <m/>
    <x v="4"/>
    <m/>
    <m/>
    <n v="1186730"/>
    <n v="73"/>
  </r>
  <r>
    <s v="tt4463816"/>
    <x v="4437"/>
    <x v="11"/>
    <d v="2018-11-05T00:00:00"/>
    <s v="Crime"/>
    <s v=" Drama"/>
    <s v=" Thriller"/>
    <n v="95"/>
    <s v="Ireland, UK, Hong Kong, Hungary, USA"/>
    <s v="English"/>
    <m/>
    <m/>
    <x v="2249"/>
    <s v="Vaughn Stein"/>
    <s v="Margot Robbie, Simon Pegg, Dexter Fletcher, Mike Myers, Max Irons, Katarina Cas, Nick Moran, Les Loveday, Jourdan Dunn, Matthew Lewis, Thomas Turgoose, Jay Simpson, Benjamin Griffin, Robert Goodman, Paul Reynolds"/>
    <x v="2040"/>
    <s v="Margot Robbie, Simon Pegg"/>
    <s v="A film noir taking place in a train terminal at night. Add 2 male assassins, female assassin, waitress, teacher, janitor and crime boss. Add revenge. Who says mystery is a lost art?"/>
    <s v="A film noir taking place in a"/>
    <n v="5.4"/>
    <n v="18379"/>
    <m/>
    <m/>
    <x v="4"/>
    <m/>
    <m/>
    <n v="843970"/>
    <n v="210"/>
  </r>
  <r>
    <s v="tt4154664"/>
    <x v="4438"/>
    <x v="18"/>
    <d v="2019-06-03T00:00:00"/>
    <s v="Action"/>
    <s v=" Adventure"/>
    <s v=" Sci-Fi"/>
    <n v="123"/>
    <s v="USA, Australia"/>
    <s v="English"/>
    <m/>
    <m/>
    <x v="1188"/>
    <s v="Anna Boden, Ryan Fleck"/>
    <s v="Brie Larson, Samuel L. Jackson, Ben Mendelsohn, Jude Law, Annette Bening, Djimon Hounsou, Lee Pace, Lashana Lynch, Gemma Chan, Clark Gregg, Rune Temte, Algenis Perez Soto, Mckenna Grace, Akira Akbar, Matthew Maher"/>
    <x v="1733"/>
    <s v="Brie Larson, Samuel L. Jackson"/>
    <s v="Carol Danvers becomes one of the universe's most powerful heroes when Earth is caught in the middle of a galactic war between two alien races."/>
    <s v="Carol Danvers becomes one of the"/>
    <n v="6.9"/>
    <n v="422676"/>
    <n v="161973894.71049121"/>
    <n v="160000000"/>
    <x v="3095"/>
    <n v="426829839"/>
    <n v="1142195453.7876544"/>
    <n v="1128276090"/>
    <n v="7207"/>
  </r>
  <r>
    <s v="tt4154756"/>
    <x v="4439"/>
    <x v="11"/>
    <s v="25/04/2018"/>
    <s v="Action"/>
    <s v=" Adventure"/>
    <s v=" Sci-Fi"/>
    <n v="149"/>
    <s v="USA"/>
    <s v="English"/>
    <m/>
    <m/>
    <x v="416"/>
    <s v="Christopher Markus, Stephen McFeely"/>
    <s v="Robert Downey Jr., Chris Hemsworth, Mark Ruffalo, Chris Evans, Scarlett Johansson, Don Cheadle, Benedict Cumberbatch, Tom Holland, Chadwick Boseman, Zoe Saldana, Karen Gillan, Tom Hiddleston, Paul Bettany, Elizabeth Olsen, Anthony Mackie"/>
    <x v="633"/>
    <s v="Robert Downey Jr., Chris Hemsworth"/>
    <s v="The Avengers and their allies must be willing to sacrifice all in an attempt to defeat the powerful Thanos before his blitz of devastation and ruin puts an end to the universe."/>
    <s v="The Avengers and their allies"/>
    <n v="8.4"/>
    <n v="796486"/>
    <n v="330848327.60536247"/>
    <n v="321000000"/>
    <x v="3096"/>
    <n v="678815482"/>
    <n v="2111203735.0312514"/>
    <n v="2048359754"/>
    <n v="4273"/>
  </r>
  <r>
    <s v="tt4468634"/>
    <x v="4440"/>
    <x v="9"/>
    <s v="22/02/2017"/>
    <s v="Drama"/>
    <m/>
    <m/>
    <n v="107"/>
    <s v="USA"/>
    <s v="English"/>
    <m/>
    <m/>
    <x v="1414"/>
    <s v="Kelly Reichardt, Maile Meloy"/>
    <s v="Laura Dern, James Le Gros, Jared Harris, Ashlie Atkinson, Guy Boyd, Edelen McWilliams, John Getz, James Jordan, Matt McTighe, Joshua T. Fonokalafi, Michelle Williams, Sara Rodier, Rene Auberjonois, Lily Gladstone, Stephanie Campbell"/>
    <x v="1995"/>
    <s v="Laura Dern, James Le Gros"/>
    <s v="The lives of three women intersect in small-town America, where each is imperfectly blazing a trail."/>
    <s v="The lives of three women intersect"/>
    <n v="6.3"/>
    <n v="11712"/>
    <m/>
    <m/>
    <x v="4"/>
    <n v="1087585"/>
    <m/>
    <n v="1526698"/>
    <n v="92"/>
  </r>
  <r>
    <s v="tt4154796"/>
    <x v="4441"/>
    <x v="18"/>
    <s v="24/04/2019"/>
    <s v="Action"/>
    <s v=" Adventure"/>
    <s v=" Drama"/>
    <n v="181"/>
    <s v="USA"/>
    <s v="English"/>
    <s v="Japanese"/>
    <s v="Xhosa"/>
    <x v="416"/>
    <s v="Christopher Markus, Stephen McFeely"/>
    <s v="Robert Downey Jr., Chris Evans, Mark Ruffalo, Chris Hemsworth, Scarlett Johansson, Jeremy Renner, Don Cheadle, Paul Rudd, Benedict Cumberbatch, Chadwick Boseman, Brie Larson, Tom Holland, Karen Gillan, Zoe Saldana, Evangeline Lilly"/>
    <x v="633"/>
    <s v="Robert Downey Jr., Chris Evans"/>
    <s v="A young genius frantically races against time to crack an enemy code and solve the mystery surrounding the woman he loves."/>
    <s v="A young genius frantically races"/>
    <n v="8.4"/>
    <n v="754786"/>
    <n v="360391915.73084295"/>
    <n v="356000000"/>
    <x v="3097"/>
    <n v="858373000"/>
    <n v="2832316587.3393059"/>
    <n v="2797800564"/>
    <n v="8869"/>
  </r>
  <r>
    <s v="tt4154916"/>
    <x v="4442"/>
    <x v="11"/>
    <s v="23/11/2018"/>
    <s v="Drama"/>
    <s v=" Sci-Fi"/>
    <s v=" Thriller"/>
    <n v="107"/>
    <s v="UK, China, Puerto Rico, USA"/>
    <s v="English"/>
    <m/>
    <m/>
    <x v="1310"/>
    <s v="Chad St. John, Stephen Hamel"/>
    <s v="Keanu Reeves, Alice Eve, Thomas Middleditch, John Ortiz, Emjay Anthony, Emily Alyn Lind, Aria Lyric Leabu, Nyasha Hatendi, Amber Rivera, Jonathan Dwayne, Luis Gonzaga, Andres Ramos, Jeffrey Holsman, Sunshine Logro√±o, Angela Alvarado"/>
    <x v="104"/>
    <s v="Keanu Reeves, Alice Eve"/>
    <s v="A scientist becomes obsessed with bringing back his family members who died in a traffic accident."/>
    <s v="A scientist becomes obsessed with"/>
    <n v="5.5"/>
    <n v="29587"/>
    <n v="30920404.449099299"/>
    <n v="30000000"/>
    <x v="3098"/>
    <n v="4046429"/>
    <n v="9616323.0846810043"/>
    <n v="9330075"/>
    <n v="503"/>
  </r>
  <r>
    <s v="tt4160708"/>
    <x v="4443"/>
    <x v="9"/>
    <d v="2016-08-09T00:00:00"/>
    <s v="Crime"/>
    <s v=" Horror"/>
    <s v=" Thriller"/>
    <n v="88"/>
    <s v="USA, Hungary"/>
    <s v="English"/>
    <m/>
    <m/>
    <x v="1515"/>
    <s v="Fede Alvarez, Rodo Sayagues"/>
    <s v="Stephen Lang, Jane Levy, Dylan Minnette, Daniel Zovatto, Emma Bercovici, Franciska T√∂r√∂csik, Christian Zagia, Katia Bokor, Sergej Onopko, Olivia Gillies, Dayna Clark, Athos, Astor, Nomad"/>
    <x v="2041"/>
    <s v="Stephen Lang, Jane Levy"/>
    <s v="Hoping to walk away with a massive fortune, a trio of thieves break into the house of a blind man who isn't as helpless as he seems."/>
    <s v="Hoping to walk away with a massive"/>
    <n v="7.1"/>
    <n v="212761"/>
    <n v="10675642.377097368"/>
    <n v="9900000"/>
    <x v="3099"/>
    <n v="89217875"/>
    <n v="170196144.99142578"/>
    <n v="157830487"/>
    <n v="651"/>
  </r>
  <r>
    <s v="tt4172430"/>
    <x v="4444"/>
    <x v="9"/>
    <s v="31/03/2016"/>
    <s v="Action"/>
    <s v=" Drama"/>
    <s v=" War"/>
    <n v="144"/>
    <s v="Malta, Morocco, USA"/>
    <s v="English"/>
    <s v="Arabic"/>
    <m/>
    <x v="95"/>
    <s v="Chuck Hogan, Mitchell Zuckoff"/>
    <s v="John Krasinski, James Badge Dale, Pablo Schreiber, David Denman, Dominic Fumusa, Max Martini, Alexia Barlier, David Costabile, Payman Maadi, Matt Letscher, Toby Stephens, Demetrius Grosse, David Giuntoli, Kevin Kent, David Furr"/>
    <x v="660"/>
    <s v="John Krasinski, James Badge Dale"/>
    <s v="During an attack on a U.S. compound in Libya, a security team struggles to make sense out of the chaos."/>
    <s v="During an attack on a U.S. compound"/>
    <n v="7.3"/>
    <n v="115037"/>
    <n v="53917385.742916003"/>
    <n v="50000000"/>
    <x v="3100"/>
    <n v="52853219"/>
    <n v="74849592.224685356"/>
    <n v="69411370"/>
    <n v="365"/>
  </r>
  <r>
    <s v="tt4178092"/>
    <x v="249"/>
    <x v="16"/>
    <d v="2016-03-03T00:00:00"/>
    <s v="Drama"/>
    <s v=" Mystery"/>
    <s v=" Thriller"/>
    <n v="108"/>
    <s v="USA, Australia, China"/>
    <s v="English"/>
    <m/>
    <m/>
    <x v="2250"/>
    <s v="Joel Edgerton"/>
    <s v="Jason Bateman, Rebecca Hall, Joel Edgerton, Allison Tolman, Tim Griffin, Busy Philipps, Adam Lazarre-White, Beau Knapp, Wendell Pierce, Mirrah Foulkes, Nash Edgerton, David Denman, Katie Aselton, David Joseph Craig, Susan May Pratt"/>
    <x v="1113"/>
    <s v="Jason Bateman, Rebecca Hall"/>
    <s v="A young married couple's lives are thrown into a harrowing tailspin when an acquaintance from the husband's past brings mysterious gifts and a horrifying secret to light after more than 20 years."/>
    <s v="A young married couple's lives"/>
    <n v="7"/>
    <n v="135834"/>
    <n v="5459756.0512537006"/>
    <n v="5000000"/>
    <x v="3101"/>
    <n v="43787265"/>
    <n v="64403851.287169188"/>
    <n v="58980521"/>
    <n v="417"/>
  </r>
  <r>
    <s v="tt4191580"/>
    <x v="4445"/>
    <x v="9"/>
    <d v="2016-01-04T00:00:00"/>
    <s v="Comedy"/>
    <s v=" Horror"/>
    <m/>
    <n v="94"/>
    <s v="USA"/>
    <s v="English"/>
    <m/>
    <m/>
    <x v="2251"/>
    <s v="Nicole DeMasi, Deon Taylor"/>
    <s v="Mike Epps, Gary Owen, Zulay Henao, Bresha Webb, Lil Duval, Paul Mooney, Charlie Murphy, Phil Austin, Andrew Bachelor, Lavell Crawford, DeRay Davis, Kate Enggren, Alex Henderson, George Lopez, Mike Tyson"/>
    <x v="2042"/>
    <s v="Mike Epps, Gary Owen"/>
    <s v="As Carl Black gets the opportunity to move his family out of Chicago in hope of a better life, their arrival in Beverly Hills is timed with that city's annual purge, where all crime is legal for twelve hours."/>
    <s v="As Carl Black gets the opportunity"/>
    <n v="4.8"/>
    <n v="35472"/>
    <n v="970512.94337248802"/>
    <n v="900000"/>
    <x v="3102"/>
    <n v="9097072"/>
    <n v="9809806.8031016067"/>
    <n v="9097072"/>
    <n v="46"/>
  </r>
  <r>
    <s v="tt4196450"/>
    <x v="4446"/>
    <x v="9"/>
    <s v="14/12/2016"/>
    <s v="Biography"/>
    <s v=" Drama"/>
    <s v=" History"/>
    <n v="120"/>
    <s v="USA, Canada"/>
    <s v="English"/>
    <m/>
    <m/>
    <x v="2252"/>
    <s v="Nate Parker, Nate Parker"/>
    <s v="Nate Parker, Armie Hammer, Penelope Ann Miller, Jackie Earle Haley, Mark Boone Junior, Colman Domingo, Aunjanue Ellis, Dwight Henry, Aja Naomi King, Esther Scott, Roger Guenveur Smith, Gabrielle Union, Tony Espinosa, Jayson Warner Smith, Jason Stuart"/>
    <x v="2043"/>
    <s v="Nate Parker, Armie Hammer"/>
    <s v="Nat Turner, a literate slave and preacher in the antebellum South, orchestrates an uprising."/>
    <s v="Nat Turner, a literate slave and"/>
    <n v="6.4"/>
    <n v="19659"/>
    <n v="9165955.5762957204"/>
    <n v="8500000"/>
    <x v="3103"/>
    <n v="15861566"/>
    <n v="18093824.917323302"/>
    <n v="16779212"/>
    <n v="129"/>
  </r>
  <r>
    <s v="tt4196776"/>
    <x v="4447"/>
    <x v="9"/>
    <d v="2016-01-09T00:00:00"/>
    <s v="Action"/>
    <s v=" Thriller"/>
    <m/>
    <n v="123"/>
    <s v="USA, China"/>
    <s v="English"/>
    <s v="Greek"/>
    <s v="German"/>
    <x v="739"/>
    <s v="Paul Greengrass, Christopher Rouse"/>
    <s v="Matt Damon, Tommy Lee Jones, Alicia Vikander, Vincent Cassel, Julia Stiles, Riz Ahmed, Ato Essandoh, Scott Shepherd, Bill Camp, Vinzenz Kiefer, Stephen Kunken, Ben Stylianou, Kaya Yuzuki, Matthew O'Neill, Lizzie Phillips"/>
    <x v="46"/>
    <s v="Matt Damon, Tommy Lee Jones"/>
    <s v="The CIA's most dangerous former operative is drawn out of hiding to uncover more explosive truths about his past."/>
    <s v="The CIA's most dangerous former"/>
    <n v="6.6"/>
    <n v="203948"/>
    <n v="129401725.7829984"/>
    <n v="120000000"/>
    <x v="3104"/>
    <n v="162434410"/>
    <n v="448037207.5700056"/>
    <n v="415484914"/>
    <n v="697"/>
  </r>
  <r>
    <s v="tt4503598"/>
    <x v="4448"/>
    <x v="16"/>
    <d v="2016-04-03T00:00:00"/>
    <s v="Horror"/>
    <s v=" Mystery"/>
    <s v=" Thriller"/>
    <n v="82"/>
    <s v="USA"/>
    <s v="English"/>
    <m/>
    <m/>
    <x v="2253"/>
    <s v="Richard Raymond Harry Herbeck, Richard Raymond Harry Herbeck"/>
    <s v="Carly Adams, Elisha Ali, Tyler Aser, Carl Bailey, Thomas Bair, Jason John Beebe, Chris Beetem, Heather Benson, Sarah Bolger, Bob Bozek, Annette Christian, Doreen Donovan Corkin, Lynn Czekaj, Michael Joseph Dugan, Rosemarie Feliciano"/>
    <x v="2044"/>
    <s v="Carly Adams, Elisha Ali"/>
    <s v="A couple's replacement babysitter turns out to be more than they bargained for when she subjects their kids to a series of twisted activities."/>
    <s v="A couple's replacement babysitter"/>
    <n v="5.4"/>
    <n v="13135"/>
    <m/>
    <m/>
    <x v="4"/>
    <m/>
    <m/>
    <n v="6147"/>
    <n v="116"/>
  </r>
  <r>
    <s v="tt4196848"/>
    <x v="4449"/>
    <x v="9"/>
    <d v="2016-11-11T00:00:00"/>
    <s v="Comedy"/>
    <s v=" Drama"/>
    <m/>
    <n v="104"/>
    <s v="USA"/>
    <s v="English"/>
    <m/>
    <m/>
    <x v="828"/>
    <s v="Susan McMartin"/>
    <s v="Eddie Murphy, Britt Robertson, Natascha McElhone, Xavier Samuel, Lucy Fry, Christian Madsen, Mckenna Grace, Natalie Coughlin, Madison Wolfe, Lincoln Melcher, Kathleen McMartin, Sara Shearer, Kelly Lester, Aileen Burdock, Michael Leone"/>
    <x v="38"/>
    <s v="Eddie Murphy, Britt Robertson"/>
    <s v="&quot;Mr. Church&quot; tells the story of a unique friendship that develops when a little girl and her dying mother retain the services of a talented cook - Henry Joseph Church. What begins as a six month arrangement instead spans into fifteen years and creates a family bond that lasts forever."/>
    <s v="&quot;Mr. Church&quot; tells the story of"/>
    <n v="7.6"/>
    <n v="25015"/>
    <n v="8626781.7188665606"/>
    <n v="8000000"/>
    <x v="3105"/>
    <n v="685780"/>
    <n v="739509.29589553876"/>
    <n v="685780"/>
    <n v="195"/>
  </r>
  <r>
    <s v="tt4209788"/>
    <x v="4450"/>
    <x v="19"/>
    <s v="19/04/2018"/>
    <s v="Biography"/>
    <s v=" Crime"/>
    <s v=" Drama"/>
    <n v="140"/>
    <s v="China, Canada, USA"/>
    <s v="English"/>
    <m/>
    <m/>
    <x v="2254"/>
    <s v="Aaron Sorkin, Molly Bloom"/>
    <s v="Jessica Chastain, Idris Elba, Kevin Costner, Michael Cera, Jeremy Strong, Chris O'Dowd, J.C. MacKenzie, Brian d'Arcy James, Bill Camp, Graham Greene, Justin Kirk, Angela Gots, Natalie Krill, Stephanie Herfield, Madison McKinley"/>
    <x v="1577"/>
    <s v="Jessica Chastain, Idris Elba"/>
    <s v="The true story of Molly Bloom, an Olympic-class skier who ran the world's most exclusive high-stakes poker game and became an FBI target."/>
    <s v="The true story of Molly Bloom,"/>
    <n v="7.4"/>
    <n v="133677"/>
    <n v="31675628.263707601"/>
    <n v="30000000"/>
    <x v="3106"/>
    <n v="28780744"/>
    <n v="62595280.704002179"/>
    <n v="59284015"/>
    <n v="366"/>
  </r>
  <r>
    <s v="tt4218572"/>
    <x v="4451"/>
    <x v="11"/>
    <s v="15/11/2018"/>
    <s v="Crime"/>
    <s v=" Drama"/>
    <s v=" Thriller"/>
    <n v="129"/>
    <s v="UK, USA"/>
    <s v="English"/>
    <s v="Spanish"/>
    <s v="Polish"/>
    <x v="1755"/>
    <s v="Gillian Flynn, Steve McQueen"/>
    <s v="Viola Davis, Liam Neeson, Jon Bernthal, Manuel Garcia-Rulfo, Coburn Goss, Michelle Rodriguez, Alejandro Verdin, Bailey Rhyse Walters, Elizabeth Debicki, Carrie Coon, Robert Duvall, Colin Farrell, Molly Kunz, James Vincent Meredith, Brian Tyree Henry"/>
    <x v="2045"/>
    <s v="Viola Davis, Liam Neeson"/>
    <s v="Four women with nothing in common except a debt left behind by their dead husbands' criminal activities take fate into their own hands and conspire to forge a future on their own terms."/>
    <s v="Four women with nothing in common"/>
    <n v="6.9"/>
    <n v="82616"/>
    <n v="43288566.228739016"/>
    <n v="42000000"/>
    <x v="3107"/>
    <n v="42402632"/>
    <n v="78315921.864782512"/>
    <n v="75984700"/>
    <n v="584"/>
  </r>
  <r>
    <s v="tt4244162"/>
    <x v="4452"/>
    <x v="9"/>
    <s v="22/07/2016"/>
    <s v="Action"/>
    <s v=" Sci-Fi"/>
    <s v=" Thriller"/>
    <n v="88"/>
    <s v="USA"/>
    <s v="English"/>
    <m/>
    <m/>
    <x v="2255"/>
    <s v="Nicholas Gyeney, Nicholas Gyeney"/>
    <s v="Manu Bennett, Larenz Tate, Linden Ashby, Kevon Stover, Brandy Kopp, Sara Coates, Yuji Okumoto, Edward Michael Scott, Edi Zanidache, Bill Sorice, Stefan Hayek, Adrien Gamache, Mark Riccardi, Angela DiMarco, Angela Okumoto"/>
    <x v="2046"/>
    <s v="Manu Bennett, Larenz Tate"/>
    <s v="Champion gamer Max Troy discovers events in a new video game are being mirrored in the real world, and must join forces with the game's protagonist, Orson Creed, to unravel the conspiracy before the game's sinister plot overwhelms the city."/>
    <s v="Champion gamer Max Troy discovers"/>
    <n v="5.7"/>
    <n v="10146"/>
    <n v="1725356.3437733122"/>
    <n v="1600000"/>
    <x v="3108"/>
    <n v="10104"/>
    <n v="10895.625310928466"/>
    <n v="10104"/>
    <n v="53"/>
  </r>
  <r>
    <s v="tt4244998"/>
    <x v="4453"/>
    <x v="11"/>
    <d v="2018-06-12T00:00:00"/>
    <s v="Action"/>
    <s v=" Adventure"/>
    <s v=" Drama"/>
    <n v="96"/>
    <s v="USA, Canada, China"/>
    <s v="English"/>
    <m/>
    <m/>
    <x v="2256"/>
    <s v="Daniele Sebastian Wiedenhaupt, Albert Hughes"/>
    <s v="Kodi Smit-McPhee, J√≥hannes Haukur J√≥hannesson, Marcin Kowalczyk, Jens Hult√©n, Natassia Malthe, Spencer Bogaert, Mercedes de la Zerda, Leonor Varela, Morgan Freeman"/>
    <x v="1329"/>
    <s v="Kodi Smit-McPhee, J√≥hannes Haukur J√≥hannesson"/>
    <s v="In the prehistoric past, a young man struggles to return home after being separated from his tribe during a buffalo hunt. He finds a similarly lost wolf companion and starts a friendship that would change humanity."/>
    <s v="In the prehistoric past, a young"/>
    <n v="6.7"/>
    <n v="52735"/>
    <n v="52564687.563468806"/>
    <n v="51000000"/>
    <x v="3109"/>
    <n v="35857181"/>
    <n v="101216084.61713901"/>
    <n v="98203196"/>
    <n v="571"/>
  </r>
  <r>
    <s v="tt4530884"/>
    <x v="4454"/>
    <x v="16"/>
    <s v="29/11/2015"/>
    <s v="Horror"/>
    <s v=" Thriller"/>
    <m/>
    <n v="92"/>
    <s v="USA"/>
    <s v="English"/>
    <m/>
    <m/>
    <x v="2257"/>
    <s v="Daniel Gilboy"/>
    <s v="Sarah Butler, Jen Landon, Doug McKeon, Gabriel Hogan, Harley Jane Kozak, Michelle Hurd, Russell Charles Pitts, Walter Perez, Karen Strassman, Christopher Hoffman, Megan Raich, Andrew Dits, Adam Dunnells, Lony'e Perrine, Alissa Juvan"/>
    <x v="1336"/>
    <s v="Sarah Butler, Jen Landon"/>
    <s v="Jennifer is still haunted by the memory of being gang raped and almost killed years ago. At her therapist's advice, she joins group therapy and meets similar women. She befriends one and they want more than just talk - justice/vengeance."/>
    <s v="Jennifer is still haunted by the"/>
    <n v="5.2"/>
    <n v="11380"/>
    <m/>
    <m/>
    <x v="4"/>
    <m/>
    <m/>
    <n v="144661"/>
    <n v="74"/>
  </r>
  <r>
    <s v="tt4257926"/>
    <x v="4455"/>
    <x v="9"/>
    <s v="16/03/2016"/>
    <s v="Biography"/>
    <s v=" Drama"/>
    <s v=" Family"/>
    <n v="109"/>
    <s v="USA"/>
    <s v="English"/>
    <m/>
    <m/>
    <x v="1883"/>
    <s v="Christy Beam, Randy Brown"/>
    <s v="Jennifer Garner, Kylie Rogers, Martin Henderson, Brighton Sharbino, Courtney Fansler, Queen Latifah, Eugenio Derbez, Kelly Collins Lintz, John Carroll Lynch, Brandon Spink, Rhoda Griffis, Erica McGee, Wayne P√©re, Bruce Altman, Hannah Alligood"/>
    <x v="529"/>
    <s v="Jennifer Garner, Kylie Rogers"/>
    <s v="Based on the incredible true story of the Beam family."/>
    <s v="Based on the incredible true story"/>
    <n v="7.1"/>
    <n v="20682"/>
    <n v="14018520.293158161"/>
    <n v="13000000"/>
    <x v="3110"/>
    <n v="61705123"/>
    <n v="79779402.22340624"/>
    <n v="73983003"/>
    <n v="118"/>
  </r>
  <r>
    <s v="tt4263482"/>
    <x v="4456"/>
    <x v="16"/>
    <s v="18/08/2016"/>
    <s v="Drama"/>
    <s v=" Horror"/>
    <s v=" Mystery"/>
    <n v="92"/>
    <s v="Canada, USA"/>
    <s v="English"/>
    <m/>
    <m/>
    <x v="2258"/>
    <s v="Robert Eggers"/>
    <s v="Anya Taylor-Joy, Ralph Ineson, Kate Dickie, Harvey Scrimshaw, Ellie Grainger, Lucas Dawson, Julian Richings, Bathsheba Garnett, Sarah Stephens, Daniel Malik, Axtun Henry Dube, Athan Conrad Dube, Viv Moore, Karen Kaeja, Brandy Leary"/>
    <x v="2047"/>
    <s v="Anya Taylor-Joy, Ralph Ineson"/>
    <s v="A family in 1630s New England is torn apart by the forces of witchcraft, black magic, and possession."/>
    <s v="A family in 1630s New England"/>
    <n v="6.9"/>
    <n v="189052"/>
    <n v="4367804.8410029598"/>
    <n v="4000000"/>
    <x v="3111"/>
    <n v="25138705"/>
    <n v="44140975.665859349"/>
    <n v="40423945"/>
    <n v="997"/>
  </r>
  <r>
    <s v="tt4270516"/>
    <x v="4457"/>
    <x v="16"/>
    <s v="18/09/2015"/>
    <s v="Comedy"/>
    <s v=" Drama"/>
    <m/>
    <n v="79"/>
    <s v="USA"/>
    <s v="English"/>
    <m/>
    <m/>
    <x v="785"/>
    <s v="Paul Weitz"/>
    <s v="Lily Tomlin, Judy Greer, Julia Garner, Carlos Miranda, John Cho, Nat Wolff, Laverne Cox, Aaron Bilyeu, Elizabeth Pe√±a, Colleen Camp, Sam Elliott, Mo Zelof, Marcia Gay Harden, Missy Doty, Don McManus"/>
    <x v="2048"/>
    <s v="Lily Tomlin, Judy Greer"/>
    <s v="A teenager facing an unplanned pregnancy seeks help from her acerbic grandmother, a woman who is long estranged from her daughter."/>
    <s v="A teenager facing an unplanned"/>
    <n v="6.7"/>
    <n v="14428"/>
    <n v="655170.72615044401"/>
    <n v="600000"/>
    <x v="3112"/>
    <n v="6980524"/>
    <n v="7867588.1822949303"/>
    <n v="7205073"/>
    <n v="78"/>
  </r>
  <r>
    <s v="tt4276820"/>
    <x v="4458"/>
    <x v="9"/>
    <d v="2017-12-01T00:00:00"/>
    <s v="Biography"/>
    <s v=" Drama"/>
    <m/>
    <n v="115"/>
    <s v="USA, Greece"/>
    <s v="English"/>
    <s v="Yiddish"/>
    <m/>
    <x v="392"/>
    <s v="Robert Siegel"/>
    <s v="Michael Keaton, Nick Offerman, John Carroll Lynch, Linda Cardellini, B.J. Novak, Laura Dern, Justin Randell Brooke, Kate Kneeland, Patrick Wilson, Griff Furst, Wilbur Fitzgerald, David de Vries, Andrew Benator, Cara Mantella, Randall Taylor"/>
    <x v="647"/>
    <s v="Michael Keaton, Nick Offerman"/>
    <s v="A Navy navigator is shot down over enemy territory and is ruthlessly pursued by a secret police enforcer and the opposing troops. Meanwhile his commanding officer goes against orders in an attempt to rescue him."/>
    <s v="A Navy navigator is shot down"/>
    <n v="7.2"/>
    <n v="117466"/>
    <n v="26958692.871458001"/>
    <n v="25000000"/>
    <x v="3113"/>
    <n v="12786053"/>
    <n v="26011089.425287679"/>
    <n v="24121245"/>
    <n v="291"/>
  </r>
  <r>
    <s v="tt4547056"/>
    <x v="4459"/>
    <x v="9"/>
    <d v="2017-02-06T00:00:00"/>
    <s v="Action"/>
    <s v=" Adventure"/>
    <s v=" Drama"/>
    <n v="111"/>
    <s v="UK"/>
    <s v="English"/>
    <m/>
    <m/>
    <x v="2259"/>
    <s v="Mike Carey, Mike Carey"/>
    <s v="Sennia Nanua, Fisayo Akinade, Dominique Tipper, Paddy Considine, Anamaria Marinca, Gemma Arterton, Anthony Welsh, Glenn Close, Mia Garcha, Grace McGee, Eli Lane, Connor Pratt, Joe Lomas, Will Brooks, Joel Sheldon"/>
    <x v="2049"/>
    <s v="Sennia Nanua, Fisayo Akinade"/>
    <s v="A scientist and a teacher living in a dystopian future embark on a journey of survival with a special young girl named Melanie."/>
    <s v="A scientist and a teacher living"/>
    <n v="6.6"/>
    <n v="52975"/>
    <m/>
    <s v="GBP 4000000"/>
    <x v="4"/>
    <m/>
    <m/>
    <n v="4086096"/>
    <n v="270"/>
  </r>
  <r>
    <s v="tt4547194"/>
    <x v="4460"/>
    <x v="19"/>
    <d v="2018-06-08T00:00:00"/>
    <s v="Drama"/>
    <s v=" Fantasy"/>
    <s v=" Thriller"/>
    <n v="106"/>
    <s v="USA, Belgium, Denmark, UK, Sweden, China"/>
    <s v="English"/>
    <m/>
    <m/>
    <x v="2260"/>
    <s v="Joe Kelly, Joe Kelly"/>
    <s v="Madison Wolfe, Zoe Saldana, Imogen Poots, Sydney Wade, Rory Jackson, Allanah O'Connor, Maya Peters, Art Parkinson, Jennifer Ehle, Don Wycherley, Aideen Wylde, Noel Clarke, Sonya Kelly, Ben Carolan, Brandon Maher"/>
    <x v="2050"/>
    <s v="Madison Wolfe, Zoe Saldana"/>
    <s v="Barbara Thorson struggles through life by escaping into a fantasy life of magic and monsters."/>
    <s v="Barbara Thorson struggles through"/>
    <n v="6.1"/>
    <n v="25343"/>
    <m/>
    <n v="15100000"/>
    <x v="4"/>
    <m/>
    <m/>
    <n v="342558"/>
    <n v="286"/>
  </r>
  <r>
    <s v="tt4285496"/>
    <x v="4461"/>
    <x v="16"/>
    <d v="2016-04-08T00:00:00"/>
    <s v="Adventure"/>
    <s v=" Drama"/>
    <m/>
    <n v="125"/>
    <s v="Colombia, Venezuela, Argentina"/>
    <s v="Spanish"/>
    <s v="Portuguese"/>
    <s v="Aboriginal"/>
    <x v="2261"/>
    <s v="Ciro Guerra, Theodor Koch-Gr√ºnberg"/>
    <s v="Nilbio Torres, Antonio Bolivar, Jan Bijvoet, Brionne Davis, Miguel Dionisio Ramos, Luigi Sciamanna, Nicol√°s Cancino, Pediwake Daniel Martinez, Jos√© Sabogal"/>
    <x v="2051"/>
    <s v="Nilbio Torres, Antonio Bolivar"/>
    <s v="The story of the relationship between Karamakate, an Amazonian shaman and last survivor of his people, and two scientists who work together over the course of forty years to search the Amazon for a sacred healing plant."/>
    <s v="The story of the relationship"/>
    <n v="7.9"/>
    <n v="20136"/>
    <n v="1528731.6943510361"/>
    <n v="1400000"/>
    <x v="3114"/>
    <n v="1329249"/>
    <n v="3512999.2267896347"/>
    <n v="3217176"/>
    <n v="73"/>
  </r>
  <r>
    <s v="tt4287320"/>
    <x v="4462"/>
    <x v="19"/>
    <s v="27/04/2017"/>
    <s v="Drama"/>
    <s v=" Sci-Fi"/>
    <s v=" Thriller"/>
    <n v="110"/>
    <s v="United Arab Emirates, USA, France"/>
    <s v="English"/>
    <m/>
    <m/>
    <x v="1750"/>
    <s v="James Ponsoldt, Dave Eggers"/>
    <s v="Emma Watson, Ellar Coltrane, Glenne Headly, Bill Paxton, Karen Gillan, Tom Hanks, Beck, Nate Corddry, Mamoudou Athie, Roger Joseph Manning Jr., Joey Waronker, Michael Shuman, Nick Valensi, John Boyega, Regina Saldivar"/>
    <x v="1860"/>
    <s v="Emma Watson, Ellar Coltrane"/>
    <s v="A woman lands a dream job at a powerful tech company called the Circle, only to uncover an agenda that will affect the lives of all of humanity."/>
    <s v="A woman lands a dream job at a"/>
    <n v="5.3"/>
    <n v="81826"/>
    <n v="19005376.958224561"/>
    <n v="18000000"/>
    <x v="3115"/>
    <n v="20497844"/>
    <n v="42927232.70883245"/>
    <n v="40656399"/>
    <n v="563"/>
  </r>
  <r>
    <s v="tt4559006"/>
    <x v="4463"/>
    <x v="9"/>
    <s v="28/10/2016"/>
    <s v="Drama"/>
    <s v=" Music"/>
    <s v=" Musical"/>
    <n v="158"/>
    <s v="India"/>
    <s v="Hindi"/>
    <m/>
    <m/>
    <x v="326"/>
    <s v="Karan Johar, Karan Johar"/>
    <s v="Ranbir Kapoor, Aishwarya Rai Bachchan, Anushka Sharma, Fawad Khan, Lisa Haydon, Imran Abbas, Pooja Mehta, Cru Fox, Jamil Ahmed, Phyl Cashman, Timea Gazdag, Yohan Contractor, Byron, Yolita, Niccolo"/>
    <x v="1257"/>
    <s v="Ranbir Kapoor, Aishwarya Rai Bachchan"/>
    <s v="This story explores love - the shapes it takes, the ways it changes us and the exhilarating and often terrifying ride it takes us on. It is the journey of two characters, Alizeh and Ayan, as they navigate life, love and heartbreak."/>
    <s v="This story explores love - the"/>
    <n v="5.8"/>
    <n v="20346"/>
    <m/>
    <m/>
    <x v="4"/>
    <n v="4264983"/>
    <m/>
    <n v="31668920"/>
    <n v="212"/>
  </r>
  <r>
    <s v="tt4302938"/>
    <x v="4464"/>
    <x v="9"/>
    <d v="2016-03-11T00:00:00"/>
    <s v="Animation"/>
    <s v=" Action"/>
    <s v=" Adventure"/>
    <n v="101"/>
    <s v="USA, Japan"/>
    <s v="English"/>
    <m/>
    <m/>
    <x v="2262"/>
    <s v="Marc Haimes, Chris Butler"/>
    <s v="Art Parkinson, Charlize Theron, Brenda Vaccaro, Cary-Hiroyuki Tagawa, Meyrick Murphy, George Takei, Rooney Mara, Ralph Fiennes, Matthew McConaughey, Minae Noji, Alpha Takahashi, Laura Miro, Ken Takemoto, Aaron Aoki, Luke Donaldson"/>
    <x v="2052"/>
    <s v="Art Parkinson, Charlize Theron"/>
    <s v="A young boy named Kubo must locate a magical suit of armour worn by his late father in order to defeat a vengeful spirit from the past."/>
    <s v="A young boy named Kubo must locate"/>
    <n v="7.8"/>
    <n v="115075"/>
    <n v="64700862.891499199"/>
    <n v="60000000"/>
    <x v="3116"/>
    <n v="48023088"/>
    <n v="82223407.226531148"/>
    <n v="76249438"/>
    <n v="287"/>
  </r>
  <r>
    <s v="tt4565520"/>
    <x v="4465"/>
    <x v="19"/>
    <d v="2017-03-08T00:00:00"/>
    <s v="Comedy"/>
    <s v=" Romance"/>
    <m/>
    <n v="88"/>
    <s v="USA"/>
    <s v="English"/>
    <m/>
    <m/>
    <x v="1805"/>
    <s v="David Hornsby, Lance Krall"/>
    <s v="Kate Upton, Alexandra Daddario, Matt Barr, Matt Jones, Kal Penn, Michael Benyaer, Emy Aneke, Joe Nunez, Alvin Sanders, Rob Corddry, Molly Shannon, Angela Moore, John Cassini, Jennifer Cheon Garcia, John Destry"/>
    <x v="2053"/>
    <s v="Kate Upton, Alexandra Daddario"/>
    <s v="Two friends on a road trip compete for the affections of a handsome man when their flight is redirected due to a hurricane."/>
    <s v="Two friends on a road trip compete"/>
    <n v="4.7"/>
    <n v="12606"/>
    <m/>
    <m/>
    <x v="4"/>
    <m/>
    <m/>
    <m/>
    <n v="68"/>
  </r>
  <r>
    <s v="tt4334266"/>
    <x v="4466"/>
    <x v="9"/>
    <d v="2017-01-10T00:00:00"/>
    <s v="Drama"/>
    <s v=" Horror"/>
    <s v=" Romance"/>
    <n v="118"/>
    <s v="USA"/>
    <s v="English"/>
    <m/>
    <m/>
    <x v="1931"/>
    <s v="Ana Lily Amirpour"/>
    <s v="Suki Waterhouse, Jason Momoa, Jayda Fink, Keanu Reeves, Jim Carrey, Yolonda Ross, Aye Hasegawa, Giovanni Ribisi, Louie Lopez Jr., E.R. Ruiz, Cory Roberts, Joni Podesta, Almayvonne, Danielle Orner, Mandy Pursley"/>
    <x v="2054"/>
    <s v="Suki Waterhouse, Jason Momoa"/>
    <s v="In a desert dystopia, a young woman is kidnapped by cannibals."/>
    <s v="In a desert dystopia, a young"/>
    <n v="5.3"/>
    <n v="25417"/>
    <n v="6470086.2891499205"/>
    <n v="6000000"/>
    <x v="3117"/>
    <n v="180851"/>
    <n v="217707.62015274624"/>
    <n v="201890"/>
    <n v="254"/>
  </r>
  <r>
    <s v="tt4341582"/>
    <x v="4467"/>
    <x v="9"/>
    <s v="30/09/2016"/>
    <s v="Biography"/>
    <s v=" Drama"/>
    <s v=" Sport"/>
    <n v="124"/>
    <s v="USA"/>
    <s v="English"/>
    <m/>
    <m/>
    <x v="292"/>
    <s v="William Wheeler, Tim Crothers"/>
    <s v="Madina Nalwanga, David Oyelowo, Lupita Nyong'o, Martin Kabanza, Taryn Kyaze, Ivan Jacobo, Nicolas Levesque, Ronald Ssemaganda, Ethan Nazario Lubega, Nikita Waligwa, Edgar Kanyike, Esther Tebandeke, Hope Katende, Philip Luswata, Peter Odeke"/>
    <x v="2055"/>
    <s v="Madina Nalwanga, David Oyelowo"/>
    <s v="A Ugandan girl sees her world rapidly change after being introduced to the game of chess."/>
    <s v="A Ugandan girl sees her world"/>
    <n v="7.4"/>
    <n v="14794"/>
    <n v="16175215.7228748"/>
    <n v="15000000"/>
    <x v="3118"/>
    <n v="8874389"/>
    <n v="11179404.373918297"/>
    <n v="10367161"/>
    <n v="76"/>
  </r>
  <r>
    <s v="tt4361050"/>
    <x v="4468"/>
    <x v="9"/>
    <s v="27/10/2016"/>
    <s v="Drama"/>
    <s v=" Horror"/>
    <s v=" Mystery"/>
    <n v="99"/>
    <s v="USA"/>
    <s v="English"/>
    <s v="Ukrainian"/>
    <m/>
    <x v="1616"/>
    <s v="Mike Flanagan, Jeff Howard"/>
    <s v="Annalise Basso, Elizabeth Reaser, Lulu Wilson, Henry Thomas, Parker Mack, Halle Charlton, Alexis G. Zall, Doug Jones, Kate Siegel, Sam Anderson, Chelsea Gonzalez, Lincoln Melcher, Nicholas Keenan, Michael Weaver, Ele Keats"/>
    <x v="2056"/>
    <s v="Annalise Basso, Elizabeth Reaser"/>
    <s v="In 1967 Los Angeles, a widowed mother and her daughters add a new stunt to bolster their seance scam business by inviting an evil presence into their home, not realizing how dangerous it is."/>
    <s v="In 1967 Los Angeles, a widowed"/>
    <n v="6.1"/>
    <n v="52290"/>
    <n v="9705129.4337248802"/>
    <n v="9000000"/>
    <x v="3119"/>
    <n v="35144505"/>
    <n v="88107204.489894331"/>
    <n v="81705746"/>
    <n v="188"/>
  </r>
  <r>
    <s v="tt4581576"/>
    <x v="4469"/>
    <x v="19"/>
    <d v="2017-07-04T00:00:00"/>
    <s v="Drama"/>
    <s v=" Thriller"/>
    <m/>
    <n v="94"/>
    <s v="UK, USA"/>
    <s v="English"/>
    <s v="Thai"/>
    <m/>
    <x v="1427"/>
    <s v="Javier Gull√≥n"/>
    <s v="Arnold Schwarzenegger, Scoot McNairy, Maggie Grace, Judah Nelson, Larry Sullivan, Jason McCune, Glenn Morshower, Mariana Klaveno, Martin Donovan, Hannah Ware, Christopher Darga, Teri Clark, Dani Sherrick, Jeff Panzarella, Aaron Crutchfield"/>
    <x v="108"/>
    <s v="Arnold Schwarzenegger"/>
    <s v="Two strangers' lives become inextricably bound together after a devastating plane crash."/>
    <s v="Two strangers' lives become inextricably"/>
    <n v="5.6"/>
    <n v="21375"/>
    <m/>
    <n v="10500000"/>
    <x v="4"/>
    <m/>
    <m/>
    <n v="840809"/>
    <n v="200"/>
  </r>
  <r>
    <s v="tt4364194"/>
    <x v="4470"/>
    <x v="18"/>
    <s v="15/06/2020"/>
    <s v="Comedy"/>
    <s v=" Drama"/>
    <m/>
    <n v="97"/>
    <s v="USA"/>
    <s v="English"/>
    <m/>
    <m/>
    <x v="2263"/>
    <s v="Tyler Nilson, Michael Schwartz"/>
    <s v="Zack Gottsagen, Ann Owens, Dakota Johnson, Bruce Dern, Shia LaBeouf, Thomas Haden Church, Rob Thomas, Jon Bernthal, Tim Zajaros, John Hawkes, Yelawolf, Jonathan D. Williams, Deja Dee, Lee Spencer, Mark Helms"/>
    <x v="2057"/>
    <s v="Zack Gottsagen, Ann Owens"/>
    <s v="Zak runs away from his care home to make his dream of becoming a wrestler come true."/>
    <s v="Zak runs away from his care home"/>
    <n v="7.6"/>
    <n v="51322"/>
    <n v="6276488.4200315345"/>
    <n v="6200000"/>
    <x v="3120"/>
    <n v="20457151"/>
    <n v="23912113.953457199"/>
    <n v="23620709"/>
    <n v="423"/>
  </r>
  <r>
    <s v="tt4600952"/>
    <x v="4471"/>
    <x v="19"/>
    <s v="23/02/2017"/>
    <s v="Action"/>
    <s v=" Adventure"/>
    <s v=" Comedy"/>
    <n v="89"/>
    <s v="Russia"/>
    <s v="Russian"/>
    <m/>
    <m/>
    <x v="2048"/>
    <s v="Andrey Gavrilov, Sarik Andreasyan"/>
    <s v="Anton Pampushnyy, Sanjar Madi, Sebastien Sisak, Alina Lanina, Valeriya Shkirando, Vyacheslav Razbegaev, Stanislav Shirin, Aleksandr Komissarov, Nikolay Shestak, Elizaveta Polyakova, Viktor Mishchenchuk, Polina Polyakova, Yuriy Pilyugin, Svetlana Tulskaya, Andrey Bobrov"/>
    <x v="2058"/>
    <s v="Anton Pampushnyy, Sanjar Madi"/>
    <s v="During the Cold War, an organization called &quot;Patriot&quot; created a super-hero squad, which includes members of multiple Soviet republics. For years, the heroes had to hide their identities, but in hard times they must show themselves again."/>
    <s v="During the Cold War, an organization"/>
    <n v="3.9"/>
    <n v="11415"/>
    <m/>
    <s v="RUR 380000000"/>
    <x v="4"/>
    <m/>
    <m/>
    <n v="9765483"/>
    <n v="156"/>
  </r>
  <r>
    <s v="tt4383594"/>
    <x v="4472"/>
    <x v="9"/>
    <d v="2016-07-12T00:00:00"/>
    <s v="Comedy"/>
    <s v=" Drama"/>
    <s v=" Family"/>
    <n v="87"/>
    <s v="France, China, Canada"/>
    <s v="English"/>
    <m/>
    <m/>
    <x v="14"/>
    <s v="Gwyn Lurie, Matt Allen"/>
    <s v="Kevin Spacey, Jennifer Garner, Robbie Amell, Cheryl Hines, Mark Consuelos, Malina Weissman, Christopher Walken, Talitha Eliana Bateman, Teddy Sears, Jay Patterson, Jewelle Blackman, Serge Houde, Mark Camacho, Chris Wilding, Kyle Gatehouse"/>
    <x v="12"/>
    <s v="Kevin Spacey, Jennifer Garner"/>
    <s v="A stuffy businessman finds himself trapped inside the body of his family's cat."/>
    <s v="A stuffy businessman finds himself"/>
    <n v="5.3"/>
    <n v="20493"/>
    <n v="32350431.445749599"/>
    <n v="30000000"/>
    <x v="3121"/>
    <n v="19700032"/>
    <n v="62344074.651552029"/>
    <n v="57814445"/>
    <n v="135"/>
  </r>
  <r>
    <s v="tt4385888"/>
    <x v="4473"/>
    <x v="9"/>
    <s v="20/01/2017"/>
    <s v="Comedy"/>
    <s v=" Drama"/>
    <m/>
    <n v="119"/>
    <s v="USA"/>
    <s v="English"/>
    <m/>
    <m/>
    <x v="565"/>
    <s v="Mike Mills"/>
    <s v="Annette Bening, Elle Fanning, Greta Gerwig, Billy Crudup, Lucas Jade Zumann, Alison Elliott, Thea Gill, Vitaly Andrew LeBeau, Olivia Hone, Waleed Zuaiter, Curran Walters, Darrell Britt-Gibson, Alia Shawkat, Nathalie Love, Cameron Protzman"/>
    <x v="822"/>
    <s v="Annette Bening, Elle Fanning"/>
    <s v="The story of a teenage boy, his mother, and two other women who help raise him among the love and freedom of Southern California of 1979."/>
    <s v="The story of a teenage boy, his"/>
    <n v="7.3"/>
    <n v="38690"/>
    <n v="7548434.0040082401"/>
    <n v="7000000"/>
    <x v="3122"/>
    <n v="5664764"/>
    <n v="7780069.5632460965"/>
    <n v="7214806"/>
    <n v="112"/>
  </r>
  <r>
    <s v="tt4425200"/>
    <x v="4474"/>
    <x v="19"/>
    <s v="16/03/2017"/>
    <s v="Action"/>
    <s v=" Crime"/>
    <s v=" Thriller"/>
    <n v="122"/>
    <s v="USA, Italy, Hong Kong, Canada"/>
    <s v="English"/>
    <s v="Italian"/>
    <s v="Russian"/>
    <x v="2264"/>
    <s v="Derek Kolstad, Derek Kolstad"/>
    <s v="Keanu Reeves, Riccardo Scamarcio, Ian McShane, Ruby Rose, Common, Claudia Gerini, Lance Reddick, Laurence Fishburne, Tobias Segal, John Leguizamo, Bridget Moynahan, Thomas Sadoski, Erik Frandsen, David Patrick Kelly, Perry Yung"/>
    <x v="104"/>
    <s v="Keanu Reeves, Riccardo Scamarcio"/>
    <s v="After returning to the criminal underworld to repay a debt, John Wick discovers that a large bounty has been put on his life."/>
    <s v="After returning to the criminal"/>
    <n v="7.5"/>
    <n v="352050"/>
    <n v="42234171.018276803"/>
    <n v="40000000"/>
    <x v="3123"/>
    <n v="92029184"/>
    <n v="183104725.90787387"/>
    <n v="173418558"/>
    <n v="871"/>
  </r>
  <r>
    <s v="tt4633690"/>
    <x v="4475"/>
    <x v="19"/>
    <d v="2017-07-09T00:00:00"/>
    <s v="Crime"/>
    <s v=" Drama"/>
    <s v=" Thriller"/>
    <n v="121"/>
    <s v="USA"/>
    <s v="English"/>
    <m/>
    <m/>
    <x v="1252"/>
    <s v="Ric Roman Waugh"/>
    <s v="Nikolaj Coster-Waldau, Omari Hardwick, Lake Bell, Jon Bernthal, Emory Cohen, Jeffrey Donovan, Evan Jones, Juan Pablo Raba, Matt Gerald, Max Greenfield, Jessy Schram, Chris Browning, Michael Landes, Jonathon McClendon, Benjamin Bratt"/>
    <x v="2059"/>
    <s v="Nikolaj Coster-Waldau"/>
    <s v="A newly released prisoner is forced by the leaders of his gang to orchestrate a major crime with a brutal rival gang on the streets of Southern California."/>
    <s v="A newly released prisoner is forced"/>
    <n v="7.3"/>
    <n v="68750"/>
    <m/>
    <m/>
    <x v="4"/>
    <m/>
    <m/>
    <n v="3440362"/>
    <n v="283"/>
  </r>
  <r>
    <s v="tt4438848"/>
    <x v="4476"/>
    <x v="9"/>
    <s v="30/06/2016"/>
    <s v="Comedy"/>
    <m/>
    <m/>
    <n v="92"/>
    <s v="USA, China"/>
    <s v="English"/>
    <m/>
    <m/>
    <x v="1180"/>
    <s v="Andrew Jay Cohen, Brendan O'Brien"/>
    <s v="Seth Rogen, Zac Efron, Rose Byrne, Chlo√´ Grace Moretz, Ike Barinholtz, Kiersey Clemons, Dave Franco, Jerrod Carmichael, Christopher Mintz-Plasse, Beanie Feldstein, Clara Mamet, Awkwafina, Selena Gomez, Hannibal Buress, Elise Vargas"/>
    <x v="930"/>
    <s v="Seth Rogen, Zac Efron"/>
    <s v="When their new next-door neighbors turn out to be a sorority even more debaucherous than the fraternity previously living there, Mac and Kelly team with their former enemy, Teddy, to bring the girls down."/>
    <s v="When their new next-door neighbors"/>
    <n v="5.7"/>
    <n v="111318"/>
    <n v="37742170.020041205"/>
    <n v="35000000"/>
    <x v="3124"/>
    <n v="55455765"/>
    <n v="116469219.17860349"/>
    <n v="108007109"/>
    <n v="200"/>
  </r>
  <r>
    <s v="tt4635372"/>
    <x v="4477"/>
    <x v="16"/>
    <d v="2016-01-06T00:00:00"/>
    <s v="Drama"/>
    <m/>
    <m/>
    <n v="109"/>
    <s v="India, France"/>
    <s v="Hindi"/>
    <m/>
    <m/>
    <x v="2265"/>
    <s v="Akbar Allahabadi, Bashir Badr"/>
    <s v="Richa Chadha, Sanjay Mishra, Vicky Kaushal, Pankaj Tripathi, Vineet Kumar, Bhagwan Tiwari, Singh Bhupesh, Satya Kam Anand, Saurabh Chadhary, Mohit Abrol, Deepak Agarwal, Harsh Agarwal, Manish Agrahari, Jamal Ahmad, Ana"/>
    <x v="2060"/>
    <s v="Richa Chadha, Sanjay Mishra"/>
    <s v="Along India's Ganges River, four people face prejudice, a strict moral code and a punishing caste system as they confront personal tragedies."/>
    <s v="Along India's Ganges River, four"/>
    <n v="8.1999999999999993"/>
    <n v="22684"/>
    <m/>
    <m/>
    <x v="4"/>
    <m/>
    <m/>
    <n v="120809"/>
    <n v="94"/>
  </r>
  <r>
    <s v="tt4463894"/>
    <x v="68"/>
    <x v="18"/>
    <s v="28/06/2019"/>
    <s v="Action"/>
    <s v=" Comedy"/>
    <s v=" Crime"/>
    <n v="111"/>
    <s v="USA"/>
    <s v="English"/>
    <m/>
    <m/>
    <x v="3"/>
    <s v="Ernest Tidyman, Kenya Barris"/>
    <s v="Samuel L. Jackson, Jessie T. Usher, Richard Roundtree, Regina Hall, Alexandra Shipp, Matt Lauria, Titus Welliver, Method Man, Isaach De Bankol√©, Avan Jogia, Luna Lauren Velez, Robbie Jones, Aaron Dominguez, Ian Casselberry, Almeera Jiwa"/>
    <x v="63"/>
    <s v="Samuel L. Jackson, Jessie T. Usher"/>
    <s v="JJ Shaft, a cyber security expert with a degree from MIT, enlists his family's help to uncover the truth behind his best friend's untimely death."/>
    <s v="JJ Shaft, a cyber security expert"/>
    <n v="6.4"/>
    <n v="41924"/>
    <n v="35431789.467919953"/>
    <n v="35000000"/>
    <x v="3125"/>
    <n v="21360215"/>
    <n v="21623732.596271593"/>
    <n v="21360215"/>
    <n v="360"/>
  </r>
  <r>
    <s v="tt4645368"/>
    <x v="4478"/>
    <x v="9"/>
    <d v="2016-07-12T00:00:00"/>
    <s v="Drama"/>
    <m/>
    <m/>
    <n v="97"/>
    <s v="Canada, France"/>
    <s v="French"/>
    <s v="English"/>
    <m/>
    <x v="1504"/>
    <s v="Xavier Dolan, Jean-Luc Lagarce"/>
    <s v="Nathalie Baye, Vincent Cassel, Marion Cotillard, L√©a Seydoux, Gaspard Ulliel, Antoine DesRochers, William Boyce Blanchette, Sasha Samar, Arthur Couillard, Patricia Tulasne, Emile Rondeau, Th√©odore Pellerin, Jenyane Provencher"/>
    <x v="2061"/>
    <s v="Nathalie Baye, Vincent Cassel"/>
    <s v="In the waning days of the American Civil War, a wounded soldier embarks on a perilous journey back home to Cold Mountain, North Carolina to reunite with his sweetheart."/>
    <s v="In the waning days of the American"/>
    <n v="6.9"/>
    <n v="20242"/>
    <m/>
    <n v="7400000"/>
    <x v="4"/>
    <m/>
    <m/>
    <n v="9231823"/>
    <n v="56"/>
  </r>
  <r>
    <s v="tt4465564"/>
    <x v="4479"/>
    <x v="19"/>
    <d v="2017-09-02T00:00:00"/>
    <s v="Drama"/>
    <s v=" Romance"/>
    <m/>
    <n v="118"/>
    <s v="USA, China, Japan"/>
    <s v="English"/>
    <m/>
    <m/>
    <x v="531"/>
    <s v="Niall Leonard, E.L. James"/>
    <s v="Dakota Johnson, Jamie Dornan, Eric Johnson, Eloise Mumford, Bella Heathcote, Rita Ora, Luke Grimes, Victor Rasuk, Max Martini, Bruce Altman, Kim Basinger, Marcia Gay Harden, Andrew Airlie, Robinne Lee, Amy Price-Francis"/>
    <x v="1365"/>
    <s v="Dakota Johnson, Jamie Dornan"/>
    <s v="While Christian wrestles with his inner demons, Anastasia must confront the anger and envy of the women who came before her."/>
    <s v="While Christian wrestles with"/>
    <n v="4.5999999999999996"/>
    <n v="89375"/>
    <n v="58071985.1501306"/>
    <n v="55000000"/>
    <x v="3126"/>
    <n v="114581250"/>
    <n v="402856812.78192759"/>
    <n v="381545846"/>
    <n v="309"/>
  </r>
  <r>
    <s v="tt4468740"/>
    <x v="4480"/>
    <x v="19"/>
    <d v="2017-09-11T00:00:00"/>
    <s v="Adventure"/>
    <s v=" Comedy"/>
    <s v=" Family"/>
    <n v="103"/>
    <s v="UK, France, USA, China, Canada"/>
    <s v="English"/>
    <m/>
    <m/>
    <x v="1386"/>
    <s v="Paul King, Simon Farnaby"/>
    <s v="Michael Gambon, Imelda Staunton, Ben Whishaw, Madeleine Harris, Samuel Joslin, Sally Hawkins, Hugh Bonneville, Julie Walters, Marie-France Alvarez, Sanjeev Bhaskar, Ben Miller, Jessica Hynes, Robbie Gee, Nicholas Woodeson, Alex Jordan"/>
    <x v="545"/>
    <s v="Michael Gambon, Imelda Staunton"/>
    <s v="Paddington (Ben Whishaw), now happily settled with the Brown family and a popular member of the local community, picks up a series of odd jobs to buy the perfect present for his Aunt Lucy's (Imelda Staunton's) 100th birthday, only for the gift to be stolen."/>
    <s v="Paddington (Ben Whishaw), now"/>
    <n v="7.8"/>
    <n v="58049"/>
    <n v="42234171.018276803"/>
    <n v="40000000"/>
    <x v="3127"/>
    <n v="40891591"/>
    <n v="240712227.03612539"/>
    <n v="227978645"/>
    <n v="244"/>
  </r>
  <r>
    <s v="tt4477536"/>
    <x v="4481"/>
    <x v="11"/>
    <d v="2018-08-02T00:00:00"/>
    <s v="Drama"/>
    <s v=" Romance"/>
    <s v=" Thriller"/>
    <n v="105"/>
    <s v="USA"/>
    <s v="English"/>
    <m/>
    <m/>
    <x v="531"/>
    <s v="Niall Leonard, E.L. James"/>
    <s v="Dakota Johnson, Jamie Dornan, Eric Johnson, Eloise Mumford, Rita Ora, Luke Grimes, Victor Rasuk, Max Martini, Jennifer Ehle, Marcia Gay Harden, Bruce Altman, Arielle Kebbel, Callum Keith Rennie, Robinne Lee, Brant Daugherty"/>
    <x v="1365"/>
    <s v="Dakota Johnson, Jamie Dornan"/>
    <s v="Anastasia and Christian get married, but Jack Hyde continues to threaten their relationship."/>
    <s v="Anastasia and Christian get married,"/>
    <n v="4.5"/>
    <n v="53182"/>
    <n v="56687408.156682044"/>
    <n v="55000000"/>
    <x v="3128"/>
    <n v="100407760"/>
    <n v="383397573.51884937"/>
    <n v="371985018"/>
    <n v="263"/>
  </r>
  <r>
    <s v="tt4652650"/>
    <x v="4482"/>
    <x v="19"/>
    <s v="26/01/2018"/>
    <s v="Comedy"/>
    <s v=" Drama"/>
    <m/>
    <n v="93"/>
    <s v="USA"/>
    <s v="English"/>
    <s v="Klingon"/>
    <m/>
    <x v="1828"/>
    <s v="Michael Golamco, Michael Golamco"/>
    <s v="Dakota Fanning, Alice Eve, Toni Collette, Lexi Aaron, Domonique Brown, Brittanie Sanders, Cindy Miyashiro, Lara Lihiya, Dan Cordell, Tony Revolori, Blaster, Michael Stahl-David, Matt Corboy, River Alexander, Matty Cardarople"/>
    <x v="498"/>
    <s v="Dakota Fanning, Alice Eve"/>
    <s v="A young autistic woman runs away from her caregiver in an attempt to submit her 500-page manuscript to a &quot;Star Trek&quot; writing competition in Hollywood."/>
    <s v="A young autistic woman runs away"/>
    <n v="6.7"/>
    <n v="10212"/>
    <m/>
    <m/>
    <x v="4"/>
    <n v="9868"/>
    <m/>
    <n v="406732"/>
    <n v="64"/>
  </r>
  <r>
    <s v="tt4666726"/>
    <x v="4483"/>
    <x v="9"/>
    <s v="14/10/2016"/>
    <s v="Biography"/>
    <s v=" Drama"/>
    <m/>
    <n v="119"/>
    <s v="UK, USA"/>
    <s v="English"/>
    <m/>
    <m/>
    <x v="2266"/>
    <s v="Craig Shilowich"/>
    <s v="Rebecca Hall, Michael C. Hall, Tracy Letts, Maria Dizzia, J. Smith-Cameron, Timothy Simons, Kim Shaw, John Cullum, Morgan Spector, Jayson Warner Smith, Kimberley Drummond, Lindsay Ayliffe, Susan Pourfar, Rachel Hendrix, David Foster"/>
    <x v="976"/>
    <s v="Rebecca Hall, Michael C. Hall"/>
    <s v="Three women, detectives with a mysterious boss, retrieve stolen voice-ID software, using martial arts, tech skills, and sex appeal."/>
    <s v="Three women, detectives with a"/>
    <n v="6.9"/>
    <n v="13011"/>
    <m/>
    <m/>
    <x v="4"/>
    <n v="298525"/>
    <m/>
    <n v="313465"/>
    <n v="76"/>
  </r>
  <r>
    <s v="tt4481414"/>
    <x v="4484"/>
    <x v="19"/>
    <d v="2017-01-11T00:00:00"/>
    <s v="Drama"/>
    <m/>
    <m/>
    <n v="101"/>
    <s v="USA"/>
    <s v="English"/>
    <m/>
    <m/>
    <x v="882"/>
    <s v="Tom Flynn"/>
    <s v="Chris Evans, Mckenna Grace, Lindsay Duncan, Octavia Spencer, Jenny Slate, Michael Kendall Kaplan, John M. Jackson, Glenn Plummer, John Finn, Elizabeth Marvel, Candace B. Harris, Jon Sklaroff, Jona Xiao, Julie Ann Emery, Keir O'Donnell"/>
    <x v="703"/>
    <s v="Chris Evans, Mckenna Grace"/>
    <s v="Frank, a single man raising his child prodigy niece Mary, is drawn into a custody battle with his mother."/>
    <s v="Frank, a single man raising his"/>
    <n v="7.6"/>
    <n v="95816"/>
    <n v="7390979.92819844"/>
    <n v="7000000"/>
    <x v="3129"/>
    <n v="24801212"/>
    <n v="45474855.976640053"/>
    <n v="43069254"/>
    <n v="252"/>
  </r>
  <r>
    <s v="tt4669264"/>
    <x v="4485"/>
    <x v="11"/>
    <s v="15/06/2018"/>
    <s v="Action"/>
    <s v=" Drama"/>
    <s v=" Thriller"/>
    <n v="109"/>
    <s v="USA"/>
    <s v="English"/>
    <s v="Arabic"/>
    <s v="French"/>
    <x v="375"/>
    <s v="Tony Gilroy"/>
    <s v="Jon Hamm, Jay Potter, Khalid Benchagra, Ania Josse, Angus John Crisford Pritchard-Gordon, Yoav Sadian, Le√Øla Bekhti, Kate Fleetwood, Mark Pellegrino, Abdesselam Bounouacha, Colin Stinton, Mustapha Touki, Youssef El Hibaqui, Aziz Attougui, Hichame Ouraqa"/>
    <x v="1536"/>
    <s v="Jon Hamm, Jay Potter"/>
    <s v="Caught in the crossfires of civil war, CIA operatives must send a former U.S. diplomat to negotiate for the life of a friend he left behind."/>
    <s v="Caught in the crossfires of civil"/>
    <n v="6.4"/>
    <n v="18108"/>
    <m/>
    <m/>
    <x v="4"/>
    <n v="5019226"/>
    <m/>
    <n v="7509436"/>
    <n v="122"/>
  </r>
  <r>
    <s v="tt4669296"/>
    <x v="4486"/>
    <x v="11"/>
    <s v="29/03/2019"/>
    <s v="Biography"/>
    <s v=" Drama"/>
    <s v=" Horror"/>
    <n v="118"/>
    <s v="UK, Sweden, Norway"/>
    <s v="English"/>
    <m/>
    <m/>
    <x v="459"/>
    <s v="Dennis Magnusson, Jonas √Ökerlund"/>
    <s v="Rory Culkin, Emory Cohen, Jack Kilmer, Sky Ferreira, Valter Skarsg√•rd, Anthony De La Torre, Jonathan Barnwell, Sam Coleman, Wilson Gonzalez, Lucian Charles Collier, Andrew Lavelle, James Edwyn, Gustaf Hammarsten, Jon √òigarden, Arion Csihar"/>
    <x v="593"/>
    <s v="Rory Culkin, Emory Cohen"/>
    <s v="A teenager's quest to launch Norwegian Black Metal in Oslo in the early 1990s results in a very violent outcome."/>
    <s v="A teenager's quest to launch Norwegian"/>
    <n v="6.5"/>
    <n v="11658"/>
    <m/>
    <m/>
    <x v="4"/>
    <n v="253184"/>
    <m/>
    <n v="365353"/>
    <n v="152"/>
  </r>
  <r>
    <s v="tt4481514"/>
    <x v="4487"/>
    <x v="19"/>
    <d v="2017-10-08T00:00:00"/>
    <s v="Comedy"/>
    <s v=" Crime"/>
    <m/>
    <n v="88"/>
    <s v="USA"/>
    <s v="English"/>
    <m/>
    <m/>
    <x v="2267"/>
    <s v="Brendan O'Brien, Andrew Jay Cohen"/>
    <s v="Will Ferrell, Amy Poehler, Jason Mantzoukas, Ryan Simpkins, Nick Kroll, Allison Tolman, Rob Huebel, Christina Offley, Jessie Ennis, Rory Scovel, Lennon Parham, Cedric Yarbrough, Kyle Kinane, Michaela Watkins, Gillian Vigman"/>
    <x v="471"/>
    <s v="Will Ferrell, Amy Poehler"/>
    <s v="After the town takes away their daughter's college scholarship, a couple start an illegal casino in their friend's house to make back the money."/>
    <s v="After the town takes away their"/>
    <n v="5.6"/>
    <n v="39640"/>
    <n v="42234171.018276803"/>
    <n v="40000000"/>
    <x v="3130"/>
    <n v="25584504"/>
    <n v="36093854.702774182"/>
    <n v="34184504"/>
    <n v="189"/>
  </r>
  <r>
    <s v="tt4486986"/>
    <x v="4488"/>
    <x v="9"/>
    <d v="2018-11-07T00:00:00"/>
    <s v="Drama"/>
    <s v=" Mystery"/>
    <s v=" Romance"/>
    <n v="109"/>
    <s v="Thailand, USA"/>
    <s v="English"/>
    <m/>
    <m/>
    <x v="472"/>
    <s v="Sean Conway, Marc Forster"/>
    <s v="Blake Lively, Jason Clarke, Ahna O'Reilly, Miquel Fern√°ndez, Xavi S√°nchez, Yvonne Strahovski, Wes Chatham, Danny Huston, Kaitlin Orem, Stacee Vatanapan, Cindy Sirinya Bishop, Bonnie Zellerbach, Sahajak Boonthanakit, Sonny Chatwiriyachai, Jarunun Phantachat"/>
    <x v="1513"/>
    <s v="Blake Lively, Jason Clarke"/>
    <s v="A blind woman's relationship with her husband changes when she regains her sight and discovers disturbing details about themselves."/>
    <s v="A blind woman's relationship with"/>
    <n v="5.4"/>
    <n v="10325"/>
    <n v="32350431.445749599"/>
    <n v="30000000"/>
    <x v="3131"/>
    <n v="217644"/>
    <n v="731281.50283116975"/>
    <n v="678150"/>
    <n v="113"/>
  </r>
  <r>
    <s v="tt4679210"/>
    <x v="4489"/>
    <x v="16"/>
    <s v="22/05/2015"/>
    <s v="Comedy"/>
    <s v=" Drama"/>
    <s v=" Romance"/>
    <n v="156"/>
    <s v="India"/>
    <s v="Malayalam"/>
    <m/>
    <m/>
    <x v="2268"/>
    <s v="Alphonse Puthren"/>
    <s v="Nivin Pauly, Sai Pallavi, Madonna Sebastian, S.V. Krishna Shankar, Shabareesh Varma, Anupama Parameshwaran, Vinay Forrt, Soubin Shahir, Siju Wilson, Ananth Nag, Sharafudheen, Dinesh Nair, Jude Anthany Joseph, Franko Davis, Justin John"/>
    <x v="2062"/>
    <s v="Nivin Pauly, Sai Pallavi"/>
    <s v="A young man has three opportunities to find love. Will the third time be the charm?"/>
    <s v="A young man has three opportunities"/>
    <n v="8.3000000000000007"/>
    <n v="16224"/>
    <m/>
    <m/>
    <x v="4"/>
    <n v="178000"/>
    <m/>
    <s v="INR 600000000"/>
    <n v="74"/>
  </r>
  <r>
    <s v="tt4500922"/>
    <x v="4490"/>
    <x v="11"/>
    <d v="2018-01-02T00:00:00"/>
    <s v="Action"/>
    <s v=" Adventure"/>
    <s v=" Sci-Fi"/>
    <n v="143"/>
    <s v="USA"/>
    <s v="English"/>
    <m/>
    <m/>
    <x v="1803"/>
    <s v="T.S. Nowlin, James Dashner"/>
    <s v="Dylan O'Brien, Ki Hong Lee, Kaya Scodelario, Thomas Brodie-Sangster, Dexter Darden, Will Poulter, Jacob Lofland, Rosa Salazar, Giancarlo Esposito, Patricia Clarkson, Aidan Gillen, Barry Pepper, Nathalie Emmanuel, Katherine McNamara, Walton Goggins"/>
    <x v="1611"/>
    <s v="Dylan O'Brien, Ki Hong Lee"/>
    <s v="Young hero Thomas embarks on a mission to find a cure for a deadly disease known as &quot;The Flare&quot;."/>
    <s v="Young hero Thomas embarks on a"/>
    <n v="6.2"/>
    <n v="107184"/>
    <n v="63902169.194805212"/>
    <n v="62000000"/>
    <x v="3132"/>
    <n v="58032443"/>
    <n v="297016597.01515603"/>
    <n v="288175335"/>
    <n v="431"/>
  </r>
  <r>
    <s v="tt4501244"/>
    <x v="4491"/>
    <x v="9"/>
    <s v="26/01/2017"/>
    <s v="Comedy"/>
    <m/>
    <m/>
    <n v="111"/>
    <s v="USA, Cambodia"/>
    <s v="English"/>
    <s v="Khmer"/>
    <m/>
    <x v="644"/>
    <s v="John Hamburg, Ian Helfer"/>
    <s v="Zoey Deutch, James Franco, Tangie Ambrose, Cedric the Entertainer, Bob Stephenson, Bryan Cranston, Megan Mullally, Zack Pearlman, Griffin Gluck, Jee Young Han, Mary Pat Gleason, Juliette B. Reiss, Melissa Graver, Steffen Dziczek, Jimmy Badstibner"/>
    <x v="1561"/>
    <s v="Zoey Deutch, James Franco"/>
    <s v="A holiday gathering threatens to go off the rails when Ned Fleming realizes that his daughter's Silicon Valley millionaire boyfriend is about to pop the question."/>
    <s v="A holiday gathering threatens"/>
    <n v="6.2"/>
    <n v="98506"/>
    <n v="40977213.16461616"/>
    <n v="38000000"/>
    <x v="3133"/>
    <n v="60323786"/>
    <n v="127355803.62229058"/>
    <n v="118102725"/>
    <n v="221"/>
  </r>
  <r>
    <s v="tt4501454"/>
    <x v="4492"/>
    <x v="16"/>
    <d v="2016-03-06T00:00:00"/>
    <s v="Comedy"/>
    <s v=" Drama"/>
    <s v=" Romance"/>
    <n v="103"/>
    <s v="USA"/>
    <s v="English"/>
    <m/>
    <m/>
    <x v="1533"/>
    <s v="Lorene Scafaria"/>
    <s v="Susan Sarandon, Rose Byrne, J.K. Simmons, Jerrod Carmichael, Cecily Strong, Lucy Punch, Michael McKean, Jason Ritter, Sarah Baker, Casey Wilson, Amy Landecker, Billy Magnussen, Megalyn Echikunwoke, Jo Jordan, Chance Bone"/>
    <x v="2063"/>
    <s v="Susan Sarandon, Rose Byrne"/>
    <s v="An aging widow from New York City follows her daughter to Los Angeles in hopes of starting a new life after her husband passes away."/>
    <s v="An aging widow from New York City"/>
    <n v="6.3"/>
    <n v="11482"/>
    <n v="3494243.8728023684"/>
    <n v="3200000"/>
    <x v="3134"/>
    <n v="4267218"/>
    <n v="5923996.9243893819"/>
    <n v="5425148"/>
    <n v="51"/>
  </r>
  <r>
    <s v="tt4504044"/>
    <x v="4493"/>
    <x v="18"/>
    <s v="28/03/2019"/>
    <s v="Horror"/>
    <s v=" Mystery"/>
    <s v=" Thriller"/>
    <n v="92"/>
    <s v="USA, Canada"/>
    <s v="English"/>
    <m/>
    <m/>
    <x v="1831"/>
    <s v="Jeff Buhler"/>
    <s v="Taylor Schilling, Jackson Robert Scott, Peter Mooney, Colm Feore, Paul Fauteux, Brittany Allen, Paula Boudreau, Elisa Moolecherry, Olunike Adeliyi, Janet Land, Martin Roach, Byron Abalos, Ashley Black, Tristan Vasquez, Nicholas McCarthy"/>
    <x v="934"/>
    <s v="Taylor Schilling, Jackson Robert Scott"/>
    <s v="A mother concerned about her young son's disturbing behavior thinks something supernatural may be affecting him."/>
    <s v="A mother concerned about her young"/>
    <n v="5.8"/>
    <n v="22022"/>
    <n v="6074021.05164342"/>
    <n v="6000000"/>
    <x v="3135"/>
    <n v="14856291"/>
    <n v="21411192.47630617"/>
    <n v="21150265"/>
    <n v="369"/>
  </r>
  <r>
    <s v="tt4687108"/>
    <x v="4494"/>
    <x v="18"/>
    <s v="24/10/2019"/>
    <s v="Drama"/>
    <s v=" Horror"/>
    <s v=" Mystery"/>
    <n v="101"/>
    <s v="Canada, USA"/>
    <s v="English"/>
    <m/>
    <m/>
    <x v="208"/>
    <s v="Vincenzo Natali, Stephen King"/>
    <s v="Laysla De Oliveira, Avery Whitted, Patrick Wilson, Will Buie Jr., Harrison Gilbertson, Tiffany Helm, Rachel Wilson"/>
    <x v="2064"/>
    <s v="Laysla De Oliveira, Avery Whitted"/>
    <s v="After hearing a young boy's cry for help, a sister and brother venture into a vast field of tall grass in Kansas but soon discover there may be no way out...and that something evil lurks within."/>
    <s v="After hearing a young boy's cry"/>
    <n v="5.4"/>
    <n v="42968"/>
    <m/>
    <m/>
    <x v="4"/>
    <m/>
    <m/>
    <m/>
    <n v="741"/>
  </r>
  <r>
    <s v="tt4693358"/>
    <x v="4495"/>
    <x v="19"/>
    <s v="15/10/2017"/>
    <s v="Crime"/>
    <s v=" Mystery"/>
    <s v=" Sci-Fi"/>
    <n v="96"/>
    <s v="Australia, United Arab Emirates"/>
    <s v="English"/>
    <m/>
    <m/>
    <x v="2269"/>
    <s v="Kelley Eskridge, Ben C. Lucas"/>
    <s v="Jessica De Gouw, Shalom Brune-Franklin, Thomas Cocquerel, T.J. Power, Clarence Ryan, Hoa Xuande, Sarah Anjuli, Daniielle Alexis, Tiriel Mora, Priscilla-Anne Jacob, Liam Graham, Joseph J.U. Taylor, Adriane Daff, Maggie Meyer, Adam T Perkins"/>
    <x v="1712"/>
    <s v="Jessica De Gouw, Shalom Brune-Franklin"/>
    <s v="After inventing a drug that induces time-compressed virtual realities, young Ren grapples with partner Sam over how to use their powerful creation."/>
    <s v="After inventing a drug that induces"/>
    <n v="6.3"/>
    <n v="13784"/>
    <m/>
    <m/>
    <x v="4"/>
    <m/>
    <m/>
    <m/>
    <n v="118"/>
  </r>
  <r>
    <s v="tt4694544"/>
    <x v="4496"/>
    <x v="19"/>
    <s v="16/06/2017"/>
    <s v="Action"/>
    <s v=" Comedy"/>
    <m/>
    <n v="94"/>
    <s v="USA"/>
    <s v="English"/>
    <m/>
    <m/>
    <x v="2270"/>
    <s v="Mark Cullen, Robb Cullen"/>
    <s v="Bruce Willis, John Goodman, Jason Momoa, Emily Robinson, Jessica Gomes, Kaleti Williams, Myles Humphus, Famke Janssen, Thomas Middleditch, Maurice Compte, Stephanie Sigman, Adrian Martinez, Ken Davitian, Victor Ortiz, Adam Goldberg"/>
    <x v="136"/>
    <s v="Bruce Willis, John Goodman"/>
    <s v="A Los Angeles detective seeks out the ruthless gang that stole his dog."/>
    <s v="A Los Angeles detective seeks"/>
    <n v="5.3"/>
    <n v="16891"/>
    <m/>
    <m/>
    <x v="4"/>
    <m/>
    <m/>
    <n v="855888"/>
    <n v="76"/>
  </r>
  <r>
    <s v="tt4513674"/>
    <x v="4497"/>
    <x v="9"/>
    <s v="29/09/2016"/>
    <s v="Comedy"/>
    <s v=" Drama"/>
    <s v=" Romance"/>
    <n v="96"/>
    <s v="USA"/>
    <s v="English"/>
    <s v="Hebrew"/>
    <m/>
    <x v="165"/>
    <s v="Woody Allen"/>
    <s v="Steve Carell, Sheryl Lee, Todd Weeks, Paul Schackman, Jodi Carlisle, Jeannie Berlin, Ken Stott, Richard Portnow, Jesse Eisenberg, Sari Lennick, Stephen Kunken, Laurel Griggs, Corey Stoll, Saul Stein, Gabriel Millman"/>
    <x v="724"/>
    <s v="Steve Carell, Sheryl Lee"/>
    <s v="In the 1930s, a Bronx native moves to Hollywood and falls in love with a young woman who is seeing a married man."/>
    <s v="In the 1930s, a Bronx native moves"/>
    <n v="6.6"/>
    <n v="69058"/>
    <n v="32350431.445749599"/>
    <n v="30000000"/>
    <x v="3136"/>
    <n v="11103205"/>
    <n v="47191997.39723023"/>
    <n v="43763247"/>
    <n v="184"/>
  </r>
  <r>
    <s v="tt4698684"/>
    <x v="4498"/>
    <x v="9"/>
    <s v="31/03/2016"/>
    <s v="Adventure"/>
    <s v=" Comedy"/>
    <s v=" Drama"/>
    <n v="101"/>
    <s v="New Zealand"/>
    <s v="English"/>
    <m/>
    <m/>
    <x v="991"/>
    <s v="Taika Waititi, Barry Crump"/>
    <s v="Sam Neill, Julian Dennison, Rima Te Wiata, Rachel House, Tioreore Ngatai-Melbourne, Oscar Kightley, Stan Walker, Mike Minogue, Cohen Holloway, Rhys Darby, Troy Kingi, Taika Waititi, Hamish Parkinson, Stu Giles, Lloyd Scott"/>
    <x v="65"/>
    <s v="Sam Neill, Julian Dennison"/>
    <s v="A national manhunt is ordered for a rebellious kid and his foster uncle who go missing in the wild New Zealand bush."/>
    <s v="A national manhunt is ordered"/>
    <n v="7.9"/>
    <n v="104624"/>
    <m/>
    <m/>
    <x v="4"/>
    <n v="5205468"/>
    <m/>
    <n v="22519390"/>
    <n v="240"/>
  </r>
  <r>
    <s v="tt4520364"/>
    <x v="4499"/>
    <x v="9"/>
    <d v="2016-02-09T00:00:00"/>
    <s v="Action"/>
    <s v=" Horror"/>
    <s v=" Sci-Fi"/>
    <n v="92"/>
    <s v="USA"/>
    <s v="English"/>
    <s v="Mandarin"/>
    <m/>
    <x v="2271"/>
    <s v="Seth W. Owen"/>
    <s v="Kate Mara, Anya Taylor-Joy, Rose Leslie, Michael Yare, Toby Jones, Chris Sullivan, Boyd Holbrook, Vinette Robinson, Michelle Yeoh, Brian Cox, Jennifer Jason Leigh, Paul Giamatti, Crispian Belfrage, Amybeth McNulty, Jonathan Aris"/>
    <x v="2065"/>
    <s v="Kate Mara, Anya Taylor-Joy"/>
    <s v="A corporate risk-management consultant must decide whether or not to terminate an artificially created humanoid being."/>
    <s v="A corporate risk-management consultant"/>
    <n v="5.8"/>
    <n v="38340"/>
    <n v="8626781.7188665606"/>
    <n v="8000000"/>
    <x v="3137"/>
    <n v="3915251"/>
    <n v="9499603.9077068884"/>
    <n v="8809407"/>
    <n v="183"/>
  </r>
  <r>
    <s v="tt4520988"/>
    <x v="4500"/>
    <x v="18"/>
    <s v="27/11/2019"/>
    <s v="Animation"/>
    <s v=" Adventure"/>
    <s v=" Comedy"/>
    <n v="103"/>
    <s v="USA"/>
    <s v="English"/>
    <m/>
    <m/>
    <x v="1968"/>
    <s v="Jennifer Lee, Hans Christian Andersen"/>
    <s v="Kristen Bell, Idina Menzel, Josh Gad, Jonathan Groff, Sterling K. Brown, Evan Rachel Wood, Alfred Molina, Martha Plimpton, Jason Ritter, Rachel Matthews, Jeremy Sisto, Ciar√°n Hinds, Alan Tudyk, Hadley Gannaway, Mattea Conforti"/>
    <x v="862"/>
    <s v="Kristen Bell, Idina Menzel"/>
    <s v="Anna, Elsa, Kristoff, Olaf and Sven leave Arendelle to travel to an ancient, autumn-bound forest of an enchanted land. They set out to find the origin of Elsa's powers in order to save their kingdom."/>
    <s v="Anna, Elsa, Kristoff, Olaf and"/>
    <n v="6.9"/>
    <n v="122760"/>
    <n v="151850526.29108551"/>
    <n v="150000000"/>
    <x v="3138"/>
    <n v="477373578"/>
    <n v="1467915686.0819905"/>
    <n v="1450026933"/>
    <n v="1302"/>
  </r>
  <r>
    <s v="tt4703048"/>
    <x v="4501"/>
    <x v="19"/>
    <d v="2017-07-09T00:00:00"/>
    <s v="Action"/>
    <s v=" Drama"/>
    <s v=" History"/>
    <n v="94"/>
    <s v="New Zealand, UK"/>
    <s v="English"/>
    <s v="Arabic"/>
    <s v="Persian"/>
    <x v="2272"/>
    <s v="Glenn Standring, Rusty Firmin"/>
    <s v="Jamie Bell, Mark Strong, Abbie Cornish, Martin Shaw, Tim Pigott-Smith, Ben Turner, Emun Elliott, Aymen Hamdouchi, Andrew Grainger, Colin Garlick, Colin Moy, Toby Leach, Martin Hancock, Xavier Horan, Te Kohe Tuhaka"/>
    <x v="194"/>
    <s v="Jamie Bell, Mark Strong"/>
    <s v="Based on the Iranian Embassy siege of 1980, this action-thriller dramatizes a six-day standoff between armed Iranian Arabs and SAS soldiers ready for a counterattack."/>
    <s v="Based on the Iranian Embassy siege"/>
    <n v="6.2"/>
    <n v="17469"/>
    <m/>
    <m/>
    <x v="4"/>
    <m/>
    <m/>
    <n v="316946"/>
    <n v="81"/>
  </r>
  <r>
    <s v="tt4714568"/>
    <x v="4502"/>
    <x v="9"/>
    <s v="16/09/2016"/>
    <s v="Adventure"/>
    <s v=" Comedy"/>
    <s v=" Crime"/>
    <n v="83"/>
    <s v="Ireland"/>
    <s v="English"/>
    <m/>
    <m/>
    <x v="2273"/>
    <s v="Jocelyn Clarke, Peter Foott"/>
    <s v="Alex Murphy, Chris Walley, Hilary Rose, Dominic MacHale, P.J. Gallagher, Shane Casey, Pascal Scott, Ciaran Bermingham, Michael Sands, Cora Fenton, Stephen O'Connor, Fionula Linehan, Wesley O'Duinn, Antoinette Hilliard, Tommy Harris"/>
    <x v="2066"/>
    <s v="Alex Murphy, Chris Walley"/>
    <s v="Two teenage boys cycle 160km on stolen bikes pursued by police to find a missing bale of cocaine worth 7 million euro. Set around the real event of Ireland's biggest cocaine seizure in 2007 of 440 million euro."/>
    <s v="Two teenage boys cycle 160km on"/>
    <n v="7.1"/>
    <n v="10420"/>
    <m/>
    <m/>
    <x v="4"/>
    <m/>
    <m/>
    <n v="14862"/>
    <n v="33"/>
  </r>
  <r>
    <s v="tt4530422"/>
    <x v="4503"/>
    <x v="11"/>
    <d v="2018-08-11T00:00:00"/>
    <s v="Action"/>
    <s v=" Adventure"/>
    <s v=" Horror"/>
    <n v="110"/>
    <s v="USA, Canada"/>
    <s v="English"/>
    <s v="German"/>
    <s v="French"/>
    <x v="1978"/>
    <s v="Billy Ray, Mark L. Smith"/>
    <s v="Jovan Adepo, Wyatt Russell, Mathilde Ollivier, Pilou Asb√¶k, John Magaro, Iain De Caestecker, Jacob Anderson, Dominic Applewhite, Gianny Taufer, Joseph Quinn, Bokeem Woodbine, Erich Redman, Mark McKenna, Hayley Carmichael, Marc Rissmann"/>
    <x v="2067"/>
    <s v="Jovan Adepo, Wyatt Russell"/>
    <s v="A small group of American soldiers find horror behind enemy lines on the eve of D-Day."/>
    <s v="A small group of American soldiers"/>
    <n v="6.6"/>
    <n v="80870"/>
    <n v="39165845.635525778"/>
    <n v="38000000"/>
    <x v="3139"/>
    <n v="21704844"/>
    <n v="42935912.831916146"/>
    <n v="41657844"/>
    <n v="725"/>
  </r>
  <r>
    <s v="tt4721124"/>
    <x v="4504"/>
    <x v="9"/>
    <d v="2017-02-06T00:00:00"/>
    <s v="Drama"/>
    <s v=" Romance"/>
    <s v=" War"/>
    <n v="107"/>
    <s v="UK, USA"/>
    <s v="English"/>
    <m/>
    <m/>
    <x v="2274"/>
    <s v="Simon Burke, Alan Judd"/>
    <s v="Lo√Øs Alessandra, Jai Courtney, Karin Leclercq, Anton Lesser, Christopher Plummer, Aubeline Barbieux, Janet McTeer, Lily James, St√©phane Auberghen, Ben Daniels, Martin Swabey, Martin Savage, Mark Dexter, Kurt Standaert, Kris Cuppens"/>
    <x v="2068"/>
    <s v="Lo√Øs Alessandra, Jai Courtney"/>
    <s v="A German soldier tries to determine if the Dutch resistance has planted a spy to infiltrate the home of Kaiser Wilhelm in Holland during the onset of World War II, but falls for a young Jewish Dutch woman during his investigation."/>
    <s v="A German soldier tries to determine"/>
    <n v="6.8"/>
    <n v="10447"/>
    <m/>
    <m/>
    <x v="4"/>
    <n v="708973"/>
    <m/>
    <n v="834572"/>
    <n v="76"/>
  </r>
  <r>
    <s v="tt4727512"/>
    <x v="4505"/>
    <x v="16"/>
    <d v="2015-07-08T00:00:00"/>
    <s v="Action"/>
    <s v=" Drama"/>
    <m/>
    <n v="158"/>
    <s v="India"/>
    <s v="Telugu"/>
    <m/>
    <m/>
    <x v="2275"/>
    <s v="Koratala Siva"/>
    <s v="Mahesh Babu, Shruti Haasan, Jagapathi Babu, Sampath Raj, Rajendra Prasad, Ali, Nikitha Anil, Darbha Appaji Ambarisha, Joy Badlani, Karuna Bhushan, Shamna Kasim, Vennela Kishore, Tejaswi Madivada, Naman Mishra, Sivaji Raja"/>
    <x v="789"/>
    <s v="Mahesh Babu, Shruti Haasan"/>
    <s v="Harsha, a multi-millionaire who has everything, still feels that there is something missing in his life. In an attempt to fill the void, he adopts a village to bring change in the people."/>
    <s v="Harsha, a multi-millionaire who"/>
    <n v="7.5"/>
    <n v="10902"/>
    <m/>
    <m/>
    <x v="4"/>
    <m/>
    <m/>
    <n v="14240289"/>
    <n v="67"/>
  </r>
  <r>
    <s v="tt4728338"/>
    <x v="4506"/>
    <x v="16"/>
    <s v="13/11/2015"/>
    <s v="Action"/>
    <s v=" Comedy"/>
    <s v=" Drama"/>
    <n v="114"/>
    <s v="Turkey"/>
    <s v="Turkish"/>
    <s v="Azerbaijani"/>
    <s v="Russian"/>
    <x v="2159"/>
    <s v="Cem Yilmaz"/>
    <s v="Cem Yilmaz, Huseyin Adiguzel, Zafer Alg√∂z, √áetin Altay, Mariya Anastasyeva, Yavor Baharov, Duygu Bal, Bahtiyar Engin, Fahradin Fahradinov, Onur G√∂ksen, Fevzi G√∂k√ße, Irina Ivkina, Valeri Markov, Yosi Mizrahi, Duke Nwamerue"/>
    <x v="516"/>
    <s v="Cem Yilmaz, Huseyin Adiguzel"/>
    <s v="Ali Senay (Cem Yilmaz) and Ilber (Cetin Altay), the two partners of Senay C√ºccaciye, sell garden dwarfs. When their company starts to dwindle, they decide to participate in a gardening fair..."/>
    <s v="Ali Senay (Cem Yilmaz) and Ilber"/>
    <n v="5.8"/>
    <n v="18122"/>
    <m/>
    <m/>
    <x v="4"/>
    <m/>
    <m/>
    <n v="7816034"/>
    <n v="17"/>
  </r>
  <r>
    <s v="tt4729430"/>
    <x v="4507"/>
    <x v="18"/>
    <s v="15/11/2019"/>
    <s v="Animation"/>
    <s v=" Adventure"/>
    <s v=" Comedy"/>
    <n v="96"/>
    <s v="Spain, UK"/>
    <s v="English"/>
    <s v="Saami"/>
    <m/>
    <x v="2276"/>
    <s v="Sergio Pablos, Sergio Pablos"/>
    <s v="Jason Schwartzman, J.K. Simmons, Rashida Jones, Will Sasso, Neda Margrethe Labba, Sergio Pablos, Norm MacDonald, Joan Cusack, Evan Agos, Sky Alexis, Jaeden Bettencourt, Teddy Blum, Mila Brener, Sydney Brower, Finn Carr"/>
    <x v="379"/>
    <s v="Jason Schwartzman, J.K. Simmons"/>
    <s v="A simple act of kindness always sparks another, even in a frozen, faraway place. When Smeerensburg's new postman, Jesper, befriends toymaker Klaus, their gifts melt an age-old feud and deliver a sleigh full of holiday traditions."/>
    <s v="A simple act of kindness always"/>
    <n v="8.1999999999999993"/>
    <n v="74832"/>
    <m/>
    <n v="40000000"/>
    <x v="4"/>
    <m/>
    <m/>
    <m/>
    <n v="592"/>
  </r>
  <r>
    <s v="tt4532826"/>
    <x v="2161"/>
    <x v="11"/>
    <s v="22/11/2018"/>
    <s v="Action"/>
    <s v=" Adventure"/>
    <s v=" Drama"/>
    <n v="116"/>
    <s v="USA, Hong Kong, Croatia, France, Hungary"/>
    <s v="English"/>
    <s v="Arabic"/>
    <m/>
    <x v="2277"/>
    <s v="Ben Chandler, David James Kelly"/>
    <s v="Taron Egerton, Jamie Foxx, Ben Mendelsohn, Eve Hewson, Jamie Dornan, Tim Minchin, Paul Anderson, F. Murray Abraham, Ian Peck, Cornelius Booth, Kane Headley-Cummings, Scot Greenan, Lara Rossi, Kevin Griffiths, Catriona Temple"/>
    <x v="1701"/>
    <s v="Taron Egerton, Jamie Foxx"/>
    <s v="A war-hardened Crusader and his Moorish commander mount an audacious revolt against the corrupt English crown."/>
    <s v="A war-hardened Crusader and his"/>
    <n v="5.3"/>
    <n v="60708"/>
    <n v="103068014.83033098"/>
    <n v="100000000"/>
    <x v="3140"/>
    <n v="30824628"/>
    <n v="89146665.478485003"/>
    <n v="86493046"/>
    <n v="1093"/>
  </r>
  <r>
    <s v="tt4731148"/>
    <x v="4508"/>
    <x v="19"/>
    <s v="26/01/2017"/>
    <s v="Drama"/>
    <s v=" Romance"/>
    <s v=" Sci-Fi"/>
    <n v="132"/>
    <s v="Russia"/>
    <s v="Russian"/>
    <m/>
    <m/>
    <x v="728"/>
    <s v="Oleg Malovichko, Andrey Zolotarev"/>
    <s v="Irina Starshenbaum, Alexander Petrov, Rinal Mukhametov, Oleg Menshikov, Sergey Garmash, Lyudmila Maksakova, Evgeniy Mikheev, Nikita Kukushkin, Evgeniy Sangadzhiev, Aleksey Maslodudov, Darya Rudenok, Anton Shpinkov, Evgeniy Koryakovskiy, Nikita Tarasov, Irina Rossius"/>
    <x v="2069"/>
    <s v="Irina Starshenbaum, Alexander Petrov"/>
    <s v="An alien ship crash lands onto a Russian city, many who saw it and the occupants start to question their own existence, while there are those who demand the aliens leave Earth."/>
    <s v="An alien ship crash lands onto"/>
    <n v="5.6"/>
    <n v="10011"/>
    <m/>
    <s v="RUR 350000000"/>
    <x v="4"/>
    <m/>
    <m/>
    <n v="19454845"/>
    <n v="121"/>
  </r>
  <r>
    <s v="tt4733640"/>
    <x v="4509"/>
    <x v="9"/>
    <d v="2017-01-09T00:00:00"/>
    <s v="Crime"/>
    <s v=" Mystery"/>
    <s v=" Thriller"/>
    <n v="109"/>
    <s v="UK"/>
    <s v="English"/>
    <s v="Irish"/>
    <s v="Chinese"/>
    <x v="2278"/>
    <s v="Jane Goldman, Peter Ackroyd"/>
    <s v="Douglas Booth, Olivia Cooke, Sam Reid, Mar√≠a Valverde, Daniel Mays, Bill Nighy, Peter Sullivan, Michael Jenn, Daniel Cerqueira, Patrick Durham, Louisa-May Parker, Adam Brown, Nicholas Woodeson, Paul Ritter, Mark Tandy"/>
    <x v="2070"/>
    <s v="Douglas Booth, Olivia Cooke"/>
    <s v="In Victorian London, a Scotland Yard inspector hunts down the sadistic killer behind a series of gory, Jack the Ripper-Like murders."/>
    <s v="In Victorian London, a Scotland"/>
    <n v="6.3"/>
    <n v="17836"/>
    <m/>
    <m/>
    <x v="4"/>
    <m/>
    <m/>
    <n v="2327419"/>
    <n v="123"/>
  </r>
  <r>
    <s v="tt4758646"/>
    <x v="4510"/>
    <x v="19"/>
    <s v="26/05/2017"/>
    <s v="Comedy"/>
    <s v=" Drama"/>
    <s v=" War"/>
    <n v="122"/>
    <s v="USA"/>
    <s v="English"/>
    <s v="Pushto"/>
    <m/>
    <x v="1996"/>
    <s v="Michael Hastings, David Mich√¥d"/>
    <s v="Brad Pitt, Daniel Betts, John Magaro, Emory Cohen, RJ Cyler, Topher Grace, Anthony Michael Hall, Anthony Hayes, Nicholas Maude, Paolo Gasparini, Andrew Byron, Alan Ruck, Nicholas Jones, Griffin Dunne, Aykut Hilmi"/>
    <x v="77"/>
    <s v="Brad Pitt, Daniel Betts"/>
    <s v="An idiosyncratic general confronts opposition from enemies, allies, and bureaucrats while leading a massive rebuilding operation in Afghanistan."/>
    <s v="An idiosyncratic general confronts"/>
    <n v="6"/>
    <n v="40464"/>
    <m/>
    <n v="60000000"/>
    <x v="4"/>
    <m/>
    <m/>
    <m/>
    <n v="192"/>
  </r>
  <r>
    <s v="tt4537896"/>
    <x v="4511"/>
    <x v="11"/>
    <d v="2019-07-03T00:00:00"/>
    <s v="Crime"/>
    <s v=" Drama"/>
    <m/>
    <n v="111"/>
    <s v="USA"/>
    <s v="English"/>
    <m/>
    <m/>
    <x v="2009"/>
    <s v="Andy Weiss, Logan Miller"/>
    <s v="Matthew McConaughey, Richie Merritt, Bel Powley, Jennifer Jason Leigh, Brian Tyree Henry, Rory Cochrane, RJ Cyler, Jonathan Majors, Eddie Marsan, Taylour Paige, Bruce Dern, Piper Laurie, Raekwon Haynes, Ishmael Ali, James Howard"/>
    <x v="36"/>
    <s v="Matthew McConaughey"/>
    <s v="The story of teenager Richard Wershe Jr., who became an undercover informant for the FBI during the 1980s and was ultimately arrested for drug-trafficking and sentenced to life in prison."/>
    <s v="The story of teenager Richard"/>
    <n v="6.4"/>
    <n v="24478"/>
    <n v="29889724.300795987"/>
    <n v="29000000"/>
    <x v="3141"/>
    <n v="24011188"/>
    <n v="26753861.397340499"/>
    <n v="25957482"/>
    <n v="192"/>
  </r>
  <r>
    <s v="tt4540710"/>
    <x v="4512"/>
    <x v="9"/>
    <s v="31/08/2017"/>
    <s v="Drama"/>
    <s v=" Thriller"/>
    <m/>
    <n v="132"/>
    <s v="France, USA, UK, Canada"/>
    <s v="English"/>
    <m/>
    <m/>
    <x v="278"/>
    <s v="Jonathan Perera"/>
    <s v="Jessica Chastain, David Wilson Barnes, John Lithgow, Alison Pill, Aaron Hale, Al Mukadam, Michael Stuhlbarg, Douglas Smith, Grace Lynn Kung, Noah Robbins, Chuck Shamata, Sam Waterston, Raoul Bhaneja, Andrew Moodie, Mark Strong"/>
    <x v="1577"/>
    <s v="Jessica Chastain, David Wilson Barnes"/>
    <s v="In the high-stakes world of political power-brokers, Elizabeth Sloane is the most sought after and formidable lobbyist in D.C. But when taking on the most powerful opponent of her career, she finds winning may come at too high a price."/>
    <s v="In the high-stakes world of political"/>
    <n v="7.5"/>
    <n v="61749"/>
    <n v="14018520.293158161"/>
    <n v="13000000"/>
    <x v="3142"/>
    <n v="3500605"/>
    <n v="10692680.27099213"/>
    <n v="9915800"/>
    <n v="302"/>
  </r>
  <r>
    <s v="tt4769836"/>
    <x v="4513"/>
    <x v="9"/>
    <s v="27/05/2016"/>
    <s v="Action"/>
    <s v=" Adventure"/>
    <s v=" Comedy"/>
    <n v="108"/>
    <s v="USA"/>
    <s v="English"/>
    <m/>
    <m/>
    <x v="130"/>
    <s v="Kevin Barnett, Chris Pappas"/>
    <s v="Adam Sandler, David Spade, Paula Patton, Kathryn Hahn, Nick Swardson, Matt Walsh, Ren√©e Taylor, Sean Astin, Natasha Leggero, Luis Guzm√°n, Catherine Bell, Jackie Sandler, Michael Chiklis, Torsten Voges, Stan Ellsworth"/>
    <x v="123"/>
    <s v="Adam Sandler, David Spade"/>
    <s v="Two down-on-their-luck guys decide to fake their own deaths and start over with new identities, only to find the people they're pretending to be are in even deeper trouble."/>
    <s v="Two down-on-their-luck guys decide"/>
    <n v="5.7"/>
    <n v="38772"/>
    <m/>
    <m/>
    <x v="4"/>
    <m/>
    <m/>
    <m/>
    <n v="121"/>
  </r>
  <r>
    <s v="tt4550098"/>
    <x v="4514"/>
    <x v="9"/>
    <s v="17/11/2016"/>
    <s v="Drama"/>
    <s v=" Thriller"/>
    <m/>
    <n v="116"/>
    <s v="USA"/>
    <s v="English"/>
    <m/>
    <m/>
    <x v="1536"/>
    <s v="Tom Ford, Austin Wright"/>
    <s v="Amy Adams, Jake Gyllenhaal, Michael Shannon, Aaron Taylor-Johnson, Isla Fisher, Ellie Bamber, Armie Hammer, Karl Glusman, Robert Aramayo, Laura Linney, Andrea Riseborough, Michael Sheen, Bobbi Salv√∂r Menuez, Imogen Waterhouse, Franco Vega"/>
    <x v="885"/>
    <s v="Amy Adams, Jake Gyllenhaal"/>
    <s v="A wealthy art gallery owner is haunted by her ex-husband's novel, a violent thriller she interprets as a symbolic revenge tale."/>
    <s v="A wealthy art gallery owner is"/>
    <n v="7.5"/>
    <n v="229418"/>
    <n v="24262823.584312201"/>
    <n v="22500000"/>
    <x v="3143"/>
    <n v="10663357"/>
    <n v="32686721.729062174"/>
    <n v="30311857"/>
    <n v="670"/>
  </r>
  <r>
    <s v="tt4555426"/>
    <x v="4515"/>
    <x v="19"/>
    <s v="18/01/2018"/>
    <s v="Biography"/>
    <s v=" Drama"/>
    <s v=" History"/>
    <n v="125"/>
    <s v="UK, USA"/>
    <s v="English"/>
    <s v="French"/>
    <s v="German"/>
    <x v="865"/>
    <s v="Anthony McCarten"/>
    <s v="Gary Oldman, Kristin Scott Thomas, Ben Mendelsohn, Lily James, Ronald Pickup, Stephen Dillane, Nicholas Jones, Samuel West, David Schofield, Richard Lumsden, Malcolm Storry, Hilton McRae, Benjamin Whitrow, Joe Armstrong, Adrian Rawlins"/>
    <x v="173"/>
    <s v="Gary Oldman, Kristin Scott Thomas"/>
    <s v="In May 1940, the fate of World War II hangs on"/>
    <s v="In May 1940, the fate of World"/>
    <n v="7.4"/>
    <n v="165715"/>
    <n v="31675628.263707601"/>
    <n v="30000000"/>
    <x v="3144"/>
    <n v="56468410"/>
    <n v="161682850.11260214"/>
    <n v="153129891"/>
    <n v="634"/>
  </r>
  <r>
    <s v="tt4560436"/>
    <x v="4516"/>
    <x v="11"/>
    <s v="15/11/2018"/>
    <s v="Action"/>
    <s v=" Thriller"/>
    <m/>
    <n v="94"/>
    <s v="USA, China, Colombia"/>
    <s v="English"/>
    <s v="Russian"/>
    <s v="Indonesian"/>
    <x v="595"/>
    <s v="Graham Roland, Lea Carpenter"/>
    <s v="Mark Wahlberg, Lauren Cohan, Iko Uwais, John Malkovich, Ronda Rousey, Carlo Alban, Natasha Goubskaya, C.L., Sam Medina, Keith Arthur Bolden, Jenique Hendrix, Billy Smith, Myke Holmes, Emily Skeggs, Terry Kinney"/>
    <x v="28"/>
    <s v="Mark Wahlberg, Lauren Cohan"/>
    <s v="A small team of elite American intelligence officers, part of a top-secret tactical command unit, try to smuggle a mysterious police officer with sensitive information out of Indonesia."/>
    <s v="A small team of elite American"/>
    <n v="6.1"/>
    <n v="62874"/>
    <n v="51534007.415165491"/>
    <n v="50000000"/>
    <x v="3145"/>
    <n v="36108758"/>
    <n v="68343120.529248282"/>
    <n v="66308758"/>
    <n v="815"/>
  </r>
  <r>
    <s v="tt4781612"/>
    <x v="4517"/>
    <x v="9"/>
    <d v="2017-01-02T00:00:00"/>
    <s v="Biography"/>
    <s v=" Crime"/>
    <s v=" Drama"/>
    <n v="109"/>
    <s v="USA"/>
    <s v="English"/>
    <m/>
    <m/>
    <x v="2279"/>
    <s v="Michael German, Joe Turner Lin"/>
    <s v="Daniel Radcliffe, Toni Collette, Tracy Letts, Sam Trammell, Nestor Carbonell, Chris Sullivan, Seth Numrich, Pawel Szajda, Devin Druid, Burn Gorman, Adam Meier, Roger Yawson, Linc Hand, Vanessa Ore, Jasson Finney"/>
    <x v="404"/>
    <s v="Daniel Radcliffe, Toni Collette"/>
    <s v="A young FBI agent, eager to prove himself in the field, goes undercover as a white supremacist."/>
    <s v="A young FBI agent, eager to prove"/>
    <n v="6.5"/>
    <n v="41055"/>
    <m/>
    <m/>
    <x v="4"/>
    <m/>
    <m/>
    <n v="282817"/>
    <n v="133"/>
  </r>
  <r>
    <s v="tt4572514"/>
    <x v="4518"/>
    <x v="9"/>
    <s v="20/04/2017"/>
    <s v="Action"/>
    <s v=" Crime"/>
    <s v=" Drama"/>
    <n v="133"/>
    <s v="Hong Kong, USA"/>
    <s v="English"/>
    <s v="Chinese"/>
    <s v="Arabic"/>
    <x v="595"/>
    <s v="Peter Berg, Matt Cook"/>
    <s v="Mark Wahlberg, Dicky Eklund Jr., Michael Marchand, Rhet Kidd, John Goodman, Frank Czarnowski, Christopher O'Shea, Rachel Brosnahan, Jake Picking, Lana Condor, Jerry Dwyer Jr., Patrick Wensing, Michael Chuah, Sang-bae Kim, Michelle Monaghan"/>
    <x v="28"/>
    <s v="Mark Wahlberg, Dicky Eklund Jr."/>
    <s v="The story of the 2013 Boston Marathon bombing and the aftermath, which includes the city-wide manhunt to find the terrorists responsible."/>
    <s v="The story of the 2013 Boston Marathon"/>
    <n v="7.4"/>
    <n v="87984"/>
    <n v="48525647.168624401"/>
    <n v="45000000"/>
    <x v="3146"/>
    <n v="31886361"/>
    <n v="56274385.33901529"/>
    <n v="52185751"/>
    <n v="265"/>
  </r>
  <r>
    <s v="tt4572792"/>
    <x v="4519"/>
    <x v="19"/>
    <s v="23/11/2017"/>
    <s v="Crime"/>
    <s v=" Drama"/>
    <s v=" Thriller"/>
    <n v="105"/>
    <s v="USA"/>
    <s v="English"/>
    <m/>
    <m/>
    <x v="734"/>
    <s v="Gregg Hurwitz"/>
    <s v="Naomi Watts, Jaeden Martell, Jacob Tremblay, Sarah Silverman, Dean Norris, Lee Pace, Maddie Ziegler, Tonya Pinkins, Bobby Moynihan, Geraldine Hughes, Maxwell Simkins, Jackson Nicoll, Donnetta Lavinia Grays, Joel Marsh Garland, Wass Stevens"/>
    <x v="79"/>
    <s v="Naomi Watts, Jaeden Martell"/>
    <s v="With instructions from her genius son's carefully crafted notebook, a single mother sets out to rescue a young girl from the hands of her abusive stepfather."/>
    <s v="With instructions from her genius"/>
    <n v="6.6"/>
    <n v="23280"/>
    <n v="10558542.754569201"/>
    <n v="10000000"/>
    <x v="3147"/>
    <n v="4504974"/>
    <n v="4853450.6272642016"/>
    <n v="4596705"/>
    <n v="148"/>
  </r>
  <r>
    <s v="tt4575576"/>
    <x v="4520"/>
    <x v="11"/>
    <s v="30/08/2018"/>
    <s v="Comedy"/>
    <s v=" Drama"/>
    <s v=" Family"/>
    <n v="104"/>
    <s v="UK, USA"/>
    <s v="English"/>
    <m/>
    <m/>
    <x v="472"/>
    <s v="A.A. Milne, Ernest Shepard"/>
    <s v="Ewan McGregor, Hayley Atwell, Bronte Carmichael, Mark Gatiss, Oliver Ford Davies, Ronke Adekoluejo, Adrian Scarborough, Roger Ashton-Griffiths, Ken Nwosu, John Dagleish, Amanda Lawrence, Orton O'Brien, Katy Carmichael, Tristan Sturrock, Jasmine-Simone Charles"/>
    <x v="19"/>
    <s v="Ewan McGregor, Hayley Atwell"/>
    <s v="A working-class family man, Christopher Robin, encounters his childhood friend Winnie-the-Pooh, who helps him to rediscover the joys of life."/>
    <s v="A working-class family man, Christopher"/>
    <n v="7.3"/>
    <n v="65938"/>
    <n v="77301011.122748241"/>
    <n v="75000000"/>
    <x v="3148"/>
    <n v="99215042"/>
    <n v="203811203.81250563"/>
    <n v="197744377"/>
    <n v="597"/>
  </r>
  <r>
    <s v="tt4799064"/>
    <x v="4521"/>
    <x v="9"/>
    <d v="2017-05-05T00:00:00"/>
    <s v="Comedy"/>
    <m/>
    <m/>
    <n v="89"/>
    <s v="UK"/>
    <s v="English"/>
    <m/>
    <m/>
    <x v="2280"/>
    <s v="Julian Barratt, Simon Farnaby"/>
    <s v="Julian Barratt, Simon Farnaby, Essie Davis, Steve Coogan, Richard McCabe, Andrea Riseborough, Russell Tovey, Robin Morrissey, David Schofield, Alannah Olivia, Christopher Jenner Cole, Sean Foley, Jessye Romeo, Harriet Walter, Simon Callow"/>
    <x v="2071"/>
    <s v="Julian Barratt, Simon Farnaby"/>
    <s v="A has-been actor best known for playing the title character in the 1980s detective series &quot;Mindhorn&quot; must work with the police when a serial killer says that he will only speak with Detective Mindhorn, whom he believes to be a real person."/>
    <s v="A has-been actor best known for"/>
    <n v="6.3"/>
    <n v="10695"/>
    <m/>
    <m/>
    <x v="4"/>
    <m/>
    <m/>
    <n v="815829"/>
    <n v="51"/>
  </r>
  <r>
    <s v="tt4595882"/>
    <x v="4522"/>
    <x v="11"/>
    <s v="21/02/2019"/>
    <s v="Biography"/>
    <s v=" Comedy"/>
    <s v=" Crime"/>
    <n v="106"/>
    <s v="USA"/>
    <s v="English"/>
    <m/>
    <m/>
    <x v="2126"/>
    <s v="Nicole Holofcener, Jeff Whitty"/>
    <s v="Melissa McCarthy, Richard E. Grant, Dolly Wells, Ben Falcone, Gregory Korostishevsky, Jane Curtin, Stephen Spinella, Christian Navarro, Pun Bandhu, Erik LaRay Harvey, Brandon Scott Jones, Shae D'lyn, Rosal Colon, Anna Deavere Smith, Marc Evan Jackson"/>
    <x v="1375"/>
    <s v="Melissa McCarthy, Richard E. Grant"/>
    <s v="When Lee Israel falls out of step with current tastes, she turns her art form to deception."/>
    <s v="When Lee Israel falls out of step"/>
    <n v="7.1"/>
    <n v="44631"/>
    <n v="10306801.483033098"/>
    <n v="10000000"/>
    <x v="3149"/>
    <n v="8803865"/>
    <n v="12823888.344693659"/>
    <n v="12442161"/>
    <n v="245"/>
  </r>
  <r>
    <s v="tt4805316"/>
    <x v="4523"/>
    <x v="9"/>
    <d v="2017-07-04T00:00:00"/>
    <s v="Drama"/>
    <s v=" Fantasy"/>
    <s v=" Horror"/>
    <n v="100"/>
    <s v="Ireland, UK"/>
    <s v="English"/>
    <s v="French"/>
    <s v="German"/>
    <x v="2281"/>
    <s v="Liam Gavin"/>
    <s v="Steve Oram, Catherine Walker, Susan Loughnane, Mark Huberman, Nathan Vos, Martina Nunvarova, Breffni O'Connor, Sheila Moloney, Ruby Kearns, John Carton, Aaron O'Neill, Ann Mulvany, Daniel McConnell, Jim Dolan, John Cantillion"/>
    <x v="2072"/>
    <s v="Steve Oram, Catherine Walker"/>
    <s v="A determined young woman and a damaged occultist risk their lives and souls to perform a dangerous ritual that will grant them what they want."/>
    <s v="A determined young woman and a"/>
    <n v="6.2"/>
    <n v="13775"/>
    <m/>
    <m/>
    <x v="4"/>
    <m/>
    <m/>
    <n v="23742"/>
    <n v="147"/>
  </r>
  <r>
    <s v="tt4814290"/>
    <x v="4524"/>
    <x v="9"/>
    <d v="2016-10-06T00:00:00"/>
    <s v="Drama"/>
    <s v=" Mystery"/>
    <s v=" Thriller"/>
    <n v="136"/>
    <s v="India"/>
    <s v="Hindi"/>
    <m/>
    <m/>
    <x v="2282"/>
    <s v="Bijesh Jayarajan, Geun-seop Jeong"/>
    <s v="Nawazuddin Siddiqui, Amitabh Bachchan, Vidya Balan, Mukesh Chhabra, Padmavati Rao, Prakash Belawadi, Sabyasachi Chakrabarty, Aarnaa Sharma, Suneel Sinha, Tota Roy Chowdhury, Paritosh Sand, Anupam Bhattacharya, Deblina Chakraborty, Ardhendu Banerjee, Sumit Samaddar"/>
    <x v="1260"/>
    <s v="Nawazuddin Siddiqui"/>
    <s v="A grandfather, a priest, and a police officer investigate the case of a kidnapped child."/>
    <s v="A grandfather, a priest, and a"/>
    <n v="7.3"/>
    <n v="11194"/>
    <m/>
    <m/>
    <x v="4"/>
    <n v="331507"/>
    <m/>
    <n v="391957"/>
    <n v="53"/>
  </r>
  <r>
    <s v="tt4815122"/>
    <x v="4525"/>
    <x v="19"/>
    <d v="2018-02-11T00:00:00"/>
    <s v="Action"/>
    <s v=" Adventure"/>
    <s v=" Sci-Fi"/>
    <n v="87"/>
    <s v="USA"/>
    <s v="English"/>
    <m/>
    <m/>
    <x v="2283"/>
    <s v="Mark Dennis"/>
    <s v="Reiley McClendon, Cassidy Gifford, Brianne Howey, Olivia Draguicevich, Max Wright, Andrew Wilson, Sabin Smith, Rich Skidmore, Jennifer Zartman Bateman, Grayson-Bell Burton, Jocelyn Kay, Chris Sturgeon, Hans Marrero, Zachary Matz, Rusty Grimmer"/>
    <x v="2073"/>
    <s v="Reiley McClendon, Cassidy Gifford"/>
    <s v="A professor enters a cave and goes missing. Some of his students come looking for him and get trapped in the cave as well."/>
    <s v="A professor enters a cave and"/>
    <n v="6.3"/>
    <n v="22965"/>
    <m/>
    <n v="1000000"/>
    <x v="4"/>
    <m/>
    <m/>
    <m/>
    <n v="734"/>
  </r>
  <r>
    <s v="tt4622512"/>
    <x v="4526"/>
    <x v="19"/>
    <s v="19/10/2017"/>
    <s v="Biography"/>
    <s v=" Comedy"/>
    <s v=" Drama"/>
    <n v="121"/>
    <s v="UK, USA"/>
    <s v="English"/>
    <m/>
    <m/>
    <x v="982"/>
    <s v="Simon Beaufoy"/>
    <s v="Emma Stone, Steve Carell, Andrea Riseborough, Natalie Morales, Sarah Silverman, Bill Pullman, Alan Cumming, Elisabeth Shue, Eric Christian Olsen, Fred Armisen, Martha MacIsaac, Lauren Kline, Mickey Sumner, Fidan Manashirova, Jessica McNamee"/>
    <x v="1354"/>
    <s v="Emma Stone, Steve Carell"/>
    <s v="The true story of the 1973 tennis match between World number one"/>
    <s v="The true story of the 1973 tennis"/>
    <n v="6.7"/>
    <n v="48640"/>
    <n v="26396356.886422999"/>
    <n v="25000000"/>
    <x v="3150"/>
    <n v="12638526"/>
    <n v="19637418.718493"/>
    <n v="18598607"/>
    <n v="182"/>
  </r>
  <r>
    <s v="tt4624424"/>
    <x v="4527"/>
    <x v="9"/>
    <s v="20/10/2016"/>
    <s v="Animation"/>
    <s v=" Adventure"/>
    <s v=" Comedy"/>
    <n v="87"/>
    <s v="USA"/>
    <s v="English"/>
    <m/>
    <m/>
    <x v="2284"/>
    <s v="Nicholas Stoller"/>
    <s v="Andy Samberg, Katie Crown, Kelsey Grammer, Jennifer Aniston, Ty Burrell, Anton Starkman, Keegan-Michael Key, Jordan Peele, Danny Trejo, Stephen Kramer Glickman, Christopher Nicholas Smith, Awkwafina, Ike Barinholtz, Jorma Taccone, Amanda Lund"/>
    <x v="889"/>
    <s v="Andy Samberg, Katie Crown"/>
    <s v="Storks have moved on from delivering babies to packages. But when an order for a baby appears, the best delivery stork must scramble to fix the error by delivering the baby."/>
    <s v="Storks have moved on from delivering"/>
    <n v="6.8"/>
    <n v="54796"/>
    <n v="75484340.04008241"/>
    <n v="70000000"/>
    <x v="3151"/>
    <n v="72679278"/>
    <n v="197757058.39780986"/>
    <n v="183388953"/>
    <n v="123"/>
  </r>
  <r>
    <s v="tt4827558"/>
    <x v="4528"/>
    <x v="11"/>
    <d v="2020-06-08T00:00:00"/>
    <s v="Adventure"/>
    <s v=" Drama"/>
    <s v=" Horror"/>
    <n v="113"/>
    <s v="France, UK, Germany, Poland, USA"/>
    <s v="English"/>
    <m/>
    <m/>
    <x v="2285"/>
    <s v="Claire Denis, Jean-Pol Fargeau"/>
    <s v="Robert Pattinson, Juliette Binoche, Andr√© Benjamin, Mia Goth, Agata Buzek, Lars Eidinger, Claire Tran, Ewan Mitchell, Gloria Obianyo, Scarlett Lindsey, Jessie Ross, Victor Banerjee, Juliette Picollot, Mikolaj Gruss, Weronika Wachowska"/>
    <x v="1360"/>
    <s v="Robert Pattinson, Juliette Binoche"/>
    <s v="A father and his daughter struggle to survive in deep space where they live in isolation."/>
    <s v="A father and his daughter struggle"/>
    <n v="5.8"/>
    <n v="25994"/>
    <m/>
    <m/>
    <x v="4"/>
    <n v="1225852"/>
    <m/>
    <n v="2133033"/>
    <n v="306"/>
  </r>
  <r>
    <s v="tt4630562"/>
    <x v="4529"/>
    <x v="19"/>
    <s v="13/04/2017"/>
    <s v="Action"/>
    <s v=" Adventure"/>
    <s v=" Crime"/>
    <n v="136"/>
    <s v="China, USA, Japan"/>
    <s v="English"/>
    <s v="Russian"/>
    <s v="Spanish"/>
    <x v="396"/>
    <s v="Gary Scott Thompson, Chris Morgan"/>
    <s v="Vin Diesel, Jason Statham, Dwayne Johnson, Michelle Rodriguez, Tyrese Gibson, Ludacris, Charlize Theron, Kurt Russell, Nathalie Emmanuel, Luke Evans, Elsa Pataky, Kristofer Hivju, Scott Eastwood, Patrick St. Esprit, Janmarco Santiago"/>
    <x v="31"/>
    <s v="Vin Diesel, Jason Statham"/>
    <s v="When a mysterious woman seduces Dominic Toretto into the world of terrorism and a betrayal of those closest to him, the crew face trials that will test them as never before."/>
    <s v="When a mysterious woman seduces"/>
    <n v="6.7"/>
    <n v="199388"/>
    <n v="263963568.86423001"/>
    <n v="250000000"/>
    <x v="3152"/>
    <n v="226008385"/>
    <n v="1305041288.3269348"/>
    <n v="1236005118"/>
    <n v="600"/>
  </r>
  <r>
    <s v="tt4633694"/>
    <x v="4530"/>
    <x v="11"/>
    <s v="25/12/2018"/>
    <s v="Animation"/>
    <s v=" Action"/>
    <s v=" Adventure"/>
    <n v="117"/>
    <s v="USA"/>
    <s v="English"/>
    <s v="Spanish"/>
    <m/>
    <x v="2286"/>
    <s v="Phil Lord, Rodney Rothman"/>
    <s v="Shameik Moore, Jake Johnson, Hailee Steinfeld, Mahershala Ali, Brian Tyree Henry, Lily Tomlin, Luna Lauren Velez, Zo√´ Kravitz, John Mulaney, Kimiko Glenn, Nicolas Cage, Kathryn Hahn, Liev Schreiber, Chris Pine, Natalie Morales"/>
    <x v="2074"/>
    <s v="Shameik Moore, Jake Johnson"/>
    <s v="Teen Miles Morales becomes the Spider-Man of his universe, and must join with five spider-powered individuals from other dimensions to stop a threat for all realities."/>
    <s v="Teen Miles Morales becomes the"/>
    <n v="8.4"/>
    <n v="335892"/>
    <n v="92761213.347297892"/>
    <n v="90000000"/>
    <x v="3153"/>
    <n v="190241310"/>
    <n v="387062479.38902825"/>
    <n v="375540831"/>
    <n v="1828"/>
  </r>
  <r>
    <s v="tt4645330"/>
    <x v="4531"/>
    <x v="9"/>
    <s v="17/11/2016"/>
    <s v="Biography"/>
    <s v=" Drama"/>
    <m/>
    <n v="109"/>
    <s v="UK, USA"/>
    <s v="English"/>
    <s v="German"/>
    <s v="Hebrew"/>
    <x v="2287"/>
    <s v="Deborah Lipstadt, David Hare"/>
    <s v="Rachel Weisz, Tom Wilkinson, Timothy Spall, Andrew Scott, Jack Lowden, Caren Pistorius, Alex Jennings, Harriet Walter, Mark Gatiss, John Sessions, Nikki Amuka-Bird, Pip Carter, Jackie Clune, Will Attenborough, Max Befort"/>
    <x v="990"/>
    <s v="Rachel Weisz, Tom Wilkinson"/>
    <s v="Acclaimed writer and historian Deborah E. Lipstadt must battle for historical truth to prove the Holocaust actually occurred when David Irving, a renowned denier, sues her for libel."/>
    <s v="Acclaimed writer and historian"/>
    <n v="6.7"/>
    <n v="18734"/>
    <n v="10783477.1485832"/>
    <n v="10000000"/>
    <x v="3154"/>
    <n v="4073489"/>
    <n v="8620879.9218231402"/>
    <n v="7994527"/>
    <n v="114"/>
  </r>
  <r>
    <s v="tt4648786"/>
    <x v="4532"/>
    <x v="18"/>
    <d v="2019-01-11T00:00:00"/>
    <s v="Action"/>
    <s v=" Biography"/>
    <s v=" Drama"/>
    <n v="125"/>
    <s v="China, USA"/>
    <s v="English"/>
    <m/>
    <m/>
    <x v="2288"/>
    <s v="Gregory Allen Howard, Kasi Lemmons"/>
    <s v="Cynthia Erivo, Leslie Odom Jr., Joe Alwyn, Clarke Peters, Vanessa Bell Calloway, Omar J. Dorsey, Henry Hunter Hall, Tim Guinee, Nick Basta, Joseph Lee Anderson, Antonio J Bell, CJ McBath, Alexis Louder, Aria Brooks, Janelle Mon√°e"/>
    <x v="2075"/>
    <s v="Cynthia Erivo, Leslie Odom Jr."/>
    <s v="UN's secretary general uses covert operations to help diplomacy along. Shaw's called back 6 months after one such operation. He witnesses the murder of Chinese UN ambassador at UN, NYC, chases the assassin and ends up a suspect."/>
    <s v="UN's secretary general uses covert"/>
    <n v="6.5"/>
    <n v="16802"/>
    <n v="17209726.312989689"/>
    <n v="17000000"/>
    <x v="3155"/>
    <n v="43082155"/>
    <n v="43881782.297324203"/>
    <n v="43347017"/>
    <n v="309"/>
  </r>
  <r>
    <s v="tt4649466"/>
    <x v="4533"/>
    <x v="19"/>
    <s v="21/09/2017"/>
    <s v="Action"/>
    <s v=" Adventure"/>
    <s v=" Comedy"/>
    <n v="141"/>
    <s v="UK, USA"/>
    <s v="English"/>
    <s v="Italian"/>
    <s v="Swedish"/>
    <x v="1111"/>
    <s v="Jane Goldman, Matthew Vaughn"/>
    <s v="Taron Egerton, Edward Holcroft, Gordon Alexander, Mark Strong, Hanna Alstr√∂m, Calvin Demba, Thomas Turgoose, Tobi Bakare, Julianne Moore, Keith Allen, Tom Benedict Knight, Colin Firth, Michael Gambon, Sophie Cookson, Bj√∂rn Granath"/>
    <x v="1701"/>
    <s v="Taron Egerton, Edward Holcroft"/>
    <s v="After the Kingsman's headquarters are destroyed and the world is held hostage, an allied spy organisation in the United States is discovered. These two elite secret organisations must band together to defeat a common enemy."/>
    <s v="After the Kingsman's headquarters"/>
    <n v="6.7"/>
    <n v="262328"/>
    <n v="109808844.64751968"/>
    <n v="104000000"/>
    <x v="3156"/>
    <n v="100234838"/>
    <n v="433853332.46932971"/>
    <n v="410902662"/>
    <n v="693"/>
  </r>
  <r>
    <s v="tt4857264"/>
    <x v="4534"/>
    <x v="9"/>
    <d v="2017-01-07T00:00:00"/>
    <s v="Crime"/>
    <s v=" Drama"/>
    <s v=" Mystery"/>
    <n v="106"/>
    <s v="Spain"/>
    <s v="Spanish"/>
    <m/>
    <m/>
    <x v="1787"/>
    <s v="Oriol Paulo"/>
    <s v="Mario Casas, Ana Wagener, Jose Coronado, B√°rbara Lennie, Francesc Orella, Paco Tous, David Selvas, I√±igo Gastesi, San Y√©lamos, Manel Dueso, Blanca Mart√≠nez, Pere Bras√≥, Jordi Brunet, Bobby Gonz√°lez, Martina Hurtado"/>
    <x v="1468"/>
    <s v="Mario Casas, Ana Wagener"/>
    <s v="A successful entrepreneur accused of murder and a witness preparation expert have less than three hours to come up with an impregnable defence."/>
    <s v="A successful entrepreneur accused"/>
    <n v="8.1"/>
    <n v="127253"/>
    <m/>
    <s v="EUR 4000000"/>
    <x v="4"/>
    <m/>
    <m/>
    <n v="31191910"/>
    <n v="395"/>
  </r>
  <r>
    <s v="tt4651520"/>
    <x v="4535"/>
    <x v="9"/>
    <d v="2016-12-10T00:00:00"/>
    <s v="Comedy"/>
    <m/>
    <m/>
    <n v="100"/>
    <s v="USA"/>
    <s v="English"/>
    <m/>
    <m/>
    <x v="1748"/>
    <s v="Jon Lucas, Scott Moore"/>
    <s v="Mila Kunis, Kathryn Hahn, Kristen Bell, Christina Applegate, Jada Pinkett Smith, Annie Mumolo, Oona Laurence, Emjay Anthony, David Walton, Clark Duke, Jay Hernandez, Wendell Pierce, Leah McKendrick, Megan Ferguson, Lyle Brocato"/>
    <x v="1515"/>
    <s v="Mila Kunis, Kathryn Hahn"/>
    <s v="When three overworked and under-appreciated moms are pushed beyond their limits, they ditch their conventional responsibilities for a jolt of long overdue freedom, fun and comedic self-indulgence."/>
    <s v="When three overworked and under-appreciated"/>
    <n v="6.2"/>
    <n v="111046"/>
    <n v="21566954.2971664"/>
    <n v="20000000"/>
    <x v="3157"/>
    <n v="113257297"/>
    <n v="198347045.07791084"/>
    <n v="183936074"/>
    <n v="290"/>
  </r>
  <r>
    <s v="tt4878482"/>
    <x v="4536"/>
    <x v="11"/>
    <d v="2018-07-12T00:00:00"/>
    <s v="Comedy"/>
    <s v=" Drama"/>
    <m/>
    <n v="110"/>
    <s v="USA"/>
    <s v="English"/>
    <m/>
    <m/>
    <x v="1040"/>
    <s v="Kristin Hahn, Julie Murphy"/>
    <s v="Danielle Macdonald, Jennifer Aniston, Odeya Rush, Maddie Baillio, Bex Taylor-Klaus, Luke Benward, Georgie Flores, Dove Cameron, Harold Perrineau, Kathy Najimy, Joshua Allan Eads, Hilliary Begley, Sam Pancake, Dan Finnerty, Molly McNearney"/>
    <x v="2076"/>
    <s v="Danielle Macdonald, Jennifer Aniston"/>
    <s v="Willowdean ('Dumplin'), the plus-size teenage daughter of a former beauty queen, signs up for her mom's Miss Teen Bluebonnet pageant as a protest that escalates when other contestants follow her footsteps, revolutionizing the pageant and their small Texas town."/>
    <s v="Willowdean ('Dumplin'), the plus-size"/>
    <n v="6.6"/>
    <n v="27144"/>
    <m/>
    <m/>
    <x v="4"/>
    <m/>
    <m/>
    <n v="399198"/>
    <n v="271"/>
  </r>
  <r>
    <s v="tt4667094"/>
    <x v="4537"/>
    <x v="9"/>
    <s v="18/02/2016"/>
    <s v="Comedy"/>
    <m/>
    <m/>
    <n v="92"/>
    <s v="USA"/>
    <s v="English"/>
    <m/>
    <m/>
    <x v="1951"/>
    <s v="Marlon Wayans, Rick Alvarez"/>
    <s v="Marlon Wayans, Kali Hawk, Fred Willard, Mike Epps, Affion Crockett, Jane Seymour, Florence Henderson, Andrew Bachelor, Jenny Zigrino, Kate Miner, Sydney Castillo, Irene Choi, Russell Peters, D.C. Ervin, Chaunte Wayans"/>
    <x v="794"/>
    <s v="Marlon Wayans, Kali Hawk"/>
    <s v="An inexperienced college student meets a wealthy businessman whose sexual practices put a strain on their relationship."/>
    <s v="An inexperienced college student"/>
    <n v="3.5"/>
    <n v="19141"/>
    <n v="5391738.5742915999"/>
    <n v="5000000"/>
    <x v="3158"/>
    <n v="11686940"/>
    <n v="23968988.928881317"/>
    <n v="22227514"/>
    <n v="84"/>
  </r>
  <r>
    <s v="tt4882376"/>
    <x v="4538"/>
    <x v="19"/>
    <s v="15/09/2017"/>
    <s v="Biography"/>
    <s v=" Drama"/>
    <s v=" History"/>
    <n v="136"/>
    <s v="Cambodia, USA"/>
    <s v="Khmer"/>
    <s v="English"/>
    <s v="French"/>
    <x v="1751"/>
    <s v="Loung Ung, Angelina Jolie"/>
    <s v="Sareum Srey Moch, Phoeung Kompheak, Sveng Socheata, Mun Kimhak, Heng Dara, Khoun Sothea, Sarun Nika, Run Malyna, Oun Srey Neang, Horm Chhora, Henry Kissinger, Richard Nixon, Mony Ros, Tharoth Sam, Nout Sophal"/>
    <x v="2077"/>
    <s v="Sareum Srey Moch, Phoeung Kompheak"/>
    <s v="Cambodian author and human rights activist"/>
    <s v="Cambodian author and human rights"/>
    <n v="7.2"/>
    <n v="14492"/>
    <m/>
    <n v="24000000"/>
    <x v="4"/>
    <m/>
    <m/>
    <m/>
    <n v="87"/>
  </r>
  <r>
    <s v="tt4899370"/>
    <x v="4539"/>
    <x v="19"/>
    <d v="2017-09-06T00:00:00"/>
    <s v="Biography"/>
    <s v=" Drama"/>
    <s v=" War"/>
    <n v="116"/>
    <s v="USA"/>
    <s v="English"/>
    <s v="Arabic"/>
    <m/>
    <x v="2289"/>
    <s v="Pamela Gray, Annie Mumolo"/>
    <s v="Kate Mara, Edie Falco, Alisa Harris, Nick Madrick, Jason Turner, Sasha Morfaw, Jennifer Duke, Megan Leavey, Will Patton, Corey Johnson, Andrew Moon, Alicia Lobo, Melina Matthews, Luka Peros, Nils Holst"/>
    <x v="2065"/>
    <s v="Kate Mara, Edie Falco"/>
    <s v="Based on the true life story of a young Marine corporal whose unique discipline and bond with her military combat dog saved many lives during their deployment in Iraq."/>
    <s v="Based on the true life story of"/>
    <n v="7.1"/>
    <n v="21165"/>
    <m/>
    <m/>
    <x v="4"/>
    <n v="13406883"/>
    <m/>
    <n v="14510490"/>
    <n v="84"/>
  </r>
  <r>
    <s v="tt4900716"/>
    <x v="4540"/>
    <x v="9"/>
    <s v="17/03/2016"/>
    <s v="Comedy"/>
    <s v=" Drama"/>
    <s v=" Romance"/>
    <n v="132"/>
    <s v="India"/>
    <s v="Hindi"/>
    <m/>
    <m/>
    <x v="2290"/>
    <s v="Shakun Batra, Ayesha DeVitre"/>
    <s v="Sidharth Malhotra, Fawad Khan, Alia Bhatt, Rajat Kapoor, Rishi Kapoor, Anahita Oberoi, Vikram Kapadia, Pradeep Pradhan, Fahim Shaikh, Niti Apurva Patel, Aalekh Kapoor, Sukant Goel, Ratna Pathak Shah, Aditya Gunavanthe, Rahul Arjun Adsul"/>
    <x v="1876"/>
    <s v="Sidharth Malhotra, Fawad Khan"/>
    <s v="A story revolving around a dysfunctional family of 2 brothers who visit their family and discover that their parents marriage is on the verge of collapse,the family is undergoing a financial crunch and much more as the drama unfolds."/>
    <s v="A story revolving around a dysfunctional"/>
    <n v="7.7"/>
    <n v="22621"/>
    <m/>
    <m/>
    <x v="4"/>
    <n v="2607036"/>
    <m/>
    <n v="17412627"/>
    <n v="99"/>
  </r>
  <r>
    <s v="tt4901306"/>
    <x v="4541"/>
    <x v="9"/>
    <d v="2016-11-02T00:00:00"/>
    <s v="Comedy"/>
    <s v=" Drama"/>
    <m/>
    <n v="96"/>
    <s v="Italy"/>
    <s v="Italian"/>
    <m/>
    <m/>
    <x v="2291"/>
    <s v="Filippo Bologna, Paolo Costella"/>
    <s v="Giuseppe Battiston, Anna Foglietta, Marco Giallini, Edoardo Leo, Valerio Mastandrea, Alba Rohrwacher, Kasia Smutniak, Benedetta Porcaroli, Elisabetta De Palo, Tommaso Tatafiore, Noemi Pagotto"/>
    <x v="2078"/>
    <s v="Giuseppe Battiston, Anna Foglietta"/>
    <s v="Seven long-time friends get together for a dinner. When they decide to share with each other the content of every text message, email and phone call they receive, many secrets start to unveil and the equilibrium trembles."/>
    <s v="Seven long-time friends get together"/>
    <n v="7.8"/>
    <n v="54480"/>
    <m/>
    <m/>
    <x v="4"/>
    <m/>
    <m/>
    <n v="31457978"/>
    <n v="52"/>
  </r>
  <r>
    <s v="tt4669788"/>
    <x v="4542"/>
    <x v="11"/>
    <s v="28/03/2019"/>
    <s v="Biography"/>
    <s v=" Drama"/>
    <m/>
    <n v="120"/>
    <s v="USA, China, Canada"/>
    <s v="English"/>
    <m/>
    <m/>
    <x v="245"/>
    <s v="Daniel Stiepleman"/>
    <s v="Felicity Jones, Armie Hammer, Justin Theroux, Sam Waterston, Kathy Bates, Cailee Spaeny, Jack Reynor, Stephen Root, Chris Mulkey, Gary Werntz, Francis X. McCarthy, Ben Carlson, Ronald Guttman, Wendy Crewson, John Ralston"/>
    <x v="1996"/>
    <s v="Felicity Jones, Armie Hammer"/>
    <s v="A lead detective being stalked by a serial killer is asked to check into a clinic treating law enforcement officials who can't face their jobs."/>
    <s v="A lead detective being stalked"/>
    <n v="7"/>
    <n v="22249"/>
    <n v="20613602.966066197"/>
    <n v="20000000"/>
    <x v="3159"/>
    <n v="24622687"/>
    <n v="39860266.385445133"/>
    <n v="38673750"/>
    <n v="184"/>
  </r>
  <r>
    <s v="tt4669986"/>
    <x v="4543"/>
    <x v="9"/>
    <s v="16/03/2017"/>
    <s v="Biography"/>
    <s v=" Drama"/>
    <s v=" Romance"/>
    <n v="123"/>
    <s v="UK, USA"/>
    <s v="English"/>
    <m/>
    <m/>
    <x v="1732"/>
    <s v="Jeff Nichols"/>
    <s v="Ruth Negga, Joel Edgerton, Will Dalton, Dean Mumford, Terri Abney, Alano Miller, Chris Greene, Benjamin Booker, Justin Robinson, Dennis Williams, Keith Tyree, Sharon Blackwood, Rebecca Turner, Christopher Mann, Mike Shiflett"/>
    <x v="2079"/>
    <s v="Ruth Negga, Joel Edgerton"/>
    <s v="The story of Richard and Mildred Loving, a couple whose arrest for interracial marriage in 1960s Virginia began a legal battle that would end with the Supreme Court's historic 1967 decision."/>
    <s v="The story of Richard and Mildred"/>
    <n v="7"/>
    <n v="30764"/>
    <n v="9705129.4337248802"/>
    <n v="9000000"/>
    <x v="3160"/>
    <n v="7751969"/>
    <n v="13972437.103563691"/>
    <n v="12957265"/>
    <n v="123"/>
  </r>
  <r>
    <s v="tt4680182"/>
    <x v="4544"/>
    <x v="9"/>
    <s v="21/04/2017"/>
    <s v="Comedy"/>
    <s v=" Drama"/>
    <s v=" Fantasy"/>
    <n v="109"/>
    <s v="Canada, USA, Spain, South Korea"/>
    <s v="English"/>
    <s v="Korean"/>
    <m/>
    <x v="1089"/>
    <s v="Nacho Vigalondo"/>
    <s v="Anne Hathaway, Jason Sudeikis, Austin Stowell, Tim Blake Nelson, Dan Stevens, Hannah Cheramy, Nathan Ellison, Sarah Surh, Haeun Hannah Cho, Carlos Joe Costa, Melissa M. Montgomery, Christine Lee, Rukiya Bernard, James Yi, Alyssa Dawson"/>
    <x v="185"/>
    <s v="Anne Hathaway, Jason Sudeikis"/>
    <s v="Gloria is an out-of-work party girl forced to leave her life in New York City and move back home. When reports surface that a giant creature is destroying Seoul, she gradually comes to the realization that she is somehow connected to this phenomenon."/>
    <s v="Gloria is an out-of-work party"/>
    <n v="6.2"/>
    <n v="57332"/>
    <n v="16175215.7228748"/>
    <n v="15000000"/>
    <x v="3161"/>
    <n v="3029287"/>
    <n v="4886338.5672918027"/>
    <n v="4531320"/>
    <n v="321"/>
  </r>
  <r>
    <s v="tt4924942"/>
    <x v="4545"/>
    <x v="19"/>
    <d v="2017-03-03T00:00:00"/>
    <s v="Crime"/>
    <s v=" Thriller"/>
    <m/>
    <n v="129"/>
    <s v="Spain, Germany"/>
    <s v="Spanish"/>
    <s v="English"/>
    <s v="Basque"/>
    <x v="1644"/>
    <s v="Luiso Berdejo, Dolores Redondo"/>
    <s v="Marta Etura, Elvira M√≠nguez, Nene, Francesc Orella, Itziar Aizpuru, Benn Northover, Miren Gazta√±aga, Idurre Puertas, Patricia L√≥pez Arnaiz, Miquel Fern√°ndez, Mikel Losada, Quique Gago, Pedro Casablanc, Paco Tous, Ram√≥n Barea"/>
    <x v="2080"/>
    <s v="Marta Etura, Elvira M√≠nguez"/>
    <s v="A female inspector confronts a serial killer while dealing with the ghosts of her past."/>
    <s v="A female inspector confronts a"/>
    <n v="6.4"/>
    <n v="11195"/>
    <m/>
    <s v="EUR 5000000"/>
    <x v="4"/>
    <m/>
    <m/>
    <n v="3955278"/>
    <n v="64"/>
  </r>
  <r>
    <s v="tt4682786"/>
    <x v="4546"/>
    <x v="9"/>
    <d v="2017-04-01T00:00:00"/>
    <s v="Drama"/>
    <s v=" Romance"/>
    <m/>
    <n v="97"/>
    <s v="USA"/>
    <s v="English"/>
    <m/>
    <m/>
    <x v="1022"/>
    <s v="Allan Loeb"/>
    <s v="Will Smith, Edward Norton, Kate Winslet, Michael Pe√±a, Helen Mirren, Naomie Harris, Keira Knightley, Jacob Latimore, Ann Dowd, Liza Col√≥n-Zayas, Natalie Gold, Kylie Rogers, Shirley Rumierk, Alyssa Cheatham, Benjamin Snyder"/>
    <x v="45"/>
    <s v="Will Smith, Edward Norton"/>
    <s v="Retreating from life after a tragedy, a man questions the universe by writing to Love, Time, and Death. Receiving unexpected answers, he begins to see how these things interlock and how even loss can reveal moments of meaning and beauty."/>
    <s v="Retreating from life after a tragedy,"/>
    <n v="6.8"/>
    <n v="88991"/>
    <n v="38820517.734899521"/>
    <n v="36000000"/>
    <x v="3162"/>
    <n v="31016021"/>
    <n v="95464268.43833752"/>
    <n v="88528280"/>
    <n v="376"/>
  </r>
  <r>
    <s v="tt4934950"/>
    <x v="4547"/>
    <x v="16"/>
    <d v="2015-02-10T00:00:00"/>
    <s v="Crime"/>
    <s v=" Drama"/>
    <s v=" Mystery"/>
    <n v="132"/>
    <s v="India"/>
    <s v="Hindi"/>
    <m/>
    <m/>
    <x v="2292"/>
    <s v="Vishal Bhardwaj, Aditya Nimbalkar"/>
    <s v="Irrfan Khan, Konkona Sen Sharma, Neeraj Kabi, Sohum Shah, Atul Kumar, Gajraj Rao, Prakash Belawadi, Shishir Sharma, Deepak Arora, Sakshi Bhatia, Purnendu Bhattacharya, Sandeep Dhabale, Vijay Kumar Dogra, Sumit Gulati, Vipin Katyal"/>
    <x v="1234"/>
    <s v="Irrfan Khan, Konkona Sen Sharma"/>
    <s v="An experienced investigator confronts several conflicting theories about the perpetrators of a violent double homicide."/>
    <s v="An experienced investigator confronts"/>
    <n v="8.1999999999999993"/>
    <n v="29977"/>
    <m/>
    <m/>
    <x v="4"/>
    <n v="342370"/>
    <m/>
    <n v="6879098"/>
    <n v="89"/>
  </r>
  <r>
    <s v="tt4935334"/>
    <x v="4548"/>
    <x v="16"/>
    <d v="2016-09-02T00:00:00"/>
    <s v="Fantasy"/>
    <s v=" Horror"/>
    <s v=" Mystery"/>
    <n v="89"/>
    <s v="USA"/>
    <s v="English"/>
    <m/>
    <m/>
    <x v="2293"/>
    <s v="Matt Bettinelli-Olpin, Roxanne Benjamin"/>
    <s v="Chad Villella, Matt Bettinelli-Olpin, Kristina Pesic, Fabianne Therese, Nathalie Love, Hannah Marks, Dana Gould, Anessa Ramsey, Susan Burke, Davey Johnson, Mather Zickel, Karla Droege, Zoe Cooper, Justin Welborn, David Yow"/>
    <x v="2081"/>
    <s v="Chad Villella, Matt Bettinelli-Olpin"/>
    <s v="Five interlocking tales of terror follow the fates of a group of weary travellers who confront their worst nightmares - and darkest secrets - over one long night on a desolate stretch of desert highway."/>
    <s v="Five interlocking tales of terror"/>
    <n v="5.9"/>
    <n v="16142"/>
    <m/>
    <m/>
    <x v="4"/>
    <n v="23665"/>
    <m/>
    <n v="35275"/>
    <n v="109"/>
  </r>
  <r>
    <s v="tt4935372"/>
    <x v="4549"/>
    <x v="16"/>
    <d v="2017-07-09T00:00:00"/>
    <s v="Drama"/>
    <s v=" Horror"/>
    <s v=" Thriller"/>
    <n v="79"/>
    <s v="USA"/>
    <s v="English"/>
    <m/>
    <m/>
    <x v="1440"/>
    <s v="Sean Byrne"/>
    <s v="Ethan Embry, Shiri Appleby, Pruitt Taylor Vince, Kiara Glasco, Tony Amendola, Leland Orser, Craig Nigh, Oryan Landa, Richard Rollin, Shiela Bailey Lucas, Marco Perella, Mylinda Royer, Ash Thapliyal, Jamie Tisdale, Jose Villarreal"/>
    <x v="2082"/>
    <s v="Ethan Embry, Shiri Appleby"/>
    <s v="A struggling painter is possessed by satanic forces after he and his young family move into their dream home in rural Texas, in this creepy haunted-house tale."/>
    <s v="A struggling painter is possessed"/>
    <n v="6.4"/>
    <n v="16457"/>
    <m/>
    <m/>
    <x v="4"/>
    <m/>
    <m/>
    <n v="772319"/>
    <n v="125"/>
  </r>
  <r>
    <s v="tt4686844"/>
    <x v="4550"/>
    <x v="19"/>
    <s v="20/10/2017"/>
    <s v="Comedy"/>
    <s v=" Drama"/>
    <s v=" History"/>
    <n v="107"/>
    <s v="UK, France, Belgium, Canada, USA"/>
    <s v="English"/>
    <m/>
    <m/>
    <x v="2294"/>
    <s v="Armando Iannucci, David Schneider"/>
    <s v="Olga Kurylenko, Tom Brooke, Paddy Considine, Justin Edwards, Adrian McLoughlin, Simon Russell Beale, Jeffrey Tambor, Steve Buscemi, Michael Palin, Paul Ready, Yulya Muhrygina, Andrei Korzhenevsky, Roger Ashton-Griffiths, Jeremy Limb, Andy Gathergood"/>
    <x v="1877"/>
    <s v="Olga Kurylenko, Tom Brooke"/>
    <s v="Moscow, 1953. After being in power for nearly thirty years, Soviet dictator Joseph Vissarionovich Stalin (Adrian McLoughlin) takes ill and quickly dies. Now the members of the Council of Ministers scramble for power."/>
    <s v="Moscow, 1953. After being in power"/>
    <n v="7.2"/>
    <n v="82042"/>
    <n v="13726105.58093996"/>
    <n v="13000000"/>
    <x v="3163"/>
    <n v="8047856"/>
    <n v="26022642.544896401"/>
    <n v="24646055"/>
    <n v="331"/>
  </r>
  <r>
    <s v="tt4695012"/>
    <x v="4551"/>
    <x v="19"/>
    <d v="2017-09-06T00:00:00"/>
    <s v="Horror"/>
    <s v=" Mystery"/>
    <m/>
    <n v="91"/>
    <s v="USA"/>
    <s v="English"/>
    <m/>
    <m/>
    <x v="2295"/>
    <s v="Trey Edward Shults"/>
    <s v="Joel Edgerton, Christopher Abbott, Carmen Ejogo, Riley Keough, Kelvin Harrison Jr., Griffin Robert Faulkner, David Pendleton, Mikey, Chase Joliet, Mick O'Rourke"/>
    <x v="679"/>
    <s v="Joel Edgerton, Christopher Abbott"/>
    <s v="Secure within a desolate home as an unnatural threat terrorizes the world, a man has established a tenuous domestic order with his wife and son. Then a desperate young family arrives seeking refuge."/>
    <s v="Secure within a desolate home"/>
    <n v="6.2"/>
    <n v="80976"/>
    <n v="5279271.3772846004"/>
    <n v="5000000"/>
    <x v="3164"/>
    <n v="13985117"/>
    <n v="20837647.340013072"/>
    <n v="19735344"/>
    <n v="835"/>
  </r>
  <r>
    <s v="tt4951982"/>
    <x v="4552"/>
    <x v="11"/>
    <d v="2019-11-04T00:00:00"/>
    <s v="Action"/>
    <s v=" Adventure"/>
    <s v=" Drama"/>
    <n v="117"/>
    <s v="France, Belgium, Luxembourg, Romania, Canada, USA"/>
    <s v="English"/>
    <s v="Russian"/>
    <m/>
    <x v="1923"/>
    <s v="Robert Rodat, Robert Moore"/>
    <s v="Matthias Schoenaerts, L√©a Seydoux, Peter Simonischek, August Diehl, Max von Sydow, Colin Firth, Bjarne Henriksen, Magnus Millang, Artemiy Spiridonov, Joel Basman, Pit Bukowski, Matthias Schweigh√∂fer, Tom Hudson, Chris Pascal, Kristof Coenen"/>
    <x v="2083"/>
    <s v="Matthias Schoenaerts"/>
    <s v="The film follows the 2000 K-141 Kursk submarine disaster and the governmental negligence that followed. As the sailors fight for survival, their families desperately battle political obstacles and impossible odds to save them."/>
    <s v="The film follows the 2000 K-141"/>
    <n v="6.6"/>
    <n v="14263"/>
    <m/>
    <n v="20000000"/>
    <x v="4"/>
    <m/>
    <m/>
    <n v="6926443"/>
    <n v="83"/>
  </r>
  <r>
    <s v="tt4701182"/>
    <x v="4553"/>
    <x v="11"/>
    <s v="20/12/2018"/>
    <s v="Action"/>
    <s v=" Adventure"/>
    <s v=" Sci-Fi"/>
    <n v="114"/>
    <s v="China, USA"/>
    <s v="English"/>
    <m/>
    <m/>
    <x v="2262"/>
    <s v="Christina Hodson"/>
    <s v="Hailee Steinfeld, Jorge Lendeborg Jr., John Cena, Jason Drucker, Pamela Adlon, Stephen Schneider, Ricardo Hoyos, John Ortiz, Glynn Turman, Len Cariou, Kollin Holtz, Gracie Dzienny, Fred Dryer, Isabelle Ellingson, Mika Kubo"/>
    <x v="1638"/>
    <s v="Hailee Steinfeld, Jorge Lendeborg Jr."/>
    <s v="On the run in the year 1987, Bumblebee finds refuge in a junkyard in a small California beach town. On the cusp of turning 18 and trying to find her place in the world, Charlie Watson discovers Bumblebee, battle-scarred and broken."/>
    <s v="On the run in the year 1987, Bumblebee"/>
    <n v="6.8"/>
    <n v="131507"/>
    <n v="139141820.02094683"/>
    <n v="135000000"/>
    <x v="3165"/>
    <n v="127195589"/>
    <n v="482347636.71301335"/>
    <n v="467989645"/>
    <n v="1331"/>
  </r>
  <r>
    <s v="tt4701724"/>
    <x v="4554"/>
    <x v="11"/>
    <d v="2018-08-02T00:00:00"/>
    <s v="Animation"/>
    <s v=" Adventure"/>
    <s v=" Comedy"/>
    <n v="89"/>
    <s v="UK, USA, France"/>
    <s v="English"/>
    <m/>
    <m/>
    <x v="2296"/>
    <s v="Mark Burton, James Higginson"/>
    <s v="Eddie Redmayne, Tom Hiddleston, Maisie Williams, Timothy Spall, Miriam Margolyes, Rob Brydon, Kayvan Novak, Richard Ayoade, Selina Griffiths, Johnny Vegas, Mark Williams, Gina Yashere, Richard Webber, Simon Greenall, Nick Park"/>
    <x v="1896"/>
    <s v="Eddie Redmayne, Tom Hiddleston"/>
    <s v="Set at the dawn of time, when prehistoric creatures and woolly mammoths roamed the earth, Early Man tells the story of Dug, along with sidekick Hognob as they unite his tribe against a mighty enemy Lord Nooth and his Bronze Age City to save their home."/>
    <s v="Set at the dawn of time, when"/>
    <n v="6.1"/>
    <n v="18566"/>
    <n v="51534007.415165491"/>
    <n v="50000000"/>
    <x v="3166"/>
    <n v="8267544"/>
    <n v="56298650.03426411"/>
    <n v="54622814"/>
    <n v="121"/>
  </r>
  <r>
    <s v="tt4714782"/>
    <x v="4555"/>
    <x v="9"/>
    <s v="13/04/2017"/>
    <s v="Drama"/>
    <s v=" Mystery"/>
    <s v=" Thriller"/>
    <n v="105"/>
    <s v="France, Germany, Czech Republic, Belgium"/>
    <s v="English"/>
    <s v="French"/>
    <s v="Swedish"/>
    <x v="1979"/>
    <s v="Olivier Assayas"/>
    <s v="Kristen Stewart, Lars Eidinger, Sigrid Bouaziz, Anders Danielsen Lie, Ty Olwin, Hammou Gra√Øa, Nora von Waldst√§tten, Benjamin Biolay, Audrey Bonnet, Pascal Rambert, Aur√©lia Petit, Olivia Ross, Thibault Lacroix, Calypso Valois, Benoit Peverelli"/>
    <x v="492"/>
    <s v="Kristen Stewart, Lars Eidinger"/>
    <s v="A personal shopper in Paris refuses to leave the city until she makes contact with her twin brother who previously died there. Her life becomes more complicated when a mysterious person contacts her via text message."/>
    <s v="A personal shopper in Paris refuses"/>
    <n v="6.1"/>
    <n v="35505"/>
    <n v="6470086.2891499205"/>
    <n v="6000000"/>
    <x v="3167"/>
    <n v="1305195"/>
    <n v="3062947.4760652911"/>
    <n v="2840408"/>
    <n v="223"/>
  </r>
  <r>
    <s v="tt4972062"/>
    <x v="4556"/>
    <x v="9"/>
    <s v="22/07/2016"/>
    <s v="Comedy"/>
    <s v=" Drama"/>
    <m/>
    <n v="92"/>
    <s v="USA"/>
    <s v="English"/>
    <m/>
    <m/>
    <x v="2297"/>
    <s v="Mike Birbiglia"/>
    <s v="Gillian Jacobs, Mike Birbiglia, Kate Micucci, Tami Sagher, Keegan-Michael Key, Emily Skeggs, Chris Gethard, Brandon Scott Jones, Sunita Mani, Sondra James, Richard Kline, Glenn Wein, Neil Fleischer, Erin Darke, Gary Richardson"/>
    <x v="2084"/>
    <s v="Gillian Jacobs, Mike Birbiglia"/>
    <s v="When a member of a popular New York City improv troupe gets a huge break, the rest of the group - all best friends - start to realize that not everyone is going to make it after all."/>
    <s v="When a member of a popular New"/>
    <n v="6.7"/>
    <n v="16485"/>
    <m/>
    <m/>
    <x v="4"/>
    <n v="4417667"/>
    <m/>
    <n v="4417667"/>
    <n v="81"/>
  </r>
  <r>
    <s v="tt4731136"/>
    <x v="4557"/>
    <x v="9"/>
    <s v="23/03/2017"/>
    <s v="Drama"/>
    <s v=" Fantasy"/>
    <s v=" Horror"/>
    <n v="146"/>
    <s v="USA, Germany"/>
    <s v="English"/>
    <s v="German"/>
    <m/>
    <x v="271"/>
    <s v="Justin Haythe, Justin Haythe"/>
    <s v="Dane DeHaan, Jason Isaacs, Mia Goth, Ivo Nandi, Adrian Schiller, Celia Imrie, Harry Groener, Tomas Norstr√∂m, Ashok Mandanna, Magnus Krepper, Peter Benedict, Michael Mendl, Maggie Steed, Craig Wroe, David Bishins"/>
    <x v="1568"/>
    <s v="Dane DeHaan, Jason Isaacs"/>
    <s v="An ambitious young executive is sent to retrieve his company's CEO from an idyllic but mysterious &quot;wellness center&quot; at a remote location in the Swiss Alps, but soon suspects that the spa's treatments are not what they seem."/>
    <s v="An ambitious young executive is"/>
    <n v="6.4"/>
    <n v="82372"/>
    <n v="43133908.594332799"/>
    <n v="40000000"/>
    <x v="3168"/>
    <n v="8106986"/>
    <n v="28705618.32622391"/>
    <n v="26620002"/>
    <n v="458"/>
  </r>
  <r>
    <s v="tt4761916"/>
    <x v="4558"/>
    <x v="11"/>
    <s v="16/05/2019"/>
    <s v="Horror"/>
    <s v=" Mystery"/>
    <s v=" Thriller"/>
    <n v="92"/>
    <s v="USA, Russia"/>
    <s v="English"/>
    <s v="American Sign Language"/>
    <s v="Indonesian"/>
    <x v="2298"/>
    <s v="Stephen Susco"/>
    <s v="Colin Woodell, Stephanie Nogueras, Betty Gabriel, Rebecca Rittenhouse, Andrew Lees, Connor Del Rio, Savira Windyani, Douglas Tait, Bryan Adrian, Chelsea Alden, Alexa Mansour, Rob Welsh, Alexander Ward, Kurt Carley, Chuck Lines"/>
    <x v="2085"/>
    <s v="Colin Woodell, Stephanie Nogueras"/>
    <s v="A teen comes into possession of a new laptop and soon discovers that the previous owner is not only watching him, but will also do anything to get it back."/>
    <s v="A teen comes into possession of"/>
    <n v="5.9"/>
    <n v="23609"/>
    <n v="1030680.1483033099"/>
    <n v="1000000"/>
    <x v="3169"/>
    <n v="8866745"/>
    <n v="16516635.977718614"/>
    <n v="16024987"/>
    <n v="271"/>
  </r>
  <r>
    <s v="tt4981966"/>
    <x v="4559"/>
    <x v="9"/>
    <d v="2016-06-05T00:00:00"/>
    <s v="Action"/>
    <s v=" Sci-Fi"/>
    <s v=" Thriller"/>
    <n v="164"/>
    <s v="India"/>
    <s v="Tamil"/>
    <m/>
    <m/>
    <x v="2299"/>
    <s v="Vikram K. Kumar"/>
    <s v="Suriya, Samantha Ruth Prabhu, Nithya Menen, Saranya Ponvannan, Ajay, Girish Karnad, Sathyan, Mohan Ram, Charlie, Appukutty, Sudha, Natarajan Balkrishna, Caroline Koziol, Manngala Radhakrishnan, Advaith Ramkumar"/>
    <x v="717"/>
    <s v="Suriya, Samantha Ruth Prabhu"/>
    <s v="A scientist invents a time machine, which leads to a bitter battle between his evil twin brother and his son."/>
    <s v="A scientist invents a time machine,"/>
    <n v="7.8"/>
    <n v="15975"/>
    <m/>
    <s v="INR 700000000"/>
    <x v="4"/>
    <m/>
    <m/>
    <n v="336771"/>
    <n v="114"/>
  </r>
  <r>
    <s v="tt4986098"/>
    <x v="4560"/>
    <x v="11"/>
    <s v="30/03/2018"/>
    <s v="Drama"/>
    <s v=" Mystery"/>
    <s v=" Romance"/>
    <n v="97"/>
    <s v="UK, Spain, USA, Germany"/>
    <s v="English"/>
    <m/>
    <m/>
    <x v="2300"/>
    <s v="Max Hurwitz, Arash Amel"/>
    <s v="Sam Worthington, Taylor Schilling, Tom Wilkinson, Agyness Deyn, Nathalie Emmanuel, Noah Jupe, Corey Johnson, Aleksandar Jovanovic, Diego Boneta, Aaron Heffernan, Alex Lanipekun, Naomi Battrick, Steven Cree, Nathalie Poza, Francesc Garrido"/>
    <x v="982"/>
    <s v="Sam Worthington, Taylor Schilling"/>
    <s v="A military family takes part in a ground-breaking experiment of genetic evolution and space exploration."/>
    <s v="A military family takes part in"/>
    <n v="4.8"/>
    <n v="26910"/>
    <m/>
    <m/>
    <x v="4"/>
    <m/>
    <m/>
    <n v="2635408"/>
    <n v="537"/>
  </r>
  <r>
    <s v="tt4987556"/>
    <x v="4561"/>
    <x v="16"/>
    <s v="28/08/2015"/>
    <s v="Action"/>
    <s v=" Crime"/>
    <s v=" Thriller"/>
    <n v="160"/>
    <s v="India"/>
    <s v="Tamil"/>
    <m/>
    <m/>
    <x v="1802"/>
    <s v="A.N. Balakrishnan, Mohan Raja"/>
    <s v="Jayam Ravi, Arvind Swamy, Nayanthara, Nassar, Ganesh Venkatraman, Thambi Ramaiah, Mugdha Godse, Vamsi Krishna, Harish Uthaman, Sricharan, Rahul Madhav, Abhinaya, Nagineedu, Anil Murali, V. Madhusudhan Rao"/>
    <x v="2086"/>
    <s v="Jayam Ravi, Arvind Swamy"/>
    <s v="Siddharth Abimanyu, an influential scientist, is involved in various illegal medical practices. Mithran, an efficient IPS officer, decides to expose him."/>
    <s v="Siddharth Abimanyu, an influential"/>
    <n v="8.4"/>
    <n v="15768"/>
    <m/>
    <s v="INR 200000000"/>
    <x v="4"/>
    <m/>
    <m/>
    <m/>
    <n v="54"/>
  </r>
  <r>
    <s v="tt4995776"/>
    <x v="4562"/>
    <x v="18"/>
    <s v="31/07/2019"/>
    <s v="Drama"/>
    <s v=" History"/>
    <s v=" Thriller"/>
    <n v="129"/>
    <s v="Canada"/>
    <s v="English"/>
    <s v="Amharic"/>
    <m/>
    <x v="2301"/>
    <s v="Gideon Raff"/>
    <s v="Mbulelo Grootboom, Sizo Mahlangu, Michael Kenneth Williams, Masasa Mbangeni, Setlhabi Jacob Taunyane, Ditebogo Ledwaba, Motsi Tekateka, Reabetswe Modiga, Taye Tagese Leimango, Alessandro Nivola, Chris Evans, Simphiwe Ndhlebe, Yossi Vasa, Greg Kinnear, Faheem Vally"/>
    <x v="2087"/>
    <s v="Mbulelo Grootboom, Sizo Mahlangu"/>
    <s v="Israel's Mossad agents attempt to rescue Ethiopian Jewish refugees in Sudan in 1979."/>
    <s v="Israel's Mossad agents attempt"/>
    <n v="6.6"/>
    <n v="21208"/>
    <m/>
    <m/>
    <x v="4"/>
    <m/>
    <m/>
    <m/>
    <n v="204"/>
  </r>
  <r>
    <s v="tt4995790"/>
    <x v="4563"/>
    <x v="19"/>
    <d v="2017-09-11T00:00:00"/>
    <s v="Comedy"/>
    <s v=" Drama"/>
    <m/>
    <n v="151"/>
    <s v="Sweden, Germany, France, Denmark, USA"/>
    <s v="Swedish"/>
    <s v="English"/>
    <s v="Danish"/>
    <x v="1860"/>
    <s v="Ruben √ñstlund"/>
    <s v="Claes Bang, Elisabeth Moss, Dominic West, Terry Notary, Christopher L√¶ss√∏, Lise Stephenson Engstr√∂m, Lilianne Mardon, Marina Schiptjenko, Annica Liljeblad, Elijandro Edouard, Daniel Hallberg, Martin S√∂√∂der, John Nordling, Maja G√∂dicke, Nicki Dar"/>
    <x v="2088"/>
    <s v="Claes Bang, Elisabeth Moss"/>
    <s v="A prestigious Stockholm museum's chief art curator finds himself in times of both professional and personal crisis as he attempts to set up a controversial new exhibit."/>
    <s v="A prestigious Stockholm museum's"/>
    <n v="7.2"/>
    <n v="53171"/>
    <m/>
    <m/>
    <x v="4"/>
    <n v="1502347"/>
    <m/>
    <n v="9493791"/>
    <n v="163"/>
  </r>
  <r>
    <s v="tt4765284"/>
    <x v="4564"/>
    <x v="19"/>
    <s v="14/06/2018"/>
    <s v="Comedy"/>
    <s v=" Music"/>
    <m/>
    <n v="93"/>
    <s v="USA"/>
    <s v="English"/>
    <s v="Papiamento"/>
    <m/>
    <x v="2046"/>
    <s v="Kay Cannon, Mike White"/>
    <s v="Anna Kendrick, Rebel Wilson, Brittany Snow, Anna Camp, Hailee Steinfeld, Ester Dean, Hana Mae Lee, Kelley Jakle, Shelley Regner, Chrissie Fit, Elizabeth Banks, John Michael Higgins, John Lithgow, Matt Lanter, Guy Burnet"/>
    <x v="1419"/>
    <s v="Anna Kendrick, Rebel Wilson"/>
    <s v="Following their win at the world championship, the now separated Bellas reunite for one last singing competition at an overseas USO tour, but face a group who uses both instruments and voices."/>
    <s v="Following their win at the world"/>
    <n v="5.8"/>
    <n v="54010"/>
    <n v="47513442.395561397"/>
    <n v="45000000"/>
    <x v="3170"/>
    <n v="104897530"/>
    <n v="195755746.93943802"/>
    <n v="185400345"/>
    <n v="178"/>
  </r>
  <r>
    <s v="tt5001754"/>
    <x v="4565"/>
    <x v="11"/>
    <s v="24/01/2018"/>
    <s v="Action"/>
    <s v=" Thriller"/>
    <m/>
    <n v="94"/>
    <s v="Canada"/>
    <s v="English"/>
    <m/>
    <m/>
    <x v="2302"/>
    <s v="Thomas Pa'a Sibbett, Michael Nilon"/>
    <s v="Jason Momoa, Garret Dillahunt, Jill Wagner, Stephen Lang, Sasha Rossof, Sala Baker, Fraser Aitcheson, Teach Grant, Glenn Ennis, Todd Scott, Zahn McClarnon, Brendan Fletcher, James Harvey Ward, Steve O'Connell, Tye Alexander"/>
    <x v="1054"/>
    <s v="Jason Momoa, Garret Dillahunt"/>
    <s v="A logger defends his family from a group of dangerous drug runners."/>
    <s v="A logger defends his family from"/>
    <n v="6"/>
    <n v="25652"/>
    <m/>
    <n v="5000000"/>
    <x v="4"/>
    <m/>
    <m/>
    <n v="823471"/>
    <n v="256"/>
  </r>
  <r>
    <s v="tt4776998"/>
    <x v="4566"/>
    <x v="9"/>
    <s v="21/04/2017"/>
    <s v="Action"/>
    <s v=" Adventure"/>
    <s v=" Drama"/>
    <n v="133"/>
    <s v="Spain, USA"/>
    <s v="English"/>
    <s v="Armenian"/>
    <s v="German"/>
    <x v="809"/>
    <s v="Terry George, Robin Swicord"/>
    <s v="Oscar Isaac, Charlotte Le Bon, Christian Bale, Daniel Gim√©nez Cacho, Shohreh Aghdashloo, Marwan Kenzari, Angela Sarafyan, Tom Hollander, Numan Acar, Igal Naor, Milene Mayer, Tamer Hassan, Alicia Borrachero, Abel Folk, Jean Reno"/>
    <x v="1518"/>
    <s v="Oscar Isaac, Charlotte Le Bon"/>
    <s v="Set during the last days of the Ottoman Empire, The Promise follows a love triangle between Michael, a brilliant medical student, the beautiful and sophisticated Ana, and Chris - a renowned American journalist based in Paris."/>
    <s v="Set during the last days of the"/>
    <n v="6"/>
    <n v="167369"/>
    <n v="97051294.337248802"/>
    <n v="90000000"/>
    <x v="3171"/>
    <n v="8224288"/>
    <n v="13424001.317611612"/>
    <n v="12448676"/>
    <n v="765"/>
  </r>
  <r>
    <s v="tt5016946"/>
    <x v="4567"/>
    <x v="9"/>
    <s v="21/04/2017"/>
    <s v="Comedy"/>
    <s v=" Drama"/>
    <s v=" Sport"/>
    <n v="95"/>
    <s v="Ireland"/>
    <s v="English"/>
    <s v="Latin"/>
    <m/>
    <x v="2303"/>
    <s v="John Butler"/>
    <s v="Fionn O'Shea, Ardal O'Hanlon, Amy Huberman, Ruairi O'Connor, Dick O'Leary, Hugh O'Conor, Patrick McDonnell, Ian Downey, Mark Doherty, Michael McElhatton, Andrew Scott, Moe Dunford, Norma Sheahan, Nicholas Galitzine, Daniel Codd"/>
    <x v="2089"/>
    <s v="Fionn O'Shea, Ardal O'Hanlon"/>
    <s v="Ned and Conor are forced to share a bedroom at their boarding school. The loner and the star athlete at this rugby-mad school form an unlikely friendship until it's tested by the authorities."/>
    <s v="Ned and Conor are forced to share"/>
    <n v="7.1"/>
    <n v="10302"/>
    <m/>
    <s v="EUR 1055000"/>
    <x v="4"/>
    <m/>
    <m/>
    <n v="129391"/>
    <n v="36"/>
  </r>
  <r>
    <s v="tt5022702"/>
    <x v="4568"/>
    <x v="9"/>
    <d v="2016-08-04T00:00:00"/>
    <s v="Horror"/>
    <s v=" Thriller"/>
    <m/>
    <n v="82"/>
    <s v="USA"/>
    <s v="English"/>
    <s v="American Sign Language"/>
    <m/>
    <x v="1616"/>
    <s v="Mike Flanagan, Kate Siegel"/>
    <s v="John Gallagher Jr., Kate Siegel, Michael Trucco, Samantha Sloyan, Emma Graves"/>
    <x v="1225"/>
    <s v="John Gallagher Jr., Kate Siegel"/>
    <s v="A deaf and mute writer who retreated into the woods to live a solitary life must fight for her life in silence when a masked killer appears at her window."/>
    <s v="A deaf and mute writer who retreated"/>
    <n v="6.6"/>
    <n v="96931"/>
    <m/>
    <n v="1000000"/>
    <x v="4"/>
    <m/>
    <m/>
    <m/>
    <n v="416"/>
  </r>
  <r>
    <s v="tt4777008"/>
    <x v="4569"/>
    <x v="18"/>
    <s v="17/10/2019"/>
    <s v="Adventure"/>
    <s v=" Family"/>
    <s v=" Fantasy"/>
    <n v="119"/>
    <s v="USA, UK, Canada"/>
    <s v="English"/>
    <m/>
    <m/>
    <x v="2304"/>
    <s v="Linda Woolverton, Noah Harpster"/>
    <s v="Angelina Jolie, Elle Fanning, Harris Dickinson, Michelle Pfeiffer, Sam Riley, Chiwetel Ejiofor, Ed Skrein, Robert Lindsay, David Gyasi, Jenn Murray, Juno Temple, Lesley Manville, Imelda Staunton, Judith Shekoni, Miyavi"/>
    <x v="42"/>
    <s v="Angelina Jolie, Elle Fanning"/>
    <s v="Maleficent and her goddaughter Aurora begin to question the complex family ties that bind them as they are pulled in different directions by impending nuptials, unexpected allies and dark new forces at play."/>
    <s v="Maleficent and her goddaughter"/>
    <n v="6.6"/>
    <n v="76696"/>
    <n v="187282315.75900546"/>
    <n v="185000000"/>
    <x v="3172"/>
    <n v="113929605"/>
    <n v="497796485.38541543"/>
    <n v="491730089"/>
    <n v="683"/>
  </r>
  <r>
    <s v="tt4779682"/>
    <x v="4570"/>
    <x v="11"/>
    <d v="2018-09-08T00:00:00"/>
    <s v="Action"/>
    <s v=" Horror"/>
    <s v=" Sci-Fi"/>
    <n v="113"/>
    <s v="USA, China"/>
    <s v="English"/>
    <s v="Mandarin"/>
    <s v="Thai"/>
    <x v="231"/>
    <s v="Dean Georgaris, Jon Hoeber"/>
    <s v="Jason Statham, Bingbing Li, Rainn Wilson, Cliff Curtis, Winston Chao, Shuya Sophia Cai, Ruby Rose, Page Kennedy, Robert Taylor, √ìlafur Darri √ìlafsson, Jessica McNamee, Masi Oka, Raymond Vinten, Hongmei Mai, Wei Yi"/>
    <x v="160"/>
    <s v="Jason Statham, Bingbing Li"/>
    <s v="A group of scientists exploring the Marianas Trench encounter the largest marine predator that has ever existed - the Megalodon."/>
    <s v="A group of scientists exploring"/>
    <n v="5.6"/>
    <n v="143438"/>
    <n v="133988419.27943029"/>
    <n v="130000000"/>
    <x v="3173"/>
    <n v="145443742"/>
    <n v="546527912.27087498"/>
    <n v="530259473"/>
    <n v="1501"/>
  </r>
  <r>
    <s v="tt5029608"/>
    <x v="4571"/>
    <x v="9"/>
    <s v="22/09/2016"/>
    <s v="Drama"/>
    <s v=" History"/>
    <s v=" Romance"/>
    <n v="113"/>
    <s v="France, Germany"/>
    <s v="French"/>
    <s v="German"/>
    <m/>
    <x v="379"/>
    <s v="Fran√ßois Ozon, Philippe Piazzo"/>
    <s v="Pierre Niney, Paula Beer, Ernst St√∂tzner, Marie Gruber, Johann von B√ºlow, Anton von Lucke, Cyrielle Clair, Alice de Lencquesaing, Axel Wandtke, Rainer Egger, Rainer Silberschneider, Merlin Rose, Ralf Dittrich, Michael Witte, Lutz Blochberger"/>
    <x v="2090"/>
    <s v="Pierre Niney, Paula Beer"/>
    <s v="In the aftermath of WWI, a young German who grieves the death of her fianc√© in France meets a mysterious Frenchman who visits the fianc√©'s grave to lay flowers."/>
    <s v="In the aftermath of WWI, a young"/>
    <n v="7.5"/>
    <n v="12732"/>
    <m/>
    <m/>
    <x v="4"/>
    <n v="880883"/>
    <m/>
    <n v="7478354"/>
    <n v="62"/>
  </r>
  <r>
    <s v="tt4786282"/>
    <x v="4572"/>
    <x v="9"/>
    <d v="2016-04-08T00:00:00"/>
    <s v="Drama"/>
    <s v=" Horror"/>
    <s v=" Mystery"/>
    <n v="81"/>
    <s v="USA"/>
    <s v="English"/>
    <m/>
    <m/>
    <x v="979"/>
    <s v="Eric Heisserer, David F. Sandberg"/>
    <s v="Teresa Palmer, Gabriel Bateman, Alexander DiPersia, Billy Burke, Maria Bello, Alicia Vela-Bailey, Andi Osho, Rolando Boyce, Maria Russell, Elizabeth Pan, Lotta Losten, Amiah Miller, Ava Cantrell, Emily Alyn Lind"/>
    <x v="1899"/>
    <s v="Teresa Palmer, Gabriel Bateman"/>
    <s v="Rebecca must unlock the terror behind her little brother's experiences that once tested her sanity, bringing her face to face with a supernatural spirit attached to their mother."/>
    <s v="Rebecca must unlock the terror"/>
    <n v="6.3"/>
    <n v="111742"/>
    <n v="5283903.8028057683"/>
    <n v="4900000"/>
    <x v="3174"/>
    <n v="67268835"/>
    <n v="160532368.03587028"/>
    <n v="148868835"/>
    <n v="373"/>
  </r>
  <r>
    <s v="tt5034266"/>
    <x v="4573"/>
    <x v="19"/>
    <s v="29/09/2017"/>
    <s v="Drama"/>
    <s v=" Romance"/>
    <m/>
    <n v="103"/>
    <s v="USA"/>
    <s v="English"/>
    <m/>
    <m/>
    <x v="1997"/>
    <s v="Scott Neustadter, Michael H. Weber"/>
    <s v="Robert Redford, Jane Fonda, Matthias Schoenaerts, Iain Armitage, Judy Greer, Phyllis Somerville, Bruce Dern, John C. Ashton, Randy Moore, Audrey Walters, Chantal Bushell, Myra Warren, Laurence Anthony Curry, Jordan Leigh, Constance Freeman"/>
    <x v="328"/>
    <s v="Robert Redford, Jane Fonda"/>
    <s v="Fonda and Redford star as Addie Moore and Louis Waters, a widow and widower who've lived next to each other for years. The pair have almost no relationship, but that all changes when Addie tries to make a connection with her neighbor."/>
    <s v="Fonda and Redford star as Addie"/>
    <n v="6.9"/>
    <n v="10689"/>
    <m/>
    <m/>
    <x v="4"/>
    <m/>
    <m/>
    <m/>
    <n v="88"/>
  </r>
  <r>
    <s v="tt4795124"/>
    <x v="4574"/>
    <x v="19"/>
    <s v="28/04/2017"/>
    <s v="Comedy"/>
    <s v=" Drama"/>
    <m/>
    <n v="115"/>
    <s v="Mexico, USA"/>
    <s v="English"/>
    <s v="Spanish"/>
    <m/>
    <x v="2305"/>
    <s v="Jon Zack, Chris Spain"/>
    <s v="Eugenio Derbez, Salma Hayek, Raphael Alejandro, Rob Lowe, Kristen Bell, Mckenna Grace, Raquel Welch, Linda Lavin, Ren√©e Taylor, Rob Corddry, Rob Riggle, Rob Huebel, Michael Cera, Mather Zickel, Vadhir Derbez"/>
    <x v="1480"/>
    <s v="Eugenio Derbez, Salma Hayek"/>
    <s v="Finding himself dumped after twenty-five years of marriage, a man who made a career of seducing rich older women must move in with his estranged sister, where he begins to learn the value of family."/>
    <s v="Finding himself dumped after twenty-five"/>
    <n v="6"/>
    <n v="13639"/>
    <n v="10558542.754569201"/>
    <n v="10000000"/>
    <x v="3175"/>
    <n v="32149404"/>
    <n v="66040551.154340789"/>
    <n v="62547032"/>
    <n v="59"/>
  </r>
  <r>
    <s v="tt4799050"/>
    <x v="4575"/>
    <x v="19"/>
    <s v="27/07/2017"/>
    <s v="Comedy"/>
    <s v=" Crime"/>
    <s v=" Thriller"/>
    <n v="101"/>
    <s v="USA"/>
    <s v="English"/>
    <s v="Spanish"/>
    <m/>
    <x v="2306"/>
    <s v="Lucia Aniello, Paul W. Downs"/>
    <s v="Scarlett Johansson, Jillian Bell, Zo√´ Kravitz, Ilana Glazer, Kate McKinnon, Paul W. Downs, Ryan Cooper, Ty Burrell, Demi Moore, Enrique Murciano, Dean Winters, Colton Haynes, Patrick Carlyle, Eric Andr√©, Bo Burnham"/>
    <x v="524"/>
    <s v="Scarlett Johansson, Jillian Bell"/>
    <s v="Things go terribly wrong for a group of girlfriends who hire a male stripper for a bachelorette party in Miami."/>
    <s v="Things go terribly wrong for a"/>
    <n v="5.2"/>
    <n v="45643"/>
    <n v="21117085.509138402"/>
    <n v="20000000"/>
    <x v="3176"/>
    <n v="22105643"/>
    <n v="49991831.186818749"/>
    <n v="47347283"/>
    <n v="231"/>
  </r>
  <r>
    <s v="tt5057140"/>
    <x v="4576"/>
    <x v="11"/>
    <s v="28/09/2018"/>
    <s v="Action"/>
    <s v=" Drama"/>
    <s v=" Horror"/>
    <n v="125"/>
    <s v="USA"/>
    <s v="English"/>
    <m/>
    <m/>
    <x v="1133"/>
    <s v="Macon Blair, William Giraldi"/>
    <s v="Beckam Crawford, Riley Keough, Jeffrey Wright, Michael Tayles, Issac Bird, Joseph Whitebird, Zandus Snow, Julian Black Antelope, Alexander Skarsg√•rd, Conor Boru, Anabel Kutay, Emmanuel Imani, Tantoo Cardinal, Clarence Hoof, Savannah Bird"/>
    <x v="2091"/>
    <s v="Beckam Crawford, Riley Keough"/>
    <s v="After the deaths of three children suspected to be killed by wolves, writer Russell Core is hired by the mother of a missing six-year-old boy to track down and locate her son in the Alaskan wilderness."/>
    <s v="After the deaths of three children"/>
    <n v="5.6"/>
    <n v="32064"/>
    <m/>
    <m/>
    <x v="4"/>
    <m/>
    <m/>
    <m/>
    <n v="766"/>
  </r>
  <r>
    <s v="tt5059406"/>
    <x v="4577"/>
    <x v="9"/>
    <s v="28/10/2016"/>
    <s v="Drama"/>
    <s v=" Horror"/>
    <s v=" Mystery"/>
    <n v="89"/>
    <s v="Canada"/>
    <s v="English"/>
    <m/>
    <m/>
    <x v="2100"/>
    <s v="Oz Perkins"/>
    <s v="Ruth Wilson, Paula Prentiss, Bob Balaban, Lucy Boynton, Brad Milne, Daniel Chichagov, Erin Boyes, James Perkins, Beatrix Perkins"/>
    <x v="2092"/>
    <s v="Ruth Wilson, Paula Prentiss"/>
    <s v="A young nurse takes care of an elderly author who lives in a haunted house."/>
    <s v="A young nurse takes care of an"/>
    <n v="4.5"/>
    <n v="12281"/>
    <m/>
    <m/>
    <x v="4"/>
    <m/>
    <m/>
    <m/>
    <n v="272"/>
  </r>
  <r>
    <s v="tt5071886"/>
    <x v="4578"/>
    <x v="9"/>
    <s v="22/07/2016"/>
    <s v="Action"/>
    <s v=" Crime"/>
    <s v=" Drama"/>
    <n v="153"/>
    <s v="India"/>
    <s v="Tamil"/>
    <s v="Telugu"/>
    <s v="Hindi"/>
    <x v="2307"/>
    <s v="Pa. Ranjith"/>
    <s v="Rajinikanth, Winston Chao, Radhika Apte, Dhansika, Kalaiyarasan, Dinesh, John Vijay, Kishore Kumar G., Riythvika, Mime Gopi, Hari, Nassar, Uday Mahesh, Gajaraj, Vinoth"/>
    <x v="814"/>
    <s v="Rajinikanth, Winston Chao"/>
    <s v="Returning from prison, aged gangster Kabali confronts those who had destroyed his life. While doing so, he learns about what had happened to his family when he was gone."/>
    <s v="Returning from prison, aged gangster"/>
    <n v="6.2"/>
    <n v="11250"/>
    <m/>
    <m/>
    <x v="4"/>
    <n v="3903095"/>
    <m/>
    <n v="4388789"/>
    <n v="128"/>
  </r>
  <r>
    <s v="tt4799066"/>
    <x v="4579"/>
    <x v="11"/>
    <s v="22/03/2018"/>
    <s v="Drama"/>
    <s v=" Romance"/>
    <m/>
    <n v="91"/>
    <s v="USA"/>
    <s v="English"/>
    <m/>
    <m/>
    <x v="1809"/>
    <s v="Kenji Bando, Eric Kirsten"/>
    <s v="Bella Thorne, Patrick Schwarzenegger, Rob Riggle, Quinn Shephard, Ken Tremblett, Suleka Mathew, Jenn Griffin, Nicholas Coombe, Tiera Skovbye, Norm Misura, Austin Anozie, Alex Pangburn, Guy Christie, Paul McGillion, Donny Lucas"/>
    <x v="2093"/>
    <s v="Bella Thorne, Patrick Schwarzenegger"/>
    <s v="A 17-year-old girl suffers from a condition that prevents her from being out in the sunlight."/>
    <s v="A 17-year-old girl suffers from"/>
    <n v="6.6"/>
    <n v="21727"/>
    <n v="2885904.4152492676"/>
    <n v="2800000"/>
    <x v="3177"/>
    <n v="9561064"/>
    <n v="28205043.585949332"/>
    <n v="27365467"/>
    <n v="154"/>
  </r>
  <r>
    <s v="tt4824302"/>
    <x v="2695"/>
    <x v="9"/>
    <s v="23/06/2016"/>
    <s v="Comedy"/>
    <s v=" Drama"/>
    <s v=" Romance"/>
    <n v="118"/>
    <s v="USA"/>
    <s v="English"/>
    <s v="Spanish"/>
    <m/>
    <x v="324"/>
    <s v="Anya Kochoff, Matthew Walker"/>
    <s v="Jennifer Aniston, Timothy Olyphant, Shay Mitchell, Caleb Brown, Brandon Spink, Sam Marshall, Siena LaGambina, Joseph Leo Bwarie, Matthew Walker, Suzanne Haring, Marty Nadler, Rob Nagle, Lily Marshall-Fricker, Ethan Marshall, Emma Marshall"/>
    <x v="360"/>
    <s v="Jennifer Aniston, Timothy Olyphant"/>
    <s v="Three generations come together in the week leading up to Mother's Day."/>
    <s v="Three generations come together"/>
    <n v="5.7"/>
    <n v="32022"/>
    <n v="26958692.871458001"/>
    <n v="25000000"/>
    <x v="3178"/>
    <n v="32492859"/>
    <n v="52604680.71918752"/>
    <n v="48782670"/>
    <n v="116"/>
  </r>
  <r>
    <s v="tt5078204"/>
    <x v="4580"/>
    <x v="9"/>
    <s v="20/04/2017"/>
    <s v="Comedy"/>
    <s v=" Drama"/>
    <m/>
    <n v="118"/>
    <s v="France, UK"/>
    <s v="French"/>
    <s v="English"/>
    <m/>
    <x v="2308"/>
    <s v="Eugenio Derbez, Eugenio Derbez"/>
    <s v="Omar Sy, Cl√©mence Po√©sy, Antoine Bertrand, Ashley Walters, Gloria Colston, Cl√©mentine C√©lari√©, Anna Cottis, Raphael von Blumenthal, Ben Homewood, Alice David, Mona Walravens, Raquel Cassidy, Howard Crossley, Anabel Lopez, C√©cile Cassel"/>
    <x v="1946"/>
    <s v="Omar Sy, Cl√©mence Po√©sy"/>
    <s v="A bachelor enjoys his sweet life on the French Riviera until a one-night stand tells him, he's dad to Gloria and leaves her with him. He moves to London with Gloria. Mom turns up 8 years later."/>
    <s v="A bachelor enjoys his sweet life"/>
    <n v="7.4"/>
    <n v="21518"/>
    <m/>
    <m/>
    <x v="4"/>
    <m/>
    <m/>
    <n v="49619118"/>
    <n v="29"/>
  </r>
  <r>
    <s v="tt4824308"/>
    <x v="4581"/>
    <x v="9"/>
    <d v="2017-02-03T00:00:00"/>
    <s v="Drama"/>
    <m/>
    <m/>
    <n v="120"/>
    <s v="USA"/>
    <s v="English"/>
    <m/>
    <m/>
    <x v="2038"/>
    <s v="Chuck Konzelman, Cary Solomon"/>
    <s v="Jesse Metcalfe, Robin Givens, Melissa Joan Hart, Brad Heller, Ernie Hudson, Hayley Orrantia, Pat Boone, Paul Kwo, Trisha LaFache, Jon Lindstrom, Maria Canals-Barrera, Benjamin A. Onyango, Sadie Robertson, Carey Scott, Fred Thompson"/>
    <x v="872"/>
    <s v="Jesse Metcalfe, Robin Givens"/>
    <s v="When a high school teacher is asked a question in class about Jesus, her response lands her in deep trouble."/>
    <s v="When a high school teacher is"/>
    <n v="4.4000000000000004"/>
    <n v="11200"/>
    <n v="5391738.5742915999"/>
    <n v="5000000"/>
    <x v="3179"/>
    <n v="20774575"/>
    <n v="26406414.932597883"/>
    <n v="24487848"/>
    <n v="164"/>
  </r>
  <r>
    <s v="tt4832640"/>
    <x v="4582"/>
    <x v="9"/>
    <d v="2016-06-07T00:00:00"/>
    <s v="Action"/>
    <s v=" Drama"/>
    <s v=" Sport"/>
    <n v="170"/>
    <s v="India"/>
    <s v="Hindi"/>
    <s v="Haryanvi"/>
    <m/>
    <x v="2003"/>
    <s v="Ali Abbas Zafar"/>
    <s v="Salman Khan, Randeep Hooda, Anushka Sharma, Amit Sadh, Kubbra Sait, Marko Zaror, Hans Marrero, Ron Smoorenburg, Kumud Mishra, Tyron Woodley, Kabir Khan, Shibani Dandekar, Bj√∂rn Freiberg, Marrese Crump, Brahim Chab"/>
    <x v="470"/>
    <s v="Salman Khan, Randeep Hooda"/>
    <s v="Sultan is a classic underdog tale about a wrestler's journey, looking for a comeback by defeating all odds."/>
    <s v="Sultan is a classic underdog tale"/>
    <n v="7"/>
    <n v="36612"/>
    <n v="14482209.810547238"/>
    <n v="13430000"/>
    <x v="3180"/>
    <n v="6200000"/>
    <n v="99789718.460266054"/>
    <n v="92539463"/>
    <n v="161"/>
  </r>
  <r>
    <s v="tt5084170"/>
    <x v="4583"/>
    <x v="19"/>
    <s v="29/04/2017"/>
    <s v="Action"/>
    <s v=" Drama"/>
    <m/>
    <n v="140"/>
    <s v="Japan, UK, South Korea"/>
    <s v="Japanese"/>
    <m/>
    <m/>
    <x v="233"/>
    <s v="Hiroaki Samura, Tetsuya Oishi"/>
    <s v="Takuya Kimura, Hana Sugisaki, S√¥ta Fukushi, Hayato Ichihara, Erika Toda, Kazuki Kitamura, Chiaki Kuriyama, Shinnosuke Mitsushima, Ken Kaneko, Y√¥ko Yamamoto, Ebiz√¥ Ichikawa, Seiz√¥ Fukumoto, Min Tanaka, Masayuki Deai, Tsutomu Yamazaki"/>
    <x v="1384"/>
    <s v="Takuya Kimura, Hana Sugisaki"/>
    <s v="Cursed with a life of immortality, a samurai is tasked by a young girl to help avenge the death of her father. Based on the manga series by Hiroaki Samura."/>
    <s v="Cursed with a life of immortality,"/>
    <n v="6.8"/>
    <n v="14499"/>
    <m/>
    <m/>
    <x v="4"/>
    <n v="150532"/>
    <m/>
    <n v="7162617"/>
    <n v="71"/>
  </r>
  <r>
    <s v="tt5085924"/>
    <x v="4584"/>
    <x v="11"/>
    <s v="13/04/2018"/>
    <s v="Drama"/>
    <s v=" Fantasy"/>
    <s v=" Horror"/>
    <n v="92"/>
    <s v="USA"/>
    <s v="English"/>
    <m/>
    <m/>
    <x v="2309"/>
    <s v="Fritz B√∂hm, Florian Eder"/>
    <s v="Bel Powley, Brad Dourif, Liv Tyler, Collin Kelly-Sordelet, James Le Gros, Troy Ruptash, Keenan Jolliff, Mike Faist, Charlotte Ubben, Arlo Mertz, Aviva Winick, Trevor E. Dickerson, Bhavesh Patel, Frank Deal, Patrick M. Walsh"/>
    <x v="1918"/>
    <s v="Bel Powley, Brad Dourif"/>
    <s v="A blossoming teenager uncovers the dark secret behind her traumatic childhood."/>
    <s v="A blossoming teenager uncovers"/>
    <n v="5.5"/>
    <n v="11506"/>
    <m/>
    <m/>
    <x v="4"/>
    <m/>
    <m/>
    <n v="504718"/>
    <n v="127"/>
  </r>
  <r>
    <s v="tt5093026"/>
    <x v="4585"/>
    <x v="19"/>
    <s v="27/06/2018"/>
    <s v="Adventure"/>
    <s v=" Biography"/>
    <s v=" Crime"/>
    <n v="133"/>
    <s v="Czech Republic, Spain"/>
    <s v="English"/>
    <s v="Spanish"/>
    <m/>
    <x v="2310"/>
    <s v="Aaron Guzikowski, Henri Charri√®re"/>
    <s v="Charlie Hunnam, Damijan Oklopdzic, Christopher Fairbank, Jason Ryan, Eve Hewson, Sladjana Biljman, Joe David Walters, David Stoller, Gilly Gilchrist, Mark Robert Pullen, Michael Socha, Brian Vernel, Renne Gjoni, Paul Leonard Murray, Rami Malek"/>
    <x v="1316"/>
    <s v="Charlie Hunnam, Damijan Oklopdzic"/>
    <s v="Wrongfully convicted for murder, Henri Charriere forms an unlikely relationship with fellow inmate and quirky convicted counterfeiter Louis Dega, in an attempt to escape from the notorious penal colony on Devil's Island."/>
    <s v="Wrongfully convicted for murder,"/>
    <n v="7.2"/>
    <n v="49312"/>
    <m/>
    <m/>
    <x v="4"/>
    <n v="2335896"/>
    <m/>
    <n v="10060903"/>
    <n v="285"/>
  </r>
  <r>
    <s v="tt4846232"/>
    <x v="4586"/>
    <x v="19"/>
    <s v="26/10/2017"/>
    <s v="Crime"/>
    <s v=" Drama"/>
    <s v=" Thriller"/>
    <n v="102"/>
    <s v="USA"/>
    <s v="English"/>
    <m/>
    <m/>
    <x v="2311"/>
    <s v="Ronald Bronstein, Josh Safdie"/>
    <s v="Robert Pattinson, Benny Safdie, Buddy Duress, Taliah Webster, Jennifer Jason Leigh, Barkhad Abdi, Necro, Peter Verby, Saida Mansoor, Gladys Mathon, Rose Gregorio, Eric Paykert, Astrid Corrales, Rachel Black, Hirakish Ranasaki"/>
    <x v="1360"/>
    <s v="Robert Pattinson, Benny Safdie"/>
    <s v="After a botched bank robbery lands his younger brother in prison, Connie Nikas embarks on a twisted odyssey through New York City's underworld to get his brother Nick out of jail."/>
    <s v="After a botched bank robbery lands"/>
    <n v="7.4"/>
    <n v="80270"/>
    <n v="4751344.2395561403"/>
    <n v="4500000"/>
    <x v="3181"/>
    <n v="2026499"/>
    <n v="3466759.196552712"/>
    <n v="3283369"/>
    <n v="278"/>
  </r>
  <r>
    <s v="tt5096470"/>
    <x v="4587"/>
    <x v="20"/>
    <d v="2020-10-04T00:00:00"/>
    <s v="Comedy"/>
    <s v=" Romance"/>
    <m/>
    <n v="100"/>
    <s v="UK, Italy"/>
    <s v="English"/>
    <m/>
    <m/>
    <x v="2312"/>
    <s v="Dean Craig, Francis Nief"/>
    <s v="Sam Claflin, Olivia Munn, Freida Pinto, Eleanor Tomlinson, Joel Fry, Jack Farthing, Tim Key, Allan Mustafa, Aisling Bea, Paolo Mazzarelli, Simonetta Solder, Tiziano Caputo, Stefano Patti, Giusi Merli, Francesca Rocco"/>
    <x v="1846"/>
    <s v="Sam Claflin, Olivia Munn"/>
    <s v="While trying to make his sister's wedding day go smoothly, Jack finds himself juggling an angry ex-girlfriend, an uninvited guest with a secret, a misplaced sleep sedative, and the girl that got away in alternate versions of the same day."/>
    <s v="While trying to make his sister's"/>
    <n v="5.5"/>
    <n v="15535"/>
    <m/>
    <m/>
    <x v="4"/>
    <m/>
    <m/>
    <m/>
    <n v="276"/>
  </r>
  <r>
    <s v="tt5097410"/>
    <x v="4588"/>
    <x v="18"/>
    <s v="24/03/2020"/>
    <s v="Comedy"/>
    <s v=" Family"/>
    <s v=" Fantasy"/>
    <n v="100"/>
    <s v="USA"/>
    <s v="English"/>
    <m/>
    <m/>
    <x v="541"/>
    <s v="Marc Lawrence"/>
    <s v="Anna Kendrick, Shirley MacLaine, Bill Hader, Kingsley Ben-Adir, Julie Hagerty, Billy Eichner, Maceo Smedley, Diana Maria Riva, Anthony Konechny, Michael Gross, Billy Griffith, Aliza Vellani, Amitai Marmorstein, Ron Funches, Gary Sekhon"/>
    <x v="1419"/>
    <s v="Anna Kendrick, Shirley MacLaine"/>
    <s v="Santa's daughter must take over the family business when her father retires and her brother, who is supposed to inherit the Santa role, gets cold feet."/>
    <s v="Santa's daughter must take over"/>
    <n v="6.3"/>
    <n v="10352"/>
    <m/>
    <m/>
    <x v="4"/>
    <m/>
    <m/>
    <m/>
    <n v="191"/>
  </r>
  <r>
    <s v="tt5104604"/>
    <x v="4589"/>
    <x v="11"/>
    <d v="2018-01-05T00:00:00"/>
    <s v="Animation"/>
    <s v=" Adventure"/>
    <s v=" Comedy"/>
    <n v="101"/>
    <s v="Germany, Japan, USA, UK"/>
    <s v="English"/>
    <s v="Japanese"/>
    <m/>
    <x v="393"/>
    <s v="Wes Anderson, Roman Coppola"/>
    <s v="Bryan Cranston, Koyu Rankin, Edward Norton, Bob Balaban, Jeff Goldblum, Bill Murray, Kunichi Nomura, Akira Takayama, Greta Gerwig, Frances McDormand, Akira Ito, Scarlett Johansson, Harvey Keitel, F. Murray Abraham, Yoko Ono"/>
    <x v="1394"/>
    <s v="Bryan Cranston, Koyu Rankin"/>
    <s v="Set in Japan, Isle of Dogs follows a boy's odyssey in search of his lost dog."/>
    <s v="Set in Japan, Isle of Dogs follows"/>
    <n v="7.9"/>
    <n v="132797"/>
    <m/>
    <m/>
    <x v="4"/>
    <n v="32015231"/>
    <m/>
    <n v="64241499"/>
    <n v="433"/>
  </r>
  <r>
    <s v="tt4846340"/>
    <x v="4590"/>
    <x v="9"/>
    <d v="2017-08-03T00:00:00"/>
    <s v="Biography"/>
    <s v=" Drama"/>
    <s v=" History"/>
    <n v="127"/>
    <s v="USA"/>
    <s v="English"/>
    <m/>
    <m/>
    <x v="1937"/>
    <s v="Allison Schroeder, Theodore Melfi"/>
    <s v="Taraji P. Henson, Octavia Spencer, Janelle Mon√°e, Kevin Costner, Kirsten Dunst, Jim Parsons, Mahershala Ali, Aldis Hodge, Glen Powell, Kimberly Quinn, Olek Krupa, Kurt Krause, Ken Strunk, Lidya Jewett, Donna Biscoe"/>
    <x v="2094"/>
    <s v="Taraji P. Henson, Octavia Spencer"/>
    <s v="The story of a team of female African-American mathematicians who served a vital role in NASA during the early years of the U.S. space program."/>
    <s v="The story of a team of female"/>
    <n v="7.8"/>
    <n v="193340"/>
    <n v="26958692.871458001"/>
    <n v="25000000"/>
    <x v="3182"/>
    <n v="169607287"/>
    <n v="254443581.7633577"/>
    <n v="235956898"/>
    <n v="508"/>
  </r>
  <r>
    <s v="tt5112578"/>
    <x v="4591"/>
    <x v="19"/>
    <s v="29/09/2017"/>
    <s v="Crime"/>
    <s v=" Drama"/>
    <s v=" Horror"/>
    <n v="103"/>
    <s v="USA"/>
    <s v="English"/>
    <m/>
    <m/>
    <x v="2313"/>
    <s v="Ben Collins, Luke Piotrowski"/>
    <s v="Owen Campbell, Charlie Tahan, Elizabeth Cappuccino, Amy Hargreaves, Max Talisman, Sawyer Barth, Adea Lennox, Ethan Botwick, Philip H. Ashley, Anni Krueger, Justin Rose, Kortnee Simmons, Samantha Jones, Hayden Oliver, Dario Saraceno"/>
    <x v="2095"/>
    <s v="Owen Campbell, Charlie Tahan"/>
    <s v="Teenagers Zach and Josh have been best friends their whole lives, but when a gruesome accident leads to a cover-up, the secret drives a wedge between them and propels them down a rabbit hole of escalating paranoia and violence."/>
    <s v="Teenagers Zach and Josh have been"/>
    <n v="6.6"/>
    <n v="17900"/>
    <m/>
    <m/>
    <x v="4"/>
    <n v="33109"/>
    <m/>
    <n v="33109"/>
    <n v="81"/>
  </r>
  <r>
    <s v="tt4853102"/>
    <x v="4592"/>
    <x v="9"/>
    <s v="25/07/2016"/>
    <s v="Animation"/>
    <s v=" Action"/>
    <s v=" Crime"/>
    <n v="76"/>
    <s v="USA"/>
    <s v="English"/>
    <m/>
    <m/>
    <x v="2314"/>
    <s v="Brian Azzarello, Brian Bolland"/>
    <s v="Kevin Conroy, Mark Hamill, Tara Strong, Ray Wise, John DiMaggio, Robin Atkin Downes, Brian George, JP Karliak, Andrew Kishino, Nolan North, Maury Sterling, Fred Tatasciore, Bruce Timm, Anna Vocino, Kari Wahlgren"/>
    <x v="2096"/>
    <s v="Kevin Conroy, Mark Hamill"/>
    <s v="As Batman hunts for the escaped Joker, the Clown Prince of Crime attacks the Gordon family to prove a diabolical point mirroring his own fall into madness."/>
    <s v="As Batman hunts for the escaped"/>
    <n v="6.4"/>
    <n v="47797"/>
    <n v="3774217.00200412"/>
    <n v="3500000"/>
    <x v="3183"/>
    <n v="3775000"/>
    <n v="4811624.1675201291"/>
    <n v="4462034"/>
    <n v="216"/>
  </r>
  <r>
    <s v="tt5116302"/>
    <x v="4593"/>
    <x v="18"/>
    <s v="24/03/2020"/>
    <s v="Adventure"/>
    <s v=" Biography"/>
    <s v=" Drama"/>
    <n v="113"/>
    <s v="USA"/>
    <s v="English"/>
    <m/>
    <m/>
    <x v="972"/>
    <s v="Tom Flynn"/>
    <s v="Willem Dafoe, Julianne Nicholson, Christopher Heyerdahl, Richard Dormer, Adrien Dorval, Madeline Wickins, Michael Greyeyes, Nive Nielsen, Nikolai Nikolaeff, Thorbj√∏rn Harr, Catherine McGregor, Michael McElhatton, Brandon Oakes, Paul Piaskowski, Michael Gaston"/>
    <x v="165"/>
    <s v="Willem Dafoe, Julianne Nicholson"/>
    <s v="The story of Togo, the sled dog who led the 1925 serum run yet was considered by most to be too small and weak to lead such an intense race."/>
    <s v="The story of Togo, the sled dog"/>
    <n v="8"/>
    <n v="30833"/>
    <m/>
    <m/>
    <x v="4"/>
    <m/>
    <m/>
    <m/>
    <n v="356"/>
  </r>
  <r>
    <s v="tt4877122"/>
    <x v="4594"/>
    <x v="19"/>
    <s v="28/09/2017"/>
    <s v="Animation"/>
    <s v=" Adventure"/>
    <s v=" Comedy"/>
    <n v="86"/>
    <s v="USA"/>
    <s v="English"/>
    <s v="Spanish"/>
    <m/>
    <x v="1046"/>
    <s v="Tony Leondis, Eric Siegel"/>
    <s v="T.J. Miller, James Corden, Anna Faris, Maya Rudolph, Steven Wright, Jennifer Coolidge, Patrick Stewart, Christina Aguilera, Sof√≠a Vergara, Rachael Ray, Sean Hayes, Jake T. Austin, Tati Gabrielle, Jude Kouyate, Jeffrey Ross"/>
    <x v="2097"/>
    <s v="T.J. Miller, James Corden"/>
    <s v="Gene, a multi-expressional emoji, sets out on a journey to become a normal emoji."/>
    <s v="Gene, a multi-expressional emoji,"/>
    <n v="3.3"/>
    <n v="54055"/>
    <n v="52792713.772845998"/>
    <n v="50000000"/>
    <x v="3184"/>
    <n v="86089513"/>
    <n v="229940402.77376816"/>
    <n v="217776646"/>
    <n v="819"/>
  </r>
  <r>
    <s v="tt5121816"/>
    <x v="4595"/>
    <x v="19"/>
    <s v="24/03/2017"/>
    <s v="Comedy"/>
    <s v=" Horror"/>
    <s v=" Thriller"/>
    <n v="102"/>
    <s v="Spain, Argentina"/>
    <s v="Spanish"/>
    <m/>
    <m/>
    <x v="49"/>
    <s v="Jorge Guerricaechevarr√≠a, √Ålex de la Iglesia"/>
    <s v="Blanca Su√°rez, Mario Casas, Carmen Machi, Secun de la Rosa, Jaime Ord√≥√±ez, Terele P√°vez, Joaqu√≠n Climent, Alejandro Awada, Jordi Aguilar, Diego Braguinsky, Mamen Garc√≠a, Daniel Arribas, Paco Sarro, Mari Giner, Tony Lam"/>
    <x v="2098"/>
    <s v="Blanca Su√°rez, Mario Casas"/>
    <s v="In bustling downtown Madrid, a loud gunshot and two mysterious deaths trap a motley assortment of common urbanites in a decrepit central bar, while paranoia and suspicion force the terrified regulars to turn on each other."/>
    <s v="In bustling downtown Madrid, a"/>
    <n v="6.3"/>
    <n v="21496"/>
    <m/>
    <m/>
    <x v="4"/>
    <m/>
    <m/>
    <n v="3662671"/>
    <n v="67"/>
  </r>
  <r>
    <s v="tt5133308"/>
    <x v="4596"/>
    <x v="9"/>
    <s v="21/04/2016"/>
    <s v="Crime"/>
    <s v=" Drama"/>
    <s v=" Thriller"/>
    <n v="120"/>
    <s v="Argentina, Spain"/>
    <s v="Spanish"/>
    <m/>
    <m/>
    <x v="2315"/>
    <s v="Rodrigo Grande"/>
    <s v="Leonardo Sbaraglia, Pablo Echarri, Clara Lago, Federico Luppi, Uma Salduende, Walter Donado, Laura Faienza, Facundo Nahuel Gim√©nez, Javier Godino, Ariel Nu√±ez Di Croce, Crist√≥bal Pinto, Sergio Ferreiro, Daniel Morales Comini, Juan Carlos Nozzi, Sergio L√≥pez Santana"/>
    <x v="2099"/>
    <s v="Leonardo Sbaraglia, Pablo Echarri"/>
    <s v="A paraplegic computer engineer in a wheelchair starts hearing noises and voices of bank robbers in his basement."/>
    <s v="A paraplegic computer engineer"/>
    <n v="7.1"/>
    <n v="11614"/>
    <m/>
    <s v="EUR 2000000"/>
    <x v="4"/>
    <m/>
    <m/>
    <n v="3190219"/>
    <n v="13"/>
  </r>
  <r>
    <s v="tt4881806"/>
    <x v="4597"/>
    <x v="11"/>
    <d v="2018-07-06T00:00:00"/>
    <s v="Action"/>
    <s v=" Adventure"/>
    <s v=" Sci-Fi"/>
    <n v="128"/>
    <s v="USA"/>
    <s v="English"/>
    <s v="Russian"/>
    <m/>
    <x v="1717"/>
    <s v="Derek Connolly, Colin Trevorrow"/>
    <s v="Chris Pratt, Bryce Dallas Howard, Rafe Spall, Justice Smith, Daniella Pineda, James Cromwell, Toby Jones, Ted Levine, Jeff Goldblum, BD Wong, Geraldine Chaplin, Isabella Sermon, Robert Emms, Peter Jason, Kevin Layne"/>
    <x v="628"/>
    <s v="Chris Pratt, Bryce Dallas Howard"/>
    <s v="When the island's dormant volcano begins roaring to life, Owen and Claire mount a campaign to rescue the remaining dinosaurs from this extinction-level event."/>
    <s v="When the island's dormant volcano"/>
    <n v="6.2"/>
    <n v="256534"/>
    <n v="175215625.21156269"/>
    <n v="170000000"/>
    <x v="3185"/>
    <n v="417719760"/>
    <n v="1372822832.8519237"/>
    <n v="1331958159"/>
    <n v="1853"/>
  </r>
  <r>
    <s v="tt5143226"/>
    <x v="4598"/>
    <x v="19"/>
    <s v="20/06/2017"/>
    <s v="Horror"/>
    <s v=" Thriller"/>
    <m/>
    <n v="85"/>
    <s v="USA"/>
    <s v="English"/>
    <m/>
    <m/>
    <x v="2316"/>
    <s v="Matt Eskandari, Michael Hultquist"/>
    <s v="Nora-Jane Noone, Alexandra Park, Diane Farr, Tobin Bell, Donald Prince, Christian Kain Blackburn"/>
    <x v="2100"/>
    <s v="Nora-Jane Noone, Alexandra Park"/>
    <s v="Two sisters are trapped under the fiberglass cover of an Olympic sized public pool and must brave the cold and each other to survive the harrowing night."/>
    <s v="Two sisters are trapped under"/>
    <n v="5.5"/>
    <n v="11663"/>
    <m/>
    <m/>
    <x v="4"/>
    <m/>
    <m/>
    <m/>
    <n v="93"/>
  </r>
  <r>
    <s v="tt5147214"/>
    <x v="4599"/>
    <x v="9"/>
    <d v="2017-11-03T00:00:00"/>
    <s v="Action"/>
    <s v=" Drama"/>
    <s v=" Thriller"/>
    <n v="118"/>
    <s v="Indonesia"/>
    <s v="Indonesian"/>
    <s v="English"/>
    <m/>
    <x v="2317"/>
    <s v="Timo Tjahjanto"/>
    <s v="Iko Uwais, Chelsea Islan, Sunny Pang, Very Tri Yulisman, Julie Estelle, Ario Bayu, Yayu A.W. Unru, Ganindra Bimo, Egy Fedly, Hirooki Goto, Gusti Achmad Habibi, David Hendrawan, Epy Kusnandar, Zack Lee, Udeh Nans"/>
    <x v="1639"/>
    <s v="Iko Uwais, Chelsea Islan"/>
    <s v="Uwais plays a young man who washes ashore, an amnesiac with a serious head injury whose past comes back to haunt him shortly after being nursed back to health by a young doctor. Violence ensues. Sweet, sweet violence."/>
    <s v="Uwais plays a young man who washes"/>
    <n v="6.3"/>
    <n v="12504"/>
    <m/>
    <m/>
    <x v="4"/>
    <m/>
    <m/>
    <n v="73010"/>
    <n v="61"/>
  </r>
  <r>
    <s v="tt5155780"/>
    <x v="4600"/>
    <x v="19"/>
    <s v="31/03/2017"/>
    <s v="Drama"/>
    <s v=" Romance"/>
    <s v=" Sci-Fi"/>
    <n v="102"/>
    <s v="USA"/>
    <s v="English"/>
    <m/>
    <m/>
    <x v="2067"/>
    <s v="Charlie McDowell, Justin Lader"/>
    <s v="Robert Redford, Mary Steenburgen, Brian McCarthy, Jason Segel, Rooney Mara, Jesse Plemons, Ron Canada, Riley Keough, Connor Ratliff, M.J. Karmi, Kimleigh Smith, Willie C. Carpenter, Wendy Makkena, Adam Khaykin, Lindsay Schnebly"/>
    <x v="328"/>
    <s v="Robert Redford, Mary Steenburgen"/>
    <s v="Two years after the afterlife is scientifically proven, a man attempts to help a young woman break away from her dark past."/>
    <s v="Two years after the afterlife"/>
    <n v="6.3"/>
    <n v="28565"/>
    <m/>
    <m/>
    <x v="4"/>
    <m/>
    <m/>
    <m/>
    <n v="120"/>
  </r>
  <r>
    <s v="tt5164184"/>
    <x v="4601"/>
    <x v="11"/>
    <s v="25/05/2018"/>
    <s v="Mystery"/>
    <s v=" Thriller"/>
    <m/>
    <n v="100"/>
    <s v="UK, USA"/>
    <s v="English"/>
    <s v="Serbo-Croatian"/>
    <s v="Russian"/>
    <x v="2318"/>
    <s v="Anthony Byrne, Natalie Dormer"/>
    <s v="Natalie Dormer, Ed Skrein, Emily Ratajkowski, Joely Richardson, James Cosmo, Amber Anderson, Neil Maskell, Jan Bijvoet, Srbo Markovic, Lexie Benbow-Hart, Daniel Eghan, Sofia Barclay, Olegar Fedoro, Alejandro De Mesa, Renars Latkovskis"/>
    <x v="1944"/>
    <s v="Natalie Dormer, Ed Skrein"/>
    <s v="A blind musician hears a murder committed in the apartment upstairs from hers that sends her down a dark path into London's gritty criminal underworld."/>
    <s v="A blind musician hears a murder"/>
    <n v="5.8"/>
    <n v="11672"/>
    <m/>
    <m/>
    <x v="4"/>
    <m/>
    <m/>
    <m/>
    <n v="101"/>
  </r>
  <r>
    <s v="tt4912910"/>
    <x v="4602"/>
    <x v="11"/>
    <s v="29/08/2018"/>
    <s v="Action"/>
    <s v=" Adventure"/>
    <s v=" Thriller"/>
    <n v="147"/>
    <s v="USA, China, France, Norway, UK"/>
    <s v="English"/>
    <s v="French"/>
    <m/>
    <x v="175"/>
    <s v="Bruce Geller, Christopher McQuarrie"/>
    <s v="Tom Cruise, Henry Cavill, Ving Rhames, Simon Pegg, Rebecca Ferguson, Sean Harris, Angela Bassett, Vanessa Kirby, Michelle Monaghan, Wes Bentley, Frederick Schmidt, Alec Baldwin, Liang Yang, Kristoffer Joner, Wolf Blitzer"/>
    <x v="9"/>
    <s v="Tom Cruise, Henry Cavill"/>
    <s v="Ethan Hunt and his IMF team, along with some familiar allies, race against time after a mission gone wrong."/>
    <s v="Ethan Hunt and his IMF team, along"/>
    <n v="7.7"/>
    <n v="280981"/>
    <n v="183461066.39798915"/>
    <n v="178000000"/>
    <x v="3186"/>
    <n v="220159104"/>
    <n v="815392117.99545765"/>
    <n v="791120426"/>
    <n v="1644"/>
  </r>
  <r>
    <s v="tt4913966"/>
    <x v="4603"/>
    <x v="18"/>
    <s v="17/04/2019"/>
    <s v="Horror"/>
    <s v=" Mystery"/>
    <s v=" Thriller"/>
    <n v="93"/>
    <s v="USA"/>
    <s v="English"/>
    <s v="Spanish"/>
    <m/>
    <x v="2319"/>
    <s v="Mikki Daughtry, Tobias Iaconis"/>
    <s v="Linda Cardellini, Roman Christou, Jaynee-Lynne Kinchen, Raymond Cruz, Marisol Ramirez, Patricia Velasquez, Sean Patrick Thomas, Tony Amendola, Irene Keng, Oliver Alexander, Aiden Lewandowski, Paul Rodriguez, John Marshall Jones, Ricardo Mamood-Vega, Jaydan Valdivia"/>
    <x v="744"/>
    <s v="Linda Cardellini, Roman Christou"/>
    <s v="Ignoring the eerie warning of a troubled mother suspected of child endangerment, a social worker and her own small kids are soon drawn into a frightening supernatural realm."/>
    <s v="Ignoring the eerie warning of"/>
    <n v="5.3"/>
    <n v="35088"/>
    <n v="9111031.57746513"/>
    <n v="9000000"/>
    <x v="3187"/>
    <n v="54733739"/>
    <n v="124652820.4755944"/>
    <n v="123133739"/>
    <n v="527"/>
  </r>
  <r>
    <s v="tt5165344"/>
    <x v="4604"/>
    <x v="9"/>
    <d v="2016-12-08T00:00:00"/>
    <s v="Crime"/>
    <s v=" Drama"/>
    <s v=" Thriller"/>
    <n v="148"/>
    <s v="India"/>
    <s v="Hindi"/>
    <s v="English"/>
    <m/>
    <x v="2320"/>
    <s v="Vipul K. Rawal"/>
    <s v="Akshay Kumar, Ileana D'Cruz, Manoj Bajpayee, Esha Gupta, Sharad Kelkar, Parmeet Sethi, Arjan Bajwa, Kumud Mishra, Hiten Patel, Kanwaljit Singh, Sachin Khedekar, Pavan Malhotra, Ty Hurley, Brijendra Kala, Gireesh Sahedev"/>
    <x v="630"/>
    <s v="Akshay Kumar, Ileana D'Cruz"/>
    <s v="A naval officer returns home to find out about his wife's affair. Soon, he surrenders after murdering the lover but as the case unfolds, it starts to reveal his hidden intention."/>
    <s v="A naval officer returns home to"/>
    <n v="7.1"/>
    <n v="22712"/>
    <m/>
    <m/>
    <x v="4"/>
    <n v="1087419"/>
    <m/>
    <n v="1658594"/>
    <n v="97"/>
  </r>
  <r>
    <s v="tt5168192"/>
    <x v="4605"/>
    <x v="9"/>
    <s v="21/10/2016"/>
    <s v="Drama"/>
    <m/>
    <m/>
    <n v="100"/>
    <s v="UK, France, Belgium"/>
    <s v="English"/>
    <m/>
    <m/>
    <x v="2321"/>
    <s v="Paul Laverty"/>
    <s v="Dave Johns, Hayley Squires, Briana Shann, Dylan McKiernan, Kate Rutter, Sharon Percy, Kema Sikazwe, Steven Richens, Amanda Payne, Chris Mcglade, Shaun Prendergast, Gavin Webster, Sammy T. Dobson, Mickey Hutton, Colin Coombs"/>
    <x v="2101"/>
    <s v="Dave Johns, Hayley Squires"/>
    <s v="After having suffered a heart-attack, a 59-year-old carpenter must fight the bureaucratic forces of the system in order to receive Employment and Support Allowance."/>
    <s v="After having suffered a heart-attack,"/>
    <n v="7.9"/>
    <n v="51596"/>
    <m/>
    <m/>
    <x v="4"/>
    <n v="260354"/>
    <m/>
    <n v="15793051"/>
    <n v="178"/>
  </r>
  <r>
    <s v="tt5175450"/>
    <x v="4606"/>
    <x v="19"/>
    <d v="2018-12-04T00:00:00"/>
    <s v="Biography"/>
    <s v=" Drama"/>
    <s v=" History"/>
    <n v="103"/>
    <s v="USA"/>
    <s v="English"/>
    <m/>
    <m/>
    <x v="1993"/>
    <s v="Mark Felt, John D. O'Connor"/>
    <s v="Liam Neeson, Diane Lane, Marton Csokas, Tony Goldwyn, Ike Barinholtz, Josh Lucas, Wendi McLendon-Covey, Kate Walsh, Brian d'Arcy James, Maika Monroe, Michael C. Hall, Tom Sizemore, Julian Morris, Bruce Greenwood, Noah Wyle"/>
    <x v="587"/>
    <s v="Liam Neeson, Diane Lane"/>
    <s v="A Catholic teacher meets an atheist journalist, whom a group of Catholics and Priests believes has been chosen by the devil to be the Antichrist."/>
    <s v="A Catholic teacher meets an atheist"/>
    <n v="6.4"/>
    <n v="11424"/>
    <m/>
    <m/>
    <x v="4"/>
    <n v="768946"/>
    <m/>
    <n v="4372130"/>
    <n v="72"/>
  </r>
  <r>
    <s v="tt4916630"/>
    <x v="4607"/>
    <x v="18"/>
    <s v="30/01/2020"/>
    <s v="Biography"/>
    <s v=" Crime"/>
    <s v=" Drama"/>
    <n v="137"/>
    <s v="USA"/>
    <s v="English"/>
    <m/>
    <m/>
    <x v="1944"/>
    <s v="Destin Daniel Cretton, Andrew Lanham"/>
    <s v="Jamie Foxx, Charlie Pye Jr., Michael Harding, Christopher Wolfe, Michael B. Jordan, J. Alphonse Nicholson, Adam Boyer, Jacinte Blankenship, Bryan G. Stevenson, Brad Sanders, Charmin Lee, Brie Larson, Sebastian Eugene Hansen, John Lacy, Dominic Bogart"/>
    <x v="182"/>
    <s v="Jamie Foxx, Charlie Pye Jr."/>
    <s v="World-renowned civil rights defense attorney"/>
    <s v="World-renowned civil rights defense"/>
    <n v="7.6"/>
    <n v="37753"/>
    <n v="25308421.048514251"/>
    <n v="25000000"/>
    <x v="3188"/>
    <n v="36001502"/>
    <n v="51023297.363741323"/>
    <n v="50401502"/>
    <n v="363"/>
  </r>
  <r>
    <s v="tt4925292"/>
    <x v="4608"/>
    <x v="19"/>
    <d v="2018-01-03T00:00:00"/>
    <s v="Comedy"/>
    <s v=" Drama"/>
    <m/>
    <n v="94"/>
    <s v="USA"/>
    <s v="English"/>
    <s v="Spanish"/>
    <m/>
    <x v="2138"/>
    <s v="Greta Gerwig"/>
    <s v="Saoirse Ronan, Laurie Metcalf, Tracy Letts, Lucas Hedges, Timoth√©e Chalamet, Beanie Feldstein, Lois Smith, Stephen McKinley Henderson, Odeya Rush, Jordan Rodrigues, Marielle Scott, John Karna, Jake McDorman, Bayne Gibby, Laura Marano"/>
    <x v="1008"/>
    <s v="Saoirse Ronan, Laurie Metcalf"/>
    <s v="In 2002, an artistically inclined seventeen-year-old girl comes of age in Sacramento, California."/>
    <s v="In 2002, an artistically inclined"/>
    <n v="7.4"/>
    <n v="228832"/>
    <n v="10558542.754569201"/>
    <n v="10000000"/>
    <x v="3189"/>
    <n v="48958273"/>
    <n v="83515015.434660643"/>
    <n v="79097104"/>
    <n v="783"/>
  </r>
  <r>
    <s v="tt5186714"/>
    <x v="4609"/>
    <x v="9"/>
    <d v="2017-05-01T00:00:00"/>
    <s v="Drama"/>
    <s v=" Thriller"/>
    <m/>
    <n v="124"/>
    <s v="Iran, France"/>
    <s v="Persian"/>
    <s v="English"/>
    <m/>
    <x v="1466"/>
    <s v="Asghar Farhadi"/>
    <s v="Taraneh Alidoosti, Shahab Hosseini, Maral Bani Adam, Mina Sadati, Babak Karimi, Mehdi Koushki, Farid Sajjadi Hosseini, Mojtaba Pirzadeh, Emad Emami, Ehteram Boroumand, Sam Valipour, Shirin Aghakashi, Sahra Asadollahe"/>
    <x v="2102"/>
    <s v="Taraneh Alidoosti, Shahab Hosseini"/>
    <s v="While both participating in a production of &quot;Death of a Salesman,&quot; a teacher's wife is assaulted in her new home, which leaves him determined to find the perpetrator over his wife's traumatized objections."/>
    <s v="While both participating in a"/>
    <n v="7.8"/>
    <n v="48658"/>
    <m/>
    <m/>
    <x v="4"/>
    <n v="2402067"/>
    <m/>
    <n v="6953604"/>
    <n v="102"/>
  </r>
  <r>
    <s v="tt5195412"/>
    <x v="4610"/>
    <x v="9"/>
    <s v="19/05/2017"/>
    <s v="Drama"/>
    <m/>
    <m/>
    <n v="106"/>
    <s v="USA"/>
    <s v="English"/>
    <m/>
    <m/>
    <x v="1127"/>
    <s v="E.L. Doctorow, Robin Swicord"/>
    <s v="Bryan Cranston, Jennifer Garner, Victoria Bruno, Ellery Sprayberry, Monica Lawson, Derek Alvarado, Beverly D'Angelo, Ian Anthony Dale, Tracey Walter, Pippa Bennett-Warner, Isaac Leyva, Alexander Zale, Jason O'Mara, Eliza Coleman, Cameron Simmons"/>
    <x v="1394"/>
    <s v="Bryan Cranston, Jennifer Garner"/>
    <s v="Bryan Cranston gives the performance of a lifetime as Howard Wakefield, a lawyer on the edge of madness who has decided to disassociate himself from his own life."/>
    <s v="Bryan Cranston gives the performance"/>
    <n v="6.3"/>
    <n v="14955"/>
    <m/>
    <m/>
    <x v="4"/>
    <n v="262599"/>
    <m/>
    <n v="798214"/>
    <n v="113"/>
  </r>
  <r>
    <s v="tt5206260"/>
    <x v="4611"/>
    <x v="20"/>
    <s v="22/04/2020"/>
    <s v="Animation"/>
    <s v=" Adventure"/>
    <s v=" Comedy"/>
    <n v="90"/>
    <s v="Canada, USA, UK"/>
    <s v="English"/>
    <m/>
    <m/>
    <x v="2322"/>
    <s v="Kris Pearn, Mark Stanleigh"/>
    <s v="Will Forte, Maya Rudolph, Alessia Cara, Terry Crews, Martin Short, Jane Krakowski, Se√°n Cullen, Ricky Gervais, Brian Drummond, Kris Pearn, Fiona Toth, Michael Dobson, Nancy Robertson, Kathleen Barr, Kiefer Bahrich"/>
    <x v="1435"/>
    <s v="Will Forte, Maya Rudolph"/>
    <s v="Convinced they'd be better off raising themselves, the Willoughby children hatch a sneaky plan to send their selfish parents on vacation. The siblings then embark on their own high-flying adventure to find the true meaning of family."/>
    <s v="Convinced they'd be better off"/>
    <n v="6.4"/>
    <n v="11080"/>
    <m/>
    <m/>
    <x v="4"/>
    <m/>
    <m/>
    <m/>
    <n v="163"/>
  </r>
  <r>
    <s v="tt4936450"/>
    <x v="4612"/>
    <x v="9"/>
    <s v="30/08/2016"/>
    <s v="Crime"/>
    <s v=" Drama"/>
    <m/>
    <n v="128"/>
    <s v="Romania, France, Belgium"/>
    <s v="Romanian"/>
    <m/>
    <m/>
    <x v="1900"/>
    <s v="Cristian Mungiu"/>
    <s v="Adrian Titieni, Maria Dragus, Lia Bugnar, M√£lina Manovici, Vlad Ivanov, Gelu Colceag, Rares Andrici, Petre Ciubotaru, Alexandra Davidescu, Emanuel Parvu, Lucian Ifrim, Gheorghe Ifrim, Adrian Vancica, Orsolya Moldov√°n, Tudor Smoleanu"/>
    <x v="2103"/>
    <s v="Adrian Titieni, Maria Dragus"/>
    <s v="A film about compromises and the implications of the parent's role."/>
    <s v="A film about compromises and the"/>
    <n v="7.3"/>
    <n v="11825"/>
    <n v="2156695.4297166402"/>
    <n v="2000000"/>
    <x v="3190"/>
    <n v="175975"/>
    <n v="2188714.8084139284"/>
    <n v="2029693"/>
    <n v="37"/>
  </r>
  <r>
    <s v="tt4943322"/>
    <x v="4613"/>
    <x v="19"/>
    <d v="2017-10-03T00:00:00"/>
    <s v="Drama"/>
    <s v=" War"/>
    <m/>
    <n v="106"/>
    <s v="Turkey, USA"/>
    <s v="English"/>
    <m/>
    <m/>
    <x v="671"/>
    <s v="Jeff Stockwell"/>
    <s v="Michiel Huisman, Hera Hilmar, Josh Hartnett, Ben Kingsley, Haluk Bilginer, Affif Ben Badra, Paul Barrett, Jessica Turner, Peter Hosking, Sel√ßuk Y√∂ntem, Eliska Slansky, Hasan Say, Deniz Kilic Flak, Aysen S√ºmercan, Murat Seven"/>
    <x v="1158"/>
    <s v="Michiel Huisman, Hera Hilmar"/>
    <s v="This movie is a love story between an idealistic American nurse and a Turkish officer in World War I."/>
    <s v="This movie is a love story between"/>
    <n v="6.6"/>
    <n v="24058"/>
    <n v="42234171.018276803"/>
    <n v="40000000"/>
    <x v="3191"/>
    <n v="240978"/>
    <n v="436958.9567721936"/>
    <n v="413844"/>
    <n v="133"/>
  </r>
  <r>
    <s v="tt4971344"/>
    <x v="4614"/>
    <x v="11"/>
    <d v="2019-02-05T00:00:00"/>
    <s v="Crime"/>
    <s v=" Drama"/>
    <s v=" Western"/>
    <n v="122"/>
    <s v="France, Spain, Romania, Belgium, USA"/>
    <s v="English"/>
    <m/>
    <m/>
    <x v="1486"/>
    <s v="Jacques Audiard, Thomas Bidegain"/>
    <s v="John C. Reilly, Joaquin Phoenix, Jake Gyllenhaal, Riz Ahmed, Rebecca Root, Allison Tolman, Rutger Hauer, Carol Kane, Patrice Cossonneau, Zac Abbott, David Gasman, Philip Rosch, Creed Bratton, Lenuta Bala, Jochen H√§gele"/>
    <x v="847"/>
    <s v="John C. Reilly, Joaquin Phoenix"/>
    <s v="In 1850s Oregon, the infamous duo of assassins, Eli Sisters (John C. Reilly) and Charlie Sisters (Joaquin Phoenix), chase a gold prospector and his unexpected ally."/>
    <s v="In 1850s Oregon, the infamous"/>
    <n v="7"/>
    <n v="49883"/>
    <n v="39165845.635525778"/>
    <n v="38000000"/>
    <x v="3192"/>
    <n v="3143056"/>
    <n v="13546286.907238707"/>
    <n v="13143056"/>
    <n v="298"/>
  </r>
  <r>
    <s v="tt4972582"/>
    <x v="4615"/>
    <x v="9"/>
    <s v="26/01/2017"/>
    <s v="Horror"/>
    <s v=" Thriller"/>
    <m/>
    <n v="117"/>
    <s v="USA, Japan"/>
    <s v="English"/>
    <m/>
    <m/>
    <x v="225"/>
    <s v="M. Night Shyamalan"/>
    <s v="James McAvoy, Anya Taylor-Joy, Betty Buckley, Haley Lu Richardson, Jessica Sula, Izzie Coffey, Brad William Henke, Sebastian Arcelus, Neal Huff, Ukee Washington, Ann Wood, Robert Michael Kelly, M. Night Shyamalan, Rosemary Howard, Jerome Gallman"/>
    <x v="652"/>
    <s v="James McAvoy, Anya Taylor-Joy"/>
    <s v="Three girls are kidnapped by a man with a diagnosed 23 distinct personalities. They must try to escape before the apparent emergence of a frightful new 24th."/>
    <s v="Three girls are kidnapped by a"/>
    <n v="7.3"/>
    <n v="408269"/>
    <n v="9705129.4337248802"/>
    <n v="9000000"/>
    <x v="3193"/>
    <n v="138291365"/>
    <n v="300270620.64164054"/>
    <n v="278454358"/>
    <n v="993"/>
  </r>
  <r>
    <s v="tt4975722"/>
    <x v="4616"/>
    <x v="9"/>
    <s v="16/02/2017"/>
    <s v="Drama"/>
    <m/>
    <m/>
    <n v="111"/>
    <s v="USA"/>
    <s v="English"/>
    <m/>
    <m/>
    <x v="2323"/>
    <s v="Barry Jenkins, Tarell Alvin McCraney"/>
    <s v="Mahershala Ali, Shariff Earp, Duan Sanderson, Alex R. Hibbert, Janelle Mon√°e, Naomie Harris, Jaden Piner, Herman 'Caheei McGloun, Kamal Ani-Bellow, Keomi Givens, Eddie Blanchard, Rudi Goblen, Ashton Sanders, Edson Jean, Patrick Decile"/>
    <x v="2104"/>
    <s v="Mahershala Ali, Shariff Earp"/>
    <s v="A young African-American man grapples with his identity and sexuality while experiencing the everyday struggles of childhood, adolescence, and burgeoning adulthood."/>
    <s v="A young African-American man grapples"/>
    <n v="7.4"/>
    <n v="263568"/>
    <n v="4313390.8594332803"/>
    <n v="4000000"/>
    <x v="3194"/>
    <n v="27854932"/>
    <n v="70455576.541655257"/>
    <n v="65336603"/>
    <n v="920"/>
  </r>
  <r>
    <s v="tt5225338"/>
    <x v="4617"/>
    <x v="9"/>
    <d v="2016-02-12T00:00:00"/>
    <s v="Drama"/>
    <s v=" Horror"/>
    <m/>
    <n v="76"/>
    <s v="USA"/>
    <s v="English"/>
    <s v="Portuguese"/>
    <m/>
    <x v="2187"/>
    <s v="Nicolas Pesce"/>
    <s v="Diana Agostini, Olivia Bond, Will Brill, Joey Curtis-Green, Flora Diaz, Kika Magalh√£es, Paul Nazak, Taahir Shah, Clara Wong"/>
    <x v="2105"/>
    <s v="Diana Agostini, Olivia Bond"/>
    <s v="A young, lonely woman is consumed by her deepest and darkest desires after tragedy strikes her quiet country life."/>
    <s v="A young, lonely woman is consumed"/>
    <n v="6.2"/>
    <n v="11061"/>
    <m/>
    <m/>
    <x v="4"/>
    <n v="27099"/>
    <m/>
    <n v="29539"/>
    <n v="92"/>
  </r>
  <r>
    <s v="tt5229228"/>
    <x v="4618"/>
    <x v="9"/>
    <s v="29/01/2016"/>
    <s v="Comedy"/>
    <s v=" Drama"/>
    <m/>
    <n v="115"/>
    <s v="Turkey"/>
    <s v="Turkish"/>
    <m/>
    <m/>
    <x v="2324"/>
    <s v="Y√ºksel Aksu"/>
    <s v="Cem Yilmaz, Berat Efe Parlar, Adam Bay, √úmm√º Putg√ºl, Okan Avci, Macit Koper, Greta Fusco, G√ºn Koper, Nadire √ñzkan, Pervin Mert, Saadetin Unsal, G√ºlay Ezg√º, H√ºseyin Turun√ß, Emine Sahin, Engin Akin"/>
    <x v="516"/>
    <s v="Cem Yilmaz, Berat Efe Parlar"/>
    <s v="In early 1970s, Adem is a boy living in an Aegean village with his family. He just finished the primary school and he wants to work while he's on summer holiday. He gets permission from his..."/>
    <s v="In early 1970s, Adem is a boy"/>
    <n v="7.4"/>
    <n v="11415"/>
    <m/>
    <n v="4500000"/>
    <x v="4"/>
    <m/>
    <m/>
    <n v="4227648"/>
    <n v="7"/>
  </r>
  <r>
    <s v="tt5246700"/>
    <x v="4619"/>
    <x v="11"/>
    <s v="13/07/2018"/>
    <s v="Action"/>
    <s v=" Adventure"/>
    <s v=" Drama"/>
    <n v="113"/>
    <s v="USA"/>
    <s v="English"/>
    <m/>
    <m/>
    <x v="1571"/>
    <s v="Brooks McLaren"/>
    <s v="Theo James, Kat Graham, Nancy Sorel, Nicole Ari Parker, Forest Whitaker, Anett Rumanoczky, J.J. Ramberg, Cheryl Gensiorek, Harpreet Singh Kanda, Ron Verwymeren, RJ Fetherstonhaugh, Aaron Hughes, Lanie McAuley, Josh Cruddas, Aidan Ritchie"/>
    <x v="2106"/>
    <s v="Theo James, Kat Graham"/>
    <s v="A desperate man tries to return home to his pregnant fianc√©e after a mysterious apocalyptic event turns everything to chaos."/>
    <s v="A desperate man tries to return"/>
    <n v="5"/>
    <n v="43048"/>
    <m/>
    <n v="20000000"/>
    <x v="4"/>
    <m/>
    <m/>
    <m/>
    <n v="1633"/>
  </r>
  <r>
    <s v="tt5001718"/>
    <x v="4620"/>
    <x v="19"/>
    <s v="21/09/2017"/>
    <s v="Drama"/>
    <s v=" Romance"/>
    <m/>
    <n v="96"/>
    <s v="USA"/>
    <s v="English"/>
    <s v="Spanish"/>
    <m/>
    <x v="2325"/>
    <s v="J. Mills Goodloe, Nicola Yoon"/>
    <s v="Amandla Stenberg, Nick Robinson, Anika Noni Rose, Ana de la Reguera, Taylor Hickson, Danube Hermosillo, Dan Payne, Fiona Loewi, Sage Brocklebank, Robert Lawrenson, Peter Benson, Fran√ßoise Yip, Farryn VanHumbeck, Marion Eisman, Allison Riley"/>
    <x v="2030"/>
    <s v="Amandla Stenberg, Nick Robinson"/>
    <s v="A teenager who's spent her whole life confined to her home falls for the boy next door."/>
    <s v="A teenager who's spent her whole"/>
    <n v="6.4"/>
    <n v="31590"/>
    <n v="10558542.754569201"/>
    <n v="10000000"/>
    <x v="3195"/>
    <n v="34121140"/>
    <n v="65062944.127529435"/>
    <n v="61621140"/>
    <n v="125"/>
  </r>
  <r>
    <s v="tt5013056"/>
    <x v="4621"/>
    <x v="19"/>
    <s v="31/08/2017"/>
    <s v="Action"/>
    <s v=" Drama"/>
    <s v=" History"/>
    <n v="106"/>
    <s v="UK, Netherlands, France, USA"/>
    <s v="English"/>
    <s v="French"/>
    <s v="German"/>
    <x v="194"/>
    <s v="Christopher Nolan"/>
    <s v="Fionn Whitehead, Damien Bonnard, Aneurin Barnard, Lee Armstrong, James Bloor, Barry Keoghan, Mark Rylance, Tom Glynn-Carney, Tom Hardy, Jack Lowden, Luke Thompson, Michel Biel, Constantin Balsan, Billy Howle, Mikey Collins"/>
    <x v="2107"/>
    <s v="Fionn Whitehead, Damien Bonnard"/>
    <s v="Allied soldiers from Belgium, the British Empire, and France are surrounded by the German Army and evacuated during a fierce battle in World War II."/>
    <s v="Allied soldiers from Belgium,"/>
    <n v="7.9"/>
    <n v="531422"/>
    <n v="105585427.545692"/>
    <n v="100000000"/>
    <x v="3196"/>
    <n v="189740665"/>
    <n v="556381780.10702157"/>
    <n v="526949403"/>
    <n v="2399"/>
  </r>
  <r>
    <s v="tt5027774"/>
    <x v="4622"/>
    <x v="19"/>
    <d v="2018-11-01T00:00:00"/>
    <s v="Comedy"/>
    <s v=" Crime"/>
    <s v=" Drama"/>
    <n v="115"/>
    <s v="UK, USA"/>
    <s v="English"/>
    <m/>
    <m/>
    <x v="1154"/>
    <s v="Martin McDonagh"/>
    <s v="Frances McDormand, Caleb Landry Jones, Kerry Condon, Sam Rockwell, Alejandro Barrios, Jason Ledford, Darrell Britt-Gibson, Woody Harrelson, Abbie Cornish, Riya May Atwood, Selah Atwood, Lucas Hedges, Zeljko Ivanek, Amanda Warren, Malaya Rivera Drew"/>
    <x v="228"/>
    <s v="Frances McDormand, Caleb Landry Jones"/>
    <s v="A mother personally challenges the local authorities to solve her daughter's murder when they fail to catch the culprit."/>
    <s v="A mother personally challenges"/>
    <n v="8.1999999999999993"/>
    <n v="411693"/>
    <n v="15837814.1318538"/>
    <n v="15000000"/>
    <x v="3197"/>
    <n v="54513740"/>
    <n v="169139440.82547748"/>
    <n v="160192031"/>
    <n v="1195"/>
  </r>
  <r>
    <s v="tt5294518"/>
    <x v="4623"/>
    <x v="18"/>
    <s v="18/10/2019"/>
    <s v="Drama"/>
    <s v=" Horror"/>
    <s v=" Mystery"/>
    <n v="98"/>
    <s v="USA"/>
    <s v="English"/>
    <m/>
    <m/>
    <x v="2066"/>
    <s v="David Chirchirillo, Ian Goldberg"/>
    <s v="Charlie Shotwell, Kelly Reilly, Max Martini, Lili Taylor, Sadie Sink, Deneen Tyler, Katia Gomez, Austin Foxx, Kailia Posey, Parker Lovein, Lou Beatty Jr., Jared Bankens, Nathaniel Woolsey, Mitchell de Rubira, Kaleb Naquin"/>
    <x v="2108"/>
    <s v="Charlie Shotwell, Kelly Reilly"/>
    <s v="A boy receiving treatment for his auto-immune disorder discovers that the house he's living in isn't as safe as he thought."/>
    <s v="A boy receiving treatment for"/>
    <n v="5.7"/>
    <n v="26539"/>
    <m/>
    <m/>
    <x v="4"/>
    <m/>
    <m/>
    <m/>
    <n v="549"/>
  </r>
  <r>
    <s v="tt5028340"/>
    <x v="4624"/>
    <x v="11"/>
    <s v="20/12/2018"/>
    <s v="Comedy"/>
    <s v=" Family"/>
    <s v=" Fantasy"/>
    <n v="130"/>
    <s v="USA, UK"/>
    <s v="English"/>
    <m/>
    <m/>
    <x v="506"/>
    <s v="P.L. Travers, David Magee"/>
    <s v="Emily Blunt, Lin-Manuel Miranda, Ben Whishaw, Emily Mortimer, Pixie Davies, Nathanael Saleh, Joel Dawson, Julie Walters, Meryl Streep, Colin Firth, Jeremy Swift, Kobna Holdbrook-Smith, Dick Van Dyke, Angela Lansbury, David Warner"/>
    <x v="950"/>
    <s v="Emily Blunt, Lin-Manuel Miranda"/>
    <s v="A few decades after her original visit, Mary Poppins, the magical nanny, returns to help the Banks siblings and Michael's children through a difficult time in their lives."/>
    <s v="A few decades after her original"/>
    <n v="6.7"/>
    <n v="73598"/>
    <n v="133988419.27943029"/>
    <n v="130000000"/>
    <x v="3198"/>
    <n v="171958438"/>
    <n v="360270088.07570374"/>
    <n v="349545966"/>
    <n v="1110"/>
  </r>
  <r>
    <s v="tt5033998"/>
    <x v="59"/>
    <x v="18"/>
    <d v="2020-06-08T00:00:00"/>
    <s v="Action"/>
    <s v=" Adventure"/>
    <s v=" Comedy"/>
    <n v="118"/>
    <s v="Germany, USA"/>
    <s v="English"/>
    <s v="French"/>
    <s v="Portuguese"/>
    <x v="2076"/>
    <s v="Elizabeth Banks, Evan Spiliotopoulos"/>
    <s v="Kristen Stewart, Naomi Scott, Ella Balinska, Elizabeth Banks, Patrick Stewart, Djimon Hounsou, Sam Claflin, Jonathan Tucker, Nat Faxon, Chris Pang, Luis Gerardo M√©ndez, Noah Centineo, David Sch√ºtter, Hannah Hoekstra, Jane Chirwa"/>
    <x v="492"/>
    <s v="Kristen Stewart, Naomi Scott"/>
    <s v="When a young systems engineer blows the whistle on a dangerous technology, Charlie's Angels are called into action, putting their lives on the line to protect us all."/>
    <s v="When a young systems engineer"/>
    <n v="4.7"/>
    <n v="49824"/>
    <n v="48592168.41314736"/>
    <n v="48000000"/>
    <x v="3199"/>
    <n v="17803077"/>
    <n v="74183930.395678669"/>
    <n v="73279888"/>
    <n v="1189"/>
  </r>
  <r>
    <s v="tt5052448"/>
    <x v="4625"/>
    <x v="19"/>
    <s v="18/05/2017"/>
    <s v="Horror"/>
    <s v=" Mystery"/>
    <s v=" Thriller"/>
    <n v="104"/>
    <s v="USA, Japan"/>
    <s v="English"/>
    <m/>
    <m/>
    <x v="2326"/>
    <s v="Jordan Peele"/>
    <s v="Daniel Kaluuya, Allison Williams, Catherine Keener, Bradley Whitford, Caleb Landry Jones, Marcus Henderson, Betty Gabriel, LaKeith Stanfield, Stephen Root, Lil Rel Howery, Ashley LeConte Campbell, John Wilmot, Caren L. Larkey, Julie Ann Doan, Rutherford Cravens"/>
    <x v="2109"/>
    <s v="Daniel Kaluuya, Allison Williams"/>
    <s v="A young African-American visits his white girlfriend's parents for the weekend, where his simmering uneasiness about their reception of him eventually reaches a boiling point."/>
    <s v="A young African-American visits"/>
    <n v="7.7"/>
    <n v="472430"/>
    <n v="4751344.2395561403"/>
    <n v="4500000"/>
    <x v="3200"/>
    <n v="176040665"/>
    <n v="287720620.5443989"/>
    <n v="272500313"/>
    <n v="1593"/>
  </r>
  <r>
    <s v="tt5304992"/>
    <x v="4626"/>
    <x v="11"/>
    <s v="15/06/2018"/>
    <s v="Comedy"/>
    <s v=" Romance"/>
    <m/>
    <n v="105"/>
    <s v="USA"/>
    <s v="English"/>
    <m/>
    <m/>
    <x v="2327"/>
    <s v="Katie Silberman"/>
    <s v="Zoey Deutch, Glen Powell, Lucy Liu, Taye Diggs, Joan Smalls, Meredith Hagner, Pete Davidson, Jon Rudnitsky, Tituss Burgess, Jake Robinson, Aaron Costa Ganis, Paulie Deo Jr., Noah Robbins, Cody Calafiore, Ralph Byers"/>
    <x v="1561"/>
    <s v="Zoey Deutch, Glen Powell"/>
    <s v="Two corporate executive assistants hatch a plan to match-make their two bosses."/>
    <s v="Two corporate executive assistants"/>
    <n v="6.5"/>
    <n v="40115"/>
    <m/>
    <m/>
    <x v="4"/>
    <m/>
    <m/>
    <m/>
    <n v="137"/>
  </r>
  <r>
    <s v="tt5052474"/>
    <x v="4627"/>
    <x v="11"/>
    <s v="18/10/2018"/>
    <s v="Action"/>
    <s v=" Adventure"/>
    <s v=" Crime"/>
    <n v="122"/>
    <s v="USA, Mexico"/>
    <s v="English"/>
    <s v="Spanish"/>
    <s v="American Sign Language"/>
    <x v="2204"/>
    <s v="Taylor Sheridan"/>
    <s v="Benicio Del Toro, Josh Brolin, Isabela Merced, Jeffrey Donovan, Catherine Keener, Manuel Garcia-Rulfo, Matthew Modine, Shea Whigham, Elijah Rodriguez, Howard Ferguson Jr., David Casta√±eda, Jacqueline Torres, Raoul Max Trujillo, Bruno Bichir, Jake Picking"/>
    <x v="110"/>
    <s v="Benicio Del Toro, Josh Brolin"/>
    <s v="The drug war on the U.S.-Mexico border has escalated as the cartels have begun trafficking terrorists across the US border. To fight the war, federal agent Matt Graver re-teams with the mercurial Alejandro."/>
    <s v="The drug war on the U.S.-Mexico"/>
    <n v="7.1"/>
    <n v="119798"/>
    <n v="36073805.190615848"/>
    <n v="35000000"/>
    <x v="3201"/>
    <n v="50072235"/>
    <n v="78164456.202228308"/>
    <n v="75837743"/>
    <n v="672"/>
  </r>
  <r>
    <s v="tt5310090"/>
    <x v="4628"/>
    <x v="9"/>
    <s v="29/01/2016"/>
    <s v="Action"/>
    <s v=" Drama"/>
    <s v=" Sport"/>
    <n v="109"/>
    <s v="India"/>
    <s v="Hindi"/>
    <s v="Tamil"/>
    <m/>
    <x v="2328"/>
    <s v="Sudha Kongara, Sudha Kongara"/>
    <s v="Madhavan, Ritika Singh, Mumtaz Sorcar, Nassar, Radha Ravi, Zakir Hussain, Kaali Venkat, Baljinder Kaur, Bipin, Olympic Devarajan, Zakir Hussain, Talib Mehdi, M.K. Raina, Ashiqa Salvan, Raj Sharma"/>
    <x v="1493"/>
    <s v="Madhavan, Ritika Singh"/>
    <s v="The story of a former boxer who quits boxing following a fallout with the authorities over the underlying politics but goes on to coach a fisherwoman to fulfill his dream through her."/>
    <s v="The story of a former boxer who"/>
    <n v="7.6"/>
    <n v="11095"/>
    <m/>
    <m/>
    <x v="4"/>
    <n v="76931"/>
    <m/>
    <n v="94787"/>
    <n v="48"/>
  </r>
  <r>
    <s v="tt5073642"/>
    <x v="4629"/>
    <x v="18"/>
    <d v="2020-05-02T00:00:00"/>
    <s v="Horror"/>
    <s v=" Mystery"/>
    <s v=" Sci-Fi"/>
    <n v="111"/>
    <s v="USA, Malaysia, Portugal"/>
    <s v="English"/>
    <m/>
    <m/>
    <x v="2329"/>
    <s v="H.P. Lovecraft, Richard Stanley"/>
    <s v="Nicolas Cage, Joely Richardson, Madeleine Arthur, Elliot Knight, Tommy Chong, Brendan Meyer, Julian Hilliard, Josh C. Waller, Q'orianka Kilcher, Melissa Nearman, Amanda Booth, Keith Harle, Xibanga, Ulisses, Laia"/>
    <x v="130"/>
    <s v="Nicolas Cage, Joely Richardson"/>
    <s v="A secluded farm is struck by a strange meteorite which has apocalyptic consequences for the family living there and possibly the world."/>
    <s v="A secluded farm is struck by a"/>
    <n v="6.2"/>
    <n v="24703"/>
    <n v="6074021.05164342"/>
    <n v="6000000"/>
    <x v="3202"/>
    <n v="765561"/>
    <n v="1036136.8810945929"/>
    <n v="1023510"/>
    <n v="430"/>
  </r>
  <r>
    <s v="tt5311542"/>
    <x v="4630"/>
    <x v="11"/>
    <d v="2018-04-10T00:00:00"/>
    <s v="Biography"/>
    <s v=" Drama"/>
    <s v=" Romance"/>
    <n v="189"/>
    <s v="Germany, Italy"/>
    <s v="German"/>
    <s v="Russian"/>
    <m/>
    <x v="843"/>
    <s v="Florian Henckel von Donnersmarck"/>
    <s v="Tom Schilling, Sebastian Koch, Paula Beer, Saskia Rosendahl, Oliver Masucci, Hanno Koffler, Cai Cohrs, Evgeniy Sidikhin, Ulrike C. Tscharre, J√∂rg Sch√ºttauf, Jeanette Hain, Hans-Uwe Bauer, Ina Weisse, Lars Eidinger, Johanna Gastdorf"/>
    <x v="1859"/>
    <s v="Tom Schilling, Sebastian Koch"/>
    <s v="German artist Kurt Barnert has escaped East Germany and now lives in West Germany, but is tormented by his childhood under the Nazis and the DDR-regime."/>
    <s v="German artist Kurt Barnert has"/>
    <n v="7.7"/>
    <n v="13552"/>
    <m/>
    <m/>
    <x v="4"/>
    <n v="1304042"/>
    <m/>
    <n v="6194487"/>
    <n v="85"/>
  </r>
  <r>
    <s v="tt5312232"/>
    <x v="4631"/>
    <x v="9"/>
    <s v="29/04/2016"/>
    <s v="Drama"/>
    <s v=" Romance"/>
    <m/>
    <n v="174"/>
    <s v="India"/>
    <s v="Marathi"/>
    <m/>
    <m/>
    <x v="2330"/>
    <s v="Nagraj Manjule, Nagraj Manjule"/>
    <s v="Rinku Rajguru, Akash Thosar, Arbaz Shaikh, Tanaji Galgunde, Suresh Vishwakarma, Suraj Pawar, Anuja Mule, Bhushan Manjule, Chhaya Kadam, Rubina Inamdar, Nagraj Manjule, Shivam More, Mithunchandra Chaudhari, Bhakti Chavan, Ramchandra Dhumal"/>
    <x v="2110"/>
    <s v="Rinku Rajguru, Akash Thosar"/>
    <s v="In interior Maharashtra, a fisherman's son and a local politician's daughter fall in love against the restrictions of caste hierarchy."/>
    <s v="In interior Maharashtra, a fisherman's"/>
    <n v="8.3000000000000007"/>
    <n v="11018"/>
    <m/>
    <m/>
    <x v="4"/>
    <m/>
    <m/>
    <m/>
    <n v="92"/>
  </r>
  <r>
    <s v="tt5316540"/>
    <x v="4632"/>
    <x v="18"/>
    <s v="18/01/2019"/>
    <s v="Action"/>
    <s v=" Drama"/>
    <s v=" Thriller"/>
    <n v="94"/>
    <s v="UK, USA"/>
    <s v="Arabic"/>
    <s v="French"/>
    <s v="English"/>
    <x v="2331"/>
    <s v="Vicky Jewson, Rupert Whitaker"/>
    <s v="Noomi Rapace, Olivia Jewson, Abdellatif Chaouqi, Sophie N√©lisse, Huw Parmenter, Cherise Silvestri, Indira Varma, Sargon Yelda, Robin Kermode, Charley Palmer Rothwell, Eoin Macken, Akin Gazi, Jonathan Jude, Anna-Marie Sullivan, George Georgiou"/>
    <x v="1409"/>
    <s v="Noomi Rapace, Olivia Jewson"/>
    <s v="A female bodyguard is hired to protect an heiress on the run from assassins."/>
    <s v="A female bodyguard is hired to"/>
    <n v="5.7"/>
    <n v="19924"/>
    <m/>
    <m/>
    <x v="4"/>
    <m/>
    <m/>
    <n v="60040"/>
    <n v="254"/>
  </r>
  <r>
    <s v="tt5083738"/>
    <x v="4633"/>
    <x v="11"/>
    <s v="24/01/2019"/>
    <s v="Biography"/>
    <s v=" Comedy"/>
    <s v=" Drama"/>
    <n v="119"/>
    <s v="Ireland, UK, USA"/>
    <s v="English"/>
    <m/>
    <m/>
    <x v="1475"/>
    <s v="Deborah Davis, Tony McNamara"/>
    <s v="Olivia Colman, Rachel Weisz, Emma Delves, Faye Daveney, Emma Stone, Paul Swaine, Jennifer White, Lilly-Rose Stevens, Denise Mack, James Smith, Mark Gatiss, Horatio, Willem Dalby, Edward Aczel, Carolyn Saint-P√©"/>
    <x v="2111"/>
    <s v="Olivia Colman, Rachel Weisz"/>
    <s v="In early 18th century England, a frail Queen Anne occupies the throne and her close friend, Lady Sarah, governs the country in her stead. When a new servant, Abigail, arrives, her charm endears her to Sarah."/>
    <s v="In early 18th century England,"/>
    <n v="7.5"/>
    <n v="163857"/>
    <n v="15460202.224549649"/>
    <n v="15000000"/>
    <x v="3203"/>
    <n v="34366783"/>
    <n v="98861506.125141576"/>
    <n v="95918706"/>
    <n v="1207"/>
  </r>
  <r>
    <s v="tt5323662"/>
    <x v="4634"/>
    <x v="9"/>
    <s v="24/10/2017"/>
    <s v="Animation"/>
    <s v=" Drama"/>
    <s v=" Family"/>
    <n v="130"/>
    <s v="Japan"/>
    <s v="Japanese"/>
    <s v="Japanese Sign Language"/>
    <m/>
    <x v="2332"/>
    <s v="Yoshitoki Oima, Reiko Yoshida"/>
    <s v="Miyu Irino, Saori Hayami, Aoi Y√ªki, Kensh√¥ Ono, Y√ªki Kaneko, Yui Ishikawa, Megumi Han, Toshiyuki Toyonaga, Mayu Matsuoka, Sachiko Kojima, Hana Takeda, Fuminori Komatsu, Ikuko Tani, Erena Kamata, Ayano Hamaguchi"/>
    <x v="1790"/>
    <s v="Miyu Irino, Saori Hayami"/>
    <s v="A young man is ostracized by his classmates after he bullies a deaf girl to the point where she moves away. Years later, he sets off on a path for redemption."/>
    <s v="A young man is ostracized by his"/>
    <n v="8.1999999999999993"/>
    <n v="40855"/>
    <m/>
    <m/>
    <x v="4"/>
    <n v="644391"/>
    <m/>
    <n v="30490447"/>
    <n v="180"/>
  </r>
  <r>
    <s v="tt5340300"/>
    <x v="4635"/>
    <x v="19"/>
    <d v="2018-05-04T00:00:00"/>
    <s v="Drama"/>
    <m/>
    <m/>
    <n v="121"/>
    <s v="UK"/>
    <s v="English"/>
    <s v="Spanish"/>
    <m/>
    <x v="2139"/>
    <s v="Andrew Haigh, Willy Vlautin"/>
    <s v="Charlie Plummer, Amy Seimetz, Travis Fimmel, Steve Buscemi, Jason Beem, Tolo Tuitele, Ayanna Berkshire, Connor Brenes, Kurt Conroyd, Chlo√´ Sevigny, Dennis Fitzpatrick, Rusty Tennant, Julia Prud'homme, Jason Rouse, Lewis Pullman"/>
    <x v="2112"/>
    <s v="Charlie Plummer, Amy Seimetz"/>
    <s v="A teenager gets a summer job working for a horse trainer and befriends the fading racehorse, Lean on Pete."/>
    <s v="A teenager gets a summer job working"/>
    <n v="7.2"/>
    <n v="10704"/>
    <m/>
    <m/>
    <x v="4"/>
    <n v="1163056"/>
    <m/>
    <n v="2443584"/>
    <n v="79"/>
  </r>
  <r>
    <s v="tt5354160"/>
    <x v="4636"/>
    <x v="9"/>
    <s v="30/09/2016"/>
    <s v="Crime"/>
    <s v=" Mystery"/>
    <s v=" Thriller"/>
    <n v="147"/>
    <s v="Bangladesh"/>
    <s v="Bengali"/>
    <m/>
    <m/>
    <x v="2333"/>
    <s v="Syed Gaosul Alam Shaon, Anam Biswas"/>
    <s v="Chanchal Chowdhury, Masuma Rahman Nabila, Bijori Barkatullah, Partho Barua, Amitabh Reza Chowdhury, Heera Chowdhury, Brindabon Das, Lutfur Rahman George, Shohel Mondol, Shawkat Osman, Sohel Rana, Gousul Alam Shaon, Arifin Shuvo"/>
    <x v="2113"/>
    <s v="Chanchal Chowdhury, Masuma Rahman Nabila"/>
    <s v="Ayna is an actor and the prison is his stage. He slips into the characters of the powerful convicted in exchange of money and take their place in prison. This strange profession is borne ..."/>
    <s v="Ayna is an actor and the prison"/>
    <n v="9.1"/>
    <n v="19876"/>
    <m/>
    <s v="BDT 35000000"/>
    <x v="4"/>
    <m/>
    <m/>
    <m/>
    <n v="114"/>
  </r>
  <r>
    <s v="tt5095030"/>
    <x v="4637"/>
    <x v="11"/>
    <s v="14/08/2018"/>
    <s v="Action"/>
    <s v=" Adventure"/>
    <s v=" Comedy"/>
    <n v="118"/>
    <s v="USA"/>
    <s v="English"/>
    <s v="Spanish"/>
    <m/>
    <x v="184"/>
    <s v="Chris McKenna, Erik Sommers"/>
    <s v="Paul Rudd, Evangeline Lilly, Michael Pe√±a, Walton Goggins, Bobby Cannavale, Judy Greer, T.I., David Dastmalchian, Hannah John-Kamen, Abby Ryder Fortson, Randall Park, Michelle Pfeiffer, Laurence Fishburne, Michael Douglas, Divian Ladwa"/>
    <x v="931"/>
    <s v="Paul Rudd, Evangeline Lilly"/>
    <s v="As Scott Lang balances being both a superhero and a father, Hope van Dyne and Dr. Hank Pym present an urgent new mission that finds the Ant-Man fighting alongside The Wasp to uncover secrets from their past."/>
    <s v="As Scott Lang balances being both"/>
    <n v="7.1"/>
    <n v="295480"/>
    <n v="166970184.0251362"/>
    <n v="162000000"/>
    <x v="3204"/>
    <n v="216648740"/>
    <n v="641777873.92915583"/>
    <n v="622674139"/>
    <n v="944"/>
  </r>
  <r>
    <s v="tt5109784"/>
    <x v="4638"/>
    <x v="19"/>
    <s v="28/09/2017"/>
    <s v="Drama"/>
    <s v=" Horror"/>
    <s v=" Mystery"/>
    <n v="121"/>
    <s v="USA"/>
    <s v="English"/>
    <m/>
    <m/>
    <x v="109"/>
    <s v="Darren Aronofsky"/>
    <s v="Jennifer Lawrence, Javier Bardem, Ed Harris, Michelle Pfeiffer, Brian Gleeson, Domhnall Gleeson, Jovan Adepo, Amanda Chiu, Patricia Summersett, Eric Davis, Raphael Grosz-Harvey, Emily Hampshire, Abraham Aronofsky, Luis Oliva, Stephanie Ng Wan"/>
    <x v="1395"/>
    <s v="Jennifer Lawrence, Javier Bardem"/>
    <s v="A couple's relationship is tested when uninvited guests arrive at their home, disrupting their tranquil existence."/>
    <s v="A couple's relationship is tested"/>
    <n v="6.6"/>
    <n v="184669"/>
    <n v="31675628.263707601"/>
    <n v="30000000"/>
    <x v="3205"/>
    <n v="17800004"/>
    <n v="47003463.724661432"/>
    <n v="44516999"/>
    <n v="2106"/>
  </r>
  <r>
    <s v="tt5113040"/>
    <x v="4639"/>
    <x v="18"/>
    <d v="2019-06-06T00:00:00"/>
    <s v="Animation"/>
    <s v=" Adventure"/>
    <s v=" Comedy"/>
    <n v="86"/>
    <s v="USA, France, Japan"/>
    <s v="English"/>
    <m/>
    <m/>
    <x v="2334"/>
    <s v="Brian Lynch"/>
    <s v="Patton Oswalt, Kevin Hart, Harrison Ford, Eric Stonestreet, Jenny Slate, Tiffany Haddish, Lake Bell, Dana Carvey, Bobby Moynihan, Hannibal Buress, Chris Renaud, Ellie Kemper, Pete Holmes, Henry Lynch, Nick Kroll"/>
    <x v="667"/>
    <s v="Patton Oswalt, Kevin Hart"/>
    <s v="Continuing the story of Max and his pet friends, following their secret lives after their owners leave them for work or school each day."/>
    <s v="Continuing the story of Max and"/>
    <n v="6.5"/>
    <n v="46358"/>
    <n v="80986947.355245605"/>
    <n v="80000000"/>
    <x v="3206"/>
    <n v="158874395"/>
    <n v="435356767.82807881"/>
    <n v="430051293"/>
    <n v="287"/>
  </r>
  <r>
    <s v="tt5397194"/>
    <x v="4640"/>
    <x v="11"/>
    <d v="2018-04-05T00:00:00"/>
    <s v="Crime"/>
    <s v=" Drama"/>
    <s v=" Mystery"/>
    <n v="100"/>
    <s v="Germany, USA, Canada"/>
    <s v="English"/>
    <m/>
    <m/>
    <x v="68"/>
    <s v="Andrew Niccol"/>
    <s v="Clive Owen, Afiya Bennett, Morgan Allen, Jeffrey Men, James Tam, Amanda Seyfried, Jonathan Potts, Rachel Roberts, Toyin Ishola, Sebastian Pigott, David Storch, Billy Parrott, Amadou Kebe, Stephanie Christian, Natalie Chaves"/>
    <x v="559"/>
    <s v="Clive Owen, Afiya Bennett"/>
    <s v="In a world without anonymity or crime, a detective meets a woman who threatens their security."/>
    <s v="In a world without anonymity or"/>
    <n v="6.1"/>
    <n v="35705"/>
    <m/>
    <n v="20000000"/>
    <x v="4"/>
    <m/>
    <m/>
    <n v="1197741"/>
    <n v="244"/>
  </r>
  <r>
    <s v="tt5431890"/>
    <x v="4641"/>
    <x v="18"/>
    <s v="30/08/2019"/>
    <s v="Biography"/>
    <s v=" Crime"/>
    <s v=" Drama"/>
    <n v="112"/>
    <s v="UK, USA, Switzerland, China"/>
    <s v="English"/>
    <s v="Mandarin"/>
    <m/>
    <x v="1026"/>
    <s v="Gregory Bernstein, Sara Bernstein"/>
    <s v="Keira Knightley, Matt Smith, Matthew Goode, Rhys Ifans, Adam Bakri, Ralph Fiennes, Conleth Hill, Indira Varma, Jeremy Northam, John Heffernan, Monica Dolan, Tamsin Greig, Niccy Lin, Jack Farthing, Gabrielle Downey"/>
    <x v="739"/>
    <s v="Keira Knightley, Matt Smith"/>
    <s v="The true story of a British whistleblower who leaked information to the press about an illegal NSA spy operation designed to push the UN Security Council into sanctioning the 2003 invasion of Iraq."/>
    <s v="The true story of a British whistleblower"/>
    <n v="7.3"/>
    <n v="26602"/>
    <m/>
    <m/>
    <x v="4"/>
    <n v="1988546"/>
    <m/>
    <n v="9473603"/>
    <n v="193"/>
  </r>
  <r>
    <s v="tt5437928"/>
    <x v="4642"/>
    <x v="11"/>
    <d v="2018-06-12T00:00:00"/>
    <s v="Biography"/>
    <s v=" Drama"/>
    <s v=" History"/>
    <n v="111"/>
    <s v="UK, USA, France, Hungary, Netherlands"/>
    <s v="English"/>
    <m/>
    <m/>
    <x v="2335"/>
    <s v="Richard Glatzer, Wash Westmoreland"/>
    <s v="Keira Knightley, Fiona Shaw, Dominic West, Robert Pugh, Sloan Thompson, Arabella Weir, M√°t√© Haumann, Ray Panthaki, Al Weaver, Vir√°g B√°r√°ny, Dickie Beau, Kylie Watt, Janine Harouni, Jake Graf, Joe Geary"/>
    <x v="739"/>
    <s v="Keira Knightley, Fiona Shaw"/>
    <s v="Colette is pushed by her husband to write novels under his name. Upon their success, she fights to make her talents known, challenging gender norms."/>
    <s v="Colette is pushed by her husband"/>
    <n v="6.7"/>
    <n v="18280"/>
    <m/>
    <m/>
    <x v="4"/>
    <n v="5137622"/>
    <m/>
    <n v="14273033"/>
    <n v="136"/>
  </r>
  <r>
    <s v="tt5117670"/>
    <x v="4643"/>
    <x v="11"/>
    <s v="22/03/2018"/>
    <s v="Adventure"/>
    <s v=" Comedy"/>
    <s v=" Family"/>
    <n v="95"/>
    <s v="USA, Australia, UK"/>
    <s v="English"/>
    <m/>
    <m/>
    <x v="1375"/>
    <s v="Rob Lieber, Will Gluck"/>
    <s v="James Corden, Fayssal Bazzi, Domhnall Gleeson, Sia, Colin Moody, Sam Neill, Margot Robbie, Elizabeth Debicki, Daisy Ridley, Rose Byrne, Christian Gazal, Ewen Leslie, Natalie Dew, Terenia Edwards, Marianne Jean-Baptiste"/>
    <x v="1209"/>
    <s v="James Corden, Fayssal Bazzi"/>
    <s v="Feature adaptation of Beatrix Potter's classic tale of a rebellious rabbit trying to sneak into a farmer's vegetable garden."/>
    <s v="Feature adaptation of Beatrix"/>
    <n v="6.6"/>
    <n v="33945"/>
    <n v="51534007.415165491"/>
    <n v="50000000"/>
    <x v="3207"/>
    <n v="115253424"/>
    <n v="362043339.25841469"/>
    <n v="351266433"/>
    <n v="314"/>
  </r>
  <r>
    <s v="tt5440700"/>
    <x v="4644"/>
    <x v="9"/>
    <s v="14/04/2016"/>
    <s v="Action"/>
    <s v=" Drama"/>
    <m/>
    <n v="157"/>
    <s v="India"/>
    <s v="Tamil"/>
    <s v="Telugu"/>
    <m/>
    <x v="2336"/>
    <s v="Atlee Kumar, Ramanagirivasan"/>
    <s v="Joseph Vijay, Samantha Ruth Prabhu, Amy Jackson, Baby Nainika, J. Mahendran, Motta Rajendran, Radhika Sarathkumar, Swaminathan, Prabhu, Boxer Dheena, Azhagam Perumal, Lobo, Stun Shiva, Prinz Nithik, Kaali Venkat"/>
    <x v="1610"/>
    <s v="Joseph Vijay, Samantha Ruth Prabhu"/>
    <s v="When his daughter's life is endangered by a local gang, Joseph Kuruvilla will do whatever it takes to stop them. However, at the same time, his dangerous past slowly resurfaces."/>
    <s v="When his daughter's life is endangered"/>
    <n v="7.1"/>
    <n v="12543"/>
    <m/>
    <s v="INR 1000000000"/>
    <x v="4"/>
    <m/>
    <m/>
    <n v="678057"/>
    <n v="58"/>
  </r>
  <r>
    <s v="tt5140878"/>
    <x v="4645"/>
    <x v="19"/>
    <d v="2017-03-08T00:00:00"/>
    <s v="Horror"/>
    <s v=" Mystery"/>
    <s v=" Thriller"/>
    <n v="109"/>
    <s v="USA"/>
    <s v="English"/>
    <s v="Spanish"/>
    <m/>
    <x v="979"/>
    <s v="Gary Dauberman, Gary Dauberman"/>
    <s v="Anthony LaPaglia, Samara Lee, Miranda Otto, Brad Greenquist, Lulu Wilson, Talitha Eliana Bateman, Stephanie Sigman, Mark Bramhall, Grace Fulton, Philippa Coulthard, Tayler Buck, Lou Lou Safran, Joseph Bishara, Alicia Vela-Bailey, Jessie Giacomazzi"/>
    <x v="70"/>
    <s v="Anthony LaPaglia, Samara Lee"/>
    <s v="Twelve years after the tragic death of their little girl, a doll-maker and his wife welcome a nun and several girls from a shuttered orphanage into their home, where they become the target of the doll-maker's possessed creation, Annabelle."/>
    <s v="Twelve years after the tragic"/>
    <n v="6.5"/>
    <n v="108128"/>
    <n v="15837814.1318538"/>
    <n v="15000000"/>
    <x v="3208"/>
    <n v="102092201"/>
    <n v="323636106.61685735"/>
    <n v="306515884"/>
    <n v="418"/>
  </r>
  <r>
    <s v="tt5442456"/>
    <x v="4646"/>
    <x v="19"/>
    <s v="25/07/2018"/>
    <s v="Action"/>
    <s v=" Sci-Fi"/>
    <s v=" Thriller"/>
    <n v="93"/>
    <s v="South Africa, China, USA"/>
    <s v="English"/>
    <s v="Chinese"/>
    <m/>
    <x v="2337"/>
    <s v="Ron Mita, Jim McClain"/>
    <s v="Ethan Hawke, Qing Xu, Paul Anderson, Rutger Hauer, Tyrone Keogh, Nathalie Boltt, Liam Cunningham, Jeremy Yong, Susan Ling Young, Hakeem Kae-Kazim, Claire Berlein, Richard Lothian, Tanya van Graan, Alex Anlos, Brendan Sean Murray"/>
    <x v="347"/>
    <s v="Ethan Hawke, Qing Xu"/>
    <s v="An assassin seeks redemption after being given a second chance at life."/>
    <s v="An assassin seeks redemption after"/>
    <n v="5.8"/>
    <n v="12069"/>
    <m/>
    <m/>
    <x v="4"/>
    <m/>
    <m/>
    <n v="5805201"/>
    <n v="72"/>
  </r>
  <r>
    <s v="tt5460276"/>
    <x v="4647"/>
    <x v="19"/>
    <s v="25/01/2017"/>
    <s v="Action"/>
    <s v=" Drama"/>
    <s v=" Thriller"/>
    <n v="139"/>
    <s v="India"/>
    <s v="Hindi"/>
    <m/>
    <m/>
    <x v="2338"/>
    <s v="Sanjay Masoomm, Vijay Kumar Mishra"/>
    <s v="Hrithik Roshan, Yami Gautam, Ronit Roy, Rohit Roy, Narendra Jha, Girish Kulkarni, Sahidur Rahaman, Suresh Menon, Asif Ali Baig, Shaji Chaudhary, Helena Fonseca, Palvi Jaswal, Abhishek Madrecha, Akhilendra Mishra, Rockey Raina"/>
    <x v="809"/>
    <s v="Hrithik Roshan, Yami Gautam"/>
    <s v="A blind man seeks revenge against a corrupt politician and his brother after his wife is raped and killed."/>
    <s v="A blind man seeks revenge against"/>
    <n v="7.1"/>
    <n v="23739"/>
    <m/>
    <m/>
    <x v="4"/>
    <m/>
    <m/>
    <n v="5491015"/>
    <n v="140"/>
  </r>
  <r>
    <s v="tt5461944"/>
    <x v="4648"/>
    <x v="11"/>
    <s v="30/04/2019"/>
    <s v="Action"/>
    <s v=" Drama"/>
    <s v=" History"/>
    <n v="123"/>
    <s v="Australia, USA, UK, India, Singapore"/>
    <s v="Hindi"/>
    <s v="English"/>
    <s v="Russian"/>
    <x v="2339"/>
    <s v="John Collee, Anthony Maras"/>
    <s v="Amandeep Singh, Suhail Nayyar, Manoj Mehra, Dinesh Kumar, Amritpal Singh, Kapil Kumar Netra, Dev Patel, Adithi Kalkunte, Alex Pinder, Vipin Sharma, Nazanin Boniadi, Armie Hammer, Tilda Cobham-Hervey, Anupam Kher, Jason Isaacs"/>
    <x v="2114"/>
    <s v="Amandeep Singh, Suhail Nayyar"/>
    <s v="The true story of the Taj Hotel terrorist attack in Mumbai. Hotel staff risk their lives to keep everyone safe as people make unthinkable sacrifices to protect themselves and their families."/>
    <s v="The true story of the Taj Hotel"/>
    <n v="7.6"/>
    <n v="49389"/>
    <m/>
    <m/>
    <x v="4"/>
    <n v="9651611"/>
    <m/>
    <n v="21314816"/>
    <n v="407"/>
  </r>
  <r>
    <s v="tt5462326"/>
    <x v="4649"/>
    <x v="19"/>
    <d v="2018-09-03T00:00:00"/>
    <s v="Comedy"/>
    <s v=" Horror"/>
    <s v=" Thriller"/>
    <n v="86"/>
    <s v="USA, UK"/>
    <s v="English"/>
    <m/>
    <m/>
    <x v="2340"/>
    <s v="Brian Taylor"/>
    <s v="Nicolas Cage, Selma Blair, Anne Winters, Zackary Arthur, Robert T. Cunningham, Olivia Crocicchia, Lance Henriksen, Marilyn Dodds Frank, Samantha Lemole, Joseph D. Reitman, Rachel Melvin, Bobby Richards, Sharon Gee, Edwin Lee Gibson, Brionne Davis"/>
    <x v="130"/>
    <s v="Nicolas Cage, Selma Blair"/>
    <s v="A teenage girl and her younger brother must survive a wild 24 hours during which a mass hysteria of unknown origin causes parents to turn violently on their own kids."/>
    <s v="A teenage girl and her younger"/>
    <n v="5.5"/>
    <n v="19643"/>
    <m/>
    <n v="7000000"/>
    <x v="4"/>
    <m/>
    <m/>
    <n v="165962"/>
    <n v="234"/>
  </r>
  <r>
    <s v="tt5164214"/>
    <x v="4650"/>
    <x v="11"/>
    <s v="26/07/2018"/>
    <s v="Action"/>
    <s v=" Comedy"/>
    <s v=" Crime"/>
    <n v="110"/>
    <s v="USA"/>
    <s v="English"/>
    <s v="Hindi"/>
    <s v="French"/>
    <x v="604"/>
    <s v="Gary Ross, Olivia Milch"/>
    <s v="Sandra Bullock, Griffin Dunne, Deidre Goodwin, Daniella Rabbani, Brian J. Carter, Gemma Forbes, Katherine Hozier-Adams, Freddy J. Davila, Francesca Calo, Cate Blanchett, Midori Francis, Elliott Gould, Richard Armitage, Charlotte Kirk, Anne Hathaway"/>
    <x v="144"/>
    <s v="Sandra Bullock, Griffin Dunne"/>
    <s v="Debbie Ocean gathers an all-female crew to attempt an impossible heist at New York City's yearly Met Gala."/>
    <s v="Debbie Ocean gathers an all-female"/>
    <n v="6.2"/>
    <n v="177206"/>
    <n v="72147610.381231695"/>
    <n v="70000000"/>
    <x v="3209"/>
    <n v="140218711"/>
    <n v="306852765.20615023"/>
    <n v="297718711"/>
    <n v="1038"/>
  </r>
  <r>
    <s v="tt5164432"/>
    <x v="4651"/>
    <x v="11"/>
    <s v="31/05/2018"/>
    <s v="Comedy"/>
    <s v=" Drama"/>
    <s v=" Romance"/>
    <n v="110"/>
    <s v="USA"/>
    <s v="English"/>
    <s v="German"/>
    <s v="French"/>
    <x v="1362"/>
    <s v="Becky Albertalli, Elizabeth Berger"/>
    <s v="Nick Robinson, Jennifer Garner, Josh Duhamel, Katherine Langford, Alexandra Shipp, Logan Miller, Keiynan Lonsdale, Jorge Lendeborg Jr., Talitha Eliana Bateman, Tony Hale, Natasha Rothwell, Miles Heizer, Joey Pollari, Clark Moore, Drew Starkey"/>
    <x v="1679"/>
    <s v="Nick Robinson, Jennifer Garner"/>
    <s v="Simon Spier keeps a huge secret from his family, his friends and all of his classmates: he's gay. When that secret is threatened, Simon must face everyone and come to terms with his identity."/>
    <s v="Simon Spier keeps a huge secret"/>
    <n v="7.6"/>
    <n v="94565"/>
    <n v="17521562.52115627"/>
    <n v="17000000"/>
    <x v="3210"/>
    <n v="40826341"/>
    <n v="68350882.581445158"/>
    <n v="66316289"/>
    <n v="539"/>
  </r>
  <r>
    <s v="tt5466186"/>
    <x v="4652"/>
    <x v="11"/>
    <s v="16/03/2018"/>
    <s v="Action"/>
    <s v=" Drama"/>
    <s v=" History"/>
    <n v="107"/>
    <s v="UK, USA, France, Malta"/>
    <s v="English"/>
    <s v="German"/>
    <s v="French"/>
    <x v="1241"/>
    <s v="Gregory Burke"/>
    <s v="Batsheva Dance Company, Zina Zinchenko, Ben Schnetzer, Daniel Br√ºhl, Amir Khoury, Ala Dakka, Rosamund Pike, Paloma Coquant, Trudy Weiss, Danny Scheinmann, Brontis Jodorowsky, Denis M√©nochet, Gal Pertsiger, Saffron Scheinmann, Michal Shtamler"/>
    <x v="2115"/>
    <s v="Batsheva Dance Company"/>
    <s v="Inspired by the true events of the 1976 hijacking of an Air France flight en route from Tel Aviv to Paris, and the most daring rescue mission ever attempted."/>
    <s v="Inspired by the true events of"/>
    <n v="5.8"/>
    <n v="13222"/>
    <m/>
    <m/>
    <x v="4"/>
    <n v="3326885"/>
    <m/>
    <n v="8771432"/>
    <n v="221"/>
  </r>
  <r>
    <s v="tt5177088"/>
    <x v="4653"/>
    <x v="11"/>
    <s v="31/10/2018"/>
    <s v="Action"/>
    <s v=" Crime"/>
    <s v=" Drama"/>
    <n v="115"/>
    <s v="Germany, Sweden, USA"/>
    <s v="English"/>
    <m/>
    <m/>
    <x v="1515"/>
    <s v="David Lagercrantz, Stieg Larsson"/>
    <s v="Claire Foy, Beau Gadsdon, Sverrir Gudnason, LaKeith Stanfield, Sylvia Hoeks, Carlotta von Falkenhayn, Stephen Merchant, Christopher Convery, Claes Bang, Synn√∏ve Macody Lund, Cameron Britton, Vicky Krieps, Andreja Pejic, Mikael Persbrandt, Thomas Wingrich"/>
    <x v="2116"/>
    <s v="Claire Foy, Beau Gadsdon"/>
    <s v="Young computer hacker Lisbeth Salander and journalist Mikael Blomkvist find themselves caught in a web of spies, cybercriminals and corrupt government officials."/>
    <s v="Young computer hacker Lisbeth"/>
    <n v="6.1"/>
    <n v="38499"/>
    <n v="44319246.377042323"/>
    <n v="43000000"/>
    <x v="3211"/>
    <n v="14841338"/>
    <n v="36243784.960674025"/>
    <n v="35164920"/>
    <n v="408"/>
  </r>
  <r>
    <s v="tt5501104"/>
    <x v="4654"/>
    <x v="11"/>
    <s v="28/03/2019"/>
    <s v="Crime"/>
    <s v=" Drama"/>
    <s v=" Fantasy"/>
    <n v="110"/>
    <s v="Sweden, Denmark"/>
    <s v="Swedish"/>
    <s v="English"/>
    <m/>
    <x v="2341"/>
    <s v="John Ajvide Lindqvist, Ali Abbasi"/>
    <s v="Eva Melander, Eero Milonoff, J√∂rgen Thorsson, Ann Petr√©n, Sten Ljunggren, Kjell Wilhelmsen, Rakel W√§rml√§nder, Andreas Kundler, Matti Boustedt, Tomas √Öhnstrand, Josefin Neld√©n, Henrik Johansson, Ibrahim Faal, √Ösa Janson, Donald H√∂gberg"/>
    <x v="2117"/>
    <s v="Eva Melander, Eero Milonoff"/>
    <s v="A customs officer who can smell fear develops an unusual attraction to a strange traveler while aiding a police investigation which will call into question her entire existence."/>
    <s v="A customs officer who can smell"/>
    <n v="7"/>
    <n v="22543"/>
    <m/>
    <m/>
    <x v="4"/>
    <n v="771930"/>
    <m/>
    <n v="2177678"/>
    <n v="114"/>
  </r>
  <r>
    <s v="tt5179598"/>
    <x v="4655"/>
    <x v="11"/>
    <s v="17/07/2018"/>
    <s v="Biography"/>
    <s v=" Drama"/>
    <s v=" Thriller"/>
    <n v="108"/>
    <s v="USA"/>
    <s v="English"/>
    <m/>
    <m/>
    <x v="622"/>
    <s v="James Cox, Captain Mauzner"/>
    <s v="Ansel Elgort, Kevin Spacey, Taron Egerton, Emma Roberts, Ryan Rottman, Jeremy Irvine, Thomas Cocquerel, Bokeem Woodbine, Barney Harris, Waleed Zuaiter, Suki Waterhouse, Billie Lourd, Judd Nelson, Tony Taplin, Fuschia Sumner"/>
    <x v="2022"/>
    <s v="Ansel Elgort, Kevin Spacey"/>
    <s v="A group of wealthy boys in Los Angeles during the early 1980s establish a 'get-rich-quick' scam that turns deadly."/>
    <s v="A group of wealthy boys in Los"/>
    <n v="5.6"/>
    <n v="10299"/>
    <n v="15460202.224549649"/>
    <n v="15000000"/>
    <x v="3212"/>
    <n v="1349"/>
    <n v="2797219.5418885094"/>
    <n v="2713955"/>
    <n v="70"/>
  </r>
  <r>
    <s v="tt5516328"/>
    <x v="4656"/>
    <x v="19"/>
    <s v="19/04/2018"/>
    <s v="Drama"/>
    <s v=" Horror"/>
    <m/>
    <n v="98"/>
    <s v="UK"/>
    <s v="English"/>
    <m/>
    <m/>
    <x v="2342"/>
    <s v="Jeremy Dyson, Andy Nyman"/>
    <s v="Andy Nyman, Martin Freeman, Paul Whitehouse, Alex Lawther, Paul Warren, Kobna Holdbrook-Smith, Nicholas Burns, Louise Atkins, Lesley Harcourt, Amy Doyle, Deborah Wastell, Daniel Hill, Christine Dalby, Maggie McCarthy, Joe Osborne"/>
    <x v="2118"/>
    <s v="Andy Nyman, Martin Freeman"/>
    <s v="Skeptical professor Phillip Goodman embarks on a trip to the terrifying after being given a file with details of three unexplained cases of apparitions."/>
    <s v="Skeptical professor Phillip Goodman"/>
    <n v="6.4"/>
    <n v="29630"/>
    <m/>
    <m/>
    <x v="4"/>
    <n v="148747"/>
    <m/>
    <n v="4131358"/>
    <n v="267"/>
  </r>
  <r>
    <s v="tt5519340"/>
    <x v="4657"/>
    <x v="19"/>
    <s v="22/12/2017"/>
    <s v="Action"/>
    <s v=" Fantasy"/>
    <s v=" Thriller"/>
    <n v="117"/>
    <s v="USA"/>
    <s v="English"/>
    <s v="Spanish"/>
    <m/>
    <x v="896"/>
    <s v="Max Landis"/>
    <s v="Will Smith, Joel Edgerton, Noomi Rapace, Edgar Ram√≠rez, Lucy Fry, Veronica Ngo, Alex Meraz, Happy Anderson, Ike Barinholtz, Dawn Olivieri, Matt Gerald, Margaret Cho, Joseph Piccuirro, Brad William Henke, Jay Hernandez"/>
    <x v="45"/>
    <s v="Will Smith, Joel Edgerton"/>
    <s v="A detective must work with an Orc to find a powerful wand before evil creatures do."/>
    <s v="A detective must work with an"/>
    <n v="6.3"/>
    <n v="164641"/>
    <m/>
    <n v="90000000"/>
    <x v="4"/>
    <m/>
    <m/>
    <m/>
    <n v="968"/>
  </r>
  <r>
    <s v="tt5208252"/>
    <x v="4658"/>
    <x v="11"/>
    <d v="2018-03-10T00:00:00"/>
    <s v="Biography"/>
    <s v=" Drama"/>
    <s v=" History"/>
    <n v="122"/>
    <s v="USA"/>
    <s v="English"/>
    <s v="Spanish"/>
    <s v="French"/>
    <x v="787"/>
    <s v="Matthew Orton"/>
    <s v="Oscar Isaac, Ben Kingsley, M√©lanie Laurent, Lior Raz, Nick Kroll, Michael Aronov, Ohad Knoller, Greg Hill, Torben Liebrecht, Michael Benjamin Hernandez, Joe Alwyn, Greta Scacchi, Peter Strauss, Haley Lu Richardson, P√™p√™ Rapazote"/>
    <x v="1518"/>
    <s v="Oscar Isaac, Ben Kingsley"/>
    <s v="A team of secret agents set out to track down the Nazi officer who masterminded the Holocaust."/>
    <s v="A team of secret agents set out"/>
    <n v="6.6"/>
    <n v="29814"/>
    <n v="24736323.559279438"/>
    <n v="24000000"/>
    <x v="3213"/>
    <n v="17612099"/>
    <n v="18152440.809252575"/>
    <n v="17612099"/>
    <n v="171"/>
  </r>
  <r>
    <s v="tt5536610"/>
    <x v="4659"/>
    <x v="11"/>
    <d v="2018-05-10T00:00:00"/>
    <s v="Comedy"/>
    <s v=" Drama"/>
    <m/>
    <n v="123"/>
    <s v="USA"/>
    <s v="English"/>
    <m/>
    <m/>
    <x v="1019"/>
    <s v="Tamara Jenkins"/>
    <s v="Kathryn Hahn, Paul Giamatti, Gabrielle Reid, Amy Russ, Caroline Martin, Nick Sullivan, Hettienne Park, Denis O'Hare, Molly Shannon, John Carroll Lynch, Emily Robinson, Kayli Carter, Alyssa Cheatham, Leah Griffin, Tracee Chimo Pallero"/>
    <x v="2119"/>
    <s v="Kathryn Hahn, Paul Giamatti"/>
    <s v="An author is undergoing multiple fertility therapies to get pregnant, putting her relationship with her husband on edge."/>
    <s v="An author is undergoing multiple"/>
    <n v="7.2"/>
    <n v="14608"/>
    <m/>
    <m/>
    <x v="4"/>
    <m/>
    <m/>
    <m/>
    <n v="89"/>
  </r>
  <r>
    <s v="tt5536736"/>
    <x v="4660"/>
    <x v="19"/>
    <s v="13/10/2017"/>
    <s v="Comedy"/>
    <s v=" Drama"/>
    <m/>
    <n v="112"/>
    <s v="USA"/>
    <s v="English"/>
    <m/>
    <m/>
    <x v="719"/>
    <s v="Noah Baumbach"/>
    <s v="Adam Sandler, Grace Van Patten, Dustin Hoffman, Elizabeth Marvel, Emma Thompson, Danny Flaherty, Adam David Thompson, Ronald Peet, Hannah Mitchell, Judd Hirsch, Rebecca Miller, Sigourney Weaver, David Cromer, James Hamilton, Josh Hamilton"/>
    <x v="123"/>
    <s v="Adam Sandler, Grace Van Patten"/>
    <s v="An estranged family gathers together in New York City for an event celebrating the artistic work of their father."/>
    <s v="An estranged family gathers together"/>
    <n v="6.9"/>
    <n v="40378"/>
    <m/>
    <m/>
    <x v="4"/>
    <m/>
    <m/>
    <m/>
    <n v="128"/>
  </r>
  <r>
    <s v="tt5539054"/>
    <x v="4661"/>
    <x v="19"/>
    <s v="23/06/2017"/>
    <s v="Crime"/>
    <s v=" Drama"/>
    <s v=" Romance"/>
    <n v="89"/>
    <s v="USA"/>
    <s v="English"/>
    <m/>
    <m/>
    <x v="2343"/>
    <s v="Ben Epstein"/>
    <s v="Bella Thorne, Halston Sage, Taylor John Smith, Nash Grier, Anna Akana, Rhys Wakefield, Brigid Brannagh, Kathryn Morris, Kimberly Williams-Paisley, Boyd Kestner, Yasmine Al-Bustami, Farrah Mackenzie, Josh Banday, Garcelle Beauvais, Desmond Evan"/>
    <x v="2093"/>
    <s v="Bella Thorne, Halston Sage"/>
    <s v="A one night stand turns into a nightmare for a High School student, when the obsession of a young woman grows dangerous."/>
    <s v="A one night stand turns into a"/>
    <n v="4.5999999999999996"/>
    <n v="11119"/>
    <m/>
    <m/>
    <x v="4"/>
    <m/>
    <m/>
    <m/>
    <n v="98"/>
  </r>
  <r>
    <s v="tt5541240"/>
    <x v="4662"/>
    <x v="19"/>
    <s v="14/07/2017"/>
    <s v="Drama"/>
    <m/>
    <m/>
    <n v="107"/>
    <s v="USA"/>
    <s v="English"/>
    <m/>
    <m/>
    <x v="2344"/>
    <s v="Marti Noxon"/>
    <s v="Rebekah Kennedy, Lily Collins, Dana L. Wilson, Ziah Colon, Joanna Sanchez, Liana Liberato, Carrie Preston, Don O. Knowlton, Valerie Palincar, Hana Hayes, Keanu Reeves, Kathryn Prescott, Lindsey McDowell, Alex Sharp, Retta"/>
    <x v="2120"/>
    <s v="Rebekah Kennedy, Lily Collins"/>
    <s v="A young woman, dealing with anorexia, meets an unconventional doctor who challenges her to face her condition and embrace life."/>
    <s v="A young woman, dealing with anorexia,"/>
    <n v="6.8"/>
    <n v="38621"/>
    <m/>
    <m/>
    <x v="4"/>
    <m/>
    <m/>
    <m/>
    <n v="99"/>
  </r>
  <r>
    <s v="tt5215952"/>
    <x v="4663"/>
    <x v="9"/>
    <d v="2016-12-05T00:00:00"/>
    <s v="Horror"/>
    <s v=" Mystery"/>
    <s v=" Thriller"/>
    <n v="156"/>
    <s v="South Korea, USA"/>
    <s v="Korean"/>
    <s v="Japanese"/>
    <m/>
    <x v="1348"/>
    <s v="Hong-jin Na, Hong-jin Na"/>
    <s v="Do-won Kwak, Jung-min Hwang, Jun Kunimura, Woo-hee Chun, Hwan-hee Kim, Jin Heo, So-yeon Jang, Do-Yoon Kim, Kang-gook Son, Seong-yeon Park, Chang-gyu Kil, Bae-soo Jeon, Mi-nam Jeong, Gwi-hwa Choi, Seung-chul Baek"/>
    <x v="2121"/>
    <s v="Do-won Kwak, Jung-min Hwang"/>
    <s v="Soon after a stranger arrives in a little village, a mysterious sickness starts spreading. A policeman, drawn into the incident, is forced to solve the mystery in order to save his daughter."/>
    <s v="Soon after a stranger arrives"/>
    <n v="7.4"/>
    <n v="46987"/>
    <n v="6922992.329390415"/>
    <n v="6420000"/>
    <x v="3214"/>
    <n v="786633"/>
    <n v="53757542.261142552"/>
    <n v="49851770"/>
    <n v="202"/>
  </r>
  <r>
    <s v="tt5566790"/>
    <x v="4664"/>
    <x v="11"/>
    <s v="26/01/2018"/>
    <s v="Biography"/>
    <s v=" Comedy"/>
    <m/>
    <n v="101"/>
    <s v="USA"/>
    <s v="English"/>
    <m/>
    <m/>
    <x v="300"/>
    <s v="Michael Colton, John Aboud"/>
    <s v="Frank Gingerich, Morgan Gingerich, Annette O'Toole, Harry Groener, Martin Mull, David Wain, Domhnall Gleeson, Will Forte, Ben F. Campbell, Jon Klaft, Camille Guaty, Brad Morris, Carla Gallo, Beau Bassewitz, Rick Overton"/>
    <x v="2122"/>
    <s v="Frank Gingerich, Morgan Gingerich"/>
    <s v="In the 1970s and '80s, National Lampoon's success and influence creates a new media empire overseen in part by the brilliant and troubled"/>
    <s v="In the 1970s and '80s, National"/>
    <n v="6.8"/>
    <n v="12978"/>
    <m/>
    <n v="30000000"/>
    <x v="4"/>
    <m/>
    <m/>
    <m/>
    <n v="53"/>
  </r>
  <r>
    <s v="tt5571734"/>
    <x v="4665"/>
    <x v="9"/>
    <s v="16/09/2016"/>
    <s v="Drama"/>
    <s v=" Thriller"/>
    <m/>
    <n v="136"/>
    <s v="India"/>
    <s v="Hindi"/>
    <m/>
    <m/>
    <x v="2345"/>
    <s v="Shoojit Sircar, Aniruddha Roy Chowdhury"/>
    <s v="Taapsee Pannu, Amitabh Bachchan, Kirti Kulhari, Andrea Tariang, Piyush Mishra, Angad Bedi, Vijay Varma, Raashul Tandon, Tushar Pandey, Dhritiman Chatterjee, Mamata Shankar, Amit Baisoya, S.K. Batra, Prashant Bhagia, Arjun Chakraborty"/>
    <x v="1146"/>
    <s v="Taapsee Pannu, Amitabh Bachchan"/>
    <s v="When three young women are implicated in a crime, a retired lawyer steps forward to help them clear their names."/>
    <s v="When three young women are implicated"/>
    <n v="8.1"/>
    <n v="37673"/>
    <m/>
    <m/>
    <x v="4"/>
    <m/>
    <m/>
    <n v="180180"/>
    <n v="206"/>
  </r>
  <r>
    <s v="tt5220122"/>
    <x v="4666"/>
    <x v="11"/>
    <s v="22/08/2018"/>
    <s v="Animation"/>
    <s v=" Adventure"/>
    <s v=" Comedy"/>
    <n v="97"/>
    <s v="USA, South Korea"/>
    <s v="English"/>
    <s v="Spanish"/>
    <s v="German"/>
    <x v="1218"/>
    <s v="Genndy Tartakovsky, Michael McCullers"/>
    <s v="Adam Sandler, Andy Samberg, Selena Gomez, Kevin James, Fran Drescher, Steve Buscemi, Molly Shannon, David Spade, Keegan-Michael Key, Jim Gaffigan, Kathryn Hahn, Asher Blinkoff, Chris Parnell, Joe Jonas, Chrissy Teigen"/>
    <x v="123"/>
    <s v="Adam Sandler, Andy Samberg"/>
    <s v="Count Dracula and company participate in a cruise for sea-loving monsters, unaware that their boat is being commandeered by the monster-hating Van Helsing family."/>
    <s v="Count Dracula and company participate"/>
    <n v="6.3"/>
    <n v="54196"/>
    <n v="82454411.864264786"/>
    <n v="80000000"/>
    <x v="3215"/>
    <n v="167510016"/>
    <n v="544800802.57704329"/>
    <n v="528583774"/>
    <n v="264"/>
  </r>
  <r>
    <s v="tt5247022"/>
    <x v="4667"/>
    <x v="9"/>
    <s v="29/12/2016"/>
    <s v="Comedy"/>
    <s v=" Drama"/>
    <s v=" Romance"/>
    <n v="118"/>
    <s v="France, Germany, USA"/>
    <s v="English"/>
    <s v="Italian"/>
    <m/>
    <x v="591"/>
    <s v="Jim Jarmusch, William Carlos Williams"/>
    <s v="Adam Driver, Golshifteh Farahani, Nellie, Rizwan Manji, Dominic Liriano, Jaden Michael, Barry Shabaka Henley, Trev Parham, Troy T. Parham, Brian McCarthy, Frank Harts, Luis Da Silva Jr., Chasten Harmon, William Jackson Harper, Method Man"/>
    <x v="2123"/>
    <s v="Adam Driver, Golshifteh Farahani"/>
    <s v="A quiet observation of the triumphs and defeats of daily life, along with the poetry evident in its smallest details."/>
    <s v="A quiet observation of the triumphs"/>
    <n v="7.4"/>
    <n v="67061"/>
    <n v="5391738.5742915999"/>
    <n v="5000000"/>
    <x v="3216"/>
    <n v="2152738"/>
    <n v="10339501.984117163"/>
    <n v="9588282"/>
    <n v="241"/>
  </r>
  <r>
    <s v="tt5270948"/>
    <x v="4668"/>
    <x v="19"/>
    <d v="2018-06-04T00:00:00"/>
    <s v="Drama"/>
    <s v=" History"/>
    <s v=" Thriller"/>
    <n v="106"/>
    <s v="USA, Sweden"/>
    <s v="English"/>
    <m/>
    <m/>
    <x v="977"/>
    <s v="Taylor Allen, Andrew Logan"/>
    <s v="Jason Clarke, Kate Mara, Ed Helms, Bruce Dern, Jim Gaffigan, Olivia Thirlby, Clancy Brown, Taylor Nichols, John Fiore, Gillian Mariner Gordon, Katie Henoch, Lexie Roth, Angela Hope Smith, Vince Tycer, Victor Warren"/>
    <x v="1071"/>
    <s v="Jason Clarke, Kate Mara"/>
    <s v="Depicting Ted Kennedy's involvement in the fatal 1969 car accident that claims the life of a young campaign strategist, Mary Jo Kopechne."/>
    <s v="Depicting Ted Kennedy's involvement"/>
    <n v="6.5"/>
    <n v="11518"/>
    <n v="13726105.58093996"/>
    <n v="13000000"/>
    <x v="3217"/>
    <n v="17395520"/>
    <n v="19283562.884179194"/>
    <n v="18263470"/>
    <n v="150"/>
  </r>
  <r>
    <s v="tt5286444"/>
    <x v="4669"/>
    <x v="9"/>
    <s v="19/02/2016"/>
    <s v="Biography"/>
    <s v=" Drama"/>
    <s v=" Thriller"/>
    <n v="122"/>
    <s v="India"/>
    <s v="Hindi"/>
    <m/>
    <m/>
    <x v="2346"/>
    <s v="Saiwyn Quadras, Sanyuktha Chawla Shaikh"/>
    <s v="Sonam Kapoor, Shabana Azmi, Yogendra Tiku, Abrar Zahoor, Jim Sarbh, Ali Baldiwala, Vikrant Singta, Parthaa Akerkar, Madhu Anand Chandhock, Kirti Adarkar, Hayder Ali, Amarjit, Arjun Aneja, Yugesh Anil, Bobby Arora"/>
    <x v="2124"/>
    <s v="Sonam Kapoor, Shabana Azmi"/>
    <s v="Neerja is the story of the courageous Neerja Bhanot, who sacrificed her life while protecting the lives of 359 passengers on the Pan Am flight 73 in 1986. The flight was hijacked by a terrorist organization."/>
    <s v="Neerja is the story of the courageous"/>
    <n v="7.7"/>
    <n v="20432"/>
    <n v="3127208.3730891282"/>
    <n v="2900000"/>
    <x v="3218"/>
    <n v="1585687"/>
    <n v="18998631.977734044"/>
    <n v="17618280"/>
    <n v="113"/>
  </r>
  <r>
    <s v="tt5595168"/>
    <x v="4670"/>
    <x v="9"/>
    <d v="2016-09-07T00:00:00"/>
    <s v="Animation"/>
    <s v=" Action"/>
    <s v=" Adventure"/>
    <n v="110"/>
    <s v="Japan, USA"/>
    <s v="English"/>
    <s v="Japanese"/>
    <s v="Chinese"/>
    <x v="2347"/>
    <s v="Takashi Hasegawa"/>
    <s v="Aaron Paul, Lena Headey, Sean Bean, Adrian Bouchet, Liam Mulvey, Alexa Kahn, Todd Haberkorn, John DeMita, David Gant, Darin De Paul, Trevor Devall, Neil Newbon, Ben Diskin, Max Mittelman, Will Bowden"/>
    <x v="1786"/>
    <s v="Aaron Paul, Lena Headey"/>
    <s v="King Regis, who oversees the land of Lucis, commands his army of soldiers to protect the kingdom from the Niflheim empire's plans to steal the sacred crystal which gives Lucis its magic and power."/>
    <s v="King Regis, who oversees the land"/>
    <n v="6.8"/>
    <n v="19672"/>
    <m/>
    <m/>
    <x v="4"/>
    <n v="269980"/>
    <m/>
    <n v="5725482"/>
    <n v="75"/>
  </r>
  <r>
    <s v="tt5294550"/>
    <x v="4671"/>
    <x v="19"/>
    <d v="2018-04-01T00:00:00"/>
    <s v="Biography"/>
    <s v=" Crime"/>
    <s v=" Drama"/>
    <n v="132"/>
    <s v="USA, Italy, UK, China"/>
    <s v="English"/>
    <s v="Italian"/>
    <s v="Arabic"/>
    <x v="96"/>
    <s v="David Scarpa, John Pearson"/>
    <s v="Michelle Williams, Christopher Plummer, Mark Wahlberg, Romain Duris, Timothy Hutton, Charlie Plummer, Charlie Shotwell, Andrew Buchan, Marco Leonardi, Giuseppe Bonifati, Nicolas Vaporidis, Andrea Piedimonte Bodini, Guglielmo Favilla, Nicola Di Chio, Adele Tirante"/>
    <x v="992"/>
    <s v="Michelle Williams, Christopher Plummer"/>
    <s v="The story of the kidnapping of 16-year-old"/>
    <s v="The story of the kidnapping of"/>
    <n v="6.8"/>
    <n v="71290"/>
    <n v="52792713.772845998"/>
    <n v="50000000"/>
    <x v="3219"/>
    <n v="25113707"/>
    <n v="60179791.263642348"/>
    <n v="56996304"/>
    <n v="244"/>
  </r>
  <r>
    <s v="tt5607028"/>
    <x v="4672"/>
    <x v="19"/>
    <d v="2017-01-12T00:00:00"/>
    <s v="Action"/>
    <s v=" Adventure"/>
    <s v=" Fantasy"/>
    <n v="135"/>
    <s v="Japan"/>
    <s v="Japanese"/>
    <s v="English"/>
    <m/>
    <x v="2348"/>
    <s v="Hiromu Arakawa, Fumihiko Sori"/>
    <s v="Ry√¥suke Yamada, Tsubasa Honda, Dean Fujioka, Ry√ªta Sat√¥, Misako Renbutsu, Y√¥ √îizumi, Kenjir√¥ Ishimaru, Yasuko Matsuyuki, Shinji Uchiyama, Kanata Hong√¥, Natsuna, Fumiyo Kohinata, Natsuki Harada, Jun Kunimura, Mark Allen Jr."/>
    <x v="2125"/>
    <s v="Ry√¥suke Yamada, Tsubasa Honda"/>
    <s v="Two alchemist brothers go on a quest for the Philosopher's Stone after an attempt to revive their dead mother goes horribly wrong."/>
    <s v="Two alchemist brothers go on a"/>
    <n v="5.2"/>
    <n v="18413"/>
    <m/>
    <m/>
    <x v="4"/>
    <m/>
    <m/>
    <n v="8053641"/>
    <n v="119"/>
  </r>
  <r>
    <s v="tt5607096"/>
    <x v="4673"/>
    <x v="11"/>
    <d v="2019-06-06T00:00:00"/>
    <s v="Comedy"/>
    <s v=" Drama"/>
    <s v=" Music"/>
    <n v="97"/>
    <s v="USA, UK"/>
    <s v="English"/>
    <m/>
    <m/>
    <x v="875"/>
    <s v="Evgenia Peretz, Jim Taylor"/>
    <s v="Chris O'Dowd, Rose Byrne, Kitty O'Beirne, Alex Clatworthy, Lily Brazier, Ko Iwagami, Lily Newmark, Denise Gough, Phil Davis, Ethan Hawke, Azhy Robertson, Eleanor Matsuura, Daniel Shaw, Ayoola Smart, Enzo Cilenti"/>
    <x v="997"/>
    <s v="Chris O'Dowd, Rose Byrne"/>
    <s v="Juliet, Naked is the story of Annie (the long-suffering girlfriend of Duncan) and her unlikely transatlantic romance with once revered, now faded, singer-songwriter, Tucker Crowe, who also happens to be the subject of Duncan's musical obsession."/>
    <s v="Juliet, Naked is the story of"/>
    <n v="6.6"/>
    <n v="17597"/>
    <m/>
    <m/>
    <x v="4"/>
    <n v="3444895"/>
    <m/>
    <n v="4511157"/>
    <n v="112"/>
  </r>
  <r>
    <s v="tt5607714"/>
    <x v="4674"/>
    <x v="19"/>
    <d v="2018-04-01T00:00:00"/>
    <s v="Drama"/>
    <s v=" Fantasy"/>
    <s v=" Mystery"/>
    <n v="116"/>
    <s v="Hungary"/>
    <s v="Hungarian"/>
    <m/>
    <m/>
    <x v="2349"/>
    <s v="Ildik√≥ Enyedi"/>
    <s v="Alexandra Borb√©ly, G√©za Morcs√°nyi, R√©ka Tenki, Zolt√°n Schneider, Ervin Nagy, Itala B√©k√©s, Tam√°s Jord√°n, √âva Bata, P√°l M√°csai, Zsuzsa J√°r√≥, N√≥ra Rainer-Micsinyei, Vivien Rujder, Istv√°n Dank√≥, L√°szl√≥ T√≥th, J√∫lia Nyak√≥"/>
    <x v="2126"/>
    <s v="Alexandra Borb√©ly, G√©za Morcs√°nyi"/>
    <s v="When slaughterhouse workers Endre and M√°ria discover they share the same dreams, where they meet in a forest as deer and fall in love, they decide to make their dreams come true, but it's difficult in real life."/>
    <s v="When slaughterhouse workers Endre"/>
    <n v="7.6"/>
    <n v="22862"/>
    <m/>
    <m/>
    <x v="4"/>
    <m/>
    <m/>
    <n v="2131259"/>
    <n v="62"/>
  </r>
  <r>
    <s v="tt5301662"/>
    <x v="4675"/>
    <x v="19"/>
    <s v="13/10/2017"/>
    <s v="Biography"/>
    <s v=" Crime"/>
    <s v=" Drama"/>
    <n v="118"/>
    <s v="USA, China, Hong Kong"/>
    <s v="English"/>
    <m/>
    <m/>
    <x v="213"/>
    <s v="Michael Koskoff, Jacob Koskoff"/>
    <s v="Chadwick Boseman, Josh Gad, Kate Hudson, Sterling K. Brown, Dan Stevens, James Cromwell, Keesha Sharp, Roger Guenveur Smith, Derrick Baskin, Barrett Doss, Zanete Shadwick, John Magaro, Ahna O'Reilly, Jussie Smollett, Rozonda 'Chilli' Thomas"/>
    <x v="857"/>
    <s v="Chadwick Boseman, Josh Gad"/>
    <s v="Brilliant, flamboyant master criminal Michael Lynch is more interested in his image and his posterity than the actual profit from his ill-gotten gains."/>
    <s v="Brilliant, flamboyant master criminal"/>
    <n v="7.2"/>
    <n v="18369"/>
    <n v="12670251.305483039"/>
    <n v="12000000"/>
    <x v="3220"/>
    <n v="10051659"/>
    <n v="10681883.427610975"/>
    <n v="10116816"/>
    <n v="97"/>
  </r>
  <r>
    <s v="tt5304464"/>
    <x v="4676"/>
    <x v="19"/>
    <s v="30/11/2017"/>
    <s v="Drama"/>
    <m/>
    <m/>
    <n v="107"/>
    <s v="France, Austria, Germany"/>
    <s v="French"/>
    <s v="English"/>
    <m/>
    <x v="1191"/>
    <s v="Michael Haneke"/>
    <s v="Isabelle Huppert, Jean-Louis Trintignant, Mathieu Kassovitz, Fantine Harduin, Franz Rogowski, Laura Verlinden, Aur√©lia Petit, Toby Jones, Hille Perl, Hassam Ghancy, Nabiha Akkari, Joud Geistlich, Philippe du Janerand, Dominique Besnehard, Bruno Tuchszer"/>
    <x v="1798"/>
    <s v="Isabelle Huppert, Jean-Louis Trintignant"/>
    <s v="A well-to-do French family deals with a series of setbacks and crises."/>
    <s v="A well-to-do French family deals"/>
    <n v="6.7"/>
    <n v="12604"/>
    <n v="14359618.146214113"/>
    <n v="13600000"/>
    <x v="3221"/>
    <n v="301718"/>
    <n v="2756618.0072372742"/>
    <n v="2610794"/>
    <n v="34"/>
  </r>
  <r>
    <s v="tt5308322"/>
    <x v="4677"/>
    <x v="19"/>
    <d v="2017-09-11T00:00:00"/>
    <s v="Horror"/>
    <s v=" Mystery"/>
    <s v=" Thriller"/>
    <n v="96"/>
    <s v="USA"/>
    <s v="English"/>
    <m/>
    <m/>
    <x v="1760"/>
    <s v="Scott Lobdell"/>
    <s v="Jessica Rothe, Israel Broussard, Ruby Modine, Charles Aitken, Laura Clifton, Jason Bayle, Rob Mello, Rachel Matthews, Ramsey Anderson, Brady Lewis, Phi Vu, Tenea Intriago, Blaine Kern III, Cariella Smith, Jimmy Gonzales"/>
    <x v="2127"/>
    <s v="Jessica Rothe, Israel Broussard"/>
    <s v="A college student must relive the day of her murder over and over again, in a loop that will end only when she discovers her killer's identity."/>
    <s v="A college student must relive"/>
    <n v="6.6"/>
    <n v="110766"/>
    <n v="5068100.5221932158"/>
    <n v="4800000"/>
    <x v="3222"/>
    <n v="55683845"/>
    <n v="132487819.48729613"/>
    <n v="125479266"/>
    <n v="484"/>
  </r>
  <r>
    <s v="tt5635086"/>
    <x v="4678"/>
    <x v="19"/>
    <s v="24/05/2018"/>
    <s v="Drama"/>
    <s v=" Romance"/>
    <m/>
    <n v="104"/>
    <s v="UK"/>
    <s v="Bulgarian"/>
    <s v="English"/>
    <s v="Romanian"/>
    <x v="2350"/>
    <s v="Francis Lee"/>
    <s v="Josh O'Connor, Gemma Jones, Harry Lister Smith, Ian Hart, Alec Secareanu, Melanie Kilburn, Liam Thomas, Patsy Ferran, Moey Hassan, Naveed Choudhry, Sarah White, John McCrea, Alexander Suvandjiev, Stefan Dermendjiev"/>
    <x v="2128"/>
    <s v="Josh O'Connor, Gemma Jones"/>
    <s v="Spring. Yorkshire. Young farmer Johnny Saxby numbs his daily frustrations with binge drinking and casual sex, until the arrival of a Romanian migrant worker for lambing season ignites an intense relationship that sets Johnny on a new path."/>
    <s v="Spring. Yorkshire. Young farmer"/>
    <n v="7.7"/>
    <n v="23337"/>
    <m/>
    <m/>
    <x v="4"/>
    <n v="335609"/>
    <m/>
    <n v="2559939"/>
    <n v="158"/>
  </r>
  <r>
    <s v="tt5638642"/>
    <x v="4679"/>
    <x v="19"/>
    <d v="2018-09-02T00:00:00"/>
    <s v="Horror"/>
    <s v=" Mystery"/>
    <s v=" Thriller"/>
    <n v="94"/>
    <s v="UK, Canada"/>
    <s v="English"/>
    <s v="Swedish"/>
    <m/>
    <x v="2351"/>
    <s v="Joe Barton, Adam Nevill"/>
    <s v="Rafe Spall, Arsher Ali, Robert James-Collier, Sam Troughton, Paul Reid, Matthew Needham, Jacob James Beswick, Maria Erwolter, Hilary Reeves, Peter Liddell, Francesca Mula, Kerri McLean, Gheorghe Mezei, Adriana Macsut, Constantin Codrea"/>
    <x v="2129"/>
    <s v="Rafe Spall, Arsher Ali"/>
    <s v="A group of college friends reunite for a trip to the forest, but encounter a menacing presence in the woods that's stalking them."/>
    <s v="A group of college friends reunite"/>
    <n v="6.3"/>
    <n v="72210"/>
    <m/>
    <m/>
    <x v="4"/>
    <m/>
    <m/>
    <n v="1785977"/>
    <n v="484"/>
  </r>
  <r>
    <s v="tt5639354"/>
    <x v="4680"/>
    <x v="19"/>
    <s v="19/10/2017"/>
    <s v="Drama"/>
    <m/>
    <m/>
    <n v="104"/>
    <s v="Chile"/>
    <s v="Spanish"/>
    <s v="Chinese"/>
    <m/>
    <x v="2352"/>
    <s v="Sebasti√°n Lelio, Gonzalo Maza"/>
    <s v="Daniela Vega, Francisco Reyes, Luis Gnecco, Aline K√ºppenheim, Nicol√°s Saavedra, Amparo Noguera, Trinidad Gonz√°lez, N√©stor Cantillana, Alejandro Goic, Antonia Zegers, Sergio Hern√°ndez, Roberto Far√≠as, Cristi√°n Chaparro, Diana Cassis, Eduardo Paxeco"/>
    <x v="2130"/>
    <s v="Daniela Vega, Francisco Reyes"/>
    <s v="Marina, a transgender woman who works as a waitress and moonlights as a nightclub singer, is bowled over by the death of her older boyfriend."/>
    <s v="Marina, a transgender woman who"/>
    <n v="7.2"/>
    <n v="21712"/>
    <m/>
    <m/>
    <x v="4"/>
    <n v="2020988"/>
    <m/>
    <n v="3702353"/>
    <n v="68"/>
  </r>
  <r>
    <s v="tt5640450"/>
    <x v="4681"/>
    <x v="9"/>
    <s v="16/09/2016"/>
    <s v="Action"/>
    <s v=" Sci-Fi"/>
    <s v=" Thriller"/>
    <n v="88"/>
    <s v="Canada, USA"/>
    <s v="English"/>
    <m/>
    <m/>
    <x v="2353"/>
    <s v="Tony Elliott"/>
    <s v="Robbie Amell, Rachael Taylor, Shaun Benson, Gray Powell, Jacob Neayem, Adam Butcher, Tantoo Cardinal, Nicolas Van Burek, Jamie Spilchuk"/>
    <x v="2131"/>
    <s v="Robbie Amell, Rachael Taylor"/>
    <s v="Trapped in a lab and stuck in a time loop, a disoriented couple fends off masked raiders while harboring a new energy source that could save humanity."/>
    <s v="Trapped in a lab and stuck in"/>
    <n v="6.4"/>
    <n v="33563"/>
    <m/>
    <m/>
    <x v="4"/>
    <m/>
    <m/>
    <m/>
    <n v="138"/>
  </r>
  <r>
    <s v="tt5322012"/>
    <x v="4682"/>
    <x v="19"/>
    <s v="13/07/2017"/>
    <s v="Drama"/>
    <s v=" Fantasy"/>
    <s v=" Horror"/>
    <n v="90"/>
    <s v="USA, Canada"/>
    <s v="English"/>
    <m/>
    <m/>
    <x v="870"/>
    <s v="Barbara Marshall"/>
    <s v="Joey King, Ryan Phillippe, Ki Hong Lee, Mitchell Slaggert, Shannon Purser, Sydney Park, Elisabeth R√∂hm, Josephine Langford, Alexander Nunez, Daniela Barbosa, Kevin Hanchard, Sherilyn Fenn, Raegan Revord, Alice Lee, Victor Sutton"/>
    <x v="971"/>
    <s v="Joey King, Ryan Phillippe"/>
    <s v="A teenage girl discovers a box that carries magic powers and a deadly price for using them."/>
    <s v="A teenage girl discovers a box"/>
    <n v="5"/>
    <n v="17682"/>
    <n v="12670251.305483039"/>
    <n v="12000000"/>
    <x v="3223"/>
    <n v="14301505"/>
    <n v="24779406.867028415"/>
    <n v="23468586"/>
    <n v="164"/>
  </r>
  <r>
    <s v="tt5360952"/>
    <x v="4683"/>
    <x v="11"/>
    <s v="27/06/2018"/>
    <s v="Action"/>
    <s v=" Adventure"/>
    <s v=" Crime"/>
    <n v="103"/>
    <s v="UK, USA"/>
    <s v="American Sign Language"/>
    <s v="English"/>
    <m/>
    <x v="159"/>
    <s v="Scott Windhauser, Jeff Dixon"/>
    <s v="Toby Kebbell, Maggie Grace, Ryan Kwanten, Ralph Ineson, Melissa Bolona, Ben Cross, Jamie Andrew Cutler, Christian Contreras, Jimmy Walker, Ed Birch, Moyo Akand√©, James Barriscale, Erik Rondell, Mark Basnight, Keith D. Evans"/>
    <x v="2132"/>
    <s v="Toby Kebbell, Maggie Grace"/>
    <s v="Thieves attempt a massive heist against the U.S. Treasury as a Category 5 hurricane approaches one of its Mint facilities."/>
    <s v="Thieves attempt a massive heist"/>
    <n v="5.0999999999999996"/>
    <n v="18373"/>
    <n v="36073805.190615848"/>
    <n v="35000000"/>
    <x v="3224"/>
    <n v="6115825"/>
    <n v="33514881.991055507"/>
    <n v="32517248"/>
    <n v="225"/>
  </r>
  <r>
    <s v="tt5362988"/>
    <x v="4684"/>
    <x v="19"/>
    <d v="2018-05-04T00:00:00"/>
    <s v="Crime"/>
    <s v=" Drama"/>
    <s v=" Mystery"/>
    <n v="107"/>
    <s v="UK, Canada, USA"/>
    <s v="English"/>
    <m/>
    <m/>
    <x v="2354"/>
    <s v="Taylor Sheridan"/>
    <s v="Kelsey Asbille, Jeremy Renner, Julia Jones, Teo Briones, Apesanahkwat, Graham Greene, Elizabeth Olsen, Tantoo Cardinal, Eric Lange, Gil Birmingham, Althea Sam, Tokala Black Elk, Martin Sensmeier, Tyler Laracca, Shayne J. Cullen"/>
    <x v="2133"/>
    <s v="Kelsey Asbille, Jeremy Renner"/>
    <s v="A veteran hunter helps an FBI agent investigate the murder of a young woman on a Wyoming Native American reservation."/>
    <s v="A veteran hunter helps an FBI"/>
    <n v="7.7"/>
    <n v="195535"/>
    <n v="11614397.030026119"/>
    <n v="11000000"/>
    <x v="3225"/>
    <n v="33800859"/>
    <n v="46437337.890955493"/>
    <n v="43980821"/>
    <n v="617"/>
  </r>
  <r>
    <s v="tt5657856"/>
    <x v="4685"/>
    <x v="19"/>
    <d v="2017-06-10T00:00:00"/>
    <s v="Action"/>
    <s v=" Crime"/>
    <s v=" Drama"/>
    <n v="132"/>
    <s v="USA"/>
    <s v="English"/>
    <m/>
    <m/>
    <x v="1989"/>
    <s v="S. Craig Zahler"/>
    <s v="Vince Vaughn, Jennifer Carpenter, Don Johnson, Udo Kier, Marc Blucas, Dion Mucciacito, Geno Segers, Victor Almanzar, Tom Guiry, Willie C. Carpenter, Mustafa Shakir, Fred Melamed, Pooja Kumar, Clark Johnson, Devon Windsor"/>
    <x v="599"/>
    <s v="Vince Vaughn, Jennifer Carpenter"/>
    <s v="A former boxer-turned-drug runner lands in a prison battleground after a deal gets deadly."/>
    <s v="A former boxer-turned-drug runner"/>
    <n v="7.1"/>
    <n v="56412"/>
    <m/>
    <m/>
    <x v="4"/>
    <m/>
    <m/>
    <n v="64453"/>
    <n v="499"/>
  </r>
  <r>
    <s v="tt5662932"/>
    <x v="4686"/>
    <x v="9"/>
    <s v="24/06/2016"/>
    <s v="Crime"/>
    <s v=" Drama"/>
    <s v=" Thriller"/>
    <n v="133"/>
    <s v="India"/>
    <s v="Hindi"/>
    <m/>
    <m/>
    <x v="662"/>
    <s v="Vasan Bala, Anurag Kashyap"/>
    <s v="Nawazuddin Siddiqui, Vicky Kaushal, Sobhita Dhulipala, Mukesh Chhabra, Anuschka Sawhney, Vipin Sharma, Deepali Suryakant Badekar, Ashok Lokhande, Harssh Singh, Rajesh Jais, Hitesh Dave, Vikash Bajpayee, Donald Burman, Bikram Chetti, Mohammad Farookh"/>
    <x v="1260"/>
    <s v="Nawazuddin Siddiqui"/>
    <s v="Ramanna, a maniac murderer, finds a soulmate in Raghavan, a policeman, who inspects his murder cases. He tries to make Raghavan realize how they both are similar."/>
    <s v="Ramanna, a maniac murderer, finds"/>
    <n v="7.4"/>
    <n v="12305"/>
    <m/>
    <m/>
    <x v="4"/>
    <m/>
    <m/>
    <n v="7612"/>
    <n v="79"/>
  </r>
  <r>
    <s v="tt5390504"/>
    <x v="4687"/>
    <x v="19"/>
    <s v="23/11/2017"/>
    <s v="Crime"/>
    <s v=" Drama"/>
    <s v=" History"/>
    <n v="143"/>
    <s v="USA"/>
    <s v="English"/>
    <m/>
    <m/>
    <x v="401"/>
    <s v="Mark Boal"/>
    <s v="Chris Chalk, Mason Alban, Bennett Deady, Andrea Eversley, Michael Jibrin, Khris Davis, Tokunbo Joshua Olumide, Daniel Washington, Amari Cheatom, Tyler James Williams, Laz Alonso, Benz Veal, Angel Blaise, Lance Law, Jaleel Sanders"/>
    <x v="2134"/>
    <s v="Chris Chalk, Mason Alban"/>
    <s v="Fact-based drama set during the 1967 Detroit riots in which a group of rogue police officers respond to a complaint with retribution rather than justice on their minds."/>
    <s v="Fact-based drama set during the"/>
    <n v="7.3"/>
    <n v="46350"/>
    <n v="35899045.365535282"/>
    <n v="34000000"/>
    <x v="3226"/>
    <n v="16790139"/>
    <n v="24659582.188723914"/>
    <n v="23355100"/>
    <n v="202"/>
  </r>
  <r>
    <s v="tt5666304"/>
    <x v="4688"/>
    <x v="19"/>
    <s v="21/07/2017"/>
    <s v="Comedy"/>
    <s v=" Romance"/>
    <m/>
    <n v="90"/>
    <s v="Canada"/>
    <s v="English"/>
    <m/>
    <m/>
    <x v="1308"/>
    <s v="Giovanni Boccaccio, Jeff Baena"/>
    <s v="Alison Brie, Dave Franco, Kate Micucci, Aubrey Plaza, John C. Reilly, Molly Shannon, Fred Armisen, Jemima Kirke, Nick Offerman, Lauren Weedman, Paul Reiser, Adam Pally, Paul Weitz, Jon Gabrus, Rolando Abbarchi"/>
    <x v="1164"/>
    <s v="Alison Brie, Dave Franco"/>
    <s v="In the Middle Ages, a young servant fleeing from his master takes refuge at a convent full of emotionally unstable nuns. Introduced as a deaf mute man, he must fight to hold his cover as the nuns try to resist temptation."/>
    <s v="In the Middle Ages, a young servant"/>
    <n v="5.8"/>
    <n v="19336"/>
    <m/>
    <m/>
    <x v="4"/>
    <n v="1647175"/>
    <m/>
    <n v="1647175"/>
    <n v="109"/>
  </r>
  <r>
    <s v="tt5439796"/>
    <x v="4689"/>
    <x v="19"/>
    <s v="31/05/2018"/>
    <s v="Comedy"/>
    <s v=" Crime"/>
    <s v=" Drama"/>
    <n v="118"/>
    <s v="USA, China"/>
    <s v="English"/>
    <m/>
    <m/>
    <x v="116"/>
    <s v="Jules Asner"/>
    <s v="Farrah Mackenzie, Channing Tatum, Jim O'Heir, Riley Keough, Rebecca Koon, Katie Holmes, Boden Johnston, Sutton Johnston, David Denman, Charles Halford, Adam Driver, Seth MacFarlane, Alex Ross, Tom Archdeacon, Eric Perez"/>
    <x v="2135"/>
    <s v="Farrah Mackenzie, Channing Tatum"/>
    <s v="Two brothers attempt to pull off a heist during a NASCAR race in North Carolina."/>
    <s v="Two brothers attempt to pull off"/>
    <n v="7"/>
    <n v="124465"/>
    <n v="30619773.98825068"/>
    <n v="29000000"/>
    <x v="3227"/>
    <n v="27780977"/>
    <n v="51159946.000550799"/>
    <n v="48453605"/>
    <n v="316"/>
  </r>
  <r>
    <s v="tt5442430"/>
    <x v="4690"/>
    <x v="19"/>
    <s v="23/03/2017"/>
    <s v="Horror"/>
    <s v=" Sci-Fi"/>
    <s v=" Thriller"/>
    <n v="104"/>
    <s v="UK, USA"/>
    <s v="English"/>
    <s v="Japanese"/>
    <s v="Vietnamese"/>
    <x v="1320"/>
    <s v="Rhett Reese, Paul Wernick"/>
    <s v="Hiroyuki Sanada, Ryan Reynolds, Rebecca Ferguson, Jake Gyllenhaal, Olga Dykhovichnaya, Ariyon Bakare, Jesus Del Orden, Allen McLean, Leila Grace, Mari Gvelesiani, David Muir, Elizabeth Vargas, Camiel Warren-Taylor, Haruka Kuroda, Naoko Mori"/>
    <x v="561"/>
    <s v="Hiroyuki Sanada, Ryan Reynolds"/>
    <s v="A team of scientists aboard the International Space Station discover a rapidly evolving life form that caused extinction on Mars and now threatens all life on Earth."/>
    <s v="A team of scientists aboard the"/>
    <n v="6.6"/>
    <n v="202381"/>
    <n v="61239547.976501361"/>
    <n v="58000000"/>
    <x v="3228"/>
    <n v="30234022"/>
    <n v="106157495.72726022"/>
    <n v="100541806"/>
    <n v="1070"/>
  </r>
  <r>
    <s v="tt5688996"/>
    <x v="4691"/>
    <x v="11"/>
    <d v="2018-08-06T00:00:00"/>
    <s v="Comedy"/>
    <s v=" Drama"/>
    <s v=" Romance"/>
    <n v="99"/>
    <s v="USA"/>
    <s v="English"/>
    <m/>
    <m/>
    <x v="1585"/>
    <s v="Craig Johnson"/>
    <s v="Michael Abela, Daniel Doheny, Brendan Archer, Gianna Jean, Madeline Weinstein, Joshua Barragan, Antonio Marziale, Kai Wes, Daniel Zolghadri, Bradley Birkholz, Nik Dodani, Von Bowen, Fred Hechinger, Annie Q., Kimberly Butler"/>
    <x v="2136"/>
    <s v="Michael Abela, Daniel Doheny"/>
    <s v="Alex, high school class president, nerd and a straight A student, has been dating Claire a long time. They decide to sleep together but then he meets a gay guy and he's confused."/>
    <s v="Alex, high school class president,"/>
    <n v="6.3"/>
    <n v="14199"/>
    <m/>
    <m/>
    <x v="4"/>
    <m/>
    <m/>
    <m/>
    <n v="91"/>
  </r>
  <r>
    <s v="tt5689068"/>
    <x v="4692"/>
    <x v="19"/>
    <s v="22/09/2017"/>
    <s v="Action"/>
    <s v=" Comedy"/>
    <s v=" Thriller"/>
    <n v="92"/>
    <s v="USA"/>
    <s v="English"/>
    <s v="German"/>
    <s v="Spanish"/>
    <x v="2355"/>
    <s v="Taran Killam"/>
    <s v="Taran Killam, Dave 'Squatch' Ward, Bobby Moynihan, Hannah Simone, Marc-Anthony Massiah, Sylvesta Stuart, Reese Alexander, J.C. Williams, Eric Mazimpaka, Amitai Marmorstein, Chad Sayn, Peter Kelamis, Paul Brittain, Aubrey Sixto, Joel Labelle"/>
    <x v="2137"/>
    <s v="Taran Killam, Dave 'Squatch' Ward"/>
    <s v="A group of eccentric assassins are fed up with Gunther, the world's greatest hitman, and decide to kill him, but their plan turns into a series of bungled encounters as Gunther seems to always be one step ahead."/>
    <s v="A group of eccentric assassins"/>
    <n v="4.8"/>
    <n v="11309"/>
    <m/>
    <m/>
    <x v="4"/>
    <m/>
    <m/>
    <n v="197616"/>
    <n v="136"/>
  </r>
  <r>
    <s v="tt5462602"/>
    <x v="4693"/>
    <x v="19"/>
    <s v="16/11/2017"/>
    <s v="Comedy"/>
    <s v=" Drama"/>
    <s v=" Romance"/>
    <n v="120"/>
    <s v="USA"/>
    <s v="English"/>
    <s v="Urdu"/>
    <m/>
    <x v="2205"/>
    <s v="Emily V. Gordon, Kumail Nanjiani"/>
    <s v="Kumail Nanjiani, Zoe Kazan, Holly Hunter, Ray Romano, Anupam Kher, Zenobia Shroff, Adeel Akhtar, Bo Burnham, Aidy Bryant, Kurt Braunohler, Vella Lovell, Myra Lucretia Taylor, Jeremy Shamos, David Alan Grier, Ed Herbstman"/>
    <x v="2138"/>
    <s v="Kumail Nanjiani, Zoe Kazan"/>
    <s v="Pakistan-born comedian Kumail Nanjiani and grad student Emily Gardner fall in love but struggle as their cultures clash. When Emily contracts a mysterious illness, Kumail finds himself forced to face her feisty parents, his family's expectations, and his true feelings."/>
    <s v="Pakistan-born comedian Kumail"/>
    <n v="7.5"/>
    <n v="117533"/>
    <n v="5279271.3772846004"/>
    <n v="5000000"/>
    <x v="3229"/>
    <n v="42873127"/>
    <n v="59562413.207551457"/>
    <n v="56411585"/>
    <n v="362"/>
  </r>
  <r>
    <s v="tt5463162"/>
    <x v="4694"/>
    <x v="11"/>
    <s v="15/05/2018"/>
    <s v="Action"/>
    <s v=" Adventure"/>
    <s v=" Comedy"/>
    <n v="119"/>
    <s v="USA"/>
    <s v="English"/>
    <s v="Cantonese"/>
    <s v="Spanish"/>
    <x v="2025"/>
    <s v="Rhett Reese, Paul Wernick"/>
    <s v="Ryan Reynolds, Josh Brolin, Morena Baccarin, Julian Dennison, Zazie Beetz, T.J. Miller, Leslie Uggams, Karan Soni, Brianna Hildebrand, Jack Kesy, Eddie Marsan, Shioli Kutsuna, Stefan Kapicic, Randal Reeder, Nikolai Witschl"/>
    <x v="381"/>
    <s v="Ryan Reynolds, Josh Brolin"/>
    <s v="Foul-mouthed mutant mercenary Wade Wilson (a.k.a. Deadpool), brings together a team of fellow mutant rogues to protect a young boy with supernatural abilities from the brutal, time-traveling cyborg Cable."/>
    <s v="Foul-mouthed mutant mercenary"/>
    <n v="7.7"/>
    <n v="460610"/>
    <n v="113374816.31336409"/>
    <n v="110000000"/>
    <x v="3230"/>
    <n v="324591735"/>
    <n v="809902460.94759762"/>
    <n v="785794179"/>
    <n v="1309"/>
  </r>
  <r>
    <s v="tt5478478"/>
    <x v="4695"/>
    <x v="19"/>
    <s v="22/03/2018"/>
    <s v="Drama"/>
    <s v=" Western"/>
    <m/>
    <n v="134"/>
    <s v="USA"/>
    <s v="English"/>
    <s v="Cheyenne"/>
    <s v="French"/>
    <x v="1453"/>
    <s v="Scott Cooper, Donald E. Stewart"/>
    <s v="Scott Shepherd, Rosamund Pike, Ava Cooper, Stella Cooper, David Midthunder, Gray Wolf Herrera, Christian Bale, Rory Cochrane, Jonathan Majors, John Benjamin Hickey, Stafford Douglas, Stephen Lang, Bill Camp, Wes Studi, Jesse Plemons"/>
    <x v="2139"/>
    <s v="Scott Shepherd, Rosamund Pike"/>
    <s v="In 1892, a legendary Army Captain reluctantly agrees to escort a Cheyenne chief and his family through dangerous territory."/>
    <s v="In 1892, a legendary Army Captain"/>
    <n v="7.2"/>
    <n v="67184"/>
    <n v="41178316.742819883"/>
    <n v="39000000"/>
    <x v="3231"/>
    <n v="29819114"/>
    <n v="37661284.10079556"/>
    <n v="35669017"/>
    <n v="439"/>
  </r>
  <r>
    <s v="tt5700224"/>
    <x v="4696"/>
    <x v="9"/>
    <s v="21/08/2017"/>
    <s v="Comedy"/>
    <m/>
    <m/>
    <n v="86"/>
    <s v="Romania"/>
    <s v="Romanian"/>
    <m/>
    <m/>
    <x v="2356"/>
    <s v="Ion Luca Caragiale, Paul Negoescu"/>
    <s v="Dorian Boguta, Dragos Bucur, Alexandru Papadopol, Andi Vasluianu, Serban Pavlu, Mircea Banu, Elisa Calin, Nora Cupcencu, Ioana Florentina Dimitriu, Elias Ferkin, Ligia Matei, Codin Maticiuc, Alexandru-Victor Nemteanu, Dragos Niamtu, Irina Noaptes"/>
    <x v="2140"/>
    <s v="Dorian Boguta, Dragos Bucur"/>
    <s v="Three men from a provincial town are in urgent need of money and decide to buy a lottery ticket. They win the lottery, but soon after their ticket gets stolen."/>
    <s v="Three men from a provincial town"/>
    <n v="7.7"/>
    <n v="10365"/>
    <m/>
    <s v="EUR 40000"/>
    <x v="4"/>
    <m/>
    <m/>
    <n v="593418"/>
    <n v="18"/>
  </r>
  <r>
    <s v="tt5503686"/>
    <x v="4697"/>
    <x v="18"/>
    <d v="2019-07-11T00:00:00"/>
    <s v="Comedy"/>
    <s v=" Crime"/>
    <s v=" Drama"/>
    <n v="110"/>
    <s v="USA"/>
    <s v="English"/>
    <s v="Russian"/>
    <m/>
    <x v="1533"/>
    <s v="Lorene Scafaria, Jessica Pressler"/>
    <s v="Constance Wu, Jennifer Lopez, Julia Stiles, Mette Towley, Wai Ching Ho, Emma Batiz, Vanessa Aspillaga, Jay Oakerson, Trace Lysette, Marcy Richardson, Keke Palmer, Mercedes Ruehl, Lili Reinhart, G-Eazy, Cardi B"/>
    <x v="1913"/>
    <s v="Constance Wu, Jennifer Lopez"/>
    <s v="Inspired by the viral New York Magazine article, Hustlers follows a crew of savvy former strip club employees who band together to turn the tables on their Wall Street clients."/>
    <s v="Inspired by the viral New York"/>
    <n v="6.3"/>
    <n v="76903"/>
    <n v="20246736.838811401"/>
    <n v="20000000"/>
    <x v="3232"/>
    <n v="104963598"/>
    <n v="159507435.20411351"/>
    <n v="157563598"/>
    <n v="700"/>
  </r>
  <r>
    <s v="tt5710514"/>
    <x v="4698"/>
    <x v="19"/>
    <s v="24/02/2017"/>
    <s v="Comedy"/>
    <s v=" Crime"/>
    <s v=" Drama"/>
    <n v="93"/>
    <s v="USA"/>
    <s v="English"/>
    <m/>
    <m/>
    <x v="2357"/>
    <s v="Macon Blair"/>
    <s v="Melanie Lynskey, Chris Doubek, Marilyn Faith Hickey, Jared Roylance, Macon Blair, Cristy Miles, Gary Anthony Williams, Michelle Moreno, Lee Eddy, Matt Orduna, Elijah Wood, Wrick Jones, Jeb Berrier, Sharae Foxie, Xander Williams"/>
    <x v="2141"/>
    <s v="Melanie Lynskey, Chris Doubek"/>
    <s v="When a depressed woman is burgled, she finds a new sense of purpose by tracking down the thieves alongside her obnoxious neighbour. But they soon find themselves dangerously out of their depth against a pack of degenerate criminals."/>
    <s v="When a depressed woman is burgled,"/>
    <n v="6.9"/>
    <n v="46169"/>
    <m/>
    <m/>
    <x v="4"/>
    <m/>
    <m/>
    <m/>
    <n v="157"/>
  </r>
  <r>
    <s v="tt5713232"/>
    <x v="4699"/>
    <x v="9"/>
    <s v="22/07/2016"/>
    <s v="Adventure"/>
    <s v=" Drama"/>
    <s v=" Thriller"/>
    <n v="133"/>
    <s v="India"/>
    <s v="Hindi"/>
    <m/>
    <m/>
    <x v="2243"/>
    <s v="Shailja Kejriwal, Ritesh Shah"/>
    <s v="Irrfan Khan, Jimmy Sheirgill, Vishesh Bansal, Tushar Dalvi, Nitish Pandey, Kedar Bagaria, Manoj Bakshi, Sunil Bedi, Rajat Bhalla, Satyajit Bhattacharya, Akash Dabas, Rahul Dhir, Jitendra Gupta, Rajiv Gupta, Vikas Jain"/>
    <x v="1234"/>
    <s v="Irrfan Khan, Jimmy Sheirgill"/>
    <s v="When Nirmal loses his family in a disaster caused by government corruption, he embarks on a journey seeking accountability and revenge."/>
    <s v="When Nirmal loses his family in"/>
    <n v="7.6"/>
    <n v="12863"/>
    <m/>
    <m/>
    <x v="4"/>
    <m/>
    <m/>
    <n v="24822"/>
    <n v="92"/>
  </r>
  <r>
    <s v="tt5715874"/>
    <x v="4700"/>
    <x v="19"/>
    <s v="28/06/2018"/>
    <s v="Drama"/>
    <s v=" Horror"/>
    <s v=" Mystery"/>
    <n v="121"/>
    <s v="Ireland, UK"/>
    <s v="English"/>
    <s v="French"/>
    <m/>
    <x v="1475"/>
    <s v="Yorgos Lanthimos, Efthymis Filippou"/>
    <s v="Barry G. Bernson, Herb Caillouet, Bill Camp, Raffey Cassidy, Denise Dal Vera, Colin Farrell, Barry Keoghan, Nicole Kidman, Drew Logan, Alicia Silverstone, Sunny Suljic, Michael Trester, Ming Wang"/>
    <x v="2142"/>
    <s v="Barry G. Bernson, Herb Caillouet"/>
    <s v="Steven, a charismatic surgeon, is forced to make an unthinkable sacrifice after his life starts to fall apart, when the behavior of a teenage boy he has taken under his wing turns sinister."/>
    <s v="Steven, a charismatic surgeon,"/>
    <n v="7"/>
    <n v="116448"/>
    <m/>
    <m/>
    <x v="4"/>
    <n v="2291901"/>
    <m/>
    <n v="7027336"/>
    <n v="832"/>
  </r>
  <r>
    <s v="tt5716464"/>
    <x v="4701"/>
    <x v="19"/>
    <s v="16/11/2017"/>
    <s v="Biography"/>
    <s v=" Drama"/>
    <s v=" Romance"/>
    <n v="118"/>
    <s v="UK"/>
    <s v="English"/>
    <s v="German"/>
    <s v="Spanish"/>
    <x v="1957"/>
    <s v="William Nicholson"/>
    <s v="Andrew Garfield, Claire Foy, Ed Speleers, Tom Hollander, David Butler, Ben Lloyd-Hughes, Miranda Raison, Camilla Rutherford, Andre Jacobs, Terry Norton, Charles Streeter, Penny Downie, Amit Shah, Jonathan Hyde, Emily Bevan"/>
    <x v="964"/>
    <s v="Andrew Garfield, Claire Foy"/>
    <s v="The inspiring true love story of Robin (Andrew Garfield) and Diana Cavendish (Claire Foy), an adventurous couple who refuse to give up in the face of a devastating disease. Their heartwarming celebration of human possibility marks the directorial debut of Andy Serkis."/>
    <s v="The inspiring true love story"/>
    <n v="7.1"/>
    <n v="17996"/>
    <m/>
    <m/>
    <x v="4"/>
    <n v="490131"/>
    <m/>
    <n v="5026154"/>
    <n v="77"/>
  </r>
  <r>
    <s v="tt5523010"/>
    <x v="4702"/>
    <x v="11"/>
    <s v="31/10/2018"/>
    <s v="Adventure"/>
    <s v=" Family"/>
    <s v=" Fantasy"/>
    <n v="99"/>
    <s v="USA, Canada"/>
    <s v="English"/>
    <s v="French"/>
    <m/>
    <x v="2358"/>
    <s v="Ashleigh Powell, E.T.A. Hoffmann"/>
    <s v="Mackenzie Foy, Tom Sweet, Meera Syal, Ellie Bamber, Matthew Macfadyen, Nick Mohammed, Charles Streeter, Morgan Freeman, Jayden Fowora-Knight, Prince, Helen Mirren, Omid Djalili, Jack Whitehall, Eugenio Derbez, Richard E. Grant"/>
    <x v="2143"/>
    <s v="Mackenzie Foy, Tom Sweet"/>
    <s v="A young girl is transported into a magical world of gingerbread soldiers and an army of mice."/>
    <s v="A young girl is transported into"/>
    <n v="5.5"/>
    <n v="26839"/>
    <n v="123681617.79639719"/>
    <n v="120000000"/>
    <x v="3233"/>
    <n v="54858851"/>
    <n v="179298220.39592233"/>
    <n v="173961069"/>
    <n v="428"/>
  </r>
  <r>
    <s v="tt5563334"/>
    <x v="4703"/>
    <x v="18"/>
    <d v="2019-05-12T00:00:00"/>
    <s v="Crime"/>
    <s v=" Drama"/>
    <s v=" Mystery"/>
    <n v="109"/>
    <s v="UK, Germany, USA"/>
    <s v="English"/>
    <s v="German"/>
    <s v="Russian"/>
    <x v="696"/>
    <s v="Nicholas Searle, Jeffrey Hatcher"/>
    <s v="Helen Mirren, Ian McKellen, Russell Tovey, Jim Carter, Mark Lewis Jones, Laurie Davidson, Phil Dunster, Lucian Msamati, J√≥hannes Haukur J√≥hannesson, Tunji Kasim, Spike White, Stella Stocker, Daniel Betts, Nell Williams, Celine Buckens"/>
    <x v="532"/>
    <s v="Helen Mirren, Ian McKellen"/>
    <s v="Consummate con man Roy Courtnay has set his sights on his latest mark: the recently widowed Betty McLeish, worth millions. But this time, what should have been a simple swindle escalates into a cat-and-mouse game with the ultimate stakes."/>
    <s v="Consummate con man Roy Courtnay"/>
    <n v="6.6"/>
    <n v="20297"/>
    <n v="10123368.419405701"/>
    <n v="10000000"/>
    <x v="3234"/>
    <n v="17156058"/>
    <n v="34273734.83627677"/>
    <n v="33856058"/>
    <n v="268"/>
  </r>
  <r>
    <s v="tt5723272"/>
    <x v="4704"/>
    <x v="19"/>
    <s v="15/03/2018"/>
    <s v="Crime"/>
    <s v=" Drama"/>
    <s v=" Thriller"/>
    <n v="106"/>
    <s v="Germany, France"/>
    <s v="German"/>
    <s v="Greek"/>
    <s v="English"/>
    <x v="473"/>
    <s v="Fatih Akin, Hark Bohm"/>
    <s v="Numan Acar, Adam Bousdoukos, Diane Kruger, Denis Moschitto, Samia Muriel Chancrin, Torsten Lemke, Rafael Santana, Cem Akin, Hanna Hilsdorf, Anke Opp, Ina Neerfeld, Laurens Walter, Ang√©lique Mundt, Karin Neuh√§user, Uwe Rohde"/>
    <x v="2144"/>
    <s v="Numan Acar, Adam Bousdoukos"/>
    <s v="Katja's life collapses after the death of her husband and son in a bomb attack. After a time of mourning and injustice, Katja seeks revenge."/>
    <s v="Katja's life collapses after the"/>
    <n v="7.1"/>
    <n v="27671"/>
    <m/>
    <m/>
    <x v="4"/>
    <n v="321011"/>
    <m/>
    <n v="5104991"/>
    <n v="72"/>
  </r>
  <r>
    <s v="tt5723286"/>
    <x v="4705"/>
    <x v="19"/>
    <s v="20/10/2017"/>
    <s v="Action"/>
    <s v=" Thriller"/>
    <m/>
    <n v="82"/>
    <s v="USA"/>
    <s v="English"/>
    <m/>
    <m/>
    <x v="2359"/>
    <s v="Jeremy Rush"/>
    <s v="Frank Grillo, Caitlin Carmichael, Garret Dillahunt, Shea Whigham, Wendy Moniz-Grillo, John Cenatiempo, Slaine, Jeffrey Samai, William Xifaras, Seth Ayott, Eddie J. Fernandez Jr., John Vincent Mason, Joe Dryden, James Fierro, Chris Nolte"/>
    <x v="1509"/>
    <s v="Frank Grillo, Caitlin Carmichael"/>
    <s v="A getaway driver for a bank robbery realizes he has been double crossed and races to find out who betrayed him."/>
    <s v="A getaway driver for a bank robbery"/>
    <n v="6.4"/>
    <n v="16844"/>
    <m/>
    <m/>
    <x v="4"/>
    <m/>
    <m/>
    <m/>
    <n v="115"/>
  </r>
  <r>
    <s v="tt5580036"/>
    <x v="4706"/>
    <x v="19"/>
    <s v="29/03/2018"/>
    <s v="Biography"/>
    <s v=" Comedy"/>
    <s v=" Drama"/>
    <n v="119"/>
    <s v="UK, USA, Qatar"/>
    <s v="English"/>
    <m/>
    <m/>
    <x v="891"/>
    <s v="Steven Rogers"/>
    <s v="Margot Robbie, Sebastian Stan, Allison Janney, Julianne Nicholson, Paul Walter Hauser, Bobby Cannavale, Bojana Novakovic, Caitlin Carver, Maizie Smith, Mckenna Grace, Suehyla El-Attar, Jason Davis, Mea Allen, Cory Chapman, Amy Fox"/>
    <x v="2040"/>
    <s v="Margot Robbie, Sebastian Stan"/>
    <s v="An attorney defends an officer on trial for ordering his troops to fire on civilians after they stormed a U.S. embassy in a Middle Eastern country."/>
    <s v="An attorney defends an officer"/>
    <n v="7.5"/>
    <n v="173259"/>
    <n v="11614397.030026119"/>
    <n v="11000000"/>
    <x v="3235"/>
    <n v="30014539"/>
    <n v="56952037.352590621"/>
    <n v="53939297"/>
    <n v="473"/>
  </r>
  <r>
    <s v="tt5580266"/>
    <x v="4707"/>
    <x v="11"/>
    <s v="14/03/2019"/>
    <s v="Crime"/>
    <s v=" Drama"/>
    <m/>
    <n v="133"/>
    <s v="USA"/>
    <s v="English"/>
    <m/>
    <m/>
    <x v="177"/>
    <s v="Audrey Wells, Angie Thomas"/>
    <s v="Amandla Stenberg, Regina Hall, Russell Hornsby, Anthony Mackie, Issa Rae, Common, Algee Smith, Sabrina Carpenter, K.J. Apa, Dominique Fishback, Lamar Johnson, TJ Wright, Megan Lawless, Rhonda Johnson Dents, Tony Vaughn"/>
    <x v="2030"/>
    <s v="Amandla Stenberg, Regina Hall"/>
    <s v="Starr witnesses the fatal shooting of her childhood best friend Khalil at the hands of a police officer. Now, facing pressure from all sides of the community, Starr must find her voice and stand up for what's right."/>
    <s v="Starr witnesses the fatal shooting"/>
    <n v="7.4"/>
    <n v="28869"/>
    <n v="23705643.410976127"/>
    <n v="23000000"/>
    <x v="3236"/>
    <n v="29719483"/>
    <n v="36005789.576949164"/>
    <n v="34934009"/>
    <n v="350"/>
  </r>
  <r>
    <s v="tt5580390"/>
    <x v="4708"/>
    <x v="19"/>
    <s v="14/02/2018"/>
    <s v="Adventure"/>
    <s v=" Drama"/>
    <s v=" Fantasy"/>
    <n v="123"/>
    <s v="USA, Canada"/>
    <s v="English"/>
    <s v="American Sign Language"/>
    <s v="Russian"/>
    <x v="85"/>
    <s v="Guillermo del Toro, Vanessa Taylor"/>
    <s v="Sally Hawkins, Michael Shannon, Richard Jenkins, Octavia Spencer, Michael Stuhlbarg, Doug Jones, David Hewlett, Nick Searcy, Stewart Arnott, Nigel Bennett, Lauren Lee Smith, Martin Roach, Allegra Fulton, John Kapelos, Morgan Kelly"/>
    <x v="1104"/>
    <s v="Sally Hawkins, Michael Shannon"/>
    <s v="At a top secret research facility in the 1960s, a lonely janitor forms a unique relationship with an amphibious creature that is being held in captivity."/>
    <s v="At a top secret research facility"/>
    <n v="7.3"/>
    <n v="357610"/>
    <n v="20483572.943864249"/>
    <n v="19400000"/>
    <x v="3237"/>
    <n v="63859435"/>
    <n v="206243512.61436051"/>
    <n v="195333312"/>
    <n v="1607"/>
  </r>
  <r>
    <s v="tt5592248"/>
    <x v="4709"/>
    <x v="19"/>
    <s v="21/09/2017"/>
    <s v="Drama"/>
    <s v=" Thriller"/>
    <m/>
    <n v="93"/>
    <s v="USA"/>
    <s v="English"/>
    <s v="French"/>
    <m/>
    <x v="617"/>
    <s v="Sofia Coppola, Thomas Cullinan"/>
    <s v="Colin Farrell, Nicole Kidman, Kirsten Dunst, Elle Fanning, Oona Laurence, Angourie Rice, Addison Riecke, Emma Howard, Wayne P√©re, Matt Story, Joel Albin"/>
    <x v="90"/>
    <s v="Colin Farrell, Nicole Kidman"/>
    <s v="The unexpected arrival of a wounded Union soldier at a girls school in Virginia during the American Civil War leads to jealousy and betrayal."/>
    <s v="The unexpected arrival of a wounded"/>
    <n v="6.3"/>
    <n v="50166"/>
    <n v="11086469.892297661"/>
    <n v="10500000"/>
    <x v="3238"/>
    <n v="10709995"/>
    <n v="29425739.007910438"/>
    <n v="27869129"/>
    <n v="269"/>
  </r>
  <r>
    <s v="tt5606664"/>
    <x v="4710"/>
    <x v="18"/>
    <s v="31/10/2019"/>
    <s v="Drama"/>
    <s v=" Fantasy"/>
    <s v=" Horror"/>
    <n v="152"/>
    <s v="UK, USA"/>
    <s v="English"/>
    <m/>
    <m/>
    <x v="1616"/>
    <s v="Mike Flanagan, Stephen King"/>
    <s v="Ewan McGregor, Rebecca Ferguson, Kyliegh Curran, Cliff Curtis, Zahn McClarnon, Emily Alyn Lind, Selena Anduze, Robert Longstreet, Carel Struycken, Katie Parker, James Flanagan, Met Clark, Zackary Momoh, Jocelin Donahue, Dakota Hickman"/>
    <x v="19"/>
    <s v="Ewan McGregor, Rebecca Ferguson"/>
    <s v="The wife of a university research scientist believes that her lakeside Vermont home is haunted by a ghost - or that she is losing her mind."/>
    <s v="The wife of a university research"/>
    <n v="7.4"/>
    <n v="121789"/>
    <n v="45555157.887325652"/>
    <n v="45000000"/>
    <x v="3239"/>
    <n v="31581712"/>
    <n v="73274673.740331858"/>
    <n v="72381712"/>
    <n v="1334"/>
  </r>
  <r>
    <s v="tt5742374"/>
    <x v="4711"/>
    <x v="19"/>
    <d v="2018-01-05T00:00:00"/>
    <s v="Crime"/>
    <s v=" Drama"/>
    <s v=" Mystery"/>
    <n v="89"/>
    <s v="UK, USA, France"/>
    <s v="English"/>
    <m/>
    <m/>
    <x v="1490"/>
    <s v="Lynne Ramsay, Jonathan Ames"/>
    <s v="Joaquin Phoenix, Dante Pereira-Olson, Larry Canady, Vinicius Damasceno, Neo Randall, Judith Roberts, Frank Pando, John Doman, Edward Latham, Alex Manette, Claire Hsu, Denis Ozer, Tia Sofia Begh, Lucy Lan Luo, Annie Mac-Yang"/>
    <x v="288"/>
    <s v="Joaquin Phoenix, Dante Pereira-Olson"/>
    <s v="A traumatized veteran, unafraid of violence, tracks down missing girls for a living. When a job spins out of control, Joe's nightmares overtake him as a conspiracy is uncovered leading to what may be his death trip or his awakening."/>
    <s v="A traumatized veteran, unafraid"/>
    <n v="6.8"/>
    <n v="97755"/>
    <m/>
    <m/>
    <x v="4"/>
    <n v="2528078"/>
    <m/>
    <n v="9360514"/>
    <n v="680"/>
  </r>
  <r>
    <s v="tt5610554"/>
    <x v="4712"/>
    <x v="11"/>
    <s v="28/06/2018"/>
    <s v="Comedy"/>
    <s v=" Drama"/>
    <s v=" Mystery"/>
    <n v="95"/>
    <s v="USA, Canada"/>
    <s v="English"/>
    <m/>
    <m/>
    <x v="923"/>
    <s v="Diablo Cody"/>
    <s v="Charlize Theron, Mackenzie Davis, Ron Livingston, Asher Miles Fallica, Lia Frankland, Mark Duplass, Elaine Tan, Gameela Wright, Tattiawna Jones, Stormy Ent, Maddie Dixon-Poirier, Bella Star Choy, Dominic Good, Joshua Pak, Emily Haine"/>
    <x v="358"/>
    <s v="Charlize Theron, Mackenzie Davis"/>
    <s v="A struggling mother of three forms an unexpected bond with the night nanny hired to help with her newborn baby."/>
    <s v="A struggling mother of three forms"/>
    <n v="7"/>
    <n v="50843"/>
    <n v="13398841.927943029"/>
    <n v="13000000"/>
    <x v="3240"/>
    <n v="9369755"/>
    <n v="16116190.97309907"/>
    <n v="15636462"/>
    <n v="264"/>
  </r>
  <r>
    <s v="tt5764096"/>
    <x v="4713"/>
    <x v="19"/>
    <s v="19/05/2017"/>
    <s v="Comedy"/>
    <s v=" Drama"/>
    <m/>
    <n v="132"/>
    <s v="India"/>
    <s v="Hindi"/>
    <m/>
    <m/>
    <x v="2360"/>
    <s v="Sonu Sinha, Saket Chaudhary"/>
    <s v="Irrfan Khan, Saba Qamar, Dishita Sehgal, Deepak Dobriyal, Swati Das, Amrita Singh, Sumit Gulati, Angshuman Nandi, Neha Dhupia, Sahani, Arha Mahajan, Shiva Kumar, Sachin Kumar, Kiran Khoje, Pammi Khanna"/>
    <x v="1234"/>
    <s v="Irrfan Khan, Saba Qamar"/>
    <s v="A couple from Chandni Chowk aspire to give their daughter the best education and thus be a part of and accepted by the elite of Delhi."/>
    <s v="A couple from Chandni Chowk aspire"/>
    <n v="7.8"/>
    <n v="22103"/>
    <m/>
    <m/>
    <x v="4"/>
    <m/>
    <m/>
    <n v="32841493"/>
    <n v="99"/>
  </r>
  <r>
    <s v="tt5613484"/>
    <x v="4714"/>
    <x v="11"/>
    <s v="26/10/2018"/>
    <s v="Comedy"/>
    <s v=" Drama"/>
    <m/>
    <n v="85"/>
    <s v="USA"/>
    <s v="English"/>
    <m/>
    <m/>
    <x v="2361"/>
    <s v="Jonah Hill"/>
    <s v="Sunny Suljic, Katherine Waterston, Lucas Hedges, Na-kel Smith, Olan Prenatt, Gio Galicia, Ryder McLaughlin, Alexa Demie, Fig Camila Abner, Liana Perlich, Ama Elsesser, Judah Estrella Borunda, Mecca Allen, Aramis Hudson, Sonny Greenback"/>
    <x v="2145"/>
    <s v="Sunny Suljic, Katherine Waterston"/>
    <s v="Follows Stevie, a thirteen-year-old in 1990s-era Los Angeles who spends his summer navigating between his troubled home life and a group of new friends that he meets at a Motor Avenue skate shop."/>
    <s v="Follows Stevie, a thirteen-year-old"/>
    <n v="7.4"/>
    <n v="44512"/>
    <n v="1752156.2521156268"/>
    <n v="1700000"/>
    <x v="3241"/>
    <n v="7362439"/>
    <n v="9588440.0946289543"/>
    <n v="9303022"/>
    <n v="294"/>
  </r>
  <r>
    <s v="tt5774450"/>
    <x v="4715"/>
    <x v="11"/>
    <d v="2018-10-08T00:00:00"/>
    <s v="Drama"/>
    <s v=" Horror"/>
    <s v=" Mystery"/>
    <n v="105"/>
    <s v="Canada"/>
    <s v="English"/>
    <m/>
    <m/>
    <x v="2362"/>
    <s v="Matt Leslie, Stephen J. Smith"/>
    <s v="Graham Verchere, Judah Lewis, Caleb Emery, Cory Gruter-Andrew, Tiera Skovbye, Rich Sommer, Jason Gray-Stanford, Shauna Johannesen, William MacDonald, Harrison Houde, Aren Buchholz, Susie Castillo, Reilly Jacob, Jaiven Natt, J. Alex Brinson"/>
    <x v="2146"/>
    <s v="Graham Verchere, Judah Lewis"/>
    <s v="After suspecting that their police officer neighbor is a serial killer, a group of teenage friends spend their summer spying on him and gathering evidence, but as they get closer to discovering the truth, things get dangerous."/>
    <s v="After suspecting that their police"/>
    <n v="6.7"/>
    <n v="31194"/>
    <m/>
    <m/>
    <x v="4"/>
    <m/>
    <m/>
    <n v="42027"/>
    <n v="357"/>
  </r>
  <r>
    <s v="tt5776208"/>
    <x v="4716"/>
    <x v="19"/>
    <s v="27/05/2017"/>
    <s v="Animation"/>
    <s v=" Action"/>
    <s v=" Adventure"/>
    <n v="97"/>
    <s v="Japan"/>
    <s v="English"/>
    <s v="Japanese"/>
    <m/>
    <x v="2363"/>
    <s v="Makoto Fukami, Joe McClean"/>
    <s v="Kevin Dorman, Matthew Mercer, Erin Cahill, John DeMita, Fred Tatasciore, Cristina Valenzuela, Arif S. Kinchen, Arnie Pantoja, Kari Wahlgren, Alexander Polinsky, Jason Faunt, Karen Strassman, Mary Elizabeth McGlynn, Fryda Wolff, Jason Hightower"/>
    <x v="2147"/>
    <s v="Kevin Dorman, Matthew Mercer"/>
    <s v="Chris Redfield enlists the help of Leon S. Kennedy and Rebecca Chambers to stop a death merchant, with a vengeance, from spreading a deadly virus in New York."/>
    <s v="Chris Redfield enlists the help"/>
    <n v="6.3"/>
    <n v="10384"/>
    <m/>
    <m/>
    <x v="4"/>
    <m/>
    <m/>
    <n v="256320"/>
    <n v="58"/>
  </r>
  <r>
    <s v="tt5619332"/>
    <x v="4717"/>
    <x v="11"/>
    <d v="2018-11-05T00:00:00"/>
    <s v="Comedy"/>
    <m/>
    <m/>
    <n v="105"/>
    <s v="USA"/>
    <s v="English"/>
    <m/>
    <m/>
    <x v="1921"/>
    <s v="Melissa McCarthy, Ben Falcone"/>
    <s v="Melissa McCarthy, Matt Walsh, Molly Gordon, Ben Falcone, Jacki Weaver, Stephen Root, Maya Rudolph, Steve Falcone, Michael D. McCarthy, Chris Cavalier, Gillian Jacobs, Adria Arjona, Jessie Ennis, Flynn Falcone, Julie Coile"/>
    <x v="1375"/>
    <s v="Melissa McCarthy, Matt Walsh"/>
    <s v="After her husband abruptly asks for a divorce, a middle-aged mother returns to college in order to complete her degree."/>
    <s v="After her husband abruptly asks"/>
    <n v="5.6"/>
    <n v="32014"/>
    <n v="30920404.449099299"/>
    <n v="30000000"/>
    <x v="3242"/>
    <n v="53059911"/>
    <n v="67880502.836722791"/>
    <n v="65859911"/>
    <n v="274"/>
  </r>
  <r>
    <s v="tt5783956"/>
    <x v="4718"/>
    <x v="11"/>
    <d v="2018-09-02T00:00:00"/>
    <s v="Comedy"/>
    <s v=" Fantasy"/>
    <s v=" Romance"/>
    <n v="97"/>
    <s v="USA"/>
    <s v="English"/>
    <s v="Mandarin"/>
    <m/>
    <x v="1724"/>
    <s v="John Whittington"/>
    <s v="Adam Devine, Alexandra Daddario, Shelley Hennig, Andrew Bachelor, Robbie Amell, Dean J. West, Tony Cavalero, Delfeayo Marsalis, Chris Wylde, Daryn Kahn, Peter Jaymes Jr., Martin Bats Bradford, Noureen DeWulf, Chelsea Bruland, Adam Henslee"/>
    <x v="1893"/>
    <s v="Adam Devine, Alexandra Daddario"/>
    <s v="Noah meets Avery at a Halloween party and falls in love but gets friend-zoned. 3 years later, she's engaged to someone else. Noah returns in a time machine to fix things."/>
    <s v="Noah meets Avery at a Halloween"/>
    <n v="6.4"/>
    <n v="40773"/>
    <m/>
    <n v="10000000"/>
    <x v="4"/>
    <m/>
    <m/>
    <m/>
    <n v="136"/>
  </r>
  <r>
    <s v="tt5785170"/>
    <x v="4719"/>
    <x v="19"/>
    <d v="2017-11-08T00:00:00"/>
    <s v="Comedy"/>
    <s v=" Drama"/>
    <m/>
    <n v="155"/>
    <s v="India"/>
    <s v="Hindi"/>
    <m/>
    <m/>
    <x v="2364"/>
    <s v="Siddharth-Garima, Siddharth Singh"/>
    <s v="Akshay Kumar, Anupam Kher, Bhumi Pednekar, Divyendu Sharma, Sana Khaan, Rajesh Sharma, Sachin Khedekar, Shubha Khote, Gunjan Malhotra, Ayesha Raza, Mukesh Bhatt, Atul Srivastava, Manoj Bakshi, Sudhir Pandey, Jaspal Sharma"/>
    <x v="630"/>
    <s v="Akshay Kumar, Anupam Kher"/>
    <s v="A woman threatens to leave her husband unless he installs a toilet in their home. To win back her love and respect, he heads out on a journey to fight against the backward society."/>
    <s v="A woman threatens to leave her"/>
    <n v="7.2"/>
    <n v="17432"/>
    <m/>
    <m/>
    <x v="4"/>
    <n v="1830715"/>
    <m/>
    <n v="17567417"/>
    <n v="86"/>
  </r>
  <r>
    <s v="tt5789976"/>
    <x v="4720"/>
    <x v="11"/>
    <s v="14/09/2018"/>
    <s v="Crime"/>
    <s v=" Drama"/>
    <m/>
    <n v="108"/>
    <s v="UK, Belgium, USA"/>
    <s v="English"/>
    <m/>
    <m/>
    <x v="1711"/>
    <s v="Joe Penhall, Mark Seal"/>
    <s v="Michael Caine, Michael Gambon, Charlie Cox, Francesca Annis, Jim Broadbent, Ray Winstone, Tom Courtenay, Paul Whitehouse, Martha Howe-Douglas, Ben Willbond, Kellie Shirley, Ann Akin, Matt Bardock, Bernardo Santos, Josephine Butler"/>
    <x v="308"/>
    <s v="Michael Caine, Michael Gambon"/>
    <s v="A true crime movie about a crew of retired crooks who pull off a major heist in London's jewelry district. What starts off as their last criminal hurrah, quickly turns into a brutal nightmare due to greed. Based on infamous true events."/>
    <s v="A true crime movie about a crew"/>
    <n v="5.5"/>
    <n v="11246"/>
    <m/>
    <m/>
    <x v="4"/>
    <n v="7518"/>
    <m/>
    <n v="11353515"/>
    <n v="130"/>
  </r>
  <r>
    <s v="tt5797184"/>
    <x v="4721"/>
    <x v="20"/>
    <d v="2020-06-03T00:00:00"/>
    <s v="Thriller"/>
    <m/>
    <m/>
    <n v="106"/>
    <s v="UK, Australia, USA, South Africa"/>
    <s v="English"/>
    <m/>
    <m/>
    <x v="2365"/>
    <s v="Francis Annan, L.H. Adams"/>
    <s v="Daniel Radcliffe, Daniel Webber, Ian Hart, Mark Leonard Winter, Nathan Page, Grant Piro, Lenny Firth, Lliam Amor, Adam Tuominen, PJ Oaten, Ratidzo Mambo, Vuyo Loko, Maris J. Caune, Adam Ovadia, Rory Walker"/>
    <x v="404"/>
    <s v="Daniel Radcliffe, Daniel Webber"/>
    <s v="Based on the real-life prison break of two political captives, Escape From Pretoria is a race-against-time thriller set in the tumultuous apartheid days of South Africa."/>
    <s v="Based on the real-life prison"/>
    <n v="6.8"/>
    <n v="15305"/>
    <m/>
    <m/>
    <x v="4"/>
    <m/>
    <m/>
    <n v="2255656"/>
    <n v="155"/>
  </r>
  <r>
    <s v="tt5805752"/>
    <x v="4722"/>
    <x v="19"/>
    <s v="21/09/2017"/>
    <s v="Comedy"/>
    <s v=" Drama"/>
    <m/>
    <n v="97"/>
    <s v="USA, China"/>
    <s v="English"/>
    <m/>
    <m/>
    <x v="2366"/>
    <s v="Kevin Costello, Kyle Mooney"/>
    <s v="Kyle Mooney, Mark Hamill, Jorge Lendeborg Jr., Matt Walsh, Michaela Watkins, Ryan Simpkins, Greg Kinnear, Alexa Demie, Beck Bennett, Claire Danes, Chance Crimin, Jane Adams, Andy Samberg, Kate Lyn Sheil, James Anthony Green"/>
    <x v="2148"/>
    <s v="Kyle Mooney, Mark Hamill"/>
    <s v="After being freed from his life in an underground bunker, a man sets out to make a movie of the only TV show he has ever known."/>
    <s v="After being freed from his life"/>
    <n v="7.3"/>
    <n v="15145"/>
    <m/>
    <m/>
    <x v="4"/>
    <n v="532669"/>
    <m/>
    <n v="681632"/>
    <n v="86"/>
  </r>
  <r>
    <s v="tt5813916"/>
    <x v="4723"/>
    <x v="9"/>
    <d v="2016-04-11T00:00:00"/>
    <s v="Action"/>
    <s v=" Drama"/>
    <s v=" War"/>
    <n v="135"/>
    <s v="Turkey"/>
    <s v="Turkish"/>
    <m/>
    <m/>
    <x v="1983"/>
    <s v="Alper Caglar"/>
    <s v="Caglar Ertugrul, Ufuk Bayraktar, Ahu T√ºrkpen√ße, Murat Serezli, Atilgan G√ºm√ºs, Murat Arkin, Armagan Oguz, Ahmet Pinar, A√ßelya √ñzcan, Bedii Akin, Eyl√ºl Arular, Buse Varol, Ozan Aga√ß, Emir Benderlioglu, Ender Arular"/>
    <x v="1768"/>
    <s v="Caglar Ertugrul, Ufuk Bayraktar"/>
    <s v="In a desolate war zone where screams of the innocent echo, seven Maroon Berets will dance with death on the very line between disaster and valor."/>
    <s v="In a desolate war zone where screams"/>
    <n v="8.8000000000000007"/>
    <n v="103949"/>
    <m/>
    <s v="TRL 2000000"/>
    <x v="4"/>
    <m/>
    <m/>
    <n v="11378898"/>
    <n v="145"/>
  </r>
  <r>
    <s v="tt5649108"/>
    <x v="4724"/>
    <x v="19"/>
    <d v="2018-02-08T00:00:00"/>
    <s v="Comedy"/>
    <s v=" Crime"/>
    <s v=" Drama"/>
    <n v="92"/>
    <s v="USA"/>
    <s v="English"/>
    <m/>
    <m/>
    <x v="2367"/>
    <s v="Cory Finley"/>
    <s v="Olivia Cooke, Anya Taylor-Joy, Anton Yelchin, Paul Sparks, Francie Swift, Kaili Vernoff, Svetlana Orlova, Alyssa Fishenden, Jackson Damon, James Haddad, Nolan Ball, Celeste Oliva"/>
    <x v="1309"/>
    <s v="Olivia Cooke, Anya Taylor-Joy"/>
    <s v="Two upper-class teenage girls in suburban Connecticut rekindle their unlikely friendship after years of growing apart. Together, they hatch a plan to solve both of their problems-no matter what the cost."/>
    <s v="Two upper-class teenage girls"/>
    <n v="6.7"/>
    <n v="32554"/>
    <n v="6335125.6527415197"/>
    <n v="6000000"/>
    <x v="3243"/>
    <n v="3072605"/>
    <n v="3365276.8187214457"/>
    <n v="3187255"/>
    <n v="201"/>
  </r>
  <r>
    <s v="tt5649144"/>
    <x v="4725"/>
    <x v="19"/>
    <s v="29/03/2018"/>
    <s v="Drama"/>
    <m/>
    <m/>
    <n v="111"/>
    <s v="USA"/>
    <s v="English"/>
    <s v="Spanish"/>
    <s v="Portuguese"/>
    <x v="2215"/>
    <s v="Sean Baker, Chris Bergoch"/>
    <s v="Brooklynn Prince, Christopher Rivera, Aiden Malik, Josie Olivo, Valeria Cotto, Edward Pagan, Bria Vinaite, Patti Wiley, Jasineia Ramos, Willem Dafoe, Rosa Medina Perez, Mela Murder, Krystal Nicole Watts, Bronwyn Valley, Kelly Fitzgerald"/>
    <x v="2149"/>
    <s v="Brooklynn Prince, Christopher Rivera"/>
    <s v="Set over one summer, the film follows precocious six-year-old Moonee as she courts mischief and adventure with her ragtag playmates and bonds with her rebellious but caring mother, all while living in the shadows of Walt Disney World."/>
    <s v="Set over one summer, the film"/>
    <n v="7.6"/>
    <n v="90024"/>
    <n v="2111708.5509138401"/>
    <n v="2000000"/>
    <x v="3244"/>
    <n v="5904366"/>
    <n v="11584091.900611956"/>
    <n v="10971298"/>
    <n v="469"/>
  </r>
  <r>
    <s v="tt5814592"/>
    <x v="4726"/>
    <x v="19"/>
    <d v="2018-08-02T00:00:00"/>
    <s v="Comedy"/>
    <s v=" Drama"/>
    <m/>
    <n v="71"/>
    <s v="UK"/>
    <s v="English"/>
    <m/>
    <m/>
    <x v="1859"/>
    <s v="Sally Potter, Walter Donohue"/>
    <s v="Timothy Spall, Kristin Scott Thomas, Patricia Clarkson, Bruno Ganz, Cherry Jones, Emily Mortimer, Cillian Murphy"/>
    <x v="2150"/>
    <s v="Timothy Spall, Kristin Scott Thomas"/>
    <s v="Janet (Dame Kristin Scott Thomas) hosts a party to celebrate her new promotion, but once the guests arrive, it becomes clear that not everything is going to go down as smoothly as the red wine."/>
    <s v="Janet (Dame Kristin Scott Thomas)"/>
    <n v="6.6"/>
    <n v="16427"/>
    <m/>
    <m/>
    <x v="4"/>
    <n v="749827"/>
    <m/>
    <n v="5597950"/>
    <n v="100"/>
  </r>
  <r>
    <s v="tt5657846"/>
    <x v="4727"/>
    <x v="19"/>
    <s v="30/11/2017"/>
    <s v="Comedy"/>
    <m/>
    <m/>
    <n v="100"/>
    <s v="USA"/>
    <s v="English"/>
    <s v="Spanish"/>
    <m/>
    <x v="1403"/>
    <s v="Sean Anders, John Morris"/>
    <s v="Will Ferrell, Mark Wahlberg, Mel Gibson, John Lithgow, Linda Cardellini, Alessandra Ambrosio, Owen Vaccaro, Scarlett Estevez, Didi Costine, Connor Wise, Daphne Wise, Dylan Wise, John Cena, Andrea Anders, Kyle Tristan"/>
    <x v="471"/>
    <s v="Will Ferrell, Mark Wahlberg"/>
    <s v="Having finally gotten used to each other's existence, Brad and Dusty must now deal with their intrusive fathers during the holidays."/>
    <s v="Having finally gotten used to"/>
    <n v="6"/>
    <n v="59328"/>
    <n v="72853945.006527483"/>
    <n v="69000000"/>
    <x v="3245"/>
    <n v="104029443"/>
    <n v="190701198.30687028"/>
    <n v="180613180"/>
    <n v="229"/>
  </r>
  <r>
    <s v="tt5664636"/>
    <x v="4728"/>
    <x v="11"/>
    <s v="18/10/2018"/>
    <s v="Adventure"/>
    <s v=" Comedy"/>
    <s v=" Family"/>
    <n v="90"/>
    <s v="USA, UK"/>
    <s v="English"/>
    <m/>
    <m/>
    <x v="1724"/>
    <s v="Rob Lieber, Rob Lieber"/>
    <s v="Wendi McLendon-Covey, Madison Iseman, Jeremy Ray Taylor, Caleel Harris, Ken Jeong, Chris Parnell, Bryce Cass, Peyton Wich, Shari Headley, Christian Finlayson, Matthew J. Vasquez, Courtney Lauren Cummings, Jessi Goei, Drew Scheid, Tyler Silva"/>
    <x v="2151"/>
    <s v="Wendi McLendon-Covey"/>
    <s v="Two young friends find a magic book that brings a ventriloquist's dummy to life."/>
    <s v="Two young friends find a magic"/>
    <n v="5.6"/>
    <n v="16490"/>
    <n v="36073805.190615848"/>
    <n v="35000000"/>
    <x v="3246"/>
    <n v="46700633"/>
    <n v="96183463.098121241"/>
    <n v="93320380"/>
    <n v="137"/>
  </r>
  <r>
    <s v="tt5670152"/>
    <x v="4729"/>
    <x v="11"/>
    <s v="20/04/2018"/>
    <s v="Action"/>
    <s v=" Crime"/>
    <s v=" Drama"/>
    <n v="96"/>
    <s v="USA"/>
    <s v="English"/>
    <m/>
    <m/>
    <x v="2251"/>
    <s v="Deon Taylor"/>
    <s v="Priscilla Quintana, Luke Goss, Paula Patton, William Fichtner, Jeff Wiesen, Omar Epps, Laz Alonso, Roselyn Sanchez, Ramsey Hanchette, Dawn Olivieri, Claude Duhamel, Joe Bucaro III, Heather Kritzer, Lorin McCraley, Scott Anthony Leet"/>
    <x v="2152"/>
    <s v="Priscilla Quintana, Luke Goss"/>
    <s v="A couple off for a romantic weekend in the mountains are accosted by a biker gang. Alone in the mountains, Brea and John must defend themselves against the gang, who will stop at nothing to protect their secrets."/>
    <s v="A couple off for a romantic weekend"/>
    <n v="6"/>
    <n v="18154"/>
    <n v="4122720.5932132397"/>
    <n v="4000000"/>
    <x v="3247"/>
    <n v="9186156"/>
    <n v="9807863.6527615432"/>
    <n v="9515914"/>
    <n v="186"/>
  </r>
  <r>
    <s v="tt5827916"/>
    <x v="4730"/>
    <x v="18"/>
    <s v="17/01/2020"/>
    <s v="Biography"/>
    <s v=" Drama"/>
    <s v=" Romance"/>
    <n v="174"/>
    <s v="USA, UK, Germany"/>
    <s v="English"/>
    <s v="German"/>
    <s v="Italian"/>
    <x v="836"/>
    <s v="Terrence Malick"/>
    <s v="August Diehl, Valerie Pachner, Maria Simon, Karin Neuh√§user, Tobias Moretti, Ulrich Matthes, Matthias Schoenaerts, Franz Rogowski, Karl Markovics, Bruno Ganz, Michael Nyqvist, Wolfgang Michael, Johannes Krisch, Johan Leysen, Martin Wuttke"/>
    <x v="2153"/>
    <s v="August Diehl, Valerie Pachner"/>
    <s v="The Austrian Franz J√§gerst√§tter, a conscientious objector, refuses to fight for the Nazis in World War II."/>
    <s v="The Austrian Franz J√§gerst√§tter,"/>
    <n v="7.4"/>
    <n v="14884"/>
    <m/>
    <m/>
    <x v="4"/>
    <n v="1730597"/>
    <m/>
    <n v="4601502"/>
    <n v="168"/>
  </r>
  <r>
    <s v="tt5688932"/>
    <x v="4731"/>
    <x v="11"/>
    <s v="13/07/2018"/>
    <s v="Comedy"/>
    <s v=" Fantasy"/>
    <s v=" Sci-Fi"/>
    <n v="112"/>
    <s v="USA"/>
    <s v="English"/>
    <m/>
    <m/>
    <x v="2368"/>
    <s v="Boots Riley"/>
    <s v="LaKeith Stanfield, Tessa Thompson, Jermaine Fowler, Omari Hardwick, Terry Crews, Kate Berlant, Michael X. Sommers, Danny Glover, Steven Yeun, Armie Hammer, Robert Longstreet, David Cross, Patton Oswalt, Lily James, Forest Whitaker"/>
    <x v="2154"/>
    <s v="LaKeith Stanfield, Tessa Thompson"/>
    <s v="In an alternate present-day version of Oakland, telemarketer Cassius Green discovers a magical key to professional success, propelling him into a universe of greed."/>
    <s v="In an alternate present-day version"/>
    <n v="6.9"/>
    <n v="57756"/>
    <n v="3298176.4745705915"/>
    <n v="3200000"/>
    <x v="3248"/>
    <n v="17493096"/>
    <n v="18728186.98553599"/>
    <n v="18170707"/>
    <n v="407"/>
  </r>
  <r>
    <s v="tt5834760"/>
    <x v="4732"/>
    <x v="11"/>
    <d v="2018-02-11T00:00:00"/>
    <s v="Drama"/>
    <s v=" Fantasy"/>
    <s v=" Horror"/>
    <n v="103"/>
    <s v="USA, Canada"/>
    <s v="English"/>
    <m/>
    <m/>
    <x v="2369"/>
    <s v="Assaf Bernstein"/>
    <s v="India Eisley, Jason Isaacs, Mira Sorvino, Penelope Mitchell, John C. MacDonald, Harrison Gilbertson, Kristen Harris, Kiera Johnson, Michal Bernstein, Glenn Odero, Burt Lancon, Ernie Pitts, Adam Hurtig"/>
    <x v="2155"/>
    <s v="India Eisley, Jason Isaacs"/>
    <s v="Maria, an alienated high-school student, has her life turned upside down when she switches places with her sinister mirror image."/>
    <s v="Maria, an alienated high-school"/>
    <n v="5.9"/>
    <n v="13390"/>
    <m/>
    <m/>
    <x v="4"/>
    <m/>
    <m/>
    <n v="1119537"/>
    <n v="168"/>
  </r>
  <r>
    <s v="tt5842616"/>
    <x v="4733"/>
    <x v="11"/>
    <d v="2018-01-06T00:00:00"/>
    <s v="Comedy"/>
    <m/>
    <m/>
    <n v="135"/>
    <s v="India"/>
    <s v="Hindi"/>
    <m/>
    <m/>
    <x v="2370"/>
    <s v="Nidhi Mehra, Mehul Suri"/>
    <s v="Swara Bhaskar, Kareena Kapoor, Sonam Kapoor, Surya Sharma, Neena Gupta, Vishwas Kini, Sumeet Vyas, Ekavali Khanna, Manoj Pahwa, Muskaan Khubchandani, Edward Sonnenblick, Gavie Chahal, Shikha Talsania, Vivek Mushran, Ayesha Raza"/>
    <x v="2156"/>
    <s v="Swara Bhaskar, Kareena Kapoor"/>
    <s v="Four girls on their way to find true love discover that friendship this strong has its consequences."/>
    <s v="Four girls on their way to find"/>
    <n v="3.2"/>
    <n v="11395"/>
    <m/>
    <m/>
    <x v="4"/>
    <m/>
    <m/>
    <n v="2176099"/>
    <n v="456"/>
  </r>
  <r>
    <s v="tt5690360"/>
    <x v="4734"/>
    <x v="11"/>
    <d v="2018-06-09T00:00:00"/>
    <s v="Horror"/>
    <s v=" Mystery"/>
    <s v=" Thriller"/>
    <n v="93"/>
    <s v="USA"/>
    <s v="English"/>
    <m/>
    <m/>
    <x v="1087"/>
    <s v="David Birke, Victor Surge"/>
    <s v="Joey King, Julia Goldani Telles, Jaz Sinclair, Annalise Basso, Alex Fitzalan, Taylor Richardson, Javier Botet, Jessica Blank, Michael Reilly Burke, Kevin Chapman, Miguel Nascimento, Eddie Frateschi, Oscar Wahlberg, Danny Beaton, Gabrielle Lorthe"/>
    <x v="971"/>
    <s v="Joey King, Julia Goldani Telles"/>
    <s v="In a small town in Massachusetts, a group of friends, fascinated by the internet lore of the Slender Man, attempt to prove that he doesn't actually exist - until one of them mysteriously goes missing."/>
    <s v="In a small town in Massachusetts,"/>
    <n v="3.2"/>
    <n v="27028"/>
    <n v="10306801.483033098"/>
    <n v="10000000"/>
    <x v="3249"/>
    <n v="30569484"/>
    <n v="53325895.356318064"/>
    <n v="51738549"/>
    <n v="677"/>
  </r>
  <r>
    <s v="tt5859238"/>
    <x v="4735"/>
    <x v="19"/>
    <s v="29/08/2018"/>
    <s v="Comedy"/>
    <s v=" Drama"/>
    <m/>
    <n v="88"/>
    <s v="USA"/>
    <s v="English"/>
    <s v="Spanish"/>
    <m/>
    <x v="2371"/>
    <s v="Logan Sparks, Drago Sumonja"/>
    <s v="Harry Dean Stanton, David Lynch, Ron Livingston, Ed Begley Jr., Tom Skerritt, Barry Shabaka Henley, James Darren, Beth Grant, Yvonne Huff, Hugo Armstrong, Bertila Damas, Pam Sparks, Mouse, Ulysses Olmedo, Ana Mercedes"/>
    <x v="2157"/>
    <s v="Harry Dean Stanton, David Lynch"/>
    <s v="Lucky follows the spiritual journey of a 90-year-old atheist and the quirky characters that inhabit his off the map desert town."/>
    <s v="Lucky follows the spiritual journey"/>
    <n v="7.3"/>
    <n v="18230"/>
    <m/>
    <m/>
    <x v="4"/>
    <n v="955925"/>
    <m/>
    <n v="2728446"/>
    <n v="76"/>
  </r>
  <r>
    <s v="tt5862312"/>
    <x v="4736"/>
    <x v="19"/>
    <s v="25/02/2018"/>
    <s v="Horror"/>
    <m/>
    <m/>
    <n v="105"/>
    <s v="Spain"/>
    <s v="Spanish"/>
    <m/>
    <m/>
    <x v="1719"/>
    <s v="Paco Plaza, Fernando Navarro"/>
    <s v="Sandra Escacena, Bruna Gonz√°lez, Claudia Placer, Iv√°n Chavero, Ana Torrent, Consuelo Trujillo, √Ångela Fabi√°n, Carla Campra, Chema Adeva, Miranda Gas, Luis Rallo, Nayara Feito, Carlos Cristino, Gema Matarranz, Samuel Romero"/>
    <x v="2158"/>
    <s v="Sandra Escacena, Bruna Gonz√°lez"/>
    <s v="Madrid, 1991. A teen girl finds herself besieged by an evil supernatural force after she played Ouija with two classmates."/>
    <s v="Madrid, 1991. A teen girl finds"/>
    <n v="6.2"/>
    <n v="34261"/>
    <m/>
    <m/>
    <x v="4"/>
    <m/>
    <m/>
    <n v="6123089"/>
    <n v="207"/>
  </r>
  <r>
    <s v="tt5865326"/>
    <x v="4737"/>
    <x v="18"/>
    <s v="18/10/2019"/>
    <s v="Comedy"/>
    <s v=" Crime"/>
    <s v=" Drama"/>
    <n v="95"/>
    <s v="USA"/>
    <s v="English"/>
    <s v="Mandarin"/>
    <s v="Spanish"/>
    <x v="116"/>
    <s v="Jake Bernstein, Scott Z. Burns"/>
    <s v="Gary Oldman, Antonio Banderas, AJ Meijer, Arsenio Castellanos, Lucy Morningstar, Meryl Streep, James Cromwell, Jeff Michalski, Jane Morris, Robert Patrick, Chris McLaughlin, Jay Paulson, Melissa Rauch, Juliet Donenfeld, Brock Brenner"/>
    <x v="173"/>
    <s v="Gary Oldman, Antonio Banderas"/>
    <s v="A widow investigates an insurance fraud, chasing leads to a pair of Panama City law partners exploiting the world's financial system."/>
    <s v="A widow investigates an insurance"/>
    <n v="6.3"/>
    <n v="40886"/>
    <m/>
    <m/>
    <x v="4"/>
    <m/>
    <m/>
    <m/>
    <n v="348"/>
  </r>
  <r>
    <s v="tt5867800"/>
    <x v="4738"/>
    <x v="9"/>
    <s v="15/12/2017"/>
    <s v="Drama"/>
    <m/>
    <m/>
    <n v="130"/>
    <s v="India"/>
    <s v="Tamil"/>
    <m/>
    <m/>
    <x v="2372"/>
    <s v="Arun Prabhu Purushothaman"/>
    <s v="Aditi Balan, Padmashri Mohammad Ali, Pradeep Anthony, Arnold, K. Babu, Bala, Bharath, Kavitha Bharathy, Madan Chakravarthy, Karthikeyan Chinnaswamy, Dakshana, Lakshmi Gopalaswamy, Hema, Hemalatha, Kamala"/>
    <x v="2159"/>
    <s v="Aditi Balan, Padmashri Mohammad Ali"/>
    <s v="A gentle girl born and brought up amidst the ever growing eco-social-consumeristic environment finds it difficult to fit in the society. She decides to take it hard on the people. What she does is the rest of the story."/>
    <s v="A gentle girl born and brought"/>
    <n v="8.5"/>
    <n v="10269"/>
    <m/>
    <n v="400000"/>
    <x v="4"/>
    <m/>
    <m/>
    <m/>
    <n v="102"/>
  </r>
  <r>
    <s v="tt5691670"/>
    <x v="4739"/>
    <x v="11"/>
    <d v="2019-02-05T00:00:00"/>
    <s v="Crime"/>
    <s v=" Drama"/>
    <s v=" Mystery"/>
    <n v="139"/>
    <s v="USA"/>
    <s v="English"/>
    <m/>
    <m/>
    <x v="2137"/>
    <s v="David Robert Mitchell"/>
    <s v="Andrew Garfield, Wendy Vanden Heuvel, Deborah Geffner, Riley Keough, Riki Lindhome, Jeannine Cota, Chris Gann, Callie Hernandez, Jessica Makinson, Reese Hartwig, Izzie Coffey, Kayla DiVenere, Tucker Meek, Sky Elobar, Stephanie Moore"/>
    <x v="964"/>
    <s v="Andrew Garfield, Wendy Vanden Heuvel"/>
    <s v="Sam, a disenchanted young man, finds a mysterious woman swimming in his apartment's pool one night. The next morning, she disappears. Sam sets off across LA to find her, and along the way he uncovers a conspiracy far more bizarre."/>
    <s v="Sam, a disenchanted young man,"/>
    <n v="6.5"/>
    <n v="30560"/>
    <n v="8760781.260578135"/>
    <n v="8500000"/>
    <x v="3250"/>
    <n v="46083"/>
    <n v="2116469.7334562493"/>
    <n v="2053469"/>
    <n v="281"/>
  </r>
  <r>
    <s v="tt5697572"/>
    <x v="4740"/>
    <x v="18"/>
    <s v="20/02/2020"/>
    <s v="Comedy"/>
    <s v=" Drama"/>
    <s v=" Family"/>
    <n v="110"/>
    <s v="UK, USA"/>
    <s v="English"/>
    <m/>
    <m/>
    <x v="1195"/>
    <s v="Lee Hall, Tom Hooper"/>
    <s v="Robbie Fairchild, Mette Towley, Daniela Norman, Jaih Betote, Larry Bourgeois, Laurent Bourgeois, Francesca Hayward, Jonadette Carpio, Laurie Davidson, Zizi Strallen, Freya Rowley, Idris Elba, Naoimh Morgan, Danny Collins, Bluey Robinson"/>
    <x v="2160"/>
    <s v="Robbie Fairchild, Mette Towley"/>
    <s v="A tribe of cats called the Jellicles must decide yearly which one will ascend to the Heaviside Layer and come back to a new Jellicle life."/>
    <s v="A tribe of cats called the Jellicles"/>
    <n v="2.8"/>
    <n v="35962"/>
    <n v="96171999.984354153"/>
    <n v="95000000"/>
    <x v="3251"/>
    <n v="27166770"/>
    <n v="74742968.108219311"/>
    <n v="73832113"/>
    <n v="1781"/>
  </r>
  <r>
    <s v="tt5884230"/>
    <x v="4741"/>
    <x v="19"/>
    <s v="15/09/2017"/>
    <s v="Comedy"/>
    <s v=" Drama"/>
    <s v=" Music"/>
    <n v="102"/>
    <s v="USA"/>
    <s v="English"/>
    <m/>
    <m/>
    <x v="2373"/>
    <s v="Mike White"/>
    <s v="Ben Stiller, Austin Abrams, Jenna Fischer, Michael Sheen, Jemaine Clement, Luke Wilson, Shazi Raja, Luisa Lee, Mike White, Xavier Grobet, Adam Capriolo, Felicia Shulman, Jane Wheeler, Karl Graboshas, Jon Bernad"/>
    <x v="91"/>
    <s v="Ben Stiller, Austin Abrams"/>
    <s v="A father takes his son to tour colleges on the East Coast and meets up with an old friend who makes him feel inferior about his life's choices."/>
    <s v="A father takes his son to tour"/>
    <n v="6.5"/>
    <n v="15424"/>
    <m/>
    <m/>
    <x v="4"/>
    <n v="2133158"/>
    <m/>
    <n v="3816527"/>
    <n v="138"/>
  </r>
  <r>
    <s v="tt5884784"/>
    <x v="4742"/>
    <x v="19"/>
    <s v="19/10/2018"/>
    <s v="Horror"/>
    <s v=" Mystery"/>
    <s v=" Thriller"/>
    <n v="90"/>
    <s v="USA"/>
    <s v="English"/>
    <m/>
    <m/>
    <x v="2374"/>
    <s v="John J. McLaughlin"/>
    <s v="Patrick John Flueger, Val Kilmer, Louisa Krause, Mattea Conforti, Taylor Richardson, Paul Ben-Victor, Yul Vazquez, Okieriete Onaodowan, Alex Essoe, Luke Edwards, Colby Minifie, Melissa Bolona, Subhash Mandal, Waltrudis Buck, Andrea Lynn Green"/>
    <x v="2161"/>
    <s v="Patrick John Flueger"/>
    <s v="A man becomes the superintendent of a large New York City apartment building where people mysteriously go missing."/>
    <s v="A man becomes the superintendent"/>
    <n v="5.9"/>
    <n v="11393"/>
    <m/>
    <n v="2300000"/>
    <x v="4"/>
    <m/>
    <m/>
    <n v="19513"/>
    <n v="152"/>
  </r>
  <r>
    <s v="tt5719700"/>
    <x v="4743"/>
    <x v="19"/>
    <d v="2017-05-10T00:00:00"/>
    <s v="Comedy"/>
    <s v=" Drama"/>
    <s v=" Romance"/>
    <n v="97"/>
    <s v="USA"/>
    <s v="English"/>
    <m/>
    <m/>
    <x v="2375"/>
    <s v="Hallie Meyers-Shyer"/>
    <s v="Reese Witherspoon, Michael Sheen, Candice Bergen, Pico Alexander, Jon Rudnitsky, Nat Wolff, Lola Flanery, Eden Grace Redfield, Lake Bell, Dolly Wells, Reid Scott, P.J. Byrne, Ben Sinclair, Josh Stamberg, Jen Kirkman"/>
    <x v="281"/>
    <s v="Reese Witherspoon, Michael Sheen"/>
    <s v="Life for a single mom in Los Angeles takes an unexpected turn when she allows three young guys to move in with her."/>
    <s v="Life for a single mom in Los Angeles"/>
    <n v="5.8"/>
    <n v="27064"/>
    <n v="12670251.305483039"/>
    <n v="12000000"/>
    <x v="3252"/>
    <n v="27020284"/>
    <n v="39352450.117212012"/>
    <n v="37270721"/>
    <n v="161"/>
  </r>
  <r>
    <s v="tt5719748"/>
    <x v="4744"/>
    <x v="18"/>
    <s v="21/02/2019"/>
    <s v="Action"/>
    <s v=" Crime"/>
    <s v=" Drama"/>
    <n v="119"/>
    <s v="UK, Norway, China, Canada, USA, France"/>
    <s v="English"/>
    <s v="Vietnamese"/>
    <s v="Shoshoni"/>
    <x v="2210"/>
    <s v="Frank Baldwin, Kim Fupz Aakeson"/>
    <s v="Liam Neeson, Laura Dern, Miche√°l Richardson, Michael Eklund, Bradley Stryker, Wesley MacInnes, Tom Bateman, Domenick Lombardozzi, Nicholas Holmes, Jim Shield, Aleks Paunovic, Glenn Ennis, Benjamin Hollingsworth, John Doman, Emmy Rossum"/>
    <x v="587"/>
    <s v="Liam Neeson, Laura Dern"/>
    <s v="A grieving snowplow driver seeks out revenge against the drug dealers who killed his son."/>
    <s v="A grieving snowplow driver seeks"/>
    <n v="6.2"/>
    <n v="53831"/>
    <n v="60740210.5164342"/>
    <n v="60000000"/>
    <x v="3253"/>
    <n v="32138862"/>
    <n v="77362533.438572094"/>
    <n v="76419755"/>
    <n v="663"/>
  </r>
  <r>
    <s v="tt5893332"/>
    <x v="4745"/>
    <x v="19"/>
    <s v="14/04/2017"/>
    <s v="Comedy"/>
    <m/>
    <m/>
    <n v="130"/>
    <s v="USA"/>
    <s v="English"/>
    <m/>
    <m/>
    <x v="130"/>
    <s v="Dan Bulla, Paul Sado"/>
    <s v="Adam Sandler, Jennifer Hudson, Kevin James, Colin Quinn, Nick Swardson, Jackie Sandler, Terry Crews, Rob Schneider, Lamorne Morris, Aaron Neville, Jane Seymour, Sandy Wernick, Luis Guzm√°n, Sadie Sandler, Sunny Sandler"/>
    <x v="123"/>
    <s v="Adam Sandler, Jennifer Hudson"/>
    <s v="Sandy Wexler is a talent manager working in Los Angeles in the 1990s, diligently representing a group of eccentric clients on the fringes of show business."/>
    <s v="Sandy Wexler is a talent manager"/>
    <n v="5.2"/>
    <n v="13985"/>
    <m/>
    <m/>
    <x v="4"/>
    <m/>
    <m/>
    <m/>
    <n v="125"/>
  </r>
  <r>
    <s v="tt5912454"/>
    <x v="4746"/>
    <x v="9"/>
    <d v="2016-06-12T00:00:00"/>
    <s v="Drama"/>
    <s v=" Romance"/>
    <m/>
    <n v="80"/>
    <s v="USA"/>
    <s v="English"/>
    <m/>
    <m/>
    <x v="2376"/>
    <s v="Mark Duplass"/>
    <s v="Mark Duplass, Sarah Paulson, Clu Gulager, James Andrews, Harris Benbury, Daniel Brooks, Mary Brooks, Bill Greer, Cindy Greer, Ana Iovine, Leo Munoz, Loretta Munoz, Brady Rice, Karen Rice"/>
    <x v="1858"/>
    <s v="Mark Duplass, Sarah Paulson"/>
    <s v="Meeting by chance when they return to their tiny California hometown, two former high-school sweethearts reflect on their shared past."/>
    <s v="Meeting by chance when they return"/>
    <n v="7.3"/>
    <n v="13253"/>
    <m/>
    <m/>
    <x v="4"/>
    <n v="21626"/>
    <m/>
    <n v="21626"/>
    <n v="81"/>
  </r>
  <r>
    <s v="tt5913798"/>
    <x v="4747"/>
    <x v="18"/>
    <s v="18/10/2019"/>
    <s v="Drama"/>
    <s v=" Horror"/>
    <s v=" Mystery"/>
    <n v="95"/>
    <s v="USA, UK"/>
    <s v="English"/>
    <m/>
    <m/>
    <x v="2230"/>
    <s v="Babak Anvari, Nathan Ballingrud"/>
    <s v="Armie Hammer, Zazie Beetz, Karl Glusman, Christin Rankins, Brad William Henke, Ben Sanders, Alexander Biglane, Matthew Underwood, Luke Hawx, Dakota Johnson, Kerry Cahill, Ritchie Montgomery, Terence Rosemore, Jim Klock, Martin Bats Bradford"/>
    <x v="1954"/>
    <s v="Armie Hammer, Zazie Beetz"/>
    <s v="Disturbing and mysterious things begin to happen to a bartender in New Orleans after he picks up a phone left behind at his bar."/>
    <s v="Disturbing and mysterious things"/>
    <n v="4"/>
    <n v="14578"/>
    <m/>
    <m/>
    <x v="4"/>
    <m/>
    <m/>
    <m/>
    <n v="511"/>
  </r>
  <r>
    <s v="tt5923962"/>
    <x v="4748"/>
    <x v="9"/>
    <s v="14/10/2016"/>
    <s v="Animation"/>
    <s v=" Action"/>
    <s v=" Drama"/>
    <n v="95"/>
    <s v="Japan"/>
    <s v="Japanese"/>
    <m/>
    <m/>
    <x v="2377"/>
    <s v="Hiroya Oku, Tsutomu Kuroiwa"/>
    <s v="Chris Jai Alex, Tony Azzolino, Austin Nash Chase, Lucien Dodge, Doug Erholtz, Darrel Guilbeau, Todd Haberkorn, Saori Hayami, Mao Ichimichi, Sh√ªichi Ikeda, Makoto Izubuchi, Y√ªki Kaji, Tomohiro Kaku, Kend√¥ Kobayashi, Cherami Leigh"/>
    <x v="2162"/>
    <s v="Chris Jai Alex, Tony Azzolino"/>
    <s v="After being brutally murdered in a subway station, a teen boy awakens to find himself resurrected by a strange computer named Gantz, and forced to fight a large force of invading aliens in Osaka."/>
    <s v="After being brutally murdered"/>
    <n v="7.1"/>
    <n v="11695"/>
    <m/>
    <m/>
    <x v="4"/>
    <m/>
    <m/>
    <n v="2359127"/>
    <n v="60"/>
  </r>
  <r>
    <s v="tt5929754"/>
    <x v="4749"/>
    <x v="11"/>
    <d v="2019-01-01T00:00:00"/>
    <s v="Drama"/>
    <m/>
    <m/>
    <n v="105"/>
    <s v="USA"/>
    <s v="English"/>
    <m/>
    <m/>
    <x v="2378"/>
    <s v="Paul Dano, Zoe Kazan"/>
    <s v="Ed Oxenbould, Jake Gyllenhaal, Carey Mulligan, Travis W Bruyer, Zoe Margaret Colletti, Tom Huston Orr, Bill Camp, Darryl Cox, Ginger Gilmartin, Michael Gibbons, Mollie Milligan, John Walpole, J. Alan Davidson, Jennifer Rogers, Richard L. Olsen"/>
    <x v="2163"/>
    <s v="Ed Oxenbould, Jake Gyllenhaal"/>
    <s v="A teenage boy must deal with his mother's complicated response after his father temporarily abandons them to take a menial and dangerous job."/>
    <s v="A teenage boy must deal with his"/>
    <n v="6.8"/>
    <n v="21929"/>
    <m/>
    <m/>
    <x v="4"/>
    <n v="1050616"/>
    <m/>
    <n v="3321367"/>
    <n v="119"/>
  </r>
  <r>
    <s v="tt5932728"/>
    <x v="4750"/>
    <x v="18"/>
    <s v="21/03/2019"/>
    <s v="Biography"/>
    <s v=" Drama"/>
    <m/>
    <n v="124"/>
    <s v="Ireland, France, Iceland, USA, Mexico, Belgium, UK, Hong Kong"/>
    <s v="English"/>
    <m/>
    <m/>
    <x v="2379"/>
    <s v="John Boorman, Todd Komarnicki"/>
    <s v="Mel Gibson, Sean Penn, Eddie Marsan, Natalie Dormer, Jennifer Ehle, Steve Coogan, Stephen Dillane, Ioan Gruffudd, Jeremy Irvine, Laurence Fox, Anthony Andrews, Lars Brygmann, Bryan Murray, David O'Hara, Sean Duggan"/>
    <x v="131"/>
    <s v="Mel Gibson, Sean Penn"/>
    <s v="Professor James Murray begins work compiling words for the first edition of the Oxford English Dictionary in the mid-19th century, and receives over 10,000 entries from a patient at Broadmoor Criminal Lunatic Asylum, Dr. William Minor."/>
    <s v="Professor James Murray begins"/>
    <n v="7.3"/>
    <n v="29389"/>
    <m/>
    <n v="25000000"/>
    <x v="4"/>
    <m/>
    <m/>
    <n v="4957273"/>
    <n v="304"/>
  </r>
  <r>
    <s v="tt5935704"/>
    <x v="4751"/>
    <x v="11"/>
    <s v="25/01/2018"/>
    <s v="Drama"/>
    <s v=" History"/>
    <s v=" Romance"/>
    <n v="164"/>
    <s v="India"/>
    <s v="Hindi"/>
    <s v="Tamil"/>
    <s v="Rajasthani"/>
    <x v="1513"/>
    <s v="Prakash Kapadia, Sanjay Leela Bhansali"/>
    <s v="Deepika Padukone, Ranveer Singh, Shahid Kapoor, Aditi Rao Hydari, Jim Sarbh, Anupriya Goenka, Raza Murad, Ujjwal Chopra, Komal Chhabria, Lankesh Bhardwaj, Bhawani Muzamil, Hriiday Malhotra, Deepak Shreemali, Manish Wadhwa, Gulshan Walia"/>
    <x v="1663"/>
    <s v="Deepika Padukone, Ranveer Singh"/>
    <s v="Set in medieval Rajasthan, Queen Padmavati is married to a noble king and they live in a prosperous fortress with their subjects until an ambitious Sultan hears of Padmavati's beauty and forms an obsessive love for the Queen of Mewar."/>
    <s v="Set in medieval Rajasthan, Queen"/>
    <n v="7"/>
    <n v="26643"/>
    <m/>
    <m/>
    <x v="4"/>
    <n v="11846060"/>
    <m/>
    <n v="22991060"/>
    <n v="345"/>
  </r>
  <r>
    <s v="tt5946128"/>
    <x v="4752"/>
    <x v="9"/>
    <s v="25/11/2016"/>
    <s v="Drama"/>
    <s v=" Romance"/>
    <m/>
    <n v="151"/>
    <s v="India"/>
    <s v="Hindi"/>
    <m/>
    <m/>
    <x v="1882"/>
    <s v="Gauri Shinde"/>
    <s v="Alia Bhatt, Shah Rukh Khan, Kunal Kapoor, Priyanka Moodley, Prateek Jain, Aditya Roy Kapoor, Ali Zafar, Bobby Duggal, Angad Bedi, Darwin, Raj Bhansali, Sharic Sequeira, Dilip, Akanksha Gade, Ira Dubey"/>
    <x v="1675"/>
    <s v="Alia Bhatt, Shah Rukh Khan"/>
    <s v="Kaira is a budding cinematographer in search of a perfect life. Her encounter with Jug, an unconventional thinker, helps her gain a new perspective on life. She discovers that happiness is all about finding comfort in life's imperfections."/>
    <s v="Kaira is a budding cinematographer"/>
    <n v="7.6"/>
    <n v="35160"/>
    <m/>
    <m/>
    <x v="4"/>
    <n v="2376479"/>
    <m/>
    <n v="3199581"/>
    <n v="150"/>
  </r>
  <r>
    <s v="tt5726086"/>
    <x v="4753"/>
    <x v="11"/>
    <s v="18/01/2018"/>
    <s v="Horror"/>
    <s v=" Mystery"/>
    <s v=" Thriller"/>
    <n v="103"/>
    <s v="USA, Canada"/>
    <s v="English"/>
    <m/>
    <m/>
    <x v="2115"/>
    <s v="Leigh Whannell, Leigh Whannell"/>
    <s v="Lin Shaye, Leigh Whannell, Angus Sampson, Kirk Acevedo, Caitlin Gerard, Spencer Locke, Josh Stewart, Tessa Ferrer, Aleque Reid, Ava Kolker, Pierce Pope, Bruce Davison, Javier Botet, Marcus Henderson, Amanda Jaros"/>
    <x v="2164"/>
    <s v="Lin Shaye, Leigh Whannell"/>
    <s v="Parapsychologist Dr. Elise Rainier faces her most fearsome and personal haunting yet, as she is drawn back to her ghostly childhood home, where the terror began."/>
    <s v="Parapsychologist Dr. Elise Rainier"/>
    <n v="5.7"/>
    <n v="50294"/>
    <n v="10306801.483033098"/>
    <n v="10000000"/>
    <x v="3254"/>
    <n v="67745330"/>
    <n v="173036342.73782837"/>
    <n v="167885588"/>
    <n v="236"/>
  </r>
  <r>
    <s v="tt5960374"/>
    <x v="4754"/>
    <x v="11"/>
    <d v="2019-12-09T00:00:00"/>
    <s v="Drama"/>
    <s v=" Music"/>
    <m/>
    <n v="114"/>
    <s v="USA"/>
    <s v="English"/>
    <s v="Croatian"/>
    <s v="Chinese"/>
    <x v="2380"/>
    <s v="Brady Corbet, Mona Fastvold"/>
    <s v="Natalie Portman, Jude Law, Stacy Martin, Jennifer Ehle, Raffey Cassidy, Christopher Abbott, Logan Riley Bruner, Maria Dizzia, Meg Gibson, Daniel London, Sahr Ngaujah, Miche√°l Richardson, Matt Servitto, Leslie Silva, Allison Winn"/>
    <x v="155"/>
    <s v="Natalie Portman, Jude Law"/>
    <s v="An unusual set of circumstances brings unexpected success to a pop star."/>
    <s v="An unusual set of circumstances"/>
    <n v="5.9"/>
    <n v="15420"/>
    <m/>
    <m/>
    <x v="4"/>
    <n v="727119"/>
    <m/>
    <n v="1399272"/>
    <n v="193"/>
  </r>
  <r>
    <s v="tt5962210"/>
    <x v="4755"/>
    <x v="19"/>
    <s v="25/08/2017"/>
    <s v="Comedy"/>
    <s v=" Drama"/>
    <m/>
    <n v="98"/>
    <s v="USA"/>
    <s v="English"/>
    <m/>
    <m/>
    <x v="2381"/>
    <s v="David Branson Smith, Matt Spicer"/>
    <s v="Aubrey Plaza, Elizabeth Olsen, O'Shea Jackson Jr., Wyatt Russell, Billy Magnussen, Pom Klementieff, Hannah Pearl Utt, Joseph Breen, Angelica Amor, Meredith Hagner, Charlie Wright, Dennis Atlas, Malika Williams, Luis Deveze, Jay Speedy Weingarten"/>
    <x v="1590"/>
    <s v="Aubrey Plaza, Elizabeth Olsen"/>
    <s v="An unhinged social media stalker moves to LA and insinuates herself into the life of an Instagram star."/>
    <s v="An unhinged social media stalker"/>
    <n v="6.6"/>
    <n v="34497"/>
    <m/>
    <m/>
    <x v="4"/>
    <n v="3024308"/>
    <m/>
    <n v="3146831"/>
    <n v="151"/>
  </r>
  <r>
    <s v="tt5968274"/>
    <x v="4756"/>
    <x v="11"/>
    <s v="14/09/2018"/>
    <s v="Drama"/>
    <s v=" Thriller"/>
    <m/>
    <n v="114"/>
    <s v="Israel, USA"/>
    <s v="English"/>
    <s v="Hebrew"/>
    <s v="Arabic"/>
    <x v="1625"/>
    <s v="David Arata, Uri Bar-Joseph"/>
    <s v="Toby Kebbell, Marwan Kenzari, Hannah Ware, Waleed Zuaiter, Tsahi Halevi, Sasson Gabai, Ori Pfeffer, Maisa Abd Elhadi, Ralitsa Paskaleva, Atanas Srebrev, Karl Farrer, Miki Leon, Slimane Dazi, Bashar Rahal, Oliver Trevena"/>
    <x v="2132"/>
    <s v="Toby Kebbell, Marwan Kenzari"/>
    <s v="Based on NYT bestselling book 'The Angel: The Egyptian Spy Who Saved Israel' by Uri Bar-Joseph."/>
    <s v="Based on NYT bestselling book"/>
    <n v="6.6"/>
    <n v="11162"/>
    <m/>
    <m/>
    <x v="4"/>
    <m/>
    <m/>
    <m/>
    <n v="139"/>
  </r>
  <r>
    <s v="tt5727208"/>
    <x v="4757"/>
    <x v="18"/>
    <s v="31/01/2020"/>
    <s v="Crime"/>
    <s v=" Drama"/>
    <s v=" Thriller"/>
    <n v="135"/>
    <s v="USA"/>
    <s v="English"/>
    <s v="Hebrew"/>
    <m/>
    <x v="2311"/>
    <s v="Ronald Bronstein, Josh Safdie"/>
    <s v="Mesfin Lamengo, Sun Zhi Hua-Hilton, Liang Wei-Hui-Duncan, Sunny Wu Jin Zahao, Deneke Muhugeta, Habtunu Africho, Warren Finkelstein, Adam Sandler, Keith William Richards, Tommy Kominik, LaKeith Stanfield, Maksud Agadjani, Ca$h Out, Andrea Linsky, Roman Persits"/>
    <x v="2165"/>
    <s v="Mesfin Lamengo, Sun Zhi Hua-Hilton"/>
    <s v="With his debts mounting and angry collectors closing in, a fast-talking New York City jeweler risks everything in hope of staying afloat and alive."/>
    <s v="With his debts mounting and angry"/>
    <n v="7.4"/>
    <n v="199124"/>
    <n v="19234399.996870831"/>
    <n v="19000000"/>
    <x v="3255"/>
    <n v="50023780"/>
    <n v="50640915.467129849"/>
    <n v="50023780"/>
    <n v="2193"/>
  </r>
  <r>
    <s v="tt5734576"/>
    <x v="4758"/>
    <x v="11"/>
    <s v="31/01/2019"/>
    <s v="Horror"/>
    <s v=" Mystery"/>
    <s v=" Thriller"/>
    <n v="86"/>
    <s v="USA"/>
    <s v="English"/>
    <m/>
    <m/>
    <x v="2382"/>
    <s v="Brian Sieve"/>
    <s v="Shay Mitchell, Grey Damon, Kirby Johnson, Nick Thune, Louis Herthum, Stana Katic, Maximillian McNamara, Jacob Ming-Trent, James A. Watson Jr., Marianne Bayard, Adrian M. Mompoint, Matt Mings, Gijs Scholten van Aschat, Guy Clemens, Sean Burns"/>
    <x v="2166"/>
    <s v="Shay Mitchell, Grey Damon"/>
    <s v="When a cop who is just out of rehab takes the graveyard shift in a city hospital morgue, she faces a series of bizarre, violent events caused by an evil entity in one of the corpses."/>
    <s v="When a cop who is just out of"/>
    <n v="5.2"/>
    <n v="17040"/>
    <n v="7936237.1419354863"/>
    <n v="7700000"/>
    <x v="3256"/>
    <n v="14837422"/>
    <n v="44336281.458533481"/>
    <n v="43016528"/>
    <n v="255"/>
  </r>
  <r>
    <s v="tt5977276"/>
    <x v="4759"/>
    <x v="18"/>
    <s v="21/03/2019"/>
    <s v="Drama"/>
    <s v=" Romance"/>
    <s v=" War"/>
    <n v="108"/>
    <s v="Germany, UK, USA"/>
    <s v="English"/>
    <s v="Russian"/>
    <m/>
    <x v="1521"/>
    <s v="Joe Shrapnel, Anna Waterhouse"/>
    <s v="Keira Knightley, Ned Wills, Pandora Colin, Jason Clarke, Anna Katharina Schimrigk, Jack Laskey, Fionn O'Shea, Kate Phillips, Martin Compston, Alexander Skarsg√•rd, Mirco Kuball, Rosa Enskat, Frederick Preston, Flora Thiemann, Monika Foris Kvasnickov√°"/>
    <x v="739"/>
    <s v="Keira Knightley, Ned Wills"/>
    <s v="Post World War II, a British colonel and his wife are assigned to live in Hamburg during the post-war reconstruction, but tensions arise with the German who previously owned the house."/>
    <s v="Post World War II, a British colonel"/>
    <n v="6.3"/>
    <n v="16167"/>
    <m/>
    <m/>
    <x v="4"/>
    <n v="1618497"/>
    <m/>
    <n v="9215591"/>
    <n v="138"/>
  </r>
  <r>
    <s v="tt5982852"/>
    <x v="4760"/>
    <x v="19"/>
    <d v="2017-10-02T00:00:00"/>
    <s v="Comedy"/>
    <s v=" Drama"/>
    <m/>
    <n v="137"/>
    <s v="India"/>
    <s v="Hindi"/>
    <s v="Kashmiri"/>
    <m/>
    <x v="2011"/>
    <s v="Subhash Kapoor"/>
    <s v="Akshay Kumar, Huma Qureshi, Saurabh Shukla, Annu Kapoor, Kumud Mishra, Sayani Gupta, Inaamulhaq, Manav Kaul, Rajiv Gupta, Sanjay Mishra, Saurabh Agnihotri, Zia Ahmed, V.M. Badola, Ram Gopal Bajaj, Sudhanva Deshpande"/>
    <x v="630"/>
    <s v="Akshay Kumar, Huma Qureshi"/>
    <s v="Jolly is a clumsy lawyer who is faced with representing the most critical court case of his career."/>
    <s v="Jolly is a clumsy lawyer who is"/>
    <n v="7.2"/>
    <n v="21481"/>
    <m/>
    <m/>
    <x v="4"/>
    <n v="1654254"/>
    <m/>
    <n v="24214186"/>
    <n v="70"/>
  </r>
  <r>
    <s v="tt5988370"/>
    <x v="4761"/>
    <x v="19"/>
    <d v="2017-03-03T00:00:00"/>
    <s v="Biography"/>
    <s v=" Drama"/>
    <m/>
    <n v="108"/>
    <s v="Turkey"/>
    <s v="Turkish"/>
    <m/>
    <m/>
    <x v="2383"/>
    <s v="Murat √ñzdil"/>
    <s v="Orhan Aydin, √ñzlem Balci, Volkan Basaran, Reha Beyoglu, Ayhan Eroglu, Taylan G√ºner, Abidin Yerebakan, Ismail Hakki √úr√ºn"/>
    <x v="2167"/>
    <s v="Orhan Aydin, √ñzlem Balci"/>
    <s v="A rich man catches a thief burglarizing his home and steals the thief's lucky ring, who then tries to get it back."/>
    <s v="A rich man catches a thief burglarizing"/>
    <n v="1.4"/>
    <n v="72151"/>
    <m/>
    <n v="8000000"/>
    <x v="4"/>
    <m/>
    <m/>
    <n v="538551"/>
    <n v="45"/>
  </r>
  <r>
    <s v="tt5758778"/>
    <x v="4762"/>
    <x v="11"/>
    <s v="19/07/2018"/>
    <s v="Action"/>
    <s v=" Adventure"/>
    <s v=" Thriller"/>
    <n v="102"/>
    <s v="Hong Kong, USA"/>
    <s v="English"/>
    <s v="Cantonese"/>
    <s v="Mandarin"/>
    <x v="705"/>
    <s v="Rawson Marshall Thurber"/>
    <s v="Dwayne Johnson, Neve Campbell, Chin Han, Roland M√∏ller, Noah Taylor, Byron Mann, Pablo Schreiber, McKenna Roberts, Noah Cottrell, Hannah Quinlivan, Adrian Holmes, Elfina Luk, Kevin Rankin, Gretal Montgomery, Jett Klyne"/>
    <x v="352"/>
    <s v="Dwayne Johnson, Neve Campbell"/>
    <s v="A security expert must infiltrate a burning skyscraper, 225 stories above ground, when his family is trapped inside by criminals."/>
    <s v="A security expert must infiltrate"/>
    <n v="5.8"/>
    <n v="102420"/>
    <n v="128835018.53791374"/>
    <n v="125000000"/>
    <x v="3257"/>
    <n v="68420120"/>
    <n v="315242164.58093071"/>
    <n v="305858384"/>
    <n v="794"/>
  </r>
  <r>
    <s v="tt5990474"/>
    <x v="4763"/>
    <x v="19"/>
    <d v="2017-04-08T00:00:00"/>
    <s v="Drama"/>
    <m/>
    <m/>
    <n v="104"/>
    <s v="USA"/>
    <s v="English"/>
    <s v="Korean"/>
    <m/>
    <x v="2384"/>
    <s v="Kogonada"/>
    <s v="John Cho, Haley Lu Richardson, Parker Posey, Michelle Forbes, Rory Culkin, Erin Allegretti, Shani Salyers Stiles, Reen Vogel, Rosalyn R. Ross, Lindsey Shope, Jem Cohen, Caitlin Ewald, Jim Dougherty, Joseph Anthony Foronda, Alphaeus Green Jr."/>
    <x v="610"/>
    <s v="John Cho, Haley Lu Richardson"/>
    <s v="A Korean-born man finds himself stuck in Columbus, Indiana, where his architect father is in a coma. The man meets a young woman who wants to stay in Columbus with her mother, a recovering addict, instead of pursuing her own dreams."/>
    <s v="A Korean-born man finds himself"/>
    <n v="7.2"/>
    <n v="13676"/>
    <m/>
    <m/>
    <x v="4"/>
    <n v="1017107"/>
    <m/>
    <n v="1093077"/>
    <n v="92"/>
  </r>
  <r>
    <s v="tt5997666"/>
    <x v="4764"/>
    <x v="19"/>
    <d v="2017-04-08T00:00:00"/>
    <s v="Comedy"/>
    <s v=" Drama"/>
    <s v=" Romance"/>
    <n v="143"/>
    <s v="India"/>
    <s v="Hindi"/>
    <s v="Russian"/>
    <m/>
    <x v="1286"/>
    <s v="Imtiaz Ali"/>
    <s v="Shah Rukh Khan, Anushka Sharma, Bj√∂rn Freiberg, Martavious Gayles, Bruce Huther, Attila G. Kerekes, Christina Murphy, Daxesh Patel, Rana Ranbir, Chandan Roy Sanyal, Evelyn Sharma, Manjot Singh, Anjan Srivastav, Aru Krishansh Verma, Preetkiran"/>
    <x v="390"/>
    <s v="Shah Rukh Khan, Anushka Sharma"/>
    <s v="A depressed middle-aged tour guide who lives in his own bubble gets another chance to experience and face reality through a chirpy girl."/>
    <s v="A depressed middle-aged tour guide"/>
    <n v="5.3"/>
    <n v="18228"/>
    <m/>
    <m/>
    <x v="4"/>
    <n v="1664648"/>
    <m/>
    <n v="4407775"/>
    <n v="228"/>
  </r>
  <r>
    <s v="tt5774060"/>
    <x v="4765"/>
    <x v="20"/>
    <s v="30/01/2020"/>
    <s v="Action"/>
    <s v=" Horror"/>
    <s v=" Sci-Fi"/>
    <n v="95"/>
    <s v="USA"/>
    <s v="English"/>
    <m/>
    <m/>
    <x v="2093"/>
    <s v="Brian Duffield, Adam Cozad"/>
    <s v="Kristen Stewart, Vincent Cassel, Mamoudou Athie, T.J. Miller, John Gallagher Jr., Jessica Henwick, Gunner Wright, Fiona Rene, Amanda Troop"/>
    <x v="492"/>
    <s v="Kristen Stewart, Vincent Cassel"/>
    <s v="A crew of oceanic researchers working for a deep sea drilling company try to get to safety after a mysterious earthquake devastates their deepwater research and drilling facility located at the bottom of the Mariana Trench."/>
    <s v="A crew of oceanic researchers"/>
    <n v="5.8"/>
    <n v="48505"/>
    <n v="80000000"/>
    <n v="80000000"/>
    <x v="3258"/>
    <n v="17291078"/>
    <n v="40882928"/>
    <n v="40882928"/>
    <n v="795"/>
  </r>
  <r>
    <s v="tt5776858"/>
    <x v="4766"/>
    <x v="19"/>
    <s v="22/02/2018"/>
    <s v="Drama"/>
    <s v=" Romance"/>
    <m/>
    <n v="130"/>
    <s v="USA, UK"/>
    <s v="English"/>
    <s v="French"/>
    <m/>
    <x v="421"/>
    <s v="Paul Thomas Anderson"/>
    <s v="Vicky Krieps, Daniel Day-Lewis, Lesley Manville, Julie Vollono, Sue Clark, Joan Brown, Harriet Leitch, Dinah Nicholson, Julie Duck, Maryanne Frost, Elli Banks, Amy Cunningham, Amber Brabant, Geneva Corlett, Juliet Glaves"/>
    <x v="2168"/>
    <s v="Vicky Krieps, Daniel Day-Lewis"/>
    <s v="Set in 1950s London, Reynolds Woodcock is a renowned dressmaker whose fastidious life is disrupted by a young, strong-willed woman, Alma, who becomes his muse and lover."/>
    <s v="Set in 1950s London, Reynolds"/>
    <n v="7.5"/>
    <n v="106231"/>
    <n v="36954899.640992202"/>
    <n v="35000000"/>
    <x v="3259"/>
    <n v="21198205"/>
    <n v="50423999.732743189"/>
    <n v="47756590"/>
    <n v="501"/>
  </r>
  <r>
    <s v="tt6018306"/>
    <x v="4767"/>
    <x v="19"/>
    <d v="2017-03-11T00:00:00"/>
    <s v="Comedy"/>
    <s v=" Drama"/>
    <s v=" War"/>
    <n v="125"/>
    <s v="USA"/>
    <s v="English"/>
    <m/>
    <m/>
    <x v="428"/>
    <s v="Richard Linklater, Darryl Ponicsan"/>
    <s v="Bryan Cranston, Laurence Fishburne, Steve Carell, J. Quinton Johnson, Deanna Reed-Foster, Yul Vazquez, Graham Wolfe, Jeff Monahan, Dontez James, Tammy Tsai, Richard Barlow, Cathy O'Dell, Jane Mowder, Richard Robichaux, Jerry Lee Tucker"/>
    <x v="1394"/>
    <s v="Bryan Cranston, Laurence Fishburne"/>
    <s v="Thirty years after they served together in Vietnam, a former Navy Corpsman Larry &quot;Doc&quot; Shepherd re-unites with his old buddies, former Marines Sal Nealon and Reverend Richard Mueller, to bury his son, a young Marine killed in the Iraq War."/>
    <s v="Thirty years after they served"/>
    <n v="6.9"/>
    <n v="21894"/>
    <m/>
    <m/>
    <x v="4"/>
    <n v="965481"/>
    <m/>
    <n v="1872950"/>
    <n v="130"/>
  </r>
  <r>
    <s v="tt6040662"/>
    <x v="4768"/>
    <x v="19"/>
    <s v="18/10/2018"/>
    <s v="Drama"/>
    <m/>
    <m/>
    <n v="105"/>
    <s v="UK, USA"/>
    <s v="English"/>
    <m/>
    <m/>
    <x v="453"/>
    <s v="Ian McEwan, Ian McEwan"/>
    <s v="Jason Watkins, Emma Thompson, Stanley Tucci, Rosie Cavaliero, Ben Chaplin, Fionn Whitehead, Nikki Amuka-Bird, Rupert Vansittart, Anthony Calf, Nicholas Jones, Eileen Walsh, Andrew Havill, Honey Holmes, Chris Wilson, Paul Jesson"/>
    <x v="2169"/>
    <s v="Jason Watkins, Emma Thompson"/>
    <s v="As her marriage crumbles, a judge must decide a case involving a teenage boy who is refusing a blood transfusion on religious principle."/>
    <s v="As her marriage crumbles, a judge"/>
    <n v="6.7"/>
    <n v="10161"/>
    <m/>
    <m/>
    <x v="4"/>
    <n v="547750"/>
    <m/>
    <n v="17696794"/>
    <n v="115"/>
  </r>
  <r>
    <s v="tt6043142"/>
    <x v="4769"/>
    <x v="11"/>
    <s v="26/07/2019"/>
    <s v="Biography"/>
    <s v=" Crime"/>
    <s v=" Drama"/>
    <n v="118"/>
    <s v="USA, Canada, Brazil, China"/>
    <s v="English"/>
    <m/>
    <m/>
    <x v="2385"/>
    <s v="Guy Nattiv"/>
    <s v="Jamie Bell, Danielle Macdonald, Daniel Henshall, Bill Camp, Louisa Krause, Zoe Margaret Colletti, Kylie Rogers, Colbi Gannett, Mike Colter, Vera Farmiga, Mary Stuart Masterson, Russell Posner, Jenna Leigh Green, Sean Cullen, Jaime Ray Newman"/>
    <x v="194"/>
    <s v="Jamie Bell, Danielle Macdonald"/>
    <s v="A destitute young man, raised by racist skinheads and notorious among white supremacists, turns his back on hatred and violence to transform his life, with the help of a black activist and the woman he loves."/>
    <s v="A destitute young man, raised"/>
    <n v="7"/>
    <n v="11337"/>
    <m/>
    <m/>
    <x v="4"/>
    <m/>
    <m/>
    <n v="145426"/>
    <n v="73"/>
  </r>
  <r>
    <s v="tt6048922"/>
    <x v="4770"/>
    <x v="20"/>
    <d v="2020-10-07T00:00:00"/>
    <s v="Action"/>
    <s v=" Drama"/>
    <s v=" History"/>
    <n v="91"/>
    <s v="USA, Canada, China"/>
    <s v="English"/>
    <m/>
    <m/>
    <x v="1445"/>
    <s v="Tom Hanks, C.S. Forester"/>
    <s v="Tom Hanks, Elisabeth Shue, Stephen Graham, Matt Helm, Craig Tate, Rob Morgan, Travis Quentin, Jeff Burkes, Matthew Zuk, Joseph Poliquin, Casey Bond, Josh Wiggins, Michael Benz, Grayson Russell, Ian James Corlett"/>
    <x v="523"/>
    <s v="Tom Hanks, Elisabeth Shue"/>
    <s v="Several months after the U.S. entry into World War II, an inexperienced U.S. Navy commander must lead an Allied convoy being stalked by a German submarine wolf pack."/>
    <s v="Several months after the U.S."/>
    <n v="7"/>
    <n v="48181"/>
    <m/>
    <n v="50300000"/>
    <x v="4"/>
    <m/>
    <m/>
    <m/>
    <n v="653"/>
  </r>
  <r>
    <s v="tt6048930"/>
    <x v="4771"/>
    <x v="19"/>
    <d v="2017-11-08T00:00:00"/>
    <s v="Comedy"/>
    <s v=" Fantasy"/>
    <s v=" Romance"/>
    <n v="96"/>
    <s v="USA"/>
    <s v="English"/>
    <m/>
    <m/>
    <x v="1951"/>
    <s v="Rick Alvarez, M√•rten Knutsson"/>
    <s v="Marlon Wayans, Regina Hall, Dennis Haysbert, J.T. Jackson, Scott Foley, Eliza Coupe, Brian McKnight, Loretta Devine, Cory Hardrict, Rick Fitts, Dave Sheridan, Neil Brown Jr., Nikeva Stapleton, David Dwyer, Conor Brophy"/>
    <x v="794"/>
    <s v="Marlon Wayans, Regina Hall"/>
    <s v="Nervous about finally getting married, a guy is forced to relive the same nerve-wracking hours over and over again until he gets things right on his wedding day."/>
    <s v="Nervous about finally getting"/>
    <n v="5.4"/>
    <n v="16639"/>
    <m/>
    <m/>
    <x v="4"/>
    <m/>
    <m/>
    <m/>
    <n v="64"/>
  </r>
  <r>
    <s v="tt6053438"/>
    <x v="4772"/>
    <x v="19"/>
    <s v="18/05/2018"/>
    <s v="Drama"/>
    <s v=" Mystery"/>
    <s v=" Thriller"/>
    <n v="113"/>
    <s v="USA, UK, Australia"/>
    <s v="English"/>
    <m/>
    <m/>
    <x v="501"/>
    <s v="Paul Schrader"/>
    <s v="Ethan Hawke, Amanda Seyfried, Cedric the Entertainer, Victoria Hill, Philip Ettinger, Michael Gaston, Bill Hoag, Kristin Villanueva, Ingrid Kullberg-Bendz, Ken Forman, Christopher Dylan White, Frank Rodriguez, Gary Lee Mahmoud, Joseph Anthony Jerez, Sue Jean Kim"/>
    <x v="347"/>
    <s v="Ethan Hawke, Amanda Seyfried"/>
    <s v="A minister of a small congregation in upstate New York grapples with mounting despair brought on by tragedy, worldly concerns and a tormented past."/>
    <s v="A minister of a small congregation"/>
    <n v="7.1"/>
    <n v="45297"/>
    <m/>
    <m/>
    <x v="4"/>
    <n v="3448256"/>
    <m/>
    <n v="3862498"/>
    <n v="327"/>
  </r>
  <r>
    <s v="tt6060156"/>
    <x v="4773"/>
    <x v="19"/>
    <d v="2017-06-10T00:00:00"/>
    <s v="Comedy"/>
    <m/>
    <m/>
    <n v="90"/>
    <s v="Spain"/>
    <s v="Spanish"/>
    <m/>
    <m/>
    <x v="2386"/>
    <s v="Laurent Baffie, Vicente Villanueva"/>
    <s v="Paco Le√≥n, Alexandra Jim√©nez, Rossy de Palma, Nuria Herrero, Adri√°n Lastra, Oscar Mart√≠nez, Inma Cuevas, Ana Rujas, Carolina Lapausa, Iris Sol√≠s, Paqui Horcajo, Pepa Gracia, Inmaculada Gamoneda, Maty G√≥mez, Blanca Gil"/>
    <x v="2170"/>
    <s v="Paco Le√≥n, Alexandra Jim√©nez"/>
    <s v="The adventures and misadventures of a group of patients with OCD appointed at the same time."/>
    <s v="The adventures and misadventures"/>
    <n v="6.8"/>
    <n v="12024"/>
    <m/>
    <s v="EUR 3550000"/>
    <x v="4"/>
    <m/>
    <m/>
    <n v="7158925"/>
    <n v="38"/>
  </r>
  <r>
    <s v="tt6062774"/>
    <x v="4774"/>
    <x v="18"/>
    <s v="20/08/2020"/>
    <s v="Adventure"/>
    <s v=" Drama"/>
    <s v=" Mystery"/>
    <n v="102"/>
    <s v="Colombia, Argentina, Netherlands, Germany, Sweden, Uruguay, USA, Switzerland, Denmark, France"/>
    <s v="Spanish"/>
    <s v="English"/>
    <m/>
    <x v="2387"/>
    <s v="Alejandro Landes, Alexis Dos Santos"/>
    <s v="Sofia Buenaventura, Juli√°n Giraldo, Karen Quintero, Laura Castrill√≥n, Deiby Rueda, Paul Cubides, Sneider Castro, Moises Arias, Julianne Nicholson, Wilson Salazar, Jorge Rom√°n, Valeria Diana Solomonoff"/>
    <x v="2171"/>
    <s v="Sofia Buenaventura, Juli√°n Giraldo"/>
    <s v="On a remote mountaintop, eight kids with guns watch over a hostage and a conscripted milk cow."/>
    <s v="On a remote mountaintop, eight"/>
    <n v="7"/>
    <n v="12102"/>
    <m/>
    <m/>
    <x v="4"/>
    <n v="406473"/>
    <m/>
    <n v="1601199"/>
    <n v="85"/>
  </r>
  <r>
    <s v="tt6079516"/>
    <x v="4775"/>
    <x v="18"/>
    <d v="2019-10-12T00:00:00"/>
    <s v="Crime"/>
    <s v=" Drama"/>
    <s v=" Horror"/>
    <n v="98"/>
    <s v="USA"/>
    <s v="English"/>
    <m/>
    <m/>
    <x v="2087"/>
    <s v="Devon Graye"/>
    <s v="Helen Hunt, Jon Tenney, Judah Lewis, Owen Teague, Libe Barer, Gregory Alan Williams, Allison Gabriel, Erika Alexander, Jennifer Grace, Adam Kern, Riley Caya, Sam Trammell, Nicole Forester, John Newberg, Teri Clark"/>
    <x v="496"/>
    <s v="Helen Hunt, Jon Tenney"/>
    <s v="Strange occurrences plague a small town detective and his family as he investigates the disappearance of a young boy."/>
    <s v="Strange occurrences plague a small"/>
    <n v="6.8"/>
    <n v="20948"/>
    <m/>
    <n v="3000000"/>
    <x v="4"/>
    <m/>
    <m/>
    <n v="1098207"/>
    <n v="456"/>
  </r>
  <r>
    <s v="tt5814060"/>
    <x v="4776"/>
    <x v="11"/>
    <s v="20/09/2018"/>
    <s v="Horror"/>
    <s v=" Mystery"/>
    <s v=" Thriller"/>
    <n v="96"/>
    <s v="USA"/>
    <s v="English"/>
    <s v="French"/>
    <s v="Romanian"/>
    <x v="1985"/>
    <s v="Gary Dauberman, James Wan"/>
    <s v="Demi√°n Bichir, Taissa Farmiga, Jonas Bloquet, Bonnie Aarons, Ingrid Bisu, Patrick Wilson, Vera Farmiga, Lili Taylor, Charlotte Hope, Sandra Teles, Maria Obretin, August Maturo, Jack Falk, Lynnette Gaza, Ani Sava"/>
    <x v="643"/>
    <s v="Demi√°n Bichir, Taissa Farmiga"/>
    <s v="A priest with a haunted past and a novice on the threshold of her final vows are sent by the Vatican to investigate the death of a young nun in Romania and confront a malevolent force in the form of a demonic nun."/>
    <s v="A priest with a haunted past and"/>
    <n v="5.3"/>
    <n v="112638"/>
    <n v="22674963.262672819"/>
    <n v="22000000"/>
    <x v="3260"/>
    <n v="117450119"/>
    <n v="376766874.18444616"/>
    <n v="365551694"/>
    <n v="1743"/>
  </r>
  <r>
    <s v="tt6097798"/>
    <x v="4777"/>
    <x v="19"/>
    <s v="20/10/2017"/>
    <s v="Mystery"/>
    <s v=" Sci-Fi"/>
    <s v=" Thriller"/>
    <n v="93"/>
    <s v="Canada"/>
    <s v="English"/>
    <m/>
    <m/>
    <x v="2388"/>
    <s v="Caroline Labr√®che, Caroline Labr√®che"/>
    <s v="Diego Klattenhoff, Charlotte Sullivan, Brett Donahue, Bradley Sawatzky, Andrea del Campo, Kristen Sawatzky, Darren Felbel, James Durham, Nazariy Demkowicz, Shannon Guile, Rick Skene, Scott Johnson, Joe Cobden, Brendan Kelly, Alicia Johnston"/>
    <x v="2172"/>
    <s v="Diego Klattenhoff, Charlotte Sullivan"/>
    <s v="A man wakes up with no memory of who he is, and finds that everyone who comes within a certain distance of him suddenly dies."/>
    <s v="A man wakes up with no memory"/>
    <n v="6.2"/>
    <n v="12595"/>
    <m/>
    <m/>
    <x v="4"/>
    <m/>
    <m/>
    <n v="14097"/>
    <n v="153"/>
  </r>
  <r>
    <s v="tt5814534"/>
    <x v="4778"/>
    <x v="18"/>
    <s v="25/12/2019"/>
    <s v="Animation"/>
    <s v=" Action"/>
    <s v=" Adventure"/>
    <n v="102"/>
    <s v="USA"/>
    <s v="English"/>
    <s v="Japanese"/>
    <m/>
    <x v="2389"/>
    <s v="Lucas Martell, Cindy Davis"/>
    <s v="Rachel Brosnahan, Jarrett Bruno, Claire Crosby, Toru Uchikado, Hisato Masuyama, Will Smith, Reba McEntire, Mark Ronson, Masi Oka, Toshiya Agata, Michi Yamato, Hiroshi Otaguro, Ben Mendelsohn, Carla Jimenez, Tawny Newsome"/>
    <x v="2173"/>
    <s v="Rachel Brosnahan, Jarrett Bruno"/>
    <s v="When the world's best spy is turned into a pigeon, he must rely on his nerdy tech officer to save the world."/>
    <s v="When the world's best spy is turned"/>
    <n v="6.8"/>
    <n v="27906"/>
    <n v="101233684.194057"/>
    <n v="100000000"/>
    <x v="3261"/>
    <n v="66757013"/>
    <n v="173733972.8918201"/>
    <n v="171616764"/>
    <n v="202"/>
  </r>
  <r>
    <s v="tt5816682"/>
    <x v="4779"/>
    <x v="19"/>
    <s v="26/10/2017"/>
    <s v="Biography"/>
    <s v=" Drama"/>
    <s v=" History"/>
    <n v="111"/>
    <s v="UK, USA"/>
    <s v="Arabic"/>
    <s v="English"/>
    <s v="Urdu"/>
    <x v="45"/>
    <s v="Lee Hall, Shrabani Basu"/>
    <s v="Judi Dench, Ali Fazal, Tim Pigott-Smith, Eddie Izzard, Adeel Akhtar, Michael Gambon, Paul Higgins, Olivia Williams, Fenella Woolgar, Julian Wadham, Robin Soans, Ruth McCabe, Simon Callow, Sukh Ojla, Kemaal Deen-Ellis"/>
    <x v="485"/>
    <s v="Judi Dench, Ali Fazal"/>
    <s v="Queen Victoria strikes up an unlikely friendship with a young Indian clerk named Abdul Karim."/>
    <s v="Queen Victoria strikes up an unlikely"/>
    <n v="6.8"/>
    <n v="30878"/>
    <n v="22172939.784595322"/>
    <n v="21000000"/>
    <x v="3262"/>
    <n v="22245070"/>
    <n v="70276039.838099763"/>
    <n v="66558465"/>
    <n v="160"/>
  </r>
  <r>
    <s v="tt5822564"/>
    <x v="4780"/>
    <x v="18"/>
    <d v="2019-09-08T00:00:00"/>
    <s v="Action"/>
    <s v=" Crime"/>
    <s v=" Drama"/>
    <n v="102"/>
    <s v="USA, Canada"/>
    <s v="English"/>
    <s v="Hebrew"/>
    <m/>
    <x v="2390"/>
    <s v="Andrea Berloff, Ollie Masters"/>
    <s v="Melissa McCarthy, Tiffany Haddish, Elisabeth Moss, Domhnall Gleeson, James Badge Dale, Brian d'Arcy James, Jeremy Bobb, Margo Martindale, Bill Camp, Common, E.J. Bonilla, Myk Watford, Wayne Duvall, Pamela Dunlap, John Sharian"/>
    <x v="1375"/>
    <s v="Melissa McCarthy, Tiffany Haddish"/>
    <s v="The wives of New York gangsters in Hell's Kitchen in the 1970s continue to operate their husbands' rackets after they're locked up in prison."/>
    <s v="The wives of New York gangsters"/>
    <n v="5.5"/>
    <n v="13851"/>
    <n v="38468799.993741661"/>
    <n v="38000000"/>
    <x v="3263"/>
    <n v="12180032"/>
    <n v="16177175.128989251"/>
    <n v="15980032"/>
    <n v="268"/>
  </r>
  <r>
    <s v="tt6108090"/>
    <x v="4781"/>
    <x v="19"/>
    <s v="18/10/2017"/>
    <s v="Drama"/>
    <s v=" Music"/>
    <m/>
    <n v="150"/>
    <s v="India"/>
    <s v="Hindi"/>
    <m/>
    <m/>
    <x v="2391"/>
    <s v="Advait Chandan"/>
    <s v="Zaira Wasim, Meher Vij, Raj Arjun, Aamir Khan, Tirth Sharma, Kabir Sajid, Farrukh Jaffar, Manuj Sharma, Nikita Anand, Shaan, Monali Thakur, Mona Ambegaonkar, Jasmeet Singh Bhatia, Dianne Commissariat, Patrali Chattopdhyay"/>
    <x v="2174"/>
    <s v="Zaira Wasim, Meher Vij"/>
    <s v="A talented teenage singer-songwriter living amid domestic abuse becomes a YouTube sensation after a video in which she hides her identity goes viral."/>
    <s v="A talented teenage singer-songwriter"/>
    <n v="7.9"/>
    <n v="19811"/>
    <m/>
    <s v="INR 500000000"/>
    <x v="4"/>
    <m/>
    <m/>
    <n v="122026260"/>
    <n v="109"/>
  </r>
  <r>
    <s v="tt5825380"/>
    <x v="4782"/>
    <x v="19"/>
    <s v="14/12/2017"/>
    <s v="Drama"/>
    <m/>
    <m/>
    <n v="101"/>
    <s v="USA"/>
    <s v="English"/>
    <m/>
    <m/>
    <x v="165"/>
    <s v="Woody Allen"/>
    <s v="Justin Timberlake, Juno Temple, Robert C. Kirk, Kate Winslet, Jim Belushi, Jack Gore, Tommy Nohilly, Tony Sirico, Steve Schirripa, John Doumanian, Tom Guiry, Max Casella, Gregory Dann, Bobby Slayton, Michael Zegarski"/>
    <x v="1528"/>
    <s v="Justin Timberlake, Juno Temple"/>
    <s v="On Coney Island in the 1950s, a lifeguard tells the story of a middle-aged carousel operator, his beleaguered wife, and the visitor who turns their lives upside-down."/>
    <s v="On Coney Island in the 1950s,"/>
    <n v="6.2"/>
    <n v="24075"/>
    <n v="26396356.886422999"/>
    <n v="25000000"/>
    <x v="3264"/>
    <n v="1404061"/>
    <n v="16776599.508665159"/>
    <n v="15889124"/>
    <n v="162"/>
  </r>
  <r>
    <s v="tt6116856"/>
    <x v="4783"/>
    <x v="11"/>
    <s v="19/10/2018"/>
    <s v="Action"/>
    <s v=" Thriller"/>
    <m/>
    <n v="121"/>
    <s v="Indonesia, USA"/>
    <s v="Indonesian"/>
    <s v="English"/>
    <s v="Mandarin"/>
    <x v="2392"/>
    <s v="Timo Tjahjanto"/>
    <s v="Iko Uwais, Joe Taslim, Julie Estelle, Hannah Al Rashid, Dian Sastrowardoyo, Zack Lee, Sunny Pang, Shareefa Daanish, Abimana Aryasatya, Salvita Decorte, Epy Kusnandar, Asha Kenyeri Bermudez, Morgan Oey, Dimas Anggara, Revaldo"/>
    <x v="1639"/>
    <s v="Iko Uwais, Joe Taslim"/>
    <s v="Ito, a gangland enforcer, caught amidst a treacherous and violent insurrection within his Triad crime family upon his return home from a stint abroad."/>
    <s v="Ito, a gangland enforcer, caught"/>
    <n v="7"/>
    <n v="19850"/>
    <m/>
    <m/>
    <x v="4"/>
    <m/>
    <m/>
    <m/>
    <n v="219"/>
  </r>
  <r>
    <s v="tt6127004"/>
    <x v="4784"/>
    <x v="18"/>
    <d v="2019-11-10T00:00:00"/>
    <s v="Fantasy"/>
    <s v=" Sci-Fi"/>
    <s v=" Thriller"/>
    <n v="95"/>
    <s v="Spain, USA"/>
    <s v="English"/>
    <m/>
    <m/>
    <x v="2393"/>
    <s v="Sof√≠a Cuenca, Brian DeLeeuw"/>
    <s v="Emma Roberts, Danielle Macdonald, Awkwafina, Eiza Gonz√°lez, Milla Jovovich, Jeremy Irvine, Arnaud Valois, Daniel Horvath, Joey Sordyl, Nancy Jack, Julia Stresen-Reuter Ram√≠rez, Ted Stresen-Reuter, Erica Bertamini Hoashi, Lesley Grant, Lea Isabel Schaaf"/>
    <x v="793"/>
    <s v="Emma Roberts, Danielle Macdonald"/>
    <s v="Uma is a young woman who wakes up in an apparently idyllic reform school for young ladies. But a dark secret lies within its walls."/>
    <s v="Uma is a young woman who wakes"/>
    <n v="5.6"/>
    <n v="10257"/>
    <m/>
    <s v="EUR 6000000"/>
    <x v="4"/>
    <m/>
    <m/>
    <n v="371091"/>
    <n v="108"/>
  </r>
  <r>
    <s v="tt6133130"/>
    <x v="4785"/>
    <x v="19"/>
    <s v="13/10/2017"/>
    <s v="Biography"/>
    <s v=" Drama"/>
    <m/>
    <n v="108"/>
    <s v="USA"/>
    <s v="English"/>
    <m/>
    <m/>
    <x v="721"/>
    <s v="Angela Robinson"/>
    <s v="Luke Evans, Rebecca Hall, Bella Heathcote, Connie Britton, Monica Giordano, JJ Feild, Chris Conroy, Oliver Platt, Maggie Castle, Alexa Havins, Sharon Kubo, Allie Gallerani, Christopher Jon Gombos, Forry Buckingham, Stacy Fischer"/>
    <x v="1061"/>
    <s v="Luke Evans, Rebecca Hall"/>
    <s v="The story of psychologist William Moulton Marston, and his polyamorous relationship with his wife and their mistress who would inspire his creation of the superheroine, Wonder Woman."/>
    <s v="The story of psychologist William"/>
    <n v="7.1"/>
    <n v="22189"/>
    <m/>
    <m/>
    <x v="4"/>
    <n v="1584759"/>
    <m/>
    <n v="1899615"/>
    <n v="118"/>
  </r>
  <r>
    <s v="tt5834262"/>
    <x v="4786"/>
    <x v="11"/>
    <d v="2019-01-08T00:00:00"/>
    <s v="Action"/>
    <s v=" Crime"/>
    <s v=" Drama"/>
    <n v="94"/>
    <s v="UK, USA"/>
    <s v="English"/>
    <s v="French"/>
    <m/>
    <x v="2394"/>
    <s v="Drew Pearce"/>
    <s v="Jodie Foster, Sterling K. Brown, Sofia Boutella, Jeff Goldblum, Brian Tyree Henry, Jenny Slate, Zachary Quinto, Charlie Day, Dave Bautista, Kenneth Choi, Father John Misty, Evan Jones, Nathan Davis Jr., Ramses Jimenez, Angela Sprinkle"/>
    <x v="306"/>
    <s v="Jodie Foster, Sterling K. Brown"/>
    <s v="Set in riot-torn, near-future Los Angeles, 'Hotel Artemis' follows the Nurse, who runs a secret, members-only emergency room for criminals."/>
    <s v="Set in riot-torn, near-future"/>
    <n v="6.1"/>
    <n v="42145"/>
    <n v="15460202.224549649"/>
    <n v="15000000"/>
    <x v="3265"/>
    <n v="6708147"/>
    <n v="13722043.639528129"/>
    <n v="13313581"/>
    <n v="331"/>
  </r>
  <r>
    <s v="tt6135348"/>
    <x v="4787"/>
    <x v="19"/>
    <d v="2017-05-10T00:00:00"/>
    <s v="Drama"/>
    <m/>
    <m/>
    <n v="143"/>
    <s v="France"/>
    <s v="French"/>
    <m/>
    <m/>
    <x v="2395"/>
    <s v="Robin Campillo, Philippe Mangeot"/>
    <s v="Nahuel P√©rez Biscayart, Arnaud Valois, Ad√®le Haenel, Antoine Reinartz, F√©lix Maritaud, Ariel Borenstein, Alo√Øse Sauvage, Simon Bourgade, M√©dhi Tour√©, Simon Gu√©lat, Coralie Russier, Catherine Vinatier, Th√©ophile Ray, Saadia Benta√Øeb, Jean-Fran√ßois Auguste"/>
    <x v="2175"/>
    <s v="Nahuel P√©rez Biscayart"/>
    <s v="Members of the advocacy group ACT UP Paris demand action by the government and pharmaceutical companies to combat the AIDS epidemic in the early 1990s."/>
    <s v="Members of the advocacy group"/>
    <n v="7.4"/>
    <n v="12739"/>
    <m/>
    <m/>
    <x v="4"/>
    <n v="125189"/>
    <m/>
    <n v="7704369"/>
    <n v="31"/>
  </r>
  <r>
    <s v="tt5848272"/>
    <x v="4788"/>
    <x v="11"/>
    <d v="2019-01-01T00:00:00"/>
    <s v="Animation"/>
    <s v=" Adventure"/>
    <s v=" Comedy"/>
    <n v="112"/>
    <s v="USA"/>
    <s v="English"/>
    <m/>
    <m/>
    <x v="2396"/>
    <s v="Phil Johnston, Pamela Ribon"/>
    <s v="John C. Reilly, Sarah Silverman, Gal Gadot, Taraji P. Henson, Jack McBrayer, Jane Lynch, Alan Tudyk, Alfred Molina, Ed O'Neill, Sean Giambrone, Flula Borg, Timothy Simons, Ali Wong, Hamish Blake, GloZell Green"/>
    <x v="847"/>
    <s v="John C. Reilly, Sarah Silverman"/>
    <s v="Six years after the events of &quot;Wreck-It Ralph,&quot; Ralph and Vanellope, now friends, discover a wi-fi router in their arcade, leading them into a new adventure."/>
    <s v="Six years after the events of"/>
    <n v="7.1"/>
    <n v="124313"/>
    <n v="180369025.95307922"/>
    <n v="175000000"/>
    <x v="3266"/>
    <n v="201091711"/>
    <n v="545563699.65465558"/>
    <n v="529323962"/>
    <n v="778"/>
  </r>
  <r>
    <s v="tt6141246"/>
    <x v="4789"/>
    <x v="18"/>
    <d v="2019-04-11T00:00:00"/>
    <s v="Action"/>
    <s v=" Adventure"/>
    <s v=" Drama"/>
    <n v="100"/>
    <s v="UK, USA"/>
    <s v="English"/>
    <s v="French"/>
    <s v="Latin"/>
    <x v="1992"/>
    <s v="Tom Harper, Jack Thorne"/>
    <s v="Felicity Jones, Vincent Perez, Phoebe Fox, Lewin Lloyd, Himesh Patel, Eddie Redmayne, Robert Glenister, Tim McInnerny, Thomas Arnold, Tom Courtenay, Anne Reid, Lisa Jackson, Rebecca Front, Elsa Alili, Connie Price"/>
    <x v="1996"/>
    <s v="Felicity Jones, Vincent Perez"/>
    <s v="A balloon pilot and a scientist find themselves in a fight for survival while attempting to make discoveries in a gas balloon in the 1860s."/>
    <s v="A balloon pilot and a scientist"/>
    <n v="6.6"/>
    <n v="24063"/>
    <m/>
    <m/>
    <x v="4"/>
    <m/>
    <m/>
    <n v="3485251"/>
    <n v="379"/>
  </r>
  <r>
    <s v="tt5884052"/>
    <x v="4790"/>
    <x v="18"/>
    <d v="2019-09-05T00:00:00"/>
    <s v="Action"/>
    <s v=" Adventure"/>
    <s v=" Comedy"/>
    <n v="104"/>
    <s v="USA, Japan, UK, Canada"/>
    <s v="English"/>
    <s v="Japanese"/>
    <m/>
    <x v="1356"/>
    <s v="Dan Hernandez, Benji Samit"/>
    <s v="Ryan Reynolds, Justice Smith, Kathryn Newton, Bill Nighy, Ken Watanabe, Chris Geere, Suki Waterhouse, Josette Simon, Alejandro De Mesa, Rita Ora, Karan Soni, Max Fincham, Simone Ashley, Edward Davis, Diplo"/>
    <x v="381"/>
    <s v="Ryan Reynolds, Justice Smith"/>
    <s v="In a world where people collect Pok√©mon to do battle, a boy comes across an intelligent talking Pikachu who seeks to be a detective."/>
    <s v="In a world where people collect"/>
    <n v="6.6"/>
    <n v="130487"/>
    <n v="151850526.29108551"/>
    <n v="150000000"/>
    <x v="3267"/>
    <n v="144105346"/>
    <n v="438347264.51302385"/>
    <n v="433005346"/>
    <n v="901"/>
  </r>
  <r>
    <s v="tt6148156"/>
    <x v="4791"/>
    <x v="19"/>
    <s v="21/07/2017"/>
    <s v="Action"/>
    <s v=" Crime"/>
    <s v=" Thriller"/>
    <n v="147"/>
    <s v="India"/>
    <s v="Tamil"/>
    <m/>
    <m/>
    <x v="2397"/>
    <s v="Manikandan, Gayatri"/>
    <s v="Madhavan, Vijay Sethupathi, Shraddha Srinath, Kathir, Varalaxmi Sarathkumar, Prem Kumar, Hareesh Peradi, Achyuth Kumar, Vivek Prasanna, R. Amarendran, Kevin Augustine, E. Karthik, Gowri Lakshmi, Manikandan, Rajkumar"/>
    <x v="1493"/>
    <s v="Madhavan, Vijay Sethupathi"/>
    <s v="Vikram, a no-nonsense police officer, accompanied by Simon, his partner, is on the hunt to capture Vedha, a smuggler and a murderer. Vedha tries to change Vikram's life, which leads to a conflict."/>
    <s v="Vikram, a no-nonsense police officer,"/>
    <n v="8.6"/>
    <n v="24441"/>
    <m/>
    <s v="INR 150000000"/>
    <x v="4"/>
    <m/>
    <m/>
    <n v="546792"/>
    <n v="136"/>
  </r>
  <r>
    <s v="tt6155172"/>
    <x v="4792"/>
    <x v="11"/>
    <s v="14/12/2018"/>
    <s v="Drama"/>
    <m/>
    <m/>
    <n v="135"/>
    <s v="Mexico"/>
    <s v="Spanish"/>
    <s v="Mixtec"/>
    <s v="English"/>
    <x v="189"/>
    <s v="Alfonso Cuar√≥n"/>
    <s v="Yalitza Aparicio, Marina de Tavira, Diego Cortina Autrey, Carlos Peralta, Marco Graf, Daniela Demesa, Nancy Garc√≠a Garc√≠a, Ver√≥nica Garc√≠a, Andy Cort√©s, Fernando Grediaga, Jorge Antonio Guerrero, Jos√© Manuel Guerrero Mendoza, Latin Lover, Zarela Lizbeth Chinolla Arellano, Jos√© Luis L√≥pez G√≥mez"/>
    <x v="2176"/>
    <s v="Yalitza Aparicio, Marina de Tavira"/>
    <s v="A year in the life of a middle-class family's maid in Mexico City in the early 1970s."/>
    <s v="A year in the life of a middle-class"/>
    <n v="7.7"/>
    <n v="134612"/>
    <m/>
    <m/>
    <x v="4"/>
    <m/>
    <m/>
    <n v="1140769"/>
    <n v="1132"/>
  </r>
  <r>
    <s v="tt6173990"/>
    <x v="3393"/>
    <x v="11"/>
    <s v="15/08/2018"/>
    <s v="Drama"/>
    <s v=" History"/>
    <s v=" Sport"/>
    <n v="151"/>
    <s v="India"/>
    <s v="Hindi"/>
    <m/>
    <m/>
    <x v="1801"/>
    <s v="Rajesh Devraj, Reema Kagti"/>
    <s v="Akshay Kumar, Mouni Roy, Kunal Kapoor, Amit Sadh, Viineet Kumar, Sunny Kaushal, Nikita Dutta, Andrew Havill, Manjit Singh, Christopher James Burton, Kumud Pant, Varun Raj, Sam Succoi, Bhawsheel Sahni, Andrew Abbott"/>
    <x v="630"/>
    <s v="Akshay Kumar, Mouni Roy"/>
    <s v="The journey of a man who was instrumental in making India win its first Olympic gold medal as a free nation."/>
    <s v="The journey of a man who was instrumental"/>
    <n v="7.3"/>
    <n v="11028"/>
    <m/>
    <m/>
    <x v="4"/>
    <m/>
    <m/>
    <n v="327919"/>
    <n v="247"/>
  </r>
  <r>
    <s v="tt5886046"/>
    <x v="4793"/>
    <x v="18"/>
    <s v="14/03/2019"/>
    <s v="Action"/>
    <s v=" Adventure"/>
    <s v=" Horror"/>
    <n v="99"/>
    <s v="USA, South Africa"/>
    <s v="English"/>
    <m/>
    <m/>
    <x v="2115"/>
    <s v="Bragi F. Schut, Maria Melnik"/>
    <s v="Taylor Russell, Logan Miller, Jay Ellis, Tyler Labine, Deborah Ann Woll, Nik Dodani, Yorick van Wageningen, Cornelius Geaney Jr., Russell Crous, Bart Fouche, Jessica Sutton, Paul Hampshire, Vere Tindale, Kenneth Fok, Caely-Jo Levy"/>
    <x v="2177"/>
    <s v="Taylor Russell, Logan Miller"/>
    <s v="Six strangers find themselves in a maze of deadly mystery rooms and must use their wits to survive."/>
    <s v="Six strangers find themselves"/>
    <n v="6.3"/>
    <n v="77941"/>
    <n v="9111031.57746513"/>
    <n v="9000000"/>
    <x v="3268"/>
    <n v="57005601"/>
    <n v="157633072.28218687"/>
    <n v="155712077"/>
    <n v="655"/>
  </r>
  <r>
    <s v="tt5956100"/>
    <x v="4794"/>
    <x v="19"/>
    <s v="22/12/2017"/>
    <s v="Action"/>
    <s v=" Adventure"/>
    <s v=" Thriller"/>
    <n v="161"/>
    <s v="India"/>
    <s v="Hindi"/>
    <s v="English"/>
    <m/>
    <x v="2003"/>
    <s v="Neelesh Misra, Ali Abbas Zafar"/>
    <s v="Salman Khan, Katrina Kaif, Anupriya Goenka, Nawab Shah, Angad Bedi, Paresh Rawal, Kumud Mishra, Sajjad Delafrooz, Girish Karnad, Vibhoutee Sharma, Gavie Chahal, Danish Bhatt, Ryan Sturz, Anant Vidhaat Sharma, Ivan Rodrigues"/>
    <x v="470"/>
    <s v="Salman Khan, Katrina Kaif"/>
    <s v="When a group of Indian and Pakistani nurses are held hostage in Iraq by a terrorist organization, a secret agent is drawn out of hiding to rescue them."/>
    <s v="When a group of Indian and Pakistani"/>
    <n v="5.9"/>
    <n v="21205"/>
    <n v="21613337.018603154"/>
    <n v="20470000"/>
    <x v="3269"/>
    <n v="5560921"/>
    <n v="92197195.332898259"/>
    <n v="87320000"/>
    <n v="174"/>
  </r>
  <r>
    <s v="tt6195094"/>
    <x v="4795"/>
    <x v="11"/>
    <d v="2018-06-12T00:00:00"/>
    <s v="Drama"/>
    <s v=" Horror"/>
    <s v=" Mystery"/>
    <n v="91"/>
    <s v="France, Canada, China"/>
    <s v="English"/>
    <s v="French"/>
    <m/>
    <x v="1235"/>
    <s v="Pascal Laugier"/>
    <s v="Crystal Reed, Myl√®ne Farmer, Anastasia Phillips, Emilia Jones, Taylor Hickson, Kevin Power, Rob Archer, Mariam Bernstein, Alicia Johnston, Ernesto Griffith, Adam Hurtig, Denis Cozzi, Sharon Bajer, Tony Braga, Paul Titley"/>
    <x v="2178"/>
    <s v="Crystal Reed, Myl√®ne Farmer"/>
    <s v="A mother of two who inherits a house is confronted with murderous intruders on the first night in their new home and fights for her daughters' lives. Sixteen years later when the daughters reunite at the house, things get really strange."/>
    <s v="A mother of two who inherits a"/>
    <n v="6.4"/>
    <n v="23142"/>
    <m/>
    <m/>
    <x v="4"/>
    <m/>
    <m/>
    <n v="5643957"/>
    <n v="293"/>
  </r>
  <r>
    <s v="tt6198946"/>
    <x v="4796"/>
    <x v="18"/>
    <d v="2019-10-10T00:00:00"/>
    <s v="Drama"/>
    <s v=" Horror"/>
    <s v=" Mystery"/>
    <n v="90"/>
    <s v="Ireland, UK, Belgium, Finland"/>
    <s v="English"/>
    <m/>
    <m/>
    <x v="2398"/>
    <s v="Lee Cronin, Stephen Shields"/>
    <s v="Se√°na Kerslake, James Quinn Markey, Kati Outinen, David Crowley, Simone Kirby, Steve Wall, Eoin Macken, Sarah Hanly, Bennett Andrew, James Cosmo, John Quinn, Miro Lopperi, Karim Barras, Helena Coppejans, Alain Eloy"/>
    <x v="2179"/>
    <s v="Se√°na Kerslake, James Quinn Markey"/>
    <s v="A single mother living in the Irish countryside with her son begins to suspect he may not be her son at all, and fears his increasingly disturbing behavior is linked to a mysterious sinkhole in the forest behind their house."/>
    <s v="A single mother living in the"/>
    <n v="5.7"/>
    <n v="14371"/>
    <m/>
    <m/>
    <x v="4"/>
    <n v="21072"/>
    <m/>
    <n v="3373474"/>
    <n v="213"/>
  </r>
  <r>
    <s v="tt6199572"/>
    <x v="4797"/>
    <x v="20"/>
    <d v="2020-12-05T00:00:00"/>
    <s v="Biography"/>
    <s v=" Crime"/>
    <s v=" Drama"/>
    <n v="103"/>
    <s v="Canada, USA"/>
    <s v="English"/>
    <s v="Polish"/>
    <m/>
    <x v="1747"/>
    <s v="Josh Trank"/>
    <s v="Tom Hardy, Linda Cardellini, Matt Dillon, Al Sapienza, Kathrine Narducci, Noel Fisher, Gino Cafarelli, Mason Guccione, Jack Lowden, Kyle MacLachlan, Rose Bianco, Manny Fajardo, Christopher Bianculli, Edgar Arreola, Jhemma Ziegler"/>
    <x v="1279"/>
    <s v="Tom Hardy, Linda Cardellini"/>
    <s v="The 47-year old Al Capone, after 10 years in prison, starts suffering from dementia and comes to be haunted by his violent past."/>
    <s v="The 47-year old Al Capone, after"/>
    <n v="4.7"/>
    <n v="11640"/>
    <m/>
    <m/>
    <x v="4"/>
    <m/>
    <m/>
    <n v="113889"/>
    <n v="349"/>
  </r>
  <r>
    <s v="tt5968394"/>
    <x v="4798"/>
    <x v="18"/>
    <s v="28/03/2019"/>
    <s v="Action"/>
    <s v=" Adventure"/>
    <s v=" Drama"/>
    <n v="109"/>
    <s v="USA"/>
    <s v="English"/>
    <m/>
    <m/>
    <x v="1178"/>
    <s v="Erica Beeney, Rupert Wyatt"/>
    <s v="John Goodman, Ashton Sanders, Jonathan Majors, Vera Farmiga, Kevin Dunn, James Ransone, Alan Ruck, Madeline Brewer, Machine Gun Kelly, Kevin J. O'Connor, Ben Daniels, Caitlin Ewald, Lawrence Grimm, Guy Van Swearingen, Elena Marisa Flores"/>
    <x v="156"/>
    <s v="John Goodman, Ashton Sanders"/>
    <s v="Set in a Chicago neighborhood nearly a decade after an occupation by an extraterrestrial force, 'Captive State' explores the lives on both sides of the conflict - the collaborators and dissidents."/>
    <s v="Set in a Chicago neighborhood"/>
    <n v="6"/>
    <n v="46043"/>
    <n v="25308421.048514251"/>
    <n v="25000000"/>
    <x v="3270"/>
    <n v="5958315"/>
    <n v="8917281.4416229669"/>
    <n v="8808611"/>
    <n v="359"/>
  </r>
  <r>
    <s v="tt6212478"/>
    <x v="4799"/>
    <x v="11"/>
    <d v="2019-06-06T00:00:00"/>
    <s v="Biography"/>
    <s v=" Crime"/>
    <s v=" Drama"/>
    <n v="116"/>
    <s v="UK, USA"/>
    <s v="English"/>
    <s v="Dutch"/>
    <m/>
    <x v="2399"/>
    <s v="Bart Layton, Claudia Zie"/>
    <s v="Spencer Reinhard, Warren Lipka, Eric Borsuk, Chas Allen, Betty Jean Gooch, Evan Peters, Blake Jenner, Barry Keoghan, Jared Abrahamson, Eddie King, Karen Wheeling Reynolds, James Rackley, Drew Starkey, Anthony J. Police, Ann Dowd"/>
    <x v="2180"/>
    <s v="Spencer Reinhard, Warren Lipka"/>
    <s v="Four young men mistake their lives for a movie and attempt one of the most audacious heists in U.S. history."/>
    <s v="Four young men mistake their lives"/>
    <n v="7"/>
    <n v="36523"/>
    <m/>
    <m/>
    <x v="4"/>
    <n v="2856954"/>
    <m/>
    <n v="4080073"/>
    <n v="197"/>
  </r>
  <r>
    <s v="tt6214928"/>
    <x v="4800"/>
    <x v="19"/>
    <s v="20/10/2017"/>
    <s v="Crime"/>
    <s v=" Drama"/>
    <s v=" Horror"/>
    <n v="102"/>
    <s v="USA"/>
    <s v="English"/>
    <m/>
    <m/>
    <x v="1909"/>
    <s v="Stephen King, Zak Hilditch"/>
    <s v="Thomas Jane, Molly Parker, Dylan Schmid, Kaitlyn Bernard, Neal McDonough, Tanya Champoux, Brian d'Arcy James, Bob Frazer, Eric Keenleyside, Patrick Keating, Danielle Klaudt, Peter New, Peter Hall, Michael Bean, Mark Acheson"/>
    <x v="963"/>
    <s v="Thomas Jane, Molly Parker"/>
    <s v="A simple yet proud farmer in the year 1922 conspires to murder his wife for financial gain, convincing his teenage son to assist. But their actions have unintended consequences."/>
    <s v="A simple yet proud farmer in the"/>
    <n v="6.3"/>
    <n v="49788"/>
    <m/>
    <m/>
    <x v="4"/>
    <m/>
    <m/>
    <m/>
    <n v="216"/>
  </r>
  <r>
    <s v="tt6217306"/>
    <x v="4801"/>
    <x v="11"/>
    <d v="2018-12-10T00:00:00"/>
    <s v="Drama"/>
    <s v=" Fantasy"/>
    <s v=" Horror"/>
    <n v="130"/>
    <s v="UK, USA"/>
    <s v="English"/>
    <m/>
    <m/>
    <x v="1837"/>
    <s v="Gareth Evans"/>
    <s v="Dan Stevens, Richard Elfyn, Paul Higgins, Bill Milner, Catrin Aaron, John Weldon, Ross O'Hennessy, Gareth Pierce, Rhys Meredith, John Norton, Ioan Hefin, Rhian Morgan, Kristine Froseth, Mark Lewis Jones, Owain Gwynn"/>
    <x v="1898"/>
    <s v="Dan Stevens, Richard Elfyn"/>
    <s v="In 1905, a drifter on a dangerous mission to rescue his kidnapped sister tangles with a sinister religious cult on an isolated island."/>
    <s v="In 1905, a drifter on a dangerous"/>
    <n v="6.3"/>
    <n v="40401"/>
    <m/>
    <m/>
    <x v="4"/>
    <m/>
    <m/>
    <m/>
    <n v="437"/>
  </r>
  <r>
    <s v="tt6217608"/>
    <x v="4802"/>
    <x v="19"/>
    <s v="29/08/2019"/>
    <s v="Drama"/>
    <s v=" Western"/>
    <m/>
    <n v="104"/>
    <s v="USA"/>
    <s v="English"/>
    <s v="Spanish"/>
    <s v="Sioux"/>
    <x v="2400"/>
    <s v="Chlo√© Zhao"/>
    <s v="Brady Jandreau, Mooney, Tim Jandreau, Lilly Jandreau, Leroy Pourier, Cat Clifford, Tanner Langdeau, James Calhoon, Lane Scott, Cameron Wright, Jordon Slick Phelps, Donnie Whirlwind Horse, Terri Dawn Pourier, Allen Reddy, Greg Barber"/>
    <x v="2181"/>
    <s v="Brady Jandreau, Mooney"/>
    <s v="After suffering a near fatal head injury, a young cowboy undertakes a search for new identity and what it means to be a man in the heartland of America."/>
    <s v="After suffering a near fatal head"/>
    <n v="7.4"/>
    <n v="12854"/>
    <m/>
    <m/>
    <x v="4"/>
    <n v="2419031"/>
    <m/>
    <n v="3434963"/>
    <n v="106"/>
  </r>
  <r>
    <s v="tt6218358"/>
    <x v="4803"/>
    <x v="11"/>
    <s v="29/06/2018"/>
    <s v="Drama"/>
    <s v=" Thriller"/>
    <m/>
    <n v="101"/>
    <s v="UK"/>
    <s v="English"/>
    <m/>
    <m/>
    <x v="2401"/>
    <s v="Matt Palmer"/>
    <s v="Jack Lowden, Martin McCann, Tony Curran, Ian Pirie, George Anton, Kate Bracken, Therese Bradley, Joe Cassidy, Cameron Jack, Kitty Lovett, Cal MacAninch, Conor McCarron, Rob McGillivray, Donald McLeary, Cody Mitchell"/>
    <x v="2182"/>
    <s v="Jack Lowden, Martin McCann"/>
    <s v="A shocking deed turned their weekend trip into a nightmare. Now their only hope is to swallow their paranoia and act normal."/>
    <s v="A shocking deed turned their weekend"/>
    <n v="6.8"/>
    <n v="20328"/>
    <m/>
    <m/>
    <x v="4"/>
    <m/>
    <m/>
    <m/>
    <n v="242"/>
  </r>
  <r>
    <s v="tt6225520"/>
    <x v="4804"/>
    <x v="19"/>
    <s v="21/12/2017"/>
    <s v="Biography"/>
    <s v=" Comedy"/>
    <s v=" Drama"/>
    <n v="104"/>
    <s v="Ireland, Canada"/>
    <s v="English"/>
    <s v="Italian"/>
    <m/>
    <x v="1187"/>
    <s v="Susan Coyne, Les Standiford"/>
    <s v="Dan Stevens, Mark Schrier, Patrick Joseph Byrnes, Miriam Margolyes, Morfydd Clark, Justin Edwards, Cosimo Fusco, Jasper Hughes Cotter, James Heffernan, Aleah Lennon, Ella Mai Delaney, Donna Marie Sludds, David McSavage, Ian McNeice, Miles Jupp"/>
    <x v="1898"/>
    <s v="Dan Stevens, Mark Schrier"/>
    <s v="The journey that led to Charles Dickens' creation of &quot;A Christmas Carol,&quot; a timeless tale that would redefine Christmas."/>
    <s v="The journey that led to Charles"/>
    <n v="7"/>
    <n v="11629"/>
    <m/>
    <m/>
    <x v="4"/>
    <n v="5676486"/>
    <m/>
    <n v="8096007"/>
    <n v="99"/>
  </r>
  <r>
    <s v="tt6257174"/>
    <x v="4805"/>
    <x v="11"/>
    <s v="31/10/2018"/>
    <s v="Drama"/>
    <m/>
    <m/>
    <n v="91"/>
    <s v="USA, UK"/>
    <s v="English"/>
    <m/>
    <m/>
    <x v="2402"/>
    <s v="Desiree Akhavan, Cecilia Frugiuele"/>
    <s v="Chlo√´ Grace Moretz, Steven Hauck, Quinn Shephard, Kerry Butler, Dalton Harrod, McCabe Slye, Dale Soules, Sasha Lane, John Gallagher Jr., Emily Skeggs, Marin Ireland, Forrest Goodluck, Melanie Ehrlich, Owen Campbell, Christopher Dylan White"/>
    <x v="1202"/>
    <s v="Chlo√´ Grace Moretz, Steven Hauck"/>
    <s v="In 1993, a teenage girl is forced into a gay conversion therapy center by her conservative guardians."/>
    <s v="In 1993, a teenage girl is forced"/>
    <n v="6.6"/>
    <n v="17874"/>
    <m/>
    <m/>
    <x v="4"/>
    <n v="904703"/>
    <m/>
    <n v="1474577"/>
    <n v="94"/>
  </r>
  <r>
    <s v="tt6259380"/>
    <x v="4806"/>
    <x v="18"/>
    <d v="2019-06-12T00:00:00"/>
    <s v="Action"/>
    <s v=" Crime"/>
    <s v=" Drama"/>
    <n v="98"/>
    <s v="Canada"/>
    <s v="English"/>
    <m/>
    <m/>
    <x v="2403"/>
    <s v="Chris Pare, Jeff Chan"/>
    <s v="Kari Matchett, Robbie Amell, Penny Eizenga, Lawrence Bayne, Jai Jai Jones, Alex Mallari Jr., Shaun Benson, Sung Kang, Aaron Abrams, Martin Roach, Nneka Elliott, Matthew Gouveia, Kevin Claydon, Stephen Amell, Laysla De Oliveira"/>
    <x v="187"/>
    <s v="Kari Matchett, Robbie Amell"/>
    <s v="A super-powered construction worker falls in with a group of criminals in order to raise the funds to help his ill mother."/>
    <s v="A super-powered construction worker"/>
    <n v="6.1"/>
    <n v="30859"/>
    <m/>
    <m/>
    <x v="4"/>
    <m/>
    <m/>
    <n v="157209"/>
    <n v="288"/>
  </r>
  <r>
    <s v="tt6264938"/>
    <x v="4807"/>
    <x v="18"/>
    <s v="21/03/2019"/>
    <s v="Action"/>
    <s v=" Drama"/>
    <s v=" History"/>
    <n v="150"/>
    <s v="India"/>
    <s v="Hindi"/>
    <m/>
    <m/>
    <x v="2404"/>
    <s v="Girish Kohli, Anurag Singh"/>
    <s v="Akshay Kumar, Parineeti Chopra, Suvinder Vicky, Vansh Bhardwaj, Sumeet Basran, Ajit Singh, Sandeep Nahar, Harwinder Singh Aujla, Rakesh Sharma, Adhrit Sharma, Vivek Saini, Harbhagwan Singh, Rajdeep Singh Dhaliwal, Gurpreet Toti, Harry Brar"/>
    <x v="630"/>
    <s v="Akshay Kumar, Parineeti Chopra"/>
    <s v="Based on an incredible true story of the Battle of Saragarhi in which an army of 21 Sikhs fought against 10,000 Afghans in 1897."/>
    <s v="Based on an incredible true story"/>
    <n v="7.4"/>
    <n v="13644"/>
    <m/>
    <s v="INR 1200000000"/>
    <x v="4"/>
    <m/>
    <m/>
    <n v="1296688"/>
    <n v="339"/>
  </r>
  <r>
    <s v="tt5970844"/>
    <x v="4808"/>
    <x v="11"/>
    <d v="2018-08-11T00:00:00"/>
    <s v="Action"/>
    <s v=" Adventure"/>
    <m/>
    <n v="164"/>
    <s v="India"/>
    <s v="Hindi"/>
    <s v="English"/>
    <m/>
    <x v="1738"/>
    <s v="Vijay Krishna Acharya"/>
    <s v="Aamir Khan, Amitabh Bachchan, Katrina Kaif, Lloyd Owen, Fatima Sana Shaikh, Ronit Roy, Satyadev Kancharana, Terence J. Rotolo, Vikas Shrivastav, Joe Azzopardi, Shaji Chaudhary, Sharat Saxena, Mohammed Zeeshan Ayyub, Abdul Quadir Amin, Ila Arun"/>
    <x v="88"/>
    <s v="Aamir Khan, Amitabh Bachchan"/>
    <s v="Recruited by the East India Company, a local thug infiltrates a troop of patriotic bandits who plan to overthrow the British regime and reclaim their independence."/>
    <s v="Recruited by the East India Company,"/>
    <n v="4"/>
    <n v="17132"/>
    <n v="20613602.966066197"/>
    <n v="20000000"/>
    <x v="3271"/>
    <n v="1449848"/>
    <n v="40784058.818288498"/>
    <n v="39570044"/>
    <n v="923"/>
  </r>
  <r>
    <s v="tt5989218"/>
    <x v="4809"/>
    <x v="11"/>
    <s v="14/02/2019"/>
    <s v="Drama"/>
    <s v=" Romance"/>
    <m/>
    <n v="117"/>
    <s v="USA, Spain"/>
    <s v="English"/>
    <s v="Spanish"/>
    <m/>
    <x v="1791"/>
    <s v="Dan Fogelman"/>
    <s v="Oscar Isaac, Olivia Wilde, Annette Bening, Mandy Patinkin, Jean Smart, Olivia Cooke, Sergio Peris-Mencheta, Antonio Banderas, Laia Costa, √Älex Monner, Isabel Durant, Lorenza Izzo, Samuel L. Jackson, Jake Robinson, Adrian Marrero"/>
    <x v="1518"/>
    <s v="Oscar Isaac, Olivia Wilde"/>
    <s v="As a young New York City couple goes from college romance to marriage and the birth of their first child, the unexpected twists of their journey create reverberations that echo over continents and through lifetimes."/>
    <s v="As a young New York City couple"/>
    <n v="6.8"/>
    <n v="15892"/>
    <n v="10306801.483033098"/>
    <n v="10000000"/>
    <x v="3272"/>
    <n v="4102648"/>
    <n v="8243146.8924163561"/>
    <n v="7997774"/>
    <n v="350"/>
  </r>
  <r>
    <s v="tt6269368"/>
    <x v="4810"/>
    <x v="11"/>
    <s v="16/11/2018"/>
    <s v="Crime"/>
    <s v=" Drama"/>
    <s v=" Mystery"/>
    <n v="109"/>
    <s v="USA"/>
    <s v="English"/>
    <m/>
    <m/>
    <x v="2405"/>
    <s v="Christopher Ford"/>
    <s v="Dylan McDermott, Charlie Plummer, Samantha Mathis, Madisen Beaty, Brenna Sherman, Lance Chantiles-Wertz, Emma Jones, Jonathan K. Riggs, Kat P√©rez, Janet Scott, Mark A. Nash, Stan Simonov, Michael Urriquia, Mike Cortese"/>
    <x v="2183"/>
    <s v="Dylan McDermott, Charlie Plummer"/>
    <s v="A picture-perfect family is shattered when the work of a serial killer hits too close to home."/>
    <s v="A picture-perfect family is shattered"/>
    <n v="6.5"/>
    <n v="15550"/>
    <m/>
    <m/>
    <x v="4"/>
    <n v="8208"/>
    <m/>
    <n v="167994"/>
    <n v="168"/>
  </r>
  <r>
    <s v="tt6285944"/>
    <x v="4811"/>
    <x v="20"/>
    <s v="20/03/2020"/>
    <s v="Biography"/>
    <s v=" Drama"/>
    <m/>
    <n v="120"/>
    <s v="USA"/>
    <s v="English"/>
    <m/>
    <m/>
    <x v="1560"/>
    <s v="Niceole R. Levy, George Nolfi"/>
    <s v="Anthony Mackie, Samuel L. Jackson, Nicholas Hoult, Nia Long, Scott Daniel Johnson, Jessie T. Usher, Colm Meaney, Paul Ben-Victor, James DuMont, Taylor Black, Gregory Alan Williams, Bill Kelly, Jaylon Gordon, Michael Harney, David Maldonado"/>
    <x v="2184"/>
    <s v="Anthony Mackie, Samuel L. Jackson"/>
    <s v="In the 1960s two African-American entrepreneurs hire a working-class white man to pretend to be the head of their business empire while they pose as a janitor and chauffeur."/>
    <s v="In the 1960s two African-American"/>
    <n v="7.3"/>
    <n v="14167"/>
    <m/>
    <m/>
    <x v="4"/>
    <m/>
    <m/>
    <m/>
    <n v="147"/>
  </r>
  <r>
    <s v="tt6288124"/>
    <x v="4812"/>
    <x v="11"/>
    <s v="29/08/2018"/>
    <s v="Biography"/>
    <s v=" Comedy"/>
    <s v=" Drama"/>
    <n v="114"/>
    <s v="France, USA"/>
    <s v="English"/>
    <m/>
    <m/>
    <x v="111"/>
    <s v="John Callahan, John Callahan"/>
    <s v="Joaquin Phoenix, Jonah Hill, Rooney Mara, Jack Black, Tony Greenhand, Beth Ditto, Mark Webber, Ronnie Adrian, Kim Gordon, Udo Kier, Carrie Brownstein, Ethan Tindukasiri, Sunny Suljic, Cree Kawa, Nolan Gross"/>
    <x v="288"/>
    <s v="Joaquin Phoenix, Jonah Hill"/>
    <s v="On the rocky path to sobriety after a life-changing accident, John Callahan discovers the healing power of art, willing his injured hands into drawing hilarious, often controversial cartoons, which bring him a new lease on life."/>
    <s v="On the rocky path to sobriety"/>
    <n v="6.9"/>
    <n v="20615"/>
    <m/>
    <m/>
    <x v="4"/>
    <n v="1441705"/>
    <m/>
    <n v="4241656"/>
    <n v="105"/>
  </r>
  <r>
    <s v="tt6292852"/>
    <x v="4813"/>
    <x v="18"/>
    <d v="2019-07-06T00:00:00"/>
    <s v="Drama"/>
    <s v=" Mystery"/>
    <s v=" Sci-Fi"/>
    <n v="113"/>
    <s v="Australia"/>
    <s v="English"/>
    <m/>
    <m/>
    <x v="2406"/>
    <s v="Michael Lloyd Green, Grant Sputore"/>
    <s v="Rose Byrne, Maddie Lenton, Luke Hawker, Summer Lenton, Hazel Sandery, Tahlia Sturzaker, Clara Rugaard, Hilary Swank, Jacob Nolan, Tracy Britton"/>
    <x v="1700"/>
    <s v="Rose Byrne, Maddie Lenton"/>
    <s v="In the wake of humanity's extinction, a teenage girl is raised by a robot designed to repopulate the earth. But their unique bond is threatened when an inexplicable stranger arrives with alarming news."/>
    <s v="In the wake of humanity's extinction,"/>
    <n v="6.7"/>
    <n v="70725"/>
    <m/>
    <m/>
    <x v="4"/>
    <m/>
    <m/>
    <n v="643593"/>
    <n v="696"/>
  </r>
  <r>
    <s v="tt6000478"/>
    <x v="4814"/>
    <x v="19"/>
    <s v="31/05/2018"/>
    <s v="Crime"/>
    <s v=" Drama"/>
    <s v=" Thriller"/>
    <n v="122"/>
    <s v="Canada, United Arab Emirates, USA"/>
    <s v="English"/>
    <s v="Spanish"/>
    <s v="Armenian"/>
    <x v="2089"/>
    <s v="Dan Gilroy"/>
    <s v="Denzel Washington, Colin Farrell, Carmen Ejogo, Lynda Gravatt, Amanda Warren, Hugo Armstrong, Sam Gilroy, Tony Plana, DeRon Horton, Amari Cheatom, Vince Cefalu, Tarina Pouncy, Nazneen Contractor, Niles Fitch, Jocelyn Ayanna"/>
    <x v="35"/>
    <s v="Denzel Washington, Colin Farrell"/>
    <s v="Roman J. Israel, Esq., a driven, idealistic defense attorney, finds himself in a tumultuous series of events that lead to a crisis and the necessity for extreme action."/>
    <s v="Roman J. Israel, Esq., a driven,"/>
    <n v="6.5"/>
    <n v="31024"/>
    <n v="23228794.060052238"/>
    <n v="22000000"/>
    <x v="3273"/>
    <n v="11962778"/>
    <n v="13753409.972503277"/>
    <n v="13025860"/>
    <n v="227"/>
  </r>
  <r>
    <s v="tt6299040"/>
    <x v="4815"/>
    <x v="19"/>
    <s v="17/02/2017"/>
    <s v="Action"/>
    <s v=" Thriller"/>
    <s v=" War"/>
    <n v="116"/>
    <s v="India"/>
    <s v="Hindi"/>
    <s v="Telugu"/>
    <m/>
    <x v="2407"/>
    <s v="Sankalp Reddy, Niranjan Reddy"/>
    <s v="Rana Daggubati, Kay Kay Menon, Atul Kulkarni, Om Puri, Nassar, Rahul Singh, Milind Gunaji, Taapsee Pannu, Amitabh Bachchan, Chiranjeevi, Ramanuj Dubey, Rajiv Kachroo, Satyadev Kancharana, Bikramjeet Kanwarpal, Kunal Kaushik"/>
    <x v="2185"/>
    <s v="Rana Daggubati, Kay Kay Menon"/>
    <s v="A Pakistani submarine, Ghazi plans to secretly attack Vizag port. For doing so, it has to get past Indian submarine S21."/>
    <s v="A Pakistani submarine, Ghazi plans"/>
    <n v="7.6"/>
    <n v="11493"/>
    <m/>
    <m/>
    <x v="4"/>
    <m/>
    <m/>
    <n v="8812"/>
    <n v="69"/>
  </r>
  <r>
    <s v="tt6303866"/>
    <x v="4816"/>
    <x v="19"/>
    <s v="25/01/2018"/>
    <s v="Drama"/>
    <m/>
    <m/>
    <n v="98"/>
    <s v="USA"/>
    <s v="English"/>
    <m/>
    <m/>
    <x v="2408"/>
    <s v="Eliza Hittman"/>
    <s v="Harris Dickinson, Madeline Weinstein, Kate Hodge, Neal Huff, Nicole Flyus, Frank Hakaj, David Ivanov, Anton Selyaninov, Harrison Sheehan, Douglas Everett Davis, Gabriel Gans, Erik Potempa, Kris Eivers, J.Stephen Brantley, Christian Whelan"/>
    <x v="2186"/>
    <s v="Harris Dickinson, Madeline Weinstein"/>
    <s v="A Brooklyn teenager spends his days experimenting with drugs and looking online for older men to meet with."/>
    <s v="A Brooklyn teenager spends his"/>
    <n v="6.4"/>
    <n v="11833"/>
    <m/>
    <m/>
    <x v="4"/>
    <n v="473771"/>
    <m/>
    <n v="486623"/>
    <n v="81"/>
  </r>
  <r>
    <s v="tt6017942"/>
    <x v="4817"/>
    <x v="11"/>
    <s v="15/08/2019"/>
    <s v="Action"/>
    <s v=" Adventure"/>
    <s v=" Crime"/>
    <n v="102"/>
    <s v="USA, Canada"/>
    <s v="English"/>
    <m/>
    <m/>
    <x v="2409"/>
    <s v="Jonathan Baker, Josh Baker"/>
    <s v="Myles Truitt, Jack Reynor, Dennis Quaid, Zo√´ Kravitz, James Franco, Carrie Coon, Ian Matthews, Gavin Fox, Stephane Garneau-Monten, Lukas Penar, Carleigh Beverly, Lily Gao, Michael B. Jordan, Milton Barnes, Michael Grisley"/>
    <x v="2187"/>
    <s v="Myles Truitt, Jack Reynor"/>
    <s v="Chased by a vengeful criminal, the feds and a gang of otherworldly soldiers, a recently released ex-con, and his adopted teenage brother are forced to go on the run with a weapon of mysterious origin as their only protection."/>
    <s v="Chased by a vengeful criminal,"/>
    <n v="5.8"/>
    <n v="13313"/>
    <n v="30920404.449099299"/>
    <n v="30000000"/>
    <x v="3274"/>
    <n v="5718096"/>
    <n v="10629423.952374853"/>
    <n v="10313019"/>
    <n v="238"/>
  </r>
  <r>
    <s v="tt6304162"/>
    <x v="4818"/>
    <x v="19"/>
    <d v="2017-06-12T00:00:00"/>
    <s v="Drama"/>
    <m/>
    <m/>
    <n v="127"/>
    <s v="Russia, France, Germany, Belgium"/>
    <s v="Russian"/>
    <s v="Tajik"/>
    <s v="Portuguese"/>
    <x v="578"/>
    <s v="Oleg Negin, Andrey Zvyagintsev"/>
    <s v="Maryana Spivak, Aleksey Rozin, Matvey Novikov, Marina Vasileva, Andris Keiss, Aleksey Fateev, Sergey Borisov, Natalya Potapova, Anna Gulyarenko, Artyom Zhigulin, Maksim Solopov, Sergey Badichkin, Tatyana Ryabokon, Maxim Stoyanov, Varvara Shmykova"/>
    <x v="2188"/>
    <s v="Maryana Spivak, Aleksey Rozin"/>
    <s v="A couple going through a divorce must team up to find their son who has disappeared during one of their bitter arguments."/>
    <s v="A couple going through a divorce"/>
    <n v="7.6"/>
    <n v="28454"/>
    <m/>
    <m/>
    <x v="4"/>
    <n v="566356"/>
    <m/>
    <n v="3925992"/>
    <n v="73"/>
  </r>
  <r>
    <s v="tt6095472"/>
    <x v="4819"/>
    <x v="18"/>
    <d v="2019-12-09T00:00:00"/>
    <s v="Animation"/>
    <s v=" Adventure"/>
    <s v=" Comedy"/>
    <n v="97"/>
    <s v="Finland, USA"/>
    <s v="English"/>
    <m/>
    <m/>
    <x v="2410"/>
    <s v="Peter Ackerman, Eyal Podell"/>
    <s v="Jason Sudeikis, Josh Gad, Leslie Jones, Bill Hader, Rachel Bloom, Awkwafina, Sterling K. Brown, Eugenio Derbez, Tiffany Haddish, Danny McBride, Peter Dinklage, Pete Davidson, Zach Woods, Dove Cameron, Maya Rudolph"/>
    <x v="1235"/>
    <s v="Jason Sudeikis, Josh Gad"/>
    <s v="The flightless birds and scheming green pigs take their feud to the next level."/>
    <s v="The flightless birds and scheming"/>
    <n v="6.4"/>
    <n v="19452"/>
    <n v="65801894.726137057"/>
    <n v="65000000"/>
    <x v="3275"/>
    <n v="41667116"/>
    <n v="149615334.1239123"/>
    <n v="147792047"/>
    <n v="155"/>
  </r>
  <r>
    <s v="tt6316138"/>
    <x v="4820"/>
    <x v="19"/>
    <s v="27/10/2017"/>
    <s v="Biography"/>
    <s v=" Drama"/>
    <s v=" History"/>
    <n v="125"/>
    <s v="Turkey"/>
    <s v="Chinese"/>
    <s v="Turkish"/>
    <s v="Korean"/>
    <x v="2411"/>
    <s v="Yigit G√ºralp"/>
    <s v="√áetin Tekindor, Ismail Hacioglu, Kyung-jin Lee, Kim Seol, Ali Atay, Damla S√∂nmez, Murat Yildirim, Taner Birsel, Cade Carradine, Kim Byoungsoon, Meral √áetinkaya, Johnny Young, Mehmet Esen, Altan Erkekli, Caner Kurtaran"/>
    <x v="802"/>
    <s v="√áetin Tekindor, Ismail Hacioglu"/>
    <s v="In 1950, amid-st the ravages of the Korean War, Sergeant S√ºleyman stumbles upon a half-frozen little girl, with no parents and no help in sight. Frantic, scared and on the verge of death, ..."/>
    <s v="In 1950, amid-st the ravages of"/>
    <n v="8.5"/>
    <n v="32247"/>
    <m/>
    <m/>
    <x v="4"/>
    <m/>
    <m/>
    <n v="946947"/>
    <n v="66"/>
  </r>
  <r>
    <s v="tt6101820"/>
    <x v="4821"/>
    <x v="19"/>
    <d v="2017-01-12T00:00:00"/>
    <s v="Comedy"/>
    <m/>
    <m/>
    <n v="97"/>
    <s v="Spain, Italy"/>
    <s v="Spanish"/>
    <m/>
    <m/>
    <x v="49"/>
    <s v="√Ålex de la Iglesia, Jorge Guerricaechevarr√≠a"/>
    <s v="Bel√©n Rueda, Eduard Fern√°ndez, Ernesto Alterio, Juana Acosta, Eduardo Noriega, Dafne Fern√°ndez, Pep√≥n Nieto, Beatriz Olivares, Mar√≠a Jes√∫s Hoyos, Gonzalo Torralba, Valentina M√©ndez, Ana Valeiras, Bel√©n Gonz√°lez, David Robles, Vicente Gil"/>
    <x v="1397"/>
    <s v="Bel√©n Rueda, Eduard Fern√°ndez"/>
    <s v="Seven lifelong friends, a dinner, a blood red moon eclipse, a game involving to read the seven cell phones' incoming messages. A night where anything that can be bad will be very bad."/>
    <s v="Seven lifelong friends, a dinner,"/>
    <n v="6.9"/>
    <n v="11701"/>
    <n v="4223417.1018276801"/>
    <n v="4000000"/>
    <x v="3276"/>
    <n v="1014507"/>
    <n v="35120211.352912888"/>
    <n v="33262366"/>
    <n v="17"/>
  </r>
  <r>
    <s v="tt6105098"/>
    <x v="4822"/>
    <x v="18"/>
    <s v="21/08/2019"/>
    <s v="Animation"/>
    <s v=" Adventure"/>
    <s v=" Drama"/>
    <n v="118"/>
    <s v="USA, UK, South Africa"/>
    <s v="English"/>
    <s v="Xhosa"/>
    <s v="Zulu"/>
    <x v="247"/>
    <s v="Jeff Nathanson, Irene Mecchi"/>
    <s v="Chiwetel Ejiofor, John Oliver, James Earl Jones, John Kani, Alfre Woodard, JD McCrary, Shahadi Wright Joseph, Penny Johnson Jerald, Keegan-Michael Key, Eric Andr√©, Florence Kasumba, Seth Rogen, Billy Eichner, Amy Sedaris, Chance the Rapper"/>
    <x v="423"/>
    <s v="Chiwetel Ejiofor, John Oliver"/>
    <s v="After the murder of his father, a young lion prince flees his kingdom only to learn the true meaning of responsibility and bravery."/>
    <s v="After the murder of his father,"/>
    <n v="6.9"/>
    <n v="199521"/>
    <n v="263207578.90454823"/>
    <n v="260000000"/>
    <x v="3277"/>
    <n v="543638043"/>
    <n v="1677405490.3784778"/>
    <n v="1656963790"/>
    <n v="2898"/>
  </r>
  <r>
    <s v="tt6336356"/>
    <x v="4823"/>
    <x v="19"/>
    <s v="14/06/2018"/>
    <s v="Animation"/>
    <s v=" Adventure"/>
    <s v=" Family"/>
    <n v="103"/>
    <s v="Japan"/>
    <s v="Japanese"/>
    <m/>
    <m/>
    <x v="2412"/>
    <s v="Mary Stewart, Riko Sakaguchi"/>
    <s v="Hana Sugisaki, Ry√ªnosuke Kamiki, Y√ªki Amami, Fumiyo Kohinata, Hikari Mitsushima, Jir√¥ Sat√¥, Ken'ichi End√¥, Eri Watanabe, Shinobu √îtake, Ikue √îtani, Lynn, Ruby Barnhill, Kate Winslet, Jim Broadbent, Ewen Bremner"/>
    <x v="2189"/>
    <s v="Hana Sugisaki, Ry√ªnosuke Kamiki"/>
    <s v="Based on &quot;The Little Broomstick&quot; by Mary Stewart, a strange flower grants a girl magic powers."/>
    <s v="Based on &quot;The Little Broomstick&quot;"/>
    <n v="6.8"/>
    <n v="11459"/>
    <m/>
    <m/>
    <x v="4"/>
    <n v="2418404"/>
    <m/>
    <n v="41978431"/>
    <n v="64"/>
  </r>
  <r>
    <s v="tt6107548"/>
    <x v="4824"/>
    <x v="18"/>
    <d v="2019-12-09T00:00:00"/>
    <s v="Comedy"/>
    <s v=" Drama"/>
    <m/>
    <n v="102"/>
    <s v="USA"/>
    <s v="English"/>
    <m/>
    <m/>
    <x v="2413"/>
    <s v="Mindy Kaling"/>
    <s v="Emma Thompson, Mindy Kaling, John Lithgow, Hugh Dancy, Reid Scott, Denis O'Hare, Max Casella, Paul Walter Hauser, John Early, Jia Patel, Luke Slattery, Ike Barinholtz, Marc Kudisch, Amy Ryan, Megalyn Echikunwoke"/>
    <x v="702"/>
    <s v="Emma Thompson, Mindy Kaling"/>
    <s v="A late night talk show host suspects that she may soon lose her long-running show."/>
    <s v="A late night talk show host suspects"/>
    <n v="6.5"/>
    <n v="26125"/>
    <n v="4049347.3677622802"/>
    <n v="4000000"/>
    <x v="3278"/>
    <n v="15499454"/>
    <n v="22662734.390628878"/>
    <n v="22386555"/>
    <n v="291"/>
  </r>
  <r>
    <s v="tt6108178"/>
    <x v="4825"/>
    <x v="19"/>
    <s v="25/10/2018"/>
    <s v="Drama"/>
    <s v=" Romance"/>
    <m/>
    <n v="114"/>
    <s v="Ireland, UK, USA"/>
    <s v="English"/>
    <s v="Hebrew"/>
    <m/>
    <x v="2352"/>
    <s v="Sebasti√°n Lelio, Rebecca Lenkiewicz"/>
    <s v="Anton Lesser, Alessandro Nivola, Allan Corduner, Nicholas Woodeson, David Fleeshman, Steve Furst, Rachel Weisz, Trevor Allan Davies, Sophia Brown, Anthony Dowding, Bernice Stegers, Clara Francis, Rachel McAdams, Lia Cohen, Cara Horgan"/>
    <x v="2190"/>
    <s v="Anton Lesser, Alessandro Nivola"/>
    <s v="A woman returns to her Orthodox Jewish community that shunned her for her attraction to a female childhood friend. Once back, their passions reignite as they explore the boundaries of faith and sexuality."/>
    <s v="A woman returns to her Orthodox"/>
    <n v="6.6"/>
    <n v="24042"/>
    <n v="6335125.6527415197"/>
    <n v="6000000"/>
    <x v="3279"/>
    <n v="3498782"/>
    <n v="8450191.820251314"/>
    <n v="8003180"/>
    <n v="148"/>
  </r>
  <r>
    <s v="tt6133466"/>
    <x v="4826"/>
    <x v="11"/>
    <d v="2018-05-07T00:00:00"/>
    <s v="Action"/>
    <s v=" Horror"/>
    <s v=" Sci-Fi"/>
    <n v="97"/>
    <s v="USA"/>
    <s v="English"/>
    <s v="French"/>
    <s v="Spanish"/>
    <x v="2414"/>
    <s v="James DeMonaco"/>
    <s v="Y'lan Noel, Lex Scott Davis, Joivan Wade, Mugga, Patch Darragh, Marisa Tomei, Luna Lauren Velez, Kristen Solis, Rotimi Paul, Mo McRae, Jermel Howard, Siya, Christian Robinson, Steve Harris, Derek Basco"/>
    <x v="2191"/>
    <s v="Y'lan Noel, Lex Scott Davis"/>
    <s v="America's third political party, the New Founding Fathers of America, comes to power and conducts an experiment: no laws for 12 hours on Staten Island. No one has to stay on the island, but $5,000 is given to anyone who does."/>
    <s v="America's third political party,"/>
    <n v="5.2"/>
    <n v="52322"/>
    <n v="13398841.927943029"/>
    <n v="13000000"/>
    <x v="3280"/>
    <n v="69488745"/>
    <n v="141261168.44405729"/>
    <n v="137056262"/>
    <n v="583"/>
  </r>
  <r>
    <s v="tt6380520"/>
    <x v="4827"/>
    <x v="9"/>
    <s v="29/12/2016"/>
    <s v="Action"/>
    <s v=" Crime"/>
    <s v=" Mystery"/>
    <n v="105"/>
    <s v="India"/>
    <s v="Tamil"/>
    <m/>
    <m/>
    <x v="2415"/>
    <s v="Karthick Naren"/>
    <s v="Rahman, Prakash Raghavan, Sharath Kumar, Santhosh Krishna, Praveen, Bala Hasan, Vinod Varma, Ashwin Kumar, Kunal Kaushik, Anjana Jayaprakash, Yaashika Aanand, Delhi Ganesh, Karthick Naren, Karthikeyan Palanisamy"/>
    <x v="2192"/>
    <s v="Rahman, Prakash Raghavan"/>
    <s v="A police officer retires after an accident during a case investigation. Years later, he is forced to relive the past as he narrates the story to his friend's son."/>
    <s v="A police officer retires after"/>
    <n v="8.3000000000000007"/>
    <n v="11410"/>
    <m/>
    <m/>
    <x v="4"/>
    <m/>
    <m/>
    <m/>
    <n v="68"/>
  </r>
  <r>
    <s v="tt6139732"/>
    <x v="4828"/>
    <x v="18"/>
    <s v="22/05/2019"/>
    <s v="Adventure"/>
    <s v=" Family"/>
    <s v=" Fantasy"/>
    <n v="128"/>
    <s v="UK, USA, Australia"/>
    <s v="English"/>
    <s v="Arabic"/>
    <m/>
    <x v="485"/>
    <s v="John August, Guy Ritchie"/>
    <s v="Will Smith, Mena Massoud, Naomi Scott, Marwan Kenzari, Navid Negahban, Nasim Pedrad, Billy Magnussen, Jordan A. Nash, Taliyah Blair, Aubrey Lin, Amir Boutrous, Numan Acar, Omari Bernard, Nathaniel Ellul, Sebastien Torkia"/>
    <x v="45"/>
    <s v="Will Smith, Mena Massoud"/>
    <s v="A kind-hearted street urchin and a power-hungry Grand Vizier vie for a magic lamp that has the power to make their deepest wishes come true."/>
    <s v="A kind-hearted street urchin and"/>
    <n v="7"/>
    <n v="215140"/>
    <n v="185257642.07512432"/>
    <n v="183000000"/>
    <x v="3281"/>
    <n v="355559216"/>
    <n v="1063656198.2260737"/>
    <n v="1050693953"/>
    <n v="2299"/>
  </r>
  <r>
    <s v="tt6146586"/>
    <x v="4829"/>
    <x v="18"/>
    <s v="16/05/2019"/>
    <s v="Action"/>
    <s v=" Crime"/>
    <s v=" Thriller"/>
    <n v="130"/>
    <s v="USA"/>
    <s v="English"/>
    <s v="Russian"/>
    <s v="Japanese"/>
    <x v="2264"/>
    <s v="Derek Kolstad, Shay Hatten"/>
    <s v="Keanu Reeves, Halle Berry, Ian McShane, Laurence Fishburne, Mark Dacascos, Asia Kate Dillon, Lance Reddick, Tobias Segal, Anjelica Huston, Sa√Ød Taghmaoui, Jerome Flynn, Randall Duk Kim, Margaret Daly, Robin Lord Taylor, Susan Blommaert"/>
    <x v="104"/>
    <s v="Keanu Reeves, Halle Berry"/>
    <s v="John Wick is on the run after killing a member of the international assassins' guild, and with a $14 million price tag on his head, he is the target of hit men and women everywhere."/>
    <s v="John Wick is on the run after"/>
    <n v="7.5"/>
    <n v="258107"/>
    <n v="75925263.145542756"/>
    <n v="75000000"/>
    <x v="3282"/>
    <n v="171015687"/>
    <n v="330740293.26244581"/>
    <n v="326709727"/>
    <n v="2223"/>
  </r>
  <r>
    <s v="tt6408226"/>
    <x v="4830"/>
    <x v="19"/>
    <d v="2017-03-11T00:00:00"/>
    <s v="Drama"/>
    <s v=" Romance"/>
    <m/>
    <n v="117"/>
    <s v="USA"/>
    <s v="English"/>
    <s v="Catalan"/>
    <s v="Spanish"/>
    <x v="1775"/>
    <s v="Ben York Jones"/>
    <s v="Nicholas Hoult, Laia Costa, Danny Huston, Courtney Eaton, Matthew Gray Gubler, Pom Klementieff, David Selby, Amanda Serra, Jessica Henwick, Albert Hammond Jr., Lianna Swearingen, Elsa Cocquerel, Daniel Zovatto, Eric Edelstein, Kai Lennox"/>
    <x v="1393"/>
    <s v="Nicholas Hoult, Laia Costa"/>
    <s v="In contemporary Los Angeles, two millennials navigating a social media-driven hookup culture begin a relationship that pushes both emotional and physical boundaries."/>
    <s v="In contemporary Los Angeles, two"/>
    <n v="6.4"/>
    <n v="12827"/>
    <m/>
    <m/>
    <x v="4"/>
    <m/>
    <m/>
    <n v="124783"/>
    <n v="62"/>
  </r>
  <r>
    <s v="tt6412452"/>
    <x v="4831"/>
    <x v="11"/>
    <s v="16/11/2018"/>
    <s v="Comedy"/>
    <s v=" Drama"/>
    <s v=" Musical"/>
    <n v="133"/>
    <s v="USA"/>
    <s v="English"/>
    <s v="French"/>
    <m/>
    <x v="616"/>
    <s v="Joel Coen, Ethan Coen"/>
    <s v="Tim Blake Nelson, Willie Watson, Clancy Brown, Danny McCarthy, David Krumholtz, Thomas Wingate, Tim DeZarn, E.E. Bell, Alejandro Pati√±o, Tom Proctor, Clinton Roberts, Matthew Willig, Jesse Youngblood, Jj Dashnaw, James Franco"/>
    <x v="2193"/>
    <s v="Tim Blake Nelson, Willie Watson"/>
    <s v="Six tales of life and violence in the Old West, following a singing gunslinger, a bank robber, a traveling impresario, an elderly prospector, a wagon train, and a perverse pair of bounty hunters."/>
    <s v="Six tales of life and violence"/>
    <n v="7.3"/>
    <n v="115086"/>
    <m/>
    <m/>
    <x v="4"/>
    <m/>
    <m/>
    <m/>
    <n v="693"/>
  </r>
  <r>
    <s v="tt6436726"/>
    <x v="4832"/>
    <x v="18"/>
    <s v="19/06/2020"/>
    <s v="Action"/>
    <s v=" Drama"/>
    <s v=" Thriller"/>
    <n v="93"/>
    <s v="Germany, Austria, USA"/>
    <s v="English"/>
    <s v="German"/>
    <s v="Turkish"/>
    <x v="2416"/>
    <s v="Patrick Vollrath, Senad Halilbasic"/>
    <s v="Joseph Gordon-Levitt, Omid Memar, Aylin Tezel, Carlo Kitzlinger, Murathan Muslu, Aur√©lie Th√©paut, Paul Wollin, Hicham Sebiai, Cornel Nussbaum, Passar Hariky, Denis Schmidt, Christoph Wielinger, Max Schimmelpfennig, Anna Suk, Mario Klischies"/>
    <x v="694"/>
    <s v="Joseph Gordon-Levitt"/>
    <s v="When terrorists try to seize control of a Berlin-Paris flight, a soft-spoken American co-pilot struggles to save the lives of the passengers and crew while forging a surprising connection with one of the hijackers."/>
    <s v="When terrorists try to seize control"/>
    <n v="6.3"/>
    <n v="14794"/>
    <m/>
    <m/>
    <x v="4"/>
    <m/>
    <m/>
    <m/>
    <n v="363"/>
  </r>
  <r>
    <s v="tt6439558"/>
    <x v="4833"/>
    <x v="19"/>
    <s v="16/02/2017"/>
    <s v="Comedy"/>
    <m/>
    <m/>
    <n v="114"/>
    <s v="Turkey"/>
    <s v="Turkish"/>
    <m/>
    <m/>
    <x v="1349"/>
    <s v="Sahan G√∂kbakar, Togan G√∂kbakar"/>
    <s v="Sahan G√∂kbakar, Orkan Varan, Deniz Ceylan, Nurullah Celebi, S√ºmeyya Sezer, Kubra Yilmaz, Zeynep Demirtas, Merve Boga, Merve Baskaya, Miray Akbulut, Zeynep Kusem, Murat B√∂l√ºcek, Umit Ozkurt, Gonen Fatih Yemez, Sahabettin Karabulut"/>
    <x v="1204"/>
    <s v="Sahan G√∂kbakar, Orkan Varan"/>
    <s v="Recep continues his adventure with international athletic games."/>
    <s v="Recep continues his adventure"/>
    <n v="3.3"/>
    <n v="14083"/>
    <m/>
    <m/>
    <x v="4"/>
    <m/>
    <m/>
    <n v="28952258"/>
    <n v="17"/>
  </r>
  <r>
    <s v="tt6182908"/>
    <x v="4834"/>
    <x v="11"/>
    <d v="2018-04-10T00:00:00"/>
    <s v="Animation"/>
    <s v=" Adventure"/>
    <s v=" Comedy"/>
    <n v="96"/>
    <s v="USA"/>
    <s v="English"/>
    <s v="Mandarin"/>
    <m/>
    <x v="2417"/>
    <s v="Karey Kirkpatrick, Clare Sera"/>
    <s v="Channing Tatum, James Corden, Zendaya, Common, LeBron James, Danny DeVito, Gina Rodriguez, Yara Shahidi, Ely Henry, Jimmy Tatro, Patricia Heaton, Justin Roiland, Jack Quaid, Sarah Baker, Kelly Holden Bashar"/>
    <x v="892"/>
    <s v="Channing Tatum, James Corden"/>
    <s v="A Yeti is convinced that the elusive creatures known as &quot;humans&quot; really do exist."/>
    <s v="A Yeti is convinced that the elusive"/>
    <n v="6.6"/>
    <n v="31935"/>
    <n v="82454411.864264786"/>
    <n v="80000000"/>
    <x v="3283"/>
    <n v="83240103"/>
    <n v="220606885.10289574"/>
    <n v="214040103"/>
    <n v="218"/>
  </r>
  <r>
    <s v="tt6189022"/>
    <x v="4835"/>
    <x v="18"/>
    <s v="28/08/2019"/>
    <s v="Action"/>
    <s v=" Thriller"/>
    <m/>
    <n v="121"/>
    <s v="USA"/>
    <s v="English"/>
    <m/>
    <m/>
    <x v="1252"/>
    <s v="Robert Mark Kamen, Matt Cook"/>
    <s v="Gerard Butler, Frederick Schmidt, Danny Huston, Rocci Williams, Piper Perabo, Harry Ditson, Linda John-Pierre, Lance Reddick, Ori Pfeffer, Morgan Freeman, Jasmine Hyde, Ian Porter, Laurel Lefkow, Michael Landes, Mark Arnold"/>
    <x v="203"/>
    <s v="Gerard Butler, Frederick Schmidt"/>
    <s v="Mike Banning is framed for the attempted assassination of the President and must evade his own agency and the FBI as he tries to uncover the real threat."/>
    <s v="Mike Banning is framed for the"/>
    <n v="6.4"/>
    <n v="72741"/>
    <n v="40493473.677622803"/>
    <n v="40000000"/>
    <x v="3284"/>
    <n v="69030436"/>
    <n v="148471322.62894052"/>
    <n v="146661977"/>
    <n v="707"/>
  </r>
  <r>
    <s v="tt6205872"/>
    <x v="4836"/>
    <x v="11"/>
    <s v="21/09/2018"/>
    <s v="Action"/>
    <s v=" Comedy"/>
    <s v=" Crime"/>
    <n v="108"/>
    <s v="USA, Canada"/>
    <s v="English"/>
    <s v="Italian"/>
    <m/>
    <x v="2418"/>
    <s v="Sam Levinson"/>
    <s v="Odessa Young, Abra, Suki Waterhouse, Hari Nef, Colman Domingo, Danny Ramirez, Joel McHale, Maude Apatow, Cody Christian, Bill Skarsg√•rd, Cullen Moss, Bella Thorne, Kelvin Harrison Jr., Anika Noni Rose, Jeff Pope"/>
    <x v="2194"/>
    <s v="Odessa Young, Abra, Suki Waterhouse"/>
    <s v="After a malicious data hack exposes the secrets of the perpetually American town of Salem, chaos descends and four girls must fight to survive, while coping with the hack themselves."/>
    <s v="After a malicious data hack exposes"/>
    <n v="5.9"/>
    <n v="13984"/>
    <n v="7214761.038123169"/>
    <n v="7000000"/>
    <x v="3285"/>
    <n v="2005142"/>
    <n v="2664295.8152022762"/>
    <n v="2584988"/>
    <n v="200"/>
  </r>
  <r>
    <s v="tt6265828"/>
    <x v="4837"/>
    <x v="19"/>
    <s v="27/07/2017"/>
    <s v="Drama"/>
    <s v=" Fantasy"/>
    <s v=" Romance"/>
    <n v="92"/>
    <s v="USA"/>
    <s v="English"/>
    <s v="Spanish"/>
    <m/>
    <x v="1955"/>
    <s v="David Lowery"/>
    <s v="Casey Affleck, Rooney Mara, McColm Cephas Jr., Kenneisha Thompson, Grover Coulson, Liz Cardenas, Barlow Jacobs, Richard Krause, Dagger Salazar, Sonia Acevedo, Carlos Bermudez, Yasmina Gutierrez, Kimberly Fiddes, Daniel Escudero, Kesha"/>
    <x v="424"/>
    <s v="Casey Affleck, Rooney Mara"/>
    <s v="In this singular exploration of legacy, love, loss, and the enormity of existence, a recently deceased, white-sheeted ghost returns to his suburban home to try to reconnect with his bereft wife."/>
    <s v="In this singular exploration of"/>
    <n v="6.9"/>
    <n v="58011"/>
    <n v="105585.427545692"/>
    <n v="100000"/>
    <x v="3286"/>
    <n v="1596371"/>
    <n v="2060692.839886588"/>
    <n v="1951683"/>
    <n v="605"/>
  </r>
  <r>
    <s v="tt6266538"/>
    <x v="4178"/>
    <x v="11"/>
    <d v="2019-03-01T00:00:00"/>
    <s v="Biography"/>
    <s v=" Comedy"/>
    <s v=" Drama"/>
    <n v="132"/>
    <s v="USA"/>
    <s v="English"/>
    <s v="Arabic"/>
    <m/>
    <x v="677"/>
    <s v="Adam McKay"/>
    <s v="Christian Bale, Amy Adams, Steve Carell, Sam Rockwell, Alison Pill, Eddie Marsan, Justin Kirk, LisaGay Hamilton, Jesse Plemons, Bill Camp, Don McManus, Lily Rabe, Shea Whigham, Stephen Adly Guirgis, Tyler Perry"/>
    <x v="37"/>
    <s v="Christian Bale, Amy Adams"/>
    <s v="A German Jewish refugee family moves to and adjusts to a farm life in 1930s Kenya."/>
    <s v="A German Jewish refugee family"/>
    <n v="7.2"/>
    <n v="113257"/>
    <n v="61840808.898198597"/>
    <n v="60000000"/>
    <x v="3287"/>
    <n v="47836282"/>
    <n v="78407433.893790066"/>
    <n v="76073488"/>
    <n v="729"/>
  </r>
  <r>
    <s v="tt6484982"/>
    <x v="4838"/>
    <x v="19"/>
    <s v="22/09/2017"/>
    <s v="Comedy"/>
    <s v=" Drama"/>
    <m/>
    <n v="106"/>
    <s v="India"/>
    <s v="Hindi"/>
    <m/>
    <m/>
    <x v="2419"/>
    <s v="Amit Masurkar, Mayank Tewari"/>
    <s v="Rajkummar Rao, Pankaj Tripathi, Anjali Patil, Raghuvir Yadav, Ishar Ahmed, Nahida Ali, Nisar Ali, Nizam Ali, Vinod B., Jangli Bai, Ragho Bai, Vaijanti Bai, Sulekha Begum, Krishna Singh Bisht, Sunil Ramkrishna Borkar"/>
    <x v="1735"/>
    <s v="Rajkummar Rao, Pankaj Tripathi"/>
    <s v="A government clerk on election duty in the conflict ridden jungle of Central India tries his best to conduct free and fair voting despite the apathy of security forces and the looming fear of guerrilla attacks by communist rebels."/>
    <s v="A government clerk on election"/>
    <n v="7.7"/>
    <n v="15775"/>
    <m/>
    <m/>
    <x v="4"/>
    <m/>
    <m/>
    <n v="14426"/>
    <n v="108"/>
  </r>
  <r>
    <s v="tt6485666"/>
    <x v="4839"/>
    <x v="19"/>
    <s v="18/10/2017"/>
    <s v="Action"/>
    <s v=" Thriller"/>
    <m/>
    <n v="172"/>
    <s v="India"/>
    <s v="Tamil"/>
    <m/>
    <m/>
    <x v="2336"/>
    <s v="Atlee Kumar, Vijayendra Prasad"/>
    <s v="Joseph Vijay, S.J. Suryah, Kajal Aggarwal, Samantha Ruth Prabhu, Nithya Menen, Vadivelu, Kovai Sarala, Sathyan, Motta Rajendran, Yogi Babu, Kaali Venkat, Hareesh Peradi, Devatharshini, Surekha Vani, Misha Ghoshal"/>
    <x v="1610"/>
    <s v="Joseph Vijay, S.J. Suryah"/>
    <s v="A magician and a doctor attempt to expose the corruption at the heart of India's medical industry."/>
    <s v="A magician and a doctor attempt"/>
    <n v="7.6"/>
    <n v="23578"/>
    <m/>
    <m/>
    <x v="4"/>
    <m/>
    <m/>
    <n v="2287182"/>
    <n v="90"/>
  </r>
  <r>
    <s v="tt6491178"/>
    <x v="4840"/>
    <x v="11"/>
    <s v="22/03/2019"/>
    <s v="Action"/>
    <s v=" Crime"/>
    <s v=" Drama"/>
    <n v="158"/>
    <s v="Canada, UK, USA"/>
    <s v="English"/>
    <s v="Spanish"/>
    <m/>
    <x v="1989"/>
    <s v="S. Craig Zahler"/>
    <s v="Mel Gibson, Vince Vaughn, Tory Kittles, Michael Jai White, Thomas Kretschmann, Jennifer Carpenter, Laurie Holden, Don Johnson, Udo Kier, Fred Melamed, Justine Warrington, Matthew MacCaull, Primo Allon, Jordyn Ashley Olson, Myles Truitt"/>
    <x v="131"/>
    <s v="Mel Gibson, Vince Vaughn"/>
    <s v="Once two overzealous cops get suspended from the force, they must delve into the criminal underworld to get their proper compensation."/>
    <s v="Once two overzealous cops get"/>
    <n v="7"/>
    <n v="34185"/>
    <m/>
    <n v="15000000"/>
    <x v="4"/>
    <m/>
    <m/>
    <n v="660132"/>
    <n v="522"/>
  </r>
  <r>
    <s v="tt6494418"/>
    <x v="4841"/>
    <x v="11"/>
    <s v="13/07/2018"/>
    <s v="Crime"/>
    <s v=" Romance"/>
    <s v=" Thriller"/>
    <n v="104"/>
    <s v="Canada, USA"/>
    <s v="English"/>
    <s v="Russian"/>
    <m/>
    <x v="2420"/>
    <s v="Scott B. Smith, Stephen Hamel"/>
    <s v="Keanu Reeves, Boris Gulyarin, Ashley St. George, Elliot Lazar, Veronica Ferres, Pasha D. Lychnikoff, Vladimir Shklyar, Mikhail Bogdanov, Rafael Petardi, Darren Ross, Taran Vitt, James Gracie, Ana Ularu, Dmitry Chepovetsky, Yurij Kis"/>
    <x v="104"/>
    <s v="Keanu Reeves, Boris Gulyarin"/>
    <s v="When an American diamond trader's Russian partner goes missing, he journeys to Siberia in search of him, but instead begins a love affair."/>
    <s v="When an American diamond trader's"/>
    <n v="4.3"/>
    <n v="11882"/>
    <m/>
    <m/>
    <x v="4"/>
    <m/>
    <m/>
    <n v="636366"/>
    <n v="302"/>
  </r>
  <r>
    <s v="tt6294822"/>
    <x v="4842"/>
    <x v="19"/>
    <d v="2018-01-02T00:00:00"/>
    <s v="Drama"/>
    <s v=" Thriller"/>
    <m/>
    <n v="116"/>
    <s v="USA, UK"/>
    <s v="English"/>
    <m/>
    <m/>
    <x v="112"/>
    <s v="Liz Hannah, Josh Singer"/>
    <s v="Meryl Streep, Tom Hanks, Sarah Paulson, Bob Odenkirk, Tracy Letts, Bradley Whitford, Bruce Greenwood, Matthew Rhys, Alison Brie, Carrie Coon, Jesse Plemons, David Cross, Zach Woods, Pat Healy, John Rue"/>
    <x v="882"/>
    <s v="Meryl Streep, Tom Hanks"/>
    <s v="A cover-up spanning four U.S. Presidents pushes the country's first female newspaper publisher and her editor to join an unprecedented battle between press and government."/>
    <s v="A cover-up spanning four U.S."/>
    <n v="7.2"/>
    <n v="130017"/>
    <n v="52792713.772845998"/>
    <n v="50000000"/>
    <x v="3288"/>
    <n v="81903458"/>
    <n v="203715094.27996919"/>
    <n v="192938646"/>
    <n v="470"/>
  </r>
  <r>
    <s v="tt6306064"/>
    <x v="4843"/>
    <x v="11"/>
    <s v="29/08/2018"/>
    <s v="Action"/>
    <s v=" Adventure"/>
    <s v=" Biography"/>
    <n v="96"/>
    <s v="Hong Kong, Iceland, USA"/>
    <s v="English"/>
    <s v="French"/>
    <m/>
    <x v="1507"/>
    <s v="Aaron Kandell, Jordan Kandell"/>
    <s v="Shailene Woodley, Sam Claflin, Jeffrey Thomas, Elizabeth Hawthorne, Grace Palmer, Tami Ashcraft, Siale Tunoka, Kael Damlamian, Lei-Ming Caine, Neil Andrea, Apakuki Nalawa, Tim Solomon"/>
    <x v="1627"/>
    <s v="Shailene Woodley, Sam Claflin"/>
    <s v="A true story of survival, as a young couple's chance encounter leads them first to love, and then on the adventure of a lifetime as they face one of the most catastrophic hurricanes in recorded history."/>
    <s v="A true story of survival, as a"/>
    <n v="6.6"/>
    <n v="43834"/>
    <n v="36073805.190615848"/>
    <n v="35000000"/>
    <x v="3289"/>
    <n v="31445012"/>
    <n v="61784133.858203694"/>
    <n v="59945012"/>
    <n v="267"/>
  </r>
  <r>
    <s v="tt6320628"/>
    <x v="4844"/>
    <x v="18"/>
    <d v="2019-10-07T00:00:00"/>
    <s v="Action"/>
    <s v=" Adventure"/>
    <s v=" Sci-Fi"/>
    <n v="129"/>
    <s v="USA"/>
    <s v="English"/>
    <s v="Italian"/>
    <s v="Czech"/>
    <x v="1796"/>
    <s v="Chris McKenna, Erik Sommers"/>
    <s v="Tom Holland, Samuel L. Jackson, Jake Gyllenhaal, Marisa Tomei, Jon Favreau, Zendaya, Jacob Batalon, Tony Revolori, Angourie Rice, Remy Hii, Martin Starr, J.B. Smoove, Jorge Lendeborg Jr., Cobie Smulders, Numan Acar"/>
    <x v="1485"/>
    <s v="Tom Holland, Samuel L. Jackson"/>
    <s v="A FedEx executive undergoes a physical and emotional transformation after crash landing on a deserted island."/>
    <s v="A FedEx executive undergoes a"/>
    <n v="7.5"/>
    <n v="304708"/>
    <n v="161973894.71049121"/>
    <n v="160000000"/>
    <x v="3290"/>
    <n v="390532085"/>
    <n v="1145892412.7747581"/>
    <n v="1131927996"/>
    <n v="2041"/>
  </r>
  <r>
    <s v="tt6513656"/>
    <x v="4845"/>
    <x v="11"/>
    <s v="22/08/2018"/>
    <s v="Action"/>
    <s v=" Crime"/>
    <s v=" Mystery"/>
    <n v="96"/>
    <s v="China, USA"/>
    <s v="English"/>
    <s v="Chinese"/>
    <s v="Arabic"/>
    <x v="2198"/>
    <s v="Miles Chapman, Miles Chapman"/>
    <s v="Sylvester Stallone, Dave Bautista, Xiaoming Huang, Jesse Metcalfe, 50 Cent, Wes Chatham, Chen Tang, Tyron Woodley, Tyler Jon Olson, Titus Welliver, Shea Buckner, Jaime King, Lydia Hull, Ashley Cusato, Yifan Luo"/>
    <x v="27"/>
    <s v="Sylvester Stallone, Dave Bautista"/>
    <s v="Years after he fought his way out of an inescapable prison, Ray Breslin has organized a new top-notch security force. But when one of his team members goes missing, Breslin must return to the hell he once escaped from."/>
    <s v="Years after he fought his way"/>
    <n v="3.8"/>
    <n v="26813"/>
    <m/>
    <n v="45000000"/>
    <x v="4"/>
    <m/>
    <m/>
    <n v="17592626"/>
    <n v="412"/>
  </r>
  <r>
    <s v="tt6324278"/>
    <x v="4846"/>
    <x v="18"/>
    <d v="2019-03-10T00:00:00"/>
    <s v="Animation"/>
    <s v=" Adventure"/>
    <s v=" Comedy"/>
    <n v="97"/>
    <s v="China, USA, Japan"/>
    <s v="English"/>
    <s v="Mandarin"/>
    <m/>
    <x v="2421"/>
    <s v="Jill Culton"/>
    <s v="Chloe Bennet, Albert Tsai, Tenzing Norgay Trainor, Joseph Izzo, Sarah Paulson, Eddie Izzard, Tsai Chin, Michelle Wong, Rich Dietl, James Hong, Christine Lin, Kym Miller, Jason Ko, Trevor Devall, Karen Huie"/>
    <x v="2195"/>
    <s v="Chloe Bennet, Albert Tsai"/>
    <s v="Three teenagers must help a Yeti return to his family while avoiding a wealthy man and a zoologist who want him for their own needs."/>
    <s v="Three teenagers must help a Yeti"/>
    <n v="7"/>
    <n v="25813"/>
    <n v="75925263.145542756"/>
    <n v="75000000"/>
    <x v="3291"/>
    <n v="60716390"/>
    <n v="182210811.88193578"/>
    <n v="179990300"/>
    <n v="251"/>
  </r>
  <r>
    <s v="tt6527426"/>
    <x v="4847"/>
    <x v="11"/>
    <s v="21/12/2018"/>
    <s v="Comedy"/>
    <s v=" Drama"/>
    <s v=" Romance"/>
    <n v="164"/>
    <s v="India"/>
    <s v="Hindi"/>
    <m/>
    <m/>
    <x v="1670"/>
    <s v="Himanshu Sharma"/>
    <s v="Shah Rukh Khan, Anushka Sharma, Katrina Kaif, Mohammed Zeeshan Ayyub, Abhay Deol, Madhavan, Ganesh Acharya, Spencer Allport, Alan Applegate, Tatiana Beauchamp, Bryan Benfield, Alia Bhatt, Jude Biancone, Bill Billions, Jermaine Boswell"/>
    <x v="390"/>
    <s v="Shah Rukh Khan, Anushka Sharma"/>
    <s v="The story revolves around Bauua Singh (Shah Rukh Khan), a vertically challenged man, who is full of charm and wit, with a pinch of arrogance. Born to a wealthy family and raised in an environment of affluence, he is challenged to broaden his horizon and find purpose in life."/>
    <s v="The story revolves around Bauua"/>
    <n v="5.5"/>
    <n v="22885"/>
    <m/>
    <m/>
    <x v="4"/>
    <n v="1035388"/>
    <m/>
    <n v="18412196"/>
    <n v="1050"/>
  </r>
  <r>
    <s v="tt6533240"/>
    <x v="4848"/>
    <x v="11"/>
    <d v="2019-08-08T00:00:00"/>
    <s v="Action"/>
    <s v=" Crime"/>
    <s v=" Drama"/>
    <n v="98"/>
    <s v="Canada"/>
    <s v="English"/>
    <m/>
    <m/>
    <x v="2422"/>
    <s v="David Raymond"/>
    <s v="Henry Cavill, Ben Kingsley, Alexandra Daddario, Stanley Tucci, Brendan Fletcher, Minka Kelly, Nathan Fillion, Mpho Koaho, Emma Tremblay, Eliana Jones, Daniela Lavender, Jason Tremblay, Beverly Ndukwu, Lauren Cochrane, Will Woytowich"/>
    <x v="722"/>
    <s v="Henry Cavill, Ben Kingsley"/>
    <s v="A weathered Lieutenant, his police force, and a local vigilante are all caught up in a dangerous scheme involving a recently arrested, troubled man who's linked to years of female abductions and murders."/>
    <s v="A weathered Lieutenant, his police"/>
    <n v="5.9"/>
    <n v="12866"/>
    <m/>
    <m/>
    <x v="4"/>
    <m/>
    <m/>
    <n v="1012932"/>
    <n v="247"/>
  </r>
  <r>
    <s v="tt6535880"/>
    <x v="4849"/>
    <x v="18"/>
    <s v="13/09/2019"/>
    <s v="Horror"/>
    <s v=" Thriller"/>
    <m/>
    <n v="92"/>
    <s v="USA"/>
    <s v="English"/>
    <m/>
    <m/>
    <x v="2423"/>
    <s v="Scott Beck, Bryan Woods"/>
    <s v="Katie Stevens, Will Brittain, Lauryn Alisa McClain, Andrew Lewis Caldwell, Shazi Raja, Schuyler Helford, Phillip Johnson Richardson, Chaney Morrow, Justin Marxen, Terri Partyka, Justin Rose, Damian Maffei, Schuyler White, Samuel Hunt, Karra Rae Robinson"/>
    <x v="2196"/>
    <s v="Katie Stevens, Will Brittain"/>
    <s v="On Halloween, a group of friends encounter an &quot;extreme&quot; haunted house that promises to feed on their darkest fears. The night turns deadly as they come to the horrifying realization that some nightmares are real."/>
    <s v="On Halloween, a group of friends"/>
    <n v="6.3"/>
    <n v="16775"/>
    <m/>
    <n v="5000000"/>
    <x v="4"/>
    <m/>
    <m/>
    <n v="2233978"/>
    <n v="275"/>
  </r>
  <r>
    <s v="tt6343314"/>
    <x v="4850"/>
    <x v="11"/>
    <s v="24/01/2019"/>
    <s v="Drama"/>
    <s v=" Sport"/>
    <m/>
    <n v="130"/>
    <s v="USA"/>
    <s v="English"/>
    <s v="Russian"/>
    <s v="Sign Languages"/>
    <x v="2424"/>
    <s v="Juel Taylor, Sylvester Stallone"/>
    <s v="Michael B. Jordan, Sylvester Stallone, Tessa Thompson, Phylicia Rashad, Dolph Lundgren, Florian Munteanu, Russell Hornsby, Wood Harris, Milo Ventimiglia, Robbie Johns, Andre Ward, Brigitte Nielsen, Patrice Harris, Jacob 'Stitch' Duran, Ana Gerena"/>
    <x v="412"/>
    <s v="Michael B. Jordan, Sylvester Stallone"/>
    <s v="Under the tutelage of Rocky Balboa, newly crowned heavyweight champion Adonis Creed faces off against Viktor Drago, the son of Ivan Drago."/>
    <s v="Under the tutelage of Rocky Balboa,"/>
    <n v="7.1"/>
    <n v="99570"/>
    <n v="51534007.415165491"/>
    <n v="50000000"/>
    <x v="3292"/>
    <n v="115715889"/>
    <n v="220788064.24344537"/>
    <n v="214215889"/>
    <n v="772"/>
  </r>
  <r>
    <s v="tt6556890"/>
    <x v="4851"/>
    <x v="19"/>
    <s v="15/08/2017"/>
    <s v="Animation"/>
    <s v=" Action"/>
    <s v=" Adventure"/>
    <n v="74"/>
    <s v="USA"/>
    <s v="English"/>
    <m/>
    <m/>
    <x v="2314"/>
    <s v="Bruce Timm, James Krieg"/>
    <s v="Kevin Conroy, Melissa Rauch, Paget Brewster, Loren Lester, Kevin Michael Richardson, Eric Bauza, Trevor Devall, John DiMaggio, Robin Atkin Downes, Rob Paulsen, Mindy Sterling, Bruce Timm"/>
    <x v="2096"/>
    <s v="Kevin Conroy, Melissa Rauch"/>
    <s v="Batman and Nightwing are forced to team with the Joker's sometimes-girlfriend Harley Quinn to stop a global threat brought about by Poison Ivy and Jason Woodrue, the Floronic Man."/>
    <s v="Batman and Nightwing are forced"/>
    <n v="5.9"/>
    <n v="11064"/>
    <m/>
    <n v="3500000"/>
    <x v="4"/>
    <m/>
    <m/>
    <n v="6448"/>
    <n v="126"/>
  </r>
  <r>
    <s v="tt6348138"/>
    <x v="4852"/>
    <x v="18"/>
    <s v="17/09/2020"/>
    <s v="Animation"/>
    <s v=" Adventure"/>
    <s v=" Comedy"/>
    <n v="93"/>
    <s v="Canada, USA"/>
    <s v="English"/>
    <s v="Spanish"/>
    <s v="Tibetan"/>
    <x v="2425"/>
    <s v="Chris Butler"/>
    <s v="Hugh Jackman, David Walliams, Stephen Fry, Matt Lucas, Zach Galifianakis, Timothy Olyphant, Zoe Saldana, Amrita Acharia, Ching Valdes-Aran, Emma Thompson, Humphrey Ker, Adam Godley, Neil Dickson, Ian Ruskin, Matthew Wolf"/>
    <x v="13"/>
    <s v="Hugh Jackman, David Walliams"/>
    <s v="Mr. Link recruits explorer Sir Lionel Frost to help find his long-lost relatives in the fabled valley of Shangri-La. Along with adventurer Adelina Fortnight, this trio of explorers travel the world to help their new friend."/>
    <s v="Mr. Link recruits explorer Sir"/>
    <n v="6.7"/>
    <n v="20080"/>
    <n v="101233684.194057"/>
    <n v="100000000"/>
    <x v="3293"/>
    <n v="16649539"/>
    <n v="26573304.550076894"/>
    <n v="26249469"/>
    <n v="173"/>
  </r>
  <r>
    <s v="tt6587640"/>
    <x v="4853"/>
    <x v="20"/>
    <d v="2020-10-04T00:00:00"/>
    <s v="Animation"/>
    <s v=" Adventure"/>
    <s v=" Comedy"/>
    <n v="90"/>
    <s v="USA"/>
    <s v="English"/>
    <m/>
    <m/>
    <x v="2426"/>
    <s v="Jonathan Aibel, Glenn Berger"/>
    <s v="Anna Kendrick, Justin Timberlake, Rachel Bloom, James Corden, Ron Funches, Kelly Clarkson, Anderson .Paak, Sam Rockwell, George Clinton, Mary J. Blige, Kenan Thompson, Kunal Nayyar, Caroline Hjelt, Aino Jawo, J Balvin"/>
    <x v="1419"/>
    <s v="Anna Kendrick, Justin Timberlake"/>
    <s v="When the Queen of the Hard Rock Trolls tries to take over all the Troll kingdoms, Queen Poppy and her friends try different ways to save all the Trolls."/>
    <s v="When the Queen of the Hard Rock"/>
    <n v="6.1"/>
    <n v="11890"/>
    <m/>
    <n v="90000000"/>
    <x v="4"/>
    <m/>
    <m/>
    <n v="14078268"/>
    <n v="228"/>
  </r>
  <r>
    <s v="tt6359956"/>
    <x v="4854"/>
    <x v="19"/>
    <d v="2017-06-12T00:00:00"/>
    <s v="Comedy"/>
    <m/>
    <m/>
    <n v="104"/>
    <s v="USA, China"/>
    <s v="English"/>
    <s v="Japanese"/>
    <m/>
    <x v="1748"/>
    <s v="Jon Lucas, Scott Moore"/>
    <s v="Mila Kunis, Kristen Bell, Kathryn Hahn, Christine Baranski, Susan Sarandon, Cheryl Hines, Jay Hernandez, Justin Hartley, Peter Gallagher, Oona Laurence, Emjay Anthony, Lyle Brocato, Wanda Sykes, Christina Applegate, Cade Mansfield Cooksey"/>
    <x v="1515"/>
    <s v="Mila Kunis, Kristen Bell"/>
    <s v="As their own mothers drop in unexpectedly, our three under-appreciated and over-burdened moms rebel against the challenges and expectations of the Super Bowl for mothers: Christmas."/>
    <s v="As their own mothers drop in unexpectedly,"/>
    <n v="5.6"/>
    <n v="40110"/>
    <n v="29563919.71279376"/>
    <n v="28000000"/>
    <x v="3294"/>
    <n v="72110659"/>
    <n v="137852786.10928538"/>
    <n v="130560428"/>
    <n v="199"/>
  </r>
  <r>
    <s v="tt6628102"/>
    <x v="4855"/>
    <x v="11"/>
    <d v="2018-04-10T00:00:00"/>
    <s v="Drama"/>
    <m/>
    <m/>
    <n v="188"/>
    <s v="Turkey, Republic of North Macedonia, France, Germany, Bosnia and Herzegovina, Bulgaria, Sweden, Qatar"/>
    <s v="Turkish"/>
    <m/>
    <m/>
    <x v="467"/>
    <s v="Akin Aksu, Ebru Ceylan"/>
    <s v="Dogu Demirkol, Murat Cemcir, Bennu Yildirimlar, Hazar Erg√º√ßl√º, Serkan Keskin, Tamer Levent, √ñner Erkan, Ahmet Rifat Sungar, Akin Aksu, Kubilay Tun√ßer, Erc√ºment Balakoglu, Kadir √áermik, √ñzay Fecht, Sencar Sagdic, Asena Keskinci"/>
    <x v="2197"/>
    <s v="Dogu Demirkol, Murat Cemcir"/>
    <s v="An unpublished writer returns to his hometown after graduating, where he seeks sponsors to publish his book while dealing with his father's deteriorating indulgence into gambling."/>
    <s v="An unpublished writer returns"/>
    <n v="8.1"/>
    <n v="18609"/>
    <m/>
    <m/>
    <x v="4"/>
    <n v="34014"/>
    <m/>
    <n v="1717349"/>
    <n v="57"/>
  </r>
  <r>
    <s v="tt6394270"/>
    <x v="4856"/>
    <x v="18"/>
    <s v="17/04/2020"/>
    <s v="Biography"/>
    <s v=" Drama"/>
    <m/>
    <n v="109"/>
    <s v="Canada, USA"/>
    <s v="English"/>
    <m/>
    <m/>
    <x v="205"/>
    <s v="Charles Randolph"/>
    <s v="Charlize Theron, Nicole Kidman, Margot Robbie, John Lithgow, Allison Janney, Malcolm McDowell, Kate McKinnon, Connie Britton, Liv Hewson, Brigette Lundy-Paine, Rob Delaney, Mark Duplass, Stephen Root, Robin Weigert, Amy Landecker"/>
    <x v="358"/>
    <s v="Charlize Theron, Nicole Kidman"/>
    <s v="A group of women take on Fox News head"/>
    <s v="A group of women take on Fox News"/>
    <n v="6.8"/>
    <n v="69641"/>
    <n v="32394778.942098241"/>
    <n v="32000000"/>
    <x v="3295"/>
    <n v="31762808"/>
    <n v="60602322.139867164"/>
    <n v="59863792"/>
    <n v="480"/>
  </r>
  <r>
    <s v="tt6398184"/>
    <x v="4857"/>
    <x v="18"/>
    <s v="24/10/2019"/>
    <s v="Drama"/>
    <s v=" Romance"/>
    <m/>
    <n v="122"/>
    <s v="UK, USA"/>
    <s v="English"/>
    <m/>
    <m/>
    <x v="2427"/>
    <s v="Julian Fellowes, Julian Fellowes"/>
    <s v="Stephen Campbell Moore, Michael Fox, Lesley Nicol, Sophie McShera, Robert James-Collier, Hugh Bonneville, Allen Leech, Michelle Dockery, Phyllis Logan, Laura Carmichael, Elizabeth McGovern, Jim Carter, Geraldine James, Imelda Staunton, Alex Crisp"/>
    <x v="2198"/>
    <s v="Stephen Campbell Moore"/>
    <s v="The continuing story of the Crawley family, wealthy owners of a large estate in the English countryside in the early twentieth century."/>
    <s v="The continuing story of the Crawley"/>
    <n v="7.4"/>
    <n v="35846"/>
    <n v="13160378.945227411"/>
    <n v="13000000"/>
    <x v="3296"/>
    <n v="96854135"/>
    <n v="196691305.40214843"/>
    <n v="194294327"/>
    <n v="441"/>
  </r>
  <r>
    <s v="tt6450186"/>
    <x v="4858"/>
    <x v="11"/>
    <d v="2019-07-11T00:00:00"/>
    <s v="Biography"/>
    <s v=" Drama"/>
    <s v=" Family"/>
    <n v="110"/>
    <s v="USA"/>
    <s v="English"/>
    <m/>
    <m/>
    <x v="2114"/>
    <s v="Bart Millard, Jon Erwin"/>
    <s v="J. Michael Finley, Madeline Carroll, Dennis Quaid, Trace Adkins, Cloris Leachman, Jason Burkey, Mark Furze, Randy McDowell, Cole Marcus, Alexander Dominguez, Brody Rose, Taegen Burns, J.R. Cacia, Tanya Clarke, Nicole DuPort"/>
    <x v="2199"/>
    <s v="J. Michael Finley, Madeline Carroll"/>
    <s v="The inspiring and unknown true story behind MercyMe's beloved, chart topping song that brings ultimate hope to so many is a gripping reminder of the power of true forgiveness."/>
    <s v="The inspiring and unknown true"/>
    <n v="7.3"/>
    <n v="13683"/>
    <n v="7214761.038123169"/>
    <n v="7000000"/>
    <x v="3297"/>
    <n v="83482352"/>
    <n v="88728039.27604939"/>
    <n v="86086881"/>
    <n v="301"/>
  </r>
  <r>
    <s v="tt6450804"/>
    <x v="4859"/>
    <x v="18"/>
    <s v="31/10/2019"/>
    <s v="Action"/>
    <s v=" Adventure"/>
    <s v=" Sci-Fi"/>
    <n v="128"/>
    <s v="USA, Spain, Hungary, China"/>
    <s v="English"/>
    <s v="Spanish"/>
    <m/>
    <x v="1592"/>
    <s v="David S. Goyer, Justin Rhodes"/>
    <s v="Linda Hamilton, Arnold Schwarzenegger, Mackenzie Davis, Natalia Reyes, Gabriel Luna, Diego Boneta, Ferran Fern√°ndez, Trist√°n Ulloa, Tom√°s √Ålvarez, Tom Hopper, Alicia Borrachero, Enrique Arce, Manuel Pacific, Fraser James, Pedro Rudolphi"/>
    <x v="2200"/>
    <s v="Linda Hamilton, Arnold Schwarzenegger"/>
    <s v="An augmented human and Sarah Connor must stop an advanced liquid Terminator from hunting down a young girl, whose fate is critical to the human race."/>
    <s v="An augmented human and Sarah Connor"/>
    <n v="6.2"/>
    <n v="132793"/>
    <n v="187282315.75900546"/>
    <n v="185000000"/>
    <x v="3298"/>
    <n v="62253077"/>
    <n v="264340679.43303755"/>
    <n v="261119292"/>
    <n v="2878"/>
  </r>
  <r>
    <s v="tt6679794"/>
    <x v="4860"/>
    <x v="11"/>
    <d v="2018-09-11T00:00:00"/>
    <s v="Action"/>
    <s v=" Biography"/>
    <s v=" Drama"/>
    <n v="121"/>
    <s v="UK, USA"/>
    <s v="English"/>
    <s v="French"/>
    <s v="Scottish Gaelic"/>
    <x v="481"/>
    <s v="Bathsheba Doran, David Mackenzie"/>
    <s v="Chris Pine, Stephen Dillane, Rebecca Robin, Billy Howle, Paul Blair, Sam Spruell, Jonny Phillips, Ben Clifford, Jamie Maclachlan, Duncan Lacroix, Kevin Mains, Callan Mulvey, Steven Cree, Tony Curran, James Cosmo"/>
    <x v="1022"/>
    <s v="Chris Pine, Stephen Dillane"/>
    <s v="A true David vs. Goliath story of how the 14th century Scottish 'Outlaw King' Robert the Bruce used cunning and bravery to defeat the much larger and better equipped occupying English army."/>
    <s v="A true David vs. Goliath story"/>
    <n v="6.9"/>
    <n v="56718"/>
    <m/>
    <n v="120000000"/>
    <x v="4"/>
    <m/>
    <m/>
    <m/>
    <n v="443"/>
  </r>
  <r>
    <s v="tt6684714"/>
    <x v="4861"/>
    <x v="11"/>
    <d v="2018-12-01T00:00:00"/>
    <s v="Action"/>
    <s v=" Crime"/>
    <s v=" Drama"/>
    <n v="86"/>
    <s v="Canada"/>
    <s v="English"/>
    <m/>
    <m/>
    <x v="2428"/>
    <s v="Nicolas Aaron Mezzanatto"/>
    <s v="Bruce Willis, Cole Hauser, Shawn Ashmore, Ashton Holmes, Melissa Bolona, Sean Brosnan, Sophia Bush, Mike Epps, Tiffany Brouwer, Jenna B. Kelly, Patrick St. Esprit, Rotimi, Matthew T. Metzler, Kyle Stefanski, Boyd Kestner"/>
    <x v="136"/>
    <s v="Bruce Willis, Cole Hauser"/>
    <s v="At a bachelorette party in a nightclub, the bride tells 2 guys offering blow to go away. They abduct her. The groom's 2 big brothers looked after their kid brother as kids and do so now again as veterans, &quot;looking&quot; for her and the 2 guys."/>
    <s v="At a bachelorette party in a nightclub,"/>
    <n v="5.3"/>
    <n v="10138"/>
    <m/>
    <m/>
    <x v="4"/>
    <m/>
    <m/>
    <n v="386790"/>
    <n v="172"/>
  </r>
  <r>
    <s v="tt6697582"/>
    <x v="4862"/>
    <x v="11"/>
    <d v="2018-05-01T00:00:00"/>
    <s v="Comedy"/>
    <s v=" Music"/>
    <s v=" Sci-Fi"/>
    <n v="125"/>
    <s v="Turkey"/>
    <s v="Turkish"/>
    <m/>
    <m/>
    <x v="2429"/>
    <s v="Cem Yilmaz"/>
    <s v="Cem Yilmaz, Ozan G√ºven, √ñzkan Ugur, √ñzge √ñzberk, Farah Zeynep Abdullah, Zafer Alg√∂z, Kerem Alisik, Seda Bakan, Mert Firat, Ediz Hun, Mustafa Sandal, Can Yilmaz, √áaglar √áorumlu, Ahu Yagtu, Zeynep Kankonde"/>
    <x v="516"/>
    <s v="Cem Yilmaz, Ozan G√ºven"/>
    <s v="After 8 years, Arif's old friend 216 from planet GORA pays a visit to Earth.Together they go on a quest where they'll be visiting 60's."/>
    <s v="After 8 years, Arif's old friend"/>
    <n v="7.1"/>
    <n v="31444"/>
    <m/>
    <n v="9000000"/>
    <x v="4"/>
    <m/>
    <m/>
    <n v="13547689"/>
    <n v="46"/>
  </r>
  <r>
    <s v="tt6452574"/>
    <x v="4863"/>
    <x v="11"/>
    <d v="2018-05-07T00:00:00"/>
    <s v="Biography"/>
    <s v=" Drama"/>
    <m/>
    <n v="155"/>
    <s v="India"/>
    <s v="Hindi"/>
    <m/>
    <m/>
    <x v="569"/>
    <s v="Abhiruchi Chand, Rajkumar Hirani"/>
    <s v="Ranbir Kapoor, Paresh Rawal, Manisha Koirala, Vicky Kaushal, Dia Mirza, Anushka Sharma, Sonam Kapoor, Jim Sarbh, Karishma Tanna, Boman Irani, Ashnoor Kaur, Siya, Tabu, Sayaji Shinde, Steven Allen Prince"/>
    <x v="1257"/>
    <s v="Ranbir Kapoor, Paresh Rawal"/>
    <s v="Sanju is a biopic of the controversial life of actor"/>
    <s v="Sanju is a biopic of the controversial"/>
    <n v="7.8"/>
    <n v="46057"/>
    <n v="14429522.076246338"/>
    <n v="14000000"/>
    <x v="3299"/>
    <n v="7909317"/>
    <n v="79046006.209193453"/>
    <n v="76693052"/>
    <n v="376"/>
  </r>
  <r>
    <s v="tt6723592"/>
    <x v="4864"/>
    <x v="20"/>
    <s v="26/08/2020"/>
    <s v="Action"/>
    <s v=" Sci-Fi"/>
    <m/>
    <n v="150"/>
    <s v="UK, USA"/>
    <s v="English"/>
    <s v="Russian"/>
    <s v="Ukrainian"/>
    <x v="194"/>
    <s v="Christopher Nolan"/>
    <s v="Elizabeth Debicki, Robert Pattinson, John David Washington, Aaron Taylor-Johnson, Kenneth Branagh, Cl√©mence Po√©sy, Fiona Dourif, Michael Caine, Himesh Patel, Andrew Howard, Wes Chatham, Dimple Kapadia, Martin Donovan, Yuri Kolokolnikov, Jack Cutmore-Scott"/>
    <x v="2201"/>
    <s v="Elizabeth Debicki, Robert Pattinson"/>
    <s v="Armed with only one word, Tenet, and fighting for the survival of the entire world, a Protagonist journeys through a twilight world of international espionage on a mission that will unfold in something beyond real time."/>
    <s v="Armed with only one word, Tenet,"/>
    <n v="7.9"/>
    <n v="60922"/>
    <m/>
    <n v="205000000"/>
    <x v="4"/>
    <m/>
    <m/>
    <n v="53600000"/>
    <n v="1128"/>
  </r>
  <r>
    <s v="tt6738136"/>
    <x v="4865"/>
    <x v="19"/>
    <d v="2018-06-09T00:00:00"/>
    <s v="Action"/>
    <s v=" Horror"/>
    <s v=" Thriller"/>
    <n v="108"/>
    <s v="France, Belgium"/>
    <s v="French"/>
    <s v="English"/>
    <m/>
    <x v="2430"/>
    <s v="Coralie Fargeat"/>
    <s v="Matilda Anna Ingrid Lutz, Kevin Janssens, Vincent Colombe, Guillaume Bouch√®de, Jean-Louis Tribes, Barbara Gateau"/>
    <x v="980"/>
    <s v="Matilda Anna Ingrid Lutz"/>
    <s v="Never take your mistress on an annual guys' getaway, especially one devoted to hunting - a violent lesson for three wealthy married men."/>
    <s v="Never take your mistress on an"/>
    <n v="6.3"/>
    <n v="34350"/>
    <m/>
    <m/>
    <x v="4"/>
    <n v="102091"/>
    <m/>
    <n v="913331"/>
    <n v="401"/>
  </r>
  <r>
    <s v="tt6742252"/>
    <x v="4866"/>
    <x v="11"/>
    <d v="2019-07-03T00:00:00"/>
    <s v="Crime"/>
    <s v=" Drama"/>
    <s v=" Thriller"/>
    <n v="85"/>
    <s v="Denmark"/>
    <s v="Danish"/>
    <m/>
    <m/>
    <x v="2431"/>
    <s v="Gustav M√∂ller, Emil Nygaard Albertsen"/>
    <s v="Jakob Cedergren, Jessica Dinnage, Omar Shargawi, Johan Olsen, Jacob Lohmann, Katinka Evers-Jahnsen, Jeanette Lindb√¶k, Simon Bennebjerg, Laura Bro, Morten Suurballe, Guuled Abdi Youssef, Caroline L√∏ppke, Peter Christoffersen, Nicolai Wendelboe, Morten Thunbo"/>
    <x v="2202"/>
    <s v="Jakob Cedergren, Jessica Dinnage"/>
    <s v="A police officer assigned alarm dispatch duty enters a race against time when he answers an emergency call from a kidnapped woman."/>
    <s v="A police officer assigned alarm"/>
    <n v="7.5"/>
    <n v="39989"/>
    <m/>
    <m/>
    <x v="4"/>
    <n v="207140"/>
    <m/>
    <n v="4598051"/>
    <n v="213"/>
  </r>
  <r>
    <s v="tt6472976"/>
    <x v="4867"/>
    <x v="18"/>
    <s v="21/03/2019"/>
    <s v="Drama"/>
    <s v=" Romance"/>
    <m/>
    <n v="116"/>
    <s v="USA"/>
    <s v="English"/>
    <s v="French"/>
    <m/>
    <x v="2432"/>
    <s v="Mikki Daughtry, Tobias Iaconis"/>
    <s v="Haley Lu Richardson, Cole Sprouse, Moises Arias, Kimberly Hebert Gregory, Parminder Nagra, Claire Forlani, Emily Baldoni, Gary Weeks, Cynthia Evans, Brett Austin Johnson, Ariana Guerra, Sophia Bernard, Evangeline Hill, Ivy Dubreuil, Kristopher Perez"/>
    <x v="2203"/>
    <s v="Haley Lu Richardson"/>
    <s v="A pair of teenagers with cystic fibrosis meet in a hospital and fall in love, though their disease means they must avoid close physical contact."/>
    <s v="A pair of teenagers with cystic"/>
    <n v="7.2"/>
    <n v="38320"/>
    <n v="7086357.8935839906"/>
    <n v="7000000"/>
    <x v="3300"/>
    <n v="45729221"/>
    <n v="92651187.607748002"/>
    <n v="91522094"/>
    <n v="307"/>
  </r>
  <r>
    <s v="tt6752992"/>
    <x v="4868"/>
    <x v="11"/>
    <s v="31/05/2018"/>
    <s v="Drama"/>
    <s v=" Fantasy"/>
    <m/>
    <n v="128"/>
    <s v="Italy, Switzerland, France, Germany"/>
    <s v="Italian"/>
    <s v="English"/>
    <m/>
    <x v="2433"/>
    <s v="Alice Rohrwacher"/>
    <s v="Adriano Tardiolo, Agnese Graziani, Alba Rohrwacher, Luca Chikovani, Tommaso Ragno, Sergi L√≥pez, Natalino Balasso, Carlo Tarmati, Pasqualina Scuncia, Nicoletta Braschi, Edoardo Montalto, Carlo Massimino, Maddalena Baiocco, Gala Othero Winter, Giulia Caccavello"/>
    <x v="2204"/>
    <s v="Adriano Tardiolo, Agnese Graziani"/>
    <s v="An unceasingly kind Italian peasant and his family are blatantly exploited by a tobacco baroness."/>
    <s v="An unceasingly kind Italian peasant"/>
    <n v="7.6"/>
    <n v="13855"/>
    <m/>
    <m/>
    <x v="4"/>
    <m/>
    <m/>
    <n v="1802696"/>
    <n v="61"/>
  </r>
  <r>
    <s v="tt6476140"/>
    <x v="1101"/>
    <x v="18"/>
    <s v="18/07/2019"/>
    <s v="Drama"/>
    <s v=" Mystery"/>
    <s v=" Thriller"/>
    <n v="106"/>
    <s v="UK, USA"/>
    <s v="English"/>
    <s v="French"/>
    <m/>
    <x v="1835"/>
    <s v="Steven Knight"/>
    <s v="Matthew McConaughey, Anne Hathaway, Diane Lane, Jason Clarke, Djimon Hounsou, Jeremy Strong, Charlotte Butler, David Butler, Rafael Sayegh, Michael Richard, Robert Hobbs, Kenneth Fok, Garion Dowds, John Whiteley, Edeen Bhugeloo"/>
    <x v="36"/>
    <s v="Matthew McConaughey"/>
    <s v="A fishing boat captain juggles facing his mysterious past and finding himself ensnared in a reality where nothing is what it seems."/>
    <s v="A fishing boat captain juggles"/>
    <n v="5.4"/>
    <n v="33464"/>
    <n v="25308421.048514251"/>
    <n v="25000000"/>
    <x v="3301"/>
    <n v="8547045"/>
    <n v="14632946.386924686"/>
    <n v="14454622"/>
    <n v="581"/>
  </r>
  <r>
    <s v="tt6499752"/>
    <x v="4869"/>
    <x v="11"/>
    <s v="22/11/2018"/>
    <s v="Action"/>
    <s v=" Sci-Fi"/>
    <s v=" Thriller"/>
    <n v="100"/>
    <s v="USA, Australia"/>
    <s v="English"/>
    <m/>
    <m/>
    <x v="1358"/>
    <s v="Leigh Whannell"/>
    <s v="Logan Marshall-Green, Melanie Vallejo, Steve Danielsen, Abby Craden, Harrison Gilbertson, Benedict Hardie, Richard Cawthorne, Christopher Kirby, Richard Anastasios, Kenny Low, Linda Cropper, Betty Gabriel, Emily Havea, Ming-Zhu Hii, Simon Maiden"/>
    <x v="1751"/>
    <s v="Logan Marshall-Green"/>
    <s v="Set in the near-future, technology controls nearly all aspects of life. But when the world of Grey, a self-labeled technophobe, is turned upside down, his only hope for revenge is an experimental computer chip implant."/>
    <s v="Set in the near-future, technology"/>
    <n v="7.5"/>
    <n v="147824"/>
    <n v="5153400.7415165491"/>
    <n v="5000000"/>
    <x v="3302"/>
    <n v="11977130"/>
    <n v="17153423.155105144"/>
    <n v="16642819"/>
    <n v="1163"/>
  </r>
  <r>
    <s v="tt6772804"/>
    <x v="4870"/>
    <x v="18"/>
    <d v="2019-04-07T00:00:00"/>
    <s v="Action"/>
    <s v=" Crime"/>
    <s v=" Thriller"/>
    <n v="97"/>
    <s v="USA"/>
    <s v="English"/>
    <s v="Chinese"/>
    <s v="German"/>
    <x v="106"/>
    <s v="Miles Chapman, John Herzfeld"/>
    <s v="Sylvester Stallone, Dave Bautista, 50 Cent, Jin Zhang, Harry Shum Jr., Devon Sawa, Jaime King, Lydia Hull, Melise, Russell Wong, Daniel Bernhardt, Jeff Chase, Rob de Groot, Boyang Yang, Sherri Robertson"/>
    <x v="27"/>
    <s v="Sylvester Stallone, Dave Bautista"/>
    <s v="After security expert Ray Breslin is hired to rescue the kidnapped daughter of a Hong Kong tech mogul from a formidable Latvian prison, Breslin's girlfriend is also captured."/>
    <s v="After security expert Ray Breslin"/>
    <n v="4.4000000000000004"/>
    <n v="10536"/>
    <m/>
    <m/>
    <x v="4"/>
    <m/>
    <m/>
    <n v="1766092"/>
    <n v="182"/>
  </r>
  <r>
    <s v="tt6511932"/>
    <x v="4871"/>
    <x v="18"/>
    <s v="29/03/2019"/>
    <s v="Comedy"/>
    <m/>
    <m/>
    <n v="95"/>
    <s v="Switzerland, UK, France, USA"/>
    <s v="English"/>
    <s v="Spanish"/>
    <m/>
    <x v="1918"/>
    <s v="Harmony Korine"/>
    <s v="Matthew McConaughey, Snoop Dogg, Isla Fisher, Stefania LaVie Owen, Martin Lawrence, Zac Efron, Jonah Hill, Jimmy Buffett, Donovan St V. Williams, David Bennett, Clinton Archambault, Joshua Rosen, Tonya Oliver, Chela Arias, Ricardo Matallana"/>
    <x v="36"/>
    <s v="Matthew McConaughey"/>
    <s v="A rebellious stoner named Moondog lives life by his own rules."/>
    <s v="A rebellious stoner named Moondog"/>
    <n v="5.5"/>
    <n v="17278"/>
    <n v="5061684.2097028503"/>
    <n v="5000000"/>
    <x v="3303"/>
    <n v="3502600"/>
    <n v="4610603.1103236033"/>
    <n v="4554416"/>
    <n v="313"/>
  </r>
  <r>
    <s v="tt6774786"/>
    <x v="4872"/>
    <x v="11"/>
    <d v="2018-12-07T00:00:00"/>
    <s v="Action"/>
    <s v=" Drama"/>
    <s v=" Sci-Fi"/>
    <n v="119"/>
    <s v="Australia"/>
    <s v="English"/>
    <m/>
    <m/>
    <x v="2434"/>
    <s v="Luke Sparke, Felix Williamson"/>
    <s v="Dan Ewing, Temuera Morrison, Stephany Jacobsen, Rhiannon Fish, Zac Garred, Izzy Stevens, Charles Jazz Terrier, Charles Mesure, Felix Williamson, Jacqueline McKenzie, Aaron Jeffery, Bruce Spence, Trystan Go, Roy Billing, Ben Chisholm"/>
    <x v="2205"/>
    <s v="Dan Ewing, Temuera Morrison"/>
    <s v="A small group of town residents have to band together after a devastating ground invasion. As they struggle to survive, they realize they must stay one step ahead of their attackers, and work together for a chance to strike back."/>
    <s v="A small group of town residents"/>
    <n v="5"/>
    <n v="10937"/>
    <m/>
    <m/>
    <x v="4"/>
    <m/>
    <m/>
    <n v="21704"/>
    <n v="422"/>
  </r>
  <r>
    <s v="tt6777338"/>
    <x v="4873"/>
    <x v="19"/>
    <d v="2017-08-06T00:00:00"/>
    <s v="Action"/>
    <s v=" Thriller"/>
    <m/>
    <n v="124"/>
    <s v="South Korea"/>
    <s v="Korean"/>
    <m/>
    <m/>
    <x v="2435"/>
    <s v="Byeong-sik Jung, Byung-gil Jung"/>
    <s v="Ok-bin Kim, Ha-kyun Shin, Jun Sung, Seo-hyeong Kim, Eun-ji Jo, Ye-Ji Min, Hae-Kyun Jung, Yun-Woo Kim, Hyuk-Bum Kwon, Seung-Joo Lee, Cheol-min Park, Min-Ji Son"/>
    <x v="2206"/>
    <s v="Ok-bin Kim, Ha-kyun Shin"/>
    <s v="A female assassin leaves a trail of bodies behind her as she seeks revenge."/>
    <s v="A female assassin leaves a trail"/>
    <n v="6.7"/>
    <n v="11573"/>
    <m/>
    <m/>
    <x v="4"/>
    <n v="27741"/>
    <m/>
    <n v="8737458"/>
    <n v="80"/>
  </r>
  <r>
    <s v="tt6513120"/>
    <x v="4874"/>
    <x v="18"/>
    <d v="2019-01-08T00:00:00"/>
    <s v="Biography"/>
    <s v=" Comedy"/>
    <s v=" Drama"/>
    <n v="108"/>
    <s v="UK, USA, Mexico"/>
    <s v="English"/>
    <m/>
    <m/>
    <x v="2436"/>
    <s v="Stephen Merchant"/>
    <s v="Dwayne Johnson, Thomas Whilley, Tori Ellen Ross, Nick Frost, Lena Headey, Florence Pugh, Jack Lowden, Olivia Bernstone, Leah Harvey, Mohammad Amiri, Christine Ozanne, Grace Link, Hannah Dodd, Jack Gouldbourne, Elroy Powell"/>
    <x v="352"/>
    <s v="Dwayne Johnson, Thomas Whilley"/>
    <s v="A former wrestler and his family make a living performing at small venues around the country while his kids dream of joining World Wrestling Entertainment."/>
    <s v="A former wrestler and his family"/>
    <n v="7.1"/>
    <n v="62599"/>
    <n v="11135705.261346271"/>
    <n v="11000000"/>
    <x v="3304"/>
    <n v="22958886"/>
    <n v="41315409.193994351"/>
    <n v="40811919"/>
    <n v="356"/>
  </r>
  <r>
    <s v="tt6788942"/>
    <x v="4875"/>
    <x v="19"/>
    <d v="2017-03-05T00:00:00"/>
    <s v="Comedy"/>
    <s v=" Crime"/>
    <s v=" Drama"/>
    <n v="130"/>
    <s v="Thailand"/>
    <s v="Thai"/>
    <s v="English"/>
    <m/>
    <x v="2437"/>
    <s v="Tanida Hantaweewatana, Vasudhorn Piyaromna"/>
    <s v="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
    <x v="2207"/>
    <s v="Chutimon Chuengcharoensukying"/>
    <s v="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
    <s v="Lynn, a genius high school student"/>
    <n v="7.6"/>
    <n v="16805"/>
    <m/>
    <s v="THB 60000000"/>
    <x v="4"/>
    <m/>
    <m/>
    <n v="44560421"/>
    <n v="88"/>
  </r>
  <r>
    <s v="tt6521876"/>
    <x v="4876"/>
    <x v="18"/>
    <s v="29/11/2019"/>
    <s v="Comedy"/>
    <m/>
    <m/>
    <n v="105"/>
    <s v="USA"/>
    <s v="English"/>
    <m/>
    <m/>
    <x v="374"/>
    <s v="Kevin Smith"/>
    <s v="Joey Lauren Adams, Ben Affleck, Fred Armisen, Diedrich Bader, Johnny 'Bananas' Devenanzio, Melissa Benoist, Marc Bernardin, Jason Biggs, Aparna Brielle, Adam Brody, Jeff Chase, Ming Chen, Walter Flanagan, Bryan Johnson, Mike Zapcic"/>
    <x v="2208"/>
    <s v="Joey Lauren Adams, Ben Affleck"/>
    <s v="Jay and Silent Bob return to Hollywood to stop a reboot of the 'Bluntman and Chronic' movie from getting made."/>
    <s v="Jay and Silent Bob return to Hollywood"/>
    <n v="5.7"/>
    <n v="17551"/>
    <n v="10123368.419405701"/>
    <n v="10000000"/>
    <x v="3305"/>
    <n v="4589490"/>
    <n v="4749123.1850800151"/>
    <n v="4691248"/>
    <n v="360"/>
  </r>
  <r>
    <s v="tt6565702"/>
    <x v="4877"/>
    <x v="18"/>
    <d v="2019-06-06T00:00:00"/>
    <s v="Action"/>
    <s v=" Adventure"/>
    <s v=" Sci-Fi"/>
    <n v="113"/>
    <s v="USA, Canada"/>
    <s v="English"/>
    <s v="French"/>
    <m/>
    <x v="2438"/>
    <s v="Simon Kinberg"/>
    <s v="James McAvoy, Michael Fassbender, Jennifer Lawrence, Nicholas Hoult, Sophie Turner, Tye Sheridan, Alexandra Shipp, Evan Peters, Kodi Smit-McPhee, Jessica Chastain, Scott Shepherd, Ato Essandoh, Brian d'Arcy James, Halston Sage, Lamar Johnson"/>
    <x v="652"/>
    <s v="James McAvoy, Michael Fassbender"/>
    <s v="Jean Grey begins to develop incredible powers that corrupt and turn her into a Dark Phoenix, causing the X-Men to decide if her life is worth more than all of humanity."/>
    <s v="Jean Grey begins to develop incredible"/>
    <n v="5.8"/>
    <n v="146150"/>
    <n v="202467368.38811401"/>
    <n v="200000000"/>
    <x v="3306"/>
    <n v="65845974"/>
    <n v="255557323.06924543"/>
    <n v="252442974"/>
    <n v="2078"/>
  </r>
  <r>
    <s v="tt6803046"/>
    <x v="4878"/>
    <x v="18"/>
    <s v="29/05/2020"/>
    <s v="Drama"/>
    <s v=" Mystery"/>
    <s v=" Sci-Fi"/>
    <n v="91"/>
    <s v="USA"/>
    <s v="English"/>
    <m/>
    <m/>
    <x v="2439"/>
    <s v="Andrew Patterson, Craig W. Sanger"/>
    <s v="Sierra McCormick, Jake Horowitz, Gail Cronauer, Bruce Davis, Cheyenne Barton, Mark Banik, Gregory Peyton, Adam Dietrich, Mallorie Rodak, Mollie Milligan, Ingrid Fease, Brandon Stewart, Kirk Griffith, Nika Sage McKenna, Brett Brock"/>
    <x v="2209"/>
    <s v="Sierra McCormick, Jake Horowitz"/>
    <s v="In the twilight of the 1950s, on one fateful night in New Mexico, young switchboard operator Fay and charismatic radio DJ Everett discover a strange audio frequency that could change their small town and the future forever."/>
    <s v="In the twilight of the 1950s,"/>
    <n v="6.7"/>
    <n v="18996"/>
    <m/>
    <m/>
    <x v="4"/>
    <m/>
    <m/>
    <m/>
    <n v="475"/>
  </r>
  <r>
    <s v="tt6588966"/>
    <x v="4879"/>
    <x v="11"/>
    <s v="23/03/2018"/>
    <s v="Comedy"/>
    <s v=" Drama"/>
    <m/>
    <n v="116"/>
    <s v="India"/>
    <s v="Hindi"/>
    <m/>
    <m/>
    <x v="2440"/>
    <s v="Anckur Chaudhry, Siddharth Malhotra"/>
    <s v="Rani Mukerji, Neeraj Kabi, Sachin Pilgaonkar, Supriya Pilgaonkar, Jannat Zubair Rahmani, Vikram Gokhale, Riya Shukla, Rohit Saraf, Asif Basra, Harsh Mayar, Ivan Rodrigues, Hussain Dalal, Anuradha Rajadhyaksha, Aman Gandotra, Naisha Khanna"/>
    <x v="1922"/>
    <s v="Rani Mukerji, Neeraj Kabi"/>
    <s v="Hichki presents a positive and inspiring story about a woman who turns her biggest weakness into her biggest strength."/>
    <s v="Hichki presents a positive and"/>
    <n v="7.5"/>
    <n v="10023"/>
    <n v="2061360.2966066198"/>
    <n v="2000000"/>
    <x v="3307"/>
    <n v="330279"/>
    <n v="26854600.075035661"/>
    <n v="26055222"/>
    <n v="101"/>
  </r>
  <r>
    <s v="tt6628394"/>
    <x v="4880"/>
    <x v="11"/>
    <s v="25/10/2018"/>
    <s v="Crime"/>
    <s v=" Drama"/>
    <s v=" Mystery"/>
    <n v="141"/>
    <s v="USA"/>
    <s v="English"/>
    <m/>
    <m/>
    <x v="1497"/>
    <s v="Drew Goddard"/>
    <s v="Jeff Bridges, Cynthia Erivo, Dakota Johnson, Jon Hamm, Chris Hemsworth, Cailee Spaeny, Lewis Pullman, Nick Offerman, Xavier Dolan, Shea Whigham, Mark O'Brien, Charles Halford, Jim O'Heir, Gerry Nairn, Alvina August"/>
    <x v="670"/>
    <s v="Jeff Bridges, Cynthia Erivo"/>
    <s v="Early 1970s. Four strangers check in at the El Royale Hotel. The hotel is deserted, staffed by a single desk clerk. Some of the new guests' reasons for being there are less than innocent and some are not who they appear to be."/>
    <s v="Early 1970s. Four strangers check"/>
    <n v="7.1"/>
    <n v="123415"/>
    <n v="32981764.745705917"/>
    <n v="32000000"/>
    <x v="3308"/>
    <n v="17839115"/>
    <n v="32860890.700633496"/>
    <n v="31882724"/>
    <n v="929"/>
  </r>
  <r>
    <s v="tt6644200"/>
    <x v="4881"/>
    <x v="11"/>
    <d v="2018-05-04T00:00:00"/>
    <s v="Drama"/>
    <s v=" Horror"/>
    <s v=" Sci-Fi"/>
    <n v="90"/>
    <s v="USA"/>
    <s v="English"/>
    <s v="American Sign Language"/>
    <m/>
    <x v="2192"/>
    <s v="Bryan Woods, Scott Beck"/>
    <s v="Emily Blunt, John Krasinski, Millicent Simmonds, Noah Jupe, Cade Woodward, Leon Russom"/>
    <x v="950"/>
    <s v="Emily Blunt, John Krasinski"/>
    <s v="In a post-apocalyptic world, a family is forced to live in silence while hiding from monsters with ultra-sensitive hearing."/>
    <s v="In a post-apocalyptic world, a"/>
    <n v="7.5"/>
    <n v="391417"/>
    <n v="17521562.52115627"/>
    <n v="17000000"/>
    <x v="3309"/>
    <n v="188024361"/>
    <n v="351409540.06881028"/>
    <n v="340949169"/>
    <n v="2910"/>
  </r>
  <r>
    <s v="tt6821012"/>
    <x v="4882"/>
    <x v="11"/>
    <s v="27/04/2018"/>
    <s v="Comedy"/>
    <m/>
    <m/>
    <n v="116"/>
    <s v="USA"/>
    <s v="English"/>
    <m/>
    <m/>
    <x v="2441"/>
    <s v="Adam Sandler, Robert Smigel"/>
    <s v="Adam Sandler, Chris Rock, Steve Buscemi, Rachel Dratch, Allison Strong, Roland Buck III, Katie Hartman, Chloe Himmelman, Jake Lippmann, Jim Barone, June Gable, Suzanne Shepherd, Christian Capozzoli, Nasser Faris, Jared Sandler"/>
    <x v="123"/>
    <s v="Adam Sandler, Chris Rock"/>
    <s v="Two fathers with opposing personalities come together to celebrate the wedding of their children. They are forced to spend the longest week of their lives together, and the big day cannot come soon enough."/>
    <s v="Two fathers with opposing personalities"/>
    <n v="5.0999999999999996"/>
    <n v="17692"/>
    <m/>
    <m/>
    <x v="4"/>
    <m/>
    <m/>
    <m/>
    <n v="286"/>
  </r>
  <r>
    <s v="tt6663582"/>
    <x v="4883"/>
    <x v="11"/>
    <d v="2018-08-08T00:00:00"/>
    <s v="Action"/>
    <s v=" Adventure"/>
    <s v=" Comedy"/>
    <n v="117"/>
    <s v="Canada, USA, Hungary"/>
    <s v="English"/>
    <s v="Russian"/>
    <s v="French"/>
    <x v="2442"/>
    <s v="Susanna Fogel, David Iserson"/>
    <s v="Justin Theroux, Blanka Gy√∂rfi-T√≥th, Vilma Sz√©csi, Mila Kunis, Kate McKinnon, Lolly Adefope, Dustin Demri-Burns, David Iserson, Sam Heughan, Hasan Minhaj, Peter Schueller, Mirjam Novak, √Ågnes B√°nfalvy, L√°szl√≥ √Åron, Kev Adams"/>
    <x v="2210"/>
    <s v="Justin Theroux, Blanka Gy√∂rfi-T√≥th"/>
    <s v="Audrey and Morgan are best friends who unwittingly become entangled in an international conspiracy when one of the women discovers the boyfriend who dumped her was actually a spy."/>
    <s v="Audrey and Morgan are best friends"/>
    <n v="6"/>
    <n v="65737"/>
    <n v="41227205.932132393"/>
    <n v="40000000"/>
    <x v="3310"/>
    <n v="33562069"/>
    <n v="77650884.775211141"/>
    <n v="75339459"/>
    <n v="510"/>
  </r>
  <r>
    <s v="tt6826438"/>
    <x v="4884"/>
    <x v="11"/>
    <s v="25/05/2018"/>
    <s v="Action"/>
    <s v=" Drama"/>
    <s v=" History"/>
    <n v="129"/>
    <s v="India"/>
    <s v="Hindi"/>
    <m/>
    <m/>
    <x v="1629"/>
    <s v="Saiwyn Quadras, Sanyuktha Chawla Shaikh"/>
    <s v="John Abraham, Boman Irani, Diana Penty, Anuja Sathe, Vikas Kumar, Yogendra Tiku, Aditya Hitkari, Ajay Shankar, Darshan Pandya, Mark Bennington, Shyam Bhagat, Zachary Coffin, Pravina Bhagwat Deshpande, Nishikant Dixit, Satinder Singh Gahlot"/>
    <x v="1310"/>
    <s v="John Abraham, Boman Irani"/>
    <s v="Ashwat Raina and his teammates arrive in Pokhran to re-conduct a confidential nuclear test, where they face challenges from the American Lacrosse satellite and local spies."/>
    <s v="Ashwat Raina and his teammates"/>
    <n v="7.6"/>
    <n v="20366"/>
    <m/>
    <m/>
    <x v="4"/>
    <m/>
    <m/>
    <n v="9862726"/>
    <n v="151"/>
  </r>
  <r>
    <s v="tt6673612"/>
    <x v="4885"/>
    <x v="20"/>
    <s v="30/01/2020"/>
    <s v="Adventure"/>
    <s v=" Comedy"/>
    <s v=" Family"/>
    <n v="101"/>
    <s v="USA, China, UK, Japan"/>
    <s v="English"/>
    <s v="French"/>
    <m/>
    <x v="710"/>
    <s v="Stephen Gaghan, Dan Gregor"/>
    <s v="Robert Downey Jr., Antonio Banderas, Michael Sheen, Jim Broadbent, Jessie Buckley, Harry Collett, Emma Thompson, Rami Malek, John Cena, Kumail Nanjiani, Octavia Spencer, Tom Holland, Craig Robinson, Ralph Fiennes, Selena Gomez"/>
    <x v="633"/>
    <s v="Robert Downey Jr., Antonio Banderas"/>
    <s v="A physician who can talk to animals embarks on an adventure to find a legendary island with a young apprentice and a crew of strange pets."/>
    <s v="A physician who can talk to animals"/>
    <n v="5.6"/>
    <n v="39245"/>
    <n v="175000000"/>
    <n v="175000000"/>
    <x v="3311"/>
    <n v="77047065"/>
    <n v="245891166"/>
    <n v="245891166"/>
    <n v="680"/>
  </r>
  <r>
    <s v="tt6722030"/>
    <x v="4886"/>
    <x v="18"/>
    <d v="2019-03-05T00:00:00"/>
    <s v="Drama"/>
    <s v=" Horror"/>
    <s v=" Mystery"/>
    <n v="102"/>
    <s v="USA, Canada"/>
    <s v="English"/>
    <m/>
    <m/>
    <x v="2251"/>
    <s v="David Loughery"/>
    <s v="Michael Ealy, Joseph Sikora, Meagan Good, Alvina August, Dennis Quaid, Erica Cerra, Kurt Evans, Carolyn Anderson, Lili Sepe, Raylene Harewood, Chris Shields, Sam Vincent, Caroline Muthoni Muita, Connor Mackay"/>
    <x v="1519"/>
    <s v="Michael Ealy, Joseph Sikora"/>
    <s v="A young married couple buys a beautiful house on several acres of land, only to find out that the man they bought it from refuses to let go of the property."/>
    <s v="A young married couple buys a"/>
    <n v="5.6"/>
    <n v="12126"/>
    <n v="8098694.7355245603"/>
    <n v="8000000"/>
    <x v="3312"/>
    <n v="35419122"/>
    <n v="37429639.262500189"/>
    <n v="36973503"/>
    <n v="275"/>
  </r>
  <r>
    <s v="tt6751668"/>
    <x v="4887"/>
    <x v="18"/>
    <d v="2019-07-11T00:00:00"/>
    <s v="Comedy"/>
    <s v=" Drama"/>
    <s v=" Thriller"/>
    <n v="132"/>
    <s v="South Korea"/>
    <s v="Korean"/>
    <s v="English"/>
    <m/>
    <x v="666"/>
    <s v="Bong Joon Ho, Bong Joon Ho"/>
    <s v="Kang-ho Song, Sun-kyun Lee, Yeo-jeong Jo, Woo-sik Choi, So-dam Park, Jeong-eun Lee, Hye-jin Jang, Myeong-hoon Park, Ji-so Jung, Hyun-jun Jung, Keun-rok Park, Jeong Esuz, Jo Jae-Myeong, Ik-han Jung, Kim Gyu Baek"/>
    <x v="445"/>
    <s v="Kang-ho Song, Sun-kyun Lee"/>
    <s v="Greed and class discrimination threaten the newly formed symbiotic relationship between the wealthy Park family and the destitute Kim clan."/>
    <s v="Greed and class discrimination"/>
    <n v="8.6"/>
    <n v="470931"/>
    <n v="11540639.998122498"/>
    <n v="11400000"/>
    <x v="3313"/>
    <n v="53369749"/>
    <n v="260782943.08245847"/>
    <n v="257604912"/>
    <n v="2714"/>
  </r>
  <r>
    <s v="tt6772950"/>
    <x v="4888"/>
    <x v="11"/>
    <s v="21/06/2018"/>
    <s v="Horror"/>
    <s v=" Thriller"/>
    <m/>
    <n v="100"/>
    <s v="USA"/>
    <s v="English"/>
    <s v="Spanish"/>
    <m/>
    <x v="782"/>
    <s v="Michael Reisz, Jillian Jacobs"/>
    <s v="Lucy Hale, Tyler Posey, Violett Beane, Hayden Szeto, Sophia Ali, Nolan Gerard Funk, Landon Liboiron, Sam Lerner, Tom Choi, Aurora Perrineau, Gregg Daniel, Brady Smith, Vera Taylor, Ezmie Garcia, Andrew Howard"/>
    <x v="1344"/>
    <s v="Lucy Hale, Tyler Posey"/>
    <s v="A harmless game of Truth or Dare among friends turns deadly when someone - or something - begins to punish those who tell a lie or refuse the dare."/>
    <s v="A harmless game of Truth or Dare"/>
    <n v="5.2"/>
    <n v="45088"/>
    <n v="3607380.5190615845"/>
    <n v="3500000"/>
    <x v="3314"/>
    <n v="41411015"/>
    <n v="98255246.663067639"/>
    <n v="95330493"/>
    <n v="451"/>
  </r>
  <r>
    <s v="tt6857988"/>
    <x v="4889"/>
    <x v="11"/>
    <s v="13/04/2018"/>
    <s v="Comedy"/>
    <m/>
    <m/>
    <n v="98"/>
    <s v="France"/>
    <s v="French"/>
    <m/>
    <m/>
    <x v="2443"/>
    <s v="Ariane Fert, El√©onore Pourriat"/>
    <s v="Vincent Elbaz, Marie-Sophie Ferdane, Pierre Benezit, Blanche Gardin, C√©line Menville, Christ√®le Tual, R√©mi G√©rard, Olivier Pajot, Jamel Barbouche, Jessica Blue, Mourad Boudaoud, Moon Dailly, Jeanne Ferron, Claire Guillon, Atmen Kelif"/>
    <x v="2211"/>
    <s v="Vincent Elbaz, Marie-Sophie Ferdane"/>
    <s v="A shameless chauvinist gets a taste of his own medicine when he wakes up in a world dominated by women and locks horns with a powerful female author."/>
    <s v="A shameless chauvinist gets a"/>
    <n v="6.3"/>
    <n v="11563"/>
    <m/>
    <m/>
    <x v="4"/>
    <m/>
    <m/>
    <m/>
    <n v="90"/>
  </r>
  <r>
    <s v="tt6781982"/>
    <x v="4890"/>
    <x v="11"/>
    <d v="2018-08-11T00:00:00"/>
    <s v="Comedy"/>
    <m/>
    <m/>
    <n v="111"/>
    <s v="USA"/>
    <s v="English"/>
    <s v="Spanish"/>
    <s v="French"/>
    <x v="443"/>
    <s v="Kevin Hart, Harry Ratchford"/>
    <s v="Kevin Hart, Tiffany Haddish, Rob Riggle, Romany Malco, Taran Killam, Megalyn Echikunwoke, Al Madrigal, Mary Lynn Rajskub, Keith David, Anne Winters, Fat Joe, Ben Schwartz, Yvonne Orji, Bresha Webb, Jeff Rose"/>
    <x v="1108"/>
    <s v="Kevin Hart, Tiffany Haddish"/>
    <s v="A group of high school dropouts are forced to attend night school in hope that they'll pass the GED exam to finish high school."/>
    <s v="A group of high school dropouts"/>
    <n v="5.6"/>
    <n v="32865"/>
    <n v="29889724.300795987"/>
    <n v="29000000"/>
    <x v="3315"/>
    <n v="77339130"/>
    <n v="106269181.62798297"/>
    <n v="103105878"/>
    <n v="301"/>
  </r>
  <r>
    <s v="tt6865690"/>
    <x v="4891"/>
    <x v="11"/>
    <s v="20/06/2019"/>
    <s v="Comedy"/>
    <s v=" Drama"/>
    <m/>
    <n v="90"/>
    <s v="USA"/>
    <s v="English"/>
    <m/>
    <m/>
    <x v="2444"/>
    <s v="Wayne Roberts"/>
    <s v="Johnny Depp, Rosemarie DeWitt, Odessa Young, Danny Huston, Zoey Deutch, Devon Terrell, Ron Livingston, Linda Emond, Matreya Scarrwener, Siobhan Fallon Hogan, Paloma Kwiatkowski, Kaitlyn Bernard, Michael Kopsa, Dion Riley, Justine Warrington"/>
    <x v="6"/>
    <s v="Johnny Depp, Rosemarie DeWitt"/>
    <s v="A college professor lives his life with reckless abandon after being diagnosed with a terminal illness."/>
    <s v="A college professor lives his"/>
    <n v="6.7"/>
    <n v="21068"/>
    <m/>
    <m/>
    <x v="4"/>
    <m/>
    <m/>
    <n v="3672959"/>
    <n v="235"/>
  </r>
  <r>
    <s v="tt6866224"/>
    <x v="4892"/>
    <x v="11"/>
    <s v="27/02/2020"/>
    <s v="Drama"/>
    <s v=" Thriller"/>
    <m/>
    <n v="111"/>
    <s v="Canada, Belgium"/>
    <s v="Russian"/>
    <s v="English"/>
    <s v="Spanish"/>
    <x v="2445"/>
    <s v="Kim Nguyen"/>
    <s v="Jesse Eisenberg, Alexander Skarsg√•rd, Salma Hayek, Michael Mando, Johan Heldenbergh, Ayisha Issa, Mark Slacke, Sarah Goldberg, Frank Schorpion, Kwasi Songui, Conrad Pla, Julian Bailey, Jessica Greco, Robert Reynolds, Anna Maguire"/>
    <x v="1139"/>
    <s v="Jesse Eisenberg, Alexander Skarsg√•rd"/>
    <s v="A pair of high-frequency traders go up against their old boss in an effort to make millions in a fiber-optic cable deal."/>
    <s v="A pair of high-frequency traders"/>
    <n v="6.2"/>
    <n v="10486"/>
    <m/>
    <m/>
    <x v="4"/>
    <n v="371784"/>
    <m/>
    <n v="876980"/>
    <n v="87"/>
  </r>
  <r>
    <s v="tt6878038"/>
    <x v="4893"/>
    <x v="19"/>
    <d v="2017-02-08T00:00:00"/>
    <s v="Action"/>
    <s v=" Drama"/>
    <s v=" History"/>
    <n v="137"/>
    <s v="South Korea"/>
    <s v="Korean"/>
    <s v="German"/>
    <s v="English"/>
    <x v="2446"/>
    <s v="Yu-na Eom"/>
    <s v="Kang-ho Song, Thomas Kretschmann, Hae-Jin Yoo, Jun-Yeol Ryu, Hyuk-kwon Park, Gwi-hwa Choi, Soon-bae Cha, Sin Dam-soo, Seong-hyeon Ryoo, Tae-goo Eom, Min-hee Park, Jeong-eun Lee, Eun-mi Yoo, Kwon Soon-Joon, Yoon Seok-ho"/>
    <x v="445"/>
    <s v="Kang-ho Song, Thomas Kretschmann"/>
    <s v="A widowed father and taxi driver who drives a German reporter from Seoul to Gwangju to cover the 1980 uprising, soon finds himself regretting his decision after being caught in the violence around him."/>
    <s v="A widowed father and taxi driver"/>
    <n v="7.9"/>
    <n v="14480"/>
    <m/>
    <m/>
    <x v="4"/>
    <n v="1527829"/>
    <m/>
    <n v="86252940"/>
    <n v="54"/>
  </r>
  <r>
    <s v="tt6878378"/>
    <x v="4894"/>
    <x v="19"/>
    <s v="24/08/2017"/>
    <s v="Action"/>
    <s v=" Thriller"/>
    <m/>
    <n v="149"/>
    <s v="India"/>
    <s v="Tamil"/>
    <m/>
    <m/>
    <x v="2447"/>
    <s v="Siva, Siva"/>
    <s v="Ajith Kumar, Vivek Oberoi, Kajal Aggarwal, Akshara Haasan, Karunakaran, Amila Terzimehic, Serge Crozon-Cazin, Bashar Rahal, Arav Chowdharry, Billy Murali, Branka Pujic, Anka Gacesa, Bojana Ordinacev, Vojislav Tomic, Katarina Gojkovic"/>
    <x v="1500"/>
    <s v="Ajith Kumar, Vivek Oberoi"/>
    <s v="An Interpol agent betrayed by his friends sets out to take revenge against the friends who work for a secret agency."/>
    <s v="An Interpol agent betrayed by"/>
    <n v="5.6"/>
    <n v="10451"/>
    <m/>
    <s v="INR 120"/>
    <x v="4"/>
    <m/>
    <m/>
    <n v="1151913"/>
    <n v="59"/>
  </r>
  <r>
    <s v="tt6900448"/>
    <x v="4895"/>
    <x v="11"/>
    <s v="20/07/2018"/>
    <s v="Animation"/>
    <s v=" Adventure"/>
    <s v=" Drama"/>
    <n v="98"/>
    <s v="Japan"/>
    <s v="Japanese"/>
    <s v="English"/>
    <m/>
    <x v="1070"/>
    <s v="Mamoru Hosoda"/>
    <s v="Rebecca Hall, Daniel Dae Kim, John Cho, Stephanie Sheh, Crispin Freeman, Erin Fitzgerald, Victoria Grace, K√¥ji Yakusho, Michael Sinterniklaas, Victor Brandt, Erica Schroeder, Masaharu Fukuyama, Kumiko As√¥, Valerie Arem, Haru Kuroki"/>
    <x v="976"/>
    <s v="Rebecca Hall, Daniel Dae Kim"/>
    <s v="A young boy encounters a magical garden which enables him to travel through time and meet his relatives from different eras, with guidance by his younger sister from the future."/>
    <s v="A young boy encounters a magical"/>
    <n v="7"/>
    <n v="11521"/>
    <m/>
    <m/>
    <x v="4"/>
    <n v="812794"/>
    <m/>
    <n v="27526961"/>
    <n v="60"/>
  </r>
  <r>
    <s v="tt6902676"/>
    <x v="4896"/>
    <x v="18"/>
    <d v="2020-05-03T00:00:00"/>
    <s v="Action"/>
    <s v=" Comedy"/>
    <s v=" Thriller"/>
    <n v="98"/>
    <s v="UK, Germany, New Zealand"/>
    <s v="English"/>
    <m/>
    <m/>
    <x v="2162"/>
    <s v="Jason Lei Howden"/>
    <s v="Samara Weaving, Daniel Radcliffe, Rhys Darby, Mark Rowley, Natasha Liu Bordizzo, Ned Dennehy, Grant Bowler, Josh Thomson, Hanako Footman, Milo Cawthorne, Mattias Inwood, Set Sj√∂strand, Racheal Ofori, Colin Moy, Edwin Wright"/>
    <x v="2212"/>
    <s v="Samara Weaving, Daniel Radcliffe"/>
    <s v="A guy relies on his newly-acquired gladiator skills to save his ex-girlfriend from kidnappers."/>
    <s v="A guy relies on his newly-acquired"/>
    <n v="6.3"/>
    <n v="30840"/>
    <m/>
    <m/>
    <x v="4"/>
    <m/>
    <m/>
    <n v="979330"/>
    <n v="317"/>
  </r>
  <r>
    <s v="tt6908274"/>
    <x v="4897"/>
    <x v="11"/>
    <s v="22/03/2019"/>
    <s v="Drama"/>
    <s v=" Fantasy"/>
    <s v=" Mystery"/>
    <n v="128"/>
    <s v="Spain"/>
    <s v="Spanish"/>
    <m/>
    <m/>
    <x v="1787"/>
    <s v="Oriol Paulo, Lara Sendim"/>
    <s v="Adriana Ugarte, Chino Dar√≠n, Javier Guti√©rrez, √Ålvaro Morte, Nora Navas, Miquel Fern√°ndez, Clara Segura, Mima Riera, Aina Clotet, Albert P√©rez, Julio Bohigas-Couto, Francesc Orella, Ana Wagener, Silvia Alonso, Bel√©n Rueda"/>
    <x v="2213"/>
    <s v="Adriana Ugarte, Chino Dar√≠n"/>
    <s v="Two storms separated by 25 years. A woman murdered. A daughter missed. Only 72 hours to discover the truth."/>
    <s v="Two storms separated by 25 years."/>
    <n v="7.4"/>
    <n v="36972"/>
    <m/>
    <m/>
    <x v="4"/>
    <m/>
    <m/>
    <n v="17325485"/>
    <n v="253"/>
  </r>
  <r>
    <s v="tt6791096"/>
    <x v="4898"/>
    <x v="11"/>
    <s v="22/08/2018"/>
    <s v="Comedy"/>
    <s v=" Romance"/>
    <m/>
    <n v="110"/>
    <s v="China, USA"/>
    <s v="English"/>
    <m/>
    <m/>
    <x v="2448"/>
    <s v="Abby Kohn, Marc Silverstein"/>
    <s v="Amy Schumer, Michelle Williams, Tom Hopper, Rory Scovel, Adrian Martinez, Emily Ratajkowski, Aidy Bryant, Busy Philipps, Lauren Hutton, Sasheer Zamata, Angela Davis, Caroline Day, Anastagia Pierre, Gia Crovatin, Olivia Culpo"/>
    <x v="1773"/>
    <s v="Amy Schumer, Michelle Williams"/>
    <s v="A woman struggling with insecurity wakes from a fall believing she is the most beautiful and capable woman on the planet. Her new confidence empowers her to live fearlessly, but what happens when she realizes her appearance never changed?"/>
    <s v="A woman struggling with insecurity"/>
    <n v="5.5"/>
    <n v="47051"/>
    <n v="32981764.745705917"/>
    <n v="32000000"/>
    <x v="3316"/>
    <n v="48795601"/>
    <n v="97439909.610189795"/>
    <n v="94539426"/>
    <n v="615"/>
  </r>
  <r>
    <s v="tt6802308"/>
    <x v="4899"/>
    <x v="11"/>
    <d v="2018-08-02T00:00:00"/>
    <s v="Biography"/>
    <s v=" Drama"/>
    <s v=" Thriller"/>
    <n v="94"/>
    <s v="USA"/>
    <s v="English"/>
    <s v="French"/>
    <s v="Arabic"/>
    <x v="136"/>
    <s v="Dorothy Blyskal, Anthony Sadler"/>
    <s v="Ray Corasani, Alek Skarlatos, Anthony Sadler, Spencer Stone, Judy Greer, Jenna Fischer, Irene White, William Jennings, Bryce Gheisar, Stephen Matthew Smith, P.J. Byrne, Paul-Mik√©l Williams, Thomas Lennon, Tony Hale, Grant Weaver"/>
    <x v="2214"/>
    <s v="Ray Corasani, Alek Skarlatos"/>
    <s v="An attempted terrorist attack on a Paris bound train is prevented by three courageous young Americans. Their friendship was their greatest weapon that saved the lives of those on board."/>
    <s v="An attempted terrorist attack"/>
    <n v="5.2"/>
    <n v="27885"/>
    <n v="30920404.449099299"/>
    <n v="30000000"/>
    <x v="3317"/>
    <n v="36276286"/>
    <n v="58827394.919082128"/>
    <n v="57076286"/>
    <n v="437"/>
  </r>
  <r>
    <s v="tt6916362"/>
    <x v="4900"/>
    <x v="11"/>
    <d v="2018-04-10T00:00:00"/>
    <s v="Crime"/>
    <s v=" Mystery"/>
    <s v=" Thriller"/>
    <n v="119"/>
    <s v="Denmark, Germany"/>
    <s v="Danish"/>
    <s v="Arabic"/>
    <s v="Spanish"/>
    <x v="2449"/>
    <s v="Jussi Adler-Olsen, Nikolaj Arcel"/>
    <s v="Nikolaj Lie Kaas, Fares Fares, Johanne Louise Schmidt, S√∏ren Pilmark, Fanny Bornedal, Clara Rosager, Luise Skov, Amanda Radeljak, Anders Hove, Nicolas Bro, Elliott Crosset Hove, Birthe Neumann, Anders Juul, Michael Brostrup, Marianne H√∏gsbro"/>
    <x v="378"/>
    <s v="Nikolaj Lie Kaas, Fares Fares"/>
    <s v="A series of mysterious disappearances in 2006 are eerily connected to the same institution."/>
    <s v="A series of mysterious disappearances"/>
    <n v="7.4"/>
    <n v="11473"/>
    <m/>
    <s v="DKK 39000000"/>
    <x v="4"/>
    <m/>
    <m/>
    <n v="470308"/>
    <n v="35"/>
  </r>
  <r>
    <s v="tt6806448"/>
    <x v="4901"/>
    <x v="18"/>
    <d v="2019-08-08T00:00:00"/>
    <s v="Action"/>
    <s v=" Adventure"/>
    <s v=" Thriller"/>
    <n v="137"/>
    <s v="USA, Japan"/>
    <s v="English"/>
    <s v="Samoan"/>
    <s v="Russian"/>
    <x v="2025"/>
    <s v="Chris Morgan, Drew Pearce"/>
    <s v="Dwayne Johnson, Jason Statham, Idris Elba, Vanessa Kirby, Helen Mirren, Eiza Gonz√°lez, Eddie Marsan, Eliana Sua, Cliff Curtis, Lori Pelenise Tuisano, John Tui, Joshua Mauga, Joe Anoa'i, Rob Delaney, Alex King"/>
    <x v="352"/>
    <s v="Dwayne Johnson, Jason Statham"/>
    <s v="Lawman Luke Hobbs (Dwayne &quot;The Rock&quot; Johnson) and outcast Deckard Shaw (Jason Statham) form an unlikely alliance when a cyber-genetically enhanced villain threatens the future of humanity."/>
    <s v="Lawman Luke Hobbs (Dwayne &quot;The"/>
    <n v="6.4"/>
    <n v="158617"/>
    <n v="202467368.38811401"/>
    <n v="200000000"/>
    <x v="3318"/>
    <n v="173956935"/>
    <n v="768421300.43098855"/>
    <n v="759056935"/>
    <n v="1228"/>
  </r>
  <r>
    <s v="tt6811018"/>
    <x v="4902"/>
    <x v="18"/>
    <s v="18/04/2019"/>
    <s v="Action"/>
    <s v=" Adventure"/>
    <s v=" Family"/>
    <n v="120"/>
    <s v="UK, USA"/>
    <s v="English"/>
    <m/>
    <m/>
    <x v="1618"/>
    <s v="Joe Cornish"/>
    <s v="Louis Ashbourne Serkis, Denise Gough, Dean Chaumoo, Tom Taylor, Rhianna Dorris, Nathan Stewart-Jarrett, Noma Dumezweni, Rebecca Ferguson, Mark Bonnar, Angus Imrie, Louis Martin, Joey Ansah, Adam Leese, Alexandra Roach, Nick Mohammed"/>
    <x v="2215"/>
    <s v="Louis Ashbourne Serkis"/>
    <s v="A band of kids embark on an epic quest to thwart a medieval menace."/>
    <s v="A band of kids embark on an epic"/>
    <n v="6"/>
    <n v="14010"/>
    <n v="59727873.674493633"/>
    <n v="59000000"/>
    <x v="3319"/>
    <n v="16790790"/>
    <n v="32537488.066706605"/>
    <n v="32140970"/>
    <n v="181"/>
  </r>
  <r>
    <s v="tt6938828"/>
    <x v="4903"/>
    <x v="11"/>
    <d v="2019-03-01T00:00:00"/>
    <s v="Biography"/>
    <s v=" Drama"/>
    <m/>
    <n v="111"/>
    <s v="Ireland, Switzerland, UK, France, USA"/>
    <s v="English"/>
    <s v="French"/>
    <m/>
    <x v="4"/>
    <s v="Jean-Claude Carri√®re, Julian Schnabel"/>
    <s v="Willem Dafoe, Rupert Friend, Oscar Isaac, Mads Mikkelsen, Mathieu Amalric, Emmanuelle Seigner, Niels Arestrup, Anne Consigny, Amira Casar, Vincent Perez, Lolita Chammah, Stella Schnabel, Vladimir Consigny, Arthur Jacquin, Solal Forte"/>
    <x v="165"/>
    <s v="Willem Dafoe, Rupert Friend"/>
    <s v="New York City police detective John Shaft (nephew of the original 1970s detective) goes on a personal mission to make sure the son of a real estate tycoon is brought to justice after a racially-motivated murder."/>
    <s v="New York City police detective"/>
    <n v="6.9"/>
    <n v="26276"/>
    <m/>
    <m/>
    <x v="4"/>
    <n v="2294915"/>
    <m/>
    <n v="11235662"/>
    <n v="186"/>
  </r>
  <r>
    <s v="tt6952960"/>
    <x v="4904"/>
    <x v="11"/>
    <s v="13/12/2018"/>
    <s v="Drama"/>
    <m/>
    <m/>
    <n v="96"/>
    <s v="USA, Israel, UK, Canada"/>
    <s v="English"/>
    <m/>
    <m/>
    <x v="2450"/>
    <s v="Sara Colangelo, Nadav Lapid"/>
    <s v="Maggie Gyllenhaal, Gael Garc√≠a Bernal, Ato Blankson-Wood, Libya Pugh, Michael Chernus, Carter Kojima, Jillian Panlilio, Parker Sevak, Anna Baryshnikov, Noah Rhodes, Rosa Salazar, Daisy Tahan, Haley Murphy, Sam Jules, Carson Grant"/>
    <x v="773"/>
    <s v="Maggie Gyllenhaal, Gael Garc√≠a Bernal"/>
    <s v="A kindergarten teacher in New York becomes obsessed with one of her students whom she believes is a child prodigy."/>
    <s v="A kindergarten teacher in New"/>
    <n v="6.7"/>
    <n v="12343"/>
    <m/>
    <m/>
    <x v="4"/>
    <m/>
    <m/>
    <n v="681765"/>
    <n v="119"/>
  </r>
  <r>
    <s v="tt6820256"/>
    <x v="4905"/>
    <x v="11"/>
    <s v="31/01/2019"/>
    <s v="Adventure"/>
    <s v=" Drama"/>
    <m/>
    <n v="98"/>
    <s v="Iceland"/>
    <s v="English"/>
    <s v="Danish"/>
    <m/>
    <x v="2451"/>
    <s v="Joe Penna, Ryan Morrison"/>
    <s v="Mads Mikkelsen, Maria Thelma Sm√°rad√≥ttir, Tintrinai Thikhasuk"/>
    <x v="548"/>
    <s v="Mads Mikkelsen, Maria Thelma Sm√°rad√≥ttir"/>
    <s v="A man stranded in the Arctic after a plane crash must decide whether to remain in the relative safety of his makeshift camp or to embark on a deadly trek through the unknown."/>
    <s v="A man stranded in the Arctic after"/>
    <n v="6.8"/>
    <n v="39648"/>
    <n v="2061360.2966066198"/>
    <n v="2000000"/>
    <x v="3320"/>
    <n v="2410795"/>
    <n v="4271146.7800101023"/>
    <n v="4144008"/>
    <n v="345"/>
  </r>
  <r>
    <s v="tt6967980"/>
    <x v="4906"/>
    <x v="19"/>
    <s v="18/08/2017"/>
    <s v="Comedy"/>
    <s v=" Romance"/>
    <m/>
    <n v="116"/>
    <s v="India"/>
    <s v="Hindi"/>
    <m/>
    <m/>
    <x v="2452"/>
    <s v="Bareilly Ki Barfi, Shreyas Jain"/>
    <s v="Ayushmann Khurrana, Kriti Sanon, Rajkummar Rao, Pankaj Tripathi, Rohit Choudhary, Swati Semwal, Javed Akhtar, Seema Bhargava, Rohit Chaudhary, Naila Grewal, Sapna Sand, Vivek Yadav"/>
    <x v="1089"/>
    <s v="Ayushmann Khurrana, Kriti Sanon"/>
    <s v="Set in the small-town of Bareilly, Bitti is a free-spirited young girl who lives life on her own terms and refuses to be pressured into getting married. Her life takes a shift when she meets Chirag Dubey and Pritam Vidrohi."/>
    <s v="Set in the small-town of Bareilly,"/>
    <n v="7.5"/>
    <n v="18115"/>
    <m/>
    <m/>
    <x v="4"/>
    <m/>
    <m/>
    <n v="129454"/>
    <n v="101"/>
  </r>
  <r>
    <s v="tt6980546"/>
    <x v="4907"/>
    <x v="11"/>
    <s v="20/04/2018"/>
    <s v="Action"/>
    <s v=" Drama"/>
    <m/>
    <n v="173"/>
    <s v="India"/>
    <s v="Telugu"/>
    <s v="Tamil"/>
    <m/>
    <x v="2275"/>
    <s v="Srihari Nanu, Koratala Siva"/>
    <s v="Mahesh Babu, Kiara Advani, Prakash Raj, Sarath Kumar, Devaraj, Rajsekhar Aningi, Aamani, Sithara, Saakshi Sivaa, Anish Kuruvilla, Kadambari Kiran, Jayalalitha, Mukhtar Khan, Jayavani, Jeeva"/>
    <x v="789"/>
    <s v="Mahesh Babu, Kiara Advani"/>
    <s v="Bharat, an young graduate, becomes the C.M of Andhra Pradesh (pre-div) after his father demise without any political knowledge, faces challenges in the process of reform the society."/>
    <s v="Bharat, an young graduate, becomes"/>
    <n v="7.7"/>
    <n v="15116"/>
    <m/>
    <m/>
    <x v="4"/>
    <n v="2663090"/>
    <m/>
    <n v="3276257"/>
    <n v="143"/>
  </r>
  <r>
    <s v="tt6987770"/>
    <x v="4908"/>
    <x v="11"/>
    <d v="2019-10-05T00:00:00"/>
    <s v="Comedy"/>
    <s v=" Drama"/>
    <s v=" Romance"/>
    <n v="87"/>
    <s v="USA, UK, Canada"/>
    <s v="English"/>
    <s v="Spanish"/>
    <m/>
    <x v="1987"/>
    <s v="Victor Levin"/>
    <s v="Winona Ryder, Keanu Reeves, DJ Dallenbach, Ted Dubost, D. Rosh Wright, Greg Lucey, Donna Lynn Jones, Curt Dubost, Michael Mogull, Scott Andrews, James Gallardo, Sean Sullivan"/>
    <x v="58"/>
    <s v="Winona Ryder, Keanu Reeves"/>
    <s v="The story of two miserable and unpleasant wedding guests, Lindsay and Frank, who develop a mutual affection despite themselves."/>
    <s v="The story of two miserable and"/>
    <n v="6"/>
    <n v="23413"/>
    <m/>
    <m/>
    <x v="4"/>
    <m/>
    <m/>
    <n v="2183025"/>
    <n v="393"/>
  </r>
  <r>
    <s v="tt6823368"/>
    <x v="4909"/>
    <x v="18"/>
    <s v="17/01/2019"/>
    <s v="Drama"/>
    <s v=" Sci-Fi"/>
    <s v=" Thriller"/>
    <n v="129"/>
    <s v="USA, China"/>
    <s v="English"/>
    <s v="Spanish"/>
    <m/>
    <x v="225"/>
    <s v="M. Night Shyamalan"/>
    <s v="James McAvoy, Bruce Willis, Samuel L. Jackson, Anya Taylor-Joy, Sarah Paulson, Spencer Treat Clark, Charlayne Woodard, Luke Kirby, Adam David Thompson, M. Night Shyamalan, Shannon Destiny Ryan, Diana Silvers, Nina Wisner, Kyli Zion, Serge Didenko"/>
    <x v="652"/>
    <s v="James McAvoy, Bruce Willis"/>
    <s v="Security guard David Dunn uses his supernatural abilities to track Kevin Wendell Crumb, a disturbed man who has twenty-four personalities."/>
    <s v="Security guard David Dunn uses"/>
    <n v="6.7"/>
    <n v="197883"/>
    <n v="20246736.838811401"/>
    <n v="20000000"/>
    <x v="3321"/>
    <n v="111048468"/>
    <n v="250046227.1036157"/>
    <n v="246999039"/>
    <n v="1959"/>
  </r>
  <r>
    <s v="tt6990206"/>
    <x v="4910"/>
    <x v="19"/>
    <s v="28/09/2017"/>
    <s v="Action"/>
    <s v=" Drama"/>
    <m/>
    <n v="99"/>
    <s v="Russia"/>
    <s v="Russian"/>
    <s v="Ukrainian"/>
    <m/>
    <x v="2453"/>
    <s v="Vladimir Bragin, Aleksey Pimanov"/>
    <s v="Roman Kurtsyn, Evgeniya Lapova, Pavel Kraynov, Pavel Trubiner, Boris Shcherbakov, Elena Kotelnikova, Gennadiy Yakovlev, Aleksey Komashko, Nikita Zverev, Igor Buyanover, Ilya Dombrovskiy"/>
    <x v="2216"/>
    <s v="Roman Kurtsyn, Evgeniya Lapova"/>
    <s v="This is a story of love, faith and honor, the strength of spirit and true friendship against the backdrop of the real events of the Crimean spring of 2014."/>
    <s v="This is a story of love, faith"/>
    <n v="6.9"/>
    <n v="33073"/>
    <m/>
    <m/>
    <x v="4"/>
    <m/>
    <m/>
    <n v="5904389"/>
    <n v="30"/>
  </r>
  <r>
    <s v="tt6850820"/>
    <x v="4911"/>
    <x v="11"/>
    <s v="21/03/2019"/>
    <s v="Action"/>
    <s v=" Drama"/>
    <s v=" Thriller"/>
    <n v="101"/>
    <s v="Hong Kong, USA"/>
    <s v="English"/>
    <s v="Spanish"/>
    <m/>
    <x v="1285"/>
    <s v="Chad St. John"/>
    <s v="Jennifer Garner, John Gallagher Jr., John Ortiz, Juan Pablo Raba, Annie Ilonzeh, Jeff Hephner, Cailey Fleming, Eddie Shin, Method Man, Tyson Ritter, Ian Casselberry, Richard Cabral, Johnny Ortiz, Michael Reventar, Kyla-Drew"/>
    <x v="529"/>
    <s v="Jennifer Garner, John Gallagher Jr."/>
    <s v="Five years after her husband and daughter are killed in a senseless act of violence, a woman comes back from self-imposed exile to seek revenge against those responsible and the system that let them go free."/>
    <s v="Five years after her husband and"/>
    <n v="6.5"/>
    <n v="49016"/>
    <n v="25767003.707582746"/>
    <n v="25000000"/>
    <x v="3322"/>
    <n v="35418723"/>
    <n v="55572957.417965084"/>
    <n v="53918723"/>
    <n v="733"/>
  </r>
  <r>
    <s v="tt6857112"/>
    <x v="4912"/>
    <x v="18"/>
    <d v="2019-04-04T00:00:00"/>
    <s v="Horror"/>
    <s v=" Mystery"/>
    <s v=" Thriller"/>
    <n v="116"/>
    <s v="USA, China, Japan"/>
    <s v="English"/>
    <m/>
    <m/>
    <x v="2326"/>
    <s v="Jordan Peele"/>
    <s v="Lupita Nyong'o, Winston Duke, Elisabeth Moss, Tim Heidecker, Shahadi Wright Joseph, Evan Alex, Yahya Abdul-Mateen II, Anna Diop, Cali Sheldon, Noelle Sheldon, Madison Curry, Ashley McKoy, Napiera Groves, Lon Gowan, Alan Frazier"/>
    <x v="2217"/>
    <s v="Lupita Nyong'o, Winston Duke"/>
    <s v="A family's serene beach vacation turns to chaos when their doppelg√§ngers appear and begin to terrorize them."/>
    <s v="A family's serene beach vacation"/>
    <n v="6.9"/>
    <n v="210015"/>
    <n v="20246736.838811401"/>
    <n v="20000000"/>
    <x v="3323"/>
    <n v="175084580"/>
    <n v="258332751.82913077"/>
    <n v="255184580"/>
    <n v="3082"/>
  </r>
  <r>
    <s v="tt6857166"/>
    <x v="4913"/>
    <x v="11"/>
    <d v="2019-04-04T00:00:00"/>
    <s v="Comedy"/>
    <s v=" Drama"/>
    <s v=" Romance"/>
    <n v="104"/>
    <s v="USA"/>
    <s v="English"/>
    <s v="Hungarian"/>
    <m/>
    <x v="2454"/>
    <s v="Bill Holderman, Erin Simms"/>
    <s v="Diane Keaton, Jane Fonda, Candice Bergen, Mary Steenburgen, Andy Garcia, Craig T. Nelson, Don Johnson, Ed Begley Jr., Richard Dreyfuss, Wallace Shawn, Alicia Silverstone, Katie Aselton, Mircea Monroe, Tommy Dewey, John Shartzer"/>
    <x v="840"/>
    <s v="Diane Keaton, Jane Fonda"/>
    <s v="Four lifelong friends have their lives forever changed after reading 50 Shades of Grey in their monthly book club."/>
    <s v="Four lifelong friends have their"/>
    <n v="6.1"/>
    <n v="24375"/>
    <n v="10306801.483033098"/>
    <n v="10000000"/>
    <x v="3324"/>
    <n v="68566296"/>
    <n v="107642367.09636895"/>
    <n v="104438188"/>
    <n v="310"/>
  </r>
  <r>
    <s v="tt7019842"/>
    <x v="4914"/>
    <x v="11"/>
    <d v="2018-04-10T00:00:00"/>
    <s v="Drama"/>
    <s v=" Romance"/>
    <m/>
    <n v="158"/>
    <s v="India"/>
    <s v="Tamil"/>
    <m/>
    <m/>
    <x v="2455"/>
    <s v="C. Prem Kumar"/>
    <s v="Vijay Sethupathi, Trisha Krishnan, Varsha Bollamma, Adithya Bhaskar, Gouri Kishan, Devadarshini Chetan, Janakaraj, Murugadass, Bagavathi Perumal, Kavithalaya Krishnan, Niyathi Kadambi, Gowthamraj, Shyam Prasad"/>
    <x v="2218"/>
    <s v="Vijay Sethupathi, Trisha Krishnan"/>
    <s v="Two high school sweethearts meet at a reunion after 22 years and reminisce about their past."/>
    <s v="Two high school sweethearts meet"/>
    <n v="8.6"/>
    <n v="16525"/>
    <m/>
    <m/>
    <x v="4"/>
    <m/>
    <m/>
    <n v="616333"/>
    <n v="382"/>
  </r>
  <r>
    <s v="tt6911608"/>
    <x v="4915"/>
    <x v="11"/>
    <d v="2018-06-09T00:00:00"/>
    <s v="Comedy"/>
    <s v=" Musical"/>
    <s v=" Romance"/>
    <n v="114"/>
    <s v="UK, USA, Japan"/>
    <s v="English"/>
    <s v="French"/>
    <s v="Greek"/>
    <x v="900"/>
    <s v="Ol Parker, Richard Curtis"/>
    <s v="Amanda Seyfried, Andy Garcia, Celia Imrie, Lily James, Alexa Davies, Jessica Keenan Wynn, Dominic Cooper, Julie Walters, Christine Baranski, Hugh Skinner, Pierce Brosnan, Omid Djalili, Josh Dylan, Gerard Monaco, Anna Antoniades"/>
    <x v="1020"/>
    <s v="Amanda Seyfried, Andy Garcia"/>
    <s v="With only the plan of moving in together after high school, two unusually devious friends seek direction in life. As a mere gag, they respond to a man's newspaper ad for a date, only to find it will greatly complicate their lives."/>
    <s v="With only the plan of moving in"/>
    <n v="6.6"/>
    <n v="75686"/>
    <n v="77301011.122748241"/>
    <n v="75000000"/>
    <x v="3325"/>
    <n v="120634935"/>
    <n v="412175856.66696149"/>
    <n v="399906661"/>
    <n v="764"/>
  </r>
  <r>
    <s v="tt6921996"/>
    <x v="4916"/>
    <x v="11"/>
    <d v="2018-11-10T00:00:00"/>
    <s v="Action"/>
    <s v=" Adventure"/>
    <s v=" Comedy"/>
    <n v="89"/>
    <s v="UK, France, USA, China"/>
    <s v="English"/>
    <s v="Russian"/>
    <s v="French"/>
    <x v="2456"/>
    <s v="William Davies"/>
    <s v="Kevin Eldon, Emma Thompson, Adam James, Rowan Atkinson, Noah Spiers, Kendra Mei, Alfie Kennedy, Jasmine Brightmore, George Turner, Rua Robertson, Adam Greaves-Neal, Nifemi Bankole, Gus Brown, Pippa Bennett-Warner, Michael Gambon"/>
    <x v="2219"/>
    <s v="Kevin Eldon, Emma Thompson"/>
    <s v="After a cyber-attack reveals the identity of all of the active undercover agents in Britain, Johnny English ("/>
    <s v="After a cyber-attack reveals the"/>
    <n v="6.2"/>
    <n v="60393"/>
    <n v="25767003.707582746"/>
    <n v="25000000"/>
    <x v="3326"/>
    <n v="4412170"/>
    <n v="163848022.98357224"/>
    <n v="158970776"/>
    <n v="414"/>
  </r>
  <r>
    <s v="tt7043012"/>
    <x v="4917"/>
    <x v="18"/>
    <d v="2019-01-02T00:00:00"/>
    <s v="Horror"/>
    <s v=" Mystery"/>
    <s v=" Thriller"/>
    <n v="113"/>
    <s v="USA"/>
    <s v="English"/>
    <m/>
    <m/>
    <x v="2089"/>
    <s v="Dan Gilroy"/>
    <s v="Jake Gyllenhaal, Rene Russo, Zawe Ashton, Tom Sturridge, Toni Collette, Natalia Dyer, Daveed Diggs, John Malkovich, Billy Magnussen, Alan Mandell, Mig Macario, Nitya Vidyasagar, Sedale Threatt Jr., Keith Bogart, Sofia Toufa"/>
    <x v="100"/>
    <s v="Jake Gyllenhaal, Rene Russo"/>
    <s v="A satire set in the contemporary art world scene of Los Angeles, where big money artists and mega-collectors pay a high price when art collides with commerce."/>
    <s v="A satire set in the contemporary"/>
    <n v="5.7"/>
    <n v="51660"/>
    <m/>
    <m/>
    <x v="4"/>
    <m/>
    <m/>
    <m/>
    <n v="527"/>
  </r>
  <r>
    <s v="tt6924650"/>
    <x v="4918"/>
    <x v="18"/>
    <s v="27/11/2019"/>
    <s v="Action"/>
    <s v=" Adventure"/>
    <s v=" Drama"/>
    <n v="138"/>
    <s v="China, Hong Kong, Canada, USA"/>
    <s v="English"/>
    <s v="Japanese"/>
    <s v="Mandarin"/>
    <x v="141"/>
    <s v="Wes Tooke"/>
    <s v="Ed Skrein, Patrick Wilson, Woody Harrelson, Luke Evans, Mandy Moore, Luke Kleintank, Dennis Quaid, Aaron Eckhart, Keean Johnson, Nick Jonas, Etsushi Toyokawa, Tadanobu Asano, Darren Criss, Brandon Sklenar, Jake Manley"/>
    <x v="1890"/>
    <s v="Ed Skrein, Patrick Wilson"/>
    <s v="The story of the Battle of Midway, told by the leaders and the sailors who fought it."/>
    <s v="The story of the Battle of Midway,"/>
    <n v="6.7"/>
    <n v="57789"/>
    <n v="101233684.194057"/>
    <n v="100000000"/>
    <x v="3327"/>
    <n v="56846802"/>
    <n v="127169738.89952178"/>
    <n v="125619985"/>
    <n v="946"/>
  </r>
  <r>
    <s v="tt7057496"/>
    <x v="4919"/>
    <x v="19"/>
    <s v="29/11/2017"/>
    <s v="Mystery"/>
    <s v=" Thriller"/>
    <m/>
    <n v="108"/>
    <s v="South Korea"/>
    <s v="Korean"/>
    <m/>
    <m/>
    <x v="2457"/>
    <s v="Hang-jun Jang"/>
    <s v="Yeon Je Hyung, Ha-Neul Kang, Mu-Yeol Kim, Na-ra Lee, Seong-kun Mun, Young-hee Na"/>
    <x v="2220"/>
    <s v="Yeon Je Hyung, Ha-Neul Kang"/>
    <s v="When his abducted brother returns seemingly a different man with no memory of the past 19 days, Jin-seok chases after the truth behind the kidnapping."/>
    <s v="When his abducted brother returns"/>
    <n v="7.4"/>
    <n v="14970"/>
    <m/>
    <m/>
    <x v="4"/>
    <m/>
    <m/>
    <n v="9968972"/>
    <n v="124"/>
  </r>
  <r>
    <s v="tt7060344"/>
    <x v="4920"/>
    <x v="11"/>
    <d v="2018-05-10T00:00:00"/>
    <s v="Action"/>
    <s v=" Crime"/>
    <s v=" Thriller"/>
    <n v="170"/>
    <s v="India"/>
    <s v="Tamil"/>
    <m/>
    <m/>
    <x v="2458"/>
    <s v="Ram Kumar"/>
    <s v="Vishnu Vishal, Radha Ravi, Sangili Murugan, Nizhalgal Ravi, Saravanan, Vinodhini Vaidynathan, Gajaraj, Sanjay, Kumar, Karunakaran, Ghibran, Abhirami, Suzane George, Munishkanth, Amala Paul"/>
    <x v="2221"/>
    <s v="Vishnu Vishal, Radha Ravi"/>
    <s v="A Sub-Inspector sets out in pursuit of a mysterious serial killer who targets teen school girls and murders them brutally"/>
    <s v="A Sub-Inspector sets out in pursuit"/>
    <n v="8.6999999999999993"/>
    <n v="19367"/>
    <m/>
    <m/>
    <x v="4"/>
    <m/>
    <m/>
    <m/>
    <n v="426"/>
  </r>
  <r>
    <s v="tt7074886"/>
    <x v="4921"/>
    <x v="11"/>
    <s v="21/02/2019"/>
    <s v="Biography"/>
    <s v=" Drama"/>
    <s v=" History"/>
    <n v="113"/>
    <s v="Canada, USA"/>
    <s v="English"/>
    <m/>
    <m/>
    <x v="923"/>
    <s v="Matt Bai, Jay Carson"/>
    <s v="Hugh Jackman, Vera Farmiga, J.K. Simmons, Mark O'Brien, Molly Ephraim, Chris Coy, Alex Karpovsky, Josh Brener, Tommy Dewey, Kaitlyn Dever, Oliver Cooper, Jenna Kanell, RJ Brown, Alfred Molina, Mamoudou Athie"/>
    <x v="13"/>
    <s v="Hugh Jackman, Vera Farmiga"/>
    <s v="A trio of sisters bond over their ambivalence toward the approaching death of their curmudgeonly father, to whom none of them was particularly close."/>
    <s v="A trio of sisters bond over their"/>
    <n v="6.1"/>
    <n v="10566"/>
    <m/>
    <m/>
    <x v="4"/>
    <n v="2000105"/>
    <m/>
    <n v="3242235"/>
    <n v="109"/>
  </r>
  <r>
    <s v="tt7098658"/>
    <x v="4922"/>
    <x v="11"/>
    <d v="2018-11-05T00:00:00"/>
    <s v="Action"/>
    <s v=" Drama"/>
    <s v=" Thriller"/>
    <n v="138"/>
    <s v="India"/>
    <s v="Hindi"/>
    <m/>
    <m/>
    <x v="2292"/>
    <s v="Harinder S. Sikka, Meghna Gulzar"/>
    <s v="Alia Bhatt, Vicky Kaushal, Rajit Kapoor, Shishir Sharma, Ashwath Bhatt, Jaideep Ahlawat, Soni Razdan, Arif Zakaria, Amruta Khanvilkar, Kanwaljit Singh, Aman Vasishth, Veer Samra, Saloni, Deepak Saini, Sima Pari"/>
    <x v="1675"/>
    <s v="Alia Bhatt, Vicky Kaushal"/>
    <s v="A Kashmiri woman agrees to marry a Pakistani army officer in order to spy on Pakistan during the Indo-Pakistan War of 1971."/>
    <s v="A Kashmiri woman agrees to marry"/>
    <n v="7.8"/>
    <n v="24049"/>
    <m/>
    <s v="INR 300000000"/>
    <x v="4"/>
    <m/>
    <m/>
    <n v="1812763"/>
    <n v="183"/>
  </r>
  <r>
    <s v="tt6966692"/>
    <x v="4923"/>
    <x v="11"/>
    <s v="31/01/2019"/>
    <s v="Biography"/>
    <s v=" Comedy"/>
    <s v=" Drama"/>
    <n v="130"/>
    <s v="USA, China"/>
    <s v="English"/>
    <s v="Italian"/>
    <s v="Russian"/>
    <x v="2459"/>
    <s v="Nick Vallelonga, Brian Hayes Currie"/>
    <s v="Viggo Mortensen, Mahershala Ali, Linda Cardellini, Sebastian Maniscalco, Dimiter D. Marinov, Mike Hatton, P.J. Byrne, Joe Cortese, Maggie Nixon, Von Lewis, Jon Sortland, Don Stark, Anthony Mangano, Paul Sloan, Quinn Duffy"/>
    <x v="463"/>
    <s v="Viggo Mortensen, Mahershala Ali"/>
    <s v="A working-class Italian-American bouncer becomes the driver of an African-American classical pianist on a tour of venues through the 1960s American South."/>
    <s v="A working-class Italian-American"/>
    <n v="8.1999999999999993"/>
    <n v="341975"/>
    <n v="23705643.410976127"/>
    <n v="23000000"/>
    <x v="3328"/>
    <n v="85080171"/>
    <n v="331624075.20306385"/>
    <n v="321752656"/>
    <n v="1472"/>
  </r>
  <r>
    <s v="tt6998518"/>
    <x v="4924"/>
    <x v="11"/>
    <d v="2018-12-10T00:00:00"/>
    <s v="Action"/>
    <s v=" Fantasy"/>
    <s v=" Horror"/>
    <n v="121"/>
    <s v="UK, Belgium"/>
    <s v="English"/>
    <m/>
    <m/>
    <x v="2460"/>
    <s v="Panos Cosmatos, Aaron Stewart-Ahn"/>
    <s v="Nicolas Cage, Andrea Riseborough, Linus Roache, Ned Dennehy, Olwen Fou√©r√©, Richard Brake, Bill Duke, Line Pillet, Cl√©ment Baronnet, Alexis Julemont, Stephan Fraser, Ivailo Dimitrov, Hayley Saywell, Kalin Kerin, Tam√°s Hagyu√≥"/>
    <x v="130"/>
    <s v="Nicolas Cage, Andrea Riseborough"/>
    <s v="The enchanted lives of a couple in a secluded forest are brutally shattered by a nightmarish hippie cult and their demon-biker henchmen, propelling a man into a spiraling, surreal rampage of vengeance."/>
    <s v="The enchanted lives of a couple"/>
    <n v="6.6"/>
    <n v="59764"/>
    <n v="6184080.8898198595"/>
    <n v="6000000"/>
    <x v="3329"/>
    <n v="1214525"/>
    <n v="1571663.5445447513"/>
    <n v="1524880"/>
    <n v="898"/>
  </r>
  <r>
    <s v="tt7133686"/>
    <x v="4925"/>
    <x v="11"/>
    <d v="2018-07-09T00:00:00"/>
    <s v="Animation"/>
    <s v=" Action"/>
    <s v=" Adventure"/>
    <n v="106"/>
    <s v="China, Canada, USA"/>
    <s v="English"/>
    <s v="Mandarin"/>
    <m/>
    <x v="2461"/>
    <s v="Kevin R. Adams, Joe Ksander"/>
    <s v="John Krasinski, Charlyne Yi, Jason Sudeikis, Michael Pe√±a, David Cross, Constance Wu, Kiana Led√©, Anna Akana, Issac Ryan Brown, Reba Buhr, Amber Friendly, Jet Jurgensmeyer, Joe Ksander, Shaye Ogbonna, Jon Oswald"/>
    <x v="660"/>
    <s v="John Krasinski, Charlyne Yi"/>
    <s v="A friendship with a top-secret robot turns a lonely girl's life into a thrilling adventure as they take on bullies, evil bots and a scheming madman."/>
    <s v="A friendship with a top-secret"/>
    <n v="6.6"/>
    <n v="13382"/>
    <m/>
    <s v="CNY 150000000"/>
    <x v="4"/>
    <m/>
    <m/>
    <n v="2379961"/>
    <n v="302"/>
  </r>
  <r>
    <s v="tt7008872"/>
    <x v="4926"/>
    <x v="11"/>
    <s v="14/03/2019"/>
    <s v="Biography"/>
    <s v=" Drama"/>
    <m/>
    <n v="115"/>
    <s v="Australia, USA"/>
    <s v="English"/>
    <m/>
    <m/>
    <x v="2250"/>
    <s v="Garrard Conley, Joel Edgerton"/>
    <s v="Lucas Hedges, Nicole Kidman, Russell Crowe, Madelyn Cline, Victor McCay, David Joseph Craig, Troye Sivan, Emily Hinkler, Devin Michael, Matt Burke, Lindsey Moser, Jesse LaTourette, Britton Sear, David Ditmore, William Ngo"/>
    <x v="2222"/>
    <s v="Lucas Hedges, Nicole Kidman"/>
    <s v="The son of a Baptist preacher unwillingly participates in a church-supported gay conversion program after being forcibly outed to his parents."/>
    <s v="The son of a Baptist preacher"/>
    <n v="6.9"/>
    <n v="29188"/>
    <n v="11337481.63133641"/>
    <n v="11000000"/>
    <x v="3330"/>
    <n v="6788692"/>
    <n v="12216735.282931145"/>
    <n v="11853081"/>
    <n v="188"/>
  </r>
  <r>
    <s v="tt7014006"/>
    <x v="4927"/>
    <x v="11"/>
    <d v="2018-03-08T00:00:00"/>
    <s v="Comedy"/>
    <s v=" Drama"/>
    <m/>
    <n v="93"/>
    <s v="USA"/>
    <s v="English"/>
    <m/>
    <m/>
    <x v="2462"/>
    <s v="Bo Burnham"/>
    <s v="Elsie Fisher, Josh Hamilton, Emily Robinson, Jake Ryan, Daniel Zolghadri, Fred Hechinger, Imani Lewis, Luke Prael, Catherine Oliviere, Nora Mullins, Gerald W. Jones, Missy Yager, Shacha Temirov, Greg Crowe, Thomas John O'Reilly"/>
    <x v="2223"/>
    <s v="Elsie Fisher, Josh Hamilton"/>
    <s v="An introverted teenage girl tries to survive the last week of her disastrous eighth grade year before leaving to start high school."/>
    <s v="An introverted teenage girl tries"/>
    <n v="7.4"/>
    <n v="58961"/>
    <n v="2061360.2966066198"/>
    <n v="2000000"/>
    <x v="3331"/>
    <n v="13539709"/>
    <n v="14787614.372211803"/>
    <n v="14347433"/>
    <n v="422"/>
  </r>
  <r>
    <s v="tt7139936"/>
    <x v="4928"/>
    <x v="18"/>
    <s v="28/11/2019"/>
    <s v="Comedy"/>
    <s v=" Romance"/>
    <m/>
    <n v="92"/>
    <s v="USA"/>
    <s v="English"/>
    <m/>
    <m/>
    <x v="165"/>
    <s v="Woody Allen"/>
    <s v="Timoth√©e Chalamet, Elle Fanning, Liev Schreiber, Suzanne Smith, Olivia Boreham-Wing, Ben Warheit, Griffin Newman, Selena Gomez, Gus Birney, Elijah Boothe, Will Rogers, Annaleigh Ashford, Jude Law, Frank Marzullo, Kirby Mitchell"/>
    <x v="1912"/>
    <s v="Timoth√©e Chalamet, Elle Fanning"/>
    <s v="A young couple arrives in New York for a weekend where they are met with bad weather and a series of adventures."/>
    <s v="A young couple arrives in New"/>
    <n v="6.6"/>
    <n v="25038"/>
    <m/>
    <m/>
    <x v="4"/>
    <m/>
    <m/>
    <n v="21334794"/>
    <n v="190"/>
  </r>
  <r>
    <s v="tt7146812"/>
    <x v="4929"/>
    <x v="20"/>
    <s v="19/08/2020"/>
    <s v="Animation"/>
    <s v=" Adventure"/>
    <s v=" Comedy"/>
    <n v="102"/>
    <s v="USA"/>
    <s v="English"/>
    <m/>
    <m/>
    <x v="1607"/>
    <s v="Dan Scanlon, Keith Bunin"/>
    <s v="Tom Holland, Chris Pratt, Julia Louis-Dreyfus, Octavia Spencer, Mel Rodriguez, Kyle Bornheimer, Lena Waithe, Ali Wong, Grey Griffin, Tracey Ullman, Wilmer Valderrama, George Psarras, John Ratzenberger"/>
    <x v="1485"/>
    <s v="Tom Holland, Chris Pratt"/>
    <s v="Two elven brothers embark on a quest to bring their father back for one day."/>
    <s v="Two elven brothers embark on a"/>
    <n v="7.4"/>
    <n v="76905"/>
    <m/>
    <m/>
    <x v="4"/>
    <n v="61555145"/>
    <m/>
    <n v="136037267"/>
    <n v="617"/>
  </r>
  <r>
    <s v="tt7026672"/>
    <x v="4930"/>
    <x v="11"/>
    <s v="14/06/2018"/>
    <s v="Drama"/>
    <s v=" Fantasy"/>
    <s v=" Romance"/>
    <n v="97"/>
    <s v="Canada, UK, USA"/>
    <s v="English"/>
    <m/>
    <m/>
    <x v="1688"/>
    <s v="Jesse Andrews, David Levithan"/>
    <s v="Angourie Rice, Justice Smith, Jeni Ross, Lucas Jade Zumann, Rory McDonald, Katie Douglas, Jacob Batalon, Ian Alexander, Sean Jones, Colin Ford, Jake Sim, Nicole Law, Karena Evans, Owen Teague, Hannah Alissa Richardson"/>
    <x v="2224"/>
    <s v="Angourie Rice, Justice Smith"/>
    <s v="A shy teenager falls for a spirit who wakes up in the body of a different person every morning."/>
    <s v="A shy teenager falls for a spirit"/>
    <n v="6.4"/>
    <n v="17477"/>
    <n v="5050332.7266862188"/>
    <n v="4900000"/>
    <x v="3332"/>
    <n v="6102076"/>
    <n v="10741590.811554406"/>
    <n v="10421847"/>
    <n v="118"/>
  </r>
  <r>
    <s v="tt7160070"/>
    <x v="4931"/>
    <x v="19"/>
    <s v="20/12/2017"/>
    <s v="Action"/>
    <s v=" Drama"/>
    <s v=" Fantasy"/>
    <n v="139"/>
    <s v="South Korea"/>
    <s v="Korean"/>
    <m/>
    <m/>
    <x v="2463"/>
    <s v="Ho-min Ju, Yong-hwa Kim"/>
    <s v="Jung-woo Ha, Tae-Hyun Cha, Ji-Hoon Ju, Hyang-gi Kim, Jung-jae Lee, Dong-seok Ma, Kyung-soo Do, Dong-wook Kim, Gwang Jang, Hae-Kyun Jung, Dal-su Oh, Won-hee Im, Joon-hyuk Lee, Su-an Kim, Ha-neul Kim"/>
    <x v="852"/>
    <s v="Jung-woo Ha, Tae-Hyun Cha"/>
    <s v="After a heroic death, a firefighter navigates the afterlife with the help of three guides."/>
    <s v="After a heroic death, a firefighter"/>
    <n v="7.3"/>
    <n v="11281"/>
    <m/>
    <m/>
    <x v="4"/>
    <n v="1908823"/>
    <m/>
    <n v="109383972"/>
    <n v="54"/>
  </r>
  <r>
    <s v="tt7167630"/>
    <x v="4932"/>
    <x v="11"/>
    <s v="23/01/2018"/>
    <s v="Animation"/>
    <s v=" Action"/>
    <s v=" Adventure"/>
    <n v="78"/>
    <s v="USA"/>
    <s v="English"/>
    <m/>
    <m/>
    <x v="2314"/>
    <s v="James Krieg, Brian Augustyn"/>
    <s v="Bruce Greenwood, Jennifer Carpenter, Chris Cox, John DiMaggio, David Forseth, Grey Griffin, Anthony Head, Bob Joles, Yuri Lowenthal, Lincoln Melcher, Scott Patterson, William Salyers, Tara Strong, Bruce Timm, Kari Wuhrer"/>
    <x v="397"/>
    <s v="Bruce Greenwood, Jennifer Carpenter"/>
    <s v="In an alternative Victorian Age Gotham City, Batman begins his war on crime while he investigates a new series of murders by Jack the Ripper."/>
    <s v="In an alternative Victorian Age"/>
    <n v="6.7"/>
    <n v="12847"/>
    <m/>
    <m/>
    <x v="4"/>
    <m/>
    <m/>
    <m/>
    <n v="72"/>
  </r>
  <r>
    <s v="tt7167686"/>
    <x v="4933"/>
    <x v="18"/>
    <d v="2019-10-01T00:00:00"/>
    <s v="Animation"/>
    <s v=" Action"/>
    <s v=" Adventure"/>
    <n v="87"/>
    <s v="USA"/>
    <s v="English"/>
    <m/>
    <m/>
    <x v="2314"/>
    <s v="James Krieg, Tim Sheridan"/>
    <s v="Jerry O'Connell, Rebecca Romijn, Rainn Wilson, Patrick Fabian, Charles Halford, Cameron Monaghan, Cress Williams, Rosario Dawson, Nathan Fillion, Christopher Gorham, Shemar Moore, Nyambi Nyambi, Jason O'Mara, Rocky Carroll, Trevor Devall"/>
    <x v="270"/>
    <s v="Jerry O'Connell, Rebecca Romijn"/>
    <s v="After the death of Superman, several new people present themselves as possible successors."/>
    <s v="After the death of Superman, several"/>
    <n v="6.8"/>
    <n v="10615"/>
    <m/>
    <m/>
    <x v="4"/>
    <m/>
    <m/>
    <n v="4223"/>
    <n v="73"/>
  </r>
  <r>
    <s v="tt7170950"/>
    <x v="4934"/>
    <x v="11"/>
    <d v="2018-03-08T00:00:00"/>
    <s v="Comedy"/>
    <s v=" Drama"/>
    <m/>
    <n v="98"/>
    <s v="USA"/>
    <s v="English"/>
    <m/>
    <m/>
    <x v="2464"/>
    <s v="Lauren Miller Rogen, Anders Bard"/>
    <s v="Kristen Bell, Danielle Davenport, Kimiko Glenn, Wynter Kullman, Kelsey Grammer, Brett Gelman, Jon Foster, Elisabeth Ness, Ralph Adriel Johnson, Olivia Oguma, Brian McCarthy, Keilly McQuail, Kenneth McCoy, Jen Zaborowski, Brittany Ross"/>
    <x v="862"/>
    <s v="Kristen Bell, Danielle Davenport"/>
    <s v="After she's left at the altar, a workaholic advertising executive ends up on her Caribbean honeymoon cruise with her estranged father."/>
    <s v="After she's left at the altar,"/>
    <n v="6.1"/>
    <n v="17897"/>
    <m/>
    <m/>
    <x v="4"/>
    <m/>
    <m/>
    <m/>
    <n v="209"/>
  </r>
  <r>
    <s v="tt7040874"/>
    <x v="4935"/>
    <x v="11"/>
    <s v="13/12/2018"/>
    <s v="Comedy"/>
    <s v=" Crime"/>
    <s v=" Drama"/>
    <n v="117"/>
    <s v="Canada, USA"/>
    <s v="English"/>
    <m/>
    <m/>
    <x v="1115"/>
    <s v="Darcey Bell, Jessica Sharzer"/>
    <s v="Anna Kendrick, Ian Ho, Joshua Satine, Glenda Braganza, Andrew Rannells, Kelly McCormack, Aparna Nancherla, Jiah Mavji, Ava LaFramboise, Blake Lively, Henry Golding, Dustin Milligan, Danielle Bourgon, Gia Sandhu, Lila Yee"/>
    <x v="1419"/>
    <s v="Anna Kendrick, Ian Ho"/>
    <s v="Stephanie is a single mother with a parenting vlog who befriends Emily, a secretive upper-class woman who has a child at the same elementary school. When Emily goes missing, Stephanie takes it upon herself to investigate."/>
    <s v="Stephanie is a single mother with"/>
    <n v="6.8"/>
    <n v="119489"/>
    <n v="20613602.966066197"/>
    <n v="20000000"/>
    <x v="3333"/>
    <n v="53548586"/>
    <n v="100640368.33057989"/>
    <n v="97644617"/>
    <n v="780"/>
  </r>
  <r>
    <s v="tt7218518"/>
    <x v="4936"/>
    <x v="11"/>
    <d v="2018-09-02T00:00:00"/>
    <s v="Comedy"/>
    <s v=" Drama"/>
    <m/>
    <n v="140"/>
    <s v="India"/>
    <s v="Hindi"/>
    <m/>
    <m/>
    <x v="2465"/>
    <s v="R. Balki, Swanand Kirkire"/>
    <s v="Akshay Kumar, Radhika Apte, Sonam Kapoor, Jyoti Subhash, Urmila Mahanta, Suneel Sinha, Sanjay Singh, Rakesh Chaturvedi Om, Mrinmayee Godbole, Mridul Satam, Parul Chauhan, Saurabh Agarwal, Amitabh Bachchan, Varun Bag, Himika Bose"/>
    <x v="630"/>
    <s v="Akshay Kumar, Radhika Apte"/>
    <s v="Upon realizing the extent to which women are affected by their menses, a man sets out to create a sanitary pad machine and to provide inexpensive sanitary pads to the women of rural India."/>
    <s v="Upon realizing the extent to which"/>
    <n v="7.9"/>
    <n v="20084"/>
    <m/>
    <m/>
    <x v="4"/>
    <n v="1670192"/>
    <m/>
    <n v="29045020"/>
    <n v="132"/>
  </r>
  <r>
    <s v="tt7221896"/>
    <x v="4937"/>
    <x v="19"/>
    <d v="2017-04-08T00:00:00"/>
    <s v="Comedy"/>
    <m/>
    <m/>
    <n v="100"/>
    <s v="Turkey"/>
    <s v="Turkish"/>
    <m/>
    <m/>
    <x v="2466"/>
    <s v="Cihan Berk Berkeban, Giray Demirel"/>
    <s v="Halil S√∂yletmez, Doga Konakoglu, Emre Keskin, Ceyda Saltadal, Tanser Yilmazturk, Cem √ñzkirdeniz, Sahin √ñzgen√ß, Kahraman Sivri, Ata Nedim Arman, Tamay Kili√ß, Yusuf Aktas, Can Uysal, Mehmet Uslu, Tusad √áelik, Arda Y√ºksel"/>
    <x v="2225"/>
    <s v="Halil S√∂yletmez, Doga Konakoglu"/>
    <s v="Cumali Ceber goes to a vacation with his children."/>
    <s v="Cumali Ceber goes to a vacation"/>
    <n v="1"/>
    <n v="37592"/>
    <m/>
    <s v="TRL 10000"/>
    <x v="4"/>
    <m/>
    <m/>
    <n v="1415773"/>
    <n v="42"/>
  </r>
  <r>
    <s v="tt7242142"/>
    <x v="4938"/>
    <x v="11"/>
    <s v="27/07/2018"/>
    <s v="Comedy"/>
    <s v=" Crime"/>
    <s v=" Drama"/>
    <n v="95"/>
    <s v="USA"/>
    <s v="English"/>
    <m/>
    <m/>
    <x v="2467"/>
    <s v="Rafael Casal, Daveed Diggs"/>
    <s v="Daveed Diggs, Rafael Casal, Janina Gavankar, Jasmine Cephas Jones, Ethan Embry, Tisha Campbell-Martin, Utkarsh Ambudkar, Kevin Carroll, Nyambi Nyambi, Jon Chaffin, Wayne Knight, Margo Hall, Ziggy Baitinger, Leland Orser, Travis Parker"/>
    <x v="2226"/>
    <s v="Daveed Diggs, Rafael Casal"/>
    <s v="While on probation, a man begins to re-evaluate his relationship with his volatile best friend."/>
    <s v="While on probation, a man begins"/>
    <n v="7.4"/>
    <n v="25827"/>
    <m/>
    <m/>
    <x v="4"/>
    <n v="4333394"/>
    <m/>
    <n v="5006989"/>
    <n v="156"/>
  </r>
  <r>
    <s v="tt7048622"/>
    <x v="4939"/>
    <x v="19"/>
    <d v="2017-06-12T00:00:00"/>
    <s v="Crime"/>
    <s v=" Drama"/>
    <s v=" Thriller"/>
    <n v="113"/>
    <s v="France, Cyprus, Belgium, Lebanon, USA"/>
    <s v="Arabic"/>
    <m/>
    <m/>
    <x v="2468"/>
    <s v="Ziad Doueiri, Joelle Touma"/>
    <s v="Adel Karam, Kamel El Basha, Camille Salameh, Diamand Bou Abboud, Rita Hayek, Talal Jurdi, Christine Choueiri, Julia Kassar, Rifaat Torbey, Carlos Chahine, Walid Abboud, Georges Daoud, Elie Njeim, Sami Hamdan, Tony Mehanna"/>
    <x v="2227"/>
    <s v="Adel Karam, Kamel El Basha"/>
    <s v="After an emotional exchange between a Lebanese Christian and a Palestinian refugee escalates, the men end up in a court case that gets national attention."/>
    <s v="After an emotional exchange between"/>
    <n v="7.7"/>
    <n v="14089"/>
    <n v="3167562.8263707599"/>
    <n v="3000000"/>
    <x v="3334"/>
    <n v="1001305"/>
    <n v="3802767.9260484693"/>
    <n v="3601603"/>
    <n v="60"/>
  </r>
  <r>
    <s v="tt7280898"/>
    <x v="4940"/>
    <x v="11"/>
    <d v="2018-10-10T00:00:00"/>
    <s v="Crime"/>
    <s v=" Drama"/>
    <s v=" History"/>
    <n v="143"/>
    <s v="Norway, Iceland, USA"/>
    <s v="English"/>
    <s v="Norwegian"/>
    <m/>
    <x v="739"/>
    <s v="Paul Greengrass, √Ösne Seierstad"/>
    <s v="Anders Danielsen Lie, Jonas Strand Gravli, Jon √òigarden, Maria Bock, Thorbj√∏rn Harr, Seda Witt, Isak Bakli Aglen, Ola G. Furuseth, Marit Andreassen, √òystein Martinsen, Valborg Fr√∏ysnes, Harald Nordmann, Anders Kulsrud Storruste, Monica Borg Fure, Mathias Eckhoff"/>
    <x v="1516"/>
    <s v="Anders Danielsen Lie"/>
    <s v="A three-part story of Norway's worst terrorist attack in which over seventy people were killed. 22 July looks at the disaster itself, the survivors, Norway's political system and the lawyers who worked on this horrific case."/>
    <s v="A three-part story of Norway's"/>
    <n v="6.8"/>
    <n v="26283"/>
    <m/>
    <n v="20000000"/>
    <x v="4"/>
    <m/>
    <m/>
    <m/>
    <n v="182"/>
  </r>
  <r>
    <s v="tt7282468"/>
    <x v="4941"/>
    <x v="11"/>
    <s v="19/09/2019"/>
    <s v="Drama"/>
    <s v=" Mystery"/>
    <m/>
    <n v="148"/>
    <s v="South Korea, Japan"/>
    <s v="Korean"/>
    <s v="English"/>
    <m/>
    <x v="2469"/>
    <s v="Jungmi Oh, Chang-dong Lee"/>
    <s v="Ah-In Yoo, Steven Yeun, Jong-seo Jun, Soo-Kyung Kim, Seung-ho Choi, Seong-kun Mun, Bok-gi Min, Soo-Jeong Lee, Hye-ra Ban, Mi-Kyung Cha, Bong-ryeon Lee, Wonhyeong Jang, Seok-Chan Jeon, Joong-ok Lee, Ja-Yeon Ok"/>
    <x v="2228"/>
    <s v="Ah-In Yoo, Steven Yeun"/>
    <s v="Jong-su bumps into a girl who used to live in the same neighborhood, who asks him to look after her cat while she's on a trip to Africa. When back, she introduces Ben, a mysterious guy she met there, who confesses his secret hobby."/>
    <s v="Jong-su bumps into a girl who"/>
    <n v="7.5"/>
    <n v="44569"/>
    <m/>
    <m/>
    <x v="4"/>
    <n v="718991"/>
    <m/>
    <n v="7576345"/>
    <n v="244"/>
  </r>
  <r>
    <s v="tt7125860"/>
    <x v="4942"/>
    <x v="11"/>
    <s v="24/01/2019"/>
    <s v="Drama"/>
    <s v=" Romance"/>
    <m/>
    <n v="119"/>
    <s v="USA"/>
    <s v="English"/>
    <s v="Spanish"/>
    <m/>
    <x v="2323"/>
    <s v="Barry Jenkins, James Baldwin"/>
    <s v="KiKi Layne, Stephan James, Regina King, Teyonah Parris, Colman Domingo, Ethan Barrett, Milanni Mines, Ebony Obsidian, Dominique Thorne, Michael Beach, Aunjanue Ellis, Diego Luna, Emily Rios, Ed Skrein, Finn Wittrock"/>
    <x v="2229"/>
    <s v="KiKi Layne, Stephan James"/>
    <s v="A young woman embraces her pregnancy while she and her family set out to prove her childhood friend and lover innocent of a crime he didn't commit."/>
    <s v="A young woman embraces her pregnancy"/>
    <n v="7.1"/>
    <n v="39478"/>
    <n v="12368161.779639719"/>
    <n v="12000000"/>
    <x v="3335"/>
    <n v="14915773"/>
    <n v="21228472.73009906"/>
    <n v="20596567"/>
    <n v="293"/>
  </r>
  <r>
    <s v="tt7294534"/>
    <x v="4943"/>
    <x v="19"/>
    <s v="25/08/2017"/>
    <s v="Action"/>
    <s v=" Drama"/>
    <s v=" Romance"/>
    <n v="182"/>
    <s v="India"/>
    <s v="Telugu"/>
    <m/>
    <m/>
    <x v="2470"/>
    <s v="Sandeep Reddy Vanga, Mandela Pedaswamy"/>
    <s v="Vijay Deverakonda, Shalini Pandey, Jia Sharma, Kanchana, Sanjay Swaroop, Bhushan Kalyan, Sandhya Janak, Kamal Kamaraju, Padmaja, R.J. Hemant, Rahul Ramakrishna, Priyadarshi, Kalyan Vitappu, Amit Sharma, Sri Sudha"/>
    <x v="2230"/>
    <s v="Vijay Deverakonda, Shalini Pandey"/>
    <s v="Arjun Reddy, a short tempered house surgeon gets used to drugs and drinks when his girlfriend is forced to marry another person."/>
    <s v="Arjun Reddy, a short tempered"/>
    <n v="8.1"/>
    <n v="19911"/>
    <m/>
    <s v="INR 25000000"/>
    <x v="4"/>
    <m/>
    <m/>
    <n v="145522"/>
    <n v="128"/>
  </r>
  <r>
    <s v="tt7312940"/>
    <x v="4944"/>
    <x v="19"/>
    <s v="24/11/2017"/>
    <s v="Action"/>
    <s v=" Adventure"/>
    <s v=" Drama"/>
    <n v="92"/>
    <s v="Switzerland, USA"/>
    <s v="English"/>
    <m/>
    <m/>
    <x v="2471"/>
    <s v="Robert Kouba, Robert Kouba"/>
    <s v="Julian Schaffner, John Cusack, Carmen Argenziano, Eileen Grubba, Jeannine Mich√®le Wacker, Pavlo Bubryak, Paul American, David Chrisman, Hrncir Kuba, Elisa Dvorakova, Oliver Czavar, Michelle Michaels, Jason Marnocha, Elaine Loh, Ego Nwodim"/>
    <x v="2231"/>
    <s v="Julian Schaffner, John Cusack"/>
    <s v="Earth 2020, 3/4 of it's households have a robot. The AI supercomputer, Kronos, considers humans the biggest threat to Earth. A century later, few humans are left. Calia seeks the last human stronghold as does Kronos."/>
    <s v="Earth 2020, 3/4 of it's households"/>
    <n v="3.8"/>
    <n v="12724"/>
    <m/>
    <m/>
    <x v="4"/>
    <n v="4176"/>
    <m/>
    <n v="86822"/>
    <n v="341"/>
  </r>
  <r>
    <s v="tt7315484"/>
    <x v="4945"/>
    <x v="18"/>
    <d v="2019-10-04T00:00:00"/>
    <s v="Drama"/>
    <s v=" Horror"/>
    <s v=" Sci-Fi"/>
    <n v="90"/>
    <s v="Canada, Germany"/>
    <s v="English"/>
    <s v="American Sign Language"/>
    <m/>
    <x v="870"/>
    <s v="Carey Van Dyke, Shane Van Dyke"/>
    <s v="Stanley Tucci, Kiernan Shipka, Miranda Otto, Kate Trotter, John Corbett, Kyle Breitkopf, Dempsey Bryk, Billy MacLellan, Chris Whitby, Barbara Gordon, Zoe Doyle, Cory O'Brien, Alex Hatz, Gregory Waters, Sarah Abbott"/>
    <x v="1406"/>
    <s v="Stanley Tucci, Kiernan Shipka"/>
    <s v="When the world is under attack from terrifying creatures who hunt their human prey by sound, 16-year old Ally Andrews (Kiernan Shipka), who lost her hearing at 13, and her family seek refuge in a remote haven."/>
    <s v="When the world is under attack"/>
    <n v="5.3"/>
    <n v="35091"/>
    <m/>
    <m/>
    <x v="4"/>
    <m/>
    <m/>
    <n v="2325977"/>
    <n v="753"/>
  </r>
  <r>
    <s v="tt7318202"/>
    <x v="4946"/>
    <x v="11"/>
    <s v="30/03/2018"/>
    <s v="Comedy"/>
    <s v=" Drama"/>
    <m/>
    <n v="117"/>
    <s v="Turkey"/>
    <s v="Turkish"/>
    <m/>
    <m/>
    <x v="2472"/>
    <s v="Tolga Kara√ßelik"/>
    <s v="Tolga Tekin, Bartu K√º√ß√ºk√ßaglayan, Tugce Altug, Serkan Keskin, Hakan Karsak, Ezgi Mola, Ercan Kesal, G√ºnes Zahid, Necat Bayar, Bedir Bedir, Emrullah Cakay, G√ºlnur Demircan, Lea Fa√übender, Sebnem Hassanisoughi, Zeki Kahveci"/>
    <x v="2232"/>
    <s v="Tolga Tekin, Bartu K√º√ß√ºk√ßaglayan"/>
    <s v="In a Turkish village, three siblings who neither know each other nor anything about their late father, wait to bury his body. As they start to find out more about their father and each other, they also start to learn more about themselves."/>
    <s v="In a Turkish village, three siblings"/>
    <n v="7.4"/>
    <n v="10869"/>
    <m/>
    <m/>
    <x v="4"/>
    <m/>
    <m/>
    <n v="352082"/>
    <n v="16"/>
  </r>
  <r>
    <s v="tt7131622"/>
    <x v="4947"/>
    <x v="18"/>
    <s v="18/09/2019"/>
    <s v="Comedy"/>
    <s v=" Drama"/>
    <m/>
    <n v="161"/>
    <s v="USA, UK, China"/>
    <s v="English"/>
    <s v="Italian"/>
    <s v="Spanish"/>
    <x v="398"/>
    <s v="Quentin Tarantino"/>
    <s v="Leonardo DiCaprio, Brad Pitt, Margot Robbie, Emile Hirsch, Margaret Qualley, Timothy Olyphant, Julia Butters, Austin Butler, Dakota Fanning, Bruce Dern, Mike Moh, Luke Perry, Damian Lewis, Al Pacino, Nicholas Hammond"/>
    <x v="66"/>
    <s v="Leonardo DiCaprio, Brad Pitt"/>
    <s v="A faded television actor and his stunt double strive to achieve fame and success in the final years of Hollywood's Golden Age in 1969 Los Angeles."/>
    <s v="A faded television actor and his"/>
    <n v="7.6"/>
    <n v="507214"/>
    <n v="91110315.774651304"/>
    <n v="90000000"/>
    <x v="3336"/>
    <n v="142502728"/>
    <n v="378961844.14542186"/>
    <n v="374343626"/>
    <n v="5166"/>
  </r>
  <r>
    <s v="tt7137380"/>
    <x v="4948"/>
    <x v="11"/>
    <d v="2019-06-06T00:00:00"/>
    <s v="Action"/>
    <s v=" Crime"/>
    <s v=" Drama"/>
    <n v="121"/>
    <s v="USA"/>
    <s v="English"/>
    <m/>
    <m/>
    <x v="835"/>
    <s v="Phil Hay, Matt Manfredi"/>
    <s v="Nicole Kidman, Toby Kebbell, Tatiana Maslany, Sebastian Stan, Scoot McNairy, Bradley Whitford, Toby Huss, James Jordan, Beau Knapp, Jade Pettyjohn, Shamier Anderson, Zach Villa, Natalia Cordova-Buckley, Colby French, Kelvin Han Yee"/>
    <x v="132"/>
    <s v="Nicole Kidman, Toby Kebbell"/>
    <s v="A police detective reconnects with people from an undercover assignment in her distant past in order to make peace."/>
    <s v="A police detective reconnects"/>
    <n v="6.2"/>
    <n v="23655"/>
    <n v="9276121.3347297888"/>
    <n v="9000000"/>
    <x v="3337"/>
    <n v="1533324"/>
    <n v="5752164.066871874"/>
    <n v="5580940"/>
    <n v="321"/>
  </r>
  <r>
    <s v="tt7339248"/>
    <x v="4949"/>
    <x v="18"/>
    <s v="19/07/2019"/>
    <s v="Action"/>
    <s v=" Comedy"/>
    <s v=" Crime"/>
    <n v="104"/>
    <s v="USA"/>
    <s v="English"/>
    <s v="French"/>
    <s v="German"/>
    <x v="2473"/>
    <s v="Riley Stearns"/>
    <s v="Jesse Eisenberg, Alessandro Nivola, Imogen Poots, Steve Terada, David Zellner, Phillip Andre Botello, Jason Burkey, Mike Brooks, C.J. Rush, Davey Johnson, Hauke Bahr, Katherine Martin, Cameron Murphy, Nicholas Hulstine, Lena Friedrich"/>
    <x v="1139"/>
    <s v="Jesse Eisenberg, Alessandro Nivola"/>
    <s v="After being attacked on the street, a young man enlists at a local dojo, led by a charismatic and mysterious sensei, in an effort to learn how to defend himself from future threats."/>
    <s v="After being attacked on the street,"/>
    <n v="6.7"/>
    <n v="25260"/>
    <m/>
    <m/>
    <x v="4"/>
    <n v="2410914"/>
    <m/>
    <n v="2414269"/>
    <n v="256"/>
  </r>
  <r>
    <s v="tt7137846"/>
    <x v="4950"/>
    <x v="11"/>
    <s v="26/07/2018"/>
    <s v="Action"/>
    <s v=" Crime"/>
    <s v=" Drama"/>
    <n v="88"/>
    <s v="USA, Japan"/>
    <s v="English"/>
    <m/>
    <m/>
    <x v="946"/>
    <s v="Ryan Engle, Jaime Primak Sullivan"/>
    <s v="Gabrielle Union, Billy Burke, Richard Cabral, Ajiona Alexus, Levi Meaden, Seth Carr, Mark Furze, Jason George, Christa Miller, Damien Leake"/>
    <x v="2233"/>
    <s v="Gabrielle Union, Billy Burke"/>
    <s v="A woman fights to protect her family during a home invasion."/>
    <s v="A woman fights to protect her"/>
    <n v="5.4"/>
    <n v="13606"/>
    <n v="6184080.8898198595"/>
    <n v="6000000"/>
    <x v="3338"/>
    <n v="46840590"/>
    <n v="52988936.126113415"/>
    <n v="51411620"/>
    <n v="201"/>
  </r>
  <r>
    <s v="tt7347846"/>
    <x v="4951"/>
    <x v="18"/>
    <s v="16/01/2020"/>
    <s v="Drama"/>
    <s v=" Horror"/>
    <s v=" Thriller"/>
    <n v="108"/>
    <s v="UK, Canada, USA"/>
    <s v="English"/>
    <m/>
    <m/>
    <x v="2072"/>
    <s v="Sergio Casci, Veronika Franz"/>
    <s v="Riley Keough, Jaeden Martell, Lia McHugh, Richard Armitage, Alicia Silverstone, Danny Keough, Lola Reid, Philippe M√©nard, Jarred Atkin, Wally the Dog"/>
    <x v="2234"/>
    <s v="Riley Keough, Jaeden Martell"/>
    <s v="A soon-to-be stepmom is snowed in with her fianc√©'s two children at a remote holiday village. Just as relations begin to thaw between the trio, some strange and frightening events take place."/>
    <s v="A soon-to-be stepmom is snowed"/>
    <n v="6"/>
    <n v="24786"/>
    <m/>
    <m/>
    <x v="4"/>
    <n v="2138907"/>
    <m/>
    <n v="3155858"/>
    <n v="496"/>
  </r>
  <r>
    <s v="tt7153766"/>
    <x v="4952"/>
    <x v="11"/>
    <d v="2018-05-07T00:00:00"/>
    <s v="Drama"/>
    <s v=" Horror"/>
    <s v=" Mystery"/>
    <n v="98"/>
    <s v="USA"/>
    <s v="English"/>
    <m/>
    <m/>
    <x v="116"/>
    <s v="Jonathan Bernstein, James Greer"/>
    <s v="Joshua Leonard, Claire Foy, Sarah Stiles, Marc Kudisch, Amy Irving, Colin Woodell, Myra Lucretia Taylor, Lynda Mauze, Zach Cherry, Polly McKie, Jay Pharoah, Ra√∫l Castillo, Juno Temple, Michael Mihm, Robert Kelly"/>
    <x v="2235"/>
    <s v="Joshua Leonard, Claire Foy"/>
    <s v="A young woman is involuntarily committed to a mental institution, where she is confronted by her greatest fear--but is it real or a product of her delusion?"/>
    <s v="A young woman is involuntarily"/>
    <n v="6.4"/>
    <n v="38858"/>
    <n v="1546020.2224549649"/>
    <n v="1500000"/>
    <x v="3339"/>
    <n v="7732899"/>
    <n v="14732130.798468338"/>
    <n v="14293601"/>
    <n v="331"/>
  </r>
  <r>
    <s v="tt7286456"/>
    <x v="4953"/>
    <x v="18"/>
    <d v="2019-03-10T00:00:00"/>
    <s v="Crime"/>
    <s v=" Drama"/>
    <s v=" Thriller"/>
    <n v="122"/>
    <s v="USA, Canada"/>
    <s v="English"/>
    <m/>
    <m/>
    <x v="215"/>
    <s v="Todd Phillips, Scott Silver"/>
    <s v="Joaquin Phoenix, Robert De Niro, Zazie Beetz, Frances Conroy, Brett Cullen, Shea Whigham, Bill Camp, Glenn Fleshler, Leigh Gill, Josh Pais, Rocco Luna, Marc Maron, Sondra James, Murphy Guyer, Douglas Hodge"/>
    <x v="288"/>
    <s v="Joaquin Phoenix, Robert De Niro"/>
    <s v="In Gotham City, mentally troubled comedian Arthur Fleck is disregarded and mistreated by society. He then embarks on a downward spiral of revolution and bloody crime. This path brings him face-to-face with his alter-ego: the Joker."/>
    <s v="In Gotham City, mentally troubled"/>
    <n v="8.5"/>
    <n v="855097"/>
    <n v="55678526.306731351"/>
    <n v="55000000"/>
    <x v="3340"/>
    <n v="335451311"/>
    <n v="1087504179.6282573"/>
    <n v="1074251311"/>
    <n v="10472"/>
  </r>
  <r>
    <s v="tt7363076"/>
    <x v="4954"/>
    <x v="11"/>
    <s v="16/03/2018"/>
    <s v="Action"/>
    <s v=" Crime"/>
    <s v=" Drama"/>
    <n v="122"/>
    <s v="India"/>
    <s v="Hindi"/>
    <m/>
    <m/>
    <x v="1393"/>
    <s v="Ritesh Shah"/>
    <s v="Ajay Devgn, Ileana D'Cruz, Amit Bimrot, Saurabh Shukla, Amit Sial, Gayathri Iyer, Sheeba Chaddha, Saanand Verma, Sulagna Panigrahi, Geeta Agarwal, Devas Dixit, Ravi Khanvilkar, Pravin Singh Sisodia, Pushpa Joshi, Surbhi Singh"/>
    <x v="222"/>
    <s v="Ajay Devgn, Ileana D'Cruz"/>
    <s v="A fearless income tax officer raids the mansion of the most powerful man in Lucknow after someone mysteriously draws his attention towards the evidence."/>
    <s v="A fearless income tax officer"/>
    <n v="7.4"/>
    <n v="14831"/>
    <m/>
    <m/>
    <x v="4"/>
    <n v="1010385"/>
    <m/>
    <n v="2031135"/>
    <n v="84"/>
  </r>
  <r>
    <s v="tt7363104"/>
    <x v="4955"/>
    <x v="20"/>
    <s v="14/08/2020"/>
    <s v="Action"/>
    <s v=" Drama"/>
    <s v=" Thriller"/>
    <n v="133"/>
    <s v="India"/>
    <s v="Hindi"/>
    <m/>
    <m/>
    <x v="2474"/>
    <s v="Faruk Kabir"/>
    <s v="Vidyut Jammwal, Shivaleeka Oberoi, Annu Kapoor, Shiv Panditt, Aahana Kumra, Nawab Shah, Gargi Patel, Mohit Chauhan, Rio Kapadia, Ikhlaque Khan, Yasir Khan, Suparna Marwah, Kinal Muchhala, Shahnawaz Pradhan, Vipin Sharma"/>
    <x v="2236"/>
    <s v="Vidyut Jammwal, Shivaleeka Oberoi"/>
    <s v="A newly married couple's life falls in jeopardy when the wife goes missing under mysterious circumstances."/>
    <s v="A newly married couple's life"/>
    <n v="7.3"/>
    <n v="11874"/>
    <m/>
    <m/>
    <x v="4"/>
    <m/>
    <m/>
    <m/>
    <n v="878"/>
  </r>
  <r>
    <s v="tt7374948"/>
    <x v="4956"/>
    <x v="18"/>
    <s v="31/05/2019"/>
    <s v="Comedy"/>
    <s v=" Romance"/>
    <m/>
    <n v="101"/>
    <s v="USA"/>
    <s v="English"/>
    <m/>
    <m/>
    <x v="2475"/>
    <s v="Ali Wong, Randall Park"/>
    <s v="Ali Wong, Randall Park, James Saito, Michelle Buteau, Vivian Bang, Keanu Reeves, Susan Park, Daniel Dae Kim, Karan Soni, Charlyne Yi, Lyrics Born, Casey Wilson, Miya Cech, Emerson Min, Ashley Liao"/>
    <x v="2237"/>
    <s v="Ali Wong, Randall Park"/>
    <s v="Everyone assumed Sasha and Marcus would wind up together except for Sasha and Marcus. Reconnecting after 15 years, the two start to wonder - maybe?"/>
    <s v="Everyone assumed Sasha and Marcus"/>
    <n v="6.8"/>
    <n v="43253"/>
    <m/>
    <m/>
    <x v="4"/>
    <m/>
    <m/>
    <m/>
    <n v="350"/>
  </r>
  <r>
    <s v="tt7390588"/>
    <x v="4957"/>
    <x v="18"/>
    <d v="2019-11-10T00:00:00"/>
    <s v="Comedy"/>
    <s v=" Horror"/>
    <s v=" Sci-Fi"/>
    <n v="93"/>
    <s v="Australia, USA, UK"/>
    <s v="English"/>
    <s v="Chinese"/>
    <m/>
    <x v="2476"/>
    <s v="Abe Forsythe"/>
    <s v="Lupita Nyong'o, Alexander England, Josh Gad, Kat Stewart, Diesel La Torraca, Nadia Townsend, Marshall Napier, Glenn Hazeldine, Ava Caryofyllis, Charlie Whitley, Mason Mansour, Kim Doan, Wolfgang Gledhill, Caliah Pinones, Jack Schuback"/>
    <x v="2217"/>
    <s v="Lupita Nyong'o, Alexander England"/>
    <s v="A washed-up musician teams up with a teacher and a kids show personality to protect young children from a sudden outbreak of zombies."/>
    <s v="A washed-up musician teams up"/>
    <n v="6.3"/>
    <n v="11519"/>
    <m/>
    <m/>
    <x v="4"/>
    <m/>
    <m/>
    <n v="97111"/>
    <n v="173"/>
  </r>
  <r>
    <s v="tt7329656"/>
    <x v="4958"/>
    <x v="18"/>
    <d v="2020-01-07T00:00:00"/>
    <s v="Adventure"/>
    <s v=" Drama"/>
    <s v=" Horror"/>
    <n v="90"/>
    <s v="UK, USA"/>
    <s v="English"/>
    <m/>
    <m/>
    <x v="1510"/>
    <s v="Ernest Riera, Johannes Roberts"/>
    <s v="Sophie N√©lisse, Corinne Foxx, Brianne Tju, Sistine Rose Stallone, John Corbett, Nia Long, Brec Bassinger, Davi Santos, Khylin Rhambo"/>
    <x v="2238"/>
    <s v="Sophie N√©lisse, Corinne Foxx"/>
    <s v="Four teen girls diving in a ruined underwater city quickly learn they've entered the territory of the deadliest shark species in the claustrophobic labyrinth of submerged caves."/>
    <s v="Four teen girls diving in a ruined"/>
    <n v="5"/>
    <n v="18686"/>
    <n v="12148042.10328684"/>
    <n v="12000000"/>
    <x v="3341"/>
    <n v="22260900"/>
    <n v="47360258.747200407"/>
    <n v="46783103"/>
    <n v="399"/>
  </r>
  <r>
    <s v="tt7392212"/>
    <x v="4959"/>
    <x v="11"/>
    <s v="30/03/2018"/>
    <s v="Action"/>
    <s v=" Drama"/>
    <m/>
    <n v="170"/>
    <s v="India"/>
    <s v="Telugu"/>
    <m/>
    <m/>
    <x v="1947"/>
    <s v="Sukumar, Sukumar"/>
    <s v="Ram Charan, Samantha Ruth Prabhu, Aadhi, Jagapathi Babu, V.K. Naresh, Prakash Raj, Anasuya Bharadwaj, Rohini, Mahesh Achanta, Aditya, Anil, Annie, Appu, Fm Babai, Sathi Babu"/>
    <x v="1366"/>
    <s v="Ram Charan, Samantha Ruth Prabhu"/>
    <s v="The fear of his elder brother's death starts to haunt an innocent, hearing impaired guy after they both join forces to overthrow the unlawful 30 year long regime of their village's president."/>
    <s v="The fear of his elder brother's"/>
    <n v="8.4"/>
    <n v="17902"/>
    <m/>
    <m/>
    <x v="4"/>
    <m/>
    <m/>
    <n v="551820"/>
    <n v="147"/>
  </r>
  <r>
    <s v="tt7334528"/>
    <x v="4960"/>
    <x v="11"/>
    <s v="29/06/2018"/>
    <s v="Comedy"/>
    <s v=" Sport"/>
    <m/>
    <n v="103"/>
    <s v="USA"/>
    <s v="English"/>
    <m/>
    <m/>
    <x v="76"/>
    <s v="Jay Longino"/>
    <s v="Kyrie Irving, Lil Rel Howery, Shaquille O'Neal, Chris Webber, Reggie Miller, Nate Robinson, Lisa Leslie, Erica Ash, Tiffany Haddish, Nick Kroll, Aaron Gordon, Mike Epps, J.B. Smoove, Wesley Witherspoon, Thomas Mills"/>
    <x v="2239"/>
    <s v="Kyrie Irving, Lil Rel Howery"/>
    <s v="An anti-ageist comedy about a man's dream to win the Rucker Classic street ball tournament in Harlem."/>
    <s v="An anti-ageist comedy about a"/>
    <n v="5.7"/>
    <n v="11690"/>
    <n v="19582922.817762889"/>
    <n v="19000000"/>
    <x v="3342"/>
    <n v="42469946"/>
    <n v="48096085.142007053"/>
    <n v="46664414"/>
    <n v="115"/>
  </r>
  <r>
    <s v="tt7343762"/>
    <x v="4961"/>
    <x v="18"/>
    <d v="2019-05-09T00:00:00"/>
    <s v="Adventure"/>
    <s v=" Comedy"/>
    <m/>
    <n v="90"/>
    <s v="USA"/>
    <s v="English"/>
    <m/>
    <m/>
    <x v="2477"/>
    <s v="Lee Eisenberg, Gene Stupnitsky"/>
    <s v="Jacob Tremblay, Keith L. Williams, Brady Noon, Molly Gordon, Midori Francis, Izaac Wang, Millie Davis, Josh Caras, Will Forte, Mariessa Portelance, Lil Rel Howery, Retta, Michaela Watkins, Christian Darrel Scott, Macie Juiles"/>
    <x v="1829"/>
    <s v="Jacob Tremblay, Keith L. Williams"/>
    <s v="Three 6th grade boys ditch school and embark on an epic journey while carrying accidentally stolen drugs, being hunted by teenage girls, and trying to make their way home in time for a long-awaited party."/>
    <s v="Three 6th grade boys ditch school"/>
    <n v="6.7"/>
    <n v="55929"/>
    <n v="20246736.838811401"/>
    <n v="20000000"/>
    <x v="3343"/>
    <n v="83140306"/>
    <n v="112407080.78070241"/>
    <n v="111037232"/>
    <n v="572"/>
  </r>
  <r>
    <s v="tt7349662"/>
    <x v="4962"/>
    <x v="11"/>
    <s v="27/09/2018"/>
    <s v="Biography"/>
    <s v=" Crime"/>
    <s v=" Drama"/>
    <n v="135"/>
    <s v="USA"/>
    <s v="English"/>
    <m/>
    <m/>
    <x v="217"/>
    <s v="Charlie Wachtel, David Rabinowitz"/>
    <s v="Alec Baldwin, John David Washington, Isiah Whitlock Jr., Robert John Burke, Brian Tarantina, Arthur J. Nascarella, Ken Garito, Frederick Weller, Adam Driver, Michael Buscemi, Laura Harrier, Damaris Lewis, Ato Blankson-Wood, Corey Hawkins, Dared Wright"/>
    <x v="2016"/>
    <s v="Alec Baldwin, John David Washington"/>
    <s v="A decidedly odd couple with ulterior motives convince Dr. Grant to go to Isla Sorna for a holiday, but their unexpected landing startles the island's new inhabitants."/>
    <s v="A decidedly odd couple with ulterior"/>
    <n v="7.5"/>
    <n v="207042"/>
    <n v="15460202.224549649"/>
    <n v="15000000"/>
    <x v="3344"/>
    <n v="49275340"/>
    <n v="96266374.101291195"/>
    <n v="93400823"/>
    <n v="865"/>
  </r>
  <r>
    <s v="tt7431594"/>
    <x v="4963"/>
    <x v="11"/>
    <s v="15/06/2018"/>
    <s v="Action"/>
    <s v=" Thriller"/>
    <m/>
    <n v="160"/>
    <s v="India"/>
    <s v="Hindi"/>
    <m/>
    <m/>
    <x v="2478"/>
    <s v="Shiraz Ahmed, Shiraz Ahmed"/>
    <s v="Anil Kapoor, Salman Khan, Bobby Deol, Jacqueline Fernandez, Daisy Shah, Saqib Saleem, Freddy Daruwala, Naushaad Abbas, Najmeddin AlHadad, Kabir Ali, Anurag Arora, Shiv Aryan, Rajesh Babu, Krishna Banshak, Abhijit Baruah"/>
    <x v="210"/>
    <s v="Anil Kapoor, Salman Khan"/>
    <s v="Relationships and loyalties of a criminal family planning its next big heist are tested when some shocking revelations strike them."/>
    <s v="Relationships and loyalties of"/>
    <n v="1.9"/>
    <n v="32290"/>
    <m/>
    <m/>
    <x v="4"/>
    <n v="1690861"/>
    <m/>
    <n v="6817391"/>
    <n v="375"/>
  </r>
  <r>
    <s v="tt7451284"/>
    <x v="4964"/>
    <x v="11"/>
    <s v="24/04/2018"/>
    <s v="Animation"/>
    <s v=" Action"/>
    <s v=" Sci-Fi"/>
    <n v="85"/>
    <s v="Japan, USA"/>
    <s v="Japanese"/>
    <s v="English"/>
    <m/>
    <x v="2479"/>
    <s v="Kazuki Nakashima, Leo Chu"/>
    <s v="K√¥ichi Yamadera, Wataru Takagi, Ai Kakuma, Rie Kugimiya, Atsuko Tanaka, Daisuke Ono, H√¥ch√ª √îtsuka, Takehito Koyasu, Jun'ichi Suwabe, Y√ªki Kaji, Akira Ishida, Kengo Kawanishi, Ch√¥, Toshiyuki Morikawa, Kenta Miyake"/>
    <x v="140"/>
    <s v="K√¥ichi Yamadera, Wataru Takagi"/>
    <s v="Batman, along with a number of his allies and adversaries, finds himself transplanted from modern Gotham City to feudal Japan."/>
    <s v="Batman, along with a number of"/>
    <n v="5.6"/>
    <n v="16808"/>
    <m/>
    <m/>
    <x v="4"/>
    <m/>
    <m/>
    <m/>
    <n v="323"/>
  </r>
  <r>
    <s v="tt7349950"/>
    <x v="4965"/>
    <x v="18"/>
    <d v="2019-05-09T00:00:00"/>
    <s v="Drama"/>
    <s v=" Fantasy"/>
    <s v=" Horror"/>
    <n v="169"/>
    <s v="Canada, USA"/>
    <s v="English"/>
    <s v="North American Indian"/>
    <s v="Spanish"/>
    <x v="1567"/>
    <s v="Stephen King, Gary Dauberman"/>
    <s v="Jessica Chastain, James McAvoy, Bill Hader, Isaiah Mustafa, Jay Ryan, James Ransone, Andy Bean, Bill Skarsg√•rd, Jaeden Martell, Wyatt Oleff, Jack Dylan Grazer, Finn Wolfhard, Sophia Lillis, Chosen Jacobs, Jeremy Ray Taylor"/>
    <x v="1577"/>
    <s v="Jessica Chastain, James McAvoy"/>
    <s v="Twenty-seven years after their first encounter with the terrifying Pennywise, the Losers Club have grown up and moved away, until a devastating phone call brings them back."/>
    <s v="Twenty-seven years after their"/>
    <n v="6.5"/>
    <n v="192182"/>
    <n v="79974610.513305038"/>
    <n v="79000000"/>
    <x v="3345"/>
    <n v="211593228"/>
    <n v="478929704.37699008"/>
    <n v="473093228"/>
    <n v="2231"/>
  </r>
  <r>
    <s v="tt7456312"/>
    <x v="4966"/>
    <x v="20"/>
    <s v="21/02/2020"/>
    <s v="Crime"/>
    <s v=" Drama"/>
    <s v=" Mystery"/>
    <n v="115"/>
    <s v="USA"/>
    <s v="English"/>
    <s v="Spanish"/>
    <s v="French"/>
    <x v="1963"/>
    <s v="Marco Villalobos, Dee Rees"/>
    <s v="Anne Hathaway, Ben Affleck, Rosie Perez, Willem Dafoe, Edi Gathegi, Mel Rodriguez, Onata Aprile, Toby Jones, Carlos Leal, Ben Chase, Julian Gamble, Robert Sedgwick, Bill Kelly, David Vadim, C√©sar Galindez"/>
    <x v="185"/>
    <s v="Anne Hathaway, Ben Affleck"/>
    <s v="A veteran D.C. journalist loses the thread of her own narrative when a guilt-propelled errand for her father thrusts her from byline to unwitting subject in the very story she's trying to break. Adapted from Joan Didion's namesake novel."/>
    <s v="A veteran D.C. journalist loses"/>
    <n v="4.3"/>
    <n v="11373"/>
    <m/>
    <m/>
    <x v="4"/>
    <m/>
    <m/>
    <m/>
    <n v="369"/>
  </r>
  <r>
    <s v="tt7458762"/>
    <x v="4967"/>
    <x v="18"/>
    <s v="27/06/2019"/>
    <s v="Action"/>
    <s v=" Adventure"/>
    <s v=" Sci-Fi"/>
    <n v="115"/>
    <s v="France"/>
    <s v="French"/>
    <m/>
    <m/>
    <x v="2480"/>
    <s v="Antonin Baudry"/>
    <s v="Fran√ßois Civil, Omar Sy, Mathieu Kassovitz, Reda Kateb, Paula Beer, Alexis Michalik, Jean-Yves Berteloot, Damien Bonnard, Pierre Cevaer, S√©bastien Libessart, Paul Granier, Etienne Guillou-Kervern, Guillaume Duhesme, Simon Thomas, Bastien Ughetto"/>
    <x v="2240"/>
    <s v="Fran√ßois Civil, Omar Sy"/>
    <s v="In the near future, a French submarine finds itself in a crisis situation."/>
    <s v="In the near future, a French submarine"/>
    <n v="6.9"/>
    <n v="11891"/>
    <m/>
    <m/>
    <x v="4"/>
    <m/>
    <m/>
    <n v="12652790"/>
    <n v="131"/>
  </r>
  <r>
    <s v="tt7469726"/>
    <x v="4968"/>
    <x v="19"/>
    <d v="2017-10-11T00:00:00"/>
    <s v="Drama"/>
    <s v=" Family"/>
    <s v=" Romance"/>
    <n v="137"/>
    <s v="India"/>
    <s v="Hindi"/>
    <m/>
    <m/>
    <x v="2481"/>
    <s v="Kamal Pandey"/>
    <s v="Rajkummar Rao, Kriti Kharbanda, K.K. Raina, Alka Amin, Vipin Sharma, Govind Namdev, Navni Parihar, Nayani Dixit, Manoj Pahwa, Neha d Bhriguvanshi, Karanvir Sharma, Abhijeet Singh, Ashish Kapoor, Shailendra Kumar, Vivek Yadav"/>
    <x v="1735"/>
    <s v="Rajkummar Rao, Kriti Kharbanda"/>
    <s v="Satyendra Mishra &quot;Rajkumar Rao&quot; and Aarti Shukla &quot;Kriti Kharbanda&quot; agree to get married arranged by their parents, after Satyendra Mishra get government job. Aarti Shukla, run away from their marriage. What life waits for them ahead?"/>
    <s v="Satyendra Mishra &quot;Rajkumar Rao&quot;"/>
    <n v="7.6"/>
    <n v="12067"/>
    <m/>
    <m/>
    <x v="4"/>
    <m/>
    <m/>
    <n v="97154"/>
    <n v="148"/>
  </r>
  <r>
    <s v="tt7485048"/>
    <x v="4969"/>
    <x v="18"/>
    <d v="2019-12-07T00:00:00"/>
    <s v="Biography"/>
    <s v=" Drama"/>
    <m/>
    <n v="154"/>
    <s v="India"/>
    <s v="Hindi"/>
    <m/>
    <m/>
    <x v="2105"/>
    <s v="Sanjeev Dutta"/>
    <s v="Hrithik Roshan, Mrunal Thakur, Nandish Singh, Virendra Saxena, Sadhana Singh, Aditya Srivastav, Sanket Deshpande, Pankaj Tripathi, Vaibhav Gupta, Ali Haji, Rajesh Sharma, Deepali Kumar, Chittaranjan Giri, Ganesh Kumar, Vijay Kumar"/>
    <x v="809"/>
    <s v="Hrithik Roshan, Mrunal Thakur"/>
    <s v="Based on the life of Patna-based mathematician Anand Kumar who runs the famed Super 30 program for IIT aspirants in Patna."/>
    <s v="Based on the life of Patna-based"/>
    <n v="8"/>
    <n v="19284"/>
    <m/>
    <m/>
    <x v="4"/>
    <n v="2269878"/>
    <m/>
    <n v="24701637"/>
    <n v="590"/>
  </r>
  <r>
    <s v="tt7489816"/>
    <x v="4970"/>
    <x v="11"/>
    <s v="17/10/2018"/>
    <s v="Comedy"/>
    <s v=" Drama"/>
    <m/>
    <n v="90"/>
    <s v="France, Belgium"/>
    <s v="French"/>
    <m/>
    <m/>
    <x v="1649"/>
    <s v="Fred Cavay√©, Fred Cavay√©"/>
    <s v="B√©r√©nice Bejo, Suzanne Cl√©ment, St√©phane De Groodt, Vincent Elbaz, Gr√©gory Gadebois, Doria Tillier, Roschdy Zem, Fleur Fitoussi, Tassadit Mandi, M√©line Ouamar, Sabri Ouamar, Cosette Briand, Gabriel Briand, Doroth√©e Tavernier, Alain Berlioux"/>
    <x v="1808"/>
    <s v="B√©r√©nice Bejo, Suzanne Cl√©ment"/>
    <s v="3.5 couples meet for dinner party. The men have known each other for decades. After dinner they play a game of sharing texts, calls, e-mails etc. by placing all 7 cell phones on the table. Unexpected results as all have secrets."/>
    <s v="3.5 couples meet for dinner party."/>
    <n v="6.8"/>
    <n v="11459"/>
    <m/>
    <m/>
    <x v="4"/>
    <m/>
    <m/>
    <n v="13189388"/>
    <n v="45"/>
  </r>
  <r>
    <s v="tt7390646"/>
    <x v="4971"/>
    <x v="18"/>
    <s v="25/10/2019"/>
    <s v="Action"/>
    <s v=" Crime"/>
    <s v=" Drama"/>
    <n v="108"/>
    <s v="USA"/>
    <s v="English"/>
    <m/>
    <m/>
    <x v="2251"/>
    <s v="Peter A. Dowling"/>
    <s v="Naomie Harris, Tyrese Gibson, Frank Grillo, Mike Colter, Reid Scott, Beau Knapp, Nafessa Williams, James Moses Black, Carsyn Taylor, Lucky Johnson, Deneen Tyler, Michael Papajohn, Nelson Bonilla, Frankie Smith, Oscar Gale"/>
    <x v="2241"/>
    <s v="Naomie Harris, Tyrese Gibson"/>
    <s v="A rookie New Orleans police officer is forced to balance her identity as a black woman after she witnesses two corrupt cops committing murder."/>
    <s v="A rookie New Orleans police officer"/>
    <n v="6.3"/>
    <n v="13332"/>
    <n v="12148042.10328684"/>
    <n v="12000000"/>
    <x v="3346"/>
    <n v="22055313"/>
    <n v="23021613.875117861"/>
    <n v="22741061"/>
    <n v="306"/>
  </r>
  <r>
    <s v="tt7525778"/>
    <x v="4972"/>
    <x v="11"/>
    <d v="2018-10-08T00:00:00"/>
    <s v="Comedy"/>
    <s v=" Thriller"/>
    <m/>
    <n v="94"/>
    <s v="USA"/>
    <s v="English"/>
    <m/>
    <m/>
    <x v="2074"/>
    <s v="Kevin Burrows, Matt Mider"/>
    <s v="Daniel Doheny, Geraldine Viswanathan, Sadie Calvano, Luke Spencer Roberts, Eduardo Franco, Michael Eklund, Gary Jones, Alexander Calvert, Sugar Lyn Beard, Blake Anderson, Chance Hurstfield, Kevan Kase, Mary Holland, William Vaughan, Veena Sood"/>
    <x v="2242"/>
    <s v="Daniel Doheny, Geraldine Viswanathan"/>
    <s v="When a group of teenage friends go on a spring break camping trip, an unfortunate accident sets off a race against time to save their friend's most prized possession."/>
    <s v="When a group of teenage friends"/>
    <n v="5.5"/>
    <n v="13367"/>
    <m/>
    <m/>
    <x v="4"/>
    <m/>
    <m/>
    <m/>
    <n v="165"/>
  </r>
  <r>
    <s v="tt7533152"/>
    <x v="4973"/>
    <x v="18"/>
    <d v="2019-01-03T00:00:00"/>
    <s v="Drama"/>
    <m/>
    <m/>
    <n v="113"/>
    <s v="UK, Malawi"/>
    <s v="Arabic"/>
    <s v="Nyanja"/>
    <s v="English"/>
    <x v="2482"/>
    <s v="Chiwetel Ejiofor, William Kamkwamba"/>
    <s v="Chiwetel Ejiofor, Maxwell Simba, Felix Lemburo, Robert Agengo, Fiskan Makawa, Lily Banda, A√Øssa Ma√Øga, Fredrick Lukhere, Hestingzi Phiri, Rophium Banda, Philbert Falakeza, Samson Kambalu, Raymond Ofula, Noma Dumezweni, Lemogang Tsipa"/>
    <x v="423"/>
    <s v="Chiwetel Ejiofor, Maxwell Simba"/>
    <s v="Against all the odds, a thirteen year old boy in Malawi invents an unconventional way to save his family and village from famine."/>
    <s v="Against all the odds, a thirteen"/>
    <n v="7.6"/>
    <n v="24574"/>
    <m/>
    <m/>
    <x v="4"/>
    <m/>
    <m/>
    <m/>
    <n v="157"/>
  </r>
  <r>
    <s v="tt7401588"/>
    <x v="4974"/>
    <x v="11"/>
    <s v="21/03/2019"/>
    <s v="Comedy"/>
    <s v=" Drama"/>
    <m/>
    <n v="118"/>
    <s v="USA"/>
    <s v="English"/>
    <s v="Spanish"/>
    <m/>
    <x v="1403"/>
    <s v="Sean Anders, John Morris"/>
    <s v="Mark Wahlberg, Rose Byrne, Isabela Merced, Gustavo Escobar, Julianna Gamiz, Octavia Spencer, Tig Notaro, Tom Segura, Allyn Rachel, Britt Rentschler, Jody Thompson, Margo Martindale, Julie Hagerty, Michael O'Keefe, Joan Cusack"/>
    <x v="28"/>
    <s v="Mark Wahlberg, Rose Byrne"/>
    <s v="A couple find themselves in over their heads when they foster three children."/>
    <s v="A couple find themselves in over"/>
    <n v="7.3"/>
    <n v="76885"/>
    <n v="49472647.118558876"/>
    <n v="48000000"/>
    <x v="3347"/>
    <n v="67363237"/>
    <n v="124254883.12556364"/>
    <n v="120556201"/>
    <n v="571"/>
  </r>
  <r>
    <s v="tt7424200"/>
    <x v="4975"/>
    <x v="11"/>
    <d v="2018-06-09T00:00:00"/>
    <s v="Animation"/>
    <s v=" Action"/>
    <s v=" Adventure"/>
    <n v="84"/>
    <s v="USA"/>
    <s v="English"/>
    <m/>
    <m/>
    <x v="2483"/>
    <s v="Michael Jelenic, Aaron Horvath"/>
    <s v="Greg Cipes, Scott Menville, Khary Payton, Tara Strong, Hynden Walch, Will Arnett, Kristen Bell, Eric Bauza, Michael Bolton, Kal-El Cage, Nicolas Cage, Joey Capps, Greg Davies, John DiMaggio, Halsey"/>
    <x v="2243"/>
    <s v="Greg Cipes, Scott Menville"/>
    <s v="A villain's maniacal plan for world domination sidetracks five teenage superheroes who dream of Hollywood stardom."/>
    <s v="A villain's maniacal plan for"/>
    <n v="6.8"/>
    <n v="15797"/>
    <n v="10306801.483033098"/>
    <n v="10000000"/>
    <x v="3348"/>
    <n v="29790236"/>
    <n v="53688372.165634409"/>
    <n v="52090236"/>
    <n v="212"/>
  </r>
  <r>
    <s v="tt7549892"/>
    <x v="4976"/>
    <x v="19"/>
    <d v="2018-03-05T00:00:00"/>
    <s v="Horror"/>
    <m/>
    <m/>
    <n v="87"/>
    <s v="Argentina"/>
    <s v="Spanish"/>
    <m/>
    <m/>
    <x v="2484"/>
    <s v="Demi√°n Rugna"/>
    <s v="Maximiliano Ghione, Norberto Gonzalo, Elvira Onetto, George L. Lewis, Julieta Vallina, Demi√°n Salom√≥n, Agust√≠n Rittano, Natalia Se√±orales, Matias Rascovschi, Lorenzo Langer, Bruno Giacobbe, Laura Manzaneda, Ariel Chavarr√≠a, Hugo Halbrich, Fernando Diaz"/>
    <x v="2244"/>
    <s v="Maximiliano Ghione, Norberto Gonzalo"/>
    <s v="When strange events occur in a neighborhood in Buenos Aires, a doctor specializing in the paranormal, her colleague, and an ex police officer decide to investigate further."/>
    <s v="When strange events occur in a"/>
    <n v="6.5"/>
    <n v="10026"/>
    <m/>
    <m/>
    <x v="4"/>
    <m/>
    <m/>
    <n v="367173"/>
    <n v="124"/>
  </r>
  <r>
    <s v="tt7549996"/>
    <x v="4977"/>
    <x v="18"/>
    <s v="19/12/2019"/>
    <s v="Biography"/>
    <s v=" Drama"/>
    <s v=" Romance"/>
    <n v="118"/>
    <s v="UK, France, USA"/>
    <s v="English"/>
    <m/>
    <m/>
    <x v="1911"/>
    <s v="Tom Edge, Peter Quilter"/>
    <s v="Ren√©e Zellweger, Jessie Buckley, Finn Wittrock, Rufus Sewell, Michael Gambon, Richard Cordery, Royce Pierreson, Darci Shaw, Andy Nyman, Daniel Cerqueira, Bella Ramsey, Lewin Lloyd, Tom Durant Pritchard, John Dagleish, Adrian Lukis"/>
    <x v="254"/>
    <s v="Ren√©e Zellweger, Jessie Buckley"/>
    <s v="Vicenarian Richard travels to Thailand and finds himself in possession of a strange map. Rumours state that it leads to a solitary beach paradise, a tropical bliss. Excited and intrigued, he sets out to find it."/>
    <s v="Vicenarian Richard travels to"/>
    <n v="6.8"/>
    <n v="34502"/>
    <m/>
    <m/>
    <x v="4"/>
    <n v="24313888"/>
    <m/>
    <n v="43660268"/>
    <n v="406"/>
  </r>
  <r>
    <s v="tt7550000"/>
    <x v="4978"/>
    <x v="20"/>
    <s v="14/08/2020"/>
    <s v="Action"/>
    <s v=" Crime"/>
    <s v=" Sci-Fi"/>
    <n v="113"/>
    <s v="USA"/>
    <s v="English"/>
    <m/>
    <m/>
    <x v="1794"/>
    <s v="Mattson Tomlin"/>
    <s v="Jamie Foxx, Joseph Gordon-Levitt, Dominique Fishback, Rodrigo Santoro, Courtney B. Vance, Amy Landecker, Machine Gun Kelly, Tait Fletcher, Allen Maldonado, Andrene Ward-Hammond, Kyanna Simone Simpson, C.J. LeBlanc, CG Lewis, Joseph Poliquin, Jazzy De Lisser"/>
    <x v="182"/>
    <s v="Jamie Foxx, Joseph Gordon-Levitt"/>
    <s v="When a pill that gives its users unpredictable superpowers for five minutes hits the streets of New Orleans, a teenage dealer and a local cop must team with an ex-soldier to take down the group responsible for its creation."/>
    <s v="When a pill that gives its users"/>
    <n v="6"/>
    <n v="45177"/>
    <m/>
    <m/>
    <x v="4"/>
    <m/>
    <m/>
    <m/>
    <n v="654"/>
  </r>
  <r>
    <s v="tt7556122"/>
    <x v="4979"/>
    <x v="20"/>
    <d v="2020-10-07T00:00:00"/>
    <s v="Action"/>
    <s v=" Adventure"/>
    <s v=" Fantasy"/>
    <n v="125"/>
    <s v="USA"/>
    <s v="English"/>
    <s v="Arabic"/>
    <s v="French"/>
    <x v="170"/>
    <s v="Greg Rucka, Greg Rucka"/>
    <s v="Charlize Theron, KiKi Layne, Matthias Schoenaerts, Marwan Kenzari, Luca Marinelli, Chiwetel Ejiofor, Harry Melling, Veronica Ngo, Natacha Karam, Mette Towley, Anamaria Marinca, Micheal Ward, Shala Nyx, Majid Essaidi, Joey Ansah"/>
    <x v="358"/>
    <s v="Charlize Theron, KiKi Layne"/>
    <s v="A covert team of immortal mercenaries are suddenly exposed and must now fight to keep their identity a secret just as an unexpected new member is discovered."/>
    <s v="A covert team of immortal mercenaries"/>
    <n v="6.7"/>
    <n v="98100"/>
    <m/>
    <m/>
    <x v="4"/>
    <m/>
    <m/>
    <m/>
    <n v="1513"/>
  </r>
  <r>
    <s v="tt7581902"/>
    <x v="4980"/>
    <x v="11"/>
    <s v="23/02/2018"/>
    <s v="Comedy"/>
    <s v=" Romance"/>
    <m/>
    <n v="138"/>
    <s v="India"/>
    <s v="Hindi"/>
    <m/>
    <m/>
    <x v="1778"/>
    <s v="Rahul Mody, Luv Ranjan"/>
    <s v="Kartik Aaryan, Nushrat Bharucha, Sunny Singh Nijjar, Alok Nath, Madhumalti Kapoor, Ishita Raj, Pawan Chopra, Ayesha Raza, Deepika Amin, Rajesh Jais, Virendra Saxena, Alexandra, Mukesh Bhatt, Shibesh Debnath, Anjum Gulati"/>
    <x v="1592"/>
    <s v="Kartik Aaryan, Nushrat Bharucha"/>
    <s v="Titu is going to marry a perfect woman named Sweety. Titu's best-friend Sonu doubts Sweety's character and tries to break the marriage while Sweety tries to do opposite and which leads to war between Bromance and Romance."/>
    <s v="Titu is going to marry a perfect"/>
    <n v="7.1"/>
    <n v="18797"/>
    <m/>
    <m/>
    <x v="4"/>
    <m/>
    <m/>
    <n v="864301"/>
    <n v="119"/>
  </r>
  <r>
    <s v="tt7430722"/>
    <x v="1826"/>
    <x v="18"/>
    <d v="2019-02-10T00:00:00"/>
    <s v="Action"/>
    <s v=" Thriller"/>
    <m/>
    <n v="154"/>
    <s v="India"/>
    <s v="Hindi"/>
    <s v="Tamil"/>
    <s v="Telugu"/>
    <x v="2044"/>
    <s v="Siddharth Anand, Siddharth Anand"/>
    <s v="Hrithik Roshan, Tiger Shroff, Vaani Kapoor, Ashutosh Rana, Anupriya Goenka, Yash Raaj Singh, Mashhoor Amrohi, Sanjeev Vatsa, Dipannita Sharma, Soni Razdan, Arif Zakaria, Amit Gaur, Obada Adnan, Imran Ahamed, Shahbhaz Akthar"/>
    <x v="809"/>
    <s v="Hrithik Roshan, Tiger Shroff"/>
    <s v="An Indian soldier chases after his mentor who has gone rogue following an unexpected kill."/>
    <s v="An Indian soldier chases after"/>
    <n v="6.5"/>
    <n v="18092"/>
    <n v="21259073.680751972"/>
    <n v="21000000"/>
    <x v="3349"/>
    <n v="4654000"/>
    <n v="68007933.616936058"/>
    <n v="67179155"/>
    <n v="578"/>
  </r>
  <r>
    <s v="tt7608028"/>
    <x v="4981"/>
    <x v="11"/>
    <s v="19/01/2018"/>
    <s v="Horror"/>
    <s v=" Thriller"/>
    <m/>
    <n v="94"/>
    <s v="Canada, USA"/>
    <s v="English"/>
    <m/>
    <m/>
    <x v="2485"/>
    <s v="Matt Angel, Suzanne Coote"/>
    <s v="Dylan Minnette, Piercey Dalton, Patricia Bethune, Sharif Atkins, Aaron Abrams, Edward Olson, Katie Walder, Paul Rae, Leigh Parker, Kathryn Beckwith, Matt Angel, Robert Everett Williams Jr., Ethan Cushing, Suzanne Coote, Jessica Robertson"/>
    <x v="2245"/>
    <s v="Dylan Minnette, Piercey Dalton"/>
    <s v="A teenager and his mother find themselves besieged by threatening forces when they move into a new house."/>
    <s v="A teenager and his mother find"/>
    <n v="3.2"/>
    <n v="29860"/>
    <m/>
    <n v="100000"/>
    <x v="4"/>
    <m/>
    <m/>
    <m/>
    <n v="1262"/>
  </r>
  <r>
    <s v="tt7608418"/>
    <x v="4982"/>
    <x v="19"/>
    <s v="25/12/2018"/>
    <s v="Comedy"/>
    <s v=" Family"/>
    <s v=" Romance"/>
    <n v="92"/>
    <s v="USA"/>
    <s v="English"/>
    <m/>
    <m/>
    <x v="2486"/>
    <s v="Karen Schaler, Nate Atkins"/>
    <s v="Rose McIver, Ben Lamb, Alice Krige, Honor Kneafsey, Sarah Douglas, Emma Louise Saunders, Theo Devaney, Daniel Fathers, Tahirah Sharif, Amy Marston, Joel McVeagh, Tom Knight, Richard Ashton, Paul Courtenay Hyu, Andrew Barron"/>
    <x v="2246"/>
    <s v="Rose McIver, Ben Lamb"/>
    <s v="When a reporter goes undercover as a tutor to get the inside scoop on a playboy prince, she gets tangled in some royal intrigue and ends up finding love - but will she be able to keep up her lie?"/>
    <s v="When a reporter goes undercover"/>
    <n v="5.8"/>
    <n v="15177"/>
    <m/>
    <m/>
    <x v="4"/>
    <m/>
    <m/>
    <m/>
    <n v="95"/>
  </r>
  <r>
    <s v="tt7504726"/>
    <x v="4983"/>
    <x v="20"/>
    <s v="20/02/2020"/>
    <s v="Adventure"/>
    <s v=" Drama"/>
    <s v=" Family"/>
    <n v="100"/>
    <s v="Canada, USA"/>
    <s v="English"/>
    <s v="French"/>
    <m/>
    <x v="2487"/>
    <s v="Michael Green, Jack London"/>
    <s v="Harrison Ford, Omar Sy, Cara Gee, Dan Stevens, Bradley Whitford, Jean Louisa Kelly, Michael Horse, Karen Gillan, Colin Woodell, Micah Fitzgerald, Heather McPhaul, Adam Fergus, Stephanie Czajkowski, Abraham Benrubi, Thomas Adoue Polk"/>
    <x v="508"/>
    <s v="Harrison Ford, Omar Sy"/>
    <s v="A sled dog struggles for survival in the wilds of the Yukon."/>
    <s v="A sled dog struggles for survival"/>
    <n v="6.8"/>
    <n v="29152"/>
    <n v="135000000"/>
    <n v="135000000"/>
    <x v="3350"/>
    <n v="62342368"/>
    <n v="107604626"/>
    <n v="107604626"/>
    <n v="427"/>
  </r>
  <r>
    <s v="tt7618184"/>
    <x v="4984"/>
    <x v="11"/>
    <d v="2018-03-08T00:00:00"/>
    <s v="Drama"/>
    <m/>
    <m/>
    <n v="140"/>
    <s v="India"/>
    <s v="Hindi"/>
    <m/>
    <m/>
    <x v="1238"/>
    <s v="Mustafa Neemuchwala, Anubhav Sinha"/>
    <s v="Taapsee Pannu, Neena Gupta, Rishi Kapoor, Rajat Kapoor, Prateik, Kumud Mishra, Indraneil Sengupta, Ashutosh Rana, Manoj Pahwa, Abdul Quadir Amin, Prachi Shah, Kapil Tilhari, Anil Rastogi, Ehsan Khan, Vartika Singh"/>
    <x v="1146"/>
    <s v="Taapsee Pannu, Neena Gupta"/>
    <s v="One family member tries to help her own family which are trapped in a dark controversy."/>
    <s v="One family member tries to help"/>
    <n v="6.8"/>
    <n v="13522"/>
    <m/>
    <s v="INR 200000000"/>
    <x v="4"/>
    <m/>
    <m/>
    <n v="205009"/>
    <n v="587"/>
  </r>
  <r>
    <s v="tt7545524"/>
    <x v="4985"/>
    <x v="11"/>
    <s v="20/12/2018"/>
    <s v="Drama"/>
    <m/>
    <m/>
    <n v="103"/>
    <s v="USA"/>
    <s v="English"/>
    <m/>
    <m/>
    <x v="535"/>
    <s v="Peter Hedges"/>
    <s v="Julia Roberts, Lucas Hedges, Courtney B. Vance, Kathryn Newton, Rachel Bay Jones, David Zaldivar, Alexandra Park, Michael Esper, Tim Guinee, Myra Lucretia Taylor, Kristin Griffith, Jack Davidson, Mia Fowler, Jakari Fraser, Cameron Roberts"/>
    <x v="151"/>
    <s v="Julia Roberts, Lucas Hedges"/>
    <s v="A drug addicted teenage boy shows up unexpectedly at his family's home on Christmas Eve."/>
    <s v="A drug addicted teenage boy shows"/>
    <n v="6.7"/>
    <n v="17229"/>
    <n v="13398841.927943029"/>
    <n v="13000000"/>
    <x v="3351"/>
    <n v="3703184"/>
    <n v="10445122.881655997"/>
    <n v="10134204"/>
    <n v="126"/>
  </r>
  <r>
    <s v="tt7642818"/>
    <x v="4986"/>
    <x v="19"/>
    <d v="2017-01-12T00:00:00"/>
    <s v="Comedy"/>
    <m/>
    <m/>
    <n v="124"/>
    <s v="Turkey"/>
    <s v="Turkish"/>
    <m/>
    <m/>
    <x v="2488"/>
    <s v="G√ºlse Birsel"/>
    <s v="Engin G√ºnaydin, Demet Evgar, Erdal √ñzyagcilar, Seher Devrim Yakut, Fatih Artman, Sevket √áoruh, G√ºlse Birsel, Derya Karadas, Su Kutlu, Ayta S√∂zeri, Devin √ñzg√ºr √áinar, Deniz Sen Hamzaoglu, Riza Akin, Arif Erkin G√ºzelbeyoglu, Erdal Cindoruk"/>
    <x v="1416"/>
    <s v="Engin G√ºnaydin, Demet Evgar"/>
    <s v="Life of a singer, her daughter and her friends change when they meet with a divorced man."/>
    <s v="Life of a singer, her daughter"/>
    <n v="7.7"/>
    <n v="19152"/>
    <m/>
    <m/>
    <x v="4"/>
    <m/>
    <m/>
    <n v="10081222"/>
    <n v="20"/>
  </r>
  <r>
    <s v="tt7653254"/>
    <x v="4987"/>
    <x v="18"/>
    <d v="2019-06-12T00:00:00"/>
    <s v="Comedy"/>
    <s v=" Drama"/>
    <s v=" Romance"/>
    <n v="137"/>
    <s v="UK, USA"/>
    <s v="English"/>
    <s v="Spanish"/>
    <m/>
    <x v="719"/>
    <s v="Noah Baumbach"/>
    <s v="Adam Driver, Scarlett Johansson, Julia Greer, Azhy Robertson, Wallace Shawn, Matthew Maher, Eric Berryman, Mickey Sumner, David Turner, Gideon Glick, Jasmine Cephas Jones, Motell Gyn Foster, Raymond J. Lee, Mary Wiseman, Pete Simpson"/>
    <x v="2123"/>
    <s v="Adam Driver, Scarlett Johansson"/>
    <s v="Noah Baumbach's incisive and compassionate look at a marriage breaking up and a family staying together."/>
    <s v="Noah Baumbach's incisive and compassionate"/>
    <n v="8"/>
    <n v="227338"/>
    <m/>
    <n v="18600000"/>
    <x v="4"/>
    <m/>
    <m/>
    <n v="333686"/>
    <n v="1207"/>
  </r>
  <r>
    <s v="tt7668842"/>
    <x v="4988"/>
    <x v="11"/>
    <s v="19/01/2018"/>
    <s v="Comedy"/>
    <m/>
    <m/>
    <n v="110"/>
    <s v="Turkey"/>
    <s v="Turkish"/>
    <m/>
    <m/>
    <x v="2489"/>
    <s v="Enes Batur, Busra Nur Karahan"/>
    <s v="Enes Batur, Bilal Hanci, Atakan √ñzyurt, Fatih Yasin, Ceyda D√ºvenci, Bekir Aksoy, Uras Benlioglu, Yusuf Aktas, Baturay Anar, Basak Karahan, Kaya Giray, Berk Muhammet, Kerem Firtina, Burak G√ºng√∂r, Seyda Erdogan"/>
    <x v="2247"/>
    <s v="Enes Batur, Bilal Hanci"/>
    <s v="Enes Batur has to decide between going to college or being a professional YouTuber."/>
    <s v="Enes Batur has to decide between"/>
    <n v="4.0999999999999996"/>
    <n v="53649"/>
    <m/>
    <m/>
    <x v="4"/>
    <m/>
    <m/>
    <n v="3595901"/>
    <n v="41"/>
  </r>
  <r>
    <s v="tt7547410"/>
    <x v="4989"/>
    <x v="18"/>
    <s v="26/09/2019"/>
    <s v="Adventure"/>
    <s v=" Comedy"/>
    <s v=" Family"/>
    <n v="102"/>
    <s v="USA, Mexico, Australia"/>
    <s v="English"/>
    <s v="Spanish"/>
    <s v="Quechua"/>
    <x v="1449"/>
    <s v="Nicholas Stoller, Matthew Robinson"/>
    <s v="Benicio Del Toro, Madelyn Miranda, Dee Bradley Baker, Malachi Barton, Sasha Toro, Marc Weiner, Eva Longoria, Michael Pe√±a, Joey Vieira, Pia Miller, Isabela Merced, Jeff Wahlberg, Adriana Barraza, Damien Garvey, Anikka Abelita"/>
    <x v="110"/>
    <s v="Benicio Del Toro, Madelyn Miranda"/>
    <s v="Dora, a teenage explorer, leads her friends on an adventure to save her parents and solve the mystery behind a lost city of gold."/>
    <s v="Dora, a teenage explorer, leads"/>
    <n v="6.1"/>
    <n v="21413"/>
    <n v="49604505.255087934"/>
    <n v="49000000"/>
    <x v="3352"/>
    <n v="60477943"/>
    <n v="121159140.75102593"/>
    <n v="119682635"/>
    <n v="276"/>
  </r>
  <r>
    <s v="tt7671064"/>
    <x v="4990"/>
    <x v="18"/>
    <s v="15/11/2019"/>
    <s v="Comedy"/>
    <s v=" Drama"/>
    <m/>
    <n v="104"/>
    <s v="USA, Canada"/>
    <s v="English"/>
    <m/>
    <m/>
    <x v="2490"/>
    <s v="Paul Downs Colaizzo"/>
    <s v="Jillian Bell, Jennifer Dundas, Patch Darragh, Alice Lee, Erica Hernandez, Max Pava, Michaela Watkins, Adam Sietz, Dan Bittner, Mikey Day, Lil Rel Howery, Kate Arrington, Beth Malone, Micah Stock, Esteban Benito"/>
    <x v="2248"/>
    <s v="Jillian Bell, Jennifer Dundas"/>
    <s v="A young woman decides to make positive changes in her life by training for the New York City Marathon."/>
    <s v="A young woman decides to make"/>
    <n v="6.8"/>
    <n v="14108"/>
    <m/>
    <m/>
    <x v="4"/>
    <n v="7189808"/>
    <m/>
    <n v="7442106"/>
    <n v="163"/>
  </r>
  <r>
    <s v="tt7700730"/>
    <x v="4991"/>
    <x v="11"/>
    <s v="13/04/2018"/>
    <s v="Drama"/>
    <s v=" Romance"/>
    <m/>
    <n v="115"/>
    <s v="India"/>
    <s v="Hindi"/>
    <m/>
    <m/>
    <x v="1930"/>
    <s v="Juhi Chaturvedi"/>
    <s v="Varun Dhawan, Banita Sandhu, Gitanjali Rao, Sahil Vedoliyaa, Isha Chaturvedi, Prateek Kapoor, Iteeva Pandey, Karamveer Kanwar, Ashish Ghosh, Rachica Oswal, Aarti, Gauri Aggarwal, Rajesh Aggarwal, Alex, Nikita Anand"/>
    <x v="1945"/>
    <s v="Varun Dhawan, Banita Sandhu"/>
    <s v="A group of interns are going through the usual grind when suddenly an accident changes their lives. The protagonist can't get let go of it and becomes obsessed with it. What does it all lead to? Is it love or something else?"/>
    <s v="A group of interns are going through"/>
    <n v="7.5"/>
    <n v="12707"/>
    <m/>
    <m/>
    <x v="4"/>
    <m/>
    <m/>
    <n v="310320"/>
    <n v="207"/>
  </r>
  <r>
    <s v="tt7605074"/>
    <x v="4992"/>
    <x v="18"/>
    <d v="2019-05-02T00:00:00"/>
    <s v="Action"/>
    <s v=" Sci-Fi"/>
    <m/>
    <n v="125"/>
    <s v="China"/>
    <s v="Mandarin"/>
    <s v="English"/>
    <s v="Russian"/>
    <x v="2491"/>
    <s v="Gong Geer, Junce Ye"/>
    <s v="Jing Wu, Chuxiao Qu, Guangjie Li, Man-Tat Ng, Jin Mai Jaho, Mike Kai Sui, Hongchen Li, Jingjing Qu, Yichi Zhang, Haoyu Yang, Zhigang Jiang, Huan Zhang, Jiayin Lei, Arkadiy Sharogradskiy, Hao Ning"/>
    <x v="2249"/>
    <s v="Jing Wu, Chuxiao Qu"/>
    <s v="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
    <s v="As the sun is dying out, people"/>
    <n v="6"/>
    <n v="25379"/>
    <n v="48592168.41314736"/>
    <n v="48000000"/>
    <x v="3353"/>
    <n v="5971413"/>
    <n v="708490720.47661209"/>
    <n v="699856699"/>
    <n v="762"/>
  </r>
  <r>
    <s v="tt7715202"/>
    <x v="1137"/>
    <x v="11"/>
    <d v="2018-06-11T00:00:00"/>
    <s v="Action"/>
    <s v=" Drama"/>
    <m/>
    <n v="163"/>
    <s v="India"/>
    <s v="Tamil"/>
    <m/>
    <m/>
    <x v="841"/>
    <s v="Jayamohan, A.R. Murugadoss"/>
    <s v="Joseph Vijay, Keerthy Suresh, Varalaxmi Sarathkumar, Pala Karuppaiah, Radha Ravi, Yogi Babu, Joy Badlani, Roger Julian Cross, Elyssa Erhardt, Papri Ghosh, Jashwanth Kannan, Prem Kumar, Lallu, Livingston, A.R. Murugadoss"/>
    <x v="1610"/>
    <s v="Joseph Vijay, Keerthy Suresh"/>
    <s v="An NRI businessman learns his vote has been cast by someone else and decides to investigate the matter, eventually finding himself pitted against two corrupt politicians."/>
    <s v="An NRI businessman learns his"/>
    <n v="6.8"/>
    <n v="12121"/>
    <m/>
    <m/>
    <x v="4"/>
    <m/>
    <m/>
    <n v="2278361"/>
    <n v="378"/>
  </r>
  <r>
    <s v="tt7721800"/>
    <x v="4993"/>
    <x v="18"/>
    <d v="2019-05-06T00:00:00"/>
    <s v="Action"/>
    <s v=" Comedy"/>
    <s v=" Drama"/>
    <n v="150"/>
    <s v="India"/>
    <s v="Hindi"/>
    <m/>
    <m/>
    <x v="2003"/>
    <s v="Su-jin Park, Varun V. Sharma"/>
    <s v="Salman Khan, Katrina Kaif, Sunil Grover, Tabu, Jackie Shroff, Sonali Kulkarni, Kashmira Irani, Aashif Sheikh, Disha Patani, Satish Kaushik, Nora Fatehi, Nivin Ramani, Dhiren Ahuja, Saif Akhtar, Gs Arora"/>
    <x v="470"/>
    <s v="Salman Khan, Katrina Kaif"/>
    <s v="At the cusp of India's birth as an Independent nation, a family makes an arduous journey to freedom at a cost. A young boy Bharat, makes a promise to his Father that he will keep his family together no matter what."/>
    <s v="At the cusp of India's birth as"/>
    <n v="5.2"/>
    <n v="19049"/>
    <m/>
    <m/>
    <x v="4"/>
    <n v="2971549"/>
    <m/>
    <n v="33185983"/>
    <n v="902"/>
  </r>
  <r>
    <s v="tt7725596"/>
    <x v="4994"/>
    <x v="11"/>
    <d v="2019-06-12T00:00:00"/>
    <s v="Comedy"/>
    <s v=" Drama"/>
    <m/>
    <n v="124"/>
    <s v="India"/>
    <s v="Hindi"/>
    <m/>
    <m/>
    <x v="2492"/>
    <s v="Akshat Ghildial, Akshat Ghildial"/>
    <s v="Ayushmann Khurrana, Neena Gupta, Gajraj Rao, Sanya Malhotra, Surekha Sikri, Sheeba Chaddha, Shardul Rana, Rahul Tewari, Arun Kalra, Alka Amin, Manoj Bakshi, Vivek Dagar, Alka Badola Kaushal, Vimi Mehta, Monika Misra"/>
    <x v="1089"/>
    <s v="Ayushmann Khurrana, Neena Gupta"/>
    <s v="A man is embarrassed when he finds out his mother is pregnant."/>
    <s v="A man is embarrassed when he finds"/>
    <n v="8"/>
    <n v="26505"/>
    <m/>
    <m/>
    <x v="4"/>
    <m/>
    <m/>
    <n v="26125610"/>
    <n v="237"/>
  </r>
  <r>
    <s v="tt7616798"/>
    <x v="4995"/>
    <x v="18"/>
    <s v="14/03/2019"/>
    <s v="Adventure"/>
    <s v=" Drama"/>
    <s v=" Family"/>
    <n v="96"/>
    <s v="China, USA"/>
    <s v="English"/>
    <m/>
    <m/>
    <x v="1655"/>
    <s v="W. Bruce Cameron, Cathryn Michon"/>
    <s v="Ashley Judd, Jonah Hauer-King, Edward James Olmos, Alexandra Shipp, Chris Bauer, Barry Watson, Motell Gyn Foster, Wes Studi, Bryce Dallas Howard, John Cassini, Brian Markinson, Patrick Gallagher, Broadus Mattison, Rolando Boyce, Cesar De Le√≥n"/>
    <x v="260"/>
    <s v="Ashley Judd, Jonah Hauer-King"/>
    <s v="A female dog travels four hundred miles in search of her owner throughout a Colorado wilderness."/>
    <s v="A female dog travels four hundred"/>
    <n v="6.7"/>
    <n v="13462"/>
    <n v="18222063.15493026"/>
    <n v="18000000"/>
    <x v="3354"/>
    <n v="42004346"/>
    <n v="81703817.492476344"/>
    <n v="80708134"/>
    <n v="180"/>
  </r>
  <r>
    <s v="tt7738450"/>
    <x v="4996"/>
    <x v="11"/>
    <s v="30/10/2018"/>
    <s v="Comedy"/>
    <s v=" Drama"/>
    <m/>
    <n v="92"/>
    <s v="USA"/>
    <s v="English"/>
    <m/>
    <m/>
    <x v="2493"/>
    <s v="Jim Cummings"/>
    <s v="Jim Cummings, Kendal Farr, Nican Robinson, Jocelyn DeBoer, Chelsea Edmundson, Macon Blair, Ammie Masterson, Bill Wise, Jordan Ray Fox, Frank Mosley, Jacqueline Doke, Chris Doubek, Tristan Riggs, Kevin Olliff, Marshall Allman"/>
    <x v="206"/>
    <s v="Jim Cummings, Kendal Farr"/>
    <s v="A police officer faces a personal meltdown following a divorce and the death of his mother."/>
    <s v="A police officer faces a personal"/>
    <n v="7.1"/>
    <n v="13073"/>
    <m/>
    <n v="191000"/>
    <x v="4"/>
    <m/>
    <m/>
    <n v="456304"/>
    <n v="117"/>
  </r>
  <r>
    <s v="tt7738784"/>
    <x v="4997"/>
    <x v="11"/>
    <d v="2019-01-02T00:00:00"/>
    <s v="Drama"/>
    <m/>
    <m/>
    <n v="147"/>
    <s v="India"/>
    <s v="Tamil"/>
    <m/>
    <m/>
    <x v="2494"/>
    <s v="Anjana Krishnakumar, Ram"/>
    <s v="Mammootty, Sadhana, Anjali, Anjali Ameer, Samuthirakani, Pavel Navageethan, Livingston, Vadivukkarasi, Aruldoss, Shanmugaraja, Abbas, Gr Adithya, Anand, Anees, Lizzie Antony"/>
    <x v="2250"/>
    <s v="Mammootty, Sadhana, Anjali"/>
    <s v="A single father tries to raise his daughter, who has cerebral palsy, even as she is beginning to wake up to her sexuality."/>
    <s v="A single father tries to raise"/>
    <n v="9"/>
    <n v="11752"/>
    <m/>
    <s v="INR 70000000"/>
    <x v="4"/>
    <m/>
    <m/>
    <n v="3417"/>
    <n v="369"/>
  </r>
  <r>
    <s v="tt7748244"/>
    <x v="4998"/>
    <x v="11"/>
    <s v="26/01/2018"/>
    <s v="Action"/>
    <s v=" Comedy"/>
    <m/>
    <n v="107"/>
    <s v="Turkey"/>
    <s v="Turkish"/>
    <m/>
    <m/>
    <x v="2220"/>
    <s v="Ali Atay, Ali Demirel"/>
    <s v="Ahmet M√ºmtaz Taylan, Alper Kul, Sarp Apak, Irem Sak, Dogu Demirkol, Feyyaz Yigit, Meltem Kaptan, √ñzg√ºr Emre Yildirim, Mehmet √ñzg√ºr, Osman Alkas, G√ºme√ß Alpay Aslan, Mehmet Canbeg, Ender G√∂z√º, G√ºnes Hayat, Ferit Kaya"/>
    <x v="2251"/>
    <s v="Ahmet M√ºmtaz Taylan"/>
    <s v="Mermer Family lives a double life working at their family owned restaurant while being undercover assassins for an international organization. After their secret is revealed, this dysfunctional family needs to work together to survive."/>
    <s v="Mermer Family lives a double life"/>
    <n v="7.7"/>
    <n v="19574"/>
    <m/>
    <m/>
    <x v="4"/>
    <m/>
    <m/>
    <n v="1562712"/>
    <n v="37"/>
  </r>
  <r>
    <s v="tt7634968"/>
    <x v="4999"/>
    <x v="18"/>
    <d v="2019-08-02T00:00:00"/>
    <s v="Comedy"/>
    <s v=" Fantasy"/>
    <s v=" Romance"/>
    <n v="117"/>
    <s v="USA"/>
    <s v="English"/>
    <s v="Mandarin"/>
    <m/>
    <x v="196"/>
    <s v="Tina Gordon, Peter Huyck"/>
    <s v="Taraji P. Henson, Kristen Ledlow, Josh Brener, Kellan Lutz, Jason Jones, Justin Alvarez, Chris Witaske, Max Greenfield, Paul Brian Johnson, Brian Bosworth, Kausar Mohammed, Richard Roundtree, Taj-Naranja Jenkines, Aldis Hodge, Auston Jon Moore"/>
    <x v="2094"/>
    <s v="Taraji P. Henson, Kristen Ledlow"/>
    <s v="A woman is boxed out by the male sports agents in her profession, but gains an unexpected edge over them when she develops the ability to hear men's thoughts."/>
    <s v="A woman is boxed out by the male"/>
    <n v="5.2"/>
    <n v="20016"/>
    <n v="20246736.838811401"/>
    <n v="20000000"/>
    <x v="3355"/>
    <n v="54611903"/>
    <n v="73107215.004611731"/>
    <n v="72216294"/>
    <n v="285"/>
  </r>
  <r>
    <s v="tt7772580"/>
    <x v="5000"/>
    <x v="11"/>
    <s v="24/05/2019"/>
    <s v="Drama"/>
    <s v=" Horror"/>
    <s v=" Thriller"/>
    <n v="90"/>
    <s v="USA"/>
    <s v="English"/>
    <m/>
    <m/>
    <x v="707"/>
    <s v="Eric C. Charmelo, Richard Shepard"/>
    <s v="Allison Williams, Alaina Huffman, Steven Weber, Logan Browning, Christina Jastrzembska, Glynis Davies, Doralynn Mui, Winnie Hung, Stephen Chang, Molly Grace, Graeme Duffy, Evelyn Chew, Milah Thompson, Vince Tsang, Eileen Tian"/>
    <x v="2252"/>
    <s v="Allison Williams, Alaina Huffman"/>
    <s v="When troubled musical prodigy Charlotte seeks out Elizabeth, the new star pupil of her former school, the encounter sends both musicians down a sinister path with shocking consequences."/>
    <s v="When troubled musical prodigy"/>
    <n v="6.1"/>
    <n v="33388"/>
    <m/>
    <m/>
    <x v="4"/>
    <m/>
    <m/>
    <m/>
    <n v="582"/>
  </r>
  <r>
    <s v="tt7668870"/>
    <x v="5001"/>
    <x v="11"/>
    <s v="18/10/2018"/>
    <s v="Drama"/>
    <s v=" Mystery"/>
    <s v=" Thriller"/>
    <n v="102"/>
    <s v="Russia, USA"/>
    <s v="English"/>
    <m/>
    <m/>
    <x v="2495"/>
    <s v="Aneesh Chaganty, Sev Ohanian"/>
    <s v="John Cho, Sara Sohn, Alex Jayne Go, Megan Liu, Kya Dawn Lau, Michelle La, Joseph Lee, Dominic Hoffman, Sylvia Minassian, Melissa Disney, Connor McRaith, Colin Woodell, Debra Messing, Joseph John Schirle, Ashley Edner"/>
    <x v="610"/>
    <s v="John Cho, Sara Sohn"/>
    <s v="After his 16-year-old daughter goes missing, a desperate father breaks into her laptop to look for clues to find her."/>
    <s v="After his 16-year-old daughter"/>
    <n v="7.6"/>
    <n v="132937"/>
    <n v="906998.53050691274"/>
    <n v="880000"/>
    <x v="3356"/>
    <n v="26020957"/>
    <n v="77777223.486429855"/>
    <n v="75462037"/>
    <n v="1102"/>
  </r>
  <r>
    <s v="tt7713068"/>
    <x v="5002"/>
    <x v="20"/>
    <d v="2020-06-02T00:00:00"/>
    <s v="Action"/>
    <s v=" Adventure"/>
    <s v=" Crime"/>
    <n v="109"/>
    <s v="USA"/>
    <s v="English"/>
    <s v="Chinese"/>
    <m/>
    <x v="2496"/>
    <s v="Christina Hodson, Paul Dini"/>
    <s v="Margot Robbie, Rosie Perez, Mary Elizabeth Winstead, Jurnee Smollett, Ewan McGregor, Ella Jay Basco, Chris Messina, Ali Wong, David Ury, Sara Montez, Izabel Pakzad, Daniel Bernhardt, Kc Strubbe, Jacky Shu, Paloma Rabinov"/>
    <x v="2040"/>
    <s v="Margot Robbie, Rosie Perez"/>
    <s v="After splitting with the Joker, Harley Quinn joins superheroes Black Canary, Huntress and Renee Montoya to save a young girl from an evil crime lord."/>
    <s v="After splitting with the Joker,"/>
    <n v="6.1"/>
    <n v="137373"/>
    <n v="84500000"/>
    <n v="84500000"/>
    <x v="3357"/>
    <n v="84158461"/>
    <n v="201858461"/>
    <n v="201858461"/>
    <n v="2222"/>
  </r>
  <r>
    <s v="tt7825208"/>
    <x v="5003"/>
    <x v="18"/>
    <d v="2005-12-07T00:00:00"/>
    <s v="Action"/>
    <s v=" Drama"/>
    <s v=" History"/>
    <n v="155"/>
    <s v="Brazil"/>
    <s v="Portuguese"/>
    <m/>
    <m/>
    <x v="2497"/>
    <s v="Felipe Braga, Wagner Moura"/>
    <s v="Ana Paula Bouzas, Bella Camero, Herson Capri, Humberto Carr√£o, Tuna Dwek, Adriana Esteves, Guilherme Ferraz, Bruno Gagliasso, Seu Jorge, Guilherme Lopes, Rafael Lozano, Maria Marighella, Wagner Moura, Kako Nollasco, Charles Paraventi"/>
    <x v="2253"/>
    <s v="Ana Paula Bouzas, Bella Camero"/>
    <s v="Facing a violent military dictatorship and an intimidated opposition, writer-turned-politician Carlos Marighella articulates a resistance all the while ousting heinous crimes of torture and the infamous censorship instituted by the regime."/>
    <s v="Facing a violent military dictatorship"/>
    <n v="3.1"/>
    <n v="42692"/>
    <m/>
    <n v="4000000"/>
    <x v="4"/>
    <m/>
    <m/>
    <m/>
    <n v="17"/>
  </r>
  <r>
    <s v="tt7832124"/>
    <x v="5004"/>
    <x v="11"/>
    <s v="26/10/2018"/>
    <s v="Biography"/>
    <s v=" Drama"/>
    <s v=" Music"/>
    <n v="136"/>
    <s v="Turkey"/>
    <s v="Turkish"/>
    <m/>
    <m/>
    <x v="2498"/>
    <s v="Hakan Gunday, G√ºrhan √ñz√ßift√ßi"/>
    <s v="Timu√ßin Esen, Zerrin Tekindor, Ay√ßa Bing√∂l, Erkan Can, Taner √ñlmez, Erkan Avci, Sahin Kendirci, Turgut Tuncalp, Caner Kurtaran, Goncag√ºl Sunar, G√ºven Kira√ß, Erkan Kol√ßak K√∂stendil, Altan Erkekli, Alper Parlak, Vait √áelik"/>
    <x v="2254"/>
    <s v="Timu√ßin Esen, Zerrin Tekindor"/>
    <s v="A biopic about turkish vocal artist M√ºsl√ºm G√ºrses, drama, childhood, his life."/>
    <s v="A biopic about turkish vocal artist"/>
    <n v="7.8"/>
    <n v="14437"/>
    <m/>
    <s v="TRL 21000000"/>
    <x v="4"/>
    <m/>
    <m/>
    <n v="13700403"/>
    <n v="31"/>
  </r>
  <r>
    <s v="tt7838252"/>
    <x v="5005"/>
    <x v="11"/>
    <s v="21/12/2018"/>
    <s v="Action"/>
    <s v=" Drama"/>
    <m/>
    <n v="156"/>
    <s v="India"/>
    <s v="Kannada"/>
    <m/>
    <m/>
    <x v="2499"/>
    <s v="Prashanth Neel"/>
    <s v="Yash, Srinidhi Shetty, Ramachandra Raju, Archana Jois, Anant Nag, Vasishta N. Simha, Achyuth Kumar, Srinivasa Murthy, Balakrishna, Lakshmipathi, Ramesh Indhira, Harish Rai, Dinesh Mangaluru, Ayyappa P. Sharma, Krishnappa"/>
    <x v="2255"/>
    <s v="Yash, Srinidhi Shetty"/>
    <s v="In the 1970s, a fierce rebel rises against brutal oppression and becomes the symbol of hope to legions of downtrodden people."/>
    <s v="In the 1970s, a fierce rebel rises"/>
    <n v="8.1999999999999993"/>
    <n v="31765"/>
    <m/>
    <m/>
    <x v="4"/>
    <m/>
    <m/>
    <n v="6421597"/>
    <n v="1068"/>
  </r>
  <r>
    <s v="tt7886848"/>
    <x v="5006"/>
    <x v="20"/>
    <s v="28/08/2020"/>
    <s v="Action"/>
    <s v=" Drama"/>
    <m/>
    <n v="133"/>
    <s v="India"/>
    <s v="Hindi"/>
    <m/>
    <m/>
    <x v="2500"/>
    <s v="Pushpdeep Bhardwaj, Mahesh Bhatt"/>
    <s v="Priyanka Bose, Alia Bhatt, Pooja Bhatt, Sanjay Dutt, Aditya Roy Kapoor, Jishu Sengupta, Gulshan Grover, Makrand Deshpande, Anil George, Mohan Kapoor, Vaibhav Choudhary, Javed Khan, Babrak Akbari, John Gardener, Abdul Quadir Amin"/>
    <x v="2256"/>
    <s v="Priyanka Bose, Alia Bhatt"/>
    <s v="The film picks up where Sadak left off, revolving around the journey with a young girl who becomes an important character in the life of the protagonist, and the reason for him to stay alive."/>
    <s v="The film picks up where Sadak"/>
    <n v="1"/>
    <n v="53162"/>
    <m/>
    <m/>
    <x v="4"/>
    <m/>
    <m/>
    <m/>
    <n v="623"/>
  </r>
  <r>
    <s v="tt7734218"/>
    <x v="5007"/>
    <x v="18"/>
    <s v="29/08/2019"/>
    <s v="Action"/>
    <s v=" Comedy"/>
    <s v=" Crime"/>
    <n v="93"/>
    <s v="USA"/>
    <s v="English"/>
    <s v="Spanish"/>
    <m/>
    <x v="795"/>
    <s v="Tripper Clancy"/>
    <s v="Dave Bautista, Kumail Nanjiani, Mira Sorvino, Natalie Morales, Iko Uwais, Betty Gilpin, Karen Gillan, Jimmy Tatro, Steve Howey, Rene Moran, Amin Joseph, Christine Horn, Trevor Shand, Jared Logan, Kyle Zingler"/>
    <x v="2257"/>
    <s v="Dave Bautista, Kumail Nanjiani"/>
    <s v="A detective recruits his Uber driver into an unexpected night of adventure."/>
    <s v="A detective recruits his Uber"/>
    <n v="6.2"/>
    <n v="37773"/>
    <n v="16197389.471049121"/>
    <n v="16000000"/>
    <x v="3358"/>
    <n v="22370452"/>
    <n v="32790546.968770698"/>
    <n v="32390945"/>
    <n v="408"/>
  </r>
  <r>
    <s v="tt7752126"/>
    <x v="5008"/>
    <x v="18"/>
    <s v="23/05/2019"/>
    <s v="Drama"/>
    <s v=" Horror"/>
    <s v=" Mystery"/>
    <n v="90"/>
    <s v="USA"/>
    <s v="English"/>
    <m/>
    <m/>
    <x v="2501"/>
    <s v="Brian Gunn, Mark Gunn"/>
    <s v="Elizabeth Banks, David Denman, Jackson A. Dunn, Abraham Clinkscales, Christian Finlayson, Jennifer Holland, Emmie Hunter, Matt Jones, Meredith Hagner, Becky Wahlstrom, Terence Rosemore, Gregory Alan Williams, Elizabeth Becka, Annie Humphrey, Steve Agee"/>
    <x v="1173"/>
    <s v="Elizabeth Banks, David Denman"/>
    <s v="What if a child from another world crash-landed on Earth, but instead of becoming a hero to mankind, he proved to be something far more sinister?"/>
    <s v="What if a child from another world"/>
    <n v="6.1"/>
    <n v="74226"/>
    <n v="6074021.05164342"/>
    <n v="6000000"/>
    <x v="3359"/>
    <n v="17300439"/>
    <n v="33299221.935761627"/>
    <n v="32893421"/>
    <n v="1141"/>
  </r>
  <r>
    <s v="tt7946422"/>
    <x v="5009"/>
    <x v="11"/>
    <d v="2018-02-11T00:00:00"/>
    <s v="Drama"/>
    <s v=" Sci-Fi"/>
    <s v=" Thriller"/>
    <n v="100"/>
    <s v="Canada"/>
    <s v="English"/>
    <m/>
    <m/>
    <x v="2502"/>
    <s v="Christopher Caldwell, Zeek Earl"/>
    <s v="Sophie Thatcher, Jay Duplass, Pedro Pascal, Luke Pitzrick, Arthur Deranleau, Andre Royo, Alex McCauley, Doug Dawson, Krista Johnson, Brian Gunter, Sheila Vand, Anwan Glover, Trick Danneker, Christopher Morson, Ben Little"/>
    <x v="2258"/>
    <s v="Sophie Thatcher, Jay Duplass"/>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 v="A teenage girl and her father"/>
    <n v="6.2"/>
    <n v="17474"/>
    <m/>
    <m/>
    <x v="4"/>
    <m/>
    <m/>
    <n v="22777"/>
    <n v="197"/>
  </r>
  <r>
    <s v="tt7957694"/>
    <x v="5010"/>
    <x v="18"/>
    <d v="2019-03-05T00:00:00"/>
    <s v="Comedy"/>
    <m/>
    <m/>
    <n v="109"/>
    <s v="USA"/>
    <s v="English"/>
    <m/>
    <m/>
    <x v="2503"/>
    <s v="Scott Bindley, William Bindley"/>
    <s v="K.J. Apa, Maia Mitchell, Norman Johnson Jr., Jacob Latimore, Wolfgang Novogratz, Sosie Bacon, Mario Revolori, Jacob McCarthy, Halston Sage, Tyler Posey, Gage Golightly, Nicole Forester, Audrey Grace Marshall, Valerie Jane Parker, Sameera Rock"/>
    <x v="2259"/>
    <s v="K.J. Apa, Maia Mitchell"/>
    <s v="Standing on the precipice of adulthood, a group of friends navigate new relationships, while reexamining others, during their final summer before college."/>
    <s v="Standing on the precipice of adulthood,"/>
    <n v="5.6"/>
    <n v="10392"/>
    <m/>
    <m/>
    <x v="4"/>
    <m/>
    <m/>
    <m/>
    <n v="99"/>
  </r>
  <r>
    <s v="tt7784604"/>
    <x v="5011"/>
    <x v="11"/>
    <s v="25/07/2018"/>
    <s v="Drama"/>
    <s v=" Horror"/>
    <s v=" Mystery"/>
    <n v="127"/>
    <s v="USA"/>
    <s v="English"/>
    <s v="Spanish"/>
    <m/>
    <x v="2504"/>
    <s v="Ari Aster"/>
    <s v="Alex Wolff, Gabriel Byrne, Toni Collette, Milly Shapiro, Christy Summerhays, Morgan Lund, Mallory Bechtel, Jake Brown, Harrison Nell, BriAnn Rachele, Heidi M√©ndez, Moises L. Tovar, Jarrod Phillips, Ann Dowd, Brock McKinney"/>
    <x v="2260"/>
    <s v="Alex Wolff, Gabriel Byrne"/>
    <s v="A grieving family is haunted by tragic and disturbing occurrences."/>
    <s v="A grieving family is haunted by"/>
    <n v="7.3"/>
    <n v="221494"/>
    <n v="10306801.483033098"/>
    <n v="10000000"/>
    <x v="3360"/>
    <n v="44069456"/>
    <n v="82701422.607246861"/>
    <n v="80239658"/>
    <n v="3131"/>
  </r>
  <r>
    <s v="tt7798634"/>
    <x v="5012"/>
    <x v="18"/>
    <s v="24/10/2019"/>
    <s v="Comedy"/>
    <s v=" Horror"/>
    <s v=" Mystery"/>
    <n v="95"/>
    <s v="USA, Canada"/>
    <s v="English"/>
    <s v="Latin"/>
    <m/>
    <x v="2065"/>
    <s v="Guy Busick, R. Christopher Murphy"/>
    <s v="Samara Weaving, Adam Brody, Mark O'Brien, Henry Czerny, Andie MacDowell, Melanie Scrofano, Kristian Bruun, Elyse Levesque, Nicky Guadagni, John Ralston, Liam MacDonald, Ethan Tavares, Hanneke Talbot, Celine Tsai, Daniela Barbosa"/>
    <x v="2212"/>
    <s v="Samara Weaving, Adam Brody"/>
    <s v="A bride's wedding night takes a sinister turn when her eccentric new in-laws force her to take part in a terrifying game."/>
    <s v="A bride's wedding night takes"/>
    <n v="6.8"/>
    <n v="96190"/>
    <n v="6074021.05164342"/>
    <n v="6000000"/>
    <x v="3361"/>
    <n v="28714231"/>
    <n v="58326573.734132133"/>
    <n v="57615777"/>
    <n v="919"/>
  </r>
  <r>
    <s v="tt7959216"/>
    <x v="5013"/>
    <x v="11"/>
    <d v="2018-09-03T00:00:00"/>
    <s v="Drama"/>
    <s v=" Thriller"/>
    <m/>
    <n v="93"/>
    <s v="Norway"/>
    <s v="Norwegian"/>
    <s v="English"/>
    <m/>
    <x v="2505"/>
    <s v="Siv Rajendram Eliassen, Anna Bache-Wiig"/>
    <s v="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
    <x v="2261"/>
    <s v="Andrea Berntzen, Aleksander Holmen"/>
    <s v="A teenage girl struggles to survive and to find her younger sister during the July 2011 terrorist mass murder at a political summer camp on the Norwegian island of Ut√∏ya."/>
    <s v="A teenage girl struggles to survive"/>
    <n v="7.2"/>
    <n v="11546"/>
    <m/>
    <n v="22000000"/>
    <x v="4"/>
    <m/>
    <m/>
    <n v="3738618"/>
    <n v="62"/>
  </r>
  <r>
    <s v="tt7958736"/>
    <x v="5014"/>
    <x v="18"/>
    <s v="27/06/2019"/>
    <s v="Horror"/>
    <s v=" Mystery"/>
    <s v=" Thriller"/>
    <n v="99"/>
    <s v="USA, Japan"/>
    <s v="English"/>
    <m/>
    <m/>
    <x v="1608"/>
    <s v="Scotty Landes"/>
    <s v="Octavia Spencer, Diana Silvers, Juliette Lewis, McKaley Miller, Corey Fogelmanis, Gianni Paolo, Dante Brown, Tanyell Waivers, Dominic Burgess, Heather Marie Pate, Tate Taylor, Luke Evans, Margaret Fegan, Missi Pyle, Allison Janney"/>
    <x v="2262"/>
    <s v="Octavia Spencer, Diana Silvers"/>
    <s v="A lonely woman befriends a group of teenagers and decides to let them party at her house. Just when the kids think their luck couldn't get any better, things start happening that make them question the intention of their host."/>
    <s v="A lonely woman befriends a group"/>
    <n v="5.6"/>
    <n v="36323"/>
    <n v="5061684.2097028503"/>
    <n v="5000000"/>
    <x v="3362"/>
    <n v="45896028"/>
    <n v="61859523.01713632"/>
    <n v="61105672"/>
    <n v="468"/>
  </r>
  <r>
    <s v="tt7959026"/>
    <x v="5015"/>
    <x v="11"/>
    <d v="2019-07-02T00:00:00"/>
    <s v="Crime"/>
    <s v=" Drama"/>
    <s v=" Thriller"/>
    <n v="116"/>
    <s v="USA, Canada"/>
    <s v="English"/>
    <s v="Spanish"/>
    <m/>
    <x v="136"/>
    <s v="Nick Schenk, Sam Dolnick"/>
    <s v="Clint Eastwood, Patrick L. Reyes, Cesar De Le√≥n, Gustavo Mu√±oz, Jackie Prucha, Richard Herd, Adam Drescher, Christi McClintock, Keith Flippen, Alison Eastwood, Kinsley Isla Dillon, Dianne Wiest, Joe Knezevich, Megan Leahy, Taissa Farmiga"/>
    <x v="127"/>
    <s v="Clint Eastwood, Patrick L. Reyes"/>
    <s v="A ninety-year-old horticulturist and Korean War veteran turns drug mule for a Mexican cartel."/>
    <s v="A ninety-year-old horticulturist"/>
    <n v="7"/>
    <n v="101090"/>
    <n v="51534007.415165491"/>
    <n v="50000000"/>
    <x v="3363"/>
    <n v="103804407"/>
    <n v="180167432.13083214"/>
    <n v="174804407"/>
    <n v="684"/>
  </r>
  <r>
    <s v="tt7984734"/>
    <x v="5016"/>
    <x v="18"/>
    <s v="30/01/2020"/>
    <s v="Drama"/>
    <s v=" Fantasy"/>
    <s v=" Horror"/>
    <n v="109"/>
    <s v="Canada, USA"/>
    <s v="English"/>
    <m/>
    <m/>
    <x v="2258"/>
    <s v="Robert Eggers, Max Eggers"/>
    <s v="Robert Pattinson, Willem Dafoe, Valeriia Karaman, Logan Hawkes, Kyla Nicolle, Shaun Clarke, Pierre Richard, Preston Hudson, Jeffrey Cruts"/>
    <x v="1360"/>
    <s v="Robert Pattinson, Willem Dafoe"/>
    <s v="Two lighthouse keepers try to maintain their sanity whilst living on a remote and mysterious New England island in the 1890s."/>
    <s v="Two lighthouse keepers try to"/>
    <n v="7.5"/>
    <n v="120670"/>
    <m/>
    <m/>
    <x v="4"/>
    <n v="10867104"/>
    <m/>
    <n v="18109815"/>
    <n v="1074"/>
  </r>
  <r>
    <s v="tt7984766"/>
    <x v="5017"/>
    <x v="18"/>
    <d v="2019-01-11T00:00:00"/>
    <s v="Biography"/>
    <s v=" Drama"/>
    <s v=" History"/>
    <n v="140"/>
    <s v="UK, Hungary, USA, Australia"/>
    <s v="Latin"/>
    <s v="English"/>
    <s v="French"/>
    <x v="1996"/>
    <s v="David Mich√¥d, Joel Edgerton"/>
    <s v="Tom Glynn-Carney, G√°bor Czap, Tom Fisher, Edward Ashley, Steven Elder, Stephen Fewell, Sean Harris, Ivan Kaye, Tom Lawrence, Ben Mendelsohn, Timoth√©e Chalamet, Joel Edgerton, Josef Davies, Roderick Hill, Nik√© Kurta"/>
    <x v="2263"/>
    <s v="Tom Glynn-Carney, G√°bor Czap"/>
    <s v="Hal, wayward prince and heir to the English throne, is crowned King Henry V after his tyrannical father dies. Now the young king must navigate palace politics, the war his father left behind, and the emotional strings of his past life."/>
    <s v="Hal, wayward prince and heir to"/>
    <n v="7.2"/>
    <n v="79237"/>
    <m/>
    <m/>
    <x v="4"/>
    <m/>
    <m/>
    <n v="126931"/>
    <n v="703"/>
  </r>
  <r>
    <s v="tt8041276"/>
    <x v="5018"/>
    <x v="18"/>
    <s v="22/02/2019"/>
    <s v="Comedy"/>
    <s v=" Drama"/>
    <m/>
    <n v="89"/>
    <s v="USA"/>
    <s v="English"/>
    <m/>
    <m/>
    <x v="2376"/>
    <s v="Mark Duplass, Alex Lehmann"/>
    <s v="Christine Woods, Mark Duplass, Ray Romano, Jen Sung, Stephen Oyoung, Bjorn Johnson, Harry Dej, Sierra Fisk, Alana Carithers, Lu Junchang, Hiroo Minami, Sam Ly, Alexandra Billings, Kadeem Hardison, Dendrie Taylor"/>
    <x v="2264"/>
    <s v="Christine Woods, Mark Duplass"/>
    <s v="An unlikely friendship between two misfit neighbors becomes an unexpectedly emotional journey when the younger man is diagnosed with terminal cancer."/>
    <s v="An unlikely friendship between"/>
    <n v="7.2"/>
    <n v="10186"/>
    <m/>
    <m/>
    <x v="4"/>
    <m/>
    <m/>
    <m/>
    <n v="108"/>
  </r>
  <r>
    <s v="tt8075192"/>
    <x v="5019"/>
    <x v="11"/>
    <s v="13/09/2018"/>
    <s v="Crime"/>
    <s v=" Drama"/>
    <m/>
    <n v="121"/>
    <s v="Japan"/>
    <s v="Japanese"/>
    <m/>
    <m/>
    <x v="693"/>
    <s v="Hirokazu Koreeda, Hirokazu Koreeda"/>
    <s v="Lily Franky, Sakura And√¥, Kirin Kiki, Mayu Matsuoka, Jyo Kairi, Miyu Sasaki, S√¥suke Ikematsu, Y√ªki Yamada, Moemi Katayama, Daisuke Kuroda, Kazuaki Shimizu, Izumi Matsuoka, Katsuya Maiguma, Hajime Inoue, Aju Makita"/>
    <x v="2265"/>
    <s v="Lily Franky, Sakura And√¥"/>
    <s v="A family of small-time crooks take in a child they find outside in the cold."/>
    <s v="A family of small-time crooks"/>
    <n v="8"/>
    <n v="56701"/>
    <m/>
    <m/>
    <x v="4"/>
    <n v="3313513"/>
    <m/>
    <n v="67999335"/>
    <n v="193"/>
  </r>
  <r>
    <s v="tt8075260"/>
    <x v="5020"/>
    <x v="18"/>
    <s v="19/04/2019"/>
    <s v="Comedy"/>
    <s v=" Romance"/>
    <m/>
    <n v="92"/>
    <s v="USA"/>
    <s v="English"/>
    <m/>
    <m/>
    <x v="2506"/>
    <s v="Jennifer Kaytin Robinson"/>
    <s v="Gina Rodriguez, LaKeith Stanfield, Brittany Snow, DeWanda Wise, Michelle Buteau, Rebecca Naomi Jones, Alex Moffat, Joe LoCicero, Peter Vack, Megan Haley, Ben Sidell, Jaboukie Young-White, Rosario Dawson, RuPaul, Kenneth De Abrew"/>
    <x v="2266"/>
    <s v="Gina Rodriguez, LaKeith Stanfield"/>
    <s v="After a devastating break up on the eve of her cross-country move, Jenny enjoys one last NYC adventure with her two best pals. Someone Great is a romantic comedy about love, loss, growth and the everlasting bond of female friendship."/>
    <s v="After a devastating break up on"/>
    <n v="6.2"/>
    <n v="16505"/>
    <m/>
    <m/>
    <x v="4"/>
    <m/>
    <m/>
    <m/>
    <n v="205"/>
  </r>
  <r>
    <s v="tt7961060"/>
    <x v="5021"/>
    <x v="11"/>
    <s v="28/02/2019"/>
    <s v="Animation"/>
    <s v=" Action"/>
    <s v=" Adventure"/>
    <n v="100"/>
    <s v="Japan"/>
    <s v="Japanese"/>
    <m/>
    <m/>
    <x v="2507"/>
    <s v="Akira Toriyama, Akira Toriyama"/>
    <s v="Masako Nozawa, Aya Hisakawa, Ry√¥ Horikawa, Toshio Furukawa, Takeshi Kusao, Ry√ªsei Nakao, K√¥ichi Yamadera, Masakazu Morita, Ry√ªzabur√¥ √îtomo, Katsuhisa H√¥ki, Naoko Watanabe, Banj√¥ Ginga, Shigeru Chiba, Tetsu Inada, Nana Mizuki"/>
    <x v="1709"/>
    <s v="Masako Nozawa, Aya Hisakawa"/>
    <s v="Goku and Vegeta encounter Broly, a Saiyan warrior unlike any fighter they've faced before."/>
    <s v="Goku and Vegeta encounter Broly,"/>
    <n v="7.9"/>
    <n v="21368"/>
    <n v="8760781.260578135"/>
    <n v="8500000"/>
    <x v="3364"/>
    <n v="30712119"/>
    <n v="119106026.65282096"/>
    <n v="115560610"/>
    <n v="304"/>
  </r>
  <r>
    <s v="tt8096832"/>
    <x v="5022"/>
    <x v="18"/>
    <s v="24/03/2020"/>
    <s v="Adventure"/>
    <s v=" Comedy"/>
    <s v=" Drama"/>
    <n v="103"/>
    <s v="USA"/>
    <s v="English"/>
    <m/>
    <m/>
    <x v="2508"/>
    <s v="Andrew Bujalski, Kari Granlund"/>
    <s v="Tessa Thompson, Justin Theroux, Sam Elliott, Ashley Jensen, Janelle Mon√°e, Benedict Wong, Clancy Brown, Nate 'Rocket' Wonder, Roman GianArthur Irvin, James Bentley, Jentel Hawkins, Ara Storm O'Keefe, Aemon Wolf O'Keefe, Thomas Mann, Kiersey Clemons"/>
    <x v="2267"/>
    <s v="Tessa Thompson, Justin Theroux"/>
    <s v="The romantic tale of a sheltered uptown Cocker Spaniel dog and a streetwise downtown Mutt."/>
    <s v="The romantic tale of a sheltered"/>
    <n v="6.3"/>
    <n v="13803"/>
    <m/>
    <m/>
    <x v="4"/>
    <m/>
    <m/>
    <m/>
    <n v="294"/>
  </r>
  <r>
    <s v="tt8106534"/>
    <x v="5023"/>
    <x v="18"/>
    <s v="13/12/2019"/>
    <s v="Action"/>
    <s v=" Thriller"/>
    <m/>
    <n v="128"/>
    <s v="USA"/>
    <s v="English"/>
    <s v="Turkmen"/>
    <s v="Cantonese"/>
    <x v="95"/>
    <s v="Paul Wernick, Rhett Reese"/>
    <s v="Ryan Reynolds, M√©lanie Laurent, Manuel Garcia-Rulfo, Ben Hardy, Adria Arjona, Dave Franco, Corey Hawkins, Lior Raz, Payman Maadi, Yuri Kolokolnikov, Kim Kold, L√≠dia Franco, James Murray, Lukhanyo Bele, George Kareman"/>
    <x v="381"/>
    <s v="Ryan Reynolds, M√©lanie Laurent"/>
    <s v="Meet a new kind of action hero. Six untraceable agents, totally off the grid. They've buried their pasts so they can change the future."/>
    <s v="Meet a new kind of action hero."/>
    <n v="6.1"/>
    <n v="129507"/>
    <m/>
    <n v="150000000"/>
    <x v="4"/>
    <m/>
    <m/>
    <m/>
    <n v="2298"/>
  </r>
  <r>
    <s v="tt7975244"/>
    <x v="5024"/>
    <x v="18"/>
    <s v="25/12/2019"/>
    <s v="Action"/>
    <s v=" Adventure"/>
    <s v=" Comedy"/>
    <n v="123"/>
    <s v="USA"/>
    <s v="English"/>
    <m/>
    <m/>
    <x v="424"/>
    <s v="Jake Kasdan, Jeff Pinkner"/>
    <s v="Dwayne Johnson, Kevin Hart, Jack Black, Karen Gillan, Awkwafina, Nick Jonas, Alex Wolff, Morgan Turner, Madison Iseman, Ser'Darius Blain, Danny DeVito, Danny Glover, Rhys Darby, Colin Hanks, Rory McCann"/>
    <x v="352"/>
    <s v="Dwayne Johnson, Kevin Hart"/>
    <s v="In Jumanji: The Next Level, the gang is back but the game has changed. As they return to rescue one of their own, the players will have to brave parts unknown from arid deserts to snowy mountains, to escape the world's most dangerous game."/>
    <s v="In Jumanji: The Next Level, the"/>
    <n v="6.7"/>
    <n v="168698"/>
    <n v="126542105.24257125"/>
    <n v="125000000"/>
    <x v="3365"/>
    <n v="316831246"/>
    <n v="806403225.11929369"/>
    <n v="796575993"/>
    <n v="940"/>
  </r>
  <r>
    <s v="tt8108202"/>
    <x v="5025"/>
    <x v="11"/>
    <s v="31/08/2018"/>
    <s v="Comedy"/>
    <s v=" Horror"/>
    <m/>
    <n v="128"/>
    <s v="India"/>
    <s v="Hindi"/>
    <m/>
    <m/>
    <x v="2509"/>
    <s v="Raj Nidimoru, Krishna D.K."/>
    <s v="Rajkummar Rao, Shraddha Kapoor, Pankaj Tripathi, Aparshakti Khurana, Abhishek Banerjee, Ram Kishan Dhakad, Atul Srivastava, Vijay Raaz, Aakash Dabhade, Nora Fatehi, Kriti Sanon, Flora Saini, Joy Badlani, Viren Basoya, Badri Chavan"/>
    <x v="1735"/>
    <s v="Rajkummar Rao, Shraddha Kapoor"/>
    <s v="In the small town of Chanderi, the menfolk live in fear of an evil spirit named &quot;Stree&quot; who abducts men in the night. Based on the urban legend of &quot;Nale Ba&quot; that went viral in Karnataka in the 1990s."/>
    <s v="In the small town of Chanderi,"/>
    <n v="7.6"/>
    <n v="26473"/>
    <m/>
    <m/>
    <x v="4"/>
    <m/>
    <m/>
    <n v="22075730"/>
    <n v="519"/>
  </r>
  <r>
    <s v="tt8108274"/>
    <x v="5026"/>
    <x v="20"/>
    <d v="2020-10-01T00:00:00"/>
    <s v="Action"/>
    <s v=" Biography"/>
    <s v=" Drama"/>
    <n v="135"/>
    <s v="India"/>
    <s v="Hindi"/>
    <m/>
    <m/>
    <x v="2510"/>
    <s v="Prakash Kapadia, Om Raut"/>
    <s v="Ajay Devgn, Saif Ali Khan, Sharad Kelkar, Kajol, Padmavati Rao, Shashank Shende, Neha Sharma, Vipul Gupta, Devdutta Nage, Ajinkya Deo, Kailash Waghmare, Luke Kenny, Yuri Suri, Aamir Yaseen, Nissar Khan"/>
    <x v="222"/>
    <s v="Ajay Devgn, Saif Ali Khan"/>
    <s v="Tanhaji Malusare, a military chieftain in the army of the Maratha king Shivaji, leads the charge to capture the strategically important Kondhana fort guarded by the army of the fierce Rajput chieftain Udaybhan Rathod."/>
    <s v="Tanhaji Malusare, a military chieftain"/>
    <n v="7.6"/>
    <n v="19532"/>
    <m/>
    <n v="21500000"/>
    <x v="4"/>
    <m/>
    <m/>
    <n v="45221814"/>
    <n v="886"/>
  </r>
  <r>
    <s v="tt8110330"/>
    <x v="5027"/>
    <x v="20"/>
    <s v="24/07/2020"/>
    <s v="Comedy"/>
    <s v=" Drama"/>
    <s v=" Romance"/>
    <n v="101"/>
    <s v="India"/>
    <s v="Hindi"/>
    <m/>
    <m/>
    <x v="2511"/>
    <s v="Shashank Khaitan, Suprotim Sengupta"/>
    <s v="Sushant Singh Rajput, Sanjana Sanghi, Sahil Vaid, Saswata Chatterjee, Swastika Mukherjee, Sunit Tandon, Saif Ali Khan, Michael Muthu, Rajie Vijay Sarathi, Subbalakshmi, Franaita Jijana, Durgesh Kumar, Salone Mehta, Anandita Sarkar, Nimisha Dean"/>
    <x v="1688"/>
    <s v="Sushant Singh Rajput"/>
    <s v="The emotional journey of two hopelessly in love youngsters, a young girl, Kizie, suffering from cancer, and a boy, Manny, whom she meets at a support group."/>
    <s v="The emotional journey of two hopelessly"/>
    <n v="8.8000000000000007"/>
    <n v="101686"/>
    <m/>
    <m/>
    <x v="4"/>
    <m/>
    <m/>
    <n v="42248"/>
    <n v="7639"/>
  </r>
  <r>
    <s v="tt8110640"/>
    <x v="5028"/>
    <x v="18"/>
    <s v="27/09/2019"/>
    <s v="Crime"/>
    <s v=" Mystery"/>
    <s v=" Sci-Fi"/>
    <n v="115"/>
    <s v="USA, Canada"/>
    <s v="English"/>
    <m/>
    <m/>
    <x v="1328"/>
    <s v="Gregory Weidman, Geoffrey Tock"/>
    <s v="Boyd Holbrook, Cleopatra Coleman, Bokeem Woodbine, Michael C. Hall, Rudi Dharmalingam, Al Maini, Quincy Kirkwood, Sarah Dugdale, Rachel Keller, Ryan Allen, Tony Nappo, Philippa Domville, Tony Craig, Gabrielle Graham, Julia Knope"/>
    <x v="2009"/>
    <s v="Boyd Holbrook, Cleopatra Coleman"/>
    <s v="A Philadelphia police officer struggles with a lifelong obsession to track down a mysterious serial killer whose crimes defy explanation."/>
    <s v="A Philadelphia police officer"/>
    <n v="6.2"/>
    <n v="36941"/>
    <m/>
    <m/>
    <x v="4"/>
    <m/>
    <m/>
    <m/>
    <n v="505"/>
  </r>
  <r>
    <s v="tt8130968"/>
    <x v="5029"/>
    <x v="18"/>
    <d v="2019-07-12T00:00:00"/>
    <s v="Crime"/>
    <s v=" Drama"/>
    <s v=" Mystery"/>
    <n v="118"/>
    <s v="India"/>
    <s v="Hindi"/>
    <m/>
    <m/>
    <x v="1729"/>
    <s v="Oriol Paulo, Sujoy Ghosh"/>
    <s v="Amitabh Bachchan, Taapsee Pannu, Amrita Singh, Antonio Aakeel, Tony Luke, Tanveer Ghani, Tariqsafdar Hussain, Mark Mansfield, April Agarwal-Aplin, India Agarwal-Aplin, Elena Roxana Maria Fernandes, Rachel Flynn, Jason Hetherington, Selina Hotwani, Maram Kamal"/>
    <x v="192"/>
    <s v="Amitabh Bachchan, Taapsee Pannu"/>
    <s v="A dynamic young entrepreneur finds herself locked in a hotel room with the corpse of her dead lover. She hires a prestigious lawyer to defend her and they work together to figure out what actually happened."/>
    <s v="A dynamic young entrepreneur finds"/>
    <n v="7.8"/>
    <n v="20874"/>
    <m/>
    <m/>
    <x v="4"/>
    <n v="1861000"/>
    <m/>
    <n v="3590894"/>
    <n v="430"/>
  </r>
  <r>
    <s v="tt8079248"/>
    <x v="5030"/>
    <x v="18"/>
    <s v="26/09/2019"/>
    <s v="Comedy"/>
    <s v=" Fantasy"/>
    <s v=" Music"/>
    <n v="116"/>
    <s v="UK, China, Japan, USA"/>
    <s v="English"/>
    <s v="Portuguese"/>
    <s v="Japanese"/>
    <x v="70"/>
    <s v="Richard Curtis, Jack Barth"/>
    <s v="Himesh Patel, Lily James, Sophia Di Martino, Ellise Chappell, Meera Syal, Harry Michell, Vincent Franklin, Joel Fry, Michael Kiwanuka, Karma Sood, Gus Brown, Sanjeev Bhaskar, Karl Theobald, Alexander Arnold, Dominic Coleman"/>
    <x v="2268"/>
    <s v="Himesh Patel, Lily James"/>
    <s v="A struggling musician realizes he's the only person on Earth who can remember"/>
    <s v="A struggling musician realizes"/>
    <n v="6.8"/>
    <n v="105230"/>
    <n v="26320757.890454821"/>
    <n v="26000000"/>
    <x v="3366"/>
    <n v="73286650"/>
    <n v="154896770.34124255"/>
    <n v="153009121"/>
    <n v="951"/>
  </r>
  <r>
    <s v="tt8144834"/>
    <x v="5031"/>
    <x v="18"/>
    <s v="13/09/2019"/>
    <s v="Drama"/>
    <s v=" Mystery"/>
    <m/>
    <n v="124"/>
    <s v="India"/>
    <s v="Hindi"/>
    <m/>
    <m/>
    <x v="2512"/>
    <s v="Ajay Bahl, Manish Gupta"/>
    <s v="Akshaye Khanna, Richa Chadha, Meera Chopra, Rahul Bhat, Shriswara, Kishore Kadam, Kruttika Desai, Sandhya Mridul, Shrikant Yadav, Vibhawari Deshpande, Shama Nivane, Rajendra Shisatkar, Annuup Choudhari, Shahnaaz Deshpande, Saahil Chadha"/>
    <x v="462"/>
    <s v="Akshaye Khanna, Richa Chadha"/>
    <s v="A celebrated Bollywood director Rohan Khurana stands accused by a female member of his crew, Anjali Dangle of having raped her at his residence."/>
    <s v="A celebrated Bollywood director"/>
    <n v="8.1"/>
    <n v="10409"/>
    <m/>
    <m/>
    <x v="4"/>
    <m/>
    <m/>
    <n v="129916"/>
    <n v="186"/>
  </r>
  <r>
    <s v="tt8151874"/>
    <x v="5032"/>
    <x v="18"/>
    <s v="27/02/2020"/>
    <s v="Drama"/>
    <m/>
    <m/>
    <n v="94"/>
    <s v="USA"/>
    <s v="English"/>
    <s v="Spanish"/>
    <m/>
    <x v="2513"/>
    <s v="Shia LaBeouf"/>
    <s v="Shia LaBeouf, Lucas Hedges, Noah Jupe, Byron Bowers, Laura San Giacomo, FKA Twigs, Natasha Lyonne, Maika Monroe, Clifton Collins Jr., Mario Ponce, Martin Starr, Haylee Sanchez, Giovanni Lopes, Dorian Brown Pham, Greta Jung"/>
    <x v="752"/>
    <s v="Shia LaBeouf, Lucas Hedges"/>
    <s v="A young actor's stormy childhood and early adult years as he struggles to reconcile with his father and deal with his mental health."/>
    <s v="A young actor's stormy childhood"/>
    <n v="7.3"/>
    <n v="23102"/>
    <m/>
    <m/>
    <x v="4"/>
    <n v="3012615"/>
    <m/>
    <n v="3400977"/>
    <n v="167"/>
  </r>
  <r>
    <s v="tt8108198"/>
    <x v="5033"/>
    <x v="11"/>
    <d v="2018-05-10T00:00:00"/>
    <s v="Crime"/>
    <s v=" Thriller"/>
    <m/>
    <n v="139"/>
    <s v="India"/>
    <s v="Hindi"/>
    <s v="English"/>
    <m/>
    <x v="1275"/>
    <s v="Arijit Biswas, Yogesh Chandekar"/>
    <s v="Ayushmann Khurrana, Tabu, Radhika Apte, Anil Dhawan, Manav Vij, Ashwini Kalsekar, Chhaya Kadam, Zakir Hussain, Rashmi Agdekar, Abhishek Shukla, Mohini Kewalramani, Nikitasha Kapoor, Saumin Patel, Hera Sajid, Abhishek Anand"/>
    <x v="1089"/>
    <s v="Ayushmann Khurrana, Tabu"/>
    <s v="A series of mysterious events change the life of a blind pianist, who must now report a crime that he should technically know nothing of."/>
    <s v="A series of mysterious events"/>
    <n v="8.3000000000000007"/>
    <n v="65800"/>
    <n v="4638060.6673648944"/>
    <n v="4500000"/>
    <x v="3367"/>
    <n v="1193046"/>
    <n v="64392094.757860005"/>
    <n v="62475342"/>
    <n v="851"/>
  </r>
  <r>
    <s v="tt8169446"/>
    <x v="5034"/>
    <x v="18"/>
    <d v="2019-10-05T00:00:00"/>
    <s v="Comedy"/>
    <m/>
    <m/>
    <n v="103"/>
    <s v="USA"/>
    <s v="English"/>
    <m/>
    <m/>
    <x v="2514"/>
    <s v="Liz Cackowski, Emily Spivey"/>
    <s v="Amy Poehler, Rachel Dratch, Ana Gasteyer, Maya Rudolph, Paula Pell, Emily Spivey, Jay Larson, Tina Fey, Maya Erskine, Rachel Hamilton, Bren√© Brown, Jon Glaser, Jason Schwartzman, Cherry Jones, Craig Cackowski"/>
    <x v="1099"/>
    <s v="Amy Poehler, Rachel Dratch"/>
    <s v="During a vacation to Napa Valley, a group of long time friends reunite and revisit past choices in this hilarious and heartfelt comedy from director Amy Poehler."/>
    <s v="During a vacation to Napa Valley,"/>
    <n v="5.4"/>
    <n v="17806"/>
    <m/>
    <m/>
    <x v="4"/>
    <m/>
    <m/>
    <m/>
    <n v="350"/>
  </r>
  <r>
    <s v="tt8178486"/>
    <x v="5035"/>
    <x v="18"/>
    <s v="15/11/2019"/>
    <s v="Crime"/>
    <s v=" Drama"/>
    <s v=" Mystery"/>
    <n v="107"/>
    <s v="UK, Japan, USA"/>
    <s v="English"/>
    <s v="Japanese"/>
    <m/>
    <x v="2335"/>
    <s v="Susanna Jones, Wash Westmoreland"/>
    <s v="Alicia Vikander, Kiki Sukezane, Kenichi Masuda, Chiaki Kawamo, Ken Yamamura, Kazuhiro Muroyama, Naoki Kobayashi, Akiko Iwase, Yoshiko Sakuma, Naomi Urushibara, Jack Huston, Riley Keough, Tomoyasu Sakata, Sh√¥z√¥ Sasaki, Chiaki Yamamoto"/>
    <x v="967"/>
    <s v="Alicia Vikander, Kiki Sukezane"/>
    <s v="An enigmatic translator with a dark past is brought in for questioning after an ex-pat friend, who came between her and her photographer boyfriend, ends up missing and presumed dead."/>
    <s v="An enigmatic translator with a"/>
    <n v="5.9"/>
    <n v="11728"/>
    <m/>
    <m/>
    <x v="4"/>
    <m/>
    <m/>
    <m/>
    <n v="161"/>
  </r>
  <r>
    <s v="tt8179388"/>
    <x v="5036"/>
    <x v="18"/>
    <s v="24/05/2019"/>
    <s v="Action"/>
    <s v=" Adventure"/>
    <s v=" Comedy"/>
    <n v="98"/>
    <s v="USA"/>
    <s v="English"/>
    <s v="Chinese"/>
    <m/>
    <x v="58"/>
    <s v="Zack Stentz"/>
    <s v="Jack Gore, Miya Cech, Benjamin Flores Jr., Alessio Scalzotto, Andrew Bachelor, Annabeth Gish, Scott MacArthur, Dean Jagger, Michael Beach, Lynn Collins, David Theune, Tony Cavalero, Carl McDowell, Punam Patel, Jason Rogel"/>
    <x v="1955"/>
    <s v="Jack Gore, Miya Cech"/>
    <s v="Four misfit campers must band together and conquer their fears in order to save the world during an alien invasion."/>
    <s v="Four misfit campers must band"/>
    <n v="5.2"/>
    <n v="17598"/>
    <m/>
    <m/>
    <x v="4"/>
    <m/>
    <m/>
    <m/>
    <n v="651"/>
  </r>
  <r>
    <s v="tt8201170"/>
    <x v="5037"/>
    <x v="18"/>
    <d v="2019-12-04T00:00:00"/>
    <s v="Comedy"/>
    <s v=" Romance"/>
    <m/>
    <n v="89"/>
    <s v="USA"/>
    <s v="English"/>
    <m/>
    <m/>
    <x v="2515"/>
    <s v="Steve Bloom, Randall Green"/>
    <s v="Noah Centineo, Laura Marano, Odiseas Georgiadis, Camila Mendes, Matt Walsh, Joe Chrest, Carrie Lazar, Alexander Biglane, Blaine Kern III, Zak Steiner, Ty Parker, Wayne P√©re, Rhonda Johnson Dents, Maureen Brennan, Autumn Walker"/>
    <x v="2269"/>
    <s v="Noah Centineo, Laura Marano"/>
    <s v="To save up for college, Brooks Rattigan creates an app where anyone can pay him to play the perfect stand-in boyfriend for any occasion."/>
    <s v="To save up for college, Brooks"/>
    <n v="5.8"/>
    <n v="30444"/>
    <m/>
    <m/>
    <x v="4"/>
    <m/>
    <m/>
    <m/>
    <n v="219"/>
  </r>
  <r>
    <s v="tt8228288"/>
    <x v="5038"/>
    <x v="18"/>
    <d v="2019-08-11T00:00:00"/>
    <s v="Horror"/>
    <s v=" Sci-Fi"/>
    <s v=" Thriller"/>
    <n v="94"/>
    <s v="Spain"/>
    <s v="Spanish"/>
    <m/>
    <m/>
    <x v="2516"/>
    <s v="David Desola, Pedro Rivero"/>
    <s v="Ivan Massagu√©, Zorion Eguileor, Antonia San Juan, Emilio Buale, Alexandra Masangkay, Zihara Llana, Mario Pardo, Algis Arlauskas, Txubio Fern√°ndez de J√°uregui, Eric Goode, √ìscar Oliver, Chema Trujillo, Miriam Mart√≠n, Gorka Zufiaurre, Miriam K. Martxante"/>
    <x v="2270"/>
    <s v="Ivan Massagu√©, Zorion Eguileor"/>
    <s v="A vertical prison with one cell per level. Two people per cell. One only food platform and two minutes per day to feed from up to down. An endless nightmare trapped in The Hole."/>
    <s v="A vertical prison with one cell"/>
    <n v="7"/>
    <n v="144932"/>
    <m/>
    <m/>
    <x v="4"/>
    <m/>
    <m/>
    <n v="1090116"/>
    <n v="940"/>
  </r>
  <r>
    <s v="tt8236336"/>
    <x v="5039"/>
    <x v="18"/>
    <s v="18/11/2019"/>
    <s v="Biography"/>
    <s v=" Crime"/>
    <s v=" Drama"/>
    <n v="119"/>
    <s v="USA"/>
    <s v="English"/>
    <m/>
    <m/>
    <x v="2517"/>
    <s v="Scott Z. Burns"/>
    <s v="Adam Driver, Corey Stoll, Evander Duck Jr., Jon Hamm, Linda Powell, Annette Bening, Sandra Landers, John Rothman, Victor Slezak, Guy Boyd, Alexander Chaplin, Joanne Tucker, Maura Tierney, Michael C. Hall, Ian Blackman"/>
    <x v="2123"/>
    <s v="Adam Driver, Corey Stoll"/>
    <s v="Idealistic Senate staffer Daniel J. Jones, tasked by his boss to lead an investigation into the CIA's post 9/11 Detention and Interrogation Program, uncovers shocking secrets."/>
    <s v="Idealistic Senate staffer Daniel"/>
    <n v="7.2"/>
    <n v="29091"/>
    <m/>
    <m/>
    <x v="4"/>
    <m/>
    <m/>
    <n v="232305"/>
    <n v="177"/>
  </r>
  <r>
    <s v="tt8239946"/>
    <x v="5040"/>
    <x v="11"/>
    <d v="2018-12-10T00:00:00"/>
    <s v="Drama"/>
    <s v=" Fantasy"/>
    <s v=" Horror"/>
    <n v="104"/>
    <s v="India, Sweden"/>
    <s v="Hindi"/>
    <m/>
    <m/>
    <x v="2518"/>
    <s v="Mitesh Shah, Adesh Prasad"/>
    <s v="Sohum Shah, Jyoti Malshe, Anita Date, Ronjini Chakraborty, Deepak Damle, Cameron Anderson, Dhundiraj Prabhakar Jogalekar, Madhav Hari Joshi, Piyush Kaushik, Harish Khanna, Anika Radhakrishnan, Arohi Radhakrishnan, Mohammad Samad, Rudra Soni"/>
    <x v="2271"/>
    <s v="Sohum Shah, Jyoti Malshe"/>
    <s v="A mythological story about a goddess who created the entire universe. The plot revolves around the consequences when humans build a temple for her first-born."/>
    <s v="A mythological story about a goddess"/>
    <n v="8.3000000000000007"/>
    <n v="24345"/>
    <m/>
    <m/>
    <x v="4"/>
    <m/>
    <m/>
    <m/>
    <n v="667"/>
  </r>
  <r>
    <s v="tt8242084"/>
    <x v="5041"/>
    <x v="20"/>
    <s v="13/03/2020"/>
    <s v="Action"/>
    <s v=" Comedy"/>
    <s v=" Family"/>
    <n v="99"/>
    <s v="USA, Canada"/>
    <s v="English"/>
    <s v="French"/>
    <s v="Russian"/>
    <x v="40"/>
    <s v="Erich Hoeber, Jon Hoeber"/>
    <s v="Dave Bautista, Chloe Coleman, Parisa Fitz-Henley, Kristen Schaal, Greg Bryk, Ken Jeong, Nicola Correia-Damude, Devere Rogers, Noah Dalton Danby, Vieslav Krystyan, Basel Daoud, Ali Hassan, Olivia D√©patie, Keller Viaene, Jean-Michel Nadeau"/>
    <x v="2257"/>
    <s v="Dave Bautista, Chloe Coleman"/>
    <s v="A hardened CIA operative finds himself at the mercy of a precocious 9-year-old girl, having been sent undercover to surveil her family."/>
    <s v="A hardened CIA operative finds"/>
    <n v="6.3"/>
    <n v="16651"/>
    <m/>
    <m/>
    <x v="4"/>
    <m/>
    <m/>
    <n v="10200000"/>
    <n v="281"/>
  </r>
  <r>
    <s v="tt8134742"/>
    <x v="5042"/>
    <x v="18"/>
    <s v="26/04/2020"/>
    <s v="Horror"/>
    <m/>
    <m/>
    <n v="115"/>
    <s v="USA"/>
    <s v="English"/>
    <s v="Spanish"/>
    <m/>
    <x v="343"/>
    <s v="Rob Zombie"/>
    <s v="Sheri Moon Zombie, Bill Moseley, Sid Haig, Jeff Daniel Phillips, Richard Brake, Kevin Jackson, Tracey Leigh, Sylvia Jefferies, Emilio Rivera, Richard Edson, Pancho Moler, Dee Wallace, Stacie Greenwell, Anny Rosario, Matthew Willig"/>
    <x v="1376"/>
    <s v="Sheri Moon Zombie, Bill Moseley"/>
    <s v="After barely surviving prison, the demented Firefly clan go on the run, unleashing a whole new wave of murder, madness and mayhem."/>
    <s v="After barely surviving prison,"/>
    <n v="5.5"/>
    <n v="10404"/>
    <n v="3037010.52582171"/>
    <n v="3000000"/>
    <x v="3368"/>
    <n v="2172949"/>
    <n v="2324148.2301482093"/>
    <n v="2295825"/>
    <n v="311"/>
  </r>
  <r>
    <s v="tt8254556"/>
    <x v="5043"/>
    <x v="11"/>
    <s v="27/09/2018"/>
    <s v="Drama"/>
    <m/>
    <m/>
    <n v="105"/>
    <s v="Belgium, Netherlands"/>
    <s v="French"/>
    <s v="Flemish"/>
    <s v="English"/>
    <x v="2519"/>
    <s v="Lukas Dhont, Angelo Tijssens"/>
    <s v="Victor Polster, Arieh Worthalter, Oliver Bodart, Tijmen Govaerts, Katelijne Damen, Valentijn Dhaenens, Magali Elali, Alice de Broqueville, Alain Honorez, Chris Thys, Angelo Tijssens, Marie-Louise Wilderijckx, Virginia Hendricksen, Daniel Nicod√®me, Els Olaerts"/>
    <x v="2272"/>
    <s v="Victor Polster, Arieh Worthalter"/>
    <s v="A promising teenage dancer enrolls at a prestigious ballet school while grappling with her gender dysphoria."/>
    <s v="A promising teenage dancer enrolls"/>
    <n v="7.1"/>
    <n v="11348"/>
    <m/>
    <m/>
    <x v="4"/>
    <m/>
    <m/>
    <n v="4178992"/>
    <n v="43"/>
  </r>
  <r>
    <s v="tt8155288"/>
    <x v="5044"/>
    <x v="18"/>
    <s v="28/02/2019"/>
    <s v="Comedy"/>
    <s v=" Horror"/>
    <s v=" Mystery"/>
    <n v="100"/>
    <s v="USA, Japan"/>
    <s v="English"/>
    <s v="French"/>
    <m/>
    <x v="1760"/>
    <s v="Christopher Landon, Scott Lobdell"/>
    <s v="Jessica Rothe, Israel Broussard, Phi Vu, Suraj Sharma, Sarah Yarkin, Rachel Matthews, Ruby Modine, Steve Zissis, Charles Aitken, Laura Clifton, Missy Yager, Jason Bayle, Caleb Spillyards, Jimmy Gonzales, Peter Jaymes Jr."/>
    <x v="2127"/>
    <s v="Jessica Rothe, Israel Broussard"/>
    <s v="Tree Gelbman discovers that dying over and over was surprisingly easier than the dangers that lie ahead."/>
    <s v="Tree Gelbman discovers that dying"/>
    <n v="6.2"/>
    <n v="52547"/>
    <n v="9111031.57746513"/>
    <n v="9000000"/>
    <x v="3369"/>
    <n v="28148130"/>
    <n v="65397113.864560798"/>
    <n v="64600152"/>
    <n v="426"/>
  </r>
  <r>
    <s v="tt8244784"/>
    <x v="5045"/>
    <x v="20"/>
    <s v="24/03/2020"/>
    <s v="Action"/>
    <s v=" Horror"/>
    <s v=" Thriller"/>
    <n v="90"/>
    <s v="USA"/>
    <s v="English"/>
    <m/>
    <m/>
    <x v="1680"/>
    <s v="Nick Cuse, Damon Lindelof"/>
    <s v="Betty Gilpin, Hilary Swank, Ike Barinholtz, Wayne Duvall, Ethan Suplee, Emma Roberts, Christopher Berry, Sturgill Simpson, Kate Nowlin, Amy Madigan, Reed Birney, Glenn Howerton, Steve Coulter, Dean J. West, Vince Pisani"/>
    <x v="2273"/>
    <s v="Betty Gilpin, Hilary Swank"/>
    <s v="Twelve strangers wake up in a clearing. They don't know where they are, or how they got there. They don't know they've been chosen - for a very specific purpose - The Hunt."/>
    <s v="Twelve strangers wake up in a"/>
    <n v="6.5"/>
    <n v="52794"/>
    <n v="14000000"/>
    <n v="14000000"/>
    <x v="3370"/>
    <n v="5812500"/>
    <n v="10530977"/>
    <n v="10530977"/>
    <n v="757"/>
  </r>
  <r>
    <s v="tt8266310"/>
    <x v="5046"/>
    <x v="18"/>
    <s v="29/08/2019"/>
    <s v="Comedy"/>
    <s v=" Drama"/>
    <s v=" Music"/>
    <n v="118"/>
    <s v="UK, USA, France"/>
    <s v="English"/>
    <m/>
    <m/>
    <x v="688"/>
    <s v="Sarfraz Manzoor, Gurinder Chadha"/>
    <s v="Billy Barratt, Ronak Singh Chadha Berges, Viveik Kalra, Lee Barnett, Dean-Charles Chapman, Kit Reeve, David Hayman, Kulvinder Ghir, Nikita Mehta, Rob Brydon, Meera Ganatra, Lorraine Ashbourne, Tara Divina, Jeff Mirza, Frankie Fox"/>
    <x v="2274"/>
    <s v="Billy Barratt, Ronak Singh Chadha Berges"/>
    <s v="In England in 1987, a teenager from an Asian family learns to live his life, understand his family and find his own voice through the music of American rock star"/>
    <s v="In England in 1987, a teenager"/>
    <n v="6.9"/>
    <n v="18014"/>
    <n v="15185052.62910855"/>
    <n v="15000000"/>
    <x v="3371"/>
    <n v="11901145"/>
    <n v="18319947.016514335"/>
    <n v="18096691"/>
    <n v="251"/>
  </r>
  <r>
    <s v="tt8291806"/>
    <x v="5047"/>
    <x v="18"/>
    <s v="17/05/2019"/>
    <s v="Drama"/>
    <m/>
    <m/>
    <n v="113"/>
    <s v="Spain, France"/>
    <s v="Spanish"/>
    <m/>
    <m/>
    <x v="221"/>
    <s v="Pedro Almod√≥var"/>
    <s v="Antonio Banderas, Asier Etxeandia, Leonardo Sbaraglia, Nora Navas, Julieta Serrano, C√©sar Vicente, Asier Flores, Pen√©lope Cruz, Cecilia Roth, Susi S√°nchez, Ra√∫l Ar√©valo, Pedro Casablanc, Juli√°n L√≥pez, Eva Mart√≠n, Sara Sierra"/>
    <x v="202"/>
    <s v="Antonio Banderas, Asier Etxeandia"/>
    <s v="An aging film director suffering from chronic illness and writer's block reflects on his life."/>
    <s v="An aging film director suffering"/>
    <n v="7.6"/>
    <n v="45061"/>
    <m/>
    <m/>
    <x v="4"/>
    <n v="4567338"/>
    <m/>
    <n v="37137074"/>
    <n v="181"/>
  </r>
  <r>
    <s v="tt8267604"/>
    <x v="5048"/>
    <x v="11"/>
    <d v="2019-11-04T00:00:00"/>
    <s v="Drama"/>
    <m/>
    <m/>
    <n v="126"/>
    <s v="Lebanon, USA, France, Cyprus, Qatar, UK"/>
    <s v="Arabic"/>
    <s v="Amharic"/>
    <m/>
    <x v="1793"/>
    <s v="Nadine Labaki, Jihad Hojeily"/>
    <s v="Zain Al Rafeea, Yordanos Shiferaw, Boluwatife Treasure Bankole, Kawsar Al Haddad, Fadi Yousef, Cedra Izzam, Alaa Chouchnieh, Elias Khoury, Mohammad Al Abdallah, Mohamad Abdellatif, Abdo Abdo, Hampig Abraham, Jamil Ahmad, Mohamad Akkar, Elias Akobegia"/>
    <x v="2275"/>
    <s v="Zain Al Rafeea, Yordanos Shiferaw"/>
    <s v="While serving a five-year sentence for a violent crime, a 12-year-old boy sues his parents for neglect."/>
    <s v="While serving a five-year sentence"/>
    <n v="8.4"/>
    <n v="53506"/>
    <n v="4122720.5932132397"/>
    <n v="4000000"/>
    <x v="3372"/>
    <n v="1661096"/>
    <n v="66393326.205294758"/>
    <n v="64417003"/>
    <n v="335"/>
  </r>
  <r>
    <s v="tt8359816"/>
    <x v="5049"/>
    <x v="18"/>
    <d v="2020-02-01T00:00:00"/>
    <s v="Drama"/>
    <m/>
    <m/>
    <n v="101"/>
    <s v="UK, France, Belgium"/>
    <s v="English"/>
    <m/>
    <m/>
    <x v="336"/>
    <s v="Paul Laverty"/>
    <s v="Kris Hitchen, Debbie Honeywood, Rhys Stone, Katie Proctor, Ross Brewster, Charlie Richmond, Julian Ions, Sheila Dunkerley, Maxie Peters, Christopher John Slater, Heather Wood, Albert Dumba, Natalia Stonebanks, Jordan Collard, Dave Turner"/>
    <x v="2276"/>
    <s v="Kris Hitchen, Debbie Honeywood"/>
    <s v="Hoping that self-employment through gig economy can solve their financial woes, a hard-up UK delivery driver and his wife struggling to raise a family end up trapped in the vicious circle of this modern-day form of labour exploitation."/>
    <s v="Hoping that self-employment through"/>
    <n v="7.6"/>
    <n v="13141"/>
    <m/>
    <m/>
    <x v="4"/>
    <n v="28273"/>
    <m/>
    <n v="8766149"/>
    <n v="106"/>
  </r>
  <r>
    <s v="tt8350360"/>
    <x v="5050"/>
    <x v="18"/>
    <d v="2019-03-07T00:00:00"/>
    <s v="Horror"/>
    <s v=" Mystery"/>
    <s v=" Thriller"/>
    <n v="106"/>
    <s v="USA"/>
    <s v="English"/>
    <m/>
    <m/>
    <x v="2520"/>
    <s v="James Wan, Gary Dauberman"/>
    <s v="Vera Farmiga, Patrick Wilson, Mckenna Grace, Madison Iseman, Katie Sarife, Michael Cimino, Samara Lee, Kenzie Caplan, Sade Katarina, Michael Patrick McGill, Brittany Hoza, Sheila McKellan, Eddie J. Fernandez, Steve Coulter, Luca Luhan"/>
    <x v="1169"/>
    <s v="Vera Farmiga, Patrick Wilson"/>
    <s v="While babysitting the daughter of Ed and Lorraine Warren, a teenager and her friend unknowingly awaken an evil spirit trapped in a doll."/>
    <s v="While babysitting the daughter"/>
    <n v="5.9"/>
    <n v="53649"/>
    <n v="30370105.2582171"/>
    <n v="30000000"/>
    <x v="3373"/>
    <n v="74152591"/>
    <n v="234105517.66351429"/>
    <n v="231252591"/>
    <n v="748"/>
  </r>
  <r>
    <s v="tt8361028"/>
    <x v="5051"/>
    <x v="11"/>
    <s v="16/11/2018"/>
    <s v="Horror"/>
    <s v=" Mystery"/>
    <s v=" Thriller"/>
    <n v="94"/>
    <s v="USA"/>
    <s v="English"/>
    <m/>
    <m/>
    <x v="2521"/>
    <s v="Isa Mazzei, Daniel Goldhaber"/>
    <s v="Madeline Brewer, Patch Darragh, Melora Walters, Devin Druid, Imani Hakim, Michael Dempsey, Flora Diaz, Samantha Robinson, Jessica Parker Kennedy, Quei Tann, Linda Griffin, Clint Jung, Carl Donelson, Brayden Skoglund, Elijah Stevenson"/>
    <x v="2277"/>
    <s v="Madeline Brewer, Patch Darragh"/>
    <s v="Alice, an ambitious camgirl, wakes up one day to discover she's been replaced on her show with an exact replica of herself."/>
    <s v="Alice, an ambitious camgirl, wakes"/>
    <n v="5.9"/>
    <n v="24592"/>
    <m/>
    <m/>
    <x v="4"/>
    <m/>
    <m/>
    <m/>
    <n v="278"/>
  </r>
  <r>
    <s v="tt8364368"/>
    <x v="5052"/>
    <x v="18"/>
    <s v="15/08/2019"/>
    <s v="Action"/>
    <s v=" Drama"/>
    <s v=" Horror"/>
    <n v="87"/>
    <s v="USA, Serbia, Canada"/>
    <s v="English"/>
    <m/>
    <m/>
    <x v="1004"/>
    <s v="Michael Rasmussen, Shawn Rasmussen"/>
    <s v="Kaya Scodelario, Barry Pepper, Morfydd Clark, Ross Anderson, Jose Palma, George Somner, Anson Boon, Ami Metcalf, Tina Pribicevic, Srna Vasiljevic, Cso-Cso, Colin McFarlane, Annamaria Serda, Savannah Steyn"/>
    <x v="2278"/>
    <s v="Kaya Scodelario, Barry Pepper"/>
    <s v="A young woman, while attempting to save her father during a category 5 hurricane, finds herself trapped in a flooding house and must fight for her life against alligators."/>
    <s v="A young woman, while attempting"/>
    <n v="6.2"/>
    <n v="61874"/>
    <n v="13666547.366197696"/>
    <n v="13500000"/>
    <x v="3374"/>
    <n v="39014193"/>
    <n v="92671437.381597325"/>
    <n v="91542097"/>
    <n v="903"/>
  </r>
  <r>
    <s v="tt8367814"/>
    <x v="5053"/>
    <x v="18"/>
    <d v="2020-01-01T00:00:00"/>
    <s v="Action"/>
    <s v=" Comedy"/>
    <s v=" Crime"/>
    <n v="113"/>
    <s v="UK, USA"/>
    <s v="English"/>
    <m/>
    <m/>
    <x v="485"/>
    <s v="Guy Ritchie, Ivan Atkinson"/>
    <s v="Matthew McConaughey, Charlie Hunnam, Michelle Dockery, Jeremy Strong, Lyne Ren√©e, Colin Farrell, Henry Golding, Tom Wu, Chidi Ajufo, Hugh Grant, Simon R. Barker, Eddie Marsan, Jason Wong, John Dagleish, Jordan Long"/>
    <x v="36"/>
    <s v="Matthew McConaughey"/>
    <s v="An American expat tries to sell off his highly profitable marijuana empire in London, triggering plots, schemes, bribery and blackmail in an attempt to steal his domain out from under him."/>
    <s v="An American expat tries to sell"/>
    <n v="7.9"/>
    <n v="179054"/>
    <n v="22271410.522692543"/>
    <n v="22000000"/>
    <x v="3375"/>
    <n v="36471795"/>
    <n v="116592651.23092674"/>
    <n v="115171795"/>
    <n v="1167"/>
  </r>
  <r>
    <s v="tt8368406"/>
    <x v="5054"/>
    <x v="18"/>
    <s v="27/03/2020"/>
    <s v="Comedy"/>
    <s v=" Horror"/>
    <s v=" Mystery"/>
    <n v="97"/>
    <s v="Ireland, Belgium, Denmark, Canada"/>
    <s v="English"/>
    <m/>
    <m/>
    <x v="2522"/>
    <s v="Lorcan Finnegan, Garret Shanley"/>
    <s v="Imogen Poots, Danielle Ryan, Molly McCann, Jesse Eisenberg, Jonathan Aris, C√¥me Thiry, Senan Jennings, Eanna Hardwicke, Olga Wehrly"/>
    <x v="1531"/>
    <s v="Imogen Poots, Danielle Ryan"/>
    <s v="A young couple looking for the perfect home find themselves trapped in a mysterious labyrinth-like neighborhood of identical houses."/>
    <s v="A young couple looking for the"/>
    <n v="5.8"/>
    <n v="28761"/>
    <m/>
    <n v="4000000"/>
    <x v="4"/>
    <m/>
    <m/>
    <n v="413732"/>
    <n v="778"/>
  </r>
  <r>
    <s v="tt8385474"/>
    <x v="5055"/>
    <x v="18"/>
    <d v="2020-01-07T00:00:00"/>
    <s v="Adventure"/>
    <s v=" Comedy"/>
    <s v=" Drama"/>
    <n v="109"/>
    <s v="China, India, Hong Kong, USA"/>
    <s v="English"/>
    <m/>
    <m/>
    <x v="2523"/>
    <s v="W. Bruce Cameron, Cathryn Michon"/>
    <s v="Josh Gad, Dennis Quaid, Kathryn Prescott, Marg Helgenberger, Betty Gilpin, Henry Lau, Abby Ryder Fortson, Ian Chen, Emma Volk, Johnny Galecki, Jake Manley, Daniela Barbosa, Conrad Coates, Arlene Duncan, Kevin Claydon"/>
    <x v="1588"/>
    <s v="Josh Gad, Dennis Quaid"/>
    <s v="A dog finds the meaning of his own existence through the lives of the humans he meets."/>
    <s v="A dog finds the meaning of his"/>
    <n v="7.5"/>
    <n v="16902"/>
    <n v="16197389.471049121"/>
    <n v="16000000"/>
    <x v="3376"/>
    <n v="22782371"/>
    <n v="76725514.406759933"/>
    <n v="75790499"/>
    <n v="169"/>
  </r>
  <r>
    <s v="tt8404614"/>
    <x v="5056"/>
    <x v="18"/>
    <s v="20/12/2019"/>
    <s v="Comedy"/>
    <s v=" Drama"/>
    <m/>
    <n v="125"/>
    <s v="UK, Italy"/>
    <s v="English"/>
    <s v="Spanish"/>
    <s v="Italian"/>
    <x v="791"/>
    <s v="Anthony McCarten"/>
    <s v="Anthony Hopkins, Jonathan Pryce, Juan Minuj√≠n, Luis Gnecco, Cristina Banegas, Mar√≠a Ucedo, Renato Scarpa, Sidney Cole, Achille Brugnini, Federico Torre, Germ√°n de Silva, Lisandro Fiks, Libero De Rienzo, Willie Jonah, Sofia Cessak"/>
    <x v="189"/>
    <s v="Anthony Hopkins, Jonathan Pryce"/>
    <s v="Cody, a little girl abandoned by her mother and raised by her aunt, a nurse, is kidnapped. The girl's guardian, aided by an F.B.I. agent, learn that Cody has supernatural abilities, and the abductees are a Satanic cult willing to do anything to gain them."/>
    <s v="Cody, a little girl abandoned"/>
    <n v="7.6"/>
    <n v="98327"/>
    <m/>
    <m/>
    <x v="4"/>
    <m/>
    <m/>
    <n v="243711"/>
    <n v="495"/>
  </r>
  <r>
    <s v="tt8442644"/>
    <x v="5057"/>
    <x v="18"/>
    <d v="2019-01-02T00:00:00"/>
    <s v="Comedy"/>
    <m/>
    <m/>
    <n v="121"/>
    <s v="Turkey"/>
    <s v="Turkish"/>
    <m/>
    <m/>
    <x v="661"/>
    <s v="Yilmaz Erdogan, Samuel Stewart Hunter"/>
    <s v="Yilmaz Erdogan, Kivan√ß Tatlitug, Ezgi Mola, Bensu Soral, Riza Kocaoglu, Okan √áabalar, G√ºven Kira√ß, Ahmet M√ºmtaz Taylan, Ersin Korkut, Erdem Bas, Atakan √áelik, Safa Sari, Mahir Ipek, Ekin T√ºrkmen, Ugur Bilgin"/>
    <x v="117"/>
    <s v="Yilmaz Erdogan, Kivan√ß Tatlitug"/>
    <s v="Asim Noyan swindles people with his lies and games. Asim Noyan and his gang, who no one else has been able to catch, gets into a ruse again."/>
    <s v="Asim Noyan swindles people with"/>
    <n v="6"/>
    <n v="11586"/>
    <m/>
    <m/>
    <x v="4"/>
    <m/>
    <m/>
    <n v="9831515"/>
    <n v="27"/>
  </r>
  <r>
    <s v="tt8485364"/>
    <x v="1019"/>
    <x v="18"/>
    <d v="2019-06-11T00:00:00"/>
    <s v="Drama"/>
    <s v=" Horror"/>
    <s v=" Mystery"/>
    <n v="100"/>
    <s v="France, Luxembourg, Belgium"/>
    <s v="English"/>
    <m/>
    <m/>
    <x v="790"/>
    <s v="Sabrina B. Karine, Eric Forestier"/>
    <s v="Olga Kurylenko, Kevin Janssens, Joshua Wilson, John Flanders, Francis Chapman, Vince Drews, Marianne Bourg, Oscar Lesage, Carole Weyers, Micha√´l Kahya, Jean-Louis Sbille, Victor Meurice, Livio Siscot, Heather Bailly-Gade, Isaac Kaminski"/>
    <x v="1877"/>
    <s v="Olga Kurylenko, Kevin Janssens"/>
    <s v="Matt and Kate buy an isolated house. While moving, they discover a strange room that grants them an unlimited number of material wishes. But, since Kate has had two miscarriages, what they miss the most is a child."/>
    <s v="Matt and Kate buy an isolated"/>
    <n v="6"/>
    <n v="11832"/>
    <m/>
    <m/>
    <x v="4"/>
    <m/>
    <m/>
    <m/>
    <n v="134"/>
  </r>
  <r>
    <s v="tt8503618"/>
    <x v="5058"/>
    <x v="20"/>
    <d v="2020-03-07T00:00:00"/>
    <s v="Biography"/>
    <s v=" Drama"/>
    <s v=" History"/>
    <n v="160"/>
    <s v="USA"/>
    <s v="English"/>
    <m/>
    <m/>
    <x v="2524"/>
    <s v="Lin-Manuel Miranda, Ron Chernow"/>
    <s v="Daveed Diggs, Ren√©e Elise Goldsberry, Jonathan Groff, Chris Jackson, Jasmine Cephas Jones, Lin-Manuel Miranda, Leslie Odom Jr., Okieriete Onaodowan, Anthony Ramos, Phillipa Soo, Carleigh Bettiol, Ariana DeBose, Hope Easterbrook, Sydney James Harcourt, Sasha Hutchings"/>
    <x v="2226"/>
    <s v="Daveed Diggs, Ren√©e Elise Goldsberry"/>
    <s v="The real life of one of America's foremost founding fathers and first Secretary of the Treasury, Alexander Hamilton. Captured live on Broadway from the Richard Rodgers Theater with the original Broadway cast."/>
    <s v="The real life of one of America's"/>
    <n v="8.6999999999999993"/>
    <n v="37551"/>
    <m/>
    <m/>
    <x v="4"/>
    <m/>
    <m/>
    <m/>
    <n v="488"/>
  </r>
  <r>
    <s v="tt8504014"/>
    <x v="5059"/>
    <x v="18"/>
    <s v="27/12/2019"/>
    <s v="Comedy"/>
    <m/>
    <m/>
    <n v="134"/>
    <s v="India"/>
    <s v="Hindi"/>
    <s v="English"/>
    <m/>
    <x v="2525"/>
    <s v="Jyoti Kapoor, Jyoti Kapoor"/>
    <s v="Akshay Kumar, Kareena Kapoor, Diljit Dosanjh, Kiara Advani, Adil Hussain, Tisca Chopra, Anjana Sukhani, Faisal Rashid, Simran Suri, Amishka Sood, Richa Kapoor, Bharat Ahuja, Sunita Dhir, Pradeep Kuckreja, Kavita Pais"/>
    <x v="630"/>
    <s v="Akshay Kumar, Kareena Kapoor"/>
    <s v="Two couples with the same surnames pursue in-vitro fertilization and wait for their upcoming babies. Trouble ensues when they find that the sperms of each couple have been mixed with each other."/>
    <s v="Two couples with the same surnames"/>
    <n v="7"/>
    <n v="13062"/>
    <m/>
    <m/>
    <x v="4"/>
    <m/>
    <m/>
    <n v="13054660"/>
    <n v="288"/>
  </r>
  <r>
    <s v="tt8510488"/>
    <x v="5060"/>
    <x v="18"/>
    <d v="2019-01-11T00:00:00"/>
    <s v="Comedy"/>
    <s v=" Drama"/>
    <s v=" Romance"/>
    <n v="85"/>
    <s v="USA"/>
    <s v="English"/>
    <m/>
    <m/>
    <x v="584"/>
    <s v="Neal H. Dobrofsky, Tippi Dobrofsky"/>
    <s v="Rob Lowe, Kristin Davis, Fezile Mpela, John Owen Lowe, Colin Moss, Keeno Lee Hector, Thandi Puren, Waldemar Schultz, Hayley Owen, Lynita Crofford, Kgahliso Solomon, Tapiwa Musvosvi, Renate Stuurman, Faniswa Yisa, Chanelys Garcia Nyapisi"/>
    <x v="2279"/>
    <s v="Rob Lowe, Kristin Davis"/>
    <s v="Jilted by her husband on the eve of embarking on an African safari, a woman travels to the continent alone where she meets an elephant conservationist."/>
    <s v="Jilted by her husband on the eve"/>
    <n v="6.1"/>
    <n v="10135"/>
    <m/>
    <m/>
    <x v="4"/>
    <m/>
    <m/>
    <m/>
    <n v="135"/>
  </r>
  <r>
    <s v="tt8526872"/>
    <x v="5061"/>
    <x v="18"/>
    <s v="25/10/2019"/>
    <s v="Biography"/>
    <s v=" Comedy"/>
    <s v=" Drama"/>
    <n v="118"/>
    <s v="USA"/>
    <s v="English"/>
    <m/>
    <m/>
    <x v="858"/>
    <s v="Scott Alexander, Larry Karaszewski"/>
    <s v="Eddie Murphy, Keegan-Michael Key, Mike Epps, Craig Robinson, Tituss Burgess, Da'Vine Joy Randolph, Kodi Smit-McPhee, Snoop Dogg, Ron Cephas Jones, Barry Shabaka Henley, T.I., Luenell, Tasha Smith, Wesley Snipes, Chris Rock"/>
    <x v="38"/>
    <s v="Eddie Murphy, Keegan-Michael Key"/>
    <s v="When the leader of a team of scientists volunteers to be the test subject for their experiment in human invisibility, he slowly unravels and turns against them, with horrific consequences."/>
    <s v="When the leader of a team of scientists"/>
    <n v="7.3"/>
    <n v="49045"/>
    <m/>
    <m/>
    <x v="4"/>
    <m/>
    <m/>
    <m/>
    <n v="331"/>
  </r>
  <r>
    <s v="tt8544498"/>
    <x v="2273"/>
    <x v="20"/>
    <s v="23/04/2020"/>
    <s v="Drama"/>
    <s v=" Sport"/>
    <m/>
    <n v="108"/>
    <s v="USA, Canada"/>
    <s v="English"/>
    <m/>
    <m/>
    <x v="657"/>
    <s v="Brad Ingelsby"/>
    <s v="Ben Affleck, Al Madrigal, Janina Gavankar, Michaela Watkins, Brandon Wilson, Will Ropp, Fernando Luis Vega, Charles Lott Jr., Melvin Gregg, Ben Irving, Jeremy Radin, John Aylward, Da'Vinchi, Matthew Glave, Nico David"/>
    <x v="118"/>
    <s v="Ben Affleck, Al Madrigal"/>
    <s v="Jack Cunningham was an HS basketball phenom who walked away from the game, forfeiting his future. Years later, when he reluctantly accepts a coaching job at his alma mater, he may get one last shot at redemption."/>
    <s v="Jack Cunningham was an HS basketball"/>
    <n v="6.7"/>
    <n v="23769"/>
    <m/>
    <m/>
    <x v="4"/>
    <n v="13590514"/>
    <m/>
    <n v="14690514"/>
    <n v="253"/>
  </r>
  <r>
    <s v="tt8579674"/>
    <x v="5062"/>
    <x v="18"/>
    <s v="23/01/2020"/>
    <s v="Drama"/>
    <s v=" War"/>
    <m/>
    <n v="119"/>
    <s v="USA, UK, India, Spain, Canada, China"/>
    <s v="English"/>
    <s v="French"/>
    <s v="German"/>
    <x v="359"/>
    <s v="Sam Mendes, Krysty Wilson-Cairns"/>
    <s v="Dean-Charles Chapman, George MacKay, Daniel Mays, Colin Firth, Pip Carter, Andy Apollo, Paul Tinto, Josef Davies, Billy Postlethwaite, Gabriel Akuwudike, Andrew Scott, Spike Leighton, Robert Maaser, Gerran Howell, Adam Hugill"/>
    <x v="2280"/>
    <s v="Dean-Charles Chapman"/>
    <s v="April 6th, 1917. As a regiment assembles to wage war deep in enemy territory, two soldiers are assigned to race against time and deliver a message that will stop 1,600 men from walking straight into a deadly trap."/>
    <s v="April 6th, 1917. As a regiment"/>
    <n v="8.3000000000000007"/>
    <n v="362897"/>
    <n v="96171999.984354153"/>
    <n v="95000000"/>
    <x v="3377"/>
    <n v="159227644"/>
    <n v="389605146.74217457"/>
    <n v="384857224"/>
    <n v="2843"/>
  </r>
  <r>
    <s v="tt8580274"/>
    <x v="5063"/>
    <x v="20"/>
    <s v="26/06/2020"/>
    <s v="Comedy"/>
    <s v=" Music"/>
    <m/>
    <n v="123"/>
    <s v="USA"/>
    <s v="English"/>
    <s v="Icelandic"/>
    <m/>
    <x v="509"/>
    <s v="Will Ferrell, Andrew Steele"/>
    <s v="Will Ferrell, Rachel McAdams, Dan Stevens, Mikael Persbrandt, Pierce Brosnan, √ìlafur Darri √ìlafsson, Melissanthi Mahut, Joi Johannsson, Bj√∂rn Hlynur Haraldsson, Demi Lovato, Graham Norton, Jamie Demetriou, Jon Kortajarena, Elina Alminas, Alfrun Rose"/>
    <x v="471"/>
    <s v="Will Ferrell, Rachel McAdams"/>
    <s v="When aspiring musicians Lars and Sigrit are given the opportunity to represent their country at the world's biggest song competition, they finally have a chance to prove that any dream worth having is a dream worth fighting for."/>
    <s v="When aspiring musicians Lars and"/>
    <n v="6.5"/>
    <n v="62271"/>
    <m/>
    <m/>
    <x v="4"/>
    <m/>
    <m/>
    <m/>
    <n v="1154"/>
  </r>
  <r>
    <s v="tt8613070"/>
    <x v="5064"/>
    <x v="18"/>
    <s v="19/12/2019"/>
    <s v="Drama"/>
    <s v=" Romance"/>
    <m/>
    <n v="122"/>
    <s v="France"/>
    <s v="French"/>
    <s v="Italian"/>
    <m/>
    <x v="2526"/>
    <s v="C√©line Sciamma"/>
    <s v="No√©mie Merlant, Ad√®le Haenel, Lu√†na Bajrami, Valeria Golino, Christel Baras, Armande Boulanger, Guy Delamarche, Cl√©ment Bouyssou"/>
    <x v="2281"/>
    <s v="No√©mie Merlant, Ad√®le Haenel"/>
    <s v="On an isolated island in Brittany at the end of the eighteenth century, a female painter is obliged to paint a wedding portrait of a young woman."/>
    <s v="On an isolated island in Brittany"/>
    <n v="8.1"/>
    <n v="49960"/>
    <m/>
    <m/>
    <x v="4"/>
    <n v="3759854"/>
    <m/>
    <n v="9919850"/>
    <n v="309"/>
  </r>
  <r>
    <s v="tt8623904"/>
    <x v="5065"/>
    <x v="18"/>
    <s v="19/12/2019"/>
    <s v="Comedy"/>
    <s v=" Drama"/>
    <s v=" Romance"/>
    <n v="103"/>
    <s v="UK, USA"/>
    <s v="English"/>
    <s v="Serbo-Croatian"/>
    <s v="Mandarin"/>
    <x v="1115"/>
    <s v="George Michael, Emma Thompson"/>
    <s v="Madison Ingoldsby, Emma Thompson, Boris Isakovic, Lucy Miller, Emilia Clarke, Maxim Baldry, Margaret Clunie, John-Luke Roberts, Michelle Yeoh, Bilal Zafar, Patti LuPone, Lydia Leonard, Henry Golding, Michael Addo, Peter Mygind"/>
    <x v="2282"/>
    <s v="Madison Ingoldsby, Emma Thompson"/>
    <s v="Kate is a young woman subscribed to bad decisions. Working as an elf in a year round Christmas store is not good for the wannabe singer. However, she meets Tom there. Her life takes a new turn. For Kate, it seems too good to be true."/>
    <s v="Kate is a young woman subscribed"/>
    <n v="6.5"/>
    <n v="38133"/>
    <n v="25308421.048514251"/>
    <n v="25000000"/>
    <x v="3378"/>
    <n v="35150750"/>
    <n v="123050302.39050774"/>
    <n v="121550750"/>
    <n v="612"/>
  </r>
  <r>
    <s v="tt8629748"/>
    <x v="5066"/>
    <x v="20"/>
    <d v="2020-06-03T00:00:00"/>
    <s v="Action"/>
    <s v=" Comedy"/>
    <s v=" Crime"/>
    <n v="111"/>
    <s v="USA"/>
    <s v="English"/>
    <m/>
    <m/>
    <x v="595"/>
    <s v="Sean O'Keefe, Brian Helgeland"/>
    <s v="Mark Wahlberg, Winston Duke, Alan Arkin, Iliza Shlesinger, Michael Gaston, Bokeem Woodbine, Marc Maron, James DuMont, Post Malone, Colleen Camp, Hope Olaide Wilson, Kip Weeks, Brandon Scales, Ayana Brown, Dustin Tucker"/>
    <x v="28"/>
    <s v="Mark Wahlberg, Winston Duke"/>
    <s v="When two Boston police officers are murdered, ex-cop Spenser teams up with his no-nonsense roommate, Hawk, to take down criminals."/>
    <s v="When two Boston police officers"/>
    <n v="6.2"/>
    <n v="61330"/>
    <m/>
    <m/>
    <x v="4"/>
    <m/>
    <m/>
    <m/>
    <n v="541"/>
  </r>
  <r>
    <s v="tt8637428"/>
    <x v="5067"/>
    <x v="18"/>
    <s v="24/12/2019"/>
    <s v="Comedy"/>
    <s v=" Drama"/>
    <m/>
    <n v="100"/>
    <s v="USA, China"/>
    <s v="Mandarin"/>
    <s v="English"/>
    <s v="Japanese"/>
    <x v="2527"/>
    <s v="Lulu Wang"/>
    <s v="Shuzhen Zhao, Awkwafina, X Mayo, Hong Lu, Hong Lin, Tzi Ma, Diana Lin, Yang Xuejian, Becca Khalil, Yongbo Jiang, Han Chen, Aoi Mizuhara, Xiang Li, Hongli Liu, Shimin Zhang"/>
    <x v="2283"/>
    <s v="Shuzhen Zhao, Awkwafina"/>
    <s v="A Chinese family discovers their grandmother has only a short while left to live and decide to keep her in the dark, scheduling a wedding to gather before she dies."/>
    <s v="A Chinese family discovers their"/>
    <n v="7.6"/>
    <n v="44745"/>
    <m/>
    <m/>
    <x v="4"/>
    <n v="17695781"/>
    <m/>
    <n v="22671661"/>
    <n v="288"/>
  </r>
  <r>
    <s v="tt8652728"/>
    <x v="5068"/>
    <x v="18"/>
    <s v="15/11/2019"/>
    <s v="Drama"/>
    <s v=" Romance"/>
    <s v=" Sport"/>
    <n v="135"/>
    <s v="USA, Canada"/>
    <s v="English"/>
    <m/>
    <m/>
    <x v="2295"/>
    <s v="Trey Edward Shults"/>
    <s v="Kelvin Harrison Jr., Lucas Hedges, Taylor Russell, Alexa Demie, Ren√©e Elise Goldsberry, Sterling K. Brown, Krisha Fairchild, Neal Huff, Clifton Collins Jr., Bill Wise, David Garelik, Justin R. Chan, Joshua Brockington, Albert Link, Vivi Pineda"/>
    <x v="2284"/>
    <s v="Kelvin Harrison Jr."/>
    <s v="Traces the journey of a suburban family - led by a well-intentioned but domineering father - as they navigate love, forgiveness, and coming together in the aftermath of a loss."/>
    <s v="Traces the journey of a suburban"/>
    <n v="7.6"/>
    <n v="14484"/>
    <m/>
    <m/>
    <x v="4"/>
    <n v="1658790"/>
    <m/>
    <n v="2551350"/>
    <n v="154"/>
  </r>
  <r>
    <s v="tt8663516"/>
    <x v="5069"/>
    <x v="18"/>
    <s v="19/06/2019"/>
    <s v="Horror"/>
    <s v=" Sci-Fi"/>
    <m/>
    <n v="90"/>
    <s v="Canada, USA"/>
    <s v="English"/>
    <s v="Vietnamese"/>
    <m/>
    <x v="2528"/>
    <s v="Tyler Burton Smith, Don Mancini"/>
    <s v="Tim Matheson, Ben Andrusco-Daon, Zahra Anderson, Serge Jaswal, Ariana Nica, Phoenix Ly, Johnson Phan, Aubrey Plaza, Eddie Flake, Trent Redekop, Gabriel Bateman, Beatrice Kitsos, Ty Consiglio, Hannah Drew, Amro Majzoub"/>
    <x v="2285"/>
    <s v="Tim Matheson, Ben Andrusco-Daon"/>
    <s v="A mother gives her 13-year-old son a toy doll for his birthday, unaware of its more sinister nature."/>
    <s v="A mother gives her 13-year-old"/>
    <n v="5.8"/>
    <n v="41215"/>
    <n v="10123368.419405701"/>
    <n v="10000000"/>
    <x v="3379"/>
    <n v="29208403"/>
    <n v="45456188.800647013"/>
    <n v="44902237"/>
    <n v="916"/>
  </r>
  <r>
    <s v="tt8688634"/>
    <x v="5070"/>
    <x v="18"/>
    <d v="2020-09-01T00:00:00"/>
    <s v="Action"/>
    <s v=" Crime"/>
    <s v=" Drama"/>
    <n v="99"/>
    <s v="China, USA"/>
    <s v="English"/>
    <m/>
    <m/>
    <x v="2529"/>
    <s v="Adam Mervis, Matthew Michael Carnahan"/>
    <s v="Chadwick Boseman, Sienna Miller, J.K. Simmons, Stephan James, Taylor Kitsch, Keith David, Alexander Siddig, Louis Cancelmi, Victoria Cartagena, Gary Carr, Morocco Omari, Chris Ghaffari, Dale Pavinski, Christian Isaiah, Sarah Ellen Stephens"/>
    <x v="857"/>
    <s v="Chadwick Boseman, Sienna Miller"/>
    <s v="An embattled NYPD detective is thrust into a citywide manhunt for a pair of cop killers after uncovering a massive and unexpected conspiracy."/>
    <s v="An embattled NYPD detective is"/>
    <n v="6.6"/>
    <n v="37738"/>
    <n v="33407115.784038812"/>
    <n v="33000000"/>
    <x v="3380"/>
    <n v="28539757"/>
    <n v="50555855.888659477"/>
    <n v="49939757"/>
    <n v="369"/>
  </r>
  <r>
    <s v="tt8695030"/>
    <x v="5071"/>
    <x v="18"/>
    <s v="13/06/2019"/>
    <s v="Comedy"/>
    <s v=" Fantasy"/>
    <s v=" Horror"/>
    <n v="104"/>
    <s v="USA, Sweden, South Africa"/>
    <s v="English"/>
    <m/>
    <m/>
    <x v="591"/>
    <s v="Jim Jarmusch"/>
    <s v="Bill Murray, Adam Driver, Tom Waits, Chlo√´ Sevigny, Steve Buscemi, Eszter Balint, Danny Glover, Maya Delmont, Taliyah Whitaker, Jahi Di'Allo Winston, Kevin McCormick, Sid O'Connell, Caleb Landry Jones, RZA, Larry Fessenden"/>
    <x v="588"/>
    <s v="Bill Murray, Adam Driver"/>
    <s v="The peaceful town of Centerville finds itself battling a zombie horde as the dead start rising from their graves."/>
    <s v="The peaceful town of Centerville"/>
    <n v="5.5"/>
    <n v="46374"/>
    <m/>
    <m/>
    <x v="4"/>
    <n v="6563605"/>
    <m/>
    <n v="15322395"/>
    <n v="1036"/>
  </r>
  <r>
    <s v="tt8722346"/>
    <x v="5072"/>
    <x v="18"/>
    <d v="2020-05-03T00:00:00"/>
    <s v="Crime"/>
    <s v=" Drama"/>
    <s v=" Romance"/>
    <n v="132"/>
    <s v="USA, Canada"/>
    <s v="English"/>
    <m/>
    <m/>
    <x v="2530"/>
    <s v="Lena Waithe, James Frey"/>
    <s v="Daniel Kaluuya, Jodie Turner-Smith, Bokeem Woodbine, Chlo√´ Sevigny, Flea, Sturgill Simpson, Indya Moore, Benito Martinez, Jahi Di'Allo Winston, Gralen Bryant Banks, Dickson Obahor, Bryant Tardy, Thom Gossom Jr., Melanie Halfkenny, Brian Thornton"/>
    <x v="2109"/>
    <s v="Daniel Kaluuya, Jodie Turner-Smith"/>
    <s v="A couple's first date takes an unexpected turn when a police officer pulls them over."/>
    <s v="A couple's first date takes an"/>
    <n v="7.1"/>
    <n v="18903"/>
    <n v="18222063.15493026"/>
    <n v="18000000"/>
    <x v="3381"/>
    <n v="43808310"/>
    <n v="48383743.442444429"/>
    <n v="47794115"/>
    <n v="331"/>
  </r>
  <r>
    <s v="tt8772262"/>
    <x v="5073"/>
    <x v="18"/>
    <s v="25/07/2019"/>
    <s v="Drama"/>
    <s v=" Horror"/>
    <s v=" Mystery"/>
    <n v="148"/>
    <s v="USA, Sweden"/>
    <s v="English"/>
    <s v="Swedish"/>
    <m/>
    <x v="2504"/>
    <s v="Ari Aster"/>
    <s v="Florence Pugh, Jack Reynor, Vilhelm Blomgren, William Jackson Harper, Will Poulter, Ellora Torchia, Archie Madekwe, Henrik Norl√©n, Gunnel Fred, Isabelle Grill, Agnes Westerlund Rase, Julia Ragnarsson, Mats Blomgren, Lars V√§ringer, Anna √Östr√∂m"/>
    <x v="2286"/>
    <s v="Florence Pugh, Jack Reynor"/>
    <s v="A couple travels to Sweden to visit a rural hometown's fabled mid-summer festival. What begins as an idyllic retreat quickly devolves into an increasingly violent and bizarre competition at the hands of a pagan cult."/>
    <s v="A couple travels to Sweden to"/>
    <n v="7.1"/>
    <n v="176389"/>
    <n v="9111031.57746513"/>
    <n v="9000000"/>
    <x v="3382"/>
    <n v="27426361"/>
    <n v="48494071.960826479"/>
    <n v="47903099"/>
    <n v="2706"/>
  </r>
  <r>
    <s v="tt8781414"/>
    <x v="5074"/>
    <x v="11"/>
    <s v="13/09/2019"/>
    <s v="Drama"/>
    <s v=" Mystery"/>
    <s v=" Sci-Fi"/>
    <n v="105"/>
    <s v="Canada, USA"/>
    <s v="English"/>
    <m/>
    <m/>
    <x v="2531"/>
    <s v="Zach Lipovsky, Adam B. Stein"/>
    <s v="Emile Hirsch, Bruce Dern, Grace Park, Amanda Crew, Lexy Kolker, Ava Telek, Michelle Harrison, Matty Finochio, Aleks Paunovic, RJ Fetherstonhaugh, Kwesi Ameyaw, Ryan Beil, Reese Alexander, Dakota Daulby, Lee Shorten"/>
    <x v="235"/>
    <s v="Emile Hirsch, Bruce Dern"/>
    <s v="A bold girl discovers a bizarre, threatening, and mysterious new world beyond her front door after she escapes her father's protective and paranoid control."/>
    <s v="A bold girl discovers a bizarre,"/>
    <n v="6.7"/>
    <n v="23654"/>
    <m/>
    <m/>
    <x v="4"/>
    <n v="276591"/>
    <m/>
    <n v="357368"/>
    <n v="472"/>
  </r>
  <r>
    <s v="tt8816194"/>
    <x v="5075"/>
    <x v="18"/>
    <d v="2020-07-02T00:00:00"/>
    <s v="Comedy"/>
    <s v=" Horror"/>
    <s v=" Mystery"/>
    <n v="96"/>
    <s v="Ireland, Canada, New Zealand, USA"/>
    <s v="English"/>
    <m/>
    <m/>
    <x v="2532"/>
    <s v="Toby Harvard, Toby Harvard"/>
    <s v="Elijah Wood, Stephen McHattie, Garfield Wilson, Madeleine Sami, Martin Donovan, Michael Smiley, Simon Chin, Ona Grauer, Ryan Beil, Raresh DiMofte, Alla Rouba, Noam Zylberman, Gord Middleton, Oliver Wilson"/>
    <x v="522"/>
    <s v="Elijah Wood, Stephen McHattie"/>
    <s v="A man in his thirties travels to a remote cabin to reconnect with his estranged father."/>
    <s v="A man in his thirties travels"/>
    <n v="6"/>
    <n v="10816"/>
    <m/>
    <m/>
    <x v="4"/>
    <n v="96713"/>
    <m/>
    <n v="116930"/>
    <n v="126"/>
  </r>
  <r>
    <s v="tt8836988"/>
    <x v="5076"/>
    <x v="18"/>
    <s v="17/06/2019"/>
    <s v="Action"/>
    <s v=" Crime"/>
    <m/>
    <n v="87"/>
    <s v="UK"/>
    <s v="English"/>
    <m/>
    <m/>
    <x v="1430"/>
    <s v="Jesse V. Johnson, Stu Small"/>
    <s v="Scott Adkins, Craig Fairbrass, Thomas Turgoose, Nick Moran, Kierston Wareing, Mark Strange, Leo Gregory, Luke LaFontaine, Beau Fowler, Dan Styles, Christopher Sciueref, Matt Routledge, Jane Thorne, Louis Mandylor, Terence Maynard"/>
    <x v="1193"/>
    <s v="Scott Adkins, Craig Fairbrass"/>
    <s v="After years of assaults on him in prison, Cain escapes for avengement on those responsible."/>
    <s v="After years of assaults on him"/>
    <n v="6.5"/>
    <n v="10112"/>
    <m/>
    <m/>
    <x v="4"/>
    <m/>
    <m/>
    <n v="39153"/>
    <n v="174"/>
  </r>
  <r>
    <s v="tt8851668"/>
    <x v="5077"/>
    <x v="20"/>
    <s v="22/05/2020"/>
    <s v="Action"/>
    <s v=" Comedy"/>
    <s v=" Crime"/>
    <n v="86"/>
    <s v="USA"/>
    <s v="English"/>
    <m/>
    <m/>
    <x v="2205"/>
    <s v="Aaron Abrams, Brendan Gall"/>
    <s v="Issa Rae, Kumail Nanjiani, Paul Sparks, Anna Camp, Nicholas X. Parsons, Kyle Bornheimer, Barry Rothbart, Catherine Cohen, Andrene Ward-Hammond, Robert Larriviere, Lisha Wheeler, Shannon Nicole, Moses Storm, Nelson Cepeda, Casey Hendershot"/>
    <x v="2287"/>
    <s v="Issa Rae, Kumail Nanjiani"/>
    <s v="A couple (Issa Rae and Kumail Nanjiani) experiences a defining moment in their relationship when they are unintentionally embroiled in a murder mystery."/>
    <s v="A couple (Issa Rae and Kumail"/>
    <n v="6"/>
    <n v="18121"/>
    <m/>
    <m/>
    <x v="4"/>
    <m/>
    <m/>
    <m/>
    <n v="242"/>
  </r>
  <r>
    <s v="tt8936646"/>
    <x v="5078"/>
    <x v="20"/>
    <s v="24/04/2020"/>
    <s v="Action"/>
    <s v=" Thriller"/>
    <m/>
    <n v="116"/>
    <s v="USA"/>
    <s v="English"/>
    <s v="Hindi"/>
    <s v="Bengali"/>
    <x v="2533"/>
    <s v="Joe Russo, Ande Parks"/>
    <s v="Chris Hemsworth, Bryon Lerum, Ryder Lerum, Rudhraksh Jaiswal, Shivam Vichare, Piyush Khati, Sara Rumao, Randeep Hooda, Aarti Kulkarni, Umakant Patil, Praveen Indu, Swapnil Kokam, Pankaj Tripathi, Neha Mahajan, Pallas Prajapati"/>
    <x v="1034"/>
    <s v="Chris Hemsworth, Bryon Lerum"/>
    <s v="Tyler Rake, a fearless black market mercenary, embarks on the most deadly extraction of his career when he's enlisted to rescue the kidnapped son of an imprisoned international crime lord."/>
    <s v="Tyler Rake, a fearless black market"/>
    <n v="6.7"/>
    <n v="141677"/>
    <m/>
    <m/>
    <x v="4"/>
    <m/>
    <m/>
    <m/>
    <n v="2919"/>
  </r>
  <r>
    <s v="tt8946378"/>
    <x v="5079"/>
    <x v="18"/>
    <d v="2019-05-12T00:00:00"/>
    <s v="Comedy"/>
    <s v=" Crime"/>
    <s v=" Drama"/>
    <n v="130"/>
    <s v="USA"/>
    <s v="English"/>
    <s v="Spanish"/>
    <s v="Hindi"/>
    <x v="807"/>
    <s v="Rian Johnson"/>
    <s v="Daniel Craig, Chris Evans, Ana de Armas, Jamie Lee Curtis, Michael Shannon, Don Johnson, Toni Collette, LaKeith Stanfield, Christopher Plummer, Katherine Langford, Jaeden Martell, Riki Lindhome, Edi Patterson, Frank Oz, K Callan"/>
    <x v="664"/>
    <s v="Daniel Craig, Chris Evans"/>
    <s v="A detective investigates the death of a patriarch of an eccentric, combative family."/>
    <s v="A detective investigates the death"/>
    <n v="7.9"/>
    <n v="377903"/>
    <n v="40493473.677622803"/>
    <n v="40000000"/>
    <x v="3383"/>
    <n v="165363234"/>
    <n v="313047753.13942939"/>
    <n v="309232797"/>
    <n v="2334"/>
  </r>
  <r>
    <s v="tt8954732"/>
    <x v="5080"/>
    <x v="11"/>
    <s v="16/11/2018"/>
    <s v="Comedy"/>
    <s v=" Drama"/>
    <s v=" Family"/>
    <n v="101"/>
    <s v="USA"/>
    <s v="English"/>
    <m/>
    <m/>
    <x v="2534"/>
    <s v="Robin Bernheim, Megan Metzger"/>
    <s v="Vanessa Hudgens, Sam Palladio, Nick Sagar, Alexa Adeosun, Suanne Braun, Mark Fleischmann, Sara Stewart, Pavel Douglas, Amy Griffiths, Robin Soans, Ashley Emerson, Calli Taylor, Jo Cameron Brown, Clara Ciobanu, Oliver Lepadatu"/>
    <x v="1059"/>
    <s v="Vanessa Hudgens, Sam Palladio"/>
    <s v="Competing in a Christmas baking competition in Belgravia, a Chicago baker bumps into the prince's fianc√©e--who looks just like her. They switch lives for two days."/>
    <s v="Competing in a Christmas baking"/>
    <n v="6"/>
    <n v="18233"/>
    <m/>
    <m/>
    <x v="4"/>
    <m/>
    <m/>
    <m/>
    <n v="140"/>
  </r>
  <r>
    <s v="tt8983202"/>
    <x v="5081"/>
    <x v="18"/>
    <s v="21/06/2019"/>
    <s v="Crime"/>
    <s v=" Drama"/>
    <s v=" Romance"/>
    <n v="173"/>
    <s v="India"/>
    <s v="Hindi"/>
    <m/>
    <m/>
    <x v="2470"/>
    <s v="Siddharth-Garima, Siddharth Singh"/>
    <s v="Shahid Kapoor, Kiara Advani, Nikita Dutta, Soham Majumdar, Arjan Bajwa, Suresh Oberoi, Kamini Kaushal, Adil Hussain, Amit Sharma, Anurag Arora, Dolly Mattoo, Aanchal Chauhan, Suparna Marwah, Swati Seth, Anusha Sampath"/>
    <x v="1142"/>
    <s v="Shahid Kapoor, Kiara Advani"/>
    <s v="Kabir Singh is a remake of a Telugu movie Arjun Reddy (2017), where a short-tempered house surgeon gets used to drugs and drinks when his girlfriend is forced to marry another person."/>
    <s v="Kabir Singh is a remake of a Telugu"/>
    <n v="7.1"/>
    <n v="25077"/>
    <m/>
    <n v="8500000"/>
    <x v="4"/>
    <m/>
    <m/>
    <n v="2445252"/>
    <n v="684"/>
  </r>
  <r>
    <s v="tt9024106"/>
    <x v="5082"/>
    <x v="18"/>
    <s v="29/03/2019"/>
    <s v="Biography"/>
    <s v=" Drama"/>
    <m/>
    <n v="109"/>
    <s v="USA"/>
    <s v="English"/>
    <m/>
    <m/>
    <x v="2535"/>
    <s v="Abby Johnson, Chuck Konzelman"/>
    <s v="Ashley Bratcher, Brooks Ryan, Robia Scott, Jared Lotz, Emma Elle Roberts, Robin DeMarco, Robert Thomason, Tina Toner, Sarah Hernandez, Maura Corsini, Lezl Gonzales, Mary Montoya, Kaiser Johnson, Andee Grace Burton, Alexander Kane"/>
    <x v="2288"/>
    <s v="Ashley Bratcher, Brooks Ryan"/>
    <s v="All Abby Johnson ever wanted to do was help women. As one of the youngest Planned Parenthood clinic directors in the nation, she believed in a woman's right to choose. Until the day she saw something that changed everything."/>
    <s v="All Abby Johnson ever wanted to"/>
    <n v="5.8"/>
    <n v="12182"/>
    <n v="6074021.05164342"/>
    <n v="6000000"/>
    <x v="3384"/>
    <n v="19005109"/>
    <n v="21432274.391039584"/>
    <n v="21171090"/>
    <n v="629"/>
  </r>
  <r>
    <s v="tt9052870"/>
    <x v="5083"/>
    <x v="18"/>
    <d v="2019-06-09T00:00:00"/>
    <s v="Comedy"/>
    <s v=" Drama"/>
    <m/>
    <n v="143"/>
    <s v="India"/>
    <s v="Hindi"/>
    <m/>
    <m/>
    <x v="2536"/>
    <s v="Piyush Gupta, Nikhil Mehrotra"/>
    <s v="Sushant Singh Rajput, Shraddha Kapoor, Varun Sharma, Prateik, Tahir Raj Bhasin, Naveen Polishetty, Tushar Pandey, Saharsh Kumar Shukla, Rohit Chauhan, Nalneesh Neel, Aashray Batra, Abhinav Bhattacharjee, Sunil Butolia, Neil Dhokte, Abishek Joseph George"/>
    <x v="1688"/>
    <s v="Sushant Singh Rajput"/>
    <s v="A tragic incident forces Anirudh, a middle-aged man, to take a trip down memory lane and reminisce his college days along with his friends, who were labelled as losers."/>
    <s v="A tragic incident forces Anirudh,"/>
    <n v="8.1999999999999993"/>
    <n v="29437"/>
    <m/>
    <m/>
    <x v="4"/>
    <n v="2004400"/>
    <m/>
    <n v="3311131"/>
    <n v="642"/>
  </r>
  <r>
    <s v="tt9071322"/>
    <x v="5084"/>
    <x v="18"/>
    <s v="20/02/2020"/>
    <s v="Biography"/>
    <s v=" Drama"/>
    <s v=" History"/>
    <n v="126"/>
    <s v="USA"/>
    <s v="English"/>
    <s v="Korean"/>
    <m/>
    <x v="497"/>
    <s v="Nathaniel Rich, Mario Correa"/>
    <s v="Mark Ruffalo, Anne Hathaway, Tim Robbins, Bill Pullman, Bill Camp, Victor Garber, Mare Winningham, William Jackson Harper, Louisa Krause, Kevin Crowley, Bruce Cromer, Denise Dal Vera, Richard Hagerman, Abi Van Andel, John Newberg"/>
    <x v="1160"/>
    <s v="Mark Ruffalo, Anne Hathaway"/>
    <s v="A corporate defense attorney takes on an environmental lawsuit against a chemical company that exposes a lengthy history of pollution."/>
    <s v="A corporate defense attorney takes"/>
    <n v="7.6"/>
    <n v="45064"/>
    <m/>
    <m/>
    <x v="4"/>
    <n v="11136084"/>
    <m/>
    <n v="21898901"/>
    <n v="334"/>
  </r>
  <r>
    <s v="tt9086228"/>
    <x v="5085"/>
    <x v="20"/>
    <s v="19/08/2020"/>
    <s v="Fantasy"/>
    <s v=" Horror"/>
    <s v=" Mystery"/>
    <n v="87"/>
    <s v="Canada, USA, Ireland, South Africa"/>
    <s v="English"/>
    <m/>
    <m/>
    <x v="2100"/>
    <s v="Rob Hayes"/>
    <s v="Sophia Lillis, Samuel Leakey, Alice Krige, Jessica De Gouw, Fiona O'Shaughnessy, Donncha Crowley, Jonathan Gunning, Charles Babalola, Giulia Doherty, Jonathan Delaney Tynan, Darlene Garr, Melody Carrillo, Nessa Last, Harry O'Cualach√°in"/>
    <x v="2289"/>
    <s v="Sophia Lillis, Samuel Leakey"/>
    <s v="A long time ago in a distant fairy tale countryside, a young girl leads her little brother into a dark wood in desperate search of food and work, only to stumble upon a nexus of terrifying evil."/>
    <s v="A long time ago in a distant fairy"/>
    <n v="5.3"/>
    <n v="18390"/>
    <n v="5000000"/>
    <n v="5000000"/>
    <x v="3385"/>
    <n v="15347654"/>
    <n v="21966625"/>
    <n v="21966625"/>
    <n v="418"/>
  </r>
  <r>
    <s v="tt9214832"/>
    <x v="5086"/>
    <x v="20"/>
    <s v="27/03/2020"/>
    <s v="Comedy"/>
    <s v=" Drama"/>
    <m/>
    <n v="124"/>
    <s v="UK"/>
    <s v="English"/>
    <m/>
    <m/>
    <x v="2537"/>
    <s v="Eleanor Catton, Jane Austen"/>
    <s v="Anya Taylor-Joy, Angus Imrie, Letty Thomas, Gemma Whelan, Bill Nighy, Aidan White, Edward Davis, Chris White, Rupert Graves, Miranda Hart, Myra McFadyen, Esther Coles, Suzy Bloom, Suzanne Toase, Nicholas Burns"/>
    <x v="2047"/>
    <s v="Anya Taylor-Joy, Angus Imrie"/>
    <s v="In 1800s England, a well meaning but selfish young woman meddles in the love lives of her friends."/>
    <s v="In 1800s England, a well meaning"/>
    <n v="6.7"/>
    <n v="19858"/>
    <n v="10000000"/>
    <n v="10000000"/>
    <x v="3386"/>
    <n v="10055355"/>
    <n v="25659965"/>
    <n v="25659965"/>
    <n v="314"/>
  </r>
  <r>
    <s v="tt9243946"/>
    <x v="5087"/>
    <x v="18"/>
    <d v="2019-11-10T00:00:00"/>
    <s v="Action"/>
    <s v=" Crime"/>
    <s v=" Drama"/>
    <n v="122"/>
    <s v="USA"/>
    <s v="English"/>
    <m/>
    <m/>
    <x v="2538"/>
    <s v="Vince Gilligan, Vince Gilligan"/>
    <s v="Aaron Paul, Jonathan Banks, Matt Jones, Charles Baker, Todd Terry, Julie Pearl, Gregory Steven Soliz, Larry Hankin, Jesse Plemons, Tom Bower, Gloria Sandoval, Tess Harper, Michael Bofshever, Danielle Todesco, Scott MacArthur"/>
    <x v="1786"/>
    <s v="Aaron Paul, Jonathan Banks"/>
    <s v="El Camino: A Breaking Bad Movie follows fugitive Jesse Pinkman as he runs from his captors, the law and his past."/>
    <s v="El Camino: A Breaking Bad Movie"/>
    <n v="7.3"/>
    <n v="172191"/>
    <m/>
    <m/>
    <x v="4"/>
    <m/>
    <m/>
    <m/>
    <n v="1731"/>
  </r>
  <r>
    <s v="tt9248940"/>
    <x v="5088"/>
    <x v="18"/>
    <s v="13/09/2019"/>
    <s v="Comedy"/>
    <s v=" Romance"/>
    <m/>
    <n v="132"/>
    <s v="India"/>
    <s v="Hindi"/>
    <m/>
    <m/>
    <x v="2539"/>
    <s v="Nirmaan Dsingh, Niket Pandey"/>
    <s v="Ayushmann Khurrana, Nushrat Bharucha, Annu Kapoor, Manjot Singh, Abhishek Banerjee, Vijay Raaz, Raj Bhansali, Nidhi Bisht, Rajesh Sharma, Neela Mulherkar, Neha Saraf, Vedika Bhandari, Amjad Qureshi, Shashi Ranjan, Rohit Tiwari"/>
    <x v="1089"/>
    <s v="Ayushmann Khurrana, Nushrat Bharucha"/>
    <s v="Rom-com Movie, directed by Raaj Shaandilyaa, stars Ayushmann Khurrana who plays a 'dream girl'. In every love story, there is always one trying to win the heart of the other, who could be the 'dream girl'."/>
    <s v="Rom-com Movie, directed by Raaj"/>
    <n v="7"/>
    <n v="10746"/>
    <m/>
    <m/>
    <x v="4"/>
    <m/>
    <m/>
    <n v="1638032"/>
    <n v="159"/>
  </r>
  <r>
    <s v="tt9248972"/>
    <x v="5089"/>
    <x v="18"/>
    <s v="15/08/2019"/>
    <s v="Drama"/>
    <s v=" History"/>
    <m/>
    <n v="130"/>
    <s v="India"/>
    <s v="Hindi"/>
    <m/>
    <m/>
    <x v="2540"/>
    <s v="R. Balki, Saketh Kondiparthi"/>
    <s v="Akshay Kumar, Vidya Balan, Taapsee Pannu, Sonakshi Sinha, Nithya Menen, Sharman Joshi, H.G. Dattatreya, Kirti Kulhari, Vikram Gokhale, Dalip Tahil, Sanjay Kapoor, Mohammed Zeeshan Ayyub, Purab Kohli, Krishna Bhatt, Anirban Bhattacharyya"/>
    <x v="630"/>
    <s v="Akshay Kumar, Vidya Balan"/>
    <s v="Based on true events of the Indian Space Research Organisation (ISRO) successfully launching the Mars Orbiter Mission (Mangalyaan), making it the least expensive mission to Mars."/>
    <s v="Based on true events of the Indian"/>
    <n v="6.5"/>
    <n v="10717"/>
    <m/>
    <m/>
    <x v="4"/>
    <n v="3659413"/>
    <m/>
    <n v="5667057"/>
    <n v="350"/>
  </r>
  <r>
    <s v="tt9252508"/>
    <x v="5090"/>
    <x v="18"/>
    <s v="13/09/2019"/>
    <s v="Comedy"/>
    <s v=" Drama"/>
    <s v=" Family"/>
    <n v="101"/>
    <s v="USA"/>
    <s v="English"/>
    <m/>
    <m/>
    <x v="2541"/>
    <s v="Sam Wolfson"/>
    <s v="Ava Michelle, Griffin Gluck, Sabrina Carpenter, Paris Berelc, Luke Eisner, Clara Wilsey, Angela Kinsey, Steve Zahn, Anjelika Washington, Rico Paris, Bria Condon, Shane Guilbeau, Christina Moses, Andrew Brodeur, Jason Rogel"/>
    <x v="2290"/>
    <s v="Ava Michelle, Griffin Gluck"/>
    <s v="Jodi, the tallest girl in her high school, has always felt uncomfortable in her own skin. But after years of slouching, being made fun of, and avoiding attention at all costs, Jodi finally decides to find the confidence to stand tall."/>
    <s v="Jodi, the tallest girl in her"/>
    <n v="5.2"/>
    <n v="16230"/>
    <m/>
    <m/>
    <x v="4"/>
    <m/>
    <m/>
    <m/>
    <n v="317"/>
  </r>
  <r>
    <s v="tt9345754"/>
    <x v="5091"/>
    <x v="20"/>
    <s v="25/03/2020"/>
    <s v="Adventure"/>
    <s v=" Drama"/>
    <s v=" Thriller"/>
    <n v="103"/>
    <s v="Spain"/>
    <s v="Spanish"/>
    <m/>
    <m/>
    <x v="1062"/>
    <s v="√Älex Pastor, David Pastor"/>
    <s v="Javier Guti√©rrez, Mario Casas, Bruna Cus√≠, Ruth D√≠az, Iris Vall√©s Torres, Cristian Mu√±oz, David Ram√≠rez, David Selvas, David Verdaguer, Vicky Luengo, Ra√ºl Ferre, Ernesto Collado, Yaneys Cabrera, Eli Iranzo, J√∫lia Molins"/>
    <x v="1885"/>
    <s v="Javier Guti√©rrez, Mario Casas"/>
    <s v="Javier Mu√±oz, once a successful executive, makes the fateful decision to leave his home, which he and his family can no longer afford."/>
    <s v="Javier Mu√±oz, once a successful"/>
    <n v="6.3"/>
    <n v="11175"/>
    <m/>
    <m/>
    <x v="4"/>
    <m/>
    <m/>
    <n v="1845"/>
    <n v="130"/>
  </r>
  <r>
    <s v="tt9354842"/>
    <x v="5092"/>
    <x v="20"/>
    <d v="2020-12-02T00:00:00"/>
    <s v="Comedy"/>
    <s v=" Drama"/>
    <s v=" Romance"/>
    <n v="101"/>
    <s v="USA"/>
    <s v="English"/>
    <m/>
    <m/>
    <x v="2542"/>
    <s v="Sofia Alvarez, J. Mills Goodloe"/>
    <s v="Lana Condor, Noah Centineo, Jordan Fisher, Anna Cathcart, Janel Parrish, Ross Butler, Madeleine Arthur, Emilija Baranac, Trezzo Mahoro, Holland Taylor, Sarayu Blue, John Corbett, Kelcey Mawema, Julie Tao, Momona Tamada"/>
    <x v="1981"/>
    <s v="Lana Condor, Noah Centineo"/>
    <s v="Lara Jean and Peter have just taken their relationship from pretend to officially official when another recipient of one of her old love letters enters the picture."/>
    <s v="Lara Jean and Peter have just"/>
    <n v="6"/>
    <n v="21400"/>
    <m/>
    <m/>
    <x v="4"/>
    <m/>
    <m/>
    <m/>
    <n v="142"/>
  </r>
  <r>
    <s v="tt9354944"/>
    <x v="5093"/>
    <x v="18"/>
    <d v="2019-11-10T00:00:00"/>
    <s v="Comedy"/>
    <s v=" Romance"/>
    <m/>
    <n v="84"/>
    <s v="USA, Canada"/>
    <s v="English"/>
    <m/>
    <m/>
    <x v="1748"/>
    <s v="Jon Lucas, Scott Moore"/>
    <s v="Adam Devine, Alexandra Shipp, Rose Byrne, Ron Funches, Charlyne Yi, Michael Pe√±a, Wanda Sykes, Kid Cudi, Justin Hartley, Gavin Root, Blake Grunder, Richard Harder, Ray Reinhardt, Diana Jackson, Aaron Wilton"/>
    <x v="1893"/>
    <s v="Adam Devine, Alexandra Shipp"/>
    <s v="A comedy about what can happen when you love your phone more than anything else in your life."/>
    <s v="A comedy about what can happen"/>
    <n v="6.1"/>
    <n v="17038"/>
    <n v="5061684.2097028503"/>
    <n v="5000000"/>
    <x v="3387"/>
    <n v="6546159"/>
    <n v="9457072.6061246246"/>
    <n v="9341824"/>
    <n v="234"/>
  </r>
  <r>
    <s v="tt9398640"/>
    <x v="5094"/>
    <x v="18"/>
    <s v="20/09/2019"/>
    <s v="Comedy"/>
    <m/>
    <m/>
    <n v="82"/>
    <s v="USA"/>
    <s v="English"/>
    <m/>
    <m/>
    <x v="2543"/>
    <s v="Scott Aukerman, Zach Galifianakis"/>
    <s v="Zach Galifianakis, Matthew McConaughey, Rekha Shankar, Olivia Mekdara, Mo Zelof, Gabriel Gundacker, Phil Hendrie, Mary Scheer, Mike Ivy, Matt Besser, Mary Holland, Najla Samad, Michelle Munoz, Lauren Ashley Smith, Bruce Willis"/>
    <x v="1796"/>
    <s v="Zach Galifianakis, Matthew McConaughey"/>
    <s v="Zach Galifianakis and his oddball crew take a road trip to complete a series of high-profile celebrity interviews."/>
    <s v="Zach Galifianakis and his oddball"/>
    <n v="6.1"/>
    <n v="24886"/>
    <m/>
    <m/>
    <x v="4"/>
    <m/>
    <m/>
    <m/>
    <n v="198"/>
  </r>
  <r>
    <s v="tt9419834"/>
    <x v="5095"/>
    <x v="18"/>
    <s v="18/07/2019"/>
    <s v="Drama"/>
    <s v=" Mystery"/>
    <s v=" Thriller"/>
    <n v="97"/>
    <s v="USA"/>
    <s v="English"/>
    <m/>
    <m/>
    <x v="2544"/>
    <s v="Kraig Wenman, Peter Sullivan"/>
    <s v="Brenda Song, Mike Vogel, Dennis Haysbert, Ashley Scott, Paul Sloan, Daniel Booko, Scott Peat, Blair Hickey, Michael Patrick McGill, Casey Leach, Jim Hanna, Ciarra Carter, Eric Etebari, Kati Salowsky, Jennifer Peo"/>
    <x v="2291"/>
    <s v="Brenda Song, Mike Vogel"/>
    <s v="Recuperating from trauma, Jennifer remains in danger as she returns to a life she doesn't remember."/>
    <s v="Recuperating from trauma, Jennifer"/>
    <n v="4.3"/>
    <n v="17103"/>
    <m/>
    <m/>
    <x v="4"/>
    <m/>
    <m/>
    <m/>
    <n v="721"/>
  </r>
  <r>
    <s v="tt9420648"/>
    <x v="5096"/>
    <x v="18"/>
    <d v="2019-07-11T00:00:00"/>
    <s v="Comedy"/>
    <m/>
    <m/>
    <n v="133"/>
    <s v="India"/>
    <s v="Hindi"/>
    <m/>
    <m/>
    <x v="2509"/>
    <s v="Niren Bhatt, Ravi Shankar Muppa"/>
    <s v="Ayushmann Khurrana, Bhumi Pednekar, Yami Gautam, Saurabh Shukla, Javed Jaffrey, Sunita Rajwar, Seema Bhargava, Abhishek Banerjee, Umesh Shukla, Dheerendra Gautam, Deepika Chikhalia, Sachin Chaudhary, Saniya Touqeer, Sunheri Shah, Ranjan Raj"/>
    <x v="1089"/>
    <s v="Ayushmann Khurrana, Bhumi Pednekar"/>
    <s v="It tells the story of a man who is balding prematurely and how he copes up with the situation."/>
    <s v="It tells the story of a man who"/>
    <n v="7.4"/>
    <n v="10652"/>
    <m/>
    <m/>
    <x v="4"/>
    <m/>
    <m/>
    <n v="1447766"/>
    <n v="164"/>
  </r>
  <r>
    <s v="tt9426210"/>
    <x v="5097"/>
    <x v="18"/>
    <s v="14/10/2019"/>
    <s v="Animation"/>
    <s v=" Drama"/>
    <s v=" Family"/>
    <n v="112"/>
    <s v="Japan, China"/>
    <s v="Japanese"/>
    <m/>
    <m/>
    <x v="1196"/>
    <s v="Makoto Shinkai"/>
    <s v="Kotaro Daigo, Nana Mori, Shun Oguri, Sei Hiraizumi, Y√ªki Kaji, Riz Ahmed, Dino Andrade, Kentaro Araki, Chieko Baish√¥, Ashley Boettcher, Alison Brie, Kimberly Brooks, Emma de Paauw, Brandon Engman, Erin Fitzgerald"/>
    <x v="2292"/>
    <s v="Kotaro Daigo, Nana Mori"/>
    <s v="A high-school boy who has run away to Tokyo befriends a girl who appears to be able to manipulate the weather."/>
    <s v="A high-school boy who has run"/>
    <n v="7.6"/>
    <n v="16277"/>
    <n v="11236938.945540328"/>
    <n v="11100000"/>
    <x v="3388"/>
    <n v="7798743"/>
    <n v="195560172.85647982"/>
    <n v="193176979"/>
    <n v="177"/>
  </r>
  <r>
    <s v="tt9484998"/>
    <x v="5098"/>
    <x v="20"/>
    <d v="2020-10-07T00:00:00"/>
    <s v="Comedy"/>
    <s v=" Fantasy"/>
    <s v=" Mystery"/>
    <n v="90"/>
    <s v="USA, Hong Kong"/>
    <s v="English"/>
    <m/>
    <m/>
    <x v="2545"/>
    <s v="Andy Siara"/>
    <s v="Andy Samberg, Cristin Milioti, J.K. Simmons, Peter Gallagher, Meredith Hagner, Camila Mendes, Tyler Hoechlin, Chris Pang, Jacqueline Obradors, June Squibb, Tongayi Chirisa, Dale Dickey, Conner O'Malley, Jena Friedman, Brian Duffy"/>
    <x v="889"/>
    <s v="Andy Samberg, Cristin Milioti"/>
    <s v="When carefree Nyles and reluctant maid of honor Sarah have a chance encounter at a Palm Springs wedding, things get complicated as they are unable to escape the venue, themselves, or each other."/>
    <s v="When carefree Nyles and reluctant"/>
    <n v="7.4"/>
    <n v="44712"/>
    <m/>
    <m/>
    <x v="4"/>
    <n v="164000"/>
    <m/>
    <n v="338427"/>
    <n v="300"/>
  </r>
  <r>
    <s v="tt9614460"/>
    <x v="5099"/>
    <x v="20"/>
    <d v="2020-10-01T00:00:00"/>
    <s v="Biography"/>
    <s v=" Drama"/>
    <m/>
    <n v="120"/>
    <s v="India"/>
    <s v="Hindi"/>
    <m/>
    <m/>
    <x v="2292"/>
    <s v="Atika Chohan, Meghna Gulzar"/>
    <s v="Deepika Padukone, Vikrant Massey, Madhurjeet Sarghi, Payal Nair, Vaibhavi Upadhyay, Geeta Agarwal, Vishal Dahiya, Ankit Bisht, Satish Sharma, Anand Tiwari, Ipshita Chakraborty Singh, Devas Dixit, Delzad Hiwale, Sanjay Gurbaxani, Annapurna Soni"/>
    <x v="1663"/>
    <s v="Deepika Padukone, Vikrant Massey"/>
    <s v="The trials and triumphs of Malti, an acid attack survivor. From the investigation of the attack to the court proceedings, the medical treatment to the emotional healing. Chhapaak is the story of the unquashable human spirit."/>
    <s v="The trials and triumphs of Malti,"/>
    <n v="5.0999999999999996"/>
    <n v="23866"/>
    <m/>
    <m/>
    <x v="4"/>
    <n v="604334"/>
    <m/>
    <n v="6532100"/>
    <n v="1299"/>
  </r>
  <r>
    <s v="tt9619798"/>
    <x v="5100"/>
    <x v="20"/>
    <s v="13/05/2020"/>
    <s v="Comedy"/>
    <s v=" Romance"/>
    <m/>
    <n v="90"/>
    <s v="USA"/>
    <s v="English"/>
    <m/>
    <m/>
    <x v="2546"/>
    <s v="Chris Pappas, Kevin Barnett"/>
    <s v="David Spade, Lauren Lapkus, Nick Swardson, Geoff Pierson, Jackie Sandler, Molly Sims, Sarah Chalke, Chris Witaske, Rob Schneider, John Farley, Jorge Garcia, Joe Anoa'i, Jonathan Loughran, Jared Sandler, Chris Titone"/>
    <x v="17"/>
    <s v="David Spade, Lauren Lapkus"/>
    <s v="Tim thinks he's invited the woman of his dreams on a work retreat to Hawaii, realizing too late he mistakenly texted someone from a nightmare blind date."/>
    <s v="Tim thinks he's invited the woman"/>
    <n v="5.7"/>
    <n v="28650"/>
    <m/>
    <m/>
    <x v="4"/>
    <m/>
    <m/>
    <m/>
    <n v="567"/>
  </r>
  <r>
    <s v="tt9675274"/>
    <x v="5101"/>
    <x v="18"/>
    <s v="25/10/2019"/>
    <s v="Comedy"/>
    <s v=" Crime"/>
    <m/>
    <n v="112"/>
    <s v="Turkey"/>
    <s v="Turkish"/>
    <m/>
    <m/>
    <x v="2220"/>
    <s v="Ali Atay, Aziz Kedi"/>
    <s v="Ugur Y√ºcel, Binnur Kaya, Cengiz Bozkurt, Feyyaz Yigit, Mert Denizmen, Mehmet √ñzg√ºr, Aycan Koptur, Lesli Karavil, Ozan Ayhan, Nevsin Mengu, Omer Faruk Yildirim, Yucel Yuksel, Salihcan Kaya, Ozlem Aktas, Fatma Nilgun Islamoglu"/>
    <x v="2293"/>
    <s v="Ugur Y√ºcel, Binnur Kaya"/>
    <s v="A serial killer keeps creating crime scenes that are ridiculously decorated with paints, markings and poems everywhere. The team begin solving the most mysterious murder case of the country, using the most wrong methods."/>
    <s v="A serial killer keeps creating"/>
    <n v="6.7"/>
    <n v="10880"/>
    <m/>
    <m/>
    <x v="4"/>
    <m/>
    <m/>
    <n v="2290543"/>
    <n v="49"/>
  </r>
  <r>
    <s v="tt9683478"/>
    <x v="5102"/>
    <x v="20"/>
    <d v="2020-01-05T00:00:00"/>
    <s v="Comedy"/>
    <s v=" Drama"/>
    <s v=" Romance"/>
    <n v="104"/>
    <s v="USA"/>
    <s v="Spanish"/>
    <s v="English"/>
    <s v="Mandarin"/>
    <x v="2547"/>
    <s v="Alice Wu"/>
    <s v="Leah Lewis, Daniel Diemer, Alexxis Lemire, Wolfgang Novogratz, Collin Chou, Becky Ann Baker, Enrique Murciano, MacIntyre Dixon, Catherine Curtin, Alec Tincher, Bonnie Flannery, Tyler Crozier, Spencer Wawak, Patrick T. Johnson, Gabi Samels"/>
    <x v="2294"/>
    <s v="Leah Lewis, Daniel Diemer"/>
    <s v="When smart but cash-strapped teen Ellie Chu agrees to write a love letter for a jock, she doesn't expect to become his friend - or fall for his crush."/>
    <s v="When smart but cash-strapped teen"/>
    <n v="6.9"/>
    <n v="23525"/>
    <m/>
    <m/>
    <x v="4"/>
    <m/>
    <m/>
    <m/>
    <n v="266"/>
  </r>
  <r>
    <s v="tt9686708"/>
    <x v="5103"/>
    <x v="20"/>
    <d v="2020-12-06T00:00:00"/>
    <s v="Comedy"/>
    <s v=" Drama"/>
    <m/>
    <n v="136"/>
    <s v="USA"/>
    <s v="English"/>
    <m/>
    <m/>
    <x v="844"/>
    <s v="Judd Apatow, Pete Davidson"/>
    <s v="Pete Davidson, Bel Powley, Ricky Velez, Lou Wilson, Moises Arias, Carly Aquilino, Marisa Tomei, Maude Apatow, Robert Vidal III, Angus Costello, Pauline Chalamet, Lynne Koplitz, Joseph Paul Kennedy, Nina Hellman, Jack Hamblin"/>
    <x v="2295"/>
    <s v="Pete Davidson, Bel Powley"/>
    <s v="Scott has been a case of arrested development since his firefighter dad died. He spends his days smoking weed and dreaming of being a tattoo artist until events force him to grapple with his grief and take his first steps forward in life."/>
    <s v="Scott has been a case of arrested"/>
    <n v="7.1"/>
    <n v="21774"/>
    <m/>
    <m/>
    <x v="4"/>
    <m/>
    <m/>
    <n v="2060358"/>
    <n v="292"/>
  </r>
  <r>
    <s v="tt9777644"/>
    <x v="5104"/>
    <x v="20"/>
    <d v="2020-12-06T00:00:00"/>
    <s v="Adventure"/>
    <s v=" Drama"/>
    <s v=" War"/>
    <n v="154"/>
    <s v="USA"/>
    <s v="English"/>
    <s v="Finnish"/>
    <s v="French"/>
    <x v="217"/>
    <s v="Danny Bilson, Paul De Meo"/>
    <s v="Delroy Lindo, Jonathan Majors, Clarke Peters, Norm Lewis, Isiah Whitlock Jr., M√©lanie Thierry, Paul Walter Hauser, Jasper P√§√§kk√∂nen, Johnny Nguyen, Y. Lan, Lam Nguyen, Sandy Huong Pham, Jean Reno, Chadwick Boseman, Veronica Ngo"/>
    <x v="2296"/>
    <s v="Delroy Lindo, Jonathan Majors"/>
    <s v="Four African American vets battle the forces of man and nature when they return to Vietnam seeking the remains of their fallen squad leader and the gold fortune he helped them hide."/>
    <s v="Four African American vets battle"/>
    <n v="6.5"/>
    <n v="29694"/>
    <m/>
    <m/>
    <x v="4"/>
    <m/>
    <m/>
    <m/>
    <n v="673"/>
  </r>
  <r>
    <s v="tt9784456"/>
    <x v="5105"/>
    <x v="20"/>
    <s v="24/07/2020"/>
    <s v="Comedy"/>
    <s v=" Romance"/>
    <m/>
    <n v="134"/>
    <s v="UK, USA"/>
    <s v="English"/>
    <m/>
    <m/>
    <x v="2182"/>
    <s v="Vince Marcello, Jay S Arnold"/>
    <s v="Joey King, Joel Courtney, Jacob Elordi, Molly Ringwald, Taylor Zakhar Perez, Maisie Richardson-Sellers, Meganne Young, Stephen Jennings, Carson White, Bianca Bosch, Camilla Wolfson, Zandile-Izandi Madliwa, Judd Krok, Sanda Shandu, Hilton Pelser"/>
    <x v="971"/>
    <s v="Joey King, Joel Courtney"/>
    <s v="In the sequel to 2018's THE KISSING BOOTH, high school senior Elle juggles a long-distance relationship with her dreamy boyfriend Noah, college applications, and a new friendship with a handsome classmate that could change everything."/>
    <s v="In the sequel to 2018's THE KISSING"/>
    <n v="5.9"/>
    <n v="15189"/>
    <m/>
    <m/>
    <x v="4"/>
    <m/>
    <m/>
    <m/>
    <n v="340"/>
  </r>
  <r>
    <s v="tt9806192"/>
    <x v="5106"/>
    <x v="18"/>
    <s v="29/11/2019"/>
    <s v="Animation"/>
    <s v=" Drama"/>
    <s v=" Fantasy"/>
    <n v="81"/>
    <s v="France"/>
    <s v="French"/>
    <m/>
    <m/>
    <x v="2548"/>
    <s v="J√©r√©my Clapin, Guillaume Laurant"/>
    <s v="Hakim Faris, Victoire Du Bois, Patrick d'Assum√ßao, Alfonso Arfi, Hichem Mesbah, Myriam Loucif, Bellamine Abdelmalek, Maud Le Guenedal, Nicole Favart, Quentin Baillot, C√©line Ront√©, Deborah Grall, Pascal Rocher, Bruno Hausler, Jocelyn Veluire"/>
    <x v="2297"/>
    <s v="Hakim Faris, Victoire Du Bois"/>
    <s v="A story of Naoufel, a young man who is in love with Gabrielle. In another part of town, a severed hand escapes from a dissection lab, determined to find its body again."/>
    <s v="A story of Naoufel, a young man"/>
    <n v="7.6"/>
    <n v="24010"/>
    <m/>
    <m/>
    <x v="4"/>
    <m/>
    <m/>
    <n v="1136431"/>
    <n v="112"/>
  </r>
  <r>
    <s v="tt9860728"/>
    <x v="5107"/>
    <x v="18"/>
    <s v="29/08/2019"/>
    <s v="Comedy"/>
    <s v=" Romance"/>
    <m/>
    <n v="98"/>
    <s v="USA"/>
    <s v="English"/>
    <m/>
    <m/>
    <x v="354"/>
    <s v="Elizabeth Hackett, Hilary Galanoy"/>
    <s v="Christina Milian, Adam Demos, Jeffrey Bowyer-Chapman, Anna Jullienne, Claire Chitham, Blair Strang, Jonathan Martin, William Walker, Daniel Watterson, Simone Walker, Arlo MacDiarmid, Johnny Bright, Lucy Wigmore, Irene Wood, J.J. Fong"/>
    <x v="2298"/>
    <s v="Christina Milian, Adam Demos"/>
    <s v="When city girl Gabriela spontaneously enters a contest and wins a rustic New Zealand inn, she teams up with bighearted contractor Jake Taylor to fix and flip it."/>
    <s v="When city girl Gabriela spontaneously"/>
    <n v="5.6"/>
    <n v="14108"/>
    <m/>
    <m/>
    <x v="4"/>
    <m/>
    <m/>
    <m/>
    <n v="265"/>
  </r>
  <r>
    <s v="tt9898858"/>
    <x v="5108"/>
    <x v="20"/>
    <d v="2020-03-04T00:00:00"/>
    <s v="Action"/>
    <s v=" Comedy"/>
    <m/>
    <n v="88"/>
    <s v="USA"/>
    <s v="English"/>
    <m/>
    <m/>
    <x v="795"/>
    <s v="Shane Mack"/>
    <s v="Ed Helms, Taraji P. Henson, Terrence Little Gardenhigh, Betty Gilpin, RonReaco Lee, David Alan Grier, Andrew Bachelor, William 'Big Sleeps' Stewart, Serge Houde, Eduard Witzke, Chance Hurstfield, Diana Bang, Erik McNamee, Samantha Cole, Terry Chen"/>
    <x v="1438"/>
    <s v="Ed Helms, Taraji P. Henson"/>
    <s v="Twelve-year-old Kareem Manning hires a criminal to scare his mom's new boyfriend -police officer James Coffee - but it backfires, forcing Coffee and Kareem to team up in order to save themselves from Detroit's most ruthless drug kingpin."/>
    <s v="Twelve-year-old Kareem Manning"/>
    <n v="5.0999999999999996"/>
    <n v="10627"/>
    <m/>
    <m/>
    <x v="4"/>
    <m/>
    <m/>
    <m/>
    <n v="388"/>
  </r>
  <r>
    <m/>
    <x v="5109"/>
    <x v="21"/>
    <m/>
    <m/>
    <m/>
    <m/>
    <m/>
    <m/>
    <m/>
    <m/>
    <m/>
    <x v="2549"/>
    <m/>
    <m/>
    <x v="2299"/>
    <m/>
    <m/>
    <m/>
    <m/>
    <m/>
    <m/>
    <m/>
    <x v="4"/>
    <m/>
    <m/>
    <m/>
    <m/>
  </r>
  <r>
    <m/>
    <x v="5109"/>
    <x v="21"/>
    <m/>
    <m/>
    <m/>
    <m/>
    <m/>
    <m/>
    <m/>
    <m/>
    <m/>
    <x v="2549"/>
    <m/>
    <m/>
    <x v="2299"/>
    <m/>
    <m/>
    <m/>
    <m/>
    <m/>
    <m/>
    <m/>
    <x v="4"/>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
  <r>
    <x v="0"/>
    <x v="0"/>
    <n v="2"/>
    <m/>
    <n v="2"/>
    <n v="1"/>
    <n v="1"/>
    <n v="2"/>
    <n v="2"/>
    <n v="2"/>
    <n v="1"/>
    <n v="2"/>
    <n v="1"/>
    <n v="5"/>
    <n v="1"/>
    <n v="3"/>
    <n v="2"/>
    <n v="1"/>
    <n v="2"/>
    <n v="1"/>
    <n v="1"/>
    <n v="1"/>
    <m/>
    <x v="0"/>
  </r>
  <r>
    <x v="1"/>
    <x v="0"/>
    <n v="1"/>
    <m/>
    <n v="3"/>
    <n v="1"/>
    <n v="2"/>
    <n v="1"/>
    <n v="1"/>
    <n v="2"/>
    <n v="2"/>
    <n v="1"/>
    <n v="1"/>
    <n v="2"/>
    <n v="2"/>
    <n v="1"/>
    <n v="2"/>
    <n v="3"/>
    <n v="1"/>
    <n v="2"/>
    <n v="2"/>
    <n v="1"/>
    <m/>
    <x v="1"/>
  </r>
  <r>
    <x v="2"/>
    <x v="0"/>
    <m/>
    <n v="2"/>
    <m/>
    <n v="1"/>
    <n v="3"/>
    <n v="2"/>
    <n v="1"/>
    <n v="2"/>
    <m/>
    <m/>
    <n v="2"/>
    <n v="3"/>
    <n v="1"/>
    <n v="1"/>
    <n v="1"/>
    <n v="2"/>
    <n v="1"/>
    <n v="1"/>
    <n v="2"/>
    <m/>
    <m/>
    <x v="2"/>
  </r>
  <r>
    <x v="3"/>
    <x v="0"/>
    <n v="1"/>
    <n v="2"/>
    <m/>
    <n v="1"/>
    <m/>
    <n v="1"/>
    <n v="1"/>
    <n v="1"/>
    <n v="2"/>
    <n v="1"/>
    <n v="1"/>
    <m/>
    <n v="1"/>
    <n v="3"/>
    <n v="2"/>
    <n v="1"/>
    <n v="2"/>
    <n v="1"/>
    <n v="2"/>
    <m/>
    <n v="1"/>
    <x v="3"/>
  </r>
  <r>
    <x v="4"/>
    <x v="0"/>
    <m/>
    <m/>
    <m/>
    <m/>
    <m/>
    <n v="1"/>
    <n v="2"/>
    <n v="4"/>
    <m/>
    <m/>
    <n v="2"/>
    <m/>
    <m/>
    <n v="2"/>
    <m/>
    <n v="3"/>
    <n v="2"/>
    <n v="2"/>
    <n v="2"/>
    <n v="3"/>
    <m/>
    <x v="4"/>
  </r>
  <r>
    <x v="5"/>
    <x v="0"/>
    <n v="3"/>
    <n v="1"/>
    <n v="1"/>
    <n v="1"/>
    <n v="1"/>
    <n v="1"/>
    <n v="3"/>
    <n v="1"/>
    <m/>
    <n v="1"/>
    <n v="2"/>
    <m/>
    <n v="1"/>
    <n v="2"/>
    <m/>
    <m/>
    <n v="1"/>
    <n v="1"/>
    <n v="2"/>
    <m/>
    <m/>
    <x v="5"/>
  </r>
  <r>
    <x v="6"/>
    <x v="0"/>
    <n v="2"/>
    <n v="2"/>
    <n v="3"/>
    <m/>
    <n v="1"/>
    <n v="1"/>
    <m/>
    <m/>
    <n v="2"/>
    <n v="1"/>
    <n v="2"/>
    <m/>
    <n v="1"/>
    <n v="3"/>
    <m/>
    <n v="2"/>
    <n v="1"/>
    <m/>
    <m/>
    <n v="1"/>
    <m/>
    <x v="5"/>
  </r>
  <r>
    <x v="7"/>
    <x v="0"/>
    <m/>
    <m/>
    <m/>
    <n v="1"/>
    <n v="1"/>
    <n v="1"/>
    <n v="2"/>
    <n v="1"/>
    <n v="2"/>
    <n v="1"/>
    <n v="3"/>
    <m/>
    <n v="2"/>
    <n v="1"/>
    <m/>
    <n v="2"/>
    <m/>
    <n v="2"/>
    <n v="1"/>
    <m/>
    <n v="1"/>
    <x v="6"/>
  </r>
  <r>
    <x v="8"/>
    <x v="0"/>
    <m/>
    <m/>
    <n v="1"/>
    <n v="1"/>
    <m/>
    <m/>
    <n v="1"/>
    <n v="1"/>
    <m/>
    <n v="2"/>
    <n v="2"/>
    <m/>
    <n v="1"/>
    <n v="2"/>
    <n v="1"/>
    <n v="1"/>
    <n v="1"/>
    <n v="2"/>
    <n v="2"/>
    <n v="3"/>
    <m/>
    <x v="6"/>
  </r>
  <r>
    <x v="9"/>
    <x v="0"/>
    <m/>
    <m/>
    <n v="1"/>
    <m/>
    <m/>
    <n v="3"/>
    <n v="1"/>
    <n v="1"/>
    <n v="3"/>
    <n v="1"/>
    <m/>
    <n v="3"/>
    <n v="1"/>
    <n v="3"/>
    <m/>
    <n v="1"/>
    <n v="1"/>
    <m/>
    <n v="1"/>
    <m/>
    <m/>
    <x v="7"/>
  </r>
  <r>
    <x v="10"/>
    <x v="0"/>
    <n v="2"/>
    <n v="1"/>
    <n v="1"/>
    <n v="3"/>
    <n v="1"/>
    <m/>
    <m/>
    <m/>
    <m/>
    <m/>
    <n v="2"/>
    <m/>
    <n v="2"/>
    <m/>
    <n v="1"/>
    <m/>
    <n v="3"/>
    <n v="1"/>
    <m/>
    <n v="1"/>
    <n v="1"/>
    <x v="8"/>
  </r>
  <r>
    <x v="11"/>
    <x v="0"/>
    <n v="1"/>
    <m/>
    <m/>
    <m/>
    <m/>
    <m/>
    <n v="2"/>
    <m/>
    <n v="1"/>
    <n v="1"/>
    <m/>
    <n v="2"/>
    <n v="2"/>
    <n v="1"/>
    <m/>
    <n v="1"/>
    <n v="3"/>
    <n v="1"/>
    <n v="1"/>
    <n v="3"/>
    <m/>
    <x v="8"/>
  </r>
  <r>
    <x v="12"/>
    <x v="0"/>
    <m/>
    <m/>
    <n v="1"/>
    <m/>
    <m/>
    <n v="3"/>
    <n v="1"/>
    <n v="1"/>
    <n v="3"/>
    <m/>
    <n v="1"/>
    <n v="2"/>
    <m/>
    <n v="1"/>
    <n v="1"/>
    <n v="1"/>
    <n v="1"/>
    <m/>
    <n v="1"/>
    <n v="2"/>
    <m/>
    <x v="8"/>
  </r>
  <r>
    <x v="13"/>
    <x v="0"/>
    <n v="1"/>
    <n v="1"/>
    <m/>
    <m/>
    <n v="2"/>
    <n v="1"/>
    <n v="1"/>
    <n v="1"/>
    <n v="2"/>
    <m/>
    <m/>
    <m/>
    <n v="1"/>
    <m/>
    <m/>
    <n v="2"/>
    <n v="2"/>
    <n v="1"/>
    <m/>
    <n v="2"/>
    <n v="1"/>
    <x v="9"/>
  </r>
  <r>
    <x v="14"/>
    <x v="0"/>
    <m/>
    <m/>
    <m/>
    <m/>
    <m/>
    <n v="1"/>
    <m/>
    <n v="2"/>
    <n v="1"/>
    <m/>
    <n v="3"/>
    <n v="1"/>
    <n v="1"/>
    <n v="3"/>
    <n v="2"/>
    <m/>
    <n v="1"/>
    <n v="1"/>
    <n v="2"/>
    <m/>
    <m/>
    <x v="9"/>
  </r>
  <r>
    <x v="15"/>
    <x v="0"/>
    <n v="1"/>
    <n v="1"/>
    <m/>
    <n v="1"/>
    <n v="1"/>
    <m/>
    <n v="2"/>
    <n v="2"/>
    <m/>
    <n v="1"/>
    <n v="2"/>
    <m/>
    <n v="1"/>
    <n v="1"/>
    <n v="1"/>
    <m/>
    <n v="2"/>
    <n v="1"/>
    <n v="1"/>
    <m/>
    <m/>
    <x v="9"/>
  </r>
  <r>
    <x v="16"/>
    <x v="0"/>
    <n v="1"/>
    <m/>
    <n v="2"/>
    <n v="1"/>
    <n v="1"/>
    <m/>
    <n v="1"/>
    <n v="1"/>
    <m/>
    <n v="1"/>
    <m/>
    <n v="2"/>
    <n v="1"/>
    <n v="2"/>
    <m/>
    <n v="1"/>
    <n v="2"/>
    <n v="1"/>
    <m/>
    <n v="1"/>
    <m/>
    <x v="9"/>
  </r>
  <r>
    <x v="17"/>
    <x v="0"/>
    <m/>
    <m/>
    <m/>
    <m/>
    <n v="3"/>
    <m/>
    <n v="1"/>
    <n v="1"/>
    <m/>
    <n v="1"/>
    <n v="1"/>
    <n v="2"/>
    <n v="1"/>
    <n v="1"/>
    <m/>
    <m/>
    <n v="3"/>
    <m/>
    <m/>
    <n v="2"/>
    <n v="1"/>
    <x v="10"/>
  </r>
  <r>
    <x v="18"/>
    <x v="0"/>
    <n v="1"/>
    <n v="1"/>
    <n v="1"/>
    <m/>
    <n v="1"/>
    <n v="1"/>
    <n v="1"/>
    <m/>
    <n v="1"/>
    <m/>
    <n v="1"/>
    <n v="1"/>
    <n v="1"/>
    <n v="1"/>
    <n v="1"/>
    <n v="1"/>
    <n v="1"/>
    <n v="2"/>
    <n v="1"/>
    <m/>
    <m/>
    <x v="10"/>
  </r>
  <r>
    <x v="19"/>
    <x v="0"/>
    <n v="1"/>
    <n v="1"/>
    <m/>
    <n v="1"/>
    <n v="3"/>
    <n v="1"/>
    <n v="1"/>
    <n v="1"/>
    <n v="1"/>
    <n v="1"/>
    <m/>
    <n v="1"/>
    <n v="2"/>
    <n v="1"/>
    <n v="1"/>
    <m/>
    <m/>
    <n v="1"/>
    <m/>
    <m/>
    <m/>
    <x v="10"/>
  </r>
  <r>
    <x v="20"/>
    <x v="0"/>
    <n v="1"/>
    <m/>
    <n v="2"/>
    <m/>
    <n v="1"/>
    <n v="2"/>
    <n v="1"/>
    <m/>
    <n v="1"/>
    <n v="2"/>
    <m/>
    <n v="1"/>
    <n v="1"/>
    <n v="1"/>
    <n v="1"/>
    <n v="1"/>
    <m/>
    <m/>
    <n v="2"/>
    <m/>
    <m/>
    <x v="10"/>
  </r>
  <r>
    <x v="21"/>
    <x v="0"/>
    <n v="1"/>
    <m/>
    <m/>
    <m/>
    <n v="1"/>
    <m/>
    <n v="4"/>
    <m/>
    <m/>
    <n v="1"/>
    <m/>
    <n v="1"/>
    <n v="1"/>
    <n v="2"/>
    <n v="1"/>
    <n v="1"/>
    <m/>
    <n v="2"/>
    <n v="1"/>
    <n v="1"/>
    <m/>
    <x v="10"/>
  </r>
  <r>
    <x v="22"/>
    <x v="0"/>
    <n v="1"/>
    <m/>
    <n v="1"/>
    <n v="1"/>
    <n v="1"/>
    <n v="1"/>
    <n v="1"/>
    <m/>
    <n v="1"/>
    <n v="1"/>
    <m/>
    <n v="1"/>
    <m/>
    <n v="2"/>
    <m/>
    <n v="2"/>
    <m/>
    <n v="2"/>
    <m/>
    <m/>
    <n v="1"/>
    <x v="11"/>
  </r>
  <r>
    <x v="23"/>
    <x v="0"/>
    <n v="1"/>
    <n v="1"/>
    <m/>
    <n v="1"/>
    <m/>
    <n v="2"/>
    <n v="4"/>
    <n v="2"/>
    <n v="2"/>
    <m/>
    <n v="1"/>
    <m/>
    <m/>
    <m/>
    <m/>
    <n v="1"/>
    <m/>
    <m/>
    <m/>
    <n v="1"/>
    <m/>
    <x v="11"/>
  </r>
  <r>
    <x v="24"/>
    <x v="1"/>
    <n v="2"/>
    <m/>
    <n v="3"/>
    <m/>
    <m/>
    <n v="1"/>
    <m/>
    <n v="1"/>
    <m/>
    <n v="3"/>
    <m/>
    <m/>
    <m/>
    <n v="2"/>
    <m/>
    <n v="2"/>
    <m/>
    <m/>
    <n v="2"/>
    <m/>
    <m/>
    <x v="11"/>
  </r>
  <r>
    <x v="25"/>
    <x v="0"/>
    <m/>
    <n v="1"/>
    <m/>
    <n v="1"/>
    <n v="1"/>
    <n v="1"/>
    <n v="1"/>
    <n v="1"/>
    <m/>
    <n v="1"/>
    <m/>
    <n v="2"/>
    <n v="1"/>
    <n v="1"/>
    <n v="1"/>
    <n v="1"/>
    <n v="1"/>
    <n v="1"/>
    <m/>
    <n v="1"/>
    <m/>
    <x v="11"/>
  </r>
  <r>
    <x v="26"/>
    <x v="0"/>
    <n v="2"/>
    <n v="1"/>
    <n v="1"/>
    <n v="1"/>
    <m/>
    <m/>
    <n v="1"/>
    <n v="1"/>
    <n v="1"/>
    <n v="3"/>
    <n v="1"/>
    <n v="1"/>
    <m/>
    <m/>
    <n v="1"/>
    <n v="1"/>
    <n v="1"/>
    <m/>
    <m/>
    <m/>
    <m/>
    <x v="11"/>
  </r>
  <r>
    <x v="27"/>
    <x v="0"/>
    <n v="1"/>
    <n v="2"/>
    <n v="1"/>
    <n v="2"/>
    <n v="2"/>
    <m/>
    <n v="1"/>
    <m/>
    <m/>
    <n v="1"/>
    <n v="2"/>
    <m/>
    <n v="1"/>
    <m/>
    <m/>
    <n v="1"/>
    <n v="1"/>
    <n v="1"/>
    <m/>
    <m/>
    <m/>
    <x v="11"/>
  </r>
  <r>
    <x v="28"/>
    <x v="0"/>
    <m/>
    <n v="2"/>
    <n v="1"/>
    <m/>
    <m/>
    <n v="1"/>
    <m/>
    <n v="2"/>
    <m/>
    <m/>
    <n v="2"/>
    <n v="1"/>
    <n v="1"/>
    <n v="1"/>
    <n v="1"/>
    <n v="2"/>
    <m/>
    <n v="1"/>
    <m/>
    <n v="1"/>
    <m/>
    <x v="11"/>
  </r>
  <r>
    <x v="29"/>
    <x v="0"/>
    <n v="1"/>
    <n v="1"/>
    <m/>
    <n v="2"/>
    <m/>
    <n v="1"/>
    <m/>
    <n v="2"/>
    <n v="2"/>
    <n v="1"/>
    <n v="1"/>
    <m/>
    <n v="2"/>
    <n v="1"/>
    <n v="1"/>
    <m/>
    <n v="1"/>
    <m/>
    <m/>
    <m/>
    <m/>
    <x v="11"/>
  </r>
  <r>
    <x v="30"/>
    <x v="0"/>
    <n v="1"/>
    <n v="2"/>
    <m/>
    <m/>
    <m/>
    <n v="1"/>
    <n v="1"/>
    <m/>
    <n v="2"/>
    <m/>
    <n v="1"/>
    <m/>
    <m/>
    <n v="1"/>
    <n v="1"/>
    <n v="1"/>
    <n v="1"/>
    <n v="1"/>
    <n v="2"/>
    <n v="1"/>
    <m/>
    <x v="11"/>
  </r>
  <r>
    <x v="31"/>
    <x v="1"/>
    <m/>
    <n v="3"/>
    <n v="1"/>
    <n v="1"/>
    <n v="2"/>
    <n v="2"/>
    <n v="1"/>
    <n v="2"/>
    <m/>
    <m/>
    <n v="1"/>
    <m/>
    <m/>
    <m/>
    <n v="2"/>
    <m/>
    <m/>
    <m/>
    <n v="1"/>
    <m/>
    <m/>
    <x v="11"/>
  </r>
  <r>
    <x v="32"/>
    <x v="0"/>
    <m/>
    <n v="2"/>
    <n v="2"/>
    <n v="2"/>
    <m/>
    <m/>
    <n v="1"/>
    <m/>
    <n v="1"/>
    <m/>
    <m/>
    <n v="1"/>
    <m/>
    <m/>
    <n v="1"/>
    <n v="2"/>
    <m/>
    <n v="2"/>
    <m/>
    <n v="1"/>
    <m/>
    <x v="12"/>
  </r>
  <r>
    <x v="33"/>
    <x v="0"/>
    <n v="1"/>
    <m/>
    <m/>
    <m/>
    <n v="1"/>
    <m/>
    <n v="1"/>
    <m/>
    <n v="1"/>
    <n v="1"/>
    <n v="1"/>
    <n v="2"/>
    <n v="2"/>
    <n v="1"/>
    <m/>
    <m/>
    <n v="1"/>
    <n v="1"/>
    <n v="1"/>
    <n v="1"/>
    <m/>
    <x v="12"/>
  </r>
  <r>
    <x v="34"/>
    <x v="0"/>
    <n v="2"/>
    <n v="1"/>
    <m/>
    <n v="1"/>
    <n v="2"/>
    <n v="1"/>
    <m/>
    <n v="1"/>
    <n v="2"/>
    <n v="2"/>
    <m/>
    <n v="1"/>
    <m/>
    <m/>
    <n v="1"/>
    <m/>
    <n v="1"/>
    <m/>
    <m/>
    <m/>
    <m/>
    <x v="12"/>
  </r>
  <r>
    <x v="35"/>
    <x v="0"/>
    <m/>
    <m/>
    <m/>
    <m/>
    <n v="1"/>
    <m/>
    <n v="1"/>
    <m/>
    <n v="1"/>
    <m/>
    <n v="1"/>
    <n v="2"/>
    <n v="1"/>
    <n v="1"/>
    <n v="3"/>
    <n v="1"/>
    <m/>
    <n v="1"/>
    <n v="1"/>
    <n v="1"/>
    <m/>
    <x v="12"/>
  </r>
  <r>
    <x v="36"/>
    <x v="1"/>
    <m/>
    <m/>
    <n v="1"/>
    <n v="1"/>
    <n v="1"/>
    <n v="2"/>
    <m/>
    <m/>
    <n v="1"/>
    <n v="1"/>
    <m/>
    <n v="1"/>
    <m/>
    <m/>
    <m/>
    <n v="1"/>
    <m/>
    <n v="1"/>
    <n v="1"/>
    <n v="2"/>
    <n v="1"/>
    <x v="13"/>
  </r>
  <r>
    <x v="37"/>
    <x v="0"/>
    <n v="1"/>
    <n v="1"/>
    <n v="1"/>
    <n v="1"/>
    <m/>
    <n v="1"/>
    <n v="1"/>
    <m/>
    <n v="1"/>
    <n v="1"/>
    <n v="1"/>
    <m/>
    <n v="1"/>
    <n v="1"/>
    <n v="1"/>
    <m/>
    <m/>
    <n v="1"/>
    <m/>
    <n v="1"/>
    <m/>
    <x v="13"/>
  </r>
  <r>
    <x v="38"/>
    <x v="0"/>
    <n v="1"/>
    <m/>
    <n v="1"/>
    <n v="1"/>
    <n v="4"/>
    <n v="1"/>
    <m/>
    <m/>
    <n v="2"/>
    <n v="2"/>
    <m/>
    <m/>
    <n v="1"/>
    <n v="1"/>
    <m/>
    <m/>
    <m/>
    <m/>
    <m/>
    <m/>
    <m/>
    <x v="13"/>
  </r>
  <r>
    <x v="39"/>
    <x v="0"/>
    <m/>
    <m/>
    <n v="1"/>
    <n v="2"/>
    <m/>
    <n v="4"/>
    <m/>
    <m/>
    <n v="1"/>
    <m/>
    <n v="2"/>
    <m/>
    <m/>
    <m/>
    <m/>
    <m/>
    <n v="1"/>
    <n v="1"/>
    <n v="1"/>
    <n v="1"/>
    <m/>
    <x v="13"/>
  </r>
  <r>
    <x v="40"/>
    <x v="0"/>
    <m/>
    <n v="1"/>
    <m/>
    <n v="1"/>
    <n v="1"/>
    <n v="1"/>
    <m/>
    <n v="2"/>
    <n v="1"/>
    <m/>
    <n v="1"/>
    <m/>
    <n v="1"/>
    <n v="1"/>
    <m/>
    <n v="1"/>
    <m/>
    <n v="1"/>
    <n v="1"/>
    <n v="1"/>
    <m/>
    <x v="13"/>
  </r>
  <r>
    <x v="41"/>
    <x v="0"/>
    <n v="1"/>
    <n v="2"/>
    <m/>
    <n v="1"/>
    <n v="1"/>
    <n v="1"/>
    <n v="1"/>
    <n v="1"/>
    <n v="1"/>
    <n v="1"/>
    <n v="1"/>
    <m/>
    <m/>
    <m/>
    <n v="1"/>
    <m/>
    <n v="1"/>
    <m/>
    <n v="1"/>
    <m/>
    <m/>
    <x v="13"/>
  </r>
  <r>
    <x v="42"/>
    <x v="0"/>
    <m/>
    <n v="1"/>
    <m/>
    <m/>
    <n v="1"/>
    <n v="1"/>
    <n v="2"/>
    <n v="1"/>
    <n v="1"/>
    <m/>
    <n v="1"/>
    <n v="2"/>
    <m/>
    <n v="2"/>
    <m/>
    <n v="1"/>
    <m/>
    <n v="1"/>
    <m/>
    <m/>
    <m/>
    <x v="13"/>
  </r>
  <r>
    <x v="43"/>
    <x v="0"/>
    <m/>
    <n v="1"/>
    <m/>
    <m/>
    <m/>
    <m/>
    <n v="1"/>
    <n v="1"/>
    <m/>
    <m/>
    <n v="2"/>
    <n v="2"/>
    <n v="1"/>
    <n v="1"/>
    <m/>
    <n v="1"/>
    <n v="1"/>
    <n v="2"/>
    <n v="1"/>
    <m/>
    <m/>
    <x v="13"/>
  </r>
  <r>
    <x v="44"/>
    <x v="0"/>
    <n v="1"/>
    <n v="1"/>
    <n v="1"/>
    <m/>
    <m/>
    <m/>
    <n v="1"/>
    <m/>
    <n v="1"/>
    <m/>
    <n v="1"/>
    <m/>
    <n v="2"/>
    <n v="1"/>
    <n v="1"/>
    <m/>
    <m/>
    <m/>
    <n v="1"/>
    <n v="2"/>
    <m/>
    <x v="14"/>
  </r>
  <r>
    <x v="45"/>
    <x v="0"/>
    <m/>
    <m/>
    <m/>
    <n v="1"/>
    <m/>
    <m/>
    <n v="2"/>
    <m/>
    <n v="2"/>
    <n v="1"/>
    <n v="1"/>
    <n v="2"/>
    <m/>
    <m/>
    <m/>
    <n v="2"/>
    <n v="1"/>
    <m/>
    <n v="1"/>
    <m/>
    <m/>
    <x v="14"/>
  </r>
  <r>
    <x v="46"/>
    <x v="0"/>
    <m/>
    <m/>
    <m/>
    <m/>
    <m/>
    <m/>
    <m/>
    <m/>
    <n v="1"/>
    <m/>
    <n v="1"/>
    <n v="3"/>
    <m/>
    <n v="3"/>
    <n v="1"/>
    <m/>
    <n v="2"/>
    <m/>
    <m/>
    <n v="2"/>
    <m/>
    <x v="14"/>
  </r>
  <r>
    <x v="47"/>
    <x v="0"/>
    <n v="1"/>
    <m/>
    <n v="2"/>
    <m/>
    <n v="1"/>
    <m/>
    <n v="2"/>
    <m/>
    <n v="1"/>
    <m/>
    <n v="2"/>
    <n v="1"/>
    <m/>
    <n v="1"/>
    <m/>
    <n v="1"/>
    <m/>
    <m/>
    <m/>
    <n v="1"/>
    <m/>
    <x v="14"/>
  </r>
  <r>
    <x v="48"/>
    <x v="1"/>
    <m/>
    <n v="1"/>
    <n v="1"/>
    <n v="1"/>
    <m/>
    <n v="1"/>
    <m/>
    <m/>
    <m/>
    <n v="1"/>
    <n v="1"/>
    <n v="1"/>
    <n v="1"/>
    <n v="1"/>
    <n v="2"/>
    <n v="1"/>
    <m/>
    <n v="1"/>
    <m/>
    <m/>
    <m/>
    <x v="14"/>
  </r>
  <r>
    <x v="49"/>
    <x v="0"/>
    <m/>
    <m/>
    <m/>
    <m/>
    <m/>
    <n v="1"/>
    <m/>
    <m/>
    <n v="1"/>
    <n v="1"/>
    <n v="2"/>
    <n v="1"/>
    <n v="1"/>
    <n v="1"/>
    <n v="1"/>
    <n v="1"/>
    <m/>
    <m/>
    <n v="1"/>
    <n v="1"/>
    <n v="1"/>
    <x v="14"/>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r>
    <x v="50"/>
    <x v="2"/>
    <m/>
    <m/>
    <m/>
    <m/>
    <m/>
    <m/>
    <m/>
    <m/>
    <m/>
    <m/>
    <m/>
    <m/>
    <m/>
    <m/>
    <m/>
    <m/>
    <m/>
    <m/>
    <m/>
    <m/>
    <m/>
    <x v="1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
  <r>
    <x v="0"/>
    <x v="0"/>
    <s v="Harrison Ford"/>
    <x v="0"/>
    <x v="0"/>
    <s v="y"/>
    <s v="y"/>
    <x v="0"/>
    <x v="0"/>
    <n v="267528046.51143131"/>
    <n v="1022789450.184901"/>
    <x v="0"/>
  </r>
  <r>
    <x v="1"/>
    <x v="1"/>
    <s v="Sam Worthington"/>
    <x v="0"/>
    <x v="1"/>
    <s v="n"/>
    <s v="n"/>
    <x v="0"/>
    <x v="1"/>
    <n v="285909689.23775351"/>
    <n v="917453581.12528253"/>
    <x v="1"/>
  </r>
  <r>
    <x v="2"/>
    <x v="2"/>
    <s v="Robert Downey Jr."/>
    <x v="0"/>
    <x v="0"/>
    <s v="y"/>
    <s v="y"/>
    <x v="0"/>
    <x v="2"/>
    <n v="360391915.73084295"/>
    <n v="868962612.02705288"/>
    <x v="2"/>
  </r>
  <r>
    <x v="3"/>
    <x v="3"/>
    <s v="Chadwick Boseman"/>
    <x v="0"/>
    <x v="0"/>
    <s v="y"/>
    <s v="y"/>
    <x v="0"/>
    <x v="3"/>
    <n v="206136029.66066197"/>
    <n v="721915756.92045808"/>
    <x v="3"/>
  </r>
  <r>
    <x v="4"/>
    <x v="0"/>
    <s v="Chris Pratt"/>
    <x v="0"/>
    <x v="0"/>
    <s v="y"/>
    <s v="y"/>
    <x v="0"/>
    <x v="4"/>
    <n v="163792681.53761101"/>
    <n v="712247698.37975657"/>
    <x v="4"/>
  </r>
  <r>
    <x v="5"/>
    <x v="4"/>
    <s v="Robert Downey Jr."/>
    <x v="0"/>
    <x v="0"/>
    <s v="y"/>
    <s v="y"/>
    <x v="0"/>
    <x v="5"/>
    <n v="247996114.8810508"/>
    <n v="702683363.00168955"/>
    <x v="5"/>
  </r>
  <r>
    <x v="6"/>
    <x v="3"/>
    <s v="Robert Downey Jr."/>
    <x v="0"/>
    <x v="0"/>
    <s v="y"/>
    <s v="y"/>
    <x v="0"/>
    <x v="2"/>
    <n v="330848327.60536247"/>
    <n v="699641641.65834284"/>
    <x v="6"/>
  </r>
  <r>
    <x v="7"/>
    <x v="5"/>
    <s v="Mark Hamill"/>
    <x v="0"/>
    <x v="0"/>
    <s v="y"/>
    <s v="y"/>
    <x v="0"/>
    <x v="4"/>
    <n v="334705805.31984365"/>
    <n v="654821163.74348128"/>
    <x v="7"/>
  </r>
  <r>
    <x v="8"/>
    <x v="6"/>
    <s v="Christian Bale"/>
    <x v="0"/>
    <x v="0"/>
    <s v="y"/>
    <s v="y"/>
    <x v="0"/>
    <x v="6"/>
    <n v="222384430.31448704"/>
    <n v="643393056.83043432"/>
    <x v="8"/>
  </r>
  <r>
    <x v="9"/>
    <x v="3"/>
    <s v="Craig T. Nelson"/>
    <x v="0"/>
    <x v="1"/>
    <s v="n"/>
    <s v="y"/>
    <x v="1"/>
    <x v="7"/>
    <n v="206136029.66066197"/>
    <n v="627253122.16060698"/>
    <x v="9"/>
  </r>
  <r>
    <x v="10"/>
    <x v="7"/>
    <s v="Mike Myers"/>
    <x v="0"/>
    <x v="2"/>
    <s v="y"/>
    <s v="y"/>
    <x v="0"/>
    <x v="8"/>
    <n v="205514293.27686599"/>
    <n v="604522002.18272614"/>
    <x v="10"/>
  </r>
  <r>
    <x v="11"/>
    <x v="8"/>
    <s v="Tobey Maguire"/>
    <x v="0"/>
    <x v="0"/>
    <s v="y"/>
    <s v="y"/>
    <x v="0"/>
    <x v="3"/>
    <n v="199970700.38910508"/>
    <n v="585558607.11206234"/>
    <x v="11"/>
  </r>
  <r>
    <x v="12"/>
    <x v="9"/>
    <s v="Felicity Jones"/>
    <x v="1"/>
    <x v="1"/>
    <s v="y"/>
    <s v="y"/>
    <x v="0"/>
    <x v="1"/>
    <n v="215669542.97166401"/>
    <n v="573872201.23481584"/>
    <x v="12"/>
  </r>
  <r>
    <x v="13"/>
    <x v="2"/>
    <s v="Chiwetel Ejiofor"/>
    <x v="0"/>
    <x v="3"/>
    <s v="n"/>
    <s v="y"/>
    <x v="1"/>
    <x v="9"/>
    <n v="263207578.90454823"/>
    <n v="550344819.60937178"/>
    <x v="13"/>
  </r>
  <r>
    <x v="14"/>
    <x v="10"/>
    <s v="Johnny Depp"/>
    <x v="0"/>
    <x v="1"/>
    <s v="y"/>
    <s v="y"/>
    <x v="0"/>
    <x v="3"/>
    <n v="288851562.49999952"/>
    <n v="543446372.12069356"/>
    <x v="14"/>
  </r>
  <r>
    <x v="15"/>
    <x v="11"/>
    <s v="Albert Brooks"/>
    <x v="0"/>
    <x v="2"/>
    <s v="n"/>
    <s v="y"/>
    <x v="1"/>
    <x v="10"/>
    <n v="132218663.04347822"/>
    <n v="535687093.60147268"/>
    <x v="15"/>
  </r>
  <r>
    <x v="16"/>
    <x v="5"/>
    <s v="Emma Watson"/>
    <x v="1"/>
    <x v="4"/>
    <s v="y"/>
    <s v="n"/>
    <x v="1"/>
    <x v="11"/>
    <n v="168936684.07310721"/>
    <n v="532658594.95273793"/>
    <x v="16"/>
  </r>
  <r>
    <x v="17"/>
    <x v="11"/>
    <s v="Noel Appleby"/>
    <x v="0"/>
    <x v="1"/>
    <s v="y"/>
    <s v="y"/>
    <x v="0"/>
    <x v="12"/>
    <n v="132218663.04347822"/>
    <n v="531471068.03779876"/>
    <x v="17"/>
  </r>
  <r>
    <x v="18"/>
    <x v="9"/>
    <s v="Ellen DeGeneres"/>
    <x v="1"/>
    <x v="2"/>
    <s v="n"/>
    <s v="y"/>
    <x v="1"/>
    <x v="3"/>
    <n v="215669542.97166401"/>
    <n v="524395706.95009476"/>
    <x v="18"/>
  </r>
  <r>
    <x v="19"/>
    <x v="2"/>
    <s v="Carrie Fisher"/>
    <x v="1"/>
    <x v="0"/>
    <s v="y"/>
    <s v="y"/>
    <x v="0"/>
    <x v="13"/>
    <n v="278392631.53365678"/>
    <n v="521558514.32803392"/>
    <x v="19"/>
  </r>
  <r>
    <x v="20"/>
    <x v="7"/>
    <s v="Tobey Maguire"/>
    <x v="0"/>
    <x v="0"/>
    <s v="y"/>
    <s v="y"/>
    <x v="0"/>
    <x v="3"/>
    <n v="274019057.70248801"/>
    <n v="511848178.6875329"/>
    <x v="20"/>
  </r>
  <r>
    <x v="21"/>
    <x v="7"/>
    <s v="Jim Caviezel"/>
    <x v="0"/>
    <x v="3"/>
    <s v="y"/>
    <s v="n"/>
    <x v="1"/>
    <x v="8"/>
    <n v="41102858.655373201"/>
    <n v="508007945.45383787"/>
    <x v="21"/>
  </r>
  <r>
    <x v="22"/>
    <x v="4"/>
    <s v="Christian Bale"/>
    <x v="0"/>
    <x v="0"/>
    <s v="y"/>
    <s v="y"/>
    <x v="0"/>
    <x v="2"/>
    <n v="281813766.910285"/>
    <n v="505167070.35588449"/>
    <x v="22"/>
  </r>
  <r>
    <x v="23"/>
    <x v="12"/>
    <s v="Ewan McGregor"/>
    <x v="0"/>
    <x v="0"/>
    <s v="y"/>
    <s v="y"/>
    <x v="0"/>
    <x v="14"/>
    <n v="149747275.98566335"/>
    <n v="503933478.25881815"/>
    <x v="23"/>
  </r>
  <r>
    <x v="24"/>
    <x v="0"/>
    <s v="Robert Downey Jr."/>
    <x v="0"/>
    <x v="0"/>
    <s v="y"/>
    <s v="y"/>
    <x v="0"/>
    <x v="3"/>
    <n v="272987802.56268501"/>
    <n v="501212013.07479143"/>
    <x v="24"/>
  </r>
  <r>
    <x v="25"/>
    <x v="8"/>
    <s v="Bruce Allpress"/>
    <x v="0"/>
    <x v="1"/>
    <s v="y"/>
    <s v="y"/>
    <x v="0"/>
    <x v="15"/>
    <n v="135231984.43579769"/>
    <n v="492807455.95894945"/>
    <x v="25"/>
  </r>
  <r>
    <x v="26"/>
    <x v="13"/>
    <s v="Tom Hanks"/>
    <x v="0"/>
    <x v="2"/>
    <s v="n"/>
    <s v="y"/>
    <x v="1"/>
    <x v="16"/>
    <n v="237380305.976446"/>
    <n v="492569926.9805913"/>
    <x v="26"/>
  </r>
  <r>
    <x v="27"/>
    <x v="1"/>
    <s v="Shia LaBeouf"/>
    <x v="0"/>
    <x v="0"/>
    <s v="y"/>
    <s v="y"/>
    <x v="0"/>
    <x v="17"/>
    <n v="241273999.356754"/>
    <n v="485095695.31861573"/>
    <x v="27"/>
  </r>
  <r>
    <x v="28"/>
    <x v="2"/>
    <s v="Kristen Bell"/>
    <x v="1"/>
    <x v="4"/>
    <s v="n"/>
    <s v="y"/>
    <x v="1"/>
    <x v="9"/>
    <n v="151850526.29108551"/>
    <n v="483262860.37839037"/>
    <x v="28"/>
  </r>
  <r>
    <x v="29"/>
    <x v="14"/>
    <s v="Jennifer Lawrence"/>
    <x v="1"/>
    <x v="1"/>
    <s v="y"/>
    <s v="y"/>
    <x v="0"/>
    <x v="14"/>
    <n v="144427641.15265849"/>
    <n v="471798494.62397164"/>
    <x v="29"/>
  </r>
  <r>
    <x v="30"/>
    <x v="15"/>
    <s v="Richard Harris"/>
    <x v="0"/>
    <x v="4"/>
    <s v="y"/>
    <s v="y"/>
    <x v="0"/>
    <x v="7"/>
    <n v="182672924.90118626"/>
    <n v="464847967.36205655"/>
    <x v="30"/>
  </r>
  <r>
    <x v="31"/>
    <x v="15"/>
    <s v="Alan Howard"/>
    <x v="0"/>
    <x v="1"/>
    <s v="y"/>
    <s v="y"/>
    <x v="0"/>
    <x v="18"/>
    <n v="135908656.12648258"/>
    <n v="461131859.35770869"/>
    <x v="31"/>
  </r>
  <r>
    <x v="32"/>
    <x v="4"/>
    <s v="Jennifer Lawrence"/>
    <x v="1"/>
    <x v="1"/>
    <s v="y"/>
    <s v="y"/>
    <x v="0"/>
    <x v="8"/>
    <n v="87925895.276008919"/>
    <n v="459932120.20876831"/>
    <x v="32"/>
  </r>
  <r>
    <x v="33"/>
    <x v="14"/>
    <s v="Robert Downey Jr."/>
    <x v="0"/>
    <x v="0"/>
    <s v="y"/>
    <s v="y"/>
    <x v="0"/>
    <x v="8"/>
    <n v="222196371.00409001"/>
    <n v="454407125.78344321"/>
    <x v="33"/>
  </r>
  <r>
    <x v="34"/>
    <x v="8"/>
    <s v="Ewan McGregor"/>
    <x v="0"/>
    <x v="0"/>
    <s v="y"/>
    <s v="y"/>
    <x v="0"/>
    <x v="19"/>
    <n v="165443385.21400779"/>
    <n v="446951404.981323"/>
    <x v="34"/>
  </r>
  <r>
    <x v="35"/>
    <x v="14"/>
    <s v="Kristen Bell"/>
    <x v="1"/>
    <x v="4"/>
    <s v="n"/>
    <s v="y"/>
    <x v="1"/>
    <x v="20"/>
    <n v="166647278.25306749"/>
    <n v="445212656.61602181"/>
    <x v="35"/>
  </r>
  <r>
    <x v="36"/>
    <x v="9"/>
    <s v="Chris Evans"/>
    <x v="0"/>
    <x v="0"/>
    <s v="y"/>
    <s v="y"/>
    <x v="0"/>
    <x v="1"/>
    <n v="269586928.71458"/>
    <n v="440056825.21359515"/>
    <x v="36"/>
  </r>
  <r>
    <x v="37"/>
    <x v="2"/>
    <s v="Tom Hanks"/>
    <x v="0"/>
    <x v="2"/>
    <s v="n"/>
    <s v="y"/>
    <x v="1"/>
    <x v="1"/>
    <n v="202467368.38811401"/>
    <n v="439392666.30089587"/>
    <x v="37"/>
  </r>
  <r>
    <x v="38"/>
    <x v="16"/>
    <s v="Ralph Fiennes"/>
    <x v="0"/>
    <x v="4"/>
    <s v="y"/>
    <s v="y"/>
    <x v="0"/>
    <x v="10"/>
    <n v="143822880.86992499"/>
    <n v="438843086.03848237"/>
    <x v="38"/>
  </r>
  <r>
    <x v="39"/>
    <x v="5"/>
    <s v="Gal Gadot"/>
    <x v="1"/>
    <x v="1"/>
    <s v="y"/>
    <s v="y"/>
    <x v="0"/>
    <x v="20"/>
    <n v="157322287.04308107"/>
    <n v="435606838.23387766"/>
    <x v="39"/>
  </r>
  <r>
    <x v="40"/>
    <x v="2"/>
    <s v="Brie Larson"/>
    <x v="1"/>
    <x v="1"/>
    <s v="y"/>
    <s v="y"/>
    <x v="0"/>
    <x v="9"/>
    <n v="161973894.71049121"/>
    <n v="432095571.25926197"/>
    <x v="40"/>
  </r>
  <r>
    <x v="41"/>
    <x v="3"/>
    <s v="Chris Pratt"/>
    <x v="0"/>
    <x v="0"/>
    <s v="y"/>
    <s v="y"/>
    <x v="0"/>
    <x v="21"/>
    <n v="175215625.21156269"/>
    <n v="430535464.186023"/>
    <x v="41"/>
  </r>
  <r>
    <x v="42"/>
    <x v="11"/>
    <s v="Johnny Depp"/>
    <x v="0"/>
    <x v="1"/>
    <s v="y"/>
    <s v="y"/>
    <x v="0"/>
    <x v="5"/>
    <n v="196921413.04347819"/>
    <n v="429589573.54074985"/>
    <x v="42"/>
  </r>
  <r>
    <x v="43"/>
    <x v="5"/>
    <s v="Dwayne Johnson"/>
    <x v="0"/>
    <x v="1"/>
    <s v="y"/>
    <s v="y"/>
    <x v="0"/>
    <x v="9"/>
    <n v="95026884.791122794"/>
    <n v="427135469.14442354"/>
    <x v="43"/>
  </r>
  <r>
    <x v="44"/>
    <x v="15"/>
    <s v="John Goodman"/>
    <x v="0"/>
    <x v="2"/>
    <s v="n"/>
    <s v="n"/>
    <x v="0"/>
    <x v="5"/>
    <n v="168059090.90909135"/>
    <n v="423678803.67936867"/>
    <x v="44"/>
  </r>
  <r>
    <x v="45"/>
    <x v="17"/>
    <s v="Tobey Maguire"/>
    <x v="0"/>
    <x v="0"/>
    <s v="y"/>
    <s v="y"/>
    <x v="0"/>
    <x v="21"/>
    <n v="322043956.36195356"/>
    <n v="420068024.08452326"/>
    <x v="45"/>
  </r>
  <r>
    <x v="46"/>
    <x v="5"/>
    <s v="Chris Pratt"/>
    <x v="0"/>
    <x v="1"/>
    <s v="y"/>
    <s v="y"/>
    <x v="0"/>
    <x v="7"/>
    <n v="211170855.09138399"/>
    <n v="411585829.31997019"/>
    <x v="46"/>
  </r>
  <r>
    <x v="47"/>
    <x v="14"/>
    <s v="Steve Carell"/>
    <x v="0"/>
    <x v="2"/>
    <s v="n"/>
    <s v="y"/>
    <x v="1"/>
    <x v="3"/>
    <n v="84434620.981554195"/>
    <n v="408913964.19611609"/>
    <x v="47"/>
  </r>
  <r>
    <x v="48"/>
    <x v="16"/>
    <s v="Shia LaBeouf"/>
    <x v="0"/>
    <x v="0"/>
    <s v="y"/>
    <s v="y"/>
    <x v="0"/>
    <x v="21"/>
    <n v="224363694.157083"/>
    <n v="405454584.68461746"/>
    <x v="48"/>
  </r>
  <r>
    <x v="49"/>
    <x v="17"/>
    <s v="Mike Myers"/>
    <x v="0"/>
    <x v="2"/>
    <s v="y"/>
    <s v="y"/>
    <x v="0"/>
    <x v="22"/>
    <n v="199717182.23997119"/>
    <n v="402829486.67700809"/>
    <x v="49"/>
  </r>
  <r>
    <x v="50"/>
    <x v="17"/>
    <s v="Shia LaBeouf"/>
    <x v="0"/>
    <x v="0"/>
    <s v="y"/>
    <s v="y"/>
    <x v="0"/>
    <x v="4"/>
    <n v="187234858.34997299"/>
    <n v="398493438.16748756"/>
    <x v="50"/>
  </r>
  <r>
    <x v="51"/>
    <x v="9"/>
    <s v="Louis C.K."/>
    <x v="0"/>
    <x v="2"/>
    <s v="n"/>
    <s v="n"/>
    <x v="0"/>
    <x v="19"/>
    <n v="80876078.614373997"/>
    <n v="397246400.4451133"/>
    <x v="51"/>
  </r>
  <r>
    <x v="52"/>
    <x v="13"/>
    <s v="Johnny Depp"/>
    <x v="0"/>
    <x v="4"/>
    <s v="y"/>
    <s v="n"/>
    <x v="1"/>
    <x v="23"/>
    <n v="237380305.976446"/>
    <n v="396651939.73204064"/>
    <x v="52"/>
  </r>
  <r>
    <x v="53"/>
    <x v="11"/>
    <s v="Ray Anthony"/>
    <x v="0"/>
    <x v="0"/>
    <s v="n"/>
    <s v="y"/>
    <x v="1"/>
    <x v="8"/>
    <n v="210987228.2608695"/>
    <n v="396060246.99929881"/>
    <x v="53"/>
  </r>
  <r>
    <x v="54"/>
    <x v="2"/>
    <s v="Tom Holland"/>
    <x v="0"/>
    <x v="0"/>
    <s v="y"/>
    <s v="y"/>
    <x v="0"/>
    <x v="14"/>
    <n v="161973894.71049121"/>
    <n v="395350017.60536629"/>
    <x v="54"/>
  </r>
  <r>
    <x v="55"/>
    <x v="9"/>
    <s v="Neel Sethi"/>
    <x v="0"/>
    <x v="1"/>
    <s v="y"/>
    <s v="n"/>
    <x v="1"/>
    <x v="20"/>
    <n v="188710850.10020602"/>
    <n v="392519779.19291228"/>
    <x v="55"/>
  </r>
  <r>
    <x v="56"/>
    <x v="9"/>
    <s v="Ryan Reynolds"/>
    <x v="0"/>
    <x v="0"/>
    <s v="y"/>
    <s v="y"/>
    <x v="0"/>
    <x v="5"/>
    <n v="62544167.46178256"/>
    <n v="391516469.3821401"/>
    <x v="56"/>
  </r>
  <r>
    <x v="57"/>
    <x v="15"/>
    <s v="Mike Myers"/>
    <x v="0"/>
    <x v="1"/>
    <s v="y"/>
    <s v="y"/>
    <x v="0"/>
    <x v="1"/>
    <n v="87683003.952569395"/>
    <n v="391161203.62462556"/>
    <x v="57"/>
  </r>
  <r>
    <x v="58"/>
    <x v="18"/>
    <s v="Jim Carrey"/>
    <x v="0"/>
    <x v="4"/>
    <s v="y"/>
    <s v="n"/>
    <x v="1"/>
    <x v="21"/>
    <n v="184865000.00000042"/>
    <n v="390838915.23272443"/>
    <x v="58"/>
  </r>
  <r>
    <x v="59"/>
    <x v="0"/>
    <s v="Amy Poehler"/>
    <x v="1"/>
    <x v="1"/>
    <s v="n"/>
    <s v="n"/>
    <x v="0"/>
    <x v="10"/>
    <n v="191091461.79387951"/>
    <n v="389741094.29121488"/>
    <x v="59"/>
  </r>
  <r>
    <x v="60"/>
    <x v="12"/>
    <s v="Georgie Henley"/>
    <x v="0"/>
    <x v="1"/>
    <s v="y"/>
    <s v="y"/>
    <x v="0"/>
    <x v="9"/>
    <n v="238535483.87096819"/>
    <n v="386574523.76921219"/>
    <x v="60"/>
  </r>
  <r>
    <x v="61"/>
    <x v="17"/>
    <s v="Johnny Depp"/>
    <x v="0"/>
    <x v="1"/>
    <s v="y"/>
    <s v="y"/>
    <x v="0"/>
    <x v="11"/>
    <n v="374469716.69994599"/>
    <n v="386228596.30308962"/>
    <x v="61"/>
  </r>
  <r>
    <x v="62"/>
    <x v="0"/>
    <s v="Vin Diesel"/>
    <x v="0"/>
    <x v="0"/>
    <s v="n"/>
    <s v="y"/>
    <x v="1"/>
    <x v="11"/>
    <n v="207470729.9476406"/>
    <n v="385466442.71600717"/>
    <x v="62"/>
  </r>
  <r>
    <x v="63"/>
    <x v="12"/>
    <s v="Daniel Radcliffe"/>
    <x v="0"/>
    <x v="4"/>
    <s v="y"/>
    <s v="y"/>
    <x v="0"/>
    <x v="24"/>
    <n v="198779569.89247349"/>
    <n v="384860974.96648818"/>
    <x v="63"/>
  </r>
  <r>
    <x v="64"/>
    <x v="6"/>
    <s v="Robert Downey Jr."/>
    <x v="0"/>
    <x v="0"/>
    <s v="y"/>
    <s v="y"/>
    <x v="0"/>
    <x v="0"/>
    <n v="168290920.2379902"/>
    <n v="383503904.65616369"/>
    <x v="64"/>
  </r>
  <r>
    <x v="65"/>
    <x v="19"/>
    <s v="Bradley Cooper"/>
    <x v="0"/>
    <x v="3"/>
    <s v="y"/>
    <s v="n"/>
    <x v="1"/>
    <x v="3"/>
    <n v="64282943.025142126"/>
    <n v="382774721.47747821"/>
    <x v="65"/>
  </r>
  <r>
    <x v="66"/>
    <x v="7"/>
    <s v="Robert De Niro"/>
    <x v="0"/>
    <x v="2"/>
    <s v="n"/>
    <s v="y"/>
    <x v="1"/>
    <x v="25"/>
    <n v="109607623.0809952"/>
    <n v="382614399.58051866"/>
    <x v="66"/>
  </r>
  <r>
    <x v="67"/>
    <x v="6"/>
    <s v="Harrison Ford"/>
    <x v="0"/>
    <x v="1"/>
    <s v="y"/>
    <s v="y"/>
    <x v="0"/>
    <x v="22"/>
    <n v="222384430.31448704"/>
    <n v="381180279.46433169"/>
    <x v="67"/>
  </r>
  <r>
    <x v="68"/>
    <x v="8"/>
    <s v="Daniel Radcliffe"/>
    <x v="0"/>
    <x v="4"/>
    <s v="y"/>
    <s v="y"/>
    <x v="0"/>
    <x v="20"/>
    <n v="143863813.229572"/>
    <n v="377570773.47579771"/>
    <x v="68"/>
  </r>
  <r>
    <x v="69"/>
    <x v="13"/>
    <s v="Robert Downey Jr."/>
    <x v="0"/>
    <x v="0"/>
    <s v="y"/>
    <s v="y"/>
    <x v="0"/>
    <x v="4"/>
    <n v="237380305.976446"/>
    <n v="370827598.55010116"/>
    <x v="69"/>
  </r>
  <r>
    <x v="70"/>
    <x v="19"/>
    <s v="Jennifer Lawrence"/>
    <x v="1"/>
    <x v="1"/>
    <s v="y"/>
    <s v="y"/>
    <x v="0"/>
    <x v="13"/>
    <n v="136655916.294945"/>
    <n v="368572906.24465764"/>
    <x v="70"/>
  </r>
  <r>
    <x v="71"/>
    <x v="9"/>
    <s v="Ginnifer Goodwin"/>
    <x v="1"/>
    <x v="1"/>
    <s v="n"/>
    <s v="n"/>
    <x v="0"/>
    <x v="5"/>
    <n v="161752157.22874799"/>
    <n v="368005835.38450247"/>
    <x v="71"/>
  </r>
  <r>
    <x v="72"/>
    <x v="0"/>
    <s v="Sandra Bullock"/>
    <x v="1"/>
    <x v="1"/>
    <s v="n"/>
    <s v="n"/>
    <x v="0"/>
    <x v="23"/>
    <n v="80804389.558554769"/>
    <n v="366945585.25114185"/>
    <x v="72"/>
  </r>
  <r>
    <x v="73"/>
    <x v="17"/>
    <s v="Daniel Radcliffe"/>
    <x v="0"/>
    <x v="4"/>
    <s v="y"/>
    <s v="y"/>
    <x v="0"/>
    <x v="14"/>
    <n v="187234858.34997299"/>
    <n v="364924999.14124101"/>
    <x v="73"/>
  </r>
  <r>
    <x v="74"/>
    <x v="1"/>
    <s v="Daniel Radcliffe"/>
    <x v="0"/>
    <x v="4"/>
    <s v="y"/>
    <s v="y"/>
    <x v="0"/>
    <x v="7"/>
    <n v="301592499.19594252"/>
    <n v="364692201.82318622"/>
    <x v="74"/>
  </r>
  <r>
    <x v="75"/>
    <x v="19"/>
    <s v="Chris Pratt"/>
    <x v="0"/>
    <x v="1"/>
    <s v="y"/>
    <s v="y"/>
    <x v="0"/>
    <x v="5"/>
    <n v="185852046.16112521"/>
    <n v="364244428.48827499"/>
    <x v="75"/>
  </r>
  <r>
    <x v="76"/>
    <x v="2"/>
    <s v="Will Smith"/>
    <x v="0"/>
    <x v="1"/>
    <s v="y"/>
    <s v="n"/>
    <x v="1"/>
    <x v="4"/>
    <n v="185257642.07512432"/>
    <n v="359945693.84830499"/>
    <x v="76"/>
  </r>
  <r>
    <x v="77"/>
    <x v="1"/>
    <s v="Kristen Stewart"/>
    <x v="1"/>
    <x v="5"/>
    <s v="y"/>
    <s v="y"/>
    <x v="0"/>
    <x v="26"/>
    <n v="60318499.839188501"/>
    <n v="359276592.17376441"/>
    <x v="77"/>
  </r>
  <r>
    <x v="78"/>
    <x v="7"/>
    <s v="Craig T. Nelson"/>
    <x v="0"/>
    <x v="1"/>
    <s v="n"/>
    <s v="y"/>
    <x v="1"/>
    <x v="5"/>
    <n v="126048766.54314448"/>
    <n v="358199208.37274736"/>
    <x v="78"/>
  </r>
  <r>
    <x v="79"/>
    <x v="13"/>
    <s v="Kristen Stewart"/>
    <x v="1"/>
    <x v="5"/>
    <s v="y"/>
    <s v="y"/>
    <x v="0"/>
    <x v="27"/>
    <n v="80709304.031991646"/>
    <n v="356701595.04008543"/>
    <x v="79"/>
  </r>
  <r>
    <x v="80"/>
    <x v="9"/>
    <s v="Ben Affleck"/>
    <x v="0"/>
    <x v="0"/>
    <s v="y"/>
    <s v="y"/>
    <x v="0"/>
    <x v="23"/>
    <n v="269586928.71458"/>
    <n v="356243160.28005129"/>
    <x v="80"/>
  </r>
  <r>
    <x v="81"/>
    <x v="1"/>
    <s v="Edward Asner"/>
    <x v="0"/>
    <x v="1"/>
    <s v="n"/>
    <s v="n"/>
    <x v="0"/>
    <x v="28"/>
    <n v="211114749.43715975"/>
    <n v="353471432.38231122"/>
    <x v="81"/>
  </r>
  <r>
    <x v="82"/>
    <x v="5"/>
    <s v="Tom Holland"/>
    <x v="0"/>
    <x v="0"/>
    <s v="y"/>
    <s v="y"/>
    <x v="0"/>
    <x v="20"/>
    <n v="184774498.204961"/>
    <n v="352867702.53157669"/>
    <x v="82"/>
  </r>
  <r>
    <x v="83"/>
    <x v="18"/>
    <s v="Paul Sanchez"/>
    <x v="0"/>
    <x v="3"/>
    <s v="y"/>
    <s v="n"/>
    <x v="1"/>
    <x v="1"/>
    <n v="135267073.17073199"/>
    <n v="351141511.632765"/>
    <x v="83"/>
  </r>
  <r>
    <x v="84"/>
    <x v="9"/>
    <s v="Will Smith"/>
    <x v="0"/>
    <x v="0"/>
    <s v="y"/>
    <s v="y"/>
    <x v="0"/>
    <x v="17"/>
    <n v="188710850.10020602"/>
    <n v="350570900.33121645"/>
    <x v="84"/>
  </r>
  <r>
    <x v="85"/>
    <x v="8"/>
    <s v="Nia Vardalos"/>
    <x v="1"/>
    <x v="2"/>
    <s v="n"/>
    <s v="n"/>
    <x v="0"/>
    <x v="19"/>
    <n v="7193190.6614786005"/>
    <n v="347342212.62194556"/>
    <x v="85"/>
  </r>
  <r>
    <x v="86"/>
    <x v="13"/>
    <s v="Leonardo DiCaprio"/>
    <x v="0"/>
    <x v="6"/>
    <s v="n"/>
    <s v="n"/>
    <x v="0"/>
    <x v="18"/>
    <n v="189904244.78115681"/>
    <n v="347259133.4526217"/>
    <x v="86"/>
  </r>
  <r>
    <x v="87"/>
    <x v="5"/>
    <s v="Jaeden Martell"/>
    <x v="0"/>
    <x v="7"/>
    <s v="y"/>
    <s v="n"/>
    <x v="1"/>
    <x v="3"/>
    <n v="36954899.640992202"/>
    <n v="347195372.50658482"/>
    <x v="87"/>
  </r>
  <r>
    <x v="88"/>
    <x v="3"/>
    <s v="Jason Momoa"/>
    <x v="0"/>
    <x v="1"/>
    <s v="y"/>
    <s v="n"/>
    <x v="1"/>
    <x v="9"/>
    <n v="164908823.72852957"/>
    <n v="345341552.92953497"/>
    <x v="88"/>
  </r>
  <r>
    <x v="89"/>
    <x v="4"/>
    <s v="Daniel Craig"/>
    <x v="0"/>
    <x v="0"/>
    <s v="n"/>
    <s v="y"/>
    <x v="1"/>
    <x v="24"/>
    <n v="225451013.52822798"/>
    <n v="343091664.63691109"/>
    <x v="89"/>
  </r>
  <r>
    <x v="90"/>
    <x v="7"/>
    <s v="Daniel Radcliffe"/>
    <x v="0"/>
    <x v="4"/>
    <s v="y"/>
    <s v="y"/>
    <x v="0"/>
    <x v="0"/>
    <n v="178112387.50661719"/>
    <n v="342490934.36080456"/>
    <x v="90"/>
  </r>
  <r>
    <x v="91"/>
    <x v="4"/>
    <s v="Ian McKellen"/>
    <x v="0"/>
    <x v="1"/>
    <s v="y"/>
    <s v="y"/>
    <x v="0"/>
    <x v="1"/>
    <n v="202905912.17540517"/>
    <n v="341562307.54134673"/>
    <x v="91"/>
  </r>
  <r>
    <x v="92"/>
    <x v="11"/>
    <s v="Jim Carrey"/>
    <x v="0"/>
    <x v="2"/>
    <s v="y"/>
    <s v="n"/>
    <x v="1"/>
    <x v="29"/>
    <n v="113933103.26086953"/>
    <n v="341559151.46016836"/>
    <x v="92"/>
  </r>
  <r>
    <x v="93"/>
    <x v="2"/>
    <s v="Joaquin Phoenix"/>
    <x v="0"/>
    <x v="8"/>
    <s v="y"/>
    <s v="y"/>
    <x v="0"/>
    <x v="30"/>
    <n v="55678526.306731351"/>
    <n v="339589720.80256402"/>
    <x v="93"/>
  </r>
  <r>
    <x v="94"/>
    <x v="1"/>
    <s v="Bradley Cooper"/>
    <x v="0"/>
    <x v="2"/>
    <s v="n"/>
    <s v="n"/>
    <x v="0"/>
    <x v="24"/>
    <n v="42222949.887431949"/>
    <n v="334553547.05217707"/>
    <x v="94"/>
  </r>
  <r>
    <x v="95"/>
    <x v="3"/>
    <s v="Ryan Reynolds"/>
    <x v="0"/>
    <x v="0"/>
    <s v="y"/>
    <s v="y"/>
    <x v="0"/>
    <x v="24"/>
    <n v="113374816.31336409"/>
    <n v="334550257.56782866"/>
    <x v="95"/>
  </r>
  <r>
    <x v="96"/>
    <x v="5"/>
    <s v="Chris Hemsworth"/>
    <x v="0"/>
    <x v="1"/>
    <s v="y"/>
    <s v="y"/>
    <x v="0"/>
    <x v="0"/>
    <n v="190053769.58224559"/>
    <n v="332655641.45879191"/>
    <x v="96"/>
  </r>
  <r>
    <x v="97"/>
    <x v="15"/>
    <s v="Jackie Chan"/>
    <x v="0"/>
    <x v="0"/>
    <s v="n"/>
    <s v="y"/>
    <x v="1"/>
    <x v="13"/>
    <n v="131524505.92885411"/>
    <n v="330512733.05446726"/>
    <x v="97"/>
  </r>
  <r>
    <x v="98"/>
    <x v="4"/>
    <s v="Kristen Stewart"/>
    <x v="1"/>
    <x v="5"/>
    <s v="y"/>
    <s v="y"/>
    <x v="0"/>
    <x v="31"/>
    <n v="135270608.1169368"/>
    <n v="329524541.18011343"/>
    <x v="98"/>
  </r>
  <r>
    <x v="99"/>
    <x v="8"/>
    <s v="Mel Gibson"/>
    <x v="0"/>
    <x v="6"/>
    <s v="n"/>
    <s v="n"/>
    <x v="0"/>
    <x v="32"/>
    <n v="103581945.52529185"/>
    <n v="327961492.56350201"/>
    <x v="99"/>
  </r>
  <r>
    <x v="100"/>
    <x v="20"/>
    <m/>
    <x v="2"/>
    <x v="9"/>
    <m/>
    <m/>
    <x v="2"/>
    <x v="33"/>
    <m/>
    <m/>
    <x v="1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A96ACE-FC39-8743-85B5-BC2B5607F87A}" name="PivotTable7"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 firstHeaderRow="1" firstDataRow="1" firstDataCol="1"/>
  <pivotFields count="12">
    <pivotField dataField="1" showAll="0">
      <items count="102">
        <item x="76"/>
        <item x="52"/>
        <item x="65"/>
        <item x="88"/>
        <item x="1"/>
        <item x="24"/>
        <item x="2"/>
        <item x="6"/>
        <item x="80"/>
        <item x="16"/>
        <item x="3"/>
        <item x="92"/>
        <item x="36"/>
        <item x="40"/>
        <item x="83"/>
        <item x="56"/>
        <item x="95"/>
        <item x="47"/>
        <item x="62"/>
        <item x="18"/>
        <item x="15"/>
        <item x="35"/>
        <item x="28"/>
        <item x="75"/>
        <item x="46"/>
        <item x="68"/>
        <item x="38"/>
        <item x="63"/>
        <item x="74"/>
        <item x="73"/>
        <item x="90"/>
        <item x="30"/>
        <item x="58"/>
        <item x="86"/>
        <item x="9"/>
        <item x="67"/>
        <item x="59"/>
        <item x="64"/>
        <item x="69"/>
        <item x="33"/>
        <item x="87"/>
        <item x="93"/>
        <item x="43"/>
        <item x="4"/>
        <item x="41"/>
        <item x="66"/>
        <item x="72"/>
        <item x="44"/>
        <item x="85"/>
        <item x="61"/>
        <item x="14"/>
        <item x="42"/>
        <item x="12"/>
        <item x="97"/>
        <item x="57"/>
        <item x="10"/>
        <item x="49"/>
        <item x="99"/>
        <item x="89"/>
        <item x="11"/>
        <item x="20"/>
        <item x="45"/>
        <item x="54"/>
        <item x="82"/>
        <item x="34"/>
        <item x="23"/>
        <item x="19"/>
        <item x="0"/>
        <item x="7"/>
        <item x="84"/>
        <item x="5"/>
        <item x="60"/>
        <item x="8"/>
        <item x="22"/>
        <item x="94"/>
        <item x="91"/>
        <item x="32"/>
        <item x="29"/>
        <item x="70"/>
        <item x="78"/>
        <item x="55"/>
        <item x="13"/>
        <item x="31"/>
        <item x="17"/>
        <item x="25"/>
        <item x="53"/>
        <item x="21"/>
        <item x="51"/>
        <item x="98"/>
        <item x="79"/>
        <item x="77"/>
        <item x="96"/>
        <item x="26"/>
        <item x="37"/>
        <item x="50"/>
        <item x="48"/>
        <item x="27"/>
        <item x="81"/>
        <item x="39"/>
        <item x="71"/>
        <item x="100"/>
        <item t="default"/>
      </items>
    </pivotField>
    <pivotField showAll="0"/>
    <pivotField showAll="0"/>
    <pivotField showAll="0"/>
    <pivotField axis="axisRow" showAll="0">
      <items count="11">
        <item x="0"/>
        <item x="1"/>
        <item x="2"/>
        <item x="3"/>
        <item x="4"/>
        <item x="7"/>
        <item x="5"/>
        <item x="6"/>
        <item x="8"/>
        <item h="1" x="9"/>
        <item t="default"/>
      </items>
    </pivotField>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Count of Titl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2E1D17-E0E8-0D49-9BDF-6C59762914F0}" name="PivotTable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 firstHeaderRow="1" firstDataRow="1" firstDataCol="1"/>
  <pivotFields count="12">
    <pivotField showAll="0"/>
    <pivotField showAll="0"/>
    <pivotField showAll="0"/>
    <pivotField showAll="0"/>
    <pivotField axis="axisRow" showAll="0">
      <items count="11">
        <item x="0"/>
        <item x="1"/>
        <item x="2"/>
        <item x="3"/>
        <item x="4"/>
        <item x="7"/>
        <item x="5"/>
        <item x="6"/>
        <item x="8"/>
        <item h="1" x="9"/>
        <item t="default"/>
      </items>
    </pivotField>
    <pivotField showAll="0"/>
    <pivotField showAll="0"/>
    <pivotField showAll="0"/>
    <pivotField showAll="0"/>
    <pivotField showAll="0"/>
    <pivotField showAll="0"/>
    <pivotField dataField="1" showAll="0">
      <items count="102">
        <item x="61"/>
        <item x="74"/>
        <item x="45"/>
        <item x="80"/>
        <item x="89"/>
        <item x="69"/>
        <item x="60"/>
        <item x="36"/>
        <item x="52"/>
        <item x="81"/>
        <item x="91"/>
        <item x="67"/>
        <item x="96"/>
        <item x="22"/>
        <item x="48"/>
        <item x="86"/>
        <item x="24"/>
        <item x="84"/>
        <item x="62"/>
        <item x="20"/>
        <item x="19"/>
        <item x="53"/>
        <item x="14"/>
        <item x="82"/>
        <item x="90"/>
        <item x="63"/>
        <item x="76"/>
        <item x="73"/>
        <item x="46"/>
        <item x="7"/>
        <item x="75"/>
        <item x="27"/>
        <item x="49"/>
        <item x="59"/>
        <item x="33"/>
        <item x="26"/>
        <item x="55"/>
        <item x="13"/>
        <item x="88"/>
        <item x="58"/>
        <item x="6"/>
        <item x="50"/>
        <item x="37"/>
        <item x="42"/>
        <item x="71"/>
        <item x="64"/>
        <item x="2"/>
        <item x="18"/>
        <item x="98"/>
        <item x="54"/>
        <item x="41"/>
        <item x="97"/>
        <item x="44"/>
        <item x="30"/>
        <item x="83"/>
        <item x="68"/>
        <item x="12"/>
        <item x="40"/>
        <item x="35"/>
        <item x="70"/>
        <item x="34"/>
        <item x="39"/>
        <item x="5"/>
        <item x="78"/>
        <item x="8"/>
        <item x="11"/>
        <item x="10"/>
        <item x="95"/>
        <item x="92"/>
        <item x="9"/>
        <item x="38"/>
        <item x="16"/>
        <item x="99"/>
        <item x="28"/>
        <item x="1"/>
        <item x="29"/>
        <item x="23"/>
        <item x="31"/>
        <item x="66"/>
        <item x="3"/>
        <item x="25"/>
        <item x="0"/>
        <item x="17"/>
        <item x="15"/>
        <item x="4"/>
        <item x="79"/>
        <item x="57"/>
        <item x="43"/>
        <item x="72"/>
        <item x="47"/>
        <item x="51"/>
        <item x="32"/>
        <item x="65"/>
        <item x="77"/>
        <item x="93"/>
        <item x="56"/>
        <item x="94"/>
        <item x="87"/>
        <item x="21"/>
        <item x="85"/>
        <item x="100"/>
        <item t="default"/>
      </items>
    </pivotField>
  </pivotFields>
  <rowFields count="1">
    <field x="4"/>
  </rowFields>
  <rowItems count="10">
    <i>
      <x/>
    </i>
    <i>
      <x v="1"/>
    </i>
    <i>
      <x v="2"/>
    </i>
    <i>
      <x v="3"/>
    </i>
    <i>
      <x v="4"/>
    </i>
    <i>
      <x v="5"/>
    </i>
    <i>
      <x v="6"/>
    </i>
    <i>
      <x v="7"/>
    </i>
    <i>
      <x v="8"/>
    </i>
    <i t="grand">
      <x/>
    </i>
  </rowItems>
  <colItems count="1">
    <i/>
  </colItems>
  <dataFields count="1">
    <dataField name="Average of Ratio Profit/Budget" fld="1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52FB6E-BE54-D842-9CC7-3A6BAF7BAC1C}" name="PivotTable9"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 firstHeaderRow="1" firstDataRow="1" firstDataCol="1"/>
  <pivotFields count="12">
    <pivotField dataField="1" showAll="0"/>
    <pivotField showAll="0"/>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s>
  <rowFields count="1">
    <field x="7"/>
  </rowFields>
  <rowItems count="3">
    <i>
      <x/>
    </i>
    <i>
      <x v="1"/>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CF3120-A4D3-F341-9168-99B7715DB727}" name="PivotTable10"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showAll="0"/>
    <pivotField showAll="0"/>
    <pivotField dataField="1"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main actor" fld="2"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A8CE57-026E-8143-A7A6-9E814E38A087}" name="PivotTable1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K25" firstHeaderRow="1" firstDataRow="2" firstDataCol="1"/>
  <pivotFields count="12">
    <pivotField dataField="1" showAll="0"/>
    <pivotField axis="axisRow" showAll="0">
      <items count="22">
        <item x="18"/>
        <item x="15"/>
        <item x="8"/>
        <item x="11"/>
        <item x="7"/>
        <item x="12"/>
        <item x="10"/>
        <item x="17"/>
        <item x="6"/>
        <item x="1"/>
        <item x="13"/>
        <item x="16"/>
        <item x="4"/>
        <item x="14"/>
        <item x="19"/>
        <item x="0"/>
        <item x="9"/>
        <item x="5"/>
        <item x="3"/>
        <item x="2"/>
        <item h="1" x="20"/>
        <item t="default"/>
      </items>
    </pivotField>
    <pivotField showAll="0"/>
    <pivotField showAll="0"/>
    <pivotField axis="axisCol" showAll="0">
      <items count="11">
        <item x="0"/>
        <item x="1"/>
        <item x="2"/>
        <item x="3"/>
        <item x="4"/>
        <item x="7"/>
        <item x="5"/>
        <item x="6"/>
        <item x="8"/>
        <item x="9"/>
        <item t="default"/>
      </items>
    </pivotField>
    <pivotField showAll="0"/>
    <pivotField showAll="0"/>
    <pivotField showAll="0"/>
    <pivotField showAll="0"/>
    <pivotField showAll="0"/>
    <pivotField showAll="0"/>
    <pivotField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4"/>
  </colFields>
  <colItems count="10">
    <i>
      <x/>
    </i>
    <i>
      <x v="1"/>
    </i>
    <i>
      <x v="2"/>
    </i>
    <i>
      <x v="3"/>
    </i>
    <i>
      <x v="4"/>
    </i>
    <i>
      <x v="5"/>
    </i>
    <i>
      <x v="6"/>
    </i>
    <i>
      <x v="7"/>
    </i>
    <i>
      <x v="8"/>
    </i>
    <i t="grand">
      <x/>
    </i>
  </colItems>
  <dataFields count="1">
    <dataField name="Count of Title" fld="0" subtotal="count" baseField="0" baseItem="0"/>
  </dataFields>
  <chartFormats count="9">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F6B96A-9E25-9644-B8F7-A9E41AD4C008}" name="PivotTable12"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K105" firstHeaderRow="1" firstDataRow="2" firstDataCol="1"/>
  <pivotFields count="12">
    <pivotField axis="axisRow" showAll="0">
      <items count="102">
        <item x="76"/>
        <item x="52"/>
        <item x="65"/>
        <item x="88"/>
        <item x="1"/>
        <item x="24"/>
        <item x="2"/>
        <item x="6"/>
        <item x="80"/>
        <item x="16"/>
        <item x="3"/>
        <item x="92"/>
        <item x="36"/>
        <item x="40"/>
        <item x="83"/>
        <item x="56"/>
        <item x="95"/>
        <item x="47"/>
        <item x="62"/>
        <item x="18"/>
        <item x="15"/>
        <item x="35"/>
        <item x="28"/>
        <item x="75"/>
        <item x="46"/>
        <item x="68"/>
        <item x="38"/>
        <item x="63"/>
        <item x="74"/>
        <item x="73"/>
        <item x="90"/>
        <item x="30"/>
        <item x="58"/>
        <item x="86"/>
        <item x="9"/>
        <item x="67"/>
        <item x="59"/>
        <item x="64"/>
        <item x="69"/>
        <item x="33"/>
        <item x="87"/>
        <item x="93"/>
        <item x="43"/>
        <item x="4"/>
        <item x="41"/>
        <item x="66"/>
        <item x="72"/>
        <item x="44"/>
        <item x="85"/>
        <item x="61"/>
        <item x="14"/>
        <item x="42"/>
        <item x="12"/>
        <item x="97"/>
        <item x="57"/>
        <item x="10"/>
        <item x="49"/>
        <item x="99"/>
        <item x="89"/>
        <item x="11"/>
        <item x="20"/>
        <item x="45"/>
        <item x="54"/>
        <item x="82"/>
        <item x="34"/>
        <item x="23"/>
        <item x="19"/>
        <item x="0"/>
        <item x="7"/>
        <item x="84"/>
        <item x="5"/>
        <item x="60"/>
        <item x="8"/>
        <item x="22"/>
        <item x="94"/>
        <item x="91"/>
        <item x="32"/>
        <item x="29"/>
        <item x="70"/>
        <item x="78"/>
        <item x="55"/>
        <item x="13"/>
        <item x="31"/>
        <item x="17"/>
        <item x="25"/>
        <item x="53"/>
        <item x="21"/>
        <item x="51"/>
        <item x="98"/>
        <item x="79"/>
        <item x="77"/>
        <item x="96"/>
        <item x="26"/>
        <item x="37"/>
        <item x="50"/>
        <item x="48"/>
        <item x="27"/>
        <item x="81"/>
        <item x="39"/>
        <item x="71"/>
        <item h="1" x="100"/>
        <item t="default"/>
      </items>
    </pivotField>
    <pivotField showAll="0"/>
    <pivotField showAll="0"/>
    <pivotField showAll="0"/>
    <pivotField axis="axisCol" showAll="0">
      <items count="11">
        <item x="0"/>
        <item x="1"/>
        <item x="2"/>
        <item x="3"/>
        <item x="4"/>
        <item x="7"/>
        <item x="5"/>
        <item x="6"/>
        <item x="8"/>
        <item x="9"/>
        <item t="default"/>
      </items>
    </pivotField>
    <pivotField showAll="0"/>
    <pivotField showAll="0"/>
    <pivotField showAll="0"/>
    <pivotField dataField="1" showAll="0">
      <items count="35">
        <item x="26"/>
        <item x="27"/>
        <item x="31"/>
        <item x="17"/>
        <item x="22"/>
        <item x="21"/>
        <item x="25"/>
        <item x="23"/>
        <item x="19"/>
        <item x="13"/>
        <item x="32"/>
        <item x="29"/>
        <item x="9"/>
        <item x="4"/>
        <item x="11"/>
        <item x="8"/>
        <item x="3"/>
        <item x="20"/>
        <item x="14"/>
        <item x="7"/>
        <item x="24"/>
        <item x="1"/>
        <item x="0"/>
        <item x="5"/>
        <item x="10"/>
        <item x="28"/>
        <item x="16"/>
        <item x="2"/>
        <item x="30"/>
        <item x="15"/>
        <item x="18"/>
        <item x="12"/>
        <item x="6"/>
        <item x="33"/>
        <item t="default"/>
      </items>
    </pivotField>
    <pivotField showAll="0"/>
    <pivotField showAll="0"/>
    <pivotField showAll="0"/>
  </pivotFields>
  <rowFields count="1">
    <field x="0"/>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4"/>
  </colFields>
  <colItems count="10">
    <i>
      <x/>
    </i>
    <i>
      <x v="1"/>
    </i>
    <i>
      <x v="2"/>
    </i>
    <i>
      <x v="3"/>
    </i>
    <i>
      <x v="4"/>
    </i>
    <i>
      <x v="5"/>
    </i>
    <i>
      <x v="6"/>
    </i>
    <i>
      <x v="7"/>
    </i>
    <i>
      <x v="8"/>
    </i>
    <i t="grand">
      <x/>
    </i>
  </colItems>
  <dataFields count="1">
    <dataField name="Sum of avg_vot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731E4B-021F-0A44-B3E3-74BB6EC93743}" name="PivotTable1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24" firstHeaderRow="0" firstDataRow="1" firstDataCol="1" rowPageCount="1" colPageCount="1"/>
  <pivotFields count="12">
    <pivotField showAll="0">
      <items count="102">
        <item x="76"/>
        <item x="52"/>
        <item x="65"/>
        <item x="88"/>
        <item x="1"/>
        <item x="24"/>
        <item x="2"/>
        <item x="6"/>
        <item x="80"/>
        <item x="16"/>
        <item x="3"/>
        <item x="92"/>
        <item x="36"/>
        <item x="40"/>
        <item x="83"/>
        <item x="56"/>
        <item x="95"/>
        <item x="47"/>
        <item x="62"/>
        <item x="18"/>
        <item x="15"/>
        <item x="35"/>
        <item x="28"/>
        <item x="75"/>
        <item x="46"/>
        <item x="68"/>
        <item x="38"/>
        <item x="63"/>
        <item x="74"/>
        <item x="73"/>
        <item x="90"/>
        <item x="30"/>
        <item x="58"/>
        <item x="86"/>
        <item x="9"/>
        <item x="67"/>
        <item x="59"/>
        <item x="64"/>
        <item x="69"/>
        <item x="33"/>
        <item x="87"/>
        <item x="93"/>
        <item x="43"/>
        <item x="4"/>
        <item x="41"/>
        <item x="66"/>
        <item x="72"/>
        <item x="44"/>
        <item x="85"/>
        <item x="61"/>
        <item x="14"/>
        <item x="42"/>
        <item x="12"/>
        <item x="97"/>
        <item x="57"/>
        <item x="10"/>
        <item x="49"/>
        <item x="99"/>
        <item x="89"/>
        <item x="11"/>
        <item x="20"/>
        <item x="45"/>
        <item x="54"/>
        <item x="82"/>
        <item x="34"/>
        <item x="23"/>
        <item x="19"/>
        <item x="0"/>
        <item x="7"/>
        <item x="84"/>
        <item x="5"/>
        <item x="60"/>
        <item x="8"/>
        <item x="22"/>
        <item x="94"/>
        <item x="91"/>
        <item x="32"/>
        <item x="29"/>
        <item x="70"/>
        <item x="78"/>
        <item x="55"/>
        <item x="13"/>
        <item x="31"/>
        <item x="17"/>
        <item x="25"/>
        <item x="53"/>
        <item x="21"/>
        <item x="51"/>
        <item x="98"/>
        <item x="79"/>
        <item x="77"/>
        <item x="96"/>
        <item x="26"/>
        <item x="37"/>
        <item x="50"/>
        <item x="48"/>
        <item x="27"/>
        <item x="81"/>
        <item x="39"/>
        <item x="71"/>
        <item x="100"/>
        <item t="default"/>
      </items>
    </pivotField>
    <pivotField axis="axisRow" showAll="0">
      <items count="22">
        <item x="18"/>
        <item x="15"/>
        <item x="8"/>
        <item x="11"/>
        <item x="7"/>
        <item x="12"/>
        <item x="10"/>
        <item x="17"/>
        <item x="6"/>
        <item x="1"/>
        <item x="13"/>
        <item x="16"/>
        <item x="4"/>
        <item x="14"/>
        <item x="19"/>
        <item x="0"/>
        <item x="9"/>
        <item x="5"/>
        <item x="3"/>
        <item x="2"/>
        <item h="1" x="20"/>
        <item t="default"/>
      </items>
    </pivotField>
    <pivotField showAll="0"/>
    <pivotField showAll="0"/>
    <pivotField axis="axisPage" showAll="0">
      <items count="11">
        <item x="0"/>
        <item x="1"/>
        <item x="2"/>
        <item x="3"/>
        <item x="4"/>
        <item x="7"/>
        <item x="5"/>
        <item x="6"/>
        <item x="8"/>
        <item x="9"/>
        <item t="default"/>
      </items>
    </pivotField>
    <pivotField showAll="0"/>
    <pivotField showAll="0"/>
    <pivotField showAll="0"/>
    <pivotField showAll="0"/>
    <pivotField dataField="1" showAll="0"/>
    <pivotField dataField="1" showAll="0"/>
    <pivotField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pageFields count="1">
    <pageField fld="4" hier="-1"/>
  </pageFields>
  <dataFields count="2">
    <dataField name="Average of Budget - Inflation Adjusted" fld="9" subtotal="average" baseField="0" baseItem="0"/>
    <dataField name="Average of USA Gross Income - Inflation Adjusted" fld="10" subtotal="average" baseField="0" baseItem="0"/>
  </dataFields>
  <chartFormats count="4">
    <chartFormat chart="1" format="10"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0"/>
          </reference>
        </references>
      </pivotArea>
    </chartFormat>
    <chartFormat chart="1" format="11" series="1">
      <pivotArea type="data" outline="0" fieldPosition="0">
        <references count="1">
          <reference field="4294967294" count="1" selected="0">
            <x v="1"/>
          </reference>
        </references>
      </pivotArea>
    </chartFormat>
    <chartFormat chart="0"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2AA3FD-42E1-3047-84D1-105C27953068}" name="PivotTable6"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55" firstHeaderRow="1" firstDataRow="2" firstDataCol="1"/>
  <pivotFields count="24">
    <pivotField axis="axisRow" showAll="0">
      <items count="52">
        <item x="1"/>
        <item x="4"/>
        <item x="32"/>
        <item x="10"/>
        <item x="19"/>
        <item x="25"/>
        <item x="5"/>
        <item x="36"/>
        <item x="20"/>
        <item x="37"/>
        <item x="38"/>
        <item x="15"/>
        <item x="8"/>
        <item x="39"/>
        <item x="26"/>
        <item x="33"/>
        <item x="21"/>
        <item x="45"/>
        <item x="27"/>
        <item x="28"/>
        <item x="46"/>
        <item x="9"/>
        <item x="34"/>
        <item x="40"/>
        <item x="29"/>
        <item x="41"/>
        <item x="2"/>
        <item x="30"/>
        <item x="47"/>
        <item x="35"/>
        <item x="3"/>
        <item x="16"/>
        <item x="11"/>
        <item x="0"/>
        <item x="31"/>
        <item x="42"/>
        <item x="48"/>
        <item x="6"/>
        <item x="49"/>
        <item x="43"/>
        <item x="12"/>
        <item x="23"/>
        <item x="24"/>
        <item x="14"/>
        <item x="44"/>
        <item x="18"/>
        <item x="17"/>
        <item x="22"/>
        <item x="7"/>
        <item x="13"/>
        <item h="1" x="50"/>
        <item t="default"/>
      </items>
    </pivotField>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7">
        <item x="14"/>
        <item x="13"/>
        <item x="12"/>
        <item x="11"/>
        <item x="10"/>
        <item x="9"/>
        <item x="8"/>
        <item x="7"/>
        <item x="6"/>
        <item x="5"/>
        <item x="4"/>
        <item x="3"/>
        <item x="2"/>
        <item x="1"/>
        <item x="0"/>
        <item x="15"/>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1"/>
  </colFields>
  <colItems count="3">
    <i>
      <x/>
    </i>
    <i>
      <x v="1"/>
    </i>
    <i t="grand">
      <x/>
    </i>
  </colItems>
  <dataFields count="1">
    <dataField name="Sum of Grand Total" fld="23" baseField="0" baseItem="0"/>
  </dataFields>
  <chartFormats count="53">
    <chartFormat chart="0" format="2" series="1">
      <pivotArea type="data" outline="0" fieldPosition="0">
        <references count="1">
          <reference field="0" count="1" selected="0">
            <x v="1"/>
          </reference>
        </references>
      </pivotArea>
    </chartFormat>
    <chartFormat chart="0" format="3" series="1">
      <pivotArea type="data" outline="0" fieldPosition="0">
        <references count="1">
          <reference field="0" count="1" selected="0">
            <x v="2"/>
          </reference>
        </references>
      </pivotArea>
    </chartFormat>
    <chartFormat chart="0" format="4" series="1">
      <pivotArea type="data" outline="0" fieldPosition="0">
        <references count="1">
          <reference field="0" count="1" selected="0">
            <x v="3"/>
          </reference>
        </references>
      </pivotArea>
    </chartFormat>
    <chartFormat chart="0" format="5" series="1">
      <pivotArea type="data" outline="0" fieldPosition="0">
        <references count="1">
          <reference field="0" count="1" selected="0">
            <x v="4"/>
          </reference>
        </references>
      </pivotArea>
    </chartFormat>
    <chartFormat chart="0" format="6" series="1">
      <pivotArea type="data" outline="0" fieldPosition="0">
        <references count="1">
          <reference field="0" count="1" selected="0">
            <x v="5"/>
          </reference>
        </references>
      </pivotArea>
    </chartFormat>
    <chartFormat chart="0" format="7" series="1">
      <pivotArea type="data" outline="0" fieldPosition="0">
        <references count="1">
          <reference field="0" count="1" selected="0">
            <x v="6"/>
          </reference>
        </references>
      </pivotArea>
    </chartFormat>
    <chartFormat chart="0" format="8" series="1">
      <pivotArea type="data" outline="0" fieldPosition="0">
        <references count="1">
          <reference field="0" count="1" selected="0">
            <x v="7"/>
          </reference>
        </references>
      </pivotArea>
    </chartFormat>
    <chartFormat chart="0" format="9" series="1">
      <pivotArea type="data" outline="0" fieldPosition="0">
        <references count="1">
          <reference field="0" count="1" selected="0">
            <x v="8"/>
          </reference>
        </references>
      </pivotArea>
    </chartFormat>
    <chartFormat chart="0" format="10" series="1">
      <pivotArea type="data" outline="0" fieldPosition="0">
        <references count="1">
          <reference field="0" count="1" selected="0">
            <x v="9"/>
          </reference>
        </references>
      </pivotArea>
    </chartFormat>
    <chartFormat chart="0" format="11" series="1">
      <pivotArea type="data" outline="0" fieldPosition="0">
        <references count="1">
          <reference field="0" count="1" selected="0">
            <x v="10"/>
          </reference>
        </references>
      </pivotArea>
    </chartFormat>
    <chartFormat chart="0" format="12" series="1">
      <pivotArea type="data" outline="0" fieldPosition="0">
        <references count="1">
          <reference field="0" count="1" selected="0">
            <x v="11"/>
          </reference>
        </references>
      </pivotArea>
    </chartFormat>
    <chartFormat chart="0" format="13" series="1">
      <pivotArea type="data" outline="0" fieldPosition="0">
        <references count="1">
          <reference field="0" count="1" selected="0">
            <x v="12"/>
          </reference>
        </references>
      </pivotArea>
    </chartFormat>
    <chartFormat chart="0" format="14" series="1">
      <pivotArea type="data" outline="0" fieldPosition="0">
        <references count="1">
          <reference field="0" count="1" selected="0">
            <x v="13"/>
          </reference>
        </references>
      </pivotArea>
    </chartFormat>
    <chartFormat chart="0" format="15" series="1">
      <pivotArea type="data" outline="0" fieldPosition="0">
        <references count="1">
          <reference field="0" count="1" selected="0">
            <x v="14"/>
          </reference>
        </references>
      </pivotArea>
    </chartFormat>
    <chartFormat chart="0" format="16" series="1">
      <pivotArea type="data" outline="0" fieldPosition="0">
        <references count="1">
          <reference field="0" count="1" selected="0">
            <x v="15"/>
          </reference>
        </references>
      </pivotArea>
    </chartFormat>
    <chartFormat chart="0" format="17" series="1">
      <pivotArea type="data" outline="0" fieldPosition="0">
        <references count="1">
          <reference field="0" count="1" selected="0">
            <x v="16"/>
          </reference>
        </references>
      </pivotArea>
    </chartFormat>
    <chartFormat chart="0" format="18" series="1">
      <pivotArea type="data" outline="0" fieldPosition="0">
        <references count="1">
          <reference field="0" count="1" selected="0">
            <x v="17"/>
          </reference>
        </references>
      </pivotArea>
    </chartFormat>
    <chartFormat chart="0" format="19" series="1">
      <pivotArea type="data" outline="0" fieldPosition="0">
        <references count="1">
          <reference field="0" count="1" selected="0">
            <x v="18"/>
          </reference>
        </references>
      </pivotArea>
    </chartFormat>
    <chartFormat chart="0" format="20" series="1">
      <pivotArea type="data" outline="0" fieldPosition="0">
        <references count="1">
          <reference field="0" count="1" selected="0">
            <x v="19"/>
          </reference>
        </references>
      </pivotArea>
    </chartFormat>
    <chartFormat chart="0" format="21" series="1">
      <pivotArea type="data" outline="0" fieldPosition="0">
        <references count="1">
          <reference field="0" count="1" selected="0">
            <x v="20"/>
          </reference>
        </references>
      </pivotArea>
    </chartFormat>
    <chartFormat chart="0" format="22" series="1">
      <pivotArea type="data" outline="0" fieldPosition="0">
        <references count="1">
          <reference field="0" count="1" selected="0">
            <x v="21"/>
          </reference>
        </references>
      </pivotArea>
    </chartFormat>
    <chartFormat chart="0" format="23" series="1">
      <pivotArea type="data" outline="0" fieldPosition="0">
        <references count="1">
          <reference field="0" count="1" selected="0">
            <x v="22"/>
          </reference>
        </references>
      </pivotArea>
    </chartFormat>
    <chartFormat chart="0" format="24" series="1">
      <pivotArea type="data" outline="0" fieldPosition="0">
        <references count="1">
          <reference field="0" count="1" selected="0">
            <x v="23"/>
          </reference>
        </references>
      </pivotArea>
    </chartFormat>
    <chartFormat chart="0" format="25" series="1">
      <pivotArea type="data" outline="0" fieldPosition="0">
        <references count="1">
          <reference field="0" count="1" selected="0">
            <x v="24"/>
          </reference>
        </references>
      </pivotArea>
    </chartFormat>
    <chartFormat chart="0" format="26" series="1">
      <pivotArea type="data" outline="0" fieldPosition="0">
        <references count="1">
          <reference field="0" count="1" selected="0">
            <x v="25"/>
          </reference>
        </references>
      </pivotArea>
    </chartFormat>
    <chartFormat chart="0" format="27" series="1">
      <pivotArea type="data" outline="0" fieldPosition="0">
        <references count="1">
          <reference field="0" count="1" selected="0">
            <x v="26"/>
          </reference>
        </references>
      </pivotArea>
    </chartFormat>
    <chartFormat chart="0" format="28" series="1">
      <pivotArea type="data" outline="0" fieldPosition="0">
        <references count="1">
          <reference field="0" count="1" selected="0">
            <x v="27"/>
          </reference>
        </references>
      </pivotArea>
    </chartFormat>
    <chartFormat chart="0" format="29" series="1">
      <pivotArea type="data" outline="0" fieldPosition="0">
        <references count="1">
          <reference field="0" count="1" selected="0">
            <x v="28"/>
          </reference>
        </references>
      </pivotArea>
    </chartFormat>
    <chartFormat chart="0" format="30" series="1">
      <pivotArea type="data" outline="0" fieldPosition="0">
        <references count="1">
          <reference field="0" count="1" selected="0">
            <x v="29"/>
          </reference>
        </references>
      </pivotArea>
    </chartFormat>
    <chartFormat chart="0" format="31" series="1">
      <pivotArea type="data" outline="0" fieldPosition="0">
        <references count="1">
          <reference field="0" count="1" selected="0">
            <x v="30"/>
          </reference>
        </references>
      </pivotArea>
    </chartFormat>
    <chartFormat chart="0" format="32" series="1">
      <pivotArea type="data" outline="0" fieldPosition="0">
        <references count="1">
          <reference field="0" count="1" selected="0">
            <x v="31"/>
          </reference>
        </references>
      </pivotArea>
    </chartFormat>
    <chartFormat chart="0" format="33" series="1">
      <pivotArea type="data" outline="0" fieldPosition="0">
        <references count="1">
          <reference field="0" count="1" selected="0">
            <x v="32"/>
          </reference>
        </references>
      </pivotArea>
    </chartFormat>
    <chartFormat chart="0" format="34" series="1">
      <pivotArea type="data" outline="0" fieldPosition="0">
        <references count="1">
          <reference field="0" count="1" selected="0">
            <x v="33"/>
          </reference>
        </references>
      </pivotArea>
    </chartFormat>
    <chartFormat chart="0" format="35" series="1">
      <pivotArea type="data" outline="0" fieldPosition="0">
        <references count="1">
          <reference field="0" count="1" selected="0">
            <x v="34"/>
          </reference>
        </references>
      </pivotArea>
    </chartFormat>
    <chartFormat chart="0" format="36" series="1">
      <pivotArea type="data" outline="0" fieldPosition="0">
        <references count="1">
          <reference field="0" count="1" selected="0">
            <x v="35"/>
          </reference>
        </references>
      </pivotArea>
    </chartFormat>
    <chartFormat chart="0" format="37" series="1">
      <pivotArea type="data" outline="0" fieldPosition="0">
        <references count="1">
          <reference field="0" count="1" selected="0">
            <x v="36"/>
          </reference>
        </references>
      </pivotArea>
    </chartFormat>
    <chartFormat chart="0" format="38" series="1">
      <pivotArea type="data" outline="0" fieldPosition="0">
        <references count="1">
          <reference field="0" count="1" selected="0">
            <x v="37"/>
          </reference>
        </references>
      </pivotArea>
    </chartFormat>
    <chartFormat chart="0" format="39" series="1">
      <pivotArea type="data" outline="0" fieldPosition="0">
        <references count="1">
          <reference field="0" count="1" selected="0">
            <x v="38"/>
          </reference>
        </references>
      </pivotArea>
    </chartFormat>
    <chartFormat chart="0" format="40" series="1">
      <pivotArea type="data" outline="0" fieldPosition="0">
        <references count="1">
          <reference field="0" count="1" selected="0">
            <x v="39"/>
          </reference>
        </references>
      </pivotArea>
    </chartFormat>
    <chartFormat chart="0" format="41" series="1">
      <pivotArea type="data" outline="0" fieldPosition="0">
        <references count="1">
          <reference field="0" count="1" selected="0">
            <x v="40"/>
          </reference>
        </references>
      </pivotArea>
    </chartFormat>
    <chartFormat chart="0" format="42" series="1">
      <pivotArea type="data" outline="0" fieldPosition="0">
        <references count="1">
          <reference field="0" count="1" selected="0">
            <x v="41"/>
          </reference>
        </references>
      </pivotArea>
    </chartFormat>
    <chartFormat chart="0" format="43" series="1">
      <pivotArea type="data" outline="0" fieldPosition="0">
        <references count="1">
          <reference field="0" count="1" selected="0">
            <x v="42"/>
          </reference>
        </references>
      </pivotArea>
    </chartFormat>
    <chartFormat chart="0" format="44" series="1">
      <pivotArea type="data" outline="0" fieldPosition="0">
        <references count="1">
          <reference field="0" count="1" selected="0">
            <x v="43"/>
          </reference>
        </references>
      </pivotArea>
    </chartFormat>
    <chartFormat chart="0" format="45" series="1">
      <pivotArea type="data" outline="0" fieldPosition="0">
        <references count="1">
          <reference field="0" count="1" selected="0">
            <x v="44"/>
          </reference>
        </references>
      </pivotArea>
    </chartFormat>
    <chartFormat chart="0" format="46" series="1">
      <pivotArea type="data" outline="0" fieldPosition="0">
        <references count="1">
          <reference field="0" count="1" selected="0">
            <x v="45"/>
          </reference>
        </references>
      </pivotArea>
    </chartFormat>
    <chartFormat chart="0" format="47" series="1">
      <pivotArea type="data" outline="0" fieldPosition="0">
        <references count="1">
          <reference field="0" count="1" selected="0">
            <x v="46"/>
          </reference>
        </references>
      </pivotArea>
    </chartFormat>
    <chartFormat chart="0" format="48" series="1">
      <pivotArea type="data" outline="0" fieldPosition="0">
        <references count="1">
          <reference field="0" count="1" selected="0">
            <x v="47"/>
          </reference>
        </references>
      </pivotArea>
    </chartFormat>
    <chartFormat chart="0" format="49" series="1">
      <pivotArea type="data" outline="0" fieldPosition="0">
        <references count="1">
          <reference field="0" count="1" selected="0">
            <x v="48"/>
          </reference>
        </references>
      </pivotArea>
    </chartFormat>
    <chartFormat chart="0" format="50" series="1">
      <pivotArea type="data" outline="0" fieldPosition="0">
        <references count="1">
          <reference field="0" count="1" selected="0">
            <x v="49"/>
          </reference>
        </references>
      </pivotArea>
    </chartFormat>
    <chartFormat chart="0" format="51" series="1">
      <pivotArea type="data" outline="0" fieldPosition="0">
        <references count="1">
          <reference field="0" count="1" selected="0">
            <x v="0"/>
          </reference>
        </references>
      </pivotArea>
    </chartFormat>
    <chartFormat chart="0" format="52" series="1">
      <pivotArea type="data" outline="0" fieldPosition="0">
        <references count="1">
          <reference field="4294967294" count="1" selected="0">
            <x v="0"/>
          </reference>
        </references>
      </pivotArea>
    </chartFormat>
    <chartFormat chart="0" format="53" series="1">
      <pivotArea type="data" outline="0" fieldPosition="0">
        <references count="2">
          <reference field="4294967294" count="1" selected="0">
            <x v="0"/>
          </reference>
          <reference field="1" count="1" selected="0">
            <x v="1"/>
          </reference>
        </references>
      </pivotArea>
    </chartFormat>
    <chartFormat chart="0" format="54"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8CD092-0198-3B41-AEBA-4E14F9E81FB2}" name="PivotTable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X2305" firstHeaderRow="1" firstDataRow="2" firstDataCol="1"/>
  <pivotFields count="28">
    <pivotField showAll="0"/>
    <pivotField dataField="1" showAll="0">
      <items count="5111">
        <item x="2196"/>
        <item x="475"/>
        <item x="1688"/>
        <item x="1777"/>
        <item x="1647"/>
        <item x="1722"/>
        <item x="4559"/>
        <item x="4376"/>
        <item x="1560"/>
        <item x="3881"/>
        <item x="4914"/>
        <item x="1314"/>
        <item x="3068"/>
        <item x="1535"/>
        <item x="5062"/>
        <item x="4800"/>
        <item x="2532"/>
        <item x="224"/>
        <item x="4832"/>
        <item x="3106"/>
        <item x="4940"/>
        <item x="4107"/>
        <item x="634"/>
        <item x="4991"/>
        <item x="2269"/>
        <item x="570"/>
        <item x="2059"/>
        <item x="2655"/>
        <item x="3201"/>
        <item x="3032"/>
        <item x="1778"/>
        <item x="259"/>
        <item x="3289"/>
        <item x="4998"/>
        <item x="2404"/>
        <item x="1229"/>
        <item x="3735"/>
        <item x="2515"/>
        <item x="1561"/>
        <item x="3118"/>
        <item x="1488"/>
        <item x="1847"/>
        <item x="214"/>
        <item x="4598"/>
        <item x="2482"/>
        <item x="2867"/>
        <item x="3595"/>
        <item x="4787"/>
        <item x="3031"/>
        <item x="833"/>
        <item x="4444"/>
        <item x="3618"/>
        <item x="1421"/>
        <item x="111"/>
        <item x="1526"/>
        <item x="2197"/>
        <item x="3115"/>
        <item x="1758"/>
        <item x="746"/>
        <item x="2687"/>
        <item x="3734"/>
        <item x="88"/>
        <item x="4473"/>
        <item x="3273"/>
        <item x="5070"/>
        <item x="704"/>
        <item x="2634"/>
        <item x="3783"/>
        <item x="152"/>
        <item x="4646"/>
        <item x="657"/>
        <item x="2225"/>
        <item x="165"/>
        <item x="575"/>
        <item x="1634"/>
        <item x="3705"/>
        <item x="5042"/>
        <item x="1114"/>
        <item x="1165"/>
        <item x="3153"/>
        <item x="2662"/>
        <item x="282"/>
        <item x="3053"/>
        <item x="864"/>
        <item x="2137"/>
        <item x="1771"/>
        <item x="2799"/>
        <item x="328"/>
        <item x="4287"/>
        <item x="4198"/>
        <item x="4104"/>
        <item x="4958"/>
        <item x="2779"/>
        <item x="2960"/>
        <item x="3824"/>
        <item x="876"/>
        <item x="2741"/>
        <item x="3386"/>
        <item x="4501"/>
        <item x="2270"/>
        <item x="5023"/>
        <item x="4297"/>
        <item x="3899"/>
        <item x="613"/>
        <item x="1281"/>
        <item x="1025"/>
        <item x="1809"/>
        <item x="4094"/>
        <item x="4854"/>
        <item x="4191"/>
        <item x="466"/>
        <item x="3038"/>
        <item x="3462"/>
        <item x="3233"/>
        <item x="2345"/>
        <item x="4982"/>
        <item x="923"/>
        <item x="4557"/>
        <item x="4523"/>
        <item x="992"/>
        <item x="5055"/>
        <item x="3326"/>
        <item x="4995"/>
        <item x="2216"/>
        <item x="3122"/>
        <item x="3423"/>
        <item x="2999"/>
        <item x="4664"/>
        <item x="4837"/>
        <item x="3689"/>
        <item x="3125"/>
        <item x="2396"/>
        <item x="780"/>
        <item x="1224"/>
        <item x="1418"/>
        <item x="599"/>
        <item x="3749"/>
        <item x="4054"/>
        <item x="4730"/>
        <item x="1215"/>
        <item x="4124"/>
        <item x="947"/>
        <item x="129"/>
        <item x="2376"/>
        <item x="2707"/>
        <item x="3892"/>
        <item x="2675"/>
        <item x="1607"/>
        <item x="1175"/>
        <item x="705"/>
        <item x="451"/>
        <item x="1989"/>
        <item x="353"/>
        <item x="3970"/>
        <item x="4253"/>
        <item x="4110"/>
        <item x="3530"/>
        <item x="2510"/>
        <item x="4208"/>
        <item x="2191"/>
        <item x="1349"/>
        <item x="4360"/>
        <item x="3727"/>
        <item x="4881"/>
        <item x="4928"/>
        <item x="1242"/>
        <item x="865"/>
        <item x="2264"/>
        <item x="4935"/>
        <item x="2751"/>
        <item x="2841"/>
        <item x="725"/>
        <item x="2986"/>
        <item x="4307"/>
        <item x="1852"/>
        <item x="2537"/>
        <item x="4225"/>
        <item x="2679"/>
        <item x="999"/>
        <item x="2505"/>
        <item x="535"/>
        <item x="2479"/>
        <item x="3146"/>
        <item x="2527"/>
        <item x="226"/>
        <item x="2487"/>
        <item x="2419"/>
        <item x="329"/>
        <item x="3584"/>
        <item x="3109"/>
        <item x="4846"/>
        <item x="497"/>
        <item x="3409"/>
        <item x="405"/>
        <item x="3721"/>
        <item x="3132"/>
        <item x="2950"/>
        <item x="3131"/>
        <item x="3523"/>
        <item x="1135"/>
        <item x="1497"/>
        <item x="3079"/>
        <item x="4861"/>
        <item x="4106"/>
        <item x="2294"/>
        <item x="1032"/>
        <item x="461"/>
        <item x="3398"/>
        <item x="3660"/>
        <item x="4843"/>
        <item x="2347"/>
        <item x="2184"/>
        <item x="2139"/>
        <item x="4463"/>
        <item x="3675"/>
        <item x="4426"/>
        <item x="3399"/>
        <item x="3336"/>
        <item x="1011"/>
        <item x="2007"/>
        <item x="4469"/>
        <item x="3363"/>
        <item x="695"/>
        <item x="945"/>
        <item x="2525"/>
        <item x="4855"/>
        <item x="2189"/>
        <item x="4986"/>
        <item x="3755"/>
        <item x="3494"/>
        <item x="4427"/>
        <item x="2438"/>
        <item x="2815"/>
        <item x="1460"/>
        <item x="4873"/>
        <item x="4596"/>
        <item x="4828"/>
        <item x="1388"/>
        <item x="871"/>
        <item x="3114"/>
        <item x="727"/>
        <item x="3275"/>
        <item x="4691"/>
        <item x="887"/>
        <item x="3265"/>
        <item x="1074"/>
        <item x="360"/>
        <item x="4506"/>
        <item x="221"/>
        <item x="2251"/>
        <item x="3974"/>
        <item x="3803"/>
        <item x="1869"/>
        <item x="1458"/>
        <item x="2071"/>
        <item x="505"/>
        <item x="3222"/>
        <item x="2262"/>
        <item x="4488"/>
        <item x="3585"/>
        <item x="1518"/>
        <item x="4331"/>
        <item x="1248"/>
        <item x="4671"/>
        <item x="49"/>
        <item x="620"/>
        <item x="4250"/>
        <item x="4317"/>
        <item x="123"/>
        <item x="2649"/>
        <item x="1033"/>
        <item x="80"/>
        <item x="875"/>
        <item x="3281"/>
        <item x="4453"/>
        <item x="2581"/>
        <item x="1106"/>
        <item x="2157"/>
        <item x="3138"/>
        <item x="4118"/>
        <item x="2625"/>
        <item x="4956"/>
        <item x="1274"/>
        <item x="2430"/>
        <item x="439"/>
        <item x="4799"/>
        <item x="3518"/>
        <item x="1639"/>
        <item x="1857"/>
        <item x="3995"/>
        <item x="4259"/>
        <item x="3391"/>
        <item x="4292"/>
        <item x="3368"/>
        <item x="332"/>
        <item x="757"/>
        <item x="387"/>
        <item x="40"/>
        <item x="3123"/>
        <item x="3711"/>
        <item x="323"/>
        <item x="4206"/>
        <item x="793"/>
        <item x="3348"/>
        <item x="343"/>
        <item x="3117"/>
        <item x="1429"/>
        <item x="1662"/>
        <item x="1410"/>
        <item x="2495"/>
        <item x="904"/>
        <item x="1002"/>
        <item x="578"/>
        <item x="681"/>
        <item x="2622"/>
        <item x="937"/>
        <item x="3935"/>
        <item x="2630"/>
        <item x="5033"/>
        <item x="2900"/>
        <item x="265"/>
        <item x="4835"/>
        <item x="1941"/>
        <item x="643"/>
        <item x="3553"/>
        <item x="1920"/>
        <item x="192"/>
        <item x="3283"/>
        <item x="3366"/>
        <item x="4210"/>
        <item x="5050"/>
        <item x="4645"/>
        <item x="1322"/>
        <item x="3405"/>
        <item x="4043"/>
        <item x="755"/>
        <item x="3907"/>
        <item x="4640"/>
        <item x="2991"/>
        <item x="3034"/>
        <item x="2897"/>
        <item x="1725"/>
        <item x="4637"/>
        <item x="4387"/>
        <item x="2056"/>
        <item x="244"/>
        <item x="3505"/>
        <item x="94"/>
        <item x="694"/>
        <item x="1690"/>
        <item x="3357"/>
        <item x="4801"/>
        <item x="1925"/>
        <item x="915"/>
        <item x="1574"/>
        <item x="2947"/>
        <item x="1413"/>
        <item x="486"/>
        <item x="3345"/>
        <item x="4905"/>
        <item x="1371"/>
        <item x="1023"/>
        <item x="2847"/>
        <item x="2989"/>
        <item x="2275"/>
        <item x="4862"/>
        <item x="4943"/>
        <item x="2121"/>
        <item x="1749"/>
        <item x="782"/>
        <item x="4681"/>
        <item x="3961"/>
        <item x="652"/>
        <item x="4049"/>
        <item x="2776"/>
        <item x="2886"/>
        <item x="881"/>
        <item x="2036"/>
        <item x="2136"/>
        <item x="4738"/>
        <item x="4071"/>
        <item x="4285"/>
        <item x="3834"/>
        <item x="3224"/>
        <item x="3647"/>
        <item x="2700"/>
        <item x="4836"/>
        <item x="2004"/>
        <item x="1209"/>
        <item x="2922"/>
        <item x="1352"/>
        <item x="713"/>
        <item x="4279"/>
        <item x="1076"/>
        <item x="4903"/>
        <item x="4976"/>
        <item x="1403"/>
        <item x="1655"/>
        <item x="275"/>
        <item x="1734"/>
        <item x="3119"/>
        <item x="3922"/>
        <item x="1884"/>
        <item x="2953"/>
        <item x="1817"/>
        <item x="1394"/>
        <item x="2762"/>
        <item x="4704"/>
        <item x="597"/>
        <item x="1582"/>
        <item x="3379"/>
        <item x="616"/>
        <item x="2740"/>
        <item x="104"/>
        <item x="3055"/>
        <item x="118"/>
        <item x="1824"/>
        <item x="5076"/>
        <item x="3904"/>
        <item x="4441"/>
        <item x="4439"/>
        <item x="1042"/>
        <item x="1828"/>
        <item x="217"/>
        <item x="2503"/>
        <item x="4820"/>
        <item x="4636"/>
        <item x="821"/>
        <item x="3991"/>
        <item x="1428"/>
        <item x="1523"/>
        <item x="4314"/>
        <item x="395"/>
        <item x="4393"/>
        <item x="2057"/>
        <item x="991"/>
        <item x="4612"/>
        <item x="3481"/>
        <item x="4003"/>
        <item x="3942"/>
        <item x="3934"/>
        <item x="3335"/>
        <item x="2973"/>
        <item x="100"/>
        <item x="523"/>
        <item x="4144"/>
        <item x="4535"/>
        <item x="1262"/>
        <item x="4087"/>
        <item x="658"/>
        <item x="3384"/>
        <item x="2694"/>
        <item x="4880"/>
        <item x="3699"/>
        <item x="4994"/>
        <item x="5029"/>
        <item x="498"/>
        <item x="3728"/>
        <item x="16"/>
        <item x="218"/>
        <item x="4320"/>
        <item x="4407"/>
        <item x="1844"/>
        <item x="5096"/>
        <item x="3754"/>
        <item x="661"/>
        <item x="1088"/>
        <item x="234"/>
        <item x="4391"/>
        <item x="2949"/>
        <item x="1018"/>
        <item x="251"/>
        <item x="2201"/>
        <item x="3986"/>
        <item x="242"/>
        <item x="4232"/>
        <item x="1956"/>
        <item x="3566"/>
        <item x="635"/>
        <item x="834"/>
        <item x="4315"/>
        <item x="1853"/>
        <item x="3848"/>
        <item x="4906"/>
        <item x="3307"/>
        <item x="951"/>
        <item x="2879"/>
        <item x="1296"/>
        <item x="431"/>
        <item x="1424"/>
        <item x="3860"/>
        <item x="4851"/>
        <item x="1052"/>
        <item x="4964"/>
        <item x="4120"/>
        <item x="4932"/>
        <item x="4592"/>
        <item x="109"/>
        <item x="527"/>
        <item x="2033"/>
        <item x="2593"/>
        <item x="4526"/>
        <item x="137"/>
        <item x="2908"/>
        <item x="2938"/>
        <item x="1091"/>
        <item x="1916"/>
        <item x="4816"/>
        <item x="2468"/>
        <item x="2795"/>
        <item x="3676"/>
        <item x="2617"/>
        <item x="3040"/>
        <item x="4036"/>
        <item x="852"/>
        <item x="1519"/>
        <item x="715"/>
        <item x="1316"/>
        <item x="276"/>
        <item x="2170"/>
        <item x="1166"/>
        <item x="1769"/>
        <item x="3257"/>
        <item x="3290"/>
        <item x="4077"/>
        <item x="3725"/>
        <item x="4"/>
        <item x="1112"/>
        <item x="589"/>
        <item x="1193"/>
        <item x="3545"/>
        <item x="3010"/>
        <item x="56"/>
        <item x="2498"/>
        <item x="1171"/>
        <item x="1284"/>
        <item x="868"/>
        <item x="4485"/>
        <item x="2712"/>
        <item x="1748"/>
        <item x="3913"/>
        <item x="499"/>
        <item x="4985"/>
        <item x="3996"/>
        <item x="4941"/>
        <item x="1474"/>
        <item x="924"/>
        <item x="3254"/>
        <item x="4130"/>
        <item x="3270"/>
        <item x="3589"/>
        <item x="245"/>
        <item x="4452"/>
        <item x="3130"/>
        <item x="4435"/>
        <item x="5094"/>
        <item x="2254"/>
        <item x="1068"/>
        <item x="2519"/>
        <item x="595"/>
        <item x="3126"/>
        <item x="4162"/>
        <item x="976"/>
        <item x="3714"/>
        <item x="1674"/>
        <item x="4993"/>
        <item x="4907"/>
        <item x="1992"/>
        <item x="1971"/>
        <item x="2093"/>
        <item x="3673"/>
        <item x="2422"/>
        <item x="443"/>
        <item x="734"/>
        <item x="3751"/>
        <item x="2894"/>
        <item x="204"/>
        <item x="1365"/>
        <item x="2935"/>
        <item x="1501"/>
        <item x="1520"/>
        <item x="347"/>
        <item x="252"/>
        <item x="766"/>
        <item x="2043"/>
        <item x="4302"/>
        <item x="1627"/>
        <item x="3306"/>
        <item x="4655"/>
        <item x="2391"/>
        <item x="362"/>
        <item x="3949"/>
        <item x="1375"/>
        <item x="2259"/>
        <item x="3160"/>
        <item x="3247"/>
        <item x="3927"/>
        <item x="2535"/>
        <item x="3973"/>
        <item x="5002"/>
        <item x="839"/>
        <item x="151"/>
        <item x="2349"/>
        <item x="4362"/>
        <item x="2243"/>
        <item x="4971"/>
        <item x="3491"/>
        <item x="1563"/>
        <item x="2276"/>
        <item x="2533"/>
        <item x="909"/>
        <item x="3087"/>
        <item x="440"/>
        <item x="441"/>
        <item x="2794"/>
        <item x="4088"/>
        <item x="3408"/>
        <item x="1601"/>
        <item x="1616"/>
        <item x="2151"/>
        <item x="1718"/>
        <item x="4025"/>
        <item x="4962"/>
        <item x="150"/>
        <item x="3438"/>
        <item x="946"/>
        <item x="1498"/>
        <item x="3026"/>
        <item x="3276"/>
        <item x="3148"/>
        <item x="2373"/>
        <item x="74"/>
        <item x="1273"/>
        <item x="5046"/>
        <item x="2042"/>
        <item x="4938"/>
        <item x="2509"/>
        <item x="3960"/>
        <item x="556"/>
        <item x="1195"/>
        <item x="1527"/>
        <item x="4227"/>
        <item x="3322"/>
        <item x="667"/>
        <item x="158"/>
        <item x="1127"/>
        <item x="3174"/>
        <item x="258"/>
        <item x="627"/>
        <item x="3833"/>
        <item x="4746"/>
        <item x="4274"/>
        <item x="3853"/>
        <item x="2406"/>
        <item x="166"/>
        <item x="1490"/>
        <item x="553"/>
        <item x="660"/>
        <item x="1833"/>
        <item x="3295"/>
        <item x="124"/>
        <item x="677"/>
        <item x="1202"/>
        <item x="739"/>
        <item x="4856"/>
        <item x="3829"/>
        <item x="939"/>
        <item x="4913"/>
        <item x="274"/>
        <item x="2964"/>
        <item x="1478"/>
        <item x="1212"/>
        <item x="3864"/>
        <item x="2125"/>
        <item x="146"/>
        <item x="2859"/>
        <item x="2119"/>
        <item x="4926"/>
        <item x="2344"/>
        <item x="194"/>
        <item x="836"/>
        <item x="2084"/>
        <item x="4741"/>
        <item x="4247"/>
        <item x="3559"/>
        <item x="1931"/>
        <item x="2592"/>
        <item x="4565"/>
        <item x="4685"/>
        <item x="922"/>
        <item x="983"/>
        <item x="1192"/>
        <item x="4950"/>
        <item x="4701"/>
        <item x="3416"/>
        <item x="1177"/>
        <item x="2890"/>
        <item x="958"/>
        <item x="2099"/>
        <item x="1288"/>
        <item x="2951"/>
        <item x="4322"/>
        <item x="1210"/>
        <item x="717"/>
        <item x="2944"/>
        <item x="325"/>
        <item x="4657"/>
        <item x="1948"/>
        <item x="5008"/>
        <item x="4722"/>
        <item x="3309"/>
        <item x="197"/>
        <item x="645"/>
        <item x="4990"/>
        <item x="1162"/>
        <item x="2716"/>
        <item x="2642"/>
        <item x="1285"/>
        <item x="2489"/>
        <item x="3873"/>
        <item x="2569"/>
        <item x="263"/>
        <item x="794"/>
        <item x="1855"/>
        <item x="703"/>
        <item x="537"/>
        <item x="416"/>
        <item x="2862"/>
        <item x="381"/>
        <item x="1677"/>
        <item x="2744"/>
        <item x="344"/>
        <item x="4553"/>
        <item x="2277"/>
        <item x="2932"/>
        <item x="2423"/>
        <item x="2079"/>
        <item x="3946"/>
        <item x="2587"/>
        <item x="1517"/>
        <item x="4325"/>
        <item x="1954"/>
        <item x="914"/>
        <item x="636"/>
        <item x="1914"/>
        <item x="2314"/>
        <item x="2852"/>
        <item x="4497"/>
        <item x="4256"/>
        <item x="840"/>
        <item x="4803"/>
        <item x="3608"/>
        <item x="5051"/>
        <item x="4134"/>
        <item x="4522"/>
        <item x="1089"/>
        <item x="5048"/>
        <item x="4797"/>
        <item x="1100"/>
        <item x="4272"/>
        <item x="1604"/>
        <item x="3424"/>
        <item x="298"/>
        <item x="4202"/>
        <item x="4438"/>
        <item x="3015"/>
        <item x="3640"/>
        <item x="4798"/>
        <item x="1069"/>
        <item x="796"/>
        <item x="3261"/>
        <item x="3911"/>
        <item x="3501"/>
        <item x="1681"/>
        <item x="718"/>
        <item x="2589"/>
        <item x="4304"/>
        <item x="3268"/>
        <item x="928"/>
        <item x="1904"/>
        <item x="1324"/>
        <item x="2546"/>
        <item x="1111"/>
        <item x="3350"/>
        <item x="952"/>
        <item x="66"/>
        <item x="3305"/>
        <item x="1183"/>
        <item x="432"/>
        <item x="4740"/>
        <item x="302"/>
        <item x="2706"/>
        <item x="783"/>
        <item x="102"/>
        <item x="2948"/>
        <item x="3880"/>
        <item x="2421"/>
        <item x="2651"/>
        <item x="1596"/>
        <item x="841"/>
        <item x="2320"/>
        <item x="212"/>
        <item x="2965"/>
        <item x="2268"/>
        <item x="4440"/>
        <item x="2511"/>
        <item x="3407"/>
        <item x="1805"/>
        <item x="669"/>
        <item x="4875"/>
        <item x="2778"/>
        <item x="1984"/>
        <item x="433"/>
        <item x="930"/>
        <item x="1325"/>
        <item x="4668"/>
        <item x="3406"/>
        <item x="1012"/>
        <item x="1377"/>
        <item x="2907"/>
        <item x="1691"/>
        <item x="59"/>
        <item x="644"/>
        <item x="335"/>
        <item x="1293"/>
        <item x="953"/>
        <item x="3168"/>
        <item x="1891"/>
        <item x="2088"/>
        <item x="1070"/>
        <item x="3897"/>
        <item x="895"/>
        <item x="1541"/>
        <item x="4090"/>
        <item x="3524"/>
        <item x="3561"/>
        <item x="1888"/>
        <item x="5099"/>
        <item x="5083"/>
        <item x="2560"/>
        <item x="621"/>
        <item x="1045"/>
        <item x="2"/>
        <item x="2253"/>
        <item x="5069"/>
        <item x="202"/>
        <item x="1806"/>
        <item x="2791"/>
        <item x="316"/>
        <item x="2284"/>
        <item x="3443"/>
        <item x="2278"/>
        <item x="4483"/>
        <item x="5060"/>
        <item x="1158"/>
        <item x="4520"/>
        <item x="3271"/>
        <item x="2308"/>
        <item x="4004"/>
        <item x="4280"/>
        <item x="1801"/>
        <item x="5101"/>
        <item x="3216"/>
        <item x="911"/>
        <item x="4057"/>
        <item x="1536"/>
        <item x="468"/>
        <item x="2494"/>
        <item x="2186"/>
        <item x="1926"/>
        <item x="1842"/>
        <item x="2927"/>
        <item x="1382"/>
        <item x="1167"/>
        <item x="53"/>
        <item x="4632"/>
        <item x="3730"/>
        <item x="1081"/>
        <item x="2801"/>
        <item x="3804"/>
        <item x="2020"/>
        <item x="3554"/>
        <item x="2343"/>
        <item x="3364"/>
        <item x="808"/>
        <item x="1178"/>
        <item x="2597"/>
        <item x="3698"/>
        <item x="3870"/>
        <item x="2307"/>
        <item x="882"/>
        <item x="4806"/>
        <item x="1617"/>
        <item x="5108"/>
        <item x="779"/>
        <item x="4068"/>
        <item x="473"/>
        <item x="2267"/>
        <item x="57"/>
        <item x="4744"/>
        <item x="2050"/>
        <item x="4642"/>
        <item x="1034"/>
        <item x="4546"/>
        <item x="283"/>
        <item x="2023"/>
        <item x="1975"/>
        <item x="3677"/>
        <item x="3210"/>
        <item x="4403"/>
        <item x="4629"/>
        <item x="4544"/>
        <item x="4763"/>
        <item x="2750"/>
        <item x="5075"/>
        <item x="4009"/>
        <item x="3317"/>
        <item x="284"/>
        <item x="3529"/>
        <item x="1967"/>
        <item x="4209"/>
        <item x="471"/>
        <item x="2144"/>
        <item x="959"/>
        <item x="679"/>
        <item x="955"/>
        <item x="3103"/>
        <item x="2992"/>
        <item x="3651"/>
        <item x="4534"/>
        <item x="1450"/>
        <item x="2654"/>
        <item x="3826"/>
        <item x="4368"/>
        <item x="2814"/>
        <item x="3807"/>
        <item x="1384"/>
        <item x="784"/>
        <item x="2606"/>
        <item x="366"/>
        <item x="18"/>
        <item x="2954"/>
        <item x="2237"/>
        <item x="3039"/>
        <item x="2365"/>
        <item x="3169"/>
        <item x="159"/>
        <item x="1275"/>
        <item x="185"/>
        <item x="2287"/>
        <item x="650"/>
        <item x="1730"/>
        <item x="2409"/>
        <item x="1077"/>
        <item x="5052"/>
        <item x="2672"/>
        <item x="4158"/>
        <item x="3058"/>
        <item x="364"/>
        <item x="4150"/>
        <item x="4850"/>
        <item x="797"/>
        <item x="4228"/>
        <item x="4139"/>
        <item x="3967"/>
        <item x="279"/>
        <item x="3291"/>
        <item x="2130"/>
        <item x="493"/>
        <item x="3898"/>
        <item x="1131"/>
        <item x="3759"/>
        <item x="225"/>
        <item x="768"/>
        <item x="4105"/>
        <item x="4937"/>
        <item x="1115"/>
        <item x="3604"/>
        <item x="408"/>
        <item x="3043"/>
        <item x="222"/>
        <item x="2782"/>
        <item x="60"/>
        <item x="1055"/>
        <item x="1013"/>
        <item x="2691"/>
        <item x="4131"/>
        <item x="1685"/>
        <item x="5104"/>
        <item x="2541"/>
        <item x="3147"/>
        <item x="1618"/>
        <item x="719"/>
        <item x="3007"/>
        <item x="4727"/>
        <item x="3814"/>
        <item x="4723"/>
        <item x="92"/>
        <item x="142"/>
        <item x="1305"/>
        <item x="1896"/>
        <item x="1735"/>
        <item x="2476"/>
        <item x="1877"/>
        <item x="93"/>
        <item x="2001"/>
        <item x="1060"/>
        <item x="3359"/>
        <item x="3373"/>
        <item x="2595"/>
        <item x="965"/>
        <item x="572"/>
        <item x="515"/>
        <item x="4877"/>
        <item x="3908"/>
        <item x="2360"/>
        <item x="3889"/>
        <item x="1119"/>
        <item x="5084"/>
        <item x="4515"/>
        <item x="487"/>
        <item x="539"/>
        <item x="22"/>
        <item x="3896"/>
        <item x="1240"/>
        <item x="2464"/>
        <item x="1654"/>
        <item x="2692"/>
        <item x="4061"/>
        <item x="977"/>
        <item x="3661"/>
        <item x="1441"/>
        <item x="2892"/>
        <item x="540"/>
        <item x="912"/>
        <item x="338"/>
        <item x="3654"/>
        <item x="1580"/>
        <item x="3230"/>
        <item x="1841"/>
        <item x="2896"/>
        <item x="4694"/>
        <item x="769"/>
        <item x="2226"/>
        <item x="3611"/>
        <item x="4752"/>
        <item x="1905"/>
        <item x="2420"/>
        <item x="1700"/>
        <item x="1565"/>
        <item x="2026"/>
        <item x="1545"/>
        <item x="1934"/>
        <item x="450"/>
        <item x="2449"/>
        <item x="4248"/>
        <item x="233"/>
        <item x="1642"/>
        <item x="1922"/>
        <item x="1626"/>
        <item x="3442"/>
        <item x="2737"/>
        <item x="2303"/>
        <item x="1747"/>
        <item x="1558"/>
        <item x="3343"/>
        <item x="3863"/>
        <item x="3891"/>
        <item x="1650"/>
        <item x="4580"/>
        <item x="2486"/>
        <item x="3267"/>
        <item x="4116"/>
        <item x="1684"/>
        <item x="2668"/>
        <item x="4866"/>
        <item x="4531"/>
        <item x="11"/>
        <item x="1203"/>
        <item x="2082"/>
        <item x="2764"/>
        <item x="3251"/>
        <item x="4265"/>
        <item x="4908"/>
        <item x="4948"/>
        <item x="3071"/>
        <item x="4163"/>
        <item x="3088"/>
        <item x="4687"/>
        <item x="1014"/>
        <item x="2748"/>
        <item x="4030"/>
        <item x="1668"/>
        <item x="2480"/>
        <item x="1770"/>
        <item x="4361"/>
        <item x="3253"/>
        <item x="4827"/>
        <item x="2412"/>
        <item x="3329"/>
        <item x="2163"/>
        <item x="407"/>
        <item x="1367"/>
        <item x="2549"/>
        <item x="3587"/>
        <item x="3202"/>
        <item x="2030"/>
        <item x="758"/>
        <item x="2746"/>
        <item x="346"/>
        <item x="966"/>
        <item x="2092"/>
        <item x="5027"/>
        <item x="260"/>
        <item x="4367"/>
        <item x="1396"/>
        <item x="27"/>
        <item x="848"/>
        <item x="2397"/>
        <item x="3439"/>
        <item x="630"/>
        <item x="2584"/>
        <item x="2899"/>
        <item x="4825"/>
        <item x="2448"/>
        <item x="1776"/>
        <item x="3419"/>
        <item x="517"/>
        <item x="3432"/>
        <item x="1276"/>
        <item x="3473"/>
        <item x="1211"/>
        <item x="4710"/>
        <item x="2572"/>
        <item x="988"/>
        <item x="2673"/>
        <item x="193"/>
        <item x="2018"/>
        <item x="500"/>
        <item x="5061"/>
        <item x="4885"/>
        <item x="470"/>
        <item x="5047"/>
        <item x="3049"/>
        <item x="3774"/>
        <item x="363"/>
        <item x="1516"/>
        <item x="1357"/>
        <item x="1335"/>
        <item x="2702"/>
        <item x="3742"/>
        <item x="2683"/>
        <item x="4443"/>
        <item x="4215"/>
        <item x="4219"/>
        <item x="421"/>
        <item x="4556"/>
        <item x="4812"/>
        <item x="349"/>
        <item x="3162"/>
        <item x="1343"/>
        <item x="1757"/>
        <item x="4377"/>
        <item x="4989"/>
        <item x="5021"/>
        <item x="2410"/>
        <item x="2522"/>
        <item x="2229"/>
        <item x="4696"/>
        <item x="2128"/>
        <item x="3733"/>
        <item x="1204"/>
        <item x="280"/>
        <item x="147"/>
        <item x="668"/>
        <item x="2822"/>
        <item x="4857"/>
        <item x="306"/>
        <item x="198"/>
        <item x="248"/>
        <item x="1988"/>
        <item x="3736"/>
        <item x="2426"/>
        <item x="4840"/>
        <item x="4369"/>
        <item x="3634"/>
        <item x="2382"/>
        <item x="417"/>
        <item x="2565"/>
        <item x="5088"/>
        <item x="2931"/>
        <item x="555"/>
        <item x="1334"/>
        <item x="1480"/>
        <item x="2787"/>
        <item x="1977"/>
        <item x="3636"/>
        <item x="4161"/>
        <item x="1870"/>
        <item x="2974"/>
        <item x="29"/>
        <item x="1219"/>
        <item x="139"/>
        <item x="638"/>
        <item x="1208"/>
        <item x="319"/>
        <item x="2627"/>
        <item x="4182"/>
        <item x="3648"/>
        <item x="795"/>
        <item x="4380"/>
        <item x="4536"/>
        <item x="160"/>
        <item x="4621"/>
        <item x="3626"/>
        <item x="452"/>
        <item x="2442"/>
        <item x="4203"/>
        <item x="4897"/>
        <item x="2250"/>
        <item x="2342"/>
        <item x="1537"/>
        <item x="4554"/>
        <item x="3716"/>
        <item x="5035"/>
        <item x="2693"/>
        <item x="1686"/>
        <item x="2067"/>
        <item x="2179"/>
        <item x="2371"/>
        <item x="2008"/>
        <item x="2612"/>
        <item x="3170"/>
        <item x="860"/>
        <item x="1481"/>
        <item x="3627"/>
        <item x="1315"/>
        <item x="1200"/>
        <item x="479"/>
        <item x="481"/>
        <item x="4927"/>
        <item x="3431"/>
        <item x="4078"/>
        <item x="4461"/>
        <item x="1057"/>
        <item x="4595"/>
        <item x="5087"/>
        <item x="4428"/>
        <item x="689"/>
        <item x="3351"/>
        <item x="396"/>
        <item x="4545"/>
        <item x="262"/>
        <item x="5038"/>
        <item x="1593"/>
        <item x="1406"/>
        <item x="2739"/>
        <item x="2194"/>
        <item x="936"/>
        <item x="3332"/>
        <item x="978"/>
        <item x="2891"/>
        <item x="738"/>
        <item x="4623"/>
        <item x="3187"/>
        <item x="1294"/>
        <item x="1024"/>
        <item x="785"/>
        <item x="3496"/>
        <item x="3013"/>
        <item x="4448"/>
        <item x="3166"/>
        <item x="5086"/>
        <item x="3514"/>
        <item x="3557"/>
        <item x="1385"/>
        <item x="3303"/>
        <item x="2474"/>
        <item x="4359"/>
        <item x="1614"/>
        <item x="3436"/>
        <item x="3298"/>
        <item x="3809"/>
        <item x="3680"/>
        <item x="235"/>
        <item x="4988"/>
        <item x="3573"/>
        <item x="506"/>
        <item x="3900"/>
        <item x="1636"/>
        <item x="4652"/>
        <item x="2534"/>
        <item x="2521"/>
        <item x="3239"/>
        <item x="2101"/>
        <item x="767"/>
        <item x="2028"/>
        <item x="1917"/>
        <item x="4201"/>
        <item x="299"/>
        <item x="4384"/>
        <item x="1514"/>
        <item x="3004"/>
        <item x="173"/>
        <item x="1858"/>
        <item x="4721"/>
        <item x="2574"/>
        <item x="4845"/>
        <item x="4870"/>
        <item x="4793"/>
        <item x="3952"/>
        <item x="3361"/>
        <item x="844"/>
        <item x="3458"/>
        <item x="921"/>
        <item x="5063"/>
        <item x="1290"/>
        <item x="1875"/>
        <item x="1787"/>
        <item x="1588"/>
        <item x="4026"/>
        <item x="3355"/>
        <item x="4930"/>
        <item x="4109"/>
        <item x="1872"/>
        <item x="1235"/>
        <item x="3009"/>
        <item x="4620"/>
        <item x="2708"/>
        <item x="372"/>
        <item x="1678"/>
        <item x="2444"/>
        <item x="3401"/>
        <item x="320"/>
        <item x="3005"/>
        <item x="195"/>
        <item x="4263"/>
        <item x="4348"/>
        <item x="4085"/>
        <item x="2609"/>
        <item x="3167"/>
        <item x="5078"/>
        <item x="2650"/>
        <item x="4007"/>
        <item x="1680"/>
        <item x="1715"/>
        <item x="3823"/>
        <item x="3615"/>
        <item x="2914"/>
        <item x="3221"/>
        <item x="2836"/>
        <item x="1938"/>
        <item x="4023"/>
        <item x="4244"/>
        <item x="1437"/>
        <item x="1323"/>
        <item x="3628"/>
        <item x="615"/>
        <item x="1397"/>
        <item x="826"/>
        <item x="2203"/>
        <item x="2870"/>
        <item x="5107"/>
        <item x="2257"/>
        <item x="4270"/>
        <item x="1468"/>
        <item x="1785"/>
        <item x="4181"/>
        <item x="4425"/>
        <item x="3"/>
        <item x="1433"/>
        <item x="2217"/>
        <item x="910"/>
        <item x="610"/>
        <item x="4064"/>
        <item x="1924"/>
        <item x="2247"/>
        <item x="4050"/>
        <item x="4901"/>
        <item x="3085"/>
        <item x="1328"/>
        <item x="1319"/>
        <item x="2898"/>
        <item x="1190"/>
        <item x="3521"/>
        <item x="3871"/>
        <item x="598"/>
        <item x="1392"/>
        <item x="1651"/>
        <item x="2168"/>
        <item x="525"/>
        <item x="4001"/>
        <item x="4252"/>
        <item x="3370"/>
        <item x="3841"/>
        <item x="809"/>
        <item x="1602"/>
        <item x="2149"/>
        <item x="4479"/>
        <item x="4481"/>
        <item x="4537"/>
        <item x="3813"/>
        <item x="2124"/>
        <item x="4874"/>
        <item x="374"/>
        <item x="2921"/>
        <item x="174"/>
        <item x="670"/>
        <item x="1298"/>
        <item x="3154"/>
        <item x="103"/>
        <item x="3533"/>
        <item x="1344"/>
        <item x="3772"/>
        <item x="116"/>
        <item x="453"/>
        <item x="665"/>
        <item x="3333"/>
        <item x="2372"/>
        <item x="2171"/>
        <item x="2428"/>
        <item x="1260"/>
        <item x="960"/>
        <item x="2583"/>
        <item x="4772"/>
        <item x="4538"/>
        <item x="2632"/>
        <item x="4240"/>
        <item x="4867"/>
        <item x="3073"/>
        <item x="2417"/>
        <item x="1336"/>
        <item x="2334"/>
        <item x="2055"/>
        <item x="4363"/>
        <item x="3602"/>
        <item x="1873"/>
        <item x="3472"/>
        <item x="3385"/>
        <item x="1083"/>
        <item x="1263"/>
        <item x="1970"/>
        <item x="4430"/>
        <item x="1378"/>
        <item x="1564"/>
        <item x="3030"/>
        <item x="3875"/>
        <item x="1864"/>
        <item x="2350"/>
        <item x="3564"/>
        <item x="1682"/>
        <item x="3502"/>
        <item x="4419"/>
        <item x="1756"/>
        <item x="1918"/>
        <item x="3642"/>
        <item x="4609"/>
        <item x="1415"/>
        <item x="1035"/>
        <item x="2580"/>
        <item x="2384"/>
        <item x="1072"/>
        <item x="1502"/>
        <item x="4417"/>
        <item x="434"/>
        <item x="3709"/>
        <item x="2940"/>
        <item x="2460"/>
        <item x="1839"/>
        <item x="4571"/>
        <item x="5074"/>
        <item x="3235"/>
        <item x="747"/>
        <item x="1772"/>
        <item x="309"/>
        <item x="798"/>
        <item x="3150"/>
        <item x="2415"/>
        <item x="1637"/>
        <item x="896"/>
        <item x="3213"/>
        <item x="3882"/>
        <item x="143"/>
        <item x="1861"/>
        <item x="5"/>
        <item x="594"/>
        <item x="1170"/>
        <item x="1829"/>
        <item x="4213"/>
        <item x="3171"/>
        <item x="3286"/>
        <item x="1456"/>
        <item x="2904"/>
        <item x="1687"/>
        <item x="6"/>
        <item x="863"/>
        <item x="2508"/>
        <item x="1840"/>
        <item x="1961"/>
        <item x="2054"/>
        <item x="2555"/>
        <item x="4500"/>
        <item x="2206"/>
        <item x="3818"/>
        <item x="3954"/>
        <item x="3218"/>
        <item x="1036"/>
        <item x="1942"/>
        <item x="2553"/>
        <item x="1368"/>
        <item x="3470"/>
        <item x="1803"/>
        <item x="4021"/>
        <item x="1457"/>
        <item x="3793"/>
        <item x="3069"/>
        <item x="2324"/>
        <item x="813"/>
        <item x="3791"/>
        <item x="1782"/>
        <item x="2063"/>
        <item x="3678"/>
        <item x="941"/>
        <item x="4018"/>
        <item x="4121"/>
        <item x="2302"/>
        <item x="3712"/>
        <item x="730"/>
        <item x="239"/>
        <item x="3365"/>
        <item x="2760"/>
        <item x="4748"/>
        <item x="1270"/>
        <item x="817"/>
        <item x="929"/>
        <item x="1576"/>
        <item x="1543"/>
        <item x="558"/>
        <item x="1485"/>
        <item x="288"/>
        <item x="2279"/>
        <item x="3094"/>
        <item x="2483"/>
        <item x="1903"/>
        <item x="3550"/>
        <item x="4273"/>
        <item x="632"/>
        <item x="2752"/>
        <item x="206"/>
        <item x="3971"/>
        <item x="2610"/>
        <item x="2545"/>
        <item x="3939"/>
        <item x="4625"/>
        <item x="167"/>
        <item x="1417"/>
        <item x="1386"/>
        <item x="2874"/>
        <item x="3697"/>
        <item x="1236"/>
        <item x="2600"/>
        <item x="418"/>
        <item x="2353"/>
        <item x="574"/>
        <item x="4656"/>
        <item x="2232"/>
        <item x="67"/>
        <item x="2710"/>
        <item x="4795"/>
        <item x="1978"/>
        <item x="271"/>
        <item x="4919"/>
        <item x="4484"/>
        <item x="623"/>
        <item x="3527"/>
        <item x="211"/>
        <item x="913"/>
        <item x="5043"/>
        <item x="3083"/>
        <item x="819"/>
        <item x="4298"/>
        <item x="4887"/>
        <item x="101"/>
        <item x="4909"/>
        <item x="1"/>
        <item x="828"/>
        <item x="1093"/>
        <item x="3796"/>
        <item x="1702"/>
        <item x="1107"/>
        <item x="3321"/>
        <item x="3958"/>
        <item x="4581"/>
        <item x="4678"/>
        <item x="4103"/>
        <item x="513"/>
        <item x="3914"/>
        <item x="820"/>
        <item x="1993"/>
        <item x="4344"/>
        <item x="3975"/>
        <item x="2763"/>
        <item x="4663"/>
        <item x="622"/>
        <item x="3393"/>
        <item x="3592"/>
        <item x="1542"/>
        <item x="1881"/>
        <item x="3259"/>
        <item x="1547"/>
        <item x="3762"/>
        <item x="148"/>
        <item x="81"/>
        <item x="4961"/>
        <item x="4114"/>
        <item x="1551"/>
        <item x="5059"/>
        <item x="1443"/>
        <item x="2596"/>
        <item x="4586"/>
        <item x="1176"/>
        <item x="3022"/>
        <item x="2733"/>
        <item x="3790"/>
        <item x="2329"/>
        <item x="4728"/>
        <item x="526"/>
        <item x="107"/>
        <item x="894"/>
        <item x="3395"/>
        <item x="1585"/>
        <item x="4654"/>
        <item x="2812"/>
        <item x="3500"/>
        <item x="2562"/>
        <item x="3452"/>
        <item x="4457"/>
        <item x="1304"/>
        <item x="3093"/>
        <item x="3607"/>
        <item x="2926"/>
        <item x="3255"/>
        <item x="4923"/>
        <item x="2439"/>
        <item x="4414"/>
        <item x="2514"/>
        <item x="2153"/>
        <item x="2407"/>
        <item x="3893"/>
        <item x="5085"/>
        <item x="4770"/>
        <item x="1359"/>
        <item x="4222"/>
        <item x="845"/>
        <item x="1619"/>
        <item x="4261"/>
        <item x="2807"/>
        <item x="3719"/>
        <item x="3217"/>
        <item x="3580"/>
        <item x="4394"/>
        <item x="1049"/>
        <item x="2451"/>
        <item x="2756"/>
        <item x="3763"/>
        <item x="3865"/>
        <item x="2053"/>
        <item x="4896"/>
        <item x="2704"/>
        <item x="2783"/>
        <item x="2456"/>
        <item x="238"/>
        <item x="2027"/>
        <item x="1486"/>
        <item x="3669"/>
        <item x="4672"/>
        <item x="1706"/>
        <item x="1402"/>
        <item x="994"/>
        <item x="1665"/>
        <item x="607"/>
        <item x="1741"/>
        <item x="1064"/>
        <item x="2745"/>
        <item x="255"/>
        <item x="5058"/>
        <item x="2395"/>
        <item x="1512"/>
        <item x="3367"/>
        <item x="4567"/>
        <item x="69"/>
        <item x="4029"/>
        <item x="2230"/>
        <item x="3062"/>
        <item x="2400"/>
        <item x="227"/>
        <item x="1016"/>
        <item x="2884"/>
        <item x="4677"/>
        <item x="5044"/>
        <item x="4676"/>
        <item x="1003"/>
        <item x="2840"/>
        <item x="3808"/>
        <item x="2065"/>
        <item x="2767"/>
        <item x="115"/>
        <item x="1379"/>
        <item x="4149"/>
        <item x="1745"/>
        <item x="1004"/>
        <item x="4532"/>
        <item x="2711"/>
        <item x="600"/>
        <item x="2556"/>
        <item x="804"/>
        <item x="1326"/>
        <item x="1065"/>
        <item x="639"/>
        <item x="317"/>
        <item x="1445"/>
        <item x="375"/>
        <item x="4076"/>
        <item x="1369"/>
        <item x="2686"/>
        <item x="4849"/>
        <item x="3706"/>
        <item x="888"/>
        <item x="223"/>
        <item x="2979"/>
        <item x="3750"/>
        <item x="1836"/>
        <item x="2235"/>
        <item x="512"/>
        <item x="760"/>
        <item x="168"/>
        <item x="4599"/>
        <item x="24"/>
        <item x="385"/>
        <item x="350"/>
        <item x="3487"/>
        <item x="2975"/>
        <item x="361"/>
        <item x="386"/>
        <item x="3001"/>
        <item x="3569"/>
        <item x="3981"/>
        <item x="987"/>
        <item x="87"/>
        <item x="1282"/>
        <item x="4352"/>
        <item x="2029"/>
        <item x="2604"/>
        <item x="3388"/>
        <item x="1221"/>
        <item x="2677"/>
        <item x="3196"/>
        <item x="2575"/>
        <item x="5011"/>
        <item x="2842"/>
        <item x="1679"/>
        <item x="4113"/>
        <item x="4879"/>
        <item x="2337"/>
        <item x="720"/>
        <item x="3538"/>
        <item x="4590"/>
        <item x="1116"/>
        <item x="410"/>
        <item x="46"/>
        <item x="4528"/>
        <item x="2172"/>
        <item x="1340"/>
        <item x="42"/>
        <item x="4022"/>
        <item x="4713"/>
        <item x="3652"/>
        <item x="1146"/>
        <item x="2198"/>
        <item x="1643"/>
        <item x="4012"/>
        <item x="3188"/>
        <item x="5091"/>
        <item x="3089"/>
        <item x="1737"/>
        <item x="4576"/>
        <item x="4233"/>
        <item x="682"/>
        <item x="75"/>
        <item x="511"/>
        <item x="801"/>
        <item x="1408"/>
        <item x="2664"/>
        <item x="3479"/>
        <item x="3738"/>
        <item x="4743"/>
        <item x="1854"/>
        <item x="619"/>
        <item x="3951"/>
        <item x="3801"/>
        <item x="748"/>
        <item x="5032"/>
        <item x="4172"/>
        <item x="340"/>
        <item x="1768"/>
        <item x="1482"/>
        <item x="822"/>
        <item x="2864"/>
        <item x="3016"/>
        <item x="2816"/>
        <item x="2972"/>
        <item x="3700"/>
        <item x="2215"/>
        <item x="1834"/>
        <item x="1538"/>
        <item x="3262"/>
        <item x="869"/>
        <item x="1528"/>
        <item x="1819"/>
        <item x="4695"/>
        <item x="4117"/>
        <item x="1623"/>
        <item x="4157"/>
        <item x="2628"/>
        <item x="3994"/>
        <item x="3468"/>
        <item x="4786"/>
        <item x="1887"/>
        <item x="4648"/>
        <item x="1181"/>
        <item x="2000"/>
        <item x="3948"/>
        <item x="4666"/>
        <item x="3497"/>
        <item x="3066"/>
        <item x="378"/>
        <item x="707"/>
        <item x="721"/>
        <item x="1196"/>
        <item x="4188"/>
        <item x="2887"/>
        <item x="2785"/>
        <item x="507"/>
        <item x="3463"/>
        <item x="4619"/>
        <item x="96"/>
        <item x="4574"/>
        <item x="2720"/>
        <item x="376"/>
        <item x="1577"/>
        <item x="2091"/>
        <item x="3192"/>
        <item x="3888"/>
        <item x="2073"/>
        <item x="2185"/>
        <item x="568"/>
        <item x="772"/>
        <item x="3460"/>
        <item x="4237"/>
        <item x="716"/>
        <item x="4498"/>
        <item x="3425"/>
        <item x="1218"/>
        <item x="4568"/>
        <item x="1277"/>
        <item x="4697"/>
        <item x="1303"/>
        <item x="2389"/>
        <item x="2761"/>
        <item x="2697"/>
        <item x="3787"/>
        <item x="1736"/>
        <item x="4813"/>
        <item x="4415"/>
        <item x="2936"/>
        <item x="501"/>
        <item x="4577"/>
        <item x="4092"/>
        <item x="4858"/>
        <item x="1376"/>
        <item x="4698"/>
        <item x="3319"/>
        <item x="4898"/>
        <item x="3620"/>
        <item x="933"/>
        <item x="4460"/>
        <item x="2096"/>
        <item x="2318"/>
        <item x="2297"/>
        <item x="2477"/>
        <item x="1845"/>
        <item x="3982"/>
        <item x="4775"/>
        <item x="2104"/>
        <item x="2646"/>
        <item x="3847"/>
        <item x="4454"/>
        <item x="608"/>
        <item x="1865"/>
        <item x="4605"/>
        <item x="2877"/>
        <item x="878"/>
        <item x="4706"/>
        <item x="3909"/>
        <item x="1026"/>
        <item x="2594"/>
        <item x="4239"/>
        <item x="4074"/>
        <item x="462"/>
        <item x="4255"/>
        <item x="3232"/>
        <item x="2366"/>
        <item x="1464"/>
        <item x="884"/>
        <item x="4048"/>
        <item x="3921"/>
        <item x="671"/>
        <item x="3593"/>
        <item x="843"/>
        <item x="4942"/>
        <item x="2792"/>
        <item x="480"/>
        <item x="4618"/>
        <item x="531"/>
        <item x="1645"/>
        <item x="1550"/>
        <item x="2102"/>
        <item x="3173"/>
        <item x="1362"/>
        <item x="4305"/>
        <item x="1366"/>
        <item x="1878"/>
        <item x="2663"/>
        <item x="373"/>
        <item x="4517"/>
        <item x="61"/>
        <item x="4214"/>
        <item x="3662"/>
        <item x="296"/>
        <item x="1876"/>
        <item x="4601"/>
        <item x="1138"/>
        <item x="529"/>
        <item x="846"/>
        <item x="355"/>
        <item x="3511"/>
        <item x="180"/>
        <item x="1862"/>
        <item x="2825"/>
        <item x="3280"/>
        <item x="1345"/>
        <item x="1610"/>
        <item x="5028"/>
        <item x="4494"/>
        <item x="1442"/>
        <item x="3178"/>
        <item x="3510"/>
        <item x="4190"/>
        <item x="2665"/>
        <item x="2806"/>
        <item x="3225"/>
        <item x="4306"/>
        <item x="3161"/>
        <item x="1015"/>
        <item x="4390"/>
        <item x="1356"/>
        <item x="4142"/>
        <item x="4128"/>
        <item x="3526"/>
        <item x="962"/>
        <item x="4755"/>
        <item x="3380"/>
        <item x="2106"/>
        <item x="1811"/>
        <item x="1330"/>
        <item x="1029"/>
        <item x="3609"/>
        <item x="1567"/>
        <item x="3649"/>
        <item x="3078"/>
        <item x="3740"/>
        <item x="4183"/>
        <item x="4753"/>
        <item x="509"/>
        <item x="4974"/>
        <item x="4095"/>
        <item x="816"/>
        <item x="692"/>
        <item x="1968"/>
        <item x="1461"/>
        <item x="55"/>
        <item x="1094"/>
        <item x="3886"/>
        <item x="3663"/>
        <item x="3296"/>
        <item x="1831"/>
        <item x="3713"/>
        <item x="35"/>
        <item x="2340"/>
        <item x="1499"/>
        <item x="4099"/>
        <item x="445"/>
        <item x="1271"/>
        <item x="532"/>
        <item x="1047"/>
        <item x="2618"/>
        <item x="2732"/>
        <item x="2403"/>
        <item x="254"/>
        <item x="4334"/>
        <item x="4589"/>
        <item x="3931"/>
        <item x="2554"/>
        <item x="2831"/>
        <item x="4965"/>
        <item x="4551"/>
        <item x="4194"/>
        <item x="1750"/>
        <item x="3563"/>
        <item x="1156"/>
        <item x="2624"/>
        <item x="1935"/>
        <item x="3764"/>
        <item x="330"/>
        <item x="4226"/>
        <item x="3139"/>
        <item x="5106"/>
        <item x="2680"/>
        <item x="2902"/>
        <item x="4764"/>
        <item x="3708"/>
        <item x="2143"/>
        <item x="1950"/>
        <item x="1899"/>
        <item x="4235"/>
        <item x="2563"/>
        <item x="2790"/>
        <item x="3145"/>
        <item x="3665"/>
        <item x="131"/>
        <item x="2387"/>
        <item x="3687"/>
        <item x="656"/>
        <item x="1337"/>
        <item x="4447"/>
        <item x="215"/>
        <item x="4876"/>
        <item x="424"/>
        <item x="4889"/>
        <item x="427"/>
        <item x="631"/>
        <item x="2218"/>
        <item x="3076"/>
        <item x="2434"/>
        <item x="4108"/>
        <item x="3315"/>
        <item x="625"/>
        <item x="1885"/>
        <item x="3664"/>
        <item x="3928"/>
        <item x="648"/>
        <item x="5093"/>
        <item x="4212"/>
        <item x="463"/>
        <item x="2858"/>
        <item x="365"/>
        <item x="3849"/>
        <item x="3411"/>
        <item x="3878"/>
        <item x="342"/>
        <item x="2100"/>
        <item x="1226"/>
        <item x="3199"/>
        <item x="377"/>
        <item x="1587"/>
        <item x="4100"/>
        <item x="4474"/>
        <item x="4829"/>
        <item x="489"/>
        <item x="3175"/>
        <item x="4916"/>
        <item x="2116"/>
        <item x="3987"/>
        <item x="4953"/>
        <item x="3884"/>
        <item x="4760"/>
        <item x="2359"/>
        <item x="1689"/>
        <item x="290"/>
        <item x="4900"/>
        <item x="2834"/>
        <item x="1056"/>
        <item x="3929"/>
        <item x="201"/>
        <item x="1381"/>
        <item x="985"/>
        <item x="4977"/>
        <item x="3613"/>
        <item x="2445"/>
        <item x="4673"/>
        <item x="5024"/>
        <item x="3780"/>
        <item x="1786"/>
        <item x="1338"/>
        <item x="4278"/>
        <item x="1663"/>
        <item x="3141"/>
        <item x="71"/>
        <item x="1037"/>
        <item x="4597"/>
        <item x="4017"/>
        <item x="1148"/>
        <item x="3050"/>
        <item x="1387"/>
        <item x="647"/>
        <item x="4607"/>
        <item x="1197"/>
        <item x="153"/>
        <item x="2653"/>
        <item x="4478"/>
        <item x="2193"/>
        <item x="458"/>
        <item x="483"/>
        <item x="5005"/>
        <item x="2450"/>
        <item x="4647"/>
        <item x="2078"/>
        <item x="4578"/>
        <item x="359"/>
        <item x="5081"/>
        <item x="2808"/>
        <item x="1810"/>
        <item x="3236"/>
        <item x="3591"/>
        <item x="236"/>
        <item x="4220"/>
        <item x="561"/>
        <item x="2471"/>
        <item x="409"/>
        <item x="4540"/>
        <item x="3057"/>
        <item x="2607"/>
        <item x="0"/>
        <item x="4299"/>
        <item x="3226"/>
        <item x="3578"/>
        <item x="4434"/>
        <item x="4371"/>
        <item x="1493"/>
        <item x="98"/>
        <item x="3890"/>
        <item x="1910"/>
        <item x="1159"/>
        <item x="3879"/>
        <item x="4946"/>
        <item x="4807"/>
        <item x="562"/>
        <item x="1374"/>
        <item x="4955"/>
        <item x="3732"/>
        <item x="2660"/>
        <item x="3204"/>
        <item x="4046"/>
        <item x="1133"/>
        <item x="2929"/>
        <item x="3992"/>
        <item x="1160"/>
        <item x="454"/>
        <item x="1095"/>
        <item x="3901"/>
        <item x="3761"/>
        <item x="2876"/>
        <item x="2358"/>
        <item x="2529"/>
        <item x="2919"/>
        <item x="3292"/>
        <item x="2385"/>
        <item x="4692"/>
        <item x="25"/>
        <item x="2765"/>
        <item x="3346"/>
        <item x="1199"/>
        <item x="3006"/>
        <item x="2789"/>
        <item x="4817"/>
        <item x="897"/>
        <item x="3531"/>
        <item x="956"/>
        <item x="1157"/>
        <item x="4720"/>
        <item x="743"/>
        <item x="4670"/>
        <item x="4533"/>
        <item x="4045"/>
        <item x="1152"/>
        <item x="972"/>
        <item x="3933"/>
        <item x="1063"/>
        <item x="476"/>
        <item x="435"/>
        <item x="4241"/>
        <item x="1963"/>
        <item x="4507"/>
        <item x="2244"/>
        <item x="3507"/>
        <item x="2846"/>
        <item x="5079"/>
        <item x="4303"/>
        <item x="1724"/>
        <item x="1509"/>
        <item x="4436"/>
        <item x="3301"/>
        <item x="4634"/>
        <item x="2906"/>
        <item x="3382"/>
        <item x="3134"/>
        <item x="4343"/>
        <item x="530"/>
        <item x="605"/>
        <item x="3877"/>
        <item x="4378"/>
        <item x="1438"/>
        <item x="4910"/>
        <item x="4464"/>
        <item x="4101"/>
        <item x="792"/>
        <item x="1058"/>
        <item x="1471"/>
        <item x="2734"/>
        <item x="3760"/>
        <item x="307"/>
        <item x="4552"/>
        <item x="1533"/>
        <item x="3797"/>
        <item x="3902"/>
        <item x="2615"/>
        <item x="4424"/>
        <item x="925"/>
        <item x="1302"/>
        <item x="1867"/>
        <item x="2245"/>
        <item x="3964"/>
        <item x="2446"/>
        <item x="4939"/>
        <item x="2455"/>
        <item x="3681"/>
        <item x="3186"/>
        <item x="50"/>
        <item x="4200"/>
        <item x="585"/>
        <item x="1997"/>
        <item x="2285"/>
        <item x="4098"/>
        <item x="4356"/>
        <item x="1525"/>
        <item x="494"/>
        <item x="554"/>
        <item x="918"/>
        <item x="1341"/>
        <item x="4231"/>
        <item x="3786"/>
        <item x="3525"/>
        <item x="2393"/>
        <item x="898"/>
        <item x="762"/>
        <item x="5022"/>
        <item x="4608"/>
        <item x="1552"/>
        <item x="95"/>
        <item x="3598"/>
        <item x="1721"/>
        <item x="2152"/>
        <item x="1085"/>
        <item x="73"/>
        <item x="1339"/>
        <item x="1591"/>
        <item x="76"/>
        <item x="761"/>
        <item x="45"/>
        <item x="3067"/>
        <item x="1621"/>
        <item x="1939"/>
        <item x="3785"/>
        <item x="2070"/>
        <item x="5065"/>
        <item x="931"/>
        <item x="4767"/>
        <item x="1265"/>
        <item x="3827"/>
        <item x="2506"/>
        <item x="4010"/>
        <item x="2559"/>
        <item x="4824"/>
        <item x="883"/>
        <item x="293"/>
        <item x="3019"/>
        <item x="2550"/>
        <item x="2579"/>
        <item x="749"/>
        <item x="2435"/>
        <item x="4868"/>
        <item x="4967"/>
        <item x="2542"/>
        <item x="901"/>
        <item x="331"/>
        <item x="216"/>
        <item x="3248"/>
        <item x="4970"/>
        <item x="294"/>
        <item x="3918"/>
        <item x="2457"/>
        <item x="3327"/>
        <item x="3568"/>
        <item x="916"/>
        <item x="4635"/>
        <item x="2590"/>
        <item x="3883"/>
        <item x="1102"/>
        <item x="4327"/>
        <item x="2465"/>
        <item x="2771"/>
        <item x="3937"/>
        <item x="368"/>
        <item x="818"/>
        <item x="4301"/>
        <item x="2599"/>
        <item x="2310"/>
        <item x="2871"/>
        <item x="2266"/>
        <item x="4614"/>
        <item x="2006"/>
        <item x="2909"/>
        <item x="1268"/>
        <item x="273"/>
        <item x="567"/>
        <item x="2011"/>
        <item x="3358"/>
        <item x="2619"/>
        <item x="3486"/>
        <item x="1283"/>
        <item x="1820"/>
        <item x="2089"/>
        <item x="3953"/>
        <item x="3451"/>
        <item x="1846"/>
        <item x="1038"/>
        <item x="4690"/>
        <item x="3977"/>
        <item x="437"/>
        <item x="2338"/>
        <item x="1661"/>
        <item x="4809"/>
        <item x="3219"/>
        <item x="1568"/>
        <item x="4717"/>
        <item x="541"/>
        <item x="4572"/>
        <item x="3330"/>
        <item x="4934"/>
        <item x="664"/>
        <item x="304"/>
        <item x="496"/>
        <item x="2598"/>
        <item x="4389"/>
        <item x="1475"/>
        <item x="4345"/>
        <item x="2086"/>
        <item x="963"/>
        <item x="3397"/>
        <item x="1238"/>
        <item x="3999"/>
        <item x="2190"/>
        <item x="1416"/>
        <item x="995"/>
        <item x="1515"/>
        <item x="4957"/>
        <item x="138"/>
        <item x="4196"/>
        <item x="4992"/>
        <item x="3854"/>
        <item x="842"/>
        <item x="4288"/>
        <item x="3198"/>
        <item x="4015"/>
        <item x="3080"/>
        <item x="1880"/>
        <item x="4205"/>
        <item x="4689"/>
        <item x="2912"/>
        <item x="2585"/>
        <item x="4204"/>
        <item x="2374"/>
        <item x="1472"/>
        <item x="3686"/>
        <item x="4732"/>
        <item x="2424"/>
        <item x="726"/>
        <item x="2905"/>
        <item x="2689"/>
        <item x="2075"/>
        <item x="3599"/>
        <item x="1217"/>
        <item x="4486"/>
        <item x="920"/>
        <item x="2122"/>
        <item x="1740"/>
        <item x="740"/>
        <item x="2798"/>
        <item x="240"/>
        <item x="4056"/>
        <item x="824"/>
        <item x="3859"/>
        <item x="62"/>
        <item x="2209"/>
        <item x="3729"/>
        <item x="4354"/>
        <item x="181"/>
        <item x="4147"/>
        <item x="2108"/>
        <item x="1830"/>
        <item x="2472"/>
        <item x="697"/>
        <item x="1261"/>
        <item x="2041"/>
        <item x="2098"/>
        <item x="1761"/>
        <item x="3894"/>
        <item x="3775"/>
        <item x="4587"/>
        <item x="970"/>
        <item x="2993"/>
        <item x="4651"/>
        <item x="2882"/>
        <item x="4543"/>
        <item x="426"/>
        <item x="47"/>
        <item x="3717"/>
        <item x="4735"/>
        <item x="1389"/>
        <item x="851"/>
        <item x="4082"/>
        <item x="672"/>
        <item x="980"/>
        <item x="4382"/>
        <item x="2436"/>
        <item x="4323"/>
        <item x="5004"/>
        <item x="5014"/>
        <item x="4091"/>
        <item x="2939"/>
        <item x="2219"/>
        <item x="3570"/>
        <item x="3072"/>
        <item x="1099"/>
        <item x="2827"/>
        <item x="2156"/>
        <item x="4699"/>
        <item x="905"/>
        <item x="2690"/>
        <item x="1731"/>
        <item x="266"/>
        <item x="2803"/>
        <item x="2051"/>
        <item x="2222"/>
        <item x="1579"/>
        <item x="2591"/>
        <item x="3966"/>
        <item x="2722"/>
        <item x="3302"/>
        <item x="4174"/>
        <item x="4075"/>
        <item x="3480"/>
        <item x="3767"/>
        <item x="380"/>
        <item x="563"/>
        <item x="3074"/>
        <item x="4569"/>
        <item x="788"/>
        <item x="3588"/>
        <item x="1907"/>
        <item x="4915"/>
        <item x="1704"/>
        <item x="1866"/>
        <item x="3581"/>
        <item x="807"/>
        <item x="1759"/>
        <item x="3052"/>
        <item x="789"/>
        <item x="4039"/>
        <item x="2126"/>
        <item x="5019"/>
        <item x="4409"/>
        <item x="3788"/>
        <item x="874"/>
        <item x="4924"/>
        <item x="4053"/>
        <item x="3658"/>
        <item x="4164"/>
        <item x="3096"/>
        <item x="3704"/>
        <item x="4337"/>
        <item x="4180"/>
        <item x="1656"/>
        <item x="3136"/>
        <item x="1827"/>
        <item x="1172"/>
        <item x="1370"/>
        <item x="5003"/>
        <item x="4606"/>
        <item x="1980"/>
        <item x="2828"/>
        <item x="1020"/>
        <item x="4987"/>
        <item x="2738"/>
        <item x="4675"/>
        <item x="2713"/>
        <item x="1301"/>
        <item x="2031"/>
        <item x="1947"/>
        <item x="4624"/>
        <item x="3815"/>
        <item x="4330"/>
        <item x="4477"/>
        <item x="680"/>
        <item x="3932"/>
        <item x="1313"/>
        <item x="764"/>
        <item x="1149"/>
        <item x="4218"/>
        <item x="2032"/>
        <item x="1658"/>
        <item x="2943"/>
        <item x="4420"/>
        <item x="4490"/>
        <item x="4412"/>
        <item x="3650"/>
        <item x="3979"/>
        <item x="2501"/>
        <item x="1307"/>
        <item x="4002"/>
        <item x="125"/>
        <item x="1084"/>
        <item x="1086"/>
        <item x="4823"/>
        <item x="4289"/>
        <item x="2644"/>
        <item x="2988"/>
        <item x="1860"/>
        <item x="4445"/>
        <item x="581"/>
        <item x="219"/>
        <item x="1189"/>
        <item x="2355"/>
        <item x="3229"/>
        <item x="2236"/>
        <item x="4539"/>
        <item x="2998"/>
        <item x="778"/>
        <item x="207"/>
        <item x="1201"/>
        <item x="2855"/>
        <item x="14"/>
        <item x="3779"/>
        <item x="189"/>
        <item x="4173"/>
        <item x="4839"/>
        <item x="3108"/>
        <item x="3707"/>
        <item x="590"/>
        <item x="1420"/>
        <item x="1646"/>
        <item x="2463"/>
        <item x="4714"/>
        <item x="2661"/>
        <item x="3124"/>
        <item x="3997"/>
        <item x="4579"/>
        <item x="5073"/>
        <item x="4918"/>
        <item x="2701"/>
        <item x="4052"/>
        <item x="4516"/>
        <item x="2249"/>
        <item x="3195"/>
        <item x="1241"/>
        <item x="673"/>
        <item x="4521"/>
        <item x="609"/>
        <item x="4249"/>
        <item x="2652"/>
        <item x="3782"/>
        <item x="117"/>
        <item x="899"/>
        <item x="2325"/>
        <item x="4455"/>
        <item x="4895"/>
        <item x="3231"/>
        <item x="1006"/>
        <item x="1897"/>
        <item x="4229"/>
        <item x="220"/>
        <item x="1139"/>
        <item x="2466"/>
        <item x="3495"/>
        <item x="1933"/>
        <item x="1751"/>
        <item x="4512"/>
        <item x="3621"/>
        <item x="4852"/>
        <item x="5089"/>
        <item x="126"/>
        <item x="4602"/>
        <item x="2621"/>
        <item x="3874"/>
        <item x="9"/>
        <item x="724"/>
        <item x="3844"/>
        <item x="3972"/>
        <item x="4286"/>
        <item x="1589"/>
        <item x="1010"/>
        <item x="231"/>
        <item x="4318"/>
        <item x="4450"/>
        <item x="4649"/>
        <item x="4081"/>
        <item x="4217"/>
        <item x="4138"/>
        <item x="4176"/>
        <item x="640"/>
        <item x="3748"/>
        <item x="2570"/>
        <item x="1308"/>
        <item x="84"/>
        <item x="4774"/>
        <item x="464"/>
        <item x="3427"/>
        <item x="872"/>
        <item x="1141"/>
        <item x="4155"/>
        <item x="1040"/>
        <item x="557"/>
        <item x="2941"/>
        <item x="2924"/>
        <item x="2094"/>
        <item x="179"/>
        <item x="2348"/>
        <item x="2984"/>
        <item x="2517"/>
        <item x="4616"/>
        <item x="110"/>
        <item x="3323"/>
        <item x="4499"/>
        <item x="2425"/>
        <item x="3061"/>
        <item x="4141"/>
        <item x="2411"/>
        <item x="4638"/>
        <item x="2695"/>
        <item x="1142"/>
        <item x="861"/>
        <item x="699"/>
        <item x="737"/>
        <item x="188"/>
        <item x="2773"/>
        <item x="3757"/>
        <item x="866"/>
        <item x="934"/>
        <item x="1557"/>
        <item x="1879"/>
        <item x="4449"/>
        <item x="524"/>
        <item x="4168"/>
        <item x="1592"/>
        <item x="3260"/>
        <item x="1765"/>
        <item x="2046"/>
        <item x="2830"/>
        <item x="3646"/>
        <item x="1348"/>
        <item x="1289"/>
        <item x="2013"/>
        <item x="4366"/>
        <item x="3498"/>
        <item x="4063"/>
        <item x="3493"/>
        <item x="3765"/>
        <item x="4583"/>
        <item x="1031"/>
        <item x="86"/>
        <item x="4984"/>
        <item x="1259"/>
        <item x="742"/>
        <item x="3777"/>
        <item x="438"/>
        <item x="2961"/>
        <item x="4245"/>
        <item x="1812"/>
        <item x="157"/>
        <item x="1832"/>
        <item x="1317"/>
        <item x="1794"/>
        <item x="2747"/>
        <item x="2323"/>
        <item x="419"/>
        <item x="4350"/>
        <item x="2512"/>
        <item x="1856"/>
        <item x="474"/>
        <item x="4429"/>
        <item x="51"/>
        <item x="3657"/>
        <item x="2049"/>
        <item x="200"/>
        <item x="1606"/>
        <item x="1788"/>
        <item x="2528"/>
        <item x="938"/>
        <item x="2362"/>
        <item x="2058"/>
        <item x="5041"/>
        <item x="1653"/>
        <item x="710"/>
        <item x="771"/>
        <item x="1599"/>
        <item x="1118"/>
        <item x="4771"/>
        <item x="1640"/>
        <item x="3571"/>
        <item x="1728"/>
        <item x="2416"/>
        <item x="1191"/>
        <item x="2875"/>
        <item x="815"/>
        <item x="1071"/>
        <item x="484"/>
        <item x="545"/>
        <item x="141"/>
        <item x="1027"/>
        <item x="1641"/>
        <item x="257"/>
        <item x="3402"/>
        <item x="172"/>
        <item x="3862"/>
        <item x="4669"/>
        <item x="2248"/>
        <item x="3572"/>
        <item x="4476"/>
        <item x="564"/>
        <item x="4818"/>
        <item x="4291"/>
        <item x="2271"/>
        <item x="2775"/>
        <item x="2379"/>
        <item x="3011"/>
        <item x="3104"/>
        <item x="2564"/>
        <item x="975"/>
        <item x="1944"/>
        <item x="4830"/>
        <item x="4838"/>
        <item x="1454"/>
        <item x="2381"/>
        <item x="175"/>
        <item x="4925"/>
        <item x="4271"/>
        <item x="674"/>
        <item x="2213"/>
        <item x="1719"/>
        <item x="2364"/>
        <item x="4014"/>
        <item x="3456"/>
        <item x="4890"/>
        <item x="3024"/>
        <item x="4080"/>
        <item x="2162"/>
        <item x="1279"/>
        <item x="2061"/>
        <item x="1906"/>
        <item x="4472"/>
        <item x="2280"/>
        <item x="2524"/>
        <item x="3806"/>
        <item x="3467"/>
        <item x="1720"/>
        <item x="1252"/>
        <item x="3369"/>
        <item x="3577"/>
        <item x="3342"/>
        <item x="1742"/>
        <item x="3866"/>
        <item x="2860"/>
        <item x="3515"/>
        <item x="1232"/>
        <item x="4514"/>
        <item x="4588"/>
        <item x="4848"/>
        <item x="3594"/>
        <item x="1710"/>
        <item x="1763"/>
        <item x="1186"/>
        <item x="2467"/>
        <item x="503"/>
        <item x="1648"/>
        <item x="2110"/>
        <item x="1624"/>
        <item x="1695"/>
        <item x="286"/>
        <item x="3352"/>
        <item x="3234"/>
        <item x="4160"/>
        <item x="2459"/>
        <item x="356"/>
        <item x="99"/>
        <item x="41"/>
        <item x="3353"/>
        <item x="3747"/>
        <item x="130"/>
        <item x="140"/>
        <item x="161"/>
        <item x="2956"/>
        <item x="2551"/>
        <item x="2552"/>
        <item x="3988"/>
        <item x="4872"/>
        <item x="4650"/>
        <item x="310"/>
        <item x="1815"/>
        <item x="900"/>
        <item x="4006"/>
        <item x="3895"/>
        <item x="3181"/>
        <item x="3274"/>
        <item x="4641"/>
        <item x="4339"/>
        <item x="2105"/>
        <item x="2202"/>
        <item x="633"/>
        <item x="2758"/>
        <item x="986"/>
        <item x="1109"/>
        <item x="3784"/>
        <item x="2022"/>
        <item x="4059"/>
        <item x="3656"/>
        <item x="1503"/>
        <item x="4148"/>
        <item x="4542"/>
        <item x="835"/>
        <item x="2115"/>
        <item x="559"/>
        <item x="2635"/>
        <item x="4496"/>
        <item x="4947"/>
        <item x="2643"/>
        <item x="2322"/>
        <item x="3047"/>
        <item x="3105"/>
        <item x="446"/>
        <item x="1732"/>
        <item x="191"/>
        <item x="2158"/>
        <item x="696"/>
        <item x="3023"/>
        <item x="3116"/>
        <item x="3282"/>
        <item x="4373"/>
        <item x="4929"/>
        <item x="3543"/>
        <item x="3476"/>
        <item x="708"/>
        <item x="1223"/>
        <item x="1067"/>
        <item x="1395"/>
        <item x="4562"/>
        <item x="4658"/>
        <item x="488"/>
        <item x="1399"/>
        <item x="5057"/>
        <item x="246"/>
        <item x="2227"/>
        <item x="3143"/>
        <item x="119"/>
        <item x="2246"/>
        <item x="1775"/>
        <item x="4495"/>
        <item x="2561"/>
        <item x="4468"/>
        <item x="2261"/>
        <item x="3179"/>
        <item x="3412"/>
        <item x="4573"/>
        <item x="391"/>
        <item x="2566"/>
        <item x="690"/>
        <item x="2853"/>
        <item x="1625"/>
        <item x="1570"/>
        <item x="4860"/>
        <item x="1838"/>
        <item x="1096"/>
        <item x="1890"/>
        <item x="773"/>
        <item x="3048"/>
        <item x="4503"/>
        <item x="560"/>
        <item x="3789"/>
        <item x="2502"/>
        <item x="3155"/>
        <item x="1431"/>
        <item x="1936"/>
        <item x="2966"/>
        <item x="3220"/>
        <item x="3969"/>
        <item x="2398"/>
        <item x="4480"/>
        <item x="5018"/>
        <item x="4751"/>
        <item x="4936"/>
        <item x="1253"/>
        <item x="78"/>
        <item x="3544"/>
        <item x="628"/>
        <item x="5098"/>
        <item x="4086"/>
        <item x="3821"/>
        <item x="4211"/>
        <item x="2526"/>
        <item x="411"/>
        <item x="853"/>
        <item x="1168"/>
        <item x="4309"/>
        <item x="4585"/>
        <item x="3200"/>
        <item x="4784"/>
        <item x="1495"/>
        <item x="4177"/>
        <item x="2868"/>
        <item x="2016"/>
        <item x="2513"/>
        <item x="3020"/>
        <item x="3362"/>
        <item x="3666"/>
        <item x="3938"/>
        <item x="3941"/>
        <item x="3158"/>
        <item x="1097"/>
        <item x="2326"/>
        <item x="2052"/>
        <item x="1225"/>
        <item x="3466"/>
        <item x="3839"/>
        <item x="4884"/>
        <item x="741"/>
        <item x="1524"/>
        <item x="3410"/>
        <item x="4667"/>
        <item x="1504"/>
        <item x="2182"/>
        <item x="4518"/>
        <item x="2375"/>
        <item x="2401"/>
        <item x="4257"/>
        <item x="3090"/>
        <item x="3311"/>
        <item x="264"/>
        <item x="4267"/>
        <item x="854"/>
        <item x="1465"/>
        <item x="2300"/>
        <item x="228"/>
        <item x="2723"/>
        <item x="4242"/>
        <item x="1974"/>
        <item x="1692"/>
        <item x="3478"/>
        <item x="491"/>
        <item x="3285"/>
        <item x="4911"/>
        <item x="4997"/>
        <item x="1957"/>
        <item x="3434"/>
        <item x="2705"/>
        <item x="1594"/>
        <item x="4821"/>
        <item x="4541"/>
        <item x="1187"/>
        <item x="1945"/>
        <item x="4555"/>
        <item x="2286"/>
        <item x="2002"/>
        <item x="4042"/>
        <item x="709"/>
        <item x="4643"/>
        <item x="3483"/>
        <item x="4766"/>
        <item x="3923"/>
        <item x="1039"/>
        <item x="3936"/>
        <item x="127"/>
        <item x="684"/>
        <item x="4283"/>
        <item x="2118"/>
        <item x="4665"/>
        <item x="1638"/>
        <item x="3278"/>
        <item x="1521"/>
        <item x="1128"/>
        <item x="3375"/>
        <item x="2730"/>
        <item x="765"/>
        <item x="33"/>
        <item x="3552"/>
        <item x="4055"/>
        <item x="4564"/>
        <item x="3674"/>
        <item x="3701"/>
        <item x="3258"/>
        <item x="4133"/>
        <item x="1849"/>
        <item x="30"/>
        <item x="2117"/>
        <item x="3027"/>
        <item x="3540"/>
        <item x="2066"/>
        <item x="4482"/>
        <item x="1022"/>
        <item x="3152"/>
        <item x="3831"/>
        <item x="3617"/>
        <item x="4790"/>
        <item x="1717"/>
        <item x="4374"/>
        <item x="3042"/>
        <item x="777"/>
        <item x="128"/>
        <item x="2291"/>
        <item x="2315"/>
        <item x="3482"/>
        <item x="2614"/>
        <item x="412"/>
        <item x="4400"/>
        <item x="5064"/>
        <item x="1266"/>
        <item x="397"/>
        <item x="2458"/>
        <item x="1496"/>
        <item x="2040"/>
        <item x="4336"/>
        <item x="2135"/>
        <item x="2881"/>
        <item x="3766"/>
        <item x="4489"/>
        <item x="3033"/>
        <item x="1711"/>
        <item x="4072"/>
        <item x="1295"/>
        <item x="1753"/>
        <item x="2804"/>
        <item x="1981"/>
        <item x="1151"/>
        <item x="1173"/>
        <item x="1595"/>
        <item x="3722"/>
        <item x="1698"/>
        <item x="2829"/>
        <item x="4508"/>
        <item x="4659"/>
        <item x="4785"/>
        <item x="3925"/>
        <item x="4978"/>
        <item x="3177"/>
        <item x="3120"/>
        <item x="2132"/>
        <item x="2918"/>
        <item x="3644"/>
        <item x="1087"/>
        <item x="272"/>
        <item x="5009"/>
        <item x="2470"/>
        <item x="1569"/>
        <item x="485"/>
        <item x="2893"/>
        <item x="1529"/>
        <item x="1649"/>
        <item x="880"/>
        <item x="1098"/>
        <item x="1513"/>
        <item x="3334"/>
        <item x="4431"/>
        <item x="3950"/>
        <item x="1991"/>
        <item x="2368"/>
        <item x="3084"/>
        <item x="2916"/>
        <item x="4125"/>
        <item x="5072"/>
        <item x="4467"/>
        <item x="300"/>
        <item x="113"/>
        <item x="1901"/>
        <item x="3046"/>
        <item x="2496"/>
        <item x="2443"/>
        <item x="4922"/>
        <item x="2138"/>
        <item x="383"/>
        <item x="1999"/>
        <item x="2613"/>
        <item x="4963"/>
        <item x="2357"/>
        <item x="2131"/>
        <item x="1078"/>
        <item x="711"/>
        <item x="4777"/>
        <item x="4152"/>
        <item x="4954"/>
        <item x="961"/>
        <item x="902"/>
        <item x="4788"/>
        <item x="4686"/>
        <item x="1628"/>
        <item x="2567"/>
        <item x="1808"/>
        <item x="2576"/>
        <item x="3189"/>
        <item x="949"/>
        <item x="4959"/>
        <item x="4432"/>
        <item x="2539"/>
        <item x="3300"/>
        <item x="370"/>
        <item x="1120"/>
        <item x="4920"/>
        <item x="903"/>
        <item x="3102"/>
        <item x="5012"/>
        <item x="3243"/>
        <item x="241"/>
        <item x="1439"/>
        <item x="3670"/>
        <item x="1079"/>
        <item x="2312"/>
        <item x="2608"/>
        <item x="2889"/>
        <item x="4175"/>
        <item x="4833"/>
        <item x="2192"/>
        <item x="3404"/>
        <item x="2638"/>
        <item x="1664"/>
        <item x="577"/>
        <item x="1361"/>
        <item x="182"/>
        <item x="2958"/>
        <item x="1400"/>
        <item x="4084"/>
        <item x="2060"/>
        <item x="1766"/>
        <item x="2141"/>
        <item x="2242"/>
        <item x="3645"/>
        <item x="2770"/>
        <item x="4122"/>
        <item x="389"/>
        <item x="4933"/>
        <item x="1795"/>
        <item x="133"/>
        <item x="4761"/>
        <item x="4136"/>
        <item x="2848"/>
        <item x="213"/>
        <item x="3693"/>
        <item x="1147"/>
        <item x="1937"/>
        <item x="1825"/>
        <item x="596"/>
        <item x="4442"/>
        <item x="2332"/>
        <item x="2176"/>
        <item x="114"/>
        <item x="1629"/>
        <item x="1994"/>
        <item x="10"/>
        <item x="2603"/>
        <item x="729"/>
        <item x="1432"/>
        <item x="3437"/>
        <item x="3989"/>
        <item x="4716"/>
        <item x="3389"/>
        <item x="2971"/>
        <item x="1309"/>
        <item x="2657"/>
        <item x="23"/>
        <item x="519"/>
        <item x="4005"/>
        <item x="2256"/>
        <item x="4865"/>
        <item x="2166"/>
        <item x="659"/>
        <item x="4282"/>
        <item x="4311"/>
        <item x="2861"/>
        <item x="2854"/>
        <item x="4069"/>
        <item x="183"/>
        <item x="2818"/>
        <item x="1320"/>
        <item x="2304"/>
        <item x="5036"/>
        <item x="1821"/>
        <item x="2903"/>
        <item x="3850"/>
        <item x="105"/>
        <item x="855"/>
        <item x="1851"/>
        <item x="2917"/>
        <item x="2753"/>
        <item x="4193"/>
        <item x="533"/>
        <item x="402"/>
        <item x="232"/>
        <item x="3822"/>
        <item x="2161"/>
        <item x="2639"/>
        <item x="3560"/>
        <item x="942"/>
        <item x="2781"/>
        <item x="2388"/>
        <item x="186"/>
        <item x="4167"/>
        <item x="1712"/>
        <item x="2696"/>
        <item x="3622"/>
        <item x="2295"/>
        <item x="3418"/>
        <item x="1726"/>
        <item x="297"/>
        <item x="4347"/>
        <item x="1426"/>
        <item x="351"/>
        <item x="4792"/>
        <item x="4814"/>
        <item x="688"/>
        <item x="3003"/>
        <item x="82"/>
        <item x="2976"/>
        <item x="4170"/>
        <item x="4028"/>
        <item x="4575"/>
        <item x="549"/>
        <item x="3133"/>
        <item x="3415"/>
        <item x="3383"/>
        <item x="229"/>
        <item x="63"/>
        <item x="1207"/>
        <item x="3723"/>
        <item x="1390"/>
        <item x="691"/>
        <item x="3856"/>
        <item x="1239"/>
        <item x="1467"/>
        <item x="4033"/>
        <item x="3390"/>
        <item x="3539"/>
        <item x="455"/>
        <item x="592"/>
        <item x="401"/>
        <item x="4604"/>
        <item x="1522"/>
        <item x="2392"/>
        <item x="403"/>
        <item x="70"/>
        <item x="4628"/>
        <item x="1440"/>
        <item x="3316"/>
        <item x="5006"/>
        <item x="3208"/>
        <item x="3269"/>
        <item x="3107"/>
        <item x="3444"/>
        <item x="731"/>
        <item x="1061"/>
        <item x="4631"/>
        <item x="917"/>
        <item x="2718"/>
        <item x="2148"/>
        <item x="1053"/>
        <item x="2757"/>
        <item x="892"/>
        <item x="4238"/>
        <item x="3679"/>
        <item x="832"/>
        <item x="663"/>
        <item x="2069"/>
        <item x="3872"/>
        <item x="4745"/>
        <item x="4863"/>
        <item x="2678"/>
        <item x="1137"/>
        <item x="3266"/>
        <item x="1105"/>
        <item x="3135"/>
        <item x="199"/>
        <item x="811"/>
        <item x="4405"/>
        <item x="171"/>
        <item x="3688"/>
        <item x="303"/>
        <item x="1153"/>
        <item x="2945"/>
        <item x="1436"/>
        <item x="1790"/>
        <item x="2085"/>
        <item x="2437"/>
        <item x="2636"/>
        <item x="305"/>
        <item x="106"/>
        <item x="404"/>
        <item x="649"/>
        <item x="968"/>
        <item x="1908"/>
        <item x="4230"/>
        <item x="3428"/>
        <item x="1630"/>
        <item x="4067"/>
        <item x="460"/>
        <item x="806"/>
        <item x="1600"/>
        <item x="1505"/>
        <item x="3294"/>
        <item x="32"/>
        <item x="2671"/>
        <item x="1943"/>
        <item x="799"/>
        <item x="5001"/>
        <item x="1733"/>
        <item x="3684"/>
        <item x="774"/>
        <item x="3313"/>
        <item x="5095"/>
        <item x="2363"/>
        <item x="4781"/>
        <item x="981"/>
        <item x="2283"/>
        <item x="492"/>
        <item x="5031"/>
        <item x="4185"/>
        <item x="1459"/>
        <item x="1154"/>
        <item x="2742"/>
        <item x="2588"/>
        <item x="3691"/>
        <item x="2265"/>
        <item x="2010"/>
        <item x="336"/>
        <item x="256"/>
        <item x="393"/>
        <item x="1729"/>
        <item x="3465"/>
        <item x="3758"/>
        <item x="2658"/>
        <item x="313"/>
        <item x="1101"/>
        <item x="423"/>
        <item x="425"/>
        <item x="4626"/>
        <item x="3156"/>
        <item x="1958"/>
        <item x="3490"/>
        <item x="2408"/>
        <item x="1818"/>
        <item x="2234"/>
        <item x="2670"/>
        <item x="2447"/>
        <item x="3513"/>
        <item x="4968"/>
        <item x="750"/>
        <item x="3184"/>
        <item x="154"/>
        <item x="68"/>
        <item x="3715"/>
        <item x="943"/>
        <item x="398"/>
        <item x="3288"/>
        <item x="626"/>
        <item x="134"/>
        <item x="3172"/>
        <item x="654"/>
        <item x="751"/>
        <item x="4083"/>
        <item x="1511"/>
        <item x="3182"/>
        <item x="1964"/>
        <item x="1572"/>
        <item x="1889"/>
        <item x="2223"/>
        <item x="2983"/>
        <item x="1372"/>
        <item x="1549"/>
        <item x="2620"/>
        <item x="4404"/>
        <item x="3477"/>
        <item x="1425"/>
        <item x="1652"/>
        <item x="1983"/>
        <item x="1059"/>
        <item x="520"/>
        <item x="3731"/>
        <item x="1007"/>
        <item x="4475"/>
        <item x="551"/>
        <item x="26"/>
        <item x="612"/>
        <item x="2095"/>
        <item x="1291"/>
        <item x="2659"/>
        <item x="1530"/>
        <item x="3980"/>
        <item x="1180"/>
        <item x="2432"/>
        <item x="4841"/>
        <item x="4236"/>
        <item x="4627"/>
        <item x="3612"/>
        <item x="1073"/>
        <item x="4058"/>
        <item x="565"/>
        <item x="1796"/>
        <item x="1132"/>
        <item x="2145"/>
        <item x="3354"/>
        <item x="1814"/>
        <item x="2317"/>
        <item x="1227"/>
        <item x="1608"/>
        <item x="2187"/>
        <item x="4931"/>
        <item x="83"/>
        <item x="4268"/>
        <item x="4199"/>
        <item x="3356"/>
        <item x="4944"/>
        <item x="3484"/>
        <item x="4031"/>
        <item x="3885"/>
        <item x="3430"/>
        <item x="566"/>
        <item x="1451"/>
        <item x="4769"/>
        <item x="1333"/>
        <item x="886"/>
        <item x="1243"/>
        <item x="2356"/>
        <item x="3051"/>
        <item x="4762"/>
        <item x="314"/>
        <item x="4070"/>
        <item x="3623"/>
        <item x="1030"/>
        <item x="3630"/>
        <item x="4734"/>
        <item x="1781"/>
        <item x="1469"/>
        <item x="4186"/>
        <item x="2241"/>
        <item x="176"/>
        <item x="4834"/>
        <item x="1783"/>
        <item x="3619"/>
        <item x="1611"/>
        <item x="1707"/>
        <item x="3906"/>
        <item x="2500"/>
        <item x="1318"/>
        <item x="3825"/>
        <item x="2072"/>
        <item x="1267"/>
        <item x="135"/>
        <item x="536"/>
        <item x="3310"/>
        <item x="4353"/>
        <item x="3272"/>
        <item x="3245"/>
        <item x="3180"/>
        <item x="2497"/>
        <item x="655"/>
        <item x="2725"/>
        <item x="4355"/>
        <item x="1932"/>
        <item x="3127"/>
        <item x="5020"/>
        <item x="334"/>
        <item x="1797"/>
        <item x="1169"/>
        <item x="838"/>
        <item x="2878"/>
        <item x="3802"/>
        <item x="4189"/>
        <item x="969"/>
        <item x="3469"/>
        <item x="4364"/>
        <item x="4980"/>
        <item x="1104"/>
        <item x="518"/>
        <item x="2633"/>
        <item x="4731"/>
        <item x="5049"/>
        <item x="3694"/>
        <item x="2164"/>
        <item x="1008"/>
        <item x="3091"/>
        <item x="3157"/>
        <item x="2150"/>
        <item x="4548"/>
        <item x="1245"/>
        <item x="3387"/>
        <item x="1754"/>
        <item x="144"/>
        <item x="1043"/>
        <item x="4096"/>
        <item x="950"/>
        <item x="776"/>
        <item x="3739"/>
        <item x="4386"/>
        <item x="3520"/>
        <item x="3869"/>
        <item x="1952"/>
        <item x="5066"/>
        <item x="510"/>
        <item x="43"/>
        <item x="712"/>
        <item x="1292"/>
        <item x="4844"/>
        <item x="3753"/>
        <item x="4530"/>
        <item x="4778"/>
        <item x="85"/>
        <item x="2260"/>
        <item x="2034"/>
        <item x="4615"/>
        <item x="4123"/>
        <item x="3464"/>
        <item x="2296"/>
        <item x="4146"/>
        <item x="3655"/>
        <item x="542"/>
        <item x="4154"/>
        <item x="456"/>
        <item x="268"/>
        <item x="571"/>
        <item x="857"/>
        <item x="2987"/>
        <item x="4505"/>
        <item x="2469"/>
        <item x="1546"/>
        <item x="1927"/>
        <item x="3703"/>
        <item x="2937"/>
        <item x="3522"/>
        <item x="4224"/>
        <item x="2290"/>
        <item x="2823"/>
        <item x="1909"/>
        <item x="4000"/>
        <item x="2851"/>
        <item x="390"/>
        <item x="20"/>
        <item x="21"/>
        <item x="3957"/>
        <item x="3944"/>
        <item x="3956"/>
        <item x="2523"/>
        <item x="3163"/>
        <item x="1773"/>
        <item x="3861"/>
        <item x="3947"/>
        <item x="3489"/>
        <item x="829"/>
        <item x="1435"/>
        <item x="1419"/>
        <item x="1044"/>
        <item x="1473"/>
        <item x="449"/>
        <item x="1121"/>
        <item x="2009"/>
        <item x="1632"/>
        <item x="2274"/>
        <item x="2543"/>
        <item x="3990"/>
        <item x="3394"/>
        <item x="3631"/>
        <item x="1129"/>
        <item x="4207"/>
        <item x="3246"/>
        <item x="3207"/>
        <item x="1868"/>
        <item x="2880"/>
        <item x="1791"/>
        <item x="4527"/>
        <item x="1597"/>
        <item x="19"/>
        <item x="2835"/>
        <item x="1793"/>
        <item x="1350"/>
        <item x="2173"/>
        <item x="2233"/>
        <item x="5025"/>
        <item x="2087"/>
        <item x="1358"/>
        <item x="2724"/>
        <item x="3828"/>
        <item x="4388"/>
        <item x="3209"/>
        <item x="326"/>
        <item x="5007"/>
        <item x="3586"/>
        <item x="858"/>
        <item x="3558"/>
        <item x="2709"/>
        <item x="1799"/>
        <item x="4349"/>
        <item x="889"/>
        <item x="2207"/>
        <item x="4151"/>
        <item x="145"/>
        <item x="2819"/>
        <item x="1848"/>
        <item x="2113"/>
        <item x="4195"/>
        <item x="4582"/>
        <item x="287"/>
        <item x="4715"/>
        <item x="2045"/>
        <item x="2982"/>
        <item x="4969"/>
        <item x="3203"/>
        <item x="4591"/>
        <item x="358"/>
        <item x="2039"/>
        <item x="472"/>
        <item x="1990"/>
        <item x="1393"/>
        <item x="890"/>
        <item x="34"/>
        <item x="1373"/>
        <item x="2221"/>
        <item x="1269"/>
        <item x="2440"/>
        <item x="379"/>
        <item x="4097"/>
        <item x="753"/>
        <item x="2306"/>
        <item x="678"/>
        <item x="1258"/>
        <item x="399"/>
        <item x="278"/>
        <item x="369"/>
        <item x="584"/>
        <item x="543"/>
        <item x="430"/>
        <item x="2282"/>
        <item x="4411"/>
        <item x="333"/>
        <item x="1965"/>
        <item x="3457"/>
        <item x="1124"/>
        <item x="996"/>
        <item x="1850"/>
        <item x="850"/>
        <item x="2288"/>
        <item x="4034"/>
        <item x="1960"/>
        <item x="2866"/>
        <item x="3603"/>
        <item x="1143"/>
        <item x="4893"/>
        <item x="4060"/>
        <item x="1951"/>
        <item x="3241"/>
        <item x="1506"/>
        <item x="2910"/>
        <item x="2140"/>
        <item x="2833"/>
        <item x="3926"/>
        <item x="2441"/>
        <item x="982"/>
        <item x="2427"/>
        <item x="1555"/>
        <item x="3372"/>
        <item x="4381"/>
        <item x="5090"/>
        <item x="1300"/>
        <item x="2995"/>
        <item x="4547"/>
        <item x="2774"/>
        <item x="4065"/>
        <item x="2674"/>
        <item x="3659"/>
        <item x="4370"/>
        <item x="1206"/>
        <item x="5026"/>
        <item x="3081"/>
        <item x="3546"/>
        <item x="495"/>
        <item x="3098"/>
        <item x="906"/>
        <item x="4422"/>
        <item x="2123"/>
        <item x="714"/>
        <item x="604"/>
        <item x="1673"/>
        <item x="4524"/>
        <item x="1051"/>
        <item x="698"/>
        <item x="3183"/>
        <item x="3993"/>
        <item x="4975"/>
        <item x="2714"/>
        <item x="4396"/>
        <item x="3063"/>
        <item x="1612"/>
        <item x="990"/>
        <item x="1996"/>
        <item x="3475"/>
        <item x="1739"/>
        <item x="997"/>
        <item x="4864"/>
        <item x="3212"/>
        <item x="5097"/>
        <item x="2977"/>
        <item x="736"/>
        <item x="4437"/>
        <item x="120"/>
        <item x="2784"/>
        <item x="1466"/>
        <item x="4859"/>
        <item x="1784"/>
        <item x="4410"/>
        <item x="2719"/>
        <item x="4674"/>
        <item x="2180"/>
        <item x="3064"/>
        <item x="2626"/>
        <item x="4561"/>
        <item x="1407"/>
        <item x="4038"/>
        <item x="3341"/>
        <item x="2147"/>
        <item x="3392"/>
        <item x="2631"/>
        <item x="2942"/>
        <item x="4899"/>
        <item x="3575"/>
        <item x="1246"/>
        <item x="269"/>
        <item x="3794"/>
        <item x="237"/>
        <item x="4342"/>
        <item x="1409"/>
        <item x="3347"/>
        <item x="1696"/>
        <item x="3695"/>
        <item x="3149"/>
        <item x="2811"/>
        <item x="112"/>
        <item x="28"/>
        <item x="1383"/>
        <item x="2214"/>
        <item x="4789"/>
        <item x="4759"/>
        <item x="3205"/>
        <item x="1764"/>
        <item x="733"/>
        <item x="2154"/>
        <item x="3449"/>
        <item x="2911"/>
        <item x="1136"/>
        <item x="4756"/>
        <item x="3328"/>
        <item x="2507"/>
        <item x="4819"/>
        <item x="394"/>
        <item x="1411"/>
        <item x="2901"/>
        <item x="3002"/>
        <item x="2952"/>
        <item x="4949"/>
        <item x="3562"/>
        <item x="58"/>
        <item x="3206"/>
        <item x="1489"/>
        <item x="653"/>
        <item x="1670"/>
        <item x="4111"/>
        <item x="2025"/>
        <item x="862"/>
        <item x="3812"/>
        <item x="4398"/>
        <item x="1644"/>
        <item x="2578"/>
        <item x="4466"/>
        <item x="2380"/>
        <item x="3590"/>
        <item x="4831"/>
        <item x="935"/>
        <item x="2255"/>
        <item x="522"/>
        <item x="184"/>
        <item x="4811"/>
        <item x="3110"/>
        <item x="3256"/>
        <item x="72"/>
        <item x="4871"/>
        <item x="2759"/>
        <item x="4709"/>
        <item x="354"/>
        <item x="2367"/>
        <item x="1463"/>
        <item x="2865"/>
        <item x="3632"/>
        <item x="3534"/>
        <item x="4324"/>
        <item x="706"/>
        <item x="3099"/>
        <item x="4693"/>
        <item x="3488"/>
        <item x="927"/>
        <item x="2333"/>
        <item x="4446"/>
        <item x="1155"/>
        <item x="2064"/>
        <item x="3685"/>
        <item x="4169"/>
        <item x="2433"/>
        <item x="2309"/>
        <item x="4519"/>
        <item x="3756"/>
        <item x="1966"/>
        <item x="4165"/>
        <item x="2731"/>
        <item x="4016"/>
        <item x="4385"/>
        <item x="2311"/>
        <item x="414"/>
        <item x="2544"/>
        <item x="1048"/>
        <item x="1470"/>
        <item x="974"/>
        <item x="1893"/>
        <item x="4392"/>
        <item x="2127"/>
        <item x="4179"/>
        <item x="4973"/>
        <item x="3499"/>
        <item x="1709"/>
        <item x="4329"/>
        <item x="1540"/>
        <item x="1286"/>
        <item x="1859"/>
        <item x="3441"/>
        <item x="2017"/>
        <item x="919"/>
        <item x="1886"/>
        <item x="803"/>
        <item x="1987"/>
        <item x="2351"/>
        <item x="1123"/>
        <item x="2772"/>
        <item x="579"/>
        <item x="1306"/>
        <item x="2405"/>
        <item x="4406"/>
        <item x="2667"/>
        <item x="3474"/>
        <item x="4983"/>
        <item x="2813"/>
        <item x="3378"/>
        <item x="3840"/>
        <item x="3781"/>
        <item x="3690"/>
        <item x="686"/>
        <item x="1231"/>
        <item x="210"/>
        <item x="2963"/>
        <item x="2252"/>
        <item x="4768"/>
        <item x="4295"/>
        <item x="4024"/>
        <item x="1823"/>
        <item x="979"/>
        <item x="2210"/>
        <item x="606"/>
        <item x="1250"/>
        <item x="4462"/>
        <item x="477"/>
        <item x="4810"/>
        <item x="3851"/>
        <item x="4089"/>
        <item x="2800"/>
        <item x="3324"/>
        <item x="2021"/>
        <item x="2240"/>
        <item x="1902"/>
        <item x="3077"/>
        <item x="2491"/>
        <item x="2810"/>
        <item x="1194"/>
        <item x="2928"/>
        <item x="4145"/>
        <item x="3692"/>
        <item x="2183"/>
        <item x="1150"/>
        <item x="205"/>
        <item x="1213"/>
        <item x="728"/>
        <item x="617"/>
        <item x="1364"/>
        <item x="3720"/>
        <item x="345"/>
        <item x="1708"/>
        <item x="1575"/>
        <item x="1744"/>
        <item x="1363"/>
        <item x="3696"/>
        <item x="4603"/>
        <item x="400"/>
        <item x="685"/>
        <item x="4013"/>
        <item x="1117"/>
        <item x="2611"/>
        <item x="301"/>
        <item x="1949"/>
        <item x="2003"/>
        <item x="984"/>
        <item x="1667"/>
        <item x="2788"/>
        <item x="3197"/>
        <item x="2378"/>
        <item x="4416"/>
        <item x="3455"/>
        <item x="3164"/>
        <item x="735"/>
        <item x="2188"/>
        <item x="5071"/>
        <item x="1615"/>
        <item x="1412"/>
        <item x="4550"/>
        <item x="1699"/>
        <item x="2616"/>
        <item x="3086"/>
        <item x="367"/>
        <item x="3832"/>
        <item x="1257"/>
        <item x="2298"/>
        <item x="2109"/>
        <item x="3045"/>
        <item x="1605"/>
        <item x="4549"/>
        <item x="2681"/>
        <item x="1184"/>
        <item x="4171"/>
        <item x="3190"/>
        <item x="3065"/>
        <item x="1659"/>
        <item x="2809"/>
        <item x="4340"/>
        <item x="4284"/>
        <item x="4600"/>
        <item x="2832"/>
        <item x="4513"/>
        <item x="893"/>
        <item x="3193"/>
        <item x="675"/>
        <item x="3111"/>
        <item x="3228"/>
        <item x="3976"/>
        <item x="1092"/>
        <item x="3314"/>
        <item x="2305"/>
        <item x="3448"/>
        <item x="1727"/>
        <item x="3459"/>
        <item x="4594"/>
        <item x="548"/>
        <item x="17"/>
        <item x="4159"/>
        <item x="4341"/>
        <item x="3461"/>
        <item x="1584"/>
        <item x="4351"/>
        <item x="1915"/>
        <item x="4293"/>
        <item x="4504"/>
        <item x="1237"/>
        <item x="2755"/>
        <item x="3349"/>
        <item x="3816"/>
        <item x="1976"/>
        <item x="1676"/>
        <item x="1251"/>
        <item x="4617"/>
        <item x="2962"/>
        <item x="2199"/>
        <item x="1613"/>
        <item x="3915"/>
        <item x="247"/>
        <item x="932"/>
        <item x="5067"/>
        <item x="281"/>
        <item x="1635"/>
        <item x="4529"/>
        <item x="3985"/>
        <item x="4633"/>
        <item x="3413"/>
        <item x="2181"/>
        <item x="2629"/>
        <item x="646"/>
        <item x="2462"/>
        <item x="3528"/>
        <item x="3597"/>
        <item x="4826"/>
        <item x="3344"/>
        <item x="2548"/>
        <item x="54"/>
        <item x="1414"/>
        <item x="4725"/>
        <item x="1434"/>
        <item x="1531"/>
        <item x="827"/>
        <item x="2048"/>
        <item x="3137"/>
        <item x="4234"/>
        <item x="3737"/>
        <item x="926"/>
        <item x="4458"/>
        <item x="1299"/>
        <item x="308"/>
        <item x="2601"/>
        <item x="4921"/>
        <item x="3422"/>
        <item x="3805"/>
        <item x="3798"/>
        <item x="3606"/>
        <item x="1804"/>
        <item x="5053"/>
        <item x="4815"/>
        <item x="2452"/>
        <item x="249"/>
        <item x="4653"/>
        <item x="442"/>
        <item x="4316"/>
        <item x="4459"/>
        <item x="3054"/>
        <item x="2390"/>
        <item x="1452"/>
        <item x="3868"/>
        <item x="261"/>
        <item x="1140"/>
        <item x="4383"/>
        <item x="3542"/>
        <item x="1548"/>
        <item x="514"/>
        <item x="4703"/>
        <item x="3998"/>
        <item x="3633"/>
        <item x="877"/>
        <item x="2377"/>
        <item x="3773"/>
        <item x="3811"/>
        <item x="1329"/>
        <item x="1398"/>
        <item x="2786"/>
        <item x="770"/>
        <item x="3601"/>
        <item x="1163"/>
        <item x="2957"/>
        <item x="2228"/>
        <item x="3912"/>
        <item x="3112"/>
        <item x="384"/>
        <item x="4019"/>
        <item x="1174"/>
        <item x="1444"/>
        <item x="2081"/>
        <item x="3029"/>
        <item x="1254"/>
        <item x="2493"/>
        <item x="4129"/>
        <item x="3263"/>
        <item x="3955"/>
        <item x="528"/>
        <item x="5102"/>
        <item x="3819"/>
        <item x="2402"/>
        <item x="2863"/>
        <item x="3504"/>
        <item x="2155"/>
        <item x="2743"/>
        <item x="4707"/>
        <item x="4262"/>
        <item x="847"/>
        <item x="1802"/>
        <item x="2735"/>
        <item x="1264"/>
        <item x="3919"/>
        <item x="2925"/>
        <item x="3284"/>
        <item x="1566"/>
        <item x="1919"/>
        <item x="2888"/>
        <item x="1586"/>
        <item x="1046"/>
        <item x="3516"/>
        <item x="1620"/>
        <item x="2107"/>
        <item x="3799"/>
        <item x="2485"/>
        <item x="2134"/>
        <item x="4796"/>
        <item x="1603"/>
        <item x="4328"/>
        <item x="3905"/>
        <item x="2985"/>
        <item x="312"/>
        <item x="1669"/>
        <item x="490"/>
        <item x="4487"/>
        <item x="2035"/>
        <item x="2492"/>
        <item x="3671"/>
        <item x="2821"/>
        <item x="3304"/>
        <item x="2682"/>
        <item x="662"/>
        <item x="4892"/>
        <item x="4132"/>
        <item x="2826"/>
        <item x="3506"/>
        <item x="3508"/>
        <item x="3512"/>
        <item x="4062"/>
        <item x="5045"/>
        <item x="469"/>
        <item x="3092"/>
        <item x="1581"/>
        <item x="3876"/>
        <item x="4683"/>
        <item x="2080"/>
        <item x="2728"/>
        <item x="436"/>
        <item x="1222"/>
        <item x="2968"/>
        <item x="2414"/>
        <item x="1483"/>
        <item x="2336"/>
        <item x="3638"/>
        <item x="3503"/>
        <item x="508"/>
        <item x="701"/>
        <item x="4051"/>
        <item x="1895"/>
        <item x="1921"/>
        <item x="722"/>
        <item x="2793"/>
        <item x="2431"/>
        <item x="3252"/>
        <item x="2047"/>
        <item x="3082"/>
        <item x="3855"/>
        <item x="2175"/>
        <item x="3743"/>
        <item x="1066"/>
        <item x="4041"/>
        <item x="4886"/>
        <item x="1404"/>
        <item x="2341"/>
        <item x="1453"/>
        <item x="2331"/>
        <item x="3769"/>
        <item x="2516"/>
        <item x="2239"/>
        <item x="1216"/>
        <item x="723"/>
        <item x="1005"/>
        <item x="1798"/>
        <item x="2703"/>
        <item x="3450"/>
        <item x="4140"/>
        <item x="547"/>
        <item x="2478"/>
        <item x="250"/>
        <item x="4902"/>
        <item x="2015"/>
        <item x="2159"/>
        <item x="4700"/>
        <item x="2169"/>
        <item x="4904"/>
        <item x="5017"/>
        <item x="5103"/>
        <item x="2978"/>
        <item x="1430"/>
        <item x="3567"/>
        <item x="4296"/>
        <item x="5105"/>
        <item x="4780"/>
        <item x="1346"/>
        <item x="1982"/>
        <item x="230"/>
        <item x="3223"/>
        <item x="4338"/>
        <item x="823"/>
        <item x="1278"/>
        <item x="2142"/>
        <item x="4421"/>
        <item x="482"/>
        <item x="2754"/>
        <item x="3600"/>
        <item x="2024"/>
        <item x="1578"/>
        <item x="1448"/>
        <item x="1622"/>
        <item x="1590"/>
        <item x="763"/>
        <item x="2726"/>
        <item x="3036"/>
        <item x="1985"/>
        <item x="5010"/>
        <item x="4966"/>
        <item x="3142"/>
        <item x="4737"/>
        <item x="4465"/>
        <item x="4102"/>
        <item x="1355"/>
        <item x="683"/>
        <item x="3018"/>
        <item x="48"/>
        <item x="415"/>
        <item x="2316"/>
        <item x="2129"/>
        <item x="1145"/>
        <item x="4423"/>
        <item x="2967"/>
        <item x="4281"/>
        <item x="4137"/>
        <item x="752"/>
        <item x="586"/>
        <item x="973"/>
        <item x="1962"/>
        <item x="580"/>
        <item x="3637"/>
        <item x="3965"/>
        <item x="5016"/>
        <item x="4509"/>
        <item x="2208"/>
        <item x="2530"/>
        <item x="4822"/>
        <item x="3943"/>
        <item x="4688"/>
        <item x="651"/>
        <item x="4951"/>
        <item x="3429"/>
        <item x="2571"/>
        <item x="4027"/>
        <item x="3471"/>
        <item x="1205"/>
        <item x="1405"/>
        <item x="2955"/>
        <item x="7"/>
        <item x="89"/>
        <item x="90"/>
        <item x="3299"/>
        <item x="1738"/>
        <item x="2577"/>
        <item x="1955"/>
        <item x="3610"/>
        <item x="4332"/>
        <item x="5077"/>
        <item x="2536"/>
        <item x="1108"/>
        <item x="2769"/>
        <item x="2212"/>
        <item x="3845"/>
        <item x="3682"/>
        <item x="964"/>
        <item x="406"/>
        <item x="3264"/>
        <item x="3917"/>
        <item x="2160"/>
        <item x="467"/>
        <item x="1220"/>
        <item x="1562"/>
        <item x="3185"/>
        <item x="4804"/>
        <item x="1894"/>
        <item x="324"/>
        <item x="2666"/>
        <item x="1017"/>
        <item x="1347"/>
        <item x="4319"/>
        <item x="3044"/>
        <item x="601"/>
        <item x="993"/>
        <item x="285"/>
        <item x="321"/>
        <item x="3376"/>
        <item x="1697"/>
        <item x="573"/>
        <item x="4492"/>
        <item x="4570"/>
        <item x="2637"/>
        <item x="1103"/>
        <item x="1898"/>
        <item x="1391"/>
        <item x="291"/>
        <item x="4660"/>
        <item x="1940"/>
        <item x="8"/>
        <item x="4805"/>
        <item x="849"/>
        <item x="2076"/>
        <item x="4401"/>
        <item x="3710"/>
        <item x="3025"/>
        <item x="444"/>
        <item x="3741"/>
        <item x="5015"/>
        <item x="3843"/>
        <item x="208"/>
        <item x="2038"/>
        <item x="2558"/>
        <item x="348"/>
        <item x="1446"/>
        <item x="1789"/>
        <item x="2321"/>
        <item x="3535"/>
        <item x="1900"/>
        <item x="318"/>
        <item x="1230"/>
        <item x="52"/>
        <item x="2930"/>
        <item x="4365"/>
        <item x="4290"/>
        <item x="4783"/>
        <item x="1510"/>
        <item x="4357"/>
        <item x="1703"/>
        <item x="810"/>
        <item x="940"/>
        <item x="3910"/>
        <item x="1743"/>
        <item x="3037"/>
        <item x="4776"/>
        <item x="3403"/>
        <item x="4702"/>
        <item x="2933"/>
        <item x="4979"/>
        <item x="3959"/>
        <item x="1657"/>
        <item x="459"/>
        <item x="4032"/>
        <item x="867"/>
        <item x="1331"/>
        <item x="2990"/>
        <item x="4981"/>
        <item x="2531"/>
        <item x="642"/>
        <item x="1660"/>
        <item x="2817"/>
        <item x="2195"/>
        <item x="4243"/>
        <item x="3724"/>
        <item x="277"/>
        <item x="4613"/>
        <item x="4308"/>
        <item x="3426"/>
        <item x="4312"/>
        <item x="1779"/>
        <item x="1185"/>
        <item x="4972"/>
        <item x="3454"/>
        <item x="1508"/>
        <item x="2970"/>
        <item x="4726"/>
        <item x="825"/>
        <item x="149"/>
        <item x="4470"/>
        <item x="3930"/>
        <item x="5037"/>
        <item x="2777"/>
        <item x="1110"/>
        <item x="700"/>
        <item x="108"/>
        <item x="5000"/>
        <item x="3214"/>
        <item x="591"/>
        <item x="3509"/>
        <item x="388"/>
        <item x="1126"/>
        <item x="2005"/>
        <item x="2895"/>
        <item x="3400"/>
        <item x="1484"/>
        <item x="295"/>
        <item x="856"/>
        <item x="1427"/>
        <item x="4758"/>
        <item x="3653"/>
        <item x="4842"/>
        <item x="1986"/>
        <item x="4372"/>
        <item x="1752"/>
        <item x="2133"/>
        <item x="837"/>
        <item x="1874"/>
        <item x="357"/>
        <item x="1028"/>
        <item x="5080"/>
        <item x="2205"/>
        <item x="4493"/>
        <item x="1182"/>
        <item x="4891"/>
        <item x="4750"/>
        <item x="4047"/>
        <item x="4566"/>
        <item x="1929"/>
        <item x="2313"/>
        <item x="1360"/>
        <item x="805"/>
        <item x="3718"/>
        <item x="4119"/>
        <item x="4418"/>
        <item x="1571"/>
        <item x="4044"/>
        <item x="1297"/>
        <item x="413"/>
        <item x="3744"/>
        <item x="3616"/>
        <item x="2959"/>
        <item x="2200"/>
        <item x="1494"/>
        <item x="2335"/>
        <item x="587"/>
        <item x="2547"/>
        <item x="3446"/>
        <item x="164"/>
        <item x="5039"/>
        <item x="2568"/>
        <item x="1447"/>
        <item x="2573"/>
        <item x="3835"/>
        <item x="4802"/>
        <item x="3820"/>
        <item x="611"/>
        <item x="1090"/>
        <item x="121"/>
        <item x="3920"/>
        <item x="2484"/>
        <item x="4679"/>
        <item x="2097"/>
        <item x="36"/>
        <item x="4008"/>
        <item x="2292"/>
        <item x="2849"/>
        <item x="447"/>
        <item x="1019"/>
        <item x="2676"/>
        <item x="3842"/>
        <item x="448"/>
        <item x="2177"/>
        <item x="588"/>
        <item x="1080"/>
        <item x="2258"/>
        <item x="787"/>
        <item x="3887"/>
        <item x="289"/>
        <item x="641"/>
        <item x="1553"/>
        <item x="3238"/>
        <item x="1598"/>
        <item x="812"/>
        <item x="267"/>
        <item x="502"/>
        <item x="4258"/>
        <item x="3968"/>
        <item x="1310"/>
        <item x="4020"/>
        <item x="4639"/>
        <item x="948"/>
        <item x="1422"/>
        <item x="1762"/>
        <item x="1760"/>
        <item x="3667"/>
        <item x="1487"/>
        <item x="3445"/>
        <item x="4079"/>
        <item x="1179"/>
        <item x="4413"/>
        <item x="666"/>
        <item x="4708"/>
        <item x="12"/>
        <item x="2582"/>
        <item x="4333"/>
        <item x="1882"/>
        <item x="4945"/>
        <item x="1631"/>
        <item x="1233"/>
        <item x="2263"/>
        <item x="2797"/>
        <item x="1198"/>
        <item x="2883"/>
        <item x="169"/>
        <item x="2211"/>
        <item x="1693"/>
        <item x="3582"/>
        <item x="3337"/>
        <item x="2699"/>
        <item x="1979"/>
        <item x="3017"/>
        <item x="2178"/>
        <item x="4395"/>
        <item x="3279"/>
        <item x="1311"/>
        <item x="1995"/>
        <item x="3776"/>
        <item x="885"/>
        <item x="2688"/>
        <item x="4883"/>
        <item x="4563"/>
        <item x="1009"/>
        <item x="1054"/>
        <item x="3778"/>
        <item x="870"/>
        <item x="1959"/>
        <item x="775"/>
        <item x="2475"/>
        <item x="1755"/>
        <item x="2698"/>
        <item x="77"/>
        <item x="4742"/>
        <item x="3867"/>
        <item x="392"/>
        <item x="2083"/>
        <item x="292"/>
        <item x="4143"/>
        <item x="2399"/>
        <item x="4346"/>
        <item x="1351"/>
        <item x="3035"/>
        <item x="1953"/>
        <item x="971"/>
        <item x="754"/>
        <item x="1353"/>
        <item x="2413"/>
        <item x="4127"/>
        <item x="2111"/>
        <item x="1342"/>
        <item x="2980"/>
        <item x="1122"/>
        <item x="253"/>
        <item x="465"/>
        <item x="1554"/>
        <item x="4560"/>
        <item x="3331"/>
        <item x="2648"/>
        <item x="1401"/>
        <item x="2012"/>
        <item x="3857"/>
        <item x="593"/>
        <item x="4112"/>
        <item x="1723"/>
        <item x="3144"/>
        <item x="4011"/>
        <item x="4266"/>
        <item x="3308"/>
        <item x="582"/>
        <item x="2766"/>
        <item x="3237"/>
        <item x="2768"/>
        <item x="2669"/>
        <item x="3536"/>
        <item x="5056"/>
        <item x="2461"/>
        <item x="1479"/>
        <item x="2453"/>
        <item x="1716"/>
        <item x="311"/>
        <item x="3555"/>
        <item x="998"/>
        <item x="4878"/>
        <item x="2994"/>
        <item x="3371"/>
        <item x="1021"/>
        <item x="4300"/>
        <item x="2037"/>
        <item x="2872"/>
        <item x="4402"/>
        <item x="3128"/>
        <item x="4456"/>
        <item x="2369"/>
        <item x="4269"/>
        <item x="4397"/>
        <item x="2602"/>
        <item x="2293"/>
        <item x="2729"/>
        <item x="196"/>
        <item x="4135"/>
        <item x="1837"/>
        <item x="2715"/>
        <item x="2273"/>
        <item x="187"/>
        <item x="3293"/>
        <item x="1134"/>
        <item x="1050"/>
        <item x="209"/>
        <item x="2077"/>
        <item x="4882"/>
        <item x="1843"/>
        <item x="155"/>
        <item x="781"/>
        <item x="4187"/>
        <item x="1534"/>
        <item x="4275"/>
        <item x="1247"/>
        <item x="538"/>
        <item x="4611"/>
        <item x="1332"/>
        <item x="2231"/>
        <item x="1883"/>
        <item x="2885"/>
        <item x="3113"/>
        <item x="3100"/>
        <item x="3837"/>
        <item x="1423"/>
        <item x="786"/>
        <item x="618"/>
        <item x="3421"/>
        <item x="2586"/>
        <item x="1287"/>
        <item x="2418"/>
        <item x="5100"/>
        <item x="1491"/>
        <item x="37"/>
        <item x="3547"/>
        <item x="4502"/>
        <item x="2174"/>
        <item x="3817"/>
        <item x="3297"/>
        <item x="1671"/>
        <item x="4644"/>
        <item x="3641"/>
        <item x="550"/>
        <item x="3768"/>
        <item x="2165"/>
        <item x="1672"/>
        <item x="3151"/>
        <item x="3746"/>
        <item x="341"/>
        <item x="3838"/>
        <item x="790"/>
        <item x="44"/>
        <item x="3338"/>
        <item x="2656"/>
        <item x="2802"/>
        <item x="3095"/>
        <item x="1928"/>
        <item x="4276"/>
        <item x="3548"/>
        <item x="4724"/>
        <item x="4622"/>
        <item x="4808"/>
        <item x="732"/>
        <item x="4996"/>
        <item x="91"/>
        <item x="3576"/>
        <item x="4321"/>
        <item x="3962"/>
        <item x="1280"/>
        <item x="4794"/>
        <item x="97"/>
        <item x="4153"/>
        <item x="3903"/>
        <item x="4525"/>
        <item x="629"/>
        <item x="2272"/>
        <item x="3059"/>
        <item x="15"/>
        <item x="1559"/>
        <item x="4313"/>
        <item x="5092"/>
        <item x="4662"/>
        <item x="2915"/>
        <item x="4773"/>
        <item x="4593"/>
        <item x="4719"/>
        <item x="3771"/>
        <item x="1694"/>
        <item x="4216"/>
        <item x="3792"/>
        <item x="2796"/>
        <item x="352"/>
        <item x="3519"/>
        <item x="1946"/>
        <item x="4040"/>
        <item x="800"/>
        <item x="2820"/>
        <item x="1683"/>
        <item x="1244"/>
        <item x="1455"/>
        <item x="3541"/>
        <item x="3770"/>
        <item x="3551"/>
        <item x="1214"/>
        <item x="122"/>
        <item x="4729"/>
        <item x="38"/>
        <item x="4166"/>
        <item x="2224"/>
        <item x="3485"/>
        <item x="1255"/>
        <item x="3726"/>
        <item x="1327"/>
        <item x="3668"/>
        <item x="2838"/>
        <item x="2339"/>
        <item x="4221"/>
        <item x="2090"/>
        <item x="1161"/>
        <item x="2429"/>
        <item x="1923"/>
        <item x="521"/>
        <item x="3325"/>
        <item x="31"/>
        <item x="3014"/>
        <item x="3240"/>
        <item x="2299"/>
        <item x="1792"/>
        <item x="3277"/>
        <item x="2780"/>
        <item x="745"/>
        <item x="3244"/>
        <item x="4853"/>
        <item x="2394"/>
        <item x="2044"/>
        <item x="2856"/>
        <item x="2146"/>
        <item x="3635"/>
        <item x="814"/>
        <item x="3312"/>
        <item x="2843"/>
        <item x="2844"/>
        <item x="3643"/>
        <item x="4184"/>
        <item x="3008"/>
        <item x="4379"/>
        <item x="4888"/>
        <item x="1666"/>
        <item x="2981"/>
        <item x="544"/>
        <item x="2749"/>
        <item x="1800"/>
        <item x="4712"/>
        <item x="5040"/>
        <item x="3440"/>
        <item x="3532"/>
        <item x="1573"/>
        <item x="4156"/>
        <item x="2850"/>
        <item x="2383"/>
        <item x="702"/>
        <item x="3165"/>
        <item x="1321"/>
        <item x="2386"/>
        <item x="3549"/>
        <item x="693"/>
        <item x="2330"/>
        <item x="39"/>
        <item x="2996"/>
        <item x="4433"/>
        <item x="3978"/>
        <item x="1041"/>
        <item x="4277"/>
        <item x="3097"/>
        <item x="879"/>
        <item x="1912"/>
        <item x="2640"/>
        <item x="4680"/>
        <item x="1780"/>
        <item x="243"/>
        <item x="3396"/>
        <item x="4960"/>
        <item x="4757"/>
        <item x="79"/>
        <item x="4408"/>
        <item x="4739"/>
        <item x="2913"/>
        <item x="791"/>
        <item x="516"/>
        <item x="1380"/>
        <item x="4765"/>
        <item x="744"/>
        <item x="2969"/>
        <item x="4335"/>
        <item x="1228"/>
        <item x="1998"/>
        <item x="534"/>
        <item x="3060"/>
        <item x="371"/>
        <item x="3852"/>
        <item x="4264"/>
        <item x="4326"/>
        <item x="4558"/>
        <item x="3702"/>
        <item x="3191"/>
        <item x="1705"/>
        <item x="3215"/>
        <item x="2490"/>
        <item x="1532"/>
        <item x="873"/>
        <item x="3140"/>
        <item x="5082"/>
        <item x="4952"/>
        <item x="1713"/>
        <item x="1871"/>
        <item x="2068"/>
        <item x="2328"/>
        <item x="2540"/>
        <item x="4869"/>
        <item x="2805"/>
        <item x="3639"/>
        <item x="428"/>
        <item x="170"/>
        <item x="4912"/>
        <item x="3447"/>
        <item x="3596"/>
        <item x="5013"/>
        <item x="552"/>
        <item x="1449"/>
        <item x="3517"/>
        <item x="4246"/>
        <item x="3800"/>
        <item x="1556"/>
        <item x="2997"/>
        <item x="322"/>
        <item x="1972"/>
        <item x="3745"/>
        <item x="957"/>
        <item x="2220"/>
        <item x="3250"/>
        <item x="3227"/>
        <item x="859"/>
        <item x="1462"/>
        <item x="420"/>
        <item x="2923"/>
        <item x="315"/>
        <item x="1476"/>
        <item x="2857"/>
        <item x="1354"/>
        <item x="4733"/>
        <item x="3320"/>
        <item x="3374"/>
        <item x="4917"/>
        <item x="2684"/>
        <item x="4736"/>
        <item x="1130"/>
        <item x="687"/>
        <item x="4037"/>
        <item x="2103"/>
        <item x="162"/>
        <item x="163"/>
        <item x="3340"/>
        <item x="4178"/>
        <item x="1816"/>
        <item x="3683"/>
        <item x="3537"/>
        <item x="4399"/>
        <item x="4779"/>
        <item x="429"/>
        <item x="4791"/>
        <item x="3176"/>
        <item x="3583"/>
        <item x="5054"/>
        <item x="4894"/>
        <item x="132"/>
        <item x="908"/>
        <item x="2845"/>
        <item x="4754"/>
        <item x="759"/>
        <item x="2499"/>
        <item x="3021"/>
        <item x="3242"/>
        <item x="3629"/>
        <item x="2727"/>
        <item x="891"/>
        <item x="1701"/>
        <item x="2557"/>
        <item x="4610"/>
        <item x="2014"/>
        <item x="3810"/>
        <item x="944"/>
        <item x="907"/>
        <item x="3339"/>
        <item x="2281"/>
        <item x="2120"/>
        <item x="3028"/>
        <item x="1807"/>
        <item x="1826"/>
        <item x="3574"/>
        <item x="4260"/>
        <item x="3056"/>
        <item x="4510"/>
        <item x="1256"/>
        <item x="4251"/>
        <item x="4375"/>
        <item x="2074"/>
        <item x="1930"/>
        <item x="3075"/>
        <item x="2717"/>
        <item x="1272"/>
        <item x="2346"/>
        <item x="5068"/>
        <item x="382"/>
        <item x="1835"/>
        <item x="4192"/>
        <item x="3672"/>
        <item x="4358"/>
        <item x="2824"/>
        <item x="2647"/>
        <item x="1822"/>
        <item x="504"/>
        <item x="3287"/>
        <item x="1188"/>
        <item x="1507"/>
        <item x="1813"/>
        <item x="478"/>
        <item x="4197"/>
        <item x="3945"/>
        <item x="967"/>
        <item x="3579"/>
        <item x="3249"/>
        <item x="2289"/>
        <item x="2473"/>
        <item x="4630"/>
        <item x="327"/>
        <item x="614"/>
        <item x="569"/>
        <item x="2204"/>
        <item x="2837"/>
        <item x="2301"/>
        <item x="1774"/>
        <item x="64"/>
        <item x="3492"/>
        <item x="4999"/>
        <item x="3070"/>
        <item x="3924"/>
        <item x="4254"/>
        <item x="203"/>
        <item x="65"/>
        <item x="1863"/>
        <item x="2504"/>
        <item x="4705"/>
        <item x="3556"/>
        <item x="1583"/>
        <item x="2520"/>
        <item x="3752"/>
        <item x="4718"/>
        <item x="178"/>
        <item x="1062"/>
        <item x="1144"/>
        <item x="3858"/>
        <item x="3381"/>
        <item x="2488"/>
        <item x="3984"/>
        <item x="4294"/>
        <item x="3614"/>
        <item x="4511"/>
        <item x="1113"/>
        <item x="3836"/>
        <item x="1075"/>
        <item x="1544"/>
        <item x="546"/>
        <item x="1000"/>
        <item x="4035"/>
        <item x="1892"/>
        <item x="2112"/>
        <item x="4491"/>
        <item x="756"/>
        <item x="4451"/>
        <item x="3795"/>
        <item x="3211"/>
        <item x="3605"/>
        <item x="2019"/>
        <item x="1500"/>
        <item x="2641"/>
        <item x="4749"/>
        <item x="4584"/>
        <item x="676"/>
        <item x="3983"/>
        <item x="954"/>
        <item x="830"/>
        <item x="2946"/>
        <item x="2354"/>
        <item x="1767"/>
        <item x="4684"/>
        <item x="337"/>
        <item x="5034"/>
        <item x="2920"/>
        <item x="2839"/>
        <item x="3414"/>
        <item x="4073"/>
        <item x="4682"/>
        <item x="989"/>
        <item x="156"/>
        <item x="1312"/>
        <item x="3420"/>
        <item x="3916"/>
        <item x="2361"/>
        <item x="3963"/>
        <item x="136"/>
        <item x="4782"/>
        <item x="1539"/>
        <item x="831"/>
        <item x="1675"/>
        <item x="1969"/>
        <item x="2454"/>
        <item x="3417"/>
        <item x="4747"/>
        <item x="3194"/>
        <item x="3360"/>
        <item x="2538"/>
        <item x="1714"/>
        <item x="602"/>
        <item x="3121"/>
        <item x="3846"/>
        <item x="13"/>
        <item x="1609"/>
        <item x="4223"/>
        <item x="3453"/>
        <item x="1082"/>
        <item x="2685"/>
        <item x="4066"/>
        <item x="583"/>
        <item x="3435"/>
        <item x="3012"/>
        <item x="2114"/>
        <item x="4126"/>
        <item x="603"/>
        <item x="2721"/>
        <item x="802"/>
        <item x="1973"/>
        <item x="339"/>
        <item x="2873"/>
        <item x="457"/>
        <item x="2319"/>
        <item x="2062"/>
        <item x="3565"/>
        <item x="270"/>
        <item x="2352"/>
        <item x="5030"/>
        <item x="2934"/>
        <item x="624"/>
        <item x="2370"/>
        <item x="2623"/>
        <item x="4093"/>
        <item x="3625"/>
        <item x="3000"/>
        <item x="3830"/>
        <item x="4310"/>
        <item x="2736"/>
        <item x="2869"/>
        <item x="190"/>
        <item x="2167"/>
        <item x="4661"/>
        <item x="1001"/>
        <item x="1913"/>
        <item x="4711"/>
        <item x="2518"/>
        <item x="1633"/>
        <item x="3433"/>
        <item x="2327"/>
        <item x="576"/>
        <item x="3159"/>
        <item x="2645"/>
        <item x="3318"/>
        <item x="1477"/>
        <item x="1234"/>
        <item x="1746"/>
        <item x="3101"/>
        <item x="2238"/>
        <item x="4471"/>
        <item x="637"/>
        <item x="1249"/>
        <item x="4847"/>
        <item x="3377"/>
        <item x="422"/>
        <item x="1492"/>
        <item x="3940"/>
        <item x="1911"/>
        <item x="2481"/>
        <item x="3041"/>
        <item x="2605"/>
        <item x="177"/>
        <item x="3129"/>
        <item x="1125"/>
        <item x="4115"/>
        <item x="3624"/>
        <item x="1164"/>
        <item x="5109"/>
        <item t="default"/>
      </items>
    </pivotField>
    <pivotField axis="axisCol" showAll="0">
      <items count="23">
        <item x="1"/>
        <item x="0"/>
        <item x="3"/>
        <item x="4"/>
        <item x="5"/>
        <item x="2"/>
        <item x="7"/>
        <item x="8"/>
        <item x="6"/>
        <item x="10"/>
        <item x="14"/>
        <item x="17"/>
        <item x="12"/>
        <item x="13"/>
        <item x="15"/>
        <item x="16"/>
        <item x="9"/>
        <item x="19"/>
        <item x="11"/>
        <item x="18"/>
        <item x="20"/>
        <item x="21"/>
        <item t="default"/>
      </items>
    </pivotField>
    <pivotField showAll="0"/>
    <pivotField showAll="0"/>
    <pivotField showAll="0"/>
    <pivotField showAll="0"/>
    <pivotField showAll="0"/>
    <pivotField showAll="0"/>
    <pivotField showAll="0"/>
    <pivotField showAll="0"/>
    <pivotField showAll="0"/>
    <pivotField showAll="0">
      <items count="2551">
        <item x="934"/>
        <item x="49"/>
        <item x="609"/>
        <item x="1257"/>
        <item x="997"/>
        <item x="841"/>
        <item x="1199"/>
        <item x="1670"/>
        <item x="600"/>
        <item x="2078"/>
        <item x="1765"/>
        <item x="2483"/>
        <item x="1445"/>
        <item x="1050"/>
        <item x="2254"/>
        <item x="1217"/>
        <item x="2448"/>
        <item x="2121"/>
        <item x="2476"/>
        <item x="1385"/>
        <item x="1694"/>
        <item x="1784"/>
        <item x="2245"/>
        <item x="1380"/>
        <item x="1629"/>
        <item x="1946"/>
        <item x="1094"/>
        <item x="1194"/>
        <item x="902"/>
        <item x="1061"/>
        <item x="1590"/>
        <item x="2050"/>
        <item x="677"/>
        <item x="2087"/>
        <item x="2115"/>
        <item x="2200"/>
        <item x="196"/>
        <item x="1394"/>
        <item x="1626"/>
        <item x="214"/>
        <item x="1894"/>
        <item x="1454"/>
        <item x="338"/>
        <item x="1073"/>
        <item x="2391"/>
        <item x="1425"/>
        <item x="909"/>
        <item x="1223"/>
        <item x="641"/>
        <item x="1925"/>
        <item x="2512"/>
        <item x="1814"/>
        <item x="1033"/>
        <item x="2224"/>
        <item x="2132"/>
        <item x="2041"/>
        <item x="1034"/>
        <item x="483"/>
        <item x="1457"/>
        <item x="2014"/>
        <item x="1550"/>
        <item x="2256"/>
        <item x="6"/>
        <item x="2094"/>
        <item x="859"/>
        <item x="258"/>
        <item x="313"/>
        <item x="2387"/>
        <item x="1095"/>
        <item x="852"/>
        <item x="2056"/>
        <item x="358"/>
        <item x="2453"/>
        <item x="1959"/>
        <item x="2169"/>
        <item x="1059"/>
        <item x="1384"/>
        <item x="1190"/>
        <item x="1753"/>
        <item x="2376"/>
        <item x="646"/>
        <item x="2156"/>
        <item x="2486"/>
        <item x="361"/>
        <item x="562"/>
        <item x="1004"/>
        <item x="1114"/>
        <item x="1880"/>
        <item x="1769"/>
        <item x="189"/>
        <item x="1933"/>
        <item x="2003"/>
        <item x="2341"/>
        <item x="2220"/>
        <item x="1086"/>
        <item x="2433"/>
        <item x="2393"/>
        <item x="2547"/>
        <item x="1249"/>
        <item x="924"/>
        <item x="1487"/>
        <item x="1991"/>
        <item x="2513"/>
        <item x="1983"/>
        <item x="2268"/>
        <item x="2509"/>
        <item x="1478"/>
        <item x="2419"/>
        <item x="2492"/>
        <item x="2333"/>
        <item x="2023"/>
        <item x="850"/>
        <item x="223"/>
        <item x="2514"/>
        <item x="1931"/>
        <item x="447"/>
        <item x="458"/>
        <item x="2260"/>
        <item x="2102"/>
        <item x="1712"/>
        <item x="769"/>
        <item x="918"/>
        <item x="2390"/>
        <item x="1737"/>
        <item x="2016"/>
        <item x="699"/>
        <item x="498"/>
        <item x="25"/>
        <item x="1021"/>
        <item x="263"/>
        <item x="967"/>
        <item x="784"/>
        <item x="2114"/>
        <item x="545"/>
        <item x="2139"/>
        <item x="1326"/>
        <item x="2267"/>
        <item x="926"/>
        <item x="544"/>
        <item x="2057"/>
        <item x="68"/>
        <item x="2439"/>
        <item x="833"/>
        <item x="1965"/>
        <item x="397"/>
        <item x="1446"/>
        <item x="578"/>
        <item x="80"/>
        <item x="211"/>
        <item x="684"/>
        <item x="1007"/>
        <item x="2026"/>
        <item x="1567"/>
        <item x="1957"/>
        <item x="357"/>
        <item x="849"/>
        <item x="2495"/>
        <item x="147"/>
        <item x="1143"/>
        <item x="721"/>
        <item x="1751"/>
        <item x="1411"/>
        <item x="2345"/>
        <item x="2152"/>
        <item x="2195"/>
        <item x="1188"/>
        <item x="2197"/>
        <item x="1040"/>
        <item x="1347"/>
        <item x="2532"/>
        <item x="1459"/>
        <item x="2036"/>
        <item x="2318"/>
        <item x="2002"/>
        <item x="1452"/>
        <item x="1107"/>
        <item x="2339"/>
        <item x="56"/>
        <item x="416"/>
        <item x="37"/>
        <item x="1599"/>
        <item x="2480"/>
        <item x="2266"/>
        <item x="1259"/>
        <item x="171"/>
        <item x="1455"/>
        <item x="1238"/>
        <item x="2244"/>
        <item x="1054"/>
        <item x="662"/>
        <item x="2404"/>
        <item x="1524"/>
        <item x="1892"/>
        <item x="1595"/>
        <item x="1149"/>
        <item x="2504"/>
        <item x="1724"/>
        <item x="847"/>
        <item x="1625"/>
        <item x="400"/>
        <item x="1119"/>
        <item x="2294"/>
        <item x="2372"/>
        <item x="1656"/>
        <item x="1466"/>
        <item x="904"/>
        <item x="90"/>
        <item x="2452"/>
        <item x="945"/>
        <item x="2369"/>
        <item x="2336"/>
        <item x="422"/>
        <item x="598"/>
        <item x="2537"/>
        <item x="1327"/>
        <item x="1448"/>
        <item x="1723"/>
        <item x="1441"/>
        <item x="2230"/>
        <item x="2143"/>
        <item x="763"/>
        <item x="1245"/>
        <item x="1507"/>
        <item x="808"/>
        <item x="1898"/>
        <item x="1284"/>
        <item x="209"/>
        <item x="385"/>
        <item x="1740"/>
        <item x="1781"/>
        <item x="2323"/>
        <item x="232"/>
        <item x="14"/>
        <item x="115"/>
        <item x="1361"/>
        <item x="2399"/>
        <item x="176"/>
        <item x="554"/>
        <item x="346"/>
        <item x="995"/>
        <item x="2269"/>
        <item x="1921"/>
        <item x="2189"/>
        <item x="1828"/>
        <item x="2070"/>
        <item x="471"/>
        <item x="166"/>
        <item x="886"/>
        <item x="2092"/>
        <item x="118"/>
        <item x="1370"/>
        <item x="1927"/>
        <item x="770"/>
        <item x="1379"/>
        <item x="623"/>
        <item x="2311"/>
        <item x="878"/>
        <item x="529"/>
        <item x="1036"/>
        <item x="1153"/>
        <item x="2234"/>
        <item x="155"/>
        <item x="1187"/>
        <item x="1176"/>
        <item x="35"/>
        <item x="519"/>
        <item x="1733"/>
        <item x="696"/>
        <item x="2454"/>
        <item x="381"/>
        <item x="1270"/>
        <item x="806"/>
        <item x="571"/>
        <item x="48"/>
        <item x="2233"/>
        <item x="573"/>
        <item x="2173"/>
        <item x="369"/>
        <item x="2462"/>
        <item x="537"/>
        <item x="1341"/>
        <item x="200"/>
        <item x="410"/>
        <item x="448"/>
        <item x="862"/>
        <item x="2286"/>
        <item x="114"/>
        <item x="1405"/>
        <item x="666"/>
        <item x="22"/>
        <item x="2368"/>
        <item x="2061"/>
        <item x="375"/>
        <item x="557"/>
        <item x="778"/>
        <item x="1436"/>
        <item x="1514"/>
        <item x="105"/>
        <item x="1631"/>
        <item x="2021"/>
        <item x="1874"/>
        <item x="2380"/>
        <item x="1263"/>
        <item x="1851"/>
        <item x="564"/>
        <item x="353"/>
        <item x="2343"/>
        <item x="2428"/>
        <item x="2194"/>
        <item x="229"/>
        <item x="1221"/>
        <item x="663"/>
        <item x="1281"/>
        <item x="608"/>
        <item x="119"/>
        <item x="2075"/>
        <item x="2185"/>
        <item x="1303"/>
        <item x="121"/>
        <item x="1534"/>
        <item x="2529"/>
        <item x="1816"/>
        <item x="1526"/>
        <item x="53"/>
        <item x="1202"/>
        <item x="110"/>
        <item x="2337"/>
        <item x="2340"/>
        <item x="1936"/>
        <item x="1852"/>
        <item x="1157"/>
        <item x="828"/>
        <item x="1122"/>
        <item x="837"/>
        <item x="394"/>
        <item x="1474"/>
        <item x="760"/>
        <item x="378"/>
        <item x="1100"/>
        <item x="13"/>
        <item x="2222"/>
        <item x="452"/>
        <item x="819"/>
        <item x="2104"/>
        <item x="2435"/>
        <item x="649"/>
        <item x="2455"/>
        <item x="1048"/>
        <item x="2103"/>
        <item x="854"/>
        <item x="2526"/>
        <item x="1151"/>
        <item x="444"/>
        <item x="117"/>
        <item x="1588"/>
        <item x="2411"/>
        <item x="1929"/>
        <item x="364"/>
        <item x="1547"/>
        <item x="1493"/>
        <item x="1337"/>
        <item x="1640"/>
        <item x="1767"/>
        <item x="539"/>
        <item x="2467"/>
        <item x="953"/>
        <item x="1373"/>
        <item x="2388"/>
        <item x="1294"/>
        <item x="1297"/>
        <item x="1465"/>
        <item x="631"/>
        <item x="2107"/>
        <item x="597"/>
        <item x="456"/>
        <item x="2496"/>
        <item x="2008"/>
        <item x="2248"/>
        <item x="2159"/>
        <item x="2264"/>
        <item x="2096"/>
        <item x="1766"/>
        <item x="79"/>
        <item x="2469"/>
        <item x="581"/>
        <item x="1078"/>
        <item x="382"/>
        <item x="1655"/>
        <item x="755"/>
        <item x="76"/>
        <item x="2508"/>
        <item x="2113"/>
        <item x="779"/>
        <item x="2067"/>
        <item x="1641"/>
        <item x="2482"/>
        <item x="2400"/>
        <item x="1528"/>
        <item x="1968"/>
        <item x="2425"/>
        <item x="1700"/>
        <item x="968"/>
        <item x="293"/>
        <item x="814"/>
        <item x="1381"/>
        <item x="876"/>
        <item x="751"/>
        <item x="1788"/>
        <item x="127"/>
        <item x="2238"/>
        <item x="980"/>
        <item x="864"/>
        <item x="414"/>
        <item x="2515"/>
        <item x="1097"/>
        <item x="2247"/>
        <item x="2334"/>
        <item x="1619"/>
        <item x="2060"/>
        <item x="1051"/>
        <item x="579"/>
        <item x="2487"/>
        <item x="1172"/>
        <item x="1262"/>
        <item x="714"/>
        <item x="1234"/>
        <item x="403"/>
        <item x="787"/>
        <item x="261"/>
        <item x="1171"/>
        <item x="1847"/>
        <item x="908"/>
        <item x="1522"/>
        <item x="57"/>
        <item x="1501"/>
        <item x="1498"/>
        <item x="1290"/>
        <item x="1878"/>
        <item x="1661"/>
        <item x="790"/>
        <item x="71"/>
        <item x="1242"/>
        <item x="2449"/>
        <item x="274"/>
        <item x="2502"/>
        <item x="227"/>
        <item x="1760"/>
        <item x="2129"/>
        <item x="1932"/>
        <item x="175"/>
        <item x="1624"/>
        <item x="1458"/>
        <item x="194"/>
        <item x="603"/>
        <item x="2135"/>
        <item x="1392"/>
        <item x="2535"/>
        <item x="72"/>
        <item x="2066"/>
        <item x="2261"/>
        <item x="2285"/>
        <item x="2327"/>
        <item x="740"/>
        <item x="1333"/>
        <item x="360"/>
        <item x="1042"/>
        <item x="2062"/>
        <item x="1869"/>
        <item x="735"/>
        <item x="136"/>
        <item x="1924"/>
        <item x="1870"/>
        <item x="2053"/>
        <item x="1675"/>
        <item x="1139"/>
        <item x="734"/>
        <item x="2259"/>
        <item x="2430"/>
        <item x="826"/>
        <item x="1985"/>
        <item x="962"/>
        <item x="2367"/>
        <item x="2058"/>
        <item x="1304"/>
        <item x="151"/>
        <item x="858"/>
        <item x="891"/>
        <item x="1585"/>
        <item x="915"/>
        <item x="1779"/>
        <item x="708"/>
        <item x="1836"/>
        <item x="1680"/>
        <item x="1818"/>
        <item x="1015"/>
        <item x="1900"/>
        <item x="128"/>
        <item x="1416"/>
        <item x="1456"/>
        <item x="269"/>
        <item x="540"/>
        <item x="450"/>
        <item x="2112"/>
        <item x="572"/>
        <item x="1461"/>
        <item x="1417"/>
        <item x="2231"/>
        <item x="2146"/>
        <item x="729"/>
        <item x="2073"/>
        <item x="1485"/>
        <item x="1800"/>
        <item x="1791"/>
        <item x="2089"/>
        <item x="2232"/>
        <item x="1825"/>
        <item x="1642"/>
        <item x="1607"/>
        <item x="1431"/>
        <item x="2047"/>
        <item x="425"/>
        <item x="1517"/>
        <item x="1412"/>
        <item x="1964"/>
        <item x="1770"/>
        <item x="1320"/>
        <item x="2521"/>
        <item x="2190"/>
        <item x="1395"/>
        <item x="1674"/>
        <item x="2279"/>
        <item x="1673"/>
        <item x="242"/>
        <item x="1722"/>
        <item x="1537"/>
        <item x="1135"/>
        <item x="70"/>
        <item x="1315"/>
        <item x="775"/>
        <item x="395"/>
        <item x="295"/>
        <item x="913"/>
        <item x="1260"/>
        <item x="1072"/>
        <item x="1350"/>
        <item x="109"/>
        <item x="2228"/>
        <item x="901"/>
        <item x="940"/>
        <item x="2219"/>
        <item x="1969"/>
        <item x="1973"/>
        <item x="1433"/>
        <item x="1939"/>
        <item x="2366"/>
        <item x="717"/>
        <item x="1013"/>
        <item x="1706"/>
        <item x="266"/>
        <item x="896"/>
        <item x="1777"/>
        <item x="757"/>
        <item x="907"/>
        <item x="1684"/>
        <item x="2351"/>
        <item x="1160"/>
        <item x="438"/>
        <item x="731"/>
        <item x="509"/>
        <item x="979"/>
        <item x="365"/>
        <item x="1022"/>
        <item x="2098"/>
        <item x="505"/>
        <item x="1891"/>
        <item x="1815"/>
        <item x="1399"/>
        <item x="635"/>
        <item x="821"/>
        <item x="1917"/>
        <item x="2456"/>
        <item x="701"/>
        <item x="1102"/>
        <item x="2025"/>
        <item x="2274"/>
        <item x="1955"/>
        <item x="84"/>
        <item x="1571"/>
        <item x="1088"/>
        <item x="481"/>
        <item x="349"/>
        <item x="173"/>
        <item x="1996"/>
        <item x="23"/>
        <item x="848"/>
        <item x="1080"/>
        <item x="675"/>
        <item x="1916"/>
        <item x="1062"/>
        <item x="526"/>
        <item x="2422"/>
        <item x="2137"/>
        <item x="1045"/>
        <item x="679"/>
        <item x="912"/>
        <item x="1039"/>
        <item x="799"/>
        <item x="1826"/>
        <item x="32"/>
        <item x="1082"/>
        <item x="300"/>
        <item x="1995"/>
        <item x="2501"/>
        <item x="749"/>
        <item x="2097"/>
        <item x="412"/>
        <item x="102"/>
        <item x="1131"/>
        <item x="2312"/>
        <item x="1715"/>
        <item x="429"/>
        <item x="1868"/>
        <item x="2027"/>
        <item x="733"/>
        <item x="1232"/>
        <item x="1569"/>
        <item x="1518"/>
        <item x="911"/>
        <item x="1963"/>
        <item x="2484"/>
        <item x="262"/>
        <item x="1351"/>
        <item x="2168"/>
        <item x="312"/>
        <item x="133"/>
        <item x="610"/>
        <item x="1233"/>
        <item x="1291"/>
        <item x="89"/>
        <item x="2251"/>
        <item x="1389"/>
        <item x="1926"/>
        <item x="700"/>
        <item x="1512"/>
        <item x="27"/>
        <item x="2402"/>
        <item x="1944"/>
        <item x="291"/>
        <item x="1374"/>
        <item x="2320"/>
        <item x="931"/>
        <item x="67"/>
        <item x="905"/>
        <item x="2382"/>
        <item x="927"/>
        <item x="2147"/>
        <item x="140"/>
        <item x="15"/>
        <item x="455"/>
        <item x="1953"/>
        <item x="1962"/>
        <item x="794"/>
        <item x="1981"/>
        <item x="496"/>
        <item x="138"/>
        <item x="1168"/>
        <item x="206"/>
        <item x="1840"/>
        <item x="1819"/>
        <item x="952"/>
        <item x="1731"/>
        <item x="1032"/>
        <item x="367"/>
        <item x="41"/>
        <item x="528"/>
        <item x="1630"/>
        <item x="1775"/>
        <item x="1421"/>
        <item x="1497"/>
        <item x="2394"/>
        <item x="2022"/>
        <item x="1186"/>
        <item x="2405"/>
        <item x="851"/>
        <item x="1578"/>
        <item x="1602"/>
        <item x="706"/>
        <item x="277"/>
        <item x="145"/>
        <item x="2017"/>
        <item x="294"/>
        <item x="1893"/>
        <item x="120"/>
        <item x="975"/>
        <item x="93"/>
        <item x="582"/>
        <item x="2443"/>
        <item x="1535"/>
        <item x="512"/>
        <item x="2122"/>
        <item x="2408"/>
        <item x="925"/>
        <item x="2076"/>
        <item x="1544"/>
        <item x="1427"/>
        <item x="418"/>
        <item x="521"/>
        <item x="2052"/>
        <item x="1912"/>
        <item x="1266"/>
        <item x="373"/>
        <item x="340"/>
        <item x="1736"/>
        <item x="1240"/>
        <item x="482"/>
        <item x="745"/>
        <item x="1573"/>
        <item x="1842"/>
        <item x="659"/>
        <item x="1915"/>
        <item x="1849"/>
        <item x="2140"/>
        <item x="26"/>
        <item x="1146"/>
        <item x="1954"/>
        <item x="527"/>
        <item x="1084"/>
        <item x="972"/>
        <item x="2505"/>
        <item x="1158"/>
        <item x="1305"/>
        <item x="584"/>
        <item x="1495"/>
        <item x="616"/>
        <item x="1309"/>
        <item x="2004"/>
        <item x="1830"/>
        <item x="1492"/>
        <item x="577"/>
        <item x="966"/>
        <item x="396"/>
        <item x="1136"/>
        <item x="323"/>
        <item x="2163"/>
        <item x="1681"/>
        <item x="476"/>
        <item x="2379"/>
        <item x="241"/>
        <item x="2043"/>
        <item x="1799"/>
        <item x="2474"/>
        <item x="473"/>
        <item x="1192"/>
        <item x="1515"/>
        <item x="2236"/>
        <item x="728"/>
        <item x="1476"/>
        <item x="568"/>
        <item x="2007"/>
        <item x="1644"/>
        <item x="567"/>
        <item x="791"/>
        <item x="486"/>
        <item x="1565"/>
        <item x="639"/>
        <item x="1324"/>
        <item x="2226"/>
        <item x="843"/>
        <item x="690"/>
        <item x="2051"/>
        <item x="893"/>
        <item x="405"/>
        <item x="1134"/>
        <item x="379"/>
        <item x="2362"/>
        <item x="137"/>
        <item x="2365"/>
        <item x="1093"/>
        <item x="686"/>
        <item x="2350"/>
        <item x="1189"/>
        <item x="1140"/>
        <item x="593"/>
        <item x="407"/>
        <item x="818"/>
        <item x="1213"/>
        <item x="834"/>
        <item x="1025"/>
        <item x="248"/>
        <item x="2491"/>
        <item x="1649"/>
        <item x="1029"/>
        <item x="1125"/>
        <item x="759"/>
        <item x="1354"/>
        <item x="2309"/>
        <item x="742"/>
        <item x="2348"/>
        <item x="929"/>
        <item x="495"/>
        <item x="2466"/>
        <item x="1322"/>
        <item x="1804"/>
        <item x="1872"/>
        <item x="825"/>
        <item x="2289"/>
        <item x="2179"/>
        <item x="1006"/>
        <item x="390"/>
        <item x="2523"/>
        <item x="2516"/>
        <item x="1576"/>
        <item x="1152"/>
        <item x="1212"/>
        <item x="1837"/>
        <item x="324"/>
        <item x="2201"/>
        <item x="738"/>
        <item x="687"/>
        <item x="2520"/>
        <item x="874"/>
        <item x="60"/>
        <item x="1604"/>
        <item x="604"/>
        <item x="1209"/>
        <item x="256"/>
        <item x="624"/>
        <item x="235"/>
        <item x="1882"/>
        <item x="1026"/>
        <item x="657"/>
        <item x="1639"/>
        <item x="2397"/>
        <item x="2203"/>
        <item x="2477"/>
        <item x="1218"/>
        <item x="1689"/>
        <item x="1707"/>
        <item x="756"/>
        <item x="885"/>
        <item x="547"/>
        <item x="1289"/>
        <item x="409"/>
        <item x="1023"/>
        <item x="941"/>
        <item x="20"/>
        <item x="1566"/>
        <item x="1570"/>
        <item x="715"/>
        <item x="1560"/>
        <item x="1068"/>
        <item x="177"/>
        <item x="1142"/>
        <item x="2161"/>
        <item x="2134"/>
        <item x="2414"/>
        <item x="1986"/>
        <item x="2301"/>
        <item x="387"/>
        <item x="788"/>
        <item x="1758"/>
        <item x="307"/>
        <item x="2045"/>
        <item x="170"/>
        <item x="2186"/>
        <item x="530"/>
        <item x="1352"/>
        <item x="1267"/>
        <item x="1789"/>
        <item x="994"/>
        <item x="1077"/>
        <item x="480"/>
        <item x="271"/>
        <item x="2071"/>
        <item x="1166"/>
        <item x="1484"/>
        <item x="2406"/>
        <item x="1362"/>
        <item x="910"/>
        <item x="413"/>
        <item x="873"/>
        <item x="1210"/>
        <item x="1695"/>
        <item x="551"/>
        <item x="1155"/>
        <item x="162"/>
        <item x="951"/>
        <item x="135"/>
        <item x="1108"/>
        <item x="827"/>
        <item x="1881"/>
        <item x="320"/>
        <item x="1090"/>
        <item x="2054"/>
        <item x="2138"/>
        <item x="1071"/>
        <item x="132"/>
        <item x="1597"/>
        <item x="1165"/>
        <item x="1554"/>
        <item x="1367"/>
        <item x="85"/>
        <item x="688"/>
        <item x="111"/>
        <item x="2431"/>
        <item x="1488"/>
        <item x="224"/>
        <item x="1332"/>
        <item x="2385"/>
        <item x="485"/>
        <item x="2383"/>
        <item x="1609"/>
        <item x="1551"/>
        <item x="1902"/>
        <item x="1601"/>
        <item x="2375"/>
        <item x="1827"/>
        <item x="2457"/>
        <item x="2183"/>
        <item x="2207"/>
        <item x="947"/>
        <item x="917"/>
        <item x="2210"/>
        <item x="694"/>
        <item x="1938"/>
        <item x="970"/>
        <item x="179"/>
        <item x="1390"/>
        <item x="1918"/>
        <item x="330"/>
        <item x="2038"/>
        <item x="257"/>
        <item x="270"/>
        <item x="308"/>
        <item x="1743"/>
        <item x="1467"/>
        <item x="1593"/>
        <item x="321"/>
        <item x="1764"/>
        <item x="1794"/>
        <item x="82"/>
        <item x="1637"/>
        <item x="2227"/>
        <item x="310"/>
        <item x="693"/>
        <item x="1658"/>
        <item x="2412"/>
        <item x="98"/>
        <item x="149"/>
        <item x="477"/>
        <item x="1934"/>
        <item x="1401"/>
        <item x="1348"/>
        <item x="2012"/>
        <item x="1862"/>
        <item x="154"/>
        <item x="1035"/>
        <item x="950"/>
        <item x="2175"/>
        <item x="2308"/>
        <item x="2446"/>
        <item x="2019"/>
        <item x="744"/>
        <item x="419"/>
        <item x="2079"/>
        <item x="1500"/>
        <item x="2349"/>
        <item x="1200"/>
        <item x="2118"/>
        <item x="1286"/>
        <item x="1110"/>
        <item x="2015"/>
        <item x="384"/>
        <item x="1334"/>
        <item x="930"/>
        <item x="638"/>
        <item x="602"/>
        <item x="1994"/>
        <item x="339"/>
        <item x="1559"/>
        <item x="1717"/>
        <item x="284"/>
        <item x="1548"/>
        <item x="558"/>
        <item x="2548"/>
        <item x="1899"/>
        <item x="1330"/>
        <item x="1502"/>
        <item x="1106"/>
        <item x="762"/>
        <item x="1832"/>
        <item x="1486"/>
        <item x="251"/>
        <item x="2237"/>
        <item x="2540"/>
        <item x="424"/>
        <item x="1873"/>
        <item x="1340"/>
        <item x="2074"/>
        <item x="1228"/>
        <item x="1449"/>
        <item x="1137"/>
        <item x="622"/>
        <item x="1941"/>
        <item x="531"/>
        <item x="2176"/>
        <item x="621"/>
        <item x="36"/>
        <item x="1958"/>
        <item x="955"/>
        <item x="202"/>
        <item x="304"/>
        <item x="857"/>
        <item x="1521"/>
        <item x="737"/>
        <item x="0"/>
        <item x="1711"/>
        <item x="1669"/>
        <item x="946"/>
        <item x="1439"/>
        <item x="1750"/>
        <item x="2221"/>
        <item x="2117"/>
        <item x="1714"/>
        <item x="2218"/>
        <item x="793"/>
        <item x="2085"/>
        <item x="1224"/>
        <item x="163"/>
        <item x="866"/>
        <item x="296"/>
        <item x="1683"/>
        <item x="1877"/>
        <item x="1269"/>
        <item x="580"/>
        <item x="156"/>
        <item x="169"/>
        <item x="61"/>
        <item x="754"/>
        <item x="1935"/>
        <item x="1713"/>
        <item x="1179"/>
        <item x="2069"/>
        <item x="1952"/>
        <item x="2162"/>
        <item x="1823"/>
        <item x="923"/>
        <item x="1545"/>
        <item x="2153"/>
        <item x="423"/>
        <item x="1247"/>
        <item x="817"/>
        <item x="1970"/>
        <item x="325"/>
        <item x="1549"/>
        <item x="1175"/>
        <item x="205"/>
        <item x="50"/>
        <item x="789"/>
        <item x="973"/>
        <item x="309"/>
        <item x="824"/>
        <item x="218"/>
        <item x="1660"/>
        <item x="664"/>
        <item x="144"/>
        <item x="1580"/>
        <item x="868"/>
        <item x="203"/>
        <item x="2208"/>
        <item x="520"/>
        <item x="2123"/>
        <item x="2212"/>
        <item x="1308"/>
        <item x="2403"/>
        <item x="2211"/>
        <item x="1164"/>
        <item x="1732"/>
        <item x="1314"/>
        <item x="668"/>
        <item x="2080"/>
        <item x="1052"/>
        <item x="782"/>
        <item x="1204"/>
        <item x="1076"/>
        <item x="1310"/>
        <item x="2164"/>
        <item x="1798"/>
        <item x="860"/>
        <item x="2202"/>
        <item x="2506"/>
        <item x="1982"/>
        <item x="855"/>
        <item x="1754"/>
        <item x="1530"/>
        <item x="2240"/>
        <item x="1063"/>
        <item x="1563"/>
        <item x="830"/>
        <item x="2342"/>
        <item x="1256"/>
        <item x="2225"/>
        <item x="2359"/>
        <item x="1133"/>
        <item x="337"/>
        <item x="436"/>
        <item x="875"/>
        <item x="1430"/>
        <item x="780"/>
        <item x="589"/>
        <item x="431"/>
        <item x="718"/>
        <item x="142"/>
        <item x="1105"/>
        <item x="2421"/>
        <item x="2493"/>
        <item x="517"/>
        <item x="1201"/>
        <item x="59"/>
        <item x="591"/>
        <item x="1328"/>
        <item x="276"/>
        <item x="1005"/>
        <item x="1369"/>
        <item x="992"/>
        <item x="2304"/>
        <item x="724"/>
        <item x="1692"/>
        <item x="99"/>
        <item x="204"/>
        <item x="1538"/>
        <item x="988"/>
        <item x="255"/>
        <item x="420"/>
        <item x="183"/>
        <item x="1618"/>
        <item x="1282"/>
        <item x="559"/>
        <item x="69"/>
        <item x="1574"/>
        <item x="730"/>
        <item x="2451"/>
        <item x="386"/>
        <item x="1907"/>
        <item x="2235"/>
        <item x="865"/>
        <item x="1081"/>
        <item x="34"/>
        <item x="2250"/>
        <item x="432"/>
        <item x="1250"/>
        <item x="92"/>
        <item x="372"/>
        <item x="1479"/>
        <item x="1510"/>
        <item x="404"/>
        <item x="1074"/>
        <item x="890"/>
        <item x="272"/>
        <item x="2303"/>
        <item x="328"/>
        <item x="1274"/>
        <item x="252"/>
        <item x="2371"/>
        <item x="611"/>
        <item x="977"/>
        <item x="188"/>
        <item x="439"/>
        <item x="1208"/>
        <item x="198"/>
        <item x="1636"/>
        <item x="125"/>
        <item x="883"/>
        <item x="895"/>
        <item x="914"/>
        <item x="777"/>
        <item x="644"/>
        <item x="106"/>
        <item x="898"/>
        <item x="1780"/>
        <item x="1422"/>
        <item x="767"/>
        <item x="2192"/>
        <item x="1435"/>
        <item x="1463"/>
        <item x="555"/>
        <item x="392"/>
        <item x="1400"/>
        <item x="2133"/>
        <item x="278"/>
        <item x="716"/>
        <item x="319"/>
        <item x="1648"/>
        <item x="55"/>
        <item x="160"/>
        <item x="786"/>
        <item x="1280"/>
        <item x="1671"/>
        <item x="1895"/>
        <item x="460"/>
        <item x="870"/>
        <item x="51"/>
        <item x="525"/>
        <item x="935"/>
        <item x="66"/>
        <item x="2099"/>
        <item x="331"/>
        <item x="538"/>
        <item x="97"/>
        <item x="1423"/>
        <item x="596"/>
        <item x="9"/>
        <item x="2064"/>
        <item x="502"/>
        <item x="861"/>
        <item x="1910"/>
        <item x="247"/>
        <item x="1271"/>
        <item x="1092"/>
        <item x="1460"/>
        <item x="1748"/>
        <item x="1331"/>
        <item x="906"/>
        <item x="1606"/>
        <item x="2063"/>
        <item x="231"/>
        <item x="1796"/>
        <item x="1561"/>
        <item x="2361"/>
        <item x="1163"/>
        <item x="459"/>
        <item x="1378"/>
        <item x="1494"/>
        <item x="2409"/>
        <item x="982"/>
        <item x="723"/>
        <item x="1387"/>
        <item x="52"/>
        <item x="628"/>
        <item x="2095"/>
        <item x="607"/>
        <item x="1797"/>
        <item x="889"/>
        <item x="1020"/>
        <item x="983"/>
        <item x="457"/>
        <item x="146"/>
        <item x="1988"/>
        <item x="38"/>
        <item x="1875"/>
        <item x="1897"/>
        <item x="2326"/>
        <item x="2031"/>
        <item x="1338"/>
        <item x="1879"/>
        <item x="1148"/>
        <item x="1752"/>
        <item x="1956"/>
        <item x="1612"/>
        <item x="1241"/>
        <item x="123"/>
        <item x="1950"/>
        <item x="605"/>
        <item x="1383"/>
        <item x="671"/>
        <item x="1889"/>
        <item x="1865"/>
        <item x="971"/>
        <item x="2033"/>
        <item x="1541"/>
        <item x="1721"/>
        <item x="2082"/>
        <item x="1747"/>
        <item x="1627"/>
        <item x="804"/>
        <item x="1335"/>
        <item x="1254"/>
        <item x="1984"/>
        <item x="771"/>
        <item x="1041"/>
        <item x="2278"/>
        <item x="243"/>
        <item x="1558"/>
        <item x="844"/>
        <item x="1437"/>
        <item x="1150"/>
        <item x="792"/>
        <item x="4"/>
        <item x="2029"/>
        <item x="1527"/>
        <item x="1101"/>
        <item x="5"/>
        <item x="1568"/>
        <item x="46"/>
        <item x="1978"/>
        <item x="1999"/>
        <item x="234"/>
        <item x="2479"/>
        <item x="2432"/>
        <item x="1806"/>
        <item x="2160"/>
        <item x="1053"/>
        <item x="1313"/>
        <item x="1735"/>
        <item x="877"/>
        <item x="1864"/>
        <item x="1896"/>
        <item x="1845"/>
        <item x="1786"/>
        <item x="1451"/>
        <item x="24"/>
        <item x="1887"/>
        <item x="726"/>
        <item x="2489"/>
        <item x="210"/>
        <item x="326"/>
        <item x="2213"/>
        <item x="1028"/>
        <item x="1156"/>
        <item x="2417"/>
        <item x="1287"/>
        <item x="1064"/>
        <item x="2415"/>
        <item x="835"/>
        <item x="2288"/>
        <item x="1650"/>
        <item x="1904"/>
        <item x="1727"/>
        <item x="376"/>
        <item x="401"/>
        <item x="816"/>
        <item x="654"/>
        <item x="2039"/>
        <item x="683"/>
        <item x="1886"/>
        <item x="101"/>
        <item x="1807"/>
        <item x="766"/>
        <item x="83"/>
        <item x="1834"/>
        <item x="1414"/>
        <item x="839"/>
        <item x="336"/>
        <item x="2321"/>
        <item x="2305"/>
        <item x="1702"/>
        <item x="1116"/>
        <item x="178"/>
        <item x="1292"/>
        <item x="1225"/>
        <item x="449"/>
        <item x="652"/>
        <item x="2124"/>
        <item x="2498"/>
        <item x="678"/>
        <item x="434"/>
        <item x="1810"/>
        <item x="549"/>
        <item x="484"/>
        <item x="1822"/>
        <item x="1483"/>
        <item x="1306"/>
        <item x="1220"/>
        <item x="201"/>
        <item x="928"/>
        <item x="1000"/>
        <item x="2313"/>
        <item x="2461"/>
        <item x="315"/>
        <item x="625"/>
        <item x="374"/>
        <item x="697"/>
        <item x="1323"/>
        <item x="2184"/>
        <item x="355"/>
        <item x="1998"/>
        <item x="801"/>
        <item x="1499"/>
        <item x="2445"/>
        <item x="1123"/>
        <item x="1511"/>
        <item x="2317"/>
        <item x="104"/>
        <item x="1099"/>
        <item x="1091"/>
        <item x="813"/>
        <item x="916"/>
        <item x="2429"/>
        <item x="219"/>
        <item x="1742"/>
        <item x="2384"/>
        <item x="2275"/>
        <item x="1628"/>
        <item x="139"/>
        <item x="2322"/>
        <item x="1974"/>
        <item x="2216"/>
        <item x="1055"/>
        <item x="586"/>
        <item x="268"/>
        <item x="279"/>
        <item x="1967"/>
        <item x="1621"/>
        <item x="1120"/>
        <item x="743"/>
        <item x="1222"/>
        <item x="240"/>
        <item x="1014"/>
        <item x="1922"/>
        <item x="265"/>
        <item x="1382"/>
        <item x="704"/>
        <item x="960"/>
        <item x="2528"/>
        <item x="88"/>
        <item x="1145"/>
        <item x="12"/>
        <item x="2358"/>
        <item x="2464"/>
        <item x="574"/>
        <item x="1264"/>
        <item x="1407"/>
        <item x="903"/>
        <item x="282"/>
        <item x="470"/>
        <item x="1856"/>
        <item x="2398"/>
        <item x="1283"/>
        <item x="78"/>
        <item x="1491"/>
        <item x="948"/>
        <item x="2006"/>
        <item x="2128"/>
        <item x="1358"/>
        <item x="570"/>
        <item x="1659"/>
        <item x="2300"/>
        <item x="1613"/>
        <item x="1843"/>
        <item x="305"/>
        <item x="1844"/>
        <item x="2172"/>
        <item x="2191"/>
        <item x="1318"/>
        <item x="615"/>
        <item x="2281"/>
        <item x="711"/>
        <item x="1687"/>
        <item x="840"/>
        <item x="100"/>
        <item x="2302"/>
        <item x="1600"/>
        <item x="273"/>
        <item x="976"/>
        <item x="2077"/>
        <item x="1908"/>
        <item x="1848"/>
        <item x="303"/>
        <item x="2522"/>
        <item x="1533"/>
        <item x="366"/>
        <item x="2174"/>
        <item x="643"/>
        <item x="490"/>
        <item x="648"/>
        <item x="1203"/>
        <item x="1346"/>
        <item x="2306"/>
        <item x="511"/>
        <item x="246"/>
        <item x="1215"/>
        <item x="1610"/>
        <item x="1170"/>
        <item x="2519"/>
        <item x="283"/>
        <item x="356"/>
        <item x="2271"/>
        <item x="1790"/>
        <item x="2434"/>
        <item x="2527"/>
        <item x="1778"/>
        <item x="1771"/>
        <item x="1490"/>
        <item x="225"/>
        <item x="216"/>
        <item x="1329"/>
        <item x="1928"/>
        <item x="1652"/>
        <item x="1556"/>
        <item x="2357"/>
        <item x="1183"/>
        <item x="1646"/>
        <item x="1776"/>
        <item x="2500"/>
        <item x="1666"/>
        <item x="1325"/>
        <item x="1196"/>
        <item x="599"/>
        <item x="443"/>
        <item x="1174"/>
        <item x="1471"/>
        <item x="1070"/>
        <item x="113"/>
        <item x="1857"/>
        <item x="1615"/>
        <item x="1360"/>
        <item x="187"/>
        <item x="472"/>
        <item x="541"/>
        <item x="1920"/>
        <item x="773"/>
        <item x="1295"/>
        <item x="882"/>
        <item x="1182"/>
        <item x="1144"/>
        <item x="922"/>
        <item x="829"/>
        <item x="1197"/>
        <item x="469"/>
        <item x="1480"/>
        <item x="880"/>
        <item x="1231"/>
        <item x="575"/>
        <item x="491"/>
        <item x="1662"/>
        <item x="2126"/>
        <item x="1829"/>
        <item x="1581"/>
        <item x="1391"/>
        <item x="1464"/>
        <item x="2091"/>
        <item x="2270"/>
        <item x="2283"/>
        <item x="17"/>
        <item x="996"/>
        <item x="1279"/>
        <item x="709"/>
        <item x="207"/>
        <item x="1633"/>
        <item x="1083"/>
        <item x="1774"/>
        <item x="956"/>
        <item x="1069"/>
        <item x="389"/>
        <item x="1763"/>
        <item x="391"/>
        <item x="669"/>
        <item x="371"/>
        <item x="1663"/>
        <item x="158"/>
        <item x="1686"/>
        <item x="627"/>
        <item x="2344"/>
        <item x="507"/>
        <item x="153"/>
        <item x="1768"/>
        <item x="1154"/>
        <item x="222"/>
        <item x="1181"/>
        <item x="1820"/>
        <item x="2125"/>
        <item x="2101"/>
        <item x="39"/>
        <item x="1293"/>
        <item x="1905"/>
        <item x="1098"/>
        <item x="1121"/>
        <item x="1426"/>
        <item x="254"/>
        <item x="2485"/>
        <item x="1854"/>
        <item x="2065"/>
        <item x="1167"/>
        <item x="1863"/>
        <item x="2316"/>
        <item x="1008"/>
        <item x="2178"/>
        <item x="2401"/>
        <item x="1746"/>
        <item x="1364"/>
        <item x="2141"/>
        <item x="1653"/>
        <item x="2381"/>
        <item x="167"/>
        <item x="1159"/>
        <item x="1645"/>
        <item x="1632"/>
        <item x="1943"/>
        <item x="776"/>
        <item x="1562"/>
        <item x="2420"/>
        <item x="288"/>
        <item x="1111"/>
        <item x="2086"/>
        <item x="1575"/>
        <item x="1468"/>
        <item x="1272"/>
        <item x="2545"/>
        <item x="1525"/>
        <item x="2206"/>
        <item x="1344"/>
        <item x="1867"/>
        <item x="1858"/>
        <item x="58"/>
        <item x="2292"/>
        <item x="1248"/>
        <item x="618"/>
        <item x="2530"/>
        <item x="798"/>
        <item x="1075"/>
        <item x="867"/>
        <item x="768"/>
        <item x="2239"/>
        <item x="1682"/>
        <item x="2167"/>
        <item x="435"/>
        <item x="1704"/>
        <item x="1214"/>
        <item x="95"/>
        <item x="1716"/>
        <item x="408"/>
        <item x="2319"/>
        <item x="228"/>
        <item x="1368"/>
        <item x="1049"/>
        <item x="1124"/>
        <item x="795"/>
        <item x="2151"/>
        <item x="2427"/>
        <item x="2542"/>
        <item x="1589"/>
        <item x="1620"/>
        <item x="1676"/>
        <item x="1442"/>
        <item x="1191"/>
        <item x="11"/>
        <item x="464"/>
        <item x="964"/>
        <item x="1018"/>
        <item x="1345"/>
        <item x="301"/>
        <item x="514"/>
        <item x="1219"/>
        <item x="327"/>
        <item x="680"/>
        <item x="1246"/>
        <item x="1288"/>
        <item x="2310"/>
        <item x="961"/>
        <item x="1311"/>
        <item x="1614"/>
        <item x="2032"/>
        <item x="1058"/>
        <item x="772"/>
        <item x="280"/>
        <item x="2205"/>
        <item x="944"/>
        <item x="1688"/>
        <item x="2253"/>
        <item x="1951"/>
        <item x="267"/>
        <item x="143"/>
        <item x="630"/>
        <item x="1317"/>
        <item x="720"/>
        <item x="2287"/>
        <item x="2127"/>
        <item x="441"/>
        <item x="1359"/>
        <item x="820"/>
        <item x="592"/>
        <item x="722"/>
        <item x="712"/>
        <item x="2297"/>
        <item x="1903"/>
        <item x="796"/>
        <item x="1109"/>
        <item x="411"/>
        <item x="1616"/>
        <item x="1698"/>
        <item x="629"/>
        <item x="781"/>
        <item x="1668"/>
        <item x="565"/>
        <item x="344"/>
        <item x="1734"/>
        <item x="513"/>
        <item x="761"/>
        <item x="2534"/>
        <item x="2165"/>
        <item x="2373"/>
        <item x="1975"/>
        <item x="1482"/>
        <item x="1012"/>
        <item x="245"/>
        <item x="292"/>
        <item x="871"/>
        <item x="1027"/>
        <item x="1802"/>
        <item x="1888"/>
        <item x="1207"/>
        <item x="2083"/>
        <item x="1301"/>
        <item x="468"/>
        <item x="1553"/>
        <item x="2037"/>
        <item x="2511"/>
        <item x="1772"/>
        <item x="1696"/>
        <item x="1089"/>
        <item x="1793"/>
        <item x="341"/>
        <item x="856"/>
        <item x="2330"/>
        <item x="2475"/>
        <item x="190"/>
        <item x="1539"/>
        <item x="2332"/>
        <item x="1782"/>
        <item x="2166"/>
        <item x="1759"/>
        <item x="2252"/>
        <item x="822"/>
        <item x="2437"/>
        <item x="2171"/>
        <item x="1377"/>
        <item x="2199"/>
        <item x="2265"/>
        <item x="1418"/>
        <item x="736"/>
        <item x="765"/>
        <item x="963"/>
        <item x="702"/>
        <item x="94"/>
        <item x="181"/>
        <item x="1404"/>
        <item x="1198"/>
        <item x="969"/>
        <item x="1855"/>
        <item x="2255"/>
        <item x="199"/>
        <item x="1785"/>
        <item x="863"/>
        <item x="1831"/>
        <item x="1180"/>
        <item x="2284"/>
        <item x="869"/>
        <item x="2389"/>
        <item x="342"/>
        <item x="131"/>
        <item x="614"/>
        <item x="692"/>
        <item x="620"/>
        <item x="1229"/>
        <item x="2296"/>
        <item x="1577"/>
        <item x="1546"/>
        <item x="1795"/>
        <item x="1579"/>
        <item x="2187"/>
        <item x="647"/>
        <item x="949"/>
        <item x="503"/>
        <item x="1398"/>
        <item x="518"/>
        <item x="161"/>
        <item x="499"/>
        <item x="1113"/>
        <item x="475"/>
        <item x="1415"/>
        <item x="1708"/>
        <item x="998"/>
        <item x="1703"/>
        <item x="2413"/>
        <item x="2243"/>
        <item x="2536"/>
        <item x="719"/>
        <item x="1118"/>
        <item x="1296"/>
        <item x="1555"/>
        <item x="752"/>
        <item x="2193"/>
        <item x="467"/>
        <item x="2541"/>
        <item x="900"/>
        <item x="1470"/>
        <item x="933"/>
        <item x="21"/>
        <item x="921"/>
        <item x="437"/>
        <item x="1184"/>
        <item x="653"/>
        <item x="1622"/>
        <item x="1979"/>
        <item x="832"/>
        <item x="986"/>
        <item x="636"/>
        <item x="1397"/>
        <item x="2155"/>
        <item x="2510"/>
        <item x="515"/>
        <item x="2149"/>
        <item x="1169"/>
        <item x="1429"/>
        <item x="1477"/>
        <item x="1787"/>
        <item x="2277"/>
        <item x="2100"/>
        <item x="2488"/>
        <item x="550"/>
        <item x="2307"/>
        <item x="1749"/>
        <item x="1693"/>
        <item x="2242"/>
        <item x="1913"/>
        <item x="1719"/>
        <item x="987"/>
        <item x="1357"/>
        <item x="2460"/>
        <item x="2291"/>
        <item x="658"/>
        <item x="1024"/>
        <item x="1235"/>
        <item x="259"/>
        <item x="54"/>
        <item x="1883"/>
        <item x="2013"/>
        <item x="1972"/>
        <item x="81"/>
        <item x="1853"/>
        <item x="230"/>
        <item x="978"/>
        <item x="1216"/>
        <item x="2416"/>
        <item x="642"/>
        <item x="633"/>
        <item x="899"/>
        <item x="1299"/>
        <item x="2378"/>
        <item x="2490"/>
        <item x="1115"/>
        <item x="739"/>
        <item x="758"/>
        <item x="1505"/>
        <item x="314"/>
        <item x="1960"/>
        <item x="1085"/>
        <item x="2148"/>
        <item x="1386"/>
        <item x="576"/>
        <item x="1762"/>
        <item x="2356"/>
        <item x="1205"/>
        <item x="501"/>
        <item x="421"/>
        <item x="1966"/>
        <item x="73"/>
        <item x="10"/>
        <item x="1243"/>
        <item x="785"/>
        <item x="1128"/>
        <item x="1112"/>
        <item x="1940"/>
        <item x="2024"/>
        <item x="221"/>
        <item x="465"/>
        <item x="172"/>
        <item x="493"/>
        <item x="1355"/>
        <item x="168"/>
        <item x="1914"/>
        <item x="959"/>
        <item x="2246"/>
        <item x="595"/>
        <item x="1372"/>
        <item x="1709"/>
        <item x="281"/>
        <item x="1342"/>
        <item x="290"/>
        <item x="1129"/>
        <item x="2459"/>
        <item x="1096"/>
        <item x="2273"/>
        <item x="1839"/>
        <item x="535"/>
        <item x="672"/>
        <item x="1685"/>
        <item x="1276"/>
        <item x="226"/>
        <item x="316"/>
        <item x="7"/>
        <item x="462"/>
        <item x="1993"/>
        <item x="1812"/>
        <item x="1591"/>
        <item x="2"/>
        <item x="362"/>
        <item x="1603"/>
        <item x="2110"/>
        <item x="40"/>
        <item x="1866"/>
        <item x="1307"/>
        <item x="1532"/>
        <item x="1739"/>
        <item x="2544"/>
        <item x="613"/>
        <item x="532"/>
        <item x="1761"/>
        <item x="184"/>
        <item x="75"/>
        <item x="1226"/>
        <item x="897"/>
        <item x="2396"/>
        <item x="1230"/>
        <item x="884"/>
        <item x="1251"/>
        <item x="1138"/>
        <item x="108"/>
        <item x="1948"/>
        <item x="1104"/>
        <item x="1265"/>
        <item x="2035"/>
        <item x="1821"/>
        <item x="347"/>
        <item x="1173"/>
        <item x="1540"/>
        <item x="1285"/>
        <item x="415"/>
        <item x="594"/>
        <item x="1705"/>
        <item x="542"/>
        <item x="2130"/>
        <item x="563"/>
        <item x="2499"/>
        <item x="553"/>
        <item x="1079"/>
        <item x="1691"/>
        <item x="398"/>
        <item x="2465"/>
        <item x="2257"/>
        <item x="1552"/>
        <item x="2539"/>
        <item x="1971"/>
        <item x="1444"/>
        <item x="2518"/>
        <item x="2120"/>
        <item x="1393"/>
        <item x="2525"/>
        <item x="191"/>
        <item x="2241"/>
        <item x="1255"/>
        <item x="569"/>
        <item x="368"/>
        <item x="942"/>
        <item x="681"/>
        <item x="1472"/>
        <item x="1161"/>
        <item x="264"/>
        <item x="2458"/>
        <item x="2346"/>
        <item x="2494"/>
        <item x="1850"/>
        <item x="500"/>
        <item x="695"/>
        <item x="1277"/>
        <item x="433"/>
        <item x="2481"/>
        <item x="430"/>
        <item x="705"/>
        <item x="74"/>
        <item x="1424"/>
        <item x="676"/>
        <item x="1801"/>
        <item x="583"/>
        <item x="213"/>
        <item x="1679"/>
        <item x="2478"/>
        <item x="28"/>
        <item x="807"/>
        <item x="2282"/>
        <item x="1252"/>
        <item x="1792"/>
        <item x="1516"/>
        <item x="1811"/>
        <item x="1316"/>
        <item x="543"/>
        <item x="510"/>
        <item x="453"/>
        <item x="2144"/>
        <item x="1584"/>
        <item x="317"/>
        <item x="474"/>
        <item x="936"/>
        <item x="428"/>
        <item x="685"/>
        <item x="1001"/>
        <item x="707"/>
        <item x="2329"/>
        <item x="2157"/>
        <item x="2196"/>
        <item x="2217"/>
        <item x="1366"/>
        <item x="236"/>
        <item x="2081"/>
        <item x="1363"/>
        <item x="1353"/>
        <item x="96"/>
        <item x="2473"/>
        <item x="451"/>
        <item x="489"/>
        <item x="1997"/>
        <item x="1066"/>
        <item x="351"/>
        <item x="1980"/>
        <item x="159"/>
        <item x="1253"/>
        <item x="1654"/>
        <item x="1356"/>
        <item x="1261"/>
        <item x="506"/>
        <item x="655"/>
        <item x="1885"/>
        <item x="299"/>
        <item x="333"/>
        <item x="560"/>
        <item x="494"/>
        <item x="984"/>
        <item x="2068"/>
        <item x="343"/>
        <item x="1728"/>
        <item x="185"/>
        <item x="1010"/>
        <item x="764"/>
        <item x="523"/>
        <item x="645"/>
        <item x="2258"/>
        <item x="466"/>
        <item x="182"/>
        <item x="2471"/>
        <item x="1906"/>
        <item x="335"/>
        <item x="47"/>
        <item x="249"/>
        <item x="1030"/>
        <item x="853"/>
        <item x="1016"/>
        <item x="2441"/>
        <item x="1667"/>
        <item x="63"/>
        <item x="887"/>
        <item x="2109"/>
        <item x="1371"/>
        <item x="446"/>
        <item x="2395"/>
        <item x="1127"/>
        <item x="1043"/>
        <item x="192"/>
        <item x="1611"/>
        <item x="985"/>
        <item x="2315"/>
        <item x="831"/>
        <item x="487"/>
        <item x="129"/>
        <item x="43"/>
        <item x="354"/>
        <item x="380"/>
        <item x="220"/>
        <item x="993"/>
        <item x="141"/>
        <item x="753"/>
        <item x="383"/>
        <item x="350"/>
        <item x="30"/>
        <item x="91"/>
        <item x="440"/>
        <item x="442"/>
        <item x="107"/>
        <item x="250"/>
        <item x="2181"/>
        <item x="1757"/>
        <item x="2293"/>
        <item x="2106"/>
        <item x="823"/>
        <item x="1860"/>
        <item x="1420"/>
        <item x="1520"/>
        <item x="1911"/>
        <item x="1469"/>
        <item x="938"/>
        <item x="1178"/>
        <item x="2111"/>
        <item x="937"/>
        <item x="1741"/>
        <item x="152"/>
        <item x="1813"/>
        <item x="1056"/>
        <item x="2000"/>
        <item x="747"/>
        <item x="954"/>
        <item x="1496"/>
        <item x="1989"/>
        <item x="238"/>
        <item x="1523"/>
        <item x="1901"/>
        <item x="1300"/>
        <item x="1211"/>
        <item x="1060"/>
        <item x="1945"/>
        <item x="2360"/>
        <item x="1859"/>
        <item x="2055"/>
        <item x="892"/>
        <item x="2533"/>
        <item x="2418"/>
        <item x="2314"/>
        <item x="359"/>
        <item x="1884"/>
        <item x="42"/>
        <item x="1409"/>
        <item x="64"/>
        <item x="1428"/>
        <item x="1543"/>
        <item x="802"/>
        <item x="2470"/>
        <item x="1744"/>
        <item x="2338"/>
        <item x="1513"/>
        <item x="2407"/>
        <item x="2450"/>
        <item x="689"/>
        <item x="2119"/>
        <item x="1598"/>
        <item x="1586"/>
        <item x="2048"/>
        <item x="566"/>
        <item x="237"/>
        <item x="632"/>
        <item x="1147"/>
        <item x="2543"/>
        <item x="2423"/>
        <item x="1365"/>
        <item x="1453"/>
        <item x="842"/>
        <item x="713"/>
        <item x="803"/>
        <item x="348"/>
        <item x="919"/>
        <item x="334"/>
        <item x="1438"/>
        <item x="1809"/>
        <item x="1206"/>
        <item x="1817"/>
        <item x="2001"/>
        <item x="815"/>
        <item x="2517"/>
        <item x="1403"/>
        <item x="2215"/>
        <item x="1440"/>
        <item x="1519"/>
        <item x="879"/>
        <item x="2280"/>
        <item x="881"/>
        <item x="691"/>
        <item x="275"/>
        <item x="1678"/>
        <item x="1833"/>
        <item x="2352"/>
        <item x="634"/>
        <item x="2223"/>
        <item x="965"/>
        <item x="1756"/>
        <item x="2108"/>
        <item x="2158"/>
        <item x="990"/>
        <item x="872"/>
        <item x="2209"/>
        <item x="2276"/>
        <item x="732"/>
        <item x="1388"/>
        <item x="417"/>
        <item x="1710"/>
        <item x="2072"/>
        <item x="1003"/>
        <item x="546"/>
        <item x="2290"/>
        <item x="1651"/>
        <item x="1117"/>
        <item x="1067"/>
        <item x="748"/>
        <item x="805"/>
        <item x="1244"/>
        <item x="2131"/>
        <item x="297"/>
        <item x="298"/>
        <item x="2154"/>
        <item x="2370"/>
        <item x="388"/>
        <item x="286"/>
        <item x="1443"/>
        <item x="1258"/>
        <item x="1130"/>
        <item x="150"/>
        <item x="1846"/>
        <item x="665"/>
        <item x="1841"/>
        <item x="2150"/>
        <item x="2034"/>
        <item x="1227"/>
        <item x="585"/>
        <item x="1930"/>
        <item x="2364"/>
        <item x="1634"/>
        <item x="2044"/>
        <item x="2440"/>
        <item x="488"/>
        <item x="1977"/>
        <item x="989"/>
        <item x="1617"/>
        <item x="1126"/>
        <item x="800"/>
        <item x="2438"/>
        <item x="2145"/>
        <item x="406"/>
        <item x="44"/>
        <item x="260"/>
        <item x="332"/>
        <item x="2447"/>
        <item x="1343"/>
        <item x="617"/>
        <item x="1572"/>
        <item x="402"/>
        <item x="217"/>
        <item x="1718"/>
        <item x="1413"/>
        <item x="1701"/>
        <item x="1275"/>
        <item x="2229"/>
        <item x="524"/>
        <item x="552"/>
        <item x="1725"/>
        <item x="2204"/>
        <item x="981"/>
        <item x="1643"/>
        <item x="2325"/>
        <item x="1065"/>
        <item x="2010"/>
        <item x="2374"/>
        <item x="1278"/>
        <item x="1720"/>
        <item x="478"/>
        <item x="1824"/>
        <item x="329"/>
        <item x="1773"/>
        <item x="2005"/>
        <item x="45"/>
        <item x="710"/>
        <item x="174"/>
        <item x="651"/>
        <item x="77"/>
        <item x="812"/>
        <item x="1605"/>
        <item x="193"/>
        <item x="2436"/>
        <item x="534"/>
        <item x="2090"/>
        <item x="195"/>
        <item x="2298"/>
        <item x="845"/>
        <item x="1396"/>
        <item x="1141"/>
        <item x="311"/>
        <item x="999"/>
        <item x="536"/>
        <item x="180"/>
        <item x="164"/>
        <item x="1185"/>
        <item x="2028"/>
        <item x="1726"/>
        <item x="1755"/>
        <item x="285"/>
        <item x="783"/>
        <item x="1447"/>
        <item x="463"/>
        <item x="130"/>
        <item x="2198"/>
        <item x="2424"/>
        <item x="2020"/>
        <item x="1835"/>
        <item x="1697"/>
        <item x="1489"/>
        <item x="2042"/>
        <item x="426"/>
        <item x="1321"/>
        <item x="116"/>
        <item x="112"/>
        <item x="846"/>
        <item x="1481"/>
        <item x="212"/>
        <item x="1450"/>
        <item x="352"/>
        <item x="1583"/>
        <item x="1783"/>
        <item x="87"/>
        <item x="1402"/>
        <item x="1236"/>
        <item x="1434"/>
        <item x="670"/>
        <item x="2011"/>
        <item x="2328"/>
        <item x="1729"/>
        <item x="1947"/>
        <item x="533"/>
        <item x="148"/>
        <item x="2188"/>
        <item x="810"/>
        <item x="2442"/>
        <item x="1582"/>
        <item x="811"/>
        <item x="626"/>
        <item x="750"/>
        <item x="479"/>
        <item x="1087"/>
        <item x="1037"/>
        <item x="2214"/>
        <item x="991"/>
        <item x="1838"/>
        <item x="2363"/>
        <item x="233"/>
        <item x="703"/>
        <item x="454"/>
        <item x="244"/>
        <item x="1542"/>
        <item x="2347"/>
        <item x="1019"/>
        <item x="427"/>
        <item x="1509"/>
        <item x="2355"/>
        <item x="197"/>
        <item x="1432"/>
        <item x="590"/>
        <item x="1608"/>
        <item x="2507"/>
        <item x="253"/>
        <item x="2354"/>
        <item x="239"/>
        <item x="2136"/>
        <item x="134"/>
        <item x="932"/>
        <item x="1672"/>
        <item x="836"/>
        <item x="809"/>
        <item x="667"/>
        <item x="1690"/>
        <item x="65"/>
        <item x="1596"/>
        <item x="619"/>
        <item x="2049"/>
        <item x="1937"/>
        <item x="674"/>
        <item x="186"/>
        <item x="2524"/>
        <item x="1923"/>
        <item x="1162"/>
        <item x="2410"/>
        <item x="1177"/>
        <item x="1623"/>
        <item x="682"/>
        <item x="122"/>
        <item x="29"/>
        <item x="18"/>
        <item x="1638"/>
        <item x="650"/>
        <item x="1871"/>
        <item x="1009"/>
        <item x="1949"/>
        <item x="587"/>
        <item x="588"/>
        <item x="1592"/>
        <item x="3"/>
        <item x="86"/>
        <item x="2392"/>
        <item x="1239"/>
        <item x="838"/>
        <item x="2272"/>
        <item x="1237"/>
        <item x="656"/>
        <item x="1876"/>
        <item x="322"/>
        <item x="1302"/>
        <item x="497"/>
        <item x="797"/>
        <item x="1594"/>
        <item x="215"/>
        <item x="957"/>
        <item x="19"/>
        <item x="1503"/>
        <item x="1349"/>
        <item x="1419"/>
        <item x="2472"/>
        <item x="289"/>
        <item x="126"/>
        <item x="1531"/>
        <item x="1536"/>
        <item x="1808"/>
        <item x="287"/>
        <item x="1664"/>
        <item x="1992"/>
        <item x="1195"/>
        <item x="774"/>
        <item x="637"/>
        <item x="640"/>
        <item x="1312"/>
        <item x="1057"/>
        <item x="370"/>
        <item x="1319"/>
        <item x="1564"/>
        <item x="318"/>
        <item x="1557"/>
        <item x="939"/>
        <item x="1406"/>
        <item x="1103"/>
        <item x="888"/>
        <item x="157"/>
        <item x="1508"/>
        <item x="725"/>
        <item x="1002"/>
        <item x="2084"/>
        <item x="2353"/>
        <item x="673"/>
        <item x="1047"/>
        <item x="306"/>
        <item x="1647"/>
        <item x="1665"/>
        <item x="1046"/>
        <item x="2177"/>
        <item x="399"/>
        <item x="1890"/>
        <item x="1976"/>
        <item x="2262"/>
        <item x="1031"/>
        <item x="2295"/>
        <item x="741"/>
        <item x="2046"/>
        <item x="920"/>
        <item x="1529"/>
        <item x="601"/>
        <item x="1506"/>
        <item x="1298"/>
        <item x="1273"/>
        <item x="2263"/>
        <item x="1011"/>
        <item x="1861"/>
        <item x="2546"/>
        <item x="2170"/>
        <item x="746"/>
        <item x="1919"/>
        <item x="556"/>
        <item x="548"/>
        <item x="2249"/>
        <item x="1677"/>
        <item x="2030"/>
        <item x="2386"/>
        <item x="1408"/>
        <item x="2331"/>
        <item x="1987"/>
        <item x="377"/>
        <item x="1738"/>
        <item x="1473"/>
        <item x="2105"/>
        <item x="2299"/>
        <item x="1635"/>
        <item x="2538"/>
        <item x="2182"/>
        <item x="606"/>
        <item x="1193"/>
        <item x="208"/>
        <item x="2088"/>
        <item x="302"/>
        <item x="16"/>
        <item x="974"/>
        <item x="1"/>
        <item x="2497"/>
        <item x="445"/>
        <item x="1942"/>
        <item x="461"/>
        <item x="2426"/>
        <item x="33"/>
        <item x="363"/>
        <item x="2335"/>
        <item x="1730"/>
        <item x="561"/>
        <item x="2444"/>
        <item x="345"/>
        <item x="1038"/>
        <item x="393"/>
        <item x="1803"/>
        <item x="31"/>
        <item x="2116"/>
        <item x="1745"/>
        <item x="504"/>
        <item x="1375"/>
        <item x="2180"/>
        <item x="2503"/>
        <item x="958"/>
        <item x="2093"/>
        <item x="62"/>
        <item x="1805"/>
        <item x="727"/>
        <item x="1587"/>
        <item x="492"/>
        <item x="1462"/>
        <item x="943"/>
        <item x="8"/>
        <item x="103"/>
        <item x="2018"/>
        <item x="165"/>
        <item x="522"/>
        <item x="1504"/>
        <item x="1044"/>
        <item x="660"/>
        <item x="1268"/>
        <item x="2324"/>
        <item x="2009"/>
        <item x="516"/>
        <item x="1336"/>
        <item x="1376"/>
        <item x="2059"/>
        <item x="894"/>
        <item x="2377"/>
        <item x="1657"/>
        <item x="661"/>
        <item x="124"/>
        <item x="508"/>
        <item x="2463"/>
        <item x="1475"/>
        <item x="1339"/>
        <item x="2142"/>
        <item x="612"/>
        <item x="1410"/>
        <item x="1017"/>
        <item x="2531"/>
        <item x="1990"/>
        <item x="698"/>
        <item x="1909"/>
        <item x="1699"/>
        <item x="1132"/>
        <item x="2040"/>
        <item x="2468"/>
        <item x="1961"/>
        <item x="2549"/>
        <item t="default"/>
      </items>
    </pivotField>
    <pivotField showAll="0"/>
    <pivotField showAll="0"/>
    <pivotField axis="axisRow" showAll="0">
      <items count="2301">
        <item x="802"/>
        <item x="795"/>
        <item x="511"/>
        <item x="234"/>
        <item x="88"/>
        <item x="617"/>
        <item x="1318"/>
        <item x="481"/>
        <item x="1991"/>
        <item x="1786"/>
        <item x="1731"/>
        <item x="1065"/>
        <item x="651"/>
        <item x="1285"/>
        <item x="1292"/>
        <item x="733"/>
        <item x="1372"/>
        <item x="1396"/>
        <item x="1869"/>
        <item x="1745"/>
        <item x="1345"/>
        <item x="1893"/>
        <item x="2123"/>
        <item x="945"/>
        <item x="123"/>
        <item x="1295"/>
        <item x="1261"/>
        <item x="1785"/>
        <item x="2227"/>
        <item x="1144"/>
        <item x="1210"/>
        <item x="2159"/>
        <item x="1685"/>
        <item x="39"/>
        <item x="1862"/>
        <item x="2103"/>
        <item x="2213"/>
        <item x="2204"/>
        <item x="290"/>
        <item x="2013"/>
        <item x="1810"/>
        <item x="499"/>
        <item x="2228"/>
        <item x="1900"/>
        <item x="2251"/>
        <item x="566"/>
        <item x="1992"/>
        <item x="1508"/>
        <item x="581"/>
        <item x="2001"/>
        <item x="323"/>
        <item x="222"/>
        <item x="1500"/>
        <item x="1086"/>
        <item x="630"/>
        <item x="462"/>
        <item x="64"/>
        <item x="1863"/>
        <item x="1299"/>
        <item x="7"/>
        <item x="1964"/>
        <item x="1258"/>
        <item x="326"/>
        <item x="678"/>
        <item x="1477"/>
        <item x="2016"/>
        <item x="1346"/>
        <item x="1068"/>
        <item x="1302"/>
        <item x="1822"/>
        <item x="1819"/>
        <item x="441"/>
        <item x="942"/>
        <item x="591"/>
        <item x="1764"/>
        <item x="2066"/>
        <item x="396"/>
        <item x="1273"/>
        <item x="2031"/>
        <item x="2260"/>
        <item x="625"/>
        <item x="1976"/>
        <item x="946"/>
        <item x="1131"/>
        <item x="2126"/>
        <item x="1490"/>
        <item x="1415"/>
        <item x="1242"/>
        <item x="1838"/>
        <item x="380"/>
        <item x="25"/>
        <item x="245"/>
        <item x="439"/>
        <item x="2237"/>
        <item x="1448"/>
        <item x="1675"/>
        <item x="1296"/>
        <item x="967"/>
        <item x="1164"/>
        <item x="1251"/>
        <item x="1497"/>
        <item x="1567"/>
        <item x="1867"/>
        <item x="658"/>
        <item x="1888"/>
        <item x="1856"/>
        <item x="2252"/>
        <item x="1930"/>
        <item x="1159"/>
        <item x="1933"/>
        <item x="898"/>
        <item x="956"/>
        <item x="586"/>
        <item x="693"/>
        <item x="177"/>
        <item x="1020"/>
        <item x="2114"/>
        <item x="2030"/>
        <item x="839"/>
        <item x="714"/>
        <item x="1921"/>
        <item x="192"/>
        <item x="684"/>
        <item x="1364"/>
        <item x="1651"/>
        <item x="885"/>
        <item x="382"/>
        <item x="1099"/>
        <item x="163"/>
        <item x="1773"/>
        <item x="1711"/>
        <item x="1997"/>
        <item x="2253"/>
        <item x="1672"/>
        <item x="695"/>
        <item x="1516"/>
        <item x="1447"/>
        <item x="258"/>
        <item x="1087"/>
        <item x="276"/>
        <item x="1787"/>
        <item x="2261"/>
        <item x="727"/>
        <item x="577"/>
        <item x="964"/>
        <item x="1817"/>
        <item x="1926"/>
        <item x="615"/>
        <item x="540"/>
        <item x="2118"/>
        <item x="1605"/>
        <item x="889"/>
        <item x="770"/>
        <item x="958"/>
        <item x="1006"/>
        <item x="1769"/>
        <item x="700"/>
        <item x="425"/>
        <item x="1852"/>
        <item x="1571"/>
        <item x="42"/>
        <item x="2224"/>
        <item x="1000"/>
        <item x="210"/>
        <item x="1665"/>
        <item x="1496"/>
        <item x="585"/>
        <item x="504"/>
        <item x="1419"/>
        <item x="1138"/>
        <item x="343"/>
        <item x="1931"/>
        <item x="2056"/>
        <item x="1621"/>
        <item x="461"/>
        <item x="1348"/>
        <item x="185"/>
        <item x="555"/>
        <item x="1907"/>
        <item x="822"/>
        <item x="2022"/>
        <item x="453"/>
        <item x="1789"/>
        <item x="189"/>
        <item x="70"/>
        <item x="2184"/>
        <item x="402"/>
        <item x="2190"/>
        <item x="2058"/>
        <item x="776"/>
        <item x="1483"/>
        <item x="202"/>
        <item x="301"/>
        <item x="774"/>
        <item x="1962"/>
        <item x="2047"/>
        <item x="1669"/>
        <item x="2000"/>
        <item x="1102"/>
        <item x="1741"/>
        <item x="1232"/>
        <item x="1954"/>
        <item x="466"/>
        <item x="108"/>
        <item x="1476"/>
        <item x="1793"/>
        <item x="2052"/>
        <item x="623"/>
        <item x="1929"/>
        <item x="1130"/>
        <item x="2011"/>
        <item x="1691"/>
        <item x="2288"/>
        <item x="1426"/>
        <item x="1861"/>
        <item x="260"/>
        <item x="589"/>
        <item x="1021"/>
        <item x="1644"/>
        <item x="248"/>
        <item x="1264"/>
        <item x="1590"/>
        <item x="180"/>
        <item x="2153"/>
        <item x="1969"/>
        <item x="2290"/>
        <item x="521"/>
        <item x="1089"/>
        <item x="1551"/>
        <item x="1814"/>
        <item x="1808"/>
        <item x="1871"/>
        <item x="636"/>
        <item x="1927"/>
        <item x="977"/>
        <item x="1489"/>
        <item x="1566"/>
        <item x="663"/>
        <item x="1532"/>
        <item x="2142"/>
        <item x="362"/>
        <item x="2115"/>
        <item x="2091"/>
        <item x="1581"/>
        <item x="1918"/>
        <item x="1149"/>
        <item x="1397"/>
        <item x="2093"/>
        <item x="118"/>
        <item x="981"/>
        <item x="1129"/>
        <item x="1015"/>
        <item x="1025"/>
        <item x="1779"/>
        <item x="1748"/>
        <item x="1874"/>
        <item x="2006"/>
        <item x="91"/>
        <item x="699"/>
        <item x="1499"/>
        <item x="1437"/>
        <item x="1312"/>
        <item x="110"/>
        <item x="490"/>
        <item x="1330"/>
        <item x="948"/>
        <item x="1404"/>
        <item x="543"/>
        <item x="420"/>
        <item x="2273"/>
        <item x="632"/>
        <item x="1080"/>
        <item x="1875"/>
        <item x="588"/>
        <item x="817"/>
        <item x="320"/>
        <item x="2274"/>
        <item x="253"/>
        <item x="111"/>
        <item x="1211"/>
        <item x="435"/>
        <item x="388"/>
        <item x="86"/>
        <item x="1083"/>
        <item x="1889"/>
        <item x="1513"/>
        <item x="2098"/>
        <item x="642"/>
        <item x="1268"/>
        <item x="1818"/>
        <item x="1118"/>
        <item x="2009"/>
        <item x="681"/>
        <item x="77"/>
        <item x="1040"/>
        <item x="84"/>
        <item x="2181"/>
        <item x="556"/>
        <item x="193"/>
        <item x="150"/>
        <item x="2291"/>
        <item x="1315"/>
        <item x="78"/>
        <item x="1695"/>
        <item x="167"/>
        <item x="1762"/>
        <item x="1026"/>
        <item x="1507"/>
        <item x="779"/>
        <item x="1191"/>
        <item x="1733"/>
        <item x="1475"/>
        <item x="346"/>
        <item x="1596"/>
        <item x="1849"/>
        <item x="318"/>
        <item x="1133"/>
        <item x="2149"/>
        <item x="83"/>
        <item x="375"/>
        <item x="1622"/>
        <item x="1351"/>
        <item x="397"/>
        <item x="136"/>
        <item x="1394"/>
        <item x="547"/>
        <item x="745"/>
        <item x="1028"/>
        <item x="1314"/>
        <item x="911"/>
        <item x="1768"/>
        <item x="1412"/>
        <item x="1635"/>
        <item x="1653"/>
        <item x="645"/>
        <item x="755"/>
        <item x="1658"/>
        <item x="56"/>
        <item x="574"/>
        <item x="232"/>
        <item x="1282"/>
        <item x="686"/>
        <item x="1963"/>
        <item x="1778"/>
        <item x="1625"/>
        <item x="609"/>
        <item x="723"/>
        <item x="2044"/>
        <item x="97"/>
        <item x="47"/>
        <item x="533"/>
        <item x="1825"/>
        <item x="999"/>
        <item x="944"/>
        <item x="424"/>
        <item x="690"/>
        <item x="204"/>
        <item x="835"/>
        <item x="269"/>
        <item x="816"/>
        <item x="909"/>
        <item x="936"/>
        <item x="884"/>
        <item x="886"/>
        <item x="2039"/>
        <item x="516"/>
        <item x="329"/>
        <item x="1413"/>
        <item x="959"/>
        <item x="287"/>
        <item x="1636"/>
        <item x="2081"/>
        <item x="857"/>
        <item x="2113"/>
        <item x="377"/>
        <item x="892"/>
        <item x="1693"/>
        <item x="1088"/>
        <item x="1363"/>
        <item x="1543"/>
        <item x="1948"/>
        <item x="1316"/>
        <item x="2112"/>
        <item x="1594"/>
        <item x="2108"/>
        <item x="358"/>
        <item x="1599"/>
        <item x="319"/>
        <item x="458"/>
        <item x="1537"/>
        <item x="224"/>
        <item x="1249"/>
        <item x="1835"/>
        <item x="1042"/>
        <item x="554"/>
        <item x="423"/>
        <item x="391"/>
        <item x="1202"/>
        <item x="2195"/>
        <item x="252"/>
        <item x="1742"/>
        <item x="1259"/>
        <item x="1240"/>
        <item x="2134"/>
        <item x="571"/>
        <item x="120"/>
        <item x="703"/>
        <item x="1034"/>
        <item x="1815"/>
        <item x="2162"/>
        <item x="279"/>
        <item x="238"/>
        <item x="1135"/>
        <item x="1378"/>
        <item x="143"/>
        <item x="997"/>
        <item x="874"/>
        <item x="1022"/>
        <item x="628"/>
        <item x="107"/>
        <item x="974"/>
        <item x="401"/>
        <item x="37"/>
        <item x="1821"/>
        <item x="1270"/>
        <item x="1284"/>
        <item x="627"/>
        <item x="1356"/>
        <item x="2298"/>
        <item x="1074"/>
        <item x="2264"/>
        <item x="1770"/>
        <item x="267"/>
        <item x="1521"/>
        <item x="1043"/>
        <item x="913"/>
        <item x="414"/>
        <item x="1123"/>
        <item x="1148"/>
        <item x="1328"/>
        <item x="2207"/>
        <item x="353"/>
        <item x="594"/>
        <item x="2088"/>
        <item x="573"/>
        <item x="2116"/>
        <item x="1848"/>
        <item x="1602"/>
        <item x="1196"/>
        <item x="1970"/>
        <item x="1564"/>
        <item x="1617"/>
        <item x="127"/>
        <item x="559"/>
        <item x="538"/>
        <item x="90"/>
        <item x="520"/>
        <item x="896"/>
        <item x="344"/>
        <item x="1916"/>
        <item x="2085"/>
        <item x="782"/>
        <item x="998"/>
        <item x="1722"/>
        <item x="531"/>
        <item x="1434"/>
        <item x="854"/>
        <item x="1913"/>
        <item x="640"/>
        <item x="218"/>
        <item x="1702"/>
        <item x="1578"/>
        <item x="465"/>
        <item x="444"/>
        <item x="1165"/>
        <item x="2178"/>
        <item x="374"/>
        <item x="1681"/>
        <item x="2075"/>
        <item x="1411"/>
        <item x="1990"/>
        <item x="498"/>
        <item x="1365"/>
        <item x="1837"/>
        <item x="1464"/>
        <item x="1304"/>
        <item x="1073"/>
        <item x="195"/>
        <item x="1373"/>
        <item x="891"/>
        <item x="2205"/>
        <item x="650"/>
        <item x="1062"/>
        <item x="341"/>
        <item x="1898"/>
        <item x="405"/>
        <item x="865"/>
        <item x="781"/>
        <item x="1568"/>
        <item x="542"/>
        <item x="584"/>
        <item x="544"/>
        <item x="664"/>
        <item x="826"/>
        <item x="2242"/>
        <item x="1756"/>
        <item x="263"/>
        <item x="639"/>
        <item x="2109"/>
        <item x="1897"/>
        <item x="404"/>
        <item x="1637"/>
        <item x="2130"/>
        <item x="1352"/>
        <item x="2076"/>
        <item x="1569"/>
        <item x="124"/>
        <item x="527"/>
        <item x="845"/>
        <item x="1167"/>
        <item x="1269"/>
        <item x="1902"/>
        <item x="1049"/>
        <item x="2257"/>
        <item x="1968"/>
        <item x="2101"/>
        <item x="2226"/>
        <item x="348"/>
        <item x="887"/>
        <item x="1313"/>
        <item x="199"/>
        <item x="1470"/>
        <item x="315"/>
        <item x="1983"/>
        <item x="21"/>
        <item x="1937"/>
        <item x="1387"/>
        <item x="881"/>
        <item x="1016"/>
        <item x="858"/>
        <item x="506"/>
        <item x="1184"/>
        <item x="834"/>
        <item x="17"/>
        <item x="1879"/>
        <item x="1806"/>
        <item x="735"/>
        <item x="1535"/>
        <item x="2280"/>
        <item x="634"/>
        <item x="1663"/>
        <item x="2296"/>
        <item x="1433"/>
        <item x="1546"/>
        <item x="1805"/>
        <item x="603"/>
        <item x="643"/>
        <item x="1646"/>
        <item x="251"/>
        <item x="126"/>
        <item x="35"/>
        <item x="1725"/>
        <item x="87"/>
        <item x="1923"/>
        <item x="406"/>
        <item x="1175"/>
        <item x="152"/>
        <item x="1609"/>
        <item x="902"/>
        <item x="2105"/>
        <item x="927"/>
        <item x="840"/>
        <item x="778"/>
        <item x="283"/>
        <item x="796"/>
        <item x="335"/>
        <item x="2172"/>
        <item x="535"/>
        <item x="1580"/>
        <item x="1925"/>
        <item x="247"/>
        <item x="1422"/>
        <item x="2121"/>
        <item x="2197"/>
        <item x="906"/>
        <item x="1349"/>
        <item x="1121"/>
        <item x="877"/>
        <item x="1487"/>
        <item x="242"/>
        <item x="823"/>
        <item x="1230"/>
        <item x="792"/>
        <item x="1674"/>
        <item x="676"/>
        <item x="810"/>
        <item x="359"/>
        <item x="2140"/>
        <item x="873"/>
        <item x="2070"/>
        <item x="968"/>
        <item x="2027"/>
        <item x="1190"/>
        <item x="785"/>
        <item x="15"/>
        <item x="784"/>
        <item x="1689"/>
        <item x="1106"/>
        <item x="352"/>
        <item x="962"/>
        <item x="2183"/>
        <item x="2245"/>
        <item x="1611"/>
        <item x="1647"/>
        <item x="1048"/>
        <item x="853"/>
        <item x="113"/>
        <item x="1438"/>
        <item x="2163"/>
        <item x="1890"/>
        <item x="838"/>
        <item x="361"/>
        <item x="38"/>
        <item x="1896"/>
        <item x="1607"/>
        <item x="790"/>
        <item x="939"/>
        <item x="1212"/>
        <item x="446"/>
        <item x="433"/>
        <item x="1197"/>
        <item x="408"/>
        <item x="760"/>
        <item x="512"/>
        <item x="1604"/>
        <item x="522"/>
        <item x="683"/>
        <item x="707"/>
        <item x="1214"/>
        <item x="69"/>
        <item x="575"/>
        <item x="1173"/>
        <item x="1002"/>
        <item x="190"/>
        <item x="2201"/>
        <item x="1172"/>
        <item x="1361"/>
        <item x="1218"/>
        <item x="558"/>
        <item x="103"/>
        <item x="1752"/>
        <item x="903"/>
        <item x="1880"/>
        <item x="1749"/>
        <item x="1657"/>
        <item x="2223"/>
        <item x="1854"/>
        <item x="756"/>
        <item x="235"/>
        <item x="1098"/>
        <item x="1410"/>
        <item x="266"/>
        <item x="1872"/>
        <item x="1324"/>
        <item x="950"/>
        <item x="926"/>
        <item x="489"/>
        <item x="176"/>
        <item x="410"/>
        <item x="2012"/>
        <item x="1308"/>
        <item x="1189"/>
        <item x="793"/>
        <item x="1501"/>
        <item x="1354"/>
        <item x="702"/>
        <item x="1860"/>
        <item x="1941"/>
        <item x="1755"/>
        <item x="2247"/>
        <item x="1416"/>
        <item x="557"/>
        <item x="1482"/>
        <item x="394"/>
        <item x="746"/>
        <item x="510"/>
        <item x="672"/>
        <item x="454"/>
        <item x="1039"/>
        <item x="316"/>
        <item x="856"/>
        <item x="2018"/>
        <item x="1767"/>
        <item x="1713"/>
        <item x="1628"/>
        <item x="2082"/>
        <item x="347"/>
        <item x="716"/>
        <item x="1480"/>
        <item x="1224"/>
        <item x="1178"/>
        <item x="988"/>
        <item x="1597"/>
        <item x="1011"/>
        <item x="2117"/>
        <item x="947"/>
        <item x="833"/>
        <item x="1845"/>
        <item x="289"/>
        <item x="19"/>
        <item x="85"/>
        <item x="1095"/>
        <item x="1698"/>
        <item x="991"/>
        <item x="711"/>
        <item x="116"/>
        <item x="1325"/>
        <item x="2135"/>
        <item x="1891"/>
        <item x="1996"/>
        <item x="1928"/>
        <item x="655"/>
        <item x="1479"/>
        <item x="2089"/>
        <item x="2107"/>
        <item x="292"/>
        <item x="2286"/>
        <item x="1576"/>
        <item x="868"/>
        <item x="1119"/>
        <item x="2240"/>
        <item x="1431"/>
        <item x="228"/>
        <item x="1525"/>
        <item x="2122"/>
        <item x="1509"/>
        <item x="1097"/>
        <item x="666"/>
        <item x="322"/>
        <item x="549"/>
        <item x="129"/>
        <item x="416"/>
        <item x="765"/>
        <item x="1079"/>
        <item x="1136"/>
        <item x="244"/>
        <item x="286"/>
        <item x="2233"/>
        <item x="304"/>
        <item x="849"/>
        <item x="1082"/>
        <item x="943"/>
        <item x="173"/>
        <item x="57"/>
        <item x="274"/>
        <item x="1386"/>
        <item x="1291"/>
        <item x="73"/>
        <item x="102"/>
        <item x="797"/>
        <item x="33"/>
        <item x="1882"/>
        <item x="493"/>
        <item x="1029"/>
        <item x="592"/>
        <item x="303"/>
        <item x="203"/>
        <item x="1765"/>
        <item x="1498"/>
        <item x="1474"/>
        <item x="2084"/>
        <item x="1449"/>
        <item x="317"/>
        <item x="2266"/>
        <item x="965"/>
        <item x="398"/>
        <item x="112"/>
        <item x="2078"/>
        <item x="1127"/>
        <item x="178"/>
        <item x="819"/>
        <item x="158"/>
        <item x="365"/>
        <item x="1322"/>
        <item x="2146"/>
        <item x="899"/>
        <item x="2243"/>
        <item x="413"/>
        <item x="1934"/>
        <item x="1241"/>
        <item x="437"/>
        <item x="1666"/>
        <item x="1783"/>
        <item x="428"/>
        <item x="2036"/>
        <item x="2007"/>
        <item x="174"/>
        <item x="1947"/>
        <item x="297"/>
        <item x="1633"/>
        <item x="1638"/>
        <item x="2297"/>
        <item x="188"/>
        <item x="2203"/>
        <item x="2225"/>
        <item x="497"/>
        <item x="829"/>
        <item x="2189"/>
        <item x="2020"/>
        <item x="917"/>
        <item x="1792"/>
        <item x="811"/>
        <item x="363"/>
        <item x="2186"/>
        <item x="508"/>
        <item x="434"/>
        <item x="1481"/>
        <item x="2157"/>
        <item x="196"/>
        <item x="1966"/>
        <item x="181"/>
        <item x="951"/>
        <item x="114"/>
        <item x="23"/>
        <item x="1984"/>
        <item x="496"/>
        <item x="532"/>
        <item x="1671"/>
        <item x="722"/>
        <item x="1252"/>
        <item x="1446"/>
        <item x="1746"/>
        <item x="338"/>
        <item x="1488"/>
        <item x="1421"/>
        <item x="1683"/>
        <item x="1126"/>
        <item x="502"/>
        <item x="430"/>
        <item x="1565"/>
        <item x="804"/>
        <item x="2268"/>
        <item x="1687"/>
        <item x="2026"/>
        <item x="1137"/>
        <item x="561"/>
        <item x="264"/>
        <item x="1582"/>
        <item x="572"/>
        <item x="809"/>
        <item x="1520"/>
        <item x="1200"/>
        <item x="349"/>
        <item x="13"/>
        <item x="1754"/>
        <item x="1466"/>
        <item x="1320"/>
        <item x="1734"/>
        <item x="953"/>
        <item x="71"/>
        <item x="1909"/>
        <item x="153"/>
        <item x="1306"/>
        <item x="1147"/>
        <item x="1639"/>
        <item x="671"/>
        <item x="1531"/>
        <item x="1595"/>
        <item x="2155"/>
        <item x="912"/>
        <item x="3"/>
        <item x="2069"/>
        <item x="1234"/>
        <item x="1162"/>
        <item x="1601"/>
        <item x="1798"/>
        <item x="1143"/>
        <item x="2287"/>
        <item x="2270"/>
        <item x="876"/>
        <item x="1140"/>
        <item x="2199"/>
        <item x="922"/>
        <item x="1301"/>
        <item x="742"/>
        <item x="1116"/>
        <item x="515"/>
        <item x="1955"/>
        <item x="1844"/>
        <item x="1772"/>
        <item x="2182"/>
        <item x="1881"/>
        <item x="302"/>
        <item x="1618"/>
        <item x="119"/>
        <item x="1287"/>
        <item x="1311"/>
        <item x="1829"/>
        <item x="1077"/>
        <item x="1277"/>
        <item x="1392"/>
        <item x="1407"/>
        <item x="1066"/>
        <item x="708"/>
        <item x="1503"/>
        <item x="100"/>
        <item x="1648"/>
        <item x="1782"/>
        <item x="2202"/>
        <item x="1619"/>
        <item x="919"/>
        <item x="1472"/>
        <item x="1659"/>
        <item x="1708"/>
        <item x="1209"/>
        <item x="1593"/>
        <item x="478"/>
        <item x="450"/>
        <item x="827"/>
        <item x="98"/>
        <item x="652"/>
        <item x="685"/>
        <item x="1037"/>
        <item x="1857"/>
        <item x="1417"/>
        <item x="32"/>
        <item x="399"/>
        <item x="194"/>
        <item x="2017"/>
        <item x="182"/>
        <item x="500"/>
        <item x="208"/>
        <item x="1017"/>
        <item x="1357"/>
        <item x="256"/>
        <item x="1096"/>
        <item x="1744"/>
        <item x="1003"/>
        <item x="949"/>
        <item x="986"/>
        <item x="1113"/>
        <item x="637"/>
        <item x="198"/>
        <item x="1071"/>
        <item x="457"/>
        <item x="325"/>
        <item x="314"/>
        <item x="1054"/>
        <item x="1134"/>
        <item x="379"/>
        <item x="1027"/>
        <item x="160"/>
        <item x="1235"/>
        <item x="2169"/>
        <item x="473"/>
        <item x="197"/>
        <item x="1335"/>
        <item x="1885"/>
        <item x="1052"/>
        <item x="201"/>
        <item x="1780"/>
        <item x="842"/>
        <item x="2086"/>
        <item x="972"/>
        <item x="134"/>
        <item x="393"/>
        <item x="369"/>
        <item x="1506"/>
        <item x="1432"/>
        <item x="1195"/>
        <item x="670"/>
        <item x="812"/>
        <item x="236"/>
        <item x="1145"/>
        <item x="1847"/>
        <item x="801"/>
        <item x="618"/>
        <item x="1957"/>
        <item x="1781"/>
        <item x="514"/>
        <item x="1550"/>
        <item x="1023"/>
        <item x="2029"/>
        <item x="731"/>
        <item x="360"/>
        <item x="1226"/>
        <item x="455"/>
        <item x="529"/>
        <item x="157"/>
        <item x="1395"/>
        <item x="175"/>
        <item x="340"/>
        <item x="149"/>
        <item x="321"/>
        <item x="1840"/>
        <item x="1288"/>
        <item x="8"/>
        <item x="1236"/>
        <item x="141"/>
        <item x="1484"/>
        <item x="184"/>
        <item x="1229"/>
        <item x="1110"/>
        <item x="270"/>
        <item x="687"/>
        <item x="883"/>
        <item x="50"/>
        <item x="1139"/>
        <item x="872"/>
        <item x="479"/>
        <item x="482"/>
        <item x="1281"/>
        <item x="1577"/>
        <item x="1712"/>
        <item x="2127"/>
        <item x="1046"/>
        <item x="2004"/>
        <item x="76"/>
        <item x="1041"/>
        <item x="1905"/>
        <item x="2248"/>
        <item x="1425"/>
        <item x="89"/>
        <item x="525"/>
        <item x="206"/>
        <item x="879"/>
        <item x="1544"/>
        <item x="271"/>
        <item x="1743"/>
        <item x="929"/>
        <item x="368"/>
        <item x="2033"/>
        <item x="2249"/>
        <item x="940"/>
        <item x="606"/>
        <item x="791"/>
        <item x="1612"/>
        <item x="288"/>
        <item x="1280"/>
        <item x="734"/>
        <item x="306"/>
        <item x="1442"/>
        <item x="1820"/>
        <item x="2003"/>
        <item x="480"/>
        <item x="1795"/>
        <item x="1540"/>
        <item x="772"/>
        <item x="679"/>
        <item x="1283"/>
        <item x="1585"/>
        <item x="971"/>
        <item x="2208"/>
        <item x="1632"/>
        <item x="1180"/>
        <item x="1667"/>
        <item x="1310"/>
        <item x="507"/>
        <item x="1290"/>
        <item x="1832"/>
        <item x="847"/>
        <item x="277"/>
        <item x="762"/>
        <item x="610"/>
        <item x="1215"/>
        <item x="43"/>
        <item x="1225"/>
        <item x="156"/>
        <item x="747"/>
        <item x="638"/>
        <item x="748"/>
        <item x="660"/>
        <item x="135"/>
        <item x="1960"/>
        <item x="1424"/>
        <item x="569"/>
        <item x="298"/>
        <item x="122"/>
        <item x="1704"/>
        <item x="6"/>
        <item x="109"/>
        <item x="608"/>
        <item x="214"/>
        <item x="824"/>
        <item x="1536"/>
        <item x="644"/>
        <item x="336"/>
        <item x="726"/>
        <item x="1063"/>
        <item x="464"/>
        <item x="1339"/>
        <item x="601"/>
        <item x="749"/>
        <item x="1153"/>
        <item x="1811"/>
        <item x="2038"/>
        <item x="766"/>
        <item x="738"/>
        <item x="1598"/>
        <item x="440"/>
        <item x="806"/>
        <item x="694"/>
        <item x="1771"/>
        <item x="1610"/>
        <item x="2035"/>
        <item x="1205"/>
        <item x="923"/>
        <item x="864"/>
        <item x="1588"/>
        <item x="654"/>
        <item x="257"/>
        <item x="604"/>
        <item x="528"/>
        <item x="2128"/>
        <item x="1634"/>
        <item x="1586"/>
        <item x="1262"/>
        <item x="148"/>
        <item x="2235"/>
        <item x="2067"/>
        <item x="172"/>
        <item x="993"/>
        <item x="2023"/>
        <item x="468"/>
        <item x="54"/>
        <item x="485"/>
        <item x="661"/>
        <item x="598"/>
        <item x="1802"/>
        <item x="1115"/>
        <item x="151"/>
        <item x="169"/>
        <item x="1220"/>
        <item x="2071"/>
        <item x="517"/>
        <item x="2231"/>
        <item x="1851"/>
        <item x="1389"/>
        <item x="409"/>
        <item x="275"/>
        <item x="1763"/>
        <item x="850"/>
        <item x="294"/>
        <item x="1794"/>
        <item x="852"/>
        <item x="1652"/>
        <item x="1643"/>
        <item x="1510"/>
        <item x="815"/>
        <item x="1878"/>
        <item x="674"/>
        <item x="2210"/>
        <item x="1528"/>
        <item x="2259"/>
        <item x="1266"/>
        <item x="140"/>
        <item x="1427"/>
        <item x="1117"/>
        <item x="1444"/>
        <item x="813"/>
        <item x="447"/>
        <item x="179"/>
        <item x="445"/>
        <item x="1670"/>
        <item x="432"/>
        <item x="1939"/>
        <item x="2010"/>
        <item x="1428"/>
        <item x="1799"/>
        <item x="16"/>
        <item x="187"/>
        <item x="1917"/>
        <item x="1478"/>
        <item x="648"/>
        <item x="1050"/>
        <item x="759"/>
        <item x="754"/>
        <item x="935"/>
        <item x="1592"/>
        <item x="1723"/>
        <item x="1423"/>
        <item x="477"/>
        <item x="421"/>
        <item x="787"/>
        <item x="259"/>
        <item x="1739"/>
        <item x="2065"/>
        <item x="2053"/>
        <item x="371"/>
        <item x="1936"/>
        <item x="1608"/>
        <item x="1168"/>
        <item x="1192"/>
        <item x="2119"/>
        <item x="859"/>
        <item x="1728"/>
        <item x="1289"/>
        <item x="448"/>
        <item x="1332"/>
        <item x="1514"/>
        <item x="1440"/>
        <item x="2196"/>
        <item x="563"/>
        <item x="1181"/>
        <item x="2278"/>
        <item x="605"/>
        <item x="1067"/>
        <item x="104"/>
        <item x="1038"/>
        <item x="803"/>
        <item x="739"/>
        <item x="411"/>
        <item x="1382"/>
        <item x="820"/>
        <item x="867"/>
        <item x="1207"/>
        <item x="541"/>
        <item x="1321"/>
        <item x="395"/>
        <item x="1075"/>
        <item x="2133"/>
        <item x="2284"/>
        <item x="1527"/>
        <item x="486"/>
        <item x="205"/>
        <item x="1272"/>
        <item x="701"/>
        <item x="1045"/>
        <item x="1221"/>
        <item x="920"/>
        <item x="415"/>
        <item x="1555"/>
        <item x="2096"/>
        <item x="309"/>
        <item x="1056"/>
        <item x="2147"/>
        <item x="1730"/>
        <item x="2219"/>
        <item x="1108"/>
        <item x="1163"/>
        <item x="740"/>
        <item x="34"/>
        <item x="1826"/>
        <item x="12"/>
        <item x="1174"/>
        <item x="761"/>
        <item x="725"/>
        <item x="370"/>
        <item x="2229"/>
        <item x="1401"/>
        <item x="68"/>
        <item x="771"/>
        <item x="1253"/>
        <item x="146"/>
        <item x="2008"/>
        <item x="1791"/>
        <item x="438"/>
        <item x="1329"/>
        <item x="1004"/>
        <item x="1640"/>
        <item x="713"/>
        <item x="2292"/>
        <item x="961"/>
        <item x="2276"/>
        <item x="669"/>
        <item x="862"/>
        <item x="1343"/>
        <item x="492"/>
        <item x="1441"/>
        <item x="1114"/>
        <item x="1120"/>
        <item x="2138"/>
        <item x="1107"/>
        <item x="921"/>
        <item x="217"/>
        <item x="221"/>
        <item x="1993"/>
        <item x="2148"/>
        <item x="2239"/>
        <item x="376"/>
        <item x="1453"/>
        <item x="2024"/>
        <item x="1719"/>
        <item x="2154"/>
        <item x="1981"/>
        <item x="307"/>
        <item x="1286"/>
        <item x="888"/>
        <item x="1461"/>
        <item x="1995"/>
        <item x="718"/>
        <item x="384"/>
        <item x="895"/>
        <item x="1603"/>
        <item x="2021"/>
        <item x="979"/>
        <item x="629"/>
        <item x="1677"/>
        <item x="487"/>
        <item x="1405"/>
        <item x="1761"/>
        <item x="2064"/>
        <item x="2294"/>
        <item x="211"/>
        <item x="680"/>
        <item x="1347"/>
        <item x="1486"/>
        <item x="996"/>
        <item x="983"/>
        <item x="66"/>
        <item x="662"/>
        <item x="2099"/>
        <item x="1827"/>
        <item x="1539"/>
        <item x="1377"/>
        <item x="957"/>
        <item x="1956"/>
        <item x="1420"/>
        <item x="587"/>
        <item x="30"/>
        <item x="293"/>
        <item x="1463"/>
        <item x="1458"/>
        <item x="2265"/>
        <item x="1399"/>
        <item x="1673"/>
        <item x="2048"/>
        <item x="1980"/>
        <item x="2164"/>
        <item x="744"/>
        <item x="2200"/>
        <item x="284"/>
        <item x="582"/>
        <item x="844"/>
        <item x="1391"/>
        <item x="688"/>
        <item x="1217"/>
        <item x="2068"/>
        <item x="1036"/>
        <item x="1047"/>
        <item x="1751"/>
        <item x="1834"/>
        <item x="848"/>
        <item x="1807"/>
        <item x="908"/>
        <item x="2215"/>
        <item x="1853"/>
        <item x="1185"/>
        <item x="831"/>
        <item x="893"/>
        <item x="67"/>
        <item x="2222"/>
        <item x="1558"/>
        <item x="1910"/>
        <item x="1649"/>
        <item x="1491"/>
        <item x="1344"/>
        <item x="386"/>
        <item x="1248"/>
        <item x="1864"/>
        <item x="1061"/>
        <item x="1977"/>
        <item x="48"/>
        <item x="1662"/>
        <item x="2217"/>
        <item x="1971"/>
        <item x="952"/>
        <item x="901"/>
        <item x="2143"/>
        <item x="1784"/>
        <item x="2277"/>
        <item x="1055"/>
        <item x="1493"/>
        <item x="2055"/>
        <item x="2282"/>
        <item x="2050"/>
        <item x="49"/>
        <item x="548"/>
        <item x="1223"/>
        <item x="773"/>
        <item x="367"/>
        <item x="2104"/>
        <item x="789"/>
        <item x="1753"/>
        <item x="2034"/>
        <item x="641"/>
        <item x="106"/>
        <item x="730"/>
        <item x="1914"/>
        <item x="2250"/>
        <item x="580"/>
        <item x="1606"/>
        <item x="2046"/>
        <item x="1101"/>
        <item x="1331"/>
        <item x="1776"/>
        <item x="1156"/>
        <item x="1886"/>
        <item x="1986"/>
        <item x="2040"/>
        <item x="595"/>
        <item x="1"/>
        <item x="1812"/>
        <item x="1468"/>
        <item x="841"/>
        <item x="296"/>
        <item x="1661"/>
        <item x="51"/>
        <item x="337"/>
        <item x="1858"/>
        <item x="1824"/>
        <item x="1920"/>
        <item x="1160"/>
        <item x="1245"/>
        <item x="52"/>
        <item x="1750"/>
        <item x="1572"/>
        <item x="28"/>
        <item x="1699"/>
        <item x="1547"/>
        <item x="128"/>
        <item x="794"/>
        <item x="2080"/>
        <item x="282"/>
        <item x="476"/>
        <item x="60"/>
        <item x="1788"/>
        <item x="1362"/>
        <item x="719"/>
        <item x="250"/>
        <item x="741"/>
        <item x="750"/>
        <item x="2188"/>
        <item x="763"/>
        <item x="1732"/>
        <item x="1122"/>
        <item x="1709"/>
        <item x="1613"/>
        <item x="657"/>
        <item x="125"/>
        <item x="567"/>
        <item x="980"/>
        <item x="46"/>
        <item x="164"/>
        <item x="1293"/>
        <item x="310"/>
        <item x="1932"/>
        <item x="764"/>
        <item x="880"/>
        <item x="350"/>
        <item x="422"/>
        <item x="1656"/>
        <item x="737"/>
        <item x="1111"/>
        <item x="1018"/>
        <item x="36"/>
        <item x="1522"/>
        <item x="313"/>
        <item x="600"/>
        <item x="2083"/>
        <item x="1024"/>
        <item x="1574"/>
        <item x="1176"/>
        <item x="431"/>
        <item x="677"/>
        <item x="518"/>
        <item x="1100"/>
        <item x="1206"/>
        <item x="860"/>
        <item x="1267"/>
        <item x="2244"/>
        <item x="709"/>
        <item x="2087"/>
        <item x="0"/>
        <item x="332"/>
        <item x="1972"/>
        <item x="1255"/>
        <item x="1001"/>
        <item x="596"/>
        <item x="1548"/>
        <item x="115"/>
        <item x="131"/>
        <item x="93"/>
        <item x="2141"/>
        <item x="1774"/>
        <item x="1307"/>
        <item x="1201"/>
        <item x="1019"/>
        <item x="1161"/>
        <item x="1375"/>
        <item x="1469"/>
        <item x="1495"/>
        <item x="882"/>
        <item x="2165"/>
        <item x="1177"/>
        <item x="354"/>
        <item x="1228"/>
        <item x="1231"/>
        <item x="2136"/>
        <item x="721"/>
        <item x="412"/>
        <item x="562"/>
        <item x="308"/>
        <item x="715"/>
        <item x="987"/>
        <item x="121"/>
        <item x="1519"/>
        <item x="1187"/>
        <item x="545"/>
        <item x="1254"/>
        <item x="1584"/>
        <item x="11"/>
        <item x="255"/>
        <item x="1125"/>
        <item x="1759"/>
        <item x="387"/>
        <item x="647"/>
        <item x="1256"/>
        <item x="1911"/>
        <item x="970"/>
        <item x="443"/>
        <item x="897"/>
        <item x="1865"/>
        <item x="1445"/>
        <item x="1069"/>
        <item x="1655"/>
        <item x="1183"/>
        <item x="1894"/>
        <item x="565"/>
        <item x="1668"/>
        <item x="855"/>
        <item x="59"/>
        <item x="736"/>
        <item x="751"/>
        <item x="552"/>
        <item x="992"/>
        <item x="1158"/>
        <item x="1013"/>
        <item x="705"/>
        <item x="334"/>
        <item x="1390"/>
        <item x="1706"/>
        <item x="2042"/>
        <item x="24"/>
        <item x="534"/>
        <item x="1515"/>
        <item x="1614"/>
        <item x="1380"/>
        <item x="1238"/>
        <item x="467"/>
        <item x="1953"/>
        <item x="1154"/>
        <item x="1451"/>
        <item x="597"/>
        <item x="94"/>
        <item x="1388"/>
        <item x="285"/>
        <item x="1072"/>
        <item x="1455"/>
        <item x="1450"/>
        <item x="209"/>
        <item x="1790"/>
        <item x="1629"/>
        <item x="1915"/>
        <item x="207"/>
        <item x="1707"/>
        <item x="147"/>
        <item x="74"/>
        <item x="1171"/>
        <item x="1924"/>
        <item x="20"/>
        <item x="1085"/>
        <item x="1559"/>
        <item x="1573"/>
        <item x="1341"/>
        <item x="385"/>
        <item x="2187"/>
        <item x="1591"/>
        <item x="1641"/>
        <item x="2175"/>
        <item x="1715"/>
        <item x="1504"/>
        <item x="79"/>
        <item x="2241"/>
        <item x="2028"/>
        <item x="1831"/>
        <item x="1078"/>
        <item x="1247"/>
        <item x="1895"/>
        <item x="1944"/>
        <item x="155"/>
        <item x="216"/>
        <item x="1057"/>
        <item x="2043"/>
        <item x="2061"/>
        <item x="689"/>
        <item x="659"/>
        <item x="697"/>
        <item x="1901"/>
        <item x="1260"/>
        <item x="1942"/>
        <item x="846"/>
        <item x="1904"/>
        <item x="995"/>
        <item x="311"/>
        <item x="1368"/>
        <item x="1552"/>
        <item x="924"/>
        <item x="1393"/>
        <item x="427"/>
        <item x="1070"/>
        <item x="1679"/>
        <item x="1418"/>
        <item x="130"/>
        <item x="132"/>
        <item x="501"/>
        <item x="1538"/>
        <item x="2059"/>
        <item x="378"/>
        <item x="2051"/>
        <item x="1579"/>
        <item x="1678"/>
        <item x="2037"/>
        <item x="2062"/>
        <item x="2281"/>
        <item x="2269"/>
        <item x="1141"/>
        <item x="1358"/>
        <item x="82"/>
        <item x="1155"/>
        <item x="1409"/>
        <item x="1718"/>
        <item x="2100"/>
        <item x="1650"/>
        <item x="2144"/>
        <item x="1408"/>
        <item x="2014"/>
        <item x="2262"/>
        <item x="2194"/>
        <item x="1265"/>
        <item x="2206"/>
        <item x="237"/>
        <item x="4"/>
        <item x="1877"/>
        <item x="1855"/>
        <item x="2015"/>
        <item x="769"/>
        <item x="2111"/>
        <item x="1309"/>
        <item x="1974"/>
        <item x="1459"/>
        <item x="1710"/>
        <item x="333"/>
        <item x="1946"/>
        <item x="607"/>
        <item x="1367"/>
        <item x="1398"/>
        <item x="2167"/>
        <item x="622"/>
        <item x="1518"/>
        <item x="2095"/>
        <item x="614"/>
        <item x="53"/>
        <item x="1512"/>
        <item x="1951"/>
        <item x="2170"/>
        <item x="231"/>
        <item x="1884"/>
        <item x="429"/>
        <item x="1692"/>
        <item x="621"/>
        <item x="620"/>
        <item x="1800"/>
        <item x="230"/>
        <item x="1758"/>
        <item x="1680"/>
        <item x="1883"/>
        <item x="1094"/>
        <item x="1381"/>
        <item x="1523"/>
        <item x="907"/>
        <item x="2161"/>
        <item x="1952"/>
        <item x="291"/>
        <item x="777"/>
        <item x="667"/>
        <item x="1975"/>
        <item x="1058"/>
        <item x="1589"/>
        <item x="1124"/>
        <item x="612"/>
        <item x="646"/>
        <item x="219"/>
        <item x="682"/>
        <item x="1350"/>
        <item x="1182"/>
        <item x="931"/>
        <item x="61"/>
        <item x="417"/>
        <item x="220"/>
        <item x="1967"/>
        <item x="576"/>
        <item x="1624"/>
        <item x="1298"/>
        <item x="44"/>
        <item x="233"/>
        <item x="1766"/>
        <item x="1873"/>
        <item x="2295"/>
        <item x="1626"/>
        <item x="1615"/>
        <item x="546"/>
        <item x="1213"/>
        <item x="449"/>
        <item x="568"/>
        <item x="2"/>
        <item x="389"/>
        <item x="1775"/>
        <item x="1297"/>
        <item x="537"/>
        <item x="227"/>
        <item x="1998"/>
        <item x="1830"/>
        <item x="2090"/>
        <item x="161"/>
        <item x="1505"/>
        <item x="305"/>
        <item x="1842"/>
        <item x="900"/>
        <item x="904"/>
        <item x="2152"/>
        <item x="2256"/>
        <item x="1031"/>
        <item x="1823"/>
        <item x="954"/>
        <item x="1631"/>
        <item x="460"/>
        <item x="1533"/>
        <item x="1726"/>
        <item x="226"/>
        <item x="1369"/>
        <item x="1676"/>
        <item x="2173"/>
        <item x="768"/>
        <item x="1816"/>
        <item x="1452"/>
        <item x="990"/>
        <item x="1402"/>
        <item x="1150"/>
        <item x="673"/>
        <item x="2129"/>
        <item x="2192"/>
        <item x="1836"/>
        <item x="1294"/>
        <item x="1199"/>
        <item x="1908"/>
        <item x="1460"/>
        <item x="1246"/>
        <item x="814"/>
        <item x="1735"/>
        <item x="356"/>
        <item x="1366"/>
        <item x="1575"/>
        <item x="2185"/>
        <item x="1257"/>
        <item x="1922"/>
        <item x="1439"/>
        <item x="1009"/>
        <item x="1337"/>
        <item x="1323"/>
        <item x="223"/>
        <item x="2214"/>
        <item x="331"/>
        <item x="843"/>
        <item x="96"/>
        <item x="262"/>
        <item x="1355"/>
        <item x="976"/>
        <item x="366"/>
        <item x="2120"/>
        <item x="1541"/>
        <item x="1705"/>
        <item x="1760"/>
        <item x="281"/>
        <item x="1973"/>
        <item x="1454"/>
        <item x="2073"/>
        <item x="254"/>
        <item x="26"/>
        <item x="1456"/>
        <item x="225"/>
        <item x="212"/>
        <item x="1338"/>
        <item x="994"/>
        <item x="2060"/>
        <item x="1720"/>
        <item x="894"/>
        <item x="916"/>
        <item x="95"/>
        <item x="246"/>
        <item x="1090"/>
        <item x="1989"/>
        <item x="1105"/>
        <item x="1194"/>
        <item x="767"/>
        <item x="1303"/>
        <item x="1587"/>
        <item x="1216"/>
        <item x="426"/>
        <item x="918"/>
        <item x="2234"/>
        <item x="1887"/>
        <item x="2110"/>
        <item x="1317"/>
        <item x="905"/>
        <item x="1843"/>
        <item x="2279"/>
        <item x="243"/>
        <item x="2131"/>
        <item x="2160"/>
        <item x="788"/>
        <item x="101"/>
        <item x="633"/>
        <item x="456"/>
        <item x="81"/>
        <item x="539"/>
        <item x="1032"/>
        <item x="1660"/>
        <item x="1360"/>
        <item x="328"/>
        <item x="1850"/>
        <item x="1457"/>
        <item x="978"/>
        <item x="495"/>
        <item x="324"/>
        <item x="825"/>
        <item x="1690"/>
        <item x="1053"/>
        <item x="1529"/>
        <item x="459"/>
        <item x="2002"/>
        <item x="728"/>
        <item x="1839"/>
        <item x="2216"/>
        <item x="451"/>
        <item x="80"/>
        <item x="1473"/>
        <item x="1697"/>
        <item x="1492"/>
        <item x="720"/>
        <item x="593"/>
        <item x="818"/>
        <item x="1738"/>
        <item x="1961"/>
        <item x="29"/>
        <item x="1700"/>
        <item x="1919"/>
        <item x="1128"/>
        <item x="2246"/>
        <item x="928"/>
        <item x="1870"/>
        <item x="345"/>
        <item x="915"/>
        <item x="261"/>
        <item x="1777"/>
        <item x="355"/>
        <item x="1443"/>
        <item x="710"/>
        <item x="1326"/>
        <item x="92"/>
        <item x="1534"/>
        <item x="2079"/>
        <item x="2092"/>
        <item x="2125"/>
        <item x="1383"/>
        <item x="1943"/>
        <item x="272"/>
        <item x="1841"/>
        <item x="870"/>
        <item x="10"/>
        <item x="162"/>
        <item x="381"/>
        <item x="675"/>
        <item x="278"/>
        <item x="1342"/>
        <item x="1987"/>
        <item x="183"/>
        <item x="1204"/>
        <item x="491"/>
        <item x="1999"/>
        <item x="1104"/>
        <item x="5"/>
        <item x="470"/>
        <item x="1005"/>
        <item x="1846"/>
        <item x="960"/>
        <item x="65"/>
        <item x="530"/>
        <item x="914"/>
        <item x="330"/>
        <item x="982"/>
        <item x="941"/>
        <item x="1988"/>
        <item x="2212"/>
        <item x="63"/>
        <item x="229"/>
        <item x="407"/>
        <item x="631"/>
        <item x="144"/>
        <item x="2158"/>
        <item x="475"/>
        <item x="1008"/>
        <item x="616"/>
        <item x="1494"/>
        <item x="1906"/>
        <item x="878"/>
        <item x="1336"/>
        <item x="1903"/>
        <item x="1278"/>
        <item x="1170"/>
        <item x="692"/>
        <item x="590"/>
        <item x="1721"/>
        <item x="1950"/>
        <item x="2077"/>
        <item x="1233"/>
        <item x="1959"/>
        <item x="1526"/>
        <item x="1091"/>
        <item x="1737"/>
        <item x="1740"/>
        <item x="524"/>
        <item x="1436"/>
        <item x="1193"/>
        <item x="1747"/>
        <item x="1979"/>
        <item x="570"/>
        <item x="2139"/>
        <item x="2179"/>
        <item x="863"/>
        <item x="105"/>
        <item x="170"/>
        <item x="1188"/>
        <item x="668"/>
        <item x="1222"/>
        <item x="1371"/>
        <item x="351"/>
        <item x="166"/>
        <item x="800"/>
        <item x="1132"/>
        <item x="975"/>
        <item x="1219"/>
        <item x="18"/>
        <item x="1109"/>
        <item x="2049"/>
        <item x="299"/>
        <item x="955"/>
        <item x="1938"/>
        <item x="474"/>
        <item x="1833"/>
        <item x="930"/>
        <item x="1801"/>
        <item x="775"/>
        <item x="1549"/>
        <item x="1556"/>
        <item x="436"/>
        <item x="390"/>
        <item x="1142"/>
        <item x="1627"/>
        <item x="2074"/>
        <item x="691"/>
        <item x="1716"/>
        <item x="373"/>
        <item x="1868"/>
        <item x="933"/>
        <item x="1467"/>
        <item x="1263"/>
        <item x="1630"/>
        <item x="1524"/>
        <item x="1694"/>
        <item x="41"/>
        <item x="665"/>
        <item x="2166"/>
        <item x="871"/>
        <item x="1729"/>
        <item x="1376"/>
        <item x="752"/>
        <item x="989"/>
        <item x="1275"/>
        <item x="1276"/>
        <item x="729"/>
        <item x="2283"/>
        <item x="698"/>
        <item x="1876"/>
        <item x="808"/>
        <item x="2209"/>
        <item x="22"/>
        <item x="1076"/>
        <item x="342"/>
        <item x="932"/>
        <item x="757"/>
        <item x="1866"/>
        <item x="1007"/>
        <item x="783"/>
        <item x="1982"/>
        <item x="312"/>
        <item x="2171"/>
        <item x="2271"/>
        <item x="1374"/>
        <item x="2124"/>
        <item x="851"/>
        <item x="2289"/>
        <item x="2238"/>
        <item x="2258"/>
        <item x="649"/>
        <item x="1112"/>
        <item x="2180"/>
        <item x="1274"/>
        <item x="1682"/>
        <item x="1060"/>
        <item x="798"/>
        <item x="1166"/>
        <item x="1406"/>
        <item x="442"/>
        <item x="168"/>
        <item x="1965"/>
        <item x="1958"/>
        <item x="611"/>
        <item x="2198"/>
        <item x="392"/>
        <item x="403"/>
        <item x="2041"/>
        <item x="1327"/>
        <item x="1511"/>
        <item x="704"/>
        <item x="1014"/>
        <item x="821"/>
        <item x="724"/>
        <item x="133"/>
        <item x="1250"/>
        <item x="1198"/>
        <item x="364"/>
        <item x="966"/>
        <item x="239"/>
        <item x="2072"/>
        <item x="551"/>
        <item x="171"/>
        <item x="985"/>
        <item x="624"/>
        <item x="249"/>
        <item x="830"/>
        <item x="2032"/>
        <item x="1517"/>
        <item x="1703"/>
        <item x="2054"/>
        <item x="1340"/>
        <item x="890"/>
        <item x="1949"/>
        <item x="1994"/>
        <item x="2145"/>
        <item x="861"/>
        <item x="717"/>
        <item x="786"/>
        <item x="2063"/>
        <item x="1688"/>
        <item x="706"/>
        <item x="2156"/>
        <item x="27"/>
        <item x="2097"/>
        <item x="357"/>
        <item x="536"/>
        <item x="1146"/>
        <item x="383"/>
        <item x="215"/>
        <item x="1334"/>
        <item x="1664"/>
        <item x="142"/>
        <item x="1157"/>
        <item x="526"/>
        <item x="1430"/>
        <item x="1616"/>
        <item x="372"/>
        <item x="213"/>
        <item x="1384"/>
        <item x="1033"/>
        <item x="1554"/>
        <item x="1978"/>
        <item x="2094"/>
        <item x="2137"/>
        <item x="2102"/>
        <item x="1701"/>
        <item x="99"/>
        <item x="418"/>
        <item x="712"/>
        <item x="780"/>
        <item x="2177"/>
        <item x="934"/>
        <item x="469"/>
        <item x="875"/>
        <item x="1736"/>
        <item x="1899"/>
        <item x="1333"/>
        <item x="732"/>
        <item x="2267"/>
        <item x="1429"/>
        <item x="2106"/>
        <item x="1797"/>
        <item x="1809"/>
        <item x="1400"/>
        <item x="1560"/>
        <item x="1892"/>
        <item x="1935"/>
        <item x="963"/>
        <item x="1319"/>
        <item x="1530"/>
        <item x="1985"/>
        <item x="62"/>
        <item x="1803"/>
        <item x="578"/>
        <item x="1684"/>
        <item x="2019"/>
        <item x="564"/>
        <item x="280"/>
        <item x="268"/>
        <item x="2193"/>
        <item x="1237"/>
        <item x="513"/>
        <item x="2285"/>
        <item x="191"/>
        <item x="550"/>
        <item x="938"/>
        <item x="1912"/>
        <item x="1502"/>
        <item x="866"/>
        <item x="1370"/>
        <item x="2150"/>
        <item x="503"/>
        <item x="2254"/>
        <item x="1620"/>
        <item x="40"/>
        <item x="807"/>
        <item x="1563"/>
        <item x="1562"/>
        <item x="2132"/>
        <item x="1727"/>
        <item x="1084"/>
        <item x="2232"/>
        <item x="613"/>
        <item x="200"/>
        <item x="1227"/>
        <item x="9"/>
        <item x="2263"/>
        <item x="241"/>
        <item x="523"/>
        <item x="1279"/>
        <item x="758"/>
        <item x="1485"/>
        <item x="1208"/>
        <item x="553"/>
        <item x="1645"/>
        <item x="1654"/>
        <item x="1859"/>
        <item x="805"/>
        <item x="273"/>
        <item x="14"/>
        <item x="619"/>
        <item x="1103"/>
        <item x="1152"/>
        <item x="836"/>
        <item x="560"/>
        <item x="186"/>
        <item x="452"/>
        <item x="1243"/>
        <item x="265"/>
        <item x="1044"/>
        <item x="602"/>
        <item x="1035"/>
        <item x="1010"/>
        <item x="635"/>
        <item x="1813"/>
        <item x="910"/>
        <item x="1093"/>
        <item x="1557"/>
        <item x="300"/>
        <item x="1696"/>
        <item x="1379"/>
        <item x="869"/>
        <item x="295"/>
        <item x="1724"/>
        <item x="973"/>
        <item x="2293"/>
        <item x="626"/>
        <item x="327"/>
        <item x="159"/>
        <item x="1051"/>
        <item x="1059"/>
        <item x="1414"/>
        <item x="1945"/>
        <item x="505"/>
        <item x="1353"/>
        <item x="1169"/>
        <item x="828"/>
        <item x="1471"/>
        <item x="2168"/>
        <item x="2272"/>
        <item x="1545"/>
        <item x="1553"/>
        <item x="2236"/>
        <item x="463"/>
        <item x="2230"/>
        <item x="2218"/>
        <item x="483"/>
        <item x="31"/>
        <item x="1064"/>
        <item x="599"/>
        <item x="145"/>
        <item x="1623"/>
        <item x="2211"/>
        <item x="509"/>
        <item x="1012"/>
        <item x="1583"/>
        <item x="1186"/>
        <item x="1714"/>
        <item x="2045"/>
        <item x="969"/>
        <item x="2221"/>
        <item x="653"/>
        <item x="484"/>
        <item x="1092"/>
        <item x="494"/>
        <item x="1600"/>
        <item x="2151"/>
        <item x="240"/>
        <item x="55"/>
        <item x="925"/>
        <item x="471"/>
        <item x="1435"/>
        <item x="45"/>
        <item x="165"/>
        <item x="937"/>
        <item x="339"/>
        <item x="1081"/>
        <item x="753"/>
        <item x="58"/>
        <item x="1403"/>
        <item x="138"/>
        <item x="72"/>
        <item x="154"/>
        <item x="1030"/>
        <item x="1828"/>
        <item x="1179"/>
        <item x="1757"/>
        <item x="1300"/>
        <item x="696"/>
        <item x="2191"/>
        <item x="1804"/>
        <item x="139"/>
        <item x="579"/>
        <item x="419"/>
        <item x="583"/>
        <item x="2176"/>
        <item x="2255"/>
        <item x="1239"/>
        <item x="1244"/>
        <item x="743"/>
        <item x="2220"/>
        <item x="75"/>
        <item x="1465"/>
        <item x="472"/>
        <item x="117"/>
        <item x="1385"/>
        <item x="1642"/>
        <item x="1203"/>
        <item x="1462"/>
        <item x="400"/>
        <item x="799"/>
        <item x="2005"/>
        <item x="137"/>
        <item x="1151"/>
        <item x="519"/>
        <item x="1271"/>
        <item x="1796"/>
        <item x="1359"/>
        <item x="488"/>
        <item x="1717"/>
        <item x="1305"/>
        <item x="837"/>
        <item x="2057"/>
        <item x="832"/>
        <item x="2275"/>
        <item x="2174"/>
        <item x="1570"/>
        <item x="984"/>
        <item x="656"/>
        <item x="2025"/>
        <item x="1940"/>
        <item x="1542"/>
        <item x="1561"/>
        <item x="1686"/>
        <item x="2299"/>
        <item t="default"/>
      </items>
    </pivotField>
    <pivotField showAll="0"/>
    <pivotField showAll="0"/>
    <pivotField showAll="0"/>
    <pivotField showAll="0"/>
    <pivotField showAll="0"/>
    <pivotField showAll="0"/>
    <pivotField showAll="0"/>
    <pivotField showAll="0">
      <items count="3390">
        <item x="1439"/>
        <item x="1367"/>
        <item x="3212"/>
        <item x="2441"/>
        <item x="1982"/>
        <item x="1433"/>
        <item x="2316"/>
        <item x="178"/>
        <item x="1380"/>
        <item x="1959"/>
        <item x="2427"/>
        <item x="2595"/>
        <item x="1673"/>
        <item x="1390"/>
        <item x="2257"/>
        <item x="2477"/>
        <item x="2381"/>
        <item x="1699"/>
        <item x="2440"/>
        <item x="1549"/>
        <item x="2559"/>
        <item x="1399"/>
        <item x="2233"/>
        <item x="1464"/>
        <item x="2443"/>
        <item x="1117"/>
        <item x="1617"/>
        <item x="2402"/>
        <item x="2948"/>
        <item x="2777"/>
        <item x="2250"/>
        <item x="2370"/>
        <item x="2404"/>
        <item x="3108"/>
        <item x="1576"/>
        <item x="1065"/>
        <item x="3077"/>
        <item x="2682"/>
        <item x="2921"/>
        <item x="1267"/>
        <item x="2627"/>
        <item x="2755"/>
        <item x="3078"/>
        <item x="1940"/>
        <item x="2354"/>
        <item x="2209"/>
        <item x="740"/>
        <item x="2995"/>
        <item x="1843"/>
        <item x="2461"/>
        <item x="2178"/>
        <item x="1128"/>
        <item x="2398"/>
        <item x="1779"/>
        <item x="1416"/>
        <item x="503"/>
        <item x="2038"/>
        <item x="326"/>
        <item x="1379"/>
        <item x="1018"/>
        <item x="1990"/>
        <item x="1212"/>
        <item x="2648"/>
        <item x="618"/>
        <item x="2249"/>
        <item x="2964"/>
        <item x="879"/>
        <item x="2640"/>
        <item x="2177"/>
        <item x="2191"/>
        <item x="3020"/>
        <item x="1896"/>
        <item x="2476"/>
        <item x="2537"/>
        <item x="1382"/>
        <item x="2449"/>
        <item x="3250"/>
        <item x="1359"/>
        <item x="2764"/>
        <item x="1303"/>
        <item x="2046"/>
        <item x="2765"/>
        <item x="2961"/>
        <item x="2020"/>
        <item x="2075"/>
        <item x="2472"/>
        <item x="2015"/>
        <item x="2724"/>
        <item x="1622"/>
        <item x="1293"/>
        <item x="2486"/>
        <item x="561"/>
        <item x="1816"/>
        <item x="161"/>
        <item x="2471"/>
        <item x="2783"/>
        <item x="1441"/>
        <item x="2538"/>
        <item x="2598"/>
        <item x="1003"/>
        <item x="2834"/>
        <item x="1108"/>
        <item x="2391"/>
        <item x="2245"/>
        <item x="3031"/>
        <item x="1638"/>
        <item x="2323"/>
        <item x="2460"/>
        <item x="1863"/>
        <item x="1657"/>
        <item x="1025"/>
        <item x="3023"/>
        <item x="8"/>
        <item x="2297"/>
        <item x="921"/>
        <item x="2835"/>
        <item x="2091"/>
        <item x="1504"/>
        <item x="707"/>
        <item x="2507"/>
        <item x="1255"/>
        <item x="739"/>
        <item x="1984"/>
        <item x="2608"/>
        <item x="52"/>
        <item x="2886"/>
        <item x="2099"/>
        <item x="2325"/>
        <item x="1523"/>
        <item x="1953"/>
        <item x="1880"/>
        <item x="1847"/>
        <item x="1878"/>
        <item x="2129"/>
        <item x="1979"/>
        <item x="1555"/>
        <item x="1666"/>
        <item x="2304"/>
        <item x="814"/>
        <item x="1873"/>
        <item x="2242"/>
        <item x="2753"/>
        <item x="1726"/>
        <item x="3057"/>
        <item x="1829"/>
        <item x="1547"/>
        <item x="1616"/>
        <item x="1389"/>
        <item x="2364"/>
        <item x="1628"/>
        <item x="927"/>
        <item x="2985"/>
        <item x="1177"/>
        <item x="1661"/>
        <item x="2693"/>
        <item x="1676"/>
        <item x="409"/>
        <item x="2905"/>
        <item x="2218"/>
        <item x="3190"/>
        <item x="2588"/>
        <item x="1993"/>
        <item x="3117"/>
        <item x="1280"/>
        <item x="2102"/>
        <item x="82"/>
        <item x="2817"/>
        <item x="1394"/>
        <item x="528"/>
        <item x="2130"/>
        <item x="610"/>
        <item x="1089"/>
        <item x="2789"/>
        <item x="2688"/>
        <item x="1994"/>
        <item x="3131"/>
        <item x="1782"/>
        <item x="1169"/>
        <item x="697"/>
        <item x="2169"/>
        <item x="2954"/>
        <item x="3191"/>
        <item x="1092"/>
        <item x="1651"/>
        <item x="971"/>
        <item x="381"/>
        <item x="3050"/>
        <item x="1570"/>
        <item x="1329"/>
        <item x="811"/>
        <item x="2194"/>
        <item x="2743"/>
        <item x="1088"/>
        <item x="2759"/>
        <item x="1906"/>
        <item x="2386"/>
        <item x="1365"/>
        <item x="1505"/>
        <item x="1461"/>
        <item x="3221"/>
        <item x="1687"/>
        <item x="1094"/>
        <item x="1202"/>
        <item x="928"/>
        <item x="3307"/>
        <item x="2376"/>
        <item x="2425"/>
        <item x="1206"/>
        <item x="998"/>
        <item x="2650"/>
        <item x="2134"/>
        <item x="2576"/>
        <item x="1579"/>
        <item x="2918"/>
        <item x="526"/>
        <item x="2533"/>
        <item x="2454"/>
        <item x="1524"/>
        <item x="2675"/>
        <item x="1435"/>
        <item x="2227"/>
        <item x="1263"/>
        <item x="67"/>
        <item x="2884"/>
        <item x="2152"/>
        <item x="714"/>
        <item x="1907"/>
        <item x="2776"/>
        <item x="3090"/>
        <item x="2423"/>
        <item x="2628"/>
        <item x="270"/>
        <item x="1017"/>
        <item x="1971"/>
        <item x="2126"/>
        <item x="2280"/>
        <item x="790"/>
        <item x="1942"/>
        <item x="397"/>
        <item x="1585"/>
        <item x="1495"/>
        <item x="1101"/>
        <item x="2637"/>
        <item x="1150"/>
        <item x="2547"/>
        <item x="1039"/>
        <item x="787"/>
        <item x="654"/>
        <item x="315"/>
        <item x="3019"/>
        <item x="1350"/>
        <item x="1957"/>
        <item x="884"/>
        <item x="1826"/>
        <item x="1633"/>
        <item x="353"/>
        <item x="2581"/>
        <item x="2869"/>
        <item x="1340"/>
        <item x="1021"/>
        <item x="939"/>
        <item x="3034"/>
        <item x="452"/>
        <item x="1561"/>
        <item x="292"/>
        <item x="2469"/>
        <item x="970"/>
        <item x="2289"/>
        <item x="1664"/>
        <item x="2379"/>
        <item x="720"/>
        <item x="3041"/>
        <item x="2902"/>
        <item x="1981"/>
        <item x="1945"/>
        <item x="3056"/>
        <item x="2252"/>
        <item x="215"/>
        <item x="3006"/>
        <item x="2653"/>
        <item x="1598"/>
        <item x="502"/>
        <item x="2313"/>
        <item x="467"/>
        <item x="413"/>
        <item x="2750"/>
        <item x="2855"/>
        <item x="3105"/>
        <item x="1901"/>
        <item x="964"/>
        <item x="317"/>
        <item x="3059"/>
        <item x="2949"/>
        <item x="819"/>
        <item x="516"/>
        <item x="3202"/>
        <item x="2217"/>
        <item x="735"/>
        <item x="2360"/>
        <item x="1378"/>
        <item x="870"/>
        <item x="1392"/>
        <item x="678"/>
        <item x="1813"/>
        <item x="2259"/>
        <item x="3063"/>
        <item x="3214"/>
        <item x="2203"/>
        <item x="484"/>
        <item x="2314"/>
        <item x="1260"/>
        <item x="416"/>
        <item x="1086"/>
        <item x="1338"/>
        <item x="224"/>
        <item x="857"/>
        <item x="1996"/>
        <item x="751"/>
        <item x="2164"/>
        <item x="1517"/>
        <item x="791"/>
        <item x="552"/>
        <item x="1867"/>
        <item x="611"/>
        <item x="2739"/>
        <item x="488"/>
        <item x="3334"/>
        <item x="1057"/>
        <item x="3276"/>
        <item x="476"/>
        <item x="1443"/>
        <item x="276"/>
        <item x="3036"/>
        <item x="239"/>
        <item x="329"/>
        <item x="2063"/>
        <item x="2361"/>
        <item x="1465"/>
        <item x="2573"/>
        <item x="289"/>
        <item x="2749"/>
        <item x="2512"/>
        <item x="807"/>
        <item x="2549"/>
        <item x="2485"/>
        <item x="849"/>
        <item x="2232"/>
        <item x="2617"/>
        <item x="715"/>
        <item x="2202"/>
        <item x="2079"/>
        <item x="1569"/>
        <item x="2234"/>
        <item x="2556"/>
        <item x="1248"/>
        <item x="2898"/>
        <item x="1583"/>
        <item x="2751"/>
        <item x="3367"/>
        <item x="1913"/>
        <item x="2186"/>
        <item x="3329"/>
        <item x="665"/>
        <item x="1588"/>
        <item x="2282"/>
        <item x="1252"/>
        <item x="2097"/>
        <item x="1387"/>
        <item x="2439"/>
        <item x="80"/>
        <item x="32"/>
        <item x="1717"/>
        <item x="1474"/>
        <item x="1825"/>
        <item x="2853"/>
        <item x="1097"/>
        <item x="2146"/>
        <item x="1413"/>
        <item x="2671"/>
        <item x="1098"/>
        <item x="3167"/>
        <item x="1715"/>
        <item x="760"/>
        <item x="2599"/>
        <item x="465"/>
        <item x="1884"/>
        <item x="2580"/>
        <item x="3114"/>
        <item x="2453"/>
        <item x="1078"/>
        <item x="2798"/>
        <item x="3264"/>
        <item x="774"/>
        <item x="675"/>
        <item x="3271"/>
        <item x="1898"/>
        <item x="1456"/>
        <item x="1068"/>
        <item x="2261"/>
        <item x="917"/>
        <item x="1861"/>
        <item x="2857"/>
        <item x="2336"/>
        <item x="2900"/>
        <item x="2575"/>
        <item x="2011"/>
        <item x="3337"/>
        <item x="2729"/>
        <item x="194"/>
        <item x="2947"/>
        <item x="1507"/>
        <item x="2162"/>
        <item x="2665"/>
        <item x="2942"/>
        <item x="1222"/>
        <item x="3286"/>
        <item x="3218"/>
        <item x="2326"/>
        <item x="3372"/>
        <item x="246"/>
        <item x="605"/>
        <item x="2027"/>
        <item x="785"/>
        <item x="448"/>
        <item x="795"/>
        <item x="1140"/>
        <item x="294"/>
        <item x="848"/>
        <item x="2816"/>
        <item x="2447"/>
        <item x="2403"/>
        <item x="1509"/>
        <item x="87"/>
        <item x="1187"/>
        <item x="2237"/>
        <item x="188"/>
        <item x="2399"/>
        <item x="2938"/>
        <item x="1985"/>
        <item x="2263"/>
        <item x="3018"/>
        <item x="1806"/>
        <item x="987"/>
        <item x="3285"/>
        <item x="1531"/>
        <item x="2426"/>
        <item x="2148"/>
        <item x="2993"/>
        <item x="3181"/>
        <item x="1185"/>
        <item x="2150"/>
        <item x="1139"/>
        <item x="417"/>
        <item x="1876"/>
        <item x="288"/>
        <item x="2031"/>
        <item x="3368"/>
        <item x="569"/>
        <item x="2215"/>
        <item x="404"/>
        <item x="2562"/>
        <item x="990"/>
        <item x="558"/>
        <item x="2433"/>
        <item x="3216"/>
        <item x="427"/>
        <item x="2062"/>
        <item x="1425"/>
        <item x="1757"/>
        <item x="2000"/>
        <item x="2660"/>
        <item x="3002"/>
        <item x="3320"/>
        <item x="1797"/>
        <item x="599"/>
        <item x="1978"/>
        <item x="1082"/>
        <item x="2870"/>
        <item x="808"/>
        <item x="1856"/>
        <item x="2632"/>
        <item x="2530"/>
        <item x="1748"/>
        <item x="2551"/>
        <item x="1404"/>
        <item x="248"/>
        <item x="1636"/>
        <item x="1451"/>
        <item x="1491"/>
        <item x="2786"/>
        <item x="2299"/>
        <item x="1862"/>
        <item x="1165"/>
        <item x="942"/>
        <item x="887"/>
        <item x="2396"/>
        <item x="3066"/>
        <item x="1711"/>
        <item x="951"/>
        <item x="2511"/>
        <item x="2712"/>
        <item x="2073"/>
        <item x="2269"/>
        <item x="2171"/>
        <item x="1271"/>
        <item x="2137"/>
        <item x="2899"/>
        <item x="2409"/>
        <item x="513"/>
        <item x="2849"/>
        <item x="236"/>
        <item x="2878"/>
        <item x="1683"/>
        <item x="1484"/>
        <item x="3079"/>
        <item x="619"/>
        <item x="903"/>
        <item x="1729"/>
        <item x="2243"/>
        <item x="2478"/>
        <item x="3192"/>
        <item x="3243"/>
        <item x="3161"/>
        <item x="1890"/>
        <item x="856"/>
        <item x="2944"/>
        <item x="1244"/>
        <item x="2923"/>
        <item x="196"/>
        <item x="2866"/>
        <item x="2678"/>
        <item x="1308"/>
        <item x="2312"/>
        <item x="2239"/>
        <item x="3085"/>
        <item x="1732"/>
        <item x="2432"/>
        <item x="3303"/>
        <item x="1063"/>
        <item x="566"/>
        <item x="559"/>
        <item x="2509"/>
        <item x="2872"/>
        <item x="2908"/>
        <item x="3279"/>
        <item x="900"/>
        <item x="2086"/>
        <item x="2110"/>
        <item x="2596"/>
        <item x="3142"/>
        <item x="1812"/>
        <item x="2991"/>
        <item x="2677"/>
        <item x="2160"/>
        <item x="2738"/>
        <item x="3351"/>
        <item x="2141"/>
        <item x="1895"/>
        <item x="1368"/>
        <item x="1309"/>
        <item x="2456"/>
        <item x="2210"/>
        <item x="2455"/>
        <item x="3053"/>
        <item x="2889"/>
        <item x="1046"/>
        <item x="2848"/>
        <item x="2631"/>
        <item x="1077"/>
        <item x="1575"/>
        <item x="2990"/>
        <item x="2435"/>
        <item x="2973"/>
        <item x="3183"/>
        <item x="1313"/>
        <item x="2788"/>
        <item x="2195"/>
        <item x="3098"/>
        <item x="2980"/>
        <item x="3137"/>
        <item x="1470"/>
        <item x="3272"/>
        <item x="2026"/>
        <item x="297"/>
        <item x="1720"/>
        <item x="2094"/>
        <item x="1562"/>
        <item x="1675"/>
        <item x="3154"/>
        <item x="3037"/>
        <item x="956"/>
        <item x="1145"/>
        <item x="3070"/>
        <item x="442"/>
        <item x="2494"/>
        <item x="299"/>
        <item x="2431"/>
        <item x="574"/>
        <item x="2528"/>
        <item x="3082"/>
        <item x="2916"/>
        <item x="3326"/>
        <item x="2922"/>
        <item x="2974"/>
        <item x="3305"/>
        <item x="3134"/>
        <item x="2754"/>
        <item x="3349"/>
        <item x="2540"/>
        <item x="3147"/>
        <item x="1903"/>
        <item x="1592"/>
        <item x="836"/>
        <item x="342"/>
        <item x="1182"/>
        <item x="1629"/>
        <item x="2292"/>
        <item x="2625"/>
        <item x="1095"/>
        <item x="1500"/>
        <item x="823"/>
        <item x="2417"/>
        <item x="2474"/>
        <item x="1162"/>
        <item x="2935"/>
        <item x="2235"/>
        <item x="1044"/>
        <item x="883"/>
        <item x="905"/>
        <item x="2956"/>
        <item x="2036"/>
        <item x="2149"/>
        <item x="1879"/>
        <item x="723"/>
        <item x="1355"/>
        <item x="1768"/>
        <item x="1512"/>
        <item x="3068"/>
        <item x="97"/>
        <item x="1864"/>
        <item x="2337"/>
        <item x="1490"/>
        <item x="1510"/>
        <item x="2163"/>
        <item x="850"/>
        <item x="2979"/>
        <item x="1565"/>
        <item x="933"/>
        <item x="885"/>
        <item x="1116"/>
        <item x="1508"/>
        <item x="1377"/>
        <item x="2103"/>
        <item x="2606"/>
        <item x="3370"/>
        <item x="410"/>
        <item x="3269"/>
        <item x="1815"/>
        <item x="3274"/>
        <item x="1270"/>
        <item x="741"/>
        <item x="3270"/>
        <item x="1894"/>
        <item x="3353"/>
        <item x="1627"/>
        <item x="762"/>
        <item x="1403"/>
        <item x="3122"/>
        <item x="507"/>
        <item x="2467"/>
        <item x="2328"/>
        <item x="2256"/>
        <item x="493"/>
        <item x="3244"/>
        <item x="1"/>
        <item x="2909"/>
        <item x="1680"/>
        <item x="78"/>
        <item x="3332"/>
        <item x="980"/>
        <item x="3224"/>
        <item x="2582"/>
        <item x="2669"/>
        <item x="95"/>
        <item x="2694"/>
        <item x="1886"/>
        <item x="644"/>
        <item x="2663"/>
        <item x="2517"/>
        <item x="3387"/>
        <item x="2413"/>
        <item x="1066"/>
        <item x="2875"/>
        <item x="149"/>
        <item x="3180"/>
        <item x="1739"/>
        <item x="2529"/>
        <item x="2347"/>
        <item x="1678"/>
        <item x="1029"/>
        <item x="272"/>
        <item x="1740"/>
        <item x="659"/>
        <item x="827"/>
        <item x="443"/>
        <item x="2244"/>
        <item x="1241"/>
        <item x="3265"/>
        <item x="699"/>
        <item x="2610"/>
        <item x="428"/>
        <item x="681"/>
        <item x="128"/>
        <item x="3330"/>
        <item x="992"/>
        <item x="1282"/>
        <item x="996"/>
        <item x="2457"/>
        <item x="2496"/>
        <item x="1045"/>
        <item x="1318"/>
        <item x="1468"/>
        <item x="690"/>
        <item x="686"/>
        <item x="412"/>
        <item x="345"/>
        <item x="2188"/>
        <item x="2844"/>
        <item x="1749"/>
        <item x="2836"/>
        <item x="1279"/>
        <item x="2977"/>
        <item x="2837"/>
        <item x="1503"/>
        <item x="1106"/>
        <item x="127"/>
        <item x="1499"/>
        <item x="549"/>
        <item x="3241"/>
        <item x="2315"/>
        <item x="258"/>
        <item x="221"/>
        <item x="2424"/>
        <item x="3112"/>
        <item x="719"/>
        <item x="1722"/>
        <item x="1401"/>
        <item x="1130"/>
        <item x="91"/>
        <item x="1857"/>
        <item x="1738"/>
        <item x="2048"/>
        <item x="2451"/>
        <item x="1030"/>
        <item x="2123"/>
        <item x="218"/>
        <item x="2492"/>
        <item x="1961"/>
        <item x="2199"/>
        <item x="3388"/>
        <item x="1398"/>
        <item x="71"/>
        <item x="3339"/>
        <item x="1515"/>
        <item x="890"/>
        <item x="2050"/>
        <item x="1540"/>
        <item x="2792"/>
        <item x="1881"/>
        <item x="1989"/>
        <item x="251"/>
        <item x="704"/>
        <item x="282"/>
        <item x="557"/>
        <item x="3299"/>
        <item x="2508"/>
        <item x="444"/>
        <item x="2143"/>
        <item x="570"/>
        <item x="1767"/>
        <item x="2484"/>
        <item x="3074"/>
        <item x="2429"/>
        <item x="806"/>
        <item x="3160"/>
        <item x="2928"/>
        <item x="1330"/>
        <item x="3163"/>
        <item x="2405"/>
        <item x="3166"/>
        <item x="518"/>
        <item x="2639"/>
        <item x="2953"/>
        <item x="2672"/>
        <item x="3301"/>
        <item x="783"/>
        <item x="2863"/>
        <item x="3168"/>
        <item x="3058"/>
        <item x="993"/>
        <item x="487"/>
        <item x="2078"/>
        <item x="2483"/>
        <item x="3171"/>
        <item x="583"/>
        <item x="2601"/>
        <item x="316"/>
        <item x="2462"/>
        <item x="712"/>
        <item x="938"/>
        <item x="1835"/>
        <item x="2691"/>
        <item x="1164"/>
        <item x="1316"/>
        <item x="1240"/>
        <item x="768"/>
        <item x="3149"/>
        <item x="59"/>
        <item x="1467"/>
        <item x="156"/>
        <item x="3169"/>
        <item x="53"/>
        <item x="160"/>
        <item x="1277"/>
        <item x="1291"/>
        <item x="2730"/>
        <item x="1934"/>
        <item x="1001"/>
        <item x="1769"/>
        <item x="2702"/>
        <item x="1564"/>
        <item x="2763"/>
        <item x="1612"/>
        <item x="1043"/>
        <item x="1458"/>
        <item x="916"/>
        <item x="486"/>
        <item x="77"/>
        <item x="1669"/>
        <item x="3247"/>
        <item x="1761"/>
        <item x="440"/>
        <item x="2353"/>
        <item x="3118"/>
        <item x="979"/>
        <item x="3240"/>
        <item x="1841"/>
        <item x="1211"/>
        <item x="560"/>
        <item x="810"/>
        <item x="1613"/>
        <item x="3102"/>
        <item x="2072"/>
        <item x="93"/>
        <item x="1754"/>
        <item x="3177"/>
        <item x="468"/>
        <item x="1147"/>
        <item x="872"/>
        <item x="1166"/>
        <item x="2352"/>
        <item x="3386"/>
        <item x="1196"/>
        <item x="2873"/>
        <item x="1851"/>
        <item x="2933"/>
        <item x="2193"/>
        <item x="1274"/>
        <item x="436"/>
        <item x="361"/>
        <item x="1194"/>
        <item x="1366"/>
        <item x="3076"/>
        <item x="1581"/>
        <item x="286"/>
        <item x="1607"/>
        <item x="73"/>
        <item x="2415"/>
        <item x="702"/>
        <item x="2384"/>
        <item x="3220"/>
        <item x="96"/>
        <item x="2052"/>
        <item x="798"/>
        <item x="1480"/>
        <item x="535"/>
        <item x="1630"/>
        <item x="3040"/>
        <item x="1795"/>
        <item x="267"/>
        <item x="1376"/>
        <item x="333"/>
        <item x="975"/>
        <item x="2056"/>
        <item x="3001"/>
        <item x="1912"/>
        <item x="2963"/>
        <item x="1455"/>
        <item x="2448"/>
        <item x="1724"/>
        <item x="2758"/>
        <item x="2760"/>
        <item x="1808"/>
        <item x="3238"/>
        <item x="1682"/>
        <item x="733"/>
        <item x="2925"/>
        <item x="1885"/>
        <item x="2600"/>
        <item x="1543"/>
        <item x="2446"/>
        <item x="3143"/>
        <item x="1822"/>
        <item x="2890"/>
        <item x="2535"/>
        <item x="2818"/>
        <item x="2317"/>
        <item x="602"/>
        <item x="2670"/>
        <item x="524"/>
        <item x="2310"/>
        <item x="1572"/>
        <item x="1315"/>
        <item x="1623"/>
        <item x="2098"/>
        <item x="1703"/>
        <item x="1498"/>
        <item x="2793"/>
        <item x="1006"/>
        <item x="977"/>
        <item x="620"/>
        <item x="3136"/>
        <item x="2998"/>
        <item x="374"/>
        <item x="3371"/>
        <item x="425"/>
        <item x="1273"/>
        <item x="1807"/>
        <item x="2646"/>
        <item x="1513"/>
        <item x="1501"/>
        <item x="1844"/>
        <item x="662"/>
        <item x="3092"/>
        <item x="3263"/>
        <item x="2221"/>
        <item x="3302"/>
        <item x="461"/>
        <item x="2042"/>
        <item x="801"/>
        <item x="770"/>
        <item x="1902"/>
        <item x="129"/>
        <item x="1497"/>
        <item x="1789"/>
        <item x="1926"/>
        <item x="3158"/>
        <item x="3273"/>
        <item x="394"/>
        <item x="222"/>
        <item x="1191"/>
        <item x="1323"/>
        <item x="1207"/>
        <item x="304"/>
        <item x="109"/>
        <item x="2407"/>
        <item x="826"/>
        <item x="2514"/>
        <item x="1041"/>
        <item x="1955"/>
        <item x="1502"/>
        <item x="3086"/>
        <item x="1397"/>
        <item x="1810"/>
        <item x="1374"/>
        <item x="1659"/>
        <item x="431"/>
        <item x="906"/>
        <item x="3150"/>
        <item x="2604"/>
        <item x="2262"/>
        <item x="2667"/>
        <item x="1485"/>
        <item x="2846"/>
        <item x="631"/>
        <item x="1079"/>
        <item x="1262"/>
        <item x="2825"/>
        <item x="2422"/>
        <item x="376"/>
        <item x="1667"/>
        <item x="845"/>
        <item x="1619"/>
        <item x="2510"/>
        <item x="3113"/>
        <item x="1069"/>
        <item x="2791"/>
        <item x="3331"/>
        <item x="2428"/>
        <item x="779"/>
        <item x="1311"/>
        <item x="159"/>
        <item x="1446"/>
        <item x="578"/>
        <item x="771"/>
        <item x="2839"/>
        <item x="1988"/>
        <item x="1963"/>
        <item x="595"/>
        <item x="2659"/>
        <item x="547"/>
        <item x="1972"/>
        <item x="2473"/>
        <item x="994"/>
        <item x="1577"/>
        <item x="330"/>
        <item x="1031"/>
        <item x="434"/>
        <item x="2465"/>
        <item x="2622"/>
        <item x="1872"/>
        <item x="3164"/>
        <item x="2255"/>
        <item x="1526"/>
        <item x="2574"/>
        <item x="1553"/>
        <item x="2814"/>
        <item x="1148"/>
        <item x="743"/>
        <item x="3135"/>
        <item x="1268"/>
        <item x="2334"/>
        <item x="402"/>
        <item x="866"/>
        <item x="3223"/>
        <item x="2932"/>
        <item x="2083"/>
        <item x="1882"/>
        <item x="138"/>
        <item x="3256"/>
        <item x="3211"/>
        <item x="1345"/>
        <item x="2809"/>
        <item x="3385"/>
        <item x="3335"/>
        <item x="901"/>
        <item x="2645"/>
        <item x="2536"/>
        <item x="1449"/>
        <item x="3278"/>
        <item x="2033"/>
        <item x="1877"/>
        <item x="2967"/>
        <item x="3048"/>
        <item x="1831"/>
        <item x="2926"/>
        <item x="2647"/>
        <item x="2270"/>
        <item x="313"/>
        <item x="2941"/>
        <item x="1299"/>
        <item x="1479"/>
        <item x="2946"/>
        <item x="2959"/>
        <item x="726"/>
        <item x="1702"/>
        <item x="2780"/>
        <item x="1447"/>
        <item x="2296"/>
        <item x="2516"/>
        <item x="2843"/>
        <item x="1766"/>
        <item x="668"/>
        <item x="2281"/>
        <item x="243"/>
        <item x="1824"/>
        <item x="1275"/>
        <item x="909"/>
        <item x="203"/>
        <item x="2808"/>
        <item x="2088"/>
        <item x="1477"/>
        <item x="796"/>
        <item x="763"/>
        <item x="11"/>
        <item x="1215"/>
        <item x="1233"/>
        <item x="985"/>
        <item x="3293"/>
        <item x="2618"/>
        <item x="3088"/>
        <item x="137"/>
        <item x="2555"/>
        <item x="2463"/>
        <item x="2741"/>
        <item x="3319"/>
        <item x="2687"/>
        <item x="1939"/>
        <item x="3103"/>
        <item x="1155"/>
        <item x="1838"/>
        <item x="562"/>
        <item x="1798"/>
        <item x="3258"/>
        <item x="2867"/>
        <item x="3234"/>
        <item x="1146"/>
        <item x="1587"/>
        <item x="2910"/>
        <item x="3359"/>
        <item x="749"/>
        <item x="2001"/>
        <item x="1418"/>
        <item x="3226"/>
        <item x="312"/>
        <item x="622"/>
        <item x="2620"/>
        <item x="1741"/>
        <item x="2744"/>
        <item x="2756"/>
        <item x="184"/>
        <item x="2587"/>
        <item x="3199"/>
        <item x="3248"/>
        <item x="2208"/>
        <item x="208"/>
        <item x="429"/>
        <item x="3213"/>
        <item x="781"/>
        <item x="1028"/>
        <item x="2769"/>
        <item x="1803"/>
        <item x="141"/>
        <item x="584"/>
        <item x="860"/>
        <item x="445"/>
        <item x="3217"/>
        <item x="3308"/>
        <item x="1519"/>
        <item x="989"/>
        <item x="738"/>
        <item x="1854"/>
        <item x="2267"/>
        <item x="459"/>
        <item x="2572"/>
        <item x="1119"/>
        <item x="2437"/>
        <item x="630"/>
        <item x="201"/>
        <item x="343"/>
        <item x="1672"/>
        <item x="1606"/>
        <item x="2807"/>
        <item x="2345"/>
        <item x="3205"/>
        <item x="1115"/>
        <item x="545"/>
        <item x="1823"/>
        <item x="2577"/>
        <item x="2686"/>
        <item x="1370"/>
        <item x="1590"/>
        <item x="2882"/>
        <item x="496"/>
        <item x="3064"/>
        <item x="360"/>
        <item x="2487"/>
        <item x="182"/>
        <item x="3384"/>
        <item x="37"/>
        <item x="782"/>
        <item x="1626"/>
        <item x="1158"/>
        <item x="2377"/>
        <item x="2779"/>
        <item x="3061"/>
        <item x="2945"/>
        <item x="2633"/>
        <item x="688"/>
        <item x="713"/>
        <item x="809"/>
        <item x="121"/>
        <item x="1459"/>
        <item x="1620"/>
        <item x="2784"/>
        <item x="273"/>
        <item x="1842"/>
        <item x="2541"/>
        <item x="1735"/>
        <item x="2500"/>
        <item x="1408"/>
        <item x="669"/>
        <item x="166"/>
        <item x="1070"/>
        <item x="1640"/>
        <item x="291"/>
        <item x="775"/>
        <item x="101"/>
        <item x="986"/>
        <item x="947"/>
        <item x="2810"/>
        <item x="367"/>
        <item x="601"/>
        <item x="2380"/>
        <item x="2497"/>
        <item x="242"/>
        <item x="277"/>
        <item x="1278"/>
        <item x="430"/>
        <item x="1805"/>
        <item x="373"/>
        <item x="279"/>
        <item x="458"/>
        <item x="324"/>
        <item x="932"/>
        <item x="2466"/>
        <item x="2624"/>
        <item x="2597"/>
        <item x="1036"/>
        <item x="1602"/>
        <item x="193"/>
        <item x="1090"/>
        <item x="2968"/>
        <item x="1721"/>
        <item x="1253"/>
        <item x="548"/>
        <item x="1755"/>
        <item x="3120"/>
        <item x="3004"/>
        <item x="2172"/>
        <item x="451"/>
        <item x="1799"/>
        <item x="1440"/>
        <item x="1411"/>
        <item x="255"/>
        <item x="2147"/>
        <item x="240"/>
        <item x="1232"/>
        <item x="1406"/>
        <item x="1662"/>
        <item x="1247"/>
        <item x="2275"/>
        <item x="2166"/>
        <item x="2066"/>
        <item x="2894"/>
        <item x="3024"/>
        <item x="3121"/>
        <item x="2520"/>
        <item x="2051"/>
        <item x="722"/>
        <item x="1391"/>
        <item x="29"/>
        <item x="2369"/>
        <item x="1049"/>
        <item x="2762"/>
        <item x="1026"/>
        <item x="691"/>
        <item x="544"/>
        <item x="1121"/>
        <item x="2265"/>
        <item x="3125"/>
        <item x="3115"/>
        <item x="500"/>
        <item x="2351"/>
        <item x="2258"/>
        <item x="2225"/>
        <item x="497"/>
        <item x="395"/>
        <item x="1980"/>
        <item x="888"/>
        <item x="2630"/>
        <item x="356"/>
        <item x="1417"/>
        <item x="1056"/>
        <item x="2444"/>
        <item x="259"/>
        <item x="2716"/>
        <item x="3094"/>
        <item x="958"/>
        <item x="1773"/>
        <item x="865"/>
        <item x="2156"/>
        <item x="3009"/>
        <item x="3346"/>
        <item x="3139"/>
        <item x="636"/>
        <item x="3259"/>
        <item x="1584"/>
        <item x="2735"/>
        <item x="505"/>
        <item x="3179"/>
        <item x="2254"/>
        <item x="1747"/>
        <item x="1828"/>
        <item x="1297"/>
        <item x="173"/>
        <item x="45"/>
        <item x="3341"/>
        <item x="777"/>
        <item x="948"/>
        <item x="1245"/>
        <item x="3008"/>
        <item x="2128"/>
        <item x="3358"/>
        <item x="35"/>
        <item x="2157"/>
        <item x="1153"/>
        <item x="2260"/>
        <item x="1283"/>
        <item x="1559"/>
        <item x="508"/>
        <item x="3011"/>
        <item x="362"/>
        <item x="1429"/>
        <item x="582"/>
        <item x="2212"/>
        <item x="1987"/>
        <item x="233"/>
        <item x="393"/>
        <item x="185"/>
        <item x="3376"/>
        <item x="253"/>
        <item x="1759"/>
        <item x="132"/>
        <item x="3304"/>
        <item x="2278"/>
        <item x="3049"/>
        <item x="764"/>
        <item x="1052"/>
        <item x="118"/>
        <item x="2888"/>
        <item x="3176"/>
        <item x="43"/>
        <item x="674"/>
        <item x="925"/>
        <item x="111"/>
        <item x="847"/>
        <item x="2226"/>
        <item x="200"/>
        <item x="1295"/>
        <item x="3262"/>
        <item x="456"/>
        <item x="2896"/>
        <item x="862"/>
        <item x="3080"/>
        <item x="1589"/>
        <item x="833"/>
        <item x="1548"/>
        <item x="1328"/>
        <item x="1478"/>
        <item x="1527"/>
        <item x="1123"/>
        <item x="2434"/>
        <item x="2264"/>
        <item x="2499"/>
        <item x="205"/>
        <item x="1227"/>
        <item x="1071"/>
        <item x="1159"/>
        <item x="2554"/>
        <item x="1492"/>
        <item x="950"/>
        <item x="2557"/>
        <item x="744"/>
        <item x="351"/>
        <item x="2802"/>
        <item x="617"/>
        <item x="1528"/>
        <item x="2185"/>
        <item x="2854"/>
        <item x="1400"/>
        <item x="2047"/>
        <item x="1383"/>
        <item x="1804"/>
        <item x="1560"/>
        <item x="3141"/>
        <item x="302"/>
        <item x="1744"/>
        <item x="1649"/>
        <item x="1983"/>
        <item x="155"/>
        <item x="2733"/>
        <item x="799"/>
        <item x="3015"/>
        <item x="877"/>
        <item x="399"/>
        <item x="805"/>
        <item x="1471"/>
        <item x="2184"/>
        <item x="2692"/>
        <item x="1183"/>
        <item x="54"/>
        <item x="1221"/>
        <item x="1136"/>
        <item x="2024"/>
        <item x="3159"/>
        <item x="2548"/>
        <item x="1423"/>
        <item x="2274"/>
        <item x="105"/>
        <item x="338"/>
        <item x="2737"/>
        <item x="238"/>
        <item x="403"/>
        <item x="1152"/>
        <item x="946"/>
        <item x="767"/>
        <item x="2109"/>
        <item x="179"/>
        <item x="1785"/>
        <item x="1707"/>
        <item x="145"/>
        <item x="1488"/>
        <item x="1237"/>
        <item x="658"/>
        <item x="1073"/>
        <item x="2196"/>
        <item x="3129"/>
        <item x="151"/>
        <item x="254"/>
        <item x="1690"/>
        <item x="3219"/>
        <item x="214"/>
        <item x="968"/>
        <item x="2710"/>
        <item x="400"/>
        <item x="1780"/>
        <item x="1595"/>
        <item x="2201"/>
        <item x="3356"/>
        <item x="172"/>
        <item x="3130"/>
        <item x="296"/>
        <item x="794"/>
        <item x="1719"/>
        <item x="1302"/>
        <item x="2699"/>
        <item x="290"/>
        <item x="2112"/>
        <item x="2790"/>
        <item x="523"/>
        <item x="1064"/>
        <item x="309"/>
        <item x="3111"/>
        <item x="3251"/>
        <item x="1654"/>
        <item x="454"/>
        <item x="2161"/>
        <item x="2874"/>
        <item x="1614"/>
        <item x="1776"/>
        <item x="3382"/>
        <item x="1317"/>
        <item x="1415"/>
        <item x="1932"/>
        <item x="1358"/>
        <item x="1424"/>
        <item x="480"/>
        <item x="204"/>
        <item x="2904"/>
        <item x="1695"/>
        <item x="250"/>
        <item x="773"/>
        <item x="2489"/>
        <item x="2847"/>
        <item x="3369"/>
        <item x="2491"/>
        <item x="3252"/>
        <item x="2419"/>
        <item x="2012"/>
        <item x="2357"/>
        <item x="554"/>
        <item x="1354"/>
        <item x="1888"/>
        <item x="2982"/>
        <item x="2719"/>
        <item x="800"/>
        <item x="579"/>
        <item x="869"/>
        <item x="244"/>
        <item x="2017"/>
        <item x="237"/>
        <item x="1105"/>
        <item x="1941"/>
        <item x="3380"/>
        <item x="2689"/>
        <item x="2175"/>
        <item x="1300"/>
        <item x="2842"/>
        <item x="926"/>
        <item x="941"/>
        <item x="1917"/>
        <item x="2748"/>
        <item x="651"/>
        <item x="3361"/>
        <item x="2838"/>
        <item x="115"/>
        <item x="2421"/>
        <item x="2579"/>
        <item x="3026"/>
        <item x="3227"/>
        <item x="1685"/>
        <item x="1419"/>
        <item x="1022"/>
        <item x="600"/>
        <item x="3093"/>
        <item x="3379"/>
        <item x="2229"/>
        <item x="1170"/>
        <item x="1290"/>
        <item x="815"/>
        <item x="2616"/>
        <item x="2307"/>
        <item x="266"/>
        <item x="2475"/>
        <item x="1937"/>
        <item x="1728"/>
        <item x="701"/>
        <item x="2333"/>
        <item x="512"/>
        <item x="2583"/>
        <item x="1259"/>
        <item x="1334"/>
        <item x="3194"/>
        <item x="123"/>
        <item x="923"/>
        <item x="2868"/>
        <item x="79"/>
        <item x="1472"/>
        <item x="1213"/>
        <item x="3106"/>
        <item x="1453"/>
        <item x="530"/>
        <item x="1055"/>
        <item x="2144"/>
        <item x="2095"/>
        <item x="3236"/>
        <item x="455"/>
        <item x="1050"/>
        <item x="2664"/>
        <item x="1883"/>
        <item x="1660"/>
        <item x="3348"/>
        <item x="1188"/>
        <item x="606"/>
        <item x="2176"/>
        <item x="1951"/>
        <item x="1944"/>
        <item x="2782"/>
        <item x="1868"/>
        <item x="1099"/>
        <item x="629"/>
        <item x="1410"/>
        <item x="2322"/>
        <item x="1109"/>
        <item x="1371"/>
        <item x="473"/>
        <item x="1276"/>
        <item x="1186"/>
        <item x="640"/>
        <item x="2626"/>
        <item x="3231"/>
        <item x="3249"/>
        <item x="1999"/>
        <item x="2695"/>
        <item x="1830"/>
        <item x="1574"/>
        <item x="1691"/>
        <item x="3364"/>
        <item x="3235"/>
        <item x="1080"/>
        <item x="3140"/>
        <item x="405"/>
        <item x="3228"/>
        <item x="1599"/>
        <item x="1349"/>
        <item x="3239"/>
        <item x="623"/>
        <item x="2373"/>
        <item x="974"/>
        <item x="2698"/>
        <item x="1865"/>
        <item x="168"/>
        <item x="3295"/>
        <item x="1072"/>
        <item x="1887"/>
        <item x="1306"/>
        <item x="945"/>
        <item x="140"/>
        <item x="116"/>
        <item x="391"/>
        <item x="2309"/>
        <item x="1353"/>
        <item x="1129"/>
        <item x="752"/>
        <item x="385"/>
        <item x="1395"/>
        <item x="758"/>
        <item x="3289"/>
        <item x="1914"/>
        <item x="706"/>
        <item x="3253"/>
        <item x="2183"/>
        <item x="3038"/>
        <item x="162"/>
        <item x="1928"/>
        <item x="283"/>
        <item x="1118"/>
        <item x="1332"/>
        <item x="637"/>
        <item x="780"/>
        <item x="2708"/>
        <item x="1603"/>
        <item x="300"/>
        <item x="2383"/>
        <item x="1974"/>
        <item x="2767"/>
        <item x="3162"/>
        <item x="1326"/>
        <item x="1537"/>
        <item x="2676"/>
        <item x="2811"/>
        <item x="2794"/>
        <item x="2877"/>
        <item x="896"/>
        <item x="2841"/>
        <item x="881"/>
        <item x="398"/>
        <item x="3175"/>
        <item x="2826"/>
        <item x="2986"/>
        <item x="2781"/>
        <item x="14"/>
        <item x="984"/>
        <item x="2897"/>
        <item x="319"/>
        <item x="3146"/>
        <item x="1745"/>
        <item x="2145"/>
        <item x="1442"/>
        <item x="2504"/>
        <item x="1594"/>
        <item x="580"/>
        <item x="1709"/>
        <item x="817"/>
        <item x="3310"/>
        <item x="520"/>
        <item x="2253"/>
        <item x="3025"/>
        <item x="2158"/>
        <item x="2093"/>
        <item x="3178"/>
        <item x="303"/>
        <item x="1522"/>
        <item x="1853"/>
        <item x="112"/>
        <item x="217"/>
        <item x="2397"/>
        <item x="318"/>
        <item x="2892"/>
        <item x="3203"/>
        <item x="2812"/>
        <item x="3035"/>
        <item x="325"/>
        <item x="1482"/>
        <item x="822"/>
        <item x="2590"/>
        <item x="3378"/>
        <item x="653"/>
        <item x="2285"/>
        <item x="1460"/>
        <item x="1420"/>
        <item x="94"/>
        <item x="2054"/>
        <item x="3225"/>
        <item x="1351"/>
        <item x="2623"/>
        <item x="1287"/>
        <item x="2039"/>
        <item x="3312"/>
        <item x="2081"/>
        <item x="2937"/>
        <item x="3195"/>
        <item x="2827"/>
        <item x="1122"/>
        <item x="153"/>
        <item x="1372"/>
        <item x="1142"/>
        <item x="2329"/>
        <item x="2796"/>
        <item x="491"/>
        <item x="3188"/>
        <item x="1243"/>
        <item x="3322"/>
        <item x="1102"/>
        <item x="1341"/>
        <item x="666"/>
        <item x="1833"/>
        <item x="2621"/>
        <item x="1473"/>
        <item x="3375"/>
        <item x="229"/>
        <item x="3109"/>
        <item x="648"/>
        <item x="2167"/>
        <item x="1960"/>
        <item x="2929"/>
        <item x="2746"/>
        <item x="2390"/>
        <item x="3145"/>
        <item x="5"/>
        <item x="70"/>
        <item x="422"/>
        <item x="245"/>
        <item x="1476"/>
        <item x="1067"/>
        <item x="3317"/>
        <item x="1192"/>
        <item x="2293"/>
        <item x="230"/>
        <item x="2096"/>
        <item x="375"/>
        <item x="2731"/>
        <item x="357"/>
        <item x="882"/>
        <item x="2969"/>
        <item x="1113"/>
        <item x="553"/>
        <item x="2912"/>
        <item x="1004"/>
        <item x="1708"/>
        <item x="84"/>
        <item x="1688"/>
        <item x="3119"/>
        <item x="689"/>
        <item x="1525"/>
        <item x="2074"/>
        <item x="1874"/>
        <item x="1796"/>
        <item x="880"/>
        <item x="1837"/>
        <item x="2283"/>
        <item x="1535"/>
        <item x="2570"/>
        <item x="1714"/>
        <item x="1320"/>
        <item x="2971"/>
        <item x="1298"/>
        <item x="2525"/>
        <item x="174"/>
        <item x="1428"/>
        <item x="494"/>
        <item x="679"/>
        <item x="3071"/>
        <item x="2950"/>
        <item x="1518"/>
        <item x="1002"/>
        <item x="1897"/>
        <item x="812"/>
        <item x="1933"/>
        <item x="1727"/>
        <item x="23"/>
        <item x="3055"/>
        <item x="1975"/>
        <item x="1137"/>
        <item x="2560"/>
        <item x="2917"/>
        <item x="3374"/>
        <item x="407"/>
        <item x="1533"/>
        <item x="1566"/>
        <item x="1110"/>
        <item x="2493"/>
        <item x="287"/>
        <item x="281"/>
        <item x="2348"/>
        <item x="225"/>
        <item x="2958"/>
        <item x="1858"/>
        <item x="2040"/>
        <item x="2366"/>
        <item x="2055"/>
        <item x="2115"/>
        <item x="275"/>
        <item x="1257"/>
        <item x="2459"/>
        <item x="2972"/>
        <item x="769"/>
        <item x="1839"/>
        <item x="1631"/>
        <item x="1836"/>
        <item x="1557"/>
        <item x="2053"/>
        <item x="2049"/>
        <item x="2635"/>
        <item x="2010"/>
        <item x="1454"/>
        <item x="1331"/>
        <item x="2662"/>
        <item x="390"/>
        <item x="1596"/>
        <item x="2865"/>
        <item x="2286"/>
        <item x="41"/>
        <item x="2795"/>
        <item x="1126"/>
        <item x="453"/>
        <item x="1679"/>
        <item x="150"/>
        <item x="1184"/>
        <item x="2578"/>
        <item x="2732"/>
        <item x="1228"/>
        <item x="1646"/>
        <item x="3013"/>
        <item x="1970"/>
        <item x="972"/>
        <item x="1143"/>
        <item x="2772"/>
        <item x="2410"/>
        <item x="1684"/>
        <item x="2801"/>
        <item x="2065"/>
        <item x="328"/>
        <item x="842"/>
        <item x="3210"/>
        <item x="2567"/>
        <item x="1936"/>
        <item x="3275"/>
        <item x="2378"/>
        <item x="2170"/>
        <item x="1899"/>
        <item x="2324"/>
        <item x="957"/>
        <item x="3354"/>
        <item x="898"/>
        <item x="2683"/>
        <item x="2076"/>
        <item x="616"/>
        <item x="2341"/>
        <item x="2211"/>
        <item x="3314"/>
        <item x="262"/>
        <item x="1950"/>
        <item x="2008"/>
        <item x="2331"/>
        <item x="1539"/>
        <item x="2742"/>
        <item x="1802"/>
        <item x="854"/>
        <item x="1061"/>
        <item x="2356"/>
        <item x="3127"/>
        <item x="3029"/>
        <item x="590"/>
        <item x="1239"/>
        <item x="474"/>
        <item x="2207"/>
        <item x="1554"/>
        <item x="438"/>
        <item x="1060"/>
        <item x="2077"/>
        <item x="2703"/>
        <item x="164"/>
        <item x="2389"/>
        <item x="652"/>
        <item x="1012"/>
        <item x="437"/>
        <item x="3155"/>
        <item x="346"/>
        <item x="2189"/>
        <item x="247"/>
        <item x="1220"/>
        <item x="682"/>
        <item x="212"/>
        <item x="1054"/>
        <item x="3107"/>
        <item x="1223"/>
        <item x="3342"/>
        <item x="683"/>
        <item x="514"/>
        <item x="1362"/>
        <item x="2006"/>
        <item x="352"/>
        <item x="1205"/>
        <item x="152"/>
        <item x="1107"/>
        <item x="64"/>
        <item x="803"/>
        <item x="2705"/>
        <item x="2231"/>
        <item x="3381"/>
        <item x="1325"/>
        <item x="2706"/>
        <item x="1935"/>
        <item x="922"/>
        <item x="1193"/>
        <item x="789"/>
        <item x="843"/>
        <item x="1402"/>
        <item x="1772"/>
        <item x="3229"/>
        <item x="1927"/>
        <item x="50"/>
        <item x="1047"/>
        <item x="3360"/>
        <item x="370"/>
        <item x="424"/>
        <item x="169"/>
        <item x="1289"/>
        <item x="463"/>
        <item x="450"/>
        <item x="1364"/>
        <item x="703"/>
        <item x="1014"/>
        <item x="1335"/>
        <item x="1333"/>
        <item x="363"/>
        <item x="1786"/>
        <item x="1900"/>
        <item x="6"/>
        <item x="2522"/>
        <item x="478"/>
        <item x="2831"/>
        <item x="3300"/>
        <item x="1938"/>
        <item x="1700"/>
        <item x="656"/>
        <item x="2003"/>
        <item x="2288"/>
        <item x="2603"/>
        <item x="1242"/>
        <item x="3362"/>
        <item x="42"/>
        <item x="1693"/>
        <item x="2374"/>
        <item x="867"/>
        <item x="1180"/>
        <item x="2975"/>
        <item x="910"/>
        <item x="3065"/>
        <item x="2136"/>
        <item x="2906"/>
        <item x="1832"/>
        <item x="321"/>
        <item x="88"/>
        <item x="718"/>
        <item x="3012"/>
        <item x="2903"/>
        <item x="1827"/>
        <item x="685"/>
        <item x="57"/>
        <item x="2829"/>
        <item x="1645"/>
        <item x="2142"/>
        <item x="1431"/>
        <item x="1208"/>
        <item x="2035"/>
        <item x="462"/>
        <item x="2388"/>
        <item x="973"/>
        <item x="2864"/>
        <item x="2833"/>
        <item x="2787"/>
        <item x="695"/>
        <item x="2007"/>
        <item x="2766"/>
        <item x="1751"/>
        <item x="1597"/>
        <item x="2523"/>
        <item x="963"/>
        <item x="3101"/>
        <item x="24"/>
        <item x="492"/>
        <item x="1375"/>
        <item x="1000"/>
        <item x="3246"/>
        <item x="392"/>
        <item x="1746"/>
        <item x="1386"/>
        <item x="2674"/>
        <item x="3338"/>
        <item x="506"/>
        <item x="2895"/>
        <item x="1258"/>
        <item x="2002"/>
        <item x="2745"/>
        <item x="642"/>
        <item x="705"/>
        <item x="183"/>
        <item x="2644"/>
        <item x="2058"/>
        <item x="541"/>
        <item x="366"/>
        <item x="104"/>
        <item x="1305"/>
        <item x="1849"/>
        <item x="223"/>
        <item x="2342"/>
        <item x="2619"/>
        <item x="1733"/>
        <item x="19"/>
        <item x="2539"/>
        <item x="1151"/>
        <item x="1015"/>
        <item x="3287"/>
        <item x="1081"/>
        <item x="934"/>
        <item x="2806"/>
        <item x="2768"/>
        <item x="1294"/>
        <item x="1486"/>
        <item x="2881"/>
        <item x="2359"/>
        <item x="2701"/>
        <item x="207"/>
        <item x="30"/>
        <item x="899"/>
        <item x="525"/>
        <item x="1312"/>
        <item x="742"/>
        <item x="1144"/>
        <item x="3316"/>
        <item x="1653"/>
        <item x="1910"/>
        <item x="216"/>
        <item x="2300"/>
        <item x="1976"/>
        <item x="2034"/>
        <item x="589"/>
        <item x="382"/>
        <item x="1800"/>
        <item x="3255"/>
        <item x="2061"/>
        <item x="1076"/>
        <item x="147"/>
        <item x="2060"/>
        <item x="470"/>
        <item x="3344"/>
        <item x="1834"/>
        <item x="2907"/>
        <item x="1037"/>
        <item x="1438"/>
        <item x="1412"/>
        <item x="2367"/>
        <item x="1496"/>
        <item x="2064"/>
        <item x="1434"/>
        <item x="1179"/>
        <item x="2984"/>
        <item x="44"/>
        <item x="2450"/>
        <item x="731"/>
        <item x="1281"/>
        <item x="2375"/>
        <item x="1958"/>
        <item x="369"/>
        <item x="3081"/>
        <item x="2445"/>
        <item x="1855"/>
        <item x="2532"/>
        <item x="3201"/>
        <item x="3189"/>
        <item x="2028"/>
        <item x="717"/>
        <item x="2332"/>
        <item x="988"/>
        <item x="3116"/>
        <item x="1737"/>
        <item x="1360"/>
        <item x="2271"/>
        <item x="627"/>
        <item x="1100"/>
        <item x="39"/>
        <item x="198"/>
        <item x="2652"/>
        <item x="1426"/>
        <item x="2775"/>
        <item x="1074"/>
        <item x="1758"/>
        <item x="355"/>
        <item x="293"/>
        <item x="3060"/>
        <item x="1254"/>
        <item x="139"/>
        <item x="1634"/>
        <item x="1516"/>
        <item x="1723"/>
        <item x="47"/>
        <item x="2506"/>
        <item x="46"/>
        <item x="886"/>
        <item x="2105"/>
        <item x="2140"/>
        <item x="2327"/>
        <item x="2155"/>
        <item x="411"/>
        <item x="2368"/>
        <item x="624"/>
        <item x="1234"/>
        <item x="1361"/>
        <item x="396"/>
        <item x="3313"/>
        <item x="61"/>
        <item x="2550"/>
        <item x="3014"/>
        <item x="2197"/>
        <item x="1224"/>
        <item x="670"/>
        <item x="2800"/>
        <item x="271"/>
        <item x="1437"/>
        <item x="3242"/>
        <item x="460"/>
        <item x="2711"/>
        <item x="26"/>
        <item x="638"/>
        <item x="591"/>
        <item x="2087"/>
        <item x="3333"/>
        <item x="2611"/>
        <item x="1550"/>
        <item x="3355"/>
        <item x="1925"/>
        <item x="802"/>
        <item x="1582"/>
        <item x="122"/>
        <item x="1132"/>
        <item x="354"/>
        <item x="1552"/>
        <item x="3187"/>
        <item x="2586"/>
        <item x="1469"/>
        <item x="1923"/>
        <item x="83"/>
        <item x="660"/>
        <item x="2284"/>
        <item x="3044"/>
        <item x="1811"/>
        <item x="136"/>
        <item x="420"/>
        <item x="1432"/>
        <item x="2721"/>
        <item x="308"/>
        <item x="1381"/>
        <item x="432"/>
        <item x="2885"/>
        <item x="3233"/>
        <item x="89"/>
        <item x="1725"/>
        <item x="227"/>
        <item x="967"/>
        <item x="3100"/>
        <item x="2952"/>
        <item x="1995"/>
        <item x="930"/>
        <item x="2488"/>
        <item x="163"/>
        <item x="1635"/>
        <item x="2605"/>
        <item x="3327"/>
        <item x="423"/>
        <item x="3197"/>
        <item x="2544"/>
        <item x="234"/>
        <item x="449"/>
        <item x="1024"/>
        <item x="3268"/>
        <item x="10"/>
        <item x="571"/>
        <item x="1571"/>
        <item x="499"/>
        <item x="522"/>
        <item x="1053"/>
        <item x="3027"/>
        <item x="2187"/>
        <item x="835"/>
        <item x="1538"/>
        <item x="98"/>
        <item x="3222"/>
        <item x="2774"/>
        <item x="278"/>
        <item x="418"/>
        <item x="2641"/>
        <item x="20"/>
        <item x="28"/>
        <item x="2420"/>
        <item x="406"/>
        <item x="2997"/>
        <item x="2502"/>
        <item x="634"/>
        <item x="2919"/>
        <item x="117"/>
        <item x="1133"/>
        <item x="2311"/>
        <item x="1791"/>
        <item x="446"/>
        <item x="3084"/>
        <item x="1356"/>
        <item x="2673"/>
        <item x="415"/>
        <item x="1249"/>
        <item x="1784"/>
        <item x="1781"/>
        <item x="3144"/>
        <item x="1256"/>
        <item x="1969"/>
        <item x="1681"/>
        <item x="1337"/>
        <item x="340"/>
        <item x="63"/>
        <item x="3124"/>
        <item x="3132"/>
        <item x="3033"/>
        <item x="408"/>
        <item x="2092"/>
        <item x="2268"/>
        <item x="542"/>
        <item x="2029"/>
        <item x="907"/>
        <item x="441"/>
        <item x="2891"/>
        <item x="2371"/>
        <item x="2852"/>
        <item x="2654"/>
        <item x="210"/>
        <item x="858"/>
        <item x="1075"/>
        <item x="280"/>
        <item x="1296"/>
        <item x="3352"/>
        <item x="2303"/>
        <item x="2223"/>
        <item x="2192"/>
        <item x="645"/>
        <item x="1250"/>
        <item x="3291"/>
        <item x="577"/>
        <item x="1542"/>
        <item x="919"/>
        <item x="2804"/>
        <item x="2355"/>
        <item x="2828"/>
        <item x="2151"/>
        <item x="2301"/>
        <item x="2153"/>
        <item x="2339"/>
        <item x="322"/>
        <item x="754"/>
        <item x="1091"/>
        <item x="2822"/>
        <item x="1891"/>
        <item x="2851"/>
        <item x="323"/>
        <item x="1734"/>
        <item x="1301"/>
        <item x="3350"/>
        <item x="2957"/>
        <item x="955"/>
        <item x="1919"/>
        <item x="1011"/>
        <item x="2924"/>
        <item x="1580"/>
        <item x="671"/>
        <item x="1210"/>
        <item x="2306"/>
        <item x="912"/>
        <item x="612"/>
        <item x="1010"/>
        <item x="1608"/>
        <item x="1643"/>
        <item x="2615"/>
        <item x="3298"/>
        <item x="1430"/>
        <item x="2344"/>
        <item x="1135"/>
        <item x="1373"/>
        <item x="2983"/>
        <item x="1770"/>
        <item x="2190"/>
        <item x="959"/>
        <item x="1463"/>
        <item x="736"/>
        <item x="1104"/>
        <item x="1977"/>
        <item x="2294"/>
        <item x="383"/>
        <item x="2350"/>
        <item x="913"/>
        <item x="2318"/>
        <item x="1445"/>
        <item x="2238"/>
        <item x="3046"/>
        <item x="2920"/>
        <item x="761"/>
        <item x="2718"/>
        <item x="475"/>
        <item x="1765"/>
        <item x="3133"/>
        <item x="2955"/>
        <item x="1321"/>
        <item x="2319"/>
        <item x="788"/>
        <item x="954"/>
        <item x="864"/>
        <item x="146"/>
        <item x="1009"/>
        <item x="555"/>
        <item x="1949"/>
        <item x="301"/>
        <item x="2527"/>
        <item x="2108"/>
        <item x="2821"/>
        <item x="3110"/>
        <item x="1534"/>
        <item x="3306"/>
        <item x="1904"/>
        <item x="1405"/>
        <item x="892"/>
        <item x="108"/>
        <item x="1134"/>
        <item x="1087"/>
        <item x="641"/>
        <item x="1023"/>
        <item x="135"/>
        <item x="2498"/>
        <item x="2362"/>
        <item x="797"/>
        <item x="457"/>
        <item x="2965"/>
        <item x="3237"/>
        <item x="575"/>
        <item x="1778"/>
        <item x="3261"/>
        <item x="1230"/>
        <item x="119"/>
        <item x="838"/>
        <item x="894"/>
        <item x="2116"/>
        <item x="2452"/>
        <item x="2070"/>
        <item x="1369"/>
        <item x="586"/>
        <item x="1845"/>
        <item x="2858"/>
        <item x="2090"/>
        <item x="133"/>
        <item x="211"/>
        <item x="1848"/>
        <item x="515"/>
        <item x="2438"/>
        <item x="0"/>
        <item x="1621"/>
        <item x="2992"/>
        <item x="2022"/>
        <item x="3347"/>
        <item x="1040"/>
        <item x="572"/>
        <item x="368"/>
        <item x="435"/>
        <item x="1730"/>
        <item x="2981"/>
        <item x="3254"/>
        <item x="3284"/>
        <item x="908"/>
        <item x="1304"/>
        <item x="603"/>
        <item x="2940"/>
        <item x="263"/>
        <item x="2501"/>
        <item x="489"/>
        <item x="2216"/>
        <item x="1600"/>
        <item x="745"/>
        <item x="3257"/>
        <item x="1005"/>
        <item x="2657"/>
        <item x="3324"/>
        <item x="16"/>
        <item x="1174"/>
        <item x="551"/>
        <item x="1615"/>
        <item x="1736"/>
        <item x="1922"/>
        <item x="2240"/>
        <item x="727"/>
        <item x="3017"/>
        <item x="1511"/>
        <item x="2704"/>
        <item x="2859"/>
        <item x="1952"/>
        <item x="2988"/>
        <item x="3280"/>
        <item x="2248"/>
        <item x="2684"/>
        <item x="759"/>
        <item x="2104"/>
        <item x="2715"/>
        <item x="1956"/>
        <item x="2085"/>
        <item x="1604"/>
        <item x="2656"/>
        <item x="3174"/>
        <item x="1601"/>
        <item x="1586"/>
        <item x="482"/>
        <item x="851"/>
        <item x="2416"/>
        <item x="613"/>
        <item x="2411"/>
        <item x="2392"/>
        <item x="2591"/>
        <item x="2124"/>
        <item x="556"/>
        <item x="158"/>
        <item x="1093"/>
        <item x="257"/>
        <item x="1462"/>
        <item x="401"/>
        <item x="587"/>
        <item x="2125"/>
        <item x="1209"/>
        <item x="2291"/>
        <item x="2168"/>
        <item x="550"/>
        <item x="3062"/>
        <item x="2266"/>
        <item x="3366"/>
        <item x="1190"/>
        <item x="485"/>
        <item x="874"/>
        <item x="567"/>
        <item x="2037"/>
        <item x="861"/>
        <item x="863"/>
        <item x="2320"/>
        <item x="1889"/>
        <item x="893"/>
        <item x="2018"/>
        <item x="1663"/>
        <item x="2236"/>
        <item x="3373"/>
        <item x="197"/>
        <item x="1125"/>
        <item x="264"/>
        <item x="692"/>
        <item x="307"/>
        <item x="1487"/>
        <item x="1915"/>
        <item x="3294"/>
        <item x="2458"/>
        <item x="2521"/>
        <item x="961"/>
        <item x="31"/>
        <item x="1226"/>
        <item x="372"/>
        <item x="1452"/>
        <item x="1083"/>
        <item x="2302"/>
        <item x="924"/>
        <item x="1160"/>
        <item x="1201"/>
        <item x="710"/>
        <item x="3311"/>
        <item x="519"/>
        <item x="1677"/>
        <item x="213"/>
        <item x="1648"/>
        <item x="2994"/>
        <item x="1893"/>
        <item x="99"/>
        <item x="1016"/>
        <item x="284"/>
        <item x="2638"/>
        <item x="2634"/>
        <item x="3151"/>
        <item x="2736"/>
        <item x="676"/>
        <item x="1427"/>
        <item x="944"/>
        <item x="2117"/>
        <item x="2914"/>
        <item x="2609"/>
        <item x="2295"/>
        <item x="539"/>
        <item x="1818"/>
        <item x="3032"/>
        <item x="1605"/>
        <item x="504"/>
        <item x="2414"/>
        <item x="464"/>
        <item x="756"/>
        <item x="479"/>
        <item x="2009"/>
        <item x="2612"/>
        <item x="1752"/>
        <item x="748"/>
        <item x="2569"/>
        <item x="793"/>
        <item x="3315"/>
        <item x="983"/>
        <item x="143"/>
        <item x="1860"/>
        <item x="1288"/>
        <item x="1986"/>
        <item x="350"/>
        <item x="784"/>
        <item x="1131"/>
        <item x="2722"/>
        <item x="1788"/>
        <item x="531"/>
        <item x="1264"/>
        <item x="2747"/>
        <item x="1246"/>
        <item x="3028"/>
        <item x="2135"/>
        <item x="1127"/>
        <item x="635"/>
        <item x="1178"/>
        <item x="74"/>
        <item x="737"/>
        <item x="388"/>
        <item x="585"/>
        <item x="2876"/>
        <item x="1229"/>
        <item x="1918"/>
        <item x="981"/>
        <item x="110"/>
        <item x="2761"/>
        <item x="306"/>
        <item x="1096"/>
        <item x="1062"/>
        <item x="2832"/>
        <item x="2272"/>
        <item x="1322"/>
        <item x="1817"/>
        <item x="157"/>
        <item x="1285"/>
        <item x="855"/>
        <item x="937"/>
        <item x="724"/>
        <item x="576"/>
        <item x="2016"/>
        <item x="1521"/>
        <item x="69"/>
        <item x="3357"/>
        <item x="3343"/>
        <item x="327"/>
        <item x="1448"/>
        <item x="546"/>
        <item x="2752"/>
        <item x="997"/>
        <item x="1668"/>
        <item x="298"/>
        <item x="521"/>
        <item x="2679"/>
        <item x="1514"/>
        <item x="3087"/>
        <item x="113"/>
        <item x="1048"/>
        <item x="3283"/>
        <item x="2658"/>
        <item x="48"/>
        <item x="3297"/>
        <item x="130"/>
        <item x="144"/>
        <item x="1869"/>
        <item x="911"/>
        <item x="3288"/>
        <item x="1111"/>
        <item x="1157"/>
        <item x="1173"/>
        <item x="1929"/>
        <item x="2111"/>
        <item x="2305"/>
        <item x="1762"/>
        <item x="1764"/>
        <item x="976"/>
        <item x="914"/>
        <item x="3328"/>
        <item x="1466"/>
        <item x="729"/>
        <item x="176"/>
        <item x="3075"/>
        <item x="1916"/>
        <item x="2845"/>
        <item x="2989"/>
        <item x="943"/>
        <item x="677"/>
        <item x="3083"/>
        <item x="1689"/>
        <item x="1319"/>
        <item x="533"/>
        <item x="1214"/>
        <item x="1790"/>
        <item x="1385"/>
        <item x="2552"/>
        <item x="1085"/>
        <item x="3039"/>
        <item x="114"/>
        <item x="1348"/>
        <item x="1314"/>
        <item x="1475"/>
        <item x="818"/>
        <item x="1712"/>
        <item x="878"/>
        <item x="639"/>
        <item x="3184"/>
        <item x="604"/>
        <item x="380"/>
        <item x="1948"/>
        <item x="1871"/>
        <item x="841"/>
        <item x="1027"/>
        <item x="154"/>
        <item x="107"/>
        <item x="1120"/>
        <item x="2545"/>
        <item x="2690"/>
        <item x="2277"/>
        <item x="746"/>
        <item x="1204"/>
        <item x="2970"/>
        <item x="177"/>
        <item x="55"/>
        <item x="594"/>
        <item x="2526"/>
        <item x="1696"/>
        <item x="625"/>
        <item x="2649"/>
        <item x="1954"/>
        <item x="2666"/>
        <item x="1343"/>
        <item x="2697"/>
        <item x="2668"/>
        <item x="918"/>
        <item x="1038"/>
        <item x="1149"/>
        <item x="269"/>
        <item x="565"/>
        <item x="337"/>
        <item x="2913"/>
        <item x="231"/>
        <item x="2862"/>
        <item x="2503"/>
        <item x="607"/>
        <item x="2558"/>
        <item x="339"/>
        <item x="2642"/>
        <item x="2365"/>
        <item x="915"/>
        <item x="564"/>
        <item x="1697"/>
        <item x="1742"/>
        <item x="2518"/>
        <item x="1670"/>
        <item x="1593"/>
        <item x="2464"/>
        <item x="1819"/>
        <item x="1998"/>
        <item x="359"/>
        <item x="1947"/>
        <item x="3099"/>
        <item x="1775"/>
        <item x="1200"/>
        <item x="853"/>
        <item x="1393"/>
        <item x="1195"/>
        <item x="1743"/>
        <item x="1339"/>
        <item x="426"/>
        <item x="891"/>
        <item x="2279"/>
        <item x="1286"/>
        <item x="3123"/>
        <item x="2524"/>
        <item x="2629"/>
        <item x="1344"/>
        <item x="2803"/>
        <item x="241"/>
        <item x="859"/>
        <item x="2482"/>
        <item x="2080"/>
        <item x="3296"/>
        <item x="982"/>
        <item x="1141"/>
        <item x="2887"/>
        <item x="378"/>
        <item x="1124"/>
        <item x="2830"/>
        <item x="2205"/>
        <item x="1930"/>
        <item x="991"/>
        <item x="2636"/>
        <item x="1692"/>
        <item x="2553"/>
        <item x="1388"/>
        <item x="433"/>
        <item x="2408"/>
        <item x="2251"/>
        <item x="181"/>
        <item x="765"/>
        <item x="2797"/>
        <item x="2614"/>
        <item x="873"/>
        <item x="929"/>
        <item x="1909"/>
        <item x="2338"/>
        <item x="274"/>
        <item x="1921"/>
        <item x="2571"/>
        <item x="728"/>
        <item x="3148"/>
        <item x="969"/>
        <item x="1171"/>
        <item x="165"/>
        <item x="1261"/>
        <item x="1396"/>
        <item x="195"/>
        <item x="2340"/>
        <item x="732"/>
        <item x="311"/>
        <item x="747"/>
        <item x="2246"/>
        <item x="3128"/>
        <item x="331"/>
        <item x="2335"/>
        <item x="219"/>
        <item x="134"/>
        <item x="2700"/>
        <item x="336"/>
        <item x="268"/>
        <item x="209"/>
        <item x="960"/>
        <item x="1624"/>
        <item x="3047"/>
        <item x="2412"/>
        <item x="1520"/>
        <item x="72"/>
        <item x="902"/>
        <item x="1231"/>
        <item x="2543"/>
        <item x="60"/>
        <item x="3156"/>
        <item x="3232"/>
        <item x="527"/>
        <item x="875"/>
        <item x="1035"/>
        <item x="687"/>
        <item x="778"/>
        <item x="643"/>
        <item x="3363"/>
        <item x="3007"/>
        <item x="1859"/>
        <item x="1992"/>
        <item x="260"/>
        <item x="1327"/>
        <item x="3208"/>
        <item x="2089"/>
        <item x="2481"/>
        <item x="68"/>
        <item x="2823"/>
        <item x="1225"/>
        <item x="2987"/>
        <item x="371"/>
        <item x="1658"/>
        <item x="529"/>
        <item x="978"/>
        <item x="1558"/>
        <item x="1219"/>
        <item x="2962"/>
        <item x="2349"/>
        <item x="821"/>
        <item x="3245"/>
        <item x="832"/>
        <item x="2728"/>
        <item x="834"/>
        <item x="65"/>
        <item x="931"/>
        <item x="2931"/>
        <item x="2568"/>
        <item x="3170"/>
        <item x="661"/>
        <item x="1251"/>
        <item x="1665"/>
        <item x="2346"/>
        <item x="3043"/>
        <item x="199"/>
        <item x="2480"/>
        <item x="33"/>
        <item x="421"/>
        <item x="3321"/>
        <item x="1750"/>
        <item x="1991"/>
        <item x="2387"/>
        <item x="1407"/>
        <item x="2005"/>
        <item x="2930"/>
        <item x="621"/>
        <item x="1705"/>
        <item x="1850"/>
        <item x="1718"/>
        <item x="1235"/>
        <item x="1698"/>
        <item x="3072"/>
        <item x="1112"/>
        <item x="206"/>
        <item x="1181"/>
        <item x="2594"/>
        <item x="663"/>
        <item x="189"/>
        <item x="192"/>
        <item x="876"/>
        <item x="2025"/>
        <item x="1020"/>
        <item x="3172"/>
        <item x="1138"/>
        <item x="657"/>
        <item x="2023"/>
        <item x="34"/>
        <item x="2592"/>
        <item x="3067"/>
        <item x="649"/>
        <item x="776"/>
        <item x="1997"/>
        <item x="2173"/>
        <item x="1541"/>
        <item x="447"/>
        <item x="753"/>
        <item x="716"/>
        <item x="2120"/>
        <item x="1866"/>
        <item x="2021"/>
        <item x="1783"/>
        <item x="871"/>
        <item x="2276"/>
        <item x="387"/>
        <item x="126"/>
        <item x="2273"/>
        <item x="3207"/>
        <item x="1013"/>
        <item x="2045"/>
        <item x="2247"/>
        <item x="2561"/>
        <item x="3292"/>
        <item x="1968"/>
        <item x="1336"/>
        <item x="1568"/>
        <item x="2470"/>
        <item x="2934"/>
        <item x="647"/>
        <item x="1655"/>
        <item x="2943"/>
        <item x="708"/>
        <item x="1556"/>
        <item x="673"/>
        <item x="3126"/>
        <item x="2936"/>
        <item x="3260"/>
        <item x="3016"/>
        <item x="1578"/>
        <item x="1774"/>
        <item x="953"/>
        <item x="3157"/>
        <item x="846"/>
        <item x="2059"/>
        <item x="226"/>
        <item x="1573"/>
        <item x="471"/>
        <item x="1686"/>
        <item x="3325"/>
        <item x="2856"/>
        <item x="2139"/>
        <item x="2563"/>
        <item x="1652"/>
        <item x="1032"/>
        <item x="1457"/>
        <item x="2495"/>
        <item x="632"/>
        <item x="667"/>
        <item x="1644"/>
        <item x="1911"/>
        <item x="2546"/>
        <item x="2071"/>
        <item x="1019"/>
        <item x="1701"/>
        <item x="825"/>
        <item x="2394"/>
        <item x="419"/>
        <item x="3165"/>
        <item x="1532"/>
        <item x="1793"/>
        <item x="563"/>
        <item x="1656"/>
        <item x="1176"/>
        <item x="1641"/>
        <item x="167"/>
        <item x="2593"/>
        <item x="27"/>
        <item x="477"/>
        <item x="1846"/>
        <item x="15"/>
        <item x="573"/>
        <item x="2585"/>
        <item x="49"/>
        <item x="1892"/>
        <item x="2960"/>
        <item x="2219"/>
        <item x="314"/>
        <item x="120"/>
        <item x="1966"/>
        <item x="2287"/>
        <item x="106"/>
        <item x="249"/>
        <item x="2840"/>
        <item x="1632"/>
        <item x="364"/>
        <item x="962"/>
        <item x="2213"/>
        <item x="2976"/>
        <item x="995"/>
        <item x="828"/>
        <item x="2030"/>
        <item x="2893"/>
        <item x="341"/>
        <item x="1801"/>
        <item x="1852"/>
        <item x="2824"/>
        <item x="2681"/>
        <item x="2879"/>
        <item x="1642"/>
        <item x="698"/>
        <item x="1236"/>
        <item x="2321"/>
        <item x="305"/>
        <item x="228"/>
        <item x="1965"/>
        <item x="2106"/>
        <item x="537"/>
        <item x="2400"/>
        <item x="1908"/>
        <item x="1197"/>
        <item x="2805"/>
        <item x="2901"/>
        <item x="568"/>
        <item x="2308"/>
        <item x="2174"/>
        <item x="202"/>
        <item x="2757"/>
        <item x="1156"/>
        <item x="472"/>
        <item x="3336"/>
        <item x="829"/>
        <item x="3209"/>
        <item x="347"/>
        <item x="999"/>
        <item x="772"/>
        <item x="3267"/>
        <item x="3054"/>
        <item x="2372"/>
        <item x="830"/>
        <item x="1414"/>
        <item x="593"/>
        <item x="349"/>
        <item x="646"/>
        <item x="2154"/>
        <item x="2132"/>
        <item x="1189"/>
        <item x="1114"/>
        <item x="2685"/>
        <item x="310"/>
        <item x="1756"/>
        <item x="3193"/>
        <item x="597"/>
        <item x="2613"/>
        <item x="1436"/>
        <item x="949"/>
        <item x="3173"/>
        <item x="334"/>
        <item x="1563"/>
        <item x="1163"/>
        <item x="940"/>
        <item x="1544"/>
        <item x="1840"/>
        <item x="1218"/>
        <item x="2182"/>
        <item x="124"/>
        <item x="2330"/>
        <item x="1084"/>
        <item x="1731"/>
        <item x="540"/>
        <item x="2713"/>
        <item x="615"/>
        <item x="2996"/>
        <item x="1973"/>
        <item x="626"/>
        <item x="1639"/>
        <item x="820"/>
        <item x="792"/>
        <item x="1103"/>
        <item x="694"/>
        <item x="2119"/>
        <item x="935"/>
        <item x="295"/>
        <item x="757"/>
        <item x="365"/>
        <item x="1272"/>
        <item x="1266"/>
        <item x="187"/>
        <item x="2"/>
        <item x="3206"/>
        <item x="1506"/>
        <item x="2082"/>
        <item x="3377"/>
        <item x="3021"/>
        <item x="1409"/>
        <item x="1489"/>
        <item x="1444"/>
        <item x="700"/>
        <item x="2778"/>
        <item x="3052"/>
        <item x="1324"/>
        <item x="2602"/>
        <item x="2241"/>
        <item x="2222"/>
        <item x="3091"/>
        <item x="335"/>
        <item x="696"/>
        <item x="1384"/>
        <item x="220"/>
        <item x="2224"/>
        <item x="1175"/>
        <item x="2513"/>
        <item x="252"/>
        <item x="2165"/>
        <item x="709"/>
        <item x="2401"/>
        <item x="1777"/>
        <item x="2490"/>
        <item x="2430"/>
        <item x="1551"/>
        <item x="3383"/>
        <item x="2978"/>
        <item x="2418"/>
        <item x="684"/>
        <item x="511"/>
        <item x="2114"/>
        <item x="2014"/>
        <item x="650"/>
        <item x="2661"/>
        <item x="1710"/>
        <item x="755"/>
        <item x="1008"/>
        <item x="1421"/>
        <item x="125"/>
        <item x="66"/>
        <item x="2850"/>
        <item x="1199"/>
        <item x="730"/>
        <item x="598"/>
        <item x="1536"/>
        <item x="3215"/>
        <item x="3282"/>
        <item x="1481"/>
        <item x="180"/>
        <item x="1637"/>
        <item x="490"/>
        <item x="344"/>
        <item x="2442"/>
        <item x="3104"/>
        <item x="680"/>
        <item x="2121"/>
        <item x="3318"/>
        <item x="1706"/>
        <item x="1671"/>
        <item x="936"/>
        <item x="1820"/>
        <item x="171"/>
        <item x="3198"/>
        <item x="3323"/>
        <item x="2799"/>
        <item x="3042"/>
        <item x="2720"/>
        <item x="1924"/>
        <item x="614"/>
        <item x="1307"/>
        <item x="837"/>
        <item x="2939"/>
        <item x="1760"/>
        <item x="2740"/>
        <item x="439"/>
        <item x="2393"/>
        <item x="2479"/>
        <item x="664"/>
        <item x="3182"/>
        <item x="332"/>
        <item x="2714"/>
        <item x="1704"/>
        <item x="2519"/>
        <item x="2206"/>
        <item x="3069"/>
        <item x="2815"/>
        <item x="36"/>
        <item x="3089"/>
        <item x="1346"/>
        <item x="1216"/>
        <item x="509"/>
        <item x="3200"/>
        <item x="469"/>
        <item x="103"/>
        <item x="538"/>
        <item x="1713"/>
        <item x="51"/>
        <item x="142"/>
        <item x="100"/>
        <item x="2044"/>
        <item x="1042"/>
        <item x="536"/>
        <item x="40"/>
        <item x="2101"/>
        <item x="131"/>
        <item x="2363"/>
        <item x="2696"/>
        <item x="1493"/>
        <item x="3309"/>
        <item x="2200"/>
        <item x="85"/>
        <item x="725"/>
        <item x="2180"/>
        <item x="265"/>
        <item x="3153"/>
        <item x="1347"/>
        <item x="1753"/>
        <item x="711"/>
        <item x="633"/>
        <item x="534"/>
        <item x="3196"/>
        <item x="1905"/>
        <item x="2385"/>
        <item x="2883"/>
        <item x="2133"/>
        <item x="1545"/>
        <item x="2127"/>
        <item x="1265"/>
        <item x="2057"/>
        <item x="1814"/>
        <item x="2220"/>
        <item x="501"/>
        <item x="3"/>
        <item x="1172"/>
        <item x="1529"/>
        <item x="22"/>
        <item x="3266"/>
        <item x="1363"/>
        <item x="1494"/>
        <item x="2032"/>
        <item x="965"/>
        <item x="2726"/>
        <item x="1870"/>
        <item x="414"/>
        <item x="1238"/>
        <item x="232"/>
        <item x="102"/>
        <item x="320"/>
        <item x="2773"/>
        <item x="2468"/>
        <item x="1792"/>
        <item x="3345"/>
        <item x="889"/>
        <item x="2228"/>
        <item x="1352"/>
        <item x="1269"/>
        <item x="2770"/>
        <item x="1546"/>
        <item x="2382"/>
        <item x="2013"/>
        <item x="1943"/>
        <item x="3051"/>
        <item x="543"/>
        <item x="384"/>
        <item x="2771"/>
        <item x="2531"/>
        <item x="2230"/>
        <item x="3204"/>
        <item x="2436"/>
        <item x="1530"/>
        <item x="3186"/>
        <item x="2651"/>
        <item x="1284"/>
        <item x="2589"/>
        <item x="285"/>
        <item x="1809"/>
        <item x="56"/>
        <item x="90"/>
        <item x="12"/>
        <item x="358"/>
        <item x="824"/>
        <item x="1794"/>
        <item x="920"/>
        <item x="966"/>
        <item x="3152"/>
        <item x="2966"/>
        <item x="1610"/>
        <item x="1964"/>
        <item x="190"/>
        <item x="2204"/>
        <item x="2298"/>
        <item x="840"/>
        <item x="1674"/>
        <item x="2707"/>
        <item x="2019"/>
        <item x="517"/>
        <item x="609"/>
        <item x="2358"/>
        <item x="750"/>
        <item x="3030"/>
        <item x="389"/>
        <item x="186"/>
        <item x="1161"/>
        <item x="1931"/>
        <item x="1694"/>
        <item x="2951"/>
        <item x="386"/>
        <item x="2131"/>
        <item x="804"/>
        <item x="2534"/>
        <item x="608"/>
        <item x="693"/>
        <item x="734"/>
        <item x="721"/>
        <item x="897"/>
        <item x="1609"/>
        <item x="1168"/>
        <item x="2343"/>
        <item x="25"/>
        <item x="2290"/>
        <item x="62"/>
        <item x="1967"/>
        <item x="2542"/>
        <item x="1946"/>
        <item x="256"/>
        <item x="3010"/>
        <item x="2655"/>
        <item x="1625"/>
        <item x="1051"/>
        <item x="1650"/>
        <item x="813"/>
        <item x="1198"/>
        <item x="844"/>
        <item x="92"/>
        <item x="1292"/>
        <item x="170"/>
        <item x="952"/>
        <item x="2041"/>
        <item x="13"/>
        <item x="2734"/>
        <item x="2860"/>
        <item x="895"/>
        <item x="2999"/>
        <item x="2214"/>
        <item x="86"/>
        <item x="1611"/>
        <item x="1167"/>
        <item x="2515"/>
        <item x="1875"/>
        <item x="766"/>
        <item x="191"/>
        <item x="3000"/>
        <item x="2138"/>
        <item x="175"/>
        <item x="1647"/>
        <item x="2179"/>
        <item x="2067"/>
        <item x="868"/>
        <item x="483"/>
        <item x="2181"/>
        <item x="495"/>
        <item x="2566"/>
        <item x="1591"/>
        <item x="1007"/>
        <item x="1483"/>
        <item x="592"/>
        <item x="1357"/>
        <item x="3365"/>
        <item x="1342"/>
        <item x="1450"/>
        <item x="2068"/>
        <item x="9"/>
        <item x="466"/>
        <item x="2395"/>
        <item x="379"/>
        <item x="3005"/>
        <item x="3230"/>
        <item x="1821"/>
        <item x="3340"/>
        <item x="581"/>
        <item x="1618"/>
        <item x="532"/>
        <item x="1787"/>
        <item x="2198"/>
        <item x="2118"/>
        <item x="2100"/>
        <item x="348"/>
        <item x="2107"/>
        <item x="58"/>
        <item x="2709"/>
        <item x="1763"/>
        <item x="2915"/>
        <item x="2069"/>
        <item x="596"/>
        <item x="2004"/>
        <item x="3281"/>
        <item x="2607"/>
        <item x="1058"/>
        <item x="852"/>
        <item x="2725"/>
        <item x="2911"/>
        <item x="2565"/>
        <item x="1962"/>
        <item x="498"/>
        <item x="816"/>
        <item x="481"/>
        <item x="2680"/>
        <item x="839"/>
        <item x="655"/>
        <item x="2880"/>
        <item x="1203"/>
        <item x="786"/>
        <item x="2643"/>
        <item x="81"/>
        <item x="21"/>
        <item x="2159"/>
        <item x="2927"/>
        <item x="3290"/>
        <item x="235"/>
        <item x="1716"/>
        <item x="2861"/>
        <item x="1059"/>
        <item x="1033"/>
        <item x="2122"/>
        <item x="2406"/>
        <item x="3073"/>
        <item x="1034"/>
        <item x="148"/>
        <item x="2723"/>
        <item x="628"/>
        <item x="3185"/>
        <item x="3095"/>
        <item x="1217"/>
        <item x="1920"/>
        <item x="2584"/>
        <item x="3003"/>
        <item x="2727"/>
        <item x="17"/>
        <item x="2043"/>
        <item x="2113"/>
        <item x="7"/>
        <item x="261"/>
        <item x="2564"/>
        <item x="3138"/>
        <item x="1771"/>
        <item x="1154"/>
        <item x="76"/>
        <item x="2785"/>
        <item x="18"/>
        <item x="2084"/>
        <item x="672"/>
        <item x="588"/>
        <item x="2820"/>
        <item x="2717"/>
        <item x="75"/>
        <item x="2871"/>
        <item x="377"/>
        <item x="904"/>
        <item x="3277"/>
        <item x="3045"/>
        <item x="38"/>
        <item x="510"/>
        <item x="3022"/>
        <item x="1310"/>
        <item x="2819"/>
        <item x="3096"/>
        <item x="1567"/>
        <item x="831"/>
        <item x="2505"/>
        <item x="3097"/>
        <item x="1422"/>
        <item x="2813"/>
        <item x="4"/>
        <item t="default"/>
      </items>
    </pivotField>
    <pivotField showAll="0"/>
    <pivotField showAll="0"/>
    <pivotField showAll="0"/>
    <pivotField showAll="0"/>
  </pivotFields>
  <rowFields count="1">
    <field x="15"/>
  </rowFields>
  <rowItems count="23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t="grand">
      <x/>
    </i>
  </rowItems>
  <colFields count="1">
    <field x="2"/>
  </colFields>
  <colItems count="23">
    <i>
      <x/>
    </i>
    <i>
      <x v="1"/>
    </i>
    <i>
      <x v="2"/>
    </i>
    <i>
      <x v="3"/>
    </i>
    <i>
      <x v="4"/>
    </i>
    <i>
      <x v="5"/>
    </i>
    <i>
      <x v="6"/>
    </i>
    <i>
      <x v="7"/>
    </i>
    <i>
      <x v="8"/>
    </i>
    <i>
      <x v="9"/>
    </i>
    <i>
      <x v="10"/>
    </i>
    <i>
      <x v="11"/>
    </i>
    <i>
      <x v="12"/>
    </i>
    <i>
      <x v="13"/>
    </i>
    <i>
      <x v="14"/>
    </i>
    <i>
      <x v="15"/>
    </i>
    <i>
      <x v="16"/>
    </i>
    <i>
      <x v="17"/>
    </i>
    <i>
      <x v="18"/>
    </i>
    <i>
      <x v="19"/>
    </i>
    <i>
      <x v="20"/>
    </i>
    <i>
      <x v="21"/>
    </i>
    <i t="grand">
      <x/>
    </i>
  </colItems>
  <dataFields count="1">
    <dataField name="Count of original_title" fld="1" subtotal="count" baseField="0" baseItem="0"/>
  </dataFields>
  <formats count="170">
    <format dxfId="169">
      <pivotArea collapsedLevelsAreSubtotals="1" fieldPosition="0">
        <references count="1">
          <reference field="15" count="1">
            <x v="24"/>
          </reference>
        </references>
      </pivotArea>
    </format>
    <format dxfId="168">
      <pivotArea dataOnly="0" labelOnly="1" fieldPosition="0">
        <references count="1">
          <reference field="15" count="1">
            <x v="24"/>
          </reference>
        </references>
      </pivotArea>
    </format>
    <format dxfId="167">
      <pivotArea collapsedLevelsAreSubtotals="1" fieldPosition="0">
        <references count="1">
          <reference field="15" count="1">
            <x v="38"/>
          </reference>
        </references>
      </pivotArea>
    </format>
    <format dxfId="166">
      <pivotArea dataOnly="0" labelOnly="1" fieldPosition="0">
        <references count="1">
          <reference field="15" count="1">
            <x v="38"/>
          </reference>
        </references>
      </pivotArea>
    </format>
    <format dxfId="165">
      <pivotArea collapsedLevelsAreSubtotals="1" fieldPosition="0">
        <references count="1">
          <reference field="15" count="1">
            <x v="51"/>
          </reference>
        </references>
      </pivotArea>
    </format>
    <format dxfId="164">
      <pivotArea dataOnly="0" labelOnly="1" fieldPosition="0">
        <references count="1">
          <reference field="15" count="1">
            <x v="51"/>
          </reference>
        </references>
      </pivotArea>
    </format>
    <format dxfId="163">
      <pivotArea collapsedLevelsAreSubtotals="1" fieldPosition="0">
        <references count="1">
          <reference field="15" count="1">
            <x v="54"/>
          </reference>
        </references>
      </pivotArea>
    </format>
    <format dxfId="162">
      <pivotArea dataOnly="0" labelOnly="1" fieldPosition="0">
        <references count="1">
          <reference field="15" count="1">
            <x v="54"/>
          </reference>
        </references>
      </pivotArea>
    </format>
    <format dxfId="161">
      <pivotArea collapsedLevelsAreSubtotals="1" fieldPosition="0">
        <references count="1">
          <reference field="15" count="1">
            <x v="56"/>
          </reference>
        </references>
      </pivotArea>
    </format>
    <format dxfId="160">
      <pivotArea dataOnly="0" labelOnly="1" fieldPosition="0">
        <references count="1">
          <reference field="15" count="1">
            <x v="56"/>
          </reference>
        </references>
      </pivotArea>
    </format>
    <format dxfId="159">
      <pivotArea collapsedLevelsAreSubtotals="1" fieldPosition="0">
        <references count="1">
          <reference field="15" count="1">
            <x v="183"/>
          </reference>
        </references>
      </pivotArea>
    </format>
    <format dxfId="158">
      <pivotArea dataOnly="0" labelOnly="1" fieldPosition="0">
        <references count="1">
          <reference field="15" count="1">
            <x v="183"/>
          </reference>
        </references>
      </pivotArea>
    </format>
    <format dxfId="157">
      <pivotArea collapsedLevelsAreSubtotals="1" fieldPosition="0">
        <references count="1">
          <reference field="15" count="1">
            <x v="191"/>
          </reference>
        </references>
      </pivotArea>
    </format>
    <format dxfId="156">
      <pivotArea dataOnly="0" labelOnly="1" fieldPosition="0">
        <references count="1">
          <reference field="15" count="1">
            <x v="191"/>
          </reference>
        </references>
      </pivotArea>
    </format>
    <format dxfId="155">
      <pivotArea collapsedLevelsAreSubtotals="1" fieldPosition="0">
        <references count="1">
          <reference field="15" count="1">
            <x v="248"/>
          </reference>
        </references>
      </pivotArea>
    </format>
    <format dxfId="154">
      <pivotArea dataOnly="0" labelOnly="1" fieldPosition="0">
        <references count="1">
          <reference field="15" count="1">
            <x v="248"/>
          </reference>
        </references>
      </pivotArea>
    </format>
    <format dxfId="153">
      <pivotArea collapsedLevelsAreSubtotals="1" fieldPosition="0">
        <references count="1">
          <reference field="15" count="1">
            <x v="257"/>
          </reference>
        </references>
      </pivotArea>
    </format>
    <format dxfId="152">
      <pivotArea dataOnly="0" labelOnly="1" fieldPosition="0">
        <references count="1">
          <reference field="15" count="1">
            <x v="257"/>
          </reference>
        </references>
      </pivotArea>
    </format>
    <format dxfId="151">
      <pivotArea collapsedLevelsAreSubtotals="1" fieldPosition="0">
        <references count="1">
          <reference field="15" count="2">
            <x v="293"/>
            <x v="294"/>
          </reference>
        </references>
      </pivotArea>
    </format>
    <format dxfId="150">
      <pivotArea dataOnly="0" labelOnly="1" fieldPosition="0">
        <references count="1">
          <reference field="15" count="2">
            <x v="293"/>
            <x v="294"/>
          </reference>
        </references>
      </pivotArea>
    </format>
    <format dxfId="149">
      <pivotArea collapsedLevelsAreSubtotals="1" fieldPosition="0">
        <references count="1">
          <reference field="15" count="1">
            <x v="302"/>
          </reference>
        </references>
      </pivotArea>
    </format>
    <format dxfId="148">
      <pivotArea dataOnly="0" labelOnly="1" fieldPosition="0">
        <references count="1">
          <reference field="15" count="1">
            <x v="302"/>
          </reference>
        </references>
      </pivotArea>
    </format>
    <format dxfId="147">
      <pivotArea collapsedLevelsAreSubtotals="1" fieldPosition="0">
        <references count="1">
          <reference field="15" count="1">
            <x v="323"/>
          </reference>
        </references>
      </pivotArea>
    </format>
    <format dxfId="146">
      <pivotArea dataOnly="0" labelOnly="1" fieldPosition="0">
        <references count="1">
          <reference field="15" count="1">
            <x v="323"/>
          </reference>
        </references>
      </pivotArea>
    </format>
    <format dxfId="145">
      <pivotArea collapsedLevelsAreSubtotals="1" fieldPosition="0">
        <references count="1">
          <reference field="15" count="1">
            <x v="337"/>
          </reference>
        </references>
      </pivotArea>
    </format>
    <format dxfId="144">
      <pivotArea dataOnly="0" labelOnly="1" fieldPosition="0">
        <references count="1">
          <reference field="15" count="1">
            <x v="337"/>
          </reference>
        </references>
      </pivotArea>
    </format>
    <format dxfId="143">
      <pivotArea collapsedLevelsAreSubtotals="1" fieldPosition="0">
        <references count="1">
          <reference field="15" count="1">
            <x v="356"/>
          </reference>
        </references>
      </pivotArea>
    </format>
    <format dxfId="142">
      <pivotArea dataOnly="0" labelOnly="1" fieldPosition="0">
        <references count="1">
          <reference field="15" count="1">
            <x v="356"/>
          </reference>
        </references>
      </pivotArea>
    </format>
    <format dxfId="141">
      <pivotArea collapsedLevelsAreSubtotals="1" fieldPosition="0">
        <references count="1">
          <reference field="15" count="1">
            <x v="385"/>
          </reference>
        </references>
      </pivotArea>
    </format>
    <format dxfId="140">
      <pivotArea dataOnly="0" labelOnly="1" fieldPosition="0">
        <references count="1">
          <reference field="15" count="1">
            <x v="385"/>
          </reference>
        </references>
      </pivotArea>
    </format>
    <format dxfId="139">
      <pivotArea collapsedLevelsAreSubtotals="1" fieldPosition="0">
        <references count="1">
          <reference field="15" count="1">
            <x v="407"/>
          </reference>
        </references>
      </pivotArea>
    </format>
    <format dxfId="138">
      <pivotArea dataOnly="0" labelOnly="1" fieldPosition="0">
        <references count="1">
          <reference field="15" count="1">
            <x v="407"/>
          </reference>
        </references>
      </pivotArea>
    </format>
    <format dxfId="137">
      <pivotArea collapsedLevelsAreSubtotals="1" fieldPosition="0">
        <references count="1">
          <reference field="15" count="1">
            <x v="422"/>
          </reference>
        </references>
      </pivotArea>
    </format>
    <format dxfId="136">
      <pivotArea dataOnly="0" labelOnly="1" fieldPosition="0">
        <references count="1">
          <reference field="15" count="1">
            <x v="422"/>
          </reference>
        </references>
      </pivotArea>
    </format>
    <format dxfId="135">
      <pivotArea collapsedLevelsAreSubtotals="1" fieldPosition="0">
        <references count="1">
          <reference field="15" count="1">
            <x v="455"/>
          </reference>
        </references>
      </pivotArea>
    </format>
    <format dxfId="134">
      <pivotArea dataOnly="0" labelOnly="1" fieldPosition="0">
        <references count="1">
          <reference field="15" count="1">
            <x v="455"/>
          </reference>
        </references>
      </pivotArea>
    </format>
    <format dxfId="133">
      <pivotArea collapsedLevelsAreSubtotals="1" fieldPosition="0">
        <references count="1">
          <reference field="15" count="1">
            <x v="510"/>
          </reference>
        </references>
      </pivotArea>
    </format>
    <format dxfId="132">
      <pivotArea dataOnly="0" labelOnly="1" fieldPosition="0">
        <references count="1">
          <reference field="15" count="1">
            <x v="510"/>
          </reference>
        </references>
      </pivotArea>
    </format>
    <format dxfId="131">
      <pivotArea collapsedLevelsAreSubtotals="1" fieldPosition="0">
        <references count="1">
          <reference field="15" count="1">
            <x v="502"/>
          </reference>
        </references>
      </pivotArea>
    </format>
    <format dxfId="130">
      <pivotArea dataOnly="0" labelOnly="1" fieldPosition="0">
        <references count="1">
          <reference field="15" count="1">
            <x v="502"/>
          </reference>
        </references>
      </pivotArea>
    </format>
    <format dxfId="129">
      <pivotArea collapsedLevelsAreSubtotals="1" fieldPosition="0">
        <references count="1">
          <reference field="15" count="2">
            <x v="559"/>
            <x v="560"/>
          </reference>
        </references>
      </pivotArea>
    </format>
    <format dxfId="128">
      <pivotArea dataOnly="0" labelOnly="1" fieldPosition="0">
        <references count="1">
          <reference field="15" count="2">
            <x v="559"/>
            <x v="560"/>
          </reference>
        </references>
      </pivotArea>
    </format>
    <format dxfId="127">
      <pivotArea collapsedLevelsAreSubtotals="1" fieldPosition="0">
        <references count="1">
          <reference field="15" count="1">
            <x v="608"/>
          </reference>
        </references>
      </pivotArea>
    </format>
    <format dxfId="126">
      <pivotArea dataOnly="0" labelOnly="1" fieldPosition="0">
        <references count="1">
          <reference field="15" count="1">
            <x v="608"/>
          </reference>
        </references>
      </pivotArea>
    </format>
    <format dxfId="125">
      <pivotArea collapsedLevelsAreSubtotals="1" fieldPosition="0">
        <references count="1">
          <reference field="15" count="1">
            <x v="622"/>
          </reference>
        </references>
      </pivotArea>
    </format>
    <format dxfId="124">
      <pivotArea dataOnly="0" labelOnly="1" fieldPosition="0">
        <references count="1">
          <reference field="15" count="1">
            <x v="622"/>
          </reference>
        </references>
      </pivotArea>
    </format>
    <format dxfId="123">
      <pivotArea collapsedLevelsAreSubtotals="1" fieldPosition="0">
        <references count="1">
          <reference field="15" count="1">
            <x v="696"/>
          </reference>
        </references>
      </pivotArea>
    </format>
    <format dxfId="122">
      <pivotArea dataOnly="0" labelOnly="1" fieldPosition="0">
        <references count="1">
          <reference field="15" count="1">
            <x v="696"/>
          </reference>
        </references>
      </pivotArea>
    </format>
    <format dxfId="121">
      <pivotArea collapsedLevelsAreSubtotals="1" fieldPosition="0">
        <references count="1">
          <reference field="15" count="1">
            <x v="709"/>
          </reference>
        </references>
      </pivotArea>
    </format>
    <format dxfId="120">
      <pivotArea dataOnly="0" labelOnly="1" fieldPosition="0">
        <references count="1">
          <reference field="15" count="1">
            <x v="709"/>
          </reference>
        </references>
      </pivotArea>
    </format>
    <format dxfId="119">
      <pivotArea collapsedLevelsAreSubtotals="1" fieldPosition="0">
        <references count="1">
          <reference field="15" count="1">
            <x v="760"/>
          </reference>
        </references>
      </pivotArea>
    </format>
    <format dxfId="118">
      <pivotArea dataOnly="0" labelOnly="1" fieldPosition="0">
        <references count="1">
          <reference field="15" count="1">
            <x v="760"/>
          </reference>
        </references>
      </pivotArea>
    </format>
    <format dxfId="117">
      <pivotArea collapsedLevelsAreSubtotals="1" fieldPosition="0">
        <references count="1">
          <reference field="15" count="1">
            <x v="766"/>
          </reference>
        </references>
      </pivotArea>
    </format>
    <format dxfId="116">
      <pivotArea dataOnly="0" labelOnly="1" fieldPosition="0">
        <references count="1">
          <reference field="15" count="1">
            <x v="766"/>
          </reference>
        </references>
      </pivotArea>
    </format>
    <format dxfId="115">
      <pivotArea collapsedLevelsAreSubtotals="1" fieldPosition="0">
        <references count="1">
          <reference field="15" count="1">
            <x v="853"/>
          </reference>
        </references>
      </pivotArea>
    </format>
    <format dxfId="114">
      <pivotArea dataOnly="0" labelOnly="1" fieldPosition="0">
        <references count="1">
          <reference field="15" count="1">
            <x v="853"/>
          </reference>
        </references>
      </pivotArea>
    </format>
    <format dxfId="113">
      <pivotArea collapsedLevelsAreSubtotals="1" fieldPosition="0">
        <references count="1">
          <reference field="15" count="1">
            <x v="861"/>
          </reference>
        </references>
      </pivotArea>
    </format>
    <format dxfId="112">
      <pivotArea dataOnly="0" labelOnly="1" fieldPosition="0">
        <references count="1">
          <reference field="15" count="1">
            <x v="861"/>
          </reference>
        </references>
      </pivotArea>
    </format>
    <format dxfId="111">
      <pivotArea collapsedLevelsAreSubtotals="1" fieldPosition="0">
        <references count="1">
          <reference field="15" count="1">
            <x v="886"/>
          </reference>
        </references>
      </pivotArea>
    </format>
    <format dxfId="110">
      <pivotArea dataOnly="0" labelOnly="1" fieldPosition="0">
        <references count="1">
          <reference field="15" count="1">
            <x v="886"/>
          </reference>
        </references>
      </pivotArea>
    </format>
    <format dxfId="109">
      <pivotArea collapsedLevelsAreSubtotals="1" fieldPosition="0">
        <references count="1">
          <reference field="15" count="1">
            <x v="894"/>
          </reference>
        </references>
      </pivotArea>
    </format>
    <format dxfId="108">
      <pivotArea dataOnly="0" labelOnly="1" fieldPosition="0">
        <references count="1">
          <reference field="15" count="1">
            <x v="894"/>
          </reference>
        </references>
      </pivotArea>
    </format>
    <format dxfId="107">
      <pivotArea collapsedLevelsAreSubtotals="1" fieldPosition="0">
        <references count="1">
          <reference field="15" count="1">
            <x v="905"/>
          </reference>
        </references>
      </pivotArea>
    </format>
    <format dxfId="106">
      <pivotArea dataOnly="0" labelOnly="1" fieldPosition="0">
        <references count="1">
          <reference field="15" count="1">
            <x v="905"/>
          </reference>
        </references>
      </pivotArea>
    </format>
    <format dxfId="105">
      <pivotArea collapsedLevelsAreSubtotals="1" fieldPosition="0">
        <references count="1">
          <reference field="15" count="1">
            <x v="916"/>
          </reference>
        </references>
      </pivotArea>
    </format>
    <format dxfId="104">
      <pivotArea dataOnly="0" labelOnly="1" fieldPosition="0">
        <references count="1">
          <reference field="15" count="1">
            <x v="916"/>
          </reference>
        </references>
      </pivotArea>
    </format>
    <format dxfId="103">
      <pivotArea collapsedLevelsAreSubtotals="1" fieldPosition="0">
        <references count="1">
          <reference field="15" count="1">
            <x v="920"/>
          </reference>
        </references>
      </pivotArea>
    </format>
    <format dxfId="102">
      <pivotArea dataOnly="0" labelOnly="1" fieldPosition="0">
        <references count="1">
          <reference field="15" count="1">
            <x v="920"/>
          </reference>
        </references>
      </pivotArea>
    </format>
    <format dxfId="101">
      <pivotArea collapsedLevelsAreSubtotals="1" fieldPosition="0">
        <references count="1">
          <reference field="15" count="1">
            <x v="929"/>
          </reference>
        </references>
      </pivotArea>
    </format>
    <format dxfId="100">
      <pivotArea dataOnly="0" labelOnly="1" fieldPosition="0">
        <references count="1">
          <reference field="15" count="1">
            <x v="929"/>
          </reference>
        </references>
      </pivotArea>
    </format>
    <format dxfId="99">
      <pivotArea collapsedLevelsAreSubtotals="1" fieldPosition="0">
        <references count="1">
          <reference field="15" count="1">
            <x v="940"/>
          </reference>
        </references>
      </pivotArea>
    </format>
    <format dxfId="98">
      <pivotArea dataOnly="0" labelOnly="1" fieldPosition="0">
        <references count="1">
          <reference field="15" count="1">
            <x v="940"/>
          </reference>
        </references>
      </pivotArea>
    </format>
    <format dxfId="97">
      <pivotArea collapsedLevelsAreSubtotals="1" fieldPosition="0">
        <references count="1">
          <reference field="15" count="1">
            <x v="951"/>
          </reference>
        </references>
      </pivotArea>
    </format>
    <format dxfId="96">
      <pivotArea dataOnly="0" labelOnly="1" fieldPosition="0">
        <references count="1">
          <reference field="15" count="1">
            <x v="951"/>
          </reference>
        </references>
      </pivotArea>
    </format>
    <format dxfId="95">
      <pivotArea collapsedLevelsAreSubtotals="1" fieldPosition="0">
        <references count="1">
          <reference field="15" count="1">
            <x v="1007"/>
          </reference>
        </references>
      </pivotArea>
    </format>
    <format dxfId="94">
      <pivotArea dataOnly="0" labelOnly="1" fieldPosition="0">
        <references count="1">
          <reference field="15" count="1">
            <x v="1007"/>
          </reference>
        </references>
      </pivotArea>
    </format>
    <format dxfId="93">
      <pivotArea collapsedLevelsAreSubtotals="1" fieldPosition="0">
        <references count="1">
          <reference field="15" count="1">
            <x v="1017"/>
          </reference>
        </references>
      </pivotArea>
    </format>
    <format dxfId="92">
      <pivotArea dataOnly="0" labelOnly="1" fieldPosition="0">
        <references count="1">
          <reference field="15" count="1">
            <x v="1017"/>
          </reference>
        </references>
      </pivotArea>
    </format>
    <format dxfId="91">
      <pivotArea collapsedLevelsAreSubtotals="1" fieldPosition="0">
        <references count="1">
          <reference field="15" count="1">
            <x v="1022"/>
          </reference>
        </references>
      </pivotArea>
    </format>
    <format dxfId="90">
      <pivotArea dataOnly="0" labelOnly="1" fieldPosition="0">
        <references count="1">
          <reference field="15" count="1">
            <x v="1022"/>
          </reference>
        </references>
      </pivotArea>
    </format>
    <format dxfId="89">
      <pivotArea collapsedLevelsAreSubtotals="1" fieldPosition="0">
        <references count="1">
          <reference field="15" count="1">
            <x v="1037"/>
          </reference>
        </references>
      </pivotArea>
    </format>
    <format dxfId="88">
      <pivotArea dataOnly="0" labelOnly="1" fieldPosition="0">
        <references count="1">
          <reference field="15" count="1">
            <x v="1037"/>
          </reference>
        </references>
      </pivotArea>
    </format>
    <format dxfId="87">
      <pivotArea collapsedLevelsAreSubtotals="1" fieldPosition="0">
        <references count="1">
          <reference field="15" count="1">
            <x v="1065"/>
          </reference>
        </references>
      </pivotArea>
    </format>
    <format dxfId="86">
      <pivotArea dataOnly="0" labelOnly="1" fieldPosition="0">
        <references count="1">
          <reference field="15" count="1">
            <x v="1065"/>
          </reference>
        </references>
      </pivotArea>
    </format>
    <format dxfId="85">
      <pivotArea collapsedLevelsAreSubtotals="1" fieldPosition="0">
        <references count="1">
          <reference field="15" count="1">
            <x v="1077"/>
          </reference>
        </references>
      </pivotArea>
    </format>
    <format dxfId="84">
      <pivotArea dataOnly="0" labelOnly="1" fieldPosition="0">
        <references count="1">
          <reference field="15" count="1">
            <x v="1077"/>
          </reference>
        </references>
      </pivotArea>
    </format>
    <format dxfId="83">
      <pivotArea collapsedLevelsAreSubtotals="1" fieldPosition="0">
        <references count="1">
          <reference field="15" count="1">
            <x v="1079"/>
          </reference>
        </references>
      </pivotArea>
    </format>
    <format dxfId="82">
      <pivotArea dataOnly="0" labelOnly="1" fieldPosition="0">
        <references count="1">
          <reference field="15" count="1">
            <x v="1079"/>
          </reference>
        </references>
      </pivotArea>
    </format>
    <format dxfId="81">
      <pivotArea collapsedLevelsAreSubtotals="1" fieldPosition="0">
        <references count="1">
          <reference field="15" count="1">
            <x v="1101"/>
          </reference>
        </references>
      </pivotArea>
    </format>
    <format dxfId="80">
      <pivotArea dataOnly="0" labelOnly="1" fieldPosition="0">
        <references count="1">
          <reference field="15" count="1">
            <x v="1101"/>
          </reference>
        </references>
      </pivotArea>
    </format>
    <format dxfId="79">
      <pivotArea collapsedLevelsAreSubtotals="1" fieldPosition="0">
        <references count="1">
          <reference field="15" count="1">
            <x v="1138"/>
          </reference>
        </references>
      </pivotArea>
    </format>
    <format dxfId="78">
      <pivotArea dataOnly="0" labelOnly="1" fieldPosition="0">
        <references count="1">
          <reference field="15" count="1">
            <x v="1138"/>
          </reference>
        </references>
      </pivotArea>
    </format>
    <format dxfId="77">
      <pivotArea collapsedLevelsAreSubtotals="1" fieldPosition="0">
        <references count="1">
          <reference field="15" count="1">
            <x v="1181"/>
          </reference>
        </references>
      </pivotArea>
    </format>
    <format dxfId="76">
      <pivotArea dataOnly="0" labelOnly="1" fieldPosition="0">
        <references count="1">
          <reference field="15" count="1">
            <x v="1181"/>
          </reference>
        </references>
      </pivotArea>
    </format>
    <format dxfId="75">
      <pivotArea collapsedLevelsAreSubtotals="1" fieldPosition="0">
        <references count="1">
          <reference field="15" count="1">
            <x v="1207"/>
          </reference>
        </references>
      </pivotArea>
    </format>
    <format dxfId="74">
      <pivotArea dataOnly="0" labelOnly="1" fieldPosition="0">
        <references count="1">
          <reference field="15" count="1">
            <x v="1207"/>
          </reference>
        </references>
      </pivotArea>
    </format>
    <format dxfId="73">
      <pivotArea collapsedLevelsAreSubtotals="1" fieldPosition="0">
        <references count="1">
          <reference field="15" count="1">
            <x v="1233"/>
          </reference>
        </references>
      </pivotArea>
    </format>
    <format dxfId="72">
      <pivotArea dataOnly="0" labelOnly="1" fieldPosition="0">
        <references count="1">
          <reference field="15" count="1">
            <x v="1233"/>
          </reference>
        </references>
      </pivotArea>
    </format>
    <format dxfId="71">
      <pivotArea collapsedLevelsAreSubtotals="1" fieldPosition="0">
        <references count="1">
          <reference field="15" count="1">
            <x v="1267"/>
          </reference>
        </references>
      </pivotArea>
    </format>
    <format dxfId="70">
      <pivotArea dataOnly="0" labelOnly="1" fieldPosition="0">
        <references count="1">
          <reference field="15" count="1">
            <x v="1267"/>
          </reference>
        </references>
      </pivotArea>
    </format>
    <format dxfId="69">
      <pivotArea collapsedLevelsAreSubtotals="1" fieldPosition="0">
        <references count="1">
          <reference field="15" count="1">
            <x v="1309"/>
          </reference>
        </references>
      </pivotArea>
    </format>
    <format dxfId="68">
      <pivotArea dataOnly="0" labelOnly="1" fieldPosition="0">
        <references count="1">
          <reference field="15" count="1">
            <x v="1309"/>
          </reference>
        </references>
      </pivotArea>
    </format>
    <format dxfId="67">
      <pivotArea collapsedLevelsAreSubtotals="1" fieldPosition="0">
        <references count="1">
          <reference field="15" count="1">
            <x v="1318"/>
          </reference>
        </references>
      </pivotArea>
    </format>
    <format dxfId="66">
      <pivotArea dataOnly="0" labelOnly="1" fieldPosition="0">
        <references count="1">
          <reference field="15" count="1">
            <x v="1318"/>
          </reference>
        </references>
      </pivotArea>
    </format>
    <format dxfId="65">
      <pivotArea collapsedLevelsAreSubtotals="1" fieldPosition="0">
        <references count="1">
          <reference field="15" count="1">
            <x v="1417"/>
          </reference>
        </references>
      </pivotArea>
    </format>
    <format dxfId="64">
      <pivotArea dataOnly="0" labelOnly="1" fieldPosition="0">
        <references count="1">
          <reference field="15" count="1">
            <x v="1417"/>
          </reference>
        </references>
      </pivotArea>
    </format>
    <format dxfId="63">
      <pivotArea collapsedLevelsAreSubtotals="1" fieldPosition="0">
        <references count="1">
          <reference field="15" count="1">
            <x v="1425"/>
          </reference>
        </references>
      </pivotArea>
    </format>
    <format dxfId="62">
      <pivotArea dataOnly="0" labelOnly="1" fieldPosition="0">
        <references count="1">
          <reference field="15" count="1">
            <x v="1425"/>
          </reference>
        </references>
      </pivotArea>
    </format>
    <format dxfId="61">
      <pivotArea collapsedLevelsAreSubtotals="1" fieldPosition="0">
        <references count="1">
          <reference field="15" count="1">
            <x v="1442"/>
          </reference>
        </references>
      </pivotArea>
    </format>
    <format dxfId="60">
      <pivotArea dataOnly="0" labelOnly="1" fieldPosition="0">
        <references count="1">
          <reference field="15" count="1">
            <x v="1442"/>
          </reference>
        </references>
      </pivotArea>
    </format>
    <format dxfId="59">
      <pivotArea collapsedLevelsAreSubtotals="1" fieldPosition="0">
        <references count="1">
          <reference field="15" count="1">
            <x v="1455"/>
          </reference>
        </references>
      </pivotArea>
    </format>
    <format dxfId="58">
      <pivotArea dataOnly="0" labelOnly="1" fieldPosition="0">
        <references count="1">
          <reference field="15" count="1">
            <x v="1455"/>
          </reference>
        </references>
      </pivotArea>
    </format>
    <format dxfId="57">
      <pivotArea collapsedLevelsAreSubtotals="1" fieldPosition="0">
        <references count="1">
          <reference field="15" count="1">
            <x v="1481"/>
          </reference>
        </references>
      </pivotArea>
    </format>
    <format dxfId="56">
      <pivotArea dataOnly="0" labelOnly="1" fieldPosition="0">
        <references count="1">
          <reference field="15" count="1">
            <x v="1481"/>
          </reference>
        </references>
      </pivotArea>
    </format>
    <format dxfId="55">
      <pivotArea collapsedLevelsAreSubtotals="1" fieldPosition="0">
        <references count="1">
          <reference field="15" count="1">
            <x v="1492"/>
          </reference>
        </references>
      </pivotArea>
    </format>
    <format dxfId="54">
      <pivotArea dataOnly="0" labelOnly="1" fieldPosition="0">
        <references count="1">
          <reference field="15" count="1">
            <x v="1492"/>
          </reference>
        </references>
      </pivotArea>
    </format>
    <format dxfId="53">
      <pivotArea collapsedLevelsAreSubtotals="1" fieldPosition="0">
        <references count="1">
          <reference field="15" count="1">
            <x v="1582"/>
          </reference>
        </references>
      </pivotArea>
    </format>
    <format dxfId="52">
      <pivotArea dataOnly="0" labelOnly="1" fieldPosition="0">
        <references count="1">
          <reference field="15" count="1">
            <x v="1582"/>
          </reference>
        </references>
      </pivotArea>
    </format>
    <format dxfId="51">
      <pivotArea collapsedLevelsAreSubtotals="1" fieldPosition="0">
        <references count="1">
          <reference field="15" count="1">
            <x v="1590"/>
          </reference>
        </references>
      </pivotArea>
    </format>
    <format dxfId="50">
      <pivotArea dataOnly="0" labelOnly="1" fieldPosition="0">
        <references count="1">
          <reference field="15" count="1">
            <x v="1590"/>
          </reference>
        </references>
      </pivotArea>
    </format>
    <format dxfId="49">
      <pivotArea collapsedLevelsAreSubtotals="1" fieldPosition="0">
        <references count="1">
          <reference field="15" count="1">
            <x v="1613"/>
          </reference>
        </references>
      </pivotArea>
    </format>
    <format dxfId="48">
      <pivotArea dataOnly="0" labelOnly="1" fieldPosition="0">
        <references count="1">
          <reference field="15" count="1">
            <x v="1613"/>
          </reference>
        </references>
      </pivotArea>
    </format>
    <format dxfId="47">
      <pivotArea collapsedLevelsAreSubtotals="1" fieldPosition="0">
        <references count="1">
          <reference field="15" count="1">
            <x v="1614"/>
          </reference>
        </references>
      </pivotArea>
    </format>
    <format dxfId="46">
      <pivotArea dataOnly="0" labelOnly="1" fieldPosition="0">
        <references count="1">
          <reference field="15" count="1">
            <x v="1614"/>
          </reference>
        </references>
      </pivotArea>
    </format>
    <format dxfId="45">
      <pivotArea collapsedLevelsAreSubtotals="1" fieldPosition="0">
        <references count="1">
          <reference field="15" count="1">
            <x v="1662"/>
          </reference>
        </references>
      </pivotArea>
    </format>
    <format dxfId="44">
      <pivotArea dataOnly="0" labelOnly="1" fieldPosition="0">
        <references count="1">
          <reference field="15" count="1">
            <x v="1662"/>
          </reference>
        </references>
      </pivotArea>
    </format>
    <format dxfId="43">
      <pivotArea collapsedLevelsAreSubtotals="1" fieldPosition="0">
        <references count="1">
          <reference field="15" count="1">
            <x v="1699"/>
          </reference>
        </references>
      </pivotArea>
    </format>
    <format dxfId="42">
      <pivotArea dataOnly="0" labelOnly="1" fieldPosition="0">
        <references count="1">
          <reference field="15" count="1">
            <x v="1699"/>
          </reference>
        </references>
      </pivotArea>
    </format>
    <format dxfId="41">
      <pivotArea collapsedLevelsAreSubtotals="1" fieldPosition="0">
        <references count="1">
          <reference field="15" count="1">
            <x v="1720"/>
          </reference>
        </references>
      </pivotArea>
    </format>
    <format dxfId="40">
      <pivotArea dataOnly="0" labelOnly="1" fieldPosition="0">
        <references count="1">
          <reference field="15" count="1">
            <x v="1720"/>
          </reference>
        </references>
      </pivotArea>
    </format>
    <format dxfId="39">
      <pivotArea collapsedLevelsAreSubtotals="1" fieldPosition="0">
        <references count="1">
          <reference field="15" count="1">
            <x v="1783"/>
          </reference>
        </references>
      </pivotArea>
    </format>
    <format dxfId="38">
      <pivotArea dataOnly="0" labelOnly="1" fieldPosition="0">
        <references count="1">
          <reference field="15" count="1">
            <x v="1783"/>
          </reference>
        </references>
      </pivotArea>
    </format>
    <format dxfId="37">
      <pivotArea collapsedLevelsAreSubtotals="1" fieldPosition="0">
        <references count="1">
          <reference field="15" count="1">
            <x v="1798"/>
          </reference>
        </references>
      </pivotArea>
    </format>
    <format dxfId="36">
      <pivotArea dataOnly="0" labelOnly="1" fieldPosition="0">
        <references count="1">
          <reference field="15" count="1">
            <x v="1798"/>
          </reference>
        </references>
      </pivotArea>
    </format>
    <format dxfId="35">
      <pivotArea collapsedLevelsAreSubtotals="1" fieldPosition="0">
        <references count="1">
          <reference field="15" count="1">
            <x v="1821"/>
          </reference>
        </references>
      </pivotArea>
    </format>
    <format dxfId="34">
      <pivotArea dataOnly="0" labelOnly="1" fieldPosition="0">
        <references count="1">
          <reference field="15" count="1">
            <x v="1821"/>
          </reference>
        </references>
      </pivotArea>
    </format>
    <format dxfId="33">
      <pivotArea collapsedLevelsAreSubtotals="1" fieldPosition="0">
        <references count="1">
          <reference field="15" count="1">
            <x v="1822"/>
          </reference>
        </references>
      </pivotArea>
    </format>
    <format dxfId="32">
      <pivotArea dataOnly="0" labelOnly="1" fieldPosition="0">
        <references count="1">
          <reference field="15" count="1">
            <x v="1822"/>
          </reference>
        </references>
      </pivotArea>
    </format>
    <format dxfId="31">
      <pivotArea collapsedLevelsAreSubtotals="1" fieldPosition="0">
        <references count="1">
          <reference field="15" count="1">
            <x v="1829"/>
          </reference>
        </references>
      </pivotArea>
    </format>
    <format dxfId="30">
      <pivotArea dataOnly="0" labelOnly="1" fieldPosition="0">
        <references count="1">
          <reference field="15" count="1">
            <x v="1829"/>
          </reference>
        </references>
      </pivotArea>
    </format>
    <format dxfId="29">
      <pivotArea collapsedLevelsAreSubtotals="1" fieldPosition="0">
        <references count="1">
          <reference field="15" count="1">
            <x v="1869"/>
          </reference>
        </references>
      </pivotArea>
    </format>
    <format dxfId="28">
      <pivotArea dataOnly="0" labelOnly="1" fieldPosition="0">
        <references count="1">
          <reference field="15" count="1">
            <x v="1869"/>
          </reference>
        </references>
      </pivotArea>
    </format>
    <format dxfId="27">
      <pivotArea collapsedLevelsAreSubtotals="1" fieldPosition="0">
        <references count="1">
          <reference field="15" count="1">
            <x v="1876"/>
          </reference>
        </references>
      </pivotArea>
    </format>
    <format dxfId="26">
      <pivotArea dataOnly="0" labelOnly="1" fieldPosition="0">
        <references count="1">
          <reference field="15" count="1">
            <x v="1876"/>
          </reference>
        </references>
      </pivotArea>
    </format>
    <format dxfId="25">
      <pivotArea collapsedLevelsAreSubtotals="1" fieldPosition="0">
        <references count="1">
          <reference field="15" count="1">
            <x v="1881"/>
          </reference>
        </references>
      </pivotArea>
    </format>
    <format dxfId="24">
      <pivotArea dataOnly="0" labelOnly="1" fieldPosition="0">
        <references count="1">
          <reference field="15" count="1">
            <x v="1881"/>
          </reference>
        </references>
      </pivotArea>
    </format>
    <format dxfId="23">
      <pivotArea collapsedLevelsAreSubtotals="1" fieldPosition="0">
        <references count="1">
          <reference field="15" count="1">
            <x v="1904"/>
          </reference>
        </references>
      </pivotArea>
    </format>
    <format dxfId="22">
      <pivotArea dataOnly="0" labelOnly="1" fieldPosition="0">
        <references count="1">
          <reference field="15" count="1">
            <x v="1904"/>
          </reference>
        </references>
      </pivotArea>
    </format>
    <format dxfId="21">
      <pivotArea collapsedLevelsAreSubtotals="1" fieldPosition="0">
        <references count="1">
          <reference field="15" count="1">
            <x v="1908"/>
          </reference>
        </references>
      </pivotArea>
    </format>
    <format dxfId="20">
      <pivotArea dataOnly="0" labelOnly="1" fieldPosition="0">
        <references count="1">
          <reference field="15" count="1">
            <x v="1908"/>
          </reference>
        </references>
      </pivotArea>
    </format>
    <format dxfId="19">
      <pivotArea collapsedLevelsAreSubtotals="1" fieldPosition="0">
        <references count="1">
          <reference field="15" count="1">
            <x v="2037"/>
          </reference>
        </references>
      </pivotArea>
    </format>
    <format dxfId="18">
      <pivotArea dataOnly="0" labelOnly="1" fieldPosition="0">
        <references count="1">
          <reference field="15" count="1">
            <x v="2037"/>
          </reference>
        </references>
      </pivotArea>
    </format>
    <format dxfId="17">
      <pivotArea collapsedLevelsAreSubtotals="1" fieldPosition="0">
        <references count="1">
          <reference field="15" count="1">
            <x v="2067"/>
          </reference>
        </references>
      </pivotArea>
    </format>
    <format dxfId="16">
      <pivotArea dataOnly="0" labelOnly="1" fieldPosition="0">
        <references count="1">
          <reference field="15" count="1">
            <x v="2067"/>
          </reference>
        </references>
      </pivotArea>
    </format>
    <format dxfId="15">
      <pivotArea collapsedLevelsAreSubtotals="1" fieldPosition="0">
        <references count="1">
          <reference field="15" count="1">
            <x v="2150"/>
          </reference>
        </references>
      </pivotArea>
    </format>
    <format dxfId="14">
      <pivotArea dataOnly="0" labelOnly="1" fieldPosition="0">
        <references count="1">
          <reference field="15" count="1">
            <x v="2150"/>
          </reference>
        </references>
      </pivotArea>
    </format>
    <format dxfId="13">
      <pivotArea collapsedLevelsAreSubtotals="1" fieldPosition="0">
        <references count="1">
          <reference field="15" count="1">
            <x v="2153"/>
          </reference>
        </references>
      </pivotArea>
    </format>
    <format dxfId="12">
      <pivotArea dataOnly="0" labelOnly="1" fieldPosition="0">
        <references count="1">
          <reference field="15" count="1">
            <x v="2153"/>
          </reference>
        </references>
      </pivotArea>
    </format>
    <format dxfId="11">
      <pivotArea collapsedLevelsAreSubtotals="1" fieldPosition="0">
        <references count="1">
          <reference field="15" count="1">
            <x v="2164"/>
          </reference>
        </references>
      </pivotArea>
    </format>
    <format dxfId="10">
      <pivotArea dataOnly="0" labelOnly="1" fieldPosition="0">
        <references count="1">
          <reference field="15" count="1">
            <x v="2164"/>
          </reference>
        </references>
      </pivotArea>
    </format>
    <format dxfId="9">
      <pivotArea collapsedLevelsAreSubtotals="1" fieldPosition="0">
        <references count="1">
          <reference field="15" count="1">
            <x v="2212"/>
          </reference>
        </references>
      </pivotArea>
    </format>
    <format dxfId="8">
      <pivotArea dataOnly="0" labelOnly="1" fieldPosition="0">
        <references count="1">
          <reference field="15" count="1">
            <x v="2212"/>
          </reference>
        </references>
      </pivotArea>
    </format>
    <format dxfId="7">
      <pivotArea collapsedLevelsAreSubtotals="1" fieldPosition="0">
        <references count="1">
          <reference field="15" count="1">
            <x v="2214"/>
          </reference>
        </references>
      </pivotArea>
    </format>
    <format dxfId="6">
      <pivotArea dataOnly="0" labelOnly="1" fieldPosition="0">
        <references count="1">
          <reference field="15" count="1">
            <x v="2214"/>
          </reference>
        </references>
      </pivotArea>
    </format>
    <format dxfId="5">
      <pivotArea collapsedLevelsAreSubtotals="1" fieldPosition="0">
        <references count="1">
          <reference field="15" count="1">
            <x v="2235"/>
          </reference>
        </references>
      </pivotArea>
    </format>
    <format dxfId="4">
      <pivotArea dataOnly="0" labelOnly="1" fieldPosition="0">
        <references count="1">
          <reference field="15" count="1">
            <x v="2235"/>
          </reference>
        </references>
      </pivotArea>
    </format>
    <format dxfId="3">
      <pivotArea collapsedLevelsAreSubtotals="1" fieldPosition="0">
        <references count="1">
          <reference field="15" count="1">
            <x v="2237"/>
          </reference>
        </references>
      </pivotArea>
    </format>
    <format dxfId="2">
      <pivotArea dataOnly="0" labelOnly="1" fieldPosition="0">
        <references count="1">
          <reference field="15" count="1">
            <x v="2237"/>
          </reference>
        </references>
      </pivotArea>
    </format>
    <format dxfId="1">
      <pivotArea collapsedLevelsAreSubtotals="1" fieldPosition="0">
        <references count="1">
          <reference field="15" count="1">
            <x v="1966"/>
          </reference>
        </references>
      </pivotArea>
    </format>
    <format dxfId="0">
      <pivotArea dataOnly="0" labelOnly="1" fieldPosition="0">
        <references count="1">
          <reference field="15" count="1">
            <x v="196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5151"/>
  <sheetViews>
    <sheetView topLeftCell="F1" zoomScale="182" zoomScaleNormal="182" workbookViewId="0">
      <selection activeCell="B8" sqref="B8"/>
    </sheetView>
  </sheetViews>
  <sheetFormatPr baseColWidth="10" defaultRowHeight="16" x14ac:dyDescent="0.2"/>
  <cols>
    <col min="2" max="2" width="37.1640625" customWidth="1"/>
    <col min="4" max="4" width="10.83203125" customWidth="1"/>
    <col min="5" max="5" width="15.5" customWidth="1"/>
    <col min="6" max="6" width="16.6640625" customWidth="1"/>
    <col min="7" max="7" width="15.1640625" customWidth="1"/>
    <col min="8" max="8" width="10.83203125" customWidth="1"/>
    <col min="9" max="9" width="29" customWidth="1"/>
    <col min="10" max="12" width="10.83203125" customWidth="1"/>
    <col min="13" max="13" width="35.1640625" customWidth="1"/>
    <col min="14" max="14" width="30.6640625" customWidth="1"/>
    <col min="15" max="15" width="34.83203125" customWidth="1"/>
    <col min="16" max="16" width="26.83203125" customWidth="1"/>
    <col min="17" max="17" width="44.83203125" bestFit="1" customWidth="1"/>
    <col min="18" max="18" width="10.83203125" customWidth="1"/>
    <col min="19" max="19" width="23.1640625" customWidth="1"/>
    <col min="20" max="21" width="10.83203125" customWidth="1"/>
    <col min="22" max="22" width="30.6640625" customWidth="1"/>
    <col min="23" max="23" width="22.5" style="3" customWidth="1"/>
    <col min="24" max="24" width="34.6640625" style="13" customWidth="1"/>
    <col min="25" max="25" width="20.33203125" style="3" bestFit="1" customWidth="1"/>
    <col min="26" max="26" width="26.6640625" style="13" customWidth="1"/>
    <col min="27" max="27" width="27.33203125" style="3" customWidth="1"/>
    <col min="28" max="28" width="20.5" bestFit="1" customWidth="1"/>
    <col min="31" max="31" width="13.5" customWidth="1"/>
    <col min="35" max="35" width="18.5" customWidth="1"/>
  </cols>
  <sheetData>
    <row r="1" spans="1:28" x14ac:dyDescent="0.2">
      <c r="A1" t="s">
        <v>0</v>
      </c>
      <c r="B1" t="s">
        <v>1</v>
      </c>
      <c r="C1" t="s">
        <v>2</v>
      </c>
      <c r="D1" t="s">
        <v>3</v>
      </c>
      <c r="E1" t="s">
        <v>44100</v>
      </c>
      <c r="F1" t="s">
        <v>44101</v>
      </c>
      <c r="G1" t="s">
        <v>44102</v>
      </c>
      <c r="H1" t="s">
        <v>5</v>
      </c>
      <c r="I1" t="s">
        <v>6</v>
      </c>
      <c r="J1" t="s">
        <v>7</v>
      </c>
      <c r="K1" t="s">
        <v>8</v>
      </c>
      <c r="L1" t="s">
        <v>9</v>
      </c>
      <c r="M1" t="s">
        <v>10</v>
      </c>
      <c r="N1" t="s">
        <v>11</v>
      </c>
      <c r="O1" t="s">
        <v>12</v>
      </c>
      <c r="P1" t="s">
        <v>13</v>
      </c>
      <c r="Q1" t="s">
        <v>14</v>
      </c>
      <c r="R1" t="s">
        <v>15</v>
      </c>
      <c r="S1" t="s">
        <v>16</v>
      </c>
      <c r="T1" t="s">
        <v>17</v>
      </c>
      <c r="U1" t="s">
        <v>18</v>
      </c>
      <c r="V1" t="s">
        <v>44060</v>
      </c>
      <c r="W1" s="3" t="s">
        <v>19</v>
      </c>
      <c r="X1" s="13" t="s">
        <v>44098</v>
      </c>
      <c r="Y1" s="3" t="s">
        <v>20</v>
      </c>
      <c r="Z1" s="13" t="s">
        <v>44099</v>
      </c>
      <c r="AA1" s="3" t="s">
        <v>21</v>
      </c>
      <c r="AB1" t="s">
        <v>22</v>
      </c>
    </row>
    <row r="2" spans="1:28" x14ac:dyDescent="0.2">
      <c r="A2" t="s">
        <v>16189</v>
      </c>
      <c r="B2" t="s">
        <v>16190</v>
      </c>
      <c r="C2">
        <v>2013</v>
      </c>
      <c r="D2" s="1">
        <v>41279</v>
      </c>
      <c r="E2" t="s">
        <v>1045</v>
      </c>
      <c r="F2" t="s">
        <v>44032</v>
      </c>
      <c r="G2" t="s">
        <v>44036</v>
      </c>
      <c r="H2">
        <v>90</v>
      </c>
      <c r="I2" t="s">
        <v>25</v>
      </c>
      <c r="J2" t="s">
        <v>26</v>
      </c>
      <c r="M2" t="s">
        <v>16191</v>
      </c>
      <c r="N2" t="s">
        <v>16192</v>
      </c>
      <c r="O2" t="s">
        <v>16193</v>
      </c>
      <c r="P2" t="s">
        <v>16194</v>
      </c>
      <c r="Q2" t="s">
        <v>16195</v>
      </c>
      <c r="R2" t="s">
        <v>16196</v>
      </c>
      <c r="S2" t="s">
        <v>16197</v>
      </c>
      <c r="T2">
        <v>5.7</v>
      </c>
      <c r="U2">
        <v>10565</v>
      </c>
      <c r="V2" s="12">
        <f>W2*1.11098185502045</f>
        <v>2777454.6375511251</v>
      </c>
      <c r="W2" s="3">
        <v>2500000</v>
      </c>
      <c r="X2" s="13">
        <f>Y2*1.11098185502045</f>
        <v>736.58096987855834</v>
      </c>
      <c r="Y2" s="3">
        <v>663</v>
      </c>
      <c r="Z2" s="13">
        <f>AA2*1.11098185502045</f>
        <v>736.58096987855834</v>
      </c>
      <c r="AA2" s="3">
        <v>663</v>
      </c>
      <c r="AB2">
        <v>36</v>
      </c>
    </row>
    <row r="3" spans="1:28" hidden="1" x14ac:dyDescent="0.2">
      <c r="A3" t="s">
        <v>28575</v>
      </c>
      <c r="B3" t="s">
        <v>28576</v>
      </c>
      <c r="C3">
        <v>2011</v>
      </c>
      <c r="D3" t="s">
        <v>28015</v>
      </c>
      <c r="E3" t="s">
        <v>3496</v>
      </c>
      <c r="F3" t="s">
        <v>44045</v>
      </c>
      <c r="G3" t="s">
        <v>44042</v>
      </c>
      <c r="H3">
        <v>90</v>
      </c>
      <c r="I3" t="s">
        <v>1831</v>
      </c>
      <c r="J3" t="s">
        <v>26</v>
      </c>
      <c r="M3" t="s">
        <v>28577</v>
      </c>
      <c r="N3" t="s">
        <v>28578</v>
      </c>
      <c r="O3" t="s">
        <v>28579</v>
      </c>
      <c r="P3" t="s">
        <v>28580</v>
      </c>
      <c r="Q3" t="s">
        <v>28581</v>
      </c>
      <c r="R3" t="s">
        <v>28582</v>
      </c>
      <c r="S3" t="s">
        <v>28583</v>
      </c>
      <c r="T3">
        <v>5.9</v>
      </c>
      <c r="U3">
        <v>19103</v>
      </c>
      <c r="V3" s="12">
        <f>W3*1.1505830469594</f>
        <v>155328.71133951901</v>
      </c>
      <c r="W3" s="3">
        <v>135000</v>
      </c>
      <c r="X3" s="13">
        <f>Y3*1.1505830469594</f>
        <v>1762.6932279418008</v>
      </c>
      <c r="Y3" s="3">
        <v>1532</v>
      </c>
      <c r="Z3" s="13">
        <f>AA3*1.1505830469594</f>
        <v>1762.6932279418008</v>
      </c>
      <c r="AA3" s="3">
        <v>1532</v>
      </c>
      <c r="AB3">
        <v>136</v>
      </c>
    </row>
    <row r="4" spans="1:28" hidden="1" x14ac:dyDescent="0.2">
      <c r="A4" t="s">
        <v>1981</v>
      </c>
      <c r="B4" t="s">
        <v>1982</v>
      </c>
      <c r="C4">
        <v>2000</v>
      </c>
      <c r="D4" s="1">
        <v>37200</v>
      </c>
      <c r="E4" t="s">
        <v>176</v>
      </c>
      <c r="F4" t="s">
        <v>44034</v>
      </c>
      <c r="G4" t="s">
        <v>44046</v>
      </c>
      <c r="H4">
        <v>108</v>
      </c>
      <c r="I4" t="s">
        <v>1983</v>
      </c>
      <c r="J4" t="s">
        <v>26</v>
      </c>
      <c r="M4" t="s">
        <v>1984</v>
      </c>
      <c r="N4" t="s">
        <v>1985</v>
      </c>
      <c r="O4" t="s">
        <v>1986</v>
      </c>
      <c r="P4" t="s">
        <v>1987</v>
      </c>
      <c r="Q4" t="s">
        <v>1988</v>
      </c>
      <c r="R4" t="s">
        <v>1989</v>
      </c>
      <c r="S4" t="s">
        <v>1990</v>
      </c>
      <c r="T4">
        <v>6.8</v>
      </c>
      <c r="U4">
        <v>40897</v>
      </c>
      <c r="V4" s="12">
        <f>W4*1.5029674796748</f>
        <v>7514837.3983740006</v>
      </c>
      <c r="W4" s="3">
        <v>5000000</v>
      </c>
      <c r="X4" s="13">
        <f>Y4*1.5029674796748</f>
        <v>3838.5789430894392</v>
      </c>
      <c r="Y4" s="3">
        <v>2554</v>
      </c>
      <c r="Z4" s="13">
        <f>AA4*1.5029674796748</f>
        <v>3838.5789430894392</v>
      </c>
      <c r="AA4" s="3">
        <v>2554</v>
      </c>
      <c r="AB4">
        <v>340</v>
      </c>
    </row>
    <row r="5" spans="1:28" x14ac:dyDescent="0.2">
      <c r="A5" t="s">
        <v>25921</v>
      </c>
      <c r="B5" t="s">
        <v>25922</v>
      </c>
      <c r="C5">
        <v>2015</v>
      </c>
      <c r="D5" t="s">
        <v>25923</v>
      </c>
      <c r="E5" t="s">
        <v>3496</v>
      </c>
      <c r="F5" t="s">
        <v>44045</v>
      </c>
      <c r="G5" t="s">
        <v>44033</v>
      </c>
      <c r="H5">
        <v>91</v>
      </c>
      <c r="I5" t="s">
        <v>25</v>
      </c>
      <c r="J5" t="s">
        <v>26</v>
      </c>
      <c r="M5" t="s">
        <v>21726</v>
      </c>
      <c r="N5" t="s">
        <v>25924</v>
      </c>
      <c r="O5" t="s">
        <v>25925</v>
      </c>
      <c r="P5" t="s">
        <v>25926</v>
      </c>
      <c r="Q5" t="s">
        <v>25927</v>
      </c>
      <c r="R5" t="s">
        <v>25928</v>
      </c>
      <c r="S5" t="s">
        <v>25929</v>
      </c>
      <c r="T5">
        <v>4.2</v>
      </c>
      <c r="U5">
        <v>12920</v>
      </c>
      <c r="V5" s="12">
        <f>W5*1.09195121025074</f>
        <v>5459756.0512537006</v>
      </c>
      <c r="W5" s="3">
        <v>5000000</v>
      </c>
      <c r="X5" s="13">
        <f>Y5*1.09195121025074</f>
        <v>8250.7833446545919</v>
      </c>
      <c r="Y5" s="3">
        <v>7556</v>
      </c>
      <c r="Z5" s="13">
        <f>AA5*1.09195121025074</f>
        <v>8250.7833446545919</v>
      </c>
      <c r="AA5" s="3">
        <v>7556</v>
      </c>
      <c r="AB5">
        <v>105</v>
      </c>
    </row>
    <row r="6" spans="1:28" hidden="1" x14ac:dyDescent="0.2">
      <c r="A6" t="s">
        <v>3237</v>
      </c>
      <c r="B6" t="s">
        <v>3238</v>
      </c>
      <c r="C6">
        <v>2000</v>
      </c>
      <c r="D6" s="1">
        <v>37175</v>
      </c>
      <c r="E6" t="s">
        <v>44035</v>
      </c>
      <c r="F6" t="s">
        <v>44032</v>
      </c>
      <c r="G6" t="s">
        <v>44036</v>
      </c>
      <c r="H6">
        <v>133</v>
      </c>
      <c r="I6" t="s">
        <v>2371</v>
      </c>
      <c r="J6" t="s">
        <v>26</v>
      </c>
      <c r="K6" t="s">
        <v>308</v>
      </c>
      <c r="L6" t="s">
        <v>75</v>
      </c>
      <c r="M6" t="s">
        <v>3239</v>
      </c>
      <c r="N6" t="s">
        <v>3240</v>
      </c>
      <c r="O6" t="s">
        <v>3241</v>
      </c>
      <c r="P6" t="s">
        <v>3242</v>
      </c>
      <c r="Q6" t="s">
        <v>3242</v>
      </c>
      <c r="R6" t="s">
        <v>3243</v>
      </c>
      <c r="S6" t="s">
        <v>3244</v>
      </c>
      <c r="T6">
        <v>7.2</v>
      </c>
      <c r="U6">
        <v>23666</v>
      </c>
      <c r="W6"/>
      <c r="X6"/>
      <c r="Y6">
        <v>4242892</v>
      </c>
      <c r="Z6"/>
      <c r="AA6">
        <v>8601053</v>
      </c>
      <c r="AB6">
        <v>138</v>
      </c>
    </row>
    <row r="7" spans="1:28" x14ac:dyDescent="0.2">
      <c r="A7" t="s">
        <v>18404</v>
      </c>
      <c r="B7" t="s">
        <v>18405</v>
      </c>
      <c r="C7">
        <v>2008</v>
      </c>
      <c r="D7" s="1">
        <v>39731</v>
      </c>
      <c r="E7" t="s">
        <v>1045</v>
      </c>
      <c r="F7" t="s">
        <v>44046</v>
      </c>
      <c r="H7">
        <v>85</v>
      </c>
      <c r="I7" t="s">
        <v>25</v>
      </c>
      <c r="J7" t="s">
        <v>26</v>
      </c>
      <c r="M7" t="s">
        <v>18406</v>
      </c>
      <c r="N7" t="s">
        <v>18407</v>
      </c>
      <c r="O7" t="s">
        <v>18408</v>
      </c>
      <c r="P7" t="s">
        <v>18409</v>
      </c>
      <c r="Q7" t="s">
        <v>18410</v>
      </c>
      <c r="R7" t="s">
        <v>18411</v>
      </c>
      <c r="S7" t="s">
        <v>18412</v>
      </c>
      <c r="T7">
        <v>6.1</v>
      </c>
      <c r="U7">
        <v>10332</v>
      </c>
      <c r="V7" s="12">
        <f>W7*1.20207800169993</f>
        <v>901558.50127494743</v>
      </c>
      <c r="W7" s="3">
        <v>750000</v>
      </c>
      <c r="X7" s="13">
        <f>Y7*1.20207800169993</f>
        <v>9676.7279136844354</v>
      </c>
      <c r="Y7" s="3">
        <v>8050</v>
      </c>
      <c r="Z7" s="13">
        <f>AA7*1.20207800169993</f>
        <v>9676.7279136844354</v>
      </c>
      <c r="AA7" s="3">
        <v>8050</v>
      </c>
      <c r="AB7">
        <v>53</v>
      </c>
    </row>
    <row r="8" spans="1:28" x14ac:dyDescent="0.2">
      <c r="A8" t="s">
        <v>33336</v>
      </c>
      <c r="B8" t="s">
        <v>33337</v>
      </c>
      <c r="C8">
        <v>2013</v>
      </c>
      <c r="D8" s="1">
        <v>41644</v>
      </c>
      <c r="E8" t="s">
        <v>3496</v>
      </c>
      <c r="F8" t="s">
        <v>44042</v>
      </c>
      <c r="H8">
        <v>99</v>
      </c>
      <c r="I8" t="s">
        <v>25</v>
      </c>
      <c r="J8" t="s">
        <v>26</v>
      </c>
      <c r="M8" t="s">
        <v>18908</v>
      </c>
      <c r="N8" t="s">
        <v>18908</v>
      </c>
      <c r="O8" t="s">
        <v>33338</v>
      </c>
      <c r="P8" t="s">
        <v>32458</v>
      </c>
      <c r="Q8" t="s">
        <v>33339</v>
      </c>
      <c r="R8" t="s">
        <v>33340</v>
      </c>
      <c r="S8" t="s">
        <v>33341</v>
      </c>
      <c r="T8">
        <v>6.1</v>
      </c>
      <c r="U8">
        <v>16587</v>
      </c>
      <c r="V8" s="12">
        <f>W8*1.11098185502045</f>
        <v>4443927.4200817998</v>
      </c>
      <c r="W8" s="3">
        <v>4000000</v>
      </c>
      <c r="X8" s="13">
        <f>Y8*1.11098185502045</f>
        <v>10244.363685143569</v>
      </c>
      <c r="Y8" s="3">
        <v>9221</v>
      </c>
      <c r="Z8" s="13">
        <f>AA8*1.11098185502045</f>
        <v>10244.363685143569</v>
      </c>
      <c r="AA8" s="3">
        <v>9221</v>
      </c>
      <c r="AB8">
        <v>100</v>
      </c>
    </row>
    <row r="9" spans="1:28" x14ac:dyDescent="0.2">
      <c r="A9" t="s">
        <v>38492</v>
      </c>
      <c r="B9" t="s">
        <v>38493</v>
      </c>
      <c r="C9">
        <v>2016</v>
      </c>
      <c r="D9" t="s">
        <v>38494</v>
      </c>
      <c r="E9" t="s">
        <v>16512</v>
      </c>
      <c r="F9" t="s">
        <v>44033</v>
      </c>
      <c r="G9" t="s">
        <v>44042</v>
      </c>
      <c r="H9">
        <v>88</v>
      </c>
      <c r="I9" t="s">
        <v>25</v>
      </c>
      <c r="J9" t="s">
        <v>26</v>
      </c>
      <c r="M9" t="s">
        <v>38495</v>
      </c>
      <c r="N9" t="s">
        <v>38496</v>
      </c>
      <c r="O9" t="s">
        <v>38497</v>
      </c>
      <c r="P9" t="s">
        <v>38498</v>
      </c>
      <c r="Q9" t="s">
        <v>38499</v>
      </c>
      <c r="R9" t="s">
        <v>38500</v>
      </c>
      <c r="S9" t="s">
        <v>38501</v>
      </c>
      <c r="T9">
        <v>5.7</v>
      </c>
      <c r="U9">
        <v>10146</v>
      </c>
      <c r="V9" s="12">
        <f>W9*1.07834771485832</f>
        <v>1725356.3437733122</v>
      </c>
      <c r="W9" s="3">
        <v>1600000</v>
      </c>
      <c r="X9" s="13">
        <f>Y9*1.07834771485832</f>
        <v>10895.625310928466</v>
      </c>
      <c r="Y9" s="3">
        <v>10104</v>
      </c>
      <c r="Z9" s="13">
        <f>AA9*1.07834771485832</f>
        <v>10895.625310928466</v>
      </c>
      <c r="AA9" s="3">
        <v>10104</v>
      </c>
      <c r="AB9">
        <v>53</v>
      </c>
    </row>
    <row r="10" spans="1:28" x14ac:dyDescent="0.2">
      <c r="A10" t="s">
        <v>28615</v>
      </c>
      <c r="B10" t="s">
        <v>28616</v>
      </c>
      <c r="C10">
        <v>2013</v>
      </c>
      <c r="D10" t="s">
        <v>28617</v>
      </c>
      <c r="E10" t="s">
        <v>16512</v>
      </c>
      <c r="F10" t="s">
        <v>44038</v>
      </c>
      <c r="G10" t="s">
        <v>44044</v>
      </c>
      <c r="H10">
        <v>112</v>
      </c>
      <c r="I10" t="s">
        <v>25</v>
      </c>
      <c r="J10" t="s">
        <v>26</v>
      </c>
      <c r="M10" t="s">
        <v>6663</v>
      </c>
      <c r="N10" t="s">
        <v>28618</v>
      </c>
      <c r="O10" t="s">
        <v>28619</v>
      </c>
      <c r="P10" t="s">
        <v>2569</v>
      </c>
      <c r="Q10" t="s">
        <v>28620</v>
      </c>
      <c r="R10" t="s">
        <v>28621</v>
      </c>
      <c r="S10" t="s">
        <v>28622</v>
      </c>
      <c r="T10">
        <v>5.9</v>
      </c>
      <c r="U10">
        <v>10480</v>
      </c>
      <c r="V10" s="12">
        <f>W10*1.11098185502045</f>
        <v>5554909.2751022503</v>
      </c>
      <c r="W10" s="3">
        <v>5000000</v>
      </c>
      <c r="X10" s="13">
        <f>Y10*1.11098185502045</f>
        <v>8985.6212434053996</v>
      </c>
      <c r="Y10" s="3">
        <v>8088</v>
      </c>
      <c r="Z10" s="13">
        <f>AA10*1.11098185502045</f>
        <v>11198.697098606135</v>
      </c>
      <c r="AA10" s="3">
        <v>10080</v>
      </c>
      <c r="AB10">
        <v>50</v>
      </c>
    </row>
    <row r="11" spans="1:28" x14ac:dyDescent="0.2">
      <c r="A11" t="s">
        <v>33055</v>
      </c>
      <c r="B11" t="s">
        <v>33056</v>
      </c>
      <c r="C11">
        <v>2014</v>
      </c>
      <c r="D11" s="1">
        <v>41738</v>
      </c>
      <c r="E11" t="s">
        <v>1045</v>
      </c>
      <c r="F11" t="s">
        <v>44032</v>
      </c>
      <c r="G11" t="s">
        <v>44036</v>
      </c>
      <c r="H11">
        <v>90</v>
      </c>
      <c r="I11" t="s">
        <v>25</v>
      </c>
      <c r="J11" t="s">
        <v>26</v>
      </c>
      <c r="M11" t="s">
        <v>6446</v>
      </c>
      <c r="N11" t="s">
        <v>33057</v>
      </c>
      <c r="O11" t="s">
        <v>33058</v>
      </c>
      <c r="P11" t="s">
        <v>13256</v>
      </c>
      <c r="Q11" t="s">
        <v>33059</v>
      </c>
      <c r="R11" t="s">
        <v>33060</v>
      </c>
      <c r="S11" t="s">
        <v>33061</v>
      </c>
      <c r="T11">
        <v>6.6</v>
      </c>
      <c r="U11">
        <v>22669</v>
      </c>
      <c r="V11" s="12">
        <f>W11*1.09324733035956</f>
        <v>6559483.9821573598</v>
      </c>
      <c r="W11" s="3">
        <v>6000000</v>
      </c>
      <c r="X11" s="13">
        <f>Y11*1.09324733035956</f>
        <v>16476.330515848927</v>
      </c>
      <c r="Y11" s="3">
        <v>15071</v>
      </c>
      <c r="Z11" s="13">
        <f>AA11*1.09324733035956</f>
        <v>16476.330515848927</v>
      </c>
      <c r="AA11" s="3">
        <v>15071</v>
      </c>
      <c r="AB11">
        <v>76</v>
      </c>
    </row>
    <row r="12" spans="1:28" x14ac:dyDescent="0.2">
      <c r="A12" t="s">
        <v>19077</v>
      </c>
      <c r="B12" t="s">
        <v>19078</v>
      </c>
      <c r="C12">
        <v>2008</v>
      </c>
      <c r="D12" t="s">
        <v>19079</v>
      </c>
      <c r="E12" t="s">
        <v>176</v>
      </c>
      <c r="F12" t="s">
        <v>44042</v>
      </c>
      <c r="H12">
        <v>93</v>
      </c>
      <c r="I12" t="s">
        <v>25</v>
      </c>
      <c r="J12" t="s">
        <v>26</v>
      </c>
      <c r="M12" t="s">
        <v>19080</v>
      </c>
      <c r="N12" t="s">
        <v>19081</v>
      </c>
      <c r="O12" t="s">
        <v>19082</v>
      </c>
      <c r="P12" t="s">
        <v>18919</v>
      </c>
      <c r="Q12" t="s">
        <v>19083</v>
      </c>
      <c r="R12" t="s">
        <v>19084</v>
      </c>
      <c r="S12" t="s">
        <v>19085</v>
      </c>
      <c r="T12">
        <v>7</v>
      </c>
      <c r="U12">
        <v>10005</v>
      </c>
      <c r="V12" s="12">
        <f>W12*1.20207800169993</f>
        <v>3005195.0042498247</v>
      </c>
      <c r="W12" s="3">
        <v>2500000</v>
      </c>
      <c r="X12" s="13">
        <f>Y12*1.20207800169993</f>
        <v>5581.248161892775</v>
      </c>
      <c r="Y12" s="3">
        <v>4643</v>
      </c>
      <c r="Z12" s="13">
        <f>AA12*1.20207800169993</f>
        <v>18772.852152547806</v>
      </c>
      <c r="AA12" s="3">
        <v>15617</v>
      </c>
      <c r="AB12">
        <v>54</v>
      </c>
    </row>
    <row r="13" spans="1:28" hidden="1" x14ac:dyDescent="0.2">
      <c r="A13" t="s">
        <v>3299</v>
      </c>
      <c r="B13" t="s">
        <v>3300</v>
      </c>
      <c r="C13">
        <v>2001</v>
      </c>
      <c r="D13" t="s">
        <v>3301</v>
      </c>
      <c r="E13" t="s">
        <v>1045</v>
      </c>
      <c r="F13" t="s">
        <v>44039</v>
      </c>
      <c r="H13">
        <v>87</v>
      </c>
      <c r="I13" t="s">
        <v>3302</v>
      </c>
      <c r="J13" t="s">
        <v>307</v>
      </c>
      <c r="M13" t="s">
        <v>3303</v>
      </c>
      <c r="N13" t="s">
        <v>3304</v>
      </c>
      <c r="O13" t="s">
        <v>3305</v>
      </c>
      <c r="P13" t="s">
        <v>3303</v>
      </c>
      <c r="Q13" t="s">
        <v>3306</v>
      </c>
      <c r="R13" t="s">
        <v>3307</v>
      </c>
      <c r="S13" t="s">
        <v>3308</v>
      </c>
      <c r="T13">
        <v>6.7</v>
      </c>
      <c r="U13">
        <v>16973</v>
      </c>
      <c r="W13" t="s">
        <v>3309</v>
      </c>
      <c r="X13"/>
      <c r="Y13"/>
      <c r="Z13"/>
      <c r="AA13">
        <v>75675074</v>
      </c>
      <c r="AB13">
        <v>51</v>
      </c>
    </row>
    <row r="14" spans="1:28" x14ac:dyDescent="0.2">
      <c r="A14" t="s">
        <v>35912</v>
      </c>
      <c r="B14" t="s">
        <v>35913</v>
      </c>
      <c r="C14">
        <v>2014</v>
      </c>
      <c r="D14" s="1">
        <v>41982</v>
      </c>
      <c r="E14" t="s">
        <v>3496</v>
      </c>
      <c r="F14" t="s">
        <v>44045</v>
      </c>
      <c r="G14" t="s">
        <v>44042</v>
      </c>
      <c r="H14">
        <v>87</v>
      </c>
      <c r="I14" t="s">
        <v>25</v>
      </c>
      <c r="J14" t="s">
        <v>26</v>
      </c>
      <c r="M14" t="s">
        <v>35914</v>
      </c>
      <c r="N14" t="s">
        <v>35915</v>
      </c>
      <c r="O14" t="s">
        <v>35916</v>
      </c>
      <c r="P14" t="s">
        <v>35917</v>
      </c>
      <c r="Q14" t="s">
        <v>35918</v>
      </c>
      <c r="R14" t="s">
        <v>35919</v>
      </c>
      <c r="S14" t="s">
        <v>35920</v>
      </c>
      <c r="T14">
        <v>5.7</v>
      </c>
      <c r="U14">
        <v>24005</v>
      </c>
      <c r="V14" s="12">
        <f>W14*1.09324733035956</f>
        <v>1093247.33035956</v>
      </c>
      <c r="W14" s="3">
        <v>1000000</v>
      </c>
      <c r="X14" s="13">
        <f>Y14*1.09324733035956</f>
        <v>10186.878624290381</v>
      </c>
      <c r="Y14" s="3">
        <v>9318</v>
      </c>
      <c r="Z14" s="13">
        <f>AA14*1.09324733035956</f>
        <v>26612.919762942769</v>
      </c>
      <c r="AA14" s="3">
        <v>24343</v>
      </c>
      <c r="AB14">
        <v>140</v>
      </c>
    </row>
    <row r="15" spans="1:28" x14ac:dyDescent="0.2">
      <c r="A15" t="s">
        <v>23555</v>
      </c>
      <c r="B15" t="s">
        <v>23556</v>
      </c>
      <c r="C15">
        <v>2010</v>
      </c>
      <c r="D15" s="1">
        <v>40635</v>
      </c>
      <c r="E15" t="s">
        <v>1045</v>
      </c>
      <c r="F15" t="s">
        <v>44032</v>
      </c>
      <c r="G15" t="s">
        <v>44036</v>
      </c>
      <c r="H15">
        <v>95</v>
      </c>
      <c r="I15" t="s">
        <v>25</v>
      </c>
      <c r="J15" t="s">
        <v>26</v>
      </c>
      <c r="M15" t="s">
        <v>13740</v>
      </c>
      <c r="N15" t="s">
        <v>6994</v>
      </c>
      <c r="O15" t="s">
        <v>23557</v>
      </c>
      <c r="P15" t="s">
        <v>23558</v>
      </c>
      <c r="Q15" t="s">
        <v>23559</v>
      </c>
      <c r="R15" t="s">
        <v>23560</v>
      </c>
      <c r="S15" t="s">
        <v>23561</v>
      </c>
      <c r="T15">
        <v>6</v>
      </c>
      <c r="U15">
        <v>19521</v>
      </c>
      <c r="V15" s="12">
        <f>W15*1.18690152988223</f>
        <v>5934507.6494111503</v>
      </c>
      <c r="W15" s="3">
        <v>5000000</v>
      </c>
      <c r="X15" s="13">
        <f>Y15*1.18690152988223</f>
        <v>30286.166338004867</v>
      </c>
      <c r="Y15" s="3">
        <v>25517</v>
      </c>
      <c r="Z15" s="13">
        <f>AA15*1.18690152988223</f>
        <v>30286.166338004867</v>
      </c>
      <c r="AA15" s="3">
        <v>25517</v>
      </c>
      <c r="AB15">
        <v>54</v>
      </c>
    </row>
    <row r="16" spans="1:28" hidden="1" x14ac:dyDescent="0.2">
      <c r="A16" t="s">
        <v>3657</v>
      </c>
      <c r="B16" t="s">
        <v>3658</v>
      </c>
      <c r="C16">
        <v>2000</v>
      </c>
      <c r="D16" t="s">
        <v>3659</v>
      </c>
      <c r="E16" t="s">
        <v>176</v>
      </c>
      <c r="F16" t="s">
        <v>44042</v>
      </c>
      <c r="H16">
        <v>90</v>
      </c>
      <c r="I16" t="s">
        <v>3660</v>
      </c>
      <c r="J16" t="s">
        <v>3179</v>
      </c>
      <c r="M16" t="s">
        <v>3661</v>
      </c>
      <c r="N16" t="s">
        <v>3661</v>
      </c>
      <c r="O16" t="s">
        <v>3662</v>
      </c>
      <c r="P16" t="s">
        <v>3663</v>
      </c>
      <c r="Q16" t="s">
        <v>3664</v>
      </c>
      <c r="R16" t="s">
        <v>3665</v>
      </c>
      <c r="S16" t="s">
        <v>3666</v>
      </c>
      <c r="T16">
        <v>7</v>
      </c>
      <c r="U16">
        <v>12475</v>
      </c>
      <c r="V16" s="12">
        <f>W16*1.5029674796748</f>
        <v>1502967.4796748001</v>
      </c>
      <c r="W16" s="3">
        <v>1000000</v>
      </c>
      <c r="X16" s="13">
        <f>Y16*1.5029674796748</f>
        <v>31060.325934959419</v>
      </c>
      <c r="Y16" s="3">
        <v>20666</v>
      </c>
      <c r="Z16" s="13">
        <f>AA16*1.5029674796748</f>
        <v>37518.57719512203</v>
      </c>
      <c r="AA16" s="3">
        <v>24963</v>
      </c>
      <c r="AB16">
        <v>68</v>
      </c>
    </row>
    <row r="17" spans="1:28" hidden="1" x14ac:dyDescent="0.2">
      <c r="A17" t="s">
        <v>22546</v>
      </c>
      <c r="B17" t="s">
        <v>22547</v>
      </c>
      <c r="C17">
        <v>2008</v>
      </c>
      <c r="D17" t="s">
        <v>20625</v>
      </c>
      <c r="E17" t="s">
        <v>44048</v>
      </c>
      <c r="F17" t="s">
        <v>44046</v>
      </c>
      <c r="G17" t="s">
        <v>44042</v>
      </c>
      <c r="H17">
        <v>93</v>
      </c>
      <c r="I17" t="s">
        <v>1983</v>
      </c>
      <c r="J17" t="s">
        <v>26</v>
      </c>
      <c r="K17" t="s">
        <v>27</v>
      </c>
      <c r="L17" t="s">
        <v>4487</v>
      </c>
      <c r="M17" t="s">
        <v>22548</v>
      </c>
      <c r="N17" t="s">
        <v>22549</v>
      </c>
      <c r="O17" t="s">
        <v>22550</v>
      </c>
      <c r="P17" t="s">
        <v>22551</v>
      </c>
      <c r="Q17" t="s">
        <v>22552</v>
      </c>
      <c r="R17" t="s">
        <v>22553</v>
      </c>
      <c r="S17" t="s">
        <v>22554</v>
      </c>
      <c r="T17">
        <v>6.6</v>
      </c>
      <c r="U17">
        <v>28597</v>
      </c>
      <c r="V17" s="12">
        <f>W17*1.20207800169993</f>
        <v>1803117.0025498949</v>
      </c>
      <c r="W17" s="3">
        <v>1500000</v>
      </c>
      <c r="X17" s="13">
        <f>Y17*1.20207800169993</f>
        <v>4646.0314765702296</v>
      </c>
      <c r="Y17" s="3">
        <v>3865</v>
      </c>
      <c r="Z17" s="13">
        <f>AA17*1.20207800169993</f>
        <v>38608.341258598353</v>
      </c>
      <c r="AA17" s="3">
        <v>32118</v>
      </c>
      <c r="AB17">
        <v>189</v>
      </c>
    </row>
    <row r="18" spans="1:28" hidden="1" x14ac:dyDescent="0.2">
      <c r="A18" t="s">
        <v>3349</v>
      </c>
      <c r="B18" t="s">
        <v>3350</v>
      </c>
      <c r="C18">
        <v>2000</v>
      </c>
      <c r="D18" t="s">
        <v>359</v>
      </c>
      <c r="E18" t="s">
        <v>44041</v>
      </c>
      <c r="F18" t="s">
        <v>44032</v>
      </c>
      <c r="G18" t="s">
        <v>44042</v>
      </c>
      <c r="H18">
        <v>77</v>
      </c>
      <c r="I18" t="s">
        <v>817</v>
      </c>
      <c r="J18" t="s">
        <v>27</v>
      </c>
      <c r="M18" t="s">
        <v>3351</v>
      </c>
      <c r="N18" t="s">
        <v>3351</v>
      </c>
      <c r="O18" t="s">
        <v>3352</v>
      </c>
      <c r="P18" t="s">
        <v>3353</v>
      </c>
      <c r="Q18" t="s">
        <v>3354</v>
      </c>
      <c r="R18" t="s">
        <v>3355</v>
      </c>
      <c r="S18" t="s">
        <v>3356</v>
      </c>
      <c r="T18">
        <v>4.4000000000000004</v>
      </c>
      <c r="U18">
        <v>16590</v>
      </c>
      <c r="W18"/>
      <c r="X18"/>
      <c r="Y18">
        <v>420224</v>
      </c>
      <c r="Z18"/>
      <c r="AA18">
        <v>940944</v>
      </c>
      <c r="AB18">
        <v>238</v>
      </c>
    </row>
    <row r="19" spans="1:28" x14ac:dyDescent="0.2">
      <c r="A19" t="s">
        <v>20360</v>
      </c>
      <c r="B19" t="s">
        <v>20361</v>
      </c>
      <c r="C19">
        <v>2013</v>
      </c>
      <c r="D19" t="s">
        <v>20362</v>
      </c>
      <c r="E19" t="s">
        <v>1045</v>
      </c>
      <c r="F19" t="s">
        <v>44032</v>
      </c>
      <c r="H19">
        <v>97</v>
      </c>
      <c r="I19" t="s">
        <v>25</v>
      </c>
      <c r="J19" t="s">
        <v>26</v>
      </c>
      <c r="M19" t="s">
        <v>20363</v>
      </c>
      <c r="N19" t="s">
        <v>20364</v>
      </c>
      <c r="O19" t="s">
        <v>20365</v>
      </c>
      <c r="P19" t="s">
        <v>12550</v>
      </c>
      <c r="Q19" t="s">
        <v>20366</v>
      </c>
      <c r="R19" t="s">
        <v>20367</v>
      </c>
      <c r="S19" t="s">
        <v>20368</v>
      </c>
      <c r="T19">
        <v>6.1</v>
      </c>
      <c r="U19">
        <v>16617</v>
      </c>
      <c r="V19" s="12">
        <f>W19*1.11098185502045</f>
        <v>4443927.4200817998</v>
      </c>
      <c r="W19" s="3">
        <v>4000000</v>
      </c>
      <c r="X19" s="13">
        <f>Y19*1.11098185502045</f>
        <v>28183.387698158775</v>
      </c>
      <c r="Y19" s="3">
        <v>25368</v>
      </c>
      <c r="Z19" s="13">
        <f>AA19*1.11098185502045</f>
        <v>42091.769541159789</v>
      </c>
      <c r="AA19" s="3">
        <v>37887</v>
      </c>
      <c r="AB19">
        <v>50</v>
      </c>
    </row>
    <row r="20" spans="1:28" x14ac:dyDescent="0.2">
      <c r="A20" t="s">
        <v>23640</v>
      </c>
      <c r="B20" t="s">
        <v>23641</v>
      </c>
      <c r="C20">
        <v>2009</v>
      </c>
      <c r="D20" t="s">
        <v>23642</v>
      </c>
      <c r="E20" t="s">
        <v>1045</v>
      </c>
      <c r="F20" t="s">
        <v>44044</v>
      </c>
      <c r="G20" t="s">
        <v>44032</v>
      </c>
      <c r="H20">
        <v>101</v>
      </c>
      <c r="I20" t="s">
        <v>9587</v>
      </c>
      <c r="J20" t="s">
        <v>26</v>
      </c>
      <c r="K20" t="s">
        <v>75</v>
      </c>
      <c r="M20" t="s">
        <v>23643</v>
      </c>
      <c r="N20" t="s">
        <v>23643</v>
      </c>
      <c r="O20" t="s">
        <v>23644</v>
      </c>
      <c r="P20" t="s">
        <v>16799</v>
      </c>
      <c r="Q20" t="s">
        <v>23645</v>
      </c>
      <c r="R20" t="s">
        <v>23646</v>
      </c>
      <c r="S20" t="s">
        <v>23647</v>
      </c>
      <c r="T20">
        <v>6.8</v>
      </c>
      <c r="U20">
        <v>35247</v>
      </c>
      <c r="V20" s="12">
        <f>W20*1.20636999678377</f>
        <v>4222294.9887431953</v>
      </c>
      <c r="W20" s="3">
        <v>3500000</v>
      </c>
      <c r="X20" s="13">
        <f>Y20*1.20636999678377</f>
        <v>53637.622796999982</v>
      </c>
      <c r="Y20" s="3">
        <v>44462</v>
      </c>
      <c r="Z20" s="13">
        <f>AA20*1.20636999678377</f>
        <v>53637.622796999982</v>
      </c>
      <c r="AA20" s="3">
        <v>44462</v>
      </c>
      <c r="AB20">
        <v>102</v>
      </c>
    </row>
    <row r="21" spans="1:28" hidden="1" x14ac:dyDescent="0.2">
      <c r="A21" t="s">
        <v>3375</v>
      </c>
      <c r="B21" t="s">
        <v>3376</v>
      </c>
      <c r="C21">
        <v>2001</v>
      </c>
      <c r="D21" s="1">
        <v>37114</v>
      </c>
      <c r="E21" t="s">
        <v>1045</v>
      </c>
      <c r="F21" t="s">
        <v>44032</v>
      </c>
      <c r="G21" t="s">
        <v>44036</v>
      </c>
      <c r="H21">
        <v>87</v>
      </c>
      <c r="I21" t="s">
        <v>25</v>
      </c>
      <c r="J21" t="s">
        <v>26</v>
      </c>
      <c r="K21" t="s">
        <v>308</v>
      </c>
      <c r="M21" t="s">
        <v>3377</v>
      </c>
      <c r="N21" t="s">
        <v>3377</v>
      </c>
      <c r="O21" t="s">
        <v>3378</v>
      </c>
      <c r="P21" t="s">
        <v>3379</v>
      </c>
      <c r="Q21" t="s">
        <v>3380</v>
      </c>
      <c r="R21" t="s">
        <v>3381</v>
      </c>
      <c r="S21" t="s">
        <v>3382</v>
      </c>
      <c r="T21">
        <v>6.8</v>
      </c>
      <c r="U21">
        <v>16911</v>
      </c>
      <c r="W21"/>
      <c r="X21"/>
      <c r="Y21">
        <v>921445</v>
      </c>
      <c r="Z21"/>
      <c r="AA21">
        <v>1318945</v>
      </c>
      <c r="AB21">
        <v>131</v>
      </c>
    </row>
    <row r="22" spans="1:28" hidden="1" x14ac:dyDescent="0.2">
      <c r="A22" t="s">
        <v>17536</v>
      </c>
      <c r="B22" t="s">
        <v>17537</v>
      </c>
      <c r="C22">
        <v>2006</v>
      </c>
      <c r="D22" t="s">
        <v>17538</v>
      </c>
      <c r="E22" t="s">
        <v>44037</v>
      </c>
      <c r="F22" t="s">
        <v>44047</v>
      </c>
      <c r="G22" t="s">
        <v>44031</v>
      </c>
      <c r="H22">
        <v>111</v>
      </c>
      <c r="I22" t="s">
        <v>2213</v>
      </c>
      <c r="J22" t="s">
        <v>934</v>
      </c>
      <c r="M22" t="s">
        <v>17539</v>
      </c>
      <c r="N22" t="s">
        <v>17540</v>
      </c>
      <c r="O22" t="s">
        <v>17541</v>
      </c>
      <c r="P22" t="s">
        <v>17542</v>
      </c>
      <c r="Q22" t="s">
        <v>17543</v>
      </c>
      <c r="R22" t="s">
        <v>17544</v>
      </c>
      <c r="S22" t="s">
        <v>17545</v>
      </c>
      <c r="T22">
        <v>7.6</v>
      </c>
      <c r="U22">
        <v>12356</v>
      </c>
      <c r="V22" s="12">
        <f>W22*1.28378472222222</f>
        <v>5391895.8333333246</v>
      </c>
      <c r="W22" s="3">
        <v>4200000</v>
      </c>
      <c r="X22" s="13">
        <f>Y22*1.28378472222222</f>
        <v>7702.7083333333203</v>
      </c>
      <c r="Y22" s="3">
        <v>6000</v>
      </c>
      <c r="Z22" s="13">
        <f>AA22*1.28378472222222</f>
        <v>54997.337499999907</v>
      </c>
      <c r="AA22" s="3">
        <v>42840</v>
      </c>
      <c r="AB22">
        <v>32</v>
      </c>
    </row>
    <row r="23" spans="1:28" x14ac:dyDescent="0.2">
      <c r="A23" t="s">
        <v>1764</v>
      </c>
      <c r="B23" t="s">
        <v>1765</v>
      </c>
      <c r="C23">
        <v>2000</v>
      </c>
      <c r="D23" t="s">
        <v>207</v>
      </c>
      <c r="E23" t="s">
        <v>44041</v>
      </c>
      <c r="F23" t="s">
        <v>44032</v>
      </c>
      <c r="H23">
        <v>94</v>
      </c>
      <c r="I23" t="s">
        <v>25</v>
      </c>
      <c r="J23" t="s">
        <v>26</v>
      </c>
      <c r="M23" t="s">
        <v>1767</v>
      </c>
      <c r="N23" t="s">
        <v>1768</v>
      </c>
      <c r="O23" t="s">
        <v>1769</v>
      </c>
      <c r="P23" t="s">
        <v>1770</v>
      </c>
      <c r="Q23" t="s">
        <v>1771</v>
      </c>
      <c r="R23" t="s">
        <v>1772</v>
      </c>
      <c r="S23" t="s">
        <v>1773</v>
      </c>
      <c r="T23">
        <v>6.6</v>
      </c>
      <c r="U23">
        <v>12630</v>
      </c>
      <c r="V23" s="12">
        <f>W23*1.5029674796748</f>
        <v>5410682.9268292803</v>
      </c>
      <c r="W23" s="3">
        <v>3600000</v>
      </c>
      <c r="X23" s="13">
        <f>Y23*1.5029674796748</f>
        <v>65837.490447154618</v>
      </c>
      <c r="Y23" s="3">
        <v>43805</v>
      </c>
      <c r="Z23" s="13">
        <f>AA23*1.5029674796748</f>
        <v>65837.490447154618</v>
      </c>
      <c r="AA23" s="3">
        <v>43805</v>
      </c>
      <c r="AB23">
        <v>76</v>
      </c>
    </row>
    <row r="24" spans="1:28" hidden="1" x14ac:dyDescent="0.2">
      <c r="A24" t="s">
        <v>3399</v>
      </c>
      <c r="B24" t="s">
        <v>3400</v>
      </c>
      <c r="C24">
        <v>2001</v>
      </c>
      <c r="D24" t="s">
        <v>942</v>
      </c>
      <c r="E24" t="s">
        <v>176</v>
      </c>
      <c r="F24" t="s">
        <v>44042</v>
      </c>
      <c r="H24">
        <v>120</v>
      </c>
      <c r="I24" t="s">
        <v>697</v>
      </c>
      <c r="J24" t="s">
        <v>307</v>
      </c>
      <c r="K24" t="s">
        <v>26</v>
      </c>
      <c r="M24" t="s">
        <v>3401</v>
      </c>
      <c r="N24" t="s">
        <v>3402</v>
      </c>
      <c r="O24" t="s">
        <v>3403</v>
      </c>
      <c r="P24" t="s">
        <v>1079</v>
      </c>
      <c r="Q24" t="s">
        <v>3404</v>
      </c>
      <c r="R24" t="s">
        <v>3405</v>
      </c>
      <c r="S24" t="s">
        <v>3406</v>
      </c>
      <c r="T24">
        <v>7.7</v>
      </c>
      <c r="U24">
        <v>89959</v>
      </c>
      <c r="W24"/>
      <c r="X24"/>
      <c r="Y24">
        <v>144634</v>
      </c>
      <c r="Z24"/>
      <c r="AA24">
        <v>13782896</v>
      </c>
      <c r="AB24">
        <v>176</v>
      </c>
    </row>
    <row r="25" spans="1:28" x14ac:dyDescent="0.2">
      <c r="A25" t="s">
        <v>33401</v>
      </c>
      <c r="B25" t="s">
        <v>33402</v>
      </c>
      <c r="C25">
        <v>2013</v>
      </c>
      <c r="D25" t="s">
        <v>32590</v>
      </c>
      <c r="E25" t="s">
        <v>1045</v>
      </c>
      <c r="F25" t="s">
        <v>44044</v>
      </c>
      <c r="G25" t="s">
        <v>44032</v>
      </c>
      <c r="H25">
        <v>88</v>
      </c>
      <c r="I25" t="s">
        <v>25</v>
      </c>
      <c r="J25" t="s">
        <v>26</v>
      </c>
      <c r="M25" t="s">
        <v>33403</v>
      </c>
      <c r="N25" t="s">
        <v>33404</v>
      </c>
      <c r="O25" t="s">
        <v>33405</v>
      </c>
      <c r="P25" t="s">
        <v>33406</v>
      </c>
      <c r="Q25" t="s">
        <v>33407</v>
      </c>
      <c r="R25" t="s">
        <v>33408</v>
      </c>
      <c r="S25" t="s">
        <v>33409</v>
      </c>
      <c r="T25">
        <v>6.7</v>
      </c>
      <c r="U25">
        <v>17439</v>
      </c>
      <c r="V25" s="12">
        <f>W25*1.11098185502045</f>
        <v>222196.37100409</v>
      </c>
      <c r="W25" s="3">
        <v>200000</v>
      </c>
      <c r="X25" s="13">
        <f>Y25*1.11098185502045</f>
        <v>66018.985752735214</v>
      </c>
      <c r="Y25" s="3">
        <v>59424</v>
      </c>
      <c r="Z25" s="13">
        <f>AA25*1.11098185502045</f>
        <v>66018.985752735214</v>
      </c>
      <c r="AA25" s="3">
        <v>59424</v>
      </c>
      <c r="AB25">
        <v>69</v>
      </c>
    </row>
    <row r="26" spans="1:28" x14ac:dyDescent="0.2">
      <c r="A26" t="s">
        <v>30723</v>
      </c>
      <c r="B26" t="s">
        <v>30724</v>
      </c>
      <c r="C26">
        <v>2012</v>
      </c>
      <c r="D26" s="1">
        <v>41461</v>
      </c>
      <c r="E26" t="s">
        <v>1045</v>
      </c>
      <c r="F26" t="s">
        <v>44032</v>
      </c>
      <c r="H26">
        <v>88</v>
      </c>
      <c r="I26" t="s">
        <v>25</v>
      </c>
      <c r="J26" t="s">
        <v>26</v>
      </c>
      <c r="M26" t="s">
        <v>30725</v>
      </c>
      <c r="N26" t="s">
        <v>30725</v>
      </c>
      <c r="O26" t="s">
        <v>30726</v>
      </c>
      <c r="P26" t="s">
        <v>30727</v>
      </c>
      <c r="Q26" t="s">
        <v>30728</v>
      </c>
      <c r="R26" t="s">
        <v>30729</v>
      </c>
      <c r="S26" t="s">
        <v>30730</v>
      </c>
      <c r="T26">
        <v>6.4</v>
      </c>
      <c r="U26">
        <v>10290</v>
      </c>
      <c r="V26" s="12">
        <f>W26*1.12725506764114</f>
        <v>563627.53382056998</v>
      </c>
      <c r="W26" s="3">
        <v>500000</v>
      </c>
      <c r="X26" s="13">
        <f>Y26*1.12725506764114</f>
        <v>68557.398703798841</v>
      </c>
      <c r="Y26" s="3">
        <v>60818</v>
      </c>
      <c r="Z26" s="13">
        <f>AA26*1.12725506764114</f>
        <v>68557.398703798841</v>
      </c>
      <c r="AA26" s="3">
        <v>60818</v>
      </c>
      <c r="AB26">
        <v>64</v>
      </c>
    </row>
    <row r="27" spans="1:28" hidden="1" x14ac:dyDescent="0.2">
      <c r="A27" t="s">
        <v>3425</v>
      </c>
      <c r="B27" t="s">
        <v>3426</v>
      </c>
      <c r="C27">
        <v>2002</v>
      </c>
      <c r="D27" t="s">
        <v>628</v>
      </c>
      <c r="E27" t="s">
        <v>176</v>
      </c>
      <c r="F27" t="s">
        <v>44045</v>
      </c>
      <c r="G27" t="s">
        <v>44036</v>
      </c>
      <c r="H27">
        <v>100</v>
      </c>
      <c r="I27" t="s">
        <v>229</v>
      </c>
      <c r="J27" t="s">
        <v>26</v>
      </c>
      <c r="M27" t="s">
        <v>3427</v>
      </c>
      <c r="N27" t="s">
        <v>3428</v>
      </c>
      <c r="O27" t="s">
        <v>3429</v>
      </c>
      <c r="P27" t="s">
        <v>3430</v>
      </c>
      <c r="Q27" t="s">
        <v>3431</v>
      </c>
      <c r="R27" t="s">
        <v>3432</v>
      </c>
      <c r="S27" t="s">
        <v>3433</v>
      </c>
      <c r="T27">
        <v>5.5</v>
      </c>
      <c r="U27">
        <v>16887</v>
      </c>
      <c r="W27">
        <v>25000000</v>
      </c>
      <c r="X27"/>
      <c r="Y27"/>
      <c r="Z27"/>
      <c r="AA27">
        <v>7775138</v>
      </c>
      <c r="AB27">
        <v>104</v>
      </c>
    </row>
    <row r="28" spans="1:28" hidden="1" x14ac:dyDescent="0.2">
      <c r="A28" t="s">
        <v>38006</v>
      </c>
      <c r="B28" t="s">
        <v>38007</v>
      </c>
      <c r="C28">
        <v>2016</v>
      </c>
      <c r="D28" s="1">
        <v>42531</v>
      </c>
      <c r="E28" t="s">
        <v>176</v>
      </c>
      <c r="F28" t="s">
        <v>44034</v>
      </c>
      <c r="G28" t="s">
        <v>44046</v>
      </c>
      <c r="H28">
        <v>91</v>
      </c>
      <c r="I28" t="s">
        <v>1983</v>
      </c>
      <c r="J28" t="s">
        <v>26</v>
      </c>
      <c r="M28" t="s">
        <v>15384</v>
      </c>
      <c r="N28" t="s">
        <v>15384</v>
      </c>
      <c r="O28" t="s">
        <v>38008</v>
      </c>
      <c r="P28" t="s">
        <v>29559</v>
      </c>
      <c r="Q28" t="s">
        <v>38009</v>
      </c>
      <c r="R28" t="s">
        <v>38010</v>
      </c>
      <c r="S28" t="s">
        <v>38011</v>
      </c>
      <c r="T28">
        <v>5.4</v>
      </c>
      <c r="U28">
        <v>15314</v>
      </c>
      <c r="V28" s="12">
        <f>W28*1.07834771485832</f>
        <v>2911538.8301174641</v>
      </c>
      <c r="W28" s="3">
        <v>2700000</v>
      </c>
      <c r="X28" s="13">
        <f>Y28*1.07834771485832</f>
        <v>13526.793735182766</v>
      </c>
      <c r="Y28" s="3">
        <v>12544</v>
      </c>
      <c r="Z28" s="13">
        <f>AA28*1.07834771485832</f>
        <v>80552.574299916509</v>
      </c>
      <c r="AA28" s="3">
        <v>74700</v>
      </c>
      <c r="AB28">
        <v>190</v>
      </c>
    </row>
    <row r="29" spans="1:28" x14ac:dyDescent="0.2">
      <c r="A29" t="s">
        <v>35501</v>
      </c>
      <c r="B29" t="s">
        <v>35502</v>
      </c>
      <c r="C29">
        <v>2014</v>
      </c>
      <c r="D29" t="s">
        <v>30511</v>
      </c>
      <c r="E29" t="s">
        <v>176</v>
      </c>
      <c r="F29" t="s">
        <v>44055</v>
      </c>
      <c r="H29">
        <v>117</v>
      </c>
      <c r="I29" t="s">
        <v>25</v>
      </c>
      <c r="J29" t="s">
        <v>26</v>
      </c>
      <c r="M29" t="s">
        <v>35503</v>
      </c>
      <c r="N29" t="s">
        <v>35503</v>
      </c>
      <c r="O29" t="s">
        <v>35504</v>
      </c>
      <c r="P29" t="s">
        <v>35505</v>
      </c>
      <c r="Q29" t="s">
        <v>35506</v>
      </c>
      <c r="R29" t="s">
        <v>35507</v>
      </c>
      <c r="S29" t="s">
        <v>35508</v>
      </c>
      <c r="T29">
        <v>6.9</v>
      </c>
      <c r="U29">
        <v>38766</v>
      </c>
      <c r="V29" s="12">
        <f>W29*1.09324733035956</f>
        <v>1093247.33035956</v>
      </c>
      <c r="W29" s="3">
        <v>1000000</v>
      </c>
      <c r="X29" s="13">
        <f>Y29*1.09324733035956</f>
        <v>14542.375988442867</v>
      </c>
      <c r="Y29" s="3">
        <v>13302</v>
      </c>
      <c r="Z29" s="13">
        <f>AA29*1.09324733035956</f>
        <v>87048.725432549603</v>
      </c>
      <c r="AA29" s="3">
        <v>79624</v>
      </c>
      <c r="AB29">
        <v>90</v>
      </c>
    </row>
    <row r="30" spans="1:28" x14ac:dyDescent="0.2">
      <c r="A30" t="s">
        <v>24271</v>
      </c>
      <c r="B30" t="s">
        <v>24272</v>
      </c>
      <c r="C30">
        <v>2015</v>
      </c>
      <c r="D30" t="s">
        <v>24273</v>
      </c>
      <c r="E30" t="s">
        <v>176</v>
      </c>
      <c r="F30" t="s">
        <v>44055</v>
      </c>
      <c r="H30">
        <v>137</v>
      </c>
      <c r="I30" t="s">
        <v>25</v>
      </c>
      <c r="J30" t="s">
        <v>26</v>
      </c>
      <c r="K30" t="s">
        <v>24274</v>
      </c>
      <c r="M30" t="s">
        <v>21049</v>
      </c>
      <c r="N30" t="s">
        <v>24275</v>
      </c>
      <c r="O30" t="s">
        <v>24276</v>
      </c>
      <c r="P30" t="s">
        <v>24277</v>
      </c>
      <c r="Q30" t="s">
        <v>24278</v>
      </c>
      <c r="R30" t="s">
        <v>24279</v>
      </c>
      <c r="S30" t="s">
        <v>18337</v>
      </c>
      <c r="T30">
        <v>7.7</v>
      </c>
      <c r="U30">
        <v>71634</v>
      </c>
      <c r="V30" s="12">
        <f>W30*1.09195121025074</f>
        <v>6551707.2615044406</v>
      </c>
      <c r="W30" s="3">
        <v>6000000</v>
      </c>
      <c r="X30" s="13">
        <f>Y30*1.09195121025074</f>
        <v>99124.055012931436</v>
      </c>
      <c r="Y30" s="3">
        <v>90777</v>
      </c>
      <c r="Z30" s="13">
        <f>AA30*1.09195121025074</f>
        <v>99124.055012931436</v>
      </c>
      <c r="AA30" s="3">
        <v>90777</v>
      </c>
      <c r="AB30">
        <v>170</v>
      </c>
    </row>
    <row r="31" spans="1:28" x14ac:dyDescent="0.2">
      <c r="A31" t="s">
        <v>28856</v>
      </c>
      <c r="B31" t="s">
        <v>28857</v>
      </c>
      <c r="C31">
        <v>2012</v>
      </c>
      <c r="D31" s="1">
        <v>41457</v>
      </c>
      <c r="E31" t="s">
        <v>1045</v>
      </c>
      <c r="F31" t="s">
        <v>44032</v>
      </c>
      <c r="G31" t="s">
        <v>44036</v>
      </c>
      <c r="H31">
        <v>95</v>
      </c>
      <c r="I31" t="s">
        <v>25</v>
      </c>
      <c r="J31" t="s">
        <v>26</v>
      </c>
      <c r="M31" t="s">
        <v>11907</v>
      </c>
      <c r="N31" t="s">
        <v>11907</v>
      </c>
      <c r="O31" t="s">
        <v>28858</v>
      </c>
      <c r="P31" t="s">
        <v>28859</v>
      </c>
      <c r="Q31" t="s">
        <v>28860</v>
      </c>
      <c r="R31" t="s">
        <v>28861</v>
      </c>
      <c r="S31" t="s">
        <v>28862</v>
      </c>
      <c r="T31">
        <v>6.8</v>
      </c>
      <c r="U31">
        <v>65405</v>
      </c>
      <c r="V31" s="12">
        <f>W31*1.12725506764114</f>
        <v>2254510.1352822799</v>
      </c>
      <c r="W31" s="3">
        <v>2000000</v>
      </c>
      <c r="X31" s="13">
        <f>Y31*1.12725506764114</f>
        <v>25741.996724653072</v>
      </c>
      <c r="Y31" s="3">
        <v>22836</v>
      </c>
      <c r="Z31" s="13">
        <f>AA31*1.12725506764114</f>
        <v>104444.69103722218</v>
      </c>
      <c r="AA31" s="3">
        <v>92654</v>
      </c>
      <c r="AB31">
        <v>83</v>
      </c>
    </row>
    <row r="32" spans="1:28" x14ac:dyDescent="0.2">
      <c r="A32" t="s">
        <v>30699</v>
      </c>
      <c r="B32" t="s">
        <v>30700</v>
      </c>
      <c r="C32">
        <v>2012</v>
      </c>
      <c r="D32" t="s">
        <v>30701</v>
      </c>
      <c r="E32" t="s">
        <v>12087</v>
      </c>
      <c r="H32">
        <v>92</v>
      </c>
      <c r="I32" t="s">
        <v>25</v>
      </c>
      <c r="J32" t="s">
        <v>26</v>
      </c>
      <c r="M32" t="s">
        <v>30702</v>
      </c>
      <c r="N32" t="s">
        <v>30703</v>
      </c>
      <c r="O32" t="s">
        <v>30704</v>
      </c>
      <c r="P32" t="s">
        <v>5598</v>
      </c>
      <c r="Q32" t="s">
        <v>30705</v>
      </c>
      <c r="R32" t="s">
        <v>30706</v>
      </c>
      <c r="S32" t="s">
        <v>30707</v>
      </c>
      <c r="T32">
        <v>6.1</v>
      </c>
      <c r="U32">
        <v>11323</v>
      </c>
      <c r="V32" s="12">
        <f>W32*1.12725506764114</f>
        <v>563627.53382056998</v>
      </c>
      <c r="W32" s="3">
        <v>500000</v>
      </c>
      <c r="X32" s="13">
        <f>Y32*1.12725506764114</f>
        <v>5496.4957098181985</v>
      </c>
      <c r="Y32" s="3">
        <v>4876</v>
      </c>
      <c r="Z32" s="13">
        <f>AA32*1.12725506764114</f>
        <v>115903.23879979436</v>
      </c>
      <c r="AA32" s="3">
        <v>102819</v>
      </c>
      <c r="AB32">
        <v>88</v>
      </c>
    </row>
    <row r="33" spans="1:28" hidden="1" x14ac:dyDescent="0.2">
      <c r="A33" t="s">
        <v>5649</v>
      </c>
      <c r="B33" t="s">
        <v>5650</v>
      </c>
      <c r="C33">
        <v>2001</v>
      </c>
      <c r="D33" t="s">
        <v>5651</v>
      </c>
      <c r="E33" t="s">
        <v>16512</v>
      </c>
      <c r="F33" t="s">
        <v>44038</v>
      </c>
      <c r="G33" t="s">
        <v>44044</v>
      </c>
      <c r="H33">
        <v>129</v>
      </c>
      <c r="I33" t="s">
        <v>2213</v>
      </c>
      <c r="J33" t="s">
        <v>934</v>
      </c>
      <c r="K33" t="s">
        <v>51</v>
      </c>
      <c r="L33" t="s">
        <v>26</v>
      </c>
      <c r="M33" t="s">
        <v>5396</v>
      </c>
      <c r="N33" t="s">
        <v>5652</v>
      </c>
      <c r="O33" t="s">
        <v>5653</v>
      </c>
      <c r="P33" t="s">
        <v>5654</v>
      </c>
      <c r="Q33" t="s">
        <v>5655</v>
      </c>
      <c r="R33" t="s">
        <v>5656</v>
      </c>
      <c r="S33" t="s">
        <v>5657</v>
      </c>
      <c r="T33">
        <v>7</v>
      </c>
      <c r="U33">
        <v>51416</v>
      </c>
      <c r="V33" s="12">
        <f>W33*1.46138339920949</f>
        <v>2045936.7588932861</v>
      </c>
      <c r="W33" s="3">
        <v>1400000</v>
      </c>
      <c r="X33" s="13">
        <f>Y33*1.46138339920949</f>
        <v>29644.162252964506</v>
      </c>
      <c r="Y33" s="3">
        <v>20285</v>
      </c>
      <c r="Z33" s="13">
        <f>AA33*1.46138339920949</f>
        <v>117832.80486166039</v>
      </c>
      <c r="AA33" s="3">
        <v>80631</v>
      </c>
      <c r="AB33">
        <v>297</v>
      </c>
    </row>
    <row r="34" spans="1:28" hidden="1" x14ac:dyDescent="0.2">
      <c r="A34" t="s">
        <v>27072</v>
      </c>
      <c r="B34" t="s">
        <v>27073</v>
      </c>
      <c r="C34">
        <v>2010</v>
      </c>
      <c r="D34" s="1">
        <v>40462</v>
      </c>
      <c r="E34" t="s">
        <v>1045</v>
      </c>
      <c r="F34" t="s">
        <v>44034</v>
      </c>
      <c r="G34" t="s">
        <v>44046</v>
      </c>
      <c r="H34">
        <v>82</v>
      </c>
      <c r="I34" t="s">
        <v>27074</v>
      </c>
      <c r="J34" t="s">
        <v>26</v>
      </c>
      <c r="M34" t="s">
        <v>27075</v>
      </c>
      <c r="N34" t="s">
        <v>27075</v>
      </c>
      <c r="O34" t="s">
        <v>27076</v>
      </c>
      <c r="P34" t="s">
        <v>27077</v>
      </c>
      <c r="Q34" t="s">
        <v>27078</v>
      </c>
      <c r="R34" t="s">
        <v>27079</v>
      </c>
      <c r="S34" t="s">
        <v>27080</v>
      </c>
      <c r="T34">
        <v>5.8</v>
      </c>
      <c r="U34">
        <v>33521</v>
      </c>
      <c r="V34" s="12">
        <f>W34*1.18690152988223</f>
        <v>593450.76494111505</v>
      </c>
      <c r="W34" s="3">
        <v>500000</v>
      </c>
      <c r="X34" s="13">
        <f>Y34*1.18690152988223</f>
        <v>119129.30655427944</v>
      </c>
      <c r="Y34" s="3">
        <v>100370</v>
      </c>
      <c r="Z34" s="13">
        <f>AA34*1.18690152988223</f>
        <v>120742.30573338938</v>
      </c>
      <c r="AA34" s="3">
        <v>101729</v>
      </c>
      <c r="AB34">
        <v>195</v>
      </c>
    </row>
    <row r="35" spans="1:28" x14ac:dyDescent="0.2">
      <c r="A35" t="s">
        <v>21562</v>
      </c>
      <c r="B35" t="s">
        <v>21563</v>
      </c>
      <c r="C35">
        <v>2009</v>
      </c>
      <c r="D35" s="1">
        <v>41004</v>
      </c>
      <c r="E35" t="s">
        <v>3496</v>
      </c>
      <c r="H35">
        <v>95</v>
      </c>
      <c r="I35" t="s">
        <v>25</v>
      </c>
      <c r="J35" t="s">
        <v>26</v>
      </c>
      <c r="M35" t="s">
        <v>18908</v>
      </c>
      <c r="N35" t="s">
        <v>18908</v>
      </c>
      <c r="O35" t="s">
        <v>21564</v>
      </c>
      <c r="P35" t="s">
        <v>21565</v>
      </c>
      <c r="Q35" t="s">
        <v>21566</v>
      </c>
      <c r="R35" t="s">
        <v>21567</v>
      </c>
      <c r="S35" t="s">
        <v>21568</v>
      </c>
      <c r="T35">
        <v>6.4</v>
      </c>
      <c r="U35">
        <v>39801</v>
      </c>
      <c r="V35" s="12">
        <f>W35*1.20636999678377</f>
        <v>1085732.9971053931</v>
      </c>
      <c r="W35" s="3">
        <v>900000</v>
      </c>
      <c r="X35" s="13">
        <f>Y35*1.20636999678377</f>
        <v>122102.73922446927</v>
      </c>
      <c r="Y35" s="3">
        <v>101215</v>
      </c>
      <c r="Z35" s="13">
        <f>AA35*1.20636999678377</f>
        <v>122102.73922446927</v>
      </c>
      <c r="AA35" s="3">
        <v>101215</v>
      </c>
      <c r="AB35">
        <v>268</v>
      </c>
    </row>
    <row r="36" spans="1:28" x14ac:dyDescent="0.2">
      <c r="A36" t="s">
        <v>27378</v>
      </c>
      <c r="B36" t="s">
        <v>27379</v>
      </c>
      <c r="C36">
        <v>2011</v>
      </c>
      <c r="D36" s="1">
        <v>41431</v>
      </c>
      <c r="E36" t="s">
        <v>16512</v>
      </c>
      <c r="F36" t="s">
        <v>44038</v>
      </c>
      <c r="G36" t="s">
        <v>44044</v>
      </c>
      <c r="H36">
        <v>88</v>
      </c>
      <c r="I36" t="s">
        <v>25</v>
      </c>
      <c r="J36" t="s">
        <v>26</v>
      </c>
      <c r="M36" t="s">
        <v>27380</v>
      </c>
      <c r="N36" t="s">
        <v>27380</v>
      </c>
      <c r="O36" t="s">
        <v>27381</v>
      </c>
      <c r="P36" t="s">
        <v>16467</v>
      </c>
      <c r="Q36" t="s">
        <v>27382</v>
      </c>
      <c r="R36" t="s">
        <v>27383</v>
      </c>
      <c r="S36" t="s">
        <v>27384</v>
      </c>
      <c r="T36">
        <v>6.1</v>
      </c>
      <c r="U36">
        <v>11892</v>
      </c>
      <c r="V36" s="13">
        <v>10000000</v>
      </c>
      <c r="W36" s="3">
        <v>8000000</v>
      </c>
      <c r="X36" s="13">
        <f>Y36*1.1505830469594</f>
        <v>19773.92024504425</v>
      </c>
      <c r="Y36" s="3">
        <v>17186</v>
      </c>
      <c r="Z36" s="13">
        <f>AA36*1.1505830469594</f>
        <v>124422.90011514256</v>
      </c>
      <c r="AA36" s="3">
        <v>108139</v>
      </c>
      <c r="AB36">
        <v>50</v>
      </c>
    </row>
    <row r="37" spans="1:28" x14ac:dyDescent="0.2">
      <c r="A37" t="s">
        <v>27041</v>
      </c>
      <c r="B37" t="s">
        <v>27042</v>
      </c>
      <c r="C37">
        <v>2014</v>
      </c>
      <c r="D37" t="s">
        <v>27043</v>
      </c>
      <c r="E37" t="s">
        <v>1045</v>
      </c>
      <c r="F37" t="s">
        <v>44032</v>
      </c>
      <c r="H37">
        <v>91</v>
      </c>
      <c r="I37" t="s">
        <v>495</v>
      </c>
      <c r="J37" t="s">
        <v>26</v>
      </c>
      <c r="M37" t="s">
        <v>27044</v>
      </c>
      <c r="N37" t="s">
        <v>27044</v>
      </c>
      <c r="O37" t="s">
        <v>27045</v>
      </c>
      <c r="P37" t="s">
        <v>17066</v>
      </c>
      <c r="Q37" t="s">
        <v>27046</v>
      </c>
      <c r="R37" t="s">
        <v>27047</v>
      </c>
      <c r="S37" t="s">
        <v>27048</v>
      </c>
      <c r="T37">
        <v>6.3</v>
      </c>
      <c r="U37">
        <v>14029</v>
      </c>
      <c r="V37" s="12">
        <f>W37*1.09324733035956</f>
        <v>5466236.6517978003</v>
      </c>
      <c r="W37" s="3">
        <v>5000000</v>
      </c>
      <c r="X37" s="13">
        <f>Y37*1.09324733035956</f>
        <v>82149.884145208416</v>
      </c>
      <c r="Y37" s="3">
        <v>75143</v>
      </c>
      <c r="Z37" s="13">
        <f>AA37*1.09324733035956</f>
        <v>132089.42219603312</v>
      </c>
      <c r="AA37" s="3">
        <v>120823</v>
      </c>
      <c r="AB37">
        <v>40</v>
      </c>
    </row>
    <row r="38" spans="1:28" x14ac:dyDescent="0.2">
      <c r="A38" t="s">
        <v>8949</v>
      </c>
      <c r="B38" t="s">
        <v>8950</v>
      </c>
      <c r="C38">
        <v>2004</v>
      </c>
      <c r="D38" t="s">
        <v>3771</v>
      </c>
      <c r="E38" t="s">
        <v>16512</v>
      </c>
      <c r="F38" t="s">
        <v>44038</v>
      </c>
      <c r="G38" t="s">
        <v>44036</v>
      </c>
      <c r="H38">
        <v>91</v>
      </c>
      <c r="I38" t="s">
        <v>25</v>
      </c>
      <c r="J38" t="s">
        <v>26</v>
      </c>
      <c r="M38" t="s">
        <v>8951</v>
      </c>
      <c r="N38" t="s">
        <v>8951</v>
      </c>
      <c r="O38" t="s">
        <v>8952</v>
      </c>
      <c r="P38" t="s">
        <v>8953</v>
      </c>
      <c r="Q38" t="s">
        <v>8954</v>
      </c>
      <c r="R38" t="s">
        <v>8955</v>
      </c>
      <c r="S38" t="s">
        <v>8956</v>
      </c>
      <c r="T38">
        <v>5.3</v>
      </c>
      <c r="U38">
        <v>14608</v>
      </c>
      <c r="V38" s="12">
        <f>W38*1.37009528851244</f>
        <v>4795333.5097935405</v>
      </c>
      <c r="W38" s="3">
        <v>3500000</v>
      </c>
      <c r="X38" s="13">
        <f>Y38*1.37009528851244</f>
        <v>133510.30548438322</v>
      </c>
      <c r="Y38" s="3">
        <v>97446</v>
      </c>
      <c r="Z38" s="13">
        <f>AA38*1.37009528851244</f>
        <v>133510.30548438322</v>
      </c>
      <c r="AA38" s="3">
        <v>97446</v>
      </c>
      <c r="AB38">
        <v>162</v>
      </c>
    </row>
    <row r="39" spans="1:28" x14ac:dyDescent="0.2">
      <c r="A39" t="s">
        <v>21465</v>
      </c>
      <c r="B39" t="s">
        <v>21466</v>
      </c>
      <c r="C39">
        <v>2009</v>
      </c>
      <c r="D39" s="1">
        <v>40274</v>
      </c>
      <c r="E39" t="s">
        <v>44043</v>
      </c>
      <c r="F39" t="s">
        <v>44038</v>
      </c>
      <c r="G39" t="s">
        <v>44033</v>
      </c>
      <c r="H39">
        <v>89</v>
      </c>
      <c r="I39" t="s">
        <v>25</v>
      </c>
      <c r="J39" t="s">
        <v>26</v>
      </c>
      <c r="M39" t="s">
        <v>9437</v>
      </c>
      <c r="N39" t="s">
        <v>9438</v>
      </c>
      <c r="O39" t="s">
        <v>21467</v>
      </c>
      <c r="P39" t="s">
        <v>11098</v>
      </c>
      <c r="Q39" t="s">
        <v>21468</v>
      </c>
      <c r="R39" t="s">
        <v>21469</v>
      </c>
      <c r="S39" t="s">
        <v>21470</v>
      </c>
      <c r="T39">
        <v>6.2</v>
      </c>
      <c r="U39">
        <v>10778</v>
      </c>
      <c r="V39" s="12">
        <f>W39*1.20636999678377</f>
        <v>12063699.967837701</v>
      </c>
      <c r="W39" s="3">
        <v>10000000</v>
      </c>
      <c r="X39" s="13">
        <f>Y39*1.20636999678377</f>
        <v>137142.55397437254</v>
      </c>
      <c r="Y39" s="3">
        <v>113682</v>
      </c>
      <c r="Z39" s="13">
        <f>AA39*1.20636999678377</f>
        <v>142945.19365890248</v>
      </c>
      <c r="AA39" s="3">
        <v>118492</v>
      </c>
      <c r="AB39">
        <v>66</v>
      </c>
    </row>
    <row r="40" spans="1:28" x14ac:dyDescent="0.2">
      <c r="A40" t="s">
        <v>35051</v>
      </c>
      <c r="B40" t="s">
        <v>35052</v>
      </c>
      <c r="C40">
        <v>2013</v>
      </c>
      <c r="D40" s="1">
        <v>41798</v>
      </c>
      <c r="E40" t="s">
        <v>176</v>
      </c>
      <c r="F40" t="s">
        <v>44045</v>
      </c>
      <c r="G40" t="s">
        <v>44033</v>
      </c>
      <c r="H40">
        <v>89</v>
      </c>
      <c r="I40" t="s">
        <v>229</v>
      </c>
      <c r="J40" t="s">
        <v>26</v>
      </c>
      <c r="M40" t="s">
        <v>35053</v>
      </c>
      <c r="N40" t="s">
        <v>35054</v>
      </c>
      <c r="O40" t="s">
        <v>35055</v>
      </c>
      <c r="P40" t="s">
        <v>35056</v>
      </c>
      <c r="Q40" t="s">
        <v>35057</v>
      </c>
      <c r="R40" t="s">
        <v>35058</v>
      </c>
      <c r="S40" t="s">
        <v>35059</v>
      </c>
      <c r="T40">
        <v>7.2</v>
      </c>
      <c r="U40">
        <v>103653</v>
      </c>
      <c r="V40" s="12">
        <f>W40*1.11098185502045</f>
        <v>55549.092751022501</v>
      </c>
      <c r="W40" s="3">
        <v>50000</v>
      </c>
      <c r="X40" s="13">
        <f>Y40*1.11098185502045</f>
        <v>114005.62501663352</v>
      </c>
      <c r="Y40" s="3">
        <v>102617</v>
      </c>
      <c r="Z40" s="13">
        <f>AA40*1.11098185502045</f>
        <v>155254.15932983279</v>
      </c>
      <c r="AA40" s="3">
        <v>139745</v>
      </c>
      <c r="AB40">
        <v>320</v>
      </c>
    </row>
    <row r="41" spans="1:28" x14ac:dyDescent="0.2">
      <c r="A41" t="s">
        <v>37694</v>
      </c>
      <c r="B41" t="s">
        <v>37695</v>
      </c>
      <c r="C41">
        <v>2015</v>
      </c>
      <c r="D41" s="1">
        <v>42193</v>
      </c>
      <c r="E41" t="s">
        <v>44041</v>
      </c>
      <c r="F41" t="s">
        <v>44042</v>
      </c>
      <c r="H41">
        <v>88</v>
      </c>
      <c r="I41" t="s">
        <v>25</v>
      </c>
      <c r="J41" t="s">
        <v>26</v>
      </c>
      <c r="M41" t="s">
        <v>29004</v>
      </c>
      <c r="N41" t="s">
        <v>37696</v>
      </c>
      <c r="O41" t="s">
        <v>37697</v>
      </c>
      <c r="P41" t="s">
        <v>8414</v>
      </c>
      <c r="Q41" t="s">
        <v>37698</v>
      </c>
      <c r="R41" t="s">
        <v>37699</v>
      </c>
      <c r="S41" t="s">
        <v>37700</v>
      </c>
      <c r="T41">
        <v>6.3</v>
      </c>
      <c r="U41">
        <v>29646</v>
      </c>
      <c r="V41" s="12">
        <f>W41*1.09195121025074</f>
        <v>873560.96820059209</v>
      </c>
      <c r="W41" s="3">
        <v>800000</v>
      </c>
      <c r="X41" s="13">
        <f>Y41*1.09195121025074</f>
        <v>146924.21924165759</v>
      </c>
      <c r="Y41" s="3">
        <v>134552</v>
      </c>
      <c r="Z41" s="13">
        <f>AA41*1.09195121025074</f>
        <v>156867.52696220082</v>
      </c>
      <c r="AA41" s="3">
        <v>143658</v>
      </c>
      <c r="AB41">
        <v>146</v>
      </c>
    </row>
    <row r="42" spans="1:28" x14ac:dyDescent="0.2">
      <c r="A42" t="s">
        <v>142</v>
      </c>
      <c r="B42" t="s">
        <v>143</v>
      </c>
      <c r="C42">
        <v>2000</v>
      </c>
      <c r="D42" t="s">
        <v>144</v>
      </c>
      <c r="E42" t="s">
        <v>176</v>
      </c>
      <c r="F42" t="s">
        <v>44045</v>
      </c>
      <c r="G42" t="s">
        <v>44042</v>
      </c>
      <c r="H42">
        <v>122</v>
      </c>
      <c r="I42" t="s">
        <v>146</v>
      </c>
      <c r="J42" t="s">
        <v>26</v>
      </c>
      <c r="M42" t="s">
        <v>147</v>
      </c>
      <c r="N42" t="s">
        <v>148</v>
      </c>
      <c r="O42" t="s">
        <v>149</v>
      </c>
      <c r="P42" t="s">
        <v>150</v>
      </c>
      <c r="Q42" t="s">
        <v>151</v>
      </c>
      <c r="R42" t="s">
        <v>152</v>
      </c>
      <c r="S42" t="s">
        <v>153</v>
      </c>
      <c r="T42">
        <v>5.9</v>
      </c>
      <c r="U42">
        <v>20570</v>
      </c>
      <c r="V42" s="12">
        <f>W42*1.5029674796748</f>
        <v>12023739.837398401</v>
      </c>
      <c r="W42" s="3">
        <v>8000000</v>
      </c>
      <c r="X42" s="13">
        <f>Y42*1.5029674796748</f>
        <v>90161.516138211577</v>
      </c>
      <c r="Y42" s="3">
        <v>59989</v>
      </c>
      <c r="Z42" s="13">
        <f>AA42*1.5029674796748</f>
        <v>159289.00239837434</v>
      </c>
      <c r="AA42" s="3">
        <v>105983</v>
      </c>
      <c r="AB42">
        <v>184</v>
      </c>
    </row>
    <row r="43" spans="1:28" x14ac:dyDescent="0.2">
      <c r="A43" t="s">
        <v>20837</v>
      </c>
      <c r="B43" t="s">
        <v>20838</v>
      </c>
      <c r="C43">
        <v>2010</v>
      </c>
      <c r="D43" s="1">
        <v>40731</v>
      </c>
      <c r="E43" t="s">
        <v>1045</v>
      </c>
      <c r="F43" t="s">
        <v>44032</v>
      </c>
      <c r="H43">
        <v>90</v>
      </c>
      <c r="I43" t="s">
        <v>25</v>
      </c>
      <c r="J43" t="s">
        <v>26</v>
      </c>
      <c r="M43" t="s">
        <v>20839</v>
      </c>
      <c r="N43" t="s">
        <v>20839</v>
      </c>
      <c r="O43" t="s">
        <v>20840</v>
      </c>
      <c r="P43" t="s">
        <v>20841</v>
      </c>
      <c r="Q43" t="s">
        <v>20842</v>
      </c>
      <c r="R43" t="s">
        <v>20843</v>
      </c>
      <c r="S43" t="s">
        <v>20844</v>
      </c>
      <c r="T43">
        <v>6.4</v>
      </c>
      <c r="U43">
        <v>10239</v>
      </c>
      <c r="V43" s="12">
        <f>W43*1.18690152988223</f>
        <v>4747606.1195289204</v>
      </c>
      <c r="W43" s="3">
        <v>4000000</v>
      </c>
      <c r="X43" s="13">
        <f>Y43*1.18690152988223</f>
        <v>65427.946834757931</v>
      </c>
      <c r="Y43" s="3">
        <v>55125</v>
      </c>
      <c r="Z43" s="13">
        <f>AA43*1.18690152988223</f>
        <v>170302.56601515179</v>
      </c>
      <c r="AA43" s="3">
        <v>143485</v>
      </c>
      <c r="AB43">
        <v>43</v>
      </c>
    </row>
    <row r="44" spans="1:28" x14ac:dyDescent="0.2">
      <c r="A44" t="s">
        <v>23231</v>
      </c>
      <c r="B44" t="s">
        <v>23232</v>
      </c>
      <c r="C44">
        <v>2010</v>
      </c>
      <c r="D44" s="1">
        <v>40189</v>
      </c>
      <c r="E44" t="s">
        <v>16512</v>
      </c>
      <c r="F44" t="s">
        <v>44038</v>
      </c>
      <c r="G44" t="s">
        <v>44046</v>
      </c>
      <c r="H44">
        <v>85</v>
      </c>
      <c r="I44" t="s">
        <v>25</v>
      </c>
      <c r="J44" t="s">
        <v>26</v>
      </c>
      <c r="M44" t="s">
        <v>12153</v>
      </c>
      <c r="N44" t="s">
        <v>12153</v>
      </c>
      <c r="O44" t="s">
        <v>23233</v>
      </c>
      <c r="P44" t="s">
        <v>23234</v>
      </c>
      <c r="Q44" t="s">
        <v>23235</v>
      </c>
      <c r="R44" t="s">
        <v>23236</v>
      </c>
      <c r="S44" t="s">
        <v>23237</v>
      </c>
      <c r="T44">
        <v>5.5</v>
      </c>
      <c r="U44">
        <v>12155</v>
      </c>
      <c r="V44" s="12">
        <f>W44*1.18690152988223</f>
        <v>949521.22390578408</v>
      </c>
      <c r="W44" s="3">
        <v>800000</v>
      </c>
      <c r="X44" s="13">
        <f>Y44*1.18690152988223</f>
        <v>62435.768077924833</v>
      </c>
      <c r="Y44" s="3">
        <v>52604</v>
      </c>
      <c r="Z44" s="13">
        <f>AA44*1.18690152988223</f>
        <v>185382.14995230551</v>
      </c>
      <c r="AA44" s="3">
        <v>156190</v>
      </c>
      <c r="AB44">
        <v>73</v>
      </c>
    </row>
    <row r="45" spans="1:28" hidden="1" x14ac:dyDescent="0.2">
      <c r="A45" t="s">
        <v>34235</v>
      </c>
      <c r="B45" t="s">
        <v>34236</v>
      </c>
      <c r="C45">
        <v>2014</v>
      </c>
      <c r="D45" t="s">
        <v>31441</v>
      </c>
      <c r="E45" t="s">
        <v>176</v>
      </c>
      <c r="F45" t="s">
        <v>44045</v>
      </c>
      <c r="G45" t="s">
        <v>44036</v>
      </c>
      <c r="H45">
        <v>104</v>
      </c>
      <c r="I45" t="s">
        <v>26443</v>
      </c>
      <c r="J45" t="s">
        <v>26</v>
      </c>
      <c r="M45" t="s">
        <v>29501</v>
      </c>
      <c r="N45" t="s">
        <v>29501</v>
      </c>
      <c r="O45" t="s">
        <v>34237</v>
      </c>
      <c r="P45" t="s">
        <v>34238</v>
      </c>
      <c r="Q45" t="s">
        <v>34239</v>
      </c>
      <c r="R45" t="s">
        <v>34240</v>
      </c>
      <c r="S45" t="s">
        <v>34241</v>
      </c>
      <c r="T45">
        <v>6.5</v>
      </c>
      <c r="U45">
        <v>11616</v>
      </c>
      <c r="V45" s="12">
        <f>W45*1.09324733035956</f>
        <v>1093247.33035956</v>
      </c>
      <c r="W45" s="3">
        <v>1000000</v>
      </c>
      <c r="X45" s="13">
        <f>Y45*1.09324733035956</f>
        <v>70537.411002129171</v>
      </c>
      <c r="Y45" s="3">
        <v>64521</v>
      </c>
      <c r="Z45" s="13">
        <f>AA45*1.09324733035956</f>
        <v>202411.46347408145</v>
      </c>
      <c r="AA45" s="3">
        <v>185147</v>
      </c>
      <c r="AB45">
        <v>48</v>
      </c>
    </row>
    <row r="46" spans="1:28" x14ac:dyDescent="0.2">
      <c r="A46" t="s">
        <v>38638</v>
      </c>
      <c r="B46" t="s">
        <v>38639</v>
      </c>
      <c r="C46">
        <v>2016</v>
      </c>
      <c r="D46" s="1">
        <v>42745</v>
      </c>
      <c r="E46" t="s">
        <v>176</v>
      </c>
      <c r="F46" t="s">
        <v>44046</v>
      </c>
      <c r="G46" t="s">
        <v>44036</v>
      </c>
      <c r="H46">
        <v>118</v>
      </c>
      <c r="I46" t="s">
        <v>25</v>
      </c>
      <c r="J46" t="s">
        <v>26</v>
      </c>
      <c r="M46" t="s">
        <v>32874</v>
      </c>
      <c r="N46" t="s">
        <v>32874</v>
      </c>
      <c r="O46" t="s">
        <v>38640</v>
      </c>
      <c r="P46" t="s">
        <v>38641</v>
      </c>
      <c r="Q46" t="s">
        <v>38642</v>
      </c>
      <c r="R46" t="s">
        <v>38643</v>
      </c>
      <c r="S46" t="s">
        <v>38644</v>
      </c>
      <c r="T46">
        <v>5.3</v>
      </c>
      <c r="U46">
        <v>25417</v>
      </c>
      <c r="V46" s="12">
        <f>W46*1.07834771485832</f>
        <v>6470086.2891499205</v>
      </c>
      <c r="W46" s="3">
        <v>6000000</v>
      </c>
      <c r="X46" s="13">
        <f>Y46*1.07834771485832</f>
        <v>195020.26257984203</v>
      </c>
      <c r="Y46" s="3">
        <v>180851</v>
      </c>
      <c r="Z46" s="13">
        <f>AA46*1.07834771485832</f>
        <v>217707.62015274624</v>
      </c>
      <c r="AA46" s="3">
        <v>201890</v>
      </c>
      <c r="AB46">
        <v>254</v>
      </c>
    </row>
    <row r="47" spans="1:28" x14ac:dyDescent="0.2">
      <c r="A47" t="s">
        <v>961</v>
      </c>
      <c r="B47" t="s">
        <v>962</v>
      </c>
      <c r="C47">
        <v>2000</v>
      </c>
      <c r="D47" t="s">
        <v>963</v>
      </c>
      <c r="E47" t="s">
        <v>176</v>
      </c>
      <c r="F47" t="s">
        <v>44055</v>
      </c>
      <c r="H47">
        <v>101</v>
      </c>
      <c r="I47" t="s">
        <v>97</v>
      </c>
      <c r="J47" t="s">
        <v>26</v>
      </c>
      <c r="M47" t="s">
        <v>965</v>
      </c>
      <c r="N47" t="s">
        <v>966</v>
      </c>
      <c r="O47" t="s">
        <v>967</v>
      </c>
      <c r="P47" t="s">
        <v>968</v>
      </c>
      <c r="Q47" t="s">
        <v>969</v>
      </c>
      <c r="R47" t="s">
        <v>970</v>
      </c>
      <c r="S47" t="s">
        <v>971</v>
      </c>
      <c r="T47">
        <v>7</v>
      </c>
      <c r="U47">
        <v>37549</v>
      </c>
      <c r="V47" s="12">
        <f>W47*1.5029674796748</f>
        <v>15029674.796748001</v>
      </c>
      <c r="W47" s="3">
        <v>10000000</v>
      </c>
      <c r="X47" s="13">
        <f>Y47*1.5029674796748</f>
        <v>209952.53317073217</v>
      </c>
      <c r="Y47" s="3">
        <v>139692</v>
      </c>
      <c r="Z47" s="13">
        <f>AA47*1.5029674796748</f>
        <v>223492.76719512243</v>
      </c>
      <c r="AA47" s="3">
        <v>148701</v>
      </c>
      <c r="AB47">
        <v>158</v>
      </c>
    </row>
    <row r="48" spans="1:28" x14ac:dyDescent="0.2">
      <c r="A48" t="s">
        <v>18947</v>
      </c>
      <c r="B48" t="s">
        <v>18948</v>
      </c>
      <c r="C48">
        <v>2008</v>
      </c>
      <c r="D48" t="s">
        <v>18949</v>
      </c>
      <c r="E48" t="s">
        <v>3496</v>
      </c>
      <c r="F48" t="s">
        <v>44053</v>
      </c>
      <c r="G48" t="s">
        <v>44033</v>
      </c>
      <c r="H48">
        <v>98</v>
      </c>
      <c r="I48" t="s">
        <v>25</v>
      </c>
      <c r="J48" t="s">
        <v>26</v>
      </c>
      <c r="M48" t="s">
        <v>12690</v>
      </c>
      <c r="N48" t="s">
        <v>18950</v>
      </c>
      <c r="O48" t="s">
        <v>18951</v>
      </c>
      <c r="P48" t="s">
        <v>9071</v>
      </c>
      <c r="Q48" t="s">
        <v>18952</v>
      </c>
      <c r="R48" t="s">
        <v>18953</v>
      </c>
      <c r="S48" t="s">
        <v>18954</v>
      </c>
      <c r="T48">
        <v>6.6</v>
      </c>
      <c r="U48">
        <v>23253</v>
      </c>
      <c r="V48" s="12">
        <f>W48*1.20207800169993</f>
        <v>10217663.014449405</v>
      </c>
      <c r="W48" s="3">
        <v>8500000</v>
      </c>
      <c r="X48" s="13">
        <f>Y48*1.20207800169993</f>
        <v>176404.94674946473</v>
      </c>
      <c r="Y48" s="3">
        <v>146750</v>
      </c>
      <c r="Z48" s="13">
        <f>AA48*1.20207800169993</f>
        <v>226142.12614780103</v>
      </c>
      <c r="AA48" s="3">
        <v>188126</v>
      </c>
      <c r="AB48">
        <v>283</v>
      </c>
    </row>
    <row r="49" spans="1:28" hidden="1" x14ac:dyDescent="0.2">
      <c r="A49" t="s">
        <v>3618</v>
      </c>
      <c r="B49" t="s">
        <v>3619</v>
      </c>
      <c r="C49">
        <v>2001</v>
      </c>
      <c r="D49" t="s">
        <v>3620</v>
      </c>
      <c r="E49" t="s">
        <v>176</v>
      </c>
      <c r="F49" t="s">
        <v>44036</v>
      </c>
      <c r="H49">
        <v>128</v>
      </c>
      <c r="I49" t="s">
        <v>3621</v>
      </c>
      <c r="J49" t="s">
        <v>308</v>
      </c>
      <c r="K49" t="s">
        <v>26</v>
      </c>
      <c r="M49" t="s">
        <v>3622</v>
      </c>
      <c r="N49" t="s">
        <v>3622</v>
      </c>
      <c r="O49" t="s">
        <v>3623</v>
      </c>
      <c r="P49" t="s">
        <v>3624</v>
      </c>
      <c r="Q49" t="s">
        <v>3625</v>
      </c>
      <c r="R49" t="s">
        <v>3626</v>
      </c>
      <c r="S49" t="s">
        <v>3627</v>
      </c>
      <c r="T49">
        <v>7.1</v>
      </c>
      <c r="U49">
        <v>34629</v>
      </c>
      <c r="W49"/>
      <c r="X49"/>
      <c r="Y49">
        <v>1594779</v>
      </c>
      <c r="Z49"/>
      <c r="AA49">
        <v>7640680</v>
      </c>
      <c r="AB49">
        <v>155</v>
      </c>
    </row>
    <row r="50" spans="1:28" x14ac:dyDescent="0.2">
      <c r="A50" t="s">
        <v>24672</v>
      </c>
      <c r="B50" t="s">
        <v>24673</v>
      </c>
      <c r="C50">
        <v>2010</v>
      </c>
      <c r="D50" t="s">
        <v>18559</v>
      </c>
      <c r="E50" t="s">
        <v>1045</v>
      </c>
      <c r="F50" t="s">
        <v>44032</v>
      </c>
      <c r="G50" t="s">
        <v>44036</v>
      </c>
      <c r="H50">
        <v>95</v>
      </c>
      <c r="I50" t="s">
        <v>25</v>
      </c>
      <c r="J50" t="s">
        <v>26</v>
      </c>
      <c r="M50" t="s">
        <v>24674</v>
      </c>
      <c r="N50" t="s">
        <v>24675</v>
      </c>
      <c r="O50" t="s">
        <v>24676</v>
      </c>
      <c r="P50" t="s">
        <v>6300</v>
      </c>
      <c r="Q50" t="s">
        <v>24677</v>
      </c>
      <c r="R50" t="s">
        <v>24678</v>
      </c>
      <c r="S50" t="s">
        <v>24679</v>
      </c>
      <c r="T50">
        <v>5.0999999999999996</v>
      </c>
      <c r="U50">
        <v>11559</v>
      </c>
      <c r="V50" s="12">
        <f>W50*1.18690152988223</f>
        <v>5341056.8844700353</v>
      </c>
      <c r="W50" s="3">
        <v>4500000</v>
      </c>
      <c r="X50" s="13">
        <f>Y50*1.18690152988223</f>
        <v>126433.49856917467</v>
      </c>
      <c r="Y50" s="3">
        <v>106524</v>
      </c>
      <c r="Z50" s="13">
        <f>AA50*1.18690152988223</f>
        <v>226720.74333657371</v>
      </c>
      <c r="AA50" s="3">
        <v>191019</v>
      </c>
      <c r="AB50">
        <v>52</v>
      </c>
    </row>
    <row r="51" spans="1:28" x14ac:dyDescent="0.2">
      <c r="A51" t="s">
        <v>12150</v>
      </c>
      <c r="B51" t="s">
        <v>12151</v>
      </c>
      <c r="C51">
        <v>2006</v>
      </c>
      <c r="D51" s="1">
        <v>40213</v>
      </c>
      <c r="E51" t="s">
        <v>1045</v>
      </c>
      <c r="F51" t="s">
        <v>44046</v>
      </c>
      <c r="G51" t="s">
        <v>44042</v>
      </c>
      <c r="H51">
        <v>93</v>
      </c>
      <c r="I51" t="s">
        <v>25</v>
      </c>
      <c r="J51" t="s">
        <v>26</v>
      </c>
      <c r="M51" t="s">
        <v>12153</v>
      </c>
      <c r="N51" t="s">
        <v>12153</v>
      </c>
      <c r="O51" t="s">
        <v>12154</v>
      </c>
      <c r="P51" t="s">
        <v>12155</v>
      </c>
      <c r="Q51" t="s">
        <v>12156</v>
      </c>
      <c r="R51" t="s">
        <v>12157</v>
      </c>
      <c r="S51" t="s">
        <v>12158</v>
      </c>
      <c r="T51">
        <v>5.7</v>
      </c>
      <c r="U51">
        <v>28336</v>
      </c>
      <c r="V51" s="12">
        <f>W51*1.28378472222222</f>
        <v>1925677.08333333</v>
      </c>
      <c r="W51" s="3">
        <v>1500000</v>
      </c>
      <c r="X51" s="13">
        <f>Y51*1.28378472222222</f>
        <v>225023.06989583294</v>
      </c>
      <c r="Y51" s="3">
        <v>175281</v>
      </c>
      <c r="Z51" s="13">
        <f>AA51*1.28378472222222</f>
        <v>267733.30381944397</v>
      </c>
      <c r="AA51" s="3">
        <v>208550</v>
      </c>
      <c r="AB51">
        <v>252</v>
      </c>
    </row>
    <row r="52" spans="1:28" hidden="1" x14ac:dyDescent="0.2">
      <c r="A52" t="s">
        <v>3647</v>
      </c>
      <c r="B52" t="s">
        <v>3648</v>
      </c>
      <c r="C52">
        <v>2000</v>
      </c>
      <c r="D52" s="1">
        <v>37046</v>
      </c>
      <c r="E52" t="s">
        <v>1045</v>
      </c>
      <c r="F52" t="s">
        <v>44044</v>
      </c>
      <c r="G52" t="s">
        <v>44046</v>
      </c>
      <c r="H52">
        <v>110</v>
      </c>
      <c r="I52" t="s">
        <v>2359</v>
      </c>
      <c r="J52" t="s">
        <v>308</v>
      </c>
      <c r="M52" t="s">
        <v>3649</v>
      </c>
      <c r="N52" t="s">
        <v>3650</v>
      </c>
      <c r="O52" t="s">
        <v>3651</v>
      </c>
      <c r="P52" t="s">
        <v>3652</v>
      </c>
      <c r="Q52" t="s">
        <v>3653</v>
      </c>
      <c r="R52" t="s">
        <v>3654</v>
      </c>
      <c r="S52" t="s">
        <v>3655</v>
      </c>
      <c r="T52">
        <v>7.3</v>
      </c>
      <c r="U52">
        <v>10701</v>
      </c>
      <c r="W52" t="s">
        <v>3656</v>
      </c>
      <c r="X52"/>
      <c r="Y52"/>
      <c r="Z52"/>
      <c r="AA52">
        <v>290754</v>
      </c>
      <c r="AB52">
        <v>29</v>
      </c>
    </row>
    <row r="53" spans="1:28" x14ac:dyDescent="0.2">
      <c r="A53" t="s">
        <v>30244</v>
      </c>
      <c r="B53" t="s">
        <v>30245</v>
      </c>
      <c r="C53">
        <v>2012</v>
      </c>
      <c r="D53" t="s">
        <v>30246</v>
      </c>
      <c r="E53" t="s">
        <v>1045</v>
      </c>
      <c r="F53" t="s">
        <v>44034</v>
      </c>
      <c r="G53" t="s">
        <v>44042</v>
      </c>
      <c r="H53">
        <v>101</v>
      </c>
      <c r="I53" t="s">
        <v>25</v>
      </c>
      <c r="J53" t="s">
        <v>26</v>
      </c>
      <c r="M53" t="s">
        <v>30247</v>
      </c>
      <c r="N53" t="s">
        <v>30248</v>
      </c>
      <c r="O53" t="s">
        <v>30249</v>
      </c>
      <c r="P53" t="s">
        <v>30250</v>
      </c>
      <c r="Q53" t="s">
        <v>30251</v>
      </c>
      <c r="R53" t="s">
        <v>30252</v>
      </c>
      <c r="S53" t="s">
        <v>30253</v>
      </c>
      <c r="T53">
        <v>6.4</v>
      </c>
      <c r="U53">
        <v>14450</v>
      </c>
      <c r="V53" s="12">
        <f>W53*1.12725506764114</f>
        <v>1014529.5608770259</v>
      </c>
      <c r="W53" s="3">
        <v>900000</v>
      </c>
      <c r="X53" s="13">
        <f>Y53*1.12725506764114</f>
        <v>7887.4037082850564</v>
      </c>
      <c r="Y53" s="3">
        <v>6997</v>
      </c>
      <c r="Z53" s="13">
        <f>AA53*1.12725506764114</f>
        <v>276207.92745890561</v>
      </c>
      <c r="AA53" s="3">
        <v>245027</v>
      </c>
      <c r="AB53">
        <v>45</v>
      </c>
    </row>
    <row r="54" spans="1:28" hidden="1" x14ac:dyDescent="0.2">
      <c r="A54" t="s">
        <v>13966</v>
      </c>
      <c r="B54" t="s">
        <v>13967</v>
      </c>
      <c r="C54">
        <v>2005</v>
      </c>
      <c r="D54" t="s">
        <v>8750</v>
      </c>
      <c r="E54" t="s">
        <v>1045</v>
      </c>
      <c r="F54" t="s">
        <v>44032</v>
      </c>
      <c r="H54">
        <v>153</v>
      </c>
      <c r="I54" t="s">
        <v>13968</v>
      </c>
      <c r="J54" t="s">
        <v>1419</v>
      </c>
      <c r="M54" t="s">
        <v>13969</v>
      </c>
      <c r="N54" t="s">
        <v>13970</v>
      </c>
      <c r="O54" t="s">
        <v>13971</v>
      </c>
      <c r="P54" t="s">
        <v>13972</v>
      </c>
      <c r="Q54" t="s">
        <v>13973</v>
      </c>
      <c r="R54" t="s">
        <v>13974</v>
      </c>
      <c r="S54" t="s">
        <v>13975</v>
      </c>
      <c r="T54">
        <v>7.9</v>
      </c>
      <c r="U54">
        <v>13336</v>
      </c>
      <c r="V54" s="12">
        <f>W54*1.32519713261649</f>
        <v>662598.56630824495</v>
      </c>
      <c r="W54" s="3">
        <v>500000</v>
      </c>
      <c r="X54" s="13">
        <f>Y54*1.32519713261649</f>
        <v>106414.65494623675</v>
      </c>
      <c r="Y54" s="3">
        <v>80301</v>
      </c>
      <c r="Z54" s="13">
        <f>AA54*1.32519713261649</f>
        <v>287464.41240143421</v>
      </c>
      <c r="AA54" s="3">
        <v>216922</v>
      </c>
      <c r="AB54">
        <v>78</v>
      </c>
    </row>
    <row r="55" spans="1:28" x14ac:dyDescent="0.2">
      <c r="A55" t="s">
        <v>32632</v>
      </c>
      <c r="B55" t="s">
        <v>32633</v>
      </c>
      <c r="C55">
        <v>2013</v>
      </c>
      <c r="D55" t="s">
        <v>32634</v>
      </c>
      <c r="E55" t="s">
        <v>176</v>
      </c>
      <c r="F55" t="s">
        <v>44042</v>
      </c>
      <c r="H55">
        <v>99</v>
      </c>
      <c r="I55" t="s">
        <v>25</v>
      </c>
      <c r="J55" t="s">
        <v>26</v>
      </c>
      <c r="M55" t="s">
        <v>5751</v>
      </c>
      <c r="N55" t="s">
        <v>32635</v>
      </c>
      <c r="O55" t="s">
        <v>32636</v>
      </c>
      <c r="P55" t="s">
        <v>8431</v>
      </c>
      <c r="Q55" t="s">
        <v>32637</v>
      </c>
      <c r="R55" t="s">
        <v>32638</v>
      </c>
      <c r="S55" t="s">
        <v>32639</v>
      </c>
      <c r="T55">
        <v>3.8</v>
      </c>
      <c r="U55">
        <v>10342</v>
      </c>
      <c r="V55" s="12">
        <f>W55*1.11098185502045</f>
        <v>277745.46375511249</v>
      </c>
      <c r="W55" s="3">
        <v>250000</v>
      </c>
      <c r="X55" s="13">
        <f>Y55*1.11098185502045</f>
        <v>63131.543911537068</v>
      </c>
      <c r="Y55" s="3">
        <v>56825</v>
      </c>
      <c r="Z55" s="13">
        <f>AA55*1.11098185502045</f>
        <v>300170.63249870029</v>
      </c>
      <c r="AA55" s="3">
        <v>270185</v>
      </c>
      <c r="AB55">
        <v>101</v>
      </c>
    </row>
    <row r="56" spans="1:28" x14ac:dyDescent="0.2">
      <c r="A56" t="s">
        <v>34276</v>
      </c>
      <c r="B56" t="s">
        <v>34277</v>
      </c>
      <c r="C56">
        <v>2014</v>
      </c>
      <c r="D56" t="s">
        <v>34278</v>
      </c>
      <c r="E56" t="s">
        <v>1045</v>
      </c>
      <c r="F56" t="s">
        <v>44034</v>
      </c>
      <c r="G56" t="s">
        <v>44046</v>
      </c>
      <c r="H56">
        <v>89</v>
      </c>
      <c r="I56" t="s">
        <v>25</v>
      </c>
      <c r="J56" t="s">
        <v>26</v>
      </c>
      <c r="M56" t="s">
        <v>21264</v>
      </c>
      <c r="N56" t="s">
        <v>21264</v>
      </c>
      <c r="O56" t="s">
        <v>34279</v>
      </c>
      <c r="P56" t="s">
        <v>28813</v>
      </c>
      <c r="Q56" t="s">
        <v>34280</v>
      </c>
      <c r="R56" t="s">
        <v>34281</v>
      </c>
      <c r="S56" t="s">
        <v>34282</v>
      </c>
      <c r="T56">
        <v>5.6</v>
      </c>
      <c r="U56">
        <v>19529</v>
      </c>
      <c r="V56" s="12">
        <f>W56*1.09324733035956</f>
        <v>2623793.5928629441</v>
      </c>
      <c r="W56" s="3">
        <v>2400000</v>
      </c>
      <c r="X56" s="13">
        <f>Y56*1.09324733035956</f>
        <v>96504.221592829446</v>
      </c>
      <c r="Y56" s="3">
        <v>88273</v>
      </c>
      <c r="Z56" s="13">
        <f>AA56*1.09324733035956</f>
        <v>300333.62685438723</v>
      </c>
      <c r="AA56" s="3">
        <v>274717</v>
      </c>
      <c r="AB56">
        <v>74</v>
      </c>
    </row>
    <row r="57" spans="1:28" hidden="1" x14ac:dyDescent="0.2">
      <c r="A57" t="s">
        <v>3693</v>
      </c>
      <c r="B57" t="s">
        <v>3694</v>
      </c>
      <c r="C57">
        <v>2001</v>
      </c>
      <c r="D57" s="1">
        <v>36986</v>
      </c>
      <c r="E57" t="s">
        <v>176</v>
      </c>
      <c r="F57" t="s">
        <v>44036</v>
      </c>
      <c r="H57">
        <v>119</v>
      </c>
      <c r="I57" t="s">
        <v>3695</v>
      </c>
      <c r="J57" t="s">
        <v>26</v>
      </c>
      <c r="M57" t="s">
        <v>3696</v>
      </c>
      <c r="N57" t="s">
        <v>3697</v>
      </c>
      <c r="O57" t="s">
        <v>3698</v>
      </c>
      <c r="P57" t="s">
        <v>3699</v>
      </c>
      <c r="Q57" t="s">
        <v>3700</v>
      </c>
      <c r="R57" t="s">
        <v>3701</v>
      </c>
      <c r="S57" t="s">
        <v>3702</v>
      </c>
      <c r="T57">
        <v>6.1</v>
      </c>
      <c r="U57">
        <v>11080</v>
      </c>
      <c r="W57"/>
      <c r="X57"/>
      <c r="Y57">
        <v>405094</v>
      </c>
      <c r="Z57"/>
      <c r="AA57">
        <v>2672527</v>
      </c>
      <c r="AB57">
        <v>78</v>
      </c>
    </row>
    <row r="58" spans="1:28" x14ac:dyDescent="0.2">
      <c r="A58" t="s">
        <v>13139</v>
      </c>
      <c r="B58" t="s">
        <v>13140</v>
      </c>
      <c r="C58">
        <v>2005</v>
      </c>
      <c r="D58" t="s">
        <v>13028</v>
      </c>
      <c r="E58" t="s">
        <v>176</v>
      </c>
      <c r="F58" t="s">
        <v>44042</v>
      </c>
      <c r="H58">
        <v>82</v>
      </c>
      <c r="I58" t="s">
        <v>25</v>
      </c>
      <c r="J58" t="s">
        <v>26</v>
      </c>
      <c r="M58" t="s">
        <v>4014</v>
      </c>
      <c r="N58" t="s">
        <v>13141</v>
      </c>
      <c r="O58" t="s">
        <v>13142</v>
      </c>
      <c r="P58" t="s">
        <v>4404</v>
      </c>
      <c r="Q58" t="s">
        <v>13143</v>
      </c>
      <c r="R58" t="s">
        <v>13144</v>
      </c>
      <c r="S58" t="s">
        <v>13145</v>
      </c>
      <c r="T58">
        <v>6.2</v>
      </c>
      <c r="U58">
        <v>11200</v>
      </c>
      <c r="V58" s="12">
        <f>W58*1.32519713261649</f>
        <v>13251971.326164899</v>
      </c>
      <c r="W58" s="3">
        <v>10000000</v>
      </c>
      <c r="X58" s="13">
        <f>Y58*1.32519713261649</f>
        <v>174553.64111111144</v>
      </c>
      <c r="Y58" s="3">
        <v>131719</v>
      </c>
      <c r="Z58" s="13">
        <f>AA58*1.32519713261649</f>
        <v>322717.30652329809</v>
      </c>
      <c r="AA58" s="3">
        <v>243524</v>
      </c>
      <c r="AB58">
        <v>120</v>
      </c>
    </row>
    <row r="59" spans="1:28" hidden="1" x14ac:dyDescent="0.2">
      <c r="A59" t="s">
        <v>28993</v>
      </c>
      <c r="B59" t="s">
        <v>28994</v>
      </c>
      <c r="C59">
        <v>2012</v>
      </c>
      <c r="D59" s="1">
        <v>41979</v>
      </c>
      <c r="E59" t="s">
        <v>16512</v>
      </c>
      <c r="F59" t="s">
        <v>44031</v>
      </c>
      <c r="G59" t="s">
        <v>44046</v>
      </c>
      <c r="H59">
        <v>89</v>
      </c>
      <c r="I59" t="s">
        <v>28995</v>
      </c>
      <c r="J59" t="s">
        <v>308</v>
      </c>
      <c r="K59" t="s">
        <v>26</v>
      </c>
      <c r="M59" t="s">
        <v>28996</v>
      </c>
      <c r="N59" t="s">
        <v>28997</v>
      </c>
      <c r="O59" t="s">
        <v>28998</v>
      </c>
      <c r="P59" t="s">
        <v>5942</v>
      </c>
      <c r="Q59" t="s">
        <v>28999</v>
      </c>
      <c r="R59" t="s">
        <v>29000</v>
      </c>
      <c r="S59" t="s">
        <v>29001</v>
      </c>
      <c r="T59">
        <v>4.8</v>
      </c>
      <c r="U59">
        <v>11087</v>
      </c>
      <c r="V59" s="12">
        <f>W59*1.12725506764114</f>
        <v>2254510.1352822799</v>
      </c>
      <c r="W59" s="3">
        <v>2000000</v>
      </c>
      <c r="X59" s="13">
        <f>Y59*1.12725506764114</f>
        <v>65955.694007683094</v>
      </c>
      <c r="Y59" s="3">
        <v>58510</v>
      </c>
      <c r="Z59" s="13">
        <f>AA59*1.12725506764114</f>
        <v>332197.55941357336</v>
      </c>
      <c r="AA59" s="3">
        <v>294696</v>
      </c>
      <c r="AB59">
        <v>113</v>
      </c>
    </row>
    <row r="60" spans="1:28" x14ac:dyDescent="0.2">
      <c r="A60" t="s">
        <v>13427</v>
      </c>
      <c r="B60" t="s">
        <v>13428</v>
      </c>
      <c r="C60">
        <v>2005</v>
      </c>
      <c r="D60" s="1">
        <v>38360</v>
      </c>
      <c r="E60" t="s">
        <v>176</v>
      </c>
      <c r="F60" t="s">
        <v>44046</v>
      </c>
      <c r="G60" t="s">
        <v>44042</v>
      </c>
      <c r="H60">
        <v>117</v>
      </c>
      <c r="I60" t="s">
        <v>25</v>
      </c>
      <c r="J60" t="s">
        <v>26</v>
      </c>
      <c r="M60" t="s">
        <v>5751</v>
      </c>
      <c r="N60" t="s">
        <v>13429</v>
      </c>
      <c r="O60" t="s">
        <v>13430</v>
      </c>
      <c r="P60" t="s">
        <v>1786</v>
      </c>
      <c r="Q60" t="s">
        <v>13431</v>
      </c>
      <c r="R60" t="s">
        <v>13432</v>
      </c>
      <c r="S60" t="s">
        <v>1789</v>
      </c>
      <c r="T60">
        <v>5.2</v>
      </c>
      <c r="U60">
        <v>10303</v>
      </c>
      <c r="V60" s="12">
        <f>W60*1.32519713261649</f>
        <v>39755913.978494696</v>
      </c>
      <c r="W60" s="3">
        <v>30000000</v>
      </c>
      <c r="X60" s="13">
        <f>Y60*1.32519713261649</f>
        <v>333280.45286738413</v>
      </c>
      <c r="Y60" s="3">
        <v>251495</v>
      </c>
      <c r="Z60" s="13">
        <f>AA60*1.32519713261649</f>
        <v>333280.45286738413</v>
      </c>
      <c r="AA60" s="3">
        <v>251495</v>
      </c>
      <c r="AB60">
        <v>138</v>
      </c>
    </row>
    <row r="61" spans="1:28" x14ac:dyDescent="0.2">
      <c r="A61" t="s">
        <v>19199</v>
      </c>
      <c r="B61" t="s">
        <v>19200</v>
      </c>
      <c r="C61">
        <v>2008</v>
      </c>
      <c r="D61" t="s">
        <v>15809</v>
      </c>
      <c r="E61" t="s">
        <v>1045</v>
      </c>
      <c r="F61" t="s">
        <v>44032</v>
      </c>
      <c r="G61" t="s">
        <v>44055</v>
      </c>
      <c r="H61">
        <v>115</v>
      </c>
      <c r="I61" t="s">
        <v>25</v>
      </c>
      <c r="J61" t="s">
        <v>26</v>
      </c>
      <c r="M61" t="s">
        <v>13155</v>
      </c>
      <c r="N61" t="s">
        <v>19201</v>
      </c>
      <c r="O61" t="s">
        <v>19202</v>
      </c>
      <c r="P61" t="s">
        <v>12090</v>
      </c>
      <c r="Q61" t="s">
        <v>19203</v>
      </c>
      <c r="R61" t="s">
        <v>19204</v>
      </c>
      <c r="S61" t="s">
        <v>19205</v>
      </c>
      <c r="T61">
        <v>6.9</v>
      </c>
      <c r="U61">
        <v>13382</v>
      </c>
      <c r="V61" s="12">
        <f>W61*1.20207800169993</f>
        <v>18031170.025498949</v>
      </c>
      <c r="W61" s="3">
        <v>15000000</v>
      </c>
      <c r="X61" s="13">
        <f>Y61*1.20207800169993</f>
        <v>320915.15787982522</v>
      </c>
      <c r="Y61" s="3">
        <v>266967</v>
      </c>
      <c r="Z61" s="13">
        <f>AA61*1.20207800169993</f>
        <v>345677.96471484378</v>
      </c>
      <c r="AA61" s="3">
        <v>287567</v>
      </c>
      <c r="AB61">
        <v>37</v>
      </c>
    </row>
    <row r="62" spans="1:28" x14ac:dyDescent="0.2">
      <c r="A62" t="s">
        <v>21989</v>
      </c>
      <c r="B62" t="s">
        <v>21990</v>
      </c>
      <c r="C62">
        <v>2009</v>
      </c>
      <c r="D62" t="s">
        <v>15475</v>
      </c>
      <c r="E62" t="s">
        <v>16512</v>
      </c>
      <c r="F62" t="s">
        <v>44038</v>
      </c>
      <c r="H62">
        <v>84</v>
      </c>
      <c r="I62" t="s">
        <v>25</v>
      </c>
      <c r="J62" t="s">
        <v>26</v>
      </c>
      <c r="M62" t="s">
        <v>21991</v>
      </c>
      <c r="N62" t="s">
        <v>21992</v>
      </c>
      <c r="O62" t="s">
        <v>21993</v>
      </c>
      <c r="P62" t="s">
        <v>21994</v>
      </c>
      <c r="Q62" t="s">
        <v>21995</v>
      </c>
      <c r="R62" t="s">
        <v>21996</v>
      </c>
      <c r="S62" t="s">
        <v>21997</v>
      </c>
      <c r="T62">
        <v>7.4</v>
      </c>
      <c r="U62">
        <v>45081</v>
      </c>
      <c r="V62" s="12">
        <f>W62*1.20636999678377</f>
        <v>3498472.9906729329</v>
      </c>
      <c r="W62" s="3">
        <v>2900000</v>
      </c>
      <c r="X62" s="13">
        <f>Y62*1.20636999678377</f>
        <v>292638.82107981335</v>
      </c>
      <c r="Y62" s="3">
        <v>242578</v>
      </c>
      <c r="Z62" s="13">
        <f>AA62*1.20636999678377</f>
        <v>357757.46713620448</v>
      </c>
      <c r="AA62" s="3">
        <v>296557</v>
      </c>
      <c r="AB62">
        <v>107</v>
      </c>
    </row>
    <row r="63" spans="1:28" x14ac:dyDescent="0.2">
      <c r="A63" t="s">
        <v>25689</v>
      </c>
      <c r="B63" t="s">
        <v>25690</v>
      </c>
      <c r="C63">
        <v>2011</v>
      </c>
      <c r="D63" s="1">
        <v>40700</v>
      </c>
      <c r="E63" t="s">
        <v>16512</v>
      </c>
      <c r="F63" t="s">
        <v>44032</v>
      </c>
      <c r="G63" t="s">
        <v>44055</v>
      </c>
      <c r="H63">
        <v>113</v>
      </c>
      <c r="I63" t="s">
        <v>25691</v>
      </c>
      <c r="J63" t="s">
        <v>26</v>
      </c>
      <c r="M63" t="s">
        <v>309</v>
      </c>
      <c r="N63" t="s">
        <v>25692</v>
      </c>
      <c r="O63" t="s">
        <v>25693</v>
      </c>
      <c r="P63" t="s">
        <v>25694</v>
      </c>
      <c r="Q63" t="s">
        <v>25695</v>
      </c>
      <c r="R63" t="s">
        <v>25696</v>
      </c>
      <c r="S63" t="s">
        <v>25697</v>
      </c>
      <c r="T63">
        <v>5.6</v>
      </c>
      <c r="U63">
        <v>13403</v>
      </c>
      <c r="V63" s="12">
        <f>W63*1.1505830469594</f>
        <v>13806996.5635128</v>
      </c>
      <c r="W63" s="3">
        <v>12000000</v>
      </c>
      <c r="X63" s="13">
        <f>Y63*1.1505830469594</f>
        <v>20111.041077803355</v>
      </c>
      <c r="Y63" s="3">
        <v>17479</v>
      </c>
      <c r="Z63" s="13">
        <f>AA63*1.1505830469594</f>
        <v>364670.39323550009</v>
      </c>
      <c r="AA63" s="3">
        <v>316944</v>
      </c>
      <c r="AB63">
        <v>68</v>
      </c>
    </row>
    <row r="64" spans="1:28" x14ac:dyDescent="0.2">
      <c r="A64" t="s">
        <v>22997</v>
      </c>
      <c r="B64" t="s">
        <v>22998</v>
      </c>
      <c r="C64">
        <v>2009</v>
      </c>
      <c r="D64" s="1">
        <v>39972</v>
      </c>
      <c r="E64" t="s">
        <v>1045</v>
      </c>
      <c r="F64" t="s">
        <v>44032</v>
      </c>
      <c r="H64">
        <v>104</v>
      </c>
      <c r="I64" t="s">
        <v>25</v>
      </c>
      <c r="J64" t="s">
        <v>26</v>
      </c>
      <c r="M64" t="s">
        <v>22999</v>
      </c>
      <c r="N64" t="s">
        <v>23000</v>
      </c>
      <c r="O64" t="s">
        <v>23001</v>
      </c>
      <c r="P64" t="s">
        <v>181</v>
      </c>
      <c r="Q64" t="s">
        <v>23002</v>
      </c>
      <c r="R64" t="s">
        <v>23003</v>
      </c>
      <c r="S64" t="s">
        <v>23004</v>
      </c>
      <c r="T64">
        <v>6.6</v>
      </c>
      <c r="U64">
        <v>18148</v>
      </c>
      <c r="V64" s="12">
        <f>W64*1.20636999678377</f>
        <v>6152486.9835972274</v>
      </c>
      <c r="W64" s="3">
        <v>5100000</v>
      </c>
      <c r="X64" s="13">
        <f>Y64*1.20636999678377</f>
        <v>228753.08516013526</v>
      </c>
      <c r="Y64" s="3">
        <v>189621</v>
      </c>
      <c r="Z64" s="13">
        <f>AA64*1.20636999678377</f>
        <v>366050.05449409614</v>
      </c>
      <c r="AA64" s="3">
        <v>303431</v>
      </c>
      <c r="AB64">
        <v>46</v>
      </c>
    </row>
    <row r="65" spans="1:28" x14ac:dyDescent="0.2">
      <c r="A65" t="s">
        <v>29061</v>
      </c>
      <c r="B65" t="s">
        <v>29062</v>
      </c>
      <c r="C65">
        <v>2017</v>
      </c>
      <c r="D65" s="1">
        <v>42744</v>
      </c>
      <c r="E65" t="s">
        <v>44041</v>
      </c>
      <c r="F65" t="s">
        <v>44046</v>
      </c>
      <c r="G65" t="s">
        <v>44045</v>
      </c>
      <c r="H65">
        <v>91</v>
      </c>
      <c r="I65" t="s">
        <v>25</v>
      </c>
      <c r="J65" t="s">
        <v>26</v>
      </c>
      <c r="M65" t="s">
        <v>29063</v>
      </c>
      <c r="N65" t="s">
        <v>29064</v>
      </c>
      <c r="O65" t="s">
        <v>29065</v>
      </c>
      <c r="P65" t="s">
        <v>9458</v>
      </c>
      <c r="Q65" t="s">
        <v>29066</v>
      </c>
      <c r="R65" t="s">
        <v>29067</v>
      </c>
      <c r="S65" t="s">
        <v>29068</v>
      </c>
      <c r="T65">
        <v>4.8</v>
      </c>
      <c r="U65">
        <v>11776</v>
      </c>
      <c r="V65" s="12">
        <f>W65*1.05585427545692</f>
        <v>5279271.3772846004</v>
      </c>
      <c r="W65" s="3">
        <v>5000000</v>
      </c>
      <c r="X65" s="13">
        <f>Y65*1.05585427545692</f>
        <v>6047.9332898172379</v>
      </c>
      <c r="Y65" s="3">
        <v>5728</v>
      </c>
      <c r="Z65" s="13">
        <f>AA65*1.05585427545692</f>
        <v>366095.2970749024</v>
      </c>
      <c r="AA65" s="3">
        <v>346729</v>
      </c>
      <c r="AB65">
        <v>124</v>
      </c>
    </row>
    <row r="66" spans="1:28" x14ac:dyDescent="0.2">
      <c r="A66" t="s">
        <v>5911</v>
      </c>
      <c r="B66" t="s">
        <v>5912</v>
      </c>
      <c r="C66">
        <v>2002</v>
      </c>
      <c r="D66" t="s">
        <v>1264</v>
      </c>
      <c r="E66" t="s">
        <v>44043</v>
      </c>
      <c r="F66" t="s">
        <v>44032</v>
      </c>
      <c r="G66" t="s">
        <v>44045</v>
      </c>
      <c r="H66">
        <v>103</v>
      </c>
      <c r="I66" t="s">
        <v>5913</v>
      </c>
      <c r="J66" t="s">
        <v>26</v>
      </c>
      <c r="M66" t="s">
        <v>1149</v>
      </c>
      <c r="N66" t="s">
        <v>5914</v>
      </c>
      <c r="O66" t="s">
        <v>5914</v>
      </c>
      <c r="P66" t="s">
        <v>5915</v>
      </c>
      <c r="Q66" t="e">
        <v>#VALUE!</v>
      </c>
      <c r="R66" t="s">
        <v>5916</v>
      </c>
      <c r="S66" t="s">
        <v>5917</v>
      </c>
      <c r="T66">
        <v>6.1</v>
      </c>
      <c r="U66">
        <v>17659</v>
      </c>
      <c r="V66" s="12">
        <f>W66*1.43863813229572</f>
        <v>5035233.46303502</v>
      </c>
      <c r="W66" s="3">
        <v>3500000</v>
      </c>
      <c r="X66" s="13">
        <f>Y66*1.43863813229572</f>
        <v>366396.67544747086</v>
      </c>
      <c r="Y66" s="3">
        <v>254683</v>
      </c>
      <c r="Z66" s="13">
        <f>AA66*1.43863813229572</f>
        <v>366396.67544747086</v>
      </c>
      <c r="AA66" s="3">
        <v>254683</v>
      </c>
      <c r="AB66">
        <v>309</v>
      </c>
    </row>
    <row r="67" spans="1:28" x14ac:dyDescent="0.2">
      <c r="A67" t="s">
        <v>5925</v>
      </c>
      <c r="B67" t="s">
        <v>5926</v>
      </c>
      <c r="C67">
        <v>2002</v>
      </c>
      <c r="D67" s="1">
        <v>37929</v>
      </c>
      <c r="E67" t="s">
        <v>1045</v>
      </c>
      <c r="F67" t="s">
        <v>44032</v>
      </c>
      <c r="G67" t="s">
        <v>44046</v>
      </c>
      <c r="H67">
        <v>93</v>
      </c>
      <c r="I67" t="s">
        <v>25</v>
      </c>
      <c r="J67" t="s">
        <v>26</v>
      </c>
      <c r="M67" t="s">
        <v>5927</v>
      </c>
      <c r="N67" t="s">
        <v>5927</v>
      </c>
      <c r="O67" t="s">
        <v>5928</v>
      </c>
      <c r="P67" t="s">
        <v>5929</v>
      </c>
      <c r="Q67" t="s">
        <v>5930</v>
      </c>
      <c r="R67" t="s">
        <v>5931</v>
      </c>
      <c r="S67" t="s">
        <v>5932</v>
      </c>
      <c r="T67">
        <v>6.6</v>
      </c>
      <c r="U67">
        <v>32534</v>
      </c>
      <c r="V67" s="12">
        <f>W67*1.43863813229572</f>
        <v>719319.06614786002</v>
      </c>
      <c r="W67" s="3">
        <v>500000</v>
      </c>
      <c r="X67" s="13">
        <f>Y67*1.43863813229572</f>
        <v>216194.2226070039</v>
      </c>
      <c r="Y67" s="3">
        <v>150277</v>
      </c>
      <c r="Z67" s="13">
        <f>AA67*1.43863813229572</f>
        <v>380302.5516342413</v>
      </c>
      <c r="AA67" s="3">
        <v>264349</v>
      </c>
      <c r="AB67">
        <v>307</v>
      </c>
    </row>
    <row r="68" spans="1:28" x14ac:dyDescent="0.2">
      <c r="A68" t="s">
        <v>26850</v>
      </c>
      <c r="B68" t="s">
        <v>26851</v>
      </c>
      <c r="C68">
        <v>2015</v>
      </c>
      <c r="D68" t="s">
        <v>26852</v>
      </c>
      <c r="E68" t="s">
        <v>176</v>
      </c>
      <c r="F68" t="s">
        <v>44033</v>
      </c>
      <c r="G68" t="s">
        <v>44042</v>
      </c>
      <c r="H68">
        <v>98</v>
      </c>
      <c r="I68" t="s">
        <v>26853</v>
      </c>
      <c r="J68" t="s">
        <v>26</v>
      </c>
      <c r="M68" t="s">
        <v>26854</v>
      </c>
      <c r="N68" t="s">
        <v>26855</v>
      </c>
      <c r="O68" t="s">
        <v>26856</v>
      </c>
      <c r="P68" t="s">
        <v>5873</v>
      </c>
      <c r="Q68" t="s">
        <v>26857</v>
      </c>
      <c r="R68" t="s">
        <v>26858</v>
      </c>
      <c r="S68" t="s">
        <v>26859</v>
      </c>
      <c r="T68">
        <v>6</v>
      </c>
      <c r="U68">
        <v>27524</v>
      </c>
      <c r="V68" s="12">
        <f>W68*1.09195121025074</f>
        <v>8189634.07688055</v>
      </c>
      <c r="W68" s="3">
        <v>7500000</v>
      </c>
      <c r="X68" s="13">
        <f>Y68*1.09195121025074</f>
        <v>132629.48594826512</v>
      </c>
      <c r="Y68" s="3">
        <v>121461</v>
      </c>
      <c r="Z68" s="13">
        <f>AA68*1.09195121025074</f>
        <v>416949.55817093235</v>
      </c>
      <c r="AA68" s="3">
        <v>381839</v>
      </c>
      <c r="AB68">
        <v>119</v>
      </c>
    </row>
    <row r="69" spans="1:28" hidden="1" x14ac:dyDescent="0.2">
      <c r="A69" t="s">
        <v>31972</v>
      </c>
      <c r="B69" t="s">
        <v>31973</v>
      </c>
      <c r="C69">
        <v>2012</v>
      </c>
      <c r="D69" t="s">
        <v>31974</v>
      </c>
      <c r="E69" t="s">
        <v>44035</v>
      </c>
      <c r="F69" t="s">
        <v>44032</v>
      </c>
      <c r="H69">
        <v>129</v>
      </c>
      <c r="I69" t="s">
        <v>943</v>
      </c>
      <c r="J69" t="s">
        <v>944</v>
      </c>
      <c r="M69" t="s">
        <v>31975</v>
      </c>
      <c r="N69" t="s">
        <v>31976</v>
      </c>
      <c r="O69" t="s">
        <v>31977</v>
      </c>
      <c r="P69" t="s">
        <v>31978</v>
      </c>
      <c r="Q69" t="s">
        <v>31979</v>
      </c>
      <c r="R69" t="s">
        <v>31980</v>
      </c>
      <c r="S69" t="s">
        <v>31981</v>
      </c>
      <c r="T69">
        <v>8.1999999999999993</v>
      </c>
      <c r="U69">
        <v>14749</v>
      </c>
      <c r="V69" s="12">
        <f>W69*1.12725506764114</f>
        <v>1127255.06764114</v>
      </c>
      <c r="W69" s="3">
        <v>1000000</v>
      </c>
      <c r="X69" s="13">
        <f>Y69*1.12725506764114</f>
        <v>13699.530837042774</v>
      </c>
      <c r="Y69" s="3">
        <v>12153</v>
      </c>
      <c r="Z69" s="13">
        <f>AA69*1.12725506764114</f>
        <v>425880.34632002556</v>
      </c>
      <c r="AA69" s="3">
        <v>377803</v>
      </c>
      <c r="AB69">
        <v>57</v>
      </c>
    </row>
    <row r="70" spans="1:28" x14ac:dyDescent="0.2">
      <c r="A70" t="s">
        <v>3026</v>
      </c>
      <c r="B70" t="s">
        <v>3027</v>
      </c>
      <c r="C70">
        <v>2001</v>
      </c>
      <c r="D70" s="1">
        <v>37564</v>
      </c>
      <c r="E70" t="s">
        <v>1045</v>
      </c>
      <c r="F70" t="s">
        <v>44036</v>
      </c>
      <c r="H70">
        <v>97</v>
      </c>
      <c r="I70" t="s">
        <v>25</v>
      </c>
      <c r="J70" t="s">
        <v>26</v>
      </c>
      <c r="M70" t="s">
        <v>3028</v>
      </c>
      <c r="N70" t="s">
        <v>3029</v>
      </c>
      <c r="O70" t="s">
        <v>3030</v>
      </c>
      <c r="P70" t="s">
        <v>3031</v>
      </c>
      <c r="Q70" t="s">
        <v>3032</v>
      </c>
      <c r="R70" t="s">
        <v>3033</v>
      </c>
      <c r="S70" t="s">
        <v>3034</v>
      </c>
      <c r="T70">
        <v>6.6</v>
      </c>
      <c r="U70">
        <v>53402</v>
      </c>
      <c r="V70" s="12">
        <f>W70*1.46138339920949</f>
        <v>7306916.9960474502</v>
      </c>
      <c r="W70" s="3">
        <v>5000000</v>
      </c>
      <c r="X70" s="13">
        <f>Y70*1.46138339920949</f>
        <v>431409.14774703671</v>
      </c>
      <c r="Y70" s="3">
        <v>295206</v>
      </c>
      <c r="Z70" s="13">
        <f>AA70*1.46138339920949</f>
        <v>431409.14774703671</v>
      </c>
      <c r="AA70" s="3">
        <v>295206</v>
      </c>
      <c r="AB70">
        <v>330</v>
      </c>
    </row>
    <row r="71" spans="1:28" x14ac:dyDescent="0.2">
      <c r="A71" t="s">
        <v>39688</v>
      </c>
      <c r="B71" t="s">
        <v>39689</v>
      </c>
      <c r="C71">
        <v>2017</v>
      </c>
      <c r="D71" s="1">
        <v>43011</v>
      </c>
      <c r="E71" t="s">
        <v>176</v>
      </c>
      <c r="F71" t="s">
        <v>44055</v>
      </c>
      <c r="H71">
        <v>106</v>
      </c>
      <c r="I71" t="s">
        <v>28048</v>
      </c>
      <c r="J71" t="s">
        <v>26</v>
      </c>
      <c r="M71" t="s">
        <v>8213</v>
      </c>
      <c r="N71" t="s">
        <v>39690</v>
      </c>
      <c r="O71" t="s">
        <v>39691</v>
      </c>
      <c r="P71" t="s">
        <v>21118</v>
      </c>
      <c r="Q71" t="s">
        <v>39692</v>
      </c>
      <c r="R71" t="s">
        <v>39693</v>
      </c>
      <c r="S71" t="s">
        <v>39694</v>
      </c>
      <c r="T71">
        <v>6.6</v>
      </c>
      <c r="U71">
        <v>24058</v>
      </c>
      <c r="V71" s="12">
        <f>W71*1.05585427545692</f>
        <v>42234171.018276803</v>
      </c>
      <c r="W71" s="3">
        <v>40000000</v>
      </c>
      <c r="X71" s="13">
        <f>Y71*1.05585427545692</f>
        <v>254437.65159105766</v>
      </c>
      <c r="Y71" s="3">
        <v>240978</v>
      </c>
      <c r="Z71" s="13">
        <f>AA71*1.05585427545692</f>
        <v>436958.9567721936</v>
      </c>
      <c r="AA71" s="3">
        <v>413844</v>
      </c>
      <c r="AB71">
        <v>133</v>
      </c>
    </row>
    <row r="72" spans="1:28" hidden="1" x14ac:dyDescent="0.2">
      <c r="A72" t="s">
        <v>3821</v>
      </c>
      <c r="B72" t="s">
        <v>3822</v>
      </c>
      <c r="C72">
        <v>2002</v>
      </c>
      <c r="D72" t="s">
        <v>3823</v>
      </c>
      <c r="E72" t="s">
        <v>1045</v>
      </c>
      <c r="F72" t="s">
        <v>44032</v>
      </c>
      <c r="G72" t="s">
        <v>44033</v>
      </c>
      <c r="H72">
        <v>117</v>
      </c>
      <c r="I72" t="s">
        <v>25</v>
      </c>
      <c r="J72" t="s">
        <v>26</v>
      </c>
      <c r="M72" t="s">
        <v>3824</v>
      </c>
      <c r="N72" t="s">
        <v>3824</v>
      </c>
      <c r="O72" t="s">
        <v>3825</v>
      </c>
      <c r="P72" t="s">
        <v>3826</v>
      </c>
      <c r="Q72" t="s">
        <v>3827</v>
      </c>
      <c r="R72" t="s">
        <v>3828</v>
      </c>
      <c r="S72" t="s">
        <v>3829</v>
      </c>
      <c r="T72">
        <v>6.1</v>
      </c>
      <c r="U72">
        <v>58257</v>
      </c>
      <c r="W72"/>
      <c r="X72"/>
      <c r="Y72">
        <v>9688676</v>
      </c>
      <c r="Z72"/>
      <c r="AA72">
        <v>19576023</v>
      </c>
      <c r="AB72">
        <v>229</v>
      </c>
    </row>
    <row r="73" spans="1:28" x14ac:dyDescent="0.2">
      <c r="A73" t="s">
        <v>35251</v>
      </c>
      <c r="B73" t="s">
        <v>35252</v>
      </c>
      <c r="C73">
        <v>2014</v>
      </c>
      <c r="D73" s="1">
        <v>41859</v>
      </c>
      <c r="E73" t="s">
        <v>44041</v>
      </c>
      <c r="F73" t="s">
        <v>44032</v>
      </c>
      <c r="H73">
        <v>88</v>
      </c>
      <c r="I73" t="s">
        <v>25</v>
      </c>
      <c r="J73" t="s">
        <v>26</v>
      </c>
      <c r="M73" t="s">
        <v>35253</v>
      </c>
      <c r="N73" t="s">
        <v>35254</v>
      </c>
      <c r="O73" t="s">
        <v>35255</v>
      </c>
      <c r="P73" t="s">
        <v>23370</v>
      </c>
      <c r="Q73" t="s">
        <v>23370</v>
      </c>
      <c r="R73" t="s">
        <v>35256</v>
      </c>
      <c r="S73" t="s">
        <v>35257</v>
      </c>
      <c r="T73">
        <v>6.1</v>
      </c>
      <c r="U73">
        <v>10616</v>
      </c>
      <c r="V73" s="12">
        <f>W73*1.09324733035956</f>
        <v>1093247.33035956</v>
      </c>
      <c r="W73" s="3">
        <v>1000000</v>
      </c>
      <c r="X73" s="13">
        <f>Y73*1.09324733035956</f>
        <v>185825.80822519658</v>
      </c>
      <c r="Y73" s="3">
        <v>169976</v>
      </c>
      <c r="Z73" s="13">
        <f>AA73*1.09324733035956</f>
        <v>452131.01867481216</v>
      </c>
      <c r="AA73" s="3">
        <v>413567</v>
      </c>
      <c r="AB73">
        <v>73</v>
      </c>
    </row>
    <row r="74" spans="1:28" x14ac:dyDescent="0.2">
      <c r="A74" t="s">
        <v>17951</v>
      </c>
      <c r="B74" t="s">
        <v>17952</v>
      </c>
      <c r="C74">
        <v>2008</v>
      </c>
      <c r="D74" t="s">
        <v>11969</v>
      </c>
      <c r="E74" t="s">
        <v>44041</v>
      </c>
      <c r="F74" t="s">
        <v>44032</v>
      </c>
      <c r="G74" t="s">
        <v>44042</v>
      </c>
      <c r="H74">
        <v>98</v>
      </c>
      <c r="I74" t="s">
        <v>319</v>
      </c>
      <c r="J74" t="s">
        <v>26</v>
      </c>
      <c r="M74" t="s">
        <v>3523</v>
      </c>
      <c r="N74" t="s">
        <v>17953</v>
      </c>
      <c r="O74" t="s">
        <v>17954</v>
      </c>
      <c r="P74" t="s">
        <v>13055</v>
      </c>
      <c r="Q74" t="s">
        <v>17955</v>
      </c>
      <c r="R74" t="s">
        <v>17956</v>
      </c>
      <c r="S74" t="s">
        <v>17957</v>
      </c>
      <c r="T74">
        <v>5</v>
      </c>
      <c r="U74">
        <v>15790</v>
      </c>
      <c r="V74" s="12">
        <f>W74*1.20207800169993</f>
        <v>21637404.030598741</v>
      </c>
      <c r="W74" s="3">
        <v>18000000</v>
      </c>
      <c r="X74" s="13">
        <f>Y74*1.20207800169993</f>
        <v>360623.40050997899</v>
      </c>
      <c r="Y74" s="3">
        <v>300000</v>
      </c>
      <c r="Z74" s="13">
        <f>AA74*1.20207800169993</f>
        <v>459402.95822166902</v>
      </c>
      <c r="AA74" s="3">
        <v>382174</v>
      </c>
      <c r="AB74">
        <v>96</v>
      </c>
    </row>
    <row r="75" spans="1:28" hidden="1" x14ac:dyDescent="0.2">
      <c r="A75" t="s">
        <v>3847</v>
      </c>
      <c r="B75" t="s">
        <v>3848</v>
      </c>
      <c r="C75">
        <v>2001</v>
      </c>
      <c r="D75" t="s">
        <v>3849</v>
      </c>
      <c r="E75" t="s">
        <v>1045</v>
      </c>
      <c r="H75">
        <v>93</v>
      </c>
      <c r="I75" t="s">
        <v>697</v>
      </c>
      <c r="J75" t="s">
        <v>307</v>
      </c>
      <c r="M75" t="s">
        <v>3850</v>
      </c>
      <c r="N75" t="s">
        <v>3850</v>
      </c>
      <c r="O75" t="s">
        <v>3851</v>
      </c>
      <c r="P75" t="s">
        <v>3852</v>
      </c>
      <c r="Q75" t="s">
        <v>3853</v>
      </c>
      <c r="R75" t="s">
        <v>3854</v>
      </c>
      <c r="S75" t="s">
        <v>3855</v>
      </c>
      <c r="T75">
        <v>7.3</v>
      </c>
      <c r="U75">
        <v>10597</v>
      </c>
      <c r="W75"/>
      <c r="X75"/>
      <c r="Y75"/>
      <c r="Z75"/>
      <c r="AA75">
        <v>4202851</v>
      </c>
      <c r="AB75">
        <v>15</v>
      </c>
    </row>
    <row r="76" spans="1:28" x14ac:dyDescent="0.2">
      <c r="A76" t="s">
        <v>33031</v>
      </c>
      <c r="B76" t="s">
        <v>33032</v>
      </c>
      <c r="C76">
        <v>2015</v>
      </c>
      <c r="D76" t="s">
        <v>26852</v>
      </c>
      <c r="E76" t="s">
        <v>1045</v>
      </c>
      <c r="F76" t="s">
        <v>44032</v>
      </c>
      <c r="H76">
        <v>108</v>
      </c>
      <c r="I76" t="s">
        <v>25</v>
      </c>
      <c r="J76" t="s">
        <v>26</v>
      </c>
      <c r="M76" t="s">
        <v>16911</v>
      </c>
      <c r="N76" t="s">
        <v>16911</v>
      </c>
      <c r="O76" t="s">
        <v>33033</v>
      </c>
      <c r="P76" t="s">
        <v>33034</v>
      </c>
      <c r="Q76" t="s">
        <v>33035</v>
      </c>
      <c r="R76" t="s">
        <v>33036</v>
      </c>
      <c r="S76" t="s">
        <v>33037</v>
      </c>
      <c r="T76">
        <v>6.4</v>
      </c>
      <c r="U76">
        <v>20077</v>
      </c>
      <c r="V76" s="12">
        <f>W76*1.09195121025074</f>
        <v>6551707.2615044406</v>
      </c>
      <c r="W76" s="3">
        <v>6000000</v>
      </c>
      <c r="X76" s="13">
        <f>Y76*1.09195121025074</f>
        <v>142544.40293734186</v>
      </c>
      <c r="Y76" s="3">
        <v>130541</v>
      </c>
      <c r="Z76" s="13">
        <f>AA76*1.09195121025074</f>
        <v>461618.00632865936</v>
      </c>
      <c r="AA76" s="3">
        <v>422746</v>
      </c>
      <c r="AB76">
        <v>76</v>
      </c>
    </row>
    <row r="77" spans="1:28" x14ac:dyDescent="0.2">
      <c r="A77" t="s">
        <v>11171</v>
      </c>
      <c r="B77" t="s">
        <v>11172</v>
      </c>
      <c r="C77">
        <v>2005</v>
      </c>
      <c r="D77" s="1">
        <v>38847</v>
      </c>
      <c r="E77" t="s">
        <v>1045</v>
      </c>
      <c r="F77" t="s">
        <v>44032</v>
      </c>
      <c r="H77">
        <v>108</v>
      </c>
      <c r="I77" t="s">
        <v>97</v>
      </c>
      <c r="J77" t="s">
        <v>26</v>
      </c>
      <c r="M77" t="s">
        <v>11173</v>
      </c>
      <c r="N77" t="s">
        <v>11174</v>
      </c>
      <c r="O77" t="s">
        <v>11175</v>
      </c>
      <c r="P77" t="s">
        <v>3362</v>
      </c>
      <c r="Q77" t="s">
        <v>11176</v>
      </c>
      <c r="R77" t="s">
        <v>11177</v>
      </c>
      <c r="S77" t="s">
        <v>11178</v>
      </c>
      <c r="T77">
        <v>6.9</v>
      </c>
      <c r="U77">
        <v>17859</v>
      </c>
      <c r="V77" s="12">
        <f>W77*1.32519713261649</f>
        <v>9011340.501792131</v>
      </c>
      <c r="W77" s="3">
        <v>6800000</v>
      </c>
      <c r="X77" s="13">
        <f>Y77*1.32519713261649</f>
        <v>69701.393584229518</v>
      </c>
      <c r="Y77" s="3">
        <v>52597</v>
      </c>
      <c r="Z77" s="13">
        <f>AA77*1.32519713261649</f>
        <v>465675.5975985672</v>
      </c>
      <c r="AA77" s="3">
        <v>351401</v>
      </c>
      <c r="AB77">
        <v>137</v>
      </c>
    </row>
    <row r="78" spans="1:28" hidden="1" x14ac:dyDescent="0.2">
      <c r="A78" t="s">
        <v>3875</v>
      </c>
      <c r="B78" t="s">
        <v>3876</v>
      </c>
      <c r="C78">
        <v>2001</v>
      </c>
      <c r="D78" t="s">
        <v>3796</v>
      </c>
      <c r="E78" t="s">
        <v>176</v>
      </c>
      <c r="F78" t="s">
        <v>44045</v>
      </c>
      <c r="G78" t="s">
        <v>44036</v>
      </c>
      <c r="H78">
        <v>121</v>
      </c>
      <c r="I78" t="s">
        <v>3877</v>
      </c>
      <c r="J78" t="s">
        <v>26</v>
      </c>
      <c r="K78" t="s">
        <v>308</v>
      </c>
      <c r="M78" t="s">
        <v>3878</v>
      </c>
      <c r="N78" t="s">
        <v>3879</v>
      </c>
      <c r="O78" t="s">
        <v>3880</v>
      </c>
      <c r="P78" t="s">
        <v>3881</v>
      </c>
      <c r="Q78" t="s">
        <v>3882</v>
      </c>
      <c r="R78" t="s">
        <v>3883</v>
      </c>
      <c r="S78" t="s">
        <v>3884</v>
      </c>
      <c r="T78">
        <v>7.2</v>
      </c>
      <c r="U78">
        <v>18417</v>
      </c>
      <c r="W78"/>
      <c r="X78"/>
      <c r="Y78">
        <v>4623189</v>
      </c>
      <c r="Z78"/>
      <c r="AA78">
        <v>15747450</v>
      </c>
      <c r="AB78">
        <v>206</v>
      </c>
    </row>
    <row r="79" spans="1:28" x14ac:dyDescent="0.2">
      <c r="A79" t="s">
        <v>21192</v>
      </c>
      <c r="B79" t="s">
        <v>21193</v>
      </c>
      <c r="C79">
        <v>2009</v>
      </c>
      <c r="D79" s="1">
        <v>40334</v>
      </c>
      <c r="E79" t="s">
        <v>1045</v>
      </c>
      <c r="F79" t="s">
        <v>44032</v>
      </c>
      <c r="G79" t="s">
        <v>44046</v>
      </c>
      <c r="H79">
        <v>90</v>
      </c>
      <c r="I79" t="s">
        <v>433</v>
      </c>
      <c r="J79" t="s">
        <v>26</v>
      </c>
      <c r="M79" t="s">
        <v>11845</v>
      </c>
      <c r="N79" t="s">
        <v>11845</v>
      </c>
      <c r="O79" t="s">
        <v>21194</v>
      </c>
      <c r="P79" t="s">
        <v>21195</v>
      </c>
      <c r="Q79" t="s">
        <v>21196</v>
      </c>
      <c r="R79" t="s">
        <v>21197</v>
      </c>
      <c r="S79" t="s">
        <v>21198</v>
      </c>
      <c r="T79">
        <v>4.9000000000000004</v>
      </c>
      <c r="U79">
        <v>20063</v>
      </c>
      <c r="V79" s="12">
        <f>W79*1.20636999678377</f>
        <v>4825479.9871350797</v>
      </c>
      <c r="W79" s="3">
        <v>4000000</v>
      </c>
      <c r="X79" s="13">
        <f>Y79*1.20636999678377</f>
        <v>122736.08347278075</v>
      </c>
      <c r="Y79" s="3">
        <v>101740</v>
      </c>
      <c r="Z79" s="13">
        <f>AA79*1.20636999678377</f>
        <v>465752.91561828437</v>
      </c>
      <c r="AA79" s="3">
        <v>386078</v>
      </c>
      <c r="AB79">
        <v>164</v>
      </c>
    </row>
    <row r="80" spans="1:28" hidden="1" x14ac:dyDescent="0.2">
      <c r="A80" t="s">
        <v>3893</v>
      </c>
      <c r="B80" t="s">
        <v>3894</v>
      </c>
      <c r="C80">
        <v>2002</v>
      </c>
      <c r="D80" t="s">
        <v>2411</v>
      </c>
      <c r="E80" t="s">
        <v>16512</v>
      </c>
      <c r="F80" t="s">
        <v>44044</v>
      </c>
      <c r="G80" t="s">
        <v>44032</v>
      </c>
      <c r="H80">
        <v>97</v>
      </c>
      <c r="I80" t="s">
        <v>25</v>
      </c>
      <c r="J80" t="s">
        <v>26</v>
      </c>
      <c r="M80" t="s">
        <v>3895</v>
      </c>
      <c r="N80" t="s">
        <v>3896</v>
      </c>
      <c r="O80" t="s">
        <v>3897</v>
      </c>
      <c r="P80" t="s">
        <v>3898</v>
      </c>
      <c r="Q80" t="s">
        <v>3899</v>
      </c>
      <c r="R80" t="s">
        <v>3900</v>
      </c>
      <c r="S80" t="s">
        <v>3901</v>
      </c>
      <c r="T80">
        <v>7.1</v>
      </c>
      <c r="U80">
        <v>10405</v>
      </c>
      <c r="W80"/>
      <c r="X80"/>
      <c r="Y80">
        <v>3090862</v>
      </c>
      <c r="Z80"/>
      <c r="AA80">
        <v>3116526</v>
      </c>
      <c r="AB80">
        <v>34</v>
      </c>
    </row>
    <row r="81" spans="1:28" x14ac:dyDescent="0.2">
      <c r="A81" t="s">
        <v>11102</v>
      </c>
      <c r="B81" t="s">
        <v>11103</v>
      </c>
      <c r="C81">
        <v>2006</v>
      </c>
      <c r="D81" s="1">
        <v>39275</v>
      </c>
      <c r="E81" t="s">
        <v>1045</v>
      </c>
      <c r="F81" t="s">
        <v>44032</v>
      </c>
      <c r="G81" t="s">
        <v>44045</v>
      </c>
      <c r="H81">
        <v>145</v>
      </c>
      <c r="I81" t="s">
        <v>3453</v>
      </c>
      <c r="J81" t="s">
        <v>26</v>
      </c>
      <c r="M81" t="s">
        <v>3207</v>
      </c>
      <c r="N81" t="s">
        <v>3207</v>
      </c>
      <c r="O81" t="s">
        <v>11104</v>
      </c>
      <c r="P81" t="s">
        <v>11105</v>
      </c>
      <c r="Q81" t="s">
        <v>11106</v>
      </c>
      <c r="R81" t="s">
        <v>11107</v>
      </c>
      <c r="S81" t="s">
        <v>11108</v>
      </c>
      <c r="T81">
        <v>5.4</v>
      </c>
      <c r="U81">
        <v>36783</v>
      </c>
      <c r="V81" s="12">
        <f>W81*1.28378472222222</f>
        <v>21824340.277777743</v>
      </c>
      <c r="W81" s="3">
        <v>17000000</v>
      </c>
      <c r="X81" s="13">
        <f>Y81*1.28378472222222</f>
        <v>353528.63680555497</v>
      </c>
      <c r="Y81" s="3">
        <v>275380</v>
      </c>
      <c r="Z81" s="13">
        <f>AA81*1.28378472222222</f>
        <v>481089.3381597214</v>
      </c>
      <c r="AA81" s="3">
        <v>374743</v>
      </c>
      <c r="AB81">
        <v>260</v>
      </c>
    </row>
    <row r="82" spans="1:28" x14ac:dyDescent="0.2">
      <c r="A82" t="s">
        <v>25438</v>
      </c>
      <c r="B82" t="s">
        <v>25439</v>
      </c>
      <c r="C82">
        <v>2010</v>
      </c>
      <c r="D82" t="s">
        <v>24415</v>
      </c>
      <c r="E82" t="s">
        <v>176</v>
      </c>
      <c r="F82" t="s">
        <v>44046</v>
      </c>
      <c r="G82" t="s">
        <v>44033</v>
      </c>
      <c r="H82">
        <v>98</v>
      </c>
      <c r="I82" t="s">
        <v>25</v>
      </c>
      <c r="J82" t="s">
        <v>26</v>
      </c>
      <c r="M82" t="s">
        <v>21670</v>
      </c>
      <c r="N82" t="s">
        <v>21671</v>
      </c>
      <c r="O82" t="s">
        <v>25440</v>
      </c>
      <c r="P82" t="s">
        <v>25441</v>
      </c>
      <c r="Q82" t="s">
        <v>25442</v>
      </c>
      <c r="R82" t="s">
        <v>25443</v>
      </c>
      <c r="S82" t="s">
        <v>25444</v>
      </c>
      <c r="T82">
        <v>6.5</v>
      </c>
      <c r="U82">
        <v>40150</v>
      </c>
      <c r="V82" s="12">
        <f>W82*1.18690152988223</f>
        <v>771485.99442344951</v>
      </c>
      <c r="W82" s="3">
        <v>650000</v>
      </c>
      <c r="X82" s="13">
        <f>Y82*1.18690152988223</f>
        <v>39458.541360934738</v>
      </c>
      <c r="Y82" s="3">
        <v>33245</v>
      </c>
      <c r="Z82" s="13">
        <f>AA82*1.18690152988223</f>
        <v>481146.14218365843</v>
      </c>
      <c r="AA82" s="3">
        <v>405380</v>
      </c>
      <c r="AB82">
        <v>154</v>
      </c>
    </row>
    <row r="83" spans="1:28" hidden="1" x14ac:dyDescent="0.2">
      <c r="A83" t="s">
        <v>3918</v>
      </c>
      <c r="B83" t="s">
        <v>3919</v>
      </c>
      <c r="C83">
        <v>2000</v>
      </c>
      <c r="D83" s="1">
        <v>36778</v>
      </c>
      <c r="E83" t="s">
        <v>16512</v>
      </c>
      <c r="F83" t="s">
        <v>44032</v>
      </c>
      <c r="G83" t="s">
        <v>44042</v>
      </c>
      <c r="H83">
        <v>110</v>
      </c>
      <c r="I83" t="s">
        <v>3660</v>
      </c>
      <c r="J83" t="s">
        <v>3179</v>
      </c>
      <c r="K83" t="s">
        <v>26</v>
      </c>
      <c r="L83" t="s">
        <v>307</v>
      </c>
      <c r="M83" t="s">
        <v>3920</v>
      </c>
      <c r="N83" t="s">
        <v>3921</v>
      </c>
      <c r="O83" t="s">
        <v>3922</v>
      </c>
      <c r="P83" t="s">
        <v>3923</v>
      </c>
      <c r="Q83" t="s">
        <v>3924</v>
      </c>
      <c r="R83" t="s">
        <v>3925</v>
      </c>
      <c r="S83" t="s">
        <v>3926</v>
      </c>
      <c r="T83">
        <v>7.8</v>
      </c>
      <c r="U83">
        <v>25582</v>
      </c>
      <c r="W83"/>
      <c r="X83"/>
      <c r="Y83"/>
      <c r="Z83"/>
      <c r="AA83">
        <v>124071</v>
      </c>
      <c r="AB83">
        <v>85</v>
      </c>
    </row>
    <row r="84" spans="1:28" x14ac:dyDescent="0.2">
      <c r="A84" t="s">
        <v>32038</v>
      </c>
      <c r="B84" t="s">
        <v>32039</v>
      </c>
      <c r="C84">
        <v>2013</v>
      </c>
      <c r="D84" t="s">
        <v>25420</v>
      </c>
      <c r="E84" t="s">
        <v>1045</v>
      </c>
      <c r="F84" t="s">
        <v>44032</v>
      </c>
      <c r="H84">
        <v>94</v>
      </c>
      <c r="I84" t="s">
        <v>25</v>
      </c>
      <c r="J84" t="s">
        <v>26</v>
      </c>
      <c r="K84" t="s">
        <v>307</v>
      </c>
      <c r="M84" t="s">
        <v>5796</v>
      </c>
      <c r="N84" t="s">
        <v>32040</v>
      </c>
      <c r="O84" t="s">
        <v>32041</v>
      </c>
      <c r="P84" t="s">
        <v>15119</v>
      </c>
      <c r="Q84" t="s">
        <v>32042</v>
      </c>
      <c r="R84" t="s">
        <v>32043</v>
      </c>
      <c r="S84" t="s">
        <v>32044</v>
      </c>
      <c r="T84">
        <v>6.3</v>
      </c>
      <c r="U84">
        <v>18697</v>
      </c>
      <c r="V84" s="12">
        <f>W84*1.11098185502045</f>
        <v>805461.84488982626</v>
      </c>
      <c r="W84" s="3">
        <v>725000</v>
      </c>
      <c r="X84" s="13">
        <f>Y84*1.11098185502045</f>
        <v>227905.70675704008</v>
      </c>
      <c r="Y84" s="3">
        <v>205139</v>
      </c>
      <c r="Z84" s="13">
        <f>AA84*1.11098185502045</f>
        <v>491401.71723966027</v>
      </c>
      <c r="AA84" s="3">
        <v>442313</v>
      </c>
      <c r="AB84">
        <v>57</v>
      </c>
    </row>
    <row r="85" spans="1:28" x14ac:dyDescent="0.2">
      <c r="A85" t="s">
        <v>26518</v>
      </c>
      <c r="B85" t="s">
        <v>26519</v>
      </c>
      <c r="C85">
        <v>2010</v>
      </c>
      <c r="D85" t="s">
        <v>24786</v>
      </c>
      <c r="E85" t="s">
        <v>1045</v>
      </c>
      <c r="F85" t="s">
        <v>44032</v>
      </c>
      <c r="G85" t="s">
        <v>44036</v>
      </c>
      <c r="H85">
        <v>98</v>
      </c>
      <c r="I85" t="s">
        <v>25</v>
      </c>
      <c r="J85" t="s">
        <v>26</v>
      </c>
      <c r="M85" t="s">
        <v>26520</v>
      </c>
      <c r="N85" t="s">
        <v>26520</v>
      </c>
      <c r="O85" t="s">
        <v>26521</v>
      </c>
      <c r="P85" t="s">
        <v>26520</v>
      </c>
      <c r="Q85" t="s">
        <v>26522</v>
      </c>
      <c r="R85" t="s">
        <v>26523</v>
      </c>
      <c r="S85" t="s">
        <v>26524</v>
      </c>
      <c r="T85">
        <v>6.2</v>
      </c>
      <c r="U85">
        <v>13778</v>
      </c>
      <c r="V85" s="12">
        <f>W85*1.18690152988223</f>
        <v>77148.599442344959</v>
      </c>
      <c r="W85" s="3">
        <v>65000</v>
      </c>
      <c r="X85" s="13">
        <f>Y85*1.18690152988223</f>
        <v>464878.46981509257</v>
      </c>
      <c r="Y85" s="3">
        <v>391674</v>
      </c>
      <c r="Z85" s="13">
        <f>AA85*1.18690152988223</f>
        <v>494342.11339288903</v>
      </c>
      <c r="AA85" s="3">
        <v>416498</v>
      </c>
      <c r="AB85">
        <v>42</v>
      </c>
    </row>
    <row r="86" spans="1:28" x14ac:dyDescent="0.2">
      <c r="A86" t="s">
        <v>25864</v>
      </c>
      <c r="B86" t="s">
        <v>25865</v>
      </c>
      <c r="C86">
        <v>2010</v>
      </c>
      <c r="D86" t="s">
        <v>25866</v>
      </c>
      <c r="E86" t="s">
        <v>16512</v>
      </c>
      <c r="F86" t="s">
        <v>44038</v>
      </c>
      <c r="G86" t="s">
        <v>44032</v>
      </c>
      <c r="H86">
        <v>96</v>
      </c>
      <c r="I86" t="s">
        <v>25</v>
      </c>
      <c r="J86" t="s">
        <v>26</v>
      </c>
      <c r="M86" t="s">
        <v>13003</v>
      </c>
      <c r="N86" t="s">
        <v>13003</v>
      </c>
      <c r="O86" t="s">
        <v>25867</v>
      </c>
      <c r="P86" t="s">
        <v>19872</v>
      </c>
      <c r="Q86" t="s">
        <v>25868</v>
      </c>
      <c r="R86" t="s">
        <v>25869</v>
      </c>
      <c r="S86" t="s">
        <v>25870</v>
      </c>
      <c r="T86">
        <v>6.7</v>
      </c>
      <c r="U86">
        <v>74019</v>
      </c>
      <c r="V86" s="12">
        <f>W86*1.18690152988223</f>
        <v>2967253.8247055751</v>
      </c>
      <c r="W86" s="3">
        <v>2500000</v>
      </c>
      <c r="X86" s="13">
        <f>Y86*1.18690152988223</f>
        <v>388966.62176688493</v>
      </c>
      <c r="Y86" s="3">
        <v>327716</v>
      </c>
      <c r="Z86" s="13">
        <f>AA86*1.18690152988223</f>
        <v>501605.95075576834</v>
      </c>
      <c r="AA86" s="3">
        <v>422618</v>
      </c>
      <c r="AB86">
        <v>252</v>
      </c>
    </row>
    <row r="87" spans="1:28" x14ac:dyDescent="0.2">
      <c r="A87" t="s">
        <v>11585</v>
      </c>
      <c r="B87" t="s">
        <v>11586</v>
      </c>
      <c r="C87">
        <v>2005</v>
      </c>
      <c r="D87" t="s">
        <v>11587</v>
      </c>
      <c r="E87" t="s">
        <v>44041</v>
      </c>
      <c r="F87" t="s">
        <v>44032</v>
      </c>
      <c r="G87" t="s">
        <v>44042</v>
      </c>
      <c r="H87">
        <v>96</v>
      </c>
      <c r="I87" t="s">
        <v>25</v>
      </c>
      <c r="J87" t="s">
        <v>26</v>
      </c>
      <c r="K87" t="s">
        <v>686</v>
      </c>
      <c r="M87" t="s">
        <v>11588</v>
      </c>
      <c r="N87" t="s">
        <v>11589</v>
      </c>
      <c r="O87" t="s">
        <v>11590</v>
      </c>
      <c r="P87" t="s">
        <v>9412</v>
      </c>
      <c r="Q87" t="s">
        <v>11591</v>
      </c>
      <c r="R87" t="s">
        <v>11592</v>
      </c>
      <c r="S87" t="s">
        <v>11593</v>
      </c>
      <c r="T87">
        <v>6.2</v>
      </c>
      <c r="U87">
        <v>15447</v>
      </c>
      <c r="V87" s="12">
        <f>W87*1.32519713261649</f>
        <v>1192677.4193548409</v>
      </c>
      <c r="W87" s="3">
        <v>900000</v>
      </c>
      <c r="X87" s="13">
        <f>Y87*1.32519713261649</f>
        <v>505456.69032258162</v>
      </c>
      <c r="Y87" s="3">
        <v>381420</v>
      </c>
      <c r="Z87" s="13">
        <f>AA87*1.32519713261649</f>
        <v>505456.69032258162</v>
      </c>
      <c r="AA87" s="3">
        <v>381420</v>
      </c>
      <c r="AB87">
        <v>105</v>
      </c>
    </row>
    <row r="88" spans="1:28" hidden="1" x14ac:dyDescent="0.2">
      <c r="A88" t="s">
        <v>16479</v>
      </c>
      <c r="B88" t="s">
        <v>16480</v>
      </c>
      <c r="C88">
        <v>2008</v>
      </c>
      <c r="D88" t="s">
        <v>13035</v>
      </c>
      <c r="E88" t="s">
        <v>16512</v>
      </c>
      <c r="F88" t="s">
        <v>44044</v>
      </c>
      <c r="G88" t="s">
        <v>44032</v>
      </c>
      <c r="H88">
        <v>119</v>
      </c>
      <c r="I88" t="s">
        <v>16481</v>
      </c>
      <c r="J88" t="s">
        <v>26</v>
      </c>
      <c r="K88" t="s">
        <v>13503</v>
      </c>
      <c r="M88" t="s">
        <v>16482</v>
      </c>
      <c r="N88" t="s">
        <v>16482</v>
      </c>
      <c r="O88" t="s">
        <v>16483</v>
      </c>
      <c r="P88" t="s">
        <v>16484</v>
      </c>
      <c r="Q88" t="s">
        <v>16485</v>
      </c>
      <c r="R88" t="s">
        <v>16486</v>
      </c>
      <c r="S88" t="s">
        <v>16487</v>
      </c>
      <c r="T88">
        <v>7.3</v>
      </c>
      <c r="U88">
        <v>10249</v>
      </c>
      <c r="V88" s="12">
        <f>W88*1.20207800169993</f>
        <v>2404156.0033998601</v>
      </c>
      <c r="W88" s="3">
        <v>2000000</v>
      </c>
      <c r="X88" s="13">
        <f>Y88*1.20207800169993</f>
        <v>8767.9569443992896</v>
      </c>
      <c r="Y88" s="3">
        <v>7294</v>
      </c>
      <c r="Z88" s="13">
        <f>AA88*1.20207800169993</f>
        <v>506787.67097067856</v>
      </c>
      <c r="AA88" s="3">
        <v>421593</v>
      </c>
      <c r="AB88">
        <v>27</v>
      </c>
    </row>
    <row r="89" spans="1:28" x14ac:dyDescent="0.2">
      <c r="A89" t="s">
        <v>24650</v>
      </c>
      <c r="B89" t="s">
        <v>24651</v>
      </c>
      <c r="C89">
        <v>2010</v>
      </c>
      <c r="D89" s="1">
        <v>40970</v>
      </c>
      <c r="E89" t="s">
        <v>1045</v>
      </c>
      <c r="F89" t="s">
        <v>44044</v>
      </c>
      <c r="G89" t="s">
        <v>44032</v>
      </c>
      <c r="H89">
        <v>106</v>
      </c>
      <c r="I89" t="s">
        <v>25</v>
      </c>
      <c r="J89" t="s">
        <v>26</v>
      </c>
      <c r="M89" t="s">
        <v>24652</v>
      </c>
      <c r="N89" t="s">
        <v>24653</v>
      </c>
      <c r="O89" t="s">
        <v>24654</v>
      </c>
      <c r="P89" t="s">
        <v>10478</v>
      </c>
      <c r="Q89" t="s">
        <v>10478</v>
      </c>
      <c r="R89" t="s">
        <v>24655</v>
      </c>
      <c r="S89" t="s">
        <v>24656</v>
      </c>
      <c r="T89">
        <v>7</v>
      </c>
      <c r="U89">
        <v>50181</v>
      </c>
      <c r="V89" s="12">
        <f>W89*1.18690152988223</f>
        <v>8308310.7091756109</v>
      </c>
      <c r="W89" s="3">
        <v>7000000</v>
      </c>
      <c r="X89" s="13">
        <f>Y89*1.18690152988223</f>
        <v>454519.19326228049</v>
      </c>
      <c r="Y89" s="3">
        <v>382946</v>
      </c>
      <c r="Z89" s="13">
        <f>AA89*1.18690152988223</f>
        <v>533751.99179109861</v>
      </c>
      <c r="AA89" s="3">
        <v>449702</v>
      </c>
      <c r="AB89">
        <v>108</v>
      </c>
    </row>
    <row r="90" spans="1:28" hidden="1" x14ac:dyDescent="0.2">
      <c r="A90" t="s">
        <v>3977</v>
      </c>
      <c r="B90" t="s">
        <v>3978</v>
      </c>
      <c r="C90">
        <v>2005</v>
      </c>
      <c r="D90" t="s">
        <v>3979</v>
      </c>
      <c r="E90" t="s">
        <v>1045</v>
      </c>
      <c r="F90" t="s">
        <v>44046</v>
      </c>
      <c r="H90">
        <v>87</v>
      </c>
      <c r="I90" t="s">
        <v>25</v>
      </c>
      <c r="J90" t="s">
        <v>26</v>
      </c>
      <c r="M90" t="s">
        <v>3980</v>
      </c>
      <c r="N90" t="s">
        <v>3981</v>
      </c>
      <c r="O90" t="s">
        <v>3982</v>
      </c>
      <c r="P90" t="s">
        <v>3983</v>
      </c>
      <c r="Q90" t="s">
        <v>3984</v>
      </c>
      <c r="R90" t="s">
        <v>3985</v>
      </c>
      <c r="S90" t="s">
        <v>3986</v>
      </c>
      <c r="T90">
        <v>5.3</v>
      </c>
      <c r="U90">
        <v>11856</v>
      </c>
      <c r="W90">
        <v>3000000</v>
      </c>
      <c r="X90"/>
      <c r="Y90"/>
      <c r="Z90"/>
      <c r="AA90">
        <v>368976</v>
      </c>
      <c r="AB90">
        <v>120</v>
      </c>
    </row>
    <row r="91" spans="1:28" x14ac:dyDescent="0.2">
      <c r="A91" t="s">
        <v>24049</v>
      </c>
      <c r="B91" t="s">
        <v>24050</v>
      </c>
      <c r="C91">
        <v>2010</v>
      </c>
      <c r="D91" s="1">
        <v>40729</v>
      </c>
      <c r="E91" t="s">
        <v>1045</v>
      </c>
      <c r="F91" t="s">
        <v>44044</v>
      </c>
      <c r="G91" t="s">
        <v>44042</v>
      </c>
      <c r="H91">
        <v>93</v>
      </c>
      <c r="I91" t="s">
        <v>25</v>
      </c>
      <c r="J91" t="s">
        <v>26</v>
      </c>
      <c r="M91" t="s">
        <v>24051</v>
      </c>
      <c r="N91" t="s">
        <v>24052</v>
      </c>
      <c r="O91" t="s">
        <v>24053</v>
      </c>
      <c r="P91" t="s">
        <v>24054</v>
      </c>
      <c r="Q91" t="s">
        <v>24055</v>
      </c>
      <c r="R91" t="s">
        <v>24056</v>
      </c>
      <c r="S91" t="s">
        <v>24057</v>
      </c>
      <c r="T91">
        <v>6.8</v>
      </c>
      <c r="U91">
        <v>24441</v>
      </c>
      <c r="V91" s="12">
        <f>W91*1.18690152988223</f>
        <v>593450.76494111505</v>
      </c>
      <c r="W91" s="3">
        <v>500000</v>
      </c>
      <c r="X91" s="13">
        <f>Y91*1.18690152988223</f>
        <v>57878.06620317707</v>
      </c>
      <c r="Y91" s="3">
        <v>48764</v>
      </c>
      <c r="Z91" s="13">
        <f>AA91*1.18690152988223</f>
        <v>538506.7193198069</v>
      </c>
      <c r="AA91" s="3">
        <v>453708</v>
      </c>
      <c r="AB91">
        <v>96</v>
      </c>
    </row>
    <row r="92" spans="1:28" hidden="1" x14ac:dyDescent="0.2">
      <c r="A92" t="s">
        <v>14068</v>
      </c>
      <c r="B92" t="s">
        <v>14069</v>
      </c>
      <c r="C92">
        <v>2006</v>
      </c>
      <c r="D92" t="s">
        <v>3867</v>
      </c>
      <c r="E92" t="s">
        <v>1045</v>
      </c>
      <c r="F92" t="s">
        <v>44032</v>
      </c>
      <c r="G92" t="s">
        <v>44046</v>
      </c>
      <c r="H92">
        <v>93</v>
      </c>
      <c r="I92" t="s">
        <v>1983</v>
      </c>
      <c r="J92" t="s">
        <v>26</v>
      </c>
      <c r="M92" t="s">
        <v>14070</v>
      </c>
      <c r="N92" t="s">
        <v>14071</v>
      </c>
      <c r="O92" t="s">
        <v>14072</v>
      </c>
      <c r="P92" t="s">
        <v>14073</v>
      </c>
      <c r="Q92" t="s">
        <v>14074</v>
      </c>
      <c r="R92" t="s">
        <v>14075</v>
      </c>
      <c r="S92" t="s">
        <v>14076</v>
      </c>
      <c r="T92">
        <v>6.7</v>
      </c>
      <c r="U92">
        <v>27846</v>
      </c>
      <c r="V92" s="12">
        <f>W92*1.28378472222222</f>
        <v>10270277.777777761</v>
      </c>
      <c r="W92" s="3">
        <v>8000000</v>
      </c>
      <c r="X92" s="13">
        <f>Y92*1.28378472222222</f>
        <v>390954.81281249935</v>
      </c>
      <c r="Y92" s="3">
        <v>304533</v>
      </c>
      <c r="Z92" s="13">
        <f>AA92*1.28378472222222</f>
        <v>547179.85944444349</v>
      </c>
      <c r="AA92" s="3">
        <v>426224</v>
      </c>
      <c r="AB92">
        <v>105</v>
      </c>
    </row>
    <row r="93" spans="1:28" x14ac:dyDescent="0.2">
      <c r="A93" t="s">
        <v>16854</v>
      </c>
      <c r="B93" t="s">
        <v>16855</v>
      </c>
      <c r="C93">
        <v>2008</v>
      </c>
      <c r="D93" t="s">
        <v>16856</v>
      </c>
      <c r="E93" t="s">
        <v>1045</v>
      </c>
      <c r="H93">
        <v>86</v>
      </c>
      <c r="I93" t="s">
        <v>25</v>
      </c>
      <c r="J93" t="s">
        <v>26</v>
      </c>
      <c r="K93" t="s">
        <v>308</v>
      </c>
      <c r="M93" t="s">
        <v>10068</v>
      </c>
      <c r="N93" t="s">
        <v>10068</v>
      </c>
      <c r="O93" t="s">
        <v>16857</v>
      </c>
      <c r="P93" t="s">
        <v>12627</v>
      </c>
      <c r="Q93" t="s">
        <v>12627</v>
      </c>
      <c r="R93" t="s">
        <v>16858</v>
      </c>
      <c r="S93" t="s">
        <v>16859</v>
      </c>
      <c r="T93">
        <v>5.6</v>
      </c>
      <c r="U93">
        <v>17973</v>
      </c>
      <c r="V93" s="12">
        <f>W93*1.20207800169993</f>
        <v>9616624.0135994405</v>
      </c>
      <c r="W93" s="3">
        <v>8000000</v>
      </c>
      <c r="X93" s="13">
        <f>Y93*1.20207800169993</f>
        <v>491300.09799677669</v>
      </c>
      <c r="Y93" s="3">
        <v>408709</v>
      </c>
      <c r="Z93" s="13">
        <f>AA93*1.20207800169993</f>
        <v>550179.08059804095</v>
      </c>
      <c r="AA93" s="3">
        <v>457690</v>
      </c>
      <c r="AB93">
        <v>55</v>
      </c>
    </row>
    <row r="94" spans="1:28" hidden="1" x14ac:dyDescent="0.2">
      <c r="A94" t="s">
        <v>4011</v>
      </c>
      <c r="B94" t="s">
        <v>4012</v>
      </c>
      <c r="C94">
        <v>2001</v>
      </c>
      <c r="D94" t="s">
        <v>2771</v>
      </c>
      <c r="E94" t="s">
        <v>44048</v>
      </c>
      <c r="F94" t="s">
        <v>44046</v>
      </c>
      <c r="G94" t="s">
        <v>44045</v>
      </c>
      <c r="H94">
        <v>95</v>
      </c>
      <c r="I94" t="s">
        <v>2359</v>
      </c>
      <c r="J94" t="s">
        <v>26</v>
      </c>
      <c r="K94" t="s">
        <v>4013</v>
      </c>
      <c r="L94" t="s">
        <v>308</v>
      </c>
      <c r="M94" t="s">
        <v>4014</v>
      </c>
      <c r="N94" t="s">
        <v>4015</v>
      </c>
      <c r="O94" t="s">
        <v>4016</v>
      </c>
      <c r="P94" t="s">
        <v>4017</v>
      </c>
      <c r="Q94" t="s">
        <v>4018</v>
      </c>
      <c r="R94" t="s">
        <v>4019</v>
      </c>
      <c r="S94" t="s">
        <v>4020</v>
      </c>
      <c r="T94">
        <v>6.2</v>
      </c>
      <c r="U94">
        <v>16530</v>
      </c>
      <c r="W94" t="s">
        <v>4021</v>
      </c>
      <c r="X94"/>
      <c r="Y94"/>
      <c r="Z94"/>
      <c r="AA94">
        <v>145046</v>
      </c>
      <c r="AB94">
        <v>220</v>
      </c>
    </row>
    <row r="95" spans="1:28" x14ac:dyDescent="0.2">
      <c r="A95" t="s">
        <v>31180</v>
      </c>
      <c r="B95" t="s">
        <v>31181</v>
      </c>
      <c r="C95">
        <v>2012</v>
      </c>
      <c r="D95" t="s">
        <v>31182</v>
      </c>
      <c r="E95" t="s">
        <v>176</v>
      </c>
      <c r="H95">
        <v>81</v>
      </c>
      <c r="I95" t="s">
        <v>25</v>
      </c>
      <c r="J95" t="s">
        <v>26</v>
      </c>
      <c r="M95" t="s">
        <v>28353</v>
      </c>
      <c r="N95" t="s">
        <v>31183</v>
      </c>
      <c r="O95" t="s">
        <v>31184</v>
      </c>
      <c r="P95" t="s">
        <v>11597</v>
      </c>
      <c r="Q95" t="s">
        <v>11597</v>
      </c>
      <c r="R95" t="s">
        <v>31185</v>
      </c>
      <c r="S95" t="s">
        <v>31186</v>
      </c>
      <c r="T95">
        <v>6.8</v>
      </c>
      <c r="U95">
        <v>16280</v>
      </c>
      <c r="V95" s="12">
        <f>W95*1.12725506764114</f>
        <v>563627.53382056998</v>
      </c>
      <c r="W95" s="3">
        <v>500000</v>
      </c>
      <c r="X95" s="13">
        <f>Y95*1.12725506764114</f>
        <v>424520.87670845038</v>
      </c>
      <c r="Y95" s="3">
        <v>376597</v>
      </c>
      <c r="Z95" s="13">
        <f>AA95*1.12725506764114</f>
        <v>563317.53867696866</v>
      </c>
      <c r="AA95" s="3">
        <v>499725</v>
      </c>
      <c r="AB95">
        <v>45</v>
      </c>
    </row>
    <row r="96" spans="1:28" x14ac:dyDescent="0.2">
      <c r="A96" t="s">
        <v>7206</v>
      </c>
      <c r="B96" t="s">
        <v>7207</v>
      </c>
      <c r="C96">
        <v>2003</v>
      </c>
      <c r="D96" t="s">
        <v>5051</v>
      </c>
      <c r="E96" t="s">
        <v>176</v>
      </c>
      <c r="H96">
        <v>93</v>
      </c>
      <c r="I96" t="s">
        <v>1026</v>
      </c>
      <c r="J96" t="s">
        <v>26</v>
      </c>
      <c r="M96" t="s">
        <v>7208</v>
      </c>
      <c r="N96" t="s">
        <v>7208</v>
      </c>
      <c r="O96" t="s">
        <v>7209</v>
      </c>
      <c r="P96" t="s">
        <v>7208</v>
      </c>
      <c r="Q96" t="s">
        <v>7210</v>
      </c>
      <c r="R96" t="s">
        <v>7211</v>
      </c>
      <c r="S96" t="s">
        <v>7212</v>
      </c>
      <c r="T96">
        <v>5</v>
      </c>
      <c r="U96">
        <v>13585</v>
      </c>
      <c r="V96" s="12">
        <f>W96*1.40658152173913</f>
        <v>14065815.217391299</v>
      </c>
      <c r="W96" s="3">
        <v>10000000</v>
      </c>
      <c r="X96" s="13">
        <f>Y96*1.40658152173913</f>
        <v>515232.21799456503</v>
      </c>
      <c r="Y96" s="3">
        <v>366301</v>
      </c>
      <c r="Z96" s="13">
        <f>AA96*1.40658152173913</f>
        <v>566288.31407065201</v>
      </c>
      <c r="AA96" s="3">
        <v>402599</v>
      </c>
      <c r="AB96">
        <v>241</v>
      </c>
    </row>
    <row r="97" spans="1:28" x14ac:dyDescent="0.2">
      <c r="A97" t="s">
        <v>15048</v>
      </c>
      <c r="B97" t="s">
        <v>15049</v>
      </c>
      <c r="C97">
        <v>2006</v>
      </c>
      <c r="D97" s="1">
        <v>39124</v>
      </c>
      <c r="E97" t="s">
        <v>1045</v>
      </c>
      <c r="F97" t="s">
        <v>44032</v>
      </c>
      <c r="G97" t="s">
        <v>44034</v>
      </c>
      <c r="H97">
        <v>88</v>
      </c>
      <c r="I97" t="s">
        <v>229</v>
      </c>
      <c r="J97" t="s">
        <v>26</v>
      </c>
      <c r="K97" t="s">
        <v>75</v>
      </c>
      <c r="M97" t="s">
        <v>15050</v>
      </c>
      <c r="N97" t="s">
        <v>15051</v>
      </c>
      <c r="O97" t="s">
        <v>15052</v>
      </c>
      <c r="P97" t="s">
        <v>15053</v>
      </c>
      <c r="Q97" t="s">
        <v>15054</v>
      </c>
      <c r="R97" t="s">
        <v>15055</v>
      </c>
      <c r="S97" t="s">
        <v>15056</v>
      </c>
      <c r="T97">
        <v>7.3</v>
      </c>
      <c r="U97">
        <v>53187</v>
      </c>
      <c r="V97" s="12">
        <f>W97*1.28378472222222</f>
        <v>1283784.7222222202</v>
      </c>
      <c r="W97" s="3">
        <v>1000000</v>
      </c>
      <c r="X97" s="13">
        <f>Y97*1.28378472222222</f>
        <v>572779.81059027684</v>
      </c>
      <c r="Y97" s="3">
        <v>446165</v>
      </c>
      <c r="Z97" s="13">
        <f>AA97*1.28378472222222</f>
        <v>582871.64229166566</v>
      </c>
      <c r="AA97" s="3">
        <v>454026</v>
      </c>
      <c r="AB97">
        <v>101</v>
      </c>
    </row>
    <row r="98" spans="1:28" x14ac:dyDescent="0.2">
      <c r="A98" t="s">
        <v>29162</v>
      </c>
      <c r="B98" t="s">
        <v>29163</v>
      </c>
      <c r="C98">
        <v>2014</v>
      </c>
      <c r="D98" t="s">
        <v>29164</v>
      </c>
      <c r="E98" t="s">
        <v>1045</v>
      </c>
      <c r="F98" t="s">
        <v>44032</v>
      </c>
      <c r="G98" t="s">
        <v>44057</v>
      </c>
      <c r="H98">
        <v>105</v>
      </c>
      <c r="I98" t="s">
        <v>25</v>
      </c>
      <c r="J98" t="s">
        <v>26</v>
      </c>
      <c r="M98" t="s">
        <v>4404</v>
      </c>
      <c r="N98" t="s">
        <v>29165</v>
      </c>
      <c r="O98" t="s">
        <v>29166</v>
      </c>
      <c r="P98" t="s">
        <v>29167</v>
      </c>
      <c r="Q98" t="s">
        <v>29168</v>
      </c>
      <c r="R98" t="s">
        <v>29169</v>
      </c>
      <c r="S98" t="s">
        <v>29170</v>
      </c>
      <c r="T98">
        <v>7.5</v>
      </c>
      <c r="U98">
        <v>17263</v>
      </c>
      <c r="V98" s="12">
        <f>W98*1.09324733035956</f>
        <v>5466236.6517978003</v>
      </c>
      <c r="W98" s="3">
        <v>5000000</v>
      </c>
      <c r="X98" s="13">
        <f>Y98*1.09324733035956</f>
        <v>63728.666628649829</v>
      </c>
      <c r="Y98" s="3">
        <v>58293</v>
      </c>
      <c r="Z98" s="13">
        <f>AA98*1.09324733035956</f>
        <v>597075.93622854329</v>
      </c>
      <c r="AA98" s="3">
        <v>546149</v>
      </c>
      <c r="AB98">
        <v>81</v>
      </c>
    </row>
    <row r="99" spans="1:28" x14ac:dyDescent="0.2">
      <c r="A99" t="s">
        <v>16205</v>
      </c>
      <c r="B99" t="s">
        <v>16206</v>
      </c>
      <c r="C99">
        <v>2006</v>
      </c>
      <c r="D99" s="1">
        <v>39085</v>
      </c>
      <c r="E99" t="s">
        <v>16512</v>
      </c>
      <c r="F99" t="s">
        <v>44032</v>
      </c>
      <c r="G99" t="s">
        <v>44055</v>
      </c>
      <c r="H99">
        <v>106</v>
      </c>
      <c r="I99" t="s">
        <v>6586</v>
      </c>
      <c r="J99" t="s">
        <v>26</v>
      </c>
      <c r="K99" t="s">
        <v>308</v>
      </c>
      <c r="L99" t="s">
        <v>361</v>
      </c>
      <c r="M99" t="s">
        <v>4042</v>
      </c>
      <c r="N99" t="s">
        <v>16207</v>
      </c>
      <c r="O99" t="s">
        <v>16208</v>
      </c>
      <c r="P99" t="s">
        <v>732</v>
      </c>
      <c r="Q99" t="s">
        <v>16209</v>
      </c>
      <c r="R99" t="s">
        <v>16210</v>
      </c>
      <c r="S99" t="s">
        <v>16211</v>
      </c>
      <c r="T99">
        <v>5.6</v>
      </c>
      <c r="U99">
        <v>10379</v>
      </c>
      <c r="V99" s="12">
        <f>W99*1.28378472222222</f>
        <v>15405416.66666664</v>
      </c>
      <c r="W99" s="3">
        <v>12000000</v>
      </c>
      <c r="X99" s="13">
        <f>Y99*1.28378472222222</f>
        <v>66381.940416666548</v>
      </c>
      <c r="Y99" s="3">
        <v>51708</v>
      </c>
      <c r="Z99" s="13">
        <f>AA99*1.28378472222222</f>
        <v>641404.52291666553</v>
      </c>
      <c r="AA99" s="3">
        <v>499620</v>
      </c>
      <c r="AB99">
        <v>93</v>
      </c>
    </row>
    <row r="100" spans="1:28" x14ac:dyDescent="0.2">
      <c r="A100" t="s">
        <v>6855</v>
      </c>
      <c r="B100" t="s">
        <v>6856</v>
      </c>
      <c r="C100">
        <v>2003</v>
      </c>
      <c r="D100" s="1">
        <v>38235</v>
      </c>
      <c r="E100" t="s">
        <v>44041</v>
      </c>
      <c r="F100" t="s">
        <v>44042</v>
      </c>
      <c r="H100">
        <v>101</v>
      </c>
      <c r="I100" t="s">
        <v>25</v>
      </c>
      <c r="J100" t="s">
        <v>26</v>
      </c>
      <c r="M100" t="s">
        <v>6857</v>
      </c>
      <c r="N100" t="s">
        <v>6857</v>
      </c>
      <c r="O100" t="s">
        <v>6858</v>
      </c>
      <c r="P100" t="s">
        <v>6859</v>
      </c>
      <c r="Q100" t="s">
        <v>6860</v>
      </c>
      <c r="R100" t="s">
        <v>6861</v>
      </c>
      <c r="S100" t="s">
        <v>6862</v>
      </c>
      <c r="T100">
        <v>6.3</v>
      </c>
      <c r="U100">
        <v>11991</v>
      </c>
      <c r="V100" s="12">
        <f>W100*1.40658152173913</f>
        <v>14065815.217391299</v>
      </c>
      <c r="W100" s="3">
        <v>10000000</v>
      </c>
      <c r="X100" s="13">
        <f>Y100*1.40658152173913</f>
        <v>35209.5486521739</v>
      </c>
      <c r="Y100" s="3">
        <v>25032</v>
      </c>
      <c r="Z100" s="13">
        <f>AA100*1.40658152173913</f>
        <v>645758.76346739114</v>
      </c>
      <c r="AA100" s="3">
        <v>459098</v>
      </c>
      <c r="AB100">
        <v>67</v>
      </c>
    </row>
    <row r="101" spans="1:28" x14ac:dyDescent="0.2">
      <c r="A101" t="s">
        <v>8615</v>
      </c>
      <c r="B101" t="s">
        <v>8616</v>
      </c>
      <c r="C101">
        <v>2008</v>
      </c>
      <c r="D101" s="1">
        <v>40158</v>
      </c>
      <c r="E101" t="s">
        <v>1045</v>
      </c>
      <c r="F101" t="s">
        <v>44032</v>
      </c>
      <c r="G101" t="s">
        <v>44036</v>
      </c>
      <c r="H101">
        <v>95</v>
      </c>
      <c r="I101" t="s">
        <v>25</v>
      </c>
      <c r="J101" t="s">
        <v>26</v>
      </c>
      <c r="M101" t="s">
        <v>8617</v>
      </c>
      <c r="N101" t="s">
        <v>8618</v>
      </c>
      <c r="O101" t="s">
        <v>8619</v>
      </c>
      <c r="P101" t="s">
        <v>8620</v>
      </c>
      <c r="Q101" t="s">
        <v>8621</v>
      </c>
      <c r="R101" t="s">
        <v>8622</v>
      </c>
      <c r="S101" t="s">
        <v>8623</v>
      </c>
      <c r="T101">
        <v>6.9</v>
      </c>
      <c r="U101">
        <v>13640</v>
      </c>
      <c r="V101" s="12">
        <f>W101*1.20207800169993</f>
        <v>1803117.0025498949</v>
      </c>
      <c r="W101" s="3">
        <v>1500000</v>
      </c>
      <c r="X101" s="13">
        <f>Y101*1.20207800169993</f>
        <v>506443.8766621924</v>
      </c>
      <c r="Y101" s="3">
        <v>421307</v>
      </c>
      <c r="Z101" s="13">
        <f>AA101*1.20207800169993</f>
        <v>649606.55835264723</v>
      </c>
      <c r="AA101" s="3">
        <v>540403</v>
      </c>
      <c r="AB101">
        <v>54</v>
      </c>
    </row>
    <row r="102" spans="1:28" x14ac:dyDescent="0.2">
      <c r="A102" t="s">
        <v>14589</v>
      </c>
      <c r="B102" t="s">
        <v>14590</v>
      </c>
      <c r="C102">
        <v>2011</v>
      </c>
      <c r="D102" s="1">
        <v>40914</v>
      </c>
      <c r="E102" t="s">
        <v>176</v>
      </c>
      <c r="H102">
        <v>150</v>
      </c>
      <c r="I102" t="s">
        <v>25</v>
      </c>
      <c r="J102" t="s">
        <v>26</v>
      </c>
      <c r="M102" t="s">
        <v>1743</v>
      </c>
      <c r="N102" t="s">
        <v>1743</v>
      </c>
      <c r="O102" t="s">
        <v>14591</v>
      </c>
      <c r="P102" t="s">
        <v>4499</v>
      </c>
      <c r="Q102" t="s">
        <v>14592</v>
      </c>
      <c r="R102" t="s">
        <v>14593</v>
      </c>
      <c r="S102" t="s">
        <v>14594</v>
      </c>
      <c r="T102">
        <v>6.4</v>
      </c>
      <c r="U102">
        <v>15699</v>
      </c>
      <c r="V102" s="12">
        <f>W102*1.1505830469594</f>
        <v>16108162.657431601</v>
      </c>
      <c r="W102" s="3">
        <v>14000000</v>
      </c>
      <c r="X102" s="13">
        <f>Y102*1.1505830469594</f>
        <v>53496.358768377308</v>
      </c>
      <c r="Y102" s="3">
        <v>46495</v>
      </c>
      <c r="Z102" s="13">
        <f>AA102*1.1505830469594</f>
        <v>649922.94223767461</v>
      </c>
      <c r="AA102" s="3">
        <v>564864</v>
      </c>
      <c r="AB102">
        <v>129</v>
      </c>
    </row>
    <row r="103" spans="1:28" x14ac:dyDescent="0.2">
      <c r="A103" t="s">
        <v>31319</v>
      </c>
      <c r="B103" t="s">
        <v>31320</v>
      </c>
      <c r="C103">
        <v>2013</v>
      </c>
      <c r="D103" t="s">
        <v>31321</v>
      </c>
      <c r="E103" t="s">
        <v>176</v>
      </c>
      <c r="F103" t="s">
        <v>44033</v>
      </c>
      <c r="H103">
        <v>96</v>
      </c>
      <c r="I103" t="s">
        <v>25</v>
      </c>
      <c r="J103" t="s">
        <v>26</v>
      </c>
      <c r="M103" t="s">
        <v>10437</v>
      </c>
      <c r="N103" t="s">
        <v>10437</v>
      </c>
      <c r="O103" t="s">
        <v>31322</v>
      </c>
      <c r="P103" t="s">
        <v>31323</v>
      </c>
      <c r="Q103" t="s">
        <v>31324</v>
      </c>
      <c r="R103" t="s">
        <v>31325</v>
      </c>
      <c r="S103" t="s">
        <v>31326</v>
      </c>
      <c r="T103">
        <v>6.7</v>
      </c>
      <c r="U103">
        <v>30920</v>
      </c>
      <c r="V103" s="12">
        <f>W103*1.11098185502045</f>
        <v>55549.092751022501</v>
      </c>
      <c r="W103" s="3">
        <v>50000</v>
      </c>
      <c r="X103" s="13">
        <f>Y103*1.11098185502045</f>
        <v>493384.81985087181</v>
      </c>
      <c r="Y103" s="3">
        <v>444098</v>
      </c>
      <c r="Z103" s="13">
        <f>AA103*1.11098185502045</f>
        <v>652339.65973977768</v>
      </c>
      <c r="AA103" s="3">
        <v>587174</v>
      </c>
      <c r="AB103">
        <v>172</v>
      </c>
    </row>
    <row r="104" spans="1:28" x14ac:dyDescent="0.2">
      <c r="A104" t="s">
        <v>34770</v>
      </c>
      <c r="B104" t="s">
        <v>34771</v>
      </c>
      <c r="C104">
        <v>2014</v>
      </c>
      <c r="D104" s="1">
        <v>41859</v>
      </c>
      <c r="E104" t="s">
        <v>1045</v>
      </c>
      <c r="F104" t="s">
        <v>44032</v>
      </c>
      <c r="G104" t="s">
        <v>44036</v>
      </c>
      <c r="H104">
        <v>91</v>
      </c>
      <c r="I104" t="s">
        <v>25</v>
      </c>
      <c r="J104" t="s">
        <v>26</v>
      </c>
      <c r="M104" t="s">
        <v>34772</v>
      </c>
      <c r="N104" t="s">
        <v>34773</v>
      </c>
      <c r="O104" t="s">
        <v>34774</v>
      </c>
      <c r="P104" t="s">
        <v>34775</v>
      </c>
      <c r="Q104" t="s">
        <v>34776</v>
      </c>
      <c r="R104" t="s">
        <v>34777</v>
      </c>
      <c r="S104" t="s">
        <v>34778</v>
      </c>
      <c r="T104">
        <v>7.1</v>
      </c>
      <c r="U104">
        <v>34444</v>
      </c>
      <c r="V104" s="12">
        <f>W104*1.09324733035956</f>
        <v>109324.733035956</v>
      </c>
      <c r="W104" s="3">
        <v>100000</v>
      </c>
      <c r="X104" s="13">
        <f>Y104*1.09324733035956</f>
        <v>561324.56203112495</v>
      </c>
      <c r="Y104" s="3">
        <v>513447</v>
      </c>
      <c r="Z104" s="13">
        <f>AA104*1.09324733035956</f>
        <v>652595.40865352319</v>
      </c>
      <c r="AA104" s="3">
        <v>596933</v>
      </c>
      <c r="AB104">
        <v>99</v>
      </c>
    </row>
    <row r="105" spans="1:28" x14ac:dyDescent="0.2">
      <c r="A105" t="s">
        <v>31378</v>
      </c>
      <c r="B105" t="s">
        <v>31379</v>
      </c>
      <c r="C105">
        <v>2015</v>
      </c>
      <c r="D105" t="s">
        <v>24214</v>
      </c>
      <c r="E105" t="s">
        <v>16512</v>
      </c>
      <c r="F105" t="s">
        <v>44038</v>
      </c>
      <c r="G105" t="s">
        <v>44036</v>
      </c>
      <c r="H105">
        <v>95</v>
      </c>
      <c r="I105" t="s">
        <v>25</v>
      </c>
      <c r="J105" t="s">
        <v>26</v>
      </c>
      <c r="M105" t="s">
        <v>31380</v>
      </c>
      <c r="N105" t="s">
        <v>31381</v>
      </c>
      <c r="O105" t="s">
        <v>31382</v>
      </c>
      <c r="P105" t="s">
        <v>17066</v>
      </c>
      <c r="Q105" t="s">
        <v>31383</v>
      </c>
      <c r="R105" t="s">
        <v>31384</v>
      </c>
      <c r="S105" t="s">
        <v>31385</v>
      </c>
      <c r="T105">
        <v>6.3</v>
      </c>
      <c r="U105">
        <v>49106</v>
      </c>
      <c r="V105" s="12">
        <f>W105*1.09195121025074</f>
        <v>8735609.6820059195</v>
      </c>
      <c r="W105" s="3">
        <v>8000000</v>
      </c>
      <c r="X105" s="13">
        <f>Y105*1.09195121025074</f>
        <v>37884.155288439179</v>
      </c>
      <c r="Y105" s="3">
        <v>34694</v>
      </c>
      <c r="Z105" s="13">
        <f>AA105*1.09195121025074</f>
        <v>663464.09559229843</v>
      </c>
      <c r="AA105" s="3">
        <v>607595</v>
      </c>
      <c r="AB105">
        <v>227</v>
      </c>
    </row>
    <row r="106" spans="1:28" x14ac:dyDescent="0.2">
      <c r="A106" t="s">
        <v>30486</v>
      </c>
      <c r="B106" t="s">
        <v>30487</v>
      </c>
      <c r="C106">
        <v>2012</v>
      </c>
      <c r="D106" t="s">
        <v>30488</v>
      </c>
      <c r="E106" t="s">
        <v>44041</v>
      </c>
      <c r="F106" t="s">
        <v>44032</v>
      </c>
      <c r="G106" t="s">
        <v>44042</v>
      </c>
      <c r="H106">
        <v>90</v>
      </c>
      <c r="I106" t="s">
        <v>25</v>
      </c>
      <c r="J106" t="s">
        <v>26</v>
      </c>
      <c r="M106" t="s">
        <v>26854</v>
      </c>
      <c r="N106" t="s">
        <v>26854</v>
      </c>
      <c r="O106" t="s">
        <v>30489</v>
      </c>
      <c r="P106" t="s">
        <v>30490</v>
      </c>
      <c r="Q106" t="s">
        <v>30491</v>
      </c>
      <c r="R106" t="s">
        <v>30492</v>
      </c>
      <c r="S106" t="s">
        <v>30493</v>
      </c>
      <c r="T106">
        <v>6.4</v>
      </c>
      <c r="U106">
        <v>30693</v>
      </c>
      <c r="V106" s="12">
        <f>W106*1.12725506764114</f>
        <v>304358.86826310778</v>
      </c>
      <c r="W106" s="3">
        <v>270000</v>
      </c>
      <c r="X106" s="13">
        <f>Y106*1.12725506764114</f>
        <v>359915.63427180133</v>
      </c>
      <c r="Y106" s="3">
        <v>319285</v>
      </c>
      <c r="Z106" s="13">
        <f>AA106*1.12725506764114</f>
        <v>667465.76163140126</v>
      </c>
      <c r="AA106" s="3">
        <v>592116</v>
      </c>
      <c r="AB106">
        <v>218</v>
      </c>
    </row>
    <row r="107" spans="1:28" hidden="1" x14ac:dyDescent="0.2">
      <c r="A107" t="s">
        <v>4124</v>
      </c>
      <c r="B107" t="s">
        <v>4125</v>
      </c>
      <c r="C107">
        <v>2002</v>
      </c>
      <c r="D107" s="1">
        <v>37804</v>
      </c>
      <c r="E107" t="s">
        <v>44041</v>
      </c>
      <c r="F107" t="s">
        <v>44032</v>
      </c>
      <c r="G107" t="s">
        <v>44045</v>
      </c>
      <c r="H107">
        <v>110</v>
      </c>
      <c r="I107" t="s">
        <v>4126</v>
      </c>
      <c r="J107" t="s">
        <v>26</v>
      </c>
      <c r="K107" t="s">
        <v>307</v>
      </c>
      <c r="L107" t="s">
        <v>64</v>
      </c>
      <c r="M107" t="s">
        <v>4127</v>
      </c>
      <c r="N107" t="s">
        <v>4128</v>
      </c>
      <c r="O107" t="s">
        <v>4129</v>
      </c>
      <c r="P107" t="s">
        <v>1727</v>
      </c>
      <c r="Q107" t="s">
        <v>4130</v>
      </c>
      <c r="R107" t="s">
        <v>4131</v>
      </c>
      <c r="S107" t="s">
        <v>4132</v>
      </c>
      <c r="T107">
        <v>6.6</v>
      </c>
      <c r="U107">
        <v>17037</v>
      </c>
      <c r="W107">
        <v>30000000</v>
      </c>
      <c r="X107"/>
      <c r="Y107"/>
      <c r="Z107"/>
      <c r="AA107">
        <v>6200970</v>
      </c>
      <c r="AB107">
        <v>114</v>
      </c>
    </row>
    <row r="108" spans="1:28" x14ac:dyDescent="0.2">
      <c r="A108" t="s">
        <v>33149</v>
      </c>
      <c r="B108" t="s">
        <v>33150</v>
      </c>
      <c r="C108">
        <v>2014</v>
      </c>
      <c r="D108" s="1">
        <v>42281</v>
      </c>
      <c r="E108" t="s">
        <v>176</v>
      </c>
      <c r="F108" t="s">
        <v>44034</v>
      </c>
      <c r="G108" t="s">
        <v>44045</v>
      </c>
      <c r="H108">
        <v>95</v>
      </c>
      <c r="I108" t="s">
        <v>25</v>
      </c>
      <c r="J108" t="s">
        <v>26</v>
      </c>
      <c r="M108" t="s">
        <v>3250</v>
      </c>
      <c r="N108" t="s">
        <v>3250</v>
      </c>
      <c r="O108" t="s">
        <v>33151</v>
      </c>
      <c r="P108" t="s">
        <v>23370</v>
      </c>
      <c r="Q108" t="s">
        <v>23370</v>
      </c>
      <c r="R108" t="s">
        <v>33152</v>
      </c>
      <c r="S108" t="s">
        <v>33153</v>
      </c>
      <c r="T108">
        <v>5.7</v>
      </c>
      <c r="U108">
        <v>16812</v>
      </c>
      <c r="V108" s="12">
        <f>W108*1.09324733035956</f>
        <v>2186494.6607191199</v>
      </c>
      <c r="W108" s="3">
        <v>2000000</v>
      </c>
      <c r="X108" s="13">
        <f>Y108*1.09324733035956</f>
        <v>49667.319465565168</v>
      </c>
      <c r="Y108" s="3">
        <v>45431</v>
      </c>
      <c r="Z108" s="13">
        <f>AA108*1.09324733035956</f>
        <v>672893.73183630919</v>
      </c>
      <c r="AA108" s="3">
        <v>615500</v>
      </c>
      <c r="AB108">
        <v>122</v>
      </c>
    </row>
    <row r="109" spans="1:28" hidden="1" x14ac:dyDescent="0.2">
      <c r="A109" t="s">
        <v>35020</v>
      </c>
      <c r="B109" t="s">
        <v>35021</v>
      </c>
      <c r="C109">
        <v>2013</v>
      </c>
      <c r="D109" s="1">
        <v>41282</v>
      </c>
      <c r="E109" t="s">
        <v>44041</v>
      </c>
      <c r="F109" t="s">
        <v>44032</v>
      </c>
      <c r="G109" t="s">
        <v>44036</v>
      </c>
      <c r="H109">
        <v>98</v>
      </c>
      <c r="I109" t="s">
        <v>35022</v>
      </c>
      <c r="J109" t="s">
        <v>361</v>
      </c>
      <c r="K109" t="s">
        <v>975</v>
      </c>
      <c r="M109" t="s">
        <v>13246</v>
      </c>
      <c r="N109" t="s">
        <v>13246</v>
      </c>
      <c r="O109" t="s">
        <v>35023</v>
      </c>
      <c r="P109" t="s">
        <v>35024</v>
      </c>
      <c r="Q109" t="s">
        <v>35025</v>
      </c>
      <c r="R109" t="s">
        <v>35026</v>
      </c>
      <c r="S109" t="s">
        <v>35027</v>
      </c>
      <c r="T109">
        <v>7.5</v>
      </c>
      <c r="U109">
        <v>12980</v>
      </c>
      <c r="V109" s="12">
        <f>W109*1.11098185502045</f>
        <v>2333061.8955429448</v>
      </c>
      <c r="W109" s="3">
        <v>2100000</v>
      </c>
      <c r="X109" s="13">
        <f>Y109*1.11098185502045</f>
        <v>395509.54038728017</v>
      </c>
      <c r="Y109" s="3">
        <v>356000</v>
      </c>
      <c r="Z109" s="13">
        <f>AA109*1.11098185502045</f>
        <v>682636.13492618536</v>
      </c>
      <c r="AA109" s="3">
        <v>614444</v>
      </c>
      <c r="AB109">
        <v>55</v>
      </c>
    </row>
    <row r="110" spans="1:28" x14ac:dyDescent="0.2">
      <c r="A110" t="s">
        <v>26044</v>
      </c>
      <c r="B110" t="s">
        <v>26045</v>
      </c>
      <c r="C110">
        <v>2010</v>
      </c>
      <c r="D110" t="s">
        <v>26046</v>
      </c>
      <c r="E110" t="s">
        <v>44041</v>
      </c>
      <c r="F110" t="s">
        <v>44032</v>
      </c>
      <c r="G110" t="s">
        <v>44042</v>
      </c>
      <c r="H110">
        <v>106</v>
      </c>
      <c r="I110" t="s">
        <v>25</v>
      </c>
      <c r="J110" t="s">
        <v>26</v>
      </c>
      <c r="M110" t="s">
        <v>12359</v>
      </c>
      <c r="N110" t="s">
        <v>26047</v>
      </c>
      <c r="O110" t="s">
        <v>26048</v>
      </c>
      <c r="P110" t="s">
        <v>8048</v>
      </c>
      <c r="Q110" t="s">
        <v>26049</v>
      </c>
      <c r="R110" t="s">
        <v>26050</v>
      </c>
      <c r="S110" t="s">
        <v>26051</v>
      </c>
      <c r="T110">
        <v>6.9</v>
      </c>
      <c r="U110">
        <v>40750</v>
      </c>
      <c r="V110" s="12">
        <f>W110*1.18690152988223</f>
        <v>4747606.1195289204</v>
      </c>
      <c r="W110" s="3">
        <v>4000000</v>
      </c>
      <c r="X110" s="13">
        <f>Y110*1.18690152988223</f>
        <v>142447.17401034571</v>
      </c>
      <c r="Y110" s="3">
        <v>120016</v>
      </c>
      <c r="Z110" s="13">
        <f>AA110*1.18690152988223</f>
        <v>707158.30530689249</v>
      </c>
      <c r="AA110" s="3">
        <v>595802</v>
      </c>
      <c r="AB110">
        <v>155</v>
      </c>
    </row>
    <row r="111" spans="1:28" hidden="1" x14ac:dyDescent="0.2">
      <c r="A111" t="s">
        <v>4158</v>
      </c>
      <c r="B111" t="s">
        <v>4159</v>
      </c>
      <c r="C111">
        <v>2000</v>
      </c>
      <c r="D111" t="s">
        <v>4160</v>
      </c>
      <c r="E111" t="s">
        <v>16512</v>
      </c>
      <c r="F111" t="s">
        <v>44031</v>
      </c>
      <c r="G111" t="s">
        <v>44032</v>
      </c>
      <c r="H111">
        <v>114</v>
      </c>
      <c r="I111" t="s">
        <v>2213</v>
      </c>
      <c r="J111" t="s">
        <v>934</v>
      </c>
      <c r="M111" t="s">
        <v>4161</v>
      </c>
      <c r="N111" t="s">
        <v>4162</v>
      </c>
      <c r="O111" t="s">
        <v>4163</v>
      </c>
      <c r="P111" t="s">
        <v>4164</v>
      </c>
      <c r="Q111" t="s">
        <v>4165</v>
      </c>
      <c r="R111" t="s">
        <v>4166</v>
      </c>
      <c r="S111" t="s">
        <v>4167</v>
      </c>
      <c r="T111">
        <v>7.6</v>
      </c>
      <c r="U111">
        <v>166461</v>
      </c>
      <c r="W111">
        <v>4500000</v>
      </c>
      <c r="X111"/>
      <c r="Y111"/>
      <c r="Z111"/>
      <c r="AA111">
        <v>958989</v>
      </c>
      <c r="AB111">
        <v>648</v>
      </c>
    </row>
    <row r="112" spans="1:28" x14ac:dyDescent="0.2">
      <c r="A112" t="s">
        <v>38858</v>
      </c>
      <c r="B112" t="s">
        <v>38859</v>
      </c>
      <c r="C112">
        <v>2016</v>
      </c>
      <c r="D112" s="1">
        <v>43411</v>
      </c>
      <c r="E112" t="s">
        <v>176</v>
      </c>
      <c r="F112" t="s">
        <v>44045</v>
      </c>
      <c r="G112" t="s">
        <v>44036</v>
      </c>
      <c r="H112">
        <v>109</v>
      </c>
      <c r="I112" t="s">
        <v>33803</v>
      </c>
      <c r="J112" t="s">
        <v>26</v>
      </c>
      <c r="M112" t="s">
        <v>5199</v>
      </c>
      <c r="N112" t="s">
        <v>38860</v>
      </c>
      <c r="O112" t="s">
        <v>38861</v>
      </c>
      <c r="P112" t="s">
        <v>27103</v>
      </c>
      <c r="Q112" t="s">
        <v>38862</v>
      </c>
      <c r="R112" t="s">
        <v>38863</v>
      </c>
      <c r="S112" t="s">
        <v>38864</v>
      </c>
      <c r="T112">
        <v>5.4</v>
      </c>
      <c r="U112">
        <v>10325</v>
      </c>
      <c r="V112" s="12">
        <f>W112*1.07834771485832</f>
        <v>32350431.445749599</v>
      </c>
      <c r="W112" s="3">
        <v>30000000</v>
      </c>
      <c r="X112" s="13">
        <f>Y112*1.07834771485832</f>
        <v>234695.91005262421</v>
      </c>
      <c r="Y112" s="3">
        <v>217644</v>
      </c>
      <c r="Z112" s="13">
        <f>AA112*1.07834771485832</f>
        <v>731281.50283116975</v>
      </c>
      <c r="AA112" s="3">
        <v>678150</v>
      </c>
      <c r="AB112">
        <v>113</v>
      </c>
    </row>
    <row r="113" spans="1:28" x14ac:dyDescent="0.2">
      <c r="A113" t="s">
        <v>38444</v>
      </c>
      <c r="B113" t="s">
        <v>38445</v>
      </c>
      <c r="C113">
        <v>2016</v>
      </c>
      <c r="D113" s="1">
        <v>42685</v>
      </c>
      <c r="E113" t="s">
        <v>1045</v>
      </c>
      <c r="F113" t="s">
        <v>44032</v>
      </c>
      <c r="H113">
        <v>104</v>
      </c>
      <c r="I113" t="s">
        <v>25</v>
      </c>
      <c r="J113" t="s">
        <v>26</v>
      </c>
      <c r="M113" t="s">
        <v>13278</v>
      </c>
      <c r="N113" t="s">
        <v>38446</v>
      </c>
      <c r="O113" t="s">
        <v>38447</v>
      </c>
      <c r="P113" t="s">
        <v>447</v>
      </c>
      <c r="Q113" t="s">
        <v>38448</v>
      </c>
      <c r="R113" t="s">
        <v>38449</v>
      </c>
      <c r="S113" t="s">
        <v>38450</v>
      </c>
      <c r="T113">
        <v>7.6</v>
      </c>
      <c r="U113">
        <v>25015</v>
      </c>
      <c r="V113" s="12">
        <f>W113*1.07834771485832</f>
        <v>8626781.7188665606</v>
      </c>
      <c r="W113" s="3">
        <v>8000000</v>
      </c>
      <c r="X113" s="13">
        <f>Y113*1.07834771485832</f>
        <v>739509.29589553876</v>
      </c>
      <c r="Y113" s="3">
        <v>685780</v>
      </c>
      <c r="Z113" s="13">
        <f>AA113*1.07834771485832</f>
        <v>739509.29589553876</v>
      </c>
      <c r="AA113" s="3">
        <v>685780</v>
      </c>
      <c r="AB113">
        <v>195</v>
      </c>
    </row>
    <row r="114" spans="1:28" x14ac:dyDescent="0.2">
      <c r="A114" t="s">
        <v>10435</v>
      </c>
      <c r="B114" t="s">
        <v>10436</v>
      </c>
      <c r="C114">
        <v>2004</v>
      </c>
      <c r="D114" t="s">
        <v>9294</v>
      </c>
      <c r="E114" t="s">
        <v>176</v>
      </c>
      <c r="F114" t="s">
        <v>44033</v>
      </c>
      <c r="G114" t="s">
        <v>44042</v>
      </c>
      <c r="H114">
        <v>77</v>
      </c>
      <c r="I114" t="s">
        <v>25</v>
      </c>
      <c r="J114" t="s">
        <v>26</v>
      </c>
      <c r="K114" t="s">
        <v>27</v>
      </c>
      <c r="M114" t="s">
        <v>10437</v>
      </c>
      <c r="N114" t="s">
        <v>10437</v>
      </c>
      <c r="O114" t="s">
        <v>10438</v>
      </c>
      <c r="P114" t="s">
        <v>10437</v>
      </c>
      <c r="Q114" t="s">
        <v>10439</v>
      </c>
      <c r="R114" t="s">
        <v>10440</v>
      </c>
      <c r="S114" t="s">
        <v>10441</v>
      </c>
      <c r="T114">
        <v>6.9</v>
      </c>
      <c r="U114">
        <v>96229</v>
      </c>
      <c r="V114" s="12">
        <f>W114*1.37009528851244</f>
        <v>9590.6670195870793</v>
      </c>
      <c r="W114" s="3">
        <v>7000</v>
      </c>
      <c r="X114" s="13">
        <f>Y114*1.37009528851244</f>
        <v>581961.674748544</v>
      </c>
      <c r="Y114" s="3">
        <v>424760</v>
      </c>
      <c r="Z114" s="13">
        <f>AA114*1.37009528851244</f>
        <v>747299.29378507123</v>
      </c>
      <c r="AA114" s="3">
        <v>545436</v>
      </c>
      <c r="AB114">
        <v>462</v>
      </c>
    </row>
    <row r="115" spans="1:28" hidden="1" x14ac:dyDescent="0.2">
      <c r="A115" t="s">
        <v>11388</v>
      </c>
      <c r="B115" t="s">
        <v>11389</v>
      </c>
      <c r="C115">
        <v>2005</v>
      </c>
      <c r="D115" t="s">
        <v>11390</v>
      </c>
      <c r="E115" t="s">
        <v>176</v>
      </c>
      <c r="F115" t="s">
        <v>44034</v>
      </c>
      <c r="G115" t="s">
        <v>44046</v>
      </c>
      <c r="H115">
        <v>120</v>
      </c>
      <c r="I115" t="s">
        <v>2470</v>
      </c>
      <c r="J115" t="s">
        <v>26</v>
      </c>
      <c r="M115" t="s">
        <v>8179</v>
      </c>
      <c r="N115" t="s">
        <v>11391</v>
      </c>
      <c r="O115" t="s">
        <v>11392</v>
      </c>
      <c r="P115" t="s">
        <v>11393</v>
      </c>
      <c r="Q115" t="s">
        <v>11394</v>
      </c>
      <c r="R115" t="s">
        <v>11395</v>
      </c>
      <c r="S115" t="s">
        <v>11396</v>
      </c>
      <c r="T115">
        <v>6.5</v>
      </c>
      <c r="U115">
        <v>31412</v>
      </c>
      <c r="V115" s="12">
        <f>W115*1.32519713261649</f>
        <v>25576304.659498256</v>
      </c>
      <c r="W115" s="3">
        <v>19300000</v>
      </c>
      <c r="X115" s="13">
        <f>Y115*1.32519713261649</f>
        <v>88063.325053763605</v>
      </c>
      <c r="Y115" s="3">
        <v>66453</v>
      </c>
      <c r="Z115" s="13">
        <f>AA115*1.32519713261649</f>
        <v>750871.27250896196</v>
      </c>
      <c r="AA115" s="3">
        <v>566611</v>
      </c>
      <c r="AB115">
        <v>203</v>
      </c>
    </row>
    <row r="116" spans="1:28" x14ac:dyDescent="0.2">
      <c r="A116" t="s">
        <v>4612</v>
      </c>
      <c r="B116" t="s">
        <v>4613</v>
      </c>
      <c r="C116">
        <v>2001</v>
      </c>
      <c r="D116" s="1">
        <v>37597</v>
      </c>
      <c r="E116" t="s">
        <v>176</v>
      </c>
      <c r="H116">
        <v>86</v>
      </c>
      <c r="I116" t="s">
        <v>25</v>
      </c>
      <c r="J116" t="s">
        <v>26</v>
      </c>
      <c r="M116" t="s">
        <v>2967</v>
      </c>
      <c r="N116" t="s">
        <v>4614</v>
      </c>
      <c r="O116" t="s">
        <v>4615</v>
      </c>
      <c r="P116" t="s">
        <v>4616</v>
      </c>
      <c r="Q116" t="s">
        <v>4617</v>
      </c>
      <c r="R116" t="s">
        <v>4618</v>
      </c>
      <c r="S116" t="s">
        <v>4619</v>
      </c>
      <c r="T116">
        <v>7.3</v>
      </c>
      <c r="U116">
        <v>18519</v>
      </c>
      <c r="V116" s="12">
        <f>W116*1.46138339920949</f>
        <v>146138.33992094899</v>
      </c>
      <c r="W116" s="3">
        <v>100000</v>
      </c>
      <c r="X116" s="13">
        <f>Y116*1.46138339920949</f>
        <v>716772.02272727457</v>
      </c>
      <c r="Y116" s="3">
        <v>490475</v>
      </c>
      <c r="Z116" s="13">
        <f>AA116*1.46138339920949</f>
        <v>753927.69565217593</v>
      </c>
      <c r="AA116" s="3">
        <v>515900</v>
      </c>
      <c r="AB116">
        <v>111</v>
      </c>
    </row>
    <row r="117" spans="1:28" x14ac:dyDescent="0.2">
      <c r="A117" t="s">
        <v>12173</v>
      </c>
      <c r="B117" t="s">
        <v>12174</v>
      </c>
      <c r="C117">
        <v>2006</v>
      </c>
      <c r="D117" s="1">
        <v>39327</v>
      </c>
      <c r="E117" t="s">
        <v>176</v>
      </c>
      <c r="H117">
        <v>96</v>
      </c>
      <c r="I117" t="s">
        <v>25</v>
      </c>
      <c r="J117" t="s">
        <v>26</v>
      </c>
      <c r="M117" t="s">
        <v>12175</v>
      </c>
      <c r="N117" t="s">
        <v>12175</v>
      </c>
      <c r="O117" t="s">
        <v>12176</v>
      </c>
      <c r="P117" t="s">
        <v>12177</v>
      </c>
      <c r="Q117" t="s">
        <v>12178</v>
      </c>
      <c r="R117" t="s">
        <v>12179</v>
      </c>
      <c r="S117" t="s">
        <v>12180</v>
      </c>
      <c r="T117">
        <v>6.6</v>
      </c>
      <c r="U117">
        <v>11341</v>
      </c>
      <c r="V117" s="12">
        <f>W117*1.28378472222222</f>
        <v>2567569.4444444403</v>
      </c>
      <c r="W117" s="3">
        <v>2000000</v>
      </c>
      <c r="X117" s="13">
        <f>Y117*1.28378472222222</f>
        <v>255699.1058333329</v>
      </c>
      <c r="Y117" s="3">
        <v>199176</v>
      </c>
      <c r="Z117" s="13">
        <f>AA117*1.28378472222222</f>
        <v>799548.82770833198</v>
      </c>
      <c r="AA117" s="3">
        <v>622806</v>
      </c>
      <c r="AB117">
        <v>82</v>
      </c>
    </row>
    <row r="118" spans="1:28" hidden="1" x14ac:dyDescent="0.2">
      <c r="A118" t="s">
        <v>29464</v>
      </c>
      <c r="B118" t="s">
        <v>29465</v>
      </c>
      <c r="C118">
        <v>2012</v>
      </c>
      <c r="D118" t="s">
        <v>29466</v>
      </c>
      <c r="E118" t="s">
        <v>176</v>
      </c>
      <c r="F118" t="s">
        <v>44045</v>
      </c>
      <c r="G118" t="s">
        <v>44042</v>
      </c>
      <c r="H118">
        <v>102</v>
      </c>
      <c r="I118" t="s">
        <v>2038</v>
      </c>
      <c r="J118" t="s">
        <v>26</v>
      </c>
      <c r="K118" t="s">
        <v>307</v>
      </c>
      <c r="M118" t="s">
        <v>1221</v>
      </c>
      <c r="N118" t="s">
        <v>29467</v>
      </c>
      <c r="O118" t="s">
        <v>29468</v>
      </c>
      <c r="P118" t="s">
        <v>12090</v>
      </c>
      <c r="Q118" t="s">
        <v>29469</v>
      </c>
      <c r="R118" t="s">
        <v>29470</v>
      </c>
      <c r="S118" t="s">
        <v>29471</v>
      </c>
      <c r="T118">
        <v>5.3</v>
      </c>
      <c r="U118">
        <v>21226</v>
      </c>
      <c r="V118" s="12">
        <f>W118*1.12725506764114</f>
        <v>22545101.352822799</v>
      </c>
      <c r="W118" s="3">
        <v>20000000</v>
      </c>
      <c r="X118" s="13">
        <f>Y118*1.12725506764114</f>
        <v>103911.49939022792</v>
      </c>
      <c r="Y118" s="3">
        <v>92181</v>
      </c>
      <c r="Z118" s="13">
        <f>AA118*1.12725506764114</f>
        <v>804427.25234979973</v>
      </c>
      <c r="AA118" s="3">
        <v>713616</v>
      </c>
      <c r="AB118">
        <v>110</v>
      </c>
    </row>
    <row r="119" spans="1:28" x14ac:dyDescent="0.2">
      <c r="A119" t="s">
        <v>5794</v>
      </c>
      <c r="B119" t="s">
        <v>5795</v>
      </c>
      <c r="C119">
        <v>2003</v>
      </c>
      <c r="D119" s="1">
        <v>37629</v>
      </c>
      <c r="E119" t="s">
        <v>176</v>
      </c>
      <c r="F119" t="s">
        <v>44036</v>
      </c>
      <c r="H119">
        <v>108</v>
      </c>
      <c r="I119" t="s">
        <v>25</v>
      </c>
      <c r="J119" t="s">
        <v>26</v>
      </c>
      <c r="M119" t="s">
        <v>5796</v>
      </c>
      <c r="N119" t="s">
        <v>5797</v>
      </c>
      <c r="O119" t="s">
        <v>5798</v>
      </c>
      <c r="P119" t="s">
        <v>5799</v>
      </c>
      <c r="Q119" t="s">
        <v>5800</v>
      </c>
      <c r="R119" t="s">
        <v>5801</v>
      </c>
      <c r="S119" t="s">
        <v>5802</v>
      </c>
      <c r="T119">
        <v>6.8</v>
      </c>
      <c r="U119">
        <v>10206</v>
      </c>
      <c r="V119" s="12">
        <f>W119*1.40658152173913</f>
        <v>3516453.8043478248</v>
      </c>
      <c r="W119" s="3">
        <v>2500000</v>
      </c>
      <c r="X119" s="13">
        <f>Y119*1.40658152173913</f>
        <v>773150.03872826067</v>
      </c>
      <c r="Y119" s="3">
        <v>549666</v>
      </c>
      <c r="Z119" s="13">
        <f>AA119*1.40658152173913</f>
        <v>815797.59046739107</v>
      </c>
      <c r="AA119" s="3">
        <v>579986</v>
      </c>
      <c r="AB119">
        <v>128</v>
      </c>
    </row>
    <row r="120" spans="1:28" hidden="1" x14ac:dyDescent="0.2">
      <c r="A120" t="s">
        <v>4236</v>
      </c>
      <c r="B120" t="s">
        <v>4237</v>
      </c>
      <c r="C120">
        <v>2001</v>
      </c>
      <c r="D120" t="s">
        <v>4238</v>
      </c>
      <c r="E120" t="s">
        <v>16512</v>
      </c>
      <c r="F120" t="s">
        <v>44032</v>
      </c>
      <c r="G120" t="s">
        <v>44034</v>
      </c>
      <c r="H120">
        <v>107</v>
      </c>
      <c r="I120" t="s">
        <v>4239</v>
      </c>
      <c r="J120" t="s">
        <v>4240</v>
      </c>
      <c r="M120" t="s">
        <v>4241</v>
      </c>
      <c r="N120" t="s">
        <v>4242</v>
      </c>
      <c r="O120" t="s">
        <v>4243</v>
      </c>
      <c r="P120" t="s">
        <v>4244</v>
      </c>
      <c r="Q120" t="s">
        <v>4244</v>
      </c>
      <c r="R120" t="s">
        <v>4245</v>
      </c>
      <c r="S120" t="s">
        <v>4246</v>
      </c>
      <c r="T120">
        <v>6.4</v>
      </c>
      <c r="U120">
        <v>12737</v>
      </c>
      <c r="W120">
        <v>8000000</v>
      </c>
      <c r="X120"/>
      <c r="Y120"/>
      <c r="Z120"/>
      <c r="AA120">
        <v>449275</v>
      </c>
      <c r="AB120">
        <v>149</v>
      </c>
    </row>
    <row r="121" spans="1:28" x14ac:dyDescent="0.2">
      <c r="A121" t="s">
        <v>34604</v>
      </c>
      <c r="B121" t="s">
        <v>34605</v>
      </c>
      <c r="C121">
        <v>2015</v>
      </c>
      <c r="D121" s="1">
        <v>42221</v>
      </c>
      <c r="E121" t="s">
        <v>1045</v>
      </c>
      <c r="F121" t="s">
        <v>44032</v>
      </c>
      <c r="H121">
        <v>101</v>
      </c>
      <c r="I121" t="s">
        <v>495</v>
      </c>
      <c r="J121" t="s">
        <v>26</v>
      </c>
      <c r="M121" t="s">
        <v>34606</v>
      </c>
      <c r="N121" t="s">
        <v>34607</v>
      </c>
      <c r="O121" t="s">
        <v>34608</v>
      </c>
      <c r="P121" t="s">
        <v>7317</v>
      </c>
      <c r="Q121" t="s">
        <v>34609</v>
      </c>
      <c r="R121" t="s">
        <v>34610</v>
      </c>
      <c r="S121" t="s">
        <v>34611</v>
      </c>
      <c r="T121">
        <v>5</v>
      </c>
      <c r="U121">
        <v>10484</v>
      </c>
      <c r="V121" s="12">
        <f>W121*1.09195121025074</f>
        <v>3275853.6307522203</v>
      </c>
      <c r="W121" s="3">
        <v>3000000</v>
      </c>
      <c r="X121" s="13">
        <f>Y121*1.09195121025074</f>
        <v>735048.04913149588</v>
      </c>
      <c r="Y121" s="3">
        <v>673151</v>
      </c>
      <c r="Z121" s="13">
        <f>AA121*1.09195121025074</f>
        <v>846021.95867806836</v>
      </c>
      <c r="AA121" s="3">
        <v>774780</v>
      </c>
      <c r="AB121">
        <v>65</v>
      </c>
    </row>
    <row r="122" spans="1:28" hidden="1" x14ac:dyDescent="0.2">
      <c r="A122" t="s">
        <v>27445</v>
      </c>
      <c r="B122" t="s">
        <v>27446</v>
      </c>
      <c r="C122">
        <v>2011</v>
      </c>
      <c r="D122" s="1">
        <v>40882</v>
      </c>
      <c r="E122" t="s">
        <v>16512</v>
      </c>
      <c r="F122" t="s">
        <v>44038</v>
      </c>
      <c r="G122" t="s">
        <v>44046</v>
      </c>
      <c r="H122">
        <v>86</v>
      </c>
      <c r="I122" t="s">
        <v>1983</v>
      </c>
      <c r="J122" t="s">
        <v>26</v>
      </c>
      <c r="M122" t="s">
        <v>27447</v>
      </c>
      <c r="N122" t="s">
        <v>27448</v>
      </c>
      <c r="O122" t="s">
        <v>27449</v>
      </c>
      <c r="P122" t="s">
        <v>27450</v>
      </c>
      <c r="Q122" t="s">
        <v>27451</v>
      </c>
      <c r="R122" t="s">
        <v>27452</v>
      </c>
      <c r="S122" t="s">
        <v>27453</v>
      </c>
      <c r="T122">
        <v>6.1</v>
      </c>
      <c r="U122">
        <v>43537</v>
      </c>
      <c r="V122" s="12">
        <f>W122*1.1505830469594</f>
        <v>3451749.1408782001</v>
      </c>
      <c r="W122" s="3">
        <v>3000000</v>
      </c>
      <c r="X122" s="13">
        <f>Y122*1.1505830469594</f>
        <v>809287.89890592708</v>
      </c>
      <c r="Y122" s="3">
        <v>703372</v>
      </c>
      <c r="Z122" s="13">
        <f>AA122*1.1505830469594</f>
        <v>861157.33324590384</v>
      </c>
      <c r="AA122" s="3">
        <v>748453</v>
      </c>
      <c r="AB122">
        <v>264</v>
      </c>
    </row>
    <row r="123" spans="1:28" hidden="1" x14ac:dyDescent="0.2">
      <c r="A123" t="s">
        <v>4262</v>
      </c>
      <c r="B123" t="s">
        <v>4263</v>
      </c>
      <c r="C123">
        <v>2005</v>
      </c>
      <c r="D123" t="s">
        <v>4264</v>
      </c>
      <c r="E123" t="s">
        <v>1045</v>
      </c>
      <c r="F123" t="s">
        <v>44050</v>
      </c>
      <c r="H123">
        <v>94</v>
      </c>
      <c r="I123" t="s">
        <v>25</v>
      </c>
      <c r="J123" t="s">
        <v>26</v>
      </c>
      <c r="M123" t="s">
        <v>4265</v>
      </c>
      <c r="N123" t="s">
        <v>4266</v>
      </c>
      <c r="O123" t="s">
        <v>4267</v>
      </c>
      <c r="P123" t="s">
        <v>4268</v>
      </c>
      <c r="Q123" t="s">
        <v>4269</v>
      </c>
      <c r="R123" t="s">
        <v>4270</v>
      </c>
      <c r="S123" t="s">
        <v>4271</v>
      </c>
      <c r="T123">
        <v>5.8</v>
      </c>
      <c r="U123">
        <v>34831</v>
      </c>
      <c r="W123"/>
      <c r="X123"/>
      <c r="Y123">
        <v>35428675</v>
      </c>
      <c r="Z123"/>
      <c r="AA123">
        <v>40442443</v>
      </c>
      <c r="AB123">
        <v>164</v>
      </c>
    </row>
    <row r="124" spans="1:28" x14ac:dyDescent="0.2">
      <c r="A124" t="s">
        <v>7779</v>
      </c>
      <c r="B124" t="s">
        <v>7780</v>
      </c>
      <c r="C124">
        <v>2005</v>
      </c>
      <c r="D124" t="s">
        <v>228</v>
      </c>
      <c r="E124" t="s">
        <v>176</v>
      </c>
      <c r="H124">
        <v>139</v>
      </c>
      <c r="I124" t="s">
        <v>7781</v>
      </c>
      <c r="J124" t="s">
        <v>26</v>
      </c>
      <c r="M124" t="s">
        <v>924</v>
      </c>
      <c r="N124" t="s">
        <v>924</v>
      </c>
      <c r="O124" t="s">
        <v>7782</v>
      </c>
      <c r="P124" t="s">
        <v>7783</v>
      </c>
      <c r="Q124" t="s">
        <v>7783</v>
      </c>
      <c r="R124" t="s">
        <v>7784</v>
      </c>
      <c r="S124" t="s">
        <v>7785</v>
      </c>
      <c r="T124">
        <v>7.3</v>
      </c>
      <c r="U124">
        <v>22082</v>
      </c>
      <c r="V124" s="12">
        <f>W124*1.32519713261649</f>
        <v>18817799.283154156</v>
      </c>
      <c r="W124" s="3">
        <v>14200000</v>
      </c>
      <c r="X124" s="13">
        <f>Y124*1.32519713261649</f>
        <v>103866.30086021525</v>
      </c>
      <c r="Y124" s="3">
        <v>78378</v>
      </c>
      <c r="Z124" s="13">
        <f>AA124*1.32519713261649</f>
        <v>894399.39835125615</v>
      </c>
      <c r="AA124" s="3">
        <v>674918</v>
      </c>
      <c r="AB124">
        <v>79</v>
      </c>
    </row>
    <row r="125" spans="1:28" x14ac:dyDescent="0.2">
      <c r="A125" t="s">
        <v>31148</v>
      </c>
      <c r="B125" t="s">
        <v>31149</v>
      </c>
      <c r="C125">
        <v>2014</v>
      </c>
      <c r="D125" s="1">
        <v>41947</v>
      </c>
      <c r="E125" t="s">
        <v>3496</v>
      </c>
      <c r="F125" t="s">
        <v>44042</v>
      </c>
      <c r="H125">
        <v>93</v>
      </c>
      <c r="I125" t="s">
        <v>25</v>
      </c>
      <c r="J125" t="s">
        <v>26</v>
      </c>
      <c r="M125" t="s">
        <v>23850</v>
      </c>
      <c r="N125" t="s">
        <v>31150</v>
      </c>
      <c r="O125" t="s">
        <v>31151</v>
      </c>
      <c r="P125" t="s">
        <v>31152</v>
      </c>
      <c r="Q125" t="s">
        <v>31153</v>
      </c>
      <c r="R125" t="s">
        <v>31154</v>
      </c>
      <c r="S125" t="s">
        <v>31155</v>
      </c>
      <c r="T125">
        <v>6.3</v>
      </c>
      <c r="U125">
        <v>32536</v>
      </c>
      <c r="V125" s="12">
        <f>W125*1.09324733035956</f>
        <v>4372989.3214382399</v>
      </c>
      <c r="W125" s="3">
        <v>4000000</v>
      </c>
      <c r="X125" s="13">
        <f>Y125*1.09324733035956</f>
        <v>15096.652384935163</v>
      </c>
      <c r="Y125" s="3">
        <v>13809</v>
      </c>
      <c r="Z125" s="13">
        <f>AA125*1.09324733035956</f>
        <v>904020.4296896148</v>
      </c>
      <c r="AA125" s="3">
        <v>826913</v>
      </c>
      <c r="AB125">
        <v>121</v>
      </c>
    </row>
    <row r="126" spans="1:28" x14ac:dyDescent="0.2">
      <c r="A126" t="s">
        <v>37708</v>
      </c>
      <c r="B126" t="s">
        <v>37709</v>
      </c>
      <c r="C126">
        <v>2015</v>
      </c>
      <c r="D126" s="1">
        <v>42284</v>
      </c>
      <c r="E126" t="s">
        <v>1045</v>
      </c>
      <c r="F126" t="s">
        <v>44044</v>
      </c>
      <c r="G126" t="s">
        <v>44032</v>
      </c>
      <c r="H126">
        <v>88</v>
      </c>
      <c r="I126" t="s">
        <v>25</v>
      </c>
      <c r="J126" t="s">
        <v>26</v>
      </c>
      <c r="K126" t="s">
        <v>4487</v>
      </c>
      <c r="M126" t="s">
        <v>37710</v>
      </c>
      <c r="N126" t="s">
        <v>37711</v>
      </c>
      <c r="O126" t="s">
        <v>37712</v>
      </c>
      <c r="P126" t="s">
        <v>37713</v>
      </c>
      <c r="Q126" t="s">
        <v>37713</v>
      </c>
      <c r="R126" t="s">
        <v>37714</v>
      </c>
      <c r="S126" t="s">
        <v>37715</v>
      </c>
      <c r="T126">
        <v>7.1</v>
      </c>
      <c r="U126">
        <v>26285</v>
      </c>
      <c r="V126" s="12">
        <f>W126*1.09195121025074</f>
        <v>109195.12102507401</v>
      </c>
      <c r="W126" s="3">
        <v>100000</v>
      </c>
      <c r="X126" s="13">
        <f>Y126*1.09195121025074</f>
        <v>766936.30032444827</v>
      </c>
      <c r="Y126" s="3">
        <v>702354</v>
      </c>
      <c r="Z126" s="13">
        <f>AA126*1.09195121025074</f>
        <v>905089.96744537191</v>
      </c>
      <c r="AA126" s="3">
        <v>828874</v>
      </c>
      <c r="AB126">
        <v>98</v>
      </c>
    </row>
    <row r="127" spans="1:28" x14ac:dyDescent="0.2">
      <c r="A127" t="s">
        <v>3541</v>
      </c>
      <c r="B127" t="s">
        <v>3542</v>
      </c>
      <c r="C127">
        <v>2001</v>
      </c>
      <c r="D127" t="s">
        <v>3543</v>
      </c>
      <c r="E127" t="s">
        <v>176</v>
      </c>
      <c r="F127" t="s">
        <v>44049</v>
      </c>
      <c r="G127" t="s">
        <v>44055</v>
      </c>
      <c r="H127">
        <v>108</v>
      </c>
      <c r="I127" t="s">
        <v>25</v>
      </c>
      <c r="J127" t="s">
        <v>26</v>
      </c>
      <c r="K127" t="s">
        <v>307</v>
      </c>
      <c r="M127" t="s">
        <v>1266</v>
      </c>
      <c r="N127" t="s">
        <v>3544</v>
      </c>
      <c r="O127" t="s">
        <v>3545</v>
      </c>
      <c r="P127" t="s">
        <v>2243</v>
      </c>
      <c r="Q127" t="s">
        <v>3546</v>
      </c>
      <c r="R127" t="s">
        <v>3547</v>
      </c>
      <c r="S127" t="s">
        <v>3548</v>
      </c>
      <c r="T127">
        <v>7</v>
      </c>
      <c r="U127">
        <v>10154</v>
      </c>
      <c r="V127" s="12">
        <f>W127*1.46138339920949</f>
        <v>7306916.9960474502</v>
      </c>
      <c r="W127" s="3">
        <v>5000000</v>
      </c>
      <c r="X127" s="13">
        <f>Y127*1.46138339920949</f>
        <v>756809.54371541704</v>
      </c>
      <c r="Y127" s="3">
        <v>517872</v>
      </c>
      <c r="Z127" s="13">
        <f>AA127*1.46138339920949</f>
        <v>908384.22988142527</v>
      </c>
      <c r="AA127" s="3">
        <v>621592</v>
      </c>
      <c r="AB127">
        <v>101</v>
      </c>
    </row>
    <row r="128" spans="1:28" x14ac:dyDescent="0.2">
      <c r="A128" t="s">
        <v>23010</v>
      </c>
      <c r="B128" t="s">
        <v>23011</v>
      </c>
      <c r="C128">
        <v>2009</v>
      </c>
      <c r="D128" s="1">
        <v>40337</v>
      </c>
      <c r="E128" t="s">
        <v>1045</v>
      </c>
      <c r="F128" t="s">
        <v>44044</v>
      </c>
      <c r="G128" t="s">
        <v>44032</v>
      </c>
      <c r="H128">
        <v>105</v>
      </c>
      <c r="I128" t="s">
        <v>25</v>
      </c>
      <c r="J128" t="s">
        <v>26</v>
      </c>
      <c r="M128" t="s">
        <v>16402</v>
      </c>
      <c r="N128" t="s">
        <v>23012</v>
      </c>
      <c r="O128" t="s">
        <v>23013</v>
      </c>
      <c r="P128" t="s">
        <v>530</v>
      </c>
      <c r="Q128" t="s">
        <v>23014</v>
      </c>
      <c r="R128" t="s">
        <v>23015</v>
      </c>
      <c r="S128" t="s">
        <v>23016</v>
      </c>
      <c r="T128">
        <v>6.8</v>
      </c>
      <c r="U128">
        <v>36283</v>
      </c>
      <c r="V128" s="12">
        <f>W128*1.20636999678377</f>
        <v>24127399.935675401</v>
      </c>
      <c r="W128" s="3">
        <v>20000000</v>
      </c>
      <c r="X128" s="13">
        <f>Y128*1.20636999678377</f>
        <v>909966.09494399454</v>
      </c>
      <c r="Y128" s="3">
        <v>754301</v>
      </c>
      <c r="Z128" s="13">
        <f>AA128*1.20636999678377</f>
        <v>909966.09494399454</v>
      </c>
      <c r="AA128" s="3">
        <v>754301</v>
      </c>
      <c r="AB128">
        <v>44</v>
      </c>
    </row>
    <row r="129" spans="1:28" x14ac:dyDescent="0.2">
      <c r="A129" t="s">
        <v>37754</v>
      </c>
      <c r="B129">
        <v>31</v>
      </c>
      <c r="C129">
        <v>2016</v>
      </c>
      <c r="D129" t="s">
        <v>37755</v>
      </c>
      <c r="E129" t="s">
        <v>3496</v>
      </c>
      <c r="F129" t="s">
        <v>44042</v>
      </c>
      <c r="H129">
        <v>102</v>
      </c>
      <c r="I129" t="s">
        <v>495</v>
      </c>
      <c r="J129" t="s">
        <v>26</v>
      </c>
      <c r="K129" t="s">
        <v>308</v>
      </c>
      <c r="L129" t="s">
        <v>307</v>
      </c>
      <c r="M129" t="s">
        <v>3497</v>
      </c>
      <c r="N129" t="s">
        <v>3497</v>
      </c>
      <c r="O129" t="s">
        <v>37756</v>
      </c>
      <c r="P129" t="s">
        <v>23715</v>
      </c>
      <c r="Q129" t="s">
        <v>37757</v>
      </c>
      <c r="R129" t="s">
        <v>37758</v>
      </c>
      <c r="S129" t="s">
        <v>37759</v>
      </c>
      <c r="T129">
        <v>5.0999999999999996</v>
      </c>
      <c r="U129">
        <v>17722</v>
      </c>
      <c r="V129" s="12">
        <f>W129*1.07834771485832</f>
        <v>1617521.5722874801</v>
      </c>
      <c r="W129" s="3">
        <v>1500000</v>
      </c>
      <c r="X129" s="13">
        <f>Y129*1.07834771485832</f>
        <v>840917.11500081513</v>
      </c>
      <c r="Y129" s="3">
        <v>779820</v>
      </c>
      <c r="Z129" s="13">
        <f>AA129*1.07834771485832</f>
        <v>917047.38532209769</v>
      </c>
      <c r="AA129" s="3">
        <v>850419</v>
      </c>
      <c r="AB129">
        <v>209</v>
      </c>
    </row>
    <row r="130" spans="1:28" hidden="1" x14ac:dyDescent="0.2">
      <c r="A130" t="s">
        <v>22008</v>
      </c>
      <c r="B130" t="s">
        <v>22009</v>
      </c>
      <c r="C130">
        <v>2009</v>
      </c>
      <c r="D130" s="1">
        <v>40798</v>
      </c>
      <c r="E130" t="s">
        <v>176</v>
      </c>
      <c r="F130" t="s">
        <v>44034</v>
      </c>
      <c r="H130">
        <v>161</v>
      </c>
      <c r="I130" t="s">
        <v>22010</v>
      </c>
      <c r="J130" t="s">
        <v>26</v>
      </c>
      <c r="K130" t="s">
        <v>934</v>
      </c>
      <c r="M130" t="s">
        <v>5413</v>
      </c>
      <c r="N130" t="s">
        <v>22011</v>
      </c>
      <c r="O130" t="s">
        <v>22012</v>
      </c>
      <c r="P130" t="s">
        <v>22013</v>
      </c>
      <c r="Q130" t="s">
        <v>22014</v>
      </c>
      <c r="R130" t="s">
        <v>22015</v>
      </c>
      <c r="S130" t="s">
        <v>22016</v>
      </c>
      <c r="T130">
        <v>7.3</v>
      </c>
      <c r="U130">
        <v>68693</v>
      </c>
      <c r="V130" s="12">
        <f>W130*1.20636999678377</f>
        <v>19301919.948540319</v>
      </c>
      <c r="W130" s="3">
        <v>16000000</v>
      </c>
      <c r="X130" s="13">
        <f>Y130*1.20636999678377</f>
        <v>405903.69370784477</v>
      </c>
      <c r="Y130" s="3">
        <v>336467</v>
      </c>
      <c r="Z130" s="13">
        <f>AA130*1.20636999678377</f>
        <v>935401.19995618344</v>
      </c>
      <c r="AA130" s="3">
        <v>775385</v>
      </c>
      <c r="AB130">
        <v>253</v>
      </c>
    </row>
    <row r="131" spans="1:28" hidden="1" x14ac:dyDescent="0.2">
      <c r="A131" t="s">
        <v>37567</v>
      </c>
      <c r="B131" t="s">
        <v>37568</v>
      </c>
      <c r="C131">
        <v>2015</v>
      </c>
      <c r="D131" t="s">
        <v>26038</v>
      </c>
      <c r="E131" t="s">
        <v>176</v>
      </c>
      <c r="F131" t="s">
        <v>44036</v>
      </c>
      <c r="H131">
        <v>135</v>
      </c>
      <c r="I131" t="s">
        <v>8657</v>
      </c>
      <c r="J131" t="s">
        <v>26</v>
      </c>
      <c r="K131" t="s">
        <v>27</v>
      </c>
      <c r="M131" t="s">
        <v>5413</v>
      </c>
      <c r="N131" t="s">
        <v>5413</v>
      </c>
      <c r="O131" t="s">
        <v>37569</v>
      </c>
      <c r="P131" t="s">
        <v>37570</v>
      </c>
      <c r="Q131" t="s">
        <v>37571</v>
      </c>
      <c r="R131" t="s">
        <v>37572</v>
      </c>
      <c r="S131" t="s">
        <v>37573</v>
      </c>
      <c r="T131">
        <v>6.1</v>
      </c>
      <c r="U131">
        <v>45781</v>
      </c>
      <c r="V131" s="12">
        <f>W131*1.09195121025074</f>
        <v>3275853.6307522203</v>
      </c>
      <c r="W131" s="3">
        <v>3000000</v>
      </c>
      <c r="X131" s="13">
        <f>Y131*1.09195121025074</f>
        <v>271986.48330288508</v>
      </c>
      <c r="Y131" s="3">
        <v>249083</v>
      </c>
      <c r="Z131" s="13">
        <f>AA131*1.09195121025074</f>
        <v>940232.23324487149</v>
      </c>
      <c r="AA131" s="3">
        <v>861057</v>
      </c>
      <c r="AB131">
        <v>144</v>
      </c>
    </row>
    <row r="132" spans="1:28" x14ac:dyDescent="0.2">
      <c r="A132" t="s">
        <v>12392</v>
      </c>
      <c r="B132" t="s">
        <v>12393</v>
      </c>
      <c r="C132">
        <v>2005</v>
      </c>
      <c r="D132" t="s">
        <v>12394</v>
      </c>
      <c r="E132" t="s">
        <v>16512</v>
      </c>
      <c r="F132" t="s">
        <v>44038</v>
      </c>
      <c r="G132" t="s">
        <v>44046</v>
      </c>
      <c r="H132">
        <v>95</v>
      </c>
      <c r="I132" t="s">
        <v>25</v>
      </c>
      <c r="J132" t="s">
        <v>26</v>
      </c>
      <c r="M132" t="s">
        <v>12396</v>
      </c>
      <c r="N132" t="s">
        <v>12397</v>
      </c>
      <c r="O132" t="s">
        <v>12398</v>
      </c>
      <c r="P132" t="s">
        <v>12399</v>
      </c>
      <c r="Q132" t="s">
        <v>12400</v>
      </c>
      <c r="R132" t="s">
        <v>12401</v>
      </c>
      <c r="S132" t="s">
        <v>12402</v>
      </c>
      <c r="T132">
        <v>6.3</v>
      </c>
      <c r="U132">
        <v>29303</v>
      </c>
      <c r="V132" s="12">
        <f>W132*1.32519713261649</f>
        <v>4240630.8243727675</v>
      </c>
      <c r="W132" s="3">
        <v>3200000</v>
      </c>
      <c r="X132" s="13">
        <f>Y132*1.32519713261649</f>
        <v>74384.640250896206</v>
      </c>
      <c r="Y132" s="3">
        <v>56131</v>
      </c>
      <c r="Z132" s="13">
        <f>AA132*1.32519713261649</f>
        <v>952995.63996415946</v>
      </c>
      <c r="AA132" s="3">
        <v>719135</v>
      </c>
      <c r="AB132">
        <v>261</v>
      </c>
    </row>
    <row r="133" spans="1:28" hidden="1" x14ac:dyDescent="0.2">
      <c r="A133" t="s">
        <v>4347</v>
      </c>
      <c r="B133" t="s">
        <v>4348</v>
      </c>
      <c r="C133">
        <v>2000</v>
      </c>
      <c r="D133" t="s">
        <v>2771</v>
      </c>
      <c r="E133" t="s">
        <v>1045</v>
      </c>
      <c r="F133" t="s">
        <v>44032</v>
      </c>
      <c r="G133" t="s">
        <v>44036</v>
      </c>
      <c r="H133">
        <v>88</v>
      </c>
      <c r="I133" t="s">
        <v>4349</v>
      </c>
      <c r="J133" t="s">
        <v>74</v>
      </c>
      <c r="K133" t="s">
        <v>361</v>
      </c>
      <c r="M133" t="s">
        <v>4350</v>
      </c>
      <c r="N133" t="s">
        <v>4350</v>
      </c>
      <c r="O133" t="s">
        <v>4351</v>
      </c>
      <c r="P133" t="s">
        <v>4352</v>
      </c>
      <c r="Q133" t="s">
        <v>4353</v>
      </c>
      <c r="R133" t="s">
        <v>4354</v>
      </c>
      <c r="S133" t="s">
        <v>4355</v>
      </c>
      <c r="T133">
        <v>6.7</v>
      </c>
      <c r="U133">
        <v>12797</v>
      </c>
      <c r="W133"/>
      <c r="X133"/>
      <c r="Y133"/>
      <c r="Z133"/>
      <c r="AA133">
        <v>871351</v>
      </c>
      <c r="AB133">
        <v>33</v>
      </c>
    </row>
    <row r="134" spans="1:28" hidden="1" x14ac:dyDescent="0.2">
      <c r="A134" t="s">
        <v>4356</v>
      </c>
      <c r="B134" t="s">
        <v>4357</v>
      </c>
      <c r="C134">
        <v>2001</v>
      </c>
      <c r="D134" s="1">
        <v>36924</v>
      </c>
      <c r="E134" t="s">
        <v>1045</v>
      </c>
      <c r="F134" t="s">
        <v>44032</v>
      </c>
      <c r="H134">
        <v>110</v>
      </c>
      <c r="I134" t="s">
        <v>4358</v>
      </c>
      <c r="J134" t="s">
        <v>1076</v>
      </c>
      <c r="M134" t="s">
        <v>4359</v>
      </c>
      <c r="N134" t="s">
        <v>4360</v>
      </c>
      <c r="O134" t="s">
        <v>4361</v>
      </c>
      <c r="P134" t="s">
        <v>4360</v>
      </c>
      <c r="Q134" t="s">
        <v>4362</v>
      </c>
      <c r="R134" t="s">
        <v>4363</v>
      </c>
      <c r="S134" t="s">
        <v>4364</v>
      </c>
      <c r="T134">
        <v>8</v>
      </c>
      <c r="U134">
        <v>32299</v>
      </c>
      <c r="W134">
        <v>2500000</v>
      </c>
      <c r="X134"/>
      <c r="Y134"/>
      <c r="Z134"/>
      <c r="AA134">
        <v>968318</v>
      </c>
      <c r="AB134">
        <v>19</v>
      </c>
    </row>
    <row r="135" spans="1:28" x14ac:dyDescent="0.2">
      <c r="A135" t="s">
        <v>5032</v>
      </c>
      <c r="B135" t="s">
        <v>5033</v>
      </c>
      <c r="C135">
        <v>2002</v>
      </c>
      <c r="D135" s="1">
        <v>37804</v>
      </c>
      <c r="E135" t="s">
        <v>1045</v>
      </c>
      <c r="F135" t="s">
        <v>44044</v>
      </c>
      <c r="G135" t="s">
        <v>44032</v>
      </c>
      <c r="H135">
        <v>101</v>
      </c>
      <c r="I135" t="s">
        <v>25</v>
      </c>
      <c r="J135" t="s">
        <v>26</v>
      </c>
      <c r="M135" t="s">
        <v>5034</v>
      </c>
      <c r="N135" t="s">
        <v>5035</v>
      </c>
      <c r="O135" t="s">
        <v>5036</v>
      </c>
      <c r="P135" t="s">
        <v>5037</v>
      </c>
      <c r="Q135" t="s">
        <v>5038</v>
      </c>
      <c r="R135" t="s">
        <v>5039</v>
      </c>
      <c r="S135" t="s">
        <v>5040</v>
      </c>
      <c r="T135">
        <v>6.8</v>
      </c>
      <c r="U135">
        <v>36481</v>
      </c>
      <c r="V135" s="12">
        <f>W135*1.43863813229572</f>
        <v>2877276.2645914401</v>
      </c>
      <c r="W135" s="3">
        <v>2000000</v>
      </c>
      <c r="X135" s="13">
        <f>Y135*1.43863813229572</f>
        <v>591451.47031128407</v>
      </c>
      <c r="Y135" s="3">
        <v>411119</v>
      </c>
      <c r="Z135" s="13">
        <f>AA135*1.43863813229572</f>
        <v>986341.81260700396</v>
      </c>
      <c r="AA135" s="3">
        <v>685608</v>
      </c>
      <c r="AB135">
        <v>204</v>
      </c>
    </row>
    <row r="136" spans="1:28" x14ac:dyDescent="0.2">
      <c r="A136" t="s">
        <v>36612</v>
      </c>
      <c r="B136" t="s">
        <v>36613</v>
      </c>
      <c r="C136">
        <v>2015</v>
      </c>
      <c r="D136" t="s">
        <v>16256</v>
      </c>
      <c r="E136" t="s">
        <v>176</v>
      </c>
      <c r="F136" t="s">
        <v>44034</v>
      </c>
      <c r="G136" t="s">
        <v>44045</v>
      </c>
      <c r="H136">
        <v>110</v>
      </c>
      <c r="I136" t="s">
        <v>25</v>
      </c>
      <c r="J136" t="s">
        <v>26</v>
      </c>
      <c r="K136" t="s">
        <v>934</v>
      </c>
      <c r="M136" t="s">
        <v>1149</v>
      </c>
      <c r="N136" t="s">
        <v>25405</v>
      </c>
      <c r="O136" t="s">
        <v>36614</v>
      </c>
      <c r="P136" t="s">
        <v>426</v>
      </c>
      <c r="Q136" t="s">
        <v>426</v>
      </c>
      <c r="R136" t="s">
        <v>36615</v>
      </c>
      <c r="S136" t="s">
        <v>36616</v>
      </c>
      <c r="T136">
        <v>6.1</v>
      </c>
      <c r="U136">
        <v>13041</v>
      </c>
      <c r="V136" s="12">
        <f>W136*1.09195121025074</f>
        <v>27298780.256268501</v>
      </c>
      <c r="W136" s="3">
        <v>25000000</v>
      </c>
      <c r="X136" s="13">
        <f>Y136*1.09195121025074</f>
        <v>22323.85054236613</v>
      </c>
      <c r="Y136" s="3">
        <v>20444</v>
      </c>
      <c r="Z136" s="13">
        <f>AA136*1.09195121025074</f>
        <v>990394.28794136993</v>
      </c>
      <c r="AA136" s="3">
        <v>906995</v>
      </c>
      <c r="AB136">
        <v>108</v>
      </c>
    </row>
    <row r="137" spans="1:28" x14ac:dyDescent="0.2">
      <c r="A137" t="s">
        <v>28551</v>
      </c>
      <c r="B137" t="s">
        <v>28552</v>
      </c>
      <c r="C137">
        <v>2015</v>
      </c>
      <c r="D137" t="s">
        <v>19540</v>
      </c>
      <c r="E137" t="s">
        <v>16512</v>
      </c>
      <c r="F137" t="s">
        <v>44038</v>
      </c>
      <c r="H137">
        <v>96</v>
      </c>
      <c r="I137" t="s">
        <v>25</v>
      </c>
      <c r="J137" t="s">
        <v>26</v>
      </c>
      <c r="M137" t="s">
        <v>15634</v>
      </c>
      <c r="N137" t="s">
        <v>28553</v>
      </c>
      <c r="O137" t="s">
        <v>28554</v>
      </c>
      <c r="P137" t="s">
        <v>17532</v>
      </c>
      <c r="Q137" t="s">
        <v>28555</v>
      </c>
      <c r="R137" t="s">
        <v>28556</v>
      </c>
      <c r="S137" t="s">
        <v>28557</v>
      </c>
      <c r="T137">
        <v>5.4</v>
      </c>
      <c r="U137">
        <v>19652</v>
      </c>
      <c r="V137" s="12">
        <f>W137*1.09195121025074</f>
        <v>16379268.1537611</v>
      </c>
      <c r="W137" s="3">
        <v>15000000</v>
      </c>
      <c r="X137" s="13">
        <f>Y137*1.09195121025074</f>
        <v>6633.603602273246</v>
      </c>
      <c r="Y137" s="3">
        <v>6075</v>
      </c>
      <c r="Z137" s="13">
        <f>AA137*1.09195121025074</f>
        <v>1019715.3618390228</v>
      </c>
      <c r="AA137" s="3">
        <v>933847</v>
      </c>
      <c r="AB137">
        <v>77</v>
      </c>
    </row>
    <row r="138" spans="1:28" hidden="1" x14ac:dyDescent="0.2">
      <c r="A138" t="s">
        <v>29924</v>
      </c>
      <c r="B138" t="s">
        <v>29925</v>
      </c>
      <c r="C138">
        <v>2013</v>
      </c>
      <c r="D138" s="1">
        <v>41374</v>
      </c>
      <c r="E138" t="s">
        <v>44056</v>
      </c>
      <c r="F138" t="s">
        <v>44033</v>
      </c>
      <c r="G138" t="s">
        <v>44042</v>
      </c>
      <c r="H138">
        <v>101</v>
      </c>
      <c r="I138" t="s">
        <v>2470</v>
      </c>
      <c r="J138" t="s">
        <v>26</v>
      </c>
      <c r="M138" t="s">
        <v>13885</v>
      </c>
      <c r="N138" t="s">
        <v>29926</v>
      </c>
      <c r="O138" t="s">
        <v>29927</v>
      </c>
      <c r="P138" t="s">
        <v>16467</v>
      </c>
      <c r="Q138" t="s">
        <v>29928</v>
      </c>
      <c r="R138" t="s">
        <v>29929</v>
      </c>
      <c r="S138" t="s">
        <v>29930</v>
      </c>
      <c r="T138">
        <v>6.5</v>
      </c>
      <c r="U138">
        <v>27748</v>
      </c>
      <c r="V138" s="12">
        <f>W138*1.11098185502045</f>
        <v>8887854.8401635997</v>
      </c>
      <c r="W138" s="3">
        <v>8000000</v>
      </c>
      <c r="X138" s="13">
        <f>Y138*1.11098185502045</f>
        <v>66895.550436346355</v>
      </c>
      <c r="Y138" s="3">
        <v>60213</v>
      </c>
      <c r="Z138" s="13">
        <f>AA138*1.11098185502045</f>
        <v>1028504.7840674418</v>
      </c>
      <c r="AA138" s="3">
        <v>925762</v>
      </c>
      <c r="AB138">
        <v>97</v>
      </c>
    </row>
    <row r="139" spans="1:28" x14ac:dyDescent="0.2">
      <c r="A139" t="s">
        <v>39898</v>
      </c>
      <c r="B139" t="s">
        <v>39899</v>
      </c>
      <c r="C139">
        <v>2019</v>
      </c>
      <c r="D139" s="1">
        <v>43953</v>
      </c>
      <c r="E139" t="s">
        <v>3496</v>
      </c>
      <c r="F139" t="s">
        <v>44045</v>
      </c>
      <c r="G139" t="s">
        <v>44033</v>
      </c>
      <c r="H139">
        <v>111</v>
      </c>
      <c r="I139" t="s">
        <v>39900</v>
      </c>
      <c r="J139" t="s">
        <v>26</v>
      </c>
      <c r="M139" t="s">
        <v>39901</v>
      </c>
      <c r="N139" t="s">
        <v>39902</v>
      </c>
      <c r="O139" t="s">
        <v>39903</v>
      </c>
      <c r="P139" t="s">
        <v>1391</v>
      </c>
      <c r="Q139" t="s">
        <v>39904</v>
      </c>
      <c r="R139" t="s">
        <v>39905</v>
      </c>
      <c r="S139" t="s">
        <v>39906</v>
      </c>
      <c r="T139">
        <v>6.2</v>
      </c>
      <c r="U139">
        <v>24703</v>
      </c>
      <c r="V139" s="12">
        <f>W139*1.01233684194057</f>
        <v>6074021.05164342</v>
      </c>
      <c r="W139" s="3">
        <v>6000000</v>
      </c>
      <c r="X139" s="13">
        <f>Y139*1.01233684194057</f>
        <v>775005.60505286476</v>
      </c>
      <c r="Y139" s="3">
        <v>765561</v>
      </c>
      <c r="Z139" s="13">
        <f>AA139*1.01233684194057</f>
        <v>1036136.8810945929</v>
      </c>
      <c r="AA139" s="3">
        <v>1023510</v>
      </c>
      <c r="AB139">
        <v>430</v>
      </c>
    </row>
    <row r="140" spans="1:28" x14ac:dyDescent="0.2">
      <c r="A140" t="s">
        <v>26959</v>
      </c>
      <c r="B140" t="s">
        <v>26960</v>
      </c>
      <c r="C140">
        <v>2012</v>
      </c>
      <c r="D140" t="s">
        <v>17163</v>
      </c>
      <c r="E140" t="s">
        <v>3496</v>
      </c>
      <c r="F140" t="s">
        <v>44042</v>
      </c>
      <c r="H140">
        <v>90</v>
      </c>
      <c r="I140" t="s">
        <v>433</v>
      </c>
      <c r="J140" t="s">
        <v>26</v>
      </c>
      <c r="M140" t="s">
        <v>26961</v>
      </c>
      <c r="N140" t="s">
        <v>26962</v>
      </c>
      <c r="O140" t="s">
        <v>26963</v>
      </c>
      <c r="P140" t="s">
        <v>26964</v>
      </c>
      <c r="Q140" t="s">
        <v>26965</v>
      </c>
      <c r="R140" t="s">
        <v>26966</v>
      </c>
      <c r="S140" t="s">
        <v>26967</v>
      </c>
      <c r="T140">
        <v>4.7</v>
      </c>
      <c r="U140">
        <v>22501</v>
      </c>
      <c r="V140" s="12">
        <f>W140*1.12725506764114</f>
        <v>3381765.2029234199</v>
      </c>
      <c r="W140" s="3">
        <v>3000000</v>
      </c>
      <c r="X140" s="13">
        <f>Y140*1.12725506764114</f>
        <v>3393.0377535998314</v>
      </c>
      <c r="Y140" s="3">
        <v>3010</v>
      </c>
      <c r="Z140" s="13">
        <f>AA140*1.12725506764114</f>
        <v>1039049.613108356</v>
      </c>
      <c r="AA140" s="3">
        <v>921752</v>
      </c>
      <c r="AB140">
        <v>206</v>
      </c>
    </row>
    <row r="141" spans="1:28" hidden="1" x14ac:dyDescent="0.2">
      <c r="A141" t="s">
        <v>24389</v>
      </c>
      <c r="B141" t="s">
        <v>24390</v>
      </c>
      <c r="C141">
        <v>2009</v>
      </c>
      <c r="D141" t="s">
        <v>22584</v>
      </c>
      <c r="E141" t="s">
        <v>44041</v>
      </c>
      <c r="F141" t="s">
        <v>44042</v>
      </c>
      <c r="H141">
        <v>100</v>
      </c>
      <c r="I141" t="s">
        <v>1561</v>
      </c>
      <c r="J141" t="s">
        <v>26</v>
      </c>
      <c r="M141" t="s">
        <v>24391</v>
      </c>
      <c r="N141" t="s">
        <v>24391</v>
      </c>
      <c r="O141" t="s">
        <v>24392</v>
      </c>
      <c r="P141" t="s">
        <v>6367</v>
      </c>
      <c r="Q141" t="s">
        <v>24393</v>
      </c>
      <c r="R141" t="s">
        <v>24394</v>
      </c>
      <c r="S141" t="s">
        <v>24395</v>
      </c>
      <c r="T141">
        <v>6.7</v>
      </c>
      <c r="U141">
        <v>24772</v>
      </c>
      <c r="V141" s="12">
        <f>W141*1.20636999678377</f>
        <v>965095.99742701603</v>
      </c>
      <c r="W141" s="3">
        <v>800000</v>
      </c>
      <c r="X141" s="13">
        <f>Y141*1.20636999678377</f>
        <v>201439.66206295392</v>
      </c>
      <c r="Y141" s="3">
        <v>166980</v>
      </c>
      <c r="Z141" s="13">
        <f>AA141*1.20636999678377</f>
        <v>1082016.1711453022</v>
      </c>
      <c r="AA141" s="3">
        <v>896919</v>
      </c>
      <c r="AB141">
        <v>109</v>
      </c>
    </row>
    <row r="142" spans="1:28" hidden="1" x14ac:dyDescent="0.2">
      <c r="A142" t="s">
        <v>4425</v>
      </c>
      <c r="B142" t="s">
        <v>4426</v>
      </c>
      <c r="C142">
        <v>2000</v>
      </c>
      <c r="D142" s="1">
        <v>36808</v>
      </c>
      <c r="E142" t="s">
        <v>1045</v>
      </c>
      <c r="F142" t="s">
        <v>44032</v>
      </c>
      <c r="G142" t="s">
        <v>44039</v>
      </c>
      <c r="H142">
        <v>104</v>
      </c>
      <c r="I142" t="s">
        <v>4427</v>
      </c>
      <c r="J142" t="s">
        <v>4428</v>
      </c>
      <c r="M142" t="s">
        <v>4429</v>
      </c>
      <c r="N142" t="s">
        <v>4430</v>
      </c>
      <c r="O142" t="s">
        <v>4431</v>
      </c>
      <c r="P142" t="s">
        <v>4432</v>
      </c>
      <c r="Q142" t="s">
        <v>4432</v>
      </c>
      <c r="R142" t="s">
        <v>4433</v>
      </c>
      <c r="S142" t="s">
        <v>4434</v>
      </c>
      <c r="T142">
        <v>8.6</v>
      </c>
      <c r="U142">
        <v>11127</v>
      </c>
      <c r="W142"/>
      <c r="X142"/>
      <c r="Y142"/>
      <c r="Z142"/>
      <c r="AA142"/>
      <c r="AB142">
        <v>31</v>
      </c>
    </row>
    <row r="143" spans="1:28" hidden="1" x14ac:dyDescent="0.2">
      <c r="A143" t="s">
        <v>4435</v>
      </c>
      <c r="B143" t="s">
        <v>4436</v>
      </c>
      <c r="C143">
        <v>2003</v>
      </c>
      <c r="D143" s="1">
        <v>37869</v>
      </c>
      <c r="E143" t="s">
        <v>16512</v>
      </c>
      <c r="F143" t="s">
        <v>44038</v>
      </c>
      <c r="G143" t="s">
        <v>44044</v>
      </c>
      <c r="H143">
        <v>88</v>
      </c>
      <c r="I143" t="s">
        <v>25</v>
      </c>
      <c r="J143" t="s">
        <v>26</v>
      </c>
      <c r="M143" t="s">
        <v>2781</v>
      </c>
      <c r="N143" t="s">
        <v>3929</v>
      </c>
      <c r="O143" t="s">
        <v>4437</v>
      </c>
      <c r="P143" t="s">
        <v>690</v>
      </c>
      <c r="Q143" t="s">
        <v>4438</v>
      </c>
      <c r="R143" t="s">
        <v>4439</v>
      </c>
      <c r="S143" t="s">
        <v>4440</v>
      </c>
      <c r="T143">
        <v>5.6</v>
      </c>
      <c r="U143">
        <v>46994</v>
      </c>
      <c r="W143"/>
      <c r="X143"/>
      <c r="Y143">
        <v>36381186</v>
      </c>
      <c r="Z143"/>
      <c r="AA143">
        <v>50097949</v>
      </c>
      <c r="AB143">
        <v>154</v>
      </c>
    </row>
    <row r="144" spans="1:28" hidden="1" x14ac:dyDescent="0.2">
      <c r="A144" t="s">
        <v>4441</v>
      </c>
      <c r="B144" t="s">
        <v>4442</v>
      </c>
      <c r="C144">
        <v>2001</v>
      </c>
      <c r="D144" t="s">
        <v>4443</v>
      </c>
      <c r="E144" t="s">
        <v>16512</v>
      </c>
      <c r="F144" t="s">
        <v>44038</v>
      </c>
      <c r="G144" t="s">
        <v>44044</v>
      </c>
      <c r="H144">
        <v>108</v>
      </c>
      <c r="I144" t="s">
        <v>4444</v>
      </c>
      <c r="J144" t="s">
        <v>51</v>
      </c>
      <c r="K144" t="s">
        <v>209</v>
      </c>
      <c r="L144" t="s">
        <v>26</v>
      </c>
      <c r="M144" t="s">
        <v>4445</v>
      </c>
      <c r="N144" t="s">
        <v>4446</v>
      </c>
      <c r="O144" t="s">
        <v>4447</v>
      </c>
      <c r="P144" t="s">
        <v>1289</v>
      </c>
      <c r="Q144" t="s">
        <v>4448</v>
      </c>
      <c r="R144" t="s">
        <v>4449</v>
      </c>
      <c r="S144" t="s">
        <v>4450</v>
      </c>
      <c r="T144">
        <v>5.9</v>
      </c>
      <c r="U144">
        <v>16144</v>
      </c>
      <c r="W144" t="s">
        <v>4451</v>
      </c>
      <c r="X144"/>
      <c r="Y144"/>
      <c r="Z144"/>
      <c r="AA144">
        <v>790144</v>
      </c>
      <c r="AB144">
        <v>57</v>
      </c>
    </row>
    <row r="145" spans="1:28" x14ac:dyDescent="0.2">
      <c r="A145" t="s">
        <v>9609</v>
      </c>
      <c r="B145" t="s">
        <v>9610</v>
      </c>
      <c r="C145">
        <v>2004</v>
      </c>
      <c r="D145" t="s">
        <v>8146</v>
      </c>
      <c r="E145" t="s">
        <v>44041</v>
      </c>
      <c r="F145" t="s">
        <v>44032</v>
      </c>
      <c r="H145">
        <v>90</v>
      </c>
      <c r="I145" t="s">
        <v>25</v>
      </c>
      <c r="J145" t="s">
        <v>26</v>
      </c>
      <c r="M145" t="s">
        <v>9611</v>
      </c>
      <c r="N145" t="s">
        <v>9611</v>
      </c>
      <c r="O145" t="s">
        <v>9612</v>
      </c>
      <c r="P145" t="s">
        <v>8620</v>
      </c>
      <c r="Q145" t="s">
        <v>9613</v>
      </c>
      <c r="R145" t="s">
        <v>9614</v>
      </c>
      <c r="S145" t="s">
        <v>9615</v>
      </c>
      <c r="T145">
        <v>7.2</v>
      </c>
      <c r="U145">
        <v>30259</v>
      </c>
      <c r="V145" s="12">
        <f>W145*1.37009528851244</f>
        <v>685047.64425621997</v>
      </c>
      <c r="W145" s="3">
        <v>500000</v>
      </c>
      <c r="X145" s="13">
        <f>Y145*1.37009528851244</f>
        <v>827470.41959237668</v>
      </c>
      <c r="Y145" s="3">
        <v>603951</v>
      </c>
      <c r="Z145" s="13">
        <f>AA145*1.37009528851244</f>
        <v>1100115.2717204867</v>
      </c>
      <c r="AA145" s="3">
        <v>802948</v>
      </c>
      <c r="AB145">
        <v>164</v>
      </c>
    </row>
    <row r="146" spans="1:28" x14ac:dyDescent="0.2">
      <c r="A146" t="s">
        <v>6767</v>
      </c>
      <c r="B146" t="s">
        <v>6768</v>
      </c>
      <c r="C146">
        <v>2003</v>
      </c>
      <c r="D146" t="s">
        <v>5156</v>
      </c>
      <c r="E146" t="s">
        <v>44035</v>
      </c>
      <c r="F146" t="s">
        <v>44044</v>
      </c>
      <c r="G146" t="s">
        <v>44032</v>
      </c>
      <c r="H146">
        <v>98</v>
      </c>
      <c r="I146" t="s">
        <v>6769</v>
      </c>
      <c r="J146" t="s">
        <v>26</v>
      </c>
      <c r="M146" t="s">
        <v>6770</v>
      </c>
      <c r="N146" t="s">
        <v>6770</v>
      </c>
      <c r="O146" t="s">
        <v>6771</v>
      </c>
      <c r="P146" t="s">
        <v>6772</v>
      </c>
      <c r="Q146" t="s">
        <v>6773</v>
      </c>
      <c r="R146" t="s">
        <v>6774</v>
      </c>
      <c r="S146" t="s">
        <v>6775</v>
      </c>
      <c r="T146">
        <v>6.3</v>
      </c>
      <c r="U146">
        <v>14790</v>
      </c>
      <c r="V146" s="12">
        <f>W146*1.40658152173913</f>
        <v>7032907.6086956495</v>
      </c>
      <c r="W146" s="3">
        <v>5000000</v>
      </c>
      <c r="X146" s="13">
        <f>Y146*1.40658152173913</f>
        <v>1044946.5993369562</v>
      </c>
      <c r="Y146" s="3">
        <v>742898</v>
      </c>
      <c r="Z146" s="13">
        <f>AA146*1.40658152173913</f>
        <v>1100799.1384021735</v>
      </c>
      <c r="AA146" s="3">
        <v>782606</v>
      </c>
      <c r="AB146">
        <v>159</v>
      </c>
    </row>
    <row r="147" spans="1:28" x14ac:dyDescent="0.2">
      <c r="A147" t="s">
        <v>33107</v>
      </c>
      <c r="B147" t="s">
        <v>33108</v>
      </c>
      <c r="C147">
        <v>2013</v>
      </c>
      <c r="D147" s="1">
        <v>41889</v>
      </c>
      <c r="E147" t="s">
        <v>44041</v>
      </c>
      <c r="F147" t="s">
        <v>44032</v>
      </c>
      <c r="G147" t="s">
        <v>44042</v>
      </c>
      <c r="H147">
        <v>90</v>
      </c>
      <c r="I147" t="s">
        <v>1016</v>
      </c>
      <c r="J147" t="s">
        <v>26</v>
      </c>
      <c r="M147" t="s">
        <v>18086</v>
      </c>
      <c r="N147" t="s">
        <v>18086</v>
      </c>
      <c r="O147" t="s">
        <v>33109</v>
      </c>
      <c r="P147" t="s">
        <v>33110</v>
      </c>
      <c r="Q147" t="s">
        <v>33111</v>
      </c>
      <c r="R147" t="s">
        <v>33112</v>
      </c>
      <c r="S147" t="s">
        <v>33113</v>
      </c>
      <c r="T147">
        <v>7.1</v>
      </c>
      <c r="U147">
        <v>64961</v>
      </c>
      <c r="V147" s="12">
        <f>W147*1.11098185502045</f>
        <v>466612.37910858903</v>
      </c>
      <c r="W147" s="3">
        <v>420000</v>
      </c>
      <c r="X147" s="13">
        <f>Y147*1.11098185502045</f>
        <v>287059.93562760396</v>
      </c>
      <c r="Y147" s="3">
        <v>258384</v>
      </c>
      <c r="Z147" s="13">
        <f>AA147*1.11098185502045</f>
        <v>1103552.7193559282</v>
      </c>
      <c r="AA147" s="3">
        <v>993313</v>
      </c>
      <c r="AB147">
        <v>197</v>
      </c>
    </row>
    <row r="148" spans="1:28" x14ac:dyDescent="0.2">
      <c r="A148" t="s">
        <v>10694</v>
      </c>
      <c r="B148" t="s">
        <v>10695</v>
      </c>
      <c r="C148">
        <v>2005</v>
      </c>
      <c r="D148" t="s">
        <v>10696</v>
      </c>
      <c r="E148" t="s">
        <v>176</v>
      </c>
      <c r="F148" t="s">
        <v>44036</v>
      </c>
      <c r="G148" t="s">
        <v>44042</v>
      </c>
      <c r="H148">
        <v>108</v>
      </c>
      <c r="I148" t="s">
        <v>25</v>
      </c>
      <c r="J148" t="s">
        <v>26</v>
      </c>
      <c r="M148" t="s">
        <v>10697</v>
      </c>
      <c r="N148" t="s">
        <v>10697</v>
      </c>
      <c r="O148" t="s">
        <v>10698</v>
      </c>
      <c r="P148" t="s">
        <v>976</v>
      </c>
      <c r="Q148" t="s">
        <v>10699</v>
      </c>
      <c r="R148" t="s">
        <v>10700</v>
      </c>
      <c r="S148" t="s">
        <v>10701</v>
      </c>
      <c r="T148">
        <v>6.4</v>
      </c>
      <c r="U148">
        <v>17757</v>
      </c>
      <c r="V148" s="12">
        <f>W148*1.32519713261649</f>
        <v>10601577.060931919</v>
      </c>
      <c r="W148" s="3">
        <v>8000000</v>
      </c>
      <c r="X148" s="13">
        <f>Y148*1.32519713261649</f>
        <v>753947.05505376484</v>
      </c>
      <c r="Y148" s="3">
        <v>568932</v>
      </c>
      <c r="Z148" s="13">
        <f>AA148*1.32519713261649</f>
        <v>1133055.4751612924</v>
      </c>
      <c r="AA148" s="3">
        <v>855009</v>
      </c>
      <c r="AB148">
        <v>114</v>
      </c>
    </row>
    <row r="149" spans="1:28" x14ac:dyDescent="0.2">
      <c r="A149" t="s">
        <v>8877</v>
      </c>
      <c r="B149" t="s">
        <v>8878</v>
      </c>
      <c r="C149">
        <v>2005</v>
      </c>
      <c r="D149" s="1">
        <v>38779</v>
      </c>
      <c r="E149" t="s">
        <v>44043</v>
      </c>
      <c r="F149" t="s">
        <v>44034</v>
      </c>
      <c r="H149">
        <v>101</v>
      </c>
      <c r="I149" t="s">
        <v>495</v>
      </c>
      <c r="J149" t="s">
        <v>26</v>
      </c>
      <c r="M149" t="s">
        <v>8879</v>
      </c>
      <c r="N149" t="s">
        <v>8880</v>
      </c>
      <c r="O149" t="s">
        <v>8881</v>
      </c>
      <c r="P149" t="s">
        <v>8882</v>
      </c>
      <c r="Q149" t="s">
        <v>8883</v>
      </c>
      <c r="R149" t="s">
        <v>8884</v>
      </c>
      <c r="S149" t="s">
        <v>8885</v>
      </c>
      <c r="T149">
        <v>6.8</v>
      </c>
      <c r="U149">
        <v>22164</v>
      </c>
      <c r="V149" s="12">
        <f>W149*1.32519713261649</f>
        <v>5300788.5304659596</v>
      </c>
      <c r="W149" s="3">
        <v>4000000</v>
      </c>
      <c r="X149" s="13">
        <f>Y149*1.32519713261649</f>
        <v>1148944.5887813643</v>
      </c>
      <c r="Y149" s="3">
        <v>866999</v>
      </c>
      <c r="Z149" s="13">
        <f>AA149*1.32519713261649</f>
        <v>1148944.5887813643</v>
      </c>
      <c r="AA149" s="3">
        <v>866999</v>
      </c>
      <c r="AB149">
        <v>155</v>
      </c>
    </row>
    <row r="150" spans="1:28" x14ac:dyDescent="0.2">
      <c r="A150" t="s">
        <v>15631</v>
      </c>
      <c r="B150" t="s">
        <v>15632</v>
      </c>
      <c r="C150">
        <v>2009</v>
      </c>
      <c r="D150" t="s">
        <v>15633</v>
      </c>
      <c r="E150" t="s">
        <v>44043</v>
      </c>
      <c r="F150" t="s">
        <v>44038</v>
      </c>
      <c r="G150" t="s">
        <v>44032</v>
      </c>
      <c r="H150">
        <v>90</v>
      </c>
      <c r="I150" t="s">
        <v>25</v>
      </c>
      <c r="J150" t="s">
        <v>26</v>
      </c>
      <c r="M150" t="s">
        <v>15634</v>
      </c>
      <c r="N150" t="s">
        <v>15635</v>
      </c>
      <c r="O150" t="s">
        <v>15636</v>
      </c>
      <c r="P150" t="s">
        <v>15637</v>
      </c>
      <c r="Q150" t="s">
        <v>15638</v>
      </c>
      <c r="R150" t="s">
        <v>15639</v>
      </c>
      <c r="S150" t="s">
        <v>15640</v>
      </c>
      <c r="T150">
        <v>6.6</v>
      </c>
      <c r="U150">
        <v>55643</v>
      </c>
      <c r="V150" s="12">
        <f>W150*1.20636999678377</f>
        <v>4704842.9874567026</v>
      </c>
      <c r="W150" s="3">
        <v>3900000</v>
      </c>
      <c r="X150" s="13">
        <f>Y150*1.20636999678377</f>
        <v>830620.7275155324</v>
      </c>
      <c r="Y150" s="3">
        <v>688529</v>
      </c>
      <c r="Z150" s="13">
        <f>AA150*1.20636999678377</f>
        <v>1159566.46001855</v>
      </c>
      <c r="AA150" s="3">
        <v>961203</v>
      </c>
      <c r="AB150">
        <v>75</v>
      </c>
    </row>
    <row r="151" spans="1:28" hidden="1" x14ac:dyDescent="0.2">
      <c r="A151" t="s">
        <v>22843</v>
      </c>
      <c r="B151" t="s">
        <v>22844</v>
      </c>
      <c r="C151">
        <v>2011</v>
      </c>
      <c r="D151" s="1">
        <v>41680</v>
      </c>
      <c r="E151" t="s">
        <v>1045</v>
      </c>
      <c r="F151" t="s">
        <v>44032</v>
      </c>
      <c r="H151">
        <v>95</v>
      </c>
      <c r="I151" t="s">
        <v>22845</v>
      </c>
      <c r="J151" t="s">
        <v>308</v>
      </c>
      <c r="K151" t="s">
        <v>27</v>
      </c>
      <c r="L151" t="s">
        <v>26</v>
      </c>
      <c r="M151" t="s">
        <v>22846</v>
      </c>
      <c r="N151" t="s">
        <v>22846</v>
      </c>
      <c r="O151" t="s">
        <v>22847</v>
      </c>
      <c r="P151" t="s">
        <v>22848</v>
      </c>
      <c r="Q151" t="s">
        <v>22849</v>
      </c>
      <c r="R151" t="s">
        <v>22850</v>
      </c>
      <c r="S151" t="s">
        <v>22851</v>
      </c>
      <c r="T151">
        <v>7.5</v>
      </c>
      <c r="U151">
        <v>13738</v>
      </c>
      <c r="V151" s="12">
        <f>W151*1.1505830469594</f>
        <v>12656413.5165534</v>
      </c>
      <c r="W151" s="3">
        <v>11000000</v>
      </c>
      <c r="X151" s="13">
        <f>Y151*1.1505830469594</f>
        <v>2734.9359026224938</v>
      </c>
      <c r="Y151" s="3">
        <v>2377</v>
      </c>
      <c r="Z151" s="13">
        <f>AA151*1.1505830469594</f>
        <v>1159921.1789685225</v>
      </c>
      <c r="AA151" s="3">
        <v>1008116</v>
      </c>
      <c r="AB151">
        <v>26</v>
      </c>
    </row>
    <row r="152" spans="1:28" x14ac:dyDescent="0.2">
      <c r="A152" t="s">
        <v>6152</v>
      </c>
      <c r="B152" t="s">
        <v>6153</v>
      </c>
      <c r="C152">
        <v>2003</v>
      </c>
      <c r="D152" t="s">
        <v>1237</v>
      </c>
      <c r="E152" t="s">
        <v>1045</v>
      </c>
      <c r="F152" t="s">
        <v>44032</v>
      </c>
      <c r="G152" t="s">
        <v>44036</v>
      </c>
      <c r="H152">
        <v>96</v>
      </c>
      <c r="I152" t="s">
        <v>2904</v>
      </c>
      <c r="J152" t="s">
        <v>26</v>
      </c>
      <c r="M152" t="s">
        <v>986</v>
      </c>
      <c r="N152" t="s">
        <v>6154</v>
      </c>
      <c r="O152" t="s">
        <v>6155</v>
      </c>
      <c r="P152" t="s">
        <v>6156</v>
      </c>
      <c r="Q152" t="s">
        <v>6157</v>
      </c>
      <c r="R152" t="s">
        <v>6158</v>
      </c>
      <c r="S152" t="s">
        <v>6159</v>
      </c>
      <c r="T152">
        <v>6.7</v>
      </c>
      <c r="U152">
        <v>10816</v>
      </c>
      <c r="V152" s="12">
        <f>W152*1.40658152173913</f>
        <v>5626326.0869565196</v>
      </c>
      <c r="W152" s="3">
        <v>4000000</v>
      </c>
      <c r="X152" s="13">
        <f>Y152*1.40658152173913</f>
        <v>1035232.7473478258</v>
      </c>
      <c r="Y152" s="3">
        <v>735992</v>
      </c>
      <c r="Z152" s="13">
        <f>AA152*1.40658152173913</f>
        <v>1162704.1977554343</v>
      </c>
      <c r="AA152" s="3">
        <v>826617</v>
      </c>
      <c r="AB152">
        <v>110</v>
      </c>
    </row>
    <row r="153" spans="1:28" x14ac:dyDescent="0.2">
      <c r="A153" t="s">
        <v>28849</v>
      </c>
      <c r="B153" t="s">
        <v>28850</v>
      </c>
      <c r="C153">
        <v>2012</v>
      </c>
      <c r="D153" s="1">
        <v>41552</v>
      </c>
      <c r="E153" t="s">
        <v>3496</v>
      </c>
      <c r="F153" t="s">
        <v>44042</v>
      </c>
      <c r="H153">
        <v>86</v>
      </c>
      <c r="I153" t="s">
        <v>229</v>
      </c>
      <c r="J153" t="s">
        <v>26</v>
      </c>
      <c r="M153" t="s">
        <v>4624</v>
      </c>
      <c r="N153" t="s">
        <v>28851</v>
      </c>
      <c r="O153" t="s">
        <v>28852</v>
      </c>
      <c r="P153" t="s">
        <v>17466</v>
      </c>
      <c r="Q153" t="s">
        <v>28853</v>
      </c>
      <c r="R153" t="s">
        <v>28854</v>
      </c>
      <c r="S153" t="s">
        <v>28855</v>
      </c>
      <c r="T153">
        <v>6</v>
      </c>
      <c r="U153">
        <v>18425</v>
      </c>
      <c r="V153" s="12">
        <f>W153*1.12725506764114</f>
        <v>3269039.696159306</v>
      </c>
      <c r="W153" s="3">
        <v>2900000</v>
      </c>
      <c r="X153" s="13">
        <f>Y153*1.12725506764114</f>
        <v>84451.695157538925</v>
      </c>
      <c r="Y153" s="3">
        <v>74918</v>
      </c>
      <c r="Z153" s="13">
        <f>AA153*1.12725506764114</f>
        <v>1182156.8984555339</v>
      </c>
      <c r="AA153" s="3">
        <v>1048704</v>
      </c>
      <c r="AB153">
        <v>118</v>
      </c>
    </row>
    <row r="154" spans="1:28" hidden="1" x14ac:dyDescent="0.2">
      <c r="A154" t="s">
        <v>4530</v>
      </c>
      <c r="B154" t="s">
        <v>4531</v>
      </c>
      <c r="C154">
        <v>2002</v>
      </c>
      <c r="D154" s="1">
        <v>37380</v>
      </c>
      <c r="E154" t="s">
        <v>44035</v>
      </c>
      <c r="F154" t="s">
        <v>44038</v>
      </c>
      <c r="G154" t="s">
        <v>44032</v>
      </c>
      <c r="H154">
        <v>117</v>
      </c>
      <c r="I154" t="s">
        <v>1561</v>
      </c>
      <c r="J154" t="s">
        <v>26</v>
      </c>
      <c r="M154" t="s">
        <v>4532</v>
      </c>
      <c r="N154" t="s">
        <v>4533</v>
      </c>
      <c r="O154" t="s">
        <v>4534</v>
      </c>
      <c r="P154" t="s">
        <v>4535</v>
      </c>
      <c r="Q154" t="s">
        <v>4536</v>
      </c>
      <c r="R154" t="s">
        <v>4537</v>
      </c>
      <c r="S154" t="s">
        <v>4538</v>
      </c>
      <c r="T154">
        <v>7.3</v>
      </c>
      <c r="U154">
        <v>32637</v>
      </c>
      <c r="W154"/>
      <c r="X154"/>
      <c r="Y154">
        <v>1184096</v>
      </c>
      <c r="Z154"/>
      <c r="AA154">
        <v>2801397</v>
      </c>
      <c r="AB154">
        <v>130</v>
      </c>
    </row>
    <row r="155" spans="1:28" x14ac:dyDescent="0.2">
      <c r="A155" t="s">
        <v>25930</v>
      </c>
      <c r="B155" t="s">
        <v>25931</v>
      </c>
      <c r="C155">
        <v>2012</v>
      </c>
      <c r="D155" t="s">
        <v>24175</v>
      </c>
      <c r="E155" t="s">
        <v>44043</v>
      </c>
      <c r="F155" t="s">
        <v>44040</v>
      </c>
      <c r="G155" t="s">
        <v>44034</v>
      </c>
      <c r="H155">
        <v>88</v>
      </c>
      <c r="I155" t="s">
        <v>25</v>
      </c>
      <c r="J155" t="s">
        <v>26</v>
      </c>
      <c r="M155" t="s">
        <v>25932</v>
      </c>
      <c r="N155" t="s">
        <v>25933</v>
      </c>
      <c r="O155" t="s">
        <v>25934</v>
      </c>
      <c r="P155" t="s">
        <v>25935</v>
      </c>
      <c r="Q155" t="s">
        <v>25936</v>
      </c>
      <c r="R155" t="s">
        <v>25937</v>
      </c>
      <c r="S155" t="s">
        <v>25938</v>
      </c>
      <c r="T155">
        <v>2.1</v>
      </c>
      <c r="U155">
        <v>14827</v>
      </c>
      <c r="V155" s="12">
        <f>W155*1.12725506764114</f>
        <v>22545101.352822799</v>
      </c>
      <c r="W155" s="3">
        <v>20000000</v>
      </c>
      <c r="X155" s="13">
        <f>Y155*1.12725506764114</f>
        <v>1201549.0673841645</v>
      </c>
      <c r="Y155" s="3">
        <v>1065907</v>
      </c>
      <c r="Z155" s="13">
        <f>AA155*1.12725506764114</f>
        <v>1201549.0673841645</v>
      </c>
      <c r="AA155" s="3">
        <v>1065907</v>
      </c>
      <c r="AB155">
        <v>87</v>
      </c>
    </row>
    <row r="156" spans="1:28" x14ac:dyDescent="0.2">
      <c r="A156" t="s">
        <v>8251</v>
      </c>
      <c r="B156" t="s">
        <v>8252</v>
      </c>
      <c r="C156">
        <v>2005</v>
      </c>
      <c r="D156" s="1">
        <v>38568</v>
      </c>
      <c r="E156" t="s">
        <v>176</v>
      </c>
      <c r="H156">
        <v>112</v>
      </c>
      <c r="I156" t="s">
        <v>25</v>
      </c>
      <c r="J156" t="s">
        <v>26</v>
      </c>
      <c r="M156" t="s">
        <v>8253</v>
      </c>
      <c r="N156" t="s">
        <v>8253</v>
      </c>
      <c r="O156" t="s">
        <v>8254</v>
      </c>
      <c r="P156" t="s">
        <v>8255</v>
      </c>
      <c r="Q156" t="s">
        <v>8256</v>
      </c>
      <c r="R156" t="s">
        <v>8257</v>
      </c>
      <c r="S156" t="s">
        <v>8258</v>
      </c>
      <c r="T156">
        <v>6.6</v>
      </c>
      <c r="U156">
        <v>10974</v>
      </c>
      <c r="V156" s="12">
        <f>W156*1.32519713261649</f>
        <v>1987795.698924735</v>
      </c>
      <c r="W156" s="3">
        <v>1500000</v>
      </c>
      <c r="X156" s="13">
        <f>Y156*1.32519713261649</f>
        <v>943904.78763441043</v>
      </c>
      <c r="Y156" s="3">
        <v>712275</v>
      </c>
      <c r="Z156" s="13">
        <f>AA156*1.32519713261649</f>
        <v>1213948.1585304684</v>
      </c>
      <c r="AA156" s="3">
        <v>916051</v>
      </c>
      <c r="AB156">
        <v>70</v>
      </c>
    </row>
    <row r="157" spans="1:28" x14ac:dyDescent="0.2">
      <c r="A157" t="s">
        <v>7848</v>
      </c>
      <c r="B157" t="s">
        <v>7849</v>
      </c>
      <c r="C157">
        <v>2003</v>
      </c>
      <c r="D157" s="1">
        <v>37993</v>
      </c>
      <c r="E157" t="s">
        <v>1045</v>
      </c>
      <c r="F157" t="s">
        <v>44032</v>
      </c>
      <c r="G157" t="s">
        <v>44036</v>
      </c>
      <c r="H157">
        <v>107</v>
      </c>
      <c r="I157" t="s">
        <v>25</v>
      </c>
      <c r="J157" t="s">
        <v>26</v>
      </c>
      <c r="M157" t="s">
        <v>7850</v>
      </c>
      <c r="N157" t="s">
        <v>7850</v>
      </c>
      <c r="O157" t="s">
        <v>7851</v>
      </c>
      <c r="P157" t="s">
        <v>7852</v>
      </c>
      <c r="Q157" t="s">
        <v>7853</v>
      </c>
      <c r="R157" t="s">
        <v>7854</v>
      </c>
      <c r="S157" t="s">
        <v>7855</v>
      </c>
      <c r="T157">
        <v>7</v>
      </c>
      <c r="U157">
        <v>16773</v>
      </c>
      <c r="V157" s="12">
        <f>W157*1.40658152173913</f>
        <v>1195594.2934782605</v>
      </c>
      <c r="W157" s="3">
        <v>850000</v>
      </c>
      <c r="X157" s="13">
        <f>Y157*1.40658152173913</f>
        <v>1174052.4974728257</v>
      </c>
      <c r="Y157" s="3">
        <v>834685</v>
      </c>
      <c r="Z157" s="13">
        <f>AA157*1.40658152173913</f>
        <v>1216732.4005869562</v>
      </c>
      <c r="AA157" s="3">
        <v>865028</v>
      </c>
      <c r="AB157">
        <v>260</v>
      </c>
    </row>
    <row r="158" spans="1:28" x14ac:dyDescent="0.2">
      <c r="A158" t="s">
        <v>37293</v>
      </c>
      <c r="B158" t="s">
        <v>37294</v>
      </c>
      <c r="C158">
        <v>2016</v>
      </c>
      <c r="D158" t="s">
        <v>29020</v>
      </c>
      <c r="E158" t="s">
        <v>1045</v>
      </c>
      <c r="F158" t="s">
        <v>44032</v>
      </c>
      <c r="G158" t="s">
        <v>44036</v>
      </c>
      <c r="H158">
        <v>88</v>
      </c>
      <c r="I158" t="s">
        <v>25</v>
      </c>
      <c r="J158" t="s">
        <v>26</v>
      </c>
      <c r="M158" t="s">
        <v>9780</v>
      </c>
      <c r="N158" t="s">
        <v>37295</v>
      </c>
      <c r="O158" t="s">
        <v>37296</v>
      </c>
      <c r="P158" t="s">
        <v>37297</v>
      </c>
      <c r="Q158" t="s">
        <v>37298</v>
      </c>
      <c r="R158" t="s">
        <v>37299</v>
      </c>
      <c r="S158" t="s">
        <v>37300</v>
      </c>
      <c r="T158">
        <v>6.5</v>
      </c>
      <c r="U158">
        <v>11175</v>
      </c>
      <c r="V158" s="12">
        <f>W158*1.07834771485832</f>
        <v>4097721.3164616162</v>
      </c>
      <c r="W158" s="3">
        <v>3800000</v>
      </c>
      <c r="X158" s="13">
        <f>Y158*1.07834771485832</f>
        <v>1096663.4507951885</v>
      </c>
      <c r="Y158" s="3">
        <v>1016985</v>
      </c>
      <c r="Z158" s="13">
        <f>AA158*1.07834771485832</f>
        <v>1227816.413267117</v>
      </c>
      <c r="AA158" s="3">
        <v>1138609</v>
      </c>
      <c r="AB158">
        <v>49</v>
      </c>
    </row>
    <row r="159" spans="1:28" hidden="1" x14ac:dyDescent="0.2">
      <c r="A159" t="s">
        <v>4574</v>
      </c>
      <c r="B159" t="s">
        <v>4575</v>
      </c>
      <c r="C159">
        <v>2001</v>
      </c>
      <c r="D159" s="1">
        <v>37081</v>
      </c>
      <c r="E159" t="s">
        <v>16512</v>
      </c>
      <c r="F159" t="s">
        <v>44032</v>
      </c>
      <c r="G159" t="s">
        <v>44049</v>
      </c>
      <c r="H159">
        <v>158</v>
      </c>
      <c r="I159" t="s">
        <v>4576</v>
      </c>
      <c r="J159" t="s">
        <v>209</v>
      </c>
      <c r="K159" t="s">
        <v>3179</v>
      </c>
      <c r="M159" t="s">
        <v>4577</v>
      </c>
      <c r="N159" t="s">
        <v>4577</v>
      </c>
      <c r="O159" t="s">
        <v>4578</v>
      </c>
      <c r="P159" t="s">
        <v>4579</v>
      </c>
      <c r="Q159" t="s">
        <v>4580</v>
      </c>
      <c r="R159" t="s">
        <v>4581</v>
      </c>
      <c r="S159" t="s">
        <v>4582</v>
      </c>
      <c r="T159">
        <v>7.1</v>
      </c>
      <c r="U159">
        <v>10632</v>
      </c>
      <c r="W159" t="s">
        <v>4583</v>
      </c>
      <c r="X159"/>
      <c r="Y159"/>
      <c r="Z159"/>
      <c r="AA159">
        <v>945922</v>
      </c>
      <c r="AB159">
        <v>99</v>
      </c>
    </row>
    <row r="160" spans="1:28" hidden="1" x14ac:dyDescent="0.2">
      <c r="A160" t="s">
        <v>4584</v>
      </c>
      <c r="B160" t="s">
        <v>4585</v>
      </c>
      <c r="C160">
        <v>2000</v>
      </c>
      <c r="D160" t="s">
        <v>4586</v>
      </c>
      <c r="E160" t="s">
        <v>44037</v>
      </c>
      <c r="F160" t="s">
        <v>44047</v>
      </c>
      <c r="G160" t="s">
        <v>44046</v>
      </c>
      <c r="H160">
        <v>48</v>
      </c>
      <c r="I160" t="s">
        <v>4587</v>
      </c>
      <c r="J160" t="s">
        <v>26</v>
      </c>
      <c r="K160" t="s">
        <v>934</v>
      </c>
      <c r="M160" t="s">
        <v>4588</v>
      </c>
      <c r="N160" t="s">
        <v>4589</v>
      </c>
      <c r="O160" t="s">
        <v>4590</v>
      </c>
      <c r="P160" t="s">
        <v>4591</v>
      </c>
      <c r="Q160" t="s">
        <v>4592</v>
      </c>
      <c r="R160" t="s">
        <v>4593</v>
      </c>
      <c r="S160" t="s">
        <v>4594</v>
      </c>
      <c r="T160">
        <v>6.7</v>
      </c>
      <c r="U160">
        <v>11812</v>
      </c>
      <c r="W160"/>
      <c r="X160"/>
      <c r="Y160"/>
      <c r="Z160"/>
      <c r="AA160"/>
      <c r="AB160">
        <v>94</v>
      </c>
    </row>
    <row r="161" spans="1:28" hidden="1" x14ac:dyDescent="0.2">
      <c r="A161" t="s">
        <v>4595</v>
      </c>
      <c r="B161" t="s">
        <v>4596</v>
      </c>
      <c r="C161">
        <v>2001</v>
      </c>
      <c r="D161" t="s">
        <v>932</v>
      </c>
      <c r="E161" t="s">
        <v>44037</v>
      </c>
      <c r="F161" t="s">
        <v>44047</v>
      </c>
      <c r="G161" t="s">
        <v>44044</v>
      </c>
      <c r="H161">
        <v>115</v>
      </c>
      <c r="I161" t="s">
        <v>4587</v>
      </c>
      <c r="J161" t="s">
        <v>934</v>
      </c>
      <c r="K161" t="s">
        <v>26</v>
      </c>
      <c r="M161" t="s">
        <v>4597</v>
      </c>
      <c r="N161" t="s">
        <v>4598</v>
      </c>
      <c r="O161" t="s">
        <v>4599</v>
      </c>
      <c r="P161" t="s">
        <v>4600</v>
      </c>
      <c r="Q161" t="s">
        <v>4601</v>
      </c>
      <c r="R161" t="s">
        <v>4602</v>
      </c>
      <c r="S161" t="s">
        <v>4603</v>
      </c>
      <c r="T161">
        <v>7.9</v>
      </c>
      <c r="U161">
        <v>41988</v>
      </c>
      <c r="W161"/>
      <c r="X161"/>
      <c r="Y161">
        <v>1000045</v>
      </c>
      <c r="Z161"/>
      <c r="AA161">
        <v>3007903</v>
      </c>
      <c r="AB161">
        <v>134</v>
      </c>
    </row>
    <row r="162" spans="1:28" hidden="1" x14ac:dyDescent="0.2">
      <c r="A162" t="s">
        <v>7832</v>
      </c>
      <c r="B162" t="s">
        <v>7833</v>
      </c>
      <c r="C162">
        <v>2003</v>
      </c>
      <c r="D162" s="1">
        <v>38173</v>
      </c>
      <c r="E162" t="s">
        <v>176</v>
      </c>
      <c r="F162" t="s">
        <v>44036</v>
      </c>
      <c r="G162" t="s">
        <v>44033</v>
      </c>
      <c r="H162">
        <v>93</v>
      </c>
      <c r="I162" t="s">
        <v>1561</v>
      </c>
      <c r="J162" t="s">
        <v>26</v>
      </c>
      <c r="M162" t="s">
        <v>4532</v>
      </c>
      <c r="N162" t="s">
        <v>4533</v>
      </c>
      <c r="O162" t="s">
        <v>7834</v>
      </c>
      <c r="P162" t="s">
        <v>7835</v>
      </c>
      <c r="Q162" t="s">
        <v>7836</v>
      </c>
      <c r="R162" t="s">
        <v>7837</v>
      </c>
      <c r="S162" t="s">
        <v>7838</v>
      </c>
      <c r="T162">
        <v>6.2</v>
      </c>
      <c r="U162">
        <v>19760</v>
      </c>
      <c r="V162" s="12">
        <f>W162*1.40658152173913</f>
        <v>10549361.413043475</v>
      </c>
      <c r="W162" s="3">
        <v>7500000</v>
      </c>
      <c r="X162" s="13">
        <f>Y162*1.40658152173913</f>
        <v>401698.58388586942</v>
      </c>
      <c r="Y162" s="3">
        <v>285585</v>
      </c>
      <c r="Z162" s="13">
        <f>AA162*1.40658152173913</f>
        <v>1246256.5467282606</v>
      </c>
      <c r="AA162" s="3">
        <v>886018</v>
      </c>
      <c r="AB162">
        <v>155</v>
      </c>
    </row>
    <row r="163" spans="1:28" x14ac:dyDescent="0.2">
      <c r="A163" t="s">
        <v>21380</v>
      </c>
      <c r="B163" t="s">
        <v>21381</v>
      </c>
      <c r="C163">
        <v>2009</v>
      </c>
      <c r="D163" t="s">
        <v>18117</v>
      </c>
      <c r="E163" t="s">
        <v>1045</v>
      </c>
      <c r="F163" t="s">
        <v>44044</v>
      </c>
      <c r="G163" t="s">
        <v>44032</v>
      </c>
      <c r="H163">
        <v>105</v>
      </c>
      <c r="I163" t="s">
        <v>25</v>
      </c>
      <c r="J163" t="s">
        <v>26</v>
      </c>
      <c r="K163" t="s">
        <v>1121</v>
      </c>
      <c r="M163" t="s">
        <v>1266</v>
      </c>
      <c r="N163" t="s">
        <v>1266</v>
      </c>
      <c r="O163" t="s">
        <v>21382</v>
      </c>
      <c r="P163" t="s">
        <v>976</v>
      </c>
      <c r="Q163" t="s">
        <v>21383</v>
      </c>
      <c r="R163" t="s">
        <v>21384</v>
      </c>
      <c r="S163" t="s">
        <v>21385</v>
      </c>
      <c r="T163">
        <v>6.4</v>
      </c>
      <c r="U163">
        <v>26293</v>
      </c>
      <c r="V163" s="12">
        <f>W163*1.20636999678377</f>
        <v>10857329.97105393</v>
      </c>
      <c r="W163" s="3">
        <v>9000000</v>
      </c>
      <c r="X163" s="13">
        <f>Y163*1.20636999678377</f>
        <v>84525.520194651632</v>
      </c>
      <c r="Y163" s="3">
        <v>70066</v>
      </c>
      <c r="Z163" s="13">
        <f>AA163*1.20636999678377</f>
        <v>1247644.73985373</v>
      </c>
      <c r="AA163" s="3">
        <v>1034214</v>
      </c>
      <c r="AB163">
        <v>68</v>
      </c>
    </row>
    <row r="164" spans="1:28" hidden="1" x14ac:dyDescent="0.2">
      <c r="A164" t="s">
        <v>4620</v>
      </c>
      <c r="B164" t="s">
        <v>4621</v>
      </c>
      <c r="C164">
        <v>2000</v>
      </c>
      <c r="D164" t="s">
        <v>4622</v>
      </c>
      <c r="E164" t="s">
        <v>16512</v>
      </c>
      <c r="F164" t="s">
        <v>44038</v>
      </c>
      <c r="G164" t="s">
        <v>44032</v>
      </c>
      <c r="H164">
        <v>119</v>
      </c>
      <c r="I164" t="s">
        <v>2213</v>
      </c>
      <c r="J164" t="s">
        <v>26</v>
      </c>
      <c r="K164" t="s">
        <v>934</v>
      </c>
      <c r="M164" t="s">
        <v>4624</v>
      </c>
      <c r="N164" t="s">
        <v>4625</v>
      </c>
      <c r="O164" t="s">
        <v>4626</v>
      </c>
      <c r="P164" t="s">
        <v>4627</v>
      </c>
      <c r="Q164" t="s">
        <v>4628</v>
      </c>
      <c r="R164" t="s">
        <v>4629</v>
      </c>
      <c r="S164" t="s">
        <v>4630</v>
      </c>
      <c r="T164">
        <v>6.4</v>
      </c>
      <c r="U164">
        <v>12276</v>
      </c>
      <c r="W164">
        <v>400000</v>
      </c>
      <c r="X164"/>
      <c r="Y164"/>
      <c r="Z164"/>
      <c r="AA164">
        <v>55500</v>
      </c>
      <c r="AB164">
        <v>221</v>
      </c>
    </row>
    <row r="165" spans="1:28" x14ac:dyDescent="0.2">
      <c r="A165" t="s">
        <v>26126</v>
      </c>
      <c r="B165" t="s">
        <v>26127</v>
      </c>
      <c r="C165">
        <v>2011</v>
      </c>
      <c r="D165" s="1">
        <v>40793</v>
      </c>
      <c r="E165" t="s">
        <v>16512</v>
      </c>
      <c r="F165" t="s">
        <v>44044</v>
      </c>
      <c r="G165" t="s">
        <v>44032</v>
      </c>
      <c r="H165">
        <v>90</v>
      </c>
      <c r="I165" t="s">
        <v>25</v>
      </c>
      <c r="J165" t="s">
        <v>26</v>
      </c>
      <c r="M165" t="s">
        <v>14910</v>
      </c>
      <c r="N165" t="s">
        <v>14910</v>
      </c>
      <c r="O165" t="s">
        <v>26128</v>
      </c>
      <c r="P165" t="s">
        <v>3826</v>
      </c>
      <c r="Q165" t="s">
        <v>26129</v>
      </c>
      <c r="R165" t="s">
        <v>26130</v>
      </c>
      <c r="S165" t="s">
        <v>26131</v>
      </c>
      <c r="T165">
        <v>5.0999999999999996</v>
      </c>
      <c r="U165">
        <v>16302</v>
      </c>
      <c r="V165" s="12">
        <f>W165*1.1505830469594</f>
        <v>17258745.704391003</v>
      </c>
      <c r="W165" s="3">
        <v>15000000</v>
      </c>
      <c r="X165" s="13">
        <f>Y165*1.1505830469594</f>
        <v>35299.887880714392</v>
      </c>
      <c r="Y165" s="3">
        <v>30680</v>
      </c>
      <c r="Z165" s="13">
        <f>AA165*1.1505830469594</f>
        <v>1255437.9811949041</v>
      </c>
      <c r="AA165" s="3">
        <v>1091132</v>
      </c>
      <c r="AB165">
        <v>54</v>
      </c>
    </row>
    <row r="166" spans="1:28" x14ac:dyDescent="0.2">
      <c r="A166" t="s">
        <v>32138</v>
      </c>
      <c r="B166" t="s">
        <v>32139</v>
      </c>
      <c r="C166">
        <v>2015</v>
      </c>
      <c r="D166" t="s">
        <v>29771</v>
      </c>
      <c r="E166" t="s">
        <v>176</v>
      </c>
      <c r="H166">
        <v>109</v>
      </c>
      <c r="I166" t="s">
        <v>32140</v>
      </c>
      <c r="J166" t="s">
        <v>26</v>
      </c>
      <c r="K166" t="s">
        <v>27</v>
      </c>
      <c r="M166" t="s">
        <v>28594</v>
      </c>
      <c r="N166" t="s">
        <v>32141</v>
      </c>
      <c r="O166" t="s">
        <v>32142</v>
      </c>
      <c r="P166" t="s">
        <v>2871</v>
      </c>
      <c r="Q166" t="s">
        <v>32143</v>
      </c>
      <c r="R166" t="s">
        <v>32144</v>
      </c>
      <c r="S166" t="s">
        <v>32145</v>
      </c>
      <c r="T166">
        <v>6.6</v>
      </c>
      <c r="U166">
        <v>11576</v>
      </c>
      <c r="V166" s="12">
        <f>W166*1.09195121025074</f>
        <v>12011463.31275814</v>
      </c>
      <c r="W166" s="3">
        <v>11000000</v>
      </c>
      <c r="X166" s="13">
        <f>Y166*1.09195121025074</f>
        <v>178869.25189754297</v>
      </c>
      <c r="Y166" s="3">
        <v>163807</v>
      </c>
      <c r="Z166" s="13">
        <f>AA166*1.09195121025074</f>
        <v>1267453.97656708</v>
      </c>
      <c r="AA166" s="3">
        <v>1160724</v>
      </c>
      <c r="AB166">
        <v>31</v>
      </c>
    </row>
    <row r="167" spans="1:28" x14ac:dyDescent="0.2">
      <c r="A167" t="s">
        <v>20805</v>
      </c>
      <c r="B167" t="s">
        <v>20806</v>
      </c>
      <c r="C167">
        <v>2009</v>
      </c>
      <c r="D167" s="1">
        <v>40032</v>
      </c>
      <c r="E167" t="s">
        <v>176</v>
      </c>
      <c r="H167">
        <v>77</v>
      </c>
      <c r="I167" t="s">
        <v>25</v>
      </c>
      <c r="J167" t="s">
        <v>26</v>
      </c>
      <c r="K167" t="s">
        <v>27</v>
      </c>
      <c r="M167" t="s">
        <v>1187</v>
      </c>
      <c r="N167" t="s">
        <v>20807</v>
      </c>
      <c r="O167" t="s">
        <v>20808</v>
      </c>
      <c r="P167" t="s">
        <v>20809</v>
      </c>
      <c r="Q167" t="s">
        <v>20810</v>
      </c>
      <c r="R167" t="s">
        <v>20811</v>
      </c>
      <c r="S167" t="s">
        <v>20812</v>
      </c>
      <c r="T167">
        <v>5.5</v>
      </c>
      <c r="U167">
        <v>15711</v>
      </c>
      <c r="V167" s="12">
        <f>W167*1.20636999678377</f>
        <v>2050828.9945324089</v>
      </c>
      <c r="W167" s="3">
        <v>1700000</v>
      </c>
      <c r="X167" s="13">
        <f>Y167*1.20636999678377</f>
        <v>839440.4985620185</v>
      </c>
      <c r="Y167" s="3">
        <v>695840</v>
      </c>
      <c r="Z167" s="13">
        <f>AA167*1.20636999678377</f>
        <v>1279887.3907577698</v>
      </c>
      <c r="AA167" s="3">
        <v>1060941</v>
      </c>
      <c r="AB167">
        <v>105</v>
      </c>
    </row>
    <row r="168" spans="1:28" hidden="1" x14ac:dyDescent="0.2">
      <c r="A168" t="s">
        <v>4658</v>
      </c>
      <c r="B168" t="s">
        <v>4659</v>
      </c>
      <c r="C168">
        <v>2004</v>
      </c>
      <c r="D168" t="s">
        <v>3521</v>
      </c>
      <c r="E168" t="s">
        <v>44043</v>
      </c>
      <c r="F168" t="s">
        <v>44039</v>
      </c>
      <c r="H168">
        <v>124</v>
      </c>
      <c r="I168" t="s">
        <v>4660</v>
      </c>
      <c r="J168" t="s">
        <v>26</v>
      </c>
      <c r="K168" t="s">
        <v>4661</v>
      </c>
      <c r="L168" t="s">
        <v>307</v>
      </c>
      <c r="M168" t="s">
        <v>4662</v>
      </c>
      <c r="N168" t="s">
        <v>4663</v>
      </c>
      <c r="O168" t="s">
        <v>4664</v>
      </c>
      <c r="P168" t="s">
        <v>4517</v>
      </c>
      <c r="Q168" t="s">
        <v>4665</v>
      </c>
      <c r="R168" t="s">
        <v>4666</v>
      </c>
      <c r="S168" t="s">
        <v>4667</v>
      </c>
      <c r="T168">
        <v>5.2</v>
      </c>
      <c r="U168">
        <v>10243</v>
      </c>
      <c r="W168" t="s">
        <v>4668</v>
      </c>
      <c r="X168"/>
      <c r="Y168"/>
      <c r="Z168"/>
      <c r="AA168">
        <v>6482919</v>
      </c>
      <c r="AB168">
        <v>127</v>
      </c>
    </row>
    <row r="169" spans="1:28" hidden="1" x14ac:dyDescent="0.2">
      <c r="A169" t="s">
        <v>8152</v>
      </c>
      <c r="B169" t="s">
        <v>8153</v>
      </c>
      <c r="C169">
        <v>2004</v>
      </c>
      <c r="D169" t="s">
        <v>6354</v>
      </c>
      <c r="E169" t="s">
        <v>3496</v>
      </c>
      <c r="F169" t="s">
        <v>44042</v>
      </c>
      <c r="H169">
        <v>94</v>
      </c>
      <c r="I169" t="s">
        <v>1983</v>
      </c>
      <c r="J169" t="s">
        <v>26</v>
      </c>
      <c r="M169" t="s">
        <v>8154</v>
      </c>
      <c r="N169" t="s">
        <v>8155</v>
      </c>
      <c r="O169" t="s">
        <v>8156</v>
      </c>
      <c r="P169" t="s">
        <v>1987</v>
      </c>
      <c r="Q169" t="s">
        <v>8157</v>
      </c>
      <c r="R169" t="s">
        <v>8158</v>
      </c>
      <c r="S169" t="s">
        <v>8159</v>
      </c>
      <c r="T169">
        <v>6.4</v>
      </c>
      <c r="U169">
        <v>12574</v>
      </c>
      <c r="V169" s="12">
        <f>W169*1.37009528851244</f>
        <v>4795333.5097935405</v>
      </c>
      <c r="W169" s="3">
        <v>3500000</v>
      </c>
      <c r="X169" s="13">
        <f>Y169*1.37009528851244</f>
        <v>110117.29852832183</v>
      </c>
      <c r="Y169" s="3">
        <v>80372</v>
      </c>
      <c r="Z169" s="13">
        <f>AA169*1.37009528851244</f>
        <v>1292856.1666225512</v>
      </c>
      <c r="AA169" s="3">
        <v>943625</v>
      </c>
      <c r="AB169">
        <v>108</v>
      </c>
    </row>
    <row r="170" spans="1:28" x14ac:dyDescent="0.2">
      <c r="A170" t="s">
        <v>29824</v>
      </c>
      <c r="B170" t="s">
        <v>29825</v>
      </c>
      <c r="C170">
        <v>2012</v>
      </c>
      <c r="D170" s="1">
        <v>41039</v>
      </c>
      <c r="E170" t="s">
        <v>1045</v>
      </c>
      <c r="F170" t="s">
        <v>44032</v>
      </c>
      <c r="G170" t="s">
        <v>44036</v>
      </c>
      <c r="H170">
        <v>97</v>
      </c>
      <c r="I170" t="s">
        <v>25</v>
      </c>
      <c r="J170" t="s">
        <v>26</v>
      </c>
      <c r="M170" t="s">
        <v>25619</v>
      </c>
      <c r="N170" t="s">
        <v>25619</v>
      </c>
      <c r="O170" t="s">
        <v>29826</v>
      </c>
      <c r="P170" t="s">
        <v>25619</v>
      </c>
      <c r="Q170" t="s">
        <v>29827</v>
      </c>
      <c r="R170" t="s">
        <v>29828</v>
      </c>
      <c r="S170" t="s">
        <v>29829</v>
      </c>
      <c r="T170">
        <v>6.7</v>
      </c>
      <c r="U170">
        <v>35549</v>
      </c>
      <c r="V170" s="12">
        <f>W170*1.12725506764114</f>
        <v>2254510.1352822799</v>
      </c>
      <c r="W170" s="3">
        <v>2000000</v>
      </c>
      <c r="X170" s="13">
        <f>Y170*1.12725506764114</f>
        <v>369001.31011698896</v>
      </c>
      <c r="Y170" s="3">
        <v>327345</v>
      </c>
      <c r="Z170" s="13">
        <f>AA170*1.12725506764114</f>
        <v>1297110.9884883745</v>
      </c>
      <c r="AA170" s="3">
        <v>1150681</v>
      </c>
      <c r="AB170">
        <v>90</v>
      </c>
    </row>
    <row r="171" spans="1:28" x14ac:dyDescent="0.2">
      <c r="A171" t="s">
        <v>12801</v>
      </c>
      <c r="B171" t="s">
        <v>12802</v>
      </c>
      <c r="C171">
        <v>2005</v>
      </c>
      <c r="D171" t="s">
        <v>10916</v>
      </c>
      <c r="E171" t="s">
        <v>1045</v>
      </c>
      <c r="F171" t="s">
        <v>44032</v>
      </c>
      <c r="G171" t="s">
        <v>44036</v>
      </c>
      <c r="H171">
        <v>84</v>
      </c>
      <c r="I171" t="s">
        <v>495</v>
      </c>
      <c r="J171" t="s">
        <v>26</v>
      </c>
      <c r="M171" t="s">
        <v>12803</v>
      </c>
      <c r="N171" t="s">
        <v>12804</v>
      </c>
      <c r="O171" t="s">
        <v>12805</v>
      </c>
      <c r="P171" t="s">
        <v>6876</v>
      </c>
      <c r="Q171" t="s">
        <v>12806</v>
      </c>
      <c r="R171" t="s">
        <v>12807</v>
      </c>
      <c r="S171" t="s">
        <v>12808</v>
      </c>
      <c r="T171">
        <v>7</v>
      </c>
      <c r="U171">
        <v>11887</v>
      </c>
      <c r="V171" s="12">
        <f>W171*1.32519713261649</f>
        <v>596338.70967742044</v>
      </c>
      <c r="W171" s="3">
        <v>450000</v>
      </c>
      <c r="X171" s="13">
        <f>Y171*1.32519713261649</f>
        <v>502803.64566308341</v>
      </c>
      <c r="Y171" s="3">
        <v>379418</v>
      </c>
      <c r="Z171" s="13">
        <f>AA171*1.32519713261649</f>
        <v>1302422.2946953429</v>
      </c>
      <c r="AA171" s="3">
        <v>982814</v>
      </c>
      <c r="AB171">
        <v>59</v>
      </c>
    </row>
    <row r="172" spans="1:28" x14ac:dyDescent="0.2">
      <c r="A172" t="s">
        <v>30067</v>
      </c>
      <c r="B172" t="s">
        <v>30068</v>
      </c>
      <c r="C172">
        <v>2013</v>
      </c>
      <c r="D172" s="1">
        <v>41277</v>
      </c>
      <c r="E172" t="s">
        <v>176</v>
      </c>
      <c r="F172" t="s">
        <v>44049</v>
      </c>
      <c r="G172" t="s">
        <v>44042</v>
      </c>
      <c r="H172">
        <v>98</v>
      </c>
      <c r="I172" t="s">
        <v>25</v>
      </c>
      <c r="J172" t="s">
        <v>26</v>
      </c>
      <c r="M172" t="s">
        <v>13045</v>
      </c>
      <c r="N172" t="s">
        <v>13045</v>
      </c>
      <c r="O172" t="s">
        <v>30069</v>
      </c>
      <c r="P172" t="s">
        <v>1238</v>
      </c>
      <c r="Q172" t="s">
        <v>30070</v>
      </c>
      <c r="R172" t="s">
        <v>30071</v>
      </c>
      <c r="S172" t="s">
        <v>30072</v>
      </c>
      <c r="T172">
        <v>5.9</v>
      </c>
      <c r="U172">
        <v>13390</v>
      </c>
      <c r="V172" s="12">
        <f>W172*1.11098185502045</f>
        <v>19997673.3903681</v>
      </c>
      <c r="W172" s="3">
        <v>18000000</v>
      </c>
      <c r="X172" s="13">
        <f>Y172*1.11098185502045</f>
        <v>1149409.6064037522</v>
      </c>
      <c r="Y172" s="3">
        <v>1034589</v>
      </c>
      <c r="Z172" s="13">
        <f>AA172*1.11098185502045</f>
        <v>1330688.5156874391</v>
      </c>
      <c r="AA172" s="3">
        <v>1197759</v>
      </c>
      <c r="AB172">
        <v>89</v>
      </c>
    </row>
    <row r="173" spans="1:28" x14ac:dyDescent="0.2">
      <c r="A173" t="s">
        <v>26775</v>
      </c>
      <c r="B173" t="s">
        <v>26776</v>
      </c>
      <c r="C173">
        <v>2011</v>
      </c>
      <c r="D173" s="1">
        <v>41124</v>
      </c>
      <c r="E173" t="s">
        <v>176</v>
      </c>
      <c r="F173" t="s">
        <v>44046</v>
      </c>
      <c r="G173" t="s">
        <v>44045</v>
      </c>
      <c r="H173">
        <v>101</v>
      </c>
      <c r="I173" t="s">
        <v>25</v>
      </c>
      <c r="J173" t="s">
        <v>26</v>
      </c>
      <c r="M173" t="s">
        <v>18908</v>
      </c>
      <c r="N173" t="s">
        <v>18908</v>
      </c>
      <c r="O173" t="s">
        <v>26777</v>
      </c>
      <c r="P173" t="s">
        <v>26778</v>
      </c>
      <c r="Q173" t="s">
        <v>26779</v>
      </c>
      <c r="R173" t="s">
        <v>26780</v>
      </c>
      <c r="S173" t="s">
        <v>26781</v>
      </c>
      <c r="T173">
        <v>5.4</v>
      </c>
      <c r="U173">
        <v>32546</v>
      </c>
      <c r="V173" s="12">
        <f>W173*1.1505830469594</f>
        <v>862937.28521955002</v>
      </c>
      <c r="W173" s="3">
        <v>750000</v>
      </c>
      <c r="X173" s="13">
        <f>Y173*1.1505830469594</f>
        <v>90201.108549429133</v>
      </c>
      <c r="Y173" s="3">
        <v>78396</v>
      </c>
      <c r="Z173" s="13">
        <f>AA173*1.1505830469594</f>
        <v>1356342.9638301965</v>
      </c>
      <c r="AA173" s="3">
        <v>1178831</v>
      </c>
      <c r="AB173">
        <v>291</v>
      </c>
    </row>
    <row r="174" spans="1:28" hidden="1" x14ac:dyDescent="0.2">
      <c r="A174" t="s">
        <v>4710</v>
      </c>
      <c r="B174" t="s">
        <v>4711</v>
      </c>
      <c r="C174">
        <v>2003</v>
      </c>
      <c r="D174" t="s">
        <v>4712</v>
      </c>
      <c r="E174" t="s">
        <v>16512</v>
      </c>
      <c r="F174" t="s">
        <v>44031</v>
      </c>
      <c r="G174" t="s">
        <v>44051</v>
      </c>
      <c r="H174">
        <v>110</v>
      </c>
      <c r="I174" t="s">
        <v>4714</v>
      </c>
      <c r="J174" t="s">
        <v>26</v>
      </c>
      <c r="M174" t="s">
        <v>3523</v>
      </c>
      <c r="N174" t="s">
        <v>4715</v>
      </c>
      <c r="O174" t="s">
        <v>4716</v>
      </c>
      <c r="P174" t="s">
        <v>1248</v>
      </c>
      <c r="Q174" t="s">
        <v>4717</v>
      </c>
      <c r="R174" t="s">
        <v>4718</v>
      </c>
      <c r="S174" t="s">
        <v>4719</v>
      </c>
      <c r="T174">
        <v>6.5</v>
      </c>
      <c r="U174">
        <v>25482</v>
      </c>
      <c r="W174"/>
      <c r="X174"/>
      <c r="Y174">
        <v>86959</v>
      </c>
      <c r="Z174"/>
      <c r="AA174">
        <v>6585516</v>
      </c>
      <c r="AB174">
        <v>143</v>
      </c>
    </row>
    <row r="175" spans="1:28" x14ac:dyDescent="0.2">
      <c r="A175" t="s">
        <v>24832</v>
      </c>
      <c r="B175" t="s">
        <v>24833</v>
      </c>
      <c r="C175">
        <v>2011</v>
      </c>
      <c r="D175" s="1">
        <v>41218</v>
      </c>
      <c r="E175" t="s">
        <v>44035</v>
      </c>
      <c r="F175" t="s">
        <v>44044</v>
      </c>
      <c r="G175" t="s">
        <v>44032</v>
      </c>
      <c r="H175">
        <v>106</v>
      </c>
      <c r="I175" t="s">
        <v>25</v>
      </c>
      <c r="J175" t="s">
        <v>26</v>
      </c>
      <c r="M175" t="s">
        <v>7231</v>
      </c>
      <c r="N175" t="s">
        <v>24834</v>
      </c>
      <c r="O175" t="s">
        <v>24835</v>
      </c>
      <c r="P175" t="s">
        <v>13520</v>
      </c>
      <c r="Q175" t="s">
        <v>24836</v>
      </c>
      <c r="R175" t="s">
        <v>24837</v>
      </c>
      <c r="S175" t="s">
        <v>24838</v>
      </c>
      <c r="T175">
        <v>7.1</v>
      </c>
      <c r="U175">
        <v>44822</v>
      </c>
      <c r="V175" s="12">
        <f>W175*1.1505830469594</f>
        <v>13806996.5635128</v>
      </c>
      <c r="W175" s="3">
        <v>12000000</v>
      </c>
      <c r="X175" s="13">
        <f>Y175*1.1505830469594</f>
        <v>1367115.8728988774</v>
      </c>
      <c r="Y175" s="3">
        <v>1188194</v>
      </c>
      <c r="Z175" s="13">
        <f>AA175*1.1505830469594</f>
        <v>1367115.8728988774</v>
      </c>
      <c r="AA175" s="3">
        <v>1188194</v>
      </c>
      <c r="AB175">
        <v>93</v>
      </c>
    </row>
    <row r="176" spans="1:28" x14ac:dyDescent="0.2">
      <c r="A176" t="s">
        <v>11320</v>
      </c>
      <c r="B176" t="s">
        <v>11321</v>
      </c>
      <c r="C176">
        <v>2008</v>
      </c>
      <c r="D176" t="s">
        <v>11322</v>
      </c>
      <c r="E176" t="s">
        <v>44041</v>
      </c>
      <c r="F176" t="s">
        <v>44032</v>
      </c>
      <c r="G176" t="s">
        <v>44045</v>
      </c>
      <c r="H176">
        <v>97</v>
      </c>
      <c r="I176" t="s">
        <v>786</v>
      </c>
      <c r="J176" t="s">
        <v>26</v>
      </c>
      <c r="M176" t="s">
        <v>11323</v>
      </c>
      <c r="N176" t="s">
        <v>11324</v>
      </c>
      <c r="O176" t="s">
        <v>11325</v>
      </c>
      <c r="P176" t="s">
        <v>7493</v>
      </c>
      <c r="Q176" t="s">
        <v>11326</v>
      </c>
      <c r="R176" t="s">
        <v>11327</v>
      </c>
      <c r="S176" t="s">
        <v>11328</v>
      </c>
      <c r="T176">
        <v>6.3</v>
      </c>
      <c r="U176">
        <v>16600</v>
      </c>
      <c r="V176" s="12">
        <f>W176*1.20207800169993</f>
        <v>4207273.0059497552</v>
      </c>
      <c r="W176" s="3">
        <v>3500000</v>
      </c>
      <c r="X176" s="13">
        <f>Y176*1.20207800169993</f>
        <v>32875.631268491386</v>
      </c>
      <c r="Y176" s="3">
        <v>27349</v>
      </c>
      <c r="Z176" s="13">
        <f>AA176*1.20207800169993</f>
        <v>1368351.8350510676</v>
      </c>
      <c r="AA176" s="3">
        <v>1138322</v>
      </c>
      <c r="AB176">
        <v>132</v>
      </c>
    </row>
    <row r="177" spans="1:28" hidden="1" x14ac:dyDescent="0.2">
      <c r="A177" t="s">
        <v>28366</v>
      </c>
      <c r="B177" t="s">
        <v>28367</v>
      </c>
      <c r="C177">
        <v>2011</v>
      </c>
      <c r="D177" t="s">
        <v>28368</v>
      </c>
      <c r="E177" t="s">
        <v>176</v>
      </c>
      <c r="F177" t="s">
        <v>44036</v>
      </c>
      <c r="G177" t="s">
        <v>44055</v>
      </c>
      <c r="H177">
        <v>127</v>
      </c>
      <c r="I177" t="s">
        <v>25</v>
      </c>
      <c r="J177" t="s">
        <v>5088</v>
      </c>
      <c r="K177" t="s">
        <v>6812</v>
      </c>
      <c r="L177" t="s">
        <v>7140</v>
      </c>
      <c r="M177" t="s">
        <v>488</v>
      </c>
      <c r="N177" t="s">
        <v>488</v>
      </c>
      <c r="O177" t="s">
        <v>28369</v>
      </c>
      <c r="P177" t="s">
        <v>28370</v>
      </c>
      <c r="Q177" t="s">
        <v>28371</v>
      </c>
      <c r="R177" t="s">
        <v>28372</v>
      </c>
      <c r="S177" t="s">
        <v>28373</v>
      </c>
      <c r="T177">
        <v>4.5</v>
      </c>
      <c r="U177">
        <v>33210</v>
      </c>
      <c r="V177" s="12">
        <f>W177*1.1505830469594</f>
        <v>14957579.6104722</v>
      </c>
      <c r="W177" s="3">
        <v>13000000</v>
      </c>
      <c r="X177" s="13">
        <f>Y177*1.1505830469594</f>
        <v>349635.72456088162</v>
      </c>
      <c r="Y177" s="3">
        <v>303877</v>
      </c>
      <c r="Z177" s="13">
        <f>AA177*1.1505830469594</f>
        <v>1384955.6630419828</v>
      </c>
      <c r="AA177" s="3">
        <v>1203699</v>
      </c>
      <c r="AB177">
        <v>153</v>
      </c>
    </row>
    <row r="178" spans="1:28" x14ac:dyDescent="0.2">
      <c r="A178" t="s">
        <v>400</v>
      </c>
      <c r="B178" t="s">
        <v>401</v>
      </c>
      <c r="C178">
        <v>2000</v>
      </c>
      <c r="D178" s="1">
        <v>36897</v>
      </c>
      <c r="E178" t="s">
        <v>44041</v>
      </c>
      <c r="F178" t="s">
        <v>44032</v>
      </c>
      <c r="G178" t="s">
        <v>44036</v>
      </c>
      <c r="H178">
        <v>115</v>
      </c>
      <c r="I178" t="s">
        <v>25</v>
      </c>
      <c r="J178" t="s">
        <v>26</v>
      </c>
      <c r="K178" t="s">
        <v>308</v>
      </c>
      <c r="M178" t="s">
        <v>403</v>
      </c>
      <c r="N178" t="s">
        <v>404</v>
      </c>
      <c r="O178" t="s">
        <v>405</v>
      </c>
      <c r="P178" t="s">
        <v>333</v>
      </c>
      <c r="Q178" t="s">
        <v>406</v>
      </c>
      <c r="R178" t="s">
        <v>407</v>
      </c>
      <c r="S178" t="s">
        <v>408</v>
      </c>
      <c r="T178">
        <v>6.4</v>
      </c>
      <c r="U178">
        <v>19633</v>
      </c>
      <c r="V178" s="12">
        <f>W178*1.5029674796748</f>
        <v>36071219.5121952</v>
      </c>
      <c r="W178" s="3">
        <v>24000000</v>
      </c>
      <c r="X178" s="13">
        <f>Y178*1.5029674796748</f>
        <v>1336667.1339837427</v>
      </c>
      <c r="Y178" s="3">
        <v>889352</v>
      </c>
      <c r="Z178" s="13">
        <f>AA178*1.5029674796748</f>
        <v>1388796.0580487836</v>
      </c>
      <c r="AA178" s="3">
        <v>924036</v>
      </c>
      <c r="AB178">
        <v>140</v>
      </c>
    </row>
    <row r="179" spans="1:28" x14ac:dyDescent="0.2">
      <c r="A179" t="s">
        <v>28391</v>
      </c>
      <c r="B179" t="s">
        <v>28392</v>
      </c>
      <c r="C179">
        <v>2013</v>
      </c>
      <c r="D179" t="s">
        <v>21952</v>
      </c>
      <c r="E179" t="s">
        <v>176</v>
      </c>
      <c r="F179" t="s">
        <v>44045</v>
      </c>
      <c r="G179" t="s">
        <v>44033</v>
      </c>
      <c r="H179">
        <v>99</v>
      </c>
      <c r="I179" t="s">
        <v>28393</v>
      </c>
      <c r="J179" t="s">
        <v>26</v>
      </c>
      <c r="M179" t="s">
        <v>28394</v>
      </c>
      <c r="N179" t="s">
        <v>28395</v>
      </c>
      <c r="O179" t="s">
        <v>28396</v>
      </c>
      <c r="P179" t="s">
        <v>24122</v>
      </c>
      <c r="Q179" t="s">
        <v>28397</v>
      </c>
      <c r="R179" t="s">
        <v>28398</v>
      </c>
      <c r="S179" t="s">
        <v>28399</v>
      </c>
      <c r="T179">
        <v>6.5</v>
      </c>
      <c r="U179">
        <v>21130</v>
      </c>
      <c r="V179" s="12">
        <f>W179*1.11098185502045</f>
        <v>7776872.9851431502</v>
      </c>
      <c r="W179" s="3">
        <v>7000000</v>
      </c>
      <c r="X179" s="13">
        <f>Y179*1.11098185502045</f>
        <v>4763.8901943276896</v>
      </c>
      <c r="Y179" s="3">
        <v>4288</v>
      </c>
      <c r="Z179" s="13">
        <f>AA179*1.11098185502045</f>
        <v>1396661.9511841186</v>
      </c>
      <c r="AA179" s="3">
        <v>1257142</v>
      </c>
      <c r="AB179">
        <v>71</v>
      </c>
    </row>
    <row r="180" spans="1:28" hidden="1" x14ac:dyDescent="0.2">
      <c r="A180" t="s">
        <v>35998</v>
      </c>
      <c r="B180" t="s">
        <v>35999</v>
      </c>
      <c r="C180">
        <v>2015</v>
      </c>
      <c r="D180" s="1">
        <v>42377</v>
      </c>
      <c r="E180" t="s">
        <v>16512</v>
      </c>
      <c r="F180" t="s">
        <v>44031</v>
      </c>
      <c r="G180" t="s">
        <v>44032</v>
      </c>
      <c r="H180">
        <v>84</v>
      </c>
      <c r="I180" t="s">
        <v>36000</v>
      </c>
      <c r="J180" t="s">
        <v>26</v>
      </c>
      <c r="K180" t="s">
        <v>27</v>
      </c>
      <c r="M180" t="s">
        <v>36001</v>
      </c>
      <c r="N180" t="s">
        <v>36001</v>
      </c>
      <c r="O180" t="s">
        <v>36002</v>
      </c>
      <c r="P180" t="s">
        <v>22594</v>
      </c>
      <c r="Q180" t="s">
        <v>36003</v>
      </c>
      <c r="R180" t="s">
        <v>36004</v>
      </c>
      <c r="S180" t="s">
        <v>36005</v>
      </c>
      <c r="T180">
        <v>6.9</v>
      </c>
      <c r="U180">
        <v>41803</v>
      </c>
      <c r="V180" s="12">
        <f>W180*1.09195121025074</f>
        <v>2183902.4205014799</v>
      </c>
      <c r="W180" s="3">
        <v>2000000</v>
      </c>
      <c r="X180" s="13">
        <f>Y180*1.09195121025074</f>
        <v>250159.47056118303</v>
      </c>
      <c r="Y180" s="3">
        <v>229094</v>
      </c>
      <c r="Z180" s="13">
        <f>AA180*1.09195121025074</f>
        <v>1414703.5972693923</v>
      </c>
      <c r="AA180" s="3">
        <v>1295574</v>
      </c>
      <c r="AB180">
        <v>150</v>
      </c>
    </row>
    <row r="181" spans="1:28" x14ac:dyDescent="0.2">
      <c r="A181" t="s">
        <v>25914</v>
      </c>
      <c r="B181" t="s">
        <v>25915</v>
      </c>
      <c r="C181">
        <v>2010</v>
      </c>
      <c r="D181" t="s">
        <v>15215</v>
      </c>
      <c r="E181" t="s">
        <v>176</v>
      </c>
      <c r="F181" t="s">
        <v>44039</v>
      </c>
      <c r="H181">
        <v>104</v>
      </c>
      <c r="I181" t="s">
        <v>25</v>
      </c>
      <c r="J181" t="s">
        <v>26</v>
      </c>
      <c r="M181" t="s">
        <v>21411</v>
      </c>
      <c r="N181" t="s">
        <v>25916</v>
      </c>
      <c r="O181" t="s">
        <v>25917</v>
      </c>
      <c r="P181" t="s">
        <v>18376</v>
      </c>
      <c r="Q181" t="s">
        <v>25918</v>
      </c>
      <c r="R181" t="s">
        <v>25919</v>
      </c>
      <c r="S181" t="s">
        <v>25920</v>
      </c>
      <c r="T181">
        <v>6.5</v>
      </c>
      <c r="U181">
        <v>12000</v>
      </c>
      <c r="V181" s="12">
        <f>W181*1.18690152988223</f>
        <v>2373803.0597644602</v>
      </c>
      <c r="W181" s="3">
        <v>2000000</v>
      </c>
      <c r="X181" s="13">
        <f>Y181*1.18690152988223</f>
        <v>1160519.0826760079</v>
      </c>
      <c r="Y181" s="3">
        <v>977772</v>
      </c>
      <c r="Z181" s="13">
        <f>AA181*1.18690152988223</f>
        <v>1430521.3772012671</v>
      </c>
      <c r="AA181" s="3">
        <v>1205257</v>
      </c>
      <c r="AB181">
        <v>125</v>
      </c>
    </row>
    <row r="182" spans="1:28" x14ac:dyDescent="0.2">
      <c r="A182" t="s">
        <v>21409</v>
      </c>
      <c r="B182" t="s">
        <v>21410</v>
      </c>
      <c r="C182">
        <v>2008</v>
      </c>
      <c r="D182" s="1">
        <v>39967</v>
      </c>
      <c r="E182" t="s">
        <v>176</v>
      </c>
      <c r="H182">
        <v>80</v>
      </c>
      <c r="I182" t="s">
        <v>25</v>
      </c>
      <c r="J182" t="s">
        <v>26</v>
      </c>
      <c r="M182" t="s">
        <v>21411</v>
      </c>
      <c r="N182" t="s">
        <v>21412</v>
      </c>
      <c r="O182" t="s">
        <v>21413</v>
      </c>
      <c r="P182" t="s">
        <v>18376</v>
      </c>
      <c r="Q182" t="s">
        <v>21414</v>
      </c>
      <c r="R182" t="s">
        <v>21415</v>
      </c>
      <c r="S182" t="s">
        <v>21416</v>
      </c>
      <c r="T182">
        <v>7.1</v>
      </c>
      <c r="U182">
        <v>16061</v>
      </c>
      <c r="V182" s="12">
        <f>W182*1.20207800169993</f>
        <v>240415.60033998598</v>
      </c>
      <c r="W182" s="3">
        <v>200000</v>
      </c>
      <c r="X182" s="13">
        <f>Y182*1.20207800169993</f>
        <v>1040632.9156816208</v>
      </c>
      <c r="Y182" s="3">
        <v>865695</v>
      </c>
      <c r="Z182" s="13">
        <f>AA182*1.20207800169993</f>
        <v>1434073.045638008</v>
      </c>
      <c r="AA182" s="3">
        <v>1192995</v>
      </c>
      <c r="AB182">
        <v>125</v>
      </c>
    </row>
    <row r="183" spans="1:28" x14ac:dyDescent="0.2">
      <c r="A183" t="s">
        <v>26140</v>
      </c>
      <c r="B183" t="s">
        <v>26141</v>
      </c>
      <c r="C183">
        <v>2011</v>
      </c>
      <c r="D183" s="1">
        <v>40822</v>
      </c>
      <c r="E183" t="s">
        <v>176</v>
      </c>
      <c r="F183" t="s">
        <v>44036</v>
      </c>
      <c r="G183" t="s">
        <v>44042</v>
      </c>
      <c r="H183">
        <v>101</v>
      </c>
      <c r="I183" t="s">
        <v>26142</v>
      </c>
      <c r="J183" t="s">
        <v>26</v>
      </c>
      <c r="M183" t="s">
        <v>26143</v>
      </c>
      <c r="N183" t="s">
        <v>26143</v>
      </c>
      <c r="O183" t="s">
        <v>26144</v>
      </c>
      <c r="P183" t="s">
        <v>22294</v>
      </c>
      <c r="Q183" t="s">
        <v>26145</v>
      </c>
      <c r="R183" t="s">
        <v>26146</v>
      </c>
      <c r="S183" t="s">
        <v>26147</v>
      </c>
      <c r="T183">
        <v>6.5</v>
      </c>
      <c r="U183">
        <v>18480</v>
      </c>
      <c r="V183" s="12">
        <f>W183*1.1505830469594</f>
        <v>11505830.469594</v>
      </c>
      <c r="W183" s="3">
        <v>10000000</v>
      </c>
      <c r="X183" s="13">
        <f>Y183*1.1505830469594</f>
        <v>10603.773360777832</v>
      </c>
      <c r="Y183" s="3">
        <v>9216</v>
      </c>
      <c r="Z183" s="13">
        <f>AA183*1.1505830469594</f>
        <v>1434993.3691712003</v>
      </c>
      <c r="AA183" s="3">
        <v>1247188</v>
      </c>
      <c r="AB183">
        <v>98</v>
      </c>
    </row>
    <row r="184" spans="1:28" hidden="1" x14ac:dyDescent="0.2">
      <c r="A184" t="s">
        <v>8160</v>
      </c>
      <c r="B184" t="s">
        <v>8161</v>
      </c>
      <c r="C184">
        <v>2003</v>
      </c>
      <c r="D184" t="s">
        <v>8162</v>
      </c>
      <c r="E184" t="s">
        <v>16512</v>
      </c>
      <c r="F184" t="s">
        <v>44044</v>
      </c>
      <c r="G184" t="s">
        <v>44032</v>
      </c>
      <c r="H184">
        <v>131</v>
      </c>
      <c r="I184" t="s">
        <v>3660</v>
      </c>
      <c r="J184" t="s">
        <v>3179</v>
      </c>
      <c r="K184" t="s">
        <v>26</v>
      </c>
      <c r="M184" t="s">
        <v>8163</v>
      </c>
      <c r="N184" t="s">
        <v>8164</v>
      </c>
      <c r="O184" t="s">
        <v>8165</v>
      </c>
      <c r="P184" t="s">
        <v>6249</v>
      </c>
      <c r="Q184" t="s">
        <v>8166</v>
      </c>
      <c r="R184" t="s">
        <v>8167</v>
      </c>
      <c r="S184" t="s">
        <v>8168</v>
      </c>
      <c r="T184">
        <v>8.1</v>
      </c>
      <c r="U184">
        <v>128135</v>
      </c>
      <c r="V184" s="12">
        <f>W184*1.40658152173913</f>
        <v>3938428.260869564</v>
      </c>
      <c r="W184" s="3">
        <v>2800000</v>
      </c>
      <c r="X184" s="13">
        <f>Y184*1.40658152173913</f>
        <v>21600.872429347819</v>
      </c>
      <c r="Y184" s="3">
        <v>15357</v>
      </c>
      <c r="Z184" s="13">
        <f>AA184*1.40658152173913</f>
        <v>1451639.9542065212</v>
      </c>
      <c r="AA184" s="3">
        <v>1032034</v>
      </c>
      <c r="AB184">
        <v>243</v>
      </c>
    </row>
    <row r="185" spans="1:28" hidden="1" x14ac:dyDescent="0.2">
      <c r="A185" t="s">
        <v>22072</v>
      </c>
      <c r="B185" t="s">
        <v>22073</v>
      </c>
      <c r="C185">
        <v>2010</v>
      </c>
      <c r="D185" t="s">
        <v>22074</v>
      </c>
      <c r="E185" t="s">
        <v>44035</v>
      </c>
      <c r="F185" t="s">
        <v>44038</v>
      </c>
      <c r="G185" t="s">
        <v>44044</v>
      </c>
      <c r="H185">
        <v>108</v>
      </c>
      <c r="I185" t="s">
        <v>1983</v>
      </c>
      <c r="J185" t="s">
        <v>26</v>
      </c>
      <c r="M185" t="s">
        <v>12700</v>
      </c>
      <c r="N185" t="s">
        <v>22075</v>
      </c>
      <c r="O185" t="s">
        <v>22076</v>
      </c>
      <c r="P185" t="s">
        <v>181</v>
      </c>
      <c r="Q185" t="s">
        <v>22077</v>
      </c>
      <c r="R185" t="s">
        <v>22078</v>
      </c>
      <c r="S185" t="s">
        <v>22079</v>
      </c>
      <c r="T185">
        <v>6.2</v>
      </c>
      <c r="U185">
        <v>16608</v>
      </c>
      <c r="V185" s="12">
        <f>W185*1.18690152988223</f>
        <v>14836269.123527875</v>
      </c>
      <c r="W185" s="3">
        <v>12500000</v>
      </c>
      <c r="X185" s="13">
        <f>Y185*1.18690152988223</f>
        <v>1237889.6327044407</v>
      </c>
      <c r="Y185" s="3">
        <v>1042959</v>
      </c>
      <c r="Z185" s="13">
        <f>AA185*1.18690152988223</f>
        <v>1460996.2608825231</v>
      </c>
      <c r="AA185" s="3">
        <v>1230933</v>
      </c>
      <c r="AB185">
        <v>50</v>
      </c>
    </row>
    <row r="186" spans="1:28" hidden="1" x14ac:dyDescent="0.2">
      <c r="A186" t="s">
        <v>5446</v>
      </c>
      <c r="B186" t="s">
        <v>5447</v>
      </c>
      <c r="C186">
        <v>2002</v>
      </c>
      <c r="D186" t="s">
        <v>932</v>
      </c>
      <c r="E186" t="s">
        <v>1045</v>
      </c>
      <c r="F186" t="s">
        <v>44036</v>
      </c>
      <c r="H186">
        <v>89</v>
      </c>
      <c r="I186" t="s">
        <v>5448</v>
      </c>
      <c r="J186" t="s">
        <v>26</v>
      </c>
      <c r="K186" t="s">
        <v>2390</v>
      </c>
      <c r="L186" t="s">
        <v>64</v>
      </c>
      <c r="M186" t="s">
        <v>1895</v>
      </c>
      <c r="N186" t="s">
        <v>1895</v>
      </c>
      <c r="O186" t="s">
        <v>5449</v>
      </c>
      <c r="P186" t="s">
        <v>5450</v>
      </c>
      <c r="Q186" t="s">
        <v>5451</v>
      </c>
      <c r="R186" t="s">
        <v>5452</v>
      </c>
      <c r="S186" t="s">
        <v>5453</v>
      </c>
      <c r="T186">
        <v>3.6</v>
      </c>
      <c r="U186">
        <v>15526</v>
      </c>
      <c r="V186" s="12">
        <f>W186*1.43863813229572</f>
        <v>14386381.322957201</v>
      </c>
      <c r="W186" s="3">
        <v>10000000</v>
      </c>
      <c r="X186" s="13">
        <f>Y186*1.43863813229572</f>
        <v>861233.52470817126</v>
      </c>
      <c r="Y186" s="3">
        <v>598645</v>
      </c>
      <c r="Z186" s="13">
        <f>AA186*1.43863813229572</f>
        <v>1491177.1968871597</v>
      </c>
      <c r="AA186" s="3">
        <v>1036520</v>
      </c>
      <c r="AB186">
        <v>225</v>
      </c>
    </row>
    <row r="187" spans="1:28" x14ac:dyDescent="0.2">
      <c r="A187" t="s">
        <v>22896</v>
      </c>
      <c r="B187" t="s">
        <v>22897</v>
      </c>
      <c r="C187">
        <v>2010</v>
      </c>
      <c r="D187" t="s">
        <v>22898</v>
      </c>
      <c r="E187" t="s">
        <v>3496</v>
      </c>
      <c r="F187" t="s">
        <v>44042</v>
      </c>
      <c r="H187">
        <v>108</v>
      </c>
      <c r="I187" t="s">
        <v>25</v>
      </c>
      <c r="J187" t="s">
        <v>26</v>
      </c>
      <c r="M187" t="s">
        <v>22899</v>
      </c>
      <c r="N187" t="s">
        <v>22900</v>
      </c>
      <c r="O187" t="s">
        <v>22901</v>
      </c>
      <c r="P187" t="s">
        <v>22902</v>
      </c>
      <c r="Q187" t="s">
        <v>22903</v>
      </c>
      <c r="R187" t="s">
        <v>22904</v>
      </c>
      <c r="S187" t="s">
        <v>22905</v>
      </c>
      <c r="T187">
        <v>6.3</v>
      </c>
      <c r="U187">
        <v>74160</v>
      </c>
      <c r="V187" s="12">
        <f>W187*1.18690152988223</f>
        <v>2373803.0597644602</v>
      </c>
      <c r="W187" s="3">
        <v>2000000</v>
      </c>
      <c r="X187" s="13">
        <f>Y187*1.18690152988223</f>
        <v>110442.37425707139</v>
      </c>
      <c r="Y187" s="3">
        <v>93051</v>
      </c>
      <c r="Z187" s="13">
        <f>AA187*1.18690152988223</f>
        <v>1517631.6411839135</v>
      </c>
      <c r="AA187" s="3">
        <v>1278650</v>
      </c>
      <c r="AB187">
        <v>282</v>
      </c>
    </row>
    <row r="188" spans="1:28" x14ac:dyDescent="0.2">
      <c r="A188" t="s">
        <v>2637</v>
      </c>
      <c r="B188" t="s">
        <v>2638</v>
      </c>
      <c r="C188">
        <v>2002</v>
      </c>
      <c r="D188" t="s">
        <v>2310</v>
      </c>
      <c r="E188" t="s">
        <v>44041</v>
      </c>
      <c r="F188" t="s">
        <v>44032</v>
      </c>
      <c r="G188" t="s">
        <v>44045</v>
      </c>
      <c r="H188">
        <v>103</v>
      </c>
      <c r="I188" t="s">
        <v>25</v>
      </c>
      <c r="J188" t="s">
        <v>26</v>
      </c>
      <c r="M188" t="s">
        <v>2639</v>
      </c>
      <c r="N188" t="s">
        <v>2640</v>
      </c>
      <c r="O188" t="s">
        <v>2641</v>
      </c>
      <c r="P188" t="s">
        <v>1652</v>
      </c>
      <c r="Q188" t="s">
        <v>2642</v>
      </c>
      <c r="R188" t="s">
        <v>2643</v>
      </c>
      <c r="S188" t="s">
        <v>2644</v>
      </c>
      <c r="T188">
        <v>7.1</v>
      </c>
      <c r="U188">
        <v>29317</v>
      </c>
      <c r="V188" s="12">
        <f>W188*1.43863813229572</f>
        <v>25895486.381322961</v>
      </c>
      <c r="W188" s="3">
        <v>18000000</v>
      </c>
      <c r="X188" s="13">
        <f>Y188*1.43863813229572</f>
        <v>1099916.538599222</v>
      </c>
      <c r="Y188" s="3">
        <v>764554</v>
      </c>
      <c r="Z188" s="13">
        <f>AA188*1.43863813229572</f>
        <v>1543943.5663035021</v>
      </c>
      <c r="AA188" s="3">
        <v>1073198</v>
      </c>
      <c r="AB188">
        <v>183</v>
      </c>
    </row>
    <row r="189" spans="1:28" hidden="1" x14ac:dyDescent="0.2">
      <c r="A189" t="s">
        <v>28013</v>
      </c>
      <c r="B189" t="s">
        <v>28014</v>
      </c>
      <c r="C189">
        <v>2011</v>
      </c>
      <c r="D189" t="s">
        <v>28015</v>
      </c>
      <c r="E189" t="s">
        <v>44035</v>
      </c>
      <c r="F189" t="s">
        <v>44044</v>
      </c>
      <c r="G189" t="s">
        <v>44032</v>
      </c>
      <c r="H189">
        <v>119</v>
      </c>
      <c r="I189" t="s">
        <v>1831</v>
      </c>
      <c r="J189" t="s">
        <v>26</v>
      </c>
      <c r="M189" t="s">
        <v>28016</v>
      </c>
      <c r="N189" t="s">
        <v>28017</v>
      </c>
      <c r="O189" t="s">
        <v>28018</v>
      </c>
      <c r="P189" t="s">
        <v>28019</v>
      </c>
      <c r="Q189" t="s">
        <v>28020</v>
      </c>
      <c r="R189" t="s">
        <v>28021</v>
      </c>
      <c r="S189" t="s">
        <v>28022</v>
      </c>
      <c r="T189">
        <v>6.6</v>
      </c>
      <c r="U189">
        <v>16719</v>
      </c>
      <c r="V189" s="12">
        <f>W189*1.1505830469594</f>
        <v>2301166.0939187999</v>
      </c>
      <c r="W189" s="3">
        <v>2000000</v>
      </c>
      <c r="X189" s="13">
        <f>Y189*1.1505830469594</f>
        <v>9724.7279129008493</v>
      </c>
      <c r="Y189" s="3">
        <v>8452</v>
      </c>
      <c r="Z189" s="13">
        <f>AA189*1.1505830469594</f>
        <v>1552581.805987404</v>
      </c>
      <c r="AA189" s="3">
        <v>1349387</v>
      </c>
      <c r="AB189">
        <v>114</v>
      </c>
    </row>
    <row r="190" spans="1:28" x14ac:dyDescent="0.2">
      <c r="A190" t="s">
        <v>18166</v>
      </c>
      <c r="B190" t="s">
        <v>18167</v>
      </c>
      <c r="C190">
        <v>2008</v>
      </c>
      <c r="D190" t="s">
        <v>16856</v>
      </c>
      <c r="E190" t="s">
        <v>16512</v>
      </c>
      <c r="F190" t="s">
        <v>44038</v>
      </c>
      <c r="G190" t="s">
        <v>44042</v>
      </c>
      <c r="H190">
        <v>107</v>
      </c>
      <c r="I190" t="s">
        <v>25</v>
      </c>
      <c r="J190" t="s">
        <v>26</v>
      </c>
      <c r="K190" t="s">
        <v>3329</v>
      </c>
      <c r="M190" t="s">
        <v>18168</v>
      </c>
      <c r="N190" t="s">
        <v>18169</v>
      </c>
      <c r="O190" t="s">
        <v>18170</v>
      </c>
      <c r="P190" t="s">
        <v>500</v>
      </c>
      <c r="Q190" t="s">
        <v>18171</v>
      </c>
      <c r="R190" t="s">
        <v>18172</v>
      </c>
      <c r="S190" t="s">
        <v>18173</v>
      </c>
      <c r="T190">
        <v>5.6</v>
      </c>
      <c r="U190">
        <v>21296</v>
      </c>
      <c r="V190" s="12">
        <f>W190*1.20207800169993</f>
        <v>12020780.016999299</v>
      </c>
      <c r="W190" s="3">
        <v>10000000</v>
      </c>
      <c r="X190" s="13">
        <f>Y190*1.20207800169993</f>
        <v>698241.43222342466</v>
      </c>
      <c r="Y190" s="3">
        <v>580862</v>
      </c>
      <c r="Z190" s="13">
        <f>AA190*1.20207800169993</f>
        <v>1558114.272555422</v>
      </c>
      <c r="AA190" s="3">
        <v>1296184</v>
      </c>
      <c r="AB190">
        <v>116</v>
      </c>
    </row>
    <row r="191" spans="1:28" x14ac:dyDescent="0.2">
      <c r="A191" t="s">
        <v>30739</v>
      </c>
      <c r="B191" t="s">
        <v>30740</v>
      </c>
      <c r="C191">
        <v>2012</v>
      </c>
      <c r="D191" s="1">
        <v>40950</v>
      </c>
      <c r="E191" t="s">
        <v>1045</v>
      </c>
      <c r="H191">
        <v>85</v>
      </c>
      <c r="I191" t="s">
        <v>25</v>
      </c>
      <c r="J191" t="s">
        <v>26</v>
      </c>
      <c r="M191" t="s">
        <v>30741</v>
      </c>
      <c r="N191" t="s">
        <v>30742</v>
      </c>
      <c r="O191" t="s">
        <v>30743</v>
      </c>
      <c r="P191" t="s">
        <v>30744</v>
      </c>
      <c r="Q191" t="s">
        <v>30744</v>
      </c>
      <c r="R191" t="s">
        <v>30745</v>
      </c>
      <c r="S191" t="s">
        <v>30746</v>
      </c>
      <c r="T191">
        <v>6</v>
      </c>
      <c r="U191">
        <v>15526</v>
      </c>
      <c r="V191" s="12">
        <f>W191*1.12725506764114</f>
        <v>958166.80749496887</v>
      </c>
      <c r="W191" s="3">
        <v>850000</v>
      </c>
      <c r="X191" s="13">
        <f>Y191*1.12725506764114</f>
        <v>1411040.4036647293</v>
      </c>
      <c r="Y191" s="3">
        <v>1251749</v>
      </c>
      <c r="Z191" s="13">
        <f>AA191*1.12725506764114</f>
        <v>1562474.7221965725</v>
      </c>
      <c r="AA191" s="3">
        <v>1386088</v>
      </c>
      <c r="AB191">
        <v>37</v>
      </c>
    </row>
    <row r="192" spans="1:28" x14ac:dyDescent="0.2">
      <c r="A192" t="s">
        <v>15145</v>
      </c>
      <c r="B192" t="s">
        <v>15146</v>
      </c>
      <c r="C192">
        <v>2006</v>
      </c>
      <c r="D192" s="1">
        <v>39696</v>
      </c>
      <c r="E192" t="s">
        <v>16512</v>
      </c>
      <c r="F192" t="s">
        <v>44032</v>
      </c>
      <c r="G192" t="s">
        <v>44042</v>
      </c>
      <c r="H192">
        <v>115</v>
      </c>
      <c r="I192" t="s">
        <v>25</v>
      </c>
      <c r="J192" t="s">
        <v>26</v>
      </c>
      <c r="M192" t="s">
        <v>15147</v>
      </c>
      <c r="N192" t="s">
        <v>15148</v>
      </c>
      <c r="O192" t="s">
        <v>15149</v>
      </c>
      <c r="P192" t="s">
        <v>8535</v>
      </c>
      <c r="Q192" t="s">
        <v>15150</v>
      </c>
      <c r="R192" t="s">
        <v>15151</v>
      </c>
      <c r="S192" t="s">
        <v>15152</v>
      </c>
      <c r="T192">
        <v>6.7</v>
      </c>
      <c r="U192">
        <v>29044</v>
      </c>
      <c r="V192" s="12">
        <f>W192*1.28378472222222</f>
        <v>23108124.999999963</v>
      </c>
      <c r="W192" s="3">
        <v>18000000</v>
      </c>
      <c r="X192" s="13">
        <f>Y192*1.28378472222222</f>
        <v>537002.01416666573</v>
      </c>
      <c r="Y192" s="3">
        <v>418296</v>
      </c>
      <c r="Z192" s="13">
        <f>AA192*1.28378472222222</f>
        <v>1566291.8206249974</v>
      </c>
      <c r="AA192" s="3">
        <v>1220058</v>
      </c>
      <c r="AB192">
        <v>140</v>
      </c>
    </row>
    <row r="193" spans="1:28" x14ac:dyDescent="0.2">
      <c r="A193" t="s">
        <v>32993</v>
      </c>
      <c r="B193" t="s">
        <v>32994</v>
      </c>
      <c r="C193">
        <v>2013</v>
      </c>
      <c r="D193" s="1">
        <v>41315</v>
      </c>
      <c r="E193" t="s">
        <v>176</v>
      </c>
      <c r="F193" t="s">
        <v>44049</v>
      </c>
      <c r="G193" t="s">
        <v>44045</v>
      </c>
      <c r="H193">
        <v>93</v>
      </c>
      <c r="I193" t="s">
        <v>25</v>
      </c>
      <c r="J193" t="s">
        <v>26</v>
      </c>
      <c r="M193" t="s">
        <v>32995</v>
      </c>
      <c r="N193" t="s">
        <v>32996</v>
      </c>
      <c r="O193" t="s">
        <v>32997</v>
      </c>
      <c r="P193" t="s">
        <v>32998</v>
      </c>
      <c r="Q193" t="s">
        <v>32999</v>
      </c>
      <c r="R193" t="s">
        <v>33000</v>
      </c>
      <c r="S193" t="s">
        <v>33001</v>
      </c>
      <c r="T193">
        <v>6.4</v>
      </c>
      <c r="U193">
        <v>14903</v>
      </c>
      <c r="V193" s="12">
        <f>W193*1.11098185502045</f>
        <v>11109818.550204501</v>
      </c>
      <c r="W193" s="3">
        <v>10000000</v>
      </c>
      <c r="X193" s="13">
        <f>Y193*1.11098185502045</f>
        <v>726194.40051597217</v>
      </c>
      <c r="Y193" s="3">
        <v>653651</v>
      </c>
      <c r="Z193" s="13">
        <f>AA193*1.11098185502045</f>
        <v>1568907.4670046342</v>
      </c>
      <c r="AA193" s="3">
        <v>1412181</v>
      </c>
      <c r="AB193">
        <v>109</v>
      </c>
    </row>
    <row r="194" spans="1:28" hidden="1" x14ac:dyDescent="0.2">
      <c r="A194" t="s">
        <v>42470</v>
      </c>
      <c r="B194" t="s">
        <v>42471</v>
      </c>
      <c r="C194">
        <v>2018</v>
      </c>
      <c r="D194" s="1">
        <v>43444</v>
      </c>
      <c r="E194" t="s">
        <v>16512</v>
      </c>
      <c r="F194" t="s">
        <v>44034</v>
      </c>
      <c r="G194" t="s">
        <v>44046</v>
      </c>
      <c r="H194">
        <v>121</v>
      </c>
      <c r="I194" t="s">
        <v>42472</v>
      </c>
      <c r="J194" t="s">
        <v>26</v>
      </c>
      <c r="M194" t="s">
        <v>26099</v>
      </c>
      <c r="N194" t="s">
        <v>42473</v>
      </c>
      <c r="O194" t="s">
        <v>42474</v>
      </c>
      <c r="P194" t="s">
        <v>1391</v>
      </c>
      <c r="Q194" t="s">
        <v>42475</v>
      </c>
      <c r="R194" t="s">
        <v>42476</v>
      </c>
      <c r="S194" t="s">
        <v>42477</v>
      </c>
      <c r="T194">
        <v>6.6</v>
      </c>
      <c r="U194">
        <v>59764</v>
      </c>
      <c r="V194" s="12">
        <f>W194*1.03068014830331</f>
        <v>6184080.8898198595</v>
      </c>
      <c r="W194" s="3">
        <v>6000000</v>
      </c>
      <c r="X194" s="13">
        <f>Y194*1.03068014830331</f>
        <v>1251786.8071180775</v>
      </c>
      <c r="Y194" s="3">
        <v>1214525</v>
      </c>
      <c r="Z194" s="13">
        <f>AA194*1.03068014830331</f>
        <v>1571663.5445447513</v>
      </c>
      <c r="AA194" s="3">
        <v>1524880</v>
      </c>
      <c r="AB194">
        <v>898</v>
      </c>
    </row>
    <row r="195" spans="1:28" hidden="1" x14ac:dyDescent="0.2">
      <c r="A195" t="s">
        <v>4891</v>
      </c>
      <c r="B195" t="s">
        <v>4892</v>
      </c>
      <c r="C195">
        <v>2002</v>
      </c>
      <c r="D195" s="1">
        <v>37534</v>
      </c>
      <c r="E195" t="s">
        <v>16512</v>
      </c>
      <c r="F195" t="s">
        <v>44046</v>
      </c>
      <c r="G195" t="s">
        <v>44042</v>
      </c>
      <c r="H195">
        <v>105</v>
      </c>
      <c r="I195" t="s">
        <v>4894</v>
      </c>
      <c r="J195" t="s">
        <v>26</v>
      </c>
      <c r="M195" t="s">
        <v>4895</v>
      </c>
      <c r="N195" t="s">
        <v>4895</v>
      </c>
      <c r="O195" t="s">
        <v>4896</v>
      </c>
      <c r="P195" t="s">
        <v>4897</v>
      </c>
      <c r="Q195" t="s">
        <v>4898</v>
      </c>
      <c r="R195" t="s">
        <v>4899</v>
      </c>
      <c r="S195" t="s">
        <v>4900</v>
      </c>
      <c r="T195">
        <v>6.8</v>
      </c>
      <c r="U195">
        <v>54361</v>
      </c>
      <c r="W195">
        <v>2000000</v>
      </c>
      <c r="X195"/>
      <c r="Y195"/>
      <c r="Z195"/>
      <c r="AA195">
        <v>3530620</v>
      </c>
      <c r="AB195">
        <v>603</v>
      </c>
    </row>
    <row r="196" spans="1:28" x14ac:dyDescent="0.2">
      <c r="A196" t="s">
        <v>27763</v>
      </c>
      <c r="B196" t="s">
        <v>27764</v>
      </c>
      <c r="C196">
        <v>2012</v>
      </c>
      <c r="D196" t="s">
        <v>12632</v>
      </c>
      <c r="E196" t="s">
        <v>16512</v>
      </c>
      <c r="F196" t="s">
        <v>44046</v>
      </c>
      <c r="G196" t="s">
        <v>44045</v>
      </c>
      <c r="H196">
        <v>114</v>
      </c>
      <c r="I196" t="s">
        <v>25</v>
      </c>
      <c r="J196" t="s">
        <v>26</v>
      </c>
      <c r="M196" t="s">
        <v>23418</v>
      </c>
      <c r="N196" t="s">
        <v>27765</v>
      </c>
      <c r="O196" t="s">
        <v>27766</v>
      </c>
      <c r="P196" t="s">
        <v>2738</v>
      </c>
      <c r="Q196" t="s">
        <v>2738</v>
      </c>
      <c r="R196" t="s">
        <v>27767</v>
      </c>
      <c r="S196" t="s">
        <v>27768</v>
      </c>
      <c r="T196">
        <v>5</v>
      </c>
      <c r="U196">
        <v>19021</v>
      </c>
      <c r="V196" s="12">
        <f>W196*1.12725506764114</f>
        <v>11272550.6764114</v>
      </c>
      <c r="W196" s="3">
        <v>10000000</v>
      </c>
      <c r="X196" s="13">
        <f>Y196*1.12725506764114</f>
        <v>6154.8126693206241</v>
      </c>
      <c r="Y196" s="3">
        <v>5460</v>
      </c>
      <c r="Z196" s="13">
        <f>AA196*1.12725506764114</f>
        <v>1580757.6721386439</v>
      </c>
      <c r="AA196" s="3">
        <v>1402307</v>
      </c>
      <c r="AB196">
        <v>107</v>
      </c>
    </row>
    <row r="197" spans="1:28" x14ac:dyDescent="0.2">
      <c r="A197" t="s">
        <v>37384</v>
      </c>
      <c r="B197" t="s">
        <v>37385</v>
      </c>
      <c r="C197">
        <v>2014</v>
      </c>
      <c r="D197" s="1">
        <v>41982</v>
      </c>
      <c r="E197" t="s">
        <v>176</v>
      </c>
      <c r="F197" t="s">
        <v>44036</v>
      </c>
      <c r="H197">
        <v>123</v>
      </c>
      <c r="I197" t="s">
        <v>25</v>
      </c>
      <c r="J197" t="s">
        <v>26</v>
      </c>
      <c r="K197" t="s">
        <v>27</v>
      </c>
      <c r="M197" t="s">
        <v>37386</v>
      </c>
      <c r="N197" t="s">
        <v>37386</v>
      </c>
      <c r="O197" t="s">
        <v>37387</v>
      </c>
      <c r="P197" t="s">
        <v>9676</v>
      </c>
      <c r="Q197" t="s">
        <v>37388</v>
      </c>
      <c r="R197" t="s">
        <v>37389</v>
      </c>
      <c r="S197" t="s">
        <v>37390</v>
      </c>
      <c r="T197">
        <v>6.3</v>
      </c>
      <c r="U197">
        <v>11576</v>
      </c>
      <c r="V197" s="12">
        <f>W197*1.09324733035956</f>
        <v>3279741.9910786799</v>
      </c>
      <c r="W197" s="3">
        <v>3000000</v>
      </c>
      <c r="X197" s="13">
        <f>Y197*1.09324733035956</f>
        <v>642582.35635476001</v>
      </c>
      <c r="Y197" s="3">
        <v>587774</v>
      </c>
      <c r="Z197" s="13">
        <f>AA197*1.09324733035956</f>
        <v>1583105.2211577501</v>
      </c>
      <c r="AA197" s="3">
        <v>1448076</v>
      </c>
      <c r="AB197">
        <v>34</v>
      </c>
    </row>
    <row r="198" spans="1:28" x14ac:dyDescent="0.2">
      <c r="A198" t="s">
        <v>27732</v>
      </c>
      <c r="B198" t="s">
        <v>27733</v>
      </c>
      <c r="C198">
        <v>2015</v>
      </c>
      <c r="D198" s="1">
        <v>42135</v>
      </c>
      <c r="E198" t="s">
        <v>44035</v>
      </c>
      <c r="F198" t="s">
        <v>44032</v>
      </c>
      <c r="G198" t="s">
        <v>44036</v>
      </c>
      <c r="H198">
        <v>103</v>
      </c>
      <c r="I198" t="s">
        <v>3037</v>
      </c>
      <c r="J198" t="s">
        <v>26</v>
      </c>
      <c r="M198" t="s">
        <v>19208</v>
      </c>
      <c r="N198" t="s">
        <v>27734</v>
      </c>
      <c r="O198" t="s">
        <v>27735</v>
      </c>
      <c r="P198" t="s">
        <v>5705</v>
      </c>
      <c r="Q198" t="s">
        <v>27736</v>
      </c>
      <c r="R198" t="s">
        <v>27737</v>
      </c>
      <c r="S198" t="s">
        <v>27738</v>
      </c>
      <c r="T198">
        <v>6.6</v>
      </c>
      <c r="U198">
        <v>11431</v>
      </c>
      <c r="V198" s="12">
        <f>W198*1.09195121025074</f>
        <v>7643658.4717551805</v>
      </c>
      <c r="W198" s="3">
        <v>7000000</v>
      </c>
      <c r="X198" s="13">
        <f>Y198*1.09195121025074</f>
        <v>626053.84712910804</v>
      </c>
      <c r="Y198" s="3">
        <v>573335</v>
      </c>
      <c r="Z198" s="13">
        <f>AA198*1.09195121025074</f>
        <v>1610050.3929296189</v>
      </c>
      <c r="AA198" s="3">
        <v>1474471</v>
      </c>
      <c r="AB198">
        <v>30</v>
      </c>
    </row>
    <row r="199" spans="1:28" x14ac:dyDescent="0.2">
      <c r="A199" t="s">
        <v>27829</v>
      </c>
      <c r="B199" t="s">
        <v>27830</v>
      </c>
      <c r="C199">
        <v>2013</v>
      </c>
      <c r="D199" t="s">
        <v>27831</v>
      </c>
      <c r="E199" t="s">
        <v>1045</v>
      </c>
      <c r="F199" t="s">
        <v>44044</v>
      </c>
      <c r="H199">
        <v>98</v>
      </c>
      <c r="I199" t="s">
        <v>25</v>
      </c>
      <c r="J199" t="s">
        <v>26</v>
      </c>
      <c r="M199" t="s">
        <v>27832</v>
      </c>
      <c r="N199" t="s">
        <v>27833</v>
      </c>
      <c r="O199" t="s">
        <v>27834</v>
      </c>
      <c r="P199" t="s">
        <v>4801</v>
      </c>
      <c r="Q199" t="s">
        <v>27835</v>
      </c>
      <c r="R199" t="s">
        <v>27836</v>
      </c>
      <c r="S199" t="s">
        <v>27837</v>
      </c>
      <c r="T199">
        <v>5.8</v>
      </c>
      <c r="U199">
        <v>16923</v>
      </c>
      <c r="V199" s="12">
        <f>W199*1.11098185502045</f>
        <v>13331782.2602454</v>
      </c>
      <c r="W199" s="3">
        <v>12000000</v>
      </c>
      <c r="X199" s="13">
        <f>Y199*1.11098185502045</f>
        <v>294912.35537888849</v>
      </c>
      <c r="Y199" s="3">
        <v>265452</v>
      </c>
      <c r="Z199" s="13">
        <f>AA199*1.11098185502045</f>
        <v>1618339.493661914</v>
      </c>
      <c r="AA199" s="3">
        <v>1456675</v>
      </c>
      <c r="AB199">
        <v>63</v>
      </c>
    </row>
    <row r="200" spans="1:28" x14ac:dyDescent="0.2">
      <c r="A200" t="s">
        <v>32927</v>
      </c>
      <c r="B200" t="s">
        <v>32928</v>
      </c>
      <c r="C200">
        <v>2013</v>
      </c>
      <c r="D200" s="1">
        <v>42558</v>
      </c>
      <c r="E200" t="s">
        <v>1045</v>
      </c>
      <c r="F200" t="s">
        <v>44032</v>
      </c>
      <c r="G200" t="s">
        <v>44034</v>
      </c>
      <c r="H200">
        <v>107</v>
      </c>
      <c r="I200" t="s">
        <v>32929</v>
      </c>
      <c r="J200" t="s">
        <v>26</v>
      </c>
      <c r="M200" t="s">
        <v>8179</v>
      </c>
      <c r="N200" t="s">
        <v>32930</v>
      </c>
      <c r="O200" t="s">
        <v>32931</v>
      </c>
      <c r="P200" t="s">
        <v>32932</v>
      </c>
      <c r="Q200" t="s">
        <v>32933</v>
      </c>
      <c r="R200" t="s">
        <v>32934</v>
      </c>
      <c r="S200" t="s">
        <v>32935</v>
      </c>
      <c r="T200">
        <v>6.1</v>
      </c>
      <c r="U200">
        <v>44692</v>
      </c>
      <c r="V200" s="12">
        <f>W200*1.11098185502045</f>
        <v>9443345.7676738258</v>
      </c>
      <c r="W200" s="3">
        <v>8500000</v>
      </c>
      <c r="X200" s="13">
        <f>Y200*1.11098185502045</f>
        <v>286306.68992990011</v>
      </c>
      <c r="Y200" s="3">
        <v>257706</v>
      </c>
      <c r="Z200" s="13">
        <f>AA200*1.11098185502045</f>
        <v>1651481.1933790289</v>
      </c>
      <c r="AA200" s="3">
        <v>1486506</v>
      </c>
      <c r="AB200">
        <v>160</v>
      </c>
    </row>
    <row r="201" spans="1:28" x14ac:dyDescent="0.2">
      <c r="A201" t="s">
        <v>28545</v>
      </c>
      <c r="B201" t="s">
        <v>28546</v>
      </c>
      <c r="C201">
        <v>2012</v>
      </c>
      <c r="D201" t="s">
        <v>23613</v>
      </c>
      <c r="E201" t="s">
        <v>3496</v>
      </c>
      <c r="F201" t="s">
        <v>44042</v>
      </c>
      <c r="H201">
        <v>101</v>
      </c>
      <c r="I201" t="s">
        <v>12457</v>
      </c>
      <c r="J201" t="s">
        <v>26</v>
      </c>
      <c r="M201" t="s">
        <v>3497</v>
      </c>
      <c r="N201" t="s">
        <v>3497</v>
      </c>
      <c r="O201" t="s">
        <v>28547</v>
      </c>
      <c r="P201" t="s">
        <v>23715</v>
      </c>
      <c r="Q201" t="s">
        <v>28548</v>
      </c>
      <c r="R201" t="s">
        <v>28549</v>
      </c>
      <c r="S201" t="s">
        <v>28550</v>
      </c>
      <c r="T201">
        <v>5.0999999999999996</v>
      </c>
      <c r="U201">
        <v>26992</v>
      </c>
      <c r="V201" s="12">
        <f>W201*1.12725506764114</f>
        <v>1690882.6014617099</v>
      </c>
      <c r="W201" s="3">
        <v>1500000</v>
      </c>
      <c r="X201" s="13">
        <f>Y201*1.12725506764114</f>
        <v>1314246.3927715875</v>
      </c>
      <c r="Y201" s="3">
        <v>1165882</v>
      </c>
      <c r="Z201" s="13">
        <f>AA201*1.12725506764114</f>
        <v>1741596.6796998172</v>
      </c>
      <c r="AA201" s="3">
        <v>1544989</v>
      </c>
      <c r="AB201">
        <v>197</v>
      </c>
    </row>
    <row r="202" spans="1:28" hidden="1" x14ac:dyDescent="0.2">
      <c r="A202" t="s">
        <v>4955</v>
      </c>
      <c r="B202" t="s">
        <v>4956</v>
      </c>
      <c r="C202">
        <v>2002</v>
      </c>
      <c r="D202" s="1">
        <v>37869</v>
      </c>
      <c r="E202" t="s">
        <v>3496</v>
      </c>
      <c r="F202" t="s">
        <v>44045</v>
      </c>
      <c r="G202" t="s">
        <v>44042</v>
      </c>
      <c r="H202">
        <v>95</v>
      </c>
      <c r="I202" t="s">
        <v>4957</v>
      </c>
      <c r="J202" t="s">
        <v>26</v>
      </c>
      <c r="M202" t="s">
        <v>4958</v>
      </c>
      <c r="N202" t="s">
        <v>4959</v>
      </c>
      <c r="O202" t="s">
        <v>4960</v>
      </c>
      <c r="P202" t="s">
        <v>4961</v>
      </c>
      <c r="Q202" t="s">
        <v>4962</v>
      </c>
      <c r="R202" t="s">
        <v>4963</v>
      </c>
      <c r="S202" t="s">
        <v>4964</v>
      </c>
      <c r="T202">
        <v>5.5</v>
      </c>
      <c r="U202">
        <v>11584</v>
      </c>
      <c r="W202" t="s">
        <v>1819</v>
      </c>
      <c r="X202"/>
      <c r="Y202"/>
      <c r="Z202"/>
      <c r="AA202">
        <v>6753562</v>
      </c>
      <c r="AB202">
        <v>210</v>
      </c>
    </row>
    <row r="203" spans="1:28" hidden="1" x14ac:dyDescent="0.2">
      <c r="A203" t="s">
        <v>31529</v>
      </c>
      <c r="B203" t="s">
        <v>31530</v>
      </c>
      <c r="C203">
        <v>2013</v>
      </c>
      <c r="D203" t="s">
        <v>22276</v>
      </c>
      <c r="E203" t="s">
        <v>176</v>
      </c>
      <c r="F203" t="s">
        <v>44036</v>
      </c>
      <c r="H203">
        <v>97</v>
      </c>
      <c r="I203" t="s">
        <v>31531</v>
      </c>
      <c r="J203" t="s">
        <v>26</v>
      </c>
      <c r="M203" t="s">
        <v>20022</v>
      </c>
      <c r="N203" t="s">
        <v>31532</v>
      </c>
      <c r="O203" t="s">
        <v>31533</v>
      </c>
      <c r="P203" t="s">
        <v>878</v>
      </c>
      <c r="Q203" t="s">
        <v>31534</v>
      </c>
      <c r="R203" t="s">
        <v>31535</v>
      </c>
      <c r="S203" t="s">
        <v>31536</v>
      </c>
      <c r="T203">
        <v>6.2</v>
      </c>
      <c r="U203">
        <v>31704</v>
      </c>
      <c r="V203" s="12">
        <f>W203*1.11098185502045</f>
        <v>17775709.680327199</v>
      </c>
      <c r="W203" s="3">
        <v>16000000</v>
      </c>
      <c r="X203" s="13">
        <f>Y203*1.11098185502045</f>
        <v>354383.21407813317</v>
      </c>
      <c r="Y203" s="3">
        <v>318982</v>
      </c>
      <c r="Z203" s="13">
        <f>AA203*1.11098185502045</f>
        <v>1750628.5470666192</v>
      </c>
      <c r="AA203" s="3">
        <v>1575749</v>
      </c>
      <c r="AB203">
        <v>117</v>
      </c>
    </row>
    <row r="204" spans="1:28" x14ac:dyDescent="0.2">
      <c r="A204" t="s">
        <v>24918</v>
      </c>
      <c r="B204" t="s">
        <v>24919</v>
      </c>
      <c r="C204">
        <v>2013</v>
      </c>
      <c r="D204" s="1">
        <v>41856</v>
      </c>
      <c r="E204" t="s">
        <v>44035</v>
      </c>
      <c r="F204" t="s">
        <v>44032</v>
      </c>
      <c r="H204">
        <v>93</v>
      </c>
      <c r="I204" t="s">
        <v>25</v>
      </c>
      <c r="J204" t="s">
        <v>26</v>
      </c>
      <c r="M204" t="s">
        <v>20166</v>
      </c>
      <c r="N204" t="s">
        <v>24920</v>
      </c>
      <c r="O204" t="s">
        <v>24921</v>
      </c>
      <c r="P204" t="s">
        <v>16670</v>
      </c>
      <c r="Q204" t="s">
        <v>24922</v>
      </c>
      <c r="R204" t="s">
        <v>325</v>
      </c>
      <c r="S204" t="s">
        <v>326</v>
      </c>
      <c r="T204">
        <v>6.2</v>
      </c>
      <c r="U204">
        <v>38047</v>
      </c>
      <c r="V204" s="12">
        <f>W204*1.11098185502045</f>
        <v>11109818.550204501</v>
      </c>
      <c r="W204" s="3">
        <v>10000000</v>
      </c>
      <c r="X204" s="13">
        <f>Y204*1.11098185502045</f>
        <v>396156.1318269021</v>
      </c>
      <c r="Y204" s="3">
        <v>356582</v>
      </c>
      <c r="Z204" s="13">
        <f>AA204*1.11098185502045</f>
        <v>1761553.9426288903</v>
      </c>
      <c r="AA204" s="3">
        <v>1585583</v>
      </c>
      <c r="AB204">
        <v>124</v>
      </c>
    </row>
    <row r="205" spans="1:28" x14ac:dyDescent="0.2">
      <c r="A205" t="s">
        <v>21145</v>
      </c>
      <c r="B205" t="s">
        <v>21146</v>
      </c>
      <c r="C205">
        <v>2012</v>
      </c>
      <c r="D205" t="s">
        <v>21147</v>
      </c>
      <c r="E205" t="s">
        <v>1045</v>
      </c>
      <c r="F205" t="s">
        <v>44032</v>
      </c>
      <c r="G205" t="s">
        <v>44036</v>
      </c>
      <c r="H205">
        <v>94</v>
      </c>
      <c r="I205" t="s">
        <v>3037</v>
      </c>
      <c r="J205" t="s">
        <v>26</v>
      </c>
      <c r="K205" t="s">
        <v>308</v>
      </c>
      <c r="M205" t="s">
        <v>497</v>
      </c>
      <c r="N205" t="s">
        <v>21148</v>
      </c>
      <c r="O205" t="s">
        <v>21149</v>
      </c>
      <c r="P205" t="s">
        <v>15941</v>
      </c>
      <c r="Q205" t="s">
        <v>21150</v>
      </c>
      <c r="R205" t="s">
        <v>21151</v>
      </c>
      <c r="S205" t="s">
        <v>21152</v>
      </c>
      <c r="T205">
        <v>4.8</v>
      </c>
      <c r="U205">
        <v>10995</v>
      </c>
      <c r="V205" s="12">
        <f>W205*1.12725506764114</f>
        <v>29703171.032344036</v>
      </c>
      <c r="W205" s="3">
        <v>26350000</v>
      </c>
      <c r="X205" s="13">
        <f>Y205*1.12725506764114</f>
        <v>23670.101910328656</v>
      </c>
      <c r="Y205" s="3">
        <v>20998</v>
      </c>
      <c r="Z205" s="13">
        <f>AA205*1.12725506764114</f>
        <v>1777987.855048476</v>
      </c>
      <c r="AA205" s="3">
        <v>1577272</v>
      </c>
      <c r="AB205">
        <v>45</v>
      </c>
    </row>
    <row r="206" spans="1:28" x14ac:dyDescent="0.2">
      <c r="A206" t="s">
        <v>4997</v>
      </c>
      <c r="B206" t="s">
        <v>4998</v>
      </c>
      <c r="C206">
        <v>2002</v>
      </c>
      <c r="D206" s="1">
        <v>37904</v>
      </c>
      <c r="E206" t="s">
        <v>1045</v>
      </c>
      <c r="F206" t="s">
        <v>44034</v>
      </c>
      <c r="G206" t="s">
        <v>44046</v>
      </c>
      <c r="H206">
        <v>92</v>
      </c>
      <c r="I206" t="s">
        <v>25</v>
      </c>
      <c r="J206" t="s">
        <v>26</v>
      </c>
      <c r="K206" t="s">
        <v>307</v>
      </c>
      <c r="M206" t="s">
        <v>4999</v>
      </c>
      <c r="N206" t="s">
        <v>5000</v>
      </c>
      <c r="O206" t="s">
        <v>5001</v>
      </c>
      <c r="P206" t="s">
        <v>5002</v>
      </c>
      <c r="Q206" t="s">
        <v>5003</v>
      </c>
      <c r="R206" t="s">
        <v>5004</v>
      </c>
      <c r="S206" t="s">
        <v>5005</v>
      </c>
      <c r="T206">
        <v>7</v>
      </c>
      <c r="U206">
        <v>44997</v>
      </c>
      <c r="V206" s="12">
        <f>W206*1.43863813229572</f>
        <v>1438638.13229572</v>
      </c>
      <c r="W206" s="3">
        <v>1000000</v>
      </c>
      <c r="X206" s="13">
        <f>Y206*1.43863813229572</f>
        <v>1782735.9166926071</v>
      </c>
      <c r="Y206" s="3">
        <v>1239183</v>
      </c>
      <c r="Z206" s="13">
        <f>AA206*1.43863813229572</f>
        <v>1782735.9166926071</v>
      </c>
      <c r="AA206" s="3">
        <v>1239183</v>
      </c>
      <c r="AB206">
        <v>388</v>
      </c>
    </row>
    <row r="207" spans="1:28" hidden="1" x14ac:dyDescent="0.2">
      <c r="A207" t="s">
        <v>5212</v>
      </c>
      <c r="B207" t="s">
        <v>5213</v>
      </c>
      <c r="C207">
        <v>2003</v>
      </c>
      <c r="D207" t="s">
        <v>5214</v>
      </c>
      <c r="E207" t="s">
        <v>44041</v>
      </c>
      <c r="F207" t="s">
        <v>44032</v>
      </c>
      <c r="G207" t="s">
        <v>44042</v>
      </c>
      <c r="H207">
        <v>104</v>
      </c>
      <c r="I207" t="s">
        <v>5215</v>
      </c>
      <c r="J207" t="s">
        <v>26</v>
      </c>
      <c r="M207" t="s">
        <v>5216</v>
      </c>
      <c r="N207" t="s">
        <v>5217</v>
      </c>
      <c r="O207" t="s">
        <v>5218</v>
      </c>
      <c r="P207" t="s">
        <v>5219</v>
      </c>
      <c r="Q207" t="s">
        <v>5219</v>
      </c>
      <c r="R207" t="s">
        <v>5220</v>
      </c>
      <c r="S207" t="s">
        <v>5221</v>
      </c>
      <c r="T207">
        <v>7.1</v>
      </c>
      <c r="U207">
        <v>12427</v>
      </c>
      <c r="V207" s="12">
        <f>W207*1.40658152173913</f>
        <v>14065815.217391299</v>
      </c>
      <c r="W207" s="3">
        <v>10000000</v>
      </c>
      <c r="X207" s="13">
        <f>Y207*1.40658152173913</f>
        <v>1423279.0509836951</v>
      </c>
      <c r="Y207" s="3">
        <v>1011871</v>
      </c>
      <c r="Z207" s="13">
        <f>AA207*1.40658152173913</f>
        <v>1788108.3200217385</v>
      </c>
      <c r="AA207" s="3">
        <v>1271244</v>
      </c>
      <c r="AB207">
        <v>84</v>
      </c>
    </row>
    <row r="208" spans="1:28" x14ac:dyDescent="0.2">
      <c r="A208" t="s">
        <v>27454</v>
      </c>
      <c r="B208" t="s">
        <v>27455</v>
      </c>
      <c r="C208">
        <v>2011</v>
      </c>
      <c r="D208" s="1">
        <v>41466</v>
      </c>
      <c r="E208" t="s">
        <v>44041</v>
      </c>
      <c r="F208" t="s">
        <v>44032</v>
      </c>
      <c r="H208">
        <v>108</v>
      </c>
      <c r="I208" t="s">
        <v>25</v>
      </c>
      <c r="J208" t="s">
        <v>26</v>
      </c>
      <c r="M208" t="s">
        <v>16604</v>
      </c>
      <c r="N208" t="s">
        <v>27456</v>
      </c>
      <c r="O208" t="s">
        <v>27457</v>
      </c>
      <c r="P208" t="s">
        <v>16799</v>
      </c>
      <c r="Q208" t="s">
        <v>27458</v>
      </c>
      <c r="R208" t="s">
        <v>27459</v>
      </c>
      <c r="S208" t="s">
        <v>27460</v>
      </c>
      <c r="T208">
        <v>5.8</v>
      </c>
      <c r="U208">
        <v>22895</v>
      </c>
      <c r="V208" s="12">
        <f>W208*1.1505830469594</f>
        <v>13806996.5635128</v>
      </c>
      <c r="W208" s="3">
        <v>12000000</v>
      </c>
      <c r="X208" s="13">
        <f>Y208*1.1505830469594</f>
        <v>1118955.8201645801</v>
      </c>
      <c r="Y208" s="3">
        <v>972512</v>
      </c>
      <c r="Z208" s="13">
        <f>AA208*1.1505830469594</f>
        <v>1804004.9122428782</v>
      </c>
      <c r="AA208" s="3">
        <v>1567905</v>
      </c>
      <c r="AB208">
        <v>130</v>
      </c>
    </row>
    <row r="209" spans="1:28" x14ac:dyDescent="0.2">
      <c r="A209" t="s">
        <v>9300</v>
      </c>
      <c r="B209" t="s">
        <v>9301</v>
      </c>
      <c r="C209">
        <v>2003</v>
      </c>
      <c r="D209" t="s">
        <v>3771</v>
      </c>
      <c r="E209" t="s">
        <v>16512</v>
      </c>
      <c r="F209" t="s">
        <v>44032</v>
      </c>
      <c r="G209" t="s">
        <v>44055</v>
      </c>
      <c r="H209">
        <v>90</v>
      </c>
      <c r="I209" t="s">
        <v>25</v>
      </c>
      <c r="J209" t="s">
        <v>26</v>
      </c>
      <c r="K209" t="s">
        <v>307</v>
      </c>
      <c r="M209" t="s">
        <v>9302</v>
      </c>
      <c r="N209" t="s">
        <v>9303</v>
      </c>
      <c r="O209" t="s">
        <v>9304</v>
      </c>
      <c r="P209" t="s">
        <v>9305</v>
      </c>
      <c r="Q209" t="s">
        <v>9306</v>
      </c>
      <c r="R209" t="s">
        <v>9307</v>
      </c>
      <c r="S209" t="s">
        <v>9308</v>
      </c>
      <c r="T209">
        <v>6.7</v>
      </c>
      <c r="U209">
        <v>19789</v>
      </c>
      <c r="V209" s="12">
        <f>W209*1.40658152173913</f>
        <v>1097133.5869565215</v>
      </c>
      <c r="W209" s="3">
        <v>780000</v>
      </c>
      <c r="X209" s="13">
        <f>Y209*1.40658152173913</f>
        <v>1843282.8867934777</v>
      </c>
      <c r="Y209" s="3">
        <v>1310470</v>
      </c>
      <c r="Z209" s="13">
        <f>AA209*1.40658152173913</f>
        <v>1843282.8867934777</v>
      </c>
      <c r="AA209" s="3">
        <v>1310470</v>
      </c>
      <c r="AB209">
        <v>164</v>
      </c>
    </row>
    <row r="210" spans="1:28" x14ac:dyDescent="0.2">
      <c r="A210" t="s">
        <v>35921</v>
      </c>
      <c r="B210" t="s">
        <v>35922</v>
      </c>
      <c r="C210">
        <v>2014</v>
      </c>
      <c r="D210" t="s">
        <v>30511</v>
      </c>
      <c r="E210" t="s">
        <v>1045</v>
      </c>
      <c r="F210" t="s">
        <v>44032</v>
      </c>
      <c r="H210">
        <v>119</v>
      </c>
      <c r="I210" t="s">
        <v>25</v>
      </c>
      <c r="J210" t="s">
        <v>26</v>
      </c>
      <c r="M210" t="s">
        <v>12489</v>
      </c>
      <c r="N210" t="s">
        <v>35923</v>
      </c>
      <c r="O210" t="s">
        <v>35924</v>
      </c>
      <c r="P210" t="s">
        <v>1329</v>
      </c>
      <c r="Q210" t="s">
        <v>35925</v>
      </c>
      <c r="R210" t="s">
        <v>35926</v>
      </c>
      <c r="S210" t="s">
        <v>35927</v>
      </c>
      <c r="T210">
        <v>6.7</v>
      </c>
      <c r="U210">
        <v>29955</v>
      </c>
      <c r="V210" s="12">
        <f>W210*1.09324733035956</f>
        <v>17491957.28575296</v>
      </c>
      <c r="W210" s="3">
        <v>16000000</v>
      </c>
      <c r="X210" s="13">
        <f>Y210*1.09324733035956</f>
        <v>771732.03647945623</v>
      </c>
      <c r="Y210" s="3">
        <v>705908</v>
      </c>
      <c r="Z210" s="13">
        <f>AA210*1.09324733035956</f>
        <v>1864979.3668390163</v>
      </c>
      <c r="AA210" s="3">
        <v>1705908</v>
      </c>
      <c r="AB210">
        <v>96</v>
      </c>
    </row>
    <row r="211" spans="1:28" hidden="1" x14ac:dyDescent="0.2">
      <c r="A211" t="s">
        <v>4227</v>
      </c>
      <c r="B211" t="s">
        <v>4228</v>
      </c>
      <c r="C211">
        <v>2001</v>
      </c>
      <c r="D211" t="s">
        <v>1229</v>
      </c>
      <c r="E211" t="s">
        <v>16512</v>
      </c>
      <c r="F211" t="s">
        <v>44032</v>
      </c>
      <c r="G211" t="s">
        <v>44044</v>
      </c>
      <c r="H211">
        <v>90</v>
      </c>
      <c r="I211" t="s">
        <v>817</v>
      </c>
      <c r="J211" t="s">
        <v>27</v>
      </c>
      <c r="K211" t="s">
        <v>361</v>
      </c>
      <c r="M211" t="s">
        <v>4229</v>
      </c>
      <c r="N211" t="s">
        <v>4230</v>
      </c>
      <c r="O211" t="s">
        <v>4231</v>
      </c>
      <c r="P211" t="s">
        <v>4232</v>
      </c>
      <c r="Q211" t="s">
        <v>4233</v>
      </c>
      <c r="R211" t="s">
        <v>4234</v>
      </c>
      <c r="S211" t="s">
        <v>4235</v>
      </c>
      <c r="T211">
        <v>6.2</v>
      </c>
      <c r="U211">
        <v>11187</v>
      </c>
      <c r="V211" s="12">
        <f>W211*1.46138339920949</f>
        <v>21920750.988142349</v>
      </c>
      <c r="W211" s="3">
        <v>15000000</v>
      </c>
      <c r="X211" s="13">
        <f>Y211*1.46138339920949</f>
        <v>269539.01553359756</v>
      </c>
      <c r="Y211" s="3">
        <v>184441</v>
      </c>
      <c r="Z211" s="13">
        <f>AA211*1.46138339920949</f>
        <v>1896000.2835177917</v>
      </c>
      <c r="AA211" s="3">
        <v>1297401</v>
      </c>
      <c r="AB211">
        <v>49</v>
      </c>
    </row>
    <row r="212" spans="1:28" hidden="1" x14ac:dyDescent="0.2">
      <c r="A212" t="s">
        <v>29571</v>
      </c>
      <c r="B212" t="s">
        <v>29572</v>
      </c>
      <c r="C212">
        <v>2011</v>
      </c>
      <c r="D212" s="1">
        <v>40858</v>
      </c>
      <c r="E212" t="s">
        <v>176</v>
      </c>
      <c r="F212" t="s">
        <v>44057</v>
      </c>
      <c r="G212" t="s">
        <v>44053</v>
      </c>
      <c r="H212">
        <v>159</v>
      </c>
      <c r="I212" t="s">
        <v>943</v>
      </c>
      <c r="J212" t="s">
        <v>944</v>
      </c>
      <c r="M212" t="s">
        <v>20713</v>
      </c>
      <c r="N212" t="s">
        <v>29573</v>
      </c>
      <c r="O212" t="s">
        <v>29574</v>
      </c>
      <c r="P212" t="s">
        <v>21792</v>
      </c>
      <c r="Q212" t="s">
        <v>29575</v>
      </c>
      <c r="R212" t="s">
        <v>29576</v>
      </c>
      <c r="S212" t="s">
        <v>29577</v>
      </c>
      <c r="T212">
        <v>7.7</v>
      </c>
      <c r="U212">
        <v>38346</v>
      </c>
      <c r="V212" s="12">
        <f>W212*1.1505830469594</f>
        <v>12564366.872796649</v>
      </c>
      <c r="W212" s="3">
        <v>10920000</v>
      </c>
      <c r="X212" s="13">
        <f>Y212*1.1505830469594</f>
        <v>1135276.8406856991</v>
      </c>
      <c r="Y212" s="3">
        <v>986697</v>
      </c>
      <c r="Z212" s="13">
        <f>AA212*1.1505830469594</f>
        <v>1900304.1109411921</v>
      </c>
      <c r="AA212" s="3">
        <v>1651601</v>
      </c>
      <c r="AB212">
        <v>172</v>
      </c>
    </row>
    <row r="213" spans="1:28" x14ac:dyDescent="0.2">
      <c r="A213" t="s">
        <v>3245</v>
      </c>
      <c r="B213" t="s">
        <v>3246</v>
      </c>
      <c r="C213">
        <v>2001</v>
      </c>
      <c r="D213" s="1">
        <v>37470</v>
      </c>
      <c r="E213" t="s">
        <v>176</v>
      </c>
      <c r="H213">
        <v>98</v>
      </c>
      <c r="I213" t="s">
        <v>25</v>
      </c>
      <c r="J213" t="s">
        <v>26</v>
      </c>
      <c r="K213" t="s">
        <v>975</v>
      </c>
      <c r="M213" t="s">
        <v>3247</v>
      </c>
      <c r="N213" t="s">
        <v>3248</v>
      </c>
      <c r="O213" t="s">
        <v>3249</v>
      </c>
      <c r="P213" t="s">
        <v>3250</v>
      </c>
      <c r="Q213" t="s">
        <v>3251</v>
      </c>
      <c r="R213" t="s">
        <v>3252</v>
      </c>
      <c r="S213" t="s">
        <v>3253</v>
      </c>
      <c r="T213">
        <v>7.2</v>
      </c>
      <c r="U213">
        <v>36152</v>
      </c>
      <c r="V213" s="12">
        <f>W213*1.46138339920949</f>
        <v>2192075.0988142351</v>
      </c>
      <c r="W213" s="3">
        <v>1500000</v>
      </c>
      <c r="X213" s="13">
        <f>Y213*1.46138339920949</f>
        <v>609287.27371541667</v>
      </c>
      <c r="Y213" s="3">
        <v>416925</v>
      </c>
      <c r="Z213" s="13">
        <f>AA213*1.46138339920949</f>
        <v>1913412.6667193726</v>
      </c>
      <c r="AA213" s="3">
        <v>1309316</v>
      </c>
      <c r="AB213">
        <v>165</v>
      </c>
    </row>
    <row r="214" spans="1:28" x14ac:dyDescent="0.2">
      <c r="A214" t="s">
        <v>16601</v>
      </c>
      <c r="B214" t="s">
        <v>16602</v>
      </c>
      <c r="C214">
        <v>2009</v>
      </c>
      <c r="D214" t="s">
        <v>16603</v>
      </c>
      <c r="E214" t="s">
        <v>176</v>
      </c>
      <c r="F214" t="s">
        <v>44036</v>
      </c>
      <c r="G214" t="s">
        <v>44055</v>
      </c>
      <c r="H214">
        <v>113</v>
      </c>
      <c r="I214" t="s">
        <v>25</v>
      </c>
      <c r="J214" t="s">
        <v>26</v>
      </c>
      <c r="K214" t="s">
        <v>308</v>
      </c>
      <c r="M214" t="s">
        <v>16604</v>
      </c>
      <c r="N214" t="s">
        <v>16605</v>
      </c>
      <c r="O214" t="s">
        <v>16606</v>
      </c>
      <c r="P214" t="s">
        <v>16607</v>
      </c>
      <c r="Q214" t="s">
        <v>16608</v>
      </c>
      <c r="R214" t="s">
        <v>16609</v>
      </c>
      <c r="S214" t="s">
        <v>16610</v>
      </c>
      <c r="T214">
        <v>7.1</v>
      </c>
      <c r="U214">
        <v>33559</v>
      </c>
      <c r="V214" s="12">
        <f>W214*1.20636999678377</f>
        <v>7841404.9790945053</v>
      </c>
      <c r="W214" s="3">
        <v>6500000</v>
      </c>
      <c r="X214" s="13">
        <f>Y214*1.20636999678377</f>
        <v>1338660.5306310782</v>
      </c>
      <c r="Y214" s="3">
        <v>1109660</v>
      </c>
      <c r="Z214" s="13">
        <f>AA214*1.20636999678377</f>
        <v>1924663.201158772</v>
      </c>
      <c r="AA214" s="3">
        <v>1595417</v>
      </c>
      <c r="AB214">
        <v>95</v>
      </c>
    </row>
    <row r="215" spans="1:28" x14ac:dyDescent="0.2">
      <c r="A215" t="s">
        <v>35880</v>
      </c>
      <c r="B215" t="s">
        <v>35881</v>
      </c>
      <c r="C215">
        <v>2015</v>
      </c>
      <c r="D215" t="s">
        <v>35321</v>
      </c>
      <c r="E215" t="s">
        <v>1045</v>
      </c>
      <c r="F215" t="s">
        <v>44032</v>
      </c>
      <c r="G215" t="s">
        <v>44036</v>
      </c>
      <c r="H215">
        <v>102</v>
      </c>
      <c r="I215" t="s">
        <v>25</v>
      </c>
      <c r="J215" t="s">
        <v>26</v>
      </c>
      <c r="M215" t="s">
        <v>35882</v>
      </c>
      <c r="N215" t="s">
        <v>35883</v>
      </c>
      <c r="O215" t="s">
        <v>35884</v>
      </c>
      <c r="P215" t="s">
        <v>35885</v>
      </c>
      <c r="Q215" t="s">
        <v>35886</v>
      </c>
      <c r="R215" t="s">
        <v>35887</v>
      </c>
      <c r="S215" t="s">
        <v>35888</v>
      </c>
      <c r="T215">
        <v>6.9</v>
      </c>
      <c r="U215">
        <v>29010</v>
      </c>
      <c r="V215" s="12">
        <f>W215*1.09195121025074</f>
        <v>2183902.4205014799</v>
      </c>
      <c r="W215" s="3">
        <v>2000000</v>
      </c>
      <c r="X215" s="13">
        <f>Y215*1.09195121025074</f>
        <v>1612814.1214427636</v>
      </c>
      <c r="Y215" s="3">
        <v>1477002</v>
      </c>
      <c r="Z215" s="13">
        <f>AA215*1.09195121025074</f>
        <v>1938358.6277060269</v>
      </c>
      <c r="AA215" s="3">
        <v>1775133</v>
      </c>
      <c r="AB215">
        <v>101</v>
      </c>
    </row>
    <row r="216" spans="1:28" x14ac:dyDescent="0.2">
      <c r="A216" t="s">
        <v>795</v>
      </c>
      <c r="B216" t="s">
        <v>796</v>
      </c>
      <c r="C216">
        <v>2000</v>
      </c>
      <c r="D216" s="1">
        <v>36562</v>
      </c>
      <c r="E216" t="s">
        <v>44041</v>
      </c>
      <c r="F216" t="s">
        <v>44032</v>
      </c>
      <c r="G216" t="s">
        <v>44042</v>
      </c>
      <c r="H216">
        <v>110</v>
      </c>
      <c r="I216" t="s">
        <v>63</v>
      </c>
      <c r="J216" t="s">
        <v>26</v>
      </c>
      <c r="K216" t="s">
        <v>308</v>
      </c>
      <c r="L216" t="s">
        <v>64</v>
      </c>
      <c r="M216" t="s">
        <v>797</v>
      </c>
      <c r="N216" t="s">
        <v>798</v>
      </c>
      <c r="O216" t="s">
        <v>799</v>
      </c>
      <c r="P216" t="s">
        <v>800</v>
      </c>
      <c r="Q216" t="s">
        <v>801</v>
      </c>
      <c r="R216" t="s">
        <v>802</v>
      </c>
      <c r="S216" t="s">
        <v>803</v>
      </c>
      <c r="T216">
        <v>6.5</v>
      </c>
      <c r="U216">
        <v>22055</v>
      </c>
      <c r="V216" s="12">
        <f>W216*1.5029674796748</f>
        <v>37574186.991870001</v>
      </c>
      <c r="W216" s="3">
        <v>25000000</v>
      </c>
      <c r="X216" s="13">
        <f>Y216*1.5029674796748</f>
        <v>391616.21243902523</v>
      </c>
      <c r="Y216" s="3">
        <v>260562</v>
      </c>
      <c r="Z216" s="13">
        <f>AA216*1.5029674796748</f>
        <v>1966245.1815447197</v>
      </c>
      <c r="AA216" s="3">
        <v>1308242</v>
      </c>
      <c r="AB216">
        <v>174</v>
      </c>
    </row>
    <row r="217" spans="1:28" x14ac:dyDescent="0.2">
      <c r="A217" t="s">
        <v>25300</v>
      </c>
      <c r="B217" t="s">
        <v>25301</v>
      </c>
      <c r="C217">
        <v>2010</v>
      </c>
      <c r="D217" t="s">
        <v>25302</v>
      </c>
      <c r="E217" t="s">
        <v>3496</v>
      </c>
      <c r="F217" t="s">
        <v>44045</v>
      </c>
      <c r="G217" t="s">
        <v>44042</v>
      </c>
      <c r="H217">
        <v>92</v>
      </c>
      <c r="I217" t="s">
        <v>25</v>
      </c>
      <c r="J217" t="s">
        <v>26</v>
      </c>
      <c r="M217" t="s">
        <v>3946</v>
      </c>
      <c r="N217" t="s">
        <v>25303</v>
      </c>
      <c r="O217" t="s">
        <v>25304</v>
      </c>
      <c r="P217" t="s">
        <v>2051</v>
      </c>
      <c r="Q217" t="s">
        <v>25305</v>
      </c>
      <c r="R217" t="s">
        <v>25306</v>
      </c>
      <c r="S217" t="s">
        <v>25307</v>
      </c>
      <c r="T217">
        <v>4.9000000000000004</v>
      </c>
      <c r="U217">
        <v>24695</v>
      </c>
      <c r="V217" s="12">
        <f>W217*1.18690152988223</f>
        <v>11869015.298822301</v>
      </c>
      <c r="W217" s="3">
        <v>10000000</v>
      </c>
      <c r="X217" s="13">
        <f>Y217*1.18690152988223</f>
        <v>26977.084872693209</v>
      </c>
      <c r="Y217" s="3">
        <v>22729</v>
      </c>
      <c r="Z217" s="13">
        <f>AA217*1.18690152988223</f>
        <v>1983545.0891330633</v>
      </c>
      <c r="AA217" s="3">
        <v>1671196</v>
      </c>
      <c r="AB217">
        <v>172</v>
      </c>
    </row>
    <row r="218" spans="1:28" x14ac:dyDescent="0.2">
      <c r="A218" t="s">
        <v>30470</v>
      </c>
      <c r="B218" t="s">
        <v>30471</v>
      </c>
      <c r="C218">
        <v>2014</v>
      </c>
      <c r="D218" t="s">
        <v>22384</v>
      </c>
      <c r="E218" t="s">
        <v>1045</v>
      </c>
      <c r="F218" t="s">
        <v>44032</v>
      </c>
      <c r="G218" t="s">
        <v>44036</v>
      </c>
      <c r="H218">
        <v>90</v>
      </c>
      <c r="I218" t="s">
        <v>25</v>
      </c>
      <c r="J218" t="s">
        <v>26</v>
      </c>
      <c r="M218" t="s">
        <v>30472</v>
      </c>
      <c r="N218" t="s">
        <v>30472</v>
      </c>
      <c r="O218" t="s">
        <v>30473</v>
      </c>
      <c r="P218" t="s">
        <v>21181</v>
      </c>
      <c r="Q218" t="s">
        <v>30474</v>
      </c>
      <c r="R218" t="s">
        <v>30475</v>
      </c>
      <c r="S218" t="s">
        <v>30476</v>
      </c>
      <c r="T218">
        <v>7</v>
      </c>
      <c r="U218">
        <v>14817</v>
      </c>
      <c r="V218" s="12">
        <f>W218*1.09324733035956</f>
        <v>7324757.1134090517</v>
      </c>
      <c r="W218" s="3">
        <v>6700000</v>
      </c>
      <c r="X218" s="13">
        <f>Y218*1.09324733035956</f>
        <v>1564059.7594155562</v>
      </c>
      <c r="Y218" s="3">
        <v>1430655</v>
      </c>
      <c r="Z218" s="13">
        <f>AA218*1.09324733035956</f>
        <v>1994824.3522658213</v>
      </c>
      <c r="AA218" s="3">
        <v>1824678</v>
      </c>
      <c r="AB218">
        <v>61</v>
      </c>
    </row>
    <row r="219" spans="1:28" x14ac:dyDescent="0.2">
      <c r="A219" t="s">
        <v>35178</v>
      </c>
      <c r="B219" t="s">
        <v>35179</v>
      </c>
      <c r="C219">
        <v>2014</v>
      </c>
      <c r="D219" s="1">
        <v>42676</v>
      </c>
      <c r="E219" t="s">
        <v>176</v>
      </c>
      <c r="H219">
        <v>112</v>
      </c>
      <c r="I219" t="s">
        <v>25</v>
      </c>
      <c r="J219" t="s">
        <v>26</v>
      </c>
      <c r="K219" t="s">
        <v>308</v>
      </c>
      <c r="M219" t="s">
        <v>8385</v>
      </c>
      <c r="N219" t="s">
        <v>35180</v>
      </c>
      <c r="O219" t="s">
        <v>35181</v>
      </c>
      <c r="P219" t="s">
        <v>25761</v>
      </c>
      <c r="Q219" t="s">
        <v>35182</v>
      </c>
      <c r="R219" t="s">
        <v>35183</v>
      </c>
      <c r="S219" t="s">
        <v>35184</v>
      </c>
      <c r="T219">
        <v>7.1</v>
      </c>
      <c r="U219">
        <v>29595</v>
      </c>
      <c r="V219" s="12">
        <f>W219*1.09324733035956</f>
        <v>8745978.6428764798</v>
      </c>
      <c r="W219" s="3">
        <v>8000000</v>
      </c>
      <c r="X219" s="13">
        <f>Y219*1.09324733035956</f>
        <v>1543585.4234125824</v>
      </c>
      <c r="Y219" s="3">
        <v>1411927</v>
      </c>
      <c r="Z219" s="13">
        <f>AA219*1.09324733035956</f>
        <v>1998709.753277919</v>
      </c>
      <c r="AA219" s="3">
        <v>1828232</v>
      </c>
      <c r="AB219">
        <v>114</v>
      </c>
    </row>
    <row r="220" spans="1:28" x14ac:dyDescent="0.2">
      <c r="A220" t="s">
        <v>35701</v>
      </c>
      <c r="B220" t="s">
        <v>35702</v>
      </c>
      <c r="C220">
        <v>2014</v>
      </c>
      <c r="D220" t="s">
        <v>35158</v>
      </c>
      <c r="E220" t="s">
        <v>1045</v>
      </c>
      <c r="F220" t="s">
        <v>44032</v>
      </c>
      <c r="G220" t="s">
        <v>44046</v>
      </c>
      <c r="H220">
        <v>102</v>
      </c>
      <c r="I220" t="s">
        <v>177</v>
      </c>
      <c r="J220" t="s">
        <v>26</v>
      </c>
      <c r="M220" t="s">
        <v>3937</v>
      </c>
      <c r="N220" t="s">
        <v>3937</v>
      </c>
      <c r="O220" t="s">
        <v>35703</v>
      </c>
      <c r="P220" t="s">
        <v>35704</v>
      </c>
      <c r="Q220" t="s">
        <v>35705</v>
      </c>
      <c r="R220" t="s">
        <v>35706</v>
      </c>
      <c r="S220" t="s">
        <v>35707</v>
      </c>
      <c r="T220">
        <v>5.3</v>
      </c>
      <c r="U220">
        <v>45366</v>
      </c>
      <c r="V220" s="12">
        <f>W220*1.09324733035956</f>
        <v>3279741.9910786799</v>
      </c>
      <c r="W220" s="3">
        <v>3000000</v>
      </c>
      <c r="X220" s="13">
        <f>Y220*1.09324733035956</f>
        <v>1997040.3646044601</v>
      </c>
      <c r="Y220" s="3">
        <v>1826705</v>
      </c>
      <c r="Z220" s="13">
        <f>AA220*1.09324733035956</f>
        <v>2057572.3760391385</v>
      </c>
      <c r="AA220" s="3">
        <v>1882074</v>
      </c>
      <c r="AB220">
        <v>422</v>
      </c>
    </row>
    <row r="221" spans="1:28" x14ac:dyDescent="0.2">
      <c r="A221" t="s">
        <v>41679</v>
      </c>
      <c r="B221" t="s">
        <v>41680</v>
      </c>
      <c r="C221">
        <v>2017</v>
      </c>
      <c r="D221" t="s">
        <v>39447</v>
      </c>
      <c r="E221" t="s">
        <v>176</v>
      </c>
      <c r="F221" t="s">
        <v>44034</v>
      </c>
      <c r="G221" t="s">
        <v>44036</v>
      </c>
      <c r="H221">
        <v>92</v>
      </c>
      <c r="I221" t="s">
        <v>25</v>
      </c>
      <c r="J221" t="s">
        <v>26</v>
      </c>
      <c r="K221" t="s">
        <v>308</v>
      </c>
      <c r="M221" t="s">
        <v>33382</v>
      </c>
      <c r="N221" t="s">
        <v>33382</v>
      </c>
      <c r="O221" t="s">
        <v>41681</v>
      </c>
      <c r="P221" t="s">
        <v>5915</v>
      </c>
      <c r="Q221" t="s">
        <v>41682</v>
      </c>
      <c r="R221" t="s">
        <v>41683</v>
      </c>
      <c r="S221" t="s">
        <v>41684</v>
      </c>
      <c r="T221">
        <v>6.9</v>
      </c>
      <c r="U221">
        <v>58011</v>
      </c>
      <c r="V221" s="12">
        <f>W221*1.05585427545692</f>
        <v>105585.427545692</v>
      </c>
      <c r="W221" s="3">
        <v>100000</v>
      </c>
      <c r="X221" s="13">
        <f>Y221*1.05585427545692</f>
        <v>1685535.1455654388</v>
      </c>
      <c r="Y221" s="3">
        <v>1596371</v>
      </c>
      <c r="Z221" s="13">
        <f>AA221*1.05585427545692</f>
        <v>2060692.839886588</v>
      </c>
      <c r="AA221" s="3">
        <v>1951683</v>
      </c>
      <c r="AB221">
        <v>605</v>
      </c>
    </row>
    <row r="222" spans="1:28" x14ac:dyDescent="0.2">
      <c r="A222" t="s">
        <v>40797</v>
      </c>
      <c r="B222" t="s">
        <v>40798</v>
      </c>
      <c r="C222">
        <v>2018</v>
      </c>
      <c r="D222" s="1">
        <v>43501</v>
      </c>
      <c r="E222" t="s">
        <v>44041</v>
      </c>
      <c r="F222" t="s">
        <v>44032</v>
      </c>
      <c r="G222" t="s">
        <v>44045</v>
      </c>
      <c r="H222">
        <v>139</v>
      </c>
      <c r="I222" t="s">
        <v>25</v>
      </c>
      <c r="J222" t="s">
        <v>26</v>
      </c>
      <c r="M222" t="s">
        <v>36055</v>
      </c>
      <c r="N222" t="s">
        <v>36055</v>
      </c>
      <c r="O222" t="s">
        <v>40799</v>
      </c>
      <c r="P222" t="s">
        <v>15742</v>
      </c>
      <c r="Q222" t="s">
        <v>40800</v>
      </c>
      <c r="R222" t="s">
        <v>40801</v>
      </c>
      <c r="S222" t="s">
        <v>40802</v>
      </c>
      <c r="T222">
        <v>6.5</v>
      </c>
      <c r="U222">
        <v>30560</v>
      </c>
      <c r="V222" s="12">
        <f>W222*1.03068014830331</f>
        <v>8760781.260578135</v>
      </c>
      <c r="W222" s="3">
        <v>8500000</v>
      </c>
      <c r="X222" s="13">
        <f>Y222*1.03068014830331</f>
        <v>47496.833274261429</v>
      </c>
      <c r="Y222" s="3">
        <v>46083</v>
      </c>
      <c r="Z222" s="13">
        <f>AA222*1.03068014830331</f>
        <v>2116469.7334562493</v>
      </c>
      <c r="AA222" s="3">
        <v>2053469</v>
      </c>
      <c r="AB222">
        <v>281</v>
      </c>
    </row>
    <row r="223" spans="1:28" hidden="1" x14ac:dyDescent="0.2">
      <c r="A223" t="s">
        <v>5143</v>
      </c>
      <c r="B223" t="s">
        <v>5144</v>
      </c>
      <c r="C223">
        <v>2002</v>
      </c>
      <c r="D223" t="s">
        <v>932</v>
      </c>
      <c r="E223" t="s">
        <v>1045</v>
      </c>
      <c r="H223">
        <v>85</v>
      </c>
      <c r="I223" t="s">
        <v>5145</v>
      </c>
      <c r="J223" t="s">
        <v>26</v>
      </c>
      <c r="K223" t="s">
        <v>27</v>
      </c>
      <c r="L223" t="s">
        <v>308</v>
      </c>
      <c r="M223" t="s">
        <v>5146</v>
      </c>
      <c r="N223" t="s">
        <v>5147</v>
      </c>
      <c r="O223" t="s">
        <v>5148</v>
      </c>
      <c r="P223" t="s">
        <v>5149</v>
      </c>
      <c r="Q223" t="s">
        <v>5150</v>
      </c>
      <c r="R223" t="s">
        <v>5151</v>
      </c>
      <c r="S223" t="s">
        <v>5152</v>
      </c>
      <c r="T223">
        <v>6.2</v>
      </c>
      <c r="U223">
        <v>83175</v>
      </c>
      <c r="W223" t="s">
        <v>5153</v>
      </c>
      <c r="X223"/>
      <c r="Y223"/>
      <c r="Z223"/>
      <c r="AA223">
        <v>23280529</v>
      </c>
      <c r="AB223">
        <v>146</v>
      </c>
    </row>
    <row r="224" spans="1:28" hidden="1" x14ac:dyDescent="0.2">
      <c r="A224" t="s">
        <v>5154</v>
      </c>
      <c r="B224" t="s">
        <v>5155</v>
      </c>
      <c r="C224">
        <v>2002</v>
      </c>
      <c r="D224" t="s">
        <v>5156</v>
      </c>
      <c r="E224" t="s">
        <v>44054</v>
      </c>
      <c r="F224" t="s">
        <v>44033</v>
      </c>
      <c r="G224" t="s">
        <v>44042</v>
      </c>
      <c r="H224">
        <v>95</v>
      </c>
      <c r="I224" t="s">
        <v>25</v>
      </c>
      <c r="J224" t="s">
        <v>26</v>
      </c>
      <c r="M224" t="s">
        <v>5157</v>
      </c>
      <c r="N224" t="s">
        <v>5158</v>
      </c>
      <c r="O224" t="s">
        <v>5159</v>
      </c>
      <c r="P224" t="s">
        <v>5160</v>
      </c>
      <c r="Q224" t="s">
        <v>5161</v>
      </c>
      <c r="R224" t="s">
        <v>5162</v>
      </c>
      <c r="S224" t="s">
        <v>5163</v>
      </c>
      <c r="T224">
        <v>6.8</v>
      </c>
      <c r="U224">
        <v>29815</v>
      </c>
      <c r="W224">
        <v>7500000</v>
      </c>
      <c r="X224"/>
      <c r="Y224"/>
      <c r="Z224"/>
      <c r="AA224">
        <v>898365</v>
      </c>
      <c r="AB224">
        <v>136</v>
      </c>
    </row>
    <row r="225" spans="1:28" hidden="1" x14ac:dyDescent="0.2">
      <c r="A225" t="s">
        <v>5164</v>
      </c>
      <c r="B225" t="s">
        <v>5165</v>
      </c>
      <c r="C225">
        <v>2005</v>
      </c>
      <c r="D225" s="1">
        <v>39149</v>
      </c>
      <c r="E225" t="s">
        <v>44041</v>
      </c>
      <c r="F225" t="s">
        <v>44032</v>
      </c>
      <c r="H225">
        <v>85</v>
      </c>
      <c r="I225" t="s">
        <v>97</v>
      </c>
      <c r="J225" t="s">
        <v>26</v>
      </c>
      <c r="K225" t="s">
        <v>308</v>
      </c>
      <c r="M225" t="s">
        <v>5166</v>
      </c>
      <c r="N225" t="s">
        <v>5167</v>
      </c>
      <c r="O225" t="s">
        <v>5168</v>
      </c>
      <c r="P225" t="s">
        <v>5169</v>
      </c>
      <c r="Q225" t="s">
        <v>5170</v>
      </c>
      <c r="R225" t="s">
        <v>5171</v>
      </c>
      <c r="S225" t="s">
        <v>5172</v>
      </c>
      <c r="T225">
        <v>5.5</v>
      </c>
      <c r="U225">
        <v>18024</v>
      </c>
      <c r="W225">
        <v>9000000</v>
      </c>
      <c r="X225"/>
      <c r="Y225"/>
      <c r="Z225"/>
      <c r="AA225">
        <v>371000</v>
      </c>
      <c r="AB225">
        <v>155</v>
      </c>
    </row>
    <row r="226" spans="1:28" hidden="1" x14ac:dyDescent="0.2">
      <c r="A226" t="s">
        <v>8917</v>
      </c>
      <c r="B226" t="s">
        <v>8918</v>
      </c>
      <c r="C226">
        <v>2004</v>
      </c>
      <c r="D226" t="s">
        <v>8640</v>
      </c>
      <c r="E226" t="s">
        <v>44035</v>
      </c>
      <c r="F226" t="s">
        <v>44032</v>
      </c>
      <c r="H226">
        <v>128</v>
      </c>
      <c r="I226" t="s">
        <v>8919</v>
      </c>
      <c r="J226" t="s">
        <v>26</v>
      </c>
      <c r="M226" t="s">
        <v>8920</v>
      </c>
      <c r="N226" t="s">
        <v>8920</v>
      </c>
      <c r="O226" t="s">
        <v>8921</v>
      </c>
      <c r="P226" t="s">
        <v>8922</v>
      </c>
      <c r="Q226" t="s">
        <v>8923</v>
      </c>
      <c r="R226" t="s">
        <v>8924</v>
      </c>
      <c r="S226" t="s">
        <v>8925</v>
      </c>
      <c r="T226">
        <v>7.4</v>
      </c>
      <c r="U226">
        <v>10734</v>
      </c>
      <c r="V226" s="12">
        <f>W226*1.37009528851244</f>
        <v>16441143.462149279</v>
      </c>
      <c r="W226" s="3">
        <v>12000000</v>
      </c>
      <c r="X226" s="13">
        <f>Y226*1.37009528851244</f>
        <v>281095.59986765473</v>
      </c>
      <c r="Y226" s="3">
        <v>205165</v>
      </c>
      <c r="Z226" s="13">
        <f>AA226*1.37009528851244</f>
        <v>2119548.3720910526</v>
      </c>
      <c r="AA226" s="3">
        <v>1547008</v>
      </c>
      <c r="AB226">
        <v>68</v>
      </c>
    </row>
    <row r="227" spans="1:28" hidden="1" x14ac:dyDescent="0.2">
      <c r="A227" t="s">
        <v>5181</v>
      </c>
      <c r="B227" t="s">
        <v>5182</v>
      </c>
      <c r="C227">
        <v>2002</v>
      </c>
      <c r="D227" t="s">
        <v>4150</v>
      </c>
      <c r="E227" t="s">
        <v>176</v>
      </c>
      <c r="F227" t="s">
        <v>44045</v>
      </c>
      <c r="G227" t="s">
        <v>44033</v>
      </c>
      <c r="H227">
        <v>94</v>
      </c>
      <c r="I227" t="s">
        <v>1983</v>
      </c>
      <c r="J227" t="s">
        <v>26</v>
      </c>
      <c r="M227" t="s">
        <v>5183</v>
      </c>
      <c r="N227" t="s">
        <v>5184</v>
      </c>
      <c r="O227" t="s">
        <v>5185</v>
      </c>
      <c r="P227" t="s">
        <v>5186</v>
      </c>
      <c r="Q227" t="s">
        <v>5187</v>
      </c>
      <c r="R227" t="s">
        <v>5188</v>
      </c>
      <c r="S227" t="s">
        <v>5189</v>
      </c>
      <c r="T227">
        <v>5.6</v>
      </c>
      <c r="U227">
        <v>61602</v>
      </c>
      <c r="W227"/>
      <c r="X227"/>
      <c r="Y227"/>
      <c r="Z227"/>
      <c r="AA227">
        <v>3563603</v>
      </c>
      <c r="AB227">
        <v>254</v>
      </c>
    </row>
    <row r="228" spans="1:28" x14ac:dyDescent="0.2">
      <c r="A228" t="s">
        <v>26318</v>
      </c>
      <c r="B228" t="s">
        <v>26319</v>
      </c>
      <c r="C228">
        <v>2011</v>
      </c>
      <c r="D228" t="s">
        <v>26320</v>
      </c>
      <c r="E228" t="s">
        <v>176</v>
      </c>
      <c r="F228" t="s">
        <v>44036</v>
      </c>
      <c r="H228">
        <v>98</v>
      </c>
      <c r="I228" t="s">
        <v>25</v>
      </c>
      <c r="J228" t="s">
        <v>26</v>
      </c>
      <c r="K228" t="s">
        <v>308</v>
      </c>
      <c r="M228" t="s">
        <v>10160</v>
      </c>
      <c r="N228" t="s">
        <v>26321</v>
      </c>
      <c r="O228" t="s">
        <v>26322</v>
      </c>
      <c r="P228" t="s">
        <v>9422</v>
      </c>
      <c r="Q228" t="s">
        <v>26323</v>
      </c>
      <c r="R228" t="s">
        <v>26324</v>
      </c>
      <c r="S228" t="s">
        <v>26325</v>
      </c>
      <c r="T228">
        <v>7.2</v>
      </c>
      <c r="U228">
        <v>15112</v>
      </c>
      <c r="V228" s="12">
        <f>W228*1.1505830469594</f>
        <v>11505830.469594</v>
      </c>
      <c r="W228" s="3">
        <v>10000000</v>
      </c>
      <c r="X228" s="13">
        <f>Y228*1.1505830469594</f>
        <v>2024165.5265294185</v>
      </c>
      <c r="Y228" s="3">
        <v>1759252</v>
      </c>
      <c r="Z228" s="13">
        <f>AA228*1.1505830469594</f>
        <v>2144118.4115071236</v>
      </c>
      <c r="AA228" s="3">
        <v>1863506</v>
      </c>
      <c r="AB228">
        <v>91</v>
      </c>
    </row>
    <row r="229" spans="1:28" x14ac:dyDescent="0.2">
      <c r="A229" t="s">
        <v>22836</v>
      </c>
      <c r="B229" t="s">
        <v>22837</v>
      </c>
      <c r="C229">
        <v>2009</v>
      </c>
      <c r="D229" s="1">
        <v>40301</v>
      </c>
      <c r="E229" t="s">
        <v>176</v>
      </c>
      <c r="F229" t="s">
        <v>44045</v>
      </c>
      <c r="G229" t="s">
        <v>44036</v>
      </c>
      <c r="H229">
        <v>111</v>
      </c>
      <c r="I229" t="s">
        <v>22838</v>
      </c>
      <c r="J229" t="s">
        <v>26</v>
      </c>
      <c r="K229" t="s">
        <v>1419</v>
      </c>
      <c r="L229" t="s">
        <v>27</v>
      </c>
      <c r="M229" t="s">
        <v>11409</v>
      </c>
      <c r="N229" t="s">
        <v>11409</v>
      </c>
      <c r="O229" t="s">
        <v>22839</v>
      </c>
      <c r="P229" t="s">
        <v>968</v>
      </c>
      <c r="Q229" t="s">
        <v>22840</v>
      </c>
      <c r="R229" t="s">
        <v>22841</v>
      </c>
      <c r="S229" t="s">
        <v>22842</v>
      </c>
      <c r="T229">
        <v>6.8</v>
      </c>
      <c r="U229">
        <v>19808</v>
      </c>
      <c r="V229" s="12">
        <f>W229*1.20636999678377</f>
        <v>14476439.96140524</v>
      </c>
      <c r="W229" s="3">
        <v>12000000</v>
      </c>
      <c r="X229" s="13">
        <f>Y229*1.20636999678377</f>
        <v>664072.90486955538</v>
      </c>
      <c r="Y229" s="3">
        <v>550472</v>
      </c>
      <c r="Z229" s="13">
        <f>AA229*1.20636999678377</f>
        <v>2156281.4150612685</v>
      </c>
      <c r="AA229" s="3">
        <v>1787413</v>
      </c>
      <c r="AB229">
        <v>57</v>
      </c>
    </row>
    <row r="230" spans="1:28" x14ac:dyDescent="0.2">
      <c r="A230" t="s">
        <v>18043</v>
      </c>
      <c r="B230" t="s">
        <v>18044</v>
      </c>
      <c r="C230">
        <v>2011</v>
      </c>
      <c r="D230" t="s">
        <v>16373</v>
      </c>
      <c r="E230" t="s">
        <v>16512</v>
      </c>
      <c r="F230" t="s">
        <v>44044</v>
      </c>
      <c r="G230" t="s">
        <v>44046</v>
      </c>
      <c r="H230">
        <v>88</v>
      </c>
      <c r="I230" t="s">
        <v>25</v>
      </c>
      <c r="J230" t="s">
        <v>26</v>
      </c>
      <c r="M230" t="s">
        <v>3937</v>
      </c>
      <c r="N230" t="s">
        <v>3937</v>
      </c>
      <c r="O230" t="s">
        <v>18045</v>
      </c>
      <c r="P230" t="s">
        <v>11098</v>
      </c>
      <c r="Q230" t="s">
        <v>18046</v>
      </c>
      <c r="R230" t="s">
        <v>18047</v>
      </c>
      <c r="S230" t="s">
        <v>18048</v>
      </c>
      <c r="T230">
        <v>6.2</v>
      </c>
      <c r="U230">
        <v>61377</v>
      </c>
      <c r="V230" s="12">
        <f>W230*1.1505830469594</f>
        <v>4602332.1878375998</v>
      </c>
      <c r="W230" s="3">
        <v>4000000</v>
      </c>
      <c r="X230" s="13">
        <f>Y230*1.1505830469594</f>
        <v>1271028.3814812039</v>
      </c>
      <c r="Y230" s="3">
        <v>1104682</v>
      </c>
      <c r="Z230" s="13">
        <f>AA230*1.1505830469594</f>
        <v>2156721.8982035168</v>
      </c>
      <c r="AA230" s="3">
        <v>1874460</v>
      </c>
      <c r="AB230">
        <v>306</v>
      </c>
    </row>
    <row r="231" spans="1:28" x14ac:dyDescent="0.2">
      <c r="A231" t="s">
        <v>15455</v>
      </c>
      <c r="B231" t="s">
        <v>15456</v>
      </c>
      <c r="C231">
        <v>2009</v>
      </c>
      <c r="D231" s="1">
        <v>40119</v>
      </c>
      <c r="E231" t="s">
        <v>44037</v>
      </c>
      <c r="F231" t="s">
        <v>44031</v>
      </c>
      <c r="G231" t="s">
        <v>44040</v>
      </c>
      <c r="H231">
        <v>71</v>
      </c>
      <c r="I231" t="s">
        <v>15457</v>
      </c>
      <c r="J231" t="s">
        <v>26</v>
      </c>
      <c r="K231" t="s">
        <v>2225</v>
      </c>
      <c r="M231" t="s">
        <v>15458</v>
      </c>
      <c r="N231" t="s">
        <v>15459</v>
      </c>
      <c r="O231" t="s">
        <v>15460</v>
      </c>
      <c r="P231" t="s">
        <v>15461</v>
      </c>
      <c r="Q231" t="s">
        <v>15462</v>
      </c>
      <c r="R231" t="s">
        <v>15463</v>
      </c>
      <c r="S231" t="s">
        <v>15464</v>
      </c>
      <c r="T231">
        <v>7.6</v>
      </c>
      <c r="U231">
        <v>30419</v>
      </c>
      <c r="V231" s="12">
        <f>W231*1.20636999678377</f>
        <v>9650959.9742701594</v>
      </c>
      <c r="W231" s="3">
        <v>8000000</v>
      </c>
      <c r="X231" s="13">
        <f>Y231*1.20636999678377</f>
        <v>816441.05457333592</v>
      </c>
      <c r="Y231" s="3">
        <v>676775</v>
      </c>
      <c r="Z231" s="13">
        <f>AA231*1.20636999678377</f>
        <v>2175582.1286398121</v>
      </c>
      <c r="AA231" s="3">
        <v>1803412</v>
      </c>
      <c r="AB231">
        <v>95</v>
      </c>
    </row>
    <row r="232" spans="1:28" hidden="1" x14ac:dyDescent="0.2">
      <c r="A232" t="s">
        <v>39680</v>
      </c>
      <c r="B232" t="s">
        <v>39681</v>
      </c>
      <c r="C232">
        <v>2016</v>
      </c>
      <c r="D232" t="s">
        <v>39682</v>
      </c>
      <c r="E232" t="s">
        <v>44041</v>
      </c>
      <c r="F232" t="s">
        <v>44032</v>
      </c>
      <c r="H232">
        <v>128</v>
      </c>
      <c r="I232" t="s">
        <v>32374</v>
      </c>
      <c r="J232" t="s">
        <v>1419</v>
      </c>
      <c r="M232" t="s">
        <v>19926</v>
      </c>
      <c r="N232" t="s">
        <v>19926</v>
      </c>
      <c r="O232" t="s">
        <v>39683</v>
      </c>
      <c r="P232" t="s">
        <v>39684</v>
      </c>
      <c r="Q232" t="s">
        <v>39685</v>
      </c>
      <c r="R232" t="s">
        <v>39686</v>
      </c>
      <c r="S232" t="s">
        <v>39687</v>
      </c>
      <c r="T232">
        <v>7.3</v>
      </c>
      <c r="U232">
        <v>11825</v>
      </c>
      <c r="V232" s="12">
        <f>W232*1.07834771485832</f>
        <v>2156695.4297166402</v>
      </c>
      <c r="W232" s="3">
        <v>2000000</v>
      </c>
      <c r="X232" s="13">
        <f>Y232*1.07834771485832</f>
        <v>189762.23912219287</v>
      </c>
      <c r="Y232" s="3">
        <v>175975</v>
      </c>
      <c r="Z232" s="13">
        <f>AA232*1.07834771485832</f>
        <v>2188714.8084139284</v>
      </c>
      <c r="AA232" s="3">
        <v>2029693</v>
      </c>
      <c r="AB232">
        <v>37</v>
      </c>
    </row>
    <row r="233" spans="1:28" x14ac:dyDescent="0.2">
      <c r="A233" t="s">
        <v>27868</v>
      </c>
      <c r="B233" t="s">
        <v>27869</v>
      </c>
      <c r="C233">
        <v>2012</v>
      </c>
      <c r="D233" s="1">
        <v>41163</v>
      </c>
      <c r="E233" t="s">
        <v>44041</v>
      </c>
      <c r="F233" t="s">
        <v>44032</v>
      </c>
      <c r="G233" t="s">
        <v>44042</v>
      </c>
      <c r="H233">
        <v>95</v>
      </c>
      <c r="I233" t="s">
        <v>63</v>
      </c>
      <c r="J233" t="s">
        <v>26</v>
      </c>
      <c r="M233" t="s">
        <v>1408</v>
      </c>
      <c r="N233" t="s">
        <v>27870</v>
      </c>
      <c r="O233" t="s">
        <v>27871</v>
      </c>
      <c r="P233" t="s">
        <v>5267</v>
      </c>
      <c r="Q233" t="s">
        <v>27872</v>
      </c>
      <c r="R233" t="s">
        <v>27873</v>
      </c>
      <c r="S233" t="s">
        <v>27874</v>
      </c>
      <c r="T233">
        <v>6.3</v>
      </c>
      <c r="U233">
        <v>37643</v>
      </c>
      <c r="V233" s="12">
        <f>W233*1.12725506764114</f>
        <v>13527060.81169368</v>
      </c>
      <c r="W233" s="3">
        <v>12000000</v>
      </c>
      <c r="X233" s="13">
        <f>Y233*1.12725506764114</f>
        <v>74794.500993057271</v>
      </c>
      <c r="Y233" s="3">
        <v>66351</v>
      </c>
      <c r="Z233" s="13">
        <f>AA233*1.12725506764114</f>
        <v>2193924.6844168389</v>
      </c>
      <c r="AA233" s="3">
        <v>1946254</v>
      </c>
      <c r="AB233">
        <v>106</v>
      </c>
    </row>
    <row r="234" spans="1:28" x14ac:dyDescent="0.2">
      <c r="A234" t="s">
        <v>26284</v>
      </c>
      <c r="B234" t="s">
        <v>26285</v>
      </c>
      <c r="C234">
        <v>2011</v>
      </c>
      <c r="D234" t="s">
        <v>23087</v>
      </c>
      <c r="E234" t="s">
        <v>176</v>
      </c>
      <c r="F234" t="s">
        <v>44036</v>
      </c>
      <c r="G234" t="s">
        <v>44033</v>
      </c>
      <c r="H234">
        <v>92</v>
      </c>
      <c r="I234" t="s">
        <v>25</v>
      </c>
      <c r="J234" t="s">
        <v>26</v>
      </c>
      <c r="M234" t="s">
        <v>10322</v>
      </c>
      <c r="N234" t="s">
        <v>26286</v>
      </c>
      <c r="O234" t="s">
        <v>26287</v>
      </c>
      <c r="P234" t="s">
        <v>26288</v>
      </c>
      <c r="Q234" t="s">
        <v>26289</v>
      </c>
      <c r="R234" t="s">
        <v>26290</v>
      </c>
      <c r="S234" t="s">
        <v>26291</v>
      </c>
      <c r="T234">
        <v>7</v>
      </c>
      <c r="U234">
        <v>89685</v>
      </c>
      <c r="V234" s="12">
        <f>W234*1.1505830469594</f>
        <v>115058.30469594001</v>
      </c>
      <c r="W234" s="3">
        <v>100000</v>
      </c>
      <c r="X234" s="13">
        <f>Y234*1.1505830469594</f>
        <v>1520143.4181444775</v>
      </c>
      <c r="Y234" s="3">
        <v>1321194</v>
      </c>
      <c r="Z234" s="13">
        <f>AA234*1.1505830469594</f>
        <v>2230730.8515330865</v>
      </c>
      <c r="AA234" s="3">
        <v>1938783</v>
      </c>
      <c r="AB234">
        <v>290</v>
      </c>
    </row>
    <row r="235" spans="1:28" hidden="1" x14ac:dyDescent="0.2">
      <c r="A235" t="s">
        <v>5245</v>
      </c>
      <c r="B235" t="s">
        <v>5246</v>
      </c>
      <c r="C235">
        <v>2002</v>
      </c>
      <c r="D235" s="1">
        <v>37419</v>
      </c>
      <c r="E235" t="s">
        <v>176</v>
      </c>
      <c r="F235" t="s">
        <v>44046</v>
      </c>
      <c r="G235" t="s">
        <v>44055</v>
      </c>
      <c r="H235">
        <v>94</v>
      </c>
      <c r="I235" t="s">
        <v>3522</v>
      </c>
      <c r="J235" t="s">
        <v>26</v>
      </c>
      <c r="K235" t="s">
        <v>27</v>
      </c>
      <c r="L235" t="s">
        <v>307</v>
      </c>
      <c r="M235" t="s">
        <v>5247</v>
      </c>
      <c r="N235" t="s">
        <v>5247</v>
      </c>
      <c r="O235" t="s">
        <v>5248</v>
      </c>
      <c r="P235" t="s">
        <v>3362</v>
      </c>
      <c r="Q235" t="s">
        <v>5249</v>
      </c>
      <c r="R235" t="s">
        <v>5250</v>
      </c>
      <c r="S235" t="s">
        <v>5251</v>
      </c>
      <c r="T235">
        <v>6</v>
      </c>
      <c r="U235">
        <v>10503</v>
      </c>
      <c r="W235"/>
      <c r="X235"/>
      <c r="Y235"/>
      <c r="Z235"/>
      <c r="AA235">
        <v>2270658</v>
      </c>
      <c r="AB235">
        <v>127</v>
      </c>
    </row>
    <row r="236" spans="1:28" hidden="1" x14ac:dyDescent="0.2">
      <c r="A236" t="s">
        <v>10311</v>
      </c>
      <c r="B236" t="s">
        <v>10312</v>
      </c>
      <c r="C236">
        <v>2004</v>
      </c>
      <c r="D236" t="s">
        <v>9294</v>
      </c>
      <c r="E236" t="s">
        <v>44035</v>
      </c>
      <c r="F236" t="s">
        <v>44038</v>
      </c>
      <c r="G236" t="s">
        <v>44032</v>
      </c>
      <c r="H236">
        <v>90</v>
      </c>
      <c r="I236" t="s">
        <v>2470</v>
      </c>
      <c r="J236" t="s">
        <v>26</v>
      </c>
      <c r="M236" t="s">
        <v>10313</v>
      </c>
      <c r="N236" t="s">
        <v>10313</v>
      </c>
      <c r="O236" t="s">
        <v>10314</v>
      </c>
      <c r="P236" t="s">
        <v>10315</v>
      </c>
      <c r="Q236" t="s">
        <v>10316</v>
      </c>
      <c r="R236" t="s">
        <v>10317</v>
      </c>
      <c r="S236" t="s">
        <v>10318</v>
      </c>
      <c r="T236">
        <v>7.3</v>
      </c>
      <c r="U236">
        <v>19119</v>
      </c>
      <c r="V236" s="12">
        <f>W236*1.37009528851244</f>
        <v>2740190.5770248799</v>
      </c>
      <c r="W236" s="3">
        <v>2000000</v>
      </c>
      <c r="X236" s="13">
        <f>Y236*1.37009528851244</f>
        <v>165260.89370037051</v>
      </c>
      <c r="Y236" s="3">
        <v>120620</v>
      </c>
      <c r="Z236" s="13">
        <f>AA236*1.37009528851244</f>
        <v>2240182.5220539961</v>
      </c>
      <c r="AA236" s="3">
        <v>1635056</v>
      </c>
      <c r="AB236">
        <v>69</v>
      </c>
    </row>
    <row r="237" spans="1:28" x14ac:dyDescent="0.2">
      <c r="A237" t="s">
        <v>8331</v>
      </c>
      <c r="B237" t="s">
        <v>8332</v>
      </c>
      <c r="C237">
        <v>2004</v>
      </c>
      <c r="D237" t="s">
        <v>7923</v>
      </c>
      <c r="E237" t="s">
        <v>176</v>
      </c>
      <c r="F237" t="s">
        <v>44036</v>
      </c>
      <c r="H237">
        <v>97</v>
      </c>
      <c r="I237" t="s">
        <v>25</v>
      </c>
      <c r="J237" t="s">
        <v>26</v>
      </c>
      <c r="M237" t="s">
        <v>8333</v>
      </c>
      <c r="N237" t="s">
        <v>8334</v>
      </c>
      <c r="O237" t="s">
        <v>8335</v>
      </c>
      <c r="P237" t="s">
        <v>8336</v>
      </c>
      <c r="Q237" t="s">
        <v>8337</v>
      </c>
      <c r="R237" t="s">
        <v>8338</v>
      </c>
      <c r="S237" t="s">
        <v>8339</v>
      </c>
      <c r="T237">
        <v>6.7</v>
      </c>
      <c r="U237">
        <v>13089</v>
      </c>
      <c r="V237" s="12">
        <f>W237*1.37009528851244</f>
        <v>8905619.3753308598</v>
      </c>
      <c r="W237" s="3">
        <v>6500000</v>
      </c>
      <c r="X237" s="13">
        <f>Y237*1.37009528851244</f>
        <v>1411022.7749708835</v>
      </c>
      <c r="Y237" s="3">
        <v>1029872</v>
      </c>
      <c r="Z237" s="13">
        <f>AA237*1.37009528851244</f>
        <v>2253331.3265378498</v>
      </c>
      <c r="AA237" s="3">
        <v>1644653</v>
      </c>
      <c r="AB237">
        <v>137</v>
      </c>
    </row>
    <row r="238" spans="1:28" hidden="1" x14ac:dyDescent="0.2">
      <c r="A238" t="s">
        <v>5271</v>
      </c>
      <c r="B238" t="s">
        <v>5272</v>
      </c>
      <c r="C238">
        <v>2001</v>
      </c>
      <c r="D238" s="1">
        <v>36952</v>
      </c>
      <c r="E238" t="s">
        <v>3496</v>
      </c>
      <c r="F238" t="s">
        <v>44045</v>
      </c>
      <c r="G238" t="s">
        <v>44033</v>
      </c>
      <c r="H238">
        <v>119</v>
      </c>
      <c r="I238" t="s">
        <v>2213</v>
      </c>
      <c r="J238" t="s">
        <v>934</v>
      </c>
      <c r="M238" t="s">
        <v>5273</v>
      </c>
      <c r="N238" t="s">
        <v>5273</v>
      </c>
      <c r="O238" t="s">
        <v>5274</v>
      </c>
      <c r="P238" t="s">
        <v>5275</v>
      </c>
      <c r="Q238" t="s">
        <v>5276</v>
      </c>
      <c r="R238" t="s">
        <v>5277</v>
      </c>
      <c r="S238" t="s">
        <v>5278</v>
      </c>
      <c r="T238">
        <v>6.5</v>
      </c>
      <c r="U238">
        <v>16076</v>
      </c>
      <c r="W238"/>
      <c r="X238"/>
      <c r="Y238">
        <v>51420</v>
      </c>
      <c r="Z238"/>
      <c r="AA238">
        <v>318451</v>
      </c>
      <c r="AB238">
        <v>162</v>
      </c>
    </row>
    <row r="239" spans="1:28" x14ac:dyDescent="0.2">
      <c r="A239" t="s">
        <v>36165</v>
      </c>
      <c r="B239" t="s">
        <v>36166</v>
      </c>
      <c r="C239">
        <v>2015</v>
      </c>
      <c r="D239" s="1">
        <v>42437</v>
      </c>
      <c r="E239" t="s">
        <v>176</v>
      </c>
      <c r="F239" t="s">
        <v>44036</v>
      </c>
      <c r="G239" t="s">
        <v>44033</v>
      </c>
      <c r="H239">
        <v>101</v>
      </c>
      <c r="I239" t="s">
        <v>30145</v>
      </c>
      <c r="J239" t="s">
        <v>26</v>
      </c>
      <c r="M239" t="s">
        <v>28802</v>
      </c>
      <c r="N239" t="s">
        <v>36167</v>
      </c>
      <c r="O239" t="s">
        <v>36168</v>
      </c>
      <c r="P239" t="s">
        <v>24193</v>
      </c>
      <c r="Q239" t="s">
        <v>36169</v>
      </c>
      <c r="R239" t="s">
        <v>36170</v>
      </c>
      <c r="S239" t="s">
        <v>36171</v>
      </c>
      <c r="T239">
        <v>6.1</v>
      </c>
      <c r="U239">
        <v>26855</v>
      </c>
      <c r="V239" s="12">
        <f>W239*1.09195121025074</f>
        <v>17471219.364011839</v>
      </c>
      <c r="W239" s="3">
        <v>16000000</v>
      </c>
      <c r="X239" s="13">
        <f>Y239*1.09195121025074</f>
        <v>36316.11335051911</v>
      </c>
      <c r="Y239" s="3">
        <v>33258</v>
      </c>
      <c r="Z239" s="13">
        <f>AA239*1.09195121025074</f>
        <v>2276312.0675225798</v>
      </c>
      <c r="AA239" s="3">
        <v>2084628</v>
      </c>
      <c r="AB239">
        <v>142</v>
      </c>
    </row>
    <row r="240" spans="1:28" hidden="1" x14ac:dyDescent="0.2">
      <c r="A240" t="s">
        <v>5287</v>
      </c>
      <c r="B240" t="s">
        <v>5288</v>
      </c>
      <c r="C240">
        <v>2002</v>
      </c>
      <c r="D240" t="s">
        <v>4308</v>
      </c>
      <c r="E240" t="s">
        <v>176</v>
      </c>
      <c r="F240" t="s">
        <v>44045</v>
      </c>
      <c r="G240" t="s">
        <v>44036</v>
      </c>
      <c r="H240">
        <v>112</v>
      </c>
      <c r="I240" t="s">
        <v>2359</v>
      </c>
      <c r="J240" t="s">
        <v>308</v>
      </c>
      <c r="M240" t="s">
        <v>4606</v>
      </c>
      <c r="N240" t="s">
        <v>4606</v>
      </c>
      <c r="O240" t="s">
        <v>5289</v>
      </c>
      <c r="P240" t="s">
        <v>5290</v>
      </c>
      <c r="Q240" t="s">
        <v>5291</v>
      </c>
      <c r="R240" t="s">
        <v>5292</v>
      </c>
      <c r="S240" t="s">
        <v>5293</v>
      </c>
      <c r="T240">
        <v>7.9</v>
      </c>
      <c r="U240">
        <v>102798</v>
      </c>
      <c r="W240"/>
      <c r="X240"/>
      <c r="Y240">
        <v>9357911</v>
      </c>
      <c r="Z240"/>
      <c r="AA240">
        <v>64790996</v>
      </c>
      <c r="AB240">
        <v>272</v>
      </c>
    </row>
    <row r="241" spans="1:28" x14ac:dyDescent="0.2">
      <c r="A241" t="s">
        <v>43417</v>
      </c>
      <c r="B241" t="s">
        <v>43418</v>
      </c>
      <c r="C241">
        <v>2019</v>
      </c>
      <c r="D241" t="s">
        <v>43419</v>
      </c>
      <c r="E241" t="s">
        <v>3496</v>
      </c>
      <c r="H241">
        <v>115</v>
      </c>
      <c r="I241" t="s">
        <v>25</v>
      </c>
      <c r="J241" t="s">
        <v>26</v>
      </c>
      <c r="K241" t="s">
        <v>308</v>
      </c>
      <c r="M241" t="s">
        <v>3497</v>
      </c>
      <c r="N241" t="s">
        <v>3497</v>
      </c>
      <c r="O241" t="s">
        <v>43420</v>
      </c>
      <c r="P241" t="s">
        <v>23715</v>
      </c>
      <c r="Q241" t="s">
        <v>43421</v>
      </c>
      <c r="R241" t="s">
        <v>43422</v>
      </c>
      <c r="S241" t="s">
        <v>43423</v>
      </c>
      <c r="T241">
        <v>5.5</v>
      </c>
      <c r="U241">
        <v>10404</v>
      </c>
      <c r="V241" s="12">
        <f>W241*1.01233684194057</f>
        <v>3037010.52582171</v>
      </c>
      <c r="W241" s="3">
        <v>3000000</v>
      </c>
      <c r="X241" s="13">
        <f>Y241*1.01233684194057</f>
        <v>2199756.3283579196</v>
      </c>
      <c r="Y241" s="3">
        <v>2172949</v>
      </c>
      <c r="Z241" s="13">
        <f>AA241*1.01233684194057</f>
        <v>2324148.2301482093</v>
      </c>
      <c r="AA241" s="3">
        <v>2295825</v>
      </c>
      <c r="AB241">
        <v>311</v>
      </c>
    </row>
    <row r="242" spans="1:28" hidden="1" x14ac:dyDescent="0.2">
      <c r="A242" t="s">
        <v>26156</v>
      </c>
      <c r="B242" t="s">
        <v>26157</v>
      </c>
      <c r="C242">
        <v>2011</v>
      </c>
      <c r="D242" s="1">
        <v>41127</v>
      </c>
      <c r="E242" t="s">
        <v>176</v>
      </c>
      <c r="F242" t="s">
        <v>44049</v>
      </c>
      <c r="G242" t="s">
        <v>44036</v>
      </c>
      <c r="H242">
        <v>119</v>
      </c>
      <c r="I242" t="s">
        <v>1561</v>
      </c>
      <c r="J242" t="s">
        <v>26</v>
      </c>
      <c r="K242" t="s">
        <v>27</v>
      </c>
      <c r="L242" t="s">
        <v>75</v>
      </c>
      <c r="M242" t="s">
        <v>540</v>
      </c>
      <c r="N242" t="s">
        <v>26158</v>
      </c>
      <c r="O242" t="s">
        <v>26159</v>
      </c>
      <c r="P242" t="s">
        <v>12280</v>
      </c>
      <c r="Q242" t="s">
        <v>26160</v>
      </c>
      <c r="R242" t="s">
        <v>26161</v>
      </c>
      <c r="S242" t="s">
        <v>26162</v>
      </c>
      <c r="T242">
        <v>6.3</v>
      </c>
      <c r="U242">
        <v>11934</v>
      </c>
      <c r="V242" s="12">
        <f>W242*1.1505830469594</f>
        <v>17258745.704391003</v>
      </c>
      <c r="W242" s="3">
        <v>15000000</v>
      </c>
      <c r="X242" s="13">
        <f>Y242*1.1505830469594</f>
        <v>671313.43166369677</v>
      </c>
      <c r="Y242" s="3">
        <v>583455</v>
      </c>
      <c r="Z242" s="13">
        <f>AA242*1.1505830469594</f>
        <v>2349724.1502496279</v>
      </c>
      <c r="AA242" s="3">
        <v>2042203</v>
      </c>
      <c r="AB242">
        <v>81</v>
      </c>
    </row>
    <row r="243" spans="1:28" hidden="1" x14ac:dyDescent="0.2">
      <c r="A243" t="s">
        <v>10236</v>
      </c>
      <c r="B243" t="s">
        <v>10237</v>
      </c>
      <c r="C243">
        <v>2006</v>
      </c>
      <c r="D243" t="s">
        <v>10238</v>
      </c>
      <c r="E243" t="s">
        <v>44037</v>
      </c>
      <c r="F243" t="s">
        <v>44047</v>
      </c>
      <c r="G243" t="s">
        <v>44033</v>
      </c>
      <c r="H243">
        <v>105</v>
      </c>
      <c r="I243" t="s">
        <v>10239</v>
      </c>
      <c r="J243" t="s">
        <v>26</v>
      </c>
      <c r="K243" t="s">
        <v>27</v>
      </c>
      <c r="M243" t="s">
        <v>10240</v>
      </c>
      <c r="N243" t="s">
        <v>10241</v>
      </c>
      <c r="O243" t="s">
        <v>10242</v>
      </c>
      <c r="P243" t="s">
        <v>9512</v>
      </c>
      <c r="Q243" t="s">
        <v>10243</v>
      </c>
      <c r="R243" t="s">
        <v>10244</v>
      </c>
      <c r="S243" t="s">
        <v>10245</v>
      </c>
      <c r="T243">
        <v>6.7</v>
      </c>
      <c r="U243">
        <v>15522</v>
      </c>
      <c r="V243" s="12">
        <f>W243*1.28378472222222</f>
        <v>23108124.999999963</v>
      </c>
      <c r="W243" s="3">
        <v>18000000</v>
      </c>
      <c r="X243" s="13">
        <f>Y243*1.28378472222222</f>
        <v>90691.687916666517</v>
      </c>
      <c r="Y243" s="3">
        <v>70644</v>
      </c>
      <c r="Z243" s="13">
        <f>AA243*1.28378472222222</f>
        <v>2351056.5834722184</v>
      </c>
      <c r="AA243" s="3">
        <v>1831348</v>
      </c>
      <c r="AB243">
        <v>96</v>
      </c>
    </row>
    <row r="244" spans="1:28" hidden="1" x14ac:dyDescent="0.2">
      <c r="A244" t="s">
        <v>5314</v>
      </c>
      <c r="B244" t="s">
        <v>5315</v>
      </c>
      <c r="C244">
        <v>2002</v>
      </c>
      <c r="D244" t="s">
        <v>5316</v>
      </c>
      <c r="E244" t="s">
        <v>44041</v>
      </c>
      <c r="F244" t="s">
        <v>44032</v>
      </c>
      <c r="G244" t="s">
        <v>44042</v>
      </c>
      <c r="H244">
        <v>93</v>
      </c>
      <c r="I244" t="s">
        <v>433</v>
      </c>
      <c r="J244" t="s">
        <v>26</v>
      </c>
      <c r="M244" t="s">
        <v>5317</v>
      </c>
      <c r="N244" t="s">
        <v>5318</v>
      </c>
      <c r="O244" t="s">
        <v>5319</v>
      </c>
      <c r="P244" t="s">
        <v>5320</v>
      </c>
      <c r="Q244" t="s">
        <v>5321</v>
      </c>
      <c r="R244" t="s">
        <v>5322</v>
      </c>
      <c r="S244" t="s">
        <v>5323</v>
      </c>
      <c r="T244">
        <v>7.8</v>
      </c>
      <c r="U244">
        <v>12328</v>
      </c>
      <c r="W244"/>
      <c r="X244"/>
      <c r="Y244"/>
      <c r="Z244"/>
      <c r="AA244"/>
      <c r="AB244">
        <v>80</v>
      </c>
    </row>
    <row r="245" spans="1:28" x14ac:dyDescent="0.2">
      <c r="A245" t="s">
        <v>3944</v>
      </c>
      <c r="B245" t="s">
        <v>3945</v>
      </c>
      <c r="C245">
        <v>2001</v>
      </c>
      <c r="D245" t="s">
        <v>329</v>
      </c>
      <c r="E245" t="s">
        <v>3496</v>
      </c>
      <c r="F245" t="s">
        <v>44045</v>
      </c>
      <c r="H245">
        <v>100</v>
      </c>
      <c r="I245" t="s">
        <v>25</v>
      </c>
      <c r="J245" t="s">
        <v>26</v>
      </c>
      <c r="M245" t="s">
        <v>3946</v>
      </c>
      <c r="N245" t="s">
        <v>3947</v>
      </c>
      <c r="O245" t="s">
        <v>3948</v>
      </c>
      <c r="P245" t="s">
        <v>3949</v>
      </c>
      <c r="Q245" t="s">
        <v>3950</v>
      </c>
      <c r="R245" t="s">
        <v>3951</v>
      </c>
      <c r="S245" t="s">
        <v>3952</v>
      </c>
      <c r="T245">
        <v>6.4</v>
      </c>
      <c r="U245">
        <v>53110</v>
      </c>
      <c r="V245" s="12">
        <f>W245*1.46138339920949</f>
        <v>2192075.0988142351</v>
      </c>
      <c r="W245" s="3">
        <v>1500000</v>
      </c>
      <c r="X245" s="13">
        <f>Y245*1.46138339920949</f>
        <v>552660.12837944808</v>
      </c>
      <c r="Y245" s="3">
        <v>378176</v>
      </c>
      <c r="Z245" s="13">
        <f>AA245*1.46138339920949</f>
        <v>2356128.5378260934</v>
      </c>
      <c r="AA245" s="3">
        <v>1612259</v>
      </c>
      <c r="AB245">
        <v>566</v>
      </c>
    </row>
    <row r="246" spans="1:28" hidden="1" x14ac:dyDescent="0.2">
      <c r="A246" t="s">
        <v>940</v>
      </c>
      <c r="B246" t="s">
        <v>941</v>
      </c>
      <c r="C246">
        <v>2001</v>
      </c>
      <c r="D246" t="s">
        <v>942</v>
      </c>
      <c r="E246" t="s">
        <v>44043</v>
      </c>
      <c r="F246" t="s">
        <v>44032</v>
      </c>
      <c r="G246" t="s">
        <v>44053</v>
      </c>
      <c r="H246">
        <v>224</v>
      </c>
      <c r="I246" t="s">
        <v>943</v>
      </c>
      <c r="J246" t="s">
        <v>944</v>
      </c>
      <c r="M246" t="s">
        <v>945</v>
      </c>
      <c r="N246" t="s">
        <v>946</v>
      </c>
      <c r="O246" t="s">
        <v>947</v>
      </c>
      <c r="P246" t="s">
        <v>948</v>
      </c>
      <c r="Q246" t="s">
        <v>949</v>
      </c>
      <c r="R246" t="s">
        <v>950</v>
      </c>
      <c r="S246" t="s">
        <v>951</v>
      </c>
      <c r="T246">
        <v>8.1</v>
      </c>
      <c r="U246">
        <v>102618</v>
      </c>
      <c r="V246" s="12">
        <f>W246*1.46138339920949</f>
        <v>8768300.3952569403</v>
      </c>
      <c r="W246" s="3">
        <v>6000000</v>
      </c>
      <c r="X246" s="13">
        <f>Y246*1.46138339920949</f>
        <v>1328460.3493675925</v>
      </c>
      <c r="Y246" s="3">
        <v>909043</v>
      </c>
      <c r="Z246" s="13">
        <f>AA246*1.46138339920949</f>
        <v>2520602.8552569235</v>
      </c>
      <c r="AA246" s="3">
        <v>1724806</v>
      </c>
      <c r="AB246">
        <v>286</v>
      </c>
    </row>
    <row r="247" spans="1:28" x14ac:dyDescent="0.2">
      <c r="A247" t="s">
        <v>31276</v>
      </c>
      <c r="B247" t="s">
        <v>31277</v>
      </c>
      <c r="C247">
        <v>2012</v>
      </c>
      <c r="D247" s="1">
        <v>41368</v>
      </c>
      <c r="E247" t="s">
        <v>1045</v>
      </c>
      <c r="H247">
        <v>81</v>
      </c>
      <c r="I247" t="s">
        <v>25</v>
      </c>
      <c r="J247" t="s">
        <v>26</v>
      </c>
      <c r="M247" t="s">
        <v>31278</v>
      </c>
      <c r="N247" t="s">
        <v>31279</v>
      </c>
      <c r="O247" t="s">
        <v>31280</v>
      </c>
      <c r="P247" t="s">
        <v>31281</v>
      </c>
      <c r="Q247" t="s">
        <v>31282</v>
      </c>
      <c r="R247" t="s">
        <v>31283</v>
      </c>
      <c r="S247" t="s">
        <v>31284</v>
      </c>
      <c r="T247">
        <v>6.8</v>
      </c>
      <c r="U247">
        <v>11448</v>
      </c>
      <c r="V247" s="12">
        <f>W247*1.12725506764114</f>
        <v>1127255.06764114</v>
      </c>
      <c r="W247" s="3">
        <v>1000000</v>
      </c>
      <c r="X247" s="13">
        <f>Y247*1.12725506764114</f>
        <v>2554435.5093643549</v>
      </c>
      <c r="Y247" s="3">
        <v>2266067</v>
      </c>
      <c r="Z247" s="13">
        <f>AA247*1.12725506764114</f>
        <v>2554435.5093643549</v>
      </c>
      <c r="AA247" s="3">
        <v>2266067</v>
      </c>
      <c r="AB247">
        <v>31</v>
      </c>
    </row>
    <row r="248" spans="1:28" x14ac:dyDescent="0.2">
      <c r="A248" t="s">
        <v>15722</v>
      </c>
      <c r="B248" t="s">
        <v>15723</v>
      </c>
      <c r="C248">
        <v>2008</v>
      </c>
      <c r="D248" s="1">
        <v>39731</v>
      </c>
      <c r="E248" t="s">
        <v>16512</v>
      </c>
      <c r="F248" t="s">
        <v>44031</v>
      </c>
      <c r="G248" t="s">
        <v>44045</v>
      </c>
      <c r="H248">
        <v>111</v>
      </c>
      <c r="I248" t="s">
        <v>495</v>
      </c>
      <c r="J248" t="s">
        <v>26</v>
      </c>
      <c r="M248" t="s">
        <v>15724</v>
      </c>
      <c r="N248" t="s">
        <v>15725</v>
      </c>
      <c r="O248" t="s">
        <v>15726</v>
      </c>
      <c r="P248" t="s">
        <v>15727</v>
      </c>
      <c r="Q248" t="s">
        <v>15728</v>
      </c>
      <c r="R248" t="s">
        <v>15729</v>
      </c>
      <c r="S248" t="s">
        <v>15730</v>
      </c>
      <c r="T248">
        <v>5.2</v>
      </c>
      <c r="U248">
        <v>25447</v>
      </c>
      <c r="V248" s="12">
        <f>W248*1.20207800169993</f>
        <v>30051950.04249825</v>
      </c>
      <c r="W248" s="3">
        <v>25000000</v>
      </c>
      <c r="X248" s="13">
        <f>Y248*1.20207800169993</f>
        <v>8198.1719715935214</v>
      </c>
      <c r="Y248" s="3">
        <v>6820</v>
      </c>
      <c r="Z248" s="13">
        <f>AA248*1.20207800169993</f>
        <v>2561696.7400686475</v>
      </c>
      <c r="AA248" s="3">
        <v>2131057</v>
      </c>
      <c r="AB248">
        <v>166</v>
      </c>
    </row>
    <row r="249" spans="1:28" x14ac:dyDescent="0.2">
      <c r="A249" t="s">
        <v>22489</v>
      </c>
      <c r="B249" t="s">
        <v>22490</v>
      </c>
      <c r="C249">
        <v>2010</v>
      </c>
      <c r="D249" t="s">
        <v>19066</v>
      </c>
      <c r="E249" t="s">
        <v>1045</v>
      </c>
      <c r="F249" t="s">
        <v>44044</v>
      </c>
      <c r="G249" t="s">
        <v>44032</v>
      </c>
      <c r="H249">
        <v>108</v>
      </c>
      <c r="I249" t="s">
        <v>25</v>
      </c>
      <c r="J249" t="s">
        <v>26</v>
      </c>
      <c r="M249" t="s">
        <v>22491</v>
      </c>
      <c r="N249" t="s">
        <v>22492</v>
      </c>
      <c r="O249" t="s">
        <v>22493</v>
      </c>
      <c r="P249" t="s">
        <v>1143</v>
      </c>
      <c r="Q249" t="s">
        <v>22494</v>
      </c>
      <c r="R249" t="s">
        <v>22495</v>
      </c>
      <c r="S249" t="s">
        <v>22496</v>
      </c>
      <c r="T249">
        <v>6</v>
      </c>
      <c r="U249">
        <v>18788</v>
      </c>
      <c r="V249" s="12">
        <f>W249*1.18690152988223</f>
        <v>14242818.35858676</v>
      </c>
      <c r="W249" s="3">
        <v>12000000</v>
      </c>
      <c r="X249" s="13">
        <f>Y249*1.18690152988223</f>
        <v>121706.06977565376</v>
      </c>
      <c r="Y249" s="3">
        <v>102541</v>
      </c>
      <c r="Z249" s="13">
        <f>AA249*1.18690152988223</f>
        <v>2575337.7526369328</v>
      </c>
      <c r="AA249" s="3">
        <v>2169799</v>
      </c>
      <c r="AB249">
        <v>65</v>
      </c>
    </row>
    <row r="250" spans="1:28" x14ac:dyDescent="0.2">
      <c r="A250" t="s">
        <v>19110</v>
      </c>
      <c r="B250" t="s">
        <v>19111</v>
      </c>
      <c r="C250">
        <v>2008</v>
      </c>
      <c r="D250" t="s">
        <v>19112</v>
      </c>
      <c r="E250" t="s">
        <v>176</v>
      </c>
      <c r="F250" t="s">
        <v>44045</v>
      </c>
      <c r="G250" t="s">
        <v>44042</v>
      </c>
      <c r="H250">
        <v>88</v>
      </c>
      <c r="I250" t="s">
        <v>495</v>
      </c>
      <c r="J250" t="s">
        <v>26</v>
      </c>
      <c r="M250" t="s">
        <v>4948</v>
      </c>
      <c r="N250" t="s">
        <v>19113</v>
      </c>
      <c r="O250" t="s">
        <v>19114</v>
      </c>
      <c r="P250" t="s">
        <v>11031</v>
      </c>
      <c r="Q250" t="s">
        <v>19115</v>
      </c>
      <c r="R250" t="s">
        <v>19116</v>
      </c>
      <c r="S250" t="s">
        <v>19117</v>
      </c>
      <c r="T250">
        <v>5.4</v>
      </c>
      <c r="U250">
        <v>11140</v>
      </c>
      <c r="V250" s="12">
        <f>W250*1.20207800169993</f>
        <v>18031170.025498949</v>
      </c>
      <c r="W250" s="3">
        <v>15000000</v>
      </c>
      <c r="X250" s="13">
        <f>Y250*1.20207800169993</f>
        <v>179744.31943818711</v>
      </c>
      <c r="Y250" s="3">
        <v>149528</v>
      </c>
      <c r="Z250" s="13">
        <f>AA250*1.20207800169993</f>
        <v>2576059.1680329582</v>
      </c>
      <c r="AA250" s="3">
        <v>2143005</v>
      </c>
      <c r="AB250">
        <v>79</v>
      </c>
    </row>
    <row r="251" spans="1:28" x14ac:dyDescent="0.2">
      <c r="A251" t="s">
        <v>31005</v>
      </c>
      <c r="B251" t="s">
        <v>31006</v>
      </c>
      <c r="C251">
        <v>2014</v>
      </c>
      <c r="D251" t="s">
        <v>28947</v>
      </c>
      <c r="E251" t="s">
        <v>1045</v>
      </c>
      <c r="F251" t="s">
        <v>44032</v>
      </c>
      <c r="G251" t="s">
        <v>44036</v>
      </c>
      <c r="H251">
        <v>99</v>
      </c>
      <c r="I251" t="s">
        <v>25</v>
      </c>
      <c r="J251" t="s">
        <v>26</v>
      </c>
      <c r="M251" t="s">
        <v>28649</v>
      </c>
      <c r="N251" t="s">
        <v>31007</v>
      </c>
      <c r="O251" t="s">
        <v>31008</v>
      </c>
      <c r="P251" t="s">
        <v>31009</v>
      </c>
      <c r="Q251" t="s">
        <v>31010</v>
      </c>
      <c r="R251" t="s">
        <v>31011</v>
      </c>
      <c r="S251" t="s">
        <v>31012</v>
      </c>
      <c r="T251">
        <v>6.4</v>
      </c>
      <c r="U251">
        <v>41259</v>
      </c>
      <c r="V251" s="12">
        <f>W251*1.09324733035956</f>
        <v>5466236.6517978003</v>
      </c>
      <c r="W251" s="3">
        <v>5000000</v>
      </c>
      <c r="X251" s="13">
        <f>Y251*1.09324733035956</f>
        <v>1166474.1297943736</v>
      </c>
      <c r="Y251" s="3">
        <v>1066981</v>
      </c>
      <c r="Z251" s="13">
        <f>AA251*1.09324733035956</f>
        <v>2601003.7590142684</v>
      </c>
      <c r="AA251" s="3">
        <v>2379154</v>
      </c>
      <c r="AB251">
        <v>66</v>
      </c>
    </row>
    <row r="252" spans="1:28" hidden="1" x14ac:dyDescent="0.2">
      <c r="A252" t="s">
        <v>23317</v>
      </c>
      <c r="B252" t="s">
        <v>23318</v>
      </c>
      <c r="C252">
        <v>2009</v>
      </c>
      <c r="D252" s="1">
        <v>40057</v>
      </c>
      <c r="E252" t="s">
        <v>1045</v>
      </c>
      <c r="F252" t="s">
        <v>44046</v>
      </c>
      <c r="H252">
        <v>92</v>
      </c>
      <c r="I252" t="s">
        <v>4778</v>
      </c>
      <c r="J252" t="s">
        <v>4779</v>
      </c>
      <c r="M252" t="s">
        <v>23319</v>
      </c>
      <c r="N252" t="s">
        <v>23320</v>
      </c>
      <c r="O252" t="s">
        <v>23321</v>
      </c>
      <c r="P252" t="s">
        <v>23322</v>
      </c>
      <c r="Q252" t="s">
        <v>23323</v>
      </c>
      <c r="R252" t="s">
        <v>23324</v>
      </c>
      <c r="S252" t="s">
        <v>23325</v>
      </c>
      <c r="T252">
        <v>6.3</v>
      </c>
      <c r="U252">
        <v>63289</v>
      </c>
      <c r="V252" s="12">
        <f>W252*1.20636999678377</f>
        <v>965095.99742701603</v>
      </c>
      <c r="W252" s="3">
        <v>800000</v>
      </c>
      <c r="X252" s="13">
        <f>Y252*1.20636999678377</f>
        <v>56388.146389666974</v>
      </c>
      <c r="Y252" s="3">
        <v>46742</v>
      </c>
      <c r="Z252" s="13">
        <f>AA252*1.20636999678377</f>
        <v>2613958.8899210826</v>
      </c>
      <c r="AA252" s="3">
        <v>2166797</v>
      </c>
      <c r="AB252">
        <v>216</v>
      </c>
    </row>
    <row r="253" spans="1:28" x14ac:dyDescent="0.2">
      <c r="A253" t="s">
        <v>8714</v>
      </c>
      <c r="B253" t="s">
        <v>8715</v>
      </c>
      <c r="C253">
        <v>2004</v>
      </c>
      <c r="D253" t="s">
        <v>8220</v>
      </c>
      <c r="E253" t="s">
        <v>1045</v>
      </c>
      <c r="H253">
        <v>89</v>
      </c>
      <c r="I253" t="s">
        <v>25</v>
      </c>
      <c r="J253" t="s">
        <v>26</v>
      </c>
      <c r="M253" t="s">
        <v>1017</v>
      </c>
      <c r="N253" t="s">
        <v>1017</v>
      </c>
      <c r="O253" t="s">
        <v>8716</v>
      </c>
      <c r="P253" t="s">
        <v>8717</v>
      </c>
      <c r="Q253" t="s">
        <v>8718</v>
      </c>
      <c r="R253" t="s">
        <v>8719</v>
      </c>
      <c r="S253" t="s">
        <v>8720</v>
      </c>
      <c r="T253">
        <v>5.0999999999999996</v>
      </c>
      <c r="U253">
        <v>12098</v>
      </c>
      <c r="V253" s="12">
        <f>W253*1.37009528851244</f>
        <v>20551429.3276866</v>
      </c>
      <c r="W253" s="3">
        <v>15000000</v>
      </c>
      <c r="X253" s="13">
        <f>Y253*1.37009528851244</f>
        <v>1835472.8149708835</v>
      </c>
      <c r="Y253" s="3">
        <v>1339668</v>
      </c>
      <c r="Z253" s="13">
        <f>AA253*1.37009528851244</f>
        <v>2622589.8180307033</v>
      </c>
      <c r="AA253" s="3">
        <v>1914166</v>
      </c>
      <c r="AB253">
        <v>107</v>
      </c>
    </row>
    <row r="254" spans="1:28" hidden="1" x14ac:dyDescent="0.2">
      <c r="A254" t="s">
        <v>5392</v>
      </c>
      <c r="B254" t="s">
        <v>5393</v>
      </c>
      <c r="C254">
        <v>2001</v>
      </c>
      <c r="D254" t="s">
        <v>5394</v>
      </c>
      <c r="E254" t="s">
        <v>1045</v>
      </c>
      <c r="F254" t="s">
        <v>44032</v>
      </c>
      <c r="G254" t="s">
        <v>44046</v>
      </c>
      <c r="H254">
        <v>84</v>
      </c>
      <c r="I254" t="s">
        <v>2213</v>
      </c>
      <c r="J254" t="s">
        <v>934</v>
      </c>
      <c r="M254" t="s">
        <v>5396</v>
      </c>
      <c r="N254" t="s">
        <v>5397</v>
      </c>
      <c r="O254" t="s">
        <v>5398</v>
      </c>
      <c r="P254" t="s">
        <v>5399</v>
      </c>
      <c r="Q254" t="s">
        <v>5400</v>
      </c>
      <c r="R254" t="s">
        <v>5401</v>
      </c>
      <c r="S254" t="s">
        <v>5402</v>
      </c>
      <c r="T254">
        <v>6.6</v>
      </c>
      <c r="U254">
        <v>14838</v>
      </c>
      <c r="W254" t="s">
        <v>5403</v>
      </c>
      <c r="X254"/>
      <c r="Y254"/>
      <c r="Z254"/>
      <c r="AA254">
        <v>15678</v>
      </c>
      <c r="AB254">
        <v>119</v>
      </c>
    </row>
    <row r="255" spans="1:28" x14ac:dyDescent="0.2">
      <c r="A255" t="s">
        <v>36586</v>
      </c>
      <c r="B255" t="s">
        <v>36587</v>
      </c>
      <c r="C255">
        <v>2014</v>
      </c>
      <c r="D255" s="1">
        <v>42190</v>
      </c>
      <c r="E255" t="s">
        <v>176</v>
      </c>
      <c r="H255">
        <v>102</v>
      </c>
      <c r="I255" t="s">
        <v>25</v>
      </c>
      <c r="J255" t="s">
        <v>26</v>
      </c>
      <c r="K255" t="s">
        <v>308</v>
      </c>
      <c r="M255" t="s">
        <v>21395</v>
      </c>
      <c r="N255" t="s">
        <v>36588</v>
      </c>
      <c r="O255" t="s">
        <v>36589</v>
      </c>
      <c r="P255" t="s">
        <v>4801</v>
      </c>
      <c r="Q255" t="s">
        <v>36590</v>
      </c>
      <c r="R255" t="s">
        <v>36591</v>
      </c>
      <c r="S255" t="s">
        <v>36592</v>
      </c>
      <c r="T255">
        <v>6.4</v>
      </c>
      <c r="U255">
        <v>34806</v>
      </c>
      <c r="V255" s="12">
        <f>W255*1.09324733035956</f>
        <v>7652731.3125169203</v>
      </c>
      <c r="W255" s="3">
        <v>7000000</v>
      </c>
      <c r="X255" s="13">
        <f>Y255*1.09324733035956</f>
        <v>2133773.9014598606</v>
      </c>
      <c r="Y255" s="3">
        <v>1951776</v>
      </c>
      <c r="Z255" s="13">
        <f>AA255*1.09324733035956</f>
        <v>2660800.014995615</v>
      </c>
      <c r="AA255" s="3">
        <v>2433850</v>
      </c>
      <c r="AB255">
        <v>172</v>
      </c>
    </row>
    <row r="256" spans="1:28" hidden="1" x14ac:dyDescent="0.2">
      <c r="A256" t="s">
        <v>5411</v>
      </c>
      <c r="B256" t="s">
        <v>5412</v>
      </c>
      <c r="C256">
        <v>2002</v>
      </c>
      <c r="D256" t="s">
        <v>2965</v>
      </c>
      <c r="E256" t="s">
        <v>44041</v>
      </c>
      <c r="F256" t="s">
        <v>44032</v>
      </c>
      <c r="G256" t="s">
        <v>44045</v>
      </c>
      <c r="H256">
        <v>97</v>
      </c>
      <c r="I256" t="s">
        <v>817</v>
      </c>
      <c r="J256" t="s">
        <v>27</v>
      </c>
      <c r="K256" t="s">
        <v>308</v>
      </c>
      <c r="L256" t="s">
        <v>64</v>
      </c>
      <c r="M256" t="s">
        <v>5413</v>
      </c>
      <c r="N256" t="s">
        <v>5413</v>
      </c>
      <c r="O256" t="s">
        <v>5414</v>
      </c>
      <c r="P256" t="s">
        <v>2143</v>
      </c>
      <c r="Q256" t="s">
        <v>5415</v>
      </c>
      <c r="R256" t="s">
        <v>5416</v>
      </c>
      <c r="S256" t="s">
        <v>5417</v>
      </c>
      <c r="T256">
        <v>7.4</v>
      </c>
      <c r="U256">
        <v>116690</v>
      </c>
      <c r="W256"/>
      <c r="X256"/>
      <c r="Y256">
        <v>792200</v>
      </c>
      <c r="Z256"/>
      <c r="AA256">
        <v>6479328</v>
      </c>
      <c r="AB256">
        <v>724</v>
      </c>
    </row>
    <row r="257" spans="1:28" x14ac:dyDescent="0.2">
      <c r="A257" t="s">
        <v>41601</v>
      </c>
      <c r="B257" t="s">
        <v>41602</v>
      </c>
      <c r="C257">
        <v>2018</v>
      </c>
      <c r="D257" t="s">
        <v>41603</v>
      </c>
      <c r="E257" t="s">
        <v>16512</v>
      </c>
      <c r="F257" t="s">
        <v>44038</v>
      </c>
      <c r="G257" t="s">
        <v>44044</v>
      </c>
      <c r="H257">
        <v>108</v>
      </c>
      <c r="I257" t="s">
        <v>433</v>
      </c>
      <c r="J257" t="s">
        <v>26</v>
      </c>
      <c r="K257" t="s">
        <v>64</v>
      </c>
      <c r="M257" t="s">
        <v>41604</v>
      </c>
      <c r="N257" t="s">
        <v>41604</v>
      </c>
      <c r="O257" t="s">
        <v>41605</v>
      </c>
      <c r="P257" t="s">
        <v>41606</v>
      </c>
      <c r="Q257" t="s">
        <v>41607</v>
      </c>
      <c r="R257" t="s">
        <v>41608</v>
      </c>
      <c r="S257" t="s">
        <v>41609</v>
      </c>
      <c r="T257">
        <v>5.9</v>
      </c>
      <c r="U257">
        <v>13984</v>
      </c>
      <c r="V257" s="12">
        <f>W257*1.03068014830331</f>
        <v>7214761.038123169</v>
      </c>
      <c r="W257" s="3">
        <v>7000000</v>
      </c>
      <c r="X257" s="13">
        <f>Y257*1.03068014830331</f>
        <v>2066660.0539291955</v>
      </c>
      <c r="Y257" s="3">
        <v>2005142</v>
      </c>
      <c r="Z257" s="13">
        <f>AA257*1.03068014830331</f>
        <v>2664295.8152022762</v>
      </c>
      <c r="AA257" s="3">
        <v>2584988</v>
      </c>
      <c r="AB257">
        <v>200</v>
      </c>
    </row>
    <row r="258" spans="1:28" hidden="1" x14ac:dyDescent="0.2">
      <c r="A258" t="s">
        <v>5428</v>
      </c>
      <c r="B258" t="s">
        <v>5429</v>
      </c>
      <c r="C258">
        <v>2001</v>
      </c>
      <c r="D258" s="1">
        <v>38359</v>
      </c>
      <c r="E258" t="s">
        <v>44037</v>
      </c>
      <c r="F258" t="s">
        <v>44032</v>
      </c>
      <c r="G258" t="s">
        <v>44034</v>
      </c>
      <c r="H258">
        <v>87</v>
      </c>
      <c r="I258" t="s">
        <v>2213</v>
      </c>
      <c r="J258" t="s">
        <v>934</v>
      </c>
      <c r="K258" t="s">
        <v>26</v>
      </c>
      <c r="M258" t="s">
        <v>5430</v>
      </c>
      <c r="N258" t="s">
        <v>5431</v>
      </c>
      <c r="O258" t="s">
        <v>5432</v>
      </c>
      <c r="P258" t="s">
        <v>5433</v>
      </c>
      <c r="Q258" t="s">
        <v>5434</v>
      </c>
      <c r="R258" t="s">
        <v>5435</v>
      </c>
      <c r="S258" t="s">
        <v>5436</v>
      </c>
      <c r="T258">
        <v>7.9</v>
      </c>
      <c r="U258">
        <v>22474</v>
      </c>
      <c r="W258"/>
      <c r="X258"/>
      <c r="Y258">
        <v>262891</v>
      </c>
      <c r="Z258"/>
      <c r="AA258">
        <v>262891</v>
      </c>
      <c r="AB258">
        <v>74</v>
      </c>
    </row>
    <row r="259" spans="1:28" hidden="1" x14ac:dyDescent="0.2">
      <c r="A259" t="s">
        <v>5437</v>
      </c>
      <c r="B259" t="s">
        <v>5438</v>
      </c>
      <c r="C259">
        <v>2001</v>
      </c>
      <c r="D259" s="1">
        <v>37081</v>
      </c>
      <c r="E259" t="s">
        <v>16512</v>
      </c>
      <c r="F259" t="s">
        <v>44032</v>
      </c>
      <c r="G259" t="s">
        <v>44042</v>
      </c>
      <c r="H259">
        <v>187</v>
      </c>
      <c r="I259" t="s">
        <v>943</v>
      </c>
      <c r="J259" t="s">
        <v>944</v>
      </c>
      <c r="M259" t="s">
        <v>5439</v>
      </c>
      <c r="N259" t="s">
        <v>5440</v>
      </c>
      <c r="O259" t="s">
        <v>5441</v>
      </c>
      <c r="P259" t="s">
        <v>5442</v>
      </c>
      <c r="Q259" t="s">
        <v>5443</v>
      </c>
      <c r="R259" t="s">
        <v>5444</v>
      </c>
      <c r="S259" t="s">
        <v>5445</v>
      </c>
      <c r="T259">
        <v>7.8</v>
      </c>
      <c r="U259">
        <v>13859</v>
      </c>
      <c r="W259"/>
      <c r="X259"/>
      <c r="Y259"/>
      <c r="Z259"/>
      <c r="AA259"/>
      <c r="AB259">
        <v>18</v>
      </c>
    </row>
    <row r="260" spans="1:28" x14ac:dyDescent="0.2">
      <c r="A260" t="s">
        <v>33329</v>
      </c>
      <c r="B260" t="s">
        <v>33330</v>
      </c>
      <c r="C260">
        <v>2013</v>
      </c>
      <c r="D260" s="1">
        <v>41892</v>
      </c>
      <c r="E260" t="s">
        <v>44041</v>
      </c>
      <c r="F260" t="s">
        <v>44032</v>
      </c>
      <c r="H260">
        <v>117</v>
      </c>
      <c r="I260" t="s">
        <v>25</v>
      </c>
      <c r="J260" t="s">
        <v>26</v>
      </c>
      <c r="M260" t="s">
        <v>5796</v>
      </c>
      <c r="N260" t="s">
        <v>33331</v>
      </c>
      <c r="O260" t="s">
        <v>33332</v>
      </c>
      <c r="P260" t="s">
        <v>1391</v>
      </c>
      <c r="Q260" t="s">
        <v>33333</v>
      </c>
      <c r="R260" t="s">
        <v>33334</v>
      </c>
      <c r="S260" t="s">
        <v>33335</v>
      </c>
      <c r="T260">
        <v>6.9</v>
      </c>
      <c r="U260">
        <v>44806</v>
      </c>
      <c r="V260" s="12">
        <f>W260*1.11098185502045</f>
        <v>4443927.4200817998</v>
      </c>
      <c r="W260" s="3">
        <v>4000000</v>
      </c>
      <c r="X260" s="13">
        <f>Y260*1.11098185502045</f>
        <v>414812.85011826054</v>
      </c>
      <c r="Y260" s="3">
        <v>373375</v>
      </c>
      <c r="Z260" s="13">
        <f>AA260*1.11098185502045</f>
        <v>2701289.0545164882</v>
      </c>
      <c r="AA260" s="3">
        <v>2431443</v>
      </c>
      <c r="AB260">
        <v>146</v>
      </c>
    </row>
    <row r="261" spans="1:28" hidden="1" x14ac:dyDescent="0.2">
      <c r="A261" t="s">
        <v>5454</v>
      </c>
      <c r="B261" t="s">
        <v>5455</v>
      </c>
      <c r="C261">
        <v>2002</v>
      </c>
      <c r="D261" t="s">
        <v>1158</v>
      </c>
      <c r="E261" t="s">
        <v>44056</v>
      </c>
      <c r="F261" t="s">
        <v>44042</v>
      </c>
      <c r="H261">
        <v>92</v>
      </c>
      <c r="I261" t="s">
        <v>817</v>
      </c>
      <c r="J261" t="s">
        <v>27</v>
      </c>
      <c r="M261" t="s">
        <v>5456</v>
      </c>
      <c r="N261" t="s">
        <v>5457</v>
      </c>
      <c r="O261" t="s">
        <v>5458</v>
      </c>
      <c r="P261" t="s">
        <v>2042</v>
      </c>
      <c r="Q261" t="s">
        <v>5459</v>
      </c>
      <c r="R261" t="s">
        <v>5460</v>
      </c>
      <c r="S261" t="s">
        <v>5461</v>
      </c>
      <c r="T261">
        <v>7.2</v>
      </c>
      <c r="U261">
        <v>18220</v>
      </c>
      <c r="W261"/>
      <c r="X261"/>
      <c r="Y261">
        <v>1011102</v>
      </c>
      <c r="Z261"/>
      <c r="AA261">
        <v>5324097</v>
      </c>
      <c r="AB261">
        <v>84</v>
      </c>
    </row>
    <row r="262" spans="1:28" hidden="1" x14ac:dyDescent="0.2">
      <c r="A262" t="s">
        <v>5462</v>
      </c>
      <c r="B262" t="s">
        <v>5463</v>
      </c>
      <c r="C262">
        <v>2001</v>
      </c>
      <c r="D262" s="1">
        <v>37172</v>
      </c>
      <c r="E262" t="s">
        <v>1045</v>
      </c>
      <c r="F262" t="s">
        <v>44032</v>
      </c>
      <c r="G262" t="s">
        <v>44036</v>
      </c>
      <c r="H262">
        <v>183</v>
      </c>
      <c r="I262" t="s">
        <v>943</v>
      </c>
      <c r="J262" t="s">
        <v>944</v>
      </c>
      <c r="M262" t="s">
        <v>5464</v>
      </c>
      <c r="N262" t="s">
        <v>5465</v>
      </c>
      <c r="O262" t="s">
        <v>5466</v>
      </c>
      <c r="P262" t="s">
        <v>948</v>
      </c>
      <c r="Q262" t="s">
        <v>5467</v>
      </c>
      <c r="R262" t="s">
        <v>5468</v>
      </c>
      <c r="S262" t="s">
        <v>5469</v>
      </c>
      <c r="T262">
        <v>8.1</v>
      </c>
      <c r="U262">
        <v>65502</v>
      </c>
      <c r="W262" t="s">
        <v>2601</v>
      </c>
      <c r="X262"/>
      <c r="Y262"/>
      <c r="Z262"/>
      <c r="AA262">
        <v>316221</v>
      </c>
      <c r="AB262">
        <v>119</v>
      </c>
    </row>
    <row r="263" spans="1:28" x14ac:dyDescent="0.2">
      <c r="A263" t="s">
        <v>21537</v>
      </c>
      <c r="B263" t="s">
        <v>21538</v>
      </c>
      <c r="C263">
        <v>2008</v>
      </c>
      <c r="D263" s="1">
        <v>40822</v>
      </c>
      <c r="E263" t="s">
        <v>16512</v>
      </c>
      <c r="F263" t="s">
        <v>44051</v>
      </c>
      <c r="G263" t="s">
        <v>44044</v>
      </c>
      <c r="H263">
        <v>92</v>
      </c>
      <c r="I263" t="s">
        <v>21539</v>
      </c>
      <c r="J263" t="s">
        <v>26</v>
      </c>
      <c r="K263" t="s">
        <v>308</v>
      </c>
      <c r="M263" t="s">
        <v>10575</v>
      </c>
      <c r="N263" t="s">
        <v>21540</v>
      </c>
      <c r="O263" t="s">
        <v>21541</v>
      </c>
      <c r="P263" t="s">
        <v>21542</v>
      </c>
      <c r="Q263" t="s">
        <v>21543</v>
      </c>
      <c r="R263" t="s">
        <v>21544</v>
      </c>
      <c r="S263" t="s">
        <v>21545</v>
      </c>
      <c r="T263">
        <v>7.1</v>
      </c>
      <c r="U263">
        <v>117576</v>
      </c>
      <c r="V263" s="12">
        <f>W263*1.20207800169993</f>
        <v>276477.94039098389</v>
      </c>
      <c r="W263" s="3">
        <v>230000</v>
      </c>
      <c r="X263" s="13">
        <f>Y263*1.20207800169993</f>
        <v>126192.94654045695</v>
      </c>
      <c r="Y263" s="3">
        <v>104979</v>
      </c>
      <c r="Z263" s="13">
        <f>AA263*1.20207800169993</f>
        <v>2717552.1633790522</v>
      </c>
      <c r="AA263" s="3">
        <v>2260712</v>
      </c>
      <c r="AB263">
        <v>196</v>
      </c>
    </row>
    <row r="264" spans="1:28" hidden="1" x14ac:dyDescent="0.2">
      <c r="A264" t="s">
        <v>5479</v>
      </c>
      <c r="B264" t="s">
        <v>5480</v>
      </c>
      <c r="C264">
        <v>2001</v>
      </c>
      <c r="D264" t="s">
        <v>3780</v>
      </c>
      <c r="E264" t="s">
        <v>1045</v>
      </c>
      <c r="F264" t="s">
        <v>44032</v>
      </c>
      <c r="H264">
        <v>123</v>
      </c>
      <c r="I264" t="s">
        <v>5481</v>
      </c>
      <c r="J264" t="s">
        <v>308</v>
      </c>
      <c r="M264" t="s">
        <v>5482</v>
      </c>
      <c r="N264" t="s">
        <v>5483</v>
      </c>
      <c r="O264" t="s">
        <v>5484</v>
      </c>
      <c r="P264" t="s">
        <v>5485</v>
      </c>
      <c r="Q264" t="s">
        <v>5486</v>
      </c>
      <c r="R264" t="s">
        <v>5487</v>
      </c>
      <c r="S264" t="s">
        <v>5488</v>
      </c>
      <c r="T264">
        <v>7.8</v>
      </c>
      <c r="U264">
        <v>14548</v>
      </c>
      <c r="W264"/>
      <c r="X264"/>
      <c r="Y264">
        <v>624757</v>
      </c>
      <c r="Z264"/>
      <c r="AA264">
        <v>8772695</v>
      </c>
      <c r="AB264">
        <v>65</v>
      </c>
    </row>
    <row r="265" spans="1:28" x14ac:dyDescent="0.2">
      <c r="A265" t="s">
        <v>33008</v>
      </c>
      <c r="B265" t="s">
        <v>33009</v>
      </c>
      <c r="C265">
        <v>2014</v>
      </c>
      <c r="D265" s="1">
        <v>41741</v>
      </c>
      <c r="E265" t="s">
        <v>16512</v>
      </c>
      <c r="F265" t="s">
        <v>44044</v>
      </c>
      <c r="G265" t="s">
        <v>44032</v>
      </c>
      <c r="H265">
        <v>103</v>
      </c>
      <c r="I265" t="s">
        <v>1705</v>
      </c>
      <c r="J265" t="s">
        <v>26</v>
      </c>
      <c r="K265" t="s">
        <v>838</v>
      </c>
      <c r="M265" t="s">
        <v>23729</v>
      </c>
      <c r="N265" t="s">
        <v>33010</v>
      </c>
      <c r="O265" t="s">
        <v>33011</v>
      </c>
      <c r="P265" t="s">
        <v>1942</v>
      </c>
      <c r="Q265" t="s">
        <v>33012</v>
      </c>
      <c r="R265" t="s">
        <v>33013</v>
      </c>
      <c r="S265" t="s">
        <v>33014</v>
      </c>
      <c r="T265">
        <v>6.4</v>
      </c>
      <c r="U265">
        <v>43851</v>
      </c>
      <c r="V265" s="12">
        <f>W265*1.09324733035956</f>
        <v>13118967.96431472</v>
      </c>
      <c r="W265" s="3">
        <v>12000000</v>
      </c>
      <c r="X265" s="13">
        <f>Y265*1.09324733035956</f>
        <v>1218339.969641292</v>
      </c>
      <c r="Y265" s="3">
        <v>1114423</v>
      </c>
      <c r="Z265" s="13">
        <f>AA265*1.09324733035956</f>
        <v>2744058.4519338082</v>
      </c>
      <c r="AA265" s="3">
        <v>2510007</v>
      </c>
      <c r="AB265">
        <v>226</v>
      </c>
    </row>
    <row r="266" spans="1:28" hidden="1" x14ac:dyDescent="0.2">
      <c r="A266" t="s">
        <v>40270</v>
      </c>
      <c r="B266" t="s">
        <v>40271</v>
      </c>
      <c r="C266">
        <v>2017</v>
      </c>
      <c r="D266" t="s">
        <v>26174</v>
      </c>
      <c r="E266" t="s">
        <v>176</v>
      </c>
      <c r="H266">
        <v>107</v>
      </c>
      <c r="I266" t="s">
        <v>40272</v>
      </c>
      <c r="J266" t="s">
        <v>27</v>
      </c>
      <c r="K266" t="s">
        <v>26</v>
      </c>
      <c r="M266" t="s">
        <v>2203</v>
      </c>
      <c r="N266" t="s">
        <v>2203</v>
      </c>
      <c r="O266" t="s">
        <v>40273</v>
      </c>
      <c r="P266" t="s">
        <v>3642</v>
      </c>
      <c r="Q266" t="s">
        <v>40274</v>
      </c>
      <c r="R266" t="s">
        <v>40275</v>
      </c>
      <c r="S266" t="s">
        <v>40276</v>
      </c>
      <c r="T266">
        <v>6.7</v>
      </c>
      <c r="U266">
        <v>12604</v>
      </c>
      <c r="V266" s="12">
        <f>W266*1.05585427545692</f>
        <v>14359618.146214113</v>
      </c>
      <c r="W266" s="3">
        <v>13600000</v>
      </c>
      <c r="X266" s="13">
        <f>Y266*1.05585427545692</f>
        <v>318570.24028231099</v>
      </c>
      <c r="Y266" s="3">
        <v>301718</v>
      </c>
      <c r="Z266" s="13">
        <f>AA266*1.05585427545692</f>
        <v>2756618.0072372742</v>
      </c>
      <c r="AA266" s="3">
        <v>2610794</v>
      </c>
      <c r="AB266">
        <v>34</v>
      </c>
    </row>
    <row r="267" spans="1:28" x14ac:dyDescent="0.2">
      <c r="A267" t="s">
        <v>40129</v>
      </c>
      <c r="B267" t="s">
        <v>40130</v>
      </c>
      <c r="C267">
        <v>2018</v>
      </c>
      <c r="D267" t="s">
        <v>40131</v>
      </c>
      <c r="E267" t="s">
        <v>44035</v>
      </c>
      <c r="F267" t="s">
        <v>44032</v>
      </c>
      <c r="G267" t="s">
        <v>44042</v>
      </c>
      <c r="H267">
        <v>108</v>
      </c>
      <c r="I267" t="s">
        <v>25</v>
      </c>
      <c r="J267" t="s">
        <v>26</v>
      </c>
      <c r="M267" t="s">
        <v>7408</v>
      </c>
      <c r="N267" t="s">
        <v>7409</v>
      </c>
      <c r="O267" t="s">
        <v>40132</v>
      </c>
      <c r="P267" t="s">
        <v>37896</v>
      </c>
      <c r="Q267" t="s">
        <v>40133</v>
      </c>
      <c r="R267" t="s">
        <v>40134</v>
      </c>
      <c r="S267" t="s">
        <v>40135</v>
      </c>
      <c r="T267">
        <v>5.6</v>
      </c>
      <c r="U267">
        <v>10299</v>
      </c>
      <c r="V267" s="12">
        <f>W267*1.03068014830331</f>
        <v>15460202.224549649</v>
      </c>
      <c r="W267" s="3">
        <v>15000000</v>
      </c>
      <c r="X267" s="13">
        <f>Y267*1.03068014830331</f>
        <v>1390.3875200611651</v>
      </c>
      <c r="Y267" s="3">
        <v>1349</v>
      </c>
      <c r="Z267" s="13">
        <f>AA267*1.03068014830331</f>
        <v>2797219.5418885094</v>
      </c>
      <c r="AA267" s="3">
        <v>2713955</v>
      </c>
      <c r="AB267">
        <v>70</v>
      </c>
    </row>
    <row r="268" spans="1:28" x14ac:dyDescent="0.2">
      <c r="A268" t="s">
        <v>21619</v>
      </c>
      <c r="B268" t="s">
        <v>21620</v>
      </c>
      <c r="C268">
        <v>2008</v>
      </c>
      <c r="D268" s="1">
        <v>39915</v>
      </c>
      <c r="E268" t="s">
        <v>1045</v>
      </c>
      <c r="F268" t="s">
        <v>44032</v>
      </c>
      <c r="H268">
        <v>114</v>
      </c>
      <c r="I268" t="s">
        <v>21621</v>
      </c>
      <c r="J268" t="s">
        <v>26</v>
      </c>
      <c r="M268" t="s">
        <v>2967</v>
      </c>
      <c r="N268" t="s">
        <v>21622</v>
      </c>
      <c r="O268" t="s">
        <v>21623</v>
      </c>
      <c r="P268" t="s">
        <v>21624</v>
      </c>
      <c r="Q268" t="s">
        <v>21625</v>
      </c>
      <c r="R268" t="s">
        <v>21626</v>
      </c>
      <c r="S268" t="s">
        <v>21627</v>
      </c>
      <c r="T268">
        <v>6.7</v>
      </c>
      <c r="U268">
        <v>10614</v>
      </c>
      <c r="V268" s="12">
        <f>W268*1.20207800169993</f>
        <v>30051950.04249825</v>
      </c>
      <c r="W268" s="3">
        <v>25000000</v>
      </c>
      <c r="X268" s="13">
        <f>Y268*1.20207800169993</f>
        <v>1430476.4282569217</v>
      </c>
      <c r="Y268" s="3">
        <v>1190003</v>
      </c>
      <c r="Z268" s="13">
        <f>AA268*1.20207800169993</f>
        <v>2808260.9693873287</v>
      </c>
      <c r="AA268" s="3">
        <v>2336172</v>
      </c>
      <c r="AB268">
        <v>74</v>
      </c>
    </row>
    <row r="269" spans="1:28" x14ac:dyDescent="0.2">
      <c r="A269" t="s">
        <v>6710</v>
      </c>
      <c r="B269" t="s">
        <v>6711</v>
      </c>
      <c r="C269">
        <v>2005</v>
      </c>
      <c r="D269" s="1">
        <v>38543</v>
      </c>
      <c r="E269" t="s">
        <v>1045</v>
      </c>
      <c r="F269" t="s">
        <v>44032</v>
      </c>
      <c r="H269">
        <v>96</v>
      </c>
      <c r="I269" t="s">
        <v>25</v>
      </c>
      <c r="J269" t="s">
        <v>26</v>
      </c>
      <c r="M269" t="s">
        <v>6712</v>
      </c>
      <c r="N269" t="s">
        <v>6713</v>
      </c>
      <c r="O269" t="s">
        <v>6714</v>
      </c>
      <c r="P269" t="s">
        <v>6715</v>
      </c>
      <c r="Q269" t="s">
        <v>6716</v>
      </c>
      <c r="R269" t="s">
        <v>6717</v>
      </c>
      <c r="S269" t="s">
        <v>6718</v>
      </c>
      <c r="T269">
        <v>6.6</v>
      </c>
      <c r="U269">
        <v>20487</v>
      </c>
      <c r="V269" s="12">
        <f>W269*1.32519713261649</f>
        <v>5300788.5304659596</v>
      </c>
      <c r="W269" s="3">
        <v>4000000</v>
      </c>
      <c r="X269" s="13">
        <f>Y269*1.32519713261649</f>
        <v>1760761.6009677453</v>
      </c>
      <c r="Y269" s="3">
        <v>1328679</v>
      </c>
      <c r="Z269" s="13">
        <f>AA269*1.32519713261649</f>
        <v>2834254.765806457</v>
      </c>
      <c r="AA269" s="3">
        <v>2138742</v>
      </c>
      <c r="AB269">
        <v>95</v>
      </c>
    </row>
    <row r="270" spans="1:28" x14ac:dyDescent="0.2">
      <c r="A270" t="s">
        <v>35208</v>
      </c>
      <c r="B270" t="s">
        <v>16431</v>
      </c>
      <c r="C270">
        <v>2014</v>
      </c>
      <c r="D270" s="1">
        <v>41919</v>
      </c>
      <c r="E270" t="s">
        <v>176</v>
      </c>
      <c r="F270" t="s">
        <v>44045</v>
      </c>
      <c r="G270" t="s">
        <v>44033</v>
      </c>
      <c r="H270">
        <v>97</v>
      </c>
      <c r="I270" t="s">
        <v>25</v>
      </c>
      <c r="J270" t="s">
        <v>26</v>
      </c>
      <c r="M270" t="s">
        <v>35209</v>
      </c>
      <c r="N270" t="s">
        <v>35210</v>
      </c>
      <c r="O270" t="s">
        <v>35211</v>
      </c>
      <c r="P270" t="s">
        <v>35212</v>
      </c>
      <c r="Q270" t="s">
        <v>35213</v>
      </c>
      <c r="R270" t="s">
        <v>35214</v>
      </c>
      <c r="S270" t="s">
        <v>35215</v>
      </c>
      <c r="T270">
        <v>6.1</v>
      </c>
      <c r="U270">
        <v>61589</v>
      </c>
      <c r="V270" s="12">
        <f>W270*1.09324733035956</f>
        <v>4372989.3214382399</v>
      </c>
      <c r="W270" s="3">
        <v>4000000</v>
      </c>
      <c r="X270" s="13">
        <f>Y270*1.09324733035956</f>
        <v>656927.94782373821</v>
      </c>
      <c r="Y270" s="3">
        <v>600896</v>
      </c>
      <c r="Z270" s="13">
        <f>AA270*1.09324733035956</f>
        <v>2837656.8221225417</v>
      </c>
      <c r="AA270" s="3">
        <v>2595622</v>
      </c>
      <c r="AB270">
        <v>282</v>
      </c>
    </row>
    <row r="271" spans="1:28" x14ac:dyDescent="0.2">
      <c r="A271" t="s">
        <v>28672</v>
      </c>
      <c r="B271" t="s">
        <v>28673</v>
      </c>
      <c r="C271">
        <v>2013</v>
      </c>
      <c r="D271" t="s">
        <v>28539</v>
      </c>
      <c r="E271" t="s">
        <v>16512</v>
      </c>
      <c r="F271" t="s">
        <v>44044</v>
      </c>
      <c r="G271" t="s">
        <v>44032</v>
      </c>
      <c r="H271">
        <v>127</v>
      </c>
      <c r="I271" t="s">
        <v>63</v>
      </c>
      <c r="J271" t="s">
        <v>26</v>
      </c>
      <c r="K271" t="s">
        <v>64</v>
      </c>
      <c r="L271" t="s">
        <v>308</v>
      </c>
      <c r="M271" t="s">
        <v>8515</v>
      </c>
      <c r="N271" t="s">
        <v>28674</v>
      </c>
      <c r="O271" t="s">
        <v>28675</v>
      </c>
      <c r="P271" t="s">
        <v>8048</v>
      </c>
      <c r="Q271" t="s">
        <v>28676</v>
      </c>
      <c r="R271" t="s">
        <v>28677</v>
      </c>
      <c r="S271" t="s">
        <v>28678</v>
      </c>
      <c r="T271">
        <v>6.5</v>
      </c>
      <c r="U271">
        <v>18721</v>
      </c>
      <c r="V271" s="12">
        <f>W271*1.11098185502045</f>
        <v>28330037.303021476</v>
      </c>
      <c r="W271" s="3">
        <v>25500000</v>
      </c>
      <c r="X271" s="13">
        <f>Y271*1.11098185502045</f>
        <v>47185.621346428554</v>
      </c>
      <c r="Y271" s="3">
        <v>42472</v>
      </c>
      <c r="Z271" s="13">
        <f>AA271*1.11098185502045</f>
        <v>2851262.7170894085</v>
      </c>
      <c r="AA271" s="3">
        <v>2566435</v>
      </c>
      <c r="AB271">
        <v>53</v>
      </c>
    </row>
    <row r="272" spans="1:28" hidden="1" x14ac:dyDescent="0.2">
      <c r="A272" t="s">
        <v>5551</v>
      </c>
      <c r="B272" t="s">
        <v>5553</v>
      </c>
      <c r="C272">
        <v>2001</v>
      </c>
      <c r="D272" t="s">
        <v>2656</v>
      </c>
      <c r="E272" t="s">
        <v>1045</v>
      </c>
      <c r="F272" t="s">
        <v>44032</v>
      </c>
      <c r="G272" t="s">
        <v>44036</v>
      </c>
      <c r="H272">
        <v>137</v>
      </c>
      <c r="I272" t="s">
        <v>3660</v>
      </c>
      <c r="J272" t="s">
        <v>3179</v>
      </c>
      <c r="K272" t="s">
        <v>26</v>
      </c>
      <c r="M272" t="s">
        <v>5554</v>
      </c>
      <c r="N272" t="s">
        <v>5555</v>
      </c>
      <c r="O272" t="s">
        <v>5556</v>
      </c>
      <c r="P272" t="s">
        <v>5557</v>
      </c>
      <c r="Q272" t="s">
        <v>5558</v>
      </c>
      <c r="R272" t="s">
        <v>5559</v>
      </c>
      <c r="S272" t="s">
        <v>5560</v>
      </c>
      <c r="T272">
        <v>8</v>
      </c>
      <c r="U272">
        <v>44669</v>
      </c>
      <c r="W272"/>
      <c r="X272"/>
      <c r="Y272"/>
      <c r="Z272"/>
      <c r="AA272">
        <v>343132</v>
      </c>
      <c r="AB272">
        <v>173</v>
      </c>
    </row>
    <row r="273" spans="1:28" x14ac:dyDescent="0.2">
      <c r="A273" t="s">
        <v>25780</v>
      </c>
      <c r="B273" t="s">
        <v>25781</v>
      </c>
      <c r="C273">
        <v>2011</v>
      </c>
      <c r="D273" s="1">
        <v>40734</v>
      </c>
      <c r="E273" t="s">
        <v>176</v>
      </c>
      <c r="F273" t="s">
        <v>44036</v>
      </c>
      <c r="H273">
        <v>91</v>
      </c>
      <c r="I273" t="s">
        <v>25</v>
      </c>
      <c r="J273" t="s">
        <v>26</v>
      </c>
      <c r="M273" t="s">
        <v>1149</v>
      </c>
      <c r="N273" t="s">
        <v>25782</v>
      </c>
      <c r="O273" t="s">
        <v>25783</v>
      </c>
      <c r="P273" t="s">
        <v>25784</v>
      </c>
      <c r="Q273" t="s">
        <v>25785</v>
      </c>
      <c r="R273" t="s">
        <v>25786</v>
      </c>
      <c r="S273" t="s">
        <v>25787</v>
      </c>
      <c r="T273">
        <v>6.8</v>
      </c>
      <c r="U273">
        <v>17242</v>
      </c>
      <c r="V273" s="12">
        <f>W273*1.1505830469594</f>
        <v>9204664.3756751996</v>
      </c>
      <c r="W273" s="3">
        <v>8000000</v>
      </c>
      <c r="X273" s="13">
        <f>Y273*1.1505830469594</f>
        <v>187849.94116182646</v>
      </c>
      <c r="Y273" s="3">
        <v>163265</v>
      </c>
      <c r="Z273" s="13">
        <f>AA273*1.1505830469594</f>
        <v>2897181.9192403327</v>
      </c>
      <c r="AA273" s="3">
        <v>2518012</v>
      </c>
      <c r="AB273">
        <v>34</v>
      </c>
    </row>
    <row r="274" spans="1:28" hidden="1" x14ac:dyDescent="0.2">
      <c r="A274" t="s">
        <v>22707</v>
      </c>
      <c r="B274" t="s">
        <v>22708</v>
      </c>
      <c r="C274">
        <v>2009</v>
      </c>
      <c r="D274" t="s">
        <v>15239</v>
      </c>
      <c r="E274" t="s">
        <v>176</v>
      </c>
      <c r="H274">
        <v>123</v>
      </c>
      <c r="I274" t="s">
        <v>22709</v>
      </c>
      <c r="J274" t="s">
        <v>26</v>
      </c>
      <c r="M274" t="s">
        <v>14764</v>
      </c>
      <c r="N274" t="s">
        <v>14764</v>
      </c>
      <c r="O274" t="s">
        <v>22710</v>
      </c>
      <c r="P274" t="s">
        <v>22711</v>
      </c>
      <c r="Q274" t="s">
        <v>22712</v>
      </c>
      <c r="R274" t="s">
        <v>22713</v>
      </c>
      <c r="S274" t="s">
        <v>22714</v>
      </c>
      <c r="T274">
        <v>7.3</v>
      </c>
      <c r="U274">
        <v>57631</v>
      </c>
      <c r="V274" s="12">
        <f>W274*1.20636999678377</f>
        <v>3619109.99035131</v>
      </c>
      <c r="W274" s="3">
        <v>3000000</v>
      </c>
      <c r="X274" s="13">
        <f>Y274*1.20636999678377</f>
        <v>451996.678544959</v>
      </c>
      <c r="Y274" s="3">
        <v>374675</v>
      </c>
      <c r="Z274" s="13">
        <f>AA274*1.20636999678377</f>
        <v>2900475.3832672182</v>
      </c>
      <c r="AA274" s="3">
        <v>2404300</v>
      </c>
      <c r="AB274">
        <v>121</v>
      </c>
    </row>
    <row r="275" spans="1:28" x14ac:dyDescent="0.2">
      <c r="A275" t="s">
        <v>24762</v>
      </c>
      <c r="B275" t="s">
        <v>24763</v>
      </c>
      <c r="C275">
        <v>2011</v>
      </c>
      <c r="D275" s="1">
        <v>40795</v>
      </c>
      <c r="E275" t="s">
        <v>1045</v>
      </c>
      <c r="H275">
        <v>97</v>
      </c>
      <c r="I275" t="s">
        <v>25</v>
      </c>
      <c r="J275" t="s">
        <v>26</v>
      </c>
      <c r="M275" t="s">
        <v>5905</v>
      </c>
      <c r="N275" t="s">
        <v>24764</v>
      </c>
      <c r="O275" t="s">
        <v>24765</v>
      </c>
      <c r="P275" t="s">
        <v>24766</v>
      </c>
      <c r="Q275" t="s">
        <v>24767</v>
      </c>
      <c r="R275" t="s">
        <v>24768</v>
      </c>
      <c r="S275" t="s">
        <v>24769</v>
      </c>
      <c r="T275">
        <v>3.2</v>
      </c>
      <c r="U275">
        <v>11213</v>
      </c>
      <c r="V275" s="12">
        <f>W275*1.1505830469594</f>
        <v>11505830.469594</v>
      </c>
      <c r="W275" s="3">
        <v>10000000</v>
      </c>
      <c r="X275" s="13">
        <f>Y275*1.1505830469594</f>
        <v>2910279.0060638716</v>
      </c>
      <c r="Y275" s="3">
        <v>2529395</v>
      </c>
      <c r="Z275" s="13">
        <f>AA275*1.1505830469594</f>
        <v>2911428.4385277843</v>
      </c>
      <c r="AA275" s="3">
        <v>2530394</v>
      </c>
      <c r="AB275">
        <v>78</v>
      </c>
    </row>
    <row r="276" spans="1:28" hidden="1" x14ac:dyDescent="0.2">
      <c r="A276" t="s">
        <v>26549</v>
      </c>
      <c r="B276" t="s">
        <v>26550</v>
      </c>
      <c r="C276">
        <v>2010</v>
      </c>
      <c r="D276" t="s">
        <v>26551</v>
      </c>
      <c r="E276" t="s">
        <v>1045</v>
      </c>
      <c r="F276" t="s">
        <v>44044</v>
      </c>
      <c r="H276">
        <v>135</v>
      </c>
      <c r="I276" t="s">
        <v>943</v>
      </c>
      <c r="J276" t="s">
        <v>944</v>
      </c>
      <c r="M276" t="s">
        <v>7965</v>
      </c>
      <c r="N276" t="s">
        <v>26552</v>
      </c>
      <c r="O276" t="s">
        <v>26553</v>
      </c>
      <c r="P276" t="s">
        <v>2934</v>
      </c>
      <c r="Q276" t="s">
        <v>15618</v>
      </c>
      <c r="R276" t="s">
        <v>26554</v>
      </c>
      <c r="S276" t="s">
        <v>26555</v>
      </c>
      <c r="T276">
        <v>2.5</v>
      </c>
      <c r="U276">
        <v>11120</v>
      </c>
      <c r="V276" s="12">
        <f>W276*1.18690152988223</f>
        <v>4984986.4255053662</v>
      </c>
      <c r="W276" s="3">
        <v>4200000</v>
      </c>
      <c r="X276" s="13">
        <f>Y276*1.18690152988223</f>
        <v>1277631.8435310174</v>
      </c>
      <c r="Y276" s="3">
        <v>1076443</v>
      </c>
      <c r="Z276" s="13">
        <f>AA276*1.18690152988223</f>
        <v>2913147.7315643639</v>
      </c>
      <c r="AA276" s="3">
        <v>2454414</v>
      </c>
      <c r="AB276">
        <v>112</v>
      </c>
    </row>
    <row r="277" spans="1:28" x14ac:dyDescent="0.2">
      <c r="A277" t="s">
        <v>32986</v>
      </c>
      <c r="B277" t="s">
        <v>32987</v>
      </c>
      <c r="C277">
        <v>2013</v>
      </c>
      <c r="D277" s="1">
        <v>42039</v>
      </c>
      <c r="E277" t="s">
        <v>176</v>
      </c>
      <c r="F277" t="s">
        <v>44036</v>
      </c>
      <c r="H277">
        <v>137</v>
      </c>
      <c r="I277" t="s">
        <v>32988</v>
      </c>
      <c r="J277" t="s">
        <v>26</v>
      </c>
      <c r="K277" t="s">
        <v>64</v>
      </c>
      <c r="M277" t="s">
        <v>9500</v>
      </c>
      <c r="N277" t="s">
        <v>9500</v>
      </c>
      <c r="O277" t="s">
        <v>32989</v>
      </c>
      <c r="P277" t="s">
        <v>8535</v>
      </c>
      <c r="Q277" t="s">
        <v>32990</v>
      </c>
      <c r="R277" t="s">
        <v>32991</v>
      </c>
      <c r="S277" t="s">
        <v>32992</v>
      </c>
      <c r="T277">
        <v>6.3</v>
      </c>
      <c r="U277">
        <v>26262</v>
      </c>
      <c r="V277" s="12">
        <f>W277*1.11098185502045</f>
        <v>31107491.940572601</v>
      </c>
      <c r="W277" s="3">
        <v>28000000</v>
      </c>
      <c r="X277" s="13">
        <f>Y277*1.11098185502045</f>
        <v>1134754.6447541777</v>
      </c>
      <c r="Y277" s="3">
        <v>1021398</v>
      </c>
      <c r="Z277" s="13">
        <f>AA277*1.11098185502045</f>
        <v>2916061.8447653311</v>
      </c>
      <c r="AA277" s="3">
        <v>2624761</v>
      </c>
      <c r="AB277">
        <v>105</v>
      </c>
    </row>
    <row r="278" spans="1:28" x14ac:dyDescent="0.2">
      <c r="A278" t="s">
        <v>17604</v>
      </c>
      <c r="B278" t="s">
        <v>17605</v>
      </c>
      <c r="C278">
        <v>2009</v>
      </c>
      <c r="D278" t="s">
        <v>17606</v>
      </c>
      <c r="E278" t="s">
        <v>176</v>
      </c>
      <c r="F278" t="s">
        <v>44045</v>
      </c>
      <c r="G278" t="s">
        <v>44042</v>
      </c>
      <c r="H278">
        <v>104</v>
      </c>
      <c r="I278" t="s">
        <v>25</v>
      </c>
      <c r="J278" t="s">
        <v>26</v>
      </c>
      <c r="M278" t="s">
        <v>17607</v>
      </c>
      <c r="N278" t="s">
        <v>17608</v>
      </c>
      <c r="O278" t="s">
        <v>17609</v>
      </c>
      <c r="P278" t="s">
        <v>1873</v>
      </c>
      <c r="Q278" t="s">
        <v>17610</v>
      </c>
      <c r="R278" t="s">
        <v>17611</v>
      </c>
      <c r="S278" t="s">
        <v>17612</v>
      </c>
      <c r="T278">
        <v>5.9</v>
      </c>
      <c r="U278">
        <v>35853</v>
      </c>
      <c r="V278" s="12">
        <f>W278*1.20636999678377</f>
        <v>5428664.985526965</v>
      </c>
      <c r="W278" s="3">
        <v>4500000</v>
      </c>
      <c r="X278" s="13">
        <f>Y278*1.20636999678377</f>
        <v>131005.74980073351</v>
      </c>
      <c r="Y278" s="3">
        <v>108595</v>
      </c>
      <c r="Z278" s="13">
        <f>AA278*1.20636999678377</f>
        <v>2926092.6501489216</v>
      </c>
      <c r="AA278" s="3">
        <v>2425535</v>
      </c>
      <c r="AB278">
        <v>158</v>
      </c>
    </row>
    <row r="279" spans="1:28" x14ac:dyDescent="0.2">
      <c r="A279" t="s">
        <v>2750</v>
      </c>
      <c r="B279" t="s">
        <v>2751</v>
      </c>
      <c r="C279">
        <v>2002</v>
      </c>
      <c r="D279" s="1">
        <v>37356</v>
      </c>
      <c r="E279" t="s">
        <v>1045</v>
      </c>
      <c r="F279" t="s">
        <v>44032</v>
      </c>
      <c r="H279">
        <v>104</v>
      </c>
      <c r="I279" t="s">
        <v>25</v>
      </c>
      <c r="J279" t="s">
        <v>26</v>
      </c>
      <c r="M279" t="s">
        <v>2752</v>
      </c>
      <c r="N279" t="s">
        <v>2753</v>
      </c>
      <c r="O279" t="s">
        <v>2754</v>
      </c>
      <c r="P279" t="s">
        <v>2755</v>
      </c>
      <c r="Q279" t="s">
        <v>2756</v>
      </c>
      <c r="R279" t="s">
        <v>2757</v>
      </c>
      <c r="S279" t="s">
        <v>2758</v>
      </c>
      <c r="T279">
        <v>7</v>
      </c>
      <c r="U279">
        <v>13031</v>
      </c>
      <c r="V279" s="12">
        <f>W279*1.43863813229572</f>
        <v>17263657.58754864</v>
      </c>
      <c r="W279" s="3">
        <v>12000000</v>
      </c>
      <c r="X279" s="13">
        <f>Y279*1.43863813229572</f>
        <v>2612371.1934630354</v>
      </c>
      <c r="Y279" s="3">
        <v>1815864</v>
      </c>
      <c r="Z279" s="13">
        <f>AA279*1.43863813229572</f>
        <v>2929928.9815953309</v>
      </c>
      <c r="AA279" s="3">
        <v>2036599</v>
      </c>
      <c r="AB279">
        <v>120</v>
      </c>
    </row>
    <row r="280" spans="1:28" hidden="1" x14ac:dyDescent="0.2">
      <c r="A280" t="s">
        <v>6244</v>
      </c>
      <c r="B280" t="s">
        <v>6245</v>
      </c>
      <c r="C280">
        <v>2002</v>
      </c>
      <c r="D280" t="s">
        <v>3221</v>
      </c>
      <c r="E280" t="s">
        <v>44041</v>
      </c>
      <c r="F280" t="s">
        <v>44032</v>
      </c>
      <c r="G280" t="s">
        <v>44042</v>
      </c>
      <c r="H280">
        <v>129</v>
      </c>
      <c r="I280" t="s">
        <v>3660</v>
      </c>
      <c r="J280" t="s">
        <v>3179</v>
      </c>
      <c r="K280" t="s">
        <v>6246</v>
      </c>
      <c r="M280" t="s">
        <v>3920</v>
      </c>
      <c r="N280" t="s">
        <v>6247</v>
      </c>
      <c r="O280" t="s">
        <v>6248</v>
      </c>
      <c r="P280" t="s">
        <v>6249</v>
      </c>
      <c r="Q280" t="s">
        <v>6250</v>
      </c>
      <c r="R280" t="s">
        <v>6251</v>
      </c>
      <c r="S280" t="s">
        <v>6252</v>
      </c>
      <c r="T280">
        <v>7.6</v>
      </c>
      <c r="U280">
        <v>61058</v>
      </c>
      <c r="V280" s="12">
        <f>W280*1.43863813229572</f>
        <v>5754552.5291828802</v>
      </c>
      <c r="W280" s="3">
        <v>4000000</v>
      </c>
      <c r="X280" s="13">
        <f>Y280*1.43863813229572</f>
        <v>65154.482373540865</v>
      </c>
      <c r="Y280" s="3">
        <v>45289</v>
      </c>
      <c r="Z280" s="13">
        <f>AA280*1.43863813229572</f>
        <v>2943541.3756031133</v>
      </c>
      <c r="AA280" s="3">
        <v>2046061</v>
      </c>
      <c r="AB280">
        <v>141</v>
      </c>
    </row>
    <row r="281" spans="1:28" x14ac:dyDescent="0.2">
      <c r="A281" t="s">
        <v>1012</v>
      </c>
      <c r="B281" t="s">
        <v>1013</v>
      </c>
      <c r="C281">
        <v>2000</v>
      </c>
      <c r="D281" t="s">
        <v>1014</v>
      </c>
      <c r="E281" t="s">
        <v>1045</v>
      </c>
      <c r="F281" t="s">
        <v>44044</v>
      </c>
      <c r="G281" t="s">
        <v>44042</v>
      </c>
      <c r="H281">
        <v>87</v>
      </c>
      <c r="I281" t="s">
        <v>1016</v>
      </c>
      <c r="J281" t="s">
        <v>26</v>
      </c>
      <c r="M281" t="s">
        <v>1017</v>
      </c>
      <c r="N281" t="s">
        <v>1017</v>
      </c>
      <c r="O281" t="s">
        <v>1018</v>
      </c>
      <c r="P281" t="s">
        <v>1019</v>
      </c>
      <c r="Q281" t="s">
        <v>1020</v>
      </c>
      <c r="R281" t="s">
        <v>1021</v>
      </c>
      <c r="S281" t="s">
        <v>1022</v>
      </c>
      <c r="T281">
        <v>6.3</v>
      </c>
      <c r="U281">
        <v>13392</v>
      </c>
      <c r="V281" s="12">
        <f>W281*1.5029674796748</f>
        <v>15029674.796748001</v>
      </c>
      <c r="W281" s="3">
        <v>10000000</v>
      </c>
      <c r="X281" s="13">
        <f>Y281*1.5029674796748</f>
        <v>1930781.1608943131</v>
      </c>
      <c r="Y281" s="3">
        <v>1284646</v>
      </c>
      <c r="Z281" s="13">
        <f>AA281*1.5029674796748</f>
        <v>2948136.8419512259</v>
      </c>
      <c r="AA281" s="3">
        <v>1961544</v>
      </c>
      <c r="AB281">
        <v>150</v>
      </c>
    </row>
    <row r="282" spans="1:28" x14ac:dyDescent="0.2">
      <c r="A282" t="s">
        <v>35442</v>
      </c>
      <c r="B282" t="s">
        <v>35443</v>
      </c>
      <c r="C282">
        <v>2014</v>
      </c>
      <c r="D282" s="1">
        <v>41768</v>
      </c>
      <c r="E282" t="s">
        <v>16512</v>
      </c>
      <c r="F282" t="s">
        <v>44044</v>
      </c>
      <c r="G282" t="s">
        <v>44032</v>
      </c>
      <c r="H282">
        <v>100</v>
      </c>
      <c r="I282" t="s">
        <v>229</v>
      </c>
      <c r="J282" t="s">
        <v>26</v>
      </c>
      <c r="M282" t="s">
        <v>22878</v>
      </c>
      <c r="N282" t="s">
        <v>26193</v>
      </c>
      <c r="O282" t="s">
        <v>35444</v>
      </c>
      <c r="P282" t="s">
        <v>35445</v>
      </c>
      <c r="Q282" t="s">
        <v>35446</v>
      </c>
      <c r="R282" t="s">
        <v>35447</v>
      </c>
      <c r="S282" t="s">
        <v>35448</v>
      </c>
      <c r="T282">
        <v>6.7</v>
      </c>
      <c r="U282">
        <v>88843</v>
      </c>
      <c r="V282" s="12">
        <f>W282*1.09324733035956</f>
        <v>5466236.6517978003</v>
      </c>
      <c r="W282" s="3">
        <v>5000000</v>
      </c>
      <c r="X282" s="13">
        <f>Y282*1.09324733035956</f>
        <v>363931.10380339395</v>
      </c>
      <c r="Y282" s="3">
        <v>332890</v>
      </c>
      <c r="Z282" s="13">
        <f>AA282*1.09324733035956</f>
        <v>2951823.5475846604</v>
      </c>
      <c r="AA282" s="3">
        <v>2700051</v>
      </c>
      <c r="AB282">
        <v>369</v>
      </c>
    </row>
    <row r="283" spans="1:28" x14ac:dyDescent="0.2">
      <c r="A283" t="s">
        <v>31506</v>
      </c>
      <c r="B283" t="s">
        <v>31507</v>
      </c>
      <c r="C283">
        <v>2012</v>
      </c>
      <c r="D283" s="1">
        <v>41306</v>
      </c>
      <c r="E283" t="s">
        <v>3496</v>
      </c>
      <c r="F283" t="s">
        <v>44042</v>
      </c>
      <c r="H283">
        <v>89</v>
      </c>
      <c r="I283" t="s">
        <v>63</v>
      </c>
      <c r="J283" t="s">
        <v>26</v>
      </c>
      <c r="M283" t="s">
        <v>16920</v>
      </c>
      <c r="N283" t="s">
        <v>7531</v>
      </c>
      <c r="O283" t="s">
        <v>31508</v>
      </c>
      <c r="P283" t="s">
        <v>31509</v>
      </c>
      <c r="Q283" t="s">
        <v>31510</v>
      </c>
      <c r="R283" t="s">
        <v>31511</v>
      </c>
      <c r="S283" t="s">
        <v>31512</v>
      </c>
      <c r="T283">
        <v>6.1</v>
      </c>
      <c r="U283">
        <v>34573</v>
      </c>
      <c r="V283" s="12">
        <f>W283*1.12725506764114</f>
        <v>6763530.4058468398</v>
      </c>
      <c r="W283" s="3">
        <v>6000000</v>
      </c>
      <c r="X283" s="13">
        <f>Y283*1.12725506764114</f>
        <v>35036.214757354268</v>
      </c>
      <c r="Y283" s="3">
        <v>31081</v>
      </c>
      <c r="Z283" s="13">
        <f>AA283*1.12725506764114</f>
        <v>2966118.0781074404</v>
      </c>
      <c r="AA283" s="3">
        <v>2631275</v>
      </c>
      <c r="AB283">
        <v>166</v>
      </c>
    </row>
    <row r="284" spans="1:28" x14ac:dyDescent="0.2">
      <c r="A284" t="s">
        <v>12143</v>
      </c>
      <c r="B284" t="s">
        <v>12144</v>
      </c>
      <c r="C284">
        <v>2006</v>
      </c>
      <c r="D284" t="s">
        <v>10696</v>
      </c>
      <c r="E284" t="s">
        <v>44035</v>
      </c>
      <c r="F284" t="s">
        <v>44032</v>
      </c>
      <c r="G284" t="s">
        <v>44036</v>
      </c>
      <c r="H284">
        <v>122</v>
      </c>
      <c r="I284" t="s">
        <v>25</v>
      </c>
      <c r="J284" t="s">
        <v>26</v>
      </c>
      <c r="M284" t="s">
        <v>4558</v>
      </c>
      <c r="N284" t="s">
        <v>12145</v>
      </c>
      <c r="O284" t="s">
        <v>12146</v>
      </c>
      <c r="P284" t="s">
        <v>1431</v>
      </c>
      <c r="Q284" t="s">
        <v>12147</v>
      </c>
      <c r="R284" t="s">
        <v>12148</v>
      </c>
      <c r="S284" t="s">
        <v>12149</v>
      </c>
      <c r="T284">
        <v>6.5</v>
      </c>
      <c r="U284">
        <v>15068</v>
      </c>
      <c r="V284" s="12">
        <f>W284*1.28378472222222</f>
        <v>21567583.333333299</v>
      </c>
      <c r="W284" s="3">
        <v>16800000</v>
      </c>
      <c r="X284" s="13">
        <f>Y284*1.28378472222222</f>
        <v>286543.31756944396</v>
      </c>
      <c r="Y284" s="3">
        <v>223202</v>
      </c>
      <c r="Z284" s="13">
        <f>AA284*1.28378472222222</f>
        <v>2969030.7514236062</v>
      </c>
      <c r="AA284" s="3">
        <v>2312717</v>
      </c>
      <c r="AB284">
        <v>100</v>
      </c>
    </row>
    <row r="285" spans="1:28" x14ac:dyDescent="0.2">
      <c r="A285" t="s">
        <v>38050</v>
      </c>
      <c r="B285" t="s">
        <v>38051</v>
      </c>
      <c r="C285">
        <v>2014</v>
      </c>
      <c r="D285" t="s">
        <v>34894</v>
      </c>
      <c r="E285" t="s">
        <v>1045</v>
      </c>
      <c r="F285" t="s">
        <v>44040</v>
      </c>
      <c r="H285">
        <v>79</v>
      </c>
      <c r="I285" t="s">
        <v>25</v>
      </c>
      <c r="J285" t="s">
        <v>26</v>
      </c>
      <c r="M285" t="s">
        <v>38052</v>
      </c>
      <c r="N285" t="s">
        <v>38053</v>
      </c>
      <c r="O285" t="s">
        <v>38054</v>
      </c>
      <c r="P285" t="s">
        <v>21074</v>
      </c>
      <c r="Q285" t="s">
        <v>38055</v>
      </c>
      <c r="R285" t="s">
        <v>38056</v>
      </c>
      <c r="S285" t="s">
        <v>38057</v>
      </c>
      <c r="T285">
        <v>1.4</v>
      </c>
      <c r="U285">
        <v>14814</v>
      </c>
      <c r="V285" s="12">
        <f>W285*1.09324733035956</f>
        <v>546623.66517977999</v>
      </c>
      <c r="W285" s="3">
        <v>500000</v>
      </c>
      <c r="X285" s="13">
        <f>Y285*1.09324733035956</f>
        <v>3043567.7703011041</v>
      </c>
      <c r="Y285" s="3">
        <v>2783970</v>
      </c>
      <c r="Z285" s="13">
        <f>AA285*1.09324733035956</f>
        <v>3043567.7703011041</v>
      </c>
      <c r="AA285" s="3">
        <v>2783970</v>
      </c>
      <c r="AB285">
        <v>167</v>
      </c>
    </row>
    <row r="286" spans="1:28" hidden="1" x14ac:dyDescent="0.2">
      <c r="A286" t="s">
        <v>5665</v>
      </c>
      <c r="B286" t="s">
        <v>5666</v>
      </c>
      <c r="C286">
        <v>2002</v>
      </c>
      <c r="D286" t="s">
        <v>5667</v>
      </c>
      <c r="E286" t="s">
        <v>16512</v>
      </c>
      <c r="F286" t="s">
        <v>44044</v>
      </c>
      <c r="G286" t="s">
        <v>44032</v>
      </c>
      <c r="H286">
        <v>142</v>
      </c>
      <c r="I286" t="s">
        <v>943</v>
      </c>
      <c r="J286" t="s">
        <v>944</v>
      </c>
      <c r="M286" t="s">
        <v>5668</v>
      </c>
      <c r="N286" t="s">
        <v>5669</v>
      </c>
      <c r="O286" t="s">
        <v>5670</v>
      </c>
      <c r="P286" t="s">
        <v>5671</v>
      </c>
      <c r="Q286" t="s">
        <v>5672</v>
      </c>
      <c r="R286" t="s">
        <v>5673</v>
      </c>
      <c r="S286" t="s">
        <v>5674</v>
      </c>
      <c r="T286">
        <v>8</v>
      </c>
      <c r="U286">
        <v>14275</v>
      </c>
      <c r="W286" t="s">
        <v>5675</v>
      </c>
      <c r="X286"/>
      <c r="Y286"/>
      <c r="Z286"/>
      <c r="AA286"/>
      <c r="AB286">
        <v>43</v>
      </c>
    </row>
    <row r="287" spans="1:28" x14ac:dyDescent="0.2">
      <c r="A287" t="s">
        <v>30190</v>
      </c>
      <c r="B287" t="s">
        <v>30191</v>
      </c>
      <c r="C287">
        <v>2012</v>
      </c>
      <c r="D287" t="s">
        <v>30162</v>
      </c>
      <c r="E287" t="s">
        <v>176</v>
      </c>
      <c r="H287">
        <v>99</v>
      </c>
      <c r="I287" t="s">
        <v>25</v>
      </c>
      <c r="J287" t="s">
        <v>26</v>
      </c>
      <c r="M287" t="s">
        <v>3418</v>
      </c>
      <c r="N287" t="s">
        <v>30192</v>
      </c>
      <c r="O287" t="s">
        <v>30193</v>
      </c>
      <c r="P287" t="s">
        <v>5705</v>
      </c>
      <c r="Q287" t="s">
        <v>30194</v>
      </c>
      <c r="R287" t="s">
        <v>30195</v>
      </c>
      <c r="S287" t="s">
        <v>30196</v>
      </c>
      <c r="T287">
        <v>7.4</v>
      </c>
      <c r="U287">
        <v>26484</v>
      </c>
      <c r="V287" s="12">
        <f>W287*1.12725506764114</f>
        <v>6763530.4058468398</v>
      </c>
      <c r="W287" s="3">
        <v>6000000</v>
      </c>
      <c r="X287" s="13">
        <f>Y287*1.12725506764114</f>
        <v>1202184.8392423142</v>
      </c>
      <c r="Y287" s="3">
        <v>1066471</v>
      </c>
      <c r="Z287" s="13">
        <f>AA287*1.12725506764114</f>
        <v>3056415.7180457665</v>
      </c>
      <c r="AA287" s="3">
        <v>2711379</v>
      </c>
      <c r="AB287">
        <v>99</v>
      </c>
    </row>
    <row r="288" spans="1:28" hidden="1" x14ac:dyDescent="0.2">
      <c r="A288" t="s">
        <v>39306</v>
      </c>
      <c r="B288" t="s">
        <v>39307</v>
      </c>
      <c r="C288">
        <v>2016</v>
      </c>
      <c r="D288" t="s">
        <v>39085</v>
      </c>
      <c r="E288" t="s">
        <v>176</v>
      </c>
      <c r="F288" t="s">
        <v>44045</v>
      </c>
      <c r="G288" t="s">
        <v>44042</v>
      </c>
      <c r="H288">
        <v>105</v>
      </c>
      <c r="I288" t="s">
        <v>39308</v>
      </c>
      <c r="J288" t="s">
        <v>26</v>
      </c>
      <c r="K288" t="s">
        <v>27</v>
      </c>
      <c r="L288" t="s">
        <v>74</v>
      </c>
      <c r="M288" t="s">
        <v>33785</v>
      </c>
      <c r="N288" t="s">
        <v>33785</v>
      </c>
      <c r="O288" t="s">
        <v>39309</v>
      </c>
      <c r="P288" t="s">
        <v>9718</v>
      </c>
      <c r="Q288" t="s">
        <v>39310</v>
      </c>
      <c r="R288" t="s">
        <v>39311</v>
      </c>
      <c r="S288" t="s">
        <v>39312</v>
      </c>
      <c r="T288">
        <v>6.1</v>
      </c>
      <c r="U288">
        <v>35505</v>
      </c>
      <c r="V288" s="12">
        <f>W288*1.07834771485832</f>
        <v>6470086.2891499205</v>
      </c>
      <c r="W288" s="3">
        <v>6000000</v>
      </c>
      <c r="X288" s="13">
        <f>Y288*1.07834771485832</f>
        <v>1407454.0456945051</v>
      </c>
      <c r="Y288" s="3">
        <v>1305195</v>
      </c>
      <c r="Z288" s="13">
        <f>AA288*1.07834771485832</f>
        <v>3062947.4760652911</v>
      </c>
      <c r="AA288" s="3">
        <v>2840408</v>
      </c>
      <c r="AB288">
        <v>223</v>
      </c>
    </row>
    <row r="289" spans="1:28" hidden="1" x14ac:dyDescent="0.2">
      <c r="A289" t="s">
        <v>31823</v>
      </c>
      <c r="B289" t="s">
        <v>31824</v>
      </c>
      <c r="C289">
        <v>2012</v>
      </c>
      <c r="D289" t="s">
        <v>29911</v>
      </c>
      <c r="E289" t="s">
        <v>1045</v>
      </c>
      <c r="F289" t="s">
        <v>44032</v>
      </c>
      <c r="G289" t="s">
        <v>44036</v>
      </c>
      <c r="H289">
        <v>146</v>
      </c>
      <c r="I289" t="s">
        <v>31825</v>
      </c>
      <c r="J289" t="s">
        <v>944</v>
      </c>
      <c r="M289" t="s">
        <v>31826</v>
      </c>
      <c r="N289" t="s">
        <v>31827</v>
      </c>
      <c r="O289" t="s">
        <v>31828</v>
      </c>
      <c r="P289" t="s">
        <v>9685</v>
      </c>
      <c r="Q289" t="s">
        <v>23282</v>
      </c>
      <c r="R289" t="s">
        <v>31829</v>
      </c>
      <c r="S289" t="s">
        <v>31830</v>
      </c>
      <c r="T289">
        <v>6.3</v>
      </c>
      <c r="U289">
        <v>13100</v>
      </c>
      <c r="V289" s="12">
        <f>W289*1.12725506764114</f>
        <v>8995495.4397762958</v>
      </c>
      <c r="W289" s="3">
        <v>7980000</v>
      </c>
      <c r="X289" s="13">
        <f>Y289*1.12725506764114</f>
        <v>1384031.3722440475</v>
      </c>
      <c r="Y289" s="3">
        <v>1227789</v>
      </c>
      <c r="Z289" s="13">
        <f>AA289*1.12725506764114</f>
        <v>3071426.2465264755</v>
      </c>
      <c r="AA289" s="3">
        <v>2724695</v>
      </c>
      <c r="AB289">
        <v>64</v>
      </c>
    </row>
    <row r="290" spans="1:28" x14ac:dyDescent="0.2">
      <c r="A290" t="s">
        <v>24704</v>
      </c>
      <c r="B290" t="s">
        <v>24705</v>
      </c>
      <c r="C290">
        <v>2010</v>
      </c>
      <c r="D290" s="1">
        <v>40337</v>
      </c>
      <c r="E290" t="s">
        <v>16512</v>
      </c>
      <c r="F290" t="s">
        <v>44044</v>
      </c>
      <c r="G290" t="s">
        <v>44032</v>
      </c>
      <c r="H290">
        <v>93</v>
      </c>
      <c r="I290" t="s">
        <v>1016</v>
      </c>
      <c r="J290" t="s">
        <v>26</v>
      </c>
      <c r="M290" t="s">
        <v>965</v>
      </c>
      <c r="N290" t="s">
        <v>24706</v>
      </c>
      <c r="O290" t="s">
        <v>24707</v>
      </c>
      <c r="P290" t="s">
        <v>24708</v>
      </c>
      <c r="Q290" t="s">
        <v>24709</v>
      </c>
      <c r="R290" t="s">
        <v>24710</v>
      </c>
      <c r="S290" t="s">
        <v>24711</v>
      </c>
      <c r="T290">
        <v>5.7</v>
      </c>
      <c r="U290">
        <v>11770</v>
      </c>
      <c r="V290" s="12">
        <f>W290*1.18690152988223</f>
        <v>5934507.6494111503</v>
      </c>
      <c r="W290" s="3">
        <v>5000000</v>
      </c>
      <c r="X290" s="13">
        <f>Y290*1.18690152988223</f>
        <v>218294.92937593977</v>
      </c>
      <c r="Y290" s="3">
        <v>183920</v>
      </c>
      <c r="Z290" s="13">
        <f>AA290*1.18690152988223</f>
        <v>3143146.6969264722</v>
      </c>
      <c r="AA290" s="3">
        <v>2648195</v>
      </c>
      <c r="AB290">
        <v>52</v>
      </c>
    </row>
    <row r="291" spans="1:28" x14ac:dyDescent="0.2">
      <c r="A291" t="s">
        <v>29805</v>
      </c>
      <c r="B291" t="s">
        <v>29806</v>
      </c>
      <c r="C291">
        <v>2013</v>
      </c>
      <c r="D291" s="1">
        <v>41371</v>
      </c>
      <c r="E291" t="s">
        <v>44043</v>
      </c>
      <c r="F291" t="s">
        <v>44032</v>
      </c>
      <c r="G291" t="s">
        <v>44042</v>
      </c>
      <c r="H291">
        <v>116</v>
      </c>
      <c r="I291" t="s">
        <v>495</v>
      </c>
      <c r="J291" t="s">
        <v>26</v>
      </c>
      <c r="K291" t="s">
        <v>686</v>
      </c>
      <c r="M291" t="s">
        <v>28702</v>
      </c>
      <c r="N291" t="s">
        <v>28703</v>
      </c>
      <c r="O291" t="s">
        <v>29807</v>
      </c>
      <c r="P291" t="s">
        <v>26288</v>
      </c>
      <c r="Q291" t="s">
        <v>29808</v>
      </c>
      <c r="R291" t="s">
        <v>29809</v>
      </c>
      <c r="S291" t="s">
        <v>29810</v>
      </c>
      <c r="T291">
        <v>6.8</v>
      </c>
      <c r="U291">
        <v>48093</v>
      </c>
      <c r="V291" s="12">
        <f>W291*1.11098185502045</f>
        <v>7221382.057632925</v>
      </c>
      <c r="W291" s="3">
        <v>6500000</v>
      </c>
      <c r="X291" s="13">
        <f>Y291*1.11098185502045</f>
        <v>2557301.3621784174</v>
      </c>
      <c r="Y291" s="3">
        <v>2301839</v>
      </c>
      <c r="Z291" s="13">
        <f>AA291*1.11098185502045</f>
        <v>3212750.6601303974</v>
      </c>
      <c r="AA291" s="3">
        <v>2891812</v>
      </c>
      <c r="AB291">
        <v>128</v>
      </c>
    </row>
    <row r="292" spans="1:28" x14ac:dyDescent="0.2">
      <c r="A292" t="s">
        <v>19490</v>
      </c>
      <c r="B292" t="s">
        <v>19491</v>
      </c>
      <c r="C292">
        <v>2008</v>
      </c>
      <c r="D292" s="1">
        <v>39577</v>
      </c>
      <c r="E292" t="s">
        <v>176</v>
      </c>
      <c r="F292" t="s">
        <v>44050</v>
      </c>
      <c r="H292">
        <v>99</v>
      </c>
      <c r="I292" t="s">
        <v>25</v>
      </c>
      <c r="J292" t="s">
        <v>26</v>
      </c>
      <c r="K292" t="s">
        <v>4428</v>
      </c>
      <c r="L292" t="s">
        <v>934</v>
      </c>
      <c r="M292" t="s">
        <v>65</v>
      </c>
      <c r="N292" t="s">
        <v>65</v>
      </c>
      <c r="O292" t="s">
        <v>19492</v>
      </c>
      <c r="P292" t="s">
        <v>19493</v>
      </c>
      <c r="Q292" t="s">
        <v>19494</v>
      </c>
      <c r="R292" t="s">
        <v>19495</v>
      </c>
      <c r="S292" t="s">
        <v>19496</v>
      </c>
      <c r="T292">
        <v>6.7</v>
      </c>
      <c r="U292">
        <v>20170</v>
      </c>
      <c r="V292" s="12">
        <f>W292*1.20207800169993</f>
        <v>8414546.0118995104</v>
      </c>
      <c r="W292" s="3">
        <v>7000000</v>
      </c>
      <c r="X292" s="13">
        <f>Y292*1.20207800169993</f>
        <v>2820004.0693859356</v>
      </c>
      <c r="Y292" s="3">
        <v>2345941</v>
      </c>
      <c r="Z292" s="13">
        <f>AA292*1.20207800169993</f>
        <v>3214464.7635657657</v>
      </c>
      <c r="AA292" s="3">
        <v>2674090</v>
      </c>
      <c r="AB292">
        <v>122</v>
      </c>
    </row>
    <row r="293" spans="1:28" x14ac:dyDescent="0.2">
      <c r="A293" t="s">
        <v>13042</v>
      </c>
      <c r="B293" t="s">
        <v>13043</v>
      </c>
      <c r="C293">
        <v>2006</v>
      </c>
      <c r="D293" t="s">
        <v>13044</v>
      </c>
      <c r="E293" t="s">
        <v>44035</v>
      </c>
      <c r="F293" t="s">
        <v>44044</v>
      </c>
      <c r="G293" t="s">
        <v>44032</v>
      </c>
      <c r="H293">
        <v>108</v>
      </c>
      <c r="I293" t="s">
        <v>319</v>
      </c>
      <c r="J293" t="s">
        <v>26</v>
      </c>
      <c r="M293" t="s">
        <v>13045</v>
      </c>
      <c r="N293" t="s">
        <v>13045</v>
      </c>
      <c r="O293" t="s">
        <v>13046</v>
      </c>
      <c r="P293" t="s">
        <v>1318</v>
      </c>
      <c r="Q293" t="s">
        <v>13047</v>
      </c>
      <c r="R293" t="s">
        <v>13048</v>
      </c>
      <c r="S293" t="s">
        <v>13049</v>
      </c>
      <c r="T293">
        <v>6.4</v>
      </c>
      <c r="U293">
        <v>19981</v>
      </c>
      <c r="V293" s="12">
        <f>W293*1.28378472222222</f>
        <v>23108124.999999963</v>
      </c>
      <c r="W293" s="3">
        <v>18000000</v>
      </c>
      <c r="X293" s="13">
        <f>Y293*1.28378472222222</f>
        <v>242076.86614583293</v>
      </c>
      <c r="Y293" s="3">
        <v>188565</v>
      </c>
      <c r="Z293" s="13">
        <f>AA293*1.28378472222222</f>
        <v>3236209.46024305</v>
      </c>
      <c r="AA293" s="3">
        <v>2520835</v>
      </c>
      <c r="AB293">
        <v>79</v>
      </c>
    </row>
    <row r="294" spans="1:28" hidden="1" x14ac:dyDescent="0.2">
      <c r="A294" t="s">
        <v>24741</v>
      </c>
      <c r="B294" t="s">
        <v>24742</v>
      </c>
      <c r="C294">
        <v>2011</v>
      </c>
      <c r="D294" t="s">
        <v>13395</v>
      </c>
      <c r="E294" t="s">
        <v>176</v>
      </c>
      <c r="F294" t="s">
        <v>44049</v>
      </c>
      <c r="G294" t="s">
        <v>44036</v>
      </c>
      <c r="H294">
        <v>146</v>
      </c>
      <c r="I294" t="s">
        <v>5823</v>
      </c>
      <c r="J294" t="s">
        <v>209</v>
      </c>
      <c r="K294" t="s">
        <v>26</v>
      </c>
      <c r="L294" t="s">
        <v>934</v>
      </c>
      <c r="M294" t="s">
        <v>5824</v>
      </c>
      <c r="N294" t="s">
        <v>24743</v>
      </c>
      <c r="O294" t="s">
        <v>24744</v>
      </c>
      <c r="P294" t="s">
        <v>437</v>
      </c>
      <c r="Q294" t="s">
        <v>24745</v>
      </c>
      <c r="R294" t="s">
        <v>24746</v>
      </c>
      <c r="S294" t="s">
        <v>24747</v>
      </c>
      <c r="T294">
        <v>7.6</v>
      </c>
      <c r="U294">
        <v>48707</v>
      </c>
      <c r="V294" s="12">
        <f>W294*1.1505830469594</f>
        <v>108154806.4141836</v>
      </c>
      <c r="W294" s="3">
        <v>94000000</v>
      </c>
      <c r="X294" s="13">
        <f>Y294*1.1505830469594</f>
        <v>358330.68064675381</v>
      </c>
      <c r="Y294" s="3">
        <v>311434</v>
      </c>
      <c r="Z294" s="13">
        <f>AA294*1.1505830469594</f>
        <v>3285655.574551329</v>
      </c>
      <c r="AA294" s="3">
        <v>2855644</v>
      </c>
      <c r="AB294">
        <v>163</v>
      </c>
    </row>
    <row r="295" spans="1:28" hidden="1" x14ac:dyDescent="0.2">
      <c r="A295" t="s">
        <v>5741</v>
      </c>
      <c r="B295" t="s">
        <v>5742</v>
      </c>
      <c r="C295">
        <v>2002</v>
      </c>
      <c r="D295" t="s">
        <v>5491</v>
      </c>
      <c r="E295" t="s">
        <v>176</v>
      </c>
      <c r="H295">
        <v>103</v>
      </c>
      <c r="I295" t="s">
        <v>25</v>
      </c>
      <c r="J295" t="s">
        <v>26</v>
      </c>
      <c r="M295" t="s">
        <v>5743</v>
      </c>
      <c r="N295" t="s">
        <v>5743</v>
      </c>
      <c r="O295" t="s">
        <v>5744</v>
      </c>
      <c r="P295" t="s">
        <v>5745</v>
      </c>
      <c r="Q295" t="s">
        <v>5746</v>
      </c>
      <c r="R295" t="s">
        <v>5747</v>
      </c>
      <c r="S295" t="s">
        <v>5748</v>
      </c>
      <c r="T295">
        <v>6.4</v>
      </c>
      <c r="U295">
        <v>15793</v>
      </c>
      <c r="W295"/>
      <c r="X295"/>
      <c r="Y295">
        <v>3663356</v>
      </c>
      <c r="Z295"/>
      <c r="AA295">
        <v>4412203</v>
      </c>
      <c r="AB295">
        <v>145</v>
      </c>
    </row>
    <row r="296" spans="1:28" x14ac:dyDescent="0.2">
      <c r="A296" t="s">
        <v>26059</v>
      </c>
      <c r="B296" t="s">
        <v>26060</v>
      </c>
      <c r="C296">
        <v>2010</v>
      </c>
      <c r="D296" t="s">
        <v>11339</v>
      </c>
      <c r="E296" t="s">
        <v>176</v>
      </c>
      <c r="H296">
        <v>97</v>
      </c>
      <c r="I296" t="s">
        <v>25</v>
      </c>
      <c r="J296" t="s">
        <v>26</v>
      </c>
      <c r="M296" t="s">
        <v>26061</v>
      </c>
      <c r="N296" t="s">
        <v>26062</v>
      </c>
      <c r="O296" t="s">
        <v>26063</v>
      </c>
      <c r="P296" t="s">
        <v>6745</v>
      </c>
      <c r="Q296" t="s">
        <v>26064</v>
      </c>
      <c r="R296" t="s">
        <v>26065</v>
      </c>
      <c r="S296" t="s">
        <v>26066</v>
      </c>
      <c r="T296">
        <v>6.4</v>
      </c>
      <c r="U296">
        <v>47271</v>
      </c>
      <c r="V296" s="12">
        <f>W296*1.18690152988223</f>
        <v>5934507.6494111503</v>
      </c>
      <c r="W296" s="3">
        <v>5000000</v>
      </c>
      <c r="X296" s="13">
        <f>Y296*1.18690152988223</f>
        <v>3218453.2251944402</v>
      </c>
      <c r="Y296" s="3">
        <v>2711643</v>
      </c>
      <c r="Z296" s="13">
        <f>AA296*1.18690152988223</f>
        <v>3347643.8960175309</v>
      </c>
      <c r="AA296" s="3">
        <v>2820490</v>
      </c>
      <c r="AB296">
        <v>106</v>
      </c>
    </row>
    <row r="297" spans="1:28" x14ac:dyDescent="0.2">
      <c r="A297" t="s">
        <v>31747</v>
      </c>
      <c r="B297" t="s">
        <v>31748</v>
      </c>
      <c r="C297">
        <v>2015</v>
      </c>
      <c r="D297" t="s">
        <v>31749</v>
      </c>
      <c r="E297" t="s">
        <v>16512</v>
      </c>
      <c r="F297" t="s">
        <v>44032</v>
      </c>
      <c r="G297" t="s">
        <v>44039</v>
      </c>
      <c r="H297">
        <v>98</v>
      </c>
      <c r="I297" t="s">
        <v>25</v>
      </c>
      <c r="J297" t="s">
        <v>26</v>
      </c>
      <c r="M297" t="s">
        <v>8061</v>
      </c>
      <c r="N297" t="s">
        <v>31750</v>
      </c>
      <c r="O297" t="s">
        <v>31751</v>
      </c>
      <c r="P297" t="s">
        <v>1614</v>
      </c>
      <c r="Q297" t="s">
        <v>31752</v>
      </c>
      <c r="R297" t="s">
        <v>31753</v>
      </c>
      <c r="S297" t="s">
        <v>31754</v>
      </c>
      <c r="T297">
        <v>5.9</v>
      </c>
      <c r="U297">
        <v>20477</v>
      </c>
      <c r="V297" s="12">
        <f>W297*1.09195121025074</f>
        <v>27298780.256268501</v>
      </c>
      <c r="W297" s="3">
        <v>25000000</v>
      </c>
      <c r="X297" s="13">
        <f>Y297*1.09195121025074</f>
        <v>1652988.0984190984</v>
      </c>
      <c r="Y297" s="3">
        <v>1513793</v>
      </c>
      <c r="Z297" s="13">
        <f>AA297*1.09195121025074</f>
        <v>3349594.1879316629</v>
      </c>
      <c r="AA297" s="3">
        <v>3067531</v>
      </c>
      <c r="AB297">
        <v>93</v>
      </c>
    </row>
    <row r="298" spans="1:28" hidden="1" x14ac:dyDescent="0.2">
      <c r="A298" t="s">
        <v>5768</v>
      </c>
      <c r="B298" t="s">
        <v>5769</v>
      </c>
      <c r="C298">
        <v>2002</v>
      </c>
      <c r="D298" s="1">
        <v>38140</v>
      </c>
      <c r="E298" t="s">
        <v>176</v>
      </c>
      <c r="H298">
        <v>105</v>
      </c>
      <c r="I298" t="s">
        <v>5770</v>
      </c>
      <c r="J298" t="s">
        <v>26</v>
      </c>
      <c r="K298" t="s">
        <v>308</v>
      </c>
      <c r="L298" t="s">
        <v>2225</v>
      </c>
      <c r="M298" t="s">
        <v>5771</v>
      </c>
      <c r="N298" t="s">
        <v>5772</v>
      </c>
      <c r="O298" t="s">
        <v>5773</v>
      </c>
      <c r="P298" t="s">
        <v>5774</v>
      </c>
      <c r="Q298" t="s">
        <v>5775</v>
      </c>
      <c r="R298" t="s">
        <v>5776</v>
      </c>
      <c r="S298" t="s">
        <v>5777</v>
      </c>
      <c r="T298">
        <v>7.7</v>
      </c>
      <c r="U298">
        <v>40082</v>
      </c>
      <c r="W298"/>
      <c r="X298"/>
      <c r="Y298">
        <v>15539656</v>
      </c>
      <c r="Z298"/>
      <c r="AA298">
        <v>25382911</v>
      </c>
      <c r="AB298">
        <v>282</v>
      </c>
    </row>
    <row r="299" spans="1:28" hidden="1" x14ac:dyDescent="0.2">
      <c r="A299" t="s">
        <v>5778</v>
      </c>
      <c r="B299" t="s">
        <v>5779</v>
      </c>
      <c r="C299">
        <v>2002</v>
      </c>
      <c r="D299" t="s">
        <v>5264</v>
      </c>
      <c r="E299" t="s">
        <v>1045</v>
      </c>
      <c r="F299" t="s">
        <v>44032</v>
      </c>
      <c r="H299">
        <v>106</v>
      </c>
      <c r="I299" t="s">
        <v>25</v>
      </c>
      <c r="J299" t="s">
        <v>26</v>
      </c>
      <c r="K299" t="s">
        <v>307</v>
      </c>
      <c r="M299" t="s">
        <v>5780</v>
      </c>
      <c r="N299" t="s">
        <v>5780</v>
      </c>
      <c r="O299" t="s">
        <v>5781</v>
      </c>
      <c r="P299" t="s">
        <v>5782</v>
      </c>
      <c r="Q299" t="s">
        <v>5783</v>
      </c>
      <c r="R299" t="s">
        <v>5784</v>
      </c>
      <c r="S299" t="s">
        <v>5785</v>
      </c>
      <c r="T299">
        <v>6.9</v>
      </c>
      <c r="U299">
        <v>16757</v>
      </c>
      <c r="W299"/>
      <c r="X299"/>
      <c r="Y299">
        <v>1266828</v>
      </c>
      <c r="Z299"/>
      <c r="AA299">
        <v>1934497</v>
      </c>
      <c r="AB299">
        <v>133</v>
      </c>
    </row>
    <row r="300" spans="1:28" hidden="1" x14ac:dyDescent="0.2">
      <c r="A300" t="s">
        <v>3519</v>
      </c>
      <c r="B300" t="s">
        <v>3520</v>
      </c>
      <c r="C300">
        <v>2001</v>
      </c>
      <c r="D300" t="s">
        <v>3521</v>
      </c>
      <c r="E300" t="s">
        <v>1045</v>
      </c>
      <c r="F300" t="s">
        <v>44044</v>
      </c>
      <c r="G300" t="s">
        <v>44032</v>
      </c>
      <c r="H300">
        <v>98</v>
      </c>
      <c r="I300" t="s">
        <v>3522</v>
      </c>
      <c r="J300" t="s">
        <v>26</v>
      </c>
      <c r="K300" t="s">
        <v>1076</v>
      </c>
      <c r="M300" t="s">
        <v>3523</v>
      </c>
      <c r="N300" t="s">
        <v>3524</v>
      </c>
      <c r="O300" t="s">
        <v>3525</v>
      </c>
      <c r="P300" t="s">
        <v>3526</v>
      </c>
      <c r="Q300" t="s">
        <v>3527</v>
      </c>
      <c r="R300" t="s">
        <v>3528</v>
      </c>
      <c r="S300" t="s">
        <v>3529</v>
      </c>
      <c r="T300">
        <v>6.8</v>
      </c>
      <c r="U300">
        <v>23225</v>
      </c>
      <c r="V300" s="12">
        <f>W300*1.46138339920949</f>
        <v>21920750.988142349</v>
      </c>
      <c r="W300" s="3">
        <v>15000000</v>
      </c>
      <c r="X300" s="13">
        <f>Y300*1.46138339920949</f>
        <v>517944.96573122666</v>
      </c>
      <c r="Y300" s="3">
        <v>354421</v>
      </c>
      <c r="Z300" s="13">
        <f>AA300*1.46138339920949</f>
        <v>3362181.4044268862</v>
      </c>
      <c r="AA300" s="3">
        <v>2300684</v>
      </c>
      <c r="AB300">
        <v>111</v>
      </c>
    </row>
    <row r="301" spans="1:28" x14ac:dyDescent="0.2">
      <c r="A301" t="s">
        <v>40715</v>
      </c>
      <c r="B301" t="s">
        <v>40716</v>
      </c>
      <c r="C301">
        <v>2017</v>
      </c>
      <c r="D301" s="1">
        <v>43139</v>
      </c>
      <c r="E301" t="s">
        <v>1045</v>
      </c>
      <c r="F301" t="s">
        <v>44044</v>
      </c>
      <c r="G301" t="s">
        <v>44032</v>
      </c>
      <c r="H301">
        <v>92</v>
      </c>
      <c r="I301" t="s">
        <v>25</v>
      </c>
      <c r="J301" t="s">
        <v>26</v>
      </c>
      <c r="M301" t="s">
        <v>40717</v>
      </c>
      <c r="N301" t="s">
        <v>40717</v>
      </c>
      <c r="O301" t="s">
        <v>40718</v>
      </c>
      <c r="P301" t="s">
        <v>22192</v>
      </c>
      <c r="Q301" t="s">
        <v>40719</v>
      </c>
      <c r="R301" t="s">
        <v>40720</v>
      </c>
      <c r="S301" t="s">
        <v>40721</v>
      </c>
      <c r="T301">
        <v>6.7</v>
      </c>
      <c r="U301">
        <v>32554</v>
      </c>
      <c r="V301" s="12">
        <f>W301*1.05585427545692</f>
        <v>6335125.6527415197</v>
      </c>
      <c r="W301" s="3">
        <v>6000000</v>
      </c>
      <c r="X301" s="13">
        <f>Y301*1.05585427545692</f>
        <v>3244223.1260403097</v>
      </c>
      <c r="Y301" s="3">
        <v>3072605</v>
      </c>
      <c r="Z301" s="13">
        <f>AA301*1.05585427545692</f>
        <v>3365276.8187214457</v>
      </c>
      <c r="AA301" s="3">
        <v>3187255</v>
      </c>
      <c r="AB301">
        <v>201</v>
      </c>
    </row>
    <row r="302" spans="1:28" x14ac:dyDescent="0.2">
      <c r="A302" t="s">
        <v>36935</v>
      </c>
      <c r="B302" t="s">
        <v>36936</v>
      </c>
      <c r="C302">
        <v>2015</v>
      </c>
      <c r="D302" s="1">
        <v>42591</v>
      </c>
      <c r="E302" t="s">
        <v>44037</v>
      </c>
      <c r="F302" t="s">
        <v>44047</v>
      </c>
      <c r="G302" t="s">
        <v>44031</v>
      </c>
      <c r="H302">
        <v>105</v>
      </c>
      <c r="I302" t="s">
        <v>36937</v>
      </c>
      <c r="J302" t="s">
        <v>26</v>
      </c>
      <c r="M302" t="s">
        <v>36938</v>
      </c>
      <c r="N302" t="s">
        <v>36939</v>
      </c>
      <c r="O302" t="s">
        <v>36940</v>
      </c>
      <c r="P302" t="s">
        <v>20137</v>
      </c>
      <c r="Q302" t="s">
        <v>20137</v>
      </c>
      <c r="R302" t="s">
        <v>36941</v>
      </c>
      <c r="S302" t="s">
        <v>36942</v>
      </c>
      <c r="T302">
        <v>7.9</v>
      </c>
      <c r="U302">
        <v>17043</v>
      </c>
      <c r="V302" s="12">
        <f>W302*1.09195121025074</f>
        <v>32758536.3075222</v>
      </c>
      <c r="W302" s="3">
        <v>30000000</v>
      </c>
      <c r="X302" s="13">
        <f>Y302*1.09195121025074</f>
        <v>536118.56155043654</v>
      </c>
      <c r="Y302" s="3">
        <v>490973</v>
      </c>
      <c r="Z302" s="13">
        <f>AA302*1.09195121025074</f>
        <v>3371761.8894509631</v>
      </c>
      <c r="AA302" s="3">
        <v>3087832</v>
      </c>
      <c r="AB302">
        <v>148</v>
      </c>
    </row>
    <row r="303" spans="1:28" x14ac:dyDescent="0.2">
      <c r="A303" t="s">
        <v>11898</v>
      </c>
      <c r="B303" t="s">
        <v>11899</v>
      </c>
      <c r="C303">
        <v>2006</v>
      </c>
      <c r="D303" t="s">
        <v>10526</v>
      </c>
      <c r="E303" t="s">
        <v>44035</v>
      </c>
      <c r="F303" t="s">
        <v>44038</v>
      </c>
      <c r="G303" t="s">
        <v>44044</v>
      </c>
      <c r="H303">
        <v>125</v>
      </c>
      <c r="I303" t="s">
        <v>319</v>
      </c>
      <c r="J303" t="s">
        <v>26</v>
      </c>
      <c r="M303" t="s">
        <v>5502</v>
      </c>
      <c r="N303" t="s">
        <v>11900</v>
      </c>
      <c r="O303" t="s">
        <v>11901</v>
      </c>
      <c r="P303" t="s">
        <v>365</v>
      </c>
      <c r="Q303" t="s">
        <v>11902</v>
      </c>
      <c r="R303" t="s">
        <v>11903</v>
      </c>
      <c r="S303" t="s">
        <v>11904</v>
      </c>
      <c r="T303">
        <v>7</v>
      </c>
      <c r="U303">
        <v>32400</v>
      </c>
      <c r="V303" s="12">
        <f>W303*1.28378472222222</f>
        <v>16689201.38888886</v>
      </c>
      <c r="W303" s="3">
        <v>13000000</v>
      </c>
      <c r="X303" s="13">
        <f>Y303*1.28378472222222</f>
        <v>1506704.952743053</v>
      </c>
      <c r="Y303" s="3">
        <v>1173643</v>
      </c>
      <c r="Z303" s="13">
        <f>AA303*1.28378472222222</f>
        <v>3384874.2986458275</v>
      </c>
      <c r="AA303" s="3">
        <v>2636637</v>
      </c>
      <c r="AB303">
        <v>117</v>
      </c>
    </row>
    <row r="304" spans="1:28" x14ac:dyDescent="0.2">
      <c r="A304" t="s">
        <v>12019</v>
      </c>
      <c r="B304" t="s">
        <v>12020</v>
      </c>
      <c r="C304">
        <v>2006</v>
      </c>
      <c r="D304" s="1">
        <v>39417</v>
      </c>
      <c r="E304" t="s">
        <v>44035</v>
      </c>
      <c r="F304" t="s">
        <v>44044</v>
      </c>
      <c r="G304" t="s">
        <v>44032</v>
      </c>
      <c r="H304">
        <v>110</v>
      </c>
      <c r="I304" t="s">
        <v>25</v>
      </c>
      <c r="J304" t="s">
        <v>26</v>
      </c>
      <c r="M304" t="s">
        <v>6202</v>
      </c>
      <c r="N304" t="s">
        <v>12021</v>
      </c>
      <c r="O304" t="s">
        <v>12022</v>
      </c>
      <c r="P304" t="s">
        <v>268</v>
      </c>
      <c r="Q304" t="s">
        <v>12023</v>
      </c>
      <c r="R304" t="s">
        <v>12024</v>
      </c>
      <c r="S304" t="s">
        <v>12025</v>
      </c>
      <c r="T304">
        <v>7</v>
      </c>
      <c r="U304">
        <v>16112</v>
      </c>
      <c r="V304" s="12">
        <f>W304*1.28378472222222</f>
        <v>16689201.38888886</v>
      </c>
      <c r="W304" s="3">
        <v>13000000</v>
      </c>
      <c r="X304" s="13">
        <f>Y304*1.28378472222222</f>
        <v>1478059.8642361087</v>
      </c>
      <c r="Y304" s="3">
        <v>1151330</v>
      </c>
      <c r="Z304" s="13">
        <f>AA304*1.28378472222222</f>
        <v>3453122.8620486055</v>
      </c>
      <c r="AA304" s="3">
        <v>2689799</v>
      </c>
      <c r="AB304">
        <v>109</v>
      </c>
    </row>
    <row r="305" spans="1:28" x14ac:dyDescent="0.2">
      <c r="A305" t="s">
        <v>39521</v>
      </c>
      <c r="B305" t="s">
        <v>39522</v>
      </c>
      <c r="C305">
        <v>2017</v>
      </c>
      <c r="D305" t="s">
        <v>39523</v>
      </c>
      <c r="E305" t="s">
        <v>44041</v>
      </c>
      <c r="F305" t="s">
        <v>44032</v>
      </c>
      <c r="G305" t="s">
        <v>44042</v>
      </c>
      <c r="H305">
        <v>102</v>
      </c>
      <c r="I305" t="s">
        <v>25</v>
      </c>
      <c r="J305" t="s">
        <v>26</v>
      </c>
      <c r="M305" t="s">
        <v>39524</v>
      </c>
      <c r="N305" t="s">
        <v>39525</v>
      </c>
      <c r="O305" t="s">
        <v>39526</v>
      </c>
      <c r="P305" t="s">
        <v>25165</v>
      </c>
      <c r="Q305" t="s">
        <v>39527</v>
      </c>
      <c r="R305" t="s">
        <v>39528</v>
      </c>
      <c r="S305" t="s">
        <v>39529</v>
      </c>
      <c r="T305">
        <v>7.4</v>
      </c>
      <c r="U305">
        <v>80270</v>
      </c>
      <c r="V305" s="12">
        <f>W305*1.05585427545692</f>
        <v>4751344.2395561403</v>
      </c>
      <c r="W305" s="3">
        <v>4500000</v>
      </c>
      <c r="X305" s="13">
        <f>Y305*1.05585427545692</f>
        <v>2139687.6333591728</v>
      </c>
      <c r="Y305" s="3">
        <v>2026499</v>
      </c>
      <c r="Z305" s="13">
        <f>AA305*1.05585427545692</f>
        <v>3466759.196552712</v>
      </c>
      <c r="AA305" s="3">
        <v>3283369</v>
      </c>
      <c r="AB305">
        <v>278</v>
      </c>
    </row>
    <row r="306" spans="1:28" hidden="1" x14ac:dyDescent="0.2">
      <c r="A306" t="s">
        <v>5837</v>
      </c>
      <c r="B306" t="s">
        <v>5838</v>
      </c>
      <c r="C306">
        <v>2002</v>
      </c>
      <c r="D306" t="s">
        <v>942</v>
      </c>
      <c r="E306" t="s">
        <v>44041</v>
      </c>
      <c r="F306" t="s">
        <v>44032</v>
      </c>
      <c r="H306">
        <v>109</v>
      </c>
      <c r="I306" t="s">
        <v>5839</v>
      </c>
      <c r="J306" t="s">
        <v>75</v>
      </c>
      <c r="K306" t="s">
        <v>74</v>
      </c>
      <c r="L306" t="s">
        <v>26</v>
      </c>
      <c r="M306" t="s">
        <v>1734</v>
      </c>
      <c r="N306" t="s">
        <v>1734</v>
      </c>
      <c r="O306" t="s">
        <v>5840</v>
      </c>
      <c r="P306" t="s">
        <v>5841</v>
      </c>
      <c r="Q306" t="s">
        <v>5842</v>
      </c>
      <c r="R306" t="s">
        <v>5843</v>
      </c>
      <c r="S306" t="s">
        <v>5844</v>
      </c>
      <c r="T306">
        <v>7.8</v>
      </c>
      <c r="U306">
        <v>41855</v>
      </c>
      <c r="W306"/>
      <c r="X306"/>
      <c r="Y306">
        <v>184023</v>
      </c>
      <c r="Z306"/>
      <c r="AA306">
        <v>1007747</v>
      </c>
      <c r="AB306">
        <v>220</v>
      </c>
    </row>
    <row r="307" spans="1:28" x14ac:dyDescent="0.2">
      <c r="A307" t="s">
        <v>34745</v>
      </c>
      <c r="B307" t="s">
        <v>34746</v>
      </c>
      <c r="C307">
        <v>2014</v>
      </c>
      <c r="D307" t="s">
        <v>24318</v>
      </c>
      <c r="E307" t="s">
        <v>44035</v>
      </c>
      <c r="F307" t="s">
        <v>44032</v>
      </c>
      <c r="H307">
        <v>103</v>
      </c>
      <c r="I307" t="s">
        <v>25</v>
      </c>
      <c r="J307" t="s">
        <v>26</v>
      </c>
      <c r="M307" t="s">
        <v>34747</v>
      </c>
      <c r="N307" t="s">
        <v>34748</v>
      </c>
      <c r="O307" t="s">
        <v>34749</v>
      </c>
      <c r="P307" t="s">
        <v>4608</v>
      </c>
      <c r="Q307" t="s">
        <v>34750</v>
      </c>
      <c r="R307" t="s">
        <v>34751</v>
      </c>
      <c r="S307" t="s">
        <v>34752</v>
      </c>
      <c r="T307">
        <v>6.6</v>
      </c>
      <c r="U307">
        <v>10202</v>
      </c>
      <c r="V307" s="12">
        <f>W307*1.09324733035956</f>
        <v>5466236.6517978003</v>
      </c>
      <c r="W307" s="3">
        <v>5000000</v>
      </c>
      <c r="X307" s="13">
        <f>Y307*1.09324733035956</f>
        <v>3420706.3951025722</v>
      </c>
      <c r="Y307" s="3">
        <v>3128941</v>
      </c>
      <c r="Z307" s="13">
        <f>AA307*1.09324733035956</f>
        <v>3467335.5802370682</v>
      </c>
      <c r="AA307" s="3">
        <v>3171593</v>
      </c>
      <c r="AB307">
        <v>42</v>
      </c>
    </row>
    <row r="308" spans="1:28" x14ac:dyDescent="0.2">
      <c r="A308" t="s">
        <v>18979</v>
      </c>
      <c r="B308" t="s">
        <v>18980</v>
      </c>
      <c r="C308">
        <v>2009</v>
      </c>
      <c r="D308" t="s">
        <v>16181</v>
      </c>
      <c r="E308" t="s">
        <v>176</v>
      </c>
      <c r="H308">
        <v>127</v>
      </c>
      <c r="I308" t="s">
        <v>18981</v>
      </c>
      <c r="J308" t="s">
        <v>26</v>
      </c>
      <c r="K308" t="s">
        <v>308</v>
      </c>
      <c r="L308" t="s">
        <v>27</v>
      </c>
      <c r="M308" t="s">
        <v>15311</v>
      </c>
      <c r="N308" t="s">
        <v>18982</v>
      </c>
      <c r="O308" t="s">
        <v>18983</v>
      </c>
      <c r="P308" t="s">
        <v>7208</v>
      </c>
      <c r="Q308" t="s">
        <v>18984</v>
      </c>
      <c r="R308" t="s">
        <v>18985</v>
      </c>
      <c r="S308" t="s">
        <v>18986</v>
      </c>
      <c r="T308">
        <v>6.8</v>
      </c>
      <c r="U308">
        <v>12374</v>
      </c>
      <c r="V308" s="12">
        <f>W308*1.20636999678377</f>
        <v>6031849.9839188503</v>
      </c>
      <c r="W308" s="3">
        <v>5000000</v>
      </c>
      <c r="X308" s="13">
        <f>Y308*1.20636999678377</f>
        <v>625529.38347231399</v>
      </c>
      <c r="Y308" s="3">
        <v>518522</v>
      </c>
      <c r="Z308" s="13">
        <f>AA308*1.20636999678377</f>
        <v>3467679.1901350305</v>
      </c>
      <c r="AA308" s="3">
        <v>2874474</v>
      </c>
      <c r="AB308">
        <v>43</v>
      </c>
    </row>
    <row r="309" spans="1:28" x14ac:dyDescent="0.2">
      <c r="A309" t="s">
        <v>7406</v>
      </c>
      <c r="B309" t="s">
        <v>7407</v>
      </c>
      <c r="C309">
        <v>2003</v>
      </c>
      <c r="D309" t="s">
        <v>6025</v>
      </c>
      <c r="E309" t="s">
        <v>44041</v>
      </c>
      <c r="F309" t="s">
        <v>44032</v>
      </c>
      <c r="G309" t="s">
        <v>44045</v>
      </c>
      <c r="H309">
        <v>104</v>
      </c>
      <c r="I309" t="s">
        <v>177</v>
      </c>
      <c r="J309" t="s">
        <v>26</v>
      </c>
      <c r="M309" t="s">
        <v>7408</v>
      </c>
      <c r="N309" t="s">
        <v>7409</v>
      </c>
      <c r="O309" t="s">
        <v>7410</v>
      </c>
      <c r="P309" t="s">
        <v>5857</v>
      </c>
      <c r="Q309" t="s">
        <v>7411</v>
      </c>
      <c r="R309" t="s">
        <v>7412</v>
      </c>
      <c r="S309" t="s">
        <v>7413</v>
      </c>
      <c r="T309">
        <v>6.6</v>
      </c>
      <c r="U309">
        <v>21047</v>
      </c>
      <c r="V309" s="12">
        <f>W309*1.40658152173913</f>
        <v>7032907.6086956495</v>
      </c>
      <c r="W309" s="3">
        <v>5000000</v>
      </c>
      <c r="X309" s="13">
        <f>Y309*1.40658152173913</f>
        <v>1491696.5827826082</v>
      </c>
      <c r="Y309" s="3">
        <v>1060512</v>
      </c>
      <c r="Z309" s="13">
        <f>AA309*1.40658152173913</f>
        <v>3469254.5548043465</v>
      </c>
      <c r="AA309" s="3">
        <v>2466444</v>
      </c>
      <c r="AB309">
        <v>162</v>
      </c>
    </row>
    <row r="310" spans="1:28" hidden="1" x14ac:dyDescent="0.2">
      <c r="A310" t="s">
        <v>12108</v>
      </c>
      <c r="B310" t="s">
        <v>12109</v>
      </c>
      <c r="C310">
        <v>2005</v>
      </c>
      <c r="D310" t="s">
        <v>3685</v>
      </c>
      <c r="E310" t="s">
        <v>1045</v>
      </c>
      <c r="F310" t="s">
        <v>44032</v>
      </c>
      <c r="G310" t="s">
        <v>44036</v>
      </c>
      <c r="H310">
        <v>90</v>
      </c>
      <c r="I310" t="s">
        <v>3522</v>
      </c>
      <c r="J310" t="s">
        <v>26</v>
      </c>
      <c r="M310" t="s">
        <v>12110</v>
      </c>
      <c r="N310" t="s">
        <v>12110</v>
      </c>
      <c r="O310" t="s">
        <v>12111</v>
      </c>
      <c r="P310" t="s">
        <v>1680</v>
      </c>
      <c r="Q310" t="s">
        <v>12112</v>
      </c>
      <c r="R310" t="s">
        <v>12113</v>
      </c>
      <c r="S310" t="s">
        <v>12114</v>
      </c>
      <c r="T310">
        <v>6.8</v>
      </c>
      <c r="U310">
        <v>29277</v>
      </c>
      <c r="V310" s="12">
        <f>W310*1.32519713261649</f>
        <v>10469057.34767027</v>
      </c>
      <c r="W310" s="3">
        <v>7900000</v>
      </c>
      <c r="X310" s="13">
        <f>Y310*1.32519713261649</f>
        <v>890854.49602150708</v>
      </c>
      <c r="Y310" s="3">
        <v>672243</v>
      </c>
      <c r="Z310" s="13">
        <f>AA310*1.32519713261649</f>
        <v>3492298.6295698993</v>
      </c>
      <c r="AA310" s="3">
        <v>2635305</v>
      </c>
      <c r="AB310">
        <v>162</v>
      </c>
    </row>
    <row r="311" spans="1:28" hidden="1" x14ac:dyDescent="0.2">
      <c r="A311" t="s">
        <v>27176</v>
      </c>
      <c r="B311" t="s">
        <v>27177</v>
      </c>
      <c r="C311">
        <v>2010</v>
      </c>
      <c r="D311" s="1">
        <v>40460</v>
      </c>
      <c r="E311" t="s">
        <v>16512</v>
      </c>
      <c r="F311" t="s">
        <v>44038</v>
      </c>
      <c r="H311">
        <v>126</v>
      </c>
      <c r="I311" t="s">
        <v>943</v>
      </c>
      <c r="J311" t="s">
        <v>944</v>
      </c>
      <c r="M311" t="s">
        <v>27178</v>
      </c>
      <c r="N311" t="s">
        <v>27179</v>
      </c>
      <c r="O311" t="s">
        <v>27180</v>
      </c>
      <c r="P311" t="s">
        <v>9379</v>
      </c>
      <c r="Q311" t="s">
        <v>27181</v>
      </c>
      <c r="R311" t="s">
        <v>27182</v>
      </c>
      <c r="S311" t="s">
        <v>27183</v>
      </c>
      <c r="T311">
        <v>6.2</v>
      </c>
      <c r="U311">
        <v>27218</v>
      </c>
      <c r="V311" s="12">
        <f>W311*1.18690152988223</f>
        <v>11121267.334996495</v>
      </c>
      <c r="W311" s="3">
        <v>9370000</v>
      </c>
      <c r="X311" s="13">
        <f>Y311*1.18690152988223</f>
        <v>1529380.7794282178</v>
      </c>
      <c r="Y311" s="3">
        <v>1288549</v>
      </c>
      <c r="Z311" s="13">
        <f>AA311*1.18690152988223</f>
        <v>3492521.8443610757</v>
      </c>
      <c r="AA311" s="3">
        <v>2942554</v>
      </c>
      <c r="AB311">
        <v>130</v>
      </c>
    </row>
    <row r="312" spans="1:28" hidden="1" x14ac:dyDescent="0.2">
      <c r="A312" t="s">
        <v>32691</v>
      </c>
      <c r="B312" t="s">
        <v>32692</v>
      </c>
      <c r="C312">
        <v>2015</v>
      </c>
      <c r="D312" t="s">
        <v>32693</v>
      </c>
      <c r="E312" t="s">
        <v>16512</v>
      </c>
      <c r="F312" t="s">
        <v>44032</v>
      </c>
      <c r="G312" t="s">
        <v>44042</v>
      </c>
      <c r="H312">
        <v>188</v>
      </c>
      <c r="I312" t="s">
        <v>943</v>
      </c>
      <c r="J312" t="s">
        <v>2402</v>
      </c>
      <c r="M312" t="s">
        <v>5439</v>
      </c>
      <c r="N312" t="s">
        <v>32694</v>
      </c>
      <c r="O312" t="s">
        <v>32695</v>
      </c>
      <c r="P312" t="s">
        <v>9544</v>
      </c>
      <c r="Q312" t="s">
        <v>32696</v>
      </c>
      <c r="R312" t="s">
        <v>32697</v>
      </c>
      <c r="S312" t="s">
        <v>32698</v>
      </c>
      <c r="T312">
        <v>7.3</v>
      </c>
      <c r="U312">
        <v>18540</v>
      </c>
      <c r="V312" s="12">
        <f>W312*1.09195121025074</f>
        <v>32758536.3075222</v>
      </c>
      <c r="W312" s="3">
        <v>30000000</v>
      </c>
      <c r="X312" s="13">
        <f>Y312*1.09195121025074</f>
        <v>1582490.6363341005</v>
      </c>
      <c r="Y312" s="3">
        <v>1449232</v>
      </c>
      <c r="Z312" s="13">
        <f>AA312*1.09195121025074</f>
        <v>3494367.2632891266</v>
      </c>
      <c r="AA312" s="3">
        <v>3200113</v>
      </c>
      <c r="AB312">
        <v>125</v>
      </c>
    </row>
    <row r="313" spans="1:28" hidden="1" x14ac:dyDescent="0.2">
      <c r="A313" t="s">
        <v>5895</v>
      </c>
      <c r="B313" t="s">
        <v>5896</v>
      </c>
      <c r="C313">
        <v>2003</v>
      </c>
      <c r="D313" t="s">
        <v>3771</v>
      </c>
      <c r="E313" t="s">
        <v>176</v>
      </c>
      <c r="H313">
        <v>108</v>
      </c>
      <c r="I313" t="s">
        <v>25</v>
      </c>
      <c r="J313" t="s">
        <v>26</v>
      </c>
      <c r="M313" t="s">
        <v>5897</v>
      </c>
      <c r="N313" t="s">
        <v>5897</v>
      </c>
      <c r="O313" t="s">
        <v>5898</v>
      </c>
      <c r="P313" t="s">
        <v>5899</v>
      </c>
      <c r="Q313" t="s">
        <v>5900</v>
      </c>
      <c r="R313" t="s">
        <v>5901</v>
      </c>
      <c r="S313" t="s">
        <v>5902</v>
      </c>
      <c r="T313">
        <v>7.1</v>
      </c>
      <c r="U313">
        <v>22501</v>
      </c>
      <c r="W313"/>
      <c r="X313"/>
      <c r="Y313">
        <v>343847</v>
      </c>
      <c r="Z313"/>
      <c r="AA313">
        <v>343847</v>
      </c>
      <c r="AB313">
        <v>108</v>
      </c>
    </row>
    <row r="314" spans="1:28" hidden="1" x14ac:dyDescent="0.2">
      <c r="A314" t="s">
        <v>5903</v>
      </c>
      <c r="B314" t="s">
        <v>5904</v>
      </c>
      <c r="C314">
        <v>2002</v>
      </c>
      <c r="D314" s="1">
        <v>37629</v>
      </c>
      <c r="E314" t="s">
        <v>1045</v>
      </c>
      <c r="F314" t="s">
        <v>44034</v>
      </c>
      <c r="H314">
        <v>104</v>
      </c>
      <c r="I314" t="s">
        <v>25</v>
      </c>
      <c r="J314" t="s">
        <v>26</v>
      </c>
      <c r="M314" t="s">
        <v>5905</v>
      </c>
      <c r="N314" t="s">
        <v>5906</v>
      </c>
      <c r="O314" t="s">
        <v>5907</v>
      </c>
      <c r="P314" t="s">
        <v>3672</v>
      </c>
      <c r="Q314" t="s">
        <v>5908</v>
      </c>
      <c r="R314" t="s">
        <v>5909</v>
      </c>
      <c r="S314" t="s">
        <v>5910</v>
      </c>
      <c r="T314">
        <v>5.5</v>
      </c>
      <c r="U314">
        <v>88605</v>
      </c>
      <c r="W314"/>
      <c r="X314"/>
      <c r="Y314">
        <v>35081594</v>
      </c>
      <c r="Z314"/>
      <c r="AA314">
        <v>54639553</v>
      </c>
      <c r="AB314">
        <v>219</v>
      </c>
    </row>
    <row r="315" spans="1:28" hidden="1" x14ac:dyDescent="0.2">
      <c r="A315" t="s">
        <v>38578</v>
      </c>
      <c r="B315" t="s">
        <v>38579</v>
      </c>
      <c r="C315">
        <v>2015</v>
      </c>
      <c r="D315" s="1">
        <v>42468</v>
      </c>
      <c r="E315" t="s">
        <v>44043</v>
      </c>
      <c r="F315" t="s">
        <v>44032</v>
      </c>
      <c r="H315">
        <v>125</v>
      </c>
      <c r="I315" t="s">
        <v>38580</v>
      </c>
      <c r="J315" t="s">
        <v>308</v>
      </c>
      <c r="K315" t="s">
        <v>4428</v>
      </c>
      <c r="L315" t="s">
        <v>3533</v>
      </c>
      <c r="M315" t="s">
        <v>38581</v>
      </c>
      <c r="N315" t="s">
        <v>38582</v>
      </c>
      <c r="O315" t="s">
        <v>38583</v>
      </c>
      <c r="P315" t="s">
        <v>38584</v>
      </c>
      <c r="Q315" t="s">
        <v>38585</v>
      </c>
      <c r="R315" t="s">
        <v>38586</v>
      </c>
      <c r="S315" t="s">
        <v>38587</v>
      </c>
      <c r="T315">
        <v>7.9</v>
      </c>
      <c r="U315">
        <v>20136</v>
      </c>
      <c r="V315" s="12">
        <f>W315*1.09195121025074</f>
        <v>1528731.6943510361</v>
      </c>
      <c r="W315" s="3">
        <v>1400000</v>
      </c>
      <c r="X315" s="13">
        <f>Y315*1.09195121025074</f>
        <v>1451475.054274586</v>
      </c>
      <c r="Y315" s="3">
        <v>1329249</v>
      </c>
      <c r="Z315" s="13">
        <f>AA315*1.09195121025074</f>
        <v>3512999.2267896347</v>
      </c>
      <c r="AA315" s="3">
        <v>3217176</v>
      </c>
      <c r="AB315">
        <v>73</v>
      </c>
    </row>
    <row r="316" spans="1:28" x14ac:dyDescent="0.2">
      <c r="A316" t="s">
        <v>11762</v>
      </c>
      <c r="B316" t="s">
        <v>11763</v>
      </c>
      <c r="C316">
        <v>2005</v>
      </c>
      <c r="D316" t="s">
        <v>9109</v>
      </c>
      <c r="E316" t="s">
        <v>1045</v>
      </c>
      <c r="F316" t="s">
        <v>44032</v>
      </c>
      <c r="G316" t="s">
        <v>44036</v>
      </c>
      <c r="H316">
        <v>94</v>
      </c>
      <c r="I316" t="s">
        <v>11764</v>
      </c>
      <c r="J316" t="s">
        <v>26</v>
      </c>
      <c r="M316" t="s">
        <v>11765</v>
      </c>
      <c r="N316" t="s">
        <v>11766</v>
      </c>
      <c r="O316" t="s">
        <v>11767</v>
      </c>
      <c r="P316" t="s">
        <v>1760</v>
      </c>
      <c r="Q316" t="s">
        <v>11768</v>
      </c>
      <c r="R316" t="s">
        <v>11769</v>
      </c>
      <c r="S316" t="s">
        <v>11770</v>
      </c>
      <c r="T316">
        <v>6.6</v>
      </c>
      <c r="U316">
        <v>13730</v>
      </c>
      <c r="V316" s="12">
        <f>W316*1.32519713261649</f>
        <v>1325197.1326164899</v>
      </c>
      <c r="W316" s="3">
        <v>1000000</v>
      </c>
      <c r="X316" s="13">
        <f>Y316*1.32519713261649</f>
        <v>1071052.1517204321</v>
      </c>
      <c r="Y316" s="3">
        <v>808221</v>
      </c>
      <c r="Z316" s="13">
        <f>AA316*1.32519713261649</f>
        <v>3588749.1272759927</v>
      </c>
      <c r="AA316" s="3">
        <v>2708087</v>
      </c>
      <c r="AB316">
        <v>84</v>
      </c>
    </row>
    <row r="317" spans="1:28" hidden="1" x14ac:dyDescent="0.2">
      <c r="A317" t="s">
        <v>5340</v>
      </c>
      <c r="B317" t="s">
        <v>5341</v>
      </c>
      <c r="C317">
        <v>2003</v>
      </c>
      <c r="D317" s="1">
        <v>37904</v>
      </c>
      <c r="E317" t="s">
        <v>44041</v>
      </c>
      <c r="F317" t="s">
        <v>44032</v>
      </c>
      <c r="H317">
        <v>98</v>
      </c>
      <c r="I317" t="s">
        <v>1869</v>
      </c>
      <c r="J317" t="s">
        <v>26</v>
      </c>
      <c r="M317" t="s">
        <v>5342</v>
      </c>
      <c r="N317" t="s">
        <v>5343</v>
      </c>
      <c r="O317" t="s">
        <v>5344</v>
      </c>
      <c r="P317" t="s">
        <v>242</v>
      </c>
      <c r="Q317" t="s">
        <v>5345</v>
      </c>
      <c r="R317" t="s">
        <v>5346</v>
      </c>
      <c r="S317" t="s">
        <v>5347</v>
      </c>
      <c r="T317">
        <v>6.4</v>
      </c>
      <c r="U317">
        <v>13133</v>
      </c>
      <c r="V317" s="12">
        <f>W317*1.40658152173913</f>
        <v>9002121.7391304318</v>
      </c>
      <c r="W317" s="3">
        <v>6400000</v>
      </c>
      <c r="X317" s="13">
        <f>Y317*1.40658152173913</f>
        <v>1079372.6820815215</v>
      </c>
      <c r="Y317" s="3">
        <v>767373</v>
      </c>
      <c r="Z317" s="13">
        <f>AA317*1.40658152173913</f>
        <v>3603408.6740217381</v>
      </c>
      <c r="AA317" s="3">
        <v>2561820</v>
      </c>
      <c r="AB317">
        <v>118</v>
      </c>
    </row>
    <row r="318" spans="1:28" x14ac:dyDescent="0.2">
      <c r="A318" t="s">
        <v>37273</v>
      </c>
      <c r="B318" t="s">
        <v>37274</v>
      </c>
      <c r="C318">
        <v>2015</v>
      </c>
      <c r="D318" s="1">
        <v>42349</v>
      </c>
      <c r="E318" t="s">
        <v>176</v>
      </c>
      <c r="F318" t="s">
        <v>44036</v>
      </c>
      <c r="H318">
        <v>122</v>
      </c>
      <c r="I318" t="s">
        <v>37275</v>
      </c>
      <c r="J318" t="s">
        <v>26</v>
      </c>
      <c r="K318" t="s">
        <v>27</v>
      </c>
      <c r="L318" t="s">
        <v>787</v>
      </c>
      <c r="M318" t="s">
        <v>488</v>
      </c>
      <c r="N318" t="s">
        <v>488</v>
      </c>
      <c r="O318" t="s">
        <v>37276</v>
      </c>
      <c r="P318" t="s">
        <v>852</v>
      </c>
      <c r="Q318" t="s">
        <v>8248</v>
      </c>
      <c r="R318" t="s">
        <v>37277</v>
      </c>
      <c r="S318" t="s">
        <v>37278</v>
      </c>
      <c r="T318">
        <v>5.3</v>
      </c>
      <c r="U318">
        <v>18130</v>
      </c>
      <c r="V318" s="12">
        <f>W318*1.09195121025074</f>
        <v>10919512.102507401</v>
      </c>
      <c r="W318" s="3">
        <v>10000000</v>
      </c>
      <c r="X318" s="13">
        <f>Y318*1.09195121025074</f>
        <v>587972.04867161345</v>
      </c>
      <c r="Y318" s="3">
        <v>538460</v>
      </c>
      <c r="Z318" s="13">
        <f>AA318*1.09195121025074</f>
        <v>3641577.5737478696</v>
      </c>
      <c r="AA318" s="3">
        <v>3334927</v>
      </c>
      <c r="AB318">
        <v>127</v>
      </c>
    </row>
    <row r="319" spans="1:28" x14ac:dyDescent="0.2">
      <c r="A319" t="s">
        <v>30518</v>
      </c>
      <c r="B319" t="s">
        <v>30519</v>
      </c>
      <c r="C319">
        <v>2016</v>
      </c>
      <c r="D319" s="1">
        <v>42588</v>
      </c>
      <c r="E319" t="s">
        <v>3496</v>
      </c>
      <c r="F319" t="s">
        <v>44042</v>
      </c>
      <c r="H319">
        <v>117</v>
      </c>
      <c r="I319" t="s">
        <v>30520</v>
      </c>
      <c r="J319" t="s">
        <v>26</v>
      </c>
      <c r="M319" t="s">
        <v>10575</v>
      </c>
      <c r="N319" t="s">
        <v>30521</v>
      </c>
      <c r="O319" t="s">
        <v>30522</v>
      </c>
      <c r="P319" t="s">
        <v>8009</v>
      </c>
      <c r="Q319" t="s">
        <v>30523</v>
      </c>
      <c r="R319" t="s">
        <v>30524</v>
      </c>
      <c r="S319" t="s">
        <v>30525</v>
      </c>
      <c r="T319">
        <v>6.2</v>
      </c>
      <c r="U319">
        <v>81493</v>
      </c>
      <c r="V319" s="12">
        <f>W319*1.07834771485832</f>
        <v>7548434.0040082401</v>
      </c>
      <c r="W319" s="3">
        <v>7000000</v>
      </c>
      <c r="X319" s="13">
        <f>Y319*1.07834771485832</f>
        <v>1437571.219022783</v>
      </c>
      <c r="Y319" s="3">
        <v>1333124</v>
      </c>
      <c r="Z319" s="13">
        <f>AA319*1.07834771485832</f>
        <v>3642043.9225939359</v>
      </c>
      <c r="AA319" s="3">
        <v>3377430</v>
      </c>
      <c r="AB319">
        <v>431</v>
      </c>
    </row>
    <row r="320" spans="1:28" x14ac:dyDescent="0.2">
      <c r="A320" t="s">
        <v>2173</v>
      </c>
      <c r="B320" t="s">
        <v>2174</v>
      </c>
      <c r="C320">
        <v>2000</v>
      </c>
      <c r="D320" s="1">
        <v>37570</v>
      </c>
      <c r="E320" t="s">
        <v>1045</v>
      </c>
      <c r="F320" t="s">
        <v>44032</v>
      </c>
      <c r="G320" t="s">
        <v>44057</v>
      </c>
      <c r="H320">
        <v>135</v>
      </c>
      <c r="I320" t="s">
        <v>25</v>
      </c>
      <c r="J320" t="s">
        <v>26</v>
      </c>
      <c r="M320" t="s">
        <v>2175</v>
      </c>
      <c r="N320" t="s">
        <v>2175</v>
      </c>
      <c r="O320" t="s">
        <v>2176</v>
      </c>
      <c r="P320" t="s">
        <v>2177</v>
      </c>
      <c r="Q320" t="s">
        <v>2178</v>
      </c>
      <c r="R320" t="s">
        <v>2179</v>
      </c>
      <c r="S320" t="s">
        <v>2180</v>
      </c>
      <c r="T320">
        <v>6.5</v>
      </c>
      <c r="U320">
        <v>10255</v>
      </c>
      <c r="V320" s="12">
        <f>W320*1.5029674796748</f>
        <v>15029674.796748001</v>
      </c>
      <c r="W320" s="3">
        <v>10000000</v>
      </c>
      <c r="X320" s="13">
        <f>Y320*1.5029674796748</f>
        <v>3419219.453943097</v>
      </c>
      <c r="Y320" s="3">
        <v>2274979</v>
      </c>
      <c r="Z320" s="13">
        <f>AA320*1.5029674796748</f>
        <v>3702785.8313008212</v>
      </c>
      <c r="AA320" s="3">
        <v>2463650</v>
      </c>
      <c r="AB320">
        <v>180</v>
      </c>
    </row>
    <row r="321" spans="1:28" x14ac:dyDescent="0.2">
      <c r="A321" t="s">
        <v>2611</v>
      </c>
      <c r="B321" t="s">
        <v>2612</v>
      </c>
      <c r="C321">
        <v>2001</v>
      </c>
      <c r="D321" t="s">
        <v>985</v>
      </c>
      <c r="E321" t="s">
        <v>1045</v>
      </c>
      <c r="F321" t="s">
        <v>44044</v>
      </c>
      <c r="G321" t="s">
        <v>44032</v>
      </c>
      <c r="H321">
        <v>95</v>
      </c>
      <c r="I321" t="s">
        <v>25</v>
      </c>
      <c r="J321" t="s">
        <v>26</v>
      </c>
      <c r="K321" t="s">
        <v>27</v>
      </c>
      <c r="M321" t="s">
        <v>2613</v>
      </c>
      <c r="N321" t="s">
        <v>2614</v>
      </c>
      <c r="O321" t="s">
        <v>2615</v>
      </c>
      <c r="P321" t="s">
        <v>2616</v>
      </c>
      <c r="Q321" t="s">
        <v>2617</v>
      </c>
      <c r="R321" t="s">
        <v>2618</v>
      </c>
      <c r="S321" t="s">
        <v>2619</v>
      </c>
      <c r="T321">
        <v>5.8</v>
      </c>
      <c r="U321">
        <v>10580</v>
      </c>
      <c r="V321" s="12">
        <f>W321*1.46138339920949</f>
        <v>11691067.19367592</v>
      </c>
      <c r="W321" s="3">
        <v>8000000</v>
      </c>
      <c r="X321" s="13">
        <f>Y321*1.46138339920949</f>
        <v>2976373.2642687825</v>
      </c>
      <c r="Y321" s="3">
        <v>2036682</v>
      </c>
      <c r="Z321" s="13">
        <f>AA321*1.46138339920949</f>
        <v>3703689.1682213536</v>
      </c>
      <c r="AA321" s="3">
        <v>2534372</v>
      </c>
      <c r="AB321">
        <v>102</v>
      </c>
    </row>
    <row r="322" spans="1:28" x14ac:dyDescent="0.2">
      <c r="A322" t="s">
        <v>35833</v>
      </c>
      <c r="B322" t="s">
        <v>35834</v>
      </c>
      <c r="C322">
        <v>2015</v>
      </c>
      <c r="D322" t="s">
        <v>33872</v>
      </c>
      <c r="E322" t="s">
        <v>1045</v>
      </c>
      <c r="F322" t="s">
        <v>44057</v>
      </c>
      <c r="G322" t="s">
        <v>44055</v>
      </c>
      <c r="H322">
        <v>106</v>
      </c>
      <c r="I322" t="s">
        <v>25</v>
      </c>
      <c r="J322" t="s">
        <v>26</v>
      </c>
      <c r="M322" t="s">
        <v>2328</v>
      </c>
      <c r="N322" t="s">
        <v>35835</v>
      </c>
      <c r="O322" t="s">
        <v>35836</v>
      </c>
      <c r="P322" t="s">
        <v>8543</v>
      </c>
      <c r="Q322" t="s">
        <v>35837</v>
      </c>
      <c r="R322" t="s">
        <v>35838</v>
      </c>
      <c r="S322" t="s">
        <v>35839</v>
      </c>
      <c r="T322">
        <v>5.5</v>
      </c>
      <c r="U322">
        <v>10609</v>
      </c>
      <c r="V322" s="12">
        <f>W322*1.09195121025074</f>
        <v>16379268.1537611</v>
      </c>
      <c r="W322" s="3">
        <v>15000000</v>
      </c>
      <c r="X322" s="13">
        <f>Y322*1.09195121025074</f>
        <v>3298417.7105608415</v>
      </c>
      <c r="Y322" s="3">
        <v>3020664</v>
      </c>
      <c r="Z322" s="13">
        <f>AA322*1.09195121025074</f>
        <v>3706272.4071015953</v>
      </c>
      <c r="AA322" s="3">
        <v>3394174</v>
      </c>
      <c r="AB322">
        <v>61</v>
      </c>
    </row>
    <row r="323" spans="1:28" x14ac:dyDescent="0.2">
      <c r="A323" t="s">
        <v>34498</v>
      </c>
      <c r="B323" t="s">
        <v>34499</v>
      </c>
      <c r="C323">
        <v>2014</v>
      </c>
      <c r="D323" s="1">
        <v>41831</v>
      </c>
      <c r="E323" t="s">
        <v>44035</v>
      </c>
      <c r="F323" t="s">
        <v>44032</v>
      </c>
      <c r="H323">
        <v>110</v>
      </c>
      <c r="I323" t="s">
        <v>34500</v>
      </c>
      <c r="J323" t="s">
        <v>26</v>
      </c>
      <c r="M323" t="s">
        <v>30853</v>
      </c>
      <c r="N323" t="s">
        <v>34501</v>
      </c>
      <c r="O323" t="s">
        <v>34502</v>
      </c>
      <c r="P323" t="s">
        <v>3439</v>
      </c>
      <c r="Q323" t="s">
        <v>34503</v>
      </c>
      <c r="R323" t="s">
        <v>34504</v>
      </c>
      <c r="S323" t="s">
        <v>34505</v>
      </c>
      <c r="T323">
        <v>7.4</v>
      </c>
      <c r="U323">
        <v>26634</v>
      </c>
      <c r="V323" s="12">
        <f>W323*1.09324733035956</f>
        <v>21864946.607191201</v>
      </c>
      <c r="W323" s="3">
        <v>20000000</v>
      </c>
      <c r="X323" s="13">
        <f>Y323*1.09324733035956</f>
        <v>2976047.7219307674</v>
      </c>
      <c r="Y323" s="3">
        <v>2722209</v>
      </c>
      <c r="Z323" s="13">
        <f>AA323*1.09324733035956</f>
        <v>3713045.1042300398</v>
      </c>
      <c r="AA323" s="3">
        <v>3396345</v>
      </c>
      <c r="AB323">
        <v>86</v>
      </c>
    </row>
    <row r="324" spans="1:28" x14ac:dyDescent="0.2">
      <c r="A324" t="s">
        <v>28647</v>
      </c>
      <c r="B324" t="s">
        <v>28648</v>
      </c>
      <c r="C324">
        <v>2011</v>
      </c>
      <c r="D324" t="s">
        <v>25189</v>
      </c>
      <c r="E324" t="s">
        <v>1045</v>
      </c>
      <c r="F324" t="s">
        <v>44032</v>
      </c>
      <c r="G324" t="s">
        <v>44036</v>
      </c>
      <c r="H324">
        <v>90</v>
      </c>
      <c r="I324" t="s">
        <v>25</v>
      </c>
      <c r="J324" t="s">
        <v>26</v>
      </c>
      <c r="M324" t="s">
        <v>28649</v>
      </c>
      <c r="N324" t="s">
        <v>28649</v>
      </c>
      <c r="O324" t="s">
        <v>28650</v>
      </c>
      <c r="P324" t="s">
        <v>28651</v>
      </c>
      <c r="Q324" t="s">
        <v>28652</v>
      </c>
      <c r="R324" t="s">
        <v>28653</v>
      </c>
      <c r="S324" t="s">
        <v>28654</v>
      </c>
      <c r="T324">
        <v>6.7</v>
      </c>
      <c r="U324">
        <v>25829</v>
      </c>
      <c r="V324" s="12">
        <f>W324*1.1505830469594</f>
        <v>143822.88086992499</v>
      </c>
      <c r="W324" s="3">
        <v>125000</v>
      </c>
      <c r="X324" s="13">
        <f>Y324*1.1505830469594</f>
        <v>1882572.4756045009</v>
      </c>
      <c r="Y324" s="3">
        <v>1636190</v>
      </c>
      <c r="Z324" s="13">
        <f>AA324*1.1505830469594</f>
        <v>3731113.0058460366</v>
      </c>
      <c r="AA324" s="3">
        <v>3242802</v>
      </c>
      <c r="AB324">
        <v>72</v>
      </c>
    </row>
    <row r="325" spans="1:28" hidden="1" x14ac:dyDescent="0.2">
      <c r="A325" t="s">
        <v>5987</v>
      </c>
      <c r="B325" t="s">
        <v>5988</v>
      </c>
      <c r="C325">
        <v>2003</v>
      </c>
      <c r="D325" s="1">
        <v>37964</v>
      </c>
      <c r="E325" t="s">
        <v>44035</v>
      </c>
      <c r="F325" t="s">
        <v>44038</v>
      </c>
      <c r="G325" t="s">
        <v>44032</v>
      </c>
      <c r="H325">
        <v>101</v>
      </c>
      <c r="I325" t="s">
        <v>25</v>
      </c>
      <c r="J325" t="s">
        <v>26</v>
      </c>
      <c r="M325" t="s">
        <v>5989</v>
      </c>
      <c r="N325" t="s">
        <v>5990</v>
      </c>
      <c r="O325" t="s">
        <v>5991</v>
      </c>
      <c r="P325" t="s">
        <v>5992</v>
      </c>
      <c r="Q325" t="s">
        <v>5993</v>
      </c>
      <c r="R325" t="s">
        <v>5994</v>
      </c>
      <c r="S325" t="s">
        <v>5995</v>
      </c>
      <c r="T325">
        <v>7.4</v>
      </c>
      <c r="U325">
        <v>47048</v>
      </c>
      <c r="W325"/>
      <c r="X325"/>
      <c r="Y325">
        <v>6010990</v>
      </c>
      <c r="Z325"/>
      <c r="AA325">
        <v>7986084</v>
      </c>
      <c r="AB325">
        <v>229</v>
      </c>
    </row>
    <row r="326" spans="1:28" x14ac:dyDescent="0.2">
      <c r="A326" t="s">
        <v>4650</v>
      </c>
      <c r="B326" t="s">
        <v>4651</v>
      </c>
      <c r="C326">
        <v>2002</v>
      </c>
      <c r="D326" t="s">
        <v>1229</v>
      </c>
      <c r="E326" t="s">
        <v>16512</v>
      </c>
      <c r="F326" t="s">
        <v>44046</v>
      </c>
      <c r="G326" t="s">
        <v>44045</v>
      </c>
      <c r="H326">
        <v>105</v>
      </c>
      <c r="I326" t="s">
        <v>229</v>
      </c>
      <c r="J326" t="s">
        <v>26</v>
      </c>
      <c r="M326" t="s">
        <v>362</v>
      </c>
      <c r="N326" t="s">
        <v>4652</v>
      </c>
      <c r="O326" t="s">
        <v>4653</v>
      </c>
      <c r="P326" t="s">
        <v>4654</v>
      </c>
      <c r="Q326" t="s">
        <v>4655</v>
      </c>
      <c r="R326" t="s">
        <v>4656</v>
      </c>
      <c r="S326" t="s">
        <v>4657</v>
      </c>
      <c r="T326">
        <v>6.1</v>
      </c>
      <c r="U326">
        <v>20706</v>
      </c>
      <c r="V326" s="12">
        <f>W326*1.43863813229572</f>
        <v>57545525.291828804</v>
      </c>
      <c r="W326" s="3">
        <v>40000000</v>
      </c>
      <c r="X326" s="13">
        <f>Y326*1.43863813229572</f>
        <v>871184.58466926077</v>
      </c>
      <c r="Y326" s="3">
        <v>605562</v>
      </c>
      <c r="Z326" s="13">
        <f>AA326*1.43863813229572</f>
        <v>3772130.7624513623</v>
      </c>
      <c r="AA326" s="3">
        <v>2622015</v>
      </c>
      <c r="AB326">
        <v>157</v>
      </c>
    </row>
    <row r="327" spans="1:28" hidden="1" x14ac:dyDescent="0.2">
      <c r="A327" t="s">
        <v>42522</v>
      </c>
      <c r="B327" t="s">
        <v>42523</v>
      </c>
      <c r="C327">
        <v>2017</v>
      </c>
      <c r="D327" s="1">
        <v>42898</v>
      </c>
      <c r="E327" t="s">
        <v>44041</v>
      </c>
      <c r="F327" t="s">
        <v>44032</v>
      </c>
      <c r="G327" t="s">
        <v>44042</v>
      </c>
      <c r="H327">
        <v>113</v>
      </c>
      <c r="I327" t="s">
        <v>42524</v>
      </c>
      <c r="J327" t="s">
        <v>361</v>
      </c>
      <c r="M327" t="s">
        <v>42525</v>
      </c>
      <c r="N327" t="s">
        <v>42526</v>
      </c>
      <c r="O327" t="s">
        <v>42527</v>
      </c>
      <c r="P327" t="s">
        <v>42528</v>
      </c>
      <c r="Q327" t="s">
        <v>42529</v>
      </c>
      <c r="R327" t="s">
        <v>42530</v>
      </c>
      <c r="S327" t="s">
        <v>42531</v>
      </c>
      <c r="T327">
        <v>7.7</v>
      </c>
      <c r="U327">
        <v>14089</v>
      </c>
      <c r="V327" s="12">
        <f>W327*1.05585427545692</f>
        <v>3167562.8263707599</v>
      </c>
      <c r="W327" s="3">
        <v>3000000</v>
      </c>
      <c r="X327" s="13">
        <f>Y327*1.05585427545692</f>
        <v>1057232.1652863913</v>
      </c>
      <c r="Y327" s="3">
        <v>1001305</v>
      </c>
      <c r="Z327" s="13">
        <f>AA327*1.05585427545692</f>
        <v>3802767.9260484693</v>
      </c>
      <c r="AA327" s="3">
        <v>3601603</v>
      </c>
      <c r="AB327">
        <v>60</v>
      </c>
    </row>
    <row r="328" spans="1:28" x14ac:dyDescent="0.2">
      <c r="A328" t="s">
        <v>34819</v>
      </c>
      <c r="B328" t="s">
        <v>34820</v>
      </c>
      <c r="C328">
        <v>2014</v>
      </c>
      <c r="D328" t="s">
        <v>17944</v>
      </c>
      <c r="E328" t="s">
        <v>44041</v>
      </c>
      <c r="F328" t="s">
        <v>44032</v>
      </c>
      <c r="G328" t="s">
        <v>44045</v>
      </c>
      <c r="H328">
        <v>107</v>
      </c>
      <c r="I328" t="s">
        <v>34821</v>
      </c>
      <c r="J328" t="s">
        <v>26</v>
      </c>
      <c r="M328" t="s">
        <v>34822</v>
      </c>
      <c r="N328" t="s">
        <v>34823</v>
      </c>
      <c r="O328" t="s">
        <v>34824</v>
      </c>
      <c r="P328" t="s">
        <v>13795</v>
      </c>
      <c r="Q328" t="s">
        <v>34825</v>
      </c>
      <c r="R328" t="s">
        <v>34826</v>
      </c>
      <c r="S328" t="s">
        <v>34827</v>
      </c>
      <c r="T328">
        <v>6.8</v>
      </c>
      <c r="U328">
        <v>49767</v>
      </c>
      <c r="V328" s="12">
        <f>W328*1.09324733035956</f>
        <v>6559483.9821573598</v>
      </c>
      <c r="W328" s="3">
        <v>6000000</v>
      </c>
      <c r="X328" s="13">
        <f>Y328*1.09324733035956</f>
        <v>3631906.473865414</v>
      </c>
      <c r="Y328" s="3">
        <v>3322127</v>
      </c>
      <c r="Z328" s="13">
        <f>AA328*1.09324733035956</f>
        <v>3810385.6600305946</v>
      </c>
      <c r="AA328" s="3">
        <v>3485383</v>
      </c>
      <c r="AB328">
        <v>145</v>
      </c>
    </row>
    <row r="329" spans="1:28" x14ac:dyDescent="0.2">
      <c r="A329" t="s">
        <v>20594</v>
      </c>
      <c r="B329" t="s">
        <v>20595</v>
      </c>
      <c r="C329">
        <v>2008</v>
      </c>
      <c r="D329" t="s">
        <v>14338</v>
      </c>
      <c r="E329" t="s">
        <v>1045</v>
      </c>
      <c r="F329" t="s">
        <v>44032</v>
      </c>
      <c r="G329" t="s">
        <v>44036</v>
      </c>
      <c r="H329">
        <v>99</v>
      </c>
      <c r="I329" t="s">
        <v>495</v>
      </c>
      <c r="J329" t="s">
        <v>26</v>
      </c>
      <c r="M329" t="s">
        <v>15701</v>
      </c>
      <c r="N329" t="s">
        <v>15701</v>
      </c>
      <c r="O329" t="s">
        <v>20596</v>
      </c>
      <c r="P329" t="s">
        <v>16726</v>
      </c>
      <c r="Q329" t="s">
        <v>20597</v>
      </c>
      <c r="R329" t="s">
        <v>20598</v>
      </c>
      <c r="S329" t="s">
        <v>20599</v>
      </c>
      <c r="T329">
        <v>7</v>
      </c>
      <c r="U329">
        <v>29694</v>
      </c>
      <c r="V329" s="12">
        <f>W329*1.20207800169993</f>
        <v>7212468.0101995794</v>
      </c>
      <c r="W329" s="3">
        <v>6000000</v>
      </c>
      <c r="X329" s="13">
        <f>Y329*1.20207800169993</f>
        <v>2496855.4505789517</v>
      </c>
      <c r="Y329" s="3">
        <v>2077116</v>
      </c>
      <c r="Z329" s="13">
        <f>AA329*1.20207800169993</f>
        <v>3817161.429980075</v>
      </c>
      <c r="AA329" s="3">
        <v>3175469</v>
      </c>
      <c r="AB329">
        <v>83</v>
      </c>
    </row>
    <row r="330" spans="1:28" x14ac:dyDescent="0.2">
      <c r="A330" t="s">
        <v>26654</v>
      </c>
      <c r="B330" t="s">
        <v>26655</v>
      </c>
      <c r="C330">
        <v>2011</v>
      </c>
      <c r="D330" s="1">
        <v>40585</v>
      </c>
      <c r="E330" t="s">
        <v>16512</v>
      </c>
      <c r="F330" t="s">
        <v>44051</v>
      </c>
      <c r="G330" t="s">
        <v>44044</v>
      </c>
      <c r="H330">
        <v>129</v>
      </c>
      <c r="I330" t="s">
        <v>25</v>
      </c>
      <c r="J330" t="s">
        <v>26</v>
      </c>
      <c r="K330" t="s">
        <v>361</v>
      </c>
      <c r="L330" t="s">
        <v>26656</v>
      </c>
      <c r="M330" t="s">
        <v>5199</v>
      </c>
      <c r="N330" t="s">
        <v>26657</v>
      </c>
      <c r="O330" t="s">
        <v>26658</v>
      </c>
      <c r="P330" t="s">
        <v>2296</v>
      </c>
      <c r="Q330" t="s">
        <v>26659</v>
      </c>
      <c r="R330" t="s">
        <v>355</v>
      </c>
      <c r="S330" t="s">
        <v>356</v>
      </c>
      <c r="T330">
        <v>6.8</v>
      </c>
      <c r="U330">
        <v>62223</v>
      </c>
      <c r="V330" s="12">
        <f>W330*1.1505830469594</f>
        <v>34517491.408782005</v>
      </c>
      <c r="W330" s="3">
        <v>30000000</v>
      </c>
      <c r="X330" s="13">
        <f>Y330*1.1505830469594</f>
        <v>619807.58156655927</v>
      </c>
      <c r="Y330" s="3">
        <v>538690</v>
      </c>
      <c r="Z330" s="13">
        <f>AA330*1.1505830469594</f>
        <v>3841440.1130528795</v>
      </c>
      <c r="AA330" s="3">
        <v>3338690</v>
      </c>
      <c r="AB330">
        <v>134</v>
      </c>
    </row>
    <row r="331" spans="1:28" hidden="1" x14ac:dyDescent="0.2">
      <c r="A331" t="s">
        <v>6032</v>
      </c>
      <c r="B331" t="s">
        <v>6033</v>
      </c>
      <c r="C331">
        <v>2002</v>
      </c>
      <c r="D331" s="1">
        <v>37380</v>
      </c>
      <c r="E331" t="s">
        <v>44041</v>
      </c>
      <c r="F331" t="s">
        <v>44032</v>
      </c>
      <c r="G331" t="s">
        <v>44042</v>
      </c>
      <c r="H331">
        <v>165</v>
      </c>
      <c r="I331" t="s">
        <v>943</v>
      </c>
      <c r="J331" t="s">
        <v>944</v>
      </c>
      <c r="M331" t="s">
        <v>6034</v>
      </c>
      <c r="N331" t="s">
        <v>6035</v>
      </c>
      <c r="O331" t="s">
        <v>6036</v>
      </c>
      <c r="P331" t="s">
        <v>2152</v>
      </c>
      <c r="Q331" t="s">
        <v>6037</v>
      </c>
      <c r="R331" t="s">
        <v>6038</v>
      </c>
      <c r="S331" t="s">
        <v>6039</v>
      </c>
      <c r="T331">
        <v>7.4</v>
      </c>
      <c r="U331">
        <v>12135</v>
      </c>
      <c r="W331"/>
      <c r="X331"/>
      <c r="Y331"/>
      <c r="Z331"/>
      <c r="AA331"/>
      <c r="AB331">
        <v>25</v>
      </c>
    </row>
    <row r="332" spans="1:28" x14ac:dyDescent="0.2">
      <c r="A332" t="s">
        <v>25008</v>
      </c>
      <c r="B332" t="s">
        <v>25009</v>
      </c>
      <c r="C332">
        <v>2012</v>
      </c>
      <c r="D332" s="1">
        <v>41883</v>
      </c>
      <c r="E332" t="s">
        <v>176</v>
      </c>
      <c r="F332" t="s">
        <v>44042</v>
      </c>
      <c r="H332">
        <v>115</v>
      </c>
      <c r="I332" t="s">
        <v>25</v>
      </c>
      <c r="J332" t="s">
        <v>26</v>
      </c>
      <c r="M332" t="s">
        <v>25010</v>
      </c>
      <c r="N332" t="s">
        <v>25011</v>
      </c>
      <c r="O332" t="s">
        <v>25012</v>
      </c>
      <c r="P332" t="s">
        <v>18208</v>
      </c>
      <c r="Q332" t="s">
        <v>25013</v>
      </c>
      <c r="R332" t="s">
        <v>25014</v>
      </c>
      <c r="S332" t="s">
        <v>25015</v>
      </c>
      <c r="T332">
        <v>7.5</v>
      </c>
      <c r="U332">
        <v>72330</v>
      </c>
      <c r="V332" s="12">
        <f>W332*1.12725506764114</f>
        <v>11272550.6764114</v>
      </c>
      <c r="W332" s="3">
        <v>10000000</v>
      </c>
      <c r="X332" s="13">
        <f>Y332*1.12725506764114</f>
        <v>1619752.8066935539</v>
      </c>
      <c r="Y332" s="3">
        <v>1436900</v>
      </c>
      <c r="Z332" s="13">
        <f>AA332*1.12725506764114</f>
        <v>3864284.4801170742</v>
      </c>
      <c r="AA332" s="3">
        <v>3428048</v>
      </c>
      <c r="AB332">
        <v>150</v>
      </c>
    </row>
    <row r="333" spans="1:28" hidden="1" x14ac:dyDescent="0.2">
      <c r="A333" t="s">
        <v>6047</v>
      </c>
      <c r="B333" t="s">
        <v>6048</v>
      </c>
      <c r="C333">
        <v>2003</v>
      </c>
      <c r="D333" s="1">
        <v>37813</v>
      </c>
      <c r="E333" t="s">
        <v>176</v>
      </c>
      <c r="F333" t="s">
        <v>44036</v>
      </c>
      <c r="G333" t="s">
        <v>44038</v>
      </c>
      <c r="H333">
        <v>117</v>
      </c>
      <c r="I333" t="s">
        <v>25</v>
      </c>
      <c r="J333" t="s">
        <v>26</v>
      </c>
      <c r="K333" t="s">
        <v>27</v>
      </c>
      <c r="M333" t="s">
        <v>6049</v>
      </c>
      <c r="N333" t="s">
        <v>6050</v>
      </c>
      <c r="O333" t="s">
        <v>6051</v>
      </c>
      <c r="P333" t="s">
        <v>3481</v>
      </c>
      <c r="Q333" t="s">
        <v>6052</v>
      </c>
      <c r="R333" t="s">
        <v>6053</v>
      </c>
      <c r="S333" t="s">
        <v>6054</v>
      </c>
      <c r="T333">
        <v>4.9000000000000004</v>
      </c>
      <c r="U333">
        <v>10887</v>
      </c>
      <c r="W333"/>
      <c r="X333"/>
      <c r="Y333">
        <v>9081057</v>
      </c>
      <c r="Z333"/>
      <c r="AA333">
        <v>12991996</v>
      </c>
      <c r="AB333">
        <v>157</v>
      </c>
    </row>
    <row r="334" spans="1:28" x14ac:dyDescent="0.2">
      <c r="A334" t="s">
        <v>19001</v>
      </c>
      <c r="B334" t="s">
        <v>19002</v>
      </c>
      <c r="C334">
        <v>2008</v>
      </c>
      <c r="D334" s="1">
        <v>39756</v>
      </c>
      <c r="E334" t="s">
        <v>44041</v>
      </c>
      <c r="F334" t="s">
        <v>44042</v>
      </c>
      <c r="H334">
        <v>95</v>
      </c>
      <c r="I334" t="s">
        <v>25</v>
      </c>
      <c r="J334" t="s">
        <v>26</v>
      </c>
      <c r="M334" t="s">
        <v>19003</v>
      </c>
      <c r="N334" t="s">
        <v>15174</v>
      </c>
      <c r="O334" t="s">
        <v>19004</v>
      </c>
      <c r="P334" t="s">
        <v>19005</v>
      </c>
      <c r="Q334" t="s">
        <v>19006</v>
      </c>
      <c r="R334" t="s">
        <v>19007</v>
      </c>
      <c r="S334" t="s">
        <v>19008</v>
      </c>
      <c r="T334">
        <v>6</v>
      </c>
      <c r="U334">
        <v>30956</v>
      </c>
      <c r="V334" s="12">
        <f>W334*1.20207800169993</f>
        <v>9616624.0135994405</v>
      </c>
      <c r="W334" s="3">
        <v>8000000</v>
      </c>
      <c r="X334" s="13">
        <f>Y334*1.20207800169993</f>
        <v>132043.46017473051</v>
      </c>
      <c r="Y334" s="3">
        <v>109846</v>
      </c>
      <c r="Z334" s="13">
        <f>AA334*1.20207800169993</f>
        <v>3888368.9245667737</v>
      </c>
      <c r="AA334" s="3">
        <v>3234706</v>
      </c>
      <c r="AB334">
        <v>127</v>
      </c>
    </row>
    <row r="335" spans="1:28" x14ac:dyDescent="0.2">
      <c r="A335" t="s">
        <v>5749</v>
      </c>
      <c r="B335" t="s">
        <v>5750</v>
      </c>
      <c r="C335">
        <v>2002</v>
      </c>
      <c r="D335" s="1">
        <v>37929</v>
      </c>
      <c r="E335" t="s">
        <v>44035</v>
      </c>
      <c r="F335" t="s">
        <v>44044</v>
      </c>
      <c r="G335" t="s">
        <v>44032</v>
      </c>
      <c r="H335">
        <v>105</v>
      </c>
      <c r="I335" t="s">
        <v>25</v>
      </c>
      <c r="J335" t="s">
        <v>26</v>
      </c>
      <c r="M335" t="s">
        <v>5751</v>
      </c>
      <c r="N335" t="s">
        <v>5752</v>
      </c>
      <c r="O335" t="s">
        <v>5753</v>
      </c>
      <c r="P335" t="s">
        <v>5754</v>
      </c>
      <c r="Q335" t="s">
        <v>5755</v>
      </c>
      <c r="R335" t="s">
        <v>5756</v>
      </c>
      <c r="S335" t="s">
        <v>5757</v>
      </c>
      <c r="T335">
        <v>6.6</v>
      </c>
      <c r="U335">
        <v>13071</v>
      </c>
      <c r="V335" s="12">
        <f>W335*1.43863813229572</f>
        <v>10070466.92607004</v>
      </c>
      <c r="W335" s="3">
        <v>7000000</v>
      </c>
      <c r="X335" s="13">
        <f>Y335*1.43863813229572</f>
        <v>2968192.4400000004</v>
      </c>
      <c r="Y335" s="3">
        <v>2063196</v>
      </c>
      <c r="Z335" s="13">
        <f>AA335*1.43863813229572</f>
        <v>3891445.6545914402</v>
      </c>
      <c r="AA335" s="3">
        <v>2704951</v>
      </c>
      <c r="AB335">
        <v>151</v>
      </c>
    </row>
    <row r="336" spans="1:28" hidden="1" x14ac:dyDescent="0.2">
      <c r="A336" t="s">
        <v>4483</v>
      </c>
      <c r="B336" t="s">
        <v>4484</v>
      </c>
      <c r="C336">
        <v>2002</v>
      </c>
      <c r="D336" t="s">
        <v>4485</v>
      </c>
      <c r="E336" t="s">
        <v>176</v>
      </c>
      <c r="F336" t="s">
        <v>44055</v>
      </c>
      <c r="H336">
        <v>115</v>
      </c>
      <c r="I336" t="s">
        <v>4486</v>
      </c>
      <c r="J336" t="s">
        <v>26</v>
      </c>
      <c r="K336" t="s">
        <v>4487</v>
      </c>
      <c r="L336" t="s">
        <v>27</v>
      </c>
      <c r="M336" t="s">
        <v>4488</v>
      </c>
      <c r="N336" t="s">
        <v>4488</v>
      </c>
      <c r="O336" t="s">
        <v>4489</v>
      </c>
      <c r="P336" t="s">
        <v>4490</v>
      </c>
      <c r="Q336" t="s">
        <v>4491</v>
      </c>
      <c r="R336" t="s">
        <v>4492</v>
      </c>
      <c r="S336" t="s">
        <v>4493</v>
      </c>
      <c r="T336">
        <v>6.3</v>
      </c>
      <c r="U336">
        <v>11239</v>
      </c>
      <c r="V336" s="12">
        <f>W336*1.43863813229572</f>
        <v>22298891.050583661</v>
      </c>
      <c r="W336" s="3">
        <v>15500000</v>
      </c>
      <c r="X336" s="13">
        <f>Y336*1.43863813229572</f>
        <v>2238461.9496887163</v>
      </c>
      <c r="Y336" s="3">
        <v>1555959</v>
      </c>
      <c r="Z336" s="13">
        <f>AA336*1.43863813229572</f>
        <v>3946667.7792996112</v>
      </c>
      <c r="AA336" s="3">
        <v>2743336</v>
      </c>
      <c r="AB336">
        <v>178</v>
      </c>
    </row>
    <row r="337" spans="1:28" x14ac:dyDescent="0.2">
      <c r="A337" t="s">
        <v>38035</v>
      </c>
      <c r="B337" t="s">
        <v>38036</v>
      </c>
      <c r="C337">
        <v>2015</v>
      </c>
      <c r="D337" t="s">
        <v>19386</v>
      </c>
      <c r="E337" t="s">
        <v>44035</v>
      </c>
      <c r="F337" t="s">
        <v>44032</v>
      </c>
      <c r="G337" t="s">
        <v>44049</v>
      </c>
      <c r="H337">
        <v>110</v>
      </c>
      <c r="I337" t="s">
        <v>38037</v>
      </c>
      <c r="J337" t="s">
        <v>26</v>
      </c>
      <c r="K337" t="s">
        <v>308</v>
      </c>
      <c r="M337" t="s">
        <v>38038</v>
      </c>
      <c r="N337" t="s">
        <v>38039</v>
      </c>
      <c r="O337" t="s">
        <v>38040</v>
      </c>
      <c r="P337" t="s">
        <v>34815</v>
      </c>
      <c r="Q337" t="s">
        <v>38041</v>
      </c>
      <c r="R337" t="s">
        <v>38042</v>
      </c>
      <c r="S337" t="s">
        <v>38043</v>
      </c>
      <c r="T337">
        <v>7.1</v>
      </c>
      <c r="U337">
        <v>46497</v>
      </c>
      <c r="V337" s="12">
        <f>W337*1.09195121025074</f>
        <v>15287316.943510361</v>
      </c>
      <c r="W337" s="3">
        <v>14000000</v>
      </c>
      <c r="X337" s="13">
        <f>Y337*1.09195121025074</f>
        <v>17153.461561828877</v>
      </c>
      <c r="Y337" s="3">
        <v>15709</v>
      </c>
      <c r="Z337" s="13">
        <f>AA337*1.09195121025074</f>
        <v>3954005.5620736014</v>
      </c>
      <c r="AA337" s="3">
        <v>3621046</v>
      </c>
      <c r="AB337">
        <v>97</v>
      </c>
    </row>
    <row r="338" spans="1:28" x14ac:dyDescent="0.2">
      <c r="A338" t="s">
        <v>38141</v>
      </c>
      <c r="B338" t="s">
        <v>38142</v>
      </c>
      <c r="C338">
        <v>2015</v>
      </c>
      <c r="D338" s="1">
        <v>43041</v>
      </c>
      <c r="E338" t="s">
        <v>3496</v>
      </c>
      <c r="F338" t="s">
        <v>44057</v>
      </c>
      <c r="G338" t="s">
        <v>44042</v>
      </c>
      <c r="H338">
        <v>95</v>
      </c>
      <c r="I338" t="s">
        <v>25</v>
      </c>
      <c r="J338" t="s">
        <v>26</v>
      </c>
      <c r="M338" t="s">
        <v>18086</v>
      </c>
      <c r="N338" t="s">
        <v>18086</v>
      </c>
      <c r="O338" t="s">
        <v>38143</v>
      </c>
      <c r="P338" t="s">
        <v>12211</v>
      </c>
      <c r="Q338" t="s">
        <v>38144</v>
      </c>
      <c r="R338" t="s">
        <v>38145</v>
      </c>
      <c r="S338" t="s">
        <v>38146</v>
      </c>
      <c r="T338">
        <v>7</v>
      </c>
      <c r="U338">
        <v>103876</v>
      </c>
      <c r="V338" s="12">
        <f>W338*1.09195121025074</f>
        <v>5459756.0512537006</v>
      </c>
      <c r="W338" s="3">
        <v>5000000</v>
      </c>
      <c r="X338" s="13">
        <f>Y338*1.09195121025074</f>
        <v>3516488.0109063862</v>
      </c>
      <c r="Y338" s="3">
        <v>3220371</v>
      </c>
      <c r="Z338" s="13">
        <f>AA338*1.09195121025074</f>
        <v>4115797.7889940329</v>
      </c>
      <c r="AA338" s="3">
        <v>3769214</v>
      </c>
      <c r="AB338">
        <v>330</v>
      </c>
    </row>
    <row r="339" spans="1:28" x14ac:dyDescent="0.2">
      <c r="A339" t="s">
        <v>36115</v>
      </c>
      <c r="B339" t="s">
        <v>3558</v>
      </c>
      <c r="C339">
        <v>2015</v>
      </c>
      <c r="D339" s="1">
        <v>42319</v>
      </c>
      <c r="E339" t="s">
        <v>16512</v>
      </c>
      <c r="F339" t="s">
        <v>44044</v>
      </c>
      <c r="G339" t="s">
        <v>44032</v>
      </c>
      <c r="H339">
        <v>93</v>
      </c>
      <c r="I339" t="s">
        <v>25</v>
      </c>
      <c r="J339" t="s">
        <v>26</v>
      </c>
      <c r="M339" t="s">
        <v>14775</v>
      </c>
      <c r="N339" t="s">
        <v>36116</v>
      </c>
      <c r="O339" t="s">
        <v>36117</v>
      </c>
      <c r="P339" t="s">
        <v>1106</v>
      </c>
      <c r="Q339" t="s">
        <v>36118</v>
      </c>
      <c r="R339" t="s">
        <v>36119</v>
      </c>
      <c r="S339" t="s">
        <v>36120</v>
      </c>
      <c r="T339">
        <v>6.1</v>
      </c>
      <c r="U339">
        <v>27206</v>
      </c>
      <c r="V339" s="12">
        <f>W339*1.09195121025074</f>
        <v>9718365.7712315861</v>
      </c>
      <c r="W339" s="3">
        <v>8900000</v>
      </c>
      <c r="X339" s="13">
        <f>Y339*1.09195121025074</f>
        <v>54746.065877131106</v>
      </c>
      <c r="Y339" s="3">
        <v>50136</v>
      </c>
      <c r="Z339" s="13">
        <f>AA339*1.09195121025074</f>
        <v>4124349.9508727165</v>
      </c>
      <c r="AA339" s="3">
        <v>3777046</v>
      </c>
      <c r="AB339">
        <v>105</v>
      </c>
    </row>
    <row r="340" spans="1:28" hidden="1" x14ac:dyDescent="0.2">
      <c r="A340" t="s">
        <v>6102</v>
      </c>
      <c r="B340" t="s">
        <v>6103</v>
      </c>
      <c r="C340">
        <v>2003</v>
      </c>
      <c r="D340" t="s">
        <v>5098</v>
      </c>
      <c r="E340" t="s">
        <v>44043</v>
      </c>
      <c r="F340" t="s">
        <v>44046</v>
      </c>
      <c r="G340" t="s">
        <v>44045</v>
      </c>
      <c r="H340">
        <v>85</v>
      </c>
      <c r="I340" t="s">
        <v>817</v>
      </c>
      <c r="J340" t="s">
        <v>26</v>
      </c>
      <c r="M340" t="s">
        <v>6104</v>
      </c>
      <c r="N340" t="s">
        <v>6104</v>
      </c>
      <c r="O340" t="s">
        <v>6105</v>
      </c>
      <c r="P340" t="s">
        <v>5891</v>
      </c>
      <c r="Q340" t="s">
        <v>6106</v>
      </c>
      <c r="R340" t="s">
        <v>6107</v>
      </c>
      <c r="S340" t="s">
        <v>6108</v>
      </c>
      <c r="T340">
        <v>6.6</v>
      </c>
      <c r="U340">
        <v>25526</v>
      </c>
      <c r="W340">
        <v>900000</v>
      </c>
      <c r="X340"/>
      <c r="Y340"/>
      <c r="Z340"/>
      <c r="AA340"/>
      <c r="AB340">
        <v>247</v>
      </c>
    </row>
    <row r="341" spans="1:28" x14ac:dyDescent="0.2">
      <c r="A341" t="s">
        <v>6863</v>
      </c>
      <c r="B341" t="s">
        <v>6864</v>
      </c>
      <c r="C341">
        <v>2003</v>
      </c>
      <c r="D341" s="1">
        <v>38332</v>
      </c>
      <c r="E341" t="s">
        <v>176</v>
      </c>
      <c r="F341" t="s">
        <v>44049</v>
      </c>
      <c r="H341">
        <v>94</v>
      </c>
      <c r="I341" t="s">
        <v>433</v>
      </c>
      <c r="J341" t="s">
        <v>26</v>
      </c>
      <c r="M341" t="s">
        <v>6866</v>
      </c>
      <c r="N341" t="s">
        <v>6867</v>
      </c>
      <c r="O341" t="s">
        <v>6868</v>
      </c>
      <c r="P341" t="s">
        <v>2051</v>
      </c>
      <c r="Q341" t="s">
        <v>6869</v>
      </c>
      <c r="R341" t="s">
        <v>6870</v>
      </c>
      <c r="S341" t="s">
        <v>6871</v>
      </c>
      <c r="T341">
        <v>7.1</v>
      </c>
      <c r="U341">
        <v>32684</v>
      </c>
      <c r="V341" s="12">
        <f>W341*1.40658152173913</f>
        <v>8439489.1304347795</v>
      </c>
      <c r="W341" s="3">
        <v>6000000</v>
      </c>
      <c r="X341" s="13">
        <f>Y341*1.40658152173913</f>
        <v>3122622.2309130426</v>
      </c>
      <c r="Y341" s="3">
        <v>2220008</v>
      </c>
      <c r="Z341" s="13">
        <f>AA341*1.40658152173913</f>
        <v>4142033.7493043463</v>
      </c>
      <c r="AA341" s="3">
        <v>2944752</v>
      </c>
      <c r="AB341">
        <v>199</v>
      </c>
    </row>
    <row r="342" spans="1:28" hidden="1" x14ac:dyDescent="0.2">
      <c r="A342" t="s">
        <v>6116</v>
      </c>
      <c r="B342" t="s">
        <v>6118</v>
      </c>
      <c r="C342">
        <v>2002</v>
      </c>
      <c r="D342" t="s">
        <v>6119</v>
      </c>
      <c r="E342" t="s">
        <v>176</v>
      </c>
      <c r="F342" t="s">
        <v>44046</v>
      </c>
      <c r="G342" t="s">
        <v>44045</v>
      </c>
      <c r="H342">
        <v>101</v>
      </c>
      <c r="I342" t="s">
        <v>2213</v>
      </c>
      <c r="J342" t="s">
        <v>934</v>
      </c>
      <c r="M342" t="s">
        <v>6120</v>
      </c>
      <c r="N342" t="s">
        <v>6121</v>
      </c>
      <c r="O342" t="s">
        <v>6122</v>
      </c>
      <c r="P342" t="s">
        <v>6123</v>
      </c>
      <c r="Q342" t="s">
        <v>6124</v>
      </c>
      <c r="R342" t="s">
        <v>6125</v>
      </c>
      <c r="S342" t="s">
        <v>6126</v>
      </c>
      <c r="T342">
        <v>6.7</v>
      </c>
      <c r="U342">
        <v>29452</v>
      </c>
      <c r="W342"/>
      <c r="X342"/>
      <c r="Y342"/>
      <c r="Z342"/>
      <c r="AA342">
        <v>1686839</v>
      </c>
      <c r="AB342">
        <v>179</v>
      </c>
    </row>
    <row r="343" spans="1:28" hidden="1" x14ac:dyDescent="0.2">
      <c r="A343" t="s">
        <v>22812</v>
      </c>
      <c r="B343" t="s">
        <v>22813</v>
      </c>
      <c r="C343">
        <v>2010</v>
      </c>
      <c r="D343" t="s">
        <v>12522</v>
      </c>
      <c r="E343" t="s">
        <v>16512</v>
      </c>
      <c r="F343" t="s">
        <v>44038</v>
      </c>
      <c r="G343" t="s">
        <v>44044</v>
      </c>
      <c r="H343">
        <v>98</v>
      </c>
      <c r="I343" t="s">
        <v>1869</v>
      </c>
      <c r="J343" t="s">
        <v>26</v>
      </c>
      <c r="M343" t="s">
        <v>1456</v>
      </c>
      <c r="N343" t="s">
        <v>22814</v>
      </c>
      <c r="O343" t="s">
        <v>22815</v>
      </c>
      <c r="P343" t="s">
        <v>12883</v>
      </c>
      <c r="Q343" t="s">
        <v>22816</v>
      </c>
      <c r="R343" t="s">
        <v>22817</v>
      </c>
      <c r="S343" t="s">
        <v>22818</v>
      </c>
      <c r="T343">
        <v>6.8</v>
      </c>
      <c r="U343">
        <v>35142</v>
      </c>
      <c r="V343" s="12">
        <f>W343*1.18690152988223</f>
        <v>9495212.2390578408</v>
      </c>
      <c r="W343" s="3">
        <v>8000000</v>
      </c>
      <c r="X343" s="13">
        <f>Y343*1.18690152988223</f>
        <v>128884.45022838148</v>
      </c>
      <c r="Y343" s="3">
        <v>108589</v>
      </c>
      <c r="Z343" s="13">
        <f>AA343*1.18690152988223</f>
        <v>4147216.7282441137</v>
      </c>
      <c r="AA343" s="3">
        <v>3494154</v>
      </c>
      <c r="AB343">
        <v>91</v>
      </c>
    </row>
    <row r="344" spans="1:28" x14ac:dyDescent="0.2">
      <c r="A344" t="s">
        <v>33476</v>
      </c>
      <c r="B344" t="s">
        <v>33477</v>
      </c>
      <c r="C344">
        <v>2014</v>
      </c>
      <c r="D344" t="s">
        <v>33478</v>
      </c>
      <c r="E344" t="s">
        <v>176</v>
      </c>
      <c r="F344" t="s">
        <v>44039</v>
      </c>
      <c r="H344">
        <v>122</v>
      </c>
      <c r="I344" t="s">
        <v>1016</v>
      </c>
      <c r="J344" t="s">
        <v>26</v>
      </c>
      <c r="K344" t="s">
        <v>496</v>
      </c>
      <c r="M344" t="s">
        <v>201</v>
      </c>
      <c r="N344" t="s">
        <v>33479</v>
      </c>
      <c r="O344" t="s">
        <v>33480</v>
      </c>
      <c r="P344" t="s">
        <v>201</v>
      </c>
      <c r="Q344" t="s">
        <v>33481</v>
      </c>
      <c r="R344" t="s">
        <v>33482</v>
      </c>
      <c r="S344" t="s">
        <v>33483</v>
      </c>
      <c r="T344">
        <v>6.6</v>
      </c>
      <c r="U344">
        <v>29955</v>
      </c>
      <c r="V344" s="12">
        <f>W344*1.09324733035956</f>
        <v>17491957.28575296</v>
      </c>
      <c r="W344" s="3">
        <v>16000000</v>
      </c>
      <c r="X344" s="13">
        <f>Y344*1.09324733035956</f>
        <v>2656578.9870530968</v>
      </c>
      <c r="Y344" s="3">
        <v>2429989</v>
      </c>
      <c r="Z344" s="13">
        <f>AA344*1.09324733035956</f>
        <v>4175571.811769241</v>
      </c>
      <c r="AA344" s="3">
        <v>3819421</v>
      </c>
      <c r="AB344">
        <v>180</v>
      </c>
    </row>
    <row r="345" spans="1:28" x14ac:dyDescent="0.2">
      <c r="A345" t="s">
        <v>16960</v>
      </c>
      <c r="B345" t="s">
        <v>16961</v>
      </c>
      <c r="C345">
        <v>2008</v>
      </c>
      <c r="D345" t="s">
        <v>15359</v>
      </c>
      <c r="E345" t="s">
        <v>3496</v>
      </c>
      <c r="F345" t="s">
        <v>44045</v>
      </c>
      <c r="G345" t="s">
        <v>44042</v>
      </c>
      <c r="H345">
        <v>98</v>
      </c>
      <c r="I345" t="s">
        <v>229</v>
      </c>
      <c r="J345" t="s">
        <v>26</v>
      </c>
      <c r="M345" t="s">
        <v>4624</v>
      </c>
      <c r="N345" t="s">
        <v>16962</v>
      </c>
      <c r="O345" t="s">
        <v>16963</v>
      </c>
      <c r="P345" t="s">
        <v>16964</v>
      </c>
      <c r="Q345" t="s">
        <v>16965</v>
      </c>
      <c r="R345" t="s">
        <v>16966</v>
      </c>
      <c r="S345" t="s">
        <v>16967</v>
      </c>
      <c r="T345">
        <v>6</v>
      </c>
      <c r="U345">
        <v>58939</v>
      </c>
      <c r="V345" s="12">
        <f>W345*1.20207800169993</f>
        <v>18031170.025498949</v>
      </c>
      <c r="W345" s="3">
        <v>15000000</v>
      </c>
      <c r="X345" s="13">
        <f>Y345*1.20207800169993</f>
        <v>100206.42429970785</v>
      </c>
      <c r="Y345" s="3">
        <v>83361</v>
      </c>
      <c r="Z345" s="13">
        <f>AA345*1.20207800169993</f>
        <v>4248519.9084220845</v>
      </c>
      <c r="AA345" s="3">
        <v>3534313</v>
      </c>
      <c r="AB345">
        <v>294</v>
      </c>
    </row>
    <row r="346" spans="1:28" x14ac:dyDescent="0.2">
      <c r="A346" t="s">
        <v>25772</v>
      </c>
      <c r="B346" t="s">
        <v>25773</v>
      </c>
      <c r="C346">
        <v>2012</v>
      </c>
      <c r="D346" t="s">
        <v>25774</v>
      </c>
      <c r="E346" t="s">
        <v>44041</v>
      </c>
      <c r="F346" t="s">
        <v>44032</v>
      </c>
      <c r="G346" t="s">
        <v>44045</v>
      </c>
      <c r="H346">
        <v>107</v>
      </c>
      <c r="I346" t="s">
        <v>25</v>
      </c>
      <c r="J346" t="s">
        <v>26</v>
      </c>
      <c r="M346" t="s">
        <v>18654</v>
      </c>
      <c r="N346" t="s">
        <v>25775</v>
      </c>
      <c r="O346" t="s">
        <v>25776</v>
      </c>
      <c r="P346" t="s">
        <v>18928</v>
      </c>
      <c r="Q346" t="s">
        <v>25777</v>
      </c>
      <c r="R346" t="s">
        <v>25778</v>
      </c>
      <c r="S346" t="s">
        <v>25779</v>
      </c>
      <c r="T346">
        <v>5.8</v>
      </c>
      <c r="U346">
        <v>35280</v>
      </c>
      <c r="V346" s="12">
        <f>W346*1.12725506764114</f>
        <v>14090688.345514249</v>
      </c>
      <c r="W346" s="3">
        <v>12500000</v>
      </c>
      <c r="X346" s="13">
        <f>Y346*1.12725506764114</f>
        <v>781510.15682465537</v>
      </c>
      <c r="Y346" s="3">
        <v>693286</v>
      </c>
      <c r="Z346" s="13">
        <f>AA346*1.12725506764114</f>
        <v>4265380.9965199418</v>
      </c>
      <c r="AA346" s="3">
        <v>3783865</v>
      </c>
      <c r="AB346">
        <v>166</v>
      </c>
    </row>
    <row r="347" spans="1:28" hidden="1" x14ac:dyDescent="0.2">
      <c r="A347" t="s">
        <v>42237</v>
      </c>
      <c r="B347" t="s">
        <v>42238</v>
      </c>
      <c r="C347">
        <v>2018</v>
      </c>
      <c r="D347" t="s">
        <v>33353</v>
      </c>
      <c r="E347" t="s">
        <v>44043</v>
      </c>
      <c r="F347" t="s">
        <v>44032</v>
      </c>
      <c r="H347">
        <v>98</v>
      </c>
      <c r="I347" t="s">
        <v>42239</v>
      </c>
      <c r="J347" t="s">
        <v>26</v>
      </c>
      <c r="K347" t="s">
        <v>496</v>
      </c>
      <c r="M347" t="s">
        <v>42240</v>
      </c>
      <c r="N347" t="s">
        <v>42241</v>
      </c>
      <c r="O347" t="s">
        <v>42242</v>
      </c>
      <c r="P347" t="s">
        <v>10577</v>
      </c>
      <c r="Q347" t="s">
        <v>42243</v>
      </c>
      <c r="R347" t="s">
        <v>42244</v>
      </c>
      <c r="S347" t="s">
        <v>42245</v>
      </c>
      <c r="T347">
        <v>6.8</v>
      </c>
      <c r="U347">
        <v>39648</v>
      </c>
      <c r="V347" s="12">
        <f>W347*1.03068014830331</f>
        <v>2061360.2966066198</v>
      </c>
      <c r="W347" s="3">
        <v>2000000</v>
      </c>
      <c r="X347" s="13">
        <f>Y347*1.03068014830331</f>
        <v>2484758.5481288778</v>
      </c>
      <c r="Y347" s="3">
        <v>2410795</v>
      </c>
      <c r="Z347" s="13">
        <f>AA347*1.03068014830331</f>
        <v>4271146.7800101023</v>
      </c>
      <c r="AA347" s="3">
        <v>4144008</v>
      </c>
      <c r="AB347">
        <v>345</v>
      </c>
    </row>
    <row r="348" spans="1:28" x14ac:dyDescent="0.2">
      <c r="A348" t="s">
        <v>15473</v>
      </c>
      <c r="B348" t="s">
        <v>15474</v>
      </c>
      <c r="C348">
        <v>2009</v>
      </c>
      <c r="D348" t="s">
        <v>15475</v>
      </c>
      <c r="E348" t="s">
        <v>176</v>
      </c>
      <c r="F348" t="s">
        <v>44034</v>
      </c>
      <c r="G348" t="s">
        <v>44036</v>
      </c>
      <c r="H348">
        <v>141</v>
      </c>
      <c r="I348" t="s">
        <v>15476</v>
      </c>
      <c r="J348" t="s">
        <v>26</v>
      </c>
      <c r="K348" t="s">
        <v>15477</v>
      </c>
      <c r="M348" t="s">
        <v>15478</v>
      </c>
      <c r="N348" t="s">
        <v>15478</v>
      </c>
      <c r="O348" t="s">
        <v>15479</v>
      </c>
      <c r="P348" t="s">
        <v>15480</v>
      </c>
      <c r="Q348" t="s">
        <v>15481</v>
      </c>
      <c r="R348" t="s">
        <v>15482</v>
      </c>
      <c r="S348" t="s">
        <v>15483</v>
      </c>
      <c r="T348">
        <v>7.8</v>
      </c>
      <c r="U348">
        <v>211776</v>
      </c>
      <c r="V348" s="12">
        <f>W348*1.20636999678377</f>
        <v>56699389.848837189</v>
      </c>
      <c r="W348" s="3">
        <v>47000000</v>
      </c>
      <c r="X348" s="13">
        <f>Y348*1.20636999678377</f>
        <v>4369.4721283508152</v>
      </c>
      <c r="Y348" s="3">
        <v>3622</v>
      </c>
      <c r="Z348" s="13">
        <f>AA348*1.20636999678377</f>
        <v>4293663.8377529224</v>
      </c>
      <c r="AA348" s="3">
        <v>3559160</v>
      </c>
      <c r="AB348">
        <v>398</v>
      </c>
    </row>
    <row r="349" spans="1:28" x14ac:dyDescent="0.2">
      <c r="A349" t="s">
        <v>27973</v>
      </c>
      <c r="B349" t="s">
        <v>27974</v>
      </c>
      <c r="C349">
        <v>2011</v>
      </c>
      <c r="D349" t="s">
        <v>25189</v>
      </c>
      <c r="E349" t="s">
        <v>176</v>
      </c>
      <c r="F349" t="s">
        <v>44046</v>
      </c>
      <c r="G349" t="s">
        <v>44042</v>
      </c>
      <c r="H349">
        <v>121</v>
      </c>
      <c r="I349" t="s">
        <v>25</v>
      </c>
      <c r="J349" t="s">
        <v>26</v>
      </c>
      <c r="M349" t="s">
        <v>27975</v>
      </c>
      <c r="N349" t="s">
        <v>27975</v>
      </c>
      <c r="O349" t="s">
        <v>27976</v>
      </c>
      <c r="P349" t="s">
        <v>25761</v>
      </c>
      <c r="Q349" t="s">
        <v>27977</v>
      </c>
      <c r="R349" t="s">
        <v>27978</v>
      </c>
      <c r="S349" t="s">
        <v>27979</v>
      </c>
      <c r="T349">
        <v>7.4</v>
      </c>
      <c r="U349">
        <v>89361</v>
      </c>
      <c r="V349" s="12">
        <f>W349*1.1505830469594</f>
        <v>5752915.234797</v>
      </c>
      <c r="W349" s="3">
        <v>5000000</v>
      </c>
      <c r="X349" s="13">
        <f>Y349*1.1505830469594</f>
        <v>1990849.2438216622</v>
      </c>
      <c r="Y349" s="3">
        <v>1730296</v>
      </c>
      <c r="Z349" s="13">
        <f>AA349*1.1505830469594</f>
        <v>4304443.9358137175</v>
      </c>
      <c r="AA349" s="3">
        <v>3741098</v>
      </c>
      <c r="AB349">
        <v>280</v>
      </c>
    </row>
    <row r="350" spans="1:28" x14ac:dyDescent="0.2">
      <c r="A350" t="s">
        <v>28808</v>
      </c>
      <c r="B350" t="s">
        <v>28809</v>
      </c>
      <c r="C350">
        <v>2013</v>
      </c>
      <c r="D350" t="s">
        <v>28810</v>
      </c>
      <c r="E350" t="s">
        <v>1045</v>
      </c>
      <c r="F350" t="s">
        <v>44036</v>
      </c>
      <c r="H350">
        <v>104</v>
      </c>
      <c r="I350" t="s">
        <v>25</v>
      </c>
      <c r="J350" t="s">
        <v>26</v>
      </c>
      <c r="K350" t="s">
        <v>308</v>
      </c>
      <c r="L350" t="s">
        <v>2800</v>
      </c>
      <c r="M350" t="s">
        <v>28811</v>
      </c>
      <c r="N350" t="s">
        <v>28811</v>
      </c>
      <c r="O350" t="s">
        <v>28812</v>
      </c>
      <c r="P350" t="s">
        <v>28813</v>
      </c>
      <c r="Q350" t="s">
        <v>28814</v>
      </c>
      <c r="R350" t="s">
        <v>28815</v>
      </c>
      <c r="S350" t="s">
        <v>28816</v>
      </c>
      <c r="T350">
        <v>5.8</v>
      </c>
      <c r="U350">
        <v>36170</v>
      </c>
      <c r="V350" s="12">
        <f>W350*1.11098185502045</f>
        <v>1666472.7825306749</v>
      </c>
      <c r="W350" s="3">
        <v>1500000</v>
      </c>
      <c r="X350" s="13">
        <f>Y350*1.11098185502045</f>
        <v>3879180.9027373996</v>
      </c>
      <c r="Y350" s="3">
        <v>3491669</v>
      </c>
      <c r="Z350" s="13">
        <f>AA350*1.11098185502045</f>
        <v>4343490.2164605316</v>
      </c>
      <c r="AA350" s="3">
        <v>3909596</v>
      </c>
      <c r="AB350">
        <v>84</v>
      </c>
    </row>
    <row r="351" spans="1:28" x14ac:dyDescent="0.2">
      <c r="A351" t="s">
        <v>28039</v>
      </c>
      <c r="B351" t="s">
        <v>28040</v>
      </c>
      <c r="C351">
        <v>2013</v>
      </c>
      <c r="D351" t="s">
        <v>16580</v>
      </c>
      <c r="E351" t="s">
        <v>16512</v>
      </c>
      <c r="F351" t="s">
        <v>44044</v>
      </c>
      <c r="G351" t="s">
        <v>44042</v>
      </c>
      <c r="H351">
        <v>99</v>
      </c>
      <c r="I351" t="s">
        <v>495</v>
      </c>
      <c r="J351" t="s">
        <v>26</v>
      </c>
      <c r="M351" t="s">
        <v>28041</v>
      </c>
      <c r="N351" t="s">
        <v>28041</v>
      </c>
      <c r="O351" t="s">
        <v>28042</v>
      </c>
      <c r="P351" t="s">
        <v>9676</v>
      </c>
      <c r="Q351" t="s">
        <v>28043</v>
      </c>
      <c r="R351" t="s">
        <v>28044</v>
      </c>
      <c r="S351" t="s">
        <v>28045</v>
      </c>
      <c r="T351">
        <v>6.1</v>
      </c>
      <c r="U351">
        <v>31649</v>
      </c>
      <c r="V351" s="12">
        <f>W351*1.11098185502045</f>
        <v>9443345.7676738258</v>
      </c>
      <c r="W351" s="3">
        <v>8500000</v>
      </c>
      <c r="X351" s="13">
        <f>Y351*1.11098185502045</f>
        <v>10828.740140884325</v>
      </c>
      <c r="Y351" s="3">
        <v>9747</v>
      </c>
      <c r="Z351" s="13">
        <f>AA351*1.11098185502045</f>
        <v>4362143.6018063249</v>
      </c>
      <c r="AA351" s="3">
        <v>3926386</v>
      </c>
      <c r="AB351">
        <v>91</v>
      </c>
    </row>
    <row r="352" spans="1:28" hidden="1" x14ac:dyDescent="0.2">
      <c r="A352" t="s">
        <v>9702</v>
      </c>
      <c r="B352" t="s">
        <v>9703</v>
      </c>
      <c r="C352">
        <v>2004</v>
      </c>
      <c r="D352" s="1">
        <v>37996</v>
      </c>
      <c r="E352" t="s">
        <v>44035</v>
      </c>
      <c r="F352" t="s">
        <v>44032</v>
      </c>
      <c r="G352" t="s">
        <v>44049</v>
      </c>
      <c r="H352">
        <v>116</v>
      </c>
      <c r="I352" t="s">
        <v>9704</v>
      </c>
      <c r="J352" t="s">
        <v>308</v>
      </c>
      <c r="K352" t="s">
        <v>26</v>
      </c>
      <c r="M352" t="s">
        <v>9705</v>
      </c>
      <c r="N352" t="s">
        <v>9706</v>
      </c>
      <c r="O352" t="s">
        <v>9707</v>
      </c>
      <c r="P352" t="s">
        <v>9708</v>
      </c>
      <c r="Q352" t="s">
        <v>9709</v>
      </c>
      <c r="R352" t="s">
        <v>9710</v>
      </c>
      <c r="S352" t="s">
        <v>9711</v>
      </c>
      <c r="T352">
        <v>7.7</v>
      </c>
      <c r="U352">
        <v>10790</v>
      </c>
      <c r="V352" s="12">
        <f>W352*1.37009528851244</f>
        <v>2055142.9327686599</v>
      </c>
      <c r="W352" s="3">
        <v>1500000</v>
      </c>
      <c r="X352" s="13">
        <f>Y352*1.37009528851244</f>
        <v>36548.661916357851</v>
      </c>
      <c r="Y352" s="3">
        <v>26676</v>
      </c>
      <c r="Z352" s="13">
        <f>AA352*1.37009528851244</f>
        <v>4367452.7511911048</v>
      </c>
      <c r="AA352" s="3">
        <v>3187700</v>
      </c>
      <c r="AB352">
        <v>45</v>
      </c>
    </row>
    <row r="353" spans="1:28" x14ac:dyDescent="0.2">
      <c r="A353" t="s">
        <v>13532</v>
      </c>
      <c r="B353" t="s">
        <v>13533</v>
      </c>
      <c r="C353">
        <v>2006</v>
      </c>
      <c r="D353" t="s">
        <v>9795</v>
      </c>
      <c r="E353" t="s">
        <v>44041</v>
      </c>
      <c r="F353" t="s">
        <v>44032</v>
      </c>
      <c r="G353" t="s">
        <v>44045</v>
      </c>
      <c r="H353">
        <v>85</v>
      </c>
      <c r="I353" t="s">
        <v>25</v>
      </c>
      <c r="J353" t="s">
        <v>26</v>
      </c>
      <c r="M353" t="s">
        <v>13534</v>
      </c>
      <c r="N353" t="s">
        <v>13535</v>
      </c>
      <c r="O353" t="s">
        <v>13536</v>
      </c>
      <c r="P353" t="s">
        <v>7389</v>
      </c>
      <c r="Q353" t="s">
        <v>13537</v>
      </c>
      <c r="R353" t="s">
        <v>13538</v>
      </c>
      <c r="S353" t="s">
        <v>13539</v>
      </c>
      <c r="T353">
        <v>6.5</v>
      </c>
      <c r="U353">
        <v>28961</v>
      </c>
      <c r="V353" s="12">
        <f>W353*1.28378472222222</f>
        <v>4750003.4722222146</v>
      </c>
      <c r="W353" s="3">
        <v>3700000</v>
      </c>
      <c r="X353" s="13">
        <f>Y353*1.28378472222222</f>
        <v>33895.768020833275</v>
      </c>
      <c r="Y353" s="3">
        <v>26403</v>
      </c>
      <c r="Z353" s="13">
        <f>AA353*1.28378472222222</f>
        <v>4389845.3711111033</v>
      </c>
      <c r="AA353" s="3">
        <v>3419456</v>
      </c>
      <c r="AB353">
        <v>89</v>
      </c>
    </row>
    <row r="354" spans="1:28" x14ac:dyDescent="0.2">
      <c r="A354" t="s">
        <v>28800</v>
      </c>
      <c r="B354" t="s">
        <v>28801</v>
      </c>
      <c r="C354">
        <v>2011</v>
      </c>
      <c r="D354" t="s">
        <v>19468</v>
      </c>
      <c r="E354" t="s">
        <v>176</v>
      </c>
      <c r="F354" t="s">
        <v>44036</v>
      </c>
      <c r="H354">
        <v>86</v>
      </c>
      <c r="I354" t="s">
        <v>25</v>
      </c>
      <c r="J354" t="s">
        <v>26</v>
      </c>
      <c r="M354" t="s">
        <v>28802</v>
      </c>
      <c r="N354" t="s">
        <v>28803</v>
      </c>
      <c r="O354" t="s">
        <v>28804</v>
      </c>
      <c r="P354" t="s">
        <v>12211</v>
      </c>
      <c r="Q354" t="s">
        <v>28805</v>
      </c>
      <c r="R354" t="s">
        <v>28806</v>
      </c>
      <c r="S354" t="s">
        <v>28807</v>
      </c>
      <c r="T354">
        <v>6.7</v>
      </c>
      <c r="U354">
        <v>58481</v>
      </c>
      <c r="V354" s="12">
        <f>W354*1.1505830469594</f>
        <v>287645.76173984999</v>
      </c>
      <c r="W354" s="3">
        <v>250000</v>
      </c>
      <c r="X354" s="13">
        <f>Y354*1.1505830469594</f>
        <v>3906679.3223985243</v>
      </c>
      <c r="Y354" s="3">
        <v>3395391</v>
      </c>
      <c r="Z354" s="13">
        <f>AA354*1.1505830469594</f>
        <v>4432516.4853538154</v>
      </c>
      <c r="AA354" s="3">
        <v>3852409</v>
      </c>
      <c r="AB354">
        <v>178</v>
      </c>
    </row>
    <row r="355" spans="1:28" hidden="1" x14ac:dyDescent="0.2">
      <c r="A355" t="s">
        <v>6227</v>
      </c>
      <c r="B355" t="s">
        <v>6228</v>
      </c>
      <c r="C355">
        <v>2003</v>
      </c>
      <c r="D355" s="1">
        <v>37869</v>
      </c>
      <c r="E355" t="s">
        <v>1045</v>
      </c>
      <c r="F355" t="s">
        <v>44057</v>
      </c>
      <c r="H355">
        <v>91</v>
      </c>
      <c r="I355" t="s">
        <v>25</v>
      </c>
      <c r="J355" t="s">
        <v>26</v>
      </c>
      <c r="M355" t="s">
        <v>2265</v>
      </c>
      <c r="N355" t="s">
        <v>2266</v>
      </c>
      <c r="O355" t="s">
        <v>6229</v>
      </c>
      <c r="P355" t="s">
        <v>6230</v>
      </c>
      <c r="Q355" t="s">
        <v>6231</v>
      </c>
      <c r="R355" t="s">
        <v>6232</v>
      </c>
      <c r="S355" t="s">
        <v>6233</v>
      </c>
      <c r="T355">
        <v>7.2</v>
      </c>
      <c r="U355">
        <v>25591</v>
      </c>
      <c r="W355"/>
      <c r="X355"/>
      <c r="Y355">
        <v>17781006</v>
      </c>
      <c r="Z355"/>
      <c r="AA355">
        <v>18750246</v>
      </c>
      <c r="AB355">
        <v>270</v>
      </c>
    </row>
    <row r="356" spans="1:28" x14ac:dyDescent="0.2">
      <c r="A356" t="s">
        <v>18602</v>
      </c>
      <c r="B356" t="s">
        <v>18603</v>
      </c>
      <c r="C356">
        <v>2009</v>
      </c>
      <c r="D356" t="s">
        <v>11490</v>
      </c>
      <c r="E356" t="s">
        <v>44041</v>
      </c>
      <c r="F356" t="s">
        <v>44032</v>
      </c>
      <c r="H356">
        <v>113</v>
      </c>
      <c r="I356" t="s">
        <v>25</v>
      </c>
      <c r="J356" t="s">
        <v>26</v>
      </c>
      <c r="K356" t="s">
        <v>3179</v>
      </c>
      <c r="L356" t="s">
        <v>5473</v>
      </c>
      <c r="M356" t="s">
        <v>6663</v>
      </c>
      <c r="N356" t="s">
        <v>6663</v>
      </c>
      <c r="O356" t="s">
        <v>18604</v>
      </c>
      <c r="P356" t="s">
        <v>7194</v>
      </c>
      <c r="Q356" t="s">
        <v>18605</v>
      </c>
      <c r="R356" t="s">
        <v>18606</v>
      </c>
      <c r="S356" t="s">
        <v>18607</v>
      </c>
      <c r="T356">
        <v>6.7</v>
      </c>
      <c r="U356">
        <v>22477</v>
      </c>
      <c r="V356" s="12">
        <f>W356*1.20636999678377</f>
        <v>22921029.938891631</v>
      </c>
      <c r="W356" s="3">
        <v>19000000</v>
      </c>
      <c r="X356" s="13">
        <f>Y356*1.20636999678377</f>
        <v>549687.31451451196</v>
      </c>
      <c r="Y356" s="3">
        <v>455654</v>
      </c>
      <c r="Z356" s="13">
        <f>AA356*1.20636999678377</f>
        <v>4435259.1033854242</v>
      </c>
      <c r="AA356" s="3">
        <v>3676533</v>
      </c>
      <c r="AB356">
        <v>79</v>
      </c>
    </row>
    <row r="357" spans="1:28" x14ac:dyDescent="0.2">
      <c r="A357" t="s">
        <v>11834</v>
      </c>
      <c r="B357" t="s">
        <v>11835</v>
      </c>
      <c r="C357">
        <v>2005</v>
      </c>
      <c r="D357" t="s">
        <v>95</v>
      </c>
      <c r="E357" t="s">
        <v>1045</v>
      </c>
      <c r="F357" t="s">
        <v>44032</v>
      </c>
      <c r="H357">
        <v>106</v>
      </c>
      <c r="I357" t="s">
        <v>25</v>
      </c>
      <c r="J357" t="s">
        <v>26</v>
      </c>
      <c r="M357" t="s">
        <v>11836</v>
      </c>
      <c r="N357" t="s">
        <v>11837</v>
      </c>
      <c r="O357" t="s">
        <v>11838</v>
      </c>
      <c r="P357" t="s">
        <v>11839</v>
      </c>
      <c r="Q357" t="s">
        <v>11840</v>
      </c>
      <c r="R357" t="s">
        <v>11841</v>
      </c>
      <c r="S357" t="s">
        <v>11842</v>
      </c>
      <c r="T357">
        <v>6.9</v>
      </c>
      <c r="U357">
        <v>21964</v>
      </c>
      <c r="V357" s="12">
        <f>W357*1.32519713261649</f>
        <v>1325197.1326164899</v>
      </c>
      <c r="W357" s="3">
        <v>1000000</v>
      </c>
      <c r="X357" s="13">
        <f>Y357*1.32519713261649</f>
        <v>3549793.6323655983</v>
      </c>
      <c r="Y357" s="3">
        <v>2678691</v>
      </c>
      <c r="Z357" s="13">
        <f>AA357*1.32519713261649</f>
        <v>4504647.1987096863</v>
      </c>
      <c r="AA357" s="3">
        <v>3399228</v>
      </c>
      <c r="AB357">
        <v>206</v>
      </c>
    </row>
    <row r="358" spans="1:28" hidden="1" x14ac:dyDescent="0.2">
      <c r="A358" t="s">
        <v>26937</v>
      </c>
      <c r="B358" t="s">
        <v>26938</v>
      </c>
      <c r="C358">
        <v>2012</v>
      </c>
      <c r="D358" s="1">
        <v>41883</v>
      </c>
      <c r="E358" t="s">
        <v>1045</v>
      </c>
      <c r="F358" t="s">
        <v>44032</v>
      </c>
      <c r="G358" t="s">
        <v>44036</v>
      </c>
      <c r="H358">
        <v>96</v>
      </c>
      <c r="I358" t="s">
        <v>26939</v>
      </c>
      <c r="J358" t="s">
        <v>26</v>
      </c>
      <c r="K358" t="s">
        <v>27</v>
      </c>
      <c r="L358" t="s">
        <v>64</v>
      </c>
      <c r="M358" t="s">
        <v>17643</v>
      </c>
      <c r="N358" t="s">
        <v>26940</v>
      </c>
      <c r="O358" t="s">
        <v>26941</v>
      </c>
      <c r="P358" t="s">
        <v>1170</v>
      </c>
      <c r="Q358" t="s">
        <v>26942</v>
      </c>
      <c r="R358" t="s">
        <v>26943</v>
      </c>
      <c r="S358" t="s">
        <v>26944</v>
      </c>
      <c r="T358">
        <v>6</v>
      </c>
      <c r="U358">
        <v>13785</v>
      </c>
      <c r="V358" s="12">
        <f>W358*1.12725506764114</f>
        <v>9018040.5411291197</v>
      </c>
      <c r="W358" s="3">
        <v>8000000</v>
      </c>
      <c r="X358" s="13">
        <f>Y358*1.12725506764114</f>
        <v>713789.18138104619</v>
      </c>
      <c r="Y358" s="3">
        <v>633210</v>
      </c>
      <c r="Z358" s="13">
        <f>AA358*1.12725506764114</f>
        <v>4574528.4443103895</v>
      </c>
      <c r="AA358" s="3">
        <v>4058113</v>
      </c>
      <c r="AB358">
        <v>48</v>
      </c>
    </row>
    <row r="359" spans="1:28" x14ac:dyDescent="0.2">
      <c r="A359" t="s">
        <v>12697</v>
      </c>
      <c r="B359" t="s">
        <v>12698</v>
      </c>
      <c r="C359">
        <v>2006</v>
      </c>
      <c r="D359" t="s">
        <v>12699</v>
      </c>
      <c r="E359" t="s">
        <v>44035</v>
      </c>
      <c r="F359" t="s">
        <v>44032</v>
      </c>
      <c r="H359">
        <v>100</v>
      </c>
      <c r="I359" t="s">
        <v>25</v>
      </c>
      <c r="J359" t="s">
        <v>26</v>
      </c>
      <c r="K359" t="s">
        <v>3330</v>
      </c>
      <c r="L359" t="s">
        <v>27</v>
      </c>
      <c r="M359" t="s">
        <v>12700</v>
      </c>
      <c r="N359" t="s">
        <v>12701</v>
      </c>
      <c r="O359" t="s">
        <v>12702</v>
      </c>
      <c r="P359" t="s">
        <v>12703</v>
      </c>
      <c r="Q359" t="s">
        <v>12704</v>
      </c>
      <c r="R359" t="s">
        <v>12705</v>
      </c>
      <c r="S359" t="s">
        <v>12706</v>
      </c>
      <c r="T359">
        <v>6.5</v>
      </c>
      <c r="U359">
        <v>20584</v>
      </c>
      <c r="V359" s="12">
        <f>W359*1.28378472222222</f>
        <v>8986493.0555555411</v>
      </c>
      <c r="W359" s="3">
        <v>7000000</v>
      </c>
      <c r="X359" s="13">
        <f>Y359*1.28378472222222</f>
        <v>2150648.8018402741</v>
      </c>
      <c r="Y359" s="3">
        <v>1675241</v>
      </c>
      <c r="Z359" s="13">
        <f>AA359*1.28378472222222</f>
        <v>4586490.3797222143</v>
      </c>
      <c r="AA359" s="3">
        <v>3572632</v>
      </c>
      <c r="AB359">
        <v>105</v>
      </c>
    </row>
    <row r="360" spans="1:28" hidden="1" x14ac:dyDescent="0.2">
      <c r="A360" t="s">
        <v>12477</v>
      </c>
      <c r="B360" t="s">
        <v>12478</v>
      </c>
      <c r="C360">
        <v>2005</v>
      </c>
      <c r="D360" t="s">
        <v>7858</v>
      </c>
      <c r="E360" t="s">
        <v>176</v>
      </c>
      <c r="H360">
        <v>115</v>
      </c>
      <c r="I360" t="s">
        <v>12479</v>
      </c>
      <c r="J360" t="s">
        <v>308</v>
      </c>
      <c r="K360" t="s">
        <v>26</v>
      </c>
      <c r="L360" t="s">
        <v>27</v>
      </c>
      <c r="M360" t="s">
        <v>12480</v>
      </c>
      <c r="N360" t="s">
        <v>12481</v>
      </c>
      <c r="O360" t="s">
        <v>12482</v>
      </c>
      <c r="P360" t="s">
        <v>12483</v>
      </c>
      <c r="Q360" t="s">
        <v>12484</v>
      </c>
      <c r="R360" t="s">
        <v>12485</v>
      </c>
      <c r="S360" t="s">
        <v>12486</v>
      </c>
      <c r="T360">
        <v>7.2</v>
      </c>
      <c r="U360">
        <v>10143</v>
      </c>
      <c r="V360" s="12">
        <f>W360*1.32519713261649</f>
        <v>3975591.3978494699</v>
      </c>
      <c r="W360" s="3">
        <v>3000000</v>
      </c>
      <c r="X360" s="13">
        <f>Y360*1.32519713261649</f>
        <v>9298.9082795699105</v>
      </c>
      <c r="Y360" s="3">
        <v>7017</v>
      </c>
      <c r="Z360" s="13">
        <f>AA360*1.32519713261649</f>
        <v>4599296.7535125539</v>
      </c>
      <c r="AA360" s="3">
        <v>3470651</v>
      </c>
      <c r="AB360">
        <v>35</v>
      </c>
    </row>
    <row r="361" spans="1:28" x14ac:dyDescent="0.2">
      <c r="A361" t="s">
        <v>41943</v>
      </c>
      <c r="B361" t="s">
        <v>41944</v>
      </c>
      <c r="C361">
        <v>2019</v>
      </c>
      <c r="D361" t="s">
        <v>29741</v>
      </c>
      <c r="E361" t="s">
        <v>1045</v>
      </c>
      <c r="H361">
        <v>95</v>
      </c>
      <c r="I361" t="s">
        <v>41945</v>
      </c>
      <c r="J361" t="s">
        <v>26</v>
      </c>
      <c r="K361" t="s">
        <v>308</v>
      </c>
      <c r="M361" t="s">
        <v>31476</v>
      </c>
      <c r="N361" t="s">
        <v>31476</v>
      </c>
      <c r="O361" t="s">
        <v>41946</v>
      </c>
      <c r="P361" t="s">
        <v>426</v>
      </c>
      <c r="Q361" t="s">
        <v>426</v>
      </c>
      <c r="R361" t="s">
        <v>41947</v>
      </c>
      <c r="S361" t="s">
        <v>41948</v>
      </c>
      <c r="T361">
        <v>5.5</v>
      </c>
      <c r="U361">
        <v>17278</v>
      </c>
      <c r="V361" s="12">
        <f>W361*1.01233684194057</f>
        <v>5061684.2097028503</v>
      </c>
      <c r="W361" s="3">
        <v>5000000</v>
      </c>
      <c r="X361" s="13">
        <f>Y361*1.01233684194057</f>
        <v>3545811.0225810409</v>
      </c>
      <c r="Y361" s="3">
        <v>3502600</v>
      </c>
      <c r="Z361" s="13">
        <f>AA361*1.01233684194057</f>
        <v>4610603.1103236033</v>
      </c>
      <c r="AA361" s="3">
        <v>4554416</v>
      </c>
      <c r="AB361">
        <v>313</v>
      </c>
    </row>
    <row r="362" spans="1:28" x14ac:dyDescent="0.2">
      <c r="A362" t="s">
        <v>6296</v>
      </c>
      <c r="B362" t="s">
        <v>6297</v>
      </c>
      <c r="C362">
        <v>2003</v>
      </c>
      <c r="D362" s="1">
        <v>38359</v>
      </c>
      <c r="E362" t="s">
        <v>1045</v>
      </c>
      <c r="F362" t="s">
        <v>44032</v>
      </c>
      <c r="H362">
        <v>80</v>
      </c>
      <c r="I362" t="s">
        <v>25</v>
      </c>
      <c r="J362" t="s">
        <v>26</v>
      </c>
      <c r="K362" t="s">
        <v>209</v>
      </c>
      <c r="M362" t="s">
        <v>6298</v>
      </c>
      <c r="N362" t="s">
        <v>6298</v>
      </c>
      <c r="O362" t="s">
        <v>6299</v>
      </c>
      <c r="P362" t="s">
        <v>6300</v>
      </c>
      <c r="Q362" t="s">
        <v>6301</v>
      </c>
      <c r="R362" t="s">
        <v>6302</v>
      </c>
      <c r="S362" t="s">
        <v>6303</v>
      </c>
      <c r="T362">
        <v>7</v>
      </c>
      <c r="U362">
        <v>19895</v>
      </c>
      <c r="V362" s="12">
        <f>W362*1.40658152173913</f>
        <v>421974.45652173902</v>
      </c>
      <c r="W362" s="3">
        <v>300000</v>
      </c>
      <c r="X362" s="13">
        <f>Y362*1.40658152173913</f>
        <v>3556772.0570869553</v>
      </c>
      <c r="Y362" s="3">
        <v>2528664</v>
      </c>
      <c r="Z362" s="13">
        <f>AA362*1.40658152173913</f>
        <v>4616852.0670163026</v>
      </c>
      <c r="AA362" s="3">
        <v>3282321</v>
      </c>
      <c r="AB362">
        <v>187</v>
      </c>
    </row>
    <row r="363" spans="1:28" hidden="1" x14ac:dyDescent="0.2">
      <c r="A363" t="s">
        <v>9309</v>
      </c>
      <c r="B363" t="s">
        <v>9310</v>
      </c>
      <c r="C363">
        <v>2005</v>
      </c>
      <c r="D363" t="s">
        <v>5578</v>
      </c>
      <c r="E363" t="s">
        <v>44041</v>
      </c>
      <c r="F363" t="s">
        <v>44032</v>
      </c>
      <c r="G363" t="s">
        <v>44045</v>
      </c>
      <c r="H363">
        <v>107</v>
      </c>
      <c r="I363" t="s">
        <v>5215</v>
      </c>
      <c r="J363" t="s">
        <v>26</v>
      </c>
      <c r="K363" t="s">
        <v>51</v>
      </c>
      <c r="M363" t="s">
        <v>4488</v>
      </c>
      <c r="N363" t="s">
        <v>9311</v>
      </c>
      <c r="O363" t="s">
        <v>9312</v>
      </c>
      <c r="P363" t="s">
        <v>8414</v>
      </c>
      <c r="Q363" t="s">
        <v>9313</v>
      </c>
      <c r="R363" t="s">
        <v>9314</v>
      </c>
      <c r="S363" t="s">
        <v>9315</v>
      </c>
      <c r="T363">
        <v>6.4</v>
      </c>
      <c r="U363">
        <v>16886</v>
      </c>
      <c r="V363" s="12">
        <f>W363*1.32519713261649</f>
        <v>33129928.315412249</v>
      </c>
      <c r="W363" s="3">
        <v>25000000</v>
      </c>
      <c r="X363" s="13">
        <f>Y363*1.32519713261649</f>
        <v>1155760.0776344107</v>
      </c>
      <c r="Y363" s="3">
        <v>872142</v>
      </c>
      <c r="Z363" s="13">
        <f>AA363*1.32519713261649</f>
        <v>4621860.8850896144</v>
      </c>
      <c r="AA363" s="3">
        <v>3487678</v>
      </c>
      <c r="AB363">
        <v>135</v>
      </c>
    </row>
    <row r="364" spans="1:28" hidden="1" x14ac:dyDescent="0.2">
      <c r="A364" t="s">
        <v>12197</v>
      </c>
      <c r="B364" t="s">
        <v>12198</v>
      </c>
      <c r="C364">
        <v>2004</v>
      </c>
      <c r="D364" s="1">
        <v>38058</v>
      </c>
      <c r="E364" t="s">
        <v>44041</v>
      </c>
      <c r="F364" t="s">
        <v>44032</v>
      </c>
      <c r="G364" t="s">
        <v>44036</v>
      </c>
      <c r="H364">
        <v>88</v>
      </c>
      <c r="I364" t="s">
        <v>12199</v>
      </c>
      <c r="J364" t="s">
        <v>3179</v>
      </c>
      <c r="M364" t="s">
        <v>3661</v>
      </c>
      <c r="N364" t="s">
        <v>3661</v>
      </c>
      <c r="O364" t="s">
        <v>12200</v>
      </c>
      <c r="P364" t="s">
        <v>12201</v>
      </c>
      <c r="Q364" t="s">
        <v>12202</v>
      </c>
      <c r="R364" t="s">
        <v>12203</v>
      </c>
      <c r="S364" t="s">
        <v>12204</v>
      </c>
      <c r="T364">
        <v>8</v>
      </c>
      <c r="U364">
        <v>48839</v>
      </c>
      <c r="V364" s="12">
        <f>W364*1.37009528851244</f>
        <v>1370095.2885124399</v>
      </c>
      <c r="W364" s="3">
        <v>1000000</v>
      </c>
      <c r="X364" s="13">
        <f>Y364*1.37009528851244</f>
        <v>331445.23162519839</v>
      </c>
      <c r="Y364" s="3">
        <v>241914</v>
      </c>
      <c r="Z364" s="13">
        <f>AA364*1.37009528851244</f>
        <v>4663745.44799894</v>
      </c>
      <c r="AA364" s="3">
        <v>3403957</v>
      </c>
      <c r="AB364">
        <v>137</v>
      </c>
    </row>
    <row r="365" spans="1:28" x14ac:dyDescent="0.2">
      <c r="A365" t="s">
        <v>14172</v>
      </c>
      <c r="B365" t="s">
        <v>14173</v>
      </c>
      <c r="C365">
        <v>2006</v>
      </c>
      <c r="D365" t="s">
        <v>12207</v>
      </c>
      <c r="E365" t="s">
        <v>44043</v>
      </c>
      <c r="F365" t="s">
        <v>44032</v>
      </c>
      <c r="G365" t="s">
        <v>44034</v>
      </c>
      <c r="H365">
        <v>117</v>
      </c>
      <c r="I365" t="s">
        <v>14174</v>
      </c>
      <c r="J365" t="s">
        <v>26</v>
      </c>
      <c r="K365" t="s">
        <v>1419</v>
      </c>
      <c r="L365" t="s">
        <v>1121</v>
      </c>
      <c r="M365" t="s">
        <v>1964</v>
      </c>
      <c r="N365" t="s">
        <v>14175</v>
      </c>
      <c r="O365" t="s">
        <v>14176</v>
      </c>
      <c r="P365" t="s">
        <v>14177</v>
      </c>
      <c r="Q365" t="s">
        <v>14178</v>
      </c>
      <c r="R365" t="s">
        <v>14179</v>
      </c>
      <c r="S365" t="s">
        <v>14180</v>
      </c>
      <c r="T365">
        <v>7.9</v>
      </c>
      <c r="U365">
        <v>105844</v>
      </c>
      <c r="V365" s="12">
        <f>W365*1.28378472222222</f>
        <v>38513541.666666605</v>
      </c>
      <c r="W365" s="3">
        <v>30000000</v>
      </c>
      <c r="X365" s="13">
        <f>Y365*1.28378472222222</f>
        <v>2910218.0057291617</v>
      </c>
      <c r="Y365" s="3">
        <v>2266905</v>
      </c>
      <c r="Z365" s="13">
        <f>AA365*1.28378472222222</f>
        <v>4710803.105729159</v>
      </c>
      <c r="AA365" s="3">
        <v>3669465</v>
      </c>
      <c r="AB365">
        <v>349</v>
      </c>
    </row>
    <row r="366" spans="1:28" hidden="1" x14ac:dyDescent="0.2">
      <c r="A366" t="s">
        <v>13243</v>
      </c>
      <c r="B366" t="s">
        <v>13244</v>
      </c>
      <c r="C366">
        <v>2005</v>
      </c>
      <c r="D366" t="s">
        <v>10298</v>
      </c>
      <c r="E366" t="s">
        <v>44041</v>
      </c>
      <c r="F366" t="s">
        <v>44032</v>
      </c>
      <c r="G366" t="s">
        <v>44042</v>
      </c>
      <c r="H366">
        <v>91</v>
      </c>
      <c r="I366" t="s">
        <v>13245</v>
      </c>
      <c r="J366" t="s">
        <v>361</v>
      </c>
      <c r="K366" t="s">
        <v>26</v>
      </c>
      <c r="M366" t="s">
        <v>13246</v>
      </c>
      <c r="N366" t="s">
        <v>13247</v>
      </c>
      <c r="O366" t="s">
        <v>13248</v>
      </c>
      <c r="P366" t="s">
        <v>13249</v>
      </c>
      <c r="Q366" t="s">
        <v>13250</v>
      </c>
      <c r="R366" t="s">
        <v>13251</v>
      </c>
      <c r="S366" t="s">
        <v>13252</v>
      </c>
      <c r="T366">
        <v>7.4</v>
      </c>
      <c r="U366">
        <v>22126</v>
      </c>
      <c r="V366" s="12">
        <f>W366*1.32519713261649</f>
        <v>2650394.2652329798</v>
      </c>
      <c r="W366" s="3">
        <v>2000000</v>
      </c>
      <c r="X366" s="13">
        <f>Y366*1.32519713261649</f>
        <v>1931929.3634050216</v>
      </c>
      <c r="Y366" s="3">
        <v>1457843</v>
      </c>
      <c r="Z366" s="13">
        <f>AA366*1.32519713261649</f>
        <v>4744075.8654480381</v>
      </c>
      <c r="AA366" s="3">
        <v>3579902</v>
      </c>
      <c r="AB366">
        <v>161</v>
      </c>
    </row>
    <row r="367" spans="1:28" hidden="1" x14ac:dyDescent="0.2">
      <c r="A367" t="s">
        <v>6327</v>
      </c>
      <c r="B367" t="s">
        <v>6328</v>
      </c>
      <c r="C367">
        <v>2001</v>
      </c>
      <c r="D367" t="s">
        <v>6329</v>
      </c>
      <c r="E367" t="s">
        <v>44041</v>
      </c>
      <c r="F367" t="s">
        <v>44032</v>
      </c>
      <c r="G367" t="s">
        <v>44046</v>
      </c>
      <c r="H367">
        <v>99</v>
      </c>
      <c r="I367" t="s">
        <v>2213</v>
      </c>
      <c r="J367" t="s">
        <v>934</v>
      </c>
      <c r="M367" t="s">
        <v>6330</v>
      </c>
      <c r="N367" t="s">
        <v>6330</v>
      </c>
      <c r="O367" t="s">
        <v>6331</v>
      </c>
      <c r="P367" t="s">
        <v>6332</v>
      </c>
      <c r="Q367" t="s">
        <v>6333</v>
      </c>
      <c r="R367" t="s">
        <v>6334</v>
      </c>
      <c r="S367" t="s">
        <v>6335</v>
      </c>
      <c r="T367">
        <v>6.6</v>
      </c>
      <c r="U367">
        <v>18316</v>
      </c>
      <c r="W367">
        <v>250000</v>
      </c>
      <c r="X367"/>
      <c r="Y367"/>
      <c r="Z367"/>
      <c r="AA367"/>
      <c r="AB367">
        <v>157</v>
      </c>
    </row>
    <row r="368" spans="1:28" x14ac:dyDescent="0.2">
      <c r="A368" t="s">
        <v>41963</v>
      </c>
      <c r="B368" t="s">
        <v>41964</v>
      </c>
      <c r="C368">
        <v>2019</v>
      </c>
      <c r="D368" t="s">
        <v>41965</v>
      </c>
      <c r="E368" t="s">
        <v>1045</v>
      </c>
      <c r="H368">
        <v>105</v>
      </c>
      <c r="I368" t="s">
        <v>25</v>
      </c>
      <c r="J368" t="s">
        <v>26</v>
      </c>
      <c r="M368" t="s">
        <v>3937</v>
      </c>
      <c r="N368" t="s">
        <v>3937</v>
      </c>
      <c r="O368" t="s">
        <v>41966</v>
      </c>
      <c r="P368" t="s">
        <v>41967</v>
      </c>
      <c r="Q368" t="s">
        <v>41968</v>
      </c>
      <c r="R368" t="s">
        <v>41969</v>
      </c>
      <c r="S368" t="s">
        <v>41970</v>
      </c>
      <c r="T368">
        <v>5.7</v>
      </c>
      <c r="U368">
        <v>17551</v>
      </c>
      <c r="V368" s="12">
        <f>W368*1.01233684194057</f>
        <v>10123368.419405701</v>
      </c>
      <c r="W368" s="3">
        <v>10000000</v>
      </c>
      <c r="X368" s="13">
        <f>Y368*1.01233684194057</f>
        <v>4646109.812717827</v>
      </c>
      <c r="Y368" s="3">
        <v>4589490</v>
      </c>
      <c r="Z368" s="13">
        <f>AA368*1.01233684194057</f>
        <v>4749123.1850800151</v>
      </c>
      <c r="AA368" s="3">
        <v>4691248</v>
      </c>
      <c r="AB368">
        <v>360</v>
      </c>
    </row>
    <row r="369" spans="1:28" x14ac:dyDescent="0.2">
      <c r="A369" t="s">
        <v>21521</v>
      </c>
      <c r="B369" t="s">
        <v>21522</v>
      </c>
      <c r="C369">
        <v>2015</v>
      </c>
      <c r="D369" t="s">
        <v>21523</v>
      </c>
      <c r="E369" t="s">
        <v>16512</v>
      </c>
      <c r="F369" t="s">
        <v>44038</v>
      </c>
      <c r="G369" t="s">
        <v>44032</v>
      </c>
      <c r="H369">
        <v>101</v>
      </c>
      <c r="I369" t="s">
        <v>25</v>
      </c>
      <c r="J369" t="s">
        <v>26</v>
      </c>
      <c r="M369" t="s">
        <v>10846</v>
      </c>
      <c r="N369" t="s">
        <v>21524</v>
      </c>
      <c r="O369" t="s">
        <v>21525</v>
      </c>
      <c r="P369" t="s">
        <v>1096</v>
      </c>
      <c r="Q369" t="s">
        <v>21526</v>
      </c>
      <c r="R369" t="s">
        <v>21527</v>
      </c>
      <c r="S369" t="s">
        <v>21528</v>
      </c>
      <c r="T369">
        <v>7</v>
      </c>
      <c r="U369">
        <v>86390</v>
      </c>
      <c r="V369" s="12">
        <f>W369*1.09195121025074</f>
        <v>10919512.102507401</v>
      </c>
      <c r="W369" s="3">
        <v>10000000</v>
      </c>
      <c r="X369" s="13">
        <f>Y369*1.09195121025074</f>
        <v>2160525.9289924321</v>
      </c>
      <c r="Y369" s="3">
        <v>1978592</v>
      </c>
      <c r="Z369" s="13">
        <f>AA369*1.09195121025074</f>
        <v>4767961.2815114465</v>
      </c>
      <c r="AA369" s="3">
        <v>4366460</v>
      </c>
      <c r="AB369">
        <v>165</v>
      </c>
    </row>
    <row r="370" spans="1:28" hidden="1" x14ac:dyDescent="0.2">
      <c r="A370" t="s">
        <v>32834</v>
      </c>
      <c r="B370" t="s">
        <v>32835</v>
      </c>
      <c r="C370">
        <v>2013</v>
      </c>
      <c r="D370" t="s">
        <v>32836</v>
      </c>
      <c r="E370" t="s">
        <v>1045</v>
      </c>
      <c r="H370">
        <v>113</v>
      </c>
      <c r="I370" t="s">
        <v>1983</v>
      </c>
      <c r="J370" t="s">
        <v>26</v>
      </c>
      <c r="M370" t="s">
        <v>32837</v>
      </c>
      <c r="N370" t="s">
        <v>32838</v>
      </c>
      <c r="O370" t="s">
        <v>32839</v>
      </c>
      <c r="P370" t="s">
        <v>32840</v>
      </c>
      <c r="Q370" t="s">
        <v>32841</v>
      </c>
      <c r="R370" t="s">
        <v>32842</v>
      </c>
      <c r="S370" t="s">
        <v>32843</v>
      </c>
      <c r="T370">
        <v>7</v>
      </c>
      <c r="U370">
        <v>15391</v>
      </c>
      <c r="V370" s="12">
        <f>W370*1.11098185502045</f>
        <v>14109469.558759715</v>
      </c>
      <c r="W370" s="3">
        <v>12700000</v>
      </c>
      <c r="X370" s="13">
        <f>Y370*1.11098185502045</f>
        <v>3810687.7603935339</v>
      </c>
      <c r="Y370" s="3">
        <v>3430018</v>
      </c>
      <c r="Z370" s="13">
        <f>AA370*1.11098185502045</f>
        <v>4768908.4993668171</v>
      </c>
      <c r="AA370" s="3">
        <v>4292517</v>
      </c>
      <c r="AB370">
        <v>56</v>
      </c>
    </row>
    <row r="371" spans="1:28" hidden="1" x14ac:dyDescent="0.2">
      <c r="A371" t="s">
        <v>6360</v>
      </c>
      <c r="B371" t="s">
        <v>6361</v>
      </c>
      <c r="C371">
        <v>2002</v>
      </c>
      <c r="D371" t="s">
        <v>4789</v>
      </c>
      <c r="E371" t="s">
        <v>44041</v>
      </c>
      <c r="F371" t="s">
        <v>44032</v>
      </c>
      <c r="H371">
        <v>106</v>
      </c>
      <c r="I371" t="s">
        <v>6362</v>
      </c>
      <c r="J371" t="s">
        <v>26</v>
      </c>
      <c r="K371" t="s">
        <v>6363</v>
      </c>
      <c r="M371" t="s">
        <v>6364</v>
      </c>
      <c r="N371" t="s">
        <v>6365</v>
      </c>
      <c r="O371" t="s">
        <v>6366</v>
      </c>
      <c r="P371" t="s">
        <v>6367</v>
      </c>
      <c r="Q371" t="s">
        <v>6368</v>
      </c>
      <c r="R371" t="s">
        <v>6369</v>
      </c>
      <c r="S371" t="s">
        <v>6370</v>
      </c>
      <c r="T371">
        <v>7.4</v>
      </c>
      <c r="U371">
        <v>12871</v>
      </c>
      <c r="W371"/>
      <c r="X371"/>
      <c r="Y371">
        <v>316319</v>
      </c>
      <c r="Z371"/>
      <c r="AA371">
        <v>3633509</v>
      </c>
      <c r="AB371">
        <v>78</v>
      </c>
    </row>
    <row r="372" spans="1:28" x14ac:dyDescent="0.2">
      <c r="A372" t="s">
        <v>11018</v>
      </c>
      <c r="B372" t="s">
        <v>11019</v>
      </c>
      <c r="C372">
        <v>2005</v>
      </c>
      <c r="D372" s="1">
        <v>38667</v>
      </c>
      <c r="E372" t="s">
        <v>1045</v>
      </c>
      <c r="F372" t="s">
        <v>44032</v>
      </c>
      <c r="H372">
        <v>106</v>
      </c>
      <c r="I372" t="s">
        <v>25</v>
      </c>
      <c r="J372" t="s">
        <v>26</v>
      </c>
      <c r="K372" t="s">
        <v>75</v>
      </c>
      <c r="L372" t="s">
        <v>787</v>
      </c>
      <c r="M372" t="s">
        <v>353</v>
      </c>
      <c r="N372" t="s">
        <v>11020</v>
      </c>
      <c r="O372" t="s">
        <v>11021</v>
      </c>
      <c r="P372" t="s">
        <v>11022</v>
      </c>
      <c r="Q372" t="s">
        <v>11023</v>
      </c>
      <c r="R372" t="s">
        <v>11024</v>
      </c>
      <c r="S372" t="s">
        <v>11025</v>
      </c>
      <c r="T372">
        <v>7.4</v>
      </c>
      <c r="U372">
        <v>56278</v>
      </c>
      <c r="V372" s="12">
        <f>W372*1.32519713261649</f>
        <v>9276379.928315429</v>
      </c>
      <c r="W372" s="3">
        <v>7000000</v>
      </c>
      <c r="X372" s="13">
        <f>Y372*1.32519713261649</f>
        <v>2269184.0824731225</v>
      </c>
      <c r="Y372" s="3">
        <v>1712337</v>
      </c>
      <c r="Z372" s="13">
        <f>AA372*1.32519713261649</f>
        <v>4773325.6165591488</v>
      </c>
      <c r="AA372" s="3">
        <v>3601974</v>
      </c>
      <c r="AB372">
        <v>184</v>
      </c>
    </row>
    <row r="373" spans="1:28" x14ac:dyDescent="0.2">
      <c r="A373" t="s">
        <v>19758</v>
      </c>
      <c r="B373" t="s">
        <v>19759</v>
      </c>
      <c r="C373">
        <v>2008</v>
      </c>
      <c r="D373" t="s">
        <v>17012</v>
      </c>
      <c r="E373" t="s">
        <v>1045</v>
      </c>
      <c r="F373" t="s">
        <v>44032</v>
      </c>
      <c r="H373">
        <v>92</v>
      </c>
      <c r="I373" t="s">
        <v>25</v>
      </c>
      <c r="J373" t="s">
        <v>26</v>
      </c>
      <c r="M373" t="s">
        <v>19760</v>
      </c>
      <c r="N373" t="s">
        <v>19761</v>
      </c>
      <c r="O373" t="s">
        <v>19762</v>
      </c>
      <c r="P373" t="s">
        <v>19763</v>
      </c>
      <c r="Q373" t="s">
        <v>19764</v>
      </c>
      <c r="R373" t="s">
        <v>19765</v>
      </c>
      <c r="S373" t="s">
        <v>19766</v>
      </c>
      <c r="T373">
        <v>6.4</v>
      </c>
      <c r="U373">
        <v>31248</v>
      </c>
      <c r="V373" s="12">
        <f>W373*1.20207800169993</f>
        <v>3606234.0050997897</v>
      </c>
      <c r="W373" s="3">
        <v>3000000</v>
      </c>
      <c r="X373" s="13">
        <f>Y373*1.20207800169993</f>
        <v>3517959.4070449555</v>
      </c>
      <c r="Y373" s="3">
        <v>2926565</v>
      </c>
      <c r="Z373" s="13">
        <f>AA373*1.20207800169993</f>
        <v>4787226.3565719016</v>
      </c>
      <c r="AA373" s="3">
        <v>3982459</v>
      </c>
      <c r="AB373">
        <v>81</v>
      </c>
    </row>
    <row r="374" spans="1:28" x14ac:dyDescent="0.2">
      <c r="A374" t="s">
        <v>29002</v>
      </c>
      <c r="B374" t="s">
        <v>29003</v>
      </c>
      <c r="C374">
        <v>2014</v>
      </c>
      <c r="D374" t="s">
        <v>26984</v>
      </c>
      <c r="E374" t="s">
        <v>176</v>
      </c>
      <c r="F374" t="s">
        <v>44034</v>
      </c>
      <c r="G374" t="s">
        <v>44046</v>
      </c>
      <c r="H374">
        <v>100</v>
      </c>
      <c r="I374" t="s">
        <v>433</v>
      </c>
      <c r="J374" t="s">
        <v>26</v>
      </c>
      <c r="M374" t="s">
        <v>29004</v>
      </c>
      <c r="N374" t="s">
        <v>29005</v>
      </c>
      <c r="O374" t="s">
        <v>29006</v>
      </c>
      <c r="P374" t="s">
        <v>29007</v>
      </c>
      <c r="Q374" t="s">
        <v>29008</v>
      </c>
      <c r="R374" t="s">
        <v>29009</v>
      </c>
      <c r="S374" t="s">
        <v>29010</v>
      </c>
      <c r="T374">
        <v>5.7</v>
      </c>
      <c r="U374">
        <v>21417</v>
      </c>
      <c r="V374" s="12">
        <f>W374*1.09324733035956</f>
        <v>1639870.99553934</v>
      </c>
      <c r="W374" s="3">
        <v>1500000</v>
      </c>
      <c r="X374" s="13">
        <f>Y374*1.09324733035956</f>
        <v>60136.25590108832</v>
      </c>
      <c r="Y374" s="3">
        <v>55007</v>
      </c>
      <c r="Z374" s="13">
        <f>AA374*1.09324733035956</f>
        <v>4790175.7824454391</v>
      </c>
      <c r="AA374" s="3">
        <v>4381603</v>
      </c>
      <c r="AB374">
        <v>135</v>
      </c>
    </row>
    <row r="375" spans="1:28" hidden="1" x14ac:dyDescent="0.2">
      <c r="A375" t="s">
        <v>6392</v>
      </c>
      <c r="B375" t="s">
        <v>6393</v>
      </c>
      <c r="C375">
        <v>2004</v>
      </c>
      <c r="D375" t="s">
        <v>3206</v>
      </c>
      <c r="E375" t="s">
        <v>44037</v>
      </c>
      <c r="F375" t="s">
        <v>44047</v>
      </c>
      <c r="G375" t="s">
        <v>44044</v>
      </c>
      <c r="H375">
        <v>103</v>
      </c>
      <c r="I375" t="s">
        <v>6394</v>
      </c>
      <c r="J375" t="s">
        <v>26</v>
      </c>
      <c r="K375" t="s">
        <v>27</v>
      </c>
      <c r="M375" t="s">
        <v>6395</v>
      </c>
      <c r="N375" t="s">
        <v>6396</v>
      </c>
      <c r="O375" t="s">
        <v>6397</v>
      </c>
      <c r="P375" t="s">
        <v>6398</v>
      </c>
      <c r="Q375" t="s">
        <v>6399</v>
      </c>
      <c r="R375" t="s">
        <v>6400</v>
      </c>
      <c r="S375" t="s">
        <v>6401</v>
      </c>
      <c r="T375">
        <v>6</v>
      </c>
      <c r="U375">
        <v>20366</v>
      </c>
      <c r="W375" t="s">
        <v>6402</v>
      </c>
      <c r="X375"/>
      <c r="Y375"/>
      <c r="Z375"/>
      <c r="AA375">
        <v>7172452</v>
      </c>
      <c r="AB375">
        <v>181</v>
      </c>
    </row>
    <row r="376" spans="1:28" hidden="1" x14ac:dyDescent="0.2">
      <c r="A376" t="s">
        <v>6403</v>
      </c>
      <c r="B376" t="s">
        <v>6404</v>
      </c>
      <c r="C376">
        <v>2002</v>
      </c>
      <c r="D376" t="s">
        <v>628</v>
      </c>
      <c r="E376" t="s">
        <v>1045</v>
      </c>
      <c r="F376" t="s">
        <v>44032</v>
      </c>
      <c r="H376">
        <v>110</v>
      </c>
      <c r="I376" t="s">
        <v>6405</v>
      </c>
      <c r="J376" t="s">
        <v>1419</v>
      </c>
      <c r="M376" t="s">
        <v>6406</v>
      </c>
      <c r="N376" t="s">
        <v>6406</v>
      </c>
      <c r="O376" t="s">
        <v>6407</v>
      </c>
      <c r="P376" t="s">
        <v>6408</v>
      </c>
      <c r="Q376" t="s">
        <v>6409</v>
      </c>
      <c r="R376" t="s">
        <v>6410</v>
      </c>
      <c r="S376" t="s">
        <v>6411</v>
      </c>
      <c r="T376">
        <v>8.5</v>
      </c>
      <c r="U376">
        <v>12252</v>
      </c>
      <c r="W376"/>
      <c r="X376"/>
      <c r="Y376"/>
      <c r="Z376"/>
      <c r="AA376">
        <v>20795</v>
      </c>
      <c r="AB376">
        <v>33</v>
      </c>
    </row>
    <row r="377" spans="1:28" x14ac:dyDescent="0.2">
      <c r="A377" t="s">
        <v>18819</v>
      </c>
      <c r="B377" t="s">
        <v>18820</v>
      </c>
      <c r="C377">
        <v>2010</v>
      </c>
      <c r="D377" t="s">
        <v>10711</v>
      </c>
      <c r="E377" t="s">
        <v>44041</v>
      </c>
      <c r="F377" t="s">
        <v>44032</v>
      </c>
      <c r="G377" t="s">
        <v>44042</v>
      </c>
      <c r="H377">
        <v>109</v>
      </c>
      <c r="I377" t="s">
        <v>18821</v>
      </c>
      <c r="J377" t="s">
        <v>26</v>
      </c>
      <c r="M377" t="s">
        <v>4532</v>
      </c>
      <c r="N377" t="s">
        <v>18822</v>
      </c>
      <c r="O377" t="s">
        <v>18823</v>
      </c>
      <c r="P377" t="s">
        <v>5915</v>
      </c>
      <c r="Q377" t="s">
        <v>18824</v>
      </c>
      <c r="R377" t="s">
        <v>18825</v>
      </c>
      <c r="S377" t="s">
        <v>18826</v>
      </c>
      <c r="T377">
        <v>6.1</v>
      </c>
      <c r="U377">
        <v>32744</v>
      </c>
      <c r="V377" s="12">
        <f>W377*1.18690152988223</f>
        <v>15429719.88846899</v>
      </c>
      <c r="W377" s="3">
        <v>13000000</v>
      </c>
      <c r="X377" s="13">
        <f>Y377*1.18690152988223</f>
        <v>257886.4037082213</v>
      </c>
      <c r="Y377" s="3">
        <v>217277</v>
      </c>
      <c r="Z377" s="13">
        <f>AA377*1.18690152988223</f>
        <v>4809551.6972750034</v>
      </c>
      <c r="AA377" s="3">
        <v>4052191</v>
      </c>
      <c r="AB377">
        <v>189</v>
      </c>
    </row>
    <row r="378" spans="1:28" x14ac:dyDescent="0.2">
      <c r="A378" t="s">
        <v>39544</v>
      </c>
      <c r="B378" t="s">
        <v>39545</v>
      </c>
      <c r="C378">
        <v>2016</v>
      </c>
      <c r="D378" t="s">
        <v>39546</v>
      </c>
      <c r="E378" t="s">
        <v>44037</v>
      </c>
      <c r="F378" t="s">
        <v>44047</v>
      </c>
      <c r="G378" t="s">
        <v>44044</v>
      </c>
      <c r="H378">
        <v>76</v>
      </c>
      <c r="I378" t="s">
        <v>25</v>
      </c>
      <c r="J378" t="s">
        <v>26</v>
      </c>
      <c r="M378" t="s">
        <v>39547</v>
      </c>
      <c r="N378" t="s">
        <v>39548</v>
      </c>
      <c r="O378" t="s">
        <v>39549</v>
      </c>
      <c r="P378" t="s">
        <v>39550</v>
      </c>
      <c r="Q378" t="s">
        <v>39551</v>
      </c>
      <c r="R378" t="s">
        <v>39552</v>
      </c>
      <c r="S378" t="s">
        <v>39553</v>
      </c>
      <c r="T378">
        <v>6.4</v>
      </c>
      <c r="U378">
        <v>47797</v>
      </c>
      <c r="V378" s="12">
        <f>W378*1.07834771485832</f>
        <v>3774217.00200412</v>
      </c>
      <c r="W378" s="3">
        <v>3500000</v>
      </c>
      <c r="X378" s="13">
        <f>Y378*1.07834771485832</f>
        <v>4070762.6235901583</v>
      </c>
      <c r="Y378" s="3">
        <v>3775000</v>
      </c>
      <c r="Z378" s="13">
        <f>AA378*1.07834771485832</f>
        <v>4811624.1675201291</v>
      </c>
      <c r="AA378" s="3">
        <v>4462034</v>
      </c>
      <c r="AB378">
        <v>216</v>
      </c>
    </row>
    <row r="379" spans="1:28" x14ac:dyDescent="0.2">
      <c r="A379" t="s">
        <v>10000</v>
      </c>
      <c r="B379" t="s">
        <v>10001</v>
      </c>
      <c r="C379">
        <v>2005</v>
      </c>
      <c r="D379" s="1">
        <v>38869</v>
      </c>
      <c r="E379" t="s">
        <v>16512</v>
      </c>
      <c r="F379" t="s">
        <v>44031</v>
      </c>
      <c r="G379" t="s">
        <v>44034</v>
      </c>
      <c r="H379">
        <v>95</v>
      </c>
      <c r="I379" t="s">
        <v>319</v>
      </c>
      <c r="J379" t="s">
        <v>26</v>
      </c>
      <c r="M379" t="s">
        <v>6595</v>
      </c>
      <c r="N379" t="s">
        <v>10002</v>
      </c>
      <c r="O379" t="s">
        <v>10003</v>
      </c>
      <c r="P379" t="s">
        <v>10004</v>
      </c>
      <c r="Q379" t="s">
        <v>10005</v>
      </c>
      <c r="R379" t="s">
        <v>10006</v>
      </c>
      <c r="S379" t="s">
        <v>10007</v>
      </c>
      <c r="T379">
        <v>2.9</v>
      </c>
      <c r="U379">
        <v>33844</v>
      </c>
      <c r="V379" s="12">
        <f>W379*1.32519713261649</f>
        <v>33129928.315412249</v>
      </c>
      <c r="W379" s="3">
        <v>25000000</v>
      </c>
      <c r="X379" s="13">
        <f>Y379*1.32519713261649</f>
        <v>3187655.6867383574</v>
      </c>
      <c r="Y379" s="3">
        <v>2405420</v>
      </c>
      <c r="Z379" s="13">
        <f>AA379*1.32519713261649</f>
        <v>4837333.9632616583</v>
      </c>
      <c r="AA379" s="3">
        <v>3650275</v>
      </c>
      <c r="AB379">
        <v>485</v>
      </c>
    </row>
    <row r="380" spans="1:28" x14ac:dyDescent="0.2">
      <c r="A380" t="s">
        <v>3804</v>
      </c>
      <c r="B380" t="s">
        <v>3805</v>
      </c>
      <c r="C380">
        <v>2001</v>
      </c>
      <c r="D380" t="s">
        <v>1531</v>
      </c>
      <c r="E380" t="s">
        <v>16512</v>
      </c>
      <c r="F380" t="s">
        <v>44031</v>
      </c>
      <c r="G380" t="s">
        <v>44038</v>
      </c>
      <c r="H380">
        <v>81</v>
      </c>
      <c r="I380" t="s">
        <v>25</v>
      </c>
      <c r="J380" t="s">
        <v>26</v>
      </c>
      <c r="M380" t="s">
        <v>3806</v>
      </c>
      <c r="N380" t="s">
        <v>3806</v>
      </c>
      <c r="O380" t="s">
        <v>3807</v>
      </c>
      <c r="P380" t="s">
        <v>3808</v>
      </c>
      <c r="Q380" t="s">
        <v>3809</v>
      </c>
      <c r="R380" t="s">
        <v>3810</v>
      </c>
      <c r="S380" t="s">
        <v>3811</v>
      </c>
      <c r="T380">
        <v>5.3</v>
      </c>
      <c r="U380">
        <v>13292</v>
      </c>
      <c r="V380" s="12">
        <f>W380*1.46138339920949</f>
        <v>10229683.79446643</v>
      </c>
      <c r="W380" s="3">
        <v>7000000</v>
      </c>
      <c r="X380" s="13">
        <f>Y380*1.46138339920949</f>
        <v>4842415.1881027799</v>
      </c>
      <c r="Y380" s="3">
        <v>3313583</v>
      </c>
      <c r="Z380" s="13">
        <f>AA380*1.46138339920949</f>
        <v>4842415.1881027799</v>
      </c>
      <c r="AA380" s="3">
        <v>3313583</v>
      </c>
      <c r="AB380">
        <v>133</v>
      </c>
    </row>
    <row r="381" spans="1:28" x14ac:dyDescent="0.2">
      <c r="A381" t="s">
        <v>39032</v>
      </c>
      <c r="B381" t="s">
        <v>39033</v>
      </c>
      <c r="C381">
        <v>2017</v>
      </c>
      <c r="D381" t="s">
        <v>30414</v>
      </c>
      <c r="E381" t="s">
        <v>44041</v>
      </c>
      <c r="F381" t="s">
        <v>44032</v>
      </c>
      <c r="G381" t="s">
        <v>44042</v>
      </c>
      <c r="H381">
        <v>105</v>
      </c>
      <c r="I381" t="s">
        <v>25</v>
      </c>
      <c r="J381" t="s">
        <v>26</v>
      </c>
      <c r="M381" t="s">
        <v>9118</v>
      </c>
      <c r="N381" t="s">
        <v>39034</v>
      </c>
      <c r="O381" t="s">
        <v>39035</v>
      </c>
      <c r="P381" t="s">
        <v>878</v>
      </c>
      <c r="Q381" t="s">
        <v>39036</v>
      </c>
      <c r="R381" t="s">
        <v>39037</v>
      </c>
      <c r="S381" t="s">
        <v>39038</v>
      </c>
      <c r="T381">
        <v>6.6</v>
      </c>
      <c r="U381">
        <v>23280</v>
      </c>
      <c r="V381" s="12">
        <f>W381*1.05585427545692</f>
        <v>10558542.754569201</v>
      </c>
      <c r="W381" s="3">
        <v>10000000</v>
      </c>
      <c r="X381" s="13">
        <f>Y381*1.05585427545692</f>
        <v>4756596.0587222632</v>
      </c>
      <c r="Y381" s="3">
        <v>4504974</v>
      </c>
      <c r="Z381" s="13">
        <f>AA381*1.05585427545692</f>
        <v>4853450.6272642016</v>
      </c>
      <c r="AA381" s="3">
        <v>4596705</v>
      </c>
      <c r="AB381">
        <v>148</v>
      </c>
    </row>
    <row r="382" spans="1:28" x14ac:dyDescent="0.2">
      <c r="A382" t="s">
        <v>39205</v>
      </c>
      <c r="B382" t="s">
        <v>39206</v>
      </c>
      <c r="C382">
        <v>2016</v>
      </c>
      <c r="D382" t="s">
        <v>34308</v>
      </c>
      <c r="E382" t="s">
        <v>1045</v>
      </c>
      <c r="F382" t="s">
        <v>44032</v>
      </c>
      <c r="G382" t="s">
        <v>44034</v>
      </c>
      <c r="H382">
        <v>109</v>
      </c>
      <c r="I382" t="s">
        <v>39207</v>
      </c>
      <c r="J382" t="s">
        <v>26</v>
      </c>
      <c r="K382" t="s">
        <v>3179</v>
      </c>
      <c r="M382" t="s">
        <v>15264</v>
      </c>
      <c r="N382" t="s">
        <v>15264</v>
      </c>
      <c r="O382" t="s">
        <v>39208</v>
      </c>
      <c r="P382" t="s">
        <v>5169</v>
      </c>
      <c r="Q382" t="s">
        <v>39209</v>
      </c>
      <c r="R382" t="s">
        <v>39210</v>
      </c>
      <c r="S382" t="s">
        <v>39211</v>
      </c>
      <c r="T382">
        <v>6.2</v>
      </c>
      <c r="U382">
        <v>57332</v>
      </c>
      <c r="V382" s="12">
        <f>W382*1.07834771485832</f>
        <v>16175215.7228748</v>
      </c>
      <c r="W382" s="3">
        <v>15000000</v>
      </c>
      <c r="X382" s="13">
        <f>Y382*1.07834771485832</f>
        <v>3266624.7141000158</v>
      </c>
      <c r="Y382" s="3">
        <v>3029287</v>
      </c>
      <c r="Z382" s="13">
        <f>AA382*1.07834771485832</f>
        <v>4886338.5672918027</v>
      </c>
      <c r="AA382" s="3">
        <v>4531320</v>
      </c>
      <c r="AB382">
        <v>321</v>
      </c>
    </row>
    <row r="383" spans="1:28" x14ac:dyDescent="0.2">
      <c r="A383" t="s">
        <v>31875</v>
      </c>
      <c r="B383" t="s">
        <v>31876</v>
      </c>
      <c r="C383">
        <v>2014</v>
      </c>
      <c r="D383" t="s">
        <v>31877</v>
      </c>
      <c r="E383" t="s">
        <v>1045</v>
      </c>
      <c r="F383" t="s">
        <v>44032</v>
      </c>
      <c r="H383">
        <v>111</v>
      </c>
      <c r="I383" t="s">
        <v>31878</v>
      </c>
      <c r="J383" t="s">
        <v>26</v>
      </c>
      <c r="M383" t="s">
        <v>4762</v>
      </c>
      <c r="N383" t="s">
        <v>31879</v>
      </c>
      <c r="O383" t="s">
        <v>31880</v>
      </c>
      <c r="P383" t="s">
        <v>5705</v>
      </c>
      <c r="Q383" t="s">
        <v>31881</v>
      </c>
      <c r="R383" t="s">
        <v>31882</v>
      </c>
      <c r="S383" t="s">
        <v>31883</v>
      </c>
      <c r="T383">
        <v>6.2</v>
      </c>
      <c r="U383">
        <v>37314</v>
      </c>
      <c r="V383" s="12">
        <f>W383*1.09324733035956</f>
        <v>16398709.9553934</v>
      </c>
      <c r="W383" s="3">
        <v>15000000</v>
      </c>
      <c r="X383" s="13">
        <f>Y383*1.09324733035956</f>
        <v>383446.66189764242</v>
      </c>
      <c r="Y383" s="3">
        <v>350741</v>
      </c>
      <c r="Z383" s="13">
        <f>AA383*1.09324733035956</f>
        <v>4931566.5529281711</v>
      </c>
      <c r="AA383" s="3">
        <v>4510934</v>
      </c>
      <c r="AB383">
        <v>153</v>
      </c>
    </row>
    <row r="384" spans="1:28" hidden="1" x14ac:dyDescent="0.2">
      <c r="A384" t="s">
        <v>6467</v>
      </c>
      <c r="B384" t="s">
        <v>6468</v>
      </c>
      <c r="C384">
        <v>2016</v>
      </c>
      <c r="D384" s="1">
        <v>42583</v>
      </c>
      <c r="E384" t="s">
        <v>16512</v>
      </c>
      <c r="F384" t="s">
        <v>44044</v>
      </c>
      <c r="G384" t="s">
        <v>44032</v>
      </c>
      <c r="H384">
        <v>103</v>
      </c>
      <c r="I384" t="s">
        <v>943</v>
      </c>
      <c r="J384" t="s">
        <v>944</v>
      </c>
      <c r="M384" t="s">
        <v>6469</v>
      </c>
      <c r="N384" t="s">
        <v>6470</v>
      </c>
      <c r="O384" t="s">
        <v>6471</v>
      </c>
      <c r="P384" t="s">
        <v>2152</v>
      </c>
      <c r="Q384" t="s">
        <v>6472</v>
      </c>
      <c r="R384" t="s">
        <v>6473</v>
      </c>
      <c r="S384" t="s">
        <v>6474</v>
      </c>
      <c r="T384">
        <v>7.1</v>
      </c>
      <c r="U384">
        <v>16992</v>
      </c>
      <c r="W384"/>
      <c r="X384"/>
      <c r="Y384">
        <v>1124045</v>
      </c>
      <c r="Z384"/>
      <c r="AA384">
        <v>5633588</v>
      </c>
      <c r="AB384">
        <v>118</v>
      </c>
    </row>
    <row r="385" spans="1:28" hidden="1" x14ac:dyDescent="0.2">
      <c r="A385" t="s">
        <v>22534</v>
      </c>
      <c r="B385" t="s">
        <v>22535</v>
      </c>
      <c r="C385">
        <v>2009</v>
      </c>
      <c r="D385" t="s">
        <v>18051</v>
      </c>
      <c r="E385" t="s">
        <v>44035</v>
      </c>
      <c r="F385" t="s">
        <v>44032</v>
      </c>
      <c r="G385" t="s">
        <v>44050</v>
      </c>
      <c r="H385">
        <v>98</v>
      </c>
      <c r="I385" t="s">
        <v>1561</v>
      </c>
      <c r="J385" t="s">
        <v>26</v>
      </c>
      <c r="M385" t="s">
        <v>17142</v>
      </c>
      <c r="N385" t="s">
        <v>22536</v>
      </c>
      <c r="O385" t="s">
        <v>22537</v>
      </c>
      <c r="P385" t="s">
        <v>14674</v>
      </c>
      <c r="Q385" t="s">
        <v>22538</v>
      </c>
      <c r="R385" t="s">
        <v>260</v>
      </c>
      <c r="S385" t="s">
        <v>261</v>
      </c>
      <c r="T385">
        <v>7.5</v>
      </c>
      <c r="U385">
        <v>40737</v>
      </c>
      <c r="V385" s="12">
        <f>W385*1.20636999678377</f>
        <v>12063699.967837701</v>
      </c>
      <c r="W385" s="3">
        <v>10000000</v>
      </c>
      <c r="X385" s="13">
        <f>Y385*1.20636999678377</f>
        <v>542703.6386031307</v>
      </c>
      <c r="Y385" s="3">
        <v>449865</v>
      </c>
      <c r="Z385" s="13">
        <f>AA385*1.20636999678377</f>
        <v>4935715.6647011871</v>
      </c>
      <c r="AA385" s="3">
        <v>4091378</v>
      </c>
      <c r="AB385">
        <v>90</v>
      </c>
    </row>
    <row r="386" spans="1:28" x14ac:dyDescent="0.2">
      <c r="A386" t="s">
        <v>29762</v>
      </c>
      <c r="B386" t="s">
        <v>29763</v>
      </c>
      <c r="C386">
        <v>2012</v>
      </c>
      <c r="D386" t="s">
        <v>24182</v>
      </c>
      <c r="E386" t="s">
        <v>1045</v>
      </c>
      <c r="F386" t="s">
        <v>44032</v>
      </c>
      <c r="G386" t="s">
        <v>44036</v>
      </c>
      <c r="H386">
        <v>86</v>
      </c>
      <c r="I386" t="s">
        <v>25</v>
      </c>
      <c r="J386" t="s">
        <v>26</v>
      </c>
      <c r="M386" t="s">
        <v>9118</v>
      </c>
      <c r="N386" t="s">
        <v>29764</v>
      </c>
      <c r="O386" t="s">
        <v>29765</v>
      </c>
      <c r="P386" t="s">
        <v>28813</v>
      </c>
      <c r="Q386" t="s">
        <v>29766</v>
      </c>
      <c r="R386" t="s">
        <v>29767</v>
      </c>
      <c r="S386" t="s">
        <v>29768</v>
      </c>
      <c r="T386">
        <v>7</v>
      </c>
      <c r="U386">
        <v>116943</v>
      </c>
      <c r="V386" s="12">
        <f>W386*1.12725506764114</f>
        <v>845441.30073085497</v>
      </c>
      <c r="W386" s="3">
        <v>750000</v>
      </c>
      <c r="X386" s="13">
        <f>Y386*1.12725506764114</f>
        <v>4521371.6043407032</v>
      </c>
      <c r="Y386" s="3">
        <v>4010957</v>
      </c>
      <c r="Z386" s="13">
        <f>AA386*1.12725506764114</f>
        <v>4987764.3705366841</v>
      </c>
      <c r="AA386" s="3">
        <v>4424699</v>
      </c>
      <c r="AB386">
        <v>308</v>
      </c>
    </row>
    <row r="387" spans="1:28" x14ac:dyDescent="0.2">
      <c r="A387" t="s">
        <v>35298</v>
      </c>
      <c r="B387" t="s">
        <v>35299</v>
      </c>
      <c r="C387">
        <v>2016</v>
      </c>
      <c r="D387" t="s">
        <v>27624</v>
      </c>
      <c r="E387" t="s">
        <v>1045</v>
      </c>
      <c r="H387">
        <v>117</v>
      </c>
      <c r="I387" t="s">
        <v>25</v>
      </c>
      <c r="J387" t="s">
        <v>26</v>
      </c>
      <c r="M387" t="s">
        <v>2967</v>
      </c>
      <c r="N387" t="s">
        <v>2967</v>
      </c>
      <c r="O387" t="s">
        <v>35300</v>
      </c>
      <c r="P387" t="s">
        <v>35301</v>
      </c>
      <c r="Q387" t="s">
        <v>35302</v>
      </c>
      <c r="R387" t="s">
        <v>35303</v>
      </c>
      <c r="S387" t="s">
        <v>35304</v>
      </c>
      <c r="T387">
        <v>6.9</v>
      </c>
      <c r="U387">
        <v>50953</v>
      </c>
      <c r="V387" s="12">
        <f>W387*1.07834771485832</f>
        <v>10783477.1485832</v>
      </c>
      <c r="W387" s="3">
        <v>10000000</v>
      </c>
      <c r="X387" s="13">
        <f>Y387*1.07834771485832</f>
        <v>3666682.0111830188</v>
      </c>
      <c r="Y387" s="3">
        <v>3400278</v>
      </c>
      <c r="Z387" s="13">
        <f>AA387*1.07834771485832</f>
        <v>5008355.767923451</v>
      </c>
      <c r="AA387" s="3">
        <v>4644472</v>
      </c>
      <c r="AB387">
        <v>162</v>
      </c>
    </row>
    <row r="388" spans="1:28" x14ac:dyDescent="0.2">
      <c r="A388" t="s">
        <v>17353</v>
      </c>
      <c r="B388" t="s">
        <v>17354</v>
      </c>
      <c r="C388">
        <v>2010</v>
      </c>
      <c r="D388" s="1">
        <v>40460</v>
      </c>
      <c r="E388" t="s">
        <v>1045</v>
      </c>
      <c r="F388" t="s">
        <v>44032</v>
      </c>
      <c r="G388" t="s">
        <v>44036</v>
      </c>
      <c r="H388">
        <v>90</v>
      </c>
      <c r="I388" t="s">
        <v>25</v>
      </c>
      <c r="J388" t="s">
        <v>26</v>
      </c>
      <c r="M388" t="s">
        <v>6655</v>
      </c>
      <c r="N388" t="s">
        <v>17355</v>
      </c>
      <c r="O388" t="s">
        <v>17356</v>
      </c>
      <c r="P388" t="s">
        <v>17357</v>
      </c>
      <c r="Q388" t="s">
        <v>17358</v>
      </c>
      <c r="R388" t="s">
        <v>17359</v>
      </c>
      <c r="S388" t="s">
        <v>17360</v>
      </c>
      <c r="T388">
        <v>7.7</v>
      </c>
      <c r="U388">
        <v>79816</v>
      </c>
      <c r="V388" s="12">
        <f>W388*1.18690152988223</f>
        <v>16616621.418351222</v>
      </c>
      <c r="W388" s="3">
        <v>14000000</v>
      </c>
      <c r="X388" s="13">
        <f>Y388*1.18690152988223</f>
        <v>2083263.8080676489</v>
      </c>
      <c r="Y388" s="3">
        <v>1755212</v>
      </c>
      <c r="Z388" s="13">
        <f>AA388*1.18690152988223</f>
        <v>5015752.1000614436</v>
      </c>
      <c r="AA388" s="3">
        <v>4225921</v>
      </c>
      <c r="AB388">
        <v>175</v>
      </c>
    </row>
    <row r="389" spans="1:28" x14ac:dyDescent="0.2">
      <c r="A389" t="s">
        <v>18099</v>
      </c>
      <c r="B389" t="s">
        <v>18100</v>
      </c>
      <c r="C389">
        <v>2010</v>
      </c>
      <c r="D389" t="s">
        <v>12522</v>
      </c>
      <c r="E389" t="s">
        <v>1045</v>
      </c>
      <c r="F389" t="s">
        <v>44032</v>
      </c>
      <c r="H389">
        <v>87</v>
      </c>
      <c r="I389" t="s">
        <v>25</v>
      </c>
      <c r="J389" t="s">
        <v>26</v>
      </c>
      <c r="M389" t="s">
        <v>12873</v>
      </c>
      <c r="N389" t="s">
        <v>12873</v>
      </c>
      <c r="O389" t="s">
        <v>18101</v>
      </c>
      <c r="P389" t="s">
        <v>15941</v>
      </c>
      <c r="Q389" t="s">
        <v>18102</v>
      </c>
      <c r="R389" t="s">
        <v>18103</v>
      </c>
      <c r="S389" t="s">
        <v>18104</v>
      </c>
      <c r="T389">
        <v>6.6</v>
      </c>
      <c r="U389">
        <v>10928</v>
      </c>
      <c r="V389" s="12">
        <f>W389*1.18690152988223</f>
        <v>3560704.5896466901</v>
      </c>
      <c r="W389" s="3">
        <v>3000000</v>
      </c>
      <c r="X389" s="13">
        <f>Y389*1.18690152988223</f>
        <v>4787455.1514931861</v>
      </c>
      <c r="Y389" s="3">
        <v>4033574</v>
      </c>
      <c r="Z389" s="13">
        <f>AA389*1.18690152988223</f>
        <v>5120090.2397503303</v>
      </c>
      <c r="AA389" s="3">
        <v>4313829</v>
      </c>
      <c r="AB389">
        <v>54</v>
      </c>
    </row>
    <row r="390" spans="1:28" x14ac:dyDescent="0.2">
      <c r="A390" t="s">
        <v>26223</v>
      </c>
      <c r="B390" t="s">
        <v>26224</v>
      </c>
      <c r="C390">
        <v>2011</v>
      </c>
      <c r="D390" t="s">
        <v>15206</v>
      </c>
      <c r="E390" t="s">
        <v>1045</v>
      </c>
      <c r="F390" t="s">
        <v>44044</v>
      </c>
      <c r="G390" t="s">
        <v>44045</v>
      </c>
      <c r="H390">
        <v>87</v>
      </c>
      <c r="I390" t="s">
        <v>319</v>
      </c>
      <c r="J390" t="s">
        <v>26</v>
      </c>
      <c r="M390" t="s">
        <v>3009</v>
      </c>
      <c r="N390" t="s">
        <v>17386</v>
      </c>
      <c r="O390" t="s">
        <v>26225</v>
      </c>
      <c r="P390" t="s">
        <v>17984</v>
      </c>
      <c r="Q390" t="s">
        <v>26226</v>
      </c>
      <c r="R390" t="s">
        <v>26227</v>
      </c>
      <c r="S390" t="s">
        <v>26228</v>
      </c>
      <c r="T390">
        <v>6.4</v>
      </c>
      <c r="U390">
        <v>31391</v>
      </c>
      <c r="V390" s="12">
        <f>W390*1.1505830469594</f>
        <v>5752915.234797</v>
      </c>
      <c r="W390" s="3">
        <v>5000000</v>
      </c>
      <c r="X390" s="13">
        <f>Y390*1.1505830469594</f>
        <v>5802.3903058162541</v>
      </c>
      <c r="Y390" s="3">
        <v>5043</v>
      </c>
      <c r="Z390" s="13">
        <f>AA390*1.1505830469594</f>
        <v>5124275.7777619809</v>
      </c>
      <c r="AA390" s="3">
        <v>4453634</v>
      </c>
      <c r="AB390">
        <v>58</v>
      </c>
    </row>
    <row r="391" spans="1:28" x14ac:dyDescent="0.2">
      <c r="A391" t="s">
        <v>25756</v>
      </c>
      <c r="B391" t="s">
        <v>25757</v>
      </c>
      <c r="C391">
        <v>2012</v>
      </c>
      <c r="D391" s="1">
        <v>42126</v>
      </c>
      <c r="E391" t="s">
        <v>44035</v>
      </c>
      <c r="F391" t="s">
        <v>44044</v>
      </c>
      <c r="G391" t="s">
        <v>44032</v>
      </c>
      <c r="H391">
        <v>106</v>
      </c>
      <c r="I391" t="s">
        <v>25</v>
      </c>
      <c r="J391" t="s">
        <v>26</v>
      </c>
      <c r="M391" t="s">
        <v>25758</v>
      </c>
      <c r="N391" t="s">
        <v>25759</v>
      </c>
      <c r="O391" t="s">
        <v>25760</v>
      </c>
      <c r="P391" t="s">
        <v>25761</v>
      </c>
      <c r="Q391" t="s">
        <v>25762</v>
      </c>
      <c r="R391" t="s">
        <v>25763</v>
      </c>
      <c r="S391" t="s">
        <v>25764</v>
      </c>
      <c r="T391">
        <v>6.8</v>
      </c>
      <c r="U391">
        <v>69211</v>
      </c>
      <c r="V391" s="12">
        <f>W391*1.12725506764114</f>
        <v>11272550.6764114</v>
      </c>
      <c r="W391" s="3">
        <v>10000000</v>
      </c>
      <c r="X391" s="13">
        <f>Y391*1.12725506764114</f>
        <v>2219782.7884134594</v>
      </c>
      <c r="Y391" s="3">
        <v>1969193</v>
      </c>
      <c r="Z391" s="13">
        <f>AA391*1.12725506764114</f>
        <v>5132358.505318081</v>
      </c>
      <c r="AA391" s="3">
        <v>4552970</v>
      </c>
      <c r="AB391">
        <v>187</v>
      </c>
    </row>
    <row r="392" spans="1:28" x14ac:dyDescent="0.2">
      <c r="A392" t="s">
        <v>10474</v>
      </c>
      <c r="B392" t="s">
        <v>10475</v>
      </c>
      <c r="C392">
        <v>2005</v>
      </c>
      <c r="D392" t="s">
        <v>5578</v>
      </c>
      <c r="E392" t="s">
        <v>16512</v>
      </c>
      <c r="F392" t="s">
        <v>44044</v>
      </c>
      <c r="G392" t="s">
        <v>44032</v>
      </c>
      <c r="H392">
        <v>110</v>
      </c>
      <c r="I392" t="s">
        <v>25</v>
      </c>
      <c r="J392" t="s">
        <v>26</v>
      </c>
      <c r="M392" t="s">
        <v>10476</v>
      </c>
      <c r="N392" t="s">
        <v>10476</v>
      </c>
      <c r="O392" t="s">
        <v>10477</v>
      </c>
      <c r="P392" t="s">
        <v>10478</v>
      </c>
      <c r="Q392" t="s">
        <v>10478</v>
      </c>
      <c r="R392" t="s">
        <v>10479</v>
      </c>
      <c r="S392" t="s">
        <v>10480</v>
      </c>
      <c r="T392">
        <v>7.3</v>
      </c>
      <c r="U392">
        <v>99841</v>
      </c>
      <c r="V392" s="12">
        <f>W392*1.32519713261649</f>
        <v>629468.63799283269</v>
      </c>
      <c r="W392" s="3">
        <v>475000</v>
      </c>
      <c r="X392" s="13">
        <f>Y392*1.32519713261649</f>
        <v>2750768.6716487505</v>
      </c>
      <c r="Y392" s="3">
        <v>2075743</v>
      </c>
      <c r="Z392" s="13">
        <f>AA392*1.32519713261649</f>
        <v>5231320.371577071</v>
      </c>
      <c r="AA392" s="3">
        <v>3947579</v>
      </c>
      <c r="AB392">
        <v>514</v>
      </c>
    </row>
    <row r="393" spans="1:28" x14ac:dyDescent="0.2">
      <c r="A393" t="s">
        <v>6200</v>
      </c>
      <c r="B393" t="s">
        <v>6201</v>
      </c>
      <c r="C393">
        <v>2002</v>
      </c>
      <c r="D393" t="s">
        <v>1229</v>
      </c>
      <c r="E393" t="s">
        <v>44043</v>
      </c>
      <c r="F393" t="s">
        <v>44032</v>
      </c>
      <c r="G393" t="s">
        <v>44036</v>
      </c>
      <c r="H393">
        <v>132</v>
      </c>
      <c r="I393" t="s">
        <v>495</v>
      </c>
      <c r="J393" t="s">
        <v>26</v>
      </c>
      <c r="M393" t="s">
        <v>6202</v>
      </c>
      <c r="N393" t="s">
        <v>6203</v>
      </c>
      <c r="O393" t="s">
        <v>6204</v>
      </c>
      <c r="P393" t="s">
        <v>6205</v>
      </c>
      <c r="Q393" t="s">
        <v>6206</v>
      </c>
      <c r="R393" t="s">
        <v>6207</v>
      </c>
      <c r="S393" t="s">
        <v>6208</v>
      </c>
      <c r="T393">
        <v>7.1</v>
      </c>
      <c r="U393">
        <v>11371</v>
      </c>
      <c r="V393" s="12">
        <f>W393*1.43863813229572</f>
        <v>14386381.322957201</v>
      </c>
      <c r="W393" s="3">
        <v>10000000</v>
      </c>
      <c r="X393" s="13">
        <f>Y393*1.43863813229572</f>
        <v>2283367.6003501946</v>
      </c>
      <c r="Y393" s="3">
        <v>1587173</v>
      </c>
      <c r="Z393" s="13">
        <f>AA393*1.43863813229572</f>
        <v>5253132.4718287941</v>
      </c>
      <c r="AA393" s="3">
        <v>3651462</v>
      </c>
      <c r="AB393">
        <v>100</v>
      </c>
    </row>
    <row r="394" spans="1:28" hidden="1" x14ac:dyDescent="0.2">
      <c r="A394" t="s">
        <v>8646</v>
      </c>
      <c r="B394" t="s">
        <v>8647</v>
      </c>
      <c r="C394">
        <v>2002</v>
      </c>
      <c r="D394" t="s">
        <v>8648</v>
      </c>
      <c r="E394" t="s">
        <v>3496</v>
      </c>
      <c r="H394">
        <v>92</v>
      </c>
      <c r="I394" t="s">
        <v>2213</v>
      </c>
      <c r="J394" t="s">
        <v>934</v>
      </c>
      <c r="M394" t="s">
        <v>8649</v>
      </c>
      <c r="N394" t="s">
        <v>8649</v>
      </c>
      <c r="O394" t="s">
        <v>8650</v>
      </c>
      <c r="P394" t="s">
        <v>8651</v>
      </c>
      <c r="Q394" t="s">
        <v>8652</v>
      </c>
      <c r="R394" t="s">
        <v>8653</v>
      </c>
      <c r="S394" t="s">
        <v>8654</v>
      </c>
      <c r="T394">
        <v>6.7</v>
      </c>
      <c r="U394">
        <v>40311</v>
      </c>
      <c r="V394" s="12">
        <f>W394*1.43863813229572</f>
        <v>5035233.46303502</v>
      </c>
      <c r="W394" s="3">
        <v>3500000</v>
      </c>
      <c r="X394" s="13">
        <f>Y394*1.43863813229572</f>
        <v>468535.66692607012</v>
      </c>
      <c r="Y394" s="3">
        <v>325680</v>
      </c>
      <c r="Z394" s="13">
        <f>AA394*1.43863813229572</f>
        <v>5262359.8968093395</v>
      </c>
      <c r="AA394" s="3">
        <v>3657876</v>
      </c>
      <c r="AB394">
        <v>201</v>
      </c>
    </row>
    <row r="395" spans="1:28" x14ac:dyDescent="0.2">
      <c r="A395" t="s">
        <v>38110</v>
      </c>
      <c r="B395" t="s">
        <v>38111</v>
      </c>
      <c r="C395">
        <v>2016</v>
      </c>
      <c r="D395" s="1">
        <v>42376</v>
      </c>
      <c r="E395" t="s">
        <v>1045</v>
      </c>
      <c r="F395" t="s">
        <v>44032</v>
      </c>
      <c r="G395" t="s">
        <v>44034</v>
      </c>
      <c r="H395">
        <v>97</v>
      </c>
      <c r="I395" t="s">
        <v>38112</v>
      </c>
      <c r="J395" t="s">
        <v>26</v>
      </c>
      <c r="M395" t="s">
        <v>38113</v>
      </c>
      <c r="N395" t="s">
        <v>38114</v>
      </c>
      <c r="O395" t="s">
        <v>38115</v>
      </c>
      <c r="P395" t="s">
        <v>18434</v>
      </c>
      <c r="Q395" t="s">
        <v>38116</v>
      </c>
      <c r="R395" t="s">
        <v>38117</v>
      </c>
      <c r="S395" t="s">
        <v>38118</v>
      </c>
      <c r="T395">
        <v>7</v>
      </c>
      <c r="U395">
        <v>103006</v>
      </c>
      <c r="V395" s="12">
        <f>W395*1.07834771485832</f>
        <v>3235043.1445749602</v>
      </c>
      <c r="W395" s="3">
        <v>3000000</v>
      </c>
      <c r="X395" s="13">
        <f>Y395*1.07834771485832</f>
        <v>4540333.449416073</v>
      </c>
      <c r="Y395" s="3">
        <v>4210454</v>
      </c>
      <c r="Z395" s="13">
        <f>AA395*1.07834771485832</f>
        <v>5322186.2250309531</v>
      </c>
      <c r="AA395" s="3">
        <v>4935501</v>
      </c>
      <c r="AB395">
        <v>377</v>
      </c>
    </row>
    <row r="396" spans="1:28" x14ac:dyDescent="0.2">
      <c r="A396" t="s">
        <v>24793</v>
      </c>
      <c r="B396" t="s">
        <v>24794</v>
      </c>
      <c r="C396">
        <v>2017</v>
      </c>
      <c r="D396" s="1">
        <v>42741</v>
      </c>
      <c r="E396" t="s">
        <v>1045</v>
      </c>
      <c r="F396" t="s">
        <v>44032</v>
      </c>
      <c r="G396" t="s">
        <v>44036</v>
      </c>
      <c r="H396">
        <v>87</v>
      </c>
      <c r="I396" t="s">
        <v>25</v>
      </c>
      <c r="J396" t="s">
        <v>26</v>
      </c>
      <c r="M396" t="s">
        <v>15027</v>
      </c>
      <c r="N396" t="s">
        <v>24089</v>
      </c>
      <c r="O396" t="s">
        <v>24795</v>
      </c>
      <c r="P396" t="s">
        <v>24796</v>
      </c>
      <c r="Q396" t="s">
        <v>24797</v>
      </c>
      <c r="R396" t="s">
        <v>24798</v>
      </c>
      <c r="S396" t="s">
        <v>24799</v>
      </c>
      <c r="T396">
        <v>5.8</v>
      </c>
      <c r="U396">
        <v>25512</v>
      </c>
      <c r="V396" s="12">
        <f>W396*1.05585427545692</f>
        <v>5279271.3772846004</v>
      </c>
      <c r="W396" s="3">
        <v>5000000</v>
      </c>
      <c r="X396" s="13">
        <f>Y396*1.05585427545692</f>
        <v>3816803.3969321181</v>
      </c>
      <c r="Y396" s="3">
        <v>3614896</v>
      </c>
      <c r="Z396" s="13">
        <f>AA396*1.05585427545692</f>
        <v>5323632.0388136469</v>
      </c>
      <c r="AA396" s="3">
        <v>5042014</v>
      </c>
      <c r="AB396">
        <v>130</v>
      </c>
    </row>
    <row r="397" spans="1:28" x14ac:dyDescent="0.2">
      <c r="A397" t="s">
        <v>15213</v>
      </c>
      <c r="B397" t="s">
        <v>15214</v>
      </c>
      <c r="C397">
        <v>2011</v>
      </c>
      <c r="D397" t="s">
        <v>15215</v>
      </c>
      <c r="E397" t="s">
        <v>176</v>
      </c>
      <c r="F397" t="s">
        <v>44045</v>
      </c>
      <c r="G397" t="s">
        <v>44033</v>
      </c>
      <c r="H397">
        <v>97</v>
      </c>
      <c r="I397" t="s">
        <v>25</v>
      </c>
      <c r="J397" t="s">
        <v>26</v>
      </c>
      <c r="M397" t="s">
        <v>15216</v>
      </c>
      <c r="N397" t="s">
        <v>15217</v>
      </c>
      <c r="O397" t="s">
        <v>15218</v>
      </c>
      <c r="P397" t="s">
        <v>15219</v>
      </c>
      <c r="Q397" t="s">
        <v>15220</v>
      </c>
      <c r="R397" t="s">
        <v>15221</v>
      </c>
      <c r="S397" t="s">
        <v>15222</v>
      </c>
      <c r="T397">
        <v>5.6</v>
      </c>
      <c r="U397">
        <v>12980</v>
      </c>
      <c r="V397" s="12">
        <f>W397*1.1505830469594</f>
        <v>23011660.939188</v>
      </c>
      <c r="W397" s="3">
        <v>20000000</v>
      </c>
      <c r="X397" s="13">
        <f>Y397*1.1505830469594</f>
        <v>5324179.2269237535</v>
      </c>
      <c r="Y397" s="3">
        <v>4627375</v>
      </c>
      <c r="Z397" s="13">
        <f>AA397*1.1505830469594</f>
        <v>5324179.2269237535</v>
      </c>
      <c r="AA397" s="3">
        <v>4627375</v>
      </c>
      <c r="AB397">
        <v>330</v>
      </c>
    </row>
    <row r="398" spans="1:28" x14ac:dyDescent="0.2">
      <c r="A398" t="s">
        <v>3318</v>
      </c>
      <c r="B398" t="s">
        <v>3319</v>
      </c>
      <c r="C398">
        <v>2001</v>
      </c>
      <c r="D398" t="s">
        <v>411</v>
      </c>
      <c r="E398" t="s">
        <v>1045</v>
      </c>
      <c r="F398" t="s">
        <v>44032</v>
      </c>
      <c r="G398" t="s">
        <v>44057</v>
      </c>
      <c r="H398">
        <v>95</v>
      </c>
      <c r="I398" t="s">
        <v>25</v>
      </c>
      <c r="J398" t="s">
        <v>26</v>
      </c>
      <c r="K398" t="s">
        <v>307</v>
      </c>
      <c r="M398" t="s">
        <v>3320</v>
      </c>
      <c r="N398" t="s">
        <v>3321</v>
      </c>
      <c r="O398" t="s">
        <v>3322</v>
      </c>
      <c r="P398" t="s">
        <v>3320</v>
      </c>
      <c r="Q398" t="s">
        <v>3320</v>
      </c>
      <c r="R398" t="s">
        <v>3323</v>
      </c>
      <c r="S398" t="s">
        <v>3324</v>
      </c>
      <c r="T398">
        <v>7.7</v>
      </c>
      <c r="U398">
        <v>31483</v>
      </c>
      <c r="V398" s="12">
        <f>W398*1.46138339920949</f>
        <v>8768300.3952569403</v>
      </c>
      <c r="W398" s="3">
        <v>6000000</v>
      </c>
      <c r="X398" s="13">
        <f>Y398*1.46138339920949</f>
        <v>4482518.8369960589</v>
      </c>
      <c r="Y398" s="3">
        <v>3067312</v>
      </c>
      <c r="Z398" s="13">
        <f>AA398*1.46138339920949</f>
        <v>5325573.3833992239</v>
      </c>
      <c r="AA398" s="3">
        <v>3644200</v>
      </c>
      <c r="AB398">
        <v>237</v>
      </c>
    </row>
    <row r="399" spans="1:28" x14ac:dyDescent="0.2">
      <c r="A399" t="s">
        <v>28483</v>
      </c>
      <c r="B399" t="s">
        <v>28484</v>
      </c>
      <c r="C399">
        <v>2011</v>
      </c>
      <c r="D399" s="1">
        <v>41223</v>
      </c>
      <c r="E399" t="s">
        <v>44041</v>
      </c>
      <c r="F399" t="s">
        <v>44032</v>
      </c>
      <c r="G399" t="s">
        <v>44042</v>
      </c>
      <c r="H399">
        <v>102</v>
      </c>
      <c r="I399" t="s">
        <v>25</v>
      </c>
      <c r="J399" t="s">
        <v>26</v>
      </c>
      <c r="M399" t="s">
        <v>668</v>
      </c>
      <c r="N399" t="s">
        <v>14734</v>
      </c>
      <c r="O399" t="s">
        <v>28485</v>
      </c>
      <c r="P399" t="s">
        <v>426</v>
      </c>
      <c r="Q399" t="s">
        <v>426</v>
      </c>
      <c r="R399" t="s">
        <v>28486</v>
      </c>
      <c r="S399" t="s">
        <v>28487</v>
      </c>
      <c r="T399">
        <v>6.7</v>
      </c>
      <c r="U399">
        <v>71587</v>
      </c>
      <c r="V399" s="12">
        <f>W399*1.1505830469594</f>
        <v>12656413.5165534</v>
      </c>
      <c r="W399" s="3">
        <v>11000000</v>
      </c>
      <c r="X399" s="13">
        <f>Y399*1.1505830469594</f>
        <v>2287085.258590111</v>
      </c>
      <c r="Y399" s="3">
        <v>1987762</v>
      </c>
      <c r="Z399" s="13">
        <f>AA399*1.1505830469594</f>
        <v>5331419.8460382698</v>
      </c>
      <c r="AA399" s="3">
        <v>4633668</v>
      </c>
      <c r="AB399">
        <v>258</v>
      </c>
    </row>
    <row r="400" spans="1:28" x14ac:dyDescent="0.2">
      <c r="A400" t="s">
        <v>29018</v>
      </c>
      <c r="B400" t="s">
        <v>29019</v>
      </c>
      <c r="C400">
        <v>2016</v>
      </c>
      <c r="D400" t="s">
        <v>29020</v>
      </c>
      <c r="E400" t="s">
        <v>44035</v>
      </c>
      <c r="F400" t="s">
        <v>44032</v>
      </c>
      <c r="G400" t="s">
        <v>44050</v>
      </c>
      <c r="H400">
        <v>111</v>
      </c>
      <c r="I400" t="s">
        <v>29021</v>
      </c>
      <c r="J400" t="s">
        <v>26</v>
      </c>
      <c r="K400" t="s">
        <v>308</v>
      </c>
      <c r="M400" t="s">
        <v>29022</v>
      </c>
      <c r="N400" t="s">
        <v>29022</v>
      </c>
      <c r="O400" t="s">
        <v>29023</v>
      </c>
      <c r="P400" t="s">
        <v>29024</v>
      </c>
      <c r="Q400" t="s">
        <v>29025</v>
      </c>
      <c r="R400" t="s">
        <v>29026</v>
      </c>
      <c r="S400" t="s">
        <v>29027</v>
      </c>
      <c r="T400">
        <v>6.6</v>
      </c>
      <c r="U400">
        <v>14641</v>
      </c>
      <c r="V400" s="12">
        <f>W400*1.07834771485832</f>
        <v>21566954.2971664</v>
      </c>
      <c r="W400" s="3">
        <v>20000000</v>
      </c>
      <c r="X400" s="13">
        <f>Y400*1.07834771485832</f>
        <v>5082028.4838025719</v>
      </c>
      <c r="Y400" s="3">
        <v>4712792</v>
      </c>
      <c r="Z400" s="13">
        <f>AA400*1.07834771485832</f>
        <v>5368395.5813080622</v>
      </c>
      <c r="AA400" s="3">
        <v>4978353</v>
      </c>
      <c r="AB400">
        <v>48</v>
      </c>
    </row>
    <row r="401" spans="1:28" x14ac:dyDescent="0.2">
      <c r="A401" t="s">
        <v>26683</v>
      </c>
      <c r="B401" t="s">
        <v>26684</v>
      </c>
      <c r="C401">
        <v>2011</v>
      </c>
      <c r="D401" s="1">
        <v>41218</v>
      </c>
      <c r="E401" t="s">
        <v>1045</v>
      </c>
      <c r="F401" t="s">
        <v>44032</v>
      </c>
      <c r="H401">
        <v>83</v>
      </c>
      <c r="I401" t="s">
        <v>25</v>
      </c>
      <c r="J401" t="s">
        <v>26</v>
      </c>
      <c r="M401" t="s">
        <v>24088</v>
      </c>
      <c r="N401" t="s">
        <v>24088</v>
      </c>
      <c r="O401" t="s">
        <v>26685</v>
      </c>
      <c r="P401" t="s">
        <v>16767</v>
      </c>
      <c r="Q401" t="s">
        <v>26686</v>
      </c>
      <c r="R401" t="s">
        <v>26687</v>
      </c>
      <c r="S401" t="s">
        <v>26688</v>
      </c>
      <c r="T401">
        <v>6.5</v>
      </c>
      <c r="U401">
        <v>61391</v>
      </c>
      <c r="V401" s="12">
        <f>W401*1.1505830469594</f>
        <v>11505830.469594</v>
      </c>
      <c r="W401" s="3">
        <v>10000000</v>
      </c>
      <c r="X401" s="13">
        <f>Y401*1.1505830469594</f>
        <v>4912329.1758476831</v>
      </c>
      <c r="Y401" s="3">
        <v>4269426</v>
      </c>
      <c r="Z401" s="13">
        <f>AA401*1.1505830469594</f>
        <v>5413213.6442635665</v>
      </c>
      <c r="AA401" s="3">
        <v>4704757</v>
      </c>
      <c r="AB401">
        <v>125</v>
      </c>
    </row>
    <row r="402" spans="1:28" x14ac:dyDescent="0.2">
      <c r="A402" t="s">
        <v>30708</v>
      </c>
      <c r="B402" t="s">
        <v>30709</v>
      </c>
      <c r="C402">
        <v>2012</v>
      </c>
      <c r="D402" t="s">
        <v>30273</v>
      </c>
      <c r="E402" t="s">
        <v>1045</v>
      </c>
      <c r="F402" t="s">
        <v>44044</v>
      </c>
      <c r="G402" t="s">
        <v>44032</v>
      </c>
      <c r="H402">
        <v>89</v>
      </c>
      <c r="I402" t="s">
        <v>25</v>
      </c>
      <c r="J402" t="s">
        <v>26</v>
      </c>
      <c r="M402" t="s">
        <v>30710</v>
      </c>
      <c r="N402" t="s">
        <v>30711</v>
      </c>
      <c r="O402" t="s">
        <v>30712</v>
      </c>
      <c r="P402" t="s">
        <v>18008</v>
      </c>
      <c r="Q402" t="s">
        <v>30713</v>
      </c>
      <c r="R402" t="s">
        <v>30714</v>
      </c>
      <c r="S402" t="s">
        <v>30715</v>
      </c>
      <c r="T402">
        <v>7.1</v>
      </c>
      <c r="U402">
        <v>61244</v>
      </c>
      <c r="V402" s="12">
        <f>W402*1.12725506764114</f>
        <v>2818137.6691028499</v>
      </c>
      <c r="W402" s="3">
        <v>2500000</v>
      </c>
      <c r="X402" s="13">
        <f>Y402*1.12725506764114</f>
        <v>3748165.9355993606</v>
      </c>
      <c r="Y402" s="3">
        <v>3325038</v>
      </c>
      <c r="Z402" s="13">
        <f>AA402*1.12725506764114</f>
        <v>5418064.6839769306</v>
      </c>
      <c r="AA402" s="3">
        <v>4806423</v>
      </c>
      <c r="AB402">
        <v>113</v>
      </c>
    </row>
    <row r="403" spans="1:28" hidden="1" x14ac:dyDescent="0.2">
      <c r="A403" t="s">
        <v>6627</v>
      </c>
      <c r="B403" t="s">
        <v>6628</v>
      </c>
      <c r="C403">
        <v>2002</v>
      </c>
      <c r="D403" s="1">
        <v>37479</v>
      </c>
      <c r="E403" t="s">
        <v>176</v>
      </c>
      <c r="F403" t="s">
        <v>44034</v>
      </c>
      <c r="G403" t="s">
        <v>44049</v>
      </c>
      <c r="H403">
        <v>99</v>
      </c>
      <c r="I403" t="s">
        <v>6629</v>
      </c>
      <c r="J403" t="s">
        <v>75</v>
      </c>
      <c r="K403" t="s">
        <v>5473</v>
      </c>
      <c r="M403" t="s">
        <v>6630</v>
      </c>
      <c r="N403" t="s">
        <v>6631</v>
      </c>
      <c r="O403" t="s">
        <v>6632</v>
      </c>
      <c r="P403" t="s">
        <v>6633</v>
      </c>
      <c r="Q403" t="s">
        <v>6634</v>
      </c>
      <c r="R403" t="s">
        <v>6635</v>
      </c>
      <c r="S403" t="s">
        <v>6636</v>
      </c>
      <c r="T403">
        <v>7.4</v>
      </c>
      <c r="U403">
        <v>18746</v>
      </c>
      <c r="W403"/>
      <c r="X403"/>
      <c r="Y403">
        <v>3048997</v>
      </c>
      <c r="Z403"/>
      <c r="AA403">
        <v>8690168</v>
      </c>
      <c r="AB403">
        <v>184</v>
      </c>
    </row>
    <row r="404" spans="1:28" x14ac:dyDescent="0.2">
      <c r="A404" t="s">
        <v>27540</v>
      </c>
      <c r="B404" t="s">
        <v>27541</v>
      </c>
      <c r="C404">
        <v>2011</v>
      </c>
      <c r="D404" s="1">
        <v>41155</v>
      </c>
      <c r="E404" t="s">
        <v>16512</v>
      </c>
      <c r="F404" t="s">
        <v>44032</v>
      </c>
      <c r="G404" t="s">
        <v>44042</v>
      </c>
      <c r="H404">
        <v>98</v>
      </c>
      <c r="I404" t="s">
        <v>4309</v>
      </c>
      <c r="J404" t="s">
        <v>26</v>
      </c>
      <c r="K404" t="s">
        <v>75</v>
      </c>
      <c r="L404" t="s">
        <v>308</v>
      </c>
      <c r="M404" t="s">
        <v>27542</v>
      </c>
      <c r="N404" t="s">
        <v>15845</v>
      </c>
      <c r="O404" t="s">
        <v>27543</v>
      </c>
      <c r="P404" t="s">
        <v>1039</v>
      </c>
      <c r="Q404" t="s">
        <v>27544</v>
      </c>
      <c r="R404" t="s">
        <v>27545</v>
      </c>
      <c r="S404" t="s">
        <v>27546</v>
      </c>
      <c r="T404">
        <v>5.9</v>
      </c>
      <c r="U404">
        <v>28276</v>
      </c>
      <c r="V404" s="12">
        <f>W404*1.1505830469594</f>
        <v>15532871.133951901</v>
      </c>
      <c r="W404" s="3">
        <v>13500000</v>
      </c>
      <c r="X404" s="13">
        <f>Y404*1.1505830469594</f>
        <v>158689.56441968741</v>
      </c>
      <c r="Y404" s="3">
        <v>137921</v>
      </c>
      <c r="Z404" s="13">
        <f>AA404*1.1505830469594</f>
        <v>5442090.9775761534</v>
      </c>
      <c r="AA404" s="3">
        <v>4729855</v>
      </c>
      <c r="AB404">
        <v>92</v>
      </c>
    </row>
    <row r="405" spans="1:28" x14ac:dyDescent="0.2">
      <c r="A405" t="s">
        <v>21796</v>
      </c>
      <c r="B405" t="s">
        <v>21797</v>
      </c>
      <c r="C405">
        <v>2009</v>
      </c>
      <c r="D405" t="s">
        <v>18516</v>
      </c>
      <c r="E405" t="s">
        <v>44041</v>
      </c>
      <c r="F405" t="s">
        <v>44032</v>
      </c>
      <c r="G405" t="s">
        <v>44045</v>
      </c>
      <c r="H405">
        <v>106</v>
      </c>
      <c r="I405" t="s">
        <v>21798</v>
      </c>
      <c r="J405" t="s">
        <v>26</v>
      </c>
      <c r="M405" t="s">
        <v>3197</v>
      </c>
      <c r="N405" t="s">
        <v>21799</v>
      </c>
      <c r="O405" t="s">
        <v>21800</v>
      </c>
      <c r="P405" t="s">
        <v>13957</v>
      </c>
      <c r="Q405" t="s">
        <v>21801</v>
      </c>
      <c r="R405" t="s">
        <v>21802</v>
      </c>
      <c r="S405" t="s">
        <v>21803</v>
      </c>
      <c r="T405">
        <v>5.9</v>
      </c>
      <c r="U405">
        <v>12135</v>
      </c>
      <c r="V405" s="12">
        <f>W405*1.20636999678377</f>
        <v>30159249.919594251</v>
      </c>
      <c r="W405" s="3">
        <v>25000000</v>
      </c>
      <c r="X405" s="13">
        <f>Y405*1.20636999678377</f>
        <v>39710.081184131355</v>
      </c>
      <c r="Y405" s="3">
        <v>32917</v>
      </c>
      <c r="Z405" s="13">
        <f>AA405*1.20636999678377</f>
        <v>5447071.7789378921</v>
      </c>
      <c r="AA405" s="3">
        <v>4515258</v>
      </c>
      <c r="AB405">
        <v>74</v>
      </c>
    </row>
    <row r="406" spans="1:28" x14ac:dyDescent="0.2">
      <c r="A406" t="s">
        <v>21386</v>
      </c>
      <c r="B406" t="s">
        <v>21387</v>
      </c>
      <c r="C406">
        <v>2009</v>
      </c>
      <c r="D406" s="1">
        <v>39879</v>
      </c>
      <c r="E406" t="s">
        <v>1045</v>
      </c>
      <c r="F406" t="s">
        <v>44036</v>
      </c>
      <c r="H406">
        <v>90</v>
      </c>
      <c r="I406" t="s">
        <v>25</v>
      </c>
      <c r="J406" t="s">
        <v>26</v>
      </c>
      <c r="K406" t="s">
        <v>4428</v>
      </c>
      <c r="M406" t="s">
        <v>21388</v>
      </c>
      <c r="N406" t="s">
        <v>21388</v>
      </c>
      <c r="O406" t="s">
        <v>21389</v>
      </c>
      <c r="P406" t="s">
        <v>21390</v>
      </c>
      <c r="Q406" t="s">
        <v>21388</v>
      </c>
      <c r="R406" t="s">
        <v>21391</v>
      </c>
      <c r="S406" t="s">
        <v>21392</v>
      </c>
      <c r="T406">
        <v>5</v>
      </c>
      <c r="U406">
        <v>20549</v>
      </c>
      <c r="V406" s="12">
        <f>W406*1.20636999678377</f>
        <v>7238219.98070262</v>
      </c>
      <c r="W406" s="3">
        <v>6000000</v>
      </c>
      <c r="X406" s="13">
        <f>Y406*1.20636999678377</f>
        <v>5480924.9337876383</v>
      </c>
      <c r="Y406" s="3">
        <v>4543320</v>
      </c>
      <c r="Z406" s="13">
        <f>AA406*1.20636999678377</f>
        <v>5539203.461962265</v>
      </c>
      <c r="AA406" s="3">
        <v>4591629</v>
      </c>
      <c r="AB406">
        <v>70</v>
      </c>
    </row>
    <row r="407" spans="1:28" x14ac:dyDescent="0.2">
      <c r="A407" t="s">
        <v>19571</v>
      </c>
      <c r="B407" t="s">
        <v>19572</v>
      </c>
      <c r="C407">
        <v>2010</v>
      </c>
      <c r="D407" s="1">
        <v>40394</v>
      </c>
      <c r="E407" t="s">
        <v>44035</v>
      </c>
      <c r="F407" t="s">
        <v>44032</v>
      </c>
      <c r="G407" t="s">
        <v>44057</v>
      </c>
      <c r="H407">
        <v>106</v>
      </c>
      <c r="I407" t="s">
        <v>25</v>
      </c>
      <c r="J407" t="s">
        <v>26</v>
      </c>
      <c r="M407" t="s">
        <v>19573</v>
      </c>
      <c r="N407" t="s">
        <v>19574</v>
      </c>
      <c r="O407" t="s">
        <v>19575</v>
      </c>
      <c r="P407" t="s">
        <v>9718</v>
      </c>
      <c r="Q407" t="s">
        <v>19576</v>
      </c>
      <c r="R407" t="s">
        <v>19577</v>
      </c>
      <c r="S407" t="s">
        <v>19578</v>
      </c>
      <c r="T407">
        <v>6.5</v>
      </c>
      <c r="U407">
        <v>45724</v>
      </c>
      <c r="V407" s="12">
        <f>W407*1.18690152988223</f>
        <v>11869015.298822301</v>
      </c>
      <c r="W407" s="3">
        <v>10000000</v>
      </c>
      <c r="X407" s="13">
        <f>Y407*1.18690152988223</f>
        <v>4241597.9509988185</v>
      </c>
      <c r="Y407" s="3">
        <v>3573673</v>
      </c>
      <c r="Z407" s="13">
        <f>AA407*1.18690152988223</f>
        <v>5556658.7342746723</v>
      </c>
      <c r="AA407" s="3">
        <v>4681651</v>
      </c>
      <c r="AB407">
        <v>140</v>
      </c>
    </row>
    <row r="408" spans="1:28" hidden="1" x14ac:dyDescent="0.2">
      <c r="A408" t="s">
        <v>6669</v>
      </c>
      <c r="B408" t="s">
        <v>6670</v>
      </c>
      <c r="C408">
        <v>2002</v>
      </c>
      <c r="D408" t="s">
        <v>785</v>
      </c>
      <c r="E408" t="s">
        <v>176</v>
      </c>
      <c r="H408">
        <v>114</v>
      </c>
      <c r="I408" t="s">
        <v>6671</v>
      </c>
      <c r="J408" t="s">
        <v>26</v>
      </c>
      <c r="K408" t="s">
        <v>1121</v>
      </c>
      <c r="M408" t="s">
        <v>6672</v>
      </c>
      <c r="N408" t="s">
        <v>6672</v>
      </c>
      <c r="O408" t="s">
        <v>6673</v>
      </c>
      <c r="P408" t="s">
        <v>6674</v>
      </c>
      <c r="Q408" t="s">
        <v>6675</v>
      </c>
      <c r="R408" t="s">
        <v>6676</v>
      </c>
      <c r="S408" t="s">
        <v>6677</v>
      </c>
      <c r="T408">
        <v>7.7</v>
      </c>
      <c r="U408">
        <v>25602</v>
      </c>
      <c r="W408"/>
      <c r="X408"/>
      <c r="Y408">
        <v>4890878</v>
      </c>
      <c r="Z408"/>
      <c r="AA408">
        <v>21107578</v>
      </c>
      <c r="AB408">
        <v>199</v>
      </c>
    </row>
    <row r="409" spans="1:28" hidden="1" x14ac:dyDescent="0.2">
      <c r="A409" t="s">
        <v>6678</v>
      </c>
      <c r="B409" t="s">
        <v>6679</v>
      </c>
      <c r="C409">
        <v>2004</v>
      </c>
      <c r="D409" t="s">
        <v>6680</v>
      </c>
      <c r="E409" t="s">
        <v>44043</v>
      </c>
      <c r="F409" t="s">
        <v>44051</v>
      </c>
      <c r="G409" t="s">
        <v>44032</v>
      </c>
      <c r="H409">
        <v>126</v>
      </c>
      <c r="I409" t="s">
        <v>6681</v>
      </c>
      <c r="J409" t="s">
        <v>308</v>
      </c>
      <c r="K409" t="s">
        <v>6682</v>
      </c>
      <c r="L409" t="s">
        <v>6683</v>
      </c>
      <c r="M409" t="s">
        <v>6684</v>
      </c>
      <c r="N409" t="s">
        <v>6685</v>
      </c>
      <c r="O409" t="s">
        <v>6686</v>
      </c>
      <c r="P409" t="s">
        <v>4608</v>
      </c>
      <c r="Q409" t="s">
        <v>6687</v>
      </c>
      <c r="R409" t="s">
        <v>6688</v>
      </c>
      <c r="S409" t="s">
        <v>6689</v>
      </c>
      <c r="T409">
        <v>7.8</v>
      </c>
      <c r="U409">
        <v>95403</v>
      </c>
      <c r="W409"/>
      <c r="X409"/>
      <c r="Y409">
        <v>16781387</v>
      </c>
      <c r="Z409"/>
      <c r="AA409">
        <v>57663224</v>
      </c>
      <c r="AB409">
        <v>304</v>
      </c>
    </row>
    <row r="410" spans="1:28" x14ac:dyDescent="0.2">
      <c r="A410" t="s">
        <v>33529</v>
      </c>
      <c r="B410" t="s">
        <v>33530</v>
      </c>
      <c r="C410">
        <v>2015</v>
      </c>
      <c r="D410" t="s">
        <v>33531</v>
      </c>
      <c r="E410" t="s">
        <v>44041</v>
      </c>
      <c r="F410" t="s">
        <v>44032</v>
      </c>
      <c r="G410" t="s">
        <v>44045</v>
      </c>
      <c r="H410">
        <v>113</v>
      </c>
      <c r="I410" t="s">
        <v>3037</v>
      </c>
      <c r="J410" t="s">
        <v>26</v>
      </c>
      <c r="M410" t="s">
        <v>27907</v>
      </c>
      <c r="N410" t="s">
        <v>33532</v>
      </c>
      <c r="O410" t="s">
        <v>33533</v>
      </c>
      <c r="P410" t="s">
        <v>4855</v>
      </c>
      <c r="Q410" t="s">
        <v>33534</v>
      </c>
      <c r="R410" t="s">
        <v>33535</v>
      </c>
      <c r="S410" t="s">
        <v>33536</v>
      </c>
      <c r="T410">
        <v>6.2</v>
      </c>
      <c r="U410">
        <v>41283</v>
      </c>
      <c r="V410" s="12">
        <f>W410*1.09195121025074</f>
        <v>21839024.205014803</v>
      </c>
      <c r="W410" s="3">
        <v>20000000</v>
      </c>
      <c r="X410" s="13">
        <f>Y410*1.09195121025074</f>
        <v>227767.91904378135</v>
      </c>
      <c r="Y410" s="3">
        <v>208588</v>
      </c>
      <c r="Z410" s="13">
        <f>AA410*1.09195121025074</f>
        <v>5558962.0026074005</v>
      </c>
      <c r="AA410" s="3">
        <v>5090852</v>
      </c>
      <c r="AB410">
        <v>127</v>
      </c>
    </row>
    <row r="411" spans="1:28" x14ac:dyDescent="0.2">
      <c r="A411" t="s">
        <v>18540</v>
      </c>
      <c r="B411" t="s">
        <v>18541</v>
      </c>
      <c r="C411">
        <v>2008</v>
      </c>
      <c r="D411" s="1">
        <v>39577</v>
      </c>
      <c r="E411" t="s">
        <v>1045</v>
      </c>
      <c r="F411" t="s">
        <v>44032</v>
      </c>
      <c r="H411">
        <v>110</v>
      </c>
      <c r="I411" t="s">
        <v>25</v>
      </c>
      <c r="J411" t="s">
        <v>26</v>
      </c>
      <c r="K411" t="s">
        <v>27</v>
      </c>
      <c r="L411" t="s">
        <v>307</v>
      </c>
      <c r="M411" t="s">
        <v>18542</v>
      </c>
      <c r="N411" t="s">
        <v>18543</v>
      </c>
      <c r="O411" t="s">
        <v>18544</v>
      </c>
      <c r="P411" t="s">
        <v>16719</v>
      </c>
      <c r="Q411" t="s">
        <v>18545</v>
      </c>
      <c r="R411" t="s">
        <v>18546</v>
      </c>
      <c r="S411" t="s">
        <v>18547</v>
      </c>
      <c r="T411">
        <v>6.8</v>
      </c>
      <c r="U411">
        <v>14859</v>
      </c>
      <c r="V411" s="12">
        <f>W411*1.20207800169993</f>
        <v>6010390.0084996494</v>
      </c>
      <c r="W411" s="3">
        <v>5000000</v>
      </c>
      <c r="X411" s="13">
        <f>Y411*1.20207800169993</f>
        <v>4902803.7522793459</v>
      </c>
      <c r="Y411" s="3">
        <v>4078607</v>
      </c>
      <c r="Z411" s="13">
        <f>AA411*1.20207800169993</f>
        <v>5563881.741002216</v>
      </c>
      <c r="AA411" s="3">
        <v>4628553</v>
      </c>
      <c r="AB411">
        <v>102</v>
      </c>
    </row>
    <row r="412" spans="1:28" x14ac:dyDescent="0.2">
      <c r="A412" t="s">
        <v>22990</v>
      </c>
      <c r="B412" t="s">
        <v>22991</v>
      </c>
      <c r="C412">
        <v>2014</v>
      </c>
      <c r="D412" t="s">
        <v>17462</v>
      </c>
      <c r="E412" t="s">
        <v>176</v>
      </c>
      <c r="F412" t="s">
        <v>44049</v>
      </c>
      <c r="G412" t="s">
        <v>44036</v>
      </c>
      <c r="H412">
        <v>109</v>
      </c>
      <c r="I412" t="s">
        <v>22992</v>
      </c>
      <c r="J412" t="s">
        <v>26</v>
      </c>
      <c r="M412" t="s">
        <v>10222</v>
      </c>
      <c r="N412" t="s">
        <v>22993</v>
      </c>
      <c r="O412" t="s">
        <v>22994</v>
      </c>
      <c r="P412" t="s">
        <v>16964</v>
      </c>
      <c r="Q412" t="s">
        <v>20103</v>
      </c>
      <c r="R412" t="s">
        <v>22995</v>
      </c>
      <c r="S412" t="s">
        <v>22996</v>
      </c>
      <c r="T412">
        <v>5.4</v>
      </c>
      <c r="U412">
        <v>26464</v>
      </c>
      <c r="V412" s="12">
        <f>W412*1.09324733035956</f>
        <v>32797419.9107868</v>
      </c>
      <c r="W412" s="3">
        <v>30000000</v>
      </c>
      <c r="X412" s="13">
        <f>Y412*1.09324733035956</f>
        <v>192838.98984945315</v>
      </c>
      <c r="Y412" s="3">
        <v>176391</v>
      </c>
      <c r="Z412" s="13">
        <f>AA412*1.09324733035956</f>
        <v>5566956.4350964958</v>
      </c>
      <c r="AA412" s="3">
        <v>5092129</v>
      </c>
      <c r="AB412">
        <v>99</v>
      </c>
    </row>
    <row r="413" spans="1:28" x14ac:dyDescent="0.2">
      <c r="A413" t="s">
        <v>9979</v>
      </c>
      <c r="B413" t="s">
        <v>9980</v>
      </c>
      <c r="C413">
        <v>2008</v>
      </c>
      <c r="D413" t="s">
        <v>9981</v>
      </c>
      <c r="E413" t="s">
        <v>176</v>
      </c>
      <c r="H413">
        <v>124</v>
      </c>
      <c r="I413" t="s">
        <v>25</v>
      </c>
      <c r="J413" t="s">
        <v>26</v>
      </c>
      <c r="K413" t="s">
        <v>307</v>
      </c>
      <c r="M413" t="s">
        <v>2312</v>
      </c>
      <c r="N413" t="s">
        <v>2312</v>
      </c>
      <c r="O413" t="s">
        <v>9982</v>
      </c>
      <c r="P413" t="s">
        <v>5219</v>
      </c>
      <c r="Q413" t="s">
        <v>5219</v>
      </c>
      <c r="R413" t="s">
        <v>9983</v>
      </c>
      <c r="S413" t="s">
        <v>9984</v>
      </c>
      <c r="T413">
        <v>7.6</v>
      </c>
      <c r="U413">
        <v>79732</v>
      </c>
      <c r="V413" s="12">
        <f>W413*1.20207800169993</f>
        <v>24041560.033998597</v>
      </c>
      <c r="W413" s="3">
        <v>20000000</v>
      </c>
      <c r="X413" s="13">
        <f>Y413*1.20207800169993</f>
        <v>3706653.1972057987</v>
      </c>
      <c r="Y413" s="3">
        <v>3083538</v>
      </c>
      <c r="Z413" s="13">
        <f>AA413*1.20207800169993</f>
        <v>5599761.3651969554</v>
      </c>
      <c r="AA413" s="3">
        <v>4658401</v>
      </c>
      <c r="AB413">
        <v>329</v>
      </c>
    </row>
    <row r="414" spans="1:28" x14ac:dyDescent="0.2">
      <c r="A414" t="s">
        <v>34619</v>
      </c>
      <c r="B414" t="s">
        <v>34620</v>
      </c>
      <c r="C414">
        <v>2013</v>
      </c>
      <c r="D414" t="s">
        <v>31816</v>
      </c>
      <c r="E414" t="s">
        <v>176</v>
      </c>
      <c r="H414">
        <v>85</v>
      </c>
      <c r="I414" t="s">
        <v>495</v>
      </c>
      <c r="J414" t="s">
        <v>26</v>
      </c>
      <c r="M414" t="s">
        <v>5871</v>
      </c>
      <c r="N414" t="s">
        <v>5871</v>
      </c>
      <c r="O414" t="s">
        <v>34621</v>
      </c>
      <c r="P414" t="s">
        <v>21542</v>
      </c>
      <c r="Q414" t="s">
        <v>34622</v>
      </c>
      <c r="R414" t="s">
        <v>34623</v>
      </c>
      <c r="S414" t="s">
        <v>34624</v>
      </c>
      <c r="T414">
        <v>7.1</v>
      </c>
      <c r="U414">
        <v>132041</v>
      </c>
      <c r="V414" s="12">
        <f>W414*1.11098185502045</f>
        <v>2221963.7100408999</v>
      </c>
      <c r="W414" s="3">
        <v>2000000</v>
      </c>
      <c r="X414" s="13">
        <f>Y414*1.11098185502045</f>
        <v>1528454.3956996296</v>
      </c>
      <c r="Y414" s="3">
        <v>1375769</v>
      </c>
      <c r="Z414" s="13">
        <f>AA414*1.11098185502045</f>
        <v>5655573.1190219428</v>
      </c>
      <c r="AA414" s="3">
        <v>5090608</v>
      </c>
      <c r="AB414">
        <v>399</v>
      </c>
    </row>
    <row r="415" spans="1:28" x14ac:dyDescent="0.2">
      <c r="A415" t="s">
        <v>24474</v>
      </c>
      <c r="B415" t="s">
        <v>24475</v>
      </c>
      <c r="C415">
        <v>2012</v>
      </c>
      <c r="D415" s="1">
        <v>41585</v>
      </c>
      <c r="E415" t="s">
        <v>1045</v>
      </c>
      <c r="F415" t="s">
        <v>44044</v>
      </c>
      <c r="G415" t="s">
        <v>44042</v>
      </c>
      <c r="H415">
        <v>95</v>
      </c>
      <c r="I415" t="s">
        <v>25</v>
      </c>
      <c r="J415" t="s">
        <v>26</v>
      </c>
      <c r="K415" t="s">
        <v>24476</v>
      </c>
      <c r="M415" t="s">
        <v>24477</v>
      </c>
      <c r="N415" t="s">
        <v>24478</v>
      </c>
      <c r="O415" t="s">
        <v>24479</v>
      </c>
      <c r="P415" t="s">
        <v>3826</v>
      </c>
      <c r="Q415" t="s">
        <v>24480</v>
      </c>
      <c r="R415" t="s">
        <v>24481</v>
      </c>
      <c r="S415" t="s">
        <v>24482</v>
      </c>
      <c r="T415">
        <v>6.5</v>
      </c>
      <c r="U415">
        <v>52492</v>
      </c>
      <c r="V415" s="12">
        <f>W415*1.12725506764114</f>
        <v>16908826.0146171</v>
      </c>
      <c r="W415" s="3">
        <v>15000000</v>
      </c>
      <c r="X415" s="13">
        <f>Y415*1.12725506764114</f>
        <v>3731249.2187992702</v>
      </c>
      <c r="Y415" s="3">
        <v>3310031</v>
      </c>
      <c r="Z415" s="13">
        <f>AA415*1.12725506764114</f>
        <v>5718174.9278900987</v>
      </c>
      <c r="AA415" s="3">
        <v>5072654</v>
      </c>
      <c r="AB415">
        <v>142</v>
      </c>
    </row>
    <row r="416" spans="1:28" x14ac:dyDescent="0.2">
      <c r="A416" t="s">
        <v>42584</v>
      </c>
      <c r="B416" t="s">
        <v>42585</v>
      </c>
      <c r="C416">
        <v>2018</v>
      </c>
      <c r="D416" s="1">
        <v>43622</v>
      </c>
      <c r="E416" t="s">
        <v>16512</v>
      </c>
      <c r="F416" t="s">
        <v>44044</v>
      </c>
      <c r="G416" t="s">
        <v>44032</v>
      </c>
      <c r="H416">
        <v>121</v>
      </c>
      <c r="I416" t="s">
        <v>25</v>
      </c>
      <c r="J416" t="s">
        <v>26</v>
      </c>
      <c r="M416" t="s">
        <v>10926</v>
      </c>
      <c r="N416" t="s">
        <v>3394</v>
      </c>
      <c r="O416" t="s">
        <v>42586</v>
      </c>
      <c r="P416" t="s">
        <v>1431</v>
      </c>
      <c r="Q416" t="s">
        <v>42587</v>
      </c>
      <c r="R416" t="s">
        <v>42588</v>
      </c>
      <c r="S416" t="s">
        <v>42589</v>
      </c>
      <c r="T416">
        <v>6.2</v>
      </c>
      <c r="U416">
        <v>23655</v>
      </c>
      <c r="V416" s="12">
        <f>W416*1.03068014830331</f>
        <v>9276121.3347297888</v>
      </c>
      <c r="W416" s="3">
        <v>9000000</v>
      </c>
      <c r="X416" s="13">
        <f>Y416*1.03068014830331</f>
        <v>1580366.6077170244</v>
      </c>
      <c r="Y416" s="3">
        <v>1533324</v>
      </c>
      <c r="Z416" s="13">
        <f>AA416*1.03068014830331</f>
        <v>5752164.066871874</v>
      </c>
      <c r="AA416" s="3">
        <v>5580940</v>
      </c>
      <c r="AB416">
        <v>321</v>
      </c>
    </row>
    <row r="417" spans="1:28" hidden="1" x14ac:dyDescent="0.2">
      <c r="A417" t="s">
        <v>6749</v>
      </c>
      <c r="B417" t="s">
        <v>6750</v>
      </c>
      <c r="C417">
        <v>2002</v>
      </c>
      <c r="D417" s="1">
        <v>37443</v>
      </c>
      <c r="E417" t="s">
        <v>16512</v>
      </c>
      <c r="F417" t="s">
        <v>44051</v>
      </c>
      <c r="G417" t="s">
        <v>44032</v>
      </c>
      <c r="H417">
        <v>155</v>
      </c>
      <c r="I417" t="s">
        <v>943</v>
      </c>
      <c r="J417" t="s">
        <v>944</v>
      </c>
      <c r="M417" t="s">
        <v>6751</v>
      </c>
      <c r="N417" t="s">
        <v>6752</v>
      </c>
      <c r="O417" t="s">
        <v>6753</v>
      </c>
      <c r="P417" t="s">
        <v>5671</v>
      </c>
      <c r="Q417" t="s">
        <v>6754</v>
      </c>
      <c r="R417" t="s">
        <v>6755</v>
      </c>
      <c r="S417" t="s">
        <v>6756</v>
      </c>
      <c r="T417">
        <v>8.1</v>
      </c>
      <c r="U417">
        <v>14401</v>
      </c>
      <c r="W417"/>
      <c r="X417"/>
      <c r="Y417"/>
      <c r="Z417"/>
      <c r="AA417"/>
      <c r="AB417">
        <v>40</v>
      </c>
    </row>
    <row r="418" spans="1:28" x14ac:dyDescent="0.2">
      <c r="A418" t="s">
        <v>23886</v>
      </c>
      <c r="B418" t="s">
        <v>8664</v>
      </c>
      <c r="C418">
        <v>2013</v>
      </c>
      <c r="D418" s="1">
        <v>41406</v>
      </c>
      <c r="E418" t="s">
        <v>16512</v>
      </c>
      <c r="F418" t="s">
        <v>44032</v>
      </c>
      <c r="G418" t="s">
        <v>44045</v>
      </c>
      <c r="H418">
        <v>104</v>
      </c>
      <c r="I418" t="s">
        <v>25</v>
      </c>
      <c r="J418" t="s">
        <v>26</v>
      </c>
      <c r="M418" t="s">
        <v>2175</v>
      </c>
      <c r="N418" t="s">
        <v>8667</v>
      </c>
      <c r="O418" t="s">
        <v>23887</v>
      </c>
      <c r="P418" t="s">
        <v>14950</v>
      </c>
      <c r="Q418" t="s">
        <v>23888</v>
      </c>
      <c r="R418" t="s">
        <v>23889</v>
      </c>
      <c r="S418" t="s">
        <v>23890</v>
      </c>
      <c r="T418">
        <v>5.7</v>
      </c>
      <c r="U418">
        <v>67531</v>
      </c>
      <c r="V418" s="12">
        <f>W418*1.11098185502045</f>
        <v>33329455.650613498</v>
      </c>
      <c r="W418" s="3">
        <v>30000000</v>
      </c>
      <c r="X418" s="13">
        <f>Y418*1.11098185502045</f>
        <v>2437114.2341204504</v>
      </c>
      <c r="Y418" s="3">
        <v>2193658</v>
      </c>
      <c r="Z418" s="13">
        <f>AA418*1.11098185502045</f>
        <v>5762404.0232188543</v>
      </c>
      <c r="AA418" s="3">
        <v>5186767</v>
      </c>
      <c r="AB418">
        <v>298</v>
      </c>
    </row>
    <row r="419" spans="1:28" x14ac:dyDescent="0.2">
      <c r="A419" t="s">
        <v>20252</v>
      </c>
      <c r="B419" t="s">
        <v>20253</v>
      </c>
      <c r="C419">
        <v>2008</v>
      </c>
      <c r="D419" s="1">
        <v>40002</v>
      </c>
      <c r="E419" t="s">
        <v>44035</v>
      </c>
      <c r="F419" t="s">
        <v>44032</v>
      </c>
      <c r="H419">
        <v>119</v>
      </c>
      <c r="I419" t="s">
        <v>177</v>
      </c>
      <c r="J419" t="s">
        <v>26</v>
      </c>
      <c r="K419" t="s">
        <v>308</v>
      </c>
      <c r="M419" t="s">
        <v>20254</v>
      </c>
      <c r="N419" t="s">
        <v>20255</v>
      </c>
      <c r="O419" t="s">
        <v>20256</v>
      </c>
      <c r="P419" t="s">
        <v>5754</v>
      </c>
      <c r="Q419" t="s">
        <v>20257</v>
      </c>
      <c r="R419" t="s">
        <v>20258</v>
      </c>
      <c r="S419" t="s">
        <v>20259</v>
      </c>
      <c r="T419">
        <v>7</v>
      </c>
      <c r="U419">
        <v>16349</v>
      </c>
      <c r="V419" s="12">
        <f>W419*1.20207800169993</f>
        <v>24041560.033998597</v>
      </c>
      <c r="W419" s="3">
        <v>20000000</v>
      </c>
      <c r="X419" s="13">
        <f>Y419*1.20207800169993</f>
        <v>5340083.6669577295</v>
      </c>
      <c r="Y419" s="3">
        <v>4442377</v>
      </c>
      <c r="Z419" s="13">
        <f>AA419*1.20207800169993</f>
        <v>5773524.1444986835</v>
      </c>
      <c r="AA419" s="3">
        <v>4802953</v>
      </c>
      <c r="AB419">
        <v>54</v>
      </c>
    </row>
    <row r="420" spans="1:28" x14ac:dyDescent="0.2">
      <c r="A420" t="s">
        <v>37815</v>
      </c>
      <c r="B420" t="s">
        <v>37816</v>
      </c>
      <c r="C420">
        <v>2015</v>
      </c>
      <c r="D420" t="s">
        <v>32473</v>
      </c>
      <c r="E420" t="s">
        <v>44035</v>
      </c>
      <c r="F420" t="s">
        <v>44032</v>
      </c>
      <c r="G420" t="s">
        <v>44049</v>
      </c>
      <c r="H420">
        <v>125</v>
      </c>
      <c r="I420" t="s">
        <v>1705</v>
      </c>
      <c r="J420" t="s">
        <v>26</v>
      </c>
      <c r="M420" t="s">
        <v>3990</v>
      </c>
      <c r="N420" t="s">
        <v>37817</v>
      </c>
      <c r="O420" t="s">
        <v>37818</v>
      </c>
      <c r="P420" t="s">
        <v>2304</v>
      </c>
      <c r="Q420" t="s">
        <v>37819</v>
      </c>
      <c r="R420" t="s">
        <v>37820</v>
      </c>
      <c r="S420" t="s">
        <v>37821</v>
      </c>
      <c r="T420">
        <v>6.8</v>
      </c>
      <c r="U420">
        <v>18415</v>
      </c>
      <c r="V420" s="12">
        <f>W420*1.09195121025074</f>
        <v>10482731.618407104</v>
      </c>
      <c r="W420" s="3">
        <v>9600000</v>
      </c>
      <c r="X420" s="13">
        <f>Y420*1.09195121025074</f>
        <v>2775580.5515806847</v>
      </c>
      <c r="Y420" s="3">
        <v>2541854</v>
      </c>
      <c r="Z420" s="13">
        <f>AA420*1.09195121025074</f>
        <v>5878079.2840471277</v>
      </c>
      <c r="AA420" s="3">
        <v>5383097</v>
      </c>
      <c r="AB420">
        <v>115</v>
      </c>
    </row>
    <row r="421" spans="1:28" hidden="1" x14ac:dyDescent="0.2">
      <c r="A421" t="s">
        <v>5518</v>
      </c>
      <c r="B421" t="s">
        <v>5519</v>
      </c>
      <c r="C421">
        <v>2001</v>
      </c>
      <c r="D421" t="s">
        <v>2310</v>
      </c>
      <c r="E421" t="s">
        <v>44037</v>
      </c>
      <c r="F421" t="s">
        <v>44031</v>
      </c>
      <c r="G421" t="s">
        <v>44032</v>
      </c>
      <c r="H421">
        <v>108</v>
      </c>
      <c r="I421" t="s">
        <v>2213</v>
      </c>
      <c r="J421" t="s">
        <v>934</v>
      </c>
      <c r="K421" t="s">
        <v>27</v>
      </c>
      <c r="L421" t="s">
        <v>307</v>
      </c>
      <c r="M421" t="s">
        <v>5520</v>
      </c>
      <c r="N421" t="s">
        <v>5521</v>
      </c>
      <c r="O421" t="s">
        <v>5522</v>
      </c>
      <c r="P421" t="s">
        <v>5523</v>
      </c>
      <c r="Q421" t="s">
        <v>5524</v>
      </c>
      <c r="R421" t="s">
        <v>5525</v>
      </c>
      <c r="S421" t="s">
        <v>5526</v>
      </c>
      <c r="T421">
        <v>7.2</v>
      </c>
      <c r="U421">
        <v>19896</v>
      </c>
      <c r="V421" s="12">
        <f>W421*1.46138339920949</f>
        <v>21920750.988142349</v>
      </c>
      <c r="W421" s="3">
        <v>15000000</v>
      </c>
      <c r="X421" s="13">
        <f>Y421*1.46138339920949</f>
        <v>1056480.8235573149</v>
      </c>
      <c r="Y421" s="3">
        <v>722932</v>
      </c>
      <c r="Z421" s="13">
        <f>AA421*1.46138339920949</f>
        <v>5896962.6014229404</v>
      </c>
      <c r="AA421" s="3">
        <v>4035192</v>
      </c>
      <c r="AB421">
        <v>127</v>
      </c>
    </row>
    <row r="422" spans="1:28" x14ac:dyDescent="0.2">
      <c r="A422" t="s">
        <v>20822</v>
      </c>
      <c r="B422" t="s">
        <v>20823</v>
      </c>
      <c r="C422">
        <v>2008</v>
      </c>
      <c r="D422" t="s">
        <v>19293</v>
      </c>
      <c r="E422" t="s">
        <v>1045</v>
      </c>
      <c r="F422" t="s">
        <v>44057</v>
      </c>
      <c r="H422">
        <v>92</v>
      </c>
      <c r="I422" t="s">
        <v>25</v>
      </c>
      <c r="J422" t="s">
        <v>26</v>
      </c>
      <c r="K422" t="s">
        <v>308</v>
      </c>
      <c r="M422" t="s">
        <v>6446</v>
      </c>
      <c r="N422" t="s">
        <v>20824</v>
      </c>
      <c r="O422" t="s">
        <v>20825</v>
      </c>
      <c r="P422" t="s">
        <v>4535</v>
      </c>
      <c r="Q422" t="s">
        <v>20826</v>
      </c>
      <c r="R422" t="s">
        <v>20827</v>
      </c>
      <c r="S422" t="s">
        <v>20828</v>
      </c>
      <c r="T422">
        <v>6.3</v>
      </c>
      <c r="U422">
        <v>16421</v>
      </c>
      <c r="V422" s="12">
        <f>W422*1.20207800169993</f>
        <v>10818702.015299371</v>
      </c>
      <c r="W422" s="3">
        <v>9000000</v>
      </c>
      <c r="X422" s="13">
        <f>Y422*1.20207800169993</f>
        <v>5873612.7651542248</v>
      </c>
      <c r="Y422" s="3">
        <v>4886216</v>
      </c>
      <c r="Z422" s="13">
        <f>AA422*1.20207800169993</f>
        <v>5920580.3568366449</v>
      </c>
      <c r="AA422" s="3">
        <v>4925288</v>
      </c>
      <c r="AB422">
        <v>77</v>
      </c>
    </row>
    <row r="423" spans="1:28" x14ac:dyDescent="0.2">
      <c r="A423" t="s">
        <v>38878</v>
      </c>
      <c r="B423" t="s">
        <v>38879</v>
      </c>
      <c r="C423">
        <v>2015</v>
      </c>
      <c r="D423" s="1">
        <v>42435</v>
      </c>
      <c r="E423" t="s">
        <v>1045</v>
      </c>
      <c r="F423" t="s">
        <v>44032</v>
      </c>
      <c r="G423" t="s">
        <v>44036</v>
      </c>
      <c r="H423">
        <v>103</v>
      </c>
      <c r="I423" t="s">
        <v>25</v>
      </c>
      <c r="J423" t="s">
        <v>26</v>
      </c>
      <c r="M423" t="s">
        <v>23679</v>
      </c>
      <c r="N423" t="s">
        <v>23679</v>
      </c>
      <c r="O423" t="s">
        <v>38880</v>
      </c>
      <c r="P423" t="s">
        <v>38881</v>
      </c>
      <c r="Q423" t="s">
        <v>38882</v>
      </c>
      <c r="R423" t="s">
        <v>38883</v>
      </c>
      <c r="S423" t="s">
        <v>38884</v>
      </c>
      <c r="T423">
        <v>6.3</v>
      </c>
      <c r="U423">
        <v>11482</v>
      </c>
      <c r="V423" s="12">
        <f>W423*1.09195121025074</f>
        <v>3494243.8728023684</v>
      </c>
      <c r="W423" s="3">
        <v>3200000</v>
      </c>
      <c r="X423" s="13">
        <f>Y423*1.09195121025074</f>
        <v>4659593.8595037423</v>
      </c>
      <c r="Y423" s="3">
        <v>4267218</v>
      </c>
      <c r="Z423" s="13">
        <f>AA423*1.09195121025074</f>
        <v>5923996.9243893819</v>
      </c>
      <c r="AA423" s="3">
        <v>5425148</v>
      </c>
      <c r="AB423">
        <v>51</v>
      </c>
    </row>
    <row r="424" spans="1:28" hidden="1" x14ac:dyDescent="0.2">
      <c r="A424" t="s">
        <v>6809</v>
      </c>
      <c r="B424" t="s">
        <v>6810</v>
      </c>
      <c r="C424">
        <v>2004</v>
      </c>
      <c r="D424" s="1">
        <v>38445</v>
      </c>
      <c r="E424" t="s">
        <v>1045</v>
      </c>
      <c r="F424" t="s">
        <v>44036</v>
      </c>
      <c r="G424" t="s">
        <v>44057</v>
      </c>
      <c r="H424">
        <v>155</v>
      </c>
      <c r="I424" t="s">
        <v>6811</v>
      </c>
      <c r="J424" t="s">
        <v>6812</v>
      </c>
      <c r="K424" t="s">
        <v>26</v>
      </c>
      <c r="L424" t="s">
        <v>307</v>
      </c>
      <c r="M424" t="s">
        <v>6813</v>
      </c>
      <c r="N424" t="s">
        <v>6814</v>
      </c>
      <c r="O424" t="s">
        <v>6815</v>
      </c>
      <c r="P424" t="s">
        <v>6816</v>
      </c>
      <c r="Q424" t="s">
        <v>6817</v>
      </c>
      <c r="R424" t="s">
        <v>6818</v>
      </c>
      <c r="S424" t="s">
        <v>6819</v>
      </c>
      <c r="T424">
        <v>7.6</v>
      </c>
      <c r="U424">
        <v>12097</v>
      </c>
      <c r="W424">
        <v>8000000</v>
      </c>
      <c r="X424"/>
      <c r="Y424"/>
      <c r="Z424"/>
      <c r="AA424">
        <v>5363574</v>
      </c>
      <c r="AB424">
        <v>26</v>
      </c>
    </row>
    <row r="425" spans="1:28" hidden="1" x14ac:dyDescent="0.2">
      <c r="A425" t="s">
        <v>29069</v>
      </c>
      <c r="B425" t="s">
        <v>29070</v>
      </c>
      <c r="C425">
        <v>2012</v>
      </c>
      <c r="D425" t="s">
        <v>28711</v>
      </c>
      <c r="E425" t="s">
        <v>44041</v>
      </c>
      <c r="F425" t="s">
        <v>44032</v>
      </c>
      <c r="G425" t="s">
        <v>44045</v>
      </c>
      <c r="H425">
        <v>140</v>
      </c>
      <c r="I425" t="s">
        <v>943</v>
      </c>
      <c r="J425" t="s">
        <v>944</v>
      </c>
      <c r="K425" t="s">
        <v>26</v>
      </c>
      <c r="L425" t="s">
        <v>23273</v>
      </c>
      <c r="M425" t="s">
        <v>29071</v>
      </c>
      <c r="N425" t="s">
        <v>29072</v>
      </c>
      <c r="O425" t="s">
        <v>29073</v>
      </c>
      <c r="P425" t="s">
        <v>948</v>
      </c>
      <c r="Q425" t="s">
        <v>29074</v>
      </c>
      <c r="R425" t="s">
        <v>29075</v>
      </c>
      <c r="S425" t="s">
        <v>29076</v>
      </c>
      <c r="T425">
        <v>7.2</v>
      </c>
      <c r="U425">
        <v>38582</v>
      </c>
      <c r="V425" s="12">
        <f>W425*1.12725506764114</f>
        <v>8336141.4056116408</v>
      </c>
      <c r="W425" s="3">
        <v>7395080</v>
      </c>
      <c r="X425" s="13">
        <f>Y425*1.12725506764114</f>
        <v>3237426.9550423776</v>
      </c>
      <c r="Y425" s="3">
        <v>2871956</v>
      </c>
      <c r="Z425" s="13">
        <f>AA425*1.12725506764114</f>
        <v>5949388.4693241082</v>
      </c>
      <c r="AA425" s="3">
        <v>5277766</v>
      </c>
      <c r="AB425">
        <v>241</v>
      </c>
    </row>
    <row r="426" spans="1:28" x14ac:dyDescent="0.2">
      <c r="A426" t="s">
        <v>14634</v>
      </c>
      <c r="B426" t="s">
        <v>14635</v>
      </c>
      <c r="C426">
        <v>2006</v>
      </c>
      <c r="D426" t="s">
        <v>2798</v>
      </c>
      <c r="E426" t="s">
        <v>176</v>
      </c>
      <c r="H426">
        <v>106</v>
      </c>
      <c r="I426" t="s">
        <v>25</v>
      </c>
      <c r="J426" t="s">
        <v>26</v>
      </c>
      <c r="M426" t="s">
        <v>14636</v>
      </c>
      <c r="N426" t="s">
        <v>14637</v>
      </c>
      <c r="O426" t="s">
        <v>14638</v>
      </c>
      <c r="P426" t="s">
        <v>3250</v>
      </c>
      <c r="Q426" t="s">
        <v>14639</v>
      </c>
      <c r="R426" t="s">
        <v>14640</v>
      </c>
      <c r="S426" t="s">
        <v>14641</v>
      </c>
      <c r="T426">
        <v>7.2</v>
      </c>
      <c r="U426">
        <v>83310</v>
      </c>
      <c r="V426" s="12">
        <f>W426*1.28378472222222</f>
        <v>898649.30555555399</v>
      </c>
      <c r="W426" s="3">
        <v>700000</v>
      </c>
      <c r="X426" s="13">
        <f>Y426*1.28378472222222</f>
        <v>3463571.5859027719</v>
      </c>
      <c r="Y426" s="3">
        <v>2697938</v>
      </c>
      <c r="Z426" s="13">
        <f>AA426*1.28378472222222</f>
        <v>5983054.3060069345</v>
      </c>
      <c r="AA426" s="3">
        <v>4660481</v>
      </c>
      <c r="AB426">
        <v>209</v>
      </c>
    </row>
    <row r="427" spans="1:28" x14ac:dyDescent="0.2">
      <c r="A427" t="s">
        <v>4400</v>
      </c>
      <c r="B427" t="s">
        <v>4401</v>
      </c>
      <c r="C427">
        <v>2002</v>
      </c>
      <c r="D427" s="1">
        <v>37778</v>
      </c>
      <c r="E427" t="s">
        <v>1045</v>
      </c>
      <c r="F427" t="s">
        <v>44044</v>
      </c>
      <c r="H427">
        <v>86</v>
      </c>
      <c r="I427" t="s">
        <v>97</v>
      </c>
      <c r="J427" t="s">
        <v>26</v>
      </c>
      <c r="M427" t="s">
        <v>4402</v>
      </c>
      <c r="N427" t="s">
        <v>4402</v>
      </c>
      <c r="O427" t="s">
        <v>4403</v>
      </c>
      <c r="P427" t="s">
        <v>4404</v>
      </c>
      <c r="Q427" t="s">
        <v>4405</v>
      </c>
      <c r="R427" t="s">
        <v>4406</v>
      </c>
      <c r="S427" t="s">
        <v>4407</v>
      </c>
      <c r="T427">
        <v>6.4</v>
      </c>
      <c r="U427">
        <v>14058</v>
      </c>
      <c r="V427" s="12">
        <f>W427*1.43863813229572</f>
        <v>17263657.58754864</v>
      </c>
      <c r="W427" s="3">
        <v>12000000</v>
      </c>
      <c r="X427" s="13">
        <f>Y427*1.43863813229572</f>
        <v>484274.36809338524</v>
      </c>
      <c r="Y427" s="3">
        <v>336620</v>
      </c>
      <c r="Z427" s="13">
        <f>AA427*1.43863813229572</f>
        <v>6003009.6505447477</v>
      </c>
      <c r="AA427" s="3">
        <v>4172703</v>
      </c>
      <c r="AB427">
        <v>93</v>
      </c>
    </row>
    <row r="428" spans="1:28" hidden="1" x14ac:dyDescent="0.2">
      <c r="A428" t="s">
        <v>6845</v>
      </c>
      <c r="B428" t="s">
        <v>6846</v>
      </c>
      <c r="C428">
        <v>2006</v>
      </c>
      <c r="D428" t="s">
        <v>6847</v>
      </c>
      <c r="E428" t="s">
        <v>176</v>
      </c>
      <c r="F428" t="s">
        <v>44036</v>
      </c>
      <c r="H428">
        <v>77</v>
      </c>
      <c r="I428" t="s">
        <v>25</v>
      </c>
      <c r="J428" t="s">
        <v>26</v>
      </c>
      <c r="M428" t="s">
        <v>6848</v>
      </c>
      <c r="N428" t="s">
        <v>6849</v>
      </c>
      <c r="O428" t="s">
        <v>6850</v>
      </c>
      <c r="P428" t="s">
        <v>6851</v>
      </c>
      <c r="Q428" t="s">
        <v>6852</v>
      </c>
      <c r="R428" t="s">
        <v>6853</v>
      </c>
      <c r="S428" t="s">
        <v>6854</v>
      </c>
      <c r="T428">
        <v>6.3</v>
      </c>
      <c r="U428">
        <v>11733</v>
      </c>
      <c r="W428">
        <v>1000000</v>
      </c>
      <c r="X428"/>
      <c r="Y428"/>
      <c r="Z428"/>
      <c r="AA428"/>
      <c r="AB428">
        <v>83</v>
      </c>
    </row>
    <row r="429" spans="1:28" hidden="1" x14ac:dyDescent="0.2">
      <c r="A429" t="s">
        <v>25515</v>
      </c>
      <c r="B429" t="s">
        <v>25516</v>
      </c>
      <c r="C429">
        <v>2010</v>
      </c>
      <c r="D429" s="1">
        <v>40636</v>
      </c>
      <c r="E429" t="s">
        <v>44043</v>
      </c>
      <c r="F429" t="s">
        <v>44032</v>
      </c>
      <c r="G429" t="s">
        <v>44036</v>
      </c>
      <c r="H429">
        <v>94</v>
      </c>
      <c r="I429" t="s">
        <v>25517</v>
      </c>
      <c r="J429" t="s">
        <v>26</v>
      </c>
      <c r="K429" t="s">
        <v>308</v>
      </c>
      <c r="M429" t="s">
        <v>17513</v>
      </c>
      <c r="N429" t="s">
        <v>17513</v>
      </c>
      <c r="O429" t="s">
        <v>25518</v>
      </c>
      <c r="P429" t="s">
        <v>25519</v>
      </c>
      <c r="Q429" t="s">
        <v>25520</v>
      </c>
      <c r="R429" t="s">
        <v>25521</v>
      </c>
      <c r="S429" t="s">
        <v>25522</v>
      </c>
      <c r="T429">
        <v>6.4</v>
      </c>
      <c r="U429">
        <v>86757</v>
      </c>
      <c r="V429" s="12">
        <f>W429*1.18690152988223</f>
        <v>593450.76494111505</v>
      </c>
      <c r="W429" s="3">
        <v>500000</v>
      </c>
      <c r="X429" s="13">
        <f>Y429*1.18690152988223</f>
        <v>281652.91994258307</v>
      </c>
      <c r="Y429" s="3">
        <v>237301</v>
      </c>
      <c r="Z429" s="13">
        <f>AA429*1.18690152988223</f>
        <v>6006241.6040741727</v>
      </c>
      <c r="AA429" s="3">
        <v>5060438</v>
      </c>
      <c r="AB429">
        <v>500</v>
      </c>
    </row>
    <row r="430" spans="1:28" x14ac:dyDescent="0.2">
      <c r="A430" t="s">
        <v>12960</v>
      </c>
      <c r="B430" t="s">
        <v>12961</v>
      </c>
      <c r="C430">
        <v>2006</v>
      </c>
      <c r="D430" t="s">
        <v>9902</v>
      </c>
      <c r="E430" t="s">
        <v>176</v>
      </c>
      <c r="F430" t="s">
        <v>44036</v>
      </c>
      <c r="G430" t="s">
        <v>44050</v>
      </c>
      <c r="H430">
        <v>120</v>
      </c>
      <c r="I430" t="s">
        <v>97</v>
      </c>
      <c r="J430" t="s">
        <v>26</v>
      </c>
      <c r="M430" t="s">
        <v>3955</v>
      </c>
      <c r="N430" t="s">
        <v>12962</v>
      </c>
      <c r="O430" t="s">
        <v>12963</v>
      </c>
      <c r="P430" t="s">
        <v>8198</v>
      </c>
      <c r="Q430" t="s">
        <v>12964</v>
      </c>
      <c r="R430" t="s">
        <v>12965</v>
      </c>
      <c r="S430" t="s">
        <v>12966</v>
      </c>
      <c r="T430">
        <v>7.3</v>
      </c>
      <c r="U430">
        <v>26252</v>
      </c>
      <c r="V430" s="12">
        <f>W430*1.28378472222222</f>
        <v>12837847.222222202</v>
      </c>
      <c r="W430" s="3">
        <v>10000000</v>
      </c>
      <c r="X430" s="13">
        <f>Y430*1.28378472222222</f>
        <v>5084318.9868749911</v>
      </c>
      <c r="Y430" s="3">
        <v>3960414</v>
      </c>
      <c r="Z430" s="13">
        <f>AA430*1.28378472222222</f>
        <v>6025366.5666666562</v>
      </c>
      <c r="AA430" s="3">
        <v>4693440</v>
      </c>
      <c r="AB430">
        <v>193</v>
      </c>
    </row>
    <row r="431" spans="1:28" hidden="1" x14ac:dyDescent="0.2">
      <c r="A431" t="s">
        <v>30891</v>
      </c>
      <c r="B431" t="s">
        <v>30892</v>
      </c>
      <c r="C431">
        <v>2013</v>
      </c>
      <c r="D431" s="1">
        <v>41401</v>
      </c>
      <c r="E431" t="s">
        <v>16512</v>
      </c>
      <c r="F431" t="s">
        <v>44032</v>
      </c>
      <c r="H431">
        <v>105</v>
      </c>
      <c r="I431" t="s">
        <v>13579</v>
      </c>
      <c r="J431" t="s">
        <v>51</v>
      </c>
      <c r="K431" t="s">
        <v>26</v>
      </c>
      <c r="L431" t="s">
        <v>209</v>
      </c>
      <c r="M431" t="s">
        <v>1143</v>
      </c>
      <c r="N431" t="s">
        <v>30893</v>
      </c>
      <c r="O431" t="s">
        <v>30894</v>
      </c>
      <c r="P431" t="s">
        <v>30895</v>
      </c>
      <c r="Q431" t="s">
        <v>30896</v>
      </c>
      <c r="R431" t="s">
        <v>30897</v>
      </c>
      <c r="S431" t="s">
        <v>30898</v>
      </c>
      <c r="T431">
        <v>6.1</v>
      </c>
      <c r="U431">
        <v>34892</v>
      </c>
      <c r="V431" s="12">
        <f>W431*1.11098185502045</f>
        <v>27774546.375511251</v>
      </c>
      <c r="W431" s="3">
        <v>25000000</v>
      </c>
      <c r="X431" s="13">
        <f>Y431*1.11098185502045</f>
        <v>111258.16688916794</v>
      </c>
      <c r="Y431" s="3">
        <v>100144</v>
      </c>
      <c r="Z431" s="13">
        <f>AA431*1.11098185502045</f>
        <v>6071388.0747734318</v>
      </c>
      <c r="AA431" s="3">
        <v>5464885</v>
      </c>
      <c r="AB431">
        <v>141</v>
      </c>
    </row>
    <row r="432" spans="1:28" hidden="1" x14ac:dyDescent="0.2">
      <c r="A432" t="s">
        <v>6880</v>
      </c>
      <c r="B432" t="s">
        <v>6881</v>
      </c>
      <c r="C432">
        <v>2003</v>
      </c>
      <c r="D432" t="s">
        <v>3989</v>
      </c>
      <c r="E432" t="s">
        <v>44041</v>
      </c>
      <c r="F432" t="s">
        <v>44032</v>
      </c>
      <c r="G432" t="s">
        <v>44045</v>
      </c>
      <c r="H432">
        <v>102</v>
      </c>
      <c r="I432" t="s">
        <v>6882</v>
      </c>
      <c r="J432" t="s">
        <v>26</v>
      </c>
      <c r="K432" t="s">
        <v>27</v>
      </c>
      <c r="M432" t="s">
        <v>5118</v>
      </c>
      <c r="N432" t="s">
        <v>6883</v>
      </c>
      <c r="O432" t="s">
        <v>6884</v>
      </c>
      <c r="P432" t="s">
        <v>6885</v>
      </c>
      <c r="Q432" t="s">
        <v>6886</v>
      </c>
      <c r="R432" t="s">
        <v>6887</v>
      </c>
      <c r="S432" t="s">
        <v>6888</v>
      </c>
      <c r="T432">
        <v>6.7</v>
      </c>
      <c r="U432">
        <v>41784</v>
      </c>
      <c r="W432"/>
      <c r="X432"/>
      <c r="Y432">
        <v>10130108</v>
      </c>
      <c r="Z432"/>
      <c r="AA432">
        <v>22441497</v>
      </c>
      <c r="AB432">
        <v>302</v>
      </c>
    </row>
    <row r="433" spans="1:28" x14ac:dyDescent="0.2">
      <c r="A433" t="s">
        <v>36960</v>
      </c>
      <c r="B433" t="s">
        <v>36961</v>
      </c>
      <c r="C433">
        <v>2015</v>
      </c>
      <c r="D433" t="s">
        <v>32488</v>
      </c>
      <c r="E433" t="s">
        <v>176</v>
      </c>
      <c r="F433" t="s">
        <v>44042</v>
      </c>
      <c r="H433">
        <v>99</v>
      </c>
      <c r="I433" t="s">
        <v>36962</v>
      </c>
      <c r="J433" t="s">
        <v>26</v>
      </c>
      <c r="K433" t="s">
        <v>308</v>
      </c>
      <c r="M433" t="s">
        <v>5942</v>
      </c>
      <c r="N433" t="s">
        <v>36963</v>
      </c>
      <c r="O433" t="s">
        <v>36964</v>
      </c>
      <c r="P433" t="s">
        <v>1143</v>
      </c>
      <c r="Q433" t="s">
        <v>36965</v>
      </c>
      <c r="R433" t="s">
        <v>36966</v>
      </c>
      <c r="S433" t="s">
        <v>36967</v>
      </c>
      <c r="T433">
        <v>4.9000000000000004</v>
      </c>
      <c r="U433">
        <v>76762</v>
      </c>
      <c r="V433" s="12">
        <f>W433*1.09195121025074</f>
        <v>2729878.0256268503</v>
      </c>
      <c r="W433" s="3">
        <v>2500000</v>
      </c>
      <c r="X433" s="13">
        <f>Y433*1.09195121025074</f>
        <v>39677.139175670891</v>
      </c>
      <c r="Y433" s="3">
        <v>36336</v>
      </c>
      <c r="Z433" s="13">
        <f>AA433*1.09195121025074</f>
        <v>6079004.8584405258</v>
      </c>
      <c r="AA433" s="3">
        <v>5567103</v>
      </c>
      <c r="AB433">
        <v>720</v>
      </c>
    </row>
    <row r="434" spans="1:28" hidden="1" x14ac:dyDescent="0.2">
      <c r="A434" t="s">
        <v>38245</v>
      </c>
      <c r="B434" t="s">
        <v>38246</v>
      </c>
      <c r="C434">
        <v>2016</v>
      </c>
      <c r="D434" t="s">
        <v>36324</v>
      </c>
      <c r="E434" t="s">
        <v>176</v>
      </c>
      <c r="H434">
        <v>102</v>
      </c>
      <c r="I434" t="s">
        <v>2038</v>
      </c>
      <c r="J434" t="s">
        <v>27</v>
      </c>
      <c r="K434" t="s">
        <v>26</v>
      </c>
      <c r="L434" t="s">
        <v>307</v>
      </c>
      <c r="M434" t="s">
        <v>38247</v>
      </c>
      <c r="N434" t="s">
        <v>38247</v>
      </c>
      <c r="O434" t="s">
        <v>38248</v>
      </c>
      <c r="P434" t="s">
        <v>3642</v>
      </c>
      <c r="Q434" t="s">
        <v>38249</v>
      </c>
      <c r="R434" t="s">
        <v>38250</v>
      </c>
      <c r="S434" t="s">
        <v>38251</v>
      </c>
      <c r="T434">
        <v>7</v>
      </c>
      <c r="U434">
        <v>11439</v>
      </c>
      <c r="V434" s="12">
        <f>W434*1.07834771485832</f>
        <v>2264530.2012024722</v>
      </c>
      <c r="W434" s="3">
        <v>2100000</v>
      </c>
      <c r="X434" s="13">
        <f>Y434*1.07834771485832</f>
        <v>418549.88204510836</v>
      </c>
      <c r="Y434" s="3">
        <v>388140</v>
      </c>
      <c r="Z434" s="13">
        <f>AA434*1.07834771485832</f>
        <v>6080471.7113376055</v>
      </c>
      <c r="AA434" s="3">
        <v>5638693</v>
      </c>
      <c r="AB434">
        <v>44</v>
      </c>
    </row>
    <row r="435" spans="1:28" x14ac:dyDescent="0.2">
      <c r="A435" t="s">
        <v>26803</v>
      </c>
      <c r="B435" t="s">
        <v>26804</v>
      </c>
      <c r="C435">
        <v>2014</v>
      </c>
      <c r="D435" t="s">
        <v>26805</v>
      </c>
      <c r="E435" t="s">
        <v>44035</v>
      </c>
      <c r="F435" t="s">
        <v>44032</v>
      </c>
      <c r="G435" t="s">
        <v>44050</v>
      </c>
      <c r="H435">
        <v>115</v>
      </c>
      <c r="I435" t="s">
        <v>25</v>
      </c>
      <c r="J435" t="s">
        <v>26</v>
      </c>
      <c r="K435" t="s">
        <v>75</v>
      </c>
      <c r="M435" t="s">
        <v>6961</v>
      </c>
      <c r="N435" t="s">
        <v>26806</v>
      </c>
      <c r="O435" t="s">
        <v>26807</v>
      </c>
      <c r="P435" t="s">
        <v>467</v>
      </c>
      <c r="Q435" t="s">
        <v>26808</v>
      </c>
      <c r="R435" t="s">
        <v>26809</v>
      </c>
      <c r="S435" t="s">
        <v>26810</v>
      </c>
      <c r="T435">
        <v>7</v>
      </c>
      <c r="U435">
        <v>38809</v>
      </c>
      <c r="V435" s="12">
        <f>W435*1.09324733035956</f>
        <v>20771699.276831642</v>
      </c>
      <c r="W435" s="3">
        <v>19000000</v>
      </c>
      <c r="X435" s="13">
        <f>Y435*1.09324733035956</f>
        <v>2663842.522316006</v>
      </c>
      <c r="Y435" s="3">
        <v>2436633</v>
      </c>
      <c r="Z435" s="13">
        <f>AA435*1.09324733035956</f>
        <v>6098701.0041100821</v>
      </c>
      <c r="AA435" s="3">
        <v>5578519</v>
      </c>
      <c r="AB435">
        <v>122</v>
      </c>
    </row>
    <row r="436" spans="1:28" x14ac:dyDescent="0.2">
      <c r="A436" t="s">
        <v>18661</v>
      </c>
      <c r="B436" t="s">
        <v>18662</v>
      </c>
      <c r="C436">
        <v>2010</v>
      </c>
      <c r="D436" s="1">
        <v>40818</v>
      </c>
      <c r="E436" t="s">
        <v>176</v>
      </c>
      <c r="H436">
        <v>91</v>
      </c>
      <c r="I436" t="s">
        <v>25</v>
      </c>
      <c r="J436" t="s">
        <v>26</v>
      </c>
      <c r="M436" t="s">
        <v>3320</v>
      </c>
      <c r="N436" t="s">
        <v>18663</v>
      </c>
      <c r="O436" t="s">
        <v>18664</v>
      </c>
      <c r="P436" t="s">
        <v>1431</v>
      </c>
      <c r="Q436" t="s">
        <v>18665</v>
      </c>
      <c r="R436" t="s">
        <v>18666</v>
      </c>
      <c r="S436" t="s">
        <v>18667</v>
      </c>
      <c r="T436">
        <v>7</v>
      </c>
      <c r="U436">
        <v>46814</v>
      </c>
      <c r="V436" s="12">
        <f>W436*1.18690152988223</f>
        <v>5934507.6494111503</v>
      </c>
      <c r="W436" s="3">
        <v>5000000</v>
      </c>
      <c r="X436" s="13">
        <f>Y436*1.18690152988223</f>
        <v>2645672.3503962238</v>
      </c>
      <c r="Y436" s="3">
        <v>2229058</v>
      </c>
      <c r="Z436" s="13">
        <f>AA436*1.18690152988223</f>
        <v>6106272.4781111171</v>
      </c>
      <c r="AA436" s="3">
        <v>5144717</v>
      </c>
      <c r="AB436">
        <v>157</v>
      </c>
    </row>
    <row r="437" spans="1:28" hidden="1" x14ac:dyDescent="0.2">
      <c r="A437" t="s">
        <v>3212</v>
      </c>
      <c r="B437" t="s">
        <v>3213</v>
      </c>
      <c r="C437">
        <v>2002</v>
      </c>
      <c r="D437" s="1">
        <v>37356</v>
      </c>
      <c r="E437" t="s">
        <v>44041</v>
      </c>
      <c r="F437" t="s">
        <v>44032</v>
      </c>
      <c r="G437" t="s">
        <v>44036</v>
      </c>
      <c r="H437">
        <v>97</v>
      </c>
      <c r="I437" t="s">
        <v>3214</v>
      </c>
      <c r="J437" t="s">
        <v>64</v>
      </c>
      <c r="K437" t="s">
        <v>26</v>
      </c>
      <c r="M437" t="s">
        <v>1751</v>
      </c>
      <c r="N437" t="s">
        <v>3215</v>
      </c>
      <c r="O437" t="s">
        <v>3216</v>
      </c>
      <c r="P437" t="s">
        <v>2304</v>
      </c>
      <c r="Q437" t="s">
        <v>2305</v>
      </c>
      <c r="R437" t="s">
        <v>3217</v>
      </c>
      <c r="S437" t="s">
        <v>3218</v>
      </c>
      <c r="T437">
        <v>7</v>
      </c>
      <c r="U437">
        <v>23055</v>
      </c>
      <c r="V437" s="12">
        <f>W437*1.43863813229572</f>
        <v>15825019.455252919</v>
      </c>
      <c r="W437" s="3">
        <v>11000000</v>
      </c>
      <c r="X437" s="13">
        <f>Y437*1.43863813229572</f>
        <v>1128466.3123346304</v>
      </c>
      <c r="Y437" s="3">
        <v>784399</v>
      </c>
      <c r="Z437" s="13">
        <f>AA437*1.43863813229572</f>
        <v>6110024.1866536969</v>
      </c>
      <c r="AA437" s="3">
        <v>4247089</v>
      </c>
      <c r="AB437">
        <v>145</v>
      </c>
    </row>
    <row r="438" spans="1:28" hidden="1" x14ac:dyDescent="0.2">
      <c r="A438" t="s">
        <v>6929</v>
      </c>
      <c r="B438" t="s">
        <v>6930</v>
      </c>
      <c r="C438">
        <v>2004</v>
      </c>
      <c r="D438" t="s">
        <v>6680</v>
      </c>
      <c r="E438" t="s">
        <v>44054</v>
      </c>
      <c r="F438" t="s">
        <v>44033</v>
      </c>
      <c r="G438" t="s">
        <v>44042</v>
      </c>
      <c r="H438">
        <v>90</v>
      </c>
      <c r="I438" t="s">
        <v>495</v>
      </c>
      <c r="J438" t="s">
        <v>26</v>
      </c>
      <c r="M438" t="s">
        <v>6931</v>
      </c>
      <c r="N438" t="s">
        <v>6932</v>
      </c>
      <c r="O438" t="s">
        <v>6933</v>
      </c>
      <c r="P438" t="s">
        <v>1697</v>
      </c>
      <c r="Q438" t="s">
        <v>6934</v>
      </c>
      <c r="R438" t="s">
        <v>6935</v>
      </c>
      <c r="S438" t="s">
        <v>6936</v>
      </c>
      <c r="T438">
        <v>6.1</v>
      </c>
      <c r="U438">
        <v>10307</v>
      </c>
      <c r="W438">
        <v>8800000</v>
      </c>
      <c r="X438"/>
      <c r="Y438"/>
      <c r="Z438"/>
      <c r="AA438">
        <v>72962</v>
      </c>
      <c r="AB438">
        <v>57</v>
      </c>
    </row>
    <row r="439" spans="1:28" x14ac:dyDescent="0.2">
      <c r="A439" t="s">
        <v>33520</v>
      </c>
      <c r="B439" t="s">
        <v>33521</v>
      </c>
      <c r="C439">
        <v>2015</v>
      </c>
      <c r="D439" t="s">
        <v>33522</v>
      </c>
      <c r="E439" t="s">
        <v>44037</v>
      </c>
      <c r="F439" t="s">
        <v>44038</v>
      </c>
      <c r="G439" t="s">
        <v>44032</v>
      </c>
      <c r="H439">
        <v>90</v>
      </c>
      <c r="I439" t="s">
        <v>495</v>
      </c>
      <c r="J439" t="s">
        <v>26</v>
      </c>
      <c r="K439" t="s">
        <v>64</v>
      </c>
      <c r="L439" t="s">
        <v>934</v>
      </c>
      <c r="M439" t="s">
        <v>33523</v>
      </c>
      <c r="N439" t="s">
        <v>2312</v>
      </c>
      <c r="O439" t="s">
        <v>33524</v>
      </c>
      <c r="P439" t="s">
        <v>33525</v>
      </c>
      <c r="Q439" t="s">
        <v>33526</v>
      </c>
      <c r="R439" t="s">
        <v>33527</v>
      </c>
      <c r="S439" t="s">
        <v>33528</v>
      </c>
      <c r="T439">
        <v>7.3</v>
      </c>
      <c r="U439">
        <v>63831</v>
      </c>
      <c r="V439" s="12">
        <f>W439*1.09195121025074</f>
        <v>8735609.6820059195</v>
      </c>
      <c r="W439" s="3">
        <v>8000000</v>
      </c>
      <c r="X439" s="13">
        <f>Y439*1.09195121025074</f>
        <v>4104956.8973786635</v>
      </c>
      <c r="Y439" s="3">
        <v>3759286</v>
      </c>
      <c r="Z439" s="13">
        <f>AA439*1.09195121025074</f>
        <v>6179664.1968550701</v>
      </c>
      <c r="AA439" s="3">
        <v>5659286</v>
      </c>
      <c r="AB439">
        <v>214</v>
      </c>
    </row>
    <row r="440" spans="1:28" x14ac:dyDescent="0.2">
      <c r="A440" t="s">
        <v>35072</v>
      </c>
      <c r="B440" t="s">
        <v>35073</v>
      </c>
      <c r="C440">
        <v>2014</v>
      </c>
      <c r="D440" t="s">
        <v>33197</v>
      </c>
      <c r="E440" t="s">
        <v>1045</v>
      </c>
      <c r="F440" t="s">
        <v>44032</v>
      </c>
      <c r="H440">
        <v>106</v>
      </c>
      <c r="I440" t="s">
        <v>25</v>
      </c>
      <c r="J440" t="s">
        <v>26</v>
      </c>
      <c r="M440" t="s">
        <v>7340</v>
      </c>
      <c r="N440" t="s">
        <v>35074</v>
      </c>
      <c r="O440" t="s">
        <v>35075</v>
      </c>
      <c r="P440" t="s">
        <v>7340</v>
      </c>
      <c r="Q440" t="s">
        <v>35076</v>
      </c>
      <c r="R440" t="s">
        <v>35077</v>
      </c>
      <c r="S440" t="s">
        <v>35078</v>
      </c>
      <c r="T440">
        <v>6.7</v>
      </c>
      <c r="U440">
        <v>36179</v>
      </c>
      <c r="V440" s="12">
        <f>W440*1.09324733035956</f>
        <v>6559483.9821573598</v>
      </c>
      <c r="W440" s="3">
        <v>6000000</v>
      </c>
      <c r="X440" s="13">
        <f>Y440*1.09324733035956</f>
        <v>3926178.0442729574</v>
      </c>
      <c r="Y440" s="3">
        <v>3591299</v>
      </c>
      <c r="Z440" s="13">
        <f>AA440*1.09324733035956</f>
        <v>6199560.7230670638</v>
      </c>
      <c r="AA440" s="3">
        <v>5670776</v>
      </c>
      <c r="AB440">
        <v>111</v>
      </c>
    </row>
    <row r="441" spans="1:28" x14ac:dyDescent="0.2">
      <c r="A441" t="s">
        <v>25178</v>
      </c>
      <c r="B441" t="s">
        <v>25179</v>
      </c>
      <c r="C441">
        <v>2013</v>
      </c>
      <c r="D441" t="s">
        <v>25180</v>
      </c>
      <c r="E441" t="s">
        <v>176</v>
      </c>
      <c r="F441" t="s">
        <v>44046</v>
      </c>
      <c r="G441" t="s">
        <v>44033</v>
      </c>
      <c r="H441">
        <v>108</v>
      </c>
      <c r="I441" t="s">
        <v>25181</v>
      </c>
      <c r="J441" t="s">
        <v>26</v>
      </c>
      <c r="M441" t="s">
        <v>1724</v>
      </c>
      <c r="N441" t="s">
        <v>25182</v>
      </c>
      <c r="O441" t="s">
        <v>25183</v>
      </c>
      <c r="P441" t="s">
        <v>7381</v>
      </c>
      <c r="Q441" t="s">
        <v>25184</v>
      </c>
      <c r="R441" t="s">
        <v>25185</v>
      </c>
      <c r="S441" t="s">
        <v>25186</v>
      </c>
      <c r="T441">
        <v>6.3</v>
      </c>
      <c r="U441">
        <v>126149</v>
      </c>
      <c r="V441" s="12">
        <f>W441*1.11098185502045</f>
        <v>14776058.671771985</v>
      </c>
      <c r="W441" s="3">
        <v>13300000</v>
      </c>
      <c r="X441" s="13">
        <f>Y441*1.11098185502045</f>
        <v>2904385.4254690665</v>
      </c>
      <c r="Y441" s="3">
        <v>2614251</v>
      </c>
      <c r="Z441" s="13">
        <f>AA441*1.11098185502045</f>
        <v>6372550.8140686657</v>
      </c>
      <c r="AA441" s="3">
        <v>5735963</v>
      </c>
      <c r="AB441">
        <v>863</v>
      </c>
    </row>
    <row r="442" spans="1:28" hidden="1" x14ac:dyDescent="0.2">
      <c r="A442" t="s">
        <v>2147</v>
      </c>
      <c r="B442" t="s">
        <v>2148</v>
      </c>
      <c r="C442">
        <v>2000</v>
      </c>
      <c r="D442" t="s">
        <v>48</v>
      </c>
      <c r="E442" t="s">
        <v>44059</v>
      </c>
      <c r="F442" t="s">
        <v>44032</v>
      </c>
      <c r="G442" t="s">
        <v>44036</v>
      </c>
      <c r="H442">
        <v>216</v>
      </c>
      <c r="I442" t="s">
        <v>943</v>
      </c>
      <c r="J442" t="s">
        <v>944</v>
      </c>
      <c r="M442" t="s">
        <v>2149</v>
      </c>
      <c r="N442" t="s">
        <v>2150</v>
      </c>
      <c r="O442" t="s">
        <v>2151</v>
      </c>
      <c r="P442" t="s">
        <v>2152</v>
      </c>
      <c r="Q442" t="s">
        <v>2153</v>
      </c>
      <c r="R442" t="s">
        <v>2154</v>
      </c>
      <c r="S442" t="s">
        <v>2155</v>
      </c>
      <c r="T442">
        <v>7.1</v>
      </c>
      <c r="U442">
        <v>26584</v>
      </c>
      <c r="V442" s="12">
        <f>W442*1.5029674796748</f>
        <v>6011869.9186992003</v>
      </c>
      <c r="W442" s="3">
        <v>4000000</v>
      </c>
      <c r="X442" s="13">
        <f>Y442*1.5029674796748</f>
        <v>1608175.2032520361</v>
      </c>
      <c r="Y442" s="3">
        <v>1070000</v>
      </c>
      <c r="Z442" s="13">
        <f>AA442*1.5029674796748</f>
        <v>6431725.3871138357</v>
      </c>
      <c r="AA442" s="3">
        <v>4279351</v>
      </c>
      <c r="AB442">
        <v>63</v>
      </c>
    </row>
    <row r="443" spans="1:28" x14ac:dyDescent="0.2">
      <c r="A443" t="s">
        <v>19161</v>
      </c>
      <c r="B443" t="s">
        <v>19162</v>
      </c>
      <c r="C443">
        <v>2008</v>
      </c>
      <c r="D443" t="s">
        <v>17717</v>
      </c>
      <c r="E443" t="s">
        <v>44041</v>
      </c>
      <c r="F443" t="s">
        <v>44032</v>
      </c>
      <c r="H443">
        <v>97</v>
      </c>
      <c r="I443" t="s">
        <v>25</v>
      </c>
      <c r="J443" t="s">
        <v>26</v>
      </c>
      <c r="K443" t="s">
        <v>27</v>
      </c>
      <c r="L443" t="s">
        <v>838</v>
      </c>
      <c r="M443" t="s">
        <v>19163</v>
      </c>
      <c r="N443" t="s">
        <v>19163</v>
      </c>
      <c r="O443" t="s">
        <v>19164</v>
      </c>
      <c r="P443" t="s">
        <v>19165</v>
      </c>
      <c r="Q443" t="s">
        <v>19166</v>
      </c>
      <c r="R443" t="s">
        <v>19167</v>
      </c>
      <c r="S443" t="s">
        <v>19168</v>
      </c>
      <c r="T443">
        <v>7.1</v>
      </c>
      <c r="U443">
        <v>24357</v>
      </c>
      <c r="V443" s="12">
        <f>W443*1.20207800169993</f>
        <v>1202078.0016999301</v>
      </c>
      <c r="W443" s="3">
        <v>1000000</v>
      </c>
      <c r="X443" s="13">
        <f>Y443*1.20207800169993</f>
        <v>3018990.0513973334</v>
      </c>
      <c r="Y443" s="3">
        <v>2511476</v>
      </c>
      <c r="Z443" s="13">
        <f>AA443*1.20207800169993</f>
        <v>6560537.8350696461</v>
      </c>
      <c r="AA443" s="3">
        <v>5457664</v>
      </c>
      <c r="AB443">
        <v>105</v>
      </c>
    </row>
    <row r="444" spans="1:28" hidden="1" x14ac:dyDescent="0.2">
      <c r="A444" t="s">
        <v>23197</v>
      </c>
      <c r="B444" t="s">
        <v>23198</v>
      </c>
      <c r="C444">
        <v>2011</v>
      </c>
      <c r="D444" s="1">
        <v>40764</v>
      </c>
      <c r="E444" t="s">
        <v>44035</v>
      </c>
      <c r="F444" t="s">
        <v>44032</v>
      </c>
      <c r="G444" t="s">
        <v>44042</v>
      </c>
      <c r="H444">
        <v>109</v>
      </c>
      <c r="I444" t="s">
        <v>18810</v>
      </c>
      <c r="J444" t="s">
        <v>26</v>
      </c>
      <c r="M444" t="s">
        <v>808</v>
      </c>
      <c r="N444" t="s">
        <v>23199</v>
      </c>
      <c r="O444" t="s">
        <v>23200</v>
      </c>
      <c r="P444" t="s">
        <v>23201</v>
      </c>
      <c r="Q444" t="s">
        <v>23202</v>
      </c>
      <c r="R444" t="s">
        <v>23203</v>
      </c>
      <c r="S444" t="s">
        <v>23204</v>
      </c>
      <c r="T444">
        <v>7.1</v>
      </c>
      <c r="U444">
        <v>59707</v>
      </c>
      <c r="V444" s="12">
        <f>W444*1.1505830469594</f>
        <v>21976136.196924541</v>
      </c>
      <c r="W444" s="3">
        <v>19100000</v>
      </c>
      <c r="X444" s="13">
        <f>Y444*1.1505830469594</f>
        <v>1566532.6254317868</v>
      </c>
      <c r="Y444" s="3">
        <v>1361512</v>
      </c>
      <c r="Z444" s="13">
        <f>AA444*1.1505830469594</f>
        <v>6590784.7671724455</v>
      </c>
      <c r="AA444" s="3">
        <v>5728213</v>
      </c>
      <c r="AB444">
        <v>143</v>
      </c>
    </row>
    <row r="445" spans="1:28" x14ac:dyDescent="0.2">
      <c r="A445" t="s">
        <v>29225</v>
      </c>
      <c r="B445" t="s">
        <v>29226</v>
      </c>
      <c r="C445">
        <v>2018</v>
      </c>
      <c r="D445" t="s">
        <v>29227</v>
      </c>
      <c r="E445" t="s">
        <v>44035</v>
      </c>
      <c r="F445" t="s">
        <v>44044</v>
      </c>
      <c r="G445" t="s">
        <v>44032</v>
      </c>
      <c r="H445">
        <v>112</v>
      </c>
      <c r="I445" t="s">
        <v>177</v>
      </c>
      <c r="J445" t="s">
        <v>26</v>
      </c>
      <c r="M445" t="s">
        <v>27950</v>
      </c>
      <c r="N445" t="s">
        <v>29228</v>
      </c>
      <c r="O445" t="s">
        <v>29229</v>
      </c>
      <c r="P445" t="s">
        <v>1318</v>
      </c>
      <c r="Q445" t="s">
        <v>29230</v>
      </c>
      <c r="R445" t="s">
        <v>388</v>
      </c>
      <c r="S445" t="s">
        <v>389</v>
      </c>
      <c r="T445">
        <v>4.8</v>
      </c>
      <c r="U445">
        <v>13171</v>
      </c>
      <c r="V445" s="12">
        <f>W445*1.03068014830331</f>
        <v>10306801.483033098</v>
      </c>
      <c r="W445" s="3">
        <v>10000000</v>
      </c>
      <c r="X445" s="13">
        <f>Y445*1.03068014830331</f>
        <v>4476477.8484749394</v>
      </c>
      <c r="Y445" s="3">
        <v>4343227</v>
      </c>
      <c r="Z445" s="13">
        <f>AA445*1.03068014830331</f>
        <v>6609080.8182925805</v>
      </c>
      <c r="AA445" s="3">
        <v>6412349</v>
      </c>
      <c r="AB445">
        <v>285</v>
      </c>
    </row>
    <row r="446" spans="1:28" x14ac:dyDescent="0.2">
      <c r="A446" t="s">
        <v>30320</v>
      </c>
      <c r="B446" t="s">
        <v>30321</v>
      </c>
      <c r="C446">
        <v>2013</v>
      </c>
      <c r="D446" t="s">
        <v>22213</v>
      </c>
      <c r="E446" t="s">
        <v>176</v>
      </c>
      <c r="F446" t="s">
        <v>44036</v>
      </c>
      <c r="H446">
        <v>120</v>
      </c>
      <c r="I446" t="s">
        <v>25</v>
      </c>
      <c r="J446" t="s">
        <v>26</v>
      </c>
      <c r="K446" t="s">
        <v>4240</v>
      </c>
      <c r="L446" t="s">
        <v>1121</v>
      </c>
      <c r="M446" t="s">
        <v>403</v>
      </c>
      <c r="N446" t="s">
        <v>20800</v>
      </c>
      <c r="O446" t="s">
        <v>30322</v>
      </c>
      <c r="P446" t="s">
        <v>13490</v>
      </c>
      <c r="Q446" t="s">
        <v>30323</v>
      </c>
      <c r="R446" t="s">
        <v>30324</v>
      </c>
      <c r="S446" t="s">
        <v>30325</v>
      </c>
      <c r="T446">
        <v>6.6</v>
      </c>
      <c r="U446">
        <v>29214</v>
      </c>
      <c r="V446" s="12">
        <f>W446*1.11098185502045</f>
        <v>17775709.680327199</v>
      </c>
      <c r="W446" s="3">
        <v>16000000</v>
      </c>
      <c r="X446" s="13">
        <f>Y446*1.11098185502045</f>
        <v>2250102.6584648578</v>
      </c>
      <c r="Y446" s="3">
        <v>2025328</v>
      </c>
      <c r="Z446" s="13">
        <f>AA446*1.11098185502045</f>
        <v>6613546.1090415567</v>
      </c>
      <c r="AA446" s="3">
        <v>5952884</v>
      </c>
      <c r="AB446">
        <v>82</v>
      </c>
    </row>
    <row r="447" spans="1:28" hidden="1" x14ac:dyDescent="0.2">
      <c r="A447" t="s">
        <v>7009</v>
      </c>
      <c r="B447" t="s">
        <v>7010</v>
      </c>
      <c r="C447">
        <v>2003</v>
      </c>
      <c r="D447" t="s">
        <v>4852</v>
      </c>
      <c r="E447" t="s">
        <v>44041</v>
      </c>
      <c r="F447" t="s">
        <v>44032</v>
      </c>
      <c r="G447" t="s">
        <v>44045</v>
      </c>
      <c r="H447">
        <v>108</v>
      </c>
      <c r="I447" t="s">
        <v>7011</v>
      </c>
      <c r="J447" t="s">
        <v>64</v>
      </c>
      <c r="M447" t="s">
        <v>7012</v>
      </c>
      <c r="N447" t="s">
        <v>7013</v>
      </c>
      <c r="O447" t="s">
        <v>7014</v>
      </c>
      <c r="P447" t="s">
        <v>7015</v>
      </c>
      <c r="Q447" t="s">
        <v>7015</v>
      </c>
      <c r="R447" t="s">
        <v>7016</v>
      </c>
      <c r="S447" t="s">
        <v>7017</v>
      </c>
      <c r="T447">
        <v>7.4</v>
      </c>
      <c r="U447">
        <v>14189</v>
      </c>
      <c r="W447"/>
      <c r="X447"/>
      <c r="Y447">
        <v>1615328</v>
      </c>
      <c r="Z447"/>
      <c r="AA447">
        <v>7354418</v>
      </c>
      <c r="AB447">
        <v>90</v>
      </c>
    </row>
    <row r="448" spans="1:28" x14ac:dyDescent="0.2">
      <c r="A448" t="s">
        <v>17672</v>
      </c>
      <c r="B448" t="s">
        <v>17673</v>
      </c>
      <c r="C448">
        <v>2008</v>
      </c>
      <c r="D448" t="s">
        <v>7074</v>
      </c>
      <c r="E448" t="s">
        <v>16512</v>
      </c>
      <c r="F448" t="s">
        <v>44031</v>
      </c>
      <c r="G448" t="s">
        <v>44038</v>
      </c>
      <c r="H448">
        <v>114</v>
      </c>
      <c r="I448" t="s">
        <v>25</v>
      </c>
      <c r="J448" t="s">
        <v>26</v>
      </c>
      <c r="K448" t="s">
        <v>27</v>
      </c>
      <c r="L448" t="s">
        <v>923</v>
      </c>
      <c r="M448" t="s">
        <v>10476</v>
      </c>
      <c r="N448" t="s">
        <v>10476</v>
      </c>
      <c r="O448" t="s">
        <v>17674</v>
      </c>
      <c r="P448" t="s">
        <v>17675</v>
      </c>
      <c r="Q448" t="s">
        <v>17676</v>
      </c>
      <c r="R448" t="s">
        <v>17677</v>
      </c>
      <c r="S448" t="s">
        <v>17678</v>
      </c>
      <c r="T448">
        <v>6.8</v>
      </c>
      <c r="U448">
        <v>48453</v>
      </c>
      <c r="V448" s="12">
        <f>W448*1.20207800169993</f>
        <v>24041560.033998597</v>
      </c>
      <c r="W448" s="3">
        <v>20000000</v>
      </c>
      <c r="X448" s="13">
        <f>Y448*1.20207800169993</f>
        <v>4245446.1949717375</v>
      </c>
      <c r="Y448" s="3">
        <v>3531756</v>
      </c>
      <c r="Z448" s="13">
        <f>AA448*1.20207800169993</f>
        <v>6648409.7369939117</v>
      </c>
      <c r="AA448" s="3">
        <v>5530764</v>
      </c>
      <c r="AB448">
        <v>126</v>
      </c>
    </row>
    <row r="449" spans="1:28" hidden="1" x14ac:dyDescent="0.2">
      <c r="A449" t="s">
        <v>12075</v>
      </c>
      <c r="B449" t="s">
        <v>12076</v>
      </c>
      <c r="C449">
        <v>2005</v>
      </c>
      <c r="D449" s="1">
        <v>38513</v>
      </c>
      <c r="E449" t="s">
        <v>44041</v>
      </c>
      <c r="F449" t="s">
        <v>44032</v>
      </c>
      <c r="G449" t="s">
        <v>44039</v>
      </c>
      <c r="H449">
        <v>104</v>
      </c>
      <c r="I449" t="s">
        <v>12077</v>
      </c>
      <c r="J449" t="s">
        <v>26</v>
      </c>
      <c r="K449" t="s">
        <v>3533</v>
      </c>
      <c r="M449" t="s">
        <v>12078</v>
      </c>
      <c r="N449" t="s">
        <v>12079</v>
      </c>
      <c r="O449" t="s">
        <v>12080</v>
      </c>
      <c r="P449" t="s">
        <v>12081</v>
      </c>
      <c r="Q449" t="s">
        <v>12082</v>
      </c>
      <c r="R449" t="s">
        <v>12083</v>
      </c>
      <c r="S449" t="s">
        <v>12084</v>
      </c>
      <c r="T449">
        <v>7.3</v>
      </c>
      <c r="U449">
        <v>49578</v>
      </c>
      <c r="V449" s="12">
        <f>W449*1.32519713261649</f>
        <v>2650394.2652329798</v>
      </c>
      <c r="W449" s="3">
        <v>2000000</v>
      </c>
      <c r="X449" s="13">
        <f>Y449*1.32519713261649</f>
        <v>2522425.2789247362</v>
      </c>
      <c r="Y449" s="3">
        <v>1903434</v>
      </c>
      <c r="Z449" s="13">
        <f>AA449*1.32519713261649</f>
        <v>6690513.4870609445</v>
      </c>
      <c r="AA449" s="3">
        <v>5048693</v>
      </c>
      <c r="AB449">
        <v>257</v>
      </c>
    </row>
    <row r="450" spans="1:28" x14ac:dyDescent="0.2">
      <c r="A450" t="s">
        <v>25523</v>
      </c>
      <c r="B450" t="s">
        <v>25524</v>
      </c>
      <c r="C450">
        <v>2016</v>
      </c>
      <c r="D450" t="s">
        <v>25525</v>
      </c>
      <c r="E450" t="s">
        <v>16512</v>
      </c>
      <c r="F450" t="s">
        <v>44031</v>
      </c>
      <c r="G450" t="s">
        <v>44034</v>
      </c>
      <c r="H450">
        <v>92</v>
      </c>
      <c r="I450" t="s">
        <v>495</v>
      </c>
      <c r="J450" t="s">
        <v>26</v>
      </c>
      <c r="M450" t="s">
        <v>22717</v>
      </c>
      <c r="N450" t="s">
        <v>25526</v>
      </c>
      <c r="O450" t="s">
        <v>25527</v>
      </c>
      <c r="P450" t="s">
        <v>25528</v>
      </c>
      <c r="Q450" t="s">
        <v>25529</v>
      </c>
      <c r="R450" t="s">
        <v>25530</v>
      </c>
      <c r="S450" t="s">
        <v>25531</v>
      </c>
      <c r="T450">
        <v>4.5999999999999996</v>
      </c>
      <c r="U450">
        <v>17909</v>
      </c>
      <c r="V450" s="12">
        <f>W450*1.07834771485832</f>
        <v>10783477.1485832</v>
      </c>
      <c r="W450" s="3">
        <v>10000000</v>
      </c>
      <c r="X450" s="13">
        <f>Y450*1.07834771485832</f>
        <v>4117847.5982117318</v>
      </c>
      <c r="Y450" s="3">
        <v>3818664</v>
      </c>
      <c r="Z450" s="13">
        <f>AA450*1.07834771485832</f>
        <v>6763831.4417204708</v>
      </c>
      <c r="AA450" s="3">
        <v>6272403</v>
      </c>
      <c r="AB450">
        <v>104</v>
      </c>
    </row>
    <row r="451" spans="1:28" x14ac:dyDescent="0.2">
      <c r="A451" t="s">
        <v>20962</v>
      </c>
      <c r="B451" t="s">
        <v>20963</v>
      </c>
      <c r="C451">
        <v>2009</v>
      </c>
      <c r="D451" t="s">
        <v>20964</v>
      </c>
      <c r="E451" t="s">
        <v>176</v>
      </c>
      <c r="F451" t="s">
        <v>44036</v>
      </c>
      <c r="H451">
        <v>125</v>
      </c>
      <c r="I451" t="s">
        <v>3904</v>
      </c>
      <c r="J451" t="s">
        <v>26</v>
      </c>
      <c r="M451" t="s">
        <v>13455</v>
      </c>
      <c r="N451" t="s">
        <v>13455</v>
      </c>
      <c r="O451" t="s">
        <v>20965</v>
      </c>
      <c r="P451" t="s">
        <v>20966</v>
      </c>
      <c r="Q451" t="s">
        <v>20966</v>
      </c>
      <c r="R451" t="s">
        <v>20967</v>
      </c>
      <c r="S451" t="s">
        <v>20968</v>
      </c>
      <c r="T451">
        <v>7.2</v>
      </c>
      <c r="U451">
        <v>11448</v>
      </c>
      <c r="V451" s="12">
        <f>W451*1.20636999678377</f>
        <v>8444589.9774863906</v>
      </c>
      <c r="W451" s="3">
        <v>7000000</v>
      </c>
      <c r="X451" s="13">
        <f>Y451*1.20636999678377</f>
        <v>1339684.7387583477</v>
      </c>
      <c r="Y451" s="3">
        <v>1110509</v>
      </c>
      <c r="Z451" s="13">
        <f>AA451*1.20636999678377</f>
        <v>6782177.1371884486</v>
      </c>
      <c r="AA451" s="3">
        <v>5621971</v>
      </c>
      <c r="AB451">
        <v>69</v>
      </c>
    </row>
    <row r="452" spans="1:28" x14ac:dyDescent="0.2">
      <c r="A452" t="s">
        <v>20386</v>
      </c>
      <c r="B452" t="s">
        <v>20387</v>
      </c>
      <c r="C452">
        <v>2008</v>
      </c>
      <c r="D452" s="1">
        <v>39640</v>
      </c>
      <c r="E452" t="s">
        <v>44041</v>
      </c>
      <c r="F452" t="s">
        <v>44032</v>
      </c>
      <c r="G452" t="s">
        <v>44036</v>
      </c>
      <c r="H452">
        <v>107</v>
      </c>
      <c r="I452" t="s">
        <v>20388</v>
      </c>
      <c r="J452" t="s">
        <v>26</v>
      </c>
      <c r="K452" t="s">
        <v>308</v>
      </c>
      <c r="M452" t="s">
        <v>3149</v>
      </c>
      <c r="N452" t="s">
        <v>3149</v>
      </c>
      <c r="O452" t="s">
        <v>20389</v>
      </c>
      <c r="P452" t="s">
        <v>4855</v>
      </c>
      <c r="Q452" t="s">
        <v>20390</v>
      </c>
      <c r="R452" t="s">
        <v>20391</v>
      </c>
      <c r="S452" t="s">
        <v>20392</v>
      </c>
      <c r="T452">
        <v>6.8</v>
      </c>
      <c r="U452">
        <v>18436</v>
      </c>
      <c r="V452" s="12">
        <f>W452*1.20207800169993</f>
        <v>24041560.033998597</v>
      </c>
      <c r="W452" s="3">
        <v>20000000</v>
      </c>
      <c r="X452" s="13">
        <f>Y452*1.20207800169993</f>
        <v>241293.11728122694</v>
      </c>
      <c r="Y452" s="3">
        <v>200730</v>
      </c>
      <c r="Z452" s="13">
        <f>AA452*1.20207800169993</f>
        <v>6782698.678875817</v>
      </c>
      <c r="AA452" s="3">
        <v>5642478</v>
      </c>
      <c r="AB452">
        <v>56</v>
      </c>
    </row>
    <row r="453" spans="1:28" x14ac:dyDescent="0.2">
      <c r="A453" t="s">
        <v>23525</v>
      </c>
      <c r="B453" t="s">
        <v>23526</v>
      </c>
      <c r="C453">
        <v>2009</v>
      </c>
      <c r="D453" t="s">
        <v>18150</v>
      </c>
      <c r="E453" t="s">
        <v>1045</v>
      </c>
      <c r="F453" t="s">
        <v>44032</v>
      </c>
      <c r="G453" t="s">
        <v>44036</v>
      </c>
      <c r="H453">
        <v>90</v>
      </c>
      <c r="I453" t="s">
        <v>25</v>
      </c>
      <c r="J453" t="s">
        <v>26</v>
      </c>
      <c r="K453" t="s">
        <v>308</v>
      </c>
      <c r="M453" t="s">
        <v>2030</v>
      </c>
      <c r="N453" t="s">
        <v>23527</v>
      </c>
      <c r="O453" t="s">
        <v>23528</v>
      </c>
      <c r="P453" t="s">
        <v>1309</v>
      </c>
      <c r="Q453" t="s">
        <v>23529</v>
      </c>
      <c r="R453" t="s">
        <v>23530</v>
      </c>
      <c r="S453" t="s">
        <v>23531</v>
      </c>
      <c r="T453">
        <v>6.3</v>
      </c>
      <c r="U453">
        <v>15444</v>
      </c>
      <c r="V453" s="12">
        <f>W453*1.20636999678377</f>
        <v>18095549.951756548</v>
      </c>
      <c r="W453" s="3">
        <v>15000000</v>
      </c>
      <c r="X453" s="13">
        <f>Y453*1.20636999678377</f>
        <v>5260434.2767354744</v>
      </c>
      <c r="Y453" s="3">
        <v>4360548</v>
      </c>
      <c r="Z453" s="13">
        <f>AA453*1.20636999678377</f>
        <v>6855262.6507035997</v>
      </c>
      <c r="AA453" s="3">
        <v>5682554</v>
      </c>
      <c r="AB453">
        <v>64</v>
      </c>
    </row>
    <row r="454" spans="1:28" x14ac:dyDescent="0.2">
      <c r="A454" t="s">
        <v>19516</v>
      </c>
      <c r="B454" t="s">
        <v>19517</v>
      </c>
      <c r="C454">
        <v>2010</v>
      </c>
      <c r="D454" t="s">
        <v>9671</v>
      </c>
      <c r="E454" t="s">
        <v>16512</v>
      </c>
      <c r="F454" t="s">
        <v>44038</v>
      </c>
      <c r="G454" t="s">
        <v>44044</v>
      </c>
      <c r="H454">
        <v>108</v>
      </c>
      <c r="I454" t="s">
        <v>25</v>
      </c>
      <c r="J454" t="s">
        <v>26</v>
      </c>
      <c r="M454" t="s">
        <v>13704</v>
      </c>
      <c r="N454" t="s">
        <v>17323</v>
      </c>
      <c r="O454" t="s">
        <v>19518</v>
      </c>
      <c r="P454" t="s">
        <v>7993</v>
      </c>
      <c r="Q454" t="s">
        <v>19519</v>
      </c>
      <c r="R454" t="s">
        <v>19520</v>
      </c>
      <c r="S454" t="s">
        <v>19521</v>
      </c>
      <c r="T454">
        <v>5.0999999999999996</v>
      </c>
      <c r="U454">
        <v>14499</v>
      </c>
      <c r="V454" s="12">
        <f>W454*1.18690152988223</f>
        <v>23738030.597644601</v>
      </c>
      <c r="W454" s="3">
        <v>20000000</v>
      </c>
      <c r="X454" s="13">
        <f>Y454*1.18690152988223</f>
        <v>1408303.7674634014</v>
      </c>
      <c r="Y454" s="3">
        <v>1186538</v>
      </c>
      <c r="Z454" s="13">
        <f>AA454*1.18690152988223</f>
        <v>6863275.9000669438</v>
      </c>
      <c r="AA454" s="3">
        <v>5782515</v>
      </c>
      <c r="AB454">
        <v>76</v>
      </c>
    </row>
    <row r="455" spans="1:28" x14ac:dyDescent="0.2">
      <c r="A455" t="s">
        <v>9000</v>
      </c>
      <c r="B455" t="s">
        <v>9001</v>
      </c>
      <c r="C455">
        <v>2003</v>
      </c>
      <c r="D455" s="1">
        <v>38049</v>
      </c>
      <c r="E455" t="s">
        <v>176</v>
      </c>
      <c r="H455">
        <v>99</v>
      </c>
      <c r="I455" t="s">
        <v>25</v>
      </c>
      <c r="J455" t="s">
        <v>26</v>
      </c>
      <c r="M455" t="s">
        <v>9002</v>
      </c>
      <c r="N455" t="s">
        <v>9002</v>
      </c>
      <c r="O455" t="s">
        <v>9003</v>
      </c>
      <c r="P455" t="s">
        <v>9002</v>
      </c>
      <c r="Q455" t="s">
        <v>9004</v>
      </c>
      <c r="R455" t="s">
        <v>9005</v>
      </c>
      <c r="S455" t="s">
        <v>9006</v>
      </c>
      <c r="T455">
        <v>3.7</v>
      </c>
      <c r="U455">
        <v>80248</v>
      </c>
      <c r="V455" s="12">
        <f>W455*1.40658152173913</f>
        <v>8439489.1304347795</v>
      </c>
      <c r="W455" s="3">
        <v>6000000</v>
      </c>
      <c r="X455" s="13">
        <f>Y455*1.40658152173913</f>
        <v>773060.01751086931</v>
      </c>
      <c r="Y455" s="3">
        <v>549602</v>
      </c>
      <c r="Z455" s="13">
        <f>AA455*1.40658152173913</f>
        <v>6895979.7107173894</v>
      </c>
      <c r="AA455" s="3">
        <v>4902652</v>
      </c>
      <c r="AB455">
        <v>639</v>
      </c>
    </row>
    <row r="456" spans="1:28" x14ac:dyDescent="0.2">
      <c r="A456" t="s">
        <v>7675</v>
      </c>
      <c r="B456" t="s">
        <v>7676</v>
      </c>
      <c r="C456">
        <v>2003</v>
      </c>
      <c r="D456" t="s">
        <v>3780</v>
      </c>
      <c r="E456" t="s">
        <v>1045</v>
      </c>
      <c r="F456" t="s">
        <v>44053</v>
      </c>
      <c r="G456" t="s">
        <v>44036</v>
      </c>
      <c r="H456">
        <v>81</v>
      </c>
      <c r="I456" t="s">
        <v>25</v>
      </c>
      <c r="J456" t="s">
        <v>26</v>
      </c>
      <c r="M456" t="s">
        <v>1776</v>
      </c>
      <c r="N456" t="s">
        <v>7677</v>
      </c>
      <c r="O456" t="s">
        <v>7678</v>
      </c>
      <c r="P456" t="s">
        <v>7679</v>
      </c>
      <c r="Q456" t="s">
        <v>7680</v>
      </c>
      <c r="R456" t="s">
        <v>7681</v>
      </c>
      <c r="S456" t="s">
        <v>7682</v>
      </c>
      <c r="T456">
        <v>2.1</v>
      </c>
      <c r="U456">
        <v>24677</v>
      </c>
      <c r="V456" s="12">
        <f>W456*1.40658152173913</f>
        <v>16878978.260869559</v>
      </c>
      <c r="W456" s="3">
        <v>12000000</v>
      </c>
      <c r="X456" s="13">
        <f>Y456*1.40658152173913</f>
        <v>6932875.7506141281</v>
      </c>
      <c r="Y456" s="3">
        <v>4928883</v>
      </c>
      <c r="Z456" s="13">
        <f>AA456*1.40658152173913</f>
        <v>6932875.7506141281</v>
      </c>
      <c r="AA456" s="3">
        <v>4928883</v>
      </c>
      <c r="AB456">
        <v>310</v>
      </c>
    </row>
    <row r="457" spans="1:28" x14ac:dyDescent="0.2">
      <c r="A457" t="s">
        <v>13453</v>
      </c>
      <c r="B457" t="s">
        <v>13454</v>
      </c>
      <c r="C457">
        <v>2008</v>
      </c>
      <c r="D457" s="1">
        <v>39580</v>
      </c>
      <c r="E457" t="s">
        <v>176</v>
      </c>
      <c r="F457" t="s">
        <v>44034</v>
      </c>
      <c r="G457" t="s">
        <v>44046</v>
      </c>
      <c r="H457">
        <v>93</v>
      </c>
      <c r="I457" t="s">
        <v>433</v>
      </c>
      <c r="J457" t="s">
        <v>26</v>
      </c>
      <c r="M457" t="s">
        <v>13455</v>
      </c>
      <c r="N457" t="s">
        <v>13456</v>
      </c>
      <c r="O457" t="s">
        <v>13457</v>
      </c>
      <c r="P457" t="s">
        <v>5169</v>
      </c>
      <c r="Q457" t="s">
        <v>13458</v>
      </c>
      <c r="R457" t="s">
        <v>13459</v>
      </c>
      <c r="S457" t="s">
        <v>13460</v>
      </c>
      <c r="T457">
        <v>5.9</v>
      </c>
      <c r="U457">
        <v>33940</v>
      </c>
      <c r="V457" s="12">
        <f>W457*1.20207800169993</f>
        <v>30051950.04249825</v>
      </c>
      <c r="W457" s="3">
        <v>25000000</v>
      </c>
      <c r="X457" s="13">
        <f>Y457*1.20207800169993</f>
        <v>351532.0845831224</v>
      </c>
      <c r="Y457" s="3">
        <v>292437</v>
      </c>
      <c r="Z457" s="13">
        <f>AA457*1.20207800169993</f>
        <v>6970819.0778298499</v>
      </c>
      <c r="AA457" s="3">
        <v>5798974</v>
      </c>
      <c r="AB457">
        <v>175</v>
      </c>
    </row>
    <row r="458" spans="1:28" x14ac:dyDescent="0.2">
      <c r="A458" t="s">
        <v>32146</v>
      </c>
      <c r="B458" t="s">
        <v>32147</v>
      </c>
      <c r="C458">
        <v>2013</v>
      </c>
      <c r="D458" t="s">
        <v>26183</v>
      </c>
      <c r="E458" t="s">
        <v>44041</v>
      </c>
      <c r="F458" t="s">
        <v>44032</v>
      </c>
      <c r="G458" t="s">
        <v>44045</v>
      </c>
      <c r="H458">
        <v>96</v>
      </c>
      <c r="I458" t="s">
        <v>495</v>
      </c>
      <c r="J458" t="s">
        <v>26</v>
      </c>
      <c r="M458" t="s">
        <v>7332</v>
      </c>
      <c r="N458" t="s">
        <v>5871</v>
      </c>
      <c r="O458" t="s">
        <v>32148</v>
      </c>
      <c r="P458" t="s">
        <v>32149</v>
      </c>
      <c r="Q458" t="s">
        <v>32150</v>
      </c>
      <c r="R458" t="s">
        <v>32151</v>
      </c>
      <c r="S458" t="s">
        <v>32152</v>
      </c>
      <c r="T458">
        <v>6.2</v>
      </c>
      <c r="U458">
        <v>21351</v>
      </c>
      <c r="V458" s="12">
        <f>W458*1.11098185502045</f>
        <v>16664727.825306749</v>
      </c>
      <c r="W458" s="3">
        <v>15000000</v>
      </c>
      <c r="X458" s="13">
        <f>Y458*1.11098185502045</f>
        <v>6388591.1700914502</v>
      </c>
      <c r="Y458" s="3">
        <v>5750401</v>
      </c>
      <c r="Z458" s="13">
        <f>AA458*1.11098185502045</f>
        <v>7034669.3360963333</v>
      </c>
      <c r="AA458" s="3">
        <v>6331939</v>
      </c>
      <c r="AB458">
        <v>83</v>
      </c>
    </row>
    <row r="459" spans="1:28" hidden="1" x14ac:dyDescent="0.2">
      <c r="A459" t="s">
        <v>16968</v>
      </c>
      <c r="B459" t="s">
        <v>4585</v>
      </c>
      <c r="C459">
        <v>2009</v>
      </c>
      <c r="D459" s="1">
        <v>39909</v>
      </c>
      <c r="E459" t="s">
        <v>16512</v>
      </c>
      <c r="F459" t="s">
        <v>44031</v>
      </c>
      <c r="G459" t="s">
        <v>44034</v>
      </c>
      <c r="H459">
        <v>91</v>
      </c>
      <c r="I459" t="s">
        <v>16969</v>
      </c>
      <c r="J459" t="s">
        <v>26</v>
      </c>
      <c r="K459" t="s">
        <v>934</v>
      </c>
      <c r="M459" t="s">
        <v>4394</v>
      </c>
      <c r="N459" t="s">
        <v>16970</v>
      </c>
      <c r="O459" t="s">
        <v>16971</v>
      </c>
      <c r="P459" t="s">
        <v>16972</v>
      </c>
      <c r="Q459" t="s">
        <v>16973</v>
      </c>
      <c r="R459" t="s">
        <v>16974</v>
      </c>
      <c r="S459" t="s">
        <v>16975</v>
      </c>
      <c r="T459">
        <v>5.3</v>
      </c>
      <c r="U459">
        <v>14350</v>
      </c>
      <c r="V459" s="12">
        <f>W459*1.20636999678377</f>
        <v>36191099.903513096</v>
      </c>
      <c r="W459" s="3">
        <v>30000000</v>
      </c>
      <c r="X459" s="13">
        <f>Y459*1.20636999678377</f>
        <v>310534.1136121038</v>
      </c>
      <c r="Y459" s="3">
        <v>257412</v>
      </c>
      <c r="Z459" s="13">
        <f>AA459*1.20636999678377</f>
        <v>7086856.7372061601</v>
      </c>
      <c r="AA459" s="3">
        <v>5874530</v>
      </c>
      <c r="AB459">
        <v>98</v>
      </c>
    </row>
    <row r="460" spans="1:28" x14ac:dyDescent="0.2">
      <c r="A460" t="s">
        <v>8886</v>
      </c>
      <c r="B460" t="s">
        <v>8887</v>
      </c>
      <c r="C460">
        <v>2006</v>
      </c>
      <c r="D460" s="1">
        <v>38729</v>
      </c>
      <c r="E460" t="s">
        <v>1045</v>
      </c>
      <c r="F460" t="s">
        <v>44032</v>
      </c>
      <c r="H460">
        <v>101</v>
      </c>
      <c r="I460" t="s">
        <v>25</v>
      </c>
      <c r="J460" t="s">
        <v>26</v>
      </c>
      <c r="M460" t="s">
        <v>3320</v>
      </c>
      <c r="N460" t="s">
        <v>3320</v>
      </c>
      <c r="O460" t="s">
        <v>8888</v>
      </c>
      <c r="P460" t="s">
        <v>8889</v>
      </c>
      <c r="Q460" t="s">
        <v>8890</v>
      </c>
      <c r="R460" t="s">
        <v>8891</v>
      </c>
      <c r="S460" t="s">
        <v>8892</v>
      </c>
      <c r="T460">
        <v>6.4</v>
      </c>
      <c r="U460">
        <v>31577</v>
      </c>
      <c r="V460" s="12">
        <f>W460*1.28378472222222</f>
        <v>2567569.4444444403</v>
      </c>
      <c r="W460" s="3">
        <v>2000000</v>
      </c>
      <c r="X460" s="13">
        <f>Y460*1.28378472222222</f>
        <v>2548687.5387499956</v>
      </c>
      <c r="Y460" s="3">
        <v>1985292</v>
      </c>
      <c r="Z460" s="13">
        <f>AA460*1.28378472222222</f>
        <v>7095060.9296874879</v>
      </c>
      <c r="AA460" s="3">
        <v>5526675</v>
      </c>
      <c r="AB460">
        <v>207</v>
      </c>
    </row>
    <row r="461" spans="1:28" hidden="1" x14ac:dyDescent="0.2">
      <c r="A461" t="s">
        <v>34569</v>
      </c>
      <c r="B461" t="s">
        <v>34570</v>
      </c>
      <c r="C461">
        <v>2017</v>
      </c>
      <c r="D461" t="s">
        <v>34571</v>
      </c>
      <c r="E461" t="s">
        <v>44035</v>
      </c>
      <c r="F461" t="s">
        <v>44032</v>
      </c>
      <c r="G461" t="s">
        <v>44049</v>
      </c>
      <c r="H461">
        <v>105</v>
      </c>
      <c r="I461" t="s">
        <v>1561</v>
      </c>
      <c r="J461" t="s">
        <v>26</v>
      </c>
      <c r="M461" t="s">
        <v>31133</v>
      </c>
      <c r="N461" t="s">
        <v>34572</v>
      </c>
      <c r="O461" t="s">
        <v>34573</v>
      </c>
      <c r="P461" t="s">
        <v>18919</v>
      </c>
      <c r="Q461" t="s">
        <v>34574</v>
      </c>
      <c r="R461" t="s">
        <v>34575</v>
      </c>
      <c r="S461" t="s">
        <v>34576</v>
      </c>
      <c r="T461">
        <v>6.1</v>
      </c>
      <c r="U461">
        <v>11766</v>
      </c>
      <c r="V461" s="12">
        <f>W461*1.05585427545692</f>
        <v>6757467.362924288</v>
      </c>
      <c r="W461" s="3">
        <v>6400000</v>
      </c>
      <c r="X461" s="13">
        <f>Y461*1.05585427545692</f>
        <v>1352821.7372633824</v>
      </c>
      <c r="Y461" s="3">
        <v>1281258</v>
      </c>
      <c r="Z461" s="13">
        <f>AA461*1.05585427545692</f>
        <v>7099949.5349828722</v>
      </c>
      <c r="AA461" s="3">
        <v>6724365</v>
      </c>
      <c r="AB461">
        <v>175</v>
      </c>
    </row>
    <row r="462" spans="1:28" hidden="1" x14ac:dyDescent="0.2">
      <c r="A462" t="s">
        <v>16794</v>
      </c>
      <c r="B462" t="s">
        <v>16795</v>
      </c>
      <c r="C462">
        <v>2008</v>
      </c>
      <c r="D462" t="s">
        <v>8707</v>
      </c>
      <c r="E462" t="s">
        <v>44041</v>
      </c>
      <c r="F462" t="s">
        <v>44032</v>
      </c>
      <c r="G462" t="s">
        <v>44045</v>
      </c>
      <c r="H462">
        <v>111</v>
      </c>
      <c r="I462" t="s">
        <v>16796</v>
      </c>
      <c r="J462" t="s">
        <v>26</v>
      </c>
      <c r="K462" t="s">
        <v>75</v>
      </c>
      <c r="L462" t="s">
        <v>308</v>
      </c>
      <c r="M462" t="s">
        <v>3946</v>
      </c>
      <c r="N462" t="s">
        <v>16797</v>
      </c>
      <c r="O462" t="s">
        <v>16798</v>
      </c>
      <c r="P462" t="s">
        <v>16799</v>
      </c>
      <c r="Q462" t="s">
        <v>16800</v>
      </c>
      <c r="R462" t="s">
        <v>16801</v>
      </c>
      <c r="S462" t="s">
        <v>16802</v>
      </c>
      <c r="T462">
        <v>6.7</v>
      </c>
      <c r="U462">
        <v>50014</v>
      </c>
      <c r="V462" s="12">
        <f>W462*1.20207800169993</f>
        <v>18031170.025498949</v>
      </c>
      <c r="W462" s="3">
        <v>15000000</v>
      </c>
      <c r="X462" s="13">
        <f>Y462*1.20207800169993</f>
        <v>2652270.9133407339</v>
      </c>
      <c r="Y462" s="3">
        <v>2206405</v>
      </c>
      <c r="Z462" s="13">
        <f>AA462*1.20207800169993</f>
        <v>7124007.0900544822</v>
      </c>
      <c r="AA462" s="3">
        <v>5926410</v>
      </c>
      <c r="AB462">
        <v>190</v>
      </c>
    </row>
    <row r="463" spans="1:28" hidden="1" x14ac:dyDescent="0.2">
      <c r="A463" t="s">
        <v>16332</v>
      </c>
      <c r="B463" t="s">
        <v>16333</v>
      </c>
      <c r="C463">
        <v>2010</v>
      </c>
      <c r="D463" s="1">
        <v>40249</v>
      </c>
      <c r="E463" t="s">
        <v>44037</v>
      </c>
      <c r="F463" t="s">
        <v>44032</v>
      </c>
      <c r="G463" t="s">
        <v>44040</v>
      </c>
      <c r="H463">
        <v>90</v>
      </c>
      <c r="I463" t="s">
        <v>6882</v>
      </c>
      <c r="J463" t="s">
        <v>26</v>
      </c>
      <c r="K463" t="s">
        <v>27</v>
      </c>
      <c r="L463" t="s">
        <v>454</v>
      </c>
      <c r="M463" t="s">
        <v>5239</v>
      </c>
      <c r="N463" t="s">
        <v>16334</v>
      </c>
      <c r="O463" t="s">
        <v>16335</v>
      </c>
      <c r="P463" t="s">
        <v>5241</v>
      </c>
      <c r="Q463" t="s">
        <v>16336</v>
      </c>
      <c r="R463" t="s">
        <v>16337</v>
      </c>
      <c r="S463" t="s">
        <v>16338</v>
      </c>
      <c r="T463">
        <v>7.5</v>
      </c>
      <c r="U463">
        <v>33134</v>
      </c>
      <c r="V463" s="12">
        <f>W463*1.18690152988223</f>
        <v>20177326.007997911</v>
      </c>
      <c r="W463" s="3">
        <v>17000000</v>
      </c>
      <c r="X463" s="13">
        <f>Y463*1.18690152988223</f>
        <v>2648539.9044924197</v>
      </c>
      <c r="Y463" s="3">
        <v>2231474</v>
      </c>
      <c r="Z463" s="13">
        <f>AA463*1.18690152988223</f>
        <v>7129947.7488993537</v>
      </c>
      <c r="AA463" s="3">
        <v>6007194</v>
      </c>
      <c r="AB463">
        <v>116</v>
      </c>
    </row>
    <row r="464" spans="1:28" hidden="1" x14ac:dyDescent="0.2">
      <c r="A464" t="s">
        <v>25592</v>
      </c>
      <c r="B464" t="s">
        <v>25593</v>
      </c>
      <c r="C464">
        <v>2011</v>
      </c>
      <c r="D464" t="s">
        <v>25594</v>
      </c>
      <c r="E464" t="s">
        <v>16512</v>
      </c>
      <c r="F464" t="s">
        <v>44031</v>
      </c>
      <c r="G464" t="s">
        <v>44038</v>
      </c>
      <c r="H464">
        <v>88</v>
      </c>
      <c r="I464" t="s">
        <v>1561</v>
      </c>
      <c r="J464" t="s">
        <v>26</v>
      </c>
      <c r="M464" t="s">
        <v>25595</v>
      </c>
      <c r="N464" t="s">
        <v>25595</v>
      </c>
      <c r="O464" t="s">
        <v>25596</v>
      </c>
      <c r="P464" t="s">
        <v>25597</v>
      </c>
      <c r="Q464" t="s">
        <v>25598</v>
      </c>
      <c r="R464" t="s">
        <v>25599</v>
      </c>
      <c r="S464" t="s">
        <v>25600</v>
      </c>
      <c r="T464">
        <v>6.6</v>
      </c>
      <c r="U464">
        <v>98220</v>
      </c>
      <c r="V464" s="12">
        <f>W464*1.1505830469594</f>
        <v>14957579.6104722</v>
      </c>
      <c r="W464" s="3">
        <v>13000000</v>
      </c>
      <c r="X464" s="13">
        <f>Y464*1.1505830469594</f>
        <v>1178398.3921196435</v>
      </c>
      <c r="Y464" s="3">
        <v>1024175</v>
      </c>
      <c r="Z464" s="13">
        <f>AA464*1.1505830469594</f>
        <v>7140543.7022570698</v>
      </c>
      <c r="AA464" s="3">
        <v>6206022</v>
      </c>
      <c r="AB464">
        <v>343</v>
      </c>
    </row>
    <row r="465" spans="1:28" hidden="1" x14ac:dyDescent="0.2">
      <c r="A465" t="s">
        <v>32449</v>
      </c>
      <c r="B465" t="s">
        <v>32450</v>
      </c>
      <c r="C465">
        <v>2014</v>
      </c>
      <c r="D465" s="1">
        <v>41947</v>
      </c>
      <c r="E465" t="s">
        <v>16512</v>
      </c>
      <c r="F465" t="s">
        <v>44044</v>
      </c>
      <c r="G465" t="s">
        <v>44042</v>
      </c>
      <c r="H465">
        <v>150</v>
      </c>
      <c r="I465" t="s">
        <v>32451</v>
      </c>
      <c r="J465" t="s">
        <v>4833</v>
      </c>
      <c r="K465" t="s">
        <v>934</v>
      </c>
      <c r="L465" t="s">
        <v>26</v>
      </c>
      <c r="M465" t="s">
        <v>29948</v>
      </c>
      <c r="N465" t="s">
        <v>29948</v>
      </c>
      <c r="O465" t="s">
        <v>32452</v>
      </c>
      <c r="P465" t="s">
        <v>29950</v>
      </c>
      <c r="Q465" t="s">
        <v>32453</v>
      </c>
      <c r="R465" t="s">
        <v>32454</v>
      </c>
      <c r="S465" t="s">
        <v>32455</v>
      </c>
      <c r="T465">
        <v>8</v>
      </c>
      <c r="U465">
        <v>112076</v>
      </c>
      <c r="V465" s="12">
        <f>W465*1.09324733035956</f>
        <v>4919612.9866180196</v>
      </c>
      <c r="W465" s="3">
        <v>4500000</v>
      </c>
      <c r="X465" s="13">
        <f>Y465*1.09324733035956</f>
        <v>2872189.2255466091</v>
      </c>
      <c r="Y465" s="3">
        <v>2627209</v>
      </c>
      <c r="Z465" s="13">
        <f>AA465*1.09324733035956</f>
        <v>7179263.3856954807</v>
      </c>
      <c r="AA465" s="3">
        <v>6566916</v>
      </c>
      <c r="AB465">
        <v>345</v>
      </c>
    </row>
    <row r="466" spans="1:28" hidden="1" x14ac:dyDescent="0.2">
      <c r="A466" t="s">
        <v>7163</v>
      </c>
      <c r="B466" t="s">
        <v>7164</v>
      </c>
      <c r="C466">
        <v>2003</v>
      </c>
      <c r="D466" t="s">
        <v>5264</v>
      </c>
      <c r="E466" t="s">
        <v>1045</v>
      </c>
      <c r="F466" t="s">
        <v>44032</v>
      </c>
      <c r="H466">
        <v>96</v>
      </c>
      <c r="I466" t="s">
        <v>817</v>
      </c>
      <c r="J466" t="s">
        <v>27</v>
      </c>
      <c r="K466" t="s">
        <v>1076</v>
      </c>
      <c r="M466" t="s">
        <v>7165</v>
      </c>
      <c r="N466" t="s">
        <v>7166</v>
      </c>
      <c r="O466" t="s">
        <v>7167</v>
      </c>
      <c r="P466" t="s">
        <v>7168</v>
      </c>
      <c r="Q466" t="s">
        <v>7169</v>
      </c>
      <c r="R466" t="s">
        <v>7170</v>
      </c>
      <c r="S466" t="s">
        <v>7171</v>
      </c>
      <c r="T466">
        <v>7.3</v>
      </c>
      <c r="U466">
        <v>10663</v>
      </c>
      <c r="W466"/>
      <c r="X466"/>
      <c r="Y466">
        <v>2823890</v>
      </c>
      <c r="Z466"/>
      <c r="AA466">
        <v>12364836</v>
      </c>
      <c r="AB466">
        <v>54</v>
      </c>
    </row>
    <row r="467" spans="1:28" x14ac:dyDescent="0.2">
      <c r="A467" t="s">
        <v>27192</v>
      </c>
      <c r="B467" t="s">
        <v>27193</v>
      </c>
      <c r="C467">
        <v>2016</v>
      </c>
      <c r="D467" s="1">
        <v>42950</v>
      </c>
      <c r="E467" t="s">
        <v>44035</v>
      </c>
      <c r="F467" t="s">
        <v>44032</v>
      </c>
      <c r="G467" t="s">
        <v>44050</v>
      </c>
      <c r="H467">
        <v>117</v>
      </c>
      <c r="I467" t="s">
        <v>25</v>
      </c>
      <c r="J467" t="s">
        <v>26</v>
      </c>
      <c r="K467" t="s">
        <v>27</v>
      </c>
      <c r="M467" t="s">
        <v>1205</v>
      </c>
      <c r="N467" t="s">
        <v>27194</v>
      </c>
      <c r="O467" t="s">
        <v>27195</v>
      </c>
      <c r="P467" t="s">
        <v>25495</v>
      </c>
      <c r="Q467" t="s">
        <v>27196</v>
      </c>
      <c r="R467" t="s">
        <v>27197</v>
      </c>
      <c r="S467" t="s">
        <v>27198</v>
      </c>
      <c r="T467">
        <v>6.8</v>
      </c>
      <c r="U467">
        <v>24418</v>
      </c>
      <c r="V467" s="12">
        <f>W467*1.07834771485832</f>
        <v>6470086.2891499205</v>
      </c>
      <c r="W467" s="3">
        <v>6000000</v>
      </c>
      <c r="X467" s="13">
        <f>Y467*1.07834771485832</f>
        <v>5482218.4176545022</v>
      </c>
      <c r="Y467" s="3">
        <v>5083906</v>
      </c>
      <c r="Z467" s="13">
        <f>AA467*1.07834771485832</f>
        <v>7223505.1922194166</v>
      </c>
      <c r="AA467" s="3">
        <v>6698679</v>
      </c>
      <c r="AB467">
        <v>71</v>
      </c>
    </row>
    <row r="468" spans="1:28" x14ac:dyDescent="0.2">
      <c r="A468" t="s">
        <v>7512</v>
      </c>
      <c r="B468" t="s">
        <v>7513</v>
      </c>
      <c r="C468">
        <v>2003</v>
      </c>
      <c r="D468" t="s">
        <v>5847</v>
      </c>
      <c r="E468" t="s">
        <v>44043</v>
      </c>
      <c r="F468" t="s">
        <v>44038</v>
      </c>
      <c r="G468" t="s">
        <v>44050</v>
      </c>
      <c r="H468">
        <v>105</v>
      </c>
      <c r="I468" t="s">
        <v>25</v>
      </c>
      <c r="J468" t="s">
        <v>26</v>
      </c>
      <c r="M468" t="s">
        <v>7514</v>
      </c>
      <c r="N468" t="s">
        <v>7515</v>
      </c>
      <c r="O468" t="s">
        <v>7516</v>
      </c>
      <c r="P468" t="s">
        <v>7517</v>
      </c>
      <c r="Q468" t="s">
        <v>7518</v>
      </c>
      <c r="R468" t="s">
        <v>7519</v>
      </c>
      <c r="S468" t="s">
        <v>7520</v>
      </c>
      <c r="T468">
        <v>6</v>
      </c>
      <c r="U468">
        <v>11668</v>
      </c>
      <c r="V468" s="12">
        <f>W468*1.40658152173913</f>
        <v>8439489.1304347795</v>
      </c>
      <c r="W468" s="3">
        <v>6000000</v>
      </c>
      <c r="X468" s="13">
        <f>Y468*1.40658152173913</f>
        <v>7206896.1166086933</v>
      </c>
      <c r="Y468" s="3">
        <v>5123696</v>
      </c>
      <c r="Z468" s="13">
        <f>AA468*1.40658152173913</f>
        <v>7231469.0957934763</v>
      </c>
      <c r="AA468" s="3">
        <v>5141166</v>
      </c>
      <c r="AB468">
        <v>101</v>
      </c>
    </row>
    <row r="469" spans="1:28" x14ac:dyDescent="0.2">
      <c r="A469" t="s">
        <v>34483</v>
      </c>
      <c r="B469" t="s">
        <v>34484</v>
      </c>
      <c r="C469">
        <v>2016</v>
      </c>
      <c r="D469" t="s">
        <v>28329</v>
      </c>
      <c r="E469" t="s">
        <v>176</v>
      </c>
      <c r="F469" t="s">
        <v>44045</v>
      </c>
      <c r="G469" t="s">
        <v>44033</v>
      </c>
      <c r="H469">
        <v>112</v>
      </c>
      <c r="I469" t="s">
        <v>32084</v>
      </c>
      <c r="J469" t="s">
        <v>26</v>
      </c>
      <c r="M469" t="s">
        <v>27975</v>
      </c>
      <c r="N469" t="s">
        <v>27975</v>
      </c>
      <c r="O469" t="s">
        <v>34485</v>
      </c>
      <c r="P469" t="s">
        <v>25761</v>
      </c>
      <c r="Q469" t="s">
        <v>34486</v>
      </c>
      <c r="R469" t="s">
        <v>34487</v>
      </c>
      <c r="S469" t="s">
        <v>34488</v>
      </c>
      <c r="T469">
        <v>6.6</v>
      </c>
      <c r="U469">
        <v>73291</v>
      </c>
      <c r="V469" s="12">
        <f>W469*1.07834771485832</f>
        <v>19410258.86744976</v>
      </c>
      <c r="W469" s="3">
        <v>18000000</v>
      </c>
      <c r="X469" s="13">
        <f>Y469*1.07834771485832</f>
        <v>4003130.8116096742</v>
      </c>
      <c r="Y469" s="3">
        <v>3712282</v>
      </c>
      <c r="Z469" s="13">
        <f>AA469*1.07834771485832</f>
        <v>7268761.2891165903</v>
      </c>
      <c r="AA469" s="3">
        <v>6740647</v>
      </c>
      <c r="AB469">
        <v>270</v>
      </c>
    </row>
    <row r="470" spans="1:28" hidden="1" x14ac:dyDescent="0.2">
      <c r="A470" t="s">
        <v>7330</v>
      </c>
      <c r="B470" t="s">
        <v>7331</v>
      </c>
      <c r="C470">
        <v>2003</v>
      </c>
      <c r="D470" t="s">
        <v>2020</v>
      </c>
      <c r="E470" t="s">
        <v>1045</v>
      </c>
      <c r="F470" t="s">
        <v>44044</v>
      </c>
      <c r="G470" t="s">
        <v>44032</v>
      </c>
      <c r="H470">
        <v>105</v>
      </c>
      <c r="I470" t="s">
        <v>6671</v>
      </c>
      <c r="J470" t="s">
        <v>26</v>
      </c>
      <c r="M470" t="s">
        <v>7332</v>
      </c>
      <c r="N470" t="s">
        <v>7333</v>
      </c>
      <c r="O470" t="s">
        <v>7334</v>
      </c>
      <c r="P470" t="s">
        <v>968</v>
      </c>
      <c r="Q470" t="s">
        <v>7335</v>
      </c>
      <c r="R470" t="s">
        <v>7336</v>
      </c>
      <c r="S470" t="s">
        <v>7337</v>
      </c>
      <c r="T470">
        <v>6.8</v>
      </c>
      <c r="U470">
        <v>15077</v>
      </c>
      <c r="V470" s="12">
        <f>W470*1.40658152173913</f>
        <v>7032907.6086956495</v>
      </c>
      <c r="W470" s="3">
        <v>5000000</v>
      </c>
      <c r="X470" s="13">
        <f>Y470*1.40658152173913</f>
        <v>1261693.7789293474</v>
      </c>
      <c r="Y470" s="3">
        <v>896993</v>
      </c>
      <c r="Z470" s="13">
        <f>AA470*1.40658152173913</f>
        <v>7279361.7900271714</v>
      </c>
      <c r="AA470" s="3">
        <v>5175215</v>
      </c>
      <c r="AB470">
        <v>96</v>
      </c>
    </row>
    <row r="471" spans="1:28" x14ac:dyDescent="0.2">
      <c r="A471" t="s">
        <v>3839</v>
      </c>
      <c r="B471" t="s">
        <v>3840</v>
      </c>
      <c r="C471">
        <v>2001</v>
      </c>
      <c r="D471" t="s">
        <v>1025</v>
      </c>
      <c r="E471" t="s">
        <v>44043</v>
      </c>
      <c r="F471" t="s">
        <v>44038</v>
      </c>
      <c r="G471" t="s">
        <v>44036</v>
      </c>
      <c r="H471">
        <v>84</v>
      </c>
      <c r="I471" t="s">
        <v>25</v>
      </c>
      <c r="J471" t="s">
        <v>26</v>
      </c>
      <c r="M471" t="s">
        <v>3841</v>
      </c>
      <c r="N471" t="s">
        <v>3842</v>
      </c>
      <c r="O471" t="s">
        <v>3843</v>
      </c>
      <c r="P471" t="s">
        <v>1096</v>
      </c>
      <c r="Q471" t="s">
        <v>3844</v>
      </c>
      <c r="R471" t="s">
        <v>3845</v>
      </c>
      <c r="S471" t="s">
        <v>3846</v>
      </c>
      <c r="T471">
        <v>5.6</v>
      </c>
      <c r="U471">
        <v>29730</v>
      </c>
      <c r="V471" s="12">
        <f>W471*1.46138339920949</f>
        <v>18997984.189723369</v>
      </c>
      <c r="W471" s="3">
        <v>13000000</v>
      </c>
      <c r="X471" s="13">
        <f>Y471*1.46138339920949</f>
        <v>7318459.0021344069</v>
      </c>
      <c r="Y471" s="3">
        <v>5007898</v>
      </c>
      <c r="Z471" s="13">
        <f>AA471*1.46138339920949</f>
        <v>7318459.0021344069</v>
      </c>
      <c r="AA471" s="3">
        <v>5007898</v>
      </c>
      <c r="AB471">
        <v>187</v>
      </c>
    </row>
    <row r="472" spans="1:28" hidden="1" x14ac:dyDescent="0.2">
      <c r="A472" t="s">
        <v>7213</v>
      </c>
      <c r="B472" t="s">
        <v>7214</v>
      </c>
      <c r="C472">
        <v>2002</v>
      </c>
      <c r="D472" t="s">
        <v>2826</v>
      </c>
      <c r="E472" t="s">
        <v>176</v>
      </c>
      <c r="F472" t="s">
        <v>44036</v>
      </c>
      <c r="H472">
        <v>114</v>
      </c>
      <c r="I472" t="s">
        <v>2213</v>
      </c>
      <c r="J472" t="s">
        <v>934</v>
      </c>
      <c r="M472" t="s">
        <v>2423</v>
      </c>
      <c r="N472" t="s">
        <v>2423</v>
      </c>
      <c r="O472" t="s">
        <v>7215</v>
      </c>
      <c r="P472" t="s">
        <v>7216</v>
      </c>
      <c r="Q472" t="s">
        <v>7217</v>
      </c>
      <c r="R472" t="s">
        <v>7218</v>
      </c>
      <c r="S472" t="s">
        <v>7219</v>
      </c>
      <c r="T472">
        <v>7.6</v>
      </c>
      <c r="U472">
        <v>15519</v>
      </c>
      <c r="W472"/>
      <c r="X472"/>
      <c r="Y472">
        <v>4067</v>
      </c>
      <c r="Z472"/>
      <c r="AA472">
        <v>5405725</v>
      </c>
      <c r="AB472">
        <v>60</v>
      </c>
    </row>
    <row r="473" spans="1:28" x14ac:dyDescent="0.2">
      <c r="A473" t="s">
        <v>31692</v>
      </c>
      <c r="B473" t="s">
        <v>31693</v>
      </c>
      <c r="C473">
        <v>2016</v>
      </c>
      <c r="D473" t="s">
        <v>31595</v>
      </c>
      <c r="E473" t="s">
        <v>16512</v>
      </c>
      <c r="F473" t="s">
        <v>44044</v>
      </c>
      <c r="G473" t="s">
        <v>44042</v>
      </c>
      <c r="H473">
        <v>99</v>
      </c>
      <c r="I473" t="s">
        <v>31694</v>
      </c>
      <c r="J473" t="s">
        <v>26</v>
      </c>
      <c r="K473" t="s">
        <v>307</v>
      </c>
      <c r="M473" t="s">
        <v>28041</v>
      </c>
      <c r="N473" t="s">
        <v>31695</v>
      </c>
      <c r="O473" t="s">
        <v>31696</v>
      </c>
      <c r="P473" t="s">
        <v>24193</v>
      </c>
      <c r="Q473" t="s">
        <v>31697</v>
      </c>
      <c r="R473" t="s">
        <v>31698</v>
      </c>
      <c r="S473" t="s">
        <v>31699</v>
      </c>
      <c r="T473">
        <v>5.7</v>
      </c>
      <c r="U473">
        <v>14662</v>
      </c>
      <c r="V473" s="12">
        <f>W473*1.07834771485832</f>
        <v>23184475.869453881</v>
      </c>
      <c r="W473" s="3">
        <v>21500000</v>
      </c>
      <c r="X473" s="13">
        <f>Y473*1.07834771485832</f>
        <v>2458637.1032678289</v>
      </c>
      <c r="Y473" s="3">
        <v>2280004</v>
      </c>
      <c r="Z473" s="13">
        <f>AA473*1.07834771485832</f>
        <v>7351673.288216617</v>
      </c>
      <c r="AA473" s="3">
        <v>6817535</v>
      </c>
      <c r="AB473">
        <v>80</v>
      </c>
    </row>
    <row r="474" spans="1:28" hidden="1" x14ac:dyDescent="0.2">
      <c r="A474" t="s">
        <v>34035</v>
      </c>
      <c r="B474" t="s">
        <v>34036</v>
      </c>
      <c r="C474">
        <v>2014</v>
      </c>
      <c r="D474" t="s">
        <v>31124</v>
      </c>
      <c r="E474" t="s">
        <v>44041</v>
      </c>
      <c r="F474" t="s">
        <v>44032</v>
      </c>
      <c r="G474" t="s">
        <v>44049</v>
      </c>
      <c r="H474">
        <v>120</v>
      </c>
      <c r="I474" t="s">
        <v>34037</v>
      </c>
      <c r="J474" t="s">
        <v>26</v>
      </c>
      <c r="K474" t="s">
        <v>308</v>
      </c>
      <c r="M474" t="s">
        <v>29483</v>
      </c>
      <c r="N474" t="s">
        <v>34038</v>
      </c>
      <c r="O474" t="s">
        <v>34039</v>
      </c>
      <c r="P474" t="s">
        <v>10740</v>
      </c>
      <c r="Q474" t="s">
        <v>34040</v>
      </c>
      <c r="R474" t="s">
        <v>34041</v>
      </c>
      <c r="S474" t="s">
        <v>34042</v>
      </c>
      <c r="T474">
        <v>6.5</v>
      </c>
      <c r="U474">
        <v>20774</v>
      </c>
      <c r="V474" s="12">
        <f>W474*1.09324733035956</f>
        <v>18585204.616112519</v>
      </c>
      <c r="W474" s="3">
        <v>17000000</v>
      </c>
      <c r="X474" s="13">
        <f>Y474*1.09324733035956</f>
        <v>214049.08130575897</v>
      </c>
      <c r="Y474" s="3">
        <v>195792</v>
      </c>
      <c r="Z474" s="13">
        <f>AA474*1.09324733035956</f>
        <v>7390932.4675630461</v>
      </c>
      <c r="AA474" s="3">
        <v>6760531</v>
      </c>
      <c r="AB474">
        <v>54</v>
      </c>
    </row>
    <row r="475" spans="1:28" hidden="1" x14ac:dyDescent="0.2">
      <c r="A475" t="s">
        <v>7238</v>
      </c>
      <c r="B475" t="s">
        <v>7239</v>
      </c>
      <c r="C475">
        <v>2003</v>
      </c>
      <c r="D475" t="s">
        <v>6354</v>
      </c>
      <c r="E475" t="s">
        <v>176</v>
      </c>
      <c r="F475" t="s">
        <v>44045</v>
      </c>
      <c r="G475" t="s">
        <v>44042</v>
      </c>
      <c r="H475">
        <v>118</v>
      </c>
      <c r="I475" t="s">
        <v>7240</v>
      </c>
      <c r="J475" t="s">
        <v>26</v>
      </c>
      <c r="M475" t="s">
        <v>7241</v>
      </c>
      <c r="N475" t="s">
        <v>7242</v>
      </c>
      <c r="O475" t="s">
        <v>7243</v>
      </c>
      <c r="P475" t="s">
        <v>1348</v>
      </c>
      <c r="Q475" t="s">
        <v>7244</v>
      </c>
      <c r="R475" t="s">
        <v>7245</v>
      </c>
      <c r="S475" t="s">
        <v>7246</v>
      </c>
      <c r="T475">
        <v>5</v>
      </c>
      <c r="U475">
        <v>20760</v>
      </c>
      <c r="W475"/>
      <c r="X475"/>
      <c r="Y475">
        <v>21386011</v>
      </c>
      <c r="Z475"/>
      <c r="AA475">
        <v>29119434</v>
      </c>
      <c r="AB475">
        <v>265</v>
      </c>
    </row>
    <row r="476" spans="1:28" x14ac:dyDescent="0.2">
      <c r="A476" t="s">
        <v>17707</v>
      </c>
      <c r="B476" t="s">
        <v>17708</v>
      </c>
      <c r="C476">
        <v>2008</v>
      </c>
      <c r="D476" t="s">
        <v>13035</v>
      </c>
      <c r="E476" t="s">
        <v>1045</v>
      </c>
      <c r="H476">
        <v>94</v>
      </c>
      <c r="I476" t="s">
        <v>25</v>
      </c>
      <c r="J476" t="s">
        <v>26</v>
      </c>
      <c r="M476" t="s">
        <v>17709</v>
      </c>
      <c r="N476" t="s">
        <v>17710</v>
      </c>
      <c r="O476" t="s">
        <v>17711</v>
      </c>
      <c r="P476" t="s">
        <v>12416</v>
      </c>
      <c r="Q476" t="s">
        <v>17712</v>
      </c>
      <c r="R476" t="s">
        <v>17713</v>
      </c>
      <c r="S476" t="s">
        <v>17714</v>
      </c>
      <c r="T476">
        <v>4.5999999999999996</v>
      </c>
      <c r="U476">
        <v>12008</v>
      </c>
      <c r="V476" s="12">
        <f>W476*1.20207800169993</f>
        <v>8414546.0118995104</v>
      </c>
      <c r="W476" s="3">
        <v>7000000</v>
      </c>
      <c r="X476" s="13">
        <f>Y476*1.20207800169993</f>
        <v>5643318.6615885524</v>
      </c>
      <c r="Y476" s="3">
        <v>4694636</v>
      </c>
      <c r="Z476" s="13">
        <f>AA476*1.20207800169993</f>
        <v>7531599.2843248826</v>
      </c>
      <c r="AA476" s="3">
        <v>6265483</v>
      </c>
      <c r="AB476">
        <v>83</v>
      </c>
    </row>
    <row r="477" spans="1:28" hidden="1" x14ac:dyDescent="0.2">
      <c r="A477" t="s">
        <v>7252</v>
      </c>
      <c r="B477">
        <v>0.46805555599999998</v>
      </c>
      <c r="C477">
        <v>2003</v>
      </c>
      <c r="D477" t="s">
        <v>5660</v>
      </c>
      <c r="E477" t="s">
        <v>44041</v>
      </c>
      <c r="F477" t="s">
        <v>44032</v>
      </c>
      <c r="G477" t="s">
        <v>44045</v>
      </c>
      <c r="H477">
        <v>86</v>
      </c>
      <c r="I477" t="s">
        <v>433</v>
      </c>
      <c r="J477" t="s">
        <v>26</v>
      </c>
      <c r="M477" t="s">
        <v>7253</v>
      </c>
      <c r="N477" t="s">
        <v>7253</v>
      </c>
      <c r="O477" t="s">
        <v>7254</v>
      </c>
      <c r="P477" t="s">
        <v>7255</v>
      </c>
      <c r="Q477" t="s">
        <v>7256</v>
      </c>
      <c r="R477" t="s">
        <v>7257</v>
      </c>
      <c r="S477" t="s">
        <v>7258</v>
      </c>
      <c r="T477">
        <v>7.2</v>
      </c>
      <c r="U477">
        <v>44292</v>
      </c>
      <c r="W477">
        <v>6000000</v>
      </c>
      <c r="X477"/>
      <c r="Y477"/>
      <c r="Z477"/>
      <c r="AA477">
        <v>3810792</v>
      </c>
      <c r="AB477">
        <v>144</v>
      </c>
    </row>
    <row r="478" spans="1:28" x14ac:dyDescent="0.2">
      <c r="A478" t="s">
        <v>13628</v>
      </c>
      <c r="B478" t="s">
        <v>13629</v>
      </c>
      <c r="C478">
        <v>2006</v>
      </c>
      <c r="D478" s="1">
        <v>39116</v>
      </c>
      <c r="E478" t="s">
        <v>176</v>
      </c>
      <c r="F478" t="s">
        <v>44045</v>
      </c>
      <c r="G478" t="s">
        <v>44036</v>
      </c>
      <c r="H478">
        <v>105</v>
      </c>
      <c r="I478" t="s">
        <v>25</v>
      </c>
      <c r="J478" t="s">
        <v>26</v>
      </c>
      <c r="K478" t="s">
        <v>307</v>
      </c>
      <c r="L478" t="s">
        <v>75</v>
      </c>
      <c r="M478" t="s">
        <v>1187</v>
      </c>
      <c r="N478" t="s">
        <v>13630</v>
      </c>
      <c r="O478" t="s">
        <v>13631</v>
      </c>
      <c r="P478" t="s">
        <v>386</v>
      </c>
      <c r="Q478" t="s">
        <v>13632</v>
      </c>
      <c r="R478" t="s">
        <v>13633</v>
      </c>
      <c r="S478" t="s">
        <v>13634</v>
      </c>
      <c r="T478">
        <v>6</v>
      </c>
      <c r="U478">
        <v>23778</v>
      </c>
      <c r="V478" s="12">
        <f>W478*1.28378472222222</f>
        <v>41081111.111111045</v>
      </c>
      <c r="W478" s="3">
        <v>32000000</v>
      </c>
      <c r="X478" s="13">
        <f>Y478*1.28378472222222</f>
        <v>1680083.9308333306</v>
      </c>
      <c r="Y478" s="3">
        <v>1308696</v>
      </c>
      <c r="Z478" s="13">
        <f>AA478*1.28378472222222</f>
        <v>7593468.5237499876</v>
      </c>
      <c r="AA478" s="3">
        <v>5914908</v>
      </c>
      <c r="AB478">
        <v>180</v>
      </c>
    </row>
    <row r="479" spans="1:28" hidden="1" x14ac:dyDescent="0.2">
      <c r="A479" t="s">
        <v>7266</v>
      </c>
      <c r="B479" t="s">
        <v>7267</v>
      </c>
      <c r="C479">
        <v>2004</v>
      </c>
      <c r="D479" t="s">
        <v>6454</v>
      </c>
      <c r="E479" t="s">
        <v>176</v>
      </c>
      <c r="F479" t="s">
        <v>44045</v>
      </c>
      <c r="G479" t="s">
        <v>44042</v>
      </c>
      <c r="H479">
        <v>95</v>
      </c>
      <c r="I479" t="s">
        <v>7268</v>
      </c>
      <c r="J479" t="s">
        <v>26</v>
      </c>
      <c r="M479" t="s">
        <v>7269</v>
      </c>
      <c r="N479" t="s">
        <v>7270</v>
      </c>
      <c r="O479" t="s">
        <v>7271</v>
      </c>
      <c r="P479" t="s">
        <v>507</v>
      </c>
      <c r="Q479" t="s">
        <v>7272</v>
      </c>
      <c r="R479" t="s">
        <v>7273</v>
      </c>
      <c r="S479" t="s">
        <v>7274</v>
      </c>
      <c r="T479">
        <v>5.8</v>
      </c>
      <c r="U479">
        <v>13148</v>
      </c>
      <c r="W479"/>
      <c r="X479"/>
      <c r="Y479">
        <v>5763875</v>
      </c>
      <c r="Z479"/>
      <c r="AA479">
        <v>12520799</v>
      </c>
      <c r="AB479">
        <v>147</v>
      </c>
    </row>
    <row r="480" spans="1:28" hidden="1" x14ac:dyDescent="0.2">
      <c r="A480" t="s">
        <v>36553</v>
      </c>
      <c r="B480" t="s">
        <v>36554</v>
      </c>
      <c r="C480">
        <v>2014</v>
      </c>
      <c r="D480" t="s">
        <v>9981</v>
      </c>
      <c r="E480" t="s">
        <v>1045</v>
      </c>
      <c r="F480" t="s">
        <v>44046</v>
      </c>
      <c r="H480">
        <v>86</v>
      </c>
      <c r="I480" t="s">
        <v>15861</v>
      </c>
      <c r="J480" t="s">
        <v>26</v>
      </c>
      <c r="K480" t="s">
        <v>307</v>
      </c>
      <c r="L480" t="s">
        <v>308</v>
      </c>
      <c r="M480" t="s">
        <v>36555</v>
      </c>
      <c r="N480" t="s">
        <v>36555</v>
      </c>
      <c r="O480" t="s">
        <v>36556</v>
      </c>
      <c r="P480" t="s">
        <v>36557</v>
      </c>
      <c r="Q480" t="s">
        <v>36555</v>
      </c>
      <c r="R480" t="s">
        <v>36558</v>
      </c>
      <c r="S480" t="s">
        <v>36559</v>
      </c>
      <c r="T480">
        <v>7.7</v>
      </c>
      <c r="U480">
        <v>150662</v>
      </c>
      <c r="V480" s="12">
        <f>W480*1.09324733035956</f>
        <v>1749195.728575296</v>
      </c>
      <c r="W480" s="3">
        <v>1600000</v>
      </c>
      <c r="X480" s="13">
        <f>Y480*1.09324733035956</f>
        <v>3792719.8764193142</v>
      </c>
      <c r="Y480" s="3">
        <v>3469224</v>
      </c>
      <c r="Z480" s="13">
        <f>AA480*1.09324733035956</f>
        <v>7594579.300520434</v>
      </c>
      <c r="AA480" s="3">
        <v>6946808</v>
      </c>
      <c r="AB480">
        <v>346</v>
      </c>
    </row>
    <row r="481" spans="1:28" x14ac:dyDescent="0.2">
      <c r="A481" t="s">
        <v>14747</v>
      </c>
      <c r="B481" t="s">
        <v>14748</v>
      </c>
      <c r="C481">
        <v>2006</v>
      </c>
      <c r="D481" t="s">
        <v>14749</v>
      </c>
      <c r="E481" t="s">
        <v>1045</v>
      </c>
      <c r="H481">
        <v>86</v>
      </c>
      <c r="I481" t="s">
        <v>25</v>
      </c>
      <c r="J481" t="s">
        <v>26</v>
      </c>
      <c r="K481" t="s">
        <v>27</v>
      </c>
      <c r="M481" t="s">
        <v>2265</v>
      </c>
      <c r="N481" t="s">
        <v>2266</v>
      </c>
      <c r="O481" t="s">
        <v>14750</v>
      </c>
      <c r="P481" t="s">
        <v>14751</v>
      </c>
      <c r="Q481" t="s">
        <v>14752</v>
      </c>
      <c r="R481" t="s">
        <v>14753</v>
      </c>
      <c r="S481" t="s">
        <v>14754</v>
      </c>
      <c r="T481">
        <v>6.3</v>
      </c>
      <c r="U481">
        <v>13745</v>
      </c>
      <c r="V481" s="12">
        <f>W481*1.28378472222222</f>
        <v>15405416.66666664</v>
      </c>
      <c r="W481" s="3">
        <v>12000000</v>
      </c>
      <c r="X481" s="13">
        <f>Y481*1.28378472222222</f>
        <v>7124906.35690971</v>
      </c>
      <c r="Y481" s="3">
        <v>5549923</v>
      </c>
      <c r="Z481" s="13">
        <f>AA481*1.28378472222222</f>
        <v>7607242.2500347095</v>
      </c>
      <c r="AA481" s="3">
        <v>5925637</v>
      </c>
      <c r="AB481">
        <v>158</v>
      </c>
    </row>
    <row r="482" spans="1:28" hidden="1" x14ac:dyDescent="0.2">
      <c r="A482" t="s">
        <v>7289</v>
      </c>
      <c r="B482" t="s">
        <v>7290</v>
      </c>
      <c r="C482">
        <v>2004</v>
      </c>
      <c r="D482" t="s">
        <v>7291</v>
      </c>
      <c r="E482" t="s">
        <v>1045</v>
      </c>
      <c r="F482" t="s">
        <v>44032</v>
      </c>
      <c r="G482" t="s">
        <v>44034</v>
      </c>
      <c r="H482">
        <v>92</v>
      </c>
      <c r="I482" t="s">
        <v>229</v>
      </c>
      <c r="J482" t="s">
        <v>26</v>
      </c>
      <c r="M482" t="s">
        <v>4074</v>
      </c>
      <c r="N482" t="s">
        <v>7292</v>
      </c>
      <c r="O482" t="s">
        <v>7293</v>
      </c>
      <c r="P482" t="s">
        <v>7294</v>
      </c>
      <c r="Q482" t="s">
        <v>7294</v>
      </c>
      <c r="R482" t="s">
        <v>7295</v>
      </c>
      <c r="S482" t="s">
        <v>7296</v>
      </c>
      <c r="T482">
        <v>7.2</v>
      </c>
      <c r="U482">
        <v>31093</v>
      </c>
      <c r="W482"/>
      <c r="X482"/>
      <c r="Y482"/>
      <c r="Z482"/>
      <c r="AA482"/>
      <c r="AB482">
        <v>151</v>
      </c>
    </row>
    <row r="483" spans="1:28" hidden="1" x14ac:dyDescent="0.2">
      <c r="A483" t="s">
        <v>31907</v>
      </c>
      <c r="B483" t="s">
        <v>31908</v>
      </c>
      <c r="C483">
        <v>2012</v>
      </c>
      <c r="D483" t="s">
        <v>31909</v>
      </c>
      <c r="E483" t="s">
        <v>176</v>
      </c>
      <c r="F483" t="s">
        <v>44036</v>
      </c>
      <c r="H483">
        <v>198</v>
      </c>
      <c r="I483" t="s">
        <v>943</v>
      </c>
      <c r="J483" t="s">
        <v>944</v>
      </c>
      <c r="M483" t="s">
        <v>12006</v>
      </c>
      <c r="N483" t="s">
        <v>2150</v>
      </c>
      <c r="O483" t="s">
        <v>31910</v>
      </c>
      <c r="P483" t="s">
        <v>2764</v>
      </c>
      <c r="Q483" t="s">
        <v>31911</v>
      </c>
      <c r="R483" t="s">
        <v>31912</v>
      </c>
      <c r="S483" t="s">
        <v>31913</v>
      </c>
      <c r="T483">
        <v>6.7</v>
      </c>
      <c r="U483">
        <v>50437</v>
      </c>
      <c r="V483" s="12">
        <f>W483*1.12725506764114</f>
        <v>8136076.1762066912</v>
      </c>
      <c r="W483" s="3">
        <v>7217600</v>
      </c>
      <c r="X483" s="13">
        <f>Y483*1.12725506764114</f>
        <v>3435353.7815840119</v>
      </c>
      <c r="Y483" s="3">
        <v>3047539</v>
      </c>
      <c r="Z483" s="13">
        <f>AA483*1.12725506764114</f>
        <v>7663032.6051116278</v>
      </c>
      <c r="AA483" s="3">
        <v>6797958</v>
      </c>
      <c r="AB483">
        <v>297</v>
      </c>
    </row>
    <row r="484" spans="1:28" x14ac:dyDescent="0.2">
      <c r="A484" t="s">
        <v>28351</v>
      </c>
      <c r="B484" t="s">
        <v>28352</v>
      </c>
      <c r="C484">
        <v>2013</v>
      </c>
      <c r="D484" t="s">
        <v>22106</v>
      </c>
      <c r="E484" t="s">
        <v>1045</v>
      </c>
      <c r="F484" t="s">
        <v>44032</v>
      </c>
      <c r="G484" t="s">
        <v>44036</v>
      </c>
      <c r="H484">
        <v>95</v>
      </c>
      <c r="I484" t="s">
        <v>25</v>
      </c>
      <c r="J484" t="s">
        <v>26</v>
      </c>
      <c r="M484" t="s">
        <v>28353</v>
      </c>
      <c r="N484" t="s">
        <v>17599</v>
      </c>
      <c r="O484" t="s">
        <v>28354</v>
      </c>
      <c r="P484" t="s">
        <v>25495</v>
      </c>
      <c r="Q484" t="s">
        <v>28355</v>
      </c>
      <c r="R484" t="s">
        <v>28356</v>
      </c>
      <c r="S484" t="s">
        <v>28357</v>
      </c>
      <c r="T484">
        <v>7.1</v>
      </c>
      <c r="U484">
        <v>142070</v>
      </c>
      <c r="V484" s="12">
        <f>W484*1.11098185502045</f>
        <v>2777454.6375511251</v>
      </c>
      <c r="W484" s="3">
        <v>2500000</v>
      </c>
      <c r="X484" s="13">
        <f>Y484*1.11098185502045</f>
        <v>7615348.4442235818</v>
      </c>
      <c r="Y484" s="3">
        <v>6854611</v>
      </c>
      <c r="Z484" s="13">
        <f>AA484*1.11098185502045</f>
        <v>7686429.0633077901</v>
      </c>
      <c r="AA484" s="3">
        <v>6918591</v>
      </c>
      <c r="AB484">
        <v>226</v>
      </c>
    </row>
    <row r="485" spans="1:28" x14ac:dyDescent="0.2">
      <c r="A485" t="s">
        <v>35</v>
      </c>
      <c r="B485" t="s">
        <v>36</v>
      </c>
      <c r="C485">
        <v>2001</v>
      </c>
      <c r="D485" t="s">
        <v>37</v>
      </c>
      <c r="E485" t="s">
        <v>176</v>
      </c>
      <c r="F485" t="s">
        <v>44057</v>
      </c>
      <c r="G485" t="s">
        <v>44036</v>
      </c>
      <c r="H485">
        <v>104</v>
      </c>
      <c r="I485" t="s">
        <v>25</v>
      </c>
      <c r="J485" t="s">
        <v>26</v>
      </c>
      <c r="M485" t="s">
        <v>39</v>
      </c>
      <c r="N485" t="s">
        <v>40</v>
      </c>
      <c r="O485" t="s">
        <v>41</v>
      </c>
      <c r="P485" t="s">
        <v>42</v>
      </c>
      <c r="Q485" t="s">
        <v>43</v>
      </c>
      <c r="R485" t="s">
        <v>44</v>
      </c>
      <c r="S485" t="s">
        <v>45</v>
      </c>
      <c r="T485">
        <v>2.2000000000000002</v>
      </c>
      <c r="U485">
        <v>21298</v>
      </c>
      <c r="V485" s="12">
        <f>W485*1.46138339920949</f>
        <v>32150434.782608781</v>
      </c>
      <c r="W485" s="3">
        <v>22000000</v>
      </c>
      <c r="X485" s="13">
        <f>Y485*1.46138339920949</f>
        <v>6246547.4312648382</v>
      </c>
      <c r="Y485" s="3">
        <v>4274407</v>
      </c>
      <c r="Z485" s="13">
        <f>AA485*1.46138339920949</f>
        <v>7703925.1785770953</v>
      </c>
      <c r="AA485" s="3">
        <v>5271666</v>
      </c>
      <c r="AB485">
        <v>319</v>
      </c>
    </row>
    <row r="486" spans="1:28" x14ac:dyDescent="0.2">
      <c r="A486" t="s">
        <v>16909</v>
      </c>
      <c r="B486" t="s">
        <v>16910</v>
      </c>
      <c r="C486">
        <v>2010</v>
      </c>
      <c r="D486" s="1">
        <v>40400</v>
      </c>
      <c r="E486" t="s">
        <v>1045</v>
      </c>
      <c r="F486" t="s">
        <v>44032</v>
      </c>
      <c r="G486" t="s">
        <v>44036</v>
      </c>
      <c r="H486">
        <v>101</v>
      </c>
      <c r="I486" t="s">
        <v>25</v>
      </c>
      <c r="J486" t="s">
        <v>26</v>
      </c>
      <c r="M486" t="s">
        <v>16911</v>
      </c>
      <c r="N486" t="s">
        <v>16911</v>
      </c>
      <c r="O486" t="s">
        <v>16912</v>
      </c>
      <c r="P486" t="s">
        <v>16913</v>
      </c>
      <c r="Q486" t="s">
        <v>16914</v>
      </c>
      <c r="R486" t="s">
        <v>16915</v>
      </c>
      <c r="S486" t="s">
        <v>16916</v>
      </c>
      <c r="T486">
        <v>7.1</v>
      </c>
      <c r="U486">
        <v>132502</v>
      </c>
      <c r="V486" s="12">
        <f>W486*1.18690152988223</f>
        <v>9495212.2390578408</v>
      </c>
      <c r="W486" s="3">
        <v>8000000</v>
      </c>
      <c r="X486" s="13">
        <f>Y486*1.18690152988223</f>
        <v>7552999.8088013958</v>
      </c>
      <c r="Y486" s="3">
        <v>6363628</v>
      </c>
      <c r="Z486" s="13">
        <f>AA486*1.18690152988223</f>
        <v>7704462.6868327269</v>
      </c>
      <c r="AA486" s="3">
        <v>6491240</v>
      </c>
      <c r="AB486">
        <v>190</v>
      </c>
    </row>
    <row r="487" spans="1:28" x14ac:dyDescent="0.2">
      <c r="A487" t="s">
        <v>2717</v>
      </c>
      <c r="B487" t="s">
        <v>2718</v>
      </c>
      <c r="C487">
        <v>2002</v>
      </c>
      <c r="D487" s="1">
        <v>37932</v>
      </c>
      <c r="E487" t="s">
        <v>16512</v>
      </c>
      <c r="F487" t="s">
        <v>44032</v>
      </c>
      <c r="G487" t="s">
        <v>44033</v>
      </c>
      <c r="H487">
        <v>107</v>
      </c>
      <c r="I487" t="s">
        <v>25</v>
      </c>
      <c r="J487" t="s">
        <v>26</v>
      </c>
      <c r="M487" t="s">
        <v>2719</v>
      </c>
      <c r="N487" t="s">
        <v>2719</v>
      </c>
      <c r="O487" t="s">
        <v>2720</v>
      </c>
      <c r="P487" t="s">
        <v>437</v>
      </c>
      <c r="Q487" t="s">
        <v>2721</v>
      </c>
      <c r="R487" t="s">
        <v>2722</v>
      </c>
      <c r="S487" t="s">
        <v>2723</v>
      </c>
      <c r="T487">
        <v>7.4</v>
      </c>
      <c r="U487">
        <v>308150</v>
      </c>
      <c r="V487" s="12">
        <f>W487*1.43863813229572</f>
        <v>28772762.645914402</v>
      </c>
      <c r="W487" s="3">
        <v>20000000</v>
      </c>
      <c r="X487" s="13">
        <f>Y487*1.43863813229572</f>
        <v>1731823.9518287941</v>
      </c>
      <c r="Y487" s="3">
        <v>1203794</v>
      </c>
      <c r="Z487" s="13">
        <f>AA487*1.43863813229572</f>
        <v>7722921.6786381332</v>
      </c>
      <c r="AA487" s="3">
        <v>5368217</v>
      </c>
      <c r="AB487">
        <v>1228</v>
      </c>
    </row>
    <row r="488" spans="1:28" x14ac:dyDescent="0.2">
      <c r="A488" t="s">
        <v>21310</v>
      </c>
      <c r="B488" t="s">
        <v>21311</v>
      </c>
      <c r="C488">
        <v>2009</v>
      </c>
      <c r="D488" s="1">
        <v>40428</v>
      </c>
      <c r="E488" t="s">
        <v>1045</v>
      </c>
      <c r="F488" t="s">
        <v>44036</v>
      </c>
      <c r="H488">
        <v>88</v>
      </c>
      <c r="I488" t="s">
        <v>25</v>
      </c>
      <c r="J488" t="s">
        <v>26</v>
      </c>
      <c r="M488" t="s">
        <v>21312</v>
      </c>
      <c r="N488" t="s">
        <v>21313</v>
      </c>
      <c r="O488" t="s">
        <v>21314</v>
      </c>
      <c r="P488" t="s">
        <v>5054</v>
      </c>
      <c r="Q488" t="s">
        <v>21315</v>
      </c>
      <c r="R488" t="s">
        <v>21316</v>
      </c>
      <c r="S488" t="s">
        <v>21317</v>
      </c>
      <c r="T488">
        <v>5.3</v>
      </c>
      <c r="U488">
        <v>13567</v>
      </c>
      <c r="V488" s="12">
        <f>W488*1.20636999678377</f>
        <v>18095549.951756548</v>
      </c>
      <c r="W488" s="3">
        <v>15000000</v>
      </c>
      <c r="X488" s="13">
        <f>Y488*1.20636999678377</f>
        <v>7696663.5005103918</v>
      </c>
      <c r="Y488" s="3">
        <v>6380019</v>
      </c>
      <c r="Z488" s="13">
        <f>AA488*1.20636999678377</f>
        <v>7738536.6030987557</v>
      </c>
      <c r="AA488" s="3">
        <v>6414729</v>
      </c>
      <c r="AB488">
        <v>59</v>
      </c>
    </row>
    <row r="489" spans="1:28" hidden="1" x14ac:dyDescent="0.2">
      <c r="A489" t="s">
        <v>3087</v>
      </c>
      <c r="B489" t="s">
        <v>3088</v>
      </c>
      <c r="C489">
        <v>2001</v>
      </c>
      <c r="D489" t="s">
        <v>2310</v>
      </c>
      <c r="E489" t="s">
        <v>176</v>
      </c>
      <c r="F489" t="s">
        <v>44036</v>
      </c>
      <c r="G489" t="s">
        <v>44042</v>
      </c>
      <c r="H489">
        <v>121</v>
      </c>
      <c r="I489" t="s">
        <v>3089</v>
      </c>
      <c r="J489" t="s">
        <v>26</v>
      </c>
      <c r="M489" t="s">
        <v>3090</v>
      </c>
      <c r="N489" t="s">
        <v>3091</v>
      </c>
      <c r="O489" t="s">
        <v>3092</v>
      </c>
      <c r="P489" t="s">
        <v>2304</v>
      </c>
      <c r="Q489" t="s">
        <v>3093</v>
      </c>
      <c r="R489" t="s">
        <v>3094</v>
      </c>
      <c r="S489" t="s">
        <v>3095</v>
      </c>
      <c r="T489">
        <v>6.4</v>
      </c>
      <c r="U489">
        <v>10509</v>
      </c>
      <c r="V489" s="12">
        <f>W489*1.46138339920949</f>
        <v>29227667.984189801</v>
      </c>
      <c r="W489" s="3">
        <v>20000000</v>
      </c>
      <c r="X489" s="13">
        <f>Y489*1.46138339920949</f>
        <v>1083460.8838735207</v>
      </c>
      <c r="Y489" s="3">
        <v>741394</v>
      </c>
      <c r="Z489" s="13">
        <f>AA489*1.46138339920949</f>
        <v>7779103.1247826293</v>
      </c>
      <c r="AA489" s="3">
        <v>5323109</v>
      </c>
      <c r="AB489">
        <v>135</v>
      </c>
    </row>
    <row r="490" spans="1:28" x14ac:dyDescent="0.2">
      <c r="A490" t="s">
        <v>38708</v>
      </c>
      <c r="B490" t="s">
        <v>38709</v>
      </c>
      <c r="C490">
        <v>2016</v>
      </c>
      <c r="D490" t="s">
        <v>38710</v>
      </c>
      <c r="E490" t="s">
        <v>1045</v>
      </c>
      <c r="F490" t="s">
        <v>44032</v>
      </c>
      <c r="H490">
        <v>119</v>
      </c>
      <c r="I490" t="s">
        <v>25</v>
      </c>
      <c r="J490" t="s">
        <v>26</v>
      </c>
      <c r="M490" t="s">
        <v>6712</v>
      </c>
      <c r="N490" t="s">
        <v>6712</v>
      </c>
      <c r="O490" t="s">
        <v>38711</v>
      </c>
      <c r="P490" t="s">
        <v>12990</v>
      </c>
      <c r="Q490" t="s">
        <v>38712</v>
      </c>
      <c r="R490" t="s">
        <v>38713</v>
      </c>
      <c r="S490" t="s">
        <v>38714</v>
      </c>
      <c r="T490">
        <v>7.3</v>
      </c>
      <c r="U490">
        <v>38690</v>
      </c>
      <c r="V490" s="12">
        <f>W490*1.07834771485832</f>
        <v>7548434.0040082401</v>
      </c>
      <c r="W490" s="3">
        <v>7000000</v>
      </c>
      <c r="X490" s="13">
        <f>Y490*1.07834771485832</f>
        <v>6108585.3146116761</v>
      </c>
      <c r="Y490" s="3">
        <v>5664764</v>
      </c>
      <c r="Z490" s="13">
        <f>AA490*1.07834771485832</f>
        <v>7780069.5632460965</v>
      </c>
      <c r="AA490" s="3">
        <v>7214806</v>
      </c>
      <c r="AB490">
        <v>112</v>
      </c>
    </row>
    <row r="491" spans="1:28" x14ac:dyDescent="0.2">
      <c r="A491" t="s">
        <v>38544</v>
      </c>
      <c r="B491" t="s">
        <v>38545</v>
      </c>
      <c r="C491">
        <v>2015</v>
      </c>
      <c r="D491" t="s">
        <v>33952</v>
      </c>
      <c r="E491" t="s">
        <v>1045</v>
      </c>
      <c r="F491" t="s">
        <v>44032</v>
      </c>
      <c r="H491">
        <v>79</v>
      </c>
      <c r="I491" t="s">
        <v>25</v>
      </c>
      <c r="J491" t="s">
        <v>26</v>
      </c>
      <c r="M491" t="s">
        <v>10118</v>
      </c>
      <c r="N491" t="s">
        <v>10118</v>
      </c>
      <c r="O491" t="s">
        <v>38546</v>
      </c>
      <c r="P491" t="s">
        <v>38547</v>
      </c>
      <c r="Q491" t="s">
        <v>38548</v>
      </c>
      <c r="R491" t="s">
        <v>38549</v>
      </c>
      <c r="S491" t="s">
        <v>38550</v>
      </c>
      <c r="T491">
        <v>6.7</v>
      </c>
      <c r="U491">
        <v>14428</v>
      </c>
      <c r="V491" s="12">
        <f>W491*1.09195121025074</f>
        <v>655170.72615044401</v>
      </c>
      <c r="W491" s="3">
        <v>600000</v>
      </c>
      <c r="X491" s="13">
        <f>Y491*1.09195121025074</f>
        <v>7622391.6299843369</v>
      </c>
      <c r="Y491" s="3">
        <v>6980524</v>
      </c>
      <c r="Z491" s="13">
        <f>AA491*1.09195121025074</f>
        <v>7867588.1822949303</v>
      </c>
      <c r="AA491" s="3">
        <v>7205073</v>
      </c>
      <c r="AB491">
        <v>78</v>
      </c>
    </row>
    <row r="492" spans="1:28" x14ac:dyDescent="0.2">
      <c r="A492" t="s">
        <v>4547</v>
      </c>
      <c r="B492" t="s">
        <v>4548</v>
      </c>
      <c r="C492">
        <v>2002</v>
      </c>
      <c r="D492" t="s">
        <v>4549</v>
      </c>
      <c r="E492" t="s">
        <v>44041</v>
      </c>
      <c r="F492" t="s">
        <v>44032</v>
      </c>
      <c r="H492">
        <v>100</v>
      </c>
      <c r="I492" t="s">
        <v>97</v>
      </c>
      <c r="J492" t="s">
        <v>26</v>
      </c>
      <c r="M492" t="s">
        <v>4550</v>
      </c>
      <c r="N492" t="s">
        <v>4551</v>
      </c>
      <c r="O492" t="s">
        <v>4552</v>
      </c>
      <c r="P492" t="s">
        <v>3826</v>
      </c>
      <c r="Q492" t="s">
        <v>4553</v>
      </c>
      <c r="R492" t="s">
        <v>4554</v>
      </c>
      <c r="S492" t="s">
        <v>4555</v>
      </c>
      <c r="T492">
        <v>5.5</v>
      </c>
      <c r="U492">
        <v>10918</v>
      </c>
      <c r="V492" s="12">
        <f>W492*1.43863813229572</f>
        <v>31650038.910505839</v>
      </c>
      <c r="W492" s="3">
        <v>22000000</v>
      </c>
      <c r="X492" s="13">
        <f>Y492*1.43863813229572</f>
        <v>182409.24470817123</v>
      </c>
      <c r="Y492" s="3">
        <v>126793</v>
      </c>
      <c r="Z492" s="13">
        <f>AA492*1.43863813229572</f>
        <v>7889925.9862256823</v>
      </c>
      <c r="AA492" s="3">
        <v>5484302</v>
      </c>
      <c r="AB492">
        <v>81</v>
      </c>
    </row>
    <row r="493" spans="1:28" x14ac:dyDescent="0.2">
      <c r="A493" t="s">
        <v>12741</v>
      </c>
      <c r="B493" t="s">
        <v>12742</v>
      </c>
      <c r="C493">
        <v>2005</v>
      </c>
      <c r="D493" s="1">
        <v>39300</v>
      </c>
      <c r="E493" t="s">
        <v>16512</v>
      </c>
      <c r="F493" t="s">
        <v>44044</v>
      </c>
      <c r="G493" t="s">
        <v>44032</v>
      </c>
      <c r="H493">
        <v>116</v>
      </c>
      <c r="I493" t="s">
        <v>25</v>
      </c>
      <c r="J493" t="s">
        <v>26</v>
      </c>
      <c r="K493" t="s">
        <v>308</v>
      </c>
      <c r="L493" t="s">
        <v>3179</v>
      </c>
      <c r="M493" t="s">
        <v>414</v>
      </c>
      <c r="N493" t="s">
        <v>414</v>
      </c>
      <c r="O493" t="s">
        <v>12743</v>
      </c>
      <c r="P493" t="s">
        <v>437</v>
      </c>
      <c r="Q493" t="s">
        <v>12744</v>
      </c>
      <c r="R493" t="s">
        <v>12745</v>
      </c>
      <c r="S493" t="s">
        <v>12746</v>
      </c>
      <c r="T493">
        <v>6.9</v>
      </c>
      <c r="U493">
        <v>62419</v>
      </c>
      <c r="V493" s="12">
        <f>W493*1.32519713261649</f>
        <v>2650394.2652329798</v>
      </c>
      <c r="W493" s="3">
        <v>2000000</v>
      </c>
      <c r="X493" s="13">
        <f>Y493*1.32519713261649</f>
        <v>4423416.5900716931</v>
      </c>
      <c r="Y493" s="3">
        <v>3337931</v>
      </c>
      <c r="Z493" s="13">
        <f>AA493*1.32519713261649</f>
        <v>7911039.924157721</v>
      </c>
      <c r="AA493" s="3">
        <v>5969708</v>
      </c>
      <c r="AB493">
        <v>241</v>
      </c>
    </row>
    <row r="494" spans="1:28" hidden="1" x14ac:dyDescent="0.2">
      <c r="A494" t="s">
        <v>25609</v>
      </c>
      <c r="B494" t="s">
        <v>25610</v>
      </c>
      <c r="C494">
        <v>2012</v>
      </c>
      <c r="D494" t="s">
        <v>25171</v>
      </c>
      <c r="E494" t="s">
        <v>44041</v>
      </c>
      <c r="F494" t="s">
        <v>44032</v>
      </c>
      <c r="G494" t="s">
        <v>44034</v>
      </c>
      <c r="H494">
        <v>109</v>
      </c>
      <c r="I494" t="s">
        <v>25611</v>
      </c>
      <c r="J494" t="s">
        <v>26</v>
      </c>
      <c r="M494" t="s">
        <v>4762</v>
      </c>
      <c r="N494" t="s">
        <v>25612</v>
      </c>
      <c r="O494" t="s">
        <v>25613</v>
      </c>
      <c r="P494" t="s">
        <v>25165</v>
      </c>
      <c r="Q494" t="s">
        <v>25614</v>
      </c>
      <c r="R494" t="s">
        <v>25615</v>
      </c>
      <c r="S494" t="s">
        <v>25616</v>
      </c>
      <c r="T494">
        <v>5.0999999999999996</v>
      </c>
      <c r="U494">
        <v>43949</v>
      </c>
      <c r="V494" s="12">
        <f>W494*1.12725506764114</f>
        <v>23108728.886643369</v>
      </c>
      <c r="W494" s="3">
        <v>20500000</v>
      </c>
      <c r="X494" s="13">
        <f>Y494*1.12725506764114</f>
        <v>860722.37042779825</v>
      </c>
      <c r="Y494" s="3">
        <v>763556</v>
      </c>
      <c r="Z494" s="13">
        <f>AA494*1.12725506764114</f>
        <v>7923582.9596809987</v>
      </c>
      <c r="AA494" s="3">
        <v>7029095</v>
      </c>
      <c r="AB494">
        <v>222</v>
      </c>
    </row>
    <row r="495" spans="1:28" hidden="1" x14ac:dyDescent="0.2">
      <c r="A495" t="s">
        <v>14122</v>
      </c>
      <c r="B495" t="s">
        <v>14123</v>
      </c>
      <c r="C495">
        <v>2014</v>
      </c>
      <c r="D495" t="s">
        <v>14124</v>
      </c>
      <c r="E495" t="s">
        <v>1045</v>
      </c>
      <c r="F495" t="s">
        <v>44032</v>
      </c>
      <c r="H495">
        <v>96</v>
      </c>
      <c r="I495" t="s">
        <v>3522</v>
      </c>
      <c r="J495" t="s">
        <v>26</v>
      </c>
      <c r="M495" t="s">
        <v>14125</v>
      </c>
      <c r="N495" t="s">
        <v>14126</v>
      </c>
      <c r="O495" t="s">
        <v>14127</v>
      </c>
      <c r="P495" t="s">
        <v>2686</v>
      </c>
      <c r="Q495" t="s">
        <v>14128</v>
      </c>
      <c r="R495" t="s">
        <v>14129</v>
      </c>
      <c r="S495" t="s">
        <v>14130</v>
      </c>
      <c r="T495">
        <v>6.4</v>
      </c>
      <c r="U495">
        <v>30606</v>
      </c>
      <c r="V495" s="12">
        <f>W495*1.09324733035956</f>
        <v>13118967.96431472</v>
      </c>
      <c r="W495" s="3">
        <v>12000000</v>
      </c>
      <c r="X495" s="13">
        <f>Y495*1.09324733035956</f>
        <v>14591.572118309048</v>
      </c>
      <c r="Y495" s="3">
        <v>13347</v>
      </c>
      <c r="Z495" s="13">
        <f>AA495*1.09324733035956</f>
        <v>7934725.7154045254</v>
      </c>
      <c r="AA495" s="3">
        <v>7257942</v>
      </c>
      <c r="AB495">
        <v>73</v>
      </c>
    </row>
    <row r="496" spans="1:28" x14ac:dyDescent="0.2">
      <c r="A496" t="s">
        <v>12284</v>
      </c>
      <c r="B496" t="s">
        <v>12285</v>
      </c>
      <c r="C496">
        <v>2006</v>
      </c>
      <c r="D496" t="s">
        <v>12286</v>
      </c>
      <c r="E496" t="s">
        <v>44035</v>
      </c>
      <c r="F496" t="s">
        <v>44032</v>
      </c>
      <c r="G496" t="s">
        <v>44057</v>
      </c>
      <c r="H496">
        <v>104</v>
      </c>
      <c r="I496" t="s">
        <v>11456</v>
      </c>
      <c r="J496" t="s">
        <v>26</v>
      </c>
      <c r="M496" t="s">
        <v>12287</v>
      </c>
      <c r="N496" t="s">
        <v>12288</v>
      </c>
      <c r="O496" t="s">
        <v>12289</v>
      </c>
      <c r="P496" t="s">
        <v>12236</v>
      </c>
      <c r="Q496" t="s">
        <v>12290</v>
      </c>
      <c r="R496" t="s">
        <v>12291</v>
      </c>
      <c r="S496" t="s">
        <v>10561</v>
      </c>
      <c r="T496">
        <v>6.8</v>
      </c>
      <c r="U496">
        <v>12853</v>
      </c>
      <c r="V496" s="12">
        <f>W496*1.28378472222222</f>
        <v>14121631.94444442</v>
      </c>
      <c r="W496" s="3">
        <v>11000000</v>
      </c>
      <c r="X496" s="13">
        <f>Y496*1.28378472222222</f>
        <v>493010.56309027696</v>
      </c>
      <c r="Y496" s="3">
        <v>384029</v>
      </c>
      <c r="Z496" s="13">
        <f>AA496*1.28378472222222</f>
        <v>7948868.9186805421</v>
      </c>
      <c r="AA496" s="3">
        <v>6191746</v>
      </c>
      <c r="AB496">
        <v>97</v>
      </c>
    </row>
    <row r="497" spans="1:28" hidden="1" x14ac:dyDescent="0.2">
      <c r="A497" t="s">
        <v>23378</v>
      </c>
      <c r="B497" t="s">
        <v>23379</v>
      </c>
      <c r="C497">
        <v>2011</v>
      </c>
      <c r="D497" t="s">
        <v>23380</v>
      </c>
      <c r="E497" t="s">
        <v>16512</v>
      </c>
      <c r="F497" t="s">
        <v>44044</v>
      </c>
      <c r="G497" t="s">
        <v>44042</v>
      </c>
      <c r="H497">
        <v>148</v>
      </c>
      <c r="I497" t="s">
        <v>23381</v>
      </c>
      <c r="J497" t="s">
        <v>944</v>
      </c>
      <c r="K497" t="s">
        <v>26</v>
      </c>
      <c r="L497" t="s">
        <v>307</v>
      </c>
      <c r="M497" t="s">
        <v>5464</v>
      </c>
      <c r="N497" t="s">
        <v>23382</v>
      </c>
      <c r="O497" t="s">
        <v>23383</v>
      </c>
      <c r="P497" t="s">
        <v>2764</v>
      </c>
      <c r="Q497" t="s">
        <v>14240</v>
      </c>
      <c r="R497" t="s">
        <v>23384</v>
      </c>
      <c r="S497" t="s">
        <v>23385</v>
      </c>
      <c r="T497">
        <v>7.1</v>
      </c>
      <c r="U497">
        <v>48609</v>
      </c>
      <c r="V497" s="12">
        <f>W497*1.1505830469594</f>
        <v>19214736.884221982</v>
      </c>
      <c r="W497" s="3">
        <v>16700000</v>
      </c>
      <c r="X497" s="13">
        <f>Y497*1.1505830469594</f>
        <v>4234497.691222962</v>
      </c>
      <c r="Y497" s="3">
        <v>3680306</v>
      </c>
      <c r="Z497" s="13">
        <f>AA497*1.1505830469594</f>
        <v>7954576.6056486573</v>
      </c>
      <c r="AA497" s="3">
        <v>6913518</v>
      </c>
      <c r="AB497">
        <v>199</v>
      </c>
    </row>
    <row r="498" spans="1:28" x14ac:dyDescent="0.2">
      <c r="A498" t="s">
        <v>2444</v>
      </c>
      <c r="B498" t="s">
        <v>2445</v>
      </c>
      <c r="C498">
        <v>2001</v>
      </c>
      <c r="D498" t="s">
        <v>264</v>
      </c>
      <c r="E498" t="s">
        <v>1045</v>
      </c>
      <c r="F498" t="s">
        <v>44044</v>
      </c>
      <c r="G498" t="s">
        <v>44032</v>
      </c>
      <c r="H498">
        <v>95</v>
      </c>
      <c r="I498" t="s">
        <v>25</v>
      </c>
      <c r="J498" t="s">
        <v>26</v>
      </c>
      <c r="K498" t="s">
        <v>27</v>
      </c>
      <c r="M498" t="s">
        <v>2446</v>
      </c>
      <c r="N498" t="s">
        <v>2446</v>
      </c>
      <c r="O498" t="s">
        <v>2447</v>
      </c>
      <c r="P498" t="s">
        <v>2446</v>
      </c>
      <c r="Q498" t="s">
        <v>2448</v>
      </c>
      <c r="R498" t="s">
        <v>2449</v>
      </c>
      <c r="S498" t="s">
        <v>2450</v>
      </c>
      <c r="T498">
        <v>6.4</v>
      </c>
      <c r="U498">
        <v>17026</v>
      </c>
      <c r="V498" s="12">
        <f>W498*1.46138339920949</f>
        <v>7306916.9960474502</v>
      </c>
      <c r="W498" s="3">
        <v>5000000</v>
      </c>
      <c r="X498" s="13">
        <f>Y498*1.46138339920949</f>
        <v>7764768.4150197832</v>
      </c>
      <c r="Y498" s="3">
        <v>5313300</v>
      </c>
      <c r="Z498" s="13">
        <f>AA498*1.46138339920949</f>
        <v>8009335.3110276889</v>
      </c>
      <c r="AA498" s="3">
        <v>5480653</v>
      </c>
      <c r="AB498">
        <v>175</v>
      </c>
    </row>
    <row r="499" spans="1:28" x14ac:dyDescent="0.2">
      <c r="A499" t="s">
        <v>18898</v>
      </c>
      <c r="B499" t="s">
        <v>18899</v>
      </c>
      <c r="C499">
        <v>2008</v>
      </c>
      <c r="D499" t="s">
        <v>15809</v>
      </c>
      <c r="E499" t="s">
        <v>176</v>
      </c>
      <c r="H499">
        <v>120</v>
      </c>
      <c r="I499" t="s">
        <v>25</v>
      </c>
      <c r="J499" t="s">
        <v>26</v>
      </c>
      <c r="M499" t="s">
        <v>18900</v>
      </c>
      <c r="N499" t="s">
        <v>18901</v>
      </c>
      <c r="O499" t="s">
        <v>18902</v>
      </c>
      <c r="P499" t="s">
        <v>5063</v>
      </c>
      <c r="Q499" t="s">
        <v>18903</v>
      </c>
      <c r="R499" t="s">
        <v>18904</v>
      </c>
      <c r="S499" t="s">
        <v>18905</v>
      </c>
      <c r="T499">
        <v>6.5</v>
      </c>
      <c r="U499">
        <v>12322</v>
      </c>
      <c r="V499" s="12">
        <f>W499*1.20207800169993</f>
        <v>9616624.0135994405</v>
      </c>
      <c r="W499" s="3">
        <v>8000000</v>
      </c>
      <c r="X499" s="13">
        <f>Y499*1.20207800169993</f>
        <v>84866.706920015058</v>
      </c>
      <c r="Y499" s="3">
        <v>70600</v>
      </c>
      <c r="Z499" s="13">
        <f>AA499*1.20207800169993</f>
        <v>8044524.7655722406</v>
      </c>
      <c r="AA499" s="3">
        <v>6692182</v>
      </c>
      <c r="AB499">
        <v>57</v>
      </c>
    </row>
    <row r="500" spans="1:28" hidden="1" x14ac:dyDescent="0.2">
      <c r="A500" t="s">
        <v>7433</v>
      </c>
      <c r="B500" t="s">
        <v>7434</v>
      </c>
      <c r="C500">
        <v>2003</v>
      </c>
      <c r="D500" s="1">
        <v>37690</v>
      </c>
      <c r="E500" t="s">
        <v>176</v>
      </c>
      <c r="F500" t="s">
        <v>44036</v>
      </c>
      <c r="H500">
        <v>181</v>
      </c>
      <c r="I500" t="s">
        <v>943</v>
      </c>
      <c r="J500" t="s">
        <v>944</v>
      </c>
      <c r="K500" t="s">
        <v>7435</v>
      </c>
      <c r="M500" t="s">
        <v>7436</v>
      </c>
      <c r="N500" t="s">
        <v>7437</v>
      </c>
      <c r="O500" t="s">
        <v>7438</v>
      </c>
      <c r="P500" t="s">
        <v>2152</v>
      </c>
      <c r="Q500" t="s">
        <v>7439</v>
      </c>
      <c r="R500" t="s">
        <v>7440</v>
      </c>
      <c r="S500" t="s">
        <v>7441</v>
      </c>
      <c r="T500">
        <v>7.4</v>
      </c>
      <c r="U500">
        <v>14940</v>
      </c>
      <c r="W500"/>
      <c r="X500"/>
      <c r="Y500">
        <v>1058803</v>
      </c>
      <c r="Z500"/>
      <c r="AA500">
        <v>7885479</v>
      </c>
      <c r="AB500">
        <v>40</v>
      </c>
    </row>
    <row r="501" spans="1:28" x14ac:dyDescent="0.2">
      <c r="A501" t="s">
        <v>15544</v>
      </c>
      <c r="B501" t="s">
        <v>15545</v>
      </c>
      <c r="C501">
        <v>2008</v>
      </c>
      <c r="D501" t="s">
        <v>11435</v>
      </c>
      <c r="E501" t="s">
        <v>1045</v>
      </c>
      <c r="F501" t="s">
        <v>44032</v>
      </c>
      <c r="H501">
        <v>104</v>
      </c>
      <c r="I501" t="s">
        <v>25</v>
      </c>
      <c r="J501" t="s">
        <v>26</v>
      </c>
      <c r="K501" t="s">
        <v>975</v>
      </c>
      <c r="L501" t="s">
        <v>27</v>
      </c>
      <c r="M501" t="s">
        <v>2328</v>
      </c>
      <c r="N501" t="s">
        <v>15546</v>
      </c>
      <c r="O501" t="s">
        <v>15547</v>
      </c>
      <c r="P501" t="s">
        <v>1106</v>
      </c>
      <c r="Q501" t="s">
        <v>15548</v>
      </c>
      <c r="R501" t="s">
        <v>15549</v>
      </c>
      <c r="S501" t="s">
        <v>15550</v>
      </c>
      <c r="T501">
        <v>5.6</v>
      </c>
      <c r="U501">
        <v>26303</v>
      </c>
      <c r="V501" s="12">
        <f>W501*1.20207800169993</f>
        <v>30051950.04249825</v>
      </c>
      <c r="W501" s="3">
        <v>25000000</v>
      </c>
      <c r="X501" s="13">
        <f>Y501*1.20207800169993</f>
        <v>1311403.3897205335</v>
      </c>
      <c r="Y501" s="3">
        <v>1090947</v>
      </c>
      <c r="Z501" s="13">
        <f>AA501*1.20207800169993</f>
        <v>8124913.7319359239</v>
      </c>
      <c r="AA501" s="3">
        <v>6759057</v>
      </c>
      <c r="AB501">
        <v>119</v>
      </c>
    </row>
    <row r="502" spans="1:28" x14ac:dyDescent="0.2">
      <c r="A502" t="s">
        <v>19662</v>
      </c>
      <c r="B502" t="s">
        <v>19663</v>
      </c>
      <c r="C502">
        <v>2010</v>
      </c>
      <c r="D502" t="s">
        <v>13859</v>
      </c>
      <c r="E502" t="s">
        <v>16512</v>
      </c>
      <c r="F502" t="s">
        <v>44032</v>
      </c>
      <c r="G502" t="s">
        <v>44049</v>
      </c>
      <c r="H502">
        <v>97</v>
      </c>
      <c r="I502" t="s">
        <v>912</v>
      </c>
      <c r="J502" t="s">
        <v>26</v>
      </c>
      <c r="K502" t="s">
        <v>454</v>
      </c>
      <c r="M502" t="s">
        <v>4895</v>
      </c>
      <c r="N502" t="s">
        <v>4895</v>
      </c>
      <c r="O502" t="s">
        <v>19664</v>
      </c>
      <c r="P502" t="s">
        <v>19665</v>
      </c>
      <c r="Q502" t="s">
        <v>19666</v>
      </c>
      <c r="R502" t="s">
        <v>19667</v>
      </c>
      <c r="S502" t="s">
        <v>19668</v>
      </c>
      <c r="T502">
        <v>6.4</v>
      </c>
      <c r="U502">
        <v>76988</v>
      </c>
      <c r="V502" s="12">
        <f>W502*1.18690152988223</f>
        <v>14242818.35858676</v>
      </c>
      <c r="W502" s="3">
        <v>12000000</v>
      </c>
      <c r="X502" s="13">
        <f>Y502*1.18690152988223</f>
        <v>146665.42204754718</v>
      </c>
      <c r="Y502" s="3">
        <v>123570</v>
      </c>
      <c r="Z502" s="13">
        <f>AA502*1.18690152988223</f>
        <v>8178264.2823494747</v>
      </c>
      <c r="AA502" s="3">
        <v>6890432</v>
      </c>
      <c r="AB502">
        <v>236</v>
      </c>
    </row>
    <row r="503" spans="1:28" x14ac:dyDescent="0.2">
      <c r="A503" t="s">
        <v>20002</v>
      </c>
      <c r="B503" t="s">
        <v>20003</v>
      </c>
      <c r="C503">
        <v>2018</v>
      </c>
      <c r="D503" s="1">
        <v>43466</v>
      </c>
      <c r="E503" t="s">
        <v>44048</v>
      </c>
      <c r="F503" t="s">
        <v>44046</v>
      </c>
      <c r="G503" t="s">
        <v>44045</v>
      </c>
      <c r="H503">
        <v>152</v>
      </c>
      <c r="I503" t="s">
        <v>2139</v>
      </c>
      <c r="J503" t="s">
        <v>26</v>
      </c>
      <c r="K503" t="s">
        <v>307</v>
      </c>
      <c r="L503" t="s">
        <v>27</v>
      </c>
      <c r="M503" t="s">
        <v>20004</v>
      </c>
      <c r="N503" t="s">
        <v>20005</v>
      </c>
      <c r="O503" t="s">
        <v>20006</v>
      </c>
      <c r="P503" t="s">
        <v>20007</v>
      </c>
      <c r="Q503" t="s">
        <v>20008</v>
      </c>
      <c r="R503" t="s">
        <v>20009</v>
      </c>
      <c r="S503" t="s">
        <v>20010</v>
      </c>
      <c r="T503">
        <v>6.8</v>
      </c>
      <c r="U503">
        <v>57122</v>
      </c>
      <c r="V503" s="12">
        <f>W503*1.03068014830331</f>
        <v>20613602.966066197</v>
      </c>
      <c r="W503" s="3">
        <v>20000000</v>
      </c>
      <c r="X503" s="13">
        <f>Y503*1.03068014830331</f>
        <v>2559665.2892671176</v>
      </c>
      <c r="Y503" s="3">
        <v>2483472</v>
      </c>
      <c r="Z503" s="13">
        <f>AA503*1.03068014830331</f>
        <v>8185757.5910786791</v>
      </c>
      <c r="AA503" s="3">
        <v>7942093</v>
      </c>
      <c r="AB503">
        <v>594</v>
      </c>
    </row>
    <row r="504" spans="1:28" x14ac:dyDescent="0.2">
      <c r="A504" t="s">
        <v>41320</v>
      </c>
      <c r="B504" t="s">
        <v>41321</v>
      </c>
      <c r="C504">
        <v>2018</v>
      </c>
      <c r="D504" t="s">
        <v>12896</v>
      </c>
      <c r="E504" t="s">
        <v>176</v>
      </c>
      <c r="F504" t="s">
        <v>44036</v>
      </c>
      <c r="H504">
        <v>117</v>
      </c>
      <c r="I504" t="s">
        <v>3904</v>
      </c>
      <c r="J504" t="s">
        <v>26</v>
      </c>
      <c r="K504" t="s">
        <v>308</v>
      </c>
      <c r="M504" t="s">
        <v>22183</v>
      </c>
      <c r="N504" t="s">
        <v>22183</v>
      </c>
      <c r="O504" t="s">
        <v>41322</v>
      </c>
      <c r="P504" t="s">
        <v>27205</v>
      </c>
      <c r="Q504" t="s">
        <v>41323</v>
      </c>
      <c r="R504" t="s">
        <v>41324</v>
      </c>
      <c r="S504" t="s">
        <v>41325</v>
      </c>
      <c r="T504">
        <v>6.8</v>
      </c>
      <c r="U504">
        <v>15892</v>
      </c>
      <c r="V504" s="12">
        <f>W504*1.03068014830331</f>
        <v>10306801.483033098</v>
      </c>
      <c r="W504" s="3">
        <v>10000000</v>
      </c>
      <c r="X504" s="13">
        <f>Y504*1.03068014830331</f>
        <v>4228517.8490762776</v>
      </c>
      <c r="Y504" s="3">
        <v>4102648</v>
      </c>
      <c r="Z504" s="13">
        <f>AA504*1.03068014830331</f>
        <v>8243146.8924163561</v>
      </c>
      <c r="AA504" s="3">
        <v>7997774</v>
      </c>
      <c r="AB504">
        <v>350</v>
      </c>
    </row>
    <row r="505" spans="1:28" hidden="1" x14ac:dyDescent="0.2">
      <c r="A505" t="s">
        <v>4759</v>
      </c>
      <c r="B505" t="s">
        <v>4760</v>
      </c>
      <c r="C505">
        <v>2002</v>
      </c>
      <c r="D505" t="s">
        <v>1112</v>
      </c>
      <c r="E505" t="s">
        <v>176</v>
      </c>
      <c r="F505" t="s">
        <v>44045</v>
      </c>
      <c r="G505" t="s">
        <v>44042</v>
      </c>
      <c r="H505">
        <v>98</v>
      </c>
      <c r="I505" t="s">
        <v>4761</v>
      </c>
      <c r="J505" t="s">
        <v>26</v>
      </c>
      <c r="M505" t="s">
        <v>4762</v>
      </c>
      <c r="N505" t="s">
        <v>4763</v>
      </c>
      <c r="O505" t="s">
        <v>4764</v>
      </c>
      <c r="P505" t="s">
        <v>4765</v>
      </c>
      <c r="Q505" t="s">
        <v>4766</v>
      </c>
      <c r="R505" t="s">
        <v>4767</v>
      </c>
      <c r="S505" t="s">
        <v>4768</v>
      </c>
      <c r="T505">
        <v>6.8</v>
      </c>
      <c r="U505">
        <v>35158</v>
      </c>
      <c r="V505" s="12">
        <f>W505*1.43863813229572</f>
        <v>14386381.322957201</v>
      </c>
      <c r="W505" s="3">
        <v>10000000</v>
      </c>
      <c r="X505" s="13">
        <f>Y505*1.43863813229572</f>
        <v>2362938.675447471</v>
      </c>
      <c r="Y505" s="3">
        <v>1642483</v>
      </c>
      <c r="Z505" s="13">
        <f>AA505*1.43863813229572</f>
        <v>8356964.0308560319</v>
      </c>
      <c r="AA505" s="3">
        <v>5808941</v>
      </c>
      <c r="AB505">
        <v>219</v>
      </c>
    </row>
    <row r="506" spans="1:28" x14ac:dyDescent="0.2">
      <c r="A506" t="s">
        <v>15675</v>
      </c>
      <c r="B506" t="s">
        <v>15676</v>
      </c>
      <c r="C506">
        <v>2008</v>
      </c>
      <c r="D506" s="1">
        <v>39449</v>
      </c>
      <c r="E506" t="s">
        <v>44043</v>
      </c>
      <c r="F506" t="s">
        <v>44038</v>
      </c>
      <c r="H506">
        <v>87</v>
      </c>
      <c r="I506" t="s">
        <v>25</v>
      </c>
      <c r="J506" t="s">
        <v>26</v>
      </c>
      <c r="M506" t="s">
        <v>15677</v>
      </c>
      <c r="N506" t="s">
        <v>15678</v>
      </c>
      <c r="O506" t="s">
        <v>15679</v>
      </c>
      <c r="P506" t="s">
        <v>1853</v>
      </c>
      <c r="Q506" t="s">
        <v>15680</v>
      </c>
      <c r="R506" t="s">
        <v>15681</v>
      </c>
      <c r="S506" t="s">
        <v>15682</v>
      </c>
      <c r="T506">
        <v>5.3</v>
      </c>
      <c r="U506">
        <v>20765</v>
      </c>
      <c r="V506" s="12">
        <f>W506*1.20207800169993</f>
        <v>24041560.033998597</v>
      </c>
      <c r="W506" s="3">
        <v>20000000</v>
      </c>
      <c r="X506" s="13">
        <f>Y506*1.20207800169993</f>
        <v>7904001.8471735185</v>
      </c>
      <c r="Y506" s="3">
        <v>6575282</v>
      </c>
      <c r="Z506" s="13">
        <f>AA506*1.20207800169993</f>
        <v>8372153.5290915603</v>
      </c>
      <c r="AA506" s="3">
        <v>6964734</v>
      </c>
      <c r="AB506">
        <v>129</v>
      </c>
    </row>
    <row r="507" spans="1:28" x14ac:dyDescent="0.2">
      <c r="A507" t="s">
        <v>23891</v>
      </c>
      <c r="B507" t="s">
        <v>23892</v>
      </c>
      <c r="C507">
        <v>2011</v>
      </c>
      <c r="D507" t="s">
        <v>23564</v>
      </c>
      <c r="E507" t="s">
        <v>176</v>
      </c>
      <c r="H507">
        <v>91</v>
      </c>
      <c r="I507" t="s">
        <v>4309</v>
      </c>
      <c r="J507" t="s">
        <v>26</v>
      </c>
      <c r="M507" t="s">
        <v>3800</v>
      </c>
      <c r="N507" t="s">
        <v>23893</v>
      </c>
      <c r="O507" t="s">
        <v>23894</v>
      </c>
      <c r="P507" t="s">
        <v>1401</v>
      </c>
      <c r="Q507" t="s">
        <v>23895</v>
      </c>
      <c r="R507" t="s">
        <v>23896</v>
      </c>
      <c r="S507" t="s">
        <v>23897</v>
      </c>
      <c r="T507">
        <v>6.6</v>
      </c>
      <c r="U507">
        <v>46813</v>
      </c>
      <c r="V507" s="12">
        <f>W507*1.1505830469594</f>
        <v>24162243.9861474</v>
      </c>
      <c r="W507" s="3">
        <v>21000000</v>
      </c>
      <c r="X507" s="13">
        <f>Y507*1.1505830469594</f>
        <v>1117004.4313169369</v>
      </c>
      <c r="Y507" s="3">
        <v>970816</v>
      </c>
      <c r="Z507" s="13">
        <f>AA507*1.1505830469594</f>
        <v>8393273.2109594308</v>
      </c>
      <c r="AA507" s="3">
        <v>7294800</v>
      </c>
      <c r="AB507">
        <v>165</v>
      </c>
    </row>
    <row r="508" spans="1:28" hidden="1" x14ac:dyDescent="0.2">
      <c r="A508" t="s">
        <v>23045</v>
      </c>
      <c r="B508" t="s">
        <v>23046</v>
      </c>
      <c r="C508">
        <v>2010</v>
      </c>
      <c r="D508" t="s">
        <v>22679</v>
      </c>
      <c r="E508" t="s">
        <v>176</v>
      </c>
      <c r="F508" t="s">
        <v>44045</v>
      </c>
      <c r="G508" t="s">
        <v>44055</v>
      </c>
      <c r="H508">
        <v>131</v>
      </c>
      <c r="I508" t="s">
        <v>4486</v>
      </c>
      <c r="J508" t="s">
        <v>27</v>
      </c>
      <c r="K508" t="s">
        <v>361</v>
      </c>
      <c r="L508" t="s">
        <v>26</v>
      </c>
      <c r="M508" t="s">
        <v>22056</v>
      </c>
      <c r="N508" t="s">
        <v>23047</v>
      </c>
      <c r="O508" t="s">
        <v>23048</v>
      </c>
      <c r="P508" t="s">
        <v>23049</v>
      </c>
      <c r="Q508" t="s">
        <v>23050</v>
      </c>
      <c r="R508" t="s">
        <v>23051</v>
      </c>
      <c r="S508" t="s">
        <v>23052</v>
      </c>
      <c r="T508">
        <v>8.3000000000000007</v>
      </c>
      <c r="U508">
        <v>142557</v>
      </c>
      <c r="V508" s="12">
        <f>W508*1.18690152988223</f>
        <v>8070930.4031991642</v>
      </c>
      <c r="W508" s="3">
        <v>6800000</v>
      </c>
      <c r="X508" s="13">
        <f>Y508*1.18690152988223</f>
        <v>2458469.4934970792</v>
      </c>
      <c r="Y508" s="3">
        <v>2071334</v>
      </c>
      <c r="Z508" s="13">
        <f>AA508*1.18690152988223</f>
        <v>8426523.7277488206</v>
      </c>
      <c r="AA508" s="3">
        <v>7099598</v>
      </c>
      <c r="AB508">
        <v>250</v>
      </c>
    </row>
    <row r="509" spans="1:28" x14ac:dyDescent="0.2">
      <c r="A509" t="s">
        <v>41473</v>
      </c>
      <c r="B509" t="s">
        <v>41474</v>
      </c>
      <c r="C509">
        <v>2017</v>
      </c>
      <c r="D509" t="s">
        <v>25821</v>
      </c>
      <c r="E509" t="s">
        <v>176</v>
      </c>
      <c r="F509" t="s">
        <v>44036</v>
      </c>
      <c r="H509">
        <v>114</v>
      </c>
      <c r="I509" t="s">
        <v>5770</v>
      </c>
      <c r="J509" t="s">
        <v>26</v>
      </c>
      <c r="K509" t="s">
        <v>975</v>
      </c>
      <c r="M509" t="s">
        <v>40700</v>
      </c>
      <c r="N509" t="s">
        <v>41475</v>
      </c>
      <c r="O509" t="s">
        <v>41476</v>
      </c>
      <c r="P509" t="s">
        <v>41477</v>
      </c>
      <c r="Q509" t="s">
        <v>41478</v>
      </c>
      <c r="R509" t="s">
        <v>41479</v>
      </c>
      <c r="S509" t="s">
        <v>41480</v>
      </c>
      <c r="T509">
        <v>6.6</v>
      </c>
      <c r="U509">
        <v>24042</v>
      </c>
      <c r="V509" s="12">
        <f>W509*1.05585427545692</f>
        <v>6335125.6527415197</v>
      </c>
      <c r="W509" s="3">
        <v>6000000</v>
      </c>
      <c r="X509" s="13">
        <f>Y509*1.05585427545692</f>
        <v>3694203.9335917137</v>
      </c>
      <c r="Y509" s="3">
        <v>3498782</v>
      </c>
      <c r="Z509" s="13">
        <f>AA509*1.05585427545692</f>
        <v>8450191.820251314</v>
      </c>
      <c r="AA509" s="3">
        <v>8003180</v>
      </c>
      <c r="AB509">
        <v>148</v>
      </c>
    </row>
    <row r="510" spans="1:28" hidden="1" x14ac:dyDescent="0.2">
      <c r="A510" t="s">
        <v>28383</v>
      </c>
      <c r="B510" t="s">
        <v>28384</v>
      </c>
      <c r="C510">
        <v>2013</v>
      </c>
      <c r="D510" t="s">
        <v>17512</v>
      </c>
      <c r="E510" t="s">
        <v>1045</v>
      </c>
      <c r="F510" t="s">
        <v>44032</v>
      </c>
      <c r="G510" t="s">
        <v>44034</v>
      </c>
      <c r="H510">
        <v>123</v>
      </c>
      <c r="I510" t="s">
        <v>28385</v>
      </c>
      <c r="J510" t="s">
        <v>26</v>
      </c>
      <c r="K510" t="s">
        <v>27</v>
      </c>
      <c r="L510" t="s">
        <v>361</v>
      </c>
      <c r="M510" t="s">
        <v>9742</v>
      </c>
      <c r="N510" t="s">
        <v>28386</v>
      </c>
      <c r="O510" t="s">
        <v>28387</v>
      </c>
      <c r="P510" t="s">
        <v>3421</v>
      </c>
      <c r="Q510" t="s">
        <v>28388</v>
      </c>
      <c r="R510" t="s">
        <v>28389</v>
      </c>
      <c r="S510" t="s">
        <v>28390</v>
      </c>
      <c r="T510">
        <v>7.3</v>
      </c>
      <c r="U510">
        <v>88473</v>
      </c>
      <c r="V510" s="12">
        <f>W510*1.11098185502045</f>
        <v>7776872.9851431502</v>
      </c>
      <c r="W510" s="3">
        <v>7000000</v>
      </c>
      <c r="X510" s="13">
        <f>Y510*1.11098185502045</f>
        <v>2088128.1698940066</v>
      </c>
      <c r="Y510" s="3">
        <v>1879534</v>
      </c>
      <c r="Z510" s="13">
        <f>AA510*1.11098185502045</f>
        <v>8453668.6884574927</v>
      </c>
      <c r="AA510" s="3">
        <v>7609187</v>
      </c>
      <c r="AB510">
        <v>238</v>
      </c>
    </row>
    <row r="511" spans="1:28" x14ac:dyDescent="0.2">
      <c r="A511" t="s">
        <v>14308</v>
      </c>
      <c r="B511" t="s">
        <v>14309</v>
      </c>
      <c r="C511">
        <v>2008</v>
      </c>
      <c r="D511" s="1">
        <v>39879</v>
      </c>
      <c r="E511" t="s">
        <v>16512</v>
      </c>
      <c r="F511" t="s">
        <v>44031</v>
      </c>
      <c r="G511" t="s">
        <v>44033</v>
      </c>
      <c r="H511">
        <v>115</v>
      </c>
      <c r="I511" t="s">
        <v>4704</v>
      </c>
      <c r="J511" t="s">
        <v>26</v>
      </c>
      <c r="K511" t="s">
        <v>14310</v>
      </c>
      <c r="L511" t="s">
        <v>14311</v>
      </c>
      <c r="M511" t="s">
        <v>14312</v>
      </c>
      <c r="N511" t="s">
        <v>14313</v>
      </c>
      <c r="O511" t="s">
        <v>14314</v>
      </c>
      <c r="P511" t="s">
        <v>7389</v>
      </c>
      <c r="Q511" t="s">
        <v>14315</v>
      </c>
      <c r="R511" t="s">
        <v>14316</v>
      </c>
      <c r="S511" t="s">
        <v>14317</v>
      </c>
      <c r="T511">
        <v>6.2</v>
      </c>
      <c r="U511">
        <v>71125</v>
      </c>
      <c r="V511" s="12">
        <f>W511*1.20207800169993</f>
        <v>60103900.084996499</v>
      </c>
      <c r="W511" s="3">
        <v>50000000</v>
      </c>
      <c r="X511" s="13">
        <f>Y511*1.20207800169993</f>
        <v>199548.55451619349</v>
      </c>
      <c r="Y511" s="3">
        <v>166003</v>
      </c>
      <c r="Z511" s="13">
        <f>AA511*1.20207800169993</f>
        <v>8456255.7144024931</v>
      </c>
      <c r="AA511" s="3">
        <v>7034698</v>
      </c>
      <c r="AB511">
        <v>180</v>
      </c>
    </row>
    <row r="512" spans="1:28" hidden="1" x14ac:dyDescent="0.2">
      <c r="A512" t="s">
        <v>12590</v>
      </c>
      <c r="B512" t="s">
        <v>12591</v>
      </c>
      <c r="C512">
        <v>2005</v>
      </c>
      <c r="D512" t="s">
        <v>10526</v>
      </c>
      <c r="E512" t="s">
        <v>176</v>
      </c>
      <c r="F512" t="s">
        <v>44036</v>
      </c>
      <c r="H512">
        <v>115</v>
      </c>
      <c r="I512" t="s">
        <v>12592</v>
      </c>
      <c r="J512" t="s">
        <v>26</v>
      </c>
      <c r="K512" t="s">
        <v>496</v>
      </c>
      <c r="M512" t="s">
        <v>6429</v>
      </c>
      <c r="N512" t="s">
        <v>6429</v>
      </c>
      <c r="O512" t="s">
        <v>12593</v>
      </c>
      <c r="P512" t="s">
        <v>6432</v>
      </c>
      <c r="Q512" t="s">
        <v>12594</v>
      </c>
      <c r="R512" t="s">
        <v>12595</v>
      </c>
      <c r="S512" t="s">
        <v>12596</v>
      </c>
      <c r="T512">
        <v>7.5</v>
      </c>
      <c r="U512">
        <v>11780</v>
      </c>
      <c r="V512" s="12">
        <f>W512*1.32519713261649</f>
        <v>6625985.6630824497</v>
      </c>
      <c r="W512" s="3">
        <v>5000000</v>
      </c>
      <c r="X512" s="13">
        <f>Y512*1.32519713261649</f>
        <v>27402.426308243779</v>
      </c>
      <c r="Y512" s="3">
        <v>20678</v>
      </c>
      <c r="Z512" s="13">
        <f>AA512*1.32519713261649</f>
        <v>8494590.4815053921</v>
      </c>
      <c r="AA512" s="3">
        <v>6410058</v>
      </c>
      <c r="AB512">
        <v>55</v>
      </c>
    </row>
    <row r="513" spans="1:28" x14ac:dyDescent="0.2">
      <c r="A513" t="s">
        <v>23386</v>
      </c>
      <c r="B513" t="s">
        <v>23387</v>
      </c>
      <c r="C513">
        <v>2009</v>
      </c>
      <c r="D513" t="s">
        <v>13859</v>
      </c>
      <c r="E513" t="s">
        <v>1045</v>
      </c>
      <c r="F513" t="s">
        <v>44032</v>
      </c>
      <c r="H513">
        <v>96</v>
      </c>
      <c r="I513" t="s">
        <v>25</v>
      </c>
      <c r="J513" t="s">
        <v>26</v>
      </c>
      <c r="M513" t="s">
        <v>23388</v>
      </c>
      <c r="N513" t="s">
        <v>23389</v>
      </c>
      <c r="O513" t="s">
        <v>23390</v>
      </c>
      <c r="P513" t="s">
        <v>258</v>
      </c>
      <c r="Q513" t="s">
        <v>23391</v>
      </c>
      <c r="R513" t="s">
        <v>23392</v>
      </c>
      <c r="S513" t="s">
        <v>23393</v>
      </c>
      <c r="T513">
        <v>6.5</v>
      </c>
      <c r="U513">
        <v>38056</v>
      </c>
      <c r="V513" s="12">
        <f>W513*1.20636999678377</f>
        <v>12063699.967837701</v>
      </c>
      <c r="W513" s="3">
        <v>10000000</v>
      </c>
      <c r="X513" s="13">
        <f>Y513*1.20636999678377</f>
        <v>1780295.6972736614</v>
      </c>
      <c r="Y513" s="3">
        <v>1475746</v>
      </c>
      <c r="Z513" s="13">
        <f>AA513*1.20636999678377</f>
        <v>8497471.2062954064</v>
      </c>
      <c r="AA513" s="3">
        <v>7043835</v>
      </c>
      <c r="AB513">
        <v>93</v>
      </c>
    </row>
    <row r="514" spans="1:28" hidden="1" x14ac:dyDescent="0.2">
      <c r="A514" t="s">
        <v>7546</v>
      </c>
      <c r="B514" t="s">
        <v>7547</v>
      </c>
      <c r="C514">
        <v>2004</v>
      </c>
      <c r="D514" t="s">
        <v>7200</v>
      </c>
      <c r="E514" t="s">
        <v>176</v>
      </c>
      <c r="F514" t="s">
        <v>44036</v>
      </c>
      <c r="G514" t="s">
        <v>44055</v>
      </c>
      <c r="H514">
        <v>132</v>
      </c>
      <c r="I514" t="s">
        <v>2470</v>
      </c>
      <c r="J514" t="s">
        <v>26</v>
      </c>
      <c r="K514" t="s">
        <v>307</v>
      </c>
      <c r="L514" t="s">
        <v>27</v>
      </c>
      <c r="M514" t="s">
        <v>7549</v>
      </c>
      <c r="N514" t="s">
        <v>7549</v>
      </c>
      <c r="O514" t="s">
        <v>7550</v>
      </c>
      <c r="P514" t="s">
        <v>4855</v>
      </c>
      <c r="Q514" t="s">
        <v>7551</v>
      </c>
      <c r="R514" t="s">
        <v>7552</v>
      </c>
      <c r="S514" t="s">
        <v>7553</v>
      </c>
      <c r="T514">
        <v>6.6</v>
      </c>
      <c r="U514">
        <v>14488</v>
      </c>
      <c r="W514"/>
      <c r="X514"/>
      <c r="Y514">
        <v>398278</v>
      </c>
      <c r="Z514"/>
      <c r="AA514">
        <v>3664858</v>
      </c>
      <c r="AB514">
        <v>69</v>
      </c>
    </row>
    <row r="515" spans="1:28" x14ac:dyDescent="0.2">
      <c r="A515" t="s">
        <v>39117</v>
      </c>
      <c r="B515" t="s">
        <v>39118</v>
      </c>
      <c r="C515">
        <v>2016</v>
      </c>
      <c r="D515" t="s">
        <v>35945</v>
      </c>
      <c r="E515" t="s">
        <v>44035</v>
      </c>
      <c r="F515" t="s">
        <v>44032</v>
      </c>
      <c r="H515">
        <v>109</v>
      </c>
      <c r="I515" t="s">
        <v>495</v>
      </c>
      <c r="J515" t="s">
        <v>26</v>
      </c>
      <c r="K515" t="s">
        <v>307</v>
      </c>
      <c r="L515" t="s">
        <v>975</v>
      </c>
      <c r="M515" t="s">
        <v>39119</v>
      </c>
      <c r="N515" t="s">
        <v>39120</v>
      </c>
      <c r="O515" t="s">
        <v>39121</v>
      </c>
      <c r="P515" t="s">
        <v>17675</v>
      </c>
      <c r="Q515" t="s">
        <v>39122</v>
      </c>
      <c r="R515" t="s">
        <v>39123</v>
      </c>
      <c r="S515" t="s">
        <v>39124</v>
      </c>
      <c r="T515">
        <v>6.7</v>
      </c>
      <c r="U515">
        <v>18734</v>
      </c>
      <c r="V515" s="12">
        <f>W515*1.07834771485832</f>
        <v>10783477.1485832</v>
      </c>
      <c r="W515" s="3">
        <v>10000000</v>
      </c>
      <c r="X515" s="13">
        <f>Y515*1.07834771485832</f>
        <v>4392637.5546505032</v>
      </c>
      <c r="Y515" s="3">
        <v>4073489</v>
      </c>
      <c r="Z515" s="13">
        <f>AA515*1.07834771485832</f>
        <v>8620879.9218231402</v>
      </c>
      <c r="AA515" s="3">
        <v>7994527</v>
      </c>
      <c r="AB515">
        <v>114</v>
      </c>
    </row>
    <row r="516" spans="1:28" hidden="1" x14ac:dyDescent="0.2">
      <c r="A516" t="s">
        <v>28967</v>
      </c>
      <c r="B516" t="s">
        <v>28968</v>
      </c>
      <c r="C516">
        <v>2011</v>
      </c>
      <c r="D516" t="s">
        <v>15493</v>
      </c>
      <c r="E516" t="s">
        <v>1045</v>
      </c>
      <c r="F516" t="s">
        <v>44032</v>
      </c>
      <c r="H516">
        <v>110</v>
      </c>
      <c r="I516" t="s">
        <v>28969</v>
      </c>
      <c r="J516" t="s">
        <v>361</v>
      </c>
      <c r="K516" t="s">
        <v>26</v>
      </c>
      <c r="L516" t="s">
        <v>75</v>
      </c>
      <c r="M516" t="s">
        <v>17446</v>
      </c>
      <c r="N516" t="s">
        <v>28970</v>
      </c>
      <c r="O516" t="s">
        <v>28971</v>
      </c>
      <c r="P516" t="s">
        <v>28972</v>
      </c>
      <c r="Q516" t="s">
        <v>28972</v>
      </c>
      <c r="R516" t="s">
        <v>28973</v>
      </c>
      <c r="S516" t="s">
        <v>28974</v>
      </c>
      <c r="T516">
        <v>7.5</v>
      </c>
      <c r="U516">
        <v>11428</v>
      </c>
      <c r="V516" s="12">
        <f>W516*1.1505830469594</f>
        <v>7708906.4146279804</v>
      </c>
      <c r="W516" s="3">
        <v>6700000</v>
      </c>
      <c r="X516" s="13">
        <f>Y516*1.1505830469594</f>
        <v>612106.72923325992</v>
      </c>
      <c r="Y516" s="3">
        <v>531997</v>
      </c>
      <c r="Z516" s="13">
        <f>AA516*1.1505830469594</f>
        <v>8637436.1381885912</v>
      </c>
      <c r="AA516" s="3">
        <v>7507008</v>
      </c>
      <c r="AB516">
        <v>45</v>
      </c>
    </row>
    <row r="517" spans="1:28" hidden="1" x14ac:dyDescent="0.2">
      <c r="A517" t="s">
        <v>34429</v>
      </c>
      <c r="B517" t="s">
        <v>34430</v>
      </c>
      <c r="C517">
        <v>2015</v>
      </c>
      <c r="D517" s="1">
        <v>42951</v>
      </c>
      <c r="E517" t="s">
        <v>16512</v>
      </c>
      <c r="F517" t="s">
        <v>44032</v>
      </c>
      <c r="H517">
        <v>159</v>
      </c>
      <c r="I517" t="s">
        <v>943</v>
      </c>
      <c r="J517" t="s">
        <v>14789</v>
      </c>
      <c r="K517" t="s">
        <v>2402</v>
      </c>
      <c r="M517" t="s">
        <v>25249</v>
      </c>
      <c r="N517" t="s">
        <v>25250</v>
      </c>
      <c r="O517" t="s">
        <v>34431</v>
      </c>
      <c r="P517" t="s">
        <v>34432</v>
      </c>
      <c r="Q517" t="s">
        <v>34433</v>
      </c>
      <c r="R517" t="s">
        <v>34434</v>
      </c>
      <c r="S517" t="s">
        <v>34435</v>
      </c>
      <c r="T517">
        <v>8.1</v>
      </c>
      <c r="U517">
        <v>100217</v>
      </c>
      <c r="V517" s="12">
        <f>W517*1.09195121025074</f>
        <v>19683674.124758959</v>
      </c>
      <c r="W517" s="3">
        <v>18026148</v>
      </c>
      <c r="X517" s="13">
        <f>Y517*1.09195121025074</f>
        <v>7357567.2546694865</v>
      </c>
      <c r="Y517" s="3">
        <v>6738000</v>
      </c>
      <c r="Z517" s="13">
        <f>AA517*1.09195121025074</f>
        <v>8664400.2677318379</v>
      </c>
      <c r="AA517" s="3">
        <v>7934787</v>
      </c>
      <c r="AB517">
        <v>511</v>
      </c>
    </row>
    <row r="518" spans="1:28" x14ac:dyDescent="0.2">
      <c r="A518" t="s">
        <v>26929</v>
      </c>
      <c r="B518" t="s">
        <v>26930</v>
      </c>
      <c r="C518">
        <v>2011</v>
      </c>
      <c r="D518" s="1">
        <v>41184</v>
      </c>
      <c r="E518" t="s">
        <v>176</v>
      </c>
      <c r="F518" t="s">
        <v>44036</v>
      </c>
      <c r="H518">
        <v>113</v>
      </c>
      <c r="I518" t="s">
        <v>26931</v>
      </c>
      <c r="J518" t="s">
        <v>26</v>
      </c>
      <c r="M518" t="s">
        <v>13455</v>
      </c>
      <c r="N518" t="s">
        <v>26932</v>
      </c>
      <c r="O518" t="s">
        <v>26933</v>
      </c>
      <c r="P518" t="s">
        <v>2014</v>
      </c>
      <c r="Q518" t="s">
        <v>26934</v>
      </c>
      <c r="R518" t="s">
        <v>26935</v>
      </c>
      <c r="S518" t="s">
        <v>26936</v>
      </c>
      <c r="T518">
        <v>6.7</v>
      </c>
      <c r="U518">
        <v>23127</v>
      </c>
      <c r="V518" s="12">
        <f>W518*1.1505830469594</f>
        <v>9204664.3756751996</v>
      </c>
      <c r="W518" s="3">
        <v>8000000</v>
      </c>
      <c r="X518" s="13">
        <f>Y518*1.1505830469594</f>
        <v>3468658.1093363157</v>
      </c>
      <c r="Y518" s="3">
        <v>3014696</v>
      </c>
      <c r="Z518" s="13">
        <f>AA518*1.1505830469594</f>
        <v>8666489.5107073635</v>
      </c>
      <c r="AA518" s="3">
        <v>7532259</v>
      </c>
      <c r="AB518">
        <v>104</v>
      </c>
    </row>
    <row r="519" spans="1:28" x14ac:dyDescent="0.2">
      <c r="A519" t="s">
        <v>31831</v>
      </c>
      <c r="B519" t="s">
        <v>31832</v>
      </c>
      <c r="C519">
        <v>2013</v>
      </c>
      <c r="D519" t="s">
        <v>28642</v>
      </c>
      <c r="E519" t="s">
        <v>1045</v>
      </c>
      <c r="F519" t="s">
        <v>44032</v>
      </c>
      <c r="H519">
        <v>89</v>
      </c>
      <c r="I519" t="s">
        <v>25</v>
      </c>
      <c r="J519" t="s">
        <v>26</v>
      </c>
      <c r="M519" t="s">
        <v>18208</v>
      </c>
      <c r="N519" t="s">
        <v>31833</v>
      </c>
      <c r="O519" t="s">
        <v>31834</v>
      </c>
      <c r="P519" t="s">
        <v>18208</v>
      </c>
      <c r="Q519" t="s">
        <v>31835</v>
      </c>
      <c r="R519" t="s">
        <v>31836</v>
      </c>
      <c r="S519" t="s">
        <v>31837</v>
      </c>
      <c r="T519">
        <v>6.6</v>
      </c>
      <c r="U519">
        <v>45913</v>
      </c>
      <c r="V519" s="12">
        <f>W519*1.11098185502045</f>
        <v>11109818.550204501</v>
      </c>
      <c r="W519" s="3">
        <v>10000000</v>
      </c>
      <c r="X519" s="13">
        <f>Y519*1.11098185502045</f>
        <v>8643009.9930630624</v>
      </c>
      <c r="Y519" s="3">
        <v>7779614</v>
      </c>
      <c r="Z519" s="13">
        <f>AA519*1.11098185502045</f>
        <v>8670476.7974647339</v>
      </c>
      <c r="AA519" s="3">
        <v>7804337</v>
      </c>
      <c r="AB519">
        <v>138</v>
      </c>
    </row>
    <row r="520" spans="1:28" x14ac:dyDescent="0.2">
      <c r="A520" t="s">
        <v>17169</v>
      </c>
      <c r="B520" t="s">
        <v>17170</v>
      </c>
      <c r="C520">
        <v>2011</v>
      </c>
      <c r="D520" t="s">
        <v>17171</v>
      </c>
      <c r="E520" t="s">
        <v>1045</v>
      </c>
      <c r="F520" t="s">
        <v>44032</v>
      </c>
      <c r="G520" t="s">
        <v>44036</v>
      </c>
      <c r="H520">
        <v>114</v>
      </c>
      <c r="I520" t="s">
        <v>97</v>
      </c>
      <c r="J520" t="s">
        <v>26</v>
      </c>
      <c r="M520" t="s">
        <v>10313</v>
      </c>
      <c r="N520" t="s">
        <v>17172</v>
      </c>
      <c r="O520" t="s">
        <v>17173</v>
      </c>
      <c r="P520" t="s">
        <v>17174</v>
      </c>
      <c r="Q520" t="s">
        <v>17175</v>
      </c>
      <c r="R520" t="s">
        <v>17176</v>
      </c>
      <c r="S520" t="s">
        <v>17177</v>
      </c>
      <c r="T520">
        <v>6.3</v>
      </c>
      <c r="U520">
        <v>50726</v>
      </c>
      <c r="V520" s="12">
        <f>W520*1.1505830469594</f>
        <v>26463410.0800662</v>
      </c>
      <c r="W520" s="3">
        <v>23000000</v>
      </c>
      <c r="X520" s="13">
        <f>Y520*1.1505830469594</f>
        <v>7971317.5889819171</v>
      </c>
      <c r="Y520" s="3">
        <v>6928068</v>
      </c>
      <c r="Z520" s="13">
        <f>AA520*1.1505830469594</f>
        <v>8686985.9971058983</v>
      </c>
      <c r="AA520" s="3">
        <v>7550073</v>
      </c>
      <c r="AB520">
        <v>100</v>
      </c>
    </row>
    <row r="521" spans="1:28" x14ac:dyDescent="0.2">
      <c r="A521" t="s">
        <v>31891</v>
      </c>
      <c r="B521" t="s">
        <v>31892</v>
      </c>
      <c r="C521">
        <v>2013</v>
      </c>
      <c r="D521" s="1">
        <v>41374</v>
      </c>
      <c r="E521" t="s">
        <v>31893</v>
      </c>
      <c r="H521">
        <v>93</v>
      </c>
      <c r="I521" t="s">
        <v>25</v>
      </c>
      <c r="J521" t="s">
        <v>26</v>
      </c>
      <c r="M521" t="s">
        <v>9358</v>
      </c>
      <c r="N521" t="s">
        <v>31894</v>
      </c>
      <c r="O521" t="s">
        <v>31895</v>
      </c>
      <c r="P521" t="s">
        <v>28259</v>
      </c>
      <c r="Q521" t="s">
        <v>31896</v>
      </c>
      <c r="R521" t="s">
        <v>31897</v>
      </c>
      <c r="S521" t="s">
        <v>31898</v>
      </c>
      <c r="T521">
        <v>7.2</v>
      </c>
      <c r="U521">
        <v>16363</v>
      </c>
      <c r="V521" s="12">
        <f>W521*1.11098185502045</f>
        <v>19997673.3903681</v>
      </c>
      <c r="W521" s="3">
        <v>18000000</v>
      </c>
      <c r="X521" s="13">
        <f>Y521*1.11098185502045</f>
        <v>3799521.2817687234</v>
      </c>
      <c r="Y521" s="3">
        <v>3419967</v>
      </c>
      <c r="Z521" s="13">
        <f>AA521*1.11098185502045</f>
        <v>8860982.4110543653</v>
      </c>
      <c r="AA521" s="3">
        <v>7975812</v>
      </c>
      <c r="AB521">
        <v>69</v>
      </c>
    </row>
    <row r="522" spans="1:28" hidden="1" x14ac:dyDescent="0.2">
      <c r="A522" t="s">
        <v>7614</v>
      </c>
      <c r="B522" t="s">
        <v>7615</v>
      </c>
      <c r="C522">
        <v>2005</v>
      </c>
      <c r="D522" t="s">
        <v>7222</v>
      </c>
      <c r="E522" t="s">
        <v>176</v>
      </c>
      <c r="F522" t="s">
        <v>44036</v>
      </c>
      <c r="H522">
        <v>106</v>
      </c>
      <c r="I522" t="s">
        <v>25</v>
      </c>
      <c r="J522" t="s">
        <v>26</v>
      </c>
      <c r="K522" t="s">
        <v>934</v>
      </c>
      <c r="M522" t="s">
        <v>7616</v>
      </c>
      <c r="N522" t="s">
        <v>7617</v>
      </c>
      <c r="O522" t="s">
        <v>7618</v>
      </c>
      <c r="P522" t="s">
        <v>6012</v>
      </c>
      <c r="Q522" t="s">
        <v>7619</v>
      </c>
      <c r="R522" t="s">
        <v>7620</v>
      </c>
      <c r="S522" t="s">
        <v>7621</v>
      </c>
      <c r="T522">
        <v>6.3</v>
      </c>
      <c r="U522">
        <v>23144</v>
      </c>
      <c r="W522"/>
      <c r="X522"/>
      <c r="Y522">
        <v>10284523</v>
      </c>
      <c r="Z522"/>
      <c r="AA522">
        <v>11675161</v>
      </c>
      <c r="AB522">
        <v>277</v>
      </c>
    </row>
    <row r="523" spans="1:28" x14ac:dyDescent="0.2">
      <c r="A523" t="s">
        <v>25560</v>
      </c>
      <c r="B523" t="s">
        <v>25561</v>
      </c>
      <c r="C523">
        <v>2011</v>
      </c>
      <c r="D523" s="1">
        <v>40550</v>
      </c>
      <c r="E523" t="s">
        <v>1045</v>
      </c>
      <c r="H523">
        <v>87</v>
      </c>
      <c r="I523" t="s">
        <v>25</v>
      </c>
      <c r="J523" t="s">
        <v>26</v>
      </c>
      <c r="M523" t="s">
        <v>4799</v>
      </c>
      <c r="N523" t="s">
        <v>25562</v>
      </c>
      <c r="O523" t="s">
        <v>25563</v>
      </c>
      <c r="P523" t="s">
        <v>25564</v>
      </c>
      <c r="Q523" t="s">
        <v>25565</v>
      </c>
      <c r="R523" t="s">
        <v>25566</v>
      </c>
      <c r="S523" t="s">
        <v>25567</v>
      </c>
      <c r="T523">
        <v>6.2</v>
      </c>
      <c r="U523">
        <v>35767</v>
      </c>
      <c r="V523" s="12">
        <f>W523*1.1505830469594</f>
        <v>11505830.469594</v>
      </c>
      <c r="W523" s="3">
        <v>10000000</v>
      </c>
      <c r="X523" s="13">
        <f>Y523*1.1505830469594</f>
        <v>7894267.6446592333</v>
      </c>
      <c r="Y523" s="3">
        <v>6861102</v>
      </c>
      <c r="Z523" s="13">
        <f>AA523*1.1505830469594</f>
        <v>8892782.7326341979</v>
      </c>
      <c r="AA523" s="3">
        <v>7728936</v>
      </c>
      <c r="AB523">
        <v>92</v>
      </c>
    </row>
    <row r="524" spans="1:28" x14ac:dyDescent="0.2">
      <c r="A524" t="s">
        <v>41287</v>
      </c>
      <c r="B524" t="s">
        <v>41288</v>
      </c>
      <c r="C524">
        <v>2019</v>
      </c>
      <c r="D524" t="s">
        <v>37840</v>
      </c>
      <c r="E524" t="s">
        <v>16512</v>
      </c>
      <c r="F524" t="s">
        <v>44031</v>
      </c>
      <c r="G524" t="s">
        <v>44032</v>
      </c>
      <c r="H524">
        <v>109</v>
      </c>
      <c r="I524" t="s">
        <v>25</v>
      </c>
      <c r="J524" t="s">
        <v>26</v>
      </c>
      <c r="M524" t="s">
        <v>18916</v>
      </c>
      <c r="N524" t="s">
        <v>41289</v>
      </c>
      <c r="O524" t="s">
        <v>41290</v>
      </c>
      <c r="P524" t="s">
        <v>1623</v>
      </c>
      <c r="Q524" t="s">
        <v>41291</v>
      </c>
      <c r="R524" t="s">
        <v>41292</v>
      </c>
      <c r="S524" t="s">
        <v>41293</v>
      </c>
      <c r="T524">
        <v>6</v>
      </c>
      <c r="U524">
        <v>46043</v>
      </c>
      <c r="V524" s="12">
        <f>W524*1.01233684194057</f>
        <v>25308421.048514251</v>
      </c>
      <c r="W524" s="3">
        <v>25000000</v>
      </c>
      <c r="X524" s="13">
        <f>Y524*1.01233684194057</f>
        <v>6031821.7903871275</v>
      </c>
      <c r="Y524" s="3">
        <v>5958315</v>
      </c>
      <c r="Z524" s="13">
        <f>AA524*1.01233684194057</f>
        <v>8917281.4416229669</v>
      </c>
      <c r="AA524" s="3">
        <v>8808611</v>
      </c>
      <c r="AB524">
        <v>359</v>
      </c>
    </row>
    <row r="525" spans="1:28" hidden="1" x14ac:dyDescent="0.2">
      <c r="A525" t="s">
        <v>18012</v>
      </c>
      <c r="B525" t="s">
        <v>18013</v>
      </c>
      <c r="C525">
        <v>2009</v>
      </c>
      <c r="D525" t="s">
        <v>12624</v>
      </c>
      <c r="E525" t="s">
        <v>176</v>
      </c>
      <c r="F525" t="s">
        <v>44046</v>
      </c>
      <c r="H525">
        <v>108</v>
      </c>
      <c r="I525" t="s">
        <v>18014</v>
      </c>
      <c r="J525" t="s">
        <v>26</v>
      </c>
      <c r="M525" t="s">
        <v>924</v>
      </c>
      <c r="N525" t="s">
        <v>924</v>
      </c>
      <c r="O525" t="s">
        <v>18015</v>
      </c>
      <c r="P525" t="s">
        <v>1770</v>
      </c>
      <c r="Q525" t="s">
        <v>18016</v>
      </c>
      <c r="R525" t="s">
        <v>18017</v>
      </c>
      <c r="S525" t="s">
        <v>18018</v>
      </c>
      <c r="T525">
        <v>6.6</v>
      </c>
      <c r="U525">
        <v>114167</v>
      </c>
      <c r="V525" s="12">
        <f>W525*1.20636999678377</f>
        <v>13270069.964621469</v>
      </c>
      <c r="W525" s="3">
        <v>11000000</v>
      </c>
      <c r="X525" s="13">
        <f>Y525*1.20636999678377</f>
        <v>487520.65584025072</v>
      </c>
      <c r="Y525" s="3">
        <v>404122</v>
      </c>
      <c r="Z525" s="13">
        <f>AA525*1.20636999678377</f>
        <v>8943861.8834653106</v>
      </c>
      <c r="AA525" s="3">
        <v>7413863</v>
      </c>
      <c r="AB525">
        <v>497</v>
      </c>
    </row>
    <row r="526" spans="1:28" x14ac:dyDescent="0.2">
      <c r="A526" t="s">
        <v>27297</v>
      </c>
      <c r="B526" t="s">
        <v>27298</v>
      </c>
      <c r="C526">
        <v>2012</v>
      </c>
      <c r="D526" t="s">
        <v>27299</v>
      </c>
      <c r="E526" t="s">
        <v>44035</v>
      </c>
      <c r="F526" t="s">
        <v>44032</v>
      </c>
      <c r="G526" t="s">
        <v>44050</v>
      </c>
      <c r="H526">
        <v>116</v>
      </c>
      <c r="I526" t="s">
        <v>25</v>
      </c>
      <c r="J526" t="s">
        <v>26</v>
      </c>
      <c r="M526" t="s">
        <v>27300</v>
      </c>
      <c r="N526" t="s">
        <v>27301</v>
      </c>
      <c r="O526" t="s">
        <v>27302</v>
      </c>
      <c r="P526" t="s">
        <v>2296</v>
      </c>
      <c r="Q526" t="s">
        <v>27303</v>
      </c>
      <c r="R526" t="s">
        <v>27304</v>
      </c>
      <c r="S526" t="s">
        <v>27305</v>
      </c>
      <c r="T526">
        <v>7.2</v>
      </c>
      <c r="U526">
        <v>30358</v>
      </c>
      <c r="V526" s="12">
        <f>W526*1.12725506764114</f>
        <v>22545101.352822799</v>
      </c>
      <c r="W526" s="3">
        <v>20000000</v>
      </c>
      <c r="X526" s="13">
        <f>Y526*1.12725506764114</f>
        <v>6766637.1208132589</v>
      </c>
      <c r="Y526" s="3">
        <v>6002756</v>
      </c>
      <c r="Z526" s="13">
        <f>AA526*1.12725506764114</f>
        <v>8952790.5087937787</v>
      </c>
      <c r="AA526" s="3">
        <v>7942116</v>
      </c>
      <c r="AB526">
        <v>89</v>
      </c>
    </row>
    <row r="527" spans="1:28" x14ac:dyDescent="0.2">
      <c r="A527" t="s">
        <v>37877</v>
      </c>
      <c r="B527" t="s">
        <v>37878</v>
      </c>
      <c r="C527">
        <v>2017</v>
      </c>
      <c r="D527" s="1">
        <v>43197</v>
      </c>
      <c r="E527" t="s">
        <v>44035</v>
      </c>
      <c r="F527" t="s">
        <v>44032</v>
      </c>
      <c r="H527">
        <v>119</v>
      </c>
      <c r="I527" t="s">
        <v>25</v>
      </c>
      <c r="J527" t="s">
        <v>26</v>
      </c>
      <c r="M527" t="s">
        <v>5796</v>
      </c>
      <c r="N527" t="s">
        <v>37879</v>
      </c>
      <c r="O527" t="s">
        <v>37880</v>
      </c>
      <c r="P527" t="s">
        <v>1096</v>
      </c>
      <c r="Q527" t="s">
        <v>37881</v>
      </c>
      <c r="R527" t="s">
        <v>37882</v>
      </c>
      <c r="S527" t="s">
        <v>37883</v>
      </c>
      <c r="T527">
        <v>6.9</v>
      </c>
      <c r="U527">
        <v>39072</v>
      </c>
      <c r="V527" s="12">
        <f>W527*1.05585427545692</f>
        <v>31675628.263707601</v>
      </c>
      <c r="W527" s="3">
        <v>30000000</v>
      </c>
      <c r="X527" s="13">
        <f>Y527*1.05585427545692</f>
        <v>4446338.5591506241</v>
      </c>
      <c r="Y527" s="3">
        <v>4211129</v>
      </c>
      <c r="Z527" s="13">
        <f>AA527*1.05585427545692</f>
        <v>8978623.6563234422</v>
      </c>
      <c r="AA527" s="3">
        <v>8503658</v>
      </c>
      <c r="AB527">
        <v>111</v>
      </c>
    </row>
    <row r="528" spans="1:28" x14ac:dyDescent="0.2">
      <c r="A528" t="s">
        <v>8004</v>
      </c>
      <c r="B528" t="s">
        <v>8005</v>
      </c>
      <c r="C528">
        <v>2004</v>
      </c>
      <c r="D528" s="1">
        <v>38395</v>
      </c>
      <c r="E528" t="s">
        <v>1045</v>
      </c>
      <c r="F528" t="s">
        <v>44032</v>
      </c>
      <c r="H528">
        <v>111</v>
      </c>
      <c r="I528" t="s">
        <v>25</v>
      </c>
      <c r="J528" t="s">
        <v>26</v>
      </c>
      <c r="M528" t="s">
        <v>8006</v>
      </c>
      <c r="N528" t="s">
        <v>8007</v>
      </c>
      <c r="O528" t="s">
        <v>8008</v>
      </c>
      <c r="P528" t="s">
        <v>8009</v>
      </c>
      <c r="Q528" t="s">
        <v>8010</v>
      </c>
      <c r="R528" t="s">
        <v>8011</v>
      </c>
      <c r="S528" t="s">
        <v>8012</v>
      </c>
      <c r="T528">
        <v>6.6</v>
      </c>
      <c r="U528">
        <v>15040</v>
      </c>
      <c r="V528" s="12">
        <f>W528*1.37009528851244</f>
        <v>10275714.6638433</v>
      </c>
      <c r="W528" s="3">
        <v>7500000</v>
      </c>
      <c r="X528" s="13">
        <f>Y528*1.37009528851244</f>
        <v>5281202.1813869756</v>
      </c>
      <c r="Y528" s="3">
        <v>3854624</v>
      </c>
      <c r="Z528" s="13">
        <f>AA528*1.37009528851244</f>
        <v>9200281.6587453652</v>
      </c>
      <c r="AA528" s="3">
        <v>6715067</v>
      </c>
      <c r="AB528">
        <v>136</v>
      </c>
    </row>
    <row r="529" spans="1:28" hidden="1" x14ac:dyDescent="0.2">
      <c r="A529" t="s">
        <v>7667</v>
      </c>
      <c r="B529" t="s">
        <v>7668</v>
      </c>
      <c r="C529">
        <v>2003</v>
      </c>
      <c r="D529" s="1">
        <v>37748</v>
      </c>
      <c r="E529" t="s">
        <v>16512</v>
      </c>
      <c r="F529" t="s">
        <v>44032</v>
      </c>
      <c r="G529" t="s">
        <v>44042</v>
      </c>
      <c r="H529">
        <v>155</v>
      </c>
      <c r="I529" t="s">
        <v>2213</v>
      </c>
      <c r="J529" t="s">
        <v>934</v>
      </c>
      <c r="M529" t="s">
        <v>7669</v>
      </c>
      <c r="N529" t="s">
        <v>7670</v>
      </c>
      <c r="O529" t="s">
        <v>7671</v>
      </c>
      <c r="P529" t="s">
        <v>4164</v>
      </c>
      <c r="Q529" t="s">
        <v>7672</v>
      </c>
      <c r="R529" t="s">
        <v>7673</v>
      </c>
      <c r="S529" t="s">
        <v>7674</v>
      </c>
      <c r="T529">
        <v>4.7</v>
      </c>
      <c r="U529">
        <v>19131</v>
      </c>
      <c r="W529">
        <v>9000000</v>
      </c>
      <c r="X529"/>
      <c r="Y529"/>
      <c r="Z529"/>
      <c r="AA529">
        <v>14902587</v>
      </c>
      <c r="AB529">
        <v>214</v>
      </c>
    </row>
    <row r="530" spans="1:28" x14ac:dyDescent="0.2">
      <c r="A530" t="s">
        <v>36355</v>
      </c>
      <c r="B530" t="s">
        <v>36356</v>
      </c>
      <c r="C530">
        <v>2019</v>
      </c>
      <c r="D530" s="1">
        <v>43808</v>
      </c>
      <c r="E530" t="s">
        <v>44035</v>
      </c>
      <c r="F530" t="s">
        <v>44032</v>
      </c>
      <c r="G530" t="s">
        <v>44036</v>
      </c>
      <c r="H530">
        <v>112</v>
      </c>
      <c r="I530" t="s">
        <v>25</v>
      </c>
      <c r="J530" t="s">
        <v>26</v>
      </c>
      <c r="K530" t="s">
        <v>30146</v>
      </c>
      <c r="L530" t="s">
        <v>895</v>
      </c>
      <c r="M530" t="s">
        <v>36357</v>
      </c>
      <c r="N530" t="s">
        <v>36358</v>
      </c>
      <c r="O530" t="s">
        <v>36359</v>
      </c>
      <c r="P530" t="s">
        <v>24193</v>
      </c>
      <c r="Q530" t="s">
        <v>36360</v>
      </c>
      <c r="R530" t="s">
        <v>36361</v>
      </c>
      <c r="S530" t="s">
        <v>36362</v>
      </c>
      <c r="T530">
        <v>6.8</v>
      </c>
      <c r="U530">
        <v>30026</v>
      </c>
      <c r="V530" s="12">
        <f>W530*1.01233684194057</f>
        <v>20246736.838811401</v>
      </c>
      <c r="W530" s="3">
        <v>20000000</v>
      </c>
      <c r="X530" s="13">
        <f>Y530*1.01233684194057</f>
        <v>4591103.4780741436</v>
      </c>
      <c r="Y530" s="3">
        <v>4535154</v>
      </c>
      <c r="Z530" s="13">
        <f>AA530*1.01233684194057</f>
        <v>9202182.3867134601</v>
      </c>
      <c r="AA530" s="3">
        <v>9090040</v>
      </c>
      <c r="AB530">
        <v>228</v>
      </c>
    </row>
    <row r="531" spans="1:28" hidden="1" x14ac:dyDescent="0.2">
      <c r="A531" t="s">
        <v>7683</v>
      </c>
      <c r="B531" t="s">
        <v>7684</v>
      </c>
      <c r="C531">
        <v>2003</v>
      </c>
      <c r="D531" t="s">
        <v>5264</v>
      </c>
      <c r="E531" t="s">
        <v>16512</v>
      </c>
      <c r="F531" t="s">
        <v>44032</v>
      </c>
      <c r="G531" t="s">
        <v>44042</v>
      </c>
      <c r="H531">
        <v>98</v>
      </c>
      <c r="I531" t="s">
        <v>25</v>
      </c>
      <c r="J531" t="s">
        <v>26</v>
      </c>
      <c r="M531" t="s">
        <v>2735</v>
      </c>
      <c r="N531" t="s">
        <v>7685</v>
      </c>
      <c r="O531" t="s">
        <v>7686</v>
      </c>
      <c r="P531" t="s">
        <v>2738</v>
      </c>
      <c r="Q531" t="s">
        <v>2738</v>
      </c>
      <c r="R531" t="s">
        <v>7687</v>
      </c>
      <c r="S531" t="s">
        <v>7688</v>
      </c>
      <c r="T531">
        <v>6.2</v>
      </c>
      <c r="U531">
        <v>18384</v>
      </c>
      <c r="W531">
        <v>17000000</v>
      </c>
      <c r="X531"/>
      <c r="Y531"/>
      <c r="Z531"/>
      <c r="AA531">
        <v>293671</v>
      </c>
      <c r="AB531">
        <v>115</v>
      </c>
    </row>
    <row r="532" spans="1:28" hidden="1" x14ac:dyDescent="0.2">
      <c r="A532" t="s">
        <v>7689</v>
      </c>
      <c r="B532" t="s">
        <v>7690</v>
      </c>
      <c r="C532">
        <v>2003</v>
      </c>
      <c r="D532" t="s">
        <v>5051</v>
      </c>
      <c r="E532" t="s">
        <v>16512</v>
      </c>
      <c r="F532" t="s">
        <v>44038</v>
      </c>
      <c r="H532">
        <v>90</v>
      </c>
      <c r="I532" t="s">
        <v>5839</v>
      </c>
      <c r="J532" t="s">
        <v>74</v>
      </c>
      <c r="K532" t="s">
        <v>26</v>
      </c>
      <c r="M532" t="s">
        <v>4350</v>
      </c>
      <c r="N532" t="s">
        <v>7691</v>
      </c>
      <c r="O532" t="s">
        <v>7692</v>
      </c>
      <c r="P532" t="s">
        <v>4352</v>
      </c>
      <c r="Q532" t="s">
        <v>4353</v>
      </c>
      <c r="R532" t="s">
        <v>7693</v>
      </c>
      <c r="S532" t="s">
        <v>7694</v>
      </c>
      <c r="T532">
        <v>6.7</v>
      </c>
      <c r="U532">
        <v>18750</v>
      </c>
      <c r="W532" t="s">
        <v>7590</v>
      </c>
      <c r="X532"/>
      <c r="Y532"/>
      <c r="Z532"/>
      <c r="AA532">
        <v>3930933</v>
      </c>
      <c r="AB532">
        <v>32</v>
      </c>
    </row>
    <row r="533" spans="1:28" x14ac:dyDescent="0.2">
      <c r="A533" t="s">
        <v>14327</v>
      </c>
      <c r="B533" t="s">
        <v>14328</v>
      </c>
      <c r="C533">
        <v>2006</v>
      </c>
      <c r="D533" t="s">
        <v>13260</v>
      </c>
      <c r="E533" t="s">
        <v>16512</v>
      </c>
      <c r="F533" t="s">
        <v>44051</v>
      </c>
      <c r="G533" t="s">
        <v>44032</v>
      </c>
      <c r="H533">
        <v>120</v>
      </c>
      <c r="I533" t="s">
        <v>14329</v>
      </c>
      <c r="J533" t="s">
        <v>26</v>
      </c>
      <c r="K533" t="s">
        <v>14330</v>
      </c>
      <c r="L533" t="s">
        <v>1793</v>
      </c>
      <c r="M533" t="s">
        <v>14331</v>
      </c>
      <c r="N533" t="s">
        <v>14331</v>
      </c>
      <c r="O533" t="s">
        <v>14332</v>
      </c>
      <c r="P533" t="s">
        <v>437</v>
      </c>
      <c r="Q533" t="s">
        <v>14333</v>
      </c>
      <c r="R533" t="s">
        <v>14334</v>
      </c>
      <c r="S533" t="s">
        <v>14335</v>
      </c>
      <c r="T533">
        <v>7.3</v>
      </c>
      <c r="U533">
        <v>99594</v>
      </c>
      <c r="V533" s="12">
        <f>W533*1.28378472222222</f>
        <v>12837847.222222202</v>
      </c>
      <c r="W533" s="3">
        <v>10000000</v>
      </c>
      <c r="X533" s="13">
        <f>Y533*1.28378472222222</f>
        <v>7048521.165937488</v>
      </c>
      <c r="Y533" s="3">
        <v>5490423</v>
      </c>
      <c r="Z533" s="13">
        <f>AA533*1.28378472222222</f>
        <v>9213906.5326041505</v>
      </c>
      <c r="AA533" s="3">
        <v>7177143</v>
      </c>
      <c r="AB533">
        <v>228</v>
      </c>
    </row>
    <row r="534" spans="1:28" x14ac:dyDescent="0.2">
      <c r="A534" t="s">
        <v>2857</v>
      </c>
      <c r="B534" t="s">
        <v>2858</v>
      </c>
      <c r="C534">
        <v>2002</v>
      </c>
      <c r="D534" s="1">
        <v>37258</v>
      </c>
      <c r="E534" t="s">
        <v>1045</v>
      </c>
      <c r="F534" t="s">
        <v>44036</v>
      </c>
      <c r="H534">
        <v>86</v>
      </c>
      <c r="I534" t="s">
        <v>177</v>
      </c>
      <c r="J534" t="s">
        <v>26</v>
      </c>
      <c r="M534" t="s">
        <v>2859</v>
      </c>
      <c r="N534" t="s">
        <v>2860</v>
      </c>
      <c r="O534" t="s">
        <v>2861</v>
      </c>
      <c r="P534" t="s">
        <v>1581</v>
      </c>
      <c r="Q534" t="s">
        <v>2862</v>
      </c>
      <c r="R534" t="s">
        <v>2863</v>
      </c>
      <c r="S534" t="s">
        <v>2864</v>
      </c>
      <c r="T534">
        <v>5.4</v>
      </c>
      <c r="U534">
        <v>13652</v>
      </c>
      <c r="V534" s="12">
        <f>W534*1.43863813229572</f>
        <v>20140933.85214008</v>
      </c>
      <c r="W534" s="3">
        <v>14000000</v>
      </c>
      <c r="X534" s="13">
        <f>Y534*1.43863813229572</f>
        <v>7604556.2876653709</v>
      </c>
      <c r="Y534" s="3">
        <v>5285941</v>
      </c>
      <c r="Z534" s="13">
        <f>AA534*1.43863813229572</f>
        <v>9227302.6963035036</v>
      </c>
      <c r="AA534" s="3">
        <v>6413915</v>
      </c>
      <c r="AB534">
        <v>107</v>
      </c>
    </row>
    <row r="535" spans="1:28" hidden="1" x14ac:dyDescent="0.2">
      <c r="A535" t="s">
        <v>7712</v>
      </c>
      <c r="B535" t="s">
        <v>7713</v>
      </c>
      <c r="C535">
        <v>2002</v>
      </c>
      <c r="D535" s="1">
        <v>38480</v>
      </c>
      <c r="E535" t="s">
        <v>16512</v>
      </c>
      <c r="F535" t="s">
        <v>44031</v>
      </c>
      <c r="G535" t="s">
        <v>44033</v>
      </c>
      <c r="H535">
        <v>116</v>
      </c>
      <c r="I535" t="s">
        <v>2213</v>
      </c>
      <c r="J535" t="s">
        <v>934</v>
      </c>
      <c r="K535" t="s">
        <v>26</v>
      </c>
      <c r="L535" t="s">
        <v>209</v>
      </c>
      <c r="M535" t="s">
        <v>7714</v>
      </c>
      <c r="N535" t="s">
        <v>7715</v>
      </c>
      <c r="O535" t="s">
        <v>7716</v>
      </c>
      <c r="P535" t="s">
        <v>7717</v>
      </c>
      <c r="Q535" t="s">
        <v>7718</v>
      </c>
      <c r="R535" t="s">
        <v>7719</v>
      </c>
      <c r="S535" t="s">
        <v>7720</v>
      </c>
      <c r="T535">
        <v>6.4</v>
      </c>
      <c r="U535">
        <v>10966</v>
      </c>
      <c r="W535"/>
      <c r="X535"/>
      <c r="Y535">
        <v>73060</v>
      </c>
      <c r="Z535"/>
      <c r="AA535">
        <v>9978256</v>
      </c>
      <c r="AB535">
        <v>105</v>
      </c>
    </row>
    <row r="536" spans="1:28" x14ac:dyDescent="0.2">
      <c r="A536" t="s">
        <v>12222</v>
      </c>
      <c r="B536" t="s">
        <v>12223</v>
      </c>
      <c r="C536">
        <v>2005</v>
      </c>
      <c r="D536" t="s">
        <v>11806</v>
      </c>
      <c r="E536" t="s">
        <v>176</v>
      </c>
      <c r="F536" t="s">
        <v>44042</v>
      </c>
      <c r="H536">
        <v>104</v>
      </c>
      <c r="I536" t="s">
        <v>25</v>
      </c>
      <c r="J536" t="s">
        <v>26</v>
      </c>
      <c r="M536" t="s">
        <v>10391</v>
      </c>
      <c r="N536" t="s">
        <v>12224</v>
      </c>
      <c r="O536" t="s">
        <v>12225</v>
      </c>
      <c r="P536" t="s">
        <v>12226</v>
      </c>
      <c r="Q536" t="s">
        <v>12227</v>
      </c>
      <c r="R536" t="s">
        <v>12228</v>
      </c>
      <c r="S536" t="s">
        <v>12229</v>
      </c>
      <c r="T536">
        <v>7.1</v>
      </c>
      <c r="U536">
        <v>151976</v>
      </c>
      <c r="V536" s="12">
        <f>W536*1.32519713261649</f>
        <v>1258937.2759856654</v>
      </c>
      <c r="W536" s="3">
        <v>950000</v>
      </c>
      <c r="X536" s="13">
        <f>Y536*1.32519713261649</f>
        <v>1357849.9899641604</v>
      </c>
      <c r="Y536" s="3">
        <v>1024640</v>
      </c>
      <c r="Z536" s="13">
        <f>AA536*1.32519713261649</f>
        <v>9305811.2314337101</v>
      </c>
      <c r="AA536" s="3">
        <v>7022209</v>
      </c>
      <c r="AB536">
        <v>733</v>
      </c>
    </row>
    <row r="537" spans="1:28" x14ac:dyDescent="0.2">
      <c r="A537" t="s">
        <v>19606</v>
      </c>
      <c r="B537" t="s">
        <v>19607</v>
      </c>
      <c r="C537">
        <v>2015</v>
      </c>
      <c r="D537" t="s">
        <v>19608</v>
      </c>
      <c r="E537" t="s">
        <v>1045</v>
      </c>
      <c r="F537" t="s">
        <v>44032</v>
      </c>
      <c r="H537">
        <v>107</v>
      </c>
      <c r="I537" t="s">
        <v>25</v>
      </c>
      <c r="J537" t="s">
        <v>26</v>
      </c>
      <c r="K537" t="s">
        <v>308</v>
      </c>
      <c r="M537" t="s">
        <v>5796</v>
      </c>
      <c r="N537" t="s">
        <v>19609</v>
      </c>
      <c r="O537" t="s">
        <v>19610</v>
      </c>
      <c r="P537" t="s">
        <v>1516</v>
      </c>
      <c r="Q537" t="s">
        <v>19611</v>
      </c>
      <c r="R537" t="s">
        <v>19612</v>
      </c>
      <c r="S537" t="s">
        <v>19613</v>
      </c>
      <c r="T537">
        <v>6.1</v>
      </c>
      <c r="U537">
        <v>20156</v>
      </c>
      <c r="V537" s="12">
        <f>W537*1.09195121025074</f>
        <v>30574633.887020722</v>
      </c>
      <c r="W537" s="3">
        <v>28000000</v>
      </c>
      <c r="X537" s="13">
        <f>Y537*1.09195121025074</f>
        <v>7646127.3734415574</v>
      </c>
      <c r="Y537" s="3">
        <v>7002261</v>
      </c>
      <c r="Z537" s="13">
        <f>AA537*1.09195121025074</f>
        <v>9311786.4737044051</v>
      </c>
      <c r="AA537" s="3">
        <v>8527658</v>
      </c>
      <c r="AB537">
        <v>74</v>
      </c>
    </row>
    <row r="538" spans="1:28" x14ac:dyDescent="0.2">
      <c r="A538" t="s">
        <v>6482</v>
      </c>
      <c r="B538" t="s">
        <v>6483</v>
      </c>
      <c r="C538">
        <v>2004</v>
      </c>
      <c r="D538" t="s">
        <v>6354</v>
      </c>
      <c r="E538" t="s">
        <v>1045</v>
      </c>
      <c r="F538" t="s">
        <v>44044</v>
      </c>
      <c r="H538">
        <v>88</v>
      </c>
      <c r="I538" t="s">
        <v>25</v>
      </c>
      <c r="J538" t="s">
        <v>26</v>
      </c>
      <c r="M538" t="s">
        <v>6484</v>
      </c>
      <c r="N538" t="s">
        <v>6485</v>
      </c>
      <c r="O538" t="s">
        <v>6486</v>
      </c>
      <c r="P538" t="s">
        <v>591</v>
      </c>
      <c r="Q538" t="s">
        <v>6487</v>
      </c>
      <c r="R538" t="s">
        <v>6488</v>
      </c>
      <c r="S538" t="s">
        <v>6489</v>
      </c>
      <c r="T538">
        <v>4.9000000000000004</v>
      </c>
      <c r="U538">
        <v>17522</v>
      </c>
      <c r="V538" s="12">
        <f>W538*1.37009528851244</f>
        <v>68504764.425622001</v>
      </c>
      <c r="W538" s="3">
        <v>50000000</v>
      </c>
      <c r="X538" s="13">
        <f>Y538*1.37009528851244</f>
        <v>8891200.4925145544</v>
      </c>
      <c r="Y538" s="3">
        <v>6489476</v>
      </c>
      <c r="Z538" s="13">
        <f>AA538*1.37009528851244</f>
        <v>9328362.2766013741</v>
      </c>
      <c r="AA538" s="3">
        <v>6808550</v>
      </c>
      <c r="AB538">
        <v>98</v>
      </c>
    </row>
    <row r="539" spans="1:28" x14ac:dyDescent="0.2">
      <c r="A539" t="s">
        <v>25291</v>
      </c>
      <c r="B539" t="s">
        <v>25292</v>
      </c>
      <c r="C539">
        <v>2013</v>
      </c>
      <c r="D539" s="1">
        <v>41374</v>
      </c>
      <c r="E539" t="s">
        <v>1045</v>
      </c>
      <c r="F539" t="s">
        <v>44044</v>
      </c>
      <c r="G539" t="s">
        <v>44032</v>
      </c>
      <c r="H539">
        <v>97</v>
      </c>
      <c r="I539" t="s">
        <v>25293</v>
      </c>
      <c r="J539" t="s">
        <v>26</v>
      </c>
      <c r="K539" t="s">
        <v>307</v>
      </c>
      <c r="L539" t="s">
        <v>6363</v>
      </c>
      <c r="M539" t="s">
        <v>25294</v>
      </c>
      <c r="N539" t="s">
        <v>25295</v>
      </c>
      <c r="O539" t="s">
        <v>25296</v>
      </c>
      <c r="P539" t="s">
        <v>9676</v>
      </c>
      <c r="Q539" t="s">
        <v>25297</v>
      </c>
      <c r="R539" t="s">
        <v>25298</v>
      </c>
      <c r="S539" t="s">
        <v>25299</v>
      </c>
      <c r="T539">
        <v>7.1</v>
      </c>
      <c r="U539">
        <v>99455</v>
      </c>
      <c r="V539" s="12">
        <f>W539*1.11098185502045</f>
        <v>5554909.2751022503</v>
      </c>
      <c r="W539" s="3">
        <v>5000000</v>
      </c>
      <c r="X539" s="13">
        <f>Y539*1.11098185502045</f>
        <v>38229.996613108706</v>
      </c>
      <c r="Y539" s="3">
        <v>34411</v>
      </c>
      <c r="Z539" s="13">
        <f>AA539*1.11098185502045</f>
        <v>9351409.797207173</v>
      </c>
      <c r="AA539" s="3">
        <v>8417248</v>
      </c>
      <c r="AB539">
        <v>160</v>
      </c>
    </row>
    <row r="540" spans="1:28" x14ac:dyDescent="0.2">
      <c r="A540" t="s">
        <v>20223</v>
      </c>
      <c r="B540" t="s">
        <v>20224</v>
      </c>
      <c r="C540">
        <v>2011</v>
      </c>
      <c r="D540" t="s">
        <v>20225</v>
      </c>
      <c r="E540" t="s">
        <v>1045</v>
      </c>
      <c r="H540">
        <v>102</v>
      </c>
      <c r="I540" t="s">
        <v>433</v>
      </c>
      <c r="J540" t="s">
        <v>26</v>
      </c>
      <c r="M540" t="s">
        <v>14100</v>
      </c>
      <c r="N540" t="s">
        <v>20226</v>
      </c>
      <c r="O540" t="s">
        <v>20227</v>
      </c>
      <c r="P540" t="s">
        <v>20228</v>
      </c>
      <c r="Q540" t="s">
        <v>20229</v>
      </c>
      <c r="R540" t="s">
        <v>20230</v>
      </c>
      <c r="S540" t="s">
        <v>20231</v>
      </c>
      <c r="T540">
        <v>6.2</v>
      </c>
      <c r="U540">
        <v>41417</v>
      </c>
      <c r="V540" s="12">
        <f>W540*1.1505830469594</f>
        <v>47173904.9253354</v>
      </c>
      <c r="W540" s="3">
        <v>41000000</v>
      </c>
      <c r="X540" s="13">
        <f>Y540*1.1505830469594</f>
        <v>8288959.0507559981</v>
      </c>
      <c r="Y540" s="3">
        <v>7204138</v>
      </c>
      <c r="Z540" s="13">
        <f>AA540*1.1505830469594</f>
        <v>9411097.383628469</v>
      </c>
      <c r="AA540" s="3">
        <v>8179416</v>
      </c>
      <c r="AB540">
        <v>153</v>
      </c>
    </row>
    <row r="541" spans="1:28" hidden="1" x14ac:dyDescent="0.2">
      <c r="A541" t="s">
        <v>12004</v>
      </c>
      <c r="B541" t="s">
        <v>12005</v>
      </c>
      <c r="C541">
        <v>2004</v>
      </c>
      <c r="D541" s="1">
        <v>38332</v>
      </c>
      <c r="E541" t="s">
        <v>176</v>
      </c>
      <c r="F541" t="s">
        <v>44040</v>
      </c>
      <c r="G541" t="s">
        <v>44053</v>
      </c>
      <c r="H541">
        <v>192</v>
      </c>
      <c r="I541" t="s">
        <v>943</v>
      </c>
      <c r="J541" t="s">
        <v>944</v>
      </c>
      <c r="M541" t="s">
        <v>12006</v>
      </c>
      <c r="N541" t="s">
        <v>2150</v>
      </c>
      <c r="O541" t="s">
        <v>12007</v>
      </c>
      <c r="P541" t="s">
        <v>2764</v>
      </c>
      <c r="Q541" t="s">
        <v>7954</v>
      </c>
      <c r="R541" t="s">
        <v>12008</v>
      </c>
      <c r="S541" t="s">
        <v>12009</v>
      </c>
      <c r="T541">
        <v>7.8</v>
      </c>
      <c r="U541">
        <v>47905</v>
      </c>
      <c r="V541" s="12">
        <f>W541*1.37009528851244</f>
        <v>9590667.0195870809</v>
      </c>
      <c r="W541" s="3">
        <v>7000000</v>
      </c>
      <c r="X541" s="13">
        <f>Y541*1.37009528851244</f>
        <v>4026068.8483430375</v>
      </c>
      <c r="Y541" s="3">
        <v>2938532</v>
      </c>
      <c r="Z541" s="13">
        <f>AA541*1.37009528851244</f>
        <v>9436149.0430439357</v>
      </c>
      <c r="AA541" s="3">
        <v>6887221</v>
      </c>
      <c r="AB541">
        <v>144</v>
      </c>
    </row>
    <row r="542" spans="1:28" hidden="1" x14ac:dyDescent="0.2">
      <c r="A542" t="s">
        <v>7771</v>
      </c>
      <c r="B542" t="s">
        <v>7772</v>
      </c>
      <c r="C542">
        <v>2003</v>
      </c>
      <c r="D542" t="s">
        <v>4333</v>
      </c>
      <c r="E542" t="s">
        <v>1045</v>
      </c>
      <c r="F542" t="s">
        <v>44032</v>
      </c>
      <c r="H542">
        <v>100</v>
      </c>
      <c r="I542" t="s">
        <v>7773</v>
      </c>
      <c r="J542" t="s">
        <v>496</v>
      </c>
      <c r="M542" t="s">
        <v>2648</v>
      </c>
      <c r="N542" t="s">
        <v>2648</v>
      </c>
      <c r="O542" t="s">
        <v>7774</v>
      </c>
      <c r="P542" t="s">
        <v>7775</v>
      </c>
      <c r="Q542" t="s">
        <v>7776</v>
      </c>
      <c r="R542" t="s">
        <v>7777</v>
      </c>
      <c r="S542" t="s">
        <v>7778</v>
      </c>
      <c r="T542">
        <v>7.3</v>
      </c>
      <c r="U542">
        <v>19008</v>
      </c>
      <c r="W542"/>
      <c r="X542"/>
      <c r="Y542">
        <v>3783</v>
      </c>
      <c r="Z542"/>
      <c r="AA542">
        <v>3783</v>
      </c>
      <c r="AB542">
        <v>37</v>
      </c>
    </row>
    <row r="543" spans="1:28" x14ac:dyDescent="0.2">
      <c r="A543" t="s">
        <v>43905</v>
      </c>
      <c r="B543" t="s">
        <v>43906</v>
      </c>
      <c r="C543">
        <v>2019</v>
      </c>
      <c r="D543" s="1">
        <v>43779</v>
      </c>
      <c r="E543" t="s">
        <v>1045</v>
      </c>
      <c r="F543" t="s">
        <v>44036</v>
      </c>
      <c r="H543">
        <v>84</v>
      </c>
      <c r="I543" t="s">
        <v>433</v>
      </c>
      <c r="J543" t="s">
        <v>26</v>
      </c>
      <c r="M543" t="s">
        <v>17386</v>
      </c>
      <c r="N543" t="s">
        <v>17386</v>
      </c>
      <c r="O543" t="s">
        <v>43907</v>
      </c>
      <c r="P543" t="s">
        <v>36255</v>
      </c>
      <c r="Q543" t="s">
        <v>43908</v>
      </c>
      <c r="R543" t="s">
        <v>43909</v>
      </c>
      <c r="S543" t="s">
        <v>43910</v>
      </c>
      <c r="T543">
        <v>6.1</v>
      </c>
      <c r="U543">
        <v>17038</v>
      </c>
      <c r="V543" s="12">
        <f>W543*1.01233684194057</f>
        <v>5061684.2097028503</v>
      </c>
      <c r="W543" s="3">
        <v>5000000</v>
      </c>
      <c r="X543" s="13">
        <f>Y543*1.01233684194057</f>
        <v>6626917.9289008398</v>
      </c>
      <c r="Y543" s="3">
        <v>6546159</v>
      </c>
      <c r="Z543" s="13">
        <f>AA543*1.01233684194057</f>
        <v>9457072.6061246246</v>
      </c>
      <c r="AA543" s="3">
        <v>9341824</v>
      </c>
      <c r="AB543">
        <v>234</v>
      </c>
    </row>
    <row r="544" spans="1:28" hidden="1" x14ac:dyDescent="0.2">
      <c r="A544" t="s">
        <v>25698</v>
      </c>
      <c r="B544" t="s">
        <v>25699</v>
      </c>
      <c r="C544">
        <v>2013</v>
      </c>
      <c r="D544" t="s">
        <v>25700</v>
      </c>
      <c r="E544" t="s">
        <v>1045</v>
      </c>
      <c r="F544" t="s">
        <v>44036</v>
      </c>
      <c r="H544">
        <v>98</v>
      </c>
      <c r="I544" t="s">
        <v>25701</v>
      </c>
      <c r="J544" t="s">
        <v>26</v>
      </c>
      <c r="M544" t="s">
        <v>10313</v>
      </c>
      <c r="N544" t="s">
        <v>25702</v>
      </c>
      <c r="O544" t="s">
        <v>25703</v>
      </c>
      <c r="P544" t="s">
        <v>5613</v>
      </c>
      <c r="Q544" t="s">
        <v>25704</v>
      </c>
      <c r="R544" t="s">
        <v>25705</v>
      </c>
      <c r="S544" t="s">
        <v>25706</v>
      </c>
      <c r="T544">
        <v>6.8</v>
      </c>
      <c r="U544">
        <v>69221</v>
      </c>
      <c r="V544" s="12">
        <f>W544*1.11098185502045</f>
        <v>12220800.405224949</v>
      </c>
      <c r="W544" s="3">
        <v>11000000</v>
      </c>
      <c r="X544" s="13">
        <f>Y544*1.11098185502045</f>
        <v>3880659.6195864319</v>
      </c>
      <c r="Y544" s="3">
        <v>3493000</v>
      </c>
      <c r="Z544" s="13">
        <f>AA544*1.11098185502045</f>
        <v>9472551.2586786021</v>
      </c>
      <c r="AA544" s="3">
        <v>8526288</v>
      </c>
      <c r="AB544">
        <v>132</v>
      </c>
    </row>
    <row r="545" spans="1:28" x14ac:dyDescent="0.2">
      <c r="A545" t="s">
        <v>15336</v>
      </c>
      <c r="B545" t="s">
        <v>15337</v>
      </c>
      <c r="C545">
        <v>2006</v>
      </c>
      <c r="D545" t="s">
        <v>12699</v>
      </c>
      <c r="E545" t="s">
        <v>1045</v>
      </c>
      <c r="F545" t="s">
        <v>44034</v>
      </c>
      <c r="G545" t="s">
        <v>44036</v>
      </c>
      <c r="H545">
        <v>95</v>
      </c>
      <c r="I545" t="s">
        <v>12457</v>
      </c>
      <c r="J545" t="s">
        <v>26</v>
      </c>
      <c r="M545" t="s">
        <v>8468</v>
      </c>
      <c r="N545" t="s">
        <v>15338</v>
      </c>
      <c r="O545" t="s">
        <v>15339</v>
      </c>
      <c r="P545" t="s">
        <v>15340</v>
      </c>
      <c r="Q545" t="s">
        <v>15341</v>
      </c>
      <c r="R545" t="s">
        <v>15342</v>
      </c>
      <c r="S545" t="s">
        <v>15343</v>
      </c>
      <c r="T545">
        <v>6.3</v>
      </c>
      <c r="U545">
        <v>38783</v>
      </c>
      <c r="V545" s="12">
        <f>W545*1.28378472222222</f>
        <v>19898663.194444411</v>
      </c>
      <c r="W545" s="3">
        <v>15500000</v>
      </c>
      <c r="X545" s="13">
        <f>Y545*1.28378472222222</f>
        <v>1088.6494444444427</v>
      </c>
      <c r="Y545" s="3">
        <v>848</v>
      </c>
      <c r="Z545" s="13">
        <f>AA545*1.28378472222222</f>
        <v>9481621.8634374849</v>
      </c>
      <c r="AA545" s="3">
        <v>7385679</v>
      </c>
      <c r="AB545">
        <v>59</v>
      </c>
    </row>
    <row r="546" spans="1:28" x14ac:dyDescent="0.2">
      <c r="A546" t="s">
        <v>38907</v>
      </c>
      <c r="B546" t="s">
        <v>38908</v>
      </c>
      <c r="C546">
        <v>2016</v>
      </c>
      <c r="D546" s="1">
        <v>42409</v>
      </c>
      <c r="E546" t="s">
        <v>16512</v>
      </c>
      <c r="F546" t="s">
        <v>44046</v>
      </c>
      <c r="G546" t="s">
        <v>44033</v>
      </c>
      <c r="H546">
        <v>92</v>
      </c>
      <c r="I546" t="s">
        <v>25</v>
      </c>
      <c r="J546" t="s">
        <v>26</v>
      </c>
      <c r="K546" t="s">
        <v>209</v>
      </c>
      <c r="M546" t="s">
        <v>38909</v>
      </c>
      <c r="N546" t="s">
        <v>38910</v>
      </c>
      <c r="O546" t="s">
        <v>38911</v>
      </c>
      <c r="P546" t="s">
        <v>38912</v>
      </c>
      <c r="Q546" t="s">
        <v>38913</v>
      </c>
      <c r="R546" t="s">
        <v>38914</v>
      </c>
      <c r="S546" t="s">
        <v>38915</v>
      </c>
      <c r="T546">
        <v>5.8</v>
      </c>
      <c r="U546">
        <v>38340</v>
      </c>
      <c r="V546" s="12">
        <f>W546*1.07834771485832</f>
        <v>8626781.7188665606</v>
      </c>
      <c r="W546" s="3">
        <v>8000000</v>
      </c>
      <c r="X546" s="13">
        <f>Y546*1.07834771485832</f>
        <v>4222001.9689467521</v>
      </c>
      <c r="Y546" s="3">
        <v>3915251</v>
      </c>
      <c r="Z546" s="13">
        <f>AA546*1.07834771485832</f>
        <v>9499603.9077068884</v>
      </c>
      <c r="AA546" s="3">
        <v>8809407</v>
      </c>
      <c r="AB546">
        <v>183</v>
      </c>
    </row>
    <row r="547" spans="1:28" x14ac:dyDescent="0.2">
      <c r="A547" t="s">
        <v>21587</v>
      </c>
      <c r="B547" t="s">
        <v>21588</v>
      </c>
      <c r="C547">
        <v>2009</v>
      </c>
      <c r="D547" t="s">
        <v>21589</v>
      </c>
      <c r="E547" t="s">
        <v>1045</v>
      </c>
      <c r="F547" t="s">
        <v>44032</v>
      </c>
      <c r="H547">
        <v>104</v>
      </c>
      <c r="I547" t="s">
        <v>25</v>
      </c>
      <c r="J547" t="s">
        <v>26</v>
      </c>
      <c r="M547" t="s">
        <v>21590</v>
      </c>
      <c r="N547" t="s">
        <v>21590</v>
      </c>
      <c r="O547" t="s">
        <v>21591</v>
      </c>
      <c r="P547" t="s">
        <v>8922</v>
      </c>
      <c r="Q547" t="s">
        <v>21592</v>
      </c>
      <c r="R547" t="s">
        <v>21593</v>
      </c>
      <c r="S547" t="s">
        <v>21594</v>
      </c>
      <c r="T547">
        <v>7.4</v>
      </c>
      <c r="U547">
        <v>30318</v>
      </c>
      <c r="V547" s="12">
        <f>W547*1.20636999678377</f>
        <v>7238219.98070262</v>
      </c>
      <c r="W547" s="3">
        <v>6000000</v>
      </c>
      <c r="X547" s="13">
        <f>Y547*1.20636999678377</f>
        <v>8047737.6778644137</v>
      </c>
      <c r="Y547" s="3">
        <v>6671036</v>
      </c>
      <c r="Z547" s="13">
        <f>AA547*1.20636999678377</f>
        <v>9504815.4873797875</v>
      </c>
      <c r="AA547" s="3">
        <v>7878856</v>
      </c>
      <c r="AB547">
        <v>109</v>
      </c>
    </row>
    <row r="548" spans="1:28" hidden="1" x14ac:dyDescent="0.2">
      <c r="A548" t="s">
        <v>28183</v>
      </c>
      <c r="B548" t="s">
        <v>28184</v>
      </c>
      <c r="C548">
        <v>2012</v>
      </c>
      <c r="D548" s="1">
        <v>41218</v>
      </c>
      <c r="E548" t="s">
        <v>1045</v>
      </c>
      <c r="F548" t="s">
        <v>44039</v>
      </c>
      <c r="H548">
        <v>84</v>
      </c>
      <c r="I548" t="s">
        <v>2371</v>
      </c>
      <c r="J548" t="s">
        <v>308</v>
      </c>
      <c r="K548" t="s">
        <v>26</v>
      </c>
      <c r="M548" t="s">
        <v>28185</v>
      </c>
      <c r="N548" t="s">
        <v>28186</v>
      </c>
      <c r="O548" t="s">
        <v>28187</v>
      </c>
      <c r="P548" t="s">
        <v>6745</v>
      </c>
      <c r="Q548" t="s">
        <v>28188</v>
      </c>
      <c r="R548" t="s">
        <v>28189</v>
      </c>
      <c r="S548" t="s">
        <v>28190</v>
      </c>
      <c r="T548">
        <v>5.5</v>
      </c>
      <c r="U548">
        <v>20039</v>
      </c>
      <c r="V548" s="12">
        <f>W548*1.12725506764114</f>
        <v>6763530.4058468398</v>
      </c>
      <c r="W548" s="3">
        <v>6000000</v>
      </c>
      <c r="X548" s="13">
        <f>Y548*1.12725506764114</f>
        <v>6661494.6588891661</v>
      </c>
      <c r="Y548" s="3">
        <v>5909483</v>
      </c>
      <c r="Z548" s="13">
        <f>AA548*1.12725506764114</f>
        <v>9521869.448121462</v>
      </c>
      <c r="AA548" s="3">
        <v>8446952</v>
      </c>
      <c r="AB548">
        <v>76</v>
      </c>
    </row>
    <row r="549" spans="1:28" x14ac:dyDescent="0.2">
      <c r="A549" t="s">
        <v>626</v>
      </c>
      <c r="B549" t="s">
        <v>627</v>
      </c>
      <c r="C549">
        <v>2002</v>
      </c>
      <c r="D549" t="s">
        <v>628</v>
      </c>
      <c r="E549" t="s">
        <v>44041</v>
      </c>
      <c r="F549" t="s">
        <v>44042</v>
      </c>
      <c r="H549">
        <v>96</v>
      </c>
      <c r="I549" t="s">
        <v>319</v>
      </c>
      <c r="J549" t="s">
        <v>26</v>
      </c>
      <c r="M549" t="s">
        <v>629</v>
      </c>
      <c r="N549" t="s">
        <v>630</v>
      </c>
      <c r="O549" t="s">
        <v>631</v>
      </c>
      <c r="P549" t="s">
        <v>312</v>
      </c>
      <c r="Q549" t="s">
        <v>632</v>
      </c>
      <c r="R549" t="s">
        <v>633</v>
      </c>
      <c r="S549" t="s">
        <v>634</v>
      </c>
      <c r="T549">
        <v>5.3</v>
      </c>
      <c r="U549">
        <v>23989</v>
      </c>
      <c r="V549" s="12">
        <f>W549*1.43863813229572</f>
        <v>79125097.276264608</v>
      </c>
      <c r="W549" s="3">
        <v>55000000</v>
      </c>
      <c r="X549" s="13">
        <f>Y549*1.43863813229572</f>
        <v>113884.03319066149</v>
      </c>
      <c r="Y549" s="3">
        <v>79161</v>
      </c>
      <c r="Z549" s="13">
        <f>AA549*1.43863813229572</f>
        <v>9541599.0917898845</v>
      </c>
      <c r="AA549" s="3">
        <v>6632383</v>
      </c>
      <c r="AB549">
        <v>158</v>
      </c>
    </row>
    <row r="550" spans="1:28" x14ac:dyDescent="0.2">
      <c r="A550" t="s">
        <v>12985</v>
      </c>
      <c r="B550" t="s">
        <v>12986</v>
      </c>
      <c r="C550">
        <v>2006</v>
      </c>
      <c r="D550" s="1">
        <v>39116</v>
      </c>
      <c r="E550" t="s">
        <v>1045</v>
      </c>
      <c r="F550" t="s">
        <v>44032</v>
      </c>
      <c r="H550">
        <v>116</v>
      </c>
      <c r="I550" t="s">
        <v>25</v>
      </c>
      <c r="J550" t="s">
        <v>26</v>
      </c>
      <c r="M550" t="s">
        <v>12987</v>
      </c>
      <c r="N550" t="s">
        <v>12988</v>
      </c>
      <c r="O550" t="s">
        <v>12989</v>
      </c>
      <c r="P550" t="s">
        <v>12990</v>
      </c>
      <c r="Q550" t="s">
        <v>12991</v>
      </c>
      <c r="R550" t="s">
        <v>12992</v>
      </c>
      <c r="S550" t="s">
        <v>12993</v>
      </c>
      <c r="T550">
        <v>6.2</v>
      </c>
      <c r="U550">
        <v>21739</v>
      </c>
      <c r="V550" s="12">
        <f>W550*1.28378472222222</f>
        <v>15405416.66666664</v>
      </c>
      <c r="W550" s="3">
        <v>12000000</v>
      </c>
      <c r="X550" s="13">
        <f>Y550*1.28378472222222</f>
        <v>9015798.009409707</v>
      </c>
      <c r="Y550" s="3">
        <v>7022827</v>
      </c>
      <c r="Z550" s="13">
        <f>AA550*1.28378472222222</f>
        <v>9578057.2042013723</v>
      </c>
      <c r="AA550" s="3">
        <v>7460797</v>
      </c>
      <c r="AB550">
        <v>193</v>
      </c>
    </row>
    <row r="551" spans="1:28" hidden="1" x14ac:dyDescent="0.2">
      <c r="A551" t="s">
        <v>7839</v>
      </c>
      <c r="B551" t="s">
        <v>7840</v>
      </c>
      <c r="C551">
        <v>2003</v>
      </c>
      <c r="D551" s="1">
        <v>37813</v>
      </c>
      <c r="E551" t="s">
        <v>1045</v>
      </c>
      <c r="F551" t="s">
        <v>44032</v>
      </c>
      <c r="G551" t="s">
        <v>44036</v>
      </c>
      <c r="H551">
        <v>112</v>
      </c>
      <c r="I551" t="s">
        <v>7841</v>
      </c>
      <c r="J551" t="s">
        <v>2073</v>
      </c>
      <c r="K551" t="s">
        <v>934</v>
      </c>
      <c r="L551" t="s">
        <v>26</v>
      </c>
      <c r="M551" t="s">
        <v>7842</v>
      </c>
      <c r="N551" t="s">
        <v>7843</v>
      </c>
      <c r="O551" t="s">
        <v>7844</v>
      </c>
      <c r="P551" t="s">
        <v>5654</v>
      </c>
      <c r="Q551" t="s">
        <v>7845</v>
      </c>
      <c r="R551" t="s">
        <v>7846</v>
      </c>
      <c r="S551" t="s">
        <v>7847</v>
      </c>
      <c r="T551">
        <v>7.5</v>
      </c>
      <c r="U551">
        <v>10744</v>
      </c>
      <c r="W551"/>
      <c r="X551"/>
      <c r="Y551">
        <v>32014</v>
      </c>
      <c r="Z551"/>
      <c r="AA551">
        <v>63095</v>
      </c>
      <c r="AB551">
        <v>49</v>
      </c>
    </row>
    <row r="552" spans="1:28" x14ac:dyDescent="0.2">
      <c r="A552" t="s">
        <v>40665</v>
      </c>
      <c r="B552" t="s">
        <v>40666</v>
      </c>
      <c r="C552">
        <v>2018</v>
      </c>
      <c r="D552" t="s">
        <v>40667</v>
      </c>
      <c r="E552" t="s">
        <v>1045</v>
      </c>
      <c r="F552" t="s">
        <v>44032</v>
      </c>
      <c r="H552">
        <v>85</v>
      </c>
      <c r="I552" t="s">
        <v>25</v>
      </c>
      <c r="J552" t="s">
        <v>26</v>
      </c>
      <c r="M552" t="s">
        <v>17491</v>
      </c>
      <c r="N552" t="s">
        <v>17491</v>
      </c>
      <c r="O552" t="s">
        <v>40668</v>
      </c>
      <c r="P552" t="s">
        <v>40669</v>
      </c>
      <c r="Q552" t="s">
        <v>40670</v>
      </c>
      <c r="R552" t="s">
        <v>40671</v>
      </c>
      <c r="S552" t="s">
        <v>40672</v>
      </c>
      <c r="T552">
        <v>7.4</v>
      </c>
      <c r="U552">
        <v>44512</v>
      </c>
      <c r="V552" s="12">
        <f>W552*1.03068014830331</f>
        <v>1752156.2521156268</v>
      </c>
      <c r="W552" s="3">
        <v>1700000</v>
      </c>
      <c r="X552" s="13">
        <f>Y552*1.03068014830331</f>
        <v>7588319.7203940731</v>
      </c>
      <c r="Y552" s="3">
        <v>7362439</v>
      </c>
      <c r="Z552" s="13">
        <f>AA552*1.03068014830331</f>
        <v>9588440.0946289543</v>
      </c>
      <c r="AA552" s="3">
        <v>9303022</v>
      </c>
      <c r="AB552">
        <v>294</v>
      </c>
    </row>
    <row r="553" spans="1:28" x14ac:dyDescent="0.2">
      <c r="A553" t="s">
        <v>21555</v>
      </c>
      <c r="B553" t="s">
        <v>21556</v>
      </c>
      <c r="C553">
        <v>2010</v>
      </c>
      <c r="D553" s="1">
        <v>40849</v>
      </c>
      <c r="E553" t="s">
        <v>176</v>
      </c>
      <c r="H553">
        <v>104</v>
      </c>
      <c r="I553" t="s">
        <v>25</v>
      </c>
      <c r="J553" t="s">
        <v>26</v>
      </c>
      <c r="M553" t="s">
        <v>21557</v>
      </c>
      <c r="N553" t="s">
        <v>21557</v>
      </c>
      <c r="O553" t="s">
        <v>21558</v>
      </c>
      <c r="P553" t="s">
        <v>1278</v>
      </c>
      <c r="Q553" t="s">
        <v>21559</v>
      </c>
      <c r="R553" t="s">
        <v>21560</v>
      </c>
      <c r="S553" t="s">
        <v>21561</v>
      </c>
      <c r="T553">
        <v>6.7</v>
      </c>
      <c r="U553">
        <v>43078</v>
      </c>
      <c r="V553" s="12">
        <f>W553*1.18690152988223</f>
        <v>17803522.948233452</v>
      </c>
      <c r="W553" s="3">
        <v>15000000</v>
      </c>
      <c r="X553" s="13">
        <f>Y553*1.18690152988223</f>
        <v>5271352.5314231114</v>
      </c>
      <c r="Y553" s="3">
        <v>4441272</v>
      </c>
      <c r="Z553" s="13">
        <f>AA553*1.18690152988223</f>
        <v>9598472.6721575949</v>
      </c>
      <c r="AA553" s="3">
        <v>8087000</v>
      </c>
      <c r="AB553">
        <v>141</v>
      </c>
    </row>
    <row r="554" spans="1:28" hidden="1" x14ac:dyDescent="0.2">
      <c r="A554" t="s">
        <v>7866</v>
      </c>
      <c r="B554" t="s">
        <v>7867</v>
      </c>
      <c r="C554">
        <v>2002</v>
      </c>
      <c r="D554" t="s">
        <v>2020</v>
      </c>
      <c r="E554" t="s">
        <v>176</v>
      </c>
      <c r="H554">
        <v>110</v>
      </c>
      <c r="I554" t="s">
        <v>4358</v>
      </c>
      <c r="J554" t="s">
        <v>1076</v>
      </c>
      <c r="M554" t="s">
        <v>7868</v>
      </c>
      <c r="N554" t="s">
        <v>7869</v>
      </c>
      <c r="O554" t="s">
        <v>7870</v>
      </c>
      <c r="P554" t="s">
        <v>7871</v>
      </c>
      <c r="Q554" t="s">
        <v>7872</v>
      </c>
      <c r="R554" t="s">
        <v>7873</v>
      </c>
      <c r="S554" t="s">
        <v>7874</v>
      </c>
      <c r="T554">
        <v>7.6</v>
      </c>
      <c r="U554">
        <v>18028</v>
      </c>
      <c r="W554"/>
      <c r="X554"/>
      <c r="Y554">
        <v>96293</v>
      </c>
      <c r="Z554"/>
      <c r="AA554">
        <v>757008</v>
      </c>
      <c r="AB554">
        <v>69</v>
      </c>
    </row>
    <row r="555" spans="1:28" x14ac:dyDescent="0.2">
      <c r="A555" t="s">
        <v>28343</v>
      </c>
      <c r="B555" t="s">
        <v>28344</v>
      </c>
      <c r="C555">
        <v>2012</v>
      </c>
      <c r="D555" t="s">
        <v>28345</v>
      </c>
      <c r="E555" t="s">
        <v>1045</v>
      </c>
      <c r="F555" t="s">
        <v>44046</v>
      </c>
      <c r="H555">
        <v>83</v>
      </c>
      <c r="I555" t="s">
        <v>1026</v>
      </c>
      <c r="J555" t="s">
        <v>26</v>
      </c>
      <c r="M555" t="s">
        <v>12396</v>
      </c>
      <c r="N555" t="s">
        <v>12397</v>
      </c>
      <c r="O555" t="s">
        <v>28346</v>
      </c>
      <c r="P555" t="s">
        <v>28347</v>
      </c>
      <c r="Q555" t="s">
        <v>28348</v>
      </c>
      <c r="R555" t="s">
        <v>28349</v>
      </c>
      <c r="S555" t="s">
        <v>28350</v>
      </c>
      <c r="T555">
        <v>3.7</v>
      </c>
      <c r="U555">
        <v>39343</v>
      </c>
      <c r="V555" s="12">
        <f>W555*1.12725506764114</f>
        <v>5636275.3382056998</v>
      </c>
      <c r="W555" s="3">
        <v>5000000</v>
      </c>
      <c r="X555" s="13">
        <f>Y555*1.12725506764114</f>
        <v>424425.06002770085</v>
      </c>
      <c r="Y555" s="3">
        <v>376512</v>
      </c>
      <c r="Z555" s="13">
        <f>AA555*1.12725506764114</f>
        <v>9602673.3458801135</v>
      </c>
      <c r="AA555" s="3">
        <v>8518634</v>
      </c>
      <c r="AB555">
        <v>191</v>
      </c>
    </row>
    <row r="556" spans="1:28" hidden="1" x14ac:dyDescent="0.2">
      <c r="A556" t="s">
        <v>7882</v>
      </c>
      <c r="B556" t="s">
        <v>7883</v>
      </c>
      <c r="C556">
        <v>2003</v>
      </c>
      <c r="D556" t="s">
        <v>3780</v>
      </c>
      <c r="E556" t="s">
        <v>176</v>
      </c>
      <c r="F556" t="s">
        <v>44036</v>
      </c>
      <c r="H556">
        <v>366</v>
      </c>
      <c r="I556" t="s">
        <v>7884</v>
      </c>
      <c r="J556" t="s">
        <v>64</v>
      </c>
      <c r="K556" t="s">
        <v>26</v>
      </c>
      <c r="L556" t="s">
        <v>4779</v>
      </c>
      <c r="M556" t="s">
        <v>7885</v>
      </c>
      <c r="N556" t="s">
        <v>7886</v>
      </c>
      <c r="O556" t="s">
        <v>7887</v>
      </c>
      <c r="P556" t="s">
        <v>7888</v>
      </c>
      <c r="Q556" t="s">
        <v>7889</v>
      </c>
      <c r="R556" t="s">
        <v>7890</v>
      </c>
      <c r="S556" t="s">
        <v>7891</v>
      </c>
      <c r="T556">
        <v>8.5</v>
      </c>
      <c r="U556">
        <v>20184</v>
      </c>
      <c r="W556"/>
      <c r="X556"/>
      <c r="Y556">
        <v>274024</v>
      </c>
      <c r="Z556"/>
      <c r="AA556">
        <v>2799773</v>
      </c>
      <c r="AB556">
        <v>100</v>
      </c>
    </row>
    <row r="557" spans="1:28" x14ac:dyDescent="0.2">
      <c r="A557" t="s">
        <v>38317</v>
      </c>
      <c r="B557" t="s">
        <v>38318</v>
      </c>
      <c r="C557">
        <v>2018</v>
      </c>
      <c r="D557" t="s">
        <v>38319</v>
      </c>
      <c r="E557" t="s">
        <v>176</v>
      </c>
      <c r="F557" t="s">
        <v>44033</v>
      </c>
      <c r="G557" t="s">
        <v>44042</v>
      </c>
      <c r="H557">
        <v>107</v>
      </c>
      <c r="I557" t="s">
        <v>38320</v>
      </c>
      <c r="J557" t="s">
        <v>26</v>
      </c>
      <c r="M557" t="s">
        <v>19294</v>
      </c>
      <c r="N557" t="s">
        <v>38321</v>
      </c>
      <c r="O557" t="s">
        <v>38322</v>
      </c>
      <c r="P557" t="s">
        <v>1143</v>
      </c>
      <c r="Q557" t="s">
        <v>38323</v>
      </c>
      <c r="R557" t="s">
        <v>38324</v>
      </c>
      <c r="S557" t="s">
        <v>38325</v>
      </c>
      <c r="T557">
        <v>5.5</v>
      </c>
      <c r="U557">
        <v>29587</v>
      </c>
      <c r="V557" s="12">
        <f>W557*1.03068014830331</f>
        <v>30920404.449099299</v>
      </c>
      <c r="W557" s="3">
        <v>30000000</v>
      </c>
      <c r="X557" s="13">
        <f>Y557*1.03068014830331</f>
        <v>4170574.0418188139</v>
      </c>
      <c r="Y557" s="3">
        <v>4046429</v>
      </c>
      <c r="Z557" s="13">
        <f>AA557*1.03068014830331</f>
        <v>9616323.0846810043</v>
      </c>
      <c r="AA557" s="3">
        <v>9330075</v>
      </c>
      <c r="AB557">
        <v>503</v>
      </c>
    </row>
    <row r="558" spans="1:28" hidden="1" x14ac:dyDescent="0.2">
      <c r="A558" t="s">
        <v>7902</v>
      </c>
      <c r="B558" t="s">
        <v>7903</v>
      </c>
      <c r="C558">
        <v>2009</v>
      </c>
      <c r="D558" t="s">
        <v>7904</v>
      </c>
      <c r="E558" t="s">
        <v>16512</v>
      </c>
      <c r="F558" t="s">
        <v>44044</v>
      </c>
      <c r="G558" t="s">
        <v>44032</v>
      </c>
      <c r="H558">
        <v>93</v>
      </c>
      <c r="I558" t="s">
        <v>25</v>
      </c>
      <c r="J558" t="s">
        <v>26</v>
      </c>
      <c r="M558" t="s">
        <v>7905</v>
      </c>
      <c r="N558" t="s">
        <v>7906</v>
      </c>
      <c r="O558" t="s">
        <v>7907</v>
      </c>
      <c r="P558" t="s">
        <v>7908</v>
      </c>
      <c r="Q558" t="s">
        <v>7909</v>
      </c>
      <c r="R558" t="s">
        <v>7910</v>
      </c>
      <c r="S558" t="s">
        <v>7911</v>
      </c>
      <c r="T558">
        <v>6.7</v>
      </c>
      <c r="U558">
        <v>30815</v>
      </c>
      <c r="W558">
        <v>3700000</v>
      </c>
      <c r="X558"/>
      <c r="Y558"/>
      <c r="Z558"/>
      <c r="AA558">
        <v>3492</v>
      </c>
      <c r="AB558">
        <v>81</v>
      </c>
    </row>
    <row r="559" spans="1:28" hidden="1" x14ac:dyDescent="0.2">
      <c r="A559" t="s">
        <v>3683</v>
      </c>
      <c r="B559" t="s">
        <v>3684</v>
      </c>
      <c r="C559">
        <v>2001</v>
      </c>
      <c r="D559" t="s">
        <v>3685</v>
      </c>
      <c r="E559" t="s">
        <v>176</v>
      </c>
      <c r="F559" t="s">
        <v>44046</v>
      </c>
      <c r="H559">
        <v>106</v>
      </c>
      <c r="I559" t="s">
        <v>3686</v>
      </c>
      <c r="J559" t="s">
        <v>308</v>
      </c>
      <c r="M559" t="s">
        <v>884</v>
      </c>
      <c r="N559" t="s">
        <v>3687</v>
      </c>
      <c r="O559" t="s">
        <v>3688</v>
      </c>
      <c r="P559" t="s">
        <v>3689</v>
      </c>
      <c r="Q559" t="s">
        <v>3690</v>
      </c>
      <c r="R559" t="s">
        <v>3691</v>
      </c>
      <c r="S559" t="s">
        <v>3692</v>
      </c>
      <c r="T559">
        <v>7.4</v>
      </c>
      <c r="U559">
        <v>60569</v>
      </c>
      <c r="V559" s="12">
        <f>W559*1.46138339920949</f>
        <v>6576225.2964427052</v>
      </c>
      <c r="W559" s="3">
        <v>4500000</v>
      </c>
      <c r="X559" s="13">
        <f>Y559*1.46138339920949</f>
        <v>1103708.3508695681</v>
      </c>
      <c r="Y559" s="3">
        <v>755249</v>
      </c>
      <c r="Z559" s="13">
        <f>AA559*1.46138339920949</f>
        <v>9618920.5235178117</v>
      </c>
      <c r="AA559" s="3">
        <v>6582065</v>
      </c>
      <c r="AB559">
        <v>231</v>
      </c>
    </row>
    <row r="560" spans="1:28" hidden="1" x14ac:dyDescent="0.2">
      <c r="A560" t="s">
        <v>7921</v>
      </c>
      <c r="B560" t="s">
        <v>7922</v>
      </c>
      <c r="C560">
        <v>2004</v>
      </c>
      <c r="D560" t="s">
        <v>7923</v>
      </c>
      <c r="E560" t="s">
        <v>176</v>
      </c>
      <c r="F560" t="s">
        <v>44036</v>
      </c>
      <c r="H560">
        <v>121</v>
      </c>
      <c r="I560" t="s">
        <v>7924</v>
      </c>
      <c r="J560" t="s">
        <v>307</v>
      </c>
      <c r="K560" t="s">
        <v>1076</v>
      </c>
      <c r="L560" t="s">
        <v>26</v>
      </c>
      <c r="M560" t="s">
        <v>1077</v>
      </c>
      <c r="N560" t="s">
        <v>1077</v>
      </c>
      <c r="O560" t="s">
        <v>7925</v>
      </c>
      <c r="P560" t="s">
        <v>7926</v>
      </c>
      <c r="Q560" t="s">
        <v>7927</v>
      </c>
      <c r="R560" t="s">
        <v>7928</v>
      </c>
      <c r="S560" t="s">
        <v>7929</v>
      </c>
      <c r="T560">
        <v>7.9</v>
      </c>
      <c r="U560">
        <v>50087</v>
      </c>
      <c r="W560"/>
      <c r="X560"/>
      <c r="Y560">
        <v>435395</v>
      </c>
      <c r="Z560"/>
      <c r="AA560">
        <v>11065801</v>
      </c>
      <c r="AB560">
        <v>88</v>
      </c>
    </row>
    <row r="561" spans="1:28" x14ac:dyDescent="0.2">
      <c r="A561" t="s">
        <v>10752</v>
      </c>
      <c r="B561" t="s">
        <v>10753</v>
      </c>
      <c r="C561">
        <v>2006</v>
      </c>
      <c r="D561" s="1">
        <v>38938</v>
      </c>
      <c r="E561" t="s">
        <v>16512</v>
      </c>
      <c r="F561" t="s">
        <v>44031</v>
      </c>
      <c r="G561" t="s">
        <v>44045</v>
      </c>
      <c r="H561">
        <v>87</v>
      </c>
      <c r="I561" t="s">
        <v>10754</v>
      </c>
      <c r="J561" t="s">
        <v>26</v>
      </c>
      <c r="M561" t="s">
        <v>10755</v>
      </c>
      <c r="N561" t="s">
        <v>10756</v>
      </c>
      <c r="O561" t="s">
        <v>10757</v>
      </c>
      <c r="P561" t="s">
        <v>10758</v>
      </c>
      <c r="Q561" t="s">
        <v>10759</v>
      </c>
      <c r="R561" t="s">
        <v>10760</v>
      </c>
      <c r="S561" t="s">
        <v>10761</v>
      </c>
      <c r="T561">
        <v>4.8</v>
      </c>
      <c r="U561">
        <v>42784</v>
      </c>
      <c r="V561" s="12">
        <f>W561*1.28378472222222</f>
        <v>26959479.166666623</v>
      </c>
      <c r="W561" s="3">
        <v>21000000</v>
      </c>
      <c r="X561" s="13">
        <f>Y561*1.28378472222222</f>
        <v>617260.38364583231</v>
      </c>
      <c r="Y561" s="3">
        <v>480813</v>
      </c>
      <c r="Z561" s="13">
        <f>AA561*1.28378472222222</f>
        <v>9709484.6651388723</v>
      </c>
      <c r="AA561" s="3">
        <v>7563172</v>
      </c>
      <c r="AB561">
        <v>191</v>
      </c>
    </row>
    <row r="562" spans="1:28" x14ac:dyDescent="0.2">
      <c r="A562" t="s">
        <v>15762</v>
      </c>
      <c r="B562" t="s">
        <v>15763</v>
      </c>
      <c r="C562">
        <v>2017</v>
      </c>
      <c r="D562" s="1">
        <v>43260</v>
      </c>
      <c r="E562" t="s">
        <v>176</v>
      </c>
      <c r="F562" t="s">
        <v>44049</v>
      </c>
      <c r="G562" t="s">
        <v>44036</v>
      </c>
      <c r="H562">
        <v>105</v>
      </c>
      <c r="I562" t="s">
        <v>495</v>
      </c>
      <c r="J562" t="s">
        <v>26</v>
      </c>
      <c r="M562" t="s">
        <v>14620</v>
      </c>
      <c r="N562" t="s">
        <v>15764</v>
      </c>
      <c r="O562" t="s">
        <v>15765</v>
      </c>
      <c r="P562" t="s">
        <v>15766</v>
      </c>
      <c r="Q562" t="s">
        <v>15767</v>
      </c>
      <c r="R562" t="s">
        <v>15768</v>
      </c>
      <c r="S562" t="s">
        <v>15769</v>
      </c>
      <c r="T562">
        <v>6.2</v>
      </c>
      <c r="U562">
        <v>17824</v>
      </c>
      <c r="V562" s="12">
        <f>W562*1.05585427545692</f>
        <v>26396356.886422999</v>
      </c>
      <c r="W562" s="3">
        <v>25000000</v>
      </c>
      <c r="X562" s="13">
        <f>Y562*1.05585427545692</f>
        <v>2592792.7137116538</v>
      </c>
      <c r="Y562" s="3">
        <v>2455635</v>
      </c>
      <c r="Z562" s="13">
        <f>AA562*1.05585427545692</f>
        <v>9718662.4153027181</v>
      </c>
      <c r="AA562" s="3">
        <v>9204549</v>
      </c>
      <c r="AB562">
        <v>100</v>
      </c>
    </row>
    <row r="563" spans="1:28" hidden="1" x14ac:dyDescent="0.2">
      <c r="A563" t="s">
        <v>7948</v>
      </c>
      <c r="B563" t="s">
        <v>7949</v>
      </c>
      <c r="C563">
        <v>2003</v>
      </c>
      <c r="D563" t="s">
        <v>7950</v>
      </c>
      <c r="E563" t="s">
        <v>1045</v>
      </c>
      <c r="F563" t="s">
        <v>44032</v>
      </c>
      <c r="G563" t="s">
        <v>44036</v>
      </c>
      <c r="H563">
        <v>186</v>
      </c>
      <c r="I563" t="s">
        <v>943</v>
      </c>
      <c r="J563" t="s">
        <v>944</v>
      </c>
      <c r="M563" t="s">
        <v>7951</v>
      </c>
      <c r="N563" t="s">
        <v>7952</v>
      </c>
      <c r="O563" t="s">
        <v>7953</v>
      </c>
      <c r="P563" t="s">
        <v>2764</v>
      </c>
      <c r="Q563" t="s">
        <v>7954</v>
      </c>
      <c r="R563" t="s">
        <v>7955</v>
      </c>
      <c r="S563" t="s">
        <v>7956</v>
      </c>
      <c r="T563">
        <v>8</v>
      </c>
      <c r="U563">
        <v>62020</v>
      </c>
      <c r="W563"/>
      <c r="X563"/>
      <c r="Y563">
        <v>1991922</v>
      </c>
      <c r="Z563"/>
      <c r="AA563">
        <v>13200241</v>
      </c>
      <c r="AB563">
        <v>144</v>
      </c>
    </row>
    <row r="564" spans="1:28" hidden="1" x14ac:dyDescent="0.2">
      <c r="A564" t="s">
        <v>7957</v>
      </c>
      <c r="B564" t="s">
        <v>7958</v>
      </c>
      <c r="C564">
        <v>2004</v>
      </c>
      <c r="D564" t="s">
        <v>6169</v>
      </c>
      <c r="E564" t="s">
        <v>16512</v>
      </c>
      <c r="F564" t="s">
        <v>44044</v>
      </c>
      <c r="G564" t="s">
        <v>44032</v>
      </c>
      <c r="H564">
        <v>174</v>
      </c>
      <c r="I564" t="s">
        <v>943</v>
      </c>
      <c r="J564" t="s">
        <v>944</v>
      </c>
      <c r="K564" t="s">
        <v>1494</v>
      </c>
      <c r="M564" t="s">
        <v>6751</v>
      </c>
      <c r="N564" t="s">
        <v>7959</v>
      </c>
      <c r="O564" t="s">
        <v>7960</v>
      </c>
      <c r="P564" t="s">
        <v>2152</v>
      </c>
      <c r="Q564" t="s">
        <v>6037</v>
      </c>
      <c r="R564" t="s">
        <v>7961</v>
      </c>
      <c r="S564" t="s">
        <v>7962</v>
      </c>
      <c r="T564">
        <v>7.4</v>
      </c>
      <c r="U564">
        <v>14788</v>
      </c>
      <c r="W564"/>
      <c r="X564"/>
      <c r="Y564">
        <v>587877</v>
      </c>
      <c r="Z564"/>
      <c r="AA564">
        <v>924170</v>
      </c>
      <c r="AB564">
        <v>38</v>
      </c>
    </row>
    <row r="565" spans="1:28" hidden="1" x14ac:dyDescent="0.2">
      <c r="A565" t="s">
        <v>7963</v>
      </c>
      <c r="B565" t="s">
        <v>7964</v>
      </c>
      <c r="C565">
        <v>2004</v>
      </c>
      <c r="D565" t="s">
        <v>5156</v>
      </c>
      <c r="E565" t="s">
        <v>16512</v>
      </c>
      <c r="F565" t="s">
        <v>44038</v>
      </c>
      <c r="G565" t="s">
        <v>44032</v>
      </c>
      <c r="H565">
        <v>182</v>
      </c>
      <c r="I565" t="s">
        <v>943</v>
      </c>
      <c r="J565" t="s">
        <v>944</v>
      </c>
      <c r="M565" t="s">
        <v>7965</v>
      </c>
      <c r="N565" t="s">
        <v>7966</v>
      </c>
      <c r="O565" t="s">
        <v>7967</v>
      </c>
      <c r="P565" t="s">
        <v>2764</v>
      </c>
      <c r="Q565" t="s">
        <v>7968</v>
      </c>
      <c r="R565" t="s">
        <v>7969</v>
      </c>
      <c r="S565" t="s">
        <v>7970</v>
      </c>
      <c r="T565">
        <v>7</v>
      </c>
      <c r="U565">
        <v>31521</v>
      </c>
      <c r="W565"/>
      <c r="X565"/>
      <c r="Y565">
        <v>1747060</v>
      </c>
      <c r="Z565"/>
      <c r="AA565">
        <v>10836270</v>
      </c>
      <c r="AB565">
        <v>85</v>
      </c>
    </row>
    <row r="566" spans="1:28" hidden="1" x14ac:dyDescent="0.2">
      <c r="A566" t="s">
        <v>7971</v>
      </c>
      <c r="B566" t="s">
        <v>7972</v>
      </c>
      <c r="C566">
        <v>2002</v>
      </c>
      <c r="D566" s="1">
        <v>42615</v>
      </c>
      <c r="E566" t="s">
        <v>44037</v>
      </c>
      <c r="F566" t="s">
        <v>44031</v>
      </c>
      <c r="G566" t="s">
        <v>44038</v>
      </c>
      <c r="H566">
        <v>75</v>
      </c>
      <c r="I566" t="s">
        <v>2213</v>
      </c>
      <c r="J566" t="s">
        <v>934</v>
      </c>
      <c r="K566" t="s">
        <v>26</v>
      </c>
      <c r="M566" t="s">
        <v>7973</v>
      </c>
      <c r="N566" t="s">
        <v>7974</v>
      </c>
      <c r="O566" t="s">
        <v>7975</v>
      </c>
      <c r="P566" t="s">
        <v>7976</v>
      </c>
      <c r="Q566" t="s">
        <v>7977</v>
      </c>
      <c r="R566" t="s">
        <v>7978</v>
      </c>
      <c r="S566" t="s">
        <v>7979</v>
      </c>
      <c r="T566">
        <v>7.2</v>
      </c>
      <c r="U566">
        <v>46961</v>
      </c>
      <c r="W566"/>
      <c r="X566"/>
      <c r="Y566">
        <v>563718</v>
      </c>
      <c r="Z566"/>
      <c r="AA566">
        <v>54505478</v>
      </c>
      <c r="AB566">
        <v>106</v>
      </c>
    </row>
    <row r="567" spans="1:28" x14ac:dyDescent="0.2">
      <c r="A567" t="s">
        <v>36024</v>
      </c>
      <c r="B567" t="s">
        <v>36025</v>
      </c>
      <c r="C567">
        <v>2016</v>
      </c>
      <c r="D567" s="1">
        <v>42949</v>
      </c>
      <c r="E567" t="s">
        <v>3496</v>
      </c>
      <c r="F567" t="s">
        <v>44042</v>
      </c>
      <c r="H567">
        <v>87</v>
      </c>
      <c r="I567" t="s">
        <v>25</v>
      </c>
      <c r="J567" t="s">
        <v>26</v>
      </c>
      <c r="M567" t="s">
        <v>23401</v>
      </c>
      <c r="N567" t="s">
        <v>13456</v>
      </c>
      <c r="O567" t="s">
        <v>36026</v>
      </c>
      <c r="P567" t="s">
        <v>6876</v>
      </c>
      <c r="Q567" t="s">
        <v>36027</v>
      </c>
      <c r="R567" t="s">
        <v>36028</v>
      </c>
      <c r="S567" t="s">
        <v>36029</v>
      </c>
      <c r="T567">
        <v>5.3</v>
      </c>
      <c r="U567">
        <v>11266</v>
      </c>
      <c r="V567" s="12">
        <f>W567*1.07834771485832</f>
        <v>5391738.5742915999</v>
      </c>
      <c r="W567" s="3">
        <v>5000000</v>
      </c>
      <c r="X567" s="13">
        <f>Y567*1.07834771485832</f>
        <v>5175825.3247363782</v>
      </c>
      <c r="Y567" s="3">
        <v>4799774</v>
      </c>
      <c r="Z567" s="13">
        <f>AA567*1.07834771485832</f>
        <v>9745090.8433420993</v>
      </c>
      <c r="AA567" s="3">
        <v>9037058</v>
      </c>
      <c r="AB567">
        <v>66</v>
      </c>
    </row>
    <row r="568" spans="1:28" x14ac:dyDescent="0.2">
      <c r="A568" t="s">
        <v>40760</v>
      </c>
      <c r="B568" t="s">
        <v>40761</v>
      </c>
      <c r="C568">
        <v>2018</v>
      </c>
      <c r="D568" t="s">
        <v>29872</v>
      </c>
      <c r="E568" t="s">
        <v>16512</v>
      </c>
      <c r="F568" t="s">
        <v>44044</v>
      </c>
      <c r="G568" t="s">
        <v>44032</v>
      </c>
      <c r="H568">
        <v>96</v>
      </c>
      <c r="I568" t="s">
        <v>25</v>
      </c>
      <c r="J568" t="s">
        <v>26</v>
      </c>
      <c r="M568" t="s">
        <v>38394</v>
      </c>
      <c r="N568" t="s">
        <v>38394</v>
      </c>
      <c r="O568" t="s">
        <v>40762</v>
      </c>
      <c r="P568" t="s">
        <v>40763</v>
      </c>
      <c r="Q568" t="s">
        <v>40764</v>
      </c>
      <c r="R568" t="s">
        <v>40765</v>
      </c>
      <c r="S568" t="s">
        <v>40766</v>
      </c>
      <c r="T568">
        <v>6</v>
      </c>
      <c r="U568">
        <v>18154</v>
      </c>
      <c r="V568" s="12">
        <f>W568*1.03068014830331</f>
        <v>4122720.5932132397</v>
      </c>
      <c r="W568" s="3">
        <v>4000000</v>
      </c>
      <c r="X568" s="13">
        <f>Y568*1.03068014830331</f>
        <v>9467988.6284173392</v>
      </c>
      <c r="Y568" s="3">
        <v>9186156</v>
      </c>
      <c r="Z568" s="13">
        <f>AA568*1.03068014830331</f>
        <v>9807863.6527615432</v>
      </c>
      <c r="AA568" s="3">
        <v>9515914</v>
      </c>
      <c r="AB568">
        <v>186</v>
      </c>
    </row>
    <row r="569" spans="1:28" x14ac:dyDescent="0.2">
      <c r="A569" t="s">
        <v>38392</v>
      </c>
      <c r="B569" t="s">
        <v>38393</v>
      </c>
      <c r="C569">
        <v>2016</v>
      </c>
      <c r="D569" s="1">
        <v>42373</v>
      </c>
      <c r="E569" t="s">
        <v>1045</v>
      </c>
      <c r="F569" t="s">
        <v>44046</v>
      </c>
      <c r="H569">
        <v>94</v>
      </c>
      <c r="I569" t="s">
        <v>25</v>
      </c>
      <c r="J569" t="s">
        <v>26</v>
      </c>
      <c r="M569" t="s">
        <v>38394</v>
      </c>
      <c r="N569" t="s">
        <v>38395</v>
      </c>
      <c r="O569" t="s">
        <v>38396</v>
      </c>
      <c r="P569" t="s">
        <v>38397</v>
      </c>
      <c r="Q569" t="s">
        <v>38398</v>
      </c>
      <c r="R569" t="s">
        <v>38399</v>
      </c>
      <c r="S569" t="s">
        <v>38400</v>
      </c>
      <c r="T569">
        <v>4.8</v>
      </c>
      <c r="U569">
        <v>35472</v>
      </c>
      <c r="V569" s="12">
        <f>W569*1.07834771485832</f>
        <v>970512.94337248802</v>
      </c>
      <c r="W569" s="3">
        <v>900000</v>
      </c>
      <c r="X569" s="13">
        <f>Y569*1.07834771485832</f>
        <v>9809806.8031016067</v>
      </c>
      <c r="Y569" s="3">
        <v>9097072</v>
      </c>
      <c r="Z569" s="13">
        <f>AA569*1.07834771485832</f>
        <v>9809806.8031016067</v>
      </c>
      <c r="AA569" s="3">
        <v>9097072</v>
      </c>
      <c r="AB569">
        <v>46</v>
      </c>
    </row>
    <row r="570" spans="1:28" x14ac:dyDescent="0.2">
      <c r="A570" t="s">
        <v>11086</v>
      </c>
      <c r="B570" t="s">
        <v>11087</v>
      </c>
      <c r="C570">
        <v>2006</v>
      </c>
      <c r="D570" t="s">
        <v>10696</v>
      </c>
      <c r="E570" t="s">
        <v>44037</v>
      </c>
      <c r="F570" t="s">
        <v>44044</v>
      </c>
      <c r="G570" t="s">
        <v>44032</v>
      </c>
      <c r="H570">
        <v>100</v>
      </c>
      <c r="I570" t="s">
        <v>25</v>
      </c>
      <c r="J570" t="s">
        <v>26</v>
      </c>
      <c r="M570" t="s">
        <v>2967</v>
      </c>
      <c r="N570" t="s">
        <v>11088</v>
      </c>
      <c r="O570" t="s">
        <v>11089</v>
      </c>
      <c r="P570" t="s">
        <v>11090</v>
      </c>
      <c r="Q570" t="s">
        <v>11091</v>
      </c>
      <c r="R570" t="s">
        <v>11092</v>
      </c>
      <c r="S570" t="s">
        <v>11093</v>
      </c>
      <c r="T570">
        <v>7.1</v>
      </c>
      <c r="U570">
        <v>105125</v>
      </c>
      <c r="V570" s="12">
        <f>W570*1.28378472222222</f>
        <v>11168927.083333315</v>
      </c>
      <c r="W570" s="3">
        <v>8700000</v>
      </c>
      <c r="X570" s="13">
        <f>Y570*1.28378472222222</f>
        <v>7062890.5683333213</v>
      </c>
      <c r="Y570" s="3">
        <v>5501616</v>
      </c>
      <c r="Z570" s="13">
        <f>AA570*1.28378472222222</f>
        <v>9833685.7018749826</v>
      </c>
      <c r="AA570" s="3">
        <v>7659918</v>
      </c>
      <c r="AB570">
        <v>316</v>
      </c>
    </row>
    <row r="571" spans="1:28" x14ac:dyDescent="0.2">
      <c r="A571" t="s">
        <v>22345</v>
      </c>
      <c r="B571" t="s">
        <v>22346</v>
      </c>
      <c r="C571">
        <v>2010</v>
      </c>
      <c r="D571" s="1">
        <v>40822</v>
      </c>
      <c r="E571" t="s">
        <v>44041</v>
      </c>
      <c r="F571" t="s">
        <v>44032</v>
      </c>
      <c r="H571">
        <v>103</v>
      </c>
      <c r="I571" t="s">
        <v>229</v>
      </c>
      <c r="J571" t="s">
        <v>26</v>
      </c>
      <c r="M571" t="s">
        <v>6779</v>
      </c>
      <c r="N571" t="s">
        <v>22347</v>
      </c>
      <c r="O571" t="s">
        <v>22348</v>
      </c>
      <c r="P571" t="s">
        <v>968</v>
      </c>
      <c r="Q571" t="s">
        <v>22349</v>
      </c>
      <c r="R571" t="s">
        <v>22350</v>
      </c>
      <c r="S571" t="s">
        <v>22351</v>
      </c>
      <c r="T571">
        <v>6.2</v>
      </c>
      <c r="U571">
        <v>46085</v>
      </c>
      <c r="V571" s="12">
        <f>W571*1.18690152988223</f>
        <v>29672538.24705575</v>
      </c>
      <c r="W571" s="3">
        <v>25000000</v>
      </c>
      <c r="X571" s="13">
        <f>Y571*1.18690152988223</f>
        <v>19079.442092856847</v>
      </c>
      <c r="Y571" s="3">
        <v>16075</v>
      </c>
      <c r="Z571" s="13">
        <f>AA571*1.18690152988223</f>
        <v>9859860.4353789687</v>
      </c>
      <c r="AA571" s="3">
        <v>8307227</v>
      </c>
      <c r="AB571">
        <v>118</v>
      </c>
    </row>
    <row r="572" spans="1:28" hidden="1" x14ac:dyDescent="0.2">
      <c r="A572" t="s">
        <v>8021</v>
      </c>
      <c r="B572" t="s">
        <v>8022</v>
      </c>
      <c r="C572">
        <v>2004</v>
      </c>
      <c r="D572" t="s">
        <v>8023</v>
      </c>
      <c r="E572" t="s">
        <v>1045</v>
      </c>
      <c r="F572" t="s">
        <v>44033</v>
      </c>
      <c r="H572">
        <v>87</v>
      </c>
      <c r="I572" t="s">
        <v>697</v>
      </c>
      <c r="J572" t="s">
        <v>307</v>
      </c>
      <c r="M572" t="s">
        <v>3303</v>
      </c>
      <c r="N572" t="s">
        <v>3304</v>
      </c>
      <c r="O572" t="s">
        <v>8024</v>
      </c>
      <c r="P572" t="s">
        <v>3303</v>
      </c>
      <c r="Q572" t="s">
        <v>8025</v>
      </c>
      <c r="R572" t="s">
        <v>8026</v>
      </c>
      <c r="S572" t="s">
        <v>8027</v>
      </c>
      <c r="T572">
        <v>5.4</v>
      </c>
      <c r="U572">
        <v>13128</v>
      </c>
      <c r="W572" t="s">
        <v>8028</v>
      </c>
      <c r="X572"/>
      <c r="Y572"/>
      <c r="Z572"/>
      <c r="AA572">
        <v>76341401</v>
      </c>
      <c r="AB572">
        <v>47</v>
      </c>
    </row>
    <row r="573" spans="1:28" x14ac:dyDescent="0.2">
      <c r="A573" t="s">
        <v>35418</v>
      </c>
      <c r="B573" t="s">
        <v>35419</v>
      </c>
      <c r="C573">
        <v>2016</v>
      </c>
      <c r="D573" t="s">
        <v>35420</v>
      </c>
      <c r="E573" t="s">
        <v>1045</v>
      </c>
      <c r="F573" t="s">
        <v>44032</v>
      </c>
      <c r="G573" t="s">
        <v>44036</v>
      </c>
      <c r="H573">
        <v>98</v>
      </c>
      <c r="I573" t="s">
        <v>35421</v>
      </c>
      <c r="J573" t="s">
        <v>26</v>
      </c>
      <c r="K573" t="s">
        <v>361</v>
      </c>
      <c r="M573" t="s">
        <v>1751</v>
      </c>
      <c r="N573" t="s">
        <v>35422</v>
      </c>
      <c r="O573" t="s">
        <v>35423</v>
      </c>
      <c r="P573" t="s">
        <v>7373</v>
      </c>
      <c r="Q573" t="s">
        <v>35424</v>
      </c>
      <c r="R573" t="s">
        <v>35425</v>
      </c>
      <c r="S573" t="s">
        <v>35426</v>
      </c>
      <c r="T573">
        <v>6.1</v>
      </c>
      <c r="U573">
        <v>39501</v>
      </c>
      <c r="V573" s="12">
        <f>W573*1.07834771485832</f>
        <v>32350431.445749599</v>
      </c>
      <c r="W573" s="3">
        <v>30000000</v>
      </c>
      <c r="X573" s="13">
        <f>Y573*1.07834771485832</f>
        <v>4542533.2787543843</v>
      </c>
      <c r="Y573" s="3">
        <v>4212494</v>
      </c>
      <c r="Z573" s="13">
        <f>AA573*1.07834771485832</f>
        <v>9887916.91982737</v>
      </c>
      <c r="AA573" s="3">
        <v>9169507</v>
      </c>
      <c r="AB573">
        <v>167</v>
      </c>
    </row>
    <row r="574" spans="1:28" x14ac:dyDescent="0.2">
      <c r="A574" t="s">
        <v>34283</v>
      </c>
      <c r="B574" t="s">
        <v>34284</v>
      </c>
      <c r="C574">
        <v>2015</v>
      </c>
      <c r="D574" s="1">
        <v>42289</v>
      </c>
      <c r="E574" t="s">
        <v>1045</v>
      </c>
      <c r="F574" t="s">
        <v>44032</v>
      </c>
      <c r="H574">
        <v>105</v>
      </c>
      <c r="I574" t="s">
        <v>25</v>
      </c>
      <c r="J574" t="s">
        <v>26</v>
      </c>
      <c r="M574" t="s">
        <v>31793</v>
      </c>
      <c r="N574" t="s">
        <v>34285</v>
      </c>
      <c r="O574" t="s">
        <v>34286</v>
      </c>
      <c r="P574" t="s">
        <v>27390</v>
      </c>
      <c r="Q574" t="s">
        <v>34287</v>
      </c>
      <c r="R574" t="s">
        <v>34288</v>
      </c>
      <c r="S574" t="s">
        <v>34289</v>
      </c>
      <c r="T574">
        <v>7.7</v>
      </c>
      <c r="U574">
        <v>120658</v>
      </c>
      <c r="V574" s="12">
        <f>W574*1.09195121025074</f>
        <v>8735609.6820059195</v>
      </c>
      <c r="W574" s="3">
        <v>8000000</v>
      </c>
      <c r="X574" s="13">
        <f>Y574*1.09195121025074</f>
        <v>7379860.5305779651</v>
      </c>
      <c r="Y574" s="3">
        <v>6758416</v>
      </c>
      <c r="Z574" s="13">
        <f>AA574*1.09195121025074</f>
        <v>9909183.1532716937</v>
      </c>
      <c r="AA574" s="3">
        <v>9074749</v>
      </c>
      <c r="AB574">
        <v>225</v>
      </c>
    </row>
    <row r="575" spans="1:28" x14ac:dyDescent="0.2">
      <c r="A575" t="s">
        <v>4938</v>
      </c>
      <c r="B575" t="s">
        <v>4939</v>
      </c>
      <c r="C575">
        <v>2002</v>
      </c>
      <c r="D575" s="1">
        <v>37356</v>
      </c>
      <c r="E575" t="s">
        <v>1045</v>
      </c>
      <c r="F575" t="s">
        <v>44032</v>
      </c>
      <c r="H575">
        <v>98</v>
      </c>
      <c r="I575" t="s">
        <v>25</v>
      </c>
      <c r="J575" t="s">
        <v>26</v>
      </c>
      <c r="M575" t="s">
        <v>4940</v>
      </c>
      <c r="N575" t="s">
        <v>4940</v>
      </c>
      <c r="O575" t="s">
        <v>4941</v>
      </c>
      <c r="P575" t="s">
        <v>4942</v>
      </c>
      <c r="Q575" t="s">
        <v>4943</v>
      </c>
      <c r="R575" t="s">
        <v>4944</v>
      </c>
      <c r="S575" t="s">
        <v>4945</v>
      </c>
      <c r="T575">
        <v>6.9</v>
      </c>
      <c r="U575">
        <v>31680</v>
      </c>
      <c r="V575" s="12">
        <f>W575*1.43863813229572</f>
        <v>12947743.190661481</v>
      </c>
      <c r="W575" s="3">
        <v>9000000</v>
      </c>
      <c r="X575" s="13">
        <f>Y575*1.43863813229572</f>
        <v>6873043.3247081721</v>
      </c>
      <c r="Y575" s="3">
        <v>4777465</v>
      </c>
      <c r="Z575" s="13">
        <f>AA575*1.43863813229572</f>
        <v>9954222.0877042823</v>
      </c>
      <c r="AA575" s="3">
        <v>6919198</v>
      </c>
      <c r="AB575">
        <v>234</v>
      </c>
    </row>
    <row r="576" spans="1:28" x14ac:dyDescent="0.2">
      <c r="A576" t="s">
        <v>37854</v>
      </c>
      <c r="B576" t="s">
        <v>37855</v>
      </c>
      <c r="C576">
        <v>2019</v>
      </c>
      <c r="D576" s="1">
        <v>43748</v>
      </c>
      <c r="E576" t="s">
        <v>176</v>
      </c>
      <c r="H576">
        <v>149</v>
      </c>
      <c r="I576" t="s">
        <v>25</v>
      </c>
      <c r="J576" t="s">
        <v>26</v>
      </c>
      <c r="K576" t="s">
        <v>787</v>
      </c>
      <c r="L576" t="s">
        <v>307</v>
      </c>
      <c r="M576" t="s">
        <v>7332</v>
      </c>
      <c r="N576" t="s">
        <v>37856</v>
      </c>
      <c r="O576" t="s">
        <v>37857</v>
      </c>
      <c r="P576" t="s">
        <v>37858</v>
      </c>
      <c r="Q576" t="s">
        <v>37859</v>
      </c>
      <c r="R576" t="s">
        <v>37860</v>
      </c>
      <c r="S576" t="s">
        <v>37861</v>
      </c>
      <c r="T576">
        <v>6.3</v>
      </c>
      <c r="U576">
        <v>14265</v>
      </c>
      <c r="V576" s="12">
        <f>W576*1.01233684194057</f>
        <v>45555157.887325652</v>
      </c>
      <c r="W576" s="3">
        <v>45000000</v>
      </c>
      <c r="X576" s="13">
        <f>Y576*1.01233684194057</f>
        <v>5398408.702405965</v>
      </c>
      <c r="Y576" s="3">
        <v>5332621</v>
      </c>
      <c r="Z576" s="13">
        <f>AA576*1.01233684194057</f>
        <v>10055158.175332587</v>
      </c>
      <c r="AA576" s="3">
        <v>9932621</v>
      </c>
      <c r="AB576">
        <v>250</v>
      </c>
    </row>
    <row r="577" spans="1:28" x14ac:dyDescent="0.2">
      <c r="A577" t="s">
        <v>29525</v>
      </c>
      <c r="B577" t="s">
        <v>29526</v>
      </c>
      <c r="C577">
        <v>2013</v>
      </c>
      <c r="D577" t="s">
        <v>23249</v>
      </c>
      <c r="E577" t="s">
        <v>44035</v>
      </c>
      <c r="F577" t="s">
        <v>44044</v>
      </c>
      <c r="G577" t="s">
        <v>44032</v>
      </c>
      <c r="H577">
        <v>128</v>
      </c>
      <c r="I577" t="s">
        <v>29527</v>
      </c>
      <c r="J577" t="s">
        <v>26</v>
      </c>
      <c r="K577" t="s">
        <v>8343</v>
      </c>
      <c r="L577" t="s">
        <v>698</v>
      </c>
      <c r="M577" t="s">
        <v>8533</v>
      </c>
      <c r="N577" t="s">
        <v>29528</v>
      </c>
      <c r="O577" t="s">
        <v>29529</v>
      </c>
      <c r="P577" t="s">
        <v>22568</v>
      </c>
      <c r="Q577" t="s">
        <v>29530</v>
      </c>
      <c r="R577" t="s">
        <v>29531</v>
      </c>
      <c r="S577" t="s">
        <v>29532</v>
      </c>
      <c r="T577">
        <v>6.2</v>
      </c>
      <c r="U577">
        <v>38270</v>
      </c>
      <c r="V577" s="12">
        <f>W577*1.11098185502045</f>
        <v>31107491.940572601</v>
      </c>
      <c r="W577" s="3">
        <v>28000000</v>
      </c>
      <c r="X577" s="13">
        <f>Y577*1.11098185502045</f>
        <v>3616254.8259464051</v>
      </c>
      <c r="Y577" s="3">
        <v>3255008</v>
      </c>
      <c r="Z577" s="13">
        <f>AA577*1.11098185502045</f>
        <v>10063900.236541467</v>
      </c>
      <c r="AA577" s="3">
        <v>9058564</v>
      </c>
      <c r="AB577">
        <v>120</v>
      </c>
    </row>
    <row r="578" spans="1:28" x14ac:dyDescent="0.2">
      <c r="A578" t="s">
        <v>3204</v>
      </c>
      <c r="B578" t="s">
        <v>3205</v>
      </c>
      <c r="C578">
        <v>2001</v>
      </c>
      <c r="D578" t="s">
        <v>3206</v>
      </c>
      <c r="E578" t="s">
        <v>176</v>
      </c>
      <c r="F578" t="s">
        <v>44045</v>
      </c>
      <c r="G578" t="s">
        <v>44033</v>
      </c>
      <c r="H578">
        <v>113</v>
      </c>
      <c r="I578" t="s">
        <v>25</v>
      </c>
      <c r="J578" t="s">
        <v>26</v>
      </c>
      <c r="M578" t="s">
        <v>3207</v>
      </c>
      <c r="N578" t="s">
        <v>3207</v>
      </c>
      <c r="O578" t="s">
        <v>3208</v>
      </c>
      <c r="P578" t="s">
        <v>1096</v>
      </c>
      <c r="Q578" t="s">
        <v>3209</v>
      </c>
      <c r="R578" t="s">
        <v>3210</v>
      </c>
      <c r="S578" t="s">
        <v>3211</v>
      </c>
      <c r="T578">
        <v>8</v>
      </c>
      <c r="U578">
        <v>728383</v>
      </c>
      <c r="V578" s="12">
        <f>W578*1.46138339920949</f>
        <v>8768300.3952569403</v>
      </c>
      <c r="W578" s="3">
        <v>6000000</v>
      </c>
      <c r="X578" s="13">
        <f>Y578*1.46138339920949</f>
        <v>2160645.1260474366</v>
      </c>
      <c r="Y578" s="3">
        <v>1478493</v>
      </c>
      <c r="Z578" s="13">
        <f>AA578*1.46138339920949</f>
        <v>10199130.651739158</v>
      </c>
      <c r="AA578" s="3">
        <v>6979093</v>
      </c>
      <c r="AB578">
        <v>2286</v>
      </c>
    </row>
    <row r="579" spans="1:28" x14ac:dyDescent="0.2">
      <c r="A579" t="s">
        <v>1110</v>
      </c>
      <c r="B579" t="s">
        <v>1111</v>
      </c>
      <c r="C579">
        <v>2002</v>
      </c>
      <c r="D579" t="s">
        <v>1112</v>
      </c>
      <c r="E579" t="s">
        <v>1045</v>
      </c>
      <c r="F579" t="s">
        <v>44047</v>
      </c>
      <c r="G579" t="s">
        <v>44033</v>
      </c>
      <c r="H579">
        <v>95</v>
      </c>
      <c r="I579" t="s">
        <v>360</v>
      </c>
      <c r="J579" t="s">
        <v>26</v>
      </c>
      <c r="M579" t="s">
        <v>1113</v>
      </c>
      <c r="N579" t="s">
        <v>1114</v>
      </c>
      <c r="O579" t="s">
        <v>1115</v>
      </c>
      <c r="P579" t="s">
        <v>447</v>
      </c>
      <c r="Q579" t="s">
        <v>1116</v>
      </c>
      <c r="R579" t="s">
        <v>1117</v>
      </c>
      <c r="S579" t="s">
        <v>1118</v>
      </c>
      <c r="T579">
        <v>3.8</v>
      </c>
      <c r="U579">
        <v>24184</v>
      </c>
      <c r="V579" s="12">
        <f>W579*1.43863813229572</f>
        <v>143863813.229572</v>
      </c>
      <c r="W579" s="3">
        <v>100000000</v>
      </c>
      <c r="X579" s="13">
        <f>Y579*1.43863813229572</f>
        <v>6358895.6357976664</v>
      </c>
      <c r="Y579" s="3">
        <v>4420080</v>
      </c>
      <c r="Z579" s="13">
        <f>AA579*1.43863813229572</f>
        <v>10220046.448599223</v>
      </c>
      <c r="AA579" s="3">
        <v>7103973</v>
      </c>
      <c r="AB579">
        <v>184</v>
      </c>
    </row>
    <row r="580" spans="1:28" x14ac:dyDescent="0.2">
      <c r="A580" t="s">
        <v>5814</v>
      </c>
      <c r="B580" t="s">
        <v>5815</v>
      </c>
      <c r="C580">
        <v>2003</v>
      </c>
      <c r="D580" t="s">
        <v>5051</v>
      </c>
      <c r="E580" t="s">
        <v>1045</v>
      </c>
      <c r="F580" t="s">
        <v>44044</v>
      </c>
      <c r="G580" t="s">
        <v>44036</v>
      </c>
      <c r="H580">
        <v>121</v>
      </c>
      <c r="I580" t="s">
        <v>25</v>
      </c>
      <c r="J580" t="s">
        <v>26</v>
      </c>
      <c r="M580" t="s">
        <v>5816</v>
      </c>
      <c r="N580" t="s">
        <v>5816</v>
      </c>
      <c r="O580" t="s">
        <v>5817</v>
      </c>
      <c r="P580" t="s">
        <v>1278</v>
      </c>
      <c r="Q580" t="s">
        <v>5818</v>
      </c>
      <c r="R580" t="s">
        <v>5819</v>
      </c>
      <c r="S580" t="s">
        <v>5820</v>
      </c>
      <c r="T580">
        <v>2.5</v>
      </c>
      <c r="U580">
        <v>45680</v>
      </c>
      <c r="V580" s="12">
        <f>W580*1.40658152173913</f>
        <v>75955402.173913017</v>
      </c>
      <c r="W580" s="3">
        <v>54000000</v>
      </c>
      <c r="X580" s="13">
        <f>Y580*1.40658152173913</f>
        <v>8562624.0900108665</v>
      </c>
      <c r="Y580" s="3">
        <v>6087542</v>
      </c>
      <c r="Z580" s="13">
        <f>AA580*1.40658152173913</f>
        <v>10220515.312494561</v>
      </c>
      <c r="AA580" s="3">
        <v>7266209</v>
      </c>
      <c r="AB580">
        <v>429</v>
      </c>
    </row>
    <row r="581" spans="1:28" x14ac:dyDescent="0.2">
      <c r="A581" t="s">
        <v>40223</v>
      </c>
      <c r="B581" t="s">
        <v>40224</v>
      </c>
      <c r="C581">
        <v>2016</v>
      </c>
      <c r="D581" t="s">
        <v>40225</v>
      </c>
      <c r="E581" t="s">
        <v>1045</v>
      </c>
      <c r="F581" t="s">
        <v>44032</v>
      </c>
      <c r="G581" t="s">
        <v>44036</v>
      </c>
      <c r="H581">
        <v>118</v>
      </c>
      <c r="I581" t="s">
        <v>3453</v>
      </c>
      <c r="J581" t="s">
        <v>26</v>
      </c>
      <c r="K581" t="s">
        <v>64</v>
      </c>
      <c r="M581" t="s">
        <v>9742</v>
      </c>
      <c r="N581" t="s">
        <v>40226</v>
      </c>
      <c r="O581" t="s">
        <v>40227</v>
      </c>
      <c r="P581" t="s">
        <v>40228</v>
      </c>
      <c r="Q581" t="s">
        <v>40229</v>
      </c>
      <c r="R581" t="s">
        <v>40230</v>
      </c>
      <c r="S581" t="s">
        <v>40231</v>
      </c>
      <c r="T581">
        <v>7.4</v>
      </c>
      <c r="U581">
        <v>67061</v>
      </c>
      <c r="V581" s="12">
        <f>W581*1.07834771485832</f>
        <v>5391738.5742915999</v>
      </c>
      <c r="W581" s="3">
        <v>5000000</v>
      </c>
      <c r="X581" s="13">
        <f>Y581*1.07834771485832</f>
        <v>2321400.1029886701</v>
      </c>
      <c r="Y581" s="3">
        <v>2152738</v>
      </c>
      <c r="Z581" s="13">
        <f>AA581*1.07834771485832</f>
        <v>10339501.984117163</v>
      </c>
      <c r="AA581" s="3">
        <v>9588282</v>
      </c>
      <c r="AB581">
        <v>241</v>
      </c>
    </row>
    <row r="582" spans="1:28" x14ac:dyDescent="0.2">
      <c r="A582" t="s">
        <v>7275</v>
      </c>
      <c r="B582" t="s">
        <v>7276</v>
      </c>
      <c r="C582">
        <v>2004</v>
      </c>
      <c r="D582" s="1">
        <v>38146</v>
      </c>
      <c r="E582" t="s">
        <v>1045</v>
      </c>
      <c r="F582" t="s">
        <v>44046</v>
      </c>
      <c r="G582" t="s">
        <v>44045</v>
      </c>
      <c r="H582">
        <v>104</v>
      </c>
      <c r="I582" t="s">
        <v>2371</v>
      </c>
      <c r="J582" t="s">
        <v>26</v>
      </c>
      <c r="M582" t="s">
        <v>3284</v>
      </c>
      <c r="N582" t="s">
        <v>3285</v>
      </c>
      <c r="O582" t="s">
        <v>7277</v>
      </c>
      <c r="P582" t="s">
        <v>7278</v>
      </c>
      <c r="Q582" t="s">
        <v>7279</v>
      </c>
      <c r="R582" t="s">
        <v>7280</v>
      </c>
      <c r="S582" t="s">
        <v>7281</v>
      </c>
      <c r="T582">
        <v>5.7</v>
      </c>
      <c r="U582">
        <v>27935</v>
      </c>
      <c r="V582" s="12">
        <f>W582*1.37009528851244</f>
        <v>11782819.481206983</v>
      </c>
      <c r="W582" s="3">
        <v>8600000</v>
      </c>
      <c r="X582" s="13">
        <f>Y582*1.37009528851244</f>
        <v>6852816.5653149793</v>
      </c>
      <c r="Y582" s="3">
        <v>5001708</v>
      </c>
      <c r="Z582" s="13">
        <f>AA582*1.37009528851244</f>
        <v>10365876.524494438</v>
      </c>
      <c r="AA582" s="3">
        <v>7565807</v>
      </c>
      <c r="AB582">
        <v>195</v>
      </c>
    </row>
    <row r="583" spans="1:28" hidden="1" x14ac:dyDescent="0.2">
      <c r="A583" t="s">
        <v>9416</v>
      </c>
      <c r="B583" t="s">
        <v>9417</v>
      </c>
      <c r="C583">
        <v>2008</v>
      </c>
      <c r="D583" t="s">
        <v>9418</v>
      </c>
      <c r="E583" t="s">
        <v>44035</v>
      </c>
      <c r="F583" t="s">
        <v>44032</v>
      </c>
      <c r="G583" t="s">
        <v>44049</v>
      </c>
      <c r="H583">
        <v>135</v>
      </c>
      <c r="I583" t="s">
        <v>9419</v>
      </c>
      <c r="J583" t="s">
        <v>308</v>
      </c>
      <c r="K583" t="s">
        <v>26</v>
      </c>
      <c r="M583" t="s">
        <v>1187</v>
      </c>
      <c r="N583" t="s">
        <v>9420</v>
      </c>
      <c r="O583" t="s">
        <v>9421</v>
      </c>
      <c r="P583" t="s">
        <v>9422</v>
      </c>
      <c r="Q583" t="s">
        <v>9423</v>
      </c>
      <c r="R583" t="s">
        <v>9424</v>
      </c>
      <c r="S583" t="s">
        <v>9425</v>
      </c>
      <c r="T583">
        <v>6.9</v>
      </c>
      <c r="U583">
        <v>31850</v>
      </c>
      <c r="V583" s="12">
        <f>W583*1.20207800169993</f>
        <v>48083120.067997195</v>
      </c>
      <c r="W583" s="3">
        <v>40000000</v>
      </c>
      <c r="X583" s="13">
        <f>Y583*1.20207800169993</f>
        <v>899821.49856249103</v>
      </c>
      <c r="Y583" s="3">
        <v>748555</v>
      </c>
      <c r="Z583" s="13">
        <f>AA583*1.20207800169993</f>
        <v>10383744.515320271</v>
      </c>
      <c r="AA583" s="3">
        <v>8638162</v>
      </c>
      <c r="AB583">
        <v>64</v>
      </c>
    </row>
    <row r="584" spans="1:28" x14ac:dyDescent="0.2">
      <c r="A584" t="s">
        <v>14732</v>
      </c>
      <c r="B584" t="s">
        <v>14733</v>
      </c>
      <c r="C584">
        <v>2006</v>
      </c>
      <c r="D584" t="s">
        <v>11408</v>
      </c>
      <c r="E584" t="s">
        <v>176</v>
      </c>
      <c r="F584" t="s">
        <v>44046</v>
      </c>
      <c r="G584" t="s">
        <v>44042</v>
      </c>
      <c r="H584">
        <v>102</v>
      </c>
      <c r="I584" t="s">
        <v>97</v>
      </c>
      <c r="J584" t="s">
        <v>26</v>
      </c>
      <c r="M584" t="s">
        <v>668</v>
      </c>
      <c r="N584" t="s">
        <v>14734</v>
      </c>
      <c r="O584" t="s">
        <v>14735</v>
      </c>
      <c r="P584" t="s">
        <v>3083</v>
      </c>
      <c r="Q584" t="s">
        <v>14736</v>
      </c>
      <c r="R584" t="s">
        <v>14737</v>
      </c>
      <c r="S584" t="s">
        <v>14738</v>
      </c>
      <c r="T584">
        <v>6.1</v>
      </c>
      <c r="U584">
        <v>32485</v>
      </c>
      <c r="V584" s="12">
        <f>W584*1.28378472222222</f>
        <v>5135138.8888888806</v>
      </c>
      <c r="W584" s="3">
        <v>4000000</v>
      </c>
      <c r="X584" s="13">
        <f>Y584*1.28378472222222</f>
        <v>9019627.5392360967</v>
      </c>
      <c r="Y584" s="3">
        <v>7025810</v>
      </c>
      <c r="Z584" s="13">
        <f>AA584*1.28378472222222</f>
        <v>10393082.056736093</v>
      </c>
      <c r="AA584" s="3">
        <v>8095658</v>
      </c>
      <c r="AB584">
        <v>346</v>
      </c>
    </row>
    <row r="585" spans="1:28" x14ac:dyDescent="0.2">
      <c r="A585" t="s">
        <v>37973</v>
      </c>
      <c r="B585" t="s">
        <v>37974</v>
      </c>
      <c r="C585">
        <v>2016</v>
      </c>
      <c r="D585" s="1">
        <v>42435</v>
      </c>
      <c r="E585" t="s">
        <v>1045</v>
      </c>
      <c r="F585" t="s">
        <v>44057</v>
      </c>
      <c r="H585">
        <v>87</v>
      </c>
      <c r="I585" t="s">
        <v>5301</v>
      </c>
      <c r="J585" t="s">
        <v>26</v>
      </c>
      <c r="M585" t="s">
        <v>37975</v>
      </c>
      <c r="N585" t="s">
        <v>37976</v>
      </c>
      <c r="O585" t="s">
        <v>37977</v>
      </c>
      <c r="P585" t="s">
        <v>15378</v>
      </c>
      <c r="Q585" t="s">
        <v>16541</v>
      </c>
      <c r="R585" t="s">
        <v>37978</v>
      </c>
      <c r="S585" t="s">
        <v>37979</v>
      </c>
      <c r="T585">
        <v>6.7</v>
      </c>
      <c r="U585">
        <v>53125</v>
      </c>
      <c r="V585" s="12">
        <f>W585*1.07834771485832</f>
        <v>21566954.2971664</v>
      </c>
      <c r="W585" s="3">
        <v>20000000</v>
      </c>
      <c r="X585" s="13">
        <f>Y585*1.07834771485832</f>
        <v>10394328.416983705</v>
      </c>
      <c r="Y585" s="3">
        <v>9639125</v>
      </c>
      <c r="Z585" s="13">
        <f>AA585*1.07834771485832</f>
        <v>10438437.151912268</v>
      </c>
      <c r="AA585" s="3">
        <v>9680029</v>
      </c>
      <c r="AB585">
        <v>144</v>
      </c>
    </row>
    <row r="586" spans="1:28" x14ac:dyDescent="0.2">
      <c r="A586" t="s">
        <v>42963</v>
      </c>
      <c r="B586" t="s">
        <v>42964</v>
      </c>
      <c r="C586">
        <v>2018</v>
      </c>
      <c r="D586" t="s">
        <v>34988</v>
      </c>
      <c r="E586" t="s">
        <v>176</v>
      </c>
      <c r="H586">
        <v>103</v>
      </c>
      <c r="I586" t="s">
        <v>25</v>
      </c>
      <c r="J586" t="s">
        <v>26</v>
      </c>
      <c r="M586" t="s">
        <v>6298</v>
      </c>
      <c r="N586" t="s">
        <v>6298</v>
      </c>
      <c r="O586" t="s">
        <v>42965</v>
      </c>
      <c r="P586" t="s">
        <v>1572</v>
      </c>
      <c r="Q586" t="s">
        <v>42966</v>
      </c>
      <c r="R586" t="s">
        <v>42967</v>
      </c>
      <c r="S586" t="s">
        <v>42968</v>
      </c>
      <c r="T586">
        <v>6.7</v>
      </c>
      <c r="U586">
        <v>17229</v>
      </c>
      <c r="V586" s="12">
        <f>W586*1.03068014830331</f>
        <v>13398841.927943029</v>
      </c>
      <c r="W586" s="3">
        <v>13000000</v>
      </c>
      <c r="X586" s="13">
        <f>Y586*1.03068014830331</f>
        <v>3816798.2343144445</v>
      </c>
      <c r="Y586" s="3">
        <v>3703184</v>
      </c>
      <c r="Z586" s="13">
        <f>AA586*1.03068014830331</f>
        <v>10445122.881655997</v>
      </c>
      <c r="AA586" s="3">
        <v>10134204</v>
      </c>
      <c r="AB586">
        <v>126</v>
      </c>
    </row>
    <row r="587" spans="1:28" hidden="1" x14ac:dyDescent="0.2">
      <c r="A587" t="s">
        <v>8135</v>
      </c>
      <c r="B587" t="s">
        <v>8136</v>
      </c>
      <c r="C587">
        <v>2003</v>
      </c>
      <c r="D587" t="s">
        <v>3178</v>
      </c>
      <c r="E587" t="s">
        <v>176</v>
      </c>
      <c r="F587" t="s">
        <v>44036</v>
      </c>
      <c r="H587">
        <v>106</v>
      </c>
      <c r="I587" t="s">
        <v>8137</v>
      </c>
      <c r="J587" t="s">
        <v>64</v>
      </c>
      <c r="M587" t="s">
        <v>8138</v>
      </c>
      <c r="N587" t="s">
        <v>8139</v>
      </c>
      <c r="O587" t="s">
        <v>8140</v>
      </c>
      <c r="P587" t="s">
        <v>8141</v>
      </c>
      <c r="Q587" t="s">
        <v>8141</v>
      </c>
      <c r="R587" t="s">
        <v>8142</v>
      </c>
      <c r="S587" t="s">
        <v>8143</v>
      </c>
      <c r="T587">
        <v>7.3</v>
      </c>
      <c r="U587">
        <v>10568</v>
      </c>
      <c r="W587"/>
      <c r="X587"/>
      <c r="Y587">
        <v>543354</v>
      </c>
      <c r="Z587"/>
      <c r="AA587">
        <v>15535312</v>
      </c>
      <c r="AB587">
        <v>49</v>
      </c>
    </row>
    <row r="588" spans="1:28" hidden="1" x14ac:dyDescent="0.2">
      <c r="A588" t="s">
        <v>8144</v>
      </c>
      <c r="B588" t="s">
        <v>8145</v>
      </c>
      <c r="C588">
        <v>2004</v>
      </c>
      <c r="D588" t="s">
        <v>8146</v>
      </c>
      <c r="E588" t="s">
        <v>44035</v>
      </c>
      <c r="F588" t="s">
        <v>44038</v>
      </c>
      <c r="G588" t="s">
        <v>44032</v>
      </c>
      <c r="H588">
        <v>122</v>
      </c>
      <c r="I588" t="s">
        <v>495</v>
      </c>
      <c r="J588" t="s">
        <v>26</v>
      </c>
      <c r="M588" t="s">
        <v>797</v>
      </c>
      <c r="N588" t="s">
        <v>8147</v>
      </c>
      <c r="O588" t="s">
        <v>8148</v>
      </c>
      <c r="P588" t="s">
        <v>1125</v>
      </c>
      <c r="Q588" t="s">
        <v>8149</v>
      </c>
      <c r="R588" t="s">
        <v>8150</v>
      </c>
      <c r="S588" t="s">
        <v>8151</v>
      </c>
      <c r="T588">
        <v>6.9</v>
      </c>
      <c r="U588">
        <v>14325</v>
      </c>
      <c r="W588"/>
      <c r="X588"/>
      <c r="Y588"/>
      <c r="Z588"/>
      <c r="AA588">
        <v>1789336</v>
      </c>
      <c r="AB588">
        <v>138</v>
      </c>
    </row>
    <row r="589" spans="1:28" hidden="1" x14ac:dyDescent="0.2">
      <c r="A589" t="s">
        <v>29945</v>
      </c>
      <c r="B589" t="s">
        <v>29946</v>
      </c>
      <c r="C589">
        <v>2011</v>
      </c>
      <c r="D589" t="s">
        <v>17171</v>
      </c>
      <c r="E589" t="s">
        <v>16512</v>
      </c>
      <c r="F589" t="s">
        <v>44042</v>
      </c>
      <c r="H589">
        <v>101</v>
      </c>
      <c r="I589" t="s">
        <v>29947</v>
      </c>
      <c r="J589" t="s">
        <v>4833</v>
      </c>
      <c r="M589" t="s">
        <v>29948</v>
      </c>
      <c r="N589" t="s">
        <v>29948</v>
      </c>
      <c r="O589" t="s">
        <v>29949</v>
      </c>
      <c r="P589" t="s">
        <v>29950</v>
      </c>
      <c r="Q589" t="s">
        <v>29951</v>
      </c>
      <c r="R589" t="s">
        <v>29952</v>
      </c>
      <c r="S589" t="s">
        <v>29953</v>
      </c>
      <c r="T589">
        <v>7.6</v>
      </c>
      <c r="U589">
        <v>187202</v>
      </c>
      <c r="V589" s="12">
        <f>W589*1.1505830469594</f>
        <v>1265641.3516553401</v>
      </c>
      <c r="W589" s="3">
        <v>1100000</v>
      </c>
      <c r="X589" s="13">
        <f>Y589*1.1505830469594</f>
        <v>4723358.5667981189</v>
      </c>
      <c r="Y589" s="3">
        <v>4105187</v>
      </c>
      <c r="Z589" s="13">
        <f>AA589*1.1505830469594</f>
        <v>10526130.866185963</v>
      </c>
      <c r="AA589" s="3">
        <v>9148519</v>
      </c>
      <c r="AB589">
        <v>410</v>
      </c>
    </row>
    <row r="590" spans="1:28" x14ac:dyDescent="0.2">
      <c r="A590" t="s">
        <v>43508</v>
      </c>
      <c r="B590" t="s">
        <v>43509</v>
      </c>
      <c r="C590">
        <v>2020</v>
      </c>
      <c r="D590" t="s">
        <v>39980</v>
      </c>
      <c r="E590" t="s">
        <v>16512</v>
      </c>
      <c r="F590" t="s">
        <v>44046</v>
      </c>
      <c r="G590" t="s">
        <v>44042</v>
      </c>
      <c r="H590">
        <v>90</v>
      </c>
      <c r="I590" t="s">
        <v>25</v>
      </c>
      <c r="J590" t="s">
        <v>26</v>
      </c>
      <c r="M590" t="s">
        <v>26854</v>
      </c>
      <c r="N590" t="s">
        <v>43510</v>
      </c>
      <c r="O590" t="s">
        <v>43511</v>
      </c>
      <c r="P590" t="s">
        <v>43512</v>
      </c>
      <c r="Q590" t="s">
        <v>43513</v>
      </c>
      <c r="R590" t="s">
        <v>43514</v>
      </c>
      <c r="S590" t="s">
        <v>43515</v>
      </c>
      <c r="T590">
        <v>6.5</v>
      </c>
      <c r="U590">
        <v>52794</v>
      </c>
      <c r="V590" s="13">
        <f>W590</f>
        <v>14000000</v>
      </c>
      <c r="W590" s="3">
        <v>14000000</v>
      </c>
      <c r="X590" s="13">
        <f>Y590</f>
        <v>5812500</v>
      </c>
      <c r="Y590" s="3">
        <v>5812500</v>
      </c>
      <c r="Z590" s="13">
        <f>AA590</f>
        <v>10530977</v>
      </c>
      <c r="AA590" s="3">
        <v>10530977</v>
      </c>
      <c r="AB590">
        <v>757</v>
      </c>
    </row>
    <row r="591" spans="1:28" hidden="1" x14ac:dyDescent="0.2">
      <c r="A591" t="s">
        <v>30614</v>
      </c>
      <c r="B591" t="s">
        <v>30615</v>
      </c>
      <c r="C591">
        <v>2013</v>
      </c>
      <c r="D591" t="s">
        <v>30616</v>
      </c>
      <c r="E591" t="s">
        <v>16512</v>
      </c>
      <c r="F591" t="s">
        <v>44031</v>
      </c>
      <c r="G591" t="s">
        <v>44038</v>
      </c>
      <c r="H591">
        <v>105</v>
      </c>
      <c r="I591" t="s">
        <v>11437</v>
      </c>
      <c r="J591" t="s">
        <v>26</v>
      </c>
      <c r="M591" t="s">
        <v>2039</v>
      </c>
      <c r="N591" t="s">
        <v>21366</v>
      </c>
      <c r="O591" t="s">
        <v>30617</v>
      </c>
      <c r="P591" t="s">
        <v>30618</v>
      </c>
      <c r="Q591" t="s">
        <v>30618</v>
      </c>
      <c r="R591" t="s">
        <v>30619</v>
      </c>
      <c r="S591" t="s">
        <v>30620</v>
      </c>
      <c r="T591">
        <v>7.1</v>
      </c>
      <c r="U591">
        <v>16577</v>
      </c>
      <c r="V591" s="12">
        <f>W591*1.11098185502045</f>
        <v>36662401.215674847</v>
      </c>
      <c r="W591" s="3">
        <v>33000000</v>
      </c>
      <c r="X591" s="13">
        <f>Y591*1.11098185502045</f>
        <v>192826.45468476939</v>
      </c>
      <c r="Y591" s="3">
        <v>173564</v>
      </c>
      <c r="Z591" s="13">
        <f>AA591*1.11098185502045</f>
        <v>10548538.296247764</v>
      </c>
      <c r="AA591" s="3">
        <v>9494789</v>
      </c>
      <c r="AB591">
        <v>47</v>
      </c>
    </row>
    <row r="592" spans="1:28" x14ac:dyDescent="0.2">
      <c r="A592" t="s">
        <v>34828</v>
      </c>
      <c r="B592" t="s">
        <v>34829</v>
      </c>
      <c r="C592">
        <v>2017</v>
      </c>
      <c r="D592" t="s">
        <v>34830</v>
      </c>
      <c r="E592" t="s">
        <v>44035</v>
      </c>
      <c r="F592" t="s">
        <v>44032</v>
      </c>
      <c r="G592" t="s">
        <v>44055</v>
      </c>
      <c r="H592">
        <v>109</v>
      </c>
      <c r="I592" t="s">
        <v>11340</v>
      </c>
      <c r="J592" t="s">
        <v>26</v>
      </c>
      <c r="M592" t="s">
        <v>34831</v>
      </c>
      <c r="N592" t="s">
        <v>34832</v>
      </c>
      <c r="O592" t="s">
        <v>34833</v>
      </c>
      <c r="P592" t="s">
        <v>25495</v>
      </c>
      <c r="Q592" t="s">
        <v>34834</v>
      </c>
      <c r="R592" t="s">
        <v>34835</v>
      </c>
      <c r="S592" t="s">
        <v>34836</v>
      </c>
      <c r="T592">
        <v>6.5</v>
      </c>
      <c r="U592">
        <v>11750</v>
      </c>
      <c r="V592" s="12">
        <f>W592*1.05585427545692</f>
        <v>21117085.509138402</v>
      </c>
      <c r="W592" s="3">
        <v>20000000</v>
      </c>
      <c r="X592" s="13">
        <f>Y592*1.05585427545692</f>
        <v>10068943.127039826</v>
      </c>
      <c r="Y592" s="3">
        <v>9536300</v>
      </c>
      <c r="Z592" s="13">
        <f>AA592*1.05585427545692</f>
        <v>10553994.134350531</v>
      </c>
      <c r="AA592" s="3">
        <v>9995692</v>
      </c>
      <c r="AB592">
        <v>66</v>
      </c>
    </row>
    <row r="593" spans="1:28" x14ac:dyDescent="0.2">
      <c r="A593" t="s">
        <v>29557</v>
      </c>
      <c r="B593" t="s">
        <v>29558</v>
      </c>
      <c r="C593">
        <v>2012</v>
      </c>
      <c r="D593" s="1">
        <v>41072</v>
      </c>
      <c r="E593" t="s">
        <v>1045</v>
      </c>
      <c r="F593" t="s">
        <v>44032</v>
      </c>
      <c r="G593" t="s">
        <v>44034</v>
      </c>
      <c r="H593">
        <v>104</v>
      </c>
      <c r="I593" t="s">
        <v>25</v>
      </c>
      <c r="J593" t="s">
        <v>26</v>
      </c>
      <c r="K593" t="s">
        <v>27</v>
      </c>
      <c r="M593" t="s">
        <v>13413</v>
      </c>
      <c r="N593" t="s">
        <v>29559</v>
      </c>
      <c r="O593" t="s">
        <v>29560</v>
      </c>
      <c r="P593" t="s">
        <v>18434</v>
      </c>
      <c r="Q593" t="s">
        <v>29561</v>
      </c>
      <c r="R593" t="s">
        <v>29562</v>
      </c>
      <c r="S593" t="s">
        <v>29563</v>
      </c>
      <c r="T593">
        <v>7.2</v>
      </c>
      <c r="U593">
        <v>94423</v>
      </c>
      <c r="V593" s="12">
        <f>W593*1.12725506764114</f>
        <v>9018040.5411291197</v>
      </c>
      <c r="W593" s="3">
        <v>8000000</v>
      </c>
      <c r="X593" s="13">
        <f>Y593*1.12725506764114</f>
        <v>2863347.3608456654</v>
      </c>
      <c r="Y593" s="3">
        <v>2540106</v>
      </c>
      <c r="Z593" s="13">
        <f>AA593*1.12725506764114</f>
        <v>10561030.659481514</v>
      </c>
      <c r="AA593" s="3">
        <v>9368803</v>
      </c>
      <c r="AB593">
        <v>151</v>
      </c>
    </row>
    <row r="594" spans="1:28" x14ac:dyDescent="0.2">
      <c r="A594" t="s">
        <v>19868</v>
      </c>
      <c r="B594" t="s">
        <v>19869</v>
      </c>
      <c r="C594">
        <v>2008</v>
      </c>
      <c r="D594" t="s">
        <v>14504</v>
      </c>
      <c r="E594" t="s">
        <v>1045</v>
      </c>
      <c r="F594" t="s">
        <v>44057</v>
      </c>
      <c r="H594">
        <v>102</v>
      </c>
      <c r="I594" t="s">
        <v>25</v>
      </c>
      <c r="J594" t="s">
        <v>26</v>
      </c>
      <c r="M594" t="s">
        <v>19870</v>
      </c>
      <c r="N594" t="s">
        <v>18275</v>
      </c>
      <c r="O594" t="s">
        <v>19871</v>
      </c>
      <c r="P594" t="s">
        <v>19872</v>
      </c>
      <c r="Q594" t="s">
        <v>19873</v>
      </c>
      <c r="R594" t="s">
        <v>19874</v>
      </c>
      <c r="S594" t="s">
        <v>19875</v>
      </c>
      <c r="T594">
        <v>6.2</v>
      </c>
      <c r="U594">
        <v>36404</v>
      </c>
      <c r="V594" s="12">
        <f>W594*1.20207800169993</f>
        <v>18031170.025498949</v>
      </c>
      <c r="W594" s="3">
        <v>15000000</v>
      </c>
      <c r="X594" s="13">
        <f>Y594*1.20207800169993</f>
        <v>7704752.6100797486</v>
      </c>
      <c r="Y594" s="3">
        <v>6409528</v>
      </c>
      <c r="Z594" s="13">
        <f>AA594*1.20207800169993</f>
        <v>10589026.981904572</v>
      </c>
      <c r="AA594" s="3">
        <v>8808935</v>
      </c>
      <c r="AB594">
        <v>113</v>
      </c>
    </row>
    <row r="595" spans="1:28" hidden="1" x14ac:dyDescent="0.2">
      <c r="A595" t="s">
        <v>8104</v>
      </c>
      <c r="B595" t="s">
        <v>8105</v>
      </c>
      <c r="C595">
        <v>2002</v>
      </c>
      <c r="D595" s="1">
        <v>37298</v>
      </c>
      <c r="E595" t="s">
        <v>176</v>
      </c>
      <c r="F595" t="s">
        <v>44049</v>
      </c>
      <c r="G595" t="s">
        <v>44036</v>
      </c>
      <c r="H595">
        <v>129</v>
      </c>
      <c r="I595" t="s">
        <v>2213</v>
      </c>
      <c r="J595" t="s">
        <v>934</v>
      </c>
      <c r="M595" t="s">
        <v>8106</v>
      </c>
      <c r="N595" t="s">
        <v>8107</v>
      </c>
      <c r="O595" t="s">
        <v>8108</v>
      </c>
      <c r="P595" t="s">
        <v>8109</v>
      </c>
      <c r="Q595" t="s">
        <v>8110</v>
      </c>
      <c r="R595" t="s">
        <v>8111</v>
      </c>
      <c r="S595" t="s">
        <v>8112</v>
      </c>
      <c r="T595">
        <v>8.1</v>
      </c>
      <c r="U595">
        <v>21837</v>
      </c>
      <c r="V595" s="12">
        <f>W595*1.43863813229572</f>
        <v>7193190.6614786005</v>
      </c>
      <c r="W595" s="3">
        <v>5000000</v>
      </c>
      <c r="X595" s="13">
        <f>Y595*1.43863813229572</f>
        <v>805299.27412451373</v>
      </c>
      <c r="Y595" s="3">
        <v>559765</v>
      </c>
      <c r="Z595" s="13">
        <f>AA595*1.43863813229572</f>
        <v>10606746.624007784</v>
      </c>
      <c r="AA595" s="3">
        <v>7372769</v>
      </c>
      <c r="AB595">
        <v>105</v>
      </c>
    </row>
    <row r="596" spans="1:28" x14ac:dyDescent="0.2">
      <c r="A596" t="s">
        <v>11622</v>
      </c>
      <c r="B596" t="s">
        <v>11623</v>
      </c>
      <c r="C596">
        <v>2005</v>
      </c>
      <c r="D596" s="1">
        <v>38607</v>
      </c>
      <c r="E596" t="s">
        <v>1045</v>
      </c>
      <c r="F596" t="s">
        <v>44032</v>
      </c>
      <c r="H596">
        <v>91</v>
      </c>
      <c r="I596" t="s">
        <v>229</v>
      </c>
      <c r="J596" t="s">
        <v>26</v>
      </c>
      <c r="M596" t="s">
        <v>11624</v>
      </c>
      <c r="N596" t="s">
        <v>11624</v>
      </c>
      <c r="O596" t="s">
        <v>11625</v>
      </c>
      <c r="P596" t="s">
        <v>11626</v>
      </c>
      <c r="Q596" t="s">
        <v>11627</v>
      </c>
      <c r="R596" t="s">
        <v>11628</v>
      </c>
      <c r="S596" t="s">
        <v>11629</v>
      </c>
      <c r="T596">
        <v>7.3</v>
      </c>
      <c r="U596">
        <v>34614</v>
      </c>
      <c r="V596" s="12">
        <f>W596*1.32519713261649</f>
        <v>2650394.2652329798</v>
      </c>
      <c r="W596" s="3">
        <v>2000000</v>
      </c>
      <c r="X596" s="13">
        <f>Y596*1.32519713261649</f>
        <v>5148568.4366308339</v>
      </c>
      <c r="Y596" s="3">
        <v>3885134</v>
      </c>
      <c r="Z596" s="13">
        <f>AA596*1.32519713261649</f>
        <v>10618589.94172045</v>
      </c>
      <c r="AA596" s="3">
        <v>8012838</v>
      </c>
      <c r="AB596">
        <v>255</v>
      </c>
    </row>
    <row r="597" spans="1:28" x14ac:dyDescent="0.2">
      <c r="A597" t="s">
        <v>22906</v>
      </c>
      <c r="B597" t="s">
        <v>22907</v>
      </c>
      <c r="C597">
        <v>2011</v>
      </c>
      <c r="D597" t="s">
        <v>17163</v>
      </c>
      <c r="E597" t="s">
        <v>176</v>
      </c>
      <c r="F597" t="s">
        <v>44045</v>
      </c>
      <c r="G597" t="s">
        <v>44042</v>
      </c>
      <c r="H597">
        <v>112</v>
      </c>
      <c r="I597" t="s">
        <v>495</v>
      </c>
      <c r="J597" t="s">
        <v>26</v>
      </c>
      <c r="M597" t="s">
        <v>22908</v>
      </c>
      <c r="N597" t="s">
        <v>22909</v>
      </c>
      <c r="O597" t="s">
        <v>22910</v>
      </c>
      <c r="P597" t="s">
        <v>3421</v>
      </c>
      <c r="Q597" t="s">
        <v>22911</v>
      </c>
      <c r="R597" t="s">
        <v>22912</v>
      </c>
      <c r="S597" t="s">
        <v>22913</v>
      </c>
      <c r="T597">
        <v>7.5</v>
      </c>
      <c r="U597">
        <v>134382</v>
      </c>
      <c r="V597" s="12">
        <f>W597*1.1505830469594</f>
        <v>8054081.3287158003</v>
      </c>
      <c r="W597" s="3">
        <v>7000000</v>
      </c>
      <c r="X597" s="13">
        <f>Y597*1.1505830469594</f>
        <v>2000509.5390839332</v>
      </c>
      <c r="Y597" s="3">
        <v>1738692</v>
      </c>
      <c r="Z597" s="13">
        <f>AA597*1.1505830469594</f>
        <v>10622548.574938115</v>
      </c>
      <c r="AA597" s="3">
        <v>9232318</v>
      </c>
      <c r="AB597">
        <v>403</v>
      </c>
    </row>
    <row r="598" spans="1:28" x14ac:dyDescent="0.2">
      <c r="A598" t="s">
        <v>41345</v>
      </c>
      <c r="B598" t="s">
        <v>41346</v>
      </c>
      <c r="C598">
        <v>2018</v>
      </c>
      <c r="D598" t="s">
        <v>41347</v>
      </c>
      <c r="E598" t="s">
        <v>16512</v>
      </c>
      <c r="F598" t="s">
        <v>44031</v>
      </c>
      <c r="G598" t="s">
        <v>44044</v>
      </c>
      <c r="H598">
        <v>102</v>
      </c>
      <c r="I598" t="s">
        <v>433</v>
      </c>
      <c r="J598" t="s">
        <v>26</v>
      </c>
      <c r="M598" t="s">
        <v>41348</v>
      </c>
      <c r="N598" t="s">
        <v>41348</v>
      </c>
      <c r="O598" t="s">
        <v>41349</v>
      </c>
      <c r="P598" t="s">
        <v>41350</v>
      </c>
      <c r="Q598" t="s">
        <v>41351</v>
      </c>
      <c r="R598" t="s">
        <v>41352</v>
      </c>
      <c r="S598" t="s">
        <v>41353</v>
      </c>
      <c r="T598">
        <v>5.8</v>
      </c>
      <c r="U598">
        <v>13313</v>
      </c>
      <c r="V598" s="12">
        <f>W598*1.03068014830331</f>
        <v>30920404.449099299</v>
      </c>
      <c r="W598" s="3">
        <v>30000000</v>
      </c>
      <c r="X598" s="13">
        <f>Y598*1.03068014830331</f>
        <v>5893528.0332925627</v>
      </c>
      <c r="Y598" s="3">
        <v>5718096</v>
      </c>
      <c r="Z598" s="13">
        <f>AA598*1.03068014830331</f>
        <v>10629423.952374853</v>
      </c>
      <c r="AA598" s="3">
        <v>10313019</v>
      </c>
      <c r="AB598">
        <v>238</v>
      </c>
    </row>
    <row r="599" spans="1:28" x14ac:dyDescent="0.2">
      <c r="A599" t="s">
        <v>20073</v>
      </c>
      <c r="B599" t="s">
        <v>20074</v>
      </c>
      <c r="C599">
        <v>2008</v>
      </c>
      <c r="D599" t="s">
        <v>17284</v>
      </c>
      <c r="E599" t="s">
        <v>44035</v>
      </c>
      <c r="F599" t="s">
        <v>44032</v>
      </c>
      <c r="G599" t="s">
        <v>44057</v>
      </c>
      <c r="H599">
        <v>109</v>
      </c>
      <c r="I599" t="s">
        <v>25</v>
      </c>
      <c r="J599" t="s">
        <v>26</v>
      </c>
      <c r="M599" t="s">
        <v>20075</v>
      </c>
      <c r="N599" t="s">
        <v>20075</v>
      </c>
      <c r="O599" t="s">
        <v>20076</v>
      </c>
      <c r="P599" t="s">
        <v>20077</v>
      </c>
      <c r="Q599" t="s">
        <v>20078</v>
      </c>
      <c r="R599" t="s">
        <v>20079</v>
      </c>
      <c r="S599" t="s">
        <v>20080</v>
      </c>
      <c r="T599">
        <v>7</v>
      </c>
      <c r="U599">
        <v>19765</v>
      </c>
      <c r="V599" s="12">
        <f>W599*1.20207800169993</f>
        <v>14424936.020399159</v>
      </c>
      <c r="W599" s="3">
        <v>12000000</v>
      </c>
      <c r="X599" s="13">
        <f>Y599*1.20207800169993</f>
        <v>9851691.568909863</v>
      </c>
      <c r="Y599" s="3">
        <v>8195551</v>
      </c>
      <c r="Z599" s="13">
        <f>AA599*1.20207800169993</f>
        <v>10678833.027333573</v>
      </c>
      <c r="AA599" s="3">
        <v>8883644</v>
      </c>
      <c r="AB599">
        <v>101</v>
      </c>
    </row>
    <row r="600" spans="1:28" x14ac:dyDescent="0.2">
      <c r="A600" t="s">
        <v>40265</v>
      </c>
      <c r="B600" t="s">
        <v>40266</v>
      </c>
      <c r="C600">
        <v>2017</v>
      </c>
      <c r="D600" t="s">
        <v>38476</v>
      </c>
      <c r="E600" t="s">
        <v>44035</v>
      </c>
      <c r="F600" t="s">
        <v>44044</v>
      </c>
      <c r="G600" t="s">
        <v>44032</v>
      </c>
      <c r="H600">
        <v>118</v>
      </c>
      <c r="I600" t="s">
        <v>13579</v>
      </c>
      <c r="J600" t="s">
        <v>26</v>
      </c>
      <c r="M600" t="s">
        <v>2130</v>
      </c>
      <c r="N600" t="s">
        <v>40267</v>
      </c>
      <c r="O600" t="s">
        <v>40268</v>
      </c>
      <c r="P600" t="s">
        <v>13712</v>
      </c>
      <c r="Q600" t="s">
        <v>40269</v>
      </c>
      <c r="R600" t="s">
        <v>663</v>
      </c>
      <c r="S600" t="s">
        <v>664</v>
      </c>
      <c r="T600">
        <v>7.2</v>
      </c>
      <c r="U600">
        <v>18369</v>
      </c>
      <c r="V600" s="12">
        <f>W600*1.05585427545692</f>
        <v>12670251.305483039</v>
      </c>
      <c r="W600" s="3">
        <v>12000000</v>
      </c>
      <c r="X600" s="13">
        <f>Y600*1.05585427545692</f>
        <v>10613087.13058503</v>
      </c>
      <c r="Y600" s="3">
        <v>10051659</v>
      </c>
      <c r="Z600" s="13">
        <f>AA600*1.05585427545692</f>
        <v>10681883.427610975</v>
      </c>
      <c r="AA600" s="3">
        <v>10116816</v>
      </c>
      <c r="AB600">
        <v>97</v>
      </c>
    </row>
    <row r="601" spans="1:28" x14ac:dyDescent="0.2">
      <c r="A601" t="s">
        <v>38958</v>
      </c>
      <c r="B601" t="s">
        <v>38959</v>
      </c>
      <c r="C601">
        <v>2016</v>
      </c>
      <c r="D601" t="s">
        <v>38960</v>
      </c>
      <c r="E601" t="s">
        <v>176</v>
      </c>
      <c r="F601" t="s">
        <v>44042</v>
      </c>
      <c r="H601">
        <v>132</v>
      </c>
      <c r="I601" t="s">
        <v>38961</v>
      </c>
      <c r="J601" t="s">
        <v>26</v>
      </c>
      <c r="M601" t="s">
        <v>2710</v>
      </c>
      <c r="N601" t="s">
        <v>38962</v>
      </c>
      <c r="O601" t="s">
        <v>38963</v>
      </c>
      <c r="P601" t="s">
        <v>28533</v>
      </c>
      <c r="Q601" t="s">
        <v>38964</v>
      </c>
      <c r="R601" t="s">
        <v>38965</v>
      </c>
      <c r="S601" t="s">
        <v>38966</v>
      </c>
      <c r="T601">
        <v>7.5</v>
      </c>
      <c r="U601">
        <v>61749</v>
      </c>
      <c r="V601" s="12">
        <f>W601*1.07834771485832</f>
        <v>14018520.293158161</v>
      </c>
      <c r="W601" s="3">
        <v>13000000</v>
      </c>
      <c r="X601" s="13">
        <f>Y601*1.07834771485832</f>
        <v>3774869.4023716096</v>
      </c>
      <c r="Y601" s="3">
        <v>3500605</v>
      </c>
      <c r="Z601" s="13">
        <f>AA601*1.07834771485832</f>
        <v>10692680.27099213</v>
      </c>
      <c r="AA601" s="3">
        <v>9915800</v>
      </c>
      <c r="AB601">
        <v>302</v>
      </c>
    </row>
    <row r="602" spans="1:28" x14ac:dyDescent="0.2">
      <c r="A602" t="s">
        <v>42501</v>
      </c>
      <c r="B602" t="s">
        <v>42502</v>
      </c>
      <c r="C602">
        <v>2018</v>
      </c>
      <c r="D602" t="s">
        <v>39387</v>
      </c>
      <c r="E602" t="s">
        <v>176</v>
      </c>
      <c r="F602" t="s">
        <v>44034</v>
      </c>
      <c r="G602" t="s">
        <v>44036</v>
      </c>
      <c r="H602">
        <v>97</v>
      </c>
      <c r="I602" t="s">
        <v>15772</v>
      </c>
      <c r="J602" t="s">
        <v>26</v>
      </c>
      <c r="M602" t="s">
        <v>27022</v>
      </c>
      <c r="N602" t="s">
        <v>42503</v>
      </c>
      <c r="O602" t="s">
        <v>42504</v>
      </c>
      <c r="P602" t="s">
        <v>42505</v>
      </c>
      <c r="Q602" t="s">
        <v>42506</v>
      </c>
      <c r="R602" t="s">
        <v>42507</v>
      </c>
      <c r="S602" t="s">
        <v>42508</v>
      </c>
      <c r="T602">
        <v>6.4</v>
      </c>
      <c r="U602">
        <v>17477</v>
      </c>
      <c r="V602" s="12">
        <f>W602*1.03068014830331</f>
        <v>5050332.7266862188</v>
      </c>
      <c r="W602" s="3">
        <v>4900000</v>
      </c>
      <c r="X602" s="13">
        <f>Y602*1.03068014830331</f>
        <v>6289288.5966380676</v>
      </c>
      <c r="Y602" s="3">
        <v>6102076</v>
      </c>
      <c r="Z602" s="13">
        <f>AA602*1.03068014830331</f>
        <v>10741590.811554406</v>
      </c>
      <c r="AA602" s="3">
        <v>10421847</v>
      </c>
      <c r="AB602">
        <v>118</v>
      </c>
    </row>
    <row r="603" spans="1:28" x14ac:dyDescent="0.2">
      <c r="A603" t="s">
        <v>7450</v>
      </c>
      <c r="B603" t="s">
        <v>7451</v>
      </c>
      <c r="C603">
        <v>2012</v>
      </c>
      <c r="D603" s="1">
        <v>41223</v>
      </c>
      <c r="E603" t="s">
        <v>44043</v>
      </c>
      <c r="F603" t="s">
        <v>44032</v>
      </c>
      <c r="G603" t="s">
        <v>44036</v>
      </c>
      <c r="H603">
        <v>124</v>
      </c>
      <c r="I603" t="s">
        <v>7452</v>
      </c>
      <c r="J603" t="s">
        <v>26</v>
      </c>
      <c r="K603" t="s">
        <v>27</v>
      </c>
      <c r="M603" t="s">
        <v>6684</v>
      </c>
      <c r="N603" t="s">
        <v>7453</v>
      </c>
      <c r="O603" t="s">
        <v>7454</v>
      </c>
      <c r="P603" t="s">
        <v>7455</v>
      </c>
      <c r="Q603" t="s">
        <v>7456</v>
      </c>
      <c r="R603" t="s">
        <v>7457</v>
      </c>
      <c r="S603" t="s">
        <v>7458</v>
      </c>
      <c r="T603">
        <v>6.1</v>
      </c>
      <c r="U603">
        <v>39385</v>
      </c>
      <c r="V603" s="12">
        <f>W603*1.12725506764114</f>
        <v>28181376.691028498</v>
      </c>
      <c r="W603" s="3">
        <v>25000000</v>
      </c>
      <c r="X603" s="13">
        <f>Y603*1.12725506764114</f>
        <v>839011.43782502983</v>
      </c>
      <c r="Y603" s="3">
        <v>744296</v>
      </c>
      <c r="Z603" s="13">
        <f>AA603*1.12725506764114</f>
        <v>10841236.960665343</v>
      </c>
      <c r="AA603" s="3">
        <v>9617377</v>
      </c>
      <c r="AB603">
        <v>142</v>
      </c>
    </row>
    <row r="604" spans="1:28" x14ac:dyDescent="0.2">
      <c r="A604" t="s">
        <v>33142</v>
      </c>
      <c r="B604" t="s">
        <v>33143</v>
      </c>
      <c r="C604">
        <v>2019</v>
      </c>
      <c r="D604" s="1">
        <v>43811</v>
      </c>
      <c r="E604" t="s">
        <v>1045</v>
      </c>
      <c r="F604" t="s">
        <v>44032</v>
      </c>
      <c r="H604">
        <v>109</v>
      </c>
      <c r="I604" t="s">
        <v>25</v>
      </c>
      <c r="J604" t="s">
        <v>26</v>
      </c>
      <c r="M604" t="s">
        <v>2967</v>
      </c>
      <c r="N604" t="s">
        <v>33144</v>
      </c>
      <c r="O604" t="s">
        <v>33145</v>
      </c>
      <c r="P604" t="s">
        <v>2304</v>
      </c>
      <c r="Q604" t="s">
        <v>33146</v>
      </c>
      <c r="R604" t="s">
        <v>33147</v>
      </c>
      <c r="S604" t="s">
        <v>33148</v>
      </c>
      <c r="T604">
        <v>6.5</v>
      </c>
      <c r="U604">
        <v>14927</v>
      </c>
      <c r="V604" s="12">
        <f>W604*1.01233684194057</f>
        <v>20246736.838811401</v>
      </c>
      <c r="W604" s="3">
        <v>20000000</v>
      </c>
      <c r="X604" s="13">
        <f>Y604*1.01233684194057</f>
        <v>9311834.6640850939</v>
      </c>
      <c r="Y604" s="3">
        <v>9198356</v>
      </c>
      <c r="Z604" s="13">
        <f>AA604*1.01233684194057</f>
        <v>10954955.555228308</v>
      </c>
      <c r="AA604" s="3">
        <v>10821453</v>
      </c>
      <c r="AB604">
        <v>156</v>
      </c>
    </row>
    <row r="605" spans="1:28" x14ac:dyDescent="0.2">
      <c r="A605" t="s">
        <v>25507</v>
      </c>
      <c r="B605" t="s">
        <v>25508</v>
      </c>
      <c r="C605">
        <v>2010</v>
      </c>
      <c r="D605" t="s">
        <v>19671</v>
      </c>
      <c r="E605" t="s">
        <v>16512</v>
      </c>
      <c r="F605" t="s">
        <v>44038</v>
      </c>
      <c r="H605">
        <v>90</v>
      </c>
      <c r="I605" t="s">
        <v>25</v>
      </c>
      <c r="J605" t="s">
        <v>26</v>
      </c>
      <c r="K605" t="s">
        <v>75</v>
      </c>
      <c r="M605" t="s">
        <v>25509</v>
      </c>
      <c r="N605" t="s">
        <v>25510</v>
      </c>
      <c r="O605" t="s">
        <v>25511</v>
      </c>
      <c r="P605" t="s">
        <v>16490</v>
      </c>
      <c r="Q605" t="s">
        <v>25512</v>
      </c>
      <c r="R605" t="s">
        <v>25513</v>
      </c>
      <c r="S605" t="s">
        <v>25514</v>
      </c>
      <c r="T605">
        <v>5.5</v>
      </c>
      <c r="U605">
        <v>41896</v>
      </c>
      <c r="V605" s="12">
        <f>W605*1.18690152988223</f>
        <v>11869015.298822301</v>
      </c>
      <c r="W605" s="3">
        <v>10000000</v>
      </c>
      <c r="X605" s="13">
        <f>Y605*1.18690152988223</f>
        <v>10119047.683163941</v>
      </c>
      <c r="Y605" s="3">
        <v>8525600</v>
      </c>
      <c r="Z605" s="13">
        <f>AA605*1.18690152988223</f>
        <v>11065358.338431394</v>
      </c>
      <c r="AA605" s="3">
        <v>9322895</v>
      </c>
      <c r="AB605">
        <v>156</v>
      </c>
    </row>
    <row r="606" spans="1:28" x14ac:dyDescent="0.2">
      <c r="A606" t="s">
        <v>1129</v>
      </c>
      <c r="B606" t="s">
        <v>1130</v>
      </c>
      <c r="C606">
        <v>2000</v>
      </c>
      <c r="D606" t="s">
        <v>84</v>
      </c>
      <c r="E606" t="s">
        <v>176</v>
      </c>
      <c r="H606">
        <v>102</v>
      </c>
      <c r="I606" t="s">
        <v>25</v>
      </c>
      <c r="J606" t="s">
        <v>26</v>
      </c>
      <c r="M606" t="s">
        <v>1131</v>
      </c>
      <c r="N606" t="s">
        <v>1132</v>
      </c>
      <c r="O606" t="s">
        <v>1133</v>
      </c>
      <c r="P606" t="s">
        <v>1134</v>
      </c>
      <c r="Q606" t="s">
        <v>1135</v>
      </c>
      <c r="R606" t="s">
        <v>1136</v>
      </c>
      <c r="S606" t="s">
        <v>1137</v>
      </c>
      <c r="T606">
        <v>8.3000000000000007</v>
      </c>
      <c r="U606">
        <v>748291</v>
      </c>
      <c r="V606" s="12">
        <f>W606*1.5029674796748</f>
        <v>6763353.6585365999</v>
      </c>
      <c r="W606" s="3">
        <v>4500000</v>
      </c>
      <c r="X606" s="13">
        <f>Y606*1.5029674796748</f>
        <v>5464011.2189431014</v>
      </c>
      <c r="Y606" s="3">
        <v>3635482</v>
      </c>
      <c r="Z606" s="13">
        <f>AA606*1.5029674796748</f>
        <v>11107091.995284578</v>
      </c>
      <c r="AA606" s="3">
        <v>7390108</v>
      </c>
      <c r="AB606">
        <v>2130</v>
      </c>
    </row>
    <row r="607" spans="1:28" x14ac:dyDescent="0.2">
      <c r="A607" t="s">
        <v>8349</v>
      </c>
      <c r="B607" t="s">
        <v>8350</v>
      </c>
      <c r="C607">
        <v>2004</v>
      </c>
      <c r="D607" t="s">
        <v>7894</v>
      </c>
      <c r="E607" t="s">
        <v>16512</v>
      </c>
      <c r="F607" t="s">
        <v>44044</v>
      </c>
      <c r="G607" t="s">
        <v>44032</v>
      </c>
      <c r="H607">
        <v>106</v>
      </c>
      <c r="I607" t="s">
        <v>319</v>
      </c>
      <c r="J607" t="s">
        <v>26</v>
      </c>
      <c r="K607" t="s">
        <v>75</v>
      </c>
      <c r="L607" t="s">
        <v>74</v>
      </c>
      <c r="M607" t="s">
        <v>65</v>
      </c>
      <c r="N607" t="s">
        <v>65</v>
      </c>
      <c r="O607" t="s">
        <v>8351</v>
      </c>
      <c r="P607" t="s">
        <v>8352</v>
      </c>
      <c r="Q607" t="s">
        <v>8353</v>
      </c>
      <c r="R607" t="s">
        <v>8354</v>
      </c>
      <c r="S607" t="s">
        <v>8355</v>
      </c>
      <c r="T607">
        <v>6.5</v>
      </c>
      <c r="U607">
        <v>28942</v>
      </c>
      <c r="V607" s="12">
        <f>W607*1.37009528851244</f>
        <v>26374334.303864472</v>
      </c>
      <c r="W607" s="3">
        <v>19250000</v>
      </c>
      <c r="X607" s="13">
        <f>Y607*1.37009528851244</f>
        <v>6075594.3904287964</v>
      </c>
      <c r="Y607" s="3">
        <v>4434432</v>
      </c>
      <c r="Z607" s="13">
        <f>AA607*1.37009528851244</f>
        <v>11115188.488258334</v>
      </c>
      <c r="AA607" s="3">
        <v>8112712</v>
      </c>
      <c r="AB607">
        <v>246</v>
      </c>
    </row>
    <row r="608" spans="1:28" x14ac:dyDescent="0.2">
      <c r="A608" t="s">
        <v>856</v>
      </c>
      <c r="B608" t="s">
        <v>857</v>
      </c>
      <c r="C608">
        <v>2001</v>
      </c>
      <c r="D608" s="1">
        <v>37049</v>
      </c>
      <c r="E608" t="s">
        <v>44037</v>
      </c>
      <c r="F608" t="s">
        <v>44038</v>
      </c>
      <c r="G608" t="s">
        <v>44034</v>
      </c>
      <c r="H608">
        <v>93</v>
      </c>
      <c r="I608" t="s">
        <v>25</v>
      </c>
      <c r="J608" t="s">
        <v>26</v>
      </c>
      <c r="M608" t="s">
        <v>858</v>
      </c>
      <c r="N608" t="s">
        <v>859</v>
      </c>
      <c r="O608" t="s">
        <v>860</v>
      </c>
      <c r="P608" t="s">
        <v>861</v>
      </c>
      <c r="Q608" t="s">
        <v>862</v>
      </c>
      <c r="R608" t="s">
        <v>863</v>
      </c>
      <c r="S608" t="s">
        <v>864</v>
      </c>
      <c r="T608">
        <v>4.7</v>
      </c>
      <c r="U608">
        <v>16489</v>
      </c>
      <c r="V608" s="12">
        <f>W608*1.46138339920949</f>
        <v>109603754.94071175</v>
      </c>
      <c r="W608" s="3">
        <v>75000000</v>
      </c>
      <c r="X608" s="13">
        <f>Y608*1.46138339920949</f>
        <v>7909005.4951383611</v>
      </c>
      <c r="Y608" s="3">
        <v>5411999</v>
      </c>
      <c r="Z608" s="13">
        <f>AA608*1.46138339920949</f>
        <v>11139197.673715444</v>
      </c>
      <c r="AA608" s="3">
        <v>7622365</v>
      </c>
      <c r="AB608">
        <v>174</v>
      </c>
    </row>
    <row r="609" spans="1:28" x14ac:dyDescent="0.2">
      <c r="A609" t="s">
        <v>38645</v>
      </c>
      <c r="B609" t="s">
        <v>38646</v>
      </c>
      <c r="C609">
        <v>2016</v>
      </c>
      <c r="D609" t="s">
        <v>36144</v>
      </c>
      <c r="E609" t="s">
        <v>44035</v>
      </c>
      <c r="F609" t="s">
        <v>44032</v>
      </c>
      <c r="G609" t="s">
        <v>44050</v>
      </c>
      <c r="H609">
        <v>124</v>
      </c>
      <c r="I609" t="s">
        <v>25</v>
      </c>
      <c r="J609" t="s">
        <v>26</v>
      </c>
      <c r="M609" t="s">
        <v>2868</v>
      </c>
      <c r="N609" t="s">
        <v>38647</v>
      </c>
      <c r="O609" t="s">
        <v>38648</v>
      </c>
      <c r="P609" t="s">
        <v>38649</v>
      </c>
      <c r="Q609" t="s">
        <v>38650</v>
      </c>
      <c r="R609" t="s">
        <v>38651</v>
      </c>
      <c r="S609" t="s">
        <v>38652</v>
      </c>
      <c r="T609">
        <v>7.4</v>
      </c>
      <c r="U609">
        <v>14794</v>
      </c>
      <c r="V609" s="12">
        <f>W609*1.07834771485832</f>
        <v>16175215.7228748</v>
      </c>
      <c r="W609" s="3">
        <v>15000000</v>
      </c>
      <c r="X609" s="13">
        <f>Y609*1.07834771485832</f>
        <v>9569677.0989138111</v>
      </c>
      <c r="Y609" s="3">
        <v>8874389</v>
      </c>
      <c r="Z609" s="13">
        <f>AA609*1.07834771485832</f>
        <v>11179404.373918297</v>
      </c>
      <c r="AA609" s="3">
        <v>10367161</v>
      </c>
      <c r="AB609">
        <v>76</v>
      </c>
    </row>
    <row r="610" spans="1:28" x14ac:dyDescent="0.2">
      <c r="A610" t="s">
        <v>28709</v>
      </c>
      <c r="B610" t="s">
        <v>28710</v>
      </c>
      <c r="C610">
        <v>2012</v>
      </c>
      <c r="D610" t="s">
        <v>28711</v>
      </c>
      <c r="E610" t="s">
        <v>16512</v>
      </c>
      <c r="F610" t="s">
        <v>44031</v>
      </c>
      <c r="G610" t="s">
        <v>44044</v>
      </c>
      <c r="H610">
        <v>82</v>
      </c>
      <c r="I610" t="s">
        <v>25</v>
      </c>
      <c r="J610" t="s">
        <v>26</v>
      </c>
      <c r="M610" t="s">
        <v>17701</v>
      </c>
      <c r="N610" t="s">
        <v>12397</v>
      </c>
      <c r="O610" t="s">
        <v>28712</v>
      </c>
      <c r="P610" t="s">
        <v>28713</v>
      </c>
      <c r="Q610" t="s">
        <v>28714</v>
      </c>
      <c r="R610" t="s">
        <v>28715</v>
      </c>
      <c r="S610" t="s">
        <v>28716</v>
      </c>
      <c r="T610">
        <v>6.1</v>
      </c>
      <c r="U610">
        <v>44738</v>
      </c>
      <c r="V610" s="12">
        <f>W610*1.12725506764114</f>
        <v>8454413.0073085502</v>
      </c>
      <c r="W610" s="3">
        <v>7500000</v>
      </c>
      <c r="X610" s="13">
        <f>Y610*1.12725506764114</f>
        <v>7712744.5535946023</v>
      </c>
      <c r="Y610" s="3">
        <v>6842058</v>
      </c>
      <c r="Z610" s="13">
        <f>AA610*1.12725506764114</f>
        <v>11193311.408686632</v>
      </c>
      <c r="AA610" s="3">
        <v>9929706</v>
      </c>
      <c r="AB610">
        <v>129</v>
      </c>
    </row>
    <row r="611" spans="1:28" x14ac:dyDescent="0.2">
      <c r="A611" t="s">
        <v>20148</v>
      </c>
      <c r="B611" t="s">
        <v>20149</v>
      </c>
      <c r="C611">
        <v>2008</v>
      </c>
      <c r="D611" s="1">
        <v>39517</v>
      </c>
      <c r="E611" t="s">
        <v>16512</v>
      </c>
      <c r="F611" t="s">
        <v>44032</v>
      </c>
      <c r="G611" t="s">
        <v>44055</v>
      </c>
      <c r="H611">
        <v>160</v>
      </c>
      <c r="I611" t="s">
        <v>2139</v>
      </c>
      <c r="J611" t="s">
        <v>26</v>
      </c>
      <c r="K611" t="s">
        <v>307</v>
      </c>
      <c r="L611" t="s">
        <v>64</v>
      </c>
      <c r="M611" t="s">
        <v>2175</v>
      </c>
      <c r="N611" t="s">
        <v>20150</v>
      </c>
      <c r="O611" t="s">
        <v>20151</v>
      </c>
      <c r="P611" t="s">
        <v>936</v>
      </c>
      <c r="Q611" t="s">
        <v>20152</v>
      </c>
      <c r="R611" t="s">
        <v>20153</v>
      </c>
      <c r="S611" t="s">
        <v>20154</v>
      </c>
      <c r="T611">
        <v>6.1</v>
      </c>
      <c r="U611">
        <v>17810</v>
      </c>
      <c r="V611" s="12">
        <f>W611*1.20207800169993</f>
        <v>54093510.076496847</v>
      </c>
      <c r="W611" s="3">
        <v>45000000</v>
      </c>
      <c r="X611" s="13">
        <f>Y611*1.20207800169993</f>
        <v>9519396.3385879435</v>
      </c>
      <c r="Y611" s="3">
        <v>7919117</v>
      </c>
      <c r="Z611" s="13">
        <f>AA611*1.20207800169993</f>
        <v>11219780.148878558</v>
      </c>
      <c r="AA611" s="3">
        <v>9333654</v>
      </c>
      <c r="AB611">
        <v>193</v>
      </c>
    </row>
    <row r="612" spans="1:28" x14ac:dyDescent="0.2">
      <c r="A612" t="s">
        <v>8474</v>
      </c>
      <c r="B612" t="s">
        <v>8475</v>
      </c>
      <c r="C612">
        <v>2004</v>
      </c>
      <c r="D612" t="s">
        <v>3206</v>
      </c>
      <c r="E612" t="s">
        <v>176</v>
      </c>
      <c r="F612" t="s">
        <v>44042</v>
      </c>
      <c r="H612">
        <v>101</v>
      </c>
      <c r="I612" t="s">
        <v>8476</v>
      </c>
      <c r="J612" t="s">
        <v>26</v>
      </c>
      <c r="K612" t="s">
        <v>308</v>
      </c>
      <c r="M612" t="s">
        <v>3946</v>
      </c>
      <c r="N612" t="s">
        <v>8477</v>
      </c>
      <c r="O612" t="s">
        <v>8478</v>
      </c>
      <c r="P612" t="s">
        <v>437</v>
      </c>
      <c r="Q612" t="s">
        <v>8479</v>
      </c>
      <c r="R612" t="s">
        <v>8480</v>
      </c>
      <c r="S612" t="s">
        <v>8481</v>
      </c>
      <c r="T612">
        <v>7.7</v>
      </c>
      <c r="U612">
        <v>351032</v>
      </c>
      <c r="V612" s="12">
        <f>W612*1.37009528851244</f>
        <v>6850476.4425622001</v>
      </c>
      <c r="W612" s="3">
        <v>5000000</v>
      </c>
      <c r="X612" s="13">
        <f>Y612*1.37009528851244</f>
        <v>1483422.7203017464</v>
      </c>
      <c r="Y612" s="3">
        <v>1082715</v>
      </c>
      <c r="Z612" s="13">
        <f>AA612*1.37009528851244</f>
        <v>11239213.624060346</v>
      </c>
      <c r="AA612" s="3">
        <v>8203235</v>
      </c>
      <c r="AB612">
        <v>542</v>
      </c>
    </row>
    <row r="613" spans="1:28" x14ac:dyDescent="0.2">
      <c r="A613" t="s">
        <v>9180</v>
      </c>
      <c r="B613" t="s">
        <v>9181</v>
      </c>
      <c r="C613">
        <v>2005</v>
      </c>
      <c r="D613" t="s">
        <v>8758</v>
      </c>
      <c r="E613" t="s">
        <v>176</v>
      </c>
      <c r="F613" t="s">
        <v>44045</v>
      </c>
      <c r="G613" t="s">
        <v>44042</v>
      </c>
      <c r="H613">
        <v>99</v>
      </c>
      <c r="I613" t="s">
        <v>25</v>
      </c>
      <c r="J613" t="s">
        <v>26</v>
      </c>
      <c r="M613" t="s">
        <v>5199</v>
      </c>
      <c r="N613" t="s">
        <v>9182</v>
      </c>
      <c r="O613" t="s">
        <v>9183</v>
      </c>
      <c r="P613" t="s">
        <v>242</v>
      </c>
      <c r="Q613" t="s">
        <v>9184</v>
      </c>
      <c r="R613" t="s">
        <v>9185</v>
      </c>
      <c r="S613" t="s">
        <v>9186</v>
      </c>
      <c r="T613">
        <v>6.8</v>
      </c>
      <c r="U613">
        <v>73454</v>
      </c>
      <c r="V613" s="12">
        <f>W613*1.32519713261649</f>
        <v>66259856.630824499</v>
      </c>
      <c r="W613" s="3">
        <v>50000000</v>
      </c>
      <c r="X613" s="13">
        <f>Y613*1.32519713261649</f>
        <v>4806334.9519354934</v>
      </c>
      <c r="Y613" s="3">
        <v>3626883</v>
      </c>
      <c r="Z613" s="13">
        <f>AA613*1.32519713261649</f>
        <v>11242703.45810038</v>
      </c>
      <c r="AA613" s="3">
        <v>8483797</v>
      </c>
      <c r="AB613">
        <v>390</v>
      </c>
    </row>
    <row r="614" spans="1:28" hidden="1" x14ac:dyDescent="0.2">
      <c r="A614" t="s">
        <v>26269</v>
      </c>
      <c r="B614" t="s">
        <v>26271</v>
      </c>
      <c r="C614">
        <v>2010</v>
      </c>
      <c r="D614" s="1">
        <v>40190</v>
      </c>
      <c r="E614" t="s">
        <v>16512</v>
      </c>
      <c r="F614" t="s">
        <v>44044</v>
      </c>
      <c r="G614" t="s">
        <v>44032</v>
      </c>
      <c r="H614">
        <v>81</v>
      </c>
      <c r="I614" t="s">
        <v>817</v>
      </c>
      <c r="J614" t="s">
        <v>27</v>
      </c>
      <c r="M614" t="s">
        <v>26272</v>
      </c>
      <c r="N614" t="s">
        <v>26273</v>
      </c>
      <c r="O614" t="s">
        <v>26274</v>
      </c>
      <c r="P614" t="s">
        <v>26275</v>
      </c>
      <c r="Q614" t="s">
        <v>26276</v>
      </c>
      <c r="R614" t="s">
        <v>26277</v>
      </c>
      <c r="S614" t="s">
        <v>26278</v>
      </c>
      <c r="T614">
        <v>6.8</v>
      </c>
      <c r="U614">
        <v>13310</v>
      </c>
      <c r="V614" s="12">
        <f>W614*1.18690152988223</f>
        <v>18990424.478115682</v>
      </c>
      <c r="W614" s="3">
        <v>16000000</v>
      </c>
      <c r="X614" s="13">
        <f>Y614*1.18690152988223</f>
        <v>840581.46698554361</v>
      </c>
      <c r="Y614" s="3">
        <v>708215</v>
      </c>
      <c r="Z614" s="13">
        <f>AA614*1.18690152988223</f>
        <v>11260662.985173514</v>
      </c>
      <c r="AA614" s="3">
        <v>9487445</v>
      </c>
      <c r="AB614">
        <v>52</v>
      </c>
    </row>
    <row r="615" spans="1:28" hidden="1" x14ac:dyDescent="0.2">
      <c r="A615" t="s">
        <v>32855</v>
      </c>
      <c r="B615" t="s">
        <v>32856</v>
      </c>
      <c r="C615">
        <v>2014</v>
      </c>
      <c r="D615" t="s">
        <v>27946</v>
      </c>
      <c r="E615" t="s">
        <v>176</v>
      </c>
      <c r="F615" t="s">
        <v>44046</v>
      </c>
      <c r="H615">
        <v>94</v>
      </c>
      <c r="I615" t="s">
        <v>32857</v>
      </c>
      <c r="J615" t="s">
        <v>26</v>
      </c>
      <c r="M615" t="s">
        <v>32858</v>
      </c>
      <c r="N615" t="s">
        <v>32858</v>
      </c>
      <c r="O615" t="s">
        <v>32859</v>
      </c>
      <c r="P615" t="s">
        <v>32860</v>
      </c>
      <c r="Q615" t="s">
        <v>32861</v>
      </c>
      <c r="R615" t="s">
        <v>32862</v>
      </c>
      <c r="S615" t="s">
        <v>32863</v>
      </c>
      <c r="T615">
        <v>6.8</v>
      </c>
      <c r="U615">
        <v>190394</v>
      </c>
      <c r="V615" s="12">
        <f>W615*1.09324733035956</f>
        <v>2186494.6607191199</v>
      </c>
      <c r="W615" s="3">
        <v>2000000</v>
      </c>
      <c r="X615" s="13">
        <f>Y615*1.09324733035956</f>
        <v>1054341.9376140544</v>
      </c>
      <c r="Y615" s="3">
        <v>964413</v>
      </c>
      <c r="Z615" s="13">
        <f>AA615*1.09324733035956</f>
        <v>11274156.824226176</v>
      </c>
      <c r="AA615" s="3">
        <v>10312540</v>
      </c>
      <c r="AB615">
        <v>861</v>
      </c>
    </row>
    <row r="616" spans="1:28" hidden="1" x14ac:dyDescent="0.2">
      <c r="A616" t="s">
        <v>21701</v>
      </c>
      <c r="B616" t="s">
        <v>21702</v>
      </c>
      <c r="C616">
        <v>2009</v>
      </c>
      <c r="D616" t="s">
        <v>14338</v>
      </c>
      <c r="E616" t="s">
        <v>1045</v>
      </c>
      <c r="F616" t="s">
        <v>44032</v>
      </c>
      <c r="G616" t="s">
        <v>44036</v>
      </c>
      <c r="H616">
        <v>100</v>
      </c>
      <c r="I616" t="s">
        <v>21124</v>
      </c>
      <c r="J616" t="s">
        <v>26</v>
      </c>
      <c r="K616" t="s">
        <v>27</v>
      </c>
      <c r="L616" t="s">
        <v>1121</v>
      </c>
      <c r="M616" t="s">
        <v>497</v>
      </c>
      <c r="N616" t="s">
        <v>21703</v>
      </c>
      <c r="O616" t="s">
        <v>21704</v>
      </c>
      <c r="P616" t="s">
        <v>680</v>
      </c>
      <c r="Q616" t="s">
        <v>21705</v>
      </c>
      <c r="R616" t="s">
        <v>21706</v>
      </c>
      <c r="S616" t="s">
        <v>21707</v>
      </c>
      <c r="T616">
        <v>6.2</v>
      </c>
      <c r="U616">
        <v>10510</v>
      </c>
      <c r="V616" s="12">
        <f>W616*1.20636999678377</f>
        <v>27746509.926026709</v>
      </c>
      <c r="W616" s="3">
        <v>23000000</v>
      </c>
      <c r="X616" s="13">
        <f>Y616*1.20636999678377</f>
        <v>3276087.1263558227</v>
      </c>
      <c r="Y616" s="3">
        <v>2715657</v>
      </c>
      <c r="Z616" s="13">
        <f>AA616*1.20636999678377</f>
        <v>11301566.071409579</v>
      </c>
      <c r="AA616" s="3">
        <v>9368242</v>
      </c>
      <c r="AB616">
        <v>43</v>
      </c>
    </row>
    <row r="617" spans="1:28" hidden="1" x14ac:dyDescent="0.2">
      <c r="A617" t="s">
        <v>8382</v>
      </c>
      <c r="B617" t="s">
        <v>8383</v>
      </c>
      <c r="C617">
        <v>2018</v>
      </c>
      <c r="D617" t="s">
        <v>8384</v>
      </c>
      <c r="E617" t="s">
        <v>176</v>
      </c>
      <c r="F617" t="s">
        <v>44033</v>
      </c>
      <c r="G617" t="s">
        <v>44042</v>
      </c>
      <c r="H617">
        <v>100</v>
      </c>
      <c r="I617" t="s">
        <v>25</v>
      </c>
      <c r="J617" t="s">
        <v>26</v>
      </c>
      <c r="M617" t="s">
        <v>8385</v>
      </c>
      <c r="N617" t="s">
        <v>8386</v>
      </c>
      <c r="O617" t="s">
        <v>8387</v>
      </c>
      <c r="P617" t="s">
        <v>8388</v>
      </c>
      <c r="Q617" t="s">
        <v>8389</v>
      </c>
      <c r="R617" t="s">
        <v>8390</v>
      </c>
      <c r="S617" t="s">
        <v>8391</v>
      </c>
      <c r="T617">
        <v>4.9000000000000004</v>
      </c>
      <c r="U617">
        <v>16882</v>
      </c>
      <c r="W617"/>
      <c r="X617"/>
      <c r="Y617"/>
      <c r="Z617"/>
      <c r="AA617"/>
      <c r="AB617">
        <v>206</v>
      </c>
    </row>
    <row r="618" spans="1:28" x14ac:dyDescent="0.2">
      <c r="A618" t="s">
        <v>35543</v>
      </c>
      <c r="B618" t="s">
        <v>35544</v>
      </c>
      <c r="C618">
        <v>2014</v>
      </c>
      <c r="D618" s="1">
        <v>41887</v>
      </c>
      <c r="E618" t="s">
        <v>1045</v>
      </c>
      <c r="H618">
        <v>98</v>
      </c>
      <c r="I618" t="s">
        <v>25</v>
      </c>
      <c r="J618" t="s">
        <v>26</v>
      </c>
      <c r="M618" t="s">
        <v>35545</v>
      </c>
      <c r="N618" t="s">
        <v>35546</v>
      </c>
      <c r="O618" t="s">
        <v>35547</v>
      </c>
      <c r="P618" t="s">
        <v>35548</v>
      </c>
      <c r="Q618" t="s">
        <v>35549</v>
      </c>
      <c r="R618" t="s">
        <v>35550</v>
      </c>
      <c r="S618" t="s">
        <v>35551</v>
      </c>
      <c r="T618">
        <v>5.4</v>
      </c>
      <c r="U618">
        <v>13044</v>
      </c>
      <c r="V618" s="12">
        <f>W618*1.09324733035956</f>
        <v>5466236.6517978003</v>
      </c>
      <c r="W618" s="3">
        <v>5000000</v>
      </c>
      <c r="X618" s="13">
        <f>Y618*1.09324733035956</f>
        <v>11402249.334182415</v>
      </c>
      <c r="Y618" s="3">
        <v>10429707</v>
      </c>
      <c r="Z618" s="13">
        <f>AA618*1.09324733035956</f>
        <v>11519499.017116148</v>
      </c>
      <c r="AA618" s="3">
        <v>10536956</v>
      </c>
      <c r="AB618">
        <v>159</v>
      </c>
    </row>
    <row r="619" spans="1:28" x14ac:dyDescent="0.2">
      <c r="A619" t="s">
        <v>8580</v>
      </c>
      <c r="B619" t="s">
        <v>8581</v>
      </c>
      <c r="C619">
        <v>2004</v>
      </c>
      <c r="D619" t="s">
        <v>6454</v>
      </c>
      <c r="E619" t="s">
        <v>44035</v>
      </c>
      <c r="F619" t="s">
        <v>44032</v>
      </c>
      <c r="G619" t="s">
        <v>44057</v>
      </c>
      <c r="H619">
        <v>118</v>
      </c>
      <c r="I619" t="s">
        <v>166</v>
      </c>
      <c r="J619" t="s">
        <v>26</v>
      </c>
      <c r="K619" t="s">
        <v>64</v>
      </c>
      <c r="M619" t="s">
        <v>181</v>
      </c>
      <c r="N619" t="s">
        <v>8582</v>
      </c>
      <c r="O619" t="s">
        <v>8583</v>
      </c>
      <c r="P619" t="s">
        <v>181</v>
      </c>
      <c r="Q619" t="s">
        <v>8584</v>
      </c>
      <c r="R619" t="s">
        <v>8585</v>
      </c>
      <c r="S619" t="s">
        <v>8586</v>
      </c>
      <c r="T619">
        <v>6.7</v>
      </c>
      <c r="U619">
        <v>14343</v>
      </c>
      <c r="V619" s="12">
        <f>W619*1.37009528851244</f>
        <v>31512191.63578612</v>
      </c>
      <c r="W619" s="3">
        <v>23000000</v>
      </c>
      <c r="X619" s="13">
        <f>Y619*1.37009528851244</f>
        <v>8657233.4303811509</v>
      </c>
      <c r="Y619" s="3">
        <v>6318709</v>
      </c>
      <c r="Z619" s="13">
        <f>AA619*1.37009528851244</f>
        <v>11574037.510667017</v>
      </c>
      <c r="AA619" s="3">
        <v>8447615</v>
      </c>
      <c r="AB619">
        <v>256</v>
      </c>
    </row>
    <row r="620" spans="1:28" hidden="1" x14ac:dyDescent="0.2">
      <c r="A620" t="s">
        <v>8409</v>
      </c>
      <c r="B620" t="s">
        <v>8410</v>
      </c>
      <c r="C620">
        <v>2004</v>
      </c>
      <c r="D620" t="s">
        <v>7056</v>
      </c>
      <c r="E620" t="s">
        <v>176</v>
      </c>
      <c r="H620">
        <v>87</v>
      </c>
      <c r="I620" t="s">
        <v>25</v>
      </c>
      <c r="J620" t="s">
        <v>26</v>
      </c>
      <c r="M620" t="s">
        <v>8411</v>
      </c>
      <c r="N620" t="s">
        <v>8412</v>
      </c>
      <c r="O620" t="s">
        <v>8413</v>
      </c>
      <c r="P620" t="s">
        <v>8414</v>
      </c>
      <c r="Q620" t="s">
        <v>8415</v>
      </c>
      <c r="R620" t="s">
        <v>8416</v>
      </c>
      <c r="S620" t="s">
        <v>8417</v>
      </c>
      <c r="T620">
        <v>7.2</v>
      </c>
      <c r="U620">
        <v>31754</v>
      </c>
      <c r="W620"/>
      <c r="X620"/>
      <c r="Y620">
        <v>1576231</v>
      </c>
      <c r="Z620"/>
      <c r="AA620">
        <v>4678405</v>
      </c>
      <c r="AB620">
        <v>228</v>
      </c>
    </row>
    <row r="621" spans="1:28" x14ac:dyDescent="0.2">
      <c r="A621" t="s">
        <v>40722</v>
      </c>
      <c r="B621" t="s">
        <v>40723</v>
      </c>
      <c r="C621">
        <v>2017</v>
      </c>
      <c r="D621" t="s">
        <v>27169</v>
      </c>
      <c r="E621" t="s">
        <v>176</v>
      </c>
      <c r="H621">
        <v>111</v>
      </c>
      <c r="I621" t="s">
        <v>25</v>
      </c>
      <c r="J621" t="s">
        <v>26</v>
      </c>
      <c r="K621" t="s">
        <v>308</v>
      </c>
      <c r="L621" t="s">
        <v>4428</v>
      </c>
      <c r="M621" t="s">
        <v>37710</v>
      </c>
      <c r="N621" t="s">
        <v>37711</v>
      </c>
      <c r="O621" t="s">
        <v>40724</v>
      </c>
      <c r="P621" t="s">
        <v>40725</v>
      </c>
      <c r="Q621" t="s">
        <v>40726</v>
      </c>
      <c r="R621" t="s">
        <v>40727</v>
      </c>
      <c r="S621" t="s">
        <v>40728</v>
      </c>
      <c r="T621">
        <v>7.6</v>
      </c>
      <c r="U621">
        <v>90024</v>
      </c>
      <c r="V621" s="12">
        <f>W621*1.05585427545692</f>
        <v>2111708.5509138401</v>
      </c>
      <c r="W621" s="3">
        <v>2000000</v>
      </c>
      <c r="X621" s="13">
        <f>Y621*1.05585427545692</f>
        <v>6234150.0849624733</v>
      </c>
      <c r="Y621" s="3">
        <v>5904366</v>
      </c>
      <c r="Z621" s="13">
        <f>AA621*1.05585427545692</f>
        <v>11584091.900611956</v>
      </c>
      <c r="AA621" s="3">
        <v>10971298</v>
      </c>
      <c r="AB621">
        <v>469</v>
      </c>
    </row>
    <row r="622" spans="1:28" x14ac:dyDescent="0.2">
      <c r="A622" t="s">
        <v>27965</v>
      </c>
      <c r="B622" t="s">
        <v>27966</v>
      </c>
      <c r="C622">
        <v>2011</v>
      </c>
      <c r="D622" t="s">
        <v>25866</v>
      </c>
      <c r="E622" t="s">
        <v>44041</v>
      </c>
      <c r="F622" t="s">
        <v>44032</v>
      </c>
      <c r="G622" t="s">
        <v>44042</v>
      </c>
      <c r="H622">
        <v>91</v>
      </c>
      <c r="I622" t="s">
        <v>27967</v>
      </c>
      <c r="J622" t="s">
        <v>26</v>
      </c>
      <c r="M622" t="s">
        <v>965</v>
      </c>
      <c r="N622" t="s">
        <v>27968</v>
      </c>
      <c r="O622" t="s">
        <v>27969</v>
      </c>
      <c r="P622" t="s">
        <v>1391</v>
      </c>
      <c r="Q622" t="s">
        <v>27970</v>
      </c>
      <c r="R622" t="s">
        <v>27971</v>
      </c>
      <c r="S622" t="s">
        <v>27972</v>
      </c>
      <c r="T622">
        <v>5.3</v>
      </c>
      <c r="U622">
        <v>41154</v>
      </c>
      <c r="V622" s="12">
        <f>W622*1.1505830469594</f>
        <v>40270406.643578999</v>
      </c>
      <c r="W622" s="3">
        <v>35000000</v>
      </c>
      <c r="X622" s="13">
        <f>Y622*1.1505830469594</f>
        <v>27722.147933439785</v>
      </c>
      <c r="Y622" s="3">
        <v>24094</v>
      </c>
      <c r="Z622" s="13">
        <f>AA622*1.1505830469594</f>
        <v>11641560.149311613</v>
      </c>
      <c r="AA622" s="3">
        <v>10117966</v>
      </c>
      <c r="AB622">
        <v>140</v>
      </c>
    </row>
    <row r="623" spans="1:28" x14ac:dyDescent="0.2">
      <c r="A623" t="s">
        <v>28224</v>
      </c>
      <c r="B623" t="s">
        <v>28225</v>
      </c>
      <c r="C623">
        <v>2011</v>
      </c>
      <c r="D623" t="s">
        <v>28032</v>
      </c>
      <c r="E623" t="s">
        <v>44035</v>
      </c>
      <c r="F623" t="s">
        <v>44038</v>
      </c>
      <c r="G623" t="s">
        <v>44044</v>
      </c>
      <c r="H623">
        <v>99</v>
      </c>
      <c r="I623" t="s">
        <v>25</v>
      </c>
      <c r="J623" t="s">
        <v>26</v>
      </c>
      <c r="M623" t="s">
        <v>2967</v>
      </c>
      <c r="N623" t="s">
        <v>28226</v>
      </c>
      <c r="O623" t="s">
        <v>28227</v>
      </c>
      <c r="P623" t="s">
        <v>7317</v>
      </c>
      <c r="Q623" t="s">
        <v>28228</v>
      </c>
      <c r="R623" t="s">
        <v>28229</v>
      </c>
      <c r="S623" t="s">
        <v>28230</v>
      </c>
      <c r="T623">
        <v>6.8</v>
      </c>
      <c r="U623">
        <v>56279</v>
      </c>
      <c r="V623" s="12">
        <f>W623*1.1505830469594</f>
        <v>5752915.234797</v>
      </c>
      <c r="W623" s="3">
        <v>5000000</v>
      </c>
      <c r="X623" s="13">
        <f>Y623*1.1505830469594</f>
        <v>10592808.304340309</v>
      </c>
      <c r="Y623" s="3">
        <v>9206470</v>
      </c>
      <c r="Z623" s="13">
        <f>AA623*1.1505830469594</f>
        <v>11704951.522283841</v>
      </c>
      <c r="AA623" s="3">
        <v>10173061</v>
      </c>
      <c r="AB623">
        <v>161</v>
      </c>
    </row>
    <row r="624" spans="1:28" hidden="1" x14ac:dyDescent="0.2">
      <c r="A624" t="s">
        <v>8443</v>
      </c>
      <c r="B624" t="s">
        <v>8444</v>
      </c>
      <c r="C624">
        <v>2003</v>
      </c>
      <c r="D624" t="s">
        <v>8445</v>
      </c>
      <c r="E624" t="s">
        <v>44041</v>
      </c>
      <c r="F624" t="s">
        <v>44032</v>
      </c>
      <c r="G624" t="s">
        <v>44046</v>
      </c>
      <c r="H624">
        <v>129</v>
      </c>
      <c r="I624" t="s">
        <v>2213</v>
      </c>
      <c r="J624" t="s">
        <v>934</v>
      </c>
      <c r="M624" t="s">
        <v>5396</v>
      </c>
      <c r="N624" t="s">
        <v>8446</v>
      </c>
      <c r="O624" t="s">
        <v>8447</v>
      </c>
      <c r="P624" t="s">
        <v>8448</v>
      </c>
      <c r="Q624" t="s">
        <v>8449</v>
      </c>
      <c r="R624" t="s">
        <v>8450</v>
      </c>
      <c r="S624" t="s">
        <v>8451</v>
      </c>
      <c r="T624">
        <v>7</v>
      </c>
      <c r="U624">
        <v>11009</v>
      </c>
      <c r="W624"/>
      <c r="X624"/>
      <c r="Y624">
        <v>58202</v>
      </c>
      <c r="Z624"/>
      <c r="AA624">
        <v>58202</v>
      </c>
      <c r="AB624">
        <v>83</v>
      </c>
    </row>
    <row r="625" spans="1:28" x14ac:dyDescent="0.2">
      <c r="A625" t="s">
        <v>29846</v>
      </c>
      <c r="B625" t="s">
        <v>29847</v>
      </c>
      <c r="C625">
        <v>2016</v>
      </c>
      <c r="D625" t="s">
        <v>29848</v>
      </c>
      <c r="E625" t="s">
        <v>3496</v>
      </c>
      <c r="F625" t="s">
        <v>44042</v>
      </c>
      <c r="H625">
        <v>92</v>
      </c>
      <c r="I625" t="s">
        <v>25</v>
      </c>
      <c r="J625" t="s">
        <v>26</v>
      </c>
      <c r="M625" t="s">
        <v>11665</v>
      </c>
      <c r="N625" t="s">
        <v>29849</v>
      </c>
      <c r="O625" t="s">
        <v>29850</v>
      </c>
      <c r="P625" t="s">
        <v>8414</v>
      </c>
      <c r="Q625" t="s">
        <v>29851</v>
      </c>
      <c r="R625" t="s">
        <v>29852</v>
      </c>
      <c r="S625" t="s">
        <v>29853</v>
      </c>
      <c r="T625">
        <v>4.4000000000000004</v>
      </c>
      <c r="U625">
        <v>14464</v>
      </c>
      <c r="V625" s="12">
        <f>W625*1.07834771485832</f>
        <v>4313390.8594332803</v>
      </c>
      <c r="W625" s="3">
        <v>4000000</v>
      </c>
      <c r="X625" s="13">
        <f>Y625*1.07834771485832</f>
        <v>11596091.949459843</v>
      </c>
      <c r="Y625" s="3">
        <v>10753574</v>
      </c>
      <c r="Z625" s="13">
        <f>AA625*1.07834771485832</f>
        <v>11752149.352406425</v>
      </c>
      <c r="AA625" s="3">
        <v>10898293</v>
      </c>
      <c r="AB625">
        <v>151</v>
      </c>
    </row>
    <row r="626" spans="1:28" hidden="1" x14ac:dyDescent="0.2">
      <c r="A626" t="s">
        <v>24033</v>
      </c>
      <c r="B626" t="s">
        <v>24034</v>
      </c>
      <c r="C626">
        <v>2010</v>
      </c>
      <c r="D626" t="s">
        <v>19180</v>
      </c>
      <c r="E626" t="s">
        <v>176</v>
      </c>
      <c r="F626" t="s">
        <v>44036</v>
      </c>
      <c r="G626" t="s">
        <v>44033</v>
      </c>
      <c r="H626">
        <v>103</v>
      </c>
      <c r="I626" t="s">
        <v>1561</v>
      </c>
      <c r="J626" t="s">
        <v>26</v>
      </c>
      <c r="M626" t="s">
        <v>4118</v>
      </c>
      <c r="N626" t="s">
        <v>24035</v>
      </c>
      <c r="O626" t="s">
        <v>24036</v>
      </c>
      <c r="P626" t="s">
        <v>21599</v>
      </c>
      <c r="Q626" t="s">
        <v>24037</v>
      </c>
      <c r="R626" t="s">
        <v>24038</v>
      </c>
      <c r="S626" t="s">
        <v>24039</v>
      </c>
      <c r="T626">
        <v>7.1</v>
      </c>
      <c r="U626">
        <v>135443</v>
      </c>
      <c r="V626" s="12">
        <f>W626*1.18690152988223</f>
        <v>17803522.948233452</v>
      </c>
      <c r="W626" s="3">
        <v>15000000</v>
      </c>
      <c r="X626" s="13">
        <f>Y626*1.18690152988223</f>
        <v>2889692.1835308312</v>
      </c>
      <c r="Y626" s="3">
        <v>2434652</v>
      </c>
      <c r="Z626" s="13">
        <f>AA626*1.18690152988223</f>
        <v>11771799.755214237</v>
      </c>
      <c r="AA626" s="3">
        <v>9918093</v>
      </c>
      <c r="AB626">
        <v>393</v>
      </c>
    </row>
    <row r="627" spans="1:28" x14ac:dyDescent="0.2">
      <c r="A627" t="s">
        <v>21756</v>
      </c>
      <c r="B627" t="s">
        <v>21757</v>
      </c>
      <c r="C627">
        <v>2009</v>
      </c>
      <c r="D627" s="1">
        <v>39915</v>
      </c>
      <c r="E627" t="s">
        <v>176</v>
      </c>
      <c r="F627" t="s">
        <v>44045</v>
      </c>
      <c r="G627" t="s">
        <v>44033</v>
      </c>
      <c r="H627">
        <v>97</v>
      </c>
      <c r="I627" t="s">
        <v>495</v>
      </c>
      <c r="J627" t="s">
        <v>26</v>
      </c>
      <c r="K627" t="s">
        <v>308</v>
      </c>
      <c r="M627" t="s">
        <v>16872</v>
      </c>
      <c r="N627" t="s">
        <v>21758</v>
      </c>
      <c r="O627" t="s">
        <v>21759</v>
      </c>
      <c r="P627" t="s">
        <v>17066</v>
      </c>
      <c r="Q627" t="s">
        <v>21760</v>
      </c>
      <c r="R627" t="s">
        <v>21761</v>
      </c>
      <c r="S627" t="s">
        <v>21762</v>
      </c>
      <c r="T627">
        <v>7.9</v>
      </c>
      <c r="U627">
        <v>329812</v>
      </c>
      <c r="V627" s="12">
        <f>W627*1.20636999678377</f>
        <v>6031849.9839188503</v>
      </c>
      <c r="W627" s="3">
        <v>5000000</v>
      </c>
      <c r="X627" s="13">
        <f>Y627*1.20636999678377</f>
        <v>6044110.3221961632</v>
      </c>
      <c r="Y627" s="3">
        <v>5010163</v>
      </c>
      <c r="Z627" s="13">
        <f>AA627*1.20636999678377</f>
        <v>11774300.250199251</v>
      </c>
      <c r="AA627" s="3">
        <v>9760107</v>
      </c>
      <c r="AB627">
        <v>631</v>
      </c>
    </row>
    <row r="628" spans="1:28" x14ac:dyDescent="0.2">
      <c r="A628" t="s">
        <v>14714</v>
      </c>
      <c r="B628" t="s">
        <v>14715</v>
      </c>
      <c r="C628">
        <v>2008</v>
      </c>
      <c r="D628" s="1">
        <v>39731</v>
      </c>
      <c r="E628" t="s">
        <v>44035</v>
      </c>
      <c r="F628" t="s">
        <v>44032</v>
      </c>
      <c r="G628" t="s">
        <v>44050</v>
      </c>
      <c r="H628">
        <v>130</v>
      </c>
      <c r="I628" t="s">
        <v>97</v>
      </c>
      <c r="J628" t="s">
        <v>26</v>
      </c>
      <c r="M628" t="s">
        <v>638</v>
      </c>
      <c r="N628" t="s">
        <v>14716</v>
      </c>
      <c r="O628" t="s">
        <v>14717</v>
      </c>
      <c r="P628" t="s">
        <v>14718</v>
      </c>
      <c r="Q628" t="s">
        <v>14719</v>
      </c>
      <c r="R628" t="s">
        <v>14720</v>
      </c>
      <c r="S628" t="s">
        <v>14721</v>
      </c>
      <c r="T628">
        <v>7.3</v>
      </c>
      <c r="U628">
        <v>19533</v>
      </c>
      <c r="V628" s="12">
        <f>W628*1.20207800169993</f>
        <v>48083120.067997195</v>
      </c>
      <c r="W628" s="3">
        <v>40000000</v>
      </c>
      <c r="X628" s="13">
        <f>Y628*1.20207800169993</f>
        <v>11772437.914316105</v>
      </c>
      <c r="Y628" s="3">
        <v>9793406</v>
      </c>
      <c r="Z628" s="13">
        <f>AA628*1.20207800169993</f>
        <v>11790130.098345123</v>
      </c>
      <c r="AA628" s="3">
        <v>9808124</v>
      </c>
      <c r="AB628">
        <v>51</v>
      </c>
    </row>
    <row r="629" spans="1:28" x14ac:dyDescent="0.2">
      <c r="A629" t="s">
        <v>24085</v>
      </c>
      <c r="B629" t="s">
        <v>24086</v>
      </c>
      <c r="C629">
        <v>2010</v>
      </c>
      <c r="D629" t="s">
        <v>24087</v>
      </c>
      <c r="E629" t="s">
        <v>1045</v>
      </c>
      <c r="F629" t="s">
        <v>44032</v>
      </c>
      <c r="G629" t="s">
        <v>44036</v>
      </c>
      <c r="H629">
        <v>91</v>
      </c>
      <c r="I629" t="s">
        <v>25</v>
      </c>
      <c r="J629" t="s">
        <v>26</v>
      </c>
      <c r="M629" t="s">
        <v>24088</v>
      </c>
      <c r="N629" t="s">
        <v>24089</v>
      </c>
      <c r="O629" t="s">
        <v>24090</v>
      </c>
      <c r="P629" t="s">
        <v>13558</v>
      </c>
      <c r="Q629" t="s">
        <v>24091</v>
      </c>
      <c r="R629" t="s">
        <v>24092</v>
      </c>
      <c r="S629" t="s">
        <v>24093</v>
      </c>
      <c r="T629">
        <v>6.3</v>
      </c>
      <c r="U629">
        <v>33406</v>
      </c>
      <c r="V629" s="12">
        <f>W629*1.18690152988223</f>
        <v>8308310.7091756109</v>
      </c>
      <c r="W629" s="3">
        <v>7000000</v>
      </c>
      <c r="X629" s="13">
        <f>Y629*1.18690152988223</f>
        <v>8864891.5649924632</v>
      </c>
      <c r="Y629" s="3">
        <v>7468936</v>
      </c>
      <c r="Z629" s="13">
        <f>AA629*1.18690152988223</f>
        <v>11790529.061355779</v>
      </c>
      <c r="AA629" s="3">
        <v>9933873</v>
      </c>
      <c r="AB629">
        <v>133</v>
      </c>
    </row>
    <row r="630" spans="1:28" hidden="1" x14ac:dyDescent="0.2">
      <c r="A630" t="s">
        <v>8489</v>
      </c>
      <c r="B630" t="s">
        <v>8490</v>
      </c>
      <c r="C630">
        <v>2004</v>
      </c>
      <c r="D630" t="s">
        <v>8082</v>
      </c>
      <c r="E630" t="s">
        <v>1045</v>
      </c>
      <c r="F630" t="s">
        <v>44032</v>
      </c>
      <c r="H630">
        <v>100</v>
      </c>
      <c r="I630" t="s">
        <v>25</v>
      </c>
      <c r="J630" t="s">
        <v>26</v>
      </c>
      <c r="K630" t="s">
        <v>975</v>
      </c>
      <c r="M630" t="s">
        <v>3377</v>
      </c>
      <c r="N630" t="s">
        <v>3377</v>
      </c>
      <c r="O630" t="s">
        <v>8491</v>
      </c>
      <c r="P630" t="s">
        <v>8492</v>
      </c>
      <c r="Q630" t="s">
        <v>8493</v>
      </c>
      <c r="R630" t="s">
        <v>8494</v>
      </c>
      <c r="S630" t="s">
        <v>8495</v>
      </c>
      <c r="T630">
        <v>6.7</v>
      </c>
      <c r="U630">
        <v>11931</v>
      </c>
      <c r="W630"/>
      <c r="X630"/>
      <c r="Y630">
        <v>553368</v>
      </c>
      <c r="Z630"/>
      <c r="AA630">
        <v>809686</v>
      </c>
      <c r="AB630">
        <v>112</v>
      </c>
    </row>
    <row r="631" spans="1:28" x14ac:dyDescent="0.2">
      <c r="A631" t="s">
        <v>26945</v>
      </c>
      <c r="B631" t="s">
        <v>26946</v>
      </c>
      <c r="C631">
        <v>2013</v>
      </c>
      <c r="D631" t="s">
        <v>26947</v>
      </c>
      <c r="E631" t="s">
        <v>16512</v>
      </c>
      <c r="F631" t="s">
        <v>44044</v>
      </c>
      <c r="G631" t="s">
        <v>44032</v>
      </c>
      <c r="H631">
        <v>90</v>
      </c>
      <c r="I631" t="s">
        <v>26948</v>
      </c>
      <c r="J631" t="s">
        <v>26</v>
      </c>
      <c r="K631" t="s">
        <v>2073</v>
      </c>
      <c r="M631" t="s">
        <v>10575</v>
      </c>
      <c r="N631" t="s">
        <v>10575</v>
      </c>
      <c r="O631" t="s">
        <v>26949</v>
      </c>
      <c r="P631" t="s">
        <v>3250</v>
      </c>
      <c r="Q631" t="s">
        <v>26950</v>
      </c>
      <c r="R631" t="s">
        <v>26951</v>
      </c>
      <c r="S631" t="s">
        <v>26952</v>
      </c>
      <c r="T631">
        <v>5.7</v>
      </c>
      <c r="U631">
        <v>105629</v>
      </c>
      <c r="V631" s="12">
        <f>W631*1.11098185502045</f>
        <v>5332712.9040981596</v>
      </c>
      <c r="W631" s="3">
        <v>4800000</v>
      </c>
      <c r="X631" s="13">
        <f>Y631*1.11098185502045</f>
        <v>865663.72964967438</v>
      </c>
      <c r="Y631" s="3">
        <v>779188</v>
      </c>
      <c r="Z631" s="13">
        <f>AA631*1.11098185502045</f>
        <v>11820004.813171482</v>
      </c>
      <c r="AA631" s="3">
        <v>10639242</v>
      </c>
      <c r="AB631">
        <v>557</v>
      </c>
    </row>
    <row r="632" spans="1:28" x14ac:dyDescent="0.2">
      <c r="A632" t="s">
        <v>28953</v>
      </c>
      <c r="B632" t="s">
        <v>28954</v>
      </c>
      <c r="C632">
        <v>2015</v>
      </c>
      <c r="D632" s="1">
        <v>42281</v>
      </c>
      <c r="E632" t="s">
        <v>44035</v>
      </c>
      <c r="F632" t="s">
        <v>44038</v>
      </c>
      <c r="G632" t="s">
        <v>44032</v>
      </c>
      <c r="H632">
        <v>106</v>
      </c>
      <c r="I632" t="s">
        <v>25</v>
      </c>
      <c r="J632" t="s">
        <v>26</v>
      </c>
      <c r="M632" t="s">
        <v>22183</v>
      </c>
      <c r="N632" t="s">
        <v>22183</v>
      </c>
      <c r="O632" t="s">
        <v>28955</v>
      </c>
      <c r="P632" t="s">
        <v>3826</v>
      </c>
      <c r="Q632" t="s">
        <v>28956</v>
      </c>
      <c r="R632" t="s">
        <v>28957</v>
      </c>
      <c r="S632" t="s">
        <v>28958</v>
      </c>
      <c r="T632">
        <v>7</v>
      </c>
      <c r="U632">
        <v>29512</v>
      </c>
      <c r="V632" s="12">
        <f>W632*1.09195121025074</f>
        <v>10919512.102507401</v>
      </c>
      <c r="W632" s="3">
        <v>10000000</v>
      </c>
      <c r="X632" s="13">
        <f>Y632*1.09195121025074</f>
        <v>6155401.0409632986</v>
      </c>
      <c r="Y632" s="3">
        <v>5637066</v>
      </c>
      <c r="Z632" s="13">
        <f>AA632*1.09195121025074</f>
        <v>11832112.510376876</v>
      </c>
      <c r="AA632" s="3">
        <v>10835752</v>
      </c>
      <c r="AB632">
        <v>124</v>
      </c>
    </row>
    <row r="633" spans="1:28" hidden="1" x14ac:dyDescent="0.2">
      <c r="A633" t="s">
        <v>36347</v>
      </c>
      <c r="B633" t="s">
        <v>36348</v>
      </c>
      <c r="C633">
        <v>2016</v>
      </c>
      <c r="D633" s="1">
        <v>42588</v>
      </c>
      <c r="E633" t="s">
        <v>3496</v>
      </c>
      <c r="F633" t="s">
        <v>44045</v>
      </c>
      <c r="G633" t="s">
        <v>44042</v>
      </c>
      <c r="H633">
        <v>92</v>
      </c>
      <c r="I633" t="s">
        <v>697</v>
      </c>
      <c r="J633" t="s">
        <v>26</v>
      </c>
      <c r="M633" t="s">
        <v>36349</v>
      </c>
      <c r="N633" t="s">
        <v>36350</v>
      </c>
      <c r="O633" t="s">
        <v>36351</v>
      </c>
      <c r="P633" t="s">
        <v>36352</v>
      </c>
      <c r="Q633" t="s">
        <v>36352</v>
      </c>
      <c r="R633" t="s">
        <v>36353</v>
      </c>
      <c r="S633" t="s">
        <v>36354</v>
      </c>
      <c r="T633">
        <v>5.3</v>
      </c>
      <c r="U633">
        <v>23794</v>
      </c>
      <c r="V633" s="12">
        <f>W633*1.07834771485832</f>
        <v>10675642.377097368</v>
      </c>
      <c r="W633" s="3">
        <v>9900000</v>
      </c>
      <c r="X633" s="13">
        <f>Y633*1.07834771485832</f>
        <v>4053593.1712741838</v>
      </c>
      <c r="Y633" s="3">
        <v>3759078</v>
      </c>
      <c r="Z633" s="13">
        <f>AA633*1.07834771485832</f>
        <v>11835286.726178857</v>
      </c>
      <c r="AA633" s="3">
        <v>10975390</v>
      </c>
      <c r="AB633">
        <v>155</v>
      </c>
    </row>
    <row r="634" spans="1:28" x14ac:dyDescent="0.2">
      <c r="A634" t="s">
        <v>20571</v>
      </c>
      <c r="B634" t="s">
        <v>20572</v>
      </c>
      <c r="C634">
        <v>2016</v>
      </c>
      <c r="D634" t="s">
        <v>20573</v>
      </c>
      <c r="E634" t="s">
        <v>3496</v>
      </c>
      <c r="F634" t="s">
        <v>44042</v>
      </c>
      <c r="H634">
        <v>89</v>
      </c>
      <c r="I634" t="s">
        <v>25</v>
      </c>
      <c r="J634" t="s">
        <v>26</v>
      </c>
      <c r="M634" t="s">
        <v>11665</v>
      </c>
      <c r="N634" t="s">
        <v>13003</v>
      </c>
      <c r="O634" t="s">
        <v>20574</v>
      </c>
      <c r="P634" t="s">
        <v>20575</v>
      </c>
      <c r="Q634" t="s">
        <v>20576</v>
      </c>
      <c r="R634" t="s">
        <v>20577</v>
      </c>
      <c r="S634" t="s">
        <v>20578</v>
      </c>
      <c r="T634">
        <v>6.1</v>
      </c>
      <c r="U634">
        <v>42528</v>
      </c>
      <c r="V634" s="12">
        <f>W634*1.07834771485832</f>
        <v>5391738.5742915999</v>
      </c>
      <c r="W634" s="3">
        <v>5000000</v>
      </c>
      <c r="X634" s="13">
        <f>Y634*1.07834771485832</f>
        <v>10963367.114375865</v>
      </c>
      <c r="Y634" s="3">
        <v>10166820</v>
      </c>
      <c r="Z634" s="13">
        <f>AA634*1.07834771485832</f>
        <v>11953085.430549979</v>
      </c>
      <c r="AA634" s="3">
        <v>11084630</v>
      </c>
      <c r="AB634">
        <v>212</v>
      </c>
    </row>
    <row r="635" spans="1:28" x14ac:dyDescent="0.2">
      <c r="A635" t="s">
        <v>29788</v>
      </c>
      <c r="B635" t="s">
        <v>29789</v>
      </c>
      <c r="C635">
        <v>2012</v>
      </c>
      <c r="D635" t="s">
        <v>11065</v>
      </c>
      <c r="E635" t="s">
        <v>44035</v>
      </c>
      <c r="F635" t="s">
        <v>44038</v>
      </c>
      <c r="G635" t="s">
        <v>44032</v>
      </c>
      <c r="H635">
        <v>95</v>
      </c>
      <c r="I635" t="s">
        <v>25</v>
      </c>
      <c r="J635" t="s">
        <v>26</v>
      </c>
      <c r="M635" t="s">
        <v>29790</v>
      </c>
      <c r="N635" t="s">
        <v>29791</v>
      </c>
      <c r="O635" t="s">
        <v>29792</v>
      </c>
      <c r="P635" t="s">
        <v>11626</v>
      </c>
      <c r="Q635" t="s">
        <v>29793</v>
      </c>
      <c r="R635" t="s">
        <v>29794</v>
      </c>
      <c r="S635" t="s">
        <v>29795</v>
      </c>
      <c r="T635">
        <v>7.2</v>
      </c>
      <c r="U635">
        <v>40908</v>
      </c>
      <c r="V635" s="12">
        <f>W635*1.12725506764114</f>
        <v>1127255.06764114</v>
      </c>
      <c r="W635" s="3">
        <v>1000000</v>
      </c>
      <c r="X635" s="13">
        <f>Y635*1.12725506764114</f>
        <v>6766293.3080176283</v>
      </c>
      <c r="Y635" s="3">
        <v>6002451</v>
      </c>
      <c r="Z635" s="13">
        <f>AA635*1.12725506764114</f>
        <v>12012204.725319471</v>
      </c>
      <c r="AA635" s="3">
        <v>10656155</v>
      </c>
      <c r="AB635">
        <v>144</v>
      </c>
    </row>
    <row r="636" spans="1:28" x14ac:dyDescent="0.2">
      <c r="A636" t="s">
        <v>21054</v>
      </c>
      <c r="B636" t="s">
        <v>21055</v>
      </c>
      <c r="C636">
        <v>2009</v>
      </c>
      <c r="D636" s="1">
        <v>40066</v>
      </c>
      <c r="E636" t="s">
        <v>44035</v>
      </c>
      <c r="F636" t="s">
        <v>44038</v>
      </c>
      <c r="G636" t="s">
        <v>44032</v>
      </c>
      <c r="H636">
        <v>120</v>
      </c>
      <c r="I636" t="s">
        <v>25</v>
      </c>
      <c r="J636" t="s">
        <v>26</v>
      </c>
      <c r="M636" t="s">
        <v>1466</v>
      </c>
      <c r="N636" t="s">
        <v>21056</v>
      </c>
      <c r="O636" t="s">
        <v>21057</v>
      </c>
      <c r="P636" t="s">
        <v>21058</v>
      </c>
      <c r="Q636" t="s">
        <v>21059</v>
      </c>
      <c r="R636" t="s">
        <v>21060</v>
      </c>
      <c r="S636" t="s">
        <v>21061</v>
      </c>
      <c r="T636">
        <v>6.7</v>
      </c>
      <c r="U636">
        <v>28045</v>
      </c>
      <c r="V636" s="12">
        <f>W636*1.20636999678377</f>
        <v>36191099.903513096</v>
      </c>
      <c r="W636" s="3">
        <v>30000000</v>
      </c>
      <c r="X636" s="13">
        <f>Y636*1.20636999678377</f>
        <v>8999766.2754862681</v>
      </c>
      <c r="Y636" s="3">
        <v>7460204</v>
      </c>
      <c r="Z636" s="13">
        <f>AA636*1.20636999678377</f>
        <v>12034429.812605735</v>
      </c>
      <c r="AA636" s="3">
        <v>9975737</v>
      </c>
      <c r="AB636">
        <v>77</v>
      </c>
    </row>
    <row r="637" spans="1:28" x14ac:dyDescent="0.2">
      <c r="A637" t="s">
        <v>11049</v>
      </c>
      <c r="B637" t="s">
        <v>11050</v>
      </c>
      <c r="C637">
        <v>2006</v>
      </c>
      <c r="D637" t="s">
        <v>11051</v>
      </c>
      <c r="E637" t="s">
        <v>16512</v>
      </c>
      <c r="F637" t="s">
        <v>44044</v>
      </c>
      <c r="G637" t="s">
        <v>44032</v>
      </c>
      <c r="H637">
        <v>122</v>
      </c>
      <c r="I637" t="s">
        <v>319</v>
      </c>
      <c r="J637" t="s">
        <v>26</v>
      </c>
      <c r="K637" t="s">
        <v>75</v>
      </c>
      <c r="L637" t="s">
        <v>308</v>
      </c>
      <c r="M637" t="s">
        <v>6663</v>
      </c>
      <c r="N637" t="s">
        <v>6663</v>
      </c>
      <c r="O637" t="s">
        <v>11052</v>
      </c>
      <c r="P637" t="s">
        <v>2569</v>
      </c>
      <c r="Q637" t="s">
        <v>11053</v>
      </c>
      <c r="R637" t="s">
        <v>11054</v>
      </c>
      <c r="S637" t="s">
        <v>11055</v>
      </c>
      <c r="T637">
        <v>7.4</v>
      </c>
      <c r="U637">
        <v>96175</v>
      </c>
      <c r="V637" s="12">
        <f>W637*1.28378472222222</f>
        <v>19256770.833333302</v>
      </c>
      <c r="W637" s="3">
        <v>15000000</v>
      </c>
      <c r="X637" s="13">
        <f>Y637*1.28378472222222</f>
        <v>8800520.1493402626</v>
      </c>
      <c r="Y637" s="3">
        <v>6855137</v>
      </c>
      <c r="Z637" s="13">
        <f>AA637*1.28378472222222</f>
        <v>12041937.924201369</v>
      </c>
      <c r="AA637" s="3">
        <v>9380029</v>
      </c>
      <c r="AB637">
        <v>432</v>
      </c>
    </row>
    <row r="638" spans="1:28" x14ac:dyDescent="0.2">
      <c r="A638" t="s">
        <v>6234</v>
      </c>
      <c r="B638" t="s">
        <v>6235</v>
      </c>
      <c r="C638">
        <v>2003</v>
      </c>
      <c r="D638" t="s">
        <v>6236</v>
      </c>
      <c r="E638" t="s">
        <v>176</v>
      </c>
      <c r="F638" t="s">
        <v>44046</v>
      </c>
      <c r="G638" t="s">
        <v>44042</v>
      </c>
      <c r="H638">
        <v>100</v>
      </c>
      <c r="I638" t="s">
        <v>177</v>
      </c>
      <c r="J638" t="s">
        <v>26</v>
      </c>
      <c r="M638" t="s">
        <v>6237</v>
      </c>
      <c r="N638" t="s">
        <v>6238</v>
      </c>
      <c r="O638" t="s">
        <v>6239</v>
      </c>
      <c r="P638" t="s">
        <v>6240</v>
      </c>
      <c r="Q638" t="s">
        <v>6241</v>
      </c>
      <c r="R638" t="s">
        <v>6242</v>
      </c>
      <c r="S638" t="s">
        <v>6243</v>
      </c>
      <c r="T638">
        <v>6.1</v>
      </c>
      <c r="U638">
        <v>17329</v>
      </c>
      <c r="V638" s="12">
        <f>W638*1.40658152173913</f>
        <v>28131630.434782598</v>
      </c>
      <c r="W638" s="3">
        <v>20000000</v>
      </c>
      <c r="X638" s="13">
        <f>Y638*1.40658152173913</f>
        <v>9685845.544451084</v>
      </c>
      <c r="Y638" s="3">
        <v>6886089</v>
      </c>
      <c r="Z638" s="13">
        <f>AA638*1.40658152173913</f>
        <v>12046788.408945648</v>
      </c>
      <c r="AA638" s="3">
        <v>8564586</v>
      </c>
      <c r="AB638">
        <v>215</v>
      </c>
    </row>
    <row r="639" spans="1:28" hidden="1" x14ac:dyDescent="0.2">
      <c r="A639" t="s">
        <v>8565</v>
      </c>
      <c r="B639" t="s">
        <v>8566</v>
      </c>
      <c r="C639">
        <v>2003</v>
      </c>
      <c r="D639" t="s">
        <v>5051</v>
      </c>
      <c r="E639" t="s">
        <v>16512</v>
      </c>
      <c r="F639" t="s">
        <v>44038</v>
      </c>
      <c r="G639" t="s">
        <v>44044</v>
      </c>
      <c r="H639">
        <v>116</v>
      </c>
      <c r="I639" t="s">
        <v>2213</v>
      </c>
      <c r="J639" t="s">
        <v>934</v>
      </c>
      <c r="M639" t="s">
        <v>2423</v>
      </c>
      <c r="N639" t="s">
        <v>8567</v>
      </c>
      <c r="O639" t="s">
        <v>8568</v>
      </c>
      <c r="P639" t="s">
        <v>2423</v>
      </c>
      <c r="Q639" t="s">
        <v>8569</v>
      </c>
      <c r="R639" t="s">
        <v>8570</v>
      </c>
      <c r="S639" t="s">
        <v>8571</v>
      </c>
      <c r="T639">
        <v>7.5</v>
      </c>
      <c r="U639">
        <v>46584</v>
      </c>
      <c r="W639"/>
      <c r="X639"/>
      <c r="Y639">
        <v>1118163</v>
      </c>
      <c r="Z639"/>
      <c r="AA639">
        <v>34196922</v>
      </c>
      <c r="AB639">
        <v>193</v>
      </c>
    </row>
    <row r="640" spans="1:28" x14ac:dyDescent="0.2">
      <c r="A640" t="s">
        <v>29642</v>
      </c>
      <c r="B640" t="s">
        <v>29643</v>
      </c>
      <c r="C640">
        <v>2014</v>
      </c>
      <c r="D640" t="s">
        <v>29644</v>
      </c>
      <c r="E640" t="s">
        <v>44054</v>
      </c>
      <c r="F640" t="s">
        <v>44036</v>
      </c>
      <c r="G640" t="s">
        <v>44042</v>
      </c>
      <c r="H640">
        <v>108</v>
      </c>
      <c r="I640" t="s">
        <v>29645</v>
      </c>
      <c r="J640" t="s">
        <v>26</v>
      </c>
      <c r="M640" t="s">
        <v>18635</v>
      </c>
      <c r="N640" t="s">
        <v>29646</v>
      </c>
      <c r="O640" t="s">
        <v>29647</v>
      </c>
      <c r="P640" t="s">
        <v>11894</v>
      </c>
      <c r="Q640" t="s">
        <v>29648</v>
      </c>
      <c r="R640" t="s">
        <v>29649</v>
      </c>
      <c r="S640" t="s">
        <v>29650</v>
      </c>
      <c r="T640">
        <v>6.3</v>
      </c>
      <c r="U640">
        <v>50823</v>
      </c>
      <c r="V640" s="12">
        <f>W640*1.09324733035956</f>
        <v>15305462.625033841</v>
      </c>
      <c r="W640" s="3">
        <v>14000000</v>
      </c>
      <c r="X640" s="13">
        <f>Y640*1.09324733035956</f>
        <v>6562418.257992045</v>
      </c>
      <c r="Y640" s="3">
        <v>6002684</v>
      </c>
      <c r="Z640" s="13">
        <f>AA640*1.09324733035956</f>
        <v>12048025.065989155</v>
      </c>
      <c r="AA640" s="3">
        <v>11020402</v>
      </c>
      <c r="AB640">
        <v>132</v>
      </c>
    </row>
    <row r="641" spans="1:28" x14ac:dyDescent="0.2">
      <c r="A641" t="s">
        <v>4168</v>
      </c>
      <c r="B641" t="s">
        <v>4169</v>
      </c>
      <c r="C641">
        <v>2002</v>
      </c>
      <c r="D641" t="s">
        <v>942</v>
      </c>
      <c r="E641" t="s">
        <v>1045</v>
      </c>
      <c r="F641" t="s">
        <v>44044</v>
      </c>
      <c r="G641" t="s">
        <v>44032</v>
      </c>
      <c r="H641">
        <v>109</v>
      </c>
      <c r="I641" t="s">
        <v>166</v>
      </c>
      <c r="J641" t="s">
        <v>26</v>
      </c>
      <c r="M641" t="s">
        <v>1338</v>
      </c>
      <c r="N641" t="s">
        <v>4170</v>
      </c>
      <c r="O641" t="s">
        <v>4171</v>
      </c>
      <c r="P641" t="s">
        <v>4120</v>
      </c>
      <c r="Q641" t="s">
        <v>4172</v>
      </c>
      <c r="R641" t="s">
        <v>4173</v>
      </c>
      <c r="S641" t="s">
        <v>4174</v>
      </c>
      <c r="T641">
        <v>6.4</v>
      </c>
      <c r="U641">
        <v>38347</v>
      </c>
      <c r="V641" s="12">
        <f>W641*1.43863813229572</f>
        <v>71931906.614785999</v>
      </c>
      <c r="W641" s="3">
        <v>50000000</v>
      </c>
      <c r="X641" s="13">
        <f>Y641*1.43863813229572</f>
        <v>12033763.437470818</v>
      </c>
      <c r="Y641" s="3">
        <v>8364691</v>
      </c>
      <c r="Z641" s="13">
        <f>AA641*1.43863813229572</f>
        <v>12060014.267470818</v>
      </c>
      <c r="AA641" s="3">
        <v>8382938</v>
      </c>
      <c r="AB641">
        <v>339</v>
      </c>
    </row>
    <row r="642" spans="1:28" x14ac:dyDescent="0.2">
      <c r="A642" t="s">
        <v>13936</v>
      </c>
      <c r="B642" t="s">
        <v>13937</v>
      </c>
      <c r="C642">
        <v>2006</v>
      </c>
      <c r="D642" t="s">
        <v>12976</v>
      </c>
      <c r="E642" t="s">
        <v>44035</v>
      </c>
      <c r="F642" t="s">
        <v>44032</v>
      </c>
      <c r="G642" t="s">
        <v>44049</v>
      </c>
      <c r="H642">
        <v>113</v>
      </c>
      <c r="I642" t="s">
        <v>3904</v>
      </c>
      <c r="J642" t="s">
        <v>26</v>
      </c>
      <c r="M642" t="s">
        <v>13938</v>
      </c>
      <c r="N642" t="s">
        <v>13939</v>
      </c>
      <c r="O642" t="s">
        <v>13940</v>
      </c>
      <c r="P642" t="s">
        <v>6763</v>
      </c>
      <c r="Q642" t="s">
        <v>13941</v>
      </c>
      <c r="R642" t="s">
        <v>13942</v>
      </c>
      <c r="S642" t="s">
        <v>13943</v>
      </c>
      <c r="T642">
        <v>6.9</v>
      </c>
      <c r="U642">
        <v>29032</v>
      </c>
      <c r="V642" s="12">
        <f>W642*1.28378472222222</f>
        <v>64189236.111111</v>
      </c>
      <c r="W642" s="3">
        <v>50000000</v>
      </c>
      <c r="X642" s="13">
        <f>Y642*1.28378472222222</f>
        <v>1284588.3714583311</v>
      </c>
      <c r="Y642" s="3">
        <v>1000626</v>
      </c>
      <c r="Z642" s="13">
        <f>AA642*1.28378472222222</f>
        <v>12129303.325902758</v>
      </c>
      <c r="AA642" s="3">
        <v>9448082</v>
      </c>
      <c r="AB642">
        <v>113</v>
      </c>
    </row>
    <row r="643" spans="1:28" x14ac:dyDescent="0.2">
      <c r="A643" t="s">
        <v>11136</v>
      </c>
      <c r="B643" t="s">
        <v>11137</v>
      </c>
      <c r="C643">
        <v>2006</v>
      </c>
      <c r="D643" t="s">
        <v>11138</v>
      </c>
      <c r="E643" t="s">
        <v>176</v>
      </c>
      <c r="F643" t="s">
        <v>44042</v>
      </c>
      <c r="H643">
        <v>128</v>
      </c>
      <c r="I643" t="s">
        <v>319</v>
      </c>
      <c r="J643" t="s">
        <v>26</v>
      </c>
      <c r="M643" t="s">
        <v>11139</v>
      </c>
      <c r="N643" t="s">
        <v>11140</v>
      </c>
      <c r="O643" t="s">
        <v>11141</v>
      </c>
      <c r="P643" t="s">
        <v>2701</v>
      </c>
      <c r="Q643" t="s">
        <v>11142</v>
      </c>
      <c r="R643" t="s">
        <v>11143</v>
      </c>
      <c r="S643" t="s">
        <v>11144</v>
      </c>
      <c r="T643">
        <v>6.2</v>
      </c>
      <c r="U643">
        <v>23404</v>
      </c>
      <c r="V643" s="12">
        <f>W643*1.28378472222222</f>
        <v>70608159.722222105</v>
      </c>
      <c r="W643" s="3">
        <v>55000000</v>
      </c>
      <c r="X643" s="13">
        <f>Y643*1.28378472222222</f>
        <v>9270797.4525694288</v>
      </c>
      <c r="Y643" s="3">
        <v>7221458</v>
      </c>
      <c r="Z643" s="13">
        <f>AA643*1.28378472222222</f>
        <v>12133849.207604146</v>
      </c>
      <c r="AA643" s="3">
        <v>9451623</v>
      </c>
      <c r="AB643">
        <v>187</v>
      </c>
    </row>
    <row r="644" spans="1:28" x14ac:dyDescent="0.2">
      <c r="A644" t="s">
        <v>37606</v>
      </c>
      <c r="B644" t="s">
        <v>37607</v>
      </c>
      <c r="C644">
        <v>2015</v>
      </c>
      <c r="D644" t="s">
        <v>35277</v>
      </c>
      <c r="E644" t="s">
        <v>176</v>
      </c>
      <c r="F644" t="s">
        <v>44057</v>
      </c>
      <c r="G644" t="s">
        <v>44036</v>
      </c>
      <c r="H644">
        <v>96</v>
      </c>
      <c r="I644" t="s">
        <v>912</v>
      </c>
      <c r="J644" t="s">
        <v>26</v>
      </c>
      <c r="M644" t="s">
        <v>37608</v>
      </c>
      <c r="N644" t="s">
        <v>37609</v>
      </c>
      <c r="O644" t="s">
        <v>37610</v>
      </c>
      <c r="P644" t="s">
        <v>18928</v>
      </c>
      <c r="Q644" t="s">
        <v>37611</v>
      </c>
      <c r="R644" t="s">
        <v>37612</v>
      </c>
      <c r="S644" t="s">
        <v>37613</v>
      </c>
      <c r="T644">
        <v>6.2</v>
      </c>
      <c r="U644">
        <v>35191</v>
      </c>
      <c r="V644" s="12">
        <f>W644*1.09195121025074</f>
        <v>2183902.4205014799</v>
      </c>
      <c r="W644" s="3">
        <v>2000000</v>
      </c>
      <c r="X644" s="13">
        <f>Y644*1.09195121025074</f>
        <v>3921652.1396650821</v>
      </c>
      <c r="Y644" s="3">
        <v>3591417</v>
      </c>
      <c r="Z644" s="13">
        <f>AA644*1.09195121025074</f>
        <v>12144779.636017654</v>
      </c>
      <c r="AA644" s="3">
        <v>11122090</v>
      </c>
      <c r="AB644">
        <v>95</v>
      </c>
    </row>
    <row r="645" spans="1:28" x14ac:dyDescent="0.2">
      <c r="A645" t="s">
        <v>13516</v>
      </c>
      <c r="B645" t="s">
        <v>13517</v>
      </c>
      <c r="C645">
        <v>2008</v>
      </c>
      <c r="D645" s="1">
        <v>39580</v>
      </c>
      <c r="E645" t="s">
        <v>16512</v>
      </c>
      <c r="F645" t="s">
        <v>44044</v>
      </c>
      <c r="G645" t="s">
        <v>44032</v>
      </c>
      <c r="H645">
        <v>103</v>
      </c>
      <c r="I645" t="s">
        <v>4469</v>
      </c>
      <c r="J645" t="s">
        <v>26</v>
      </c>
      <c r="M645" t="s">
        <v>10101</v>
      </c>
      <c r="N645" t="s">
        <v>13518</v>
      </c>
      <c r="O645" t="s">
        <v>13519</v>
      </c>
      <c r="P645" t="s">
        <v>13520</v>
      </c>
      <c r="Q645" t="s">
        <v>13521</v>
      </c>
      <c r="R645" t="s">
        <v>13522</v>
      </c>
      <c r="S645" t="s">
        <v>13523</v>
      </c>
      <c r="T645">
        <v>5.9</v>
      </c>
      <c r="U645">
        <v>59543</v>
      </c>
      <c r="V645" s="12">
        <f>W645*1.20207800169993</f>
        <v>42072730.05949755</v>
      </c>
      <c r="W645" s="3">
        <v>35000000</v>
      </c>
      <c r="X645" s="13">
        <f>Y645*1.20207800169993</f>
        <v>9677902.3438920975</v>
      </c>
      <c r="Y645" s="3">
        <v>8050977</v>
      </c>
      <c r="Z645" s="13">
        <f>AA645*1.20207800169993</f>
        <v>12214907.199727826</v>
      </c>
      <c r="AA645" s="3">
        <v>10161493</v>
      </c>
      <c r="AB645">
        <v>323</v>
      </c>
    </row>
    <row r="646" spans="1:28" x14ac:dyDescent="0.2">
      <c r="A646" t="s">
        <v>42478</v>
      </c>
      <c r="B646" t="s">
        <v>42479</v>
      </c>
      <c r="C646">
        <v>2018</v>
      </c>
      <c r="D646" t="s">
        <v>40601</v>
      </c>
      <c r="E646" t="s">
        <v>44035</v>
      </c>
      <c r="F646" t="s">
        <v>44032</v>
      </c>
      <c r="H646">
        <v>115</v>
      </c>
      <c r="I646" t="s">
        <v>1705</v>
      </c>
      <c r="J646" t="s">
        <v>26</v>
      </c>
      <c r="M646" t="s">
        <v>12783</v>
      </c>
      <c r="N646" t="s">
        <v>42480</v>
      </c>
      <c r="O646" t="s">
        <v>42481</v>
      </c>
      <c r="P646" t="s">
        <v>42482</v>
      </c>
      <c r="Q646" t="s">
        <v>42483</v>
      </c>
      <c r="R646" t="s">
        <v>42484</v>
      </c>
      <c r="S646" t="s">
        <v>42485</v>
      </c>
      <c r="T646">
        <v>6.9</v>
      </c>
      <c r="U646">
        <v>29188</v>
      </c>
      <c r="V646" s="12">
        <f>W646*1.03068014830331</f>
        <v>11337481.63133641</v>
      </c>
      <c r="W646" s="3">
        <v>11000000</v>
      </c>
      <c r="X646" s="13">
        <f>Y646*1.03068014830331</f>
        <v>6996970.0773454932</v>
      </c>
      <c r="Y646" s="3">
        <v>6788692</v>
      </c>
      <c r="Z646" s="13">
        <f>AA646*1.03068014830331</f>
        <v>12216735.282931145</v>
      </c>
      <c r="AA646" s="3">
        <v>11853081</v>
      </c>
      <c r="AB646">
        <v>188</v>
      </c>
    </row>
    <row r="647" spans="1:28" x14ac:dyDescent="0.2">
      <c r="A647" t="s">
        <v>3185</v>
      </c>
      <c r="B647" t="s">
        <v>3186</v>
      </c>
      <c r="C647">
        <v>2002</v>
      </c>
      <c r="D647" t="s">
        <v>3187</v>
      </c>
      <c r="E647" t="s">
        <v>1045</v>
      </c>
      <c r="F647" t="s">
        <v>44044</v>
      </c>
      <c r="G647" t="s">
        <v>44042</v>
      </c>
      <c r="H647">
        <v>85</v>
      </c>
      <c r="I647" t="s">
        <v>25</v>
      </c>
      <c r="J647" t="s">
        <v>26</v>
      </c>
      <c r="M647" t="s">
        <v>198</v>
      </c>
      <c r="N647" t="s">
        <v>3188</v>
      </c>
      <c r="O647" t="s">
        <v>3189</v>
      </c>
      <c r="P647" t="s">
        <v>3190</v>
      </c>
      <c r="Q647" t="s">
        <v>3191</v>
      </c>
      <c r="R647" t="s">
        <v>3192</v>
      </c>
      <c r="S647" t="s">
        <v>3193</v>
      </c>
      <c r="T647">
        <v>6.5</v>
      </c>
      <c r="U647">
        <v>19538</v>
      </c>
      <c r="V647" s="12">
        <f>W647*1.43863813229572</f>
        <v>57545525.291828804</v>
      </c>
      <c r="W647" s="3">
        <v>40000000</v>
      </c>
      <c r="X647" s="13">
        <f>Y647*1.43863813229572</f>
        <v>10455024.969299613</v>
      </c>
      <c r="Y647" s="3">
        <v>7267307</v>
      </c>
      <c r="Z647" s="13">
        <f>AA647*1.43863813229572</f>
        <v>12219634.045525294</v>
      </c>
      <c r="AA647" s="3">
        <v>8493890</v>
      </c>
      <c r="AB647">
        <v>188</v>
      </c>
    </row>
    <row r="648" spans="1:28" hidden="1" x14ac:dyDescent="0.2">
      <c r="A648" t="s">
        <v>8638</v>
      </c>
      <c r="B648" t="s">
        <v>8639</v>
      </c>
      <c r="C648">
        <v>2004</v>
      </c>
      <c r="D648" t="s">
        <v>8640</v>
      </c>
      <c r="E648" t="s">
        <v>176</v>
      </c>
      <c r="F648" t="s">
        <v>44033</v>
      </c>
      <c r="G648" t="s">
        <v>44042</v>
      </c>
      <c r="H648">
        <v>95</v>
      </c>
      <c r="I648" t="s">
        <v>4469</v>
      </c>
      <c r="J648" t="s">
        <v>26</v>
      </c>
      <c r="M648" t="s">
        <v>8641</v>
      </c>
      <c r="N648" t="s">
        <v>8641</v>
      </c>
      <c r="O648" t="s">
        <v>8642</v>
      </c>
      <c r="P648" t="s">
        <v>4120</v>
      </c>
      <c r="Q648" t="s">
        <v>8643</v>
      </c>
      <c r="R648" t="s">
        <v>8644</v>
      </c>
      <c r="S648" t="s">
        <v>8645</v>
      </c>
      <c r="T648">
        <v>6.2</v>
      </c>
      <c r="U648">
        <v>30951</v>
      </c>
      <c r="W648"/>
      <c r="X648"/>
      <c r="Y648">
        <v>551281</v>
      </c>
      <c r="Z648"/>
      <c r="AA648">
        <v>3222439</v>
      </c>
      <c r="AB648">
        <v>154</v>
      </c>
    </row>
    <row r="649" spans="1:28" x14ac:dyDescent="0.2">
      <c r="A649" t="s">
        <v>24889</v>
      </c>
      <c r="B649" t="s">
        <v>24890</v>
      </c>
      <c r="C649">
        <v>2010</v>
      </c>
      <c r="D649" t="s">
        <v>19155</v>
      </c>
      <c r="E649" t="s">
        <v>176</v>
      </c>
      <c r="F649" t="s">
        <v>44042</v>
      </c>
      <c r="H649">
        <v>105</v>
      </c>
      <c r="I649" t="s">
        <v>25</v>
      </c>
      <c r="J649" t="s">
        <v>26</v>
      </c>
      <c r="M649" t="s">
        <v>13336</v>
      </c>
      <c r="N649" t="s">
        <v>11837</v>
      </c>
      <c r="O649" t="s">
        <v>24891</v>
      </c>
      <c r="P649" t="s">
        <v>1106</v>
      </c>
      <c r="Q649" t="s">
        <v>2458</v>
      </c>
      <c r="R649" t="s">
        <v>24892</v>
      </c>
      <c r="S649" t="s">
        <v>24893</v>
      </c>
      <c r="T649">
        <v>5.4</v>
      </c>
      <c r="U649">
        <v>39986</v>
      </c>
      <c r="V649" s="12">
        <f>W649*1.18690152988223</f>
        <v>26111833.657409061</v>
      </c>
      <c r="W649" s="3">
        <v>22000000</v>
      </c>
      <c r="X649" s="13">
        <f>Y649*1.18690152988223</f>
        <v>2148384.3474061671</v>
      </c>
      <c r="Y649" s="3">
        <v>1810078</v>
      </c>
      <c r="Z649" s="13">
        <f>AA649*1.18690152988223</f>
        <v>12225579.5088234</v>
      </c>
      <c r="AA649" s="3">
        <v>10300416</v>
      </c>
      <c r="AB649">
        <v>167</v>
      </c>
    </row>
    <row r="650" spans="1:28" hidden="1" x14ac:dyDescent="0.2">
      <c r="A650" t="s">
        <v>8655</v>
      </c>
      <c r="B650" t="s">
        <v>8656</v>
      </c>
      <c r="C650">
        <v>2003</v>
      </c>
      <c r="D650" s="1">
        <v>38324</v>
      </c>
      <c r="E650" t="s">
        <v>1045</v>
      </c>
      <c r="F650" t="s">
        <v>44032</v>
      </c>
      <c r="G650" t="s">
        <v>44036</v>
      </c>
      <c r="H650">
        <v>93</v>
      </c>
      <c r="I650" t="s">
        <v>8657</v>
      </c>
      <c r="J650" t="s">
        <v>27</v>
      </c>
      <c r="M650" t="s">
        <v>8658</v>
      </c>
      <c r="N650" t="s">
        <v>8658</v>
      </c>
      <c r="O650" t="s">
        <v>8659</v>
      </c>
      <c r="P650" t="s">
        <v>8515</v>
      </c>
      <c r="Q650" t="s">
        <v>8660</v>
      </c>
      <c r="R650" t="s">
        <v>8661</v>
      </c>
      <c r="S650" t="s">
        <v>8662</v>
      </c>
      <c r="T650">
        <v>7.6</v>
      </c>
      <c r="U650">
        <v>66430</v>
      </c>
      <c r="W650"/>
      <c r="X650"/>
      <c r="Y650">
        <v>553504</v>
      </c>
      <c r="Z650"/>
      <c r="AA650">
        <v>8604201</v>
      </c>
      <c r="AB650">
        <v>111</v>
      </c>
    </row>
    <row r="651" spans="1:28" x14ac:dyDescent="0.2">
      <c r="A651" t="s">
        <v>7748</v>
      </c>
      <c r="B651" t="s">
        <v>7749</v>
      </c>
      <c r="C651">
        <v>2003</v>
      </c>
      <c r="D651" s="1">
        <v>38508</v>
      </c>
      <c r="E651" t="s">
        <v>1045</v>
      </c>
      <c r="F651" t="s">
        <v>44032</v>
      </c>
      <c r="H651">
        <v>89</v>
      </c>
      <c r="I651" t="s">
        <v>25</v>
      </c>
      <c r="J651" t="s">
        <v>26</v>
      </c>
      <c r="K651" t="s">
        <v>308</v>
      </c>
      <c r="M651" t="s">
        <v>7750</v>
      </c>
      <c r="N651" t="s">
        <v>7750</v>
      </c>
      <c r="O651" t="s">
        <v>7751</v>
      </c>
      <c r="P651" t="s">
        <v>7752</v>
      </c>
      <c r="Q651" t="s">
        <v>7753</v>
      </c>
      <c r="R651" t="s">
        <v>7754</v>
      </c>
      <c r="S651" t="s">
        <v>7755</v>
      </c>
      <c r="T651">
        <v>7.6</v>
      </c>
      <c r="U651">
        <v>66569</v>
      </c>
      <c r="V651" s="12">
        <f>W651*1.40658152173913</f>
        <v>703290.76086956495</v>
      </c>
      <c r="W651" s="3">
        <v>500000</v>
      </c>
      <c r="X651" s="13">
        <f>Y651*1.40658152173913</f>
        <v>8072900.2279130407</v>
      </c>
      <c r="Y651" s="3">
        <v>5739376</v>
      </c>
      <c r="Z651" s="13">
        <f>AA651*1.40658152173913</f>
        <v>12239139.838624995</v>
      </c>
      <c r="AA651" s="3">
        <v>8701337</v>
      </c>
      <c r="AB651">
        <v>307</v>
      </c>
    </row>
    <row r="652" spans="1:28" x14ac:dyDescent="0.2">
      <c r="A652" t="s">
        <v>20752</v>
      </c>
      <c r="B652" t="s">
        <v>20753</v>
      </c>
      <c r="C652">
        <v>2009</v>
      </c>
      <c r="D652" s="1">
        <v>40030</v>
      </c>
      <c r="E652" t="s">
        <v>16512</v>
      </c>
      <c r="F652" t="s">
        <v>44038</v>
      </c>
      <c r="G652" t="s">
        <v>44044</v>
      </c>
      <c r="H652">
        <v>84</v>
      </c>
      <c r="I652" t="s">
        <v>25</v>
      </c>
      <c r="J652" t="s">
        <v>26</v>
      </c>
      <c r="K652" t="s">
        <v>27</v>
      </c>
      <c r="M652" t="s">
        <v>20754</v>
      </c>
      <c r="N652" t="s">
        <v>20755</v>
      </c>
      <c r="O652" t="s">
        <v>20756</v>
      </c>
      <c r="P652" t="s">
        <v>20757</v>
      </c>
      <c r="Q652" t="s">
        <v>20758</v>
      </c>
      <c r="R652" t="s">
        <v>20759</v>
      </c>
      <c r="S652" t="s">
        <v>20760</v>
      </c>
      <c r="T652">
        <v>5.8</v>
      </c>
      <c r="U652">
        <v>10094</v>
      </c>
      <c r="V652" s="12">
        <f>W652*1.20636999678377</f>
        <v>3619109.99035131</v>
      </c>
      <c r="W652" s="3">
        <v>3000000</v>
      </c>
      <c r="X652" s="13">
        <f>Y652*1.20636999678377</f>
        <v>12096328.657140711</v>
      </c>
      <c r="Y652" s="3">
        <v>10027047</v>
      </c>
      <c r="Z652" s="13">
        <f>AA652*1.20636999678377</f>
        <v>12271821.713312838</v>
      </c>
      <c r="AA652" s="3">
        <v>10172519</v>
      </c>
      <c r="AB652">
        <v>23</v>
      </c>
    </row>
    <row r="653" spans="1:28" x14ac:dyDescent="0.2">
      <c r="A653" t="s">
        <v>26968</v>
      </c>
      <c r="B653" t="s">
        <v>26969</v>
      </c>
      <c r="C653">
        <v>2011</v>
      </c>
      <c r="D653" t="s">
        <v>17727</v>
      </c>
      <c r="E653" t="s">
        <v>1045</v>
      </c>
      <c r="F653" t="s">
        <v>44032</v>
      </c>
      <c r="G653" t="s">
        <v>44040</v>
      </c>
      <c r="H653">
        <v>104</v>
      </c>
      <c r="I653" t="s">
        <v>25</v>
      </c>
      <c r="J653" t="s">
        <v>26</v>
      </c>
      <c r="M653" t="s">
        <v>9068</v>
      </c>
      <c r="N653" t="s">
        <v>26970</v>
      </c>
      <c r="O653" t="s">
        <v>26971</v>
      </c>
      <c r="P653" t="s">
        <v>26972</v>
      </c>
      <c r="Q653" t="s">
        <v>26973</v>
      </c>
      <c r="R653" t="s">
        <v>26974</v>
      </c>
      <c r="S653" t="s">
        <v>26975</v>
      </c>
      <c r="T653">
        <v>5.4</v>
      </c>
      <c r="U653">
        <v>14702</v>
      </c>
      <c r="V653" s="12">
        <f>W653*1.1505830469594</f>
        <v>9204664.3756751996</v>
      </c>
      <c r="W653" s="3">
        <v>8000000</v>
      </c>
      <c r="X653" s="13">
        <f>Y653*1.1505830469594</f>
        <v>11655658.243386006</v>
      </c>
      <c r="Y653" s="3">
        <v>10130219</v>
      </c>
      <c r="Z653" s="13">
        <f>AA653*1.1505830469594</f>
        <v>12313822.811989052</v>
      </c>
      <c r="AA653" s="3">
        <v>10702246</v>
      </c>
      <c r="AB653">
        <v>38</v>
      </c>
    </row>
    <row r="654" spans="1:28" hidden="1" x14ac:dyDescent="0.2">
      <c r="A654" t="s">
        <v>8691</v>
      </c>
      <c r="B654" t="s">
        <v>8692</v>
      </c>
      <c r="C654">
        <v>2006</v>
      </c>
      <c r="D654" s="1">
        <v>39056</v>
      </c>
      <c r="E654" t="s">
        <v>1045</v>
      </c>
      <c r="F654" t="s">
        <v>44032</v>
      </c>
      <c r="G654" t="s">
        <v>44036</v>
      </c>
      <c r="H654">
        <v>102</v>
      </c>
      <c r="I654" t="s">
        <v>25</v>
      </c>
      <c r="J654" t="s">
        <v>26</v>
      </c>
      <c r="M654" t="s">
        <v>718</v>
      </c>
      <c r="N654" t="s">
        <v>719</v>
      </c>
      <c r="O654" t="s">
        <v>8693</v>
      </c>
      <c r="P654" t="s">
        <v>8694</v>
      </c>
      <c r="Q654" t="s">
        <v>8695</v>
      </c>
      <c r="R654" t="s">
        <v>8696</v>
      </c>
      <c r="S654" t="s">
        <v>8697</v>
      </c>
      <c r="T654">
        <v>6.3</v>
      </c>
      <c r="U654">
        <v>16512</v>
      </c>
      <c r="W654"/>
      <c r="X654"/>
      <c r="Y654">
        <v>3297137</v>
      </c>
      <c r="Z654"/>
      <c r="AA654">
        <v>3306629</v>
      </c>
      <c r="AB654">
        <v>139</v>
      </c>
    </row>
    <row r="655" spans="1:28" hidden="1" x14ac:dyDescent="0.2">
      <c r="A655" t="s">
        <v>8698</v>
      </c>
      <c r="B655" t="s">
        <v>8699</v>
      </c>
      <c r="C655">
        <v>2004</v>
      </c>
      <c r="D655" t="s">
        <v>3543</v>
      </c>
      <c r="E655" t="s">
        <v>44035</v>
      </c>
      <c r="F655" t="s">
        <v>44044</v>
      </c>
      <c r="G655" t="s">
        <v>44032</v>
      </c>
      <c r="H655">
        <v>95</v>
      </c>
      <c r="I655" t="s">
        <v>2371</v>
      </c>
      <c r="J655" t="s">
        <v>26</v>
      </c>
      <c r="M655" t="s">
        <v>8700</v>
      </c>
      <c r="N655" t="s">
        <v>8701</v>
      </c>
      <c r="O655" t="s">
        <v>8702</v>
      </c>
      <c r="P655" t="s">
        <v>2701</v>
      </c>
      <c r="Q655" t="s">
        <v>6479</v>
      </c>
      <c r="R655" t="s">
        <v>8703</v>
      </c>
      <c r="S655" t="s">
        <v>8704</v>
      </c>
      <c r="T655">
        <v>6.9</v>
      </c>
      <c r="U655">
        <v>25041</v>
      </c>
      <c r="W655"/>
      <c r="X655"/>
      <c r="Y655">
        <v>708776</v>
      </c>
      <c r="Z655"/>
      <c r="AA655">
        <v>4426087</v>
      </c>
      <c r="AB655">
        <v>204</v>
      </c>
    </row>
    <row r="656" spans="1:28" x14ac:dyDescent="0.2">
      <c r="A656" t="s">
        <v>17699</v>
      </c>
      <c r="B656" t="s">
        <v>17700</v>
      </c>
      <c r="C656">
        <v>2009</v>
      </c>
      <c r="D656" t="s">
        <v>13163</v>
      </c>
      <c r="E656" t="s">
        <v>16512</v>
      </c>
      <c r="F656" t="s">
        <v>44044</v>
      </c>
      <c r="G656" t="s">
        <v>44046</v>
      </c>
      <c r="H656">
        <v>90</v>
      </c>
      <c r="I656" t="s">
        <v>25</v>
      </c>
      <c r="J656" t="s">
        <v>26</v>
      </c>
      <c r="M656" t="s">
        <v>17701</v>
      </c>
      <c r="N656" t="s">
        <v>12397</v>
      </c>
      <c r="O656" t="s">
        <v>17702</v>
      </c>
      <c r="P656" t="s">
        <v>17703</v>
      </c>
      <c r="Q656" t="s">
        <v>17704</v>
      </c>
      <c r="R656" t="s">
        <v>17705</v>
      </c>
      <c r="S656" t="s">
        <v>17706</v>
      </c>
      <c r="T656">
        <v>6.4</v>
      </c>
      <c r="U656">
        <v>56836</v>
      </c>
      <c r="V656" s="12">
        <f>W656*1.20636999678377</f>
        <v>7238219.98070262</v>
      </c>
      <c r="W656" s="3">
        <v>6000000</v>
      </c>
      <c r="X656" s="13">
        <f>Y656*1.20636999678377</f>
        <v>9303662.9413760677</v>
      </c>
      <c r="Y656" s="3">
        <v>7712114</v>
      </c>
      <c r="Z656" s="13">
        <f>AA656*1.20636999678377</f>
        <v>12346563.572833575</v>
      </c>
      <c r="AA656" s="3">
        <v>10234475</v>
      </c>
      <c r="AB656">
        <v>234</v>
      </c>
    </row>
    <row r="657" spans="1:28" hidden="1" x14ac:dyDescent="0.2">
      <c r="A657" t="s">
        <v>27606</v>
      </c>
      <c r="B657" t="s">
        <v>27607</v>
      </c>
      <c r="C657">
        <v>2012</v>
      </c>
      <c r="D657" s="1">
        <v>41275</v>
      </c>
      <c r="E657" t="s">
        <v>16512</v>
      </c>
      <c r="F657" t="s">
        <v>44031</v>
      </c>
      <c r="G657" t="s">
        <v>44038</v>
      </c>
      <c r="H657">
        <v>80</v>
      </c>
      <c r="I657" t="s">
        <v>2359</v>
      </c>
      <c r="J657" t="s">
        <v>308</v>
      </c>
      <c r="K657" t="s">
        <v>9135</v>
      </c>
      <c r="L657" t="s">
        <v>27</v>
      </c>
      <c r="M657" t="s">
        <v>27608</v>
      </c>
      <c r="N657" t="s">
        <v>27609</v>
      </c>
      <c r="O657" t="s">
        <v>27610</v>
      </c>
      <c r="P657" t="s">
        <v>27611</v>
      </c>
      <c r="Q657" t="s">
        <v>27612</v>
      </c>
      <c r="R657" t="s">
        <v>27613</v>
      </c>
      <c r="S657" t="s">
        <v>27614</v>
      </c>
      <c r="T657">
        <v>5</v>
      </c>
      <c r="U657">
        <v>32688</v>
      </c>
      <c r="V657" s="12">
        <f>W657*1.12725506764114</f>
        <v>7214432.4329032954</v>
      </c>
      <c r="W657" s="3">
        <v>6400000</v>
      </c>
      <c r="X657" s="13">
        <f>Y657*1.12725506764114</f>
        <v>10821.648649354944</v>
      </c>
      <c r="Y657" s="3">
        <v>9600</v>
      </c>
      <c r="Z657" s="13">
        <f>AA657*1.12725506764114</f>
        <v>12422322.664028671</v>
      </c>
      <c r="AA657" s="3">
        <v>11019975</v>
      </c>
      <c r="AB657">
        <v>178</v>
      </c>
    </row>
    <row r="658" spans="1:28" hidden="1" x14ac:dyDescent="0.2">
      <c r="A658" t="s">
        <v>8721</v>
      </c>
      <c r="B658" t="s">
        <v>8722</v>
      </c>
      <c r="C658">
        <v>2003</v>
      </c>
      <c r="D658" t="s">
        <v>4375</v>
      </c>
      <c r="E658" t="s">
        <v>176</v>
      </c>
      <c r="F658" t="s">
        <v>44046</v>
      </c>
      <c r="G658" t="s">
        <v>44045</v>
      </c>
      <c r="H658">
        <v>114</v>
      </c>
      <c r="I658" t="s">
        <v>3660</v>
      </c>
      <c r="J658" t="s">
        <v>3179</v>
      </c>
      <c r="M658" t="s">
        <v>8723</v>
      </c>
      <c r="N658" t="s">
        <v>8723</v>
      </c>
      <c r="O658" t="s">
        <v>8724</v>
      </c>
      <c r="P658" t="s">
        <v>8725</v>
      </c>
      <c r="Q658" t="s">
        <v>8726</v>
      </c>
      <c r="R658" t="s">
        <v>8727</v>
      </c>
      <c r="S658" t="s">
        <v>8728</v>
      </c>
      <c r="T658">
        <v>7.2</v>
      </c>
      <c r="U658">
        <v>54891</v>
      </c>
      <c r="W658"/>
      <c r="X658"/>
      <c r="Y658">
        <v>72541</v>
      </c>
      <c r="Z658"/>
      <c r="AA658">
        <v>1045252</v>
      </c>
      <c r="AB658">
        <v>263</v>
      </c>
    </row>
    <row r="659" spans="1:28" x14ac:dyDescent="0.2">
      <c r="A659" t="s">
        <v>31361</v>
      </c>
      <c r="B659" t="s">
        <v>31362</v>
      </c>
      <c r="C659">
        <v>2012</v>
      </c>
      <c r="D659" t="s">
        <v>20931</v>
      </c>
      <c r="E659" t="s">
        <v>176</v>
      </c>
      <c r="H659">
        <v>106</v>
      </c>
      <c r="I659" t="s">
        <v>4309</v>
      </c>
      <c r="J659" t="s">
        <v>26</v>
      </c>
      <c r="M659" t="s">
        <v>1149</v>
      </c>
      <c r="N659" t="s">
        <v>31363</v>
      </c>
      <c r="O659" t="s">
        <v>31364</v>
      </c>
      <c r="P659" t="s">
        <v>520</v>
      </c>
      <c r="Q659" t="s">
        <v>31365</v>
      </c>
      <c r="R659" t="s">
        <v>31366</v>
      </c>
      <c r="S659" t="s">
        <v>31367</v>
      </c>
      <c r="T659">
        <v>6.6</v>
      </c>
      <c r="U659">
        <v>35992</v>
      </c>
      <c r="V659" s="12">
        <f>W659*1.12725506764114</f>
        <v>16908826.0146171</v>
      </c>
      <c r="W659" s="3">
        <v>15000000</v>
      </c>
      <c r="X659" s="13">
        <f>Y659*1.12725506764114</f>
        <v>8564769.023920482</v>
      </c>
      <c r="Y659" s="3">
        <v>7597898</v>
      </c>
      <c r="Z659" s="13">
        <f>AA659*1.12725506764114</f>
        <v>12443803.636597641</v>
      </c>
      <c r="AA659" s="3">
        <v>11039031</v>
      </c>
      <c r="AB659">
        <v>126</v>
      </c>
    </row>
    <row r="660" spans="1:28" x14ac:dyDescent="0.2">
      <c r="A660" t="s">
        <v>35985</v>
      </c>
      <c r="B660" t="s">
        <v>35986</v>
      </c>
      <c r="C660">
        <v>2015</v>
      </c>
      <c r="D660" s="1">
        <v>42676</v>
      </c>
      <c r="E660" t="s">
        <v>44035</v>
      </c>
      <c r="F660" t="s">
        <v>44032</v>
      </c>
      <c r="H660">
        <v>124</v>
      </c>
      <c r="I660" t="s">
        <v>25</v>
      </c>
      <c r="J660" t="s">
        <v>26</v>
      </c>
      <c r="M660" t="s">
        <v>2074</v>
      </c>
      <c r="N660" t="s">
        <v>35987</v>
      </c>
      <c r="O660" t="s">
        <v>35988</v>
      </c>
      <c r="P660" t="s">
        <v>24217</v>
      </c>
      <c r="Q660" t="s">
        <v>35989</v>
      </c>
      <c r="R660" t="s">
        <v>542</v>
      </c>
      <c r="S660" t="s">
        <v>543</v>
      </c>
      <c r="T660">
        <v>7.5</v>
      </c>
      <c r="U660">
        <v>74712</v>
      </c>
      <c r="V660" s="12">
        <f>W660*1.09195121025074</f>
        <v>16379268.1537611</v>
      </c>
      <c r="W660" s="3">
        <v>15000000</v>
      </c>
      <c r="X660" s="13">
        <f>Y660*1.09195121025074</f>
        <v>8580269.7947868612</v>
      </c>
      <c r="Y660" s="3">
        <v>7857741</v>
      </c>
      <c r="Z660" s="13">
        <f>AA660*1.09195121025074</f>
        <v>12481029.631946215</v>
      </c>
      <c r="AA660" s="3">
        <v>11430025</v>
      </c>
      <c r="AB660">
        <v>216</v>
      </c>
    </row>
    <row r="661" spans="1:28" hidden="1" x14ac:dyDescent="0.2">
      <c r="A661" t="s">
        <v>8748</v>
      </c>
      <c r="B661" t="s">
        <v>8749</v>
      </c>
      <c r="C661">
        <v>2005</v>
      </c>
      <c r="D661" t="s">
        <v>8750</v>
      </c>
      <c r="E661" t="s">
        <v>16512</v>
      </c>
      <c r="F661" t="s">
        <v>44044</v>
      </c>
      <c r="G661" t="s">
        <v>44032</v>
      </c>
      <c r="H661">
        <v>111</v>
      </c>
      <c r="I661" t="s">
        <v>6882</v>
      </c>
      <c r="J661" t="s">
        <v>26</v>
      </c>
      <c r="K661" t="s">
        <v>51</v>
      </c>
      <c r="M661" t="s">
        <v>1895</v>
      </c>
      <c r="N661" t="s">
        <v>8751</v>
      </c>
      <c r="O661" t="s">
        <v>8752</v>
      </c>
      <c r="P661" t="s">
        <v>1671</v>
      </c>
      <c r="Q661" t="s">
        <v>8753</v>
      </c>
      <c r="R661" t="s">
        <v>8754</v>
      </c>
      <c r="S661" t="s">
        <v>8755</v>
      </c>
      <c r="T661">
        <v>6.4</v>
      </c>
      <c r="U661">
        <v>88470</v>
      </c>
      <c r="W661"/>
      <c r="X661"/>
      <c r="Y661">
        <v>84738</v>
      </c>
      <c r="Z661"/>
      <c r="AA661">
        <v>7155807</v>
      </c>
      <c r="AB661">
        <v>512</v>
      </c>
    </row>
    <row r="662" spans="1:28" hidden="1" x14ac:dyDescent="0.2">
      <c r="A662" t="s">
        <v>23448</v>
      </c>
      <c r="B662" t="s">
        <v>23449</v>
      </c>
      <c r="C662">
        <v>2009</v>
      </c>
      <c r="D662" s="1">
        <v>40128</v>
      </c>
      <c r="E662" t="s">
        <v>16512</v>
      </c>
      <c r="F662" t="s">
        <v>44044</v>
      </c>
      <c r="G662" t="s">
        <v>44032</v>
      </c>
      <c r="H662">
        <v>103</v>
      </c>
      <c r="I662" t="s">
        <v>1561</v>
      </c>
      <c r="J662" t="s">
        <v>26</v>
      </c>
      <c r="M662" t="s">
        <v>23450</v>
      </c>
      <c r="N662" t="s">
        <v>23451</v>
      </c>
      <c r="O662" t="s">
        <v>23452</v>
      </c>
      <c r="P662" t="s">
        <v>3817</v>
      </c>
      <c r="Q662" t="s">
        <v>23453</v>
      </c>
      <c r="R662" t="s">
        <v>23454</v>
      </c>
      <c r="S662" t="s">
        <v>23455</v>
      </c>
      <c r="T662">
        <v>7.2</v>
      </c>
      <c r="U662">
        <v>83355</v>
      </c>
      <c r="V662" s="12">
        <f>W662*1.20636999678377</f>
        <v>8806500.9765215218</v>
      </c>
      <c r="W662" s="3">
        <v>7300000</v>
      </c>
      <c r="X662" s="13">
        <f>Y662*1.20636999678377</f>
        <v>2194002.1921207034</v>
      </c>
      <c r="Y662" s="3">
        <v>1818681</v>
      </c>
      <c r="Z662" s="13">
        <f>AA662*1.20636999678377</f>
        <v>12511807.309513029</v>
      </c>
      <c r="AA662" s="3">
        <v>10371451</v>
      </c>
      <c r="AB662">
        <v>257</v>
      </c>
    </row>
    <row r="663" spans="1:28" x14ac:dyDescent="0.2">
      <c r="A663" t="s">
        <v>22063</v>
      </c>
      <c r="B663" t="s">
        <v>22064</v>
      </c>
      <c r="C663">
        <v>2009</v>
      </c>
      <c r="D663" s="1">
        <v>38510</v>
      </c>
      <c r="E663" t="s">
        <v>176</v>
      </c>
      <c r="F663" t="s">
        <v>44045</v>
      </c>
      <c r="H663">
        <v>103</v>
      </c>
      <c r="I663" t="s">
        <v>22065</v>
      </c>
      <c r="J663" t="s">
        <v>26</v>
      </c>
      <c r="M663" t="s">
        <v>22066</v>
      </c>
      <c r="N663" t="s">
        <v>22067</v>
      </c>
      <c r="O663" t="s">
        <v>22068</v>
      </c>
      <c r="P663" t="s">
        <v>6503</v>
      </c>
      <c r="Q663" t="s">
        <v>22069</v>
      </c>
      <c r="R663" t="s">
        <v>22070</v>
      </c>
      <c r="S663" t="s">
        <v>22071</v>
      </c>
      <c r="T663">
        <v>7</v>
      </c>
      <c r="U663">
        <v>21904</v>
      </c>
      <c r="V663" s="12">
        <f>W663*1.20636999678377</f>
        <v>8444589.9774863906</v>
      </c>
      <c r="W663" s="3">
        <v>7000000</v>
      </c>
      <c r="X663" s="13">
        <f>Y663*1.20636999678377</f>
        <v>11070776.633694872</v>
      </c>
      <c r="Y663" s="3">
        <v>9176933</v>
      </c>
      <c r="Z663" s="13">
        <f>AA663*1.20636999678377</f>
        <v>12694041.561227184</v>
      </c>
      <c r="AA663" s="3">
        <v>10522511</v>
      </c>
      <c r="AB663">
        <v>108</v>
      </c>
    </row>
    <row r="664" spans="1:28" x14ac:dyDescent="0.2">
      <c r="A664" t="s">
        <v>635</v>
      </c>
      <c r="B664" t="s">
        <v>636</v>
      </c>
      <c r="C664">
        <v>2001</v>
      </c>
      <c r="D664" t="s">
        <v>637</v>
      </c>
      <c r="E664" t="s">
        <v>176</v>
      </c>
      <c r="F664" t="s">
        <v>44045</v>
      </c>
      <c r="G664" t="s">
        <v>44033</v>
      </c>
      <c r="H664">
        <v>95</v>
      </c>
      <c r="I664" t="s">
        <v>25</v>
      </c>
      <c r="J664" t="s">
        <v>26</v>
      </c>
      <c r="M664" t="s">
        <v>638</v>
      </c>
      <c r="N664" t="s">
        <v>639</v>
      </c>
      <c r="O664" t="s">
        <v>640</v>
      </c>
      <c r="P664" t="s">
        <v>641</v>
      </c>
      <c r="Q664" t="s">
        <v>642</v>
      </c>
      <c r="R664" t="s">
        <v>643</v>
      </c>
      <c r="S664" t="s">
        <v>644</v>
      </c>
      <c r="T664">
        <v>6.2</v>
      </c>
      <c r="U664">
        <v>22363</v>
      </c>
      <c r="V664" s="12">
        <f>W664*1.46138339920949</f>
        <v>43841501.976284698</v>
      </c>
      <c r="W664" s="3">
        <v>30000000</v>
      </c>
      <c r="X664" s="13">
        <f>Y664*1.46138339920949</f>
        <v>9185051.8675099052</v>
      </c>
      <c r="Y664" s="3">
        <v>6285176</v>
      </c>
      <c r="Z664" s="13">
        <f>AA664*1.46138339920949</f>
        <v>12705734.915415052</v>
      </c>
      <c r="AA664" s="3">
        <v>8694320</v>
      </c>
      <c r="AB664">
        <v>207</v>
      </c>
    </row>
    <row r="665" spans="1:28" hidden="1" x14ac:dyDescent="0.2">
      <c r="A665" t="s">
        <v>8784</v>
      </c>
      <c r="B665" t="s">
        <v>8785</v>
      </c>
      <c r="C665">
        <v>2005</v>
      </c>
      <c r="D665" t="s">
        <v>7858</v>
      </c>
      <c r="E665" t="s">
        <v>16512</v>
      </c>
      <c r="F665" t="s">
        <v>44031</v>
      </c>
      <c r="G665" t="s">
        <v>44038</v>
      </c>
      <c r="H665">
        <v>122</v>
      </c>
      <c r="I665" t="s">
        <v>50</v>
      </c>
      <c r="J665" t="s">
        <v>209</v>
      </c>
      <c r="K665" t="s">
        <v>51</v>
      </c>
      <c r="L665" t="s">
        <v>26</v>
      </c>
      <c r="M665" t="s">
        <v>8786</v>
      </c>
      <c r="N665" t="s">
        <v>8787</v>
      </c>
      <c r="O665" t="s">
        <v>8788</v>
      </c>
      <c r="P665" t="s">
        <v>8789</v>
      </c>
      <c r="Q665" t="s">
        <v>8790</v>
      </c>
      <c r="R665" t="s">
        <v>8791</v>
      </c>
      <c r="S665" t="s">
        <v>8792</v>
      </c>
      <c r="T665">
        <v>6.1</v>
      </c>
      <c r="U665">
        <v>14201</v>
      </c>
      <c r="W665">
        <v>15000000</v>
      </c>
      <c r="X665"/>
      <c r="Y665"/>
      <c r="Z665"/>
      <c r="AA665">
        <v>6669097</v>
      </c>
      <c r="AB665">
        <v>65</v>
      </c>
    </row>
    <row r="666" spans="1:28" hidden="1" x14ac:dyDescent="0.2">
      <c r="A666" t="s">
        <v>7652</v>
      </c>
      <c r="B666" t="s">
        <v>7653</v>
      </c>
      <c r="C666">
        <v>2002</v>
      </c>
      <c r="D666" s="1">
        <v>37602</v>
      </c>
      <c r="E666" t="s">
        <v>16512</v>
      </c>
      <c r="F666" t="s">
        <v>44044</v>
      </c>
      <c r="G666" t="s">
        <v>44032</v>
      </c>
      <c r="H666">
        <v>101</v>
      </c>
      <c r="I666" t="s">
        <v>4444</v>
      </c>
      <c r="J666" t="s">
        <v>51</v>
      </c>
      <c r="K666" t="s">
        <v>26</v>
      </c>
      <c r="L666" t="s">
        <v>2073</v>
      </c>
      <c r="M666" t="s">
        <v>7654</v>
      </c>
      <c r="N666" t="s">
        <v>7655</v>
      </c>
      <c r="O666" t="s">
        <v>7656</v>
      </c>
      <c r="P666" t="s">
        <v>7657</v>
      </c>
      <c r="Q666" t="s">
        <v>7658</v>
      </c>
      <c r="R666" t="s">
        <v>7659</v>
      </c>
      <c r="S666" t="s">
        <v>7660</v>
      </c>
      <c r="T666">
        <v>8</v>
      </c>
      <c r="U666">
        <v>116388</v>
      </c>
      <c r="V666" s="12">
        <f>W666*1.43863813229572</f>
        <v>9248955.6388326865</v>
      </c>
      <c r="W666" s="3">
        <v>6428966</v>
      </c>
      <c r="X666" s="13">
        <f>Y666*1.43863813229572</f>
        <v>244077.90688715957</v>
      </c>
      <c r="Y666" s="3">
        <v>169659</v>
      </c>
      <c r="Z666" s="13">
        <f>AA666*1.43863813229572</f>
        <v>12713184.752295721</v>
      </c>
      <c r="AA666" s="3">
        <v>8836958</v>
      </c>
      <c r="AB666">
        <v>213</v>
      </c>
    </row>
    <row r="667" spans="1:28" hidden="1" x14ac:dyDescent="0.2">
      <c r="A667" t="s">
        <v>35764</v>
      </c>
      <c r="B667" t="s">
        <v>35765</v>
      </c>
      <c r="C667">
        <v>2017</v>
      </c>
      <c r="D667" t="s">
        <v>23811</v>
      </c>
      <c r="E667" t="s">
        <v>176</v>
      </c>
      <c r="H667">
        <v>113</v>
      </c>
      <c r="I667" t="s">
        <v>35766</v>
      </c>
      <c r="J667" t="s">
        <v>26</v>
      </c>
      <c r="M667" t="s">
        <v>6429</v>
      </c>
      <c r="N667" t="s">
        <v>35767</v>
      </c>
      <c r="O667" t="s">
        <v>35768</v>
      </c>
      <c r="P667" t="s">
        <v>9658</v>
      </c>
      <c r="Q667" t="s">
        <v>35769</v>
      </c>
      <c r="R667" t="s">
        <v>35770</v>
      </c>
      <c r="S667" t="s">
        <v>35771</v>
      </c>
      <c r="T667">
        <v>6.5</v>
      </c>
      <c r="U667">
        <v>11710</v>
      </c>
      <c r="V667" s="12">
        <f>W667*1.05585427545692</f>
        <v>5701613.0874673678</v>
      </c>
      <c r="W667" s="3">
        <v>5400000</v>
      </c>
      <c r="X667" s="13">
        <f>Y667*1.05585427545692</f>
        <v>1676854.9675669074</v>
      </c>
      <c r="Y667" s="3">
        <v>1588150</v>
      </c>
      <c r="Z667" s="13">
        <f>AA667*1.05585427545692</f>
        <v>12729239.772144267</v>
      </c>
      <c r="AA667" s="3">
        <v>12055868</v>
      </c>
      <c r="AB667">
        <v>144</v>
      </c>
    </row>
    <row r="668" spans="1:28" x14ac:dyDescent="0.2">
      <c r="A668" t="s">
        <v>25016</v>
      </c>
      <c r="B668" t="s">
        <v>25017</v>
      </c>
      <c r="C668">
        <v>2012</v>
      </c>
      <c r="D668" s="1">
        <v>41009</v>
      </c>
      <c r="E668" t="s">
        <v>3496</v>
      </c>
      <c r="F668" t="s">
        <v>44042</v>
      </c>
      <c r="H668">
        <v>83</v>
      </c>
      <c r="I668" t="s">
        <v>97</v>
      </c>
      <c r="J668" t="s">
        <v>26</v>
      </c>
      <c r="M668" t="s">
        <v>25018</v>
      </c>
      <c r="N668" t="s">
        <v>25018</v>
      </c>
      <c r="O668" t="s">
        <v>25019</v>
      </c>
      <c r="P668" t="s">
        <v>25020</v>
      </c>
      <c r="Q668" t="s">
        <v>25021</v>
      </c>
      <c r="R668" t="s">
        <v>25022</v>
      </c>
      <c r="S668" t="s">
        <v>25023</v>
      </c>
      <c r="T668">
        <v>4.0999999999999996</v>
      </c>
      <c r="U668">
        <v>18681</v>
      </c>
      <c r="V668" s="12">
        <f>W668*1.12725506764114</f>
        <v>19163336.149899378</v>
      </c>
      <c r="W668" s="3">
        <v>17000000</v>
      </c>
      <c r="X668" s="13">
        <f>Y668*1.12725506764114</f>
        <v>5565054.2357770652</v>
      </c>
      <c r="Y668" s="3">
        <v>4936819</v>
      </c>
      <c r="Z668" s="13">
        <f>AA668*1.12725506764114</f>
        <v>12795094.642346919</v>
      </c>
      <c r="AA668" s="3">
        <v>11350665</v>
      </c>
      <c r="AB668">
        <v>122</v>
      </c>
    </row>
    <row r="669" spans="1:28" x14ac:dyDescent="0.2">
      <c r="A669" t="s">
        <v>20736</v>
      </c>
      <c r="B669" t="s">
        <v>20737</v>
      </c>
      <c r="C669">
        <v>2009</v>
      </c>
      <c r="D669" s="1">
        <v>40126</v>
      </c>
      <c r="E669" t="s">
        <v>44041</v>
      </c>
      <c r="F669" t="s">
        <v>44032</v>
      </c>
      <c r="H669">
        <v>122</v>
      </c>
      <c r="I669" t="s">
        <v>25</v>
      </c>
      <c r="J669" t="s">
        <v>26</v>
      </c>
      <c r="K669" t="s">
        <v>308</v>
      </c>
      <c r="M669" t="s">
        <v>14331</v>
      </c>
      <c r="N669" t="s">
        <v>20738</v>
      </c>
      <c r="O669" t="s">
        <v>20739</v>
      </c>
      <c r="P669" t="s">
        <v>1391</v>
      </c>
      <c r="Q669" t="s">
        <v>20740</v>
      </c>
      <c r="R669" t="s">
        <v>20741</v>
      </c>
      <c r="S669" t="s">
        <v>20742</v>
      </c>
      <c r="T669">
        <v>6.6</v>
      </c>
      <c r="U669">
        <v>73352</v>
      </c>
      <c r="V669" s="12">
        <f>W669*1.20636999678377</f>
        <v>30159249.919594251</v>
      </c>
      <c r="W669" s="3">
        <v>25000000</v>
      </c>
      <c r="X669" s="13">
        <f>Y669*1.20636999678377</f>
        <v>2053376.8479656163</v>
      </c>
      <c r="Y669" s="3">
        <v>1702112</v>
      </c>
      <c r="Z669" s="13">
        <f>AA669*1.20636999678377</f>
        <v>12795269.274027307</v>
      </c>
      <c r="AA669" s="3">
        <v>10606422</v>
      </c>
      <c r="AB669">
        <v>228</v>
      </c>
    </row>
    <row r="670" spans="1:28" x14ac:dyDescent="0.2">
      <c r="A670" t="s">
        <v>715</v>
      </c>
      <c r="B670" t="s">
        <v>716</v>
      </c>
      <c r="C670">
        <v>2001</v>
      </c>
      <c r="D670" s="1">
        <v>37479</v>
      </c>
      <c r="E670" t="s">
        <v>1045</v>
      </c>
      <c r="F670" t="s">
        <v>44032</v>
      </c>
      <c r="H670">
        <v>111</v>
      </c>
      <c r="I670" t="s">
        <v>717</v>
      </c>
      <c r="J670" t="s">
        <v>26</v>
      </c>
      <c r="M670" t="s">
        <v>718</v>
      </c>
      <c r="N670" t="s">
        <v>719</v>
      </c>
      <c r="O670" t="s">
        <v>720</v>
      </c>
      <c r="P670" t="s">
        <v>721</v>
      </c>
      <c r="Q670" t="s">
        <v>722</v>
      </c>
      <c r="R670" t="s">
        <v>723</v>
      </c>
      <c r="S670" t="s">
        <v>724</v>
      </c>
      <c r="T670">
        <v>7.3</v>
      </c>
      <c r="U670">
        <v>111652</v>
      </c>
      <c r="V670" s="12">
        <f>W670*1.46138339920949</f>
        <v>10229683.79446643</v>
      </c>
      <c r="W670" s="3">
        <v>7000000</v>
      </c>
      <c r="X670" s="13">
        <f>Y670*1.46138339920949</f>
        <v>9086661.3073913287</v>
      </c>
      <c r="Y670" s="3">
        <v>6217849</v>
      </c>
      <c r="Z670" s="13">
        <f>AA670*1.46138339920949</f>
        <v>12807574.340355765</v>
      </c>
      <c r="AA670" s="3">
        <v>8764007</v>
      </c>
      <c r="AB670">
        <v>507</v>
      </c>
    </row>
    <row r="671" spans="1:28" hidden="1" x14ac:dyDescent="0.2">
      <c r="A671" t="s">
        <v>8836</v>
      </c>
      <c r="B671" t="s">
        <v>8837</v>
      </c>
      <c r="C671">
        <v>2003</v>
      </c>
      <c r="D671" s="1">
        <v>38237</v>
      </c>
      <c r="E671" t="s">
        <v>3496</v>
      </c>
      <c r="F671" t="s">
        <v>44045</v>
      </c>
      <c r="H671">
        <v>112</v>
      </c>
      <c r="I671" t="s">
        <v>2213</v>
      </c>
      <c r="J671" t="s">
        <v>934</v>
      </c>
      <c r="K671" t="s">
        <v>26</v>
      </c>
      <c r="M671" t="s">
        <v>5396</v>
      </c>
      <c r="N671" t="s">
        <v>8838</v>
      </c>
      <c r="O671" t="s">
        <v>8839</v>
      </c>
      <c r="P671" t="s">
        <v>8840</v>
      </c>
      <c r="Q671" t="s">
        <v>8841</v>
      </c>
      <c r="R671" t="s">
        <v>8842</v>
      </c>
      <c r="S671" t="s">
        <v>8843</v>
      </c>
      <c r="T671">
        <v>6.2</v>
      </c>
      <c r="U671">
        <v>16501</v>
      </c>
      <c r="W671"/>
      <c r="X671"/>
      <c r="Y671"/>
      <c r="Z671"/>
      <c r="AA671">
        <v>17605379</v>
      </c>
      <c r="AB671">
        <v>78</v>
      </c>
    </row>
    <row r="672" spans="1:28" x14ac:dyDescent="0.2">
      <c r="A672" t="s">
        <v>23593</v>
      </c>
      <c r="B672" t="s">
        <v>23594</v>
      </c>
      <c r="C672">
        <v>2009</v>
      </c>
      <c r="D672" s="1">
        <v>40129</v>
      </c>
      <c r="E672" t="s">
        <v>16512</v>
      </c>
      <c r="F672" t="s">
        <v>44044</v>
      </c>
      <c r="G672" t="s">
        <v>44042</v>
      </c>
      <c r="H672">
        <v>118</v>
      </c>
      <c r="I672" t="s">
        <v>25</v>
      </c>
      <c r="J672" t="s">
        <v>26</v>
      </c>
      <c r="K672" t="s">
        <v>64</v>
      </c>
      <c r="L672" t="s">
        <v>308</v>
      </c>
      <c r="M672" t="s">
        <v>23595</v>
      </c>
      <c r="N672" t="s">
        <v>23596</v>
      </c>
      <c r="O672" t="s">
        <v>23597</v>
      </c>
      <c r="P672" t="s">
        <v>23598</v>
      </c>
      <c r="Q672" t="s">
        <v>23598</v>
      </c>
      <c r="R672" t="s">
        <v>23599</v>
      </c>
      <c r="S672" t="s">
        <v>23600</v>
      </c>
      <c r="T672">
        <v>6.3</v>
      </c>
      <c r="U672">
        <v>60835</v>
      </c>
      <c r="V672" s="12">
        <f>W672*1.20636999678377</f>
        <v>9650959.9742701594</v>
      </c>
      <c r="W672" s="3">
        <v>8000000</v>
      </c>
      <c r="X672" s="13">
        <f>Y672*1.20636999678377</f>
        <v>12393265.774519065</v>
      </c>
      <c r="Y672" s="3">
        <v>10273188</v>
      </c>
      <c r="Z672" s="13">
        <f>AA672*1.20636999678377</f>
        <v>12822893.940583659</v>
      </c>
      <c r="AA672" s="3">
        <v>10629321</v>
      </c>
      <c r="AB672">
        <v>197</v>
      </c>
    </row>
    <row r="673" spans="1:28" x14ac:dyDescent="0.2">
      <c r="A673" t="s">
        <v>39053</v>
      </c>
      <c r="B673" t="s">
        <v>39054</v>
      </c>
      <c r="C673">
        <v>2018</v>
      </c>
      <c r="D673" t="s">
        <v>36800</v>
      </c>
      <c r="E673" t="s">
        <v>44035</v>
      </c>
      <c r="F673" t="s">
        <v>44038</v>
      </c>
      <c r="G673" t="s">
        <v>44044</v>
      </c>
      <c r="H673">
        <v>106</v>
      </c>
      <c r="I673" t="s">
        <v>25</v>
      </c>
      <c r="J673" t="s">
        <v>26</v>
      </c>
      <c r="M673" t="s">
        <v>35882</v>
      </c>
      <c r="N673" t="s">
        <v>39055</v>
      </c>
      <c r="O673" t="s">
        <v>39056</v>
      </c>
      <c r="P673" t="s">
        <v>23690</v>
      </c>
      <c r="Q673" t="s">
        <v>39057</v>
      </c>
      <c r="R673" t="s">
        <v>39058</v>
      </c>
      <c r="S673" t="s">
        <v>39059</v>
      </c>
      <c r="T673">
        <v>7.1</v>
      </c>
      <c r="U673">
        <v>44631</v>
      </c>
      <c r="V673" s="12">
        <f>W673*1.03068014830331</f>
        <v>10306801.483033098</v>
      </c>
      <c r="W673" s="3">
        <v>10000000</v>
      </c>
      <c r="X673" s="13">
        <f>Y673*1.03068014830331</f>
        <v>9073968.8838423193</v>
      </c>
      <c r="Y673" s="3">
        <v>8803865</v>
      </c>
      <c r="Z673" s="13">
        <f>AA673*1.03068014830331</f>
        <v>12823888.344693659</v>
      </c>
      <c r="AA673" s="3">
        <v>12442161</v>
      </c>
      <c r="AB673">
        <v>245</v>
      </c>
    </row>
    <row r="674" spans="1:28" x14ac:dyDescent="0.2">
      <c r="A674" t="s">
        <v>19408</v>
      </c>
      <c r="B674" t="s">
        <v>19409</v>
      </c>
      <c r="C674">
        <v>2011</v>
      </c>
      <c r="D674" t="s">
        <v>14830</v>
      </c>
      <c r="E674" t="s">
        <v>16512</v>
      </c>
      <c r="F674" t="s">
        <v>44032</v>
      </c>
      <c r="G674" t="s">
        <v>44042</v>
      </c>
      <c r="H674">
        <v>110</v>
      </c>
      <c r="I674" t="s">
        <v>25</v>
      </c>
      <c r="J674" t="s">
        <v>26</v>
      </c>
      <c r="M674" t="s">
        <v>1904</v>
      </c>
      <c r="N674" t="s">
        <v>19410</v>
      </c>
      <c r="O674" t="s">
        <v>19411</v>
      </c>
      <c r="P674" t="s">
        <v>1068</v>
      </c>
      <c r="Q674" t="s">
        <v>19412</v>
      </c>
      <c r="R674" t="s">
        <v>19413</v>
      </c>
      <c r="S674" t="s">
        <v>19414</v>
      </c>
      <c r="T674">
        <v>5.8</v>
      </c>
      <c r="U674">
        <v>32371</v>
      </c>
      <c r="V674" s="12">
        <f>W674*1.1505830469594</f>
        <v>28764576.173985001</v>
      </c>
      <c r="W674" s="3">
        <v>25000000</v>
      </c>
      <c r="X674" s="13">
        <f>Y674*1.1505830469594</f>
        <v>11879126.783932555</v>
      </c>
      <c r="Y674" s="3">
        <v>10324441</v>
      </c>
      <c r="Z674" s="13">
        <f>AA674*1.1505830469594</f>
        <v>12850530.683572015</v>
      </c>
      <c r="AA674" s="3">
        <v>11168712</v>
      </c>
      <c r="AB674">
        <v>151</v>
      </c>
    </row>
    <row r="675" spans="1:28" hidden="1" x14ac:dyDescent="0.2">
      <c r="A675" t="s">
        <v>8870</v>
      </c>
      <c r="B675" t="s">
        <v>8871</v>
      </c>
      <c r="C675">
        <v>2004</v>
      </c>
      <c r="D675" s="1">
        <v>38568</v>
      </c>
      <c r="E675" t="s">
        <v>1045</v>
      </c>
      <c r="F675" t="s">
        <v>44044</v>
      </c>
      <c r="G675" t="s">
        <v>44032</v>
      </c>
      <c r="H675">
        <v>98</v>
      </c>
      <c r="I675" t="s">
        <v>1561</v>
      </c>
      <c r="J675" t="s">
        <v>26</v>
      </c>
      <c r="M675" t="s">
        <v>756</v>
      </c>
      <c r="N675" t="s">
        <v>4533</v>
      </c>
      <c r="O675" t="s">
        <v>8872</v>
      </c>
      <c r="P675" t="s">
        <v>8873</v>
      </c>
      <c r="Q675" t="s">
        <v>8874</v>
      </c>
      <c r="R675" t="s">
        <v>8875</v>
      </c>
      <c r="S675" t="s">
        <v>8876</v>
      </c>
      <c r="T675">
        <v>6.8</v>
      </c>
      <c r="U675">
        <v>24327</v>
      </c>
      <c r="W675"/>
      <c r="X675"/>
      <c r="Y675">
        <v>6584159</v>
      </c>
      <c r="Z675"/>
      <c r="AA675">
        <v>11782282</v>
      </c>
      <c r="AB675">
        <v>160</v>
      </c>
    </row>
    <row r="676" spans="1:28" x14ac:dyDescent="0.2">
      <c r="A676" t="s">
        <v>27811</v>
      </c>
      <c r="B676" t="s">
        <v>27812</v>
      </c>
      <c r="C676">
        <v>2012</v>
      </c>
      <c r="D676" t="s">
        <v>27299</v>
      </c>
      <c r="E676" t="s">
        <v>44043</v>
      </c>
      <c r="F676" t="s">
        <v>44038</v>
      </c>
      <c r="H676">
        <v>86</v>
      </c>
      <c r="I676" t="s">
        <v>25</v>
      </c>
      <c r="J676" t="s">
        <v>26</v>
      </c>
      <c r="M676" t="s">
        <v>27813</v>
      </c>
      <c r="N676" t="s">
        <v>27814</v>
      </c>
      <c r="O676" t="s">
        <v>27815</v>
      </c>
      <c r="P676" t="s">
        <v>27816</v>
      </c>
      <c r="Q676" t="s">
        <v>27817</v>
      </c>
      <c r="R676" t="s">
        <v>27818</v>
      </c>
      <c r="S676" t="s">
        <v>27819</v>
      </c>
      <c r="T676">
        <v>5.4</v>
      </c>
      <c r="U676">
        <v>13520</v>
      </c>
      <c r="V676" s="12">
        <f>W676*1.12725506764114</f>
        <v>15781570.946975959</v>
      </c>
      <c r="W676" s="3">
        <v>14000000</v>
      </c>
      <c r="X676" s="13">
        <f>Y676*1.12725506764114</f>
        <v>10606949.394661877</v>
      </c>
      <c r="Y676" s="3">
        <v>9409538</v>
      </c>
      <c r="Z676" s="13">
        <f>AA676*1.12725506764114</f>
        <v>12870279.173593381</v>
      </c>
      <c r="AA676" s="3">
        <v>11417362</v>
      </c>
      <c r="AB676">
        <v>40</v>
      </c>
    </row>
    <row r="677" spans="1:28" x14ac:dyDescent="0.2">
      <c r="A677" t="s">
        <v>34870</v>
      </c>
      <c r="B677" t="s">
        <v>34871</v>
      </c>
      <c r="C677">
        <v>2014</v>
      </c>
      <c r="D677" t="s">
        <v>34872</v>
      </c>
      <c r="E677" t="s">
        <v>16512</v>
      </c>
      <c r="F677" t="s">
        <v>44031</v>
      </c>
      <c r="G677" t="s">
        <v>44038</v>
      </c>
      <c r="H677">
        <v>112</v>
      </c>
      <c r="I677" t="s">
        <v>25</v>
      </c>
      <c r="J677" t="s">
        <v>26</v>
      </c>
      <c r="K677" t="s">
        <v>3179</v>
      </c>
      <c r="M677" t="s">
        <v>22972</v>
      </c>
      <c r="N677" t="s">
        <v>34873</v>
      </c>
      <c r="O677" t="s">
        <v>34874</v>
      </c>
      <c r="P677" t="s">
        <v>9458</v>
      </c>
      <c r="Q677" t="s">
        <v>34875</v>
      </c>
      <c r="R677" t="s">
        <v>34876</v>
      </c>
      <c r="S677" t="s">
        <v>34877</v>
      </c>
      <c r="T677">
        <v>6.5</v>
      </c>
      <c r="U677">
        <v>301891</v>
      </c>
      <c r="V677" s="12">
        <f>W677*1.09324733035956</f>
        <v>48102882.535820641</v>
      </c>
      <c r="W677" s="3">
        <v>44000000</v>
      </c>
      <c r="X677" s="13">
        <f>Y677*1.09324733035956</f>
        <v>6674466.270127927</v>
      </c>
      <c r="Y677" s="3">
        <v>6105175</v>
      </c>
      <c r="Z677" s="13">
        <f>AA677*1.09324733035956</f>
        <v>12881323.32587781</v>
      </c>
      <c r="AA677" s="3">
        <v>11782625</v>
      </c>
      <c r="AB677">
        <v>929</v>
      </c>
    </row>
    <row r="678" spans="1:28" hidden="1" x14ac:dyDescent="0.2">
      <c r="A678" t="s">
        <v>20997</v>
      </c>
      <c r="B678" t="s">
        <v>20998</v>
      </c>
      <c r="C678">
        <v>2009</v>
      </c>
      <c r="D678" t="s">
        <v>20999</v>
      </c>
      <c r="E678" t="s">
        <v>176</v>
      </c>
      <c r="F678" t="s">
        <v>44049</v>
      </c>
      <c r="G678" t="s">
        <v>44055</v>
      </c>
      <c r="H678">
        <v>132</v>
      </c>
      <c r="I678" t="s">
        <v>5823</v>
      </c>
      <c r="J678" t="s">
        <v>209</v>
      </c>
      <c r="K678" t="s">
        <v>26</v>
      </c>
      <c r="L678" t="s">
        <v>934</v>
      </c>
      <c r="M678" t="s">
        <v>21000</v>
      </c>
      <c r="N678" t="s">
        <v>21000</v>
      </c>
      <c r="O678" t="s">
        <v>21001</v>
      </c>
      <c r="P678" t="s">
        <v>21002</v>
      </c>
      <c r="Q678" t="s">
        <v>21003</v>
      </c>
      <c r="R678" t="s">
        <v>21004</v>
      </c>
      <c r="S678" t="s">
        <v>21005</v>
      </c>
      <c r="T678">
        <v>7.7</v>
      </c>
      <c r="U678">
        <v>10214</v>
      </c>
      <c r="V678" s="12">
        <f>W678*1.20636999678377</f>
        <v>14476439.96140524</v>
      </c>
      <c r="W678" s="3">
        <v>12000000</v>
      </c>
      <c r="X678" s="13">
        <f>Y678*1.20636999678377</f>
        <v>147850.29406582529</v>
      </c>
      <c r="Y678" s="3">
        <v>122558</v>
      </c>
      <c r="Z678" s="13">
        <f>AA678*1.20636999678377</f>
        <v>12892857.368547134</v>
      </c>
      <c r="AA678" s="3">
        <v>10687316</v>
      </c>
      <c r="AB678">
        <v>70</v>
      </c>
    </row>
    <row r="679" spans="1:28" x14ac:dyDescent="0.2">
      <c r="A679" t="s">
        <v>31789</v>
      </c>
      <c r="B679" t="s">
        <v>31790</v>
      </c>
      <c r="C679">
        <v>2017</v>
      </c>
      <c r="D679" t="s">
        <v>31791</v>
      </c>
      <c r="E679" t="s">
        <v>44035</v>
      </c>
      <c r="F679" t="s">
        <v>44032</v>
      </c>
      <c r="G679" t="s">
        <v>44049</v>
      </c>
      <c r="H679">
        <v>108</v>
      </c>
      <c r="I679" t="s">
        <v>31792</v>
      </c>
      <c r="J679" t="s">
        <v>26</v>
      </c>
      <c r="M679" t="s">
        <v>31793</v>
      </c>
      <c r="N679" t="s">
        <v>31794</v>
      </c>
      <c r="O679" t="s">
        <v>31795</v>
      </c>
      <c r="P679" t="s">
        <v>22271</v>
      </c>
      <c r="Q679" t="s">
        <v>22271</v>
      </c>
      <c r="R679" t="s">
        <v>31796</v>
      </c>
      <c r="S679" t="s">
        <v>31797</v>
      </c>
      <c r="T679">
        <v>6.5</v>
      </c>
      <c r="U679">
        <v>16808</v>
      </c>
      <c r="V679" s="12">
        <f>W679*1.05585427545692</f>
        <v>31675628.263707601</v>
      </c>
      <c r="W679" s="3">
        <v>30000000</v>
      </c>
      <c r="X679" s="13">
        <f>Y679*1.05585427545692</f>
        <v>6313522.8742656717</v>
      </c>
      <c r="Y679" s="3">
        <v>5979540</v>
      </c>
      <c r="Z679" s="13">
        <f>AA679*1.05585427545692</f>
        <v>12899540.619941264</v>
      </c>
      <c r="AA679" s="3">
        <v>12217160</v>
      </c>
      <c r="AB679">
        <v>179</v>
      </c>
    </row>
    <row r="680" spans="1:28" hidden="1" x14ac:dyDescent="0.2">
      <c r="A680" t="s">
        <v>8910</v>
      </c>
      <c r="B680" t="s">
        <v>8911</v>
      </c>
      <c r="C680">
        <v>2004</v>
      </c>
      <c r="D680" t="s">
        <v>5529</v>
      </c>
      <c r="E680" t="s">
        <v>176</v>
      </c>
      <c r="H680">
        <v>210</v>
      </c>
      <c r="I680" t="s">
        <v>943</v>
      </c>
      <c r="J680" t="s">
        <v>944</v>
      </c>
      <c r="K680" t="s">
        <v>26</v>
      </c>
      <c r="M680" t="s">
        <v>945</v>
      </c>
      <c r="N680" t="s">
        <v>8912</v>
      </c>
      <c r="O680" t="s">
        <v>8913</v>
      </c>
      <c r="P680" t="s">
        <v>2764</v>
      </c>
      <c r="Q680" t="s">
        <v>8914</v>
      </c>
      <c r="R680" t="s">
        <v>8915</v>
      </c>
      <c r="S680" t="s">
        <v>8916</v>
      </c>
      <c r="T680">
        <v>8.1999999999999993</v>
      </c>
      <c r="U680">
        <v>81338</v>
      </c>
      <c r="W680"/>
      <c r="X680"/>
      <c r="Y680">
        <v>1223240</v>
      </c>
      <c r="Z680"/>
      <c r="AA680">
        <v>1953889</v>
      </c>
      <c r="AB680">
        <v>284</v>
      </c>
    </row>
    <row r="681" spans="1:28" hidden="1" x14ac:dyDescent="0.2">
      <c r="A681" t="s">
        <v>33038</v>
      </c>
      <c r="B681" t="s">
        <v>33039</v>
      </c>
      <c r="C681">
        <v>2013</v>
      </c>
      <c r="D681" t="s">
        <v>27211</v>
      </c>
      <c r="E681" t="s">
        <v>176</v>
      </c>
      <c r="F681" t="s">
        <v>44036</v>
      </c>
      <c r="H681">
        <v>104</v>
      </c>
      <c r="I681" t="s">
        <v>33040</v>
      </c>
      <c r="J681" t="s">
        <v>944</v>
      </c>
      <c r="M681" t="s">
        <v>33041</v>
      </c>
      <c r="N681" t="s">
        <v>33042</v>
      </c>
      <c r="O681" t="s">
        <v>33043</v>
      </c>
      <c r="P681" t="s">
        <v>22649</v>
      </c>
      <c r="Q681" t="s">
        <v>33044</v>
      </c>
      <c r="R681" t="s">
        <v>33045</v>
      </c>
      <c r="S681" t="s">
        <v>33046</v>
      </c>
      <c r="T681">
        <v>7.8</v>
      </c>
      <c r="U681">
        <v>48966</v>
      </c>
      <c r="V681" s="12">
        <f>W681*1.11098185502045</f>
        <v>1110981.85502045</v>
      </c>
      <c r="W681" s="3">
        <v>1000000</v>
      </c>
      <c r="X681" s="13">
        <f>Y681*1.11098185502045</f>
        <v>4705175.9142717142</v>
      </c>
      <c r="Y681" s="3">
        <v>4235151</v>
      </c>
      <c r="Z681" s="13">
        <f>AA681*1.11098185502045</f>
        <v>12911583.370093999</v>
      </c>
      <c r="AA681" s="3">
        <v>11621777</v>
      </c>
      <c r="AB681">
        <v>231</v>
      </c>
    </row>
    <row r="682" spans="1:28" x14ac:dyDescent="0.2">
      <c r="A682" t="s">
        <v>20497</v>
      </c>
      <c r="B682" t="s">
        <v>20498</v>
      </c>
      <c r="C682">
        <v>2010</v>
      </c>
      <c r="D682" t="s">
        <v>12522</v>
      </c>
      <c r="E682" t="s">
        <v>16512</v>
      </c>
      <c r="F682" t="s">
        <v>44032</v>
      </c>
      <c r="G682" t="s">
        <v>44034</v>
      </c>
      <c r="H682">
        <v>81</v>
      </c>
      <c r="I682" t="s">
        <v>25</v>
      </c>
      <c r="J682" t="s">
        <v>26</v>
      </c>
      <c r="M682" t="s">
        <v>20499</v>
      </c>
      <c r="N682" t="s">
        <v>15174</v>
      </c>
      <c r="O682" t="s">
        <v>20500</v>
      </c>
      <c r="P682" t="s">
        <v>14950</v>
      </c>
      <c r="Q682" t="s">
        <v>20501</v>
      </c>
      <c r="R682" t="s">
        <v>20502</v>
      </c>
      <c r="S682" t="s">
        <v>20503</v>
      </c>
      <c r="T682">
        <v>4.7</v>
      </c>
      <c r="U682">
        <v>54639</v>
      </c>
      <c r="V682" s="12">
        <f>W682*1.18690152988223</f>
        <v>55784371.904464811</v>
      </c>
      <c r="W682" s="3">
        <v>47000000</v>
      </c>
      <c r="X682" s="13">
        <f>Y682*1.18690152988223</f>
        <v>12518389.303146876</v>
      </c>
      <c r="Y682" s="3">
        <v>10547117</v>
      </c>
      <c r="Z682" s="13">
        <f>AA682*1.18690152988223</f>
        <v>12941157.693583278</v>
      </c>
      <c r="AA682" s="3">
        <v>10903312</v>
      </c>
      <c r="AB682">
        <v>216</v>
      </c>
    </row>
    <row r="683" spans="1:28" hidden="1" x14ac:dyDescent="0.2">
      <c r="A683" t="s">
        <v>8933</v>
      </c>
      <c r="B683" t="s">
        <v>8934</v>
      </c>
      <c r="C683">
        <v>2003</v>
      </c>
      <c r="D683" t="s">
        <v>8935</v>
      </c>
      <c r="E683" t="s">
        <v>44043</v>
      </c>
      <c r="F683" t="s">
        <v>44038</v>
      </c>
      <c r="G683" t="s">
        <v>44032</v>
      </c>
      <c r="H683">
        <v>160</v>
      </c>
      <c r="I683" t="s">
        <v>943</v>
      </c>
      <c r="J683" t="s">
        <v>2402</v>
      </c>
      <c r="M683" t="s">
        <v>8936</v>
      </c>
      <c r="N683" t="s">
        <v>8937</v>
      </c>
      <c r="O683" t="s">
        <v>8938</v>
      </c>
      <c r="P683" t="s">
        <v>2403</v>
      </c>
      <c r="Q683" t="s">
        <v>8939</v>
      </c>
      <c r="R683" t="s">
        <v>8940</v>
      </c>
      <c r="S683" t="s">
        <v>8941</v>
      </c>
      <c r="T683">
        <v>8.6999999999999993</v>
      </c>
      <c r="U683">
        <v>15469</v>
      </c>
      <c r="W683"/>
      <c r="X683"/>
      <c r="Y683"/>
      <c r="Z683"/>
      <c r="AA683"/>
      <c r="AB683">
        <v>81</v>
      </c>
    </row>
    <row r="684" spans="1:28" x14ac:dyDescent="0.2">
      <c r="A684" t="s">
        <v>4373</v>
      </c>
      <c r="B684" t="s">
        <v>4374</v>
      </c>
      <c r="C684">
        <v>2004</v>
      </c>
      <c r="D684" t="s">
        <v>4375</v>
      </c>
      <c r="E684" t="s">
        <v>1045</v>
      </c>
      <c r="F684" t="s">
        <v>44040</v>
      </c>
      <c r="G684" t="s">
        <v>44033</v>
      </c>
      <c r="H684">
        <v>88</v>
      </c>
      <c r="I684" t="s">
        <v>146</v>
      </c>
      <c r="J684" t="s">
        <v>26</v>
      </c>
      <c r="M684" t="s">
        <v>4376</v>
      </c>
      <c r="N684" t="s">
        <v>4377</v>
      </c>
      <c r="O684" t="s">
        <v>4378</v>
      </c>
      <c r="P684" t="s">
        <v>4379</v>
      </c>
      <c r="Q684" t="s">
        <v>4380</v>
      </c>
      <c r="R684" t="s">
        <v>4381</v>
      </c>
      <c r="S684" t="s">
        <v>4382</v>
      </c>
      <c r="T684">
        <v>1.9</v>
      </c>
      <c r="U684">
        <v>29546</v>
      </c>
      <c r="V684" s="12">
        <f>W684*1.37009528851244</f>
        <v>27401905.770248801</v>
      </c>
      <c r="W684" s="3">
        <v>20000000</v>
      </c>
      <c r="X684" s="13">
        <f>Y684*1.37009528851244</f>
        <v>12631440.061768128</v>
      </c>
      <c r="Y684" s="3">
        <v>9219388</v>
      </c>
      <c r="Z684" s="13">
        <f>AA684*1.37009528851244</f>
        <v>12945542.627231335</v>
      </c>
      <c r="AA684" s="3">
        <v>9448644</v>
      </c>
      <c r="AB684">
        <v>130</v>
      </c>
    </row>
    <row r="685" spans="1:28" x14ac:dyDescent="0.2">
      <c r="A685" t="s">
        <v>22504</v>
      </c>
      <c r="B685" t="s">
        <v>22505</v>
      </c>
      <c r="C685">
        <v>2009</v>
      </c>
      <c r="D685" s="1">
        <v>39912</v>
      </c>
      <c r="E685" t="s">
        <v>1045</v>
      </c>
      <c r="F685" t="s">
        <v>44044</v>
      </c>
      <c r="G685" t="s">
        <v>44036</v>
      </c>
      <c r="H685">
        <v>92</v>
      </c>
      <c r="I685" t="s">
        <v>25</v>
      </c>
      <c r="J685" t="s">
        <v>26</v>
      </c>
      <c r="M685" t="s">
        <v>10282</v>
      </c>
      <c r="N685" t="s">
        <v>10282</v>
      </c>
      <c r="O685" t="s">
        <v>22506</v>
      </c>
      <c r="P685" t="s">
        <v>18208</v>
      </c>
      <c r="Q685" t="s">
        <v>22507</v>
      </c>
      <c r="R685" t="s">
        <v>22508</v>
      </c>
      <c r="S685" t="s">
        <v>22509</v>
      </c>
      <c r="T685">
        <v>6.1</v>
      </c>
      <c r="U685">
        <v>44212</v>
      </c>
      <c r="V685" s="12">
        <f>W685*1.20636999678377</f>
        <v>9650959.9742701594</v>
      </c>
      <c r="W685" s="3">
        <v>8000000</v>
      </c>
      <c r="X685" s="13">
        <f>Y685*1.20636999678377</f>
        <v>13056733.081650235</v>
      </c>
      <c r="Y685" s="3">
        <v>10823158</v>
      </c>
      <c r="Z685" s="13">
        <f>AA685*1.20636999678377</f>
        <v>13087646.312817819</v>
      </c>
      <c r="AA685" s="3">
        <v>10848783</v>
      </c>
      <c r="AB685">
        <v>120</v>
      </c>
    </row>
    <row r="686" spans="1:28" hidden="1" x14ac:dyDescent="0.2">
      <c r="A686" t="s">
        <v>36789</v>
      </c>
      <c r="B686" t="s">
        <v>36790</v>
      </c>
      <c r="C686">
        <v>2015</v>
      </c>
      <c r="D686" t="s">
        <v>34452</v>
      </c>
      <c r="E686" t="s">
        <v>16512</v>
      </c>
      <c r="F686" t="s">
        <v>44032</v>
      </c>
      <c r="G686" t="s">
        <v>44049</v>
      </c>
      <c r="H686">
        <v>105</v>
      </c>
      <c r="I686" t="s">
        <v>36791</v>
      </c>
      <c r="J686" t="s">
        <v>209</v>
      </c>
      <c r="M686" t="s">
        <v>36792</v>
      </c>
      <c r="N686" t="s">
        <v>36793</v>
      </c>
      <c r="O686" t="s">
        <v>36794</v>
      </c>
      <c r="P686" t="s">
        <v>30913</v>
      </c>
      <c r="Q686" t="s">
        <v>36795</v>
      </c>
      <c r="R686" t="s">
        <v>36796</v>
      </c>
      <c r="S686" t="s">
        <v>36797</v>
      </c>
      <c r="T686">
        <v>6.3</v>
      </c>
      <c r="U686">
        <v>15320</v>
      </c>
      <c r="V686" s="12">
        <f>W686*1.09195121025074</f>
        <v>16379268.1537611</v>
      </c>
      <c r="W686" s="3">
        <v>15000000</v>
      </c>
      <c r="X686" s="13">
        <f>Y686*1.09195121025074</f>
        <v>690705.00243442366</v>
      </c>
      <c r="Y686" s="3">
        <v>632542</v>
      </c>
      <c r="Z686" s="13">
        <f>AA686*1.09195121025074</f>
        <v>13094317.477476282</v>
      </c>
      <c r="AA686" s="3">
        <v>11991669</v>
      </c>
      <c r="AB686">
        <v>129</v>
      </c>
    </row>
    <row r="687" spans="1:28" hidden="1" x14ac:dyDescent="0.2">
      <c r="A687" t="s">
        <v>14652</v>
      </c>
      <c r="B687" t="s">
        <v>14653</v>
      </c>
      <c r="C687">
        <v>2005</v>
      </c>
      <c r="D687" s="1">
        <v>38779</v>
      </c>
      <c r="E687" t="s">
        <v>44041</v>
      </c>
      <c r="F687" t="s">
        <v>44032</v>
      </c>
      <c r="H687">
        <v>94</v>
      </c>
      <c r="I687" t="s">
        <v>14654</v>
      </c>
      <c r="J687" t="s">
        <v>14655</v>
      </c>
      <c r="K687" t="s">
        <v>12978</v>
      </c>
      <c r="L687" t="s">
        <v>13503</v>
      </c>
      <c r="M687" t="s">
        <v>14141</v>
      </c>
      <c r="N687" t="s">
        <v>14656</v>
      </c>
      <c r="O687" t="s">
        <v>14657</v>
      </c>
      <c r="P687" t="s">
        <v>14658</v>
      </c>
      <c r="Q687" t="s">
        <v>14658</v>
      </c>
      <c r="R687" t="s">
        <v>14659</v>
      </c>
      <c r="S687" t="s">
        <v>14660</v>
      </c>
      <c r="T687">
        <v>7.2</v>
      </c>
      <c r="U687">
        <v>27485</v>
      </c>
      <c r="V687" s="12">
        <f>W687*1.32519713261649</f>
        <v>3975591.3978494699</v>
      </c>
      <c r="W687" s="3">
        <v>3000000</v>
      </c>
      <c r="X687" s="13">
        <f>Y687*1.32519713261649</f>
        <v>3859777.1196415843</v>
      </c>
      <c r="Y687" s="3">
        <v>2912606</v>
      </c>
      <c r="Z687" s="13">
        <f>AA687*1.32519713261649</f>
        <v>13107926.373440886</v>
      </c>
      <c r="AA687" s="3">
        <v>9891303</v>
      </c>
      <c r="AB687">
        <v>186</v>
      </c>
    </row>
    <row r="688" spans="1:28" x14ac:dyDescent="0.2">
      <c r="A688" t="s">
        <v>31807</v>
      </c>
      <c r="B688" t="s">
        <v>31808</v>
      </c>
      <c r="C688">
        <v>2013</v>
      </c>
      <c r="D688" t="s">
        <v>31321</v>
      </c>
      <c r="E688" t="s">
        <v>16512</v>
      </c>
      <c r="F688" t="s">
        <v>44044</v>
      </c>
      <c r="G688" t="s">
        <v>44042</v>
      </c>
      <c r="H688">
        <v>90</v>
      </c>
      <c r="I688" t="s">
        <v>27967</v>
      </c>
      <c r="J688" t="s">
        <v>26</v>
      </c>
      <c r="M688" t="s">
        <v>1476</v>
      </c>
      <c r="N688" t="s">
        <v>31809</v>
      </c>
      <c r="O688" t="s">
        <v>31810</v>
      </c>
      <c r="P688" t="s">
        <v>4616</v>
      </c>
      <c r="Q688" t="s">
        <v>31811</v>
      </c>
      <c r="R688" t="s">
        <v>31812</v>
      </c>
      <c r="S688" t="s">
        <v>31813</v>
      </c>
      <c r="T688">
        <v>4.4000000000000004</v>
      </c>
      <c r="U688">
        <v>22991</v>
      </c>
      <c r="V688" s="12">
        <f>W688*1.11098185502045</f>
        <v>19997673.3903681</v>
      </c>
      <c r="W688" s="3">
        <v>18000000</v>
      </c>
      <c r="X688" s="13">
        <f>Y688*1.11098185502045</f>
        <v>11667462.560549755</v>
      </c>
      <c r="Y688" s="3">
        <v>10501938</v>
      </c>
      <c r="Z688" s="13">
        <f>AA688*1.11098185502045</f>
        <v>13116731.724532802</v>
      </c>
      <c r="AA688" s="3">
        <v>11806432</v>
      </c>
      <c r="AB688">
        <v>126</v>
      </c>
    </row>
    <row r="689" spans="1:28" x14ac:dyDescent="0.2">
      <c r="A689" t="s">
        <v>35305</v>
      </c>
      <c r="B689" t="s">
        <v>35306</v>
      </c>
      <c r="C689">
        <v>2014</v>
      </c>
      <c r="D689" s="1">
        <v>42462</v>
      </c>
      <c r="E689" t="s">
        <v>16512</v>
      </c>
      <c r="F689" t="s">
        <v>44044</v>
      </c>
      <c r="G689" t="s">
        <v>44032</v>
      </c>
      <c r="H689">
        <v>125</v>
      </c>
      <c r="I689" t="s">
        <v>4309</v>
      </c>
      <c r="J689" t="s">
        <v>26</v>
      </c>
      <c r="K689" t="s">
        <v>308</v>
      </c>
      <c r="M689" t="s">
        <v>25725</v>
      </c>
      <c r="N689" t="s">
        <v>25725</v>
      </c>
      <c r="O689" t="s">
        <v>35307</v>
      </c>
      <c r="P689" t="s">
        <v>27205</v>
      </c>
      <c r="Q689" t="s">
        <v>35308</v>
      </c>
      <c r="R689" t="s">
        <v>35309</v>
      </c>
      <c r="S689" t="s">
        <v>35310</v>
      </c>
      <c r="T689">
        <v>7</v>
      </c>
      <c r="U689">
        <v>65243</v>
      </c>
      <c r="V689" s="12">
        <f>W689*1.09324733035956</f>
        <v>21864946.607191201</v>
      </c>
      <c r="W689" s="3">
        <v>20000000</v>
      </c>
      <c r="X689" s="13">
        <f>Y689*1.09324733035956</f>
        <v>6285225.3973793788</v>
      </c>
      <c r="Y689" s="3">
        <v>5749134</v>
      </c>
      <c r="Z689" s="13">
        <f>AA689*1.09324733035956</f>
        <v>13126697.222940363</v>
      </c>
      <c r="AA689" s="3">
        <v>12007070</v>
      </c>
      <c r="AB689">
        <v>220</v>
      </c>
    </row>
    <row r="690" spans="1:28" hidden="1" x14ac:dyDescent="0.2">
      <c r="A690" t="s">
        <v>8992</v>
      </c>
      <c r="B690" t="s">
        <v>8993</v>
      </c>
      <c r="C690">
        <v>2005</v>
      </c>
      <c r="D690" s="1">
        <v>38842</v>
      </c>
      <c r="E690" t="s">
        <v>1045</v>
      </c>
      <c r="F690" t="s">
        <v>44053</v>
      </c>
      <c r="G690" t="s">
        <v>44036</v>
      </c>
      <c r="H690">
        <v>105</v>
      </c>
      <c r="I690" t="s">
        <v>25</v>
      </c>
      <c r="J690" t="s">
        <v>26</v>
      </c>
      <c r="M690" t="s">
        <v>8994</v>
      </c>
      <c r="N690" t="s">
        <v>8994</v>
      </c>
      <c r="O690" t="s">
        <v>8995</v>
      </c>
      <c r="P690" t="s">
        <v>8996</v>
      </c>
      <c r="Q690" t="s">
        <v>8997</v>
      </c>
      <c r="R690" t="s">
        <v>8998</v>
      </c>
      <c r="S690" t="s">
        <v>8999</v>
      </c>
      <c r="T690">
        <v>6.3</v>
      </c>
      <c r="U690">
        <v>11341</v>
      </c>
      <c r="W690"/>
      <c r="X690"/>
      <c r="Y690">
        <v>557471</v>
      </c>
      <c r="Z690"/>
      <c r="AA690">
        <v>2935242</v>
      </c>
      <c r="AB690">
        <v>77</v>
      </c>
    </row>
    <row r="691" spans="1:28" x14ac:dyDescent="0.2">
      <c r="A691" t="s">
        <v>23677</v>
      </c>
      <c r="B691" t="s">
        <v>23678</v>
      </c>
      <c r="C691">
        <v>2012</v>
      </c>
      <c r="D691" t="s">
        <v>21326</v>
      </c>
      <c r="E691" t="s">
        <v>44043</v>
      </c>
      <c r="F691" t="s">
        <v>44038</v>
      </c>
      <c r="G691" t="s">
        <v>44032</v>
      </c>
      <c r="H691">
        <v>101</v>
      </c>
      <c r="I691" t="s">
        <v>25</v>
      </c>
      <c r="J691" t="s">
        <v>26</v>
      </c>
      <c r="M691" t="s">
        <v>23679</v>
      </c>
      <c r="N691" t="s">
        <v>23679</v>
      </c>
      <c r="O691" t="s">
        <v>23680</v>
      </c>
      <c r="P691" t="s">
        <v>11114</v>
      </c>
      <c r="Q691" t="s">
        <v>23681</v>
      </c>
      <c r="R691" t="s">
        <v>23682</v>
      </c>
      <c r="S691" t="s">
        <v>23683</v>
      </c>
      <c r="T691">
        <v>6.7</v>
      </c>
      <c r="U691">
        <v>106300</v>
      </c>
      <c r="V691" s="12">
        <f>W691*1.12725506764114</f>
        <v>11272550.6764114</v>
      </c>
      <c r="W691" s="3">
        <v>10000000</v>
      </c>
      <c r="X691" s="13">
        <f>Y691*1.12725506764114</f>
        <v>7979543.2830039077</v>
      </c>
      <c r="Y691" s="3">
        <v>7078738</v>
      </c>
      <c r="Z691" s="13">
        <f>AA691*1.12725506764114</f>
        <v>13168346.831323983</v>
      </c>
      <c r="AA691" s="3">
        <v>11681781</v>
      </c>
      <c r="AB691">
        <v>267</v>
      </c>
    </row>
    <row r="692" spans="1:28" hidden="1" x14ac:dyDescent="0.2">
      <c r="A692" t="s">
        <v>19886</v>
      </c>
      <c r="B692" t="s">
        <v>19887</v>
      </c>
      <c r="C692">
        <v>2010</v>
      </c>
      <c r="D692" s="1">
        <v>40221</v>
      </c>
      <c r="E692" t="s">
        <v>16512</v>
      </c>
      <c r="F692" t="s">
        <v>44034</v>
      </c>
      <c r="G692" t="s">
        <v>44039</v>
      </c>
      <c r="H692">
        <v>100</v>
      </c>
      <c r="I692" t="s">
        <v>16365</v>
      </c>
      <c r="J692" t="s">
        <v>26</v>
      </c>
      <c r="M692" t="s">
        <v>19888</v>
      </c>
      <c r="N692" t="s">
        <v>19888</v>
      </c>
      <c r="O692" t="s">
        <v>19889</v>
      </c>
      <c r="P692" t="s">
        <v>10197</v>
      </c>
      <c r="Q692" t="s">
        <v>19890</v>
      </c>
      <c r="R692" t="s">
        <v>19891</v>
      </c>
      <c r="S692" t="s">
        <v>19892</v>
      </c>
      <c r="T692">
        <v>6.3</v>
      </c>
      <c r="U692">
        <v>25083</v>
      </c>
      <c r="V692" s="12">
        <f>W692*1.18690152988223</f>
        <v>49849864.255053662</v>
      </c>
      <c r="W692" s="3">
        <v>42000000</v>
      </c>
      <c r="X692" s="13">
        <f>Y692*1.18690152988223</f>
        <v>6725387.6148328753</v>
      </c>
      <c r="Y692" s="3">
        <v>5666340</v>
      </c>
      <c r="Z692" s="13">
        <f>AA692*1.18690152988223</f>
        <v>13178682.801546369</v>
      </c>
      <c r="AA692" s="3">
        <v>11103434</v>
      </c>
      <c r="AB692">
        <v>111</v>
      </c>
    </row>
    <row r="693" spans="1:28" x14ac:dyDescent="0.2">
      <c r="A693" t="s">
        <v>22953</v>
      </c>
      <c r="B693" t="s">
        <v>22954</v>
      </c>
      <c r="C693">
        <v>2010</v>
      </c>
      <c r="D693" s="1">
        <v>40309</v>
      </c>
      <c r="E693" t="s">
        <v>44035</v>
      </c>
      <c r="F693" t="s">
        <v>44044</v>
      </c>
      <c r="G693" t="s">
        <v>44032</v>
      </c>
      <c r="H693">
        <v>107</v>
      </c>
      <c r="I693" t="s">
        <v>22955</v>
      </c>
      <c r="J693" t="s">
        <v>26</v>
      </c>
      <c r="M693" t="s">
        <v>3080</v>
      </c>
      <c r="N693" t="s">
        <v>22956</v>
      </c>
      <c r="O693" t="s">
        <v>22957</v>
      </c>
      <c r="P693" t="s">
        <v>12652</v>
      </c>
      <c r="Q693" t="s">
        <v>22958</v>
      </c>
      <c r="R693" t="s">
        <v>22959</v>
      </c>
      <c r="S693" t="s">
        <v>22960</v>
      </c>
      <c r="T693">
        <v>7.2</v>
      </c>
      <c r="U693">
        <v>41641</v>
      </c>
      <c r="V693" s="12">
        <f>W693*1.18690152988223</f>
        <v>14836269.123527875</v>
      </c>
      <c r="W693" s="3">
        <v>12500000</v>
      </c>
      <c r="X693" s="13">
        <f>Y693*1.18690152988223</f>
        <v>8050906.1874885214</v>
      </c>
      <c r="Y693" s="3">
        <v>6783129</v>
      </c>
      <c r="Z693" s="13">
        <f>AA693*1.18690152988223</f>
        <v>13180013.318161367</v>
      </c>
      <c r="AA693" s="3">
        <v>11104555</v>
      </c>
      <c r="AB693">
        <v>111</v>
      </c>
    </row>
    <row r="694" spans="1:28" hidden="1" x14ac:dyDescent="0.2">
      <c r="A694" t="s">
        <v>9019</v>
      </c>
      <c r="B694" t="s">
        <v>9020</v>
      </c>
      <c r="C694">
        <v>2003</v>
      </c>
      <c r="D694" s="1">
        <v>37904</v>
      </c>
      <c r="E694" t="s">
        <v>44037</v>
      </c>
      <c r="F694" t="s">
        <v>44047</v>
      </c>
      <c r="G694" t="s">
        <v>44031</v>
      </c>
      <c r="H694">
        <v>68</v>
      </c>
      <c r="I694" t="s">
        <v>9021</v>
      </c>
      <c r="J694" t="s">
        <v>26</v>
      </c>
      <c r="M694" t="s">
        <v>9022</v>
      </c>
      <c r="N694" t="s">
        <v>9023</v>
      </c>
      <c r="O694" t="s">
        <v>9024</v>
      </c>
      <c r="P694" t="s">
        <v>9025</v>
      </c>
      <c r="Q694" t="e">
        <v>#VALUE!</v>
      </c>
      <c r="R694" t="s">
        <v>9026</v>
      </c>
      <c r="S694" t="s">
        <v>9027</v>
      </c>
      <c r="T694">
        <v>7.8</v>
      </c>
      <c r="U694">
        <v>13339</v>
      </c>
      <c r="W694"/>
      <c r="X694"/>
      <c r="Y694"/>
      <c r="Z694"/>
      <c r="AA694">
        <v>46408</v>
      </c>
      <c r="AB694">
        <v>49</v>
      </c>
    </row>
    <row r="695" spans="1:28" x14ac:dyDescent="0.2">
      <c r="A695" t="s">
        <v>16944</v>
      </c>
      <c r="B695" t="s">
        <v>16945</v>
      </c>
      <c r="C695">
        <v>2006</v>
      </c>
      <c r="D695" t="s">
        <v>10290</v>
      </c>
      <c r="E695" t="s">
        <v>176</v>
      </c>
      <c r="F695" t="s">
        <v>44034</v>
      </c>
      <c r="G695" t="s">
        <v>44050</v>
      </c>
      <c r="H695">
        <v>111</v>
      </c>
      <c r="I695" t="s">
        <v>25</v>
      </c>
      <c r="J695" t="s">
        <v>26</v>
      </c>
      <c r="M695" t="s">
        <v>16946</v>
      </c>
      <c r="N695" t="s">
        <v>16947</v>
      </c>
      <c r="O695" t="s">
        <v>16948</v>
      </c>
      <c r="P695" t="s">
        <v>16949</v>
      </c>
      <c r="Q695" t="s">
        <v>16950</v>
      </c>
      <c r="R695" t="s">
        <v>16951</v>
      </c>
      <c r="S695" t="s">
        <v>16952</v>
      </c>
      <c r="T695">
        <v>6.6</v>
      </c>
      <c r="U695">
        <v>15643</v>
      </c>
      <c r="V695" s="12">
        <f>W695*1.28378472222222</f>
        <v>128378.472222222</v>
      </c>
      <c r="W695" s="3">
        <v>100000</v>
      </c>
      <c r="X695" s="13">
        <f>Y695*1.28378472222222</f>
        <v>13066785.835520811</v>
      </c>
      <c r="Y695" s="3">
        <v>10178331</v>
      </c>
      <c r="Z695" s="13">
        <f>AA695*1.28378472222222</f>
        <v>13233236.227465255</v>
      </c>
      <c r="AA695" s="3">
        <v>10307987</v>
      </c>
      <c r="AB695">
        <v>413</v>
      </c>
    </row>
    <row r="696" spans="1:28" x14ac:dyDescent="0.2">
      <c r="A696" t="s">
        <v>6320</v>
      </c>
      <c r="B696" t="s">
        <v>6321</v>
      </c>
      <c r="C696">
        <v>2003</v>
      </c>
      <c r="D696" s="1">
        <v>37904</v>
      </c>
      <c r="E696" t="s">
        <v>44035</v>
      </c>
      <c r="F696" t="s">
        <v>44044</v>
      </c>
      <c r="G696" t="s">
        <v>44032</v>
      </c>
      <c r="H696">
        <v>98</v>
      </c>
      <c r="I696" t="s">
        <v>5770</v>
      </c>
      <c r="J696" t="s">
        <v>26</v>
      </c>
      <c r="M696" t="s">
        <v>965</v>
      </c>
      <c r="N696" t="s">
        <v>6322</v>
      </c>
      <c r="O696" t="s">
        <v>6323</v>
      </c>
      <c r="P696" t="s">
        <v>2304</v>
      </c>
      <c r="Q696" t="s">
        <v>6324</v>
      </c>
      <c r="R696" t="s">
        <v>6325</v>
      </c>
      <c r="S696" t="s">
        <v>6326</v>
      </c>
      <c r="T696">
        <v>6.9</v>
      </c>
      <c r="U696">
        <v>18928</v>
      </c>
      <c r="V696" s="12">
        <f>W696*1.40658152173913</f>
        <v>23911885.869565211</v>
      </c>
      <c r="W696" s="3">
        <v>17000000</v>
      </c>
      <c r="X696" s="13">
        <f>Y696*1.40658152173913</f>
        <v>2210448.4877391299</v>
      </c>
      <c r="Y696" s="3">
        <v>1571504</v>
      </c>
      <c r="Z696" s="13">
        <f>AA696*1.40658152173913</f>
        <v>13277651.327499995</v>
      </c>
      <c r="AA696" s="3">
        <v>9439660</v>
      </c>
      <c r="AB696">
        <v>117</v>
      </c>
    </row>
    <row r="697" spans="1:28" x14ac:dyDescent="0.2">
      <c r="A697" t="s">
        <v>16553</v>
      </c>
      <c r="B697" t="s">
        <v>16554</v>
      </c>
      <c r="C697">
        <v>2015</v>
      </c>
      <c r="D697" s="1">
        <v>42619</v>
      </c>
      <c r="E697" t="s">
        <v>44035</v>
      </c>
      <c r="F697" t="s">
        <v>44032</v>
      </c>
      <c r="H697">
        <v>108</v>
      </c>
      <c r="I697" t="s">
        <v>16555</v>
      </c>
      <c r="J697" t="s">
        <v>26</v>
      </c>
      <c r="K697" t="s">
        <v>2402</v>
      </c>
      <c r="L697" t="s">
        <v>2800</v>
      </c>
      <c r="M697" t="s">
        <v>16556</v>
      </c>
      <c r="N697" t="s">
        <v>16557</v>
      </c>
      <c r="O697" t="s">
        <v>16558</v>
      </c>
      <c r="P697" t="s">
        <v>1479</v>
      </c>
      <c r="Q697" t="s">
        <v>16559</v>
      </c>
      <c r="R697" t="s">
        <v>16560</v>
      </c>
      <c r="S697" t="s">
        <v>16561</v>
      </c>
      <c r="T697">
        <v>7.2</v>
      </c>
      <c r="U697">
        <v>49520</v>
      </c>
      <c r="V697" s="12">
        <f>W697*1.09195121025074</f>
        <v>10919512.102507401</v>
      </c>
      <c r="W697" s="3">
        <v>10000000</v>
      </c>
      <c r="X697" s="13">
        <f>Y697*1.09195121025074</f>
        <v>4222350.3880903004</v>
      </c>
      <c r="Y697" s="3">
        <v>3866794</v>
      </c>
      <c r="Z697" s="13">
        <f>AA697*1.09195121025074</f>
        <v>13379333.122619879</v>
      </c>
      <c r="AA697" s="3">
        <v>12252684</v>
      </c>
      <c r="AB697">
        <v>146</v>
      </c>
    </row>
    <row r="698" spans="1:28" hidden="1" x14ac:dyDescent="0.2">
      <c r="A698" t="s">
        <v>9050</v>
      </c>
      <c r="B698" t="s">
        <v>9051</v>
      </c>
      <c r="C698">
        <v>2003</v>
      </c>
      <c r="D698" s="1">
        <v>38146</v>
      </c>
      <c r="E698" t="s">
        <v>16512</v>
      </c>
      <c r="F698" t="s">
        <v>44044</v>
      </c>
      <c r="G698" t="s">
        <v>44042</v>
      </c>
      <c r="H698">
        <v>108</v>
      </c>
      <c r="I698" t="s">
        <v>9052</v>
      </c>
      <c r="J698" t="s">
        <v>2073</v>
      </c>
      <c r="K698" t="s">
        <v>26</v>
      </c>
      <c r="M698" t="s">
        <v>9053</v>
      </c>
      <c r="N698" t="s">
        <v>9054</v>
      </c>
      <c r="O698" t="s">
        <v>9055</v>
      </c>
      <c r="P698" t="s">
        <v>9056</v>
      </c>
      <c r="Q698" t="s">
        <v>9057</v>
      </c>
      <c r="R698" t="s">
        <v>9058</v>
      </c>
      <c r="S698" t="s">
        <v>9059</v>
      </c>
      <c r="T698">
        <v>7.2</v>
      </c>
      <c r="U698">
        <v>70231</v>
      </c>
      <c r="W698"/>
      <c r="X698"/>
      <c r="Y698">
        <v>4563167</v>
      </c>
      <c r="Z698"/>
      <c r="AA698">
        <v>20235426</v>
      </c>
      <c r="AB698">
        <v>379</v>
      </c>
    </row>
    <row r="699" spans="1:28" x14ac:dyDescent="0.2">
      <c r="A699" t="s">
        <v>4556</v>
      </c>
      <c r="B699" t="s">
        <v>4557</v>
      </c>
      <c r="C699">
        <v>2002</v>
      </c>
      <c r="D699" s="1">
        <v>37715</v>
      </c>
      <c r="E699" t="s">
        <v>1045</v>
      </c>
      <c r="F699" t="s">
        <v>44032</v>
      </c>
      <c r="G699" t="s">
        <v>44036</v>
      </c>
      <c r="H699">
        <v>107</v>
      </c>
      <c r="I699" t="s">
        <v>25</v>
      </c>
      <c r="J699" t="s">
        <v>26</v>
      </c>
      <c r="M699" t="s">
        <v>4558</v>
      </c>
      <c r="N699" t="s">
        <v>4559</v>
      </c>
      <c r="O699" t="s">
        <v>4560</v>
      </c>
      <c r="P699" t="s">
        <v>376</v>
      </c>
      <c r="Q699" t="s">
        <v>4561</v>
      </c>
      <c r="R699" t="s">
        <v>4562</v>
      </c>
      <c r="S699" t="s">
        <v>4563</v>
      </c>
      <c r="T699">
        <v>7</v>
      </c>
      <c r="U699">
        <v>81824</v>
      </c>
      <c r="V699" s="12">
        <f>W699*1.43863813229572</f>
        <v>5754552.5291828802</v>
      </c>
      <c r="W699" s="3">
        <v>4000000</v>
      </c>
      <c r="X699" s="13">
        <f>Y699*1.43863813229572</f>
        <v>5840410.4529182883</v>
      </c>
      <c r="Y699" s="3">
        <v>4059680</v>
      </c>
      <c r="Z699" s="13">
        <f>AA699*1.43863813229572</f>
        <v>13385965.313501947</v>
      </c>
      <c r="AA699" s="3">
        <v>9304609</v>
      </c>
      <c r="AB699">
        <v>421</v>
      </c>
    </row>
    <row r="700" spans="1:28" x14ac:dyDescent="0.2">
      <c r="A700" t="s">
        <v>28023</v>
      </c>
      <c r="B700" t="s">
        <v>28024</v>
      </c>
      <c r="C700">
        <v>2013</v>
      </c>
      <c r="D700" t="s">
        <v>16309</v>
      </c>
      <c r="E700" t="s">
        <v>176</v>
      </c>
      <c r="F700" t="s">
        <v>44045</v>
      </c>
      <c r="G700" t="s">
        <v>44042</v>
      </c>
      <c r="H700">
        <v>99</v>
      </c>
      <c r="I700" t="s">
        <v>495</v>
      </c>
      <c r="J700" t="s">
        <v>26</v>
      </c>
      <c r="K700" t="s">
        <v>27</v>
      </c>
      <c r="L700" t="s">
        <v>64</v>
      </c>
      <c r="M700" t="s">
        <v>3920</v>
      </c>
      <c r="N700" t="s">
        <v>28025</v>
      </c>
      <c r="O700" t="s">
        <v>28026</v>
      </c>
      <c r="P700" t="s">
        <v>22617</v>
      </c>
      <c r="Q700" t="s">
        <v>28027</v>
      </c>
      <c r="R700" t="s">
        <v>28028</v>
      </c>
      <c r="S700" t="s">
        <v>28029</v>
      </c>
      <c r="T700">
        <v>6.8</v>
      </c>
      <c r="U700">
        <v>101591</v>
      </c>
      <c r="V700" s="12">
        <f>W700*1.11098185502045</f>
        <v>13331782.2602454</v>
      </c>
      <c r="W700" s="3">
        <v>12000000</v>
      </c>
      <c r="X700" s="13">
        <f>Y700*1.11098185502045</f>
        <v>1904468.4264950107</v>
      </c>
      <c r="Y700" s="3">
        <v>1714221</v>
      </c>
      <c r="Z700" s="13">
        <f>AA700*1.11098185502045</f>
        <v>13417817.806080038</v>
      </c>
      <c r="AA700" s="3">
        <v>12077441</v>
      </c>
      <c r="AB700">
        <v>279</v>
      </c>
    </row>
    <row r="701" spans="1:28" hidden="1" x14ac:dyDescent="0.2">
      <c r="A701" t="s">
        <v>9075</v>
      </c>
      <c r="B701" t="s">
        <v>9076</v>
      </c>
      <c r="C701">
        <v>2003</v>
      </c>
      <c r="D701" s="1">
        <v>37631</v>
      </c>
      <c r="E701" t="s">
        <v>16512</v>
      </c>
      <c r="F701" t="s">
        <v>44044</v>
      </c>
      <c r="G701" t="s">
        <v>44032</v>
      </c>
      <c r="H701">
        <v>119</v>
      </c>
      <c r="I701" t="s">
        <v>9077</v>
      </c>
      <c r="J701" t="s">
        <v>51</v>
      </c>
      <c r="K701" t="s">
        <v>26</v>
      </c>
      <c r="L701" t="s">
        <v>209</v>
      </c>
      <c r="M701" t="s">
        <v>7654</v>
      </c>
      <c r="N701" t="s">
        <v>7655</v>
      </c>
      <c r="O701" t="s">
        <v>9078</v>
      </c>
      <c r="P701" t="s">
        <v>9079</v>
      </c>
      <c r="Q701" t="s">
        <v>9079</v>
      </c>
      <c r="R701" t="s">
        <v>9080</v>
      </c>
      <c r="S701" t="s">
        <v>9081</v>
      </c>
      <c r="T701">
        <v>7.3</v>
      </c>
      <c r="U701">
        <v>16524</v>
      </c>
      <c r="W701"/>
      <c r="X701"/>
      <c r="Y701"/>
      <c r="Z701"/>
      <c r="AA701">
        <v>3244410</v>
      </c>
      <c r="AB701">
        <v>47</v>
      </c>
    </row>
    <row r="702" spans="1:28" x14ac:dyDescent="0.2">
      <c r="A702" t="s">
        <v>39401</v>
      </c>
      <c r="B702" t="s">
        <v>39402</v>
      </c>
      <c r="C702">
        <v>2016</v>
      </c>
      <c r="D702" t="s">
        <v>34308</v>
      </c>
      <c r="E702" t="s">
        <v>16512</v>
      </c>
      <c r="F702" t="s">
        <v>44031</v>
      </c>
      <c r="G702" t="s">
        <v>44032</v>
      </c>
      <c r="H702">
        <v>133</v>
      </c>
      <c r="I702" t="s">
        <v>2413</v>
      </c>
      <c r="J702" t="s">
        <v>26</v>
      </c>
      <c r="K702" t="s">
        <v>4487</v>
      </c>
      <c r="L702" t="s">
        <v>307</v>
      </c>
      <c r="M702" t="s">
        <v>10517</v>
      </c>
      <c r="N702" t="s">
        <v>39403</v>
      </c>
      <c r="O702" t="s">
        <v>39404</v>
      </c>
      <c r="P702" t="s">
        <v>27205</v>
      </c>
      <c r="Q702" t="s">
        <v>39405</v>
      </c>
      <c r="R702" t="s">
        <v>39406</v>
      </c>
      <c r="S702" t="s">
        <v>39407</v>
      </c>
      <c r="T702">
        <v>6</v>
      </c>
      <c r="U702">
        <v>167369</v>
      </c>
      <c r="V702" s="12">
        <f>W702*1.07834771485832</f>
        <v>97051294.337248802</v>
      </c>
      <c r="W702" s="3">
        <v>90000000</v>
      </c>
      <c r="X702" s="13">
        <f>Y702*1.07834771485832</f>
        <v>8868642.1711367033</v>
      </c>
      <c r="Y702" s="3">
        <v>8224288</v>
      </c>
      <c r="Z702" s="13">
        <f>AA702*1.07834771485832</f>
        <v>13424001.317611612</v>
      </c>
      <c r="AA702" s="3">
        <v>12448676</v>
      </c>
      <c r="AB702">
        <v>765</v>
      </c>
    </row>
    <row r="703" spans="1:28" x14ac:dyDescent="0.2">
      <c r="A703" t="s">
        <v>10829</v>
      </c>
      <c r="B703" t="s">
        <v>10830</v>
      </c>
      <c r="C703">
        <v>2005</v>
      </c>
      <c r="D703" t="s">
        <v>3867</v>
      </c>
      <c r="E703" t="s">
        <v>1045</v>
      </c>
      <c r="F703" t="s">
        <v>44044</v>
      </c>
      <c r="G703" t="s">
        <v>44032</v>
      </c>
      <c r="H703">
        <v>92</v>
      </c>
      <c r="I703" t="s">
        <v>25</v>
      </c>
      <c r="J703" t="s">
        <v>26</v>
      </c>
      <c r="M703" t="s">
        <v>2523</v>
      </c>
      <c r="N703" t="s">
        <v>10831</v>
      </c>
      <c r="O703" t="s">
        <v>10832</v>
      </c>
      <c r="P703" t="s">
        <v>500</v>
      </c>
      <c r="Q703" t="s">
        <v>10833</v>
      </c>
      <c r="R703" t="s">
        <v>10834</v>
      </c>
      <c r="S703" t="s">
        <v>10835</v>
      </c>
      <c r="T703">
        <v>6.3</v>
      </c>
      <c r="U703">
        <v>22962</v>
      </c>
      <c r="V703" s="12">
        <f>W703*1.32519713261649</f>
        <v>21203154.121863838</v>
      </c>
      <c r="W703" s="3">
        <v>16000000</v>
      </c>
      <c r="X703" s="13">
        <f>Y703*1.32519713261649</f>
        <v>11949013.65182798</v>
      </c>
      <c r="Y703" s="3">
        <v>9016782</v>
      </c>
      <c r="Z703" s="13">
        <f>AA703*1.32519713261649</f>
        <v>13459984.869677445</v>
      </c>
      <c r="AA703" s="3">
        <v>10156968</v>
      </c>
      <c r="AB703">
        <v>165</v>
      </c>
    </row>
    <row r="704" spans="1:28" x14ac:dyDescent="0.2">
      <c r="A704" t="s">
        <v>36158</v>
      </c>
      <c r="B704" t="s">
        <v>36159</v>
      </c>
      <c r="C704">
        <v>2018</v>
      </c>
      <c r="D704" s="1">
        <v>43739</v>
      </c>
      <c r="E704" t="s">
        <v>44035</v>
      </c>
      <c r="F704" t="s">
        <v>44038</v>
      </c>
      <c r="G704" t="s">
        <v>44032</v>
      </c>
      <c r="H704">
        <v>116</v>
      </c>
      <c r="I704" t="s">
        <v>4587</v>
      </c>
      <c r="J704" t="s">
        <v>26</v>
      </c>
      <c r="K704" t="s">
        <v>307</v>
      </c>
      <c r="L704" t="s">
        <v>27</v>
      </c>
      <c r="M704" t="s">
        <v>677</v>
      </c>
      <c r="N704" t="s">
        <v>36160</v>
      </c>
      <c r="O704" t="s">
        <v>36161</v>
      </c>
      <c r="P704" t="s">
        <v>11114</v>
      </c>
      <c r="Q704" t="s">
        <v>36162</v>
      </c>
      <c r="R704" t="s">
        <v>36163</v>
      </c>
      <c r="S704" t="s">
        <v>36164</v>
      </c>
      <c r="T704">
        <v>6.2</v>
      </c>
      <c r="U704">
        <v>17916</v>
      </c>
      <c r="V704" s="12">
        <f>W704*1.03068014830331</f>
        <v>40196525.783829086</v>
      </c>
      <c r="W704" s="3">
        <v>39000000</v>
      </c>
      <c r="X704" s="13">
        <f>Y704*1.03068014830331</f>
        <v>11093746.389865642</v>
      </c>
      <c r="Y704" s="3">
        <v>10763520</v>
      </c>
      <c r="Z704" s="13">
        <f>AA704*1.03068014830331</f>
        <v>13462219.480942348</v>
      </c>
      <c r="AA704" s="3">
        <v>13061491</v>
      </c>
      <c r="AB704">
        <v>241</v>
      </c>
    </row>
    <row r="705" spans="1:28" x14ac:dyDescent="0.2">
      <c r="A705" t="s">
        <v>15754</v>
      </c>
      <c r="B705" t="s">
        <v>15755</v>
      </c>
      <c r="C705">
        <v>2017</v>
      </c>
      <c r="D705" s="1">
        <v>42898</v>
      </c>
      <c r="E705" t="s">
        <v>1045</v>
      </c>
      <c r="F705" t="s">
        <v>44044</v>
      </c>
      <c r="G705" t="s">
        <v>44032</v>
      </c>
      <c r="H705">
        <v>105</v>
      </c>
      <c r="I705" t="s">
        <v>15756</v>
      </c>
      <c r="J705" t="s">
        <v>26</v>
      </c>
      <c r="M705" t="s">
        <v>386</v>
      </c>
      <c r="N705" t="s">
        <v>383</v>
      </c>
      <c r="O705" t="s">
        <v>15757</v>
      </c>
      <c r="P705" t="s">
        <v>15758</v>
      </c>
      <c r="Q705" t="s">
        <v>15759</v>
      </c>
      <c r="R705" t="s">
        <v>15760</v>
      </c>
      <c r="S705" t="s">
        <v>15761</v>
      </c>
      <c r="T705">
        <v>5.7</v>
      </c>
      <c r="U705">
        <v>39058</v>
      </c>
      <c r="V705" s="12">
        <f>W705*1.05585427545692</f>
        <v>26396356.886422999</v>
      </c>
      <c r="W705" s="3">
        <v>25000000</v>
      </c>
      <c r="X705" s="13">
        <f>Y705*1.05585427545692</f>
        <v>6097746.3828247441</v>
      </c>
      <c r="Y705" s="3">
        <v>5775178</v>
      </c>
      <c r="Z705" s="13">
        <f>AA705*1.05585427545692</f>
        <v>13463902.121152917</v>
      </c>
      <c r="AA705" s="3">
        <v>12751667</v>
      </c>
      <c r="AB705">
        <v>348</v>
      </c>
    </row>
    <row r="706" spans="1:28" x14ac:dyDescent="0.2">
      <c r="A706" t="s">
        <v>15667</v>
      </c>
      <c r="B706" t="s">
        <v>15668</v>
      </c>
      <c r="C706">
        <v>2008</v>
      </c>
      <c r="D706" t="s">
        <v>11915</v>
      </c>
      <c r="E706" t="s">
        <v>176</v>
      </c>
      <c r="F706" t="s">
        <v>44055</v>
      </c>
      <c r="H706">
        <v>112</v>
      </c>
      <c r="I706" t="s">
        <v>25</v>
      </c>
      <c r="J706" t="s">
        <v>26</v>
      </c>
      <c r="M706" t="s">
        <v>15669</v>
      </c>
      <c r="N706" t="s">
        <v>15670</v>
      </c>
      <c r="O706" t="s">
        <v>15671</v>
      </c>
      <c r="P706" t="s">
        <v>1697</v>
      </c>
      <c r="Q706" t="s">
        <v>15672</v>
      </c>
      <c r="R706" t="s">
        <v>15673</v>
      </c>
      <c r="S706" t="s">
        <v>15674</v>
      </c>
      <c r="T706">
        <v>6.4</v>
      </c>
      <c r="U706">
        <v>19506</v>
      </c>
      <c r="V706" s="12">
        <f>W706*1.20207800169993</f>
        <v>30051950.04249825</v>
      </c>
      <c r="W706" s="3">
        <v>25000000</v>
      </c>
      <c r="X706" s="13">
        <f>Y706*1.20207800169993</f>
        <v>13121575.734588001</v>
      </c>
      <c r="Y706" s="3">
        <v>10915744</v>
      </c>
      <c r="Z706" s="13">
        <f>AA706*1.20207800169993</f>
        <v>13478844.135395234</v>
      </c>
      <c r="AA706" s="3">
        <v>11212953</v>
      </c>
      <c r="AB706">
        <v>104</v>
      </c>
    </row>
    <row r="707" spans="1:28" hidden="1" x14ac:dyDescent="0.2">
      <c r="A707" t="s">
        <v>9125</v>
      </c>
      <c r="B707" t="s">
        <v>9126</v>
      </c>
      <c r="C707">
        <v>2004</v>
      </c>
      <c r="D707" s="1">
        <v>38209</v>
      </c>
      <c r="E707" t="s">
        <v>176</v>
      </c>
      <c r="H707">
        <v>119</v>
      </c>
      <c r="I707" t="s">
        <v>25</v>
      </c>
      <c r="J707" t="s">
        <v>26</v>
      </c>
      <c r="M707" t="s">
        <v>9127</v>
      </c>
      <c r="N707" t="s">
        <v>9128</v>
      </c>
      <c r="O707" t="s">
        <v>9129</v>
      </c>
      <c r="P707" t="s">
        <v>1318</v>
      </c>
      <c r="Q707" t="s">
        <v>9130</v>
      </c>
      <c r="R707" t="s">
        <v>9131</v>
      </c>
      <c r="S707" t="s">
        <v>9132</v>
      </c>
      <c r="T707">
        <v>7.1</v>
      </c>
      <c r="U707">
        <v>24821</v>
      </c>
      <c r="W707"/>
      <c r="X707"/>
      <c r="Y707">
        <v>164308</v>
      </c>
      <c r="Z707"/>
      <c r="AA707">
        <v>2039526</v>
      </c>
      <c r="AB707">
        <v>129</v>
      </c>
    </row>
    <row r="708" spans="1:28" hidden="1" x14ac:dyDescent="0.2">
      <c r="A708" t="s">
        <v>21301</v>
      </c>
      <c r="B708" t="s">
        <v>21302</v>
      </c>
      <c r="C708">
        <v>2008</v>
      </c>
      <c r="D708" s="1">
        <v>40057</v>
      </c>
      <c r="E708" t="s">
        <v>44041</v>
      </c>
      <c r="F708" t="s">
        <v>44032</v>
      </c>
      <c r="G708" t="s">
        <v>44034</v>
      </c>
      <c r="H708">
        <v>114</v>
      </c>
      <c r="I708" t="s">
        <v>4349</v>
      </c>
      <c r="J708" t="s">
        <v>74</v>
      </c>
      <c r="K708" t="s">
        <v>308</v>
      </c>
      <c r="M708" t="s">
        <v>21303</v>
      </c>
      <c r="N708" t="s">
        <v>21304</v>
      </c>
      <c r="O708" t="s">
        <v>21305</v>
      </c>
      <c r="P708" t="s">
        <v>21306</v>
      </c>
      <c r="Q708" t="s">
        <v>21307</v>
      </c>
      <c r="R708" t="s">
        <v>21308</v>
      </c>
      <c r="S708" t="s">
        <v>21309</v>
      </c>
      <c r="T708">
        <v>7.9</v>
      </c>
      <c r="U708">
        <v>202678</v>
      </c>
      <c r="V708" s="12">
        <f>W708*1.20207800169993</f>
        <v>4808312.0067997202</v>
      </c>
      <c r="W708" s="3">
        <v>4000000</v>
      </c>
      <c r="X708" s="13">
        <f>Y708*1.20207800169993</f>
        <v>2550887.6546773617</v>
      </c>
      <c r="Y708" s="3">
        <v>2122065</v>
      </c>
      <c r="Z708" s="13">
        <f>AA708*1.20207800169993</f>
        <v>13496133.623293685</v>
      </c>
      <c r="AA708" s="3">
        <v>11227336</v>
      </c>
      <c r="AB708">
        <v>593</v>
      </c>
    </row>
    <row r="709" spans="1:28" x14ac:dyDescent="0.2">
      <c r="A709" t="s">
        <v>39720</v>
      </c>
      <c r="B709" t="s">
        <v>39721</v>
      </c>
      <c r="C709">
        <v>2018</v>
      </c>
      <c r="D709" s="1">
        <v>43501</v>
      </c>
      <c r="E709" t="s">
        <v>44041</v>
      </c>
      <c r="F709" t="s">
        <v>44032</v>
      </c>
      <c r="G709" t="s">
        <v>44039</v>
      </c>
      <c r="H709">
        <v>122</v>
      </c>
      <c r="I709" t="s">
        <v>39722</v>
      </c>
      <c r="J709" t="s">
        <v>26</v>
      </c>
      <c r="M709" t="s">
        <v>4514</v>
      </c>
      <c r="N709" t="s">
        <v>31092</v>
      </c>
      <c r="O709" t="s">
        <v>39723</v>
      </c>
      <c r="P709" t="s">
        <v>13558</v>
      </c>
      <c r="Q709" t="s">
        <v>39724</v>
      </c>
      <c r="R709" t="s">
        <v>39725</v>
      </c>
      <c r="S709" t="s">
        <v>39726</v>
      </c>
      <c r="T709">
        <v>7</v>
      </c>
      <c r="U709">
        <v>49883</v>
      </c>
      <c r="V709" s="12">
        <f>W709*1.03068014830331</f>
        <v>39165845.635525778</v>
      </c>
      <c r="W709" s="3">
        <v>38000000</v>
      </c>
      <c r="X709" s="13">
        <f>Y709*1.03068014830331</f>
        <v>3239485.4242056082</v>
      </c>
      <c r="Y709" s="3">
        <v>3143056</v>
      </c>
      <c r="Z709" s="13">
        <f>AA709*1.03068014830331</f>
        <v>13546286.907238707</v>
      </c>
      <c r="AA709" s="3">
        <v>13143056</v>
      </c>
      <c r="AB709">
        <v>298</v>
      </c>
    </row>
    <row r="710" spans="1:28" x14ac:dyDescent="0.2">
      <c r="A710" t="s">
        <v>13351</v>
      </c>
      <c r="B710" t="s">
        <v>13352</v>
      </c>
      <c r="C710">
        <v>2006</v>
      </c>
      <c r="D710" s="1">
        <v>39417</v>
      </c>
      <c r="E710" t="s">
        <v>44041</v>
      </c>
      <c r="F710" t="s">
        <v>44032</v>
      </c>
      <c r="G710" t="s">
        <v>44046</v>
      </c>
      <c r="H710">
        <v>91</v>
      </c>
      <c r="I710" t="s">
        <v>25</v>
      </c>
      <c r="J710" t="s">
        <v>26</v>
      </c>
      <c r="M710" t="s">
        <v>13353</v>
      </c>
      <c r="N710" t="s">
        <v>13354</v>
      </c>
      <c r="O710" t="s">
        <v>13355</v>
      </c>
      <c r="P710" t="s">
        <v>13356</v>
      </c>
      <c r="Q710" t="s">
        <v>13357</v>
      </c>
      <c r="R710" t="s">
        <v>13358</v>
      </c>
      <c r="S710" t="s">
        <v>13359</v>
      </c>
      <c r="T710">
        <v>5.9</v>
      </c>
      <c r="U710">
        <v>14539</v>
      </c>
      <c r="V710" s="12">
        <f>W710*1.28378472222222</f>
        <v>5135138.8888888806</v>
      </c>
      <c r="W710" s="3">
        <v>4000000</v>
      </c>
      <c r="X710" s="13">
        <f>Y710*1.28378472222222</f>
        <v>10060241.61072915</v>
      </c>
      <c r="Y710" s="3">
        <v>7836393</v>
      </c>
      <c r="Z710" s="13">
        <f>AA710*1.28378472222222</f>
        <v>13659066.336041644</v>
      </c>
      <c r="AA710" s="3">
        <v>10639686</v>
      </c>
      <c r="AB710">
        <v>166</v>
      </c>
    </row>
    <row r="711" spans="1:28" x14ac:dyDescent="0.2">
      <c r="A711" t="s">
        <v>30040</v>
      </c>
      <c r="B711" t="s">
        <v>30041</v>
      </c>
      <c r="C711">
        <v>2012</v>
      </c>
      <c r="D711" t="s">
        <v>24182</v>
      </c>
      <c r="E711" t="s">
        <v>1045</v>
      </c>
      <c r="F711" t="s">
        <v>44036</v>
      </c>
      <c r="H711">
        <v>87</v>
      </c>
      <c r="I711" t="s">
        <v>25</v>
      </c>
      <c r="J711" t="s">
        <v>26</v>
      </c>
      <c r="M711" t="s">
        <v>30042</v>
      </c>
      <c r="N711" t="s">
        <v>30043</v>
      </c>
      <c r="O711" t="s">
        <v>30044</v>
      </c>
      <c r="P711" t="s">
        <v>323</v>
      </c>
      <c r="Q711" t="s">
        <v>30045</v>
      </c>
      <c r="R711" t="s">
        <v>30046</v>
      </c>
      <c r="S711" t="s">
        <v>30047</v>
      </c>
      <c r="T711">
        <v>5.3</v>
      </c>
      <c r="U711">
        <v>44743</v>
      </c>
      <c r="V711" s="12">
        <f>W711*1.12725506764114</f>
        <v>3381765.2029234199</v>
      </c>
      <c r="W711" s="3">
        <v>3000000</v>
      </c>
      <c r="X711" s="13">
        <f>Y711*1.12725506764114</f>
        <v>504958.41657011921</v>
      </c>
      <c r="Y711" s="3">
        <v>447954</v>
      </c>
      <c r="Z711" s="13">
        <f>AA711*1.12725506764114</f>
        <v>13671997.632015638</v>
      </c>
      <c r="AA711" s="3">
        <v>12128575</v>
      </c>
      <c r="AB711">
        <v>171</v>
      </c>
    </row>
    <row r="712" spans="1:28" hidden="1" x14ac:dyDescent="0.2">
      <c r="A712" t="s">
        <v>9164</v>
      </c>
      <c r="B712" t="s">
        <v>9165</v>
      </c>
      <c r="C712">
        <v>2004</v>
      </c>
      <c r="D712" s="1">
        <v>38417</v>
      </c>
      <c r="E712" t="s">
        <v>176</v>
      </c>
      <c r="H712">
        <v>105</v>
      </c>
      <c r="I712" t="s">
        <v>6769</v>
      </c>
      <c r="J712" t="s">
        <v>26</v>
      </c>
      <c r="M712" t="s">
        <v>9166</v>
      </c>
      <c r="N712" t="s">
        <v>9167</v>
      </c>
      <c r="O712" t="s">
        <v>9168</v>
      </c>
      <c r="P712" t="s">
        <v>9169</v>
      </c>
      <c r="Q712" t="s">
        <v>9170</v>
      </c>
      <c r="R712" t="s">
        <v>9171</v>
      </c>
      <c r="S712" t="s">
        <v>9172</v>
      </c>
      <c r="T712">
        <v>7.6</v>
      </c>
      <c r="U712">
        <v>65010</v>
      </c>
      <c r="W712"/>
      <c r="X712"/>
      <c r="Y712">
        <v>713240</v>
      </c>
      <c r="Z712"/>
      <c r="AA712">
        <v>1532932</v>
      </c>
      <c r="AB712">
        <v>256</v>
      </c>
    </row>
    <row r="713" spans="1:28" x14ac:dyDescent="0.2">
      <c r="A713" t="s">
        <v>41086</v>
      </c>
      <c r="B713" t="s">
        <v>41087</v>
      </c>
      <c r="C713">
        <v>2018</v>
      </c>
      <c r="D713" s="1">
        <v>43473</v>
      </c>
      <c r="E713" t="s">
        <v>16512</v>
      </c>
      <c r="F713" t="s">
        <v>44044</v>
      </c>
      <c r="G713" t="s">
        <v>44032</v>
      </c>
      <c r="H713">
        <v>94</v>
      </c>
      <c r="I713" t="s">
        <v>495</v>
      </c>
      <c r="J713" t="s">
        <v>26</v>
      </c>
      <c r="K713" t="s">
        <v>27</v>
      </c>
      <c r="M713" t="s">
        <v>41088</v>
      </c>
      <c r="N713" t="s">
        <v>41088</v>
      </c>
      <c r="O713" t="s">
        <v>41089</v>
      </c>
      <c r="P713" t="s">
        <v>3800</v>
      </c>
      <c r="Q713" t="s">
        <v>41090</v>
      </c>
      <c r="R713" t="s">
        <v>41091</v>
      </c>
      <c r="S713" t="s">
        <v>41092</v>
      </c>
      <c r="T713">
        <v>6.1</v>
      </c>
      <c r="U713">
        <v>42145</v>
      </c>
      <c r="V713" s="12">
        <f>W713*1.03068014830331</f>
        <v>15460202.224549649</v>
      </c>
      <c r="W713" s="3">
        <v>15000000</v>
      </c>
      <c r="X713" s="13">
        <f>Y713*1.03068014830331</f>
        <v>6913953.944800403</v>
      </c>
      <c r="Y713" s="3">
        <v>6708147</v>
      </c>
      <c r="Z713" s="13">
        <f>AA713*1.03068014830331</f>
        <v>13722043.639528129</v>
      </c>
      <c r="AA713" s="3">
        <v>13313581</v>
      </c>
      <c r="AB713">
        <v>331</v>
      </c>
    </row>
    <row r="714" spans="1:28" x14ac:dyDescent="0.2">
      <c r="A714" t="s">
        <v>41338</v>
      </c>
      <c r="B714" t="s">
        <v>41339</v>
      </c>
      <c r="C714">
        <v>2017</v>
      </c>
      <c r="D714" t="s">
        <v>23366</v>
      </c>
      <c r="E714" t="s">
        <v>44041</v>
      </c>
      <c r="F714" t="s">
        <v>44032</v>
      </c>
      <c r="G714" t="s">
        <v>44042</v>
      </c>
      <c r="H714">
        <v>122</v>
      </c>
      <c r="I714" t="s">
        <v>41340</v>
      </c>
      <c r="J714" t="s">
        <v>26</v>
      </c>
      <c r="K714" t="s">
        <v>308</v>
      </c>
      <c r="L714" t="s">
        <v>4487</v>
      </c>
      <c r="M714" t="s">
        <v>11739</v>
      </c>
      <c r="N714" t="s">
        <v>11739</v>
      </c>
      <c r="O714" t="s">
        <v>41341</v>
      </c>
      <c r="P714" t="s">
        <v>416</v>
      </c>
      <c r="Q714" t="s">
        <v>41342</v>
      </c>
      <c r="R714" t="s">
        <v>41343</v>
      </c>
      <c r="S714" t="s">
        <v>41344</v>
      </c>
      <c r="T714">
        <v>6.5</v>
      </c>
      <c r="U714">
        <v>31024</v>
      </c>
      <c r="V714" s="12">
        <f>W714*1.05585427545692</f>
        <v>23228794.060052238</v>
      </c>
      <c r="W714" s="3">
        <v>22000000</v>
      </c>
      <c r="X714" s="13">
        <f>Y714*1.05585427545692</f>
        <v>12630950.297641983</v>
      </c>
      <c r="Y714" s="3">
        <v>11962778</v>
      </c>
      <c r="Z714" s="13">
        <f>AA714*1.05585427545692</f>
        <v>13753409.972503277</v>
      </c>
      <c r="AA714" s="3">
        <v>13025860</v>
      </c>
      <c r="AB714">
        <v>227</v>
      </c>
    </row>
    <row r="715" spans="1:28" hidden="1" x14ac:dyDescent="0.2">
      <c r="A715" t="s">
        <v>9187</v>
      </c>
      <c r="B715" t="s">
        <v>9188</v>
      </c>
      <c r="C715">
        <v>2006</v>
      </c>
      <c r="D715" t="s">
        <v>3867</v>
      </c>
      <c r="E715" t="s">
        <v>44037</v>
      </c>
      <c r="F715" t="s">
        <v>44031</v>
      </c>
      <c r="G715" t="s">
        <v>44038</v>
      </c>
      <c r="H715">
        <v>78</v>
      </c>
      <c r="I715" t="s">
        <v>9189</v>
      </c>
      <c r="J715" t="s">
        <v>27</v>
      </c>
      <c r="K715" t="s">
        <v>26</v>
      </c>
      <c r="M715" t="s">
        <v>9190</v>
      </c>
      <c r="N715" t="s">
        <v>3386</v>
      </c>
      <c r="O715" t="s">
        <v>9191</v>
      </c>
      <c r="P715" t="s">
        <v>9192</v>
      </c>
      <c r="Q715" t="s">
        <v>9193</v>
      </c>
      <c r="R715" t="s">
        <v>9194</v>
      </c>
      <c r="S715" t="s">
        <v>9195</v>
      </c>
      <c r="T715">
        <v>6.1</v>
      </c>
      <c r="U715">
        <v>10752</v>
      </c>
      <c r="W715"/>
      <c r="X715"/>
      <c r="Y715"/>
      <c r="Z715"/>
      <c r="AA715">
        <v>22501596</v>
      </c>
      <c r="AB715">
        <v>30</v>
      </c>
    </row>
    <row r="716" spans="1:28" x14ac:dyDescent="0.2">
      <c r="A716" t="s">
        <v>9066</v>
      </c>
      <c r="B716" t="s">
        <v>9067</v>
      </c>
      <c r="C716">
        <v>2004</v>
      </c>
      <c r="D716" s="1">
        <v>38237</v>
      </c>
      <c r="E716" t="s">
        <v>1045</v>
      </c>
      <c r="F716" t="s">
        <v>44040</v>
      </c>
      <c r="G716" t="s">
        <v>44036</v>
      </c>
      <c r="H716">
        <v>89</v>
      </c>
      <c r="I716" t="s">
        <v>25</v>
      </c>
      <c r="J716" t="s">
        <v>26</v>
      </c>
      <c r="M716" t="s">
        <v>9068</v>
      </c>
      <c r="N716" t="s">
        <v>9069</v>
      </c>
      <c r="O716" t="s">
        <v>9070</v>
      </c>
      <c r="P716" t="s">
        <v>9071</v>
      </c>
      <c r="Q716" t="s">
        <v>9072</v>
      </c>
      <c r="R716" t="s">
        <v>9073</v>
      </c>
      <c r="S716" t="s">
        <v>9074</v>
      </c>
      <c r="T716">
        <v>5.4</v>
      </c>
      <c r="U716">
        <v>15180</v>
      </c>
      <c r="V716" s="12">
        <f>W716*1.37009528851244</f>
        <v>13700952.8851244</v>
      </c>
      <c r="W716" s="3">
        <v>10000000</v>
      </c>
      <c r="X716" s="13">
        <f>Y716*1.37009528851244</f>
        <v>12928753.479565904</v>
      </c>
      <c r="Y716" s="3">
        <v>9436390</v>
      </c>
      <c r="Z716" s="13">
        <f>AA716*1.37009528851244</f>
        <v>13896906.653478026</v>
      </c>
      <c r="AA716" s="3">
        <v>10143022</v>
      </c>
      <c r="AB716">
        <v>78</v>
      </c>
    </row>
    <row r="717" spans="1:28" x14ac:dyDescent="0.2">
      <c r="A717" t="s">
        <v>39190</v>
      </c>
      <c r="B717" t="s">
        <v>39191</v>
      </c>
      <c r="C717">
        <v>2016</v>
      </c>
      <c r="D717" t="s">
        <v>15985</v>
      </c>
      <c r="E717" t="s">
        <v>44035</v>
      </c>
      <c r="F717" t="s">
        <v>44032</v>
      </c>
      <c r="G717" t="s">
        <v>44036</v>
      </c>
      <c r="H717">
        <v>123</v>
      </c>
      <c r="I717" t="s">
        <v>495</v>
      </c>
      <c r="J717" t="s">
        <v>26</v>
      </c>
      <c r="M717" t="s">
        <v>27975</v>
      </c>
      <c r="N717" t="s">
        <v>27975</v>
      </c>
      <c r="O717" t="s">
        <v>39192</v>
      </c>
      <c r="P717" t="s">
        <v>39193</v>
      </c>
      <c r="Q717" t="s">
        <v>39194</v>
      </c>
      <c r="R717" t="s">
        <v>39195</v>
      </c>
      <c r="S717" t="s">
        <v>39196</v>
      </c>
      <c r="T717">
        <v>7</v>
      </c>
      <c r="U717">
        <v>30764</v>
      </c>
      <c r="V717" s="12">
        <f>W717*1.07834771485832</f>
        <v>9705129.4337248802</v>
      </c>
      <c r="W717" s="3">
        <v>9000000</v>
      </c>
      <c r="X717" s="13">
        <f>Y717*1.07834771485832</f>
        <v>8359318.0568025364</v>
      </c>
      <c r="Y717" s="3">
        <v>7751969</v>
      </c>
      <c r="Z717" s="13">
        <f>AA717*1.07834771485832</f>
        <v>13972437.103563691</v>
      </c>
      <c r="AA717" s="3">
        <v>12957265</v>
      </c>
      <c r="AB717">
        <v>123</v>
      </c>
    </row>
    <row r="718" spans="1:28" hidden="1" x14ac:dyDescent="0.2">
      <c r="A718" t="s">
        <v>9212</v>
      </c>
      <c r="B718" t="s">
        <v>9213</v>
      </c>
      <c r="C718">
        <v>2003</v>
      </c>
      <c r="D718" s="1">
        <v>37629</v>
      </c>
      <c r="E718" t="s">
        <v>1045</v>
      </c>
      <c r="F718" t="s">
        <v>44032</v>
      </c>
      <c r="G718" t="s">
        <v>44036</v>
      </c>
      <c r="H718">
        <v>153</v>
      </c>
      <c r="I718" t="s">
        <v>943</v>
      </c>
      <c r="J718" t="s">
        <v>944</v>
      </c>
      <c r="M718" t="s">
        <v>2931</v>
      </c>
      <c r="N718" t="s">
        <v>9214</v>
      </c>
      <c r="O718" t="s">
        <v>9215</v>
      </c>
      <c r="P718" t="s">
        <v>9216</v>
      </c>
      <c r="Q718" t="s">
        <v>9217</v>
      </c>
      <c r="R718" t="s">
        <v>9218</v>
      </c>
      <c r="S718" t="s">
        <v>9219</v>
      </c>
      <c r="T718">
        <v>7.5</v>
      </c>
      <c r="U718">
        <v>12664</v>
      </c>
      <c r="W718"/>
      <c r="X718"/>
      <c r="Y718"/>
      <c r="Z718"/>
      <c r="AA718">
        <v>1979689</v>
      </c>
      <c r="AB718">
        <v>21</v>
      </c>
    </row>
    <row r="719" spans="1:28" x14ac:dyDescent="0.2">
      <c r="A719" t="s">
        <v>14243</v>
      </c>
      <c r="B719" t="s">
        <v>14244</v>
      </c>
      <c r="C719">
        <v>2006</v>
      </c>
      <c r="D719" s="1">
        <v>39116</v>
      </c>
      <c r="E719" t="s">
        <v>176</v>
      </c>
      <c r="F719" t="s">
        <v>44057</v>
      </c>
      <c r="H719">
        <v>116</v>
      </c>
      <c r="I719" t="s">
        <v>25</v>
      </c>
      <c r="J719" t="s">
        <v>26</v>
      </c>
      <c r="M719" t="s">
        <v>11354</v>
      </c>
      <c r="N719" t="s">
        <v>11354</v>
      </c>
      <c r="O719" t="s">
        <v>14245</v>
      </c>
      <c r="P719" t="s">
        <v>732</v>
      </c>
      <c r="Q719" t="s">
        <v>14246</v>
      </c>
      <c r="R719" t="s">
        <v>14247</v>
      </c>
      <c r="S719" t="s">
        <v>14248</v>
      </c>
      <c r="T719">
        <v>6.9</v>
      </c>
      <c r="U719">
        <v>60390</v>
      </c>
      <c r="V719" s="12">
        <f>W719*1.28378472222222</f>
        <v>19256770.833333302</v>
      </c>
      <c r="W719" s="3">
        <v>15000000</v>
      </c>
      <c r="X719" s="13">
        <f>Y719*1.28378472222222</f>
        <v>12063558.142708313</v>
      </c>
      <c r="Y719" s="3">
        <v>9396870</v>
      </c>
      <c r="Z719" s="13">
        <f>AA719*1.28378472222222</f>
        <v>14002862.600868031</v>
      </c>
      <c r="AA719" s="3">
        <v>10907485</v>
      </c>
      <c r="AB719">
        <v>224</v>
      </c>
    </row>
    <row r="720" spans="1:28" x14ac:dyDescent="0.2">
      <c r="A720" t="s">
        <v>33557</v>
      </c>
      <c r="B720" t="s">
        <v>33558</v>
      </c>
      <c r="C720">
        <v>2013</v>
      </c>
      <c r="D720" t="s">
        <v>32488</v>
      </c>
      <c r="E720" t="s">
        <v>44043</v>
      </c>
      <c r="F720" t="s">
        <v>44046</v>
      </c>
      <c r="H720">
        <v>100</v>
      </c>
      <c r="I720" t="s">
        <v>3904</v>
      </c>
      <c r="J720" t="s">
        <v>26</v>
      </c>
      <c r="K720" t="s">
        <v>308</v>
      </c>
      <c r="M720" t="s">
        <v>5942</v>
      </c>
      <c r="N720" t="s">
        <v>33559</v>
      </c>
      <c r="O720" t="s">
        <v>33560</v>
      </c>
      <c r="P720" t="s">
        <v>33561</v>
      </c>
      <c r="Q720" t="s">
        <v>33562</v>
      </c>
      <c r="R720" t="s">
        <v>33563</v>
      </c>
      <c r="S720" t="s">
        <v>33564</v>
      </c>
      <c r="T720">
        <v>5.3</v>
      </c>
      <c r="U720">
        <v>37576</v>
      </c>
      <c r="V720" s="12">
        <f>W720*1.11098185502045</f>
        <v>5554909.2751022503</v>
      </c>
      <c r="W720" s="3">
        <v>5000000</v>
      </c>
      <c r="X720" s="13">
        <f>Y720*1.11098185502045</f>
        <v>7990504.7970268875</v>
      </c>
      <c r="Y720" s="3">
        <v>7192291</v>
      </c>
      <c r="Z720" s="13">
        <f>AA720*1.11098185502045</f>
        <v>14072195.006541925</v>
      </c>
      <c r="AA720" s="3">
        <v>12666449</v>
      </c>
      <c r="AB720">
        <v>302</v>
      </c>
    </row>
    <row r="721" spans="1:28" x14ac:dyDescent="0.2">
      <c r="A721" t="s">
        <v>29918</v>
      </c>
      <c r="B721" t="s">
        <v>29919</v>
      </c>
      <c r="C721">
        <v>2013</v>
      </c>
      <c r="D721" t="s">
        <v>22354</v>
      </c>
      <c r="E721" t="s">
        <v>16512</v>
      </c>
      <c r="F721" t="s">
        <v>44032</v>
      </c>
      <c r="H721">
        <v>100</v>
      </c>
      <c r="I721" t="s">
        <v>495</v>
      </c>
      <c r="J721" t="s">
        <v>26</v>
      </c>
      <c r="K721" t="s">
        <v>4240</v>
      </c>
      <c r="L721" t="s">
        <v>51</v>
      </c>
      <c r="M721" t="s">
        <v>5871</v>
      </c>
      <c r="N721" t="s">
        <v>5871</v>
      </c>
      <c r="O721" t="s">
        <v>29920</v>
      </c>
      <c r="P721" t="s">
        <v>1671</v>
      </c>
      <c r="Q721" t="s">
        <v>29921</v>
      </c>
      <c r="R721" t="s">
        <v>29922</v>
      </c>
      <c r="S721" t="s">
        <v>29923</v>
      </c>
      <c r="T721">
        <v>6.2</v>
      </c>
      <c r="U721">
        <v>64742</v>
      </c>
      <c r="V721" s="12">
        <f>W721*1.11098185502045</f>
        <v>22219637.100409001</v>
      </c>
      <c r="W721" s="3">
        <v>20000000</v>
      </c>
      <c r="X721" s="13">
        <f>Y721*1.11098185502045</f>
        <v>40989.675540979501</v>
      </c>
      <c r="Y721" s="3">
        <v>36895</v>
      </c>
      <c r="Z721" s="13">
        <f>AA721*1.11098185502045</f>
        <v>14077372.181986319</v>
      </c>
      <c r="AA721" s="3">
        <v>12671109</v>
      </c>
      <c r="AB721">
        <v>135</v>
      </c>
    </row>
    <row r="722" spans="1:28" x14ac:dyDescent="0.2">
      <c r="A722" t="s">
        <v>7305</v>
      </c>
      <c r="B722" t="s">
        <v>7306</v>
      </c>
      <c r="C722">
        <v>2004</v>
      </c>
      <c r="D722" s="1">
        <v>38417</v>
      </c>
      <c r="E722" t="s">
        <v>1045</v>
      </c>
      <c r="F722" t="s">
        <v>44032</v>
      </c>
      <c r="H722">
        <v>92</v>
      </c>
      <c r="I722" t="s">
        <v>433</v>
      </c>
      <c r="J722" t="s">
        <v>26</v>
      </c>
      <c r="M722" t="s">
        <v>7307</v>
      </c>
      <c r="N722" t="s">
        <v>7308</v>
      </c>
      <c r="O722" t="s">
        <v>7309</v>
      </c>
      <c r="P722" t="s">
        <v>7310</v>
      </c>
      <c r="Q722" t="s">
        <v>7311</v>
      </c>
      <c r="R722" t="s">
        <v>7312</v>
      </c>
      <c r="S722" t="s">
        <v>7313</v>
      </c>
      <c r="T722">
        <v>6.7</v>
      </c>
      <c r="U722">
        <v>44164</v>
      </c>
      <c r="V722" s="12">
        <f>W722*1.37009528851244</f>
        <v>6850476.4425622001</v>
      </c>
      <c r="W722" s="3">
        <v>5000000</v>
      </c>
      <c r="X722" s="13">
        <f>Y722*1.37009528851244</f>
        <v>12249449.274759129</v>
      </c>
      <c r="Y722" s="3">
        <v>8940582</v>
      </c>
      <c r="Z722" s="13">
        <f>AA722*1.37009528851244</f>
        <v>14078426.467967173</v>
      </c>
      <c r="AA722" s="3">
        <v>10275509</v>
      </c>
      <c r="AB722">
        <v>330</v>
      </c>
    </row>
    <row r="723" spans="1:28" hidden="1" x14ac:dyDescent="0.2">
      <c r="A723" t="s">
        <v>33609</v>
      </c>
      <c r="B723" t="s">
        <v>33610</v>
      </c>
      <c r="C723">
        <v>2013</v>
      </c>
      <c r="D723" t="s">
        <v>30653</v>
      </c>
      <c r="E723" t="s">
        <v>176</v>
      </c>
      <c r="F723" t="s">
        <v>44045</v>
      </c>
      <c r="H723">
        <v>130</v>
      </c>
      <c r="I723" t="s">
        <v>19672</v>
      </c>
      <c r="J723" t="s">
        <v>27</v>
      </c>
      <c r="K723" t="s">
        <v>5473</v>
      </c>
      <c r="M723" t="s">
        <v>24246</v>
      </c>
      <c r="N723" t="s">
        <v>24246</v>
      </c>
      <c r="O723" t="s">
        <v>33611</v>
      </c>
      <c r="P723" t="s">
        <v>33612</v>
      </c>
      <c r="Q723" t="s">
        <v>33613</v>
      </c>
      <c r="R723" t="s">
        <v>33614</v>
      </c>
      <c r="S723" t="s">
        <v>33615</v>
      </c>
      <c r="T723">
        <v>7.8</v>
      </c>
      <c r="U723">
        <v>44113</v>
      </c>
      <c r="V723" s="12">
        <f>W723*1.11098185502045</f>
        <v>12220800.405224949</v>
      </c>
      <c r="W723" s="3">
        <v>11000000</v>
      </c>
      <c r="X723" s="13">
        <f>Y723*1.11098185502045</f>
        <v>1479546.7524779192</v>
      </c>
      <c r="Y723" s="3">
        <v>1331747</v>
      </c>
      <c r="Z723" s="13">
        <f>AA723*1.11098185502045</f>
        <v>14079986.322291182</v>
      </c>
      <c r="AA723" s="3">
        <v>12673462</v>
      </c>
      <c r="AB723">
        <v>94</v>
      </c>
    </row>
    <row r="724" spans="1:28" x14ac:dyDescent="0.2">
      <c r="A724" t="s">
        <v>8597</v>
      </c>
      <c r="B724" t="s">
        <v>8598</v>
      </c>
      <c r="C724">
        <v>2003</v>
      </c>
      <c r="D724" s="1">
        <v>37690</v>
      </c>
      <c r="E724" t="s">
        <v>44041</v>
      </c>
      <c r="F724" t="s">
        <v>44032</v>
      </c>
      <c r="G724" t="s">
        <v>44042</v>
      </c>
      <c r="H724">
        <v>81</v>
      </c>
      <c r="I724" t="s">
        <v>25</v>
      </c>
      <c r="J724" t="s">
        <v>26</v>
      </c>
      <c r="K724" t="s">
        <v>307</v>
      </c>
      <c r="M724" t="s">
        <v>1149</v>
      </c>
      <c r="N724" t="s">
        <v>1149</v>
      </c>
      <c r="O724" t="s">
        <v>8599</v>
      </c>
      <c r="P724" t="s">
        <v>8600</v>
      </c>
      <c r="Q724" t="s">
        <v>8601</v>
      </c>
      <c r="R724" t="s">
        <v>8602</v>
      </c>
      <c r="S724" t="s">
        <v>8603</v>
      </c>
      <c r="T724">
        <v>7.2</v>
      </c>
      <c r="U724">
        <v>84470</v>
      </c>
      <c r="V724" s="12">
        <f>W724*1.40658152173913</f>
        <v>4219744.5652173897</v>
      </c>
      <c r="W724" s="3">
        <v>3000000</v>
      </c>
      <c r="X724" s="13">
        <f>Y724*1.40658152173913</f>
        <v>1782075.4918749994</v>
      </c>
      <c r="Y724" s="3">
        <v>1266955</v>
      </c>
      <c r="Z724" s="13">
        <f>AA724*1.40658152173913</f>
        <v>14082725.140445648</v>
      </c>
      <c r="AA724" s="3">
        <v>10012022</v>
      </c>
      <c r="AB724">
        <v>706</v>
      </c>
    </row>
    <row r="725" spans="1:28" x14ac:dyDescent="0.2">
      <c r="A725" t="s">
        <v>34290</v>
      </c>
      <c r="B725" t="s">
        <v>34291</v>
      </c>
      <c r="C725">
        <v>2016</v>
      </c>
      <c r="D725" s="1">
        <v>42563</v>
      </c>
      <c r="E725" t="s">
        <v>176</v>
      </c>
      <c r="F725" t="s">
        <v>44046</v>
      </c>
      <c r="G725" t="s">
        <v>44045</v>
      </c>
      <c r="H725">
        <v>91</v>
      </c>
      <c r="I725" t="s">
        <v>34292</v>
      </c>
      <c r="J725" t="s">
        <v>26</v>
      </c>
      <c r="M725" t="s">
        <v>34293</v>
      </c>
      <c r="N725" t="s">
        <v>34294</v>
      </c>
      <c r="O725" t="s">
        <v>34295</v>
      </c>
      <c r="P725" t="s">
        <v>878</v>
      </c>
      <c r="Q725" t="s">
        <v>34296</v>
      </c>
      <c r="R725" t="s">
        <v>34297</v>
      </c>
      <c r="S725" t="s">
        <v>34298</v>
      </c>
      <c r="T725">
        <v>4.8</v>
      </c>
      <c r="U725">
        <v>12367</v>
      </c>
      <c r="V725" s="12">
        <f>W725*1.07834771485832</f>
        <v>10783477.1485832</v>
      </c>
      <c r="W725" s="3">
        <v>10000000</v>
      </c>
      <c r="X725" s="13">
        <f>Y725*1.07834771485832</f>
        <v>7440960.4790068856</v>
      </c>
      <c r="Y725" s="3">
        <v>6900335</v>
      </c>
      <c r="Z725" s="13">
        <f>AA725*1.07834771485832</f>
        <v>14107021.368464299</v>
      </c>
      <c r="AA725" s="3">
        <v>13082071</v>
      </c>
      <c r="AB725">
        <v>85</v>
      </c>
    </row>
    <row r="726" spans="1:28" x14ac:dyDescent="0.2">
      <c r="A726" t="s">
        <v>19538</v>
      </c>
      <c r="B726" t="s">
        <v>19539</v>
      </c>
      <c r="C726">
        <v>2015</v>
      </c>
      <c r="D726" t="s">
        <v>19540</v>
      </c>
      <c r="E726" t="s">
        <v>44041</v>
      </c>
      <c r="F726" t="s">
        <v>44032</v>
      </c>
      <c r="G726" t="s">
        <v>44049</v>
      </c>
      <c r="H726">
        <v>137</v>
      </c>
      <c r="I726" t="s">
        <v>19541</v>
      </c>
      <c r="J726" t="s">
        <v>26</v>
      </c>
      <c r="K726" t="s">
        <v>75</v>
      </c>
      <c r="M726" t="s">
        <v>19542</v>
      </c>
      <c r="N726" t="s">
        <v>19543</v>
      </c>
      <c r="O726" t="s">
        <v>19544</v>
      </c>
      <c r="P726" t="s">
        <v>19545</v>
      </c>
      <c r="Q726" t="s">
        <v>19546</v>
      </c>
      <c r="R726" t="s">
        <v>19547</v>
      </c>
      <c r="S726" t="s">
        <v>19548</v>
      </c>
      <c r="T726">
        <v>6.5</v>
      </c>
      <c r="U726">
        <v>64385</v>
      </c>
      <c r="V726" s="12">
        <f>W726*1.09195121025074</f>
        <v>54597560.512537003</v>
      </c>
      <c r="W726" s="3">
        <v>50000000</v>
      </c>
      <c r="X726" s="13">
        <f>Y726*1.09195121025074</f>
        <v>1336908.6252462885</v>
      </c>
      <c r="Y726" s="3">
        <v>1224330</v>
      </c>
      <c r="Z726" s="13">
        <f>AA726*1.09195121025074</f>
        <v>14141961.675419888</v>
      </c>
      <c r="AA726" s="3">
        <v>12951093</v>
      </c>
      <c r="AB726">
        <v>268</v>
      </c>
    </row>
    <row r="727" spans="1:28" hidden="1" x14ac:dyDescent="0.2">
      <c r="A727" t="s">
        <v>6757</v>
      </c>
      <c r="B727" t="s">
        <v>6758</v>
      </c>
      <c r="C727">
        <v>2002</v>
      </c>
      <c r="D727" t="s">
        <v>4333</v>
      </c>
      <c r="E727" t="s">
        <v>1045</v>
      </c>
      <c r="F727" t="s">
        <v>44032</v>
      </c>
      <c r="H727">
        <v>113</v>
      </c>
      <c r="I727" t="s">
        <v>6759</v>
      </c>
      <c r="J727" t="s">
        <v>308</v>
      </c>
      <c r="M727" t="s">
        <v>6760</v>
      </c>
      <c r="N727" t="s">
        <v>6761</v>
      </c>
      <c r="O727" t="s">
        <v>6762</v>
      </c>
      <c r="P727" t="s">
        <v>6763</v>
      </c>
      <c r="Q727" t="s">
        <v>6764</v>
      </c>
      <c r="R727" t="s">
        <v>6765</v>
      </c>
      <c r="S727" t="s">
        <v>6766</v>
      </c>
      <c r="T727">
        <v>7.6</v>
      </c>
      <c r="U727">
        <v>12927</v>
      </c>
      <c r="V727" s="12">
        <f>W727*1.43863813229572</f>
        <v>5754552.5291828802</v>
      </c>
      <c r="W727" s="3">
        <v>4000000</v>
      </c>
      <c r="X727" s="13">
        <f>Y727*1.43863813229572</f>
        <v>220479.92560311288</v>
      </c>
      <c r="Y727" s="3">
        <v>153256</v>
      </c>
      <c r="Z727" s="13">
        <f>AA727*1.43863813229572</f>
        <v>14145643.933813231</v>
      </c>
      <c r="AA727" s="3">
        <v>9832663</v>
      </c>
      <c r="AB727">
        <v>39</v>
      </c>
    </row>
    <row r="728" spans="1:28" x14ac:dyDescent="0.2">
      <c r="A728" t="s">
        <v>28415</v>
      </c>
      <c r="B728" t="s">
        <v>28416</v>
      </c>
      <c r="C728">
        <v>2012</v>
      </c>
      <c r="D728" s="1">
        <v>40976</v>
      </c>
      <c r="E728" t="s">
        <v>1045</v>
      </c>
      <c r="F728" t="s">
        <v>44032</v>
      </c>
      <c r="H728">
        <v>114</v>
      </c>
      <c r="I728" t="s">
        <v>25</v>
      </c>
      <c r="J728" t="s">
        <v>26</v>
      </c>
      <c r="K728" t="s">
        <v>308</v>
      </c>
      <c r="M728" t="s">
        <v>28417</v>
      </c>
      <c r="N728" t="s">
        <v>6622</v>
      </c>
      <c r="O728" t="s">
        <v>28418</v>
      </c>
      <c r="P728" t="s">
        <v>16719</v>
      </c>
      <c r="Q728" t="s">
        <v>28419</v>
      </c>
      <c r="R728" t="s">
        <v>28420</v>
      </c>
      <c r="S728" t="s">
        <v>28421</v>
      </c>
      <c r="T728">
        <v>7.1</v>
      </c>
      <c r="U728">
        <v>41031</v>
      </c>
      <c r="V728" s="12">
        <f>W728*1.12725506764114</f>
        <v>18036081.082258239</v>
      </c>
      <c r="W728" s="3">
        <v>16000000</v>
      </c>
      <c r="X728" s="13">
        <f>Y728*1.12725506764114</f>
        <v>14017166.515492558</v>
      </c>
      <c r="Y728" s="3">
        <v>12434778</v>
      </c>
      <c r="Z728" s="13">
        <f>AA728*1.12725506764114</f>
        <v>14157118.613905409</v>
      </c>
      <c r="AA728" s="3">
        <v>12558931</v>
      </c>
      <c r="AB728">
        <v>92</v>
      </c>
    </row>
    <row r="729" spans="1:28" x14ac:dyDescent="0.2">
      <c r="A729" t="s">
        <v>25963</v>
      </c>
      <c r="B729" t="s">
        <v>25964</v>
      </c>
      <c r="C729">
        <v>2015</v>
      </c>
      <c r="D729" s="1">
        <v>42552</v>
      </c>
      <c r="E729" t="s">
        <v>3496</v>
      </c>
      <c r="F729" t="s">
        <v>44042</v>
      </c>
      <c r="H729">
        <v>91</v>
      </c>
      <c r="I729" t="s">
        <v>25</v>
      </c>
      <c r="J729" t="s">
        <v>26</v>
      </c>
      <c r="K729" t="s">
        <v>5982</v>
      </c>
      <c r="M729" t="s">
        <v>25965</v>
      </c>
      <c r="N729" t="s">
        <v>25966</v>
      </c>
      <c r="O729" t="s">
        <v>25967</v>
      </c>
      <c r="P729" t="s">
        <v>25968</v>
      </c>
      <c r="Q729" t="s">
        <v>25968</v>
      </c>
      <c r="R729" t="s">
        <v>25969</v>
      </c>
      <c r="S729" t="s">
        <v>25970</v>
      </c>
      <c r="T729">
        <v>4.8</v>
      </c>
      <c r="U729">
        <v>14193</v>
      </c>
      <c r="V729" s="12">
        <f>W729*1.09195121025074</f>
        <v>8735609.6820059195</v>
      </c>
      <c r="W729" s="3">
        <v>8000000</v>
      </c>
      <c r="X729" s="13">
        <f>Y729*1.09195121025074</f>
        <v>1948874.1178607414</v>
      </c>
      <c r="Y729" s="3">
        <v>1784763</v>
      </c>
      <c r="Z729" s="13">
        <f>AA729*1.09195121025074</f>
        <v>14212579.252138013</v>
      </c>
      <c r="AA729" s="3">
        <v>13015764</v>
      </c>
      <c r="AB729">
        <v>88</v>
      </c>
    </row>
    <row r="730" spans="1:28" x14ac:dyDescent="0.2">
      <c r="A730" t="s">
        <v>7114</v>
      </c>
      <c r="B730" t="s">
        <v>7115</v>
      </c>
      <c r="C730">
        <v>2003</v>
      </c>
      <c r="D730" t="s">
        <v>5207</v>
      </c>
      <c r="E730" t="s">
        <v>176</v>
      </c>
      <c r="H730">
        <v>100</v>
      </c>
      <c r="I730" t="s">
        <v>229</v>
      </c>
      <c r="J730" t="s">
        <v>26</v>
      </c>
      <c r="K730" t="s">
        <v>308</v>
      </c>
      <c r="L730" t="s">
        <v>4428</v>
      </c>
      <c r="M730" t="s">
        <v>7116</v>
      </c>
      <c r="N730" t="s">
        <v>7117</v>
      </c>
      <c r="O730" t="s">
        <v>7118</v>
      </c>
      <c r="P730" t="s">
        <v>7119</v>
      </c>
      <c r="Q730" t="s">
        <v>7120</v>
      </c>
      <c r="R730" t="s">
        <v>7121</v>
      </c>
      <c r="S730" t="s">
        <v>7122</v>
      </c>
      <c r="T730">
        <v>6.8</v>
      </c>
      <c r="U730">
        <v>78564</v>
      </c>
      <c r="V730" s="12">
        <f>W730*1.40658152173913</f>
        <v>2813163.0434782598</v>
      </c>
      <c r="W730" s="3">
        <v>2000000</v>
      </c>
      <c r="X730" s="13">
        <f>Y730*1.40658152173913</f>
        <v>6471742.0645271717</v>
      </c>
      <c r="Y730" s="3">
        <v>4601043</v>
      </c>
      <c r="Z730" s="13">
        <f>AA730*1.40658152173913</f>
        <v>14247207.970434777</v>
      </c>
      <c r="AA730" s="3">
        <v>10128960</v>
      </c>
      <c r="AB730">
        <v>550</v>
      </c>
    </row>
    <row r="731" spans="1:28" hidden="1" x14ac:dyDescent="0.2">
      <c r="A731" t="s">
        <v>6999</v>
      </c>
      <c r="B731" t="s">
        <v>7000</v>
      </c>
      <c r="C731">
        <v>2005</v>
      </c>
      <c r="D731" s="1">
        <v>38905</v>
      </c>
      <c r="E731" t="s">
        <v>16512</v>
      </c>
      <c r="F731" t="s">
        <v>44032</v>
      </c>
      <c r="G731" t="s">
        <v>44055</v>
      </c>
      <c r="H731">
        <v>132</v>
      </c>
      <c r="I731" t="s">
        <v>360</v>
      </c>
      <c r="J731" t="s">
        <v>7001</v>
      </c>
      <c r="K731" t="s">
        <v>26</v>
      </c>
      <c r="L731" t="s">
        <v>7002</v>
      </c>
      <c r="M731" t="s">
        <v>1850</v>
      </c>
      <c r="N731" t="s">
        <v>7003</v>
      </c>
      <c r="O731" t="s">
        <v>7004</v>
      </c>
      <c r="P731" t="s">
        <v>7005</v>
      </c>
      <c r="Q731" t="s">
        <v>7006</v>
      </c>
      <c r="R731" t="s">
        <v>7007</v>
      </c>
      <c r="S731" t="s">
        <v>7008</v>
      </c>
      <c r="T731">
        <v>6.7</v>
      </c>
      <c r="U731">
        <v>21056</v>
      </c>
      <c r="V731" s="12">
        <f>W731*1.32519713261649</f>
        <v>106015770.6093192</v>
      </c>
      <c r="W731" s="3">
        <v>80000000</v>
      </c>
      <c r="X731" s="13">
        <f>Y731*1.32519713261649</f>
        <v>13473773.54584232</v>
      </c>
      <c r="Y731" s="3">
        <v>10167373</v>
      </c>
      <c r="Z731" s="13">
        <f>AA731*1.32519713261649</f>
        <v>14282146.447132643</v>
      </c>
      <c r="AA731" s="3">
        <v>10777375</v>
      </c>
      <c r="AB731">
        <v>195</v>
      </c>
    </row>
    <row r="732" spans="1:28" hidden="1" x14ac:dyDescent="0.2">
      <c r="A732" t="s">
        <v>9324</v>
      </c>
      <c r="B732" t="s">
        <v>9325</v>
      </c>
      <c r="C732">
        <v>2003</v>
      </c>
      <c r="D732" t="s">
        <v>5264</v>
      </c>
      <c r="E732" t="s">
        <v>16512</v>
      </c>
      <c r="F732" t="s">
        <v>44044</v>
      </c>
      <c r="G732" t="s">
        <v>44032</v>
      </c>
      <c r="H732">
        <v>157</v>
      </c>
      <c r="I732" t="s">
        <v>943</v>
      </c>
      <c r="J732" t="s">
        <v>944</v>
      </c>
      <c r="M732" t="s">
        <v>9326</v>
      </c>
      <c r="N732" t="s">
        <v>9326</v>
      </c>
      <c r="O732" t="s">
        <v>9327</v>
      </c>
      <c r="P732" t="s">
        <v>5671</v>
      </c>
      <c r="Q732" t="s">
        <v>9328</v>
      </c>
      <c r="R732" t="s">
        <v>9329</v>
      </c>
      <c r="S732" t="s">
        <v>9330</v>
      </c>
      <c r="T732">
        <v>7.8</v>
      </c>
      <c r="U732">
        <v>15333</v>
      </c>
      <c r="W732"/>
      <c r="X732"/>
      <c r="Y732"/>
      <c r="Z732"/>
      <c r="AA732">
        <v>1875477</v>
      </c>
      <c r="AB732">
        <v>16</v>
      </c>
    </row>
    <row r="733" spans="1:28" x14ac:dyDescent="0.2">
      <c r="A733" t="s">
        <v>34442</v>
      </c>
      <c r="B733" t="s">
        <v>34443</v>
      </c>
      <c r="C733">
        <v>2015</v>
      </c>
      <c r="D733" t="s">
        <v>31441</v>
      </c>
      <c r="E733" t="s">
        <v>1045</v>
      </c>
      <c r="F733" t="s">
        <v>44045</v>
      </c>
      <c r="G733" t="s">
        <v>44033</v>
      </c>
      <c r="H733">
        <v>93</v>
      </c>
      <c r="I733" t="s">
        <v>25</v>
      </c>
      <c r="J733" t="s">
        <v>26</v>
      </c>
      <c r="M733" t="s">
        <v>10076</v>
      </c>
      <c r="N733" t="s">
        <v>34444</v>
      </c>
      <c r="O733" t="s">
        <v>34445</v>
      </c>
      <c r="P733" t="s">
        <v>34446</v>
      </c>
      <c r="Q733" t="s">
        <v>34447</v>
      </c>
      <c r="R733" t="s">
        <v>34448</v>
      </c>
      <c r="S733" t="s">
        <v>34449</v>
      </c>
      <c r="T733">
        <v>5.0999999999999996</v>
      </c>
      <c r="U733">
        <v>36333</v>
      </c>
      <c r="V733" s="12">
        <f>W733*1.09195121025074</f>
        <v>15287316.943510361</v>
      </c>
      <c r="W733" s="3">
        <v>14000000</v>
      </c>
      <c r="X733" s="13">
        <f>Y733*1.09195121025074</f>
        <v>13446998.063265486</v>
      </c>
      <c r="Y733" s="3">
        <v>12314651</v>
      </c>
      <c r="Z733" s="13">
        <f>AA733*1.09195121025074</f>
        <v>14284524.641527804</v>
      </c>
      <c r="AA733" s="3">
        <v>13081651</v>
      </c>
      <c r="AB733">
        <v>112</v>
      </c>
    </row>
    <row r="734" spans="1:28" x14ac:dyDescent="0.2">
      <c r="A734" t="s">
        <v>14678</v>
      </c>
      <c r="B734" t="s">
        <v>14679</v>
      </c>
      <c r="C734">
        <v>2006</v>
      </c>
      <c r="D734" t="s">
        <v>8778</v>
      </c>
      <c r="E734" t="s">
        <v>44043</v>
      </c>
      <c r="F734" t="s">
        <v>44032</v>
      </c>
      <c r="G734" t="s">
        <v>44033</v>
      </c>
      <c r="H734">
        <v>104</v>
      </c>
      <c r="I734" t="s">
        <v>25</v>
      </c>
      <c r="J734" t="s">
        <v>26</v>
      </c>
      <c r="K734" t="s">
        <v>308</v>
      </c>
      <c r="M734" t="s">
        <v>14680</v>
      </c>
      <c r="N734" t="s">
        <v>14681</v>
      </c>
      <c r="O734" t="s">
        <v>14682</v>
      </c>
      <c r="P734" t="s">
        <v>517</v>
      </c>
      <c r="Q734" t="s">
        <v>14683</v>
      </c>
      <c r="R734" t="s">
        <v>14684</v>
      </c>
      <c r="S734" t="s">
        <v>14685</v>
      </c>
      <c r="T734">
        <v>6.3</v>
      </c>
      <c r="U734">
        <v>21873</v>
      </c>
      <c r="V734" s="12">
        <f>W734*1.28378472222222</f>
        <v>16689201.38888886</v>
      </c>
      <c r="W734" s="3">
        <v>13000000</v>
      </c>
      <c r="X734" s="13">
        <f>Y734*1.28378472222222</f>
        <v>14126308.772187477</v>
      </c>
      <c r="Y734" s="3">
        <v>11003643</v>
      </c>
      <c r="Z734" s="13">
        <f>AA734*1.28378472222222</f>
        <v>14289665.242951365</v>
      </c>
      <c r="AA734" s="3">
        <v>11130889</v>
      </c>
      <c r="AB734">
        <v>141</v>
      </c>
    </row>
    <row r="735" spans="1:28" hidden="1" x14ac:dyDescent="0.2">
      <c r="A735" t="s">
        <v>24880</v>
      </c>
      <c r="B735" t="s">
        <v>24881</v>
      </c>
      <c r="C735">
        <v>2010</v>
      </c>
      <c r="D735" t="s">
        <v>19066</v>
      </c>
      <c r="E735" t="s">
        <v>1045</v>
      </c>
      <c r="F735" t="s">
        <v>44032</v>
      </c>
      <c r="H735">
        <v>134</v>
      </c>
      <c r="I735" t="s">
        <v>24882</v>
      </c>
      <c r="J735" t="s">
        <v>26</v>
      </c>
      <c r="K735" t="s">
        <v>27</v>
      </c>
      <c r="M735" t="s">
        <v>24883</v>
      </c>
      <c r="N735" t="s">
        <v>24884</v>
      </c>
      <c r="O735" t="s">
        <v>24885</v>
      </c>
      <c r="P735" t="s">
        <v>9449</v>
      </c>
      <c r="Q735" t="s">
        <v>24886</v>
      </c>
      <c r="R735" t="s">
        <v>24887</v>
      </c>
      <c r="S735" t="s">
        <v>24888</v>
      </c>
      <c r="T735">
        <v>7.3</v>
      </c>
      <c r="U735">
        <v>23781</v>
      </c>
      <c r="V735" s="12">
        <f>W735*1.18690152988223</f>
        <v>35607045.896466903</v>
      </c>
      <c r="W735" s="3">
        <v>30000000</v>
      </c>
      <c r="X735" s="13">
        <f>Y735*1.18690152988223</f>
        <v>5268894.4583547255</v>
      </c>
      <c r="Y735" s="3">
        <v>4439201</v>
      </c>
      <c r="Z735" s="13">
        <f>AA735*1.18690152988223</f>
        <v>14369723.057063298</v>
      </c>
      <c r="AA735" s="3">
        <v>12106921</v>
      </c>
      <c r="AB735">
        <v>90</v>
      </c>
    </row>
    <row r="736" spans="1:28" x14ac:dyDescent="0.2">
      <c r="A736" t="s">
        <v>1092</v>
      </c>
      <c r="B736" t="s">
        <v>1093</v>
      </c>
      <c r="C736">
        <v>2002</v>
      </c>
      <c r="D736" s="1">
        <v>37804</v>
      </c>
      <c r="E736" t="s">
        <v>176</v>
      </c>
      <c r="F736" t="s">
        <v>44036</v>
      </c>
      <c r="H736">
        <v>117</v>
      </c>
      <c r="I736" t="s">
        <v>25</v>
      </c>
      <c r="J736" t="s">
        <v>26</v>
      </c>
      <c r="K736" t="s">
        <v>975</v>
      </c>
      <c r="M736" t="s">
        <v>1094</v>
      </c>
      <c r="N736" t="s">
        <v>1094</v>
      </c>
      <c r="O736" t="s">
        <v>1095</v>
      </c>
      <c r="P736" t="s">
        <v>1096</v>
      </c>
      <c r="Q736" t="s">
        <v>1097</v>
      </c>
      <c r="R736" t="s">
        <v>1098</v>
      </c>
      <c r="S736" t="s">
        <v>1099</v>
      </c>
      <c r="T736">
        <v>6.6</v>
      </c>
      <c r="U736">
        <v>13367</v>
      </c>
      <c r="V736" s="12">
        <f>W736*1.43863813229572</f>
        <v>30211400.778210122</v>
      </c>
      <c r="W736" s="3">
        <v>21000000</v>
      </c>
      <c r="X736" s="13">
        <f>Y736*1.43863813229572</f>
        <v>9834323.1084824912</v>
      </c>
      <c r="Y736" s="3">
        <v>6835856</v>
      </c>
      <c r="Z736" s="13">
        <f>AA736*1.43863813229572</f>
        <v>14402278.274319068</v>
      </c>
      <c r="AA736" s="3">
        <v>10011050</v>
      </c>
      <c r="AB736">
        <v>147</v>
      </c>
    </row>
    <row r="737" spans="1:28" x14ac:dyDescent="0.2">
      <c r="A737" t="s">
        <v>8435</v>
      </c>
      <c r="B737" t="s">
        <v>8436</v>
      </c>
      <c r="C737">
        <v>2004</v>
      </c>
      <c r="D737" t="s">
        <v>8220</v>
      </c>
      <c r="E737" t="s">
        <v>1045</v>
      </c>
      <c r="F737" t="s">
        <v>44032</v>
      </c>
      <c r="G737" t="s">
        <v>44036</v>
      </c>
      <c r="H737">
        <v>106</v>
      </c>
      <c r="I737" t="s">
        <v>25</v>
      </c>
      <c r="J737" t="s">
        <v>26</v>
      </c>
      <c r="K737" t="s">
        <v>27</v>
      </c>
      <c r="M737" t="s">
        <v>8437</v>
      </c>
      <c r="N737" t="s">
        <v>8438</v>
      </c>
      <c r="O737" t="s">
        <v>8439</v>
      </c>
      <c r="P737" t="s">
        <v>6300</v>
      </c>
      <c r="Q737" t="s">
        <v>8440</v>
      </c>
      <c r="R737" t="s">
        <v>8441</v>
      </c>
      <c r="S737" t="s">
        <v>8442</v>
      </c>
      <c r="T737">
        <v>5.0999999999999996</v>
      </c>
      <c r="U737">
        <v>20698</v>
      </c>
      <c r="V737" s="12">
        <f>W737*1.37009528851244</f>
        <v>41102858.655373201</v>
      </c>
      <c r="W737" s="3">
        <v>30000000</v>
      </c>
      <c r="X737" s="13">
        <f>Y737*1.37009528851244</f>
        <v>12407474.695240865</v>
      </c>
      <c r="Y737" s="3">
        <v>9055921</v>
      </c>
      <c r="Z737" s="13">
        <f>AA737*1.37009528851244</f>
        <v>14512295.913075697</v>
      </c>
      <c r="AA737" s="3">
        <v>10592180</v>
      </c>
      <c r="AB737">
        <v>111</v>
      </c>
    </row>
    <row r="738" spans="1:28" hidden="1" x14ac:dyDescent="0.2">
      <c r="A738" t="s">
        <v>9374</v>
      </c>
      <c r="B738" t="s">
        <v>9375</v>
      </c>
      <c r="C738">
        <v>2003</v>
      </c>
      <c r="D738" t="s">
        <v>5847</v>
      </c>
      <c r="E738" t="s">
        <v>16512</v>
      </c>
      <c r="F738" t="s">
        <v>44032</v>
      </c>
      <c r="G738" t="s">
        <v>44036</v>
      </c>
      <c r="H738">
        <v>132</v>
      </c>
      <c r="I738" t="s">
        <v>943</v>
      </c>
      <c r="J738" t="s">
        <v>944</v>
      </c>
      <c r="M738" t="s">
        <v>9376</v>
      </c>
      <c r="N738" t="s">
        <v>9377</v>
      </c>
      <c r="O738" t="s">
        <v>9378</v>
      </c>
      <c r="P738" t="s">
        <v>9379</v>
      </c>
      <c r="Q738" t="s">
        <v>9380</v>
      </c>
      <c r="R738" t="s">
        <v>9381</v>
      </c>
      <c r="S738" t="s">
        <v>9382</v>
      </c>
      <c r="T738">
        <v>7.1</v>
      </c>
      <c r="U738">
        <v>15973</v>
      </c>
      <c r="W738" t="s">
        <v>9383</v>
      </c>
      <c r="X738"/>
      <c r="Y738"/>
      <c r="Z738"/>
      <c r="AA738">
        <v>2663172</v>
      </c>
      <c r="AB738">
        <v>50</v>
      </c>
    </row>
    <row r="739" spans="1:28" hidden="1" x14ac:dyDescent="0.2">
      <c r="A739" t="s">
        <v>9384</v>
      </c>
      <c r="B739" t="s">
        <v>9385</v>
      </c>
      <c r="C739">
        <v>2003</v>
      </c>
      <c r="D739" s="1">
        <v>37967</v>
      </c>
      <c r="E739" t="s">
        <v>16512</v>
      </c>
      <c r="F739" t="s">
        <v>44044</v>
      </c>
      <c r="G739" t="s">
        <v>44032</v>
      </c>
      <c r="H739">
        <v>118</v>
      </c>
      <c r="I739" t="s">
        <v>50</v>
      </c>
      <c r="J739" t="s">
        <v>51</v>
      </c>
      <c r="K739" t="s">
        <v>209</v>
      </c>
      <c r="M739" t="s">
        <v>7654</v>
      </c>
      <c r="N739" t="s">
        <v>7655</v>
      </c>
      <c r="O739" t="s">
        <v>9386</v>
      </c>
      <c r="P739" t="s">
        <v>2092</v>
      </c>
      <c r="Q739" t="s">
        <v>2092</v>
      </c>
      <c r="R739" t="s">
        <v>9387</v>
      </c>
      <c r="S739" t="s">
        <v>9388</v>
      </c>
      <c r="T739">
        <v>6.9</v>
      </c>
      <c r="U739">
        <v>12228</v>
      </c>
      <c r="W739"/>
      <c r="X739"/>
      <c r="Y739"/>
      <c r="Z739"/>
      <c r="AA739">
        <v>4468597</v>
      </c>
      <c r="AB739">
        <v>27</v>
      </c>
    </row>
    <row r="740" spans="1:28" x14ac:dyDescent="0.2">
      <c r="A740" t="s">
        <v>41905</v>
      </c>
      <c r="B740" t="s">
        <v>9769</v>
      </c>
      <c r="C740">
        <v>2019</v>
      </c>
      <c r="D740" t="s">
        <v>31791</v>
      </c>
      <c r="E740" t="s">
        <v>176</v>
      </c>
      <c r="F740" t="s">
        <v>44045</v>
      </c>
      <c r="G740" t="s">
        <v>44042</v>
      </c>
      <c r="H740">
        <v>106</v>
      </c>
      <c r="I740" t="s">
        <v>495</v>
      </c>
      <c r="J740" t="s">
        <v>26</v>
      </c>
      <c r="K740" t="s">
        <v>27</v>
      </c>
      <c r="M740" t="s">
        <v>5871</v>
      </c>
      <c r="N740" t="s">
        <v>5871</v>
      </c>
      <c r="O740" t="s">
        <v>41906</v>
      </c>
      <c r="P740" t="s">
        <v>426</v>
      </c>
      <c r="Q740" t="s">
        <v>426</v>
      </c>
      <c r="R740" t="s">
        <v>41907</v>
      </c>
      <c r="S740" t="s">
        <v>41908</v>
      </c>
      <c r="T740">
        <v>5.4</v>
      </c>
      <c r="U740">
        <v>33464</v>
      </c>
      <c r="V740" s="12">
        <f>W740*1.01233684194057</f>
        <v>25308421.048514251</v>
      </c>
      <c r="W740" s="3">
        <v>25000000</v>
      </c>
      <c r="X740" s="13">
        <f>Y740*1.01233684194057</f>
        <v>8652488.5432239398</v>
      </c>
      <c r="Y740" s="3">
        <v>8547045</v>
      </c>
      <c r="Z740" s="13">
        <f>AA740*1.01233684194057</f>
        <v>14632946.386924686</v>
      </c>
      <c r="AA740" s="3">
        <v>14454622</v>
      </c>
      <c r="AB740">
        <v>581</v>
      </c>
    </row>
    <row r="741" spans="1:28" hidden="1" x14ac:dyDescent="0.2">
      <c r="A741" t="s">
        <v>9397</v>
      </c>
      <c r="B741" t="s">
        <v>9398</v>
      </c>
      <c r="C741">
        <v>2003</v>
      </c>
      <c r="D741" s="1">
        <v>38297</v>
      </c>
      <c r="E741" t="s">
        <v>176</v>
      </c>
      <c r="F741" t="s">
        <v>44036</v>
      </c>
      <c r="H741">
        <v>103</v>
      </c>
      <c r="I741" t="s">
        <v>9399</v>
      </c>
      <c r="J741" t="s">
        <v>3179</v>
      </c>
      <c r="M741" t="s">
        <v>3661</v>
      </c>
      <c r="N741" t="s">
        <v>3661</v>
      </c>
      <c r="O741" t="s">
        <v>9400</v>
      </c>
      <c r="P741" t="s">
        <v>9401</v>
      </c>
      <c r="Q741" t="s">
        <v>9402</v>
      </c>
      <c r="R741" t="s">
        <v>9403</v>
      </c>
      <c r="S741" t="s">
        <v>9404</v>
      </c>
      <c r="T741">
        <v>8</v>
      </c>
      <c r="U741">
        <v>75616</v>
      </c>
      <c r="W741"/>
      <c r="X741"/>
      <c r="Y741">
        <v>2380788</v>
      </c>
      <c r="Z741"/>
      <c r="AA741">
        <v>10991329</v>
      </c>
      <c r="AB741">
        <v>188</v>
      </c>
    </row>
    <row r="742" spans="1:28" x14ac:dyDescent="0.2">
      <c r="A742" t="s">
        <v>4031</v>
      </c>
      <c r="B742" t="s">
        <v>4032</v>
      </c>
      <c r="C742">
        <v>2001</v>
      </c>
      <c r="D742" t="s">
        <v>1264</v>
      </c>
      <c r="E742" t="s">
        <v>1045</v>
      </c>
      <c r="F742" t="s">
        <v>44032</v>
      </c>
      <c r="G742" t="s">
        <v>44036</v>
      </c>
      <c r="H742">
        <v>97</v>
      </c>
      <c r="I742" t="s">
        <v>25</v>
      </c>
      <c r="J742" t="s">
        <v>26</v>
      </c>
      <c r="M742" t="s">
        <v>4033</v>
      </c>
      <c r="N742" t="s">
        <v>4034</v>
      </c>
      <c r="O742" t="s">
        <v>4035</v>
      </c>
      <c r="P742" t="s">
        <v>4036</v>
      </c>
      <c r="Q742" t="s">
        <v>4037</v>
      </c>
      <c r="R742" t="s">
        <v>4038</v>
      </c>
      <c r="S742" t="s">
        <v>4039</v>
      </c>
      <c r="T742">
        <v>6.4</v>
      </c>
      <c r="U742">
        <v>15761</v>
      </c>
      <c r="V742" s="12">
        <f>W742*1.46138339920949</f>
        <v>1461383.39920949</v>
      </c>
      <c r="W742" s="3">
        <v>1000000</v>
      </c>
      <c r="X742" s="13">
        <f>Y742*1.46138339920949</f>
        <v>10267273.498260897</v>
      </c>
      <c r="Y742" s="3">
        <v>7025722</v>
      </c>
      <c r="Z742" s="13">
        <f>AA742*1.46138339920949</f>
        <v>14633451.602845889</v>
      </c>
      <c r="AA742" s="3">
        <v>10013424</v>
      </c>
      <c r="AB742">
        <v>192</v>
      </c>
    </row>
    <row r="743" spans="1:28" x14ac:dyDescent="0.2">
      <c r="A743" t="s">
        <v>3416</v>
      </c>
      <c r="B743" t="s">
        <v>3417</v>
      </c>
      <c r="C743">
        <v>2001</v>
      </c>
      <c r="D743" s="1">
        <v>37479</v>
      </c>
      <c r="E743" t="s">
        <v>44041</v>
      </c>
      <c r="F743" t="s">
        <v>44032</v>
      </c>
      <c r="G743" t="s">
        <v>44045</v>
      </c>
      <c r="H743">
        <v>101</v>
      </c>
      <c r="I743" t="s">
        <v>25</v>
      </c>
      <c r="J743" t="s">
        <v>26</v>
      </c>
      <c r="M743" t="s">
        <v>3418</v>
      </c>
      <c r="N743" t="s">
        <v>3419</v>
      </c>
      <c r="O743" t="s">
        <v>3420</v>
      </c>
      <c r="P743" t="s">
        <v>3421</v>
      </c>
      <c r="Q743" t="s">
        <v>3422</v>
      </c>
      <c r="R743" t="s">
        <v>3423</v>
      </c>
      <c r="S743" t="s">
        <v>3424</v>
      </c>
      <c r="T743">
        <v>6.5</v>
      </c>
      <c r="U743">
        <v>10923</v>
      </c>
      <c r="V743" s="12">
        <f>W743*1.46138339920949</f>
        <v>4384150.1976284701</v>
      </c>
      <c r="W743" s="3">
        <v>3000000</v>
      </c>
      <c r="X743" s="13">
        <f>Y743*1.46138339920949</f>
        <v>12893945.022015844</v>
      </c>
      <c r="Y743" s="3">
        <v>8823109</v>
      </c>
      <c r="Z743" s="13">
        <f>AA743*1.46138339920949</f>
        <v>14659909.949288577</v>
      </c>
      <c r="AA743" s="3">
        <v>10031529</v>
      </c>
      <c r="AB743">
        <v>181</v>
      </c>
    </row>
    <row r="744" spans="1:28" hidden="1" x14ac:dyDescent="0.2">
      <c r="A744" t="s">
        <v>9426</v>
      </c>
      <c r="B744" t="s">
        <v>9427</v>
      </c>
      <c r="C744">
        <v>2003</v>
      </c>
      <c r="D744" t="s">
        <v>848</v>
      </c>
      <c r="E744" t="s">
        <v>1045</v>
      </c>
      <c r="F744" t="s">
        <v>44032</v>
      </c>
      <c r="G744" t="s">
        <v>44053</v>
      </c>
      <c r="H744">
        <v>156</v>
      </c>
      <c r="I744" t="s">
        <v>943</v>
      </c>
      <c r="J744" t="s">
        <v>944</v>
      </c>
      <c r="M744" t="s">
        <v>9428</v>
      </c>
      <c r="N744" t="s">
        <v>9429</v>
      </c>
      <c r="O744" t="s">
        <v>9430</v>
      </c>
      <c r="P744" t="s">
        <v>9431</v>
      </c>
      <c r="Q744" t="s">
        <v>9432</v>
      </c>
      <c r="R744" t="s">
        <v>9433</v>
      </c>
      <c r="S744" t="s">
        <v>9434</v>
      </c>
      <c r="T744">
        <v>8.1</v>
      </c>
      <c r="U744">
        <v>72025</v>
      </c>
      <c r="W744"/>
      <c r="X744"/>
      <c r="Y744">
        <v>48772</v>
      </c>
      <c r="Z744"/>
      <c r="AA744">
        <v>3137716</v>
      </c>
      <c r="AB744">
        <v>84</v>
      </c>
    </row>
    <row r="745" spans="1:28" x14ac:dyDescent="0.2">
      <c r="A745" t="s">
        <v>8902</v>
      </c>
      <c r="B745" t="s">
        <v>8903</v>
      </c>
      <c r="C745">
        <v>2005</v>
      </c>
      <c r="D745" s="1">
        <v>38966</v>
      </c>
      <c r="E745" t="s">
        <v>1045</v>
      </c>
      <c r="F745" t="s">
        <v>44032</v>
      </c>
      <c r="H745">
        <v>81</v>
      </c>
      <c r="I745" t="s">
        <v>25</v>
      </c>
      <c r="J745" t="s">
        <v>26</v>
      </c>
      <c r="M745" t="s">
        <v>8904</v>
      </c>
      <c r="N745" t="s">
        <v>8904</v>
      </c>
      <c r="O745" t="s">
        <v>8905</v>
      </c>
      <c r="P745" t="s">
        <v>8906</v>
      </c>
      <c r="Q745" t="s">
        <v>8907</v>
      </c>
      <c r="R745" t="s">
        <v>8908</v>
      </c>
      <c r="S745" t="s">
        <v>8909</v>
      </c>
      <c r="T745">
        <v>7.3</v>
      </c>
      <c r="U745">
        <v>76666</v>
      </c>
      <c r="V745" s="12">
        <f>W745*1.32519713261649</f>
        <v>1987795.698924735</v>
      </c>
      <c r="W745" s="3">
        <v>1500000</v>
      </c>
      <c r="X745" s="13">
        <f>Y745*1.32519713261649</f>
        <v>9770325.9563441053</v>
      </c>
      <c r="Y745" s="3">
        <v>7372734</v>
      </c>
      <c r="Z745" s="13">
        <f>AA745*1.32519713261649</f>
        <v>14707211.378602179</v>
      </c>
      <c r="AA745" s="3">
        <v>11098131</v>
      </c>
      <c r="AB745">
        <v>268</v>
      </c>
    </row>
    <row r="746" spans="1:28" x14ac:dyDescent="0.2">
      <c r="A746" t="s">
        <v>6661</v>
      </c>
      <c r="B746" t="s">
        <v>6662</v>
      </c>
      <c r="C746">
        <v>2003</v>
      </c>
      <c r="D746" t="s">
        <v>6477</v>
      </c>
      <c r="E746" t="s">
        <v>176</v>
      </c>
      <c r="F746" t="s">
        <v>44036</v>
      </c>
      <c r="H746">
        <v>101</v>
      </c>
      <c r="I746" t="s">
        <v>25</v>
      </c>
      <c r="J746" t="s">
        <v>26</v>
      </c>
      <c r="M746" t="s">
        <v>6663</v>
      </c>
      <c r="N746" t="s">
        <v>6664</v>
      </c>
      <c r="O746" t="s">
        <v>6665</v>
      </c>
      <c r="P746" t="s">
        <v>4404</v>
      </c>
      <c r="Q746" t="s">
        <v>6666</v>
      </c>
      <c r="R746" t="s">
        <v>6667</v>
      </c>
      <c r="S746" t="s">
        <v>6668</v>
      </c>
      <c r="T746">
        <v>6.9</v>
      </c>
      <c r="U746">
        <v>32101</v>
      </c>
      <c r="V746" s="12">
        <f>W746*1.40658152173913</f>
        <v>4501060.8695652159</v>
      </c>
      <c r="W746" s="3">
        <v>3200000</v>
      </c>
      <c r="X746" s="13">
        <f>Y746*1.40658152173913</f>
        <v>11662771.961369561</v>
      </c>
      <c r="Y746" s="3">
        <v>8291572</v>
      </c>
      <c r="Z746" s="13">
        <f>AA746*1.40658152173913</f>
        <v>14719577.429717386</v>
      </c>
      <c r="AA746" s="3">
        <v>10464788</v>
      </c>
      <c r="AB746">
        <v>220</v>
      </c>
    </row>
    <row r="747" spans="1:28" hidden="1" x14ac:dyDescent="0.2">
      <c r="A747" t="s">
        <v>9453</v>
      </c>
      <c r="B747" t="s">
        <v>9454</v>
      </c>
      <c r="C747">
        <v>2006</v>
      </c>
      <c r="D747" s="1">
        <v>38902</v>
      </c>
      <c r="E747" t="s">
        <v>16512</v>
      </c>
      <c r="F747" t="s">
        <v>44032</v>
      </c>
      <c r="G747" t="s">
        <v>44036</v>
      </c>
      <c r="H747">
        <v>125</v>
      </c>
      <c r="I747" t="s">
        <v>9455</v>
      </c>
      <c r="J747" t="s">
        <v>26</v>
      </c>
      <c r="M747" t="s">
        <v>3170</v>
      </c>
      <c r="N747" t="s">
        <v>9456</v>
      </c>
      <c r="O747" t="s">
        <v>9457</v>
      </c>
      <c r="P747" t="s">
        <v>9458</v>
      </c>
      <c r="Q747" t="s">
        <v>9459</v>
      </c>
      <c r="R747" t="s">
        <v>9460</v>
      </c>
      <c r="S747" t="s">
        <v>9461</v>
      </c>
      <c r="T747">
        <v>6.8</v>
      </c>
      <c r="U747">
        <v>50035</v>
      </c>
      <c r="W747"/>
      <c r="X747"/>
      <c r="Y747">
        <v>14734633</v>
      </c>
      <c r="Z747"/>
      <c r="AA747">
        <v>28047963</v>
      </c>
      <c r="AB747">
        <v>330</v>
      </c>
    </row>
    <row r="748" spans="1:28" x14ac:dyDescent="0.2">
      <c r="A748" t="s">
        <v>42613</v>
      </c>
      <c r="B748" t="s">
        <v>42614</v>
      </c>
      <c r="C748">
        <v>2018</v>
      </c>
      <c r="D748" s="1">
        <v>43227</v>
      </c>
      <c r="E748" t="s">
        <v>176</v>
      </c>
      <c r="F748" t="s">
        <v>44046</v>
      </c>
      <c r="G748" t="s">
        <v>44045</v>
      </c>
      <c r="H748">
        <v>98</v>
      </c>
      <c r="I748" t="s">
        <v>25</v>
      </c>
      <c r="J748" t="s">
        <v>26</v>
      </c>
      <c r="M748" t="s">
        <v>1187</v>
      </c>
      <c r="N748" t="s">
        <v>14294</v>
      </c>
      <c r="O748" t="s">
        <v>42615</v>
      </c>
      <c r="P748" t="s">
        <v>42616</v>
      </c>
      <c r="Q748" t="s">
        <v>42617</v>
      </c>
      <c r="R748" t="s">
        <v>42618</v>
      </c>
      <c r="S748" t="s">
        <v>42619</v>
      </c>
      <c r="T748">
        <v>6.4</v>
      </c>
      <c r="U748">
        <v>38858</v>
      </c>
      <c r="V748" s="12">
        <f>W748*1.03068014830331</f>
        <v>1546020.2224549649</v>
      </c>
      <c r="W748" s="3">
        <v>1500000</v>
      </c>
      <c r="X748" s="13">
        <f>Y748*1.03068014830331</f>
        <v>7970145.4881345164</v>
      </c>
      <c r="Y748" s="3">
        <v>7732899</v>
      </c>
      <c r="Z748" s="13">
        <f>AA748*1.03068014830331</f>
        <v>14732130.798468338</v>
      </c>
      <c r="AA748" s="3">
        <v>14293601</v>
      </c>
      <c r="AB748">
        <v>331</v>
      </c>
    </row>
    <row r="749" spans="1:28" x14ac:dyDescent="0.2">
      <c r="A749" t="s">
        <v>19138</v>
      </c>
      <c r="B749" t="s">
        <v>19139</v>
      </c>
      <c r="C749">
        <v>2009</v>
      </c>
      <c r="D749" t="s">
        <v>19088</v>
      </c>
      <c r="E749" t="s">
        <v>1045</v>
      </c>
      <c r="F749" t="s">
        <v>44032</v>
      </c>
      <c r="G749" t="s">
        <v>44040</v>
      </c>
      <c r="H749">
        <v>111</v>
      </c>
      <c r="I749" t="s">
        <v>25</v>
      </c>
      <c r="J749" t="s">
        <v>26</v>
      </c>
      <c r="M749" t="s">
        <v>19140</v>
      </c>
      <c r="N749" t="s">
        <v>19141</v>
      </c>
      <c r="O749" t="s">
        <v>19142</v>
      </c>
      <c r="P749" t="s">
        <v>19143</v>
      </c>
      <c r="Q749" t="s">
        <v>19144</v>
      </c>
      <c r="R749" t="s">
        <v>19145</v>
      </c>
      <c r="S749" t="s">
        <v>19146</v>
      </c>
      <c r="T749">
        <v>6.3</v>
      </c>
      <c r="U749">
        <v>13652</v>
      </c>
      <c r="V749" s="12">
        <f>W749*1.20636999678377</f>
        <v>24127399.935675401</v>
      </c>
      <c r="W749" s="3">
        <v>20000000</v>
      </c>
      <c r="X749" s="13">
        <f>Y749*1.20636999678377</f>
        <v>6286379.5768002644</v>
      </c>
      <c r="Y749" s="3">
        <v>5210988</v>
      </c>
      <c r="Z749" s="13">
        <f>AA749*1.20636999678377</f>
        <v>14747900.957191514</v>
      </c>
      <c r="AA749" s="3">
        <v>12225023</v>
      </c>
      <c r="AB749">
        <v>44</v>
      </c>
    </row>
    <row r="750" spans="1:28" x14ac:dyDescent="0.2">
      <c r="A750" t="s">
        <v>42486</v>
      </c>
      <c r="B750" t="s">
        <v>42487</v>
      </c>
      <c r="C750">
        <v>2018</v>
      </c>
      <c r="D750" s="1">
        <v>43167</v>
      </c>
      <c r="E750" t="s">
        <v>1045</v>
      </c>
      <c r="F750" t="s">
        <v>44032</v>
      </c>
      <c r="H750">
        <v>93</v>
      </c>
      <c r="I750" t="s">
        <v>25</v>
      </c>
      <c r="J750" t="s">
        <v>26</v>
      </c>
      <c r="M750" t="s">
        <v>42488</v>
      </c>
      <c r="N750" t="s">
        <v>42488</v>
      </c>
      <c r="O750" t="s">
        <v>42489</v>
      </c>
      <c r="P750" t="s">
        <v>42490</v>
      </c>
      <c r="Q750" t="s">
        <v>42491</v>
      </c>
      <c r="R750" t="s">
        <v>42492</v>
      </c>
      <c r="S750" t="s">
        <v>42493</v>
      </c>
      <c r="T750">
        <v>7.4</v>
      </c>
      <c r="U750">
        <v>58961</v>
      </c>
      <c r="V750" s="12">
        <f>W750*1.03068014830331</f>
        <v>2061360.2966066198</v>
      </c>
      <c r="W750" s="3">
        <v>2000000</v>
      </c>
      <c r="X750" s="13">
        <f>Y750*1.03068014830331</f>
        <v>13955109.280103659</v>
      </c>
      <c r="Y750" s="3">
        <v>13539709</v>
      </c>
      <c r="Z750" s="13">
        <f>AA750*1.03068014830331</f>
        <v>14787614.372211803</v>
      </c>
      <c r="AA750" s="3">
        <v>14347433</v>
      </c>
      <c r="AB750">
        <v>422</v>
      </c>
    </row>
    <row r="751" spans="1:28" x14ac:dyDescent="0.2">
      <c r="A751" t="s">
        <v>30539</v>
      </c>
      <c r="B751" t="s">
        <v>30540</v>
      </c>
      <c r="C751">
        <v>2014</v>
      </c>
      <c r="D751" s="1">
        <v>41892</v>
      </c>
      <c r="E751" t="s">
        <v>44056</v>
      </c>
      <c r="F751" t="s">
        <v>44042</v>
      </c>
      <c r="H751">
        <v>96</v>
      </c>
      <c r="I751" t="s">
        <v>912</v>
      </c>
      <c r="J751" t="s">
        <v>26</v>
      </c>
      <c r="K751" t="s">
        <v>2390</v>
      </c>
      <c r="L751" t="s">
        <v>1076</v>
      </c>
      <c r="M751" t="s">
        <v>30541</v>
      </c>
      <c r="N751" t="s">
        <v>30542</v>
      </c>
      <c r="O751" t="s">
        <v>30543</v>
      </c>
      <c r="P751" t="s">
        <v>27205</v>
      </c>
      <c r="Q751" t="s">
        <v>30544</v>
      </c>
      <c r="R751" t="s">
        <v>30545</v>
      </c>
      <c r="S751" t="s">
        <v>30546</v>
      </c>
      <c r="T751">
        <v>6.2</v>
      </c>
      <c r="U751">
        <v>29097</v>
      </c>
      <c r="V751" s="12">
        <f>W751*1.09324733035956</f>
        <v>33890667.241146363</v>
      </c>
      <c r="W751" s="3">
        <v>31000000</v>
      </c>
      <c r="X751" s="13">
        <f>Y751*1.09324733035956</f>
        <v>554782.57000625343</v>
      </c>
      <c r="Y751" s="3">
        <v>507463</v>
      </c>
      <c r="Z751" s="13">
        <f>AA751*1.09324733035956</f>
        <v>14815634.25191357</v>
      </c>
      <c r="AA751" s="3">
        <v>13551951</v>
      </c>
      <c r="AB751">
        <v>109</v>
      </c>
    </row>
    <row r="752" spans="1:28" hidden="1" x14ac:dyDescent="0.2">
      <c r="A752" t="s">
        <v>7980</v>
      </c>
      <c r="B752" t="s">
        <v>7981</v>
      </c>
      <c r="C752">
        <v>2004</v>
      </c>
      <c r="D752" s="1">
        <v>38417</v>
      </c>
      <c r="E752" t="s">
        <v>44037</v>
      </c>
      <c r="F752" t="s">
        <v>44047</v>
      </c>
      <c r="G752" t="s">
        <v>44031</v>
      </c>
      <c r="H752">
        <v>126</v>
      </c>
      <c r="I752" t="s">
        <v>2213</v>
      </c>
      <c r="J752" t="s">
        <v>934</v>
      </c>
      <c r="K752" t="s">
        <v>26</v>
      </c>
      <c r="M752" t="s">
        <v>7982</v>
      </c>
      <c r="N752" t="s">
        <v>7983</v>
      </c>
      <c r="O752" t="s">
        <v>7984</v>
      </c>
      <c r="P752" t="s">
        <v>7985</v>
      </c>
      <c r="Q752" t="s">
        <v>7986</v>
      </c>
      <c r="R752" t="s">
        <v>7987</v>
      </c>
      <c r="S752" t="s">
        <v>7988</v>
      </c>
      <c r="T752">
        <v>6.9</v>
      </c>
      <c r="U752">
        <v>16492</v>
      </c>
      <c r="V752" s="12">
        <f>W752*1.37009528851244</f>
        <v>30142096.347273681</v>
      </c>
      <c r="W752" s="3">
        <v>22000000</v>
      </c>
      <c r="X752" s="13">
        <f>Y752*1.37009528851244</f>
        <v>642392.4676389622</v>
      </c>
      <c r="Y752" s="3">
        <v>468867</v>
      </c>
      <c r="Z752" s="13">
        <f>AA752*1.37009528851244</f>
        <v>14893207.064997349</v>
      </c>
      <c r="AA752" s="3">
        <v>10870198</v>
      </c>
      <c r="AB752">
        <v>87</v>
      </c>
    </row>
    <row r="753" spans="1:28" x14ac:dyDescent="0.2">
      <c r="A753" t="s">
        <v>6436</v>
      </c>
      <c r="B753" t="s">
        <v>6437</v>
      </c>
      <c r="C753">
        <v>2004</v>
      </c>
      <c r="D753" t="s">
        <v>3963</v>
      </c>
      <c r="E753" t="s">
        <v>1045</v>
      </c>
      <c r="F753" t="s">
        <v>44044</v>
      </c>
      <c r="H753">
        <v>93</v>
      </c>
      <c r="I753" t="s">
        <v>97</v>
      </c>
      <c r="J753" t="s">
        <v>26</v>
      </c>
      <c r="M753" t="s">
        <v>1140</v>
      </c>
      <c r="N753" t="s">
        <v>6438</v>
      </c>
      <c r="O753" t="s">
        <v>6439</v>
      </c>
      <c r="P753" t="s">
        <v>6440</v>
      </c>
      <c r="Q753" t="s">
        <v>6441</v>
      </c>
      <c r="R753" t="s">
        <v>6442</v>
      </c>
      <c r="S753" t="s">
        <v>6443</v>
      </c>
      <c r="T753">
        <v>5.7</v>
      </c>
      <c r="U753">
        <v>23376</v>
      </c>
      <c r="V753" s="12">
        <f>W753*1.37009528851244</f>
        <v>54803811.540497601</v>
      </c>
      <c r="W753" s="3">
        <v>40000000</v>
      </c>
      <c r="X753" s="13">
        <f>Y753*1.37009528851244</f>
        <v>14236664.25321863</v>
      </c>
      <c r="Y753" s="3">
        <v>10391003</v>
      </c>
      <c r="Z753" s="13">
        <f>AA753*1.37009528851244</f>
        <v>14931760.176320801</v>
      </c>
      <c r="AA753" s="3">
        <v>10898337</v>
      </c>
      <c r="AB753">
        <v>97</v>
      </c>
    </row>
    <row r="754" spans="1:28" hidden="1" x14ac:dyDescent="0.2">
      <c r="A754" t="s">
        <v>9516</v>
      </c>
      <c r="B754" t="s">
        <v>9517</v>
      </c>
      <c r="C754">
        <v>2004</v>
      </c>
      <c r="D754" s="1">
        <v>38992</v>
      </c>
      <c r="E754" t="s">
        <v>44035</v>
      </c>
      <c r="F754" t="s">
        <v>44032</v>
      </c>
      <c r="G754" t="s">
        <v>44049</v>
      </c>
      <c r="H754">
        <v>114</v>
      </c>
      <c r="I754" t="s">
        <v>9518</v>
      </c>
      <c r="J754" t="s">
        <v>26</v>
      </c>
      <c r="M754" t="s">
        <v>9519</v>
      </c>
      <c r="N754" t="s">
        <v>9520</v>
      </c>
      <c r="O754" t="s">
        <v>9521</v>
      </c>
      <c r="P754" t="s">
        <v>125</v>
      </c>
      <c r="Q754" t="s">
        <v>9522</v>
      </c>
      <c r="R754" t="s">
        <v>9523</v>
      </c>
      <c r="S754" t="s">
        <v>9524</v>
      </c>
      <c r="T754">
        <v>6.3</v>
      </c>
      <c r="U754">
        <v>34374</v>
      </c>
      <c r="W754"/>
      <c r="X754"/>
      <c r="Y754">
        <v>4835065</v>
      </c>
      <c r="Z754"/>
      <c r="AA754">
        <v>10852064</v>
      </c>
      <c r="AB754">
        <v>265</v>
      </c>
    </row>
    <row r="755" spans="1:28" hidden="1" x14ac:dyDescent="0.2">
      <c r="A755" t="s">
        <v>24324</v>
      </c>
      <c r="B755" t="s">
        <v>24325</v>
      </c>
      <c r="C755">
        <v>2010</v>
      </c>
      <c r="D755" s="1">
        <v>40249</v>
      </c>
      <c r="E755" t="s">
        <v>44035</v>
      </c>
      <c r="F755" t="s">
        <v>44038</v>
      </c>
      <c r="G755" t="s">
        <v>44032</v>
      </c>
      <c r="H755">
        <v>113</v>
      </c>
      <c r="I755" t="s">
        <v>1561</v>
      </c>
      <c r="J755" t="s">
        <v>26</v>
      </c>
      <c r="M755" t="s">
        <v>1562</v>
      </c>
      <c r="N755" t="s">
        <v>24326</v>
      </c>
      <c r="O755" t="s">
        <v>24327</v>
      </c>
      <c r="P755" t="s">
        <v>20109</v>
      </c>
      <c r="Q755" t="s">
        <v>24328</v>
      </c>
      <c r="R755" t="s">
        <v>24329</v>
      </c>
      <c r="S755" t="s">
        <v>24330</v>
      </c>
      <c r="T755">
        <v>7.2</v>
      </c>
      <c r="U755">
        <v>14161</v>
      </c>
      <c r="V755" s="12">
        <f>W755*1.18690152988223</f>
        <v>8545691.0151520558</v>
      </c>
      <c r="W755" s="3">
        <v>7200000</v>
      </c>
      <c r="X755" s="13">
        <f>Y755*1.18690152988223</f>
        <v>1300095.1418855684</v>
      </c>
      <c r="Y755" s="3">
        <v>1095369</v>
      </c>
      <c r="Z755" s="13">
        <f>AA755*1.18690152988223</f>
        <v>14989938.451503258</v>
      </c>
      <c r="AA755" s="3">
        <v>12629471</v>
      </c>
      <c r="AB755">
        <v>81</v>
      </c>
    </row>
    <row r="756" spans="1:28" x14ac:dyDescent="0.2">
      <c r="A756" t="s">
        <v>28438</v>
      </c>
      <c r="B756" t="s">
        <v>28439</v>
      </c>
      <c r="C756">
        <v>2011</v>
      </c>
      <c r="D756" t="s">
        <v>26379</v>
      </c>
      <c r="E756" t="s">
        <v>1045</v>
      </c>
      <c r="F756" t="s">
        <v>44032</v>
      </c>
      <c r="G756" t="s">
        <v>44036</v>
      </c>
      <c r="H756">
        <v>107</v>
      </c>
      <c r="I756" t="s">
        <v>25</v>
      </c>
      <c r="J756" t="s">
        <v>26</v>
      </c>
      <c r="M756" t="s">
        <v>4036</v>
      </c>
      <c r="N756" t="s">
        <v>4036</v>
      </c>
      <c r="O756" t="s">
        <v>28440</v>
      </c>
      <c r="P756" t="s">
        <v>23708</v>
      </c>
      <c r="Q756" t="s">
        <v>28441</v>
      </c>
      <c r="R756" t="s">
        <v>28442</v>
      </c>
      <c r="S756" t="s">
        <v>28443</v>
      </c>
      <c r="T756">
        <v>6.1</v>
      </c>
      <c r="U756">
        <v>40658</v>
      </c>
      <c r="V756" s="12">
        <f>W756*1.1505830469594</f>
        <v>11505830.469594</v>
      </c>
      <c r="W756" s="3">
        <v>10000000</v>
      </c>
      <c r="X756" s="13">
        <f>Y756*1.1505830469594</f>
        <v>8342961.6660650382</v>
      </c>
      <c r="Y756" s="3">
        <v>7251073</v>
      </c>
      <c r="Z756" s="13">
        <f>AA756*1.1505830469594</f>
        <v>15005045.763491463</v>
      </c>
      <c r="AA756" s="3">
        <v>13041254</v>
      </c>
      <c r="AB756">
        <v>112</v>
      </c>
    </row>
    <row r="757" spans="1:28" hidden="1" x14ac:dyDescent="0.2">
      <c r="A757" t="s">
        <v>9540</v>
      </c>
      <c r="B757" t="s">
        <v>9541</v>
      </c>
      <c r="C757">
        <v>2005</v>
      </c>
      <c r="D757" s="1">
        <v>38631</v>
      </c>
      <c r="E757" t="s">
        <v>16512</v>
      </c>
      <c r="F757" t="s">
        <v>44032</v>
      </c>
      <c r="G757" t="s">
        <v>44042</v>
      </c>
      <c r="H757">
        <v>181</v>
      </c>
      <c r="I757" t="s">
        <v>943</v>
      </c>
      <c r="J757" t="s">
        <v>2402</v>
      </c>
      <c r="M757" t="s">
        <v>5439</v>
      </c>
      <c r="N757" t="s">
        <v>9542</v>
      </c>
      <c r="O757" t="s">
        <v>9543</v>
      </c>
      <c r="P757" t="s">
        <v>9544</v>
      </c>
      <c r="Q757" t="s">
        <v>9545</v>
      </c>
      <c r="R757" t="s">
        <v>9546</v>
      </c>
      <c r="S757" t="s">
        <v>9547</v>
      </c>
      <c r="T757">
        <v>8.1999999999999993</v>
      </c>
      <c r="U757">
        <v>13769</v>
      </c>
      <c r="W757" t="s">
        <v>9548</v>
      </c>
      <c r="X757"/>
      <c r="Y757"/>
      <c r="Z757"/>
      <c r="AA757"/>
      <c r="AB757">
        <v>66</v>
      </c>
    </row>
    <row r="758" spans="1:28" x14ac:dyDescent="0.2">
      <c r="A758" t="s">
        <v>14283</v>
      </c>
      <c r="B758" t="s">
        <v>14284</v>
      </c>
      <c r="C758">
        <v>2006</v>
      </c>
      <c r="D758" t="s">
        <v>10696</v>
      </c>
      <c r="E758" t="s">
        <v>1045</v>
      </c>
      <c r="F758" t="s">
        <v>44032</v>
      </c>
      <c r="H758">
        <v>116</v>
      </c>
      <c r="I758" t="s">
        <v>25</v>
      </c>
      <c r="J758" t="s">
        <v>26</v>
      </c>
      <c r="M758" t="s">
        <v>178</v>
      </c>
      <c r="N758" t="s">
        <v>14285</v>
      </c>
      <c r="O758" t="s">
        <v>14286</v>
      </c>
      <c r="P758" t="s">
        <v>14287</v>
      </c>
      <c r="Q758" t="s">
        <v>14288</v>
      </c>
      <c r="R758" t="s">
        <v>14289</v>
      </c>
      <c r="S758" t="s">
        <v>14290</v>
      </c>
      <c r="T758">
        <v>6.7</v>
      </c>
      <c r="U758">
        <v>15915</v>
      </c>
      <c r="V758" s="12">
        <f>W758*1.28378472222222</f>
        <v>32094618.0555555</v>
      </c>
      <c r="W758" s="3">
        <v>25000000</v>
      </c>
      <c r="X758" s="13">
        <f>Y758*1.28378472222222</f>
        <v>9198311.1157985963</v>
      </c>
      <c r="Y758" s="3">
        <v>7164995</v>
      </c>
      <c r="Z758" s="13">
        <f>AA758*1.28378472222222</f>
        <v>15113305.574756918</v>
      </c>
      <c r="AA758" s="3">
        <v>11772461</v>
      </c>
      <c r="AB758">
        <v>73</v>
      </c>
    </row>
    <row r="759" spans="1:28" hidden="1" x14ac:dyDescent="0.2">
      <c r="A759" t="s">
        <v>9558</v>
      </c>
      <c r="B759" t="s">
        <v>9559</v>
      </c>
      <c r="C759">
        <v>2016</v>
      </c>
      <c r="D759" t="s">
        <v>9560</v>
      </c>
      <c r="E759" t="s">
        <v>44041</v>
      </c>
      <c r="F759" t="s">
        <v>44032</v>
      </c>
      <c r="H759">
        <v>108</v>
      </c>
      <c r="I759" t="s">
        <v>4212</v>
      </c>
      <c r="J759" t="s">
        <v>26</v>
      </c>
      <c r="K759" t="s">
        <v>975</v>
      </c>
      <c r="M759" t="s">
        <v>242</v>
      </c>
      <c r="N759" t="s">
        <v>9561</v>
      </c>
      <c r="O759" t="s">
        <v>9562</v>
      </c>
      <c r="P759" t="s">
        <v>242</v>
      </c>
      <c r="Q759" t="s">
        <v>9563</v>
      </c>
      <c r="R759" t="s">
        <v>9564</v>
      </c>
      <c r="S759" t="s">
        <v>9565</v>
      </c>
      <c r="T759">
        <v>6.1</v>
      </c>
      <c r="U759">
        <v>14802</v>
      </c>
      <c r="W759"/>
      <c r="X759"/>
      <c r="Y759">
        <v>544098</v>
      </c>
      <c r="Z759"/>
      <c r="AA759">
        <v>2063436</v>
      </c>
      <c r="AB759">
        <v>62</v>
      </c>
    </row>
    <row r="760" spans="1:28" x14ac:dyDescent="0.2">
      <c r="A760" t="s">
        <v>30905</v>
      </c>
      <c r="B760" t="s">
        <v>30906</v>
      </c>
      <c r="C760">
        <v>2013</v>
      </c>
      <c r="D760" s="1">
        <v>41792</v>
      </c>
      <c r="E760" t="s">
        <v>16512</v>
      </c>
      <c r="F760" t="s">
        <v>44031</v>
      </c>
      <c r="G760" t="s">
        <v>44032</v>
      </c>
      <c r="H760">
        <v>106</v>
      </c>
      <c r="I760" t="s">
        <v>25</v>
      </c>
      <c r="J760" t="s">
        <v>26</v>
      </c>
      <c r="M760" t="s">
        <v>25725</v>
      </c>
      <c r="N760" t="s">
        <v>25725</v>
      </c>
      <c r="O760" t="s">
        <v>507</v>
      </c>
      <c r="P760" t="e">
        <v>#VALUE!</v>
      </c>
      <c r="Q760" t="e">
        <v>#VALUE!</v>
      </c>
      <c r="R760" t="s">
        <v>30907</v>
      </c>
      <c r="S760" t="s">
        <v>30908</v>
      </c>
      <c r="T760">
        <v>6.9</v>
      </c>
      <c r="U760">
        <v>74976</v>
      </c>
      <c r="V760" s="12">
        <f>W760*1.11098185502045</f>
        <v>9998836.6951840501</v>
      </c>
      <c r="W760" s="3">
        <v>9000000</v>
      </c>
      <c r="X760" s="13">
        <f>Y760*1.11098185502045</f>
        <v>6958823.715835942</v>
      </c>
      <c r="Y760" s="3">
        <v>6263670</v>
      </c>
      <c r="Z760" s="13">
        <f>AA760*1.11098185502045</f>
        <v>15139926.337946428</v>
      </c>
      <c r="AA760" s="3">
        <v>13627519</v>
      </c>
      <c r="AB760">
        <v>396</v>
      </c>
    </row>
    <row r="761" spans="1:28" hidden="1" x14ac:dyDescent="0.2">
      <c r="A761" t="s">
        <v>9574</v>
      </c>
      <c r="B761" t="s">
        <v>9575</v>
      </c>
      <c r="C761">
        <v>2003</v>
      </c>
      <c r="D761" t="s">
        <v>3989</v>
      </c>
      <c r="E761" t="s">
        <v>176</v>
      </c>
      <c r="H761">
        <v>110</v>
      </c>
      <c r="I761" t="s">
        <v>9576</v>
      </c>
      <c r="J761" t="s">
        <v>75</v>
      </c>
      <c r="M761" t="s">
        <v>9577</v>
      </c>
      <c r="N761" t="s">
        <v>9578</v>
      </c>
      <c r="O761" t="s">
        <v>9579</v>
      </c>
      <c r="P761" t="s">
        <v>9580</v>
      </c>
      <c r="Q761" t="s">
        <v>9581</v>
      </c>
      <c r="R761" t="s">
        <v>9582</v>
      </c>
      <c r="S761" t="s">
        <v>9583</v>
      </c>
      <c r="T761">
        <v>8</v>
      </c>
      <c r="U761">
        <v>41348</v>
      </c>
      <c r="W761"/>
      <c r="X761"/>
      <c r="Y761">
        <v>504256</v>
      </c>
      <c r="Z761"/>
      <c r="AA761">
        <v>8482993</v>
      </c>
      <c r="AB761">
        <v>194</v>
      </c>
    </row>
    <row r="762" spans="1:28" x14ac:dyDescent="0.2">
      <c r="A762" t="s">
        <v>12771</v>
      </c>
      <c r="B762" t="s">
        <v>12772</v>
      </c>
      <c r="C762">
        <v>2006</v>
      </c>
      <c r="D762" t="s">
        <v>12773</v>
      </c>
      <c r="E762" t="s">
        <v>3496</v>
      </c>
      <c r="F762" t="s">
        <v>44045</v>
      </c>
      <c r="G762" t="s">
        <v>44042</v>
      </c>
      <c r="H762">
        <v>85</v>
      </c>
      <c r="I762" t="s">
        <v>25</v>
      </c>
      <c r="J762" t="s">
        <v>26</v>
      </c>
      <c r="M762" t="s">
        <v>12774</v>
      </c>
      <c r="N762" t="s">
        <v>12775</v>
      </c>
      <c r="O762" t="s">
        <v>12776</v>
      </c>
      <c r="P762" t="s">
        <v>10454</v>
      </c>
      <c r="Q762" t="s">
        <v>10454</v>
      </c>
      <c r="R762" t="s">
        <v>12777</v>
      </c>
      <c r="S762" t="s">
        <v>12778</v>
      </c>
      <c r="T762">
        <v>4.7</v>
      </c>
      <c r="U762">
        <v>11379</v>
      </c>
      <c r="V762" s="12">
        <f>W762*1.28378472222222</f>
        <v>19256770.833333302</v>
      </c>
      <c r="W762" s="3">
        <v>15000000</v>
      </c>
      <c r="X762" s="13">
        <f>Y762*1.28378472222222</f>
        <v>9949140.3132985942</v>
      </c>
      <c r="Y762" s="3">
        <v>7749851</v>
      </c>
      <c r="Z762" s="13">
        <f>AA762*1.28378472222222</f>
        <v>15397964.296354141</v>
      </c>
      <c r="AA762" s="3">
        <v>11994195</v>
      </c>
      <c r="AB762">
        <v>126</v>
      </c>
    </row>
    <row r="763" spans="1:28" x14ac:dyDescent="0.2">
      <c r="A763" t="s">
        <v>18230</v>
      </c>
      <c r="B763" t="s">
        <v>18231</v>
      </c>
      <c r="C763">
        <v>2009</v>
      </c>
      <c r="D763" t="s">
        <v>18232</v>
      </c>
      <c r="E763" t="s">
        <v>16512</v>
      </c>
      <c r="F763" t="s">
        <v>44044</v>
      </c>
      <c r="G763" t="s">
        <v>44042</v>
      </c>
      <c r="H763">
        <v>96</v>
      </c>
      <c r="I763" t="s">
        <v>18233</v>
      </c>
      <c r="J763" t="s">
        <v>26</v>
      </c>
      <c r="K763" t="s">
        <v>944</v>
      </c>
      <c r="L763" t="s">
        <v>934</v>
      </c>
      <c r="M763" t="s">
        <v>839</v>
      </c>
      <c r="N763" t="s">
        <v>18234</v>
      </c>
      <c r="O763" t="s">
        <v>18235</v>
      </c>
      <c r="P763" t="s">
        <v>18236</v>
      </c>
      <c r="Q763" t="s">
        <v>18237</v>
      </c>
      <c r="R763" t="s">
        <v>18238</v>
      </c>
      <c r="S763" t="s">
        <v>18239</v>
      </c>
      <c r="T763">
        <v>3.7</v>
      </c>
      <c r="U763">
        <v>22769</v>
      </c>
      <c r="V763" s="12">
        <f>W763*1.20636999678377</f>
        <v>21714659.94210786</v>
      </c>
      <c r="W763" s="3">
        <v>18000000</v>
      </c>
      <c r="X763" s="13">
        <f>Y763*1.20636999678377</f>
        <v>10546401.374452878</v>
      </c>
      <c r="Y763" s="3">
        <v>8742261</v>
      </c>
      <c r="Z763" s="13">
        <f>AA763*1.20636999678377</f>
        <v>15398349.119317394</v>
      </c>
      <c r="AA763" s="3">
        <v>12764201</v>
      </c>
      <c r="AB763">
        <v>194</v>
      </c>
    </row>
    <row r="764" spans="1:28" hidden="1" x14ac:dyDescent="0.2">
      <c r="A764" t="s">
        <v>9600</v>
      </c>
      <c r="B764" t="s">
        <v>9601</v>
      </c>
      <c r="C764">
        <v>2004</v>
      </c>
      <c r="D764" t="s">
        <v>7894</v>
      </c>
      <c r="E764" t="s">
        <v>176</v>
      </c>
      <c r="F764" t="s">
        <v>44057</v>
      </c>
      <c r="G764" t="s">
        <v>44036</v>
      </c>
      <c r="H764">
        <v>104</v>
      </c>
      <c r="I764" t="s">
        <v>1561</v>
      </c>
      <c r="J764" t="s">
        <v>26</v>
      </c>
      <c r="K764" t="s">
        <v>307</v>
      </c>
      <c r="L764" t="s">
        <v>4240</v>
      </c>
      <c r="M764" t="s">
        <v>9602</v>
      </c>
      <c r="N764" t="s">
        <v>9603</v>
      </c>
      <c r="O764" t="s">
        <v>9604</v>
      </c>
      <c r="P764" t="s">
        <v>9605</v>
      </c>
      <c r="Q764" t="s">
        <v>9606</v>
      </c>
      <c r="R764" t="s">
        <v>9607</v>
      </c>
      <c r="S764" t="s">
        <v>9608</v>
      </c>
      <c r="T764">
        <v>7</v>
      </c>
      <c r="U764">
        <v>10578</v>
      </c>
      <c r="W764"/>
      <c r="X764"/>
      <c r="Y764">
        <v>6765081</v>
      </c>
      <c r="Z764"/>
      <c r="AA764">
        <v>20421130</v>
      </c>
      <c r="AB764">
        <v>125</v>
      </c>
    </row>
    <row r="765" spans="1:28" hidden="1" x14ac:dyDescent="0.2">
      <c r="A765" t="s">
        <v>24102</v>
      </c>
      <c r="B765" t="s">
        <v>24103</v>
      </c>
      <c r="C765">
        <v>2010</v>
      </c>
      <c r="D765" s="1">
        <v>40463</v>
      </c>
      <c r="E765" t="s">
        <v>176</v>
      </c>
      <c r="F765" t="s">
        <v>44036</v>
      </c>
      <c r="H765">
        <v>118</v>
      </c>
      <c r="I765" t="s">
        <v>2647</v>
      </c>
      <c r="J765" t="s">
        <v>496</v>
      </c>
      <c r="K765" t="s">
        <v>74</v>
      </c>
      <c r="L765" t="s">
        <v>26</v>
      </c>
      <c r="M765" t="s">
        <v>10222</v>
      </c>
      <c r="N765" t="s">
        <v>24104</v>
      </c>
      <c r="O765" t="s">
        <v>24105</v>
      </c>
      <c r="P765" t="s">
        <v>24106</v>
      </c>
      <c r="Q765" t="s">
        <v>24107</v>
      </c>
      <c r="R765" t="s">
        <v>24108</v>
      </c>
      <c r="S765" t="s">
        <v>24109</v>
      </c>
      <c r="T765">
        <v>7.6</v>
      </c>
      <c r="U765">
        <v>38006</v>
      </c>
      <c r="V765" s="12">
        <f>W765*1.18690152988223</f>
        <v>6527958.4143522652</v>
      </c>
      <c r="W765" s="3">
        <v>5500000</v>
      </c>
      <c r="X765" s="13">
        <f>Y765*1.18690152988223</f>
        <v>1196513.0584712164</v>
      </c>
      <c r="Y765" s="3">
        <v>1008098</v>
      </c>
      <c r="Z765" s="13">
        <f>AA765*1.18690152988223</f>
        <v>15435065.692959581</v>
      </c>
      <c r="AA765" s="3">
        <v>13004504</v>
      </c>
      <c r="AB765">
        <v>94</v>
      </c>
    </row>
    <row r="766" spans="1:28" x14ac:dyDescent="0.2">
      <c r="A766" t="s">
        <v>6637</v>
      </c>
      <c r="B766" t="s">
        <v>6638</v>
      </c>
      <c r="C766">
        <v>2005</v>
      </c>
      <c r="D766" s="1">
        <v>38392</v>
      </c>
      <c r="E766" t="s">
        <v>16512</v>
      </c>
      <c r="F766" t="s">
        <v>44031</v>
      </c>
      <c r="G766" t="s">
        <v>44046</v>
      </c>
      <c r="H766">
        <v>101</v>
      </c>
      <c r="I766" t="s">
        <v>6639</v>
      </c>
      <c r="J766" t="s">
        <v>26</v>
      </c>
      <c r="K766" t="s">
        <v>209</v>
      </c>
      <c r="M766" t="s">
        <v>3197</v>
      </c>
      <c r="N766" t="s">
        <v>6640</v>
      </c>
      <c r="O766" t="s">
        <v>6641</v>
      </c>
      <c r="P766" t="s">
        <v>6642</v>
      </c>
      <c r="Q766" t="s">
        <v>6643</v>
      </c>
      <c r="R766" t="s">
        <v>6644</v>
      </c>
      <c r="S766" t="s">
        <v>6645</v>
      </c>
      <c r="T766">
        <v>4.2</v>
      </c>
      <c r="U766">
        <v>18668</v>
      </c>
      <c r="V766" s="12">
        <f>W766*1.32519713261649</f>
        <v>106015770.6093192</v>
      </c>
      <c r="W766" s="3">
        <v>80000000</v>
      </c>
      <c r="X766" s="13">
        <f>Y766*1.32519713261649</f>
        <v>2518472.2158781411</v>
      </c>
      <c r="Y766" s="3">
        <v>1900451</v>
      </c>
      <c r="Z766" s="13">
        <f>AA766*1.32519713261649</f>
        <v>15459040.768638022</v>
      </c>
      <c r="AA766" s="3">
        <v>11665465</v>
      </c>
      <c r="AB766">
        <v>315</v>
      </c>
    </row>
    <row r="767" spans="1:28" x14ac:dyDescent="0.2">
      <c r="A767" t="s">
        <v>15326</v>
      </c>
      <c r="B767" t="s">
        <v>15327</v>
      </c>
      <c r="C767">
        <v>2006</v>
      </c>
      <c r="D767" t="s">
        <v>15328</v>
      </c>
      <c r="E767" t="s">
        <v>176</v>
      </c>
      <c r="F767" t="s">
        <v>44036</v>
      </c>
      <c r="H767">
        <v>91</v>
      </c>
      <c r="I767" t="s">
        <v>2371</v>
      </c>
      <c r="J767" t="s">
        <v>26</v>
      </c>
      <c r="K767" t="s">
        <v>308</v>
      </c>
      <c r="M767" t="s">
        <v>15329</v>
      </c>
      <c r="N767" t="s">
        <v>15330</v>
      </c>
      <c r="O767" t="s">
        <v>15331</v>
      </c>
      <c r="P767" t="s">
        <v>15332</v>
      </c>
      <c r="Q767" t="s">
        <v>15333</v>
      </c>
      <c r="R767" t="s">
        <v>15334</v>
      </c>
      <c r="S767" t="s">
        <v>15335</v>
      </c>
      <c r="T767">
        <v>7.2</v>
      </c>
      <c r="U767">
        <v>10342</v>
      </c>
      <c r="V767" s="12">
        <f>W767*1.28378472222222</f>
        <v>4236489.5833333265</v>
      </c>
      <c r="W767" s="3">
        <v>3300000</v>
      </c>
      <c r="X767" s="13">
        <f>Y767*1.28378472222222</f>
        <v>10360832.100729149</v>
      </c>
      <c r="Y767" s="3">
        <v>8070537</v>
      </c>
      <c r="Z767" s="13">
        <f>AA767*1.28378472222222</f>
        <v>15512350.798888862</v>
      </c>
      <c r="AA767" s="3">
        <v>12083296</v>
      </c>
      <c r="AB767">
        <v>178</v>
      </c>
    </row>
    <row r="768" spans="1:28" hidden="1" x14ac:dyDescent="0.2">
      <c r="A768" t="s">
        <v>36400</v>
      </c>
      <c r="B768" t="s">
        <v>36401</v>
      </c>
      <c r="C768">
        <v>2016</v>
      </c>
      <c r="D768" s="1">
        <v>42768</v>
      </c>
      <c r="E768" t="s">
        <v>44035</v>
      </c>
      <c r="F768" t="s">
        <v>44032</v>
      </c>
      <c r="G768" t="s">
        <v>44049</v>
      </c>
      <c r="H768">
        <v>111</v>
      </c>
      <c r="I768" t="s">
        <v>36402</v>
      </c>
      <c r="J768" t="s">
        <v>36403</v>
      </c>
      <c r="K768" t="s">
        <v>26</v>
      </c>
      <c r="M768" t="s">
        <v>33574</v>
      </c>
      <c r="N768" t="s">
        <v>36404</v>
      </c>
      <c r="O768" t="s">
        <v>36405</v>
      </c>
      <c r="P768" t="s">
        <v>19652</v>
      </c>
      <c r="Q768" t="s">
        <v>36406</v>
      </c>
      <c r="R768" t="s">
        <v>36407</v>
      </c>
      <c r="S768" t="s">
        <v>36408</v>
      </c>
      <c r="T768">
        <v>6.8</v>
      </c>
      <c r="U768">
        <v>13649</v>
      </c>
      <c r="V768" s="12">
        <f>W768*1.07834771485832</f>
        <v>15096868.00801648</v>
      </c>
      <c r="W768" s="3">
        <v>14000000</v>
      </c>
      <c r="X768" s="13">
        <f>Y768*1.07834771485832</f>
        <v>4207912.277704414</v>
      </c>
      <c r="Y768" s="3">
        <v>3902185</v>
      </c>
      <c r="Z768" s="13">
        <f>AA768*1.07834771485832</f>
        <v>15592185.463882353</v>
      </c>
      <c r="AA768" s="3">
        <v>14459330</v>
      </c>
      <c r="AB768">
        <v>79</v>
      </c>
    </row>
    <row r="769" spans="1:28" x14ac:dyDescent="0.2">
      <c r="A769" t="s">
        <v>6872</v>
      </c>
      <c r="B769" t="s">
        <v>6873</v>
      </c>
      <c r="C769">
        <v>2004</v>
      </c>
      <c r="D769" t="s">
        <v>3771</v>
      </c>
      <c r="E769" t="s">
        <v>44041</v>
      </c>
      <c r="F769" t="s">
        <v>44046</v>
      </c>
      <c r="G769" t="s">
        <v>44045</v>
      </c>
      <c r="H769">
        <v>99</v>
      </c>
      <c r="I769" t="s">
        <v>166</v>
      </c>
      <c r="J769" t="s">
        <v>26</v>
      </c>
      <c r="M769" t="s">
        <v>1447</v>
      </c>
      <c r="N769" t="s">
        <v>6874</v>
      </c>
      <c r="O769" t="s">
        <v>6875</v>
      </c>
      <c r="P769" t="s">
        <v>6876</v>
      </c>
      <c r="Q769" t="s">
        <v>6877</v>
      </c>
      <c r="R769" t="s">
        <v>6878</v>
      </c>
      <c r="S769" t="s">
        <v>6879</v>
      </c>
      <c r="T769">
        <v>5.8</v>
      </c>
      <c r="U769">
        <v>18751</v>
      </c>
      <c r="V769" s="12">
        <f>W769*1.37009528851244</f>
        <v>36992572.789835878</v>
      </c>
      <c r="W769" s="3">
        <v>27000000</v>
      </c>
      <c r="X769" s="13">
        <f>Y769*1.37009528851244</f>
        <v>11955195.2797406</v>
      </c>
      <c r="Y769" s="3">
        <v>8725813</v>
      </c>
      <c r="Z769" s="13">
        <f>AA769*1.37009528851244</f>
        <v>15641110.570804654</v>
      </c>
      <c r="AA769" s="3">
        <v>11416075</v>
      </c>
      <c r="AB769">
        <v>145</v>
      </c>
    </row>
    <row r="770" spans="1:28" hidden="1" x14ac:dyDescent="0.2">
      <c r="A770" t="s">
        <v>9643</v>
      </c>
      <c r="B770" t="s">
        <v>9644</v>
      </c>
      <c r="C770">
        <v>2004</v>
      </c>
      <c r="D770" s="1">
        <v>38419</v>
      </c>
      <c r="E770" t="s">
        <v>176</v>
      </c>
      <c r="F770" t="s">
        <v>44045</v>
      </c>
      <c r="G770" t="s">
        <v>44033</v>
      </c>
      <c r="H770">
        <v>97</v>
      </c>
      <c r="I770" t="s">
        <v>1983</v>
      </c>
      <c r="J770" t="s">
        <v>26</v>
      </c>
      <c r="K770" t="s">
        <v>27</v>
      </c>
      <c r="L770" t="s">
        <v>308</v>
      </c>
      <c r="M770" t="s">
        <v>9645</v>
      </c>
      <c r="N770" t="s">
        <v>9645</v>
      </c>
      <c r="O770" t="s">
        <v>9646</v>
      </c>
      <c r="P770" t="s">
        <v>9647</v>
      </c>
      <c r="Q770" t="s">
        <v>9648</v>
      </c>
      <c r="R770" t="s">
        <v>9649</v>
      </c>
      <c r="S770" t="s">
        <v>9650</v>
      </c>
      <c r="T770">
        <v>5.7</v>
      </c>
      <c r="U770">
        <v>36165</v>
      </c>
      <c r="W770" t="s">
        <v>9651</v>
      </c>
      <c r="X770"/>
      <c r="Y770"/>
      <c r="Z770"/>
      <c r="AA770"/>
      <c r="AB770">
        <v>160</v>
      </c>
    </row>
    <row r="771" spans="1:28" hidden="1" x14ac:dyDescent="0.2">
      <c r="A771" t="s">
        <v>9652</v>
      </c>
      <c r="B771" t="s">
        <v>9653</v>
      </c>
      <c r="C771">
        <v>2004</v>
      </c>
      <c r="D771" t="s">
        <v>8683</v>
      </c>
      <c r="E771" t="s">
        <v>176</v>
      </c>
      <c r="F771" t="s">
        <v>44036</v>
      </c>
      <c r="H771">
        <v>105</v>
      </c>
      <c r="I771" t="s">
        <v>1561</v>
      </c>
      <c r="J771" t="s">
        <v>26</v>
      </c>
      <c r="K771" t="s">
        <v>9654</v>
      </c>
      <c r="M771" t="s">
        <v>9655</v>
      </c>
      <c r="N771" t="s">
        <v>9656</v>
      </c>
      <c r="O771" t="s">
        <v>9657</v>
      </c>
      <c r="P771" t="s">
        <v>9658</v>
      </c>
      <c r="Q771" t="s">
        <v>9659</v>
      </c>
      <c r="R771" t="s">
        <v>9660</v>
      </c>
      <c r="S771" t="s">
        <v>9661</v>
      </c>
      <c r="T771">
        <v>7.7</v>
      </c>
      <c r="U771">
        <v>20826</v>
      </c>
      <c r="W771"/>
      <c r="X771"/>
      <c r="Y771">
        <v>18025</v>
      </c>
      <c r="Z771"/>
      <c r="AA771">
        <v>1656829</v>
      </c>
      <c r="AB771">
        <v>182</v>
      </c>
    </row>
    <row r="772" spans="1:28" x14ac:dyDescent="0.2">
      <c r="A772" t="s">
        <v>33101</v>
      </c>
      <c r="B772" t="s">
        <v>33102</v>
      </c>
      <c r="C772">
        <v>2015</v>
      </c>
      <c r="D772" s="1">
        <v>42190</v>
      </c>
      <c r="E772" t="s">
        <v>1045</v>
      </c>
      <c r="F772" t="s">
        <v>44032</v>
      </c>
      <c r="H772">
        <v>91</v>
      </c>
      <c r="I772" t="s">
        <v>25</v>
      </c>
      <c r="J772" t="s">
        <v>26</v>
      </c>
      <c r="M772" t="s">
        <v>28754</v>
      </c>
      <c r="N772" t="s">
        <v>10068</v>
      </c>
      <c r="O772" t="s">
        <v>33103</v>
      </c>
      <c r="P772" t="s">
        <v>8677</v>
      </c>
      <c r="Q772" t="s">
        <v>33104</v>
      </c>
      <c r="R772" t="s">
        <v>33105</v>
      </c>
      <c r="S772" t="s">
        <v>33106</v>
      </c>
      <c r="T772">
        <v>5.4</v>
      </c>
      <c r="U772">
        <v>31465</v>
      </c>
      <c r="V772" s="12">
        <f>W772*1.09195121025074</f>
        <v>38218292.358775899</v>
      </c>
      <c r="W772" s="3">
        <v>35000000</v>
      </c>
      <c r="X772" s="13">
        <f>Y772*1.09195121025074</f>
        <v>11159196.485108647</v>
      </c>
      <c r="Y772" s="3">
        <v>10219501</v>
      </c>
      <c r="Z772" s="13">
        <f>AA772*1.09195121025074</f>
        <v>15758224.178784624</v>
      </c>
      <c r="AA772" s="3">
        <v>14431253</v>
      </c>
      <c r="AB772">
        <v>119</v>
      </c>
    </row>
    <row r="773" spans="1:28" hidden="1" x14ac:dyDescent="0.2">
      <c r="A773" t="s">
        <v>16157</v>
      </c>
      <c r="B773" t="s">
        <v>16158</v>
      </c>
      <c r="C773">
        <v>2009</v>
      </c>
      <c r="D773" t="s">
        <v>9418</v>
      </c>
      <c r="E773" t="s">
        <v>176</v>
      </c>
      <c r="F773" t="s">
        <v>44034</v>
      </c>
      <c r="G773" t="s">
        <v>44046</v>
      </c>
      <c r="H773">
        <v>134</v>
      </c>
      <c r="I773" t="s">
        <v>16159</v>
      </c>
      <c r="J773" t="s">
        <v>3179</v>
      </c>
      <c r="K773" t="s">
        <v>26</v>
      </c>
      <c r="L773" t="s">
        <v>27</v>
      </c>
      <c r="M773" t="s">
        <v>3920</v>
      </c>
      <c r="N773" t="s">
        <v>16160</v>
      </c>
      <c r="O773" t="s">
        <v>16161</v>
      </c>
      <c r="P773" t="s">
        <v>6249</v>
      </c>
      <c r="Q773" t="s">
        <v>16162</v>
      </c>
      <c r="R773" t="s">
        <v>16163</v>
      </c>
      <c r="S773" t="s">
        <v>16164</v>
      </c>
      <c r="T773">
        <v>7.1</v>
      </c>
      <c r="U773">
        <v>41578</v>
      </c>
      <c r="V773" s="12">
        <f>W773*1.20636999678377</f>
        <v>6031849.9839188503</v>
      </c>
      <c r="W773" s="3">
        <v>5000000</v>
      </c>
      <c r="X773" s="13">
        <f>Y773*1.20636999678377</f>
        <v>384318.11535539274</v>
      </c>
      <c r="Y773" s="3">
        <v>318574</v>
      </c>
      <c r="Z773" s="13">
        <f>AA773*1.20636999678377</f>
        <v>15785379.154425556</v>
      </c>
      <c r="AA773" s="3">
        <v>13085023</v>
      </c>
      <c r="AB773">
        <v>115</v>
      </c>
    </row>
    <row r="774" spans="1:28" hidden="1" x14ac:dyDescent="0.2">
      <c r="A774" t="s">
        <v>9680</v>
      </c>
      <c r="B774" t="s">
        <v>9681</v>
      </c>
      <c r="C774">
        <v>2004</v>
      </c>
      <c r="D774" t="s">
        <v>6735</v>
      </c>
      <c r="E774" t="s">
        <v>1045</v>
      </c>
      <c r="F774" t="s">
        <v>44032</v>
      </c>
      <c r="G774" t="s">
        <v>44036</v>
      </c>
      <c r="H774">
        <v>142</v>
      </c>
      <c r="I774" t="s">
        <v>943</v>
      </c>
      <c r="J774" t="s">
        <v>944</v>
      </c>
      <c r="K774" t="s">
        <v>26</v>
      </c>
      <c r="M774" t="s">
        <v>9682</v>
      </c>
      <c r="N774" t="s">
        <v>9683</v>
      </c>
      <c r="O774" t="s">
        <v>9684</v>
      </c>
      <c r="P774" t="s">
        <v>9685</v>
      </c>
      <c r="Q774" t="s">
        <v>9686</v>
      </c>
      <c r="R774" t="s">
        <v>9687</v>
      </c>
      <c r="S774" t="s">
        <v>9688</v>
      </c>
      <c r="T774">
        <v>7</v>
      </c>
      <c r="U774">
        <v>12997</v>
      </c>
      <c r="W774"/>
      <c r="X774"/>
      <c r="Y774">
        <v>796641</v>
      </c>
      <c r="Z774"/>
      <c r="AA774">
        <v>1878702</v>
      </c>
      <c r="AB774">
        <v>44</v>
      </c>
    </row>
    <row r="775" spans="1:28" x14ac:dyDescent="0.2">
      <c r="A775" t="s">
        <v>11874</v>
      </c>
      <c r="B775" t="s">
        <v>11875</v>
      </c>
      <c r="C775">
        <v>2005</v>
      </c>
      <c r="D775" s="1">
        <v>38992</v>
      </c>
      <c r="E775" t="s">
        <v>44043</v>
      </c>
      <c r="F775" t="s">
        <v>44044</v>
      </c>
      <c r="G775" t="s">
        <v>44032</v>
      </c>
      <c r="H775">
        <v>121</v>
      </c>
      <c r="I775" t="s">
        <v>2274</v>
      </c>
      <c r="J775" t="s">
        <v>26</v>
      </c>
      <c r="K775" t="s">
        <v>308</v>
      </c>
      <c r="M775" t="s">
        <v>201</v>
      </c>
      <c r="N775" t="s">
        <v>3149</v>
      </c>
      <c r="O775" t="s">
        <v>11876</v>
      </c>
      <c r="P775" t="s">
        <v>201</v>
      </c>
      <c r="Q775" t="s">
        <v>11877</v>
      </c>
      <c r="R775" t="s">
        <v>11878</v>
      </c>
      <c r="S775" t="s">
        <v>11879</v>
      </c>
      <c r="T775">
        <v>7.4</v>
      </c>
      <c r="U775">
        <v>38364</v>
      </c>
      <c r="V775" s="12">
        <f>W775*1.32519713261649</f>
        <v>19877956.989247348</v>
      </c>
      <c r="W775" s="3">
        <v>15000000</v>
      </c>
      <c r="X775" s="13">
        <f>Y775*1.32519713261649</f>
        <v>6662672.4205018049</v>
      </c>
      <c r="Y775" s="3">
        <v>5027684</v>
      </c>
      <c r="Z775" s="13">
        <f>AA775*1.32519713261649</f>
        <v>15962479.183727629</v>
      </c>
      <c r="AA775" s="3">
        <v>12045362</v>
      </c>
      <c r="AB775">
        <v>220</v>
      </c>
    </row>
    <row r="776" spans="1:28" x14ac:dyDescent="0.2">
      <c r="A776" t="s">
        <v>35758</v>
      </c>
      <c r="B776" t="s">
        <v>35759</v>
      </c>
      <c r="C776">
        <v>2014</v>
      </c>
      <c r="D776" t="s">
        <v>34894</v>
      </c>
      <c r="E776" t="s">
        <v>176</v>
      </c>
      <c r="F776" t="s">
        <v>44057</v>
      </c>
      <c r="G776" t="s">
        <v>44036</v>
      </c>
      <c r="H776">
        <v>116</v>
      </c>
      <c r="I776" t="s">
        <v>25</v>
      </c>
      <c r="J776" t="s">
        <v>26</v>
      </c>
      <c r="M776" t="s">
        <v>1640</v>
      </c>
      <c r="N776" t="s">
        <v>1640</v>
      </c>
      <c r="O776" t="s">
        <v>35760</v>
      </c>
      <c r="P776" t="s">
        <v>34153</v>
      </c>
      <c r="Q776" t="s">
        <v>35761</v>
      </c>
      <c r="R776" t="s">
        <v>35762</v>
      </c>
      <c r="S776" t="s">
        <v>35763</v>
      </c>
      <c r="T776">
        <v>6.9</v>
      </c>
      <c r="U776">
        <v>15091</v>
      </c>
      <c r="V776" s="12">
        <f>W776*1.09324733035956</f>
        <v>7652731.3125169203</v>
      </c>
      <c r="W776" s="3">
        <v>7000000</v>
      </c>
      <c r="X776" s="13">
        <f>Y776*1.09324733035956</f>
        <v>15981884.26600522</v>
      </c>
      <c r="Y776" s="3">
        <v>14618727</v>
      </c>
      <c r="Z776" s="13">
        <f>AA776*1.09324733035956</f>
        <v>15981884.26600522</v>
      </c>
      <c r="AA776" s="3">
        <v>14618727</v>
      </c>
      <c r="AB776">
        <v>50</v>
      </c>
    </row>
    <row r="777" spans="1:28" x14ac:dyDescent="0.2">
      <c r="A777" t="s">
        <v>37537</v>
      </c>
      <c r="B777" t="s">
        <v>37538</v>
      </c>
      <c r="C777">
        <v>2015</v>
      </c>
      <c r="D777" s="1">
        <v>42373</v>
      </c>
      <c r="E777" t="s">
        <v>1045</v>
      </c>
      <c r="F777" t="s">
        <v>44032</v>
      </c>
      <c r="G777" t="s">
        <v>44036</v>
      </c>
      <c r="H777">
        <v>90</v>
      </c>
      <c r="I777" t="s">
        <v>25</v>
      </c>
      <c r="J777" t="s">
        <v>26</v>
      </c>
      <c r="M777" t="s">
        <v>37539</v>
      </c>
      <c r="N777" t="s">
        <v>37540</v>
      </c>
      <c r="O777" t="s">
        <v>37541</v>
      </c>
      <c r="P777" t="s">
        <v>37542</v>
      </c>
      <c r="Q777" t="s">
        <v>37543</v>
      </c>
      <c r="R777" t="s">
        <v>37544</v>
      </c>
      <c r="S777" t="s">
        <v>37545</v>
      </c>
      <c r="T777">
        <v>6.6</v>
      </c>
      <c r="U777">
        <v>18458</v>
      </c>
      <c r="V777" s="12">
        <f>W777*1.09195121025074</f>
        <v>1091951.2102507399</v>
      </c>
      <c r="W777" s="3">
        <v>1000000</v>
      </c>
      <c r="X777" s="13">
        <f>Y777*1.09195121025074</f>
        <v>15773234.14012073</v>
      </c>
      <c r="Y777" s="3">
        <v>14444999</v>
      </c>
      <c r="Z777" s="13">
        <f>AA777*1.09195121025074</f>
        <v>16007401.985207791</v>
      </c>
      <c r="AA777" s="3">
        <v>14659448</v>
      </c>
      <c r="AB777">
        <v>89</v>
      </c>
    </row>
    <row r="778" spans="1:28" hidden="1" x14ac:dyDescent="0.2">
      <c r="A778" t="s">
        <v>9712</v>
      </c>
      <c r="B778" t="s">
        <v>9713</v>
      </c>
      <c r="C778">
        <v>2004</v>
      </c>
      <c r="D778" t="s">
        <v>9714</v>
      </c>
      <c r="E778" t="s">
        <v>176</v>
      </c>
      <c r="H778">
        <v>89</v>
      </c>
      <c r="I778" t="s">
        <v>25</v>
      </c>
      <c r="J778" t="s">
        <v>26</v>
      </c>
      <c r="M778" t="s">
        <v>9715</v>
      </c>
      <c r="N778" t="s">
        <v>9716</v>
      </c>
      <c r="O778" t="s">
        <v>9717</v>
      </c>
      <c r="P778" t="s">
        <v>9718</v>
      </c>
      <c r="Q778" t="s">
        <v>9719</v>
      </c>
      <c r="R778" t="s">
        <v>9720</v>
      </c>
      <c r="S778" t="s">
        <v>9721</v>
      </c>
      <c r="T778">
        <v>7.3</v>
      </c>
      <c r="U778">
        <v>24527</v>
      </c>
      <c r="W778">
        <v>1000000</v>
      </c>
      <c r="X778"/>
      <c r="Y778"/>
      <c r="Z778"/>
      <c r="AA778"/>
      <c r="AB778">
        <v>97</v>
      </c>
    </row>
    <row r="779" spans="1:28" hidden="1" x14ac:dyDescent="0.2">
      <c r="A779" t="s">
        <v>9722</v>
      </c>
      <c r="B779" t="s">
        <v>9723</v>
      </c>
      <c r="C779">
        <v>2003</v>
      </c>
      <c r="D779" t="s">
        <v>3771</v>
      </c>
      <c r="E779" t="s">
        <v>1045</v>
      </c>
      <c r="F779" t="s">
        <v>44032</v>
      </c>
      <c r="H779">
        <v>108</v>
      </c>
      <c r="I779" t="s">
        <v>9724</v>
      </c>
      <c r="J779" t="s">
        <v>2390</v>
      </c>
      <c r="K779" t="s">
        <v>1076</v>
      </c>
      <c r="L779" t="s">
        <v>26</v>
      </c>
      <c r="M779" t="s">
        <v>9725</v>
      </c>
      <c r="N779" t="s">
        <v>9725</v>
      </c>
      <c r="O779" t="s">
        <v>9726</v>
      </c>
      <c r="P779" t="s">
        <v>9727</v>
      </c>
      <c r="Q779" t="s">
        <v>9728</v>
      </c>
      <c r="R779" t="s">
        <v>9729</v>
      </c>
      <c r="S779" t="s">
        <v>9730</v>
      </c>
      <c r="T779">
        <v>7.5</v>
      </c>
      <c r="U779">
        <v>13068</v>
      </c>
      <c r="W779"/>
      <c r="X779"/>
      <c r="Y779"/>
      <c r="Z779"/>
      <c r="AA779">
        <v>10395779</v>
      </c>
      <c r="AB779">
        <v>42</v>
      </c>
    </row>
    <row r="780" spans="1:28" hidden="1" x14ac:dyDescent="0.2">
      <c r="A780" t="s">
        <v>9731</v>
      </c>
      <c r="B780" t="s">
        <v>9732</v>
      </c>
      <c r="C780">
        <v>2004</v>
      </c>
      <c r="D780" t="s">
        <v>9733</v>
      </c>
      <c r="E780" t="s">
        <v>1045</v>
      </c>
      <c r="F780" t="s">
        <v>44032</v>
      </c>
      <c r="G780" t="s">
        <v>44036</v>
      </c>
      <c r="H780">
        <v>99</v>
      </c>
      <c r="I780" t="s">
        <v>25</v>
      </c>
      <c r="J780" t="s">
        <v>26</v>
      </c>
      <c r="M780" t="s">
        <v>1596</v>
      </c>
      <c r="N780" t="s">
        <v>1596</v>
      </c>
      <c r="O780" t="s">
        <v>9734</v>
      </c>
      <c r="P780" t="s">
        <v>9735</v>
      </c>
      <c r="Q780" t="s">
        <v>9736</v>
      </c>
      <c r="R780" t="s">
        <v>9737</v>
      </c>
      <c r="S780" t="s">
        <v>9738</v>
      </c>
      <c r="T780">
        <v>6.4</v>
      </c>
      <c r="U780">
        <v>30674</v>
      </c>
      <c r="W780"/>
      <c r="X780"/>
      <c r="Y780">
        <v>3826280</v>
      </c>
      <c r="Z780"/>
      <c r="AA780">
        <v>20129327</v>
      </c>
      <c r="AB780">
        <v>178</v>
      </c>
    </row>
    <row r="781" spans="1:28" hidden="1" x14ac:dyDescent="0.2">
      <c r="A781" t="s">
        <v>9739</v>
      </c>
      <c r="B781" t="s">
        <v>9740</v>
      </c>
      <c r="C781">
        <v>2003</v>
      </c>
      <c r="D781" s="1">
        <v>38324</v>
      </c>
      <c r="E781" t="s">
        <v>1045</v>
      </c>
      <c r="F781" t="s">
        <v>44032</v>
      </c>
      <c r="G781" t="s">
        <v>44057</v>
      </c>
      <c r="H781">
        <v>95</v>
      </c>
      <c r="I781" t="s">
        <v>9741</v>
      </c>
      <c r="J781" t="s">
        <v>26</v>
      </c>
      <c r="K781" t="s">
        <v>27</v>
      </c>
      <c r="M781" t="s">
        <v>9742</v>
      </c>
      <c r="N781" t="s">
        <v>9742</v>
      </c>
      <c r="O781" t="s">
        <v>9743</v>
      </c>
      <c r="P781" t="s">
        <v>9744</v>
      </c>
      <c r="Q781" t="s">
        <v>9745</v>
      </c>
      <c r="R781" t="s">
        <v>9746</v>
      </c>
      <c r="S781" t="s">
        <v>9747</v>
      </c>
      <c r="T781">
        <v>7.1</v>
      </c>
      <c r="U781">
        <v>58850</v>
      </c>
      <c r="W781"/>
      <c r="X781"/>
      <c r="Y781">
        <v>2198924</v>
      </c>
      <c r="Z781"/>
      <c r="AA781">
        <v>7929307</v>
      </c>
      <c r="AB781">
        <v>178</v>
      </c>
    </row>
    <row r="782" spans="1:28" hidden="1" x14ac:dyDescent="0.2">
      <c r="A782" t="s">
        <v>9748</v>
      </c>
      <c r="B782" t="s">
        <v>9749</v>
      </c>
      <c r="C782">
        <v>2004</v>
      </c>
      <c r="D782" s="1">
        <v>38726</v>
      </c>
      <c r="E782" t="s">
        <v>176</v>
      </c>
      <c r="F782" t="s">
        <v>44038</v>
      </c>
      <c r="G782" t="s">
        <v>44036</v>
      </c>
      <c r="H782">
        <v>93</v>
      </c>
      <c r="I782" t="s">
        <v>9750</v>
      </c>
      <c r="J782" t="s">
        <v>26</v>
      </c>
      <c r="K782" t="s">
        <v>64</v>
      </c>
      <c r="M782" t="s">
        <v>9751</v>
      </c>
      <c r="N782" t="s">
        <v>9752</v>
      </c>
      <c r="O782" t="s">
        <v>9753</v>
      </c>
      <c r="P782" t="s">
        <v>9754</v>
      </c>
      <c r="Q782" t="s">
        <v>9755</v>
      </c>
      <c r="R782" t="s">
        <v>9756</v>
      </c>
      <c r="S782" t="s">
        <v>9757</v>
      </c>
      <c r="T782">
        <v>6.5</v>
      </c>
      <c r="U782">
        <v>11296</v>
      </c>
      <c r="W782"/>
      <c r="X782"/>
      <c r="Y782">
        <v>238609</v>
      </c>
      <c r="Z782"/>
      <c r="AA782">
        <v>6878433</v>
      </c>
      <c r="AB782">
        <v>88</v>
      </c>
    </row>
    <row r="783" spans="1:28" x14ac:dyDescent="0.2">
      <c r="A783" t="s">
        <v>33171</v>
      </c>
      <c r="B783" t="s">
        <v>33172</v>
      </c>
      <c r="C783">
        <v>2016</v>
      </c>
      <c r="D783" t="s">
        <v>18576</v>
      </c>
      <c r="E783" t="s">
        <v>16512</v>
      </c>
      <c r="F783" t="s">
        <v>44044</v>
      </c>
      <c r="G783" t="s">
        <v>44032</v>
      </c>
      <c r="H783">
        <v>92</v>
      </c>
      <c r="I783" t="s">
        <v>33173</v>
      </c>
      <c r="J783" t="s">
        <v>26</v>
      </c>
      <c r="K783" t="s">
        <v>27</v>
      </c>
      <c r="M783" t="s">
        <v>19656</v>
      </c>
      <c r="N783" t="s">
        <v>33174</v>
      </c>
      <c r="O783" t="s">
        <v>33175</v>
      </c>
      <c r="P783" t="s">
        <v>22143</v>
      </c>
      <c r="Q783" t="s">
        <v>33176</v>
      </c>
      <c r="R783" t="s">
        <v>33177</v>
      </c>
      <c r="S783" t="s">
        <v>33178</v>
      </c>
      <c r="T783">
        <v>6.3</v>
      </c>
      <c r="U783">
        <v>35054</v>
      </c>
      <c r="V783" s="12">
        <f>W783*1.07834771485832</f>
        <v>21566954.2971664</v>
      </c>
      <c r="W783" s="3">
        <v>20000000</v>
      </c>
      <c r="X783" s="13">
        <f>Y783*1.07834771485832</f>
        <v>54207.46127821289</v>
      </c>
      <c r="Y783" s="3">
        <v>50269</v>
      </c>
      <c r="Z783" s="13">
        <f>AA783*1.07834771485832</f>
        <v>16021883.304603666</v>
      </c>
      <c r="AA783" s="3">
        <v>14857808</v>
      </c>
      <c r="AB783">
        <v>111</v>
      </c>
    </row>
    <row r="784" spans="1:28" x14ac:dyDescent="0.2">
      <c r="A784" t="s">
        <v>29205</v>
      </c>
      <c r="B784" t="s">
        <v>29206</v>
      </c>
      <c r="C784">
        <v>2016</v>
      </c>
      <c r="D784" s="1">
        <v>42830</v>
      </c>
      <c r="E784" t="s">
        <v>44041</v>
      </c>
      <c r="F784" t="s">
        <v>44032</v>
      </c>
      <c r="H784">
        <v>120</v>
      </c>
      <c r="I784" t="s">
        <v>25</v>
      </c>
      <c r="J784" t="s">
        <v>26</v>
      </c>
      <c r="K784" t="s">
        <v>4833</v>
      </c>
      <c r="M784" t="s">
        <v>8759</v>
      </c>
      <c r="N784" t="s">
        <v>29207</v>
      </c>
      <c r="O784" t="s">
        <v>29208</v>
      </c>
      <c r="P784" t="s">
        <v>426</v>
      </c>
      <c r="Q784" t="s">
        <v>426</v>
      </c>
      <c r="R784" t="s">
        <v>29209</v>
      </c>
      <c r="S784" t="s">
        <v>29210</v>
      </c>
      <c r="T784">
        <v>6.7</v>
      </c>
      <c r="U784">
        <v>55550</v>
      </c>
      <c r="V784" s="12">
        <f>W784*1.07834771485832</f>
        <v>21566954.2971664</v>
      </c>
      <c r="W784" s="3">
        <v>20000000</v>
      </c>
      <c r="X784" s="13">
        <f>Y784*1.07834771485832</f>
        <v>7793259.9124942431</v>
      </c>
      <c r="Y784" s="3">
        <v>7227038</v>
      </c>
      <c r="Z784" s="13">
        <f>AA784*1.07834771485832</f>
        <v>16046826.565596053</v>
      </c>
      <c r="AA784" s="3">
        <v>14880939</v>
      </c>
      <c r="AB784">
        <v>109</v>
      </c>
    </row>
    <row r="785" spans="1:28" x14ac:dyDescent="0.2">
      <c r="A785" t="s">
        <v>9985</v>
      </c>
      <c r="B785" t="s">
        <v>9986</v>
      </c>
      <c r="C785">
        <v>2006</v>
      </c>
      <c r="D785" s="1">
        <v>39029</v>
      </c>
      <c r="E785" t="s">
        <v>16512</v>
      </c>
      <c r="F785" t="s">
        <v>44031</v>
      </c>
      <c r="G785" t="s">
        <v>44038</v>
      </c>
      <c r="H785">
        <v>93</v>
      </c>
      <c r="I785" t="s">
        <v>25</v>
      </c>
      <c r="J785" t="s">
        <v>26</v>
      </c>
      <c r="M785" t="s">
        <v>8221</v>
      </c>
      <c r="N785" t="s">
        <v>9987</v>
      </c>
      <c r="O785" t="s">
        <v>9988</v>
      </c>
      <c r="P785" t="s">
        <v>3190</v>
      </c>
      <c r="Q785" t="s">
        <v>9989</v>
      </c>
      <c r="R785" t="s">
        <v>9990</v>
      </c>
      <c r="S785" t="s">
        <v>9991</v>
      </c>
      <c r="T785">
        <v>4.4000000000000004</v>
      </c>
      <c r="U785">
        <v>18613</v>
      </c>
      <c r="V785" s="12">
        <f>W785*1.28378472222222</f>
        <v>44932465.277777702</v>
      </c>
      <c r="W785" s="3">
        <v>35000000</v>
      </c>
      <c r="X785" s="13">
        <f>Y785*1.28378472222222</f>
        <v>15391716.116111085</v>
      </c>
      <c r="Y785" s="3">
        <v>11989328</v>
      </c>
      <c r="Z785" s="13">
        <f>AA785*1.28378472222222</f>
        <v>16055476.466180529</v>
      </c>
      <c r="AA785" s="3">
        <v>12506362</v>
      </c>
      <c r="AB785">
        <v>128</v>
      </c>
    </row>
    <row r="786" spans="1:28" x14ac:dyDescent="0.2">
      <c r="A786" t="s">
        <v>29117</v>
      </c>
      <c r="B786" t="s">
        <v>29118</v>
      </c>
      <c r="C786">
        <v>2014</v>
      </c>
      <c r="D786" t="s">
        <v>29119</v>
      </c>
      <c r="E786" t="s">
        <v>1045</v>
      </c>
      <c r="F786" t="s">
        <v>44044</v>
      </c>
      <c r="G786" t="s">
        <v>44032</v>
      </c>
      <c r="H786">
        <v>148</v>
      </c>
      <c r="I786" t="s">
        <v>25</v>
      </c>
      <c r="J786" t="s">
        <v>26</v>
      </c>
      <c r="K786" t="s">
        <v>934</v>
      </c>
      <c r="M786" t="s">
        <v>4478</v>
      </c>
      <c r="N786" t="s">
        <v>29120</v>
      </c>
      <c r="O786" t="s">
        <v>29121</v>
      </c>
      <c r="P786" t="s">
        <v>29122</v>
      </c>
      <c r="Q786" t="s">
        <v>29123</v>
      </c>
      <c r="R786" t="s">
        <v>29124</v>
      </c>
      <c r="S786" t="s">
        <v>29125</v>
      </c>
      <c r="T786">
        <v>6.7</v>
      </c>
      <c r="U786">
        <v>92362</v>
      </c>
      <c r="V786" s="12">
        <f>W786*1.09324733035956</f>
        <v>21864946.607191201</v>
      </c>
      <c r="W786" s="3">
        <v>20000000</v>
      </c>
      <c r="X786" s="13">
        <f>Y786*1.09324733035956</f>
        <v>8867301.7653631326</v>
      </c>
      <c r="Y786" s="3">
        <v>8110975</v>
      </c>
      <c r="Z786" s="13">
        <f>AA786*1.09324733035956</f>
        <v>16082734.145736229</v>
      </c>
      <c r="AA786" s="3">
        <v>14710975</v>
      </c>
      <c r="AB786">
        <v>301</v>
      </c>
    </row>
    <row r="787" spans="1:28" x14ac:dyDescent="0.2">
      <c r="A787" t="s">
        <v>40658</v>
      </c>
      <c r="B787" t="s">
        <v>40659</v>
      </c>
      <c r="C787">
        <v>2018</v>
      </c>
      <c r="D787" t="s">
        <v>40660</v>
      </c>
      <c r="E787" t="s">
        <v>1045</v>
      </c>
      <c r="F787" t="s">
        <v>44032</v>
      </c>
      <c r="G787" t="s">
        <v>44045</v>
      </c>
      <c r="H787">
        <v>95</v>
      </c>
      <c r="I787" t="s">
        <v>433</v>
      </c>
      <c r="J787" t="s">
        <v>26</v>
      </c>
      <c r="M787" t="s">
        <v>12489</v>
      </c>
      <c r="N787" t="s">
        <v>14628</v>
      </c>
      <c r="O787" t="s">
        <v>40661</v>
      </c>
      <c r="P787" t="s">
        <v>4855</v>
      </c>
      <c r="Q787" t="s">
        <v>40662</v>
      </c>
      <c r="R787" t="s">
        <v>40663</v>
      </c>
      <c r="S787" t="s">
        <v>40664</v>
      </c>
      <c r="T787">
        <v>7</v>
      </c>
      <c r="U787">
        <v>50843</v>
      </c>
      <c r="V787" s="12">
        <f>W787*1.03068014830331</f>
        <v>13398841.927943029</v>
      </c>
      <c r="W787" s="3">
        <v>13000000</v>
      </c>
      <c r="X787" s="13">
        <f>Y787*1.03068014830331</f>
        <v>9657220.4729656801</v>
      </c>
      <c r="Y787" s="3">
        <v>9369755</v>
      </c>
      <c r="Z787" s="13">
        <f>AA787*1.03068014830331</f>
        <v>16116190.97309907</v>
      </c>
      <c r="AA787" s="3">
        <v>15636462</v>
      </c>
      <c r="AB787">
        <v>264</v>
      </c>
    </row>
    <row r="788" spans="1:28" hidden="1" x14ac:dyDescent="0.2">
      <c r="A788" t="s">
        <v>9803</v>
      </c>
      <c r="B788" t="s">
        <v>9804</v>
      </c>
      <c r="C788">
        <v>2006</v>
      </c>
      <c r="D788" s="1">
        <v>38908</v>
      </c>
      <c r="E788" t="s">
        <v>3496</v>
      </c>
      <c r="F788" t="s">
        <v>44045</v>
      </c>
      <c r="G788" t="s">
        <v>44042</v>
      </c>
      <c r="H788">
        <v>91</v>
      </c>
      <c r="I788" t="s">
        <v>97</v>
      </c>
      <c r="J788" t="s">
        <v>26</v>
      </c>
      <c r="M788" t="s">
        <v>5927</v>
      </c>
      <c r="N788" t="s">
        <v>9805</v>
      </c>
      <c r="O788" t="s">
        <v>9806</v>
      </c>
      <c r="P788" t="s">
        <v>9807</v>
      </c>
      <c r="Q788" t="s">
        <v>9808</v>
      </c>
      <c r="R788" t="s">
        <v>9809</v>
      </c>
      <c r="S788" t="s">
        <v>9810</v>
      </c>
      <c r="T788">
        <v>5.7</v>
      </c>
      <c r="U788">
        <v>10676</v>
      </c>
      <c r="W788">
        <v>12000000</v>
      </c>
      <c r="X788"/>
      <c r="Y788"/>
      <c r="Z788"/>
      <c r="AA788"/>
      <c r="AB788">
        <v>104</v>
      </c>
    </row>
    <row r="789" spans="1:28" x14ac:dyDescent="0.2">
      <c r="A789" t="s">
        <v>11488</v>
      </c>
      <c r="B789" t="s">
        <v>11489</v>
      </c>
      <c r="C789">
        <v>2008</v>
      </c>
      <c r="D789" t="s">
        <v>11490</v>
      </c>
      <c r="E789" t="s">
        <v>176</v>
      </c>
      <c r="F789" t="s">
        <v>44036</v>
      </c>
      <c r="H789">
        <v>134</v>
      </c>
      <c r="I789" t="s">
        <v>11491</v>
      </c>
      <c r="J789" t="s">
        <v>26</v>
      </c>
      <c r="K789" t="s">
        <v>64</v>
      </c>
      <c r="L789" t="s">
        <v>361</v>
      </c>
      <c r="M789" t="s">
        <v>11492</v>
      </c>
      <c r="N789" t="s">
        <v>11493</v>
      </c>
      <c r="O789" t="s">
        <v>11494</v>
      </c>
      <c r="P789" t="s">
        <v>11495</v>
      </c>
      <c r="Q789" t="s">
        <v>11496</v>
      </c>
      <c r="R789" t="s">
        <v>11497</v>
      </c>
      <c r="S789" t="s">
        <v>11498</v>
      </c>
      <c r="T789">
        <v>6.7</v>
      </c>
      <c r="U789">
        <v>11990</v>
      </c>
      <c r="V789" s="12">
        <f>W789*1.20207800169993</f>
        <v>24041560.033998597</v>
      </c>
      <c r="W789" s="3">
        <v>20000000</v>
      </c>
      <c r="X789" s="13">
        <f>Y789*1.20207800169993</f>
        <v>7732073.4389023846</v>
      </c>
      <c r="Y789" s="3">
        <v>6432256</v>
      </c>
      <c r="Z789" s="13">
        <f>AA789*1.20207800169993</f>
        <v>16169374.787374074</v>
      </c>
      <c r="AA789" s="3">
        <v>13451186</v>
      </c>
      <c r="AB789">
        <v>105</v>
      </c>
    </row>
    <row r="790" spans="1:28" x14ac:dyDescent="0.2">
      <c r="A790" t="s">
        <v>41064</v>
      </c>
      <c r="B790" t="s">
        <v>41065</v>
      </c>
      <c r="C790">
        <v>2019</v>
      </c>
      <c r="D790" s="1">
        <v>43716</v>
      </c>
      <c r="E790" t="s">
        <v>16512</v>
      </c>
      <c r="F790" t="s">
        <v>44044</v>
      </c>
      <c r="G790" t="s">
        <v>44032</v>
      </c>
      <c r="H790">
        <v>102</v>
      </c>
      <c r="I790" t="s">
        <v>433</v>
      </c>
      <c r="J790" t="s">
        <v>26</v>
      </c>
      <c r="K790" t="s">
        <v>975</v>
      </c>
      <c r="M790" t="s">
        <v>41066</v>
      </c>
      <c r="N790" t="s">
        <v>41067</v>
      </c>
      <c r="O790" t="s">
        <v>41068</v>
      </c>
      <c r="P790" t="s">
        <v>23690</v>
      </c>
      <c r="Q790" t="s">
        <v>41069</v>
      </c>
      <c r="R790" t="s">
        <v>41070</v>
      </c>
      <c r="S790" t="s">
        <v>41071</v>
      </c>
      <c r="T790">
        <v>5.5</v>
      </c>
      <c r="U790">
        <v>13851</v>
      </c>
      <c r="V790" s="12">
        <f>W790*1.01233684194057</f>
        <v>38468799.993741661</v>
      </c>
      <c r="W790" s="3">
        <v>38000000</v>
      </c>
      <c r="X790" s="13">
        <f>Y790*1.01233684194057</f>
        <v>12330295.129615085</v>
      </c>
      <c r="Y790" s="3">
        <v>12180032</v>
      </c>
      <c r="Z790" s="13">
        <f>AA790*1.01233684194057</f>
        <v>16177175.128989251</v>
      </c>
      <c r="AA790" s="3">
        <v>15980032</v>
      </c>
      <c r="AB790">
        <v>268</v>
      </c>
    </row>
    <row r="791" spans="1:28" x14ac:dyDescent="0.2">
      <c r="A791" t="s">
        <v>22361</v>
      </c>
      <c r="B791" t="s">
        <v>22362</v>
      </c>
      <c r="C791">
        <v>2011</v>
      </c>
      <c r="D791" s="1">
        <v>40583</v>
      </c>
      <c r="E791" t="s">
        <v>16512</v>
      </c>
      <c r="F791" t="s">
        <v>44044</v>
      </c>
      <c r="G791" t="s">
        <v>44032</v>
      </c>
      <c r="H791">
        <v>105</v>
      </c>
      <c r="I791" t="s">
        <v>25</v>
      </c>
      <c r="J791" t="s">
        <v>26</v>
      </c>
      <c r="M791" t="s">
        <v>474</v>
      </c>
      <c r="N791" t="s">
        <v>22363</v>
      </c>
      <c r="O791" t="s">
        <v>22364</v>
      </c>
      <c r="P791" t="s">
        <v>1391</v>
      </c>
      <c r="Q791" t="s">
        <v>22365</v>
      </c>
      <c r="R791" t="s">
        <v>22366</v>
      </c>
      <c r="S791" t="s">
        <v>22367</v>
      </c>
      <c r="T791">
        <v>6.2</v>
      </c>
      <c r="U791">
        <v>44195</v>
      </c>
      <c r="V791" s="12">
        <f>W791*1.1505830469594</f>
        <v>19559911.798309799</v>
      </c>
      <c r="W791" s="3">
        <v>17000000</v>
      </c>
      <c r="X791" s="13">
        <f>Y791*1.1505830469594</f>
        <v>473747.96725334512</v>
      </c>
      <c r="Y791" s="3">
        <v>411746</v>
      </c>
      <c r="Z791" s="13">
        <f>AA791*1.1505830469594</f>
        <v>16211172.056459783</v>
      </c>
      <c r="AA791" s="3">
        <v>14089528</v>
      </c>
      <c r="AB791">
        <v>118</v>
      </c>
    </row>
    <row r="792" spans="1:28" x14ac:dyDescent="0.2">
      <c r="A792" t="s">
        <v>5979</v>
      </c>
      <c r="B792" t="s">
        <v>5980</v>
      </c>
      <c r="C792">
        <v>2003</v>
      </c>
      <c r="D792" s="1">
        <v>38237</v>
      </c>
      <c r="E792" t="s">
        <v>3496</v>
      </c>
      <c r="F792" t="s">
        <v>44045</v>
      </c>
      <c r="G792" t="s">
        <v>44042</v>
      </c>
      <c r="H792">
        <v>102</v>
      </c>
      <c r="I792" t="s">
        <v>97</v>
      </c>
      <c r="J792" t="s">
        <v>26</v>
      </c>
      <c r="K792" t="s">
        <v>5981</v>
      </c>
      <c r="L792" t="s">
        <v>5982</v>
      </c>
      <c r="M792" t="s">
        <v>1246</v>
      </c>
      <c r="N792" t="s">
        <v>1246</v>
      </c>
      <c r="O792" t="s">
        <v>5983</v>
      </c>
      <c r="P792" t="s">
        <v>1248</v>
      </c>
      <c r="Q792" t="s">
        <v>5984</v>
      </c>
      <c r="R792" t="s">
        <v>5985</v>
      </c>
      <c r="S792" t="s">
        <v>5986</v>
      </c>
      <c r="T792">
        <v>5.2</v>
      </c>
      <c r="U792">
        <v>16787</v>
      </c>
      <c r="V792" s="12">
        <f>W792*1.40658152173913</f>
        <v>53450097.826086938</v>
      </c>
      <c r="W792" s="3">
        <v>38000000</v>
      </c>
      <c r="X792" s="13">
        <f>Y792*1.40658152173913</f>
        <v>10775548.161228258</v>
      </c>
      <c r="Y792" s="3">
        <v>7660806</v>
      </c>
      <c r="Z792" s="13">
        <f>AA792*1.40658152173913</f>
        <v>16261216.096010864</v>
      </c>
      <c r="AA792" s="3">
        <v>11560806</v>
      </c>
      <c r="AB792">
        <v>208</v>
      </c>
    </row>
    <row r="793" spans="1:28" x14ac:dyDescent="0.2">
      <c r="A793" t="s">
        <v>24617</v>
      </c>
      <c r="B793" t="s">
        <v>24618</v>
      </c>
      <c r="C793">
        <v>2010</v>
      </c>
      <c r="D793" t="s">
        <v>16101</v>
      </c>
      <c r="E793" t="s">
        <v>176</v>
      </c>
      <c r="F793" t="s">
        <v>44045</v>
      </c>
      <c r="H793">
        <v>100</v>
      </c>
      <c r="I793" t="s">
        <v>25</v>
      </c>
      <c r="J793" t="s">
        <v>26</v>
      </c>
      <c r="M793" t="s">
        <v>24619</v>
      </c>
      <c r="N793" t="s">
        <v>24620</v>
      </c>
      <c r="O793" t="s">
        <v>24621</v>
      </c>
      <c r="P793" t="s">
        <v>24226</v>
      </c>
      <c r="Q793" t="s">
        <v>24622</v>
      </c>
      <c r="R793" t="s">
        <v>24623</v>
      </c>
      <c r="S793" t="s">
        <v>24624</v>
      </c>
      <c r="T793">
        <v>7.2</v>
      </c>
      <c r="U793">
        <v>133783</v>
      </c>
      <c r="V793" s="12">
        <f>W793*1.18690152988223</f>
        <v>2373803.0597644602</v>
      </c>
      <c r="W793" s="3">
        <v>2000000</v>
      </c>
      <c r="X793" s="13">
        <f>Y793*1.18690152988223</f>
        <v>7752250.9031303758</v>
      </c>
      <c r="Y793" s="3">
        <v>6531503</v>
      </c>
      <c r="Z793" s="13">
        <f>AA793*1.18690152988223</f>
        <v>16375483.382131169</v>
      </c>
      <c r="AA793" s="3">
        <v>13796834</v>
      </c>
      <c r="AB793">
        <v>350</v>
      </c>
    </row>
    <row r="794" spans="1:28" hidden="1" x14ac:dyDescent="0.2">
      <c r="A794" t="s">
        <v>9850</v>
      </c>
      <c r="B794" t="s">
        <v>9851</v>
      </c>
      <c r="C794">
        <v>2004</v>
      </c>
      <c r="D794" s="1">
        <v>43043</v>
      </c>
      <c r="E794" t="s">
        <v>44037</v>
      </c>
      <c r="F794" t="s">
        <v>44032</v>
      </c>
      <c r="G794" t="s">
        <v>44036</v>
      </c>
      <c r="H794">
        <v>91</v>
      </c>
      <c r="I794" t="s">
        <v>2213</v>
      </c>
      <c r="J794" t="s">
        <v>934</v>
      </c>
      <c r="M794" t="s">
        <v>9852</v>
      </c>
      <c r="N794" t="s">
        <v>9853</v>
      </c>
      <c r="O794" t="s">
        <v>9854</v>
      </c>
      <c r="P794" t="s">
        <v>9855</v>
      </c>
      <c r="Q794" t="s">
        <v>9856</v>
      </c>
      <c r="R794" t="s">
        <v>9857</v>
      </c>
      <c r="S794" t="s">
        <v>9858</v>
      </c>
      <c r="T794">
        <v>7</v>
      </c>
      <c r="U794">
        <v>12534</v>
      </c>
      <c r="W794"/>
      <c r="X794"/>
      <c r="Y794"/>
      <c r="Z794"/>
      <c r="AA794"/>
      <c r="AB794">
        <v>37</v>
      </c>
    </row>
    <row r="795" spans="1:28" x14ac:dyDescent="0.2">
      <c r="A795" t="s">
        <v>5567</v>
      </c>
      <c r="B795" t="s">
        <v>5568</v>
      </c>
      <c r="C795">
        <v>2003</v>
      </c>
      <c r="D795" s="1">
        <v>38140</v>
      </c>
      <c r="E795" t="s">
        <v>44043</v>
      </c>
      <c r="F795" t="s">
        <v>44032</v>
      </c>
      <c r="G795" t="s">
        <v>44036</v>
      </c>
      <c r="H795">
        <v>127</v>
      </c>
      <c r="I795" t="s">
        <v>319</v>
      </c>
      <c r="J795" t="s">
        <v>26</v>
      </c>
      <c r="K795" t="s">
        <v>5569</v>
      </c>
      <c r="L795" t="s">
        <v>5570</v>
      </c>
      <c r="M795" t="s">
        <v>1495</v>
      </c>
      <c r="N795" t="s">
        <v>5571</v>
      </c>
      <c r="O795" t="s">
        <v>5572</v>
      </c>
      <c r="P795" t="s">
        <v>488</v>
      </c>
      <c r="Q795" t="s">
        <v>5573</v>
      </c>
      <c r="R795" t="s">
        <v>5574</v>
      </c>
      <c r="S795" t="s">
        <v>5575</v>
      </c>
      <c r="T795">
        <v>6.5</v>
      </c>
      <c r="U795">
        <v>25949</v>
      </c>
      <c r="V795" s="12">
        <f>W795*1.40658152173913</f>
        <v>49230353.260869548</v>
      </c>
      <c r="W795" s="3">
        <v>35000000</v>
      </c>
      <c r="X795" s="13">
        <f>Y795*1.40658152173913</f>
        <v>6231298.206038041</v>
      </c>
      <c r="Y795" s="3">
        <v>4430101</v>
      </c>
      <c r="Z795" s="13">
        <f>AA795*1.40658152173913</f>
        <v>16464039.52511956</v>
      </c>
      <c r="AA795" s="3">
        <v>11705002</v>
      </c>
      <c r="AB795">
        <v>158</v>
      </c>
    </row>
    <row r="796" spans="1:28" x14ac:dyDescent="0.2">
      <c r="A796" t="s">
        <v>24197</v>
      </c>
      <c r="B796" t="s">
        <v>24198</v>
      </c>
      <c r="C796">
        <v>2009</v>
      </c>
      <c r="D796" s="1">
        <v>40515</v>
      </c>
      <c r="E796" t="s">
        <v>176</v>
      </c>
      <c r="F796" t="s">
        <v>44045</v>
      </c>
      <c r="G796" t="s">
        <v>44036</v>
      </c>
      <c r="H796">
        <v>96</v>
      </c>
      <c r="I796" t="s">
        <v>1220</v>
      </c>
      <c r="J796" t="s">
        <v>26</v>
      </c>
      <c r="M796" t="s">
        <v>4488</v>
      </c>
      <c r="N796" t="s">
        <v>24199</v>
      </c>
      <c r="O796" t="s">
        <v>24200</v>
      </c>
      <c r="P796" t="s">
        <v>5705</v>
      </c>
      <c r="Q796" t="s">
        <v>24201</v>
      </c>
      <c r="R796" t="s">
        <v>24202</v>
      </c>
      <c r="S796" t="s">
        <v>24203</v>
      </c>
      <c r="T796">
        <v>6.3</v>
      </c>
      <c r="U796">
        <v>68304</v>
      </c>
      <c r="V796" s="12">
        <f>W796*1.20636999678377</f>
        <v>16889179.954972781</v>
      </c>
      <c r="W796" s="3">
        <v>14000000</v>
      </c>
      <c r="X796" s="13">
        <f>Y796*1.20636999678377</f>
        <v>3709895.3644592725</v>
      </c>
      <c r="Y796" s="3">
        <v>3075255</v>
      </c>
      <c r="Z796" s="13">
        <f>AA796*1.20636999678377</f>
        <v>16476177.98020386</v>
      </c>
      <c r="AA796" s="3">
        <v>13657649</v>
      </c>
      <c r="AB796">
        <v>191</v>
      </c>
    </row>
    <row r="797" spans="1:28" x14ac:dyDescent="0.2">
      <c r="A797" t="s">
        <v>13001</v>
      </c>
      <c r="B797" t="s">
        <v>13002</v>
      </c>
      <c r="C797">
        <v>2006</v>
      </c>
      <c r="D797" t="s">
        <v>3685</v>
      </c>
      <c r="E797" t="s">
        <v>1045</v>
      </c>
      <c r="F797" t="s">
        <v>44046</v>
      </c>
      <c r="G797" t="s">
        <v>44033</v>
      </c>
      <c r="H797">
        <v>95</v>
      </c>
      <c r="I797" t="s">
        <v>9587</v>
      </c>
      <c r="J797" t="s">
        <v>26</v>
      </c>
      <c r="M797" t="s">
        <v>13003</v>
      </c>
      <c r="N797" t="s">
        <v>13003</v>
      </c>
      <c r="O797" t="s">
        <v>13004</v>
      </c>
      <c r="P797" t="s">
        <v>13005</v>
      </c>
      <c r="Q797" t="s">
        <v>13006</v>
      </c>
      <c r="R797" t="s">
        <v>13007</v>
      </c>
      <c r="S797" t="s">
        <v>13008</v>
      </c>
      <c r="T797">
        <v>6.4</v>
      </c>
      <c r="U797">
        <v>72908</v>
      </c>
      <c r="V797" s="12">
        <f>W797*1.28378472222222</f>
        <v>19256770.833333302</v>
      </c>
      <c r="W797" s="3">
        <v>15000000</v>
      </c>
      <c r="X797" s="13">
        <f>Y797*1.28378472222222</f>
        <v>10016666.105902761</v>
      </c>
      <c r="Y797" s="3">
        <v>7802450</v>
      </c>
      <c r="Z797" s="13">
        <f>AA797*1.28378472222222</f>
        <v>16477294.747499973</v>
      </c>
      <c r="AA797" s="3">
        <v>12834936</v>
      </c>
      <c r="AB797">
        <v>378</v>
      </c>
    </row>
    <row r="798" spans="1:28" hidden="1" x14ac:dyDescent="0.2">
      <c r="A798" t="s">
        <v>9881</v>
      </c>
      <c r="B798" t="s">
        <v>9882</v>
      </c>
      <c r="C798">
        <v>2009</v>
      </c>
      <c r="D798" t="s">
        <v>9883</v>
      </c>
      <c r="E798" t="s">
        <v>44054</v>
      </c>
      <c r="F798" t="s">
        <v>44033</v>
      </c>
      <c r="G798" t="s">
        <v>44042</v>
      </c>
      <c r="H798">
        <v>112</v>
      </c>
      <c r="I798" t="s">
        <v>9884</v>
      </c>
      <c r="J798" t="s">
        <v>307</v>
      </c>
      <c r="M798" t="s">
        <v>9885</v>
      </c>
      <c r="N798" t="s">
        <v>9886</v>
      </c>
      <c r="O798" t="s">
        <v>9887</v>
      </c>
      <c r="P798" t="s">
        <v>9888</v>
      </c>
      <c r="Q798" t="s">
        <v>9888</v>
      </c>
      <c r="R798" t="s">
        <v>9889</v>
      </c>
      <c r="S798" t="s">
        <v>9890</v>
      </c>
      <c r="T798">
        <v>6.1</v>
      </c>
      <c r="U798">
        <v>18575</v>
      </c>
      <c r="W798" t="s">
        <v>9891</v>
      </c>
      <c r="X798"/>
      <c r="Y798"/>
      <c r="Z798"/>
      <c r="AA798"/>
      <c r="AB798">
        <v>86</v>
      </c>
    </row>
    <row r="799" spans="1:28" hidden="1" x14ac:dyDescent="0.2">
      <c r="A799" t="s">
        <v>9892</v>
      </c>
      <c r="B799" t="s">
        <v>9893</v>
      </c>
      <c r="C799">
        <v>2004</v>
      </c>
      <c r="D799" t="s">
        <v>7858</v>
      </c>
      <c r="E799" t="s">
        <v>3496</v>
      </c>
      <c r="F799" t="s">
        <v>44045</v>
      </c>
      <c r="G799" t="s">
        <v>44042</v>
      </c>
      <c r="H799">
        <v>85</v>
      </c>
      <c r="I799" t="s">
        <v>3522</v>
      </c>
      <c r="J799" t="s">
        <v>26</v>
      </c>
      <c r="K799" t="s">
        <v>307</v>
      </c>
      <c r="M799" t="s">
        <v>9894</v>
      </c>
      <c r="N799" t="s">
        <v>9894</v>
      </c>
      <c r="O799" t="s">
        <v>9895</v>
      </c>
      <c r="P799" t="s">
        <v>9896</v>
      </c>
      <c r="Q799" t="s">
        <v>9897</v>
      </c>
      <c r="R799" t="s">
        <v>9898</v>
      </c>
      <c r="S799" t="s">
        <v>9899</v>
      </c>
      <c r="T799">
        <v>5.6</v>
      </c>
      <c r="U799">
        <v>27678</v>
      </c>
      <c r="W799" t="s">
        <v>5153</v>
      </c>
      <c r="X799"/>
      <c r="Y799"/>
      <c r="Z799"/>
      <c r="AA799">
        <v>7480424</v>
      </c>
      <c r="AB799">
        <v>312</v>
      </c>
    </row>
    <row r="800" spans="1:28" x14ac:dyDescent="0.2">
      <c r="A800" t="s">
        <v>39377</v>
      </c>
      <c r="B800" t="s">
        <v>39378</v>
      </c>
      <c r="C800">
        <v>2018</v>
      </c>
      <c r="D800" t="s">
        <v>23573</v>
      </c>
      <c r="E800" t="s">
        <v>3496</v>
      </c>
      <c r="F800" t="s">
        <v>44045</v>
      </c>
      <c r="G800" t="s">
        <v>44042</v>
      </c>
      <c r="H800">
        <v>92</v>
      </c>
      <c r="I800" t="s">
        <v>9408</v>
      </c>
      <c r="J800" t="s">
        <v>26</v>
      </c>
      <c r="K800" t="s">
        <v>686</v>
      </c>
      <c r="L800" t="s">
        <v>4833</v>
      </c>
      <c r="M800" t="s">
        <v>39379</v>
      </c>
      <c r="N800" t="s">
        <v>39379</v>
      </c>
      <c r="O800" t="s">
        <v>39380</v>
      </c>
      <c r="P800" t="s">
        <v>39381</v>
      </c>
      <c r="Q800" t="s">
        <v>39382</v>
      </c>
      <c r="R800" t="s">
        <v>39383</v>
      </c>
      <c r="S800" t="s">
        <v>39384</v>
      </c>
      <c r="T800">
        <v>5.9</v>
      </c>
      <c r="U800">
        <v>23609</v>
      </c>
      <c r="V800" s="12">
        <f>W800*1.03068014830331</f>
        <v>1030680.1483033099</v>
      </c>
      <c r="W800" s="3">
        <v>1000000</v>
      </c>
      <c r="X800" s="13">
        <f>Y800*1.03068014830331</f>
        <v>9138778.0515676308</v>
      </c>
      <c r="Y800" s="3">
        <v>8866745</v>
      </c>
      <c r="Z800" s="13">
        <f>AA800*1.03068014830331</f>
        <v>16516635.977718614</v>
      </c>
      <c r="AA800" s="3">
        <v>16024987</v>
      </c>
      <c r="AB800">
        <v>271</v>
      </c>
    </row>
    <row r="801" spans="1:28" x14ac:dyDescent="0.2">
      <c r="A801" t="s">
        <v>1235</v>
      </c>
      <c r="B801" t="s">
        <v>1236</v>
      </c>
      <c r="C801">
        <v>2000</v>
      </c>
      <c r="D801" t="s">
        <v>1237</v>
      </c>
      <c r="E801" t="s">
        <v>44035</v>
      </c>
      <c r="F801" t="s">
        <v>44032</v>
      </c>
      <c r="H801">
        <v>122</v>
      </c>
      <c r="I801" t="s">
        <v>25</v>
      </c>
      <c r="J801" t="s">
        <v>26</v>
      </c>
      <c r="M801" t="s">
        <v>1238</v>
      </c>
      <c r="N801" t="s">
        <v>1239</v>
      </c>
      <c r="O801" t="s">
        <v>1240</v>
      </c>
      <c r="P801" t="s">
        <v>1238</v>
      </c>
      <c r="Q801" t="s">
        <v>1241</v>
      </c>
      <c r="R801" t="s">
        <v>1242</v>
      </c>
      <c r="S801" t="s">
        <v>1243</v>
      </c>
      <c r="T801">
        <v>7</v>
      </c>
      <c r="U801">
        <v>26571</v>
      </c>
      <c r="V801" s="12">
        <f>W801*1.5029674796748</f>
        <v>9017804.8780487999</v>
      </c>
      <c r="W801" s="3">
        <v>6000000</v>
      </c>
      <c r="X801" s="13">
        <f>Y801*1.5029674796748</f>
        <v>12923405.649959378</v>
      </c>
      <c r="Y801" s="3">
        <v>8598593</v>
      </c>
      <c r="Z801" s="13">
        <f>AA801*1.5029674796748</f>
        <v>16524425.553211419</v>
      </c>
      <c r="AA801" s="3">
        <v>10994533</v>
      </c>
      <c r="AB801">
        <v>153</v>
      </c>
    </row>
    <row r="802" spans="1:28" hidden="1" x14ac:dyDescent="0.2">
      <c r="A802" t="s">
        <v>3291</v>
      </c>
      <c r="B802" t="s">
        <v>3292</v>
      </c>
      <c r="C802">
        <v>2001</v>
      </c>
      <c r="D802" t="s">
        <v>483</v>
      </c>
      <c r="E802" t="s">
        <v>176</v>
      </c>
      <c r="F802" t="s">
        <v>44053</v>
      </c>
      <c r="G802" t="s">
        <v>44036</v>
      </c>
      <c r="H802">
        <v>210</v>
      </c>
      <c r="I802" t="s">
        <v>943</v>
      </c>
      <c r="J802" t="s">
        <v>944</v>
      </c>
      <c r="K802" t="s">
        <v>26</v>
      </c>
      <c r="M802" t="s">
        <v>3293</v>
      </c>
      <c r="N802" t="s">
        <v>3294</v>
      </c>
      <c r="O802" t="s">
        <v>3295</v>
      </c>
      <c r="P802" t="s">
        <v>2152</v>
      </c>
      <c r="Q802" t="s">
        <v>3296</v>
      </c>
      <c r="R802" t="s">
        <v>3297</v>
      </c>
      <c r="S802" t="s">
        <v>3298</v>
      </c>
      <c r="T802">
        <v>7.4</v>
      </c>
      <c r="U802">
        <v>43897</v>
      </c>
      <c r="V802" s="12">
        <f>W802*1.46138339920949</f>
        <v>10960375.494071174</v>
      </c>
      <c r="W802" s="3">
        <v>7500000</v>
      </c>
      <c r="X802" s="13">
        <f>Y802*1.46138339920949</f>
        <v>4240934.6245059399</v>
      </c>
      <c r="Y802" s="3">
        <v>2902000</v>
      </c>
      <c r="Z802" s="13">
        <f>AA802*1.46138339920949</f>
        <v>16564118.823359728</v>
      </c>
      <c r="AA802" s="3">
        <v>11334547</v>
      </c>
      <c r="AB802">
        <v>133</v>
      </c>
    </row>
    <row r="803" spans="1:28" x14ac:dyDescent="0.2">
      <c r="A803" t="s">
        <v>1444</v>
      </c>
      <c r="B803" t="s">
        <v>1445</v>
      </c>
      <c r="C803">
        <v>2000</v>
      </c>
      <c r="D803" s="1">
        <v>36924</v>
      </c>
      <c r="E803" t="s">
        <v>176</v>
      </c>
      <c r="F803" t="s">
        <v>44046</v>
      </c>
      <c r="H803">
        <v>92</v>
      </c>
      <c r="I803" t="s">
        <v>453</v>
      </c>
      <c r="J803" t="s">
        <v>26</v>
      </c>
      <c r="K803" t="s">
        <v>307</v>
      </c>
      <c r="L803" t="s">
        <v>1446</v>
      </c>
      <c r="M803" t="s">
        <v>1447</v>
      </c>
      <c r="N803" t="s">
        <v>1448</v>
      </c>
      <c r="O803" t="s">
        <v>1449</v>
      </c>
      <c r="P803" t="s">
        <v>1450</v>
      </c>
      <c r="Q803" t="s">
        <v>1451</v>
      </c>
      <c r="R803" t="s">
        <v>1452</v>
      </c>
      <c r="S803" t="s">
        <v>1453</v>
      </c>
      <c r="T803">
        <v>6.9</v>
      </c>
      <c r="U803">
        <v>39543</v>
      </c>
      <c r="V803" s="12">
        <f>W803*1.5029674796748</f>
        <v>12023739.837398401</v>
      </c>
      <c r="W803" s="3">
        <v>8000000</v>
      </c>
      <c r="X803" s="13">
        <f>Y803*1.5029674796748</f>
        <v>12465287.635447182</v>
      </c>
      <c r="Y803" s="3">
        <v>8293784</v>
      </c>
      <c r="Z803" s="13">
        <f>AA803*1.5029674796748</f>
        <v>16765923.870813046</v>
      </c>
      <c r="AA803" s="3">
        <v>11155214</v>
      </c>
      <c r="AB803">
        <v>333</v>
      </c>
    </row>
    <row r="804" spans="1:28" x14ac:dyDescent="0.2">
      <c r="A804" t="s">
        <v>41072</v>
      </c>
      <c r="B804" t="s">
        <v>41073</v>
      </c>
      <c r="C804">
        <v>2017</v>
      </c>
      <c r="D804" t="s">
        <v>41074</v>
      </c>
      <c r="E804" t="s">
        <v>176</v>
      </c>
      <c r="H804">
        <v>101</v>
      </c>
      <c r="I804" t="s">
        <v>25</v>
      </c>
      <c r="J804" t="s">
        <v>26</v>
      </c>
      <c r="M804" t="s">
        <v>1596</v>
      </c>
      <c r="N804" t="s">
        <v>1596</v>
      </c>
      <c r="O804" t="s">
        <v>41075</v>
      </c>
      <c r="P804" t="s">
        <v>27333</v>
      </c>
      <c r="Q804" t="s">
        <v>41076</v>
      </c>
      <c r="R804" t="s">
        <v>41077</v>
      </c>
      <c r="S804" t="s">
        <v>41078</v>
      </c>
      <c r="T804">
        <v>6.2</v>
      </c>
      <c r="U804">
        <v>24075</v>
      </c>
      <c r="V804" s="12">
        <f>W804*1.05585427545692</f>
        <v>26396356.886422999</v>
      </c>
      <c r="W804" s="3">
        <v>25000000</v>
      </c>
      <c r="X804" s="13">
        <f>Y804*1.05585427545692</f>
        <v>1482483.8098523186</v>
      </c>
      <c r="Y804" s="3">
        <v>1404061</v>
      </c>
      <c r="Z804" s="13">
        <f>AA804*1.05585427545692</f>
        <v>16776599.508665159</v>
      </c>
      <c r="AA804" s="3">
        <v>15889124</v>
      </c>
      <c r="AB804">
        <v>162</v>
      </c>
    </row>
    <row r="805" spans="1:28" x14ac:dyDescent="0.2">
      <c r="A805" t="s">
        <v>9082</v>
      </c>
      <c r="B805" t="s">
        <v>9083</v>
      </c>
      <c r="C805">
        <v>2005</v>
      </c>
      <c r="D805" t="s">
        <v>6236</v>
      </c>
      <c r="E805" t="s">
        <v>16512</v>
      </c>
      <c r="F805" t="s">
        <v>44046</v>
      </c>
      <c r="G805" t="s">
        <v>44033</v>
      </c>
      <c r="H805">
        <v>99</v>
      </c>
      <c r="I805" t="s">
        <v>9084</v>
      </c>
      <c r="J805" t="s">
        <v>26</v>
      </c>
      <c r="M805" t="s">
        <v>6595</v>
      </c>
      <c r="N805" t="s">
        <v>9085</v>
      </c>
      <c r="O805" t="s">
        <v>9086</v>
      </c>
      <c r="P805" t="s">
        <v>9087</v>
      </c>
      <c r="Q805" t="s">
        <v>9088</v>
      </c>
      <c r="R805" t="s">
        <v>9089</v>
      </c>
      <c r="S805" t="s">
        <v>9090</v>
      </c>
      <c r="T805">
        <v>2.4</v>
      </c>
      <c r="U805">
        <v>41383</v>
      </c>
      <c r="V805" s="12">
        <f>W805*1.32519713261649</f>
        <v>26503942.652329799</v>
      </c>
      <c r="W805" s="3">
        <v>20000000</v>
      </c>
      <c r="X805" s="13">
        <f>Y805*1.32519713261649</f>
        <v>6862624.7898566434</v>
      </c>
      <c r="Y805" s="3">
        <v>5178569</v>
      </c>
      <c r="Z805" s="13">
        <f>AA805*1.32519713261649</f>
        <v>16821581.956451643</v>
      </c>
      <c r="AA805" s="3">
        <v>12693645</v>
      </c>
      <c r="AB805">
        <v>533</v>
      </c>
    </row>
    <row r="806" spans="1:28" x14ac:dyDescent="0.2">
      <c r="A806" t="s">
        <v>8356</v>
      </c>
      <c r="B806" t="s">
        <v>8357</v>
      </c>
      <c r="C806">
        <v>2004</v>
      </c>
      <c r="D806" t="s">
        <v>6520</v>
      </c>
      <c r="E806" t="s">
        <v>1045</v>
      </c>
      <c r="F806" t="s">
        <v>44036</v>
      </c>
      <c r="H806">
        <v>101</v>
      </c>
      <c r="I806" t="s">
        <v>8358</v>
      </c>
      <c r="J806" t="s">
        <v>26</v>
      </c>
      <c r="K806" t="s">
        <v>27</v>
      </c>
      <c r="L806" t="s">
        <v>307</v>
      </c>
      <c r="M806" t="s">
        <v>8359</v>
      </c>
      <c r="N806" t="s">
        <v>8360</v>
      </c>
      <c r="O806" t="s">
        <v>8361</v>
      </c>
      <c r="P806" t="s">
        <v>8362</v>
      </c>
      <c r="Q806" t="s">
        <v>8363</v>
      </c>
      <c r="R806" t="s">
        <v>8364</v>
      </c>
      <c r="S806" t="s">
        <v>8365</v>
      </c>
      <c r="T806">
        <v>6.1</v>
      </c>
      <c r="U806">
        <v>35673</v>
      </c>
      <c r="V806" s="12">
        <f>W806*1.37009528851244</f>
        <v>31512191.63578612</v>
      </c>
      <c r="W806" s="3">
        <v>23000000</v>
      </c>
      <c r="X806" s="13">
        <f>Y806*1.37009528851244</f>
        <v>16709169.723059814</v>
      </c>
      <c r="Y806" s="3">
        <v>12195626</v>
      </c>
      <c r="Z806" s="13">
        <f>AA806*1.37009528851244</f>
        <v>16870425.828231864</v>
      </c>
      <c r="AA806" s="3">
        <v>12313323</v>
      </c>
      <c r="AB806">
        <v>137</v>
      </c>
    </row>
    <row r="807" spans="1:28" x14ac:dyDescent="0.2">
      <c r="A807" t="s">
        <v>38213</v>
      </c>
      <c r="B807" t="s">
        <v>38214</v>
      </c>
      <c r="C807">
        <v>2018</v>
      </c>
      <c r="D807" t="s">
        <v>38215</v>
      </c>
      <c r="E807" t="s">
        <v>176</v>
      </c>
      <c r="F807" t="s">
        <v>44057</v>
      </c>
      <c r="G807" t="s">
        <v>44036</v>
      </c>
      <c r="H807">
        <v>108</v>
      </c>
      <c r="I807" t="s">
        <v>25</v>
      </c>
      <c r="J807" t="s">
        <v>26</v>
      </c>
      <c r="M807" t="s">
        <v>38216</v>
      </c>
      <c r="N807" t="s">
        <v>38217</v>
      </c>
      <c r="O807" t="s">
        <v>38218</v>
      </c>
      <c r="P807" t="s">
        <v>38219</v>
      </c>
      <c r="Q807" t="s">
        <v>38220</v>
      </c>
      <c r="R807" t="s">
        <v>38221</v>
      </c>
      <c r="S807" t="s">
        <v>38222</v>
      </c>
      <c r="T807">
        <v>6.7</v>
      </c>
      <c r="U807">
        <v>13879</v>
      </c>
      <c r="V807" s="12">
        <f>W807*1.03068014830331</f>
        <v>3607380.5190615845</v>
      </c>
      <c r="W807" s="3">
        <v>3500000</v>
      </c>
      <c r="X807" s="13">
        <f>Y807*1.03068014830331</f>
        <v>16878486.133504789</v>
      </c>
      <c r="Y807" s="3">
        <v>16376066</v>
      </c>
      <c r="Z807" s="13">
        <f>AA807*1.03068014830331</f>
        <v>16878486.133504789</v>
      </c>
      <c r="AA807" s="3">
        <v>16376066</v>
      </c>
      <c r="AB807">
        <v>121</v>
      </c>
    </row>
    <row r="808" spans="1:28" x14ac:dyDescent="0.2">
      <c r="A808" t="s">
        <v>1741</v>
      </c>
      <c r="B808" t="s">
        <v>1742</v>
      </c>
      <c r="C808">
        <v>2000</v>
      </c>
      <c r="D808" t="s">
        <v>506</v>
      </c>
      <c r="E808" t="s">
        <v>176</v>
      </c>
      <c r="H808">
        <v>111</v>
      </c>
      <c r="I808" t="s">
        <v>25</v>
      </c>
      <c r="J808" t="s">
        <v>26</v>
      </c>
      <c r="M808" t="s">
        <v>1743</v>
      </c>
      <c r="N808" t="s">
        <v>1743</v>
      </c>
      <c r="O808" t="s">
        <v>1744</v>
      </c>
      <c r="P808" t="s">
        <v>1745</v>
      </c>
      <c r="Q808" t="s">
        <v>1746</v>
      </c>
      <c r="R808" t="s">
        <v>1747</v>
      </c>
      <c r="S808" t="s">
        <v>1748</v>
      </c>
      <c r="T808">
        <v>7.5</v>
      </c>
      <c r="U808">
        <v>27607</v>
      </c>
      <c r="V808" s="12">
        <f>W808*1.5029674796748</f>
        <v>1803560.97560976</v>
      </c>
      <c r="W808" s="3">
        <v>1200000</v>
      </c>
      <c r="X808" s="13">
        <f>Y808*1.5029674796748</f>
        <v>14153150.174471576</v>
      </c>
      <c r="Y808" s="3">
        <v>9416804</v>
      </c>
      <c r="Z808" s="13">
        <f>AA808*1.5029674796748</f>
        <v>16897143.452561013</v>
      </c>
      <c r="AA808" s="3">
        <v>11242521</v>
      </c>
      <c r="AB808">
        <v>241</v>
      </c>
    </row>
    <row r="809" spans="1:28" x14ac:dyDescent="0.2">
      <c r="A809" t="s">
        <v>37960</v>
      </c>
      <c r="B809" t="s">
        <v>37961</v>
      </c>
      <c r="C809">
        <v>2017</v>
      </c>
      <c r="D809" s="1">
        <v>42800</v>
      </c>
      <c r="E809" t="s">
        <v>176</v>
      </c>
      <c r="F809" t="s">
        <v>44036</v>
      </c>
      <c r="G809" t="s">
        <v>44033</v>
      </c>
      <c r="H809">
        <v>120</v>
      </c>
      <c r="I809" t="s">
        <v>25</v>
      </c>
      <c r="J809" t="s">
        <v>26</v>
      </c>
      <c r="M809" t="s">
        <v>2851</v>
      </c>
      <c r="N809" t="s">
        <v>37962</v>
      </c>
      <c r="O809" t="s">
        <v>37963</v>
      </c>
      <c r="P809" t="s">
        <v>1906</v>
      </c>
      <c r="Q809" t="s">
        <v>37964</v>
      </c>
      <c r="R809" t="s">
        <v>37965</v>
      </c>
      <c r="S809" t="s">
        <v>37966</v>
      </c>
      <c r="T809">
        <v>6.4</v>
      </c>
      <c r="U809">
        <v>46744</v>
      </c>
      <c r="V809" s="12">
        <f>W809*1.05585427545692</f>
        <v>31675628.263707601</v>
      </c>
      <c r="W809" s="3">
        <v>30000000</v>
      </c>
      <c r="X809" s="13">
        <f>Y809*1.05585427545692</f>
        <v>8325721.3831347991</v>
      </c>
      <c r="Y809" s="3">
        <v>7885294</v>
      </c>
      <c r="Z809" s="13">
        <f>AA809*1.05585427545692</f>
        <v>16978638.280128118</v>
      </c>
      <c r="AA809" s="3">
        <v>16080475</v>
      </c>
      <c r="AB809">
        <v>227</v>
      </c>
    </row>
    <row r="810" spans="1:28" x14ac:dyDescent="0.2">
      <c r="A810" t="s">
        <v>26076</v>
      </c>
      <c r="B810" t="s">
        <v>26077</v>
      </c>
      <c r="C810">
        <v>2010</v>
      </c>
      <c r="D810" s="1">
        <v>40798</v>
      </c>
      <c r="E810" t="s">
        <v>1045</v>
      </c>
      <c r="F810" t="s">
        <v>44032</v>
      </c>
      <c r="G810" t="s">
        <v>44036</v>
      </c>
      <c r="H810">
        <v>105</v>
      </c>
      <c r="I810" t="s">
        <v>25</v>
      </c>
      <c r="J810" t="s">
        <v>26</v>
      </c>
      <c r="K810" t="s">
        <v>27</v>
      </c>
      <c r="M810" t="s">
        <v>6712</v>
      </c>
      <c r="N810" t="s">
        <v>6712</v>
      </c>
      <c r="O810" t="s">
        <v>26078</v>
      </c>
      <c r="P810" t="s">
        <v>242</v>
      </c>
      <c r="Q810" t="s">
        <v>26079</v>
      </c>
      <c r="R810" t="s">
        <v>26080</v>
      </c>
      <c r="S810" t="s">
        <v>26081</v>
      </c>
      <c r="T810">
        <v>7.2</v>
      </c>
      <c r="U810">
        <v>86766</v>
      </c>
      <c r="V810" s="12">
        <f>W810*1.18690152988223</f>
        <v>3798084.8956231363</v>
      </c>
      <c r="W810" s="3">
        <v>3200000</v>
      </c>
      <c r="X810" s="13">
        <f>Y810*1.18690152988223</f>
        <v>6873220.947985827</v>
      </c>
      <c r="Y810" s="3">
        <v>5790894</v>
      </c>
      <c r="Z810" s="13">
        <f>AA810*1.18690152988223</f>
        <v>16986579.812117044</v>
      </c>
      <c r="AA810" s="3">
        <v>14311701</v>
      </c>
      <c r="AB810">
        <v>161</v>
      </c>
    </row>
    <row r="811" spans="1:28" x14ac:dyDescent="0.2">
      <c r="A811" t="s">
        <v>5489</v>
      </c>
      <c r="B811" t="s">
        <v>5490</v>
      </c>
      <c r="C811">
        <v>2002</v>
      </c>
      <c r="D811" t="s">
        <v>5491</v>
      </c>
      <c r="E811" t="s">
        <v>1045</v>
      </c>
      <c r="F811" t="s">
        <v>44032</v>
      </c>
      <c r="G811" t="s">
        <v>44036</v>
      </c>
      <c r="H811">
        <v>110</v>
      </c>
      <c r="I811" t="s">
        <v>97</v>
      </c>
      <c r="J811" t="s">
        <v>26</v>
      </c>
      <c r="K811" t="s">
        <v>307</v>
      </c>
      <c r="M811" t="s">
        <v>5492</v>
      </c>
      <c r="N811" t="s">
        <v>5493</v>
      </c>
      <c r="O811" t="s">
        <v>5494</v>
      </c>
      <c r="P811" t="s">
        <v>5495</v>
      </c>
      <c r="Q811" t="s">
        <v>5496</v>
      </c>
      <c r="R811" t="s">
        <v>5497</v>
      </c>
      <c r="S811" t="s">
        <v>5498</v>
      </c>
      <c r="T811">
        <v>6.7</v>
      </c>
      <c r="U811">
        <v>48968</v>
      </c>
      <c r="V811" s="12">
        <f>W811*1.43863813229572</f>
        <v>5754552.5291828802</v>
      </c>
      <c r="W811" s="3">
        <v>4000000</v>
      </c>
      <c r="X811" s="13">
        <f>Y811*1.43863813229572</f>
        <v>9398074.7971595339</v>
      </c>
      <c r="Y811" s="3">
        <v>6532619</v>
      </c>
      <c r="Z811" s="13">
        <f>AA811*1.43863813229572</f>
        <v>17023148.941867705</v>
      </c>
      <c r="AA811" s="3">
        <v>11832822</v>
      </c>
      <c r="AB811">
        <v>417</v>
      </c>
    </row>
    <row r="812" spans="1:28" x14ac:dyDescent="0.2">
      <c r="A812" t="s">
        <v>28054</v>
      </c>
      <c r="B812" t="s">
        <v>28055</v>
      </c>
      <c r="C812">
        <v>2014</v>
      </c>
      <c r="D812" s="1">
        <v>41644</v>
      </c>
      <c r="E812" t="s">
        <v>16512</v>
      </c>
      <c r="F812" t="s">
        <v>44038</v>
      </c>
      <c r="G812" t="s">
        <v>44032</v>
      </c>
      <c r="H812">
        <v>104</v>
      </c>
      <c r="I812" t="s">
        <v>229</v>
      </c>
      <c r="J812" t="s">
        <v>26</v>
      </c>
      <c r="M812" t="s">
        <v>1532</v>
      </c>
      <c r="N812" t="s">
        <v>28056</v>
      </c>
      <c r="O812" t="s">
        <v>28057</v>
      </c>
      <c r="P812" t="s">
        <v>28058</v>
      </c>
      <c r="Q812" t="s">
        <v>28059</v>
      </c>
      <c r="R812" t="s">
        <v>28060</v>
      </c>
      <c r="S812" t="s">
        <v>28061</v>
      </c>
      <c r="T812">
        <v>5.5</v>
      </c>
      <c r="U812">
        <v>51108</v>
      </c>
      <c r="V812" s="12">
        <f>W812*1.09324733035956</f>
        <v>32797419.9107868</v>
      </c>
      <c r="W812" s="3">
        <v>30000000</v>
      </c>
      <c r="X812" s="13">
        <f>Y812*1.09324733035956</f>
        <v>8518560.2399677541</v>
      </c>
      <c r="Y812" s="3">
        <v>7791979</v>
      </c>
      <c r="Z812" s="13">
        <f>AA812*1.09324733035956</f>
        <v>17100953.005060542</v>
      </c>
      <c r="AA812" s="3">
        <v>15642346</v>
      </c>
      <c r="AB812">
        <v>249</v>
      </c>
    </row>
    <row r="813" spans="1:28" x14ac:dyDescent="0.2">
      <c r="A813" t="s">
        <v>22573</v>
      </c>
      <c r="B813" t="s">
        <v>22574</v>
      </c>
      <c r="C813">
        <v>2018</v>
      </c>
      <c r="D813" t="s">
        <v>22575</v>
      </c>
      <c r="E813" t="s">
        <v>44035</v>
      </c>
      <c r="F813" t="s">
        <v>44032</v>
      </c>
      <c r="H813">
        <v>120</v>
      </c>
      <c r="I813" t="s">
        <v>25</v>
      </c>
      <c r="J813" t="s">
        <v>26</v>
      </c>
      <c r="M813" t="s">
        <v>22576</v>
      </c>
      <c r="N813" t="s">
        <v>22577</v>
      </c>
      <c r="O813" t="s">
        <v>22578</v>
      </c>
      <c r="P813" t="s">
        <v>11114</v>
      </c>
      <c r="Q813" t="s">
        <v>22579</v>
      </c>
      <c r="R813" t="s">
        <v>22580</v>
      </c>
      <c r="S813" t="s">
        <v>22581</v>
      </c>
      <c r="T813">
        <v>7.3</v>
      </c>
      <c r="U813">
        <v>48357</v>
      </c>
      <c r="V813" s="12">
        <f>W813*1.03068014830331</f>
        <v>25767003.707582746</v>
      </c>
      <c r="W813" s="3">
        <v>25000000</v>
      </c>
      <c r="X813" s="13">
        <f>Y813*1.03068014830331</f>
        <v>7884675.3061563168</v>
      </c>
      <c r="Y813" s="3">
        <v>7649973</v>
      </c>
      <c r="Z813" s="13">
        <f>AA813*1.03068014830331</f>
        <v>17147017.477983437</v>
      </c>
      <c r="AA813" s="3">
        <v>16636604</v>
      </c>
      <c r="AB813">
        <v>321</v>
      </c>
    </row>
    <row r="814" spans="1:28" x14ac:dyDescent="0.2">
      <c r="A814" t="s">
        <v>41938</v>
      </c>
      <c r="B814" t="s">
        <v>41939</v>
      </c>
      <c r="C814">
        <v>2018</v>
      </c>
      <c r="D814" t="s">
        <v>33156</v>
      </c>
      <c r="E814" t="s">
        <v>16512</v>
      </c>
      <c r="F814" t="s">
        <v>44033</v>
      </c>
      <c r="G814" t="s">
        <v>44042</v>
      </c>
      <c r="H814">
        <v>100</v>
      </c>
      <c r="I814" t="s">
        <v>360</v>
      </c>
      <c r="J814" t="s">
        <v>26</v>
      </c>
      <c r="M814" t="s">
        <v>10266</v>
      </c>
      <c r="N814" t="s">
        <v>10266</v>
      </c>
      <c r="O814" t="s">
        <v>41940</v>
      </c>
      <c r="P814" t="s">
        <v>33502</v>
      </c>
      <c r="Q814" t="s">
        <v>33502</v>
      </c>
      <c r="R814" t="s">
        <v>41941</v>
      </c>
      <c r="S814" t="s">
        <v>41942</v>
      </c>
      <c r="T814">
        <v>7.5</v>
      </c>
      <c r="U814">
        <v>147824</v>
      </c>
      <c r="V814" s="12">
        <f>W814*1.03068014830331</f>
        <v>5153400.7415165491</v>
      </c>
      <c r="W814" s="3">
        <v>5000000</v>
      </c>
      <c r="X814" s="13">
        <f>Y814*1.03068014830331</f>
        <v>12344590.124648022</v>
      </c>
      <c r="Y814" s="3">
        <v>11977130</v>
      </c>
      <c r="Z814" s="13">
        <f>AA814*1.03068014830331</f>
        <v>17153423.155105144</v>
      </c>
      <c r="AA814" s="3">
        <v>16642819</v>
      </c>
      <c r="AB814">
        <v>1163</v>
      </c>
    </row>
    <row r="815" spans="1:28" hidden="1" x14ac:dyDescent="0.2">
      <c r="A815" t="s">
        <v>10023</v>
      </c>
      <c r="B815" t="s">
        <v>10024</v>
      </c>
      <c r="C815">
        <v>2004</v>
      </c>
      <c r="D815" s="1">
        <v>38332</v>
      </c>
      <c r="E815" t="s">
        <v>44043</v>
      </c>
      <c r="F815" t="s">
        <v>44038</v>
      </c>
      <c r="G815" t="s">
        <v>44033</v>
      </c>
      <c r="H815">
        <v>127</v>
      </c>
      <c r="I815" t="s">
        <v>4358</v>
      </c>
      <c r="J815" t="s">
        <v>1076</v>
      </c>
      <c r="K815" t="s">
        <v>26</v>
      </c>
      <c r="M815" t="s">
        <v>10025</v>
      </c>
      <c r="N815" t="s">
        <v>10026</v>
      </c>
      <c r="O815" t="s">
        <v>10027</v>
      </c>
      <c r="P815" t="s">
        <v>10028</v>
      </c>
      <c r="Q815" t="s">
        <v>10029</v>
      </c>
      <c r="R815" t="s">
        <v>10030</v>
      </c>
      <c r="S815" t="s">
        <v>10031</v>
      </c>
      <c r="T815">
        <v>8</v>
      </c>
      <c r="U815">
        <v>55131</v>
      </c>
      <c r="W815">
        <v>5000000</v>
      </c>
      <c r="X815"/>
      <c r="Y815"/>
      <c r="Z815"/>
      <c r="AA815">
        <v>20839049</v>
      </c>
      <c r="AB815">
        <v>68</v>
      </c>
    </row>
    <row r="816" spans="1:28" hidden="1" x14ac:dyDescent="0.2">
      <c r="A816" t="s">
        <v>10427</v>
      </c>
      <c r="B816" t="s">
        <v>10428</v>
      </c>
      <c r="C816">
        <v>2004</v>
      </c>
      <c r="D816" t="s">
        <v>3206</v>
      </c>
      <c r="E816" t="s">
        <v>44041</v>
      </c>
      <c r="F816" t="s">
        <v>44032</v>
      </c>
      <c r="H816">
        <v>101</v>
      </c>
      <c r="I816" t="s">
        <v>10429</v>
      </c>
      <c r="J816" t="s">
        <v>308</v>
      </c>
      <c r="K816" t="s">
        <v>26</v>
      </c>
      <c r="M816" t="s">
        <v>10430</v>
      </c>
      <c r="N816" t="s">
        <v>10430</v>
      </c>
      <c r="O816" t="s">
        <v>10431</v>
      </c>
      <c r="P816" t="s">
        <v>10432</v>
      </c>
      <c r="Q816" t="s">
        <v>10432</v>
      </c>
      <c r="R816" t="s">
        <v>10433</v>
      </c>
      <c r="S816" t="s">
        <v>10434</v>
      </c>
      <c r="T816">
        <v>7.4</v>
      </c>
      <c r="U816">
        <v>33667</v>
      </c>
      <c r="V816" s="12">
        <f>W816*1.37009528851244</f>
        <v>4110285.8655373198</v>
      </c>
      <c r="W816" s="3">
        <v>3000000</v>
      </c>
      <c r="X816" s="13">
        <f>Y816*1.37009528851244</f>
        <v>8946207.0781577528</v>
      </c>
      <c r="Y816" s="3">
        <v>6529624</v>
      </c>
      <c r="Z816" s="13">
        <f>AA816*1.37009528851244</f>
        <v>17255843.223557431</v>
      </c>
      <c r="AA816" s="3">
        <v>12594630</v>
      </c>
      <c r="AB816">
        <v>179</v>
      </c>
    </row>
    <row r="817" spans="1:28" hidden="1" x14ac:dyDescent="0.2">
      <c r="A817" t="s">
        <v>10041</v>
      </c>
      <c r="B817" t="s">
        <v>10042</v>
      </c>
      <c r="C817">
        <v>2004</v>
      </c>
      <c r="D817" t="s">
        <v>10043</v>
      </c>
      <c r="E817" t="s">
        <v>176</v>
      </c>
      <c r="F817" t="s">
        <v>44050</v>
      </c>
      <c r="G817" t="s">
        <v>44042</v>
      </c>
      <c r="H817">
        <v>117</v>
      </c>
      <c r="I817" t="s">
        <v>697</v>
      </c>
      <c r="J817" t="s">
        <v>307</v>
      </c>
      <c r="M817" t="s">
        <v>10044</v>
      </c>
      <c r="N817" t="s">
        <v>10045</v>
      </c>
      <c r="O817" t="s">
        <v>10046</v>
      </c>
      <c r="P817" t="s">
        <v>10047</v>
      </c>
      <c r="Q817" t="s">
        <v>10048</v>
      </c>
      <c r="R817" t="s">
        <v>10049</v>
      </c>
      <c r="S817" t="s">
        <v>10050</v>
      </c>
      <c r="T817">
        <v>7.4</v>
      </c>
      <c r="U817">
        <v>14172</v>
      </c>
      <c r="W817"/>
      <c r="X817"/>
      <c r="Y817">
        <v>144254</v>
      </c>
      <c r="Z817"/>
      <c r="AA817">
        <v>3764219</v>
      </c>
      <c r="AB817">
        <v>57</v>
      </c>
    </row>
    <row r="818" spans="1:28" x14ac:dyDescent="0.2">
      <c r="A818" t="s">
        <v>28076</v>
      </c>
      <c r="B818" t="s">
        <v>28077</v>
      </c>
      <c r="C818">
        <v>2017</v>
      </c>
      <c r="D818" t="s">
        <v>28078</v>
      </c>
      <c r="E818" t="s">
        <v>176</v>
      </c>
      <c r="F818" t="s">
        <v>44034</v>
      </c>
      <c r="G818" t="s">
        <v>44045</v>
      </c>
      <c r="H818">
        <v>98</v>
      </c>
      <c r="I818" t="s">
        <v>25</v>
      </c>
      <c r="J818" t="s">
        <v>26</v>
      </c>
      <c r="M818" t="s">
        <v>28079</v>
      </c>
      <c r="N818" t="s">
        <v>28080</v>
      </c>
      <c r="O818" t="s">
        <v>28081</v>
      </c>
      <c r="P818" t="s">
        <v>28058</v>
      </c>
      <c r="Q818" t="s">
        <v>28082</v>
      </c>
      <c r="R818" t="s">
        <v>28083</v>
      </c>
      <c r="S818" t="s">
        <v>28084</v>
      </c>
      <c r="T818">
        <v>6.4</v>
      </c>
      <c r="U818">
        <v>44619</v>
      </c>
      <c r="V818" s="12">
        <f>W818*1.05585427545692</f>
        <v>5279271.3772846004</v>
      </c>
      <c r="W818" s="3">
        <v>5000000</v>
      </c>
      <c r="X818" s="13">
        <f>Y818*1.05585427545692</f>
        <v>12924841.000089763</v>
      </c>
      <c r="Y818" s="3">
        <v>12241122</v>
      </c>
      <c r="Z818" s="13">
        <f>AA818*1.05585427545692</f>
        <v>17288392.137210362</v>
      </c>
      <c r="AA818" s="3">
        <v>16373843</v>
      </c>
      <c r="AB818">
        <v>219</v>
      </c>
    </row>
    <row r="819" spans="1:28" hidden="1" x14ac:dyDescent="0.2">
      <c r="A819" t="s">
        <v>36982</v>
      </c>
      <c r="B819" t="s">
        <v>36983</v>
      </c>
      <c r="C819">
        <v>2016</v>
      </c>
      <c r="D819" s="1">
        <v>42624</v>
      </c>
      <c r="E819" t="s">
        <v>44035</v>
      </c>
      <c r="F819" t="s">
        <v>44032</v>
      </c>
      <c r="G819" t="s">
        <v>44040</v>
      </c>
      <c r="H819">
        <v>103</v>
      </c>
      <c r="I819" t="s">
        <v>1561</v>
      </c>
      <c r="J819" t="s">
        <v>26</v>
      </c>
      <c r="M819" t="s">
        <v>2194</v>
      </c>
      <c r="N819" t="s">
        <v>36984</v>
      </c>
      <c r="O819" t="s">
        <v>36985</v>
      </c>
      <c r="P819" t="s">
        <v>36986</v>
      </c>
      <c r="Q819" t="s">
        <v>36987</v>
      </c>
      <c r="R819" t="s">
        <v>36988</v>
      </c>
      <c r="S819" t="s">
        <v>36989</v>
      </c>
      <c r="T819">
        <v>7.4</v>
      </c>
      <c r="U819">
        <v>26386</v>
      </c>
      <c r="V819" s="12">
        <f>W819*1.07834771485832</f>
        <v>8626781.7188665606</v>
      </c>
      <c r="W819" s="3">
        <v>8000000</v>
      </c>
      <c r="X819" s="13">
        <f>Y819*1.07834771485832</f>
        <v>89182.59106192764</v>
      </c>
      <c r="Y819" s="3">
        <v>82703</v>
      </c>
      <c r="Z819" s="13">
        <f>AA819*1.07834771485832</f>
        <v>17310762.235572349</v>
      </c>
      <c r="AA819" s="3">
        <v>16053043</v>
      </c>
      <c r="AB819">
        <v>102</v>
      </c>
    </row>
    <row r="820" spans="1:28" hidden="1" x14ac:dyDescent="0.2">
      <c r="A820" t="s">
        <v>17130</v>
      </c>
      <c r="B820" t="s">
        <v>17131</v>
      </c>
      <c r="C820">
        <v>2009</v>
      </c>
      <c r="D820" s="1">
        <v>40488</v>
      </c>
      <c r="E820" t="s">
        <v>44035</v>
      </c>
      <c r="F820" t="s">
        <v>44032</v>
      </c>
      <c r="G820" t="s">
        <v>44036</v>
      </c>
      <c r="H820">
        <v>119</v>
      </c>
      <c r="I820" t="s">
        <v>17132</v>
      </c>
      <c r="J820" t="s">
        <v>26</v>
      </c>
      <c r="K820" t="s">
        <v>27</v>
      </c>
      <c r="M820" t="s">
        <v>1630</v>
      </c>
      <c r="N820" t="s">
        <v>17133</v>
      </c>
      <c r="O820" t="s">
        <v>17134</v>
      </c>
      <c r="P820" t="s">
        <v>12280</v>
      </c>
      <c r="Q820" t="s">
        <v>17135</v>
      </c>
      <c r="R820" t="s">
        <v>17136</v>
      </c>
      <c r="S820" t="s">
        <v>17137</v>
      </c>
      <c r="T820">
        <v>6.9</v>
      </c>
      <c r="U820">
        <v>24991</v>
      </c>
      <c r="V820" s="12">
        <f>W820*1.20636999678377</f>
        <v>10254144.972662045</v>
      </c>
      <c r="W820" s="3">
        <v>8500000</v>
      </c>
      <c r="X820" s="13">
        <f>Y820*1.20636999678377</f>
        <v>5361876.7233950254</v>
      </c>
      <c r="Y820" s="3">
        <v>4444637</v>
      </c>
      <c r="Z820" s="13">
        <f>AA820*1.20636999678377</f>
        <v>17341148.887007814</v>
      </c>
      <c r="AA820" s="3">
        <v>14374652</v>
      </c>
      <c r="AB820">
        <v>115</v>
      </c>
    </row>
    <row r="821" spans="1:28" x14ac:dyDescent="0.2">
      <c r="A821" t="s">
        <v>22226</v>
      </c>
      <c r="B821" t="s">
        <v>22227</v>
      </c>
      <c r="C821">
        <v>2013</v>
      </c>
      <c r="D821" t="s">
        <v>22228</v>
      </c>
      <c r="E821" t="s">
        <v>16512</v>
      </c>
      <c r="F821" t="s">
        <v>44044</v>
      </c>
      <c r="G821" t="s">
        <v>44032</v>
      </c>
      <c r="H821">
        <v>116</v>
      </c>
      <c r="I821" t="s">
        <v>495</v>
      </c>
      <c r="J821" t="s">
        <v>26</v>
      </c>
      <c r="M821" t="s">
        <v>22229</v>
      </c>
      <c r="N821" t="s">
        <v>22230</v>
      </c>
      <c r="O821" t="s">
        <v>22231</v>
      </c>
      <c r="P821" t="s">
        <v>16799</v>
      </c>
      <c r="Q821" t="s">
        <v>22232</v>
      </c>
      <c r="R821" t="s">
        <v>22233</v>
      </c>
      <c r="S821" t="s">
        <v>22234</v>
      </c>
      <c r="T821">
        <v>6.8</v>
      </c>
      <c r="U821">
        <v>104635</v>
      </c>
      <c r="V821" s="12">
        <f>W821*1.11098185502045</f>
        <v>24441600.810449898</v>
      </c>
      <c r="W821" s="3">
        <v>22000000</v>
      </c>
      <c r="X821" s="13">
        <f>Y821*1.11098185502045</f>
        <v>12588367.640976612</v>
      </c>
      <c r="Y821" s="3">
        <v>11330849</v>
      </c>
      <c r="Z821" s="13">
        <f>AA821*1.11098185502045</f>
        <v>17399702.315422948</v>
      </c>
      <c r="AA821" s="3">
        <v>15661554</v>
      </c>
      <c r="AB821">
        <v>279</v>
      </c>
    </row>
    <row r="822" spans="1:28" x14ac:dyDescent="0.2">
      <c r="A822" t="s">
        <v>4805</v>
      </c>
      <c r="B822" t="s">
        <v>4806</v>
      </c>
      <c r="C822">
        <v>2002</v>
      </c>
      <c r="D822" s="1">
        <v>37895</v>
      </c>
      <c r="E822" t="s">
        <v>44041</v>
      </c>
      <c r="F822" t="s">
        <v>44032</v>
      </c>
      <c r="G822" t="s">
        <v>44042</v>
      </c>
      <c r="H822">
        <v>118</v>
      </c>
      <c r="I822" t="s">
        <v>717</v>
      </c>
      <c r="J822" t="s">
        <v>26</v>
      </c>
      <c r="M822" t="s">
        <v>4807</v>
      </c>
      <c r="N822" t="s">
        <v>4808</v>
      </c>
      <c r="O822" t="s">
        <v>4809</v>
      </c>
      <c r="P822" t="s">
        <v>2578</v>
      </c>
      <c r="Q822" t="s">
        <v>4810</v>
      </c>
      <c r="R822" t="s">
        <v>4811</v>
      </c>
      <c r="S822" t="s">
        <v>4812</v>
      </c>
      <c r="T822">
        <v>6.6</v>
      </c>
      <c r="U822">
        <v>20232</v>
      </c>
      <c r="V822" s="12">
        <f>W822*1.43863813229572</f>
        <v>21579571.9844358</v>
      </c>
      <c r="W822" s="3">
        <v>15000000</v>
      </c>
      <c r="X822" s="13">
        <f>Y822*1.43863813229572</f>
        <v>13307835.753813231</v>
      </c>
      <c r="Y822" s="3">
        <v>9250301</v>
      </c>
      <c r="Z822" s="13">
        <f>AA822*1.43863813229572</f>
        <v>17479886.337470818</v>
      </c>
      <c r="AA822" s="3">
        <v>12150301</v>
      </c>
      <c r="AB822">
        <v>131</v>
      </c>
    </row>
    <row r="823" spans="1:28" hidden="1" x14ac:dyDescent="0.2">
      <c r="A823" t="s">
        <v>10091</v>
      </c>
      <c r="B823" t="s">
        <v>10092</v>
      </c>
      <c r="C823">
        <v>2003</v>
      </c>
      <c r="D823" s="1">
        <v>37899</v>
      </c>
      <c r="E823" t="s">
        <v>16512</v>
      </c>
      <c r="F823" t="s">
        <v>44031</v>
      </c>
      <c r="G823" t="s">
        <v>44032</v>
      </c>
      <c r="H823">
        <v>128</v>
      </c>
      <c r="I823" t="s">
        <v>2213</v>
      </c>
      <c r="J823" t="s">
        <v>934</v>
      </c>
      <c r="M823" t="s">
        <v>4624</v>
      </c>
      <c r="N823" t="s">
        <v>10093</v>
      </c>
      <c r="O823" t="s">
        <v>10094</v>
      </c>
      <c r="P823" t="s">
        <v>10095</v>
      </c>
      <c r="Q823" t="s">
        <v>10096</v>
      </c>
      <c r="R823" t="s">
        <v>10097</v>
      </c>
      <c r="S823" t="s">
        <v>10098</v>
      </c>
      <c r="T823">
        <v>6.8</v>
      </c>
      <c r="U823">
        <v>14220</v>
      </c>
      <c r="W823"/>
      <c r="X823"/>
      <c r="Y823">
        <v>41803</v>
      </c>
      <c r="Z823"/>
      <c r="AA823">
        <v>6710522</v>
      </c>
      <c r="AB823">
        <v>129</v>
      </c>
    </row>
    <row r="824" spans="1:28" hidden="1" x14ac:dyDescent="0.2">
      <c r="A824" t="s">
        <v>10099</v>
      </c>
      <c r="B824" t="s">
        <v>10100</v>
      </c>
      <c r="C824">
        <v>2005</v>
      </c>
      <c r="D824" s="1">
        <v>38966</v>
      </c>
      <c r="E824" t="s">
        <v>44041</v>
      </c>
      <c r="F824" t="s">
        <v>44032</v>
      </c>
      <c r="G824" t="s">
        <v>44050</v>
      </c>
      <c r="H824">
        <v>109</v>
      </c>
      <c r="I824" t="s">
        <v>495</v>
      </c>
      <c r="J824" t="s">
        <v>26</v>
      </c>
      <c r="K824" t="s">
        <v>64</v>
      </c>
      <c r="L824" t="s">
        <v>307</v>
      </c>
      <c r="M824" t="s">
        <v>10101</v>
      </c>
      <c r="N824" t="s">
        <v>10102</v>
      </c>
      <c r="O824" t="s">
        <v>10103</v>
      </c>
      <c r="P824" t="s">
        <v>10104</v>
      </c>
      <c r="Q824" t="s">
        <v>10105</v>
      </c>
      <c r="R824" t="s">
        <v>10106</v>
      </c>
      <c r="S824" t="s">
        <v>10107</v>
      </c>
      <c r="T824">
        <v>7.5</v>
      </c>
      <c r="U824">
        <v>139896</v>
      </c>
      <c r="W824"/>
      <c r="X824"/>
      <c r="Y824">
        <v>346830</v>
      </c>
      <c r="Z824"/>
      <c r="AA824">
        <v>3814717</v>
      </c>
      <c r="AB824">
        <v>402</v>
      </c>
    </row>
    <row r="825" spans="1:28" x14ac:dyDescent="0.2">
      <c r="A825" t="s">
        <v>24846</v>
      </c>
      <c r="B825" t="s">
        <v>24847</v>
      </c>
      <c r="C825">
        <v>2010</v>
      </c>
      <c r="D825" s="1">
        <v>40246</v>
      </c>
      <c r="E825" t="s">
        <v>1045</v>
      </c>
      <c r="F825" t="s">
        <v>44032</v>
      </c>
      <c r="H825">
        <v>97</v>
      </c>
      <c r="I825" t="s">
        <v>24848</v>
      </c>
      <c r="J825" t="s">
        <v>26</v>
      </c>
      <c r="K825" t="s">
        <v>64</v>
      </c>
      <c r="M825" t="s">
        <v>7379</v>
      </c>
      <c r="N825" t="s">
        <v>7379</v>
      </c>
      <c r="O825" t="s">
        <v>24849</v>
      </c>
      <c r="P825" t="s">
        <v>5598</v>
      </c>
      <c r="Q825" t="s">
        <v>24850</v>
      </c>
      <c r="R825" t="s">
        <v>24851</v>
      </c>
      <c r="S825" t="s">
        <v>24852</v>
      </c>
      <c r="T825">
        <v>6.3</v>
      </c>
      <c r="U825">
        <v>42108</v>
      </c>
      <c r="V825" s="12">
        <f>W825*1.18690152988223</f>
        <v>8308310.7091756109</v>
      </c>
      <c r="W825" s="3">
        <v>7000000</v>
      </c>
      <c r="X825" s="13">
        <f>Y825*1.18690152988223</f>
        <v>2119384.7823265549</v>
      </c>
      <c r="Y825" s="3">
        <v>1785645</v>
      </c>
      <c r="Z825" s="13">
        <f>AA825*1.18690152988223</f>
        <v>17552661.814680602</v>
      </c>
      <c r="AA825" s="3">
        <v>14788642</v>
      </c>
      <c r="AB825">
        <v>210</v>
      </c>
    </row>
    <row r="826" spans="1:28" x14ac:dyDescent="0.2">
      <c r="A826" t="s">
        <v>17087</v>
      </c>
      <c r="B826" t="s">
        <v>17088</v>
      </c>
      <c r="C826">
        <v>2008</v>
      </c>
      <c r="D826" t="s">
        <v>17089</v>
      </c>
      <c r="E826" t="s">
        <v>1045</v>
      </c>
      <c r="F826" t="s">
        <v>44032</v>
      </c>
      <c r="G826" t="s">
        <v>44036</v>
      </c>
      <c r="H826">
        <v>103</v>
      </c>
      <c r="I826" t="s">
        <v>17090</v>
      </c>
      <c r="J826" t="s">
        <v>26</v>
      </c>
      <c r="K826" t="s">
        <v>27</v>
      </c>
      <c r="L826" t="s">
        <v>51</v>
      </c>
      <c r="M826" t="s">
        <v>17091</v>
      </c>
      <c r="N826" t="s">
        <v>17092</v>
      </c>
      <c r="O826" t="s">
        <v>17093</v>
      </c>
      <c r="P826" t="s">
        <v>2051</v>
      </c>
      <c r="Q826" t="s">
        <v>17094</v>
      </c>
      <c r="R826" t="s">
        <v>17095</v>
      </c>
      <c r="S826" t="s">
        <v>17096</v>
      </c>
      <c r="T826">
        <v>6.2</v>
      </c>
      <c r="U826">
        <v>44408</v>
      </c>
      <c r="V826" s="12">
        <f>W826*1.20207800169993</f>
        <v>17670546.624988969</v>
      </c>
      <c r="W826" s="3">
        <v>14700000</v>
      </c>
      <c r="X826" s="13">
        <f>Y826*1.20207800169993</f>
        <v>1908917.8978695143</v>
      </c>
      <c r="Y826" s="3">
        <v>1588015</v>
      </c>
      <c r="Z826" s="13">
        <f>AA826*1.20207800169993</f>
        <v>17554157.826630376</v>
      </c>
      <c r="AA826" s="3">
        <v>14603177</v>
      </c>
      <c r="AB826">
        <v>82</v>
      </c>
    </row>
    <row r="827" spans="1:28" x14ac:dyDescent="0.2">
      <c r="A827" t="s">
        <v>28503</v>
      </c>
      <c r="B827" t="s">
        <v>28504</v>
      </c>
      <c r="C827">
        <v>2015</v>
      </c>
      <c r="D827" t="s">
        <v>19608</v>
      </c>
      <c r="E827" t="s">
        <v>16512</v>
      </c>
      <c r="F827" t="s">
        <v>44038</v>
      </c>
      <c r="G827" t="s">
        <v>44046</v>
      </c>
      <c r="H827">
        <v>93</v>
      </c>
      <c r="I827" t="s">
        <v>25</v>
      </c>
      <c r="J827" t="s">
        <v>26</v>
      </c>
      <c r="M827" t="s">
        <v>28505</v>
      </c>
      <c r="N827" t="s">
        <v>28506</v>
      </c>
      <c r="O827" t="s">
        <v>28507</v>
      </c>
      <c r="P827" t="s">
        <v>27994</v>
      </c>
      <c r="Q827" t="s">
        <v>28508</v>
      </c>
      <c r="R827" t="s">
        <v>28509</v>
      </c>
      <c r="S827" t="s">
        <v>28510</v>
      </c>
      <c r="T827">
        <v>6.3</v>
      </c>
      <c r="U827">
        <v>44058</v>
      </c>
      <c r="V827" s="12">
        <f>W827*1.09195121025074</f>
        <v>16379268.1537611</v>
      </c>
      <c r="W827" s="3">
        <v>15000000</v>
      </c>
      <c r="X827" s="13">
        <f>Y827*1.09195121025074</f>
        <v>4043545.5613141619</v>
      </c>
      <c r="Y827" s="3">
        <v>3703046</v>
      </c>
      <c r="Z827" s="13">
        <f>AA827*1.09195121025074</f>
        <v>17620866.909571864</v>
      </c>
      <c r="AA827" s="3">
        <v>16137046</v>
      </c>
      <c r="AB827">
        <v>151</v>
      </c>
    </row>
    <row r="828" spans="1:28" hidden="1" x14ac:dyDescent="0.2">
      <c r="A828" t="s">
        <v>10130</v>
      </c>
      <c r="B828" t="s">
        <v>10131</v>
      </c>
      <c r="C828">
        <v>2005</v>
      </c>
      <c r="D828" t="s">
        <v>10132</v>
      </c>
      <c r="E828" t="s">
        <v>44037</v>
      </c>
      <c r="F828" t="s">
        <v>44047</v>
      </c>
      <c r="G828" t="s">
        <v>44031</v>
      </c>
      <c r="H828">
        <v>101</v>
      </c>
      <c r="I828" t="s">
        <v>2213</v>
      </c>
      <c r="J828" t="s">
        <v>934</v>
      </c>
      <c r="M828" t="s">
        <v>10133</v>
      </c>
      <c r="N828" t="s">
        <v>10134</v>
      </c>
      <c r="O828" t="s">
        <v>10135</v>
      </c>
      <c r="P828" t="s">
        <v>10136</v>
      </c>
      <c r="Q828" t="s">
        <v>10137</v>
      </c>
      <c r="R828" t="s">
        <v>10138</v>
      </c>
      <c r="S828" t="s">
        <v>10139</v>
      </c>
      <c r="T828">
        <v>7.2</v>
      </c>
      <c r="U828">
        <v>54642</v>
      </c>
      <c r="W828"/>
      <c r="X828"/>
      <c r="Y828"/>
      <c r="Z828"/>
      <c r="AA828"/>
      <c r="AB828">
        <v>545</v>
      </c>
    </row>
    <row r="829" spans="1:28" hidden="1" x14ac:dyDescent="0.2">
      <c r="A829" t="s">
        <v>10140</v>
      </c>
      <c r="B829" t="s">
        <v>10141</v>
      </c>
      <c r="C829">
        <v>2004</v>
      </c>
      <c r="D829" t="s">
        <v>6520</v>
      </c>
      <c r="E829" t="s">
        <v>44041</v>
      </c>
      <c r="F829" t="s">
        <v>44032</v>
      </c>
      <c r="G829" t="s">
        <v>44050</v>
      </c>
      <c r="H829">
        <v>91</v>
      </c>
      <c r="I829" t="s">
        <v>229</v>
      </c>
      <c r="J829" t="s">
        <v>26</v>
      </c>
      <c r="M829" t="s">
        <v>10142</v>
      </c>
      <c r="N829" t="s">
        <v>10143</v>
      </c>
      <c r="O829" t="s">
        <v>10144</v>
      </c>
      <c r="P829" t="s">
        <v>10145</v>
      </c>
      <c r="Q829" t="s">
        <v>10146</v>
      </c>
      <c r="R829" t="s">
        <v>10147</v>
      </c>
      <c r="S829" t="s">
        <v>10148</v>
      </c>
      <c r="T829">
        <v>6.8</v>
      </c>
      <c r="U829">
        <v>28289</v>
      </c>
      <c r="W829"/>
      <c r="X829"/>
      <c r="Y829"/>
      <c r="Z829"/>
      <c r="AA829">
        <v>1228003</v>
      </c>
      <c r="AB829">
        <v>117</v>
      </c>
    </row>
    <row r="830" spans="1:28" hidden="1" x14ac:dyDescent="0.2">
      <c r="A830" t="s">
        <v>10149</v>
      </c>
      <c r="B830" t="s">
        <v>10150</v>
      </c>
      <c r="C830">
        <v>2006</v>
      </c>
      <c r="D830" s="1">
        <v>38815</v>
      </c>
      <c r="E830" t="s">
        <v>44035</v>
      </c>
      <c r="F830" t="s">
        <v>44032</v>
      </c>
      <c r="G830" t="s">
        <v>44050</v>
      </c>
      <c r="H830">
        <v>118</v>
      </c>
      <c r="I830" t="s">
        <v>25</v>
      </c>
      <c r="J830" t="s">
        <v>26</v>
      </c>
      <c r="M830" t="s">
        <v>10151</v>
      </c>
      <c r="N830" t="s">
        <v>10152</v>
      </c>
      <c r="O830" t="s">
        <v>10153</v>
      </c>
      <c r="P830" t="s">
        <v>9966</v>
      </c>
      <c r="Q830" t="s">
        <v>10154</v>
      </c>
      <c r="R830" t="s">
        <v>10155</v>
      </c>
      <c r="S830" t="s">
        <v>10156</v>
      </c>
      <c r="T830">
        <v>7.2</v>
      </c>
      <c r="U830">
        <v>42333</v>
      </c>
      <c r="W830"/>
      <c r="X830"/>
      <c r="Y830">
        <v>42647449</v>
      </c>
      <c r="Z830"/>
      <c r="AA830">
        <v>42938449</v>
      </c>
      <c r="AB830">
        <v>154</v>
      </c>
    </row>
    <row r="831" spans="1:28" x14ac:dyDescent="0.2">
      <c r="A831" t="s">
        <v>25939</v>
      </c>
      <c r="B831" t="s">
        <v>25940</v>
      </c>
      <c r="C831">
        <v>2011</v>
      </c>
      <c r="D831" t="s">
        <v>18389</v>
      </c>
      <c r="E831" t="s">
        <v>176</v>
      </c>
      <c r="F831" t="s">
        <v>44042</v>
      </c>
      <c r="H831">
        <v>130</v>
      </c>
      <c r="I831" t="s">
        <v>166</v>
      </c>
      <c r="J831" t="s">
        <v>26</v>
      </c>
      <c r="K831" t="s">
        <v>27</v>
      </c>
      <c r="L831" t="s">
        <v>64</v>
      </c>
      <c r="M831" t="s">
        <v>1398</v>
      </c>
      <c r="N831" t="s">
        <v>25941</v>
      </c>
      <c r="O831" t="s">
        <v>25942</v>
      </c>
      <c r="P831" t="s">
        <v>25943</v>
      </c>
      <c r="Q831" t="s">
        <v>25944</v>
      </c>
      <c r="R831" t="s">
        <v>25945</v>
      </c>
      <c r="S831" t="s">
        <v>25946</v>
      </c>
      <c r="T831">
        <v>6.9</v>
      </c>
      <c r="U831">
        <v>38937</v>
      </c>
      <c r="V831" s="12">
        <f>W831*1.1505830469594</f>
        <v>34517491.408782005</v>
      </c>
      <c r="W831" s="3">
        <v>30000000</v>
      </c>
      <c r="X831" s="13">
        <f>Y831*1.1505830469594</f>
        <v>5135388.1088295151</v>
      </c>
      <c r="Y831" s="3">
        <v>4463292</v>
      </c>
      <c r="Z831" s="13">
        <f>AA831*1.1505830469594</f>
        <v>17713326.108665049</v>
      </c>
      <c r="AA831" s="3">
        <v>15395087</v>
      </c>
      <c r="AB831">
        <v>149</v>
      </c>
    </row>
    <row r="832" spans="1:28" x14ac:dyDescent="0.2">
      <c r="A832" t="s">
        <v>24352</v>
      </c>
      <c r="B832" t="s">
        <v>24353</v>
      </c>
      <c r="C832">
        <v>2016</v>
      </c>
      <c r="D832" s="1">
        <v>42462</v>
      </c>
      <c r="E832" t="s">
        <v>16512</v>
      </c>
      <c r="F832" t="s">
        <v>44038</v>
      </c>
      <c r="G832" t="s">
        <v>44034</v>
      </c>
      <c r="H832">
        <v>108</v>
      </c>
      <c r="I832" t="s">
        <v>229</v>
      </c>
      <c r="J832" t="s">
        <v>26</v>
      </c>
      <c r="K832" t="s">
        <v>934</v>
      </c>
      <c r="L832" t="s">
        <v>838</v>
      </c>
      <c r="M832" t="s">
        <v>4940</v>
      </c>
      <c r="N832" t="s">
        <v>24354</v>
      </c>
      <c r="O832" t="s">
        <v>24355</v>
      </c>
      <c r="P832" t="s">
        <v>24356</v>
      </c>
      <c r="Q832" t="s">
        <v>24357</v>
      </c>
      <c r="R832" t="s">
        <v>24358</v>
      </c>
      <c r="S832" t="s">
        <v>24359</v>
      </c>
      <c r="T832">
        <v>5.8</v>
      </c>
      <c r="U832">
        <v>50166</v>
      </c>
      <c r="V832" s="12">
        <f>W832*1.07834771485832</f>
        <v>30193736.01603296</v>
      </c>
      <c r="W832" s="3">
        <v>28000000</v>
      </c>
      <c r="X832" s="13">
        <f>Y832*1.07834771485832</f>
        <v>11795111.803714095</v>
      </c>
      <c r="Y832" s="3">
        <v>10938134</v>
      </c>
      <c r="Z832" s="13">
        <f>AA832*1.07834771485832</f>
        <v>17746901.047194514</v>
      </c>
      <c r="AA832" s="3">
        <v>16457494</v>
      </c>
      <c r="AB832">
        <v>230</v>
      </c>
    </row>
    <row r="833" spans="1:28" x14ac:dyDescent="0.2">
      <c r="A833" t="s">
        <v>8185</v>
      </c>
      <c r="B833" t="s">
        <v>8186</v>
      </c>
      <c r="C833">
        <v>2005</v>
      </c>
      <c r="D833" t="s">
        <v>3521</v>
      </c>
      <c r="E833" t="s">
        <v>44035</v>
      </c>
      <c r="F833" t="s">
        <v>44032</v>
      </c>
      <c r="G833" t="s">
        <v>44050</v>
      </c>
      <c r="H833">
        <v>107</v>
      </c>
      <c r="I833" t="s">
        <v>97</v>
      </c>
      <c r="J833" t="s">
        <v>26</v>
      </c>
      <c r="K833" t="s">
        <v>308</v>
      </c>
      <c r="M833" t="s">
        <v>7116</v>
      </c>
      <c r="N833" t="s">
        <v>8187</v>
      </c>
      <c r="O833" t="s">
        <v>8188</v>
      </c>
      <c r="P833" t="s">
        <v>8189</v>
      </c>
      <c r="Q833" t="s">
        <v>8190</v>
      </c>
      <c r="R833" t="s">
        <v>8191</v>
      </c>
      <c r="S833" t="s">
        <v>8192</v>
      </c>
      <c r="T833">
        <v>7.1</v>
      </c>
      <c r="U833">
        <v>51429</v>
      </c>
      <c r="V833" s="12">
        <f>W833*1.32519713261649</f>
        <v>33129928.315412249</v>
      </c>
      <c r="W833" s="3">
        <v>25000000</v>
      </c>
      <c r="X833" s="13">
        <f>Y833*1.32519713261649</f>
        <v>14939632.402903255</v>
      </c>
      <c r="Y833" s="3">
        <v>11273517</v>
      </c>
      <c r="Z833" s="13">
        <f>AA833*1.32519713261649</f>
        <v>17773486.959175661</v>
      </c>
      <c r="AA833" s="3">
        <v>13411957</v>
      </c>
      <c r="AB833">
        <v>207</v>
      </c>
    </row>
    <row r="834" spans="1:28" hidden="1" x14ac:dyDescent="0.2">
      <c r="A834" t="s">
        <v>10183</v>
      </c>
      <c r="B834" t="s">
        <v>10184</v>
      </c>
      <c r="C834">
        <v>2004</v>
      </c>
      <c r="D834" t="s">
        <v>8220</v>
      </c>
      <c r="E834" t="s">
        <v>16512</v>
      </c>
      <c r="F834" t="s">
        <v>44044</v>
      </c>
      <c r="G834" t="s">
        <v>44032</v>
      </c>
      <c r="H834">
        <v>123</v>
      </c>
      <c r="I834" t="s">
        <v>50</v>
      </c>
      <c r="J834" t="s">
        <v>51</v>
      </c>
      <c r="K834" t="s">
        <v>26</v>
      </c>
      <c r="L834" t="s">
        <v>209</v>
      </c>
      <c r="M834" t="s">
        <v>10185</v>
      </c>
      <c r="N834" t="s">
        <v>10186</v>
      </c>
      <c r="O834" t="s">
        <v>10187</v>
      </c>
      <c r="P834" t="s">
        <v>1289</v>
      </c>
      <c r="Q834" t="s">
        <v>10188</v>
      </c>
      <c r="R834" t="s">
        <v>10189</v>
      </c>
      <c r="S834" t="s">
        <v>10190</v>
      </c>
      <c r="T834">
        <v>7</v>
      </c>
      <c r="U834">
        <v>24405</v>
      </c>
      <c r="W834" t="s">
        <v>10191</v>
      </c>
      <c r="X834"/>
      <c r="Y834"/>
      <c r="Z834"/>
      <c r="AA834">
        <v>8712057</v>
      </c>
      <c r="AB834">
        <v>98</v>
      </c>
    </row>
    <row r="835" spans="1:28" x14ac:dyDescent="0.2">
      <c r="A835" t="s">
        <v>35148</v>
      </c>
      <c r="B835" t="s">
        <v>35149</v>
      </c>
      <c r="C835">
        <v>2015</v>
      </c>
      <c r="D835" s="1">
        <v>42491</v>
      </c>
      <c r="E835" t="s">
        <v>176</v>
      </c>
      <c r="F835" t="s">
        <v>44049</v>
      </c>
      <c r="G835" t="s">
        <v>44055</v>
      </c>
      <c r="H835">
        <v>113</v>
      </c>
      <c r="I835" t="s">
        <v>912</v>
      </c>
      <c r="J835" t="s">
        <v>26</v>
      </c>
      <c r="M835" t="s">
        <v>28016</v>
      </c>
      <c r="N835" t="s">
        <v>35150</v>
      </c>
      <c r="O835" t="s">
        <v>35151</v>
      </c>
      <c r="P835" t="s">
        <v>35152</v>
      </c>
      <c r="Q835" t="s">
        <v>35153</v>
      </c>
      <c r="R835" t="s">
        <v>35154</v>
      </c>
      <c r="S835" t="s">
        <v>35155</v>
      </c>
      <c r="T835">
        <v>6.6</v>
      </c>
      <c r="U835">
        <v>51991</v>
      </c>
      <c r="V835" s="12">
        <f>W835*1.09195121025074</f>
        <v>16379268.1537611</v>
      </c>
      <c r="W835" s="3">
        <v>15000000</v>
      </c>
      <c r="X835" s="13">
        <f>Y835*1.09195121025074</f>
        <v>1212837.8528839687</v>
      </c>
      <c r="Y835" s="3">
        <v>1110707</v>
      </c>
      <c r="Z835" s="13">
        <f>AA835*1.09195121025074</f>
        <v>17822900.814443666</v>
      </c>
      <c r="AA835" s="3">
        <v>16322067</v>
      </c>
      <c r="AB835">
        <v>220</v>
      </c>
    </row>
    <row r="836" spans="1:28" hidden="1" x14ac:dyDescent="0.2">
      <c r="A836" t="s">
        <v>31562</v>
      </c>
      <c r="B836" t="s">
        <v>31563</v>
      </c>
      <c r="C836">
        <v>2012</v>
      </c>
      <c r="D836" t="s">
        <v>18890</v>
      </c>
      <c r="E836" t="s">
        <v>176</v>
      </c>
      <c r="H836">
        <v>115</v>
      </c>
      <c r="I836" t="s">
        <v>2647</v>
      </c>
      <c r="J836" t="s">
        <v>496</v>
      </c>
      <c r="K836" t="s">
        <v>26</v>
      </c>
      <c r="L836" t="s">
        <v>4240</v>
      </c>
      <c r="M836" t="s">
        <v>31564</v>
      </c>
      <c r="N836" t="s">
        <v>31565</v>
      </c>
      <c r="O836" t="s">
        <v>31566</v>
      </c>
      <c r="P836" t="s">
        <v>10577</v>
      </c>
      <c r="Q836" t="s">
        <v>31567</v>
      </c>
      <c r="R836" t="s">
        <v>31568</v>
      </c>
      <c r="S836" t="s">
        <v>31569</v>
      </c>
      <c r="T836">
        <v>8.3000000000000007</v>
      </c>
      <c r="U836">
        <v>269616</v>
      </c>
      <c r="V836" s="12">
        <f>W836*1.12725506764114</f>
        <v>4283569.257036332</v>
      </c>
      <c r="W836" s="3">
        <v>3800000</v>
      </c>
      <c r="X836" s="13">
        <f>Y836*1.12725506764114</f>
        <v>691354.5510248522</v>
      </c>
      <c r="Y836" s="3">
        <v>613308</v>
      </c>
      <c r="Z836" s="13">
        <f>AA836*1.12725506764114</f>
        <v>17859410.904527113</v>
      </c>
      <c r="AA836" s="3">
        <v>15843274</v>
      </c>
      <c r="AB836">
        <v>418</v>
      </c>
    </row>
    <row r="837" spans="1:28" x14ac:dyDescent="0.2">
      <c r="A837" t="s">
        <v>10792</v>
      </c>
      <c r="B837" t="s">
        <v>10793</v>
      </c>
      <c r="C837">
        <v>2005</v>
      </c>
      <c r="D837" s="1">
        <v>39029</v>
      </c>
      <c r="E837" t="s">
        <v>16512</v>
      </c>
      <c r="F837" t="s">
        <v>44038</v>
      </c>
      <c r="G837" t="s">
        <v>44044</v>
      </c>
      <c r="H837">
        <v>83</v>
      </c>
      <c r="I837" t="s">
        <v>97</v>
      </c>
      <c r="J837" t="s">
        <v>26</v>
      </c>
      <c r="M837" t="s">
        <v>3054</v>
      </c>
      <c r="N837" t="s">
        <v>10794</v>
      </c>
      <c r="O837" t="s">
        <v>10795</v>
      </c>
      <c r="P837" t="s">
        <v>732</v>
      </c>
      <c r="Q837" t="s">
        <v>10796</v>
      </c>
      <c r="R837" t="s">
        <v>10797</v>
      </c>
      <c r="S837" t="s">
        <v>10798</v>
      </c>
      <c r="T837">
        <v>5.6</v>
      </c>
      <c r="U837">
        <v>24592</v>
      </c>
      <c r="V837" s="12">
        <f>W837*1.32519713261649</f>
        <v>43731505.376344167</v>
      </c>
      <c r="W837" s="3">
        <v>33000000</v>
      </c>
      <c r="X837" s="13">
        <f>Y837*1.32519713261649</f>
        <v>11039846.256630845</v>
      </c>
      <c r="Y837" s="3">
        <v>8330720</v>
      </c>
      <c r="Z837" s="13">
        <f>AA837*1.32519713261649</f>
        <v>17870475.486917596</v>
      </c>
      <c r="AA837" s="3">
        <v>13485145</v>
      </c>
      <c r="AB837">
        <v>86</v>
      </c>
    </row>
    <row r="838" spans="1:28" hidden="1" x14ac:dyDescent="0.2">
      <c r="A838" t="s">
        <v>10219</v>
      </c>
      <c r="B838" t="s">
        <v>10220</v>
      </c>
      <c r="C838">
        <v>2004</v>
      </c>
      <c r="D838" t="s">
        <v>3771</v>
      </c>
      <c r="E838" t="s">
        <v>176</v>
      </c>
      <c r="F838" t="s">
        <v>44055</v>
      </c>
      <c r="H838">
        <v>117</v>
      </c>
      <c r="I838" t="s">
        <v>10221</v>
      </c>
      <c r="J838" t="s">
        <v>496</v>
      </c>
      <c r="M838" t="s">
        <v>10222</v>
      </c>
      <c r="N838" t="s">
        <v>10223</v>
      </c>
      <c r="O838" t="s">
        <v>10224</v>
      </c>
      <c r="P838" t="s">
        <v>10225</v>
      </c>
      <c r="Q838" t="s">
        <v>10226</v>
      </c>
      <c r="R838" t="s">
        <v>10227</v>
      </c>
      <c r="S838" t="s">
        <v>10228</v>
      </c>
      <c r="T838">
        <v>7.5</v>
      </c>
      <c r="U838">
        <v>10676</v>
      </c>
      <c r="W838"/>
      <c r="X838"/>
      <c r="Y838">
        <v>389220</v>
      </c>
      <c r="Z838"/>
      <c r="AA838">
        <v>489706</v>
      </c>
      <c r="AB838">
        <v>45</v>
      </c>
    </row>
    <row r="839" spans="1:28" x14ac:dyDescent="0.2">
      <c r="A839" t="s">
        <v>8776</v>
      </c>
      <c r="B839" t="s">
        <v>8777</v>
      </c>
      <c r="C839">
        <v>2006</v>
      </c>
      <c r="D839" t="s">
        <v>8778</v>
      </c>
      <c r="E839" t="s">
        <v>44043</v>
      </c>
      <c r="F839" t="s">
        <v>44038</v>
      </c>
      <c r="G839" t="s">
        <v>44057</v>
      </c>
      <c r="H839">
        <v>93</v>
      </c>
      <c r="I839" t="s">
        <v>97</v>
      </c>
      <c r="J839" t="s">
        <v>26</v>
      </c>
      <c r="M839" t="s">
        <v>8779</v>
      </c>
      <c r="N839" t="s">
        <v>8780</v>
      </c>
      <c r="O839" t="s">
        <v>8781</v>
      </c>
      <c r="P839" t="s">
        <v>7317</v>
      </c>
      <c r="Q839" t="s">
        <v>8780</v>
      </c>
      <c r="R839" t="s">
        <v>8782</v>
      </c>
      <c r="S839" t="s">
        <v>8783</v>
      </c>
      <c r="T839">
        <v>6.8</v>
      </c>
      <c r="U839">
        <v>100424</v>
      </c>
      <c r="V839" s="12">
        <f>W839*1.28378472222222</f>
        <v>25675694.444444403</v>
      </c>
      <c r="W839" s="3">
        <v>20000000</v>
      </c>
      <c r="X839" s="13">
        <f>Y839*1.28378472222222</f>
        <v>10699800.051215259</v>
      </c>
      <c r="Y839" s="3">
        <v>8334575</v>
      </c>
      <c r="Z839" s="13">
        <f>AA839*1.28378472222222</f>
        <v>17895911.527743027</v>
      </c>
      <c r="AA839" s="3">
        <v>13939963</v>
      </c>
      <c r="AB839">
        <v>209</v>
      </c>
    </row>
    <row r="840" spans="1:28" x14ac:dyDescent="0.2">
      <c r="A840" t="s">
        <v>19103</v>
      </c>
      <c r="B840" t="s">
        <v>19104</v>
      </c>
      <c r="C840">
        <v>2008</v>
      </c>
      <c r="D840" t="s">
        <v>9418</v>
      </c>
      <c r="E840" t="s">
        <v>176</v>
      </c>
      <c r="F840" t="s">
        <v>44036</v>
      </c>
      <c r="H840">
        <v>112</v>
      </c>
      <c r="I840" t="s">
        <v>25</v>
      </c>
      <c r="J840" t="s">
        <v>26</v>
      </c>
      <c r="K840" t="s">
        <v>308</v>
      </c>
      <c r="M840" t="s">
        <v>6429</v>
      </c>
      <c r="N840" t="s">
        <v>19105</v>
      </c>
      <c r="O840" t="s">
        <v>19106</v>
      </c>
      <c r="P840" t="s">
        <v>2713</v>
      </c>
      <c r="Q840" t="s">
        <v>19107</v>
      </c>
      <c r="R840" t="s">
        <v>19108</v>
      </c>
      <c r="S840" t="s">
        <v>19109</v>
      </c>
      <c r="T840">
        <v>6.7</v>
      </c>
      <c r="U840">
        <v>21695</v>
      </c>
      <c r="V840" s="12">
        <f>W840*1.20207800169993</f>
        <v>15627014.022099089</v>
      </c>
      <c r="W840" s="3">
        <v>13000000</v>
      </c>
      <c r="X840" s="13">
        <f>Y840*1.20207800169993</f>
        <v>4305413.0581645407</v>
      </c>
      <c r="Y840" s="3">
        <v>3581642</v>
      </c>
      <c r="Z840" s="13">
        <f>AA840*1.20207800169993</f>
        <v>17904166.878385346</v>
      </c>
      <c r="AA840" s="3">
        <v>14894347</v>
      </c>
      <c r="AB840">
        <v>117</v>
      </c>
    </row>
    <row r="841" spans="1:28" x14ac:dyDescent="0.2">
      <c r="A841" t="s">
        <v>22937</v>
      </c>
      <c r="B841" t="s">
        <v>22938</v>
      </c>
      <c r="C841">
        <v>2010</v>
      </c>
      <c r="D841" t="s">
        <v>13859</v>
      </c>
      <c r="E841" t="s">
        <v>176</v>
      </c>
      <c r="H841">
        <v>106</v>
      </c>
      <c r="I841" t="s">
        <v>25</v>
      </c>
      <c r="J841" t="s">
        <v>26</v>
      </c>
      <c r="M841" t="s">
        <v>15041</v>
      </c>
      <c r="N841" t="s">
        <v>22939</v>
      </c>
      <c r="O841" t="s">
        <v>22940</v>
      </c>
      <c r="P841" t="s">
        <v>861</v>
      </c>
      <c r="Q841" t="s">
        <v>22941</v>
      </c>
      <c r="R841" t="s">
        <v>22942</v>
      </c>
      <c r="S841" t="s">
        <v>22943</v>
      </c>
      <c r="T841">
        <v>6.4</v>
      </c>
      <c r="U841">
        <v>16119</v>
      </c>
      <c r="V841" s="12">
        <f>W841*1.18690152988223</f>
        <v>36793947.426349133</v>
      </c>
      <c r="W841" s="3">
        <v>31000000</v>
      </c>
      <c r="X841" s="13">
        <f>Y841*1.18690152988223</f>
        <v>14323899.162797606</v>
      </c>
      <c r="Y841" s="3">
        <v>12068313</v>
      </c>
      <c r="Z841" s="13">
        <f>AA841*1.18690152988223</f>
        <v>17962915.515385926</v>
      </c>
      <c r="AA841" s="3">
        <v>15134293</v>
      </c>
      <c r="AB841">
        <v>66</v>
      </c>
    </row>
    <row r="842" spans="1:28" x14ac:dyDescent="0.2">
      <c r="A842" t="s">
        <v>29593</v>
      </c>
      <c r="B842" t="s">
        <v>29594</v>
      </c>
      <c r="C842">
        <v>2012</v>
      </c>
      <c r="D842" t="s">
        <v>27741</v>
      </c>
      <c r="E842" t="s">
        <v>176</v>
      </c>
      <c r="F842" t="s">
        <v>44045</v>
      </c>
      <c r="G842" t="s">
        <v>44036</v>
      </c>
      <c r="H842">
        <v>102</v>
      </c>
      <c r="I842" t="s">
        <v>25</v>
      </c>
      <c r="J842" t="s">
        <v>26</v>
      </c>
      <c r="K842" t="s">
        <v>27</v>
      </c>
      <c r="M842" t="s">
        <v>29595</v>
      </c>
      <c r="N842" t="s">
        <v>29595</v>
      </c>
      <c r="O842" t="s">
        <v>29596</v>
      </c>
      <c r="P842" t="s">
        <v>1348</v>
      </c>
      <c r="Q842" t="s">
        <v>29597</v>
      </c>
      <c r="R842" t="s">
        <v>29598</v>
      </c>
      <c r="S842" t="s">
        <v>29599</v>
      </c>
      <c r="T842">
        <v>7</v>
      </c>
      <c r="U842">
        <v>73616</v>
      </c>
      <c r="V842" s="12">
        <f>W842*1.12725506764114</f>
        <v>6763530.4058468398</v>
      </c>
      <c r="W842" s="3">
        <v>6000000</v>
      </c>
      <c r="X842" s="13">
        <f>Y842*1.12725506764114</f>
        <v>12957614.387213945</v>
      </c>
      <c r="Y842" s="3">
        <v>11494838</v>
      </c>
      <c r="Z842" s="13">
        <f>AA842*1.12725506764114</f>
        <v>17979903.198707275</v>
      </c>
      <c r="AA842" s="3">
        <v>15950164</v>
      </c>
      <c r="AB842">
        <v>168</v>
      </c>
    </row>
    <row r="843" spans="1:28" x14ac:dyDescent="0.2">
      <c r="A843" t="s">
        <v>2787</v>
      </c>
      <c r="B843" t="s">
        <v>2788</v>
      </c>
      <c r="C843">
        <v>2001</v>
      </c>
      <c r="D843" t="s">
        <v>1324</v>
      </c>
      <c r="E843" t="s">
        <v>1045</v>
      </c>
      <c r="F843" t="s">
        <v>44036</v>
      </c>
      <c r="H843">
        <v>95</v>
      </c>
      <c r="I843" t="s">
        <v>25</v>
      </c>
      <c r="J843" t="s">
        <v>26</v>
      </c>
      <c r="M843" t="s">
        <v>2789</v>
      </c>
      <c r="N843" t="s">
        <v>2790</v>
      </c>
      <c r="O843" t="s">
        <v>2791</v>
      </c>
      <c r="P843" t="s">
        <v>2792</v>
      </c>
      <c r="Q843" t="s">
        <v>2793</v>
      </c>
      <c r="R843" t="s">
        <v>2794</v>
      </c>
      <c r="S843" t="s">
        <v>2795</v>
      </c>
      <c r="T843">
        <v>5</v>
      </c>
      <c r="U843">
        <v>12492</v>
      </c>
      <c r="V843" s="12">
        <f>W843*1.46138339920949</f>
        <v>36534584.980237253</v>
      </c>
      <c r="W843" s="3">
        <v>25000000</v>
      </c>
      <c r="X843" s="13">
        <f>Y843*1.46138339920949</f>
        <v>8067410.6873122742</v>
      </c>
      <c r="Y843" s="3">
        <v>5520393</v>
      </c>
      <c r="Z843" s="13">
        <f>AA843*1.46138339920949</f>
        <v>18004817.801936805</v>
      </c>
      <c r="AA843" s="3">
        <v>12320393</v>
      </c>
      <c r="AB843">
        <v>87</v>
      </c>
    </row>
    <row r="844" spans="1:28" x14ac:dyDescent="0.2">
      <c r="A844" t="s">
        <v>4831</v>
      </c>
      <c r="B844" t="s">
        <v>4832</v>
      </c>
      <c r="C844">
        <v>2002</v>
      </c>
      <c r="D844" t="s">
        <v>4566</v>
      </c>
      <c r="E844" t="s">
        <v>1045</v>
      </c>
      <c r="H844">
        <v>93</v>
      </c>
      <c r="I844" t="s">
        <v>25</v>
      </c>
      <c r="J844" t="s">
        <v>26</v>
      </c>
      <c r="K844" t="s">
        <v>4833</v>
      </c>
      <c r="M844" t="s">
        <v>4834</v>
      </c>
      <c r="N844" t="s">
        <v>4835</v>
      </c>
      <c r="O844" t="s">
        <v>4836</v>
      </c>
      <c r="P844" t="s">
        <v>4837</v>
      </c>
      <c r="Q844" t="s">
        <v>4838</v>
      </c>
      <c r="R844" t="s">
        <v>4839</v>
      </c>
      <c r="S844" t="s">
        <v>4840</v>
      </c>
      <c r="T844">
        <v>5.5</v>
      </c>
      <c r="U844">
        <v>13631</v>
      </c>
      <c r="V844" s="12">
        <f>W844*1.43863813229572</f>
        <v>17263657.58754864</v>
      </c>
      <c r="W844" s="3">
        <v>12000000</v>
      </c>
      <c r="X844" s="13">
        <f>Y844*1.43863813229572</f>
        <v>14674154.985836579</v>
      </c>
      <c r="Y844" s="3">
        <v>10200032</v>
      </c>
      <c r="Z844" s="13">
        <f>AA844*1.43863813229572</f>
        <v>18008135.557354089</v>
      </c>
      <c r="AA844" s="3">
        <v>12517488</v>
      </c>
      <c r="AB844">
        <v>108</v>
      </c>
    </row>
    <row r="845" spans="1:28" hidden="1" x14ac:dyDescent="0.2">
      <c r="A845" t="s">
        <v>10280</v>
      </c>
      <c r="B845" t="s">
        <v>10281</v>
      </c>
      <c r="C845">
        <v>2006</v>
      </c>
      <c r="D845" s="1">
        <v>39149</v>
      </c>
      <c r="E845" t="s">
        <v>44043</v>
      </c>
      <c r="F845" t="s">
        <v>44038</v>
      </c>
      <c r="G845" t="s">
        <v>44033</v>
      </c>
      <c r="H845">
        <v>84</v>
      </c>
      <c r="I845" t="s">
        <v>25</v>
      </c>
      <c r="J845" t="s">
        <v>26</v>
      </c>
      <c r="M845" t="s">
        <v>10282</v>
      </c>
      <c r="N845" t="s">
        <v>10283</v>
      </c>
      <c r="O845" t="s">
        <v>10284</v>
      </c>
      <c r="P845" t="s">
        <v>530</v>
      </c>
      <c r="Q845" t="s">
        <v>10285</v>
      </c>
      <c r="R845" t="s">
        <v>10286</v>
      </c>
      <c r="S845" t="s">
        <v>10287</v>
      </c>
      <c r="T845">
        <v>6.6</v>
      </c>
      <c r="U845">
        <v>141873</v>
      </c>
      <c r="W845"/>
      <c r="X845"/>
      <c r="Y845">
        <v>444093</v>
      </c>
      <c r="Z845"/>
      <c r="AA845">
        <v>495303</v>
      </c>
      <c r="AB845">
        <v>542</v>
      </c>
    </row>
    <row r="846" spans="1:28" x14ac:dyDescent="0.2">
      <c r="A846" t="s">
        <v>38428</v>
      </c>
      <c r="B846" t="s">
        <v>38429</v>
      </c>
      <c r="C846">
        <v>2016</v>
      </c>
      <c r="D846" t="s">
        <v>38430</v>
      </c>
      <c r="E846" t="s">
        <v>44035</v>
      </c>
      <c r="F846" t="s">
        <v>44032</v>
      </c>
      <c r="G846" t="s">
        <v>44049</v>
      </c>
      <c r="H846">
        <v>120</v>
      </c>
      <c r="I846" t="s">
        <v>433</v>
      </c>
      <c r="J846" t="s">
        <v>26</v>
      </c>
      <c r="M846" t="s">
        <v>38431</v>
      </c>
      <c r="N846" t="s">
        <v>38432</v>
      </c>
      <c r="O846" t="s">
        <v>38433</v>
      </c>
      <c r="P846" t="s">
        <v>38431</v>
      </c>
      <c r="Q846" t="s">
        <v>38434</v>
      </c>
      <c r="R846" t="s">
        <v>38435</v>
      </c>
      <c r="S846" t="s">
        <v>38436</v>
      </c>
      <c r="T846">
        <v>6.4</v>
      </c>
      <c r="U846">
        <v>19659</v>
      </c>
      <c r="V846" s="12">
        <f>W846*1.07834771485832</f>
        <v>9165955.5762957204</v>
      </c>
      <c r="W846" s="3">
        <v>8500000</v>
      </c>
      <c r="X846" s="13">
        <f>Y846*1.07834771485832</f>
        <v>17104283.450174425</v>
      </c>
      <c r="Y846" s="3">
        <v>15861566</v>
      </c>
      <c r="Z846" s="13">
        <f>AA846*1.07834771485832</f>
        <v>18093824.917323302</v>
      </c>
      <c r="AA846" s="3">
        <v>16779212</v>
      </c>
      <c r="AB846">
        <v>129</v>
      </c>
    </row>
    <row r="847" spans="1:28" x14ac:dyDescent="0.2">
      <c r="A847" t="s">
        <v>40160</v>
      </c>
      <c r="B847" t="s">
        <v>40161</v>
      </c>
      <c r="C847">
        <v>2018</v>
      </c>
      <c r="D847" s="1">
        <v>43169</v>
      </c>
      <c r="E847" t="s">
        <v>44035</v>
      </c>
      <c r="F847" t="s">
        <v>44032</v>
      </c>
      <c r="G847" t="s">
        <v>44049</v>
      </c>
      <c r="H847">
        <v>122</v>
      </c>
      <c r="I847" t="s">
        <v>25</v>
      </c>
      <c r="J847" t="s">
        <v>26</v>
      </c>
      <c r="K847" t="s">
        <v>308</v>
      </c>
      <c r="L847" t="s">
        <v>27</v>
      </c>
      <c r="M847" t="s">
        <v>10160</v>
      </c>
      <c r="N847" t="s">
        <v>40162</v>
      </c>
      <c r="O847" t="s">
        <v>40163</v>
      </c>
      <c r="P847" t="s">
        <v>27205</v>
      </c>
      <c r="Q847" t="s">
        <v>40164</v>
      </c>
      <c r="R847" t="s">
        <v>40165</v>
      </c>
      <c r="S847" t="s">
        <v>40166</v>
      </c>
      <c r="T847">
        <v>6.6</v>
      </c>
      <c r="U847">
        <v>29814</v>
      </c>
      <c r="V847" s="12">
        <f>W847*1.03068014830331</f>
        <v>24736323.559279438</v>
      </c>
      <c r="W847" s="3">
        <v>24000000</v>
      </c>
      <c r="X847" s="13">
        <f>Y847*1.03068014830331</f>
        <v>18152440.809252575</v>
      </c>
      <c r="Y847" s="3">
        <v>17612099</v>
      </c>
      <c r="Z847" s="13">
        <f>AA847*1.03068014830331</f>
        <v>18152440.809252575</v>
      </c>
      <c r="AA847" s="3">
        <v>17612099</v>
      </c>
      <c r="AB847">
        <v>171</v>
      </c>
    </row>
    <row r="848" spans="1:28" hidden="1" x14ac:dyDescent="0.2">
      <c r="A848" t="s">
        <v>10304</v>
      </c>
      <c r="B848" t="s">
        <v>10305</v>
      </c>
      <c r="C848">
        <v>2005</v>
      </c>
      <c r="D848" s="1">
        <v>38667</v>
      </c>
      <c r="E848" t="s">
        <v>1045</v>
      </c>
      <c r="F848" t="s">
        <v>44032</v>
      </c>
      <c r="G848" t="s">
        <v>44036</v>
      </c>
      <c r="H848">
        <v>130</v>
      </c>
      <c r="I848" t="s">
        <v>1178</v>
      </c>
      <c r="J848" t="s">
        <v>26</v>
      </c>
      <c r="M848" t="s">
        <v>1306</v>
      </c>
      <c r="N848" t="s">
        <v>10306</v>
      </c>
      <c r="O848" t="s">
        <v>10307</v>
      </c>
      <c r="P848" t="s">
        <v>622</v>
      </c>
      <c r="Q848" t="s">
        <v>10308</v>
      </c>
      <c r="R848" t="s">
        <v>10309</v>
      </c>
      <c r="S848" t="s">
        <v>10310</v>
      </c>
      <c r="T848">
        <v>6.4</v>
      </c>
      <c r="U848">
        <v>58702</v>
      </c>
      <c r="W848"/>
      <c r="X848"/>
      <c r="Y848">
        <v>32880591</v>
      </c>
      <c r="Z848"/>
      <c r="AA848">
        <v>83697473</v>
      </c>
      <c r="AB848">
        <v>174</v>
      </c>
    </row>
    <row r="849" spans="1:28" x14ac:dyDescent="0.2">
      <c r="A849" t="s">
        <v>4467</v>
      </c>
      <c r="B849" t="s">
        <v>4468</v>
      </c>
      <c r="C849">
        <v>2002</v>
      </c>
      <c r="D849" s="1">
        <v>37895</v>
      </c>
      <c r="E849" t="s">
        <v>44041</v>
      </c>
      <c r="F849" t="s">
        <v>44032</v>
      </c>
      <c r="G849" t="s">
        <v>44045</v>
      </c>
      <c r="H849">
        <v>105</v>
      </c>
      <c r="I849" t="s">
        <v>4469</v>
      </c>
      <c r="J849" t="s">
        <v>26</v>
      </c>
      <c r="K849" t="s">
        <v>308</v>
      </c>
      <c r="M849" t="s">
        <v>4470</v>
      </c>
      <c r="N849" t="s">
        <v>4470</v>
      </c>
      <c r="O849" t="s">
        <v>4471</v>
      </c>
      <c r="P849" t="s">
        <v>4472</v>
      </c>
      <c r="Q849" t="s">
        <v>4473</v>
      </c>
      <c r="R849" t="s">
        <v>4474</v>
      </c>
      <c r="S849" t="s">
        <v>4475</v>
      </c>
      <c r="T849">
        <v>7.1</v>
      </c>
      <c r="U849">
        <v>37915</v>
      </c>
      <c r="V849" s="12">
        <f>W849*1.43863813229572</f>
        <v>9351147.85992218</v>
      </c>
      <c r="W849" s="3">
        <v>6500000</v>
      </c>
      <c r="X849" s="13">
        <f>Y849*1.43863813229572</f>
        <v>15056296.117003893</v>
      </c>
      <c r="Y849" s="3">
        <v>10465659</v>
      </c>
      <c r="Z849" s="13">
        <f>AA849*1.43863813229572</f>
        <v>18175390.187976655</v>
      </c>
      <c r="AA849" s="3">
        <v>12633747</v>
      </c>
      <c r="AB849">
        <v>215</v>
      </c>
    </row>
    <row r="850" spans="1:28" hidden="1" x14ac:dyDescent="0.2">
      <c r="A850" t="s">
        <v>10015</v>
      </c>
      <c r="B850" t="s">
        <v>10016</v>
      </c>
      <c r="C850">
        <v>2004</v>
      </c>
      <c r="D850" s="1">
        <v>38118</v>
      </c>
      <c r="E850" t="s">
        <v>44041</v>
      </c>
      <c r="F850" t="s">
        <v>44032</v>
      </c>
      <c r="H850">
        <v>125</v>
      </c>
      <c r="I850" t="s">
        <v>1869</v>
      </c>
      <c r="J850" t="s">
        <v>26</v>
      </c>
      <c r="M850" t="s">
        <v>10017</v>
      </c>
      <c r="N850" t="s">
        <v>10017</v>
      </c>
      <c r="O850" t="s">
        <v>10018</v>
      </c>
      <c r="P850" t="s">
        <v>10019</v>
      </c>
      <c r="Q850" t="s">
        <v>10020</v>
      </c>
      <c r="R850" t="s">
        <v>10021</v>
      </c>
      <c r="S850" t="s">
        <v>10022</v>
      </c>
      <c r="T850">
        <v>7.6</v>
      </c>
      <c r="U850">
        <v>23618</v>
      </c>
      <c r="V850" s="12">
        <f>W850*1.37009528851244</f>
        <v>15071048.173636841</v>
      </c>
      <c r="W850" s="3">
        <v>11000000</v>
      </c>
      <c r="X850" s="13">
        <f>Y850*1.37009528851244</f>
        <v>5172497.4511011103</v>
      </c>
      <c r="Y850" s="3">
        <v>3775283</v>
      </c>
      <c r="Z850" s="13">
        <f>AA850*1.37009528851244</f>
        <v>18178244.805500258</v>
      </c>
      <c r="AA850" s="3">
        <v>13267869</v>
      </c>
      <c r="AB850">
        <v>171</v>
      </c>
    </row>
    <row r="851" spans="1:28" x14ac:dyDescent="0.2">
      <c r="A851" t="s">
        <v>4787</v>
      </c>
      <c r="B851" t="s">
        <v>4788</v>
      </c>
      <c r="C851">
        <v>2003</v>
      </c>
      <c r="D851" t="s">
        <v>4789</v>
      </c>
      <c r="E851" t="s">
        <v>44035</v>
      </c>
      <c r="F851" t="s">
        <v>44032</v>
      </c>
      <c r="G851" t="s">
        <v>44049</v>
      </c>
      <c r="H851">
        <v>219</v>
      </c>
      <c r="I851" t="s">
        <v>25</v>
      </c>
      <c r="J851" t="s">
        <v>26</v>
      </c>
      <c r="M851" t="s">
        <v>4790</v>
      </c>
      <c r="N851" t="s">
        <v>4791</v>
      </c>
      <c r="O851" t="s">
        <v>4792</v>
      </c>
      <c r="P851" t="s">
        <v>4793</v>
      </c>
      <c r="Q851" t="s">
        <v>4793</v>
      </c>
      <c r="R851" t="s">
        <v>4794</v>
      </c>
      <c r="S851" t="s">
        <v>4795</v>
      </c>
      <c r="T851">
        <v>6.4</v>
      </c>
      <c r="U851">
        <v>15189</v>
      </c>
      <c r="V851" s="12">
        <f>W851*1.40658152173913</f>
        <v>78768565.217391282</v>
      </c>
      <c r="W851" s="3">
        <v>56000000</v>
      </c>
      <c r="X851" s="13">
        <f>Y851*1.40658152173913</f>
        <v>18120896.910184778</v>
      </c>
      <c r="Y851" s="3">
        <v>12882934</v>
      </c>
      <c r="Z851" s="13">
        <f>AA851*1.40658152173913</f>
        <v>18178569.565739125</v>
      </c>
      <c r="AA851" s="3">
        <v>12923936</v>
      </c>
      <c r="AB851">
        <v>509</v>
      </c>
    </row>
    <row r="852" spans="1:28" hidden="1" x14ac:dyDescent="0.2">
      <c r="A852" t="s">
        <v>10334</v>
      </c>
      <c r="B852" t="s">
        <v>10335</v>
      </c>
      <c r="C852">
        <v>2003</v>
      </c>
      <c r="D852" s="1">
        <v>38444</v>
      </c>
      <c r="E852" t="s">
        <v>44037</v>
      </c>
      <c r="F852" t="s">
        <v>44031</v>
      </c>
      <c r="G852" t="s">
        <v>44038</v>
      </c>
      <c r="H852">
        <v>93</v>
      </c>
      <c r="I852" t="s">
        <v>2213</v>
      </c>
      <c r="J852" t="s">
        <v>934</v>
      </c>
      <c r="K852" t="s">
        <v>308</v>
      </c>
      <c r="L852" t="s">
        <v>26</v>
      </c>
      <c r="M852" t="s">
        <v>10336</v>
      </c>
      <c r="N852" t="s">
        <v>10337</v>
      </c>
      <c r="O852" t="s">
        <v>10338</v>
      </c>
      <c r="P852" t="s">
        <v>10339</v>
      </c>
      <c r="Q852" t="s">
        <v>10340</v>
      </c>
      <c r="R852" t="s">
        <v>10341</v>
      </c>
      <c r="S852" t="s">
        <v>10342</v>
      </c>
      <c r="T852">
        <v>7.8</v>
      </c>
      <c r="U852">
        <v>29874</v>
      </c>
      <c r="W852"/>
      <c r="X852"/>
      <c r="Y852">
        <v>367131</v>
      </c>
      <c r="Z852"/>
      <c r="AA852">
        <v>453133</v>
      </c>
      <c r="AB852">
        <v>66</v>
      </c>
    </row>
    <row r="853" spans="1:28" x14ac:dyDescent="0.2">
      <c r="A853" t="s">
        <v>43525</v>
      </c>
      <c r="B853" t="s">
        <v>43526</v>
      </c>
      <c r="C853">
        <v>2019</v>
      </c>
      <c r="D853" t="s">
        <v>34788</v>
      </c>
      <c r="E853" t="s">
        <v>1045</v>
      </c>
      <c r="F853" t="s">
        <v>44032</v>
      </c>
      <c r="G853" t="s">
        <v>44057</v>
      </c>
      <c r="H853">
        <v>118</v>
      </c>
      <c r="I853" t="s">
        <v>86</v>
      </c>
      <c r="J853" t="s">
        <v>26</v>
      </c>
      <c r="M853" t="s">
        <v>5254</v>
      </c>
      <c r="N853" t="s">
        <v>43527</v>
      </c>
      <c r="O853" t="s">
        <v>43528</v>
      </c>
      <c r="P853" t="s">
        <v>43529</v>
      </c>
      <c r="Q853" t="s">
        <v>43530</v>
      </c>
      <c r="R853" t="s">
        <v>43531</v>
      </c>
      <c r="S853" t="s">
        <v>43532</v>
      </c>
      <c r="T853">
        <v>6.9</v>
      </c>
      <c r="U853">
        <v>18014</v>
      </c>
      <c r="V853" s="12">
        <f>W853*1.01233684194057</f>
        <v>15185052.62910855</v>
      </c>
      <c r="W853" s="3">
        <v>15000000</v>
      </c>
      <c r="X853" s="13">
        <f>Y853*1.01233684194057</f>
        <v>12047967.544776805</v>
      </c>
      <c r="Y853" s="3">
        <v>11901145</v>
      </c>
      <c r="Z853" s="13">
        <f>AA853*1.01233684194057</f>
        <v>18319947.016514335</v>
      </c>
      <c r="AA853" s="3">
        <v>18096691</v>
      </c>
      <c r="AB853">
        <v>251</v>
      </c>
    </row>
    <row r="854" spans="1:28" hidden="1" x14ac:dyDescent="0.2">
      <c r="A854" t="s">
        <v>10350</v>
      </c>
      <c r="B854" t="s">
        <v>10351</v>
      </c>
      <c r="C854">
        <v>2005</v>
      </c>
      <c r="D854" t="s">
        <v>10352</v>
      </c>
      <c r="E854" t="s">
        <v>1045</v>
      </c>
      <c r="H854">
        <v>105</v>
      </c>
      <c r="I854" t="s">
        <v>25</v>
      </c>
      <c r="J854" t="s">
        <v>26</v>
      </c>
      <c r="M854" t="s">
        <v>6822</v>
      </c>
      <c r="N854" t="s">
        <v>10353</v>
      </c>
      <c r="O854" t="s">
        <v>10354</v>
      </c>
      <c r="P854" t="s">
        <v>6537</v>
      </c>
      <c r="Q854" t="s">
        <v>10355</v>
      </c>
      <c r="R854" t="s">
        <v>10356</v>
      </c>
      <c r="S854" t="s">
        <v>10357</v>
      </c>
      <c r="T854">
        <v>5.6</v>
      </c>
      <c r="U854">
        <v>16023</v>
      </c>
      <c r="W854"/>
      <c r="X854"/>
      <c r="Y854">
        <v>36351350</v>
      </c>
      <c r="Z854"/>
      <c r="AA854">
        <v>37245453</v>
      </c>
      <c r="AB854">
        <v>62</v>
      </c>
    </row>
    <row r="855" spans="1:28" x14ac:dyDescent="0.2">
      <c r="A855" t="s">
        <v>20929</v>
      </c>
      <c r="B855" t="s">
        <v>20930</v>
      </c>
      <c r="C855">
        <v>2010</v>
      </c>
      <c r="D855" t="s">
        <v>20931</v>
      </c>
      <c r="E855" t="s">
        <v>176</v>
      </c>
      <c r="F855" t="s">
        <v>44036</v>
      </c>
      <c r="H855">
        <v>112</v>
      </c>
      <c r="I855" t="s">
        <v>25</v>
      </c>
      <c r="J855" t="s">
        <v>26</v>
      </c>
      <c r="M855" t="s">
        <v>20932</v>
      </c>
      <c r="N855" t="s">
        <v>20933</v>
      </c>
      <c r="O855" t="s">
        <v>20934</v>
      </c>
      <c r="P855" t="s">
        <v>3250</v>
      </c>
      <c r="Q855" t="s">
        <v>20935</v>
      </c>
      <c r="R855" t="s">
        <v>20936</v>
      </c>
      <c r="S855" t="s">
        <v>20937</v>
      </c>
      <c r="T855">
        <v>7.4</v>
      </c>
      <c r="U855">
        <v>180772</v>
      </c>
      <c r="V855" s="12">
        <f>W855*1.18690152988223</f>
        <v>1186901.5298822301</v>
      </c>
      <c r="W855" s="3">
        <v>1000000</v>
      </c>
      <c r="X855" s="13">
        <f>Y855*1.18690152988223</f>
        <v>11520455.552738726</v>
      </c>
      <c r="Y855" s="3">
        <v>9706328</v>
      </c>
      <c r="Z855" s="13">
        <f>AA855*1.18690152988223</f>
        <v>18326154.859591082</v>
      </c>
      <c r="AA855" s="3">
        <v>15440333</v>
      </c>
      <c r="AB855">
        <v>357</v>
      </c>
    </row>
    <row r="856" spans="1:28" x14ac:dyDescent="0.2">
      <c r="A856" t="s">
        <v>35624</v>
      </c>
      <c r="B856" t="s">
        <v>35625</v>
      </c>
      <c r="C856">
        <v>2015</v>
      </c>
      <c r="D856" t="s">
        <v>29732</v>
      </c>
      <c r="E856" t="s">
        <v>16512</v>
      </c>
      <c r="F856" t="s">
        <v>44031</v>
      </c>
      <c r="G856" t="s">
        <v>44033</v>
      </c>
      <c r="H856">
        <v>96</v>
      </c>
      <c r="I856" t="s">
        <v>35626</v>
      </c>
      <c r="J856" t="s">
        <v>26</v>
      </c>
      <c r="K856" t="s">
        <v>75</v>
      </c>
      <c r="M856" t="s">
        <v>35627</v>
      </c>
      <c r="N856" t="s">
        <v>35628</v>
      </c>
      <c r="O856" t="s">
        <v>35629</v>
      </c>
      <c r="P856" t="s">
        <v>21251</v>
      </c>
      <c r="Q856" t="s">
        <v>35630</v>
      </c>
      <c r="R856" t="s">
        <v>35631</v>
      </c>
      <c r="S856" t="s">
        <v>35632</v>
      </c>
      <c r="T856">
        <v>6.7</v>
      </c>
      <c r="U856">
        <v>84692</v>
      </c>
      <c r="V856" s="12">
        <f>W856*1.09195121025074</f>
        <v>2183902.4205014799</v>
      </c>
      <c r="W856" s="3">
        <v>2000000</v>
      </c>
      <c r="X856" s="13">
        <f>Y856*1.09195121025074</f>
        <v>10102774.091385836</v>
      </c>
      <c r="Y856" s="3">
        <v>9252038</v>
      </c>
      <c r="Z856" s="13">
        <f>AA856*1.09195121025074</f>
        <v>18356313.520895101</v>
      </c>
      <c r="AA856" s="3">
        <v>16810562</v>
      </c>
      <c r="AB856">
        <v>400</v>
      </c>
    </row>
    <row r="857" spans="1:28" hidden="1" x14ac:dyDescent="0.2">
      <c r="A857" t="s">
        <v>10373</v>
      </c>
      <c r="B857" t="s">
        <v>10374</v>
      </c>
      <c r="C857">
        <v>2007</v>
      </c>
      <c r="D857" t="s">
        <v>8967</v>
      </c>
      <c r="E857" t="s">
        <v>16512</v>
      </c>
      <c r="F857" t="s">
        <v>44044</v>
      </c>
      <c r="G857" t="s">
        <v>44046</v>
      </c>
      <c r="H857">
        <v>97</v>
      </c>
      <c r="I857" t="s">
        <v>25</v>
      </c>
      <c r="J857" t="s">
        <v>26</v>
      </c>
      <c r="M857" t="s">
        <v>8016</v>
      </c>
      <c r="N857" t="s">
        <v>8016</v>
      </c>
      <c r="O857" t="s">
        <v>10375</v>
      </c>
      <c r="P857" t="s">
        <v>10376</v>
      </c>
      <c r="Q857" t="s">
        <v>10377</v>
      </c>
      <c r="R857" t="s">
        <v>10378</v>
      </c>
      <c r="S857" t="s">
        <v>10379</v>
      </c>
      <c r="T857">
        <v>4.9000000000000004</v>
      </c>
      <c r="U857">
        <v>11251</v>
      </c>
      <c r="W857"/>
      <c r="X857"/>
      <c r="Y857">
        <v>114306</v>
      </c>
      <c r="Z857"/>
      <c r="AA857">
        <v>2850927</v>
      </c>
      <c r="AB857">
        <v>92</v>
      </c>
    </row>
    <row r="858" spans="1:28" x14ac:dyDescent="0.2">
      <c r="A858" t="s">
        <v>34908</v>
      </c>
      <c r="B858" t="s">
        <v>34909</v>
      </c>
      <c r="C858">
        <v>2014</v>
      </c>
      <c r="D858" t="s">
        <v>34910</v>
      </c>
      <c r="E858" t="s">
        <v>16512</v>
      </c>
      <c r="F858" t="s">
        <v>44031</v>
      </c>
      <c r="G858" t="s">
        <v>44046</v>
      </c>
      <c r="H858">
        <v>89</v>
      </c>
      <c r="I858" t="s">
        <v>6586</v>
      </c>
      <c r="J858" t="s">
        <v>26</v>
      </c>
      <c r="M858" t="s">
        <v>34911</v>
      </c>
      <c r="N858" t="s">
        <v>34912</v>
      </c>
      <c r="O858" t="s">
        <v>34913</v>
      </c>
      <c r="P858" t="s">
        <v>34914</v>
      </c>
      <c r="Q858" t="s">
        <v>34915</v>
      </c>
      <c r="R858" t="s">
        <v>34916</v>
      </c>
      <c r="S858" t="s">
        <v>34917</v>
      </c>
      <c r="T858">
        <v>4.5999999999999996</v>
      </c>
      <c r="U858">
        <v>22741</v>
      </c>
      <c r="V858" s="12">
        <f>W858*1.09324733035956</f>
        <v>7106107.6473371405</v>
      </c>
      <c r="W858" s="3">
        <v>6500000</v>
      </c>
      <c r="X858" s="13">
        <f>Y858*1.09324733035956</f>
        <v>3013353.6938319569</v>
      </c>
      <c r="Y858" s="3">
        <v>2756333</v>
      </c>
      <c r="Z858" s="13">
        <f>AA858*1.09324733035956</f>
        <v>18433393.012076799</v>
      </c>
      <c r="AA858" s="3">
        <v>16861137</v>
      </c>
      <c r="AB858">
        <v>136</v>
      </c>
    </row>
    <row r="859" spans="1:28" hidden="1" x14ac:dyDescent="0.2">
      <c r="A859" t="s">
        <v>33572</v>
      </c>
      <c r="B859" t="s">
        <v>33573</v>
      </c>
      <c r="C859">
        <v>2013</v>
      </c>
      <c r="D859" t="s">
        <v>25180</v>
      </c>
      <c r="E859" t="s">
        <v>44035</v>
      </c>
      <c r="F859" t="s">
        <v>44032</v>
      </c>
      <c r="G859" t="s">
        <v>44036</v>
      </c>
      <c r="H859">
        <v>100</v>
      </c>
      <c r="I859" t="s">
        <v>1561</v>
      </c>
      <c r="J859" t="s">
        <v>26</v>
      </c>
      <c r="M859" t="s">
        <v>33574</v>
      </c>
      <c r="N859" t="s">
        <v>33575</v>
      </c>
      <c r="O859" t="s">
        <v>33576</v>
      </c>
      <c r="P859" t="s">
        <v>11495</v>
      </c>
      <c r="Q859" t="s">
        <v>33577</v>
      </c>
      <c r="R859" t="s">
        <v>33578</v>
      </c>
      <c r="S859" t="s">
        <v>33579</v>
      </c>
      <c r="T859">
        <v>7.3</v>
      </c>
      <c r="U859">
        <v>27591</v>
      </c>
      <c r="V859" s="12">
        <f>W859*1.11098185502045</f>
        <v>12109702.219722904</v>
      </c>
      <c r="W859" s="3">
        <v>10900000</v>
      </c>
      <c r="X859" s="13">
        <f>Y859*1.11098185502045</f>
        <v>11917091.295518009</v>
      </c>
      <c r="Y859" s="3">
        <v>10726630</v>
      </c>
      <c r="Z859" s="13">
        <f>AA859*1.11098185502045</f>
        <v>18450714.48089125</v>
      </c>
      <c r="AA859" s="3">
        <v>16607575</v>
      </c>
      <c r="AB859">
        <v>110</v>
      </c>
    </row>
    <row r="860" spans="1:28" x14ac:dyDescent="0.2">
      <c r="A860" t="s">
        <v>20695</v>
      </c>
      <c r="B860" t="s">
        <v>20696</v>
      </c>
      <c r="C860">
        <v>2009</v>
      </c>
      <c r="D860" t="s">
        <v>16356</v>
      </c>
      <c r="E860" t="s">
        <v>1045</v>
      </c>
      <c r="H860">
        <v>89</v>
      </c>
      <c r="I860" t="s">
        <v>25</v>
      </c>
      <c r="J860" t="s">
        <v>26</v>
      </c>
      <c r="M860" t="s">
        <v>20697</v>
      </c>
      <c r="N860" t="s">
        <v>20698</v>
      </c>
      <c r="O860" t="s">
        <v>20699</v>
      </c>
      <c r="P860" t="s">
        <v>20700</v>
      </c>
      <c r="Q860" t="s">
        <v>20701</v>
      </c>
      <c r="R860" t="s">
        <v>20702</v>
      </c>
      <c r="S860" t="s">
        <v>20703</v>
      </c>
      <c r="T860">
        <v>5.8</v>
      </c>
      <c r="U860">
        <v>20547</v>
      </c>
      <c r="V860" s="12">
        <f>W860*1.20636999678377</f>
        <v>12063699.967837701</v>
      </c>
      <c r="W860" s="3">
        <v>10000000</v>
      </c>
      <c r="X860" s="13">
        <f>Y860*1.20636999678377</f>
        <v>18243542.597481996</v>
      </c>
      <c r="Y860" s="3">
        <v>15122676</v>
      </c>
      <c r="Z860" s="13">
        <f>AA860*1.20636999678377</f>
        <v>18458528.588238835</v>
      </c>
      <c r="AA860" s="3">
        <v>15300885</v>
      </c>
      <c r="AB860">
        <v>78</v>
      </c>
    </row>
    <row r="861" spans="1:28" x14ac:dyDescent="0.2">
      <c r="A861" t="s">
        <v>19018</v>
      </c>
      <c r="B861" t="s">
        <v>19019</v>
      </c>
      <c r="C861">
        <v>2010</v>
      </c>
      <c r="D861" t="s">
        <v>19020</v>
      </c>
      <c r="E861" t="s">
        <v>44041</v>
      </c>
      <c r="F861" t="s">
        <v>44032</v>
      </c>
      <c r="G861" t="s">
        <v>44049</v>
      </c>
      <c r="H861">
        <v>122</v>
      </c>
      <c r="I861" t="s">
        <v>25</v>
      </c>
      <c r="J861" t="s">
        <v>26</v>
      </c>
      <c r="M861" t="s">
        <v>507</v>
      </c>
      <c r="N861" t="s">
        <v>19021</v>
      </c>
      <c r="O861" t="s">
        <v>19022</v>
      </c>
      <c r="P861" t="s">
        <v>9676</v>
      </c>
      <c r="Q861" t="s">
        <v>19023</v>
      </c>
      <c r="R861" t="s">
        <v>19024</v>
      </c>
      <c r="S861" t="s">
        <v>19025</v>
      </c>
      <c r="T861">
        <v>6.9</v>
      </c>
      <c r="U861">
        <v>27408</v>
      </c>
      <c r="V861" s="12">
        <f>W861*1.18690152988223</f>
        <v>29672538.24705575</v>
      </c>
      <c r="W861" s="3">
        <v>25000000</v>
      </c>
      <c r="X861" s="13">
        <f>Y861*1.18690152988223</f>
        <v>13694711.979693267</v>
      </c>
      <c r="Y861" s="3">
        <v>11538204</v>
      </c>
      <c r="Z861" s="13">
        <f>AA861*1.18690152988223</f>
        <v>18545982.0788421</v>
      </c>
      <c r="AA861" s="3">
        <v>15625544</v>
      </c>
      <c r="AB861">
        <v>152</v>
      </c>
    </row>
    <row r="862" spans="1:28" hidden="1" x14ac:dyDescent="0.2">
      <c r="A862" t="s">
        <v>10413</v>
      </c>
      <c r="B862" t="s">
        <v>10414</v>
      </c>
      <c r="C862">
        <v>2005</v>
      </c>
      <c r="D862" s="1">
        <v>38667</v>
      </c>
      <c r="E862" t="s">
        <v>16512</v>
      </c>
      <c r="F862" t="s">
        <v>44044</v>
      </c>
      <c r="G862" t="s">
        <v>44032</v>
      </c>
      <c r="H862">
        <v>99</v>
      </c>
      <c r="I862" t="s">
        <v>97</v>
      </c>
      <c r="J862" t="s">
        <v>26</v>
      </c>
      <c r="M862" t="s">
        <v>10415</v>
      </c>
      <c r="N862" t="s">
        <v>10415</v>
      </c>
      <c r="O862" t="s">
        <v>10416</v>
      </c>
      <c r="P862" t="s">
        <v>811</v>
      </c>
      <c r="Q862" t="s">
        <v>10417</v>
      </c>
      <c r="R862" t="s">
        <v>10418</v>
      </c>
      <c r="S862" t="s">
        <v>10419</v>
      </c>
      <c r="T862">
        <v>5.3</v>
      </c>
      <c r="U862">
        <v>14605</v>
      </c>
      <c r="W862">
        <v>25000000</v>
      </c>
      <c r="X862"/>
      <c r="Y862"/>
      <c r="Z862"/>
      <c r="AA862">
        <v>4165675</v>
      </c>
      <c r="AB862">
        <v>97</v>
      </c>
    </row>
    <row r="863" spans="1:28" hidden="1" x14ac:dyDescent="0.2">
      <c r="A863" t="s">
        <v>3263</v>
      </c>
      <c r="B863" t="s">
        <v>3264</v>
      </c>
      <c r="C863">
        <v>2000</v>
      </c>
      <c r="D863" t="s">
        <v>1237</v>
      </c>
      <c r="E863" t="s">
        <v>44041</v>
      </c>
      <c r="F863" t="s">
        <v>44032</v>
      </c>
      <c r="G863" t="s">
        <v>44042</v>
      </c>
      <c r="H863">
        <v>114</v>
      </c>
      <c r="I863" t="s">
        <v>3265</v>
      </c>
      <c r="J863" t="s">
        <v>308</v>
      </c>
      <c r="M863" t="s">
        <v>3266</v>
      </c>
      <c r="N863" t="s">
        <v>3266</v>
      </c>
      <c r="O863" t="s">
        <v>3267</v>
      </c>
      <c r="P863" t="s">
        <v>3268</v>
      </c>
      <c r="Q863" t="s">
        <v>3269</v>
      </c>
      <c r="R863" t="s">
        <v>3270</v>
      </c>
      <c r="S863" t="s">
        <v>3271</v>
      </c>
      <c r="T863">
        <v>7.9</v>
      </c>
      <c r="U863">
        <v>48823</v>
      </c>
      <c r="V863" s="12">
        <f>W863*1.5029674796748</f>
        <v>2254451.2195122</v>
      </c>
      <c r="W863" s="3">
        <v>1500000</v>
      </c>
      <c r="X863" s="13">
        <f>Y863*1.5029674796748</f>
        <v>1837962.3982520367</v>
      </c>
      <c r="Y863" s="3">
        <v>1222889</v>
      </c>
      <c r="Z863" s="13">
        <f>AA863*1.5029674796748</f>
        <v>18657669.960325245</v>
      </c>
      <c r="AA863" s="3">
        <v>12413888</v>
      </c>
      <c r="AB863">
        <v>129</v>
      </c>
    </row>
    <row r="864" spans="1:28" x14ac:dyDescent="0.2">
      <c r="A864" t="s">
        <v>10176</v>
      </c>
      <c r="B864" t="s">
        <v>10177</v>
      </c>
      <c r="C864">
        <v>2019</v>
      </c>
      <c r="D864" s="1">
        <v>43657</v>
      </c>
      <c r="E864" t="s">
        <v>44041</v>
      </c>
      <c r="F864" t="s">
        <v>44032</v>
      </c>
      <c r="G864" t="s">
        <v>44045</v>
      </c>
      <c r="H864">
        <v>144</v>
      </c>
      <c r="I864" t="s">
        <v>25</v>
      </c>
      <c r="J864" t="s">
        <v>26</v>
      </c>
      <c r="K864" t="s">
        <v>27</v>
      </c>
      <c r="M864" t="s">
        <v>976</v>
      </c>
      <c r="N864" t="s">
        <v>10178</v>
      </c>
      <c r="O864" t="s">
        <v>10179</v>
      </c>
      <c r="P864" t="s">
        <v>976</v>
      </c>
      <c r="Q864" t="s">
        <v>10180</v>
      </c>
      <c r="R864" t="s">
        <v>10181</v>
      </c>
      <c r="S864" t="s">
        <v>10182</v>
      </c>
      <c r="T864">
        <v>6.8</v>
      </c>
      <c r="U864">
        <v>34759</v>
      </c>
      <c r="V864" s="12">
        <f>W864*1.01233684194057</f>
        <v>26320757.890454821</v>
      </c>
      <c r="W864" s="3">
        <v>26000000</v>
      </c>
      <c r="X864" s="13">
        <f>Y864*1.01233684194057</f>
        <v>9392193.9625983369</v>
      </c>
      <c r="Y864" s="3">
        <v>9277736</v>
      </c>
      <c r="Z864" s="13">
        <f>AA864*1.01233684194057</f>
        <v>18705692.90845158</v>
      </c>
      <c r="AA864" s="3">
        <v>18477736</v>
      </c>
      <c r="AB864">
        <v>319</v>
      </c>
    </row>
    <row r="865" spans="1:28" x14ac:dyDescent="0.2">
      <c r="A865" t="s">
        <v>2240</v>
      </c>
      <c r="B865" t="s">
        <v>2241</v>
      </c>
      <c r="C865">
        <v>2000</v>
      </c>
      <c r="D865" t="s">
        <v>1324</v>
      </c>
      <c r="E865" t="s">
        <v>1045</v>
      </c>
      <c r="F865" t="s">
        <v>44050</v>
      </c>
      <c r="H865">
        <v>107</v>
      </c>
      <c r="I865" t="s">
        <v>25</v>
      </c>
      <c r="J865" t="s">
        <v>26</v>
      </c>
      <c r="M865" t="s">
        <v>1140</v>
      </c>
      <c r="N865" t="s">
        <v>1326</v>
      </c>
      <c r="O865" t="s">
        <v>2242</v>
      </c>
      <c r="P865" t="s">
        <v>2243</v>
      </c>
      <c r="Q865" t="s">
        <v>2244</v>
      </c>
      <c r="R865" t="s">
        <v>2245</v>
      </c>
      <c r="S865" t="s">
        <v>2246</v>
      </c>
      <c r="T865">
        <v>5.4</v>
      </c>
      <c r="U865">
        <v>13403</v>
      </c>
      <c r="V865" s="12">
        <f>W865*1.5029674796748</f>
        <v>36071219.5121952</v>
      </c>
      <c r="W865" s="3">
        <v>24000000</v>
      </c>
      <c r="X865" s="13">
        <f>Y865*1.5029674796748</f>
        <v>18628270.413455326</v>
      </c>
      <c r="Y865" s="3">
        <v>12394327</v>
      </c>
      <c r="Z865" s="13">
        <f>AA865*1.5029674796748</f>
        <v>18715495.131138254</v>
      </c>
      <c r="AA865" s="3">
        <v>12452362</v>
      </c>
      <c r="AB865">
        <v>104</v>
      </c>
    </row>
    <row r="866" spans="1:28" hidden="1" x14ac:dyDescent="0.2">
      <c r="A866" t="s">
        <v>10442</v>
      </c>
      <c r="B866" t="s">
        <v>10443</v>
      </c>
      <c r="C866">
        <v>2004</v>
      </c>
      <c r="D866" t="s">
        <v>8082</v>
      </c>
      <c r="E866" t="s">
        <v>16512</v>
      </c>
      <c r="F866" t="s">
        <v>44044</v>
      </c>
      <c r="G866" t="s">
        <v>44032</v>
      </c>
      <c r="H866">
        <v>111</v>
      </c>
      <c r="I866" t="s">
        <v>817</v>
      </c>
      <c r="J866" t="s">
        <v>27</v>
      </c>
      <c r="M866" t="s">
        <v>10444</v>
      </c>
      <c r="N866" t="s">
        <v>10445</v>
      </c>
      <c r="O866" t="s">
        <v>10446</v>
      </c>
      <c r="P866" t="s">
        <v>3002</v>
      </c>
      <c r="Q866" t="s">
        <v>3003</v>
      </c>
      <c r="R866" t="s">
        <v>10447</v>
      </c>
      <c r="S866" t="s">
        <v>10448</v>
      </c>
      <c r="T866">
        <v>7.1</v>
      </c>
      <c r="U866">
        <v>16134</v>
      </c>
      <c r="W866" t="s">
        <v>10449</v>
      </c>
      <c r="X866"/>
      <c r="Y866"/>
      <c r="Z866"/>
      <c r="AA866"/>
      <c r="AB866">
        <v>72</v>
      </c>
    </row>
    <row r="867" spans="1:28" x14ac:dyDescent="0.2">
      <c r="A867" t="s">
        <v>30758</v>
      </c>
      <c r="B867" t="s">
        <v>30759</v>
      </c>
      <c r="C867">
        <v>2018</v>
      </c>
      <c r="D867" t="s">
        <v>22334</v>
      </c>
      <c r="E867" t="s">
        <v>3496</v>
      </c>
      <c r="F867" t="s">
        <v>44042</v>
      </c>
      <c r="H867">
        <v>89</v>
      </c>
      <c r="I867" t="s">
        <v>25</v>
      </c>
      <c r="J867" t="s">
        <v>26</v>
      </c>
      <c r="M867" t="s">
        <v>30760</v>
      </c>
      <c r="N867" t="s">
        <v>30761</v>
      </c>
      <c r="O867" t="s">
        <v>30762</v>
      </c>
      <c r="P867" t="s">
        <v>30763</v>
      </c>
      <c r="Q867" t="s">
        <v>30764</v>
      </c>
      <c r="R867" t="s">
        <v>30765</v>
      </c>
      <c r="S867" t="s">
        <v>30766</v>
      </c>
      <c r="T867">
        <v>5.5</v>
      </c>
      <c r="U867">
        <v>12863</v>
      </c>
      <c r="V867" s="12">
        <f>W867*1.03068014830331</f>
        <v>5668740.8156682048</v>
      </c>
      <c r="W867" s="3">
        <v>5500000</v>
      </c>
      <c r="X867" s="13">
        <f>Y867*1.03068014830331</f>
        <v>11448208.630348781</v>
      </c>
      <c r="Y867" s="3">
        <v>11107431</v>
      </c>
      <c r="Z867" s="13">
        <f>AA867*1.03068014830331</f>
        <v>18716833.013022281</v>
      </c>
      <c r="AA867" s="3">
        <v>18159691</v>
      </c>
      <c r="AB867">
        <v>238</v>
      </c>
    </row>
    <row r="868" spans="1:28" x14ac:dyDescent="0.2">
      <c r="A868" t="s">
        <v>40767</v>
      </c>
      <c r="B868" t="s">
        <v>40768</v>
      </c>
      <c r="C868">
        <v>2018</v>
      </c>
      <c r="D868" t="s">
        <v>40216</v>
      </c>
      <c r="E868" t="s">
        <v>1045</v>
      </c>
      <c r="F868" t="s">
        <v>44034</v>
      </c>
      <c r="G868" t="s">
        <v>44033</v>
      </c>
      <c r="H868">
        <v>112</v>
      </c>
      <c r="I868" t="s">
        <v>25</v>
      </c>
      <c r="J868" t="s">
        <v>26</v>
      </c>
      <c r="M868" t="s">
        <v>40769</v>
      </c>
      <c r="N868" t="s">
        <v>40769</v>
      </c>
      <c r="O868" t="s">
        <v>40770</v>
      </c>
      <c r="P868" t="s">
        <v>40771</v>
      </c>
      <c r="Q868" t="s">
        <v>40772</v>
      </c>
      <c r="R868" t="s">
        <v>40773</v>
      </c>
      <c r="S868" t="s">
        <v>40774</v>
      </c>
      <c r="T868">
        <v>6.9</v>
      </c>
      <c r="U868">
        <v>57756</v>
      </c>
      <c r="V868" s="12">
        <f>W868*1.03068014830331</f>
        <v>3298176.4745705915</v>
      </c>
      <c r="W868" s="3">
        <v>3200000</v>
      </c>
      <c r="X868" s="13">
        <f>Y868*1.03068014830331</f>
        <v>18029786.779564038</v>
      </c>
      <c r="Y868" s="3">
        <v>17493096</v>
      </c>
      <c r="Z868" s="13">
        <f>AA868*1.03068014830331</f>
        <v>18728186.98553599</v>
      </c>
      <c r="AA868" s="3">
        <v>18170707</v>
      </c>
      <c r="AB868">
        <v>407</v>
      </c>
    </row>
    <row r="869" spans="1:28" hidden="1" x14ac:dyDescent="0.2">
      <c r="A869" t="s">
        <v>10465</v>
      </c>
      <c r="B869" t="s">
        <v>10466</v>
      </c>
      <c r="C869">
        <v>2008</v>
      </c>
      <c r="D869" s="1">
        <v>39630</v>
      </c>
      <c r="E869" t="s">
        <v>1045</v>
      </c>
      <c r="H869">
        <v>86</v>
      </c>
      <c r="I869" t="s">
        <v>25</v>
      </c>
      <c r="J869" t="s">
        <v>26</v>
      </c>
      <c r="K869" t="s">
        <v>75</v>
      </c>
      <c r="L869" t="s">
        <v>308</v>
      </c>
      <c r="M869" t="s">
        <v>10467</v>
      </c>
      <c r="N869" t="s">
        <v>10468</v>
      </c>
      <c r="O869" t="s">
        <v>10469</v>
      </c>
      <c r="P869" t="s">
        <v>10470</v>
      </c>
      <c r="Q869" t="s">
        <v>10471</v>
      </c>
      <c r="R869" t="s">
        <v>10472</v>
      </c>
      <c r="S869" t="s">
        <v>10473</v>
      </c>
      <c r="T869">
        <v>6.2</v>
      </c>
      <c r="U869">
        <v>15283</v>
      </c>
      <c r="W869"/>
      <c r="X869"/>
      <c r="Y869"/>
      <c r="Z869"/>
      <c r="AA869"/>
      <c r="AB869">
        <v>69</v>
      </c>
    </row>
    <row r="870" spans="1:28" x14ac:dyDescent="0.2">
      <c r="A870" t="s">
        <v>36642</v>
      </c>
      <c r="B870" t="s">
        <v>36643</v>
      </c>
      <c r="C870">
        <v>2017</v>
      </c>
      <c r="D870" t="s">
        <v>36644</v>
      </c>
      <c r="E870" t="s">
        <v>176</v>
      </c>
      <c r="F870" t="s">
        <v>44042</v>
      </c>
      <c r="H870">
        <v>100</v>
      </c>
      <c r="I870" t="s">
        <v>25</v>
      </c>
      <c r="J870" t="s">
        <v>26</v>
      </c>
      <c r="K870" t="s">
        <v>27</v>
      </c>
      <c r="M870" t="s">
        <v>36645</v>
      </c>
      <c r="N870" t="s">
        <v>34294</v>
      </c>
      <c r="O870" t="s">
        <v>36646</v>
      </c>
      <c r="P870" t="s">
        <v>36647</v>
      </c>
      <c r="Q870" t="s">
        <v>36648</v>
      </c>
      <c r="R870" t="s">
        <v>36649</v>
      </c>
      <c r="S870" t="s">
        <v>36650</v>
      </c>
      <c r="T870">
        <v>5.0999999999999996</v>
      </c>
      <c r="U870">
        <v>13561</v>
      </c>
      <c r="V870" s="12">
        <f>W870*1.05585427545692</f>
        <v>12670251.305483039</v>
      </c>
      <c r="W870" s="3">
        <v>12000000</v>
      </c>
      <c r="X870" s="13">
        <f>Y870*1.05585427545692</f>
        <v>12002964.073645571</v>
      </c>
      <c r="Y870" s="3">
        <v>11368012</v>
      </c>
      <c r="Z870" s="13">
        <f>AA870*1.05585427545692</f>
        <v>18760431.436569862</v>
      </c>
      <c r="AA870" s="3">
        <v>17768012</v>
      </c>
      <c r="AB870">
        <v>121</v>
      </c>
    </row>
    <row r="871" spans="1:28" x14ac:dyDescent="0.2">
      <c r="A871" t="s">
        <v>9623</v>
      </c>
      <c r="B871" t="s">
        <v>9624</v>
      </c>
      <c r="C871">
        <v>2005</v>
      </c>
      <c r="D871" s="1">
        <v>38778</v>
      </c>
      <c r="E871" t="s">
        <v>176</v>
      </c>
      <c r="F871" t="s">
        <v>44045</v>
      </c>
      <c r="H871">
        <v>100</v>
      </c>
      <c r="I871" t="s">
        <v>25</v>
      </c>
      <c r="J871" t="s">
        <v>26</v>
      </c>
      <c r="M871" t="s">
        <v>2710</v>
      </c>
      <c r="N871" t="s">
        <v>9625</v>
      </c>
      <c r="O871" t="s">
        <v>9626</v>
      </c>
      <c r="P871" t="s">
        <v>3707</v>
      </c>
      <c r="Q871" t="s">
        <v>9627</v>
      </c>
      <c r="R871" t="s">
        <v>9628</v>
      </c>
      <c r="S871" t="s">
        <v>9629</v>
      </c>
      <c r="T871">
        <v>6.7</v>
      </c>
      <c r="U871">
        <v>42614</v>
      </c>
      <c r="V871" s="12">
        <f>W871*1.32519713261649</f>
        <v>26503942.652329799</v>
      </c>
      <c r="W871" s="3">
        <v>20000000</v>
      </c>
      <c r="X871" s="13">
        <f>Y871*1.32519713261649</f>
        <v>9985799.0345161483</v>
      </c>
      <c r="Y871" s="3">
        <v>7535331</v>
      </c>
      <c r="Z871" s="13">
        <f>AA871*1.32519713261649</f>
        <v>18804361.784229428</v>
      </c>
      <c r="AA871" s="3">
        <v>14189860</v>
      </c>
      <c r="AB871">
        <v>193</v>
      </c>
    </row>
    <row r="872" spans="1:28" x14ac:dyDescent="0.2">
      <c r="A872" t="s">
        <v>8036</v>
      </c>
      <c r="B872" t="s">
        <v>8037</v>
      </c>
      <c r="C872">
        <v>2006</v>
      </c>
      <c r="D872" t="s">
        <v>8038</v>
      </c>
      <c r="E872" t="s">
        <v>44041</v>
      </c>
      <c r="F872" t="s">
        <v>44032</v>
      </c>
      <c r="G872" t="s">
        <v>44045</v>
      </c>
      <c r="H872">
        <v>113</v>
      </c>
      <c r="I872" t="s">
        <v>25</v>
      </c>
      <c r="J872" t="s">
        <v>26</v>
      </c>
      <c r="K872" t="s">
        <v>64</v>
      </c>
      <c r="M872" t="s">
        <v>4058</v>
      </c>
      <c r="N872" t="s">
        <v>8039</v>
      </c>
      <c r="O872" t="s">
        <v>8040</v>
      </c>
      <c r="P872" t="s">
        <v>732</v>
      </c>
      <c r="Q872" t="s">
        <v>8041</v>
      </c>
      <c r="R872" t="s">
        <v>8042</v>
      </c>
      <c r="S872" t="s">
        <v>8043</v>
      </c>
      <c r="T872">
        <v>5.0999999999999996</v>
      </c>
      <c r="U872">
        <v>15263</v>
      </c>
      <c r="V872" s="12">
        <f>W872*1.28378472222222</f>
        <v>48353751.562499918</v>
      </c>
      <c r="W872" s="3">
        <v>37665000</v>
      </c>
      <c r="X872" s="13">
        <f>Y872*1.28378472222222</f>
        <v>16063851.877708307</v>
      </c>
      <c r="Y872" s="3">
        <v>12512886</v>
      </c>
      <c r="Z872" s="13">
        <f>AA872*1.28378472222222</f>
        <v>18814671.320972189</v>
      </c>
      <c r="AA872" s="3">
        <v>14655628</v>
      </c>
      <c r="AB872">
        <v>192</v>
      </c>
    </row>
    <row r="873" spans="1:28" hidden="1" x14ac:dyDescent="0.2">
      <c r="A873" t="s">
        <v>10494</v>
      </c>
      <c r="B873" t="s">
        <v>10495</v>
      </c>
      <c r="C873">
        <v>2006</v>
      </c>
      <c r="D873" t="s">
        <v>7573</v>
      </c>
      <c r="E873" t="s">
        <v>44043</v>
      </c>
      <c r="F873" t="s">
        <v>44032</v>
      </c>
      <c r="G873" t="s">
        <v>44049</v>
      </c>
      <c r="H873">
        <v>145</v>
      </c>
      <c r="I873" t="s">
        <v>2359</v>
      </c>
      <c r="J873" t="s">
        <v>308</v>
      </c>
      <c r="K873" t="s">
        <v>10496</v>
      </c>
      <c r="L873" t="s">
        <v>1121</v>
      </c>
      <c r="M873" t="s">
        <v>10497</v>
      </c>
      <c r="N873" t="s">
        <v>10498</v>
      </c>
      <c r="O873" t="s">
        <v>10499</v>
      </c>
      <c r="P873" t="s">
        <v>6589</v>
      </c>
      <c r="Q873" t="s">
        <v>10500</v>
      </c>
      <c r="R873" t="s">
        <v>10501</v>
      </c>
      <c r="S873" t="s">
        <v>10502</v>
      </c>
      <c r="T873">
        <v>6.1</v>
      </c>
      <c r="U873">
        <v>12216</v>
      </c>
      <c r="W873" t="s">
        <v>10503</v>
      </c>
      <c r="X873"/>
      <c r="Y873"/>
      <c r="Z873"/>
      <c r="AA873">
        <v>23482607</v>
      </c>
      <c r="AB873">
        <v>85</v>
      </c>
    </row>
    <row r="874" spans="1:28" hidden="1" x14ac:dyDescent="0.2">
      <c r="A874" t="s">
        <v>2468</v>
      </c>
      <c r="B874" t="s">
        <v>2469</v>
      </c>
      <c r="C874">
        <v>2001</v>
      </c>
      <c r="D874" s="1">
        <v>37084</v>
      </c>
      <c r="E874" t="s">
        <v>16512</v>
      </c>
      <c r="F874" t="s">
        <v>44038</v>
      </c>
      <c r="G874" t="s">
        <v>44044</v>
      </c>
      <c r="H874">
        <v>93</v>
      </c>
      <c r="I874" t="s">
        <v>2470</v>
      </c>
      <c r="J874" t="s">
        <v>26</v>
      </c>
      <c r="M874" t="s">
        <v>2471</v>
      </c>
      <c r="N874" t="s">
        <v>2472</v>
      </c>
      <c r="O874" t="s">
        <v>2473</v>
      </c>
      <c r="P874" t="s">
        <v>732</v>
      </c>
      <c r="Q874" t="s">
        <v>2474</v>
      </c>
      <c r="R874" t="s">
        <v>2475</v>
      </c>
      <c r="S874" t="s">
        <v>2476</v>
      </c>
      <c r="T874">
        <v>6.3</v>
      </c>
      <c r="U874">
        <v>47258</v>
      </c>
      <c r="V874" s="12">
        <f>W874*1.46138339920949</f>
        <v>39457351.778656229</v>
      </c>
      <c r="W874" s="3">
        <v>27000000</v>
      </c>
      <c r="X874" s="13">
        <f>Y874*1.46138339920949</f>
        <v>7605049.4391699806</v>
      </c>
      <c r="Y874" s="3">
        <v>5204007</v>
      </c>
      <c r="Z874" s="13">
        <f>AA874*1.46138339920949</f>
        <v>18824963.702173963</v>
      </c>
      <c r="AA874" s="3">
        <v>12881605</v>
      </c>
      <c r="AB874">
        <v>162</v>
      </c>
    </row>
    <row r="875" spans="1:28" x14ac:dyDescent="0.2">
      <c r="A875" t="s">
        <v>1062</v>
      </c>
      <c r="B875" t="s">
        <v>1063</v>
      </c>
      <c r="C875">
        <v>2000</v>
      </c>
      <c r="D875" t="s">
        <v>1064</v>
      </c>
      <c r="E875" t="s">
        <v>176</v>
      </c>
      <c r="F875" t="s">
        <v>44045</v>
      </c>
      <c r="G875" t="s">
        <v>44042</v>
      </c>
      <c r="H875">
        <v>90</v>
      </c>
      <c r="I875" t="s">
        <v>25</v>
      </c>
      <c r="J875" t="s">
        <v>26</v>
      </c>
      <c r="K875" t="s">
        <v>64</v>
      </c>
      <c r="M875" t="s">
        <v>1065</v>
      </c>
      <c r="N875" t="s">
        <v>1066</v>
      </c>
      <c r="O875" t="s">
        <v>1067</v>
      </c>
      <c r="P875" t="s">
        <v>1068</v>
      </c>
      <c r="Q875" t="s">
        <v>1069</v>
      </c>
      <c r="R875" t="s">
        <v>1070</v>
      </c>
      <c r="S875" t="s">
        <v>1071</v>
      </c>
      <c r="T875">
        <v>5.9</v>
      </c>
      <c r="U875">
        <v>14277</v>
      </c>
      <c r="V875" s="12">
        <f>W875*1.5029674796748</f>
        <v>36071219.5121952</v>
      </c>
      <c r="W875" s="3">
        <v>24000000</v>
      </c>
      <c r="X875" s="13">
        <f>Y875*1.5029674796748</f>
        <v>7678390.3195122117</v>
      </c>
      <c r="Y875" s="3">
        <v>5108820</v>
      </c>
      <c r="Z875" s="13">
        <f>AA875*1.5029674796748</f>
        <v>18924269.337804921</v>
      </c>
      <c r="AA875" s="3">
        <v>12591270</v>
      </c>
      <c r="AB875">
        <v>114</v>
      </c>
    </row>
    <row r="876" spans="1:28" x14ac:dyDescent="0.2">
      <c r="A876" t="s">
        <v>13814</v>
      </c>
      <c r="B876" t="s">
        <v>13815</v>
      </c>
      <c r="C876">
        <v>2006</v>
      </c>
      <c r="D876" s="1">
        <v>39088</v>
      </c>
      <c r="E876" t="s">
        <v>3496</v>
      </c>
      <c r="F876" t="s">
        <v>44045</v>
      </c>
      <c r="G876" t="s">
        <v>44042</v>
      </c>
      <c r="H876">
        <v>93</v>
      </c>
      <c r="I876" t="s">
        <v>25</v>
      </c>
      <c r="J876" t="s">
        <v>26</v>
      </c>
      <c r="K876" t="s">
        <v>4428</v>
      </c>
      <c r="M876" t="s">
        <v>1688</v>
      </c>
      <c r="N876" t="s">
        <v>13816</v>
      </c>
      <c r="O876" t="s">
        <v>13817</v>
      </c>
      <c r="P876" t="s">
        <v>13818</v>
      </c>
      <c r="Q876" t="s">
        <v>13819</v>
      </c>
      <c r="R876" t="s">
        <v>13820</v>
      </c>
      <c r="S876" t="s">
        <v>13821</v>
      </c>
      <c r="T876">
        <v>5.4</v>
      </c>
      <c r="U876">
        <v>35564</v>
      </c>
      <c r="V876" s="12">
        <f>W876*1.28378472222222</f>
        <v>12837847.222222202</v>
      </c>
      <c r="W876" s="3">
        <v>10000000</v>
      </c>
      <c r="X876" s="13">
        <f>Y876*1.28378472222222</f>
        <v>9022133.4870138746</v>
      </c>
      <c r="Y876" s="3">
        <v>7027762</v>
      </c>
      <c r="Z876" s="13">
        <f>AA876*1.28378472222222</f>
        <v>18944185.942673579</v>
      </c>
      <c r="AA876" s="3">
        <v>14756513</v>
      </c>
      <c r="AB876">
        <v>235</v>
      </c>
    </row>
    <row r="877" spans="1:28" x14ac:dyDescent="0.2">
      <c r="A877" t="s">
        <v>24809</v>
      </c>
      <c r="B877" t="s">
        <v>24810</v>
      </c>
      <c r="C877">
        <v>2013</v>
      </c>
      <c r="D877" s="1">
        <v>41617</v>
      </c>
      <c r="E877" t="s">
        <v>176</v>
      </c>
      <c r="F877" t="s">
        <v>44042</v>
      </c>
      <c r="H877">
        <v>106</v>
      </c>
      <c r="I877" t="s">
        <v>24811</v>
      </c>
      <c r="J877" t="s">
        <v>26</v>
      </c>
      <c r="M877" t="s">
        <v>3436</v>
      </c>
      <c r="N877" t="s">
        <v>24812</v>
      </c>
      <c r="O877" t="s">
        <v>24813</v>
      </c>
      <c r="P877" t="s">
        <v>24814</v>
      </c>
      <c r="Q877" t="s">
        <v>24815</v>
      </c>
      <c r="R877" t="s">
        <v>24816</v>
      </c>
      <c r="S877" t="s">
        <v>24817</v>
      </c>
      <c r="T877">
        <v>5.7</v>
      </c>
      <c r="U877">
        <v>34504</v>
      </c>
      <c r="V877" s="12">
        <f>W877*1.11098185502045</f>
        <v>38884364.925715752</v>
      </c>
      <c r="W877" s="3">
        <v>35000000</v>
      </c>
      <c r="X877" s="13">
        <f>Y877*1.11098185502045</f>
        <v>8208660.5270242682</v>
      </c>
      <c r="Y877" s="3">
        <v>7388654</v>
      </c>
      <c r="Z877" s="13">
        <f>AA877*1.11098185502045</f>
        <v>18949200.929420374</v>
      </c>
      <c r="AA877" s="3">
        <v>17056265</v>
      </c>
      <c r="AB877">
        <v>92</v>
      </c>
    </row>
    <row r="878" spans="1:28" x14ac:dyDescent="0.2">
      <c r="A878" t="s">
        <v>31446</v>
      </c>
      <c r="B878" t="s">
        <v>31447</v>
      </c>
      <c r="C878">
        <v>2012</v>
      </c>
      <c r="D878" t="s">
        <v>23312</v>
      </c>
      <c r="E878" t="s">
        <v>16512</v>
      </c>
      <c r="F878" t="s">
        <v>44038</v>
      </c>
      <c r="H878">
        <v>100</v>
      </c>
      <c r="I878" t="s">
        <v>25</v>
      </c>
      <c r="J878" t="s">
        <v>26</v>
      </c>
      <c r="M878" t="s">
        <v>31448</v>
      </c>
      <c r="N878" t="s">
        <v>13827</v>
      </c>
      <c r="O878" t="s">
        <v>31449</v>
      </c>
      <c r="P878" t="s">
        <v>13795</v>
      </c>
      <c r="Q878" t="s">
        <v>31450</v>
      </c>
      <c r="R878" t="s">
        <v>31451</v>
      </c>
      <c r="S878" t="s">
        <v>31452</v>
      </c>
      <c r="T878">
        <v>6.1</v>
      </c>
      <c r="U878">
        <v>34150</v>
      </c>
      <c r="V878" s="12">
        <f>W878*1.12725506764114</f>
        <v>2254510.1352822799</v>
      </c>
      <c r="W878" s="3">
        <v>2000000</v>
      </c>
      <c r="X878" s="13">
        <f>Y878*1.12725506764114</f>
        <v>15498968.101518326</v>
      </c>
      <c r="Y878" s="3">
        <v>13749300</v>
      </c>
      <c r="Z878" s="13">
        <f>AA878*1.12725506764114</f>
        <v>18956650.551482175</v>
      </c>
      <c r="AA878" s="3">
        <v>16816647</v>
      </c>
      <c r="AB878">
        <v>132</v>
      </c>
    </row>
    <row r="879" spans="1:28" hidden="1" x14ac:dyDescent="0.2">
      <c r="A879" t="s">
        <v>40239</v>
      </c>
      <c r="B879" t="s">
        <v>40240</v>
      </c>
      <c r="C879">
        <v>2016</v>
      </c>
      <c r="D879" t="s">
        <v>32504</v>
      </c>
      <c r="E879" t="s">
        <v>44035</v>
      </c>
      <c r="F879" t="s">
        <v>44032</v>
      </c>
      <c r="G879" t="s">
        <v>44042</v>
      </c>
      <c r="H879">
        <v>122</v>
      </c>
      <c r="I879" t="s">
        <v>943</v>
      </c>
      <c r="J879" t="s">
        <v>944</v>
      </c>
      <c r="M879" t="s">
        <v>40241</v>
      </c>
      <c r="N879" t="s">
        <v>40242</v>
      </c>
      <c r="O879" t="s">
        <v>40243</v>
      </c>
      <c r="P879" t="s">
        <v>40244</v>
      </c>
      <c r="Q879" t="s">
        <v>40245</v>
      </c>
      <c r="R879" t="s">
        <v>40246</v>
      </c>
      <c r="S879" t="s">
        <v>40247</v>
      </c>
      <c r="T879">
        <v>7.7</v>
      </c>
      <c r="U879">
        <v>20432</v>
      </c>
      <c r="V879" s="12">
        <f>W879*1.07834771485832</f>
        <v>3127208.3730891282</v>
      </c>
      <c r="W879" s="3">
        <v>2900000</v>
      </c>
      <c r="X879" s="13">
        <f>Y879*1.07834771485832</f>
        <v>1709921.952930545</v>
      </c>
      <c r="Y879" s="3">
        <v>1585687</v>
      </c>
      <c r="Z879" s="13">
        <f>AA879*1.07834771485832</f>
        <v>18998631.977734044</v>
      </c>
      <c r="AA879" s="3">
        <v>17618280</v>
      </c>
      <c r="AB879">
        <v>113</v>
      </c>
    </row>
    <row r="880" spans="1:28" x14ac:dyDescent="0.2">
      <c r="A880" t="s">
        <v>24293</v>
      </c>
      <c r="B880" t="s">
        <v>24294</v>
      </c>
      <c r="C880">
        <v>2012</v>
      </c>
      <c r="D880" t="s">
        <v>23087</v>
      </c>
      <c r="E880" t="s">
        <v>16512</v>
      </c>
      <c r="F880" t="s">
        <v>44031</v>
      </c>
      <c r="G880" t="s">
        <v>44042</v>
      </c>
      <c r="H880">
        <v>93</v>
      </c>
      <c r="I880" t="s">
        <v>3904</v>
      </c>
      <c r="J880" t="s">
        <v>26</v>
      </c>
      <c r="K880" t="s">
        <v>308</v>
      </c>
      <c r="M880" t="s">
        <v>21110</v>
      </c>
      <c r="N880" t="s">
        <v>24295</v>
      </c>
      <c r="O880" t="s">
        <v>24296</v>
      </c>
      <c r="P880" t="s">
        <v>13528</v>
      </c>
      <c r="Q880" t="s">
        <v>24297</v>
      </c>
      <c r="R880" t="s">
        <v>24298</v>
      </c>
      <c r="S880" t="s">
        <v>24299</v>
      </c>
      <c r="T880">
        <v>4.9000000000000004</v>
      </c>
      <c r="U880">
        <v>34897</v>
      </c>
      <c r="V880" s="12">
        <f>W880*1.12725506764114</f>
        <v>22545101.352822799</v>
      </c>
      <c r="W880" s="3">
        <v>20000000</v>
      </c>
      <c r="X880" s="13">
        <f>Y880*1.12725506764114</f>
        <v>4242518.0092380447</v>
      </c>
      <c r="Y880" s="3">
        <v>3763583</v>
      </c>
      <c r="Z880" s="13">
        <f>AA880*1.12725506764114</f>
        <v>19009559.395336978</v>
      </c>
      <c r="AA880" s="3">
        <v>16863583</v>
      </c>
      <c r="AB880">
        <v>155</v>
      </c>
    </row>
    <row r="881" spans="1:28" x14ac:dyDescent="0.2">
      <c r="A881" t="s">
        <v>28909</v>
      </c>
      <c r="B881" t="s">
        <v>28910</v>
      </c>
      <c r="C881">
        <v>2011</v>
      </c>
      <c r="D881" s="1">
        <v>41155</v>
      </c>
      <c r="E881" t="s">
        <v>176</v>
      </c>
      <c r="F881" t="s">
        <v>44046</v>
      </c>
      <c r="G881" t="s">
        <v>44045</v>
      </c>
      <c r="H881">
        <v>86</v>
      </c>
      <c r="I881" t="s">
        <v>1016</v>
      </c>
      <c r="J881" t="s">
        <v>26</v>
      </c>
      <c r="M881" t="s">
        <v>28911</v>
      </c>
      <c r="N881" t="s">
        <v>28912</v>
      </c>
      <c r="O881" t="s">
        <v>28913</v>
      </c>
      <c r="P881" t="s">
        <v>25174</v>
      </c>
      <c r="Q881" t="s">
        <v>28914</v>
      </c>
      <c r="R881" t="s">
        <v>28915</v>
      </c>
      <c r="S881" t="s">
        <v>28916</v>
      </c>
      <c r="T881">
        <v>5.2</v>
      </c>
      <c r="U881">
        <v>21541</v>
      </c>
      <c r="V881" s="12">
        <f>W881*1.1505830469594</f>
        <v>2301166.0939187999</v>
      </c>
      <c r="W881" s="3">
        <v>2000000</v>
      </c>
      <c r="X881" s="13">
        <f>Y881*1.1505830469594</f>
        <v>14675437.087445958</v>
      </c>
      <c r="Y881" s="3">
        <v>12754783</v>
      </c>
      <c r="Z881" s="13">
        <f>AA881*1.1505830469594</f>
        <v>19016545.502634082</v>
      </c>
      <c r="AA881" s="3">
        <v>16527747</v>
      </c>
      <c r="AB881">
        <v>177</v>
      </c>
    </row>
    <row r="882" spans="1:28" hidden="1" x14ac:dyDescent="0.2">
      <c r="A882" t="s">
        <v>10571</v>
      </c>
      <c r="B882" t="s">
        <v>10572</v>
      </c>
      <c r="C882">
        <v>2004</v>
      </c>
      <c r="D882" t="s">
        <v>10573</v>
      </c>
      <c r="E882" t="s">
        <v>16512</v>
      </c>
      <c r="F882" t="s">
        <v>44044</v>
      </c>
      <c r="G882" t="s">
        <v>44032</v>
      </c>
      <c r="H882">
        <v>100</v>
      </c>
      <c r="I882" t="s">
        <v>10574</v>
      </c>
      <c r="J882" t="s">
        <v>496</v>
      </c>
      <c r="K882" t="s">
        <v>6812</v>
      </c>
      <c r="M882" t="s">
        <v>10575</v>
      </c>
      <c r="N882" t="s">
        <v>10575</v>
      </c>
      <c r="O882" t="s">
        <v>10576</v>
      </c>
      <c r="P882" t="s">
        <v>10577</v>
      </c>
      <c r="Q882" t="s">
        <v>10578</v>
      </c>
      <c r="R882" t="s">
        <v>10579</v>
      </c>
      <c r="S882" t="s">
        <v>10580</v>
      </c>
      <c r="T882">
        <v>7.4</v>
      </c>
      <c r="U882">
        <v>18190</v>
      </c>
      <c r="W882"/>
      <c r="X882"/>
      <c r="Y882">
        <v>1605</v>
      </c>
      <c r="Z882"/>
      <c r="AA882">
        <v>35718</v>
      </c>
      <c r="AB882">
        <v>31</v>
      </c>
    </row>
    <row r="883" spans="1:28" x14ac:dyDescent="0.2">
      <c r="A883" t="s">
        <v>11035</v>
      </c>
      <c r="B883" t="s">
        <v>11036</v>
      </c>
      <c r="C883">
        <v>2006</v>
      </c>
      <c r="D883" s="1">
        <v>39327</v>
      </c>
      <c r="E883" t="s">
        <v>1045</v>
      </c>
      <c r="F883" t="s">
        <v>44032</v>
      </c>
      <c r="G883" t="s">
        <v>44036</v>
      </c>
      <c r="H883">
        <v>137</v>
      </c>
      <c r="I883" t="s">
        <v>25</v>
      </c>
      <c r="J883" t="s">
        <v>26</v>
      </c>
      <c r="M883" t="s">
        <v>3256</v>
      </c>
      <c r="N883" t="s">
        <v>11037</v>
      </c>
      <c r="O883" t="s">
        <v>11038</v>
      </c>
      <c r="P883" t="s">
        <v>4951</v>
      </c>
      <c r="Q883" t="s">
        <v>11039</v>
      </c>
      <c r="R883" t="s">
        <v>11040</v>
      </c>
      <c r="S883" t="s">
        <v>11041</v>
      </c>
      <c r="T883">
        <v>7.5</v>
      </c>
      <c r="U883">
        <v>104097</v>
      </c>
      <c r="V883" s="12">
        <f>W883*1.28378472222222</f>
        <v>33378402.77777772</v>
      </c>
      <c r="W883" s="3">
        <v>26000000</v>
      </c>
      <c r="X883" s="13">
        <f>Y883*1.28378472222222</f>
        <v>7013340.3294097101</v>
      </c>
      <c r="Y883" s="3">
        <v>5463019</v>
      </c>
      <c r="Z883" s="13">
        <f>AA883*1.28378472222222</f>
        <v>19027818.098402746</v>
      </c>
      <c r="AA883" s="3">
        <v>14821658</v>
      </c>
      <c r="AB883">
        <v>333</v>
      </c>
    </row>
    <row r="884" spans="1:28" x14ac:dyDescent="0.2">
      <c r="A884" t="s">
        <v>21636</v>
      </c>
      <c r="B884" t="s">
        <v>21637</v>
      </c>
      <c r="C884">
        <v>2009</v>
      </c>
      <c r="D884" t="s">
        <v>19434</v>
      </c>
      <c r="E884" t="s">
        <v>1045</v>
      </c>
      <c r="F884" t="s">
        <v>44032</v>
      </c>
      <c r="G884" t="s">
        <v>44036</v>
      </c>
      <c r="H884">
        <v>98</v>
      </c>
      <c r="I884" t="s">
        <v>229</v>
      </c>
      <c r="J884" t="s">
        <v>26</v>
      </c>
      <c r="M884" t="s">
        <v>3736</v>
      </c>
      <c r="N884" t="s">
        <v>21638</v>
      </c>
      <c r="O884" t="s">
        <v>21639</v>
      </c>
      <c r="P884" t="s">
        <v>9780</v>
      </c>
      <c r="Q884" t="s">
        <v>21640</v>
      </c>
      <c r="R884" t="s">
        <v>21641</v>
      </c>
      <c r="S884" t="s">
        <v>21642</v>
      </c>
      <c r="T884">
        <v>7</v>
      </c>
      <c r="U884">
        <v>51293</v>
      </c>
      <c r="V884" s="12">
        <f>W884*1.20636999678377</f>
        <v>20508289.945324089</v>
      </c>
      <c r="W884" s="3">
        <v>17000000</v>
      </c>
      <c r="X884" s="13">
        <f>Y884*1.20636999678377</f>
        <v>11402544.065620368</v>
      </c>
      <c r="Y884" s="3">
        <v>9451946</v>
      </c>
      <c r="Z884" s="13">
        <f>AA884*1.20636999678377</f>
        <v>19035861.077599645</v>
      </c>
      <c r="AA884" s="3">
        <v>15779455</v>
      </c>
      <c r="AB884">
        <v>129</v>
      </c>
    </row>
    <row r="885" spans="1:28" x14ac:dyDescent="0.2">
      <c r="A885" t="s">
        <v>19899</v>
      </c>
      <c r="B885" t="s">
        <v>19900</v>
      </c>
      <c r="C885">
        <v>2009</v>
      </c>
      <c r="D885" s="1">
        <v>40093</v>
      </c>
      <c r="E885" t="s">
        <v>1045</v>
      </c>
      <c r="F885" t="s">
        <v>44036</v>
      </c>
      <c r="H885">
        <v>102</v>
      </c>
      <c r="I885" t="s">
        <v>177</v>
      </c>
      <c r="J885" t="s">
        <v>26</v>
      </c>
      <c r="M885" t="s">
        <v>2886</v>
      </c>
      <c r="N885" t="s">
        <v>19901</v>
      </c>
      <c r="O885" t="s">
        <v>19902</v>
      </c>
      <c r="P885" t="s">
        <v>17730</v>
      </c>
      <c r="Q885" t="s">
        <v>19903</v>
      </c>
      <c r="R885" t="s">
        <v>19904</v>
      </c>
      <c r="S885" t="s">
        <v>19905</v>
      </c>
      <c r="T885">
        <v>5.3</v>
      </c>
      <c r="U885">
        <v>33046</v>
      </c>
      <c r="V885" s="12">
        <f>W885*1.20636999678377</f>
        <v>21714659.94210786</v>
      </c>
      <c r="W885" s="3">
        <v>18000000</v>
      </c>
      <c r="X885" s="13">
        <f>Y885*1.20636999678377</f>
        <v>17855150.570647463</v>
      </c>
      <c r="Y885" s="3">
        <v>14800725</v>
      </c>
      <c r="Z885" s="13">
        <f>AA885*1.20636999678377</f>
        <v>19087073.896703109</v>
      </c>
      <c r="AA885" s="3">
        <v>15821907</v>
      </c>
      <c r="AB885">
        <v>87</v>
      </c>
    </row>
    <row r="886" spans="1:28" hidden="1" x14ac:dyDescent="0.2">
      <c r="A886" t="s">
        <v>10605</v>
      </c>
      <c r="B886" t="s">
        <v>10606</v>
      </c>
      <c r="C886">
        <v>2005</v>
      </c>
      <c r="D886" t="s">
        <v>6543</v>
      </c>
      <c r="E886" t="s">
        <v>1045</v>
      </c>
      <c r="F886" t="s">
        <v>44032</v>
      </c>
      <c r="G886" t="s">
        <v>44040</v>
      </c>
      <c r="H886">
        <v>98</v>
      </c>
      <c r="I886" t="s">
        <v>433</v>
      </c>
      <c r="J886" t="s">
        <v>26</v>
      </c>
      <c r="M886" t="s">
        <v>10607</v>
      </c>
      <c r="N886" t="s">
        <v>10608</v>
      </c>
      <c r="O886" t="s">
        <v>10609</v>
      </c>
      <c r="P886" t="s">
        <v>10610</v>
      </c>
      <c r="Q886" t="s">
        <v>10610</v>
      </c>
      <c r="R886" t="s">
        <v>10611</v>
      </c>
      <c r="S886" t="s">
        <v>10612</v>
      </c>
      <c r="T886">
        <v>6</v>
      </c>
      <c r="U886">
        <v>24418</v>
      </c>
      <c r="W886"/>
      <c r="X886"/>
      <c r="Y886">
        <v>24402491</v>
      </c>
      <c r="Z886"/>
      <c r="AA886">
        <v>27645491</v>
      </c>
      <c r="AB886">
        <v>87</v>
      </c>
    </row>
    <row r="887" spans="1:28" x14ac:dyDescent="0.2">
      <c r="A887" t="s">
        <v>6378</v>
      </c>
      <c r="B887" t="s">
        <v>6379</v>
      </c>
      <c r="C887">
        <v>2003</v>
      </c>
      <c r="D887" s="1">
        <v>37690</v>
      </c>
      <c r="E887" t="s">
        <v>1045</v>
      </c>
      <c r="F887" t="s">
        <v>44036</v>
      </c>
      <c r="H887">
        <v>108</v>
      </c>
      <c r="I887" t="s">
        <v>2904</v>
      </c>
      <c r="J887" t="s">
        <v>26</v>
      </c>
      <c r="K887" t="s">
        <v>1121</v>
      </c>
      <c r="M887" t="s">
        <v>1596</v>
      </c>
      <c r="N887" t="s">
        <v>1596</v>
      </c>
      <c r="O887" t="s">
        <v>6380</v>
      </c>
      <c r="P887" t="s">
        <v>1596</v>
      </c>
      <c r="Q887" t="s">
        <v>6381</v>
      </c>
      <c r="R887" t="s">
        <v>6382</v>
      </c>
      <c r="S887" t="s">
        <v>6383</v>
      </c>
      <c r="T887">
        <v>6.3</v>
      </c>
      <c r="U887">
        <v>29339</v>
      </c>
      <c r="V887" s="12">
        <f>W887*1.40658152173913</f>
        <v>25318467.39130434</v>
      </c>
      <c r="W887" s="3">
        <v>18000000</v>
      </c>
      <c r="X887" s="13">
        <f>Y887*1.40658152173913</f>
        <v>4518375.8880978245</v>
      </c>
      <c r="Y887" s="3">
        <v>3212310</v>
      </c>
      <c r="Z887" s="13">
        <f>AA887*1.40658152173913</f>
        <v>19108515.466440212</v>
      </c>
      <c r="AA887" s="3">
        <v>13585075</v>
      </c>
      <c r="AB887">
        <v>166</v>
      </c>
    </row>
    <row r="888" spans="1:28" x14ac:dyDescent="0.2">
      <c r="A888" t="s">
        <v>1529</v>
      </c>
      <c r="B888" t="s">
        <v>1530</v>
      </c>
      <c r="C888">
        <v>2001</v>
      </c>
      <c r="D888" t="s">
        <v>1531</v>
      </c>
      <c r="E888" t="s">
        <v>1045</v>
      </c>
      <c r="F888" t="s">
        <v>44045</v>
      </c>
      <c r="G888" t="s">
        <v>44036</v>
      </c>
      <c r="H888">
        <v>86</v>
      </c>
      <c r="I888" t="s">
        <v>25</v>
      </c>
      <c r="J888" t="s">
        <v>26</v>
      </c>
      <c r="K888" t="s">
        <v>75</v>
      </c>
      <c r="M888" t="s">
        <v>1532</v>
      </c>
      <c r="N888" t="s">
        <v>1533</v>
      </c>
      <c r="O888" t="s">
        <v>1534</v>
      </c>
      <c r="P888" t="s">
        <v>1535</v>
      </c>
      <c r="Q888" t="s">
        <v>1536</v>
      </c>
      <c r="R888" t="s">
        <v>1537</v>
      </c>
      <c r="S888" t="s">
        <v>1538</v>
      </c>
      <c r="T888">
        <v>5.5</v>
      </c>
      <c r="U888">
        <v>13683</v>
      </c>
      <c r="V888" s="12">
        <f>W888*1.46138339920949</f>
        <v>20459367.588932861</v>
      </c>
      <c r="W888" s="3">
        <v>14000000</v>
      </c>
      <c r="X888" s="13">
        <f>Y888*1.46138339920949</f>
        <v>15234147.403557353</v>
      </c>
      <c r="Y888" s="3">
        <v>10424470</v>
      </c>
      <c r="Z888" s="13">
        <f>AA888*1.46138339920949</f>
        <v>19183612.031857759</v>
      </c>
      <c r="AA888" s="3">
        <v>13127022</v>
      </c>
      <c r="AB888">
        <v>106</v>
      </c>
    </row>
    <row r="889" spans="1:28" x14ac:dyDescent="0.2">
      <c r="A889" t="s">
        <v>29272</v>
      </c>
      <c r="B889" t="s">
        <v>29273</v>
      </c>
      <c r="C889">
        <v>2015</v>
      </c>
      <c r="D889" t="s">
        <v>29274</v>
      </c>
      <c r="E889" t="s">
        <v>176</v>
      </c>
      <c r="F889" t="s">
        <v>44049</v>
      </c>
      <c r="G889" t="s">
        <v>44055</v>
      </c>
      <c r="H889">
        <v>106</v>
      </c>
      <c r="I889" t="s">
        <v>18305</v>
      </c>
      <c r="J889" t="s">
        <v>26</v>
      </c>
      <c r="M889" t="s">
        <v>15329</v>
      </c>
      <c r="N889" t="s">
        <v>29275</v>
      </c>
      <c r="O889" t="s">
        <v>29276</v>
      </c>
      <c r="P889" t="s">
        <v>29277</v>
      </c>
      <c r="Q889" t="s">
        <v>29278</v>
      </c>
      <c r="R889" t="s">
        <v>29279</v>
      </c>
      <c r="S889" t="s">
        <v>29280</v>
      </c>
      <c r="T889">
        <v>7.4</v>
      </c>
      <c r="U889">
        <v>21901</v>
      </c>
      <c r="V889" s="12">
        <f>W889*1.09195121025074</f>
        <v>21839024.205014803</v>
      </c>
      <c r="W889" s="3">
        <v>20000000</v>
      </c>
      <c r="X889" s="13">
        <f>Y889*1.09195121025074</f>
        <v>7082352.9635891002</v>
      </c>
      <c r="Y889" s="3">
        <v>6485961</v>
      </c>
      <c r="Z889" s="13">
        <f>AA889*1.09195121025074</f>
        <v>19188082.240425766</v>
      </c>
      <c r="AA889" s="3">
        <v>17572289</v>
      </c>
      <c r="AB889">
        <v>139</v>
      </c>
    </row>
    <row r="890" spans="1:28" x14ac:dyDescent="0.2">
      <c r="A890" t="s">
        <v>40232</v>
      </c>
      <c r="B890" t="s">
        <v>40233</v>
      </c>
      <c r="C890">
        <v>2017</v>
      </c>
      <c r="D890" s="1">
        <v>43255</v>
      </c>
      <c r="E890" t="s">
        <v>176</v>
      </c>
      <c r="F890" t="s">
        <v>44049</v>
      </c>
      <c r="G890" t="s">
        <v>44042</v>
      </c>
      <c r="H890">
        <v>106</v>
      </c>
      <c r="I890" t="s">
        <v>38112</v>
      </c>
      <c r="J890" t="s">
        <v>26</v>
      </c>
      <c r="M890" t="s">
        <v>13336</v>
      </c>
      <c r="N890" t="s">
        <v>40234</v>
      </c>
      <c r="O890" t="s">
        <v>40235</v>
      </c>
      <c r="P890" t="s">
        <v>17586</v>
      </c>
      <c r="Q890" t="s">
        <v>40236</v>
      </c>
      <c r="R890" t="s">
        <v>40237</v>
      </c>
      <c r="S890" t="s">
        <v>40238</v>
      </c>
      <c r="T890">
        <v>6.5</v>
      </c>
      <c r="U890">
        <v>11518</v>
      </c>
      <c r="V890" s="12">
        <f>W890*1.05585427545692</f>
        <v>13726105.58093996</v>
      </c>
      <c r="W890" s="3">
        <v>13000000</v>
      </c>
      <c r="X890" s="13">
        <f>Y890*1.05585427545692</f>
        <v>18367134.165796362</v>
      </c>
      <c r="Y890" s="3">
        <v>17395520</v>
      </c>
      <c r="Z890" s="13">
        <f>AA890*1.05585427545692</f>
        <v>19283562.884179194</v>
      </c>
      <c r="AA890" s="3">
        <v>18263470</v>
      </c>
      <c r="AB890">
        <v>150</v>
      </c>
    </row>
    <row r="891" spans="1:28" x14ac:dyDescent="0.2">
      <c r="A891" t="s">
        <v>4850</v>
      </c>
      <c r="B891" t="s">
        <v>4851</v>
      </c>
      <c r="C891">
        <v>2002</v>
      </c>
      <c r="D891" t="s">
        <v>4852</v>
      </c>
      <c r="E891" t="s">
        <v>16512</v>
      </c>
      <c r="F891" t="s">
        <v>44044</v>
      </c>
      <c r="G891" t="s">
        <v>44032</v>
      </c>
      <c r="H891">
        <v>106</v>
      </c>
      <c r="I891" t="s">
        <v>97</v>
      </c>
      <c r="J891" t="s">
        <v>26</v>
      </c>
      <c r="M891" t="s">
        <v>2438</v>
      </c>
      <c r="N891" t="s">
        <v>4853</v>
      </c>
      <c r="O891" t="s">
        <v>4854</v>
      </c>
      <c r="P891" t="s">
        <v>4855</v>
      </c>
      <c r="Q891" t="s">
        <v>4856</v>
      </c>
      <c r="R891" t="s">
        <v>4857</v>
      </c>
      <c r="S891" t="s">
        <v>4858</v>
      </c>
      <c r="T891">
        <v>6.2</v>
      </c>
      <c r="U891">
        <v>22504</v>
      </c>
      <c r="V891" s="12">
        <f>W891*1.43863813229572</f>
        <v>43159143.968871601</v>
      </c>
      <c r="W891" s="3">
        <v>30000000</v>
      </c>
      <c r="X891" s="13">
        <f>Y891*1.43863813229572</f>
        <v>10175848.607898833</v>
      </c>
      <c r="Y891" s="3">
        <v>7073251</v>
      </c>
      <c r="Z891" s="13">
        <f>AA891*1.43863813229572</f>
        <v>19298490.380077824</v>
      </c>
      <c r="AA891" s="3">
        <v>13414416</v>
      </c>
      <c r="AB891">
        <v>141</v>
      </c>
    </row>
    <row r="892" spans="1:28" x14ac:dyDescent="0.2">
      <c r="A892" t="s">
        <v>32936</v>
      </c>
      <c r="B892" t="s">
        <v>32937</v>
      </c>
      <c r="C892">
        <v>2013</v>
      </c>
      <c r="D892" t="s">
        <v>17944</v>
      </c>
      <c r="E892" t="s">
        <v>44035</v>
      </c>
      <c r="F892" t="s">
        <v>44044</v>
      </c>
      <c r="G892" t="s">
        <v>44032</v>
      </c>
      <c r="H892">
        <v>85</v>
      </c>
      <c r="I892" t="s">
        <v>25</v>
      </c>
      <c r="J892" t="s">
        <v>26</v>
      </c>
      <c r="K892" t="s">
        <v>308</v>
      </c>
      <c r="M892" t="s">
        <v>29425</v>
      </c>
      <c r="N892" t="s">
        <v>29425</v>
      </c>
      <c r="O892" t="s">
        <v>32938</v>
      </c>
      <c r="P892" t="s">
        <v>8388</v>
      </c>
      <c r="Q892" t="s">
        <v>32939</v>
      </c>
      <c r="R892" t="s">
        <v>32940</v>
      </c>
      <c r="S892" t="s">
        <v>32941</v>
      </c>
      <c r="T892">
        <v>7.5</v>
      </c>
      <c r="U892">
        <v>73870</v>
      </c>
      <c r="V892" s="12">
        <f>W892*1.11098185502045</f>
        <v>999883.66951840499</v>
      </c>
      <c r="W892" s="3">
        <v>900000</v>
      </c>
      <c r="X892" s="13">
        <f>Y892*1.11098185502045</f>
        <v>17888295.470533118</v>
      </c>
      <c r="Y892" s="3">
        <v>16101339</v>
      </c>
      <c r="Z892" s="13">
        <f>AA892*1.11098185502045</f>
        <v>19315341.664470188</v>
      </c>
      <c r="AA892" s="3">
        <v>17385830</v>
      </c>
      <c r="AB892">
        <v>201</v>
      </c>
    </row>
    <row r="893" spans="1:28" x14ac:dyDescent="0.2">
      <c r="A893" t="s">
        <v>28474</v>
      </c>
      <c r="B893" t="s">
        <v>28475</v>
      </c>
      <c r="C893">
        <v>2014</v>
      </c>
      <c r="D893" s="1">
        <v>41768</v>
      </c>
      <c r="E893" t="s">
        <v>176</v>
      </c>
      <c r="F893" t="s">
        <v>44046</v>
      </c>
      <c r="G893" t="s">
        <v>44045</v>
      </c>
      <c r="H893">
        <v>92</v>
      </c>
      <c r="I893" t="s">
        <v>28476</v>
      </c>
      <c r="J893" t="s">
        <v>26</v>
      </c>
      <c r="M893" t="s">
        <v>28477</v>
      </c>
      <c r="N893" t="s">
        <v>28478</v>
      </c>
      <c r="O893" t="s">
        <v>28479</v>
      </c>
      <c r="P893" t="s">
        <v>1431</v>
      </c>
      <c r="Q893" t="s">
        <v>28480</v>
      </c>
      <c r="R893" t="s">
        <v>28481</v>
      </c>
      <c r="S893" t="s">
        <v>28482</v>
      </c>
      <c r="T893">
        <v>6.3</v>
      </c>
      <c r="U893">
        <v>69924</v>
      </c>
      <c r="V893" s="12">
        <f>W893*1.09324733035956</f>
        <v>24051441.26791032</v>
      </c>
      <c r="W893" s="3">
        <v>22000000</v>
      </c>
      <c r="X893" s="13">
        <f>Y893*1.09324733035956</f>
        <v>3544807.4590556677</v>
      </c>
      <c r="Y893" s="3">
        <v>3242457</v>
      </c>
      <c r="Z893" s="13">
        <f>AA893*1.09324733035956</f>
        <v>19317435.440051425</v>
      </c>
      <c r="AA893" s="3">
        <v>17669776</v>
      </c>
      <c r="AB893">
        <v>173</v>
      </c>
    </row>
    <row r="894" spans="1:28" hidden="1" x14ac:dyDescent="0.2">
      <c r="A894" t="s">
        <v>10670</v>
      </c>
      <c r="B894" t="s">
        <v>10671</v>
      </c>
      <c r="C894">
        <v>2004</v>
      </c>
      <c r="D894" t="s">
        <v>6534</v>
      </c>
      <c r="E894" t="s">
        <v>176</v>
      </c>
      <c r="H894">
        <v>97</v>
      </c>
      <c r="I894" t="s">
        <v>3660</v>
      </c>
      <c r="J894" t="s">
        <v>3179</v>
      </c>
      <c r="M894" t="s">
        <v>3661</v>
      </c>
      <c r="N894" t="s">
        <v>3661</v>
      </c>
      <c r="O894" t="s">
        <v>10672</v>
      </c>
      <c r="P894" t="s">
        <v>10673</v>
      </c>
      <c r="Q894" t="s">
        <v>10674</v>
      </c>
      <c r="R894" t="s">
        <v>10675</v>
      </c>
      <c r="S894" t="s">
        <v>10676</v>
      </c>
      <c r="T894">
        <v>7.1</v>
      </c>
      <c r="U894">
        <v>12853</v>
      </c>
      <c r="W894">
        <v>1000000</v>
      </c>
      <c r="X894"/>
      <c r="Y894"/>
      <c r="Z894"/>
      <c r="AA894">
        <v>328161</v>
      </c>
      <c r="AB894">
        <v>34</v>
      </c>
    </row>
    <row r="895" spans="1:28" hidden="1" x14ac:dyDescent="0.2">
      <c r="A895" t="s">
        <v>8169</v>
      </c>
      <c r="B895" t="s">
        <v>8170</v>
      </c>
      <c r="C895">
        <v>2006</v>
      </c>
      <c r="D895" t="s">
        <v>8171</v>
      </c>
      <c r="E895" t="s">
        <v>1045</v>
      </c>
      <c r="F895" t="s">
        <v>44032</v>
      </c>
      <c r="G895" t="s">
        <v>44034</v>
      </c>
      <c r="H895">
        <v>105</v>
      </c>
      <c r="I895" t="s">
        <v>8172</v>
      </c>
      <c r="J895" t="s">
        <v>27</v>
      </c>
      <c r="K895" t="s">
        <v>26</v>
      </c>
      <c r="L895" t="s">
        <v>308</v>
      </c>
      <c r="M895" t="s">
        <v>2311</v>
      </c>
      <c r="N895" t="s">
        <v>2311</v>
      </c>
      <c r="O895" t="s">
        <v>8173</v>
      </c>
      <c r="P895" t="s">
        <v>4608</v>
      </c>
      <c r="Q895" t="s">
        <v>8174</v>
      </c>
      <c r="R895" t="s">
        <v>8175</v>
      </c>
      <c r="S895" t="s">
        <v>8176</v>
      </c>
      <c r="T895">
        <v>7.3</v>
      </c>
      <c r="U895">
        <v>67178</v>
      </c>
      <c r="V895" s="12">
        <f>W895*1.28378472222222</f>
        <v>7702708.33333332</v>
      </c>
      <c r="W895" s="3">
        <v>6000000</v>
      </c>
      <c r="X895" s="13">
        <f>Y895*1.28378472222222</f>
        <v>5996101.410138879</v>
      </c>
      <c r="Y895" s="3">
        <v>4670644</v>
      </c>
      <c r="Z895" s="13">
        <f>AA895*1.28378472222222</f>
        <v>19405919.658576358</v>
      </c>
      <c r="AA895" s="3">
        <v>15116179</v>
      </c>
      <c r="AB895">
        <v>224</v>
      </c>
    </row>
    <row r="896" spans="1:28" x14ac:dyDescent="0.2">
      <c r="A896" t="s">
        <v>6593</v>
      </c>
      <c r="B896" t="s">
        <v>6594</v>
      </c>
      <c r="C896">
        <v>2003</v>
      </c>
      <c r="D896" t="s">
        <v>911</v>
      </c>
      <c r="E896" t="s">
        <v>16512</v>
      </c>
      <c r="F896" t="s">
        <v>44031</v>
      </c>
      <c r="G896" t="s">
        <v>44046</v>
      </c>
      <c r="H896">
        <v>90</v>
      </c>
      <c r="I896" t="s">
        <v>2454</v>
      </c>
      <c r="J896" t="s">
        <v>26</v>
      </c>
      <c r="M896" t="s">
        <v>6595</v>
      </c>
      <c r="N896" t="s">
        <v>6596</v>
      </c>
      <c r="O896" t="s">
        <v>6597</v>
      </c>
      <c r="P896" t="s">
        <v>6598</v>
      </c>
      <c r="Q896" t="s">
        <v>6599</v>
      </c>
      <c r="R896" t="s">
        <v>6600</v>
      </c>
      <c r="S896" t="s">
        <v>6601</v>
      </c>
      <c r="T896">
        <v>2</v>
      </c>
      <c r="U896">
        <v>35615</v>
      </c>
      <c r="V896" s="12">
        <f>W896*1.40658152173913</f>
        <v>16878978.260869559</v>
      </c>
      <c r="W896" s="3">
        <v>12000000</v>
      </c>
      <c r="X896" s="13">
        <f>Y896*1.40658152173913</f>
        <v>14417065.348418474</v>
      </c>
      <c r="Y896" s="3">
        <v>10249719</v>
      </c>
      <c r="Z896" s="13">
        <f>AA896*1.40658152173913</f>
        <v>19436398.058646731</v>
      </c>
      <c r="AA896" s="3">
        <v>13818181</v>
      </c>
      <c r="AB896">
        <v>596</v>
      </c>
    </row>
    <row r="897" spans="1:28" x14ac:dyDescent="0.2">
      <c r="A897" t="s">
        <v>30782</v>
      </c>
      <c r="B897" t="s">
        <v>30783</v>
      </c>
      <c r="C897">
        <v>2013</v>
      </c>
      <c r="D897" s="1">
        <v>41466</v>
      </c>
      <c r="E897" t="s">
        <v>16512</v>
      </c>
      <c r="F897" t="s">
        <v>44044</v>
      </c>
      <c r="G897" t="s">
        <v>44042</v>
      </c>
      <c r="H897">
        <v>107</v>
      </c>
      <c r="I897" t="s">
        <v>9408</v>
      </c>
      <c r="J897" t="s">
        <v>26</v>
      </c>
      <c r="K897" t="s">
        <v>308</v>
      </c>
      <c r="M897" t="s">
        <v>2463</v>
      </c>
      <c r="N897" t="s">
        <v>30784</v>
      </c>
      <c r="O897" t="s">
        <v>30785</v>
      </c>
      <c r="P897" t="s">
        <v>19244</v>
      </c>
      <c r="Q897" t="s">
        <v>30786</v>
      </c>
      <c r="R897" t="s">
        <v>30787</v>
      </c>
      <c r="S897" t="s">
        <v>30788</v>
      </c>
      <c r="T897">
        <v>5.6</v>
      </c>
      <c r="U897">
        <v>73365</v>
      </c>
      <c r="V897" s="12">
        <f>W897*1.11098185502045</f>
        <v>22219637.100409001</v>
      </c>
      <c r="W897" s="3">
        <v>20000000</v>
      </c>
      <c r="X897" s="13">
        <f>Y897*1.11098185502045</f>
        <v>8896921.5630824212</v>
      </c>
      <c r="Y897" s="3">
        <v>8008161</v>
      </c>
      <c r="Z897" s="13">
        <f>AA897*1.11098185502045</f>
        <v>19438649.540558908</v>
      </c>
      <c r="AA897" s="3">
        <v>17496820</v>
      </c>
      <c r="AB897">
        <v>185</v>
      </c>
    </row>
    <row r="898" spans="1:28" hidden="1" x14ac:dyDescent="0.2">
      <c r="A898" t="s">
        <v>32270</v>
      </c>
      <c r="B898" t="s">
        <v>32271</v>
      </c>
      <c r="C898">
        <v>2014</v>
      </c>
      <c r="D898" s="1">
        <v>41677</v>
      </c>
      <c r="E898" t="s">
        <v>3496</v>
      </c>
      <c r="F898" t="s">
        <v>44045</v>
      </c>
      <c r="G898" t="s">
        <v>44042</v>
      </c>
      <c r="H898">
        <v>98</v>
      </c>
      <c r="I898" t="s">
        <v>1561</v>
      </c>
      <c r="J898" t="s">
        <v>26</v>
      </c>
      <c r="M898" t="s">
        <v>1543</v>
      </c>
      <c r="N898" t="s">
        <v>32272</v>
      </c>
      <c r="O898" t="s">
        <v>32273</v>
      </c>
      <c r="P898" t="s">
        <v>32274</v>
      </c>
      <c r="Q898" t="s">
        <v>32275</v>
      </c>
      <c r="R898" t="s">
        <v>32276</v>
      </c>
      <c r="S898" t="s">
        <v>32277</v>
      </c>
      <c r="T898">
        <v>5.0999999999999996</v>
      </c>
      <c r="U898">
        <v>18907</v>
      </c>
      <c r="V898" s="12">
        <f>W898*1.09324733035956</f>
        <v>218649.466071912</v>
      </c>
      <c r="W898" s="3">
        <v>200000</v>
      </c>
      <c r="X898" s="13">
        <f>Y898*1.09324733035956</f>
        <v>9303389.3794649187</v>
      </c>
      <c r="Y898" s="3">
        <v>8509867</v>
      </c>
      <c r="Z898" s="13">
        <f>AA898*1.09324733035956</f>
        <v>19498243.243030272</v>
      </c>
      <c r="AA898" s="3">
        <v>17835162</v>
      </c>
      <c r="AB898">
        <v>106</v>
      </c>
    </row>
    <row r="899" spans="1:28" x14ac:dyDescent="0.2">
      <c r="A899" t="s">
        <v>20798</v>
      </c>
      <c r="B899" t="s">
        <v>20799</v>
      </c>
      <c r="C899">
        <v>2008</v>
      </c>
      <c r="D899" t="s">
        <v>14527</v>
      </c>
      <c r="E899" t="s">
        <v>176</v>
      </c>
      <c r="F899" t="s">
        <v>44036</v>
      </c>
      <c r="H899">
        <v>110</v>
      </c>
      <c r="I899" t="s">
        <v>1016</v>
      </c>
      <c r="J899" t="s">
        <v>26</v>
      </c>
      <c r="M899" t="s">
        <v>403</v>
      </c>
      <c r="N899" t="s">
        <v>20800</v>
      </c>
      <c r="O899" t="s">
        <v>20801</v>
      </c>
      <c r="P899" t="s">
        <v>3526</v>
      </c>
      <c r="Q899" t="s">
        <v>20802</v>
      </c>
      <c r="R899" t="s">
        <v>20803</v>
      </c>
      <c r="S899" t="s">
        <v>20804</v>
      </c>
      <c r="T899">
        <v>7</v>
      </c>
      <c r="U899">
        <v>37140</v>
      </c>
      <c r="V899" s="12">
        <f>W899*1.20207800169993</f>
        <v>11780364.416659314</v>
      </c>
      <c r="W899" s="3">
        <v>9800000</v>
      </c>
      <c r="X899" s="13">
        <f>Y899*1.20207800169993</f>
        <v>3785384.4980051373</v>
      </c>
      <c r="Y899" s="3">
        <v>3149034</v>
      </c>
      <c r="Z899" s="13">
        <f>AA899*1.20207800169993</f>
        <v>19598250.59786905</v>
      </c>
      <c r="AA899" s="3">
        <v>16303643</v>
      </c>
      <c r="AB899">
        <v>113</v>
      </c>
    </row>
    <row r="900" spans="1:28" hidden="1" x14ac:dyDescent="0.2">
      <c r="A900" t="s">
        <v>25998</v>
      </c>
      <c r="B900" t="s">
        <v>25999</v>
      </c>
      <c r="C900">
        <v>2011</v>
      </c>
      <c r="D900" t="s">
        <v>25866</v>
      </c>
      <c r="E900" t="s">
        <v>176</v>
      </c>
      <c r="F900" t="s">
        <v>44033</v>
      </c>
      <c r="H900">
        <v>135</v>
      </c>
      <c r="I900" t="s">
        <v>26000</v>
      </c>
      <c r="J900" t="s">
        <v>26</v>
      </c>
      <c r="M900" t="s">
        <v>924</v>
      </c>
      <c r="N900" t="s">
        <v>924</v>
      </c>
      <c r="O900" t="s">
        <v>26001</v>
      </c>
      <c r="P900" t="s">
        <v>323</v>
      </c>
      <c r="Q900" t="s">
        <v>26002</v>
      </c>
      <c r="R900" t="s">
        <v>26003</v>
      </c>
      <c r="S900" t="s">
        <v>26004</v>
      </c>
      <c r="T900">
        <v>7.2</v>
      </c>
      <c r="U900">
        <v>164471</v>
      </c>
      <c r="V900" s="12">
        <f>W900*1.1505830469594</f>
        <v>8514314.5474995598</v>
      </c>
      <c r="W900" s="3">
        <v>7400000</v>
      </c>
      <c r="X900" s="13">
        <f>Y900*1.1505830469594</f>
        <v>3487242.3267108039</v>
      </c>
      <c r="Y900" s="3">
        <v>3030848</v>
      </c>
      <c r="Z900" s="13">
        <f>AA900*1.1505830469594</f>
        <v>19605721.111741442</v>
      </c>
      <c r="AA900" s="3">
        <v>17039814</v>
      </c>
      <c r="AB900">
        <v>645</v>
      </c>
    </row>
    <row r="901" spans="1:28" x14ac:dyDescent="0.2">
      <c r="A901" t="s">
        <v>27695</v>
      </c>
      <c r="B901" t="s">
        <v>27696</v>
      </c>
      <c r="C901">
        <v>2012</v>
      </c>
      <c r="D901" s="1">
        <v>41069</v>
      </c>
      <c r="E901" t="s">
        <v>16512</v>
      </c>
      <c r="F901" t="s">
        <v>44044</v>
      </c>
      <c r="G901" t="s">
        <v>44042</v>
      </c>
      <c r="H901">
        <v>96</v>
      </c>
      <c r="I901" t="s">
        <v>25</v>
      </c>
      <c r="J901" t="s">
        <v>26</v>
      </c>
      <c r="K901" t="s">
        <v>74</v>
      </c>
      <c r="M901" t="s">
        <v>485</v>
      </c>
      <c r="N901" t="s">
        <v>26892</v>
      </c>
      <c r="O901" t="s">
        <v>27697</v>
      </c>
      <c r="P901" t="s">
        <v>1391</v>
      </c>
      <c r="Q901" t="s">
        <v>27698</v>
      </c>
      <c r="R901" t="s">
        <v>27699</v>
      </c>
      <c r="S901" t="s">
        <v>27700</v>
      </c>
      <c r="T901">
        <v>5.5</v>
      </c>
      <c r="U901">
        <v>42715</v>
      </c>
      <c r="V901" s="12">
        <f>W901*1.12725506764114</f>
        <v>39453927.367439896</v>
      </c>
      <c r="W901" s="3">
        <v>35000000</v>
      </c>
      <c r="X901" s="13">
        <f>Y901*1.12725506764114</f>
        <v>343044.00767441641</v>
      </c>
      <c r="Y901" s="3">
        <v>304318</v>
      </c>
      <c r="Z901" s="13">
        <f>AA901*1.12725506764114</f>
        <v>19631618.195588727</v>
      </c>
      <c r="AA901" s="3">
        <v>17415418</v>
      </c>
      <c r="AB901">
        <v>98</v>
      </c>
    </row>
    <row r="902" spans="1:28" x14ac:dyDescent="0.2">
      <c r="A902" t="s">
        <v>39069</v>
      </c>
      <c r="B902" t="s">
        <v>39070</v>
      </c>
      <c r="C902">
        <v>2017</v>
      </c>
      <c r="D902" t="s">
        <v>24583</v>
      </c>
      <c r="E902" t="s">
        <v>44035</v>
      </c>
      <c r="F902" t="s">
        <v>44038</v>
      </c>
      <c r="G902" t="s">
        <v>44032</v>
      </c>
      <c r="H902">
        <v>121</v>
      </c>
      <c r="I902" t="s">
        <v>495</v>
      </c>
      <c r="J902" t="s">
        <v>26</v>
      </c>
      <c r="M902" t="s">
        <v>13413</v>
      </c>
      <c r="N902" t="s">
        <v>39071</v>
      </c>
      <c r="O902" t="s">
        <v>39072</v>
      </c>
      <c r="P902" t="s">
        <v>23353</v>
      </c>
      <c r="Q902" t="s">
        <v>39073</v>
      </c>
      <c r="R902" t="s">
        <v>39074</v>
      </c>
      <c r="S902" t="s">
        <v>39075</v>
      </c>
      <c r="T902">
        <v>6.7</v>
      </c>
      <c r="U902">
        <v>48640</v>
      </c>
      <c r="V902" s="12">
        <f>W902*1.05585427545692</f>
        <v>26396356.886422999</v>
      </c>
      <c r="W902" s="3">
        <v>25000000</v>
      </c>
      <c r="X902" s="13">
        <f>Y902*1.05585427545692</f>
        <v>13344441.712573446</v>
      </c>
      <c r="Y902" s="3">
        <v>12638526</v>
      </c>
      <c r="Z902" s="13">
        <f>AA902*1.05585427545692</f>
        <v>19637418.718493</v>
      </c>
      <c r="AA902" s="3">
        <v>18598607</v>
      </c>
      <c r="AB902">
        <v>182</v>
      </c>
    </row>
    <row r="903" spans="1:28" hidden="1" x14ac:dyDescent="0.2">
      <c r="A903" t="s">
        <v>10744</v>
      </c>
      <c r="B903" t="s">
        <v>10745</v>
      </c>
      <c r="C903">
        <v>2004</v>
      </c>
      <c r="D903" t="s">
        <v>8220</v>
      </c>
      <c r="E903" t="s">
        <v>44041</v>
      </c>
      <c r="F903" t="s">
        <v>44032</v>
      </c>
      <c r="G903" t="s">
        <v>44036</v>
      </c>
      <c r="H903">
        <v>100</v>
      </c>
      <c r="I903" t="s">
        <v>7884</v>
      </c>
      <c r="J903" t="s">
        <v>64</v>
      </c>
      <c r="M903" t="s">
        <v>10746</v>
      </c>
      <c r="N903" t="s">
        <v>10746</v>
      </c>
      <c r="O903" t="s">
        <v>10747</v>
      </c>
      <c r="P903" t="s">
        <v>10748</v>
      </c>
      <c r="Q903" t="s">
        <v>10749</v>
      </c>
      <c r="R903" t="s">
        <v>10750</v>
      </c>
      <c r="S903" t="s">
        <v>10751</v>
      </c>
      <c r="T903">
        <v>7.5</v>
      </c>
      <c r="U903">
        <v>14693</v>
      </c>
      <c r="W903" t="s">
        <v>5095</v>
      </c>
      <c r="X903"/>
      <c r="Y903"/>
      <c r="Z903"/>
      <c r="AA903">
        <v>2556056</v>
      </c>
      <c r="AB903">
        <v>40</v>
      </c>
    </row>
    <row r="904" spans="1:28" x14ac:dyDescent="0.2">
      <c r="A904" t="s">
        <v>37799</v>
      </c>
      <c r="B904" t="s">
        <v>37800</v>
      </c>
      <c r="C904">
        <v>2015</v>
      </c>
      <c r="D904" t="s">
        <v>37777</v>
      </c>
      <c r="E904" t="s">
        <v>1045</v>
      </c>
      <c r="F904" t="s">
        <v>44044</v>
      </c>
      <c r="G904" t="s">
        <v>44032</v>
      </c>
      <c r="H904">
        <v>103</v>
      </c>
      <c r="I904" t="s">
        <v>25</v>
      </c>
      <c r="J904" t="s">
        <v>26</v>
      </c>
      <c r="K904" t="s">
        <v>308</v>
      </c>
      <c r="M904" t="s">
        <v>37801</v>
      </c>
      <c r="N904" t="s">
        <v>37801</v>
      </c>
      <c r="O904" t="s">
        <v>37802</v>
      </c>
      <c r="P904" t="s">
        <v>37803</v>
      </c>
      <c r="Q904" t="s">
        <v>37804</v>
      </c>
      <c r="R904" t="s">
        <v>37805</v>
      </c>
      <c r="S904" t="s">
        <v>37806</v>
      </c>
      <c r="T904">
        <v>7.2</v>
      </c>
      <c r="U904">
        <v>79818</v>
      </c>
      <c r="V904" s="12">
        <f>W904*1.09195121025074</f>
        <v>7643658.4717551805</v>
      </c>
      <c r="W904" s="3">
        <v>7000000</v>
      </c>
      <c r="X904" s="13">
        <f>Y904*1.09195121025074</f>
        <v>19116211.103718273</v>
      </c>
      <c r="Y904" s="3">
        <v>17506470</v>
      </c>
      <c r="Z904" s="13">
        <f>AA904*1.09195121025074</f>
        <v>19640687.281465016</v>
      </c>
      <c r="AA904" s="3">
        <v>17986781</v>
      </c>
      <c r="AB904">
        <v>117</v>
      </c>
    </row>
    <row r="905" spans="1:28" x14ac:dyDescent="0.2">
      <c r="A905" t="s">
        <v>7730</v>
      </c>
      <c r="B905" t="s">
        <v>7731</v>
      </c>
      <c r="C905">
        <v>2004</v>
      </c>
      <c r="D905" s="1">
        <v>38631</v>
      </c>
      <c r="E905" t="s">
        <v>1045</v>
      </c>
      <c r="F905" t="s">
        <v>44032</v>
      </c>
      <c r="G905" t="s">
        <v>44036</v>
      </c>
      <c r="H905">
        <v>104</v>
      </c>
      <c r="I905" t="s">
        <v>7732</v>
      </c>
      <c r="J905" t="s">
        <v>26</v>
      </c>
      <c r="M905" t="s">
        <v>7733</v>
      </c>
      <c r="N905" t="s">
        <v>7734</v>
      </c>
      <c r="O905" t="s">
        <v>7735</v>
      </c>
      <c r="P905" t="s">
        <v>7736</v>
      </c>
      <c r="Q905" t="s">
        <v>7737</v>
      </c>
      <c r="R905" t="s">
        <v>7738</v>
      </c>
      <c r="S905" t="s">
        <v>7739</v>
      </c>
      <c r="T905">
        <v>7</v>
      </c>
      <c r="U905">
        <v>11891</v>
      </c>
      <c r="V905" s="12">
        <f>W905*1.37009528851244</f>
        <v>24661715.19322392</v>
      </c>
      <c r="W905" s="3">
        <v>18000000</v>
      </c>
      <c r="X905" s="13">
        <f>Y905*1.37009528851244</f>
        <v>10603234.57246691</v>
      </c>
      <c r="Y905" s="3">
        <v>7739049</v>
      </c>
      <c r="Z905" s="13">
        <f>AA905*1.37009528851244</f>
        <v>19646030.628274214</v>
      </c>
      <c r="AA905" s="3">
        <v>14339171</v>
      </c>
      <c r="AB905">
        <v>118</v>
      </c>
    </row>
    <row r="906" spans="1:28" x14ac:dyDescent="0.2">
      <c r="A906" t="s">
        <v>16379</v>
      </c>
      <c r="B906" t="s">
        <v>16380</v>
      </c>
      <c r="C906">
        <v>2009</v>
      </c>
      <c r="D906" s="1">
        <v>40309</v>
      </c>
      <c r="E906" t="s">
        <v>176</v>
      </c>
      <c r="H906">
        <v>100</v>
      </c>
      <c r="I906" t="s">
        <v>25</v>
      </c>
      <c r="J906" t="s">
        <v>26</v>
      </c>
      <c r="M906" t="s">
        <v>10615</v>
      </c>
      <c r="N906" t="s">
        <v>16381</v>
      </c>
      <c r="O906" t="s">
        <v>16382</v>
      </c>
      <c r="P906" t="s">
        <v>1106</v>
      </c>
      <c r="Q906" t="s">
        <v>16383</v>
      </c>
      <c r="R906" t="s">
        <v>16384</v>
      </c>
      <c r="S906" t="s">
        <v>16385</v>
      </c>
      <c r="T906">
        <v>7.1</v>
      </c>
      <c r="U906">
        <v>58117</v>
      </c>
      <c r="V906" s="12">
        <f>W906*1.20636999678377</f>
        <v>25333769.932459168</v>
      </c>
      <c r="W906" s="3">
        <v>21000000</v>
      </c>
      <c r="X906" s="13">
        <f>Y906*1.20636999678377</f>
        <v>11109311.710502136</v>
      </c>
      <c r="Y906" s="3">
        <v>9208876</v>
      </c>
      <c r="Z906" s="13">
        <f>AA906*1.20636999678377</f>
        <v>19837076.536443572</v>
      </c>
      <c r="AA906" s="3">
        <v>16443609</v>
      </c>
      <c r="AB906">
        <v>133</v>
      </c>
    </row>
    <row r="907" spans="1:28" x14ac:dyDescent="0.2">
      <c r="A907" t="s">
        <v>1693</v>
      </c>
      <c r="B907" t="s">
        <v>1694</v>
      </c>
      <c r="C907">
        <v>2000</v>
      </c>
      <c r="D907" t="s">
        <v>1025</v>
      </c>
      <c r="E907" t="s">
        <v>16512</v>
      </c>
      <c r="F907" t="s">
        <v>44044</v>
      </c>
      <c r="G907" t="s">
        <v>44032</v>
      </c>
      <c r="H907">
        <v>119</v>
      </c>
      <c r="I907" t="s">
        <v>25</v>
      </c>
      <c r="J907" t="s">
        <v>26</v>
      </c>
      <c r="K907" t="s">
        <v>308</v>
      </c>
      <c r="M907" t="s">
        <v>1695</v>
      </c>
      <c r="N907" t="s">
        <v>1695</v>
      </c>
      <c r="O907" t="s">
        <v>1696</v>
      </c>
      <c r="P907" t="s">
        <v>1697</v>
      </c>
      <c r="Q907" t="s">
        <v>1698</v>
      </c>
      <c r="R907" t="s">
        <v>1699</v>
      </c>
      <c r="S907" t="s">
        <v>1700</v>
      </c>
      <c r="T907">
        <v>6.7</v>
      </c>
      <c r="U907">
        <v>31393</v>
      </c>
      <c r="V907" s="12">
        <f>W907*1.5029674796748</f>
        <v>12775223.577235801</v>
      </c>
      <c r="W907" s="3">
        <v>8500000</v>
      </c>
      <c r="X907" s="13">
        <f>Y907*1.5029674796748</f>
        <v>9101461.5509349797</v>
      </c>
      <c r="Y907" s="3">
        <v>6055661</v>
      </c>
      <c r="Z907" s="13">
        <f>AA907*1.5029674796748</f>
        <v>19840631.616097603</v>
      </c>
      <c r="AA907" s="3">
        <v>13200972</v>
      </c>
      <c r="AB907">
        <v>336</v>
      </c>
    </row>
    <row r="908" spans="1:28" x14ac:dyDescent="0.2">
      <c r="A908" t="s">
        <v>1755</v>
      </c>
      <c r="B908" t="s">
        <v>1756</v>
      </c>
      <c r="C908">
        <v>2001</v>
      </c>
      <c r="D908" t="s">
        <v>305</v>
      </c>
      <c r="E908" t="s">
        <v>1045</v>
      </c>
      <c r="F908" t="s">
        <v>44044</v>
      </c>
      <c r="H908">
        <v>93</v>
      </c>
      <c r="I908" t="s">
        <v>25</v>
      </c>
      <c r="J908" t="s">
        <v>26</v>
      </c>
      <c r="K908" t="s">
        <v>308</v>
      </c>
      <c r="M908" t="s">
        <v>1757</v>
      </c>
      <c r="N908" t="s">
        <v>1758</v>
      </c>
      <c r="O908" t="s">
        <v>1759</v>
      </c>
      <c r="P908" t="s">
        <v>1760</v>
      </c>
      <c r="Q908" t="s">
        <v>1761</v>
      </c>
      <c r="R908" t="s">
        <v>1762</v>
      </c>
      <c r="S908" t="s">
        <v>1763</v>
      </c>
      <c r="T908">
        <v>6.1</v>
      </c>
      <c r="U908">
        <v>28182</v>
      </c>
      <c r="V908" s="12">
        <f>W908*1.46138339920949</f>
        <v>26304901.185770821</v>
      </c>
      <c r="W908" s="3">
        <v>18000000</v>
      </c>
      <c r="X908" s="13">
        <f>Y908*1.46138339920949</f>
        <v>9193085.0920553599</v>
      </c>
      <c r="Y908" s="3">
        <v>6290673</v>
      </c>
      <c r="Z908" s="13">
        <f>AA908*1.46138339920949</f>
        <v>19842935.61177871</v>
      </c>
      <c r="AA908" s="3">
        <v>13578186</v>
      </c>
      <c r="AB908">
        <v>130</v>
      </c>
    </row>
    <row r="909" spans="1:28" x14ac:dyDescent="0.2">
      <c r="A909" t="s">
        <v>6992</v>
      </c>
      <c r="B909" t="s">
        <v>6993</v>
      </c>
      <c r="C909">
        <v>2004</v>
      </c>
      <c r="D909" s="1">
        <v>38146</v>
      </c>
      <c r="E909" t="s">
        <v>1045</v>
      </c>
      <c r="H909">
        <v>99</v>
      </c>
      <c r="I909" t="s">
        <v>25</v>
      </c>
      <c r="J909" t="s">
        <v>26</v>
      </c>
      <c r="M909" t="s">
        <v>2328</v>
      </c>
      <c r="N909" t="s">
        <v>6994</v>
      </c>
      <c r="O909" t="s">
        <v>6995</v>
      </c>
      <c r="P909" t="s">
        <v>979</v>
      </c>
      <c r="Q909" t="s">
        <v>6996</v>
      </c>
      <c r="R909" t="s">
        <v>6997</v>
      </c>
      <c r="S909" t="s">
        <v>6998</v>
      </c>
      <c r="T909">
        <v>4.8</v>
      </c>
      <c r="U909">
        <v>29593</v>
      </c>
      <c r="V909" s="12">
        <f>W909*1.37009528851244</f>
        <v>54803811.540497601</v>
      </c>
      <c r="W909" s="3">
        <v>40000000</v>
      </c>
      <c r="X909" s="13">
        <f>Y909*1.37009528851244</f>
        <v>18581677.583774477</v>
      </c>
      <c r="Y909" s="3">
        <v>13562325</v>
      </c>
      <c r="Z909" s="13">
        <f>AA909*1.37009528851244</f>
        <v>19858210.435129691</v>
      </c>
      <c r="AA909" s="3">
        <v>14494036</v>
      </c>
      <c r="AB909">
        <v>181</v>
      </c>
    </row>
    <row r="910" spans="1:28" hidden="1" x14ac:dyDescent="0.2">
      <c r="A910" t="s">
        <v>10799</v>
      </c>
      <c r="B910" t="s">
        <v>10800</v>
      </c>
      <c r="C910">
        <v>2003</v>
      </c>
      <c r="D910" t="s">
        <v>10801</v>
      </c>
      <c r="E910" t="s">
        <v>1045</v>
      </c>
      <c r="F910" t="s">
        <v>44032</v>
      </c>
      <c r="H910">
        <v>111</v>
      </c>
      <c r="I910" t="s">
        <v>4358</v>
      </c>
      <c r="J910" t="s">
        <v>1076</v>
      </c>
      <c r="K910" t="s">
        <v>3274</v>
      </c>
      <c r="L910" t="s">
        <v>26</v>
      </c>
      <c r="M910" t="s">
        <v>4360</v>
      </c>
      <c r="N910" t="s">
        <v>4360</v>
      </c>
      <c r="O910" t="s">
        <v>10802</v>
      </c>
      <c r="P910" t="s">
        <v>4360</v>
      </c>
      <c r="Q910" t="s">
        <v>4362</v>
      </c>
      <c r="R910" t="s">
        <v>10803</v>
      </c>
      <c r="S910" t="s">
        <v>10804</v>
      </c>
      <c r="T910">
        <v>6.5</v>
      </c>
      <c r="U910">
        <v>14058</v>
      </c>
      <c r="W910">
        <v>3000000</v>
      </c>
      <c r="X910"/>
      <c r="Y910"/>
      <c r="Z910"/>
      <c r="AA910">
        <v>13954476</v>
      </c>
      <c r="AB910">
        <v>4</v>
      </c>
    </row>
    <row r="911" spans="1:28" hidden="1" x14ac:dyDescent="0.2">
      <c r="A911" t="s">
        <v>10805</v>
      </c>
      <c r="B911" t="s">
        <v>10806</v>
      </c>
      <c r="C911">
        <v>2004</v>
      </c>
      <c r="D911" s="1">
        <v>39327</v>
      </c>
      <c r="E911" t="s">
        <v>16512</v>
      </c>
      <c r="F911" t="s">
        <v>44044</v>
      </c>
      <c r="G911" t="s">
        <v>44032</v>
      </c>
      <c r="H911">
        <v>143</v>
      </c>
      <c r="I911" t="s">
        <v>943</v>
      </c>
      <c r="J911" t="s">
        <v>944</v>
      </c>
      <c r="M911" t="s">
        <v>10807</v>
      </c>
      <c r="N911" t="s">
        <v>10808</v>
      </c>
      <c r="O911" t="s">
        <v>10809</v>
      </c>
      <c r="P911" t="s">
        <v>10810</v>
      </c>
      <c r="Q911" t="s">
        <v>10811</v>
      </c>
      <c r="R911" t="s">
        <v>10812</v>
      </c>
      <c r="S911" t="s">
        <v>10813</v>
      </c>
      <c r="T911">
        <v>8.5</v>
      </c>
      <c r="U911">
        <v>18180</v>
      </c>
      <c r="W911"/>
      <c r="X911"/>
      <c r="Y911">
        <v>35000</v>
      </c>
      <c r="Z911"/>
      <c r="AA911">
        <v>1610897</v>
      </c>
      <c r="AB911">
        <v>67</v>
      </c>
    </row>
    <row r="912" spans="1:28" hidden="1" x14ac:dyDescent="0.2">
      <c r="A912" t="s">
        <v>10814</v>
      </c>
      <c r="B912" t="s">
        <v>10815</v>
      </c>
      <c r="C912">
        <v>2008</v>
      </c>
      <c r="D912" s="1">
        <v>39488</v>
      </c>
      <c r="E912" t="s">
        <v>16512</v>
      </c>
      <c r="F912" t="s">
        <v>44031</v>
      </c>
      <c r="G912" t="s">
        <v>44033</v>
      </c>
      <c r="H912">
        <v>95</v>
      </c>
      <c r="I912" t="s">
        <v>10816</v>
      </c>
      <c r="J912" t="s">
        <v>26</v>
      </c>
      <c r="M912" t="s">
        <v>6595</v>
      </c>
      <c r="N912" t="s">
        <v>10817</v>
      </c>
      <c r="O912" t="s">
        <v>10818</v>
      </c>
      <c r="P912" t="s">
        <v>10819</v>
      </c>
      <c r="Q912" t="s">
        <v>10820</v>
      </c>
      <c r="R912" t="s">
        <v>10821</v>
      </c>
      <c r="S912" t="s">
        <v>10822</v>
      </c>
      <c r="T912">
        <v>3.1</v>
      </c>
      <c r="U912">
        <v>13150</v>
      </c>
      <c r="W912">
        <v>30000000</v>
      </c>
      <c r="X912"/>
      <c r="Y912"/>
      <c r="Z912"/>
      <c r="AA912">
        <v>783501</v>
      </c>
      <c r="AB912">
        <v>83</v>
      </c>
    </row>
    <row r="913" spans="1:28" x14ac:dyDescent="0.2">
      <c r="A913" t="s">
        <v>17915</v>
      </c>
      <c r="B913" t="s">
        <v>17916</v>
      </c>
      <c r="C913">
        <v>2008</v>
      </c>
      <c r="D913" s="1">
        <v>40425</v>
      </c>
      <c r="E913" t="s">
        <v>1045</v>
      </c>
      <c r="F913" t="s">
        <v>44032</v>
      </c>
      <c r="H913">
        <v>91</v>
      </c>
      <c r="I913" t="s">
        <v>25</v>
      </c>
      <c r="J913" t="s">
        <v>26</v>
      </c>
      <c r="K913" t="s">
        <v>308</v>
      </c>
      <c r="M913" t="s">
        <v>6907</v>
      </c>
      <c r="N913" t="s">
        <v>17917</v>
      </c>
      <c r="O913" t="s">
        <v>17918</v>
      </c>
      <c r="P913" t="s">
        <v>14232</v>
      </c>
      <c r="Q913" t="s">
        <v>17919</v>
      </c>
      <c r="R913" t="s">
        <v>17920</v>
      </c>
      <c r="S913" t="s">
        <v>17921</v>
      </c>
      <c r="T913">
        <v>6.8</v>
      </c>
      <c r="U913">
        <v>68914</v>
      </c>
      <c r="V913" s="12">
        <f>W913*1.20207800169993</f>
        <v>9616624.0135994405</v>
      </c>
      <c r="W913" s="3">
        <v>8000000</v>
      </c>
      <c r="X913" s="13">
        <f>Y913*1.20207800169993</f>
        <v>14500135.616029503</v>
      </c>
      <c r="Y913" s="3">
        <v>12062558</v>
      </c>
      <c r="Z913" s="13">
        <f>AA913*1.20207800169993</f>
        <v>19930753.787685264</v>
      </c>
      <c r="AA913" s="3">
        <v>16580250</v>
      </c>
      <c r="AB913">
        <v>143</v>
      </c>
    </row>
    <row r="914" spans="1:28" x14ac:dyDescent="0.2">
      <c r="A914" t="s">
        <v>3052</v>
      </c>
      <c r="B914" t="s">
        <v>3053</v>
      </c>
      <c r="C914">
        <v>2001</v>
      </c>
      <c r="D914" s="1">
        <v>37259</v>
      </c>
      <c r="E914" t="s">
        <v>16512</v>
      </c>
      <c r="F914" t="s">
        <v>44039</v>
      </c>
      <c r="H914">
        <v>94</v>
      </c>
      <c r="I914" t="s">
        <v>25</v>
      </c>
      <c r="J914" t="s">
        <v>26</v>
      </c>
      <c r="M914" t="s">
        <v>3054</v>
      </c>
      <c r="N914" t="s">
        <v>3055</v>
      </c>
      <c r="O914" t="s">
        <v>3056</v>
      </c>
      <c r="P914" t="s">
        <v>968</v>
      </c>
      <c r="Q914" t="s">
        <v>3057</v>
      </c>
      <c r="R914" t="s">
        <v>3058</v>
      </c>
      <c r="S914" t="s">
        <v>3059</v>
      </c>
      <c r="T914">
        <v>6</v>
      </c>
      <c r="U914">
        <v>13782</v>
      </c>
      <c r="V914" s="12">
        <f>W914*1.46138339920949</f>
        <v>51148418.97233215</v>
      </c>
      <c r="W914" s="3">
        <v>35000000</v>
      </c>
      <c r="X914" s="13">
        <f>Y914*1.46138339920949</f>
        <v>19498931.805138391</v>
      </c>
      <c r="Y914" s="3">
        <v>13342790</v>
      </c>
      <c r="Z914" s="13">
        <f>AA914*1.46138339920949</f>
        <v>19990136.377430882</v>
      </c>
      <c r="AA914" s="3">
        <v>13678913</v>
      </c>
      <c r="AB914">
        <v>169</v>
      </c>
    </row>
    <row r="915" spans="1:28" hidden="1" x14ac:dyDescent="0.2">
      <c r="A915" t="s">
        <v>5869</v>
      </c>
      <c r="B915" t="s">
        <v>5870</v>
      </c>
      <c r="C915">
        <v>2002</v>
      </c>
      <c r="D915" s="1">
        <v>37964</v>
      </c>
      <c r="E915" t="s">
        <v>44041</v>
      </c>
      <c r="F915" t="s">
        <v>44032</v>
      </c>
      <c r="G915" t="s">
        <v>44042</v>
      </c>
      <c r="H915">
        <v>97</v>
      </c>
      <c r="I915" t="s">
        <v>1561</v>
      </c>
      <c r="J915" t="s">
        <v>26</v>
      </c>
      <c r="K915" t="s">
        <v>4066</v>
      </c>
      <c r="L915" t="s">
        <v>308</v>
      </c>
      <c r="M915" t="s">
        <v>497</v>
      </c>
      <c r="N915" t="s">
        <v>5871</v>
      </c>
      <c r="O915" t="s">
        <v>5872</v>
      </c>
      <c r="P915" t="s">
        <v>5873</v>
      </c>
      <c r="Q915" t="s">
        <v>5874</v>
      </c>
      <c r="R915" t="s">
        <v>5875</v>
      </c>
      <c r="S915" t="s">
        <v>5876</v>
      </c>
      <c r="T915">
        <v>7.3</v>
      </c>
      <c r="U915">
        <v>40163</v>
      </c>
      <c r="V915" s="12">
        <f>W915*1.43863813229572</f>
        <v>14386381.322957201</v>
      </c>
      <c r="W915" s="3">
        <v>10000000</v>
      </c>
      <c r="X915" s="13">
        <f>Y915*1.43863813229572</f>
        <v>11670828.125369651</v>
      </c>
      <c r="Y915" s="3">
        <v>8112414</v>
      </c>
      <c r="Z915" s="13">
        <f>AA915*1.43863813229572</f>
        <v>20003926.588249031</v>
      </c>
      <c r="AA915" s="3">
        <v>13904766</v>
      </c>
      <c r="AB915">
        <v>223</v>
      </c>
    </row>
    <row r="916" spans="1:28" hidden="1" x14ac:dyDescent="0.2">
      <c r="A916" t="s">
        <v>10844</v>
      </c>
      <c r="B916" t="s">
        <v>10845</v>
      </c>
      <c r="C916">
        <v>2005</v>
      </c>
      <c r="D916" s="1">
        <v>38779</v>
      </c>
      <c r="E916" t="s">
        <v>1045</v>
      </c>
      <c r="F916" t="s">
        <v>44032</v>
      </c>
      <c r="H916">
        <v>127</v>
      </c>
      <c r="I916" t="s">
        <v>1983</v>
      </c>
      <c r="J916" t="s">
        <v>27</v>
      </c>
      <c r="K916" t="s">
        <v>26</v>
      </c>
      <c r="L916" t="s">
        <v>307</v>
      </c>
      <c r="M916" t="s">
        <v>10846</v>
      </c>
      <c r="N916" t="s">
        <v>10847</v>
      </c>
      <c r="O916" t="s">
        <v>10848</v>
      </c>
      <c r="P916" t="s">
        <v>10849</v>
      </c>
      <c r="Q916" t="s">
        <v>10850</v>
      </c>
      <c r="R916" t="s">
        <v>10851</v>
      </c>
      <c r="S916" t="s">
        <v>10852</v>
      </c>
      <c r="T916">
        <v>7.9</v>
      </c>
      <c r="U916">
        <v>31178</v>
      </c>
      <c r="W916" t="s">
        <v>10853</v>
      </c>
      <c r="X916"/>
      <c r="Y916"/>
      <c r="Z916"/>
      <c r="AA916">
        <v>3710169</v>
      </c>
      <c r="AB916">
        <v>100</v>
      </c>
    </row>
    <row r="917" spans="1:28" hidden="1" x14ac:dyDescent="0.2">
      <c r="A917" t="s">
        <v>10854</v>
      </c>
      <c r="B917" t="s">
        <v>10855</v>
      </c>
      <c r="C917">
        <v>2004</v>
      </c>
      <c r="D917" t="s">
        <v>10856</v>
      </c>
      <c r="E917" t="s">
        <v>44037</v>
      </c>
      <c r="F917" t="s">
        <v>44047</v>
      </c>
      <c r="G917" t="s">
        <v>44031</v>
      </c>
      <c r="H917">
        <v>101</v>
      </c>
      <c r="I917" t="s">
        <v>2213</v>
      </c>
      <c r="J917" t="s">
        <v>934</v>
      </c>
      <c r="M917" t="s">
        <v>10857</v>
      </c>
      <c r="N917" t="s">
        <v>10858</v>
      </c>
      <c r="O917" t="s">
        <v>10859</v>
      </c>
      <c r="P917" t="s">
        <v>10860</v>
      </c>
      <c r="Q917" t="s">
        <v>10861</v>
      </c>
      <c r="R917" t="s">
        <v>10862</v>
      </c>
      <c r="S917" t="s">
        <v>10863</v>
      </c>
      <c r="T917">
        <v>7</v>
      </c>
      <c r="U917">
        <v>17429</v>
      </c>
      <c r="W917"/>
      <c r="X917"/>
      <c r="Y917">
        <v>129135</v>
      </c>
      <c r="Z917"/>
      <c r="AA917">
        <v>1650432</v>
      </c>
      <c r="AB917">
        <v>66</v>
      </c>
    </row>
    <row r="918" spans="1:28" hidden="1" x14ac:dyDescent="0.2">
      <c r="A918" t="s">
        <v>10864</v>
      </c>
      <c r="B918" t="s">
        <v>10865</v>
      </c>
      <c r="C918">
        <v>2007</v>
      </c>
      <c r="D918" s="1">
        <v>39662</v>
      </c>
      <c r="E918" t="s">
        <v>44035</v>
      </c>
      <c r="F918" t="s">
        <v>44032</v>
      </c>
      <c r="H918">
        <v>112</v>
      </c>
      <c r="I918" t="s">
        <v>63</v>
      </c>
      <c r="J918" t="s">
        <v>27</v>
      </c>
      <c r="M918" t="s">
        <v>3239</v>
      </c>
      <c r="N918" t="s">
        <v>10866</v>
      </c>
      <c r="O918" t="s">
        <v>10867</v>
      </c>
      <c r="P918" t="s">
        <v>10868</v>
      </c>
      <c r="Q918" t="s">
        <v>10869</v>
      </c>
      <c r="R918" t="s">
        <v>10870</v>
      </c>
      <c r="S918" t="s">
        <v>10871</v>
      </c>
      <c r="T918">
        <v>8</v>
      </c>
      <c r="U918">
        <v>102050</v>
      </c>
      <c r="W918"/>
      <c r="X918"/>
      <c r="Y918">
        <v>6003227</v>
      </c>
      <c r="Z918"/>
      <c r="AA918">
        <v>19780116</v>
      </c>
      <c r="AB918">
        <v>197</v>
      </c>
    </row>
    <row r="919" spans="1:28" x14ac:dyDescent="0.2">
      <c r="A919" t="s">
        <v>8482</v>
      </c>
      <c r="B919" t="s">
        <v>8483</v>
      </c>
      <c r="C919">
        <v>2004</v>
      </c>
      <c r="D919" s="1">
        <v>38297</v>
      </c>
      <c r="E919" t="s">
        <v>1045</v>
      </c>
      <c r="F919" t="s">
        <v>44036</v>
      </c>
      <c r="H919">
        <v>110</v>
      </c>
      <c r="I919" t="s">
        <v>97</v>
      </c>
      <c r="J919" t="s">
        <v>26</v>
      </c>
      <c r="M919" t="s">
        <v>2082</v>
      </c>
      <c r="N919" t="s">
        <v>8484</v>
      </c>
      <c r="O919" t="s">
        <v>8485</v>
      </c>
      <c r="P919" t="s">
        <v>800</v>
      </c>
      <c r="Q919" t="s">
        <v>8486</v>
      </c>
      <c r="R919" t="s">
        <v>8487</v>
      </c>
      <c r="S919" t="s">
        <v>8488</v>
      </c>
      <c r="T919">
        <v>5.2</v>
      </c>
      <c r="U919">
        <v>12054</v>
      </c>
      <c r="V919" s="12">
        <f>W919*1.37009528851244</f>
        <v>41102858.655373201</v>
      </c>
      <c r="W919" s="3">
        <v>30000000</v>
      </c>
      <c r="X919" s="13">
        <f>Y919*1.37009528851244</f>
        <v>19826576.305013228</v>
      </c>
      <c r="Y919" s="3">
        <v>14470947</v>
      </c>
      <c r="Z919" s="13">
        <f>AA919*1.37009528851244</f>
        <v>20024078.281042874</v>
      </c>
      <c r="AA919" s="3">
        <v>14615099</v>
      </c>
      <c r="AB919">
        <v>97</v>
      </c>
    </row>
    <row r="920" spans="1:28" x14ac:dyDescent="0.2">
      <c r="A920" t="s">
        <v>11193</v>
      </c>
      <c r="B920" t="s">
        <v>11194</v>
      </c>
      <c r="C920">
        <v>2005</v>
      </c>
      <c r="D920" s="1">
        <v>38992</v>
      </c>
      <c r="E920" t="s">
        <v>44043</v>
      </c>
      <c r="F920" t="s">
        <v>44038</v>
      </c>
      <c r="G920" t="s">
        <v>44032</v>
      </c>
      <c r="H920">
        <v>103</v>
      </c>
      <c r="I920" t="s">
        <v>25</v>
      </c>
      <c r="J920" t="s">
        <v>26</v>
      </c>
      <c r="K920" t="s">
        <v>308</v>
      </c>
      <c r="M920" t="s">
        <v>11195</v>
      </c>
      <c r="N920" t="s">
        <v>11195</v>
      </c>
      <c r="O920" t="s">
        <v>11196</v>
      </c>
      <c r="P920" t="s">
        <v>11197</v>
      </c>
      <c r="Q920" t="s">
        <v>11198</v>
      </c>
      <c r="R920" t="s">
        <v>11199</v>
      </c>
      <c r="S920" t="s">
        <v>11200</v>
      </c>
      <c r="T920">
        <v>7.4</v>
      </c>
      <c r="U920">
        <v>40011</v>
      </c>
      <c r="V920" s="12">
        <f>W920*1.32519713261649</f>
        <v>1325197.1326164899</v>
      </c>
      <c r="W920" s="3">
        <v>1000000</v>
      </c>
      <c r="X920" s="13">
        <f>Y920*1.32519713261649</f>
        <v>11947053.68526884</v>
      </c>
      <c r="Y920" s="3">
        <v>9015303</v>
      </c>
      <c r="Z920" s="13">
        <f>AA920*1.32519713261649</f>
        <v>20079047.702939108</v>
      </c>
      <c r="AA920" s="3">
        <v>15151744</v>
      </c>
      <c r="AB920">
        <v>235</v>
      </c>
    </row>
    <row r="921" spans="1:28" x14ac:dyDescent="0.2">
      <c r="A921" t="s">
        <v>31462</v>
      </c>
      <c r="B921" t="s">
        <v>31463</v>
      </c>
      <c r="C921">
        <v>2013</v>
      </c>
      <c r="D921" t="s">
        <v>25359</v>
      </c>
      <c r="E921" t="s">
        <v>16512</v>
      </c>
      <c r="F921" t="s">
        <v>44044</v>
      </c>
      <c r="G921" t="s">
        <v>44032</v>
      </c>
      <c r="H921">
        <v>118</v>
      </c>
      <c r="I921" t="s">
        <v>25</v>
      </c>
      <c r="J921" t="s">
        <v>26</v>
      </c>
      <c r="K921" t="s">
        <v>27</v>
      </c>
      <c r="L921" t="s">
        <v>13773</v>
      </c>
      <c r="M921" t="s">
        <v>21156</v>
      </c>
      <c r="N921" t="s">
        <v>2667</v>
      </c>
      <c r="O921" t="s">
        <v>31464</v>
      </c>
      <c r="P921" t="s">
        <v>968</v>
      </c>
      <c r="Q921" t="s">
        <v>31465</v>
      </c>
      <c r="R921" t="s">
        <v>31466</v>
      </c>
      <c r="S921" t="s">
        <v>31467</v>
      </c>
      <c r="T921">
        <v>6.5</v>
      </c>
      <c r="U921">
        <v>63190</v>
      </c>
      <c r="V921" s="12">
        <f>W921*1.11098185502045</f>
        <v>33329455.650613498</v>
      </c>
      <c r="W921" s="3">
        <v>30000000</v>
      </c>
      <c r="X921" s="13">
        <f>Y921*1.11098185502045</f>
        <v>12104475.050095033</v>
      </c>
      <c r="Y921" s="3">
        <v>10895295</v>
      </c>
      <c r="Z921" s="13">
        <f>AA921*1.11098185502045</f>
        <v>20080484.86685947</v>
      </c>
      <c r="AA921" s="3">
        <v>18074539</v>
      </c>
      <c r="AB921">
        <v>141</v>
      </c>
    </row>
    <row r="922" spans="1:28" x14ac:dyDescent="0.2">
      <c r="A922" t="s">
        <v>14291</v>
      </c>
      <c r="B922" t="s">
        <v>14292</v>
      </c>
      <c r="C922">
        <v>2006</v>
      </c>
      <c r="D922" t="s">
        <v>9994</v>
      </c>
      <c r="E922" t="s">
        <v>1045</v>
      </c>
      <c r="F922" t="s">
        <v>44036</v>
      </c>
      <c r="H922">
        <v>89</v>
      </c>
      <c r="I922" t="s">
        <v>25</v>
      </c>
      <c r="J922" t="s">
        <v>26</v>
      </c>
      <c r="M922" t="s">
        <v>14293</v>
      </c>
      <c r="N922" t="s">
        <v>14294</v>
      </c>
      <c r="O922" t="s">
        <v>14295</v>
      </c>
      <c r="P922" t="s">
        <v>14296</v>
      </c>
      <c r="Q922" t="s">
        <v>14296</v>
      </c>
      <c r="R922" t="s">
        <v>14297</v>
      </c>
      <c r="S922" t="s">
        <v>14298</v>
      </c>
      <c r="T922">
        <v>3.3</v>
      </c>
      <c r="U922">
        <v>10403</v>
      </c>
      <c r="V922" s="12">
        <f>W922*1.28378472222222</f>
        <v>5135138.8888888806</v>
      </c>
      <c r="W922" s="3">
        <v>4000000</v>
      </c>
      <c r="X922" s="13">
        <f>Y922*1.28378472222222</f>
        <v>20129871.53913191</v>
      </c>
      <c r="Y922" s="3">
        <v>15680099</v>
      </c>
      <c r="Z922" s="13">
        <f>AA922*1.28378472222222</f>
        <v>20129871.53913191</v>
      </c>
      <c r="AA922" s="3">
        <v>15680099</v>
      </c>
      <c r="AB922">
        <v>116</v>
      </c>
    </row>
    <row r="923" spans="1:28" x14ac:dyDescent="0.2">
      <c r="A923" t="s">
        <v>21529</v>
      </c>
      <c r="B923" t="s">
        <v>21530</v>
      </c>
      <c r="C923">
        <v>2009</v>
      </c>
      <c r="D923" s="1">
        <v>39854</v>
      </c>
      <c r="E923" t="s">
        <v>176</v>
      </c>
      <c r="F923" t="s">
        <v>44050</v>
      </c>
      <c r="H923">
        <v>111</v>
      </c>
      <c r="I923" t="s">
        <v>25</v>
      </c>
      <c r="J923" t="s">
        <v>26</v>
      </c>
      <c r="M923" t="s">
        <v>213</v>
      </c>
      <c r="N923" t="s">
        <v>21531</v>
      </c>
      <c r="O923" t="s">
        <v>21532</v>
      </c>
      <c r="P923" t="s">
        <v>21533</v>
      </c>
      <c r="Q923" t="s">
        <v>21534</v>
      </c>
      <c r="R923" t="s">
        <v>21535</v>
      </c>
      <c r="S923" t="s">
        <v>21536</v>
      </c>
      <c r="T923">
        <v>6.9</v>
      </c>
      <c r="U923">
        <v>63203</v>
      </c>
      <c r="V923" s="12">
        <f>W923*1.20636999678377</f>
        <v>18095549.951756548</v>
      </c>
      <c r="W923" s="3">
        <v>15000000</v>
      </c>
      <c r="X923" s="13">
        <f>Y923*1.20636999678377</f>
        <v>15735121.780359544</v>
      </c>
      <c r="Y923" s="3">
        <v>13043363</v>
      </c>
      <c r="Z923" s="13">
        <f>AA923*1.20636999678377</f>
        <v>20135887.146426931</v>
      </c>
      <c r="AA923" s="3">
        <v>16691303</v>
      </c>
      <c r="AB923">
        <v>130</v>
      </c>
    </row>
    <row r="924" spans="1:28" hidden="1" x14ac:dyDescent="0.2">
      <c r="A924" t="s">
        <v>10914</v>
      </c>
      <c r="B924" t="s">
        <v>10915</v>
      </c>
      <c r="C924">
        <v>2007</v>
      </c>
      <c r="D924" t="s">
        <v>10916</v>
      </c>
      <c r="E924" t="s">
        <v>44035</v>
      </c>
      <c r="F924" t="s">
        <v>44044</v>
      </c>
      <c r="G924" t="s">
        <v>44032</v>
      </c>
      <c r="H924">
        <v>110</v>
      </c>
      <c r="I924" t="s">
        <v>25</v>
      </c>
      <c r="J924" t="s">
        <v>26</v>
      </c>
      <c r="K924" t="s">
        <v>75</v>
      </c>
      <c r="L924" t="s">
        <v>361</v>
      </c>
      <c r="M924" t="s">
        <v>6866</v>
      </c>
      <c r="N924" t="s">
        <v>10917</v>
      </c>
      <c r="O924" t="s">
        <v>10918</v>
      </c>
      <c r="P924" t="s">
        <v>10919</v>
      </c>
      <c r="Q924" t="s">
        <v>10920</v>
      </c>
      <c r="R924" t="s">
        <v>10921</v>
      </c>
      <c r="S924" t="s">
        <v>10922</v>
      </c>
      <c r="T924">
        <v>7</v>
      </c>
      <c r="U924">
        <v>57067</v>
      </c>
      <c r="W924"/>
      <c r="X924"/>
      <c r="Y924">
        <v>33231264</v>
      </c>
      <c r="Z924"/>
      <c r="AA924">
        <v>40953935</v>
      </c>
      <c r="AB924">
        <v>216</v>
      </c>
    </row>
    <row r="925" spans="1:28" x14ac:dyDescent="0.2">
      <c r="A925" t="s">
        <v>8893</v>
      </c>
      <c r="B925" t="s">
        <v>8894</v>
      </c>
      <c r="C925">
        <v>2004</v>
      </c>
      <c r="D925" t="s">
        <v>6735</v>
      </c>
      <c r="E925" t="s">
        <v>1045</v>
      </c>
      <c r="H925">
        <v>86</v>
      </c>
      <c r="I925" t="s">
        <v>25</v>
      </c>
      <c r="J925" t="s">
        <v>26</v>
      </c>
      <c r="K925" t="s">
        <v>308</v>
      </c>
      <c r="M925" t="s">
        <v>8895</v>
      </c>
      <c r="N925" t="s">
        <v>8896</v>
      </c>
      <c r="O925" t="s">
        <v>8897</v>
      </c>
      <c r="P925" t="s">
        <v>8898</v>
      </c>
      <c r="Q925" t="s">
        <v>8899</v>
      </c>
      <c r="R925" t="s">
        <v>8900</v>
      </c>
      <c r="S925" t="s">
        <v>8901</v>
      </c>
      <c r="T925">
        <v>4.5</v>
      </c>
      <c r="U925">
        <v>21418</v>
      </c>
      <c r="V925" s="12">
        <f>W925*1.37009528851244</f>
        <v>21921524.616199039</v>
      </c>
      <c r="W925" s="3">
        <v>16000000</v>
      </c>
      <c r="X925" s="13">
        <f>Y925*1.37009528851244</f>
        <v>19442679.715457909</v>
      </c>
      <c r="Y925" s="3">
        <v>14190750</v>
      </c>
      <c r="Z925" s="13">
        <f>AA925*1.37009528851244</f>
        <v>20307311.229560606</v>
      </c>
      <c r="AA925" s="3">
        <v>14821824</v>
      </c>
      <c r="AB925">
        <v>155</v>
      </c>
    </row>
    <row r="926" spans="1:28" hidden="1" x14ac:dyDescent="0.2">
      <c r="A926" t="s">
        <v>10931</v>
      </c>
      <c r="B926" t="s">
        <v>10932</v>
      </c>
      <c r="C926">
        <v>2005</v>
      </c>
      <c r="D926" s="1">
        <v>38963</v>
      </c>
      <c r="E926" t="s">
        <v>16512</v>
      </c>
      <c r="F926" t="s">
        <v>44031</v>
      </c>
      <c r="G926" t="s">
        <v>44032</v>
      </c>
      <c r="H926">
        <v>104</v>
      </c>
      <c r="I926" t="s">
        <v>10933</v>
      </c>
      <c r="J926" t="s">
        <v>26</v>
      </c>
      <c r="K926" t="s">
        <v>1121</v>
      </c>
      <c r="L926" t="s">
        <v>8343</v>
      </c>
      <c r="M926" t="s">
        <v>10934</v>
      </c>
      <c r="N926" t="s">
        <v>10935</v>
      </c>
      <c r="O926" t="s">
        <v>10936</v>
      </c>
      <c r="P926" t="s">
        <v>10937</v>
      </c>
      <c r="Q926" t="s">
        <v>10938</v>
      </c>
      <c r="R926" t="s">
        <v>10939</v>
      </c>
      <c r="S926" t="s">
        <v>10940</v>
      </c>
      <c r="T926">
        <v>5.8</v>
      </c>
      <c r="U926">
        <v>17319</v>
      </c>
      <c r="W926"/>
      <c r="X926"/>
      <c r="Y926">
        <v>68820</v>
      </c>
      <c r="Z926"/>
      <c r="AA926">
        <v>92076</v>
      </c>
      <c r="AB926">
        <v>169</v>
      </c>
    </row>
    <row r="927" spans="1:28" hidden="1" x14ac:dyDescent="0.2">
      <c r="A927" t="s">
        <v>10941</v>
      </c>
      <c r="B927" t="s">
        <v>10942</v>
      </c>
      <c r="C927">
        <v>2005</v>
      </c>
      <c r="D927" t="s">
        <v>7284</v>
      </c>
      <c r="E927" t="s">
        <v>16512</v>
      </c>
      <c r="F927" t="s">
        <v>44044</v>
      </c>
      <c r="G927" t="s">
        <v>44032</v>
      </c>
      <c r="H927">
        <v>128</v>
      </c>
      <c r="I927" t="s">
        <v>817</v>
      </c>
      <c r="J927" t="s">
        <v>27</v>
      </c>
      <c r="M927" t="s">
        <v>4394</v>
      </c>
      <c r="N927" t="s">
        <v>2497</v>
      </c>
      <c r="O927" t="s">
        <v>10943</v>
      </c>
      <c r="P927" t="s">
        <v>1440</v>
      </c>
      <c r="Q927" t="s">
        <v>10944</v>
      </c>
      <c r="R927" t="s">
        <v>10945</v>
      </c>
      <c r="S927" t="s">
        <v>10946</v>
      </c>
      <c r="T927">
        <v>5.9</v>
      </c>
      <c r="U927">
        <v>10989</v>
      </c>
      <c r="W927" t="s">
        <v>10503</v>
      </c>
      <c r="X927"/>
      <c r="Y927"/>
      <c r="Z927"/>
      <c r="AA927">
        <v>12373145</v>
      </c>
      <c r="AB927">
        <v>38</v>
      </c>
    </row>
    <row r="928" spans="1:28" x14ac:dyDescent="0.2">
      <c r="A928" t="s">
        <v>12787</v>
      </c>
      <c r="B928" t="s">
        <v>12788</v>
      </c>
      <c r="C928">
        <v>2006</v>
      </c>
      <c r="D928" t="s">
        <v>12068</v>
      </c>
      <c r="E928" t="s">
        <v>1045</v>
      </c>
      <c r="F928" t="s">
        <v>44032</v>
      </c>
      <c r="G928" t="s">
        <v>44036</v>
      </c>
      <c r="H928">
        <v>115</v>
      </c>
      <c r="I928" t="s">
        <v>433</v>
      </c>
      <c r="J928" t="s">
        <v>26</v>
      </c>
      <c r="M928" t="s">
        <v>3080</v>
      </c>
      <c r="N928" t="s">
        <v>12789</v>
      </c>
      <c r="O928" t="s">
        <v>12790</v>
      </c>
      <c r="P928" t="s">
        <v>7340</v>
      </c>
      <c r="Q928" t="s">
        <v>12791</v>
      </c>
      <c r="R928" t="s">
        <v>12792</v>
      </c>
      <c r="S928" t="s">
        <v>12793</v>
      </c>
      <c r="T928">
        <v>6.4</v>
      </c>
      <c r="U928">
        <v>40570</v>
      </c>
      <c r="V928" s="12">
        <f>W928*1.28378472222222</f>
        <v>25675694.444444403</v>
      </c>
      <c r="W928" s="3">
        <v>20000000</v>
      </c>
      <c r="X928" s="13">
        <f>Y928*1.28378472222222</f>
        <v>14910889.95381942</v>
      </c>
      <c r="Y928" s="3">
        <v>11614790</v>
      </c>
      <c r="Z928" s="13">
        <f>AA928*1.28378472222222</f>
        <v>20351070.214340243</v>
      </c>
      <c r="AA928" s="3">
        <v>15852401</v>
      </c>
      <c r="AB928">
        <v>167</v>
      </c>
    </row>
    <row r="929" spans="1:28" hidden="1" x14ac:dyDescent="0.2">
      <c r="A929" t="s">
        <v>10955</v>
      </c>
      <c r="B929" t="s">
        <v>10956</v>
      </c>
      <c r="C929">
        <v>2005</v>
      </c>
      <c r="D929" t="s">
        <v>8090</v>
      </c>
      <c r="E929" t="s">
        <v>1045</v>
      </c>
      <c r="F929" t="s">
        <v>44044</v>
      </c>
      <c r="G929" t="s">
        <v>44032</v>
      </c>
      <c r="H929">
        <v>100</v>
      </c>
      <c r="I929" t="s">
        <v>10957</v>
      </c>
      <c r="J929" t="s">
        <v>26</v>
      </c>
      <c r="M929" t="s">
        <v>5146</v>
      </c>
      <c r="N929" t="s">
        <v>10958</v>
      </c>
      <c r="O929" t="s">
        <v>10959</v>
      </c>
      <c r="P929" t="s">
        <v>4120</v>
      </c>
      <c r="Q929" t="s">
        <v>10960</v>
      </c>
      <c r="R929" t="s">
        <v>10961</v>
      </c>
      <c r="S929" t="s">
        <v>10962</v>
      </c>
      <c r="T929">
        <v>6.4</v>
      </c>
      <c r="U929">
        <v>13802</v>
      </c>
      <c r="W929">
        <v>14000000</v>
      </c>
      <c r="X929"/>
      <c r="Y929"/>
      <c r="Z929"/>
      <c r="AA929">
        <v>541840</v>
      </c>
      <c r="AB929">
        <v>58</v>
      </c>
    </row>
    <row r="930" spans="1:28" hidden="1" x14ac:dyDescent="0.2">
      <c r="A930" t="s">
        <v>10963</v>
      </c>
      <c r="B930" t="s">
        <v>10964</v>
      </c>
      <c r="C930">
        <v>2005</v>
      </c>
      <c r="D930" t="s">
        <v>9760</v>
      </c>
      <c r="E930" t="s">
        <v>44043</v>
      </c>
      <c r="F930" t="s">
        <v>44038</v>
      </c>
      <c r="G930" t="s">
        <v>44032</v>
      </c>
      <c r="H930">
        <v>112</v>
      </c>
      <c r="I930" t="s">
        <v>25</v>
      </c>
      <c r="J930" t="s">
        <v>26</v>
      </c>
      <c r="M930" t="s">
        <v>178</v>
      </c>
      <c r="N930" t="s">
        <v>10965</v>
      </c>
      <c r="O930" t="s">
        <v>10966</v>
      </c>
      <c r="P930" t="s">
        <v>1248</v>
      </c>
      <c r="Q930" t="s">
        <v>10967</v>
      </c>
      <c r="R930" t="s">
        <v>10968</v>
      </c>
      <c r="S930" t="s">
        <v>10969</v>
      </c>
      <c r="T930">
        <v>6.5</v>
      </c>
      <c r="U930">
        <v>51367</v>
      </c>
      <c r="W930"/>
      <c r="X930"/>
      <c r="Y930">
        <v>11304403</v>
      </c>
      <c r="Z930"/>
      <c r="AA930">
        <v>37691644</v>
      </c>
      <c r="AB930">
        <v>155</v>
      </c>
    </row>
    <row r="931" spans="1:28" x14ac:dyDescent="0.2">
      <c r="A931" t="s">
        <v>8452</v>
      </c>
      <c r="B931" t="s">
        <v>8453</v>
      </c>
      <c r="C931">
        <v>2004</v>
      </c>
      <c r="D931" t="s">
        <v>8146</v>
      </c>
      <c r="E931" t="s">
        <v>44052</v>
      </c>
      <c r="F931" t="s">
        <v>44057</v>
      </c>
      <c r="G931" t="s">
        <v>44053</v>
      </c>
      <c r="H931">
        <v>107</v>
      </c>
      <c r="I931" t="s">
        <v>25</v>
      </c>
      <c r="J931" t="s">
        <v>26</v>
      </c>
      <c r="K931" t="s">
        <v>27</v>
      </c>
      <c r="M931" t="s">
        <v>8454</v>
      </c>
      <c r="N931" t="s">
        <v>8455</v>
      </c>
      <c r="O931" t="s">
        <v>8456</v>
      </c>
      <c r="P931" t="s">
        <v>6060</v>
      </c>
      <c r="Q931" t="s">
        <v>8457</v>
      </c>
      <c r="R931" t="s">
        <v>8458</v>
      </c>
      <c r="S931" t="s">
        <v>8459</v>
      </c>
      <c r="T931">
        <v>5.9</v>
      </c>
      <c r="U931">
        <v>26538</v>
      </c>
      <c r="V931" s="12">
        <f>W931*1.37009528851244</f>
        <v>20551429.3276866</v>
      </c>
      <c r="W931" s="3">
        <v>15000000</v>
      </c>
      <c r="X931" s="13">
        <f>Y931*1.37009528851244</f>
        <v>14265404.742085755</v>
      </c>
      <c r="Y931" s="3">
        <v>10411980</v>
      </c>
      <c r="Z931" s="13">
        <f>AA931*1.37009528851244</f>
        <v>20369910.883292742</v>
      </c>
      <c r="AA931" s="3">
        <v>14867514</v>
      </c>
      <c r="AB931">
        <v>210</v>
      </c>
    </row>
    <row r="932" spans="1:28" hidden="1" x14ac:dyDescent="0.2">
      <c r="A932" t="s">
        <v>10979</v>
      </c>
      <c r="B932" t="s">
        <v>10980</v>
      </c>
      <c r="C932">
        <v>2005</v>
      </c>
      <c r="D932" t="s">
        <v>10981</v>
      </c>
      <c r="E932" t="s">
        <v>16512</v>
      </c>
      <c r="F932" t="s">
        <v>44044</v>
      </c>
      <c r="G932" t="s">
        <v>44032</v>
      </c>
      <c r="H932">
        <v>106</v>
      </c>
      <c r="I932" t="s">
        <v>1983</v>
      </c>
      <c r="J932" t="s">
        <v>26</v>
      </c>
      <c r="M932" t="s">
        <v>10982</v>
      </c>
      <c r="N932" t="s">
        <v>10982</v>
      </c>
      <c r="O932" t="s">
        <v>10983</v>
      </c>
      <c r="P932" t="s">
        <v>1671</v>
      </c>
      <c r="Q932" t="s">
        <v>10984</v>
      </c>
      <c r="R932" t="s">
        <v>10985</v>
      </c>
      <c r="S932" t="s">
        <v>10986</v>
      </c>
      <c r="T932">
        <v>6.5</v>
      </c>
      <c r="U932">
        <v>50779</v>
      </c>
      <c r="W932">
        <v>12500000</v>
      </c>
      <c r="X932"/>
      <c r="Y932"/>
      <c r="Z932"/>
      <c r="AA932">
        <v>7000248</v>
      </c>
      <c r="AB932">
        <v>123</v>
      </c>
    </row>
    <row r="933" spans="1:28" hidden="1" x14ac:dyDescent="0.2">
      <c r="A933" t="s">
        <v>10987</v>
      </c>
      <c r="B933" t="s">
        <v>10988</v>
      </c>
      <c r="C933">
        <v>2005</v>
      </c>
      <c r="D933" t="s">
        <v>8640</v>
      </c>
      <c r="E933" t="s">
        <v>176</v>
      </c>
      <c r="F933" t="s">
        <v>44057</v>
      </c>
      <c r="H933">
        <v>97</v>
      </c>
      <c r="I933" t="s">
        <v>25</v>
      </c>
      <c r="J933" t="s">
        <v>26</v>
      </c>
      <c r="M933" t="s">
        <v>1149</v>
      </c>
      <c r="N933" t="s">
        <v>1149</v>
      </c>
      <c r="O933" t="s">
        <v>10989</v>
      </c>
      <c r="P933" t="s">
        <v>6215</v>
      </c>
      <c r="Q933" t="s">
        <v>10990</v>
      </c>
      <c r="R933" t="s">
        <v>10991</v>
      </c>
      <c r="S933" t="s">
        <v>10992</v>
      </c>
      <c r="T933">
        <v>5.8</v>
      </c>
      <c r="U933">
        <v>21481</v>
      </c>
      <c r="W933"/>
      <c r="X933"/>
      <c r="Y933">
        <v>463080</v>
      </c>
      <c r="Z933"/>
      <c r="AA933">
        <v>2456454</v>
      </c>
      <c r="AB933">
        <v>265</v>
      </c>
    </row>
    <row r="934" spans="1:28" x14ac:dyDescent="0.2">
      <c r="A934" t="s">
        <v>26905</v>
      </c>
      <c r="B934" t="s">
        <v>26906</v>
      </c>
      <c r="C934">
        <v>2014</v>
      </c>
      <c r="D934" t="s">
        <v>26907</v>
      </c>
      <c r="E934" t="s">
        <v>44041</v>
      </c>
      <c r="F934" t="s">
        <v>44032</v>
      </c>
      <c r="G934" t="s">
        <v>44042</v>
      </c>
      <c r="H934">
        <v>106</v>
      </c>
      <c r="I934" t="s">
        <v>25</v>
      </c>
      <c r="J934" t="s">
        <v>26</v>
      </c>
      <c r="K934" t="s">
        <v>75</v>
      </c>
      <c r="M934" t="s">
        <v>26908</v>
      </c>
      <c r="N934" t="s">
        <v>26909</v>
      </c>
      <c r="O934" t="s">
        <v>26910</v>
      </c>
      <c r="P934" t="s">
        <v>21542</v>
      </c>
      <c r="Q934" t="s">
        <v>26911</v>
      </c>
      <c r="R934" t="s">
        <v>26912</v>
      </c>
      <c r="S934" t="s">
        <v>26913</v>
      </c>
      <c r="T934">
        <v>7.1</v>
      </c>
      <c r="U934">
        <v>139767</v>
      </c>
      <c r="V934" s="12">
        <f>W934*1.09324733035956</f>
        <v>13774916.362530457</v>
      </c>
      <c r="W934" s="3">
        <v>12600000</v>
      </c>
      <c r="X934" s="13">
        <f>Y934*1.09324733035956</f>
        <v>11724409.643987432</v>
      </c>
      <c r="Y934" s="3">
        <v>10724389</v>
      </c>
      <c r="Z934" s="13">
        <f>AA934*1.09324733035956</f>
        <v>20398225.217081539</v>
      </c>
      <c r="AA934" s="3">
        <v>18658381</v>
      </c>
      <c r="AB934">
        <v>257</v>
      </c>
    </row>
    <row r="935" spans="1:28" x14ac:dyDescent="0.2">
      <c r="A935" t="s">
        <v>10365</v>
      </c>
      <c r="B935" t="s">
        <v>10366</v>
      </c>
      <c r="C935">
        <v>2005</v>
      </c>
      <c r="D935" t="s">
        <v>8038</v>
      </c>
      <c r="E935" t="s">
        <v>44035</v>
      </c>
      <c r="F935" t="s">
        <v>44032</v>
      </c>
      <c r="G935" t="s">
        <v>44050</v>
      </c>
      <c r="H935">
        <v>120</v>
      </c>
      <c r="I935" t="s">
        <v>433</v>
      </c>
      <c r="J935" t="s">
        <v>26</v>
      </c>
      <c r="M935" t="s">
        <v>4025</v>
      </c>
      <c r="N935" t="s">
        <v>10367</v>
      </c>
      <c r="O935" t="s">
        <v>10368</v>
      </c>
      <c r="P935" t="s">
        <v>10369</v>
      </c>
      <c r="Q935" t="s">
        <v>10370</v>
      </c>
      <c r="R935" t="s">
        <v>10371</v>
      </c>
      <c r="S935" t="s">
        <v>10372</v>
      </c>
      <c r="T935">
        <v>7.4</v>
      </c>
      <c r="U935">
        <v>27532</v>
      </c>
      <c r="V935" s="12">
        <f>W935*1.32519713261649</f>
        <v>34455125.448028736</v>
      </c>
      <c r="W935" s="3">
        <v>26000000</v>
      </c>
      <c r="X935" s="13">
        <f>Y935*1.32519713261649</f>
        <v>20325069.225412223</v>
      </c>
      <c r="Y935" s="3">
        <v>15337393</v>
      </c>
      <c r="Z935" s="13">
        <f>AA935*1.32519713261649</f>
        <v>20449351.513297528</v>
      </c>
      <c r="AA935" s="3">
        <v>15431177</v>
      </c>
      <c r="AB935">
        <v>119</v>
      </c>
    </row>
    <row r="936" spans="1:28" x14ac:dyDescent="0.2">
      <c r="A936" t="s">
        <v>2477</v>
      </c>
      <c r="B936" t="s">
        <v>2478</v>
      </c>
      <c r="C936">
        <v>2001</v>
      </c>
      <c r="D936" s="1">
        <v>37081</v>
      </c>
      <c r="E936" t="s">
        <v>16512</v>
      </c>
      <c r="F936" t="s">
        <v>44046</v>
      </c>
      <c r="G936" t="s">
        <v>44033</v>
      </c>
      <c r="H936">
        <v>98</v>
      </c>
      <c r="I936" t="s">
        <v>25</v>
      </c>
      <c r="J936" t="s">
        <v>26</v>
      </c>
      <c r="M936" t="s">
        <v>2479</v>
      </c>
      <c r="N936" t="s">
        <v>2480</v>
      </c>
      <c r="O936" t="s">
        <v>2481</v>
      </c>
      <c r="P936" t="s">
        <v>2482</v>
      </c>
      <c r="Q936" t="s">
        <v>2483</v>
      </c>
      <c r="R936" t="s">
        <v>2484</v>
      </c>
      <c r="S936" t="s">
        <v>2485</v>
      </c>
      <c r="T936">
        <v>4.9000000000000004</v>
      </c>
      <c r="U936">
        <v>50317</v>
      </c>
      <c r="V936" s="12">
        <f>W936*1.46138339920949</f>
        <v>40918735.177865721</v>
      </c>
      <c r="W936" s="3">
        <v>28000000</v>
      </c>
      <c r="X936" s="13">
        <f>Y936*1.46138339920949</f>
        <v>12728123.309090942</v>
      </c>
      <c r="Y936" s="3">
        <v>8709640</v>
      </c>
      <c r="Z936" s="13">
        <f>AA936*1.46138339920949</f>
        <v>20475197.293913096</v>
      </c>
      <c r="AA936" s="3">
        <v>14010832</v>
      </c>
      <c r="AB936">
        <v>477</v>
      </c>
    </row>
    <row r="937" spans="1:28" x14ac:dyDescent="0.2">
      <c r="A937" t="s">
        <v>1165</v>
      </c>
      <c r="B937" t="s">
        <v>1166</v>
      </c>
      <c r="C937">
        <v>2001</v>
      </c>
      <c r="D937" s="1">
        <v>37172</v>
      </c>
      <c r="E937" t="s">
        <v>44037</v>
      </c>
      <c r="F937" t="s">
        <v>44047</v>
      </c>
      <c r="G937" t="s">
        <v>44031</v>
      </c>
      <c r="H937">
        <v>95</v>
      </c>
      <c r="I937" t="s">
        <v>25</v>
      </c>
      <c r="J937" t="s">
        <v>26</v>
      </c>
      <c r="M937" t="s">
        <v>1167</v>
      </c>
      <c r="N937" t="s">
        <v>1168</v>
      </c>
      <c r="O937" t="s">
        <v>1169</v>
      </c>
      <c r="P937" t="s">
        <v>1170</v>
      </c>
      <c r="Q937" t="s">
        <v>1171</v>
      </c>
      <c r="R937" t="s">
        <v>1172</v>
      </c>
      <c r="S937" t="s">
        <v>1173</v>
      </c>
      <c r="T937">
        <v>6.3</v>
      </c>
      <c r="U937">
        <v>31815</v>
      </c>
      <c r="V937" s="12">
        <f>W937*1.46138339920949</f>
        <v>102296837.9446643</v>
      </c>
      <c r="W937" s="3">
        <v>70000000</v>
      </c>
      <c r="X937" s="13">
        <f>Y937*1.46138339920949</f>
        <v>19870300.015928905</v>
      </c>
      <c r="Y937" s="3">
        <v>13596911</v>
      </c>
      <c r="Z937" s="13">
        <f>AA937*1.46138339920949</f>
        <v>20497974.415573176</v>
      </c>
      <c r="AA937" s="3">
        <v>14026418</v>
      </c>
      <c r="AB937">
        <v>155</v>
      </c>
    </row>
    <row r="938" spans="1:28" x14ac:dyDescent="0.2">
      <c r="A938" t="s">
        <v>4148</v>
      </c>
      <c r="B938" t="s">
        <v>4149</v>
      </c>
      <c r="C938">
        <v>2002</v>
      </c>
      <c r="D938" t="s">
        <v>4150</v>
      </c>
      <c r="E938" t="s">
        <v>1045</v>
      </c>
      <c r="F938" t="s">
        <v>44044</v>
      </c>
      <c r="H938">
        <v>85</v>
      </c>
      <c r="I938" t="s">
        <v>25</v>
      </c>
      <c r="J938" t="s">
        <v>26</v>
      </c>
      <c r="M938" t="s">
        <v>4151</v>
      </c>
      <c r="N938" t="s">
        <v>4152</v>
      </c>
      <c r="O938" t="s">
        <v>4153</v>
      </c>
      <c r="P938" t="s">
        <v>4154</v>
      </c>
      <c r="Q938" t="s">
        <v>4155</v>
      </c>
      <c r="R938" t="s">
        <v>4156</v>
      </c>
      <c r="S938" t="s">
        <v>4157</v>
      </c>
      <c r="T938">
        <v>5.2</v>
      </c>
      <c r="U938">
        <v>12402</v>
      </c>
      <c r="V938" s="12">
        <f>W938*1.43863813229572</f>
        <v>35965953.307393</v>
      </c>
      <c r="W938" s="3">
        <v>25000000</v>
      </c>
      <c r="X938" s="13">
        <f>Y938*1.43863813229572</f>
        <v>20193308.91198444</v>
      </c>
      <c r="Y938" s="3">
        <v>14036406</v>
      </c>
      <c r="Z938" s="13">
        <f>AA938*1.43863813229572</f>
        <v>20539482.651206229</v>
      </c>
      <c r="AA938" s="3">
        <v>14277032</v>
      </c>
      <c r="AB938">
        <v>85</v>
      </c>
    </row>
    <row r="939" spans="1:28" x14ac:dyDescent="0.2">
      <c r="A939" t="s">
        <v>2128</v>
      </c>
      <c r="B939" t="s">
        <v>2129</v>
      </c>
      <c r="C939">
        <v>2000</v>
      </c>
      <c r="D939" t="s">
        <v>392</v>
      </c>
      <c r="E939" t="s">
        <v>1045</v>
      </c>
      <c r="H939">
        <v>84</v>
      </c>
      <c r="I939" t="s">
        <v>25</v>
      </c>
      <c r="J939" t="s">
        <v>26</v>
      </c>
      <c r="M939" t="s">
        <v>2130</v>
      </c>
      <c r="N939" t="s">
        <v>2131</v>
      </c>
      <c r="O939" t="s">
        <v>2132</v>
      </c>
      <c r="P939" t="s">
        <v>2133</v>
      </c>
      <c r="Q939" t="s">
        <v>2134</v>
      </c>
      <c r="R939" t="s">
        <v>2135</v>
      </c>
      <c r="S939" t="s">
        <v>2136</v>
      </c>
      <c r="T939">
        <v>5.2</v>
      </c>
      <c r="U939">
        <v>12293</v>
      </c>
      <c r="V939" s="12">
        <f>W939*1.5029674796748</f>
        <v>36071219.5121952</v>
      </c>
      <c r="W939" s="3">
        <v>24000000</v>
      </c>
      <c r="X939" s="13">
        <f>Y939*1.5029674796748</f>
        <v>20465322.013414677</v>
      </c>
      <c r="Y939" s="3">
        <v>13616610</v>
      </c>
      <c r="Z939" s="13">
        <f>AA939*1.5029674796748</f>
        <v>20655600.702276468</v>
      </c>
      <c r="AA939" s="3">
        <v>13743212</v>
      </c>
      <c r="AB939">
        <v>86</v>
      </c>
    </row>
    <row r="940" spans="1:28" hidden="1" x14ac:dyDescent="0.2">
      <c r="A940" t="s">
        <v>11042</v>
      </c>
      <c r="B940" t="s">
        <v>5552</v>
      </c>
      <c r="C940">
        <v>2008</v>
      </c>
      <c r="D940" t="s">
        <v>11043</v>
      </c>
      <c r="E940" t="s">
        <v>1045</v>
      </c>
      <c r="F940" t="s">
        <v>44032</v>
      </c>
      <c r="G940" t="s">
        <v>44036</v>
      </c>
      <c r="H940">
        <v>92</v>
      </c>
      <c r="I940" t="s">
        <v>25</v>
      </c>
      <c r="J940" t="s">
        <v>26</v>
      </c>
      <c r="M940" t="s">
        <v>8658</v>
      </c>
      <c r="N940" t="s">
        <v>11044</v>
      </c>
      <c r="O940" t="s">
        <v>11045</v>
      </c>
      <c r="P940" t="s">
        <v>9412</v>
      </c>
      <c r="Q940" t="s">
        <v>11046</v>
      </c>
      <c r="R940" t="s">
        <v>11047</v>
      </c>
      <c r="S940" t="s">
        <v>11048</v>
      </c>
      <c r="T940">
        <v>6.3</v>
      </c>
      <c r="U940">
        <v>19408</v>
      </c>
      <c r="W940"/>
      <c r="X940"/>
      <c r="Y940"/>
      <c r="Z940"/>
      <c r="AA940">
        <v>1479544</v>
      </c>
      <c r="AB940">
        <v>79</v>
      </c>
    </row>
    <row r="941" spans="1:28" hidden="1" x14ac:dyDescent="0.2">
      <c r="A941" t="s">
        <v>22397</v>
      </c>
      <c r="B941" t="s">
        <v>22398</v>
      </c>
      <c r="C941">
        <v>2009</v>
      </c>
      <c r="D941" t="s">
        <v>22399</v>
      </c>
      <c r="E941" t="s">
        <v>44041</v>
      </c>
      <c r="F941" t="s">
        <v>44032</v>
      </c>
      <c r="G941" t="s">
        <v>44042</v>
      </c>
      <c r="H941">
        <v>129</v>
      </c>
      <c r="I941" t="s">
        <v>3660</v>
      </c>
      <c r="J941" t="s">
        <v>3179</v>
      </c>
      <c r="M941" t="s">
        <v>8163</v>
      </c>
      <c r="N941" t="s">
        <v>22400</v>
      </c>
      <c r="O941" t="s">
        <v>22401</v>
      </c>
      <c r="P941" t="s">
        <v>22402</v>
      </c>
      <c r="Q941" t="s">
        <v>22403</v>
      </c>
      <c r="R941" t="s">
        <v>22404</v>
      </c>
      <c r="S941" t="s">
        <v>22405</v>
      </c>
      <c r="T941">
        <v>7.8</v>
      </c>
      <c r="U941">
        <v>48959</v>
      </c>
      <c r="V941" s="12">
        <f>W941*1.20636999678377</f>
        <v>6031849.9839188503</v>
      </c>
      <c r="W941" s="3">
        <v>5000000</v>
      </c>
      <c r="X941" s="13">
        <f>Y941*1.20636999678377</f>
        <v>665323.91055622022</v>
      </c>
      <c r="Y941" s="3">
        <v>551509</v>
      </c>
      <c r="Z941" s="13">
        <f>AA941*1.20636999678377</f>
        <v>20688458.891603753</v>
      </c>
      <c r="AA941" s="3">
        <v>17149348</v>
      </c>
      <c r="AB941">
        <v>138</v>
      </c>
    </row>
    <row r="942" spans="1:28" hidden="1" x14ac:dyDescent="0.2">
      <c r="A942" t="s">
        <v>11056</v>
      </c>
      <c r="B942" t="s">
        <v>11057</v>
      </c>
      <c r="C942">
        <v>2005</v>
      </c>
      <c r="D942" s="1">
        <v>38842</v>
      </c>
      <c r="E942" t="s">
        <v>44035</v>
      </c>
      <c r="F942" t="s">
        <v>44032</v>
      </c>
      <c r="H942">
        <v>91</v>
      </c>
      <c r="I942" t="s">
        <v>25</v>
      </c>
      <c r="J942" t="s">
        <v>26</v>
      </c>
      <c r="M942" t="s">
        <v>434</v>
      </c>
      <c r="N942" t="s">
        <v>11058</v>
      </c>
      <c r="O942" t="s">
        <v>11059</v>
      </c>
      <c r="P942" t="s">
        <v>6156</v>
      </c>
      <c r="Q942" t="s">
        <v>11060</v>
      </c>
      <c r="R942" t="s">
        <v>11061</v>
      </c>
      <c r="S942" t="s">
        <v>11062</v>
      </c>
      <c r="T942">
        <v>6.5</v>
      </c>
      <c r="U942">
        <v>10315</v>
      </c>
      <c r="W942"/>
      <c r="X942"/>
      <c r="Y942">
        <v>1415082</v>
      </c>
      <c r="Z942"/>
      <c r="AA942">
        <v>1778006</v>
      </c>
      <c r="AB942">
        <v>103</v>
      </c>
    </row>
    <row r="943" spans="1:28" hidden="1" x14ac:dyDescent="0.2">
      <c r="A943" t="s">
        <v>11063</v>
      </c>
      <c r="B943" t="s">
        <v>11064</v>
      </c>
      <c r="C943">
        <v>2012</v>
      </c>
      <c r="D943" t="s">
        <v>11065</v>
      </c>
      <c r="E943" t="s">
        <v>1045</v>
      </c>
      <c r="F943" t="s">
        <v>44044</v>
      </c>
      <c r="H943">
        <v>89</v>
      </c>
      <c r="I943" t="s">
        <v>229</v>
      </c>
      <c r="J943" t="s">
        <v>26</v>
      </c>
      <c r="K943" t="s">
        <v>934</v>
      </c>
      <c r="M943" t="s">
        <v>5099</v>
      </c>
      <c r="N943" t="s">
        <v>383</v>
      </c>
      <c r="O943" t="s">
        <v>11066</v>
      </c>
      <c r="P943" t="s">
        <v>7358</v>
      </c>
      <c r="Q943" t="s">
        <v>11067</v>
      </c>
      <c r="R943" t="s">
        <v>11068</v>
      </c>
      <c r="S943" t="s">
        <v>11069</v>
      </c>
      <c r="T943">
        <v>5.7</v>
      </c>
      <c r="U943">
        <v>23208</v>
      </c>
      <c r="W943"/>
      <c r="X943"/>
      <c r="Y943"/>
      <c r="Z943"/>
      <c r="AA943">
        <v>10200000</v>
      </c>
      <c r="AB943">
        <v>83</v>
      </c>
    </row>
    <row r="944" spans="1:28" x14ac:dyDescent="0.2">
      <c r="A944" t="s">
        <v>29289</v>
      </c>
      <c r="B944" t="s">
        <v>29290</v>
      </c>
      <c r="C944">
        <v>2013</v>
      </c>
      <c r="D944" t="s">
        <v>29291</v>
      </c>
      <c r="E944" t="s">
        <v>1045</v>
      </c>
      <c r="F944" t="s">
        <v>44032</v>
      </c>
      <c r="G944" t="s">
        <v>44036</v>
      </c>
      <c r="H944">
        <v>108</v>
      </c>
      <c r="I944" t="s">
        <v>25</v>
      </c>
      <c r="J944" t="s">
        <v>26</v>
      </c>
      <c r="M944" t="s">
        <v>10118</v>
      </c>
      <c r="N944" t="s">
        <v>29292</v>
      </c>
      <c r="O944" t="s">
        <v>29293</v>
      </c>
      <c r="P944" t="s">
        <v>29294</v>
      </c>
      <c r="Q944" t="s">
        <v>29295</v>
      </c>
      <c r="R944" t="s">
        <v>29296</v>
      </c>
      <c r="S944" t="s">
        <v>29297</v>
      </c>
      <c r="T944">
        <v>5.7</v>
      </c>
      <c r="U944">
        <v>33021</v>
      </c>
      <c r="V944" s="12">
        <f>W944*1.11098185502045</f>
        <v>14442764.11526585</v>
      </c>
      <c r="W944" s="3">
        <v>13000000</v>
      </c>
      <c r="X944" s="13">
        <f>Y944*1.11098185502045</f>
        <v>20005802.444601286</v>
      </c>
      <c r="Y944" s="3">
        <v>18007317</v>
      </c>
      <c r="Z944" s="13">
        <f>AA944*1.11098185502045</f>
        <v>20705592.139368985</v>
      </c>
      <c r="AA944" s="3">
        <v>18637201</v>
      </c>
      <c r="AB944">
        <v>97</v>
      </c>
    </row>
    <row r="945" spans="1:28" x14ac:dyDescent="0.2">
      <c r="A945" t="s">
        <v>3503</v>
      </c>
      <c r="B945" t="s">
        <v>3504</v>
      </c>
      <c r="C945">
        <v>2004</v>
      </c>
      <c r="D945" t="s">
        <v>3505</v>
      </c>
      <c r="E945" t="s">
        <v>1045</v>
      </c>
      <c r="F945" t="s">
        <v>44036</v>
      </c>
      <c r="H945">
        <v>91</v>
      </c>
      <c r="I945" t="s">
        <v>25</v>
      </c>
      <c r="J945" t="s">
        <v>26</v>
      </c>
      <c r="K945" t="s">
        <v>308</v>
      </c>
      <c r="M945" t="s">
        <v>3506</v>
      </c>
      <c r="N945" t="s">
        <v>2658</v>
      </c>
      <c r="O945" t="s">
        <v>3507</v>
      </c>
      <c r="P945" t="s">
        <v>1278</v>
      </c>
      <c r="Q945" t="s">
        <v>3508</v>
      </c>
      <c r="R945" t="s">
        <v>3509</v>
      </c>
      <c r="S945" t="s">
        <v>3510</v>
      </c>
      <c r="T945">
        <v>5.4</v>
      </c>
      <c r="U945">
        <v>21916</v>
      </c>
      <c r="V945" s="12">
        <f>W945*1.37009528851244</f>
        <v>61654287.983059801</v>
      </c>
      <c r="W945" s="3">
        <v>45000000</v>
      </c>
      <c r="X945" s="13">
        <f>Y945*1.37009528851244</f>
        <v>15979635.084785596</v>
      </c>
      <c r="Y945" s="3">
        <v>11663156</v>
      </c>
      <c r="Z945" s="13">
        <f>AA945*1.37009528851244</f>
        <v>20723632.494213864</v>
      </c>
      <c r="AA945" s="3">
        <v>15125687</v>
      </c>
      <c r="AB945">
        <v>122</v>
      </c>
    </row>
    <row r="946" spans="1:28" x14ac:dyDescent="0.2">
      <c r="A946" t="s">
        <v>10534</v>
      </c>
      <c r="B946" t="s">
        <v>10535</v>
      </c>
      <c r="C946">
        <v>2006</v>
      </c>
      <c r="D946" t="s">
        <v>8171</v>
      </c>
      <c r="E946" t="s">
        <v>1045</v>
      </c>
      <c r="F946" t="s">
        <v>44032</v>
      </c>
      <c r="G946" t="s">
        <v>44036</v>
      </c>
      <c r="H946">
        <v>124</v>
      </c>
      <c r="I946" t="s">
        <v>25</v>
      </c>
      <c r="J946" t="s">
        <v>26</v>
      </c>
      <c r="M946" t="s">
        <v>1514</v>
      </c>
      <c r="N946" t="s">
        <v>1514</v>
      </c>
      <c r="O946" t="s">
        <v>10536</v>
      </c>
      <c r="P946" t="s">
        <v>7429</v>
      </c>
      <c r="Q946" t="s">
        <v>10537</v>
      </c>
      <c r="R946" t="s">
        <v>10538</v>
      </c>
      <c r="S946" t="s">
        <v>10539</v>
      </c>
      <c r="T946">
        <v>6</v>
      </c>
      <c r="U946">
        <v>23582</v>
      </c>
      <c r="V946" s="12">
        <f>W946*1.28378472222222</f>
        <v>32094618.0555555</v>
      </c>
      <c r="W946" s="3">
        <v>25000000</v>
      </c>
      <c r="X946" s="13">
        <f>Y946*1.28378472222222</f>
        <v>19948796.271631911</v>
      </c>
      <c r="Y946" s="3">
        <v>15539051</v>
      </c>
      <c r="Z946" s="13">
        <f>AA946*1.28378472222222</f>
        <v>20749273.275694411</v>
      </c>
      <c r="AA946" s="3">
        <v>16162580</v>
      </c>
      <c r="AB946">
        <v>121</v>
      </c>
    </row>
    <row r="947" spans="1:28" x14ac:dyDescent="0.2">
      <c r="A947" t="s">
        <v>22288</v>
      </c>
      <c r="B947" t="s">
        <v>22289</v>
      </c>
      <c r="C947">
        <v>2016</v>
      </c>
      <c r="D947" t="s">
        <v>22290</v>
      </c>
      <c r="E947" t="s">
        <v>44035</v>
      </c>
      <c r="F947" t="s">
        <v>44032</v>
      </c>
      <c r="G947" t="s">
        <v>44049</v>
      </c>
      <c r="H947">
        <v>141</v>
      </c>
      <c r="I947" t="s">
        <v>25</v>
      </c>
      <c r="J947" t="s">
        <v>26</v>
      </c>
      <c r="K947" t="s">
        <v>4428</v>
      </c>
      <c r="L947" t="s">
        <v>22291</v>
      </c>
      <c r="M947" t="s">
        <v>403</v>
      </c>
      <c r="N947" t="s">
        <v>22292</v>
      </c>
      <c r="O947" t="s">
        <v>22293</v>
      </c>
      <c r="P947" t="s">
        <v>22294</v>
      </c>
      <c r="Q947" t="s">
        <v>22295</v>
      </c>
      <c r="R947" t="s">
        <v>22296</v>
      </c>
      <c r="S947" t="s">
        <v>22297</v>
      </c>
      <c r="T947">
        <v>6.6</v>
      </c>
      <c r="U947">
        <v>76112</v>
      </c>
      <c r="V947" s="12">
        <f>W947*1.07834771485832</f>
        <v>32350431.445749599</v>
      </c>
      <c r="W947" s="3">
        <v>30000000</v>
      </c>
      <c r="X947" s="13">
        <f>Y947*1.07834771485832</f>
        <v>9252665.5160474777</v>
      </c>
      <c r="Y947" s="3">
        <v>8580410</v>
      </c>
      <c r="Z947" s="13">
        <f>AA947*1.07834771485832</f>
        <v>20773223.521472357</v>
      </c>
      <c r="AA947" s="3">
        <v>19263938</v>
      </c>
      <c r="AB947">
        <v>254</v>
      </c>
    </row>
    <row r="948" spans="1:28" hidden="1" x14ac:dyDescent="0.2">
      <c r="A948" t="s">
        <v>5236</v>
      </c>
      <c r="B948" t="s">
        <v>5237</v>
      </c>
      <c r="C948">
        <v>2003</v>
      </c>
      <c r="D948" t="s">
        <v>5098</v>
      </c>
      <c r="E948" t="s">
        <v>44037</v>
      </c>
      <c r="F948" t="s">
        <v>44038</v>
      </c>
      <c r="G948" t="s">
        <v>44032</v>
      </c>
      <c r="H948">
        <v>80</v>
      </c>
      <c r="I948" t="s">
        <v>5238</v>
      </c>
      <c r="J948" t="s">
        <v>27</v>
      </c>
      <c r="K948" t="s">
        <v>4428</v>
      </c>
      <c r="L948" t="s">
        <v>26</v>
      </c>
      <c r="M948" t="s">
        <v>5239</v>
      </c>
      <c r="N948" t="s">
        <v>5239</v>
      </c>
      <c r="O948" t="s">
        <v>5240</v>
      </c>
      <c r="P948" t="s">
        <v>5241</v>
      </c>
      <c r="Q948" t="s">
        <v>5242</v>
      </c>
      <c r="R948" t="s">
        <v>5243</v>
      </c>
      <c r="S948" t="s">
        <v>5244</v>
      </c>
      <c r="T948">
        <v>7.8</v>
      </c>
      <c r="U948">
        <v>49948</v>
      </c>
      <c r="V948" s="12">
        <f>W948*1.40658152173913</f>
        <v>13362524.456521735</v>
      </c>
      <c r="W948" s="3">
        <v>9500000</v>
      </c>
      <c r="X948" s="13">
        <f>Y948*1.40658152173913</f>
        <v>9856126.3034728225</v>
      </c>
      <c r="Y948" s="3">
        <v>7007149</v>
      </c>
      <c r="Z948" s="13">
        <f>AA948*1.40658152173913</f>
        <v>20784717.567173906</v>
      </c>
      <c r="AA948" s="3">
        <v>14776760</v>
      </c>
      <c r="AB948">
        <v>315</v>
      </c>
    </row>
    <row r="949" spans="1:28" x14ac:dyDescent="0.2">
      <c r="A949" t="s">
        <v>39260</v>
      </c>
      <c r="B949" t="s">
        <v>39261</v>
      </c>
      <c r="C949">
        <v>2017</v>
      </c>
      <c r="D949" s="1">
        <v>42984</v>
      </c>
      <c r="E949" t="s">
        <v>3496</v>
      </c>
      <c r="F949" t="s">
        <v>44045</v>
      </c>
      <c r="H949">
        <v>91</v>
      </c>
      <c r="I949" t="s">
        <v>25</v>
      </c>
      <c r="J949" t="s">
        <v>26</v>
      </c>
      <c r="M949" t="s">
        <v>39262</v>
      </c>
      <c r="N949" t="s">
        <v>39262</v>
      </c>
      <c r="O949" t="s">
        <v>39263</v>
      </c>
      <c r="P949" t="s">
        <v>12783</v>
      </c>
      <c r="Q949" t="s">
        <v>39264</v>
      </c>
      <c r="R949" t="s">
        <v>39265</v>
      </c>
      <c r="S949" t="s">
        <v>39266</v>
      </c>
      <c r="T949">
        <v>6.2</v>
      </c>
      <c r="U949">
        <v>80976</v>
      </c>
      <c r="V949" s="12">
        <f>W949*1.05585427545692</f>
        <v>5279271.3772846004</v>
      </c>
      <c r="W949" s="3">
        <v>5000000</v>
      </c>
      <c r="X949" s="13">
        <f>Y949*1.05585427545692</f>
        <v>14766245.577215254</v>
      </c>
      <c r="Y949" s="3">
        <v>13985117</v>
      </c>
      <c r="Z949" s="13">
        <f>AA949*1.05585427545692</f>
        <v>20837647.340013072</v>
      </c>
      <c r="AA949" s="3">
        <v>19735344</v>
      </c>
      <c r="AB949">
        <v>835</v>
      </c>
    </row>
    <row r="950" spans="1:28" x14ac:dyDescent="0.2">
      <c r="A950" t="s">
        <v>21448</v>
      </c>
      <c r="B950" t="s">
        <v>21449</v>
      </c>
      <c r="C950">
        <v>2009</v>
      </c>
      <c r="D950" t="s">
        <v>13163</v>
      </c>
      <c r="E950" t="s">
        <v>16512</v>
      </c>
      <c r="F950" t="s">
        <v>44044</v>
      </c>
      <c r="G950" t="s">
        <v>44042</v>
      </c>
      <c r="H950">
        <v>108</v>
      </c>
      <c r="I950" t="s">
        <v>25</v>
      </c>
      <c r="J950" t="s">
        <v>26</v>
      </c>
      <c r="M950" t="s">
        <v>309</v>
      </c>
      <c r="N950" t="s">
        <v>21450</v>
      </c>
      <c r="O950" t="s">
        <v>21451</v>
      </c>
      <c r="P950" t="s">
        <v>11930</v>
      </c>
      <c r="Q950" t="s">
        <v>21452</v>
      </c>
      <c r="R950" t="s">
        <v>21453</v>
      </c>
      <c r="S950" t="s">
        <v>21454</v>
      </c>
      <c r="T950">
        <v>5.6</v>
      </c>
      <c r="U950">
        <v>26953</v>
      </c>
      <c r="V950" s="12">
        <f>W950*1.20636999678377</f>
        <v>26540139.929242939</v>
      </c>
      <c r="W950" s="3">
        <v>22000000</v>
      </c>
      <c r="X950" s="13">
        <f>Y950*1.20636999678377</f>
        <v>14759567.761430411</v>
      </c>
      <c r="Y950" s="3">
        <v>12234694</v>
      </c>
      <c r="Z950" s="13">
        <f>AA950*1.20636999678377</f>
        <v>20846466.821042497</v>
      </c>
      <c r="AA950" s="3">
        <v>17280326</v>
      </c>
      <c r="AB950">
        <v>119</v>
      </c>
    </row>
    <row r="951" spans="1:28" hidden="1" x14ac:dyDescent="0.2">
      <c r="A951" t="s">
        <v>11127</v>
      </c>
      <c r="B951" t="s">
        <v>11128</v>
      </c>
      <c r="C951">
        <v>2006</v>
      </c>
      <c r="D951" t="s">
        <v>11129</v>
      </c>
      <c r="E951" t="s">
        <v>1045</v>
      </c>
      <c r="F951" t="s">
        <v>44032</v>
      </c>
      <c r="H951">
        <v>167</v>
      </c>
      <c r="I951" t="s">
        <v>943</v>
      </c>
      <c r="J951" t="s">
        <v>944</v>
      </c>
      <c r="M951" t="s">
        <v>11130</v>
      </c>
      <c r="N951" t="s">
        <v>11131</v>
      </c>
      <c r="O951" t="s">
        <v>11132</v>
      </c>
      <c r="P951" t="s">
        <v>948</v>
      </c>
      <c r="Q951" t="s">
        <v>11133</v>
      </c>
      <c r="R951" t="s">
        <v>11134</v>
      </c>
      <c r="S951" t="s">
        <v>11135</v>
      </c>
      <c r="T951">
        <v>8.1999999999999993</v>
      </c>
      <c r="U951">
        <v>109037</v>
      </c>
      <c r="W951"/>
      <c r="X951"/>
      <c r="Y951">
        <v>2197694</v>
      </c>
      <c r="Z951"/>
      <c r="AA951">
        <v>8846694</v>
      </c>
      <c r="AB951">
        <v>367</v>
      </c>
    </row>
    <row r="952" spans="1:28" x14ac:dyDescent="0.2">
      <c r="A952" t="s">
        <v>29854</v>
      </c>
      <c r="B952" t="s">
        <v>29855</v>
      </c>
      <c r="C952">
        <v>2016</v>
      </c>
      <c r="D952" t="s">
        <v>22460</v>
      </c>
      <c r="E952" t="s">
        <v>1045</v>
      </c>
      <c r="F952" t="s">
        <v>44032</v>
      </c>
      <c r="H952">
        <v>104</v>
      </c>
      <c r="I952" t="s">
        <v>5301</v>
      </c>
      <c r="J952" t="s">
        <v>26</v>
      </c>
      <c r="M952" t="s">
        <v>21313</v>
      </c>
      <c r="N952" t="s">
        <v>21313</v>
      </c>
      <c r="O952" t="s">
        <v>29856</v>
      </c>
      <c r="P952" t="s">
        <v>29857</v>
      </c>
      <c r="Q952" t="s">
        <v>29858</v>
      </c>
      <c r="R952" t="s">
        <v>29859</v>
      </c>
      <c r="S952" t="s">
        <v>29860</v>
      </c>
      <c r="T952">
        <v>7.3</v>
      </c>
      <c r="U952">
        <v>100655</v>
      </c>
      <c r="V952" s="12">
        <f>W952*1.07834771485832</f>
        <v>9705129.4337248802</v>
      </c>
      <c r="W952" s="3">
        <v>9000000</v>
      </c>
      <c r="X952" s="13">
        <f>Y952*1.07834771485832</f>
        <v>15562318.467223922</v>
      </c>
      <c r="Y952" s="3">
        <v>14431633</v>
      </c>
      <c r="Z952" s="13">
        <f>AA952*1.07834771485832</f>
        <v>20887616.803759955</v>
      </c>
      <c r="AA952" s="3">
        <v>19370020</v>
      </c>
      <c r="AB952">
        <v>270</v>
      </c>
    </row>
    <row r="953" spans="1:28" hidden="1" x14ac:dyDescent="0.2">
      <c r="A953" t="s">
        <v>11145</v>
      </c>
      <c r="B953" t="s">
        <v>11146</v>
      </c>
      <c r="C953">
        <v>2005</v>
      </c>
      <c r="D953" t="s">
        <v>11147</v>
      </c>
      <c r="E953" t="s">
        <v>1045</v>
      </c>
      <c r="F953" t="s">
        <v>44032</v>
      </c>
      <c r="G953" t="s">
        <v>44036</v>
      </c>
      <c r="H953">
        <v>118</v>
      </c>
      <c r="I953" t="s">
        <v>697</v>
      </c>
      <c r="J953" t="s">
        <v>307</v>
      </c>
      <c r="M953" t="s">
        <v>10819</v>
      </c>
      <c r="N953" t="s">
        <v>11148</v>
      </c>
      <c r="O953" t="s">
        <v>11149</v>
      </c>
      <c r="P953" t="s">
        <v>10819</v>
      </c>
      <c r="Q953" t="s">
        <v>11150</v>
      </c>
      <c r="R953" t="s">
        <v>11151</v>
      </c>
      <c r="S953" t="s">
        <v>11152</v>
      </c>
      <c r="T953">
        <v>7.2</v>
      </c>
      <c r="U953">
        <v>10157</v>
      </c>
      <c r="W953" t="s">
        <v>11153</v>
      </c>
      <c r="X953"/>
      <c r="Y953"/>
      <c r="Z953"/>
      <c r="AA953">
        <v>14000000</v>
      </c>
      <c r="AB953">
        <v>22</v>
      </c>
    </row>
    <row r="954" spans="1:28" hidden="1" x14ac:dyDescent="0.2">
      <c r="A954" t="s">
        <v>11154</v>
      </c>
      <c r="B954" t="s">
        <v>11155</v>
      </c>
      <c r="C954">
        <v>2004</v>
      </c>
      <c r="D954" t="s">
        <v>8038</v>
      </c>
      <c r="E954" t="s">
        <v>16512</v>
      </c>
      <c r="F954" t="s">
        <v>44033</v>
      </c>
      <c r="H954">
        <v>142</v>
      </c>
      <c r="I954" t="s">
        <v>2213</v>
      </c>
      <c r="J954" t="s">
        <v>934</v>
      </c>
      <c r="M954" t="s">
        <v>11156</v>
      </c>
      <c r="N954" t="s">
        <v>11157</v>
      </c>
      <c r="O954" t="s">
        <v>11158</v>
      </c>
      <c r="P954" t="s">
        <v>11159</v>
      </c>
      <c r="Q954" t="s">
        <v>11160</v>
      </c>
      <c r="R954" t="s">
        <v>11161</v>
      </c>
      <c r="S954" t="s">
        <v>11162</v>
      </c>
      <c r="T954">
        <v>6.1</v>
      </c>
      <c r="U954">
        <v>13033</v>
      </c>
      <c r="W954">
        <v>6000000</v>
      </c>
      <c r="X954"/>
      <c r="Y954"/>
      <c r="Z954"/>
      <c r="AA954">
        <v>12636656</v>
      </c>
      <c r="AB954">
        <v>160</v>
      </c>
    </row>
    <row r="955" spans="1:28" x14ac:dyDescent="0.2">
      <c r="A955" t="s">
        <v>9316</v>
      </c>
      <c r="B955" t="s">
        <v>9317</v>
      </c>
      <c r="C955">
        <v>2005</v>
      </c>
      <c r="D955" s="1">
        <v>38395</v>
      </c>
      <c r="E955" t="s">
        <v>16512</v>
      </c>
      <c r="F955" t="s">
        <v>44038</v>
      </c>
      <c r="G955" t="s">
        <v>44044</v>
      </c>
      <c r="H955">
        <v>103</v>
      </c>
      <c r="I955" t="s">
        <v>25</v>
      </c>
      <c r="J955" t="s">
        <v>26</v>
      </c>
      <c r="M955" t="s">
        <v>9318</v>
      </c>
      <c r="N955" t="s">
        <v>9319</v>
      </c>
      <c r="O955" t="s">
        <v>9320</v>
      </c>
      <c r="P955" t="s">
        <v>9224</v>
      </c>
      <c r="Q955" t="s">
        <v>9321</v>
      </c>
      <c r="R955" t="s">
        <v>9322</v>
      </c>
      <c r="S955" t="s">
        <v>9323</v>
      </c>
      <c r="T955">
        <v>7.5</v>
      </c>
      <c r="U955">
        <v>211456</v>
      </c>
      <c r="V955" s="12">
        <f>W955*1.32519713261649</f>
        <v>19877956.989247348</v>
      </c>
      <c r="W955" s="3">
        <v>15000000</v>
      </c>
      <c r="X955" s="13">
        <f>Y955*1.32519713261649</f>
        <v>5623813.2827240247</v>
      </c>
      <c r="Y955" s="3">
        <v>4243756</v>
      </c>
      <c r="Z955" s="13">
        <f>AA955*1.32519713261649</f>
        <v>20918432.867526922</v>
      </c>
      <c r="AA955" s="3">
        <v>15785148</v>
      </c>
      <c r="AB955">
        <v>383</v>
      </c>
    </row>
    <row r="956" spans="1:28" x14ac:dyDescent="0.2">
      <c r="A956" t="s">
        <v>4769</v>
      </c>
      <c r="B956" t="s">
        <v>4770</v>
      </c>
      <c r="C956">
        <v>2002</v>
      </c>
      <c r="D956" t="s">
        <v>2826</v>
      </c>
      <c r="E956" t="s">
        <v>1045</v>
      </c>
      <c r="F956" t="s">
        <v>44036</v>
      </c>
      <c r="H956">
        <v>112</v>
      </c>
      <c r="I956" t="s">
        <v>25</v>
      </c>
      <c r="J956" t="s">
        <v>26</v>
      </c>
      <c r="K956" t="s">
        <v>209</v>
      </c>
      <c r="M956" t="s">
        <v>1596</v>
      </c>
      <c r="N956" t="s">
        <v>1596</v>
      </c>
      <c r="O956" t="s">
        <v>4771</v>
      </c>
      <c r="P956" t="s">
        <v>4772</v>
      </c>
      <c r="Q956" t="s">
        <v>4773</v>
      </c>
      <c r="R956" t="s">
        <v>4774</v>
      </c>
      <c r="S956" t="s">
        <v>4775</v>
      </c>
      <c r="T956">
        <v>6.6</v>
      </c>
      <c r="U956">
        <v>25458</v>
      </c>
      <c r="V956" s="12">
        <f>W956*1.43863813229572</f>
        <v>23018210.116731521</v>
      </c>
      <c r="W956" s="3">
        <v>16000000</v>
      </c>
      <c r="X956" s="13">
        <f>Y956*1.43863813229572</f>
        <v>6978478.236147861</v>
      </c>
      <c r="Y956" s="3">
        <v>4850753</v>
      </c>
      <c r="Z956" s="13">
        <f>AA956*1.43863813229572</f>
        <v>20960589.296186771</v>
      </c>
      <c r="AA956" s="3">
        <v>14569744</v>
      </c>
      <c r="AB956">
        <v>156</v>
      </c>
    </row>
    <row r="957" spans="1:28" x14ac:dyDescent="0.2">
      <c r="A957" t="s">
        <v>2834</v>
      </c>
      <c r="B957" t="s">
        <v>2835</v>
      </c>
      <c r="C957">
        <v>2001</v>
      </c>
      <c r="D957" t="s">
        <v>516</v>
      </c>
      <c r="E957" t="s">
        <v>1045</v>
      </c>
      <c r="H957">
        <v>87</v>
      </c>
      <c r="I957" t="s">
        <v>25</v>
      </c>
      <c r="J957" t="s">
        <v>26</v>
      </c>
      <c r="M957" t="s">
        <v>2836</v>
      </c>
      <c r="N957" t="s">
        <v>2837</v>
      </c>
      <c r="O957" t="s">
        <v>2838</v>
      </c>
      <c r="P957" t="s">
        <v>2836</v>
      </c>
      <c r="Q957" t="s">
        <v>2839</v>
      </c>
      <c r="R957" t="s">
        <v>2840</v>
      </c>
      <c r="S957" t="s">
        <v>2841</v>
      </c>
      <c r="T957">
        <v>4.5999999999999996</v>
      </c>
      <c r="U957">
        <v>45503</v>
      </c>
      <c r="V957" s="12">
        <f>W957*1.46138339920949</f>
        <v>20459367.588932861</v>
      </c>
      <c r="W957" s="3">
        <v>14000000</v>
      </c>
      <c r="X957" s="13">
        <f>Y957*1.46138339920949</f>
        <v>20832010.126047485</v>
      </c>
      <c r="Y957" s="3">
        <v>14254993</v>
      </c>
      <c r="Z957" s="13">
        <f>AA957*1.46138339920949</f>
        <v>20960663.013596892</v>
      </c>
      <c r="AA957" s="3">
        <v>14343028</v>
      </c>
      <c r="AB957">
        <v>681</v>
      </c>
    </row>
    <row r="958" spans="1:28" x14ac:dyDescent="0.2">
      <c r="A958" t="s">
        <v>20784</v>
      </c>
      <c r="B958" t="s">
        <v>20785</v>
      </c>
      <c r="C958">
        <v>2014</v>
      </c>
      <c r="D958" s="1">
        <v>42341</v>
      </c>
      <c r="E958" t="s">
        <v>44035</v>
      </c>
      <c r="F958" t="s">
        <v>44032</v>
      </c>
      <c r="G958" t="s">
        <v>44050</v>
      </c>
      <c r="H958">
        <v>134</v>
      </c>
      <c r="I958" t="s">
        <v>25</v>
      </c>
      <c r="J958" t="s">
        <v>26</v>
      </c>
      <c r="K958" t="s">
        <v>27</v>
      </c>
      <c r="M958" t="s">
        <v>9761</v>
      </c>
      <c r="N958" t="s">
        <v>20786</v>
      </c>
      <c r="O958" t="s">
        <v>20787</v>
      </c>
      <c r="P958" t="s">
        <v>11114</v>
      </c>
      <c r="Q958" t="s">
        <v>20788</v>
      </c>
      <c r="R958" t="s">
        <v>20789</v>
      </c>
      <c r="S958" t="s">
        <v>20790</v>
      </c>
      <c r="T958">
        <v>7</v>
      </c>
      <c r="U958">
        <v>132436</v>
      </c>
      <c r="V958" s="12">
        <f>W958*1.09324733035956</f>
        <v>26237935.928629439</v>
      </c>
      <c r="W958" s="3">
        <v>24000000</v>
      </c>
      <c r="X958" s="13">
        <f>Y958*1.09324733035956</f>
        <v>13224247.682228345</v>
      </c>
      <c r="Y958" s="3">
        <v>12096300</v>
      </c>
      <c r="Z958" s="13">
        <f>AA958*1.09324733035956</f>
        <v>20997469.062766183</v>
      </c>
      <c r="AA958" s="3">
        <v>19206513</v>
      </c>
      <c r="AB958">
        <v>334</v>
      </c>
    </row>
    <row r="959" spans="1:28" hidden="1" x14ac:dyDescent="0.2">
      <c r="A959" t="s">
        <v>8663</v>
      </c>
      <c r="B959" t="s">
        <v>8665</v>
      </c>
      <c r="C959">
        <v>2003</v>
      </c>
      <c r="D959" s="1">
        <v>38508</v>
      </c>
      <c r="E959" t="s">
        <v>16512</v>
      </c>
      <c r="F959" t="s">
        <v>44032</v>
      </c>
      <c r="G959" t="s">
        <v>44045</v>
      </c>
      <c r="H959">
        <v>120</v>
      </c>
      <c r="I959" t="s">
        <v>3660</v>
      </c>
      <c r="J959" t="s">
        <v>3179</v>
      </c>
      <c r="M959" t="s">
        <v>3920</v>
      </c>
      <c r="N959" t="s">
        <v>8667</v>
      </c>
      <c r="O959" t="s">
        <v>8668</v>
      </c>
      <c r="P959" t="s">
        <v>8669</v>
      </c>
      <c r="Q959" t="s">
        <v>8670</v>
      </c>
      <c r="R959" t="s">
        <v>8671</v>
      </c>
      <c r="S959" t="s">
        <v>8672</v>
      </c>
      <c r="T959">
        <v>8.4</v>
      </c>
      <c r="U959">
        <v>501082</v>
      </c>
      <c r="V959" s="12">
        <f>W959*1.40658152173913</f>
        <v>4219744.5652173897</v>
      </c>
      <c r="W959" s="3">
        <v>3000000</v>
      </c>
      <c r="X959" s="13">
        <f>Y959*1.40658152173913</f>
        <v>995129.70158152143</v>
      </c>
      <c r="Y959" s="3">
        <v>707481</v>
      </c>
      <c r="Z959" s="13">
        <f>AA959*1.40658152173913</f>
        <v>21101699.152586948</v>
      </c>
      <c r="AA959" s="3">
        <v>15002116</v>
      </c>
      <c r="AB959">
        <v>1014</v>
      </c>
    </row>
    <row r="960" spans="1:28" x14ac:dyDescent="0.2">
      <c r="A960" t="s">
        <v>11600</v>
      </c>
      <c r="B960" t="s">
        <v>11601</v>
      </c>
      <c r="C960">
        <v>2006</v>
      </c>
      <c r="D960" t="s">
        <v>3867</v>
      </c>
      <c r="E960" t="s">
        <v>176</v>
      </c>
      <c r="F960" t="s">
        <v>44045</v>
      </c>
      <c r="G960" t="s">
        <v>44036</v>
      </c>
      <c r="H960">
        <v>97</v>
      </c>
      <c r="I960" t="s">
        <v>177</v>
      </c>
      <c r="J960" t="s">
        <v>26</v>
      </c>
      <c r="K960" t="s">
        <v>11602</v>
      </c>
      <c r="M960" t="s">
        <v>1131</v>
      </c>
      <c r="N960" t="s">
        <v>11603</v>
      </c>
      <c r="O960" t="s">
        <v>11604</v>
      </c>
      <c r="P960" t="s">
        <v>190</v>
      </c>
      <c r="Q960" t="s">
        <v>11605</v>
      </c>
      <c r="R960" t="s">
        <v>11606</v>
      </c>
      <c r="S960" t="s">
        <v>11607</v>
      </c>
      <c r="T960">
        <v>7.2</v>
      </c>
      <c r="U960">
        <v>225202</v>
      </c>
      <c r="V960" s="12">
        <f>W960*1.28378472222222</f>
        <v>44932465.277777702</v>
      </c>
      <c r="W960" s="3">
        <v>35000000</v>
      </c>
      <c r="X960" s="13">
        <f>Y960*1.28378472222222</f>
        <v>13022725.060069423</v>
      </c>
      <c r="Y960" s="3">
        <v>10144010</v>
      </c>
      <c r="Z960" s="13">
        <f>AA960*1.28378472222222</f>
        <v>21141807.143715244</v>
      </c>
      <c r="AA960" s="3">
        <v>16468343</v>
      </c>
      <c r="AB960">
        <v>986</v>
      </c>
    </row>
    <row r="961" spans="1:28" x14ac:dyDescent="0.2">
      <c r="A961" t="s">
        <v>19790</v>
      </c>
      <c r="B961" t="s">
        <v>19791</v>
      </c>
      <c r="C961">
        <v>2008</v>
      </c>
      <c r="D961" s="1">
        <v>39455</v>
      </c>
      <c r="E961" t="s">
        <v>1045</v>
      </c>
      <c r="F961" t="s">
        <v>44032</v>
      </c>
      <c r="H961">
        <v>120</v>
      </c>
      <c r="I961" t="s">
        <v>25</v>
      </c>
      <c r="J961" t="s">
        <v>26</v>
      </c>
      <c r="M961" t="s">
        <v>19792</v>
      </c>
      <c r="N961" t="s">
        <v>19793</v>
      </c>
      <c r="O961" t="s">
        <v>19794</v>
      </c>
      <c r="P961" t="s">
        <v>3861</v>
      </c>
      <c r="Q961" t="s">
        <v>19795</v>
      </c>
      <c r="R961" t="s">
        <v>19796</v>
      </c>
      <c r="S961" t="s">
        <v>19797</v>
      </c>
      <c r="T961">
        <v>6.1</v>
      </c>
      <c r="U961">
        <v>17457</v>
      </c>
      <c r="V961" s="12">
        <f>W961*1.20207800169993</f>
        <v>25243638.035698529</v>
      </c>
      <c r="W961" s="3">
        <v>21000000</v>
      </c>
      <c r="X961" s="13">
        <f>Y961*1.20207800169993</f>
        <v>19581690.771317631</v>
      </c>
      <c r="Y961" s="3">
        <v>16289867</v>
      </c>
      <c r="Z961" s="13">
        <f>AA961*1.20207800169993</f>
        <v>21199122.78494494</v>
      </c>
      <c r="AA961" s="3">
        <v>17635397</v>
      </c>
      <c r="AB961">
        <v>84</v>
      </c>
    </row>
    <row r="962" spans="1:28" hidden="1" x14ac:dyDescent="0.2">
      <c r="A962" t="s">
        <v>15597</v>
      </c>
      <c r="B962" t="s">
        <v>15598</v>
      </c>
      <c r="C962">
        <v>2008</v>
      </c>
      <c r="D962" s="1">
        <v>39756</v>
      </c>
      <c r="E962" t="s">
        <v>44041</v>
      </c>
      <c r="F962" t="s">
        <v>44045</v>
      </c>
      <c r="G962" t="s">
        <v>44042</v>
      </c>
      <c r="H962">
        <v>104</v>
      </c>
      <c r="I962" t="s">
        <v>15599</v>
      </c>
      <c r="J962" t="s">
        <v>26</v>
      </c>
      <c r="M962" t="s">
        <v>3649</v>
      </c>
      <c r="N962" t="s">
        <v>15600</v>
      </c>
      <c r="O962" t="s">
        <v>15601</v>
      </c>
      <c r="P962" t="s">
        <v>10104</v>
      </c>
      <c r="Q962" t="s">
        <v>15602</v>
      </c>
      <c r="R962" t="s">
        <v>15603</v>
      </c>
      <c r="S962" t="s">
        <v>15604</v>
      </c>
      <c r="T962">
        <v>6.1</v>
      </c>
      <c r="U962">
        <v>27324</v>
      </c>
      <c r="V962" s="12">
        <f>W962*1.20207800169993</f>
        <v>12020780.016999299</v>
      </c>
      <c r="W962" s="3">
        <v>10000000</v>
      </c>
      <c r="X962" s="13">
        <f>Y962*1.20207800169993</f>
        <v>5773.580642164764</v>
      </c>
      <c r="Y962" s="3">
        <v>4803</v>
      </c>
      <c r="Z962" s="13">
        <f>AA962*1.20207800169993</f>
        <v>21212622.120904028</v>
      </c>
      <c r="AA962" s="3">
        <v>17646627</v>
      </c>
      <c r="AB962">
        <v>103</v>
      </c>
    </row>
    <row r="963" spans="1:28" x14ac:dyDescent="0.2">
      <c r="A963" t="s">
        <v>42561</v>
      </c>
      <c r="B963" t="s">
        <v>42562</v>
      </c>
      <c r="C963">
        <v>2018</v>
      </c>
      <c r="D963" t="s">
        <v>31709</v>
      </c>
      <c r="E963" t="s">
        <v>176</v>
      </c>
      <c r="F963" t="s">
        <v>44036</v>
      </c>
      <c r="H963">
        <v>119</v>
      </c>
      <c r="I963" t="s">
        <v>25</v>
      </c>
      <c r="J963" t="s">
        <v>26</v>
      </c>
      <c r="K963" t="s">
        <v>308</v>
      </c>
      <c r="M963" t="s">
        <v>39742</v>
      </c>
      <c r="N963" t="s">
        <v>42563</v>
      </c>
      <c r="O963" t="s">
        <v>42564</v>
      </c>
      <c r="P963" t="s">
        <v>42565</v>
      </c>
      <c r="Q963" t="s">
        <v>42566</v>
      </c>
      <c r="R963" t="s">
        <v>42567</v>
      </c>
      <c r="S963" t="s">
        <v>42568</v>
      </c>
      <c r="T963">
        <v>7.1</v>
      </c>
      <c r="U963">
        <v>39478</v>
      </c>
      <c r="V963" s="12">
        <f>W963*1.03068014830331</f>
        <v>12368161.779639719</v>
      </c>
      <c r="W963" s="3">
        <v>12000000</v>
      </c>
      <c r="X963" s="13">
        <f>Y963*1.03068014830331</f>
        <v>15373391.127698505</v>
      </c>
      <c r="Y963" s="3">
        <v>14915773</v>
      </c>
      <c r="Z963" s="13">
        <f>AA963*1.03068014830331</f>
        <v>21228472.73009906</v>
      </c>
      <c r="AA963" s="3">
        <v>20596567</v>
      </c>
      <c r="AB963">
        <v>293</v>
      </c>
    </row>
    <row r="964" spans="1:28" x14ac:dyDescent="0.2">
      <c r="A964" t="s">
        <v>6209</v>
      </c>
      <c r="B964" t="s">
        <v>6210</v>
      </c>
      <c r="C964">
        <v>2003</v>
      </c>
      <c r="D964" s="1">
        <v>37904</v>
      </c>
      <c r="E964" t="s">
        <v>176</v>
      </c>
      <c r="F964" t="s">
        <v>44036</v>
      </c>
      <c r="H964">
        <v>115</v>
      </c>
      <c r="I964" t="s">
        <v>6211</v>
      </c>
      <c r="J964" t="s">
        <v>26</v>
      </c>
      <c r="K964" t="s">
        <v>27</v>
      </c>
      <c r="M964" t="s">
        <v>6212</v>
      </c>
      <c r="N964" t="s">
        <v>6213</v>
      </c>
      <c r="O964" t="s">
        <v>6214</v>
      </c>
      <c r="P964" t="s">
        <v>6215</v>
      </c>
      <c r="Q964" t="s">
        <v>6216</v>
      </c>
      <c r="R964" t="s">
        <v>6217</v>
      </c>
      <c r="S964" t="s">
        <v>6218</v>
      </c>
      <c r="T964">
        <v>7.2</v>
      </c>
      <c r="U964">
        <v>108573</v>
      </c>
      <c r="V964" s="12">
        <f>W964*1.40658152173913</f>
        <v>21098722.82608695</v>
      </c>
      <c r="W964" s="3">
        <v>15000000</v>
      </c>
      <c r="X964" s="13">
        <f>Y964*1.40658152173913</f>
        <v>3561785.1136304336</v>
      </c>
      <c r="Y964" s="3">
        <v>2532228</v>
      </c>
      <c r="Z964" s="13">
        <f>AA964*1.40658152173913</f>
        <v>21269151.276168473</v>
      </c>
      <c r="AA964" s="3">
        <v>15121165</v>
      </c>
      <c r="AB964">
        <v>268</v>
      </c>
    </row>
    <row r="965" spans="1:28" x14ac:dyDescent="0.2">
      <c r="A965" t="s">
        <v>3703</v>
      </c>
      <c r="B965" t="s">
        <v>3704</v>
      </c>
      <c r="C965">
        <v>2002</v>
      </c>
      <c r="D965" s="1">
        <v>37356</v>
      </c>
      <c r="E965" t="s">
        <v>176</v>
      </c>
      <c r="F965" t="s">
        <v>44045</v>
      </c>
      <c r="G965" t="s">
        <v>44036</v>
      </c>
      <c r="H965">
        <v>102</v>
      </c>
      <c r="I965" t="s">
        <v>229</v>
      </c>
      <c r="J965" t="s">
        <v>26</v>
      </c>
      <c r="K965" t="s">
        <v>27</v>
      </c>
      <c r="M965" t="s">
        <v>986</v>
      </c>
      <c r="N965" t="s">
        <v>3705</v>
      </c>
      <c r="O965" t="s">
        <v>3706</v>
      </c>
      <c r="P965" t="s">
        <v>3707</v>
      </c>
      <c r="Q965" t="s">
        <v>3708</v>
      </c>
      <c r="R965" t="s">
        <v>3709</v>
      </c>
      <c r="S965" t="s">
        <v>3710</v>
      </c>
      <c r="T965">
        <v>6.3</v>
      </c>
      <c r="U965">
        <v>12658</v>
      </c>
      <c r="V965" s="12">
        <f>W965*1.43863813229572</f>
        <v>35965953.307393</v>
      </c>
      <c r="W965" s="3">
        <v>25000000</v>
      </c>
      <c r="X965" s="13">
        <f>Y965*1.43863813229572</f>
        <v>14550001.95365759</v>
      </c>
      <c r="Y965" s="3">
        <v>10113733</v>
      </c>
      <c r="Z965" s="13">
        <f>AA965*1.43863813229572</f>
        <v>21314715.827003893</v>
      </c>
      <c r="AA965" s="3">
        <v>14815898</v>
      </c>
      <c r="AB965">
        <v>175</v>
      </c>
    </row>
    <row r="966" spans="1:28" hidden="1" x14ac:dyDescent="0.2">
      <c r="A966" t="s">
        <v>21871</v>
      </c>
      <c r="B966" t="s">
        <v>21872</v>
      </c>
      <c r="C966">
        <v>2008</v>
      </c>
      <c r="D966" t="s">
        <v>2048</v>
      </c>
      <c r="E966" t="s">
        <v>1045</v>
      </c>
      <c r="F966" t="s">
        <v>44032</v>
      </c>
      <c r="G966" t="s">
        <v>44036</v>
      </c>
      <c r="H966">
        <v>145</v>
      </c>
      <c r="I966" t="s">
        <v>21873</v>
      </c>
      <c r="J966" t="s">
        <v>944</v>
      </c>
      <c r="K966" t="s">
        <v>26</v>
      </c>
      <c r="M966" t="s">
        <v>21874</v>
      </c>
      <c r="N966" t="s">
        <v>21875</v>
      </c>
      <c r="O966" t="s">
        <v>21876</v>
      </c>
      <c r="P966" t="s">
        <v>12120</v>
      </c>
      <c r="Q966" t="s">
        <v>12121</v>
      </c>
      <c r="R966" t="s">
        <v>21877</v>
      </c>
      <c r="S966" t="s">
        <v>21878</v>
      </c>
      <c r="T966">
        <v>6.5</v>
      </c>
      <c r="U966">
        <v>13549</v>
      </c>
      <c r="V966" s="12">
        <f>W966*1.20207800169993</f>
        <v>6010390.0084996494</v>
      </c>
      <c r="W966" s="3">
        <v>5000000</v>
      </c>
      <c r="X966" s="13">
        <f>Y966*1.20207800169993</f>
        <v>1495276.8470945598</v>
      </c>
      <c r="Y966" s="3">
        <v>1243910</v>
      </c>
      <c r="Z966" s="13">
        <f>AA966*1.20207800169993</f>
        <v>21372369.87278394</v>
      </c>
      <c r="AA966" s="3">
        <v>17779520</v>
      </c>
      <c r="AB966">
        <v>62</v>
      </c>
    </row>
    <row r="967" spans="1:28" hidden="1" x14ac:dyDescent="0.2">
      <c r="A967" t="s">
        <v>11256</v>
      </c>
      <c r="B967" t="s">
        <v>11257</v>
      </c>
      <c r="C967">
        <v>2004</v>
      </c>
      <c r="D967" t="s">
        <v>11258</v>
      </c>
      <c r="E967" t="s">
        <v>176</v>
      </c>
      <c r="H967">
        <v>141</v>
      </c>
      <c r="I967" t="s">
        <v>2213</v>
      </c>
      <c r="J967" t="s">
        <v>934</v>
      </c>
      <c r="M967" t="s">
        <v>11259</v>
      </c>
      <c r="N967" t="s">
        <v>11259</v>
      </c>
      <c r="O967" t="s">
        <v>11260</v>
      </c>
      <c r="P967" t="s">
        <v>11261</v>
      </c>
      <c r="Q967" t="s">
        <v>11262</v>
      </c>
      <c r="R967" t="s">
        <v>11263</v>
      </c>
      <c r="S967" t="s">
        <v>11264</v>
      </c>
      <c r="T967">
        <v>8.1</v>
      </c>
      <c r="U967">
        <v>24108</v>
      </c>
      <c r="W967"/>
      <c r="X967"/>
      <c r="Y967">
        <v>684118</v>
      </c>
      <c r="Z967"/>
      <c r="AA967">
        <v>2288093</v>
      </c>
      <c r="AB967">
        <v>112</v>
      </c>
    </row>
    <row r="968" spans="1:28" hidden="1" x14ac:dyDescent="0.2">
      <c r="A968" t="s">
        <v>11265</v>
      </c>
      <c r="B968" t="s">
        <v>11266</v>
      </c>
      <c r="C968">
        <v>2004</v>
      </c>
      <c r="D968" t="s">
        <v>11267</v>
      </c>
      <c r="E968" t="s">
        <v>176</v>
      </c>
      <c r="F968" t="s">
        <v>44036</v>
      </c>
      <c r="H968">
        <v>127</v>
      </c>
      <c r="I968" t="s">
        <v>11268</v>
      </c>
      <c r="J968" t="s">
        <v>307</v>
      </c>
      <c r="K968" t="s">
        <v>26</v>
      </c>
      <c r="M968" t="s">
        <v>11269</v>
      </c>
      <c r="N968" t="s">
        <v>11270</v>
      </c>
      <c r="O968" t="s">
        <v>11271</v>
      </c>
      <c r="P968" t="s">
        <v>5882</v>
      </c>
      <c r="Q968" t="s">
        <v>11272</v>
      </c>
      <c r="R968" t="s">
        <v>11273</v>
      </c>
      <c r="S968" t="s">
        <v>11274</v>
      </c>
      <c r="T968">
        <v>7.5</v>
      </c>
      <c r="U968">
        <v>30390</v>
      </c>
      <c r="W968"/>
      <c r="X968"/>
      <c r="Y968">
        <v>175493</v>
      </c>
      <c r="Z968"/>
      <c r="AA968">
        <v>8152859</v>
      </c>
      <c r="AB968">
        <v>99</v>
      </c>
    </row>
    <row r="969" spans="1:28" x14ac:dyDescent="0.2">
      <c r="A969" t="s">
        <v>14455</v>
      </c>
      <c r="B969" t="s">
        <v>14456</v>
      </c>
      <c r="C969">
        <v>2006</v>
      </c>
      <c r="D969" s="1">
        <v>38966</v>
      </c>
      <c r="E969" t="s">
        <v>1045</v>
      </c>
      <c r="F969" t="s">
        <v>44057</v>
      </c>
      <c r="H969">
        <v>107</v>
      </c>
      <c r="I969" t="s">
        <v>25</v>
      </c>
      <c r="J969" t="s">
        <v>26</v>
      </c>
      <c r="K969" t="s">
        <v>209</v>
      </c>
      <c r="M969" t="s">
        <v>10118</v>
      </c>
      <c r="N969" t="s">
        <v>10118</v>
      </c>
      <c r="O969" t="s">
        <v>14457</v>
      </c>
      <c r="P969" t="s">
        <v>4646</v>
      </c>
      <c r="Q969" t="s">
        <v>14458</v>
      </c>
      <c r="R969" t="s">
        <v>14459</v>
      </c>
      <c r="S969" t="s">
        <v>14460</v>
      </c>
      <c r="T969">
        <v>5.4</v>
      </c>
      <c r="U969">
        <v>24087</v>
      </c>
      <c r="V969" s="12">
        <f>W969*1.28378472222222</f>
        <v>21824340.277777743</v>
      </c>
      <c r="W969" s="3">
        <v>17000000</v>
      </c>
      <c r="X969" s="13">
        <f>Y969*1.28378472222222</f>
        <v>9232761.478819428</v>
      </c>
      <c r="Y969" s="3">
        <v>7191830</v>
      </c>
      <c r="Z969" s="13">
        <f>AA969*1.28378472222222</f>
        <v>21382850.563159686</v>
      </c>
      <c r="AA969" s="3">
        <v>16656103</v>
      </c>
      <c r="AB969">
        <v>223</v>
      </c>
    </row>
    <row r="970" spans="1:28" x14ac:dyDescent="0.2">
      <c r="A970" t="s">
        <v>38894</v>
      </c>
      <c r="B970" t="s">
        <v>38895</v>
      </c>
      <c r="C970">
        <v>2019</v>
      </c>
      <c r="D970" t="s">
        <v>37840</v>
      </c>
      <c r="E970" t="s">
        <v>3496</v>
      </c>
      <c r="F970" t="s">
        <v>44045</v>
      </c>
      <c r="G970" t="s">
        <v>44042</v>
      </c>
      <c r="H970">
        <v>92</v>
      </c>
      <c r="I970" t="s">
        <v>433</v>
      </c>
      <c r="J970" t="s">
        <v>26</v>
      </c>
      <c r="M970" t="s">
        <v>31053</v>
      </c>
      <c r="N970" t="s">
        <v>38896</v>
      </c>
      <c r="O970" t="s">
        <v>38897</v>
      </c>
      <c r="P970" t="s">
        <v>15219</v>
      </c>
      <c r="Q970" t="s">
        <v>38898</v>
      </c>
      <c r="R970" t="s">
        <v>38899</v>
      </c>
      <c r="S970" t="s">
        <v>38900</v>
      </c>
      <c r="T970">
        <v>5.8</v>
      </c>
      <c r="U970">
        <v>22022</v>
      </c>
      <c r="V970" s="12">
        <f>W970*1.01233684194057</f>
        <v>6074021.05164342</v>
      </c>
      <c r="W970" s="3">
        <v>6000000</v>
      </c>
      <c r="X970" s="13">
        <f>Y970*1.01233684194057</f>
        <v>15039570.713890113</v>
      </c>
      <c r="Y970" s="3">
        <v>14856291</v>
      </c>
      <c r="Z970" s="13">
        <f>AA970*1.01233684194057</f>
        <v>21411192.47630617</v>
      </c>
      <c r="AA970" s="3">
        <v>21150265</v>
      </c>
      <c r="AB970">
        <v>369</v>
      </c>
    </row>
    <row r="971" spans="1:28" x14ac:dyDescent="0.2">
      <c r="A971" t="s">
        <v>43822</v>
      </c>
      <c r="B971" t="s">
        <v>43823</v>
      </c>
      <c r="C971">
        <v>2019</v>
      </c>
      <c r="D971" t="s">
        <v>29741</v>
      </c>
      <c r="E971" t="s">
        <v>44035</v>
      </c>
      <c r="F971" t="s">
        <v>44032</v>
      </c>
      <c r="H971">
        <v>109</v>
      </c>
      <c r="I971" t="s">
        <v>25</v>
      </c>
      <c r="J971" t="s">
        <v>26</v>
      </c>
      <c r="M971" t="s">
        <v>39501</v>
      </c>
      <c r="N971" t="s">
        <v>43824</v>
      </c>
      <c r="O971" t="s">
        <v>43825</v>
      </c>
      <c r="P971" t="s">
        <v>43826</v>
      </c>
      <c r="Q971" t="s">
        <v>43827</v>
      </c>
      <c r="R971" t="s">
        <v>43828</v>
      </c>
      <c r="S971" t="s">
        <v>43829</v>
      </c>
      <c r="T971">
        <v>5.8</v>
      </c>
      <c r="U971">
        <v>12182</v>
      </c>
      <c r="V971" s="12">
        <f>W971*1.01233684194057</f>
        <v>6074021.05164342</v>
      </c>
      <c r="W971" s="3">
        <v>6000000</v>
      </c>
      <c r="X971" s="13">
        <f>Y971*1.01233684194057</f>
        <v>19239572.025796305</v>
      </c>
      <c r="Y971" s="3">
        <v>19005109</v>
      </c>
      <c r="Z971" s="13">
        <f>AA971*1.01233684194057</f>
        <v>21432274.391039584</v>
      </c>
      <c r="AA971" s="3">
        <v>21171090</v>
      </c>
      <c r="AB971">
        <v>629</v>
      </c>
    </row>
    <row r="972" spans="1:28" hidden="1" x14ac:dyDescent="0.2">
      <c r="A972" t="s">
        <v>11298</v>
      </c>
      <c r="B972" t="s">
        <v>11299</v>
      </c>
      <c r="C972">
        <v>2005</v>
      </c>
      <c r="D972" s="1">
        <v>38935</v>
      </c>
      <c r="E972" t="s">
        <v>44043</v>
      </c>
      <c r="F972" t="s">
        <v>44038</v>
      </c>
      <c r="G972" t="s">
        <v>44036</v>
      </c>
      <c r="H972">
        <v>87</v>
      </c>
      <c r="I972" t="s">
        <v>25</v>
      </c>
      <c r="J972" t="s">
        <v>26</v>
      </c>
      <c r="M972" t="s">
        <v>11300</v>
      </c>
      <c r="N972" t="s">
        <v>11301</v>
      </c>
      <c r="O972" t="s">
        <v>11302</v>
      </c>
      <c r="P972" t="s">
        <v>11303</v>
      </c>
      <c r="Q972" t="s">
        <v>11304</v>
      </c>
      <c r="R972" t="s">
        <v>11305</v>
      </c>
      <c r="S972" t="s">
        <v>11306</v>
      </c>
      <c r="T972">
        <v>4.8</v>
      </c>
      <c r="U972">
        <v>13927</v>
      </c>
      <c r="W972"/>
      <c r="X972"/>
      <c r="Y972"/>
      <c r="Z972"/>
      <c r="AA972">
        <v>3505963</v>
      </c>
      <c r="AB972">
        <v>28</v>
      </c>
    </row>
    <row r="973" spans="1:28" x14ac:dyDescent="0.2">
      <c r="A973" t="s">
        <v>34667</v>
      </c>
      <c r="B973" t="s">
        <v>34668</v>
      </c>
      <c r="C973">
        <v>2015</v>
      </c>
      <c r="D973" s="1">
        <v>42341</v>
      </c>
      <c r="E973" t="s">
        <v>16512</v>
      </c>
      <c r="F973" t="s">
        <v>44044</v>
      </c>
      <c r="G973" t="s">
        <v>44042</v>
      </c>
      <c r="H973">
        <v>133</v>
      </c>
      <c r="I973" t="s">
        <v>25</v>
      </c>
      <c r="J973" t="s">
        <v>26</v>
      </c>
      <c r="K973" t="s">
        <v>209</v>
      </c>
      <c r="L973" t="s">
        <v>308</v>
      </c>
      <c r="M973" t="s">
        <v>3312</v>
      </c>
      <c r="N973" t="s">
        <v>34669</v>
      </c>
      <c r="O973" t="s">
        <v>34670</v>
      </c>
      <c r="P973" t="s">
        <v>16834</v>
      </c>
      <c r="Q973" t="s">
        <v>34671</v>
      </c>
      <c r="R973" t="s">
        <v>34672</v>
      </c>
      <c r="S973" t="s">
        <v>34673</v>
      </c>
      <c r="T973">
        <v>5.4</v>
      </c>
      <c r="U973">
        <v>51219</v>
      </c>
      <c r="V973" s="12">
        <f>W973*1.09195121025074</f>
        <v>76436584.717551798</v>
      </c>
      <c r="W973" s="3">
        <v>70000000</v>
      </c>
      <c r="X973" s="13">
        <f>Y973*1.09195121025074</f>
        <v>8742139.5502432194</v>
      </c>
      <c r="Y973" s="3">
        <v>8005980</v>
      </c>
      <c r="Z973" s="13">
        <f>AA973*1.09195121025074</f>
        <v>21459087.425066527</v>
      </c>
      <c r="AA973" s="3">
        <v>19652057</v>
      </c>
      <c r="AB973">
        <v>265</v>
      </c>
    </row>
    <row r="974" spans="1:28" x14ac:dyDescent="0.2">
      <c r="A974" t="s">
        <v>4965</v>
      </c>
      <c r="B974" t="s">
        <v>4966</v>
      </c>
      <c r="C974">
        <v>2002</v>
      </c>
      <c r="D974" t="s">
        <v>942</v>
      </c>
      <c r="E974" t="s">
        <v>16512</v>
      </c>
      <c r="F974" t="s">
        <v>44044</v>
      </c>
      <c r="G974" t="s">
        <v>44032</v>
      </c>
      <c r="H974">
        <v>96</v>
      </c>
      <c r="I974" t="s">
        <v>3222</v>
      </c>
      <c r="J974" t="s">
        <v>26</v>
      </c>
      <c r="K974" t="s">
        <v>307</v>
      </c>
      <c r="M974" t="s">
        <v>373</v>
      </c>
      <c r="N974" t="s">
        <v>4967</v>
      </c>
      <c r="O974" t="s">
        <v>4968</v>
      </c>
      <c r="P974" t="s">
        <v>612</v>
      </c>
      <c r="Q974" t="s">
        <v>4969</v>
      </c>
      <c r="R974" t="s">
        <v>4970</v>
      </c>
      <c r="S974" t="s">
        <v>4971</v>
      </c>
      <c r="T974">
        <v>6.2</v>
      </c>
      <c r="U974">
        <v>28480</v>
      </c>
      <c r="V974" s="12">
        <f>W974*1.43863813229572</f>
        <v>28772762.645914402</v>
      </c>
      <c r="W974" s="3">
        <v>20000000</v>
      </c>
      <c r="X974" s="13">
        <f>Y974*1.43863813229572</f>
        <v>18363722.305875488</v>
      </c>
      <c r="Y974" s="3">
        <v>12764657</v>
      </c>
      <c r="Z974" s="13">
        <f>AA974*1.43863813229572</f>
        <v>21502101.321011677</v>
      </c>
      <c r="AA974" s="3">
        <v>14946150</v>
      </c>
      <c r="AB974">
        <v>93</v>
      </c>
    </row>
    <row r="975" spans="1:28" hidden="1" x14ac:dyDescent="0.2">
      <c r="A975" t="s">
        <v>37679</v>
      </c>
      <c r="B975" t="s">
        <v>16213</v>
      </c>
      <c r="C975">
        <v>2015</v>
      </c>
      <c r="D975" t="s">
        <v>31676</v>
      </c>
      <c r="E975" t="s">
        <v>16512</v>
      </c>
      <c r="F975" t="s">
        <v>44032</v>
      </c>
      <c r="G975" t="s">
        <v>44050</v>
      </c>
      <c r="H975">
        <v>156</v>
      </c>
      <c r="I975" t="s">
        <v>21873</v>
      </c>
      <c r="J975" t="s">
        <v>944</v>
      </c>
      <c r="K975" t="s">
        <v>26</v>
      </c>
      <c r="M975" t="s">
        <v>29637</v>
      </c>
      <c r="N975" t="s">
        <v>37680</v>
      </c>
      <c r="O975" t="s">
        <v>37681</v>
      </c>
      <c r="P975" t="s">
        <v>2934</v>
      </c>
      <c r="Q975" t="s">
        <v>37682</v>
      </c>
      <c r="R975" t="s">
        <v>37683</v>
      </c>
      <c r="S975" t="s">
        <v>37684</v>
      </c>
      <c r="T975">
        <v>6.5</v>
      </c>
      <c r="U975">
        <v>11436</v>
      </c>
      <c r="V975" s="12">
        <f>W975*1.09195121025074</f>
        <v>11143362.100608801</v>
      </c>
      <c r="W975" s="3">
        <v>10205000</v>
      </c>
      <c r="X975" s="13">
        <f>Y975*1.09195121025074</f>
        <v>670212.35407164798</v>
      </c>
      <c r="Y975" s="3">
        <v>613775</v>
      </c>
      <c r="Z975" s="13">
        <f>AA975*1.09195121025074</f>
        <v>21506645.176126577</v>
      </c>
      <c r="AA975" s="3">
        <v>19695610</v>
      </c>
      <c r="AB975">
        <v>59</v>
      </c>
    </row>
    <row r="976" spans="1:28" x14ac:dyDescent="0.2">
      <c r="A976" t="s">
        <v>19033</v>
      </c>
      <c r="B976" t="s">
        <v>19034</v>
      </c>
      <c r="C976">
        <v>2008</v>
      </c>
      <c r="D976" t="s">
        <v>15181</v>
      </c>
      <c r="E976" t="s">
        <v>44043</v>
      </c>
      <c r="F976" t="s">
        <v>44040</v>
      </c>
      <c r="G976" t="s">
        <v>44034</v>
      </c>
      <c r="H976">
        <v>90</v>
      </c>
      <c r="I976" t="s">
        <v>25</v>
      </c>
      <c r="J976" t="s">
        <v>26</v>
      </c>
      <c r="M976" t="s">
        <v>10169</v>
      </c>
      <c r="N976" t="s">
        <v>19035</v>
      </c>
      <c r="O976" t="s">
        <v>19036</v>
      </c>
      <c r="P976" t="s">
        <v>16467</v>
      </c>
      <c r="Q976" t="s">
        <v>19037</v>
      </c>
      <c r="R976" t="s">
        <v>19038</v>
      </c>
      <c r="S976" t="s">
        <v>19039</v>
      </c>
      <c r="T976">
        <v>6.5</v>
      </c>
      <c r="U976">
        <v>62073</v>
      </c>
      <c r="V976" s="12">
        <f>W976*1.20207800169993</f>
        <v>66114290.093496144</v>
      </c>
      <c r="W976" s="3">
        <v>55000000</v>
      </c>
      <c r="X976" s="13">
        <f>Y976*1.20207800169993</f>
        <v>9463968.5219295602</v>
      </c>
      <c r="Y976" s="3">
        <v>7873007</v>
      </c>
      <c r="Z976" s="13">
        <f>AA976*1.20207800169993</f>
        <v>21552878.713831209</v>
      </c>
      <c r="AA976" s="3">
        <v>17929684</v>
      </c>
      <c r="AB976">
        <v>124</v>
      </c>
    </row>
    <row r="977" spans="1:28" hidden="1" x14ac:dyDescent="0.2">
      <c r="A977" t="s">
        <v>22804</v>
      </c>
      <c r="B977" t="s">
        <v>22805</v>
      </c>
      <c r="C977">
        <v>2009</v>
      </c>
      <c r="D977" t="s">
        <v>12723</v>
      </c>
      <c r="E977" t="s">
        <v>44041</v>
      </c>
      <c r="F977" t="s">
        <v>44032</v>
      </c>
      <c r="H977">
        <v>155</v>
      </c>
      <c r="I977" t="s">
        <v>2990</v>
      </c>
      <c r="J977" t="s">
        <v>27</v>
      </c>
      <c r="K977" t="s">
        <v>361</v>
      </c>
      <c r="L977" t="s">
        <v>7818</v>
      </c>
      <c r="M977" t="s">
        <v>4514</v>
      </c>
      <c r="N977" t="s">
        <v>22806</v>
      </c>
      <c r="O977" t="s">
        <v>22807</v>
      </c>
      <c r="P977" t="s">
        <v>22808</v>
      </c>
      <c r="Q977" t="s">
        <v>22809</v>
      </c>
      <c r="R977" t="s">
        <v>22810</v>
      </c>
      <c r="S977" t="s">
        <v>22811</v>
      </c>
      <c r="T977">
        <v>7.9</v>
      </c>
      <c r="U977">
        <v>92084</v>
      </c>
      <c r="V977" s="12">
        <f>W977*1.20636999678377</f>
        <v>15682809.958189011</v>
      </c>
      <c r="W977" s="3">
        <v>13000000</v>
      </c>
      <c r="X977" s="13">
        <f>Y977*1.20636999678377</f>
        <v>2518562.7696854123</v>
      </c>
      <c r="Y977" s="3">
        <v>2087720</v>
      </c>
      <c r="Z977" s="13">
        <f>AA977*1.20636999678377</f>
        <v>21562710.402792964</v>
      </c>
      <c r="AA977" s="3">
        <v>17874044</v>
      </c>
      <c r="AB977">
        <v>166</v>
      </c>
    </row>
    <row r="978" spans="1:28" x14ac:dyDescent="0.2">
      <c r="A978" t="s">
        <v>12504</v>
      </c>
      <c r="B978" t="s">
        <v>12505</v>
      </c>
      <c r="C978">
        <v>2006</v>
      </c>
      <c r="D978" t="s">
        <v>11679</v>
      </c>
      <c r="E978" t="s">
        <v>44035</v>
      </c>
      <c r="F978" t="s">
        <v>44044</v>
      </c>
      <c r="G978" t="s">
        <v>44032</v>
      </c>
      <c r="H978">
        <v>126</v>
      </c>
      <c r="I978" t="s">
        <v>25</v>
      </c>
      <c r="J978" t="s">
        <v>26</v>
      </c>
      <c r="K978" t="s">
        <v>308</v>
      </c>
      <c r="M978" t="s">
        <v>12506</v>
      </c>
      <c r="N978" t="s">
        <v>12507</v>
      </c>
      <c r="O978" t="s">
        <v>12508</v>
      </c>
      <c r="P978" t="s">
        <v>3578</v>
      </c>
      <c r="Q978" t="s">
        <v>12509</v>
      </c>
      <c r="R978" t="s">
        <v>12510</v>
      </c>
      <c r="S978" t="s">
        <v>12511</v>
      </c>
      <c r="T978">
        <v>6.5</v>
      </c>
      <c r="U978">
        <v>32493</v>
      </c>
      <c r="V978" s="12">
        <f>W978*1.28378472222222</f>
        <v>35945972.222222164</v>
      </c>
      <c r="W978" s="3">
        <v>28000000</v>
      </c>
      <c r="X978" s="13">
        <f>Y978*1.28378472222222</f>
        <v>18520200.632743023</v>
      </c>
      <c r="Y978" s="3">
        <v>14426251</v>
      </c>
      <c r="Z978" s="13">
        <f>AA978*1.28378472222222</f>
        <v>21568145.631041631</v>
      </c>
      <c r="AA978" s="3">
        <v>16800438</v>
      </c>
      <c r="AB978">
        <v>308</v>
      </c>
    </row>
    <row r="979" spans="1:28" x14ac:dyDescent="0.2">
      <c r="A979" t="s">
        <v>3600</v>
      </c>
      <c r="B979" t="s">
        <v>3601</v>
      </c>
      <c r="C979">
        <v>2001</v>
      </c>
      <c r="D979" s="1">
        <v>37443</v>
      </c>
      <c r="E979" t="s">
        <v>1045</v>
      </c>
      <c r="F979" t="s">
        <v>44050</v>
      </c>
      <c r="H979">
        <v>89</v>
      </c>
      <c r="I979" t="s">
        <v>25</v>
      </c>
      <c r="J979" t="s">
        <v>26</v>
      </c>
      <c r="M979" t="s">
        <v>3602</v>
      </c>
      <c r="N979" t="s">
        <v>3603</v>
      </c>
      <c r="O979" t="s">
        <v>3604</v>
      </c>
      <c r="P979" t="s">
        <v>3605</v>
      </c>
      <c r="Q979" t="s">
        <v>3606</v>
      </c>
      <c r="R979" t="s">
        <v>3607</v>
      </c>
      <c r="S979" t="s">
        <v>3608</v>
      </c>
      <c r="T979">
        <v>6.4</v>
      </c>
      <c r="U979">
        <v>16552</v>
      </c>
      <c r="V979" s="12">
        <f>W979*1.46138339920949</f>
        <v>35073201.581027761</v>
      </c>
      <c r="W979" s="3">
        <v>24000000</v>
      </c>
      <c r="X979" s="13">
        <f>Y979*1.46138339920949</f>
        <v>20322573.334466457</v>
      </c>
      <c r="Y979" s="3">
        <v>13906394</v>
      </c>
      <c r="Z979" s="13">
        <f>AA979*1.46138339920949</f>
        <v>21603157.302292548</v>
      </c>
      <c r="AA979" s="3">
        <v>14782676</v>
      </c>
      <c r="AB979">
        <v>93</v>
      </c>
    </row>
    <row r="980" spans="1:28" x14ac:dyDescent="0.2">
      <c r="A980" t="s">
        <v>5173</v>
      </c>
      <c r="B980" t="s">
        <v>5174</v>
      </c>
      <c r="C980">
        <v>2002</v>
      </c>
      <c r="D980" t="s">
        <v>5156</v>
      </c>
      <c r="E980" t="s">
        <v>1045</v>
      </c>
      <c r="H980">
        <v>94</v>
      </c>
      <c r="I980" t="s">
        <v>97</v>
      </c>
      <c r="J980" t="s">
        <v>26</v>
      </c>
      <c r="K980" t="s">
        <v>74</v>
      </c>
      <c r="L980" t="s">
        <v>308</v>
      </c>
      <c r="M980" t="s">
        <v>5175</v>
      </c>
      <c r="N980" t="s">
        <v>5176</v>
      </c>
      <c r="O980" t="s">
        <v>5177</v>
      </c>
      <c r="P980" t="s">
        <v>4993</v>
      </c>
      <c r="Q980" t="s">
        <v>5178</v>
      </c>
      <c r="R980" t="s">
        <v>5179</v>
      </c>
      <c r="S980" t="s">
        <v>5180</v>
      </c>
      <c r="T980">
        <v>4.9000000000000004</v>
      </c>
      <c r="U980">
        <v>29976</v>
      </c>
      <c r="V980" s="12">
        <f>W980*1.43863813229572</f>
        <v>28772762.645914402</v>
      </c>
      <c r="W980" s="3">
        <v>20000000</v>
      </c>
      <c r="X980" s="13">
        <f>Y980*1.43863813229572</f>
        <v>12372469.206147861</v>
      </c>
      <c r="Y980" s="3">
        <v>8600126</v>
      </c>
      <c r="Z980" s="13">
        <f>AA980*1.43863813229572</f>
        <v>21608766.268054478</v>
      </c>
      <c r="AA980" s="3">
        <v>15020293</v>
      </c>
      <c r="AB980">
        <v>139</v>
      </c>
    </row>
    <row r="981" spans="1:28" x14ac:dyDescent="0.2">
      <c r="A981" t="s">
        <v>6653</v>
      </c>
      <c r="B981" t="s">
        <v>6654</v>
      </c>
      <c r="C981">
        <v>2003</v>
      </c>
      <c r="D981" t="s">
        <v>6477</v>
      </c>
      <c r="E981" t="s">
        <v>1045</v>
      </c>
      <c r="F981" t="s">
        <v>44036</v>
      </c>
      <c r="H981">
        <v>96</v>
      </c>
      <c r="I981" t="s">
        <v>25</v>
      </c>
      <c r="J981" t="s">
        <v>26</v>
      </c>
      <c r="K981" t="s">
        <v>27</v>
      </c>
      <c r="M981" t="s">
        <v>6655</v>
      </c>
      <c r="N981" t="s">
        <v>6656</v>
      </c>
      <c r="O981" t="s">
        <v>6657</v>
      </c>
      <c r="P981" t="s">
        <v>530</v>
      </c>
      <c r="Q981" t="s">
        <v>6658</v>
      </c>
      <c r="R981" t="s">
        <v>6659</v>
      </c>
      <c r="S981" t="s">
        <v>6660</v>
      </c>
      <c r="T981">
        <v>5.6</v>
      </c>
      <c r="U981">
        <v>12863</v>
      </c>
      <c r="V981" s="12">
        <f>W981*1.40658152173913</f>
        <v>42197445.652173899</v>
      </c>
      <c r="W981" s="3">
        <v>30000000</v>
      </c>
      <c r="X981" s="13">
        <f>Y981*1.40658152173913</f>
        <v>19999757.869989123</v>
      </c>
      <c r="Y981" s="3">
        <v>14218698</v>
      </c>
      <c r="Z981" s="13">
        <f>AA981*1.40658152173913</f>
        <v>21617606.529711951</v>
      </c>
      <c r="AA981" s="3">
        <v>15368897</v>
      </c>
      <c r="AB981">
        <v>107</v>
      </c>
    </row>
    <row r="982" spans="1:28" x14ac:dyDescent="0.2">
      <c r="A982" t="s">
        <v>38810</v>
      </c>
      <c r="B982" t="s">
        <v>726</v>
      </c>
      <c r="C982">
        <v>2019</v>
      </c>
      <c r="D982" t="s">
        <v>19878</v>
      </c>
      <c r="E982" t="s">
        <v>16512</v>
      </c>
      <c r="F982" t="s">
        <v>44038</v>
      </c>
      <c r="G982" t="s">
        <v>44044</v>
      </c>
      <c r="H982">
        <v>111</v>
      </c>
      <c r="I982" t="s">
        <v>25</v>
      </c>
      <c r="J982" t="s">
        <v>26</v>
      </c>
      <c r="M982" t="s">
        <v>98</v>
      </c>
      <c r="N982" t="s">
        <v>38811</v>
      </c>
      <c r="O982" t="s">
        <v>38812</v>
      </c>
      <c r="P982" t="s">
        <v>732</v>
      </c>
      <c r="Q982" t="s">
        <v>38813</v>
      </c>
      <c r="R982" t="s">
        <v>38814</v>
      </c>
      <c r="S982" t="s">
        <v>38815</v>
      </c>
      <c r="T982">
        <v>6.4</v>
      </c>
      <c r="U982">
        <v>41924</v>
      </c>
      <c r="V982" s="12">
        <f>W982*1.01233684194057</f>
        <v>35431789.467919953</v>
      </c>
      <c r="W982" s="3">
        <v>35000000</v>
      </c>
      <c r="X982" s="13">
        <f>Y982*1.01233684194057</f>
        <v>21623732.596271593</v>
      </c>
      <c r="Y982" s="3">
        <v>21360215</v>
      </c>
      <c r="Z982" s="13">
        <f>AA982*1.01233684194057</f>
        <v>21623732.596271593</v>
      </c>
      <c r="AA982" s="3">
        <v>21360215</v>
      </c>
      <c r="AB982">
        <v>360</v>
      </c>
    </row>
    <row r="983" spans="1:28" x14ac:dyDescent="0.2">
      <c r="A983" t="s">
        <v>16787</v>
      </c>
      <c r="B983" t="s">
        <v>16788</v>
      </c>
      <c r="C983">
        <v>2008</v>
      </c>
      <c r="D983" t="s">
        <v>13035</v>
      </c>
      <c r="E983" t="s">
        <v>44041</v>
      </c>
      <c r="F983" t="s">
        <v>44032</v>
      </c>
      <c r="G983" t="s">
        <v>44045</v>
      </c>
      <c r="H983">
        <v>107</v>
      </c>
      <c r="I983" t="s">
        <v>25</v>
      </c>
      <c r="J983" t="s">
        <v>26</v>
      </c>
      <c r="K983" t="s">
        <v>308</v>
      </c>
      <c r="L983" t="s">
        <v>51</v>
      </c>
      <c r="M983" t="s">
        <v>16789</v>
      </c>
      <c r="N983" t="s">
        <v>7364</v>
      </c>
      <c r="O983" t="s">
        <v>16790</v>
      </c>
      <c r="P983" t="s">
        <v>242</v>
      </c>
      <c r="Q983" t="s">
        <v>16791</v>
      </c>
      <c r="R983" t="s">
        <v>16792</v>
      </c>
      <c r="S983" t="s">
        <v>16793</v>
      </c>
      <c r="T983">
        <v>6.1</v>
      </c>
      <c r="U983">
        <v>37345</v>
      </c>
      <c r="V983" s="12">
        <f>W983*1.20207800169993</f>
        <v>30051950.04249825</v>
      </c>
      <c r="W983" s="3">
        <v>25000000</v>
      </c>
      <c r="X983" s="13">
        <f>Y983*1.20207800169993</f>
        <v>5527762.9032851383</v>
      </c>
      <c r="Y983" s="3">
        <v>4598506</v>
      </c>
      <c r="Z983" s="13">
        <f>AA983*1.20207800169993</f>
        <v>21666909.035150465</v>
      </c>
      <c r="AA983" s="3">
        <v>18024545</v>
      </c>
      <c r="AB983">
        <v>113</v>
      </c>
    </row>
    <row r="984" spans="1:28" x14ac:dyDescent="0.2">
      <c r="A984" t="s">
        <v>8811</v>
      </c>
      <c r="B984" t="s">
        <v>8812</v>
      </c>
      <c r="C984">
        <v>2009</v>
      </c>
      <c r="D984" s="1">
        <v>39854</v>
      </c>
      <c r="E984" t="s">
        <v>16512</v>
      </c>
      <c r="F984" t="s">
        <v>44044</v>
      </c>
      <c r="G984" t="s">
        <v>44046</v>
      </c>
      <c r="H984">
        <v>101</v>
      </c>
      <c r="I984" t="s">
        <v>8813</v>
      </c>
      <c r="J984" t="s">
        <v>26</v>
      </c>
      <c r="K984" t="s">
        <v>75</v>
      </c>
      <c r="M984" t="s">
        <v>1388</v>
      </c>
      <c r="N984" t="s">
        <v>8814</v>
      </c>
      <c r="O984" t="s">
        <v>8815</v>
      </c>
      <c r="P984" t="s">
        <v>6791</v>
      </c>
      <c r="Q984" t="s">
        <v>8816</v>
      </c>
      <c r="R984" t="s">
        <v>8817</v>
      </c>
      <c r="S984" t="s">
        <v>8818</v>
      </c>
      <c r="T984">
        <v>5.5</v>
      </c>
      <c r="U984">
        <v>36885</v>
      </c>
      <c r="V984" s="12">
        <f>W984*1.20636999678377</f>
        <v>42222949.887431949</v>
      </c>
      <c r="W984" s="3">
        <v>35000000</v>
      </c>
      <c r="X984" s="13">
        <f>Y984*1.20636999678377</f>
        <v>12396221.381011184</v>
      </c>
      <c r="Y984" s="3">
        <v>10275638</v>
      </c>
      <c r="Z984" s="13">
        <f>AA984*1.20636999678377</f>
        <v>21686511.710972905</v>
      </c>
      <c r="AA984" s="3">
        <v>17976667</v>
      </c>
      <c r="AB984">
        <v>157</v>
      </c>
    </row>
    <row r="985" spans="1:28" hidden="1" x14ac:dyDescent="0.2">
      <c r="A985" t="s">
        <v>11406</v>
      </c>
      <c r="B985" t="s">
        <v>11407</v>
      </c>
      <c r="C985">
        <v>2005</v>
      </c>
      <c r="D985" t="s">
        <v>11408</v>
      </c>
      <c r="E985" t="s">
        <v>1045</v>
      </c>
      <c r="F985" t="s">
        <v>44032</v>
      </c>
      <c r="H985">
        <v>128</v>
      </c>
      <c r="I985" t="s">
        <v>6671</v>
      </c>
      <c r="J985" t="s">
        <v>26</v>
      </c>
      <c r="K985" t="s">
        <v>2225</v>
      </c>
      <c r="M985" t="s">
        <v>11409</v>
      </c>
      <c r="N985" t="s">
        <v>11410</v>
      </c>
      <c r="O985" t="s">
        <v>11411</v>
      </c>
      <c r="P985" t="s">
        <v>11412</v>
      </c>
      <c r="Q985" t="s">
        <v>11413</v>
      </c>
      <c r="R985" t="s">
        <v>11414</v>
      </c>
      <c r="S985" t="s">
        <v>11415</v>
      </c>
      <c r="T985">
        <v>7.2</v>
      </c>
      <c r="U985">
        <v>20686</v>
      </c>
      <c r="W985"/>
      <c r="X985"/>
      <c r="Y985">
        <v>828699</v>
      </c>
      <c r="Z985"/>
      <c r="AA985">
        <v>3942254</v>
      </c>
      <c r="AB985">
        <v>126</v>
      </c>
    </row>
    <row r="986" spans="1:28" hidden="1" x14ac:dyDescent="0.2">
      <c r="A986" t="s">
        <v>11416</v>
      </c>
      <c r="B986" t="s">
        <v>11417</v>
      </c>
      <c r="C986">
        <v>2005</v>
      </c>
      <c r="D986" t="s">
        <v>9902</v>
      </c>
      <c r="E986" t="s">
        <v>176</v>
      </c>
      <c r="F986" t="s">
        <v>44034</v>
      </c>
      <c r="G986" t="s">
        <v>44046</v>
      </c>
      <c r="H986">
        <v>93</v>
      </c>
      <c r="I986" t="s">
        <v>11418</v>
      </c>
      <c r="J986" t="s">
        <v>26</v>
      </c>
      <c r="K986" t="s">
        <v>11419</v>
      </c>
      <c r="M986" t="s">
        <v>1984</v>
      </c>
      <c r="N986" t="s">
        <v>11420</v>
      </c>
      <c r="O986" t="s">
        <v>11421</v>
      </c>
      <c r="P986" t="s">
        <v>11422</v>
      </c>
      <c r="Q986" t="s">
        <v>11423</v>
      </c>
      <c r="R986" t="s">
        <v>11424</v>
      </c>
      <c r="S986" t="s">
        <v>11425</v>
      </c>
      <c r="T986">
        <v>5.4</v>
      </c>
      <c r="U986">
        <v>10334</v>
      </c>
      <c r="W986" t="s">
        <v>11426</v>
      </c>
      <c r="X986"/>
      <c r="Y986"/>
      <c r="Z986"/>
      <c r="AA986">
        <v>6593579</v>
      </c>
      <c r="AB986">
        <v>109</v>
      </c>
    </row>
    <row r="987" spans="1:28" x14ac:dyDescent="0.2">
      <c r="A987" t="s">
        <v>2654</v>
      </c>
      <c r="B987" t="s">
        <v>2655</v>
      </c>
      <c r="C987">
        <v>2001</v>
      </c>
      <c r="D987" t="s">
        <v>2656</v>
      </c>
      <c r="E987" t="s">
        <v>1045</v>
      </c>
      <c r="F987" t="s">
        <v>44057</v>
      </c>
      <c r="H987">
        <v>98</v>
      </c>
      <c r="I987" t="s">
        <v>177</v>
      </c>
      <c r="J987" t="s">
        <v>26</v>
      </c>
      <c r="M987" t="s">
        <v>2657</v>
      </c>
      <c r="N987" t="s">
        <v>2658</v>
      </c>
      <c r="O987" t="s">
        <v>2659</v>
      </c>
      <c r="P987" t="s">
        <v>2660</v>
      </c>
      <c r="Q987" t="s">
        <v>2661</v>
      </c>
      <c r="R987" t="s">
        <v>2662</v>
      </c>
      <c r="S987" t="s">
        <v>2663</v>
      </c>
      <c r="T987">
        <v>5.4</v>
      </c>
      <c r="U987">
        <v>21409</v>
      </c>
      <c r="V987" s="12">
        <f>W987*1.46138339920949</f>
        <v>56993952.56917011</v>
      </c>
      <c r="W987" s="3">
        <v>39000000</v>
      </c>
      <c r="X987" s="13">
        <f>Y987*1.46138339920949</f>
        <v>20855424.410869621</v>
      </c>
      <c r="Y987" s="3">
        <v>14271015</v>
      </c>
      <c r="Z987" s="13">
        <f>AA987*1.46138339920949</f>
        <v>21724947.533399265</v>
      </c>
      <c r="AA987" s="3">
        <v>14866015</v>
      </c>
      <c r="AB987">
        <v>247</v>
      </c>
    </row>
    <row r="988" spans="1:28" x14ac:dyDescent="0.2">
      <c r="A988" t="s">
        <v>9859</v>
      </c>
      <c r="B988" t="s">
        <v>9860</v>
      </c>
      <c r="C988">
        <v>2004</v>
      </c>
      <c r="D988" t="s">
        <v>3206</v>
      </c>
      <c r="E988" t="s">
        <v>176</v>
      </c>
      <c r="F988" t="s">
        <v>44036</v>
      </c>
      <c r="H988">
        <v>80</v>
      </c>
      <c r="I988" t="s">
        <v>1016</v>
      </c>
      <c r="J988" t="s">
        <v>26</v>
      </c>
      <c r="K988" t="s">
        <v>27</v>
      </c>
      <c r="M988" t="s">
        <v>2967</v>
      </c>
      <c r="N988" t="s">
        <v>9861</v>
      </c>
      <c r="O988" t="s">
        <v>9862</v>
      </c>
      <c r="P988" t="s">
        <v>4616</v>
      </c>
      <c r="Q988" t="s">
        <v>9863</v>
      </c>
      <c r="R988" t="s">
        <v>9864</v>
      </c>
      <c r="S988" t="s">
        <v>9865</v>
      </c>
      <c r="T988">
        <v>8</v>
      </c>
      <c r="U988">
        <v>228858</v>
      </c>
      <c r="V988" s="12">
        <f>W988*1.37009528851244</f>
        <v>3699257.2789835879</v>
      </c>
      <c r="W988" s="3">
        <v>2700000</v>
      </c>
      <c r="X988" s="13">
        <f>Y988*1.37009528851244</f>
        <v>7974843.770984645</v>
      </c>
      <c r="Y988" s="3">
        <v>5820649</v>
      </c>
      <c r="Z988" s="13">
        <f>AA988*1.37009528851244</f>
        <v>21834533.156045519</v>
      </c>
      <c r="AA988" s="3">
        <v>15936507</v>
      </c>
      <c r="AB988">
        <v>551</v>
      </c>
    </row>
    <row r="989" spans="1:28" hidden="1" x14ac:dyDescent="0.2">
      <c r="A989" t="s">
        <v>11444</v>
      </c>
      <c r="B989" t="s">
        <v>11445</v>
      </c>
      <c r="C989">
        <v>2008</v>
      </c>
      <c r="D989" t="s">
        <v>11446</v>
      </c>
      <c r="E989" t="s">
        <v>16512</v>
      </c>
      <c r="F989" t="s">
        <v>44032</v>
      </c>
      <c r="G989" t="s">
        <v>44042</v>
      </c>
      <c r="H989">
        <v>84</v>
      </c>
      <c r="I989" t="s">
        <v>25</v>
      </c>
      <c r="J989" t="s">
        <v>26</v>
      </c>
      <c r="M989" t="s">
        <v>11447</v>
      </c>
      <c r="N989" t="s">
        <v>11447</v>
      </c>
      <c r="O989" t="s">
        <v>11448</v>
      </c>
      <c r="P989" t="s">
        <v>11449</v>
      </c>
      <c r="Q989" t="s">
        <v>11450</v>
      </c>
      <c r="R989" t="s">
        <v>11451</v>
      </c>
      <c r="S989" t="s">
        <v>11452</v>
      </c>
      <c r="T989">
        <v>5.0999999999999996</v>
      </c>
      <c r="U989">
        <v>15323</v>
      </c>
      <c r="W989"/>
      <c r="X989"/>
      <c r="Y989">
        <v>213608</v>
      </c>
      <c r="Z989"/>
      <c r="AA989">
        <v>390128</v>
      </c>
      <c r="AB989">
        <v>137</v>
      </c>
    </row>
    <row r="990" spans="1:28" x14ac:dyDescent="0.2">
      <c r="A990" t="s">
        <v>20215</v>
      </c>
      <c r="B990" t="s">
        <v>20216</v>
      </c>
      <c r="C990">
        <v>2010</v>
      </c>
      <c r="D990" t="s">
        <v>12723</v>
      </c>
      <c r="E990" t="s">
        <v>16512</v>
      </c>
      <c r="F990" t="s">
        <v>44033</v>
      </c>
      <c r="G990" t="s">
        <v>44042</v>
      </c>
      <c r="H990">
        <v>111</v>
      </c>
      <c r="I990" t="s">
        <v>433</v>
      </c>
      <c r="J990" t="s">
        <v>26</v>
      </c>
      <c r="K990" t="s">
        <v>308</v>
      </c>
      <c r="M990" t="s">
        <v>20217</v>
      </c>
      <c r="N990" t="s">
        <v>20218</v>
      </c>
      <c r="O990" t="s">
        <v>20219</v>
      </c>
      <c r="P990" t="s">
        <v>602</v>
      </c>
      <c r="Q990" t="s">
        <v>20220</v>
      </c>
      <c r="R990" t="s">
        <v>20221</v>
      </c>
      <c r="S990" t="s">
        <v>20222</v>
      </c>
      <c r="T990">
        <v>6.3</v>
      </c>
      <c r="U990">
        <v>99553</v>
      </c>
      <c r="V990" s="12">
        <f>W990*1.18690152988223</f>
        <v>37980848.956231363</v>
      </c>
      <c r="W990" s="3">
        <v>32000000</v>
      </c>
      <c r="X990" s="13">
        <f>Y990*1.18690152988223</f>
        <v>16373110.765972933</v>
      </c>
      <c r="Y990" s="3">
        <v>13794835</v>
      </c>
      <c r="Z990" s="13">
        <f>AA990*1.18690152988223</f>
        <v>21850727.792865098</v>
      </c>
      <c r="AA990" s="3">
        <v>18409891</v>
      </c>
      <c r="AB990">
        <v>202</v>
      </c>
    </row>
    <row r="991" spans="1:28" x14ac:dyDescent="0.2">
      <c r="A991" t="s">
        <v>43843</v>
      </c>
      <c r="B991" t="s">
        <v>43844</v>
      </c>
      <c r="C991">
        <v>2020</v>
      </c>
      <c r="D991" t="s">
        <v>42607</v>
      </c>
      <c r="E991" t="s">
        <v>44048</v>
      </c>
      <c r="F991" t="s">
        <v>44046</v>
      </c>
      <c r="G991" t="s">
        <v>44045</v>
      </c>
      <c r="H991">
        <v>87</v>
      </c>
      <c r="I991" t="s">
        <v>43845</v>
      </c>
      <c r="J991" t="s">
        <v>26</v>
      </c>
      <c r="M991" t="s">
        <v>36145</v>
      </c>
      <c r="N991" t="s">
        <v>43846</v>
      </c>
      <c r="O991" t="s">
        <v>43847</v>
      </c>
      <c r="P991" t="s">
        <v>43848</v>
      </c>
      <c r="Q991" t="s">
        <v>43849</v>
      </c>
      <c r="R991" t="s">
        <v>43850</v>
      </c>
      <c r="S991" t="s">
        <v>43851</v>
      </c>
      <c r="T991">
        <v>5.3</v>
      </c>
      <c r="U991">
        <v>18390</v>
      </c>
      <c r="V991" s="13">
        <f>W991</f>
        <v>5000000</v>
      </c>
      <c r="W991" s="3">
        <v>5000000</v>
      </c>
      <c r="X991" s="13">
        <f>Y991</f>
        <v>15347654</v>
      </c>
      <c r="Y991" s="3">
        <v>15347654</v>
      </c>
      <c r="Z991" s="13">
        <f>AA991</f>
        <v>21966625</v>
      </c>
      <c r="AA991" s="3">
        <v>21966625</v>
      </c>
      <c r="AB991">
        <v>418</v>
      </c>
    </row>
    <row r="992" spans="1:28" hidden="1" x14ac:dyDescent="0.2">
      <c r="A992" t="s">
        <v>11468</v>
      </c>
      <c r="B992" t="s">
        <v>11469</v>
      </c>
      <c r="C992">
        <v>2010</v>
      </c>
      <c r="D992" s="1">
        <v>40671</v>
      </c>
      <c r="E992" t="s">
        <v>16512</v>
      </c>
      <c r="F992" t="s">
        <v>44044</v>
      </c>
      <c r="G992" t="s">
        <v>44032</v>
      </c>
      <c r="H992">
        <v>87</v>
      </c>
      <c r="I992" t="s">
        <v>4587</v>
      </c>
      <c r="J992" t="s">
        <v>26</v>
      </c>
      <c r="K992" t="s">
        <v>934</v>
      </c>
      <c r="M992" t="s">
        <v>8829</v>
      </c>
      <c r="N992" t="s">
        <v>5630</v>
      </c>
      <c r="O992" t="s">
        <v>11470</v>
      </c>
      <c r="P992" t="s">
        <v>11471</v>
      </c>
      <c r="Q992" t="s">
        <v>11471</v>
      </c>
      <c r="R992" t="s">
        <v>11472</v>
      </c>
      <c r="S992" t="s">
        <v>11473</v>
      </c>
      <c r="T992">
        <v>4.8</v>
      </c>
      <c r="U992">
        <v>25893</v>
      </c>
      <c r="W992">
        <v>30000000</v>
      </c>
      <c r="X992"/>
      <c r="Y992"/>
      <c r="Z992"/>
      <c r="AA992">
        <v>1697207</v>
      </c>
      <c r="AB992">
        <v>114</v>
      </c>
    </row>
    <row r="993" spans="1:28" x14ac:dyDescent="0.2">
      <c r="A993" t="s">
        <v>28451</v>
      </c>
      <c r="B993" t="s">
        <v>28452</v>
      </c>
      <c r="C993">
        <v>2011</v>
      </c>
      <c r="D993" t="s">
        <v>23207</v>
      </c>
      <c r="E993" t="s">
        <v>176</v>
      </c>
      <c r="H993">
        <v>101</v>
      </c>
      <c r="I993" t="s">
        <v>9472</v>
      </c>
      <c r="J993" t="s">
        <v>26</v>
      </c>
      <c r="M993" t="s">
        <v>19259</v>
      </c>
      <c r="N993" t="s">
        <v>28453</v>
      </c>
      <c r="O993" t="s">
        <v>28454</v>
      </c>
      <c r="P993" t="s">
        <v>19665</v>
      </c>
      <c r="Q993" t="s">
        <v>28455</v>
      </c>
      <c r="R993" t="s">
        <v>28456</v>
      </c>
      <c r="S993" t="s">
        <v>28457</v>
      </c>
      <c r="T993">
        <v>7.2</v>
      </c>
      <c r="U993">
        <v>180055</v>
      </c>
      <c r="V993" s="12">
        <f>W993*1.1505830469594</f>
        <v>7478789.8052361002</v>
      </c>
      <c r="W993" s="3">
        <v>6500000</v>
      </c>
      <c r="X993" s="13">
        <f>Y993*1.1505830469594</f>
        <v>4497631.4317303887</v>
      </c>
      <c r="Y993" s="3">
        <v>3909002</v>
      </c>
      <c r="Z993" s="13">
        <f>AA993*1.1505830469594</f>
        <v>22003482.104201626</v>
      </c>
      <c r="AA993" s="3">
        <v>19123767</v>
      </c>
      <c r="AB993">
        <v>440</v>
      </c>
    </row>
    <row r="994" spans="1:28" hidden="1" x14ac:dyDescent="0.2">
      <c r="A994" t="s">
        <v>25047</v>
      </c>
      <c r="B994" t="s">
        <v>25048</v>
      </c>
      <c r="C994">
        <v>2010</v>
      </c>
      <c r="D994" t="s">
        <v>19812</v>
      </c>
      <c r="E994" t="s">
        <v>16512</v>
      </c>
      <c r="F994" t="s">
        <v>44031</v>
      </c>
      <c r="G994" t="s">
        <v>44032</v>
      </c>
      <c r="H994">
        <v>141</v>
      </c>
      <c r="I994" t="s">
        <v>25049</v>
      </c>
      <c r="J994" t="s">
        <v>934</v>
      </c>
      <c r="M994" t="s">
        <v>5396</v>
      </c>
      <c r="N994" t="s">
        <v>25050</v>
      </c>
      <c r="O994" t="s">
        <v>25051</v>
      </c>
      <c r="P994" t="s">
        <v>25052</v>
      </c>
      <c r="Q994" t="s">
        <v>25053</v>
      </c>
      <c r="R994" t="s">
        <v>25054</v>
      </c>
      <c r="S994" t="s">
        <v>25055</v>
      </c>
      <c r="T994">
        <v>7.6</v>
      </c>
      <c r="U994">
        <v>60955</v>
      </c>
      <c r="V994" s="12">
        <f>W994*1.18690152988223</f>
        <v>7121409.1792933801</v>
      </c>
      <c r="W994" s="3">
        <v>6000000</v>
      </c>
      <c r="X994" s="13">
        <f>Y994*1.18690152988223</f>
        <v>952818.43635579688</v>
      </c>
      <c r="Y994" s="3">
        <v>802778</v>
      </c>
      <c r="Z994" s="13">
        <f>AA994*1.18690152988223</f>
        <v>22182071.532257732</v>
      </c>
      <c r="AA994" s="3">
        <v>18689058</v>
      </c>
      <c r="AB994">
        <v>145</v>
      </c>
    </row>
    <row r="995" spans="1:28" x14ac:dyDescent="0.2">
      <c r="A995" t="s">
        <v>38284</v>
      </c>
      <c r="B995" t="s">
        <v>38285</v>
      </c>
      <c r="C995">
        <v>2016</v>
      </c>
      <c r="D995" t="s">
        <v>38286</v>
      </c>
      <c r="E995" t="s">
        <v>16512</v>
      </c>
      <c r="F995" t="s">
        <v>44038</v>
      </c>
      <c r="G995" t="s">
        <v>44044</v>
      </c>
      <c r="H995">
        <v>100</v>
      </c>
      <c r="I995" t="s">
        <v>25</v>
      </c>
      <c r="J995" t="s">
        <v>26</v>
      </c>
      <c r="M995" t="s">
        <v>38287</v>
      </c>
      <c r="N995" t="s">
        <v>38288</v>
      </c>
      <c r="O995" t="s">
        <v>38289</v>
      </c>
      <c r="P995" t="s">
        <v>38290</v>
      </c>
      <c r="Q995" t="s">
        <v>38291</v>
      </c>
      <c r="R995" t="s">
        <v>38292</v>
      </c>
      <c r="S995" t="s">
        <v>38293</v>
      </c>
      <c r="T995">
        <v>6.2</v>
      </c>
      <c r="U995">
        <v>44843</v>
      </c>
      <c r="V995" s="12">
        <f>W995*1.07834771485832</f>
        <v>16175215.7228748</v>
      </c>
      <c r="W995" s="3">
        <v>15000000</v>
      </c>
      <c r="X995" s="13">
        <f>Y995*1.07834771485832</f>
        <v>22205177.627248444</v>
      </c>
      <c r="Y995" s="3">
        <v>20591853</v>
      </c>
      <c r="Z995" s="13">
        <f>AA995*1.07834771485832</f>
        <v>22269317.749328215</v>
      </c>
      <c r="AA995" s="3">
        <v>20651333</v>
      </c>
      <c r="AB995">
        <v>136</v>
      </c>
    </row>
    <row r="996" spans="1:28" hidden="1" x14ac:dyDescent="0.2">
      <c r="A996" t="s">
        <v>11499</v>
      </c>
      <c r="B996" t="s">
        <v>11500</v>
      </c>
      <c r="C996">
        <v>2006</v>
      </c>
      <c r="D996" t="s">
        <v>9150</v>
      </c>
      <c r="E996" t="s">
        <v>176</v>
      </c>
      <c r="F996" t="s">
        <v>44046</v>
      </c>
      <c r="G996" t="s">
        <v>44045</v>
      </c>
      <c r="H996">
        <v>110</v>
      </c>
      <c r="I996" t="s">
        <v>146</v>
      </c>
      <c r="J996" t="s">
        <v>26</v>
      </c>
      <c r="M996" t="s">
        <v>11501</v>
      </c>
      <c r="N996" t="s">
        <v>11501</v>
      </c>
      <c r="O996" t="s">
        <v>11502</v>
      </c>
      <c r="P996" t="s">
        <v>11503</v>
      </c>
      <c r="Q996" t="s">
        <v>11504</v>
      </c>
      <c r="R996" t="s">
        <v>11505</v>
      </c>
      <c r="S996" t="s">
        <v>11506</v>
      </c>
      <c r="T996">
        <v>6</v>
      </c>
      <c r="U996">
        <v>13127</v>
      </c>
      <c r="W996"/>
      <c r="X996"/>
      <c r="Y996"/>
      <c r="Z996"/>
      <c r="AA996">
        <v>4598371</v>
      </c>
      <c r="AB996">
        <v>132</v>
      </c>
    </row>
    <row r="997" spans="1:28" hidden="1" x14ac:dyDescent="0.2">
      <c r="A997" t="s">
        <v>11507</v>
      </c>
      <c r="B997" t="s">
        <v>11508</v>
      </c>
      <c r="C997">
        <v>2005</v>
      </c>
      <c r="D997" t="s">
        <v>11509</v>
      </c>
      <c r="E997" t="s">
        <v>1045</v>
      </c>
      <c r="F997" t="s">
        <v>44040</v>
      </c>
      <c r="G997" t="s">
        <v>44036</v>
      </c>
      <c r="H997">
        <v>84</v>
      </c>
      <c r="I997" t="s">
        <v>25</v>
      </c>
      <c r="J997" t="s">
        <v>26</v>
      </c>
      <c r="M997" t="s">
        <v>11510</v>
      </c>
      <c r="N997" t="s">
        <v>11511</v>
      </c>
      <c r="O997" t="s">
        <v>11512</v>
      </c>
      <c r="P997" t="s">
        <v>10740</v>
      </c>
      <c r="Q997" t="s">
        <v>11513</v>
      </c>
      <c r="R997" t="s">
        <v>11514</v>
      </c>
      <c r="S997" t="s">
        <v>11515</v>
      </c>
      <c r="T997">
        <v>7.5</v>
      </c>
      <c r="U997">
        <v>22226</v>
      </c>
      <c r="W997"/>
      <c r="X997"/>
      <c r="Y997">
        <v>385373</v>
      </c>
      <c r="Z997"/>
      <c r="AA997">
        <v>1254005</v>
      </c>
      <c r="AB997">
        <v>79</v>
      </c>
    </row>
    <row r="998" spans="1:28" x14ac:dyDescent="0.2">
      <c r="A998" t="s">
        <v>31722</v>
      </c>
      <c r="B998" t="s">
        <v>31723</v>
      </c>
      <c r="C998">
        <v>2013</v>
      </c>
      <c r="D998" t="s">
        <v>22354</v>
      </c>
      <c r="E998" t="s">
        <v>44035</v>
      </c>
      <c r="F998" t="s">
        <v>44044</v>
      </c>
      <c r="G998" t="s">
        <v>44032</v>
      </c>
      <c r="H998">
        <v>90</v>
      </c>
      <c r="I998" t="s">
        <v>31724</v>
      </c>
      <c r="J998" t="s">
        <v>26</v>
      </c>
      <c r="M998" t="s">
        <v>7379</v>
      </c>
      <c r="N998" t="s">
        <v>31725</v>
      </c>
      <c r="O998" t="s">
        <v>31726</v>
      </c>
      <c r="P998" t="s">
        <v>31727</v>
      </c>
      <c r="Q998" t="s">
        <v>31728</v>
      </c>
      <c r="R998" t="s">
        <v>31729</v>
      </c>
      <c r="S998" t="s">
        <v>31730</v>
      </c>
      <c r="T998">
        <v>5.6</v>
      </c>
      <c r="U998">
        <v>82055</v>
      </c>
      <c r="V998" s="12">
        <f>W998*1.11098185502045</f>
        <v>8887854.8401635997</v>
      </c>
      <c r="W998" s="3">
        <v>8000000</v>
      </c>
      <c r="X998" s="13">
        <f>Y998*1.11098185502045</f>
        <v>6494502.1813124055</v>
      </c>
      <c r="Y998" s="3">
        <v>5845732</v>
      </c>
      <c r="Z998" s="13">
        <f>AA998*1.11098185502045</f>
        <v>22270271.20943341</v>
      </c>
      <c r="AA998" s="3">
        <v>20045576</v>
      </c>
      <c r="AB998">
        <v>205</v>
      </c>
    </row>
    <row r="999" spans="1:28" x14ac:dyDescent="0.2">
      <c r="A999" t="s">
        <v>369</v>
      </c>
      <c r="B999" t="s">
        <v>370</v>
      </c>
      <c r="C999">
        <v>2000</v>
      </c>
      <c r="D999" s="1">
        <v>36838</v>
      </c>
      <c r="E999" t="s">
        <v>3496</v>
      </c>
      <c r="F999" t="s">
        <v>44033</v>
      </c>
      <c r="G999" t="s">
        <v>44042</v>
      </c>
      <c r="H999">
        <v>90</v>
      </c>
      <c r="I999" t="s">
        <v>372</v>
      </c>
      <c r="J999" t="s">
        <v>26</v>
      </c>
      <c r="M999" t="s">
        <v>373</v>
      </c>
      <c r="N999" t="s">
        <v>374</v>
      </c>
      <c r="O999" t="s">
        <v>375</v>
      </c>
      <c r="P999" t="s">
        <v>376</v>
      </c>
      <c r="Q999" t="s">
        <v>377</v>
      </c>
      <c r="R999" t="s">
        <v>378</v>
      </c>
      <c r="S999" t="s">
        <v>379</v>
      </c>
      <c r="T999">
        <v>4.9000000000000004</v>
      </c>
      <c r="U999">
        <v>16884</v>
      </c>
      <c r="V999" s="12">
        <f>W999*1.5029674796748</f>
        <v>135267073.17073199</v>
      </c>
      <c r="W999" s="3">
        <v>90000000</v>
      </c>
      <c r="X999" s="13">
        <f>Y999*1.5029674796748</f>
        <v>21387911.085975658</v>
      </c>
      <c r="Y999" s="3">
        <v>14230455</v>
      </c>
      <c r="Z999" s="13">
        <f>AA999*1.5029674796748</f>
        <v>22286123.52898379</v>
      </c>
      <c r="AA999" s="3">
        <v>14828081</v>
      </c>
      <c r="AB999">
        <v>297</v>
      </c>
    </row>
    <row r="1000" spans="1:28" hidden="1" x14ac:dyDescent="0.2">
      <c r="A1000" t="s">
        <v>10880</v>
      </c>
      <c r="B1000" t="s">
        <v>10881</v>
      </c>
      <c r="C1000">
        <v>2006</v>
      </c>
      <c r="D1000" t="s">
        <v>10882</v>
      </c>
      <c r="E1000" t="s">
        <v>1045</v>
      </c>
      <c r="F1000" t="s">
        <v>44032</v>
      </c>
      <c r="G1000" t="s">
        <v>44036</v>
      </c>
      <c r="H1000">
        <v>120</v>
      </c>
      <c r="I1000" t="s">
        <v>10883</v>
      </c>
      <c r="J1000" t="s">
        <v>27</v>
      </c>
      <c r="K1000" t="s">
        <v>26</v>
      </c>
      <c r="L1000" t="s">
        <v>308</v>
      </c>
      <c r="M1000" t="s">
        <v>10884</v>
      </c>
      <c r="N1000" t="s">
        <v>10885</v>
      </c>
      <c r="O1000" t="s">
        <v>10886</v>
      </c>
      <c r="P1000" t="s">
        <v>10887</v>
      </c>
      <c r="Q1000" t="s">
        <v>10888</v>
      </c>
      <c r="R1000" t="s">
        <v>10889</v>
      </c>
      <c r="S1000" t="s">
        <v>10890</v>
      </c>
      <c r="T1000">
        <v>7.2</v>
      </c>
      <c r="U1000">
        <v>69897</v>
      </c>
      <c r="V1000" s="12">
        <f>W1000*1.28378472222222</f>
        <v>16689201.38888886</v>
      </c>
      <c r="W1000" s="3">
        <v>13000000</v>
      </c>
      <c r="X1000" s="13">
        <f>Y1000*1.28378472222222</f>
        <v>6289618.2463194337</v>
      </c>
      <c r="Y1000" s="3">
        <v>4899278</v>
      </c>
      <c r="Z1000" s="13">
        <f>AA1000*1.28378472222222</f>
        <v>22429936.193437461</v>
      </c>
      <c r="AA1000" s="3">
        <v>17471727</v>
      </c>
      <c r="AB1000">
        <v>129</v>
      </c>
    </row>
    <row r="1001" spans="1:28" x14ac:dyDescent="0.2">
      <c r="A1001" t="s">
        <v>20609</v>
      </c>
      <c r="B1001" t="s">
        <v>20610</v>
      </c>
      <c r="C1001">
        <v>2009</v>
      </c>
      <c r="D1001" t="s">
        <v>15871</v>
      </c>
      <c r="E1001" t="s">
        <v>1045</v>
      </c>
      <c r="F1001" t="s">
        <v>44050</v>
      </c>
      <c r="H1001">
        <v>90</v>
      </c>
      <c r="I1001" t="s">
        <v>25</v>
      </c>
      <c r="J1001" t="s">
        <v>26</v>
      </c>
      <c r="M1001" t="s">
        <v>20611</v>
      </c>
      <c r="N1001" t="s">
        <v>20611</v>
      </c>
      <c r="O1001" t="s">
        <v>20612</v>
      </c>
      <c r="P1001" t="s">
        <v>15029</v>
      </c>
      <c r="Q1001" t="s">
        <v>20613</v>
      </c>
      <c r="R1001" t="s">
        <v>20614</v>
      </c>
      <c r="S1001" t="s">
        <v>20615</v>
      </c>
      <c r="T1001">
        <v>6.1</v>
      </c>
      <c r="U1001">
        <v>41679</v>
      </c>
      <c r="V1001" s="12">
        <f>W1001*1.20636999678377</f>
        <v>24127399.935675401</v>
      </c>
      <c r="W1001" s="3">
        <v>20000000</v>
      </c>
      <c r="X1001" s="13">
        <f>Y1001*1.20636999678377</f>
        <v>20787312.468250204</v>
      </c>
      <c r="Y1001" s="3">
        <v>17231291</v>
      </c>
      <c r="Z1001" s="13">
        <f>AA1001*1.20636999678377</f>
        <v>22437398.61992101</v>
      </c>
      <c r="AA1001" s="3">
        <v>18599102</v>
      </c>
      <c r="AB1001">
        <v>69</v>
      </c>
    </row>
    <row r="1002" spans="1:28" x14ac:dyDescent="0.2">
      <c r="A1002" t="s">
        <v>27107</v>
      </c>
      <c r="B1002" t="s">
        <v>27108</v>
      </c>
      <c r="C1002">
        <v>2011</v>
      </c>
      <c r="D1002" t="s">
        <v>23087</v>
      </c>
      <c r="E1002" t="s">
        <v>176</v>
      </c>
      <c r="F1002" t="s">
        <v>44042</v>
      </c>
      <c r="H1002">
        <v>107</v>
      </c>
      <c r="I1002" t="s">
        <v>25</v>
      </c>
      <c r="J1002" t="s">
        <v>26</v>
      </c>
      <c r="M1002" t="s">
        <v>25725</v>
      </c>
      <c r="N1002" t="s">
        <v>25725</v>
      </c>
      <c r="O1002" t="s">
        <v>27109</v>
      </c>
      <c r="P1002" t="s">
        <v>181</v>
      </c>
      <c r="Q1002" t="s">
        <v>27110</v>
      </c>
      <c r="R1002" t="s">
        <v>27111</v>
      </c>
      <c r="S1002" t="s">
        <v>27112</v>
      </c>
      <c r="T1002">
        <v>7.1</v>
      </c>
      <c r="U1002">
        <v>114272</v>
      </c>
      <c r="V1002" s="12">
        <f>W1002*1.1505830469594</f>
        <v>4027040.6643579002</v>
      </c>
      <c r="W1002" s="3">
        <v>3500000</v>
      </c>
      <c r="X1002" s="13">
        <f>Y1002*1.1505830469594</f>
        <v>6160266.5061594592</v>
      </c>
      <c r="Y1002" s="3">
        <v>5354039</v>
      </c>
      <c r="Z1002" s="13">
        <f>AA1002*1.1505830469594</f>
        <v>22441016.620634969</v>
      </c>
      <c r="AA1002" s="3">
        <v>19504039</v>
      </c>
      <c r="AB1002">
        <v>285</v>
      </c>
    </row>
    <row r="1003" spans="1:28" x14ac:dyDescent="0.2">
      <c r="A1003" t="s">
        <v>11755</v>
      </c>
      <c r="B1003" t="s">
        <v>11756</v>
      </c>
      <c r="C1003">
        <v>2006</v>
      </c>
      <c r="D1003" s="1">
        <v>38754</v>
      </c>
      <c r="E1003" t="s">
        <v>176</v>
      </c>
      <c r="F1003" t="s">
        <v>44036</v>
      </c>
      <c r="G1003" t="s">
        <v>44050</v>
      </c>
      <c r="H1003">
        <v>108</v>
      </c>
      <c r="I1003" t="s">
        <v>25</v>
      </c>
      <c r="J1003" t="s">
        <v>26</v>
      </c>
      <c r="M1003" t="s">
        <v>11757</v>
      </c>
      <c r="N1003" t="s">
        <v>6347</v>
      </c>
      <c r="O1003" t="s">
        <v>11758</v>
      </c>
      <c r="P1003" t="s">
        <v>9458</v>
      </c>
      <c r="Q1003" t="s">
        <v>11759</v>
      </c>
      <c r="R1003" t="s">
        <v>11760</v>
      </c>
      <c r="S1003" t="s">
        <v>11761</v>
      </c>
      <c r="T1003">
        <v>5.9</v>
      </c>
      <c r="U1003">
        <v>20132</v>
      </c>
      <c r="V1003" s="12">
        <f>W1003*1.28378472222222</f>
        <v>33378402.77777772</v>
      </c>
      <c r="W1003" s="3">
        <v>26000000</v>
      </c>
      <c r="X1003" s="13">
        <f>Y1003*1.28378472222222</f>
        <v>21988654.451944407</v>
      </c>
      <c r="Y1003" s="3">
        <v>17127992</v>
      </c>
      <c r="Z1003" s="13">
        <f>AA1003*1.28378472222222</f>
        <v>22462371.014444407</v>
      </c>
      <c r="AA1003" s="3">
        <v>17496992</v>
      </c>
      <c r="AB1003">
        <v>149</v>
      </c>
    </row>
    <row r="1004" spans="1:28" hidden="1" x14ac:dyDescent="0.2">
      <c r="A1004" t="s">
        <v>26206</v>
      </c>
      <c r="B1004" t="s">
        <v>26207</v>
      </c>
      <c r="C1004">
        <v>2011</v>
      </c>
      <c r="D1004" t="s">
        <v>25866</v>
      </c>
      <c r="E1004" t="s">
        <v>1045</v>
      </c>
      <c r="F1004" t="s">
        <v>44044</v>
      </c>
      <c r="G1004" t="s">
        <v>44042</v>
      </c>
      <c r="H1004">
        <v>96</v>
      </c>
      <c r="I1004" t="s">
        <v>18468</v>
      </c>
      <c r="J1004" t="s">
        <v>26</v>
      </c>
      <c r="K1004" t="s">
        <v>2225</v>
      </c>
      <c r="M1004" t="s">
        <v>26208</v>
      </c>
      <c r="N1004" t="s">
        <v>26208</v>
      </c>
      <c r="O1004" t="s">
        <v>26209</v>
      </c>
      <c r="P1004" t="s">
        <v>26210</v>
      </c>
      <c r="Q1004" t="s">
        <v>26211</v>
      </c>
      <c r="R1004" t="s">
        <v>26212</v>
      </c>
      <c r="S1004" t="s">
        <v>26213</v>
      </c>
      <c r="T1004">
        <v>7.3</v>
      </c>
      <c r="U1004">
        <v>79213</v>
      </c>
      <c r="V1004" s="12">
        <f>W1004*1.1505830469594</f>
        <v>6903498.2817564001</v>
      </c>
      <c r="W1004" s="3">
        <v>6000000</v>
      </c>
      <c r="X1004" s="13">
        <f>Y1004*1.1505830469594</f>
        <v>6167440.3914572513</v>
      </c>
      <c r="Y1004" s="3">
        <v>5360274</v>
      </c>
      <c r="Z1004" s="13">
        <f>AA1004*1.1505830469594</f>
        <v>22507595.108647276</v>
      </c>
      <c r="AA1004" s="3">
        <v>19561904</v>
      </c>
      <c r="AB1004">
        <v>152</v>
      </c>
    </row>
    <row r="1005" spans="1:28" x14ac:dyDescent="0.2">
      <c r="A1005" t="s">
        <v>30462</v>
      </c>
      <c r="B1005" t="s">
        <v>30463</v>
      </c>
      <c r="C1005">
        <v>2013</v>
      </c>
      <c r="D1005" t="s">
        <v>30464</v>
      </c>
      <c r="E1005" t="s">
        <v>176</v>
      </c>
      <c r="F1005" t="s">
        <v>44036</v>
      </c>
      <c r="G1005" t="s">
        <v>44042</v>
      </c>
      <c r="H1005">
        <v>111</v>
      </c>
      <c r="I1005" t="s">
        <v>25</v>
      </c>
      <c r="J1005" t="s">
        <v>26</v>
      </c>
      <c r="M1005" t="s">
        <v>12489</v>
      </c>
      <c r="N1005" t="s">
        <v>30465</v>
      </c>
      <c r="O1005" t="s">
        <v>30466</v>
      </c>
      <c r="P1005" t="s">
        <v>4951</v>
      </c>
      <c r="Q1005" t="s">
        <v>30467</v>
      </c>
      <c r="R1005" t="s">
        <v>30468</v>
      </c>
      <c r="S1005" t="s">
        <v>30469</v>
      </c>
      <c r="T1005">
        <v>6.9</v>
      </c>
      <c r="U1005">
        <v>41851</v>
      </c>
      <c r="V1005" s="12">
        <f>W1005*1.11098185502045</f>
        <v>19997673.3903681</v>
      </c>
      <c r="W1005" s="3">
        <v>18000000</v>
      </c>
      <c r="X1005" s="13">
        <f>Y1005*1.11098185502045</f>
        <v>14855524.981897887</v>
      </c>
      <c r="Y1005" s="3">
        <v>13371528</v>
      </c>
      <c r="Z1005" s="13">
        <f>AA1005*1.11098185502045</f>
        <v>22526059.227805901</v>
      </c>
      <c r="AA1005" s="3">
        <v>20275812</v>
      </c>
      <c r="AB1005">
        <v>131</v>
      </c>
    </row>
    <row r="1006" spans="1:28" x14ac:dyDescent="0.2">
      <c r="A1006" t="s">
        <v>21236</v>
      </c>
      <c r="B1006" t="s">
        <v>21237</v>
      </c>
      <c r="C1006">
        <v>2008</v>
      </c>
      <c r="D1006" t="s">
        <v>16356</v>
      </c>
      <c r="E1006" t="s">
        <v>1045</v>
      </c>
      <c r="F1006" t="s">
        <v>44036</v>
      </c>
      <c r="H1006">
        <v>109</v>
      </c>
      <c r="I1006" t="s">
        <v>25</v>
      </c>
      <c r="J1006" t="s">
        <v>26</v>
      </c>
      <c r="M1006" t="s">
        <v>21238</v>
      </c>
      <c r="N1006" t="s">
        <v>17269</v>
      </c>
      <c r="O1006" t="s">
        <v>21239</v>
      </c>
      <c r="P1006" t="s">
        <v>21240</v>
      </c>
      <c r="Q1006" t="s">
        <v>21241</v>
      </c>
      <c r="R1006" t="s">
        <v>21242</v>
      </c>
      <c r="S1006" t="s">
        <v>21243</v>
      </c>
      <c r="T1006">
        <v>6.5</v>
      </c>
      <c r="U1006">
        <v>82666</v>
      </c>
      <c r="V1006" s="12">
        <f>W1006*1.20207800169993</f>
        <v>22839482.032298669</v>
      </c>
      <c r="W1006" s="3">
        <v>19000000</v>
      </c>
      <c r="X1006" s="13">
        <f>Y1006*1.20207800169993</f>
        <v>10100442.378113637</v>
      </c>
      <c r="Y1006" s="3">
        <v>8402485</v>
      </c>
      <c r="Z1006" s="13">
        <f>AA1006*1.20207800169993</f>
        <v>22546098.066891778</v>
      </c>
      <c r="AA1006" s="3">
        <v>18755936</v>
      </c>
      <c r="AB1006">
        <v>107</v>
      </c>
    </row>
    <row r="1007" spans="1:28" x14ac:dyDescent="0.2">
      <c r="A1007" t="s">
        <v>24406</v>
      </c>
      <c r="B1007" t="s">
        <v>24407</v>
      </c>
      <c r="C1007">
        <v>2012</v>
      </c>
      <c r="D1007" t="s">
        <v>13781</v>
      </c>
      <c r="E1007" t="s">
        <v>176</v>
      </c>
      <c r="F1007" t="s">
        <v>44042</v>
      </c>
      <c r="H1007">
        <v>125</v>
      </c>
      <c r="I1007" t="s">
        <v>433</v>
      </c>
      <c r="J1007" t="s">
        <v>26</v>
      </c>
      <c r="M1007" t="s">
        <v>507</v>
      </c>
      <c r="N1007" t="s">
        <v>24408</v>
      </c>
      <c r="O1007" t="s">
        <v>24409</v>
      </c>
      <c r="P1007" t="s">
        <v>507</v>
      </c>
      <c r="Q1007" t="s">
        <v>24410</v>
      </c>
      <c r="R1007" t="s">
        <v>24411</v>
      </c>
      <c r="S1007" t="s">
        <v>24412</v>
      </c>
      <c r="T1007">
        <v>6.4</v>
      </c>
      <c r="U1007">
        <v>31145</v>
      </c>
      <c r="V1007" s="12">
        <f>W1007*1.12725506764114</f>
        <v>2254510.1352822799</v>
      </c>
      <c r="W1007" s="3">
        <v>2000000</v>
      </c>
      <c r="X1007" s="13">
        <f>Y1007*1.12725506764114</f>
        <v>5786230.6980887977</v>
      </c>
      <c r="Y1007" s="3">
        <v>5133027</v>
      </c>
      <c r="Z1007" s="13">
        <f>AA1007*1.12725506764114</f>
        <v>22561649.457215771</v>
      </c>
      <c r="AA1007" s="3">
        <v>20014680</v>
      </c>
      <c r="AB1007">
        <v>133</v>
      </c>
    </row>
    <row r="1008" spans="1:28" x14ac:dyDescent="0.2">
      <c r="A1008" t="s">
        <v>24212</v>
      </c>
      <c r="B1008" t="s">
        <v>24213</v>
      </c>
      <c r="C1008">
        <v>2016</v>
      </c>
      <c r="D1008" t="s">
        <v>24214</v>
      </c>
      <c r="E1008" t="s">
        <v>44035</v>
      </c>
      <c r="F1008" t="s">
        <v>44044</v>
      </c>
      <c r="G1008" t="s">
        <v>44032</v>
      </c>
      <c r="H1008">
        <v>127</v>
      </c>
      <c r="I1008" t="s">
        <v>495</v>
      </c>
      <c r="J1008" t="s">
        <v>26</v>
      </c>
      <c r="K1008" t="s">
        <v>308</v>
      </c>
      <c r="M1008" t="s">
        <v>21979</v>
      </c>
      <c r="N1008" t="s">
        <v>24215</v>
      </c>
      <c r="O1008" t="s">
        <v>24216</v>
      </c>
      <c r="P1008" t="s">
        <v>24217</v>
      </c>
      <c r="Q1008" t="s">
        <v>24218</v>
      </c>
      <c r="R1008" t="s">
        <v>24219</v>
      </c>
      <c r="S1008" t="s">
        <v>24220</v>
      </c>
      <c r="T1008">
        <v>7</v>
      </c>
      <c r="U1008">
        <v>66407</v>
      </c>
      <c r="V1008" s="12">
        <f>W1008*1.07834771485832</f>
        <v>30193736.01603296</v>
      </c>
      <c r="W1008" s="3">
        <v>28000000</v>
      </c>
      <c r="X1008" s="13">
        <f>Y1008*1.07834771485832</f>
        <v>16646246.631506633</v>
      </c>
      <c r="Y1008" s="3">
        <v>15436808</v>
      </c>
      <c r="Z1008" s="13">
        <f>AA1008*1.07834771485832</f>
        <v>22657282.455136798</v>
      </c>
      <c r="AA1008" s="3">
        <v>21011110</v>
      </c>
      <c r="AB1008">
        <v>109</v>
      </c>
    </row>
    <row r="1009" spans="1:28" x14ac:dyDescent="0.2">
      <c r="A1009" t="s">
        <v>41456</v>
      </c>
      <c r="B1009" t="s">
        <v>41457</v>
      </c>
      <c r="C1009">
        <v>2019</v>
      </c>
      <c r="D1009" s="1">
        <v>43808</v>
      </c>
      <c r="E1009" t="s">
        <v>1045</v>
      </c>
      <c r="F1009" t="s">
        <v>44032</v>
      </c>
      <c r="H1009">
        <v>102</v>
      </c>
      <c r="I1009" t="s">
        <v>25</v>
      </c>
      <c r="J1009" t="s">
        <v>26</v>
      </c>
      <c r="M1009" t="s">
        <v>41458</v>
      </c>
      <c r="N1009" t="s">
        <v>41459</v>
      </c>
      <c r="O1009" t="s">
        <v>41460</v>
      </c>
      <c r="P1009" t="s">
        <v>10618</v>
      </c>
      <c r="Q1009" t="s">
        <v>41461</v>
      </c>
      <c r="R1009" t="s">
        <v>41462</v>
      </c>
      <c r="S1009" t="s">
        <v>41463</v>
      </c>
      <c r="T1009">
        <v>6.5</v>
      </c>
      <c r="U1009">
        <v>26125</v>
      </c>
      <c r="V1009" s="12">
        <f>W1009*1.01233684194057</f>
        <v>4049347.3677622802</v>
      </c>
      <c r="W1009" s="3">
        <v>4000000</v>
      </c>
      <c r="X1009" s="13">
        <f>Y1009*1.01233684194057</f>
        <v>15690668.314163135</v>
      </c>
      <c r="Y1009" s="3">
        <v>15499454</v>
      </c>
      <c r="Z1009" s="13">
        <f>AA1009*1.01233684194057</f>
        <v>22662734.390628878</v>
      </c>
      <c r="AA1009" s="3">
        <v>22386555</v>
      </c>
      <c r="AB1009">
        <v>291</v>
      </c>
    </row>
    <row r="1010" spans="1:28" hidden="1" x14ac:dyDescent="0.2">
      <c r="A1010" t="s">
        <v>22961</v>
      </c>
      <c r="B1010" t="s">
        <v>22962</v>
      </c>
      <c r="C1010">
        <v>2009</v>
      </c>
      <c r="D1010" s="1">
        <v>40299</v>
      </c>
      <c r="E1010" t="s">
        <v>16512</v>
      </c>
      <c r="F1010" t="s">
        <v>44031</v>
      </c>
      <c r="G1010" t="s">
        <v>44034</v>
      </c>
      <c r="H1010">
        <v>85</v>
      </c>
      <c r="I1010" t="s">
        <v>2359</v>
      </c>
      <c r="J1010" t="s">
        <v>308</v>
      </c>
      <c r="M1010" t="s">
        <v>20059</v>
      </c>
      <c r="N1010" t="s">
        <v>22963</v>
      </c>
      <c r="O1010" t="s">
        <v>22964</v>
      </c>
      <c r="P1010" t="s">
        <v>22965</v>
      </c>
      <c r="Q1010" t="s">
        <v>22966</v>
      </c>
      <c r="R1010" t="s">
        <v>22967</v>
      </c>
      <c r="S1010" t="s">
        <v>22968</v>
      </c>
      <c r="T1010">
        <v>6.5</v>
      </c>
      <c r="U1010">
        <v>67629</v>
      </c>
      <c r="V1010" s="12">
        <f>W1010*1.20636999678377</f>
        <v>6755671.9819891118</v>
      </c>
      <c r="W1010" s="3">
        <v>5600000</v>
      </c>
      <c r="X1010" s="13">
        <f>Y1010*1.20636999678377</f>
        <v>33496.069330698156</v>
      </c>
      <c r="Y1010" s="3">
        <v>27766</v>
      </c>
      <c r="Z1010" s="13">
        <f>AA1010*1.20636999678377</f>
        <v>22743891.394043889</v>
      </c>
      <c r="AA1010" s="3">
        <v>18853164</v>
      </c>
      <c r="AB1010">
        <v>158</v>
      </c>
    </row>
    <row r="1011" spans="1:28" x14ac:dyDescent="0.2">
      <c r="A1011" t="s">
        <v>2421</v>
      </c>
      <c r="B1011" t="s">
        <v>2422</v>
      </c>
      <c r="C1011">
        <v>2000</v>
      </c>
      <c r="D1011" t="s">
        <v>359</v>
      </c>
      <c r="E1011" t="s">
        <v>44041</v>
      </c>
      <c r="F1011" t="s">
        <v>44032</v>
      </c>
      <c r="G1011" t="s">
        <v>44042</v>
      </c>
      <c r="H1011">
        <v>114</v>
      </c>
      <c r="I1011" t="s">
        <v>1860</v>
      </c>
      <c r="J1011" t="s">
        <v>26</v>
      </c>
      <c r="K1011" t="s">
        <v>934</v>
      </c>
      <c r="L1011" t="s">
        <v>64</v>
      </c>
      <c r="M1011" t="s">
        <v>2423</v>
      </c>
      <c r="N1011" t="s">
        <v>2423</v>
      </c>
      <c r="O1011" t="s">
        <v>2424</v>
      </c>
      <c r="P1011" t="s">
        <v>2423</v>
      </c>
      <c r="Q1011" t="s">
        <v>2425</v>
      </c>
      <c r="R1011" t="s">
        <v>2426</v>
      </c>
      <c r="S1011" t="s">
        <v>2427</v>
      </c>
      <c r="T1011">
        <v>7.2</v>
      </c>
      <c r="U1011">
        <v>21454</v>
      </c>
      <c r="V1011" s="12">
        <f>W1011*1.5029674796748</f>
        <v>15029674.796748001</v>
      </c>
      <c r="W1011" s="3">
        <v>10000000</v>
      </c>
      <c r="X1011" s="13">
        <f>Y1011*1.5029674796748</f>
        <v>677228.12853658688</v>
      </c>
      <c r="Y1011" s="3">
        <v>450594</v>
      </c>
      <c r="Z1011" s="13">
        <f>AA1011*1.5029674796748</f>
        <v>22921146.827723626</v>
      </c>
      <c r="AA1011" s="3">
        <v>15250594</v>
      </c>
      <c r="AB1011">
        <v>132</v>
      </c>
    </row>
    <row r="1012" spans="1:28" x14ac:dyDescent="0.2">
      <c r="A1012" t="s">
        <v>13753</v>
      </c>
      <c r="B1012" t="s">
        <v>13754</v>
      </c>
      <c r="C1012">
        <v>2006</v>
      </c>
      <c r="D1012" t="s">
        <v>12367</v>
      </c>
      <c r="E1012" t="s">
        <v>16512</v>
      </c>
      <c r="F1012" t="s">
        <v>44032</v>
      </c>
      <c r="G1012" t="s">
        <v>44049</v>
      </c>
      <c r="H1012">
        <v>140</v>
      </c>
      <c r="I1012" t="s">
        <v>495</v>
      </c>
      <c r="J1012" t="s">
        <v>26</v>
      </c>
      <c r="K1012" t="s">
        <v>27</v>
      </c>
      <c r="M1012" t="s">
        <v>13755</v>
      </c>
      <c r="N1012" t="s">
        <v>13756</v>
      </c>
      <c r="O1012" t="s">
        <v>13757</v>
      </c>
      <c r="P1012" t="s">
        <v>9458</v>
      </c>
      <c r="Q1012" t="s">
        <v>13758</v>
      </c>
      <c r="R1012" t="s">
        <v>13759</v>
      </c>
      <c r="S1012" t="s">
        <v>13760</v>
      </c>
      <c r="T1012">
        <v>6.5</v>
      </c>
      <c r="U1012">
        <v>40815</v>
      </c>
      <c r="V1012" s="12">
        <f>W1012*1.28378472222222</f>
        <v>77027083.333333209</v>
      </c>
      <c r="W1012" s="3">
        <v>60000000</v>
      </c>
      <c r="X1012" s="13">
        <f>Y1012*1.28378472222222</f>
        <v>16805550.798263859</v>
      </c>
      <c r="Y1012" s="3">
        <v>13090630</v>
      </c>
      <c r="Z1012" s="13">
        <f>AA1012*1.28378472222222</f>
        <v>22925903.312743016</v>
      </c>
      <c r="AA1012" s="3">
        <v>17858059</v>
      </c>
      <c r="AB1012">
        <v>266</v>
      </c>
    </row>
    <row r="1013" spans="1:28" x14ac:dyDescent="0.2">
      <c r="A1013" t="s">
        <v>8729</v>
      </c>
      <c r="B1013" t="s">
        <v>8730</v>
      </c>
      <c r="C1013">
        <v>2005</v>
      </c>
      <c r="D1013" t="s">
        <v>8731</v>
      </c>
      <c r="E1013" t="s">
        <v>1045</v>
      </c>
      <c r="F1013" t="s">
        <v>44044</v>
      </c>
      <c r="G1013" t="s">
        <v>44042</v>
      </c>
      <c r="H1013">
        <v>96</v>
      </c>
      <c r="I1013" t="s">
        <v>8732</v>
      </c>
      <c r="J1013" t="s">
        <v>26</v>
      </c>
      <c r="K1013" t="s">
        <v>308</v>
      </c>
      <c r="M1013" t="s">
        <v>8733</v>
      </c>
      <c r="N1013" t="s">
        <v>8733</v>
      </c>
      <c r="O1013" t="s">
        <v>8734</v>
      </c>
      <c r="P1013" t="s">
        <v>2686</v>
      </c>
      <c r="Q1013" t="s">
        <v>8735</v>
      </c>
      <c r="R1013" t="s">
        <v>8736</v>
      </c>
      <c r="S1013" t="s">
        <v>8737</v>
      </c>
      <c r="T1013">
        <v>6.7</v>
      </c>
      <c r="U1013">
        <v>43501</v>
      </c>
      <c r="V1013" s="12">
        <f>W1013*1.32519713261649</f>
        <v>16564964.157706125</v>
      </c>
      <c r="W1013" s="3">
        <v>12500000</v>
      </c>
      <c r="X1013" s="13">
        <f>Y1013*1.32519713261649</f>
        <v>16690457.67577064</v>
      </c>
      <c r="Y1013" s="3">
        <v>12594698</v>
      </c>
      <c r="Z1013" s="13">
        <f>AA1013*1.32519713261649</f>
        <v>23000476.586523343</v>
      </c>
      <c r="AA1013" s="3">
        <v>17356268</v>
      </c>
      <c r="AB1013">
        <v>238</v>
      </c>
    </row>
    <row r="1014" spans="1:28" x14ac:dyDescent="0.2">
      <c r="A1014" t="s">
        <v>7591</v>
      </c>
      <c r="B1014" t="s">
        <v>7592</v>
      </c>
      <c r="C1014">
        <v>2004</v>
      </c>
      <c r="D1014" s="1">
        <v>38359</v>
      </c>
      <c r="E1014" t="s">
        <v>16512</v>
      </c>
      <c r="F1014" t="s">
        <v>44044</v>
      </c>
      <c r="G1014" t="s">
        <v>44032</v>
      </c>
      <c r="H1014">
        <v>84</v>
      </c>
      <c r="I1014" t="s">
        <v>25</v>
      </c>
      <c r="J1014" t="s">
        <v>26</v>
      </c>
      <c r="K1014" t="s">
        <v>308</v>
      </c>
      <c r="M1014" t="s">
        <v>7593</v>
      </c>
      <c r="N1014" t="s">
        <v>7594</v>
      </c>
      <c r="O1014" t="s">
        <v>7595</v>
      </c>
      <c r="P1014" t="s">
        <v>7596</v>
      </c>
      <c r="Q1014" t="s">
        <v>7597</v>
      </c>
      <c r="R1014" t="s">
        <v>7598</v>
      </c>
      <c r="S1014" t="s">
        <v>7599</v>
      </c>
      <c r="T1014">
        <v>5.8</v>
      </c>
      <c r="U1014">
        <v>14473</v>
      </c>
      <c r="V1014" s="12">
        <f>W1014*1.37009528851244</f>
        <v>27401905.770248801</v>
      </c>
      <c r="W1014" s="3">
        <v>20000000</v>
      </c>
      <c r="X1014" s="13">
        <f>Y1014*1.37009528851244</f>
        <v>21529997.965981994</v>
      </c>
      <c r="Y1014" s="3">
        <v>15714234</v>
      </c>
      <c r="Z1014" s="13">
        <f>AA1014*1.37009528851244</f>
        <v>23012821.954642661</v>
      </c>
      <c r="AA1014" s="3">
        <v>16796512</v>
      </c>
      <c r="AB1014">
        <v>140</v>
      </c>
    </row>
    <row r="1015" spans="1:28" x14ac:dyDescent="0.2">
      <c r="A1015" t="s">
        <v>42838</v>
      </c>
      <c r="B1015" t="s">
        <v>42839</v>
      </c>
      <c r="C1015">
        <v>2019</v>
      </c>
      <c r="D1015" t="s">
        <v>42840</v>
      </c>
      <c r="E1015" t="s">
        <v>16512</v>
      </c>
      <c r="F1015" t="s">
        <v>44044</v>
      </c>
      <c r="G1015" t="s">
        <v>44032</v>
      </c>
      <c r="H1015">
        <v>108</v>
      </c>
      <c r="I1015" t="s">
        <v>25</v>
      </c>
      <c r="J1015" t="s">
        <v>26</v>
      </c>
      <c r="M1015" t="s">
        <v>38394</v>
      </c>
      <c r="N1015" t="s">
        <v>32725</v>
      </c>
      <c r="O1015" t="s">
        <v>42841</v>
      </c>
      <c r="P1015" t="s">
        <v>42842</v>
      </c>
      <c r="Q1015" t="s">
        <v>42843</v>
      </c>
      <c r="R1015" t="s">
        <v>42844</v>
      </c>
      <c r="S1015" t="s">
        <v>42845</v>
      </c>
      <c r="T1015">
        <v>6.3</v>
      </c>
      <c r="U1015">
        <v>13332</v>
      </c>
      <c r="V1015" s="12">
        <f>W1015*1.01233684194057</f>
        <v>12148042.10328684</v>
      </c>
      <c r="W1015" s="3">
        <v>12000000</v>
      </c>
      <c r="X1015" s="13">
        <f>Y1015*1.01233684194057</f>
        <v>22327405.9104308</v>
      </c>
      <c r="Y1015" s="3">
        <v>22055313</v>
      </c>
      <c r="Z1015" s="13">
        <f>AA1015*1.01233684194057</f>
        <v>23021613.875117861</v>
      </c>
      <c r="AA1015" s="3">
        <v>22741061</v>
      </c>
      <c r="AB1015">
        <v>306</v>
      </c>
    </row>
    <row r="1016" spans="1:28" hidden="1" x14ac:dyDescent="0.2">
      <c r="A1016" t="s">
        <v>13873</v>
      </c>
      <c r="B1016" t="s">
        <v>13874</v>
      </c>
      <c r="C1016">
        <v>2008</v>
      </c>
      <c r="D1016" s="1">
        <v>40030</v>
      </c>
      <c r="E1016" t="s">
        <v>44035</v>
      </c>
      <c r="F1016" t="s">
        <v>44038</v>
      </c>
      <c r="G1016" t="s">
        <v>44032</v>
      </c>
      <c r="H1016">
        <v>110</v>
      </c>
      <c r="I1016" t="s">
        <v>1561</v>
      </c>
      <c r="J1016" t="s">
        <v>26</v>
      </c>
      <c r="M1016" t="s">
        <v>13875</v>
      </c>
      <c r="N1016" t="s">
        <v>13876</v>
      </c>
      <c r="O1016" t="s">
        <v>13877</v>
      </c>
      <c r="P1016" t="s">
        <v>13878</v>
      </c>
      <c r="Q1016" t="s">
        <v>13879</v>
      </c>
      <c r="R1016" t="s">
        <v>13880</v>
      </c>
      <c r="S1016" t="s">
        <v>13881</v>
      </c>
      <c r="T1016">
        <v>6.4</v>
      </c>
      <c r="U1016">
        <v>67315</v>
      </c>
      <c r="V1016" s="12">
        <f>W1016*1.20207800169993</f>
        <v>33658184.047598042</v>
      </c>
      <c r="W1016" s="3">
        <v>28000000</v>
      </c>
      <c r="X1016" s="13">
        <f>Y1016*1.20207800169993</f>
        <v>3340276.651379684</v>
      </c>
      <c r="Y1016" s="3">
        <v>2778752</v>
      </c>
      <c r="Z1016" s="13">
        <f>AA1016*1.20207800169993</f>
        <v>23022208.707259074</v>
      </c>
      <c r="AA1016" s="3">
        <v>19152009</v>
      </c>
      <c r="AB1016">
        <v>106</v>
      </c>
    </row>
    <row r="1017" spans="1:28" hidden="1" x14ac:dyDescent="0.2">
      <c r="A1017" t="s">
        <v>27926</v>
      </c>
      <c r="B1017" t="s">
        <v>27927</v>
      </c>
      <c r="C1017">
        <v>2012</v>
      </c>
      <c r="D1017" s="1">
        <v>41160</v>
      </c>
      <c r="E1017" t="s">
        <v>44035</v>
      </c>
      <c r="F1017" t="s">
        <v>44038</v>
      </c>
      <c r="G1017" t="s">
        <v>44032</v>
      </c>
      <c r="H1017">
        <v>103</v>
      </c>
      <c r="I1017" t="s">
        <v>1831</v>
      </c>
      <c r="J1017" t="s">
        <v>26</v>
      </c>
      <c r="K1017" t="s">
        <v>3533</v>
      </c>
      <c r="M1017" t="s">
        <v>27928</v>
      </c>
      <c r="N1017" t="s">
        <v>27929</v>
      </c>
      <c r="O1017" t="s">
        <v>27930</v>
      </c>
      <c r="P1017" t="s">
        <v>27931</v>
      </c>
      <c r="Q1017" t="s">
        <v>27931</v>
      </c>
      <c r="R1017" t="s">
        <v>27932</v>
      </c>
      <c r="S1017" t="s">
        <v>27933</v>
      </c>
      <c r="T1017">
        <v>7</v>
      </c>
      <c r="U1017">
        <v>13017</v>
      </c>
      <c r="V1017" s="12">
        <f>W1017*1.12725506764114</f>
        <v>11272550.6764114</v>
      </c>
      <c r="W1017" s="3">
        <v>10000000</v>
      </c>
      <c r="X1017" s="13">
        <f>Y1017*1.12725506764114</f>
        <v>2762752.2458644379</v>
      </c>
      <c r="Y1017" s="3">
        <v>2450867</v>
      </c>
      <c r="Z1017" s="13">
        <f>AA1017*1.12725506764114</f>
        <v>23022638.162617479</v>
      </c>
      <c r="AA1017" s="3">
        <v>20423628</v>
      </c>
      <c r="AB1017">
        <v>84</v>
      </c>
    </row>
    <row r="1018" spans="1:28" x14ac:dyDescent="0.2">
      <c r="A1018" t="s">
        <v>29134</v>
      </c>
      <c r="B1018" t="s">
        <v>29135</v>
      </c>
      <c r="C1018">
        <v>2014</v>
      </c>
      <c r="D1018" s="1">
        <v>42254</v>
      </c>
      <c r="E1018" t="s">
        <v>1045</v>
      </c>
      <c r="F1018" t="s">
        <v>44032</v>
      </c>
      <c r="G1018" t="s">
        <v>44045</v>
      </c>
      <c r="H1018">
        <v>97</v>
      </c>
      <c r="I1018" t="s">
        <v>25</v>
      </c>
      <c r="J1018" t="s">
        <v>26</v>
      </c>
      <c r="M1018" t="s">
        <v>8904</v>
      </c>
      <c r="N1018" t="s">
        <v>29136</v>
      </c>
      <c r="O1018" t="s">
        <v>29137</v>
      </c>
      <c r="P1018" t="s">
        <v>878</v>
      </c>
      <c r="Q1018" t="s">
        <v>29138</v>
      </c>
      <c r="R1018" t="s">
        <v>29139</v>
      </c>
      <c r="S1018" t="s">
        <v>29140</v>
      </c>
      <c r="T1018">
        <v>6.3</v>
      </c>
      <c r="U1018">
        <v>45905</v>
      </c>
      <c r="V1018" s="12">
        <f>W1018*1.09324733035956</f>
        <v>10932473.303595601</v>
      </c>
      <c r="W1018" s="3">
        <v>10000000</v>
      </c>
      <c r="X1018" s="13">
        <f>Y1018*1.09324733035956</f>
        <v>8294997.720393206</v>
      </c>
      <c r="Y1018" s="3">
        <v>7587485</v>
      </c>
      <c r="Z1018" s="13">
        <f>AA1018*1.09324733035956</f>
        <v>23041015.075556811</v>
      </c>
      <c r="AA1018" s="3">
        <v>21075757</v>
      </c>
      <c r="AB1018">
        <v>127</v>
      </c>
    </row>
    <row r="1019" spans="1:28" hidden="1" x14ac:dyDescent="0.2">
      <c r="A1019" t="s">
        <v>25402</v>
      </c>
      <c r="B1019" t="s">
        <v>25403</v>
      </c>
      <c r="C1019">
        <v>2010</v>
      </c>
      <c r="D1019" t="s">
        <v>21659</v>
      </c>
      <c r="E1019" t="s">
        <v>176</v>
      </c>
      <c r="F1019" t="s">
        <v>44045</v>
      </c>
      <c r="G1019" t="s">
        <v>44042</v>
      </c>
      <c r="H1019">
        <v>95</v>
      </c>
      <c r="I1019" t="s">
        <v>2359</v>
      </c>
      <c r="J1019" t="s">
        <v>26</v>
      </c>
      <c r="K1019" t="s">
        <v>361</v>
      </c>
      <c r="M1019" t="s">
        <v>25404</v>
      </c>
      <c r="N1019" t="s">
        <v>25405</v>
      </c>
      <c r="O1019" t="s">
        <v>25406</v>
      </c>
      <c r="P1019" t="s">
        <v>5063</v>
      </c>
      <c r="Q1019" t="s">
        <v>25407</v>
      </c>
      <c r="R1019" t="s">
        <v>25408</v>
      </c>
      <c r="S1019" t="s">
        <v>25409</v>
      </c>
      <c r="T1019">
        <v>7</v>
      </c>
      <c r="U1019">
        <v>147314</v>
      </c>
      <c r="V1019" s="12">
        <f>W1019*1.18690152988223</f>
        <v>3560704.5896466901</v>
      </c>
      <c r="W1019" s="3">
        <v>3000000</v>
      </c>
      <c r="X1019" s="13">
        <f>Y1019*1.18690152988223</f>
        <v>1239294.9241158213</v>
      </c>
      <c r="Y1019" s="3">
        <v>1044143</v>
      </c>
      <c r="Z1019" s="13">
        <f>AA1019*1.18690152988223</f>
        <v>23073085.632149499</v>
      </c>
      <c r="AA1019" s="3">
        <v>19439764</v>
      </c>
      <c r="AB1019">
        <v>554</v>
      </c>
    </row>
    <row r="1020" spans="1:28" hidden="1" x14ac:dyDescent="0.2">
      <c r="A1020" t="s">
        <v>11686</v>
      </c>
      <c r="B1020" t="s">
        <v>11687</v>
      </c>
      <c r="C1020">
        <v>2006</v>
      </c>
      <c r="D1020" t="s">
        <v>3685</v>
      </c>
      <c r="E1020" t="s">
        <v>16512</v>
      </c>
      <c r="F1020" t="s">
        <v>44038</v>
      </c>
      <c r="G1020" t="s">
        <v>44044</v>
      </c>
      <c r="H1020">
        <v>93</v>
      </c>
      <c r="I1020" t="s">
        <v>2274</v>
      </c>
      <c r="J1020" t="s">
        <v>26</v>
      </c>
      <c r="K1020" t="s">
        <v>308</v>
      </c>
      <c r="M1020" t="s">
        <v>11688</v>
      </c>
      <c r="N1020" t="s">
        <v>5546</v>
      </c>
      <c r="O1020" t="s">
        <v>11689</v>
      </c>
      <c r="P1020" t="s">
        <v>2713</v>
      </c>
      <c r="Q1020" t="s">
        <v>11690</v>
      </c>
      <c r="R1020" t="s">
        <v>11691</v>
      </c>
      <c r="S1020" t="s">
        <v>11692</v>
      </c>
      <c r="T1020">
        <v>5.7</v>
      </c>
      <c r="U1020">
        <v>33675</v>
      </c>
      <c r="W1020" t="s">
        <v>11693</v>
      </c>
      <c r="X1020"/>
      <c r="Y1020"/>
      <c r="Z1020"/>
      <c r="AA1020">
        <v>18381890</v>
      </c>
      <c r="AB1020">
        <v>84</v>
      </c>
    </row>
    <row r="1021" spans="1:28" hidden="1" x14ac:dyDescent="0.2">
      <c r="A1021" t="s">
        <v>35615</v>
      </c>
      <c r="B1021" t="s">
        <v>35616</v>
      </c>
      <c r="C1021">
        <v>2016</v>
      </c>
      <c r="D1021" s="1">
        <v>42381</v>
      </c>
      <c r="E1021" t="s">
        <v>1045</v>
      </c>
      <c r="F1021" t="s">
        <v>44032</v>
      </c>
      <c r="G1021" t="s">
        <v>44036</v>
      </c>
      <c r="H1021">
        <v>90</v>
      </c>
      <c r="I1021" t="s">
        <v>35617</v>
      </c>
      <c r="J1021" t="s">
        <v>26</v>
      </c>
      <c r="K1021" t="s">
        <v>27</v>
      </c>
      <c r="M1021" t="s">
        <v>35618</v>
      </c>
      <c r="N1021" t="s">
        <v>35619</v>
      </c>
      <c r="O1021" t="s">
        <v>35620</v>
      </c>
      <c r="P1021" t="s">
        <v>6791</v>
      </c>
      <c r="Q1021" t="s">
        <v>35621</v>
      </c>
      <c r="R1021" t="s">
        <v>35622</v>
      </c>
      <c r="S1021" t="s">
        <v>35623</v>
      </c>
      <c r="T1021">
        <v>6.4</v>
      </c>
      <c r="U1021">
        <v>22650</v>
      </c>
      <c r="V1021" s="12">
        <f>W1021*1.07834771485832</f>
        <v>3235043.1445749602</v>
      </c>
      <c r="W1021" s="3">
        <v>3000000</v>
      </c>
      <c r="X1021" s="13">
        <f>Y1021*1.07834771485832</f>
        <v>15114734.072956253</v>
      </c>
      <c r="Y1021" s="3">
        <v>14016568</v>
      </c>
      <c r="Z1021" s="13">
        <f>AA1021*1.07834771485832</f>
        <v>23078742.797664307</v>
      </c>
      <c r="AA1021" s="3">
        <v>21401949</v>
      </c>
      <c r="AB1021">
        <v>116</v>
      </c>
    </row>
    <row r="1022" spans="1:28" hidden="1" x14ac:dyDescent="0.2">
      <c r="A1022" t="s">
        <v>11701</v>
      </c>
      <c r="B1022" t="s">
        <v>11702</v>
      </c>
      <c r="C1022">
        <v>2004</v>
      </c>
      <c r="D1022" t="s">
        <v>11703</v>
      </c>
      <c r="E1022" t="s">
        <v>1045</v>
      </c>
      <c r="F1022" t="s">
        <v>44032</v>
      </c>
      <c r="H1022">
        <v>115</v>
      </c>
      <c r="I1022" t="s">
        <v>11704</v>
      </c>
      <c r="J1022" t="s">
        <v>5473</v>
      </c>
      <c r="M1022" t="s">
        <v>11705</v>
      </c>
      <c r="N1022" t="s">
        <v>11706</v>
      </c>
      <c r="O1022" t="s">
        <v>11707</v>
      </c>
      <c r="P1022" t="s">
        <v>11708</v>
      </c>
      <c r="Q1022" t="s">
        <v>11709</v>
      </c>
      <c r="R1022" t="s">
        <v>11710</v>
      </c>
      <c r="S1022" t="s">
        <v>11711</v>
      </c>
      <c r="T1022">
        <v>8.5</v>
      </c>
      <c r="U1022">
        <v>13756</v>
      </c>
      <c r="W1022"/>
      <c r="X1022"/>
      <c r="Y1022"/>
      <c r="Z1022"/>
      <c r="AA1022"/>
      <c r="AB1022">
        <v>16</v>
      </c>
    </row>
    <row r="1023" spans="1:28" hidden="1" x14ac:dyDescent="0.2">
      <c r="A1023" t="s">
        <v>12707</v>
      </c>
      <c r="B1023" t="s">
        <v>12708</v>
      </c>
      <c r="C1023">
        <v>2006</v>
      </c>
      <c r="D1023" t="s">
        <v>9902</v>
      </c>
      <c r="E1023" t="s">
        <v>16512</v>
      </c>
      <c r="F1023" t="s">
        <v>44033</v>
      </c>
      <c r="H1023">
        <v>185</v>
      </c>
      <c r="I1023" t="s">
        <v>943</v>
      </c>
      <c r="J1023" t="s">
        <v>944</v>
      </c>
      <c r="K1023" t="s">
        <v>26</v>
      </c>
      <c r="L1023" t="s">
        <v>51</v>
      </c>
      <c r="M1023" t="s">
        <v>2594</v>
      </c>
      <c r="N1023" t="s">
        <v>12709</v>
      </c>
      <c r="O1023" t="s">
        <v>12710</v>
      </c>
      <c r="P1023" t="s">
        <v>2597</v>
      </c>
      <c r="Q1023" t="s">
        <v>12711</v>
      </c>
      <c r="R1023" t="s">
        <v>12712</v>
      </c>
      <c r="S1023" t="s">
        <v>12713</v>
      </c>
      <c r="T1023">
        <v>6.4</v>
      </c>
      <c r="U1023">
        <v>17793</v>
      </c>
      <c r="V1023" s="12">
        <f>W1023*1.28378472222222</f>
        <v>13094604.166666646</v>
      </c>
      <c r="W1023" s="3">
        <v>10200000</v>
      </c>
      <c r="X1023" s="13">
        <f>Y1023*1.28378472222222</f>
        <v>1836737.7615624969</v>
      </c>
      <c r="Y1023" s="3">
        <v>1430721</v>
      </c>
      <c r="Z1023" s="13">
        <f>AA1023*1.28378472222222</f>
        <v>23161081.119791627</v>
      </c>
      <c r="AA1023" s="3">
        <v>18041250</v>
      </c>
      <c r="AB1023">
        <v>115</v>
      </c>
    </row>
    <row r="1024" spans="1:28" hidden="1" x14ac:dyDescent="0.2">
      <c r="A1024" t="s">
        <v>11720</v>
      </c>
      <c r="B1024" t="s">
        <v>11721</v>
      </c>
      <c r="C1024">
        <v>2006</v>
      </c>
      <c r="D1024" s="1">
        <v>39296</v>
      </c>
      <c r="E1024" t="s">
        <v>1045</v>
      </c>
      <c r="H1024">
        <v>91</v>
      </c>
      <c r="I1024" t="s">
        <v>2371</v>
      </c>
      <c r="J1024" t="s">
        <v>26</v>
      </c>
      <c r="M1024" t="s">
        <v>11722</v>
      </c>
      <c r="N1024" t="s">
        <v>11723</v>
      </c>
      <c r="O1024" t="s">
        <v>11724</v>
      </c>
      <c r="P1024" t="s">
        <v>11725</v>
      </c>
      <c r="Q1024" t="s">
        <v>11726</v>
      </c>
      <c r="R1024" t="s">
        <v>11727</v>
      </c>
      <c r="S1024" t="s">
        <v>11728</v>
      </c>
      <c r="T1024">
        <v>1.8</v>
      </c>
      <c r="U1024">
        <v>16723</v>
      </c>
      <c r="W1024">
        <v>8300000</v>
      </c>
      <c r="X1024"/>
      <c r="Y1024"/>
      <c r="Z1024"/>
      <c r="AA1024">
        <v>1751490</v>
      </c>
      <c r="AB1024">
        <v>88</v>
      </c>
    </row>
    <row r="1025" spans="1:28" x14ac:dyDescent="0.2">
      <c r="A1025" t="s">
        <v>23071</v>
      </c>
      <c r="B1025" t="s">
        <v>23072</v>
      </c>
      <c r="C1025">
        <v>2012</v>
      </c>
      <c r="D1025" s="1">
        <v>41522</v>
      </c>
      <c r="E1025" t="s">
        <v>16512</v>
      </c>
      <c r="H1025">
        <v>95</v>
      </c>
      <c r="I1025" t="s">
        <v>1284</v>
      </c>
      <c r="J1025" t="s">
        <v>26</v>
      </c>
      <c r="K1025" t="s">
        <v>209</v>
      </c>
      <c r="M1025" t="s">
        <v>23073</v>
      </c>
      <c r="N1025" t="s">
        <v>23074</v>
      </c>
      <c r="O1025" t="s">
        <v>23075</v>
      </c>
      <c r="P1025" t="s">
        <v>23073</v>
      </c>
      <c r="Q1025" t="s">
        <v>23076</v>
      </c>
      <c r="R1025" t="s">
        <v>23077</v>
      </c>
      <c r="S1025" t="s">
        <v>23078</v>
      </c>
      <c r="T1025">
        <v>5.4</v>
      </c>
      <c r="U1025">
        <v>59920</v>
      </c>
      <c r="V1025" s="12">
        <f>W1025*1.12725506764114</f>
        <v>16908826.0146171</v>
      </c>
      <c r="W1025" s="3">
        <v>15000000</v>
      </c>
      <c r="X1025" s="13">
        <f>Y1025*1.12725506764114</f>
        <v>17623607.18045767</v>
      </c>
      <c r="Y1025" s="3">
        <v>15634090</v>
      </c>
      <c r="Z1025" s="13">
        <f>AA1025*1.12725506764114</f>
        <v>23161166.537879899</v>
      </c>
      <c r="AA1025" s="3">
        <v>20546518</v>
      </c>
      <c r="AB1025">
        <v>254</v>
      </c>
    </row>
    <row r="1026" spans="1:28" x14ac:dyDescent="0.2">
      <c r="A1026" t="s">
        <v>9533</v>
      </c>
      <c r="B1026" t="s">
        <v>9534</v>
      </c>
      <c r="C1026">
        <v>2005</v>
      </c>
      <c r="D1026" s="1">
        <v>39029</v>
      </c>
      <c r="E1026" t="s">
        <v>1045</v>
      </c>
      <c r="F1026" t="s">
        <v>44040</v>
      </c>
      <c r="G1026" t="s">
        <v>44050</v>
      </c>
      <c r="H1026">
        <v>86</v>
      </c>
      <c r="I1026" t="s">
        <v>25</v>
      </c>
      <c r="J1026" t="s">
        <v>26</v>
      </c>
      <c r="M1026" t="s">
        <v>1587</v>
      </c>
      <c r="N1026" t="s">
        <v>9535</v>
      </c>
      <c r="O1026" t="s">
        <v>9536</v>
      </c>
      <c r="P1026" t="s">
        <v>690</v>
      </c>
      <c r="Q1026" t="s">
        <v>9537</v>
      </c>
      <c r="R1026" t="s">
        <v>9538</v>
      </c>
      <c r="S1026" t="s">
        <v>9539</v>
      </c>
      <c r="T1026">
        <v>5.2</v>
      </c>
      <c r="U1026">
        <v>12248</v>
      </c>
      <c r="V1026" s="12">
        <f>W1026*1.32519713261649</f>
        <v>43864025.089605816</v>
      </c>
      <c r="W1026" s="3">
        <v>33100000</v>
      </c>
      <c r="X1026" s="13">
        <f>Y1026*1.32519713261649</f>
        <v>22275257.154910438</v>
      </c>
      <c r="Y1026" s="3">
        <v>16809014</v>
      </c>
      <c r="Z1026" s="13">
        <f>AA1026*1.32519713261649</f>
        <v>23180366.796487499</v>
      </c>
      <c r="AA1026" s="3">
        <v>17492014</v>
      </c>
      <c r="AB1026">
        <v>41</v>
      </c>
    </row>
    <row r="1027" spans="1:28" hidden="1" x14ac:dyDescent="0.2">
      <c r="A1027" t="s">
        <v>11744</v>
      </c>
      <c r="B1027" t="s">
        <v>11745</v>
      </c>
      <c r="C1027">
        <v>2005</v>
      </c>
      <c r="D1027" t="s">
        <v>11746</v>
      </c>
      <c r="E1027" t="s">
        <v>16512</v>
      </c>
      <c r="F1027" t="s">
        <v>44032</v>
      </c>
      <c r="G1027" t="s">
        <v>44049</v>
      </c>
      <c r="H1027">
        <v>139</v>
      </c>
      <c r="I1027" t="s">
        <v>11747</v>
      </c>
      <c r="J1027" t="s">
        <v>75</v>
      </c>
      <c r="M1027" t="s">
        <v>11748</v>
      </c>
      <c r="N1027" t="s">
        <v>11749</v>
      </c>
      <c r="O1027" t="s">
        <v>11750</v>
      </c>
      <c r="P1027" t="s">
        <v>11751</v>
      </c>
      <c r="Q1027" t="s">
        <v>11752</v>
      </c>
      <c r="R1027" t="s">
        <v>11753</v>
      </c>
      <c r="S1027" t="s">
        <v>11754</v>
      </c>
      <c r="T1027">
        <v>7.1</v>
      </c>
      <c r="U1027">
        <v>19529</v>
      </c>
      <c r="W1027">
        <v>9500000</v>
      </c>
      <c r="X1027"/>
      <c r="Y1027"/>
      <c r="Z1027"/>
      <c r="AA1027">
        <v>26146165</v>
      </c>
      <c r="AB1027">
        <v>74</v>
      </c>
    </row>
    <row r="1028" spans="1:28" x14ac:dyDescent="0.2">
      <c r="A1028" t="s">
        <v>2055</v>
      </c>
      <c r="B1028" t="s">
        <v>2056</v>
      </c>
      <c r="C1028">
        <v>2000</v>
      </c>
      <c r="D1028" t="s">
        <v>1387</v>
      </c>
      <c r="E1028" t="s">
        <v>16512</v>
      </c>
      <c r="F1028" t="s">
        <v>44038</v>
      </c>
      <c r="G1028" t="s">
        <v>44044</v>
      </c>
      <c r="H1028">
        <v>119</v>
      </c>
      <c r="I1028" t="s">
        <v>177</v>
      </c>
      <c r="J1028" t="s">
        <v>26</v>
      </c>
      <c r="M1028" t="s">
        <v>413</v>
      </c>
      <c r="N1028" t="s">
        <v>2057</v>
      </c>
      <c r="O1028" t="s">
        <v>2058</v>
      </c>
      <c r="P1028" t="s">
        <v>2059</v>
      </c>
      <c r="Q1028" t="s">
        <v>2060</v>
      </c>
      <c r="R1028" t="s">
        <v>2061</v>
      </c>
      <c r="S1028" t="s">
        <v>2062</v>
      </c>
      <c r="T1028">
        <v>5.8</v>
      </c>
      <c r="U1028">
        <v>10420</v>
      </c>
      <c r="V1028" s="12">
        <f>W1028*1.5029674796748</f>
        <v>76651341.463414803</v>
      </c>
      <c r="W1028" s="3">
        <v>51000000</v>
      </c>
      <c r="X1028" s="13">
        <f>Y1028*1.5029674796748</f>
        <v>23033167.502886228</v>
      </c>
      <c r="Y1028" s="3">
        <v>15325127</v>
      </c>
      <c r="Z1028" s="13">
        <f>AA1028*1.5029674796748</f>
        <v>23253866.253536638</v>
      </c>
      <c r="AA1028" s="3">
        <v>15471969</v>
      </c>
      <c r="AB1028">
        <v>72</v>
      </c>
    </row>
    <row r="1029" spans="1:28" hidden="1" x14ac:dyDescent="0.2">
      <c r="A1029" t="s">
        <v>21371</v>
      </c>
      <c r="B1029" t="s">
        <v>21372</v>
      </c>
      <c r="C1029">
        <v>2009</v>
      </c>
      <c r="D1029" t="s">
        <v>10203</v>
      </c>
      <c r="E1029" t="s">
        <v>176</v>
      </c>
      <c r="F1029" t="s">
        <v>44049</v>
      </c>
      <c r="G1029" t="s">
        <v>44045</v>
      </c>
      <c r="H1029">
        <v>144</v>
      </c>
      <c r="I1029" t="s">
        <v>21373</v>
      </c>
      <c r="J1029" t="s">
        <v>1121</v>
      </c>
      <c r="K1029" t="s">
        <v>307</v>
      </c>
      <c r="L1029" t="s">
        <v>64</v>
      </c>
      <c r="M1029" t="s">
        <v>2203</v>
      </c>
      <c r="N1029" t="s">
        <v>21374</v>
      </c>
      <c r="O1029" t="s">
        <v>21375</v>
      </c>
      <c r="P1029" t="s">
        <v>21376</v>
      </c>
      <c r="Q1029" t="s">
        <v>21377</v>
      </c>
      <c r="R1029" t="s">
        <v>21378</v>
      </c>
      <c r="S1029" t="s">
        <v>21379</v>
      </c>
      <c r="T1029">
        <v>7.8</v>
      </c>
      <c r="U1029">
        <v>67362</v>
      </c>
      <c r="V1029" s="12">
        <f>W1029*1.20636999678377</f>
        <v>21714659.94210786</v>
      </c>
      <c r="W1029" s="3">
        <v>18000000</v>
      </c>
      <c r="X1029" s="13">
        <f>Y1029*1.20636999678377</f>
        <v>2681594.0237907646</v>
      </c>
      <c r="Y1029" s="3">
        <v>2222862</v>
      </c>
      <c r="Z1029" s="13">
        <f>AA1029*1.20636999678377</f>
        <v>23306671.442133494</v>
      </c>
      <c r="AA1029" s="3">
        <v>19319671</v>
      </c>
      <c r="AB1029">
        <v>213</v>
      </c>
    </row>
    <row r="1030" spans="1:28" x14ac:dyDescent="0.2">
      <c r="A1030" t="s">
        <v>33267</v>
      </c>
      <c r="B1030" t="s">
        <v>33268</v>
      </c>
      <c r="C1030">
        <v>2017</v>
      </c>
      <c r="D1030" s="1">
        <v>43263</v>
      </c>
      <c r="E1030" t="s">
        <v>44035</v>
      </c>
      <c r="F1030" t="s">
        <v>44032</v>
      </c>
      <c r="H1030">
        <v>127</v>
      </c>
      <c r="I1030" t="s">
        <v>25</v>
      </c>
      <c r="J1030" t="s">
        <v>26</v>
      </c>
      <c r="M1030" t="s">
        <v>33190</v>
      </c>
      <c r="N1030" t="s">
        <v>33269</v>
      </c>
      <c r="O1030" t="s">
        <v>33270</v>
      </c>
      <c r="P1030" t="s">
        <v>32971</v>
      </c>
      <c r="Q1030" t="s">
        <v>33271</v>
      </c>
      <c r="R1030" t="s">
        <v>33272</v>
      </c>
      <c r="S1030" t="s">
        <v>33273</v>
      </c>
      <c r="T1030">
        <v>7.1</v>
      </c>
      <c r="U1030">
        <v>28388</v>
      </c>
      <c r="V1030" s="12">
        <f>W1030*1.05585427545692</f>
        <v>9502688.4791122805</v>
      </c>
      <c r="W1030" s="3">
        <v>9000000</v>
      </c>
      <c r="X1030" s="13">
        <f>Y1030*1.05585427545692</f>
        <v>18237833.195369631</v>
      </c>
      <c r="Y1030" s="3">
        <v>17273059</v>
      </c>
      <c r="Z1030" s="13">
        <f>AA1030*1.05585427545692</f>
        <v>23322272.006621268</v>
      </c>
      <c r="AA1030" s="3">
        <v>22088533</v>
      </c>
      <c r="AB1030">
        <v>142</v>
      </c>
    </row>
    <row r="1031" spans="1:28" hidden="1" x14ac:dyDescent="0.2">
      <c r="A1031" t="s">
        <v>11778</v>
      </c>
      <c r="B1031" t="s">
        <v>11779</v>
      </c>
      <c r="C1031">
        <v>2004</v>
      </c>
      <c r="D1031" t="s">
        <v>7923</v>
      </c>
      <c r="E1031" t="s">
        <v>1045</v>
      </c>
      <c r="F1031" t="s">
        <v>44032</v>
      </c>
      <c r="H1031">
        <v>104</v>
      </c>
      <c r="I1031" t="s">
        <v>11780</v>
      </c>
      <c r="J1031" t="s">
        <v>26</v>
      </c>
      <c r="M1031" t="s">
        <v>11781</v>
      </c>
      <c r="N1031" t="s">
        <v>11782</v>
      </c>
      <c r="O1031" t="s">
        <v>11783</v>
      </c>
      <c r="P1031" t="s">
        <v>11784</v>
      </c>
      <c r="Q1031" t="s">
        <v>11785</v>
      </c>
      <c r="R1031" t="s">
        <v>11786</v>
      </c>
      <c r="S1031" t="s">
        <v>11787</v>
      </c>
      <c r="T1031">
        <v>7.8</v>
      </c>
      <c r="U1031">
        <v>14198</v>
      </c>
      <c r="W1031"/>
      <c r="X1031"/>
      <c r="Y1031">
        <v>23844</v>
      </c>
      <c r="Z1031"/>
      <c r="AA1031">
        <v>1226577</v>
      </c>
      <c r="AB1031">
        <v>91</v>
      </c>
    </row>
    <row r="1032" spans="1:28" x14ac:dyDescent="0.2">
      <c r="A1032" t="s">
        <v>32082</v>
      </c>
      <c r="B1032" t="s">
        <v>32083</v>
      </c>
      <c r="C1032">
        <v>2013</v>
      </c>
      <c r="D1032" t="s">
        <v>26115</v>
      </c>
      <c r="E1032" t="s">
        <v>176</v>
      </c>
      <c r="F1032" t="s">
        <v>44036</v>
      </c>
      <c r="H1032">
        <v>109</v>
      </c>
      <c r="I1032" t="s">
        <v>32084</v>
      </c>
      <c r="J1032" t="s">
        <v>26</v>
      </c>
      <c r="K1032" t="s">
        <v>2390</v>
      </c>
      <c r="L1032" t="s">
        <v>27</v>
      </c>
      <c r="M1032" t="s">
        <v>2967</v>
      </c>
      <c r="N1032" t="s">
        <v>9861</v>
      </c>
      <c r="O1032" t="s">
        <v>32085</v>
      </c>
      <c r="P1032" t="s">
        <v>4616</v>
      </c>
      <c r="Q1032" t="s">
        <v>9863</v>
      </c>
      <c r="R1032" t="s">
        <v>32086</v>
      </c>
      <c r="S1032" t="s">
        <v>32087</v>
      </c>
      <c r="T1032">
        <v>7.9</v>
      </c>
      <c r="U1032">
        <v>136602</v>
      </c>
      <c r="V1032" s="12">
        <f>W1032*1.11098185502045</f>
        <v>3332945.5650613499</v>
      </c>
      <c r="W1032" s="3">
        <v>3000000</v>
      </c>
      <c r="X1032" s="13">
        <f>Y1032*1.11098185502045</f>
        <v>9015203.3572590295</v>
      </c>
      <c r="Y1032" s="3">
        <v>8114627</v>
      </c>
      <c r="Z1032" s="13">
        <f>AA1032*1.11098185502045</f>
        <v>23324672.980541382</v>
      </c>
      <c r="AA1032" s="3">
        <v>20994648</v>
      </c>
      <c r="AB1032">
        <v>323</v>
      </c>
    </row>
    <row r="1033" spans="1:28" hidden="1" x14ac:dyDescent="0.2">
      <c r="A1033" t="s">
        <v>11796</v>
      </c>
      <c r="B1033" t="s">
        <v>11797</v>
      </c>
      <c r="C1033">
        <v>2004</v>
      </c>
      <c r="D1033" t="s">
        <v>3963</v>
      </c>
      <c r="E1033" t="s">
        <v>1045</v>
      </c>
      <c r="F1033" t="s">
        <v>44032</v>
      </c>
      <c r="G1033" t="s">
        <v>44053</v>
      </c>
      <c r="H1033">
        <v>163</v>
      </c>
      <c r="I1033" t="s">
        <v>943</v>
      </c>
      <c r="J1033" t="s">
        <v>944</v>
      </c>
      <c r="M1033" t="s">
        <v>11798</v>
      </c>
      <c r="N1033" t="s">
        <v>11799</v>
      </c>
      <c r="O1033" t="s">
        <v>11800</v>
      </c>
      <c r="P1033" t="s">
        <v>9379</v>
      </c>
      <c r="Q1033" t="s">
        <v>11801</v>
      </c>
      <c r="R1033" t="s">
        <v>11802</v>
      </c>
      <c r="S1033" t="s">
        <v>11803</v>
      </c>
      <c r="T1033">
        <v>6.7</v>
      </c>
      <c r="U1033">
        <v>13339</v>
      </c>
      <c r="W1033"/>
      <c r="X1033"/>
      <c r="Y1033">
        <v>915728</v>
      </c>
      <c r="Z1033"/>
      <c r="AA1033">
        <v>1998096</v>
      </c>
      <c r="AB1033">
        <v>24</v>
      </c>
    </row>
    <row r="1034" spans="1:28" hidden="1" x14ac:dyDescent="0.2">
      <c r="A1034" t="s">
        <v>11804</v>
      </c>
      <c r="B1034" t="s">
        <v>11805</v>
      </c>
      <c r="C1034">
        <v>2005</v>
      </c>
      <c r="D1034" t="s">
        <v>11806</v>
      </c>
      <c r="E1034" t="s">
        <v>1045</v>
      </c>
      <c r="F1034" t="s">
        <v>44044</v>
      </c>
      <c r="G1034" t="s">
        <v>44032</v>
      </c>
      <c r="H1034">
        <v>94</v>
      </c>
      <c r="I1034" t="s">
        <v>11807</v>
      </c>
      <c r="J1034" t="s">
        <v>496</v>
      </c>
      <c r="M1034" t="s">
        <v>2648</v>
      </c>
      <c r="N1034" t="s">
        <v>2648</v>
      </c>
      <c r="O1034" t="s">
        <v>11808</v>
      </c>
      <c r="P1034" t="s">
        <v>11809</v>
      </c>
      <c r="Q1034" t="s">
        <v>11810</v>
      </c>
      <c r="R1034" t="s">
        <v>11811</v>
      </c>
      <c r="S1034" t="s">
        <v>11812</v>
      </c>
      <c r="T1034">
        <v>7.8</v>
      </c>
      <c r="U1034">
        <v>44492</v>
      </c>
      <c r="W1034"/>
      <c r="X1034"/>
      <c r="Y1034">
        <v>1305</v>
      </c>
      <c r="Z1034"/>
      <c r="AA1034">
        <v>2421577</v>
      </c>
      <c r="AB1034">
        <v>63</v>
      </c>
    </row>
    <row r="1035" spans="1:28" hidden="1" x14ac:dyDescent="0.2">
      <c r="A1035" t="s">
        <v>3530</v>
      </c>
      <c r="B1035" t="s">
        <v>3531</v>
      </c>
      <c r="C1035">
        <v>2002</v>
      </c>
      <c r="D1035" t="s">
        <v>3532</v>
      </c>
      <c r="E1035" t="s">
        <v>44043</v>
      </c>
      <c r="F1035" t="s">
        <v>44051</v>
      </c>
      <c r="G1035" t="s">
        <v>44032</v>
      </c>
      <c r="H1035">
        <v>94</v>
      </c>
      <c r="I1035" t="s">
        <v>1831</v>
      </c>
      <c r="J1035" t="s">
        <v>26</v>
      </c>
      <c r="K1035" t="s">
        <v>3533</v>
      </c>
      <c r="M1035" t="s">
        <v>3534</v>
      </c>
      <c r="N1035" t="s">
        <v>3535</v>
      </c>
      <c r="O1035" t="s">
        <v>3536</v>
      </c>
      <c r="P1035" t="s">
        <v>3537</v>
      </c>
      <c r="Q1035" t="s">
        <v>3538</v>
      </c>
      <c r="R1035" t="s">
        <v>3539</v>
      </c>
      <c r="S1035" t="s">
        <v>3540</v>
      </c>
      <c r="T1035">
        <v>7.4</v>
      </c>
      <c r="U1035">
        <v>27104</v>
      </c>
      <c r="V1035" s="12">
        <f>W1035*1.43863813229572</f>
        <v>8631828.7937743198</v>
      </c>
      <c r="W1035" s="3">
        <v>6000000</v>
      </c>
      <c r="X1035" s="13">
        <f>Y1035*1.43863813229572</f>
        <v>8918980.9649805464</v>
      </c>
      <c r="Y1035" s="3">
        <v>6199600</v>
      </c>
      <c r="Z1035" s="13">
        <f>AA1035*1.43863813229572</f>
        <v>23330985.871712066</v>
      </c>
      <c r="AA1035" s="3">
        <v>16217411</v>
      </c>
      <c r="AB1035">
        <v>254</v>
      </c>
    </row>
    <row r="1036" spans="1:28" x14ac:dyDescent="0.2">
      <c r="A1036" t="s">
        <v>8531</v>
      </c>
      <c r="B1036" t="s">
        <v>8532</v>
      </c>
      <c r="C1036">
        <v>2004</v>
      </c>
      <c r="D1036" t="s">
        <v>7697</v>
      </c>
      <c r="E1036" t="s">
        <v>44035</v>
      </c>
      <c r="F1036" t="s">
        <v>44032</v>
      </c>
      <c r="G1036" t="s">
        <v>44036</v>
      </c>
      <c r="H1036">
        <v>118</v>
      </c>
      <c r="I1036" t="s">
        <v>97</v>
      </c>
      <c r="J1036" t="s">
        <v>26</v>
      </c>
      <c r="M1036" t="s">
        <v>8533</v>
      </c>
      <c r="N1036" t="s">
        <v>8533</v>
      </c>
      <c r="O1036" t="s">
        <v>8534</v>
      </c>
      <c r="P1036" t="s">
        <v>8535</v>
      </c>
      <c r="Q1036" t="s">
        <v>8536</v>
      </c>
      <c r="R1036" t="s">
        <v>8537</v>
      </c>
      <c r="S1036" t="s">
        <v>8538</v>
      </c>
      <c r="T1036">
        <v>7</v>
      </c>
      <c r="U1036">
        <v>47063</v>
      </c>
      <c r="V1036" s="12">
        <f>W1036*1.37009528851244</f>
        <v>15071048.173636841</v>
      </c>
      <c r="W1036" s="3">
        <v>11000000</v>
      </c>
      <c r="X1036" s="13">
        <f>Y1036*1.37009528851244</f>
        <v>14050298.411694013</v>
      </c>
      <c r="Y1036" s="3">
        <v>10254979</v>
      </c>
      <c r="Z1036" s="13">
        <f>AA1036*1.37009528851244</f>
        <v>23360147.960757006</v>
      </c>
      <c r="AA1036" s="3">
        <v>17050017</v>
      </c>
      <c r="AB1036">
        <v>210</v>
      </c>
    </row>
    <row r="1037" spans="1:28" x14ac:dyDescent="0.2">
      <c r="A1037" t="s">
        <v>24985</v>
      </c>
      <c r="B1037" t="s">
        <v>24986</v>
      </c>
      <c r="C1037">
        <v>2010</v>
      </c>
      <c r="D1037" s="1">
        <v>40635</v>
      </c>
      <c r="E1037" t="s">
        <v>1045</v>
      </c>
      <c r="F1037" t="s">
        <v>44032</v>
      </c>
      <c r="H1037">
        <v>129</v>
      </c>
      <c r="I1037" t="s">
        <v>495</v>
      </c>
      <c r="J1037" t="s">
        <v>26</v>
      </c>
      <c r="M1037" t="s">
        <v>10017</v>
      </c>
      <c r="N1037" t="s">
        <v>10017</v>
      </c>
      <c r="O1037" t="s">
        <v>24987</v>
      </c>
      <c r="P1037" t="s">
        <v>24988</v>
      </c>
      <c r="Q1037" t="s">
        <v>24989</v>
      </c>
      <c r="R1037" t="s">
        <v>24990</v>
      </c>
      <c r="S1037" t="s">
        <v>24991</v>
      </c>
      <c r="T1037">
        <v>7.3</v>
      </c>
      <c r="U1037">
        <v>27487</v>
      </c>
      <c r="V1037" s="12">
        <f>W1037*1.18690152988223</f>
        <v>9495212.2390578408</v>
      </c>
      <c r="W1037" s="3">
        <v>8000000</v>
      </c>
      <c r="X1037" s="13">
        <f>Y1037*1.18690152988223</f>
        <v>3804857.3557526441</v>
      </c>
      <c r="Y1037" s="3">
        <v>3205706</v>
      </c>
      <c r="Z1037" s="13">
        <f>AA1037*1.18690152988223</f>
        <v>23408981.138909232</v>
      </c>
      <c r="AA1037" s="3">
        <v>19722766</v>
      </c>
      <c r="AB1037">
        <v>148</v>
      </c>
    </row>
    <row r="1038" spans="1:28" x14ac:dyDescent="0.2">
      <c r="A1038" t="s">
        <v>12871</v>
      </c>
      <c r="B1038" t="s">
        <v>12872</v>
      </c>
      <c r="C1038">
        <v>2006</v>
      </c>
      <c r="D1038" s="1">
        <v>38938</v>
      </c>
      <c r="E1038" t="s">
        <v>1045</v>
      </c>
      <c r="F1038" t="s">
        <v>44032</v>
      </c>
      <c r="G1038" t="s">
        <v>44036</v>
      </c>
      <c r="H1038">
        <v>88</v>
      </c>
      <c r="I1038" t="s">
        <v>25</v>
      </c>
      <c r="J1038" t="s">
        <v>26</v>
      </c>
      <c r="M1038" t="s">
        <v>12873</v>
      </c>
      <c r="N1038" t="s">
        <v>12873</v>
      </c>
      <c r="O1038" t="s">
        <v>12874</v>
      </c>
      <c r="P1038" t="s">
        <v>12875</v>
      </c>
      <c r="Q1038" t="s">
        <v>12876</v>
      </c>
      <c r="R1038" t="s">
        <v>12877</v>
      </c>
      <c r="S1038" t="s">
        <v>12878</v>
      </c>
      <c r="T1038">
        <v>5.7</v>
      </c>
      <c r="U1038">
        <v>26849</v>
      </c>
      <c r="V1038" s="12">
        <f>W1038*1.28378472222222</f>
        <v>8344600.6944444301</v>
      </c>
      <c r="W1038" s="3">
        <v>6500000</v>
      </c>
      <c r="X1038" s="13">
        <f>Y1038*1.28378472222222</f>
        <v>17162195.18059025</v>
      </c>
      <c r="Y1038" s="3">
        <v>13368437</v>
      </c>
      <c r="Z1038" s="13">
        <f>AA1038*1.28378472222222</f>
        <v>23422965.500416629</v>
      </c>
      <c r="AA1038" s="3">
        <v>18245244</v>
      </c>
      <c r="AB1038">
        <v>198</v>
      </c>
    </row>
    <row r="1039" spans="1:28" hidden="1" x14ac:dyDescent="0.2">
      <c r="A1039" t="s">
        <v>12230</v>
      </c>
      <c r="B1039" t="s">
        <v>12231</v>
      </c>
      <c r="C1039">
        <v>2005</v>
      </c>
      <c r="D1039" t="s">
        <v>8229</v>
      </c>
      <c r="E1039" t="s">
        <v>176</v>
      </c>
      <c r="F1039" t="s">
        <v>44049</v>
      </c>
      <c r="G1039" t="s">
        <v>44057</v>
      </c>
      <c r="H1039">
        <v>116</v>
      </c>
      <c r="I1039" t="s">
        <v>12233</v>
      </c>
      <c r="J1039" t="s">
        <v>27</v>
      </c>
      <c r="K1039" t="s">
        <v>307</v>
      </c>
      <c r="L1039" t="s">
        <v>26</v>
      </c>
      <c r="M1039" t="s">
        <v>12234</v>
      </c>
      <c r="N1039" t="s">
        <v>12234</v>
      </c>
      <c r="O1039" t="s">
        <v>12235</v>
      </c>
      <c r="P1039" t="s">
        <v>12236</v>
      </c>
      <c r="Q1039" t="s">
        <v>12237</v>
      </c>
      <c r="R1039" t="s">
        <v>12238</v>
      </c>
      <c r="S1039" t="s">
        <v>12239</v>
      </c>
      <c r="T1039">
        <v>7.7</v>
      </c>
      <c r="U1039">
        <v>27139</v>
      </c>
      <c r="V1039" s="12">
        <f>W1039*1.32519713261649</f>
        <v>29154336.917562779</v>
      </c>
      <c r="W1039" s="3">
        <v>22000000</v>
      </c>
      <c r="X1039" s="13">
        <f>Y1039*1.32519713261649</f>
        <v>1397236.1739426551</v>
      </c>
      <c r="Y1039" s="3">
        <v>1054361</v>
      </c>
      <c r="Z1039" s="13">
        <f>AA1039*1.32519713261649</f>
        <v>23468121.427060977</v>
      </c>
      <c r="AA1039" s="3">
        <v>17709155</v>
      </c>
      <c r="AB1039">
        <v>154</v>
      </c>
    </row>
    <row r="1040" spans="1:28" hidden="1" x14ac:dyDescent="0.2">
      <c r="A1040" t="s">
        <v>11851</v>
      </c>
      <c r="B1040" t="s">
        <v>11852</v>
      </c>
      <c r="C1040">
        <v>2005</v>
      </c>
      <c r="D1040" s="1">
        <v>38779</v>
      </c>
      <c r="E1040" t="s">
        <v>176</v>
      </c>
      <c r="F1040" t="s">
        <v>44036</v>
      </c>
      <c r="H1040">
        <v>93</v>
      </c>
      <c r="I1040" t="s">
        <v>1983</v>
      </c>
      <c r="J1040" t="s">
        <v>26</v>
      </c>
      <c r="K1040" t="s">
        <v>308</v>
      </c>
      <c r="M1040" t="s">
        <v>11853</v>
      </c>
      <c r="N1040" t="s">
        <v>11854</v>
      </c>
      <c r="O1040" t="s">
        <v>11855</v>
      </c>
      <c r="P1040" t="s">
        <v>11856</v>
      </c>
      <c r="Q1040" t="s">
        <v>11857</v>
      </c>
      <c r="R1040" t="s">
        <v>11858</v>
      </c>
      <c r="S1040" t="s">
        <v>11859</v>
      </c>
      <c r="T1040">
        <v>5.3</v>
      </c>
      <c r="U1040">
        <v>14179</v>
      </c>
      <c r="W1040" t="s">
        <v>11860</v>
      </c>
      <c r="X1040"/>
      <c r="Y1040"/>
      <c r="Z1040"/>
      <c r="AA1040">
        <v>172087</v>
      </c>
      <c r="AB1040">
        <v>73</v>
      </c>
    </row>
    <row r="1041" spans="1:28" hidden="1" x14ac:dyDescent="0.2">
      <c r="A1041" t="s">
        <v>11861</v>
      </c>
      <c r="B1041" t="s">
        <v>11862</v>
      </c>
      <c r="C1041">
        <v>2006</v>
      </c>
      <c r="D1041" s="1">
        <v>38966</v>
      </c>
      <c r="E1041" t="s">
        <v>1045</v>
      </c>
      <c r="F1041" t="s">
        <v>44044</v>
      </c>
      <c r="H1041">
        <v>153</v>
      </c>
      <c r="I1041" t="s">
        <v>943</v>
      </c>
      <c r="J1041" t="s">
        <v>944</v>
      </c>
      <c r="M1041" t="s">
        <v>11863</v>
      </c>
      <c r="N1041" t="s">
        <v>11863</v>
      </c>
      <c r="O1041" t="s">
        <v>11864</v>
      </c>
      <c r="P1041" t="s">
        <v>2934</v>
      </c>
      <c r="Q1041" t="s">
        <v>2935</v>
      </c>
      <c r="R1041" t="s">
        <v>11865</v>
      </c>
      <c r="S1041" t="s">
        <v>11866</v>
      </c>
      <c r="T1041">
        <v>6.9</v>
      </c>
      <c r="U1041">
        <v>16767</v>
      </c>
      <c r="W1041"/>
      <c r="X1041"/>
      <c r="Y1041"/>
      <c r="Z1041"/>
      <c r="AA1041">
        <v>887272</v>
      </c>
      <c r="AB1041">
        <v>82</v>
      </c>
    </row>
    <row r="1042" spans="1:28" hidden="1" x14ac:dyDescent="0.2">
      <c r="A1042" t="s">
        <v>4669</v>
      </c>
      <c r="B1042" t="s">
        <v>4670</v>
      </c>
      <c r="C1042">
        <v>2003</v>
      </c>
      <c r="D1042" s="1">
        <v>37813</v>
      </c>
      <c r="E1042" t="s">
        <v>44041</v>
      </c>
      <c r="F1042" t="s">
        <v>44032</v>
      </c>
      <c r="H1042">
        <v>135</v>
      </c>
      <c r="I1042" t="s">
        <v>4671</v>
      </c>
      <c r="J1042" t="s">
        <v>26</v>
      </c>
      <c r="M1042" t="s">
        <v>924</v>
      </c>
      <c r="N1042" t="s">
        <v>924</v>
      </c>
      <c r="O1042" t="s">
        <v>4672</v>
      </c>
      <c r="P1042" t="s">
        <v>1431</v>
      </c>
      <c r="Q1042" t="s">
        <v>4673</v>
      </c>
      <c r="R1042" t="s">
        <v>4674</v>
      </c>
      <c r="S1042" t="s">
        <v>4675</v>
      </c>
      <c r="T1042">
        <v>8</v>
      </c>
      <c r="U1042">
        <v>134971</v>
      </c>
      <c r="V1042" s="12">
        <f>W1042*1.40658152173913</f>
        <v>14065815.217391299</v>
      </c>
      <c r="W1042" s="3">
        <v>10000000</v>
      </c>
      <c r="X1042" s="13">
        <f>Y1042*1.40658152173913</f>
        <v>2159504.9181847819</v>
      </c>
      <c r="Y1042" s="3">
        <v>1535286</v>
      </c>
      <c r="Z1042" s="13">
        <f>AA1042*1.40658152173913</f>
        <v>23474837.078874994</v>
      </c>
      <c r="AA1042" s="3">
        <v>16689283</v>
      </c>
      <c r="AB1042">
        <v>649</v>
      </c>
    </row>
    <row r="1043" spans="1:28" x14ac:dyDescent="0.2">
      <c r="A1043" t="s">
        <v>5096</v>
      </c>
      <c r="B1043" t="s">
        <v>5097</v>
      </c>
      <c r="C1043">
        <v>2002</v>
      </c>
      <c r="D1043" t="s">
        <v>5098</v>
      </c>
      <c r="E1043" t="s">
        <v>176</v>
      </c>
      <c r="H1043">
        <v>109</v>
      </c>
      <c r="I1043" t="s">
        <v>25</v>
      </c>
      <c r="J1043" t="s">
        <v>26</v>
      </c>
      <c r="M1043" t="s">
        <v>5099</v>
      </c>
      <c r="N1043" t="s">
        <v>5100</v>
      </c>
      <c r="O1043" t="s">
        <v>5101</v>
      </c>
      <c r="P1043" t="s">
        <v>396</v>
      </c>
      <c r="Q1043" t="s">
        <v>5102</v>
      </c>
      <c r="R1043" t="s">
        <v>5103</v>
      </c>
      <c r="S1043" t="s">
        <v>5104</v>
      </c>
      <c r="T1043">
        <v>6.9</v>
      </c>
      <c r="U1043">
        <v>16386</v>
      </c>
      <c r="V1043" s="12">
        <f>W1043*1.43863813229572</f>
        <v>17982976.6536965</v>
      </c>
      <c r="W1043" s="3">
        <v>12500000</v>
      </c>
      <c r="X1043" s="13">
        <f>Y1043*1.43863813229572</f>
        <v>20311773.568988331</v>
      </c>
      <c r="Y1043" s="3">
        <v>14118751</v>
      </c>
      <c r="Z1043" s="13">
        <f>AA1043*1.43863813229572</f>
        <v>23476342.991322961</v>
      </c>
      <c r="AA1043" s="3">
        <v>16318449</v>
      </c>
      <c r="AB1043">
        <v>147</v>
      </c>
    </row>
    <row r="1044" spans="1:28" x14ac:dyDescent="0.2">
      <c r="A1044" t="s">
        <v>36053</v>
      </c>
      <c r="B1044" t="s">
        <v>36054</v>
      </c>
      <c r="C1044">
        <v>2014</v>
      </c>
      <c r="D1044" s="1">
        <v>42528</v>
      </c>
      <c r="E1044" t="s">
        <v>3496</v>
      </c>
      <c r="F1044" t="s">
        <v>44045</v>
      </c>
      <c r="G1044" t="s">
        <v>44042</v>
      </c>
      <c r="H1044">
        <v>100</v>
      </c>
      <c r="I1044" t="s">
        <v>25</v>
      </c>
      <c r="J1044" t="s">
        <v>26</v>
      </c>
      <c r="M1044" t="s">
        <v>36055</v>
      </c>
      <c r="N1044" t="s">
        <v>36055</v>
      </c>
      <c r="O1044" t="s">
        <v>36056</v>
      </c>
      <c r="P1044" t="s">
        <v>36057</v>
      </c>
      <c r="Q1044" t="s">
        <v>36058</v>
      </c>
      <c r="R1044" t="s">
        <v>36059</v>
      </c>
      <c r="S1044" t="s">
        <v>36060</v>
      </c>
      <c r="T1044">
        <v>6.8</v>
      </c>
      <c r="U1044">
        <v>203299</v>
      </c>
      <c r="V1044" s="12">
        <f>W1044*1.09324733035956</f>
        <v>1093247.33035956</v>
      </c>
      <c r="W1044" s="3">
        <v>1000000</v>
      </c>
      <c r="X1044" s="13">
        <f>Y1044*1.09324733035956</f>
        <v>16042394.41249329</v>
      </c>
      <c r="Y1044" s="3">
        <v>14674076</v>
      </c>
      <c r="Z1044" s="13">
        <f>AA1044*1.09324733035956</f>
        <v>23536076.82364751</v>
      </c>
      <c r="AA1044" s="3">
        <v>21528593</v>
      </c>
      <c r="AB1044">
        <v>1008</v>
      </c>
    </row>
    <row r="1045" spans="1:28" x14ac:dyDescent="0.2">
      <c r="A1045" t="s">
        <v>6490</v>
      </c>
      <c r="B1045" t="s">
        <v>6491</v>
      </c>
      <c r="C1045">
        <v>2003</v>
      </c>
      <c r="D1045" t="s">
        <v>6354</v>
      </c>
      <c r="E1045" t="s">
        <v>44041</v>
      </c>
      <c r="F1045" t="s">
        <v>44032</v>
      </c>
      <c r="H1045">
        <v>126</v>
      </c>
      <c r="I1045" t="s">
        <v>25</v>
      </c>
      <c r="J1045" t="s">
        <v>26</v>
      </c>
      <c r="K1045" t="s">
        <v>5473</v>
      </c>
      <c r="M1045" t="s">
        <v>6492</v>
      </c>
      <c r="N1045" t="s">
        <v>6493</v>
      </c>
      <c r="O1045" t="s">
        <v>6494</v>
      </c>
      <c r="P1045" t="s">
        <v>6495</v>
      </c>
      <c r="Q1045" t="s">
        <v>6496</v>
      </c>
      <c r="R1045" t="s">
        <v>6497</v>
      </c>
      <c r="S1045" t="s">
        <v>6498</v>
      </c>
      <c r="T1045">
        <v>7.5</v>
      </c>
      <c r="U1045">
        <v>64310</v>
      </c>
      <c r="V1045" s="12">
        <f>W1045*1.40658152173913</f>
        <v>23208595.108695645</v>
      </c>
      <c r="W1045" s="3">
        <v>16500000</v>
      </c>
      <c r="X1045" s="13">
        <f>Y1045*1.40658152173913</f>
        <v>18342228.138956517</v>
      </c>
      <c r="Y1045" s="3">
        <v>13040288</v>
      </c>
      <c r="Z1045" s="13">
        <f>AA1045*1.40658152173913</f>
        <v>23579656.940456513</v>
      </c>
      <c r="AA1045" s="3">
        <v>16763804</v>
      </c>
      <c r="AB1045">
        <v>484</v>
      </c>
    </row>
    <row r="1046" spans="1:28" x14ac:dyDescent="0.2">
      <c r="A1046" t="s">
        <v>4946</v>
      </c>
      <c r="B1046" t="s">
        <v>4947</v>
      </c>
      <c r="C1046">
        <v>2001</v>
      </c>
      <c r="D1046" t="s">
        <v>4566</v>
      </c>
      <c r="E1046" t="s">
        <v>44035</v>
      </c>
      <c r="F1046" t="s">
        <v>44032</v>
      </c>
      <c r="G1046" t="s">
        <v>44036</v>
      </c>
      <c r="H1046">
        <v>91</v>
      </c>
      <c r="I1046" t="s">
        <v>495</v>
      </c>
      <c r="J1046" t="s">
        <v>26</v>
      </c>
      <c r="M1046" t="s">
        <v>4948</v>
      </c>
      <c r="N1046" t="s">
        <v>4949</v>
      </c>
      <c r="O1046" t="s">
        <v>4950</v>
      </c>
      <c r="P1046" t="s">
        <v>4951</v>
      </c>
      <c r="Q1046" t="s">
        <v>4952</v>
      </c>
      <c r="R1046" t="s">
        <v>4953</v>
      </c>
      <c r="S1046" t="s">
        <v>4954</v>
      </c>
      <c r="T1046">
        <v>7</v>
      </c>
      <c r="U1046">
        <v>16970</v>
      </c>
      <c r="V1046" s="12">
        <f>W1046*1.46138339920949</f>
        <v>8037608.6956521953</v>
      </c>
      <c r="W1046" s="3">
        <v>5500000</v>
      </c>
      <c r="X1046" s="13">
        <f>Y1046*1.46138339920949</f>
        <v>8175880.4087351989</v>
      </c>
      <c r="Y1046" s="3">
        <v>5594617</v>
      </c>
      <c r="Z1046" s="13">
        <f>AA1046*1.46138339920949</f>
        <v>23607118.745810337</v>
      </c>
      <c r="AA1046" s="3">
        <v>16153953</v>
      </c>
      <c r="AB1046">
        <v>148</v>
      </c>
    </row>
    <row r="1047" spans="1:28" x14ac:dyDescent="0.2">
      <c r="A1047" t="s">
        <v>1425</v>
      </c>
      <c r="B1047" t="s">
        <v>1426</v>
      </c>
      <c r="C1047">
        <v>2001</v>
      </c>
      <c r="D1047" t="s">
        <v>1427</v>
      </c>
      <c r="E1047" t="s">
        <v>1045</v>
      </c>
      <c r="F1047" t="s">
        <v>44044</v>
      </c>
      <c r="G1047" t="s">
        <v>44042</v>
      </c>
      <c r="H1047">
        <v>93</v>
      </c>
      <c r="I1047" t="s">
        <v>495</v>
      </c>
      <c r="J1047" t="s">
        <v>26</v>
      </c>
      <c r="K1047" t="s">
        <v>75</v>
      </c>
      <c r="M1047" t="s">
        <v>1428</v>
      </c>
      <c r="N1047" t="s">
        <v>1429</v>
      </c>
      <c r="O1047" t="s">
        <v>1430</v>
      </c>
      <c r="P1047" t="s">
        <v>1431</v>
      </c>
      <c r="Q1047" t="s">
        <v>1432</v>
      </c>
      <c r="R1047" t="s">
        <v>1433</v>
      </c>
      <c r="S1047" t="s">
        <v>1434</v>
      </c>
      <c r="T1047">
        <v>6.1</v>
      </c>
      <c r="U1047">
        <v>24116</v>
      </c>
      <c r="V1047" s="12">
        <f>W1047*1.46138339920949</f>
        <v>18997984.189723369</v>
      </c>
      <c r="W1047" s="3">
        <v>13000000</v>
      </c>
      <c r="X1047" s="13">
        <f>Y1047*1.46138339920949</f>
        <v>7515275.1955731427</v>
      </c>
      <c r="Y1047" s="3">
        <v>5142576</v>
      </c>
      <c r="Z1047" s="13">
        <f>AA1047*1.46138339920949</f>
        <v>23632174.164189786</v>
      </c>
      <c r="AA1047" s="3">
        <v>16171098</v>
      </c>
      <c r="AB1047">
        <v>161</v>
      </c>
    </row>
    <row r="1048" spans="1:28" x14ac:dyDescent="0.2">
      <c r="A1048" t="s">
        <v>1435</v>
      </c>
      <c r="B1048" t="s">
        <v>1436</v>
      </c>
      <c r="C1048">
        <v>2001</v>
      </c>
      <c r="D1048" s="1">
        <v>37046</v>
      </c>
      <c r="E1048" t="s">
        <v>1045</v>
      </c>
      <c r="F1048" t="s">
        <v>44034</v>
      </c>
      <c r="G1048" t="s">
        <v>44033</v>
      </c>
      <c r="H1048">
        <v>88</v>
      </c>
      <c r="I1048" t="s">
        <v>63</v>
      </c>
      <c r="J1048" t="s">
        <v>26</v>
      </c>
      <c r="K1048" t="s">
        <v>27</v>
      </c>
      <c r="M1048" t="s">
        <v>1437</v>
      </c>
      <c r="N1048" t="s">
        <v>1438</v>
      </c>
      <c r="O1048" t="s">
        <v>1439</v>
      </c>
      <c r="P1048" t="s">
        <v>1440</v>
      </c>
      <c r="Q1048" t="s">
        <v>1441</v>
      </c>
      <c r="R1048" t="s">
        <v>1442</v>
      </c>
      <c r="S1048" t="s">
        <v>1443</v>
      </c>
      <c r="T1048">
        <v>5.8</v>
      </c>
      <c r="U1048">
        <v>18073</v>
      </c>
      <c r="V1048" s="12">
        <f>W1048*1.46138339920949</f>
        <v>51148418.97233215</v>
      </c>
      <c r="W1048" s="3">
        <v>35000000</v>
      </c>
      <c r="X1048" s="13">
        <f>Y1048*1.46138339920949</f>
        <v>6987661.7172727454</v>
      </c>
      <c r="Y1048" s="3">
        <v>4781539</v>
      </c>
      <c r="Z1048" s="13">
        <f>AA1048*1.46138339920949</f>
        <v>23640407.598260932</v>
      </c>
      <c r="AA1048" s="3">
        <v>16176732</v>
      </c>
      <c r="AB1048">
        <v>105</v>
      </c>
    </row>
    <row r="1049" spans="1:28" x14ac:dyDescent="0.2">
      <c r="A1049" t="s">
        <v>5105</v>
      </c>
      <c r="B1049" t="s">
        <v>5106</v>
      </c>
      <c r="C1049">
        <v>2002</v>
      </c>
      <c r="D1049" t="s">
        <v>4410</v>
      </c>
      <c r="E1049" t="s">
        <v>3496</v>
      </c>
      <c r="F1049" t="s">
        <v>44045</v>
      </c>
      <c r="G1049" t="s">
        <v>44042</v>
      </c>
      <c r="H1049">
        <v>89</v>
      </c>
      <c r="I1049" t="s">
        <v>433</v>
      </c>
      <c r="J1049" t="s">
        <v>26</v>
      </c>
      <c r="M1049" t="s">
        <v>5107</v>
      </c>
      <c r="N1049" t="s">
        <v>5108</v>
      </c>
      <c r="O1049" t="s">
        <v>5109</v>
      </c>
      <c r="P1049" t="s">
        <v>5110</v>
      </c>
      <c r="Q1049" t="s">
        <v>5111</v>
      </c>
      <c r="R1049" t="s">
        <v>5112</v>
      </c>
      <c r="S1049" t="s">
        <v>5113</v>
      </c>
      <c r="T1049">
        <v>4.8</v>
      </c>
      <c r="U1049">
        <v>12203</v>
      </c>
      <c r="V1049" s="12">
        <f>W1049*1.43863813229572</f>
        <v>24456848.249027241</v>
      </c>
      <c r="W1049" s="3">
        <v>17000000</v>
      </c>
      <c r="X1049" s="13">
        <f>Y1049*1.43863813229572</f>
        <v>18473324.951984439</v>
      </c>
      <c r="Y1049" s="3">
        <v>12840842</v>
      </c>
      <c r="Z1049" s="13">
        <f>AA1049*1.43863813229572</f>
        <v>23660232.594669264</v>
      </c>
      <c r="AA1049" s="3">
        <v>16446271</v>
      </c>
      <c r="AB1049">
        <v>276</v>
      </c>
    </row>
    <row r="1050" spans="1:28" x14ac:dyDescent="0.2">
      <c r="A1050" t="s">
        <v>3494</v>
      </c>
      <c r="B1050" t="s">
        <v>3495</v>
      </c>
      <c r="C1050">
        <v>2003</v>
      </c>
      <c r="D1050" t="s">
        <v>2020</v>
      </c>
      <c r="E1050" t="s">
        <v>3496</v>
      </c>
      <c r="H1050">
        <v>89</v>
      </c>
      <c r="I1050" t="s">
        <v>25</v>
      </c>
      <c r="J1050" t="s">
        <v>26</v>
      </c>
      <c r="M1050" t="s">
        <v>3497</v>
      </c>
      <c r="N1050" t="s">
        <v>3497</v>
      </c>
      <c r="O1050" t="s">
        <v>3498</v>
      </c>
      <c r="P1050" t="s">
        <v>3499</v>
      </c>
      <c r="Q1050" t="s">
        <v>3500</v>
      </c>
      <c r="R1050" t="s">
        <v>3501</v>
      </c>
      <c r="S1050" t="s">
        <v>3502</v>
      </c>
      <c r="T1050">
        <v>6.1</v>
      </c>
      <c r="U1050">
        <v>74975</v>
      </c>
      <c r="V1050" s="12">
        <f>W1050*1.40658152173913</f>
        <v>9846070.6521739103</v>
      </c>
      <c r="W1050" s="3">
        <v>7000000</v>
      </c>
      <c r="X1050" s="13">
        <f>Y1050*1.40658152173913</f>
        <v>17772104.077076081</v>
      </c>
      <c r="Y1050" s="3">
        <v>12634962</v>
      </c>
      <c r="Z1050" s="13">
        <f>AA1050*1.40658152173913</f>
        <v>23672127.016277168</v>
      </c>
      <c r="AA1050" s="3">
        <v>16829545</v>
      </c>
      <c r="AB1050">
        <v>956</v>
      </c>
    </row>
    <row r="1051" spans="1:28" x14ac:dyDescent="0.2">
      <c r="A1051" t="s">
        <v>21086</v>
      </c>
      <c r="B1051" t="s">
        <v>21087</v>
      </c>
      <c r="C1051">
        <v>2009</v>
      </c>
      <c r="D1051" t="s">
        <v>16214</v>
      </c>
      <c r="E1051" t="s">
        <v>44043</v>
      </c>
      <c r="F1051" t="s">
        <v>44051</v>
      </c>
      <c r="G1051" t="s">
        <v>44032</v>
      </c>
      <c r="H1051">
        <v>111</v>
      </c>
      <c r="I1051" t="s">
        <v>433</v>
      </c>
      <c r="J1051" t="s">
        <v>26</v>
      </c>
      <c r="M1051" t="s">
        <v>2868</v>
      </c>
      <c r="N1051" t="s">
        <v>21088</v>
      </c>
      <c r="O1051" t="s">
        <v>21089</v>
      </c>
      <c r="P1051" t="s">
        <v>12652</v>
      </c>
      <c r="Q1051" t="s">
        <v>21090</v>
      </c>
      <c r="R1051" t="s">
        <v>21091</v>
      </c>
      <c r="S1051" t="s">
        <v>21092</v>
      </c>
      <c r="T1051">
        <v>5.8</v>
      </c>
      <c r="U1051">
        <v>11868</v>
      </c>
      <c r="V1051" s="12">
        <f>W1051*1.20636999678377</f>
        <v>48254799.871350802</v>
      </c>
      <c r="W1051" s="3">
        <v>40000000</v>
      </c>
      <c r="X1051" s="13">
        <f>Y1051*1.20636999678377</f>
        <v>17186535.682740018</v>
      </c>
      <c r="Y1051" s="3">
        <v>14246488</v>
      </c>
      <c r="Z1051" s="13">
        <f>AA1051*1.20636999678377</f>
        <v>23696829.594643317</v>
      </c>
      <c r="AA1051" s="3">
        <v>19643086</v>
      </c>
      <c r="AB1051">
        <v>104</v>
      </c>
    </row>
    <row r="1052" spans="1:28" x14ac:dyDescent="0.2">
      <c r="A1052" t="s">
        <v>11010</v>
      </c>
      <c r="B1052" t="s">
        <v>11011</v>
      </c>
      <c r="C1052">
        <v>2009</v>
      </c>
      <c r="D1052" s="1">
        <v>40391</v>
      </c>
      <c r="E1052" t="s">
        <v>1045</v>
      </c>
      <c r="F1052" t="s">
        <v>44032</v>
      </c>
      <c r="G1052" t="s">
        <v>44036</v>
      </c>
      <c r="H1052">
        <v>90</v>
      </c>
      <c r="I1052" t="s">
        <v>25</v>
      </c>
      <c r="J1052" t="s">
        <v>26</v>
      </c>
      <c r="K1052" t="s">
        <v>27</v>
      </c>
      <c r="L1052" t="s">
        <v>308</v>
      </c>
      <c r="M1052" t="s">
        <v>4799</v>
      </c>
      <c r="N1052" t="s">
        <v>11012</v>
      </c>
      <c r="O1052" t="s">
        <v>11013</v>
      </c>
      <c r="P1052" t="s">
        <v>11014</v>
      </c>
      <c r="Q1052" t="s">
        <v>11015</v>
      </c>
      <c r="R1052" t="s">
        <v>11016</v>
      </c>
      <c r="S1052" t="s">
        <v>11017</v>
      </c>
      <c r="T1052">
        <v>6.4</v>
      </c>
      <c r="U1052">
        <v>71895</v>
      </c>
      <c r="V1052" s="12">
        <f>W1052*1.20636999678377</f>
        <v>21714659.94210786</v>
      </c>
      <c r="W1052" s="3">
        <v>18000000</v>
      </c>
      <c r="X1052" s="13">
        <f>Y1052*1.20636999678377</f>
        <v>18434884.942671869</v>
      </c>
      <c r="Y1052" s="3">
        <v>15281286</v>
      </c>
      <c r="Z1052" s="13">
        <f>AA1052*1.20636999678377</f>
        <v>23706488.999207564</v>
      </c>
      <c r="AA1052" s="3">
        <v>19651093</v>
      </c>
      <c r="AB1052">
        <v>110</v>
      </c>
    </row>
    <row r="1053" spans="1:28" x14ac:dyDescent="0.2">
      <c r="A1053" t="s">
        <v>31683</v>
      </c>
      <c r="B1053" t="s">
        <v>31684</v>
      </c>
      <c r="C1053">
        <v>2012</v>
      </c>
      <c r="D1053" s="1">
        <v>41457</v>
      </c>
      <c r="E1053" t="s">
        <v>44043</v>
      </c>
      <c r="F1053" t="s">
        <v>44032</v>
      </c>
      <c r="G1053" t="s">
        <v>44034</v>
      </c>
      <c r="H1053">
        <v>93</v>
      </c>
      <c r="I1053" t="s">
        <v>25</v>
      </c>
      <c r="J1053" t="s">
        <v>26</v>
      </c>
      <c r="M1053" t="s">
        <v>31685</v>
      </c>
      <c r="N1053" t="s">
        <v>31686</v>
      </c>
      <c r="O1053" t="s">
        <v>31687</v>
      </c>
      <c r="P1053" t="s">
        <v>31688</v>
      </c>
      <c r="Q1053" t="s">
        <v>31689</v>
      </c>
      <c r="R1053" t="s">
        <v>31690</v>
      </c>
      <c r="S1053" t="s">
        <v>31691</v>
      </c>
      <c r="T1053">
        <v>7.3</v>
      </c>
      <c r="U1053">
        <v>79817</v>
      </c>
      <c r="V1053" s="12">
        <f>W1053*1.12725506764114</f>
        <v>2029059.1217540519</v>
      </c>
      <c r="W1053" s="3">
        <v>1800000</v>
      </c>
      <c r="X1053" s="13">
        <f>Y1053*1.12725506764114</f>
        <v>14424069.522748845</v>
      </c>
      <c r="Y1053" s="3">
        <v>12795746</v>
      </c>
      <c r="Z1053" s="13">
        <f>AA1053*1.12725506764114</f>
        <v>23793813.644981999</v>
      </c>
      <c r="AA1053" s="3">
        <v>21107746</v>
      </c>
      <c r="AB1053">
        <v>286</v>
      </c>
    </row>
    <row r="1054" spans="1:28" x14ac:dyDescent="0.2">
      <c r="A1054" t="s">
        <v>451</v>
      </c>
      <c r="B1054" t="s">
        <v>452</v>
      </c>
      <c r="C1054">
        <v>2000</v>
      </c>
      <c r="D1054" s="1">
        <v>36534</v>
      </c>
      <c r="E1054" t="s">
        <v>16512</v>
      </c>
      <c r="F1054" t="s">
        <v>44031</v>
      </c>
      <c r="G1054" t="s">
        <v>44034</v>
      </c>
      <c r="H1054">
        <v>87</v>
      </c>
      <c r="I1054" t="s">
        <v>453</v>
      </c>
      <c r="J1054" t="s">
        <v>26</v>
      </c>
      <c r="K1054" t="s">
        <v>27</v>
      </c>
      <c r="L1054" t="s">
        <v>454</v>
      </c>
      <c r="M1054" t="s">
        <v>455</v>
      </c>
      <c r="N1054" t="s">
        <v>456</v>
      </c>
      <c r="O1054" t="s">
        <v>457</v>
      </c>
      <c r="P1054" t="s">
        <v>458</v>
      </c>
      <c r="Q1054" t="s">
        <v>459</v>
      </c>
      <c r="R1054" t="s">
        <v>460</v>
      </c>
      <c r="S1054" t="s">
        <v>461</v>
      </c>
      <c r="T1054">
        <v>4.5999999999999996</v>
      </c>
      <c r="U1054">
        <v>19127</v>
      </c>
      <c r="V1054" s="12">
        <f>W1054*1.5029674796748</f>
        <v>37574186.991870001</v>
      </c>
      <c r="W1054" s="3">
        <v>25000000</v>
      </c>
      <c r="X1054" s="13">
        <f>Y1054*1.5029674796748</f>
        <v>19255805.928211424</v>
      </c>
      <c r="Y1054" s="3">
        <v>12811858</v>
      </c>
      <c r="Z1054" s="13">
        <f>AA1054*1.5029674796748</f>
        <v>23812427.5847155</v>
      </c>
      <c r="AA1054" s="3">
        <v>15843608</v>
      </c>
      <c r="AB1054">
        <v>361</v>
      </c>
    </row>
    <row r="1055" spans="1:28" hidden="1" x14ac:dyDescent="0.2">
      <c r="A1055" t="s">
        <v>11977</v>
      </c>
      <c r="B1055" t="s">
        <v>11978</v>
      </c>
      <c r="C1055">
        <v>2004</v>
      </c>
      <c r="D1055" t="s">
        <v>6236</v>
      </c>
      <c r="E1055" t="s">
        <v>3496</v>
      </c>
      <c r="H1055">
        <v>118</v>
      </c>
      <c r="I1055" t="s">
        <v>11979</v>
      </c>
      <c r="J1055" t="s">
        <v>51</v>
      </c>
      <c r="K1055" t="s">
        <v>934</v>
      </c>
      <c r="L1055" t="s">
        <v>3179</v>
      </c>
      <c r="M1055" t="s">
        <v>11980</v>
      </c>
      <c r="N1055" t="s">
        <v>11981</v>
      </c>
      <c r="O1055" t="s">
        <v>11982</v>
      </c>
      <c r="P1055" t="s">
        <v>11983</v>
      </c>
      <c r="Q1055" t="s">
        <v>11984</v>
      </c>
      <c r="R1055" t="s">
        <v>11985</v>
      </c>
      <c r="S1055" t="s">
        <v>11986</v>
      </c>
      <c r="T1055">
        <v>7</v>
      </c>
      <c r="U1055">
        <v>18467</v>
      </c>
      <c r="W1055"/>
      <c r="X1055"/>
      <c r="Y1055">
        <v>77532</v>
      </c>
      <c r="Z1055"/>
      <c r="AA1055">
        <v>516930</v>
      </c>
      <c r="AB1055">
        <v>87</v>
      </c>
    </row>
    <row r="1056" spans="1:28" hidden="1" x14ac:dyDescent="0.2">
      <c r="A1056" t="s">
        <v>11987</v>
      </c>
      <c r="B1056" t="s">
        <v>11988</v>
      </c>
      <c r="C1056">
        <v>2015</v>
      </c>
      <c r="D1056" t="s">
        <v>11989</v>
      </c>
      <c r="E1056" t="s">
        <v>44035</v>
      </c>
      <c r="F1056" t="s">
        <v>44032</v>
      </c>
      <c r="G1056" t="s">
        <v>44049</v>
      </c>
      <c r="H1056">
        <v>122</v>
      </c>
      <c r="I1056" t="s">
        <v>25</v>
      </c>
      <c r="J1056" t="s">
        <v>26</v>
      </c>
      <c r="M1056" t="s">
        <v>11990</v>
      </c>
      <c r="N1056" t="s">
        <v>11991</v>
      </c>
      <c r="O1056" t="s">
        <v>11992</v>
      </c>
      <c r="P1056" t="s">
        <v>1198</v>
      </c>
      <c r="Q1056" t="s">
        <v>11993</v>
      </c>
      <c r="R1056" t="s">
        <v>11994</v>
      </c>
      <c r="S1056" t="s">
        <v>11995</v>
      </c>
      <c r="T1056">
        <v>6.9</v>
      </c>
      <c r="U1056">
        <v>35968</v>
      </c>
      <c r="W1056"/>
      <c r="X1056"/>
      <c r="Y1056">
        <v>660561</v>
      </c>
      <c r="Z1056"/>
      <c r="AA1056">
        <v>663114</v>
      </c>
      <c r="AB1056">
        <v>98</v>
      </c>
    </row>
    <row r="1057" spans="1:28" hidden="1" x14ac:dyDescent="0.2">
      <c r="A1057" t="s">
        <v>17889</v>
      </c>
      <c r="B1057" t="s">
        <v>17890</v>
      </c>
      <c r="C1057">
        <v>2008</v>
      </c>
      <c r="D1057" s="1">
        <v>39791</v>
      </c>
      <c r="E1057" t="s">
        <v>176</v>
      </c>
      <c r="F1057" t="s">
        <v>44045</v>
      </c>
      <c r="G1057" t="s">
        <v>44033</v>
      </c>
      <c r="H1057">
        <v>121</v>
      </c>
      <c r="I1057" t="s">
        <v>17891</v>
      </c>
      <c r="J1057" t="s">
        <v>26</v>
      </c>
      <c r="K1057" t="s">
        <v>934</v>
      </c>
      <c r="M1057" t="s">
        <v>10249</v>
      </c>
      <c r="N1057" t="s">
        <v>17892</v>
      </c>
      <c r="O1057" t="s">
        <v>17893</v>
      </c>
      <c r="P1057" t="s">
        <v>11159</v>
      </c>
      <c r="Q1057" t="s">
        <v>17894</v>
      </c>
      <c r="R1057" t="s">
        <v>17895</v>
      </c>
      <c r="S1057" t="s">
        <v>17896</v>
      </c>
      <c r="T1057">
        <v>6.6</v>
      </c>
      <c r="U1057">
        <v>69432</v>
      </c>
      <c r="V1057" s="12">
        <f>W1057*1.20207800169993</f>
        <v>30051950.04249825</v>
      </c>
      <c r="W1057" s="3">
        <v>25000000</v>
      </c>
      <c r="X1057" s="13">
        <f>Y1057*1.20207800169993</f>
        <v>4029066.1442757421</v>
      </c>
      <c r="Y1057" s="3">
        <v>3351751</v>
      </c>
      <c r="Z1057" s="13">
        <f>AA1057*1.20207800169993</f>
        <v>23855212.700097073</v>
      </c>
      <c r="AA1057" s="3">
        <v>19844979</v>
      </c>
      <c r="AB1057">
        <v>335</v>
      </c>
    </row>
    <row r="1058" spans="1:28" x14ac:dyDescent="0.2">
      <c r="A1058" t="s">
        <v>35137</v>
      </c>
      <c r="B1058" t="s">
        <v>35138</v>
      </c>
      <c r="C1058">
        <v>2014</v>
      </c>
      <c r="D1058" s="1">
        <v>42127</v>
      </c>
      <c r="E1058" t="s">
        <v>176</v>
      </c>
      <c r="H1058">
        <v>121</v>
      </c>
      <c r="I1058" t="s">
        <v>25</v>
      </c>
      <c r="J1058" t="s">
        <v>26</v>
      </c>
      <c r="M1058" t="s">
        <v>8796</v>
      </c>
      <c r="N1058" t="s">
        <v>8796</v>
      </c>
      <c r="O1058" t="s">
        <v>35139</v>
      </c>
      <c r="P1058" t="s">
        <v>3861</v>
      </c>
      <c r="Q1058" t="s">
        <v>35140</v>
      </c>
      <c r="R1058" t="s">
        <v>35141</v>
      </c>
      <c r="S1058" t="s">
        <v>35142</v>
      </c>
      <c r="T1058">
        <v>6.6</v>
      </c>
      <c r="U1058">
        <v>11473</v>
      </c>
      <c r="V1058" s="12">
        <f>W1058*1.09324733035956</f>
        <v>9839225.9732360393</v>
      </c>
      <c r="W1058" s="3">
        <v>9000000</v>
      </c>
      <c r="X1058" s="13">
        <f>Y1058*1.09324733035956</f>
        <v>23582644.786931507</v>
      </c>
      <c r="Y1058" s="3">
        <v>21571189</v>
      </c>
      <c r="Z1058" s="13">
        <f>AA1058*1.09324733035956</f>
        <v>23869926.13390873</v>
      </c>
      <c r="AA1058" s="3">
        <v>21833967</v>
      </c>
      <c r="AB1058">
        <v>65</v>
      </c>
    </row>
    <row r="1059" spans="1:28" hidden="1" x14ac:dyDescent="0.2">
      <c r="A1059" t="s">
        <v>12010</v>
      </c>
      <c r="B1059" t="s">
        <v>12011</v>
      </c>
      <c r="C1059">
        <v>2005</v>
      </c>
      <c r="D1059" t="s">
        <v>12012</v>
      </c>
      <c r="E1059" t="s">
        <v>44041</v>
      </c>
      <c r="F1059" t="s">
        <v>44032</v>
      </c>
      <c r="G1059" t="s">
        <v>44042</v>
      </c>
      <c r="H1059">
        <v>134</v>
      </c>
      <c r="I1059" t="s">
        <v>12013</v>
      </c>
      <c r="J1059" t="s">
        <v>308</v>
      </c>
      <c r="M1059" t="s">
        <v>3266</v>
      </c>
      <c r="N1059" t="s">
        <v>12014</v>
      </c>
      <c r="O1059" t="s">
        <v>12015</v>
      </c>
      <c r="P1059" t="s">
        <v>5485</v>
      </c>
      <c r="Q1059" t="s">
        <v>12016</v>
      </c>
      <c r="R1059" t="s">
        <v>12017</v>
      </c>
      <c r="S1059" t="s">
        <v>12018</v>
      </c>
      <c r="T1059">
        <v>7.2</v>
      </c>
      <c r="U1059">
        <v>13164</v>
      </c>
      <c r="W1059"/>
      <c r="X1059"/>
      <c r="Y1059">
        <v>58804</v>
      </c>
      <c r="Z1059"/>
      <c r="AA1059">
        <v>1805261</v>
      </c>
      <c r="AB1059">
        <v>46</v>
      </c>
    </row>
    <row r="1060" spans="1:28" x14ac:dyDescent="0.2">
      <c r="A1060" t="s">
        <v>38691</v>
      </c>
      <c r="B1060" t="s">
        <v>38692</v>
      </c>
      <c r="C1060">
        <v>2019</v>
      </c>
      <c r="D1060" t="s">
        <v>38693</v>
      </c>
      <c r="E1060" t="s">
        <v>1045</v>
      </c>
      <c r="F1060" t="s">
        <v>44032</v>
      </c>
      <c r="H1060">
        <v>97</v>
      </c>
      <c r="I1060" t="s">
        <v>25</v>
      </c>
      <c r="J1060" t="s">
        <v>26</v>
      </c>
      <c r="M1060" t="s">
        <v>38694</v>
      </c>
      <c r="N1060" t="s">
        <v>38694</v>
      </c>
      <c r="O1060" t="s">
        <v>38695</v>
      </c>
      <c r="P1060" t="s">
        <v>38696</v>
      </c>
      <c r="Q1060" t="s">
        <v>38697</v>
      </c>
      <c r="R1060" t="s">
        <v>38698</v>
      </c>
      <c r="S1060" t="s">
        <v>38699</v>
      </c>
      <c r="T1060">
        <v>7.6</v>
      </c>
      <c r="U1060">
        <v>51322</v>
      </c>
      <c r="V1060" s="12">
        <f>W1060*1.01233684194057</f>
        <v>6276488.4200315345</v>
      </c>
      <c r="W1060" s="3">
        <v>6200000</v>
      </c>
      <c r="X1060" s="13">
        <f>Y1060*1.01233684194057</f>
        <v>20709527.638441376</v>
      </c>
      <c r="Y1060" s="3">
        <v>20457151</v>
      </c>
      <c r="Z1060" s="13">
        <f>AA1060*1.01233684194057</f>
        <v>23912113.953457199</v>
      </c>
      <c r="AA1060" s="3">
        <v>23620709</v>
      </c>
      <c r="AB1060">
        <v>423</v>
      </c>
    </row>
    <row r="1061" spans="1:28" hidden="1" x14ac:dyDescent="0.2">
      <c r="A1061" t="s">
        <v>12026</v>
      </c>
      <c r="B1061" t="s">
        <v>12027</v>
      </c>
      <c r="C1061">
        <v>2005</v>
      </c>
      <c r="D1061" t="s">
        <v>10654</v>
      </c>
      <c r="E1061" t="s">
        <v>176</v>
      </c>
      <c r="F1061" t="s">
        <v>44049</v>
      </c>
      <c r="G1061" t="s">
        <v>44055</v>
      </c>
      <c r="H1061">
        <v>115</v>
      </c>
      <c r="I1061" t="s">
        <v>3522</v>
      </c>
      <c r="J1061" t="s">
        <v>26</v>
      </c>
      <c r="K1061" t="s">
        <v>27</v>
      </c>
      <c r="M1061" t="s">
        <v>4334</v>
      </c>
      <c r="N1061" t="s">
        <v>12028</v>
      </c>
      <c r="O1061" t="s">
        <v>12029</v>
      </c>
      <c r="P1061" t="s">
        <v>12030</v>
      </c>
      <c r="Q1061" t="s">
        <v>12031</v>
      </c>
      <c r="R1061" t="s">
        <v>12032</v>
      </c>
      <c r="S1061" t="s">
        <v>12033</v>
      </c>
      <c r="T1061">
        <v>7.7</v>
      </c>
      <c r="U1061">
        <v>10901</v>
      </c>
      <c r="W1061"/>
      <c r="X1061"/>
      <c r="Y1061">
        <v>108281</v>
      </c>
      <c r="Z1061"/>
      <c r="AA1061">
        <v>558588</v>
      </c>
      <c r="AB1061">
        <v>50</v>
      </c>
    </row>
    <row r="1062" spans="1:28" hidden="1" x14ac:dyDescent="0.2">
      <c r="A1062" t="s">
        <v>12034</v>
      </c>
      <c r="B1062" t="s">
        <v>12035</v>
      </c>
      <c r="C1062">
        <v>2004</v>
      </c>
      <c r="D1062" s="1">
        <v>38329</v>
      </c>
      <c r="E1062" t="s">
        <v>1045</v>
      </c>
      <c r="F1062" t="s">
        <v>44044</v>
      </c>
      <c r="G1062" t="s">
        <v>44034</v>
      </c>
      <c r="H1062">
        <v>81</v>
      </c>
      <c r="I1062" t="s">
        <v>697</v>
      </c>
      <c r="J1062" t="s">
        <v>307</v>
      </c>
      <c r="M1062" t="s">
        <v>12036</v>
      </c>
      <c r="N1062" t="s">
        <v>12036</v>
      </c>
      <c r="O1062" t="s">
        <v>12037</v>
      </c>
      <c r="P1062" t="s">
        <v>12038</v>
      </c>
      <c r="Q1062" t="s">
        <v>12039</v>
      </c>
      <c r="R1062" t="s">
        <v>12040</v>
      </c>
      <c r="S1062" t="s">
        <v>12041</v>
      </c>
      <c r="T1062">
        <v>1.8</v>
      </c>
      <c r="U1062">
        <v>13819</v>
      </c>
      <c r="W1062"/>
      <c r="X1062"/>
      <c r="Y1062"/>
      <c r="Z1062"/>
      <c r="AA1062"/>
      <c r="AB1062">
        <v>48</v>
      </c>
    </row>
    <row r="1063" spans="1:28" x14ac:dyDescent="0.2">
      <c r="A1063" t="s">
        <v>1333</v>
      </c>
      <c r="B1063" t="s">
        <v>1334</v>
      </c>
      <c r="C1063">
        <v>2000</v>
      </c>
      <c r="D1063" s="1">
        <v>37172</v>
      </c>
      <c r="E1063" t="s">
        <v>1045</v>
      </c>
      <c r="F1063" t="s">
        <v>44044</v>
      </c>
      <c r="G1063" t="s">
        <v>44045</v>
      </c>
      <c r="H1063">
        <v>96</v>
      </c>
      <c r="I1063" t="s">
        <v>25</v>
      </c>
      <c r="J1063" t="s">
        <v>26</v>
      </c>
      <c r="M1063" t="s">
        <v>1335</v>
      </c>
      <c r="N1063" t="s">
        <v>1336</v>
      </c>
      <c r="O1063" t="s">
        <v>1337</v>
      </c>
      <c r="P1063" t="s">
        <v>1338</v>
      </c>
      <c r="Q1063" t="s">
        <v>1339</v>
      </c>
      <c r="R1063" t="s">
        <v>1340</v>
      </c>
      <c r="S1063" t="s">
        <v>1341</v>
      </c>
      <c r="T1063">
        <v>5.7</v>
      </c>
      <c r="U1063">
        <v>13012</v>
      </c>
      <c r="V1063" s="12">
        <f>W1063*1.5029674796748</f>
        <v>55609796.747967601</v>
      </c>
      <c r="W1063" s="3">
        <v>37000000</v>
      </c>
      <c r="X1063" s="13">
        <f>Y1063*1.5029674796748</f>
        <v>23306162.006991923</v>
      </c>
      <c r="Y1063" s="3">
        <v>15506764</v>
      </c>
      <c r="Z1063" s="13">
        <f>AA1063*1.5029674796748</f>
        <v>23912368.910243955</v>
      </c>
      <c r="AA1063" s="3">
        <v>15910104</v>
      </c>
      <c r="AB1063">
        <v>151</v>
      </c>
    </row>
    <row r="1064" spans="1:28" x14ac:dyDescent="0.2">
      <c r="A1064" t="s">
        <v>39164</v>
      </c>
      <c r="B1064" t="s">
        <v>39165</v>
      </c>
      <c r="C1064">
        <v>2016</v>
      </c>
      <c r="D1064" t="s">
        <v>17140</v>
      </c>
      <c r="E1064" t="s">
        <v>1045</v>
      </c>
      <c r="H1064">
        <v>92</v>
      </c>
      <c r="I1064" t="s">
        <v>25</v>
      </c>
      <c r="J1064" t="s">
        <v>26</v>
      </c>
      <c r="M1064" t="s">
        <v>32323</v>
      </c>
      <c r="N1064" t="s">
        <v>32324</v>
      </c>
      <c r="O1064" t="s">
        <v>39166</v>
      </c>
      <c r="P1064" t="s">
        <v>12571</v>
      </c>
      <c r="Q1064" t="s">
        <v>39167</v>
      </c>
      <c r="R1064" t="s">
        <v>39168</v>
      </c>
      <c r="S1064" t="s">
        <v>39169</v>
      </c>
      <c r="T1064">
        <v>3.5</v>
      </c>
      <c r="U1064">
        <v>19141</v>
      </c>
      <c r="V1064" s="12">
        <f>W1064*1.07834771485832</f>
        <v>5391738.5742915999</v>
      </c>
      <c r="W1064" s="3">
        <v>5000000</v>
      </c>
      <c r="X1064" s="13">
        <f>Y1064*1.07834771485832</f>
        <v>12602585.042686295</v>
      </c>
      <c r="Y1064" s="3">
        <v>11686940</v>
      </c>
      <c r="Z1064" s="13">
        <f>AA1064*1.07834771485832</f>
        <v>23968988.928881317</v>
      </c>
      <c r="AA1064" s="3">
        <v>22227514</v>
      </c>
      <c r="AB1064">
        <v>84</v>
      </c>
    </row>
    <row r="1065" spans="1:28" x14ac:dyDescent="0.2">
      <c r="A1065" t="s">
        <v>12904</v>
      </c>
      <c r="B1065" t="s">
        <v>12905</v>
      </c>
      <c r="C1065">
        <v>2006</v>
      </c>
      <c r="D1065" t="s">
        <v>11509</v>
      </c>
      <c r="E1065" t="s">
        <v>16512</v>
      </c>
      <c r="F1065" t="s">
        <v>44046</v>
      </c>
      <c r="G1065" t="s">
        <v>44042</v>
      </c>
      <c r="H1065">
        <v>84</v>
      </c>
      <c r="I1065" t="s">
        <v>360</v>
      </c>
      <c r="J1065" t="s">
        <v>26</v>
      </c>
      <c r="M1065" t="s">
        <v>12906</v>
      </c>
      <c r="N1065" t="s">
        <v>12907</v>
      </c>
      <c r="O1065" t="s">
        <v>12908</v>
      </c>
      <c r="P1065" t="s">
        <v>12909</v>
      </c>
      <c r="Q1065" t="s">
        <v>12910</v>
      </c>
      <c r="R1065" t="s">
        <v>12911</v>
      </c>
      <c r="S1065" t="s">
        <v>12912</v>
      </c>
      <c r="T1065">
        <v>5.0999999999999996</v>
      </c>
      <c r="U1065">
        <v>25484</v>
      </c>
      <c r="V1065" s="12">
        <f>W1065*1.28378472222222</f>
        <v>10270277.777777761</v>
      </c>
      <c r="W1065" s="3">
        <v>8000000</v>
      </c>
      <c r="X1065" s="13">
        <f>Y1065*1.28378472222222</f>
        <v>19298878.97222219</v>
      </c>
      <c r="Y1065" s="3">
        <v>15032800</v>
      </c>
      <c r="Z1065" s="13">
        <f>AA1065*1.28378472222222</f>
        <v>24017000.934652738</v>
      </c>
      <c r="AA1065" s="3">
        <v>18707966</v>
      </c>
      <c r="AB1065">
        <v>190</v>
      </c>
    </row>
    <row r="1066" spans="1:28" hidden="1" x14ac:dyDescent="0.2">
      <c r="A1066" t="s">
        <v>28792</v>
      </c>
      <c r="B1066" t="s">
        <v>28793</v>
      </c>
      <c r="C1066">
        <v>2013</v>
      </c>
      <c r="D1066" s="1">
        <v>41343</v>
      </c>
      <c r="E1066" t="s">
        <v>44035</v>
      </c>
      <c r="F1066" t="s">
        <v>44032</v>
      </c>
      <c r="G1066" t="s">
        <v>44036</v>
      </c>
      <c r="H1066">
        <v>113</v>
      </c>
      <c r="I1066" t="s">
        <v>28794</v>
      </c>
      <c r="J1066" t="s">
        <v>26</v>
      </c>
      <c r="M1066" t="s">
        <v>3401</v>
      </c>
      <c r="N1066" t="s">
        <v>28795</v>
      </c>
      <c r="O1066" t="s">
        <v>28796</v>
      </c>
      <c r="P1066" t="s">
        <v>878</v>
      </c>
      <c r="Q1066" t="s">
        <v>28797</v>
      </c>
      <c r="R1066" t="s">
        <v>28798</v>
      </c>
      <c r="S1066" t="s">
        <v>28799</v>
      </c>
      <c r="T1066">
        <v>5.5</v>
      </c>
      <c r="U1066">
        <v>18750</v>
      </c>
      <c r="V1066" s="12">
        <f>W1066*1.11098185502045</f>
        <v>16664727.825306749</v>
      </c>
      <c r="W1066" s="3">
        <v>15000000</v>
      </c>
      <c r="X1066" s="13">
        <f>Y1066*1.11098185502045</f>
        <v>372577.76391780307</v>
      </c>
      <c r="Y1066" s="3">
        <v>335359</v>
      </c>
      <c r="Z1066" s="13">
        <f>AA1066*1.11098185502045</f>
        <v>24181932.132457826</v>
      </c>
      <c r="AA1066" s="3">
        <v>21766271</v>
      </c>
      <c r="AB1066">
        <v>95</v>
      </c>
    </row>
    <row r="1067" spans="1:28" x14ac:dyDescent="0.2">
      <c r="A1067" t="s">
        <v>28640</v>
      </c>
      <c r="B1067" t="s">
        <v>28641</v>
      </c>
      <c r="C1067">
        <v>2014</v>
      </c>
      <c r="D1067" t="s">
        <v>28642</v>
      </c>
      <c r="E1067" t="s">
        <v>16512</v>
      </c>
      <c r="F1067" t="s">
        <v>44044</v>
      </c>
      <c r="G1067" t="s">
        <v>44032</v>
      </c>
      <c r="H1067">
        <v>109</v>
      </c>
      <c r="I1067" t="s">
        <v>25</v>
      </c>
      <c r="J1067" t="s">
        <v>26</v>
      </c>
      <c r="K1067" t="s">
        <v>308</v>
      </c>
      <c r="M1067" t="s">
        <v>414</v>
      </c>
      <c r="N1067" t="s">
        <v>28643</v>
      </c>
      <c r="O1067" t="s">
        <v>28644</v>
      </c>
      <c r="P1067" t="s">
        <v>1181</v>
      </c>
      <c r="Q1067" t="s">
        <v>1181</v>
      </c>
      <c r="R1067" t="s">
        <v>28645</v>
      </c>
      <c r="S1067" t="s">
        <v>28646</v>
      </c>
      <c r="T1067">
        <v>5.7</v>
      </c>
      <c r="U1067">
        <v>58237</v>
      </c>
      <c r="V1067" s="12">
        <f>W1067*1.09324733035956</f>
        <v>38263656.562584601</v>
      </c>
      <c r="W1067" s="3">
        <v>35000000</v>
      </c>
      <c r="X1067" s="13">
        <f>Y1067*1.09324733035956</f>
        <v>11488409.249535384</v>
      </c>
      <c r="Y1067" s="3">
        <v>10508518</v>
      </c>
      <c r="Z1067" s="13">
        <f>AA1067*1.09324733035956</f>
        <v>24190110.945787787</v>
      </c>
      <c r="AA1067" s="3">
        <v>22126842</v>
      </c>
      <c r="AB1067">
        <v>244</v>
      </c>
    </row>
    <row r="1068" spans="1:28" hidden="1" x14ac:dyDescent="0.2">
      <c r="A1068" t="s">
        <v>4911</v>
      </c>
      <c r="B1068" t="s">
        <v>4912</v>
      </c>
      <c r="C1068">
        <v>2002</v>
      </c>
      <c r="D1068" t="s">
        <v>3532</v>
      </c>
      <c r="E1068" t="s">
        <v>44041</v>
      </c>
      <c r="F1068" t="s">
        <v>44032</v>
      </c>
      <c r="G1068" t="s">
        <v>44045</v>
      </c>
      <c r="H1068">
        <v>114</v>
      </c>
      <c r="I1068" t="s">
        <v>4913</v>
      </c>
      <c r="J1068" t="s">
        <v>26</v>
      </c>
      <c r="K1068" t="s">
        <v>27</v>
      </c>
      <c r="L1068" t="s">
        <v>308</v>
      </c>
      <c r="M1068" t="s">
        <v>1221</v>
      </c>
      <c r="N1068" t="s">
        <v>1221</v>
      </c>
      <c r="O1068" t="s">
        <v>4914</v>
      </c>
      <c r="P1068" t="s">
        <v>4915</v>
      </c>
      <c r="Q1068" t="s">
        <v>4916</v>
      </c>
      <c r="R1068" t="s">
        <v>4917</v>
      </c>
      <c r="S1068" t="s">
        <v>4918</v>
      </c>
      <c r="T1068">
        <v>6.2</v>
      </c>
      <c r="U1068">
        <v>33144</v>
      </c>
      <c r="V1068" s="12">
        <f>W1068*1.43863813229572</f>
        <v>50352334.630350202</v>
      </c>
      <c r="W1068" s="3">
        <v>35000000</v>
      </c>
      <c r="X1068" s="13">
        <f>Y1068*1.43863813229572</f>
        <v>9538533.353929963</v>
      </c>
      <c r="Y1068" s="3">
        <v>6630252</v>
      </c>
      <c r="Z1068" s="13">
        <f>AA1068*1.43863813229572</f>
        <v>24225098.032295723</v>
      </c>
      <c r="AA1068" s="3">
        <v>16838910</v>
      </c>
      <c r="AB1068">
        <v>235</v>
      </c>
    </row>
    <row r="1069" spans="1:28" x14ac:dyDescent="0.2">
      <c r="A1069" t="s">
        <v>11481</v>
      </c>
      <c r="B1069" t="s">
        <v>11482</v>
      </c>
      <c r="C1069">
        <v>2005</v>
      </c>
      <c r="D1069" t="s">
        <v>9109</v>
      </c>
      <c r="E1069" t="s">
        <v>44035</v>
      </c>
      <c r="F1069" t="s">
        <v>44032</v>
      </c>
      <c r="G1069" t="s">
        <v>44050</v>
      </c>
      <c r="H1069">
        <v>127</v>
      </c>
      <c r="I1069" t="s">
        <v>11483</v>
      </c>
      <c r="J1069" t="s">
        <v>26</v>
      </c>
      <c r="M1069" t="s">
        <v>474</v>
      </c>
      <c r="N1069" t="s">
        <v>474</v>
      </c>
      <c r="O1069" t="s">
        <v>11484</v>
      </c>
      <c r="P1069" t="s">
        <v>2108</v>
      </c>
      <c r="Q1069" t="s">
        <v>11485</v>
      </c>
      <c r="R1069" t="s">
        <v>11486</v>
      </c>
      <c r="S1069" t="s">
        <v>11487</v>
      </c>
      <c r="T1069">
        <v>7.8</v>
      </c>
      <c r="U1069">
        <v>51228</v>
      </c>
      <c r="V1069" s="12">
        <f>W1069*1.32519713261649</f>
        <v>33129928.315412249</v>
      </c>
      <c r="W1069" s="3">
        <v>25000000</v>
      </c>
      <c r="X1069" s="13">
        <f>Y1069*1.32519713261649</f>
        <v>6795775.2205018047</v>
      </c>
      <c r="Y1069" s="3">
        <v>5128124</v>
      </c>
      <c r="Z1069" s="13">
        <f>AA1069*1.32519713261649</f>
        <v>24248046.321505424</v>
      </c>
      <c r="AA1069" s="3">
        <v>18297690</v>
      </c>
      <c r="AB1069">
        <v>263</v>
      </c>
    </row>
    <row r="1070" spans="1:28" x14ac:dyDescent="0.2">
      <c r="A1070" t="s">
        <v>4796</v>
      </c>
      <c r="B1070" t="s">
        <v>4797</v>
      </c>
      <c r="C1070">
        <v>2002</v>
      </c>
      <c r="D1070" t="s">
        <v>2357</v>
      </c>
      <c r="E1070" t="s">
        <v>176</v>
      </c>
      <c r="F1070" t="s">
        <v>44036</v>
      </c>
      <c r="H1070">
        <v>93</v>
      </c>
      <c r="I1070" t="s">
        <v>4798</v>
      </c>
      <c r="J1070" t="s">
        <v>26</v>
      </c>
      <c r="M1070" t="s">
        <v>4799</v>
      </c>
      <c r="N1070" t="s">
        <v>4506</v>
      </c>
      <c r="O1070" t="s">
        <v>4800</v>
      </c>
      <c r="P1070" t="s">
        <v>4801</v>
      </c>
      <c r="Q1070" t="s">
        <v>4802</v>
      </c>
      <c r="R1070" t="s">
        <v>4803</v>
      </c>
      <c r="S1070" t="s">
        <v>4804</v>
      </c>
      <c r="T1070">
        <v>6.4</v>
      </c>
      <c r="U1070">
        <v>42586</v>
      </c>
      <c r="V1070" s="12">
        <f>W1070*1.43863813229572</f>
        <v>11509105.05836576</v>
      </c>
      <c r="W1070" s="3">
        <v>8000000</v>
      </c>
      <c r="X1070" s="13">
        <f>Y1070*1.43863813229572</f>
        <v>20167255.175408565</v>
      </c>
      <c r="Y1070" s="3">
        <v>14018296</v>
      </c>
      <c r="Z1070" s="13">
        <f>AA1070*1.43863813229572</f>
        <v>24256825.757665373</v>
      </c>
      <c r="AA1070" s="3">
        <v>16860964</v>
      </c>
      <c r="AB1070">
        <v>302</v>
      </c>
    </row>
    <row r="1071" spans="1:28" x14ac:dyDescent="0.2">
      <c r="A1071" t="s">
        <v>5024</v>
      </c>
      <c r="B1071" t="s">
        <v>5025</v>
      </c>
      <c r="C1071">
        <v>2002</v>
      </c>
      <c r="D1071" t="s">
        <v>5026</v>
      </c>
      <c r="E1071" t="s">
        <v>1045</v>
      </c>
      <c r="F1071" t="s">
        <v>44036</v>
      </c>
      <c r="H1071">
        <v>103</v>
      </c>
      <c r="I1071" t="s">
        <v>25</v>
      </c>
      <c r="J1071" t="s">
        <v>26</v>
      </c>
      <c r="M1071" t="s">
        <v>1687</v>
      </c>
      <c r="N1071" t="s">
        <v>5027</v>
      </c>
      <c r="O1071" t="s">
        <v>5028</v>
      </c>
      <c r="P1071" t="s">
        <v>488</v>
      </c>
      <c r="Q1071" t="s">
        <v>5029</v>
      </c>
      <c r="R1071" t="s">
        <v>5030</v>
      </c>
      <c r="S1071" t="s">
        <v>5031</v>
      </c>
      <c r="T1071">
        <v>5.8</v>
      </c>
      <c r="U1071">
        <v>22866</v>
      </c>
      <c r="V1071" s="12">
        <f>W1071*1.43863813229572</f>
        <v>57545525.291828804</v>
      </c>
      <c r="W1071" s="3">
        <v>40000000</v>
      </c>
      <c r="X1071" s="13">
        <f>Y1071*1.43863813229572</f>
        <v>20786291.093268484</v>
      </c>
      <c r="Y1071" s="3">
        <v>14448589</v>
      </c>
      <c r="Z1071" s="13">
        <f>AA1071*1.43863813229572</f>
        <v>24273667.894280158</v>
      </c>
      <c r="AA1071" s="3">
        <v>16872671</v>
      </c>
      <c r="AB1071">
        <v>125</v>
      </c>
    </row>
    <row r="1072" spans="1:28" x14ac:dyDescent="0.2">
      <c r="A1072" t="s">
        <v>12930</v>
      </c>
      <c r="B1072" t="s">
        <v>12931</v>
      </c>
      <c r="C1072">
        <v>2006</v>
      </c>
      <c r="D1072" t="s">
        <v>11806</v>
      </c>
      <c r="E1072" t="s">
        <v>176</v>
      </c>
      <c r="F1072" t="s">
        <v>44040</v>
      </c>
      <c r="H1072">
        <v>112</v>
      </c>
      <c r="I1072" t="s">
        <v>25</v>
      </c>
      <c r="J1072" t="s">
        <v>26</v>
      </c>
      <c r="M1072" t="s">
        <v>12932</v>
      </c>
      <c r="N1072" t="s">
        <v>12932</v>
      </c>
      <c r="O1072" t="s">
        <v>12933</v>
      </c>
      <c r="P1072" t="s">
        <v>12934</v>
      </c>
      <c r="Q1072" t="s">
        <v>12935</v>
      </c>
      <c r="R1072" t="s">
        <v>12936</v>
      </c>
      <c r="S1072" t="s">
        <v>12937</v>
      </c>
      <c r="T1072">
        <v>7.3</v>
      </c>
      <c r="U1072">
        <v>18186</v>
      </c>
      <c r="V1072" s="12">
        <f>W1072*1.28378472222222</f>
        <v>10270277.777777761</v>
      </c>
      <c r="W1072" s="3">
        <v>8000000</v>
      </c>
      <c r="X1072" s="13">
        <f>Y1072*1.28378472222222</f>
        <v>24197326.47187496</v>
      </c>
      <c r="Y1072" s="3">
        <v>18848430</v>
      </c>
      <c r="Z1072" s="13">
        <f>AA1072*1.28378472222222</f>
        <v>24325698.525173571</v>
      </c>
      <c r="AA1072" s="3">
        <v>18948425</v>
      </c>
      <c r="AB1072">
        <v>178</v>
      </c>
    </row>
    <row r="1073" spans="1:28" x14ac:dyDescent="0.2">
      <c r="A1073" t="s">
        <v>26326</v>
      </c>
      <c r="B1073" t="s">
        <v>26327</v>
      </c>
      <c r="C1073">
        <v>2010</v>
      </c>
      <c r="D1073" s="1">
        <v>40822</v>
      </c>
      <c r="E1073" t="s">
        <v>176</v>
      </c>
      <c r="F1073" t="s">
        <v>44057</v>
      </c>
      <c r="H1073">
        <v>117</v>
      </c>
      <c r="I1073" t="s">
        <v>25</v>
      </c>
      <c r="J1073" t="s">
        <v>26</v>
      </c>
      <c r="M1073" t="s">
        <v>26328</v>
      </c>
      <c r="N1073" t="s">
        <v>26328</v>
      </c>
      <c r="O1073" t="s">
        <v>26329</v>
      </c>
      <c r="P1073" t="s">
        <v>3707</v>
      </c>
      <c r="Q1073" t="s">
        <v>26330</v>
      </c>
      <c r="R1073" t="s">
        <v>26331</v>
      </c>
      <c r="S1073" t="s">
        <v>26332</v>
      </c>
      <c r="T1073">
        <v>6.3</v>
      </c>
      <c r="U1073">
        <v>17056</v>
      </c>
      <c r="V1073" s="12">
        <f>W1073*1.18690152988223</f>
        <v>17803522.948233452</v>
      </c>
      <c r="W1073" s="3">
        <v>15000000</v>
      </c>
      <c r="X1073" s="13">
        <f>Y1073*1.18690152988223</f>
        <v>23997868.26746795</v>
      </c>
      <c r="Y1073" s="3">
        <v>20218921</v>
      </c>
      <c r="Z1073" s="13">
        <f>AA1073*1.18690152988223</f>
        <v>24366131.765849099</v>
      </c>
      <c r="AA1073" s="3">
        <v>20529194</v>
      </c>
      <c r="AB1073">
        <v>121</v>
      </c>
    </row>
    <row r="1074" spans="1:28" hidden="1" x14ac:dyDescent="0.2">
      <c r="A1074" t="s">
        <v>12134</v>
      </c>
      <c r="B1074" t="s">
        <v>12135</v>
      </c>
      <c r="C1074">
        <v>2005</v>
      </c>
      <c r="D1074" s="1">
        <v>38778</v>
      </c>
      <c r="E1074" t="s">
        <v>3496</v>
      </c>
      <c r="F1074" t="s">
        <v>44045</v>
      </c>
      <c r="G1074" t="s">
        <v>44042</v>
      </c>
      <c r="H1074">
        <v>101</v>
      </c>
      <c r="I1074" t="s">
        <v>12136</v>
      </c>
      <c r="J1074" t="s">
        <v>26</v>
      </c>
      <c r="M1074" t="s">
        <v>4496</v>
      </c>
      <c r="N1074" t="s">
        <v>12137</v>
      </c>
      <c r="O1074" t="s">
        <v>12138</v>
      </c>
      <c r="P1074" t="s">
        <v>12139</v>
      </c>
      <c r="Q1074" t="s">
        <v>12140</v>
      </c>
      <c r="R1074" t="s">
        <v>12141</v>
      </c>
      <c r="S1074" t="s">
        <v>12142</v>
      </c>
      <c r="T1074">
        <v>6.1</v>
      </c>
      <c r="U1074">
        <v>15522</v>
      </c>
      <c r="W1074" t="s">
        <v>706</v>
      </c>
      <c r="X1074"/>
      <c r="Y1074"/>
      <c r="Z1074"/>
      <c r="AA1074">
        <v>6680926</v>
      </c>
      <c r="AB1074">
        <v>96</v>
      </c>
    </row>
    <row r="1075" spans="1:28" x14ac:dyDescent="0.2">
      <c r="A1075" t="s">
        <v>2815</v>
      </c>
      <c r="B1075" t="s">
        <v>2816</v>
      </c>
      <c r="C1075">
        <v>2002</v>
      </c>
      <c r="D1075" t="s">
        <v>557</v>
      </c>
      <c r="E1075" t="s">
        <v>16512</v>
      </c>
      <c r="F1075" t="s">
        <v>44038</v>
      </c>
      <c r="H1075">
        <v>81</v>
      </c>
      <c r="I1075" t="s">
        <v>2818</v>
      </c>
      <c r="J1075" t="s">
        <v>26</v>
      </c>
      <c r="M1075" t="s">
        <v>2819</v>
      </c>
      <c r="N1075" t="s">
        <v>2819</v>
      </c>
      <c r="O1075" t="s">
        <v>2820</v>
      </c>
      <c r="P1075" t="s">
        <v>2819</v>
      </c>
      <c r="Q1075" t="s">
        <v>2821</v>
      </c>
      <c r="R1075" t="s">
        <v>2822</v>
      </c>
      <c r="S1075" t="s">
        <v>2823</v>
      </c>
      <c r="T1075">
        <v>6.2</v>
      </c>
      <c r="U1075">
        <v>43031</v>
      </c>
      <c r="V1075" s="12">
        <f>W1075*1.43863813229572</f>
        <v>14386381.322957201</v>
      </c>
      <c r="W1075" s="3">
        <v>10000000</v>
      </c>
      <c r="X1075" s="13">
        <f>Y1075*1.43863813229572</f>
        <v>23072823.697509732</v>
      </c>
      <c r="Y1075" s="3">
        <v>16037962</v>
      </c>
      <c r="Z1075" s="13">
        <f>AA1075*1.43863813229572</f>
        <v>24449115.569066152</v>
      </c>
      <c r="AA1075" s="3">
        <v>16994625</v>
      </c>
      <c r="AB1075">
        <v>521</v>
      </c>
    </row>
    <row r="1076" spans="1:28" x14ac:dyDescent="0.2">
      <c r="A1076" t="s">
        <v>33122</v>
      </c>
      <c r="B1076" t="s">
        <v>33123</v>
      </c>
      <c r="C1076">
        <v>2016</v>
      </c>
      <c r="D1076" s="1">
        <v>42769</v>
      </c>
      <c r="E1076" t="s">
        <v>16512</v>
      </c>
      <c r="F1076" t="s">
        <v>44044</v>
      </c>
      <c r="G1076" t="s">
        <v>44032</v>
      </c>
      <c r="H1076">
        <v>129</v>
      </c>
      <c r="I1076" t="s">
        <v>25</v>
      </c>
      <c r="J1076" t="s">
        <v>26</v>
      </c>
      <c r="K1076" t="s">
        <v>308</v>
      </c>
      <c r="M1076" t="s">
        <v>1278</v>
      </c>
      <c r="N1076" t="s">
        <v>33124</v>
      </c>
      <c r="O1076" t="s">
        <v>33125</v>
      </c>
      <c r="P1076" t="s">
        <v>1278</v>
      </c>
      <c r="Q1076" t="s">
        <v>33126</v>
      </c>
      <c r="R1076" t="s">
        <v>33127</v>
      </c>
      <c r="S1076" t="s">
        <v>33128</v>
      </c>
      <c r="T1076">
        <v>6.4</v>
      </c>
      <c r="U1076">
        <v>50933</v>
      </c>
      <c r="V1076" s="12">
        <f>W1076*1.07834771485832</f>
        <v>116461553.20469856</v>
      </c>
      <c r="W1076" s="3">
        <v>108000000</v>
      </c>
      <c r="X1076" s="13">
        <f>Y1076*1.07834771485832</f>
        <v>11191691.067781392</v>
      </c>
      <c r="Y1076" s="3">
        <v>10378555</v>
      </c>
      <c r="Z1076" s="13">
        <f>AA1076*1.07834771485832</f>
        <v>24455367.96053873</v>
      </c>
      <c r="AA1076" s="3">
        <v>22678555</v>
      </c>
      <c r="AB1076">
        <v>162</v>
      </c>
    </row>
    <row r="1077" spans="1:28" x14ac:dyDescent="0.2">
      <c r="A1077" t="s">
        <v>5602</v>
      </c>
      <c r="B1077" t="s">
        <v>5603</v>
      </c>
      <c r="C1077">
        <v>2003</v>
      </c>
      <c r="D1077" s="1">
        <v>37805</v>
      </c>
      <c r="E1077" t="s">
        <v>1045</v>
      </c>
      <c r="F1077" t="s">
        <v>44036</v>
      </c>
      <c r="H1077">
        <v>101</v>
      </c>
      <c r="I1077" t="s">
        <v>25</v>
      </c>
      <c r="J1077" t="s">
        <v>26</v>
      </c>
      <c r="M1077" t="s">
        <v>1296</v>
      </c>
      <c r="N1077" t="s">
        <v>5604</v>
      </c>
      <c r="O1077" t="s">
        <v>5605</v>
      </c>
      <c r="P1077" t="s">
        <v>4154</v>
      </c>
      <c r="Q1077" t="s">
        <v>5606</v>
      </c>
      <c r="R1077" t="s">
        <v>5607</v>
      </c>
      <c r="S1077" t="s">
        <v>5608</v>
      </c>
      <c r="T1077">
        <v>5.6</v>
      </c>
      <c r="U1077">
        <v>16414</v>
      </c>
      <c r="V1077" s="12">
        <f>W1077*1.40658152173913</f>
        <v>28131630.434782598</v>
      </c>
      <c r="W1077" s="3">
        <v>20000000</v>
      </c>
      <c r="X1077" s="13">
        <f>Y1077*1.40658152173913</f>
        <v>21865915.992070645</v>
      </c>
      <c r="Y1077" s="3">
        <v>15545431</v>
      </c>
      <c r="Z1077" s="13">
        <f>AA1077*1.40658152173913</f>
        <v>24519758.359744556</v>
      </c>
      <c r="AA1077" s="3">
        <v>17432163</v>
      </c>
      <c r="AB1077">
        <v>94</v>
      </c>
    </row>
    <row r="1078" spans="1:28" hidden="1" x14ac:dyDescent="0.2">
      <c r="A1078" t="s">
        <v>3045</v>
      </c>
      <c r="B1078" t="s">
        <v>3046</v>
      </c>
      <c r="C1078">
        <v>2000</v>
      </c>
      <c r="D1078" s="1">
        <v>37320</v>
      </c>
      <c r="E1078" t="s">
        <v>1045</v>
      </c>
      <c r="F1078" t="s">
        <v>44032</v>
      </c>
      <c r="G1078" t="s">
        <v>44036</v>
      </c>
      <c r="H1078">
        <v>118</v>
      </c>
      <c r="I1078" t="s">
        <v>2647</v>
      </c>
      <c r="J1078" t="s">
        <v>496</v>
      </c>
      <c r="K1078" t="s">
        <v>64</v>
      </c>
      <c r="L1078" t="s">
        <v>26</v>
      </c>
      <c r="M1078" t="s">
        <v>3047</v>
      </c>
      <c r="N1078" t="s">
        <v>3047</v>
      </c>
      <c r="O1078" t="s">
        <v>3048</v>
      </c>
      <c r="P1078" t="s">
        <v>3049</v>
      </c>
      <c r="Q1078" t="s">
        <v>3049</v>
      </c>
      <c r="R1078" t="s">
        <v>3050</v>
      </c>
      <c r="S1078" t="s">
        <v>3051</v>
      </c>
      <c r="T1078">
        <v>7</v>
      </c>
      <c r="U1078">
        <v>12650</v>
      </c>
      <c r="V1078" s="12">
        <f>W1078*1.5029674796748</f>
        <v>1502967.4796748001</v>
      </c>
      <c r="W1078" s="3">
        <v>1000000</v>
      </c>
      <c r="X1078" s="13">
        <f>Y1078*1.5029674796748</f>
        <v>6830615.9621544862</v>
      </c>
      <c r="Y1078" s="3">
        <v>4544753</v>
      </c>
      <c r="Z1078" s="13">
        <f>AA1078*1.5029674796748</f>
        <v>24574834.892195176</v>
      </c>
      <c r="AA1078" s="3">
        <v>16350876</v>
      </c>
      <c r="AB1078">
        <v>88</v>
      </c>
    </row>
    <row r="1079" spans="1:28" x14ac:dyDescent="0.2">
      <c r="A1079" t="s">
        <v>13220</v>
      </c>
      <c r="B1079" t="s">
        <v>13221</v>
      </c>
      <c r="C1079">
        <v>2005</v>
      </c>
      <c r="D1079" t="s">
        <v>5578</v>
      </c>
      <c r="E1079" t="s">
        <v>1045</v>
      </c>
      <c r="F1079" t="s">
        <v>44044</v>
      </c>
      <c r="H1079">
        <v>99</v>
      </c>
      <c r="I1079" t="s">
        <v>13222</v>
      </c>
      <c r="J1079" t="s">
        <v>26</v>
      </c>
      <c r="M1079" t="s">
        <v>9474</v>
      </c>
      <c r="N1079" t="s">
        <v>13223</v>
      </c>
      <c r="O1079" t="s">
        <v>13224</v>
      </c>
      <c r="P1079" t="s">
        <v>4526</v>
      </c>
      <c r="Q1079" t="s">
        <v>13225</v>
      </c>
      <c r="R1079" t="s">
        <v>13226</v>
      </c>
      <c r="S1079" t="s">
        <v>13227</v>
      </c>
      <c r="T1079">
        <v>6.8</v>
      </c>
      <c r="U1079">
        <v>32631</v>
      </c>
      <c r="V1079" s="12">
        <f>W1079*1.32519713261649</f>
        <v>223958.31541218681</v>
      </c>
      <c r="W1079" s="3">
        <v>169000</v>
      </c>
      <c r="X1079" s="13">
        <f>Y1079*1.32519713261649</f>
        <v>2146111.6995698963</v>
      </c>
      <c r="Y1079" s="3">
        <v>1619466</v>
      </c>
      <c r="Z1079" s="13">
        <f>AA1079*1.32519713261649</f>
        <v>24631219.121218685</v>
      </c>
      <c r="AA1079" s="3">
        <v>18586834</v>
      </c>
      <c r="AB1079">
        <v>139</v>
      </c>
    </row>
    <row r="1080" spans="1:28" x14ac:dyDescent="0.2">
      <c r="A1080" t="s">
        <v>40382</v>
      </c>
      <c r="B1080" t="s">
        <v>40383</v>
      </c>
      <c r="C1080">
        <v>2017</v>
      </c>
      <c r="D1080" t="s">
        <v>30414</v>
      </c>
      <c r="E1080" t="s">
        <v>44041</v>
      </c>
      <c r="F1080" t="s">
        <v>44032</v>
      </c>
      <c r="G1080" t="s">
        <v>44049</v>
      </c>
      <c r="H1080">
        <v>143</v>
      </c>
      <c r="I1080" t="s">
        <v>25</v>
      </c>
      <c r="J1080" t="s">
        <v>26</v>
      </c>
      <c r="M1080" t="s">
        <v>4249</v>
      </c>
      <c r="N1080" t="s">
        <v>18198</v>
      </c>
      <c r="O1080" t="s">
        <v>40384</v>
      </c>
      <c r="P1080" t="s">
        <v>40385</v>
      </c>
      <c r="Q1080" t="s">
        <v>40386</v>
      </c>
      <c r="R1080" t="s">
        <v>40387</v>
      </c>
      <c r="S1080" t="s">
        <v>40388</v>
      </c>
      <c r="T1080">
        <v>7.3</v>
      </c>
      <c r="U1080">
        <v>46350</v>
      </c>
      <c r="V1080" s="12">
        <f>W1080*1.05585427545692</f>
        <v>35899045.365535282</v>
      </c>
      <c r="W1080" s="3">
        <v>34000000</v>
      </c>
      <c r="X1080" s="13">
        <f>Y1080*1.05585427545692</f>
        <v>17727940.048665974</v>
      </c>
      <c r="Y1080" s="3">
        <v>16790139</v>
      </c>
      <c r="Z1080" s="13">
        <f>AA1080*1.05585427545692</f>
        <v>24659582.188723914</v>
      </c>
      <c r="AA1080" s="3">
        <v>23355100</v>
      </c>
      <c r="AB1080">
        <v>202</v>
      </c>
    </row>
    <row r="1081" spans="1:28" x14ac:dyDescent="0.2">
      <c r="A1081" t="s">
        <v>8088</v>
      </c>
      <c r="B1081" t="s">
        <v>8089</v>
      </c>
      <c r="C1081">
        <v>2005</v>
      </c>
      <c r="D1081" t="s">
        <v>8090</v>
      </c>
      <c r="E1081" t="s">
        <v>176</v>
      </c>
      <c r="F1081" t="s">
        <v>44040</v>
      </c>
      <c r="G1081" t="s">
        <v>44036</v>
      </c>
      <c r="H1081">
        <v>108</v>
      </c>
      <c r="I1081" t="s">
        <v>319</v>
      </c>
      <c r="J1081" t="s">
        <v>26</v>
      </c>
      <c r="M1081" t="s">
        <v>178</v>
      </c>
      <c r="N1081" t="s">
        <v>8091</v>
      </c>
      <c r="O1081" t="s">
        <v>8092</v>
      </c>
      <c r="P1081" t="s">
        <v>507</v>
      </c>
      <c r="Q1081" t="s">
        <v>8093</v>
      </c>
      <c r="R1081" t="s">
        <v>8094</v>
      </c>
      <c r="S1081" t="s">
        <v>8095</v>
      </c>
      <c r="T1081">
        <v>7</v>
      </c>
      <c r="U1081">
        <v>28550</v>
      </c>
      <c r="V1081" s="12">
        <f>W1081*1.32519713261649</f>
        <v>39755913.978494696</v>
      </c>
      <c r="W1081" s="3">
        <v>30000000</v>
      </c>
      <c r="X1081" s="13">
        <f>Y1081*1.32519713261649</f>
        <v>11378662.057921169</v>
      </c>
      <c r="Y1081" s="3">
        <v>8586392</v>
      </c>
      <c r="Z1081" s="13">
        <f>AA1081*1.32519713261649</f>
        <v>24672896.571039472</v>
      </c>
      <c r="AA1081" s="3">
        <v>18618284</v>
      </c>
      <c r="AB1081">
        <v>167</v>
      </c>
    </row>
    <row r="1082" spans="1:28" x14ac:dyDescent="0.2">
      <c r="A1082" t="s">
        <v>17964</v>
      </c>
      <c r="B1082" t="s">
        <v>17965</v>
      </c>
      <c r="C1082">
        <v>2009</v>
      </c>
      <c r="D1082" s="1">
        <v>40066</v>
      </c>
      <c r="E1082" t="s">
        <v>1045</v>
      </c>
      <c r="F1082" t="s">
        <v>44036</v>
      </c>
      <c r="H1082">
        <v>95</v>
      </c>
      <c r="I1082" t="s">
        <v>3904</v>
      </c>
      <c r="J1082" t="s">
        <v>26</v>
      </c>
      <c r="K1082" t="s">
        <v>2390</v>
      </c>
      <c r="M1082" t="s">
        <v>2082</v>
      </c>
      <c r="N1082" t="s">
        <v>17966</v>
      </c>
      <c r="O1082" t="s">
        <v>17967</v>
      </c>
      <c r="P1082" t="s">
        <v>3888</v>
      </c>
      <c r="Q1082" t="s">
        <v>17968</v>
      </c>
      <c r="R1082" t="s">
        <v>17969</v>
      </c>
      <c r="S1082" t="s">
        <v>17970</v>
      </c>
      <c r="T1082">
        <v>5.9</v>
      </c>
      <c r="U1082">
        <v>18167</v>
      </c>
      <c r="V1082" s="12">
        <f>W1082*1.20636999678377</f>
        <v>20508289.945324089</v>
      </c>
      <c r="W1082" s="3">
        <v>17000000</v>
      </c>
      <c r="X1082" s="13">
        <f>Y1082*1.20636999678377</f>
        <v>10453444.534350704</v>
      </c>
      <c r="Y1082" s="3">
        <v>8665206</v>
      </c>
      <c r="Z1082" s="13">
        <f>AA1082*1.20636999678377</f>
        <v>24680970.555209558</v>
      </c>
      <c r="AA1082" s="3">
        <v>20458873</v>
      </c>
      <c r="AB1082">
        <v>86</v>
      </c>
    </row>
    <row r="1083" spans="1:28" x14ac:dyDescent="0.2">
      <c r="A1083" t="s">
        <v>7997</v>
      </c>
      <c r="B1083" t="s">
        <v>7998</v>
      </c>
      <c r="C1083">
        <v>2005</v>
      </c>
      <c r="D1083" s="1">
        <v>38543</v>
      </c>
      <c r="E1083" t="s">
        <v>1045</v>
      </c>
      <c r="H1083">
        <v>94</v>
      </c>
      <c r="I1083" t="s">
        <v>25</v>
      </c>
      <c r="J1083" t="s">
        <v>26</v>
      </c>
      <c r="K1083" t="s">
        <v>307</v>
      </c>
      <c r="M1083" t="s">
        <v>7999</v>
      </c>
      <c r="N1083" t="s">
        <v>7999</v>
      </c>
      <c r="O1083" t="s">
        <v>8000</v>
      </c>
      <c r="P1083" t="s">
        <v>5063</v>
      </c>
      <c r="Q1083" t="s">
        <v>8001</v>
      </c>
      <c r="R1083" t="s">
        <v>8002</v>
      </c>
      <c r="S1083" t="s">
        <v>8003</v>
      </c>
      <c r="T1083">
        <v>6.8</v>
      </c>
      <c r="U1083">
        <v>87658</v>
      </c>
      <c r="V1083" s="12">
        <f>W1083*1.32519713261649</f>
        <v>3975591.3978494699</v>
      </c>
      <c r="W1083" s="3">
        <v>3000000</v>
      </c>
      <c r="X1083" s="13">
        <f>Y1083*1.32519713261649</f>
        <v>21368198.148351297</v>
      </c>
      <c r="Y1083" s="3">
        <v>16124543</v>
      </c>
      <c r="Z1083" s="13">
        <f>AA1083*1.32519713261649</f>
        <v>24698613.34659503</v>
      </c>
      <c r="AA1083" s="3">
        <v>18637690</v>
      </c>
      <c r="AB1083">
        <v>265</v>
      </c>
    </row>
    <row r="1084" spans="1:28" x14ac:dyDescent="0.2">
      <c r="A1084" t="s">
        <v>1360</v>
      </c>
      <c r="B1084" t="s">
        <v>1361</v>
      </c>
      <c r="C1084">
        <v>2001</v>
      </c>
      <c r="D1084" t="s">
        <v>637</v>
      </c>
      <c r="E1084" t="s">
        <v>1045</v>
      </c>
      <c r="F1084" t="s">
        <v>44044</v>
      </c>
      <c r="H1084">
        <v>81</v>
      </c>
      <c r="I1084" t="s">
        <v>25</v>
      </c>
      <c r="J1084" t="s">
        <v>26</v>
      </c>
      <c r="M1084" t="s">
        <v>1362</v>
      </c>
      <c r="N1084" t="s">
        <v>1363</v>
      </c>
      <c r="O1084" t="s">
        <v>1364</v>
      </c>
      <c r="P1084" t="s">
        <v>1365</v>
      </c>
      <c r="Q1084" t="s">
        <v>1366</v>
      </c>
      <c r="R1084" t="s">
        <v>1367</v>
      </c>
      <c r="S1084" t="s">
        <v>1368</v>
      </c>
      <c r="T1084">
        <v>5.7</v>
      </c>
      <c r="U1084">
        <v>13351</v>
      </c>
      <c r="V1084" s="12">
        <f>W1084*1.46138339920949</f>
        <v>39457351.778656229</v>
      </c>
      <c r="W1084" s="3">
        <v>27000000</v>
      </c>
      <c r="X1084" s="13">
        <f>Y1084*1.46138339920949</f>
        <v>19443853.726205584</v>
      </c>
      <c r="Y1084" s="3">
        <v>13305101</v>
      </c>
      <c r="Z1084" s="13">
        <f>AA1084*1.46138339920949</f>
        <v>24732103.377588999</v>
      </c>
      <c r="AA1084" s="3">
        <v>16923761</v>
      </c>
      <c r="AB1084">
        <v>111</v>
      </c>
    </row>
    <row r="1085" spans="1:28" x14ac:dyDescent="0.2">
      <c r="A1085" t="s">
        <v>23694</v>
      </c>
      <c r="B1085" t="s">
        <v>23695</v>
      </c>
      <c r="C1085">
        <v>2012</v>
      </c>
      <c r="D1085" s="1">
        <v>41368</v>
      </c>
      <c r="E1085" t="s">
        <v>16512</v>
      </c>
      <c r="F1085" t="s">
        <v>44044</v>
      </c>
      <c r="G1085" t="s">
        <v>44042</v>
      </c>
      <c r="H1085">
        <v>92</v>
      </c>
      <c r="I1085" t="s">
        <v>23696</v>
      </c>
      <c r="J1085" t="s">
        <v>26</v>
      </c>
      <c r="M1085" t="s">
        <v>373</v>
      </c>
      <c r="N1085" t="s">
        <v>23697</v>
      </c>
      <c r="O1085" t="s">
        <v>23698</v>
      </c>
      <c r="P1085" t="s">
        <v>312</v>
      </c>
      <c r="Q1085" t="s">
        <v>23699</v>
      </c>
      <c r="R1085" t="s">
        <v>23700</v>
      </c>
      <c r="S1085" t="s">
        <v>23701</v>
      </c>
      <c r="T1085">
        <v>5.7</v>
      </c>
      <c r="U1085">
        <v>46846</v>
      </c>
      <c r="V1085" s="12">
        <f>W1085*1.12725506764114</f>
        <v>50726478.043851294</v>
      </c>
      <c r="W1085" s="3">
        <v>45000000</v>
      </c>
      <c r="X1085" s="13">
        <f>Y1085*1.12725506764114</f>
        <v>10697457.831297852</v>
      </c>
      <c r="Y1085" s="3">
        <v>9489829</v>
      </c>
      <c r="Z1085" s="13">
        <f>AA1085*1.12725506764114</f>
        <v>24740102.565829236</v>
      </c>
      <c r="AA1085" s="3">
        <v>21947209</v>
      </c>
      <c r="AB1085">
        <v>157</v>
      </c>
    </row>
    <row r="1086" spans="1:28" x14ac:dyDescent="0.2">
      <c r="A1086" t="s">
        <v>40333</v>
      </c>
      <c r="B1086" t="s">
        <v>40334</v>
      </c>
      <c r="C1086">
        <v>2017</v>
      </c>
      <c r="D1086" t="s">
        <v>31346</v>
      </c>
      <c r="E1086" t="s">
        <v>176</v>
      </c>
      <c r="F1086" t="s">
        <v>44034</v>
      </c>
      <c r="G1086" t="s">
        <v>44046</v>
      </c>
      <c r="H1086">
        <v>90</v>
      </c>
      <c r="I1086" t="s">
        <v>433</v>
      </c>
      <c r="J1086" t="s">
        <v>26</v>
      </c>
      <c r="M1086" t="s">
        <v>14011</v>
      </c>
      <c r="N1086" t="s">
        <v>40335</v>
      </c>
      <c r="O1086" t="s">
        <v>40336</v>
      </c>
      <c r="P1086" t="s">
        <v>15854</v>
      </c>
      <c r="Q1086" t="s">
        <v>40337</v>
      </c>
      <c r="R1086" t="s">
        <v>40338</v>
      </c>
      <c r="S1086" t="s">
        <v>40339</v>
      </c>
      <c r="T1086">
        <v>5</v>
      </c>
      <c r="U1086">
        <v>17682</v>
      </c>
      <c r="V1086" s="12">
        <f>W1086*1.05585427545692</f>
        <v>12670251.305483039</v>
      </c>
      <c r="W1086" s="3">
        <v>12000000</v>
      </c>
      <c r="X1086" s="13">
        <f>Y1086*1.05585427545692</f>
        <v>15100305.199718518</v>
      </c>
      <c r="Y1086" s="3">
        <v>14301505</v>
      </c>
      <c r="Z1086" s="13">
        <f>AA1086*1.05585427545692</f>
        <v>24779406.867028415</v>
      </c>
      <c r="AA1086" s="3">
        <v>23468586</v>
      </c>
      <c r="AB1086">
        <v>164</v>
      </c>
    </row>
    <row r="1087" spans="1:28" hidden="1" x14ac:dyDescent="0.2">
      <c r="A1087" t="s">
        <v>12240</v>
      </c>
      <c r="B1087" t="s">
        <v>12241</v>
      </c>
      <c r="C1087">
        <v>2004</v>
      </c>
      <c r="D1087" t="s">
        <v>12242</v>
      </c>
      <c r="E1087" t="s">
        <v>176</v>
      </c>
      <c r="F1087" t="s">
        <v>44055</v>
      </c>
      <c r="H1087">
        <v>98</v>
      </c>
      <c r="I1087" t="s">
        <v>12243</v>
      </c>
      <c r="J1087" t="s">
        <v>12244</v>
      </c>
      <c r="K1087" t="s">
        <v>361</v>
      </c>
      <c r="L1087" t="s">
        <v>26</v>
      </c>
      <c r="M1087" t="s">
        <v>12245</v>
      </c>
      <c r="N1087" t="s">
        <v>12245</v>
      </c>
      <c r="O1087" t="s">
        <v>12246</v>
      </c>
      <c r="P1087" t="s">
        <v>12247</v>
      </c>
      <c r="Q1087" t="s">
        <v>12248</v>
      </c>
      <c r="R1087" t="s">
        <v>12249</v>
      </c>
      <c r="S1087" t="s">
        <v>12250</v>
      </c>
      <c r="T1087">
        <v>8.1</v>
      </c>
      <c r="U1087">
        <v>17592</v>
      </c>
      <c r="W1087"/>
      <c r="X1087"/>
      <c r="Y1087">
        <v>258578</v>
      </c>
      <c r="Z1087"/>
      <c r="AA1087">
        <v>1075553</v>
      </c>
      <c r="AB1087">
        <v>106</v>
      </c>
    </row>
    <row r="1088" spans="1:28" hidden="1" x14ac:dyDescent="0.2">
      <c r="A1088" t="s">
        <v>21364</v>
      </c>
      <c r="B1088" t="s">
        <v>21365</v>
      </c>
      <c r="C1088">
        <v>2009</v>
      </c>
      <c r="D1088" t="s">
        <v>19434</v>
      </c>
      <c r="E1088" t="s">
        <v>16512</v>
      </c>
      <c r="F1088" t="s">
        <v>44038</v>
      </c>
      <c r="G1088" t="s">
        <v>44044</v>
      </c>
      <c r="H1088">
        <v>105</v>
      </c>
      <c r="I1088" t="s">
        <v>817</v>
      </c>
      <c r="J1088" t="s">
        <v>27</v>
      </c>
      <c r="M1088" t="s">
        <v>2039</v>
      </c>
      <c r="N1088" t="s">
        <v>21366</v>
      </c>
      <c r="O1088" t="s">
        <v>21367</v>
      </c>
      <c r="P1088" t="s">
        <v>20331</v>
      </c>
      <c r="Q1088" t="s">
        <v>21368</v>
      </c>
      <c r="R1088" t="s">
        <v>21369</v>
      </c>
      <c r="S1088" t="s">
        <v>21370</v>
      </c>
      <c r="T1088">
        <v>7.2</v>
      </c>
      <c r="U1088">
        <v>28465</v>
      </c>
      <c r="V1088" s="12">
        <f>W1088*1.20636999678377</f>
        <v>50667539.864918336</v>
      </c>
      <c r="W1088" s="3">
        <v>42000000</v>
      </c>
      <c r="X1088" s="13">
        <f>Y1088*1.20636999678377</f>
        <v>1522534.2391708638</v>
      </c>
      <c r="Y1088" s="3">
        <v>1262079</v>
      </c>
      <c r="Z1088" s="13">
        <f>AA1088*1.20636999678377</f>
        <v>24791078.357556008</v>
      </c>
      <c r="AA1088" s="3">
        <v>20550145</v>
      </c>
      <c r="AB1088">
        <v>69</v>
      </c>
    </row>
    <row r="1089" spans="1:28" hidden="1" x14ac:dyDescent="0.2">
      <c r="A1089" t="s">
        <v>17427</v>
      </c>
      <c r="B1089" t="s">
        <v>17428</v>
      </c>
      <c r="C1089">
        <v>2009</v>
      </c>
      <c r="D1089" t="s">
        <v>17429</v>
      </c>
      <c r="E1089" t="s">
        <v>44035</v>
      </c>
      <c r="F1089" t="s">
        <v>44032</v>
      </c>
      <c r="G1089" t="s">
        <v>44036</v>
      </c>
      <c r="H1089">
        <v>112</v>
      </c>
      <c r="I1089" t="s">
        <v>17430</v>
      </c>
      <c r="J1089" t="s">
        <v>26</v>
      </c>
      <c r="M1089" t="s">
        <v>5099</v>
      </c>
      <c r="N1089" t="s">
        <v>17431</v>
      </c>
      <c r="O1089" t="s">
        <v>17432</v>
      </c>
      <c r="P1089" t="s">
        <v>7485</v>
      </c>
      <c r="Q1089" t="s">
        <v>17433</v>
      </c>
      <c r="R1089" t="s">
        <v>17434</v>
      </c>
      <c r="S1089" t="s">
        <v>17435</v>
      </c>
      <c r="T1089">
        <v>7</v>
      </c>
      <c r="U1089">
        <v>17585</v>
      </c>
      <c r="V1089" s="12">
        <f>W1089*1.20636999678377</f>
        <v>21714659.94210786</v>
      </c>
      <c r="W1089" s="3">
        <v>18000000</v>
      </c>
      <c r="X1089" s="13">
        <f>Y1089*1.20636999678377</f>
        <v>7983596.1915054172</v>
      </c>
      <c r="Y1089" s="3">
        <v>6617867</v>
      </c>
      <c r="Z1089" s="13">
        <f>AA1089*1.20636999678377</f>
        <v>24796114.95229258</v>
      </c>
      <c r="AA1089" s="3">
        <v>20554320</v>
      </c>
      <c r="AB1089">
        <v>85</v>
      </c>
    </row>
    <row r="1090" spans="1:28" hidden="1" x14ac:dyDescent="0.2">
      <c r="A1090" t="s">
        <v>12266</v>
      </c>
      <c r="B1090" t="s">
        <v>12267</v>
      </c>
      <c r="C1090">
        <v>2007</v>
      </c>
      <c r="D1090" t="s">
        <v>12268</v>
      </c>
      <c r="E1090" t="s">
        <v>1045</v>
      </c>
      <c r="F1090" t="s">
        <v>44044</v>
      </c>
      <c r="G1090" t="s">
        <v>44050</v>
      </c>
      <c r="H1090">
        <v>90</v>
      </c>
      <c r="I1090" t="s">
        <v>25</v>
      </c>
      <c r="J1090" t="s">
        <v>26</v>
      </c>
      <c r="K1090" t="s">
        <v>209</v>
      </c>
      <c r="M1090" t="s">
        <v>12269</v>
      </c>
      <c r="N1090" t="s">
        <v>10550</v>
      </c>
      <c r="O1090" t="s">
        <v>12270</v>
      </c>
      <c r="P1090" t="s">
        <v>12271</v>
      </c>
      <c r="Q1090" t="s">
        <v>12272</v>
      </c>
      <c r="R1090" t="s">
        <v>12273</v>
      </c>
      <c r="S1090" t="s">
        <v>12274</v>
      </c>
      <c r="T1090">
        <v>5.3</v>
      </c>
      <c r="U1090">
        <v>40264</v>
      </c>
      <c r="W1090"/>
      <c r="X1090"/>
      <c r="Y1090">
        <v>32886940</v>
      </c>
      <c r="Z1090"/>
      <c r="AA1090">
        <v>41739766</v>
      </c>
      <c r="AB1090">
        <v>154</v>
      </c>
    </row>
    <row r="1091" spans="1:28" hidden="1" x14ac:dyDescent="0.2">
      <c r="A1091" t="s">
        <v>12275</v>
      </c>
      <c r="B1091" t="s">
        <v>12276</v>
      </c>
      <c r="C1091">
        <v>2006</v>
      </c>
      <c r="D1091" s="1">
        <v>38729</v>
      </c>
      <c r="E1091" t="s">
        <v>176</v>
      </c>
      <c r="F1091" t="s">
        <v>44036</v>
      </c>
      <c r="H1091">
        <v>116</v>
      </c>
      <c r="I1091" t="s">
        <v>1831</v>
      </c>
      <c r="J1091" t="s">
        <v>26</v>
      </c>
      <c r="M1091" t="s">
        <v>12277</v>
      </c>
      <c r="N1091" t="s">
        <v>12278</v>
      </c>
      <c r="O1091" t="s">
        <v>12279</v>
      </c>
      <c r="P1091" t="s">
        <v>12280</v>
      </c>
      <c r="Q1091" t="s">
        <v>12281</v>
      </c>
      <c r="R1091" t="s">
        <v>12282</v>
      </c>
      <c r="S1091" t="s">
        <v>12283</v>
      </c>
      <c r="T1091">
        <v>7.2</v>
      </c>
      <c r="U1091">
        <v>42805</v>
      </c>
      <c r="W1091"/>
      <c r="X1091"/>
      <c r="Y1091">
        <v>45128</v>
      </c>
      <c r="Z1091"/>
      <c r="AA1091">
        <v>2105096</v>
      </c>
      <c r="AB1091">
        <v>87</v>
      </c>
    </row>
    <row r="1092" spans="1:28" x14ac:dyDescent="0.2">
      <c r="A1092" t="s">
        <v>21943</v>
      </c>
      <c r="B1092" t="s">
        <v>21944</v>
      </c>
      <c r="C1092">
        <v>2009</v>
      </c>
      <c r="D1092" s="1">
        <v>40337</v>
      </c>
      <c r="E1092" t="s">
        <v>16512</v>
      </c>
      <c r="F1092" t="s">
        <v>44046</v>
      </c>
      <c r="G1092" t="s">
        <v>44045</v>
      </c>
      <c r="H1092">
        <v>108</v>
      </c>
      <c r="I1092" t="s">
        <v>146</v>
      </c>
      <c r="J1092" t="s">
        <v>26</v>
      </c>
      <c r="K1092" t="s">
        <v>1793</v>
      </c>
      <c r="L1092" t="s">
        <v>307</v>
      </c>
      <c r="M1092" t="s">
        <v>16650</v>
      </c>
      <c r="N1092" t="s">
        <v>21945</v>
      </c>
      <c r="O1092" t="s">
        <v>21946</v>
      </c>
      <c r="P1092" t="s">
        <v>1348</v>
      </c>
      <c r="Q1092" t="s">
        <v>21947</v>
      </c>
      <c r="R1092" t="s">
        <v>21948</v>
      </c>
      <c r="S1092" t="s">
        <v>21949</v>
      </c>
      <c r="T1092">
        <v>6.7</v>
      </c>
      <c r="U1092">
        <v>141963</v>
      </c>
      <c r="V1092" s="12">
        <f>W1092*1.20636999678377</f>
        <v>39810209.893864408</v>
      </c>
      <c r="W1092" s="3">
        <v>33000000</v>
      </c>
      <c r="X1092" s="13">
        <f>Y1092*1.20636999678377</f>
        <v>12462831.1003836</v>
      </c>
      <c r="Y1092" s="3">
        <v>10330853</v>
      </c>
      <c r="Z1092" s="13">
        <f>AA1092*1.20636999678377</f>
        <v>24909523.382950228</v>
      </c>
      <c r="AA1092" s="3">
        <v>20648328</v>
      </c>
      <c r="AB1092">
        <v>393</v>
      </c>
    </row>
    <row r="1093" spans="1:28" x14ac:dyDescent="0.2">
      <c r="A1093" t="s">
        <v>2018</v>
      </c>
      <c r="B1093" t="s">
        <v>2019</v>
      </c>
      <c r="C1093">
        <v>2001</v>
      </c>
      <c r="D1093" t="s">
        <v>2020</v>
      </c>
      <c r="E1093" t="s">
        <v>16512</v>
      </c>
      <c r="F1093" t="s">
        <v>44046</v>
      </c>
      <c r="G1093" t="s">
        <v>44033</v>
      </c>
      <c r="H1093">
        <v>91</v>
      </c>
      <c r="I1093" t="s">
        <v>177</v>
      </c>
      <c r="J1093" t="s">
        <v>26</v>
      </c>
      <c r="M1093" t="s">
        <v>2021</v>
      </c>
      <c r="N1093" t="s">
        <v>2022</v>
      </c>
      <c r="O1093" t="s">
        <v>2023</v>
      </c>
      <c r="P1093" t="s">
        <v>2024</v>
      </c>
      <c r="Q1093" t="s">
        <v>2025</v>
      </c>
      <c r="R1093" t="s">
        <v>2026</v>
      </c>
      <c r="S1093" t="s">
        <v>2027</v>
      </c>
      <c r="T1093">
        <v>4.4000000000000004</v>
      </c>
      <c r="U1093">
        <v>49404</v>
      </c>
      <c r="V1093" s="12">
        <f>W1093*1.46138339920949</f>
        <v>16075217.391304391</v>
      </c>
      <c r="W1093" s="3">
        <v>11000000</v>
      </c>
      <c r="X1093" s="13">
        <f>Y1093*1.46138339920949</f>
        <v>19175622.64881428</v>
      </c>
      <c r="Y1093" s="3">
        <v>13121555</v>
      </c>
      <c r="Z1093" s="13">
        <f>AA1093*1.46138339920949</f>
        <v>24957333.248458564</v>
      </c>
      <c r="AA1093" s="3">
        <v>17077882</v>
      </c>
      <c r="AB1093">
        <v>700</v>
      </c>
    </row>
    <row r="1094" spans="1:28" x14ac:dyDescent="0.2">
      <c r="A1094" t="s">
        <v>28327</v>
      </c>
      <c r="B1094" t="s">
        <v>28328</v>
      </c>
      <c r="C1094">
        <v>2016</v>
      </c>
      <c r="D1094" t="s">
        <v>28329</v>
      </c>
      <c r="E1094" t="s">
        <v>16512</v>
      </c>
      <c r="F1094" t="s">
        <v>44044</v>
      </c>
      <c r="G1094" t="s">
        <v>44042</v>
      </c>
      <c r="H1094">
        <v>115</v>
      </c>
      <c r="I1094" t="s">
        <v>25</v>
      </c>
      <c r="J1094" t="s">
        <v>26</v>
      </c>
      <c r="K1094" t="s">
        <v>308</v>
      </c>
      <c r="L1094" t="s">
        <v>75</v>
      </c>
      <c r="M1094" t="s">
        <v>12078</v>
      </c>
      <c r="N1094" t="s">
        <v>28330</v>
      </c>
      <c r="O1094" t="s">
        <v>28331</v>
      </c>
      <c r="P1094" t="s">
        <v>5873</v>
      </c>
      <c r="Q1094" t="s">
        <v>28332</v>
      </c>
      <c r="R1094" t="s">
        <v>28333</v>
      </c>
      <c r="S1094" t="s">
        <v>28334</v>
      </c>
      <c r="T1094">
        <v>6.3</v>
      </c>
      <c r="U1094">
        <v>64354</v>
      </c>
      <c r="V1094" s="12">
        <f>W1094*1.07834771485832</f>
        <v>21566954.2971664</v>
      </c>
      <c r="W1094" s="3">
        <v>20000000</v>
      </c>
      <c r="X1094" s="13">
        <f>Y1094*1.07834771485832</f>
        <v>13629557.037365619</v>
      </c>
      <c r="Y1094" s="3">
        <v>12639297</v>
      </c>
      <c r="Z1094" s="13">
        <f>AA1094*1.07834771485832</f>
        <v>24993887.260904968</v>
      </c>
      <c r="AA1094" s="3">
        <v>23177948</v>
      </c>
      <c r="AB1094">
        <v>170</v>
      </c>
    </row>
    <row r="1095" spans="1:28" hidden="1" x14ac:dyDescent="0.2">
      <c r="A1095" t="s">
        <v>24360</v>
      </c>
      <c r="B1095" t="s">
        <v>24361</v>
      </c>
      <c r="C1095">
        <v>2012</v>
      </c>
      <c r="D1095" t="s">
        <v>24362</v>
      </c>
      <c r="E1095" t="s">
        <v>176</v>
      </c>
      <c r="F1095" t="s">
        <v>44034</v>
      </c>
      <c r="G1095" t="s">
        <v>44036</v>
      </c>
      <c r="H1095">
        <v>109</v>
      </c>
      <c r="I1095" t="s">
        <v>4486</v>
      </c>
      <c r="J1095" t="s">
        <v>26</v>
      </c>
      <c r="M1095" t="s">
        <v>24363</v>
      </c>
      <c r="N1095" t="s">
        <v>24364</v>
      </c>
      <c r="O1095" t="s">
        <v>24365</v>
      </c>
      <c r="P1095" t="s">
        <v>15090</v>
      </c>
      <c r="Q1095" t="s">
        <v>24366</v>
      </c>
      <c r="R1095" t="s">
        <v>24367</v>
      </c>
      <c r="S1095" t="s">
        <v>24368</v>
      </c>
      <c r="T1095">
        <v>6.4</v>
      </c>
      <c r="U1095">
        <v>68662</v>
      </c>
      <c r="V1095" s="12">
        <f>W1095*1.12725506764114</f>
        <v>67635304.058468401</v>
      </c>
      <c r="W1095" s="3">
        <v>60000000</v>
      </c>
      <c r="X1095" s="13">
        <f>Y1095*1.12725506764114</f>
        <v>118468.8713337456</v>
      </c>
      <c r="Y1095" s="3">
        <v>105095</v>
      </c>
      <c r="Z1095" s="13">
        <f>AA1095*1.12725506764114</f>
        <v>25011324.644123964</v>
      </c>
      <c r="AA1095" s="3">
        <v>22187813</v>
      </c>
      <c r="AB1095">
        <v>193</v>
      </c>
    </row>
    <row r="1096" spans="1:28" x14ac:dyDescent="0.2">
      <c r="A1096" t="s">
        <v>36393</v>
      </c>
      <c r="B1096" t="s">
        <v>36394</v>
      </c>
      <c r="C1096">
        <v>2018</v>
      </c>
      <c r="D1096" s="1">
        <v>43470</v>
      </c>
      <c r="E1096" t="s">
        <v>44035</v>
      </c>
      <c r="F1096" t="s">
        <v>44038</v>
      </c>
      <c r="G1096" t="s">
        <v>44032</v>
      </c>
      <c r="H1096">
        <v>98</v>
      </c>
      <c r="I1096" t="s">
        <v>9472</v>
      </c>
      <c r="J1096" t="s">
        <v>26</v>
      </c>
      <c r="M1096" t="s">
        <v>25294</v>
      </c>
      <c r="N1096" t="s">
        <v>36395</v>
      </c>
      <c r="O1096" t="s">
        <v>36396</v>
      </c>
      <c r="P1096" t="s">
        <v>4535</v>
      </c>
      <c r="Q1096" t="s">
        <v>36397</v>
      </c>
      <c r="R1096" t="s">
        <v>36398</v>
      </c>
      <c r="S1096" t="s">
        <v>36399</v>
      </c>
      <c r="T1096">
        <v>7.2</v>
      </c>
      <c r="U1096">
        <v>30317</v>
      </c>
      <c r="V1096" s="12">
        <f>W1096*1.03068014830331</f>
        <v>10306801.483033098</v>
      </c>
      <c r="W1096" s="3">
        <v>10000000</v>
      </c>
      <c r="X1096" s="13">
        <f>Y1096*1.03068014830331</f>
        <v>5638062.6210539564</v>
      </c>
      <c r="Y1096" s="3">
        <v>5470235</v>
      </c>
      <c r="Z1096" s="13">
        <f>AA1096*1.03068014830331</f>
        <v>25170160.539343711</v>
      </c>
      <c r="AA1096" s="3">
        <v>24420923</v>
      </c>
      <c r="AB1096">
        <v>375</v>
      </c>
    </row>
    <row r="1097" spans="1:28" x14ac:dyDescent="0.2">
      <c r="A1097" t="s">
        <v>25731</v>
      </c>
      <c r="B1097" t="s">
        <v>25732</v>
      </c>
      <c r="C1097">
        <v>2019</v>
      </c>
      <c r="D1097" t="s">
        <v>25733</v>
      </c>
      <c r="E1097" t="s">
        <v>1045</v>
      </c>
      <c r="H1097">
        <v>102</v>
      </c>
      <c r="I1097" t="s">
        <v>25</v>
      </c>
      <c r="J1097" t="s">
        <v>26</v>
      </c>
      <c r="K1097" t="s">
        <v>209</v>
      </c>
      <c r="L1097" t="s">
        <v>308</v>
      </c>
      <c r="M1097" t="s">
        <v>25734</v>
      </c>
      <c r="N1097" t="s">
        <v>25735</v>
      </c>
      <c r="O1097" t="s">
        <v>25736</v>
      </c>
      <c r="P1097" t="s">
        <v>25737</v>
      </c>
      <c r="Q1097" t="s">
        <v>25738</v>
      </c>
      <c r="R1097" t="s">
        <v>25739</v>
      </c>
      <c r="S1097" t="s">
        <v>25740</v>
      </c>
      <c r="T1097">
        <v>7.2</v>
      </c>
      <c r="U1097">
        <v>84858</v>
      </c>
      <c r="V1097" s="12">
        <f>W1097*1.01233684194057</f>
        <v>6074021.05164342</v>
      </c>
      <c r="W1097" s="3">
        <v>6000000</v>
      </c>
      <c r="X1097" s="13">
        <f>Y1097*1.01233684194057</f>
        <v>22960773.443254076</v>
      </c>
      <c r="Y1097" s="3">
        <v>22680962</v>
      </c>
      <c r="Z1097" s="13">
        <f>AA1097*1.01233684194057</f>
        <v>25170188.477420952</v>
      </c>
      <c r="AA1097" s="3">
        <v>24863452</v>
      </c>
      <c r="AB1097">
        <v>788</v>
      </c>
    </row>
    <row r="1098" spans="1:28" hidden="1" x14ac:dyDescent="0.2">
      <c r="A1098" t="s">
        <v>12332</v>
      </c>
      <c r="B1098" t="s">
        <v>12333</v>
      </c>
      <c r="C1098">
        <v>2006</v>
      </c>
      <c r="D1098" t="s">
        <v>12334</v>
      </c>
      <c r="E1098" t="s">
        <v>1045</v>
      </c>
      <c r="F1098" t="s">
        <v>44032</v>
      </c>
      <c r="G1098" t="s">
        <v>44036</v>
      </c>
      <c r="H1098">
        <v>103</v>
      </c>
      <c r="I1098" t="s">
        <v>25</v>
      </c>
      <c r="J1098" t="s">
        <v>26</v>
      </c>
      <c r="K1098" t="s">
        <v>944</v>
      </c>
      <c r="M1098" t="s">
        <v>12335</v>
      </c>
      <c r="N1098" t="s">
        <v>12336</v>
      </c>
      <c r="O1098" t="s">
        <v>12337</v>
      </c>
      <c r="P1098" t="s">
        <v>12338</v>
      </c>
      <c r="Q1098" t="s">
        <v>12339</v>
      </c>
      <c r="R1098" t="s">
        <v>12340</v>
      </c>
      <c r="S1098" t="s">
        <v>12341</v>
      </c>
      <c r="T1098">
        <v>7</v>
      </c>
      <c r="U1098">
        <v>11201</v>
      </c>
      <c r="W1098"/>
      <c r="X1098"/>
      <c r="Y1098">
        <v>163561</v>
      </c>
      <c r="Z1098"/>
      <c r="AA1098">
        <v>703324</v>
      </c>
      <c r="AB1098">
        <v>68</v>
      </c>
    </row>
    <row r="1099" spans="1:28" hidden="1" x14ac:dyDescent="0.2">
      <c r="A1099" t="s">
        <v>12342</v>
      </c>
      <c r="B1099" t="s">
        <v>12343</v>
      </c>
      <c r="C1099">
        <v>2005</v>
      </c>
      <c r="D1099" s="1">
        <v>38445</v>
      </c>
      <c r="E1099" t="s">
        <v>1045</v>
      </c>
      <c r="F1099" t="s">
        <v>44032</v>
      </c>
      <c r="H1099">
        <v>94</v>
      </c>
      <c r="I1099" t="s">
        <v>4358</v>
      </c>
      <c r="J1099" t="s">
        <v>1076</v>
      </c>
      <c r="M1099" t="s">
        <v>12344</v>
      </c>
      <c r="N1099" t="s">
        <v>12345</v>
      </c>
      <c r="O1099" t="s">
        <v>12346</v>
      </c>
      <c r="P1099" t="s">
        <v>12345</v>
      </c>
      <c r="Q1099" t="s">
        <v>12347</v>
      </c>
      <c r="R1099" t="s">
        <v>12348</v>
      </c>
      <c r="S1099" t="s">
        <v>12349</v>
      </c>
      <c r="T1099">
        <v>8.1999999999999993</v>
      </c>
      <c r="U1099">
        <v>18152</v>
      </c>
      <c r="W1099"/>
      <c r="X1099"/>
      <c r="Y1099"/>
      <c r="Z1099"/>
      <c r="AA1099">
        <v>405002</v>
      </c>
      <c r="AB1099">
        <v>7</v>
      </c>
    </row>
    <row r="1100" spans="1:28" hidden="1" x14ac:dyDescent="0.2">
      <c r="A1100" t="s">
        <v>12350</v>
      </c>
      <c r="B1100" t="s">
        <v>12351</v>
      </c>
      <c r="C1100">
        <v>2005</v>
      </c>
      <c r="D1100" s="1">
        <v>38392</v>
      </c>
      <c r="E1100" t="s">
        <v>44041</v>
      </c>
      <c r="F1100" t="s">
        <v>44032</v>
      </c>
      <c r="G1100" t="s">
        <v>44042</v>
      </c>
      <c r="H1100">
        <v>108</v>
      </c>
      <c r="I1100" t="s">
        <v>7773</v>
      </c>
      <c r="J1100" t="s">
        <v>6812</v>
      </c>
      <c r="K1100" t="s">
        <v>496</v>
      </c>
      <c r="L1100" t="s">
        <v>4240</v>
      </c>
      <c r="M1100" t="s">
        <v>10575</v>
      </c>
      <c r="N1100" t="s">
        <v>10575</v>
      </c>
      <c r="O1100" t="s">
        <v>12352</v>
      </c>
      <c r="P1100" t="s">
        <v>12353</v>
      </c>
      <c r="Q1100" t="s">
        <v>12354</v>
      </c>
      <c r="R1100" t="s">
        <v>12355</v>
      </c>
      <c r="S1100" t="s">
        <v>12356</v>
      </c>
      <c r="T1100">
        <v>7.3</v>
      </c>
      <c r="U1100">
        <v>13364</v>
      </c>
      <c r="W1100"/>
      <c r="X1100"/>
      <c r="Y1100">
        <v>1605</v>
      </c>
      <c r="Z1100"/>
      <c r="AA1100">
        <v>1605</v>
      </c>
      <c r="AB1100">
        <v>28</v>
      </c>
    </row>
    <row r="1101" spans="1:28" x14ac:dyDescent="0.2">
      <c r="A1101" t="s">
        <v>10066</v>
      </c>
      <c r="B1101" t="s">
        <v>10067</v>
      </c>
      <c r="C1101">
        <v>2005</v>
      </c>
      <c r="D1101" s="1">
        <v>38779</v>
      </c>
      <c r="E1101" t="s">
        <v>1045</v>
      </c>
      <c r="F1101" t="s">
        <v>44032</v>
      </c>
      <c r="H1101">
        <v>102</v>
      </c>
      <c r="I1101" t="s">
        <v>97</v>
      </c>
      <c r="J1101" t="s">
        <v>26</v>
      </c>
      <c r="M1101" t="s">
        <v>2666</v>
      </c>
      <c r="N1101" t="s">
        <v>10068</v>
      </c>
      <c r="O1101" t="s">
        <v>10069</v>
      </c>
      <c r="P1101" t="s">
        <v>1391</v>
      </c>
      <c r="Q1101" t="s">
        <v>10070</v>
      </c>
      <c r="R1101" t="s">
        <v>10071</v>
      </c>
      <c r="S1101" t="s">
        <v>10072</v>
      </c>
      <c r="T1101">
        <v>6.5</v>
      </c>
      <c r="U1101">
        <v>76767</v>
      </c>
      <c r="V1101" s="12">
        <f>W1101*1.32519713261649</f>
        <v>29154336.917562779</v>
      </c>
      <c r="W1101" s="3">
        <v>22000000</v>
      </c>
      <c r="X1101" s="13">
        <f>Y1101*1.32519713261649</f>
        <v>16542137.637096805</v>
      </c>
      <c r="Y1101" s="3">
        <v>12482775</v>
      </c>
      <c r="Z1101" s="13">
        <f>AA1101*1.32519713261649</f>
        <v>25346247.786881767</v>
      </c>
      <c r="AA1101" s="3">
        <v>19126398</v>
      </c>
      <c r="AB1101">
        <v>335</v>
      </c>
    </row>
    <row r="1102" spans="1:28" x14ac:dyDescent="0.2">
      <c r="A1102" t="s">
        <v>4022</v>
      </c>
      <c r="B1102" t="s">
        <v>4023</v>
      </c>
      <c r="C1102">
        <v>2001</v>
      </c>
      <c r="D1102" t="s">
        <v>942</v>
      </c>
      <c r="E1102" t="s">
        <v>44041</v>
      </c>
      <c r="F1102" t="s">
        <v>44032</v>
      </c>
      <c r="G1102" t="s">
        <v>44042</v>
      </c>
      <c r="H1102">
        <v>100</v>
      </c>
      <c r="I1102" t="s">
        <v>4024</v>
      </c>
      <c r="J1102" t="s">
        <v>26</v>
      </c>
      <c r="M1102" t="s">
        <v>4025</v>
      </c>
      <c r="N1102" t="s">
        <v>4026</v>
      </c>
      <c r="O1102" t="s">
        <v>4027</v>
      </c>
      <c r="P1102" t="s">
        <v>4025</v>
      </c>
      <c r="Q1102" t="s">
        <v>4028</v>
      </c>
      <c r="R1102" t="s">
        <v>4029</v>
      </c>
      <c r="S1102" t="s">
        <v>4030</v>
      </c>
      <c r="T1102">
        <v>7.2</v>
      </c>
      <c r="U1102">
        <v>75365</v>
      </c>
      <c r="V1102" s="12">
        <f>W1102*1.46138339920949</f>
        <v>16075217.391304391</v>
      </c>
      <c r="W1102" s="3">
        <v>11000000</v>
      </c>
      <c r="X1102" s="13">
        <f>Y1102*1.46138339920949</f>
        <v>19159391.063399259</v>
      </c>
      <c r="Y1102" s="3">
        <v>13110448</v>
      </c>
      <c r="Z1102" s="13">
        <f>AA1102*1.46138339920949</f>
        <v>25461726.805928919</v>
      </c>
      <c r="AA1102" s="3">
        <v>17423030</v>
      </c>
      <c r="AB1102">
        <v>508</v>
      </c>
    </row>
    <row r="1103" spans="1:28" x14ac:dyDescent="0.2">
      <c r="A1103" t="s">
        <v>8128</v>
      </c>
      <c r="B1103" t="s">
        <v>8129</v>
      </c>
      <c r="C1103">
        <v>2004</v>
      </c>
      <c r="D1103" t="s">
        <v>7923</v>
      </c>
      <c r="E1103" t="s">
        <v>44035</v>
      </c>
      <c r="F1103" t="s">
        <v>44032</v>
      </c>
      <c r="G1103" t="s">
        <v>44057</v>
      </c>
      <c r="H1103">
        <v>125</v>
      </c>
      <c r="I1103" t="s">
        <v>495</v>
      </c>
      <c r="J1103" t="s">
        <v>26</v>
      </c>
      <c r="K1103" t="s">
        <v>27</v>
      </c>
      <c r="L1103" t="s">
        <v>64</v>
      </c>
      <c r="M1103" t="s">
        <v>4042</v>
      </c>
      <c r="N1103" t="s">
        <v>8130</v>
      </c>
      <c r="O1103" t="s">
        <v>8131</v>
      </c>
      <c r="P1103" t="s">
        <v>396</v>
      </c>
      <c r="Q1103" t="s">
        <v>8132</v>
      </c>
      <c r="R1103" t="s">
        <v>8133</v>
      </c>
      <c r="S1103" t="s">
        <v>8134</v>
      </c>
      <c r="T1103">
        <v>6.6</v>
      </c>
      <c r="U1103">
        <v>10744</v>
      </c>
      <c r="V1103" s="12">
        <f>W1103*1.37009528851244</f>
        <v>20551429.3276866</v>
      </c>
      <c r="W1103" s="3">
        <v>15000000</v>
      </c>
      <c r="X1103" s="13">
        <f>Y1103*1.37009528851244</f>
        <v>18436869.472541019</v>
      </c>
      <c r="Y1103" s="3">
        <v>13456633</v>
      </c>
      <c r="Z1103" s="13">
        <f>AA1103*1.37009528851244</f>
        <v>25500146.375124395</v>
      </c>
      <c r="AA1103" s="3">
        <v>18611951</v>
      </c>
      <c r="AB1103">
        <v>232</v>
      </c>
    </row>
    <row r="1104" spans="1:28" x14ac:dyDescent="0.2">
      <c r="A1104" t="s">
        <v>18036</v>
      </c>
      <c r="B1104" t="s">
        <v>18037</v>
      </c>
      <c r="C1104">
        <v>2010</v>
      </c>
      <c r="D1104" s="1">
        <v>40400</v>
      </c>
      <c r="E1104" t="s">
        <v>3496</v>
      </c>
      <c r="F1104" t="s">
        <v>44045</v>
      </c>
      <c r="G1104" t="s">
        <v>44042</v>
      </c>
      <c r="H1104">
        <v>107</v>
      </c>
      <c r="I1104" t="s">
        <v>25</v>
      </c>
      <c r="J1104" t="s">
        <v>26</v>
      </c>
      <c r="M1104" t="s">
        <v>350</v>
      </c>
      <c r="N1104" t="s">
        <v>350</v>
      </c>
      <c r="O1104" t="s">
        <v>18038</v>
      </c>
      <c r="P1104" t="s">
        <v>18039</v>
      </c>
      <c r="Q1104" t="s">
        <v>18040</v>
      </c>
      <c r="R1104" t="s">
        <v>18041</v>
      </c>
      <c r="S1104" t="s">
        <v>18042</v>
      </c>
      <c r="T1104">
        <v>4.8</v>
      </c>
      <c r="U1104">
        <v>19298</v>
      </c>
      <c r="V1104" s="12">
        <f>W1104*1.18690152988223</f>
        <v>29672538.24705575</v>
      </c>
      <c r="W1104" s="3">
        <v>25000000</v>
      </c>
      <c r="X1104" s="13">
        <f>Y1104*1.18690152988223</f>
        <v>17500192.458749101</v>
      </c>
      <c r="Y1104" s="3">
        <v>14744435</v>
      </c>
      <c r="Z1104" s="13">
        <f>AA1104*1.18690152988223</f>
        <v>25519347.84341174</v>
      </c>
      <c r="AA1104" s="3">
        <v>21500813</v>
      </c>
      <c r="AB1104">
        <v>146</v>
      </c>
    </row>
    <row r="1105" spans="1:28" x14ac:dyDescent="0.2">
      <c r="A1105" t="s">
        <v>4383</v>
      </c>
      <c r="B1105" t="s">
        <v>4384</v>
      </c>
      <c r="C1105">
        <v>2003</v>
      </c>
      <c r="D1105" s="1">
        <v>38140</v>
      </c>
      <c r="E1105" t="s">
        <v>1045</v>
      </c>
      <c r="F1105" t="s">
        <v>44036</v>
      </c>
      <c r="H1105">
        <v>86</v>
      </c>
      <c r="I1105" t="s">
        <v>25</v>
      </c>
      <c r="J1105" t="s">
        <v>26</v>
      </c>
      <c r="M1105" t="s">
        <v>4385</v>
      </c>
      <c r="N1105" t="s">
        <v>4386</v>
      </c>
      <c r="O1105" t="s">
        <v>4387</v>
      </c>
      <c r="P1105" t="s">
        <v>4388</v>
      </c>
      <c r="Q1105" t="s">
        <v>4389</v>
      </c>
      <c r="R1105" t="s">
        <v>4390</v>
      </c>
      <c r="S1105" t="s">
        <v>4391</v>
      </c>
      <c r="T1105">
        <v>4.7</v>
      </c>
      <c r="U1105">
        <v>27949</v>
      </c>
      <c r="V1105" s="12">
        <f>W1105*1.40658152173913</f>
        <v>19692141.304347821</v>
      </c>
      <c r="W1105" s="3">
        <v>14000000</v>
      </c>
      <c r="X1105" s="13">
        <f>Y1105*1.40658152173913</f>
        <v>21873193.644864123</v>
      </c>
      <c r="Y1105" s="3">
        <v>15550605</v>
      </c>
      <c r="Z1105" s="13">
        <f>AA1105*1.40658152173913</f>
        <v>25587131.494864121</v>
      </c>
      <c r="AA1105" s="3">
        <v>18191005</v>
      </c>
      <c r="AB1105">
        <v>122</v>
      </c>
    </row>
    <row r="1106" spans="1:28" hidden="1" x14ac:dyDescent="0.2">
      <c r="A1106" t="s">
        <v>12403</v>
      </c>
      <c r="B1106" t="s">
        <v>12404</v>
      </c>
      <c r="C1106">
        <v>2005</v>
      </c>
      <c r="D1106" t="s">
        <v>228</v>
      </c>
      <c r="E1106" t="s">
        <v>44035</v>
      </c>
      <c r="F1106" t="s">
        <v>44044</v>
      </c>
      <c r="G1106" t="s">
        <v>44032</v>
      </c>
      <c r="H1106">
        <v>120</v>
      </c>
      <c r="I1106" t="s">
        <v>697</v>
      </c>
      <c r="J1106" t="s">
        <v>307</v>
      </c>
      <c r="M1106" t="s">
        <v>12405</v>
      </c>
      <c r="N1106" t="s">
        <v>12406</v>
      </c>
      <c r="O1106" t="s">
        <v>12407</v>
      </c>
      <c r="P1106" t="s">
        <v>12408</v>
      </c>
      <c r="Q1106" t="s">
        <v>12409</v>
      </c>
      <c r="R1106" t="s">
        <v>12410</v>
      </c>
      <c r="S1106" t="s">
        <v>12411</v>
      </c>
      <c r="T1106">
        <v>7.6</v>
      </c>
      <c r="U1106">
        <v>26127</v>
      </c>
      <c r="W1106"/>
      <c r="X1106"/>
      <c r="Y1106">
        <v>680331</v>
      </c>
      <c r="Z1106"/>
      <c r="AA1106">
        <v>10804315</v>
      </c>
      <c r="AB1106">
        <v>107</v>
      </c>
    </row>
    <row r="1107" spans="1:28" hidden="1" x14ac:dyDescent="0.2">
      <c r="A1107" t="s">
        <v>43852</v>
      </c>
      <c r="B1107" t="s">
        <v>43853</v>
      </c>
      <c r="C1107">
        <v>2020</v>
      </c>
      <c r="D1107" t="s">
        <v>20198</v>
      </c>
      <c r="E1107" t="s">
        <v>1045</v>
      </c>
      <c r="F1107" t="s">
        <v>44032</v>
      </c>
      <c r="H1107">
        <v>124</v>
      </c>
      <c r="I1107" t="s">
        <v>1561</v>
      </c>
      <c r="J1107" t="s">
        <v>26</v>
      </c>
      <c r="M1107" t="s">
        <v>43854</v>
      </c>
      <c r="N1107" t="s">
        <v>43855</v>
      </c>
      <c r="O1107" t="s">
        <v>43856</v>
      </c>
      <c r="P1107" t="s">
        <v>38540</v>
      </c>
      <c r="Q1107" t="s">
        <v>43857</v>
      </c>
      <c r="R1107" t="s">
        <v>43858</v>
      </c>
      <c r="S1107" t="s">
        <v>43859</v>
      </c>
      <c r="T1107">
        <v>6.7</v>
      </c>
      <c r="U1107">
        <v>19858</v>
      </c>
      <c r="V1107" s="13">
        <f>W1107</f>
        <v>10000000</v>
      </c>
      <c r="W1107" s="3">
        <v>10000000</v>
      </c>
      <c r="X1107" s="13">
        <f>Y1107</f>
        <v>10055355</v>
      </c>
      <c r="Y1107" s="3">
        <v>10055355</v>
      </c>
      <c r="Z1107" s="13">
        <f>AA1107</f>
        <v>25659965</v>
      </c>
      <c r="AA1107" s="3">
        <v>25659965</v>
      </c>
      <c r="AB1107">
        <v>314</v>
      </c>
    </row>
    <row r="1108" spans="1:28" hidden="1" x14ac:dyDescent="0.2">
      <c r="A1108" t="s">
        <v>12420</v>
      </c>
      <c r="B1108" t="s">
        <v>12421</v>
      </c>
      <c r="C1108">
        <v>2006</v>
      </c>
      <c r="D1108" t="s">
        <v>8778</v>
      </c>
      <c r="E1108" t="s">
        <v>44035</v>
      </c>
      <c r="F1108" t="s">
        <v>44044</v>
      </c>
      <c r="G1108" t="s">
        <v>44032</v>
      </c>
      <c r="H1108">
        <v>122</v>
      </c>
      <c r="I1108" t="s">
        <v>319</v>
      </c>
      <c r="J1108" t="s">
        <v>26</v>
      </c>
      <c r="M1108" t="s">
        <v>3487</v>
      </c>
      <c r="N1108" t="s">
        <v>3487</v>
      </c>
      <c r="O1108" t="s">
        <v>12422</v>
      </c>
      <c r="P1108" t="s">
        <v>1459</v>
      </c>
      <c r="Q1108" t="s">
        <v>12423</v>
      </c>
      <c r="R1108" t="s">
        <v>12424</v>
      </c>
      <c r="S1108" t="s">
        <v>12425</v>
      </c>
      <c r="T1108">
        <v>6.9</v>
      </c>
      <c r="U1108">
        <v>98287</v>
      </c>
      <c r="W1108"/>
      <c r="X1108"/>
      <c r="Y1108">
        <v>15309602</v>
      </c>
      <c r="Z1108"/>
      <c r="AA1108">
        <v>32351125</v>
      </c>
      <c r="AB1108">
        <v>283</v>
      </c>
    </row>
    <row r="1109" spans="1:28" x14ac:dyDescent="0.2">
      <c r="A1109" t="s">
        <v>15737</v>
      </c>
      <c r="B1109" t="s">
        <v>15738</v>
      </c>
      <c r="C1109">
        <v>2016</v>
      </c>
      <c r="D1109" s="1">
        <v>43070</v>
      </c>
      <c r="E1109" t="s">
        <v>176</v>
      </c>
      <c r="F1109" t="s">
        <v>44049</v>
      </c>
      <c r="H1109">
        <v>161</v>
      </c>
      <c r="I1109" t="s">
        <v>15739</v>
      </c>
      <c r="J1109" t="s">
        <v>26</v>
      </c>
      <c r="K1109" t="s">
        <v>934</v>
      </c>
      <c r="L1109" t="s">
        <v>1121</v>
      </c>
      <c r="M1109" t="s">
        <v>2226</v>
      </c>
      <c r="N1109" t="s">
        <v>15740</v>
      </c>
      <c r="O1109" t="s">
        <v>15741</v>
      </c>
      <c r="P1109" t="s">
        <v>15742</v>
      </c>
      <c r="Q1109" t="s">
        <v>15743</v>
      </c>
      <c r="R1109" t="s">
        <v>15744</v>
      </c>
      <c r="S1109" t="s">
        <v>15745</v>
      </c>
      <c r="T1109">
        <v>7.2</v>
      </c>
      <c r="U1109">
        <v>97231</v>
      </c>
      <c r="V1109" s="12">
        <f>W1109*1.07834771485832</f>
        <v>49603994.883482724</v>
      </c>
      <c r="W1109" s="3">
        <v>46000000</v>
      </c>
      <c r="X1109" s="13">
        <f>Y1109*1.07834771485832</f>
        <v>7656459.6430396019</v>
      </c>
      <c r="Y1109" s="3">
        <v>7100177</v>
      </c>
      <c r="Z1109" s="13">
        <f>AA1109*1.07834771485832</f>
        <v>25702211.81923452</v>
      </c>
      <c r="AA1109" s="3">
        <v>23834809</v>
      </c>
      <c r="AB1109">
        <v>433</v>
      </c>
    </row>
    <row r="1110" spans="1:28" hidden="1" x14ac:dyDescent="0.2">
      <c r="A1110" t="s">
        <v>27081</v>
      </c>
      <c r="B1110" t="s">
        <v>27082</v>
      </c>
      <c r="C1110">
        <v>2012</v>
      </c>
      <c r="D1110" t="s">
        <v>24069</v>
      </c>
      <c r="E1110" t="s">
        <v>44043</v>
      </c>
      <c r="F1110" t="s">
        <v>44051</v>
      </c>
      <c r="G1110" t="s">
        <v>44032</v>
      </c>
      <c r="H1110">
        <v>118</v>
      </c>
      <c r="I1110" t="s">
        <v>27083</v>
      </c>
      <c r="J1110" t="s">
        <v>4779</v>
      </c>
      <c r="K1110" t="s">
        <v>26</v>
      </c>
      <c r="L1110" t="s">
        <v>27</v>
      </c>
      <c r="M1110" t="s">
        <v>11688</v>
      </c>
      <c r="N1110" t="s">
        <v>27084</v>
      </c>
      <c r="O1110" t="s">
        <v>27085</v>
      </c>
      <c r="P1110" t="s">
        <v>27086</v>
      </c>
      <c r="Q1110" t="s">
        <v>27087</v>
      </c>
      <c r="R1110" t="s">
        <v>27088</v>
      </c>
      <c r="S1110" t="s">
        <v>27089</v>
      </c>
      <c r="T1110">
        <v>7.2</v>
      </c>
      <c r="U1110">
        <v>44955</v>
      </c>
      <c r="V1110" s="12">
        <f>W1110*1.12725506764114</f>
        <v>18712434.122842923</v>
      </c>
      <c r="W1110" s="3">
        <v>16600000</v>
      </c>
      <c r="X1110" s="13">
        <f>Y1110*1.12725506764114</f>
        <v>1710508.112189342</v>
      </c>
      <c r="Y1110" s="3">
        <v>1517410</v>
      </c>
      <c r="Z1110" s="13">
        <f>AA1110*1.12725506764114</f>
        <v>25749760.130303916</v>
      </c>
      <c r="AA1110" s="3">
        <v>22842887</v>
      </c>
      <c r="AB1110">
        <v>86</v>
      </c>
    </row>
    <row r="1111" spans="1:28" x14ac:dyDescent="0.2">
      <c r="A1111" t="s">
        <v>16503</v>
      </c>
      <c r="B1111" t="s">
        <v>16504</v>
      </c>
      <c r="C1111">
        <v>2008</v>
      </c>
      <c r="D1111" t="s">
        <v>14619</v>
      </c>
      <c r="E1111" t="s">
        <v>1045</v>
      </c>
      <c r="F1111" t="s">
        <v>44034</v>
      </c>
      <c r="G1111" t="s">
        <v>44036</v>
      </c>
      <c r="H1111">
        <v>95</v>
      </c>
      <c r="I1111" t="s">
        <v>25</v>
      </c>
      <c r="J1111" t="s">
        <v>26</v>
      </c>
      <c r="M1111" t="s">
        <v>13955</v>
      </c>
      <c r="N1111" t="s">
        <v>13955</v>
      </c>
      <c r="O1111" t="s">
        <v>16505</v>
      </c>
      <c r="P1111" t="s">
        <v>16506</v>
      </c>
      <c r="Q1111" t="s">
        <v>16507</v>
      </c>
      <c r="R1111" t="s">
        <v>16508</v>
      </c>
      <c r="S1111" t="s">
        <v>16509</v>
      </c>
      <c r="T1111">
        <v>5.2</v>
      </c>
      <c r="U1111">
        <v>23640</v>
      </c>
      <c r="V1111" s="12">
        <f>W1111*1.20207800169993</f>
        <v>12020780.016999299</v>
      </c>
      <c r="W1111" s="3">
        <v>10000000</v>
      </c>
      <c r="X1111" s="13">
        <f>Y1111*1.20207800169993</f>
        <v>9092121.31911771</v>
      </c>
      <c r="Y1111" s="3">
        <v>7563670</v>
      </c>
      <c r="Z1111" s="13">
        <f>AA1111*1.20207800169993</f>
        <v>25794323.191135287</v>
      </c>
      <c r="AA1111" s="3">
        <v>21458111</v>
      </c>
      <c r="AB1111">
        <v>57</v>
      </c>
    </row>
    <row r="1112" spans="1:28" x14ac:dyDescent="0.2">
      <c r="A1112" t="s">
        <v>4743</v>
      </c>
      <c r="B1112" t="s">
        <v>4744</v>
      </c>
      <c r="C1112">
        <v>2002</v>
      </c>
      <c r="D1112" s="1">
        <v>37804</v>
      </c>
      <c r="E1112" t="s">
        <v>1045</v>
      </c>
      <c r="F1112" t="s">
        <v>44032</v>
      </c>
      <c r="G1112" t="s">
        <v>44036</v>
      </c>
      <c r="H1112">
        <v>97</v>
      </c>
      <c r="I1112" t="s">
        <v>495</v>
      </c>
      <c r="J1112" t="s">
        <v>26</v>
      </c>
      <c r="K1112" t="s">
        <v>307</v>
      </c>
      <c r="M1112" t="s">
        <v>4745</v>
      </c>
      <c r="N1112" t="s">
        <v>4746</v>
      </c>
      <c r="O1112" t="s">
        <v>4747</v>
      </c>
      <c r="P1112" t="s">
        <v>4748</v>
      </c>
      <c r="Q1112" t="s">
        <v>4749</v>
      </c>
      <c r="R1112" t="s">
        <v>4750</v>
      </c>
      <c r="S1112" t="s">
        <v>4751</v>
      </c>
      <c r="T1112">
        <v>6.8</v>
      </c>
      <c r="U1112">
        <v>21863</v>
      </c>
      <c r="V1112" s="12">
        <f>W1112*1.43863813229572</f>
        <v>21579571.9844358</v>
      </c>
      <c r="W1112" s="3">
        <v>15000000</v>
      </c>
      <c r="X1112" s="13">
        <f>Y1112*1.43863813229572</f>
        <v>12062878.595992219</v>
      </c>
      <c r="Y1112" s="3">
        <v>8384929</v>
      </c>
      <c r="Z1112" s="13">
        <f>AA1112*1.43863813229572</f>
        <v>25909333.273346305</v>
      </c>
      <c r="AA1112" s="3">
        <v>18009625</v>
      </c>
      <c r="AB1112">
        <v>152</v>
      </c>
    </row>
    <row r="1113" spans="1:28" x14ac:dyDescent="0.2">
      <c r="A1113" t="s">
        <v>29171</v>
      </c>
      <c r="B1113" t="s">
        <v>29172</v>
      </c>
      <c r="C1113">
        <v>2016</v>
      </c>
      <c r="D1113" s="1">
        <v>42563</v>
      </c>
      <c r="E1113" t="s">
        <v>1045</v>
      </c>
      <c r="F1113" t="s">
        <v>44044</v>
      </c>
      <c r="G1113" t="s">
        <v>44032</v>
      </c>
      <c r="H1113">
        <v>92</v>
      </c>
      <c r="I1113" t="s">
        <v>25</v>
      </c>
      <c r="J1113" t="s">
        <v>26</v>
      </c>
      <c r="M1113" t="s">
        <v>1532</v>
      </c>
      <c r="N1113" t="s">
        <v>29173</v>
      </c>
      <c r="O1113" t="s">
        <v>29174</v>
      </c>
      <c r="P1113" t="s">
        <v>517</v>
      </c>
      <c r="Q1113" t="s">
        <v>29175</v>
      </c>
      <c r="R1113" t="s">
        <v>29176</v>
      </c>
      <c r="S1113" t="s">
        <v>29177</v>
      </c>
      <c r="T1113">
        <v>5.6</v>
      </c>
      <c r="U1113">
        <v>22115</v>
      </c>
      <c r="V1113" s="12">
        <f>W1113*1.07834771485832</f>
        <v>28037040.586316321</v>
      </c>
      <c r="W1113" s="3">
        <v>26000000</v>
      </c>
      <c r="X1113" s="13">
        <f>Y1113*1.07834771485832</f>
        <v>19175371.01150389</v>
      </c>
      <c r="Y1113" s="3">
        <v>17782178</v>
      </c>
      <c r="Z1113" s="13">
        <f>AA1113*1.07834771485832</f>
        <v>25965823.623261072</v>
      </c>
      <c r="AA1113" s="3">
        <v>24079268</v>
      </c>
      <c r="AB1113">
        <v>113</v>
      </c>
    </row>
    <row r="1114" spans="1:28" x14ac:dyDescent="0.2">
      <c r="A1114" t="s">
        <v>38566</v>
      </c>
      <c r="B1114" t="s">
        <v>38567</v>
      </c>
      <c r="C1114">
        <v>2016</v>
      </c>
      <c r="D1114" s="1">
        <v>43070</v>
      </c>
      <c r="E1114" t="s">
        <v>44035</v>
      </c>
      <c r="F1114" t="s">
        <v>44032</v>
      </c>
      <c r="H1114">
        <v>115</v>
      </c>
      <c r="I1114" t="s">
        <v>32084</v>
      </c>
      <c r="J1114" t="s">
        <v>26</v>
      </c>
      <c r="K1114" t="s">
        <v>1870</v>
      </c>
      <c r="M1114" t="s">
        <v>4135</v>
      </c>
      <c r="N1114" t="s">
        <v>21008</v>
      </c>
      <c r="O1114" t="s">
        <v>38568</v>
      </c>
      <c r="P1114" t="s">
        <v>9476</v>
      </c>
      <c r="Q1114" t="s">
        <v>38569</v>
      </c>
      <c r="R1114" t="s">
        <v>593</v>
      </c>
      <c r="S1114" t="s">
        <v>594</v>
      </c>
      <c r="T1114">
        <v>7.2</v>
      </c>
      <c r="U1114">
        <v>117466</v>
      </c>
      <c r="V1114" s="12">
        <f>W1114*1.07834771485832</f>
        <v>26958692.871458001</v>
      </c>
      <c r="W1114" s="3">
        <v>25000000</v>
      </c>
      <c r="X1114" s="13">
        <f>Y1114*1.07834771485832</f>
        <v>13787811.034607368</v>
      </c>
      <c r="Y1114" s="3">
        <v>12786053</v>
      </c>
      <c r="Z1114" s="13">
        <f>AA1114*1.07834771485832</f>
        <v>26011089.425287679</v>
      </c>
      <c r="AA1114" s="3">
        <v>24121245</v>
      </c>
      <c r="AB1114">
        <v>291</v>
      </c>
    </row>
    <row r="1115" spans="1:28" x14ac:dyDescent="0.2">
      <c r="A1115" t="s">
        <v>39226</v>
      </c>
      <c r="B1115" t="s">
        <v>39227</v>
      </c>
      <c r="C1115">
        <v>2017</v>
      </c>
      <c r="D1115" t="s">
        <v>19988</v>
      </c>
      <c r="E1115" t="s">
        <v>1045</v>
      </c>
      <c r="F1115" t="s">
        <v>44032</v>
      </c>
      <c r="G1115" t="s">
        <v>44049</v>
      </c>
      <c r="H1115">
        <v>107</v>
      </c>
      <c r="I1115" t="s">
        <v>39228</v>
      </c>
      <c r="J1115" t="s">
        <v>26</v>
      </c>
      <c r="M1115" t="s">
        <v>22565</v>
      </c>
      <c r="N1115" t="s">
        <v>39229</v>
      </c>
      <c r="O1115" t="s">
        <v>39230</v>
      </c>
      <c r="P1115" t="s">
        <v>35932</v>
      </c>
      <c r="Q1115" t="s">
        <v>39231</v>
      </c>
      <c r="R1115" t="s">
        <v>39232</v>
      </c>
      <c r="S1115" t="s">
        <v>39233</v>
      </c>
      <c r="T1115">
        <v>7.2</v>
      </c>
      <c r="U1115">
        <v>82042</v>
      </c>
      <c r="V1115" s="12">
        <f>W1115*1.05585427545692</f>
        <v>13726105.58093996</v>
      </c>
      <c r="W1115" s="3">
        <v>13000000</v>
      </c>
      <c r="X1115" s="13">
        <f>Y1115*1.05585427545692</f>
        <v>8497363.1658616271</v>
      </c>
      <c r="Y1115" s="3">
        <v>8047856</v>
      </c>
      <c r="Z1115" s="13">
        <f>AA1115*1.05585427545692</f>
        <v>26022642.544896401</v>
      </c>
      <c r="AA1115" s="3">
        <v>24646055</v>
      </c>
      <c r="AB1115">
        <v>331</v>
      </c>
    </row>
    <row r="1116" spans="1:28" x14ac:dyDescent="0.2">
      <c r="A1116" t="s">
        <v>12762</v>
      </c>
      <c r="B1116" t="s">
        <v>12763</v>
      </c>
      <c r="C1116">
        <v>2006</v>
      </c>
      <c r="D1116" s="1">
        <v>39088</v>
      </c>
      <c r="E1116" t="s">
        <v>176</v>
      </c>
      <c r="H1116">
        <v>122</v>
      </c>
      <c r="I1116" t="s">
        <v>11340</v>
      </c>
      <c r="J1116" t="s">
        <v>26</v>
      </c>
      <c r="K1116" t="s">
        <v>944</v>
      </c>
      <c r="L1116" t="s">
        <v>12764</v>
      </c>
      <c r="M1116" t="s">
        <v>2868</v>
      </c>
      <c r="N1116" t="s">
        <v>12765</v>
      </c>
      <c r="O1116" t="s">
        <v>12766</v>
      </c>
      <c r="P1116" t="s">
        <v>12767</v>
      </c>
      <c r="Q1116" t="s">
        <v>12768</v>
      </c>
      <c r="R1116" t="s">
        <v>12769</v>
      </c>
      <c r="S1116" t="s">
        <v>12770</v>
      </c>
      <c r="T1116">
        <v>7.5</v>
      </c>
      <c r="U1116">
        <v>19079</v>
      </c>
      <c r="V1116" s="12">
        <f>W1116*1.28378472222222</f>
        <v>12195954.861111091</v>
      </c>
      <c r="W1116" s="3">
        <v>9500000</v>
      </c>
      <c r="X1116" s="13">
        <f>Y1116*1.28378472222222</f>
        <v>17419993.274444416</v>
      </c>
      <c r="Y1116" s="3">
        <v>13569248</v>
      </c>
      <c r="Z1116" s="13">
        <f>AA1116*1.28378472222222</f>
        <v>26130566.331006899</v>
      </c>
      <c r="AA1116" s="3">
        <v>20354321</v>
      </c>
      <c r="AB1116">
        <v>126</v>
      </c>
    </row>
    <row r="1117" spans="1:28" x14ac:dyDescent="0.2">
      <c r="A1117" t="s">
        <v>27157</v>
      </c>
      <c r="B1117" t="s">
        <v>27158</v>
      </c>
      <c r="C1117">
        <v>2016</v>
      </c>
      <c r="D1117" t="s">
        <v>27159</v>
      </c>
      <c r="E1117" t="s">
        <v>44035</v>
      </c>
      <c r="F1117" t="s">
        <v>44032</v>
      </c>
      <c r="G1117" t="s">
        <v>44049</v>
      </c>
      <c r="H1117">
        <v>100</v>
      </c>
      <c r="I1117" t="s">
        <v>27160</v>
      </c>
      <c r="J1117" t="s">
        <v>26</v>
      </c>
      <c r="K1117" t="s">
        <v>308</v>
      </c>
      <c r="M1117" t="s">
        <v>27161</v>
      </c>
      <c r="N1117" t="s">
        <v>27162</v>
      </c>
      <c r="O1117" t="s">
        <v>27163</v>
      </c>
      <c r="P1117" t="s">
        <v>1614</v>
      </c>
      <c r="Q1117" t="s">
        <v>27164</v>
      </c>
      <c r="R1117" t="s">
        <v>27165</v>
      </c>
      <c r="S1117" t="s">
        <v>27166</v>
      </c>
      <c r="T1117">
        <v>6.7</v>
      </c>
      <c r="U1117">
        <v>71514</v>
      </c>
      <c r="V1117" s="12">
        <f>W1117*1.07834771485832</f>
        <v>9705129.4337248802</v>
      </c>
      <c r="W1117" s="3">
        <v>9000000</v>
      </c>
      <c r="X1117" s="13">
        <f>Y1117*1.07834771485832</f>
        <v>15054158.968421802</v>
      </c>
      <c r="Y1117" s="3">
        <v>13960394</v>
      </c>
      <c r="Z1117" s="13">
        <f>AA1117*1.07834771485832</f>
        <v>26171929.300349656</v>
      </c>
      <c r="AA1117" s="3">
        <v>24270399</v>
      </c>
      <c r="AB1117">
        <v>319</v>
      </c>
    </row>
    <row r="1118" spans="1:28" x14ac:dyDescent="0.2">
      <c r="A1118" t="s">
        <v>15508</v>
      </c>
      <c r="B1118" t="s">
        <v>15509</v>
      </c>
      <c r="C1118">
        <v>2006</v>
      </c>
      <c r="D1118" t="s">
        <v>13763</v>
      </c>
      <c r="E1118" t="s">
        <v>1045</v>
      </c>
      <c r="H1118">
        <v>110</v>
      </c>
      <c r="I1118" t="s">
        <v>25</v>
      </c>
      <c r="J1118" t="s">
        <v>26</v>
      </c>
      <c r="K1118" t="s">
        <v>307</v>
      </c>
      <c r="M1118" t="s">
        <v>3284</v>
      </c>
      <c r="N1118" t="s">
        <v>3285</v>
      </c>
      <c r="O1118" t="s">
        <v>15510</v>
      </c>
      <c r="P1118" t="s">
        <v>15511</v>
      </c>
      <c r="Q1118" t="s">
        <v>15512</v>
      </c>
      <c r="R1118" t="s">
        <v>15513</v>
      </c>
      <c r="S1118" t="s">
        <v>15514</v>
      </c>
      <c r="T1118">
        <v>6.3</v>
      </c>
      <c r="U1118">
        <v>63280</v>
      </c>
      <c r="V1118" s="12">
        <f>W1118*1.28378472222222</f>
        <v>22466232.638888851</v>
      </c>
      <c r="W1118" s="3">
        <v>17500000</v>
      </c>
      <c r="X1118" s="13">
        <f>Y1118*1.28378472222222</f>
        <v>24629646.11222218</v>
      </c>
      <c r="Y1118" s="3">
        <v>19185184</v>
      </c>
      <c r="Z1118" s="13">
        <f>AA1118*1.28378472222222</f>
        <v>26173285.551423568</v>
      </c>
      <c r="AA1118" s="3">
        <v>20387597</v>
      </c>
      <c r="AB1118">
        <v>184</v>
      </c>
    </row>
    <row r="1119" spans="1:28" x14ac:dyDescent="0.2">
      <c r="A1119" t="s">
        <v>9836</v>
      </c>
      <c r="B1119" t="s">
        <v>9837</v>
      </c>
      <c r="C1119">
        <v>2005</v>
      </c>
      <c r="D1119" t="s">
        <v>6534</v>
      </c>
      <c r="E1119" t="s">
        <v>1045</v>
      </c>
      <c r="F1119" t="s">
        <v>44040</v>
      </c>
      <c r="G1119" t="s">
        <v>44036</v>
      </c>
      <c r="H1119">
        <v>100</v>
      </c>
      <c r="I1119" t="s">
        <v>25</v>
      </c>
      <c r="J1119" t="s">
        <v>26</v>
      </c>
      <c r="M1119" t="s">
        <v>8204</v>
      </c>
      <c r="N1119" t="s">
        <v>9838</v>
      </c>
      <c r="O1119" t="s">
        <v>9839</v>
      </c>
      <c r="P1119" t="s">
        <v>6060</v>
      </c>
      <c r="Q1119" t="s">
        <v>9840</v>
      </c>
      <c r="R1119" t="s">
        <v>9841</v>
      </c>
      <c r="S1119" t="s">
        <v>9842</v>
      </c>
      <c r="T1119">
        <v>5.5</v>
      </c>
      <c r="U1119">
        <v>27925</v>
      </c>
      <c r="V1119" s="12">
        <f>W1119*1.32519713261649</f>
        <v>13251971.326164899</v>
      </c>
      <c r="W1119" s="3">
        <v>10000000</v>
      </c>
      <c r="X1119" s="13">
        <f>Y1119*1.32519713261649</f>
        <v>21912141.213799324</v>
      </c>
      <c r="Y1119" s="3">
        <v>16535005</v>
      </c>
      <c r="Z1119" s="13">
        <f>AA1119*1.32519713261649</f>
        <v>26199776.780465998</v>
      </c>
      <c r="AA1119" s="3">
        <v>19770475</v>
      </c>
      <c r="AB1119">
        <v>107</v>
      </c>
    </row>
    <row r="1120" spans="1:28" hidden="1" x14ac:dyDescent="0.2">
      <c r="A1120" t="s">
        <v>12512</v>
      </c>
      <c r="B1120" t="s">
        <v>12513</v>
      </c>
      <c r="C1120">
        <v>2004</v>
      </c>
      <c r="D1120" s="1">
        <v>38118</v>
      </c>
      <c r="E1120" t="s">
        <v>176</v>
      </c>
      <c r="F1120" t="s">
        <v>44036</v>
      </c>
      <c r="H1120">
        <v>144</v>
      </c>
      <c r="I1120" t="s">
        <v>3660</v>
      </c>
      <c r="J1120" t="s">
        <v>3179</v>
      </c>
      <c r="M1120" t="s">
        <v>12514</v>
      </c>
      <c r="N1120" t="s">
        <v>12515</v>
      </c>
      <c r="O1120" t="s">
        <v>12516</v>
      </c>
      <c r="P1120" t="s">
        <v>4579</v>
      </c>
      <c r="Q1120" t="s">
        <v>12517</v>
      </c>
      <c r="R1120" t="s">
        <v>12518</v>
      </c>
      <c r="S1120" t="s">
        <v>12519</v>
      </c>
      <c r="T1120">
        <v>8.1999999999999993</v>
      </c>
      <c r="U1120">
        <v>21329</v>
      </c>
      <c r="W1120"/>
      <c r="X1120"/>
      <c r="Y1120"/>
      <c r="Z1120"/>
      <c r="AA1120">
        <v>20865847</v>
      </c>
      <c r="AB1120">
        <v>66</v>
      </c>
    </row>
    <row r="1121" spans="1:28" hidden="1" x14ac:dyDescent="0.2">
      <c r="A1121" t="s">
        <v>29472</v>
      </c>
      <c r="B1121" t="s">
        <v>29473</v>
      </c>
      <c r="C1121">
        <v>2011</v>
      </c>
      <c r="D1121" t="s">
        <v>25866</v>
      </c>
      <c r="E1121" t="s">
        <v>176</v>
      </c>
      <c r="H1121">
        <v>123</v>
      </c>
      <c r="I1121" t="s">
        <v>29474</v>
      </c>
      <c r="J1121" t="s">
        <v>5473</v>
      </c>
      <c r="M1121" t="s">
        <v>24246</v>
      </c>
      <c r="N1121" t="s">
        <v>24246</v>
      </c>
      <c r="O1121" t="s">
        <v>29475</v>
      </c>
      <c r="P1121" t="s">
        <v>29476</v>
      </c>
      <c r="Q1121" t="s">
        <v>29477</v>
      </c>
      <c r="R1121" t="s">
        <v>29478</v>
      </c>
      <c r="S1121" t="s">
        <v>29479</v>
      </c>
      <c r="T1121">
        <v>8.3000000000000007</v>
      </c>
      <c r="U1121">
        <v>214165</v>
      </c>
      <c r="V1121" s="12">
        <f>W1121*1.1505830469594</f>
        <v>575291.52347969997</v>
      </c>
      <c r="W1121" s="3">
        <v>500000</v>
      </c>
      <c r="X1121" s="13">
        <f>Y1121*1.1505830469594</f>
        <v>8168052.3324323641</v>
      </c>
      <c r="Y1121" s="3">
        <v>7099055</v>
      </c>
      <c r="Z1121" s="13">
        <f>AA1121*1.1505830469594</f>
        <v>26378354.378902774</v>
      </c>
      <c r="AA1121" s="3">
        <v>22926076</v>
      </c>
      <c r="AB1121">
        <v>366</v>
      </c>
    </row>
    <row r="1122" spans="1:28" x14ac:dyDescent="0.2">
      <c r="A1122" t="s">
        <v>27255</v>
      </c>
      <c r="B1122" t="s">
        <v>27256</v>
      </c>
      <c r="C1122">
        <v>2011</v>
      </c>
      <c r="D1122" s="1">
        <v>41155</v>
      </c>
      <c r="E1122" t="s">
        <v>1045</v>
      </c>
      <c r="F1122" t="s">
        <v>44032</v>
      </c>
      <c r="H1122">
        <v>94</v>
      </c>
      <c r="I1122" t="s">
        <v>25</v>
      </c>
      <c r="J1122" t="s">
        <v>26</v>
      </c>
      <c r="M1122" t="s">
        <v>12489</v>
      </c>
      <c r="N1122" t="s">
        <v>14628</v>
      </c>
      <c r="O1122" t="s">
        <v>27257</v>
      </c>
      <c r="P1122" t="s">
        <v>4855</v>
      </c>
      <c r="Q1122" t="s">
        <v>27258</v>
      </c>
      <c r="R1122" t="s">
        <v>27259</v>
      </c>
      <c r="S1122" t="s">
        <v>27260</v>
      </c>
      <c r="T1122">
        <v>6.2</v>
      </c>
      <c r="U1122">
        <v>79125</v>
      </c>
      <c r="V1122" s="12">
        <f>W1122*1.1505830469594</f>
        <v>13806996.5635128</v>
      </c>
      <c r="W1122" s="3">
        <v>12000000</v>
      </c>
      <c r="X1122" s="13">
        <f>Y1122*1.1505830469594</f>
        <v>18767817.061874587</v>
      </c>
      <c r="Y1122" s="3">
        <v>16311571</v>
      </c>
      <c r="Z1122" s="13">
        <f>AA1122*1.1505830469594</f>
        <v>26393255.579943947</v>
      </c>
      <c r="AA1122" s="3">
        <v>22939027</v>
      </c>
      <c r="AB1122">
        <v>242</v>
      </c>
    </row>
    <row r="1123" spans="1:28" x14ac:dyDescent="0.2">
      <c r="A1123" t="s">
        <v>34043</v>
      </c>
      <c r="B1123" t="s">
        <v>34044</v>
      </c>
      <c r="C1123">
        <v>2015</v>
      </c>
      <c r="D1123" s="1">
        <v>42190</v>
      </c>
      <c r="E1123" t="s">
        <v>16512</v>
      </c>
      <c r="F1123" t="s">
        <v>44044</v>
      </c>
      <c r="G1123" t="s">
        <v>44032</v>
      </c>
      <c r="H1123">
        <v>115</v>
      </c>
      <c r="I1123" t="s">
        <v>34045</v>
      </c>
      <c r="J1123" t="s">
        <v>26</v>
      </c>
      <c r="K1123" t="s">
        <v>308</v>
      </c>
      <c r="M1123" t="s">
        <v>11570</v>
      </c>
      <c r="N1123" t="s">
        <v>34046</v>
      </c>
      <c r="O1123" t="s">
        <v>34047</v>
      </c>
      <c r="P1123" t="s">
        <v>2701</v>
      </c>
      <c r="Q1123" t="s">
        <v>34048</v>
      </c>
      <c r="R1123" t="s">
        <v>34049</v>
      </c>
      <c r="S1123" t="s">
        <v>34050</v>
      </c>
      <c r="T1123">
        <v>5.8</v>
      </c>
      <c r="U1123">
        <v>38261</v>
      </c>
      <c r="V1123" s="12">
        <f>W1123*1.09195121025074</f>
        <v>43678048.410029605</v>
      </c>
      <c r="W1123" s="3">
        <v>40000000</v>
      </c>
      <c r="X1123" s="13">
        <f>Y1123*1.09195121025074</f>
        <v>11645385.577570369</v>
      </c>
      <c r="Y1123" s="3">
        <v>10664749</v>
      </c>
      <c r="Z1123" s="13">
        <f>AA1123*1.09195121025074</f>
        <v>26400254.007547945</v>
      </c>
      <c r="AA1123" s="3">
        <v>24177137</v>
      </c>
      <c r="AB1123">
        <v>152</v>
      </c>
    </row>
    <row r="1124" spans="1:28" x14ac:dyDescent="0.2">
      <c r="A1124" t="s">
        <v>39499</v>
      </c>
      <c r="B1124" t="s">
        <v>39500</v>
      </c>
      <c r="C1124">
        <v>2016</v>
      </c>
      <c r="D1124" s="1">
        <v>42769</v>
      </c>
      <c r="E1124" t="s">
        <v>176</v>
      </c>
      <c r="H1124">
        <v>120</v>
      </c>
      <c r="I1124" t="s">
        <v>25</v>
      </c>
      <c r="J1124" t="s">
        <v>26</v>
      </c>
      <c r="M1124" t="s">
        <v>34089</v>
      </c>
      <c r="N1124" t="s">
        <v>39501</v>
      </c>
      <c r="O1124" t="s">
        <v>39502</v>
      </c>
      <c r="P1124" t="s">
        <v>13957</v>
      </c>
      <c r="Q1124" t="s">
        <v>39503</v>
      </c>
      <c r="R1124" t="s">
        <v>39504</v>
      </c>
      <c r="S1124" t="s">
        <v>39505</v>
      </c>
      <c r="T1124">
        <v>4.4000000000000004</v>
      </c>
      <c r="U1124">
        <v>11200</v>
      </c>
      <c r="V1124" s="12">
        <f>W1124*1.07834771485832</f>
        <v>5391738.5742915999</v>
      </c>
      <c r="W1124" s="3">
        <v>5000000</v>
      </c>
      <c r="X1124" s="13">
        <f>Y1124*1.07834771485832</f>
        <v>22402215.478402782</v>
      </c>
      <c r="Y1124" s="3">
        <v>20774575</v>
      </c>
      <c r="Z1124" s="13">
        <f>AA1124*1.07834771485832</f>
        <v>26406414.932597883</v>
      </c>
      <c r="AA1124" s="3">
        <v>24487848</v>
      </c>
      <c r="AB1124">
        <v>164</v>
      </c>
    </row>
    <row r="1125" spans="1:28" hidden="1" x14ac:dyDescent="0.2">
      <c r="A1125" t="s">
        <v>12554</v>
      </c>
      <c r="B1125" t="s">
        <v>12555</v>
      </c>
      <c r="C1125">
        <v>2005</v>
      </c>
      <c r="D1125" s="1">
        <v>38392</v>
      </c>
      <c r="E1125" t="s">
        <v>44041</v>
      </c>
      <c r="F1125" t="s">
        <v>44032</v>
      </c>
      <c r="G1125" t="s">
        <v>44042</v>
      </c>
      <c r="H1125">
        <v>97</v>
      </c>
      <c r="I1125" t="s">
        <v>1723</v>
      </c>
      <c r="J1125" t="s">
        <v>26</v>
      </c>
      <c r="K1125" t="s">
        <v>308</v>
      </c>
      <c r="M1125" t="s">
        <v>10142</v>
      </c>
      <c r="N1125" t="s">
        <v>10142</v>
      </c>
      <c r="O1125" t="s">
        <v>12556</v>
      </c>
      <c r="P1125" t="s">
        <v>10145</v>
      </c>
      <c r="Q1125" t="s">
        <v>12557</v>
      </c>
      <c r="R1125" t="s">
        <v>12558</v>
      </c>
      <c r="S1125" t="s">
        <v>12559</v>
      </c>
      <c r="T1125">
        <v>6.7</v>
      </c>
      <c r="U1125">
        <v>13283</v>
      </c>
      <c r="W1125" t="s">
        <v>1819</v>
      </c>
      <c r="X1125"/>
      <c r="Y1125"/>
      <c r="Z1125"/>
      <c r="AA1125">
        <v>2541675</v>
      </c>
      <c r="AB1125">
        <v>96</v>
      </c>
    </row>
    <row r="1126" spans="1:28" x14ac:dyDescent="0.2">
      <c r="A1126" t="s">
        <v>41810</v>
      </c>
      <c r="B1126" t="s">
        <v>41811</v>
      </c>
      <c r="C1126">
        <v>2019</v>
      </c>
      <c r="D1126" t="s">
        <v>41812</v>
      </c>
      <c r="E1126" t="s">
        <v>44037</v>
      </c>
      <c r="F1126" t="s">
        <v>44031</v>
      </c>
      <c r="G1126" t="s">
        <v>44038</v>
      </c>
      <c r="H1126">
        <v>93</v>
      </c>
      <c r="I1126" t="s">
        <v>177</v>
      </c>
      <c r="J1126" t="s">
        <v>26</v>
      </c>
      <c r="K1126" t="s">
        <v>308</v>
      </c>
      <c r="L1126" t="s">
        <v>3159</v>
      </c>
      <c r="M1126" t="s">
        <v>27250</v>
      </c>
      <c r="N1126" t="s">
        <v>27250</v>
      </c>
      <c r="O1126" t="s">
        <v>41813</v>
      </c>
      <c r="P1126" t="s">
        <v>190</v>
      </c>
      <c r="Q1126" t="s">
        <v>41814</v>
      </c>
      <c r="R1126" t="s">
        <v>41815</v>
      </c>
      <c r="S1126" t="s">
        <v>41816</v>
      </c>
      <c r="T1126">
        <v>6.7</v>
      </c>
      <c r="U1126">
        <v>20080</v>
      </c>
      <c r="V1126" s="12">
        <f>W1126*1.01233684194057</f>
        <v>101233684.194057</v>
      </c>
      <c r="W1126" s="3">
        <v>100000000</v>
      </c>
      <c r="X1126" s="13">
        <f>Y1126*1.01233684194057</f>
        <v>16854941.731026355</v>
      </c>
      <c r="Y1126" s="3">
        <v>16649539</v>
      </c>
      <c r="Z1126" s="13">
        <f>AA1126*1.01233684194057</f>
        <v>26573304.550076894</v>
      </c>
      <c r="AA1126" s="3">
        <v>26249469</v>
      </c>
      <c r="AB1126">
        <v>173</v>
      </c>
    </row>
    <row r="1127" spans="1:28" x14ac:dyDescent="0.2">
      <c r="A1127" t="s">
        <v>2255</v>
      </c>
      <c r="B1127" t="s">
        <v>2256</v>
      </c>
      <c r="C1127">
        <v>2001</v>
      </c>
      <c r="D1127" s="1">
        <v>36985</v>
      </c>
      <c r="E1127" t="s">
        <v>16512</v>
      </c>
      <c r="F1127" t="s">
        <v>44044</v>
      </c>
      <c r="G1127" t="s">
        <v>44032</v>
      </c>
      <c r="H1127">
        <v>108</v>
      </c>
      <c r="I1127" t="s">
        <v>25</v>
      </c>
      <c r="J1127" t="s">
        <v>26</v>
      </c>
      <c r="M1127" t="s">
        <v>2257</v>
      </c>
      <c r="N1127" t="s">
        <v>2258</v>
      </c>
      <c r="O1127" t="s">
        <v>2259</v>
      </c>
      <c r="P1127" t="s">
        <v>1697</v>
      </c>
      <c r="Q1127" t="s">
        <v>2260</v>
      </c>
      <c r="R1127" t="s">
        <v>2261</v>
      </c>
      <c r="S1127" t="s">
        <v>2262</v>
      </c>
      <c r="T1127">
        <v>6.1</v>
      </c>
      <c r="U1127">
        <v>28162</v>
      </c>
      <c r="V1127" s="12">
        <f>W1127*1.46138339920949</f>
        <v>43841501.976284698</v>
      </c>
      <c r="W1127" s="3">
        <v>30000000</v>
      </c>
      <c r="X1127" s="13">
        <f>Y1127*1.46138339920949</f>
        <v>16554688.516284628</v>
      </c>
      <c r="Y1127" s="3">
        <v>11328094</v>
      </c>
      <c r="Z1127" s="13">
        <f>AA1127*1.46138339920949</f>
        <v>26590762.39249019</v>
      </c>
      <c r="AA1127" s="3">
        <v>18195610</v>
      </c>
      <c r="AB1127">
        <v>225</v>
      </c>
    </row>
    <row r="1128" spans="1:28" x14ac:dyDescent="0.2">
      <c r="A1128" t="s">
        <v>6093</v>
      </c>
      <c r="B1128" t="s">
        <v>6094</v>
      </c>
      <c r="C1128">
        <v>2006</v>
      </c>
      <c r="D1128" t="s">
        <v>6095</v>
      </c>
      <c r="E1128" t="s">
        <v>44035</v>
      </c>
      <c r="F1128" t="s">
        <v>44032</v>
      </c>
      <c r="G1128" t="s">
        <v>44049</v>
      </c>
      <c r="H1128">
        <v>117</v>
      </c>
      <c r="I1128" t="s">
        <v>25</v>
      </c>
      <c r="J1128" t="s">
        <v>26</v>
      </c>
      <c r="K1128" t="s">
        <v>308</v>
      </c>
      <c r="M1128" t="s">
        <v>6096</v>
      </c>
      <c r="N1128" t="s">
        <v>6096</v>
      </c>
      <c r="O1128" t="s">
        <v>6097</v>
      </c>
      <c r="P1128" t="s">
        <v>6098</v>
      </c>
      <c r="Q1128" t="s">
        <v>6099</v>
      </c>
      <c r="R1128" t="s">
        <v>6100</v>
      </c>
      <c r="S1128" t="s">
        <v>6101</v>
      </c>
      <c r="T1128">
        <v>7</v>
      </c>
      <c r="U1128">
        <v>40767</v>
      </c>
      <c r="V1128" s="12">
        <f>W1128*1.28378472222222</f>
        <v>17972986.111111082</v>
      </c>
      <c r="W1128" s="3">
        <v>14000000</v>
      </c>
      <c r="X1128" s="13">
        <f>Y1128*1.28378472222222</f>
        <v>14433336.158784699</v>
      </c>
      <c r="Y1128" s="3">
        <v>11242801</v>
      </c>
      <c r="Z1128" s="13">
        <f>AA1128*1.28378472222222</f>
        <v>26598232.416111067</v>
      </c>
      <c r="AA1128" s="3">
        <v>20718608</v>
      </c>
      <c r="AB1128">
        <v>275</v>
      </c>
    </row>
    <row r="1129" spans="1:28" x14ac:dyDescent="0.2">
      <c r="A1129" t="s">
        <v>2865</v>
      </c>
      <c r="B1129" t="s">
        <v>2866</v>
      </c>
      <c r="C1129">
        <v>2004</v>
      </c>
      <c r="D1129" s="1">
        <v>38659</v>
      </c>
      <c r="E1129" t="s">
        <v>176</v>
      </c>
      <c r="H1129">
        <v>141</v>
      </c>
      <c r="I1129" t="s">
        <v>2867</v>
      </c>
      <c r="J1129" t="s">
        <v>26</v>
      </c>
      <c r="K1129" t="s">
        <v>27</v>
      </c>
      <c r="L1129" t="s">
        <v>307</v>
      </c>
      <c r="M1129" t="s">
        <v>2868</v>
      </c>
      <c r="N1129" t="s">
        <v>2869</v>
      </c>
      <c r="O1129" t="s">
        <v>2870</v>
      </c>
      <c r="P1129" t="s">
        <v>2871</v>
      </c>
      <c r="Q1129" t="s">
        <v>2872</v>
      </c>
      <c r="R1129" t="s">
        <v>2873</v>
      </c>
      <c r="S1129" t="s">
        <v>2874</v>
      </c>
      <c r="T1129">
        <v>6.2</v>
      </c>
      <c r="U1129">
        <v>20889</v>
      </c>
      <c r="V1129" s="12">
        <f>W1129*1.37009528851244</f>
        <v>31512191.63578612</v>
      </c>
      <c r="W1129" s="3">
        <v>23000000</v>
      </c>
      <c r="X1129" s="13">
        <f>Y1129*1.37009528851244</f>
        <v>22108509.740794063</v>
      </c>
      <c r="Y1129" s="3">
        <v>16136476</v>
      </c>
      <c r="Z1129" s="13">
        <f>AA1129*1.37009528851244</f>
        <v>26666418.067945994</v>
      </c>
      <c r="AA1129" s="3">
        <v>19463185</v>
      </c>
      <c r="AB1129">
        <v>157</v>
      </c>
    </row>
    <row r="1130" spans="1:28" hidden="1" x14ac:dyDescent="0.2">
      <c r="A1130" t="s">
        <v>2088</v>
      </c>
      <c r="B1130">
        <v>2046</v>
      </c>
      <c r="C1130">
        <v>2004</v>
      </c>
      <c r="D1130" t="s">
        <v>2089</v>
      </c>
      <c r="E1130" t="s">
        <v>176</v>
      </c>
      <c r="F1130" t="s">
        <v>44036</v>
      </c>
      <c r="G1130" t="s">
        <v>44033</v>
      </c>
      <c r="H1130">
        <v>129</v>
      </c>
      <c r="I1130" t="s">
        <v>2090</v>
      </c>
      <c r="J1130" t="s">
        <v>51</v>
      </c>
      <c r="K1130" t="s">
        <v>934</v>
      </c>
      <c r="L1130" t="s">
        <v>209</v>
      </c>
      <c r="M1130" t="s">
        <v>53</v>
      </c>
      <c r="N1130" t="s">
        <v>53</v>
      </c>
      <c r="O1130" t="s">
        <v>2091</v>
      </c>
      <c r="P1130" t="s">
        <v>2092</v>
      </c>
      <c r="Q1130" t="s">
        <v>2092</v>
      </c>
      <c r="R1130" t="s">
        <v>2093</v>
      </c>
      <c r="S1130" t="s">
        <v>2094</v>
      </c>
      <c r="T1130">
        <v>7.4</v>
      </c>
      <c r="U1130">
        <v>49774</v>
      </c>
      <c r="V1130" s="12">
        <f>W1130*1.37009528851244</f>
        <v>16441143.462149279</v>
      </c>
      <c r="W1130" s="3">
        <v>12000000</v>
      </c>
      <c r="X1130" s="13">
        <f>Y1130*1.37009528851244</f>
        <v>1979223.2126416087</v>
      </c>
      <c r="Y1130" s="3">
        <v>1444588</v>
      </c>
      <c r="Z1130" s="13">
        <f>AA1130*1.37009528851244</f>
        <v>26676082.720111161</v>
      </c>
      <c r="AA1130" s="3">
        <v>19470239</v>
      </c>
      <c r="AB1130">
        <v>226</v>
      </c>
    </row>
    <row r="1131" spans="1:28" hidden="1" x14ac:dyDescent="0.2">
      <c r="A1131" t="s">
        <v>12597</v>
      </c>
      <c r="B1131" t="s">
        <v>12598</v>
      </c>
      <c r="C1131">
        <v>2006</v>
      </c>
      <c r="D1131" t="s">
        <v>11509</v>
      </c>
      <c r="E1131" t="s">
        <v>1045</v>
      </c>
      <c r="F1131" t="s">
        <v>44032</v>
      </c>
      <c r="G1131" t="s">
        <v>44050</v>
      </c>
      <c r="H1131">
        <v>103</v>
      </c>
      <c r="I1131" t="s">
        <v>319</v>
      </c>
      <c r="J1131" t="s">
        <v>26</v>
      </c>
      <c r="M1131" t="s">
        <v>1804</v>
      </c>
      <c r="N1131" t="s">
        <v>1804</v>
      </c>
      <c r="O1131" t="s">
        <v>12599</v>
      </c>
      <c r="P1131" t="s">
        <v>12600</v>
      </c>
      <c r="Q1131" t="s">
        <v>12601</v>
      </c>
      <c r="R1131" t="s">
        <v>12602</v>
      </c>
      <c r="S1131" t="s">
        <v>12603</v>
      </c>
      <c r="T1131">
        <v>6.4</v>
      </c>
      <c r="U1131">
        <v>26175</v>
      </c>
      <c r="W1131"/>
      <c r="X1131"/>
      <c r="Y1131">
        <v>26910736</v>
      </c>
      <c r="Z1131"/>
      <c r="AA1131">
        <v>31976848</v>
      </c>
      <c r="AB1131">
        <v>130</v>
      </c>
    </row>
    <row r="1132" spans="1:28" x14ac:dyDescent="0.2">
      <c r="A1132" t="s">
        <v>38952</v>
      </c>
      <c r="B1132" t="s">
        <v>38953</v>
      </c>
      <c r="C1132">
        <v>2018</v>
      </c>
      <c r="D1132" s="1">
        <v>43649</v>
      </c>
      <c r="E1132" t="s">
        <v>44041</v>
      </c>
      <c r="F1132" t="s">
        <v>44032</v>
      </c>
      <c r="H1132">
        <v>111</v>
      </c>
      <c r="I1132" t="s">
        <v>25</v>
      </c>
      <c r="J1132" t="s">
        <v>26</v>
      </c>
      <c r="M1132" t="s">
        <v>34374</v>
      </c>
      <c r="N1132" t="s">
        <v>38954</v>
      </c>
      <c r="O1132" t="s">
        <v>38955</v>
      </c>
      <c r="P1132" t="s">
        <v>426</v>
      </c>
      <c r="Q1132" t="s">
        <v>426</v>
      </c>
      <c r="R1132" t="s">
        <v>38956</v>
      </c>
      <c r="S1132" t="s">
        <v>38957</v>
      </c>
      <c r="T1132">
        <v>6.4</v>
      </c>
      <c r="U1132">
        <v>24478</v>
      </c>
      <c r="V1132" s="12">
        <f>W1132*1.03068014830331</f>
        <v>29889724.300795987</v>
      </c>
      <c r="W1132" s="3">
        <v>29000000</v>
      </c>
      <c r="X1132" s="13">
        <f>Y1132*1.03068014830331</f>
        <v>24747854.808778655</v>
      </c>
      <c r="Y1132" s="3">
        <v>24011188</v>
      </c>
      <c r="Z1132" s="13">
        <f>AA1132*1.03068014830331</f>
        <v>26753861.397340499</v>
      </c>
      <c r="AA1132" s="3">
        <v>25957482</v>
      </c>
      <c r="AB1132">
        <v>192</v>
      </c>
    </row>
    <row r="1133" spans="1:28" x14ac:dyDescent="0.2">
      <c r="A1133" t="s">
        <v>23485</v>
      </c>
      <c r="B1133" t="s">
        <v>23486</v>
      </c>
      <c r="C1133">
        <v>2011</v>
      </c>
      <c r="D1133" s="1">
        <v>40644</v>
      </c>
      <c r="E1133" t="s">
        <v>16512</v>
      </c>
      <c r="F1133" t="s">
        <v>44032</v>
      </c>
      <c r="G1133" t="s">
        <v>44050</v>
      </c>
      <c r="H1133">
        <v>140</v>
      </c>
      <c r="I1133" t="s">
        <v>25</v>
      </c>
      <c r="J1133" t="s">
        <v>26</v>
      </c>
      <c r="K1133" t="s">
        <v>308</v>
      </c>
      <c r="M1133" t="s">
        <v>8061</v>
      </c>
      <c r="N1133" t="s">
        <v>23487</v>
      </c>
      <c r="O1133" t="s">
        <v>23488</v>
      </c>
      <c r="P1133" t="s">
        <v>12783</v>
      </c>
      <c r="Q1133" t="s">
        <v>23489</v>
      </c>
      <c r="R1133" t="s">
        <v>23490</v>
      </c>
      <c r="S1133" t="s">
        <v>23491</v>
      </c>
      <c r="T1133">
        <v>8.1999999999999993</v>
      </c>
      <c r="U1133">
        <v>427585</v>
      </c>
      <c r="V1133" s="12">
        <f>W1133*1.1505830469594</f>
        <v>28764576.173985001</v>
      </c>
      <c r="W1133" s="3">
        <v>25000000</v>
      </c>
      <c r="X1133" s="13">
        <f>Y1133*1.1505830469594</f>
        <v>15713644.989374926</v>
      </c>
      <c r="Y1133" s="3">
        <v>13657115</v>
      </c>
      <c r="Z1133" s="13">
        <f>AA1133*1.1505830469594</f>
        <v>26818497.267103575</v>
      </c>
      <c r="AA1133" s="3">
        <v>23308615</v>
      </c>
      <c r="AB1133">
        <v>688</v>
      </c>
    </row>
    <row r="1134" spans="1:28" hidden="1" x14ac:dyDescent="0.2">
      <c r="A1134" t="s">
        <v>42020</v>
      </c>
      <c r="B1134" t="s">
        <v>42021</v>
      </c>
      <c r="C1134">
        <v>2018</v>
      </c>
      <c r="D1134" t="s">
        <v>36252</v>
      </c>
      <c r="E1134" t="s">
        <v>1045</v>
      </c>
      <c r="F1134" t="s">
        <v>44032</v>
      </c>
      <c r="H1134">
        <v>116</v>
      </c>
      <c r="I1134" t="s">
        <v>943</v>
      </c>
      <c r="J1134" t="s">
        <v>944</v>
      </c>
      <c r="M1134" t="s">
        <v>42022</v>
      </c>
      <c r="N1134" t="s">
        <v>42023</v>
      </c>
      <c r="O1134" t="s">
        <v>42024</v>
      </c>
      <c r="P1134" t="s">
        <v>28562</v>
      </c>
      <c r="Q1134" t="s">
        <v>42025</v>
      </c>
      <c r="R1134" t="s">
        <v>42026</v>
      </c>
      <c r="S1134" t="s">
        <v>42027</v>
      </c>
      <c r="T1134">
        <v>7.5</v>
      </c>
      <c r="U1134">
        <v>10023</v>
      </c>
      <c r="V1134" s="12">
        <f>W1134*1.03068014830331</f>
        <v>2061360.2966066198</v>
      </c>
      <c r="W1134" s="3">
        <v>2000000</v>
      </c>
      <c r="X1134" s="13">
        <f>Y1134*1.03068014830331</f>
        <v>340412.00870146888</v>
      </c>
      <c r="Y1134" s="3">
        <v>330279</v>
      </c>
      <c r="Z1134" s="13">
        <f>AA1134*1.03068014830331</f>
        <v>26854600.075035661</v>
      </c>
      <c r="AA1134" s="3">
        <v>26055222</v>
      </c>
      <c r="AB1134">
        <v>101</v>
      </c>
    </row>
    <row r="1135" spans="1:28" hidden="1" x14ac:dyDescent="0.2">
      <c r="A1135" t="s">
        <v>31130</v>
      </c>
      <c r="B1135" t="s">
        <v>31131</v>
      </c>
      <c r="C1135">
        <v>2013</v>
      </c>
      <c r="D1135" s="1">
        <v>41952</v>
      </c>
      <c r="E1135" t="s">
        <v>44035</v>
      </c>
      <c r="F1135" t="s">
        <v>44032</v>
      </c>
      <c r="G1135" t="s">
        <v>44036</v>
      </c>
      <c r="H1135">
        <v>116</v>
      </c>
      <c r="I1135" t="s">
        <v>31132</v>
      </c>
      <c r="J1135" t="s">
        <v>26</v>
      </c>
      <c r="K1135" t="s">
        <v>934</v>
      </c>
      <c r="M1135" t="s">
        <v>31133</v>
      </c>
      <c r="N1135" t="s">
        <v>31134</v>
      </c>
      <c r="O1135" t="s">
        <v>31135</v>
      </c>
      <c r="P1135" t="s">
        <v>26499</v>
      </c>
      <c r="Q1135" t="s">
        <v>31136</v>
      </c>
      <c r="R1135" t="s">
        <v>31137</v>
      </c>
      <c r="S1135" t="s">
        <v>31138</v>
      </c>
      <c r="T1135">
        <v>7.1</v>
      </c>
      <c r="U1135">
        <v>36846</v>
      </c>
      <c r="V1135" s="12">
        <f>W1135*1.11098185502045</f>
        <v>19997673.3903681</v>
      </c>
      <c r="W1135" s="3">
        <v>18000000</v>
      </c>
      <c r="X1135" s="13">
        <f>Y1135*1.11098185502045</f>
        <v>4931024.082633256</v>
      </c>
      <c r="Y1135" s="3">
        <v>4438438</v>
      </c>
      <c r="Z1135" s="13">
        <f>AA1135*1.11098185502045</f>
        <v>26857858.582206052</v>
      </c>
      <c r="AA1135" s="3">
        <v>24174885</v>
      </c>
      <c r="AB1135">
        <v>144</v>
      </c>
    </row>
    <row r="1136" spans="1:28" x14ac:dyDescent="0.2">
      <c r="A1136" t="s">
        <v>36889</v>
      </c>
      <c r="B1136" t="s">
        <v>36890</v>
      </c>
      <c r="C1136">
        <v>2016</v>
      </c>
      <c r="D1136" t="s">
        <v>36891</v>
      </c>
      <c r="E1136" t="s">
        <v>44035</v>
      </c>
      <c r="F1136" t="s">
        <v>44038</v>
      </c>
      <c r="G1136" t="s">
        <v>44032</v>
      </c>
      <c r="H1136">
        <v>112</v>
      </c>
      <c r="I1136" t="s">
        <v>25</v>
      </c>
      <c r="J1136" t="s">
        <v>26</v>
      </c>
      <c r="K1136" t="s">
        <v>11918</v>
      </c>
      <c r="L1136" t="s">
        <v>11917</v>
      </c>
      <c r="M1136" t="s">
        <v>6088</v>
      </c>
      <c r="N1136" t="s">
        <v>36892</v>
      </c>
      <c r="O1136" t="s">
        <v>36893</v>
      </c>
      <c r="P1136" t="s">
        <v>29294</v>
      </c>
      <c r="Q1136" t="s">
        <v>36894</v>
      </c>
      <c r="R1136" t="s">
        <v>36895</v>
      </c>
      <c r="S1136" t="s">
        <v>36896</v>
      </c>
      <c r="T1136">
        <v>6.6</v>
      </c>
      <c r="U1136">
        <v>48770</v>
      </c>
      <c r="V1136" s="12">
        <f>W1136*1.07834771485832</f>
        <v>37742170.020041205</v>
      </c>
      <c r="W1136" s="3">
        <v>35000000</v>
      </c>
      <c r="X1136" s="13">
        <f>Y1136*1.07834771485832</f>
        <v>24891860.470211364</v>
      </c>
      <c r="Y1136" s="3">
        <v>23083334</v>
      </c>
      <c r="Z1136" s="13">
        <f>AA1136*1.07834771485832</f>
        <v>26928649.025774334</v>
      </c>
      <c r="AA1136" s="3">
        <v>24972139</v>
      </c>
      <c r="AB1136">
        <v>138</v>
      </c>
    </row>
    <row r="1137" spans="1:28" x14ac:dyDescent="0.2">
      <c r="A1137" t="s">
        <v>30094</v>
      </c>
      <c r="B1137" t="s">
        <v>30095</v>
      </c>
      <c r="C1137">
        <v>2013</v>
      </c>
      <c r="D1137" t="s">
        <v>23293</v>
      </c>
      <c r="E1137" t="s">
        <v>44041</v>
      </c>
      <c r="F1137" t="s">
        <v>44032</v>
      </c>
      <c r="G1137" t="s">
        <v>44045</v>
      </c>
      <c r="H1137">
        <v>101</v>
      </c>
      <c r="I1137" t="s">
        <v>86</v>
      </c>
      <c r="J1137" t="s">
        <v>26</v>
      </c>
      <c r="K1137" t="s">
        <v>27</v>
      </c>
      <c r="M1137" t="s">
        <v>756</v>
      </c>
      <c r="N1137" t="s">
        <v>30096</v>
      </c>
      <c r="O1137" t="s">
        <v>30097</v>
      </c>
      <c r="P1137" t="s">
        <v>9676</v>
      </c>
      <c r="Q1137" t="s">
        <v>30098</v>
      </c>
      <c r="R1137" t="s">
        <v>30099</v>
      </c>
      <c r="S1137" t="s">
        <v>30100</v>
      </c>
      <c r="T1137">
        <v>6.9</v>
      </c>
      <c r="U1137">
        <v>108487</v>
      </c>
      <c r="V1137" s="12">
        <f>W1137*1.11098185502045</f>
        <v>22219637.100409001</v>
      </c>
      <c r="W1137" s="3">
        <v>20000000</v>
      </c>
      <c r="X1137" s="13">
        <f>Y1137*1.11098185502045</f>
        <v>2587191.2180058877</v>
      </c>
      <c r="Y1137" s="3">
        <v>2328743</v>
      </c>
      <c r="Z1137" s="13">
        <f>AA1137*1.11098185502045</f>
        <v>26954162.933326643</v>
      </c>
      <c r="AA1137" s="3">
        <v>24261569</v>
      </c>
      <c r="AB1137">
        <v>234</v>
      </c>
    </row>
    <row r="1138" spans="1:28" x14ac:dyDescent="0.2">
      <c r="A1138" t="s">
        <v>20984</v>
      </c>
      <c r="B1138" t="s">
        <v>20985</v>
      </c>
      <c r="C1138">
        <v>2016</v>
      </c>
      <c r="D1138" s="1">
        <v>42381</v>
      </c>
      <c r="E1138" t="s">
        <v>16512</v>
      </c>
      <c r="F1138" t="s">
        <v>44051</v>
      </c>
      <c r="G1138" t="s">
        <v>44032</v>
      </c>
      <c r="H1138">
        <v>139</v>
      </c>
      <c r="I1138" t="s">
        <v>25</v>
      </c>
      <c r="J1138" t="s">
        <v>26</v>
      </c>
      <c r="M1138" t="s">
        <v>7174</v>
      </c>
      <c r="N1138" t="s">
        <v>20986</v>
      </c>
      <c r="O1138" t="s">
        <v>20987</v>
      </c>
      <c r="P1138" t="s">
        <v>426</v>
      </c>
      <c r="Q1138" t="s">
        <v>426</v>
      </c>
      <c r="R1138" t="s">
        <v>20988</v>
      </c>
      <c r="S1138" t="s">
        <v>20989</v>
      </c>
      <c r="T1138">
        <v>6.9</v>
      </c>
      <c r="U1138">
        <v>49898</v>
      </c>
      <c r="V1138" s="12">
        <f>W1138*1.07834771485832</f>
        <v>53917385.742916003</v>
      </c>
      <c r="W1138" s="3">
        <v>50000000</v>
      </c>
      <c r="X1138" s="13">
        <f>Y1138*1.07834771485832</f>
        <v>22440454.766719375</v>
      </c>
      <c r="Y1138" s="3">
        <v>20810036</v>
      </c>
      <c r="Z1138" s="13">
        <f>AA1138*1.07834771485832</f>
        <v>26997459.471807156</v>
      </c>
      <c r="AA1138" s="3">
        <v>25035950</v>
      </c>
      <c r="AB1138">
        <v>163</v>
      </c>
    </row>
    <row r="1139" spans="1:28" hidden="1" x14ac:dyDescent="0.2">
      <c r="A1139" t="s">
        <v>12664</v>
      </c>
      <c r="B1139" t="s">
        <v>12665</v>
      </c>
      <c r="C1139">
        <v>2005</v>
      </c>
      <c r="D1139" s="1">
        <v>38359</v>
      </c>
      <c r="E1139" t="s">
        <v>16512</v>
      </c>
      <c r="F1139" t="s">
        <v>44044</v>
      </c>
      <c r="G1139" t="s">
        <v>44032</v>
      </c>
      <c r="H1139">
        <v>124</v>
      </c>
      <c r="I1139" t="s">
        <v>943</v>
      </c>
      <c r="J1139" t="s">
        <v>944</v>
      </c>
      <c r="M1139" t="s">
        <v>5668</v>
      </c>
      <c r="N1139" t="s">
        <v>12666</v>
      </c>
      <c r="O1139" t="s">
        <v>12667</v>
      </c>
      <c r="P1139" t="s">
        <v>2152</v>
      </c>
      <c r="Q1139" t="s">
        <v>12668</v>
      </c>
      <c r="R1139" t="s">
        <v>12669</v>
      </c>
      <c r="S1139" t="s">
        <v>12670</v>
      </c>
      <c r="T1139">
        <v>7.6</v>
      </c>
      <c r="U1139">
        <v>15466</v>
      </c>
      <c r="W1139" t="s">
        <v>12671</v>
      </c>
      <c r="X1139"/>
      <c r="Y1139"/>
      <c r="Z1139"/>
      <c r="AA1139">
        <v>264217</v>
      </c>
      <c r="AB1139">
        <v>88</v>
      </c>
    </row>
    <row r="1140" spans="1:28" x14ac:dyDescent="0.2">
      <c r="A1140" t="s">
        <v>15399</v>
      </c>
      <c r="B1140" t="s">
        <v>15400</v>
      </c>
      <c r="C1140">
        <v>2008</v>
      </c>
      <c r="D1140" t="s">
        <v>13035</v>
      </c>
      <c r="E1140" t="s">
        <v>16512</v>
      </c>
      <c r="F1140" t="s">
        <v>44033</v>
      </c>
      <c r="G1140" t="s">
        <v>44042</v>
      </c>
      <c r="H1140">
        <v>113</v>
      </c>
      <c r="I1140" t="s">
        <v>15401</v>
      </c>
      <c r="J1140" t="s">
        <v>26</v>
      </c>
      <c r="M1140" t="s">
        <v>4895</v>
      </c>
      <c r="N1140" t="s">
        <v>4895</v>
      </c>
      <c r="O1140" t="s">
        <v>15402</v>
      </c>
      <c r="P1140" t="s">
        <v>15403</v>
      </c>
      <c r="Q1140" t="s">
        <v>15404</v>
      </c>
      <c r="R1140" t="s">
        <v>15405</v>
      </c>
      <c r="S1140" t="s">
        <v>15406</v>
      </c>
      <c r="T1140">
        <v>6</v>
      </c>
      <c r="U1140">
        <v>71410</v>
      </c>
      <c r="V1140" s="12">
        <f>W1140*1.20207800169993</f>
        <v>36062340.050997898</v>
      </c>
      <c r="W1140" s="3">
        <v>30000000</v>
      </c>
      <c r="X1140" s="13">
        <f>Y1140*1.20207800169993</f>
        <v>13233400.242774138</v>
      </c>
      <c r="Y1140" s="3">
        <v>11008770</v>
      </c>
      <c r="Z1140" s="13">
        <f>AA1140*1.20207800169993</f>
        <v>27013855.365419898</v>
      </c>
      <c r="AA1140" s="3">
        <v>22472631</v>
      </c>
      <c r="AB1140">
        <v>462</v>
      </c>
    </row>
    <row r="1141" spans="1:28" x14ac:dyDescent="0.2">
      <c r="A1141" t="s">
        <v>30445</v>
      </c>
      <c r="B1141" t="s">
        <v>30446</v>
      </c>
      <c r="C1141">
        <v>2017</v>
      </c>
      <c r="D1141" s="1">
        <v>43103</v>
      </c>
      <c r="E1141" t="s">
        <v>1045</v>
      </c>
      <c r="F1141" t="s">
        <v>44032</v>
      </c>
      <c r="H1141">
        <v>113</v>
      </c>
      <c r="I1141" t="s">
        <v>25</v>
      </c>
      <c r="J1141" t="s">
        <v>26</v>
      </c>
      <c r="M1141" t="s">
        <v>30447</v>
      </c>
      <c r="N1141" t="s">
        <v>30448</v>
      </c>
      <c r="O1141" t="s">
        <v>30449</v>
      </c>
      <c r="P1141" t="s">
        <v>30450</v>
      </c>
      <c r="Q1141" t="s">
        <v>30451</v>
      </c>
      <c r="R1141" t="s">
        <v>30452</v>
      </c>
      <c r="S1141" t="s">
        <v>30453</v>
      </c>
      <c r="T1141">
        <v>5.5</v>
      </c>
      <c r="U1141">
        <v>17279</v>
      </c>
      <c r="V1141" s="12">
        <f>W1141*1.05585427545692</f>
        <v>26396356.886422999</v>
      </c>
      <c r="W1141" s="3">
        <v>25000000</v>
      </c>
      <c r="X1141" s="13">
        <f>Y1141*1.05585427545692</f>
        <v>18478763.30321477</v>
      </c>
      <c r="Y1141" s="3">
        <v>17501244</v>
      </c>
      <c r="Z1141" s="13">
        <f>AA1141*1.05585427545692</f>
        <v>27031182.934415821</v>
      </c>
      <c r="AA1141" s="3">
        <v>25601244</v>
      </c>
      <c r="AB1141">
        <v>99</v>
      </c>
    </row>
    <row r="1142" spans="1:28" hidden="1" x14ac:dyDescent="0.2">
      <c r="A1142" t="s">
        <v>36750</v>
      </c>
      <c r="B1142" t="s">
        <v>19580</v>
      </c>
      <c r="C1142">
        <v>2016</v>
      </c>
      <c r="D1142" t="s">
        <v>18430</v>
      </c>
      <c r="E1142" t="s">
        <v>44035</v>
      </c>
      <c r="F1142" t="s">
        <v>44032</v>
      </c>
      <c r="G1142" t="s">
        <v>44050</v>
      </c>
      <c r="H1142">
        <v>134</v>
      </c>
      <c r="I1142" t="s">
        <v>36751</v>
      </c>
      <c r="J1142" t="s">
        <v>26</v>
      </c>
      <c r="K1142" t="s">
        <v>307</v>
      </c>
      <c r="M1142" t="s">
        <v>797</v>
      </c>
      <c r="N1142" t="s">
        <v>36752</v>
      </c>
      <c r="O1142" t="s">
        <v>36753</v>
      </c>
      <c r="P1142" t="s">
        <v>36754</v>
      </c>
      <c r="Q1142" t="s">
        <v>36755</v>
      </c>
      <c r="R1142" t="s">
        <v>36756</v>
      </c>
      <c r="S1142" t="s">
        <v>36757</v>
      </c>
      <c r="T1142">
        <v>7.1</v>
      </c>
      <c r="U1142">
        <v>33910</v>
      </c>
      <c r="V1142" s="12">
        <f>W1142*1.07834771485832</f>
        <v>37742170.020041205</v>
      </c>
      <c r="W1142" s="3">
        <v>35000000</v>
      </c>
      <c r="X1142" s="13">
        <f>Y1142*1.07834771485832</f>
        <v>20710969.429545872</v>
      </c>
      <c r="Y1142" s="3">
        <v>19206207</v>
      </c>
      <c r="Z1142" s="13">
        <f>AA1142*1.07834771485832</f>
        <v>27034458.660251662</v>
      </c>
      <c r="AA1142" s="3">
        <v>25070261</v>
      </c>
      <c r="AB1142">
        <v>99</v>
      </c>
    </row>
    <row r="1143" spans="1:28" x14ac:dyDescent="0.2">
      <c r="A1143" t="s">
        <v>1119</v>
      </c>
      <c r="B1143" t="s">
        <v>1120</v>
      </c>
      <c r="C1143">
        <v>2000</v>
      </c>
      <c r="D1143" s="1">
        <v>36925</v>
      </c>
      <c r="E1143" t="s">
        <v>44035</v>
      </c>
      <c r="F1143" t="s">
        <v>44032</v>
      </c>
      <c r="H1143">
        <v>124</v>
      </c>
      <c r="I1143" t="s">
        <v>166</v>
      </c>
      <c r="J1143" t="s">
        <v>26</v>
      </c>
      <c r="K1143" t="s">
        <v>1121</v>
      </c>
      <c r="M1143" t="s">
        <v>1122</v>
      </c>
      <c r="N1143" t="s">
        <v>1123</v>
      </c>
      <c r="O1143" t="s">
        <v>1124</v>
      </c>
      <c r="P1143" t="s">
        <v>1125</v>
      </c>
      <c r="Q1143" t="s">
        <v>1126</v>
      </c>
      <c r="R1143" t="s">
        <v>1127</v>
      </c>
      <c r="S1143" t="s">
        <v>1128</v>
      </c>
      <c r="T1143">
        <v>7.3</v>
      </c>
      <c r="U1143">
        <v>50924</v>
      </c>
      <c r="V1143" s="12">
        <f>W1143*1.5029674796748</f>
        <v>20290060.975609802</v>
      </c>
      <c r="W1143" s="3">
        <v>13500000</v>
      </c>
      <c r="X1143" s="13">
        <f>Y1143*1.5029674796748</f>
        <v>10618964.229105715</v>
      </c>
      <c r="Y1143" s="3">
        <v>7065332</v>
      </c>
      <c r="Z1143" s="13">
        <f>AA1143*1.5029674796748</f>
        <v>27037223.165487863</v>
      </c>
      <c r="AA1143" s="3">
        <v>17989227</v>
      </c>
      <c r="AB1143">
        <v>312</v>
      </c>
    </row>
    <row r="1144" spans="1:28" x14ac:dyDescent="0.2">
      <c r="A1144" t="s">
        <v>14819</v>
      </c>
      <c r="B1144" t="s">
        <v>14820</v>
      </c>
      <c r="C1144">
        <v>2006</v>
      </c>
      <c r="D1144" s="1">
        <v>39449</v>
      </c>
      <c r="E1144" t="s">
        <v>1045</v>
      </c>
      <c r="F1144" t="s">
        <v>44034</v>
      </c>
      <c r="G1144" t="s">
        <v>44036</v>
      </c>
      <c r="H1144">
        <v>104</v>
      </c>
      <c r="I1144" t="s">
        <v>495</v>
      </c>
      <c r="J1144" t="s">
        <v>26</v>
      </c>
      <c r="M1144" t="s">
        <v>14821</v>
      </c>
      <c r="N1144" t="s">
        <v>14822</v>
      </c>
      <c r="O1144" t="s">
        <v>14823</v>
      </c>
      <c r="P1144" t="s">
        <v>14824</v>
      </c>
      <c r="Q1144" t="s">
        <v>14825</v>
      </c>
      <c r="R1144" t="s">
        <v>14826</v>
      </c>
      <c r="S1144" t="s">
        <v>14827</v>
      </c>
      <c r="T1144">
        <v>6.7</v>
      </c>
      <c r="U1144">
        <v>59385</v>
      </c>
      <c r="V1144" s="12">
        <f>W1144*1.28378472222222</f>
        <v>19256770.833333302</v>
      </c>
      <c r="W1144" s="3">
        <v>15000000</v>
      </c>
      <c r="X1144" s="13">
        <f>Y1144*1.28378472222222</f>
        <v>12853247.503749978</v>
      </c>
      <c r="Y1144" s="3">
        <v>10011996</v>
      </c>
      <c r="Z1144" s="13">
        <f>AA1144*1.28378472222222</f>
        <v>27160096.205208287</v>
      </c>
      <c r="AA1144" s="3">
        <v>21156270</v>
      </c>
      <c r="AB1144">
        <v>119</v>
      </c>
    </row>
    <row r="1145" spans="1:28" x14ac:dyDescent="0.2">
      <c r="A1145" t="s">
        <v>4183</v>
      </c>
      <c r="B1145" t="s">
        <v>4184</v>
      </c>
      <c r="C1145">
        <v>2003</v>
      </c>
      <c r="D1145" t="s">
        <v>4185</v>
      </c>
      <c r="E1145" t="s">
        <v>1045</v>
      </c>
      <c r="H1145">
        <v>89</v>
      </c>
      <c r="I1145" t="s">
        <v>319</v>
      </c>
      <c r="J1145" t="s">
        <v>26</v>
      </c>
      <c r="M1145" t="s">
        <v>1338</v>
      </c>
      <c r="N1145" t="s">
        <v>4186</v>
      </c>
      <c r="O1145" t="s">
        <v>4187</v>
      </c>
      <c r="P1145" t="s">
        <v>979</v>
      </c>
      <c r="Q1145" t="s">
        <v>4188</v>
      </c>
      <c r="R1145" t="s">
        <v>4189</v>
      </c>
      <c r="S1145" t="s">
        <v>4190</v>
      </c>
      <c r="T1145">
        <v>5.9</v>
      </c>
      <c r="U1145">
        <v>54657</v>
      </c>
      <c r="V1145" s="12">
        <f>W1145*1.40658152173913</f>
        <v>56263260.869565196</v>
      </c>
      <c r="W1145" s="3">
        <v>40000000</v>
      </c>
      <c r="X1145" s="13">
        <f>Y1145*1.40658152173913</f>
        <v>13632777.997201083</v>
      </c>
      <c r="Y1145" s="3">
        <v>9692135</v>
      </c>
      <c r="Z1145" s="13">
        <f>AA1145*1.40658152173913</f>
        <v>27178158.051548906</v>
      </c>
      <c r="AA1145" s="3">
        <v>19322135</v>
      </c>
      <c r="AB1145">
        <v>158</v>
      </c>
    </row>
    <row r="1146" spans="1:28" x14ac:dyDescent="0.2">
      <c r="A1146" t="s">
        <v>14580</v>
      </c>
      <c r="B1146" t="s">
        <v>14581</v>
      </c>
      <c r="C1146">
        <v>2006</v>
      </c>
      <c r="D1146" t="s">
        <v>10654</v>
      </c>
      <c r="E1146" t="s">
        <v>1045</v>
      </c>
      <c r="F1146" t="s">
        <v>44044</v>
      </c>
      <c r="G1146" t="s">
        <v>44032</v>
      </c>
      <c r="H1146">
        <v>105</v>
      </c>
      <c r="I1146" t="s">
        <v>25</v>
      </c>
      <c r="J1146" t="s">
        <v>26</v>
      </c>
      <c r="M1146" t="s">
        <v>14582</v>
      </c>
      <c r="N1146" t="s">
        <v>14583</v>
      </c>
      <c r="O1146" t="s">
        <v>14584</v>
      </c>
      <c r="P1146" t="s">
        <v>14585</v>
      </c>
      <c r="Q1146" t="s">
        <v>14586</v>
      </c>
      <c r="R1146" t="s">
        <v>14587</v>
      </c>
      <c r="S1146" t="s">
        <v>14588</v>
      </c>
      <c r="T1146">
        <v>6.1</v>
      </c>
      <c r="U1146">
        <v>10578</v>
      </c>
      <c r="V1146" s="12">
        <f>W1146*1.28378472222222</f>
        <v>25675694.444444403</v>
      </c>
      <c r="W1146" s="3">
        <v>20000000</v>
      </c>
      <c r="X1146" s="13">
        <f>Y1146*1.28378472222222</f>
        <v>27178445.340243012</v>
      </c>
      <c r="Y1146" s="3">
        <v>21170563</v>
      </c>
      <c r="Z1146" s="13">
        <f>AA1146*1.28378472222222</f>
        <v>27178445.340243012</v>
      </c>
      <c r="AA1146" s="3">
        <v>21170563</v>
      </c>
      <c r="AB1146">
        <v>98</v>
      </c>
    </row>
    <row r="1147" spans="1:28" x14ac:dyDescent="0.2">
      <c r="A1147" t="s">
        <v>5592</v>
      </c>
      <c r="B1147" t="s">
        <v>5593</v>
      </c>
      <c r="C1147">
        <v>2002</v>
      </c>
      <c r="D1147" t="s">
        <v>4815</v>
      </c>
      <c r="E1147" t="s">
        <v>44041</v>
      </c>
      <c r="F1147" t="s">
        <v>44046</v>
      </c>
      <c r="G1147" t="s">
        <v>44042</v>
      </c>
      <c r="H1147">
        <v>101</v>
      </c>
      <c r="I1147" t="s">
        <v>5594</v>
      </c>
      <c r="J1147" t="s">
        <v>26</v>
      </c>
      <c r="M1147" t="s">
        <v>5595</v>
      </c>
      <c r="N1147" t="s">
        <v>5596</v>
      </c>
      <c r="O1147" t="s">
        <v>5597</v>
      </c>
      <c r="P1147" t="s">
        <v>5598</v>
      </c>
      <c r="Q1147" t="s">
        <v>5599</v>
      </c>
      <c r="R1147" t="s">
        <v>5600</v>
      </c>
      <c r="S1147" t="s">
        <v>5601</v>
      </c>
      <c r="T1147">
        <v>3.4</v>
      </c>
      <c r="U1147">
        <v>19671</v>
      </c>
      <c r="V1147" s="12">
        <f>W1147*1.43863813229572</f>
        <v>57545525.291828804</v>
      </c>
      <c r="W1147" s="3">
        <v>40000000</v>
      </c>
      <c r="X1147" s="13">
        <f>Y1147*1.43863813229572</f>
        <v>19073822.578871597</v>
      </c>
      <c r="Y1147" s="3">
        <v>13258249</v>
      </c>
      <c r="Z1147" s="13">
        <f>AA1147*1.43863813229572</f>
        <v>27193159.556225684</v>
      </c>
      <c r="AA1147" s="3">
        <v>18902015</v>
      </c>
      <c r="AB1147">
        <v>411</v>
      </c>
    </row>
    <row r="1148" spans="1:28" x14ac:dyDescent="0.2">
      <c r="A1148" t="s">
        <v>514</v>
      </c>
      <c r="B1148" t="s">
        <v>515</v>
      </c>
      <c r="C1148">
        <v>2000</v>
      </c>
      <c r="D1148" t="s">
        <v>516</v>
      </c>
      <c r="E1148" t="s">
        <v>176</v>
      </c>
      <c r="F1148" t="s">
        <v>44036</v>
      </c>
      <c r="G1148" t="s">
        <v>44039</v>
      </c>
      <c r="H1148">
        <v>116</v>
      </c>
      <c r="I1148" t="s">
        <v>25</v>
      </c>
      <c r="J1148" t="s">
        <v>26</v>
      </c>
      <c r="K1148" t="s">
        <v>308</v>
      </c>
      <c r="M1148" t="s">
        <v>517</v>
      </c>
      <c r="N1148" t="s">
        <v>518</v>
      </c>
      <c r="O1148" t="s">
        <v>519</v>
      </c>
      <c r="P1148" t="s">
        <v>520</v>
      </c>
      <c r="Q1148" t="s">
        <v>521</v>
      </c>
      <c r="R1148" t="s">
        <v>522</v>
      </c>
      <c r="S1148" t="s">
        <v>523</v>
      </c>
      <c r="T1148">
        <v>5.8</v>
      </c>
      <c r="U1148">
        <v>12778</v>
      </c>
      <c r="V1148" s="12">
        <f>W1148*1.5029674796748</f>
        <v>85669146.341463596</v>
      </c>
      <c r="W1148" s="3">
        <v>57000000</v>
      </c>
      <c r="X1148" s="13">
        <f>Y1148*1.5029674796748</f>
        <v>23356645.181666717</v>
      </c>
      <c r="Y1148" s="3">
        <v>15540353</v>
      </c>
      <c r="Z1148" s="13">
        <f>AA1148*1.5029674796748</f>
        <v>27254053.277845588</v>
      </c>
      <c r="AA1148" s="3">
        <v>18133495</v>
      </c>
      <c r="AB1148">
        <v>188</v>
      </c>
    </row>
    <row r="1149" spans="1:28" x14ac:dyDescent="0.2">
      <c r="A1149" t="s">
        <v>2573</v>
      </c>
      <c r="B1149" t="s">
        <v>2574</v>
      </c>
      <c r="C1149">
        <v>2001</v>
      </c>
      <c r="D1149" t="s">
        <v>175</v>
      </c>
      <c r="E1149" t="s">
        <v>16512</v>
      </c>
      <c r="F1149" t="s">
        <v>44038</v>
      </c>
      <c r="G1149" t="s">
        <v>44044</v>
      </c>
      <c r="H1149">
        <v>125</v>
      </c>
      <c r="I1149" t="s">
        <v>25</v>
      </c>
      <c r="J1149" t="s">
        <v>26</v>
      </c>
      <c r="M1149" t="s">
        <v>2575</v>
      </c>
      <c r="N1149" t="s">
        <v>2576</v>
      </c>
      <c r="O1149" t="s">
        <v>2577</v>
      </c>
      <c r="P1149" t="s">
        <v>2578</v>
      </c>
      <c r="Q1149" t="s">
        <v>2579</v>
      </c>
      <c r="R1149" t="s">
        <v>2580</v>
      </c>
      <c r="S1149" t="s">
        <v>2581</v>
      </c>
      <c r="T1149">
        <v>6</v>
      </c>
      <c r="U1149">
        <v>43235</v>
      </c>
      <c r="V1149" s="12">
        <f>W1149*1.46138339920949</f>
        <v>90605770.750988379</v>
      </c>
      <c r="W1149" s="3">
        <v>62000000</v>
      </c>
      <c r="X1149" s="13">
        <f>Y1149*1.46138339920949</f>
        <v>23016728.6208301</v>
      </c>
      <c r="Y1149" s="3">
        <v>15749959</v>
      </c>
      <c r="Z1149" s="13">
        <f>AA1149*1.46138339920949</f>
        <v>27357352.975296516</v>
      </c>
      <c r="AA1149" s="3">
        <v>18720175</v>
      </c>
      <c r="AB1149">
        <v>408</v>
      </c>
    </row>
    <row r="1150" spans="1:28" hidden="1" x14ac:dyDescent="0.2">
      <c r="A1150" t="s">
        <v>12747</v>
      </c>
      <c r="B1150" t="s">
        <v>12748</v>
      </c>
      <c r="C1150">
        <v>2005</v>
      </c>
      <c r="D1150" s="1">
        <v>40030</v>
      </c>
      <c r="E1150" t="s">
        <v>1045</v>
      </c>
      <c r="F1150" t="s">
        <v>44036</v>
      </c>
      <c r="H1150">
        <v>96</v>
      </c>
      <c r="I1150" t="s">
        <v>12749</v>
      </c>
      <c r="J1150" t="s">
        <v>26</v>
      </c>
      <c r="M1150" t="s">
        <v>3611</v>
      </c>
      <c r="N1150" t="s">
        <v>12750</v>
      </c>
      <c r="O1150" t="s">
        <v>12751</v>
      </c>
      <c r="P1150" t="s">
        <v>5063</v>
      </c>
      <c r="Q1150" t="s">
        <v>12752</v>
      </c>
      <c r="R1150" t="s">
        <v>12753</v>
      </c>
      <c r="S1150" t="s">
        <v>12754</v>
      </c>
      <c r="T1150">
        <v>6.2</v>
      </c>
      <c r="U1150">
        <v>104040</v>
      </c>
      <c r="W1150"/>
      <c r="X1150"/>
      <c r="Y1150">
        <v>32619671</v>
      </c>
      <c r="Z1150"/>
      <c r="AA1150">
        <v>51024243</v>
      </c>
      <c r="AB1150">
        <v>244</v>
      </c>
    </row>
    <row r="1151" spans="1:28" hidden="1" x14ac:dyDescent="0.2">
      <c r="A1151" t="s">
        <v>12755</v>
      </c>
      <c r="B1151" t="s">
        <v>12756</v>
      </c>
      <c r="C1151">
        <v>2006</v>
      </c>
      <c r="D1151" s="1">
        <v>39149</v>
      </c>
      <c r="E1151" t="s">
        <v>1045</v>
      </c>
      <c r="F1151" t="s">
        <v>44040</v>
      </c>
      <c r="G1151" t="s">
        <v>44036</v>
      </c>
      <c r="H1151">
        <v>98</v>
      </c>
      <c r="I1151" t="s">
        <v>25</v>
      </c>
      <c r="J1151" t="s">
        <v>26</v>
      </c>
      <c r="M1151" t="s">
        <v>7461</v>
      </c>
      <c r="N1151" t="s">
        <v>12757</v>
      </c>
      <c r="O1151" t="s">
        <v>12758</v>
      </c>
      <c r="P1151" t="s">
        <v>6060</v>
      </c>
      <c r="Q1151" t="s">
        <v>12759</v>
      </c>
      <c r="R1151" t="s">
        <v>12760</v>
      </c>
      <c r="S1151" t="s">
        <v>12761</v>
      </c>
      <c r="T1151">
        <v>4</v>
      </c>
      <c r="U1151">
        <v>21360</v>
      </c>
      <c r="W1151"/>
      <c r="X1151"/>
      <c r="Y1151">
        <v>11449638</v>
      </c>
      <c r="Z1151"/>
      <c r="AA1151">
        <v>16907725</v>
      </c>
      <c r="AB1151">
        <v>95</v>
      </c>
    </row>
    <row r="1152" spans="1:28" x14ac:dyDescent="0.2">
      <c r="A1152" t="s">
        <v>18963</v>
      </c>
      <c r="B1152" t="s">
        <v>18964</v>
      </c>
      <c r="C1152">
        <v>2008</v>
      </c>
      <c r="D1152" t="s">
        <v>15263</v>
      </c>
      <c r="E1152" t="s">
        <v>44048</v>
      </c>
      <c r="F1152" t="s">
        <v>44046</v>
      </c>
      <c r="G1152" t="s">
        <v>44042</v>
      </c>
      <c r="H1152">
        <v>90</v>
      </c>
      <c r="I1152" t="s">
        <v>7574</v>
      </c>
      <c r="J1152" t="s">
        <v>26</v>
      </c>
      <c r="K1152" t="s">
        <v>11602</v>
      </c>
      <c r="L1152" t="s">
        <v>308</v>
      </c>
      <c r="M1152" t="s">
        <v>18966</v>
      </c>
      <c r="N1152" t="s">
        <v>18967</v>
      </c>
      <c r="O1152" t="s">
        <v>18968</v>
      </c>
      <c r="P1152" t="s">
        <v>2160</v>
      </c>
      <c r="Q1152" t="s">
        <v>18969</v>
      </c>
      <c r="R1152" t="s">
        <v>18970</v>
      </c>
      <c r="S1152" t="s">
        <v>18971</v>
      </c>
      <c r="T1152">
        <v>5.8</v>
      </c>
      <c r="U1152">
        <v>69194</v>
      </c>
      <c r="V1152" s="12">
        <f>W1152*1.20207800169993</f>
        <v>9616624.0135994405</v>
      </c>
      <c r="W1152" s="3">
        <v>8000000</v>
      </c>
      <c r="X1152" s="13">
        <f>Y1152*1.20207800169993</f>
        <v>20955638.279466614</v>
      </c>
      <c r="Y1152" s="3">
        <v>17432844</v>
      </c>
      <c r="Z1152" s="13">
        <f>AA1152*1.20207800169993</f>
        <v>27429323.574757438</v>
      </c>
      <c r="AA1152" s="3">
        <v>22818256</v>
      </c>
      <c r="AB1152">
        <v>398</v>
      </c>
    </row>
    <row r="1153" spans="1:28" x14ac:dyDescent="0.2">
      <c r="A1153" t="s">
        <v>3969</v>
      </c>
      <c r="B1153" t="s">
        <v>3970</v>
      </c>
      <c r="C1153">
        <v>2003</v>
      </c>
      <c r="D1153" t="s">
        <v>1237</v>
      </c>
      <c r="E1153" t="s">
        <v>1045</v>
      </c>
      <c r="F1153" t="s">
        <v>44036</v>
      </c>
      <c r="H1153">
        <v>87</v>
      </c>
      <c r="I1153" t="s">
        <v>25</v>
      </c>
      <c r="J1153" t="s">
        <v>26</v>
      </c>
      <c r="M1153" t="s">
        <v>3971</v>
      </c>
      <c r="N1153" t="s">
        <v>3972</v>
      </c>
      <c r="O1153" t="s">
        <v>3973</v>
      </c>
      <c r="P1153" t="s">
        <v>3707</v>
      </c>
      <c r="Q1153" t="s">
        <v>3974</v>
      </c>
      <c r="R1153" t="s">
        <v>3975</v>
      </c>
      <c r="S1153" t="s">
        <v>3976</v>
      </c>
      <c r="T1153">
        <v>5.2</v>
      </c>
      <c r="U1153">
        <v>25227</v>
      </c>
      <c r="V1153" s="12">
        <f>W1153*1.40658152173913</f>
        <v>42197445.652173899</v>
      </c>
      <c r="W1153" s="3">
        <v>30000000</v>
      </c>
      <c r="X1153" s="13">
        <f>Y1153*1.40658152173913</f>
        <v>21962363.880434774</v>
      </c>
      <c r="Y1153" s="3">
        <v>15614000</v>
      </c>
      <c r="Z1153" s="13">
        <f>AA1153*1.40658152173913</f>
        <v>27464930.485619556</v>
      </c>
      <c r="AA1153" s="3">
        <v>19526014</v>
      </c>
      <c r="AB1153">
        <v>161</v>
      </c>
    </row>
    <row r="1154" spans="1:28" hidden="1" x14ac:dyDescent="0.2">
      <c r="A1154" t="s">
        <v>12779</v>
      </c>
      <c r="B1154" t="s">
        <v>12780</v>
      </c>
      <c r="C1154">
        <v>2005</v>
      </c>
      <c r="D1154" t="s">
        <v>9902</v>
      </c>
      <c r="E1154" t="s">
        <v>1045</v>
      </c>
      <c r="F1154" t="s">
        <v>44032</v>
      </c>
      <c r="G1154" t="s">
        <v>44057</v>
      </c>
      <c r="H1154">
        <v>107</v>
      </c>
      <c r="I1154" t="s">
        <v>229</v>
      </c>
      <c r="J1154" t="s">
        <v>26</v>
      </c>
      <c r="M1154" t="s">
        <v>11492</v>
      </c>
      <c r="N1154" t="s">
        <v>12781</v>
      </c>
      <c r="O1154" t="s">
        <v>12782</v>
      </c>
      <c r="P1154" t="s">
        <v>12783</v>
      </c>
      <c r="Q1154" t="s">
        <v>12784</v>
      </c>
      <c r="R1154" t="s">
        <v>12785</v>
      </c>
      <c r="S1154" t="s">
        <v>12786</v>
      </c>
      <c r="T1154">
        <v>7.1</v>
      </c>
      <c r="U1154">
        <v>18037</v>
      </c>
      <c r="W1154"/>
      <c r="X1154"/>
      <c r="Y1154">
        <v>1822428</v>
      </c>
      <c r="Z1154"/>
      <c r="AA1154">
        <v>9950133</v>
      </c>
      <c r="AB1154">
        <v>118</v>
      </c>
    </row>
    <row r="1155" spans="1:28" x14ac:dyDescent="0.2">
      <c r="A1155" t="s">
        <v>16198</v>
      </c>
      <c r="B1155" t="s">
        <v>16199</v>
      </c>
      <c r="C1155">
        <v>2012</v>
      </c>
      <c r="D1155" s="1">
        <v>41155</v>
      </c>
      <c r="E1155" t="s">
        <v>1045</v>
      </c>
      <c r="F1155" t="s">
        <v>44032</v>
      </c>
      <c r="H1155">
        <v>91</v>
      </c>
      <c r="I1155" t="s">
        <v>25</v>
      </c>
      <c r="J1155" t="s">
        <v>26</v>
      </c>
      <c r="M1155" t="s">
        <v>1140</v>
      </c>
      <c r="N1155" t="s">
        <v>16200</v>
      </c>
      <c r="O1155" t="s">
        <v>16201</v>
      </c>
      <c r="P1155" t="s">
        <v>447</v>
      </c>
      <c r="Q1155" t="s">
        <v>16202</v>
      </c>
      <c r="R1155" t="s">
        <v>16203</v>
      </c>
      <c r="S1155" t="s">
        <v>16204</v>
      </c>
      <c r="T1155">
        <v>5.9</v>
      </c>
      <c r="U1155">
        <v>39649</v>
      </c>
      <c r="V1155" s="12">
        <f>W1155*1.12725506764114</f>
        <v>45090202.705645598</v>
      </c>
      <c r="W1155" s="3">
        <v>40000000</v>
      </c>
      <c r="X1155" s="13">
        <f>Y1155*1.12725506764114</f>
        <v>20797999.15937262</v>
      </c>
      <c r="Y1155" s="3">
        <v>18450127</v>
      </c>
      <c r="Z1155" s="13">
        <f>AA1155*1.12725506764114</f>
        <v>27502760.122267991</v>
      </c>
      <c r="AA1155" s="3">
        <v>24397992</v>
      </c>
      <c r="AB1155">
        <v>116</v>
      </c>
    </row>
    <row r="1156" spans="1:28" x14ac:dyDescent="0.2">
      <c r="A1156" t="s">
        <v>8236</v>
      </c>
      <c r="B1156" t="s">
        <v>8237</v>
      </c>
      <c r="C1156">
        <v>2004</v>
      </c>
      <c r="D1156" s="1">
        <v>38417</v>
      </c>
      <c r="E1156" t="s">
        <v>1045</v>
      </c>
      <c r="H1156">
        <v>107</v>
      </c>
      <c r="I1156" t="s">
        <v>166</v>
      </c>
      <c r="J1156" t="s">
        <v>26</v>
      </c>
      <c r="K1156" t="s">
        <v>27</v>
      </c>
      <c r="L1156" t="s">
        <v>308</v>
      </c>
      <c r="M1156" t="s">
        <v>8238</v>
      </c>
      <c r="N1156" t="s">
        <v>8239</v>
      </c>
      <c r="O1156" t="s">
        <v>8240</v>
      </c>
      <c r="P1156" t="s">
        <v>5037</v>
      </c>
      <c r="Q1156" t="s">
        <v>8241</v>
      </c>
      <c r="R1156" t="s">
        <v>8242</v>
      </c>
      <c r="S1156" t="s">
        <v>8243</v>
      </c>
      <c r="T1156">
        <v>6.6</v>
      </c>
      <c r="U1156">
        <v>61729</v>
      </c>
      <c r="V1156" s="12">
        <f>W1156*1.37009528851244</f>
        <v>27401905.770248801</v>
      </c>
      <c r="W1156" s="3">
        <v>20000000</v>
      </c>
      <c r="X1156" s="13">
        <f>Y1156*1.37009528851244</f>
        <v>17517260.144796181</v>
      </c>
      <c r="Y1156" s="3">
        <v>12785432</v>
      </c>
      <c r="Z1156" s="13">
        <f>AA1156*1.37009528851244</f>
        <v>27531940.143986229</v>
      </c>
      <c r="AA1156" s="3">
        <v>20094909</v>
      </c>
      <c r="AB1156">
        <v>389</v>
      </c>
    </row>
    <row r="1157" spans="1:28" x14ac:dyDescent="0.2">
      <c r="A1157" t="s">
        <v>28528</v>
      </c>
      <c r="B1157" t="s">
        <v>28529</v>
      </c>
      <c r="C1157">
        <v>2017</v>
      </c>
      <c r="D1157" t="s">
        <v>19097</v>
      </c>
      <c r="E1157" t="s">
        <v>44035</v>
      </c>
      <c r="F1157" t="s">
        <v>44032</v>
      </c>
      <c r="G1157" t="s">
        <v>44049</v>
      </c>
      <c r="H1157">
        <v>127</v>
      </c>
      <c r="I1157" t="s">
        <v>28530</v>
      </c>
      <c r="J1157" t="s">
        <v>26</v>
      </c>
      <c r="K1157" t="s">
        <v>307</v>
      </c>
      <c r="L1157" t="s">
        <v>975</v>
      </c>
      <c r="M1157" t="s">
        <v>5735</v>
      </c>
      <c r="N1157" t="s">
        <v>28531</v>
      </c>
      <c r="O1157" t="s">
        <v>28532</v>
      </c>
      <c r="P1157" t="s">
        <v>28533</v>
      </c>
      <c r="Q1157" t="s">
        <v>28534</v>
      </c>
      <c r="R1157" t="s">
        <v>28535</v>
      </c>
      <c r="S1157" t="s">
        <v>28536</v>
      </c>
      <c r="T1157">
        <v>7</v>
      </c>
      <c r="U1157">
        <v>37379</v>
      </c>
      <c r="V1157" s="12">
        <f>W1157*1.05585427545692</f>
        <v>21117085.509138402</v>
      </c>
      <c r="W1157" s="3">
        <v>20000000</v>
      </c>
      <c r="X1157" s="13">
        <f>Y1157*1.05585427545692</f>
        <v>18553112.337875344</v>
      </c>
      <c r="Y1157" s="3">
        <v>17571660</v>
      </c>
      <c r="Z1157" s="13">
        <f>AA1157*1.05585427545692</f>
        <v>27613582.650069378</v>
      </c>
      <c r="AA1157" s="3">
        <v>26152835</v>
      </c>
      <c r="AB1157">
        <v>98</v>
      </c>
    </row>
    <row r="1158" spans="1:28" x14ac:dyDescent="0.2">
      <c r="A1158" t="s">
        <v>13730</v>
      </c>
      <c r="B1158" t="s">
        <v>13731</v>
      </c>
      <c r="C1158">
        <v>2006</v>
      </c>
      <c r="D1158" t="s">
        <v>11936</v>
      </c>
      <c r="E1158" t="s">
        <v>3496</v>
      </c>
      <c r="H1158">
        <v>84</v>
      </c>
      <c r="I1158" t="s">
        <v>433</v>
      </c>
      <c r="J1158" t="s">
        <v>26</v>
      </c>
      <c r="M1158" t="s">
        <v>6237</v>
      </c>
      <c r="N1158" t="s">
        <v>13732</v>
      </c>
      <c r="O1158" t="s">
        <v>13733</v>
      </c>
      <c r="P1158" t="s">
        <v>13734</v>
      </c>
      <c r="Q1158" t="s">
        <v>13735</v>
      </c>
      <c r="R1158" t="s">
        <v>13736</v>
      </c>
      <c r="S1158" t="s">
        <v>13737</v>
      </c>
      <c r="T1158">
        <v>4.5999999999999996</v>
      </c>
      <c r="U1158">
        <v>24399</v>
      </c>
      <c r="V1158" s="12">
        <f>W1158*1.28378472222222</f>
        <v>11554062.499999981</v>
      </c>
      <c r="W1158" s="3">
        <v>9000000</v>
      </c>
      <c r="X1158" s="13">
        <f>Y1158*1.28378472222222</f>
        <v>20891774.663645796</v>
      </c>
      <c r="Y1158" s="3">
        <v>16273581</v>
      </c>
      <c r="Z1158" s="13">
        <f>AA1158*1.28378472222222</f>
        <v>27615301.875798564</v>
      </c>
      <c r="AA1158" s="3">
        <v>21510851</v>
      </c>
      <c r="AB1158">
        <v>309</v>
      </c>
    </row>
    <row r="1159" spans="1:28" x14ac:dyDescent="0.2">
      <c r="A1159" t="s">
        <v>3726</v>
      </c>
      <c r="B1159" t="s">
        <v>3727</v>
      </c>
      <c r="C1159">
        <v>2001</v>
      </c>
      <c r="D1159" t="s">
        <v>1703</v>
      </c>
      <c r="E1159" t="s">
        <v>1045</v>
      </c>
      <c r="F1159" t="s">
        <v>44044</v>
      </c>
      <c r="G1159" t="s">
        <v>44045</v>
      </c>
      <c r="H1159">
        <v>103</v>
      </c>
      <c r="I1159" t="s">
        <v>97</v>
      </c>
      <c r="J1159" t="s">
        <v>26</v>
      </c>
      <c r="K1159" t="s">
        <v>27</v>
      </c>
      <c r="M1159" t="s">
        <v>1596</v>
      </c>
      <c r="N1159" t="s">
        <v>1596</v>
      </c>
      <c r="O1159" t="s">
        <v>3728</v>
      </c>
      <c r="P1159" t="s">
        <v>3729</v>
      </c>
      <c r="Q1159" t="s">
        <v>3730</v>
      </c>
      <c r="R1159" t="s">
        <v>3731</v>
      </c>
      <c r="S1159" t="s">
        <v>3732</v>
      </c>
      <c r="T1159">
        <v>6.7</v>
      </c>
      <c r="U1159">
        <v>37285</v>
      </c>
      <c r="V1159" s="12">
        <f>W1159*1.46138339920949</f>
        <v>48225652.173913173</v>
      </c>
      <c r="W1159" s="3">
        <v>33000000</v>
      </c>
      <c r="X1159" s="13">
        <f>Y1159*1.46138339920949</f>
        <v>10985498.136086985</v>
      </c>
      <c r="Y1159" s="3">
        <v>7517191</v>
      </c>
      <c r="Z1159" s="13">
        <f>AA1159*1.46138339920949</f>
        <v>27641054.257351853</v>
      </c>
      <c r="AA1159" s="3">
        <v>18914307</v>
      </c>
      <c r="AB1159">
        <v>182</v>
      </c>
    </row>
    <row r="1160" spans="1:28" x14ac:dyDescent="0.2">
      <c r="A1160" t="s">
        <v>2973</v>
      </c>
      <c r="B1160" t="s">
        <v>2974</v>
      </c>
      <c r="C1160">
        <v>2001</v>
      </c>
      <c r="D1160" t="s">
        <v>37</v>
      </c>
      <c r="E1160" t="s">
        <v>44041</v>
      </c>
      <c r="F1160" t="s">
        <v>44032</v>
      </c>
      <c r="H1160">
        <v>116</v>
      </c>
      <c r="I1160" t="s">
        <v>495</v>
      </c>
      <c r="J1160" t="s">
        <v>26</v>
      </c>
      <c r="K1160" t="s">
        <v>64</v>
      </c>
      <c r="L1160" t="s">
        <v>27</v>
      </c>
      <c r="M1160" t="s">
        <v>383</v>
      </c>
      <c r="N1160" t="s">
        <v>383</v>
      </c>
      <c r="O1160" t="s">
        <v>2975</v>
      </c>
      <c r="P1160" t="s">
        <v>517</v>
      </c>
      <c r="Q1160" t="s">
        <v>2976</v>
      </c>
      <c r="R1160" t="s">
        <v>2977</v>
      </c>
      <c r="S1160" t="s">
        <v>2978</v>
      </c>
      <c r="T1160">
        <v>7.5</v>
      </c>
      <c r="U1160">
        <v>102236</v>
      </c>
      <c r="V1160" s="12">
        <f>W1160*1.46138339920949</f>
        <v>29227667.984189801</v>
      </c>
      <c r="W1160" s="3">
        <v>20000000</v>
      </c>
      <c r="X1160" s="13">
        <f>Y1160*1.46138339920949</f>
        <v>10966596.603201609</v>
      </c>
      <c r="Y1160" s="3">
        <v>7504257</v>
      </c>
      <c r="Z1160" s="13">
        <f>AA1160*1.46138339920949</f>
        <v>27644438.821304422</v>
      </c>
      <c r="AA1160" s="3">
        <v>18916623</v>
      </c>
      <c r="AB1160">
        <v>457</v>
      </c>
    </row>
    <row r="1161" spans="1:28" hidden="1" x14ac:dyDescent="0.2">
      <c r="A1161" t="s">
        <v>12836</v>
      </c>
      <c r="B1161" t="s">
        <v>12837</v>
      </c>
      <c r="C1161">
        <v>2008</v>
      </c>
      <c r="D1161" t="s">
        <v>12838</v>
      </c>
      <c r="E1161" t="s">
        <v>176</v>
      </c>
      <c r="F1161" t="s">
        <v>44036</v>
      </c>
      <c r="H1161">
        <v>95</v>
      </c>
      <c r="I1161" t="s">
        <v>25</v>
      </c>
      <c r="J1161" t="s">
        <v>26</v>
      </c>
      <c r="M1161" t="s">
        <v>12839</v>
      </c>
      <c r="N1161" t="s">
        <v>12840</v>
      </c>
      <c r="O1161" t="s">
        <v>12841</v>
      </c>
      <c r="P1161" t="s">
        <v>12842</v>
      </c>
      <c r="Q1161" t="s">
        <v>12843</v>
      </c>
      <c r="R1161" t="s">
        <v>12844</v>
      </c>
      <c r="S1161" t="s">
        <v>12845</v>
      </c>
      <c r="T1161">
        <v>7.4</v>
      </c>
      <c r="U1161">
        <v>34925</v>
      </c>
      <c r="W1161"/>
      <c r="X1161"/>
      <c r="Y1161"/>
      <c r="Z1161"/>
      <c r="AA1161"/>
      <c r="AB1161">
        <v>131</v>
      </c>
    </row>
    <row r="1162" spans="1:28" hidden="1" x14ac:dyDescent="0.2">
      <c r="A1162" t="s">
        <v>12846</v>
      </c>
      <c r="B1162" t="s">
        <v>12847</v>
      </c>
      <c r="C1162">
        <v>2006</v>
      </c>
      <c r="D1162" s="1">
        <v>38779</v>
      </c>
      <c r="E1162" t="s">
        <v>44041</v>
      </c>
      <c r="F1162" t="s">
        <v>44032</v>
      </c>
      <c r="G1162" t="s">
        <v>44036</v>
      </c>
      <c r="H1162">
        <v>89</v>
      </c>
      <c r="I1162" t="s">
        <v>1561</v>
      </c>
      <c r="J1162" t="s">
        <v>26</v>
      </c>
      <c r="M1162" t="s">
        <v>12848</v>
      </c>
      <c r="N1162" t="s">
        <v>12849</v>
      </c>
      <c r="O1162" t="s">
        <v>12850</v>
      </c>
      <c r="P1162" t="s">
        <v>12851</v>
      </c>
      <c r="Q1162" t="s">
        <v>12852</v>
      </c>
      <c r="R1162" t="s">
        <v>12853</v>
      </c>
      <c r="S1162" t="s">
        <v>12854</v>
      </c>
      <c r="T1162">
        <v>6.8</v>
      </c>
      <c r="U1162">
        <v>17620</v>
      </c>
      <c r="W1162" t="s">
        <v>12855</v>
      </c>
      <c r="X1162"/>
      <c r="Y1162"/>
      <c r="Z1162"/>
      <c r="AA1162">
        <v>849650</v>
      </c>
      <c r="AB1162">
        <v>132</v>
      </c>
    </row>
    <row r="1163" spans="1:28" x14ac:dyDescent="0.2">
      <c r="A1163" t="s">
        <v>2232</v>
      </c>
      <c r="B1163" t="s">
        <v>2233</v>
      </c>
      <c r="C1163">
        <v>2000</v>
      </c>
      <c r="D1163" t="s">
        <v>837</v>
      </c>
      <c r="E1163" t="s">
        <v>1045</v>
      </c>
      <c r="F1163" t="s">
        <v>44036</v>
      </c>
      <c r="H1163">
        <v>98</v>
      </c>
      <c r="I1163" t="s">
        <v>25</v>
      </c>
      <c r="J1163" t="s">
        <v>26</v>
      </c>
      <c r="M1163" t="s">
        <v>2234</v>
      </c>
      <c r="N1163" t="s">
        <v>2234</v>
      </c>
      <c r="O1163" t="s">
        <v>2235</v>
      </c>
      <c r="P1163" t="s">
        <v>2236</v>
      </c>
      <c r="Q1163" t="s">
        <v>2237</v>
      </c>
      <c r="R1163" t="s">
        <v>2238</v>
      </c>
      <c r="S1163" t="s">
        <v>2239</v>
      </c>
      <c r="T1163">
        <v>5.3</v>
      </c>
      <c r="U1163">
        <v>26305</v>
      </c>
      <c r="V1163" s="12">
        <f>W1163*1.5029674796748</f>
        <v>30059349.593496002</v>
      </c>
      <c r="W1163" s="3">
        <v>20000000</v>
      </c>
      <c r="X1163" s="13">
        <f>Y1163*1.5029674796748</f>
        <v>23474286.955203302</v>
      </c>
      <c r="Y1163" s="3">
        <v>15618626</v>
      </c>
      <c r="Z1163" s="13">
        <f>AA1163*1.5029674796748</f>
        <v>27661674.590975672</v>
      </c>
      <c r="AA1163" s="3">
        <v>18404706</v>
      </c>
      <c r="AB1163">
        <v>168</v>
      </c>
    </row>
    <row r="1164" spans="1:28" x14ac:dyDescent="0.2">
      <c r="A1164" t="s">
        <v>5676</v>
      </c>
      <c r="B1164" t="s">
        <v>5677</v>
      </c>
      <c r="C1164">
        <v>2002</v>
      </c>
      <c r="D1164" t="s">
        <v>2347</v>
      </c>
      <c r="E1164" t="s">
        <v>16512</v>
      </c>
      <c r="F1164" t="s">
        <v>44044</v>
      </c>
      <c r="G1164" t="s">
        <v>44042</v>
      </c>
      <c r="H1164">
        <v>98</v>
      </c>
      <c r="I1164" t="s">
        <v>97</v>
      </c>
      <c r="J1164" t="s">
        <v>26</v>
      </c>
      <c r="M1164" t="s">
        <v>5678</v>
      </c>
      <c r="N1164" t="s">
        <v>5678</v>
      </c>
      <c r="O1164" t="s">
        <v>5679</v>
      </c>
      <c r="P1164" t="s">
        <v>2925</v>
      </c>
      <c r="Q1164" t="s">
        <v>5680</v>
      </c>
      <c r="R1164" t="s">
        <v>5681</v>
      </c>
      <c r="S1164" t="s">
        <v>5682</v>
      </c>
      <c r="T1164">
        <v>4.7</v>
      </c>
      <c r="U1164">
        <v>14455</v>
      </c>
      <c r="V1164" s="12">
        <f>W1164*1.43863813229572</f>
        <v>18702295.71984436</v>
      </c>
      <c r="W1164" s="3">
        <v>13000000</v>
      </c>
      <c r="X1164" s="13">
        <f>Y1164*1.43863813229572</f>
        <v>22396517.034241248</v>
      </c>
      <c r="Y1164" s="3">
        <v>15567860</v>
      </c>
      <c r="Z1164" s="13">
        <f>AA1164*1.43863813229572</f>
        <v>27669730.017120626</v>
      </c>
      <c r="AA1164" s="3">
        <v>19233280</v>
      </c>
      <c r="AB1164">
        <v>141</v>
      </c>
    </row>
    <row r="1165" spans="1:28" x14ac:dyDescent="0.2">
      <c r="A1165" t="s">
        <v>18507</v>
      </c>
      <c r="B1165" t="s">
        <v>18508</v>
      </c>
      <c r="C1165">
        <v>2009</v>
      </c>
      <c r="D1165" s="1">
        <v>40514</v>
      </c>
      <c r="E1165" t="s">
        <v>16512</v>
      </c>
      <c r="F1165" t="s">
        <v>44044</v>
      </c>
      <c r="G1165" t="s">
        <v>44042</v>
      </c>
      <c r="H1165">
        <v>88</v>
      </c>
      <c r="I1165" t="s">
        <v>25</v>
      </c>
      <c r="J1165" t="s">
        <v>26</v>
      </c>
      <c r="M1165" t="s">
        <v>9358</v>
      </c>
      <c r="N1165" t="s">
        <v>18509</v>
      </c>
      <c r="O1165" t="s">
        <v>18510</v>
      </c>
      <c r="P1165" t="s">
        <v>1760</v>
      </c>
      <c r="Q1165" t="s">
        <v>18511</v>
      </c>
      <c r="R1165" t="s">
        <v>18512</v>
      </c>
      <c r="S1165" t="s">
        <v>18513</v>
      </c>
      <c r="T1165">
        <v>5.7</v>
      </c>
      <c r="U1165">
        <v>29450</v>
      </c>
      <c r="V1165" s="12">
        <f>W1165*1.20636999678377</f>
        <v>24127399.935675401</v>
      </c>
      <c r="W1165" s="3">
        <v>20000000</v>
      </c>
      <c r="X1165" s="13">
        <f>Y1165*1.20636999678377</f>
        <v>19288500.288696099</v>
      </c>
      <c r="Y1165" s="3">
        <v>15988876</v>
      </c>
      <c r="Z1165" s="13">
        <f>AA1165*1.20636999678377</f>
        <v>27676807.073982541</v>
      </c>
      <c r="AA1165" s="3">
        <v>22942221</v>
      </c>
      <c r="AB1165">
        <v>118</v>
      </c>
    </row>
    <row r="1166" spans="1:28" x14ac:dyDescent="0.2">
      <c r="A1166" t="s">
        <v>19071</v>
      </c>
      <c r="B1166" t="s">
        <v>19072</v>
      </c>
      <c r="C1166">
        <v>2009</v>
      </c>
      <c r="D1166" s="1">
        <v>40002</v>
      </c>
      <c r="E1166" t="s">
        <v>176</v>
      </c>
      <c r="F1166" t="s">
        <v>44045</v>
      </c>
      <c r="G1166" t="s">
        <v>44042</v>
      </c>
      <c r="H1166">
        <v>98</v>
      </c>
      <c r="I1166" t="s">
        <v>25</v>
      </c>
      <c r="J1166" t="s">
        <v>26</v>
      </c>
      <c r="M1166" t="s">
        <v>362</v>
      </c>
      <c r="N1166" t="s">
        <v>362</v>
      </c>
      <c r="O1166" t="s">
        <v>19073</v>
      </c>
      <c r="P1166" t="s">
        <v>1853</v>
      </c>
      <c r="Q1166" t="s">
        <v>19074</v>
      </c>
      <c r="R1166" t="s">
        <v>19075</v>
      </c>
      <c r="S1166" t="s">
        <v>19076</v>
      </c>
      <c r="T1166">
        <v>6.5</v>
      </c>
      <c r="U1166">
        <v>66624</v>
      </c>
      <c r="V1166" s="12">
        <f>W1166*1.20636999678377</f>
        <v>16889179.954972781</v>
      </c>
      <c r="W1166" s="3">
        <v>14000000</v>
      </c>
      <c r="X1166" s="13">
        <f>Y1166*1.20636999678377</f>
        <v>18717385.430298712</v>
      </c>
      <c r="Y1166" s="3">
        <v>15515460</v>
      </c>
      <c r="Z1166" s="13">
        <f>AA1166*1.20636999678377</f>
        <v>27692879.541449692</v>
      </c>
      <c r="AA1166" s="3">
        <v>22955544</v>
      </c>
      <c r="AB1166">
        <v>254</v>
      </c>
    </row>
    <row r="1167" spans="1:28" x14ac:dyDescent="0.2">
      <c r="A1167" t="s">
        <v>10540</v>
      </c>
      <c r="B1167" t="s">
        <v>10541</v>
      </c>
      <c r="C1167">
        <v>2005</v>
      </c>
      <c r="D1167" s="1">
        <v>39056</v>
      </c>
      <c r="E1167" t="s">
        <v>3496</v>
      </c>
      <c r="H1167">
        <v>107</v>
      </c>
      <c r="I1167" t="s">
        <v>97</v>
      </c>
      <c r="J1167" t="s">
        <v>26</v>
      </c>
      <c r="K1167" t="s">
        <v>308</v>
      </c>
      <c r="M1167" t="s">
        <v>3497</v>
      </c>
      <c r="N1167" t="s">
        <v>10542</v>
      </c>
      <c r="O1167" t="s">
        <v>10543</v>
      </c>
      <c r="P1167" t="s">
        <v>10544</v>
      </c>
      <c r="Q1167" t="s">
        <v>10545</v>
      </c>
      <c r="R1167" t="s">
        <v>10546</v>
      </c>
      <c r="S1167" t="s">
        <v>10547</v>
      </c>
      <c r="T1167">
        <v>6.8</v>
      </c>
      <c r="U1167">
        <v>91542</v>
      </c>
      <c r="V1167" s="12">
        <f>W1167*1.32519713261649</f>
        <v>9276379.928315429</v>
      </c>
      <c r="W1167" s="3">
        <v>7000000</v>
      </c>
      <c r="X1167" s="13">
        <f>Y1167*1.32519713261649</f>
        <v>22587959.946702551</v>
      </c>
      <c r="Y1167" s="3">
        <v>17044981</v>
      </c>
      <c r="Z1167" s="13">
        <f>AA1167*1.32519713261649</f>
        <v>27699083.613154173</v>
      </c>
      <c r="AA1167" s="3">
        <v>20901859</v>
      </c>
      <c r="AB1167">
        <v>735</v>
      </c>
    </row>
    <row r="1168" spans="1:28" x14ac:dyDescent="0.2">
      <c r="A1168" t="s">
        <v>34971</v>
      </c>
      <c r="B1168" t="s">
        <v>34972</v>
      </c>
      <c r="C1168">
        <v>2014</v>
      </c>
      <c r="D1168" t="s">
        <v>17512</v>
      </c>
      <c r="E1168" t="s">
        <v>1045</v>
      </c>
      <c r="F1168" t="s">
        <v>44034</v>
      </c>
      <c r="H1168">
        <v>86</v>
      </c>
      <c r="I1168" t="s">
        <v>25</v>
      </c>
      <c r="J1168" t="s">
        <v>26</v>
      </c>
      <c r="M1168" t="s">
        <v>32323</v>
      </c>
      <c r="N1168" t="s">
        <v>32324</v>
      </c>
      <c r="O1168" t="s">
        <v>34973</v>
      </c>
      <c r="P1168" t="s">
        <v>12571</v>
      </c>
      <c r="Q1168" t="s">
        <v>34974</v>
      </c>
      <c r="R1168" t="s">
        <v>34975</v>
      </c>
      <c r="S1168" t="s">
        <v>34976</v>
      </c>
      <c r="T1168">
        <v>4.7</v>
      </c>
      <c r="U1168">
        <v>19363</v>
      </c>
      <c r="V1168" s="12">
        <f>W1168*1.09324733035956</f>
        <v>4372989.3214382399</v>
      </c>
      <c r="W1168" s="3">
        <v>4000000</v>
      </c>
      <c r="X1168" s="13">
        <f>Y1168*1.09324733035956</f>
        <v>18945414.306003369</v>
      </c>
      <c r="Y1168" s="3">
        <v>17329486</v>
      </c>
      <c r="Z1168" s="13">
        <f>AA1168*1.09324733035956</f>
        <v>27723348.568346262</v>
      </c>
      <c r="AA1168" s="3">
        <v>25358716</v>
      </c>
      <c r="AB1168">
        <v>55</v>
      </c>
    </row>
    <row r="1169" spans="1:28" x14ac:dyDescent="0.2">
      <c r="A1169" t="s">
        <v>16414</v>
      </c>
      <c r="B1169" t="s">
        <v>16415</v>
      </c>
      <c r="C1169">
        <v>2009</v>
      </c>
      <c r="D1169" t="s">
        <v>13163</v>
      </c>
      <c r="E1169" t="s">
        <v>1045</v>
      </c>
      <c r="F1169" t="s">
        <v>44032</v>
      </c>
      <c r="G1169" t="s">
        <v>44040</v>
      </c>
      <c r="H1169">
        <v>107</v>
      </c>
      <c r="I1169" t="s">
        <v>97</v>
      </c>
      <c r="J1169" t="s">
        <v>26</v>
      </c>
      <c r="M1169" t="s">
        <v>16416</v>
      </c>
      <c r="N1169" t="s">
        <v>16417</v>
      </c>
      <c r="O1169" t="s">
        <v>16418</v>
      </c>
      <c r="P1169" t="s">
        <v>447</v>
      </c>
      <c r="Q1169" t="s">
        <v>16419</v>
      </c>
      <c r="R1169" t="s">
        <v>16420</v>
      </c>
      <c r="S1169" t="s">
        <v>16421</v>
      </c>
      <c r="T1169">
        <v>5.6</v>
      </c>
      <c r="U1169">
        <v>13516</v>
      </c>
      <c r="V1169" s="12">
        <f>W1169*1.20636999678377</f>
        <v>66350349.823107347</v>
      </c>
      <c r="W1169" s="3">
        <v>55000000</v>
      </c>
      <c r="X1169" s="13">
        <f>Y1169*1.20636999678377</f>
        <v>19450693.115653686</v>
      </c>
      <c r="Y1169" s="3">
        <v>16123323</v>
      </c>
      <c r="Z1169" s="13">
        <f>AA1169*1.20636999678377</f>
        <v>27728648.41185433</v>
      </c>
      <c r="AA1169" s="3">
        <v>22985194</v>
      </c>
      <c r="AB1169">
        <v>49</v>
      </c>
    </row>
    <row r="1170" spans="1:28" hidden="1" x14ac:dyDescent="0.2">
      <c r="A1170" t="s">
        <v>12913</v>
      </c>
      <c r="B1170" t="s">
        <v>12914</v>
      </c>
      <c r="C1170">
        <v>2009</v>
      </c>
      <c r="D1170" s="1">
        <v>41644</v>
      </c>
      <c r="E1170" t="s">
        <v>1045</v>
      </c>
      <c r="F1170" t="s">
        <v>44032</v>
      </c>
      <c r="H1170">
        <v>110</v>
      </c>
      <c r="I1170" t="s">
        <v>25</v>
      </c>
      <c r="J1170" t="s">
        <v>26</v>
      </c>
      <c r="M1170" t="s">
        <v>12915</v>
      </c>
      <c r="N1170" t="s">
        <v>12916</v>
      </c>
      <c r="O1170" t="s">
        <v>12917</v>
      </c>
      <c r="P1170" t="s">
        <v>12918</v>
      </c>
      <c r="Q1170" t="s">
        <v>12919</v>
      </c>
      <c r="R1170" t="s">
        <v>12920</v>
      </c>
      <c r="S1170" t="s">
        <v>12921</v>
      </c>
      <c r="T1170">
        <v>6.6</v>
      </c>
      <c r="U1170">
        <v>18098</v>
      </c>
      <c r="W1170"/>
      <c r="X1170"/>
      <c r="Y1170">
        <v>13514</v>
      </c>
      <c r="Z1170"/>
      <c r="AA1170">
        <v>13514</v>
      </c>
      <c r="AB1170">
        <v>68</v>
      </c>
    </row>
    <row r="1171" spans="1:28" hidden="1" x14ac:dyDescent="0.2">
      <c r="A1171" t="s">
        <v>12922</v>
      </c>
      <c r="B1171" t="s">
        <v>12923</v>
      </c>
      <c r="C1171">
        <v>2006</v>
      </c>
      <c r="D1171" s="1">
        <v>38778</v>
      </c>
      <c r="E1171" t="s">
        <v>1045</v>
      </c>
      <c r="F1171" t="s">
        <v>44032</v>
      </c>
      <c r="G1171" t="s">
        <v>44036</v>
      </c>
      <c r="H1171">
        <v>99</v>
      </c>
      <c r="I1171" t="s">
        <v>25</v>
      </c>
      <c r="J1171" t="s">
        <v>26</v>
      </c>
      <c r="K1171" t="s">
        <v>308</v>
      </c>
      <c r="M1171" t="s">
        <v>12924</v>
      </c>
      <c r="N1171" t="s">
        <v>12925</v>
      </c>
      <c r="O1171" t="s">
        <v>12926</v>
      </c>
      <c r="P1171" t="s">
        <v>9160</v>
      </c>
      <c r="Q1171" t="s">
        <v>12927</v>
      </c>
      <c r="R1171" t="s">
        <v>12928</v>
      </c>
      <c r="S1171" t="s">
        <v>12929</v>
      </c>
      <c r="T1171">
        <v>6.7</v>
      </c>
      <c r="U1171">
        <v>12529</v>
      </c>
      <c r="W1171"/>
      <c r="X1171"/>
      <c r="Y1171">
        <v>11468568</v>
      </c>
      <c r="Z1171"/>
      <c r="AA1171">
        <v>11483669</v>
      </c>
      <c r="AB1171">
        <v>147</v>
      </c>
    </row>
    <row r="1172" spans="1:28" x14ac:dyDescent="0.2">
      <c r="A1172" t="s">
        <v>33837</v>
      </c>
      <c r="B1172" t="s">
        <v>33838</v>
      </c>
      <c r="C1172">
        <v>2014</v>
      </c>
      <c r="D1172" s="1">
        <v>41919</v>
      </c>
      <c r="E1172" t="s">
        <v>1045</v>
      </c>
      <c r="F1172" t="s">
        <v>44032</v>
      </c>
      <c r="G1172" t="s">
        <v>44036</v>
      </c>
      <c r="H1172">
        <v>94</v>
      </c>
      <c r="I1172" t="s">
        <v>25</v>
      </c>
      <c r="J1172" t="s">
        <v>26</v>
      </c>
      <c r="M1172" t="s">
        <v>6655</v>
      </c>
      <c r="N1172" t="s">
        <v>4043</v>
      </c>
      <c r="O1172" t="s">
        <v>33839</v>
      </c>
      <c r="P1172" t="s">
        <v>1309</v>
      </c>
      <c r="Q1172" t="s">
        <v>33840</v>
      </c>
      <c r="R1172" t="s">
        <v>33841</v>
      </c>
      <c r="S1172" t="s">
        <v>33842</v>
      </c>
      <c r="T1172">
        <v>5.8</v>
      </c>
      <c r="U1172">
        <v>12539</v>
      </c>
      <c r="V1172" s="12">
        <f>W1172*1.09324733035956</f>
        <v>19678451.946472079</v>
      </c>
      <c r="W1172" s="3">
        <v>18000000</v>
      </c>
      <c r="X1172" s="13">
        <f>Y1172*1.09324733035956</f>
        <v>16574505.219362548</v>
      </c>
      <c r="Y1172" s="3">
        <v>15160801</v>
      </c>
      <c r="Z1172" s="13">
        <f>AA1172*1.09324733035956</f>
        <v>27789414.597767219</v>
      </c>
      <c r="AA1172" s="3">
        <v>25419147</v>
      </c>
      <c r="AB1172">
        <v>63</v>
      </c>
    </row>
    <row r="1173" spans="1:28" hidden="1" x14ac:dyDescent="0.2">
      <c r="A1173" t="s">
        <v>12938</v>
      </c>
      <c r="B1173" t="s">
        <v>12939</v>
      </c>
      <c r="C1173">
        <v>2006</v>
      </c>
      <c r="D1173" s="1">
        <v>40026</v>
      </c>
      <c r="E1173" t="s">
        <v>1045</v>
      </c>
      <c r="F1173" t="s">
        <v>44046</v>
      </c>
      <c r="G1173" t="s">
        <v>44042</v>
      </c>
      <c r="H1173">
        <v>92</v>
      </c>
      <c r="I1173" t="s">
        <v>25</v>
      </c>
      <c r="J1173" t="s">
        <v>26</v>
      </c>
      <c r="M1173" t="s">
        <v>12940</v>
      </c>
      <c r="N1173" t="s">
        <v>12941</v>
      </c>
      <c r="O1173" t="s">
        <v>12942</v>
      </c>
      <c r="P1173" t="s">
        <v>12943</v>
      </c>
      <c r="Q1173" t="s">
        <v>12944</v>
      </c>
      <c r="R1173" t="s">
        <v>12945</v>
      </c>
      <c r="S1173" t="s">
        <v>12946</v>
      </c>
      <c r="T1173">
        <v>6.7</v>
      </c>
      <c r="U1173">
        <v>21191</v>
      </c>
      <c r="W1173"/>
      <c r="X1173"/>
      <c r="Y1173">
        <v>69136</v>
      </c>
      <c r="Z1173"/>
      <c r="AA1173">
        <v>69136</v>
      </c>
      <c r="AB1173">
        <v>157</v>
      </c>
    </row>
    <row r="1174" spans="1:28" x14ac:dyDescent="0.2">
      <c r="A1174" t="s">
        <v>37733</v>
      </c>
      <c r="B1174" t="s">
        <v>37734</v>
      </c>
      <c r="C1174">
        <v>2017</v>
      </c>
      <c r="D1174" t="s">
        <v>37735</v>
      </c>
      <c r="E1174" t="s">
        <v>16512</v>
      </c>
      <c r="F1174" t="s">
        <v>44051</v>
      </c>
      <c r="G1174" t="s">
        <v>44032</v>
      </c>
      <c r="H1174">
        <v>134</v>
      </c>
      <c r="I1174" t="s">
        <v>25</v>
      </c>
      <c r="J1174" t="s">
        <v>26</v>
      </c>
      <c r="M1174" t="s">
        <v>20816</v>
      </c>
      <c r="N1174" t="s">
        <v>37736</v>
      </c>
      <c r="O1174" t="s">
        <v>37737</v>
      </c>
      <c r="P1174" t="s">
        <v>14950</v>
      </c>
      <c r="Q1174" t="s">
        <v>37738</v>
      </c>
      <c r="R1174" t="s">
        <v>37739</v>
      </c>
      <c r="S1174" t="s">
        <v>11241</v>
      </c>
      <c r="T1174">
        <v>7.6</v>
      </c>
      <c r="U1174">
        <v>55080</v>
      </c>
      <c r="V1174" s="12">
        <f>W1174*1.05585427545692</f>
        <v>40122462.467362963</v>
      </c>
      <c r="W1174" s="3">
        <v>38000000</v>
      </c>
      <c r="X1174" s="13">
        <f>Y1174*1.05585427545692</f>
        <v>19368572.879459057</v>
      </c>
      <c r="Y1174" s="3">
        <v>18343983</v>
      </c>
      <c r="Z1174" s="13">
        <f>AA1174*1.05585427545692</f>
        <v>27823155.997641996</v>
      </c>
      <c r="AA1174" s="3">
        <v>26351322</v>
      </c>
      <c r="AB1174">
        <v>194</v>
      </c>
    </row>
    <row r="1175" spans="1:28" x14ac:dyDescent="0.2">
      <c r="A1175" t="s">
        <v>5049</v>
      </c>
      <c r="B1175" t="s">
        <v>5050</v>
      </c>
      <c r="C1175">
        <v>2002</v>
      </c>
      <c r="D1175" t="s">
        <v>5051</v>
      </c>
      <c r="E1175" t="s">
        <v>176</v>
      </c>
      <c r="F1175" t="s">
        <v>44040</v>
      </c>
      <c r="G1175" t="s">
        <v>44034</v>
      </c>
      <c r="H1175">
        <v>90</v>
      </c>
      <c r="I1175" t="s">
        <v>25</v>
      </c>
      <c r="J1175" t="s">
        <v>26</v>
      </c>
      <c r="K1175" t="s">
        <v>27</v>
      </c>
      <c r="M1175" t="s">
        <v>527</v>
      </c>
      <c r="N1175" t="s">
        <v>5052</v>
      </c>
      <c r="O1175" t="s">
        <v>5053</v>
      </c>
      <c r="P1175" t="s">
        <v>5054</v>
      </c>
      <c r="Q1175" t="s">
        <v>5055</v>
      </c>
      <c r="R1175" t="s">
        <v>5056</v>
      </c>
      <c r="S1175" t="s">
        <v>5057</v>
      </c>
      <c r="T1175">
        <v>6.6</v>
      </c>
      <c r="U1175">
        <v>20831</v>
      </c>
      <c r="V1175" s="12">
        <f>W1175*1.43863813229572</f>
        <v>21579571.9844358</v>
      </c>
      <c r="W1175" s="3">
        <v>15000000</v>
      </c>
      <c r="X1175" s="13">
        <f>Y1175*1.43863813229572</f>
        <v>27567182.452412456</v>
      </c>
      <c r="Y1175" s="3">
        <v>19161999</v>
      </c>
      <c r="Z1175" s="13">
        <f>AA1175*1.43863813229572</f>
        <v>27829900.793579768</v>
      </c>
      <c r="AA1175" s="3">
        <v>19344615</v>
      </c>
      <c r="AB1175">
        <v>137</v>
      </c>
    </row>
    <row r="1176" spans="1:28" x14ac:dyDescent="0.2">
      <c r="A1176" t="s">
        <v>31013</v>
      </c>
      <c r="B1176" t="s">
        <v>31014</v>
      </c>
      <c r="C1176">
        <v>2013</v>
      </c>
      <c r="D1176" t="s">
        <v>22971</v>
      </c>
      <c r="E1176" t="s">
        <v>3496</v>
      </c>
      <c r="F1176" t="s">
        <v>44042</v>
      </c>
      <c r="H1176">
        <v>88</v>
      </c>
      <c r="I1176" t="s">
        <v>63</v>
      </c>
      <c r="J1176" t="s">
        <v>26</v>
      </c>
      <c r="M1176" t="s">
        <v>31015</v>
      </c>
      <c r="N1176" t="s">
        <v>31016</v>
      </c>
      <c r="O1176" t="s">
        <v>31017</v>
      </c>
      <c r="P1176" t="s">
        <v>31018</v>
      </c>
      <c r="Q1176" t="s">
        <v>31019</v>
      </c>
      <c r="R1176" t="s">
        <v>31020</v>
      </c>
      <c r="S1176" t="s">
        <v>31021</v>
      </c>
      <c r="T1176">
        <v>4</v>
      </c>
      <c r="U1176">
        <v>15595</v>
      </c>
      <c r="V1176" s="12">
        <f>W1176*1.11098185502045</f>
        <v>5554909.2751022503</v>
      </c>
      <c r="W1176" s="3">
        <v>5000000</v>
      </c>
      <c r="X1176" s="13">
        <f>Y1176*1.11098185502045</f>
        <v>16863929.093875628</v>
      </c>
      <c r="Y1176" s="3">
        <v>15179302</v>
      </c>
      <c r="Z1176" s="13">
        <f>AA1176*1.11098185502045</f>
        <v>27832167.449421886</v>
      </c>
      <c r="AA1176" s="3">
        <v>25051865</v>
      </c>
      <c r="AB1176">
        <v>77</v>
      </c>
    </row>
    <row r="1177" spans="1:28" x14ac:dyDescent="0.2">
      <c r="A1177" t="s">
        <v>24962</v>
      </c>
      <c r="B1177" t="s">
        <v>24963</v>
      </c>
      <c r="C1177">
        <v>2012</v>
      </c>
      <c r="D1177" t="s">
        <v>24599</v>
      </c>
      <c r="E1177" t="s">
        <v>44035</v>
      </c>
      <c r="F1177" t="s">
        <v>44032</v>
      </c>
      <c r="G1177" t="s">
        <v>44040</v>
      </c>
      <c r="H1177">
        <v>107</v>
      </c>
      <c r="I1177" t="s">
        <v>229</v>
      </c>
      <c r="J1177" t="s">
        <v>26</v>
      </c>
      <c r="M1177" t="s">
        <v>11003</v>
      </c>
      <c r="N1177" t="s">
        <v>24964</v>
      </c>
      <c r="O1177" t="s">
        <v>24965</v>
      </c>
      <c r="P1177" t="s">
        <v>24966</v>
      </c>
      <c r="Q1177" t="s">
        <v>24967</v>
      </c>
      <c r="R1177" t="s">
        <v>24968</v>
      </c>
      <c r="S1177" t="s">
        <v>24969</v>
      </c>
      <c r="T1177">
        <v>6.5</v>
      </c>
      <c r="U1177">
        <v>18452</v>
      </c>
      <c r="V1177" s="12">
        <f>W1177*1.12725506764114</f>
        <v>45090202.705645598</v>
      </c>
      <c r="W1177" s="3">
        <v>40000000</v>
      </c>
      <c r="X1177" s="13">
        <f>Y1177*1.12725506764114</f>
        <v>22722418.57496275</v>
      </c>
      <c r="Y1177" s="3">
        <v>20157300</v>
      </c>
      <c r="Z1177" s="13">
        <f>AA1177*1.12725506764114</f>
        <v>27888359.136000928</v>
      </c>
      <c r="AA1177" s="3">
        <v>24740061</v>
      </c>
      <c r="AB1177">
        <v>73</v>
      </c>
    </row>
    <row r="1178" spans="1:28" hidden="1" x14ac:dyDescent="0.2">
      <c r="A1178" t="s">
        <v>12974</v>
      </c>
      <c r="B1178" t="s">
        <v>12975</v>
      </c>
      <c r="C1178">
        <v>2007</v>
      </c>
      <c r="D1178" t="s">
        <v>12976</v>
      </c>
      <c r="E1178" t="s">
        <v>44035</v>
      </c>
      <c r="F1178" t="s">
        <v>44032</v>
      </c>
      <c r="G1178" t="s">
        <v>44049</v>
      </c>
      <c r="H1178">
        <v>118</v>
      </c>
      <c r="I1178" t="s">
        <v>12977</v>
      </c>
      <c r="J1178" t="s">
        <v>26</v>
      </c>
      <c r="K1178" t="s">
        <v>12978</v>
      </c>
      <c r="M1178" t="s">
        <v>12979</v>
      </c>
      <c r="N1178" t="s">
        <v>12980</v>
      </c>
      <c r="O1178" t="s">
        <v>12981</v>
      </c>
      <c r="P1178" t="s">
        <v>6196</v>
      </c>
      <c r="Q1178" t="s">
        <v>12982</v>
      </c>
      <c r="R1178" t="s">
        <v>12983</v>
      </c>
      <c r="S1178" t="s">
        <v>12984</v>
      </c>
      <c r="T1178">
        <v>7.1</v>
      </c>
      <c r="U1178">
        <v>11549</v>
      </c>
      <c r="W1178">
        <v>30000000</v>
      </c>
      <c r="X1178"/>
      <c r="Y1178"/>
      <c r="Z1178"/>
      <c r="AA1178">
        <v>6317170</v>
      </c>
      <c r="AB1178">
        <v>25</v>
      </c>
    </row>
    <row r="1179" spans="1:28" x14ac:dyDescent="0.2">
      <c r="A1179" t="s">
        <v>34140</v>
      </c>
      <c r="B1179" t="s">
        <v>34141</v>
      </c>
      <c r="C1179">
        <v>2016</v>
      </c>
      <c r="D1179" s="1">
        <v>42950</v>
      </c>
      <c r="E1179" t="s">
        <v>176</v>
      </c>
      <c r="F1179" t="s">
        <v>44036</v>
      </c>
      <c r="H1179">
        <v>133</v>
      </c>
      <c r="I1179" t="s">
        <v>34142</v>
      </c>
      <c r="J1179" t="s">
        <v>26</v>
      </c>
      <c r="M1179" t="s">
        <v>20932</v>
      </c>
      <c r="N1179" t="s">
        <v>34143</v>
      </c>
      <c r="O1179" t="s">
        <v>34144</v>
      </c>
      <c r="P1179" t="s">
        <v>19665</v>
      </c>
      <c r="Q1179" t="s">
        <v>34145</v>
      </c>
      <c r="R1179" t="s">
        <v>34146</v>
      </c>
      <c r="S1179" t="s">
        <v>34147</v>
      </c>
      <c r="T1179">
        <v>7.2</v>
      </c>
      <c r="U1179">
        <v>50689</v>
      </c>
      <c r="V1179" s="12">
        <f>W1179*1.07834771485832</f>
        <v>21566954.2971664</v>
      </c>
      <c r="W1179" s="3">
        <v>20000000</v>
      </c>
      <c r="X1179" s="13">
        <f>Y1179*1.07834771485832</f>
        <v>13528927.785310471</v>
      </c>
      <c r="Y1179" s="3">
        <v>12545979</v>
      </c>
      <c r="Z1179" s="13">
        <f>AA1179*1.07834771485832</f>
        <v>28010751.547375791</v>
      </c>
      <c r="AA1179" s="3">
        <v>25975621</v>
      </c>
      <c r="AB1179">
        <v>170</v>
      </c>
    </row>
    <row r="1180" spans="1:28" hidden="1" x14ac:dyDescent="0.2">
      <c r="A1180" t="s">
        <v>17988</v>
      </c>
      <c r="B1180" t="s">
        <v>17989</v>
      </c>
      <c r="C1180">
        <v>2008</v>
      </c>
      <c r="D1180" t="s">
        <v>15809</v>
      </c>
      <c r="E1180" t="s">
        <v>1045</v>
      </c>
      <c r="F1180" t="s">
        <v>44032</v>
      </c>
      <c r="G1180" t="s">
        <v>44036</v>
      </c>
      <c r="H1180">
        <v>130</v>
      </c>
      <c r="I1180" t="s">
        <v>817</v>
      </c>
      <c r="J1180" t="s">
        <v>27</v>
      </c>
      <c r="M1180" t="s">
        <v>5129</v>
      </c>
      <c r="N1180" t="s">
        <v>5129</v>
      </c>
      <c r="O1180" t="s">
        <v>17990</v>
      </c>
      <c r="P1180" t="s">
        <v>17991</v>
      </c>
      <c r="Q1180" t="s">
        <v>17992</v>
      </c>
      <c r="R1180" t="s">
        <v>17993</v>
      </c>
      <c r="S1180" t="s">
        <v>17994</v>
      </c>
      <c r="T1180">
        <v>6.8</v>
      </c>
      <c r="U1180">
        <v>11581</v>
      </c>
      <c r="V1180" s="12">
        <f>W1180*1.20207800169993</f>
        <v>14424936.020399159</v>
      </c>
      <c r="W1180" s="3">
        <v>12000000</v>
      </c>
      <c r="X1180" s="13">
        <f>Y1180*1.20207800169993</f>
        <v>1214331.984849259</v>
      </c>
      <c r="Y1180" s="3">
        <v>1010194</v>
      </c>
      <c r="Z1180" s="13">
        <f>AA1180*1.20207800169993</f>
        <v>28042698.300060846</v>
      </c>
      <c r="AA1180" s="3">
        <v>23328518</v>
      </c>
      <c r="AB1180">
        <v>42</v>
      </c>
    </row>
    <row r="1181" spans="1:28" x14ac:dyDescent="0.2">
      <c r="A1181" t="s">
        <v>33419</v>
      </c>
      <c r="B1181" t="s">
        <v>33420</v>
      </c>
      <c r="C1181">
        <v>2013</v>
      </c>
      <c r="D1181" t="s">
        <v>17512</v>
      </c>
      <c r="E1181" t="s">
        <v>1045</v>
      </c>
      <c r="F1181" t="s">
        <v>44032</v>
      </c>
      <c r="G1181" t="s">
        <v>44036</v>
      </c>
      <c r="H1181">
        <v>93</v>
      </c>
      <c r="I1181" t="s">
        <v>25</v>
      </c>
      <c r="J1181" t="s">
        <v>26</v>
      </c>
      <c r="M1181" t="s">
        <v>12873</v>
      </c>
      <c r="N1181" t="s">
        <v>12873</v>
      </c>
      <c r="O1181" t="s">
        <v>33421</v>
      </c>
      <c r="P1181" t="s">
        <v>33422</v>
      </c>
      <c r="Q1181" t="s">
        <v>33422</v>
      </c>
      <c r="R1181" t="s">
        <v>33423</v>
      </c>
      <c r="S1181" t="s">
        <v>33424</v>
      </c>
      <c r="T1181">
        <v>7</v>
      </c>
      <c r="U1181">
        <v>58016</v>
      </c>
      <c r="V1181" s="12">
        <f>W1181*1.11098185502045</f>
        <v>8887854.8401635997</v>
      </c>
      <c r="W1181" s="3">
        <v>8000000</v>
      </c>
      <c r="X1181" s="13">
        <f>Y1181*1.11098185502045</f>
        <v>19498700.331786476</v>
      </c>
      <c r="Y1181" s="3">
        <v>17550872</v>
      </c>
      <c r="Z1181" s="13">
        <f>AA1181*1.11098185502045</f>
        <v>28095477.925934717</v>
      </c>
      <c r="AA1181" s="3">
        <v>25288872</v>
      </c>
      <c r="AB1181">
        <v>164</v>
      </c>
    </row>
    <row r="1182" spans="1:28" hidden="1" x14ac:dyDescent="0.2">
      <c r="A1182" t="s">
        <v>13009</v>
      </c>
      <c r="B1182" t="s">
        <v>13010</v>
      </c>
      <c r="C1182">
        <v>2004</v>
      </c>
      <c r="D1182" t="s">
        <v>3685</v>
      </c>
      <c r="E1182" t="s">
        <v>3496</v>
      </c>
      <c r="F1182" t="s">
        <v>44045</v>
      </c>
      <c r="G1182" t="s">
        <v>44042</v>
      </c>
      <c r="H1182">
        <v>97</v>
      </c>
      <c r="I1182" t="s">
        <v>9052</v>
      </c>
      <c r="J1182" t="s">
        <v>2073</v>
      </c>
      <c r="M1182" t="s">
        <v>13011</v>
      </c>
      <c r="N1182" t="s">
        <v>13012</v>
      </c>
      <c r="O1182" t="s">
        <v>13013</v>
      </c>
      <c r="P1182" t="s">
        <v>13014</v>
      </c>
      <c r="Q1182" t="s">
        <v>13015</v>
      </c>
      <c r="R1182" t="s">
        <v>13016</v>
      </c>
      <c r="S1182" t="s">
        <v>13017</v>
      </c>
      <c r="T1182">
        <v>7.1</v>
      </c>
      <c r="U1182">
        <v>40129</v>
      </c>
      <c r="W1182"/>
      <c r="X1182"/>
      <c r="Y1182"/>
      <c r="Z1182"/>
      <c r="AA1182">
        <v>6989456</v>
      </c>
      <c r="AB1182">
        <v>138</v>
      </c>
    </row>
    <row r="1183" spans="1:28" x14ac:dyDescent="0.2">
      <c r="A1183" t="s">
        <v>1262</v>
      </c>
      <c r="B1183" t="s">
        <v>1263</v>
      </c>
      <c r="C1183">
        <v>2001</v>
      </c>
      <c r="D1183" t="s">
        <v>1264</v>
      </c>
      <c r="E1183" t="s">
        <v>176</v>
      </c>
      <c r="F1183" t="s">
        <v>44036</v>
      </c>
      <c r="G1183" t="s">
        <v>44042</v>
      </c>
      <c r="H1183">
        <v>95</v>
      </c>
      <c r="I1183" t="s">
        <v>25</v>
      </c>
      <c r="J1183" t="s">
        <v>26</v>
      </c>
      <c r="M1183" t="s">
        <v>1266</v>
      </c>
      <c r="N1183" t="s">
        <v>1267</v>
      </c>
      <c r="O1183" t="s">
        <v>1268</v>
      </c>
      <c r="P1183" t="s">
        <v>1269</v>
      </c>
      <c r="Q1183" t="s">
        <v>1270</v>
      </c>
      <c r="R1183" t="s">
        <v>1271</v>
      </c>
      <c r="S1183" t="s">
        <v>1272</v>
      </c>
      <c r="T1183">
        <v>6.1</v>
      </c>
      <c r="U1183">
        <v>19049</v>
      </c>
      <c r="V1183" s="12">
        <f>W1183*1.46138339920949</f>
        <v>7306916.9960474502</v>
      </c>
      <c r="W1183" s="3">
        <v>5000000</v>
      </c>
      <c r="X1183" s="13">
        <f>Y1183*1.46138339920949</f>
        <v>23419307.59687753</v>
      </c>
      <c r="Y1183" s="3">
        <v>16025437</v>
      </c>
      <c r="Z1183" s="13">
        <f>AA1183*1.46138339920949</f>
        <v>28147029.031660154</v>
      </c>
      <c r="AA1183" s="3">
        <v>19260537</v>
      </c>
      <c r="AB1183">
        <v>156</v>
      </c>
    </row>
    <row r="1184" spans="1:28" x14ac:dyDescent="0.2">
      <c r="A1184" t="s">
        <v>15605</v>
      </c>
      <c r="B1184" t="s">
        <v>15606</v>
      </c>
      <c r="C1184">
        <v>2006</v>
      </c>
      <c r="D1184" s="1">
        <v>39203</v>
      </c>
      <c r="E1184" t="s">
        <v>44043</v>
      </c>
      <c r="F1184" t="s">
        <v>44038</v>
      </c>
      <c r="G1184" t="s">
        <v>44040</v>
      </c>
      <c r="H1184">
        <v>90</v>
      </c>
      <c r="I1184" t="s">
        <v>25</v>
      </c>
      <c r="J1184" t="s">
        <v>26</v>
      </c>
      <c r="K1184" t="s">
        <v>308</v>
      </c>
      <c r="M1184" t="s">
        <v>15607</v>
      </c>
      <c r="N1184" t="s">
        <v>15608</v>
      </c>
      <c r="O1184" t="s">
        <v>15609</v>
      </c>
      <c r="P1184" t="s">
        <v>15610</v>
      </c>
      <c r="Q1184" t="s">
        <v>15611</v>
      </c>
      <c r="R1184" t="s">
        <v>15612</v>
      </c>
      <c r="S1184" t="s">
        <v>15613</v>
      </c>
      <c r="T1184">
        <v>5.3</v>
      </c>
      <c r="U1184">
        <v>10227</v>
      </c>
      <c r="V1184" s="12">
        <f>W1184*1.28378472222222</f>
        <v>32094618.0555555</v>
      </c>
      <c r="W1184" s="3">
        <v>25000000</v>
      </c>
      <c r="X1184" s="13">
        <f>Y1184*1.28378472222222</f>
        <v>21381722.116388854</v>
      </c>
      <c r="Y1184" s="3">
        <v>16655224</v>
      </c>
      <c r="Z1184" s="13">
        <f>AA1184*1.28378472222222</f>
        <v>28178091.273680508</v>
      </c>
      <c r="AA1184" s="3">
        <v>21949234</v>
      </c>
      <c r="AB1184">
        <v>64</v>
      </c>
    </row>
    <row r="1185" spans="1:28" x14ac:dyDescent="0.2">
      <c r="A1185" t="s">
        <v>39461</v>
      </c>
      <c r="B1185" t="s">
        <v>39462</v>
      </c>
      <c r="C1185">
        <v>2018</v>
      </c>
      <c r="D1185" t="s">
        <v>34178</v>
      </c>
      <c r="E1185" t="s">
        <v>176</v>
      </c>
      <c r="F1185" t="s">
        <v>44036</v>
      </c>
      <c r="H1185">
        <v>91</v>
      </c>
      <c r="I1185" t="s">
        <v>25</v>
      </c>
      <c r="J1185" t="s">
        <v>26</v>
      </c>
      <c r="M1185" t="s">
        <v>29213</v>
      </c>
      <c r="N1185" t="s">
        <v>39463</v>
      </c>
      <c r="O1185" t="s">
        <v>39464</v>
      </c>
      <c r="P1185" t="s">
        <v>39465</v>
      </c>
      <c r="Q1185" t="s">
        <v>39466</v>
      </c>
      <c r="R1185" t="s">
        <v>39467</v>
      </c>
      <c r="S1185" t="s">
        <v>39468</v>
      </c>
      <c r="T1185">
        <v>6.6</v>
      </c>
      <c r="U1185">
        <v>21727</v>
      </c>
      <c r="V1185" s="12">
        <f>W1185*1.03068014830331</f>
        <v>2885904.4152492676</v>
      </c>
      <c r="W1185" s="3">
        <v>2800000</v>
      </c>
      <c r="X1185" s="13">
        <f>Y1185*1.03068014830331</f>
        <v>9854398.8614574373</v>
      </c>
      <c r="Y1185" s="3">
        <v>9561064</v>
      </c>
      <c r="Z1185" s="13">
        <f>AA1185*1.03068014830331</f>
        <v>28205043.585949332</v>
      </c>
      <c r="AA1185" s="3">
        <v>27365467</v>
      </c>
      <c r="AB1185">
        <v>154</v>
      </c>
    </row>
    <row r="1186" spans="1:28" x14ac:dyDescent="0.2">
      <c r="A1186" t="s">
        <v>1684</v>
      </c>
      <c r="B1186" t="s">
        <v>1685</v>
      </c>
      <c r="C1186">
        <v>2001</v>
      </c>
      <c r="D1186" t="s">
        <v>37</v>
      </c>
      <c r="E1186" t="s">
        <v>176</v>
      </c>
      <c r="F1186" t="s">
        <v>44057</v>
      </c>
      <c r="H1186">
        <v>105</v>
      </c>
      <c r="I1186" t="s">
        <v>25</v>
      </c>
      <c r="J1186" t="s">
        <v>26</v>
      </c>
      <c r="M1186" t="s">
        <v>1687</v>
      </c>
      <c r="N1186" t="s">
        <v>1688</v>
      </c>
      <c r="O1186" t="s">
        <v>1689</v>
      </c>
      <c r="P1186" t="s">
        <v>333</v>
      </c>
      <c r="Q1186" t="s">
        <v>1690</v>
      </c>
      <c r="R1186" t="s">
        <v>1691</v>
      </c>
      <c r="S1186" t="s">
        <v>1692</v>
      </c>
      <c r="T1186">
        <v>6.3</v>
      </c>
      <c r="U1186">
        <v>40423</v>
      </c>
      <c r="V1186" s="12">
        <f>W1186*1.46138339920949</f>
        <v>83298853.754940927</v>
      </c>
      <c r="W1186" s="3">
        <v>57000000</v>
      </c>
      <c r="X1186" s="13">
        <f>Y1186*1.46138339920949</f>
        <v>24855620.963873584</v>
      </c>
      <c r="Y1186" s="3">
        <v>17008282</v>
      </c>
      <c r="Z1186" s="13">
        <f>AA1186*1.46138339920949</f>
        <v>28254598.540909164</v>
      </c>
      <c r="AA1186" s="3">
        <v>19334145</v>
      </c>
      <c r="AB1186">
        <v>198</v>
      </c>
    </row>
    <row r="1187" spans="1:28" x14ac:dyDescent="0.2">
      <c r="A1187" t="s">
        <v>15834</v>
      </c>
      <c r="B1187" t="s">
        <v>15835</v>
      </c>
      <c r="C1187">
        <v>2017</v>
      </c>
      <c r="D1187" t="s">
        <v>15836</v>
      </c>
      <c r="E1187" t="s">
        <v>16512</v>
      </c>
      <c r="F1187" t="s">
        <v>44038</v>
      </c>
      <c r="G1187" t="s">
        <v>44044</v>
      </c>
      <c r="H1187">
        <v>100</v>
      </c>
      <c r="I1187" t="s">
        <v>25</v>
      </c>
      <c r="J1187" t="s">
        <v>26</v>
      </c>
      <c r="K1187" t="s">
        <v>308</v>
      </c>
      <c r="M1187" t="s">
        <v>13827</v>
      </c>
      <c r="N1187" t="s">
        <v>15837</v>
      </c>
      <c r="O1187" t="s">
        <v>15838</v>
      </c>
      <c r="P1187" t="s">
        <v>15839</v>
      </c>
      <c r="Q1187" t="s">
        <v>15840</v>
      </c>
      <c r="R1187" t="s">
        <v>15841</v>
      </c>
      <c r="S1187" t="s">
        <v>15842</v>
      </c>
      <c r="T1187">
        <v>6</v>
      </c>
      <c r="U1187">
        <v>41606</v>
      </c>
      <c r="V1187" s="12">
        <f>W1187*1.05585427545692</f>
        <v>26396356.886422999</v>
      </c>
      <c r="W1187" s="3">
        <v>25000000</v>
      </c>
      <c r="X1187" s="13">
        <f>Y1187*1.05585427545692</f>
        <v>19639050.013348583</v>
      </c>
      <c r="Y1187" s="3">
        <v>18600152</v>
      </c>
      <c r="Z1187" s="13">
        <f>AA1187*1.05585427545692</f>
        <v>28297055.072095327</v>
      </c>
      <c r="AA1187" s="3">
        <v>26800152</v>
      </c>
      <c r="AB1187">
        <v>198</v>
      </c>
    </row>
    <row r="1188" spans="1:28" x14ac:dyDescent="0.2">
      <c r="A1188" t="s">
        <v>23684</v>
      </c>
      <c r="B1188" t="s">
        <v>23685</v>
      </c>
      <c r="C1188">
        <v>2018</v>
      </c>
      <c r="D1188" t="s">
        <v>23686</v>
      </c>
      <c r="E1188" t="s">
        <v>16512</v>
      </c>
      <c r="F1188" t="s">
        <v>44038</v>
      </c>
      <c r="G1188" t="s">
        <v>44044</v>
      </c>
      <c r="H1188">
        <v>91</v>
      </c>
      <c r="I1188" t="s">
        <v>5301</v>
      </c>
      <c r="J1188" t="s">
        <v>26</v>
      </c>
      <c r="M1188" t="s">
        <v>23687</v>
      </c>
      <c r="N1188" t="s">
        <v>23688</v>
      </c>
      <c r="O1188" t="s">
        <v>23689</v>
      </c>
      <c r="P1188" t="s">
        <v>23690</v>
      </c>
      <c r="Q1188" t="s">
        <v>23691</v>
      </c>
      <c r="R1188" t="s">
        <v>23692</v>
      </c>
      <c r="S1188" t="s">
        <v>23693</v>
      </c>
      <c r="T1188">
        <v>5.4</v>
      </c>
      <c r="U1188">
        <v>23196</v>
      </c>
      <c r="V1188" s="12">
        <f>W1188*1.03068014830331</f>
        <v>41227205.932132393</v>
      </c>
      <c r="W1188" s="3">
        <v>40000000</v>
      </c>
      <c r="X1188" s="13">
        <f>Y1188*1.03068014830331</f>
        <v>21341729.018195368</v>
      </c>
      <c r="Y1188" s="3">
        <v>20706452</v>
      </c>
      <c r="Z1188" s="13">
        <f>AA1188*1.03068014830331</f>
        <v>28350354.026657876</v>
      </c>
      <c r="AA1188" s="3">
        <v>27506452</v>
      </c>
      <c r="AB1188">
        <v>467</v>
      </c>
    </row>
    <row r="1189" spans="1:28" x14ac:dyDescent="0.2">
      <c r="A1189" t="s">
        <v>11925</v>
      </c>
      <c r="B1189" t="s">
        <v>11926</v>
      </c>
      <c r="C1189">
        <v>2006</v>
      </c>
      <c r="D1189" s="1">
        <v>39300</v>
      </c>
      <c r="E1189" t="s">
        <v>16512</v>
      </c>
      <c r="F1189" t="s">
        <v>44038</v>
      </c>
      <c r="G1189" t="s">
        <v>44032</v>
      </c>
      <c r="H1189">
        <v>92</v>
      </c>
      <c r="I1189" t="s">
        <v>25</v>
      </c>
      <c r="J1189" t="s">
        <v>26</v>
      </c>
      <c r="K1189" t="s">
        <v>361</v>
      </c>
      <c r="M1189" t="s">
        <v>11927</v>
      </c>
      <c r="N1189" t="s">
        <v>11928</v>
      </c>
      <c r="O1189" t="s">
        <v>11929</v>
      </c>
      <c r="P1189" t="s">
        <v>11930</v>
      </c>
      <c r="Q1189" t="s">
        <v>11931</v>
      </c>
      <c r="R1189" t="s">
        <v>11932</v>
      </c>
      <c r="S1189" t="s">
        <v>11933</v>
      </c>
      <c r="T1189">
        <v>4.7</v>
      </c>
      <c r="U1189">
        <v>32004</v>
      </c>
      <c r="V1189" s="12">
        <f>W1189*1.28378472222222</f>
        <v>25675694.444444403</v>
      </c>
      <c r="W1189" s="3">
        <v>20000000</v>
      </c>
      <c r="X1189" s="13">
        <f>Y1189*1.28378472222222</f>
        <v>24192645.792777736</v>
      </c>
      <c r="Y1189" s="3">
        <v>18844784</v>
      </c>
      <c r="Z1189" s="13">
        <f>AA1189*1.28378472222222</f>
        <v>28455868.909166619</v>
      </c>
      <c r="AA1189" s="3">
        <v>22165608</v>
      </c>
      <c r="AB1189">
        <v>304</v>
      </c>
    </row>
    <row r="1190" spans="1:28" hidden="1" x14ac:dyDescent="0.2">
      <c r="A1190" t="s">
        <v>12994</v>
      </c>
      <c r="B1190" t="s">
        <v>12995</v>
      </c>
      <c r="C1190">
        <v>2006</v>
      </c>
      <c r="D1190" t="s">
        <v>9586</v>
      </c>
      <c r="E1190" t="s">
        <v>176</v>
      </c>
      <c r="F1190" t="s">
        <v>44036</v>
      </c>
      <c r="H1190">
        <v>168</v>
      </c>
      <c r="I1190" t="s">
        <v>943</v>
      </c>
      <c r="J1190" t="s">
        <v>944</v>
      </c>
      <c r="K1190" t="s">
        <v>4833</v>
      </c>
      <c r="L1190" t="s">
        <v>64</v>
      </c>
      <c r="M1190" t="s">
        <v>9682</v>
      </c>
      <c r="N1190" t="s">
        <v>12996</v>
      </c>
      <c r="O1190" t="s">
        <v>12997</v>
      </c>
      <c r="P1190" t="s">
        <v>948</v>
      </c>
      <c r="Q1190" t="s">
        <v>12998</v>
      </c>
      <c r="R1190" t="s">
        <v>12999</v>
      </c>
      <c r="S1190" t="s">
        <v>13000</v>
      </c>
      <c r="T1190">
        <v>7.2</v>
      </c>
      <c r="U1190">
        <v>30351</v>
      </c>
      <c r="V1190" s="12">
        <f>W1190*1.28378472222222</f>
        <v>6804059.0277777668</v>
      </c>
      <c r="W1190" s="3">
        <v>5300000</v>
      </c>
      <c r="X1190" s="13">
        <f>Y1190*1.28378472222222</f>
        <v>2702818.7324999953</v>
      </c>
      <c r="Y1190" s="3">
        <v>2105352</v>
      </c>
      <c r="Z1190" s="13">
        <f>AA1190*1.28378472222222</f>
        <v>28476291.356527731</v>
      </c>
      <c r="AA1190" s="3">
        <v>22181516</v>
      </c>
      <c r="AB1190">
        <v>121</v>
      </c>
    </row>
    <row r="1191" spans="1:28" x14ac:dyDescent="0.2">
      <c r="A1191" t="s">
        <v>34847</v>
      </c>
      <c r="B1191" t="s">
        <v>34848</v>
      </c>
      <c r="C1191">
        <v>2014</v>
      </c>
      <c r="D1191" s="1">
        <v>41985</v>
      </c>
      <c r="E1191" t="s">
        <v>1045</v>
      </c>
      <c r="F1191" t="s">
        <v>44036</v>
      </c>
      <c r="H1191">
        <v>102</v>
      </c>
      <c r="I1191" t="s">
        <v>25</v>
      </c>
      <c r="J1191" t="s">
        <v>26</v>
      </c>
      <c r="M1191" t="s">
        <v>1170</v>
      </c>
      <c r="N1191" t="s">
        <v>1170</v>
      </c>
      <c r="O1191" t="s">
        <v>34849</v>
      </c>
      <c r="P1191" t="s">
        <v>1170</v>
      </c>
      <c r="Q1191" t="s">
        <v>34850</v>
      </c>
      <c r="R1191" t="s">
        <v>34851</v>
      </c>
      <c r="S1191" t="s">
        <v>34852</v>
      </c>
      <c r="T1191">
        <v>6.4</v>
      </c>
      <c r="U1191">
        <v>25524</v>
      </c>
      <c r="V1191" s="12">
        <f>W1191*1.09324733035956</f>
        <v>13118967.96431472</v>
      </c>
      <c r="W1191" s="3">
        <v>12000000</v>
      </c>
      <c r="X1191" s="13">
        <f>Y1191*1.09324733035956</f>
        <v>27678257.582205579</v>
      </c>
      <c r="Y1191" s="3">
        <v>25317471</v>
      </c>
      <c r="Z1191" s="13">
        <f>AA1191*1.09324733035956</f>
        <v>28552855.446493227</v>
      </c>
      <c r="AA1191" s="3">
        <v>26117471</v>
      </c>
      <c r="AB1191">
        <v>101</v>
      </c>
    </row>
    <row r="1192" spans="1:28" x14ac:dyDescent="0.2">
      <c r="A1192" t="s">
        <v>7259</v>
      </c>
      <c r="B1192" t="s">
        <v>7260</v>
      </c>
      <c r="C1192">
        <v>2005</v>
      </c>
      <c r="D1192" s="1">
        <v>38480</v>
      </c>
      <c r="E1192" t="s">
        <v>1045</v>
      </c>
      <c r="F1192" t="s">
        <v>44044</v>
      </c>
      <c r="H1192">
        <v>100</v>
      </c>
      <c r="I1192" t="s">
        <v>25</v>
      </c>
      <c r="J1192" t="s">
        <v>26</v>
      </c>
      <c r="M1192" t="s">
        <v>1687</v>
      </c>
      <c r="N1192" t="s">
        <v>7261</v>
      </c>
      <c r="O1192" t="s">
        <v>7262</v>
      </c>
      <c r="P1192" t="s">
        <v>201</v>
      </c>
      <c r="Q1192" t="s">
        <v>7263</v>
      </c>
      <c r="R1192" t="s">
        <v>7264</v>
      </c>
      <c r="S1192" t="s">
        <v>7265</v>
      </c>
      <c r="T1192">
        <v>5.4</v>
      </c>
      <c r="U1192">
        <v>22555</v>
      </c>
      <c r="V1192" s="12">
        <f>W1192*1.32519713261649</f>
        <v>53007885.304659598</v>
      </c>
      <c r="W1192" s="3">
        <v>40000000</v>
      </c>
      <c r="X1192" s="13">
        <f>Y1192*1.32519713261649</f>
        <v>26105993.904587865</v>
      </c>
      <c r="Y1192" s="3">
        <v>19699706</v>
      </c>
      <c r="Z1192" s="13">
        <f>AA1192*1.32519713261649</f>
        <v>28594605.453476757</v>
      </c>
      <c r="AA1192" s="3">
        <v>21577624</v>
      </c>
      <c r="AB1192">
        <v>96</v>
      </c>
    </row>
    <row r="1193" spans="1:28" x14ac:dyDescent="0.2">
      <c r="A1193" t="s">
        <v>22930</v>
      </c>
      <c r="B1193" t="s">
        <v>22931</v>
      </c>
      <c r="C1193">
        <v>2015</v>
      </c>
      <c r="D1193" t="s">
        <v>22932</v>
      </c>
      <c r="E1193" t="s">
        <v>1045</v>
      </c>
      <c r="F1193" t="s">
        <v>44032</v>
      </c>
      <c r="G1193" t="s">
        <v>44036</v>
      </c>
      <c r="H1193">
        <v>105</v>
      </c>
      <c r="I1193" t="s">
        <v>25</v>
      </c>
      <c r="J1193" t="s">
        <v>26</v>
      </c>
      <c r="K1193" t="s">
        <v>4633</v>
      </c>
      <c r="L1193" t="s">
        <v>75</v>
      </c>
      <c r="M1193" t="s">
        <v>1196</v>
      </c>
      <c r="N1193" t="s">
        <v>1196</v>
      </c>
      <c r="O1193" t="s">
        <v>22933</v>
      </c>
      <c r="P1193" t="s">
        <v>16964</v>
      </c>
      <c r="Q1193" t="s">
        <v>22934</v>
      </c>
      <c r="R1193" t="s">
        <v>22935</v>
      </c>
      <c r="S1193" t="s">
        <v>22936</v>
      </c>
      <c r="T1193">
        <v>5.4</v>
      </c>
      <c r="U1193">
        <v>60915</v>
      </c>
      <c r="V1193" s="12">
        <f>W1193*1.09195121025074</f>
        <v>40402194.779277384</v>
      </c>
      <c r="W1193" s="3">
        <v>37000000</v>
      </c>
      <c r="X1193" s="13">
        <f>Y1193*1.09195121025074</f>
        <v>23004262.812692728</v>
      </c>
      <c r="Y1193" s="3">
        <v>21067116</v>
      </c>
      <c r="Z1193" s="13">
        <f>AA1193*1.09195121025074</f>
        <v>28663741.108106133</v>
      </c>
      <c r="AA1193" s="3">
        <v>26250020</v>
      </c>
      <c r="AB1193">
        <v>261</v>
      </c>
    </row>
    <row r="1194" spans="1:28" hidden="1" x14ac:dyDescent="0.2">
      <c r="A1194" t="s">
        <v>13107</v>
      </c>
      <c r="B1194" t="s">
        <v>13108</v>
      </c>
      <c r="C1194">
        <v>2006</v>
      </c>
      <c r="D1194" s="1">
        <v>39327</v>
      </c>
      <c r="E1194" t="s">
        <v>44041</v>
      </c>
      <c r="F1194" t="s">
        <v>44032</v>
      </c>
      <c r="G1194" t="s">
        <v>44036</v>
      </c>
      <c r="H1194">
        <v>120</v>
      </c>
      <c r="I1194" t="s">
        <v>495</v>
      </c>
      <c r="J1194" t="s">
        <v>26</v>
      </c>
      <c r="K1194" t="s">
        <v>587</v>
      </c>
      <c r="M1194" t="s">
        <v>599</v>
      </c>
      <c r="N1194" t="s">
        <v>599</v>
      </c>
      <c r="O1194" t="s">
        <v>13109</v>
      </c>
      <c r="P1194" t="s">
        <v>602</v>
      </c>
      <c r="Q1194" t="s">
        <v>13110</v>
      </c>
      <c r="R1194" t="s">
        <v>13111</v>
      </c>
      <c r="S1194" t="s">
        <v>13112</v>
      </c>
      <c r="T1194">
        <v>6.5</v>
      </c>
      <c r="U1194">
        <v>21733</v>
      </c>
      <c r="W1194"/>
      <c r="X1194"/>
      <c r="Y1194">
        <v>930469</v>
      </c>
      <c r="Z1194"/>
      <c r="AA1194">
        <v>8974829</v>
      </c>
      <c r="AB1194">
        <v>94</v>
      </c>
    </row>
    <row r="1195" spans="1:28" hidden="1" x14ac:dyDescent="0.2">
      <c r="A1195" t="s">
        <v>13113</v>
      </c>
      <c r="B1195" t="s">
        <v>13114</v>
      </c>
      <c r="C1195">
        <v>2014</v>
      </c>
      <c r="D1195" t="s">
        <v>13115</v>
      </c>
      <c r="E1195" t="s">
        <v>1045</v>
      </c>
      <c r="F1195" t="s">
        <v>44032</v>
      </c>
      <c r="G1195" t="s">
        <v>44036</v>
      </c>
      <c r="H1195">
        <v>95</v>
      </c>
      <c r="I1195" t="s">
        <v>25</v>
      </c>
      <c r="J1195" t="s">
        <v>26</v>
      </c>
      <c r="M1195" t="s">
        <v>13116</v>
      </c>
      <c r="N1195" t="s">
        <v>13117</v>
      </c>
      <c r="O1195" t="s">
        <v>13118</v>
      </c>
      <c r="P1195" t="s">
        <v>13116</v>
      </c>
      <c r="Q1195" t="s">
        <v>13119</v>
      </c>
      <c r="R1195" t="s">
        <v>13120</v>
      </c>
      <c r="S1195" t="s">
        <v>13121</v>
      </c>
      <c r="T1195">
        <v>6.8</v>
      </c>
      <c r="U1195">
        <v>50513</v>
      </c>
      <c r="W1195"/>
      <c r="X1195"/>
      <c r="Y1195">
        <v>37151</v>
      </c>
      <c r="Z1195"/>
      <c r="AA1195">
        <v>462875</v>
      </c>
      <c r="AB1195">
        <v>166</v>
      </c>
    </row>
    <row r="1196" spans="1:28" hidden="1" x14ac:dyDescent="0.2">
      <c r="A1196" t="s">
        <v>13122</v>
      </c>
      <c r="B1196" t="s">
        <v>13123</v>
      </c>
      <c r="C1196">
        <v>2007</v>
      </c>
      <c r="D1196" t="s">
        <v>13124</v>
      </c>
      <c r="E1196" t="s">
        <v>16512</v>
      </c>
      <c r="F1196" t="s">
        <v>44044</v>
      </c>
      <c r="G1196" t="s">
        <v>44042</v>
      </c>
      <c r="H1196">
        <v>114</v>
      </c>
      <c r="I1196" t="s">
        <v>25</v>
      </c>
      <c r="J1196" t="s">
        <v>4428</v>
      </c>
      <c r="K1196" t="s">
        <v>26</v>
      </c>
      <c r="L1196" t="s">
        <v>308</v>
      </c>
      <c r="M1196" t="s">
        <v>13125</v>
      </c>
      <c r="N1196" t="s">
        <v>13126</v>
      </c>
      <c r="O1196" t="s">
        <v>13127</v>
      </c>
      <c r="P1196" t="s">
        <v>13128</v>
      </c>
      <c r="Q1196" t="s">
        <v>13129</v>
      </c>
      <c r="R1196" t="s">
        <v>13130</v>
      </c>
      <c r="S1196" t="s">
        <v>13131</v>
      </c>
      <c r="T1196">
        <v>6</v>
      </c>
      <c r="U1196">
        <v>49837</v>
      </c>
      <c r="W1196"/>
      <c r="X1196"/>
      <c r="Y1196">
        <v>7371706</v>
      </c>
      <c r="Z1196"/>
      <c r="AA1196">
        <v>8642858</v>
      </c>
      <c r="AB1196">
        <v>155</v>
      </c>
    </row>
    <row r="1197" spans="1:28" x14ac:dyDescent="0.2">
      <c r="A1197" t="s">
        <v>19709</v>
      </c>
      <c r="B1197" t="s">
        <v>19710</v>
      </c>
      <c r="C1197">
        <v>2010</v>
      </c>
      <c r="D1197" s="1">
        <v>41067</v>
      </c>
      <c r="E1197" t="s">
        <v>44043</v>
      </c>
      <c r="F1197" t="s">
        <v>44032</v>
      </c>
      <c r="G1197" t="s">
        <v>44049</v>
      </c>
      <c r="H1197">
        <v>133</v>
      </c>
      <c r="I1197" t="s">
        <v>19711</v>
      </c>
      <c r="J1197" t="s">
        <v>26</v>
      </c>
      <c r="K1197" t="s">
        <v>75</v>
      </c>
      <c r="L1197" t="s">
        <v>4240</v>
      </c>
      <c r="M1197" t="s">
        <v>6264</v>
      </c>
      <c r="N1197" t="s">
        <v>19712</v>
      </c>
      <c r="O1197" t="s">
        <v>19713</v>
      </c>
      <c r="P1197" t="s">
        <v>19714</v>
      </c>
      <c r="Q1197" t="s">
        <v>19715</v>
      </c>
      <c r="R1197" t="s">
        <v>19716</v>
      </c>
      <c r="S1197" t="s">
        <v>19717</v>
      </c>
      <c r="T1197">
        <v>7.3</v>
      </c>
      <c r="U1197">
        <v>108167</v>
      </c>
      <c r="V1197" s="12">
        <f>W1197*1.18690152988223</f>
        <v>35607045.896466903</v>
      </c>
      <c r="W1197" s="3">
        <v>30000000</v>
      </c>
      <c r="X1197" s="13">
        <f>Y1197*1.18690152988223</f>
        <v>3206840.5806260724</v>
      </c>
      <c r="Y1197" s="3">
        <v>2701859</v>
      </c>
      <c r="Z1197" s="13">
        <f>AA1197*1.18690152988223</f>
        <v>28690022.347520772</v>
      </c>
      <c r="AA1197" s="3">
        <v>24172201</v>
      </c>
      <c r="AB1197">
        <v>204</v>
      </c>
    </row>
    <row r="1198" spans="1:28" x14ac:dyDescent="0.2">
      <c r="A1198" t="s">
        <v>39345</v>
      </c>
      <c r="B1198" t="s">
        <v>39346</v>
      </c>
      <c r="C1198">
        <v>2016</v>
      </c>
      <c r="D1198" t="s">
        <v>37309</v>
      </c>
      <c r="E1198" t="s">
        <v>176</v>
      </c>
      <c r="F1198" t="s">
        <v>44034</v>
      </c>
      <c r="G1198" t="s">
        <v>44046</v>
      </c>
      <c r="H1198">
        <v>146</v>
      </c>
      <c r="I1198" t="s">
        <v>97</v>
      </c>
      <c r="J1198" t="s">
        <v>26</v>
      </c>
      <c r="K1198" t="s">
        <v>307</v>
      </c>
      <c r="M1198" t="s">
        <v>2666</v>
      </c>
      <c r="N1198" t="s">
        <v>39347</v>
      </c>
      <c r="O1198" t="s">
        <v>39348</v>
      </c>
      <c r="P1198" t="s">
        <v>28259</v>
      </c>
      <c r="Q1198" t="s">
        <v>39349</v>
      </c>
      <c r="R1198" t="s">
        <v>39350</v>
      </c>
      <c r="S1198" t="s">
        <v>39351</v>
      </c>
      <c r="T1198">
        <v>6.4</v>
      </c>
      <c r="U1198">
        <v>82372</v>
      </c>
      <c r="V1198" s="12">
        <f>W1198*1.07834771485832</f>
        <v>43133908.594332799</v>
      </c>
      <c r="W1198" s="3">
        <v>40000000</v>
      </c>
      <c r="X1198" s="13">
        <f>Y1198*1.07834771485832</f>
        <v>8742149.8274883926</v>
      </c>
      <c r="Y1198" s="3">
        <v>8106986</v>
      </c>
      <c r="Z1198" s="13">
        <f>AA1198*1.07834771485832</f>
        <v>28705618.32622391</v>
      </c>
      <c r="AA1198" s="3">
        <v>26620002</v>
      </c>
      <c r="AB1198">
        <v>458</v>
      </c>
    </row>
    <row r="1199" spans="1:28" x14ac:dyDescent="0.2">
      <c r="A1199" t="s">
        <v>8862</v>
      </c>
      <c r="B1199" t="s">
        <v>8863</v>
      </c>
      <c r="C1199">
        <v>2005</v>
      </c>
      <c r="D1199" s="1">
        <v>38356</v>
      </c>
      <c r="E1199" t="s">
        <v>176</v>
      </c>
      <c r="F1199" t="s">
        <v>44034</v>
      </c>
      <c r="G1199" t="s">
        <v>44045</v>
      </c>
      <c r="H1199">
        <v>103</v>
      </c>
      <c r="I1199" t="s">
        <v>319</v>
      </c>
      <c r="J1199" t="s">
        <v>26</v>
      </c>
      <c r="M1199" t="s">
        <v>8864</v>
      </c>
      <c r="N1199" t="s">
        <v>8865</v>
      </c>
      <c r="O1199" t="s">
        <v>8866</v>
      </c>
      <c r="P1199" t="s">
        <v>3578</v>
      </c>
      <c r="Q1199" t="s">
        <v>8867</v>
      </c>
      <c r="R1199" t="s">
        <v>8868</v>
      </c>
      <c r="S1199" t="s">
        <v>8869</v>
      </c>
      <c r="T1199">
        <v>7.1</v>
      </c>
      <c r="U1199">
        <v>107314</v>
      </c>
      <c r="V1199" s="12">
        <f>W1199*1.32519713261649</f>
        <v>38430716.845878206</v>
      </c>
      <c r="W1199" s="3">
        <v>29000000</v>
      </c>
      <c r="X1199" s="13">
        <f>Y1199*1.32519713261649</f>
        <v>8353727.3270967901</v>
      </c>
      <c r="Y1199" s="3">
        <v>6303762</v>
      </c>
      <c r="Z1199" s="13">
        <f>AA1199*1.32519713261649</f>
        <v>28800814.078494679</v>
      </c>
      <c r="AA1199" s="3">
        <v>21733230</v>
      </c>
      <c r="AB1199">
        <v>282</v>
      </c>
    </row>
    <row r="1200" spans="1:28" x14ac:dyDescent="0.2">
      <c r="A1200" t="s">
        <v>2620</v>
      </c>
      <c r="B1200" t="s">
        <v>2621</v>
      </c>
      <c r="C1200">
        <v>2001</v>
      </c>
      <c r="D1200" t="s">
        <v>1025</v>
      </c>
      <c r="E1200" t="s">
        <v>1045</v>
      </c>
      <c r="F1200" t="s">
        <v>44032</v>
      </c>
      <c r="G1200" t="s">
        <v>44036</v>
      </c>
      <c r="H1200">
        <v>104</v>
      </c>
      <c r="I1200" t="s">
        <v>25</v>
      </c>
      <c r="J1200" t="s">
        <v>26</v>
      </c>
      <c r="M1200" t="s">
        <v>2622</v>
      </c>
      <c r="N1200" t="s">
        <v>2623</v>
      </c>
      <c r="O1200" t="s">
        <v>2624</v>
      </c>
      <c r="P1200" t="s">
        <v>1381</v>
      </c>
      <c r="Q1200" t="s">
        <v>2625</v>
      </c>
      <c r="R1200" t="s">
        <v>2626</v>
      </c>
      <c r="S1200" t="s">
        <v>2627</v>
      </c>
      <c r="T1200">
        <v>5.0999999999999996</v>
      </c>
      <c r="U1200">
        <v>15006</v>
      </c>
      <c r="V1200" s="12">
        <f>W1200*1.46138339920949</f>
        <v>49687035.573122658</v>
      </c>
      <c r="W1200" s="3">
        <v>34000000</v>
      </c>
      <c r="X1200" s="13">
        <f>Y1200*1.46138339920949</f>
        <v>28867514.429604817</v>
      </c>
      <c r="Y1200" s="3">
        <v>19753553</v>
      </c>
      <c r="Z1200" s="13">
        <f>AA1200*1.46138339920949</f>
        <v>28895125.807549484</v>
      </c>
      <c r="AA1200" s="3">
        <v>19772447</v>
      </c>
      <c r="AB1200">
        <v>114</v>
      </c>
    </row>
    <row r="1201" spans="1:28" hidden="1" x14ac:dyDescent="0.2">
      <c r="A1201" t="s">
        <v>13161</v>
      </c>
      <c r="B1201" t="s">
        <v>13162</v>
      </c>
      <c r="C1201">
        <v>2008</v>
      </c>
      <c r="D1201" t="s">
        <v>13163</v>
      </c>
      <c r="E1201" t="s">
        <v>16512</v>
      </c>
      <c r="F1201" t="s">
        <v>44044</v>
      </c>
      <c r="G1201" t="s">
        <v>44032</v>
      </c>
      <c r="H1201">
        <v>95</v>
      </c>
      <c r="I1201" t="s">
        <v>25</v>
      </c>
      <c r="J1201" t="s">
        <v>26</v>
      </c>
      <c r="M1201" t="s">
        <v>2710</v>
      </c>
      <c r="N1201" t="s">
        <v>13164</v>
      </c>
      <c r="O1201" t="s">
        <v>13165</v>
      </c>
      <c r="P1201" t="s">
        <v>13166</v>
      </c>
      <c r="Q1201" t="s">
        <v>13167</v>
      </c>
      <c r="R1201" t="s">
        <v>13168</v>
      </c>
      <c r="S1201" t="s">
        <v>13169</v>
      </c>
      <c r="T1201">
        <v>6</v>
      </c>
      <c r="U1201">
        <v>20292</v>
      </c>
      <c r="W1201"/>
      <c r="X1201"/>
      <c r="Y1201">
        <v>18643</v>
      </c>
      <c r="Z1201"/>
      <c r="AA1201">
        <v>2961647</v>
      </c>
      <c r="AB1201">
        <v>67</v>
      </c>
    </row>
    <row r="1202" spans="1:28" x14ac:dyDescent="0.2">
      <c r="A1202" t="s">
        <v>5691</v>
      </c>
      <c r="B1202" t="s">
        <v>5692</v>
      </c>
      <c r="C1202">
        <v>2004</v>
      </c>
      <c r="D1202" t="s">
        <v>5693</v>
      </c>
      <c r="E1202" t="s">
        <v>44041</v>
      </c>
      <c r="F1202" t="s">
        <v>44046</v>
      </c>
      <c r="G1202" t="s">
        <v>44045</v>
      </c>
      <c r="H1202">
        <v>106</v>
      </c>
      <c r="I1202" t="s">
        <v>5694</v>
      </c>
      <c r="J1202" t="s">
        <v>26</v>
      </c>
      <c r="M1202" t="s">
        <v>309</v>
      </c>
      <c r="N1202" t="s">
        <v>5695</v>
      </c>
      <c r="O1202" t="s">
        <v>5696</v>
      </c>
      <c r="P1202" t="s">
        <v>5697</v>
      </c>
      <c r="Q1202" t="s">
        <v>5698</v>
      </c>
      <c r="R1202" t="s">
        <v>5699</v>
      </c>
      <c r="S1202" t="s">
        <v>5700</v>
      </c>
      <c r="T1202">
        <v>6.4</v>
      </c>
      <c r="U1202">
        <v>57258</v>
      </c>
      <c r="V1202" s="12">
        <f>W1202*1.37009528851244</f>
        <v>36992572.789835878</v>
      </c>
      <c r="W1202" s="3">
        <v>27000000</v>
      </c>
      <c r="X1202" s="13">
        <f>Y1202*1.37009528851244</f>
        <v>6139046.2434303844</v>
      </c>
      <c r="Y1202" s="3">
        <v>4480744</v>
      </c>
      <c r="Z1202" s="13">
        <f>AA1202*1.37009528851244</f>
        <v>28975910.970455259</v>
      </c>
      <c r="AA1202" s="3">
        <v>21148829</v>
      </c>
      <c r="AB1202">
        <v>237</v>
      </c>
    </row>
    <row r="1203" spans="1:28" x14ac:dyDescent="0.2">
      <c r="A1203" t="s">
        <v>3927</v>
      </c>
      <c r="B1203" t="s">
        <v>3928</v>
      </c>
      <c r="C1203">
        <v>2002</v>
      </c>
      <c r="D1203" s="1">
        <v>37813</v>
      </c>
      <c r="E1203" t="s">
        <v>1045</v>
      </c>
      <c r="F1203" t="s">
        <v>44036</v>
      </c>
      <c r="H1203">
        <v>99</v>
      </c>
      <c r="I1203" t="s">
        <v>319</v>
      </c>
      <c r="J1203" t="s">
        <v>26</v>
      </c>
      <c r="K1203" t="s">
        <v>308</v>
      </c>
      <c r="M1203" t="s">
        <v>2130</v>
      </c>
      <c r="N1203" t="s">
        <v>3929</v>
      </c>
      <c r="O1203" t="s">
        <v>3930</v>
      </c>
      <c r="P1203" t="s">
        <v>3931</v>
      </c>
      <c r="Q1203" t="s">
        <v>3932</v>
      </c>
      <c r="R1203" t="s">
        <v>3933</v>
      </c>
      <c r="S1203" t="s">
        <v>3934</v>
      </c>
      <c r="T1203">
        <v>5.4</v>
      </c>
      <c r="U1203">
        <v>16560</v>
      </c>
      <c r="V1203" s="12">
        <f>W1203*1.43863813229572</f>
        <v>41720505.836575881</v>
      </c>
      <c r="W1203" s="3">
        <v>29000000</v>
      </c>
      <c r="X1203" s="13">
        <f>Y1203*1.43863813229572</f>
        <v>24356409.727821015</v>
      </c>
      <c r="Y1203" s="3">
        <v>16930185</v>
      </c>
      <c r="Z1203" s="13">
        <f>AA1203*1.43863813229572</f>
        <v>28983019.608949419</v>
      </c>
      <c r="AA1203" s="3">
        <v>20146150</v>
      </c>
      <c r="AB1203">
        <v>102</v>
      </c>
    </row>
    <row r="1204" spans="1:28" x14ac:dyDescent="0.2">
      <c r="A1204" t="s">
        <v>6109</v>
      </c>
      <c r="B1204" t="s">
        <v>6110</v>
      </c>
      <c r="C1204">
        <v>2002</v>
      </c>
      <c r="D1204" t="s">
        <v>5098</v>
      </c>
      <c r="E1204" t="s">
        <v>16512</v>
      </c>
      <c r="F1204" t="s">
        <v>44044</v>
      </c>
      <c r="G1204" t="s">
        <v>44045</v>
      </c>
      <c r="H1204">
        <v>91</v>
      </c>
      <c r="I1204" t="s">
        <v>97</v>
      </c>
      <c r="J1204" t="s">
        <v>26</v>
      </c>
      <c r="M1204" t="s">
        <v>6111</v>
      </c>
      <c r="N1204" t="s">
        <v>5630</v>
      </c>
      <c r="O1204" t="s">
        <v>6112</v>
      </c>
      <c r="P1204" t="s">
        <v>2278</v>
      </c>
      <c r="Q1204" t="s">
        <v>6113</v>
      </c>
      <c r="R1204" t="s">
        <v>6114</v>
      </c>
      <c r="S1204" t="s">
        <v>6115</v>
      </c>
      <c r="T1204">
        <v>3.7</v>
      </c>
      <c r="U1204">
        <v>19001</v>
      </c>
      <c r="V1204" s="12">
        <f>W1204*1.43863813229572</f>
        <v>100704669.2607004</v>
      </c>
      <c r="W1204" s="3">
        <v>70000000</v>
      </c>
      <c r="X1204" s="13">
        <f>Y1204*1.43863813229572</f>
        <v>20583981.167276267</v>
      </c>
      <c r="Y1204" s="3">
        <v>14307963</v>
      </c>
      <c r="Z1204" s="13">
        <f>AA1204*1.43863813229572</f>
        <v>28995606.253968876</v>
      </c>
      <c r="AA1204" s="3">
        <v>20154899</v>
      </c>
      <c r="AB1204">
        <v>282</v>
      </c>
    </row>
    <row r="1205" spans="1:28" x14ac:dyDescent="0.2">
      <c r="A1205" t="s">
        <v>1520</v>
      </c>
      <c r="B1205" t="s">
        <v>1521</v>
      </c>
      <c r="C1205">
        <v>2001</v>
      </c>
      <c r="D1205" t="s">
        <v>557</v>
      </c>
      <c r="E1205" t="s">
        <v>1045</v>
      </c>
      <c r="F1205" t="s">
        <v>44036</v>
      </c>
      <c r="H1205">
        <v>87</v>
      </c>
      <c r="I1205" t="s">
        <v>25</v>
      </c>
      <c r="J1205" t="s">
        <v>26</v>
      </c>
      <c r="M1205" t="s">
        <v>1523</v>
      </c>
      <c r="N1205" t="s">
        <v>1524</v>
      </c>
      <c r="O1205" t="s">
        <v>1525</v>
      </c>
      <c r="P1205" t="s">
        <v>323</v>
      </c>
      <c r="Q1205" t="s">
        <v>1526</v>
      </c>
      <c r="R1205" t="s">
        <v>1527</v>
      </c>
      <c r="S1205" t="s">
        <v>1528</v>
      </c>
      <c r="T1205">
        <v>5.7</v>
      </c>
      <c r="U1205">
        <v>17747</v>
      </c>
      <c r="V1205" s="12">
        <f>W1205*1.46138339920949</f>
        <v>32150434.782608781</v>
      </c>
      <c r="W1205" s="3">
        <v>22000000</v>
      </c>
      <c r="X1205" s="13">
        <f>Y1205*1.46138339920949</f>
        <v>16917652.311146289</v>
      </c>
      <c r="Y1205" s="3">
        <v>11576464</v>
      </c>
      <c r="Z1205" s="13">
        <f>AA1205*1.46138339920949</f>
        <v>29082064.510592964</v>
      </c>
      <c r="AA1205" s="3">
        <v>19900366</v>
      </c>
      <c r="AB1205">
        <v>181</v>
      </c>
    </row>
    <row r="1206" spans="1:28" x14ac:dyDescent="0.2">
      <c r="A1206" t="s">
        <v>3392</v>
      </c>
      <c r="B1206" t="s">
        <v>3393</v>
      </c>
      <c r="C1206">
        <v>2001</v>
      </c>
      <c r="D1206" t="s">
        <v>329</v>
      </c>
      <c r="E1206" t="s">
        <v>176</v>
      </c>
      <c r="F1206" t="s">
        <v>44036</v>
      </c>
      <c r="H1206">
        <v>99</v>
      </c>
      <c r="I1206" t="s">
        <v>25</v>
      </c>
      <c r="J1206" t="s">
        <v>26</v>
      </c>
      <c r="M1206" t="s">
        <v>1688</v>
      </c>
      <c r="N1206" t="s">
        <v>3394</v>
      </c>
      <c r="O1206" t="s">
        <v>3395</v>
      </c>
      <c r="P1206" t="s">
        <v>323</v>
      </c>
      <c r="Q1206" t="s">
        <v>3396</v>
      </c>
      <c r="R1206" t="s">
        <v>3397</v>
      </c>
      <c r="S1206" t="s">
        <v>3398</v>
      </c>
      <c r="T1206">
        <v>6.5</v>
      </c>
      <c r="U1206">
        <v>23602</v>
      </c>
      <c r="V1206" s="12">
        <f>W1206*1.46138339920949</f>
        <v>18997984.189723369</v>
      </c>
      <c r="W1206" s="3">
        <v>13000000</v>
      </c>
      <c r="X1206" s="13">
        <f>Y1206*1.46138339920949</f>
        <v>24752894.47920955</v>
      </c>
      <c r="Y1206" s="3">
        <v>16937988</v>
      </c>
      <c r="Z1206" s="13">
        <f>AA1206*1.46138339920949</f>
        <v>29137044.676838022</v>
      </c>
      <c r="AA1206" s="3">
        <v>19937988</v>
      </c>
      <c r="AB1206">
        <v>166</v>
      </c>
    </row>
    <row r="1207" spans="1:28" x14ac:dyDescent="0.2">
      <c r="A1207" t="s">
        <v>8572</v>
      </c>
      <c r="B1207" t="s">
        <v>8573</v>
      </c>
      <c r="C1207">
        <v>2004</v>
      </c>
      <c r="D1207" t="s">
        <v>5628</v>
      </c>
      <c r="E1207" t="s">
        <v>1045</v>
      </c>
      <c r="F1207" t="s">
        <v>44044</v>
      </c>
      <c r="G1207" t="s">
        <v>44040</v>
      </c>
      <c r="H1207">
        <v>91</v>
      </c>
      <c r="I1207" t="s">
        <v>25</v>
      </c>
      <c r="J1207" t="s">
        <v>26</v>
      </c>
      <c r="M1207" t="s">
        <v>3140</v>
      </c>
      <c r="N1207" t="s">
        <v>8574</v>
      </c>
      <c r="O1207" t="s">
        <v>8575</v>
      </c>
      <c r="P1207" t="s">
        <v>8576</v>
      </c>
      <c r="Q1207" t="s">
        <v>8577</v>
      </c>
      <c r="R1207" t="s">
        <v>8578</v>
      </c>
      <c r="S1207" t="s">
        <v>8579</v>
      </c>
      <c r="T1207">
        <v>5</v>
      </c>
      <c r="U1207">
        <v>21435</v>
      </c>
      <c r="V1207" s="12">
        <f>W1207*1.37009528851244</f>
        <v>41102858.655373201</v>
      </c>
      <c r="W1207" s="3">
        <v>30000000</v>
      </c>
      <c r="X1207" s="13">
        <f>Y1207*1.37009528851244</f>
        <v>19279215.016680777</v>
      </c>
      <c r="Y1207" s="3">
        <v>14071441</v>
      </c>
      <c r="Z1207" s="13">
        <f>AA1207*1.37009528851244</f>
        <v>29169090.295849647</v>
      </c>
      <c r="AA1207" s="3">
        <v>21289826</v>
      </c>
      <c r="AB1207">
        <v>120</v>
      </c>
    </row>
    <row r="1208" spans="1:28" x14ac:dyDescent="0.2">
      <c r="A1208" t="s">
        <v>1910</v>
      </c>
      <c r="B1208" t="s">
        <v>1911</v>
      </c>
      <c r="C1208">
        <v>2000</v>
      </c>
      <c r="D1208" t="s">
        <v>1531</v>
      </c>
      <c r="E1208" t="s">
        <v>16512</v>
      </c>
      <c r="F1208" t="s">
        <v>44044</v>
      </c>
      <c r="G1208" t="s">
        <v>44032</v>
      </c>
      <c r="H1208">
        <v>102</v>
      </c>
      <c r="I1208" t="s">
        <v>25</v>
      </c>
      <c r="J1208" t="s">
        <v>26</v>
      </c>
      <c r="M1208" t="s">
        <v>1912</v>
      </c>
      <c r="N1208" t="s">
        <v>1913</v>
      </c>
      <c r="O1208" t="s">
        <v>1914</v>
      </c>
      <c r="P1208" t="s">
        <v>312</v>
      </c>
      <c r="Q1208" t="s">
        <v>1915</v>
      </c>
      <c r="R1208" t="s">
        <v>1916</v>
      </c>
      <c r="S1208" t="s">
        <v>1917</v>
      </c>
      <c r="T1208">
        <v>5.2</v>
      </c>
      <c r="U1208">
        <v>32142</v>
      </c>
      <c r="V1208" s="12">
        <f>W1208*1.5029674796748</f>
        <v>95588731.707317278</v>
      </c>
      <c r="W1208" s="3">
        <v>63600000</v>
      </c>
      <c r="X1208" s="13">
        <f>Y1208*1.5029674796748</f>
        <v>22495187.808374032</v>
      </c>
      <c r="Y1208" s="3">
        <v>14967182</v>
      </c>
      <c r="Z1208" s="13">
        <f>AA1208*1.5029674796748</f>
        <v>29177097.162154537</v>
      </c>
      <c r="AA1208" s="3">
        <v>19412993</v>
      </c>
      <c r="AB1208">
        <v>289</v>
      </c>
    </row>
    <row r="1209" spans="1:28" x14ac:dyDescent="0.2">
      <c r="A1209" t="s">
        <v>19186</v>
      </c>
      <c r="B1209" t="s">
        <v>19187</v>
      </c>
      <c r="C1209">
        <v>2010</v>
      </c>
      <c r="D1209" t="s">
        <v>18356</v>
      </c>
      <c r="E1209" t="s">
        <v>1045</v>
      </c>
      <c r="H1209">
        <v>99</v>
      </c>
      <c r="I1209" t="s">
        <v>25</v>
      </c>
      <c r="J1209" t="s">
        <v>26</v>
      </c>
      <c r="M1209" t="s">
        <v>19188</v>
      </c>
      <c r="N1209" t="s">
        <v>19189</v>
      </c>
      <c r="O1209" t="s">
        <v>19190</v>
      </c>
      <c r="P1209" t="s">
        <v>6141</v>
      </c>
      <c r="Q1209" t="s">
        <v>19191</v>
      </c>
      <c r="R1209" t="s">
        <v>19192</v>
      </c>
      <c r="S1209" t="s">
        <v>19193</v>
      </c>
      <c r="T1209">
        <v>5</v>
      </c>
      <c r="U1209">
        <v>10357</v>
      </c>
      <c r="V1209" s="12">
        <f>W1209*1.18690152988223</f>
        <v>20177326.007997911</v>
      </c>
      <c r="W1209" s="3">
        <v>17000000</v>
      </c>
      <c r="X1209" s="13">
        <f>Y1209*1.18690152988223</f>
        <v>29340062.20360361</v>
      </c>
      <c r="Y1209" s="3">
        <v>24719879</v>
      </c>
      <c r="Z1209" s="13">
        <f>AA1209*1.18690152988223</f>
        <v>29340062.20360361</v>
      </c>
      <c r="AA1209" s="3">
        <v>24719879</v>
      </c>
      <c r="AB1209">
        <v>29</v>
      </c>
    </row>
    <row r="1210" spans="1:28" hidden="1" x14ac:dyDescent="0.2">
      <c r="A1210" t="s">
        <v>13235</v>
      </c>
      <c r="B1210" t="s">
        <v>13236</v>
      </c>
      <c r="C1210">
        <v>2007</v>
      </c>
      <c r="D1210" t="s">
        <v>9875</v>
      </c>
      <c r="E1210" t="s">
        <v>1045</v>
      </c>
      <c r="F1210" t="s">
        <v>44032</v>
      </c>
      <c r="G1210" t="s">
        <v>44057</v>
      </c>
      <c r="H1210">
        <v>95</v>
      </c>
      <c r="I1210" t="s">
        <v>13237</v>
      </c>
      <c r="J1210" t="s">
        <v>74</v>
      </c>
      <c r="M1210" t="s">
        <v>76</v>
      </c>
      <c r="N1210" t="s">
        <v>76</v>
      </c>
      <c r="O1210" t="s">
        <v>13238</v>
      </c>
      <c r="P1210" t="s">
        <v>13239</v>
      </c>
      <c r="Q1210" t="s">
        <v>13240</v>
      </c>
      <c r="R1210" t="s">
        <v>13241</v>
      </c>
      <c r="S1210" t="s">
        <v>13242</v>
      </c>
      <c r="T1210">
        <v>7.5</v>
      </c>
      <c r="U1210">
        <v>13943</v>
      </c>
      <c r="W1210"/>
      <c r="X1210"/>
      <c r="Y1210">
        <v>21438</v>
      </c>
      <c r="Z1210"/>
      <c r="AA1210">
        <v>1843810</v>
      </c>
      <c r="AB1210">
        <v>64</v>
      </c>
    </row>
    <row r="1211" spans="1:28" x14ac:dyDescent="0.2">
      <c r="A1211" t="s">
        <v>28488</v>
      </c>
      <c r="B1211" t="s">
        <v>28489</v>
      </c>
      <c r="C1211">
        <v>2013</v>
      </c>
      <c r="D1211" t="s">
        <v>27211</v>
      </c>
      <c r="E1211" t="s">
        <v>1045</v>
      </c>
      <c r="F1211" t="s">
        <v>44032</v>
      </c>
      <c r="H1211">
        <v>103</v>
      </c>
      <c r="I1211" t="s">
        <v>25</v>
      </c>
      <c r="J1211" t="s">
        <v>26</v>
      </c>
      <c r="M1211" t="s">
        <v>28490</v>
      </c>
      <c r="N1211" t="s">
        <v>28490</v>
      </c>
      <c r="O1211" t="s">
        <v>28491</v>
      </c>
      <c r="P1211" t="s">
        <v>11114</v>
      </c>
      <c r="Q1211" t="s">
        <v>28492</v>
      </c>
      <c r="R1211" t="s">
        <v>28493</v>
      </c>
      <c r="S1211" t="s">
        <v>28494</v>
      </c>
      <c r="T1211">
        <v>7.4</v>
      </c>
      <c r="U1211">
        <v>138403</v>
      </c>
      <c r="V1211" s="12">
        <f>W1211*1.11098185502045</f>
        <v>5554909.2751022503</v>
      </c>
      <c r="W1211" s="3">
        <v>5000000</v>
      </c>
      <c r="X1211" s="13">
        <f>Y1211*1.11098185502045</f>
        <v>23893382.37016264</v>
      </c>
      <c r="Y1211" s="3">
        <v>21506546</v>
      </c>
      <c r="Z1211" s="13">
        <f>AA1211*1.11098185502045</f>
        <v>29413155.733118013</v>
      </c>
      <c r="AA1211" s="3">
        <v>26474920</v>
      </c>
      <c r="AB1211">
        <v>265</v>
      </c>
    </row>
    <row r="1212" spans="1:28" x14ac:dyDescent="0.2">
      <c r="A1212" t="s">
        <v>874</v>
      </c>
      <c r="B1212" t="s">
        <v>875</v>
      </c>
      <c r="C1212">
        <v>2001</v>
      </c>
      <c r="D1212" t="s">
        <v>175</v>
      </c>
      <c r="E1212" t="s">
        <v>176</v>
      </c>
      <c r="F1212" t="s">
        <v>44045</v>
      </c>
      <c r="G1212" t="s">
        <v>44042</v>
      </c>
      <c r="H1212">
        <v>147</v>
      </c>
      <c r="I1212" t="s">
        <v>63</v>
      </c>
      <c r="J1212" t="s">
        <v>26</v>
      </c>
      <c r="K1212" t="s">
        <v>308</v>
      </c>
      <c r="L1212" t="s">
        <v>27</v>
      </c>
      <c r="M1212" t="s">
        <v>876</v>
      </c>
      <c r="N1212" t="s">
        <v>876</v>
      </c>
      <c r="O1212" t="s">
        <v>877</v>
      </c>
      <c r="P1212" t="s">
        <v>878</v>
      </c>
      <c r="Q1212" t="s">
        <v>879</v>
      </c>
      <c r="R1212" t="s">
        <v>880</v>
      </c>
      <c r="S1212" t="s">
        <v>881</v>
      </c>
      <c r="T1212">
        <v>8</v>
      </c>
      <c r="U1212">
        <v>312966</v>
      </c>
      <c r="V1212" s="12">
        <f>W1212*1.46138339920949</f>
        <v>21920750.988142349</v>
      </c>
      <c r="W1212" s="3">
        <v>15000000</v>
      </c>
      <c r="X1212" s="13">
        <f>Y1212*1.46138339920949</f>
        <v>10551543.258458525</v>
      </c>
      <c r="Y1212" s="3">
        <v>7220243</v>
      </c>
      <c r="Z1212" s="13">
        <f>AA1212*1.46138339920949</f>
        <v>29417000.433241185</v>
      </c>
      <c r="AA1212" s="3">
        <v>20129557</v>
      </c>
      <c r="AB1212">
        <v>1929</v>
      </c>
    </row>
    <row r="1213" spans="1:28" x14ac:dyDescent="0.2">
      <c r="A1213" t="s">
        <v>40614</v>
      </c>
      <c r="B1213" t="s">
        <v>40615</v>
      </c>
      <c r="C1213">
        <v>2017</v>
      </c>
      <c r="D1213" t="s">
        <v>32294</v>
      </c>
      <c r="E1213" t="s">
        <v>176</v>
      </c>
      <c r="F1213" t="s">
        <v>44042</v>
      </c>
      <c r="H1213">
        <v>93</v>
      </c>
      <c r="I1213" t="s">
        <v>25</v>
      </c>
      <c r="J1213" t="s">
        <v>26</v>
      </c>
      <c r="K1213" t="s">
        <v>27</v>
      </c>
      <c r="M1213" t="s">
        <v>7379</v>
      </c>
      <c r="N1213" t="s">
        <v>40616</v>
      </c>
      <c r="O1213" t="s">
        <v>40617</v>
      </c>
      <c r="P1213" t="s">
        <v>968</v>
      </c>
      <c r="Q1213" t="s">
        <v>40618</v>
      </c>
      <c r="R1213" t="s">
        <v>40619</v>
      </c>
      <c r="S1213" t="s">
        <v>40620</v>
      </c>
      <c r="T1213">
        <v>6.3</v>
      </c>
      <c r="U1213">
        <v>50166</v>
      </c>
      <c r="V1213" s="12">
        <f>W1213*1.05585427545692</f>
        <v>11086469.892297661</v>
      </c>
      <c r="W1213" s="3">
        <v>10500000</v>
      </c>
      <c r="X1213" s="13">
        <f>Y1213*1.05585427545692</f>
        <v>11308194.010872236</v>
      </c>
      <c r="Y1213" s="3">
        <v>10709995</v>
      </c>
      <c r="Z1213" s="13">
        <f>AA1213*1.05585427545692</f>
        <v>29425739.007910438</v>
      </c>
      <c r="AA1213" s="3">
        <v>27869129</v>
      </c>
      <c r="AB1213">
        <v>269</v>
      </c>
    </row>
    <row r="1214" spans="1:28" hidden="1" x14ac:dyDescent="0.2">
      <c r="A1214" t="s">
        <v>13267</v>
      </c>
      <c r="B1214" t="s">
        <v>13268</v>
      </c>
      <c r="C1214">
        <v>2007</v>
      </c>
      <c r="D1214" t="s">
        <v>8778</v>
      </c>
      <c r="E1214" t="s">
        <v>44041</v>
      </c>
      <c r="F1214" t="s">
        <v>44032</v>
      </c>
      <c r="G1214" t="s">
        <v>44045</v>
      </c>
      <c r="H1214">
        <v>112</v>
      </c>
      <c r="I1214" t="s">
        <v>2371</v>
      </c>
      <c r="J1214" t="s">
        <v>26</v>
      </c>
      <c r="K1214" t="s">
        <v>308</v>
      </c>
      <c r="L1214" t="s">
        <v>13269</v>
      </c>
      <c r="M1214" t="s">
        <v>13270</v>
      </c>
      <c r="N1214" t="s">
        <v>13270</v>
      </c>
      <c r="O1214" t="s">
        <v>13271</v>
      </c>
      <c r="P1214" t="s">
        <v>13272</v>
      </c>
      <c r="Q1214" t="s">
        <v>13273</v>
      </c>
      <c r="R1214" t="s">
        <v>13274</v>
      </c>
      <c r="S1214" t="s">
        <v>13275</v>
      </c>
      <c r="T1214">
        <v>6.1</v>
      </c>
      <c r="U1214">
        <v>10010</v>
      </c>
      <c r="W1214">
        <v>21000000</v>
      </c>
      <c r="X1214"/>
      <c r="Y1214"/>
      <c r="Z1214"/>
      <c r="AA1214">
        <v>8332427</v>
      </c>
      <c r="AB1214">
        <v>51</v>
      </c>
    </row>
    <row r="1215" spans="1:28" hidden="1" x14ac:dyDescent="0.2">
      <c r="A1215" t="s">
        <v>13276</v>
      </c>
      <c r="B1215" t="s">
        <v>13277</v>
      </c>
      <c r="C1215">
        <v>2006</v>
      </c>
      <c r="D1215" s="1">
        <v>39206</v>
      </c>
      <c r="E1215" t="s">
        <v>16512</v>
      </c>
      <c r="F1215" t="s">
        <v>44044</v>
      </c>
      <c r="G1215" t="s">
        <v>44032</v>
      </c>
      <c r="H1215">
        <v>96</v>
      </c>
      <c r="I1215" t="s">
        <v>319</v>
      </c>
      <c r="J1215" t="s">
        <v>26</v>
      </c>
      <c r="M1215" t="s">
        <v>13278</v>
      </c>
      <c r="N1215" t="s">
        <v>13279</v>
      </c>
      <c r="O1215" t="s">
        <v>13280</v>
      </c>
      <c r="P1215" t="s">
        <v>811</v>
      </c>
      <c r="Q1215" t="s">
        <v>13281</v>
      </c>
      <c r="R1215" t="s">
        <v>13282</v>
      </c>
      <c r="S1215" t="s">
        <v>13283</v>
      </c>
      <c r="T1215">
        <v>5.6</v>
      </c>
      <c r="U1215">
        <v>23048</v>
      </c>
      <c r="W1215">
        <v>25000000</v>
      </c>
      <c r="X1215"/>
      <c r="Y1215"/>
      <c r="Z1215"/>
      <c r="AA1215">
        <v>5549200</v>
      </c>
      <c r="AB1215">
        <v>116</v>
      </c>
    </row>
    <row r="1216" spans="1:28" x14ac:dyDescent="0.2">
      <c r="A1216" t="s">
        <v>7399</v>
      </c>
      <c r="B1216" t="s">
        <v>7400</v>
      </c>
      <c r="C1216">
        <v>2004</v>
      </c>
      <c r="D1216" t="s">
        <v>911</v>
      </c>
      <c r="E1216" t="s">
        <v>1045</v>
      </c>
      <c r="F1216" t="s">
        <v>44036</v>
      </c>
      <c r="H1216">
        <v>96</v>
      </c>
      <c r="I1216" t="s">
        <v>25</v>
      </c>
      <c r="J1216" t="s">
        <v>26</v>
      </c>
      <c r="M1216" t="s">
        <v>3436</v>
      </c>
      <c r="N1216" t="s">
        <v>7401</v>
      </c>
      <c r="O1216" t="s">
        <v>7402</v>
      </c>
      <c r="P1216" t="s">
        <v>5857</v>
      </c>
      <c r="Q1216" t="s">
        <v>7403</v>
      </c>
      <c r="R1216" t="s">
        <v>7404</v>
      </c>
      <c r="S1216" t="s">
        <v>7405</v>
      </c>
      <c r="T1216">
        <v>5.6</v>
      </c>
      <c r="U1216">
        <v>26373</v>
      </c>
      <c r="V1216" s="12">
        <f>W1216*1.37009528851244</f>
        <v>30142096.347273681</v>
      </c>
      <c r="W1216" s="3">
        <v>22000000</v>
      </c>
      <c r="X1216" s="13">
        <f>Y1216*1.37009528851244</f>
        <v>23390214.701863412</v>
      </c>
      <c r="Y1216" s="3">
        <v>17071962</v>
      </c>
      <c r="Z1216" s="13">
        <f>AA1216*1.37009528851244</f>
        <v>29475454.563123338</v>
      </c>
      <c r="AA1216" s="3">
        <v>21513434</v>
      </c>
      <c r="AB1216">
        <v>153</v>
      </c>
    </row>
    <row r="1217" spans="1:28" x14ac:dyDescent="0.2">
      <c r="A1217" t="s">
        <v>12545</v>
      </c>
      <c r="B1217" t="s">
        <v>12546</v>
      </c>
      <c r="C1217">
        <v>2006</v>
      </c>
      <c r="D1217" t="s">
        <v>9902</v>
      </c>
      <c r="E1217" t="s">
        <v>1045</v>
      </c>
      <c r="F1217" t="s">
        <v>44040</v>
      </c>
      <c r="G1217" t="s">
        <v>44034</v>
      </c>
      <c r="H1217">
        <v>110</v>
      </c>
      <c r="I1217" t="s">
        <v>25</v>
      </c>
      <c r="J1217" t="s">
        <v>26</v>
      </c>
      <c r="M1217" t="s">
        <v>12547</v>
      </c>
      <c r="N1217" t="s">
        <v>12548</v>
      </c>
      <c r="O1217" t="s">
        <v>12549</v>
      </c>
      <c r="P1217" t="s">
        <v>12550</v>
      </c>
      <c r="Q1217" t="s">
        <v>12551</v>
      </c>
      <c r="R1217" t="s">
        <v>12552</v>
      </c>
      <c r="S1217" t="s">
        <v>12553</v>
      </c>
      <c r="T1217">
        <v>5.3</v>
      </c>
      <c r="U1217">
        <v>37299</v>
      </c>
      <c r="V1217" s="12">
        <f>W1217*1.28378472222222</f>
        <v>15405416.66666664</v>
      </c>
      <c r="W1217" s="3">
        <v>12000000</v>
      </c>
      <c r="X1217" s="13">
        <f>Y1217*1.28378472222222</f>
        <v>23874983.533541627</v>
      </c>
      <c r="Y1217" s="3">
        <v>18597342</v>
      </c>
      <c r="Z1217" s="13">
        <f>AA1217*1.28378472222222</f>
        <v>29514155.561145782</v>
      </c>
      <c r="AA1217" s="3">
        <v>22989957</v>
      </c>
      <c r="AB1217">
        <v>155</v>
      </c>
    </row>
    <row r="1218" spans="1:28" x14ac:dyDescent="0.2">
      <c r="A1218" t="s">
        <v>9784</v>
      </c>
      <c r="B1218" t="s">
        <v>9785</v>
      </c>
      <c r="C1218">
        <v>2004</v>
      </c>
      <c r="D1218" s="1">
        <v>38658</v>
      </c>
      <c r="E1218" t="s">
        <v>176</v>
      </c>
      <c r="F1218" t="s">
        <v>44036</v>
      </c>
      <c r="H1218">
        <v>131</v>
      </c>
      <c r="I1218" t="s">
        <v>9786</v>
      </c>
      <c r="J1218" t="s">
        <v>26</v>
      </c>
      <c r="K1218" t="s">
        <v>64</v>
      </c>
      <c r="L1218" t="s">
        <v>361</v>
      </c>
      <c r="M1218" t="s">
        <v>9787</v>
      </c>
      <c r="N1218" t="s">
        <v>9788</v>
      </c>
      <c r="O1218" t="s">
        <v>9789</v>
      </c>
      <c r="P1218" t="s">
        <v>3826</v>
      </c>
      <c r="Q1218" t="s">
        <v>9790</v>
      </c>
      <c r="R1218" t="s">
        <v>9791</v>
      </c>
      <c r="S1218" t="s">
        <v>9792</v>
      </c>
      <c r="T1218">
        <v>7</v>
      </c>
      <c r="U1218">
        <v>34545</v>
      </c>
      <c r="V1218" s="12">
        <f>W1218*1.37009528851244</f>
        <v>41102858.655373201</v>
      </c>
      <c r="W1218" s="3">
        <v>30000000</v>
      </c>
      <c r="X1218" s="13">
        <f>Y1218*1.37009528851244</f>
        <v>5159210.2669931166</v>
      </c>
      <c r="Y1218" s="3">
        <v>3765585</v>
      </c>
      <c r="Z1218" s="13">
        <f>AA1218*1.37009528851244</f>
        <v>29539503.777670715</v>
      </c>
      <c r="AA1218" s="3">
        <v>21560182</v>
      </c>
      <c r="AB1218">
        <v>172</v>
      </c>
    </row>
    <row r="1219" spans="1:28" x14ac:dyDescent="0.2">
      <c r="A1219" t="s">
        <v>27400</v>
      </c>
      <c r="B1219" t="s">
        <v>27401</v>
      </c>
      <c r="C1219">
        <v>2011</v>
      </c>
      <c r="D1219" s="1">
        <v>41006</v>
      </c>
      <c r="E1219" t="s">
        <v>1045</v>
      </c>
      <c r="F1219" t="s">
        <v>44032</v>
      </c>
      <c r="H1219">
        <v>90</v>
      </c>
      <c r="I1219" t="s">
        <v>25</v>
      </c>
      <c r="J1219" t="s">
        <v>26</v>
      </c>
      <c r="M1219" t="s">
        <v>14109</v>
      </c>
      <c r="N1219" t="s">
        <v>27402</v>
      </c>
      <c r="O1219" t="s">
        <v>27403</v>
      </c>
      <c r="P1219" t="s">
        <v>15119</v>
      </c>
      <c r="Q1219" t="s">
        <v>27404</v>
      </c>
      <c r="R1219" t="s">
        <v>27405</v>
      </c>
      <c r="S1219" t="s">
        <v>27406</v>
      </c>
      <c r="T1219">
        <v>6.4</v>
      </c>
      <c r="U1219">
        <v>82978</v>
      </c>
      <c r="V1219" s="13">
        <v>175000000</v>
      </c>
      <c r="W1219" s="3">
        <v>5000000</v>
      </c>
      <c r="X1219" s="13">
        <f>Y1219*1.1505830469594</f>
        <v>28553004.662144013</v>
      </c>
      <c r="Y1219" s="3">
        <v>24816118</v>
      </c>
      <c r="Z1219" s="13">
        <f>AA1219*1.1505830469594</f>
        <v>29690160.404945396</v>
      </c>
      <c r="AA1219" s="3">
        <v>25804448</v>
      </c>
      <c r="AB1219">
        <v>144</v>
      </c>
    </row>
    <row r="1220" spans="1:28" hidden="1" x14ac:dyDescent="0.2">
      <c r="A1220" t="s">
        <v>13316</v>
      </c>
      <c r="B1220" t="s">
        <v>13317</v>
      </c>
      <c r="C1220">
        <v>2006</v>
      </c>
      <c r="D1220" t="s">
        <v>13318</v>
      </c>
      <c r="E1220" t="s">
        <v>16512</v>
      </c>
      <c r="F1220" t="s">
        <v>44051</v>
      </c>
      <c r="G1220" t="s">
        <v>44032</v>
      </c>
      <c r="H1220">
        <v>104</v>
      </c>
      <c r="I1220" t="s">
        <v>13319</v>
      </c>
      <c r="J1220" t="s">
        <v>934</v>
      </c>
      <c r="K1220" t="s">
        <v>209</v>
      </c>
      <c r="L1220" t="s">
        <v>26</v>
      </c>
      <c r="M1220" t="s">
        <v>2471</v>
      </c>
      <c r="N1220" t="s">
        <v>13320</v>
      </c>
      <c r="O1220" t="s">
        <v>13321</v>
      </c>
      <c r="P1220" t="s">
        <v>842</v>
      </c>
      <c r="Q1220" t="s">
        <v>13322</v>
      </c>
      <c r="R1220" t="s">
        <v>13323</v>
      </c>
      <c r="S1220" t="s">
        <v>13324</v>
      </c>
      <c r="T1220">
        <v>7.6</v>
      </c>
      <c r="U1220">
        <v>72054</v>
      </c>
      <c r="W1220"/>
      <c r="X1220"/>
      <c r="Y1220">
        <v>24633730</v>
      </c>
      <c r="Z1220"/>
      <c r="AA1220">
        <v>68072848</v>
      </c>
      <c r="AB1220">
        <v>213</v>
      </c>
    </row>
    <row r="1221" spans="1:28" hidden="1" x14ac:dyDescent="0.2">
      <c r="A1221" t="s">
        <v>13325</v>
      </c>
      <c r="B1221" t="s">
        <v>13326</v>
      </c>
      <c r="C1221">
        <v>2006</v>
      </c>
      <c r="D1221" s="1">
        <v>38729</v>
      </c>
      <c r="E1221" t="s">
        <v>1045</v>
      </c>
      <c r="F1221" t="s">
        <v>44032</v>
      </c>
      <c r="H1221">
        <v>98</v>
      </c>
      <c r="I1221" t="s">
        <v>1561</v>
      </c>
      <c r="J1221" t="s">
        <v>26</v>
      </c>
      <c r="M1221" t="s">
        <v>13327</v>
      </c>
      <c r="N1221" t="s">
        <v>13327</v>
      </c>
      <c r="O1221" t="s">
        <v>13328</v>
      </c>
      <c r="P1221" t="s">
        <v>13329</v>
      </c>
      <c r="Q1221" t="s">
        <v>13330</v>
      </c>
      <c r="R1221" t="s">
        <v>13331</v>
      </c>
      <c r="S1221" t="s">
        <v>13332</v>
      </c>
      <c r="T1221">
        <v>6.7</v>
      </c>
      <c r="U1221">
        <v>10515</v>
      </c>
      <c r="W1221"/>
      <c r="X1221"/>
      <c r="Y1221">
        <v>239962</v>
      </c>
      <c r="Z1221"/>
      <c r="AA1221">
        <v>1297553</v>
      </c>
      <c r="AB1221">
        <v>73</v>
      </c>
    </row>
    <row r="1222" spans="1:28" x14ac:dyDescent="0.2">
      <c r="A1222" t="s">
        <v>36237</v>
      </c>
      <c r="B1222" t="s">
        <v>36238</v>
      </c>
      <c r="C1222">
        <v>2015</v>
      </c>
      <c r="D1222" t="s">
        <v>32873</v>
      </c>
      <c r="E1222" t="s">
        <v>16512</v>
      </c>
      <c r="F1222" t="s">
        <v>44038</v>
      </c>
      <c r="H1222">
        <v>96</v>
      </c>
      <c r="I1222" t="s">
        <v>372</v>
      </c>
      <c r="J1222" t="s">
        <v>26</v>
      </c>
      <c r="K1222" t="s">
        <v>209</v>
      </c>
      <c r="M1222" t="s">
        <v>27387</v>
      </c>
      <c r="N1222" t="s">
        <v>31381</v>
      </c>
      <c r="O1222" t="s">
        <v>36239</v>
      </c>
      <c r="P1222" t="s">
        <v>20683</v>
      </c>
      <c r="Q1222" t="s">
        <v>36240</v>
      </c>
      <c r="R1222" t="s">
        <v>36241</v>
      </c>
      <c r="S1222" t="s">
        <v>36242</v>
      </c>
      <c r="T1222">
        <v>6.1</v>
      </c>
      <c r="U1222">
        <v>82946</v>
      </c>
      <c r="V1222" s="12">
        <f>W1222*1.09195121025074</f>
        <v>30574633.887020722</v>
      </c>
      <c r="W1222" s="3">
        <v>28000000</v>
      </c>
      <c r="X1222" s="13">
        <f>Y1222*1.09195121025074</f>
        <v>15768851.047962783</v>
      </c>
      <c r="Y1222" s="3">
        <v>14440985</v>
      </c>
      <c r="Z1222" s="13">
        <f>AA1222*1.09195121025074</f>
        <v>29769182.28360831</v>
      </c>
      <c r="AA1222" s="3">
        <v>27262374</v>
      </c>
      <c r="AB1222">
        <v>225</v>
      </c>
    </row>
    <row r="1223" spans="1:28" x14ac:dyDescent="0.2">
      <c r="A1223" t="s">
        <v>6898</v>
      </c>
      <c r="B1223" t="s">
        <v>6899</v>
      </c>
      <c r="C1223">
        <v>2004</v>
      </c>
      <c r="D1223" s="1">
        <v>38055</v>
      </c>
      <c r="E1223" t="s">
        <v>176</v>
      </c>
      <c r="F1223" t="s">
        <v>44045</v>
      </c>
      <c r="G1223" t="s">
        <v>44036</v>
      </c>
      <c r="H1223">
        <v>114</v>
      </c>
      <c r="I1223" t="s">
        <v>25</v>
      </c>
      <c r="J1223" t="s">
        <v>26</v>
      </c>
      <c r="K1223" t="s">
        <v>838</v>
      </c>
      <c r="M1223" t="s">
        <v>1974</v>
      </c>
      <c r="N1223" t="s">
        <v>6900</v>
      </c>
      <c r="O1223" t="s">
        <v>6901</v>
      </c>
      <c r="P1223" t="s">
        <v>3041</v>
      </c>
      <c r="Q1223" t="s">
        <v>6902</v>
      </c>
      <c r="R1223" t="s">
        <v>6903</v>
      </c>
      <c r="S1223" t="s">
        <v>6904</v>
      </c>
      <c r="T1223">
        <v>7</v>
      </c>
      <c r="U1223">
        <v>52235</v>
      </c>
      <c r="V1223" s="12">
        <f>W1223*1.37009528851244</f>
        <v>41102858.655373201</v>
      </c>
      <c r="W1223" s="3">
        <v>30000000</v>
      </c>
      <c r="X1223" s="13">
        <f>Y1223*1.37009528851244</f>
        <v>17812960.96043938</v>
      </c>
      <c r="Y1223" s="3">
        <v>13001257</v>
      </c>
      <c r="Z1223" s="13">
        <f>AA1223*1.37009528851244</f>
        <v>29788060.984531488</v>
      </c>
      <c r="AA1223" s="3">
        <v>21741598</v>
      </c>
      <c r="AB1223">
        <v>309</v>
      </c>
    </row>
    <row r="1224" spans="1:28" x14ac:dyDescent="0.2">
      <c r="A1224" t="s">
        <v>37301</v>
      </c>
      <c r="B1224" t="s">
        <v>37302</v>
      </c>
      <c r="C1224">
        <v>2015</v>
      </c>
      <c r="D1224" t="s">
        <v>33944</v>
      </c>
      <c r="E1224" t="s">
        <v>1045</v>
      </c>
      <c r="F1224" t="s">
        <v>44032</v>
      </c>
      <c r="G1224" t="s">
        <v>44036</v>
      </c>
      <c r="H1224">
        <v>95</v>
      </c>
      <c r="I1224" t="s">
        <v>25</v>
      </c>
      <c r="J1224" t="s">
        <v>26</v>
      </c>
      <c r="M1224" t="s">
        <v>1596</v>
      </c>
      <c r="N1224" t="s">
        <v>1596</v>
      </c>
      <c r="O1224" t="s">
        <v>37303</v>
      </c>
      <c r="P1224" t="s">
        <v>3526</v>
      </c>
      <c r="Q1224" t="s">
        <v>37304</v>
      </c>
      <c r="R1224" t="s">
        <v>37305</v>
      </c>
      <c r="S1224" t="s">
        <v>37306</v>
      </c>
      <c r="T1224">
        <v>6.6</v>
      </c>
      <c r="U1224">
        <v>57091</v>
      </c>
      <c r="V1224" s="12">
        <f>W1224*1.09195121025074</f>
        <v>12011463.31275814</v>
      </c>
      <c r="W1224" s="3">
        <v>11000000</v>
      </c>
      <c r="X1224" s="13">
        <f>Y1224*1.09195121025074</f>
        <v>4400956.4797461722</v>
      </c>
      <c r="Y1224" s="3">
        <v>4030360</v>
      </c>
      <c r="Z1224" s="13">
        <f>AA1224*1.09195121025074</f>
        <v>29909727.323879682</v>
      </c>
      <c r="AA1224" s="3">
        <v>27391084</v>
      </c>
      <c r="AB1224">
        <v>160</v>
      </c>
    </row>
    <row r="1225" spans="1:28" x14ac:dyDescent="0.2">
      <c r="A1225" t="s">
        <v>7703</v>
      </c>
      <c r="B1225" t="s">
        <v>7704</v>
      </c>
      <c r="C1225">
        <v>2004</v>
      </c>
      <c r="D1225" t="s">
        <v>7705</v>
      </c>
      <c r="E1225" t="s">
        <v>1045</v>
      </c>
      <c r="F1225" t="s">
        <v>44032</v>
      </c>
      <c r="G1225" t="s">
        <v>44036</v>
      </c>
      <c r="H1225">
        <v>104</v>
      </c>
      <c r="I1225" t="s">
        <v>25</v>
      </c>
      <c r="J1225" t="s">
        <v>26</v>
      </c>
      <c r="M1225" t="s">
        <v>3895</v>
      </c>
      <c r="N1225" t="s">
        <v>7706</v>
      </c>
      <c r="O1225" t="s">
        <v>7707</v>
      </c>
      <c r="P1225" t="s">
        <v>7708</v>
      </c>
      <c r="Q1225" t="s">
        <v>7709</v>
      </c>
      <c r="R1225" t="s">
        <v>7710</v>
      </c>
      <c r="S1225" t="s">
        <v>7711</v>
      </c>
      <c r="T1225">
        <v>5.5</v>
      </c>
      <c r="U1225">
        <v>13718</v>
      </c>
      <c r="V1225" s="12">
        <f>W1225*1.37009528851244</f>
        <v>41102858.655373201</v>
      </c>
      <c r="W1225" s="3">
        <v>30000000</v>
      </c>
      <c r="X1225" s="13">
        <f>Y1225*1.37009528851244</f>
        <v>29883404.54556378</v>
      </c>
      <c r="Y1225" s="3">
        <v>21811187</v>
      </c>
      <c r="Z1225" s="13">
        <f>AA1225*1.37009528851244</f>
        <v>29922027.531746946</v>
      </c>
      <c r="AA1225" s="3">
        <v>21839377</v>
      </c>
      <c r="AB1225">
        <v>69</v>
      </c>
    </row>
    <row r="1226" spans="1:28" x14ac:dyDescent="0.2">
      <c r="A1226" t="s">
        <v>33852</v>
      </c>
      <c r="B1226" t="s">
        <v>33853</v>
      </c>
      <c r="C1226">
        <v>2014</v>
      </c>
      <c r="D1226" t="s">
        <v>31660</v>
      </c>
      <c r="E1226" t="s">
        <v>16512</v>
      </c>
      <c r="F1226" t="s">
        <v>44032</v>
      </c>
      <c r="G1226" t="s">
        <v>44034</v>
      </c>
      <c r="H1226">
        <v>110</v>
      </c>
      <c r="I1226" t="s">
        <v>433</v>
      </c>
      <c r="J1226" t="s">
        <v>26</v>
      </c>
      <c r="M1226" t="s">
        <v>33854</v>
      </c>
      <c r="N1226" t="s">
        <v>33855</v>
      </c>
      <c r="O1226" t="s">
        <v>33856</v>
      </c>
      <c r="P1226" t="s">
        <v>1391</v>
      </c>
      <c r="Q1226" t="s">
        <v>33857</v>
      </c>
      <c r="R1226" t="s">
        <v>33858</v>
      </c>
      <c r="S1226" t="s">
        <v>33859</v>
      </c>
      <c r="T1226">
        <v>3.1</v>
      </c>
      <c r="U1226">
        <v>36329</v>
      </c>
      <c r="V1226" s="12">
        <f>W1226*1.09324733035956</f>
        <v>17491957.28575296</v>
      </c>
      <c r="W1226" s="3">
        <v>16000000</v>
      </c>
      <c r="X1226" s="13">
        <f>Y1226*1.09324733035956</f>
        <v>15327244.484843925</v>
      </c>
      <c r="Y1226" s="3">
        <v>14019924</v>
      </c>
      <c r="Z1226" s="13">
        <f>AA1226*1.09324733035956</f>
        <v>29961422.638111744</v>
      </c>
      <c r="AA1226" s="3">
        <v>27405896</v>
      </c>
      <c r="AB1226">
        <v>601</v>
      </c>
    </row>
    <row r="1227" spans="1:28" x14ac:dyDescent="0.2">
      <c r="A1227" t="s">
        <v>23758</v>
      </c>
      <c r="B1227" t="s">
        <v>23759</v>
      </c>
      <c r="C1227">
        <v>2009</v>
      </c>
      <c r="D1227" t="s">
        <v>16028</v>
      </c>
      <c r="E1227" t="s">
        <v>176</v>
      </c>
      <c r="F1227" t="s">
        <v>44036</v>
      </c>
      <c r="H1227">
        <v>99</v>
      </c>
      <c r="I1227" t="s">
        <v>25</v>
      </c>
      <c r="J1227" t="s">
        <v>26</v>
      </c>
      <c r="K1227" t="s">
        <v>308</v>
      </c>
      <c r="M1227" t="s">
        <v>23760</v>
      </c>
      <c r="N1227" t="s">
        <v>23761</v>
      </c>
      <c r="O1227" t="s">
        <v>23762</v>
      </c>
      <c r="P1227" t="s">
        <v>7358</v>
      </c>
      <c r="Q1227" t="s">
        <v>23763</v>
      </c>
      <c r="R1227" t="s">
        <v>23764</v>
      </c>
      <c r="S1227" t="s">
        <v>23765</v>
      </c>
      <c r="T1227">
        <v>7.6</v>
      </c>
      <c r="U1227">
        <v>104394</v>
      </c>
      <c r="V1227" s="12">
        <f>W1227*1.20636999678377</f>
        <v>8444589.9774863906</v>
      </c>
      <c r="W1227" s="3">
        <v>7000000</v>
      </c>
      <c r="X1227" s="13">
        <f>Y1227*1.20636999678377</f>
        <v>11069651.090487873</v>
      </c>
      <c r="Y1227" s="3">
        <v>9176000</v>
      </c>
      <c r="Z1227" s="13">
        <f>AA1227*1.20636999678377</f>
        <v>30116894.269007172</v>
      </c>
      <c r="AA1227" s="3">
        <v>24964890</v>
      </c>
      <c r="AB1227">
        <v>281</v>
      </c>
    </row>
    <row r="1228" spans="1:28" x14ac:dyDescent="0.2">
      <c r="A1228" t="s">
        <v>36378</v>
      </c>
      <c r="B1228" t="s">
        <v>36379</v>
      </c>
      <c r="C1228">
        <v>2016</v>
      </c>
      <c r="D1228" s="1">
        <v>42555</v>
      </c>
      <c r="E1228" t="s">
        <v>16512</v>
      </c>
      <c r="F1228" t="s">
        <v>44031</v>
      </c>
      <c r="G1228" t="s">
        <v>44038</v>
      </c>
      <c r="H1228">
        <v>83</v>
      </c>
      <c r="I1228" t="s">
        <v>495</v>
      </c>
      <c r="J1228" t="s">
        <v>26</v>
      </c>
      <c r="K1228" t="s">
        <v>787</v>
      </c>
      <c r="M1228" t="s">
        <v>7766</v>
      </c>
      <c r="N1228" t="s">
        <v>36380</v>
      </c>
      <c r="O1228" t="s">
        <v>36381</v>
      </c>
      <c r="P1228" t="s">
        <v>5149</v>
      </c>
      <c r="Q1228" t="s">
        <v>36382</v>
      </c>
      <c r="R1228" t="s">
        <v>36383</v>
      </c>
      <c r="S1228" t="s">
        <v>36384</v>
      </c>
      <c r="T1228">
        <v>6.2</v>
      </c>
      <c r="U1228">
        <v>89563</v>
      </c>
      <c r="V1228" s="12">
        <f>W1228*1.07834771485832</f>
        <v>37742170.020041205</v>
      </c>
      <c r="W1228" s="3">
        <v>35000000</v>
      </c>
      <c r="X1228" s="13">
        <f>Y1228*1.07834771485832</f>
        <v>7413464.7689734288</v>
      </c>
      <c r="Y1228" s="3">
        <v>6874837</v>
      </c>
      <c r="Z1228" s="13">
        <f>AA1228*1.07834771485832</f>
        <v>30171133.84792953</v>
      </c>
      <c r="AA1228" s="3">
        <v>27979040</v>
      </c>
      <c r="AB1228">
        <v>227</v>
      </c>
    </row>
    <row r="1229" spans="1:28" x14ac:dyDescent="0.2">
      <c r="A1229" t="s">
        <v>28926</v>
      </c>
      <c r="B1229" t="s">
        <v>28927</v>
      </c>
      <c r="C1229">
        <v>2011</v>
      </c>
      <c r="D1229" s="1">
        <v>40583</v>
      </c>
      <c r="E1229" t="s">
        <v>3496</v>
      </c>
      <c r="F1229" t="s">
        <v>44045</v>
      </c>
      <c r="G1229" t="s">
        <v>44033</v>
      </c>
      <c r="H1229">
        <v>86</v>
      </c>
      <c r="I1229" t="s">
        <v>433</v>
      </c>
      <c r="J1229" t="s">
        <v>26</v>
      </c>
      <c r="M1229" t="s">
        <v>28928</v>
      </c>
      <c r="N1229" t="s">
        <v>28929</v>
      </c>
      <c r="O1229" t="s">
        <v>28930</v>
      </c>
      <c r="P1229" t="s">
        <v>28931</v>
      </c>
      <c r="Q1229" t="s">
        <v>28932</v>
      </c>
      <c r="R1229" t="s">
        <v>28933</v>
      </c>
      <c r="S1229" t="s">
        <v>28934</v>
      </c>
      <c r="T1229">
        <v>5.2</v>
      </c>
      <c r="U1229">
        <v>53257</v>
      </c>
      <c r="V1229" s="12">
        <f>W1229*1.1505830469594</f>
        <v>5752915.234797</v>
      </c>
      <c r="W1229" s="3">
        <v>5000000</v>
      </c>
      <c r="X1229" s="13">
        <f>Y1229*1.1505830469594</f>
        <v>20351178.114951205</v>
      </c>
      <c r="Y1229" s="3">
        <v>17687709</v>
      </c>
      <c r="Z1229" s="13">
        <f>AA1229*1.1505830469594</f>
        <v>30186872.859233003</v>
      </c>
      <c r="AA1229" s="3">
        <v>26236153</v>
      </c>
      <c r="AB1229">
        <v>362</v>
      </c>
    </row>
    <row r="1230" spans="1:28" x14ac:dyDescent="0.2">
      <c r="A1230" t="s">
        <v>8466</v>
      </c>
      <c r="B1230" t="s">
        <v>8467</v>
      </c>
      <c r="C1230">
        <v>2004</v>
      </c>
      <c r="D1230" t="s">
        <v>8082</v>
      </c>
      <c r="E1230" t="s">
        <v>1045</v>
      </c>
      <c r="F1230" t="s">
        <v>44036</v>
      </c>
      <c r="G1230" t="s">
        <v>44032</v>
      </c>
      <c r="H1230">
        <v>107</v>
      </c>
      <c r="I1230" t="s">
        <v>25</v>
      </c>
      <c r="J1230" t="s">
        <v>26</v>
      </c>
      <c r="M1230" t="s">
        <v>8468</v>
      </c>
      <c r="N1230" t="s">
        <v>8469</v>
      </c>
      <c r="O1230" t="s">
        <v>8470</v>
      </c>
      <c r="P1230" t="s">
        <v>1058</v>
      </c>
      <c r="Q1230" t="s">
        <v>8471</v>
      </c>
      <c r="R1230" t="s">
        <v>8472</v>
      </c>
      <c r="S1230" t="s">
        <v>8473</v>
      </c>
      <c r="T1230">
        <v>5.3</v>
      </c>
      <c r="U1230">
        <v>17180</v>
      </c>
      <c r="V1230" s="12">
        <f>W1230*1.37009528851244</f>
        <v>47953335.097935401</v>
      </c>
      <c r="W1230" s="3">
        <v>35000000</v>
      </c>
      <c r="X1230" s="13">
        <f>Y1230*1.37009528851244</f>
        <v>28359147.50528321</v>
      </c>
      <c r="Y1230" s="3">
        <v>20698668</v>
      </c>
      <c r="Z1230" s="13">
        <f>AA1230*1.37009528851244</f>
        <v>30190747.060873467</v>
      </c>
      <c r="AA1230" s="3">
        <v>22035509</v>
      </c>
      <c r="AB1230">
        <v>118</v>
      </c>
    </row>
    <row r="1231" spans="1:28" hidden="1" x14ac:dyDescent="0.2">
      <c r="A1231" t="s">
        <v>36729</v>
      </c>
      <c r="B1231" t="s">
        <v>36730</v>
      </c>
      <c r="C1231">
        <v>2016</v>
      </c>
      <c r="D1231" t="s">
        <v>36018</v>
      </c>
      <c r="E1231" t="s">
        <v>16512</v>
      </c>
      <c r="F1231" t="s">
        <v>44032</v>
      </c>
      <c r="G1231" t="s">
        <v>44042</v>
      </c>
      <c r="H1231">
        <v>138</v>
      </c>
      <c r="I1231" t="s">
        <v>943</v>
      </c>
      <c r="J1231" t="s">
        <v>944</v>
      </c>
      <c r="M1231" t="s">
        <v>27051</v>
      </c>
      <c r="N1231" t="s">
        <v>36731</v>
      </c>
      <c r="O1231" t="s">
        <v>36732</v>
      </c>
      <c r="P1231" t="s">
        <v>2764</v>
      </c>
      <c r="Q1231" t="s">
        <v>36733</v>
      </c>
      <c r="R1231" t="s">
        <v>36734</v>
      </c>
      <c r="S1231" t="s">
        <v>36735</v>
      </c>
      <c r="T1231">
        <v>7</v>
      </c>
      <c r="U1231">
        <v>41454</v>
      </c>
      <c r="V1231" s="12">
        <f>W1231*1.07834771485832</f>
        <v>16897708.691829875</v>
      </c>
      <c r="W1231" s="3">
        <v>15670000</v>
      </c>
      <c r="X1231" s="13">
        <f>Y1231*1.07834771485832</f>
        <v>2480199.7441741363</v>
      </c>
      <c r="Y1231" s="3">
        <v>2300000</v>
      </c>
      <c r="Z1231" s="13">
        <f>AA1231*1.07834771485832</f>
        <v>30452539.467598956</v>
      </c>
      <c r="AA1231" s="3">
        <v>28240000</v>
      </c>
      <c r="AB1231">
        <v>325</v>
      </c>
    </row>
    <row r="1232" spans="1:28" x14ac:dyDescent="0.2">
      <c r="A1232" t="s">
        <v>12042</v>
      </c>
      <c r="B1232" t="s">
        <v>12043</v>
      </c>
      <c r="C1232">
        <v>2005</v>
      </c>
      <c r="D1232" t="s">
        <v>10075</v>
      </c>
      <c r="E1232" t="s">
        <v>16512</v>
      </c>
      <c r="F1232" t="s">
        <v>44051</v>
      </c>
      <c r="G1232" t="s">
        <v>44044</v>
      </c>
      <c r="H1232">
        <v>127</v>
      </c>
      <c r="I1232" t="s">
        <v>7765</v>
      </c>
      <c r="J1232" t="s">
        <v>26</v>
      </c>
      <c r="M1232" t="s">
        <v>4221</v>
      </c>
      <c r="N1232" t="s">
        <v>12044</v>
      </c>
      <c r="O1232" t="s">
        <v>12045</v>
      </c>
      <c r="P1232" t="s">
        <v>11563</v>
      </c>
      <c r="Q1232" t="s">
        <v>12046</v>
      </c>
      <c r="R1232" t="s">
        <v>12047</v>
      </c>
      <c r="S1232" t="s">
        <v>12048</v>
      </c>
      <c r="T1232">
        <v>5.9</v>
      </c>
      <c r="U1232">
        <v>64123</v>
      </c>
      <c r="V1232" s="12">
        <f>W1232*1.32519713261649</f>
        <v>66259856.630824499</v>
      </c>
      <c r="W1232" s="3">
        <v>50000000</v>
      </c>
      <c r="X1232" s="13">
        <f>Y1232*1.32519713261649</f>
        <v>13476197.331397874</v>
      </c>
      <c r="Y1232" s="3">
        <v>10169202</v>
      </c>
      <c r="Z1232" s="13">
        <f>AA1232*1.32519713261649</f>
        <v>30459163.119856689</v>
      </c>
      <c r="AA1232" s="3">
        <v>22984628</v>
      </c>
      <c r="AB1232">
        <v>386</v>
      </c>
    </row>
    <row r="1233" spans="1:28" x14ac:dyDescent="0.2">
      <c r="A1233" t="s">
        <v>19125</v>
      </c>
      <c r="B1233" t="s">
        <v>19126</v>
      </c>
      <c r="C1233">
        <v>2012</v>
      </c>
      <c r="D1233" s="1">
        <v>41368</v>
      </c>
      <c r="E1233" t="s">
        <v>44035</v>
      </c>
      <c r="F1233" t="s">
        <v>44032</v>
      </c>
      <c r="G1233" t="s">
        <v>44036</v>
      </c>
      <c r="H1233">
        <v>98</v>
      </c>
      <c r="I1233" t="s">
        <v>229</v>
      </c>
      <c r="J1233" t="s">
        <v>26</v>
      </c>
      <c r="M1233" t="s">
        <v>19127</v>
      </c>
      <c r="N1233" t="s">
        <v>19128</v>
      </c>
      <c r="O1233" t="s">
        <v>19129</v>
      </c>
      <c r="P1233" t="s">
        <v>2108</v>
      </c>
      <c r="Q1233" t="s">
        <v>19130</v>
      </c>
      <c r="R1233" t="s">
        <v>140</v>
      </c>
      <c r="S1233" t="s">
        <v>141</v>
      </c>
      <c r="T1233">
        <v>6.8</v>
      </c>
      <c r="U1233">
        <v>71041</v>
      </c>
      <c r="V1233" s="12">
        <f>W1233*1.12725506764114</f>
        <v>17697904.561965898</v>
      </c>
      <c r="W1233" s="3">
        <v>15700000</v>
      </c>
      <c r="X1233" s="13">
        <f>Y1233*1.12725506764114</f>
        <v>6773311.5980687616</v>
      </c>
      <c r="Y1233" s="3">
        <v>6008677</v>
      </c>
      <c r="Z1233" s="13">
        <f>AA1233*1.12725506764114</f>
        <v>30480603.907589033</v>
      </c>
      <c r="AA1233" s="3">
        <v>27039669</v>
      </c>
      <c r="AB1233">
        <v>236</v>
      </c>
    </row>
    <row r="1234" spans="1:28" x14ac:dyDescent="0.2">
      <c r="A1234" t="s">
        <v>16578</v>
      </c>
      <c r="B1234" t="s">
        <v>16579</v>
      </c>
      <c r="C1234">
        <v>2013</v>
      </c>
      <c r="D1234" t="s">
        <v>16580</v>
      </c>
      <c r="E1234" t="s">
        <v>1045</v>
      </c>
      <c r="H1234">
        <v>100</v>
      </c>
      <c r="I1234" t="s">
        <v>25</v>
      </c>
      <c r="J1234" t="s">
        <v>26</v>
      </c>
      <c r="K1234" t="s">
        <v>308</v>
      </c>
      <c r="M1234" t="s">
        <v>16581</v>
      </c>
      <c r="N1234" t="s">
        <v>16582</v>
      </c>
      <c r="O1234" t="s">
        <v>16583</v>
      </c>
      <c r="P1234" t="s">
        <v>11114</v>
      </c>
      <c r="Q1234" t="s">
        <v>16584</v>
      </c>
      <c r="R1234" t="s">
        <v>16585</v>
      </c>
      <c r="S1234" t="s">
        <v>16586</v>
      </c>
      <c r="T1234">
        <v>5.9</v>
      </c>
      <c r="U1234">
        <v>70083</v>
      </c>
      <c r="V1234" s="12">
        <f>W1234*1.11098185502045</f>
        <v>33329455.650613498</v>
      </c>
      <c r="W1234" s="3">
        <v>30000000</v>
      </c>
      <c r="X1234" s="13">
        <f>Y1234*1.11098185502045</f>
        <v>25039176.841610156</v>
      </c>
      <c r="Y1234" s="3">
        <v>22537881</v>
      </c>
      <c r="Z1234" s="13">
        <f>AA1234*1.11098185502045</f>
        <v>30482987.931210358</v>
      </c>
      <c r="AA1234" s="3">
        <v>27437881</v>
      </c>
      <c r="AB1234">
        <v>178</v>
      </c>
    </row>
    <row r="1235" spans="1:28" x14ac:dyDescent="0.2">
      <c r="A1235" t="s">
        <v>30826</v>
      </c>
      <c r="B1235" t="s">
        <v>30827</v>
      </c>
      <c r="C1235">
        <v>2015</v>
      </c>
      <c r="D1235" s="1">
        <v>42163</v>
      </c>
      <c r="E1235" t="s">
        <v>44035</v>
      </c>
      <c r="F1235" t="s">
        <v>44032</v>
      </c>
      <c r="G1235" t="s">
        <v>44049</v>
      </c>
      <c r="H1235">
        <v>127</v>
      </c>
      <c r="I1235" t="s">
        <v>30828</v>
      </c>
      <c r="J1235" t="s">
        <v>26</v>
      </c>
      <c r="K1235" t="s">
        <v>308</v>
      </c>
      <c r="M1235" t="s">
        <v>30829</v>
      </c>
      <c r="N1235" t="s">
        <v>30830</v>
      </c>
      <c r="O1235" t="s">
        <v>30831</v>
      </c>
      <c r="P1235" t="s">
        <v>2278</v>
      </c>
      <c r="Q1235" t="s">
        <v>30832</v>
      </c>
      <c r="R1235" t="s">
        <v>30833</v>
      </c>
      <c r="S1235" t="s">
        <v>30834</v>
      </c>
      <c r="T1235">
        <v>6.9</v>
      </c>
      <c r="U1235">
        <v>34920</v>
      </c>
      <c r="V1235" s="12">
        <f>W1235*1.09195121025074</f>
        <v>28390731.46651924</v>
      </c>
      <c r="W1235" s="3">
        <v>26000000</v>
      </c>
      <c r="X1235" s="13">
        <f>Y1235*1.09195121025074</f>
        <v>13352075.8365096</v>
      </c>
      <c r="Y1235" s="3">
        <v>12227722</v>
      </c>
      <c r="Z1235" s="13">
        <f>AA1235*1.09195121025074</f>
        <v>30544084.368011538</v>
      </c>
      <c r="AA1235" s="3">
        <v>27972023</v>
      </c>
      <c r="AB1235">
        <v>93</v>
      </c>
    </row>
    <row r="1236" spans="1:28" x14ac:dyDescent="0.2">
      <c r="A1236" t="s">
        <v>19153</v>
      </c>
      <c r="B1236" t="s">
        <v>19154</v>
      </c>
      <c r="C1236">
        <v>2010</v>
      </c>
      <c r="D1236" t="s">
        <v>19155</v>
      </c>
      <c r="E1236" t="s">
        <v>44035</v>
      </c>
      <c r="F1236" t="s">
        <v>44032</v>
      </c>
      <c r="G1236" t="s">
        <v>44042</v>
      </c>
      <c r="H1236">
        <v>108</v>
      </c>
      <c r="I1236" t="s">
        <v>4309</v>
      </c>
      <c r="J1236" t="s">
        <v>26</v>
      </c>
      <c r="K1236" t="s">
        <v>361</v>
      </c>
      <c r="L1236" t="s">
        <v>27</v>
      </c>
      <c r="M1236" t="s">
        <v>3833</v>
      </c>
      <c r="N1236" t="s">
        <v>19156</v>
      </c>
      <c r="O1236" t="s">
        <v>19157</v>
      </c>
      <c r="P1236" t="s">
        <v>878</v>
      </c>
      <c r="Q1236" t="s">
        <v>19158</v>
      </c>
      <c r="R1236" t="s">
        <v>19159</v>
      </c>
      <c r="S1236" t="s">
        <v>19160</v>
      </c>
      <c r="T1236">
        <v>6.8</v>
      </c>
      <c r="U1236">
        <v>46131</v>
      </c>
      <c r="V1236" s="12">
        <f>W1236*1.18690152988223</f>
        <v>26111833.657409061</v>
      </c>
      <c r="W1236" s="3">
        <v>22000000</v>
      </c>
      <c r="X1236" s="13">
        <f>Y1236*1.18690152988223</f>
        <v>11323860.744033623</v>
      </c>
      <c r="Y1236" s="3">
        <v>9540691</v>
      </c>
      <c r="Z1236" s="13">
        <f>AA1236*1.18690152988223</f>
        <v>30630311.997298807</v>
      </c>
      <c r="AA1236" s="3">
        <v>25806953</v>
      </c>
      <c r="AB1236">
        <v>150</v>
      </c>
    </row>
    <row r="1237" spans="1:28" x14ac:dyDescent="0.2">
      <c r="A1237" t="s">
        <v>14047</v>
      </c>
      <c r="B1237" t="s">
        <v>14048</v>
      </c>
      <c r="C1237">
        <v>2006</v>
      </c>
      <c r="D1237" s="1">
        <v>38938</v>
      </c>
      <c r="E1237" t="s">
        <v>16512</v>
      </c>
      <c r="F1237" t="s">
        <v>44031</v>
      </c>
      <c r="G1237" t="s">
        <v>44040</v>
      </c>
      <c r="H1237">
        <v>93</v>
      </c>
      <c r="I1237" t="s">
        <v>5611</v>
      </c>
      <c r="J1237" t="s">
        <v>26</v>
      </c>
      <c r="M1237" t="s">
        <v>9473</v>
      </c>
      <c r="N1237" t="s">
        <v>14049</v>
      </c>
      <c r="O1237" t="s">
        <v>14050</v>
      </c>
      <c r="P1237" t="s">
        <v>14051</v>
      </c>
      <c r="Q1237" t="s">
        <v>14052</v>
      </c>
      <c r="R1237" t="s">
        <v>14053</v>
      </c>
      <c r="S1237" t="s">
        <v>14054</v>
      </c>
      <c r="T1237">
        <v>5.0999999999999996</v>
      </c>
      <c r="U1237">
        <v>23178</v>
      </c>
      <c r="V1237" s="12">
        <f>W1237*1.28378472222222</f>
        <v>51351388.888888806</v>
      </c>
      <c r="W1237" s="3">
        <v>40000000</v>
      </c>
      <c r="X1237" s="13">
        <f>Y1237*1.28378472222222</f>
        <v>869951.58187499852</v>
      </c>
      <c r="Y1237" s="3">
        <v>677646</v>
      </c>
      <c r="Z1237" s="13">
        <f>AA1237*1.28378472222222</f>
        <v>30731071.788541615</v>
      </c>
      <c r="AA1237" s="3">
        <v>23937870</v>
      </c>
      <c r="AB1237">
        <v>191</v>
      </c>
    </row>
    <row r="1238" spans="1:28" hidden="1" x14ac:dyDescent="0.2">
      <c r="A1238" t="s">
        <v>13461</v>
      </c>
      <c r="B1238" t="s">
        <v>13462</v>
      </c>
      <c r="C1238">
        <v>2005</v>
      </c>
      <c r="D1238" t="s">
        <v>11746</v>
      </c>
      <c r="E1238" t="s">
        <v>16512</v>
      </c>
      <c r="F1238" t="s">
        <v>44032</v>
      </c>
      <c r="G1238" t="s">
        <v>44045</v>
      </c>
      <c r="H1238">
        <v>175</v>
      </c>
      <c r="I1238" t="s">
        <v>943</v>
      </c>
      <c r="J1238" t="s">
        <v>2402</v>
      </c>
      <c r="M1238" t="s">
        <v>13463</v>
      </c>
      <c r="N1238" t="s">
        <v>13464</v>
      </c>
      <c r="O1238" t="s">
        <v>13465</v>
      </c>
      <c r="P1238" t="s">
        <v>13466</v>
      </c>
      <c r="Q1238" t="s">
        <v>13467</v>
      </c>
      <c r="R1238" t="s">
        <v>13468</v>
      </c>
      <c r="S1238" t="s">
        <v>13469</v>
      </c>
      <c r="T1238">
        <v>7.5</v>
      </c>
      <c r="U1238">
        <v>12494</v>
      </c>
      <c r="W1238" t="s">
        <v>7920</v>
      </c>
      <c r="X1238"/>
      <c r="Y1238"/>
      <c r="Z1238"/>
      <c r="AA1238"/>
      <c r="AB1238">
        <v>22</v>
      </c>
    </row>
    <row r="1239" spans="1:28" x14ac:dyDescent="0.2">
      <c r="A1239" t="s">
        <v>29348</v>
      </c>
      <c r="B1239" t="s">
        <v>29349</v>
      </c>
      <c r="C1239">
        <v>2013</v>
      </c>
      <c r="D1239" t="s">
        <v>22213</v>
      </c>
      <c r="E1239" t="s">
        <v>44043</v>
      </c>
      <c r="F1239" t="s">
        <v>44038</v>
      </c>
      <c r="G1239" t="s">
        <v>44032</v>
      </c>
      <c r="H1239">
        <v>115</v>
      </c>
      <c r="I1239" t="s">
        <v>25</v>
      </c>
      <c r="J1239" t="s">
        <v>26</v>
      </c>
      <c r="K1239" t="s">
        <v>308</v>
      </c>
      <c r="M1239" t="s">
        <v>3762</v>
      </c>
      <c r="N1239" t="s">
        <v>29350</v>
      </c>
      <c r="O1239" t="s">
        <v>29351</v>
      </c>
      <c r="P1239" t="s">
        <v>29352</v>
      </c>
      <c r="Q1239" t="s">
        <v>29353</v>
      </c>
      <c r="R1239" t="s">
        <v>29354</v>
      </c>
      <c r="S1239" t="s">
        <v>29355</v>
      </c>
      <c r="T1239">
        <v>7.7</v>
      </c>
      <c r="U1239">
        <v>110670</v>
      </c>
      <c r="V1239" s="12">
        <f>W1239*1.11098185502045</f>
        <v>13331782.2602454</v>
      </c>
      <c r="W1239" s="3">
        <v>12000000</v>
      </c>
      <c r="X1239" s="13">
        <f>Y1239*1.11098185502045</f>
        <v>19614286.883982804</v>
      </c>
      <c r="Y1239" s="3">
        <v>17654912</v>
      </c>
      <c r="Z1239" s="13">
        <f>AA1239*1.11098185502045</f>
        <v>30755168.486853674</v>
      </c>
      <c r="AA1239" s="3">
        <v>27682872</v>
      </c>
      <c r="AB1239">
        <v>312</v>
      </c>
    </row>
    <row r="1240" spans="1:28" x14ac:dyDescent="0.2">
      <c r="A1240" t="s">
        <v>27354</v>
      </c>
      <c r="B1240" t="s">
        <v>27355</v>
      </c>
      <c r="C1240">
        <v>2020</v>
      </c>
      <c r="D1240" t="s">
        <v>20198</v>
      </c>
      <c r="E1240" t="s">
        <v>16512</v>
      </c>
      <c r="F1240" t="s">
        <v>44032</v>
      </c>
      <c r="G1240" t="s">
        <v>44033</v>
      </c>
      <c r="H1240">
        <v>109</v>
      </c>
      <c r="I1240" t="s">
        <v>25</v>
      </c>
      <c r="J1240" t="s">
        <v>26</v>
      </c>
      <c r="K1240" t="s">
        <v>5473</v>
      </c>
      <c r="M1240" t="s">
        <v>27356</v>
      </c>
      <c r="N1240" t="s">
        <v>27357</v>
      </c>
      <c r="O1240" t="s">
        <v>27358</v>
      </c>
      <c r="P1240" t="s">
        <v>365</v>
      </c>
      <c r="Q1240" t="s">
        <v>27359</v>
      </c>
      <c r="R1240" t="s">
        <v>27360</v>
      </c>
      <c r="S1240" t="s">
        <v>27361</v>
      </c>
      <c r="T1240">
        <v>5.7</v>
      </c>
      <c r="U1240">
        <v>49627</v>
      </c>
      <c r="V1240" s="13">
        <f>W1240</f>
        <v>45000000</v>
      </c>
      <c r="W1240" s="3">
        <v>45000000</v>
      </c>
      <c r="X1240" s="13">
        <f>Y1240</f>
        <v>10021787</v>
      </c>
      <c r="Y1240" s="3">
        <v>10021787</v>
      </c>
      <c r="Z1240" s="13">
        <f>AA1240</f>
        <v>30855391</v>
      </c>
      <c r="AA1240" s="3">
        <v>30855391</v>
      </c>
      <c r="AB1240">
        <v>672</v>
      </c>
    </row>
    <row r="1241" spans="1:28" x14ac:dyDescent="0.2">
      <c r="A1241" t="s">
        <v>19893</v>
      </c>
      <c r="B1241" t="s">
        <v>19894</v>
      </c>
      <c r="C1241">
        <v>2008</v>
      </c>
      <c r="D1241" t="s">
        <v>11969</v>
      </c>
      <c r="E1241" t="s">
        <v>16512</v>
      </c>
      <c r="F1241" t="s">
        <v>44044</v>
      </c>
      <c r="G1241" t="s">
        <v>44042</v>
      </c>
      <c r="H1241">
        <v>114</v>
      </c>
      <c r="I1241" t="s">
        <v>86</v>
      </c>
      <c r="J1241" t="s">
        <v>26</v>
      </c>
      <c r="K1241" t="s">
        <v>75</v>
      </c>
      <c r="M1241" t="s">
        <v>1895</v>
      </c>
      <c r="N1241" t="s">
        <v>1895</v>
      </c>
      <c r="O1241" t="s">
        <v>19895</v>
      </c>
      <c r="P1241" t="s">
        <v>2296</v>
      </c>
      <c r="Q1241" t="s">
        <v>19896</v>
      </c>
      <c r="R1241" t="s">
        <v>19897</v>
      </c>
      <c r="S1241" t="s">
        <v>19898</v>
      </c>
      <c r="T1241">
        <v>7.3</v>
      </c>
      <c r="U1241">
        <v>231863</v>
      </c>
      <c r="V1241" s="12">
        <f>W1241*1.20207800169993</f>
        <v>21637404.030598741</v>
      </c>
      <c r="W1241" s="3">
        <v>18000000</v>
      </c>
      <c r="X1241" s="13">
        <f>Y1241*1.20207800169993</f>
        <v>6852597.1105186651</v>
      </c>
      <c r="Y1241" s="3">
        <v>5700626</v>
      </c>
      <c r="Z1241" s="13">
        <f>AA1241*1.20207800169993</f>
        <v>30942525.157071665</v>
      </c>
      <c r="AA1241" s="3">
        <v>25740863</v>
      </c>
      <c r="AB1241">
        <v>235</v>
      </c>
    </row>
    <row r="1242" spans="1:28" x14ac:dyDescent="0.2">
      <c r="A1242" t="s">
        <v>29664</v>
      </c>
      <c r="B1242" t="s">
        <v>29665</v>
      </c>
      <c r="C1242">
        <v>2011</v>
      </c>
      <c r="D1242" t="s">
        <v>25420</v>
      </c>
      <c r="E1242" t="s">
        <v>3496</v>
      </c>
      <c r="F1242" t="s">
        <v>44045</v>
      </c>
      <c r="G1242" t="s">
        <v>44042</v>
      </c>
      <c r="H1242">
        <v>95</v>
      </c>
      <c r="I1242" t="s">
        <v>229</v>
      </c>
      <c r="J1242" t="s">
        <v>26</v>
      </c>
      <c r="M1242" t="s">
        <v>22878</v>
      </c>
      <c r="N1242" t="s">
        <v>26193</v>
      </c>
      <c r="O1242" t="s">
        <v>29666</v>
      </c>
      <c r="P1242" t="s">
        <v>29667</v>
      </c>
      <c r="Q1242" t="s">
        <v>29668</v>
      </c>
      <c r="R1242" t="s">
        <v>29669</v>
      </c>
      <c r="S1242" t="s">
        <v>29670</v>
      </c>
      <c r="T1242">
        <v>6.6</v>
      </c>
      <c r="U1242">
        <v>85735</v>
      </c>
      <c r="V1242" s="12">
        <f>W1242*1.1505830469594</f>
        <v>1150583.0469593999</v>
      </c>
      <c r="W1242" s="3">
        <v>1000000</v>
      </c>
      <c r="X1242" s="13">
        <f>Y1242*1.1505830469594</f>
        <v>21278889.773965426</v>
      </c>
      <c r="Y1242" s="3">
        <v>18494006</v>
      </c>
      <c r="Z1242" s="13">
        <f>AA1242*1.1505830469594</f>
        <v>30945484.478418652</v>
      </c>
      <c r="AA1242" s="3">
        <v>26895481</v>
      </c>
      <c r="AB1242">
        <v>356</v>
      </c>
    </row>
    <row r="1243" spans="1:28" x14ac:dyDescent="0.2">
      <c r="A1243" t="s">
        <v>33358</v>
      </c>
      <c r="B1243" t="s">
        <v>33359</v>
      </c>
      <c r="C1243">
        <v>2013</v>
      </c>
      <c r="D1243" t="s">
        <v>23249</v>
      </c>
      <c r="E1243" t="s">
        <v>3496</v>
      </c>
      <c r="F1243" t="s">
        <v>44033</v>
      </c>
      <c r="G1243" t="s">
        <v>44042</v>
      </c>
      <c r="H1243">
        <v>97</v>
      </c>
      <c r="I1243" t="s">
        <v>25</v>
      </c>
      <c r="J1243" t="s">
        <v>26</v>
      </c>
      <c r="M1243" t="s">
        <v>17406</v>
      </c>
      <c r="N1243" t="s">
        <v>17406</v>
      </c>
      <c r="O1243" t="s">
        <v>33360</v>
      </c>
      <c r="P1243" t="s">
        <v>14871</v>
      </c>
      <c r="Q1243" t="s">
        <v>33361</v>
      </c>
      <c r="R1243" t="s">
        <v>33362</v>
      </c>
      <c r="S1243" t="s">
        <v>33363</v>
      </c>
      <c r="T1243">
        <v>6.3</v>
      </c>
      <c r="U1243">
        <v>69614</v>
      </c>
      <c r="V1243" s="12">
        <f>W1243*1.11098185502045</f>
        <v>3888436.4925715751</v>
      </c>
      <c r="W1243" s="3">
        <v>3500000</v>
      </c>
      <c r="X1243" s="13">
        <f>Y1243*1.11098185502045</f>
        <v>19351822.975643497</v>
      </c>
      <c r="Y1243" s="3">
        <v>17418667</v>
      </c>
      <c r="Z1243" s="13">
        <f>AA1243*1.11098185502045</f>
        <v>30949846.948290762</v>
      </c>
      <c r="AA1243" s="3">
        <v>27858103</v>
      </c>
      <c r="AB1243">
        <v>273</v>
      </c>
    </row>
    <row r="1244" spans="1:28" x14ac:dyDescent="0.2">
      <c r="A1244" t="s">
        <v>8193</v>
      </c>
      <c r="B1244" t="s">
        <v>8194</v>
      </c>
      <c r="C1244">
        <v>2004</v>
      </c>
      <c r="D1244" s="1">
        <v>38146</v>
      </c>
      <c r="E1244" t="s">
        <v>1045</v>
      </c>
      <c r="H1244">
        <v>92</v>
      </c>
      <c r="I1244" t="s">
        <v>4869</v>
      </c>
      <c r="J1244" t="s">
        <v>26</v>
      </c>
      <c r="K1244" t="s">
        <v>27</v>
      </c>
      <c r="L1244" t="s">
        <v>307</v>
      </c>
      <c r="M1244" t="s">
        <v>8195</v>
      </c>
      <c r="N1244" t="s">
        <v>8196</v>
      </c>
      <c r="O1244" t="s">
        <v>8197</v>
      </c>
      <c r="P1244" t="s">
        <v>8198</v>
      </c>
      <c r="Q1244" t="s">
        <v>8199</v>
      </c>
      <c r="R1244" t="s">
        <v>8200</v>
      </c>
      <c r="S1244" t="s">
        <v>8201</v>
      </c>
      <c r="T1244">
        <v>6.6</v>
      </c>
      <c r="U1244">
        <v>191486</v>
      </c>
      <c r="V1244" s="12">
        <f>W1244*1.37009528851244</f>
        <v>34252382.212811001</v>
      </c>
      <c r="W1244" s="3">
        <v>25000000</v>
      </c>
      <c r="X1244" s="13">
        <f>Y1244*1.37009528851244</f>
        <v>24348493.599031225</v>
      </c>
      <c r="Y1244" s="3">
        <v>17771387</v>
      </c>
      <c r="Z1244" s="13">
        <f>AA1244*1.37009528851244</f>
        <v>30971213.621402849</v>
      </c>
      <c r="AA1244" s="3">
        <v>22605153</v>
      </c>
      <c r="AB1244">
        <v>341</v>
      </c>
    </row>
    <row r="1245" spans="1:28" hidden="1" x14ac:dyDescent="0.2">
      <c r="A1245" t="s">
        <v>32708</v>
      </c>
      <c r="B1245" t="s">
        <v>32709</v>
      </c>
      <c r="C1245">
        <v>2013</v>
      </c>
      <c r="D1245" t="s">
        <v>27211</v>
      </c>
      <c r="E1245" t="s">
        <v>44035</v>
      </c>
      <c r="F1245" t="s">
        <v>44032</v>
      </c>
      <c r="G1245" t="s">
        <v>44049</v>
      </c>
      <c r="H1245">
        <v>141</v>
      </c>
      <c r="I1245" t="s">
        <v>32710</v>
      </c>
      <c r="J1245" t="s">
        <v>26</v>
      </c>
      <c r="K1245" t="s">
        <v>13503</v>
      </c>
      <c r="L1245" t="s">
        <v>12978</v>
      </c>
      <c r="M1245" t="s">
        <v>14620</v>
      </c>
      <c r="N1245" t="s">
        <v>32711</v>
      </c>
      <c r="O1245" t="s">
        <v>32712</v>
      </c>
      <c r="P1245" t="s">
        <v>22143</v>
      </c>
      <c r="Q1245" t="s">
        <v>32713</v>
      </c>
      <c r="R1245" t="s">
        <v>32714</v>
      </c>
      <c r="S1245" t="s">
        <v>32715</v>
      </c>
      <c r="T1245">
        <v>7.1</v>
      </c>
      <c r="U1245">
        <v>26089</v>
      </c>
      <c r="V1245" s="12">
        <f>W1245*1.11098185502045</f>
        <v>38884364.925715752</v>
      </c>
      <c r="W1245" s="3">
        <v>35000000</v>
      </c>
      <c r="X1245" s="13">
        <f>Y1245*1.11098185502045</f>
        <v>9246796.412792882</v>
      </c>
      <c r="Y1245" s="3">
        <v>8323085</v>
      </c>
      <c r="Z1245" s="13">
        <f>AA1245*1.11098185502045</f>
        <v>31091702.666449048</v>
      </c>
      <c r="AA1245" s="3">
        <v>27985788</v>
      </c>
      <c r="AB1245">
        <v>113</v>
      </c>
    </row>
    <row r="1246" spans="1:28" hidden="1" x14ac:dyDescent="0.2">
      <c r="A1246" t="s">
        <v>13524</v>
      </c>
      <c r="B1246" t="s">
        <v>13525</v>
      </c>
      <c r="C1246">
        <v>2009</v>
      </c>
      <c r="D1246" s="1">
        <v>40066</v>
      </c>
      <c r="E1246" t="s">
        <v>16512</v>
      </c>
      <c r="F1246" t="s">
        <v>44034</v>
      </c>
      <c r="G1246" t="s">
        <v>44046</v>
      </c>
      <c r="H1246">
        <v>90</v>
      </c>
      <c r="I1246" t="s">
        <v>10272</v>
      </c>
      <c r="J1246" t="s">
        <v>26</v>
      </c>
      <c r="K1246" t="s">
        <v>307</v>
      </c>
      <c r="M1246" t="s">
        <v>965</v>
      </c>
      <c r="N1246" t="s">
        <v>13526</v>
      </c>
      <c r="O1246" t="s">
        <v>13527</v>
      </c>
      <c r="P1246" t="s">
        <v>13528</v>
      </c>
      <c r="Q1246" t="s">
        <v>13529</v>
      </c>
      <c r="R1246" t="s">
        <v>13530</v>
      </c>
      <c r="S1246" t="s">
        <v>13531</v>
      </c>
      <c r="T1246">
        <v>5.3</v>
      </c>
      <c r="U1246">
        <v>11369</v>
      </c>
      <c r="W1246"/>
      <c r="X1246"/>
      <c r="Y1246"/>
      <c r="Z1246"/>
      <c r="AA1246">
        <v>211398</v>
      </c>
      <c r="AB1246">
        <v>52</v>
      </c>
    </row>
    <row r="1247" spans="1:28" x14ac:dyDescent="0.2">
      <c r="A1247" t="s">
        <v>5067</v>
      </c>
      <c r="B1247" t="s">
        <v>5068</v>
      </c>
      <c r="C1247">
        <v>2002</v>
      </c>
      <c r="D1247" t="s">
        <v>3997</v>
      </c>
      <c r="E1247" t="s">
        <v>176</v>
      </c>
      <c r="H1247">
        <v>109</v>
      </c>
      <c r="I1247" t="s">
        <v>25</v>
      </c>
      <c r="J1247" t="s">
        <v>26</v>
      </c>
      <c r="K1247" t="s">
        <v>75</v>
      </c>
      <c r="M1247" t="s">
        <v>5069</v>
      </c>
      <c r="N1247" t="s">
        <v>5070</v>
      </c>
      <c r="O1247" t="s">
        <v>5071</v>
      </c>
      <c r="P1247" t="s">
        <v>5072</v>
      </c>
      <c r="Q1247" t="s">
        <v>5073</v>
      </c>
      <c r="R1247" t="s">
        <v>5074</v>
      </c>
      <c r="S1247" t="s">
        <v>5075</v>
      </c>
      <c r="T1247">
        <v>7.1</v>
      </c>
      <c r="U1247">
        <v>29272</v>
      </c>
      <c r="V1247" s="12">
        <f>W1247*1.43863813229572</f>
        <v>23018210.116731521</v>
      </c>
      <c r="W1247" s="3">
        <v>16000000</v>
      </c>
      <c r="X1247" s="13">
        <f>Y1247*1.43863813229572</f>
        <v>23532911.681322958</v>
      </c>
      <c r="Y1247" s="3">
        <v>16357770</v>
      </c>
      <c r="Z1247" s="13">
        <f>AA1247*1.43863813229572</f>
        <v>31178574.176342417</v>
      </c>
      <c r="AA1247" s="3">
        <v>21672284</v>
      </c>
      <c r="AB1247">
        <v>171</v>
      </c>
    </row>
    <row r="1248" spans="1:28" x14ac:dyDescent="0.2">
      <c r="A1248" t="s">
        <v>11351</v>
      </c>
      <c r="B1248" t="s">
        <v>11352</v>
      </c>
      <c r="C1248">
        <v>2005</v>
      </c>
      <c r="D1248" t="s">
        <v>8683</v>
      </c>
      <c r="E1248" t="s">
        <v>44041</v>
      </c>
      <c r="F1248" t="s">
        <v>44032</v>
      </c>
      <c r="G1248" t="s">
        <v>44057</v>
      </c>
      <c r="H1248">
        <v>116</v>
      </c>
      <c r="I1248" t="s">
        <v>25</v>
      </c>
      <c r="J1248" t="s">
        <v>26</v>
      </c>
      <c r="M1248" t="s">
        <v>11354</v>
      </c>
      <c r="N1248" t="s">
        <v>11354</v>
      </c>
      <c r="O1248" t="s">
        <v>11355</v>
      </c>
      <c r="P1248" t="s">
        <v>11356</v>
      </c>
      <c r="Q1248" t="s">
        <v>11357</v>
      </c>
      <c r="R1248" t="s">
        <v>11358</v>
      </c>
      <c r="S1248" t="s">
        <v>11359</v>
      </c>
      <c r="T1248">
        <v>7.3</v>
      </c>
      <c r="U1248">
        <v>38167</v>
      </c>
      <c r="V1248" s="12">
        <f>W1248*1.32519713261649</f>
        <v>3710551.9713261719</v>
      </c>
      <c r="W1248" s="3">
        <v>2800000</v>
      </c>
      <c r="X1248" s="13">
        <f>Y1248*1.32519713261649</f>
        <v>29423098.822831597</v>
      </c>
      <c r="Y1248" s="3">
        <v>22202809</v>
      </c>
      <c r="Z1248" s="13">
        <f>AA1248*1.32519713261649</f>
        <v>31226583.454157766</v>
      </c>
      <c r="AA1248" s="3">
        <v>23563727</v>
      </c>
      <c r="AB1248">
        <v>213</v>
      </c>
    </row>
    <row r="1249" spans="1:28" x14ac:dyDescent="0.2">
      <c r="A1249" t="s">
        <v>2263</v>
      </c>
      <c r="B1249" t="s">
        <v>2264</v>
      </c>
      <c r="C1249">
        <v>2000</v>
      </c>
      <c r="D1249" s="1">
        <v>37046</v>
      </c>
      <c r="E1249" t="s">
        <v>1045</v>
      </c>
      <c r="H1249">
        <v>90</v>
      </c>
      <c r="I1249" t="s">
        <v>25</v>
      </c>
      <c r="J1249" t="s">
        <v>26</v>
      </c>
      <c r="M1249" t="s">
        <v>2265</v>
      </c>
      <c r="N1249" t="s">
        <v>2266</v>
      </c>
      <c r="O1249" t="s">
        <v>2267</v>
      </c>
      <c r="P1249" t="s">
        <v>2268</v>
      </c>
      <c r="Q1249" t="s">
        <v>2269</v>
      </c>
      <c r="R1249" t="s">
        <v>2270</v>
      </c>
      <c r="S1249" t="s">
        <v>2271</v>
      </c>
      <c r="T1249">
        <v>7.4</v>
      </c>
      <c r="U1249">
        <v>54465</v>
      </c>
      <c r="V1249" s="12">
        <f>W1249*1.5029674796748</f>
        <v>15029674.796748001</v>
      </c>
      <c r="W1249" s="3">
        <v>10000000</v>
      </c>
      <c r="X1249" s="13">
        <f>Y1249*1.5029674796748</f>
        <v>28128625.545365915</v>
      </c>
      <c r="Y1249" s="3">
        <v>18715392</v>
      </c>
      <c r="Z1249" s="13">
        <f>AA1249*1.5029674796748</f>
        <v>31246026.584878117</v>
      </c>
      <c r="AA1249" s="3">
        <v>20789556</v>
      </c>
      <c r="AB1249">
        <v>358</v>
      </c>
    </row>
    <row r="1250" spans="1:28" x14ac:dyDescent="0.2">
      <c r="A1250" t="s">
        <v>18428</v>
      </c>
      <c r="B1250" t="s">
        <v>18429</v>
      </c>
      <c r="C1250">
        <v>2014</v>
      </c>
      <c r="D1250" t="s">
        <v>18430</v>
      </c>
      <c r="E1250" t="s">
        <v>44035</v>
      </c>
      <c r="F1250" t="s">
        <v>44032</v>
      </c>
      <c r="G1250" t="s">
        <v>44057</v>
      </c>
      <c r="H1250">
        <v>121</v>
      </c>
      <c r="I1250" t="s">
        <v>25</v>
      </c>
      <c r="J1250" t="s">
        <v>26</v>
      </c>
      <c r="M1250" t="s">
        <v>18431</v>
      </c>
      <c r="N1250" t="s">
        <v>18432</v>
      </c>
      <c r="O1250" t="s">
        <v>18433</v>
      </c>
      <c r="P1250" t="s">
        <v>18434</v>
      </c>
      <c r="Q1250" t="s">
        <v>18435</v>
      </c>
      <c r="R1250" t="s">
        <v>115</v>
      </c>
      <c r="S1250" t="s">
        <v>116</v>
      </c>
      <c r="T1250">
        <v>7.4</v>
      </c>
      <c r="U1250">
        <v>35291</v>
      </c>
      <c r="V1250" s="12">
        <f>W1250*1.09324733035956</f>
        <v>10932473.303595601</v>
      </c>
      <c r="W1250" s="3">
        <v>10000000</v>
      </c>
      <c r="X1250" s="13">
        <f>Y1250*1.09324733035956</f>
        <v>13721381.134010078</v>
      </c>
      <c r="Y1250" s="3">
        <v>12551031</v>
      </c>
      <c r="Z1250" s="13">
        <f>AA1250*1.09324733035956</f>
        <v>31312545.148756519</v>
      </c>
      <c r="AA1250" s="3">
        <v>28641776</v>
      </c>
      <c r="AB1250">
        <v>161</v>
      </c>
    </row>
    <row r="1251" spans="1:28" x14ac:dyDescent="0.2">
      <c r="A1251" t="s">
        <v>14336</v>
      </c>
      <c r="B1251" t="s">
        <v>14337</v>
      </c>
      <c r="C1251">
        <v>2006</v>
      </c>
      <c r="D1251" t="s">
        <v>14338</v>
      </c>
      <c r="E1251" t="s">
        <v>1045</v>
      </c>
      <c r="H1251">
        <v>100</v>
      </c>
      <c r="I1251" t="s">
        <v>25</v>
      </c>
      <c r="J1251" t="s">
        <v>26</v>
      </c>
      <c r="M1251" t="s">
        <v>2166</v>
      </c>
      <c r="N1251" t="s">
        <v>2167</v>
      </c>
      <c r="O1251" t="s">
        <v>14339</v>
      </c>
      <c r="P1251" t="s">
        <v>517</v>
      </c>
      <c r="Q1251" t="s">
        <v>14340</v>
      </c>
      <c r="R1251" t="s">
        <v>14341</v>
      </c>
      <c r="S1251" t="s">
        <v>14342</v>
      </c>
      <c r="T1251">
        <v>5.9</v>
      </c>
      <c r="U1251">
        <v>28619</v>
      </c>
      <c r="V1251" s="12">
        <f>W1251*1.28378472222222</f>
        <v>44932465.277777702</v>
      </c>
      <c r="W1251" s="3">
        <v>35000000</v>
      </c>
      <c r="X1251" s="13">
        <f>Y1251*1.28378472222222</f>
        <v>22861085.022118017</v>
      </c>
      <c r="Y1251" s="3">
        <v>17807569</v>
      </c>
      <c r="Z1251" s="13">
        <f>AA1251*1.28378472222222</f>
        <v>31414960.59927078</v>
      </c>
      <c r="AA1251" s="3">
        <v>24470583</v>
      </c>
      <c r="AB1251">
        <v>100</v>
      </c>
    </row>
    <row r="1252" spans="1:28" hidden="1" x14ac:dyDescent="0.2">
      <c r="A1252" t="s">
        <v>3146</v>
      </c>
      <c r="B1252" t="s">
        <v>3147</v>
      </c>
      <c r="C1252">
        <v>2000</v>
      </c>
      <c r="D1252" s="1">
        <v>36925</v>
      </c>
      <c r="E1252" t="s">
        <v>176</v>
      </c>
      <c r="F1252" t="s">
        <v>44042</v>
      </c>
      <c r="H1252">
        <v>154</v>
      </c>
      <c r="I1252" t="s">
        <v>3123</v>
      </c>
      <c r="J1252" t="s">
        <v>308</v>
      </c>
      <c r="M1252" t="s">
        <v>3148</v>
      </c>
      <c r="N1252" t="s">
        <v>3149</v>
      </c>
      <c r="O1252" t="s">
        <v>3150</v>
      </c>
      <c r="P1252" t="s">
        <v>3151</v>
      </c>
      <c r="Q1252" t="s">
        <v>3152</v>
      </c>
      <c r="R1252" t="s">
        <v>3153</v>
      </c>
      <c r="S1252" t="s">
        <v>3154</v>
      </c>
      <c r="T1252">
        <v>8.1</v>
      </c>
      <c r="U1252">
        <v>219283</v>
      </c>
      <c r="V1252" s="12">
        <f>W1252*1.5029674796748</f>
        <v>3005934.9593496001</v>
      </c>
      <c r="W1252" s="3">
        <v>2000000</v>
      </c>
      <c r="X1252" s="13">
        <f>Y1252*1.5029674796748</f>
        <v>8128750.0158943264</v>
      </c>
      <c r="Y1252" s="3">
        <v>5408467</v>
      </c>
      <c r="Z1252" s="13">
        <f>AA1252*1.5029674796748</f>
        <v>31424745.950853728</v>
      </c>
      <c r="AA1252" s="3">
        <v>20908467</v>
      </c>
      <c r="AB1252">
        <v>402</v>
      </c>
    </row>
    <row r="1253" spans="1:28" hidden="1" x14ac:dyDescent="0.2">
      <c r="A1253" t="s">
        <v>11314</v>
      </c>
      <c r="B1253" t="s">
        <v>11315</v>
      </c>
      <c r="C1253">
        <v>2005</v>
      </c>
      <c r="D1253" t="s">
        <v>228</v>
      </c>
      <c r="E1253" t="s">
        <v>1045</v>
      </c>
      <c r="F1253" t="s">
        <v>44032</v>
      </c>
      <c r="G1253" t="s">
        <v>44036</v>
      </c>
      <c r="H1253">
        <v>125</v>
      </c>
      <c r="I1253" t="s">
        <v>6882</v>
      </c>
      <c r="J1253" t="s">
        <v>27</v>
      </c>
      <c r="K1253" t="s">
        <v>75</v>
      </c>
      <c r="L1253" t="s">
        <v>26</v>
      </c>
      <c r="M1253" t="s">
        <v>5129</v>
      </c>
      <c r="N1253" t="s">
        <v>5129</v>
      </c>
      <c r="O1253" t="s">
        <v>11316</v>
      </c>
      <c r="P1253" t="s">
        <v>5131</v>
      </c>
      <c r="Q1253" t="s">
        <v>11317</v>
      </c>
      <c r="R1253" t="s">
        <v>11318</v>
      </c>
      <c r="S1253" t="s">
        <v>11319</v>
      </c>
      <c r="T1253">
        <v>7</v>
      </c>
      <c r="U1253">
        <v>19259</v>
      </c>
      <c r="V1253" s="12">
        <f>W1253*1.32519713261649</f>
        <v>16564964.157706125</v>
      </c>
      <c r="W1253" s="3">
        <v>12500000</v>
      </c>
      <c r="X1253" s="13">
        <f>Y1253*1.32519713261649</f>
        <v>432140.15896057431</v>
      </c>
      <c r="Y1253" s="3">
        <v>326095</v>
      </c>
      <c r="Z1253" s="13">
        <f>AA1253*1.32519713261649</f>
        <v>31443351.249928374</v>
      </c>
      <c r="AA1253" s="3">
        <v>23727301</v>
      </c>
      <c r="AB1253">
        <v>49</v>
      </c>
    </row>
    <row r="1254" spans="1:28" hidden="1" x14ac:dyDescent="0.2">
      <c r="A1254" t="s">
        <v>13586</v>
      </c>
      <c r="B1254" t="s">
        <v>13587</v>
      </c>
      <c r="C1254">
        <v>2005</v>
      </c>
      <c r="D1254" t="s">
        <v>5693</v>
      </c>
      <c r="E1254" t="s">
        <v>1045</v>
      </c>
      <c r="F1254" t="s">
        <v>44032</v>
      </c>
      <c r="G1254" t="s">
        <v>44053</v>
      </c>
      <c r="H1254">
        <v>158</v>
      </c>
      <c r="I1254" t="s">
        <v>943</v>
      </c>
      <c r="J1254" t="s">
        <v>944</v>
      </c>
      <c r="M1254" t="s">
        <v>13588</v>
      </c>
      <c r="N1254" t="s">
        <v>13588</v>
      </c>
      <c r="O1254" t="s">
        <v>13589</v>
      </c>
      <c r="P1254" t="s">
        <v>5442</v>
      </c>
      <c r="Q1254" t="s">
        <v>13590</v>
      </c>
      <c r="R1254" t="s">
        <v>13591</v>
      </c>
      <c r="S1254" t="s">
        <v>13592</v>
      </c>
      <c r="T1254">
        <v>6.6</v>
      </c>
      <c r="U1254">
        <v>10454</v>
      </c>
      <c r="W1254"/>
      <c r="X1254"/>
      <c r="Y1254">
        <v>678000</v>
      </c>
      <c r="Z1254"/>
      <c r="AA1254">
        <v>1197530</v>
      </c>
      <c r="AB1254">
        <v>25</v>
      </c>
    </row>
    <row r="1255" spans="1:28" hidden="1" x14ac:dyDescent="0.2">
      <c r="A1255" t="s">
        <v>13593</v>
      </c>
      <c r="B1255" t="s">
        <v>13594</v>
      </c>
      <c r="C1255">
        <v>2005</v>
      </c>
      <c r="D1255" t="s">
        <v>6543</v>
      </c>
      <c r="E1255" t="s">
        <v>1045</v>
      </c>
      <c r="F1255" t="s">
        <v>44032</v>
      </c>
      <c r="G1255" t="s">
        <v>44034</v>
      </c>
      <c r="H1255">
        <v>140</v>
      </c>
      <c r="I1255" t="s">
        <v>943</v>
      </c>
      <c r="J1255" t="s">
        <v>944</v>
      </c>
      <c r="M1255" t="s">
        <v>13595</v>
      </c>
      <c r="N1255" t="s">
        <v>13596</v>
      </c>
      <c r="O1255" t="s">
        <v>13597</v>
      </c>
      <c r="P1255" t="s">
        <v>2764</v>
      </c>
      <c r="Q1255" t="s">
        <v>7917</v>
      </c>
      <c r="R1255" t="s">
        <v>13598</v>
      </c>
      <c r="S1255" t="s">
        <v>13599</v>
      </c>
      <c r="T1255">
        <v>6.5</v>
      </c>
      <c r="U1255">
        <v>12304</v>
      </c>
      <c r="W1255"/>
      <c r="X1255"/>
      <c r="Y1255">
        <v>1409499</v>
      </c>
      <c r="Z1255"/>
      <c r="AA1255">
        <v>2415975</v>
      </c>
      <c r="AB1255">
        <v>50</v>
      </c>
    </row>
    <row r="1256" spans="1:28" x14ac:dyDescent="0.2">
      <c r="A1256" t="s">
        <v>21595</v>
      </c>
      <c r="B1256" t="s">
        <v>21596</v>
      </c>
      <c r="C1256">
        <v>2009</v>
      </c>
      <c r="D1256" s="1">
        <v>40300</v>
      </c>
      <c r="E1256" t="s">
        <v>176</v>
      </c>
      <c r="H1256">
        <v>100</v>
      </c>
      <c r="I1256" t="s">
        <v>495</v>
      </c>
      <c r="J1256" t="s">
        <v>26</v>
      </c>
      <c r="K1256" t="s">
        <v>27</v>
      </c>
      <c r="M1256" t="s">
        <v>3047</v>
      </c>
      <c r="N1256" t="s">
        <v>21597</v>
      </c>
      <c r="O1256" t="s">
        <v>21598</v>
      </c>
      <c r="P1256" t="s">
        <v>21599</v>
      </c>
      <c r="Q1256" t="s">
        <v>21600</v>
      </c>
      <c r="R1256" t="s">
        <v>21601</v>
      </c>
      <c r="S1256" t="s">
        <v>7040</v>
      </c>
      <c r="T1256">
        <v>7.3</v>
      </c>
      <c r="U1256">
        <v>126951</v>
      </c>
      <c r="V1256" s="12">
        <f>W1256*1.20636999678377</f>
        <v>9047774.9758782741</v>
      </c>
      <c r="W1256" s="3">
        <v>7500000</v>
      </c>
      <c r="X1256" s="13">
        <f>Y1256*1.20636999678377</f>
        <v>15169998.961736184</v>
      </c>
      <c r="Y1256" s="3">
        <v>12574914</v>
      </c>
      <c r="Z1256" s="13">
        <f>AA1256*1.20636999678377</f>
        <v>31482459.263306521</v>
      </c>
      <c r="AA1256" s="3">
        <v>26096852</v>
      </c>
      <c r="AB1256">
        <v>256</v>
      </c>
    </row>
    <row r="1257" spans="1:28" x14ac:dyDescent="0.2">
      <c r="A1257" t="s">
        <v>36820</v>
      </c>
      <c r="B1257" t="s">
        <v>36821</v>
      </c>
      <c r="C1257">
        <v>2017</v>
      </c>
      <c r="D1257" t="s">
        <v>20449</v>
      </c>
      <c r="E1257" t="s">
        <v>44035</v>
      </c>
      <c r="F1257" t="s">
        <v>44038</v>
      </c>
      <c r="G1257" t="s">
        <v>44032</v>
      </c>
      <c r="H1257">
        <v>104</v>
      </c>
      <c r="I1257" t="s">
        <v>25</v>
      </c>
      <c r="J1257" t="s">
        <v>26</v>
      </c>
      <c r="M1257" t="s">
        <v>9458</v>
      </c>
      <c r="N1257" t="s">
        <v>17599</v>
      </c>
      <c r="O1257" t="s">
        <v>36822</v>
      </c>
      <c r="P1257" t="s">
        <v>36823</v>
      </c>
      <c r="Q1257" t="s">
        <v>36824</v>
      </c>
      <c r="R1257" t="s">
        <v>563</v>
      </c>
      <c r="S1257" t="s">
        <v>564</v>
      </c>
      <c r="T1257">
        <v>7.4</v>
      </c>
      <c r="U1257">
        <v>133498</v>
      </c>
      <c r="V1257" s="12">
        <f>W1257*1.05585427545692</f>
        <v>10558542.754569201</v>
      </c>
      <c r="W1257" s="3">
        <v>10000000</v>
      </c>
      <c r="X1257" s="13">
        <f>Y1257*1.05585427545692</f>
        <v>22300292.70388383</v>
      </c>
      <c r="Y1257" s="3">
        <v>21120616</v>
      </c>
      <c r="Z1257" s="13">
        <f>AA1257*1.05585427545692</f>
        <v>31486224.900359035</v>
      </c>
      <c r="AA1257" s="3">
        <v>29820616</v>
      </c>
      <c r="AB1257">
        <v>399</v>
      </c>
    </row>
    <row r="1258" spans="1:28" x14ac:dyDescent="0.2">
      <c r="A1258" t="s">
        <v>38094</v>
      </c>
      <c r="B1258" t="s">
        <v>38095</v>
      </c>
      <c r="C1258">
        <v>2017</v>
      </c>
      <c r="D1258" t="s">
        <v>38096</v>
      </c>
      <c r="E1258" t="s">
        <v>176</v>
      </c>
      <c r="F1258" t="s">
        <v>44034</v>
      </c>
      <c r="G1258" t="s">
        <v>44046</v>
      </c>
      <c r="H1258">
        <v>96</v>
      </c>
      <c r="I1258" t="s">
        <v>5301</v>
      </c>
      <c r="J1258" t="s">
        <v>26</v>
      </c>
      <c r="M1258" t="s">
        <v>38097</v>
      </c>
      <c r="N1258" t="s">
        <v>38098</v>
      </c>
      <c r="O1258" t="s">
        <v>38099</v>
      </c>
      <c r="P1258" t="s">
        <v>38100</v>
      </c>
      <c r="Q1258" t="s">
        <v>38101</v>
      </c>
      <c r="R1258" t="s">
        <v>38102</v>
      </c>
      <c r="S1258" t="s">
        <v>38103</v>
      </c>
      <c r="T1258">
        <v>4.2</v>
      </c>
      <c r="U1258">
        <v>21049</v>
      </c>
      <c r="V1258" s="12">
        <f>W1258*1.05585427545692</f>
        <v>7813321.6383812083</v>
      </c>
      <c r="W1258" s="3">
        <v>7400000</v>
      </c>
      <c r="X1258" s="13">
        <f>Y1258*1.05585427545692</f>
        <v>23646707.51740374</v>
      </c>
      <c r="Y1258" s="3">
        <v>22395806</v>
      </c>
      <c r="Z1258" s="13">
        <f>AA1258*1.05585427545692</f>
        <v>31542886.264197156</v>
      </c>
      <c r="AA1258" s="3">
        <v>29874280</v>
      </c>
      <c r="AB1258">
        <v>270</v>
      </c>
    </row>
    <row r="1259" spans="1:28" x14ac:dyDescent="0.2">
      <c r="A1259" t="s">
        <v>18786</v>
      </c>
      <c r="B1259" t="s">
        <v>18787</v>
      </c>
      <c r="C1259">
        <v>2008</v>
      </c>
      <c r="D1259" t="s">
        <v>12773</v>
      </c>
      <c r="E1259" t="s">
        <v>1045</v>
      </c>
      <c r="F1259" t="s">
        <v>44044</v>
      </c>
      <c r="G1259" t="s">
        <v>44042</v>
      </c>
      <c r="H1259">
        <v>104</v>
      </c>
      <c r="I1259" t="s">
        <v>25</v>
      </c>
      <c r="J1259" t="s">
        <v>26</v>
      </c>
      <c r="M1259" t="s">
        <v>4825</v>
      </c>
      <c r="N1259" t="s">
        <v>18788</v>
      </c>
      <c r="O1259" t="s">
        <v>18789</v>
      </c>
      <c r="P1259" t="s">
        <v>738</v>
      </c>
      <c r="Q1259" t="s">
        <v>18790</v>
      </c>
      <c r="R1259" t="s">
        <v>18791</v>
      </c>
      <c r="S1259" t="s">
        <v>18792</v>
      </c>
      <c r="T1259">
        <v>5.8</v>
      </c>
      <c r="U1259">
        <v>20218</v>
      </c>
      <c r="V1259" s="12">
        <f>W1259*1.20207800169993</f>
        <v>26445716.037398458</v>
      </c>
      <c r="W1259" s="3">
        <v>22000000</v>
      </c>
      <c r="X1259" s="13">
        <f>Y1259*1.20207800169993</f>
        <v>24845561.490889587</v>
      </c>
      <c r="Y1259" s="3">
        <v>20668843</v>
      </c>
      <c r="Z1259" s="13">
        <f>AA1259*1.20207800169993</f>
        <v>31749480.119612828</v>
      </c>
      <c r="AA1259" s="3">
        <v>26412163</v>
      </c>
      <c r="AB1259">
        <v>61</v>
      </c>
    </row>
    <row r="1260" spans="1:28" x14ac:dyDescent="0.2">
      <c r="A1260" t="s">
        <v>26371</v>
      </c>
      <c r="B1260" t="s">
        <v>26372</v>
      </c>
      <c r="C1260">
        <v>2012</v>
      </c>
      <c r="D1260" s="1">
        <v>41334</v>
      </c>
      <c r="E1260" t="s">
        <v>176</v>
      </c>
      <c r="H1260">
        <v>138</v>
      </c>
      <c r="I1260" t="s">
        <v>25</v>
      </c>
      <c r="J1260" t="s">
        <v>26</v>
      </c>
      <c r="K1260" t="s">
        <v>7001</v>
      </c>
      <c r="M1260" t="s">
        <v>4478</v>
      </c>
      <c r="N1260" t="s">
        <v>4478</v>
      </c>
      <c r="O1260" t="s">
        <v>26373</v>
      </c>
      <c r="P1260" t="s">
        <v>3526</v>
      </c>
      <c r="Q1260" t="s">
        <v>26374</v>
      </c>
      <c r="R1260" t="s">
        <v>26375</v>
      </c>
      <c r="S1260" t="s">
        <v>26376</v>
      </c>
      <c r="T1260">
        <v>7.2</v>
      </c>
      <c r="U1260">
        <v>150274</v>
      </c>
      <c r="V1260" s="12">
        <f>W1260*1.12725506764114</f>
        <v>36072162.164516479</v>
      </c>
      <c r="W1260" s="3">
        <v>32000000</v>
      </c>
      <c r="X1260" s="13">
        <f>Y1260*1.12725506764114</f>
        <v>18461365.110647481</v>
      </c>
      <c r="Y1260" s="3">
        <v>16377274</v>
      </c>
      <c r="Z1260" s="13">
        <f>AA1260*1.12725506764114</f>
        <v>31854041.336707391</v>
      </c>
      <c r="AA1260" s="3">
        <v>28258060</v>
      </c>
      <c r="AB1260">
        <v>516</v>
      </c>
    </row>
    <row r="1261" spans="1:28" x14ac:dyDescent="0.2">
      <c r="A1261" t="s">
        <v>21013</v>
      </c>
      <c r="B1261" t="s">
        <v>21014</v>
      </c>
      <c r="C1261">
        <v>2014</v>
      </c>
      <c r="D1261" s="1">
        <v>42005</v>
      </c>
      <c r="E1261" t="s">
        <v>44035</v>
      </c>
      <c r="F1261" t="s">
        <v>44044</v>
      </c>
      <c r="G1261" t="s">
        <v>44032</v>
      </c>
      <c r="H1261">
        <v>106</v>
      </c>
      <c r="I1261" t="s">
        <v>433</v>
      </c>
      <c r="J1261" t="s">
        <v>26</v>
      </c>
      <c r="K1261" t="s">
        <v>27</v>
      </c>
      <c r="L1261" t="s">
        <v>64</v>
      </c>
      <c r="M1261" t="s">
        <v>330</v>
      </c>
      <c r="N1261" t="s">
        <v>21015</v>
      </c>
      <c r="O1261" t="s">
        <v>21016</v>
      </c>
      <c r="P1261" t="s">
        <v>14232</v>
      </c>
      <c r="Q1261" t="s">
        <v>21017</v>
      </c>
      <c r="R1261" t="s">
        <v>21018</v>
      </c>
      <c r="S1261" t="s">
        <v>21019</v>
      </c>
      <c r="T1261">
        <v>7</v>
      </c>
      <c r="U1261">
        <v>83787</v>
      </c>
      <c r="V1261" s="12">
        <f>W1261*1.09324733035956</f>
        <v>10932473.303595601</v>
      </c>
      <c r="W1261" s="3">
        <v>10000000</v>
      </c>
      <c r="X1261" s="13">
        <f>Y1261*1.09324733035956</f>
        <v>15832441.728934389</v>
      </c>
      <c r="Y1261" s="3">
        <v>14482031</v>
      </c>
      <c r="Z1261" s="13">
        <f>AA1261*1.09324733035956</f>
        <v>31980945.634065047</v>
      </c>
      <c r="AA1261" s="3">
        <v>29253166</v>
      </c>
      <c r="AB1261">
        <v>181</v>
      </c>
    </row>
    <row r="1262" spans="1:28" x14ac:dyDescent="0.2">
      <c r="A1262" t="s">
        <v>23364</v>
      </c>
      <c r="B1262" t="s">
        <v>23365</v>
      </c>
      <c r="C1262">
        <v>2018</v>
      </c>
      <c r="D1262" t="s">
        <v>23366</v>
      </c>
      <c r="E1262" t="s">
        <v>3496</v>
      </c>
      <c r="H1262">
        <v>85</v>
      </c>
      <c r="I1262" t="s">
        <v>229</v>
      </c>
      <c r="J1262" t="s">
        <v>26</v>
      </c>
      <c r="M1262" t="s">
        <v>23367</v>
      </c>
      <c r="N1262" t="s">
        <v>23368</v>
      </c>
      <c r="O1262" t="s">
        <v>23369</v>
      </c>
      <c r="P1262" t="s">
        <v>23370</v>
      </c>
      <c r="Q1262" t="s">
        <v>23370</v>
      </c>
      <c r="R1262" t="s">
        <v>23371</v>
      </c>
      <c r="S1262" t="s">
        <v>23372</v>
      </c>
      <c r="T1262">
        <v>5.2</v>
      </c>
      <c r="U1262">
        <v>25927</v>
      </c>
      <c r="V1262" s="12">
        <f>W1262*1.03068014830331</f>
        <v>5153400.7415165491</v>
      </c>
      <c r="W1262" s="3">
        <v>5000000</v>
      </c>
      <c r="X1262" s="13">
        <f>Y1262*1.03068014830331</f>
        <v>25341031.847730175</v>
      </c>
      <c r="Y1262" s="3">
        <v>24586708</v>
      </c>
      <c r="Z1262" s="13">
        <f>AA1262*1.03068014830331</f>
        <v>31991410.988885123</v>
      </c>
      <c r="AA1262" s="3">
        <v>31039126</v>
      </c>
      <c r="AB1262">
        <v>524</v>
      </c>
    </row>
    <row r="1263" spans="1:28" hidden="1" x14ac:dyDescent="0.2">
      <c r="A1263" t="s">
        <v>13651</v>
      </c>
      <c r="B1263" t="s">
        <v>13652</v>
      </c>
      <c r="C1263">
        <v>2006</v>
      </c>
      <c r="D1263" t="s">
        <v>13653</v>
      </c>
      <c r="E1263" t="s">
        <v>1045</v>
      </c>
      <c r="F1263" t="s">
        <v>44032</v>
      </c>
      <c r="G1263" t="s">
        <v>44036</v>
      </c>
      <c r="H1263">
        <v>90</v>
      </c>
      <c r="I1263" t="s">
        <v>6882</v>
      </c>
      <c r="J1263" t="s">
        <v>26</v>
      </c>
      <c r="K1263" t="s">
        <v>308</v>
      </c>
      <c r="M1263" t="s">
        <v>13654</v>
      </c>
      <c r="N1263" t="s">
        <v>13654</v>
      </c>
      <c r="O1263" t="s">
        <v>13655</v>
      </c>
      <c r="P1263" t="s">
        <v>1058</v>
      </c>
      <c r="Q1263" t="s">
        <v>13656</v>
      </c>
      <c r="R1263" t="s">
        <v>13657</v>
      </c>
      <c r="S1263" t="s">
        <v>13658</v>
      </c>
      <c r="T1263">
        <v>6.2</v>
      </c>
      <c r="U1263">
        <v>13568</v>
      </c>
      <c r="W1263"/>
      <c r="X1263"/>
      <c r="Y1263"/>
      <c r="Z1263"/>
      <c r="AA1263">
        <v>6369805</v>
      </c>
      <c r="AB1263">
        <v>38</v>
      </c>
    </row>
    <row r="1264" spans="1:28" x14ac:dyDescent="0.2">
      <c r="A1264" t="s">
        <v>33824</v>
      </c>
      <c r="B1264" t="s">
        <v>33825</v>
      </c>
      <c r="C1264">
        <v>2016</v>
      </c>
      <c r="D1264" s="1">
        <v>42624</v>
      </c>
      <c r="E1264" t="s">
        <v>44035</v>
      </c>
      <c r="F1264" t="s">
        <v>44038</v>
      </c>
      <c r="G1264" t="s">
        <v>44044</v>
      </c>
      <c r="H1264">
        <v>95</v>
      </c>
      <c r="I1264" t="s">
        <v>25</v>
      </c>
      <c r="J1264" t="s">
        <v>26</v>
      </c>
      <c r="K1264" t="s">
        <v>308</v>
      </c>
      <c r="M1264" t="s">
        <v>9437</v>
      </c>
      <c r="N1264" t="s">
        <v>33826</v>
      </c>
      <c r="O1264" t="s">
        <v>33827</v>
      </c>
      <c r="P1264" t="s">
        <v>33367</v>
      </c>
      <c r="Q1264" t="s">
        <v>33828</v>
      </c>
      <c r="R1264" t="s">
        <v>33829</v>
      </c>
      <c r="S1264" t="s">
        <v>33830</v>
      </c>
      <c r="T1264">
        <v>5.8</v>
      </c>
      <c r="U1264">
        <v>49324</v>
      </c>
      <c r="V1264" s="12">
        <f>W1264*1.07834771485832</f>
        <v>26958692.871458001</v>
      </c>
      <c r="W1264" s="3">
        <v>25000000</v>
      </c>
      <c r="X1264" s="13">
        <f>Y1264*1.07834771485832</f>
        <v>18728766.835309029</v>
      </c>
      <c r="Y1264" s="3">
        <v>17368022</v>
      </c>
      <c r="Z1264" s="13">
        <f>AA1264*1.07834771485832</f>
        <v>31999643.855758473</v>
      </c>
      <c r="AA1264" s="3">
        <v>29674699</v>
      </c>
      <c r="AB1264">
        <v>117</v>
      </c>
    </row>
    <row r="1265" spans="1:28" x14ac:dyDescent="0.2">
      <c r="A1265" t="s">
        <v>35846</v>
      </c>
      <c r="B1265" t="s">
        <v>35847</v>
      </c>
      <c r="C1265">
        <v>2015</v>
      </c>
      <c r="D1265" t="s">
        <v>30350</v>
      </c>
      <c r="E1265" t="s">
        <v>176</v>
      </c>
      <c r="F1265" t="s">
        <v>44045</v>
      </c>
      <c r="H1265">
        <v>104</v>
      </c>
      <c r="I1265" t="s">
        <v>495</v>
      </c>
      <c r="J1265" t="s">
        <v>26</v>
      </c>
      <c r="K1265" t="s">
        <v>934</v>
      </c>
      <c r="L1265" t="s">
        <v>27</v>
      </c>
      <c r="M1265" t="s">
        <v>8533</v>
      </c>
      <c r="N1265" t="s">
        <v>35848</v>
      </c>
      <c r="O1265" t="s">
        <v>35849</v>
      </c>
      <c r="P1265" t="s">
        <v>15540</v>
      </c>
      <c r="Q1265" t="s">
        <v>35850</v>
      </c>
      <c r="R1265" t="s">
        <v>35851</v>
      </c>
      <c r="S1265" t="s">
        <v>35852</v>
      </c>
      <c r="T1265">
        <v>6.9</v>
      </c>
      <c r="U1265">
        <v>60565</v>
      </c>
      <c r="V1265" s="12">
        <f>W1265*1.09195121025074</f>
        <v>12011463.31275814</v>
      </c>
      <c r="W1265" s="3">
        <v>11000000</v>
      </c>
      <c r="X1265" s="13">
        <f>Y1265*1.09195121025074</f>
        <v>19368644.016699199</v>
      </c>
      <c r="Y1265" s="3">
        <v>17737646</v>
      </c>
      <c r="Z1265" s="13">
        <f>AA1265*1.09195121025074</f>
        <v>32054449.443006154</v>
      </c>
      <c r="AA1265" s="3">
        <v>29355203</v>
      </c>
      <c r="AB1265">
        <v>211</v>
      </c>
    </row>
    <row r="1266" spans="1:28" x14ac:dyDescent="0.2">
      <c r="A1266" t="s">
        <v>22590</v>
      </c>
      <c r="B1266" t="s">
        <v>22591</v>
      </c>
      <c r="C1266">
        <v>2010</v>
      </c>
      <c r="D1266" t="s">
        <v>16373</v>
      </c>
      <c r="E1266" t="s">
        <v>176</v>
      </c>
      <c r="F1266" t="s">
        <v>44034</v>
      </c>
      <c r="G1266" t="s">
        <v>44046</v>
      </c>
      <c r="H1266">
        <v>116</v>
      </c>
      <c r="I1266" t="s">
        <v>495</v>
      </c>
      <c r="J1266" t="s">
        <v>26</v>
      </c>
      <c r="M1266" t="s">
        <v>20313</v>
      </c>
      <c r="N1266" t="s">
        <v>22592</v>
      </c>
      <c r="O1266" t="s">
        <v>22593</v>
      </c>
      <c r="P1266" t="s">
        <v>22594</v>
      </c>
      <c r="Q1266" t="s">
        <v>22595</v>
      </c>
      <c r="R1266" t="s">
        <v>22596</v>
      </c>
      <c r="S1266" t="s">
        <v>22597</v>
      </c>
      <c r="T1266">
        <v>7.1</v>
      </c>
      <c r="U1266">
        <v>112000</v>
      </c>
      <c r="V1266" s="12">
        <f>W1266*1.18690152988223</f>
        <v>23738030.597644601</v>
      </c>
      <c r="W1266" s="3">
        <v>20000000</v>
      </c>
      <c r="X1266" s="13">
        <f>Y1266*1.18690152988223</f>
        <v>14402972.916521419</v>
      </c>
      <c r="Y1266" s="3">
        <v>12134935</v>
      </c>
      <c r="Z1266" s="13">
        <f>AA1266*1.18690152988223</f>
        <v>32157425.794804949</v>
      </c>
      <c r="AA1266" s="3">
        <v>27093592</v>
      </c>
      <c r="AB1266">
        <v>441</v>
      </c>
    </row>
    <row r="1267" spans="1:28" x14ac:dyDescent="0.2">
      <c r="A1267" t="s">
        <v>22860</v>
      </c>
      <c r="B1267" t="s">
        <v>22861</v>
      </c>
      <c r="C1267">
        <v>2011</v>
      </c>
      <c r="D1267" s="1">
        <v>40759</v>
      </c>
      <c r="E1267" t="s">
        <v>44043</v>
      </c>
      <c r="F1267" t="s">
        <v>44038</v>
      </c>
      <c r="G1267" t="s">
        <v>44034</v>
      </c>
      <c r="H1267">
        <v>102</v>
      </c>
      <c r="I1267" t="s">
        <v>25</v>
      </c>
      <c r="J1267" t="s">
        <v>26</v>
      </c>
      <c r="M1267" t="s">
        <v>5796</v>
      </c>
      <c r="N1267" t="s">
        <v>22862</v>
      </c>
      <c r="O1267" t="s">
        <v>22863</v>
      </c>
      <c r="P1267" t="s">
        <v>15813</v>
      </c>
      <c r="Q1267" t="s">
        <v>22864</v>
      </c>
      <c r="R1267" t="s">
        <v>22865</v>
      </c>
      <c r="S1267" t="s">
        <v>22866</v>
      </c>
      <c r="T1267">
        <v>5.5</v>
      </c>
      <c r="U1267">
        <v>95806</v>
      </c>
      <c r="V1267" s="12">
        <f>W1267*1.1505830469594</f>
        <v>57414094.04327406</v>
      </c>
      <c r="W1267" s="3">
        <v>49900000</v>
      </c>
      <c r="X1267" s="13">
        <f>Y1267*1.1505830469594</f>
        <v>24848503.4915911</v>
      </c>
      <c r="Y1267" s="3">
        <v>21596445</v>
      </c>
      <c r="Z1267" s="13">
        <f>AA1267*1.1505830469594</f>
        <v>32232126.271847095</v>
      </c>
      <c r="AA1267" s="3">
        <v>28013733</v>
      </c>
      <c r="AB1267">
        <v>302</v>
      </c>
    </row>
    <row r="1268" spans="1:28" x14ac:dyDescent="0.2">
      <c r="A1268" t="s">
        <v>33364</v>
      </c>
      <c r="B1268" t="s">
        <v>33365</v>
      </c>
      <c r="C1268">
        <v>2016</v>
      </c>
      <c r="D1268" s="1">
        <v>42949</v>
      </c>
      <c r="E1268" t="s">
        <v>16512</v>
      </c>
      <c r="F1268" t="s">
        <v>44038</v>
      </c>
      <c r="H1268">
        <v>105</v>
      </c>
      <c r="I1268" t="s">
        <v>25</v>
      </c>
      <c r="J1268" t="s">
        <v>26</v>
      </c>
      <c r="K1268" t="s">
        <v>975</v>
      </c>
      <c r="L1268" t="s">
        <v>209</v>
      </c>
      <c r="M1268" t="s">
        <v>17488</v>
      </c>
      <c r="N1268" t="s">
        <v>14363</v>
      </c>
      <c r="O1268" t="s">
        <v>33366</v>
      </c>
      <c r="P1268" t="s">
        <v>33367</v>
      </c>
      <c r="Q1268" t="s">
        <v>33368</v>
      </c>
      <c r="R1268" t="s">
        <v>33369</v>
      </c>
      <c r="S1268" t="s">
        <v>33370</v>
      </c>
      <c r="T1268">
        <v>5.9</v>
      </c>
      <c r="U1268">
        <v>56142</v>
      </c>
      <c r="V1268" s="12">
        <f>W1268*1.07834771485832</f>
        <v>43133908.594332799</v>
      </c>
      <c r="W1268" s="3">
        <v>40000000</v>
      </c>
      <c r="X1268" s="13">
        <f>Y1268*1.07834771485832</f>
        <v>16072153.718374932</v>
      </c>
      <c r="Y1268" s="3">
        <v>14904426</v>
      </c>
      <c r="Z1268" s="13">
        <f>AA1268*1.07834771485832</f>
        <v>32262810.302178789</v>
      </c>
      <c r="AA1268" s="3">
        <v>29918745</v>
      </c>
      <c r="AB1268">
        <v>101</v>
      </c>
    </row>
    <row r="1269" spans="1:28" hidden="1" x14ac:dyDescent="0.2">
      <c r="A1269" t="s">
        <v>13694</v>
      </c>
      <c r="B1269" t="s">
        <v>13695</v>
      </c>
      <c r="C1269">
        <v>2007</v>
      </c>
      <c r="D1269" t="s">
        <v>13696</v>
      </c>
      <c r="E1269" t="s">
        <v>44041</v>
      </c>
      <c r="F1269" t="s">
        <v>44032</v>
      </c>
      <c r="G1269" t="s">
        <v>44036</v>
      </c>
      <c r="H1269">
        <v>107</v>
      </c>
      <c r="I1269" t="s">
        <v>25</v>
      </c>
      <c r="J1269" t="s">
        <v>26</v>
      </c>
      <c r="M1269" t="s">
        <v>5796</v>
      </c>
      <c r="N1269" t="s">
        <v>13697</v>
      </c>
      <c r="O1269" t="s">
        <v>13698</v>
      </c>
      <c r="P1269" t="s">
        <v>6791</v>
      </c>
      <c r="Q1269" t="s">
        <v>13699</v>
      </c>
      <c r="R1269" t="s">
        <v>13700</v>
      </c>
      <c r="S1269" t="s">
        <v>13701</v>
      </c>
      <c r="T1269">
        <v>6.8</v>
      </c>
      <c r="U1269">
        <v>12194</v>
      </c>
      <c r="W1269"/>
      <c r="X1269"/>
      <c r="Y1269">
        <v>402858</v>
      </c>
      <c r="Z1269"/>
      <c r="AA1269">
        <v>414404</v>
      </c>
      <c r="AB1269">
        <v>71</v>
      </c>
    </row>
    <row r="1270" spans="1:28" x14ac:dyDescent="0.2">
      <c r="A1270" t="s">
        <v>6127</v>
      </c>
      <c r="B1270" t="s">
        <v>6128</v>
      </c>
      <c r="C1270">
        <v>2003</v>
      </c>
      <c r="D1270" t="s">
        <v>848</v>
      </c>
      <c r="E1270" t="s">
        <v>176</v>
      </c>
      <c r="F1270" t="s">
        <v>44036</v>
      </c>
      <c r="G1270" t="s">
        <v>44042</v>
      </c>
      <c r="H1270">
        <v>106</v>
      </c>
      <c r="I1270" t="s">
        <v>6129</v>
      </c>
      <c r="J1270" t="s">
        <v>26</v>
      </c>
      <c r="M1270" t="s">
        <v>6130</v>
      </c>
      <c r="N1270" t="s">
        <v>6131</v>
      </c>
      <c r="O1270" t="s">
        <v>6132</v>
      </c>
      <c r="P1270" t="s">
        <v>2108</v>
      </c>
      <c r="Q1270" t="s">
        <v>6133</v>
      </c>
      <c r="R1270" t="s">
        <v>6134</v>
      </c>
      <c r="S1270" t="s">
        <v>6135</v>
      </c>
      <c r="T1270">
        <v>6.2</v>
      </c>
      <c r="U1270">
        <v>28886</v>
      </c>
      <c r="V1270" s="12">
        <f>W1270*1.40658152173913</f>
        <v>42197445.652173899</v>
      </c>
      <c r="W1270" s="3">
        <v>30000000</v>
      </c>
      <c r="X1270" s="13">
        <f>Y1270*1.40658152173913</f>
        <v>7570092.3444999978</v>
      </c>
      <c r="Y1270" s="3">
        <v>5381908</v>
      </c>
      <c r="Z1270" s="13">
        <f>AA1270*1.40658152173913</f>
        <v>32286767.897543468</v>
      </c>
      <c r="AA1270" s="3">
        <v>22954068</v>
      </c>
      <c r="AB1270">
        <v>227</v>
      </c>
    </row>
    <row r="1271" spans="1:28" x14ac:dyDescent="0.2">
      <c r="A1271" t="s">
        <v>6253</v>
      </c>
      <c r="B1271" t="s">
        <v>6254</v>
      </c>
      <c r="C1271">
        <v>2003</v>
      </c>
      <c r="D1271" s="1">
        <v>37964</v>
      </c>
      <c r="E1271" t="s">
        <v>44041</v>
      </c>
      <c r="F1271" t="s">
        <v>44042</v>
      </c>
      <c r="H1271">
        <v>97</v>
      </c>
      <c r="I1271" t="s">
        <v>4469</v>
      </c>
      <c r="J1271" t="s">
        <v>26</v>
      </c>
      <c r="M1271" t="s">
        <v>6255</v>
      </c>
      <c r="N1271" t="s">
        <v>6256</v>
      </c>
      <c r="O1271" t="s">
        <v>6257</v>
      </c>
      <c r="P1271" t="s">
        <v>6258</v>
      </c>
      <c r="Q1271" t="s">
        <v>6259</v>
      </c>
      <c r="R1271" t="s">
        <v>6260</v>
      </c>
      <c r="S1271" t="s">
        <v>6261</v>
      </c>
      <c r="T1271">
        <v>6.7</v>
      </c>
      <c r="U1271">
        <v>33007</v>
      </c>
      <c r="V1271" s="12">
        <f>W1271*1.40658152173913</f>
        <v>21098722.82608695</v>
      </c>
      <c r="W1271" s="3">
        <v>15000000</v>
      </c>
      <c r="X1271" s="13">
        <f>Y1271*1.40658152173913</f>
        <v>17232930.434999995</v>
      </c>
      <c r="Y1271" s="3">
        <v>12251640</v>
      </c>
      <c r="Z1271" s="13">
        <f>AA1271*1.40658152173913</f>
        <v>32371356.897097815</v>
      </c>
      <c r="AA1271" s="3">
        <v>23014206</v>
      </c>
      <c r="AB1271">
        <v>144</v>
      </c>
    </row>
    <row r="1272" spans="1:28" hidden="1" x14ac:dyDescent="0.2">
      <c r="A1272" t="s">
        <v>13714</v>
      </c>
      <c r="B1272" t="s">
        <v>13715</v>
      </c>
      <c r="C1272">
        <v>2005</v>
      </c>
      <c r="D1272" s="1">
        <v>38422</v>
      </c>
      <c r="E1272" t="s">
        <v>1045</v>
      </c>
      <c r="F1272" t="s">
        <v>44036</v>
      </c>
      <c r="H1272">
        <v>146</v>
      </c>
      <c r="I1272" t="s">
        <v>943</v>
      </c>
      <c r="J1272" t="s">
        <v>944</v>
      </c>
      <c r="M1272" t="s">
        <v>2931</v>
      </c>
      <c r="N1272" t="s">
        <v>13716</v>
      </c>
      <c r="O1272" t="s">
        <v>13717</v>
      </c>
      <c r="P1272" t="s">
        <v>2934</v>
      </c>
      <c r="Q1272" t="s">
        <v>13718</v>
      </c>
      <c r="R1272" t="s">
        <v>13719</v>
      </c>
      <c r="S1272" t="s">
        <v>13720</v>
      </c>
      <c r="T1272">
        <v>6.7</v>
      </c>
      <c r="U1272">
        <v>13513</v>
      </c>
      <c r="W1272"/>
      <c r="X1272"/>
      <c r="Y1272">
        <v>1007943</v>
      </c>
      <c r="Z1272"/>
      <c r="AA1272">
        <v>2091698</v>
      </c>
      <c r="AB1272">
        <v>39</v>
      </c>
    </row>
    <row r="1273" spans="1:28" hidden="1" x14ac:dyDescent="0.2">
      <c r="A1273" t="s">
        <v>13721</v>
      </c>
      <c r="B1273" t="s">
        <v>13722</v>
      </c>
      <c r="C1273">
        <v>2005</v>
      </c>
      <c r="D1273" t="s">
        <v>5693</v>
      </c>
      <c r="E1273" t="s">
        <v>176</v>
      </c>
      <c r="F1273" t="s">
        <v>44050</v>
      </c>
      <c r="H1273">
        <v>132</v>
      </c>
      <c r="I1273" t="s">
        <v>943</v>
      </c>
      <c r="J1273" t="s">
        <v>944</v>
      </c>
      <c r="M1273" t="s">
        <v>13723</v>
      </c>
      <c r="N1273" t="s">
        <v>13724</v>
      </c>
      <c r="O1273" t="s">
        <v>13725</v>
      </c>
      <c r="P1273" t="s">
        <v>13726</v>
      </c>
      <c r="Q1273" t="s">
        <v>13727</v>
      </c>
      <c r="R1273" t="s">
        <v>13728</v>
      </c>
      <c r="S1273" t="s">
        <v>13729</v>
      </c>
      <c r="T1273">
        <v>8.1</v>
      </c>
      <c r="U1273">
        <v>15643</v>
      </c>
      <c r="W1273"/>
      <c r="X1273"/>
      <c r="Y1273"/>
      <c r="Z1273"/>
      <c r="AA1273"/>
      <c r="AB1273">
        <v>29</v>
      </c>
    </row>
    <row r="1274" spans="1:28" x14ac:dyDescent="0.2">
      <c r="A1274" t="s">
        <v>15850</v>
      </c>
      <c r="B1274" t="s">
        <v>15851</v>
      </c>
      <c r="C1274">
        <v>2010</v>
      </c>
      <c r="D1274" t="s">
        <v>15239</v>
      </c>
      <c r="E1274" t="s">
        <v>1045</v>
      </c>
      <c r="F1274" t="s">
        <v>44032</v>
      </c>
      <c r="G1274" t="s">
        <v>44040</v>
      </c>
      <c r="H1274">
        <v>104</v>
      </c>
      <c r="I1274" t="s">
        <v>25</v>
      </c>
      <c r="J1274" t="s">
        <v>26</v>
      </c>
      <c r="M1274" t="s">
        <v>12547</v>
      </c>
      <c r="N1274" t="s">
        <v>15852</v>
      </c>
      <c r="O1274" t="s">
        <v>15853</v>
      </c>
      <c r="P1274" t="s">
        <v>15854</v>
      </c>
      <c r="Q1274" t="s">
        <v>15855</v>
      </c>
      <c r="R1274" t="s">
        <v>15856</v>
      </c>
      <c r="S1274" t="s">
        <v>15857</v>
      </c>
      <c r="T1274">
        <v>6.5</v>
      </c>
      <c r="U1274">
        <v>16955</v>
      </c>
      <c r="V1274" s="12">
        <f>W1274*1.18690152988223</f>
        <v>17803522.948233452</v>
      </c>
      <c r="W1274" s="3">
        <v>15000000</v>
      </c>
      <c r="X1274" s="13">
        <f>Y1274*1.18690152988223</f>
        <v>31057654.706231374</v>
      </c>
      <c r="Y1274" s="3">
        <v>26167002</v>
      </c>
      <c r="Z1274" s="13">
        <f>AA1274*1.18690152988223</f>
        <v>32394985.322912406</v>
      </c>
      <c r="AA1274" s="3">
        <v>27293743</v>
      </c>
      <c r="AB1274">
        <v>55</v>
      </c>
    </row>
    <row r="1275" spans="1:28" hidden="1" x14ac:dyDescent="0.2">
      <c r="A1275" t="s">
        <v>13738</v>
      </c>
      <c r="B1275" t="s">
        <v>13739</v>
      </c>
      <c r="C1275">
        <v>2006</v>
      </c>
      <c r="D1275" t="s">
        <v>12286</v>
      </c>
      <c r="E1275" t="s">
        <v>1045</v>
      </c>
      <c r="F1275" t="s">
        <v>44036</v>
      </c>
      <c r="H1275">
        <v>95</v>
      </c>
      <c r="I1275" t="s">
        <v>25</v>
      </c>
      <c r="J1275" t="s">
        <v>26</v>
      </c>
      <c r="M1275" t="s">
        <v>13740</v>
      </c>
      <c r="N1275" t="s">
        <v>13741</v>
      </c>
      <c r="O1275" t="s">
        <v>13742</v>
      </c>
      <c r="P1275" t="s">
        <v>13743</v>
      </c>
      <c r="Q1275" t="s">
        <v>13744</v>
      </c>
      <c r="R1275" t="s">
        <v>13745</v>
      </c>
      <c r="S1275" t="s">
        <v>13746</v>
      </c>
      <c r="T1275">
        <v>6.1</v>
      </c>
      <c r="U1275">
        <v>11681</v>
      </c>
      <c r="W1275"/>
      <c r="X1275"/>
      <c r="Y1275">
        <v>90560</v>
      </c>
      <c r="Z1275"/>
      <c r="AA1275">
        <v>945718</v>
      </c>
      <c r="AB1275">
        <v>32</v>
      </c>
    </row>
    <row r="1276" spans="1:28" hidden="1" x14ac:dyDescent="0.2">
      <c r="A1276" t="s">
        <v>13747</v>
      </c>
      <c r="B1276" t="s">
        <v>13748</v>
      </c>
      <c r="C1276">
        <v>2006</v>
      </c>
      <c r="D1276" t="s">
        <v>8778</v>
      </c>
      <c r="E1276" t="s">
        <v>44035</v>
      </c>
      <c r="F1276" t="s">
        <v>44032</v>
      </c>
      <c r="G1276" t="s">
        <v>44049</v>
      </c>
      <c r="H1276">
        <v>118</v>
      </c>
      <c r="I1276" t="s">
        <v>229</v>
      </c>
      <c r="J1276" t="s">
        <v>26</v>
      </c>
      <c r="M1276" t="s">
        <v>569</v>
      </c>
      <c r="N1276" t="s">
        <v>5871</v>
      </c>
      <c r="O1276" t="s">
        <v>13749</v>
      </c>
      <c r="P1276" t="s">
        <v>101</v>
      </c>
      <c r="Q1276" t="s">
        <v>13750</v>
      </c>
      <c r="R1276" t="s">
        <v>13751</v>
      </c>
      <c r="S1276" t="s">
        <v>13752</v>
      </c>
      <c r="T1276">
        <v>7.4</v>
      </c>
      <c r="U1276">
        <v>23656</v>
      </c>
      <c r="W1276"/>
      <c r="X1276"/>
      <c r="Y1276">
        <v>21250683</v>
      </c>
      <c r="Z1276"/>
      <c r="AA1276">
        <v>32120360</v>
      </c>
      <c r="AB1276">
        <v>158</v>
      </c>
    </row>
    <row r="1277" spans="1:28" x14ac:dyDescent="0.2">
      <c r="A1277" t="s">
        <v>42230</v>
      </c>
      <c r="B1277" t="s">
        <v>42231</v>
      </c>
      <c r="C1277">
        <v>2019</v>
      </c>
      <c r="D1277" t="s">
        <v>42232</v>
      </c>
      <c r="E1277" t="s">
        <v>16512</v>
      </c>
      <c r="F1277" t="s">
        <v>44031</v>
      </c>
      <c r="G1277" t="s">
        <v>44040</v>
      </c>
      <c r="H1277">
        <v>120</v>
      </c>
      <c r="I1277" t="s">
        <v>495</v>
      </c>
      <c r="J1277" t="s">
        <v>26</v>
      </c>
      <c r="M1277" t="s">
        <v>25595</v>
      </c>
      <c r="N1277" t="s">
        <v>25595</v>
      </c>
      <c r="O1277" t="s">
        <v>42233</v>
      </c>
      <c r="P1277" t="s">
        <v>42234</v>
      </c>
      <c r="Q1277" t="s">
        <v>42234</v>
      </c>
      <c r="R1277" t="s">
        <v>42235</v>
      </c>
      <c r="S1277" t="s">
        <v>42236</v>
      </c>
      <c r="T1277">
        <v>6</v>
      </c>
      <c r="U1277">
        <v>14010</v>
      </c>
      <c r="V1277" s="12">
        <f>W1277*1.01233684194057</f>
        <v>59727873.674493633</v>
      </c>
      <c r="W1277" s="3">
        <v>59000000</v>
      </c>
      <c r="X1277" s="13">
        <f>Y1277*1.01233684194057</f>
        <v>16997935.322287302</v>
      </c>
      <c r="Y1277" s="3">
        <v>16790790</v>
      </c>
      <c r="Z1277" s="13">
        <f>AA1277*1.01233684194057</f>
        <v>32537488.066706605</v>
      </c>
      <c r="AA1277" s="3">
        <v>32140970</v>
      </c>
      <c r="AB1277">
        <v>181</v>
      </c>
    </row>
    <row r="1278" spans="1:28" x14ac:dyDescent="0.2">
      <c r="A1278" t="s">
        <v>22125</v>
      </c>
      <c r="B1278" t="s">
        <v>22126</v>
      </c>
      <c r="C1278">
        <v>2009</v>
      </c>
      <c r="D1278" s="1">
        <v>40090</v>
      </c>
      <c r="E1278" t="s">
        <v>1045</v>
      </c>
      <c r="F1278" t="s">
        <v>44044</v>
      </c>
      <c r="G1278" t="s">
        <v>44032</v>
      </c>
      <c r="H1278">
        <v>86</v>
      </c>
      <c r="I1278" t="s">
        <v>25</v>
      </c>
      <c r="J1278" t="s">
        <v>26</v>
      </c>
      <c r="M1278" t="s">
        <v>15810</v>
      </c>
      <c r="N1278" t="s">
        <v>15810</v>
      </c>
      <c r="O1278" t="s">
        <v>22127</v>
      </c>
      <c r="P1278" t="s">
        <v>15111</v>
      </c>
      <c r="Q1278" t="s">
        <v>22128</v>
      </c>
      <c r="R1278" t="s">
        <v>22129</v>
      </c>
      <c r="S1278" t="s">
        <v>22130</v>
      </c>
      <c r="T1278">
        <v>5.8</v>
      </c>
      <c r="U1278">
        <v>60305</v>
      </c>
      <c r="V1278" s="12">
        <f>W1278*1.20636999678377</f>
        <v>21714659.94210786</v>
      </c>
      <c r="W1278" s="3">
        <v>18000000</v>
      </c>
      <c r="X1278" s="13">
        <f>Y1278*1.20636999678377</f>
        <v>28961715.376666926</v>
      </c>
      <c r="Y1278" s="3">
        <v>24007324</v>
      </c>
      <c r="Z1278" s="13">
        <f>AA1278*1.20636999678377</f>
        <v>32540086.252226844</v>
      </c>
      <c r="AA1278" s="3">
        <v>26973554</v>
      </c>
      <c r="AB1278">
        <v>274</v>
      </c>
    </row>
    <row r="1279" spans="1:28" x14ac:dyDescent="0.2">
      <c r="A1279" t="s">
        <v>19369</v>
      </c>
      <c r="B1279" t="s">
        <v>19370</v>
      </c>
      <c r="C1279">
        <v>2008</v>
      </c>
      <c r="D1279" t="s">
        <v>14839</v>
      </c>
      <c r="E1279" t="s">
        <v>1045</v>
      </c>
      <c r="F1279" t="s">
        <v>44032</v>
      </c>
      <c r="G1279" t="s">
        <v>44034</v>
      </c>
      <c r="H1279">
        <v>102</v>
      </c>
      <c r="I1279" t="s">
        <v>1016</v>
      </c>
      <c r="J1279" t="s">
        <v>26</v>
      </c>
      <c r="M1279" t="s">
        <v>3798</v>
      </c>
      <c r="N1279" t="s">
        <v>19371</v>
      </c>
      <c r="O1279" t="s">
        <v>19372</v>
      </c>
      <c r="P1279" t="s">
        <v>5754</v>
      </c>
      <c r="Q1279" t="s">
        <v>19373</v>
      </c>
      <c r="R1279" t="s">
        <v>19374</v>
      </c>
      <c r="S1279" t="s">
        <v>19375</v>
      </c>
      <c r="T1279">
        <v>6.7</v>
      </c>
      <c r="U1279">
        <v>69101</v>
      </c>
      <c r="V1279" s="12">
        <f>W1279*1.20207800169993</f>
        <v>24041560.033998597</v>
      </c>
      <c r="W1279" s="3">
        <v>20000000</v>
      </c>
      <c r="X1279" s="13">
        <f>Y1279*1.20207800169993</f>
        <v>16068926.745396024</v>
      </c>
      <c r="Y1279" s="3">
        <v>13367624</v>
      </c>
      <c r="Z1279" s="13">
        <f>AA1279*1.20207800169993</f>
        <v>32564484.196453374</v>
      </c>
      <c r="AA1279" s="3">
        <v>27090159</v>
      </c>
      <c r="AB1279">
        <v>179</v>
      </c>
    </row>
    <row r="1280" spans="1:28" x14ac:dyDescent="0.2">
      <c r="A1280" t="s">
        <v>17875</v>
      </c>
      <c r="B1280" t="s">
        <v>17876</v>
      </c>
      <c r="C1280">
        <v>2018</v>
      </c>
      <c r="D1280" s="1">
        <v>43441</v>
      </c>
      <c r="E1280" t="s">
        <v>1045</v>
      </c>
      <c r="F1280" t="s">
        <v>44044</v>
      </c>
      <c r="G1280" t="s">
        <v>44045</v>
      </c>
      <c r="H1280">
        <v>100</v>
      </c>
      <c r="I1280" t="s">
        <v>25</v>
      </c>
      <c r="J1280" t="s">
        <v>26</v>
      </c>
      <c r="M1280" t="s">
        <v>3284</v>
      </c>
      <c r="N1280" t="s">
        <v>3285</v>
      </c>
      <c r="O1280" t="s">
        <v>17877</v>
      </c>
      <c r="P1280" t="s">
        <v>12627</v>
      </c>
      <c r="Q1280" t="s">
        <v>12627</v>
      </c>
      <c r="R1280" t="s">
        <v>17878</v>
      </c>
      <c r="S1280" t="s">
        <v>17879</v>
      </c>
      <c r="T1280">
        <v>6</v>
      </c>
      <c r="U1280">
        <v>23256</v>
      </c>
      <c r="V1280" s="12">
        <f>W1280*1.03068014830331</f>
        <v>13914182.002094684</v>
      </c>
      <c r="W1280" s="3">
        <v>13500000</v>
      </c>
      <c r="X1280" s="13">
        <f>Y1280*1.03068014830331</f>
        <v>31556742.249941166</v>
      </c>
      <c r="Y1280" s="3">
        <v>30617396</v>
      </c>
      <c r="Z1280" s="13">
        <f>AA1280*1.03068014830331</f>
        <v>32596688.212777723</v>
      </c>
      <c r="AA1280" s="3">
        <v>31626386</v>
      </c>
      <c r="AB1280">
        <v>207</v>
      </c>
    </row>
    <row r="1281" spans="1:28" x14ac:dyDescent="0.2">
      <c r="A1281" t="s">
        <v>32163</v>
      </c>
      <c r="B1281" t="s">
        <v>32164</v>
      </c>
      <c r="C1281">
        <v>2014</v>
      </c>
      <c r="D1281" s="1">
        <v>41947</v>
      </c>
      <c r="E1281" t="s">
        <v>176</v>
      </c>
      <c r="F1281" t="s">
        <v>44050</v>
      </c>
      <c r="H1281">
        <v>110</v>
      </c>
      <c r="I1281" t="s">
        <v>25</v>
      </c>
      <c r="J1281" t="s">
        <v>26</v>
      </c>
      <c r="M1281" t="s">
        <v>3463</v>
      </c>
      <c r="N1281" t="s">
        <v>32165</v>
      </c>
      <c r="O1281" t="s">
        <v>32166</v>
      </c>
      <c r="P1281" t="s">
        <v>32167</v>
      </c>
      <c r="Q1281" t="s">
        <v>32168</v>
      </c>
      <c r="R1281" t="s">
        <v>32169</v>
      </c>
      <c r="S1281" t="s">
        <v>32170</v>
      </c>
      <c r="T1281">
        <v>6.8</v>
      </c>
      <c r="U1281">
        <v>52760</v>
      </c>
      <c r="V1281" s="12">
        <f>W1281*1.09324733035956</f>
        <v>27331183.258988999</v>
      </c>
      <c r="W1281" s="3">
        <v>25000000</v>
      </c>
      <c r="X1281" s="13">
        <f>Y1281*1.09324733035956</f>
        <v>31531698.601847727</v>
      </c>
      <c r="Y1281" s="3">
        <v>28842237</v>
      </c>
      <c r="Z1281" s="13">
        <f>AA1281*1.09324733035956</f>
        <v>32605225.93686226</v>
      </c>
      <c r="AA1281" s="3">
        <v>29824199</v>
      </c>
      <c r="AB1281">
        <v>159</v>
      </c>
    </row>
    <row r="1282" spans="1:28" x14ac:dyDescent="0.2">
      <c r="A1282" t="s">
        <v>29615</v>
      </c>
      <c r="B1282" t="s">
        <v>29616</v>
      </c>
      <c r="C1282">
        <v>2018</v>
      </c>
      <c r="D1282" s="1">
        <v>43323</v>
      </c>
      <c r="E1282" t="s">
        <v>16512</v>
      </c>
      <c r="F1282" t="s">
        <v>44042</v>
      </c>
      <c r="H1282">
        <v>121</v>
      </c>
      <c r="I1282" t="s">
        <v>29617</v>
      </c>
      <c r="J1282" t="s">
        <v>26</v>
      </c>
      <c r="K1282" t="s">
        <v>75</v>
      </c>
      <c r="M1282" t="s">
        <v>29618</v>
      </c>
      <c r="N1282" t="s">
        <v>29619</v>
      </c>
      <c r="O1282" t="s">
        <v>29620</v>
      </c>
      <c r="P1282" t="s">
        <v>29621</v>
      </c>
      <c r="Q1282" t="s">
        <v>29622</v>
      </c>
      <c r="R1282" t="s">
        <v>29623</v>
      </c>
      <c r="S1282" t="s">
        <v>29624</v>
      </c>
      <c r="T1282">
        <v>6.6</v>
      </c>
      <c r="U1282">
        <v>49780</v>
      </c>
      <c r="V1282" s="12">
        <f>W1282*1.03068014830331</f>
        <v>41227205.932132393</v>
      </c>
      <c r="W1282" s="3">
        <v>40000000</v>
      </c>
      <c r="X1282" s="13">
        <f>Y1282*1.03068014830331</f>
        <v>16251208.011166507</v>
      </c>
      <c r="Y1282" s="3">
        <v>15767460</v>
      </c>
      <c r="Z1282" s="13">
        <f>AA1282*1.03068014830331</f>
        <v>32644400.45820298</v>
      </c>
      <c r="AA1282" s="3">
        <v>31672678</v>
      </c>
      <c r="AB1282">
        <v>719</v>
      </c>
    </row>
    <row r="1283" spans="1:28" x14ac:dyDescent="0.2">
      <c r="A1283" t="s">
        <v>38986</v>
      </c>
      <c r="B1283" t="s">
        <v>38987</v>
      </c>
      <c r="C1283">
        <v>2016</v>
      </c>
      <c r="D1283" t="s">
        <v>35945</v>
      </c>
      <c r="E1283" t="s">
        <v>176</v>
      </c>
      <c r="F1283" t="s">
        <v>44042</v>
      </c>
      <c r="H1283">
        <v>116</v>
      </c>
      <c r="I1283" t="s">
        <v>25</v>
      </c>
      <c r="J1283" t="s">
        <v>26</v>
      </c>
      <c r="M1283" t="s">
        <v>23760</v>
      </c>
      <c r="N1283" t="s">
        <v>38988</v>
      </c>
      <c r="O1283" t="s">
        <v>38989</v>
      </c>
      <c r="P1283" t="s">
        <v>14232</v>
      </c>
      <c r="Q1283" t="s">
        <v>38990</v>
      </c>
      <c r="R1283" t="s">
        <v>38991</v>
      </c>
      <c r="S1283" t="s">
        <v>38992</v>
      </c>
      <c r="T1283">
        <v>7.5</v>
      </c>
      <c r="U1283">
        <v>229418</v>
      </c>
      <c r="V1283" s="12">
        <f>W1283*1.07834771485832</f>
        <v>24262823.584312201</v>
      </c>
      <c r="W1283" s="3">
        <v>22500000</v>
      </c>
      <c r="X1283" s="13">
        <f>Y1283*1.07834771485832</f>
        <v>11498806.653668471</v>
      </c>
      <c r="Y1283" s="3">
        <v>10663357</v>
      </c>
      <c r="Z1283" s="13">
        <f>AA1283*1.07834771485832</f>
        <v>32686721.729062174</v>
      </c>
      <c r="AA1283" s="3">
        <v>30311857</v>
      </c>
      <c r="AB1283">
        <v>670</v>
      </c>
    </row>
    <row r="1284" spans="1:28" x14ac:dyDescent="0.2">
      <c r="A1284" t="s">
        <v>19587</v>
      </c>
      <c r="B1284" t="s">
        <v>19588</v>
      </c>
      <c r="C1284">
        <v>2009</v>
      </c>
      <c r="D1284" t="s">
        <v>19589</v>
      </c>
      <c r="E1284" t="s">
        <v>176</v>
      </c>
      <c r="F1284" t="s">
        <v>44046</v>
      </c>
      <c r="G1284" t="s">
        <v>44033</v>
      </c>
      <c r="H1284">
        <v>104</v>
      </c>
      <c r="I1284" t="s">
        <v>19590</v>
      </c>
      <c r="J1284" t="s">
        <v>26</v>
      </c>
      <c r="K1284" t="s">
        <v>27</v>
      </c>
      <c r="M1284" t="s">
        <v>5157</v>
      </c>
      <c r="N1284" t="s">
        <v>19591</v>
      </c>
      <c r="O1284" t="s">
        <v>19592</v>
      </c>
      <c r="P1284" t="s">
        <v>3578</v>
      </c>
      <c r="Q1284" t="s">
        <v>19593</v>
      </c>
      <c r="R1284" t="s">
        <v>19594</v>
      </c>
      <c r="S1284" t="s">
        <v>19595</v>
      </c>
      <c r="T1284">
        <v>5.7</v>
      </c>
      <c r="U1284">
        <v>92256</v>
      </c>
      <c r="V1284" s="12">
        <f>W1284*1.20636999678377</f>
        <v>36191099.903513096</v>
      </c>
      <c r="W1284" s="3">
        <v>30000000</v>
      </c>
      <c r="X1284" s="13">
        <f>Y1284*1.20636999678377</f>
        <v>20520558.728191379</v>
      </c>
      <c r="Y1284" s="3">
        <v>17010170</v>
      </c>
      <c r="Z1284" s="13">
        <f>AA1284*1.20636999678377</f>
        <v>32725946.852151334</v>
      </c>
      <c r="AA1284" s="3">
        <v>27127620</v>
      </c>
      <c r="AB1284">
        <v>412</v>
      </c>
    </row>
    <row r="1285" spans="1:28" hidden="1" x14ac:dyDescent="0.2">
      <c r="A1285" t="s">
        <v>13822</v>
      </c>
      <c r="B1285" t="s">
        <v>13823</v>
      </c>
      <c r="C1285">
        <v>2006</v>
      </c>
      <c r="D1285" t="s">
        <v>1859</v>
      </c>
      <c r="E1285" t="s">
        <v>1045</v>
      </c>
      <c r="F1285" t="s">
        <v>44044</v>
      </c>
      <c r="H1285">
        <v>84</v>
      </c>
      <c r="I1285" t="s">
        <v>25</v>
      </c>
      <c r="J1285" t="s">
        <v>26</v>
      </c>
      <c r="M1285" t="s">
        <v>13824</v>
      </c>
      <c r="N1285" t="s">
        <v>13825</v>
      </c>
      <c r="O1285" t="s">
        <v>13826</v>
      </c>
      <c r="P1285" t="s">
        <v>13827</v>
      </c>
      <c r="Q1285" t="s">
        <v>13828</v>
      </c>
      <c r="R1285" t="s">
        <v>13829</v>
      </c>
      <c r="S1285" t="s">
        <v>13830</v>
      </c>
      <c r="T1285">
        <v>6</v>
      </c>
      <c r="U1285">
        <v>23165</v>
      </c>
      <c r="W1285"/>
      <c r="X1285"/>
      <c r="Y1285">
        <v>4630045</v>
      </c>
      <c r="Z1285"/>
      <c r="AA1285">
        <v>4630045</v>
      </c>
      <c r="AB1285">
        <v>72</v>
      </c>
    </row>
    <row r="1286" spans="1:28" hidden="1" x14ac:dyDescent="0.2">
      <c r="A1286" t="s">
        <v>13831</v>
      </c>
      <c r="B1286" t="s">
        <v>13832</v>
      </c>
      <c r="C1286">
        <v>2012</v>
      </c>
      <c r="D1286" t="s">
        <v>13833</v>
      </c>
      <c r="E1286" t="s">
        <v>176</v>
      </c>
      <c r="H1286">
        <v>102</v>
      </c>
      <c r="I1286" t="s">
        <v>25</v>
      </c>
      <c r="J1286" t="s">
        <v>26</v>
      </c>
      <c r="M1286" t="s">
        <v>10118</v>
      </c>
      <c r="N1286" t="s">
        <v>13834</v>
      </c>
      <c r="O1286" t="s">
        <v>13835</v>
      </c>
      <c r="P1286" t="s">
        <v>1106</v>
      </c>
      <c r="Q1286" t="s">
        <v>13836</v>
      </c>
      <c r="R1286" t="s">
        <v>13837</v>
      </c>
      <c r="S1286" t="s">
        <v>13838</v>
      </c>
      <c r="T1286">
        <v>6.4</v>
      </c>
      <c r="U1286">
        <v>16397</v>
      </c>
      <c r="W1286"/>
      <c r="X1286"/>
      <c r="Y1286">
        <v>540152</v>
      </c>
      <c r="Z1286"/>
      <c r="AA1286">
        <v>983124</v>
      </c>
      <c r="AB1286">
        <v>41</v>
      </c>
    </row>
    <row r="1287" spans="1:28" x14ac:dyDescent="0.2">
      <c r="A1287" t="s">
        <v>7473</v>
      </c>
      <c r="B1287" t="s">
        <v>7474</v>
      </c>
      <c r="C1287">
        <v>2004</v>
      </c>
      <c r="D1287" t="s">
        <v>5529</v>
      </c>
      <c r="E1287" t="s">
        <v>176</v>
      </c>
      <c r="F1287" t="s">
        <v>44034</v>
      </c>
      <c r="G1287" t="s">
        <v>44045</v>
      </c>
      <c r="H1287">
        <v>100</v>
      </c>
      <c r="I1287" t="s">
        <v>7475</v>
      </c>
      <c r="J1287" t="s">
        <v>26</v>
      </c>
      <c r="M1287" t="s">
        <v>1724</v>
      </c>
      <c r="N1287" t="s">
        <v>7476</v>
      </c>
      <c r="O1287" t="s">
        <v>7477</v>
      </c>
      <c r="P1287" t="s">
        <v>1431</v>
      </c>
      <c r="Q1287" t="s">
        <v>7478</v>
      </c>
      <c r="R1287" t="s">
        <v>7479</v>
      </c>
      <c r="S1287" t="s">
        <v>7480</v>
      </c>
      <c r="T1287">
        <v>6.1</v>
      </c>
      <c r="U1287">
        <v>34274</v>
      </c>
      <c r="V1287" s="12">
        <f>W1287*1.37009528851244</f>
        <v>27401905.770248801</v>
      </c>
      <c r="W1287" s="3">
        <v>20000000</v>
      </c>
      <c r="X1287" s="13">
        <f>Y1287*1.37009528851244</f>
        <v>6980687.5585918454</v>
      </c>
      <c r="Y1287" s="3">
        <v>5095038</v>
      </c>
      <c r="Z1287" s="13">
        <f>AA1287*1.37009528851244</f>
        <v>32780203.864542075</v>
      </c>
      <c r="AA1287" s="3">
        <v>23925492</v>
      </c>
      <c r="AB1287">
        <v>372</v>
      </c>
    </row>
    <row r="1288" spans="1:28" hidden="1" x14ac:dyDescent="0.2">
      <c r="A1288" t="s">
        <v>13847</v>
      </c>
      <c r="B1288" t="s">
        <v>13848</v>
      </c>
      <c r="C1288">
        <v>2006</v>
      </c>
      <c r="D1288" s="1">
        <v>38723</v>
      </c>
      <c r="E1288" t="s">
        <v>16512</v>
      </c>
      <c r="F1288" t="s">
        <v>44038</v>
      </c>
      <c r="G1288" t="s">
        <v>44046</v>
      </c>
      <c r="H1288">
        <v>91</v>
      </c>
      <c r="I1288" t="s">
        <v>13849</v>
      </c>
      <c r="J1288" t="s">
        <v>26</v>
      </c>
      <c r="M1288" t="s">
        <v>13850</v>
      </c>
      <c r="N1288" t="s">
        <v>13851</v>
      </c>
      <c r="O1288" t="s">
        <v>13852</v>
      </c>
      <c r="P1288" t="s">
        <v>13853</v>
      </c>
      <c r="Q1288" t="s">
        <v>13854</v>
      </c>
      <c r="R1288" t="s">
        <v>13855</v>
      </c>
      <c r="S1288" t="s">
        <v>13856</v>
      </c>
      <c r="T1288">
        <v>5.0999999999999996</v>
      </c>
      <c r="U1288">
        <v>12224</v>
      </c>
      <c r="W1288"/>
      <c r="X1288"/>
      <c r="Y1288">
        <v>14500</v>
      </c>
      <c r="Z1288"/>
      <c r="AA1288">
        <v>1689984</v>
      </c>
      <c r="AB1288">
        <v>105</v>
      </c>
    </row>
    <row r="1289" spans="1:28" x14ac:dyDescent="0.2">
      <c r="A1289" t="s">
        <v>43132</v>
      </c>
      <c r="B1289" t="s">
        <v>43133</v>
      </c>
      <c r="C1289">
        <v>2019</v>
      </c>
      <c r="D1289" t="s">
        <v>34788</v>
      </c>
      <c r="E1289" t="s">
        <v>16512</v>
      </c>
      <c r="F1289" t="s">
        <v>44038</v>
      </c>
      <c r="G1289" t="s">
        <v>44044</v>
      </c>
      <c r="H1289">
        <v>93</v>
      </c>
      <c r="I1289" t="s">
        <v>25</v>
      </c>
      <c r="J1289" t="s">
        <v>26</v>
      </c>
      <c r="K1289" t="s">
        <v>308</v>
      </c>
      <c r="M1289" t="s">
        <v>10313</v>
      </c>
      <c r="N1289" t="s">
        <v>43134</v>
      </c>
      <c r="O1289" t="s">
        <v>43135</v>
      </c>
      <c r="P1289" t="s">
        <v>43136</v>
      </c>
      <c r="Q1289" t="s">
        <v>43137</v>
      </c>
      <c r="R1289" t="s">
        <v>43138</v>
      </c>
      <c r="S1289" t="s">
        <v>43139</v>
      </c>
      <c r="T1289">
        <v>6.2</v>
      </c>
      <c r="U1289">
        <v>37773</v>
      </c>
      <c r="V1289" s="12">
        <f>W1289*1.01233684194057</f>
        <v>16197389.471049121</v>
      </c>
      <c r="W1289" s="3">
        <v>16000000</v>
      </c>
      <c r="X1289" s="13">
        <f>Y1289*1.01233684194057</f>
        <v>22646432.73046311</v>
      </c>
      <c r="Y1289" s="3">
        <v>22370452</v>
      </c>
      <c r="Z1289" s="13">
        <f>AA1289*1.01233684194057</f>
        <v>32790546.968770698</v>
      </c>
      <c r="AA1289" s="3">
        <v>32390945</v>
      </c>
      <c r="AB1289">
        <v>408</v>
      </c>
    </row>
    <row r="1290" spans="1:28" x14ac:dyDescent="0.2">
      <c r="A1290" t="s">
        <v>8853</v>
      </c>
      <c r="B1290" t="s">
        <v>8854</v>
      </c>
      <c r="C1290">
        <v>2004</v>
      </c>
      <c r="D1290" t="s">
        <v>6701</v>
      </c>
      <c r="E1290" t="s">
        <v>44043</v>
      </c>
      <c r="F1290" t="s">
        <v>44038</v>
      </c>
      <c r="H1290">
        <v>88</v>
      </c>
      <c r="I1290" t="s">
        <v>4469</v>
      </c>
      <c r="J1290" t="s">
        <v>26</v>
      </c>
      <c r="K1290" t="s">
        <v>944</v>
      </c>
      <c r="M1290" t="s">
        <v>2914</v>
      </c>
      <c r="N1290" t="s">
        <v>8856</v>
      </c>
      <c r="O1290" t="s">
        <v>8857</v>
      </c>
      <c r="P1290" t="s">
        <v>8858</v>
      </c>
      <c r="Q1290" t="s">
        <v>8859</v>
      </c>
      <c r="R1290" t="s">
        <v>8860</v>
      </c>
      <c r="S1290" t="s">
        <v>8861</v>
      </c>
      <c r="T1290">
        <v>7.1</v>
      </c>
      <c r="U1290">
        <v>179391</v>
      </c>
      <c r="V1290" s="12">
        <f>W1290*1.37009528851244</f>
        <v>12330857.59661196</v>
      </c>
      <c r="W1290" s="3">
        <v>9000000</v>
      </c>
      <c r="X1290" s="13">
        <f>Y1290*1.37009528851244</f>
        <v>25004992.567760713</v>
      </c>
      <c r="Y1290" s="3">
        <v>18250550</v>
      </c>
      <c r="Z1290" s="13">
        <f>AA1290*1.37009528851244</f>
        <v>32795844.872355733</v>
      </c>
      <c r="AA1290" s="3">
        <v>23936908</v>
      </c>
      <c r="AB1290">
        <v>332</v>
      </c>
    </row>
    <row r="1291" spans="1:28" x14ac:dyDescent="0.2">
      <c r="A1291" t="s">
        <v>22715</v>
      </c>
      <c r="B1291" t="s">
        <v>22716</v>
      </c>
      <c r="C1291">
        <v>2009</v>
      </c>
      <c r="D1291" t="s">
        <v>20038</v>
      </c>
      <c r="E1291" t="s">
        <v>3496</v>
      </c>
      <c r="F1291" t="s">
        <v>44045</v>
      </c>
      <c r="H1291">
        <v>101</v>
      </c>
      <c r="I1291" t="s">
        <v>25</v>
      </c>
      <c r="J1291" t="s">
        <v>26</v>
      </c>
      <c r="M1291" t="s">
        <v>22717</v>
      </c>
      <c r="N1291" t="s">
        <v>22718</v>
      </c>
      <c r="O1291" t="s">
        <v>22719</v>
      </c>
      <c r="P1291" t="s">
        <v>22720</v>
      </c>
      <c r="Q1291" t="s">
        <v>22721</v>
      </c>
      <c r="R1291" t="s">
        <v>22722</v>
      </c>
      <c r="S1291" t="s">
        <v>22723</v>
      </c>
      <c r="T1291">
        <v>5.0999999999999996</v>
      </c>
      <c r="U1291">
        <v>28224</v>
      </c>
      <c r="V1291" s="12">
        <f>W1291*1.20636999678377</f>
        <v>15079624.959797125</v>
      </c>
      <c r="W1291" s="3">
        <v>12500000</v>
      </c>
      <c r="X1291" s="13">
        <f>Y1291*1.20636999678377</f>
        <v>14434557.207856901</v>
      </c>
      <c r="Y1291" s="3">
        <v>11965282</v>
      </c>
      <c r="Z1291" s="13">
        <f>AA1291*1.20636999678377</f>
        <v>32820646.896898862</v>
      </c>
      <c r="AA1291" s="3">
        <v>27206120</v>
      </c>
      <c r="AB1291">
        <v>137</v>
      </c>
    </row>
    <row r="1292" spans="1:28" x14ac:dyDescent="0.2">
      <c r="A1292" t="s">
        <v>42037</v>
      </c>
      <c r="B1292" t="s">
        <v>42038</v>
      </c>
      <c r="C1292">
        <v>2018</v>
      </c>
      <c r="D1292" t="s">
        <v>25821</v>
      </c>
      <c r="E1292" t="s">
        <v>44041</v>
      </c>
      <c r="F1292" t="s">
        <v>44032</v>
      </c>
      <c r="G1292" t="s">
        <v>44045</v>
      </c>
      <c r="H1292">
        <v>141</v>
      </c>
      <c r="I1292" t="s">
        <v>25</v>
      </c>
      <c r="J1292" t="s">
        <v>26</v>
      </c>
      <c r="M1292" t="s">
        <v>20314</v>
      </c>
      <c r="N1292" t="s">
        <v>20314</v>
      </c>
      <c r="O1292" t="s">
        <v>42039</v>
      </c>
      <c r="P1292" t="s">
        <v>12600</v>
      </c>
      <c r="Q1292" t="s">
        <v>42040</v>
      </c>
      <c r="R1292" t="s">
        <v>42041</v>
      </c>
      <c r="S1292" t="s">
        <v>42042</v>
      </c>
      <c r="T1292">
        <v>7.1</v>
      </c>
      <c r="U1292">
        <v>123415</v>
      </c>
      <c r="V1292" s="12">
        <f>W1292*1.03068014830331</f>
        <v>32981764.745705917</v>
      </c>
      <c r="W1292" s="3">
        <v>32000000</v>
      </c>
      <c r="X1292" s="13">
        <f>Y1292*1.03068014830331</f>
        <v>18386421.693799801</v>
      </c>
      <c r="Y1292" s="3">
        <v>17839115</v>
      </c>
      <c r="Z1292" s="13">
        <f>AA1292*1.03068014830331</f>
        <v>32860890.700633496</v>
      </c>
      <c r="AA1292" s="3">
        <v>31882724</v>
      </c>
      <c r="AB1292">
        <v>929</v>
      </c>
    </row>
    <row r="1293" spans="1:28" x14ac:dyDescent="0.2">
      <c r="A1293" t="s">
        <v>32352</v>
      </c>
      <c r="B1293" t="s">
        <v>32353</v>
      </c>
      <c r="C1293">
        <v>2014</v>
      </c>
      <c r="D1293" t="s">
        <v>20634</v>
      </c>
      <c r="E1293" t="s">
        <v>176</v>
      </c>
      <c r="F1293" t="s">
        <v>44050</v>
      </c>
      <c r="H1293">
        <v>115</v>
      </c>
      <c r="I1293" t="s">
        <v>25</v>
      </c>
      <c r="J1293" t="s">
        <v>26</v>
      </c>
      <c r="M1293" t="s">
        <v>1840</v>
      </c>
      <c r="N1293" t="s">
        <v>32354</v>
      </c>
      <c r="O1293" t="s">
        <v>32355</v>
      </c>
      <c r="P1293" t="s">
        <v>7389</v>
      </c>
      <c r="Q1293" t="s">
        <v>32356</v>
      </c>
      <c r="R1293" t="s">
        <v>32357</v>
      </c>
      <c r="S1293" t="s">
        <v>32358</v>
      </c>
      <c r="T1293">
        <v>6.7</v>
      </c>
      <c r="U1293">
        <v>15108</v>
      </c>
      <c r="V1293" s="12">
        <f>W1293*1.09324733035956</f>
        <v>16398709.9553934</v>
      </c>
      <c r="W1293" s="3">
        <v>15000000</v>
      </c>
      <c r="X1293" s="13">
        <f>Y1293*1.09324733035956</f>
        <v>32937315.1189216</v>
      </c>
      <c r="Y1293" s="3">
        <v>30127963</v>
      </c>
      <c r="Z1293" s="13">
        <f>AA1293*1.09324733035956</f>
        <v>32949112.350863509</v>
      </c>
      <c r="AA1293" s="3">
        <v>30138754</v>
      </c>
      <c r="AB1293">
        <v>76</v>
      </c>
    </row>
    <row r="1294" spans="1:28" x14ac:dyDescent="0.2">
      <c r="A1294" t="s">
        <v>18004</v>
      </c>
      <c r="B1294" t="s">
        <v>18005</v>
      </c>
      <c r="C1294">
        <v>2008</v>
      </c>
      <c r="D1294" s="1">
        <v>39966</v>
      </c>
      <c r="E1294" t="s">
        <v>44035</v>
      </c>
      <c r="F1294" t="s">
        <v>44032</v>
      </c>
      <c r="G1294" t="s">
        <v>44049</v>
      </c>
      <c r="H1294">
        <v>122</v>
      </c>
      <c r="I1294" t="s">
        <v>912</v>
      </c>
      <c r="J1294" t="s">
        <v>26</v>
      </c>
      <c r="M1294" t="s">
        <v>954</v>
      </c>
      <c r="N1294" t="s">
        <v>18006</v>
      </c>
      <c r="O1294" t="s">
        <v>18007</v>
      </c>
      <c r="P1294" t="s">
        <v>18008</v>
      </c>
      <c r="Q1294" t="s">
        <v>18009</v>
      </c>
      <c r="R1294" t="s">
        <v>18010</v>
      </c>
      <c r="S1294" t="s">
        <v>18011</v>
      </c>
      <c r="T1294">
        <v>7.7</v>
      </c>
      <c r="U1294">
        <v>101447</v>
      </c>
      <c r="V1294" s="12">
        <f>W1294*1.20207800169993</f>
        <v>30051950.04249825</v>
      </c>
      <c r="W1294" s="3">
        <v>25000000</v>
      </c>
      <c r="X1294" s="13">
        <f>Y1294*1.20207800169993</f>
        <v>22385133.812074147</v>
      </c>
      <c r="Y1294" s="3">
        <v>18622031</v>
      </c>
      <c r="Z1294" s="13">
        <f>AA1294*1.20207800169993</f>
        <v>32968593.97075285</v>
      </c>
      <c r="AA1294" s="3">
        <v>27426335</v>
      </c>
      <c r="AB1294">
        <v>268</v>
      </c>
    </row>
    <row r="1295" spans="1:28" x14ac:dyDescent="0.2">
      <c r="A1295" t="s">
        <v>6982</v>
      </c>
      <c r="B1295" t="s">
        <v>6983</v>
      </c>
      <c r="C1295">
        <v>2003</v>
      </c>
      <c r="D1295" s="1">
        <v>37629</v>
      </c>
      <c r="E1295" t="s">
        <v>16512</v>
      </c>
      <c r="F1295" t="s">
        <v>44032</v>
      </c>
      <c r="H1295">
        <v>110</v>
      </c>
      <c r="I1295" t="s">
        <v>25</v>
      </c>
      <c r="J1295" t="s">
        <v>26</v>
      </c>
      <c r="M1295" t="s">
        <v>6985</v>
      </c>
      <c r="N1295" t="s">
        <v>6986</v>
      </c>
      <c r="O1295" t="s">
        <v>6987</v>
      </c>
      <c r="P1295" t="s">
        <v>6988</v>
      </c>
      <c r="Q1295" t="s">
        <v>6989</v>
      </c>
      <c r="R1295" t="s">
        <v>6990</v>
      </c>
      <c r="S1295" t="s">
        <v>6991</v>
      </c>
      <c r="T1295">
        <v>4.7</v>
      </c>
      <c r="U1295">
        <v>12621</v>
      </c>
      <c r="V1295" s="12">
        <f>W1295*1.40658152173913</f>
        <v>33757956.521739118</v>
      </c>
      <c r="W1295" s="3">
        <v>24000000</v>
      </c>
      <c r="X1295" s="13">
        <f>Y1295*1.40658152173913</f>
        <v>31052779.554847818</v>
      </c>
      <c r="Y1295" s="3">
        <v>22076772</v>
      </c>
      <c r="Z1295" s="13">
        <f>AA1295*1.40658152173913</f>
        <v>33069605.063211948</v>
      </c>
      <c r="AA1295" s="3">
        <v>23510621</v>
      </c>
      <c r="AB1295">
        <v>89</v>
      </c>
    </row>
    <row r="1296" spans="1:28" x14ac:dyDescent="0.2">
      <c r="A1296" t="s">
        <v>19291</v>
      </c>
      <c r="B1296" t="s">
        <v>19292</v>
      </c>
      <c r="C1296">
        <v>2008</v>
      </c>
      <c r="D1296" t="s">
        <v>19293</v>
      </c>
      <c r="E1296" t="s">
        <v>16512</v>
      </c>
      <c r="F1296" t="s">
        <v>44044</v>
      </c>
      <c r="G1296" t="s">
        <v>44032</v>
      </c>
      <c r="H1296">
        <v>114</v>
      </c>
      <c r="I1296" t="s">
        <v>25</v>
      </c>
      <c r="J1296" t="s">
        <v>26</v>
      </c>
      <c r="K1296" t="s">
        <v>361</v>
      </c>
      <c r="M1296" t="s">
        <v>19294</v>
      </c>
      <c r="N1296" t="s">
        <v>19295</v>
      </c>
      <c r="O1296" t="s">
        <v>19296</v>
      </c>
      <c r="P1296" t="s">
        <v>5899</v>
      </c>
      <c r="Q1296" t="s">
        <v>19297</v>
      </c>
      <c r="R1296" t="s">
        <v>19298</v>
      </c>
      <c r="S1296" t="s">
        <v>19299</v>
      </c>
      <c r="T1296">
        <v>7</v>
      </c>
      <c r="U1296">
        <v>54967</v>
      </c>
      <c r="V1296" s="12">
        <f>W1296*1.20207800169993</f>
        <v>26445716.037398458</v>
      </c>
      <c r="W1296" s="3">
        <v>22000000</v>
      </c>
      <c r="X1296" s="13">
        <f>Y1296*1.20207800169993</f>
        <v>28285894.306818765</v>
      </c>
      <c r="Y1296" s="3">
        <v>23530831</v>
      </c>
      <c r="Z1296" s="13">
        <f>AA1296*1.20207800169993</f>
        <v>33267525.526137587</v>
      </c>
      <c r="AA1296" s="3">
        <v>27675014</v>
      </c>
      <c r="AB1296">
        <v>139</v>
      </c>
    </row>
    <row r="1297" spans="1:28" x14ac:dyDescent="0.2">
      <c r="A1297" t="s">
        <v>43163</v>
      </c>
      <c r="B1297" t="s">
        <v>43164</v>
      </c>
      <c r="C1297">
        <v>2019</v>
      </c>
      <c r="D1297" t="s">
        <v>43165</v>
      </c>
      <c r="E1297" t="s">
        <v>176</v>
      </c>
      <c r="F1297" t="s">
        <v>44046</v>
      </c>
      <c r="G1297" t="s">
        <v>44045</v>
      </c>
      <c r="H1297">
        <v>90</v>
      </c>
      <c r="I1297" t="s">
        <v>25</v>
      </c>
      <c r="J1297" t="s">
        <v>26</v>
      </c>
      <c r="M1297" t="s">
        <v>43166</v>
      </c>
      <c r="N1297" t="s">
        <v>24600</v>
      </c>
      <c r="O1297" t="s">
        <v>43167</v>
      </c>
      <c r="P1297" t="s">
        <v>19462</v>
      </c>
      <c r="Q1297" t="s">
        <v>43168</v>
      </c>
      <c r="R1297" t="s">
        <v>43169</v>
      </c>
      <c r="S1297" t="s">
        <v>43170</v>
      </c>
      <c r="T1297">
        <v>6.1</v>
      </c>
      <c r="U1297">
        <v>74226</v>
      </c>
      <c r="V1297" s="12">
        <f>W1297*1.01233684194057</f>
        <v>6074021.05164342</v>
      </c>
      <c r="W1297" s="3">
        <v>6000000</v>
      </c>
      <c r="X1297" s="13">
        <f>Y1297*1.01233684194057</f>
        <v>17513871.781445473</v>
      </c>
      <c r="Y1297" s="3">
        <v>17300439</v>
      </c>
      <c r="Z1297" s="13">
        <f>AA1297*1.01233684194057</f>
        <v>33299221.935761627</v>
      </c>
      <c r="AA1297" s="3">
        <v>32893421</v>
      </c>
      <c r="AB1297">
        <v>1141</v>
      </c>
    </row>
    <row r="1298" spans="1:28" x14ac:dyDescent="0.2">
      <c r="A1298" t="s">
        <v>16803</v>
      </c>
      <c r="B1298" t="s">
        <v>16804</v>
      </c>
      <c r="C1298">
        <v>2008</v>
      </c>
      <c r="D1298" t="s">
        <v>9285</v>
      </c>
      <c r="E1298" t="s">
        <v>16512</v>
      </c>
      <c r="F1298" t="s">
        <v>44044</v>
      </c>
      <c r="G1298" t="s">
        <v>44032</v>
      </c>
      <c r="H1298">
        <v>115</v>
      </c>
      <c r="I1298" t="s">
        <v>25</v>
      </c>
      <c r="J1298" t="s">
        <v>26</v>
      </c>
      <c r="K1298" t="s">
        <v>7565</v>
      </c>
      <c r="L1298" t="s">
        <v>308</v>
      </c>
      <c r="M1298" t="s">
        <v>1238</v>
      </c>
      <c r="N1298" t="s">
        <v>16805</v>
      </c>
      <c r="O1298" t="s">
        <v>16806</v>
      </c>
      <c r="P1298" t="s">
        <v>16807</v>
      </c>
      <c r="Q1298" t="s">
        <v>16808</v>
      </c>
      <c r="R1298" t="s">
        <v>16809</v>
      </c>
      <c r="S1298" t="s">
        <v>16810</v>
      </c>
      <c r="T1298">
        <v>6.7</v>
      </c>
      <c r="U1298">
        <v>57677</v>
      </c>
      <c r="V1298" s="12">
        <f>W1298*1.20207800169993</f>
        <v>24041560.033998597</v>
      </c>
      <c r="W1298" s="3">
        <v>20000000</v>
      </c>
      <c r="X1298" s="13">
        <f>Y1298*1.20207800169993</f>
        <v>24295672.111089952</v>
      </c>
      <c r="Y1298" s="3">
        <v>20211394</v>
      </c>
      <c r="Z1298" s="13">
        <f>AA1298*1.20207800169993</f>
        <v>33312420.735345073</v>
      </c>
      <c r="AA1298" s="3">
        <v>27712362</v>
      </c>
      <c r="AB1298">
        <v>221</v>
      </c>
    </row>
    <row r="1299" spans="1:28" x14ac:dyDescent="0.2">
      <c r="A1299" t="s">
        <v>18347</v>
      </c>
      <c r="B1299" t="s">
        <v>18348</v>
      </c>
      <c r="C1299">
        <v>2009</v>
      </c>
      <c r="D1299" t="s">
        <v>17429</v>
      </c>
      <c r="E1299" t="s">
        <v>176</v>
      </c>
      <c r="H1299">
        <v>111</v>
      </c>
      <c r="I1299" t="s">
        <v>25</v>
      </c>
      <c r="J1299" t="s">
        <v>26</v>
      </c>
      <c r="M1299" t="s">
        <v>12078</v>
      </c>
      <c r="N1299" t="s">
        <v>18349</v>
      </c>
      <c r="O1299" t="s">
        <v>18350</v>
      </c>
      <c r="P1299" t="s">
        <v>6589</v>
      </c>
      <c r="Q1299" t="s">
        <v>18351</v>
      </c>
      <c r="R1299" t="s">
        <v>18352</v>
      </c>
      <c r="S1299" t="s">
        <v>18353</v>
      </c>
      <c r="T1299">
        <v>7.2</v>
      </c>
      <c r="U1299">
        <v>219723</v>
      </c>
      <c r="V1299" s="12">
        <f>W1299*1.20636999678377</f>
        <v>30159249.919594251</v>
      </c>
      <c r="W1299" s="3">
        <v>25000000</v>
      </c>
      <c r="X1299" s="13">
        <f>Y1299*1.20636999678377</f>
        <v>9792105.2638938613</v>
      </c>
      <c r="Y1299" s="3">
        <v>8117000</v>
      </c>
      <c r="Z1299" s="13">
        <f>AA1299*1.20636999678377</f>
        <v>33343558.829334758</v>
      </c>
      <c r="AA1299" s="3">
        <v>27639579</v>
      </c>
      <c r="AB1299">
        <v>572</v>
      </c>
    </row>
    <row r="1300" spans="1:28" x14ac:dyDescent="0.2">
      <c r="A1300" t="s">
        <v>34027</v>
      </c>
      <c r="B1300" t="s">
        <v>34028</v>
      </c>
      <c r="C1300">
        <v>2016</v>
      </c>
      <c r="D1300" s="1">
        <v>42768</v>
      </c>
      <c r="E1300" t="s">
        <v>16512</v>
      </c>
      <c r="F1300" t="s">
        <v>44032</v>
      </c>
      <c r="G1300" t="s">
        <v>44050</v>
      </c>
      <c r="H1300">
        <v>113</v>
      </c>
      <c r="I1300" t="s">
        <v>25501</v>
      </c>
      <c r="J1300" t="s">
        <v>26</v>
      </c>
      <c r="M1300" t="s">
        <v>1466</v>
      </c>
      <c r="N1300" t="s">
        <v>34029</v>
      </c>
      <c r="O1300" t="s">
        <v>34030</v>
      </c>
      <c r="P1300" t="s">
        <v>34031</v>
      </c>
      <c r="Q1300" t="s">
        <v>34032</v>
      </c>
      <c r="R1300" t="s">
        <v>34033</v>
      </c>
      <c r="S1300" t="s">
        <v>34034</v>
      </c>
      <c r="T1300">
        <v>6.2</v>
      </c>
      <c r="U1300">
        <v>20742</v>
      </c>
      <c r="V1300" s="12">
        <f>W1300*1.07834771485832</f>
        <v>43133908.594332799</v>
      </c>
      <c r="W1300" s="3">
        <v>40000000</v>
      </c>
      <c r="X1300" s="13">
        <f>Y1300*1.07834771485832</f>
        <v>1874682.7002837476</v>
      </c>
      <c r="Y1300" s="3">
        <v>1738477</v>
      </c>
      <c r="Z1300" s="13">
        <f>AA1300*1.07834771485832</f>
        <v>33354355.914719261</v>
      </c>
      <c r="AA1300" s="3">
        <v>30930984</v>
      </c>
      <c r="AB1300">
        <v>113</v>
      </c>
    </row>
    <row r="1301" spans="1:28" x14ac:dyDescent="0.2">
      <c r="A1301" t="s">
        <v>11943</v>
      </c>
      <c r="B1301" t="s">
        <v>11944</v>
      </c>
      <c r="C1301">
        <v>2006</v>
      </c>
      <c r="D1301" s="1">
        <v>38723</v>
      </c>
      <c r="E1301" t="s">
        <v>1045</v>
      </c>
      <c r="F1301" t="s">
        <v>44032</v>
      </c>
      <c r="G1301" t="s">
        <v>44057</v>
      </c>
      <c r="H1301">
        <v>105</v>
      </c>
      <c r="I1301" t="s">
        <v>25</v>
      </c>
      <c r="J1301" t="s">
        <v>26</v>
      </c>
      <c r="K1301" t="s">
        <v>4779</v>
      </c>
      <c r="M1301" t="s">
        <v>1822</v>
      </c>
      <c r="N1301" t="s">
        <v>11945</v>
      </c>
      <c r="O1301" t="s">
        <v>11946</v>
      </c>
      <c r="P1301" t="s">
        <v>11947</v>
      </c>
      <c r="Q1301" t="s">
        <v>11948</v>
      </c>
      <c r="R1301" t="s">
        <v>11949</v>
      </c>
      <c r="S1301" t="s">
        <v>11950</v>
      </c>
      <c r="T1301">
        <v>6.7</v>
      </c>
      <c r="U1301">
        <v>21686</v>
      </c>
      <c r="V1301" s="12">
        <f>W1301*1.28378472222222</f>
        <v>12837847.222222202</v>
      </c>
      <c r="W1301" s="3">
        <v>10000000</v>
      </c>
      <c r="X1301" s="13">
        <f>Y1301*1.28378472222222</f>
        <v>26115842.604027733</v>
      </c>
      <c r="Y1301" s="3">
        <v>20342852</v>
      </c>
      <c r="Z1301" s="13">
        <f>AA1301*1.28378472222222</f>
        <v>33361067.832673553</v>
      </c>
      <c r="AA1301" s="3">
        <v>25986497</v>
      </c>
      <c r="AB1301">
        <v>281</v>
      </c>
    </row>
    <row r="1302" spans="1:28" x14ac:dyDescent="0.2">
      <c r="A1302" t="s">
        <v>1627</v>
      </c>
      <c r="B1302" t="s">
        <v>1628</v>
      </c>
      <c r="C1302">
        <v>2003</v>
      </c>
      <c r="D1302" t="s">
        <v>848</v>
      </c>
      <c r="E1302" t="s">
        <v>44054</v>
      </c>
      <c r="F1302" t="s">
        <v>44042</v>
      </c>
      <c r="H1302">
        <v>119</v>
      </c>
      <c r="I1302" t="s">
        <v>1629</v>
      </c>
      <c r="J1302" t="s">
        <v>26</v>
      </c>
      <c r="M1302" t="s">
        <v>1630</v>
      </c>
      <c r="N1302" t="s">
        <v>1631</v>
      </c>
      <c r="O1302" t="s">
        <v>1632</v>
      </c>
      <c r="P1302" t="s">
        <v>1633</v>
      </c>
      <c r="Q1302" t="s">
        <v>1633</v>
      </c>
      <c r="R1302" t="s">
        <v>1634</v>
      </c>
      <c r="S1302" t="s">
        <v>1635</v>
      </c>
      <c r="T1302">
        <v>5.3</v>
      </c>
      <c r="U1302">
        <v>21552</v>
      </c>
      <c r="V1302" s="12">
        <f>W1302*1.40658152173913</f>
        <v>16878978.260869559</v>
      </c>
      <c r="W1302" s="3">
        <v>12000000</v>
      </c>
      <c r="X1302" s="13">
        <f>Y1302*1.40658152173913</f>
        <v>6682108.9903369546</v>
      </c>
      <c r="Y1302" s="3">
        <v>4750602</v>
      </c>
      <c r="Z1302" s="13">
        <f>AA1302*1.40658152173913</f>
        <v>33373668.603929337</v>
      </c>
      <c r="AA1302" s="3">
        <v>23726793</v>
      </c>
      <c r="AB1302">
        <v>364</v>
      </c>
    </row>
    <row r="1303" spans="1:28" x14ac:dyDescent="0.2">
      <c r="A1303" t="s">
        <v>10555</v>
      </c>
      <c r="B1303" t="s">
        <v>10556</v>
      </c>
      <c r="C1303">
        <v>2005</v>
      </c>
      <c r="D1303" s="1">
        <v>38992</v>
      </c>
      <c r="E1303" t="s">
        <v>176</v>
      </c>
      <c r="H1303">
        <v>126</v>
      </c>
      <c r="I1303" t="s">
        <v>25</v>
      </c>
      <c r="J1303" t="s">
        <v>26</v>
      </c>
      <c r="M1303" t="s">
        <v>5735</v>
      </c>
      <c r="N1303" t="s">
        <v>10557</v>
      </c>
      <c r="O1303" t="s">
        <v>10558</v>
      </c>
      <c r="P1303" t="s">
        <v>4855</v>
      </c>
      <c r="Q1303" t="s">
        <v>10559</v>
      </c>
      <c r="R1303" t="s">
        <v>10560</v>
      </c>
      <c r="S1303" t="s">
        <v>10561</v>
      </c>
      <c r="T1303">
        <v>7.3</v>
      </c>
      <c r="U1303">
        <v>39086</v>
      </c>
      <c r="V1303" s="12">
        <f>W1303*1.32519713261649</f>
        <v>46381899.641577147</v>
      </c>
      <c r="W1303" s="3">
        <v>35000000</v>
      </c>
      <c r="X1303" s="13">
        <f>Y1303*1.32519713261649</f>
        <v>24301096.613118324</v>
      </c>
      <c r="Y1303" s="3">
        <v>18337722</v>
      </c>
      <c r="Z1303" s="13">
        <f>AA1303*1.32519713261649</f>
        <v>33409776.819892537</v>
      </c>
      <c r="AA1303" s="3">
        <v>25211175</v>
      </c>
      <c r="AB1303">
        <v>218</v>
      </c>
    </row>
    <row r="1304" spans="1:28" hidden="1" x14ac:dyDescent="0.2">
      <c r="A1304" t="s">
        <v>13976</v>
      </c>
      <c r="B1304" t="s">
        <v>13977</v>
      </c>
      <c r="C1304">
        <v>2005</v>
      </c>
      <c r="D1304" s="1">
        <v>38395</v>
      </c>
      <c r="E1304" t="s">
        <v>44041</v>
      </c>
      <c r="F1304" t="s">
        <v>44032</v>
      </c>
      <c r="G1304" t="s">
        <v>44036</v>
      </c>
      <c r="H1304">
        <v>95</v>
      </c>
      <c r="I1304" t="s">
        <v>13978</v>
      </c>
      <c r="J1304" t="s">
        <v>27</v>
      </c>
      <c r="M1304" t="s">
        <v>13979</v>
      </c>
      <c r="N1304" t="s">
        <v>13979</v>
      </c>
      <c r="O1304" t="s">
        <v>13980</v>
      </c>
      <c r="P1304" t="s">
        <v>13981</v>
      </c>
      <c r="Q1304" t="s">
        <v>13982</v>
      </c>
      <c r="R1304" t="s">
        <v>13983</v>
      </c>
      <c r="S1304" t="s">
        <v>13984</v>
      </c>
      <c r="T1304">
        <v>7.5</v>
      </c>
      <c r="U1304">
        <v>17484</v>
      </c>
      <c r="W1304"/>
      <c r="X1304"/>
      <c r="Y1304">
        <v>651941</v>
      </c>
      <c r="Z1304"/>
      <c r="AA1304">
        <v>5507396</v>
      </c>
      <c r="AB1304">
        <v>83</v>
      </c>
    </row>
    <row r="1305" spans="1:28" hidden="1" x14ac:dyDescent="0.2">
      <c r="A1305" t="s">
        <v>13985</v>
      </c>
      <c r="B1305" t="s">
        <v>13986</v>
      </c>
      <c r="C1305">
        <v>2005</v>
      </c>
      <c r="D1305" s="1">
        <v>38453</v>
      </c>
      <c r="E1305" t="s">
        <v>176</v>
      </c>
      <c r="F1305" t="s">
        <v>44036</v>
      </c>
      <c r="H1305">
        <v>90</v>
      </c>
      <c r="I1305" t="s">
        <v>12199</v>
      </c>
      <c r="J1305" t="s">
        <v>3179</v>
      </c>
      <c r="M1305" t="s">
        <v>3661</v>
      </c>
      <c r="N1305" t="s">
        <v>3661</v>
      </c>
      <c r="O1305" t="s">
        <v>13987</v>
      </c>
      <c r="P1305" t="s">
        <v>13988</v>
      </c>
      <c r="Q1305" t="s">
        <v>13989</v>
      </c>
      <c r="R1305" t="s">
        <v>13990</v>
      </c>
      <c r="S1305" t="s">
        <v>13991</v>
      </c>
      <c r="T1305">
        <v>7.1</v>
      </c>
      <c r="U1305">
        <v>10512</v>
      </c>
      <c r="W1305">
        <v>950000</v>
      </c>
      <c r="X1305"/>
      <c r="Y1305"/>
      <c r="Z1305"/>
      <c r="AA1305">
        <v>2021070</v>
      </c>
      <c r="AB1305">
        <v>35</v>
      </c>
    </row>
    <row r="1306" spans="1:28" hidden="1" x14ac:dyDescent="0.2">
      <c r="A1306" t="s">
        <v>13992</v>
      </c>
      <c r="B1306" t="s">
        <v>13993</v>
      </c>
      <c r="C1306">
        <v>2006</v>
      </c>
      <c r="D1306" s="1">
        <v>38815</v>
      </c>
      <c r="E1306" t="s">
        <v>1045</v>
      </c>
      <c r="H1306">
        <v>94</v>
      </c>
      <c r="I1306" t="s">
        <v>25</v>
      </c>
      <c r="J1306" t="s">
        <v>26</v>
      </c>
      <c r="M1306" t="s">
        <v>13994</v>
      </c>
      <c r="N1306" t="s">
        <v>13995</v>
      </c>
      <c r="O1306" t="s">
        <v>13996</v>
      </c>
      <c r="P1306" t="s">
        <v>13997</v>
      </c>
      <c r="Q1306" t="s">
        <v>13998</v>
      </c>
      <c r="R1306" t="s">
        <v>13999</v>
      </c>
      <c r="S1306" t="s">
        <v>14000</v>
      </c>
      <c r="T1306">
        <v>7</v>
      </c>
      <c r="U1306">
        <v>76640</v>
      </c>
      <c r="W1306"/>
      <c r="X1306"/>
      <c r="Y1306">
        <v>6090172</v>
      </c>
      <c r="Z1306"/>
      <c r="AA1306">
        <v>6566277</v>
      </c>
      <c r="AB1306">
        <v>220</v>
      </c>
    </row>
    <row r="1307" spans="1:28" hidden="1" x14ac:dyDescent="0.2">
      <c r="A1307" t="s">
        <v>14001</v>
      </c>
      <c r="B1307" t="s">
        <v>14002</v>
      </c>
      <c r="C1307">
        <v>2005</v>
      </c>
      <c r="D1307" s="1">
        <v>39056</v>
      </c>
      <c r="E1307" t="s">
        <v>16512</v>
      </c>
      <c r="F1307" t="s">
        <v>44044</v>
      </c>
      <c r="G1307" t="s">
        <v>44032</v>
      </c>
      <c r="H1307">
        <v>119</v>
      </c>
      <c r="I1307" t="s">
        <v>3660</v>
      </c>
      <c r="J1307" t="s">
        <v>3179</v>
      </c>
      <c r="K1307" t="s">
        <v>75</v>
      </c>
      <c r="M1307" t="s">
        <v>8723</v>
      </c>
      <c r="N1307" t="s">
        <v>14003</v>
      </c>
      <c r="O1307" t="s">
        <v>14004</v>
      </c>
      <c r="P1307" t="s">
        <v>14005</v>
      </c>
      <c r="Q1307" t="s">
        <v>14006</v>
      </c>
      <c r="R1307" t="s">
        <v>14007</v>
      </c>
      <c r="S1307" t="s">
        <v>14008</v>
      </c>
      <c r="T1307">
        <v>7.6</v>
      </c>
      <c r="U1307">
        <v>35227</v>
      </c>
      <c r="W1307"/>
      <c r="X1307"/>
      <c r="Y1307"/>
      <c r="Z1307"/>
      <c r="AA1307">
        <v>10080094</v>
      </c>
      <c r="AB1307">
        <v>86</v>
      </c>
    </row>
    <row r="1308" spans="1:28" hidden="1" x14ac:dyDescent="0.2">
      <c r="A1308" t="s">
        <v>14009</v>
      </c>
      <c r="B1308" t="s">
        <v>14010</v>
      </c>
      <c r="C1308">
        <v>2006</v>
      </c>
      <c r="D1308" t="s">
        <v>1859</v>
      </c>
      <c r="E1308" t="s">
        <v>176</v>
      </c>
      <c r="F1308" t="s">
        <v>44033</v>
      </c>
      <c r="G1308" t="s">
        <v>44042</v>
      </c>
      <c r="H1308">
        <v>92</v>
      </c>
      <c r="I1308" t="s">
        <v>25</v>
      </c>
      <c r="J1308" t="s">
        <v>26</v>
      </c>
      <c r="M1308" t="s">
        <v>14011</v>
      </c>
      <c r="N1308" t="s">
        <v>14012</v>
      </c>
      <c r="O1308" t="s">
        <v>14013</v>
      </c>
      <c r="P1308" t="s">
        <v>14014</v>
      </c>
      <c r="Q1308" t="s">
        <v>14015</v>
      </c>
      <c r="R1308" t="s">
        <v>14016</v>
      </c>
      <c r="S1308" t="s">
        <v>14017</v>
      </c>
      <c r="T1308">
        <v>4.5</v>
      </c>
      <c r="U1308">
        <v>34025</v>
      </c>
      <c r="W1308"/>
      <c r="X1308"/>
      <c r="Y1308"/>
      <c r="Z1308"/>
      <c r="AA1308">
        <v>966458</v>
      </c>
      <c r="AB1308">
        <v>125</v>
      </c>
    </row>
    <row r="1309" spans="1:28" x14ac:dyDescent="0.2">
      <c r="A1309" t="s">
        <v>6915</v>
      </c>
      <c r="B1309" t="s">
        <v>6916</v>
      </c>
      <c r="C1309">
        <v>2003</v>
      </c>
      <c r="D1309" t="s">
        <v>3963</v>
      </c>
      <c r="E1309" t="s">
        <v>1045</v>
      </c>
      <c r="H1309">
        <v>98</v>
      </c>
      <c r="I1309" t="s">
        <v>25</v>
      </c>
      <c r="J1309" t="s">
        <v>26</v>
      </c>
      <c r="M1309" t="s">
        <v>687</v>
      </c>
      <c r="N1309" t="s">
        <v>6917</v>
      </c>
      <c r="O1309" t="s">
        <v>6918</v>
      </c>
      <c r="P1309" t="s">
        <v>222</v>
      </c>
      <c r="Q1309" t="s">
        <v>6919</v>
      </c>
      <c r="R1309" t="s">
        <v>6920</v>
      </c>
      <c r="S1309" t="s">
        <v>6921</v>
      </c>
      <c r="T1309">
        <v>5.6</v>
      </c>
      <c r="U1309">
        <v>13477</v>
      </c>
      <c r="V1309" s="12">
        <f>W1309*1.40658152173913</f>
        <v>23911885.869565211</v>
      </c>
      <c r="W1309" s="3">
        <v>17000000</v>
      </c>
      <c r="X1309" s="13">
        <f>Y1309*1.40658152173913</f>
        <v>31983794.457505424</v>
      </c>
      <c r="Y1309" s="3">
        <v>22738671</v>
      </c>
      <c r="Z1309" s="13">
        <f>AA1309*1.40658152173913</f>
        <v>33433746.513885859</v>
      </c>
      <c r="AA1309" s="3">
        <v>23769505</v>
      </c>
      <c r="AB1309">
        <v>118</v>
      </c>
    </row>
    <row r="1310" spans="1:28" hidden="1" x14ac:dyDescent="0.2">
      <c r="A1310" t="s">
        <v>26953</v>
      </c>
      <c r="B1310" t="s">
        <v>26954</v>
      </c>
      <c r="C1310">
        <v>2012</v>
      </c>
      <c r="D1310" t="s">
        <v>12632</v>
      </c>
      <c r="E1310" t="s">
        <v>176</v>
      </c>
      <c r="F1310" t="s">
        <v>44036</v>
      </c>
      <c r="H1310">
        <v>127</v>
      </c>
      <c r="I1310" t="s">
        <v>3639</v>
      </c>
      <c r="J1310" t="s">
        <v>27</v>
      </c>
      <c r="K1310" t="s">
        <v>26</v>
      </c>
      <c r="M1310" t="s">
        <v>2203</v>
      </c>
      <c r="N1310" t="s">
        <v>2203</v>
      </c>
      <c r="O1310" t="s">
        <v>26955</v>
      </c>
      <c r="P1310" t="s">
        <v>26956</v>
      </c>
      <c r="Q1310" t="s">
        <v>26956</v>
      </c>
      <c r="R1310" t="s">
        <v>26957</v>
      </c>
      <c r="S1310" t="s">
        <v>26958</v>
      </c>
      <c r="T1310">
        <v>7.9</v>
      </c>
      <c r="U1310">
        <v>91194</v>
      </c>
      <c r="V1310" s="12">
        <f>W1310*1.12725506764114</f>
        <v>10032570.102006145</v>
      </c>
      <c r="W1310" s="3">
        <v>8900000</v>
      </c>
      <c r="X1310" s="13">
        <f>Y1310*1.12725506764114</f>
        <v>7597126.510326921</v>
      </c>
      <c r="Y1310" s="3">
        <v>6739492</v>
      </c>
      <c r="Z1310" s="13">
        <f>AA1310*1.12725506764114</f>
        <v>33439052.142216243</v>
      </c>
      <c r="AA1310" s="3">
        <v>29664140</v>
      </c>
      <c r="AB1310">
        <v>220</v>
      </c>
    </row>
    <row r="1311" spans="1:28" x14ac:dyDescent="0.2">
      <c r="A1311" t="s">
        <v>25681</v>
      </c>
      <c r="B1311" t="s">
        <v>25682</v>
      </c>
      <c r="C1311">
        <v>2012</v>
      </c>
      <c r="D1311" t="s">
        <v>17171</v>
      </c>
      <c r="E1311" t="s">
        <v>44041</v>
      </c>
      <c r="F1311" t="s">
        <v>44045</v>
      </c>
      <c r="G1311" t="s">
        <v>44042</v>
      </c>
      <c r="H1311">
        <v>110</v>
      </c>
      <c r="I1311" t="s">
        <v>25683</v>
      </c>
      <c r="J1311" t="s">
        <v>26</v>
      </c>
      <c r="M1311" t="s">
        <v>12796</v>
      </c>
      <c r="N1311" t="s">
        <v>25684</v>
      </c>
      <c r="O1311" t="s">
        <v>25685</v>
      </c>
      <c r="P1311" t="s">
        <v>500</v>
      </c>
      <c r="Q1311" t="s">
        <v>25686</v>
      </c>
      <c r="R1311" t="s">
        <v>25687</v>
      </c>
      <c r="S1311" t="s">
        <v>25688</v>
      </c>
      <c r="T1311">
        <v>6.4</v>
      </c>
      <c r="U1311">
        <v>81611</v>
      </c>
      <c r="V1311" s="12">
        <f>W1311*1.12725506764114</f>
        <v>29308631.758669637</v>
      </c>
      <c r="W1311" s="3">
        <v>26000000</v>
      </c>
      <c r="X1311" s="13">
        <f>Y1311*1.12725506764114</f>
        <v>18045405.736177765</v>
      </c>
      <c r="Y1311" s="3">
        <v>16008272</v>
      </c>
      <c r="Z1311" s="13">
        <f>AA1311*1.12725506764114</f>
        <v>33478737.156872552</v>
      </c>
      <c r="AA1311" s="3">
        <v>29699345</v>
      </c>
      <c r="AB1311">
        <v>221</v>
      </c>
    </row>
    <row r="1312" spans="1:28" hidden="1" x14ac:dyDescent="0.2">
      <c r="A1312" t="s">
        <v>35516</v>
      </c>
      <c r="B1312" t="s">
        <v>35517</v>
      </c>
      <c r="C1312">
        <v>2014</v>
      </c>
      <c r="D1312" s="1">
        <v>41955</v>
      </c>
      <c r="E1312" t="s">
        <v>1045</v>
      </c>
      <c r="F1312" t="s">
        <v>44032</v>
      </c>
      <c r="G1312" t="s">
        <v>44042</v>
      </c>
      <c r="H1312">
        <v>122</v>
      </c>
      <c r="I1312" t="s">
        <v>35518</v>
      </c>
      <c r="J1312" t="s">
        <v>308</v>
      </c>
      <c r="M1312" t="s">
        <v>35519</v>
      </c>
      <c r="N1312" t="s">
        <v>35520</v>
      </c>
      <c r="O1312" t="s">
        <v>35521</v>
      </c>
      <c r="P1312" t="s">
        <v>35522</v>
      </c>
      <c r="Q1312" t="s">
        <v>35523</v>
      </c>
      <c r="R1312" t="s">
        <v>35524</v>
      </c>
      <c r="S1312" t="s">
        <v>35525</v>
      </c>
      <c r="T1312">
        <v>8.1</v>
      </c>
      <c r="U1312">
        <v>170475</v>
      </c>
      <c r="V1312" s="12">
        <f>W1312*1.09324733035956</f>
        <v>3607716.190186548</v>
      </c>
      <c r="W1312" s="3">
        <v>3300000</v>
      </c>
      <c r="X1312" s="13">
        <f>Y1312*1.09324733035956</f>
        <v>3396205.6291818838</v>
      </c>
      <c r="Y1312" s="3">
        <v>3106530</v>
      </c>
      <c r="Z1312" s="13">
        <f>AA1312*1.09324733035956</f>
        <v>33500054.34299821</v>
      </c>
      <c r="AA1312" s="3">
        <v>30642704</v>
      </c>
      <c r="AB1312">
        <v>233</v>
      </c>
    </row>
    <row r="1313" spans="1:28" hidden="1" x14ac:dyDescent="0.2">
      <c r="A1313" t="s">
        <v>40367</v>
      </c>
      <c r="B1313" t="s">
        <v>40368</v>
      </c>
      <c r="C1313">
        <v>2018</v>
      </c>
      <c r="D1313" t="s">
        <v>39957</v>
      </c>
      <c r="E1313" t="s">
        <v>16512</v>
      </c>
      <c r="F1313" t="s">
        <v>44031</v>
      </c>
      <c r="G1313" t="s">
        <v>44044</v>
      </c>
      <c r="H1313">
        <v>103</v>
      </c>
      <c r="I1313" t="s">
        <v>495</v>
      </c>
      <c r="J1313" t="s">
        <v>686</v>
      </c>
      <c r="K1313" t="s">
        <v>26</v>
      </c>
      <c r="M1313" t="s">
        <v>1542</v>
      </c>
      <c r="N1313" t="s">
        <v>40369</v>
      </c>
      <c r="O1313" t="s">
        <v>40370</v>
      </c>
      <c r="P1313" t="s">
        <v>40371</v>
      </c>
      <c r="Q1313" t="s">
        <v>40372</v>
      </c>
      <c r="R1313" t="s">
        <v>40373</v>
      </c>
      <c r="S1313" t="s">
        <v>40374</v>
      </c>
      <c r="T1313">
        <v>5.0999999999999996</v>
      </c>
      <c r="U1313">
        <v>18373</v>
      </c>
      <c r="V1313" s="12">
        <f>W1313*1.03068014830331</f>
        <v>36073805.190615848</v>
      </c>
      <c r="W1313" s="3">
        <v>35000000</v>
      </c>
      <c r="X1313" s="13">
        <f>Y1313*1.03068014830331</f>
        <v>6303459.4179970901</v>
      </c>
      <c r="Y1313" s="3">
        <v>6115825</v>
      </c>
      <c r="Z1313" s="13">
        <f>AA1313*1.03068014830331</f>
        <v>33514881.991055507</v>
      </c>
      <c r="AA1313" s="3">
        <v>32517248</v>
      </c>
      <c r="AB1313">
        <v>225</v>
      </c>
    </row>
    <row r="1314" spans="1:28" x14ac:dyDescent="0.2">
      <c r="A1314" t="s">
        <v>930</v>
      </c>
      <c r="B1314" t="s">
        <v>931</v>
      </c>
      <c r="C1314">
        <v>2002</v>
      </c>
      <c r="D1314" t="s">
        <v>932</v>
      </c>
      <c r="E1314" t="s">
        <v>44035</v>
      </c>
      <c r="F1314" t="s">
        <v>44032</v>
      </c>
      <c r="H1314">
        <v>120</v>
      </c>
      <c r="I1314" t="s">
        <v>25</v>
      </c>
      <c r="J1314" t="s">
        <v>26</v>
      </c>
      <c r="K1314" t="s">
        <v>934</v>
      </c>
      <c r="M1314" t="s">
        <v>416</v>
      </c>
      <c r="N1314" t="s">
        <v>931</v>
      </c>
      <c r="O1314" t="s">
        <v>935</v>
      </c>
      <c r="P1314" t="s">
        <v>936</v>
      </c>
      <c r="Q1314" t="s">
        <v>937</v>
      </c>
      <c r="R1314" t="s">
        <v>938</v>
      </c>
      <c r="S1314" t="s">
        <v>939</v>
      </c>
      <c r="T1314">
        <v>7.3</v>
      </c>
      <c r="U1314">
        <v>32331</v>
      </c>
      <c r="V1314" s="12">
        <f>W1314*1.43863813229572</f>
        <v>17982976.6536965</v>
      </c>
      <c r="W1314" s="3">
        <v>12500000</v>
      </c>
      <c r="X1314" s="13">
        <f>Y1314*1.43863813229572</f>
        <v>30323823.155058369</v>
      </c>
      <c r="Y1314" s="3">
        <v>21078145</v>
      </c>
      <c r="Z1314" s="13">
        <f>AA1314*1.43863813229572</f>
        <v>33617500.279299617</v>
      </c>
      <c r="AA1314" s="3">
        <v>23367586</v>
      </c>
      <c r="AB1314">
        <v>163</v>
      </c>
    </row>
    <row r="1315" spans="1:28" x14ac:dyDescent="0.2">
      <c r="A1315" t="s">
        <v>29533</v>
      </c>
      <c r="B1315" t="s">
        <v>29534</v>
      </c>
      <c r="C1315">
        <v>2014</v>
      </c>
      <c r="D1315" t="s">
        <v>29317</v>
      </c>
      <c r="E1315" t="s">
        <v>176</v>
      </c>
      <c r="F1315" t="s">
        <v>44034</v>
      </c>
      <c r="G1315" t="s">
        <v>44045</v>
      </c>
      <c r="H1315">
        <v>118</v>
      </c>
      <c r="I1315" t="s">
        <v>25</v>
      </c>
      <c r="J1315" t="s">
        <v>26</v>
      </c>
      <c r="M1315" t="s">
        <v>29535</v>
      </c>
      <c r="N1315" t="s">
        <v>29536</v>
      </c>
      <c r="O1315" t="s">
        <v>29537</v>
      </c>
      <c r="P1315" t="s">
        <v>968</v>
      </c>
      <c r="Q1315" t="s">
        <v>29538</v>
      </c>
      <c r="R1315" t="s">
        <v>29539</v>
      </c>
      <c r="S1315" t="s">
        <v>29540</v>
      </c>
      <c r="T1315">
        <v>6.2</v>
      </c>
      <c r="U1315">
        <v>51423</v>
      </c>
      <c r="V1315" s="12">
        <f>W1315*1.09324733035956</f>
        <v>65594839.8215736</v>
      </c>
      <c r="W1315" s="3">
        <v>60000000</v>
      </c>
      <c r="X1315" s="13">
        <f>Y1315*1.09324733035956</f>
        <v>13775168.902663769</v>
      </c>
      <c r="Y1315" s="3">
        <v>12600231</v>
      </c>
      <c r="Z1315" s="13">
        <f>AA1315*1.09324733035956</f>
        <v>33672270.315207765</v>
      </c>
      <c r="AA1315" s="3">
        <v>30800231</v>
      </c>
      <c r="AB1315">
        <v>160</v>
      </c>
    </row>
    <row r="1316" spans="1:28" x14ac:dyDescent="0.2">
      <c r="A1316" t="s">
        <v>1901</v>
      </c>
      <c r="B1316" t="s">
        <v>1902</v>
      </c>
      <c r="C1316">
        <v>2000</v>
      </c>
      <c r="D1316" t="s">
        <v>1903</v>
      </c>
      <c r="E1316" t="s">
        <v>176</v>
      </c>
      <c r="F1316" t="s">
        <v>44042</v>
      </c>
      <c r="H1316">
        <v>126</v>
      </c>
      <c r="I1316" t="s">
        <v>1178</v>
      </c>
      <c r="J1316" t="s">
        <v>26</v>
      </c>
      <c r="M1316" t="s">
        <v>1904</v>
      </c>
      <c r="N1316" t="s">
        <v>1904</v>
      </c>
      <c r="O1316" t="s">
        <v>1905</v>
      </c>
      <c r="P1316" t="s">
        <v>1906</v>
      </c>
      <c r="Q1316" t="s">
        <v>1907</v>
      </c>
      <c r="R1316" t="s">
        <v>1908</v>
      </c>
      <c r="S1316" t="s">
        <v>1909</v>
      </c>
      <c r="T1316">
        <v>6.9</v>
      </c>
      <c r="U1316">
        <v>22522</v>
      </c>
      <c r="V1316" s="12">
        <f>W1316*1.5029674796748</f>
        <v>30059349.593496002</v>
      </c>
      <c r="W1316" s="3">
        <v>20000000</v>
      </c>
      <c r="X1316" s="13">
        <f>Y1316*1.5029674796748</f>
        <v>26862121.442235831</v>
      </c>
      <c r="Y1316" s="3">
        <v>17872723</v>
      </c>
      <c r="Z1316" s="13">
        <f>AA1316*1.5029674796748</f>
        <v>33710042.571951292</v>
      </c>
      <c r="AA1316" s="3">
        <v>22428990</v>
      </c>
      <c r="AB1316">
        <v>377</v>
      </c>
    </row>
    <row r="1317" spans="1:28" hidden="1" x14ac:dyDescent="0.2">
      <c r="A1317" t="s">
        <v>14077</v>
      </c>
      <c r="B1317" t="s">
        <v>14078</v>
      </c>
      <c r="C1317">
        <v>2006</v>
      </c>
      <c r="D1317" t="s">
        <v>11138</v>
      </c>
      <c r="E1317" t="s">
        <v>176</v>
      </c>
      <c r="H1317">
        <v>120</v>
      </c>
      <c r="I1317" t="s">
        <v>14079</v>
      </c>
      <c r="J1317" t="s">
        <v>496</v>
      </c>
      <c r="K1317" t="s">
        <v>74</v>
      </c>
      <c r="L1317" t="s">
        <v>26</v>
      </c>
      <c r="M1317" t="s">
        <v>10222</v>
      </c>
      <c r="N1317" t="s">
        <v>10223</v>
      </c>
      <c r="O1317" t="s">
        <v>14080</v>
      </c>
      <c r="P1317" t="s">
        <v>10577</v>
      </c>
      <c r="Q1317" t="s">
        <v>14081</v>
      </c>
      <c r="R1317" t="s">
        <v>14082</v>
      </c>
      <c r="S1317" t="s">
        <v>14083</v>
      </c>
      <c r="T1317">
        <v>7.7</v>
      </c>
      <c r="U1317">
        <v>31335</v>
      </c>
      <c r="W1317"/>
      <c r="X1317"/>
      <c r="Y1317">
        <v>1534584</v>
      </c>
      <c r="Z1317"/>
      <c r="AA1317">
        <v>11632723</v>
      </c>
      <c r="AB1317">
        <v>112</v>
      </c>
    </row>
    <row r="1318" spans="1:28" hidden="1" x14ac:dyDescent="0.2">
      <c r="A1318" t="s">
        <v>11867</v>
      </c>
      <c r="B1318" t="s">
        <v>11868</v>
      </c>
      <c r="C1318">
        <v>2005</v>
      </c>
      <c r="D1318" t="s">
        <v>10298</v>
      </c>
      <c r="E1318" t="s">
        <v>1045</v>
      </c>
      <c r="F1318" t="s">
        <v>44032</v>
      </c>
      <c r="G1318" t="s">
        <v>44036</v>
      </c>
      <c r="H1318">
        <v>114</v>
      </c>
      <c r="I1318" t="s">
        <v>7884</v>
      </c>
      <c r="J1318" t="s">
        <v>64</v>
      </c>
      <c r="K1318" t="s">
        <v>26</v>
      </c>
      <c r="L1318" t="s">
        <v>361</v>
      </c>
      <c r="M1318" t="s">
        <v>9744</v>
      </c>
      <c r="N1318" t="s">
        <v>11869</v>
      </c>
      <c r="O1318" t="s">
        <v>11870</v>
      </c>
      <c r="P1318" t="s">
        <v>9744</v>
      </c>
      <c r="Q1318" t="s">
        <v>11871</v>
      </c>
      <c r="R1318" t="s">
        <v>11872</v>
      </c>
      <c r="S1318" t="s">
        <v>11873</v>
      </c>
      <c r="T1318">
        <v>7.1</v>
      </c>
      <c r="U1318">
        <v>13299</v>
      </c>
      <c r="V1318" s="12">
        <f>W1318*1.32519713261649</f>
        <v>46381899.641577147</v>
      </c>
      <c r="W1318" s="3">
        <v>35000000</v>
      </c>
      <c r="X1318" s="13">
        <f>Y1318*1.32519713261649</f>
        <v>13473.279247311853</v>
      </c>
      <c r="Y1318" s="3">
        <v>10167</v>
      </c>
      <c r="Z1318" s="13">
        <f>AA1318*1.32519713261649</f>
        <v>33739549.475949883</v>
      </c>
      <c r="AA1318" s="3">
        <v>25460023</v>
      </c>
      <c r="AB1318">
        <v>42</v>
      </c>
    </row>
    <row r="1319" spans="1:28" x14ac:dyDescent="0.2">
      <c r="A1319" t="s">
        <v>8418</v>
      </c>
      <c r="B1319" t="s">
        <v>8419</v>
      </c>
      <c r="C1319">
        <v>2004</v>
      </c>
      <c r="D1319" s="1">
        <v>38272</v>
      </c>
      <c r="E1319" t="s">
        <v>1045</v>
      </c>
      <c r="F1319" t="s">
        <v>44032</v>
      </c>
      <c r="G1319" t="s">
        <v>44053</v>
      </c>
      <c r="H1319">
        <v>122</v>
      </c>
      <c r="I1319" t="s">
        <v>8420</v>
      </c>
      <c r="J1319" t="s">
        <v>26</v>
      </c>
      <c r="K1319" t="s">
        <v>944</v>
      </c>
      <c r="L1319" t="s">
        <v>3160</v>
      </c>
      <c r="M1319" t="s">
        <v>5254</v>
      </c>
      <c r="N1319" t="s">
        <v>8421</v>
      </c>
      <c r="O1319" t="s">
        <v>8422</v>
      </c>
      <c r="P1319" t="s">
        <v>8423</v>
      </c>
      <c r="Q1319" t="s">
        <v>8423</v>
      </c>
      <c r="R1319" t="s">
        <v>8424</v>
      </c>
      <c r="S1319" t="s">
        <v>8425</v>
      </c>
      <c r="T1319">
        <v>6.1</v>
      </c>
      <c r="U1319">
        <v>19701</v>
      </c>
      <c r="V1319" s="12">
        <f>W1319*1.37009528851244</f>
        <v>9590667.0195870809</v>
      </c>
      <c r="W1319" s="3">
        <v>7000000</v>
      </c>
      <c r="X1319" s="13">
        <f>Y1319*1.37009528851244</f>
        <v>9050290.4770354647</v>
      </c>
      <c r="Y1319" s="3">
        <v>6605592</v>
      </c>
      <c r="Z1319" s="13">
        <f>AA1319*1.37009528851244</f>
        <v>33863877.992800415</v>
      </c>
      <c r="AA1319" s="3">
        <v>24716440</v>
      </c>
      <c r="AB1319">
        <v>287</v>
      </c>
    </row>
    <row r="1320" spans="1:28" x14ac:dyDescent="0.2">
      <c r="A1320" t="s">
        <v>3282</v>
      </c>
      <c r="B1320" t="s">
        <v>3283</v>
      </c>
      <c r="C1320">
        <v>2001</v>
      </c>
      <c r="D1320" s="1">
        <v>37841</v>
      </c>
      <c r="E1320" t="s">
        <v>1045</v>
      </c>
      <c r="F1320" t="s">
        <v>44044</v>
      </c>
      <c r="G1320" t="s">
        <v>44045</v>
      </c>
      <c r="H1320">
        <v>100</v>
      </c>
      <c r="I1320" t="s">
        <v>25</v>
      </c>
      <c r="J1320" t="s">
        <v>26</v>
      </c>
      <c r="K1320" t="s">
        <v>307</v>
      </c>
      <c r="L1320" t="s">
        <v>27</v>
      </c>
      <c r="M1320" t="s">
        <v>3284</v>
      </c>
      <c r="N1320" t="s">
        <v>3285</v>
      </c>
      <c r="O1320" t="s">
        <v>3286</v>
      </c>
      <c r="P1320" t="s">
        <v>3287</v>
      </c>
      <c r="Q1320" t="s">
        <v>3288</v>
      </c>
      <c r="R1320" t="s">
        <v>3289</v>
      </c>
      <c r="S1320" t="s">
        <v>3290</v>
      </c>
      <c r="T1320">
        <v>7.1</v>
      </c>
      <c r="U1320">
        <v>94874</v>
      </c>
      <c r="V1320" s="12">
        <f>W1320*1.46138339920949</f>
        <v>4384150.1976284701</v>
      </c>
      <c r="W1320" s="3">
        <v>3000000</v>
      </c>
      <c r="X1320" s="13">
        <f>Y1320*1.46138339920949</f>
        <v>27024430.838972405</v>
      </c>
      <c r="Y1320" s="3">
        <v>18492362</v>
      </c>
      <c r="Z1320" s="13">
        <f>AA1320*1.46138339920949</f>
        <v>33878115.848972417</v>
      </c>
      <c r="AA1320" s="3">
        <v>23182223</v>
      </c>
      <c r="AB1320">
        <v>354</v>
      </c>
    </row>
    <row r="1321" spans="1:28" hidden="1" x14ac:dyDescent="0.2">
      <c r="A1321" t="s">
        <v>14107</v>
      </c>
      <c r="B1321" t="s">
        <v>14108</v>
      </c>
      <c r="C1321">
        <v>2006</v>
      </c>
      <c r="D1321" s="1">
        <v>39391</v>
      </c>
      <c r="E1321" t="s">
        <v>1045</v>
      </c>
      <c r="F1321" t="s">
        <v>44036</v>
      </c>
      <c r="H1321">
        <v>99</v>
      </c>
      <c r="I1321" t="s">
        <v>25</v>
      </c>
      <c r="J1321" t="s">
        <v>26</v>
      </c>
      <c r="K1321" t="s">
        <v>308</v>
      </c>
      <c r="M1321" t="s">
        <v>14109</v>
      </c>
      <c r="N1321" t="s">
        <v>12437</v>
      </c>
      <c r="O1321" t="s">
        <v>14110</v>
      </c>
      <c r="P1321" t="s">
        <v>7340</v>
      </c>
      <c r="Q1321" t="s">
        <v>14111</v>
      </c>
      <c r="R1321" t="s">
        <v>14112</v>
      </c>
      <c r="S1321" t="s">
        <v>14113</v>
      </c>
      <c r="T1321">
        <v>5.5</v>
      </c>
      <c r="U1321">
        <v>16681</v>
      </c>
      <c r="W1321"/>
      <c r="X1321"/>
      <c r="Y1321">
        <v>3093394</v>
      </c>
      <c r="Z1321"/>
      <c r="AA1321">
        <v>5178640</v>
      </c>
      <c r="AB1321">
        <v>55</v>
      </c>
    </row>
    <row r="1322" spans="1:28" hidden="1" x14ac:dyDescent="0.2">
      <c r="A1322" t="s">
        <v>14114</v>
      </c>
      <c r="B1322" t="s">
        <v>14115</v>
      </c>
      <c r="C1322">
        <v>2006</v>
      </c>
      <c r="D1322" s="1">
        <v>38938</v>
      </c>
      <c r="E1322" t="s">
        <v>176</v>
      </c>
      <c r="F1322" t="s">
        <v>44033</v>
      </c>
      <c r="G1322" t="s">
        <v>44042</v>
      </c>
      <c r="H1322">
        <v>96</v>
      </c>
      <c r="I1322" t="s">
        <v>25</v>
      </c>
      <c r="J1322" t="s">
        <v>26</v>
      </c>
      <c r="M1322" t="s">
        <v>14116</v>
      </c>
      <c r="N1322" t="s">
        <v>14116</v>
      </c>
      <c r="O1322" t="s">
        <v>14117</v>
      </c>
      <c r="P1322" t="s">
        <v>14118</v>
      </c>
      <c r="Q1322" t="s">
        <v>14119</v>
      </c>
      <c r="R1322" t="s">
        <v>14120</v>
      </c>
      <c r="S1322" t="s">
        <v>14121</v>
      </c>
      <c r="T1322">
        <v>6.1</v>
      </c>
      <c r="U1322">
        <v>12948</v>
      </c>
      <c r="W1322"/>
      <c r="X1322"/>
      <c r="Y1322">
        <v>65018</v>
      </c>
      <c r="Z1322"/>
      <c r="AA1322">
        <v>2123040</v>
      </c>
      <c r="AB1322">
        <v>110</v>
      </c>
    </row>
    <row r="1323" spans="1:28" x14ac:dyDescent="0.2">
      <c r="A1323" t="s">
        <v>16648</v>
      </c>
      <c r="B1323" t="s">
        <v>16649</v>
      </c>
      <c r="C1323">
        <v>2009</v>
      </c>
      <c r="D1323" s="1">
        <v>40188</v>
      </c>
      <c r="E1323" t="s">
        <v>3496</v>
      </c>
      <c r="F1323" t="s">
        <v>44045</v>
      </c>
      <c r="G1323" t="s">
        <v>44042</v>
      </c>
      <c r="H1323">
        <v>109</v>
      </c>
      <c r="I1323" t="s">
        <v>433</v>
      </c>
      <c r="J1323" t="s">
        <v>26</v>
      </c>
      <c r="M1323" t="s">
        <v>16650</v>
      </c>
      <c r="N1323" t="s">
        <v>16651</v>
      </c>
      <c r="O1323" t="s">
        <v>16652</v>
      </c>
      <c r="P1323" t="s">
        <v>2984</v>
      </c>
      <c r="Q1323" t="s">
        <v>16653</v>
      </c>
      <c r="R1323" t="s">
        <v>16654</v>
      </c>
      <c r="S1323" t="s">
        <v>16655</v>
      </c>
      <c r="T1323">
        <v>6.2</v>
      </c>
      <c r="U1323">
        <v>76542</v>
      </c>
      <c r="V1323" s="12">
        <f>W1323*1.20636999678377</f>
        <v>31365619.916378021</v>
      </c>
      <c r="W1323" s="3">
        <v>26000000</v>
      </c>
      <c r="X1323" s="13">
        <f>Y1323*1.20636999678377</f>
        <v>15998699.148216836</v>
      </c>
      <c r="Y1323" s="3">
        <v>13261851</v>
      </c>
      <c r="Z1323" s="13">
        <f>AA1323*1.20636999678377</f>
        <v>34008297.650442533</v>
      </c>
      <c r="AA1323" s="3">
        <v>28190603</v>
      </c>
      <c r="AB1323">
        <v>256</v>
      </c>
    </row>
    <row r="1324" spans="1:28" x14ac:dyDescent="0.2">
      <c r="A1324" t="s">
        <v>10270</v>
      </c>
      <c r="B1324" t="s">
        <v>10271</v>
      </c>
      <c r="C1324">
        <v>2004</v>
      </c>
      <c r="D1324" s="1">
        <v>38332</v>
      </c>
      <c r="E1324" t="s">
        <v>1045</v>
      </c>
      <c r="F1324" t="s">
        <v>44034</v>
      </c>
      <c r="G1324" t="s">
        <v>44046</v>
      </c>
      <c r="H1324">
        <v>87</v>
      </c>
      <c r="I1324" t="s">
        <v>10272</v>
      </c>
      <c r="J1324" t="s">
        <v>26</v>
      </c>
      <c r="K1324" t="s">
        <v>934</v>
      </c>
      <c r="M1324" t="s">
        <v>10273</v>
      </c>
      <c r="N1324" t="s">
        <v>10274</v>
      </c>
      <c r="O1324" t="s">
        <v>10275</v>
      </c>
      <c r="P1324" t="s">
        <v>10276</v>
      </c>
      <c r="Q1324" t="s">
        <v>10277</v>
      </c>
      <c r="R1324" t="s">
        <v>10278</v>
      </c>
      <c r="S1324" t="s">
        <v>10279</v>
      </c>
      <c r="T1324">
        <v>4.8</v>
      </c>
      <c r="U1324">
        <v>37840</v>
      </c>
      <c r="V1324" s="12">
        <f>W1324*1.37009528851244</f>
        <v>16441143.462149279</v>
      </c>
      <c r="W1324" s="3">
        <v>12000000</v>
      </c>
      <c r="X1324" s="13">
        <f>Y1324*1.37009528851244</f>
        <v>23406340.723409202</v>
      </c>
      <c r="Y1324" s="3">
        <v>17083732</v>
      </c>
      <c r="Z1324" s="13">
        <f>AA1324*1.37009528851244</f>
        <v>34018978.259841174</v>
      </c>
      <c r="AA1324" s="3">
        <v>24829644</v>
      </c>
      <c r="AB1324">
        <v>247</v>
      </c>
    </row>
    <row r="1325" spans="1:28" x14ac:dyDescent="0.2">
      <c r="A1325" t="s">
        <v>25584</v>
      </c>
      <c r="B1325" t="s">
        <v>25585</v>
      </c>
      <c r="C1325">
        <v>2019</v>
      </c>
      <c r="D1325" s="1">
        <v>43657</v>
      </c>
      <c r="E1325" t="s">
        <v>1045</v>
      </c>
      <c r="F1325" t="s">
        <v>44032</v>
      </c>
      <c r="G1325" t="s">
        <v>44036</v>
      </c>
      <c r="H1325">
        <v>109</v>
      </c>
      <c r="I1325" t="s">
        <v>25</v>
      </c>
      <c r="J1325" t="s">
        <v>26</v>
      </c>
      <c r="K1325" t="s">
        <v>64</v>
      </c>
      <c r="M1325" t="s">
        <v>25586</v>
      </c>
      <c r="N1325" t="s">
        <v>25587</v>
      </c>
      <c r="O1325" t="s">
        <v>25588</v>
      </c>
      <c r="P1325" t="s">
        <v>3861</v>
      </c>
      <c r="Q1325" t="s">
        <v>25589</v>
      </c>
      <c r="R1325" t="s">
        <v>25590</v>
      </c>
      <c r="S1325" t="s">
        <v>25591</v>
      </c>
      <c r="T1325">
        <v>7.6</v>
      </c>
      <c r="U1325">
        <v>21842</v>
      </c>
      <c r="V1325" s="12">
        <f>W1325*1.01233684194057</f>
        <v>18222063.15493026</v>
      </c>
      <c r="W1325" s="3">
        <v>18000000</v>
      </c>
      <c r="X1325" s="13">
        <f>Y1325*1.01233684194057</f>
        <v>26721280.863273874</v>
      </c>
      <c r="Y1325" s="3">
        <v>26395642</v>
      </c>
      <c r="Z1325" s="13">
        <f>AA1325*1.01233684194057</f>
        <v>34183362.514059894</v>
      </c>
      <c r="AA1325" s="3">
        <v>33766787</v>
      </c>
      <c r="AB1325">
        <v>294</v>
      </c>
    </row>
    <row r="1326" spans="1:28" hidden="1" x14ac:dyDescent="0.2">
      <c r="A1326" t="s">
        <v>14147</v>
      </c>
      <c r="B1326" t="s">
        <v>14148</v>
      </c>
      <c r="C1326">
        <v>2006</v>
      </c>
      <c r="D1326" s="1">
        <v>39696</v>
      </c>
      <c r="E1326" t="s">
        <v>1045</v>
      </c>
      <c r="F1326" t="s">
        <v>44032</v>
      </c>
      <c r="G1326" t="s">
        <v>44036</v>
      </c>
      <c r="H1326">
        <v>102</v>
      </c>
      <c r="I1326" t="s">
        <v>1561</v>
      </c>
      <c r="J1326" t="s">
        <v>26</v>
      </c>
      <c r="K1326" t="s">
        <v>308</v>
      </c>
      <c r="M1326" t="s">
        <v>14149</v>
      </c>
      <c r="N1326" t="s">
        <v>14149</v>
      </c>
      <c r="O1326" t="s">
        <v>14150</v>
      </c>
      <c r="P1326" t="s">
        <v>14151</v>
      </c>
      <c r="Q1326" t="s">
        <v>14152</v>
      </c>
      <c r="R1326" t="s">
        <v>14153</v>
      </c>
      <c r="S1326" t="s">
        <v>14154</v>
      </c>
      <c r="T1326">
        <v>7.2</v>
      </c>
      <c r="U1326">
        <v>81978</v>
      </c>
      <c r="W1326"/>
      <c r="X1326"/>
      <c r="Y1326">
        <v>25343</v>
      </c>
      <c r="Z1326"/>
      <c r="AA1326">
        <v>2294291</v>
      </c>
      <c r="AB1326">
        <v>183</v>
      </c>
    </row>
    <row r="1327" spans="1:28" hidden="1" x14ac:dyDescent="0.2">
      <c r="A1327" t="s">
        <v>14155</v>
      </c>
      <c r="B1327" t="s">
        <v>14156</v>
      </c>
      <c r="C1327">
        <v>2008</v>
      </c>
      <c r="D1327" t="s">
        <v>14157</v>
      </c>
      <c r="E1327" t="s">
        <v>1045</v>
      </c>
      <c r="F1327" t="s">
        <v>44032</v>
      </c>
      <c r="G1327" t="s">
        <v>44036</v>
      </c>
      <c r="H1327">
        <v>87</v>
      </c>
      <c r="I1327" t="s">
        <v>25</v>
      </c>
      <c r="J1327" t="s">
        <v>26</v>
      </c>
      <c r="M1327" t="s">
        <v>14158</v>
      </c>
      <c r="N1327" t="s">
        <v>14159</v>
      </c>
      <c r="O1327" t="s">
        <v>14160</v>
      </c>
      <c r="P1327" t="s">
        <v>5063</v>
      </c>
      <c r="Q1327" t="s">
        <v>14161</v>
      </c>
      <c r="R1327" t="s">
        <v>14162</v>
      </c>
      <c r="S1327" t="s">
        <v>14163</v>
      </c>
      <c r="T1327">
        <v>6.7</v>
      </c>
      <c r="U1327">
        <v>31317</v>
      </c>
      <c r="W1327"/>
      <c r="X1327"/>
      <c r="Y1327">
        <v>240476</v>
      </c>
      <c r="Z1327"/>
      <c r="AA1327">
        <v>338440</v>
      </c>
      <c r="AB1327">
        <v>64</v>
      </c>
    </row>
    <row r="1328" spans="1:28" x14ac:dyDescent="0.2">
      <c r="A1328" t="s">
        <v>3229</v>
      </c>
      <c r="B1328" t="s">
        <v>3230</v>
      </c>
      <c r="C1328">
        <v>2001</v>
      </c>
      <c r="D1328" t="s">
        <v>1531</v>
      </c>
      <c r="E1328" t="s">
        <v>1045</v>
      </c>
      <c r="H1328">
        <v>95</v>
      </c>
      <c r="I1328" t="s">
        <v>25</v>
      </c>
      <c r="J1328" t="s">
        <v>26</v>
      </c>
      <c r="M1328" t="s">
        <v>3231</v>
      </c>
      <c r="N1328" t="s">
        <v>3231</v>
      </c>
      <c r="O1328" t="s">
        <v>3232</v>
      </c>
      <c r="P1328" t="s">
        <v>3233</v>
      </c>
      <c r="Q1328" t="s">
        <v>3234</v>
      </c>
      <c r="R1328" t="s">
        <v>3235</v>
      </c>
      <c r="S1328" t="s">
        <v>3236</v>
      </c>
      <c r="T1328">
        <v>5.4</v>
      </c>
      <c r="U1328">
        <v>17302</v>
      </c>
      <c r="V1328" s="12">
        <f>W1328*1.46138339920949</f>
        <v>16075217.391304391</v>
      </c>
      <c r="W1328" s="3">
        <v>11000000</v>
      </c>
      <c r="X1328" s="13">
        <f>Y1328*1.46138339920949</f>
        <v>19814516.088814281</v>
      </c>
      <c r="Y1328" s="3">
        <v>13558739</v>
      </c>
      <c r="Z1328" s="13">
        <f>AA1328*1.46138339920949</f>
        <v>34241332.463162147</v>
      </c>
      <c r="AA1328" s="3">
        <v>23430766</v>
      </c>
      <c r="AB1328">
        <v>127</v>
      </c>
    </row>
    <row r="1329" spans="1:28" x14ac:dyDescent="0.2">
      <c r="A1329" t="s">
        <v>40572</v>
      </c>
      <c r="B1329" t="s">
        <v>40573</v>
      </c>
      <c r="C1329">
        <v>2019</v>
      </c>
      <c r="D1329" s="1">
        <v>43597</v>
      </c>
      <c r="E1329" t="s">
        <v>44041</v>
      </c>
      <c r="F1329" t="s">
        <v>44032</v>
      </c>
      <c r="G1329" t="s">
        <v>44045</v>
      </c>
      <c r="H1329">
        <v>109</v>
      </c>
      <c r="I1329" t="s">
        <v>166</v>
      </c>
      <c r="J1329" t="s">
        <v>26</v>
      </c>
      <c r="K1329" t="s">
        <v>307</v>
      </c>
      <c r="L1329" t="s">
        <v>75</v>
      </c>
      <c r="M1329" t="s">
        <v>8533</v>
      </c>
      <c r="N1329" t="s">
        <v>40574</v>
      </c>
      <c r="O1329" t="s">
        <v>40575</v>
      </c>
      <c r="P1329" t="s">
        <v>7485</v>
      </c>
      <c r="Q1329" t="s">
        <v>40576</v>
      </c>
      <c r="R1329" t="s">
        <v>40577</v>
      </c>
      <c r="S1329" t="s">
        <v>40578</v>
      </c>
      <c r="T1329">
        <v>6.6</v>
      </c>
      <c r="U1329">
        <v>20297</v>
      </c>
      <c r="V1329" s="12">
        <f>W1329*1.01233684194057</f>
        <v>10123368.419405701</v>
      </c>
      <c r="W1329" s="3">
        <v>10000000</v>
      </c>
      <c r="X1329" s="13">
        <f>Y1329*1.01233684194057</f>
        <v>17367709.575869251</v>
      </c>
      <c r="Y1329" s="3">
        <v>17156058</v>
      </c>
      <c r="Z1329" s="13">
        <f>AA1329*1.01233684194057</f>
        <v>34273734.83627677</v>
      </c>
      <c r="AA1329" s="3">
        <v>33856058</v>
      </c>
      <c r="AB1329">
        <v>268</v>
      </c>
    </row>
    <row r="1330" spans="1:28" hidden="1" x14ac:dyDescent="0.2">
      <c r="A1330" t="s">
        <v>14181</v>
      </c>
      <c r="B1330" t="s">
        <v>14182</v>
      </c>
      <c r="C1330">
        <v>2006</v>
      </c>
      <c r="D1330" t="s">
        <v>13318</v>
      </c>
      <c r="E1330" t="s">
        <v>1045</v>
      </c>
      <c r="F1330" t="s">
        <v>44032</v>
      </c>
      <c r="H1330">
        <v>116</v>
      </c>
      <c r="I1330" t="s">
        <v>495</v>
      </c>
      <c r="J1330" t="s">
        <v>26</v>
      </c>
      <c r="K1330" t="s">
        <v>308</v>
      </c>
      <c r="M1330" t="s">
        <v>2967</v>
      </c>
      <c r="N1330" t="s">
        <v>14183</v>
      </c>
      <c r="O1330" t="s">
        <v>14184</v>
      </c>
      <c r="P1330" t="s">
        <v>14185</v>
      </c>
      <c r="Q1330" t="s">
        <v>14186</v>
      </c>
      <c r="R1330" t="s">
        <v>14187</v>
      </c>
      <c r="S1330" t="s">
        <v>14188</v>
      </c>
      <c r="T1330">
        <v>6.3</v>
      </c>
      <c r="U1330">
        <v>23137</v>
      </c>
      <c r="W1330"/>
      <c r="X1330"/>
      <c r="Y1330">
        <v>1005539</v>
      </c>
      <c r="Z1330"/>
      <c r="AA1330">
        <v>2209322</v>
      </c>
      <c r="AB1330">
        <v>171</v>
      </c>
    </row>
    <row r="1331" spans="1:28" hidden="1" x14ac:dyDescent="0.2">
      <c r="A1331" t="s">
        <v>14189</v>
      </c>
      <c r="B1331" t="s">
        <v>14190</v>
      </c>
      <c r="C1331">
        <v>2008</v>
      </c>
      <c r="D1331" s="1">
        <v>40090</v>
      </c>
      <c r="E1331" t="s">
        <v>44043</v>
      </c>
      <c r="F1331" t="s">
        <v>44038</v>
      </c>
      <c r="G1331" t="s">
        <v>44032</v>
      </c>
      <c r="H1331">
        <v>90</v>
      </c>
      <c r="I1331" t="s">
        <v>25</v>
      </c>
      <c r="J1331" t="s">
        <v>26</v>
      </c>
      <c r="M1331" t="s">
        <v>14191</v>
      </c>
      <c r="N1331" t="s">
        <v>14191</v>
      </c>
      <c r="O1331" t="s">
        <v>14192</v>
      </c>
      <c r="P1331" t="s">
        <v>1450</v>
      </c>
      <c r="Q1331" t="s">
        <v>14193</v>
      </c>
      <c r="R1331" t="s">
        <v>14194</v>
      </c>
      <c r="S1331" t="s">
        <v>14195</v>
      </c>
      <c r="T1331">
        <v>6.4</v>
      </c>
      <c r="U1331">
        <v>13403</v>
      </c>
      <c r="W1331"/>
      <c r="X1331"/>
      <c r="Y1331">
        <v>750587</v>
      </c>
      <c r="Z1331"/>
      <c r="AA1331">
        <v>900689</v>
      </c>
      <c r="AB1331">
        <v>49</v>
      </c>
    </row>
    <row r="1332" spans="1:28" hidden="1" x14ac:dyDescent="0.2">
      <c r="A1332" t="s">
        <v>14196</v>
      </c>
      <c r="B1332" t="s">
        <v>14197</v>
      </c>
      <c r="C1332">
        <v>2006</v>
      </c>
      <c r="D1332" s="1">
        <v>39327</v>
      </c>
      <c r="E1332" t="s">
        <v>176</v>
      </c>
      <c r="F1332" t="s">
        <v>44034</v>
      </c>
      <c r="G1332" t="s">
        <v>44045</v>
      </c>
      <c r="H1332">
        <v>180</v>
      </c>
      <c r="I1332" t="s">
        <v>14198</v>
      </c>
      <c r="J1332" t="s">
        <v>26</v>
      </c>
      <c r="K1332" t="s">
        <v>4240</v>
      </c>
      <c r="M1332" t="s">
        <v>876</v>
      </c>
      <c r="N1332" t="s">
        <v>876</v>
      </c>
      <c r="O1332" t="s">
        <v>14199</v>
      </c>
      <c r="P1332" t="s">
        <v>14200</v>
      </c>
      <c r="Q1332" t="s">
        <v>14201</v>
      </c>
      <c r="R1332" t="s">
        <v>14202</v>
      </c>
      <c r="S1332" t="s">
        <v>14203</v>
      </c>
      <c r="T1332">
        <v>6.9</v>
      </c>
      <c r="U1332">
        <v>52480</v>
      </c>
      <c r="W1332"/>
      <c r="X1332"/>
      <c r="Y1332">
        <v>861355</v>
      </c>
      <c r="Z1332"/>
      <c r="AA1332">
        <v>4044781</v>
      </c>
      <c r="AB1332">
        <v>374</v>
      </c>
    </row>
    <row r="1333" spans="1:28" hidden="1" x14ac:dyDescent="0.2">
      <c r="A1333" t="s">
        <v>14204</v>
      </c>
      <c r="B1333" t="s">
        <v>14205</v>
      </c>
      <c r="C1333">
        <v>2017</v>
      </c>
      <c r="D1333" s="1">
        <v>43047</v>
      </c>
      <c r="E1333" t="s">
        <v>176</v>
      </c>
      <c r="H1333">
        <v>89</v>
      </c>
      <c r="I1333" t="s">
        <v>25</v>
      </c>
      <c r="J1333" t="s">
        <v>26</v>
      </c>
      <c r="M1333" t="s">
        <v>14206</v>
      </c>
      <c r="N1333" t="s">
        <v>14207</v>
      </c>
      <c r="O1333" t="s">
        <v>14208</v>
      </c>
      <c r="P1333" t="s">
        <v>14209</v>
      </c>
      <c r="Q1333" t="s">
        <v>14210</v>
      </c>
      <c r="R1333" t="s">
        <v>14211</v>
      </c>
      <c r="S1333" t="s">
        <v>14212</v>
      </c>
      <c r="T1333">
        <v>6.3</v>
      </c>
      <c r="U1333">
        <v>10875</v>
      </c>
      <c r="W1333"/>
      <c r="X1333"/>
      <c r="Y1333">
        <v>624332</v>
      </c>
      <c r="Z1333"/>
      <c r="AA1333">
        <v>2550321</v>
      </c>
      <c r="AB1333">
        <v>60</v>
      </c>
    </row>
    <row r="1334" spans="1:28" hidden="1" x14ac:dyDescent="0.2">
      <c r="A1334" t="s">
        <v>14213</v>
      </c>
      <c r="B1334" t="s">
        <v>14214</v>
      </c>
      <c r="C1334">
        <v>2006</v>
      </c>
      <c r="D1334" s="1">
        <v>39001</v>
      </c>
      <c r="E1334" t="s">
        <v>176</v>
      </c>
      <c r="F1334" t="s">
        <v>44055</v>
      </c>
      <c r="H1334">
        <v>127</v>
      </c>
      <c r="I1334" t="s">
        <v>14215</v>
      </c>
      <c r="J1334" t="s">
        <v>26</v>
      </c>
      <c r="K1334" t="s">
        <v>2225</v>
      </c>
      <c r="L1334" t="s">
        <v>1121</v>
      </c>
      <c r="M1334" t="s">
        <v>6364</v>
      </c>
      <c r="N1334" t="s">
        <v>6365</v>
      </c>
      <c r="O1334" t="s">
        <v>14216</v>
      </c>
      <c r="P1334" t="s">
        <v>11412</v>
      </c>
      <c r="Q1334" t="s">
        <v>14217</v>
      </c>
      <c r="R1334" t="s">
        <v>14218</v>
      </c>
      <c r="S1334" t="s">
        <v>14219</v>
      </c>
      <c r="T1334">
        <v>7.5</v>
      </c>
      <c r="U1334">
        <v>45523</v>
      </c>
      <c r="W1334"/>
      <c r="X1334"/>
      <c r="Y1334">
        <v>1836089</v>
      </c>
      <c r="Z1334"/>
      <c r="AA1334">
        <v>22903165</v>
      </c>
      <c r="AB1334">
        <v>235</v>
      </c>
    </row>
    <row r="1335" spans="1:28" hidden="1" x14ac:dyDescent="0.2">
      <c r="A1335" t="s">
        <v>14220</v>
      </c>
      <c r="B1335" t="s">
        <v>14221</v>
      </c>
      <c r="C1335">
        <v>2006</v>
      </c>
      <c r="D1335" s="1">
        <v>39363</v>
      </c>
      <c r="E1335" t="s">
        <v>16512</v>
      </c>
      <c r="F1335" t="s">
        <v>44034</v>
      </c>
      <c r="G1335" t="s">
        <v>44046</v>
      </c>
      <c r="H1335">
        <v>110</v>
      </c>
      <c r="I1335" t="s">
        <v>14222</v>
      </c>
      <c r="J1335" t="s">
        <v>26</v>
      </c>
      <c r="M1335" t="s">
        <v>2021</v>
      </c>
      <c r="N1335" t="s">
        <v>14223</v>
      </c>
      <c r="O1335" t="s">
        <v>14224</v>
      </c>
      <c r="P1335" t="s">
        <v>9279</v>
      </c>
      <c r="Q1335" t="s">
        <v>14225</v>
      </c>
      <c r="R1335" t="s">
        <v>14226</v>
      </c>
      <c r="S1335" t="s">
        <v>14227</v>
      </c>
      <c r="T1335">
        <v>4.5999999999999996</v>
      </c>
      <c r="U1335">
        <v>12868</v>
      </c>
      <c r="W1335"/>
      <c r="X1335"/>
      <c r="Y1335">
        <v>1018965</v>
      </c>
      <c r="Z1335"/>
      <c r="AA1335">
        <v>3269736</v>
      </c>
      <c r="AB1335">
        <v>133</v>
      </c>
    </row>
    <row r="1336" spans="1:28" x14ac:dyDescent="0.2">
      <c r="A1336" t="s">
        <v>4408</v>
      </c>
      <c r="B1336" t="s">
        <v>4409</v>
      </c>
      <c r="C1336">
        <v>2002</v>
      </c>
      <c r="D1336" t="s">
        <v>4410</v>
      </c>
      <c r="E1336" t="s">
        <v>44037</v>
      </c>
      <c r="F1336" t="s">
        <v>44038</v>
      </c>
      <c r="G1336" t="s">
        <v>44053</v>
      </c>
      <c r="H1336">
        <v>76</v>
      </c>
      <c r="I1336" t="s">
        <v>25</v>
      </c>
      <c r="J1336" t="s">
        <v>26</v>
      </c>
      <c r="M1336" t="s">
        <v>4411</v>
      </c>
      <c r="N1336" t="s">
        <v>4412</v>
      </c>
      <c r="O1336" t="s">
        <v>4413</v>
      </c>
      <c r="P1336" t="s">
        <v>1329</v>
      </c>
      <c r="Q1336" t="s">
        <v>4414</v>
      </c>
      <c r="R1336" t="s">
        <v>4415</v>
      </c>
      <c r="S1336" t="s">
        <v>4416</v>
      </c>
      <c r="T1336">
        <v>5.4</v>
      </c>
      <c r="U1336">
        <v>21191</v>
      </c>
      <c r="V1336" s="12">
        <f>W1336*1.43863813229572</f>
        <v>48913696.498054482</v>
      </c>
      <c r="W1336" s="3">
        <v>34000000</v>
      </c>
      <c r="X1336" s="13">
        <f>Y1336*1.43863813229572</f>
        <v>33932579.293929964</v>
      </c>
      <c r="Y1336" s="3">
        <v>23586598</v>
      </c>
      <c r="Z1336" s="13">
        <f>AA1336*1.43863813229572</f>
        <v>34287251.068599224</v>
      </c>
      <c r="AA1336" s="3">
        <v>23833131</v>
      </c>
      <c r="AB1336">
        <v>165</v>
      </c>
    </row>
    <row r="1337" spans="1:28" hidden="1" x14ac:dyDescent="0.2">
      <c r="A1337" t="s">
        <v>14236</v>
      </c>
      <c r="B1337" t="s">
        <v>14237</v>
      </c>
      <c r="C1337">
        <v>2006</v>
      </c>
      <c r="D1337" t="s">
        <v>10696</v>
      </c>
      <c r="E1337" t="s">
        <v>16512</v>
      </c>
      <c r="F1337" t="s">
        <v>44044</v>
      </c>
      <c r="G1337" t="s">
        <v>44042</v>
      </c>
      <c r="H1337">
        <v>171</v>
      </c>
      <c r="I1337" t="s">
        <v>943</v>
      </c>
      <c r="J1337" t="s">
        <v>944</v>
      </c>
      <c r="M1337" t="s">
        <v>5464</v>
      </c>
      <c r="N1337" t="s">
        <v>14238</v>
      </c>
      <c r="O1337" t="s">
        <v>14239</v>
      </c>
      <c r="P1337" t="s">
        <v>2764</v>
      </c>
      <c r="Q1337" t="s">
        <v>14240</v>
      </c>
      <c r="R1337" t="s">
        <v>14241</v>
      </c>
      <c r="S1337" t="s">
        <v>14242</v>
      </c>
      <c r="T1337">
        <v>7.2</v>
      </c>
      <c r="U1337">
        <v>33662</v>
      </c>
      <c r="W1337"/>
      <c r="X1337"/>
      <c r="Y1337">
        <v>2223961</v>
      </c>
      <c r="Z1337"/>
      <c r="AA1337">
        <v>19640129</v>
      </c>
      <c r="AB1337">
        <v>177</v>
      </c>
    </row>
    <row r="1338" spans="1:28" x14ac:dyDescent="0.2">
      <c r="A1338" t="s">
        <v>1820</v>
      </c>
      <c r="B1338" t="s">
        <v>1821</v>
      </c>
      <c r="C1338">
        <v>2000</v>
      </c>
      <c r="D1338" t="s">
        <v>207</v>
      </c>
      <c r="E1338" t="s">
        <v>1045</v>
      </c>
      <c r="F1338" t="s">
        <v>44032</v>
      </c>
      <c r="G1338" t="s">
        <v>44036</v>
      </c>
      <c r="H1338">
        <v>122</v>
      </c>
      <c r="I1338" t="s">
        <v>97</v>
      </c>
      <c r="J1338" t="s">
        <v>26</v>
      </c>
      <c r="K1338" t="s">
        <v>307</v>
      </c>
      <c r="L1338" t="s">
        <v>308</v>
      </c>
      <c r="M1338" t="s">
        <v>1822</v>
      </c>
      <c r="N1338" t="s">
        <v>1823</v>
      </c>
      <c r="O1338" t="s">
        <v>1824</v>
      </c>
      <c r="P1338" t="s">
        <v>1039</v>
      </c>
      <c r="Q1338" t="s">
        <v>1825</v>
      </c>
      <c r="R1338" t="s">
        <v>1826</v>
      </c>
      <c r="S1338" t="s">
        <v>1827</v>
      </c>
      <c r="T1338">
        <v>4.5999999999999996</v>
      </c>
      <c r="U1338">
        <v>17516</v>
      </c>
      <c r="V1338" s="12">
        <f>W1338*1.5029674796748</f>
        <v>34568252.032520398</v>
      </c>
      <c r="W1338" s="3">
        <v>23000000</v>
      </c>
      <c r="X1338" s="13">
        <f>Y1338*1.5029674796748</f>
        <v>19708474.182642318</v>
      </c>
      <c r="Y1338" s="3">
        <v>13113041</v>
      </c>
      <c r="Z1338" s="13">
        <f>AA1338*1.5029674796748</f>
        <v>34334226.469227716</v>
      </c>
      <c r="AA1338" s="3">
        <v>22844291</v>
      </c>
      <c r="AB1338">
        <v>267</v>
      </c>
    </row>
    <row r="1339" spans="1:28" hidden="1" x14ac:dyDescent="0.2">
      <c r="A1339" t="s">
        <v>10380</v>
      </c>
      <c r="B1339" t="s">
        <v>10381</v>
      </c>
      <c r="C1339">
        <v>2006</v>
      </c>
      <c r="D1339" s="1">
        <v>39115</v>
      </c>
      <c r="E1339" t="s">
        <v>176</v>
      </c>
      <c r="F1339" t="s">
        <v>44042</v>
      </c>
      <c r="G1339" t="s">
        <v>44055</v>
      </c>
      <c r="H1339">
        <v>145</v>
      </c>
      <c r="I1339" t="s">
        <v>10382</v>
      </c>
      <c r="J1339" t="s">
        <v>3274</v>
      </c>
      <c r="K1339" t="s">
        <v>307</v>
      </c>
      <c r="L1339" t="s">
        <v>26</v>
      </c>
      <c r="M1339" t="s">
        <v>776</v>
      </c>
      <c r="N1339" t="s">
        <v>10383</v>
      </c>
      <c r="O1339" t="s">
        <v>10384</v>
      </c>
      <c r="P1339" t="s">
        <v>10385</v>
      </c>
      <c r="Q1339" t="s">
        <v>10386</v>
      </c>
      <c r="R1339" t="s">
        <v>10387</v>
      </c>
      <c r="S1339" t="s">
        <v>10388</v>
      </c>
      <c r="T1339">
        <v>7.7</v>
      </c>
      <c r="U1339">
        <v>71558</v>
      </c>
      <c r="V1339" s="12">
        <f>W1339*1.28378472222222</f>
        <v>26959479.166666623</v>
      </c>
      <c r="W1339" s="3">
        <v>21000000</v>
      </c>
      <c r="X1339" s="13">
        <f>Y1339*1.28378472222222</f>
        <v>5646768.1818055464</v>
      </c>
      <c r="Y1339" s="3">
        <v>4398532</v>
      </c>
      <c r="Z1339" s="13">
        <f>AA1339*1.28378472222222</f>
        <v>34365072.215242997</v>
      </c>
      <c r="AA1339" s="3">
        <v>26768563</v>
      </c>
      <c r="AB1339">
        <v>251</v>
      </c>
    </row>
    <row r="1340" spans="1:28" x14ac:dyDescent="0.2">
      <c r="A1340" t="s">
        <v>6079</v>
      </c>
      <c r="B1340" t="s">
        <v>6080</v>
      </c>
      <c r="C1340">
        <v>2002</v>
      </c>
      <c r="D1340" t="s">
        <v>3106</v>
      </c>
      <c r="E1340" t="s">
        <v>176</v>
      </c>
      <c r="H1340">
        <v>135</v>
      </c>
      <c r="I1340" t="s">
        <v>25</v>
      </c>
      <c r="J1340" t="s">
        <v>26</v>
      </c>
      <c r="M1340" t="s">
        <v>2175</v>
      </c>
      <c r="N1340" t="s">
        <v>6081</v>
      </c>
      <c r="O1340" t="s">
        <v>6082</v>
      </c>
      <c r="P1340" t="s">
        <v>976</v>
      </c>
      <c r="Q1340" t="s">
        <v>6083</v>
      </c>
      <c r="R1340" t="s">
        <v>6084</v>
      </c>
      <c r="S1340" t="s">
        <v>6085</v>
      </c>
      <c r="T1340">
        <v>7.6</v>
      </c>
      <c r="U1340">
        <v>167876</v>
      </c>
      <c r="V1340" s="12">
        <f>W1340*1.43863813229572</f>
        <v>7193190.6614786005</v>
      </c>
      <c r="W1340" s="3">
        <v>5000000</v>
      </c>
      <c r="X1340" s="13">
        <f>Y1340*1.43863813229572</f>
        <v>18823997.312645916</v>
      </c>
      <c r="Y1340" s="3">
        <v>13084595</v>
      </c>
      <c r="Z1340" s="13">
        <f>AA1340*1.43863813229572</f>
        <v>34429566.907198451</v>
      </c>
      <c r="AA1340" s="3">
        <v>23932055</v>
      </c>
      <c r="AB1340">
        <v>476</v>
      </c>
    </row>
    <row r="1341" spans="1:28" x14ac:dyDescent="0.2">
      <c r="A1341" t="s">
        <v>2388</v>
      </c>
      <c r="B1341" t="s">
        <v>2389</v>
      </c>
      <c r="C1341">
        <v>2001</v>
      </c>
      <c r="D1341" t="s">
        <v>131</v>
      </c>
      <c r="E1341" t="s">
        <v>44041</v>
      </c>
      <c r="F1341" t="s">
        <v>44032</v>
      </c>
      <c r="G1341" t="s">
        <v>44045</v>
      </c>
      <c r="H1341">
        <v>106</v>
      </c>
      <c r="I1341" t="s">
        <v>25</v>
      </c>
      <c r="J1341" t="s">
        <v>26</v>
      </c>
      <c r="K1341" t="s">
        <v>308</v>
      </c>
      <c r="L1341" t="s">
        <v>2390</v>
      </c>
      <c r="M1341" t="s">
        <v>2391</v>
      </c>
      <c r="N1341" t="s">
        <v>2392</v>
      </c>
      <c r="O1341" t="s">
        <v>2393</v>
      </c>
      <c r="P1341" t="s">
        <v>2394</v>
      </c>
      <c r="Q1341" t="s">
        <v>2395</v>
      </c>
      <c r="R1341" t="s">
        <v>2396</v>
      </c>
      <c r="S1341" t="s">
        <v>2397</v>
      </c>
      <c r="T1341">
        <v>5.8</v>
      </c>
      <c r="U1341">
        <v>32222</v>
      </c>
      <c r="V1341" s="12">
        <f>W1341*1.46138339920949</f>
        <v>43841501.976284698</v>
      </c>
      <c r="W1341" s="3">
        <v>30000000</v>
      </c>
      <c r="X1341" s="13">
        <f>Y1341*1.46138339920949</f>
        <v>26524487.193952639</v>
      </c>
      <c r="Y1341" s="3">
        <v>18150259</v>
      </c>
      <c r="Z1341" s="13">
        <f>AA1341*1.46138339920949</f>
        <v>34517304.488419063</v>
      </c>
      <c r="AA1341" s="3">
        <v>23619609</v>
      </c>
      <c r="AB1341">
        <v>218</v>
      </c>
    </row>
    <row r="1342" spans="1:28" hidden="1" x14ac:dyDescent="0.2">
      <c r="A1342" t="s">
        <v>14272</v>
      </c>
      <c r="B1342" t="s">
        <v>14273</v>
      </c>
      <c r="C1342">
        <v>2015</v>
      </c>
      <c r="D1342" t="s">
        <v>14274</v>
      </c>
      <c r="E1342" t="s">
        <v>176</v>
      </c>
      <c r="F1342" t="s">
        <v>44033</v>
      </c>
      <c r="H1342">
        <v>119</v>
      </c>
      <c r="I1342" t="s">
        <v>14275</v>
      </c>
      <c r="J1342" t="s">
        <v>26</v>
      </c>
      <c r="M1342" t="s">
        <v>14276</v>
      </c>
      <c r="N1342" t="s">
        <v>14277</v>
      </c>
      <c r="O1342" t="s">
        <v>14278</v>
      </c>
      <c r="P1342" t="s">
        <v>14279</v>
      </c>
      <c r="Q1342" t="s">
        <v>14280</v>
      </c>
      <c r="R1342" t="s">
        <v>14281</v>
      </c>
      <c r="S1342" t="s">
        <v>14282</v>
      </c>
      <c r="T1342">
        <v>5.6</v>
      </c>
      <c r="U1342">
        <v>37069</v>
      </c>
      <c r="W1342"/>
      <c r="X1342"/>
      <c r="Y1342">
        <v>346472</v>
      </c>
      <c r="Z1342"/>
      <c r="AA1342">
        <v>4289074</v>
      </c>
      <c r="AB1342">
        <v>188</v>
      </c>
    </row>
    <row r="1343" spans="1:28" x14ac:dyDescent="0.2">
      <c r="A1343" t="s">
        <v>13333</v>
      </c>
      <c r="B1343" t="s">
        <v>13334</v>
      </c>
      <c r="C1343">
        <v>2006</v>
      </c>
      <c r="D1343" t="s">
        <v>8778</v>
      </c>
      <c r="E1343" t="s">
        <v>176</v>
      </c>
      <c r="F1343" t="s">
        <v>44036</v>
      </c>
      <c r="H1343">
        <v>125</v>
      </c>
      <c r="I1343" t="s">
        <v>13335</v>
      </c>
      <c r="J1343" t="s">
        <v>26</v>
      </c>
      <c r="K1343" t="s">
        <v>209</v>
      </c>
      <c r="L1343" t="s">
        <v>27</v>
      </c>
      <c r="M1343" t="s">
        <v>13336</v>
      </c>
      <c r="N1343" t="s">
        <v>13337</v>
      </c>
      <c r="O1343" t="s">
        <v>13338</v>
      </c>
      <c r="P1343" t="s">
        <v>13339</v>
      </c>
      <c r="Q1343" t="s">
        <v>13340</v>
      </c>
      <c r="R1343" t="s">
        <v>13341</v>
      </c>
      <c r="S1343" t="s">
        <v>13342</v>
      </c>
      <c r="T1343">
        <v>7.5</v>
      </c>
      <c r="U1343">
        <v>88093</v>
      </c>
      <c r="V1343" s="12">
        <f>W1343*1.28378472222222</f>
        <v>24905423.611111071</v>
      </c>
      <c r="W1343" s="3">
        <v>19400000</v>
      </c>
      <c r="X1343" s="13">
        <f>Y1343*1.28378472222222</f>
        <v>10347930.064270817</v>
      </c>
      <c r="Y1343" s="3">
        <v>8060487</v>
      </c>
      <c r="Z1343" s="13">
        <f>AA1343*1.28378472222222</f>
        <v>34547734.240659662</v>
      </c>
      <c r="AA1343" s="3">
        <v>26910847</v>
      </c>
      <c r="AB1343">
        <v>249</v>
      </c>
    </row>
    <row r="1344" spans="1:28" x14ac:dyDescent="0.2">
      <c r="A1344" t="s">
        <v>12251</v>
      </c>
      <c r="B1344" t="s">
        <v>12252</v>
      </c>
      <c r="C1344">
        <v>2006</v>
      </c>
      <c r="D1344" t="s">
        <v>10290</v>
      </c>
      <c r="E1344" t="s">
        <v>1045</v>
      </c>
      <c r="H1344">
        <v>97</v>
      </c>
      <c r="I1344" t="s">
        <v>25</v>
      </c>
      <c r="J1344" t="s">
        <v>26</v>
      </c>
      <c r="M1344" t="s">
        <v>3937</v>
      </c>
      <c r="N1344" t="s">
        <v>3937</v>
      </c>
      <c r="O1344" t="s">
        <v>12253</v>
      </c>
      <c r="P1344" t="s">
        <v>12254</v>
      </c>
      <c r="Q1344" t="s">
        <v>12255</v>
      </c>
      <c r="R1344" t="s">
        <v>12256</v>
      </c>
      <c r="S1344" t="s">
        <v>12257</v>
      </c>
      <c r="T1344">
        <v>7.3</v>
      </c>
      <c r="U1344">
        <v>128887</v>
      </c>
      <c r="V1344" s="12">
        <f>W1344*1.28378472222222</f>
        <v>6418923.6111111008</v>
      </c>
      <c r="W1344" s="3">
        <v>5000000</v>
      </c>
      <c r="X1344" s="13">
        <f>Y1344*1.28378472222222</f>
        <v>31000920.769583281</v>
      </c>
      <c r="Y1344" s="3">
        <v>24148068</v>
      </c>
      <c r="Z1344" s="13">
        <f>AA1344*1.28378472222222</f>
        <v>34644437.892430499</v>
      </c>
      <c r="AA1344" s="3">
        <v>26986174</v>
      </c>
      <c r="AB1344">
        <v>480</v>
      </c>
    </row>
    <row r="1345" spans="1:28" x14ac:dyDescent="0.2">
      <c r="A1345" t="s">
        <v>9549</v>
      </c>
      <c r="B1345" t="s">
        <v>9550</v>
      </c>
      <c r="C1345">
        <v>2011</v>
      </c>
      <c r="D1345" t="s">
        <v>9551</v>
      </c>
      <c r="E1345" t="s">
        <v>1045</v>
      </c>
      <c r="F1345" t="s">
        <v>44032</v>
      </c>
      <c r="H1345">
        <v>119</v>
      </c>
      <c r="I1345" t="s">
        <v>229</v>
      </c>
      <c r="J1345" t="s">
        <v>26</v>
      </c>
      <c r="K1345" t="s">
        <v>308</v>
      </c>
      <c r="L1345" t="s">
        <v>307</v>
      </c>
      <c r="M1345" t="s">
        <v>9552</v>
      </c>
      <c r="N1345" t="s">
        <v>9553</v>
      </c>
      <c r="O1345" t="s">
        <v>9554</v>
      </c>
      <c r="P1345" t="s">
        <v>125</v>
      </c>
      <c r="Q1345" t="s">
        <v>9555</v>
      </c>
      <c r="R1345" t="s">
        <v>9556</v>
      </c>
      <c r="S1345" t="s">
        <v>9557</v>
      </c>
      <c r="T1345">
        <v>6.2</v>
      </c>
      <c r="U1345">
        <v>97842</v>
      </c>
      <c r="V1345" s="12">
        <f>W1345*1.1505830469594</f>
        <v>51776237.113173001</v>
      </c>
      <c r="W1345" s="3">
        <v>45000000</v>
      </c>
      <c r="X1345" s="13">
        <f>Y1345*1.1505830469594</f>
        <v>15083930.887774047</v>
      </c>
      <c r="Y1345" s="3">
        <v>13109815</v>
      </c>
      <c r="Z1345" s="13">
        <f>AA1345*1.1505830469594</f>
        <v>34672771.795633547</v>
      </c>
      <c r="AA1345" s="3">
        <v>30134958</v>
      </c>
      <c r="AB1345">
        <v>181</v>
      </c>
    </row>
    <row r="1346" spans="1:28" x14ac:dyDescent="0.2">
      <c r="A1346" t="s">
        <v>4927</v>
      </c>
      <c r="B1346" t="s">
        <v>4928</v>
      </c>
      <c r="C1346">
        <v>2002</v>
      </c>
      <c r="D1346" t="s">
        <v>4929</v>
      </c>
      <c r="E1346" t="s">
        <v>1045</v>
      </c>
      <c r="F1346" t="s">
        <v>44057</v>
      </c>
      <c r="G1346" t="s">
        <v>44036</v>
      </c>
      <c r="H1346">
        <v>94</v>
      </c>
      <c r="I1346" t="s">
        <v>912</v>
      </c>
      <c r="J1346" t="s">
        <v>26</v>
      </c>
      <c r="K1346" t="s">
        <v>944</v>
      </c>
      <c r="M1346" t="s">
        <v>4931</v>
      </c>
      <c r="N1346" t="s">
        <v>4932</v>
      </c>
      <c r="O1346" t="s">
        <v>4933</v>
      </c>
      <c r="P1346" t="s">
        <v>4934</v>
      </c>
      <c r="Q1346" t="s">
        <v>4935</v>
      </c>
      <c r="R1346" t="s">
        <v>4936</v>
      </c>
      <c r="S1346" t="s">
        <v>4937</v>
      </c>
      <c r="T1346">
        <v>5.3</v>
      </c>
      <c r="U1346">
        <v>14703</v>
      </c>
      <c r="V1346" s="12">
        <f>W1346*1.43863813229572</f>
        <v>15825019.455252919</v>
      </c>
      <c r="W1346" s="3">
        <v>11000000</v>
      </c>
      <c r="X1346" s="13">
        <f>Y1346*1.43863813229572</f>
        <v>4453312.9703501947</v>
      </c>
      <c r="Y1346" s="3">
        <v>3095506</v>
      </c>
      <c r="Z1346" s="13">
        <f>AA1346*1.43863813229572</f>
        <v>34712686.575719848</v>
      </c>
      <c r="AA1346" s="3">
        <v>24128852</v>
      </c>
      <c r="AB1346">
        <v>132</v>
      </c>
    </row>
    <row r="1347" spans="1:28" x14ac:dyDescent="0.2">
      <c r="A1347" t="s">
        <v>31769</v>
      </c>
      <c r="B1347" t="s">
        <v>31770</v>
      </c>
      <c r="C1347">
        <v>2015</v>
      </c>
      <c r="D1347" s="1">
        <v>42286</v>
      </c>
      <c r="E1347" t="s">
        <v>16512</v>
      </c>
      <c r="F1347" t="s">
        <v>44045</v>
      </c>
      <c r="G1347" t="s">
        <v>44033</v>
      </c>
      <c r="H1347">
        <v>117</v>
      </c>
      <c r="I1347" t="s">
        <v>25</v>
      </c>
      <c r="J1347" t="s">
        <v>26</v>
      </c>
      <c r="M1347" t="s">
        <v>1964</v>
      </c>
      <c r="N1347" t="s">
        <v>16996</v>
      </c>
      <c r="O1347" t="s">
        <v>31771</v>
      </c>
      <c r="P1347" t="s">
        <v>5063</v>
      </c>
      <c r="Q1347" t="s">
        <v>31772</v>
      </c>
      <c r="R1347" t="s">
        <v>31773</v>
      </c>
      <c r="S1347" t="s">
        <v>31774</v>
      </c>
      <c r="T1347">
        <v>6.5</v>
      </c>
      <c r="U1347">
        <v>87740</v>
      </c>
      <c r="V1347" s="12">
        <f>W1347*1.09195121025074</f>
        <v>28390731.46651924</v>
      </c>
      <c r="W1347" s="3">
        <v>26000000</v>
      </c>
      <c r="X1347" s="13">
        <f>Y1347*1.09195121025074</f>
        <v>13408823.448955121</v>
      </c>
      <c r="Y1347" s="3">
        <v>12279691</v>
      </c>
      <c r="Z1347" s="13">
        <f>AA1347*1.09195121025074</f>
        <v>34731862.488834091</v>
      </c>
      <c r="AA1347" s="3">
        <v>31807156</v>
      </c>
      <c r="AB1347">
        <v>193</v>
      </c>
    </row>
    <row r="1348" spans="1:28" x14ac:dyDescent="0.2">
      <c r="A1348" t="s">
        <v>31245</v>
      </c>
      <c r="B1348" t="s">
        <v>31246</v>
      </c>
      <c r="C1348">
        <v>2017</v>
      </c>
      <c r="D1348" s="1">
        <v>42768</v>
      </c>
      <c r="E1348" t="s">
        <v>16512</v>
      </c>
      <c r="F1348" t="s">
        <v>44044</v>
      </c>
      <c r="G1348" t="s">
        <v>44042</v>
      </c>
      <c r="H1348">
        <v>95</v>
      </c>
      <c r="I1348" t="s">
        <v>25</v>
      </c>
      <c r="J1348" t="s">
        <v>26</v>
      </c>
      <c r="M1348" t="s">
        <v>31247</v>
      </c>
      <c r="N1348" t="s">
        <v>31248</v>
      </c>
      <c r="O1348" t="s">
        <v>31249</v>
      </c>
      <c r="P1348" t="s">
        <v>2059</v>
      </c>
      <c r="Q1348" t="s">
        <v>31250</v>
      </c>
      <c r="R1348" t="s">
        <v>31251</v>
      </c>
      <c r="S1348" t="s">
        <v>31252</v>
      </c>
      <c r="T1348">
        <v>5.6</v>
      </c>
      <c r="U1348">
        <v>29261</v>
      </c>
      <c r="V1348" s="12">
        <f>W1348*1.05585427545692</f>
        <v>31675628.263707601</v>
      </c>
      <c r="W1348" s="3">
        <v>30000000</v>
      </c>
      <c r="X1348" s="13">
        <f>Y1348*1.05585427545692</f>
        <v>21944562.728231091</v>
      </c>
      <c r="Y1348" s="3">
        <v>20783704</v>
      </c>
      <c r="Z1348" s="13">
        <f>AA1348*1.05585427545692</f>
        <v>34755927.901774675</v>
      </c>
      <c r="AA1348" s="3">
        <v>32917353</v>
      </c>
      <c r="AB1348">
        <v>177</v>
      </c>
    </row>
    <row r="1349" spans="1:28" x14ac:dyDescent="0.2">
      <c r="A1349" t="s">
        <v>15237</v>
      </c>
      <c r="B1349" t="s">
        <v>15238</v>
      </c>
      <c r="C1349">
        <v>2010</v>
      </c>
      <c r="D1349" t="s">
        <v>15239</v>
      </c>
      <c r="E1349" t="s">
        <v>16512</v>
      </c>
      <c r="F1349" t="s">
        <v>44031</v>
      </c>
      <c r="G1349" t="s">
        <v>44044</v>
      </c>
      <c r="H1349">
        <v>97</v>
      </c>
      <c r="I1349" t="s">
        <v>1016</v>
      </c>
      <c r="J1349" t="s">
        <v>26</v>
      </c>
      <c r="M1349" t="s">
        <v>15240</v>
      </c>
      <c r="N1349" t="s">
        <v>15241</v>
      </c>
      <c r="O1349" t="s">
        <v>15242</v>
      </c>
      <c r="P1349" t="s">
        <v>12636</v>
      </c>
      <c r="Q1349" t="s">
        <v>12636</v>
      </c>
      <c r="R1349" t="s">
        <v>15243</v>
      </c>
      <c r="S1349" t="s">
        <v>15244</v>
      </c>
      <c r="T1349">
        <v>6.3</v>
      </c>
      <c r="U1349">
        <v>89690</v>
      </c>
      <c r="V1349" s="12">
        <f>W1349*1.18690152988223</f>
        <v>29672538.24705575</v>
      </c>
      <c r="W1349" s="3">
        <v>25000000</v>
      </c>
      <c r="X1349" s="13">
        <f>Y1349*1.18690152988223</f>
        <v>28000706.7329126</v>
      </c>
      <c r="Y1349" s="3">
        <v>23591432</v>
      </c>
      <c r="Z1349" s="13">
        <f>AA1349*1.18690152988223</f>
        <v>34892120.507548459</v>
      </c>
      <c r="AA1349" s="3">
        <v>29397654</v>
      </c>
      <c r="AB1349">
        <v>222</v>
      </c>
    </row>
    <row r="1350" spans="1:28" x14ac:dyDescent="0.2">
      <c r="A1350" t="s">
        <v>26199</v>
      </c>
      <c r="B1350" t="s">
        <v>26200</v>
      </c>
      <c r="C1350">
        <v>2012</v>
      </c>
      <c r="D1350" s="1">
        <v>41548</v>
      </c>
      <c r="E1350" t="s">
        <v>1045</v>
      </c>
      <c r="F1350" t="s">
        <v>44036</v>
      </c>
      <c r="G1350" t="s">
        <v>44050</v>
      </c>
      <c r="H1350">
        <v>105</v>
      </c>
      <c r="I1350" t="s">
        <v>25</v>
      </c>
      <c r="J1350" t="s">
        <v>26</v>
      </c>
      <c r="M1350" t="s">
        <v>13801</v>
      </c>
      <c r="N1350" t="s">
        <v>26201</v>
      </c>
      <c r="O1350" t="s">
        <v>26202</v>
      </c>
      <c r="P1350" t="s">
        <v>2296</v>
      </c>
      <c r="Q1350" t="s">
        <v>26203</v>
      </c>
      <c r="R1350" t="s">
        <v>26204</v>
      </c>
      <c r="S1350" t="s">
        <v>26205</v>
      </c>
      <c r="T1350">
        <v>5.7</v>
      </c>
      <c r="U1350">
        <v>28370</v>
      </c>
      <c r="V1350" s="12">
        <f>W1350*1.12725506764114</f>
        <v>39453927.367439896</v>
      </c>
      <c r="W1350" s="3">
        <v>35000000</v>
      </c>
      <c r="X1350" s="13">
        <f>Y1350*1.12725506764114</f>
        <v>14770729.764680255</v>
      </c>
      <c r="Y1350" s="3">
        <v>13103272</v>
      </c>
      <c r="Z1350" s="13">
        <f>AA1350*1.12725506764114</f>
        <v>34902449.034752637</v>
      </c>
      <c r="AA1350" s="3">
        <v>30962335</v>
      </c>
      <c r="AB1350">
        <v>63</v>
      </c>
    </row>
    <row r="1351" spans="1:28" hidden="1" x14ac:dyDescent="0.2">
      <c r="A1351" t="s">
        <v>35640</v>
      </c>
      <c r="B1351" t="s">
        <v>35641</v>
      </c>
      <c r="C1351">
        <v>2015</v>
      </c>
      <c r="D1351" s="1">
        <v>42432</v>
      </c>
      <c r="E1351" t="s">
        <v>176</v>
      </c>
      <c r="F1351" t="s">
        <v>44049</v>
      </c>
      <c r="H1351">
        <v>106</v>
      </c>
      <c r="I1351" t="s">
        <v>1869</v>
      </c>
      <c r="J1351" t="s">
        <v>26</v>
      </c>
      <c r="M1351" t="s">
        <v>35642</v>
      </c>
      <c r="N1351" t="s">
        <v>19469</v>
      </c>
      <c r="O1351" t="s">
        <v>35643</v>
      </c>
      <c r="P1351" t="s">
        <v>35644</v>
      </c>
      <c r="Q1351" t="s">
        <v>35645</v>
      </c>
      <c r="R1351" t="s">
        <v>35646</v>
      </c>
      <c r="S1351" t="s">
        <v>35647</v>
      </c>
      <c r="T1351">
        <v>6.9</v>
      </c>
      <c r="U1351">
        <v>37288</v>
      </c>
      <c r="V1351" s="12">
        <f>W1351*1.09195121025074</f>
        <v>15287316.943510361</v>
      </c>
      <c r="W1351" s="3">
        <v>14000000</v>
      </c>
      <c r="X1351" s="13">
        <f>Y1351*1.09195121025074</f>
        <v>5134813.2101072846</v>
      </c>
      <c r="Y1351" s="3">
        <v>4702420</v>
      </c>
      <c r="Z1351" s="13">
        <f>AA1351*1.09195121025074</f>
        <v>34911968.921452843</v>
      </c>
      <c r="AA1351" s="3">
        <v>31972096</v>
      </c>
      <c r="AB1351">
        <v>135</v>
      </c>
    </row>
    <row r="1352" spans="1:28" x14ac:dyDescent="0.2">
      <c r="A1352" t="s">
        <v>4040</v>
      </c>
      <c r="B1352" t="s">
        <v>4041</v>
      </c>
      <c r="C1352">
        <v>2001</v>
      </c>
      <c r="D1352" s="1">
        <v>37561</v>
      </c>
      <c r="E1352" t="s">
        <v>176</v>
      </c>
      <c r="H1352">
        <v>125</v>
      </c>
      <c r="I1352" t="s">
        <v>25</v>
      </c>
      <c r="J1352" t="s">
        <v>26</v>
      </c>
      <c r="M1352" t="s">
        <v>4042</v>
      </c>
      <c r="N1352" t="s">
        <v>4043</v>
      </c>
      <c r="O1352" t="s">
        <v>4044</v>
      </c>
      <c r="P1352" t="s">
        <v>396</v>
      </c>
      <c r="Q1352" t="s">
        <v>4045</v>
      </c>
      <c r="R1352" t="s">
        <v>4046</v>
      </c>
      <c r="S1352" t="s">
        <v>4047</v>
      </c>
      <c r="T1352">
        <v>7.5</v>
      </c>
      <c r="U1352">
        <v>42526</v>
      </c>
      <c r="V1352" s="12">
        <f>W1352*1.46138339920949</f>
        <v>39457351.778656229</v>
      </c>
      <c r="W1352" s="3">
        <v>27000000</v>
      </c>
      <c r="X1352" s="13">
        <f>Y1352*1.46138339920949</f>
        <v>22895888.288932867</v>
      </c>
      <c r="Y1352" s="3">
        <v>15667270</v>
      </c>
      <c r="Z1352" s="13">
        <f>AA1352*1.46138339920949</f>
        <v>34932603.345573217</v>
      </c>
      <c r="AA1352" s="3">
        <v>23903791</v>
      </c>
      <c r="AB1352">
        <v>359</v>
      </c>
    </row>
    <row r="1353" spans="1:28" x14ac:dyDescent="0.2">
      <c r="A1353" t="s">
        <v>20728</v>
      </c>
      <c r="B1353" t="s">
        <v>20729</v>
      </c>
      <c r="C1353">
        <v>2009</v>
      </c>
      <c r="D1353" t="s">
        <v>18567</v>
      </c>
      <c r="E1353" t="s">
        <v>1045</v>
      </c>
      <c r="F1353" t="s">
        <v>44036</v>
      </c>
      <c r="H1353">
        <v>97</v>
      </c>
      <c r="I1353" t="s">
        <v>433</v>
      </c>
      <c r="J1353" t="s">
        <v>26</v>
      </c>
      <c r="K1353" t="s">
        <v>308</v>
      </c>
      <c r="M1353" t="s">
        <v>20730</v>
      </c>
      <c r="N1353" t="s">
        <v>20731</v>
      </c>
      <c r="O1353" t="s">
        <v>20732</v>
      </c>
      <c r="P1353" t="s">
        <v>2984</v>
      </c>
      <c r="Q1353" t="s">
        <v>20733</v>
      </c>
      <c r="R1353" t="s">
        <v>20734</v>
      </c>
      <c r="S1353" t="s">
        <v>20735</v>
      </c>
      <c r="T1353">
        <v>5.6</v>
      </c>
      <c r="U1353">
        <v>21353</v>
      </c>
      <c r="V1353" s="12">
        <f>W1353*1.20636999678377</f>
        <v>9650959.9742701594</v>
      </c>
      <c r="W1353" s="3">
        <v>8000000</v>
      </c>
      <c r="X1353" s="13">
        <f>Y1353*1.20636999678377</f>
        <v>20187736.928888697</v>
      </c>
      <c r="Y1353" s="3">
        <v>16734283</v>
      </c>
      <c r="Z1353" s="13">
        <f>AA1353*1.20636999678377</f>
        <v>34997779.210984543</v>
      </c>
      <c r="AA1353" s="3">
        <v>29010817</v>
      </c>
      <c r="AB1353">
        <v>89</v>
      </c>
    </row>
    <row r="1354" spans="1:28" hidden="1" x14ac:dyDescent="0.2">
      <c r="A1354" t="s">
        <v>14376</v>
      </c>
      <c r="B1354" t="s">
        <v>14377</v>
      </c>
      <c r="C1354">
        <v>2008</v>
      </c>
      <c r="D1354" s="1">
        <v>39662</v>
      </c>
      <c r="E1354" t="s">
        <v>44043</v>
      </c>
      <c r="F1354" t="s">
        <v>44038</v>
      </c>
      <c r="G1354" t="s">
        <v>44040</v>
      </c>
      <c r="H1354">
        <v>116</v>
      </c>
      <c r="I1354" t="s">
        <v>14378</v>
      </c>
      <c r="J1354" t="s">
        <v>27</v>
      </c>
      <c r="K1354" t="s">
        <v>4428</v>
      </c>
      <c r="M1354" t="s">
        <v>14379</v>
      </c>
      <c r="N1354" t="s">
        <v>3386</v>
      </c>
      <c r="O1354" t="s">
        <v>14380</v>
      </c>
      <c r="P1354" t="s">
        <v>821</v>
      </c>
      <c r="Q1354" t="s">
        <v>14381</v>
      </c>
      <c r="R1354" t="s">
        <v>14382</v>
      </c>
      <c r="S1354" t="s">
        <v>14383</v>
      </c>
      <c r="T1354">
        <v>5.2</v>
      </c>
      <c r="U1354">
        <v>27160</v>
      </c>
      <c r="W1354" t="s">
        <v>14384</v>
      </c>
      <c r="X1354"/>
      <c r="Y1354"/>
      <c r="Z1354"/>
      <c r="AA1354">
        <v>131856927</v>
      </c>
      <c r="AB1354">
        <v>38</v>
      </c>
    </row>
    <row r="1355" spans="1:28" x14ac:dyDescent="0.2">
      <c r="A1355" t="s">
        <v>16287</v>
      </c>
      <c r="B1355" t="s">
        <v>16288</v>
      </c>
      <c r="C1355">
        <v>2011</v>
      </c>
      <c r="D1355" s="1">
        <v>40644</v>
      </c>
      <c r="E1355" t="s">
        <v>1045</v>
      </c>
      <c r="F1355" t="s">
        <v>44036</v>
      </c>
      <c r="H1355">
        <v>106</v>
      </c>
      <c r="I1355" t="s">
        <v>25</v>
      </c>
      <c r="J1355" t="s">
        <v>26</v>
      </c>
      <c r="M1355" t="s">
        <v>5146</v>
      </c>
      <c r="N1355" t="s">
        <v>16289</v>
      </c>
      <c r="O1355" t="s">
        <v>16290</v>
      </c>
      <c r="P1355" t="s">
        <v>8501</v>
      </c>
      <c r="Q1355" t="s">
        <v>16291</v>
      </c>
      <c r="R1355" t="s">
        <v>16292</v>
      </c>
      <c r="S1355" t="s">
        <v>16293</v>
      </c>
      <c r="T1355">
        <v>6.1</v>
      </c>
      <c r="U1355">
        <v>71429</v>
      </c>
      <c r="V1355" s="12">
        <f>W1355*1.1505830469594</f>
        <v>23011660.939188</v>
      </c>
      <c r="W1355" s="3">
        <v>20000000</v>
      </c>
      <c r="X1355" s="13">
        <f>Y1355*1.1505830469594</f>
        <v>16120915.719924098</v>
      </c>
      <c r="Y1355" s="3">
        <v>14011084</v>
      </c>
      <c r="Z1355" s="13">
        <f>AA1355*1.1505830469594</f>
        <v>35007750.242759213</v>
      </c>
      <c r="AA1355" s="3">
        <v>30426096</v>
      </c>
      <c r="AB1355">
        <v>107</v>
      </c>
    </row>
    <row r="1356" spans="1:28" x14ac:dyDescent="0.2">
      <c r="A1356" t="s">
        <v>26279</v>
      </c>
      <c r="B1356" t="s">
        <v>26280</v>
      </c>
      <c r="C1356">
        <v>2012</v>
      </c>
      <c r="D1356" t="s">
        <v>24069</v>
      </c>
      <c r="E1356" t="s">
        <v>16512</v>
      </c>
      <c r="F1356" t="s">
        <v>44042</v>
      </c>
      <c r="H1356">
        <v>91</v>
      </c>
      <c r="I1356" t="s">
        <v>25</v>
      </c>
      <c r="J1356" t="s">
        <v>26</v>
      </c>
      <c r="K1356" t="s">
        <v>209</v>
      </c>
      <c r="L1356" t="s">
        <v>51</v>
      </c>
      <c r="M1356" t="s">
        <v>3798</v>
      </c>
      <c r="N1356" t="s">
        <v>19371</v>
      </c>
      <c r="O1356" t="s">
        <v>26281</v>
      </c>
      <c r="P1356" t="s">
        <v>10478</v>
      </c>
      <c r="Q1356" t="s">
        <v>10478</v>
      </c>
      <c r="R1356" t="s">
        <v>26282</v>
      </c>
      <c r="S1356" t="s">
        <v>26283</v>
      </c>
      <c r="T1356">
        <v>6.5</v>
      </c>
      <c r="U1356">
        <v>108903</v>
      </c>
      <c r="V1356" s="12">
        <f>W1356*1.12725506764114</f>
        <v>39453927.367439896</v>
      </c>
      <c r="W1356" s="3">
        <v>35000000</v>
      </c>
      <c r="X1356" s="13">
        <f>Y1356*1.12725506764114</f>
        <v>22855599.252184279</v>
      </c>
      <c r="Y1356" s="3">
        <v>20275446</v>
      </c>
      <c r="Z1356" s="13">
        <f>AA1356*1.12725506764114</f>
        <v>35039144.493275069</v>
      </c>
      <c r="AA1356" s="3">
        <v>31083599</v>
      </c>
      <c r="AB1356">
        <v>200</v>
      </c>
    </row>
    <row r="1357" spans="1:28" hidden="1" x14ac:dyDescent="0.2">
      <c r="A1357" t="s">
        <v>14400</v>
      </c>
      <c r="B1357" t="s">
        <v>14401</v>
      </c>
      <c r="C1357">
        <v>2008</v>
      </c>
      <c r="D1357" t="s">
        <v>8707</v>
      </c>
      <c r="E1357" t="s">
        <v>176</v>
      </c>
      <c r="F1357" t="s">
        <v>44045</v>
      </c>
      <c r="G1357" t="s">
        <v>44042</v>
      </c>
      <c r="H1357">
        <v>100</v>
      </c>
      <c r="I1357" t="s">
        <v>7240</v>
      </c>
      <c r="J1357" t="s">
        <v>26</v>
      </c>
      <c r="M1357" t="s">
        <v>14402</v>
      </c>
      <c r="N1357" t="s">
        <v>14403</v>
      </c>
      <c r="O1357" t="s">
        <v>14404</v>
      </c>
      <c r="P1357" t="s">
        <v>2569</v>
      </c>
      <c r="Q1357" t="s">
        <v>14405</v>
      </c>
      <c r="R1357" t="s">
        <v>14406</v>
      </c>
      <c r="S1357" t="s">
        <v>14407</v>
      </c>
      <c r="T1357">
        <v>6.1</v>
      </c>
      <c r="U1357">
        <v>16806</v>
      </c>
      <c r="W1357">
        <v>9750000</v>
      </c>
      <c r="X1357"/>
      <c r="Y1357"/>
      <c r="Z1357"/>
      <c r="AA1357">
        <v>9162</v>
      </c>
      <c r="AB1357">
        <v>74</v>
      </c>
    </row>
    <row r="1358" spans="1:28" x14ac:dyDescent="0.2">
      <c r="A1358" t="s">
        <v>13050</v>
      </c>
      <c r="B1358" t="s">
        <v>13051</v>
      </c>
      <c r="C1358">
        <v>2006</v>
      </c>
      <c r="D1358" t="s">
        <v>9994</v>
      </c>
      <c r="E1358" t="s">
        <v>44048</v>
      </c>
      <c r="F1358" t="s">
        <v>44046</v>
      </c>
      <c r="G1358" t="s">
        <v>44045</v>
      </c>
      <c r="H1358">
        <v>85</v>
      </c>
      <c r="I1358" t="s">
        <v>25</v>
      </c>
      <c r="J1358" t="s">
        <v>26</v>
      </c>
      <c r="M1358" t="s">
        <v>13052</v>
      </c>
      <c r="N1358" t="s">
        <v>13053</v>
      </c>
      <c r="O1358" t="s">
        <v>13054</v>
      </c>
      <c r="P1358" t="s">
        <v>13055</v>
      </c>
      <c r="Q1358" t="s">
        <v>13056</v>
      </c>
      <c r="R1358" t="s">
        <v>13057</v>
      </c>
      <c r="S1358" t="s">
        <v>13058</v>
      </c>
      <c r="T1358">
        <v>5.0999999999999996</v>
      </c>
      <c r="U1358">
        <v>29958</v>
      </c>
      <c r="V1358" s="12">
        <f>W1358*1.28378472222222</f>
        <v>8986493.0555555411</v>
      </c>
      <c r="W1358" s="3">
        <v>7000000</v>
      </c>
      <c r="X1358" s="13">
        <f>Y1358*1.28378472222222</f>
        <v>29638070.31388884</v>
      </c>
      <c r="Y1358" s="3">
        <v>23086480</v>
      </c>
      <c r="Z1358" s="13">
        <f>AA1358*1.28378472222222</f>
        <v>35045647.577604108</v>
      </c>
      <c r="AA1358" s="3">
        <v>27298695</v>
      </c>
      <c r="AB1358">
        <v>285</v>
      </c>
    </row>
    <row r="1359" spans="1:28" hidden="1" x14ac:dyDescent="0.2">
      <c r="A1359" t="s">
        <v>41442</v>
      </c>
      <c r="B1359" t="s">
        <v>41443</v>
      </c>
      <c r="C1359">
        <v>2017</v>
      </c>
      <c r="D1359" s="1">
        <v>42747</v>
      </c>
      <c r="E1359" t="s">
        <v>1045</v>
      </c>
      <c r="H1359">
        <v>97</v>
      </c>
      <c r="I1359" t="s">
        <v>10506</v>
      </c>
      <c r="J1359" t="s">
        <v>308</v>
      </c>
      <c r="M1359" t="s">
        <v>3649</v>
      </c>
      <c r="N1359" t="s">
        <v>15600</v>
      </c>
      <c r="O1359" t="s">
        <v>41444</v>
      </c>
      <c r="P1359" t="s">
        <v>14422</v>
      </c>
      <c r="Q1359" t="s">
        <v>41445</v>
      </c>
      <c r="R1359" t="s">
        <v>41446</v>
      </c>
      <c r="S1359" t="s">
        <v>41447</v>
      </c>
      <c r="T1359">
        <v>6.9</v>
      </c>
      <c r="U1359">
        <v>11701</v>
      </c>
      <c r="V1359" s="12">
        <f>W1359*1.05585427545692</f>
        <v>4223417.1018276801</v>
      </c>
      <c r="W1359" s="3">
        <v>4000000</v>
      </c>
      <c r="X1359" s="13">
        <f>Y1359*1.05585427545692</f>
        <v>1071171.5534309736</v>
      </c>
      <c r="Y1359" s="3">
        <v>1014507</v>
      </c>
      <c r="Z1359" s="13">
        <f>AA1359*1.05585427545692</f>
        <v>35120211.352912888</v>
      </c>
      <c r="AA1359" s="3">
        <v>33262366</v>
      </c>
      <c r="AB1359">
        <v>17</v>
      </c>
    </row>
    <row r="1360" spans="1:28" x14ac:dyDescent="0.2">
      <c r="A1360" t="s">
        <v>18932</v>
      </c>
      <c r="B1360" t="s">
        <v>18933</v>
      </c>
      <c r="C1360">
        <v>2009</v>
      </c>
      <c r="D1360" s="1">
        <v>39967</v>
      </c>
      <c r="E1360" t="s">
        <v>44035</v>
      </c>
      <c r="F1360" t="s">
        <v>44032</v>
      </c>
      <c r="G1360" t="s">
        <v>44049</v>
      </c>
      <c r="H1360">
        <v>105</v>
      </c>
      <c r="I1360" t="s">
        <v>495</v>
      </c>
      <c r="J1360" t="s">
        <v>26</v>
      </c>
      <c r="K1360" t="s">
        <v>307</v>
      </c>
      <c r="M1360" t="s">
        <v>10846</v>
      </c>
      <c r="N1360" t="s">
        <v>18934</v>
      </c>
      <c r="O1360" t="s">
        <v>18935</v>
      </c>
      <c r="P1360" t="s">
        <v>15504</v>
      </c>
      <c r="Q1360" t="s">
        <v>18936</v>
      </c>
      <c r="R1360" t="s">
        <v>18937</v>
      </c>
      <c r="S1360" t="s">
        <v>18938</v>
      </c>
      <c r="T1360">
        <v>7.3</v>
      </c>
      <c r="U1360">
        <v>56756</v>
      </c>
      <c r="V1360" s="12">
        <f>W1360*1.20636999678377</f>
        <v>42222949.887431949</v>
      </c>
      <c r="W1360" s="3">
        <v>35000000</v>
      </c>
      <c r="X1360" s="13">
        <f>Y1360*1.20636999678377</f>
        <v>13271604.467257379</v>
      </c>
      <c r="Y1360" s="3">
        <v>11001272</v>
      </c>
      <c r="Z1360" s="13">
        <f>AA1360*1.20636999678377</f>
        <v>35221671.831427634</v>
      </c>
      <c r="AA1360" s="3">
        <v>29196409</v>
      </c>
      <c r="AB1360">
        <v>108</v>
      </c>
    </row>
    <row r="1361" spans="1:28" x14ac:dyDescent="0.2">
      <c r="A1361" t="s">
        <v>28093</v>
      </c>
      <c r="B1361" t="s">
        <v>28094</v>
      </c>
      <c r="C1361">
        <v>2011</v>
      </c>
      <c r="D1361" t="s">
        <v>14830</v>
      </c>
      <c r="E1361" t="s">
        <v>1045</v>
      </c>
      <c r="F1361" t="s">
        <v>44032</v>
      </c>
      <c r="H1361">
        <v>80</v>
      </c>
      <c r="I1361" t="s">
        <v>28095</v>
      </c>
      <c r="J1361" t="s">
        <v>26</v>
      </c>
      <c r="M1361" t="s">
        <v>3575</v>
      </c>
      <c r="N1361" t="s">
        <v>28096</v>
      </c>
      <c r="O1361" t="s">
        <v>28097</v>
      </c>
      <c r="P1361" t="s">
        <v>3800</v>
      </c>
      <c r="Q1361" t="s">
        <v>28098</v>
      </c>
      <c r="R1361" t="s">
        <v>28099</v>
      </c>
      <c r="S1361" t="s">
        <v>28100</v>
      </c>
      <c r="T1361">
        <v>7.2</v>
      </c>
      <c r="U1361">
        <v>117456</v>
      </c>
      <c r="V1361" s="12">
        <f>W1361*1.1505830469594</f>
        <v>28764576.173985001</v>
      </c>
      <c r="W1361" s="3">
        <v>25000000</v>
      </c>
      <c r="X1361" s="13">
        <f>Y1361*1.1505830469594</f>
        <v>2930589.0980087989</v>
      </c>
      <c r="Y1361" s="3">
        <v>2547047</v>
      </c>
      <c r="Z1361" s="13">
        <f>AA1361*1.1505830469594</f>
        <v>35348939.53717237</v>
      </c>
      <c r="AA1361" s="3">
        <v>30722632</v>
      </c>
      <c r="AB1361">
        <v>203</v>
      </c>
    </row>
    <row r="1362" spans="1:28" x14ac:dyDescent="0.2">
      <c r="A1362" t="s">
        <v>6719</v>
      </c>
      <c r="B1362" t="s">
        <v>6720</v>
      </c>
      <c r="C1362">
        <v>2004</v>
      </c>
      <c r="D1362" t="s">
        <v>2020</v>
      </c>
      <c r="E1362" t="s">
        <v>176</v>
      </c>
      <c r="F1362" t="s">
        <v>44049</v>
      </c>
      <c r="G1362" t="s">
        <v>44055</v>
      </c>
      <c r="H1362">
        <v>137</v>
      </c>
      <c r="I1362" t="s">
        <v>25</v>
      </c>
      <c r="J1362" t="s">
        <v>26</v>
      </c>
      <c r="K1362" t="s">
        <v>308</v>
      </c>
      <c r="M1362" t="s">
        <v>4135</v>
      </c>
      <c r="N1362" t="s">
        <v>6721</v>
      </c>
      <c r="O1362" t="s">
        <v>6722</v>
      </c>
      <c r="P1362" t="s">
        <v>1348</v>
      </c>
      <c r="Q1362" t="s">
        <v>6723</v>
      </c>
      <c r="R1362" t="s">
        <v>6724</v>
      </c>
      <c r="S1362" t="s">
        <v>6725</v>
      </c>
      <c r="T1362">
        <v>6</v>
      </c>
      <c r="U1362">
        <v>19363</v>
      </c>
      <c r="V1362" s="12">
        <f>W1362*1.37009528851244</f>
        <v>146600195.87083107</v>
      </c>
      <c r="W1362" s="3">
        <v>107000000</v>
      </c>
      <c r="X1362" s="13">
        <f>Y1362*1.37009528851244</f>
        <v>30710632.458290089</v>
      </c>
      <c r="Y1362" s="3">
        <v>22414961</v>
      </c>
      <c r="Z1362" s="13">
        <f>AA1362*1.37009528851244</f>
        <v>35375806.915674947</v>
      </c>
      <c r="AA1362" s="3">
        <v>25819961</v>
      </c>
      <c r="AB1362">
        <v>306</v>
      </c>
    </row>
    <row r="1363" spans="1:28" x14ac:dyDescent="0.2">
      <c r="A1363" t="s">
        <v>4476</v>
      </c>
      <c r="B1363" t="s">
        <v>4477</v>
      </c>
      <c r="C1363">
        <v>2002</v>
      </c>
      <c r="D1363" t="s">
        <v>4333</v>
      </c>
      <c r="E1363" t="s">
        <v>1045</v>
      </c>
      <c r="F1363" t="s">
        <v>44032</v>
      </c>
      <c r="G1363" t="s">
        <v>44036</v>
      </c>
      <c r="H1363">
        <v>95</v>
      </c>
      <c r="I1363" t="s">
        <v>25</v>
      </c>
      <c r="J1363" t="s">
        <v>26</v>
      </c>
      <c r="M1363" t="s">
        <v>4478</v>
      </c>
      <c r="N1363" t="s">
        <v>4478</v>
      </c>
      <c r="O1363" t="s">
        <v>4479</v>
      </c>
      <c r="P1363" t="s">
        <v>1329</v>
      </c>
      <c r="Q1363" t="s">
        <v>4480</v>
      </c>
      <c r="R1363" t="s">
        <v>4481</v>
      </c>
      <c r="S1363" t="s">
        <v>4482</v>
      </c>
      <c r="T1363">
        <v>7.3</v>
      </c>
      <c r="U1363">
        <v>144254</v>
      </c>
      <c r="V1363" s="12">
        <f>W1363*1.43863813229572</f>
        <v>35965953.307393</v>
      </c>
      <c r="W1363" s="3">
        <v>25000000</v>
      </c>
      <c r="X1363" s="13">
        <f>Y1363*1.43863813229572</f>
        <v>25671369.578521404</v>
      </c>
      <c r="Y1363" s="3">
        <v>17844216</v>
      </c>
      <c r="Z1363" s="13">
        <f>AA1363*1.43863813229572</f>
        <v>35484943.209221795</v>
      </c>
      <c r="AA1363" s="3">
        <v>24665649</v>
      </c>
      <c r="AB1363">
        <v>952</v>
      </c>
    </row>
    <row r="1364" spans="1:28" hidden="1" x14ac:dyDescent="0.2">
      <c r="A1364" t="s">
        <v>14461</v>
      </c>
      <c r="B1364" t="s">
        <v>14462</v>
      </c>
      <c r="C1364">
        <v>2006</v>
      </c>
      <c r="D1364" t="s">
        <v>14463</v>
      </c>
      <c r="E1364" t="s">
        <v>3496</v>
      </c>
      <c r="F1364" t="s">
        <v>44042</v>
      </c>
      <c r="H1364">
        <v>77</v>
      </c>
      <c r="I1364" t="s">
        <v>14464</v>
      </c>
      <c r="J1364" t="s">
        <v>27</v>
      </c>
      <c r="K1364" t="s">
        <v>1419</v>
      </c>
      <c r="M1364" t="s">
        <v>11180</v>
      </c>
      <c r="N1364" t="s">
        <v>11180</v>
      </c>
      <c r="O1364" t="s">
        <v>14465</v>
      </c>
      <c r="P1364" t="s">
        <v>14466</v>
      </c>
      <c r="Q1364" t="s">
        <v>14467</v>
      </c>
      <c r="R1364" t="s">
        <v>14468</v>
      </c>
      <c r="S1364" t="s">
        <v>14469</v>
      </c>
      <c r="T1364">
        <v>6.4</v>
      </c>
      <c r="U1364">
        <v>28613</v>
      </c>
      <c r="W1364"/>
      <c r="X1364"/>
      <c r="Y1364">
        <v>50057</v>
      </c>
      <c r="Z1364"/>
      <c r="AA1364">
        <v>5822116</v>
      </c>
      <c r="AB1364">
        <v>162</v>
      </c>
    </row>
    <row r="1365" spans="1:28" x14ac:dyDescent="0.2">
      <c r="A1365" t="s">
        <v>21611</v>
      </c>
      <c r="B1365" t="s">
        <v>21612</v>
      </c>
      <c r="C1365">
        <v>2008</v>
      </c>
      <c r="D1365" t="s">
        <v>12606</v>
      </c>
      <c r="E1365" t="s">
        <v>44035</v>
      </c>
      <c r="F1365" t="s">
        <v>44038</v>
      </c>
      <c r="G1365" t="s">
        <v>44032</v>
      </c>
      <c r="H1365">
        <v>129</v>
      </c>
      <c r="I1365" t="s">
        <v>21613</v>
      </c>
      <c r="J1365" t="s">
        <v>26</v>
      </c>
      <c r="K1365" t="s">
        <v>308</v>
      </c>
      <c r="M1365" t="s">
        <v>7896</v>
      </c>
      <c r="N1365" t="s">
        <v>21614</v>
      </c>
      <c r="O1365" t="s">
        <v>21615</v>
      </c>
      <c r="P1365" t="s">
        <v>14950</v>
      </c>
      <c r="Q1365" t="s">
        <v>21616</v>
      </c>
      <c r="R1365" t="s">
        <v>21617</v>
      </c>
      <c r="S1365" t="s">
        <v>21618</v>
      </c>
      <c r="T1365">
        <v>6.3</v>
      </c>
      <c r="U1365">
        <v>45638</v>
      </c>
      <c r="V1365" s="12">
        <f>W1365*1.20207800169993</f>
        <v>30172157.842668243</v>
      </c>
      <c r="W1365" s="3">
        <v>25100000</v>
      </c>
      <c r="X1365" s="13">
        <f>Y1365*1.20207800169993</f>
        <v>30694452.31986085</v>
      </c>
      <c r="Y1365" s="3">
        <v>25534493</v>
      </c>
      <c r="Z1365" s="13">
        <f>AA1365*1.20207800169993</f>
        <v>35534131.350036927</v>
      </c>
      <c r="AA1365" s="3">
        <v>29560587</v>
      </c>
      <c r="AB1365">
        <v>337</v>
      </c>
    </row>
    <row r="1366" spans="1:28" hidden="1" x14ac:dyDescent="0.2">
      <c r="A1366" t="s">
        <v>14477</v>
      </c>
      <c r="B1366" t="s">
        <v>14478</v>
      </c>
      <c r="C1366">
        <v>2008</v>
      </c>
      <c r="D1366" t="s">
        <v>5501</v>
      </c>
      <c r="E1366" t="s">
        <v>1045</v>
      </c>
      <c r="F1366" t="s">
        <v>44044</v>
      </c>
      <c r="G1366" t="s">
        <v>44046</v>
      </c>
      <c r="H1366">
        <v>92</v>
      </c>
      <c r="I1366" t="s">
        <v>1561</v>
      </c>
      <c r="J1366" t="s">
        <v>26</v>
      </c>
      <c r="M1366" t="s">
        <v>14479</v>
      </c>
      <c r="N1366" t="s">
        <v>14479</v>
      </c>
      <c r="O1366" t="s">
        <v>14480</v>
      </c>
      <c r="P1366" t="s">
        <v>14481</v>
      </c>
      <c r="Q1366" t="s">
        <v>14482</v>
      </c>
      <c r="R1366" t="s">
        <v>14483</v>
      </c>
      <c r="S1366" t="s">
        <v>14484</v>
      </c>
      <c r="T1366">
        <v>6.1</v>
      </c>
      <c r="U1366">
        <v>11785</v>
      </c>
      <c r="W1366" t="s">
        <v>5427</v>
      </c>
      <c r="X1366"/>
      <c r="Y1366"/>
      <c r="Z1366"/>
      <c r="AA1366">
        <v>1626080</v>
      </c>
      <c r="AB1366">
        <v>94</v>
      </c>
    </row>
    <row r="1367" spans="1:28" x14ac:dyDescent="0.2">
      <c r="A1367" t="s">
        <v>31474</v>
      </c>
      <c r="B1367" t="s">
        <v>31475</v>
      </c>
      <c r="C1367">
        <v>2012</v>
      </c>
      <c r="D1367" s="1">
        <v>41458</v>
      </c>
      <c r="E1367" t="s">
        <v>44041</v>
      </c>
      <c r="F1367" t="s">
        <v>44032</v>
      </c>
      <c r="H1367">
        <v>94</v>
      </c>
      <c r="I1367" t="s">
        <v>1016</v>
      </c>
      <c r="J1367" t="s">
        <v>26</v>
      </c>
      <c r="M1367" t="s">
        <v>31476</v>
      </c>
      <c r="N1367" t="s">
        <v>31476</v>
      </c>
      <c r="O1367" t="s">
        <v>31477</v>
      </c>
      <c r="P1367" t="s">
        <v>9458</v>
      </c>
      <c r="Q1367" t="s">
        <v>31478</v>
      </c>
      <c r="R1367" t="s">
        <v>31479</v>
      </c>
      <c r="S1367" t="s">
        <v>31480</v>
      </c>
      <c r="T1367">
        <v>5.3</v>
      </c>
      <c r="U1367">
        <v>133931</v>
      </c>
      <c r="V1367" s="12">
        <f>W1367*1.12725506764114</f>
        <v>5636275.3382056998</v>
      </c>
      <c r="W1367" s="3">
        <v>5000000</v>
      </c>
      <c r="X1367" s="13">
        <f>Y1367*1.12725506764114</f>
        <v>15921670.71580267</v>
      </c>
      <c r="Y1367" s="3">
        <v>14124284</v>
      </c>
      <c r="Z1367" s="13">
        <f>AA1367*1.12725506764114</f>
        <v>35761359.906286731</v>
      </c>
      <c r="AA1367" s="3">
        <v>31724284</v>
      </c>
      <c r="AB1367">
        <v>639</v>
      </c>
    </row>
    <row r="1368" spans="1:28" x14ac:dyDescent="0.2">
      <c r="A1368" t="s">
        <v>7048</v>
      </c>
      <c r="B1368" t="s">
        <v>7049</v>
      </c>
      <c r="C1368">
        <v>2004</v>
      </c>
      <c r="D1368" s="1">
        <v>37996</v>
      </c>
      <c r="E1368" t="s">
        <v>1045</v>
      </c>
      <c r="F1368" t="s">
        <v>44044</v>
      </c>
      <c r="G1368" t="s">
        <v>44042</v>
      </c>
      <c r="H1368">
        <v>98</v>
      </c>
      <c r="I1368" t="s">
        <v>25</v>
      </c>
      <c r="J1368" t="s">
        <v>26</v>
      </c>
      <c r="K1368" t="s">
        <v>3329</v>
      </c>
      <c r="L1368" t="s">
        <v>975</v>
      </c>
      <c r="M1368" t="s">
        <v>1504</v>
      </c>
      <c r="N1368" t="s">
        <v>7050</v>
      </c>
      <c r="O1368" t="s">
        <v>7051</v>
      </c>
      <c r="P1368" t="s">
        <v>1459</v>
      </c>
      <c r="Q1368" t="s">
        <v>1460</v>
      </c>
      <c r="R1368" t="s">
        <v>7052</v>
      </c>
      <c r="S1368" t="s">
        <v>7053</v>
      </c>
      <c r="T1368">
        <v>5.5</v>
      </c>
      <c r="U1368">
        <v>53456</v>
      </c>
      <c r="V1368" s="12">
        <f>W1368*1.37009528851244</f>
        <v>54803811.540497601</v>
      </c>
      <c r="W1368" s="3">
        <v>40000000</v>
      </c>
      <c r="X1368" s="13">
        <f>Y1368*1.37009528851244</f>
        <v>22371561.18571201</v>
      </c>
      <c r="Y1368" s="3">
        <v>16328471</v>
      </c>
      <c r="Z1368" s="13">
        <f>AA1368*1.37009528851244</f>
        <v>35856313.034309149</v>
      </c>
      <c r="AA1368" s="3">
        <v>26170671</v>
      </c>
      <c r="AB1368">
        <v>120</v>
      </c>
    </row>
    <row r="1369" spans="1:28" x14ac:dyDescent="0.2">
      <c r="A1369" t="s">
        <v>40599</v>
      </c>
      <c r="B1369" t="s">
        <v>40600</v>
      </c>
      <c r="C1369">
        <v>2018</v>
      </c>
      <c r="D1369" t="s">
        <v>40601</v>
      </c>
      <c r="E1369" t="s">
        <v>44041</v>
      </c>
      <c r="F1369" t="s">
        <v>44032</v>
      </c>
      <c r="H1369">
        <v>133</v>
      </c>
      <c r="I1369" t="s">
        <v>25</v>
      </c>
      <c r="J1369" t="s">
        <v>26</v>
      </c>
      <c r="M1369" t="s">
        <v>1715</v>
      </c>
      <c r="N1369" t="s">
        <v>40602</v>
      </c>
      <c r="O1369" t="s">
        <v>40603</v>
      </c>
      <c r="P1369" t="s">
        <v>38159</v>
      </c>
      <c r="Q1369" t="s">
        <v>40604</v>
      </c>
      <c r="R1369" t="s">
        <v>40605</v>
      </c>
      <c r="S1369" t="s">
        <v>40606</v>
      </c>
      <c r="T1369">
        <v>7.4</v>
      </c>
      <c r="U1369">
        <v>28869</v>
      </c>
      <c r="V1369" s="12">
        <f>W1369*1.03068014830331</f>
        <v>23705643.410976127</v>
      </c>
      <c r="W1369" s="3">
        <v>23000000</v>
      </c>
      <c r="X1369" s="13">
        <f>Y1369*1.03068014830331</f>
        <v>30631281.145937696</v>
      </c>
      <c r="Y1369" s="3">
        <v>29719483</v>
      </c>
      <c r="Z1369" s="13">
        <f>AA1369*1.03068014830331</f>
        <v>36005789.576949164</v>
      </c>
      <c r="AA1369" s="3">
        <v>34934009</v>
      </c>
      <c r="AB1369">
        <v>350</v>
      </c>
    </row>
    <row r="1370" spans="1:28" x14ac:dyDescent="0.2">
      <c r="A1370" t="s">
        <v>24017</v>
      </c>
      <c r="B1370" t="s">
        <v>24018</v>
      </c>
      <c r="C1370">
        <v>2013</v>
      </c>
      <c r="D1370" s="1">
        <v>41403</v>
      </c>
      <c r="E1370" t="s">
        <v>1045</v>
      </c>
      <c r="H1370">
        <v>94</v>
      </c>
      <c r="I1370" t="s">
        <v>25</v>
      </c>
      <c r="J1370" t="s">
        <v>26</v>
      </c>
      <c r="M1370" t="s">
        <v>24019</v>
      </c>
      <c r="N1370" t="s">
        <v>24020</v>
      </c>
      <c r="O1370" t="s">
        <v>24021</v>
      </c>
      <c r="P1370" t="s">
        <v>1348</v>
      </c>
      <c r="Q1370" t="s">
        <v>24022</v>
      </c>
      <c r="R1370" t="s">
        <v>24023</v>
      </c>
      <c r="S1370" t="s">
        <v>24024</v>
      </c>
      <c r="T1370">
        <v>4.3</v>
      </c>
      <c r="U1370">
        <v>98127</v>
      </c>
      <c r="V1370" s="12">
        <f>W1370*1.11098185502045</f>
        <v>6665891.1301226998</v>
      </c>
      <c r="W1370" s="3">
        <v>6000000</v>
      </c>
      <c r="X1370" s="13">
        <f>Y1370*1.11098185502045</f>
        <v>9821582.8731611017</v>
      </c>
      <c r="Y1370" s="3">
        <v>8840453</v>
      </c>
      <c r="Z1370" s="13">
        <f>AA1370*1.11098185502045</f>
        <v>36043707.641414367</v>
      </c>
      <c r="AA1370" s="3">
        <v>32443111</v>
      </c>
      <c r="AB1370">
        <v>527</v>
      </c>
    </row>
    <row r="1371" spans="1:28" x14ac:dyDescent="0.2">
      <c r="A1371" t="s">
        <v>173</v>
      </c>
      <c r="B1371" t="s">
        <v>174</v>
      </c>
      <c r="C1371">
        <v>2001</v>
      </c>
      <c r="D1371" t="s">
        <v>175</v>
      </c>
      <c r="E1371" t="s">
        <v>176</v>
      </c>
      <c r="H1371">
        <v>111</v>
      </c>
      <c r="I1371" t="s">
        <v>177</v>
      </c>
      <c r="J1371" t="s">
        <v>26</v>
      </c>
      <c r="M1371" t="s">
        <v>178</v>
      </c>
      <c r="N1371" t="s">
        <v>179</v>
      </c>
      <c r="O1371" t="s">
        <v>180</v>
      </c>
      <c r="P1371" t="s">
        <v>181</v>
      </c>
      <c r="Q1371" t="s">
        <v>182</v>
      </c>
      <c r="R1371" t="s">
        <v>183</v>
      </c>
      <c r="S1371" t="s">
        <v>184</v>
      </c>
      <c r="T1371">
        <v>6.7</v>
      </c>
      <c r="U1371">
        <v>31614</v>
      </c>
      <c r="V1371" s="12">
        <f>W1371*1.46138339920949</f>
        <v>55532569.169960618</v>
      </c>
      <c r="W1371" s="3">
        <v>38000000</v>
      </c>
      <c r="X1371" s="13">
        <f>Y1371*1.46138339920949</f>
        <v>16709773.445375537</v>
      </c>
      <c r="Y1371" s="3">
        <v>11434216</v>
      </c>
      <c r="Z1371" s="13">
        <f>AA1371*1.46138339920949</f>
        <v>36082200.596561357</v>
      </c>
      <c r="AA1371" s="3">
        <v>24690441</v>
      </c>
      <c r="AB1371">
        <v>210</v>
      </c>
    </row>
    <row r="1372" spans="1:28" x14ac:dyDescent="0.2">
      <c r="A1372" t="s">
        <v>38850</v>
      </c>
      <c r="B1372" t="s">
        <v>38851</v>
      </c>
      <c r="C1372">
        <v>2017</v>
      </c>
      <c r="D1372" s="1">
        <v>43016</v>
      </c>
      <c r="E1372" t="s">
        <v>1045</v>
      </c>
      <c r="F1372" t="s">
        <v>44044</v>
      </c>
      <c r="H1372">
        <v>88</v>
      </c>
      <c r="I1372" t="s">
        <v>25</v>
      </c>
      <c r="J1372" t="s">
        <v>26</v>
      </c>
      <c r="M1372" t="s">
        <v>38852</v>
      </c>
      <c r="N1372" t="s">
        <v>38853</v>
      </c>
      <c r="O1372" t="s">
        <v>38854</v>
      </c>
      <c r="P1372" t="s">
        <v>6745</v>
      </c>
      <c r="Q1372" t="s">
        <v>38855</v>
      </c>
      <c r="R1372" t="s">
        <v>38856</v>
      </c>
      <c r="S1372" t="s">
        <v>38857</v>
      </c>
      <c r="T1372">
        <v>5.6</v>
      </c>
      <c r="U1372">
        <v>39640</v>
      </c>
      <c r="V1372" s="12">
        <f>W1372*1.05585427545692</f>
        <v>42234171.018276803</v>
      </c>
      <c r="W1372" s="3">
        <v>40000000</v>
      </c>
      <c r="X1372" s="13">
        <f>Y1372*1.05585427545692</f>
        <v>27013507.933844671</v>
      </c>
      <c r="Y1372" s="3">
        <v>25584504</v>
      </c>
      <c r="Z1372" s="13">
        <f>AA1372*1.05585427545692</f>
        <v>36093854.702774182</v>
      </c>
      <c r="AA1372" s="3">
        <v>34184504</v>
      </c>
      <c r="AB1372">
        <v>189</v>
      </c>
    </row>
    <row r="1373" spans="1:28" x14ac:dyDescent="0.2">
      <c r="A1373" t="s">
        <v>28655</v>
      </c>
      <c r="B1373" t="s">
        <v>28656</v>
      </c>
      <c r="C1373">
        <v>2011</v>
      </c>
      <c r="D1373" t="s">
        <v>21970</v>
      </c>
      <c r="E1373" t="s">
        <v>1045</v>
      </c>
      <c r="F1373" t="s">
        <v>44036</v>
      </c>
      <c r="H1373">
        <v>89</v>
      </c>
      <c r="I1373" t="s">
        <v>25</v>
      </c>
      <c r="J1373" t="s">
        <v>26</v>
      </c>
      <c r="M1373" t="s">
        <v>6202</v>
      </c>
      <c r="N1373" t="s">
        <v>28657</v>
      </c>
      <c r="O1373" t="s">
        <v>28658</v>
      </c>
      <c r="P1373" t="s">
        <v>19420</v>
      </c>
      <c r="Q1373" t="s">
        <v>19420</v>
      </c>
      <c r="R1373" t="s">
        <v>28659</v>
      </c>
      <c r="S1373" t="s">
        <v>28660</v>
      </c>
      <c r="T1373">
        <v>4.9000000000000004</v>
      </c>
      <c r="U1373">
        <v>19240</v>
      </c>
      <c r="V1373" s="12">
        <f>W1373*1.1505830469594</f>
        <v>27613993.127025601</v>
      </c>
      <c r="W1373" s="3">
        <v>24000000</v>
      </c>
      <c r="X1373" s="13">
        <f>Y1373*1.1505830469594</f>
        <v>11117260.16530706</v>
      </c>
      <c r="Y1373" s="3">
        <v>9662284</v>
      </c>
      <c r="Z1373" s="13">
        <f>AA1373*1.1505830469594</f>
        <v>36139987.243034847</v>
      </c>
      <c r="AA1373" s="3">
        <v>31410151</v>
      </c>
      <c r="AB1373">
        <v>75</v>
      </c>
    </row>
    <row r="1374" spans="1:28" x14ac:dyDescent="0.2">
      <c r="A1374" t="s">
        <v>40120</v>
      </c>
      <c r="B1374" t="s">
        <v>40121</v>
      </c>
      <c r="C1374">
        <v>2018</v>
      </c>
      <c r="D1374" t="s">
        <v>22334</v>
      </c>
      <c r="E1374" t="s">
        <v>16512</v>
      </c>
      <c r="F1374" t="s">
        <v>44044</v>
      </c>
      <c r="G1374" t="s">
        <v>44032</v>
      </c>
      <c r="H1374">
        <v>115</v>
      </c>
      <c r="I1374" t="s">
        <v>40122</v>
      </c>
      <c r="J1374" t="s">
        <v>26</v>
      </c>
      <c r="M1374" t="s">
        <v>23425</v>
      </c>
      <c r="N1374" t="s">
        <v>40123</v>
      </c>
      <c r="O1374" t="s">
        <v>40124</v>
      </c>
      <c r="P1374" t="s">
        <v>40125</v>
      </c>
      <c r="Q1374" t="s">
        <v>40126</v>
      </c>
      <c r="R1374" t="s">
        <v>40127</v>
      </c>
      <c r="S1374" t="s">
        <v>40128</v>
      </c>
      <c r="T1374">
        <v>6.1</v>
      </c>
      <c r="U1374">
        <v>38499</v>
      </c>
      <c r="V1374" s="12">
        <f>W1374*1.03068014830331</f>
        <v>44319246.377042323</v>
      </c>
      <c r="W1374" s="3">
        <v>43000000</v>
      </c>
      <c r="X1374" s="13">
        <f>Y1374*1.03068014830331</f>
        <v>15296672.450859549</v>
      </c>
      <c r="Y1374" s="3">
        <v>14841338</v>
      </c>
      <c r="Z1374" s="13">
        <f>AA1374*1.03068014830331</f>
        <v>36243784.960674025</v>
      </c>
      <c r="AA1374" s="3">
        <v>35164920</v>
      </c>
      <c r="AB1374">
        <v>408</v>
      </c>
    </row>
    <row r="1375" spans="1:28" x14ac:dyDescent="0.2">
      <c r="A1375" t="s">
        <v>18436</v>
      </c>
      <c r="B1375" t="s">
        <v>18437</v>
      </c>
      <c r="C1375">
        <v>2011</v>
      </c>
      <c r="D1375" t="s">
        <v>9972</v>
      </c>
      <c r="E1375" t="s">
        <v>3496</v>
      </c>
      <c r="F1375" t="s">
        <v>44045</v>
      </c>
      <c r="G1375" t="s">
        <v>44033</v>
      </c>
      <c r="H1375">
        <v>103</v>
      </c>
      <c r="I1375" t="s">
        <v>9587</v>
      </c>
      <c r="J1375" t="s">
        <v>26</v>
      </c>
      <c r="K1375" t="s">
        <v>4779</v>
      </c>
      <c r="L1375" t="s">
        <v>496</v>
      </c>
      <c r="M1375" t="s">
        <v>18438</v>
      </c>
      <c r="N1375" t="s">
        <v>18439</v>
      </c>
      <c r="O1375" t="s">
        <v>18440</v>
      </c>
      <c r="P1375" t="s">
        <v>11597</v>
      </c>
      <c r="Q1375" t="s">
        <v>11597</v>
      </c>
      <c r="R1375" t="s">
        <v>18441</v>
      </c>
      <c r="S1375" t="s">
        <v>18442</v>
      </c>
      <c r="T1375">
        <v>6.2</v>
      </c>
      <c r="U1375">
        <v>119386</v>
      </c>
      <c r="V1375" s="12">
        <f>W1375*1.1505830469594</f>
        <v>43722155.784457199</v>
      </c>
      <c r="W1375" s="3">
        <v>38000000</v>
      </c>
      <c r="X1375" s="13">
        <f>Y1375*1.1505830469594</f>
        <v>19477840.709570188</v>
      </c>
      <c r="Y1375" s="3">
        <v>16928670</v>
      </c>
      <c r="Z1375" s="13">
        <f>AA1375*1.1505830469594</f>
        <v>36249449.111790374</v>
      </c>
      <c r="AA1375" s="3">
        <v>31505287</v>
      </c>
      <c r="AB1375">
        <v>585</v>
      </c>
    </row>
    <row r="1376" spans="1:28" hidden="1" x14ac:dyDescent="0.2">
      <c r="A1376" t="s">
        <v>14557</v>
      </c>
      <c r="B1376" t="s">
        <v>14558</v>
      </c>
      <c r="C1376">
        <v>2006</v>
      </c>
      <c r="D1376" t="s">
        <v>2798</v>
      </c>
      <c r="E1376" t="s">
        <v>1045</v>
      </c>
      <c r="F1376" t="s">
        <v>44044</v>
      </c>
      <c r="G1376" t="s">
        <v>44032</v>
      </c>
      <c r="H1376">
        <v>135</v>
      </c>
      <c r="I1376" t="s">
        <v>943</v>
      </c>
      <c r="J1376" t="s">
        <v>944</v>
      </c>
      <c r="M1376" t="s">
        <v>14559</v>
      </c>
      <c r="N1376" t="s">
        <v>14560</v>
      </c>
      <c r="O1376" t="s">
        <v>14561</v>
      </c>
      <c r="P1376" t="s">
        <v>14562</v>
      </c>
      <c r="Q1376" t="s">
        <v>14563</v>
      </c>
      <c r="R1376" t="s">
        <v>14564</v>
      </c>
      <c r="S1376" t="s">
        <v>14565</v>
      </c>
      <c r="T1376">
        <v>8.3000000000000007</v>
      </c>
      <c r="U1376">
        <v>21879</v>
      </c>
      <c r="W1376"/>
      <c r="X1376"/>
      <c r="Y1376">
        <v>26472</v>
      </c>
      <c r="Z1376"/>
      <c r="AA1376">
        <v>40194</v>
      </c>
      <c r="AB1376">
        <v>50</v>
      </c>
    </row>
    <row r="1377" spans="1:28" x14ac:dyDescent="0.2">
      <c r="A1377" t="s">
        <v>33705</v>
      </c>
      <c r="B1377" t="s">
        <v>33706</v>
      </c>
      <c r="C1377">
        <v>2015</v>
      </c>
      <c r="D1377" t="s">
        <v>33707</v>
      </c>
      <c r="E1377" t="s">
        <v>176</v>
      </c>
      <c r="F1377" t="s">
        <v>44045</v>
      </c>
      <c r="G1377" t="s">
        <v>44033</v>
      </c>
      <c r="H1377">
        <v>106</v>
      </c>
      <c r="I1377" t="s">
        <v>25</v>
      </c>
      <c r="J1377" t="s">
        <v>26</v>
      </c>
      <c r="M1377" t="s">
        <v>33708</v>
      </c>
      <c r="N1377" t="s">
        <v>33709</v>
      </c>
      <c r="O1377" t="s">
        <v>33710</v>
      </c>
      <c r="P1377" t="s">
        <v>33711</v>
      </c>
      <c r="Q1377" t="s">
        <v>33712</v>
      </c>
      <c r="R1377" t="s">
        <v>33713</v>
      </c>
      <c r="S1377" t="s">
        <v>33714</v>
      </c>
      <c r="T1377">
        <v>6.4</v>
      </c>
      <c r="U1377">
        <v>74937</v>
      </c>
      <c r="V1377" s="12">
        <f>W1377*1.09195121025074</f>
        <v>13103414.523008881</v>
      </c>
      <c r="W1377" s="3">
        <v>12000000</v>
      </c>
      <c r="X1377" s="13">
        <f>Y1377*1.09195121025074</f>
        <v>24403188.806925207</v>
      </c>
      <c r="Y1377" s="3">
        <v>22348241</v>
      </c>
      <c r="Z1377" s="13">
        <f>AA1377*1.09195121025074</f>
        <v>36267238.706299499</v>
      </c>
      <c r="AA1377" s="3">
        <v>33213241</v>
      </c>
      <c r="AB1377">
        <v>237</v>
      </c>
    </row>
    <row r="1378" spans="1:28" hidden="1" x14ac:dyDescent="0.2">
      <c r="A1378" t="s">
        <v>14574</v>
      </c>
      <c r="B1378" t="s">
        <v>14575</v>
      </c>
      <c r="C1378">
        <v>2007</v>
      </c>
      <c r="D1378" s="1">
        <v>39753</v>
      </c>
      <c r="E1378" t="s">
        <v>1045</v>
      </c>
      <c r="F1378" t="s">
        <v>44032</v>
      </c>
      <c r="G1378" t="s">
        <v>44036</v>
      </c>
      <c r="H1378">
        <v>97</v>
      </c>
      <c r="I1378" t="s">
        <v>25</v>
      </c>
      <c r="J1378" t="s">
        <v>26</v>
      </c>
      <c r="M1378" t="s">
        <v>2234</v>
      </c>
      <c r="N1378" t="s">
        <v>2234</v>
      </c>
      <c r="O1378" t="s">
        <v>14576</v>
      </c>
      <c r="P1378" t="s">
        <v>680</v>
      </c>
      <c r="Q1378" t="s">
        <v>14577</v>
      </c>
      <c r="R1378" t="s">
        <v>14578</v>
      </c>
      <c r="S1378" t="s">
        <v>14579</v>
      </c>
      <c r="T1378">
        <v>6</v>
      </c>
      <c r="U1378">
        <v>16843</v>
      </c>
      <c r="W1378">
        <v>24000000</v>
      </c>
      <c r="X1378"/>
      <c r="Y1378"/>
      <c r="Z1378"/>
      <c r="AA1378">
        <v>9576495</v>
      </c>
      <c r="AB1378">
        <v>59</v>
      </c>
    </row>
    <row r="1379" spans="1:28" x14ac:dyDescent="0.2">
      <c r="A1379" t="s">
        <v>30168</v>
      </c>
      <c r="B1379" t="s">
        <v>30169</v>
      </c>
      <c r="C1379">
        <v>2012</v>
      </c>
      <c r="D1379" t="s">
        <v>30170</v>
      </c>
      <c r="E1379" t="s">
        <v>1045</v>
      </c>
      <c r="F1379" t="s">
        <v>44044</v>
      </c>
      <c r="H1379">
        <v>110</v>
      </c>
      <c r="I1379" t="s">
        <v>495</v>
      </c>
      <c r="J1379" t="s">
        <v>26</v>
      </c>
      <c r="K1379" t="s">
        <v>1793</v>
      </c>
      <c r="M1379" t="s">
        <v>16409</v>
      </c>
      <c r="N1379" t="s">
        <v>16409</v>
      </c>
      <c r="O1379" t="s">
        <v>30171</v>
      </c>
      <c r="P1379" t="s">
        <v>6215</v>
      </c>
      <c r="Q1379" t="s">
        <v>30172</v>
      </c>
      <c r="R1379" t="s">
        <v>30173</v>
      </c>
      <c r="S1379" t="s">
        <v>30174</v>
      </c>
      <c r="T1379">
        <v>7.2</v>
      </c>
      <c r="U1379">
        <v>236796</v>
      </c>
      <c r="V1379" s="12">
        <f>W1379*1.12725506764114</f>
        <v>16908826.0146171</v>
      </c>
      <c r="W1379" s="3">
        <v>15000000</v>
      </c>
      <c r="X1379" s="13">
        <f>Y1379*1.12725506764114</f>
        <v>16935935.371738799</v>
      </c>
      <c r="Y1379" s="3">
        <v>15024049</v>
      </c>
      <c r="Z1379" s="13">
        <f>AA1379*1.12725506764114</f>
        <v>36327352.421239212</v>
      </c>
      <c r="AA1379" s="3">
        <v>32226382</v>
      </c>
      <c r="AB1379">
        <v>348</v>
      </c>
    </row>
    <row r="1380" spans="1:28" x14ac:dyDescent="0.2">
      <c r="A1380" t="s">
        <v>33878</v>
      </c>
      <c r="B1380" t="s">
        <v>33879</v>
      </c>
      <c r="C1380">
        <v>2014</v>
      </c>
      <c r="D1380" s="1">
        <v>41801</v>
      </c>
      <c r="E1380" t="s">
        <v>44035</v>
      </c>
      <c r="F1380" t="s">
        <v>44032</v>
      </c>
      <c r="G1380" t="s">
        <v>44057</v>
      </c>
      <c r="H1380">
        <v>139</v>
      </c>
      <c r="I1380" t="s">
        <v>495</v>
      </c>
      <c r="J1380" t="s">
        <v>26</v>
      </c>
      <c r="M1380" t="s">
        <v>25319</v>
      </c>
      <c r="N1380" t="s">
        <v>19156</v>
      </c>
      <c r="O1380" t="s">
        <v>33880</v>
      </c>
      <c r="P1380" t="s">
        <v>13712</v>
      </c>
      <c r="Q1380" t="s">
        <v>33881</v>
      </c>
      <c r="R1380" t="s">
        <v>502</v>
      </c>
      <c r="S1380" t="s">
        <v>503</v>
      </c>
      <c r="T1380">
        <v>6.9</v>
      </c>
      <c r="U1380">
        <v>20792</v>
      </c>
      <c r="V1380" s="12">
        <f>W1380*1.09324733035956</f>
        <v>32797419.9107868</v>
      </c>
      <c r="W1380" s="3">
        <v>30000000</v>
      </c>
      <c r="X1380" s="13">
        <f>Y1380*1.09324733035956</f>
        <v>33566082.108762607</v>
      </c>
      <c r="Y1380" s="3">
        <v>30703100</v>
      </c>
      <c r="Z1380" s="13">
        <f>AA1380*1.09324733035956</f>
        <v>36567998.249024339</v>
      </c>
      <c r="AA1380" s="3">
        <v>33448971</v>
      </c>
      <c r="AB1380">
        <v>124</v>
      </c>
    </row>
    <row r="1381" spans="1:28" x14ac:dyDescent="0.2">
      <c r="A1381" t="s">
        <v>9811</v>
      </c>
      <c r="B1381" t="s">
        <v>9812</v>
      </c>
      <c r="C1381">
        <v>2005</v>
      </c>
      <c r="D1381" t="s">
        <v>8090</v>
      </c>
      <c r="E1381" t="s">
        <v>44043</v>
      </c>
      <c r="F1381" t="s">
        <v>44032</v>
      </c>
      <c r="G1381" t="s">
        <v>44036</v>
      </c>
      <c r="H1381">
        <v>118</v>
      </c>
      <c r="I1381" t="s">
        <v>229</v>
      </c>
      <c r="J1381" t="s">
        <v>26</v>
      </c>
      <c r="K1381" t="s">
        <v>308</v>
      </c>
      <c r="M1381" t="s">
        <v>9813</v>
      </c>
      <c r="N1381" t="s">
        <v>9814</v>
      </c>
      <c r="O1381" t="s">
        <v>9815</v>
      </c>
      <c r="P1381" t="s">
        <v>9816</v>
      </c>
      <c r="Q1381" t="s">
        <v>9817</v>
      </c>
      <c r="R1381" t="s">
        <v>9818</v>
      </c>
      <c r="S1381" t="s">
        <v>9819</v>
      </c>
      <c r="T1381">
        <v>6.7</v>
      </c>
      <c r="U1381">
        <v>59626</v>
      </c>
      <c r="V1381" s="12">
        <f>W1381*1.32519713261649</f>
        <v>13251971.326164899</v>
      </c>
      <c r="W1381" s="3">
        <v>10000000</v>
      </c>
      <c r="X1381" s="13">
        <f>Y1381*1.32519713261649</f>
        <v>5676157.2442652434</v>
      </c>
      <c r="Y1381" s="3">
        <v>4283255</v>
      </c>
      <c r="Z1381" s="13">
        <f>AA1381*1.32519713261649</f>
        <v>36589849.72863806</v>
      </c>
      <c r="AA1381" s="3">
        <v>27610873</v>
      </c>
      <c r="AB1381">
        <v>122</v>
      </c>
    </row>
    <row r="1382" spans="1:28" hidden="1" x14ac:dyDescent="0.2">
      <c r="A1382" t="s">
        <v>14603</v>
      </c>
      <c r="B1382" t="s">
        <v>14604</v>
      </c>
      <c r="C1382">
        <v>2007</v>
      </c>
      <c r="D1382" t="s">
        <v>10321</v>
      </c>
      <c r="E1382" t="s">
        <v>16512</v>
      </c>
      <c r="F1382" t="s">
        <v>44031</v>
      </c>
      <c r="G1382" t="s">
        <v>44038</v>
      </c>
      <c r="H1382">
        <v>84</v>
      </c>
      <c r="I1382" t="s">
        <v>25</v>
      </c>
      <c r="J1382" t="s">
        <v>26</v>
      </c>
      <c r="M1382" t="s">
        <v>9527</v>
      </c>
      <c r="N1382" t="s">
        <v>14605</v>
      </c>
      <c r="O1382" t="s">
        <v>14606</v>
      </c>
      <c r="P1382" t="s">
        <v>4154</v>
      </c>
      <c r="Q1382" t="s">
        <v>14607</v>
      </c>
      <c r="R1382" t="s">
        <v>14608</v>
      </c>
      <c r="S1382" t="s">
        <v>14609</v>
      </c>
      <c r="T1382">
        <v>4.7</v>
      </c>
      <c r="U1382">
        <v>19301</v>
      </c>
      <c r="W1382"/>
      <c r="X1382"/>
      <c r="Y1382">
        <v>43760605</v>
      </c>
      <c r="Z1382"/>
      <c r="AA1382">
        <v>65270477</v>
      </c>
      <c r="AB1382">
        <v>103</v>
      </c>
    </row>
    <row r="1383" spans="1:28" x14ac:dyDescent="0.2">
      <c r="A1383" t="s">
        <v>534</v>
      </c>
      <c r="B1383" t="s">
        <v>535</v>
      </c>
      <c r="C1383">
        <v>2000</v>
      </c>
      <c r="D1383" t="s">
        <v>536</v>
      </c>
      <c r="E1383" t="s">
        <v>1045</v>
      </c>
      <c r="F1383" t="s">
        <v>44032</v>
      </c>
      <c r="G1383" t="s">
        <v>44036</v>
      </c>
      <c r="H1383">
        <v>108</v>
      </c>
      <c r="I1383" t="s">
        <v>25</v>
      </c>
      <c r="J1383" t="s">
        <v>26</v>
      </c>
      <c r="K1383" t="s">
        <v>27</v>
      </c>
      <c r="M1383" t="s">
        <v>537</v>
      </c>
      <c r="N1383" t="s">
        <v>538</v>
      </c>
      <c r="O1383" t="s">
        <v>539</v>
      </c>
      <c r="P1383" t="s">
        <v>540</v>
      </c>
      <c r="Q1383" t="s">
        <v>541</v>
      </c>
      <c r="R1383" t="s">
        <v>542</v>
      </c>
      <c r="S1383" t="s">
        <v>543</v>
      </c>
      <c r="T1383">
        <v>4.7</v>
      </c>
      <c r="U1383">
        <v>10660</v>
      </c>
      <c r="V1383" s="12">
        <f>W1383*1.5029674796748</f>
        <v>37574186.991870001</v>
      </c>
      <c r="W1383" s="3">
        <v>25000000</v>
      </c>
      <c r="X1383" s="13">
        <f>Y1383*1.5029674796748</f>
        <v>22530357.247398425</v>
      </c>
      <c r="Y1383" s="3">
        <v>14990582</v>
      </c>
      <c r="Z1383" s="13">
        <f>AA1383*1.5029674796748</f>
        <v>36616454.03073179</v>
      </c>
      <c r="AA1383" s="3">
        <v>24362772</v>
      </c>
      <c r="AB1383">
        <v>162</v>
      </c>
    </row>
    <row r="1384" spans="1:28" x14ac:dyDescent="0.2">
      <c r="A1384" t="s">
        <v>31059</v>
      </c>
      <c r="B1384" t="s">
        <v>31060</v>
      </c>
      <c r="C1384">
        <v>2013</v>
      </c>
      <c r="D1384" s="1">
        <v>41792</v>
      </c>
      <c r="E1384" t="s">
        <v>1045</v>
      </c>
      <c r="F1384" t="s">
        <v>44032</v>
      </c>
      <c r="G1384" t="s">
        <v>44057</v>
      </c>
      <c r="H1384">
        <v>104</v>
      </c>
      <c r="I1384" t="s">
        <v>3037</v>
      </c>
      <c r="J1384" t="s">
        <v>26</v>
      </c>
      <c r="M1384" t="s">
        <v>7371</v>
      </c>
      <c r="N1384" t="s">
        <v>383</v>
      </c>
      <c r="O1384" t="s">
        <v>31061</v>
      </c>
      <c r="P1384" t="s">
        <v>27205</v>
      </c>
      <c r="Q1384" t="s">
        <v>31062</v>
      </c>
      <c r="R1384" t="s">
        <v>31063</v>
      </c>
      <c r="S1384" t="s">
        <v>31064</v>
      </c>
      <c r="T1384">
        <v>7.5</v>
      </c>
      <c r="U1384">
        <v>135904</v>
      </c>
      <c r="V1384" s="12">
        <f>W1384*1.11098185502045</f>
        <v>12220800.405224949</v>
      </c>
      <c r="W1384" s="3">
        <v>11000000</v>
      </c>
      <c r="X1384" s="13">
        <f>Y1384*1.11098185502045</f>
        <v>14704199.254407408</v>
      </c>
      <c r="Y1384" s="3">
        <v>13235319</v>
      </c>
      <c r="Z1384" s="13">
        <f>AA1384*1.11098185502045</f>
        <v>36618238.575955935</v>
      </c>
      <c r="AA1384" s="3">
        <v>32960249</v>
      </c>
      <c r="AB1384">
        <v>385</v>
      </c>
    </row>
    <row r="1385" spans="1:28" x14ac:dyDescent="0.2">
      <c r="A1385" t="s">
        <v>1376</v>
      </c>
      <c r="B1385" t="s">
        <v>1377</v>
      </c>
      <c r="C1385">
        <v>2000</v>
      </c>
      <c r="D1385" t="s">
        <v>1378</v>
      </c>
      <c r="E1385" t="s">
        <v>1045</v>
      </c>
      <c r="F1385" t="s">
        <v>44032</v>
      </c>
      <c r="G1385" t="s">
        <v>44036</v>
      </c>
      <c r="H1385">
        <v>91</v>
      </c>
      <c r="I1385" t="s">
        <v>25</v>
      </c>
      <c r="J1385" t="s">
        <v>26</v>
      </c>
      <c r="K1385" t="s">
        <v>27</v>
      </c>
      <c r="M1385" t="s">
        <v>1379</v>
      </c>
      <c r="N1385" t="s">
        <v>1379</v>
      </c>
      <c r="O1385" t="s">
        <v>1380</v>
      </c>
      <c r="P1385" t="s">
        <v>1381</v>
      </c>
      <c r="Q1385" t="s">
        <v>1382</v>
      </c>
      <c r="R1385" t="s">
        <v>1383</v>
      </c>
      <c r="S1385" t="s">
        <v>1384</v>
      </c>
      <c r="T1385">
        <v>5</v>
      </c>
      <c r="U1385">
        <v>14190</v>
      </c>
      <c r="V1385" s="12">
        <f>W1385*1.5029674796748</f>
        <v>16532642.2764228</v>
      </c>
      <c r="W1385" s="3">
        <v>11000000</v>
      </c>
      <c r="X1385" s="13">
        <f>Y1385*1.5029674796748</f>
        <v>30163066.373333398</v>
      </c>
      <c r="Y1385" s="3">
        <v>20069008</v>
      </c>
      <c r="Z1385" s="13">
        <f>AA1385*1.5029674796748</f>
        <v>36702336.598455362</v>
      </c>
      <c r="AA1385" s="3">
        <v>24419914</v>
      </c>
      <c r="AB1385">
        <v>173</v>
      </c>
    </row>
    <row r="1386" spans="1:28" x14ac:dyDescent="0.2">
      <c r="A1386" t="s">
        <v>25374</v>
      </c>
      <c r="B1386" t="s">
        <v>25375</v>
      </c>
      <c r="C1386">
        <v>2017</v>
      </c>
      <c r="D1386" s="1">
        <v>42833</v>
      </c>
      <c r="E1386" t="s">
        <v>16512</v>
      </c>
      <c r="F1386" t="s">
        <v>44044</v>
      </c>
      <c r="G1386" t="s">
        <v>44032</v>
      </c>
      <c r="H1386">
        <v>95</v>
      </c>
      <c r="I1386" t="s">
        <v>25</v>
      </c>
      <c r="J1386" t="s">
        <v>26</v>
      </c>
      <c r="M1386" t="s">
        <v>25376</v>
      </c>
      <c r="N1386" t="s">
        <v>25377</v>
      </c>
      <c r="O1386" t="s">
        <v>25378</v>
      </c>
      <c r="P1386" t="s">
        <v>7068</v>
      </c>
      <c r="Q1386" t="s">
        <v>25379</v>
      </c>
      <c r="R1386" t="s">
        <v>25380</v>
      </c>
      <c r="S1386" t="s">
        <v>25381</v>
      </c>
      <c r="T1386">
        <v>5.9</v>
      </c>
      <c r="U1386">
        <v>32897</v>
      </c>
      <c r="V1386" s="12">
        <f>W1386*1.05585427545692</f>
        <v>22172939.784595322</v>
      </c>
      <c r="W1386" s="3">
        <v>21000000</v>
      </c>
      <c r="X1386" s="13">
        <f>Y1386*1.05585427545692</f>
        <v>32700904.999347288</v>
      </c>
      <c r="Y1386" s="3">
        <v>30971040</v>
      </c>
      <c r="Z1386" s="13">
        <f>AA1386*1.05585427545692</f>
        <v>36758618.442893311</v>
      </c>
      <c r="AA1386" s="3">
        <v>34814102</v>
      </c>
      <c r="AB1386">
        <v>350</v>
      </c>
    </row>
    <row r="1387" spans="1:28" x14ac:dyDescent="0.2">
      <c r="A1387" t="s">
        <v>16736</v>
      </c>
      <c r="B1387" t="s">
        <v>16737</v>
      </c>
      <c r="C1387">
        <v>2008</v>
      </c>
      <c r="D1387" t="s">
        <v>8967</v>
      </c>
      <c r="E1387" t="s">
        <v>1045</v>
      </c>
      <c r="H1387">
        <v>102</v>
      </c>
      <c r="I1387" t="s">
        <v>912</v>
      </c>
      <c r="J1387" t="s">
        <v>26</v>
      </c>
      <c r="M1387" t="s">
        <v>2311</v>
      </c>
      <c r="N1387" t="s">
        <v>2311</v>
      </c>
      <c r="O1387" t="s">
        <v>16738</v>
      </c>
      <c r="P1387" t="s">
        <v>7317</v>
      </c>
      <c r="Q1387" t="s">
        <v>16739</v>
      </c>
      <c r="R1387" t="s">
        <v>16740</v>
      </c>
      <c r="S1387" t="s">
        <v>16741</v>
      </c>
      <c r="T1387">
        <v>6.4</v>
      </c>
      <c r="U1387">
        <v>87886</v>
      </c>
      <c r="V1387" s="12">
        <f>W1387*1.20207800169993</f>
        <v>24041560.033998597</v>
      </c>
      <c r="W1387" s="3">
        <v>20000000</v>
      </c>
      <c r="X1387" s="13">
        <f>Y1387*1.20207800169993</f>
        <v>13433418.809788996</v>
      </c>
      <c r="Y1387" s="3">
        <v>11175164</v>
      </c>
      <c r="Z1387" s="13">
        <f>AA1387*1.20207800169993</f>
        <v>36758831.257650845</v>
      </c>
      <c r="AA1387" s="3">
        <v>30579406</v>
      </c>
      <c r="AB1387">
        <v>248</v>
      </c>
    </row>
    <row r="1388" spans="1:28" x14ac:dyDescent="0.2">
      <c r="A1388" t="s">
        <v>30205</v>
      </c>
      <c r="B1388" t="s">
        <v>30206</v>
      </c>
      <c r="C1388">
        <v>2012</v>
      </c>
      <c r="D1388" t="s">
        <v>25180</v>
      </c>
      <c r="E1388" t="s">
        <v>176</v>
      </c>
      <c r="H1388">
        <v>130</v>
      </c>
      <c r="I1388" t="s">
        <v>25</v>
      </c>
      <c r="J1388" t="s">
        <v>26</v>
      </c>
      <c r="M1388" t="s">
        <v>27975</v>
      </c>
      <c r="N1388" t="s">
        <v>27975</v>
      </c>
      <c r="O1388" t="s">
        <v>30207</v>
      </c>
      <c r="P1388" t="s">
        <v>426</v>
      </c>
      <c r="Q1388" t="s">
        <v>426</v>
      </c>
      <c r="R1388" t="s">
        <v>30208</v>
      </c>
      <c r="S1388" t="s">
        <v>30209</v>
      </c>
      <c r="T1388">
        <v>7.4</v>
      </c>
      <c r="U1388">
        <v>164768</v>
      </c>
      <c r="V1388" s="12">
        <f>W1388*1.12725506764114</f>
        <v>11272550.6764114</v>
      </c>
      <c r="W1388" s="3">
        <v>10000000</v>
      </c>
      <c r="X1388" s="13">
        <f>Y1388*1.12725506764114</f>
        <v>24337533.854308028</v>
      </c>
      <c r="Y1388" s="3">
        <v>21590086</v>
      </c>
      <c r="Z1388" s="13">
        <f>AA1388*1.12725506764114</f>
        <v>36763364.536107197</v>
      </c>
      <c r="AA1388" s="3">
        <v>32613173</v>
      </c>
      <c r="AB1388">
        <v>313</v>
      </c>
    </row>
    <row r="1389" spans="1:28" x14ac:dyDescent="0.2">
      <c r="A1389" t="s">
        <v>3407</v>
      </c>
      <c r="B1389" t="s">
        <v>3408</v>
      </c>
      <c r="C1389">
        <v>2001</v>
      </c>
      <c r="D1389" t="s">
        <v>61</v>
      </c>
      <c r="E1389" t="s">
        <v>1045</v>
      </c>
      <c r="F1389" t="s">
        <v>44044</v>
      </c>
      <c r="H1389">
        <v>86</v>
      </c>
      <c r="I1389" t="s">
        <v>25</v>
      </c>
      <c r="J1389" t="s">
        <v>26</v>
      </c>
      <c r="K1389" t="s">
        <v>1793</v>
      </c>
      <c r="L1389" t="s">
        <v>308</v>
      </c>
      <c r="M1389" t="s">
        <v>3409</v>
      </c>
      <c r="N1389" t="s">
        <v>3410</v>
      </c>
      <c r="O1389" t="s">
        <v>3411</v>
      </c>
      <c r="P1389" t="s">
        <v>3412</v>
      </c>
      <c r="Q1389" t="s">
        <v>3413</v>
      </c>
      <c r="R1389" t="s">
        <v>3414</v>
      </c>
      <c r="S1389" t="s">
        <v>3415</v>
      </c>
      <c r="T1389">
        <v>4.7</v>
      </c>
      <c r="U1389">
        <v>12398</v>
      </c>
      <c r="V1389" s="12">
        <f>W1389*1.46138339920949</f>
        <v>16075217.391304391</v>
      </c>
      <c r="W1389" s="3">
        <v>11000000</v>
      </c>
      <c r="X1389" s="13">
        <f>Y1389*1.46138339920949</f>
        <v>35044418.173596933</v>
      </c>
      <c r="Y1389" s="3">
        <v>23980304</v>
      </c>
      <c r="Z1389" s="13">
        <f>AA1389*1.46138339920949</f>
        <v>36933180.225138441</v>
      </c>
      <c r="AA1389" s="3">
        <v>25272752</v>
      </c>
      <c r="AB1389">
        <v>108</v>
      </c>
    </row>
    <row r="1390" spans="1:28" hidden="1" x14ac:dyDescent="0.2">
      <c r="A1390" t="s">
        <v>14669</v>
      </c>
      <c r="B1390" t="s">
        <v>14670</v>
      </c>
      <c r="C1390">
        <v>2013</v>
      </c>
      <c r="D1390" s="1">
        <v>41463</v>
      </c>
      <c r="E1390" t="s">
        <v>16512</v>
      </c>
      <c r="F1390" t="s">
        <v>44038</v>
      </c>
      <c r="G1390" t="s">
        <v>44044</v>
      </c>
      <c r="H1390">
        <v>90</v>
      </c>
      <c r="I1390" t="s">
        <v>1561</v>
      </c>
      <c r="J1390" t="s">
        <v>26</v>
      </c>
      <c r="M1390" t="s">
        <v>14671</v>
      </c>
      <c r="N1390" t="s">
        <v>14672</v>
      </c>
      <c r="O1390" t="s">
        <v>14673</v>
      </c>
      <c r="P1390" t="s">
        <v>14674</v>
      </c>
      <c r="Q1390" t="s">
        <v>14675</v>
      </c>
      <c r="R1390" t="s">
        <v>14676</v>
      </c>
      <c r="S1390" t="s">
        <v>14677</v>
      </c>
      <c r="T1390">
        <v>6.9</v>
      </c>
      <c r="U1390">
        <v>29313</v>
      </c>
      <c r="W1390"/>
      <c r="X1390"/>
      <c r="Y1390">
        <v>153426</v>
      </c>
      <c r="Z1390"/>
      <c r="AA1390">
        <v>9979601</v>
      </c>
      <c r="AB1390">
        <v>97</v>
      </c>
    </row>
    <row r="1391" spans="1:28" x14ac:dyDescent="0.2">
      <c r="A1391" t="s">
        <v>11516</v>
      </c>
      <c r="B1391" t="s">
        <v>11517</v>
      </c>
      <c r="C1391">
        <v>2005</v>
      </c>
      <c r="D1391" s="1">
        <v>38838</v>
      </c>
      <c r="E1391" t="s">
        <v>1045</v>
      </c>
      <c r="F1391" t="s">
        <v>44032</v>
      </c>
      <c r="G1391" t="s">
        <v>44057</v>
      </c>
      <c r="H1391">
        <v>103</v>
      </c>
      <c r="I1391" t="s">
        <v>495</v>
      </c>
      <c r="J1391" t="s">
        <v>26</v>
      </c>
      <c r="M1391" t="s">
        <v>497</v>
      </c>
      <c r="N1391" t="s">
        <v>11518</v>
      </c>
      <c r="O1391" t="s">
        <v>11519</v>
      </c>
      <c r="P1391" t="s">
        <v>9605</v>
      </c>
      <c r="Q1391" t="s">
        <v>11520</v>
      </c>
      <c r="R1391" t="s">
        <v>11521</v>
      </c>
      <c r="S1391" t="s">
        <v>11522</v>
      </c>
      <c r="T1391">
        <v>7</v>
      </c>
      <c r="U1391">
        <v>14981</v>
      </c>
      <c r="V1391" s="12">
        <f>W1391*1.32519713261649</f>
        <v>26503942.652329799</v>
      </c>
      <c r="W1391" s="3">
        <v>20000000</v>
      </c>
      <c r="X1391" s="13">
        <f>Y1391*1.32519713261649</f>
        <v>14625360.577706121</v>
      </c>
      <c r="Y1391" s="3">
        <v>11036366</v>
      </c>
      <c r="Z1391" s="13">
        <f>AA1391*1.32519713261649</f>
        <v>36941747.876021579</v>
      </c>
      <c r="AA1391" s="3">
        <v>27876417</v>
      </c>
      <c r="AB1391">
        <v>184</v>
      </c>
    </row>
    <row r="1392" spans="1:28" x14ac:dyDescent="0.2">
      <c r="A1392" t="s">
        <v>14502</v>
      </c>
      <c r="B1392" t="s">
        <v>14503</v>
      </c>
      <c r="C1392">
        <v>2008</v>
      </c>
      <c r="D1392" t="s">
        <v>14504</v>
      </c>
      <c r="E1392" t="s">
        <v>44037</v>
      </c>
      <c r="F1392" t="s">
        <v>44038</v>
      </c>
      <c r="G1392" t="s">
        <v>44040</v>
      </c>
      <c r="H1392">
        <v>87</v>
      </c>
      <c r="I1392" t="s">
        <v>1016</v>
      </c>
      <c r="J1392" t="s">
        <v>26</v>
      </c>
      <c r="M1392" t="s">
        <v>14505</v>
      </c>
      <c r="N1392" t="s">
        <v>14506</v>
      </c>
      <c r="O1392" t="s">
        <v>14507</v>
      </c>
      <c r="P1392" t="s">
        <v>500</v>
      </c>
      <c r="Q1392" t="s">
        <v>14508</v>
      </c>
      <c r="R1392" t="s">
        <v>14509</v>
      </c>
      <c r="S1392" t="s">
        <v>14510</v>
      </c>
      <c r="T1392">
        <v>6</v>
      </c>
      <c r="U1392">
        <v>22094</v>
      </c>
      <c r="V1392" s="12">
        <f>W1392*1.20207800169993</f>
        <v>30051950.04249825</v>
      </c>
      <c r="W1392" s="3">
        <v>25000000</v>
      </c>
      <c r="X1392" s="13">
        <f>Y1392*1.20207800169993</f>
        <v>23474902.868153255</v>
      </c>
      <c r="Y1392" s="3">
        <v>19528602</v>
      </c>
      <c r="Z1392" s="13">
        <f>AA1392*1.20207800169993</f>
        <v>37136859.545547441</v>
      </c>
      <c r="AA1392" s="3">
        <v>30893885</v>
      </c>
      <c r="AB1392">
        <v>76</v>
      </c>
    </row>
    <row r="1393" spans="1:28" x14ac:dyDescent="0.2">
      <c r="A1393" t="s">
        <v>26758</v>
      </c>
      <c r="B1393" t="s">
        <v>26759</v>
      </c>
      <c r="C1393">
        <v>2012</v>
      </c>
      <c r="D1393" t="s">
        <v>25956</v>
      </c>
      <c r="E1393" t="s">
        <v>16512</v>
      </c>
      <c r="F1393" t="s">
        <v>44033</v>
      </c>
      <c r="G1393" t="s">
        <v>44042</v>
      </c>
      <c r="H1393">
        <v>95</v>
      </c>
      <c r="I1393" t="s">
        <v>63</v>
      </c>
      <c r="J1393" t="s">
        <v>26</v>
      </c>
      <c r="M1393" t="s">
        <v>26760</v>
      </c>
      <c r="N1393" t="s">
        <v>26760</v>
      </c>
      <c r="O1393" t="s">
        <v>26761</v>
      </c>
      <c r="P1393" t="s">
        <v>1942</v>
      </c>
      <c r="Q1393" t="s">
        <v>26762</v>
      </c>
      <c r="R1393" t="s">
        <v>26763</v>
      </c>
      <c r="S1393" t="s">
        <v>26764</v>
      </c>
      <c r="T1393">
        <v>6.1</v>
      </c>
      <c r="U1393">
        <v>93443</v>
      </c>
      <c r="V1393" s="12">
        <f>W1393*1.12725506764114</f>
        <v>22545101.352822799</v>
      </c>
      <c r="W1393" s="3">
        <v>20000000</v>
      </c>
      <c r="X1393" s="13">
        <f>Y1393*1.12725506764114</f>
        <v>16150030.047405412</v>
      </c>
      <c r="Y1393" s="3">
        <v>14326864</v>
      </c>
      <c r="Z1393" s="13">
        <f>AA1393*1.12725506764114</f>
        <v>37140927.348462924</v>
      </c>
      <c r="AA1393" s="3">
        <v>32948113</v>
      </c>
      <c r="AB1393">
        <v>283</v>
      </c>
    </row>
    <row r="1394" spans="1:28" x14ac:dyDescent="0.2">
      <c r="A1394" t="s">
        <v>3219</v>
      </c>
      <c r="B1394" t="s">
        <v>3220</v>
      </c>
      <c r="C1394">
        <v>2002</v>
      </c>
      <c r="D1394" t="s">
        <v>3221</v>
      </c>
      <c r="E1394" t="s">
        <v>16512</v>
      </c>
      <c r="F1394" t="s">
        <v>44033</v>
      </c>
      <c r="G1394" t="s">
        <v>44050</v>
      </c>
      <c r="H1394">
        <v>98</v>
      </c>
      <c r="I1394" t="s">
        <v>3222</v>
      </c>
      <c r="J1394" t="s">
        <v>26</v>
      </c>
      <c r="K1394" t="s">
        <v>75</v>
      </c>
      <c r="L1394" t="s">
        <v>27</v>
      </c>
      <c r="M1394" t="s">
        <v>3223</v>
      </c>
      <c r="N1394" t="s">
        <v>3224</v>
      </c>
      <c r="O1394" t="s">
        <v>3225</v>
      </c>
      <c r="P1394" t="s">
        <v>2792</v>
      </c>
      <c r="Q1394" t="s">
        <v>3226</v>
      </c>
      <c r="R1394" t="s">
        <v>3227</v>
      </c>
      <c r="S1394" t="s">
        <v>3228</v>
      </c>
      <c r="T1394">
        <v>3.1</v>
      </c>
      <c r="U1394">
        <v>25432</v>
      </c>
      <c r="V1394" s="12">
        <f>W1394*1.43863813229572</f>
        <v>100704669.2607004</v>
      </c>
      <c r="W1394" s="3">
        <v>70000000</v>
      </c>
      <c r="X1394" s="13">
        <f>Y1394*1.43863813229572</f>
        <v>27320886.165525295</v>
      </c>
      <c r="Y1394" s="3">
        <v>18990798</v>
      </c>
      <c r="Z1394" s="13">
        <f>AA1394*1.43863813229572</f>
        <v>37192772.115642026</v>
      </c>
      <c r="AA1394" s="3">
        <v>25852764</v>
      </c>
      <c r="AB1394">
        <v>297</v>
      </c>
    </row>
    <row r="1395" spans="1:28" x14ac:dyDescent="0.2">
      <c r="A1395" t="s">
        <v>30547</v>
      </c>
      <c r="B1395" t="s">
        <v>30548</v>
      </c>
      <c r="C1395">
        <v>2015</v>
      </c>
      <c r="D1395" s="1">
        <v>42555</v>
      </c>
      <c r="E1395" t="s">
        <v>176</v>
      </c>
      <c r="F1395" t="s">
        <v>44046</v>
      </c>
      <c r="G1395" t="s">
        <v>44033</v>
      </c>
      <c r="H1395">
        <v>110</v>
      </c>
      <c r="I1395" t="s">
        <v>9472</v>
      </c>
      <c r="J1395" t="s">
        <v>26</v>
      </c>
      <c r="M1395" t="s">
        <v>1974</v>
      </c>
      <c r="N1395" t="s">
        <v>28257</v>
      </c>
      <c r="O1395" t="s">
        <v>30549</v>
      </c>
      <c r="P1395" t="s">
        <v>5613</v>
      </c>
      <c r="Q1395" t="s">
        <v>30550</v>
      </c>
      <c r="R1395" t="s">
        <v>30551</v>
      </c>
      <c r="S1395" t="s">
        <v>30552</v>
      </c>
      <c r="T1395">
        <v>6</v>
      </c>
      <c r="U1395">
        <v>51228</v>
      </c>
      <c r="V1395" s="12">
        <f>W1395*1.09195121025074</f>
        <v>70976828.666298106</v>
      </c>
      <c r="W1395" s="3">
        <v>65000000</v>
      </c>
      <c r="X1395" s="13">
        <f>Y1395*1.09195121025074</f>
        <v>6306101.2274900032</v>
      </c>
      <c r="Y1395" s="3">
        <v>5775076</v>
      </c>
      <c r="Z1395" s="13">
        <f>AA1395*1.09195121025074</f>
        <v>37374539.474712737</v>
      </c>
      <c r="AA1395" s="3">
        <v>34227298</v>
      </c>
      <c r="AB1395">
        <v>157</v>
      </c>
    </row>
    <row r="1396" spans="1:28" x14ac:dyDescent="0.2">
      <c r="A1396" t="s">
        <v>8793</v>
      </c>
      <c r="B1396" t="s">
        <v>8794</v>
      </c>
      <c r="C1396">
        <v>2005</v>
      </c>
      <c r="D1396" t="s">
        <v>8795</v>
      </c>
      <c r="E1396" t="s">
        <v>1045</v>
      </c>
      <c r="F1396" t="s">
        <v>44032</v>
      </c>
      <c r="H1396">
        <v>118</v>
      </c>
      <c r="I1396" t="s">
        <v>1178</v>
      </c>
      <c r="J1396" t="s">
        <v>26</v>
      </c>
      <c r="M1396" t="s">
        <v>8796</v>
      </c>
      <c r="N1396" t="s">
        <v>8796</v>
      </c>
      <c r="O1396" t="s">
        <v>8797</v>
      </c>
      <c r="P1396" t="s">
        <v>8798</v>
      </c>
      <c r="Q1396" t="s">
        <v>8799</v>
      </c>
      <c r="R1396" t="s">
        <v>8800</v>
      </c>
      <c r="S1396" t="s">
        <v>8801</v>
      </c>
      <c r="T1396">
        <v>6.8</v>
      </c>
      <c r="U1396">
        <v>20986</v>
      </c>
      <c r="V1396" s="12">
        <f>W1396*1.32519713261649</f>
        <v>15902365.59139788</v>
      </c>
      <c r="W1396" s="3">
        <v>12000000</v>
      </c>
      <c r="X1396" s="13">
        <f>Y1396*1.32519713261649</f>
        <v>24863339.325770658</v>
      </c>
      <c r="Y1396" s="3">
        <v>18761993</v>
      </c>
      <c r="Z1396" s="13">
        <f>AA1396*1.32519713261649</f>
        <v>37420238.129892543</v>
      </c>
      <c r="AA1396" s="3">
        <v>28237488</v>
      </c>
      <c r="AB1396">
        <v>225</v>
      </c>
    </row>
    <row r="1397" spans="1:28" hidden="1" x14ac:dyDescent="0.2">
      <c r="A1397" t="s">
        <v>14722</v>
      </c>
      <c r="B1397" t="s">
        <v>14723</v>
      </c>
      <c r="C1397">
        <v>2006</v>
      </c>
      <c r="D1397" t="s">
        <v>12828</v>
      </c>
      <c r="E1397" t="s">
        <v>44043</v>
      </c>
      <c r="F1397" t="s">
        <v>44032</v>
      </c>
      <c r="G1397" t="s">
        <v>44046</v>
      </c>
      <c r="H1397">
        <v>95</v>
      </c>
      <c r="I1397" t="s">
        <v>319</v>
      </c>
      <c r="J1397" t="s">
        <v>26</v>
      </c>
      <c r="K1397" t="s">
        <v>27</v>
      </c>
      <c r="M1397" t="s">
        <v>14724</v>
      </c>
      <c r="N1397" t="s">
        <v>14725</v>
      </c>
      <c r="O1397" t="s">
        <v>14726</v>
      </c>
      <c r="P1397" t="s">
        <v>14727</v>
      </c>
      <c r="Q1397" t="s">
        <v>14728</v>
      </c>
      <c r="R1397" t="s">
        <v>14729</v>
      </c>
      <c r="S1397" t="s">
        <v>14730</v>
      </c>
      <c r="T1397">
        <v>5.2</v>
      </c>
      <c r="U1397">
        <v>17356</v>
      </c>
      <c r="W1397" t="s">
        <v>14731</v>
      </c>
      <c r="X1397"/>
      <c r="Y1397"/>
      <c r="Z1397"/>
      <c r="AA1397">
        <v>6816129</v>
      </c>
      <c r="AB1397">
        <v>194</v>
      </c>
    </row>
    <row r="1398" spans="1:28" x14ac:dyDescent="0.2">
      <c r="A1398" t="s">
        <v>42089</v>
      </c>
      <c r="B1398" t="s">
        <v>42090</v>
      </c>
      <c r="C1398">
        <v>2019</v>
      </c>
      <c r="D1398" s="1">
        <v>43529</v>
      </c>
      <c r="E1398" t="s">
        <v>176</v>
      </c>
      <c r="F1398" t="s">
        <v>44046</v>
      </c>
      <c r="G1398" t="s">
        <v>44045</v>
      </c>
      <c r="H1398">
        <v>102</v>
      </c>
      <c r="I1398" t="s">
        <v>433</v>
      </c>
      <c r="J1398" t="s">
        <v>26</v>
      </c>
      <c r="M1398" t="s">
        <v>38394</v>
      </c>
      <c r="N1398" t="s">
        <v>22141</v>
      </c>
      <c r="O1398" t="s">
        <v>42091</v>
      </c>
      <c r="P1398" t="s">
        <v>27221</v>
      </c>
      <c r="Q1398" t="s">
        <v>42092</v>
      </c>
      <c r="R1398" t="s">
        <v>42093</v>
      </c>
      <c r="S1398" t="s">
        <v>42094</v>
      </c>
      <c r="T1398">
        <v>5.6</v>
      </c>
      <c r="U1398">
        <v>12126</v>
      </c>
      <c r="V1398" s="12">
        <f>W1398*1.01233684194057</f>
        <v>8098694.7355245603</v>
      </c>
      <c r="W1398" s="3">
        <v>8000000</v>
      </c>
      <c r="X1398" s="13">
        <f>Y1398*1.01233684194057</f>
        <v>35856082.10978777</v>
      </c>
      <c r="Y1398" s="3">
        <v>35419122</v>
      </c>
      <c r="Z1398" s="13">
        <f>AA1398*1.01233684194057</f>
        <v>37429639.262500189</v>
      </c>
      <c r="AA1398" s="3">
        <v>36973503</v>
      </c>
      <c r="AB1398">
        <v>275</v>
      </c>
    </row>
    <row r="1399" spans="1:28" x14ac:dyDescent="0.2">
      <c r="A1399" t="s">
        <v>15357</v>
      </c>
      <c r="B1399" t="s">
        <v>15358</v>
      </c>
      <c r="C1399">
        <v>2008</v>
      </c>
      <c r="D1399" t="s">
        <v>15359</v>
      </c>
      <c r="E1399" t="s">
        <v>44041</v>
      </c>
      <c r="F1399" t="s">
        <v>44032</v>
      </c>
      <c r="G1399" t="s">
        <v>44042</v>
      </c>
      <c r="H1399">
        <v>130</v>
      </c>
      <c r="I1399" t="s">
        <v>97</v>
      </c>
      <c r="J1399" t="s">
        <v>26</v>
      </c>
      <c r="K1399" t="s">
        <v>308</v>
      </c>
      <c r="M1399" t="s">
        <v>8061</v>
      </c>
      <c r="N1399" t="s">
        <v>15360</v>
      </c>
      <c r="O1399" t="s">
        <v>15361</v>
      </c>
      <c r="P1399" t="s">
        <v>968</v>
      </c>
      <c r="Q1399" t="s">
        <v>15362</v>
      </c>
      <c r="R1399" t="s">
        <v>15363</v>
      </c>
      <c r="S1399" t="s">
        <v>15364</v>
      </c>
      <c r="T1399">
        <v>6.6</v>
      </c>
      <c r="U1399">
        <v>58561</v>
      </c>
      <c r="V1399" s="12">
        <f>W1399*1.20207800169993</f>
        <v>36062340.050997898</v>
      </c>
      <c r="W1399" s="3">
        <v>30000000</v>
      </c>
      <c r="X1399" s="13">
        <f>Y1399*1.20207800169993</f>
        <v>18921574.444996122</v>
      </c>
      <c r="Y1399" s="3">
        <v>15740721</v>
      </c>
      <c r="Z1399" s="13">
        <f>AA1399*1.20207800169993</f>
        <v>37505503.210484758</v>
      </c>
      <c r="AA1399" s="3">
        <v>31200557</v>
      </c>
      <c r="AB1399">
        <v>142</v>
      </c>
    </row>
    <row r="1400" spans="1:28" x14ac:dyDescent="0.2">
      <c r="A1400" t="s">
        <v>7081</v>
      </c>
      <c r="B1400" t="s">
        <v>7082</v>
      </c>
      <c r="C1400">
        <v>2004</v>
      </c>
      <c r="D1400" s="1">
        <v>38359</v>
      </c>
      <c r="E1400" t="s">
        <v>1045</v>
      </c>
      <c r="F1400" t="s">
        <v>44040</v>
      </c>
      <c r="G1400" t="s">
        <v>44034</v>
      </c>
      <c r="H1400">
        <v>96</v>
      </c>
      <c r="I1400" t="s">
        <v>7083</v>
      </c>
      <c r="J1400" t="s">
        <v>26</v>
      </c>
      <c r="M1400" t="s">
        <v>1523</v>
      </c>
      <c r="N1400" t="s">
        <v>7084</v>
      </c>
      <c r="O1400" t="s">
        <v>7085</v>
      </c>
      <c r="P1400" t="s">
        <v>5169</v>
      </c>
      <c r="Q1400" t="s">
        <v>7086</v>
      </c>
      <c r="R1400" t="s">
        <v>7087</v>
      </c>
      <c r="S1400" t="s">
        <v>7088</v>
      </c>
      <c r="T1400">
        <v>6.3</v>
      </c>
      <c r="U1400">
        <v>60565</v>
      </c>
      <c r="V1400" s="12">
        <f>W1400*1.37009528851244</f>
        <v>42472953.943885639</v>
      </c>
      <c r="W1400" s="3">
        <v>31000000</v>
      </c>
      <c r="X1400" s="13">
        <f>Y1400*1.37009528851244</f>
        <v>31400374.049004756</v>
      </c>
      <c r="Y1400" s="3">
        <v>22918387</v>
      </c>
      <c r="Z1400" s="13">
        <f>AA1400*1.37009528851244</f>
        <v>37525220.624864995</v>
      </c>
      <c r="AA1400" s="3">
        <v>27388767</v>
      </c>
      <c r="AB1400">
        <v>262</v>
      </c>
    </row>
    <row r="1401" spans="1:28" hidden="1" x14ac:dyDescent="0.2">
      <c r="A1401" t="s">
        <v>14755</v>
      </c>
      <c r="B1401" t="s">
        <v>14756</v>
      </c>
      <c r="C1401">
        <v>2005</v>
      </c>
      <c r="D1401" t="s">
        <v>10720</v>
      </c>
      <c r="E1401" t="s">
        <v>1045</v>
      </c>
      <c r="F1401" t="s">
        <v>44032</v>
      </c>
      <c r="H1401">
        <v>106</v>
      </c>
      <c r="I1401" t="s">
        <v>4358</v>
      </c>
      <c r="J1401" t="s">
        <v>1076</v>
      </c>
      <c r="M1401" t="s">
        <v>4360</v>
      </c>
      <c r="N1401" t="s">
        <v>4360</v>
      </c>
      <c r="O1401" t="s">
        <v>14757</v>
      </c>
      <c r="P1401" t="s">
        <v>4360</v>
      </c>
      <c r="Q1401" t="s">
        <v>14758</v>
      </c>
      <c r="R1401" t="s">
        <v>14759</v>
      </c>
      <c r="S1401" t="s">
        <v>14760</v>
      </c>
      <c r="T1401">
        <v>7.4</v>
      </c>
      <c r="U1401">
        <v>29619</v>
      </c>
      <c r="W1401"/>
      <c r="X1401"/>
      <c r="Y1401"/>
      <c r="Z1401"/>
      <c r="AA1401">
        <v>14188490</v>
      </c>
      <c r="AB1401">
        <v>19</v>
      </c>
    </row>
    <row r="1402" spans="1:28" hidden="1" x14ac:dyDescent="0.2">
      <c r="A1402" t="s">
        <v>14761</v>
      </c>
      <c r="B1402" t="s">
        <v>14762</v>
      </c>
      <c r="C1402">
        <v>2006</v>
      </c>
      <c r="D1402" t="s">
        <v>10736</v>
      </c>
      <c r="E1402" t="s">
        <v>176</v>
      </c>
      <c r="F1402" t="s">
        <v>44045</v>
      </c>
      <c r="G1402" t="s">
        <v>44042</v>
      </c>
      <c r="H1402">
        <v>113</v>
      </c>
      <c r="I1402" t="s">
        <v>14763</v>
      </c>
      <c r="J1402" t="s">
        <v>26</v>
      </c>
      <c r="M1402" t="s">
        <v>14764</v>
      </c>
      <c r="N1402" t="s">
        <v>14765</v>
      </c>
      <c r="O1402" t="s">
        <v>14766</v>
      </c>
      <c r="P1402" t="s">
        <v>14767</v>
      </c>
      <c r="Q1402" t="s">
        <v>14768</v>
      </c>
      <c r="R1402" t="s">
        <v>14769</v>
      </c>
      <c r="S1402" t="s">
        <v>14770</v>
      </c>
      <c r="T1402">
        <v>6.8</v>
      </c>
      <c r="U1402">
        <v>12024</v>
      </c>
      <c r="W1402"/>
      <c r="X1402"/>
      <c r="Y1402">
        <v>154892</v>
      </c>
      <c r="Z1402"/>
      <c r="AA1402">
        <v>1128345</v>
      </c>
      <c r="AB1402">
        <v>65</v>
      </c>
    </row>
    <row r="1403" spans="1:28" hidden="1" x14ac:dyDescent="0.2">
      <c r="A1403" t="s">
        <v>14771</v>
      </c>
      <c r="B1403" t="s">
        <v>14772</v>
      </c>
      <c r="C1403">
        <v>2009</v>
      </c>
      <c r="D1403" t="s">
        <v>14773</v>
      </c>
      <c r="E1403" t="s">
        <v>16512</v>
      </c>
      <c r="F1403" t="s">
        <v>44042</v>
      </c>
      <c r="H1403">
        <v>95</v>
      </c>
      <c r="I1403" t="s">
        <v>14774</v>
      </c>
      <c r="J1403" t="s">
        <v>26</v>
      </c>
      <c r="M1403" t="s">
        <v>14775</v>
      </c>
      <c r="N1403" t="s">
        <v>14776</v>
      </c>
      <c r="O1403" t="s">
        <v>14777</v>
      </c>
      <c r="P1403" t="s">
        <v>14372</v>
      </c>
      <c r="Q1403" t="s">
        <v>14778</v>
      </c>
      <c r="R1403" t="s">
        <v>14779</v>
      </c>
      <c r="S1403" t="s">
        <v>14780</v>
      </c>
      <c r="T1403">
        <v>6.1</v>
      </c>
      <c r="U1403">
        <v>33815</v>
      </c>
      <c r="W1403">
        <v>8000000</v>
      </c>
      <c r="X1403"/>
      <c r="Y1403"/>
      <c r="Z1403"/>
      <c r="AA1403">
        <v>493459</v>
      </c>
      <c r="AB1403">
        <v>91</v>
      </c>
    </row>
    <row r="1404" spans="1:28" x14ac:dyDescent="0.2">
      <c r="A1404" t="s">
        <v>31285</v>
      </c>
      <c r="B1404" t="s">
        <v>31286</v>
      </c>
      <c r="C1404">
        <v>2015</v>
      </c>
      <c r="D1404" t="s">
        <v>20189</v>
      </c>
      <c r="E1404" t="s">
        <v>44035</v>
      </c>
      <c r="F1404" t="s">
        <v>44032</v>
      </c>
      <c r="H1404">
        <v>122</v>
      </c>
      <c r="I1404" t="s">
        <v>495</v>
      </c>
      <c r="J1404" t="s">
        <v>26</v>
      </c>
      <c r="M1404" t="s">
        <v>756</v>
      </c>
      <c r="N1404" t="s">
        <v>31287</v>
      </c>
      <c r="O1404" t="s">
        <v>31288</v>
      </c>
      <c r="P1404" t="s">
        <v>19665</v>
      </c>
      <c r="Q1404" t="s">
        <v>31289</v>
      </c>
      <c r="R1404" t="s">
        <v>427</v>
      </c>
      <c r="S1404" t="s">
        <v>428</v>
      </c>
      <c r="T1404">
        <v>7.2</v>
      </c>
      <c r="U1404">
        <v>150529</v>
      </c>
      <c r="V1404" s="12">
        <f>W1404*1.09195121025074</f>
        <v>32758536.3075222</v>
      </c>
      <c r="W1404" s="3">
        <v>30000000</v>
      </c>
      <c r="X1404" s="13">
        <f>Y1404*1.09195121025074</f>
        <v>19400323.705210991</v>
      </c>
      <c r="Y1404" s="3">
        <v>17766658</v>
      </c>
      <c r="Z1404" s="13">
        <f>AA1404*1.09195121025074</f>
        <v>37608844.905652285</v>
      </c>
      <c r="AA1404" s="3">
        <v>34441873</v>
      </c>
      <c r="AB1404">
        <v>416</v>
      </c>
    </row>
    <row r="1405" spans="1:28" hidden="1" x14ac:dyDescent="0.2">
      <c r="A1405" t="s">
        <v>14787</v>
      </c>
      <c r="B1405" t="s">
        <v>14788</v>
      </c>
      <c r="C1405">
        <v>2005</v>
      </c>
      <c r="D1405" s="1">
        <v>38633</v>
      </c>
      <c r="E1405" t="s">
        <v>16512</v>
      </c>
      <c r="F1405" t="s">
        <v>44042</v>
      </c>
      <c r="H1405">
        <v>172</v>
      </c>
      <c r="I1405" t="s">
        <v>943</v>
      </c>
      <c r="J1405" t="s">
        <v>14789</v>
      </c>
      <c r="M1405" t="s">
        <v>14790</v>
      </c>
      <c r="N1405" t="s">
        <v>14790</v>
      </c>
      <c r="O1405" t="s">
        <v>14791</v>
      </c>
      <c r="P1405" t="s">
        <v>14792</v>
      </c>
      <c r="Q1405" t="s">
        <v>14793</v>
      </c>
      <c r="R1405" t="s">
        <v>14794</v>
      </c>
      <c r="S1405" t="s">
        <v>14795</v>
      </c>
      <c r="T1405">
        <v>8.1999999999999993</v>
      </c>
      <c r="U1405">
        <v>11653</v>
      </c>
      <c r="W1405"/>
      <c r="X1405"/>
      <c r="Y1405"/>
      <c r="Z1405"/>
      <c r="AA1405"/>
      <c r="AB1405">
        <v>25</v>
      </c>
    </row>
    <row r="1406" spans="1:28" x14ac:dyDescent="0.2">
      <c r="A1406" t="s">
        <v>27746</v>
      </c>
      <c r="B1406" t="s">
        <v>27747</v>
      </c>
      <c r="C1406">
        <v>2012</v>
      </c>
      <c r="D1406" t="s">
        <v>20931</v>
      </c>
      <c r="E1406" t="s">
        <v>176</v>
      </c>
      <c r="F1406" t="s">
        <v>44036</v>
      </c>
      <c r="H1406">
        <v>103</v>
      </c>
      <c r="I1406" t="s">
        <v>25</v>
      </c>
      <c r="J1406" t="s">
        <v>26</v>
      </c>
      <c r="M1406" t="s">
        <v>27748</v>
      </c>
      <c r="N1406" t="s">
        <v>27749</v>
      </c>
      <c r="O1406" t="s">
        <v>27750</v>
      </c>
      <c r="P1406" t="s">
        <v>17231</v>
      </c>
      <c r="Q1406" t="s">
        <v>27751</v>
      </c>
      <c r="R1406" t="s">
        <v>27752</v>
      </c>
      <c r="S1406" t="s">
        <v>27753</v>
      </c>
      <c r="T1406">
        <v>8</v>
      </c>
      <c r="U1406">
        <v>451711</v>
      </c>
      <c r="V1406" s="12">
        <f>W1406*1.12725506764114</f>
        <v>14654315.879334819</v>
      </c>
      <c r="W1406" s="3">
        <v>13000000</v>
      </c>
      <c r="X1406" s="13">
        <f>Y1406*1.12725506764114</f>
        <v>20000828.04789323</v>
      </c>
      <c r="Y1406" s="3">
        <v>17742948</v>
      </c>
      <c r="Z1406" s="13">
        <f>AA1406*1.12725506764114</f>
        <v>37632426.339525409</v>
      </c>
      <c r="AA1406" s="3">
        <v>33384127</v>
      </c>
      <c r="AB1406">
        <v>630</v>
      </c>
    </row>
    <row r="1407" spans="1:28" x14ac:dyDescent="0.2">
      <c r="A1407" t="s">
        <v>17242</v>
      </c>
      <c r="B1407" t="s">
        <v>17243</v>
      </c>
      <c r="C1407">
        <v>2009</v>
      </c>
      <c r="D1407" t="s">
        <v>16603</v>
      </c>
      <c r="E1407" t="s">
        <v>44041</v>
      </c>
      <c r="F1407" t="s">
        <v>44042</v>
      </c>
      <c r="H1407">
        <v>101</v>
      </c>
      <c r="I1407" t="s">
        <v>25</v>
      </c>
      <c r="J1407" t="s">
        <v>26</v>
      </c>
      <c r="K1407" t="s">
        <v>307</v>
      </c>
      <c r="M1407" t="s">
        <v>17244</v>
      </c>
      <c r="N1407" t="s">
        <v>17245</v>
      </c>
      <c r="O1407" t="s">
        <v>17246</v>
      </c>
      <c r="P1407" t="s">
        <v>17247</v>
      </c>
      <c r="Q1407" t="s">
        <v>17248</v>
      </c>
      <c r="R1407" t="s">
        <v>17249</v>
      </c>
      <c r="S1407" t="s">
        <v>17250</v>
      </c>
      <c r="T1407">
        <v>5.6</v>
      </c>
      <c r="U1407">
        <v>30818</v>
      </c>
      <c r="V1407" s="12">
        <f>W1407*1.20636999678377</f>
        <v>24127399.935675401</v>
      </c>
      <c r="W1407" s="3">
        <v>20000000</v>
      </c>
      <c r="X1407" s="13">
        <f>Y1407*1.20636999678377</f>
        <v>35060201.620098121</v>
      </c>
      <c r="Y1407" s="3">
        <v>29062561</v>
      </c>
      <c r="Z1407" s="13">
        <f>AA1407*1.20636999678377</f>
        <v>37636971.74212835</v>
      </c>
      <c r="AA1407" s="3">
        <v>31198531</v>
      </c>
      <c r="AB1407">
        <v>157</v>
      </c>
    </row>
    <row r="1408" spans="1:28" x14ac:dyDescent="0.2">
      <c r="A1408" t="s">
        <v>40492</v>
      </c>
      <c r="B1408" t="s">
        <v>40493</v>
      </c>
      <c r="C1408">
        <v>2017</v>
      </c>
      <c r="D1408" t="s">
        <v>34178</v>
      </c>
      <c r="E1408" t="s">
        <v>176</v>
      </c>
      <c r="F1408" t="s">
        <v>44039</v>
      </c>
      <c r="H1408">
        <v>134</v>
      </c>
      <c r="I1408" t="s">
        <v>25</v>
      </c>
      <c r="J1408" t="s">
        <v>26</v>
      </c>
      <c r="K1408" t="s">
        <v>40494</v>
      </c>
      <c r="L1408" t="s">
        <v>27</v>
      </c>
      <c r="M1408" t="s">
        <v>22229</v>
      </c>
      <c r="N1408" t="s">
        <v>40495</v>
      </c>
      <c r="O1408" t="s">
        <v>40496</v>
      </c>
      <c r="P1408" t="s">
        <v>40497</v>
      </c>
      <c r="Q1408" t="s">
        <v>40498</v>
      </c>
      <c r="R1408" t="s">
        <v>40499</v>
      </c>
      <c r="S1408" t="s">
        <v>40500</v>
      </c>
      <c r="T1408">
        <v>7.2</v>
      </c>
      <c r="U1408">
        <v>67184</v>
      </c>
      <c r="V1408" s="12">
        <f>W1408*1.05585427545692</f>
        <v>41178316.742819883</v>
      </c>
      <c r="W1408" s="3">
        <v>39000000</v>
      </c>
      <c r="X1408" s="13">
        <f>Y1408*1.05585427545692</f>
        <v>31484639.0072373</v>
      </c>
      <c r="Y1408" s="3">
        <v>29819114</v>
      </c>
      <c r="Z1408" s="13">
        <f>AA1408*1.05585427545692</f>
        <v>37661284.10079556</v>
      </c>
      <c r="AA1408" s="3">
        <v>35669017</v>
      </c>
      <c r="AB1408">
        <v>439</v>
      </c>
    </row>
    <row r="1409" spans="1:28" x14ac:dyDescent="0.2">
      <c r="A1409" t="s">
        <v>6444</v>
      </c>
      <c r="B1409" t="s">
        <v>6445</v>
      </c>
      <c r="C1409">
        <v>2003</v>
      </c>
      <c r="D1409" s="1">
        <v>38234</v>
      </c>
      <c r="E1409" t="s">
        <v>16512</v>
      </c>
      <c r="F1409" t="s">
        <v>44038</v>
      </c>
      <c r="G1409" t="s">
        <v>44042</v>
      </c>
      <c r="H1409">
        <v>98</v>
      </c>
      <c r="I1409" t="s">
        <v>786</v>
      </c>
      <c r="J1409" t="s">
        <v>26</v>
      </c>
      <c r="K1409" t="s">
        <v>27</v>
      </c>
      <c r="L1409" t="s">
        <v>209</v>
      </c>
      <c r="M1409" t="s">
        <v>6446</v>
      </c>
      <c r="N1409" t="s">
        <v>6447</v>
      </c>
      <c r="O1409" t="s">
        <v>6448</v>
      </c>
      <c r="P1409" t="s">
        <v>1309</v>
      </c>
      <c r="Q1409" t="s">
        <v>6449</v>
      </c>
      <c r="R1409" t="s">
        <v>6450</v>
      </c>
      <c r="S1409" t="s">
        <v>6451</v>
      </c>
      <c r="T1409">
        <v>5.8</v>
      </c>
      <c r="U1409">
        <v>16123</v>
      </c>
      <c r="V1409" s="12">
        <f>W1409*1.40658152173913</f>
        <v>56263260.869565196</v>
      </c>
      <c r="W1409" s="3">
        <v>40000000</v>
      </c>
      <c r="X1409" s="13">
        <f>Y1409*1.40658152173913</f>
        <v>28769418.100766294</v>
      </c>
      <c r="Y1409" s="3">
        <v>20453431</v>
      </c>
      <c r="Z1409" s="13">
        <f>AA1409*1.40658152173913</f>
        <v>37825577.8887989</v>
      </c>
      <c r="AA1409" s="3">
        <v>26891849</v>
      </c>
      <c r="AB1409">
        <v>103</v>
      </c>
    </row>
    <row r="1410" spans="1:28" x14ac:dyDescent="0.2">
      <c r="A1410" t="s">
        <v>4720</v>
      </c>
      <c r="B1410" t="s">
        <v>4721</v>
      </c>
      <c r="C1410">
        <v>2002</v>
      </c>
      <c r="D1410" s="1">
        <v>37471</v>
      </c>
      <c r="E1410" t="s">
        <v>16512</v>
      </c>
      <c r="F1410" t="s">
        <v>44038</v>
      </c>
      <c r="G1410" t="s">
        <v>44044</v>
      </c>
      <c r="H1410">
        <v>95</v>
      </c>
      <c r="I1410" t="s">
        <v>97</v>
      </c>
      <c r="J1410" t="s">
        <v>26</v>
      </c>
      <c r="K1410" t="s">
        <v>27</v>
      </c>
      <c r="M1410" t="s">
        <v>4722</v>
      </c>
      <c r="N1410" t="s">
        <v>4723</v>
      </c>
      <c r="O1410" t="s">
        <v>4724</v>
      </c>
      <c r="P1410" t="s">
        <v>1590</v>
      </c>
      <c r="Q1410" t="s">
        <v>1591</v>
      </c>
      <c r="R1410" t="s">
        <v>4725</v>
      </c>
      <c r="S1410" t="s">
        <v>4726</v>
      </c>
      <c r="T1410">
        <v>5.9</v>
      </c>
      <c r="U1410">
        <v>12440</v>
      </c>
      <c r="V1410" s="12">
        <f>W1410*1.43863813229572</f>
        <v>21579571.9844358</v>
      </c>
      <c r="W1410" s="3">
        <v>15000000</v>
      </c>
      <c r="X1410" s="13">
        <f>Y1410*1.43863813229572</f>
        <v>37284204.76214008</v>
      </c>
      <c r="Y1410" s="3">
        <v>25916319</v>
      </c>
      <c r="Z1410" s="13">
        <f>AA1410*1.43863813229572</f>
        <v>37845581.502295725</v>
      </c>
      <c r="AA1410" s="3">
        <v>26306533</v>
      </c>
      <c r="AB1410">
        <v>36</v>
      </c>
    </row>
    <row r="1411" spans="1:28" x14ac:dyDescent="0.2">
      <c r="A1411" t="s">
        <v>19629</v>
      </c>
      <c r="B1411" t="s">
        <v>19630</v>
      </c>
      <c r="C1411">
        <v>2009</v>
      </c>
      <c r="D1411" s="1">
        <v>39975</v>
      </c>
      <c r="E1411" t="s">
        <v>1045</v>
      </c>
      <c r="F1411" t="s">
        <v>44032</v>
      </c>
      <c r="H1411">
        <v>106</v>
      </c>
      <c r="I1411" t="s">
        <v>3037</v>
      </c>
      <c r="J1411" t="s">
        <v>26</v>
      </c>
      <c r="K1411" t="s">
        <v>1870</v>
      </c>
      <c r="L1411" t="s">
        <v>975</v>
      </c>
      <c r="M1411" t="s">
        <v>7371</v>
      </c>
      <c r="N1411" t="s">
        <v>383</v>
      </c>
      <c r="O1411" t="s">
        <v>19631</v>
      </c>
      <c r="P1411" t="s">
        <v>19632</v>
      </c>
      <c r="Q1411" t="s">
        <v>19633</v>
      </c>
      <c r="R1411" t="s">
        <v>19634</v>
      </c>
      <c r="S1411" t="s">
        <v>19635</v>
      </c>
      <c r="T1411">
        <v>7</v>
      </c>
      <c r="U1411">
        <v>130794</v>
      </c>
      <c r="V1411" s="12">
        <f>W1411*1.20636999678377</f>
        <v>8444589.9774863906</v>
      </c>
      <c r="W1411" s="3">
        <v>7000000</v>
      </c>
      <c r="X1411" s="13">
        <f>Y1411*1.20636999678377</f>
        <v>11133308.82247816</v>
      </c>
      <c r="Y1411" s="3">
        <v>9228768</v>
      </c>
      <c r="Z1411" s="13">
        <f>AA1411*1.20636999678377</f>
        <v>37916611.926492818</v>
      </c>
      <c r="AA1411" s="3">
        <v>31430334</v>
      </c>
      <c r="AB1411">
        <v>386</v>
      </c>
    </row>
    <row r="1412" spans="1:28" x14ac:dyDescent="0.2">
      <c r="A1412" t="s">
        <v>21417</v>
      </c>
      <c r="B1412" t="s">
        <v>21418</v>
      </c>
      <c r="C1412">
        <v>2009</v>
      </c>
      <c r="D1412" t="s">
        <v>16181</v>
      </c>
      <c r="E1412" t="s">
        <v>16512</v>
      </c>
      <c r="F1412" t="s">
        <v>44038</v>
      </c>
      <c r="G1412" t="s">
        <v>44057</v>
      </c>
      <c r="H1412">
        <v>83</v>
      </c>
      <c r="I1412" t="s">
        <v>25</v>
      </c>
      <c r="J1412" t="s">
        <v>26</v>
      </c>
      <c r="M1412" t="s">
        <v>21419</v>
      </c>
      <c r="N1412" t="s">
        <v>9868</v>
      </c>
      <c r="O1412" t="s">
        <v>21420</v>
      </c>
      <c r="P1412" t="s">
        <v>21421</v>
      </c>
      <c r="Q1412" t="s">
        <v>21422</v>
      </c>
      <c r="R1412" t="s">
        <v>21423</v>
      </c>
      <c r="S1412" t="s">
        <v>21424</v>
      </c>
      <c r="T1412">
        <v>3.5</v>
      </c>
      <c r="U1412">
        <v>11607</v>
      </c>
      <c r="V1412" s="12">
        <f>W1412*1.20636999678377</f>
        <v>30159249.919594251</v>
      </c>
      <c r="W1412" s="3">
        <v>25000000</v>
      </c>
      <c r="X1412" s="13">
        <f>Y1412*1.20636999678377</f>
        <v>30958053.844814606</v>
      </c>
      <c r="Y1412" s="3">
        <v>25662155</v>
      </c>
      <c r="Z1412" s="13">
        <f>AA1412*1.20636999678377</f>
        <v>37927235.220684491</v>
      </c>
      <c r="AA1412" s="3">
        <v>31439140</v>
      </c>
      <c r="AB1412">
        <v>58</v>
      </c>
    </row>
    <row r="1413" spans="1:28" x14ac:dyDescent="0.2">
      <c r="A1413" t="s">
        <v>7538</v>
      </c>
      <c r="B1413" t="s">
        <v>7539</v>
      </c>
      <c r="C1413">
        <v>2004</v>
      </c>
      <c r="D1413" s="1">
        <v>38269</v>
      </c>
      <c r="E1413" t="s">
        <v>176</v>
      </c>
      <c r="F1413" t="s">
        <v>44057</v>
      </c>
      <c r="G1413" t="s">
        <v>44036</v>
      </c>
      <c r="H1413">
        <v>86</v>
      </c>
      <c r="I1413" t="s">
        <v>25</v>
      </c>
      <c r="J1413" t="s">
        <v>26</v>
      </c>
      <c r="K1413" t="s">
        <v>308</v>
      </c>
      <c r="M1413" t="s">
        <v>5317</v>
      </c>
      <c r="N1413" t="s">
        <v>7540</v>
      </c>
      <c r="O1413" t="s">
        <v>7541</v>
      </c>
      <c r="P1413" t="s">
        <v>7542</v>
      </c>
      <c r="Q1413" t="s">
        <v>7543</v>
      </c>
      <c r="R1413" t="s">
        <v>7544</v>
      </c>
      <c r="S1413" t="s">
        <v>7545</v>
      </c>
      <c r="T1413">
        <v>6</v>
      </c>
      <c r="U1413">
        <v>26408</v>
      </c>
      <c r="V1413" s="12">
        <f>W1413*1.37009528851244</f>
        <v>34252382.212811001</v>
      </c>
      <c r="W1413" s="3">
        <v>25000000</v>
      </c>
      <c r="X1413" s="13">
        <f>Y1413*1.37009528851244</f>
        <v>19402727.736844886</v>
      </c>
      <c r="Y1413" s="3">
        <v>14161590</v>
      </c>
      <c r="Z1413" s="13">
        <f>AA1413*1.37009528851244</f>
        <v>37931109.983991519</v>
      </c>
      <c r="AA1413" s="3">
        <v>27685016</v>
      </c>
      <c r="AB1413">
        <v>215</v>
      </c>
    </row>
    <row r="1414" spans="1:28" hidden="1" x14ac:dyDescent="0.2">
      <c r="A1414" t="s">
        <v>14860</v>
      </c>
      <c r="B1414" t="s">
        <v>14861</v>
      </c>
      <c r="C1414">
        <v>2007</v>
      </c>
      <c r="D1414" t="s">
        <v>7802</v>
      </c>
      <c r="E1414" t="s">
        <v>16512</v>
      </c>
      <c r="F1414" t="s">
        <v>44044</v>
      </c>
      <c r="G1414" t="s">
        <v>44042</v>
      </c>
      <c r="H1414">
        <v>97</v>
      </c>
      <c r="I1414" t="s">
        <v>97</v>
      </c>
      <c r="J1414" t="s">
        <v>26</v>
      </c>
      <c r="M1414" t="s">
        <v>1104</v>
      </c>
      <c r="N1414" t="s">
        <v>14862</v>
      </c>
      <c r="O1414" t="s">
        <v>14863</v>
      </c>
      <c r="P1414" t="s">
        <v>2569</v>
      </c>
      <c r="Q1414" t="s">
        <v>14864</v>
      </c>
      <c r="R1414" t="s">
        <v>14865</v>
      </c>
      <c r="S1414" t="s">
        <v>14866</v>
      </c>
      <c r="T1414">
        <v>5.9</v>
      </c>
      <c r="U1414">
        <v>13912</v>
      </c>
      <c r="W1414">
        <v>22000000</v>
      </c>
      <c r="X1414"/>
      <c r="Y1414"/>
      <c r="Z1414"/>
      <c r="AA1414">
        <v>413454</v>
      </c>
      <c r="AB1414">
        <v>34</v>
      </c>
    </row>
    <row r="1415" spans="1:28" x14ac:dyDescent="0.2">
      <c r="A1415" t="s">
        <v>32827</v>
      </c>
      <c r="B1415" t="s">
        <v>32828</v>
      </c>
      <c r="C1415">
        <v>2014</v>
      </c>
      <c r="D1415" s="1">
        <v>41765</v>
      </c>
      <c r="E1415" t="s">
        <v>176</v>
      </c>
      <c r="F1415" t="s">
        <v>44036</v>
      </c>
      <c r="H1415">
        <v>104</v>
      </c>
      <c r="I1415" t="s">
        <v>25</v>
      </c>
      <c r="J1415" t="s">
        <v>26</v>
      </c>
      <c r="M1415" t="s">
        <v>26328</v>
      </c>
      <c r="N1415" t="s">
        <v>32829</v>
      </c>
      <c r="O1415" t="s">
        <v>32830</v>
      </c>
      <c r="P1415" t="s">
        <v>21398</v>
      </c>
      <c r="Q1415" t="s">
        <v>32831</v>
      </c>
      <c r="R1415" t="s">
        <v>32832</v>
      </c>
      <c r="S1415" t="s">
        <v>32833</v>
      </c>
      <c r="T1415">
        <v>6.3</v>
      </c>
      <c r="U1415">
        <v>39808</v>
      </c>
      <c r="V1415" s="12">
        <f>W1415*1.09324733035956</f>
        <v>21864946.607191201</v>
      </c>
      <c r="W1415" s="3">
        <v>20000000</v>
      </c>
      <c r="X1415" s="13">
        <f>Y1415*1.09324733035956</f>
        <v>25623804.240799956</v>
      </c>
      <c r="Y1415" s="3">
        <v>23438250</v>
      </c>
      <c r="Z1415" s="13">
        <f>AA1415*1.09324733035956</f>
        <v>37955549.947211355</v>
      </c>
      <c r="AA1415" s="3">
        <v>34718173</v>
      </c>
      <c r="AB1415">
        <v>81</v>
      </c>
    </row>
    <row r="1416" spans="1:28" hidden="1" x14ac:dyDescent="0.2">
      <c r="A1416" t="s">
        <v>14875</v>
      </c>
      <c r="B1416" t="s">
        <v>14876</v>
      </c>
      <c r="C1416">
        <v>2007</v>
      </c>
      <c r="D1416" t="s">
        <v>14877</v>
      </c>
      <c r="E1416" t="s">
        <v>44041</v>
      </c>
      <c r="F1416" t="s">
        <v>44032</v>
      </c>
      <c r="G1416" t="s">
        <v>44045</v>
      </c>
      <c r="H1416">
        <v>105</v>
      </c>
      <c r="I1416" t="s">
        <v>25</v>
      </c>
      <c r="J1416" t="s">
        <v>26</v>
      </c>
      <c r="M1416" t="s">
        <v>14878</v>
      </c>
      <c r="N1416" t="s">
        <v>14879</v>
      </c>
      <c r="O1416" t="s">
        <v>14880</v>
      </c>
      <c r="P1416" t="s">
        <v>1039</v>
      </c>
      <c r="Q1416" t="s">
        <v>14881</v>
      </c>
      <c r="R1416" t="s">
        <v>14882</v>
      </c>
      <c r="S1416" t="s">
        <v>14883</v>
      </c>
      <c r="T1416">
        <v>5.7</v>
      </c>
      <c r="U1416">
        <v>10890</v>
      </c>
      <c r="W1416">
        <v>35000000</v>
      </c>
      <c r="X1416"/>
      <c r="Y1416"/>
      <c r="Z1416"/>
      <c r="AA1416">
        <v>7155358</v>
      </c>
      <c r="AB1416">
        <v>53</v>
      </c>
    </row>
    <row r="1417" spans="1:28" x14ac:dyDescent="0.2">
      <c r="A1417" t="s">
        <v>24818</v>
      </c>
      <c r="B1417" t="s">
        <v>24819</v>
      </c>
      <c r="C1417">
        <v>2010</v>
      </c>
      <c r="D1417" s="1">
        <v>40762</v>
      </c>
      <c r="E1417" t="s">
        <v>1045</v>
      </c>
      <c r="F1417" t="s">
        <v>44036</v>
      </c>
      <c r="H1417">
        <v>105</v>
      </c>
      <c r="I1417" t="s">
        <v>25</v>
      </c>
      <c r="J1417" t="s">
        <v>26</v>
      </c>
      <c r="K1417" t="s">
        <v>27</v>
      </c>
      <c r="L1417" t="s">
        <v>307</v>
      </c>
      <c r="M1417" t="s">
        <v>13808</v>
      </c>
      <c r="N1417" t="s">
        <v>24820</v>
      </c>
      <c r="O1417" t="s">
        <v>24821</v>
      </c>
      <c r="P1417" t="s">
        <v>13795</v>
      </c>
      <c r="Q1417" t="s">
        <v>24822</v>
      </c>
      <c r="R1417" t="s">
        <v>24823</v>
      </c>
      <c r="S1417" t="s">
        <v>24824</v>
      </c>
      <c r="T1417">
        <v>5.8</v>
      </c>
      <c r="U1417">
        <v>48742</v>
      </c>
      <c r="V1417" s="12">
        <f>W1417*1.18690152988223</f>
        <v>23738030.597644601</v>
      </c>
      <c r="W1417" s="3">
        <v>20000000</v>
      </c>
      <c r="X1417" s="13">
        <f>Y1417*1.18690152988223</f>
        <v>30505806.026814163</v>
      </c>
      <c r="Y1417" s="3">
        <v>25702053</v>
      </c>
      <c r="Z1417" s="13">
        <f>AA1417*1.18690152988223</f>
        <v>38045379.605509527</v>
      </c>
      <c r="AA1417" s="3">
        <v>32054369</v>
      </c>
      <c r="AB1417">
        <v>364</v>
      </c>
    </row>
    <row r="1418" spans="1:28" x14ac:dyDescent="0.2">
      <c r="A1418" t="s">
        <v>28623</v>
      </c>
      <c r="B1418" t="s">
        <v>28624</v>
      </c>
      <c r="C1418">
        <v>2015</v>
      </c>
      <c r="D1418" s="1">
        <v>42349</v>
      </c>
      <c r="E1418" t="s">
        <v>44041</v>
      </c>
      <c r="F1418" t="s">
        <v>44032</v>
      </c>
      <c r="G1418" t="s">
        <v>44045</v>
      </c>
      <c r="H1418">
        <v>111</v>
      </c>
      <c r="I1418" t="s">
        <v>28625</v>
      </c>
      <c r="J1418" t="s">
        <v>26</v>
      </c>
      <c r="M1418" t="s">
        <v>6866</v>
      </c>
      <c r="N1418" t="s">
        <v>28626</v>
      </c>
      <c r="O1418" t="s">
        <v>28627</v>
      </c>
      <c r="P1418" t="s">
        <v>5873</v>
      </c>
      <c r="Q1418" t="s">
        <v>28628</v>
      </c>
      <c r="R1418" t="s">
        <v>28629</v>
      </c>
      <c r="S1418" t="s">
        <v>28630</v>
      </c>
      <c r="T1418">
        <v>6.3</v>
      </c>
      <c r="U1418">
        <v>42046</v>
      </c>
      <c r="V1418" s="12">
        <f>W1418*1.09195121025074</f>
        <v>21293048.599889431</v>
      </c>
      <c r="W1418" s="3">
        <v>19500000</v>
      </c>
      <c r="X1418" s="13">
        <f>Y1418*1.09195121025074</f>
        <v>22035744.675297525</v>
      </c>
      <c r="Y1418" s="3">
        <v>20180155</v>
      </c>
      <c r="Z1418" s="13">
        <f>AA1418*1.09195121025074</f>
        <v>38059948.513777442</v>
      </c>
      <c r="AA1418" s="3">
        <v>34854990</v>
      </c>
      <c r="AB1418">
        <v>167</v>
      </c>
    </row>
    <row r="1419" spans="1:28" x14ac:dyDescent="0.2">
      <c r="A1419" t="s">
        <v>21130</v>
      </c>
      <c r="B1419" t="s">
        <v>21131</v>
      </c>
      <c r="C1419">
        <v>2009</v>
      </c>
      <c r="D1419" s="1">
        <v>39975</v>
      </c>
      <c r="E1419" t="s">
        <v>1045</v>
      </c>
      <c r="F1419" t="s">
        <v>44046</v>
      </c>
      <c r="H1419">
        <v>102</v>
      </c>
      <c r="I1419" t="s">
        <v>433</v>
      </c>
      <c r="J1419" t="s">
        <v>26</v>
      </c>
      <c r="K1419" t="s">
        <v>308</v>
      </c>
      <c r="M1419" t="s">
        <v>10926</v>
      </c>
      <c r="N1419" t="s">
        <v>14628</v>
      </c>
      <c r="O1419" t="s">
        <v>21132</v>
      </c>
      <c r="P1419" t="s">
        <v>21133</v>
      </c>
      <c r="Q1419" t="s">
        <v>21134</v>
      </c>
      <c r="R1419" t="s">
        <v>21135</v>
      </c>
      <c r="S1419" t="s">
        <v>21136</v>
      </c>
      <c r="T1419">
        <v>5.2</v>
      </c>
      <c r="U1419">
        <v>112913</v>
      </c>
      <c r="V1419" s="12">
        <f>W1419*1.20636999678377</f>
        <v>19301919.948540319</v>
      </c>
      <c r="W1419" s="3">
        <v>16000000</v>
      </c>
      <c r="X1419" s="13">
        <f>Y1419*1.20636999678377</f>
        <v>19548976.07929166</v>
      </c>
      <c r="Y1419" s="3">
        <v>16204793</v>
      </c>
      <c r="Z1419" s="13">
        <f>AA1419*1.20636999678377</f>
        <v>38068285.207078449</v>
      </c>
      <c r="AA1419" s="3">
        <v>31556061</v>
      </c>
      <c r="AB1419">
        <v>336</v>
      </c>
    </row>
    <row r="1420" spans="1:28" hidden="1" x14ac:dyDescent="0.2">
      <c r="A1420" t="s">
        <v>14908</v>
      </c>
      <c r="B1420" t="s">
        <v>14909</v>
      </c>
      <c r="C1420">
        <v>2006</v>
      </c>
      <c r="D1420" s="1">
        <v>39328</v>
      </c>
      <c r="E1420" t="s">
        <v>44041</v>
      </c>
      <c r="F1420" t="s">
        <v>44032</v>
      </c>
      <c r="H1420">
        <v>100</v>
      </c>
      <c r="I1420" t="s">
        <v>25</v>
      </c>
      <c r="J1420" t="s">
        <v>26</v>
      </c>
      <c r="K1420" t="s">
        <v>308</v>
      </c>
      <c r="M1420" t="s">
        <v>14910</v>
      </c>
      <c r="N1420" t="s">
        <v>14911</v>
      </c>
      <c r="O1420" t="s">
        <v>14912</v>
      </c>
      <c r="P1420" t="s">
        <v>14913</v>
      </c>
      <c r="Q1420" t="s">
        <v>14914</v>
      </c>
      <c r="R1420" t="s">
        <v>14915</v>
      </c>
      <c r="S1420" t="s">
        <v>14916</v>
      </c>
      <c r="T1420">
        <v>7</v>
      </c>
      <c r="U1420">
        <v>24735</v>
      </c>
      <c r="W1420"/>
      <c r="X1420"/>
      <c r="Y1420">
        <v>517809</v>
      </c>
      <c r="Z1420"/>
      <c r="AA1420">
        <v>2035468</v>
      </c>
      <c r="AB1420">
        <v>96</v>
      </c>
    </row>
    <row r="1421" spans="1:28" hidden="1" x14ac:dyDescent="0.2">
      <c r="A1421" t="s">
        <v>14917</v>
      </c>
      <c r="B1421" t="s">
        <v>14918</v>
      </c>
      <c r="C1421">
        <v>2009</v>
      </c>
      <c r="D1421" t="s">
        <v>9418</v>
      </c>
      <c r="E1421" t="s">
        <v>44041</v>
      </c>
      <c r="F1421" t="s">
        <v>44032</v>
      </c>
      <c r="G1421" t="s">
        <v>44045</v>
      </c>
      <c r="H1421">
        <v>127</v>
      </c>
      <c r="I1421" t="s">
        <v>3037</v>
      </c>
      <c r="J1421" t="s">
        <v>26</v>
      </c>
      <c r="K1421" t="s">
        <v>51</v>
      </c>
      <c r="M1421" t="s">
        <v>13885</v>
      </c>
      <c r="N1421" t="s">
        <v>14919</v>
      </c>
      <c r="O1421" t="s">
        <v>14920</v>
      </c>
      <c r="P1421" t="s">
        <v>1008</v>
      </c>
      <c r="Q1421" t="s">
        <v>14921</v>
      </c>
      <c r="R1421" t="s">
        <v>14922</v>
      </c>
      <c r="S1421" t="s">
        <v>14923</v>
      </c>
      <c r="T1421">
        <v>7.1</v>
      </c>
      <c r="U1421">
        <v>132604</v>
      </c>
      <c r="W1421"/>
      <c r="X1421"/>
      <c r="Y1421">
        <v>37017955</v>
      </c>
      <c r="Z1421"/>
      <c r="AA1421">
        <v>87812371</v>
      </c>
      <c r="AB1421">
        <v>248</v>
      </c>
    </row>
    <row r="1422" spans="1:28" x14ac:dyDescent="0.2">
      <c r="A1422" t="s">
        <v>2779</v>
      </c>
      <c r="B1422" t="s">
        <v>2780</v>
      </c>
      <c r="C1422">
        <v>2001</v>
      </c>
      <c r="D1422" s="1">
        <v>37320</v>
      </c>
      <c r="E1422" t="s">
        <v>1045</v>
      </c>
      <c r="F1422" t="s">
        <v>44044</v>
      </c>
      <c r="G1422" t="s">
        <v>44036</v>
      </c>
      <c r="H1422">
        <v>90</v>
      </c>
      <c r="I1422" t="s">
        <v>360</v>
      </c>
      <c r="J1422" t="s">
        <v>26</v>
      </c>
      <c r="K1422" t="s">
        <v>2073</v>
      </c>
      <c r="M1422" t="s">
        <v>2781</v>
      </c>
      <c r="N1422" t="s">
        <v>2782</v>
      </c>
      <c r="O1422" t="s">
        <v>2783</v>
      </c>
      <c r="P1422" t="s">
        <v>1853</v>
      </c>
      <c r="Q1422" t="s">
        <v>2784</v>
      </c>
      <c r="R1422" t="s">
        <v>2785</v>
      </c>
      <c r="S1422" t="s">
        <v>2786</v>
      </c>
      <c r="T1422">
        <v>5.9</v>
      </c>
      <c r="U1422">
        <v>38264</v>
      </c>
      <c r="V1422" s="12">
        <f>W1422*1.46138339920949</f>
        <v>32150434.782608781</v>
      </c>
      <c r="W1422" s="3">
        <v>22000000</v>
      </c>
      <c r="X1422" s="13">
        <f>Y1422*1.46138339920949</f>
        <v>28353804.552964501</v>
      </c>
      <c r="Y1422" s="3">
        <v>19402030</v>
      </c>
      <c r="Z1422" s="13">
        <f>AA1422*1.46138339920949</f>
        <v>38122679.088458598</v>
      </c>
      <c r="AA1422" s="3">
        <v>26086706</v>
      </c>
      <c r="AB1422">
        <v>209</v>
      </c>
    </row>
    <row r="1423" spans="1:28" hidden="1" x14ac:dyDescent="0.2">
      <c r="A1423" t="s">
        <v>14931</v>
      </c>
      <c r="B1423" t="s">
        <v>14932</v>
      </c>
      <c r="C1423">
        <v>2005</v>
      </c>
      <c r="D1423" t="s">
        <v>3685</v>
      </c>
      <c r="E1423" t="s">
        <v>44041</v>
      </c>
      <c r="F1423" t="s">
        <v>44032</v>
      </c>
      <c r="G1423" t="s">
        <v>44046</v>
      </c>
      <c r="H1423">
        <v>93</v>
      </c>
      <c r="I1423" t="s">
        <v>817</v>
      </c>
      <c r="J1423" t="s">
        <v>27</v>
      </c>
      <c r="K1423" t="s">
        <v>14933</v>
      </c>
      <c r="L1423" t="s">
        <v>307</v>
      </c>
      <c r="M1423" t="s">
        <v>14934</v>
      </c>
      <c r="N1423" t="s">
        <v>14934</v>
      </c>
      <c r="O1423" t="s">
        <v>14935</v>
      </c>
      <c r="P1423" t="s">
        <v>14936</v>
      </c>
      <c r="Q1423" t="s">
        <v>14937</v>
      </c>
      <c r="R1423" t="s">
        <v>14938</v>
      </c>
      <c r="S1423" t="s">
        <v>14939</v>
      </c>
      <c r="T1423">
        <v>7.4</v>
      </c>
      <c r="U1423">
        <v>16609</v>
      </c>
      <c r="W1423"/>
      <c r="X1423"/>
      <c r="Y1423">
        <v>121390</v>
      </c>
      <c r="Z1423"/>
      <c r="AA1423">
        <v>795223</v>
      </c>
      <c r="AB1423">
        <v>86</v>
      </c>
    </row>
    <row r="1424" spans="1:28" x14ac:dyDescent="0.2">
      <c r="A1424" t="s">
        <v>13789</v>
      </c>
      <c r="B1424" t="s">
        <v>13790</v>
      </c>
      <c r="C1424">
        <v>2006</v>
      </c>
      <c r="D1424" s="1">
        <v>38938</v>
      </c>
      <c r="E1424" t="s">
        <v>3496</v>
      </c>
      <c r="F1424" t="s">
        <v>44033</v>
      </c>
      <c r="H1424">
        <v>90</v>
      </c>
      <c r="I1424" t="s">
        <v>13791</v>
      </c>
      <c r="J1424" t="s">
        <v>26</v>
      </c>
      <c r="M1424" t="s">
        <v>13792</v>
      </c>
      <c r="N1424" t="s">
        <v>13793</v>
      </c>
      <c r="O1424" t="s">
        <v>13794</v>
      </c>
      <c r="P1424" t="s">
        <v>13795</v>
      </c>
      <c r="Q1424" t="s">
        <v>13796</v>
      </c>
      <c r="R1424" t="s">
        <v>13797</v>
      </c>
      <c r="S1424" t="s">
        <v>13798</v>
      </c>
      <c r="T1424">
        <v>4.8</v>
      </c>
      <c r="U1424">
        <v>27819</v>
      </c>
      <c r="V1424" s="12">
        <f>W1424*1.28378472222222</f>
        <v>26317586.805555511</v>
      </c>
      <c r="W1424" s="3">
        <v>20500000</v>
      </c>
      <c r="X1424" s="13">
        <f>Y1424*1.28378472222222</f>
        <v>26015173.341249958</v>
      </c>
      <c r="Y1424" s="3">
        <v>20264436</v>
      </c>
      <c r="Z1424" s="13">
        <f>AA1424*1.28378472222222</f>
        <v>38395029.080034658</v>
      </c>
      <c r="AA1424" s="3">
        <v>29907685</v>
      </c>
      <c r="AB1424">
        <v>266</v>
      </c>
    </row>
    <row r="1425" spans="1:28" hidden="1" x14ac:dyDescent="0.2">
      <c r="A1425" t="s">
        <v>31122</v>
      </c>
      <c r="B1425" t="s">
        <v>31123</v>
      </c>
      <c r="C1425">
        <v>2015</v>
      </c>
      <c r="D1425" t="s">
        <v>31124</v>
      </c>
      <c r="E1425" t="s">
        <v>16512</v>
      </c>
      <c r="F1425" t="s">
        <v>44032</v>
      </c>
      <c r="G1425" t="s">
        <v>44042</v>
      </c>
      <c r="H1425">
        <v>102</v>
      </c>
      <c r="I1425" t="s">
        <v>2470</v>
      </c>
      <c r="J1425" t="s">
        <v>26</v>
      </c>
      <c r="K1425" t="s">
        <v>4066</v>
      </c>
      <c r="M1425" t="s">
        <v>14141</v>
      </c>
      <c r="N1425" t="s">
        <v>22854</v>
      </c>
      <c r="O1425" t="s">
        <v>31125</v>
      </c>
      <c r="P1425" t="s">
        <v>31126</v>
      </c>
      <c r="Q1425" t="s">
        <v>31127</v>
      </c>
      <c r="R1425" t="s">
        <v>31128</v>
      </c>
      <c r="S1425" t="s">
        <v>31129</v>
      </c>
      <c r="T1425">
        <v>7.3</v>
      </c>
      <c r="U1425">
        <v>77481</v>
      </c>
      <c r="V1425" s="12">
        <f>W1425*1.09195121025074</f>
        <v>14195365.73325962</v>
      </c>
      <c r="W1425" s="3">
        <v>13000000</v>
      </c>
      <c r="X1425" s="13">
        <f>Y1425*1.09195121025074</f>
        <v>20424505.147499941</v>
      </c>
      <c r="Y1425" s="3">
        <v>18704595</v>
      </c>
      <c r="Z1425" s="13">
        <f>AA1425*1.09195121025074</f>
        <v>38501820.766371138</v>
      </c>
      <c r="AA1425" s="3">
        <v>35259653</v>
      </c>
      <c r="AB1425">
        <v>334</v>
      </c>
    </row>
    <row r="1426" spans="1:28" x14ac:dyDescent="0.2">
      <c r="A1426" t="s">
        <v>22828</v>
      </c>
      <c r="B1426" t="s">
        <v>22829</v>
      </c>
      <c r="C1426">
        <v>2013</v>
      </c>
      <c r="D1426" s="1">
        <v>41457</v>
      </c>
      <c r="E1426" t="s">
        <v>16512</v>
      </c>
      <c r="F1426" t="s">
        <v>44044</v>
      </c>
      <c r="G1426" t="s">
        <v>44032</v>
      </c>
      <c r="H1426">
        <v>109</v>
      </c>
      <c r="I1426" t="s">
        <v>25</v>
      </c>
      <c r="J1426" t="s">
        <v>26</v>
      </c>
      <c r="K1426" t="s">
        <v>308</v>
      </c>
      <c r="M1426" t="s">
        <v>22830</v>
      </c>
      <c r="N1426" t="s">
        <v>22831</v>
      </c>
      <c r="O1426" t="s">
        <v>22832</v>
      </c>
      <c r="P1426" t="s">
        <v>333</v>
      </c>
      <c r="Q1426" t="s">
        <v>22833</v>
      </c>
      <c r="R1426" t="s">
        <v>22834</v>
      </c>
      <c r="S1426" t="s">
        <v>22835</v>
      </c>
      <c r="T1426">
        <v>6.2</v>
      </c>
      <c r="U1426">
        <v>75013</v>
      </c>
      <c r="V1426" s="12">
        <f>W1426*1.11098185502045</f>
        <v>38884364.925715752</v>
      </c>
      <c r="W1426" s="3">
        <v>35000000</v>
      </c>
      <c r="X1426" s="13">
        <f>Y1426*1.11098185502045</f>
        <v>21887635.72678211</v>
      </c>
      <c r="Y1426" s="3">
        <v>19701164</v>
      </c>
      <c r="Z1426" s="13">
        <f>AA1426*1.11098185502045</f>
        <v>38592397.783234522</v>
      </c>
      <c r="AA1426" s="3">
        <v>34737199</v>
      </c>
      <c r="AB1426">
        <v>152</v>
      </c>
    </row>
    <row r="1427" spans="1:28" hidden="1" x14ac:dyDescent="0.2">
      <c r="A1427" t="s">
        <v>14960</v>
      </c>
      <c r="B1427" t="s">
        <v>14961</v>
      </c>
      <c r="C1427">
        <v>2005</v>
      </c>
      <c r="D1427" t="s">
        <v>14962</v>
      </c>
      <c r="E1427" t="s">
        <v>16512</v>
      </c>
      <c r="F1427" t="s">
        <v>44032</v>
      </c>
      <c r="G1427" t="s">
        <v>44034</v>
      </c>
      <c r="H1427">
        <v>107</v>
      </c>
      <c r="I1427" t="s">
        <v>2213</v>
      </c>
      <c r="J1427" t="s">
        <v>934</v>
      </c>
      <c r="M1427" t="s">
        <v>14963</v>
      </c>
      <c r="N1427" t="s">
        <v>14964</v>
      </c>
      <c r="O1427" t="s">
        <v>14965</v>
      </c>
      <c r="P1427" t="s">
        <v>14966</v>
      </c>
      <c r="Q1427" t="s">
        <v>14967</v>
      </c>
      <c r="R1427" t="s">
        <v>14968</v>
      </c>
      <c r="S1427" t="s">
        <v>14969</v>
      </c>
      <c r="T1427">
        <v>6.9</v>
      </c>
      <c r="U1427">
        <v>12096</v>
      </c>
      <c r="W1427"/>
      <c r="X1427"/>
      <c r="Y1427"/>
      <c r="Z1427"/>
      <c r="AA1427">
        <v>11987868</v>
      </c>
      <c r="AB1427">
        <v>85</v>
      </c>
    </row>
    <row r="1428" spans="1:28" x14ac:dyDescent="0.2">
      <c r="A1428" t="s">
        <v>35862</v>
      </c>
      <c r="B1428" t="s">
        <v>35863</v>
      </c>
      <c r="C1428">
        <v>2015</v>
      </c>
      <c r="D1428" s="1">
        <v>42432</v>
      </c>
      <c r="E1428" t="s">
        <v>176</v>
      </c>
      <c r="F1428" t="s">
        <v>44042</v>
      </c>
      <c r="H1428">
        <v>118</v>
      </c>
      <c r="I1428" t="s">
        <v>35864</v>
      </c>
      <c r="J1428" t="s">
        <v>26</v>
      </c>
      <c r="M1428" t="s">
        <v>26985</v>
      </c>
      <c r="N1428" t="s">
        <v>35865</v>
      </c>
      <c r="O1428" t="s">
        <v>35866</v>
      </c>
      <c r="P1428" t="s">
        <v>32971</v>
      </c>
      <c r="Q1428" t="s">
        <v>35867</v>
      </c>
      <c r="R1428" t="s">
        <v>35868</v>
      </c>
      <c r="S1428" t="s">
        <v>35869</v>
      </c>
      <c r="T1428">
        <v>8.1</v>
      </c>
      <c r="U1428">
        <v>357159</v>
      </c>
      <c r="V1428" s="12">
        <f>W1428*1.09195121025074</f>
        <v>14195365.73325962</v>
      </c>
      <c r="W1428" s="3">
        <v>13000000</v>
      </c>
      <c r="X1428" s="13">
        <f>Y1428*1.09195121025074</f>
        <v>16027282.048941616</v>
      </c>
      <c r="Y1428" s="3">
        <v>14677654</v>
      </c>
      <c r="Z1428" s="13">
        <f>AA1428*1.09195121025074</f>
        <v>38656992.493103817</v>
      </c>
      <c r="AA1428" s="3">
        <v>35401758</v>
      </c>
      <c r="AB1428">
        <v>677</v>
      </c>
    </row>
    <row r="1429" spans="1:28" x14ac:dyDescent="0.2">
      <c r="A1429" t="s">
        <v>909</v>
      </c>
      <c r="B1429" t="s">
        <v>910</v>
      </c>
      <c r="C1429">
        <v>2004</v>
      </c>
      <c r="D1429" t="s">
        <v>911</v>
      </c>
      <c r="E1429" t="s">
        <v>16512</v>
      </c>
      <c r="F1429" t="s">
        <v>44031</v>
      </c>
      <c r="G1429" t="s">
        <v>44038</v>
      </c>
      <c r="H1429">
        <v>95</v>
      </c>
      <c r="I1429" t="s">
        <v>912</v>
      </c>
      <c r="J1429" t="s">
        <v>26</v>
      </c>
      <c r="M1429" t="s">
        <v>558</v>
      </c>
      <c r="N1429" t="s">
        <v>913</v>
      </c>
      <c r="O1429" t="s">
        <v>914</v>
      </c>
      <c r="P1429" t="s">
        <v>915</v>
      </c>
      <c r="Q1429" t="s">
        <v>916</v>
      </c>
      <c r="R1429" t="s">
        <v>917</v>
      </c>
      <c r="S1429" t="s">
        <v>918</v>
      </c>
      <c r="T1429">
        <v>4.3</v>
      </c>
      <c r="U1429">
        <v>12967</v>
      </c>
      <c r="V1429" s="12">
        <f>W1429*1.37009528851244</f>
        <v>78095431.445209086</v>
      </c>
      <c r="W1429" s="3">
        <v>57000000</v>
      </c>
      <c r="X1429" s="13">
        <f>Y1429*1.37009528851244</f>
        <v>9427511.9623451531</v>
      </c>
      <c r="Y1429" s="3">
        <v>6880917</v>
      </c>
      <c r="Z1429" s="13">
        <f>AA1429*1.37009528851244</f>
        <v>38751277.795696124</v>
      </c>
      <c r="AA1429" s="3">
        <v>28283637</v>
      </c>
      <c r="AB1429">
        <v>229</v>
      </c>
    </row>
    <row r="1430" spans="1:28" hidden="1" x14ac:dyDescent="0.2">
      <c r="A1430" t="s">
        <v>14987</v>
      </c>
      <c r="B1430" t="s">
        <v>14988</v>
      </c>
      <c r="C1430">
        <v>2005</v>
      </c>
      <c r="D1430" t="s">
        <v>8090</v>
      </c>
      <c r="E1430" t="s">
        <v>176</v>
      </c>
      <c r="F1430" t="s">
        <v>44040</v>
      </c>
      <c r="H1430">
        <v>112</v>
      </c>
      <c r="I1430" t="s">
        <v>4358</v>
      </c>
      <c r="J1430" t="s">
        <v>1076</v>
      </c>
      <c r="M1430" t="s">
        <v>14989</v>
      </c>
      <c r="N1430" t="s">
        <v>14989</v>
      </c>
      <c r="O1430" t="s">
        <v>14990</v>
      </c>
      <c r="P1430" t="s">
        <v>14991</v>
      </c>
      <c r="Q1430" t="s">
        <v>14992</v>
      </c>
      <c r="R1430" t="s">
        <v>14993</v>
      </c>
      <c r="S1430" t="s">
        <v>14994</v>
      </c>
      <c r="T1430">
        <v>8.3000000000000007</v>
      </c>
      <c r="U1430">
        <v>76026</v>
      </c>
      <c r="W1430"/>
      <c r="X1430"/>
      <c r="Y1430"/>
      <c r="Z1430"/>
      <c r="AA1430">
        <v>18612999</v>
      </c>
      <c r="AB1430">
        <v>130</v>
      </c>
    </row>
    <row r="1431" spans="1:28" hidden="1" x14ac:dyDescent="0.2">
      <c r="A1431" t="s">
        <v>14995</v>
      </c>
      <c r="B1431" t="s">
        <v>14996</v>
      </c>
      <c r="C1431">
        <v>2008</v>
      </c>
      <c r="D1431" s="1">
        <v>39701</v>
      </c>
      <c r="E1431" t="s">
        <v>16512</v>
      </c>
      <c r="F1431" t="s">
        <v>44038</v>
      </c>
      <c r="G1431" t="s">
        <v>44044</v>
      </c>
      <c r="H1431">
        <v>85</v>
      </c>
      <c r="I1431" t="s">
        <v>25</v>
      </c>
      <c r="J1431" t="s">
        <v>26</v>
      </c>
      <c r="M1431" t="s">
        <v>14997</v>
      </c>
      <c r="N1431" t="s">
        <v>14998</v>
      </c>
      <c r="O1431" t="s">
        <v>14999</v>
      </c>
      <c r="P1431" t="s">
        <v>15000</v>
      </c>
      <c r="Q1431" t="s">
        <v>15001</v>
      </c>
      <c r="R1431" t="s">
        <v>15002</v>
      </c>
      <c r="S1431" t="s">
        <v>15003</v>
      </c>
      <c r="T1431">
        <v>4.9000000000000004</v>
      </c>
      <c r="U1431">
        <v>11018</v>
      </c>
      <c r="W1431">
        <v>10000000</v>
      </c>
      <c r="X1431"/>
      <c r="Y1431"/>
      <c r="Z1431"/>
      <c r="AA1431">
        <v>170255</v>
      </c>
      <c r="AB1431">
        <v>90</v>
      </c>
    </row>
    <row r="1432" spans="1:28" x14ac:dyDescent="0.2">
      <c r="A1432" t="s">
        <v>22391</v>
      </c>
      <c r="B1432" t="s">
        <v>22392</v>
      </c>
      <c r="C1432">
        <v>2010</v>
      </c>
      <c r="D1432" s="1">
        <v>40425</v>
      </c>
      <c r="E1432" t="s">
        <v>1045</v>
      </c>
      <c r="F1432" t="s">
        <v>44036</v>
      </c>
      <c r="H1432">
        <v>100</v>
      </c>
      <c r="I1432" t="s">
        <v>2682</v>
      </c>
      <c r="J1432" t="s">
        <v>26</v>
      </c>
      <c r="K1432" t="s">
        <v>787</v>
      </c>
      <c r="M1432" t="s">
        <v>7616</v>
      </c>
      <c r="N1432" t="s">
        <v>2658</v>
      </c>
      <c r="O1432" t="s">
        <v>22393</v>
      </c>
      <c r="P1432" t="s">
        <v>14232</v>
      </c>
      <c r="Q1432" t="s">
        <v>22394</v>
      </c>
      <c r="R1432" t="s">
        <v>22395</v>
      </c>
      <c r="S1432" t="s">
        <v>22396</v>
      </c>
      <c r="T1432">
        <v>6.5</v>
      </c>
      <c r="U1432">
        <v>92326</v>
      </c>
      <c r="V1432" s="12">
        <f>W1432*1.18690152988223</f>
        <v>22551129.067762371</v>
      </c>
      <c r="W1432" s="3">
        <v>19000000</v>
      </c>
      <c r="X1432" s="13">
        <f>Y1432*1.18690152988223</f>
        <v>30763205.800895132</v>
      </c>
      <c r="Y1432" s="3">
        <v>25918920</v>
      </c>
      <c r="Z1432" s="13">
        <f>AA1432*1.18690152988223</f>
        <v>38795656.856495515</v>
      </c>
      <c r="AA1432" s="3">
        <v>32686500</v>
      </c>
      <c r="AB1432">
        <v>264</v>
      </c>
    </row>
    <row r="1433" spans="1:28" hidden="1" x14ac:dyDescent="0.2">
      <c r="A1433" t="s">
        <v>6336</v>
      </c>
      <c r="B1433" t="s">
        <v>6337</v>
      </c>
      <c r="C1433">
        <v>2002</v>
      </c>
      <c r="D1433" t="s">
        <v>4852</v>
      </c>
      <c r="E1433" t="s">
        <v>176</v>
      </c>
      <c r="F1433" t="s">
        <v>44036</v>
      </c>
      <c r="H1433">
        <v>118</v>
      </c>
      <c r="I1433" t="s">
        <v>6338</v>
      </c>
      <c r="J1433" t="s">
        <v>308</v>
      </c>
      <c r="M1433" t="s">
        <v>6339</v>
      </c>
      <c r="N1433" t="s">
        <v>6340</v>
      </c>
      <c r="O1433" t="s">
        <v>6341</v>
      </c>
      <c r="P1433" t="s">
        <v>4608</v>
      </c>
      <c r="Q1433" t="s">
        <v>6342</v>
      </c>
      <c r="R1433" t="s">
        <v>6343</v>
      </c>
      <c r="S1433" t="s">
        <v>6344</v>
      </c>
      <c r="T1433">
        <v>6.7</v>
      </c>
      <c r="U1433">
        <v>12881</v>
      </c>
      <c r="V1433" s="12">
        <f>W1433*1.43863813229572</f>
        <v>2589548.638132296</v>
      </c>
      <c r="W1433" s="3">
        <v>1800000</v>
      </c>
      <c r="X1433" s="13">
        <f>Y1433*1.43863813229572</f>
        <v>8224757.5024124524</v>
      </c>
      <c r="Y1433" s="3">
        <v>5717044</v>
      </c>
      <c r="Z1433" s="13">
        <f>AA1433*1.43863813229572</f>
        <v>38838536.73439689</v>
      </c>
      <c r="AA1433" s="3">
        <v>26996738</v>
      </c>
      <c r="AB1433">
        <v>111</v>
      </c>
    </row>
    <row r="1434" spans="1:28" x14ac:dyDescent="0.2">
      <c r="A1434" t="s">
        <v>1774</v>
      </c>
      <c r="B1434" t="s">
        <v>1775</v>
      </c>
      <c r="C1434">
        <v>2000</v>
      </c>
      <c r="D1434" s="1">
        <v>37109</v>
      </c>
      <c r="E1434" t="s">
        <v>1045</v>
      </c>
      <c r="F1434" t="s">
        <v>44032</v>
      </c>
      <c r="G1434" t="s">
        <v>44036</v>
      </c>
      <c r="H1434">
        <v>94</v>
      </c>
      <c r="I1434" t="s">
        <v>25</v>
      </c>
      <c r="J1434" t="s">
        <v>26</v>
      </c>
      <c r="M1434" t="s">
        <v>1776</v>
      </c>
      <c r="N1434" t="s">
        <v>1777</v>
      </c>
      <c r="O1434" t="s">
        <v>1778</v>
      </c>
      <c r="P1434" t="s">
        <v>1779</v>
      </c>
      <c r="Q1434" t="s">
        <v>1779</v>
      </c>
      <c r="R1434" t="s">
        <v>1780</v>
      </c>
      <c r="S1434" t="s">
        <v>1781</v>
      </c>
      <c r="T1434">
        <v>5.4</v>
      </c>
      <c r="U1434">
        <v>15812</v>
      </c>
      <c r="V1434" s="12">
        <f>W1434*1.5029674796748</f>
        <v>52603861.788617998</v>
      </c>
      <c r="W1434" s="3">
        <v>35000000</v>
      </c>
      <c r="X1434" s="13">
        <f>Y1434*1.5029674796748</f>
        <v>32764168.024227712</v>
      </c>
      <c r="Y1434" s="3">
        <v>21799652</v>
      </c>
      <c r="Z1434" s="13">
        <f>AA1434*1.5029674796748</f>
        <v>38852633.674593583</v>
      </c>
      <c r="AA1434" s="3">
        <v>25850615</v>
      </c>
      <c r="AB1434">
        <v>131</v>
      </c>
    </row>
    <row r="1435" spans="1:28" x14ac:dyDescent="0.2">
      <c r="A1435" t="s">
        <v>28313</v>
      </c>
      <c r="B1435" t="s">
        <v>28314</v>
      </c>
      <c r="C1435">
        <v>2012</v>
      </c>
      <c r="D1435" t="s">
        <v>22971</v>
      </c>
      <c r="E1435" t="s">
        <v>16512</v>
      </c>
      <c r="F1435" t="s">
        <v>44044</v>
      </c>
      <c r="G1435" t="s">
        <v>44045</v>
      </c>
      <c r="H1435">
        <v>101</v>
      </c>
      <c r="I1435" t="s">
        <v>1016</v>
      </c>
      <c r="J1435" t="s">
        <v>26</v>
      </c>
      <c r="K1435" t="s">
        <v>307</v>
      </c>
      <c r="M1435" t="s">
        <v>1542</v>
      </c>
      <c r="N1435" t="s">
        <v>28315</v>
      </c>
      <c r="O1435" t="s">
        <v>28316</v>
      </c>
      <c r="P1435" t="s">
        <v>13893</v>
      </c>
      <c r="Q1435" t="s">
        <v>28317</v>
      </c>
      <c r="R1435" t="s">
        <v>28318</v>
      </c>
      <c r="S1435" t="s">
        <v>28319</v>
      </c>
      <c r="T1435">
        <v>5.0999999999999996</v>
      </c>
      <c r="U1435">
        <v>31958</v>
      </c>
      <c r="V1435" s="12">
        <f>W1435*1.12725506764114</f>
        <v>39453927.367439896</v>
      </c>
      <c r="W1435" s="3">
        <v>35000000</v>
      </c>
      <c r="X1435" s="13">
        <f>Y1435*1.12725506764114</f>
        <v>29182843.620181698</v>
      </c>
      <c r="Y1435" s="3">
        <v>25888412</v>
      </c>
      <c r="Z1435" s="13">
        <f>AA1435*1.12725506764114</f>
        <v>39024293.261744626</v>
      </c>
      <c r="AA1435" s="3">
        <v>34618867</v>
      </c>
      <c r="AB1435">
        <v>167</v>
      </c>
    </row>
    <row r="1436" spans="1:28" x14ac:dyDescent="0.2">
      <c r="A1436" t="s">
        <v>20287</v>
      </c>
      <c r="B1436" t="s">
        <v>20288</v>
      </c>
      <c r="C1436">
        <v>2009</v>
      </c>
      <c r="D1436" s="1">
        <v>39854</v>
      </c>
      <c r="E1436" t="s">
        <v>1045</v>
      </c>
      <c r="F1436" t="s">
        <v>44034</v>
      </c>
      <c r="G1436" t="s">
        <v>44036</v>
      </c>
      <c r="H1436">
        <v>100</v>
      </c>
      <c r="I1436" t="s">
        <v>25</v>
      </c>
      <c r="J1436" t="s">
        <v>26</v>
      </c>
      <c r="M1436" t="s">
        <v>20289</v>
      </c>
      <c r="N1436" t="s">
        <v>20289</v>
      </c>
      <c r="O1436" t="s">
        <v>20290</v>
      </c>
      <c r="P1436" t="s">
        <v>20291</v>
      </c>
      <c r="Q1436" t="s">
        <v>20292</v>
      </c>
      <c r="R1436" t="s">
        <v>20293</v>
      </c>
      <c r="S1436" t="s">
        <v>20294</v>
      </c>
      <c r="T1436">
        <v>6.4</v>
      </c>
      <c r="U1436">
        <v>122986</v>
      </c>
      <c r="V1436" s="12">
        <f>W1436*1.20636999678377</f>
        <v>22317844.940499745</v>
      </c>
      <c r="W1436" s="3">
        <v>18500000</v>
      </c>
      <c r="X1436" s="13">
        <f>Y1436*1.20636999678377</f>
        <v>22259035.609526534</v>
      </c>
      <c r="Y1436" s="3">
        <v>18451251</v>
      </c>
      <c r="Z1436" s="13">
        <f>AA1436*1.20636999678377</f>
        <v>39094237.745363221</v>
      </c>
      <c r="AA1436" s="3">
        <v>32406507</v>
      </c>
      <c r="AB1436">
        <v>376</v>
      </c>
    </row>
    <row r="1437" spans="1:28" hidden="1" x14ac:dyDescent="0.2">
      <c r="A1437" t="s">
        <v>15039</v>
      </c>
      <c r="B1437" t="s">
        <v>15040</v>
      </c>
      <c r="C1437">
        <v>2006</v>
      </c>
      <c r="D1437" s="1">
        <v>39001</v>
      </c>
      <c r="E1437" t="s">
        <v>1045</v>
      </c>
      <c r="F1437" t="s">
        <v>44032</v>
      </c>
      <c r="G1437" t="s">
        <v>44036</v>
      </c>
      <c r="H1437">
        <v>92</v>
      </c>
      <c r="I1437" t="s">
        <v>495</v>
      </c>
      <c r="J1437" t="s">
        <v>26</v>
      </c>
      <c r="M1437" t="s">
        <v>15041</v>
      </c>
      <c r="N1437" t="s">
        <v>15042</v>
      </c>
      <c r="O1437" t="s">
        <v>15043</v>
      </c>
      <c r="P1437" t="s">
        <v>15044</v>
      </c>
      <c r="Q1437" t="s">
        <v>15045</v>
      </c>
      <c r="R1437" t="s">
        <v>15046</v>
      </c>
      <c r="S1437" t="s">
        <v>15047</v>
      </c>
      <c r="T1437">
        <v>6.7</v>
      </c>
      <c r="U1437">
        <v>21755</v>
      </c>
      <c r="W1437"/>
      <c r="X1437"/>
      <c r="Y1437">
        <v>216839</v>
      </c>
      <c r="Z1437"/>
      <c r="AA1437">
        <v>1736394</v>
      </c>
      <c r="AB1437">
        <v>77</v>
      </c>
    </row>
    <row r="1438" spans="1:28" x14ac:dyDescent="0.2">
      <c r="A1438" t="s">
        <v>12528</v>
      </c>
      <c r="B1438" t="s">
        <v>12529</v>
      </c>
      <c r="C1438">
        <v>2005</v>
      </c>
      <c r="D1438" t="s">
        <v>5578</v>
      </c>
      <c r="E1438" t="s">
        <v>176</v>
      </c>
      <c r="F1438" t="s">
        <v>44049</v>
      </c>
      <c r="G1438" t="s">
        <v>44046</v>
      </c>
      <c r="H1438">
        <v>83</v>
      </c>
      <c r="I1438" t="s">
        <v>12531</v>
      </c>
      <c r="J1438" t="s">
        <v>26</v>
      </c>
      <c r="M1438" t="s">
        <v>1476</v>
      </c>
      <c r="N1438" t="s">
        <v>12532</v>
      </c>
      <c r="O1438" t="s">
        <v>12533</v>
      </c>
      <c r="P1438" t="s">
        <v>12534</v>
      </c>
      <c r="Q1438" t="s">
        <v>12535</v>
      </c>
      <c r="R1438" t="s">
        <v>12536</v>
      </c>
      <c r="S1438" t="s">
        <v>12537</v>
      </c>
      <c r="T1438">
        <v>5.0999999999999996</v>
      </c>
      <c r="U1438">
        <v>24469</v>
      </c>
      <c r="V1438" s="12">
        <f>W1438*1.32519713261649</f>
        <v>18552759.856630858</v>
      </c>
      <c r="W1438" s="3">
        <v>14000000</v>
      </c>
      <c r="X1438" s="13">
        <f>Y1438*1.32519713261649</f>
        <v>21598123.826451655</v>
      </c>
      <c r="Y1438" s="3">
        <v>16298046</v>
      </c>
      <c r="Z1438" s="13">
        <f>AA1438*1.32519713261649</f>
        <v>39241919.043046668</v>
      </c>
      <c r="AA1438" s="3">
        <v>29612137</v>
      </c>
      <c r="AB1438">
        <v>752</v>
      </c>
    </row>
    <row r="1439" spans="1:28" x14ac:dyDescent="0.2">
      <c r="A1439" t="s">
        <v>3769</v>
      </c>
      <c r="B1439" t="s">
        <v>3770</v>
      </c>
      <c r="C1439">
        <v>2005</v>
      </c>
      <c r="D1439" t="s">
        <v>3771</v>
      </c>
      <c r="E1439" t="s">
        <v>1045</v>
      </c>
      <c r="F1439" t="s">
        <v>44046</v>
      </c>
      <c r="H1439">
        <v>97</v>
      </c>
      <c r="I1439" t="s">
        <v>319</v>
      </c>
      <c r="J1439" t="s">
        <v>26</v>
      </c>
      <c r="M1439" t="s">
        <v>350</v>
      </c>
      <c r="N1439" t="s">
        <v>3772</v>
      </c>
      <c r="O1439" t="s">
        <v>3773</v>
      </c>
      <c r="P1439" t="s">
        <v>3774</v>
      </c>
      <c r="Q1439" t="s">
        <v>3775</v>
      </c>
      <c r="R1439" t="s">
        <v>3776</v>
      </c>
      <c r="S1439" t="s">
        <v>3777</v>
      </c>
      <c r="T1439">
        <v>5</v>
      </c>
      <c r="U1439">
        <v>30073</v>
      </c>
      <c r="V1439" s="12">
        <f>W1439*1.32519713261649</f>
        <v>50357491.039426617</v>
      </c>
      <c r="W1439" s="3">
        <v>38000000</v>
      </c>
      <c r="X1439" s="13">
        <f>Y1439*1.32519713261649</f>
        <v>25573020.821003634</v>
      </c>
      <c r="Y1439" s="3">
        <v>19297522</v>
      </c>
      <c r="Z1439" s="13">
        <f>AA1439*1.32519713261649</f>
        <v>39254621.057562798</v>
      </c>
      <c r="AA1439" s="3">
        <v>29621722</v>
      </c>
      <c r="AB1439">
        <v>330</v>
      </c>
    </row>
    <row r="1440" spans="1:28" x14ac:dyDescent="0.2">
      <c r="A1440" t="s">
        <v>40859</v>
      </c>
      <c r="B1440" t="s">
        <v>40860</v>
      </c>
      <c r="C1440">
        <v>2017</v>
      </c>
      <c r="D1440" s="1">
        <v>42865</v>
      </c>
      <c r="E1440" t="s">
        <v>1045</v>
      </c>
      <c r="F1440" t="s">
        <v>44032</v>
      </c>
      <c r="G1440" t="s">
        <v>44036</v>
      </c>
      <c r="H1440">
        <v>97</v>
      </c>
      <c r="I1440" t="s">
        <v>25</v>
      </c>
      <c r="J1440" t="s">
        <v>26</v>
      </c>
      <c r="M1440" t="s">
        <v>40861</v>
      </c>
      <c r="N1440" t="s">
        <v>40861</v>
      </c>
      <c r="O1440" t="s">
        <v>40862</v>
      </c>
      <c r="P1440" t="s">
        <v>3439</v>
      </c>
      <c r="Q1440" t="s">
        <v>40863</v>
      </c>
      <c r="R1440" t="s">
        <v>40864</v>
      </c>
      <c r="S1440" t="s">
        <v>40865</v>
      </c>
      <c r="T1440">
        <v>5.8</v>
      </c>
      <c r="U1440">
        <v>27064</v>
      </c>
      <c r="V1440" s="12">
        <f>W1440*1.05585427545692</f>
        <v>12670251.305483039</v>
      </c>
      <c r="W1440" s="3">
        <v>12000000</v>
      </c>
      <c r="X1440" s="13">
        <f>Y1440*1.05585427545692</f>
        <v>28529482.385460209</v>
      </c>
      <c r="Y1440" s="3">
        <v>27020284</v>
      </c>
      <c r="Z1440" s="13">
        <f>AA1440*1.05585427545692</f>
        <v>39352450.117212012</v>
      </c>
      <c r="AA1440" s="3">
        <v>37270721</v>
      </c>
      <c r="AB1440">
        <v>161</v>
      </c>
    </row>
    <row r="1441" spans="1:28" x14ac:dyDescent="0.2">
      <c r="A1441" t="s">
        <v>8315</v>
      </c>
      <c r="B1441" t="s">
        <v>8316</v>
      </c>
      <c r="C1441">
        <v>2004</v>
      </c>
      <c r="D1441" s="1">
        <v>38324</v>
      </c>
      <c r="E1441" t="s">
        <v>16512</v>
      </c>
      <c r="F1441" t="s">
        <v>44031</v>
      </c>
      <c r="G1441" t="s">
        <v>44038</v>
      </c>
      <c r="H1441">
        <v>100</v>
      </c>
      <c r="I1441" t="s">
        <v>229</v>
      </c>
      <c r="J1441" t="s">
        <v>26</v>
      </c>
      <c r="M1441" t="s">
        <v>8317</v>
      </c>
      <c r="N1441" t="s">
        <v>8318</v>
      </c>
      <c r="O1441" t="s">
        <v>8319</v>
      </c>
      <c r="P1441" t="s">
        <v>4092</v>
      </c>
      <c r="Q1441" t="s">
        <v>8320</v>
      </c>
      <c r="R1441" t="s">
        <v>8321</v>
      </c>
      <c r="S1441" t="s">
        <v>8322</v>
      </c>
      <c r="T1441">
        <v>4.5999999999999996</v>
      </c>
      <c r="U1441">
        <v>13861</v>
      </c>
      <c r="V1441" s="12">
        <f>W1441*1.37009528851244</f>
        <v>35622477.501323439</v>
      </c>
      <c r="W1441" s="3">
        <v>26000000</v>
      </c>
      <c r="X1441" s="13">
        <f>Y1441*1.37009528851244</f>
        <v>32375569.512699831</v>
      </c>
      <c r="Y1441" s="3">
        <v>23630159</v>
      </c>
      <c r="Z1441" s="13">
        <f>AA1441*1.37009528851244</f>
        <v>39484769.269163564</v>
      </c>
      <c r="AA1441" s="3">
        <v>28818995</v>
      </c>
      <c r="AB1441">
        <v>50</v>
      </c>
    </row>
    <row r="1442" spans="1:28" hidden="1" x14ac:dyDescent="0.2">
      <c r="A1442" t="s">
        <v>15077</v>
      </c>
      <c r="B1442" t="s">
        <v>15078</v>
      </c>
      <c r="C1442">
        <v>2005</v>
      </c>
      <c r="D1442" t="s">
        <v>8090</v>
      </c>
      <c r="E1442" t="s">
        <v>16512</v>
      </c>
      <c r="F1442" t="s">
        <v>44044</v>
      </c>
      <c r="G1442" t="s">
        <v>44042</v>
      </c>
      <c r="H1442">
        <v>93</v>
      </c>
      <c r="I1442" t="s">
        <v>15079</v>
      </c>
      <c r="J1442" t="s">
        <v>51</v>
      </c>
      <c r="K1442" t="s">
        <v>209</v>
      </c>
      <c r="M1442" t="s">
        <v>15080</v>
      </c>
      <c r="N1442" t="s">
        <v>15081</v>
      </c>
      <c r="O1442" t="s">
        <v>15082</v>
      </c>
      <c r="P1442" t="s">
        <v>15083</v>
      </c>
      <c r="Q1442" t="s">
        <v>15084</v>
      </c>
      <c r="R1442" t="s">
        <v>15085</v>
      </c>
      <c r="S1442" t="s">
        <v>15086</v>
      </c>
      <c r="T1442">
        <v>7</v>
      </c>
      <c r="U1442">
        <v>11212</v>
      </c>
      <c r="W1442"/>
      <c r="X1442"/>
      <c r="Y1442"/>
      <c r="Z1442"/>
      <c r="AA1442">
        <v>954211</v>
      </c>
      <c r="AB1442">
        <v>70</v>
      </c>
    </row>
    <row r="1443" spans="1:28" x14ac:dyDescent="0.2">
      <c r="A1443" t="s">
        <v>30494</v>
      </c>
      <c r="B1443" t="s">
        <v>30495</v>
      </c>
      <c r="C1443">
        <v>2014</v>
      </c>
      <c r="D1443" t="s">
        <v>17462</v>
      </c>
      <c r="E1443" t="s">
        <v>44041</v>
      </c>
      <c r="F1443" t="s">
        <v>44032</v>
      </c>
      <c r="G1443" t="s">
        <v>44042</v>
      </c>
      <c r="H1443">
        <v>122</v>
      </c>
      <c r="I1443" t="s">
        <v>5611</v>
      </c>
      <c r="J1443" t="s">
        <v>26</v>
      </c>
      <c r="K1443" t="s">
        <v>1076</v>
      </c>
      <c r="L1443" t="s">
        <v>361</v>
      </c>
      <c r="M1443" t="s">
        <v>12059</v>
      </c>
      <c r="N1443" t="s">
        <v>30496</v>
      </c>
      <c r="O1443" t="s">
        <v>30497</v>
      </c>
      <c r="P1443" t="s">
        <v>30498</v>
      </c>
      <c r="Q1443" t="s">
        <v>30499</v>
      </c>
      <c r="R1443" t="s">
        <v>30500</v>
      </c>
      <c r="S1443" t="s">
        <v>30501</v>
      </c>
      <c r="T1443">
        <v>6.8</v>
      </c>
      <c r="U1443">
        <v>71345</v>
      </c>
      <c r="V1443" s="12">
        <f>W1443*1.09324733035956</f>
        <v>16398709.9553934</v>
      </c>
      <c r="W1443" s="3">
        <v>15000000</v>
      </c>
      <c r="X1443" s="13">
        <f>Y1443*1.09324733035956</f>
        <v>18845238.959875192</v>
      </c>
      <c r="Y1443" s="3">
        <v>17237855</v>
      </c>
      <c r="Z1443" s="13">
        <f>AA1443*1.09324733035956</f>
        <v>39612195.729787737</v>
      </c>
      <c r="AA1443" s="3">
        <v>36233517</v>
      </c>
      <c r="AB1443">
        <v>192</v>
      </c>
    </row>
    <row r="1444" spans="1:28" hidden="1" x14ac:dyDescent="0.2">
      <c r="A1444" t="s">
        <v>15094</v>
      </c>
      <c r="B1444" t="s">
        <v>15095</v>
      </c>
      <c r="C1444">
        <v>2007</v>
      </c>
      <c r="D1444" t="s">
        <v>12428</v>
      </c>
      <c r="E1444" t="s">
        <v>44041</v>
      </c>
      <c r="F1444" t="s">
        <v>44032</v>
      </c>
      <c r="G1444" t="s">
        <v>44045</v>
      </c>
      <c r="H1444">
        <v>121</v>
      </c>
      <c r="I1444" t="s">
        <v>25</v>
      </c>
      <c r="J1444" t="s">
        <v>26</v>
      </c>
      <c r="M1444" t="s">
        <v>9500</v>
      </c>
      <c r="N1444" t="s">
        <v>15096</v>
      </c>
      <c r="O1444" t="s">
        <v>15097</v>
      </c>
      <c r="P1444" t="s">
        <v>201</v>
      </c>
      <c r="Q1444" t="s">
        <v>15098</v>
      </c>
      <c r="R1444" t="s">
        <v>15099</v>
      </c>
      <c r="S1444" t="s">
        <v>15100</v>
      </c>
      <c r="T1444">
        <v>7.1</v>
      </c>
      <c r="U1444">
        <v>68025</v>
      </c>
      <c r="W1444"/>
      <c r="X1444"/>
      <c r="Y1444">
        <v>6777741</v>
      </c>
      <c r="Z1444"/>
      <c r="AA1444">
        <v>29541790</v>
      </c>
      <c r="AB1444">
        <v>244</v>
      </c>
    </row>
    <row r="1445" spans="1:28" x14ac:dyDescent="0.2">
      <c r="A1445" t="s">
        <v>1991</v>
      </c>
      <c r="B1445" t="s">
        <v>1992</v>
      </c>
      <c r="C1445">
        <v>2000</v>
      </c>
      <c r="D1445" t="s">
        <v>1387</v>
      </c>
      <c r="E1445" t="s">
        <v>176</v>
      </c>
      <c r="F1445" t="s">
        <v>44057</v>
      </c>
      <c r="G1445" t="s">
        <v>44036</v>
      </c>
      <c r="H1445">
        <v>115</v>
      </c>
      <c r="I1445" t="s">
        <v>25</v>
      </c>
      <c r="J1445" t="s">
        <v>26</v>
      </c>
      <c r="M1445" t="s">
        <v>1993</v>
      </c>
      <c r="N1445" t="s">
        <v>1994</v>
      </c>
      <c r="O1445" t="s">
        <v>1995</v>
      </c>
      <c r="P1445" t="s">
        <v>1996</v>
      </c>
      <c r="Q1445" t="s">
        <v>1997</v>
      </c>
      <c r="R1445" t="s">
        <v>1998</v>
      </c>
      <c r="S1445" t="s">
        <v>1999</v>
      </c>
      <c r="T1445">
        <v>6.7</v>
      </c>
      <c r="U1445">
        <v>18693</v>
      </c>
      <c r="V1445" s="12">
        <f>W1445*1.5029674796748</f>
        <v>43586056.910569198</v>
      </c>
      <c r="W1445" s="3">
        <v>29000000</v>
      </c>
      <c r="X1445" s="13">
        <f>Y1445*1.5029674796748</f>
        <v>25852430.895325258</v>
      </c>
      <c r="Y1445" s="3">
        <v>17200925</v>
      </c>
      <c r="Z1445" s="13">
        <f>AA1445*1.5029674796748</f>
        <v>39657211.243617974</v>
      </c>
      <c r="AA1445" s="3">
        <v>26385941</v>
      </c>
      <c r="AB1445">
        <v>220</v>
      </c>
    </row>
    <row r="1446" spans="1:28" x14ac:dyDescent="0.2">
      <c r="A1446" t="s">
        <v>25839</v>
      </c>
      <c r="B1446" t="s">
        <v>25840</v>
      </c>
      <c r="C1446">
        <v>2011</v>
      </c>
      <c r="D1446" t="s">
        <v>24599</v>
      </c>
      <c r="E1446" t="s">
        <v>16512</v>
      </c>
      <c r="F1446" t="s">
        <v>44032</v>
      </c>
      <c r="G1446" t="s">
        <v>44042</v>
      </c>
      <c r="H1446">
        <v>93</v>
      </c>
      <c r="I1446" t="s">
        <v>22838</v>
      </c>
      <c r="J1446" t="s">
        <v>26</v>
      </c>
      <c r="K1446" t="s">
        <v>308</v>
      </c>
      <c r="M1446" t="s">
        <v>1187</v>
      </c>
      <c r="N1446" t="s">
        <v>25841</v>
      </c>
      <c r="O1446" t="s">
        <v>25842</v>
      </c>
      <c r="P1446" t="s">
        <v>25843</v>
      </c>
      <c r="Q1446" t="s">
        <v>25844</v>
      </c>
      <c r="R1446" t="s">
        <v>25845</v>
      </c>
      <c r="S1446" t="s">
        <v>25846</v>
      </c>
      <c r="T1446">
        <v>5.8</v>
      </c>
      <c r="U1446">
        <v>82305</v>
      </c>
      <c r="V1446" s="13">
        <v>14000000</v>
      </c>
      <c r="W1446" s="3">
        <v>23000000</v>
      </c>
      <c r="X1446" s="13">
        <f>Y1446*1.1505830469594</f>
        <v>21794799.706391551</v>
      </c>
      <c r="Y1446" s="3">
        <v>18942396</v>
      </c>
      <c r="Z1446" s="13">
        <f>AA1446*1.1505830469594</f>
        <v>39710947.142825462</v>
      </c>
      <c r="AA1446" s="3">
        <v>34513760</v>
      </c>
      <c r="AB1446">
        <v>451</v>
      </c>
    </row>
    <row r="1447" spans="1:28" x14ac:dyDescent="0.2">
      <c r="A1447" t="s">
        <v>3812</v>
      </c>
      <c r="B1447" t="s">
        <v>3813</v>
      </c>
      <c r="C1447">
        <v>2002</v>
      </c>
      <c r="D1447" t="s">
        <v>3178</v>
      </c>
      <c r="E1447" t="s">
        <v>176</v>
      </c>
      <c r="F1447" t="s">
        <v>44036</v>
      </c>
      <c r="G1447" t="s">
        <v>44042</v>
      </c>
      <c r="H1447">
        <v>101</v>
      </c>
      <c r="I1447" t="s">
        <v>3814</v>
      </c>
      <c r="J1447" t="s">
        <v>26</v>
      </c>
      <c r="K1447" t="s">
        <v>27</v>
      </c>
      <c r="L1447" t="s">
        <v>1793</v>
      </c>
      <c r="M1447" t="s">
        <v>3534</v>
      </c>
      <c r="N1447" t="s">
        <v>3815</v>
      </c>
      <c r="O1447" t="s">
        <v>3816</v>
      </c>
      <c r="P1447" t="s">
        <v>3817</v>
      </c>
      <c r="Q1447" t="s">
        <v>3818</v>
      </c>
      <c r="R1447" t="s">
        <v>3819</v>
      </c>
      <c r="S1447" t="s">
        <v>3820</v>
      </c>
      <c r="T1447">
        <v>7</v>
      </c>
      <c r="U1447">
        <v>26941</v>
      </c>
      <c r="V1447" s="12">
        <f>W1447*1.43863813229572</f>
        <v>43159143.968871601</v>
      </c>
      <c r="W1447" s="3">
        <v>30000000</v>
      </c>
      <c r="X1447" s="13">
        <f>Y1447*1.43863813229572</f>
        <v>18686184.41140078</v>
      </c>
      <c r="Y1447" s="3">
        <v>12988801</v>
      </c>
      <c r="Z1447" s="13">
        <f>AA1447*1.43863813229572</f>
        <v>39813050.06428016</v>
      </c>
      <c r="AA1447" s="3">
        <v>27674124</v>
      </c>
      <c r="AB1447">
        <v>201</v>
      </c>
    </row>
    <row r="1448" spans="1:28" x14ac:dyDescent="0.2">
      <c r="A1448" t="s">
        <v>39185</v>
      </c>
      <c r="B1448" t="s">
        <v>39186</v>
      </c>
      <c r="C1448">
        <v>2018</v>
      </c>
      <c r="D1448" t="s">
        <v>37840</v>
      </c>
      <c r="E1448" t="s">
        <v>44035</v>
      </c>
      <c r="F1448" t="s">
        <v>44032</v>
      </c>
      <c r="H1448">
        <v>120</v>
      </c>
      <c r="I1448" t="s">
        <v>27151</v>
      </c>
      <c r="J1448" t="s">
        <v>26</v>
      </c>
      <c r="M1448" t="s">
        <v>2430</v>
      </c>
      <c r="N1448" t="s">
        <v>39187</v>
      </c>
      <c r="O1448" t="s">
        <v>39188</v>
      </c>
      <c r="P1448" t="s">
        <v>37480</v>
      </c>
      <c r="Q1448" t="s">
        <v>39189</v>
      </c>
      <c r="R1448" t="s">
        <v>633</v>
      </c>
      <c r="S1448" t="s">
        <v>634</v>
      </c>
      <c r="T1448">
        <v>7</v>
      </c>
      <c r="U1448">
        <v>22249</v>
      </c>
      <c r="V1448" s="12">
        <f>W1448*1.03068014830331</f>
        <v>20613602.966066197</v>
      </c>
      <c r="W1448" s="3">
        <v>20000000</v>
      </c>
      <c r="X1448" s="13">
        <f>Y1448*1.03068014830331</f>
        <v>25378114.688785981</v>
      </c>
      <c r="Y1448" s="3">
        <v>24622687</v>
      </c>
      <c r="Z1448" s="13">
        <f>AA1448*1.03068014830331</f>
        <v>39860266.385445133</v>
      </c>
      <c r="AA1448" s="3">
        <v>38673750</v>
      </c>
      <c r="AB1448">
        <v>184</v>
      </c>
    </row>
    <row r="1449" spans="1:28" x14ac:dyDescent="0.2">
      <c r="A1449" t="s">
        <v>9148</v>
      </c>
      <c r="B1449" t="s">
        <v>9149</v>
      </c>
      <c r="C1449">
        <v>2006</v>
      </c>
      <c r="D1449" t="s">
        <v>9150</v>
      </c>
      <c r="E1449" t="s">
        <v>16512</v>
      </c>
      <c r="F1449" t="s">
        <v>44033</v>
      </c>
      <c r="H1449">
        <v>88</v>
      </c>
      <c r="I1449" t="s">
        <v>25</v>
      </c>
      <c r="J1449" t="s">
        <v>26</v>
      </c>
      <c r="K1449" t="s">
        <v>1793</v>
      </c>
      <c r="M1449" t="s">
        <v>2719</v>
      </c>
      <c r="N1449" t="s">
        <v>2719</v>
      </c>
      <c r="O1449" t="s">
        <v>9151</v>
      </c>
      <c r="P1449" t="s">
        <v>6695</v>
      </c>
      <c r="Q1449" t="s">
        <v>9152</v>
      </c>
      <c r="R1449" t="s">
        <v>9153</v>
      </c>
      <c r="S1449" t="s">
        <v>9154</v>
      </c>
      <c r="T1449">
        <v>4.4000000000000004</v>
      </c>
      <c r="U1449">
        <v>78768</v>
      </c>
      <c r="V1449" s="12">
        <f>W1449*1.28378472222222</f>
        <v>38513541.666666605</v>
      </c>
      <c r="W1449" s="3">
        <v>30000000</v>
      </c>
      <c r="X1449" s="13">
        <f>Y1449*1.28378472222222</f>
        <v>23795992.259583294</v>
      </c>
      <c r="Y1449" s="3">
        <v>18535812</v>
      </c>
      <c r="Z1449" s="13">
        <f>AA1449*1.28378472222222</f>
        <v>39887462.198020764</v>
      </c>
      <c r="AA1449" s="3">
        <v>31070211</v>
      </c>
      <c r="AB1449">
        <v>849</v>
      </c>
    </row>
    <row r="1450" spans="1:28" x14ac:dyDescent="0.2">
      <c r="A1450" t="s">
        <v>34003</v>
      </c>
      <c r="B1450" t="s">
        <v>34004</v>
      </c>
      <c r="C1450">
        <v>2015</v>
      </c>
      <c r="D1450" t="s">
        <v>31115</v>
      </c>
      <c r="E1450" t="s">
        <v>1045</v>
      </c>
      <c r="F1450" t="s">
        <v>44032</v>
      </c>
      <c r="H1450">
        <v>101</v>
      </c>
      <c r="I1450" t="s">
        <v>229</v>
      </c>
      <c r="J1450" t="s">
        <v>26</v>
      </c>
      <c r="K1450" t="s">
        <v>27</v>
      </c>
      <c r="L1450" t="s">
        <v>64</v>
      </c>
      <c r="M1450" t="s">
        <v>21557</v>
      </c>
      <c r="N1450" t="s">
        <v>34005</v>
      </c>
      <c r="O1450" t="s">
        <v>34006</v>
      </c>
      <c r="P1450" t="s">
        <v>16964</v>
      </c>
      <c r="Q1450" t="s">
        <v>34007</v>
      </c>
      <c r="R1450" t="s">
        <v>512</v>
      </c>
      <c r="S1450" t="s">
        <v>513</v>
      </c>
      <c r="T1450">
        <v>6.6</v>
      </c>
      <c r="U1450">
        <v>103986</v>
      </c>
      <c r="V1450" s="12">
        <f>W1450*1.09195121025074</f>
        <v>21839024.205014803</v>
      </c>
      <c r="W1450" s="3">
        <v>20000000</v>
      </c>
      <c r="X1450" s="13">
        <f>Y1450*1.09195121025074</f>
        <v>14907258.956977749</v>
      </c>
      <c r="Y1450" s="3">
        <v>13651946</v>
      </c>
      <c r="Z1450" s="13">
        <f>AA1450*1.09195121025074</f>
        <v>39972777.322187804</v>
      </c>
      <c r="AA1450" s="3">
        <v>36606743</v>
      </c>
      <c r="AB1450">
        <v>191</v>
      </c>
    </row>
    <row r="1451" spans="1:28" x14ac:dyDescent="0.2">
      <c r="A1451" t="s">
        <v>28863</v>
      </c>
      <c r="B1451" t="s">
        <v>28864</v>
      </c>
      <c r="C1451">
        <v>2012</v>
      </c>
      <c r="D1451" t="s">
        <v>25359</v>
      </c>
      <c r="E1451" t="s">
        <v>176</v>
      </c>
      <c r="F1451" t="s">
        <v>44042</v>
      </c>
      <c r="H1451">
        <v>107</v>
      </c>
      <c r="I1451" t="s">
        <v>28865</v>
      </c>
      <c r="J1451" t="s">
        <v>26</v>
      </c>
      <c r="M1451" t="s">
        <v>28866</v>
      </c>
      <c r="N1451" t="s">
        <v>28866</v>
      </c>
      <c r="O1451" t="s">
        <v>28867</v>
      </c>
      <c r="P1451" t="s">
        <v>1039</v>
      </c>
      <c r="Q1451" t="s">
        <v>28868</v>
      </c>
      <c r="R1451" t="s">
        <v>28869</v>
      </c>
      <c r="S1451" t="s">
        <v>28870</v>
      </c>
      <c r="T1451">
        <v>6.6</v>
      </c>
      <c r="U1451">
        <v>49127</v>
      </c>
      <c r="V1451" s="12">
        <f>W1451*1.12725506764114</f>
        <v>13527060.81169368</v>
      </c>
      <c r="W1451" s="3">
        <v>12000000</v>
      </c>
      <c r="X1451" s="13">
        <f>Y1451*1.12725506764114</f>
        <v>8927379.9250590131</v>
      </c>
      <c r="Y1451" s="3">
        <v>7919574</v>
      </c>
      <c r="Z1451" s="13">
        <f>AA1451*1.12725506764114</f>
        <v>40000709.201529637</v>
      </c>
      <c r="AA1451" s="3">
        <v>35485056</v>
      </c>
      <c r="AB1451">
        <v>173</v>
      </c>
    </row>
    <row r="1452" spans="1:28" x14ac:dyDescent="0.2">
      <c r="A1452" t="s">
        <v>24286</v>
      </c>
      <c r="B1452" t="s">
        <v>24287</v>
      </c>
      <c r="C1452">
        <v>2011</v>
      </c>
      <c r="D1452" s="1">
        <v>41190</v>
      </c>
      <c r="E1452" t="s">
        <v>1045</v>
      </c>
      <c r="H1452">
        <v>81</v>
      </c>
      <c r="I1452" t="s">
        <v>25</v>
      </c>
      <c r="J1452" t="s">
        <v>26</v>
      </c>
      <c r="M1452" t="s">
        <v>5796</v>
      </c>
      <c r="N1452" t="s">
        <v>24288</v>
      </c>
      <c r="O1452" t="s">
        <v>24289</v>
      </c>
      <c r="P1452" t="s">
        <v>17491</v>
      </c>
      <c r="Q1452" t="s">
        <v>24290</v>
      </c>
      <c r="R1452" t="s">
        <v>24291</v>
      </c>
      <c r="S1452" t="s">
        <v>24292</v>
      </c>
      <c r="T1452">
        <v>5.7</v>
      </c>
      <c r="U1452">
        <v>67496</v>
      </c>
      <c r="V1452" s="12">
        <f>W1452*1.1505830469594</f>
        <v>28764576.173985001</v>
      </c>
      <c r="W1452" s="3">
        <v>25000000</v>
      </c>
      <c r="X1452" s="13">
        <f>Y1452*1.1505830469594</f>
        <v>35025273.622564405</v>
      </c>
      <c r="Y1452" s="3">
        <v>30441326</v>
      </c>
      <c r="Z1452" s="13">
        <f>AA1452*1.1505830469594</f>
        <v>40203889.136468187</v>
      </c>
      <c r="AA1452" s="3">
        <v>34942188</v>
      </c>
      <c r="AB1452">
        <v>125</v>
      </c>
    </row>
    <row r="1453" spans="1:28" hidden="1" x14ac:dyDescent="0.2">
      <c r="A1453" t="s">
        <v>15163</v>
      </c>
      <c r="B1453" t="s">
        <v>15164</v>
      </c>
      <c r="C1453">
        <v>2007</v>
      </c>
      <c r="D1453" t="s">
        <v>12286</v>
      </c>
      <c r="E1453" t="s">
        <v>16512</v>
      </c>
      <c r="F1453" t="s">
        <v>44032</v>
      </c>
      <c r="G1453" t="s">
        <v>44042</v>
      </c>
      <c r="H1453">
        <v>188</v>
      </c>
      <c r="I1453" t="s">
        <v>943</v>
      </c>
      <c r="J1453" t="s">
        <v>2402</v>
      </c>
      <c r="M1453" t="s">
        <v>5439</v>
      </c>
      <c r="N1453" t="s">
        <v>15165</v>
      </c>
      <c r="O1453" t="s">
        <v>15166</v>
      </c>
      <c r="P1453" t="s">
        <v>15167</v>
      </c>
      <c r="Q1453" t="s">
        <v>15168</v>
      </c>
      <c r="R1453" t="s">
        <v>15169</v>
      </c>
      <c r="S1453" t="s">
        <v>15170</v>
      </c>
      <c r="T1453">
        <v>7.5</v>
      </c>
      <c r="U1453">
        <v>17326</v>
      </c>
      <c r="W1453" t="s">
        <v>15171</v>
      </c>
      <c r="X1453"/>
      <c r="Y1453"/>
      <c r="Z1453"/>
      <c r="AA1453">
        <v>5871620</v>
      </c>
      <c r="AB1453">
        <v>73</v>
      </c>
    </row>
    <row r="1454" spans="1:28" x14ac:dyDescent="0.2">
      <c r="A1454" t="s">
        <v>8547</v>
      </c>
      <c r="B1454" t="s">
        <v>8548</v>
      </c>
      <c r="C1454">
        <v>2009</v>
      </c>
      <c r="D1454" t="s">
        <v>8549</v>
      </c>
      <c r="E1454" t="s">
        <v>176</v>
      </c>
      <c r="F1454" t="s">
        <v>44034</v>
      </c>
      <c r="G1454" t="s">
        <v>44045</v>
      </c>
      <c r="H1454">
        <v>115</v>
      </c>
      <c r="I1454" t="s">
        <v>25</v>
      </c>
      <c r="J1454" t="s">
        <v>26</v>
      </c>
      <c r="M1454" t="s">
        <v>3207</v>
      </c>
      <c r="N1454" t="s">
        <v>8550</v>
      </c>
      <c r="O1454" t="s">
        <v>8551</v>
      </c>
      <c r="P1454" t="s">
        <v>622</v>
      </c>
      <c r="Q1454" t="s">
        <v>8552</v>
      </c>
      <c r="R1454" t="s">
        <v>8553</v>
      </c>
      <c r="S1454" t="s">
        <v>8554</v>
      </c>
      <c r="T1454">
        <v>5.6</v>
      </c>
      <c r="U1454">
        <v>87997</v>
      </c>
      <c r="V1454" s="12">
        <f>W1454*1.20636999678377</f>
        <v>36191099.903513096</v>
      </c>
      <c r="W1454" s="3">
        <v>30000000</v>
      </c>
      <c r="X1454" s="13">
        <f>Y1454*1.20636999678377</f>
        <v>18158253.445079379</v>
      </c>
      <c r="Y1454" s="3">
        <v>15051977</v>
      </c>
      <c r="Z1454" s="13">
        <f>AA1454*1.20636999678377</f>
        <v>40213349.793909624</v>
      </c>
      <c r="AA1454" s="3">
        <v>33334176</v>
      </c>
      <c r="AB1454">
        <v>439</v>
      </c>
    </row>
    <row r="1455" spans="1:28" x14ac:dyDescent="0.2">
      <c r="A1455" t="s">
        <v>21071</v>
      </c>
      <c r="B1455" t="s">
        <v>21072</v>
      </c>
      <c r="C1455">
        <v>2008</v>
      </c>
      <c r="D1455" t="s">
        <v>15809</v>
      </c>
      <c r="E1455" t="s">
        <v>176</v>
      </c>
      <c r="F1455" t="s">
        <v>44034</v>
      </c>
      <c r="G1455" t="s">
        <v>44036</v>
      </c>
      <c r="H1455">
        <v>122</v>
      </c>
      <c r="I1455" t="s">
        <v>25</v>
      </c>
      <c r="J1455" t="s">
        <v>26</v>
      </c>
      <c r="M1455" t="s">
        <v>16946</v>
      </c>
      <c r="N1455" t="s">
        <v>16947</v>
      </c>
      <c r="O1455" t="s">
        <v>21073</v>
      </c>
      <c r="P1455" t="s">
        <v>21074</v>
      </c>
      <c r="Q1455" t="s">
        <v>21075</v>
      </c>
      <c r="R1455" t="s">
        <v>21076</v>
      </c>
      <c r="S1455" t="s">
        <v>21077</v>
      </c>
      <c r="T1455">
        <v>6.5</v>
      </c>
      <c r="U1455">
        <v>20939</v>
      </c>
      <c r="V1455" s="12">
        <f>W1455*1.20207800169993</f>
        <v>601039.00084996503</v>
      </c>
      <c r="W1455" s="3">
        <v>500000</v>
      </c>
      <c r="X1455" s="13">
        <f>Y1455*1.20207800169993</f>
        <v>40217102.683599398</v>
      </c>
      <c r="Y1455" s="3">
        <v>33456317</v>
      </c>
      <c r="Z1455" s="13">
        <f>AA1455*1.20207800169993</f>
        <v>40237513.968068257</v>
      </c>
      <c r="AA1455" s="3">
        <v>33473297</v>
      </c>
      <c r="AB1455">
        <v>245</v>
      </c>
    </row>
    <row r="1456" spans="1:28" x14ac:dyDescent="0.2">
      <c r="A1456" t="s">
        <v>37553</v>
      </c>
      <c r="B1456" t="s">
        <v>37554</v>
      </c>
      <c r="C1456">
        <v>2016</v>
      </c>
      <c r="D1456" t="s">
        <v>36836</v>
      </c>
      <c r="E1456" t="s">
        <v>44035</v>
      </c>
      <c r="F1456" t="s">
        <v>44044</v>
      </c>
      <c r="G1456" t="s">
        <v>44032</v>
      </c>
      <c r="H1456">
        <v>134</v>
      </c>
      <c r="I1456" t="s">
        <v>7475</v>
      </c>
      <c r="J1456" t="s">
        <v>26</v>
      </c>
      <c r="K1456" t="s">
        <v>686</v>
      </c>
      <c r="L1456" t="s">
        <v>75</v>
      </c>
      <c r="M1456" t="s">
        <v>7896</v>
      </c>
      <c r="N1456" t="s">
        <v>37555</v>
      </c>
      <c r="O1456" t="s">
        <v>37556</v>
      </c>
      <c r="P1456" t="s">
        <v>19165</v>
      </c>
      <c r="Q1456" t="s">
        <v>37557</v>
      </c>
      <c r="R1456" t="s">
        <v>37558</v>
      </c>
      <c r="S1456" t="s">
        <v>37559</v>
      </c>
      <c r="T1456">
        <v>7.3</v>
      </c>
      <c r="U1456">
        <v>132119</v>
      </c>
      <c r="V1456" s="12">
        <f>W1456*1.07834771485832</f>
        <v>43133908.594332799</v>
      </c>
      <c r="W1456" s="3">
        <v>40000000</v>
      </c>
      <c r="X1456" s="13">
        <f>Y1456*1.07834771485832</f>
        <v>23278851.783110566</v>
      </c>
      <c r="Y1456" s="3">
        <v>21587519</v>
      </c>
      <c r="Z1456" s="13">
        <f>AA1456*1.07834771485832</f>
        <v>40284068.507068671</v>
      </c>
      <c r="AA1456" s="3">
        <v>37357216</v>
      </c>
      <c r="AB1456">
        <v>241</v>
      </c>
    </row>
    <row r="1457" spans="1:28" x14ac:dyDescent="0.2">
      <c r="A1457" t="s">
        <v>5626</v>
      </c>
      <c r="B1457" t="s">
        <v>5627</v>
      </c>
      <c r="C1457">
        <v>2003</v>
      </c>
      <c r="D1457" t="s">
        <v>5628</v>
      </c>
      <c r="E1457" t="s">
        <v>3496</v>
      </c>
      <c r="F1457" t="s">
        <v>44042</v>
      </c>
      <c r="H1457">
        <v>84</v>
      </c>
      <c r="I1457" t="s">
        <v>786</v>
      </c>
      <c r="J1457" t="s">
        <v>26</v>
      </c>
      <c r="M1457" t="s">
        <v>5629</v>
      </c>
      <c r="N1457" t="s">
        <v>5630</v>
      </c>
      <c r="O1457" t="s">
        <v>5631</v>
      </c>
      <c r="P1457" t="s">
        <v>5632</v>
      </c>
      <c r="Q1457" t="s">
        <v>5633</v>
      </c>
      <c r="R1457" t="s">
        <v>5634</v>
      </c>
      <c r="S1457" t="s">
        <v>5635</v>
      </c>
      <c r="T1457">
        <v>6.1</v>
      </c>
      <c r="U1457">
        <v>106747</v>
      </c>
      <c r="V1457" s="12">
        <f>W1457*1.40658152173913</f>
        <v>17722927.173913039</v>
      </c>
      <c r="W1457" s="3">
        <v>12600000</v>
      </c>
      <c r="X1457" s="13">
        <f>Y1457*1.40658152173913</f>
        <v>21687785.101576079</v>
      </c>
      <c r="Y1457" s="3">
        <v>15418790</v>
      </c>
      <c r="Z1457" s="13">
        <f>AA1457*1.40658152173913</f>
        <v>40299369.382201076</v>
      </c>
      <c r="AA1457" s="3">
        <v>28650575</v>
      </c>
      <c r="AB1457">
        <v>565</v>
      </c>
    </row>
    <row r="1458" spans="1:28" hidden="1" x14ac:dyDescent="0.2">
      <c r="A1458" t="s">
        <v>14739</v>
      </c>
      <c r="B1458" t="s">
        <v>14740</v>
      </c>
      <c r="C1458">
        <v>2014</v>
      </c>
      <c r="D1458" t="s">
        <v>14741</v>
      </c>
      <c r="E1458" t="s">
        <v>176</v>
      </c>
      <c r="F1458" t="s">
        <v>44033</v>
      </c>
      <c r="G1458" t="s">
        <v>44042</v>
      </c>
      <c r="H1458">
        <v>108</v>
      </c>
      <c r="I1458" t="s">
        <v>1561</v>
      </c>
      <c r="J1458" t="s">
        <v>26</v>
      </c>
      <c r="M1458" t="s">
        <v>5334</v>
      </c>
      <c r="N1458" t="s">
        <v>5334</v>
      </c>
      <c r="O1458" t="s">
        <v>14742</v>
      </c>
      <c r="P1458" t="s">
        <v>14743</v>
      </c>
      <c r="Q1458" t="s">
        <v>14744</v>
      </c>
      <c r="R1458" t="s">
        <v>14745</v>
      </c>
      <c r="S1458" t="s">
        <v>14746</v>
      </c>
      <c r="T1458">
        <v>7.7</v>
      </c>
      <c r="U1458">
        <v>462655</v>
      </c>
      <c r="V1458" s="12">
        <f>W1458*1.09324733035956</f>
        <v>16398709.9553934</v>
      </c>
      <c r="W1458" s="3">
        <v>15000000</v>
      </c>
      <c r="X1458" s="13">
        <f>Y1458*1.09324733035956</f>
        <v>27815445.909950409</v>
      </c>
      <c r="Y1458" s="3">
        <v>25442958</v>
      </c>
      <c r="Z1458" s="13">
        <f>AA1458*1.09324733035956</f>
        <v>40307388.427421384</v>
      </c>
      <c r="AA1458" s="3">
        <v>36869414</v>
      </c>
      <c r="AB1458">
        <v>899</v>
      </c>
    </row>
    <row r="1459" spans="1:28" x14ac:dyDescent="0.2">
      <c r="A1459" t="s">
        <v>19206</v>
      </c>
      <c r="B1459" t="s">
        <v>19207</v>
      </c>
      <c r="C1459">
        <v>2008</v>
      </c>
      <c r="D1459" t="s">
        <v>12096</v>
      </c>
      <c r="E1459" t="s">
        <v>1045</v>
      </c>
      <c r="F1459" t="s">
        <v>44032</v>
      </c>
      <c r="G1459" t="s">
        <v>44057</v>
      </c>
      <c r="H1459">
        <v>90</v>
      </c>
      <c r="I1459" t="s">
        <v>25</v>
      </c>
      <c r="J1459" t="s">
        <v>26</v>
      </c>
      <c r="M1459" t="s">
        <v>19208</v>
      </c>
      <c r="N1459" t="s">
        <v>19209</v>
      </c>
      <c r="O1459" t="s">
        <v>19210</v>
      </c>
      <c r="P1459" t="s">
        <v>11014</v>
      </c>
      <c r="Q1459" t="s">
        <v>19211</v>
      </c>
      <c r="R1459" t="s">
        <v>19212</v>
      </c>
      <c r="S1459" t="s">
        <v>19213</v>
      </c>
      <c r="T1459">
        <v>6.6</v>
      </c>
      <c r="U1459">
        <v>87587</v>
      </c>
      <c r="V1459" s="12">
        <f>W1459*1.20207800169993</f>
        <v>12020780.016999299</v>
      </c>
      <c r="W1459" s="3">
        <v>10000000</v>
      </c>
      <c r="X1459" s="13">
        <f>Y1459*1.20207800169993</f>
        <v>37850182.248380192</v>
      </c>
      <c r="Y1459" s="3">
        <v>31487293</v>
      </c>
      <c r="Z1459" s="13">
        <f>AA1459*1.20207800169993</f>
        <v>40337687.936261922</v>
      </c>
      <c r="AA1459" s="3">
        <v>33556631</v>
      </c>
      <c r="AB1459">
        <v>157</v>
      </c>
    </row>
    <row r="1460" spans="1:28" hidden="1" x14ac:dyDescent="0.2">
      <c r="A1460" t="s">
        <v>29034</v>
      </c>
      <c r="B1460" t="s">
        <v>29035</v>
      </c>
      <c r="C1460">
        <v>2012</v>
      </c>
      <c r="D1460" t="s">
        <v>28368</v>
      </c>
      <c r="E1460" t="s">
        <v>16512</v>
      </c>
      <c r="F1460" t="s">
        <v>44032</v>
      </c>
      <c r="G1460" t="s">
        <v>44049</v>
      </c>
      <c r="H1460">
        <v>162</v>
      </c>
      <c r="I1460" t="s">
        <v>4358</v>
      </c>
      <c r="J1460" t="s">
        <v>1076</v>
      </c>
      <c r="M1460" t="s">
        <v>29036</v>
      </c>
      <c r="N1460" t="s">
        <v>29037</v>
      </c>
      <c r="O1460" t="s">
        <v>29038</v>
      </c>
      <c r="P1460" t="s">
        <v>29039</v>
      </c>
      <c r="Q1460" t="s">
        <v>29040</v>
      </c>
      <c r="R1460" t="s">
        <v>29041</v>
      </c>
      <c r="S1460" t="s">
        <v>29042</v>
      </c>
      <c r="T1460">
        <v>6.7</v>
      </c>
      <c r="U1460">
        <v>56173</v>
      </c>
      <c r="V1460" s="12">
        <f>W1460*1.12725506764114</f>
        <v>20.29059121754052</v>
      </c>
      <c r="W1460" s="3">
        <v>18</v>
      </c>
      <c r="X1460" s="13">
        <f>Y1460*1.12725506764114</f>
        <v>40276.823566817926</v>
      </c>
      <c r="Y1460" s="3">
        <v>35730</v>
      </c>
      <c r="Z1460" s="13">
        <f>AA1460*1.12725506764114</f>
        <v>40352400.38282793</v>
      </c>
      <c r="AA1460" s="3">
        <v>35797045</v>
      </c>
      <c r="AB1460">
        <v>154</v>
      </c>
    </row>
    <row r="1461" spans="1:28" x14ac:dyDescent="0.2">
      <c r="A1461" t="s">
        <v>34753</v>
      </c>
      <c r="B1461" t="s">
        <v>34754</v>
      </c>
      <c r="C1461">
        <v>2014</v>
      </c>
      <c r="D1461" s="1">
        <v>41856</v>
      </c>
      <c r="E1461" t="s">
        <v>3496</v>
      </c>
      <c r="F1461" t="s">
        <v>44045</v>
      </c>
      <c r="G1461" t="s">
        <v>44042</v>
      </c>
      <c r="H1461">
        <v>89</v>
      </c>
      <c r="I1461" t="s">
        <v>25</v>
      </c>
      <c r="J1461" t="s">
        <v>26</v>
      </c>
      <c r="K1461" t="s">
        <v>308</v>
      </c>
      <c r="L1461" t="s">
        <v>1121</v>
      </c>
      <c r="M1461" t="s">
        <v>34755</v>
      </c>
      <c r="N1461" t="s">
        <v>34756</v>
      </c>
      <c r="O1461" t="s">
        <v>34757</v>
      </c>
      <c r="P1461" t="s">
        <v>34758</v>
      </c>
      <c r="Q1461" t="s">
        <v>34759</v>
      </c>
      <c r="R1461" t="s">
        <v>34760</v>
      </c>
      <c r="S1461" t="s">
        <v>34761</v>
      </c>
      <c r="T1461">
        <v>4.0999999999999996</v>
      </c>
      <c r="U1461">
        <v>15913</v>
      </c>
      <c r="V1461" s="12">
        <f>W1461*1.09324733035956</f>
        <v>7652731.3125169203</v>
      </c>
      <c r="W1461" s="3">
        <v>7000000</v>
      </c>
      <c r="X1461" s="13">
        <f>Y1461*1.09324733035956</f>
        <v>17296770.000637896</v>
      </c>
      <c r="Y1461" s="3">
        <v>15821461</v>
      </c>
      <c r="Z1461" s="13">
        <f>AA1461*1.09324733035956</f>
        <v>40364396.902710319</v>
      </c>
      <c r="AA1461" s="3">
        <v>36921560</v>
      </c>
      <c r="AB1461">
        <v>130</v>
      </c>
    </row>
    <row r="1462" spans="1:28" x14ac:dyDescent="0.2">
      <c r="A1462" t="s">
        <v>4452</v>
      </c>
      <c r="B1462" t="s">
        <v>4453</v>
      </c>
      <c r="C1462">
        <v>2001</v>
      </c>
      <c r="D1462" t="s">
        <v>727</v>
      </c>
      <c r="E1462" t="s">
        <v>16512</v>
      </c>
      <c r="F1462" t="s">
        <v>44032</v>
      </c>
      <c r="G1462" t="s">
        <v>44042</v>
      </c>
      <c r="H1462">
        <v>131</v>
      </c>
      <c r="I1462" t="s">
        <v>25</v>
      </c>
      <c r="J1462" t="s">
        <v>26</v>
      </c>
      <c r="M1462" t="s">
        <v>1904</v>
      </c>
      <c r="N1462" t="s">
        <v>4454</v>
      </c>
      <c r="O1462" t="s">
        <v>4455</v>
      </c>
      <c r="P1462" t="s">
        <v>507</v>
      </c>
      <c r="Q1462" t="s">
        <v>4456</v>
      </c>
      <c r="R1462" t="s">
        <v>4457</v>
      </c>
      <c r="S1462" t="s">
        <v>4458</v>
      </c>
      <c r="T1462">
        <v>7</v>
      </c>
      <c r="U1462">
        <v>69830</v>
      </c>
      <c r="V1462" s="12">
        <f>W1462*1.46138339920949</f>
        <v>105219604.74308328</v>
      </c>
      <c r="W1462" s="3">
        <v>72000000</v>
      </c>
      <c r="X1462" s="13">
        <f>Y1462*1.46138339920949</f>
        <v>26661566.418181889</v>
      </c>
      <c r="Y1462" s="3">
        <v>18244060</v>
      </c>
      <c r="Z1462" s="13">
        <f>AA1462*1.46138339920949</f>
        <v>40396593.119011961</v>
      </c>
      <c r="AA1462" s="3">
        <v>27642707</v>
      </c>
      <c r="AB1462">
        <v>307</v>
      </c>
    </row>
    <row r="1463" spans="1:28" hidden="1" x14ac:dyDescent="0.2">
      <c r="A1463" t="s">
        <v>15245</v>
      </c>
      <c r="B1463" t="s">
        <v>15246</v>
      </c>
      <c r="C1463">
        <v>2007</v>
      </c>
      <c r="D1463" s="1">
        <v>39756</v>
      </c>
      <c r="E1463" t="s">
        <v>176</v>
      </c>
      <c r="H1463">
        <v>84</v>
      </c>
      <c r="I1463" t="s">
        <v>15247</v>
      </c>
      <c r="J1463" t="s">
        <v>26</v>
      </c>
      <c r="M1463" t="s">
        <v>1767</v>
      </c>
      <c r="N1463" t="s">
        <v>15248</v>
      </c>
      <c r="O1463" t="s">
        <v>15249</v>
      </c>
      <c r="P1463" t="s">
        <v>1767</v>
      </c>
      <c r="Q1463" t="s">
        <v>15250</v>
      </c>
      <c r="R1463" t="s">
        <v>15251</v>
      </c>
      <c r="S1463" t="s">
        <v>15252</v>
      </c>
      <c r="T1463">
        <v>6.8</v>
      </c>
      <c r="U1463">
        <v>13228</v>
      </c>
      <c r="W1463"/>
      <c r="X1463"/>
      <c r="Y1463">
        <v>416951</v>
      </c>
      <c r="Z1463"/>
      <c r="AA1463">
        <v>1469644</v>
      </c>
      <c r="AB1463">
        <v>61</v>
      </c>
    </row>
    <row r="1464" spans="1:28" hidden="1" x14ac:dyDescent="0.2">
      <c r="A1464" t="s">
        <v>15253</v>
      </c>
      <c r="B1464" t="s">
        <v>15254</v>
      </c>
      <c r="C1464">
        <v>2006</v>
      </c>
      <c r="D1464" s="1">
        <v>38729</v>
      </c>
      <c r="E1464" t="s">
        <v>1045</v>
      </c>
      <c r="F1464" t="s">
        <v>44036</v>
      </c>
      <c r="H1464">
        <v>97</v>
      </c>
      <c r="I1464" t="s">
        <v>15255</v>
      </c>
      <c r="J1464" t="s">
        <v>26</v>
      </c>
      <c r="M1464" t="s">
        <v>5175</v>
      </c>
      <c r="N1464" t="s">
        <v>15256</v>
      </c>
      <c r="O1464" t="s">
        <v>15257</v>
      </c>
      <c r="P1464" t="s">
        <v>12767</v>
      </c>
      <c r="Q1464" t="s">
        <v>15258</v>
      </c>
      <c r="R1464" t="s">
        <v>15259</v>
      </c>
      <c r="S1464" t="s">
        <v>15260</v>
      </c>
      <c r="T1464">
        <v>4.9000000000000004</v>
      </c>
      <c r="U1464">
        <v>22084</v>
      </c>
      <c r="W1464"/>
      <c r="X1464"/>
      <c r="Y1464">
        <v>4300645</v>
      </c>
      <c r="Z1464"/>
      <c r="AA1464">
        <v>6086508</v>
      </c>
      <c r="AB1464">
        <v>60</v>
      </c>
    </row>
    <row r="1465" spans="1:28" x14ac:dyDescent="0.2">
      <c r="A1465" t="s">
        <v>11736</v>
      </c>
      <c r="B1465" t="s">
        <v>11737</v>
      </c>
      <c r="C1465">
        <v>2005</v>
      </c>
      <c r="D1465" t="s">
        <v>11738</v>
      </c>
      <c r="E1465" t="s">
        <v>44041</v>
      </c>
      <c r="F1465" t="s">
        <v>44032</v>
      </c>
      <c r="G1465" t="s">
        <v>44050</v>
      </c>
      <c r="H1465">
        <v>122</v>
      </c>
      <c r="I1465" t="s">
        <v>25</v>
      </c>
      <c r="J1465" t="s">
        <v>26</v>
      </c>
      <c r="M1465" t="s">
        <v>2639</v>
      </c>
      <c r="N1465" t="s">
        <v>11739</v>
      </c>
      <c r="O1465" t="s">
        <v>11740</v>
      </c>
      <c r="P1465" t="s">
        <v>3826</v>
      </c>
      <c r="Q1465" t="s">
        <v>11741</v>
      </c>
      <c r="R1465" t="s">
        <v>11742</v>
      </c>
      <c r="S1465" t="s">
        <v>11743</v>
      </c>
      <c r="T1465">
        <v>6.3</v>
      </c>
      <c r="U1465">
        <v>42787</v>
      </c>
      <c r="V1465" s="12">
        <f>W1465*1.32519713261649</f>
        <v>46381899.641577147</v>
      </c>
      <c r="W1465" s="3">
        <v>35000000</v>
      </c>
      <c r="X1465" s="13">
        <f>Y1465*1.32519713261649</f>
        <v>30468109.525698982</v>
      </c>
      <c r="Y1465" s="3">
        <v>22991379</v>
      </c>
      <c r="Z1465" s="13">
        <f>AA1465*1.32519713261649</f>
        <v>40453642.195591472</v>
      </c>
      <c r="AA1465" s="3">
        <v>30526509</v>
      </c>
      <c r="AB1465">
        <v>148</v>
      </c>
    </row>
    <row r="1466" spans="1:28" x14ac:dyDescent="0.2">
      <c r="A1466" t="s">
        <v>27306</v>
      </c>
      <c r="B1466" t="s">
        <v>27307</v>
      </c>
      <c r="C1466">
        <v>2011</v>
      </c>
      <c r="D1466" t="s">
        <v>16373</v>
      </c>
      <c r="E1466" t="s">
        <v>176</v>
      </c>
      <c r="F1466" t="s">
        <v>44034</v>
      </c>
      <c r="H1466">
        <v>129</v>
      </c>
      <c r="I1466" t="s">
        <v>25</v>
      </c>
      <c r="J1466" t="s">
        <v>26</v>
      </c>
      <c r="M1466" t="s">
        <v>16946</v>
      </c>
      <c r="N1466" t="s">
        <v>16947</v>
      </c>
      <c r="O1466" t="s">
        <v>27308</v>
      </c>
      <c r="P1466" t="s">
        <v>27309</v>
      </c>
      <c r="Q1466" t="s">
        <v>27310</v>
      </c>
      <c r="R1466" t="s">
        <v>27311</v>
      </c>
      <c r="S1466" t="s">
        <v>27312</v>
      </c>
      <c r="T1466">
        <v>7</v>
      </c>
      <c r="U1466">
        <v>18794</v>
      </c>
      <c r="V1466" s="12">
        <f>W1466*1.1505830469594</f>
        <v>2301166.0939187999</v>
      </c>
      <c r="W1466" s="3">
        <v>2000000</v>
      </c>
      <c r="X1466" s="13">
        <f>Y1466*1.1505830469594</f>
        <v>39720682.225985788</v>
      </c>
      <c r="Y1466" s="3">
        <v>34522221</v>
      </c>
      <c r="Z1466" s="13">
        <f>AA1466*1.1505830469594</f>
        <v>40484281.622680001</v>
      </c>
      <c r="AA1466" s="3">
        <v>35185884</v>
      </c>
      <c r="AB1466">
        <v>203</v>
      </c>
    </row>
    <row r="1467" spans="1:28" hidden="1" x14ac:dyDescent="0.2">
      <c r="A1467" t="s">
        <v>11663</v>
      </c>
      <c r="B1467" t="s">
        <v>11664</v>
      </c>
      <c r="C1467">
        <v>2005</v>
      </c>
      <c r="D1467" t="s">
        <v>8090</v>
      </c>
      <c r="E1467" t="s">
        <v>3496</v>
      </c>
      <c r="F1467" t="s">
        <v>44042</v>
      </c>
      <c r="H1467">
        <v>99</v>
      </c>
      <c r="I1467" t="s">
        <v>1831</v>
      </c>
      <c r="J1467" t="s">
        <v>26</v>
      </c>
      <c r="K1467" t="s">
        <v>74</v>
      </c>
      <c r="M1467" t="s">
        <v>11665</v>
      </c>
      <c r="N1467" t="s">
        <v>11665</v>
      </c>
      <c r="O1467" t="s">
        <v>11666</v>
      </c>
      <c r="P1467" t="s">
        <v>11667</v>
      </c>
      <c r="Q1467" t="s">
        <v>11668</v>
      </c>
      <c r="R1467" t="s">
        <v>11669</v>
      </c>
      <c r="S1467" t="s">
        <v>11670</v>
      </c>
      <c r="T1467">
        <v>6.2</v>
      </c>
      <c r="U1467">
        <v>66639</v>
      </c>
      <c r="V1467" s="12">
        <f>W1467*1.32519713261649</f>
        <v>1325197.1326164899</v>
      </c>
      <c r="W1467" s="3">
        <v>1000000</v>
      </c>
      <c r="X1467" s="13">
        <f>Y1467*1.32519713261649</f>
        <v>21452529.718279611</v>
      </c>
      <c r="Y1467" s="3">
        <v>16188180</v>
      </c>
      <c r="Z1467" s="13">
        <f>AA1467*1.32519713261649</f>
        <v>40766572.921290398</v>
      </c>
      <c r="AA1467" s="3">
        <v>30762648</v>
      </c>
      <c r="AB1467">
        <v>731</v>
      </c>
    </row>
    <row r="1468" spans="1:28" hidden="1" x14ac:dyDescent="0.2">
      <c r="A1468" t="s">
        <v>41294</v>
      </c>
      <c r="B1468" t="s">
        <v>41295</v>
      </c>
      <c r="C1468">
        <v>2018</v>
      </c>
      <c r="D1468" s="1">
        <v>43323</v>
      </c>
      <c r="E1468" t="s">
        <v>16512</v>
      </c>
      <c r="F1468" t="s">
        <v>44031</v>
      </c>
      <c r="H1468">
        <v>164</v>
      </c>
      <c r="I1468" t="s">
        <v>943</v>
      </c>
      <c r="J1468" t="s">
        <v>944</v>
      </c>
      <c r="K1468" t="s">
        <v>26</v>
      </c>
      <c r="M1468" t="s">
        <v>29492</v>
      </c>
      <c r="N1468" t="s">
        <v>29492</v>
      </c>
      <c r="O1468" t="s">
        <v>41296</v>
      </c>
      <c r="P1468" t="s">
        <v>948</v>
      </c>
      <c r="Q1468" t="s">
        <v>41297</v>
      </c>
      <c r="R1468" t="s">
        <v>41298</v>
      </c>
      <c r="S1468" t="s">
        <v>41299</v>
      </c>
      <c r="T1468">
        <v>4</v>
      </c>
      <c r="U1468">
        <v>17132</v>
      </c>
      <c r="V1468" s="12">
        <f>W1468*1.03068014830331</f>
        <v>20613602.966066197</v>
      </c>
      <c r="W1468" s="3">
        <v>20000000</v>
      </c>
      <c r="X1468" s="13">
        <f>Y1468*1.03068014830331</f>
        <v>1494329.5516572571</v>
      </c>
      <c r="Y1468" s="3">
        <v>1449848</v>
      </c>
      <c r="Z1468" s="13">
        <f>AA1468*1.03068014830331</f>
        <v>40784058.818288498</v>
      </c>
      <c r="AA1468" s="3">
        <v>39570044</v>
      </c>
      <c r="AB1468">
        <v>923</v>
      </c>
    </row>
    <row r="1469" spans="1:28" x14ac:dyDescent="0.2">
      <c r="A1469" t="s">
        <v>34315</v>
      </c>
      <c r="B1469" t="s">
        <v>34316</v>
      </c>
      <c r="C1469">
        <v>2016</v>
      </c>
      <c r="D1469" t="s">
        <v>34317</v>
      </c>
      <c r="E1469" t="s">
        <v>16512</v>
      </c>
      <c r="F1469" t="s">
        <v>44044</v>
      </c>
      <c r="G1469" t="s">
        <v>44032</v>
      </c>
      <c r="H1469">
        <v>102</v>
      </c>
      <c r="I1469" t="s">
        <v>25</v>
      </c>
      <c r="J1469" t="s">
        <v>26</v>
      </c>
      <c r="M1469" t="s">
        <v>5342</v>
      </c>
      <c r="N1469" t="s">
        <v>34318</v>
      </c>
      <c r="O1469" t="s">
        <v>34319</v>
      </c>
      <c r="P1469" t="s">
        <v>34320</v>
      </c>
      <c r="Q1469" t="s">
        <v>34321</v>
      </c>
      <c r="R1469" t="s">
        <v>34322</v>
      </c>
      <c r="S1469" t="s">
        <v>34323</v>
      </c>
      <c r="T1469">
        <v>7.6</v>
      </c>
      <c r="U1469">
        <v>198293</v>
      </c>
      <c r="V1469" s="12">
        <f>W1469*1.07834771485832</f>
        <v>12940172.578299841</v>
      </c>
      <c r="W1469" s="3">
        <v>12000000</v>
      </c>
      <c r="X1469" s="13">
        <f>Y1469*1.07834771485832</f>
        <v>29123846.860649988</v>
      </c>
      <c r="Y1469" s="3">
        <v>27007844</v>
      </c>
      <c r="Z1469" s="13">
        <f>AA1469*1.07834771485832</f>
        <v>40847678.802064233</v>
      </c>
      <c r="AA1469" s="3">
        <v>37879877</v>
      </c>
      <c r="AB1469">
        <v>446</v>
      </c>
    </row>
    <row r="1470" spans="1:28" x14ac:dyDescent="0.2">
      <c r="A1470" t="s">
        <v>40954</v>
      </c>
      <c r="B1470" t="s">
        <v>40955</v>
      </c>
      <c r="C1470">
        <v>2020</v>
      </c>
      <c r="D1470" t="s">
        <v>39636</v>
      </c>
      <c r="E1470" t="s">
        <v>16512</v>
      </c>
      <c r="F1470" t="s">
        <v>44046</v>
      </c>
      <c r="G1470" t="s">
        <v>44033</v>
      </c>
      <c r="H1470">
        <v>95</v>
      </c>
      <c r="I1470" t="s">
        <v>25</v>
      </c>
      <c r="J1470" t="s">
        <v>26</v>
      </c>
      <c r="M1470" t="s">
        <v>35209</v>
      </c>
      <c r="N1470" t="s">
        <v>40956</v>
      </c>
      <c r="O1470" t="s">
        <v>40957</v>
      </c>
      <c r="P1470" t="s">
        <v>9718</v>
      </c>
      <c r="Q1470" t="s">
        <v>40958</v>
      </c>
      <c r="R1470" t="s">
        <v>40959</v>
      </c>
      <c r="S1470" t="s">
        <v>40960</v>
      </c>
      <c r="T1470">
        <v>5.8</v>
      </c>
      <c r="U1470">
        <v>48505</v>
      </c>
      <c r="V1470" s="13">
        <f>W1470</f>
        <v>80000000</v>
      </c>
      <c r="W1470" s="3">
        <v>80000000</v>
      </c>
      <c r="X1470" s="13">
        <f>Y1470</f>
        <v>17291078</v>
      </c>
      <c r="Y1470" s="3">
        <v>17291078</v>
      </c>
      <c r="Z1470" s="13">
        <f>AA1470</f>
        <v>40882928</v>
      </c>
      <c r="AA1470" s="3">
        <v>40882928</v>
      </c>
      <c r="AB1470">
        <v>795</v>
      </c>
    </row>
    <row r="1471" spans="1:28" x14ac:dyDescent="0.2">
      <c r="A1471" t="s">
        <v>21650</v>
      </c>
      <c r="B1471" t="s">
        <v>21651</v>
      </c>
      <c r="C1471">
        <v>2015</v>
      </c>
      <c r="D1471" s="1">
        <v>42044</v>
      </c>
      <c r="E1471" t="s">
        <v>44043</v>
      </c>
      <c r="F1471" t="s">
        <v>44051</v>
      </c>
      <c r="G1471" t="s">
        <v>44038</v>
      </c>
      <c r="H1471">
        <v>104</v>
      </c>
      <c r="I1471" t="s">
        <v>25</v>
      </c>
      <c r="J1471" t="s">
        <v>26</v>
      </c>
      <c r="M1471" t="s">
        <v>11003</v>
      </c>
      <c r="N1471" t="s">
        <v>21652</v>
      </c>
      <c r="O1471" t="s">
        <v>21653</v>
      </c>
      <c r="P1471" t="s">
        <v>507</v>
      </c>
      <c r="Q1471" t="s">
        <v>21654</v>
      </c>
      <c r="R1471" t="s">
        <v>21655</v>
      </c>
      <c r="S1471" t="s">
        <v>21656</v>
      </c>
      <c r="T1471">
        <v>6.3</v>
      </c>
      <c r="U1471">
        <v>24099</v>
      </c>
      <c r="V1471" s="12">
        <f>W1471*1.09195121025074</f>
        <v>8735609.6820059195</v>
      </c>
      <c r="W1471" s="3">
        <v>8000000</v>
      </c>
      <c r="X1471" s="13">
        <f>Y1471*1.09195121025074</f>
        <v>32217235.345527913</v>
      </c>
      <c r="Y1471" s="3">
        <v>29504281</v>
      </c>
      <c r="Z1471" s="13">
        <f>AA1471*1.09195121025074</f>
        <v>40905883.481834583</v>
      </c>
      <c r="AA1471" s="3">
        <v>37461274</v>
      </c>
      <c r="AB1471">
        <v>165</v>
      </c>
    </row>
    <row r="1472" spans="1:28" x14ac:dyDescent="0.2">
      <c r="A1472" t="s">
        <v>2680</v>
      </c>
      <c r="B1472" t="s">
        <v>2681</v>
      </c>
      <c r="C1472">
        <v>2001</v>
      </c>
      <c r="D1472" s="1">
        <v>37109</v>
      </c>
      <c r="E1472" t="s">
        <v>1045</v>
      </c>
      <c r="F1472" t="s">
        <v>44032</v>
      </c>
      <c r="G1472" t="s">
        <v>44042</v>
      </c>
      <c r="H1472">
        <v>109</v>
      </c>
      <c r="I1472" t="s">
        <v>2682</v>
      </c>
      <c r="J1472" t="s">
        <v>26</v>
      </c>
      <c r="K1472" t="s">
        <v>308</v>
      </c>
      <c r="M1472" t="s">
        <v>2683</v>
      </c>
      <c r="N1472" t="s">
        <v>2684</v>
      </c>
      <c r="O1472" t="s">
        <v>2685</v>
      </c>
      <c r="P1472" t="s">
        <v>2686</v>
      </c>
      <c r="Q1472" t="s">
        <v>2687</v>
      </c>
      <c r="R1472" t="s">
        <v>2688</v>
      </c>
      <c r="S1472" t="s">
        <v>2689</v>
      </c>
      <c r="T1472">
        <v>6.1</v>
      </c>
      <c r="U1472">
        <v>27528</v>
      </c>
      <c r="V1472" s="12">
        <f>W1472*1.46138339920949</f>
        <v>30689051.383399289</v>
      </c>
      <c r="W1472" s="3">
        <v>21000000</v>
      </c>
      <c r="X1472" s="13">
        <f>Y1472*1.46138339920949</f>
        <v>20064417.034229301</v>
      </c>
      <c r="Y1472" s="3">
        <v>13729742</v>
      </c>
      <c r="Z1472" s="13">
        <f>AA1472*1.46138339920949</f>
        <v>40931101.404189833</v>
      </c>
      <c r="AA1472" s="3">
        <v>28008462</v>
      </c>
      <c r="AB1472">
        <v>215</v>
      </c>
    </row>
    <row r="1473" spans="1:28" x14ac:dyDescent="0.2">
      <c r="A1473" t="s">
        <v>16407</v>
      </c>
      <c r="B1473" t="s">
        <v>16408</v>
      </c>
      <c r="C1473">
        <v>2008</v>
      </c>
      <c r="D1473" t="s">
        <v>10321</v>
      </c>
      <c r="E1473" t="s">
        <v>1045</v>
      </c>
      <c r="F1473" t="s">
        <v>44044</v>
      </c>
      <c r="G1473" t="s">
        <v>44032</v>
      </c>
      <c r="H1473">
        <v>107</v>
      </c>
      <c r="I1473" t="s">
        <v>495</v>
      </c>
      <c r="J1473" t="s">
        <v>26</v>
      </c>
      <c r="M1473" t="s">
        <v>16409</v>
      </c>
      <c r="N1473" t="s">
        <v>16409</v>
      </c>
      <c r="O1473" t="s">
        <v>16410</v>
      </c>
      <c r="P1473" t="s">
        <v>16411</v>
      </c>
      <c r="Q1473" t="s">
        <v>16411</v>
      </c>
      <c r="R1473" t="s">
        <v>16412</v>
      </c>
      <c r="S1473" t="s">
        <v>16413</v>
      </c>
      <c r="T1473">
        <v>7.9</v>
      </c>
      <c r="U1473">
        <v>383608</v>
      </c>
      <c r="V1473" s="12">
        <f>W1473*1.20207800169993</f>
        <v>18031170.025498949</v>
      </c>
      <c r="W1473" s="3">
        <v>15000000</v>
      </c>
      <c r="X1473" s="13">
        <f>Y1473*1.20207800169993</f>
        <v>9377198.9255328551</v>
      </c>
      <c r="Y1473" s="3">
        <v>7800824</v>
      </c>
      <c r="Z1473" s="13">
        <f>AA1473*1.20207800169993</f>
        <v>40973729.044365384</v>
      </c>
      <c r="AA1473" s="3">
        <v>34085749</v>
      </c>
      <c r="AB1473">
        <v>632</v>
      </c>
    </row>
    <row r="1474" spans="1:28" hidden="1" x14ac:dyDescent="0.2">
      <c r="A1474" t="s">
        <v>18240</v>
      </c>
      <c r="B1474" t="s">
        <v>18241</v>
      </c>
      <c r="C1474">
        <v>2008</v>
      </c>
      <c r="D1474" s="1">
        <v>40090</v>
      </c>
      <c r="E1474" t="s">
        <v>44035</v>
      </c>
      <c r="F1474" t="s">
        <v>44032</v>
      </c>
      <c r="G1474" t="s">
        <v>44049</v>
      </c>
      <c r="H1474">
        <v>134</v>
      </c>
      <c r="I1474" t="s">
        <v>18242</v>
      </c>
      <c r="J1474" t="s">
        <v>308</v>
      </c>
      <c r="K1474" t="s">
        <v>26</v>
      </c>
      <c r="M1474" t="s">
        <v>1187</v>
      </c>
      <c r="N1474" t="s">
        <v>18243</v>
      </c>
      <c r="O1474" t="s">
        <v>18244</v>
      </c>
      <c r="P1474" t="s">
        <v>18245</v>
      </c>
      <c r="Q1474" t="s">
        <v>18246</v>
      </c>
      <c r="R1474" t="s">
        <v>18247</v>
      </c>
      <c r="S1474" t="s">
        <v>18248</v>
      </c>
      <c r="T1474">
        <v>7.2</v>
      </c>
      <c r="U1474">
        <v>43731</v>
      </c>
      <c r="V1474" s="12">
        <f>W1474*1.20207800169993</f>
        <v>42072730.05949755</v>
      </c>
      <c r="W1474" s="3">
        <v>35000000</v>
      </c>
      <c r="X1474" s="13">
        <f>Y1474*1.20207800169993</f>
        <v>899821.49856249103</v>
      </c>
      <c r="Y1474" s="3">
        <v>748555</v>
      </c>
      <c r="Z1474" s="13">
        <f>AA1474*1.20207800169993</f>
        <v>41121964.495223016</v>
      </c>
      <c r="AA1474" s="3">
        <v>34209065</v>
      </c>
      <c r="AB1474">
        <v>79</v>
      </c>
    </row>
    <row r="1475" spans="1:28" hidden="1" x14ac:dyDescent="0.2">
      <c r="A1475" t="s">
        <v>6837</v>
      </c>
      <c r="B1475" t="s">
        <v>6838</v>
      </c>
      <c r="C1475">
        <v>2004</v>
      </c>
      <c r="D1475" t="s">
        <v>5660</v>
      </c>
      <c r="E1475" t="s">
        <v>1045</v>
      </c>
      <c r="F1475" t="s">
        <v>44036</v>
      </c>
      <c r="H1475">
        <v>90</v>
      </c>
      <c r="I1475" t="s">
        <v>6839</v>
      </c>
      <c r="J1475" t="s">
        <v>26</v>
      </c>
      <c r="M1475" t="s">
        <v>2257</v>
      </c>
      <c r="N1475" t="s">
        <v>6840</v>
      </c>
      <c r="O1475" t="s">
        <v>6841</v>
      </c>
      <c r="P1475" t="s">
        <v>2686</v>
      </c>
      <c r="Q1475" t="s">
        <v>6842</v>
      </c>
      <c r="R1475" t="s">
        <v>6843</v>
      </c>
      <c r="S1475" t="s">
        <v>6844</v>
      </c>
      <c r="T1475">
        <v>5.9</v>
      </c>
      <c r="U1475">
        <v>21865</v>
      </c>
      <c r="V1475" s="12">
        <f>W1475*1.37009528851244</f>
        <v>43843049.232398078</v>
      </c>
      <c r="W1475" s="3">
        <v>32000000</v>
      </c>
      <c r="X1475" s="13">
        <f>Y1475*1.37009528851244</f>
        <v>24485322.275304385</v>
      </c>
      <c r="Y1475" s="3">
        <v>17871255</v>
      </c>
      <c r="Z1475" s="13">
        <f>AA1475*1.37009528851244</f>
        <v>41146529.072599247</v>
      </c>
      <c r="AA1475" s="3">
        <v>30031874</v>
      </c>
      <c r="AB1475">
        <v>105</v>
      </c>
    </row>
    <row r="1476" spans="1:28" x14ac:dyDescent="0.2">
      <c r="A1476" t="s">
        <v>17657</v>
      </c>
      <c r="B1476" t="s">
        <v>17658</v>
      </c>
      <c r="C1476">
        <v>2010</v>
      </c>
      <c r="D1476" s="1">
        <v>40636</v>
      </c>
      <c r="E1476" t="s">
        <v>1045</v>
      </c>
      <c r="F1476" t="s">
        <v>44032</v>
      </c>
      <c r="G1476" t="s">
        <v>44036</v>
      </c>
      <c r="H1476">
        <v>106</v>
      </c>
      <c r="I1476" t="s">
        <v>1016</v>
      </c>
      <c r="J1476" t="s">
        <v>26</v>
      </c>
      <c r="M1476" t="s">
        <v>5743</v>
      </c>
      <c r="N1476" t="s">
        <v>17659</v>
      </c>
      <c r="O1476" t="s">
        <v>17660</v>
      </c>
      <c r="P1476" t="s">
        <v>5705</v>
      </c>
      <c r="Q1476" t="s">
        <v>17661</v>
      </c>
      <c r="R1476" t="s">
        <v>17662</v>
      </c>
      <c r="S1476" t="s">
        <v>17663</v>
      </c>
      <c r="T1476">
        <v>7</v>
      </c>
      <c r="U1476">
        <v>124375</v>
      </c>
      <c r="V1476" s="12">
        <f>W1476*1.18690152988223</f>
        <v>4747606.1195289204</v>
      </c>
      <c r="W1476" s="3">
        <v>4000000</v>
      </c>
      <c r="X1476" s="13">
        <f>Y1476*1.18690152988223</f>
        <v>24701040.957437497</v>
      </c>
      <c r="Y1476" s="3">
        <v>20811365</v>
      </c>
      <c r="Z1476" s="13">
        <f>AA1476*1.18690152988223</f>
        <v>41255452.119001471</v>
      </c>
      <c r="AA1476" s="3">
        <v>34758951</v>
      </c>
      <c r="AB1476">
        <v>309</v>
      </c>
    </row>
    <row r="1477" spans="1:28" x14ac:dyDescent="0.2">
      <c r="A1477" t="s">
        <v>7362</v>
      </c>
      <c r="B1477" t="s">
        <v>7363</v>
      </c>
      <c r="C1477">
        <v>2004</v>
      </c>
      <c r="D1477" s="1">
        <v>38269</v>
      </c>
      <c r="E1477" t="s">
        <v>16512</v>
      </c>
      <c r="F1477" t="s">
        <v>44032</v>
      </c>
      <c r="G1477" t="s">
        <v>44034</v>
      </c>
      <c r="H1477">
        <v>102</v>
      </c>
      <c r="I1477" t="s">
        <v>177</v>
      </c>
      <c r="J1477" t="s">
        <v>26</v>
      </c>
      <c r="M1477" t="s">
        <v>2940</v>
      </c>
      <c r="N1477" t="s">
        <v>7364</v>
      </c>
      <c r="O1477" t="s">
        <v>7365</v>
      </c>
      <c r="P1477" t="s">
        <v>5754</v>
      </c>
      <c r="Q1477" t="s">
        <v>7366</v>
      </c>
      <c r="R1477" t="s">
        <v>7367</v>
      </c>
      <c r="S1477" t="s">
        <v>7368</v>
      </c>
      <c r="T1477">
        <v>4.8</v>
      </c>
      <c r="U1477">
        <v>24618</v>
      </c>
      <c r="V1477" s="12">
        <f>W1477*1.37009528851244</f>
        <v>34252382.212811001</v>
      </c>
      <c r="W1477" s="3">
        <v>25000000</v>
      </c>
      <c r="X1477" s="13">
        <f>Y1477*1.37009528851244</f>
        <v>19701629.095082048</v>
      </c>
      <c r="Y1477" s="3">
        <v>14379751</v>
      </c>
      <c r="Z1477" s="13">
        <f>AA1477*1.37009528851244</f>
        <v>41268189.423933282</v>
      </c>
      <c r="AA1477" s="3">
        <v>30120671</v>
      </c>
      <c r="AB1477">
        <v>195</v>
      </c>
    </row>
    <row r="1478" spans="1:28" x14ac:dyDescent="0.2">
      <c r="A1478" t="s">
        <v>41949</v>
      </c>
      <c r="B1478" t="s">
        <v>41950</v>
      </c>
      <c r="C1478">
        <v>2019</v>
      </c>
      <c r="D1478" s="1">
        <v>43473</v>
      </c>
      <c r="E1478" t="s">
        <v>44035</v>
      </c>
      <c r="F1478" t="s">
        <v>44038</v>
      </c>
      <c r="G1478" t="s">
        <v>44032</v>
      </c>
      <c r="H1478">
        <v>108</v>
      </c>
      <c r="I1478" t="s">
        <v>25327</v>
      </c>
      <c r="J1478" t="s">
        <v>26</v>
      </c>
      <c r="M1478" t="s">
        <v>41951</v>
      </c>
      <c r="N1478" t="s">
        <v>41951</v>
      </c>
      <c r="O1478" t="s">
        <v>41952</v>
      </c>
      <c r="P1478" t="s">
        <v>4689</v>
      </c>
      <c r="Q1478" t="s">
        <v>41953</v>
      </c>
      <c r="R1478" t="s">
        <v>41954</v>
      </c>
      <c r="S1478" t="s">
        <v>41955</v>
      </c>
      <c r="T1478">
        <v>7.1</v>
      </c>
      <c r="U1478">
        <v>62599</v>
      </c>
      <c r="V1478" s="12">
        <f>W1478*1.01233684194057</f>
        <v>11135705.261346271</v>
      </c>
      <c r="W1478" s="3">
        <v>11000000</v>
      </c>
      <c r="X1478" s="13">
        <f>Y1478*1.01233684194057</f>
        <v>23242126.147713568</v>
      </c>
      <c r="Y1478" s="3">
        <v>22958886</v>
      </c>
      <c r="Z1478" s="13">
        <f>AA1478*1.01233684194057</f>
        <v>41315409.193994351</v>
      </c>
      <c r="AA1478" s="3">
        <v>40811919</v>
      </c>
      <c r="AB1478">
        <v>356</v>
      </c>
    </row>
    <row r="1479" spans="1:28" hidden="1" x14ac:dyDescent="0.2">
      <c r="A1479" t="s">
        <v>26385</v>
      </c>
      <c r="B1479" t="s">
        <v>26386</v>
      </c>
      <c r="C1479">
        <v>2011</v>
      </c>
      <c r="D1479" t="s">
        <v>26387</v>
      </c>
      <c r="E1479" t="s">
        <v>16512</v>
      </c>
      <c r="F1479" t="s">
        <v>44031</v>
      </c>
      <c r="G1479" t="s">
        <v>44033</v>
      </c>
      <c r="H1479">
        <v>156</v>
      </c>
      <c r="I1479" t="s">
        <v>21873</v>
      </c>
      <c r="J1479" t="s">
        <v>944</v>
      </c>
      <c r="K1479" t="s">
        <v>2402</v>
      </c>
      <c r="L1479" t="s">
        <v>14789</v>
      </c>
      <c r="M1479" t="s">
        <v>19879</v>
      </c>
      <c r="N1479" t="s">
        <v>26388</v>
      </c>
      <c r="O1479" t="s">
        <v>26389</v>
      </c>
      <c r="P1479" t="s">
        <v>2764</v>
      </c>
      <c r="Q1479" t="s">
        <v>19771</v>
      </c>
      <c r="R1479" t="s">
        <v>26390</v>
      </c>
      <c r="S1479" t="s">
        <v>26391</v>
      </c>
      <c r="T1479">
        <v>4.7</v>
      </c>
      <c r="U1479">
        <v>37561</v>
      </c>
      <c r="V1479" s="12">
        <f>W1479*1.1505830469594</f>
        <v>27613993.127025601</v>
      </c>
      <c r="W1479" s="3">
        <v>24000000</v>
      </c>
      <c r="X1479" s="13">
        <f>Y1479*1.1505830469594</f>
        <v>2889906.7826344087</v>
      </c>
      <c r="Y1479" s="3">
        <v>2511689</v>
      </c>
      <c r="Z1479" s="13">
        <f>AA1479*1.1505830469594</f>
        <v>41319380.551078372</v>
      </c>
      <c r="AA1479" s="3">
        <v>35911689</v>
      </c>
      <c r="AB1479">
        <v>317</v>
      </c>
    </row>
    <row r="1480" spans="1:28" x14ac:dyDescent="0.2">
      <c r="A1480" t="s">
        <v>4080</v>
      </c>
      <c r="B1480" t="s">
        <v>4081</v>
      </c>
      <c r="C1480">
        <v>2004</v>
      </c>
      <c r="D1480" s="1">
        <v>38058</v>
      </c>
      <c r="E1480" t="s">
        <v>1045</v>
      </c>
      <c r="F1480" t="s">
        <v>44032</v>
      </c>
      <c r="G1480" t="s">
        <v>44036</v>
      </c>
      <c r="H1480">
        <v>109</v>
      </c>
      <c r="I1480" t="s">
        <v>25</v>
      </c>
      <c r="J1480" t="s">
        <v>26</v>
      </c>
      <c r="M1480" t="s">
        <v>3669</v>
      </c>
      <c r="N1480" t="s">
        <v>4082</v>
      </c>
      <c r="O1480" t="s">
        <v>4083</v>
      </c>
      <c r="P1480" t="s">
        <v>2755</v>
      </c>
      <c r="Q1480" t="s">
        <v>4084</v>
      </c>
      <c r="R1480" t="s">
        <v>4085</v>
      </c>
      <c r="S1480" t="s">
        <v>4086</v>
      </c>
      <c r="T1480">
        <v>6.7</v>
      </c>
      <c r="U1480">
        <v>198469</v>
      </c>
      <c r="V1480" s="12">
        <f>W1480*1.37009528851244</f>
        <v>34252382.212811001</v>
      </c>
      <c r="W1480" s="3">
        <v>25000000</v>
      </c>
      <c r="X1480" s="13">
        <f>Y1480*1.37009528851244</f>
        <v>19988928.486416087</v>
      </c>
      <c r="Y1480" s="3">
        <v>14589444</v>
      </c>
      <c r="Z1480" s="13">
        <f>AA1480*1.37009528851244</f>
        <v>41625854.169094749</v>
      </c>
      <c r="AA1480" s="3">
        <v>30381722</v>
      </c>
      <c r="AB1480">
        <v>540</v>
      </c>
    </row>
    <row r="1481" spans="1:28" hidden="1" x14ac:dyDescent="0.2">
      <c r="A1481" t="s">
        <v>15390</v>
      </c>
      <c r="B1481" t="s">
        <v>15391</v>
      </c>
      <c r="C1481">
        <v>2006</v>
      </c>
      <c r="D1481" s="1">
        <v>39328</v>
      </c>
      <c r="E1481" t="s">
        <v>176</v>
      </c>
      <c r="F1481" t="s">
        <v>44040</v>
      </c>
      <c r="G1481" t="s">
        <v>44036</v>
      </c>
      <c r="H1481">
        <v>114</v>
      </c>
      <c r="I1481" t="s">
        <v>25</v>
      </c>
      <c r="J1481" t="s">
        <v>26</v>
      </c>
      <c r="K1481" t="s">
        <v>308</v>
      </c>
      <c r="M1481" t="s">
        <v>15392</v>
      </c>
      <c r="N1481" t="s">
        <v>15393</v>
      </c>
      <c r="O1481" t="s">
        <v>15394</v>
      </c>
      <c r="P1481" t="s">
        <v>15395</v>
      </c>
      <c r="Q1481" t="s">
        <v>15396</v>
      </c>
      <c r="R1481" t="s">
        <v>15397</v>
      </c>
      <c r="S1481" t="s">
        <v>15398</v>
      </c>
      <c r="T1481">
        <v>7.3</v>
      </c>
      <c r="U1481">
        <v>17498</v>
      </c>
      <c r="W1481"/>
      <c r="X1481"/>
      <c r="Y1481">
        <v>3438735</v>
      </c>
      <c r="Z1481"/>
      <c r="AA1481">
        <v>3438735</v>
      </c>
      <c r="AB1481">
        <v>107</v>
      </c>
    </row>
    <row r="1482" spans="1:28" x14ac:dyDescent="0.2">
      <c r="A1482" t="s">
        <v>23190</v>
      </c>
      <c r="B1482" t="s">
        <v>23191</v>
      </c>
      <c r="C1482">
        <v>2011</v>
      </c>
      <c r="D1482" s="1">
        <v>40644</v>
      </c>
      <c r="E1482" t="s">
        <v>44043</v>
      </c>
      <c r="F1482" t="s">
        <v>44038</v>
      </c>
      <c r="H1482">
        <v>90</v>
      </c>
      <c r="I1482" t="s">
        <v>25</v>
      </c>
      <c r="J1482" t="s">
        <v>26</v>
      </c>
      <c r="K1482" t="s">
        <v>308</v>
      </c>
      <c r="M1482" t="s">
        <v>23192</v>
      </c>
      <c r="N1482" t="s">
        <v>8856</v>
      </c>
      <c r="O1482" t="s">
        <v>23193</v>
      </c>
      <c r="P1482" t="s">
        <v>9958</v>
      </c>
      <c r="Q1482" t="s">
        <v>23194</v>
      </c>
      <c r="R1482" t="s">
        <v>23195</v>
      </c>
      <c r="S1482" t="s">
        <v>23196</v>
      </c>
      <c r="T1482">
        <v>6.3</v>
      </c>
      <c r="U1482">
        <v>64589</v>
      </c>
      <c r="V1482" s="12">
        <f>W1482*1.1505830469594</f>
        <v>21861077.8922286</v>
      </c>
      <c r="W1482" s="3">
        <v>19000000</v>
      </c>
      <c r="X1482" s="13">
        <f>Y1482*1.1505830469594</f>
        <v>40340627.877517983</v>
      </c>
      <c r="Y1482" s="3">
        <v>35061031</v>
      </c>
      <c r="Z1482" s="13">
        <f>AA1482*1.1505830469594</f>
        <v>41642793.337416001</v>
      </c>
      <c r="AA1482" s="3">
        <v>36192775</v>
      </c>
      <c r="AB1482">
        <v>99</v>
      </c>
    </row>
    <row r="1483" spans="1:28" x14ac:dyDescent="0.2">
      <c r="A1483" t="s">
        <v>3557</v>
      </c>
      <c r="B1483" t="s">
        <v>3558</v>
      </c>
      <c r="C1483">
        <v>2001</v>
      </c>
      <c r="D1483" s="1">
        <v>37470</v>
      </c>
      <c r="E1483" t="s">
        <v>16512</v>
      </c>
      <c r="F1483" t="s">
        <v>44044</v>
      </c>
      <c r="G1483" t="s">
        <v>44032</v>
      </c>
      <c r="H1483">
        <v>109</v>
      </c>
      <c r="I1483" t="s">
        <v>177</v>
      </c>
      <c r="J1483" t="s">
        <v>26</v>
      </c>
      <c r="M1483" t="s">
        <v>65</v>
      </c>
      <c r="N1483" t="s">
        <v>65</v>
      </c>
      <c r="O1483" t="s">
        <v>3559</v>
      </c>
      <c r="P1483" t="s">
        <v>800</v>
      </c>
      <c r="Q1483" t="s">
        <v>3560</v>
      </c>
      <c r="R1483" t="s">
        <v>3561</v>
      </c>
      <c r="S1483" t="s">
        <v>3562</v>
      </c>
      <c r="T1483">
        <v>6.5</v>
      </c>
      <c r="U1483">
        <v>32860</v>
      </c>
      <c r="V1483" s="12">
        <f>W1483*1.46138339920949</f>
        <v>56993952.56917011</v>
      </c>
      <c r="W1483" s="3">
        <v>39000000</v>
      </c>
      <c r="X1483" s="13">
        <f>Y1483*1.46138339920949</f>
        <v>34358352.738853842</v>
      </c>
      <c r="Y1483" s="3">
        <v>23510841</v>
      </c>
      <c r="Z1483" s="13">
        <f>AA1483*1.46138339920949</f>
        <v>41664993.533438846</v>
      </c>
      <c r="AA1483" s="3">
        <v>28510652</v>
      </c>
      <c r="AB1483">
        <v>283</v>
      </c>
    </row>
    <row r="1484" spans="1:28" x14ac:dyDescent="0.2">
      <c r="A1484" t="s">
        <v>1636</v>
      </c>
      <c r="B1484" t="s">
        <v>1637</v>
      </c>
      <c r="C1484">
        <v>2000</v>
      </c>
      <c r="D1484" t="s">
        <v>1638</v>
      </c>
      <c r="E1484" t="s">
        <v>176</v>
      </c>
      <c r="F1484" t="s">
        <v>44036</v>
      </c>
      <c r="G1484" t="s">
        <v>44050</v>
      </c>
      <c r="H1484">
        <v>124</v>
      </c>
      <c r="I1484" t="s">
        <v>25</v>
      </c>
      <c r="J1484" t="s">
        <v>26</v>
      </c>
      <c r="K1484" t="s">
        <v>308</v>
      </c>
      <c r="M1484" t="s">
        <v>1640</v>
      </c>
      <c r="N1484" t="s">
        <v>1640</v>
      </c>
      <c r="O1484" t="s">
        <v>1641</v>
      </c>
      <c r="P1484" t="s">
        <v>1642</v>
      </c>
      <c r="Q1484" t="s">
        <v>1643</v>
      </c>
      <c r="R1484" t="s">
        <v>1644</v>
      </c>
      <c r="S1484" t="s">
        <v>1645</v>
      </c>
      <c r="T1484">
        <v>7.2</v>
      </c>
      <c r="U1484">
        <v>18088</v>
      </c>
      <c r="V1484" s="12">
        <f>W1484*1.5029674796748</f>
        <v>30059349.593496002</v>
      </c>
      <c r="W1484" s="3">
        <v>20000000</v>
      </c>
      <c r="X1484" s="13">
        <f>Y1484*1.5029674796748</f>
        <v>41270908.349390335</v>
      </c>
      <c r="Y1484" s="3">
        <v>27459615</v>
      </c>
      <c r="Z1484" s="13">
        <f>AA1484*1.5029674796748</f>
        <v>41674459.626585454</v>
      </c>
      <c r="AA1484" s="3">
        <v>27728118</v>
      </c>
      <c r="AB1484">
        <v>122</v>
      </c>
    </row>
    <row r="1485" spans="1:28" x14ac:dyDescent="0.2">
      <c r="A1485" t="s">
        <v>6190</v>
      </c>
      <c r="B1485" t="s">
        <v>6191</v>
      </c>
      <c r="C1485">
        <v>2003</v>
      </c>
      <c r="D1485" t="s">
        <v>5156</v>
      </c>
      <c r="E1485" t="s">
        <v>44035</v>
      </c>
      <c r="F1485" t="s">
        <v>44032</v>
      </c>
      <c r="G1485" t="s">
        <v>44049</v>
      </c>
      <c r="H1485">
        <v>123</v>
      </c>
      <c r="I1485" t="s">
        <v>6192</v>
      </c>
      <c r="J1485" t="s">
        <v>26</v>
      </c>
      <c r="K1485" t="s">
        <v>1121</v>
      </c>
      <c r="M1485" t="s">
        <v>6193</v>
      </c>
      <c r="N1485" t="s">
        <v>6194</v>
      </c>
      <c r="O1485" t="s">
        <v>6195</v>
      </c>
      <c r="P1485" t="s">
        <v>6196</v>
      </c>
      <c r="Q1485" t="s">
        <v>6197</v>
      </c>
      <c r="R1485" t="s">
        <v>6198</v>
      </c>
      <c r="S1485" t="s">
        <v>6199</v>
      </c>
      <c r="T1485">
        <v>6.5</v>
      </c>
      <c r="U1485">
        <v>14560</v>
      </c>
      <c r="V1485" s="12">
        <f>W1485*1.40658152173913</f>
        <v>42197445.652173899</v>
      </c>
      <c r="W1485" s="3">
        <v>30000000</v>
      </c>
      <c r="X1485" s="13">
        <f>Y1485*1.40658152173913</f>
        <v>8145974.9511304321</v>
      </c>
      <c r="Y1485" s="3">
        <v>5791328</v>
      </c>
      <c r="Z1485" s="13">
        <f>AA1485*1.40658152173913</f>
        <v>41680785.753934771</v>
      </c>
      <c r="AA1485" s="3">
        <v>29632684</v>
      </c>
      <c r="AB1485">
        <v>110</v>
      </c>
    </row>
    <row r="1486" spans="1:28" hidden="1" x14ac:dyDescent="0.2">
      <c r="A1486" t="s">
        <v>15428</v>
      </c>
      <c r="B1486" t="s">
        <v>15429</v>
      </c>
      <c r="C1486">
        <v>2006</v>
      </c>
      <c r="D1486" s="1">
        <v>39088</v>
      </c>
      <c r="E1486" t="s">
        <v>1045</v>
      </c>
      <c r="F1486" t="s">
        <v>44036</v>
      </c>
      <c r="H1486">
        <v>91</v>
      </c>
      <c r="I1486" t="s">
        <v>25</v>
      </c>
      <c r="J1486" t="s">
        <v>26</v>
      </c>
      <c r="M1486" t="s">
        <v>15430</v>
      </c>
      <c r="N1486" t="s">
        <v>15430</v>
      </c>
      <c r="O1486" t="s">
        <v>15431</v>
      </c>
      <c r="P1486" t="s">
        <v>2236</v>
      </c>
      <c r="Q1486" t="s">
        <v>15432</v>
      </c>
      <c r="R1486" t="s">
        <v>15433</v>
      </c>
      <c r="S1486" t="s">
        <v>15434</v>
      </c>
      <c r="T1486">
        <v>5.6</v>
      </c>
      <c r="U1486">
        <v>14980</v>
      </c>
      <c r="W1486"/>
      <c r="X1486"/>
      <c r="Y1486"/>
      <c r="Z1486"/>
      <c r="AA1486">
        <v>11690796</v>
      </c>
      <c r="AB1486">
        <v>45</v>
      </c>
    </row>
    <row r="1487" spans="1:28" hidden="1" x14ac:dyDescent="0.2">
      <c r="A1487" t="s">
        <v>15435</v>
      </c>
      <c r="B1487" t="s">
        <v>15436</v>
      </c>
      <c r="C1487">
        <v>2005</v>
      </c>
      <c r="D1487" t="s">
        <v>15437</v>
      </c>
      <c r="E1487" t="s">
        <v>44037</v>
      </c>
      <c r="F1487" t="s">
        <v>44047</v>
      </c>
      <c r="G1487" t="s">
        <v>44031</v>
      </c>
      <c r="H1487">
        <v>105</v>
      </c>
      <c r="I1487" t="s">
        <v>2213</v>
      </c>
      <c r="J1487" t="s">
        <v>15438</v>
      </c>
      <c r="K1487" t="s">
        <v>934</v>
      </c>
      <c r="L1487" t="s">
        <v>307</v>
      </c>
      <c r="M1487" t="s">
        <v>15439</v>
      </c>
      <c r="N1487" t="s">
        <v>15440</v>
      </c>
      <c r="O1487" t="s">
        <v>15441</v>
      </c>
      <c r="P1487" t="s">
        <v>15442</v>
      </c>
      <c r="Q1487" t="s">
        <v>15443</v>
      </c>
      <c r="R1487" t="s">
        <v>15444</v>
      </c>
      <c r="S1487" t="s">
        <v>15445</v>
      </c>
      <c r="T1487">
        <v>7.4</v>
      </c>
      <c r="U1487">
        <v>10340</v>
      </c>
      <c r="W1487"/>
      <c r="X1487"/>
      <c r="Y1487"/>
      <c r="Z1487"/>
      <c r="AA1487">
        <v>10197984</v>
      </c>
      <c r="AB1487">
        <v>32</v>
      </c>
    </row>
    <row r="1488" spans="1:28" hidden="1" x14ac:dyDescent="0.2">
      <c r="A1488" t="s">
        <v>15446</v>
      </c>
      <c r="B1488" t="s">
        <v>15447</v>
      </c>
      <c r="C1488">
        <v>2006</v>
      </c>
      <c r="D1488" t="s">
        <v>9760</v>
      </c>
      <c r="E1488" t="s">
        <v>1045</v>
      </c>
      <c r="F1488" t="s">
        <v>44032</v>
      </c>
      <c r="G1488" t="s">
        <v>44049</v>
      </c>
      <c r="H1488">
        <v>135</v>
      </c>
      <c r="I1488" t="s">
        <v>4358</v>
      </c>
      <c r="J1488" t="s">
        <v>1076</v>
      </c>
      <c r="M1488" t="s">
        <v>15448</v>
      </c>
      <c r="N1488" t="s">
        <v>15449</v>
      </c>
      <c r="O1488" t="s">
        <v>15450</v>
      </c>
      <c r="P1488" t="s">
        <v>15451</v>
      </c>
      <c r="Q1488" t="s">
        <v>15452</v>
      </c>
      <c r="R1488" t="s">
        <v>15453</v>
      </c>
      <c r="S1488" t="s">
        <v>15454</v>
      </c>
      <c r="T1488">
        <v>7.5</v>
      </c>
      <c r="U1488">
        <v>10585</v>
      </c>
      <c r="W1488">
        <v>3500000</v>
      </c>
      <c r="X1488"/>
      <c r="Y1488"/>
      <c r="Z1488"/>
      <c r="AA1488">
        <v>3004541</v>
      </c>
      <c r="AB1488">
        <v>11</v>
      </c>
    </row>
    <row r="1489" spans="1:28" x14ac:dyDescent="0.2">
      <c r="A1489" t="s">
        <v>20957</v>
      </c>
      <c r="B1489" t="s">
        <v>20958</v>
      </c>
      <c r="C1489">
        <v>2009</v>
      </c>
      <c r="D1489" t="s">
        <v>11435</v>
      </c>
      <c r="E1489" t="s">
        <v>16512</v>
      </c>
      <c r="F1489" t="s">
        <v>44042</v>
      </c>
      <c r="H1489">
        <v>96</v>
      </c>
      <c r="I1489" t="s">
        <v>25</v>
      </c>
      <c r="J1489" t="s">
        <v>26</v>
      </c>
      <c r="M1489" t="s">
        <v>15174</v>
      </c>
      <c r="N1489" t="s">
        <v>15174</v>
      </c>
      <c r="O1489" t="s">
        <v>20959</v>
      </c>
      <c r="P1489" t="s">
        <v>1671</v>
      </c>
      <c r="Q1489" t="s">
        <v>15176</v>
      </c>
      <c r="R1489" t="s">
        <v>20960</v>
      </c>
      <c r="S1489" t="s">
        <v>20961</v>
      </c>
      <c r="T1489">
        <v>6.2</v>
      </c>
      <c r="U1489">
        <v>138411</v>
      </c>
      <c r="V1489" s="12">
        <f>W1489*1.20636999678377</f>
        <v>24127399.935675401</v>
      </c>
      <c r="W1489" s="3">
        <v>20000000</v>
      </c>
      <c r="X1489" s="13">
        <f>Y1489*1.20636999678377</f>
        <v>16508267.422118308</v>
      </c>
      <c r="Y1489" s="3">
        <v>13684249</v>
      </c>
      <c r="Z1489" s="13">
        <f>AA1489*1.20636999678377</f>
        <v>41707276.174976759</v>
      </c>
      <c r="AA1489" s="3">
        <v>34572541</v>
      </c>
      <c r="AB1489">
        <v>243</v>
      </c>
    </row>
    <row r="1490" spans="1:28" x14ac:dyDescent="0.2">
      <c r="A1490" t="s">
        <v>23037</v>
      </c>
      <c r="B1490" t="s">
        <v>23038</v>
      </c>
      <c r="C1490">
        <v>2018</v>
      </c>
      <c r="D1490" t="s">
        <v>23039</v>
      </c>
      <c r="E1490" t="s">
        <v>1045</v>
      </c>
      <c r="F1490" t="s">
        <v>44044</v>
      </c>
      <c r="G1490" t="s">
        <v>44045</v>
      </c>
      <c r="H1490">
        <v>90</v>
      </c>
      <c r="I1490" t="s">
        <v>433</v>
      </c>
      <c r="J1490" t="s">
        <v>26</v>
      </c>
      <c r="M1490" t="s">
        <v>23040</v>
      </c>
      <c r="N1490" t="s">
        <v>23041</v>
      </c>
      <c r="O1490" t="s">
        <v>23042</v>
      </c>
      <c r="P1490" t="s">
        <v>6745</v>
      </c>
      <c r="Q1490" t="s">
        <v>11611</v>
      </c>
      <c r="R1490" t="s">
        <v>23043</v>
      </c>
      <c r="S1490" t="s">
        <v>23044</v>
      </c>
      <c r="T1490">
        <v>3.8</v>
      </c>
      <c r="U1490">
        <v>28587</v>
      </c>
      <c r="V1490" s="12">
        <f>W1490*1.03068014830331</f>
        <v>43288566.228739016</v>
      </c>
      <c r="W1490" s="3">
        <v>42000000</v>
      </c>
      <c r="X1490" s="13">
        <f>Y1490*1.03068014830331</f>
        <v>31511629.379849933</v>
      </c>
      <c r="Y1490" s="3">
        <v>30573626</v>
      </c>
      <c r="Z1490" s="13">
        <f>AA1490*1.03068014830331</f>
        <v>41708502.640985593</v>
      </c>
      <c r="AA1490" s="3">
        <v>40466970</v>
      </c>
      <c r="AB1490">
        <v>907</v>
      </c>
    </row>
    <row r="1491" spans="1:28" x14ac:dyDescent="0.2">
      <c r="A1491" t="s">
        <v>35509</v>
      </c>
      <c r="B1491" t="s">
        <v>35510</v>
      </c>
      <c r="C1491">
        <v>2014</v>
      </c>
      <c r="D1491" s="1">
        <v>42217</v>
      </c>
      <c r="E1491" t="s">
        <v>176</v>
      </c>
      <c r="F1491" t="s">
        <v>44049</v>
      </c>
      <c r="G1491" t="s">
        <v>44055</v>
      </c>
      <c r="H1491">
        <v>111</v>
      </c>
      <c r="I1491" t="s">
        <v>1705</v>
      </c>
      <c r="J1491" t="s">
        <v>26</v>
      </c>
      <c r="K1491" t="s">
        <v>1076</v>
      </c>
      <c r="L1491" t="s">
        <v>2390</v>
      </c>
      <c r="M1491" t="s">
        <v>1008</v>
      </c>
      <c r="N1491" t="s">
        <v>35511</v>
      </c>
      <c r="O1491" t="s">
        <v>35512</v>
      </c>
      <c r="P1491" t="s">
        <v>1008</v>
      </c>
      <c r="Q1491" t="s">
        <v>35513</v>
      </c>
      <c r="R1491" t="s">
        <v>35514</v>
      </c>
      <c r="S1491" t="s">
        <v>35515</v>
      </c>
      <c r="T1491">
        <v>7</v>
      </c>
      <c r="U1491">
        <v>70359</v>
      </c>
      <c r="V1491" s="12">
        <f>W1491*1.09324733035956</f>
        <v>24598064.933090102</v>
      </c>
      <c r="W1491" s="3">
        <v>22500000</v>
      </c>
      <c r="X1491" s="13">
        <f>Y1491*1.09324733035956</f>
        <v>4587966.5697274739</v>
      </c>
      <c r="Y1491" s="3">
        <v>4196641</v>
      </c>
      <c r="Z1491" s="13">
        <f>AA1491*1.09324733035956</f>
        <v>41736156.643210284</v>
      </c>
      <c r="AA1491" s="3">
        <v>38176317</v>
      </c>
      <c r="AB1491">
        <v>228</v>
      </c>
    </row>
    <row r="1492" spans="1:28" hidden="1" x14ac:dyDescent="0.2">
      <c r="A1492" t="s">
        <v>15484</v>
      </c>
      <c r="B1492" t="s">
        <v>15485</v>
      </c>
      <c r="C1492">
        <v>2006</v>
      </c>
      <c r="D1492" t="s">
        <v>10290</v>
      </c>
      <c r="E1492" t="s">
        <v>16512</v>
      </c>
      <c r="F1492" t="s">
        <v>44031</v>
      </c>
      <c r="G1492" t="s">
        <v>44038</v>
      </c>
      <c r="H1492">
        <v>136</v>
      </c>
      <c r="I1492" t="s">
        <v>4444</v>
      </c>
      <c r="J1492" t="s">
        <v>51</v>
      </c>
      <c r="M1492" t="s">
        <v>10185</v>
      </c>
      <c r="N1492" t="s">
        <v>15486</v>
      </c>
      <c r="O1492" t="s">
        <v>15487</v>
      </c>
      <c r="P1492" t="s">
        <v>1289</v>
      </c>
      <c r="Q1492" t="s">
        <v>15488</v>
      </c>
      <c r="R1492" t="s">
        <v>15489</v>
      </c>
      <c r="S1492" t="s">
        <v>15490</v>
      </c>
      <c r="T1492">
        <v>6.6</v>
      </c>
      <c r="U1492">
        <v>12961</v>
      </c>
      <c r="W1492">
        <v>16800000</v>
      </c>
      <c r="X1492"/>
      <c r="Y1492"/>
      <c r="Z1492"/>
      <c r="AA1492">
        <v>21836580</v>
      </c>
      <c r="AB1492">
        <v>32</v>
      </c>
    </row>
    <row r="1493" spans="1:28" x14ac:dyDescent="0.2">
      <c r="A1493" t="s">
        <v>5701</v>
      </c>
      <c r="B1493" t="s">
        <v>5702</v>
      </c>
      <c r="C1493">
        <v>2002</v>
      </c>
      <c r="D1493" t="s">
        <v>339</v>
      </c>
      <c r="E1493" t="s">
        <v>176</v>
      </c>
      <c r="H1493">
        <v>107</v>
      </c>
      <c r="I1493" t="s">
        <v>1016</v>
      </c>
      <c r="J1493" t="s">
        <v>26</v>
      </c>
      <c r="M1493" t="s">
        <v>5703</v>
      </c>
      <c r="N1493" t="s">
        <v>5703</v>
      </c>
      <c r="O1493" t="s">
        <v>5704</v>
      </c>
      <c r="P1493" t="s">
        <v>5705</v>
      </c>
      <c r="Q1493" t="s">
        <v>5706</v>
      </c>
      <c r="R1493" t="s">
        <v>5707</v>
      </c>
      <c r="S1493" t="s">
        <v>5708</v>
      </c>
      <c r="T1493">
        <v>7.3</v>
      </c>
      <c r="U1493">
        <v>43308</v>
      </c>
      <c r="V1493" s="12">
        <f>W1493*1.43863813229572</f>
        <v>19421614.78599222</v>
      </c>
      <c r="W1493" s="3">
        <v>13500000</v>
      </c>
      <c r="X1493" s="13">
        <f>Y1493*1.43863813229572</f>
        <v>22877006.345408563</v>
      </c>
      <c r="Y1493" s="3">
        <v>15901849</v>
      </c>
      <c r="Z1493" s="13">
        <f>AA1493*1.43863813229572</f>
        <v>41760663.98140078</v>
      </c>
      <c r="AA1493" s="3">
        <v>29027914</v>
      </c>
      <c r="AB1493">
        <v>392</v>
      </c>
    </row>
    <row r="1494" spans="1:28" x14ac:dyDescent="0.2">
      <c r="A1494" t="s">
        <v>35552</v>
      </c>
      <c r="B1494" t="s">
        <v>35553</v>
      </c>
      <c r="C1494">
        <v>2016</v>
      </c>
      <c r="D1494" t="s">
        <v>20243</v>
      </c>
      <c r="E1494" t="s">
        <v>16512</v>
      </c>
      <c r="F1494" t="s">
        <v>44033</v>
      </c>
      <c r="G1494" t="s">
        <v>44042</v>
      </c>
      <c r="H1494">
        <v>113</v>
      </c>
      <c r="I1494" t="s">
        <v>35554</v>
      </c>
      <c r="J1494" t="s">
        <v>26</v>
      </c>
      <c r="K1494" t="s">
        <v>27</v>
      </c>
      <c r="L1494" t="s">
        <v>75</v>
      </c>
      <c r="M1494" t="s">
        <v>25758</v>
      </c>
      <c r="N1494" t="s">
        <v>35555</v>
      </c>
      <c r="O1494" t="s">
        <v>35556</v>
      </c>
      <c r="P1494" t="s">
        <v>3861</v>
      </c>
      <c r="Q1494" t="s">
        <v>35557</v>
      </c>
      <c r="R1494" t="s">
        <v>35558</v>
      </c>
      <c r="S1494" t="s">
        <v>35559</v>
      </c>
      <c r="T1494">
        <v>6.3</v>
      </c>
      <c r="U1494">
        <v>57738</v>
      </c>
      <c r="V1494" s="12">
        <f>W1494*1.07834771485832</f>
        <v>33967953.018037081</v>
      </c>
      <c r="W1494" s="3">
        <v>31500000</v>
      </c>
      <c r="X1494" s="13">
        <f>Y1494*1.07834771485832</f>
        <v>15861088.720145712</v>
      </c>
      <c r="Y1494" s="3">
        <v>14708696</v>
      </c>
      <c r="Z1494" s="13">
        <f>AA1494*1.07834771485832</f>
        <v>41844197.178928249</v>
      </c>
      <c r="AA1494" s="3">
        <v>38803993</v>
      </c>
      <c r="AB1494">
        <v>218</v>
      </c>
    </row>
    <row r="1495" spans="1:28" x14ac:dyDescent="0.2">
      <c r="A1495" t="s">
        <v>22339</v>
      </c>
      <c r="B1495" t="s">
        <v>22340</v>
      </c>
      <c r="C1495">
        <v>2008</v>
      </c>
      <c r="D1495" s="1">
        <v>39731</v>
      </c>
      <c r="E1495" t="s">
        <v>1045</v>
      </c>
      <c r="H1495">
        <v>87</v>
      </c>
      <c r="I1495" t="s">
        <v>25</v>
      </c>
      <c r="J1495" t="s">
        <v>26</v>
      </c>
      <c r="M1495" t="s">
        <v>14551</v>
      </c>
      <c r="N1495" t="s">
        <v>14551</v>
      </c>
      <c r="O1495" t="s">
        <v>22341</v>
      </c>
      <c r="P1495" t="s">
        <v>21884</v>
      </c>
      <c r="Q1495" t="s">
        <v>22342</v>
      </c>
      <c r="R1495" t="s">
        <v>22343</v>
      </c>
      <c r="S1495" t="s">
        <v>22344</v>
      </c>
      <c r="T1495">
        <v>1.9</v>
      </c>
      <c r="U1495">
        <v>86219</v>
      </c>
      <c r="V1495" s="12">
        <f>W1495*1.20207800169993</f>
        <v>24041560.033998597</v>
      </c>
      <c r="W1495" s="3">
        <v>20000000</v>
      </c>
      <c r="X1495" s="13">
        <f>Y1495*1.20207800169993</f>
        <v>17058569.916401539</v>
      </c>
      <c r="Y1495" s="3">
        <v>14190901</v>
      </c>
      <c r="Z1495" s="13">
        <f>AA1495*1.20207800169993</f>
        <v>41852538.219458163</v>
      </c>
      <c r="AA1495" s="3">
        <v>34816824</v>
      </c>
      <c r="AB1495">
        <v>427</v>
      </c>
    </row>
    <row r="1496" spans="1:28" x14ac:dyDescent="0.2">
      <c r="A1496" t="s">
        <v>35243</v>
      </c>
      <c r="B1496" t="s">
        <v>35244</v>
      </c>
      <c r="C1496">
        <v>2015</v>
      </c>
      <c r="D1496" t="s">
        <v>18183</v>
      </c>
      <c r="E1496" t="s">
        <v>3496</v>
      </c>
      <c r="F1496" t="s">
        <v>44045</v>
      </c>
      <c r="G1496" t="s">
        <v>44033</v>
      </c>
      <c r="H1496">
        <v>83</v>
      </c>
      <c r="I1496" t="s">
        <v>25</v>
      </c>
      <c r="J1496" t="s">
        <v>26</v>
      </c>
      <c r="M1496" t="s">
        <v>35245</v>
      </c>
      <c r="N1496" t="s">
        <v>35246</v>
      </c>
      <c r="O1496" t="s">
        <v>35247</v>
      </c>
      <c r="P1496" t="s">
        <v>34775</v>
      </c>
      <c r="Q1496" t="s">
        <v>35248</v>
      </c>
      <c r="R1496" t="s">
        <v>35249</v>
      </c>
      <c r="S1496" t="s">
        <v>35250</v>
      </c>
      <c r="T1496">
        <v>5.2</v>
      </c>
      <c r="U1496">
        <v>40360</v>
      </c>
      <c r="V1496" s="12">
        <f>W1496*1.09195121025074</f>
        <v>3603438.9938274422</v>
      </c>
      <c r="W1496" s="3">
        <v>3300000</v>
      </c>
      <c r="X1496" s="13">
        <f>Y1496*1.09195121025074</f>
        <v>28174055.587869186</v>
      </c>
      <c r="Y1496" s="3">
        <v>25801570</v>
      </c>
      <c r="Z1496" s="13">
        <f>AA1496*1.09195121025074</f>
        <v>41883854.640856929</v>
      </c>
      <c r="AA1496" s="3">
        <v>38356892</v>
      </c>
      <c r="AB1496">
        <v>176</v>
      </c>
    </row>
    <row r="1497" spans="1:28" x14ac:dyDescent="0.2">
      <c r="A1497" t="s">
        <v>5576</v>
      </c>
      <c r="B1497" t="s">
        <v>5577</v>
      </c>
      <c r="C1497">
        <v>2005</v>
      </c>
      <c r="D1497" t="s">
        <v>5578</v>
      </c>
      <c r="E1497" t="s">
        <v>176</v>
      </c>
      <c r="F1497" t="s">
        <v>44053</v>
      </c>
      <c r="G1497" t="s">
        <v>44036</v>
      </c>
      <c r="H1497">
        <v>135</v>
      </c>
      <c r="I1497" t="s">
        <v>25</v>
      </c>
      <c r="J1497" t="s">
        <v>26</v>
      </c>
      <c r="M1497" t="s">
        <v>2886</v>
      </c>
      <c r="N1497" t="s">
        <v>5579</v>
      </c>
      <c r="O1497" t="s">
        <v>5580</v>
      </c>
      <c r="P1497" t="s">
        <v>5581</v>
      </c>
      <c r="Q1497" t="s">
        <v>5582</v>
      </c>
      <c r="R1497" t="s">
        <v>5583</v>
      </c>
      <c r="S1497" t="s">
        <v>5584</v>
      </c>
      <c r="T1497">
        <v>6.9</v>
      </c>
      <c r="U1497">
        <v>48187</v>
      </c>
      <c r="V1497" s="12">
        <f>W1497*1.32519713261649</f>
        <v>53007885.304659598</v>
      </c>
      <c r="W1497" s="3">
        <v>40000000</v>
      </c>
      <c r="X1497" s="13">
        <f>Y1497*1.32519713261649</f>
        <v>38533481.907921217</v>
      </c>
      <c r="Y1497" s="3">
        <v>29077547</v>
      </c>
      <c r="Z1497" s="13">
        <f>AA1497*1.32519713261649</f>
        <v>41969814.812186457</v>
      </c>
      <c r="AA1497" s="3">
        <v>31670620</v>
      </c>
      <c r="AB1497">
        <v>755</v>
      </c>
    </row>
    <row r="1498" spans="1:28" hidden="1" x14ac:dyDescent="0.2">
      <c r="A1498" t="s">
        <v>15528</v>
      </c>
      <c r="B1498" t="s">
        <v>15529</v>
      </c>
      <c r="C1498">
        <v>2007</v>
      </c>
      <c r="D1498" t="s">
        <v>13035</v>
      </c>
      <c r="E1498" t="s">
        <v>16512</v>
      </c>
      <c r="F1498" t="s">
        <v>44038</v>
      </c>
      <c r="G1498" t="s">
        <v>44044</v>
      </c>
      <c r="H1498">
        <v>100</v>
      </c>
      <c r="I1498" t="s">
        <v>4469</v>
      </c>
      <c r="J1498" t="s">
        <v>26</v>
      </c>
      <c r="M1498" t="s">
        <v>6595</v>
      </c>
      <c r="N1498" t="s">
        <v>15530</v>
      </c>
      <c r="O1498" t="s">
        <v>15531</v>
      </c>
      <c r="P1498" t="s">
        <v>15532</v>
      </c>
      <c r="Q1498" t="s">
        <v>15533</v>
      </c>
      <c r="R1498" t="s">
        <v>15534</v>
      </c>
      <c r="S1498" t="s">
        <v>15535</v>
      </c>
      <c r="T1498">
        <v>4.5</v>
      </c>
      <c r="U1498">
        <v>22129</v>
      </c>
      <c r="W1498">
        <v>15000000</v>
      </c>
      <c r="X1498"/>
      <c r="Y1498"/>
      <c r="Z1498"/>
      <c r="AA1498">
        <v>146741</v>
      </c>
      <c r="AB1498">
        <v>156</v>
      </c>
    </row>
    <row r="1499" spans="1:28" x14ac:dyDescent="0.2">
      <c r="A1499" t="s">
        <v>27553</v>
      </c>
      <c r="B1499" t="s">
        <v>27554</v>
      </c>
      <c r="C1499">
        <v>2014</v>
      </c>
      <c r="D1499" t="s">
        <v>27555</v>
      </c>
      <c r="E1499" t="s">
        <v>44035</v>
      </c>
      <c r="F1499" t="s">
        <v>44032</v>
      </c>
      <c r="G1499" t="s">
        <v>44050</v>
      </c>
      <c r="H1499">
        <v>124</v>
      </c>
      <c r="I1499" t="s">
        <v>25</v>
      </c>
      <c r="J1499" t="s">
        <v>26</v>
      </c>
      <c r="K1499" t="s">
        <v>944</v>
      </c>
      <c r="M1499" t="s">
        <v>11937</v>
      </c>
      <c r="N1499" t="s">
        <v>7750</v>
      </c>
      <c r="O1499" t="s">
        <v>27556</v>
      </c>
      <c r="P1499" t="s">
        <v>27557</v>
      </c>
      <c r="Q1499" t="s">
        <v>27558</v>
      </c>
      <c r="R1499" t="s">
        <v>27559</v>
      </c>
      <c r="S1499" t="s">
        <v>27560</v>
      </c>
      <c r="T1499">
        <v>7</v>
      </c>
      <c r="U1499">
        <v>42861</v>
      </c>
      <c r="V1499" s="12">
        <f>W1499*1.09324733035956</f>
        <v>27331183.258988999</v>
      </c>
      <c r="W1499" s="3">
        <v>25000000</v>
      </c>
      <c r="X1499" s="13">
        <f>Y1499*1.09324733035956</f>
        <v>39857203.388994612</v>
      </c>
      <c r="Y1499" s="3">
        <v>36457627</v>
      </c>
      <c r="Z1499" s="13">
        <f>AA1499*1.09324733035956</f>
        <v>42071934.441762261</v>
      </c>
      <c r="AA1499" s="3">
        <v>38483455</v>
      </c>
      <c r="AB1499">
        <v>109</v>
      </c>
    </row>
    <row r="1500" spans="1:28" x14ac:dyDescent="0.2">
      <c r="A1500" t="s">
        <v>30509</v>
      </c>
      <c r="B1500" t="s">
        <v>30510</v>
      </c>
      <c r="C1500">
        <v>2014</v>
      </c>
      <c r="D1500" t="s">
        <v>30511</v>
      </c>
      <c r="E1500" t="s">
        <v>176</v>
      </c>
      <c r="F1500" t="s">
        <v>44036</v>
      </c>
      <c r="H1500">
        <v>118</v>
      </c>
      <c r="I1500" t="s">
        <v>25</v>
      </c>
      <c r="J1500" t="s">
        <v>26</v>
      </c>
      <c r="M1500" t="s">
        <v>5099</v>
      </c>
      <c r="N1500" t="s">
        <v>30512</v>
      </c>
      <c r="O1500" t="s">
        <v>30513</v>
      </c>
      <c r="P1500" t="s">
        <v>30514</v>
      </c>
      <c r="Q1500" t="s">
        <v>30515</v>
      </c>
      <c r="R1500" t="s">
        <v>30516</v>
      </c>
      <c r="S1500" t="s">
        <v>30517</v>
      </c>
      <c r="T1500">
        <v>6.7</v>
      </c>
      <c r="U1500">
        <v>64623</v>
      </c>
      <c r="V1500" s="12">
        <f>W1500*1.09324733035956</f>
        <v>28424430.589348562</v>
      </c>
      <c r="W1500" s="3">
        <v>26000000</v>
      </c>
      <c r="X1500" s="13">
        <f>Y1500*1.09324733035956</f>
        <v>29262090.90608535</v>
      </c>
      <c r="Y1500" s="3">
        <v>26766213</v>
      </c>
      <c r="Z1500" s="13">
        <f>AA1500*1.09324733035956</f>
        <v>42209916.467068933</v>
      </c>
      <c r="AA1500" s="3">
        <v>38609668</v>
      </c>
      <c r="AB1500">
        <v>146</v>
      </c>
    </row>
    <row r="1501" spans="1:28" x14ac:dyDescent="0.2">
      <c r="A1501" t="s">
        <v>24992</v>
      </c>
      <c r="B1501" t="s">
        <v>24993</v>
      </c>
      <c r="C1501">
        <v>2010</v>
      </c>
      <c r="D1501" s="1">
        <v>40759</v>
      </c>
      <c r="E1501" t="s">
        <v>16512</v>
      </c>
      <c r="F1501" t="s">
        <v>44044</v>
      </c>
      <c r="G1501" t="s">
        <v>44032</v>
      </c>
      <c r="H1501">
        <v>98</v>
      </c>
      <c r="I1501" t="s">
        <v>25</v>
      </c>
      <c r="J1501" t="s">
        <v>26</v>
      </c>
      <c r="M1501" t="s">
        <v>1715</v>
      </c>
      <c r="N1501" t="s">
        <v>24994</v>
      </c>
      <c r="O1501" t="s">
        <v>24995</v>
      </c>
      <c r="P1501" t="s">
        <v>4689</v>
      </c>
      <c r="Q1501" t="s">
        <v>24996</v>
      </c>
      <c r="R1501" t="s">
        <v>24997</v>
      </c>
      <c r="S1501" t="s">
        <v>24998</v>
      </c>
      <c r="T1501">
        <v>6.4</v>
      </c>
      <c r="U1501">
        <v>98882</v>
      </c>
      <c r="V1501" s="12">
        <f>W1501*1.18690152988223</f>
        <v>28485636.71717352</v>
      </c>
      <c r="W1501" s="3">
        <v>24000000</v>
      </c>
      <c r="X1501" s="13">
        <f>Y1501*1.18690152988223</f>
        <v>27583615.292493626</v>
      </c>
      <c r="Y1501" s="3">
        <v>23240020</v>
      </c>
      <c r="Z1501" s="13">
        <f>AA1501*1.18690152988223</f>
        <v>42285690.955249958</v>
      </c>
      <c r="AA1501" s="3">
        <v>35626958</v>
      </c>
      <c r="AB1501">
        <v>193</v>
      </c>
    </row>
    <row r="1502" spans="1:28" hidden="1" x14ac:dyDescent="0.2">
      <c r="A1502" t="s">
        <v>15558</v>
      </c>
      <c r="B1502" t="s">
        <v>15559</v>
      </c>
      <c r="C1502">
        <v>2007</v>
      </c>
      <c r="D1502" t="s">
        <v>7802</v>
      </c>
      <c r="E1502" t="s">
        <v>16512</v>
      </c>
      <c r="F1502" t="s">
        <v>44031</v>
      </c>
      <c r="G1502" t="s">
        <v>44038</v>
      </c>
      <c r="H1502">
        <v>100</v>
      </c>
      <c r="I1502" t="s">
        <v>25</v>
      </c>
      <c r="J1502" t="s">
        <v>26</v>
      </c>
      <c r="M1502" t="s">
        <v>5060</v>
      </c>
      <c r="N1502" t="s">
        <v>15560</v>
      </c>
      <c r="O1502" t="s">
        <v>15561</v>
      </c>
      <c r="P1502" t="s">
        <v>3190</v>
      </c>
      <c r="Q1502" t="s">
        <v>15562</v>
      </c>
      <c r="R1502" t="s">
        <v>15563</v>
      </c>
      <c r="S1502" t="s">
        <v>15564</v>
      </c>
      <c r="T1502">
        <v>5.8</v>
      </c>
      <c r="U1502">
        <v>112931</v>
      </c>
      <c r="W1502"/>
      <c r="X1502"/>
      <c r="Y1502">
        <v>168273550</v>
      </c>
      <c r="Z1502"/>
      <c r="AA1502">
        <v>253625427</v>
      </c>
      <c r="AB1502">
        <v>272</v>
      </c>
    </row>
    <row r="1503" spans="1:28" hidden="1" x14ac:dyDescent="0.2">
      <c r="A1503" t="s">
        <v>15565</v>
      </c>
      <c r="B1503" t="s">
        <v>15566</v>
      </c>
      <c r="C1503">
        <v>2006</v>
      </c>
      <c r="D1503" s="1">
        <v>38729</v>
      </c>
      <c r="E1503" t="s">
        <v>1045</v>
      </c>
      <c r="F1503" t="s">
        <v>44044</v>
      </c>
      <c r="G1503" t="s">
        <v>44042</v>
      </c>
      <c r="H1503">
        <v>86</v>
      </c>
      <c r="I1503" t="s">
        <v>1561</v>
      </c>
      <c r="J1503" t="s">
        <v>26</v>
      </c>
      <c r="M1503" t="s">
        <v>15567</v>
      </c>
      <c r="N1503" t="s">
        <v>15568</v>
      </c>
      <c r="O1503" t="s">
        <v>15569</v>
      </c>
      <c r="P1503" t="s">
        <v>12359</v>
      </c>
      <c r="Q1503" t="s">
        <v>15570</v>
      </c>
      <c r="R1503" t="s">
        <v>15571</v>
      </c>
      <c r="S1503" t="s">
        <v>15572</v>
      </c>
      <c r="T1503">
        <v>6.8</v>
      </c>
      <c r="U1503">
        <v>29247</v>
      </c>
      <c r="W1503">
        <v>8000000</v>
      </c>
      <c r="X1503"/>
      <c r="Y1503"/>
      <c r="Z1503"/>
      <c r="AA1503">
        <v>662081</v>
      </c>
      <c r="AB1503">
        <v>88</v>
      </c>
    </row>
    <row r="1504" spans="1:28" hidden="1" x14ac:dyDescent="0.2">
      <c r="A1504" t="s">
        <v>15573</v>
      </c>
      <c r="B1504" t="s">
        <v>15574</v>
      </c>
      <c r="C1504">
        <v>2007</v>
      </c>
      <c r="D1504" s="1">
        <v>39124</v>
      </c>
      <c r="E1504" t="s">
        <v>44041</v>
      </c>
      <c r="F1504" t="s">
        <v>44032</v>
      </c>
      <c r="G1504" t="s">
        <v>44042</v>
      </c>
      <c r="H1504">
        <v>113</v>
      </c>
      <c r="I1504" t="s">
        <v>97</v>
      </c>
      <c r="J1504" t="s">
        <v>26</v>
      </c>
      <c r="M1504" t="s">
        <v>1345</v>
      </c>
      <c r="N1504" t="s">
        <v>15575</v>
      </c>
      <c r="O1504" t="s">
        <v>15576</v>
      </c>
      <c r="P1504" t="s">
        <v>2108</v>
      </c>
      <c r="Q1504" t="s">
        <v>15577</v>
      </c>
      <c r="R1504" t="s">
        <v>15578</v>
      </c>
      <c r="S1504" t="s">
        <v>15579</v>
      </c>
      <c r="T1504">
        <v>7.2</v>
      </c>
      <c r="U1504">
        <v>183063</v>
      </c>
      <c r="W1504"/>
      <c r="X1504"/>
      <c r="Y1504">
        <v>39015018</v>
      </c>
      <c r="Z1504"/>
      <c r="AA1504">
        <v>92011561</v>
      </c>
      <c r="AB1504">
        <v>380</v>
      </c>
    </row>
    <row r="1505" spans="1:28" hidden="1" x14ac:dyDescent="0.2">
      <c r="A1505" t="s">
        <v>15580</v>
      </c>
      <c r="B1505" t="s">
        <v>15581</v>
      </c>
      <c r="C1505">
        <v>2006</v>
      </c>
      <c r="D1505" t="s">
        <v>11509</v>
      </c>
      <c r="E1505" t="s">
        <v>16512</v>
      </c>
      <c r="F1505" t="s">
        <v>44044</v>
      </c>
      <c r="G1505" t="s">
        <v>44032</v>
      </c>
      <c r="H1505">
        <v>155</v>
      </c>
      <c r="I1505" t="s">
        <v>943</v>
      </c>
      <c r="J1505" t="s">
        <v>944</v>
      </c>
      <c r="M1505" t="s">
        <v>15582</v>
      </c>
      <c r="N1505" t="s">
        <v>15583</v>
      </c>
      <c r="O1505" t="s">
        <v>15584</v>
      </c>
      <c r="P1505" t="s">
        <v>5671</v>
      </c>
      <c r="Q1505" t="s">
        <v>15585</v>
      </c>
      <c r="R1505" t="s">
        <v>15586</v>
      </c>
      <c r="S1505" t="s">
        <v>15587</v>
      </c>
      <c r="T1505">
        <v>8.1</v>
      </c>
      <c r="U1505">
        <v>18758</v>
      </c>
      <c r="W1505"/>
      <c r="X1505"/>
      <c r="Y1505">
        <v>1244576</v>
      </c>
      <c r="Z1505"/>
      <c r="AA1505">
        <v>16466144</v>
      </c>
      <c r="AB1505">
        <v>93</v>
      </c>
    </row>
    <row r="1506" spans="1:28" x14ac:dyDescent="0.2">
      <c r="A1506" t="s">
        <v>38154</v>
      </c>
      <c r="B1506" t="s">
        <v>38155</v>
      </c>
      <c r="C1506">
        <v>2018</v>
      </c>
      <c r="D1506" t="s">
        <v>38156</v>
      </c>
      <c r="E1506" t="s">
        <v>16512</v>
      </c>
      <c r="F1506" t="s">
        <v>44031</v>
      </c>
      <c r="G1506" t="s">
        <v>44032</v>
      </c>
      <c r="H1506">
        <v>104</v>
      </c>
      <c r="I1506" t="s">
        <v>25</v>
      </c>
      <c r="J1506" t="s">
        <v>26</v>
      </c>
      <c r="M1506" t="s">
        <v>23627</v>
      </c>
      <c r="N1506" t="s">
        <v>38157</v>
      </c>
      <c r="O1506" t="s">
        <v>38158</v>
      </c>
      <c r="P1506" t="s">
        <v>38159</v>
      </c>
      <c r="Q1506" t="s">
        <v>38160</v>
      </c>
      <c r="R1506" t="s">
        <v>38161</v>
      </c>
      <c r="S1506" t="s">
        <v>38162</v>
      </c>
      <c r="T1506">
        <v>5.7</v>
      </c>
      <c r="U1506">
        <v>27181</v>
      </c>
      <c r="V1506" s="12">
        <f>W1506*1.03068014830331</f>
        <v>35043125.04231254</v>
      </c>
      <c r="W1506" s="3">
        <v>34000000</v>
      </c>
      <c r="X1506" s="13">
        <f>Y1506*1.03068014830331</f>
        <v>13085196.682692997</v>
      </c>
      <c r="Y1506" s="3">
        <v>12695691</v>
      </c>
      <c r="Z1506" s="13">
        <f>AA1506*1.03068014830331</f>
        <v>42404633.289270982</v>
      </c>
      <c r="AA1506" s="3">
        <v>41142379</v>
      </c>
      <c r="AB1506">
        <v>475</v>
      </c>
    </row>
    <row r="1507" spans="1:28" x14ac:dyDescent="0.2">
      <c r="A1507" t="s">
        <v>4331</v>
      </c>
      <c r="B1507" t="s">
        <v>4332</v>
      </c>
      <c r="C1507">
        <v>2002</v>
      </c>
      <c r="D1507" t="s">
        <v>4333</v>
      </c>
      <c r="E1507" t="s">
        <v>44041</v>
      </c>
      <c r="F1507" t="s">
        <v>44032</v>
      </c>
      <c r="G1507" t="s">
        <v>44045</v>
      </c>
      <c r="H1507">
        <v>108</v>
      </c>
      <c r="I1507" t="s">
        <v>25</v>
      </c>
      <c r="J1507" t="s">
        <v>26</v>
      </c>
      <c r="M1507" t="s">
        <v>4334</v>
      </c>
      <c r="N1507" t="s">
        <v>4335</v>
      </c>
      <c r="O1507" t="s">
        <v>4336</v>
      </c>
      <c r="P1507" t="s">
        <v>1106</v>
      </c>
      <c r="Q1507" t="s">
        <v>4337</v>
      </c>
      <c r="R1507" t="s">
        <v>4338</v>
      </c>
      <c r="S1507" t="s">
        <v>4339</v>
      </c>
      <c r="T1507">
        <v>6.1</v>
      </c>
      <c r="U1507">
        <v>23953</v>
      </c>
      <c r="V1507" s="12">
        <f>W1507*1.43863813229572</f>
        <v>57545525.291828804</v>
      </c>
      <c r="W1507" s="3">
        <v>40000000</v>
      </c>
      <c r="X1507" s="13">
        <f>Y1507*1.43863813229572</f>
        <v>32295987.431906618</v>
      </c>
      <c r="Y1507" s="3">
        <v>22449000</v>
      </c>
      <c r="Z1507" s="13">
        <f>AA1507*1.43863813229572</f>
        <v>42694036.57661479</v>
      </c>
      <c r="AA1507" s="3">
        <v>29676703</v>
      </c>
      <c r="AB1507">
        <v>164</v>
      </c>
    </row>
    <row r="1508" spans="1:28" x14ac:dyDescent="0.2">
      <c r="A1508" t="s">
        <v>21763</v>
      </c>
      <c r="B1508" t="s">
        <v>21764</v>
      </c>
      <c r="C1508">
        <v>2010</v>
      </c>
      <c r="D1508" s="1">
        <v>40249</v>
      </c>
      <c r="E1508" t="s">
        <v>1045</v>
      </c>
      <c r="F1508" t="s">
        <v>44032</v>
      </c>
      <c r="G1508" t="s">
        <v>44036</v>
      </c>
      <c r="H1508">
        <v>98</v>
      </c>
      <c r="I1508" t="s">
        <v>3904</v>
      </c>
      <c r="J1508" t="s">
        <v>26</v>
      </c>
      <c r="K1508" t="s">
        <v>64</v>
      </c>
      <c r="M1508" t="s">
        <v>1596</v>
      </c>
      <c r="N1508" t="s">
        <v>1596</v>
      </c>
      <c r="O1508" t="s">
        <v>21765</v>
      </c>
      <c r="P1508" t="s">
        <v>21766</v>
      </c>
      <c r="Q1508" t="s">
        <v>21767</v>
      </c>
      <c r="R1508" t="s">
        <v>21768</v>
      </c>
      <c r="S1508" t="s">
        <v>21769</v>
      </c>
      <c r="T1508">
        <v>6.3</v>
      </c>
      <c r="U1508">
        <v>43255</v>
      </c>
      <c r="V1508" s="12">
        <f>W1508*1.18690152988223</f>
        <v>26111833.657409061</v>
      </c>
      <c r="W1508" s="3">
        <v>22000000</v>
      </c>
      <c r="X1508" s="13">
        <f>Y1508*1.18690152988223</f>
        <v>3855348.1468338342</v>
      </c>
      <c r="Y1508" s="3">
        <v>3248246</v>
      </c>
      <c r="Z1508" s="13">
        <f>AA1508*1.18690152988223</f>
        <v>42746567.193106286</v>
      </c>
      <c r="AA1508" s="3">
        <v>36015260</v>
      </c>
      <c r="AB1508">
        <v>122</v>
      </c>
    </row>
    <row r="1509" spans="1:28" hidden="1" x14ac:dyDescent="0.2">
      <c r="A1509" t="s">
        <v>15614</v>
      </c>
      <c r="B1509" t="s">
        <v>15615</v>
      </c>
      <c r="C1509">
        <v>2007</v>
      </c>
      <c r="D1509" t="s">
        <v>10399</v>
      </c>
      <c r="E1509" t="s">
        <v>1045</v>
      </c>
      <c r="F1509" t="s">
        <v>44036</v>
      </c>
      <c r="H1509">
        <v>159</v>
      </c>
      <c r="I1509" t="s">
        <v>943</v>
      </c>
      <c r="J1509" t="s">
        <v>944</v>
      </c>
      <c r="M1509" t="s">
        <v>13588</v>
      </c>
      <c r="N1509" t="s">
        <v>15616</v>
      </c>
      <c r="O1509" t="s">
        <v>15617</v>
      </c>
      <c r="P1509" t="s">
        <v>2934</v>
      </c>
      <c r="Q1509" t="s">
        <v>15618</v>
      </c>
      <c r="R1509" t="s">
        <v>15619</v>
      </c>
      <c r="S1509" t="s">
        <v>15620</v>
      </c>
      <c r="T1509">
        <v>6.9</v>
      </c>
      <c r="U1509">
        <v>17711</v>
      </c>
      <c r="W1509"/>
      <c r="X1509"/>
      <c r="Y1509"/>
      <c r="Z1509"/>
      <c r="AA1509">
        <v>31203567</v>
      </c>
      <c r="AB1509">
        <v>36</v>
      </c>
    </row>
    <row r="1510" spans="1:28" x14ac:dyDescent="0.2">
      <c r="A1510" t="s">
        <v>28871</v>
      </c>
      <c r="B1510" t="s">
        <v>28872</v>
      </c>
      <c r="C1510">
        <v>2012</v>
      </c>
      <c r="D1510" t="s">
        <v>24182</v>
      </c>
      <c r="E1510" t="s">
        <v>44041</v>
      </c>
      <c r="F1510" t="s">
        <v>44032</v>
      </c>
      <c r="G1510" t="s">
        <v>44042</v>
      </c>
      <c r="H1510">
        <v>97</v>
      </c>
      <c r="I1510" t="s">
        <v>25</v>
      </c>
      <c r="J1510" t="s">
        <v>26</v>
      </c>
      <c r="M1510" t="s">
        <v>2380</v>
      </c>
      <c r="N1510" t="s">
        <v>28873</v>
      </c>
      <c r="O1510" t="s">
        <v>28874</v>
      </c>
      <c r="P1510" t="s">
        <v>852</v>
      </c>
      <c r="Q1510" t="s">
        <v>28875</v>
      </c>
      <c r="R1510" t="s">
        <v>28876</v>
      </c>
      <c r="S1510" t="s">
        <v>28877</v>
      </c>
      <c r="T1510">
        <v>6.2</v>
      </c>
      <c r="U1510">
        <v>131250</v>
      </c>
      <c r="V1510" s="12">
        <f>W1510*1.12725506764114</f>
        <v>16908826.0146171</v>
      </c>
      <c r="W1510" s="3">
        <v>15000000</v>
      </c>
      <c r="X1510" s="13">
        <f>Y1510*1.12725506764114</f>
        <v>16938197.772659555</v>
      </c>
      <c r="Y1510" s="3">
        <v>15026056</v>
      </c>
      <c r="Z1510" s="13">
        <f>AA1510*1.12725506764114</f>
        <v>42757308.889234893</v>
      </c>
      <c r="AA1510" s="3">
        <v>37930465</v>
      </c>
      <c r="AB1510">
        <v>426</v>
      </c>
    </row>
    <row r="1511" spans="1:28" x14ac:dyDescent="0.2">
      <c r="A1511" t="s">
        <v>36417</v>
      </c>
      <c r="B1511" t="s">
        <v>36418</v>
      </c>
      <c r="C1511">
        <v>2016</v>
      </c>
      <c r="D1511" t="s">
        <v>36419</v>
      </c>
      <c r="E1511" t="s">
        <v>3496</v>
      </c>
      <c r="F1511" t="s">
        <v>44045</v>
      </c>
      <c r="G1511" t="s">
        <v>44042</v>
      </c>
      <c r="H1511">
        <v>93</v>
      </c>
      <c r="I1511" t="s">
        <v>25</v>
      </c>
      <c r="J1511" t="s">
        <v>26</v>
      </c>
      <c r="K1511" t="s">
        <v>934</v>
      </c>
      <c r="M1511" t="s">
        <v>36420</v>
      </c>
      <c r="N1511" t="s">
        <v>36421</v>
      </c>
      <c r="O1511" t="s">
        <v>36422</v>
      </c>
      <c r="P1511" t="s">
        <v>36423</v>
      </c>
      <c r="Q1511" t="s">
        <v>36424</v>
      </c>
      <c r="R1511" t="s">
        <v>36425</v>
      </c>
      <c r="S1511" t="s">
        <v>36426</v>
      </c>
      <c r="T1511">
        <v>4.8</v>
      </c>
      <c r="U1511">
        <v>39323</v>
      </c>
      <c r="V1511" s="12">
        <f>W1511*1.07834771485832</f>
        <v>10783477.1485832</v>
      </c>
      <c r="W1511" s="3">
        <v>10000000</v>
      </c>
      <c r="X1511" s="13">
        <f>Y1511*1.07834771485832</f>
        <v>28677860.577695742</v>
      </c>
      <c r="Y1511" s="3">
        <v>26594261</v>
      </c>
      <c r="Z1511" s="13">
        <f>AA1511*1.07834771485832</f>
        <v>42823344.452453606</v>
      </c>
      <c r="AA1511" s="3">
        <v>39712000</v>
      </c>
      <c r="AB1511">
        <v>220</v>
      </c>
    </row>
    <row r="1512" spans="1:28" hidden="1" x14ac:dyDescent="0.2">
      <c r="A1512" t="s">
        <v>36476</v>
      </c>
      <c r="B1512" t="s">
        <v>36477</v>
      </c>
      <c r="C1512">
        <v>2014</v>
      </c>
      <c r="D1512" t="s">
        <v>27675</v>
      </c>
      <c r="E1512" t="s">
        <v>1045</v>
      </c>
      <c r="F1512" t="s">
        <v>44032</v>
      </c>
      <c r="G1512" t="s">
        <v>44036</v>
      </c>
      <c r="H1512">
        <v>118</v>
      </c>
      <c r="I1512" t="s">
        <v>817</v>
      </c>
      <c r="J1512" t="s">
        <v>27</v>
      </c>
      <c r="K1512" t="s">
        <v>26</v>
      </c>
      <c r="L1512" t="s">
        <v>4428</v>
      </c>
      <c r="M1512" t="s">
        <v>27982</v>
      </c>
      <c r="N1512" t="s">
        <v>36478</v>
      </c>
      <c r="O1512" t="s">
        <v>36479</v>
      </c>
      <c r="P1512" t="s">
        <v>36480</v>
      </c>
      <c r="Q1512" t="s">
        <v>36481</v>
      </c>
      <c r="R1512" t="s">
        <v>36482</v>
      </c>
      <c r="S1512" t="s">
        <v>36483</v>
      </c>
      <c r="T1512">
        <v>6.7</v>
      </c>
      <c r="U1512">
        <v>14532</v>
      </c>
      <c r="V1512" s="12">
        <f>W1512*1.09324733035956</f>
        <v>21864946.607191201</v>
      </c>
      <c r="W1512" s="3">
        <v>20000000</v>
      </c>
      <c r="X1512" s="13">
        <f>Y1512*1.09324733035956</f>
        <v>165659.76796938412</v>
      </c>
      <c r="Y1512" s="3">
        <v>151530</v>
      </c>
      <c r="Z1512" s="13">
        <f>AA1512*1.09324733035956</f>
        <v>42832003.715721443</v>
      </c>
      <c r="AA1512" s="3">
        <v>39178695</v>
      </c>
      <c r="AB1512">
        <v>22</v>
      </c>
    </row>
    <row r="1513" spans="1:28" x14ac:dyDescent="0.2">
      <c r="A1513" t="s">
        <v>38588</v>
      </c>
      <c r="B1513" t="s">
        <v>38589</v>
      </c>
      <c r="C1513">
        <v>2017</v>
      </c>
      <c r="D1513" t="s">
        <v>36644</v>
      </c>
      <c r="E1513" t="s">
        <v>176</v>
      </c>
      <c r="F1513" t="s">
        <v>44033</v>
      </c>
      <c r="G1513" t="s">
        <v>44042</v>
      </c>
      <c r="H1513">
        <v>110</v>
      </c>
      <c r="I1513" t="s">
        <v>38590</v>
      </c>
      <c r="J1513" t="s">
        <v>26</v>
      </c>
      <c r="M1513" t="s">
        <v>28353</v>
      </c>
      <c r="N1513" t="s">
        <v>38591</v>
      </c>
      <c r="O1513" t="s">
        <v>38592</v>
      </c>
      <c r="P1513" t="s">
        <v>34815</v>
      </c>
      <c r="Q1513" t="s">
        <v>38593</v>
      </c>
      <c r="R1513" t="s">
        <v>38594</v>
      </c>
      <c r="S1513" t="s">
        <v>38595</v>
      </c>
      <c r="T1513">
        <v>5.3</v>
      </c>
      <c r="U1513">
        <v>81826</v>
      </c>
      <c r="V1513" s="12">
        <f>W1513*1.05585427545692</f>
        <v>19005376.958224561</v>
      </c>
      <c r="W1513" s="3">
        <v>18000000</v>
      </c>
      <c r="X1513" s="13">
        <f>Y1513*1.05585427545692</f>
        <v>21642736.225048974</v>
      </c>
      <c r="Y1513" s="3">
        <v>20497844</v>
      </c>
      <c r="Z1513" s="13">
        <f>AA1513*1.05585427545692</f>
        <v>42927232.70883245</v>
      </c>
      <c r="AA1513" s="3">
        <v>40656399</v>
      </c>
      <c r="AB1513">
        <v>563</v>
      </c>
    </row>
    <row r="1514" spans="1:28" x14ac:dyDescent="0.2">
      <c r="A1514" t="s">
        <v>26875</v>
      </c>
      <c r="B1514" t="s">
        <v>26876</v>
      </c>
      <c r="C1514">
        <v>2012</v>
      </c>
      <c r="D1514" t="s">
        <v>19468</v>
      </c>
      <c r="E1514" t="s">
        <v>16512</v>
      </c>
      <c r="F1514" t="s">
        <v>44038</v>
      </c>
      <c r="G1514" t="s">
        <v>44044</v>
      </c>
      <c r="H1514">
        <v>91</v>
      </c>
      <c r="I1514" t="s">
        <v>25</v>
      </c>
      <c r="J1514" t="s">
        <v>26</v>
      </c>
      <c r="M1514" t="s">
        <v>23534</v>
      </c>
      <c r="N1514" t="s">
        <v>26877</v>
      </c>
      <c r="O1514" t="s">
        <v>26878</v>
      </c>
      <c r="P1514" t="s">
        <v>19314</v>
      </c>
      <c r="Q1514" t="s">
        <v>26879</v>
      </c>
      <c r="R1514" t="s">
        <v>26880</v>
      </c>
      <c r="S1514" t="s">
        <v>26881</v>
      </c>
      <c r="T1514">
        <v>5.3</v>
      </c>
      <c r="U1514">
        <v>40284</v>
      </c>
      <c r="V1514" s="12">
        <f>W1514*1.12725506764114</f>
        <v>45090202.705645598</v>
      </c>
      <c r="W1514" s="3">
        <v>40000000</v>
      </c>
      <c r="X1514" s="13">
        <f>Y1514*1.12725506764114</f>
        <v>29775909.420093715</v>
      </c>
      <c r="Y1514" s="3">
        <v>26414527</v>
      </c>
      <c r="Z1514" s="13">
        <f>AA1514*1.12725506764114</f>
        <v>42930564.61136613</v>
      </c>
      <c r="AA1514" s="3">
        <v>38084162</v>
      </c>
      <c r="AB1514">
        <v>195</v>
      </c>
    </row>
    <row r="1515" spans="1:28" x14ac:dyDescent="0.2">
      <c r="A1515" t="s">
        <v>38921</v>
      </c>
      <c r="B1515" t="s">
        <v>38922</v>
      </c>
      <c r="C1515">
        <v>2018</v>
      </c>
      <c r="D1515" s="1">
        <v>43323</v>
      </c>
      <c r="E1515" t="s">
        <v>16512</v>
      </c>
      <c r="F1515" t="s">
        <v>44031</v>
      </c>
      <c r="G1515" t="s">
        <v>44046</v>
      </c>
      <c r="H1515">
        <v>110</v>
      </c>
      <c r="I1515" t="s">
        <v>433</v>
      </c>
      <c r="J1515" t="s">
        <v>26</v>
      </c>
      <c r="K1515" t="s">
        <v>307</v>
      </c>
      <c r="L1515" t="s">
        <v>27</v>
      </c>
      <c r="M1515" t="s">
        <v>33768</v>
      </c>
      <c r="N1515" t="s">
        <v>38923</v>
      </c>
      <c r="O1515" t="s">
        <v>38924</v>
      </c>
      <c r="P1515" t="s">
        <v>38925</v>
      </c>
      <c r="Q1515" t="s">
        <v>38926</v>
      </c>
      <c r="R1515" t="s">
        <v>38927</v>
      </c>
      <c r="S1515" t="s">
        <v>38928</v>
      </c>
      <c r="T1515">
        <v>6.6</v>
      </c>
      <c r="U1515">
        <v>80870</v>
      </c>
      <c r="V1515" s="12">
        <f>W1515*1.03068014830331</f>
        <v>39165845.635525778</v>
      </c>
      <c r="W1515" s="3">
        <v>38000000</v>
      </c>
      <c r="X1515" s="13">
        <f>Y1515*1.03068014830331</f>
        <v>22370751.832820207</v>
      </c>
      <c r="Y1515" s="3">
        <v>21704844</v>
      </c>
      <c r="Z1515" s="13">
        <f>AA1515*1.03068014830331</f>
        <v>42935912.831916146</v>
      </c>
      <c r="AA1515" s="3">
        <v>41657844</v>
      </c>
      <c r="AB1515">
        <v>725</v>
      </c>
    </row>
    <row r="1516" spans="1:28" x14ac:dyDescent="0.2">
      <c r="A1516" t="s">
        <v>3676</v>
      </c>
      <c r="B1516" t="s">
        <v>3677</v>
      </c>
      <c r="C1516">
        <v>2001</v>
      </c>
      <c r="D1516" s="1">
        <v>37145</v>
      </c>
      <c r="E1516" t="s">
        <v>44041</v>
      </c>
      <c r="F1516" t="s">
        <v>44032</v>
      </c>
      <c r="G1516" t="s">
        <v>44036</v>
      </c>
      <c r="H1516">
        <v>130</v>
      </c>
      <c r="I1516" t="s">
        <v>25</v>
      </c>
      <c r="J1516" t="s">
        <v>26</v>
      </c>
      <c r="M1516" t="s">
        <v>729</v>
      </c>
      <c r="N1516" t="s">
        <v>729</v>
      </c>
      <c r="O1516" t="s">
        <v>3678</v>
      </c>
      <c r="P1516" t="s">
        <v>3679</v>
      </c>
      <c r="Q1516" t="s">
        <v>3680</v>
      </c>
      <c r="R1516" t="s">
        <v>3681</v>
      </c>
      <c r="S1516" t="s">
        <v>3682</v>
      </c>
      <c r="T1516">
        <v>6.4</v>
      </c>
      <c r="U1516">
        <v>12651</v>
      </c>
      <c r="V1516" s="12">
        <f>W1516*1.46138339920949</f>
        <v>23382134.387351841</v>
      </c>
      <c r="W1516" s="3">
        <v>16000000</v>
      </c>
      <c r="X1516" s="13">
        <f>Y1516*1.46138339920949</f>
        <v>41992197.276521847</v>
      </c>
      <c r="Y1516" s="3">
        <v>28734552</v>
      </c>
      <c r="Z1516" s="13">
        <f>AA1516*1.46138339920949</f>
        <v>42937854.090000115</v>
      </c>
      <c r="AA1516" s="3">
        <v>29381649</v>
      </c>
      <c r="AB1516">
        <v>87</v>
      </c>
    </row>
    <row r="1517" spans="1:28" x14ac:dyDescent="0.2">
      <c r="A1517" t="s">
        <v>31044</v>
      </c>
      <c r="B1517" t="s">
        <v>31045</v>
      </c>
      <c r="C1517">
        <v>2014</v>
      </c>
      <c r="D1517" t="s">
        <v>20854</v>
      </c>
      <c r="E1517" t="s">
        <v>44041</v>
      </c>
      <c r="F1517" t="s">
        <v>44032</v>
      </c>
      <c r="G1517" t="s">
        <v>44042</v>
      </c>
      <c r="H1517">
        <v>111</v>
      </c>
      <c r="I1517" t="s">
        <v>25</v>
      </c>
      <c r="J1517" t="s">
        <v>26</v>
      </c>
      <c r="M1517" t="s">
        <v>18916</v>
      </c>
      <c r="N1517" t="s">
        <v>31046</v>
      </c>
      <c r="O1517" t="s">
        <v>31047</v>
      </c>
      <c r="P1517" t="s">
        <v>333</v>
      </c>
      <c r="Q1517" t="s">
        <v>31048</v>
      </c>
      <c r="R1517" t="s">
        <v>31049</v>
      </c>
      <c r="S1517" t="s">
        <v>31050</v>
      </c>
      <c r="T1517">
        <v>6</v>
      </c>
      <c r="U1517">
        <v>64673</v>
      </c>
      <c r="V1517" s="12">
        <f>W1517*1.09324733035956</f>
        <v>27331183.258988999</v>
      </c>
      <c r="W1517" s="3">
        <v>25000000</v>
      </c>
      <c r="X1517" s="13">
        <f>Y1517*1.09324733035956</f>
        <v>36821654.587861694</v>
      </c>
      <c r="Y1517" s="3">
        <v>33680992</v>
      </c>
      <c r="Z1517" s="13">
        <f>AA1517*1.09324733035956</f>
        <v>42943839.637875237</v>
      </c>
      <c r="AA1517" s="3">
        <v>39280992</v>
      </c>
      <c r="AB1517">
        <v>185</v>
      </c>
    </row>
    <row r="1518" spans="1:28" x14ac:dyDescent="0.2">
      <c r="A1518" t="s">
        <v>2824</v>
      </c>
      <c r="B1518" t="s">
        <v>2825</v>
      </c>
      <c r="C1518">
        <v>2002</v>
      </c>
      <c r="D1518" t="s">
        <v>2826</v>
      </c>
      <c r="E1518" t="s">
        <v>16512</v>
      </c>
      <c r="F1518" t="s">
        <v>44031</v>
      </c>
      <c r="G1518" t="s">
        <v>44032</v>
      </c>
      <c r="H1518">
        <v>132</v>
      </c>
      <c r="I1518" t="s">
        <v>495</v>
      </c>
      <c r="J1518" t="s">
        <v>26</v>
      </c>
      <c r="M1518" t="s">
        <v>2827</v>
      </c>
      <c r="N1518" t="s">
        <v>2828</v>
      </c>
      <c r="O1518" t="s">
        <v>2829</v>
      </c>
      <c r="P1518" t="s">
        <v>2830</v>
      </c>
      <c r="Q1518" t="s">
        <v>2831</v>
      </c>
      <c r="R1518" t="s">
        <v>2832</v>
      </c>
      <c r="S1518" t="s">
        <v>2833</v>
      </c>
      <c r="T1518">
        <v>6.5</v>
      </c>
      <c r="U1518">
        <v>32187</v>
      </c>
      <c r="V1518" s="12">
        <f>W1518*1.43863813229572</f>
        <v>50352334.630350202</v>
      </c>
      <c r="W1518" s="3">
        <v>35000000</v>
      </c>
      <c r="X1518" s="13">
        <f>Y1518*1.43863813229572</f>
        <v>26335948.463735413</v>
      </c>
      <c r="Y1518" s="3">
        <v>18306166</v>
      </c>
      <c r="Z1518" s="13">
        <f>AA1518*1.43863813229572</f>
        <v>42990312.590856038</v>
      </c>
      <c r="AA1518" s="3">
        <v>29882645</v>
      </c>
      <c r="AB1518">
        <v>225</v>
      </c>
    </row>
    <row r="1519" spans="1:28" hidden="1" x14ac:dyDescent="0.2">
      <c r="A1519" t="s">
        <v>15691</v>
      </c>
      <c r="B1519" t="s">
        <v>15692</v>
      </c>
      <c r="C1519">
        <v>2007</v>
      </c>
      <c r="D1519" t="s">
        <v>15693</v>
      </c>
      <c r="E1519" t="s">
        <v>44041</v>
      </c>
      <c r="F1519" t="s">
        <v>44032</v>
      </c>
      <c r="G1519" t="s">
        <v>44045</v>
      </c>
      <c r="H1519">
        <v>95</v>
      </c>
      <c r="I1519" t="s">
        <v>9472</v>
      </c>
      <c r="J1519" t="s">
        <v>26</v>
      </c>
      <c r="M1519" t="s">
        <v>9751</v>
      </c>
      <c r="N1519" t="s">
        <v>15694</v>
      </c>
      <c r="O1519" t="s">
        <v>15695</v>
      </c>
      <c r="P1519" t="s">
        <v>2686</v>
      </c>
      <c r="Q1519" t="s">
        <v>15696</v>
      </c>
      <c r="R1519" t="s">
        <v>15697</v>
      </c>
      <c r="S1519" t="s">
        <v>15698</v>
      </c>
      <c r="T1519">
        <v>6.7</v>
      </c>
      <c r="U1519">
        <v>30076</v>
      </c>
      <c r="W1519">
        <v>20000000</v>
      </c>
      <c r="X1519"/>
      <c r="Y1519"/>
      <c r="Z1519"/>
      <c r="AA1519">
        <v>7651640</v>
      </c>
      <c r="AB1519">
        <v>143</v>
      </c>
    </row>
    <row r="1520" spans="1:28" hidden="1" x14ac:dyDescent="0.2">
      <c r="A1520" t="s">
        <v>15699</v>
      </c>
      <c r="B1520" t="s">
        <v>15700</v>
      </c>
      <c r="C1520">
        <v>2006</v>
      </c>
      <c r="D1520" s="1">
        <v>41434</v>
      </c>
      <c r="E1520" t="s">
        <v>3496</v>
      </c>
      <c r="H1520">
        <v>90</v>
      </c>
      <c r="I1520" t="s">
        <v>25</v>
      </c>
      <c r="J1520" t="s">
        <v>26</v>
      </c>
      <c r="M1520" t="s">
        <v>15701</v>
      </c>
      <c r="N1520" t="s">
        <v>15702</v>
      </c>
      <c r="O1520" t="s">
        <v>15703</v>
      </c>
      <c r="P1520" t="s">
        <v>15704</v>
      </c>
      <c r="Q1520" t="s">
        <v>15705</v>
      </c>
      <c r="R1520" t="s">
        <v>15706</v>
      </c>
      <c r="S1520" t="s">
        <v>15707</v>
      </c>
      <c r="T1520">
        <v>5.5</v>
      </c>
      <c r="U1520">
        <v>30988</v>
      </c>
      <c r="W1520">
        <v>750000</v>
      </c>
      <c r="X1520"/>
      <c r="Y1520"/>
      <c r="Z1520"/>
      <c r="AA1520">
        <v>1904640</v>
      </c>
      <c r="AB1520">
        <v>158</v>
      </c>
    </row>
    <row r="1521" spans="1:28" hidden="1" x14ac:dyDescent="0.2">
      <c r="A1521" t="s">
        <v>15708</v>
      </c>
      <c r="B1521" t="s">
        <v>15709</v>
      </c>
      <c r="C1521">
        <v>2007</v>
      </c>
      <c r="D1521" t="s">
        <v>13884</v>
      </c>
      <c r="E1521" t="s">
        <v>1045</v>
      </c>
      <c r="F1521" t="s">
        <v>44036</v>
      </c>
      <c r="H1521">
        <v>102</v>
      </c>
      <c r="I1521" t="s">
        <v>25</v>
      </c>
      <c r="J1521" t="s">
        <v>26</v>
      </c>
      <c r="K1521" t="s">
        <v>209</v>
      </c>
      <c r="L1521" t="s">
        <v>64</v>
      </c>
      <c r="M1521" t="s">
        <v>3038</v>
      </c>
      <c r="N1521" t="s">
        <v>15710</v>
      </c>
      <c r="O1521" t="s">
        <v>15711</v>
      </c>
      <c r="P1521" t="s">
        <v>738</v>
      </c>
      <c r="Q1521" t="s">
        <v>15712</v>
      </c>
      <c r="R1521" t="s">
        <v>15713</v>
      </c>
      <c r="S1521" t="s">
        <v>15714</v>
      </c>
      <c r="T1521">
        <v>5.7</v>
      </c>
      <c r="U1521">
        <v>36905</v>
      </c>
      <c r="W1521"/>
      <c r="X1521"/>
      <c r="Y1521">
        <v>42674040</v>
      </c>
      <c r="Z1521"/>
      <c r="AA1521">
        <v>69485490</v>
      </c>
      <c r="AB1521">
        <v>198</v>
      </c>
    </row>
    <row r="1522" spans="1:28" hidden="1" x14ac:dyDescent="0.2">
      <c r="A1522" t="s">
        <v>15715</v>
      </c>
      <c r="B1522" t="s">
        <v>15716</v>
      </c>
      <c r="C1522">
        <v>2007</v>
      </c>
      <c r="D1522" s="1">
        <v>39605</v>
      </c>
      <c r="E1522" t="s">
        <v>16512</v>
      </c>
      <c r="F1522" t="s">
        <v>44038</v>
      </c>
      <c r="H1522">
        <v>105</v>
      </c>
      <c r="I1522" t="s">
        <v>25</v>
      </c>
      <c r="J1522" t="s">
        <v>26</v>
      </c>
      <c r="M1522" t="s">
        <v>3672</v>
      </c>
      <c r="N1522" t="s">
        <v>15717</v>
      </c>
      <c r="O1522" t="s">
        <v>15718</v>
      </c>
      <c r="P1522" t="s">
        <v>3672</v>
      </c>
      <c r="Q1522" t="s">
        <v>15719</v>
      </c>
      <c r="R1522" t="s">
        <v>15720</v>
      </c>
      <c r="S1522" t="s">
        <v>15721</v>
      </c>
      <c r="T1522">
        <v>6.2</v>
      </c>
      <c r="U1522">
        <v>41281</v>
      </c>
      <c r="W1522">
        <v>10000000</v>
      </c>
      <c r="X1522"/>
      <c r="Y1522"/>
      <c r="Z1522"/>
      <c r="AA1522">
        <v>8742330</v>
      </c>
      <c r="AB1522">
        <v>59</v>
      </c>
    </row>
    <row r="1523" spans="1:28" x14ac:dyDescent="0.2">
      <c r="A1523" t="s">
        <v>2699</v>
      </c>
      <c r="B1523" t="s">
        <v>2700</v>
      </c>
      <c r="C1523">
        <v>2001</v>
      </c>
      <c r="D1523" t="s">
        <v>2453</v>
      </c>
      <c r="E1523" t="s">
        <v>44041</v>
      </c>
      <c r="F1523" t="s">
        <v>44032</v>
      </c>
      <c r="G1523" t="s">
        <v>44045</v>
      </c>
      <c r="H1523">
        <v>124</v>
      </c>
      <c r="I1523" t="s">
        <v>25</v>
      </c>
      <c r="J1523" t="s">
        <v>26</v>
      </c>
      <c r="M1523" t="s">
        <v>2701</v>
      </c>
      <c r="N1523" t="s">
        <v>2702</v>
      </c>
      <c r="O1523" t="s">
        <v>2703</v>
      </c>
      <c r="P1523" t="s">
        <v>2704</v>
      </c>
      <c r="Q1523" t="s">
        <v>2705</v>
      </c>
      <c r="R1523" t="s">
        <v>2706</v>
      </c>
      <c r="S1523" t="s">
        <v>2707</v>
      </c>
      <c r="T1523">
        <v>6.8</v>
      </c>
      <c r="U1523">
        <v>52538</v>
      </c>
      <c r="V1523" s="12">
        <f>W1523*1.46138339920949</f>
        <v>51148418.97233215</v>
      </c>
      <c r="W1523" s="3">
        <v>35000000</v>
      </c>
      <c r="X1523" s="13">
        <f>Y1523*1.46138339920949</f>
        <v>28837608.679723397</v>
      </c>
      <c r="Y1523" s="3">
        <v>19733089</v>
      </c>
      <c r="Z1523" s="13">
        <f>AA1523*1.46138339920949</f>
        <v>42992863.483913153</v>
      </c>
      <c r="AA1523" s="3">
        <v>29419291</v>
      </c>
      <c r="AB1523">
        <v>574</v>
      </c>
    </row>
    <row r="1524" spans="1:28" x14ac:dyDescent="0.2">
      <c r="A1524" t="s">
        <v>14131</v>
      </c>
      <c r="B1524" t="s">
        <v>14132</v>
      </c>
      <c r="C1524">
        <v>2014</v>
      </c>
      <c r="D1524" s="1">
        <v>41680</v>
      </c>
      <c r="E1524" t="s">
        <v>16512</v>
      </c>
      <c r="F1524" t="s">
        <v>44044</v>
      </c>
      <c r="G1524" t="s">
        <v>44042</v>
      </c>
      <c r="H1524">
        <v>102</v>
      </c>
      <c r="I1524" t="s">
        <v>25</v>
      </c>
      <c r="J1524" t="s">
        <v>26</v>
      </c>
      <c r="M1524" t="s">
        <v>10903</v>
      </c>
      <c r="N1524" t="s">
        <v>14133</v>
      </c>
      <c r="O1524" t="s">
        <v>14134</v>
      </c>
      <c r="P1524" t="s">
        <v>13166</v>
      </c>
      <c r="Q1524" t="s">
        <v>14135</v>
      </c>
      <c r="R1524" t="s">
        <v>14136</v>
      </c>
      <c r="S1524" t="s">
        <v>14137</v>
      </c>
      <c r="T1524">
        <v>6.5</v>
      </c>
      <c r="U1524">
        <v>150021</v>
      </c>
      <c r="V1524" s="12">
        <f>W1524*1.09324733035956</f>
        <v>71061076.473371401</v>
      </c>
      <c r="W1524" s="3">
        <v>65000000</v>
      </c>
      <c r="X1524" s="13">
        <f>Y1524*1.09324733035956</f>
        <v>15040682.494610077</v>
      </c>
      <c r="Y1524" s="3">
        <v>13757804</v>
      </c>
      <c r="Z1524" s="13">
        <f>AA1524*1.09324733035956</f>
        <v>43082270.987834685</v>
      </c>
      <c r="AA1524" s="3">
        <v>39407616</v>
      </c>
      <c r="AB1524">
        <v>265</v>
      </c>
    </row>
    <row r="1525" spans="1:28" x14ac:dyDescent="0.2">
      <c r="A1525" t="s">
        <v>15790</v>
      </c>
      <c r="B1525" t="s">
        <v>15791</v>
      </c>
      <c r="C1525">
        <v>2010</v>
      </c>
      <c r="D1525" s="1">
        <v>40364</v>
      </c>
      <c r="E1525" t="s">
        <v>1045</v>
      </c>
      <c r="F1525" t="s">
        <v>44040</v>
      </c>
      <c r="H1525">
        <v>92</v>
      </c>
      <c r="I1525" t="s">
        <v>4309</v>
      </c>
      <c r="J1525" t="s">
        <v>26</v>
      </c>
      <c r="M1525" t="s">
        <v>3611</v>
      </c>
      <c r="N1525" t="s">
        <v>11938</v>
      </c>
      <c r="O1525" t="s">
        <v>15792</v>
      </c>
      <c r="P1525" t="s">
        <v>861</v>
      </c>
      <c r="Q1525" t="s">
        <v>15793</v>
      </c>
      <c r="R1525" t="s">
        <v>15794</v>
      </c>
      <c r="S1525" t="s">
        <v>15795</v>
      </c>
      <c r="T1525">
        <v>3.8</v>
      </c>
      <c r="U1525">
        <v>15496</v>
      </c>
      <c r="V1525" s="12">
        <f>W1525*1.18690152988223</f>
        <v>41541553.545878053</v>
      </c>
      <c r="W1525" s="3">
        <v>35000000</v>
      </c>
      <c r="X1525" s="13">
        <f>Y1525*1.18690152988223</f>
        <v>20925625.881035112</v>
      </c>
      <c r="Y1525" s="3">
        <v>17630465</v>
      </c>
      <c r="Z1525" s="13">
        <f>AA1525*1.18690152988223</f>
        <v>43146179.134694681</v>
      </c>
      <c r="AA1525" s="3">
        <v>36351945</v>
      </c>
      <c r="AB1525">
        <v>94</v>
      </c>
    </row>
    <row r="1526" spans="1:28" x14ac:dyDescent="0.2">
      <c r="A1526" t="s">
        <v>6072</v>
      </c>
      <c r="B1526" t="s">
        <v>6073</v>
      </c>
      <c r="C1526">
        <v>2002</v>
      </c>
      <c r="D1526" t="s">
        <v>2357</v>
      </c>
      <c r="E1526" t="s">
        <v>176</v>
      </c>
      <c r="F1526" t="s">
        <v>44045</v>
      </c>
      <c r="G1526" t="s">
        <v>44036</v>
      </c>
      <c r="H1526">
        <v>99</v>
      </c>
      <c r="I1526" t="s">
        <v>25</v>
      </c>
      <c r="J1526" t="s">
        <v>26</v>
      </c>
      <c r="M1526" t="s">
        <v>1187</v>
      </c>
      <c r="N1526" t="s">
        <v>6074</v>
      </c>
      <c r="O1526" t="s">
        <v>6075</v>
      </c>
      <c r="P1526" t="s">
        <v>386</v>
      </c>
      <c r="Q1526" t="s">
        <v>6076</v>
      </c>
      <c r="R1526" t="s">
        <v>6077</v>
      </c>
      <c r="S1526" t="s">
        <v>6078</v>
      </c>
      <c r="T1526">
        <v>6.2</v>
      </c>
      <c r="U1526">
        <v>78140</v>
      </c>
      <c r="V1526" s="12">
        <f>W1526*1.43863813229572</f>
        <v>67615992.217898846</v>
      </c>
      <c r="W1526" s="3">
        <v>47000000</v>
      </c>
      <c r="X1526" s="13">
        <f>Y1526*1.43863813229572</f>
        <v>21541278.314630352</v>
      </c>
      <c r="Y1526" s="3">
        <v>14973382</v>
      </c>
      <c r="Z1526" s="13">
        <f>AA1526*1.43863813229572</f>
        <v>43163111.732840471</v>
      </c>
      <c r="AA1526" s="3">
        <v>30002758</v>
      </c>
      <c r="AB1526">
        <v>738</v>
      </c>
    </row>
    <row r="1527" spans="1:28" x14ac:dyDescent="0.2">
      <c r="A1527" t="s">
        <v>10032</v>
      </c>
      <c r="B1527" t="s">
        <v>10033</v>
      </c>
      <c r="C1527">
        <v>2005</v>
      </c>
      <c r="D1527" t="s">
        <v>7222</v>
      </c>
      <c r="E1527" t="s">
        <v>176</v>
      </c>
      <c r="F1527" t="s">
        <v>44046</v>
      </c>
      <c r="G1527" t="s">
        <v>44045</v>
      </c>
      <c r="H1527">
        <v>90</v>
      </c>
      <c r="I1527" t="s">
        <v>25</v>
      </c>
      <c r="J1527" t="s">
        <v>26</v>
      </c>
      <c r="M1527" t="s">
        <v>10034</v>
      </c>
      <c r="N1527" t="s">
        <v>10035</v>
      </c>
      <c r="O1527" t="s">
        <v>10036</v>
      </c>
      <c r="P1527" t="s">
        <v>10037</v>
      </c>
      <c r="Q1527" t="s">
        <v>10038</v>
      </c>
      <c r="R1527" t="s">
        <v>10039</v>
      </c>
      <c r="S1527" t="s">
        <v>10040</v>
      </c>
      <c r="T1527">
        <v>5.8</v>
      </c>
      <c r="U1527">
        <v>25757</v>
      </c>
      <c r="V1527" s="12">
        <f>W1527*1.32519713261649</f>
        <v>1325197.1326164899</v>
      </c>
      <c r="W1527" s="3">
        <v>1000000</v>
      </c>
      <c r="X1527" s="13">
        <f>Y1527*1.32519713261649</f>
        <v>13315148.774265258</v>
      </c>
      <c r="Y1527" s="3">
        <v>10047674</v>
      </c>
      <c r="Z1527" s="13">
        <f>AA1527*1.32519713261649</f>
        <v>43183414.443871051</v>
      </c>
      <c r="AA1527" s="3">
        <v>32586408</v>
      </c>
      <c r="AB1527">
        <v>227</v>
      </c>
    </row>
    <row r="1528" spans="1:28" hidden="1" x14ac:dyDescent="0.2">
      <c r="A1528" t="s">
        <v>1558</v>
      </c>
      <c r="B1528" t="s">
        <v>1559</v>
      </c>
      <c r="C1528">
        <v>2000</v>
      </c>
      <c r="D1528" t="s">
        <v>1560</v>
      </c>
      <c r="E1528" t="s">
        <v>1045</v>
      </c>
      <c r="F1528" t="s">
        <v>44044</v>
      </c>
      <c r="H1528">
        <v>93</v>
      </c>
      <c r="I1528" t="s">
        <v>1561</v>
      </c>
      <c r="J1528" t="s">
        <v>26</v>
      </c>
      <c r="K1528" t="s">
        <v>27</v>
      </c>
      <c r="M1528" t="s">
        <v>1562</v>
      </c>
      <c r="N1528" t="s">
        <v>1563</v>
      </c>
      <c r="O1528" t="s">
        <v>1564</v>
      </c>
      <c r="P1528" t="s">
        <v>1565</v>
      </c>
      <c r="Q1528" t="s">
        <v>1566</v>
      </c>
      <c r="R1528" t="s">
        <v>1567</v>
      </c>
      <c r="S1528" t="s">
        <v>1568</v>
      </c>
      <c r="T1528">
        <v>6.9</v>
      </c>
      <c r="U1528">
        <v>17370</v>
      </c>
      <c r="V1528" s="12">
        <f>W1528*1.5029674796748</f>
        <v>15029674.796748001</v>
      </c>
      <c r="W1528" s="3">
        <v>10000000</v>
      </c>
      <c r="X1528" s="13">
        <f>Y1528*1.5029674796748</f>
        <v>18304042.75390248</v>
      </c>
      <c r="Y1528" s="3">
        <v>12178602</v>
      </c>
      <c r="Z1528" s="13">
        <f>AA1528*1.5029674796748</f>
        <v>43197284.312601723</v>
      </c>
      <c r="AA1528" s="3">
        <v>28741330</v>
      </c>
      <c r="AB1528">
        <v>128</v>
      </c>
    </row>
    <row r="1529" spans="1:28" x14ac:dyDescent="0.2">
      <c r="A1529" t="s">
        <v>1202</v>
      </c>
      <c r="B1529" t="s">
        <v>1203</v>
      </c>
      <c r="C1529">
        <v>2000</v>
      </c>
      <c r="D1529" t="s">
        <v>1204</v>
      </c>
      <c r="E1529" t="s">
        <v>44041</v>
      </c>
      <c r="F1529" t="s">
        <v>44032</v>
      </c>
      <c r="G1529" t="s">
        <v>44042</v>
      </c>
      <c r="H1529">
        <v>120</v>
      </c>
      <c r="I1529" t="s">
        <v>25</v>
      </c>
      <c r="J1529" t="s">
        <v>26</v>
      </c>
      <c r="K1529" t="s">
        <v>75</v>
      </c>
      <c r="M1529" t="s">
        <v>1205</v>
      </c>
      <c r="N1529" t="s">
        <v>1205</v>
      </c>
      <c r="O1529" t="s">
        <v>1206</v>
      </c>
      <c r="P1529" t="s">
        <v>1207</v>
      </c>
      <c r="Q1529" t="s">
        <v>1208</v>
      </c>
      <c r="R1529" t="s">
        <v>1209</v>
      </c>
      <c r="S1529" t="s">
        <v>1210</v>
      </c>
      <c r="T1529">
        <v>7</v>
      </c>
      <c r="U1529">
        <v>48459</v>
      </c>
      <c r="V1529" s="12">
        <f>W1529*1.5029674796748</f>
        <v>10520772.357723601</v>
      </c>
      <c r="W1529" s="3">
        <v>7000000</v>
      </c>
      <c r="X1529" s="13">
        <f>Y1529*1.5029674796748</f>
        <v>25506231.354187049</v>
      </c>
      <c r="Y1529" s="3">
        <v>16970581</v>
      </c>
      <c r="Z1529" s="13">
        <f>AA1529*1.5029674796748</f>
        <v>43255787.321748063</v>
      </c>
      <c r="AA1529" s="3">
        <v>28780255</v>
      </c>
      <c r="AB1529">
        <v>253</v>
      </c>
    </row>
    <row r="1530" spans="1:28" x14ac:dyDescent="0.2">
      <c r="A1530" t="s">
        <v>30716</v>
      </c>
      <c r="B1530" t="s">
        <v>30717</v>
      </c>
      <c r="C1530">
        <v>2012</v>
      </c>
      <c r="D1530" t="s">
        <v>24078</v>
      </c>
      <c r="E1530" t="s">
        <v>3496</v>
      </c>
      <c r="F1530" t="s">
        <v>44045</v>
      </c>
      <c r="G1530" t="s">
        <v>44042</v>
      </c>
      <c r="H1530">
        <v>86</v>
      </c>
      <c r="I1530" t="s">
        <v>25</v>
      </c>
      <c r="J1530" t="s">
        <v>26</v>
      </c>
      <c r="K1530" t="s">
        <v>787</v>
      </c>
      <c r="L1530" t="s">
        <v>75</v>
      </c>
      <c r="M1530" t="s">
        <v>30718</v>
      </c>
      <c r="N1530" t="s">
        <v>30719</v>
      </c>
      <c r="O1530" t="s">
        <v>30720</v>
      </c>
      <c r="P1530" t="s">
        <v>17051</v>
      </c>
      <c r="Q1530" t="s">
        <v>17051</v>
      </c>
      <c r="R1530" t="s">
        <v>30721</v>
      </c>
      <c r="S1530" t="s">
        <v>30722</v>
      </c>
      <c r="T1530">
        <v>5</v>
      </c>
      <c r="U1530">
        <v>63224</v>
      </c>
      <c r="V1530" s="12">
        <f>W1530*1.12725506764114</f>
        <v>1127255.06764114</v>
      </c>
      <c r="W1530" s="3">
        <v>1000000</v>
      </c>
      <c r="X1530" s="13">
        <f>Y1530*1.12725506764114</f>
        <v>20425456.013833106</v>
      </c>
      <c r="Y1530" s="3">
        <v>18119640</v>
      </c>
      <c r="Z1530" s="13">
        <f>AA1530*1.12725506764114</f>
        <v>43275344.591844715</v>
      </c>
      <c r="AA1530" s="3">
        <v>38390020</v>
      </c>
      <c r="AB1530">
        <v>318</v>
      </c>
    </row>
    <row r="1531" spans="1:28" x14ac:dyDescent="0.2">
      <c r="A1531" t="s">
        <v>33543</v>
      </c>
      <c r="B1531" t="s">
        <v>33544</v>
      </c>
      <c r="C1531">
        <v>2014</v>
      </c>
      <c r="D1531" t="s">
        <v>22228</v>
      </c>
      <c r="E1531" t="s">
        <v>16512</v>
      </c>
      <c r="F1531" t="s">
        <v>44042</v>
      </c>
      <c r="H1531">
        <v>108</v>
      </c>
      <c r="I1531" t="s">
        <v>229</v>
      </c>
      <c r="J1531" t="s">
        <v>26</v>
      </c>
      <c r="K1531" t="s">
        <v>75</v>
      </c>
      <c r="M1531" t="s">
        <v>474</v>
      </c>
      <c r="N1531" t="s">
        <v>33545</v>
      </c>
      <c r="O1531" t="s">
        <v>33546</v>
      </c>
      <c r="P1531" t="s">
        <v>2686</v>
      </c>
      <c r="Q1531" t="s">
        <v>33547</v>
      </c>
      <c r="R1531" t="s">
        <v>33548</v>
      </c>
      <c r="S1531" t="s">
        <v>33549</v>
      </c>
      <c r="T1531">
        <v>6.3</v>
      </c>
      <c r="U1531">
        <v>62277</v>
      </c>
      <c r="V1531" s="12">
        <f>W1531*1.09324733035956</f>
        <v>16398709.9553934</v>
      </c>
      <c r="W1531" s="3">
        <v>15000000</v>
      </c>
      <c r="X1531" s="13">
        <f>Y1531*1.09324733035956</f>
        <v>27350991.807367787</v>
      </c>
      <c r="Y1531" s="3">
        <v>25018119</v>
      </c>
      <c r="Z1531" s="13">
        <f>AA1531*1.09324733035956</f>
        <v>43360287.063687108</v>
      </c>
      <c r="AA1531" s="3">
        <v>39661919</v>
      </c>
      <c r="AB1531">
        <v>177</v>
      </c>
    </row>
    <row r="1532" spans="1:28" hidden="1" x14ac:dyDescent="0.2">
      <c r="A1532" t="s">
        <v>15796</v>
      </c>
      <c r="B1532" t="s">
        <v>15797</v>
      </c>
      <c r="C1532">
        <v>2007</v>
      </c>
      <c r="D1532" t="s">
        <v>15798</v>
      </c>
      <c r="E1532" t="s">
        <v>1045</v>
      </c>
      <c r="F1532" t="s">
        <v>44046</v>
      </c>
      <c r="G1532" t="s">
        <v>44045</v>
      </c>
      <c r="H1532">
        <v>84</v>
      </c>
      <c r="I1532" t="s">
        <v>15799</v>
      </c>
      <c r="J1532" t="s">
        <v>26</v>
      </c>
      <c r="M1532" t="s">
        <v>15800</v>
      </c>
      <c r="N1532" t="s">
        <v>15801</v>
      </c>
      <c r="O1532" t="s">
        <v>15802</v>
      </c>
      <c r="P1532" t="s">
        <v>15803</v>
      </c>
      <c r="Q1532" t="s">
        <v>15804</v>
      </c>
      <c r="R1532" t="s">
        <v>15805</v>
      </c>
      <c r="S1532" t="s">
        <v>15806</v>
      </c>
      <c r="T1532">
        <v>4.7</v>
      </c>
      <c r="U1532">
        <v>15818</v>
      </c>
      <c r="W1532"/>
      <c r="X1532"/>
      <c r="Y1532">
        <v>2863</v>
      </c>
      <c r="Z1532"/>
      <c r="AA1532">
        <v>4998560</v>
      </c>
      <c r="AB1532">
        <v>123</v>
      </c>
    </row>
    <row r="1533" spans="1:28" hidden="1" x14ac:dyDescent="0.2">
      <c r="A1533" t="s">
        <v>15807</v>
      </c>
      <c r="B1533" t="s">
        <v>15808</v>
      </c>
      <c r="C1533">
        <v>2006</v>
      </c>
      <c r="D1533" t="s">
        <v>15809</v>
      </c>
      <c r="E1533" t="s">
        <v>1045</v>
      </c>
      <c r="H1533">
        <v>85</v>
      </c>
      <c r="I1533" t="s">
        <v>25</v>
      </c>
      <c r="J1533" t="s">
        <v>26</v>
      </c>
      <c r="M1533" t="s">
        <v>15810</v>
      </c>
      <c r="N1533" t="s">
        <v>15811</v>
      </c>
      <c r="O1533" t="s">
        <v>15812</v>
      </c>
      <c r="P1533" t="s">
        <v>15813</v>
      </c>
      <c r="Q1533" t="s">
        <v>15814</v>
      </c>
      <c r="R1533" t="s">
        <v>15815</v>
      </c>
      <c r="S1533" t="s">
        <v>15816</v>
      </c>
      <c r="T1533">
        <v>6.3</v>
      </c>
      <c r="U1533">
        <v>11280</v>
      </c>
      <c r="W1533"/>
      <c r="X1533"/>
      <c r="Y1533">
        <v>234286</v>
      </c>
      <c r="Z1533"/>
      <c r="AA1533">
        <v>245292</v>
      </c>
      <c r="AB1533">
        <v>34</v>
      </c>
    </row>
    <row r="1534" spans="1:28" x14ac:dyDescent="0.2">
      <c r="A1534" t="s">
        <v>36484</v>
      </c>
      <c r="B1534" t="s">
        <v>36485</v>
      </c>
      <c r="C1534">
        <v>2017</v>
      </c>
      <c r="D1534" t="s">
        <v>35420</v>
      </c>
      <c r="E1534" t="s">
        <v>1045</v>
      </c>
      <c r="H1534">
        <v>91</v>
      </c>
      <c r="I1534" t="s">
        <v>25</v>
      </c>
      <c r="J1534" t="s">
        <v>26</v>
      </c>
      <c r="M1534" t="s">
        <v>36486</v>
      </c>
      <c r="N1534" t="s">
        <v>36487</v>
      </c>
      <c r="O1534" t="s">
        <v>36488</v>
      </c>
      <c r="P1534" t="s">
        <v>36489</v>
      </c>
      <c r="Q1534" t="s">
        <v>36490</v>
      </c>
      <c r="R1534" t="s">
        <v>36491</v>
      </c>
      <c r="S1534" t="s">
        <v>36492</v>
      </c>
      <c r="T1534">
        <v>5.6</v>
      </c>
      <c r="U1534">
        <v>38840</v>
      </c>
      <c r="V1534" s="12">
        <f>W1534*1.05585427545692</f>
        <v>23228794.060052238</v>
      </c>
      <c r="W1534" s="3">
        <v>22000000</v>
      </c>
      <c r="X1534" s="13">
        <f>Y1534*1.05585427545692</f>
        <v>33984799.513654567</v>
      </c>
      <c r="Y1534" s="3">
        <v>32187017</v>
      </c>
      <c r="Z1534" s="13">
        <f>AA1534*1.05585427545692</f>
        <v>43381902.565221153</v>
      </c>
      <c r="AA1534" s="3">
        <v>41087017</v>
      </c>
      <c r="AB1534">
        <v>156</v>
      </c>
    </row>
    <row r="1535" spans="1:28" hidden="1" x14ac:dyDescent="0.2">
      <c r="A1535" t="s">
        <v>15824</v>
      </c>
      <c r="B1535" t="s">
        <v>15825</v>
      </c>
      <c r="C1535">
        <v>2006</v>
      </c>
      <c r="D1535" s="1">
        <v>38778</v>
      </c>
      <c r="E1535" t="s">
        <v>16512</v>
      </c>
      <c r="F1535" t="s">
        <v>44032</v>
      </c>
      <c r="G1535" t="s">
        <v>44055</v>
      </c>
      <c r="H1535">
        <v>122</v>
      </c>
      <c r="I1535" t="s">
        <v>15826</v>
      </c>
      <c r="J1535" t="s">
        <v>361</v>
      </c>
      <c r="K1535" t="s">
        <v>26</v>
      </c>
      <c r="L1535" t="s">
        <v>1076</v>
      </c>
      <c r="M1535" t="s">
        <v>15827</v>
      </c>
      <c r="N1535" t="s">
        <v>15828</v>
      </c>
      <c r="O1535" t="s">
        <v>15829</v>
      </c>
      <c r="P1535" t="s">
        <v>15830</v>
      </c>
      <c r="Q1535" t="s">
        <v>15831</v>
      </c>
      <c r="R1535" t="s">
        <v>15832</v>
      </c>
      <c r="S1535" t="s">
        <v>15833</v>
      </c>
      <c r="T1535">
        <v>5.8</v>
      </c>
      <c r="U1535">
        <v>16620</v>
      </c>
      <c r="W1535">
        <v>8300000</v>
      </c>
      <c r="X1535"/>
      <c r="Y1535"/>
      <c r="Z1535"/>
      <c r="AA1535">
        <v>23465471</v>
      </c>
      <c r="AB1535">
        <v>161</v>
      </c>
    </row>
    <row r="1536" spans="1:28" x14ac:dyDescent="0.2">
      <c r="A1536" t="s">
        <v>2436</v>
      </c>
      <c r="B1536" t="s">
        <v>2437</v>
      </c>
      <c r="C1536">
        <v>2001</v>
      </c>
      <c r="D1536" t="s">
        <v>985</v>
      </c>
      <c r="E1536" t="s">
        <v>176</v>
      </c>
      <c r="F1536" t="s">
        <v>44036</v>
      </c>
      <c r="H1536">
        <v>102</v>
      </c>
      <c r="I1536" t="s">
        <v>25</v>
      </c>
      <c r="J1536" t="s">
        <v>26</v>
      </c>
      <c r="M1536" t="s">
        <v>2438</v>
      </c>
      <c r="N1536" t="s">
        <v>2439</v>
      </c>
      <c r="O1536" t="s">
        <v>2440</v>
      </c>
      <c r="P1536" t="s">
        <v>1958</v>
      </c>
      <c r="Q1536" t="s">
        <v>2441</v>
      </c>
      <c r="R1536" t="s">
        <v>2442</v>
      </c>
      <c r="S1536" t="s">
        <v>2443</v>
      </c>
      <c r="T1536">
        <v>5.6</v>
      </c>
      <c r="U1536">
        <v>22210</v>
      </c>
      <c r="V1536" s="12">
        <f>W1536*1.46138339920949</f>
        <v>77453320.158102974</v>
      </c>
      <c r="W1536" s="3">
        <v>53000000</v>
      </c>
      <c r="X1536" s="13">
        <f>Y1536*1.46138339920949</f>
        <v>35327800.87407124</v>
      </c>
      <c r="Y1536" s="3">
        <v>24174218</v>
      </c>
      <c r="Z1536" s="13">
        <f>AA1536*1.46138339920949</f>
        <v>43425893.305849917</v>
      </c>
      <c r="AA1536" s="3">
        <v>29715606</v>
      </c>
      <c r="AB1536">
        <v>174</v>
      </c>
    </row>
    <row r="1537" spans="1:28" x14ac:dyDescent="0.2">
      <c r="A1537" t="s">
        <v>21643</v>
      </c>
      <c r="B1537" t="s">
        <v>21644</v>
      </c>
      <c r="C1537">
        <v>2009</v>
      </c>
      <c r="D1537" t="s">
        <v>20625</v>
      </c>
      <c r="E1537" t="s">
        <v>1045</v>
      </c>
      <c r="F1537" t="s">
        <v>44036</v>
      </c>
      <c r="H1537">
        <v>93</v>
      </c>
      <c r="I1537" t="s">
        <v>1016</v>
      </c>
      <c r="J1537" t="s">
        <v>26</v>
      </c>
      <c r="M1537" t="s">
        <v>1596</v>
      </c>
      <c r="N1537" t="s">
        <v>1596</v>
      </c>
      <c r="O1537" t="s">
        <v>21645</v>
      </c>
      <c r="P1537" t="s">
        <v>21646</v>
      </c>
      <c r="Q1537" t="s">
        <v>21647</v>
      </c>
      <c r="R1537" t="s">
        <v>21648</v>
      </c>
      <c r="S1537" t="s">
        <v>21649</v>
      </c>
      <c r="T1537">
        <v>7.1</v>
      </c>
      <c r="U1537">
        <v>70045</v>
      </c>
      <c r="V1537" s="12">
        <f>W1537*1.20636999678377</f>
        <v>18095549.951756548</v>
      </c>
      <c r="W1537" s="3">
        <v>15000000</v>
      </c>
      <c r="X1537" s="13">
        <f>Y1537*1.20636999678377</f>
        <v>6401850.9001524132</v>
      </c>
      <c r="Y1537" s="3">
        <v>5306706</v>
      </c>
      <c r="Z1537" s="13">
        <f>AA1537*1.20636999678377</f>
        <v>43454091.485729679</v>
      </c>
      <c r="AA1537" s="3">
        <v>36020534</v>
      </c>
      <c r="AB1537">
        <v>185</v>
      </c>
    </row>
    <row r="1538" spans="1:28" x14ac:dyDescent="0.2">
      <c r="A1538" t="s">
        <v>18354</v>
      </c>
      <c r="B1538" t="s">
        <v>18355</v>
      </c>
      <c r="C1538">
        <v>2009</v>
      </c>
      <c r="D1538" t="s">
        <v>18356</v>
      </c>
      <c r="E1538" t="s">
        <v>176</v>
      </c>
      <c r="F1538" t="s">
        <v>44036</v>
      </c>
      <c r="H1538">
        <v>109</v>
      </c>
      <c r="I1538" t="s">
        <v>7240</v>
      </c>
      <c r="J1538" t="s">
        <v>26</v>
      </c>
      <c r="M1538" t="s">
        <v>18357</v>
      </c>
      <c r="N1538" t="s">
        <v>3859</v>
      </c>
      <c r="O1538" t="s">
        <v>18358</v>
      </c>
      <c r="P1538" t="s">
        <v>6876</v>
      </c>
      <c r="Q1538" t="s">
        <v>18359</v>
      </c>
      <c r="R1538" t="s">
        <v>18360</v>
      </c>
      <c r="S1538" t="s">
        <v>18361</v>
      </c>
      <c r="T1538">
        <v>5.7</v>
      </c>
      <c r="U1538">
        <v>30521</v>
      </c>
      <c r="V1538" s="12">
        <f>W1538*1.20636999678377</f>
        <v>21714659.94210786</v>
      </c>
      <c r="W1538" s="3">
        <v>18000000</v>
      </c>
      <c r="X1538" s="13">
        <f>Y1538*1.20636999678377</f>
        <v>27704419.676838923</v>
      </c>
      <c r="Y1538" s="3">
        <v>22965110</v>
      </c>
      <c r="Z1538" s="13">
        <f>AA1538*1.20636999678377</f>
        <v>43535514.222292602</v>
      </c>
      <c r="AA1538" s="3">
        <v>36088028</v>
      </c>
      <c r="AB1538">
        <v>89</v>
      </c>
    </row>
    <row r="1539" spans="1:28" hidden="1" x14ac:dyDescent="0.2">
      <c r="A1539" t="s">
        <v>15858</v>
      </c>
      <c r="B1539" t="s">
        <v>15859</v>
      </c>
      <c r="C1539">
        <v>2007</v>
      </c>
      <c r="D1539" t="s">
        <v>15860</v>
      </c>
      <c r="E1539" t="s">
        <v>1045</v>
      </c>
      <c r="F1539" t="s">
        <v>44036</v>
      </c>
      <c r="H1539">
        <v>88</v>
      </c>
      <c r="I1539" t="s">
        <v>15861</v>
      </c>
      <c r="J1539" t="s">
        <v>26</v>
      </c>
      <c r="M1539" t="s">
        <v>15862</v>
      </c>
      <c r="N1539" t="s">
        <v>15863</v>
      </c>
      <c r="O1539" t="s">
        <v>15864</v>
      </c>
      <c r="P1539" t="s">
        <v>15865</v>
      </c>
      <c r="Q1539" t="s">
        <v>15866</v>
      </c>
      <c r="R1539" t="s">
        <v>15867</v>
      </c>
      <c r="S1539" t="s">
        <v>15868</v>
      </c>
      <c r="T1539">
        <v>6.8</v>
      </c>
      <c r="U1539">
        <v>22629</v>
      </c>
      <c r="W1539"/>
      <c r="X1539"/>
      <c r="Y1539">
        <v>221846</v>
      </c>
      <c r="Z1539"/>
      <c r="AA1539">
        <v>1298037</v>
      </c>
      <c r="AB1539">
        <v>77</v>
      </c>
    </row>
    <row r="1540" spans="1:28" x14ac:dyDescent="0.2">
      <c r="A1540" t="s">
        <v>19995</v>
      </c>
      <c r="B1540" t="s">
        <v>19996</v>
      </c>
      <c r="C1540">
        <v>2011</v>
      </c>
      <c r="D1540" t="s">
        <v>14830</v>
      </c>
      <c r="E1540" t="s">
        <v>16512</v>
      </c>
      <c r="F1540" t="s">
        <v>44031</v>
      </c>
      <c r="G1540" t="s">
        <v>44032</v>
      </c>
      <c r="H1540">
        <v>114</v>
      </c>
      <c r="I1540" t="s">
        <v>495</v>
      </c>
      <c r="J1540" t="s">
        <v>26</v>
      </c>
      <c r="K1540" t="s">
        <v>454</v>
      </c>
      <c r="M1540" t="s">
        <v>13885</v>
      </c>
      <c r="N1540" t="s">
        <v>19997</v>
      </c>
      <c r="O1540" t="s">
        <v>19998</v>
      </c>
      <c r="P1540" t="s">
        <v>14357</v>
      </c>
      <c r="Q1540" t="s">
        <v>19999</v>
      </c>
      <c r="R1540" t="s">
        <v>20000</v>
      </c>
      <c r="S1540" t="s">
        <v>20001</v>
      </c>
      <c r="T1540">
        <v>6.2</v>
      </c>
      <c r="U1540">
        <v>64383</v>
      </c>
      <c r="V1540" s="12">
        <f>W1540*1.1505830469594</f>
        <v>28764576.173985001</v>
      </c>
      <c r="W1540" s="3">
        <v>25000000</v>
      </c>
      <c r="X1540" s="13">
        <f>Y1540*1.1505830469594</f>
        <v>22424910.759143632</v>
      </c>
      <c r="Y1540" s="3">
        <v>19490041</v>
      </c>
      <c r="Z1540" s="13">
        <f>AA1540*1.1505830469594</f>
        <v>43710286.36974477</v>
      </c>
      <c r="AA1540" s="3">
        <v>37989684</v>
      </c>
      <c r="AB1540">
        <v>211</v>
      </c>
    </row>
    <row r="1541" spans="1:28" x14ac:dyDescent="0.2">
      <c r="A1541" t="s">
        <v>32199</v>
      </c>
      <c r="B1541" t="s">
        <v>32200</v>
      </c>
      <c r="C1541">
        <v>2013</v>
      </c>
      <c r="D1541" t="s">
        <v>27211</v>
      </c>
      <c r="E1541" t="s">
        <v>1045</v>
      </c>
      <c r="F1541" t="s">
        <v>44032</v>
      </c>
      <c r="G1541" t="s">
        <v>44036</v>
      </c>
      <c r="H1541">
        <v>90</v>
      </c>
      <c r="I1541" t="s">
        <v>25</v>
      </c>
      <c r="J1541" t="s">
        <v>26</v>
      </c>
      <c r="M1541" t="s">
        <v>10478</v>
      </c>
      <c r="N1541" t="s">
        <v>10478</v>
      </c>
      <c r="O1541" t="s">
        <v>32201</v>
      </c>
      <c r="P1541" t="s">
        <v>10478</v>
      </c>
      <c r="Q1541" t="s">
        <v>10478</v>
      </c>
      <c r="R1541" t="s">
        <v>32202</v>
      </c>
      <c r="S1541" t="s">
        <v>32203</v>
      </c>
      <c r="T1541">
        <v>6.5</v>
      </c>
      <c r="U1541">
        <v>225914</v>
      </c>
      <c r="V1541" s="12">
        <f>W1541*1.11098185502045</f>
        <v>3332945.5650613499</v>
      </c>
      <c r="W1541" s="3">
        <v>3000000</v>
      </c>
      <c r="X1541" s="13">
        <f>Y1541*1.11098185502045</f>
        <v>27194284.99656149</v>
      </c>
      <c r="Y1541" s="3">
        <v>24477704</v>
      </c>
      <c r="Z1541" s="13">
        <f>AA1541*1.11098185502045</f>
        <v>43816407.77871006</v>
      </c>
      <c r="AA1541" s="3">
        <v>39439355</v>
      </c>
      <c r="AB1541">
        <v>342</v>
      </c>
    </row>
    <row r="1542" spans="1:28" hidden="1" x14ac:dyDescent="0.2">
      <c r="A1542" t="s">
        <v>21122</v>
      </c>
      <c r="B1542" t="s">
        <v>21123</v>
      </c>
      <c r="C1542">
        <v>2009</v>
      </c>
      <c r="D1542" s="1">
        <v>40153</v>
      </c>
      <c r="E1542" t="s">
        <v>1045</v>
      </c>
      <c r="F1542" t="s">
        <v>44032</v>
      </c>
      <c r="G1542" t="s">
        <v>44057</v>
      </c>
      <c r="H1542">
        <v>135</v>
      </c>
      <c r="I1542" t="s">
        <v>21124</v>
      </c>
      <c r="J1542" t="s">
        <v>26</v>
      </c>
      <c r="M1542" t="s">
        <v>6414</v>
      </c>
      <c r="N1542" t="s">
        <v>6414</v>
      </c>
      <c r="O1542" t="s">
        <v>21125</v>
      </c>
      <c r="P1542" t="s">
        <v>21126</v>
      </c>
      <c r="Q1542" t="s">
        <v>21127</v>
      </c>
      <c r="R1542" t="s">
        <v>21128</v>
      </c>
      <c r="S1542" t="s">
        <v>21129</v>
      </c>
      <c r="T1542">
        <v>7.4</v>
      </c>
      <c r="U1542">
        <v>106167</v>
      </c>
      <c r="V1542" s="12">
        <f>W1542*1.20636999678377</f>
        <v>60318499.839188501</v>
      </c>
      <c r="W1542" s="3">
        <v>50000000</v>
      </c>
      <c r="X1542" s="13">
        <f>Y1542*1.20636999678377</f>
        <v>9672574.505502535</v>
      </c>
      <c r="Y1542" s="3">
        <v>8017917</v>
      </c>
      <c r="Z1542" s="13">
        <f>AA1542*1.20636999678377</f>
        <v>43850082.437173948</v>
      </c>
      <c r="AA1542" s="3">
        <v>36348784</v>
      </c>
      <c r="AB1542">
        <v>241</v>
      </c>
    </row>
    <row r="1543" spans="1:28" x14ac:dyDescent="0.2">
      <c r="A1543" t="s">
        <v>39131</v>
      </c>
      <c r="B1543" t="s">
        <v>39132</v>
      </c>
      <c r="C1543">
        <v>2019</v>
      </c>
      <c r="D1543" s="1">
        <v>43476</v>
      </c>
      <c r="E1543" t="s">
        <v>16512</v>
      </c>
      <c r="F1543" t="s">
        <v>44051</v>
      </c>
      <c r="G1543" t="s">
        <v>44032</v>
      </c>
      <c r="H1543">
        <v>125</v>
      </c>
      <c r="I1543" t="s">
        <v>23218</v>
      </c>
      <c r="J1543" t="s">
        <v>26</v>
      </c>
      <c r="M1543" t="s">
        <v>39133</v>
      </c>
      <c r="N1543" t="s">
        <v>39134</v>
      </c>
      <c r="O1543" t="s">
        <v>39135</v>
      </c>
      <c r="P1543" t="s">
        <v>39136</v>
      </c>
      <c r="Q1543" t="s">
        <v>39137</v>
      </c>
      <c r="R1543" t="s">
        <v>614</v>
      </c>
      <c r="S1543" t="s">
        <v>615</v>
      </c>
      <c r="T1543">
        <v>6.5</v>
      </c>
      <c r="U1543">
        <v>16802</v>
      </c>
      <c r="V1543" s="12">
        <f>W1543*1.01233684194057</f>
        <v>17209726.312989689</v>
      </c>
      <c r="W1543" s="3">
        <v>17000000</v>
      </c>
      <c r="X1543" s="13">
        <f>Y1543*1.01233684194057</f>
        <v>43613652.736694142</v>
      </c>
      <c r="Y1543" s="3">
        <v>43082155</v>
      </c>
      <c r="Z1543" s="13">
        <f>AA1543*1.01233684194057</f>
        <v>43881782.297324203</v>
      </c>
      <c r="AA1543" s="3">
        <v>43347017</v>
      </c>
      <c r="AB1543">
        <v>309</v>
      </c>
    </row>
    <row r="1544" spans="1:28" hidden="1" x14ac:dyDescent="0.2">
      <c r="A1544" t="s">
        <v>15902</v>
      </c>
      <c r="B1544" t="s">
        <v>15903</v>
      </c>
      <c r="C1544">
        <v>2006</v>
      </c>
      <c r="D1544" t="s">
        <v>8038</v>
      </c>
      <c r="E1544" t="s">
        <v>16512</v>
      </c>
      <c r="F1544" t="s">
        <v>44038</v>
      </c>
      <c r="G1544" t="s">
        <v>44032</v>
      </c>
      <c r="H1544">
        <v>150</v>
      </c>
      <c r="I1544" t="s">
        <v>943</v>
      </c>
      <c r="J1544" t="s">
        <v>944</v>
      </c>
      <c r="M1544" t="s">
        <v>15904</v>
      </c>
      <c r="N1544" t="s">
        <v>11863</v>
      </c>
      <c r="O1544" t="s">
        <v>15905</v>
      </c>
      <c r="P1544" t="s">
        <v>5671</v>
      </c>
      <c r="Q1544" t="s">
        <v>15906</v>
      </c>
      <c r="R1544" t="s">
        <v>15907</v>
      </c>
      <c r="S1544" t="s">
        <v>15908</v>
      </c>
      <c r="T1544">
        <v>7.4</v>
      </c>
      <c r="U1544">
        <v>14768</v>
      </c>
      <c r="W1544" t="s">
        <v>12671</v>
      </c>
      <c r="X1544"/>
      <c r="Y1544"/>
      <c r="Z1544"/>
      <c r="AA1544">
        <v>350948</v>
      </c>
      <c r="AB1544">
        <v>24</v>
      </c>
    </row>
    <row r="1545" spans="1:28" hidden="1" x14ac:dyDescent="0.2">
      <c r="A1545" t="s">
        <v>15909</v>
      </c>
      <c r="B1545" t="s">
        <v>15910</v>
      </c>
      <c r="C1545">
        <v>2006</v>
      </c>
      <c r="D1545" s="1">
        <v>39237</v>
      </c>
      <c r="E1545" t="s">
        <v>44037</v>
      </c>
      <c r="F1545" t="s">
        <v>44031</v>
      </c>
      <c r="G1545" t="s">
        <v>44034</v>
      </c>
      <c r="H1545">
        <v>115</v>
      </c>
      <c r="I1545" t="s">
        <v>2213</v>
      </c>
      <c r="J1545" t="s">
        <v>934</v>
      </c>
      <c r="K1545" t="s">
        <v>26</v>
      </c>
      <c r="M1545" t="s">
        <v>15911</v>
      </c>
      <c r="N1545" t="s">
        <v>15912</v>
      </c>
      <c r="O1545" t="s">
        <v>15913</v>
      </c>
      <c r="P1545" t="s">
        <v>15914</v>
      </c>
      <c r="Q1545" t="s">
        <v>15915</v>
      </c>
      <c r="R1545" t="s">
        <v>15916</v>
      </c>
      <c r="S1545" t="s">
        <v>15917</v>
      </c>
      <c r="T1545">
        <v>6.4</v>
      </c>
      <c r="U1545">
        <v>34091</v>
      </c>
      <c r="W1545"/>
      <c r="X1545"/>
      <c r="Y1545">
        <v>48658</v>
      </c>
      <c r="Z1545"/>
      <c r="AA1545">
        <v>68673762</v>
      </c>
      <c r="AB1545">
        <v>100</v>
      </c>
    </row>
    <row r="1546" spans="1:28" hidden="1" x14ac:dyDescent="0.2">
      <c r="A1546" t="s">
        <v>15918</v>
      </c>
      <c r="B1546" t="s">
        <v>15919</v>
      </c>
      <c r="C1546">
        <v>2007</v>
      </c>
      <c r="D1546" s="1">
        <v>39203</v>
      </c>
      <c r="E1546" t="s">
        <v>176</v>
      </c>
      <c r="F1546" t="s">
        <v>44034</v>
      </c>
      <c r="G1546" t="s">
        <v>44046</v>
      </c>
      <c r="H1546">
        <v>99</v>
      </c>
      <c r="I1546" t="s">
        <v>433</v>
      </c>
      <c r="J1546" t="s">
        <v>26</v>
      </c>
      <c r="M1546" t="s">
        <v>2293</v>
      </c>
      <c r="N1546" t="s">
        <v>15920</v>
      </c>
      <c r="O1546" t="s">
        <v>15921</v>
      </c>
      <c r="P1546" t="s">
        <v>9772</v>
      </c>
      <c r="Q1546" t="s">
        <v>15922</v>
      </c>
      <c r="R1546" t="s">
        <v>15923</v>
      </c>
      <c r="S1546" t="s">
        <v>15924</v>
      </c>
      <c r="T1546">
        <v>5.7</v>
      </c>
      <c r="U1546">
        <v>12533</v>
      </c>
      <c r="W1546">
        <v>10000000</v>
      </c>
      <c r="X1546"/>
      <c r="Y1546"/>
      <c r="Z1546"/>
      <c r="AA1546">
        <v>8526917</v>
      </c>
      <c r="AB1546">
        <v>87</v>
      </c>
    </row>
    <row r="1547" spans="1:28" x14ac:dyDescent="0.2">
      <c r="A1547" t="s">
        <v>5940</v>
      </c>
      <c r="B1547" t="s">
        <v>5941</v>
      </c>
      <c r="C1547">
        <v>2002</v>
      </c>
      <c r="D1547" s="1">
        <v>37750</v>
      </c>
      <c r="E1547" t="s">
        <v>176</v>
      </c>
      <c r="F1547" t="s">
        <v>44046</v>
      </c>
      <c r="H1547">
        <v>93</v>
      </c>
      <c r="I1547" t="s">
        <v>25</v>
      </c>
      <c r="J1547" t="s">
        <v>26</v>
      </c>
      <c r="M1547" t="s">
        <v>5942</v>
      </c>
      <c r="N1547" t="s">
        <v>5943</v>
      </c>
      <c r="O1547" t="s">
        <v>5944</v>
      </c>
      <c r="P1547" t="s">
        <v>5945</v>
      </c>
      <c r="Q1547" t="s">
        <v>5946</v>
      </c>
      <c r="R1547" t="s">
        <v>5947</v>
      </c>
      <c r="S1547" t="s">
        <v>5948</v>
      </c>
      <c r="T1547">
        <v>5.7</v>
      </c>
      <c r="U1547">
        <v>73040</v>
      </c>
      <c r="V1547" s="12">
        <f>W1547*1.43863813229572</f>
        <v>2157957.19844358</v>
      </c>
      <c r="W1547" s="3">
        <v>1500000</v>
      </c>
      <c r="X1547" s="13">
        <f>Y1547*1.43863813229572</f>
        <v>30438976.067081716</v>
      </c>
      <c r="Y1547" s="3">
        <v>21158188</v>
      </c>
      <c r="Z1547" s="13">
        <f>AA1547*1.43863813229572</f>
        <v>43955277.679455258</v>
      </c>
      <c r="AA1547" s="3">
        <v>30553394</v>
      </c>
      <c r="AB1547">
        <v>794</v>
      </c>
    </row>
    <row r="1548" spans="1:28" hidden="1" x14ac:dyDescent="0.2">
      <c r="A1548" t="s">
        <v>15931</v>
      </c>
      <c r="B1548" t="s">
        <v>15932</v>
      </c>
      <c r="C1548">
        <v>2006</v>
      </c>
      <c r="D1548" s="1">
        <v>38910</v>
      </c>
      <c r="E1548" t="s">
        <v>1045</v>
      </c>
      <c r="F1548" t="s">
        <v>44032</v>
      </c>
      <c r="G1548" t="s">
        <v>44036</v>
      </c>
      <c r="H1548">
        <v>105</v>
      </c>
      <c r="I1548" t="s">
        <v>3660</v>
      </c>
      <c r="J1548" t="s">
        <v>3179</v>
      </c>
      <c r="M1548" t="s">
        <v>3920</v>
      </c>
      <c r="N1548" t="s">
        <v>13571</v>
      </c>
      <c r="O1548" t="s">
        <v>15933</v>
      </c>
      <c r="P1548" t="s">
        <v>15934</v>
      </c>
      <c r="Q1548" t="s">
        <v>15935</v>
      </c>
      <c r="R1548" t="s">
        <v>15936</v>
      </c>
      <c r="S1548" t="s">
        <v>15937</v>
      </c>
      <c r="T1548">
        <v>7.1</v>
      </c>
      <c r="U1548">
        <v>22484</v>
      </c>
      <c r="W1548"/>
      <c r="X1548"/>
      <c r="Y1548"/>
      <c r="Z1548"/>
      <c r="AA1548">
        <v>4642401</v>
      </c>
      <c r="AB1548">
        <v>56</v>
      </c>
    </row>
    <row r="1549" spans="1:28" x14ac:dyDescent="0.2">
      <c r="A1549" t="s">
        <v>33550</v>
      </c>
      <c r="B1549" t="s">
        <v>33551</v>
      </c>
      <c r="C1549">
        <v>2015</v>
      </c>
      <c r="D1549" s="1">
        <v>42491</v>
      </c>
      <c r="E1549" t="s">
        <v>176</v>
      </c>
      <c r="F1549" t="s">
        <v>44036</v>
      </c>
      <c r="H1549">
        <v>118</v>
      </c>
      <c r="I1549" t="s">
        <v>1668</v>
      </c>
      <c r="J1549" t="s">
        <v>26</v>
      </c>
      <c r="M1549" t="s">
        <v>5703</v>
      </c>
      <c r="N1549" t="s">
        <v>33552</v>
      </c>
      <c r="O1549" t="s">
        <v>33553</v>
      </c>
      <c r="P1549" t="s">
        <v>2304</v>
      </c>
      <c r="Q1549" t="s">
        <v>33554</v>
      </c>
      <c r="R1549" t="s">
        <v>33555</v>
      </c>
      <c r="S1549" t="s">
        <v>33556</v>
      </c>
      <c r="T1549">
        <v>7.2</v>
      </c>
      <c r="U1549">
        <v>111852</v>
      </c>
      <c r="V1549" s="12">
        <f>W1549*1.09195121025074</f>
        <v>12885024.280958733</v>
      </c>
      <c r="W1549" s="3">
        <v>11800000</v>
      </c>
      <c r="X1549" s="13">
        <f>Y1549*1.09195121025074</f>
        <v>13880327.98154139</v>
      </c>
      <c r="Y1549" s="3">
        <v>12711491</v>
      </c>
      <c r="Z1549" s="13">
        <f>AA1549*1.09195121025074</f>
        <v>43975206.552631184</v>
      </c>
      <c r="AA1549" s="3">
        <v>40272135</v>
      </c>
      <c r="AB1549">
        <v>340</v>
      </c>
    </row>
    <row r="1550" spans="1:28" hidden="1" x14ac:dyDescent="0.2">
      <c r="A1550" t="s">
        <v>34797</v>
      </c>
      <c r="B1550" t="s">
        <v>34798</v>
      </c>
      <c r="C1550">
        <v>2017</v>
      </c>
      <c r="D1550" t="s">
        <v>27159</v>
      </c>
      <c r="E1550" t="s">
        <v>176</v>
      </c>
      <c r="H1550">
        <v>117</v>
      </c>
      <c r="I1550" t="s">
        <v>1561</v>
      </c>
      <c r="J1550" t="s">
        <v>26</v>
      </c>
      <c r="K1550" t="s">
        <v>8525</v>
      </c>
      <c r="L1550" t="s">
        <v>6363</v>
      </c>
      <c r="M1550" t="s">
        <v>756</v>
      </c>
      <c r="N1550" t="s">
        <v>34799</v>
      </c>
      <c r="O1550" t="s">
        <v>34800</v>
      </c>
      <c r="P1550" t="s">
        <v>242</v>
      </c>
      <c r="Q1550" t="s">
        <v>34801</v>
      </c>
      <c r="R1550" t="s">
        <v>34802</v>
      </c>
      <c r="S1550" t="s">
        <v>34803</v>
      </c>
      <c r="T1550">
        <v>7.2</v>
      </c>
      <c r="U1550">
        <v>109887</v>
      </c>
      <c r="V1550" s="12">
        <f>W1550*1.05585427545692</f>
        <v>19005376.958224561</v>
      </c>
      <c r="W1550" s="3">
        <v>18000000</v>
      </c>
      <c r="X1550" s="13">
        <f>Y1550*1.05585427545692</f>
        <v>2536166.1930646235</v>
      </c>
      <c r="Y1550" s="3">
        <v>2402004</v>
      </c>
      <c r="Z1550" s="13">
        <f>AA1550*1.05585427545692</f>
        <v>44009849.722609371</v>
      </c>
      <c r="AA1550" s="3">
        <v>41681746</v>
      </c>
      <c r="AB1550">
        <v>298</v>
      </c>
    </row>
    <row r="1551" spans="1:28" hidden="1" x14ac:dyDescent="0.2">
      <c r="A1551" t="s">
        <v>15953</v>
      </c>
      <c r="B1551" t="s">
        <v>15954</v>
      </c>
      <c r="C1551">
        <v>2006</v>
      </c>
      <c r="D1551" t="s">
        <v>13763</v>
      </c>
      <c r="E1551" t="s">
        <v>176</v>
      </c>
      <c r="F1551" t="s">
        <v>44045</v>
      </c>
      <c r="G1551" t="s">
        <v>44036</v>
      </c>
      <c r="H1551">
        <v>97</v>
      </c>
      <c r="I1551" t="s">
        <v>12199</v>
      </c>
      <c r="J1551" t="s">
        <v>3179</v>
      </c>
      <c r="M1551" t="s">
        <v>3661</v>
      </c>
      <c r="N1551" t="s">
        <v>3661</v>
      </c>
      <c r="O1551" t="s">
        <v>15955</v>
      </c>
      <c r="P1551" t="s">
        <v>15956</v>
      </c>
      <c r="Q1551" t="s">
        <v>15957</v>
      </c>
      <c r="R1551" t="s">
        <v>15958</v>
      </c>
      <c r="S1551" t="s">
        <v>15959</v>
      </c>
      <c r="T1551">
        <v>7.2</v>
      </c>
      <c r="U1551">
        <v>11625</v>
      </c>
      <c r="W1551"/>
      <c r="X1551"/>
      <c r="Y1551">
        <v>14742</v>
      </c>
      <c r="Z1551"/>
      <c r="AA1551"/>
      <c r="AB1551">
        <v>39</v>
      </c>
    </row>
    <row r="1552" spans="1:28" hidden="1" x14ac:dyDescent="0.2">
      <c r="A1552" t="s">
        <v>15960</v>
      </c>
      <c r="B1552" t="s">
        <v>15961</v>
      </c>
      <c r="C1552">
        <v>2006</v>
      </c>
      <c r="D1552" t="s">
        <v>7802</v>
      </c>
      <c r="E1552" t="s">
        <v>176</v>
      </c>
      <c r="F1552" t="s">
        <v>44036</v>
      </c>
      <c r="H1552">
        <v>98</v>
      </c>
      <c r="I1552" t="s">
        <v>15962</v>
      </c>
      <c r="J1552" t="s">
        <v>1076</v>
      </c>
      <c r="M1552" t="s">
        <v>7868</v>
      </c>
      <c r="N1552" t="s">
        <v>7868</v>
      </c>
      <c r="O1552" t="s">
        <v>15963</v>
      </c>
      <c r="P1552" t="s">
        <v>15964</v>
      </c>
      <c r="Q1552" t="s">
        <v>15965</v>
      </c>
      <c r="R1552" t="s">
        <v>15966</v>
      </c>
      <c r="S1552" t="s">
        <v>15967</v>
      </c>
      <c r="T1552">
        <v>7.2</v>
      </c>
      <c r="U1552">
        <v>11307</v>
      </c>
      <c r="W1552"/>
      <c r="X1552"/>
      <c r="Y1552">
        <v>119958</v>
      </c>
      <c r="Z1552"/>
      <c r="AA1552">
        <v>1385085</v>
      </c>
      <c r="AB1552">
        <v>33</v>
      </c>
    </row>
    <row r="1553" spans="1:28" x14ac:dyDescent="0.2">
      <c r="A1553" t="s">
        <v>10970</v>
      </c>
      <c r="B1553" t="s">
        <v>10971</v>
      </c>
      <c r="C1553">
        <v>2005</v>
      </c>
      <c r="D1553" s="1">
        <v>38395</v>
      </c>
      <c r="E1553" t="s">
        <v>16512</v>
      </c>
      <c r="F1553" t="s">
        <v>44031</v>
      </c>
      <c r="G1553" t="s">
        <v>44046</v>
      </c>
      <c r="H1553">
        <v>97</v>
      </c>
      <c r="I1553" t="s">
        <v>10972</v>
      </c>
      <c r="J1553" t="s">
        <v>26</v>
      </c>
      <c r="K1553" t="s">
        <v>1419</v>
      </c>
      <c r="M1553" t="s">
        <v>10973</v>
      </c>
      <c r="N1553" t="s">
        <v>10974</v>
      </c>
      <c r="O1553" t="s">
        <v>10975</v>
      </c>
      <c r="P1553" t="s">
        <v>7596</v>
      </c>
      <c r="Q1553" t="s">
        <v>10976</v>
      </c>
      <c r="R1553" t="s">
        <v>10977</v>
      </c>
      <c r="S1553" t="s">
        <v>10978</v>
      </c>
      <c r="T1553">
        <v>5.0999999999999996</v>
      </c>
      <c r="U1553">
        <v>34817</v>
      </c>
      <c r="V1553" s="12">
        <f>W1553*1.32519713261649</f>
        <v>39755913.978494696</v>
      </c>
      <c r="W1553" s="3">
        <v>30000000</v>
      </c>
      <c r="X1553" s="13">
        <f>Y1553*1.32519713261649</f>
        <v>19888546.63953409</v>
      </c>
      <c r="Y1553" s="3">
        <v>15007991</v>
      </c>
      <c r="Z1553" s="13">
        <f>AA1553*1.32519713261649</f>
        <v>44124369.342688255</v>
      </c>
      <c r="AA1553" s="3">
        <v>33296457</v>
      </c>
      <c r="AB1553">
        <v>297</v>
      </c>
    </row>
    <row r="1554" spans="1:28" x14ac:dyDescent="0.2">
      <c r="A1554" t="s">
        <v>983</v>
      </c>
      <c r="B1554" t="s">
        <v>984</v>
      </c>
      <c r="C1554">
        <v>2000</v>
      </c>
      <c r="D1554" t="s">
        <v>985</v>
      </c>
      <c r="E1554" t="s">
        <v>1045</v>
      </c>
      <c r="F1554" t="s">
        <v>44044</v>
      </c>
      <c r="G1554" t="s">
        <v>44032</v>
      </c>
      <c r="H1554">
        <v>110</v>
      </c>
      <c r="I1554" t="s">
        <v>319</v>
      </c>
      <c r="J1554" t="s">
        <v>26</v>
      </c>
      <c r="K1554" t="s">
        <v>308</v>
      </c>
      <c r="M1554" t="s">
        <v>986</v>
      </c>
      <c r="N1554" t="s">
        <v>987</v>
      </c>
      <c r="O1554" t="s">
        <v>988</v>
      </c>
      <c r="P1554" t="s">
        <v>811</v>
      </c>
      <c r="Q1554" t="s">
        <v>989</v>
      </c>
      <c r="R1554" t="s">
        <v>990</v>
      </c>
      <c r="S1554" t="s">
        <v>991</v>
      </c>
      <c r="T1554">
        <v>6.1</v>
      </c>
      <c r="U1554">
        <v>32633</v>
      </c>
      <c r="V1554" s="12">
        <f>W1554*1.5029674796748</f>
        <v>52603861.788617998</v>
      </c>
      <c r="W1554" s="3">
        <v>35000000</v>
      </c>
      <c r="X1554" s="13">
        <f>Y1554*1.5029674796748</f>
        <v>37829772.62365862</v>
      </c>
      <c r="Y1554" s="3">
        <v>25170054</v>
      </c>
      <c r="Z1554" s="13">
        <f>AA1554*1.5029674796748</f>
        <v>44134623.508008227</v>
      </c>
      <c r="AA1554" s="3">
        <v>29364989</v>
      </c>
      <c r="AB1554">
        <v>262</v>
      </c>
    </row>
    <row r="1555" spans="1:28" x14ac:dyDescent="0.2">
      <c r="A1555" t="s">
        <v>38535</v>
      </c>
      <c r="B1555" t="s">
        <v>38536</v>
      </c>
      <c r="C1555">
        <v>2015</v>
      </c>
      <c r="D1555" t="s">
        <v>38537</v>
      </c>
      <c r="E1555" t="s">
        <v>176</v>
      </c>
      <c r="F1555" t="s">
        <v>44046</v>
      </c>
      <c r="G1555" t="s">
        <v>44045</v>
      </c>
      <c r="H1555">
        <v>92</v>
      </c>
      <c r="I1555" t="s">
        <v>177</v>
      </c>
      <c r="J1555" t="s">
        <v>26</v>
      </c>
      <c r="M1555" t="s">
        <v>38538</v>
      </c>
      <c r="N1555" t="s">
        <v>38538</v>
      </c>
      <c r="O1555" t="s">
        <v>38539</v>
      </c>
      <c r="P1555" t="s">
        <v>38540</v>
      </c>
      <c r="Q1555" t="s">
        <v>38541</v>
      </c>
      <c r="R1555" t="s">
        <v>38542</v>
      </c>
      <c r="S1555" t="s">
        <v>38543</v>
      </c>
      <c r="T1555">
        <v>6.9</v>
      </c>
      <c r="U1555">
        <v>189052</v>
      </c>
      <c r="V1555" s="12">
        <f>W1555*1.09195121025074</f>
        <v>4367804.8410029598</v>
      </c>
      <c r="W1555" s="3">
        <v>4000000</v>
      </c>
      <c r="X1555" s="13">
        <f>Y1555*1.09195121025074</f>
        <v>27450239.34888633</v>
      </c>
      <c r="Y1555" s="3">
        <v>25138705</v>
      </c>
      <c r="Z1555" s="13">
        <f>AA1555*1.09195121025074</f>
        <v>44140975.665859349</v>
      </c>
      <c r="AA1555" s="3">
        <v>40423945</v>
      </c>
      <c r="AB1555">
        <v>997</v>
      </c>
    </row>
    <row r="1556" spans="1:28" x14ac:dyDescent="0.2">
      <c r="A1556" t="s">
        <v>36806</v>
      </c>
      <c r="B1556" t="s">
        <v>36807</v>
      </c>
      <c r="C1556">
        <v>2019</v>
      </c>
      <c r="D1556" t="s">
        <v>34338</v>
      </c>
      <c r="E1556" t="s">
        <v>44035</v>
      </c>
      <c r="F1556" t="s">
        <v>44044</v>
      </c>
      <c r="G1556" t="s">
        <v>44032</v>
      </c>
      <c r="H1556">
        <v>131</v>
      </c>
      <c r="I1556" t="s">
        <v>25</v>
      </c>
      <c r="J1556" t="s">
        <v>26</v>
      </c>
      <c r="M1556" t="s">
        <v>1354</v>
      </c>
      <c r="N1556" t="s">
        <v>36808</v>
      </c>
      <c r="O1556" t="s">
        <v>36809</v>
      </c>
      <c r="P1556" t="s">
        <v>36810</v>
      </c>
      <c r="Q1556" t="s">
        <v>36811</v>
      </c>
      <c r="R1556" t="s">
        <v>553</v>
      </c>
      <c r="S1556" t="s">
        <v>554</v>
      </c>
      <c r="T1556">
        <v>7.5</v>
      </c>
      <c r="U1556">
        <v>48632</v>
      </c>
      <c r="V1556" s="12">
        <f>W1556*1.01233684194057</f>
        <v>45555157.887325652</v>
      </c>
      <c r="W1556" s="3">
        <v>45000000</v>
      </c>
      <c r="X1556" s="13">
        <f>Y1556*1.01233684194057</f>
        <v>22621215.419730369</v>
      </c>
      <c r="Y1556" s="3">
        <v>22345542</v>
      </c>
      <c r="Z1556" s="13">
        <f>AA1556*1.01233684194057</f>
        <v>44285223.83725857</v>
      </c>
      <c r="AA1556" s="3">
        <v>43745542</v>
      </c>
      <c r="AB1556">
        <v>473</v>
      </c>
    </row>
    <row r="1557" spans="1:28" hidden="1" x14ac:dyDescent="0.2">
      <c r="A1557" t="s">
        <v>15998</v>
      </c>
      <c r="B1557" t="s">
        <v>15999</v>
      </c>
      <c r="C1557">
        <v>2006</v>
      </c>
      <c r="D1557" s="1">
        <v>38729</v>
      </c>
      <c r="E1557" t="s">
        <v>176</v>
      </c>
      <c r="H1557">
        <v>96</v>
      </c>
      <c r="I1557" t="s">
        <v>7924</v>
      </c>
      <c r="J1557" t="s">
        <v>1076</v>
      </c>
      <c r="M1557" t="s">
        <v>16000</v>
      </c>
      <c r="N1557" t="s">
        <v>16001</v>
      </c>
      <c r="O1557" t="s">
        <v>16002</v>
      </c>
      <c r="P1557" t="s">
        <v>16003</v>
      </c>
      <c r="Q1557" t="s">
        <v>16004</v>
      </c>
      <c r="R1557" t="s">
        <v>16005</v>
      </c>
      <c r="S1557" t="s">
        <v>16006</v>
      </c>
      <c r="T1557">
        <v>7.5</v>
      </c>
      <c r="U1557">
        <v>11619</v>
      </c>
      <c r="W1557"/>
      <c r="X1557"/>
      <c r="Y1557"/>
      <c r="Z1557"/>
      <c r="AA1557">
        <v>2040826</v>
      </c>
      <c r="AB1557">
        <v>18</v>
      </c>
    </row>
    <row r="1558" spans="1:28" x14ac:dyDescent="0.2">
      <c r="A1558" t="s">
        <v>40924</v>
      </c>
      <c r="B1558" t="s">
        <v>40925</v>
      </c>
      <c r="C1558">
        <v>2018</v>
      </c>
      <c r="D1558" t="s">
        <v>33353</v>
      </c>
      <c r="E1558" t="s">
        <v>3496</v>
      </c>
      <c r="F1558" t="s">
        <v>44045</v>
      </c>
      <c r="G1558" t="s">
        <v>44042</v>
      </c>
      <c r="H1558">
        <v>86</v>
      </c>
      <c r="I1558" t="s">
        <v>25</v>
      </c>
      <c r="J1558" t="s">
        <v>26</v>
      </c>
      <c r="M1558" t="s">
        <v>40926</v>
      </c>
      <c r="N1558" t="s">
        <v>40927</v>
      </c>
      <c r="O1558" t="s">
        <v>40928</v>
      </c>
      <c r="P1558" t="s">
        <v>40929</v>
      </c>
      <c r="Q1558" t="s">
        <v>40930</v>
      </c>
      <c r="R1558" t="s">
        <v>40931</v>
      </c>
      <c r="S1558" t="s">
        <v>40932</v>
      </c>
      <c r="T1558">
        <v>5.2</v>
      </c>
      <c r="U1558">
        <v>17040</v>
      </c>
      <c r="V1558" s="12">
        <f>W1558*1.03068014830331</f>
        <v>7936237.1419354863</v>
      </c>
      <c r="W1558" s="3">
        <v>7700000</v>
      </c>
      <c r="X1558" s="13">
        <f>Y1558*1.03068014830331</f>
        <v>15292636.307398792</v>
      </c>
      <c r="Y1558" s="3">
        <v>14837422</v>
      </c>
      <c r="Z1558" s="13">
        <f>AA1558*1.03068014830331</f>
        <v>44336281.458533481</v>
      </c>
      <c r="AA1558" s="3">
        <v>43016528</v>
      </c>
      <c r="AB1558">
        <v>255</v>
      </c>
    </row>
    <row r="1559" spans="1:28" hidden="1" x14ac:dyDescent="0.2">
      <c r="A1559" t="s">
        <v>34901</v>
      </c>
      <c r="B1559" t="s">
        <v>34902</v>
      </c>
      <c r="C1559">
        <v>2018</v>
      </c>
      <c r="D1559" s="1">
        <v>43437</v>
      </c>
      <c r="E1559" t="s">
        <v>44043</v>
      </c>
      <c r="F1559" t="s">
        <v>44032</v>
      </c>
      <c r="G1559" t="s">
        <v>44046</v>
      </c>
      <c r="H1559">
        <v>115</v>
      </c>
      <c r="I1559" t="s">
        <v>1561</v>
      </c>
      <c r="J1559" t="s">
        <v>26</v>
      </c>
      <c r="M1559" t="s">
        <v>5334</v>
      </c>
      <c r="N1559" t="s">
        <v>34903</v>
      </c>
      <c r="O1559" t="s">
        <v>34904</v>
      </c>
      <c r="P1559" t="s">
        <v>1614</v>
      </c>
      <c r="Q1559" t="s">
        <v>34905</v>
      </c>
      <c r="R1559" t="s">
        <v>34906</v>
      </c>
      <c r="S1559" t="s">
        <v>34907</v>
      </c>
      <c r="T1559">
        <v>6.8</v>
      </c>
      <c r="U1559">
        <v>271345</v>
      </c>
      <c r="V1559" s="12">
        <f>W1559*1.03068014830331</f>
        <v>41227205.932132393</v>
      </c>
      <c r="W1559" s="3">
        <v>40000000</v>
      </c>
      <c r="X1559" s="13">
        <f>Y1559*1.03068014830331</f>
        <v>33736532.848988578</v>
      </c>
      <c r="Y1559" s="3">
        <v>32732301</v>
      </c>
      <c r="Z1559" s="13">
        <f>AA1559*1.03068014830331</f>
        <v>44392337.059759252</v>
      </c>
      <c r="AA1559" s="3">
        <v>43070915</v>
      </c>
      <c r="AB1559">
        <v>1926</v>
      </c>
    </row>
    <row r="1560" spans="1:28" x14ac:dyDescent="0.2">
      <c r="A1560" t="s">
        <v>6541</v>
      </c>
      <c r="B1560" t="s">
        <v>6542</v>
      </c>
      <c r="C1560">
        <v>2005</v>
      </c>
      <c r="D1560" t="s">
        <v>6543</v>
      </c>
      <c r="E1560" t="s">
        <v>1045</v>
      </c>
      <c r="F1560" t="s">
        <v>44032</v>
      </c>
      <c r="G1560" t="s">
        <v>44040</v>
      </c>
      <c r="H1560">
        <v>106</v>
      </c>
      <c r="I1560" t="s">
        <v>25</v>
      </c>
      <c r="J1560" t="s">
        <v>26</v>
      </c>
      <c r="M1560" t="s">
        <v>3513</v>
      </c>
      <c r="N1560" t="s">
        <v>6544</v>
      </c>
      <c r="O1560" t="s">
        <v>6545</v>
      </c>
      <c r="P1560" t="s">
        <v>6546</v>
      </c>
      <c r="Q1560" t="s">
        <v>6547</v>
      </c>
      <c r="R1560" t="s">
        <v>6548</v>
      </c>
      <c r="S1560" t="s">
        <v>6549</v>
      </c>
      <c r="T1560">
        <v>6.3</v>
      </c>
      <c r="U1560">
        <v>10278</v>
      </c>
      <c r="V1560" s="12">
        <f>W1560*1.32519713261649</f>
        <v>18552759.856630858</v>
      </c>
      <c r="W1560" s="3">
        <v>14000000</v>
      </c>
      <c r="X1560" s="13">
        <f>Y1560*1.32519713261649</f>
        <v>43263766.446810119</v>
      </c>
      <c r="Y1560" s="3">
        <v>32647042</v>
      </c>
      <c r="Z1560" s="13">
        <f>AA1560*1.32519713261649</f>
        <v>44512612.346630909</v>
      </c>
      <c r="AA1560" s="3">
        <v>33589427</v>
      </c>
      <c r="AB1560">
        <v>92</v>
      </c>
    </row>
    <row r="1561" spans="1:28" x14ac:dyDescent="0.2">
      <c r="A1561" t="s">
        <v>1313</v>
      </c>
      <c r="B1561" t="s">
        <v>1314</v>
      </c>
      <c r="C1561">
        <v>2000</v>
      </c>
      <c r="D1561" s="1">
        <v>36562</v>
      </c>
      <c r="E1561" t="s">
        <v>16512</v>
      </c>
      <c r="F1561" t="s">
        <v>44031</v>
      </c>
      <c r="G1561" t="s">
        <v>44033</v>
      </c>
      <c r="H1561">
        <v>118</v>
      </c>
      <c r="I1561" t="s">
        <v>25</v>
      </c>
      <c r="J1561" t="s">
        <v>26</v>
      </c>
      <c r="M1561" t="s">
        <v>1315</v>
      </c>
      <c r="N1561" t="s">
        <v>1316</v>
      </c>
      <c r="O1561" t="s">
        <v>1317</v>
      </c>
      <c r="P1561" t="s">
        <v>1318</v>
      </c>
      <c r="Q1561" t="s">
        <v>1319</v>
      </c>
      <c r="R1561" t="s">
        <v>1320</v>
      </c>
      <c r="S1561" t="s">
        <v>1321</v>
      </c>
      <c r="T1561">
        <v>2.5</v>
      </c>
      <c r="U1561">
        <v>75222</v>
      </c>
      <c r="V1561" s="12">
        <f>W1561*1.5029674796748</f>
        <v>109716626.0162604</v>
      </c>
      <c r="W1561" s="3">
        <v>73000000</v>
      </c>
      <c r="X1561" s="13">
        <f>Y1561*1.5029674796748</f>
        <v>32271244.288821209</v>
      </c>
      <c r="Y1561" s="3">
        <v>21471685</v>
      </c>
      <c r="Z1561" s="13">
        <f>AA1561*1.5029674796748</f>
        <v>44676704.800772458</v>
      </c>
      <c r="AA1561" s="3">
        <v>29725663</v>
      </c>
      <c r="AB1561">
        <v>1377</v>
      </c>
    </row>
    <row r="1562" spans="1:28" x14ac:dyDescent="0.2">
      <c r="A1562" t="s">
        <v>2893</v>
      </c>
      <c r="B1562" t="s">
        <v>2894</v>
      </c>
      <c r="C1562">
        <v>2002</v>
      </c>
      <c r="D1562" t="s">
        <v>942</v>
      </c>
      <c r="E1562" t="s">
        <v>1045</v>
      </c>
      <c r="H1562">
        <v>88</v>
      </c>
      <c r="I1562" t="s">
        <v>25</v>
      </c>
      <c r="J1562" t="s">
        <v>26</v>
      </c>
      <c r="M1562" t="s">
        <v>2895</v>
      </c>
      <c r="N1562" t="s">
        <v>2896</v>
      </c>
      <c r="O1562" t="s">
        <v>2897</v>
      </c>
      <c r="P1562" t="s">
        <v>2898</v>
      </c>
      <c r="Q1562" t="s">
        <v>2899</v>
      </c>
      <c r="R1562" t="s">
        <v>2900</v>
      </c>
      <c r="S1562" t="s">
        <v>2901</v>
      </c>
      <c r="T1562">
        <v>5.9</v>
      </c>
      <c r="U1562">
        <v>33220</v>
      </c>
      <c r="V1562" s="12">
        <f>W1562*1.43863813229572</f>
        <v>18702295.71984436</v>
      </c>
      <c r="W1562" s="3">
        <v>13000000</v>
      </c>
      <c r="X1562" s="13">
        <f>Y1562*1.43863813229572</f>
        <v>42814089.490116738</v>
      </c>
      <c r="Y1562" s="3">
        <v>29760152</v>
      </c>
      <c r="Z1562" s="13">
        <f>AA1562*1.43863813229572</f>
        <v>44838592.860856034</v>
      </c>
      <c r="AA1562" s="3">
        <v>31167388</v>
      </c>
      <c r="AB1562">
        <v>164</v>
      </c>
    </row>
    <row r="1563" spans="1:28" hidden="1" x14ac:dyDescent="0.2">
      <c r="A1563" t="s">
        <v>16050</v>
      </c>
      <c r="B1563" t="s">
        <v>16051</v>
      </c>
      <c r="C1563">
        <v>2006</v>
      </c>
      <c r="D1563" t="s">
        <v>11399</v>
      </c>
      <c r="E1563" t="s">
        <v>1045</v>
      </c>
      <c r="F1563" t="s">
        <v>44032</v>
      </c>
      <c r="H1563">
        <v>82</v>
      </c>
      <c r="I1563" t="s">
        <v>25</v>
      </c>
      <c r="J1563" t="s">
        <v>26</v>
      </c>
      <c r="K1563" t="s">
        <v>308</v>
      </c>
      <c r="M1563" t="s">
        <v>1094</v>
      </c>
      <c r="N1563" t="s">
        <v>1094</v>
      </c>
      <c r="O1563" t="s">
        <v>16052</v>
      </c>
      <c r="P1563" t="s">
        <v>811</v>
      </c>
      <c r="Q1563" t="s">
        <v>16053</v>
      </c>
      <c r="R1563" t="s">
        <v>16054</v>
      </c>
      <c r="S1563" t="s">
        <v>16055</v>
      </c>
      <c r="T1563">
        <v>6.6</v>
      </c>
      <c r="U1563">
        <v>14107</v>
      </c>
      <c r="W1563"/>
      <c r="X1563"/>
      <c r="Y1563">
        <v>83291</v>
      </c>
      <c r="Z1563"/>
      <c r="AA1563">
        <v>1399222</v>
      </c>
      <c r="AB1563">
        <v>63</v>
      </c>
    </row>
    <row r="1564" spans="1:28" hidden="1" x14ac:dyDescent="0.2">
      <c r="A1564" t="s">
        <v>16056</v>
      </c>
      <c r="B1564" t="s">
        <v>16057</v>
      </c>
      <c r="C1564">
        <v>2007</v>
      </c>
      <c r="D1564" s="1">
        <v>39361</v>
      </c>
      <c r="E1564" t="s">
        <v>176</v>
      </c>
      <c r="F1564" t="s">
        <v>44034</v>
      </c>
      <c r="G1564" t="s">
        <v>44033</v>
      </c>
      <c r="H1564">
        <v>87</v>
      </c>
      <c r="I1564" t="s">
        <v>25</v>
      </c>
      <c r="J1564" t="s">
        <v>26</v>
      </c>
      <c r="M1564" t="s">
        <v>16058</v>
      </c>
      <c r="N1564" t="s">
        <v>16059</v>
      </c>
      <c r="O1564" t="s">
        <v>16060</v>
      </c>
      <c r="P1564" t="s">
        <v>16061</v>
      </c>
      <c r="Q1564" t="s">
        <v>16062</v>
      </c>
      <c r="R1564" t="s">
        <v>16063</v>
      </c>
      <c r="S1564" t="s">
        <v>16064</v>
      </c>
      <c r="T1564">
        <v>7.9</v>
      </c>
      <c r="U1564">
        <v>170744</v>
      </c>
      <c r="W1564">
        <v>200000</v>
      </c>
      <c r="X1564"/>
      <c r="Y1564"/>
      <c r="Z1564"/>
      <c r="AA1564"/>
      <c r="AB1564">
        <v>846</v>
      </c>
    </row>
    <row r="1565" spans="1:28" x14ac:dyDescent="0.2">
      <c r="A1565" t="s">
        <v>1594</v>
      </c>
      <c r="B1565" t="s">
        <v>1595</v>
      </c>
      <c r="C1565">
        <v>2000</v>
      </c>
      <c r="D1565" t="s">
        <v>84</v>
      </c>
      <c r="E1565" t="s">
        <v>1045</v>
      </c>
      <c r="F1565" t="s">
        <v>44044</v>
      </c>
      <c r="H1565">
        <v>94</v>
      </c>
      <c r="I1565" t="s">
        <v>25</v>
      </c>
      <c r="J1565" t="s">
        <v>26</v>
      </c>
      <c r="M1565" t="s">
        <v>1596</v>
      </c>
      <c r="N1565" t="s">
        <v>1596</v>
      </c>
      <c r="O1565" t="s">
        <v>1597</v>
      </c>
      <c r="P1565" t="s">
        <v>1596</v>
      </c>
      <c r="Q1565" t="s">
        <v>1598</v>
      </c>
      <c r="R1565" t="s">
        <v>1599</v>
      </c>
      <c r="S1565" t="s">
        <v>1600</v>
      </c>
      <c r="T1565">
        <v>6.7</v>
      </c>
      <c r="U1565">
        <v>36334</v>
      </c>
      <c r="V1565" s="12">
        <f>W1565*1.5029674796748</f>
        <v>37574186.991870001</v>
      </c>
      <c r="W1565" s="3">
        <v>25000000</v>
      </c>
      <c r="X1565" s="13">
        <f>Y1565*1.5029674796748</f>
        <v>25950776.069390301</v>
      </c>
      <c r="Y1565" s="3">
        <v>17266359</v>
      </c>
      <c r="Z1565" s="13">
        <f>AA1565*1.5029674796748</f>
        <v>44990545.452073269</v>
      </c>
      <c r="AA1565" s="3">
        <v>29934477</v>
      </c>
      <c r="AB1565">
        <v>196</v>
      </c>
    </row>
    <row r="1566" spans="1:28" x14ac:dyDescent="0.2">
      <c r="A1566" t="s">
        <v>15344</v>
      </c>
      <c r="B1566" t="s">
        <v>15345</v>
      </c>
      <c r="C1566">
        <v>2006</v>
      </c>
      <c r="D1566" s="1">
        <v>39115</v>
      </c>
      <c r="E1566" t="s">
        <v>44035</v>
      </c>
      <c r="F1566" t="s">
        <v>44032</v>
      </c>
      <c r="H1566">
        <v>88</v>
      </c>
      <c r="I1566" t="s">
        <v>13222</v>
      </c>
      <c r="J1566" t="s">
        <v>26</v>
      </c>
      <c r="M1566" t="s">
        <v>15346</v>
      </c>
      <c r="N1566" t="s">
        <v>15347</v>
      </c>
      <c r="O1566" t="s">
        <v>15348</v>
      </c>
      <c r="P1566" t="s">
        <v>2984</v>
      </c>
      <c r="Q1566" t="s">
        <v>6172</v>
      </c>
      <c r="R1566" t="s">
        <v>15349</v>
      </c>
      <c r="S1566" t="s">
        <v>15350</v>
      </c>
      <c r="T1566">
        <v>6.9</v>
      </c>
      <c r="U1566">
        <v>27532</v>
      </c>
      <c r="V1566" s="12">
        <f>W1566*1.28378472222222</f>
        <v>38513541.666666605</v>
      </c>
      <c r="W1566" s="3">
        <v>30000000</v>
      </c>
      <c r="X1566" s="13">
        <f>Y1566*1.28378472222222</f>
        <v>3858549.7800347158</v>
      </c>
      <c r="Y1566" s="3">
        <v>3005605</v>
      </c>
      <c r="Z1566" s="13">
        <f>AA1566*1.28378472222222</f>
        <v>45032909.878229089</v>
      </c>
      <c r="AA1566" s="3">
        <v>35078241</v>
      </c>
      <c r="AB1566">
        <v>151</v>
      </c>
    </row>
    <row r="1567" spans="1:28" hidden="1" x14ac:dyDescent="0.2">
      <c r="A1567" t="s">
        <v>16081</v>
      </c>
      <c r="B1567" t="s">
        <v>16083</v>
      </c>
      <c r="C1567">
        <v>2006</v>
      </c>
      <c r="D1567" t="s">
        <v>16084</v>
      </c>
      <c r="E1567" t="s">
        <v>44041</v>
      </c>
      <c r="F1567" t="s">
        <v>44032</v>
      </c>
      <c r="G1567" t="s">
        <v>44034</v>
      </c>
      <c r="H1567">
        <v>126</v>
      </c>
      <c r="I1567" t="s">
        <v>2213</v>
      </c>
      <c r="J1567" t="s">
        <v>934</v>
      </c>
      <c r="M1567" t="s">
        <v>16085</v>
      </c>
      <c r="N1567" t="s">
        <v>16086</v>
      </c>
      <c r="O1567" t="s">
        <v>16087</v>
      </c>
      <c r="P1567" t="s">
        <v>4164</v>
      </c>
      <c r="Q1567" t="s">
        <v>16088</v>
      </c>
      <c r="R1567" t="s">
        <v>16089</v>
      </c>
      <c r="S1567" t="s">
        <v>16090</v>
      </c>
      <c r="T1567">
        <v>7.7</v>
      </c>
      <c r="U1567">
        <v>28190</v>
      </c>
      <c r="W1567">
        <v>20000000</v>
      </c>
      <c r="X1567"/>
      <c r="Y1567"/>
      <c r="Z1567"/>
      <c r="AA1567">
        <v>29667169</v>
      </c>
      <c r="AB1567">
        <v>97</v>
      </c>
    </row>
    <row r="1568" spans="1:28" x14ac:dyDescent="0.2">
      <c r="A1568" t="s">
        <v>37053</v>
      </c>
      <c r="B1568" t="s">
        <v>37054</v>
      </c>
      <c r="C1568">
        <v>2015</v>
      </c>
      <c r="D1568" s="1">
        <v>42286</v>
      </c>
      <c r="E1568" t="s">
        <v>1045</v>
      </c>
      <c r="F1568" t="s">
        <v>44032</v>
      </c>
      <c r="G1568" t="s">
        <v>44057</v>
      </c>
      <c r="H1568">
        <v>101</v>
      </c>
      <c r="I1568" t="s">
        <v>25</v>
      </c>
      <c r="J1568" t="s">
        <v>26</v>
      </c>
      <c r="M1568" t="s">
        <v>8985</v>
      </c>
      <c r="N1568" t="s">
        <v>14628</v>
      </c>
      <c r="O1568" t="s">
        <v>37055</v>
      </c>
      <c r="P1568" t="s">
        <v>14103</v>
      </c>
      <c r="Q1568" t="s">
        <v>37056</v>
      </c>
      <c r="R1568" t="s">
        <v>37057</v>
      </c>
      <c r="S1568" t="s">
        <v>37058</v>
      </c>
      <c r="T1568">
        <v>5.9</v>
      </c>
      <c r="U1568">
        <v>22087</v>
      </c>
      <c r="V1568" s="12">
        <f>W1568*1.09195121025074</f>
        <v>19655121.784513321</v>
      </c>
      <c r="W1568" s="3">
        <v>18000000</v>
      </c>
      <c r="X1568" s="13">
        <f>Y1568*1.09195121025074</f>
        <v>29288472.602319624</v>
      </c>
      <c r="Y1568" s="3">
        <v>26822144</v>
      </c>
      <c r="Z1568" s="13">
        <f>AA1568*1.09195121025074</f>
        <v>45125241.923608795</v>
      </c>
      <c r="AA1568" s="3">
        <v>41325328</v>
      </c>
      <c r="AB1568">
        <v>124</v>
      </c>
    </row>
    <row r="1569" spans="1:28" x14ac:dyDescent="0.2">
      <c r="A1569" t="s">
        <v>23648</v>
      </c>
      <c r="B1569" t="s">
        <v>23649</v>
      </c>
      <c r="C1569">
        <v>2011</v>
      </c>
      <c r="D1569" s="1">
        <v>40549</v>
      </c>
      <c r="E1569" t="s">
        <v>44037</v>
      </c>
      <c r="F1569" t="s">
        <v>44047</v>
      </c>
      <c r="G1569" t="s">
        <v>44031</v>
      </c>
      <c r="H1569">
        <v>88</v>
      </c>
      <c r="I1569" t="s">
        <v>25</v>
      </c>
      <c r="J1569" t="s">
        <v>26</v>
      </c>
      <c r="M1569" t="s">
        <v>4310</v>
      </c>
      <c r="N1569" t="s">
        <v>23650</v>
      </c>
      <c r="O1569" t="s">
        <v>23651</v>
      </c>
      <c r="P1569" t="s">
        <v>6772</v>
      </c>
      <c r="Q1569" t="s">
        <v>23652</v>
      </c>
      <c r="R1569" t="s">
        <v>23653</v>
      </c>
      <c r="S1569" t="s">
        <v>23654</v>
      </c>
      <c r="T1569">
        <v>5.4</v>
      </c>
      <c r="U1569">
        <v>20780</v>
      </c>
      <c r="V1569" s="12">
        <f>W1569*1.1505830469594</f>
        <v>172587457.04391</v>
      </c>
      <c r="W1569" s="3">
        <v>150000000</v>
      </c>
      <c r="X1569" s="13">
        <f>Y1569*1.1505830469594</f>
        <v>24614144.682505082</v>
      </c>
      <c r="Y1569" s="3">
        <v>21392758</v>
      </c>
      <c r="Z1569" s="13">
        <f>AA1569*1.1505830469594</f>
        <v>45141604.776663981</v>
      </c>
      <c r="AA1569" s="3">
        <v>39233678</v>
      </c>
      <c r="AB1569">
        <v>127</v>
      </c>
    </row>
    <row r="1570" spans="1:28" x14ac:dyDescent="0.2">
      <c r="A1570" t="s">
        <v>24316</v>
      </c>
      <c r="B1570" t="s">
        <v>24317</v>
      </c>
      <c r="C1570">
        <v>2014</v>
      </c>
      <c r="D1570" t="s">
        <v>24318</v>
      </c>
      <c r="E1570" t="s">
        <v>1045</v>
      </c>
      <c r="F1570" t="s">
        <v>44032</v>
      </c>
      <c r="H1570">
        <v>103</v>
      </c>
      <c r="I1570" t="s">
        <v>25</v>
      </c>
      <c r="J1570" t="s">
        <v>26</v>
      </c>
      <c r="K1570" t="s">
        <v>975</v>
      </c>
      <c r="M1570" t="s">
        <v>4089</v>
      </c>
      <c r="N1570" t="s">
        <v>24319</v>
      </c>
      <c r="O1570" t="s">
        <v>24320</v>
      </c>
      <c r="P1570" t="s">
        <v>18208</v>
      </c>
      <c r="Q1570" t="s">
        <v>24321</v>
      </c>
      <c r="R1570" t="s">
        <v>24322</v>
      </c>
      <c r="S1570" t="s">
        <v>24323</v>
      </c>
      <c r="T1570">
        <v>6.6</v>
      </c>
      <c r="U1570">
        <v>71411</v>
      </c>
      <c r="V1570" s="12">
        <f>W1570*1.09324733035956</f>
        <v>21646297.141119286</v>
      </c>
      <c r="W1570" s="3">
        <v>19800000</v>
      </c>
      <c r="X1570" s="13">
        <f>Y1570*1.09324733035956</f>
        <v>37494360.281157188</v>
      </c>
      <c r="Y1570" s="3">
        <v>34296320</v>
      </c>
      <c r="Z1570" s="13">
        <f>AA1570*1.09324733035956</f>
        <v>45147091.593674108</v>
      </c>
      <c r="AA1570" s="3">
        <v>41296320</v>
      </c>
      <c r="AB1570">
        <v>188</v>
      </c>
    </row>
    <row r="1571" spans="1:28" x14ac:dyDescent="0.2">
      <c r="A1571" t="s">
        <v>3549</v>
      </c>
      <c r="B1571" t="s">
        <v>3550</v>
      </c>
      <c r="C1571">
        <v>2001</v>
      </c>
      <c r="D1571" t="s">
        <v>131</v>
      </c>
      <c r="E1571" t="s">
        <v>176</v>
      </c>
      <c r="F1571" t="s">
        <v>44045</v>
      </c>
      <c r="H1571">
        <v>101</v>
      </c>
      <c r="I1571" t="s">
        <v>25</v>
      </c>
      <c r="J1571" t="s">
        <v>26</v>
      </c>
      <c r="M1571" t="s">
        <v>3551</v>
      </c>
      <c r="N1571" t="s">
        <v>3552</v>
      </c>
      <c r="O1571" t="s">
        <v>3553</v>
      </c>
      <c r="P1571" t="s">
        <v>2108</v>
      </c>
      <c r="Q1571" t="s">
        <v>3554</v>
      </c>
      <c r="R1571" t="s">
        <v>3555</v>
      </c>
      <c r="S1571" t="s">
        <v>3556</v>
      </c>
      <c r="T1571">
        <v>6.9</v>
      </c>
      <c r="U1571">
        <v>35999</v>
      </c>
      <c r="V1571" s="12">
        <f>W1571*1.46138339920949</f>
        <v>45302885.37549419</v>
      </c>
      <c r="W1571" s="3">
        <v>31000000</v>
      </c>
      <c r="X1571" s="13">
        <f>Y1571*1.46138339920949</f>
        <v>35344698.850316301</v>
      </c>
      <c r="Y1571" s="3">
        <v>24185781</v>
      </c>
      <c r="Z1571" s="13">
        <f>AA1571*1.46138339920949</f>
        <v>45185119.794268891</v>
      </c>
      <c r="AA1571" s="3">
        <v>30919415</v>
      </c>
      <c r="AB1571">
        <v>291</v>
      </c>
    </row>
    <row r="1572" spans="1:28" hidden="1" x14ac:dyDescent="0.2">
      <c r="A1572" t="s">
        <v>16120</v>
      </c>
      <c r="B1572" t="s">
        <v>16121</v>
      </c>
      <c r="C1572">
        <v>2007</v>
      </c>
      <c r="D1572" s="1">
        <v>39328</v>
      </c>
      <c r="E1572" t="s">
        <v>16512</v>
      </c>
      <c r="F1572" t="s">
        <v>44044</v>
      </c>
      <c r="G1572" t="s">
        <v>44032</v>
      </c>
      <c r="H1572">
        <v>103</v>
      </c>
      <c r="I1572" t="s">
        <v>1561</v>
      </c>
      <c r="J1572" t="s">
        <v>26</v>
      </c>
      <c r="M1572" t="s">
        <v>10142</v>
      </c>
      <c r="N1572" t="s">
        <v>10142</v>
      </c>
      <c r="O1572" t="s">
        <v>16122</v>
      </c>
      <c r="P1572" t="s">
        <v>13949</v>
      </c>
      <c r="Q1572" t="s">
        <v>16123</v>
      </c>
      <c r="R1572" t="s">
        <v>16124</v>
      </c>
      <c r="S1572" t="s">
        <v>16125</v>
      </c>
      <c r="T1572">
        <v>5.7</v>
      </c>
      <c r="U1572">
        <v>12136</v>
      </c>
      <c r="W1572" t="s">
        <v>5427</v>
      </c>
      <c r="X1572"/>
      <c r="Y1572"/>
      <c r="Z1572"/>
      <c r="AA1572">
        <v>3345818</v>
      </c>
      <c r="AB1572">
        <v>129</v>
      </c>
    </row>
    <row r="1573" spans="1:28" hidden="1" x14ac:dyDescent="0.2">
      <c r="A1573" t="s">
        <v>37370</v>
      </c>
      <c r="B1573" t="s">
        <v>37371</v>
      </c>
      <c r="C1573">
        <v>2015</v>
      </c>
      <c r="D1573" t="s">
        <v>33899</v>
      </c>
      <c r="E1573" t="s">
        <v>44035</v>
      </c>
      <c r="F1573" t="s">
        <v>44038</v>
      </c>
      <c r="G1573" t="s">
        <v>44032</v>
      </c>
      <c r="H1573">
        <v>104</v>
      </c>
      <c r="I1573" t="s">
        <v>1561</v>
      </c>
      <c r="J1573" t="s">
        <v>26</v>
      </c>
      <c r="K1573" t="s">
        <v>27</v>
      </c>
      <c r="M1573" t="s">
        <v>1993</v>
      </c>
      <c r="N1573" t="s">
        <v>14410</v>
      </c>
      <c r="O1573" t="s">
        <v>37372</v>
      </c>
      <c r="P1573" t="s">
        <v>4923</v>
      </c>
      <c r="Q1573" t="s">
        <v>37373</v>
      </c>
      <c r="R1573" t="s">
        <v>37374</v>
      </c>
      <c r="S1573" t="s">
        <v>37375</v>
      </c>
      <c r="T1573">
        <v>6.7</v>
      </c>
      <c r="U1573">
        <v>25513</v>
      </c>
      <c r="V1573" s="12">
        <f>W1573*1.09195121025074</f>
        <v>6551707.2615044406</v>
      </c>
      <c r="W1573" s="3">
        <v>6000000</v>
      </c>
      <c r="X1573" s="13">
        <f>Y1573*1.09195121025074</f>
        <v>10942634.169384459</v>
      </c>
      <c r="Y1573" s="3">
        <v>10021175</v>
      </c>
      <c r="Z1573" s="13">
        <f>AA1573*1.09195121025074</f>
        <v>45193334.909128822</v>
      </c>
      <c r="AA1573" s="3">
        <v>41387687</v>
      </c>
      <c r="AB1573">
        <v>103</v>
      </c>
    </row>
    <row r="1574" spans="1:28" hidden="1" x14ac:dyDescent="0.2">
      <c r="A1574" t="s">
        <v>18514</v>
      </c>
      <c r="B1574" t="s">
        <v>18515</v>
      </c>
      <c r="C1574">
        <v>2009</v>
      </c>
      <c r="D1574" t="s">
        <v>18516</v>
      </c>
      <c r="E1574" t="s">
        <v>176</v>
      </c>
      <c r="F1574" t="s">
        <v>44036</v>
      </c>
      <c r="G1574" t="s">
        <v>44042</v>
      </c>
      <c r="H1574">
        <v>127</v>
      </c>
      <c r="I1574" t="s">
        <v>2359</v>
      </c>
      <c r="J1574" t="s">
        <v>308</v>
      </c>
      <c r="K1574" t="s">
        <v>26</v>
      </c>
      <c r="M1574" t="s">
        <v>4606</v>
      </c>
      <c r="N1574" t="s">
        <v>4606</v>
      </c>
      <c r="O1574" t="s">
        <v>18517</v>
      </c>
      <c r="P1574" t="s">
        <v>2713</v>
      </c>
      <c r="Q1574" t="s">
        <v>18518</v>
      </c>
      <c r="R1574" t="s">
        <v>18519</v>
      </c>
      <c r="S1574" t="s">
        <v>18520</v>
      </c>
      <c r="T1574">
        <v>7.2</v>
      </c>
      <c r="U1574">
        <v>37764</v>
      </c>
      <c r="V1574" s="12">
        <f>W1574*1.20636999678377</f>
        <v>21714659.94210786</v>
      </c>
      <c r="W1574" s="3">
        <v>18000000</v>
      </c>
      <c r="X1574" s="13">
        <f>Y1574*1.20636999678377</f>
        <v>6049107.106722842</v>
      </c>
      <c r="Y1574" s="3">
        <v>5014305</v>
      </c>
      <c r="Z1574" s="13">
        <f>AA1574*1.20636999678377</f>
        <v>45205708.149069801</v>
      </c>
      <c r="AA1574" s="3">
        <v>37472507</v>
      </c>
      <c r="AB1574">
        <v>86</v>
      </c>
    </row>
    <row r="1575" spans="1:28" x14ac:dyDescent="0.2">
      <c r="A1575" t="s">
        <v>32521</v>
      </c>
      <c r="B1575" t="s">
        <v>883</v>
      </c>
      <c r="C1575">
        <v>2019</v>
      </c>
      <c r="D1575" s="1">
        <v>43773</v>
      </c>
      <c r="E1575" t="s">
        <v>16512</v>
      </c>
      <c r="F1575" t="s">
        <v>44031</v>
      </c>
      <c r="G1575" t="s">
        <v>44034</v>
      </c>
      <c r="H1575">
        <v>120</v>
      </c>
      <c r="I1575" t="s">
        <v>32522</v>
      </c>
      <c r="J1575" t="s">
        <v>26</v>
      </c>
      <c r="K1575" t="s">
        <v>308</v>
      </c>
      <c r="L1575" t="s">
        <v>75</v>
      </c>
      <c r="M1575" t="s">
        <v>4895</v>
      </c>
      <c r="N1575" t="s">
        <v>32523</v>
      </c>
      <c r="O1575" t="s">
        <v>32524</v>
      </c>
      <c r="P1575" t="s">
        <v>32525</v>
      </c>
      <c r="Q1575" t="s">
        <v>32526</v>
      </c>
      <c r="R1575" t="s">
        <v>32527</v>
      </c>
      <c r="S1575" t="s">
        <v>32528</v>
      </c>
      <c r="T1575">
        <v>5.2</v>
      </c>
      <c r="U1575">
        <v>74561</v>
      </c>
      <c r="V1575" s="12">
        <f>W1575*1.01233684194057</f>
        <v>50616842.097028501</v>
      </c>
      <c r="W1575" s="3">
        <v>50000000</v>
      </c>
      <c r="X1575" s="13">
        <f>Y1575*1.01233684194057</f>
        <v>22173971.076982077</v>
      </c>
      <c r="Y1575" s="3">
        <v>21903748</v>
      </c>
      <c r="Z1575" s="13">
        <f>AA1575*1.01233684194057</f>
        <v>45216317.610622883</v>
      </c>
      <c r="AA1575" s="3">
        <v>44665289</v>
      </c>
      <c r="AB1575">
        <v>1408</v>
      </c>
    </row>
    <row r="1576" spans="1:28" x14ac:dyDescent="0.2">
      <c r="A1576" t="s">
        <v>3138</v>
      </c>
      <c r="B1576" t="s">
        <v>3139</v>
      </c>
      <c r="C1576">
        <v>2001</v>
      </c>
      <c r="D1576" s="1">
        <v>37199</v>
      </c>
      <c r="E1576" t="s">
        <v>44043</v>
      </c>
      <c r="F1576" t="s">
        <v>44038</v>
      </c>
      <c r="G1576" t="s">
        <v>44032</v>
      </c>
      <c r="H1576">
        <v>91</v>
      </c>
      <c r="I1576" t="s">
        <v>25</v>
      </c>
      <c r="J1576" t="s">
        <v>26</v>
      </c>
      <c r="M1576" t="s">
        <v>3140</v>
      </c>
      <c r="N1576" t="s">
        <v>3141</v>
      </c>
      <c r="O1576" t="s">
        <v>3142</v>
      </c>
      <c r="P1576" t="s">
        <v>222</v>
      </c>
      <c r="Q1576" t="s">
        <v>3143</v>
      </c>
      <c r="R1576" t="s">
        <v>3144</v>
      </c>
      <c r="S1576" t="s">
        <v>3145</v>
      </c>
      <c r="T1576">
        <v>6</v>
      </c>
      <c r="U1576">
        <v>50515</v>
      </c>
      <c r="V1576" s="12">
        <f>W1576*1.46138339920949</f>
        <v>25866486.166007973</v>
      </c>
      <c r="W1576" s="3">
        <v>17700000</v>
      </c>
      <c r="X1576" s="13">
        <f>Y1576*1.46138339920949</f>
        <v>39585507.795849904</v>
      </c>
      <c r="Y1576" s="3">
        <v>27087695</v>
      </c>
      <c r="Z1576" s="13">
        <f>AA1576*1.46138339920949</f>
        <v>45284903.052766919</v>
      </c>
      <c r="AA1576" s="3">
        <v>30987695</v>
      </c>
      <c r="AB1576">
        <v>205</v>
      </c>
    </row>
    <row r="1577" spans="1:28" x14ac:dyDescent="0.2">
      <c r="A1577" t="s">
        <v>20447</v>
      </c>
      <c r="B1577" t="s">
        <v>20448</v>
      </c>
      <c r="C1577">
        <v>2018</v>
      </c>
      <c r="D1577" t="s">
        <v>20449</v>
      </c>
      <c r="E1577" t="s">
        <v>44035</v>
      </c>
      <c r="F1577" t="s">
        <v>44032</v>
      </c>
      <c r="G1577" t="s">
        <v>44034</v>
      </c>
      <c r="H1577">
        <v>99</v>
      </c>
      <c r="I1577" t="s">
        <v>1705</v>
      </c>
      <c r="J1577" t="s">
        <v>26</v>
      </c>
      <c r="M1577" t="s">
        <v>7723</v>
      </c>
      <c r="N1577" t="s">
        <v>20450</v>
      </c>
      <c r="O1577" t="s">
        <v>20451</v>
      </c>
      <c r="P1577" t="s">
        <v>7485</v>
      </c>
      <c r="Q1577" t="s">
        <v>20452</v>
      </c>
      <c r="R1577" t="s">
        <v>20453</v>
      </c>
      <c r="S1577" t="s">
        <v>20454</v>
      </c>
      <c r="T1577">
        <v>5.4</v>
      </c>
      <c r="U1577">
        <v>29208</v>
      </c>
      <c r="V1577" s="12">
        <f>W1577*1.03068014830331</f>
        <v>3607380.5190615845</v>
      </c>
      <c r="W1577" s="3">
        <v>3500000</v>
      </c>
      <c r="X1577" s="13">
        <f>Y1577*1.03068014830331</f>
        <v>25861636.636079364</v>
      </c>
      <c r="Y1577" s="3">
        <v>25091816</v>
      </c>
      <c r="Z1577" s="13">
        <f>AA1577*1.03068014830331</f>
        <v>45370115.488090597</v>
      </c>
      <c r="AA1577" s="3">
        <v>44019588</v>
      </c>
      <c r="AB1577">
        <v>220</v>
      </c>
    </row>
    <row r="1578" spans="1:28" x14ac:dyDescent="0.2">
      <c r="A1578" t="s">
        <v>11249</v>
      </c>
      <c r="B1578" t="s">
        <v>11250</v>
      </c>
      <c r="C1578">
        <v>2005</v>
      </c>
      <c r="D1578" t="s">
        <v>8683</v>
      </c>
      <c r="E1578" t="s">
        <v>1045</v>
      </c>
      <c r="F1578" t="s">
        <v>44050</v>
      </c>
      <c r="H1578">
        <v>113</v>
      </c>
      <c r="I1578" t="s">
        <v>25</v>
      </c>
      <c r="J1578" t="s">
        <v>26</v>
      </c>
      <c r="K1578" t="s">
        <v>308</v>
      </c>
      <c r="M1578" t="s">
        <v>2967</v>
      </c>
      <c r="N1578" t="s">
        <v>11251</v>
      </c>
      <c r="O1578" t="s">
        <v>11252</v>
      </c>
      <c r="P1578" t="s">
        <v>517</v>
      </c>
      <c r="Q1578" t="s">
        <v>11253</v>
      </c>
      <c r="R1578" t="s">
        <v>11254</v>
      </c>
      <c r="S1578" t="s">
        <v>11255</v>
      </c>
      <c r="T1578">
        <v>5.8</v>
      </c>
      <c r="U1578">
        <v>20343</v>
      </c>
      <c r="V1578" s="12">
        <f>W1578*1.32519713261649</f>
        <v>46381899.641577147</v>
      </c>
      <c r="W1578" s="3">
        <v>35000000</v>
      </c>
      <c r="X1578" s="13">
        <f>Y1578*1.32519713261649</f>
        <v>43557041.848638073</v>
      </c>
      <c r="Y1578" s="3">
        <v>32868349</v>
      </c>
      <c r="Z1578" s="13">
        <f>AA1578*1.32519713261649</f>
        <v>45391774.628351338</v>
      </c>
      <c r="AA1578" s="3">
        <v>34252847</v>
      </c>
      <c r="AB1578">
        <v>123</v>
      </c>
    </row>
    <row r="1579" spans="1:28" x14ac:dyDescent="0.2">
      <c r="A1579" t="s">
        <v>23205</v>
      </c>
      <c r="B1579" t="s">
        <v>23206</v>
      </c>
      <c r="C1579">
        <v>2010</v>
      </c>
      <c r="D1579" t="s">
        <v>23207</v>
      </c>
      <c r="E1579" t="s">
        <v>44048</v>
      </c>
      <c r="F1579" t="s">
        <v>44046</v>
      </c>
      <c r="G1579" t="s">
        <v>44042</v>
      </c>
      <c r="H1579">
        <v>99</v>
      </c>
      <c r="I1579" t="s">
        <v>23208</v>
      </c>
      <c r="J1579" t="s">
        <v>26</v>
      </c>
      <c r="M1579" t="s">
        <v>23209</v>
      </c>
      <c r="N1579" t="s">
        <v>23210</v>
      </c>
      <c r="O1579" t="s">
        <v>23211</v>
      </c>
      <c r="P1579" t="s">
        <v>23212</v>
      </c>
      <c r="Q1579" t="s">
        <v>23213</v>
      </c>
      <c r="R1579" t="s">
        <v>23214</v>
      </c>
      <c r="S1579" t="s">
        <v>23215</v>
      </c>
      <c r="T1579">
        <v>5.6</v>
      </c>
      <c r="U1579">
        <v>46319</v>
      </c>
      <c r="V1579" s="12">
        <f>W1579*1.18690152988223</f>
        <v>29672538.24705575</v>
      </c>
      <c r="W1579" s="3">
        <v>25000000</v>
      </c>
      <c r="X1579" s="13">
        <f>Y1579*1.18690152988223</f>
        <v>28541043.654391482</v>
      </c>
      <c r="Y1579" s="3">
        <v>24046682</v>
      </c>
      <c r="Z1579" s="13">
        <f>AA1579*1.18690152988223</f>
        <v>45422162.517972372</v>
      </c>
      <c r="AA1579" s="3">
        <v>38269529</v>
      </c>
      <c r="AB1579">
        <v>274</v>
      </c>
    </row>
    <row r="1580" spans="1:28" x14ac:dyDescent="0.2">
      <c r="A1580" t="s">
        <v>43722</v>
      </c>
      <c r="B1580" t="s">
        <v>43723</v>
      </c>
      <c r="C1580">
        <v>2019</v>
      </c>
      <c r="D1580" t="s">
        <v>43724</v>
      </c>
      <c r="E1580" t="s">
        <v>3496</v>
      </c>
      <c r="F1580" t="s">
        <v>44033</v>
      </c>
      <c r="H1580">
        <v>90</v>
      </c>
      <c r="I1580" t="s">
        <v>177</v>
      </c>
      <c r="J1580" t="s">
        <v>26</v>
      </c>
      <c r="K1580" t="s">
        <v>1793</v>
      </c>
      <c r="M1580" t="s">
        <v>43725</v>
      </c>
      <c r="N1580" t="s">
        <v>43726</v>
      </c>
      <c r="O1580" t="s">
        <v>43727</v>
      </c>
      <c r="P1580" t="s">
        <v>43728</v>
      </c>
      <c r="Q1580" t="s">
        <v>43729</v>
      </c>
      <c r="R1580" t="s">
        <v>43730</v>
      </c>
      <c r="S1580" t="s">
        <v>43731</v>
      </c>
      <c r="T1580">
        <v>5.8</v>
      </c>
      <c r="U1580">
        <v>41215</v>
      </c>
      <c r="V1580" s="12">
        <f>W1580*1.01233684194057</f>
        <v>10123368.419405701</v>
      </c>
      <c r="W1580" s="3">
        <v>10000000</v>
      </c>
      <c r="X1580" s="13">
        <f>Y1580*1.01233684194057</f>
        <v>29568742.451147471</v>
      </c>
      <c r="Y1580" s="3">
        <v>29208403</v>
      </c>
      <c r="Z1580" s="13">
        <f>AA1580*1.01233684194057</f>
        <v>45456188.800647013</v>
      </c>
      <c r="AA1580" s="3">
        <v>44902237</v>
      </c>
      <c r="AB1580">
        <v>916</v>
      </c>
    </row>
    <row r="1581" spans="1:28" x14ac:dyDescent="0.2">
      <c r="A1581" t="s">
        <v>38843</v>
      </c>
      <c r="B1581" t="s">
        <v>38844</v>
      </c>
      <c r="C1581">
        <v>2017</v>
      </c>
      <c r="D1581" s="1">
        <v>42746</v>
      </c>
      <c r="E1581" t="s">
        <v>176</v>
      </c>
      <c r="H1581">
        <v>101</v>
      </c>
      <c r="I1581" t="s">
        <v>25</v>
      </c>
      <c r="J1581" t="s">
        <v>26</v>
      </c>
      <c r="M1581" t="s">
        <v>14206</v>
      </c>
      <c r="N1581" t="s">
        <v>38845</v>
      </c>
      <c r="O1581" t="s">
        <v>38846</v>
      </c>
      <c r="P1581" t="s">
        <v>13116</v>
      </c>
      <c r="Q1581" t="s">
        <v>38847</v>
      </c>
      <c r="R1581" t="s">
        <v>38848</v>
      </c>
      <c r="S1581" t="s">
        <v>38849</v>
      </c>
      <c r="T1581">
        <v>7.6</v>
      </c>
      <c r="U1581">
        <v>95816</v>
      </c>
      <c r="V1581" s="12">
        <f>W1581*1.05585427545692</f>
        <v>7390979.92819844</v>
      </c>
      <c r="W1581" s="3">
        <v>7000000</v>
      </c>
      <c r="X1581" s="13">
        <f>Y1581*1.05585427545692</f>
        <v>26186465.726713471</v>
      </c>
      <c r="Y1581" s="3">
        <v>24801212</v>
      </c>
      <c r="Z1581" s="13">
        <f>AA1581*1.05585427545692</f>
        <v>45474855.976640053</v>
      </c>
      <c r="AA1581" s="3">
        <v>43069254</v>
      </c>
      <c r="AB1581">
        <v>252</v>
      </c>
    </row>
    <row r="1582" spans="1:28" x14ac:dyDescent="0.2">
      <c r="A1582" t="s">
        <v>8426</v>
      </c>
      <c r="B1582" t="s">
        <v>8427</v>
      </c>
      <c r="C1582">
        <v>2004</v>
      </c>
      <c r="D1582" s="1">
        <v>38237</v>
      </c>
      <c r="E1582" t="s">
        <v>1045</v>
      </c>
      <c r="F1582" t="s">
        <v>44040</v>
      </c>
      <c r="G1582" t="s">
        <v>44057</v>
      </c>
      <c r="H1582">
        <v>89</v>
      </c>
      <c r="I1582" t="s">
        <v>319</v>
      </c>
      <c r="J1582" t="s">
        <v>26</v>
      </c>
      <c r="M1582" t="s">
        <v>8428</v>
      </c>
      <c r="N1582" t="s">
        <v>8429</v>
      </c>
      <c r="O1582" t="s">
        <v>8430</v>
      </c>
      <c r="P1582" t="s">
        <v>8431</v>
      </c>
      <c r="Q1582" t="s">
        <v>8432</v>
      </c>
      <c r="R1582" t="s">
        <v>8433</v>
      </c>
      <c r="S1582" t="s">
        <v>8434</v>
      </c>
      <c r="T1582">
        <v>4.7</v>
      </c>
      <c r="U1582">
        <v>27096</v>
      </c>
      <c r="V1582" s="12">
        <f>W1582*1.37009528851244</f>
        <v>20551429.3276866</v>
      </c>
      <c r="W1582" s="3">
        <v>15000000</v>
      </c>
      <c r="X1582" s="13">
        <f>Y1582*1.37009528851244</f>
        <v>40186358.073837996</v>
      </c>
      <c r="Y1582" s="3">
        <v>29331068</v>
      </c>
      <c r="Z1582" s="13">
        <f>AA1582*1.37009528851244</f>
        <v>45558257.823133916</v>
      </c>
      <c r="AA1582" s="3">
        <v>33251890</v>
      </c>
      <c r="AB1582">
        <v>105</v>
      </c>
    </row>
    <row r="1583" spans="1:28" x14ac:dyDescent="0.2">
      <c r="A1583" t="s">
        <v>28817</v>
      </c>
      <c r="B1583" t="s">
        <v>28818</v>
      </c>
      <c r="C1583">
        <v>2017</v>
      </c>
      <c r="D1583" s="1">
        <v>43079</v>
      </c>
      <c r="E1583" t="s">
        <v>44041</v>
      </c>
      <c r="F1583" t="s">
        <v>44032</v>
      </c>
      <c r="G1583" t="s">
        <v>44045</v>
      </c>
      <c r="H1583">
        <v>119</v>
      </c>
      <c r="I1583" t="s">
        <v>28819</v>
      </c>
      <c r="J1583" t="s">
        <v>26</v>
      </c>
      <c r="K1583" t="s">
        <v>75</v>
      </c>
      <c r="M1583" t="s">
        <v>21303</v>
      </c>
      <c r="N1583" t="s">
        <v>28820</v>
      </c>
      <c r="O1583" t="s">
        <v>28821</v>
      </c>
      <c r="P1583" t="s">
        <v>19665</v>
      </c>
      <c r="Q1583" t="s">
        <v>28822</v>
      </c>
      <c r="R1583" t="s">
        <v>28823</v>
      </c>
      <c r="S1583" t="s">
        <v>28824</v>
      </c>
      <c r="T1583">
        <v>5.0999999999999996</v>
      </c>
      <c r="U1583">
        <v>56719</v>
      </c>
      <c r="V1583" s="12">
        <f>W1583*1.05585427545692</f>
        <v>36954899.640992202</v>
      </c>
      <c r="W1583" s="3">
        <v>35000000</v>
      </c>
      <c r="X1583" s="13">
        <f>Y1583*1.05585427545692</f>
        <v>7074260.6004610052</v>
      </c>
      <c r="Y1583" s="3">
        <v>6700035</v>
      </c>
      <c r="Z1583" s="13">
        <f>AA1583*1.05585427545692</f>
        <v>45565666.835309274</v>
      </c>
      <c r="AA1583" s="3">
        <v>43155261</v>
      </c>
      <c r="AB1583">
        <v>443</v>
      </c>
    </row>
    <row r="1584" spans="1:28" x14ac:dyDescent="0.2">
      <c r="A1584" t="s">
        <v>4734</v>
      </c>
      <c r="B1584" t="s">
        <v>4735</v>
      </c>
      <c r="C1584">
        <v>2001</v>
      </c>
      <c r="D1584" t="s">
        <v>119</v>
      </c>
      <c r="E1584" t="s">
        <v>1045</v>
      </c>
      <c r="F1584" t="s">
        <v>44034</v>
      </c>
      <c r="H1584">
        <v>93</v>
      </c>
      <c r="I1584" t="s">
        <v>25</v>
      </c>
      <c r="J1584" t="s">
        <v>26</v>
      </c>
      <c r="M1584" t="s">
        <v>4736</v>
      </c>
      <c r="N1584" t="s">
        <v>4737</v>
      </c>
      <c r="O1584" t="s">
        <v>4738</v>
      </c>
      <c r="P1584" t="s">
        <v>4739</v>
      </c>
      <c r="Q1584" t="s">
        <v>4740</v>
      </c>
      <c r="R1584" t="s">
        <v>4741</v>
      </c>
      <c r="S1584" t="s">
        <v>4742</v>
      </c>
      <c r="T1584">
        <v>6.3</v>
      </c>
      <c r="U1584">
        <v>52647</v>
      </c>
      <c r="V1584" s="12">
        <f>W1584*1.46138339920949</f>
        <v>29227667.984189801</v>
      </c>
      <c r="W1584" s="3">
        <v>20000000</v>
      </c>
      <c r="X1584" s="13">
        <f>Y1584*1.46138339920949</f>
        <v>45564093.044268891</v>
      </c>
      <c r="Y1584" s="3">
        <v>31178740</v>
      </c>
      <c r="Z1584" s="13">
        <f>AA1584*1.46138339920949</f>
        <v>45717538.301185891</v>
      </c>
      <c r="AA1584" s="3">
        <v>31283740</v>
      </c>
      <c r="AB1584">
        <v>113</v>
      </c>
    </row>
    <row r="1585" spans="1:28" x14ac:dyDescent="0.2">
      <c r="A1585" t="s">
        <v>6160</v>
      </c>
      <c r="B1585" t="s">
        <v>6161</v>
      </c>
      <c r="C1585">
        <v>2002</v>
      </c>
      <c r="D1585" t="s">
        <v>3532</v>
      </c>
      <c r="E1585" t="s">
        <v>16512</v>
      </c>
      <c r="F1585" t="s">
        <v>44044</v>
      </c>
      <c r="G1585" t="s">
        <v>44032</v>
      </c>
      <c r="H1585">
        <v>110</v>
      </c>
      <c r="I1585" t="s">
        <v>25</v>
      </c>
      <c r="J1585" t="s">
        <v>26</v>
      </c>
      <c r="K1585" t="s">
        <v>308</v>
      </c>
      <c r="M1585" t="s">
        <v>1354</v>
      </c>
      <c r="N1585" t="s">
        <v>6162</v>
      </c>
      <c r="O1585" t="s">
        <v>6163</v>
      </c>
      <c r="P1585" t="s">
        <v>1354</v>
      </c>
      <c r="Q1585" t="s">
        <v>6164</v>
      </c>
      <c r="R1585" t="s">
        <v>6165</v>
      </c>
      <c r="S1585" t="s">
        <v>6166</v>
      </c>
      <c r="T1585">
        <v>6.4</v>
      </c>
      <c r="U1585">
        <v>41405</v>
      </c>
      <c r="V1585" s="12">
        <f>W1585*1.43863813229572</f>
        <v>71931906.614785999</v>
      </c>
      <c r="W1585" s="3">
        <v>50000000</v>
      </c>
      <c r="X1585" s="13">
        <f>Y1585*1.43863813229572</f>
        <v>37742787.930466928</v>
      </c>
      <c r="Y1585" s="3">
        <v>26235081</v>
      </c>
      <c r="Z1585" s="13">
        <f>AA1585*1.43863813229572</f>
        <v>45741093.720389113</v>
      </c>
      <c r="AA1585" s="3">
        <v>31794718</v>
      </c>
      <c r="AB1585">
        <v>283</v>
      </c>
    </row>
    <row r="1586" spans="1:28" x14ac:dyDescent="0.2">
      <c r="A1586" t="s">
        <v>20369</v>
      </c>
      <c r="B1586" t="s">
        <v>20370</v>
      </c>
      <c r="C1586">
        <v>2011</v>
      </c>
      <c r="D1586" t="s">
        <v>14092</v>
      </c>
      <c r="E1586" t="s">
        <v>44043</v>
      </c>
      <c r="F1586" t="s">
        <v>44038</v>
      </c>
      <c r="G1586" t="s">
        <v>44040</v>
      </c>
      <c r="H1586">
        <v>109</v>
      </c>
      <c r="I1586" t="s">
        <v>20371</v>
      </c>
      <c r="J1586" t="s">
        <v>26</v>
      </c>
      <c r="M1586" t="s">
        <v>8230</v>
      </c>
      <c r="N1586" t="s">
        <v>20372</v>
      </c>
      <c r="O1586" t="s">
        <v>20373</v>
      </c>
      <c r="P1586" t="s">
        <v>20374</v>
      </c>
      <c r="Q1586" t="s">
        <v>20375</v>
      </c>
      <c r="R1586" t="s">
        <v>20376</v>
      </c>
      <c r="S1586" t="s">
        <v>20377</v>
      </c>
      <c r="T1586">
        <v>5.8</v>
      </c>
      <c r="U1586">
        <v>40555</v>
      </c>
      <c r="V1586" s="12">
        <f>W1586*1.1505830469594</f>
        <v>23011660.939188</v>
      </c>
      <c r="W1586" s="3">
        <v>20000000</v>
      </c>
      <c r="X1586" s="13">
        <f>Y1586*1.1505830469594</f>
        <v>26678303.325163763</v>
      </c>
      <c r="Y1586" s="3">
        <v>23186769</v>
      </c>
      <c r="Z1586" s="13">
        <f>AA1586*1.1505830469594</f>
        <v>45773280.622359924</v>
      </c>
      <c r="AA1586" s="3">
        <v>39782683</v>
      </c>
      <c r="AB1586">
        <v>54</v>
      </c>
    </row>
    <row r="1587" spans="1:28" x14ac:dyDescent="0.2">
      <c r="A1587" t="s">
        <v>35065</v>
      </c>
      <c r="B1587" t="s">
        <v>35066</v>
      </c>
      <c r="C1587">
        <v>2014</v>
      </c>
      <c r="D1587" s="1">
        <v>41952</v>
      </c>
      <c r="E1587" t="s">
        <v>3496</v>
      </c>
      <c r="F1587" t="s">
        <v>44045</v>
      </c>
      <c r="G1587" t="s">
        <v>44042</v>
      </c>
      <c r="H1587">
        <v>93</v>
      </c>
      <c r="I1587" t="s">
        <v>25</v>
      </c>
      <c r="J1587" t="s">
        <v>26</v>
      </c>
      <c r="K1587" t="s">
        <v>27</v>
      </c>
      <c r="L1587" t="s">
        <v>1121</v>
      </c>
      <c r="M1587" t="s">
        <v>19483</v>
      </c>
      <c r="N1587" t="s">
        <v>20588</v>
      </c>
      <c r="O1587" t="s">
        <v>35067</v>
      </c>
      <c r="P1587" t="s">
        <v>35068</v>
      </c>
      <c r="Q1587" t="s">
        <v>35069</v>
      </c>
      <c r="R1587" t="s">
        <v>35070</v>
      </c>
      <c r="S1587" t="s">
        <v>35071</v>
      </c>
      <c r="T1587">
        <v>6.2</v>
      </c>
      <c r="U1587">
        <v>73993</v>
      </c>
      <c r="V1587" s="12">
        <f>W1587*1.09324733035956</f>
        <v>5466236.6517978003</v>
      </c>
      <c r="W1587" s="3">
        <v>5000000</v>
      </c>
      <c r="X1587" s="13">
        <f>Y1587*1.09324733035956</f>
        <v>23309235.655329216</v>
      </c>
      <c r="Y1587" s="3">
        <v>21321100</v>
      </c>
      <c r="Z1587" s="13">
        <f>AA1587*1.09324733035956</f>
        <v>45805323.785562962</v>
      </c>
      <c r="AA1587" s="3">
        <v>41898409</v>
      </c>
      <c r="AB1587">
        <v>357</v>
      </c>
    </row>
    <row r="1588" spans="1:28" x14ac:dyDescent="0.2">
      <c r="A1588" t="s">
        <v>25389</v>
      </c>
      <c r="B1588" t="s">
        <v>25390</v>
      </c>
      <c r="C1588">
        <v>2011</v>
      </c>
      <c r="D1588" s="1">
        <v>40976</v>
      </c>
      <c r="E1588" t="s">
        <v>176</v>
      </c>
      <c r="F1588" t="s">
        <v>44045</v>
      </c>
      <c r="G1588" t="s">
        <v>44042</v>
      </c>
      <c r="H1588">
        <v>84</v>
      </c>
      <c r="I1588" t="s">
        <v>433</v>
      </c>
      <c r="J1588" t="s">
        <v>26</v>
      </c>
      <c r="M1588" t="s">
        <v>5771</v>
      </c>
      <c r="N1588" t="s">
        <v>25391</v>
      </c>
      <c r="O1588" t="s">
        <v>25392</v>
      </c>
      <c r="P1588" t="s">
        <v>9512</v>
      </c>
      <c r="Q1588" t="s">
        <v>25393</v>
      </c>
      <c r="R1588" t="s">
        <v>25394</v>
      </c>
      <c r="S1588" t="s">
        <v>25395</v>
      </c>
      <c r="T1588">
        <v>6</v>
      </c>
      <c r="U1588">
        <v>62632</v>
      </c>
      <c r="V1588" s="12">
        <f>W1588*1.1505830469594</f>
        <v>57529152.347970001</v>
      </c>
      <c r="W1588" s="3">
        <v>50000000</v>
      </c>
      <c r="X1588" s="13">
        <f>Y1588*1.1505830469594</f>
        <v>24510111.264565106</v>
      </c>
      <c r="Y1588" s="3">
        <v>21302340</v>
      </c>
      <c r="Z1588" s="13">
        <f>AA1588*1.1505830469594</f>
        <v>46005372.782843433</v>
      </c>
      <c r="AA1588" s="3">
        <v>39984400</v>
      </c>
      <c r="AB1588">
        <v>173</v>
      </c>
    </row>
    <row r="1589" spans="1:28" x14ac:dyDescent="0.2">
      <c r="A1589" t="s">
        <v>17390</v>
      </c>
      <c r="B1589" t="s">
        <v>17391</v>
      </c>
      <c r="C1589">
        <v>2009</v>
      </c>
      <c r="D1589" t="s">
        <v>15239</v>
      </c>
      <c r="E1589" t="s">
        <v>44035</v>
      </c>
      <c r="F1589" t="s">
        <v>44032</v>
      </c>
      <c r="G1589" t="s">
        <v>44057</v>
      </c>
      <c r="H1589">
        <v>117</v>
      </c>
      <c r="I1589" t="s">
        <v>912</v>
      </c>
      <c r="J1589" t="s">
        <v>26</v>
      </c>
      <c r="M1589" t="s">
        <v>11560</v>
      </c>
      <c r="N1589" t="s">
        <v>17392</v>
      </c>
      <c r="O1589" t="s">
        <v>17393</v>
      </c>
      <c r="P1589" t="s">
        <v>2059</v>
      </c>
      <c r="Q1589" t="s">
        <v>17394</v>
      </c>
      <c r="R1589" t="s">
        <v>17395</v>
      </c>
      <c r="S1589" t="s">
        <v>17396</v>
      </c>
      <c r="T1589">
        <v>6.7</v>
      </c>
      <c r="U1589">
        <v>50879</v>
      </c>
      <c r="V1589" s="12">
        <f>W1589*1.20636999678377</f>
        <v>72382199.807026193</v>
      </c>
      <c r="W1589" s="3">
        <v>60000000</v>
      </c>
      <c r="X1589" s="13">
        <f>Y1589*1.20636999678377</f>
        <v>38266246.904440679</v>
      </c>
      <c r="Y1589" s="3">
        <v>31720158</v>
      </c>
      <c r="Z1589" s="13">
        <f>AA1589*1.20636999678377</f>
        <v>46243773.848492272</v>
      </c>
      <c r="AA1589" s="3">
        <v>38332994</v>
      </c>
      <c r="AB1589">
        <v>157</v>
      </c>
    </row>
    <row r="1590" spans="1:28" hidden="1" x14ac:dyDescent="0.2">
      <c r="A1590" t="s">
        <v>16263</v>
      </c>
      <c r="B1590" t="s">
        <v>16264</v>
      </c>
      <c r="C1590">
        <v>2007</v>
      </c>
      <c r="D1590" t="s">
        <v>15303</v>
      </c>
      <c r="E1590" t="s">
        <v>176</v>
      </c>
      <c r="F1590" t="s">
        <v>44036</v>
      </c>
      <c r="H1590">
        <v>117</v>
      </c>
      <c r="I1590" t="s">
        <v>97</v>
      </c>
      <c r="J1590" t="s">
        <v>26</v>
      </c>
      <c r="M1590" t="s">
        <v>16265</v>
      </c>
      <c r="N1590" t="s">
        <v>16266</v>
      </c>
      <c r="O1590" t="s">
        <v>16267</v>
      </c>
      <c r="P1590" t="s">
        <v>8232</v>
      </c>
      <c r="Q1590" t="s">
        <v>16268</v>
      </c>
      <c r="R1590" t="s">
        <v>16269</v>
      </c>
      <c r="S1590" t="s">
        <v>16270</v>
      </c>
      <c r="T1590">
        <v>6.5</v>
      </c>
      <c r="U1590">
        <v>12896</v>
      </c>
      <c r="W1590"/>
      <c r="X1590"/>
      <c r="Y1590">
        <v>12492481</v>
      </c>
      <c r="Z1590"/>
      <c r="AA1590">
        <v>20016753</v>
      </c>
      <c r="AB1590">
        <v>110</v>
      </c>
    </row>
    <row r="1591" spans="1:28" x14ac:dyDescent="0.2">
      <c r="A1591" t="s">
        <v>24165</v>
      </c>
      <c r="B1591" t="s">
        <v>24166</v>
      </c>
      <c r="C1591">
        <v>2012</v>
      </c>
      <c r="D1591" s="1">
        <v>41099</v>
      </c>
      <c r="E1591" t="s">
        <v>16512</v>
      </c>
      <c r="F1591" t="s">
        <v>44044</v>
      </c>
      <c r="G1591" t="s">
        <v>44033</v>
      </c>
      <c r="H1591">
        <v>95</v>
      </c>
      <c r="I1591" t="s">
        <v>24167</v>
      </c>
      <c r="J1591" t="s">
        <v>26</v>
      </c>
      <c r="M1591" t="s">
        <v>13086</v>
      </c>
      <c r="N1591" t="s">
        <v>24168</v>
      </c>
      <c r="O1591" t="s">
        <v>24169</v>
      </c>
      <c r="P1591" t="s">
        <v>11894</v>
      </c>
      <c r="Q1591" t="s">
        <v>24170</v>
      </c>
      <c r="R1591" t="s">
        <v>24171</v>
      </c>
      <c r="S1591" t="s">
        <v>24172</v>
      </c>
      <c r="T1591">
        <v>7.1</v>
      </c>
      <c r="U1591">
        <v>246284</v>
      </c>
      <c r="V1591" s="12">
        <f>W1591*1.12725506764114</f>
        <v>56362753.382056996</v>
      </c>
      <c r="W1591" s="3">
        <v>50000000</v>
      </c>
      <c r="X1591" s="13">
        <f>Y1591*1.12725506764114</f>
        <v>15121804.337456547</v>
      </c>
      <c r="Y1591" s="3">
        <v>13414714</v>
      </c>
      <c r="Z1591" s="13">
        <f>AA1591*1.12725506764114</f>
        <v>46260002.634049647</v>
      </c>
      <c r="AA1591" s="3">
        <v>41037742</v>
      </c>
      <c r="AB1591">
        <v>716</v>
      </c>
    </row>
    <row r="1592" spans="1:28" hidden="1" x14ac:dyDescent="0.2">
      <c r="A1592" t="s">
        <v>16278</v>
      </c>
      <c r="B1592" t="s">
        <v>16279</v>
      </c>
      <c r="C1592">
        <v>2007</v>
      </c>
      <c r="D1592" t="s">
        <v>5501</v>
      </c>
      <c r="E1592" t="s">
        <v>176</v>
      </c>
      <c r="F1592" t="s">
        <v>44040</v>
      </c>
      <c r="G1592" t="s">
        <v>44033</v>
      </c>
      <c r="H1592">
        <v>90</v>
      </c>
      <c r="I1592" t="s">
        <v>25</v>
      </c>
      <c r="J1592" t="s">
        <v>26</v>
      </c>
      <c r="K1592" t="s">
        <v>308</v>
      </c>
      <c r="M1592" t="s">
        <v>16280</v>
      </c>
      <c r="N1592" t="s">
        <v>16281</v>
      </c>
      <c r="O1592" t="s">
        <v>16282</v>
      </c>
      <c r="P1592" t="s">
        <v>16283</v>
      </c>
      <c r="Q1592" t="s">
        <v>16284</v>
      </c>
      <c r="R1592" t="s">
        <v>16285</v>
      </c>
      <c r="S1592" t="s">
        <v>16286</v>
      </c>
      <c r="T1592">
        <v>6.2</v>
      </c>
      <c r="U1592">
        <v>20609</v>
      </c>
      <c r="W1592"/>
      <c r="X1592"/>
      <c r="Y1592">
        <v>21471047</v>
      </c>
      <c r="Z1592"/>
      <c r="AA1592">
        <v>27308918</v>
      </c>
      <c r="AB1592">
        <v>138</v>
      </c>
    </row>
    <row r="1593" spans="1:28" x14ac:dyDescent="0.2">
      <c r="A1593" t="s">
        <v>32564</v>
      </c>
      <c r="B1593" t="s">
        <v>32565</v>
      </c>
      <c r="C1593">
        <v>2015</v>
      </c>
      <c r="D1593" t="s">
        <v>31115</v>
      </c>
      <c r="E1593" t="s">
        <v>1045</v>
      </c>
      <c r="F1593" t="s">
        <v>44034</v>
      </c>
      <c r="G1593" t="s">
        <v>44036</v>
      </c>
      <c r="H1593">
        <v>107</v>
      </c>
      <c r="I1593" t="s">
        <v>25</v>
      </c>
      <c r="J1593" t="s">
        <v>26</v>
      </c>
      <c r="M1593" t="s">
        <v>4678</v>
      </c>
      <c r="N1593" t="s">
        <v>32566</v>
      </c>
      <c r="O1593" t="s">
        <v>32567</v>
      </c>
      <c r="P1593" t="s">
        <v>6012</v>
      </c>
      <c r="Q1593" t="s">
        <v>32568</v>
      </c>
      <c r="R1593" t="s">
        <v>32569</v>
      </c>
      <c r="S1593" t="s">
        <v>32570</v>
      </c>
      <c r="T1593">
        <v>5.8</v>
      </c>
      <c r="U1593">
        <v>19747</v>
      </c>
      <c r="V1593" s="12">
        <f>W1593*1.09195121025074</f>
        <v>18563170.574262582</v>
      </c>
      <c r="W1593" s="3">
        <v>17000000</v>
      </c>
      <c r="X1593" s="13">
        <f>Y1593*1.09195121025074</f>
        <v>28721298.948349658</v>
      </c>
      <c r="Y1593" s="3">
        <v>26302731</v>
      </c>
      <c r="Z1593" s="13">
        <f>AA1593*1.09195121025074</f>
        <v>46328117.905601643</v>
      </c>
      <c r="AA1593" s="3">
        <v>42426912</v>
      </c>
      <c r="AB1593">
        <v>108</v>
      </c>
    </row>
    <row r="1594" spans="1:28" hidden="1" x14ac:dyDescent="0.2">
      <c r="A1594" t="s">
        <v>10513</v>
      </c>
      <c r="B1594" t="s">
        <v>10514</v>
      </c>
      <c r="C1594">
        <v>2004</v>
      </c>
      <c r="D1594" s="1">
        <v>38659</v>
      </c>
      <c r="E1594" t="s">
        <v>44035</v>
      </c>
      <c r="F1594" t="s">
        <v>44032</v>
      </c>
      <c r="G1594" t="s">
        <v>44049</v>
      </c>
      <c r="H1594">
        <v>121</v>
      </c>
      <c r="I1594" t="s">
        <v>10515</v>
      </c>
      <c r="J1594" t="s">
        <v>26</v>
      </c>
      <c r="K1594" t="s">
        <v>27</v>
      </c>
      <c r="L1594" t="s">
        <v>10516</v>
      </c>
      <c r="M1594" t="s">
        <v>10517</v>
      </c>
      <c r="N1594" t="s">
        <v>10518</v>
      </c>
      <c r="O1594" t="s">
        <v>10519</v>
      </c>
      <c r="P1594" t="s">
        <v>10520</v>
      </c>
      <c r="Q1594" t="s">
        <v>10521</v>
      </c>
      <c r="R1594" t="s">
        <v>10522</v>
      </c>
      <c r="S1594" t="s">
        <v>10523</v>
      </c>
      <c r="T1594">
        <v>8.1</v>
      </c>
      <c r="U1594">
        <v>329292</v>
      </c>
      <c r="V1594" s="12">
        <f>W1594*1.37009528851244</f>
        <v>23976667.5489677</v>
      </c>
      <c r="W1594" s="3">
        <v>17500000</v>
      </c>
      <c r="X1594" s="13">
        <f>Y1594*1.37009528851244</f>
        <v>32239564.263695065</v>
      </c>
      <c r="Y1594" s="3">
        <v>23530892</v>
      </c>
      <c r="Z1594" s="13">
        <f>AA1594*1.37009528851244</f>
        <v>46421901.498533599</v>
      </c>
      <c r="AA1594" s="3">
        <v>33882243</v>
      </c>
      <c r="AB1594">
        <v>674</v>
      </c>
    </row>
    <row r="1595" spans="1:28" x14ac:dyDescent="0.2">
      <c r="A1595" t="s">
        <v>40375</v>
      </c>
      <c r="B1595" t="s">
        <v>40376</v>
      </c>
      <c r="C1595">
        <v>2017</v>
      </c>
      <c r="D1595" s="1">
        <v>43224</v>
      </c>
      <c r="E1595" t="s">
        <v>44041</v>
      </c>
      <c r="F1595" t="s">
        <v>44032</v>
      </c>
      <c r="G1595" t="s">
        <v>44045</v>
      </c>
      <c r="H1595">
        <v>107</v>
      </c>
      <c r="I1595" t="s">
        <v>9472</v>
      </c>
      <c r="J1595" t="s">
        <v>26</v>
      </c>
      <c r="M1595" t="s">
        <v>34318</v>
      </c>
      <c r="N1595" t="s">
        <v>34318</v>
      </c>
      <c r="O1595" t="s">
        <v>40377</v>
      </c>
      <c r="P1595" t="s">
        <v>40378</v>
      </c>
      <c r="Q1595" t="s">
        <v>40379</v>
      </c>
      <c r="R1595" t="s">
        <v>40380</v>
      </c>
      <c r="S1595" t="s">
        <v>40381</v>
      </c>
      <c r="T1595">
        <v>7.7</v>
      </c>
      <c r="U1595">
        <v>195535</v>
      </c>
      <c r="V1595" s="12">
        <f>W1595*1.05585427545692</f>
        <v>11614397.030026119</v>
      </c>
      <c r="W1595" s="3">
        <v>11000000</v>
      </c>
      <c r="X1595" s="13">
        <f>Y1595*1.05585427545692</f>
        <v>35688781.489266515</v>
      </c>
      <c r="Y1595" s="3">
        <v>33800859</v>
      </c>
      <c r="Z1595" s="13">
        <f>AA1595*1.05585427545692</f>
        <v>46437337.890955493</v>
      </c>
      <c r="AA1595" s="3">
        <v>43980821</v>
      </c>
      <c r="AB1595">
        <v>617</v>
      </c>
    </row>
    <row r="1596" spans="1:28" x14ac:dyDescent="0.2">
      <c r="A1596" t="s">
        <v>3469</v>
      </c>
      <c r="B1596" t="s">
        <v>3470</v>
      </c>
      <c r="C1596">
        <v>2002</v>
      </c>
      <c r="D1596" t="s">
        <v>61</v>
      </c>
      <c r="E1596" t="s">
        <v>176</v>
      </c>
      <c r="F1596" t="s">
        <v>44055</v>
      </c>
      <c r="H1596">
        <v>125</v>
      </c>
      <c r="I1596" t="s">
        <v>25</v>
      </c>
      <c r="J1596" t="s">
        <v>26</v>
      </c>
      <c r="K1596" t="s">
        <v>307</v>
      </c>
      <c r="M1596" t="s">
        <v>1345</v>
      </c>
      <c r="N1596" t="s">
        <v>3471</v>
      </c>
      <c r="O1596" t="s">
        <v>3472</v>
      </c>
      <c r="P1596" t="s">
        <v>1459</v>
      </c>
      <c r="Q1596" t="s">
        <v>3473</v>
      </c>
      <c r="R1596" t="s">
        <v>3474</v>
      </c>
      <c r="S1596" t="s">
        <v>3475</v>
      </c>
      <c r="T1596">
        <v>6.3</v>
      </c>
      <c r="U1596">
        <v>50267</v>
      </c>
      <c r="V1596" s="12">
        <f>W1596*1.43863813229572</f>
        <v>100704669.2607004</v>
      </c>
      <c r="W1596" s="3">
        <v>70000000</v>
      </c>
      <c r="X1596" s="13">
        <f>Y1596*1.43863813229572</f>
        <v>27445821.816848252</v>
      </c>
      <c r="Y1596" s="3">
        <v>19077641</v>
      </c>
      <c r="Z1596" s="13">
        <f>AA1596*1.43863813229572</f>
        <v>46449372.677509733</v>
      </c>
      <c r="AA1596" s="3">
        <v>32287044</v>
      </c>
      <c r="AB1596">
        <v>202</v>
      </c>
    </row>
    <row r="1597" spans="1:28" hidden="1" x14ac:dyDescent="0.2">
      <c r="A1597" t="s">
        <v>16315</v>
      </c>
      <c r="B1597" t="s">
        <v>16316</v>
      </c>
      <c r="C1597">
        <v>2007</v>
      </c>
      <c r="D1597" t="s">
        <v>13260</v>
      </c>
      <c r="E1597" t="s">
        <v>16512</v>
      </c>
      <c r="F1597" t="s">
        <v>44031</v>
      </c>
      <c r="G1597" t="s">
        <v>44044</v>
      </c>
      <c r="H1597">
        <v>93</v>
      </c>
      <c r="I1597" t="s">
        <v>25</v>
      </c>
      <c r="J1597" t="s">
        <v>26</v>
      </c>
      <c r="K1597" t="s">
        <v>698</v>
      </c>
      <c r="L1597" t="s">
        <v>16317</v>
      </c>
      <c r="M1597" t="s">
        <v>16318</v>
      </c>
      <c r="N1597" t="s">
        <v>1179</v>
      </c>
      <c r="O1597" t="s">
        <v>16319</v>
      </c>
      <c r="P1597" t="s">
        <v>16320</v>
      </c>
      <c r="Q1597" t="s">
        <v>16321</v>
      </c>
      <c r="R1597" t="s">
        <v>16322</v>
      </c>
      <c r="S1597" t="s">
        <v>16323</v>
      </c>
      <c r="T1597">
        <v>4.8</v>
      </c>
      <c r="U1597">
        <v>12755</v>
      </c>
      <c r="W1597"/>
      <c r="X1597"/>
      <c r="Y1597">
        <v>10597734</v>
      </c>
      <c r="Z1597"/>
      <c r="AA1597">
        <v>15291277</v>
      </c>
      <c r="AB1597">
        <v>168</v>
      </c>
    </row>
    <row r="1598" spans="1:28" hidden="1" x14ac:dyDescent="0.2">
      <c r="A1598" t="s">
        <v>16324</v>
      </c>
      <c r="B1598" t="s">
        <v>16325</v>
      </c>
      <c r="C1598">
        <v>2016</v>
      </c>
      <c r="D1598" t="s">
        <v>16326</v>
      </c>
      <c r="E1598" t="s">
        <v>16512</v>
      </c>
      <c r="F1598" t="s">
        <v>44032</v>
      </c>
      <c r="G1598" t="s">
        <v>44046</v>
      </c>
      <c r="H1598">
        <v>98</v>
      </c>
      <c r="I1598" t="s">
        <v>25</v>
      </c>
      <c r="J1598" t="s">
        <v>26</v>
      </c>
      <c r="M1598" t="s">
        <v>8006</v>
      </c>
      <c r="N1598" t="s">
        <v>16327</v>
      </c>
      <c r="O1598" t="s">
        <v>16328</v>
      </c>
      <c r="P1598" t="s">
        <v>500</v>
      </c>
      <c r="Q1598" t="s">
        <v>16329</v>
      </c>
      <c r="R1598" t="s">
        <v>16330</v>
      </c>
      <c r="S1598" t="s">
        <v>16331</v>
      </c>
      <c r="T1598">
        <v>4.3</v>
      </c>
      <c r="U1598">
        <v>24642</v>
      </c>
      <c r="W1598"/>
      <c r="X1598"/>
      <c r="Y1598"/>
      <c r="Z1598"/>
      <c r="AA1598">
        <v>1323012</v>
      </c>
      <c r="AB1598">
        <v>236</v>
      </c>
    </row>
    <row r="1599" spans="1:28" x14ac:dyDescent="0.2">
      <c r="A1599" t="s">
        <v>7352</v>
      </c>
      <c r="B1599" t="s">
        <v>7353</v>
      </c>
      <c r="C1599">
        <v>2003</v>
      </c>
      <c r="D1599" t="s">
        <v>6025</v>
      </c>
      <c r="E1599" t="s">
        <v>44035</v>
      </c>
      <c r="F1599" t="s">
        <v>44032</v>
      </c>
      <c r="G1599" t="s">
        <v>44036</v>
      </c>
      <c r="H1599">
        <v>100</v>
      </c>
      <c r="I1599" t="s">
        <v>7354</v>
      </c>
      <c r="J1599" t="s">
        <v>26</v>
      </c>
      <c r="M1599" t="s">
        <v>7355</v>
      </c>
      <c r="N1599" t="s">
        <v>7356</v>
      </c>
      <c r="O1599" t="s">
        <v>7357</v>
      </c>
      <c r="P1599" t="s">
        <v>7358</v>
      </c>
      <c r="Q1599" t="s">
        <v>7359</v>
      </c>
      <c r="R1599" t="s">
        <v>7360</v>
      </c>
      <c r="S1599" t="s">
        <v>7361</v>
      </c>
      <c r="T1599">
        <v>6.9</v>
      </c>
      <c r="U1599">
        <v>71208</v>
      </c>
      <c r="V1599" s="12">
        <f>W1599*1.40658152173913</f>
        <v>16878978.260869559</v>
      </c>
      <c r="W1599" s="3">
        <v>12000000</v>
      </c>
      <c r="X1599" s="13">
        <f>Y1599*1.40658152173913</f>
        <v>16416172.149353256</v>
      </c>
      <c r="Y1599" s="3">
        <v>11670971</v>
      </c>
      <c r="Z1599" s="13">
        <f>AA1599*1.40658152173913</f>
        <v>46459549.419918463</v>
      </c>
      <c r="AA1599" s="3">
        <v>33030115</v>
      </c>
      <c r="AB1599">
        <v>306</v>
      </c>
    </row>
    <row r="1600" spans="1:28" hidden="1" x14ac:dyDescent="0.2">
      <c r="A1600" t="s">
        <v>16339</v>
      </c>
      <c r="B1600" t="s">
        <v>16340</v>
      </c>
      <c r="C1600">
        <v>2007</v>
      </c>
      <c r="D1600" t="s">
        <v>14027</v>
      </c>
      <c r="E1600" t="s">
        <v>1045</v>
      </c>
      <c r="F1600" t="s">
        <v>44032</v>
      </c>
      <c r="H1600">
        <v>114</v>
      </c>
      <c r="I1600" t="s">
        <v>25</v>
      </c>
      <c r="J1600" t="s">
        <v>26</v>
      </c>
      <c r="K1600" t="s">
        <v>307</v>
      </c>
      <c r="L1600" t="s">
        <v>51</v>
      </c>
      <c r="M1600" t="s">
        <v>16341</v>
      </c>
      <c r="N1600" t="s">
        <v>16341</v>
      </c>
      <c r="O1600" t="s">
        <v>16342</v>
      </c>
      <c r="P1600" t="s">
        <v>11031</v>
      </c>
      <c r="Q1600" t="s">
        <v>16343</v>
      </c>
      <c r="R1600" t="s">
        <v>16344</v>
      </c>
      <c r="S1600" t="s">
        <v>16345</v>
      </c>
      <c r="T1600">
        <v>7.1</v>
      </c>
      <c r="U1600">
        <v>35526</v>
      </c>
      <c r="W1600"/>
      <c r="X1600"/>
      <c r="Y1600">
        <v>6623082</v>
      </c>
      <c r="Z1600"/>
      <c r="AA1600">
        <v>10653221</v>
      </c>
      <c r="AB1600">
        <v>129</v>
      </c>
    </row>
    <row r="1601" spans="1:28" x14ac:dyDescent="0.2">
      <c r="A1601" t="s">
        <v>23168</v>
      </c>
      <c r="B1601" t="s">
        <v>23169</v>
      </c>
      <c r="C1601">
        <v>2011</v>
      </c>
      <c r="D1601" s="1">
        <v>40635</v>
      </c>
      <c r="E1601" t="s">
        <v>176</v>
      </c>
      <c r="F1601" t="s">
        <v>44045</v>
      </c>
      <c r="G1601" t="s">
        <v>44042</v>
      </c>
      <c r="H1601">
        <v>94</v>
      </c>
      <c r="I1601" t="s">
        <v>25</v>
      </c>
      <c r="J1601" t="s">
        <v>26</v>
      </c>
      <c r="M1601" t="s">
        <v>23170</v>
      </c>
      <c r="N1601" t="s">
        <v>23171</v>
      </c>
      <c r="O1601" t="s">
        <v>23172</v>
      </c>
      <c r="P1601" t="s">
        <v>23173</v>
      </c>
      <c r="Q1601" t="s">
        <v>23174</v>
      </c>
      <c r="R1601" t="s">
        <v>23175</v>
      </c>
      <c r="S1601" t="s">
        <v>23176</v>
      </c>
      <c r="T1601">
        <v>4.8</v>
      </c>
      <c r="U1601">
        <v>36091</v>
      </c>
      <c r="V1601" s="12">
        <f>W1601*1.1505830469594</f>
        <v>18409328.751350399</v>
      </c>
      <c r="W1601" s="3">
        <v>16000000</v>
      </c>
      <c r="X1601" s="13">
        <f>Y1601*1.1505830469594</f>
        <v>42916747.651585624</v>
      </c>
      <c r="Y1601" s="3">
        <v>37300000</v>
      </c>
      <c r="Z1601" s="13">
        <f>AA1601*1.1505830469594</f>
        <v>46590158.917626642</v>
      </c>
      <c r="AA1601" s="3">
        <v>40492652</v>
      </c>
      <c r="AB1601">
        <v>152</v>
      </c>
    </row>
    <row r="1602" spans="1:28" x14ac:dyDescent="0.2">
      <c r="A1602" t="s">
        <v>10726</v>
      </c>
      <c r="B1602" t="s">
        <v>10727</v>
      </c>
      <c r="C1602">
        <v>2005</v>
      </c>
      <c r="D1602" s="1">
        <v>38607</v>
      </c>
      <c r="E1602" t="s">
        <v>16512</v>
      </c>
      <c r="F1602" t="s">
        <v>44044</v>
      </c>
      <c r="G1602" t="s">
        <v>44032</v>
      </c>
      <c r="H1602">
        <v>109</v>
      </c>
      <c r="I1602" t="s">
        <v>63</v>
      </c>
      <c r="J1602" t="s">
        <v>26</v>
      </c>
      <c r="K1602" t="s">
        <v>6812</v>
      </c>
      <c r="M1602" t="s">
        <v>10728</v>
      </c>
      <c r="N1602" t="s">
        <v>10729</v>
      </c>
      <c r="O1602" t="s">
        <v>10730</v>
      </c>
      <c r="P1602" t="s">
        <v>4616</v>
      </c>
      <c r="Q1602" t="s">
        <v>10731</v>
      </c>
      <c r="R1602" t="s">
        <v>10732</v>
      </c>
      <c r="S1602" t="s">
        <v>10733</v>
      </c>
      <c r="T1602">
        <v>6.3</v>
      </c>
      <c r="U1602">
        <v>72684</v>
      </c>
      <c r="V1602" s="12">
        <f>W1602*1.32519713261649</f>
        <v>39755913.978494696</v>
      </c>
      <c r="W1602" s="3">
        <v>30000000</v>
      </c>
      <c r="X1602" s="13">
        <f>Y1602*1.32519713261649</f>
        <v>26558136.589068152</v>
      </c>
      <c r="Y1602" s="3">
        <v>20040895</v>
      </c>
      <c r="Z1602" s="13">
        <f>AA1602*1.32519713261649</f>
        <v>46772130.441218726</v>
      </c>
      <c r="AA1602" s="3">
        <v>35294470</v>
      </c>
      <c r="AB1602">
        <v>232</v>
      </c>
    </row>
    <row r="1603" spans="1:28" hidden="1" x14ac:dyDescent="0.2">
      <c r="A1603" t="s">
        <v>16363</v>
      </c>
      <c r="B1603" t="s">
        <v>16364</v>
      </c>
      <c r="C1603">
        <v>2006</v>
      </c>
      <c r="D1603" t="s">
        <v>14504</v>
      </c>
      <c r="E1603" t="s">
        <v>1045</v>
      </c>
      <c r="F1603" t="s">
        <v>44046</v>
      </c>
      <c r="G1603" t="s">
        <v>44033</v>
      </c>
      <c r="H1603">
        <v>87</v>
      </c>
      <c r="I1603" t="s">
        <v>16365</v>
      </c>
      <c r="J1603" t="s">
        <v>26</v>
      </c>
      <c r="M1603" t="s">
        <v>16366</v>
      </c>
      <c r="N1603" t="s">
        <v>16366</v>
      </c>
      <c r="O1603" t="s">
        <v>16367</v>
      </c>
      <c r="P1603" t="s">
        <v>16368</v>
      </c>
      <c r="Q1603" t="s">
        <v>16368</v>
      </c>
      <c r="R1603" t="s">
        <v>16369</v>
      </c>
      <c r="S1603" t="s">
        <v>16370</v>
      </c>
      <c r="T1603">
        <v>5.8</v>
      </c>
      <c r="U1603">
        <v>38690</v>
      </c>
      <c r="W1603"/>
      <c r="X1603"/>
      <c r="Y1603">
        <v>84283</v>
      </c>
      <c r="Z1603"/>
      <c r="AA1603">
        <v>4947717</v>
      </c>
      <c r="AB1603">
        <v>155</v>
      </c>
    </row>
    <row r="1604" spans="1:28" x14ac:dyDescent="0.2">
      <c r="A1604" t="s">
        <v>27225</v>
      </c>
      <c r="B1604" t="s">
        <v>27226</v>
      </c>
      <c r="C1604">
        <v>2011</v>
      </c>
      <c r="D1604" t="s">
        <v>25866</v>
      </c>
      <c r="E1604" t="s">
        <v>16512</v>
      </c>
      <c r="F1604" t="s">
        <v>44038</v>
      </c>
      <c r="G1604" t="s">
        <v>44044</v>
      </c>
      <c r="H1604">
        <v>83</v>
      </c>
      <c r="I1604" t="s">
        <v>25</v>
      </c>
      <c r="J1604" t="s">
        <v>26</v>
      </c>
      <c r="K1604" t="s">
        <v>307</v>
      </c>
      <c r="L1604" t="s">
        <v>308</v>
      </c>
      <c r="M1604" t="s">
        <v>21442</v>
      </c>
      <c r="N1604" t="s">
        <v>27227</v>
      </c>
      <c r="O1604" t="s">
        <v>27228</v>
      </c>
      <c r="P1604" t="s">
        <v>20683</v>
      </c>
      <c r="Q1604" t="s">
        <v>27229</v>
      </c>
      <c r="R1604" t="s">
        <v>27230</v>
      </c>
      <c r="S1604" t="s">
        <v>27231</v>
      </c>
      <c r="T1604">
        <v>6.1</v>
      </c>
      <c r="U1604">
        <v>92398</v>
      </c>
      <c r="V1604" s="12">
        <f>W1604*1.1505830469594</f>
        <v>32216325.314863201</v>
      </c>
      <c r="W1604" s="3">
        <v>28000000</v>
      </c>
      <c r="X1604" s="13">
        <f>Y1604*1.1505830469594</f>
        <v>42633616.777722038</v>
      </c>
      <c r="Y1604" s="3">
        <v>37053924</v>
      </c>
      <c r="Z1604" s="13">
        <f>AA1604*1.1505830469594</f>
        <v>46785735.023948804</v>
      </c>
      <c r="AA1604" s="3">
        <v>40662632</v>
      </c>
      <c r="AB1604">
        <v>146</v>
      </c>
    </row>
    <row r="1605" spans="1:28" x14ac:dyDescent="0.2">
      <c r="A1605" t="s">
        <v>33069</v>
      </c>
      <c r="B1605" t="s">
        <v>33070</v>
      </c>
      <c r="C1605">
        <v>2013</v>
      </c>
      <c r="D1605" t="s">
        <v>32634</v>
      </c>
      <c r="E1605" t="s">
        <v>44035</v>
      </c>
      <c r="F1605" t="s">
        <v>44032</v>
      </c>
      <c r="H1605">
        <v>128</v>
      </c>
      <c r="I1605" t="s">
        <v>372</v>
      </c>
      <c r="J1605" t="s">
        <v>26</v>
      </c>
      <c r="M1605" t="s">
        <v>19792</v>
      </c>
      <c r="N1605" t="s">
        <v>33071</v>
      </c>
      <c r="O1605" t="s">
        <v>33072</v>
      </c>
      <c r="P1605" t="s">
        <v>2917</v>
      </c>
      <c r="Q1605" t="s">
        <v>33073</v>
      </c>
      <c r="R1605" t="s">
        <v>490</v>
      </c>
      <c r="S1605" t="s">
        <v>491</v>
      </c>
      <c r="T1605">
        <v>5.9</v>
      </c>
      <c r="U1605">
        <v>92655</v>
      </c>
      <c r="V1605" s="12">
        <f>W1605*1.11098185502045</f>
        <v>13331782.2602454</v>
      </c>
      <c r="W1605" s="3">
        <v>12000000</v>
      </c>
      <c r="X1605" s="13">
        <f>Y1605*1.11098185502045</f>
        <v>17921703.805895437</v>
      </c>
      <c r="Y1605" s="3">
        <v>16131410</v>
      </c>
      <c r="Z1605" s="13">
        <f>AA1605*1.11098185502045</f>
        <v>46803834.653914481</v>
      </c>
      <c r="AA1605" s="3">
        <v>42128352</v>
      </c>
      <c r="AB1605">
        <v>277</v>
      </c>
    </row>
    <row r="1606" spans="1:28" x14ac:dyDescent="0.2">
      <c r="A1606" t="s">
        <v>27701</v>
      </c>
      <c r="B1606" t="s">
        <v>27702</v>
      </c>
      <c r="C1606">
        <v>2012</v>
      </c>
      <c r="D1606" t="s">
        <v>19258</v>
      </c>
      <c r="E1606" t="s">
        <v>16512</v>
      </c>
      <c r="F1606" t="s">
        <v>44044</v>
      </c>
      <c r="G1606" t="s">
        <v>44042</v>
      </c>
      <c r="H1606">
        <v>94</v>
      </c>
      <c r="I1606" t="s">
        <v>25</v>
      </c>
      <c r="J1606" t="s">
        <v>26</v>
      </c>
      <c r="K1606" t="s">
        <v>209</v>
      </c>
      <c r="L1606" t="s">
        <v>75</v>
      </c>
      <c r="M1606" t="s">
        <v>2003</v>
      </c>
      <c r="N1606" t="s">
        <v>2003</v>
      </c>
      <c r="O1606" t="s">
        <v>27703</v>
      </c>
      <c r="P1606" t="s">
        <v>1671</v>
      </c>
      <c r="Q1606" t="s">
        <v>27704</v>
      </c>
      <c r="R1606" t="s">
        <v>27705</v>
      </c>
      <c r="S1606" t="s">
        <v>27706</v>
      </c>
      <c r="T1606">
        <v>6.5</v>
      </c>
      <c r="U1606">
        <v>101557</v>
      </c>
      <c r="V1606" s="12">
        <f>W1606*1.12725506764114</f>
        <v>33817652.029234201</v>
      </c>
      <c r="W1606" s="3">
        <v>30000000</v>
      </c>
      <c r="X1606" s="13">
        <f>Y1606*1.12725506764114</f>
        <v>19323496.54990983</v>
      </c>
      <c r="Y1606" s="3">
        <v>17142080</v>
      </c>
      <c r="Z1606" s="13">
        <f>AA1606*1.12725506764114</f>
        <v>46853984.89233166</v>
      </c>
      <c r="AA1606" s="3">
        <v>41564670</v>
      </c>
      <c r="AB1606">
        <v>164</v>
      </c>
    </row>
    <row r="1607" spans="1:28" x14ac:dyDescent="0.2">
      <c r="A1607" t="s">
        <v>32752</v>
      </c>
      <c r="B1607" t="s">
        <v>32753</v>
      </c>
      <c r="C1607">
        <v>2015</v>
      </c>
      <c r="D1607" t="s">
        <v>27861</v>
      </c>
      <c r="E1607" t="s">
        <v>3496</v>
      </c>
      <c r="F1607" t="s">
        <v>44045</v>
      </c>
      <c r="G1607" t="s">
        <v>44033</v>
      </c>
      <c r="H1607">
        <v>81</v>
      </c>
      <c r="I1607" t="s">
        <v>25</v>
      </c>
      <c r="J1607" t="s">
        <v>26</v>
      </c>
      <c r="M1607" t="s">
        <v>32754</v>
      </c>
      <c r="N1607" t="s">
        <v>32755</v>
      </c>
      <c r="O1607" t="s">
        <v>32756</v>
      </c>
      <c r="P1607" t="s">
        <v>32757</v>
      </c>
      <c r="Q1607" t="s">
        <v>32758</v>
      </c>
      <c r="R1607" t="s">
        <v>32759</v>
      </c>
      <c r="S1607" t="s">
        <v>32760</v>
      </c>
      <c r="T1607">
        <v>4.2</v>
      </c>
      <c r="U1607">
        <v>18980</v>
      </c>
      <c r="V1607" s="12">
        <f>W1607*1.09195121025074</f>
        <v>109195.12102507401</v>
      </c>
      <c r="W1607" s="3">
        <v>100000</v>
      </c>
      <c r="X1607" s="13">
        <f>Y1607*1.09195121025074</f>
        <v>24857625.05014405</v>
      </c>
      <c r="Y1607" s="3">
        <v>22764410</v>
      </c>
      <c r="Z1607" s="13">
        <f>AA1607*1.09195121025074</f>
        <v>46915039.497208998</v>
      </c>
      <c r="AA1607" s="3">
        <v>42964410</v>
      </c>
      <c r="AB1607">
        <v>181</v>
      </c>
    </row>
    <row r="1608" spans="1:28" hidden="1" x14ac:dyDescent="0.2">
      <c r="A1608" t="s">
        <v>16400</v>
      </c>
      <c r="B1608" t="s">
        <v>16401</v>
      </c>
      <c r="C1608">
        <v>2008</v>
      </c>
      <c r="D1608" t="s">
        <v>13907</v>
      </c>
      <c r="E1608" t="s">
        <v>1045</v>
      </c>
      <c r="F1608" t="s">
        <v>44044</v>
      </c>
      <c r="G1608" t="s">
        <v>44036</v>
      </c>
      <c r="H1608">
        <v>97</v>
      </c>
      <c r="I1608" t="s">
        <v>319</v>
      </c>
      <c r="J1608" t="s">
        <v>26</v>
      </c>
      <c r="M1608" t="s">
        <v>16402</v>
      </c>
      <c r="N1608" t="s">
        <v>16402</v>
      </c>
      <c r="O1608" t="s">
        <v>16403</v>
      </c>
      <c r="P1608" t="s">
        <v>2278</v>
      </c>
      <c r="Q1608" t="s">
        <v>16404</v>
      </c>
      <c r="R1608" t="s">
        <v>16405</v>
      </c>
      <c r="S1608" t="s">
        <v>16406</v>
      </c>
      <c r="T1608">
        <v>5.3</v>
      </c>
      <c r="U1608">
        <v>10934</v>
      </c>
      <c r="W1608">
        <v>17000000</v>
      </c>
      <c r="X1608"/>
      <c r="Y1608"/>
      <c r="Z1608"/>
      <c r="AA1608">
        <v>7963718</v>
      </c>
      <c r="AB1608">
        <v>39</v>
      </c>
    </row>
    <row r="1609" spans="1:28" x14ac:dyDescent="0.2">
      <c r="A1609" t="s">
        <v>36927</v>
      </c>
      <c r="B1609" t="s">
        <v>36928</v>
      </c>
      <c r="C1609">
        <v>2015</v>
      </c>
      <c r="D1609" s="1">
        <v>42432</v>
      </c>
      <c r="E1609" t="s">
        <v>44035</v>
      </c>
      <c r="F1609" t="s">
        <v>44044</v>
      </c>
      <c r="G1609" t="s">
        <v>44032</v>
      </c>
      <c r="H1609">
        <v>132</v>
      </c>
      <c r="I1609" t="s">
        <v>912</v>
      </c>
      <c r="J1609" t="s">
        <v>26</v>
      </c>
      <c r="M1609" t="s">
        <v>1246</v>
      </c>
      <c r="N1609" t="s">
        <v>36929</v>
      </c>
      <c r="O1609" t="s">
        <v>36930</v>
      </c>
      <c r="P1609" t="s">
        <v>36931</v>
      </c>
      <c r="Q1609" t="s">
        <v>36932</v>
      </c>
      <c r="R1609" t="s">
        <v>36933</v>
      </c>
      <c r="S1609" t="s">
        <v>36934</v>
      </c>
      <c r="T1609">
        <v>6.9</v>
      </c>
      <c r="U1609">
        <v>153742</v>
      </c>
      <c r="V1609" s="12">
        <f>W1609*1.09195121025074</f>
        <v>32758536.3075222</v>
      </c>
      <c r="W1609" s="3">
        <v>30000000</v>
      </c>
      <c r="X1609" s="13">
        <f>Y1609*1.09195121025074</f>
        <v>2045218.0650923746</v>
      </c>
      <c r="Y1609" s="3">
        <v>1872994</v>
      </c>
      <c r="Z1609" s="13">
        <f>AA1609*1.09195121025074</f>
        <v>46924412.806397788</v>
      </c>
      <c r="AA1609" s="3">
        <v>42972994</v>
      </c>
      <c r="AB1609">
        <v>268</v>
      </c>
    </row>
    <row r="1610" spans="1:28" x14ac:dyDescent="0.2">
      <c r="A1610" t="s">
        <v>39992</v>
      </c>
      <c r="B1610" t="s">
        <v>39993</v>
      </c>
      <c r="C1610">
        <v>2017</v>
      </c>
      <c r="D1610" t="s">
        <v>36419</v>
      </c>
      <c r="E1610" t="s">
        <v>176</v>
      </c>
      <c r="F1610" t="s">
        <v>44046</v>
      </c>
      <c r="G1610" t="s">
        <v>44045</v>
      </c>
      <c r="H1610">
        <v>121</v>
      </c>
      <c r="I1610" t="s">
        <v>25</v>
      </c>
      <c r="J1610" t="s">
        <v>26</v>
      </c>
      <c r="M1610" t="s">
        <v>1131</v>
      </c>
      <c r="N1610" t="s">
        <v>1131</v>
      </c>
      <c r="O1610" t="s">
        <v>39994</v>
      </c>
      <c r="P1610" t="s">
        <v>24226</v>
      </c>
      <c r="Q1610" t="s">
        <v>39995</v>
      </c>
      <c r="R1610" t="s">
        <v>39996</v>
      </c>
      <c r="S1610" t="s">
        <v>39997</v>
      </c>
      <c r="T1610">
        <v>6.6</v>
      </c>
      <c r="U1610">
        <v>184669</v>
      </c>
      <c r="V1610" s="12">
        <f>W1610*1.05585427545692</f>
        <v>31675628.263707601</v>
      </c>
      <c r="W1610" s="3">
        <v>30000000</v>
      </c>
      <c r="X1610" s="13">
        <f>Y1610*1.05585427545692</f>
        <v>18794210.326550279</v>
      </c>
      <c r="Y1610" s="3">
        <v>17800004</v>
      </c>
      <c r="Z1610" s="13">
        <f>AA1610*1.05585427545692</f>
        <v>47003463.724661432</v>
      </c>
      <c r="AA1610" s="3">
        <v>44516999</v>
      </c>
      <c r="AB1610">
        <v>2106</v>
      </c>
    </row>
    <row r="1611" spans="1:28" x14ac:dyDescent="0.2">
      <c r="A1611" t="s">
        <v>25813</v>
      </c>
      <c r="B1611" t="s">
        <v>25814</v>
      </c>
      <c r="C1611">
        <v>2011</v>
      </c>
      <c r="D1611" s="1">
        <v>40759</v>
      </c>
      <c r="E1611" t="s">
        <v>16512</v>
      </c>
      <c r="F1611" t="s">
        <v>44034</v>
      </c>
      <c r="G1611" t="s">
        <v>44042</v>
      </c>
      <c r="H1611">
        <v>104</v>
      </c>
      <c r="I1611" t="s">
        <v>25</v>
      </c>
      <c r="J1611" t="s">
        <v>26</v>
      </c>
      <c r="M1611" t="s">
        <v>2293</v>
      </c>
      <c r="N1611" t="s">
        <v>25815</v>
      </c>
      <c r="O1611" t="s">
        <v>25816</v>
      </c>
      <c r="P1611" t="s">
        <v>1391</v>
      </c>
      <c r="Q1611" t="s">
        <v>25817</v>
      </c>
      <c r="R1611" t="s">
        <v>25818</v>
      </c>
      <c r="S1611" t="s">
        <v>25819</v>
      </c>
      <c r="T1611">
        <v>5.4</v>
      </c>
      <c r="U1611">
        <v>93316</v>
      </c>
      <c r="V1611" s="13">
        <v>45000000</v>
      </c>
      <c r="W1611" s="3">
        <v>50000000</v>
      </c>
      <c r="X1611" s="13">
        <f>Y1611*1.1505830469594</f>
        <v>12335438.815692278</v>
      </c>
      <c r="Y1611" s="3">
        <v>10721033</v>
      </c>
      <c r="Z1611" s="13">
        <f>AA1611*1.1505830469594</f>
        <v>47070247.748051785</v>
      </c>
      <c r="AA1611" s="3">
        <v>40909909</v>
      </c>
      <c r="AB1611">
        <v>241</v>
      </c>
    </row>
    <row r="1612" spans="1:28" x14ac:dyDescent="0.2">
      <c r="A1612" t="s">
        <v>17526</v>
      </c>
      <c r="B1612" t="s">
        <v>17527</v>
      </c>
      <c r="C1612">
        <v>2008</v>
      </c>
      <c r="D1612" t="s">
        <v>17528</v>
      </c>
      <c r="E1612" t="s">
        <v>16512</v>
      </c>
      <c r="F1612" t="s">
        <v>44044</v>
      </c>
      <c r="G1612" t="s">
        <v>44034</v>
      </c>
      <c r="H1612">
        <v>103</v>
      </c>
      <c r="I1612" t="s">
        <v>25</v>
      </c>
      <c r="J1612" t="s">
        <v>26</v>
      </c>
      <c r="K1612" t="s">
        <v>27</v>
      </c>
      <c r="M1612" t="s">
        <v>17529</v>
      </c>
      <c r="N1612" t="s">
        <v>17530</v>
      </c>
      <c r="O1612" t="s">
        <v>17531</v>
      </c>
      <c r="P1612" t="s">
        <v>17532</v>
      </c>
      <c r="Q1612" t="s">
        <v>17533</v>
      </c>
      <c r="R1612" t="s">
        <v>17534</v>
      </c>
      <c r="S1612" t="s">
        <v>17535</v>
      </c>
      <c r="T1612">
        <v>4.8</v>
      </c>
      <c r="U1612">
        <v>59015</v>
      </c>
      <c r="V1612" s="12">
        <f>W1612*1.20207800169993</f>
        <v>72124680.101995796</v>
      </c>
      <c r="W1612" s="3">
        <v>60000000</v>
      </c>
      <c r="X1612" s="13">
        <f>Y1612*1.20207800169993</f>
        <v>23808582.892333131</v>
      </c>
      <c r="Y1612" s="3">
        <v>19806188</v>
      </c>
      <c r="Z1612" s="13">
        <f>AA1612*1.20207800169993</f>
        <v>47078712.974974804</v>
      </c>
      <c r="AA1612" s="3">
        <v>39164441</v>
      </c>
      <c r="AB1612">
        <v>317</v>
      </c>
    </row>
    <row r="1613" spans="1:28" hidden="1" x14ac:dyDescent="0.2">
      <c r="A1613" t="s">
        <v>16439</v>
      </c>
      <c r="B1613" t="s">
        <v>16440</v>
      </c>
      <c r="C1613">
        <v>2007</v>
      </c>
      <c r="D1613" t="s">
        <v>16441</v>
      </c>
      <c r="E1613" t="s">
        <v>1045</v>
      </c>
      <c r="H1613">
        <v>85</v>
      </c>
      <c r="I1613" t="s">
        <v>97</v>
      </c>
      <c r="J1613" t="s">
        <v>26</v>
      </c>
      <c r="M1613" t="s">
        <v>9166</v>
      </c>
      <c r="N1613" t="s">
        <v>16442</v>
      </c>
      <c r="O1613" t="s">
        <v>16443</v>
      </c>
      <c r="P1613" t="s">
        <v>8501</v>
      </c>
      <c r="Q1613" t="s">
        <v>16444</v>
      </c>
      <c r="R1613" t="s">
        <v>16445</v>
      </c>
      <c r="S1613" t="s">
        <v>16446</v>
      </c>
      <c r="T1613">
        <v>5.8</v>
      </c>
      <c r="U1613">
        <v>16143</v>
      </c>
      <c r="W1613"/>
      <c r="X1613"/>
      <c r="Y1613">
        <v>9397</v>
      </c>
      <c r="Z1613"/>
      <c r="AA1613">
        <v>179381</v>
      </c>
      <c r="AB1613">
        <v>110</v>
      </c>
    </row>
    <row r="1614" spans="1:28" hidden="1" x14ac:dyDescent="0.2">
      <c r="A1614" t="s">
        <v>16447</v>
      </c>
      <c r="B1614" t="s">
        <v>16448</v>
      </c>
      <c r="C1614">
        <v>2007</v>
      </c>
      <c r="D1614" t="s">
        <v>15798</v>
      </c>
      <c r="E1614" t="s">
        <v>1045</v>
      </c>
      <c r="F1614" t="s">
        <v>44034</v>
      </c>
      <c r="G1614" t="s">
        <v>44046</v>
      </c>
      <c r="H1614">
        <v>94</v>
      </c>
      <c r="I1614" t="s">
        <v>25</v>
      </c>
      <c r="J1614" t="s">
        <v>26</v>
      </c>
      <c r="M1614" t="s">
        <v>16449</v>
      </c>
      <c r="N1614" t="s">
        <v>16449</v>
      </c>
      <c r="O1614" t="s">
        <v>16450</v>
      </c>
      <c r="P1614" t="s">
        <v>16451</v>
      </c>
      <c r="Q1614" t="s">
        <v>16452</v>
      </c>
      <c r="R1614" t="s">
        <v>16453</v>
      </c>
      <c r="S1614" t="s">
        <v>16454</v>
      </c>
      <c r="T1614">
        <v>5.4</v>
      </c>
      <c r="U1614">
        <v>40892</v>
      </c>
      <c r="W1614"/>
      <c r="X1614"/>
      <c r="Y1614">
        <v>347578</v>
      </c>
      <c r="Z1614"/>
      <c r="AA1614">
        <v>2340110</v>
      </c>
      <c r="AB1614">
        <v>183</v>
      </c>
    </row>
    <row r="1615" spans="1:28" x14ac:dyDescent="0.2">
      <c r="A1615" t="s">
        <v>645</v>
      </c>
      <c r="B1615" t="s">
        <v>646</v>
      </c>
      <c r="C1615">
        <v>2000</v>
      </c>
      <c r="D1615" s="1">
        <v>37226</v>
      </c>
      <c r="E1615" t="s">
        <v>176</v>
      </c>
      <c r="F1615" t="s">
        <v>44046</v>
      </c>
      <c r="G1615" t="s">
        <v>44042</v>
      </c>
      <c r="H1615">
        <v>97</v>
      </c>
      <c r="I1615" t="s">
        <v>25</v>
      </c>
      <c r="J1615" t="s">
        <v>26</v>
      </c>
      <c r="M1615" t="s">
        <v>648</v>
      </c>
      <c r="N1615" t="s">
        <v>649</v>
      </c>
      <c r="O1615" t="s">
        <v>650</v>
      </c>
      <c r="P1615" t="s">
        <v>651</v>
      </c>
      <c r="Q1615" t="s">
        <v>652</v>
      </c>
      <c r="R1615" t="s">
        <v>653</v>
      </c>
      <c r="S1615" t="s">
        <v>654</v>
      </c>
      <c r="T1615">
        <v>4.8</v>
      </c>
      <c r="U1615">
        <v>10316</v>
      </c>
      <c r="V1615" s="12">
        <f>W1615*1.5029674796748</f>
        <v>75148373.983740002</v>
      </c>
      <c r="W1615" s="3">
        <v>50000000</v>
      </c>
      <c r="X1615" s="13">
        <f>Y1615*1.5029674796748</f>
        <v>25272778.421504121</v>
      </c>
      <c r="Y1615" s="3">
        <v>16815253</v>
      </c>
      <c r="Z1615" s="13">
        <f>AA1615*1.5029674796748</f>
        <v>47126913.025609858</v>
      </c>
      <c r="AA1615" s="3">
        <v>31355910</v>
      </c>
      <c r="AB1615">
        <v>173</v>
      </c>
    </row>
    <row r="1616" spans="1:28" x14ac:dyDescent="0.2">
      <c r="A1616" t="s">
        <v>25089</v>
      </c>
      <c r="B1616" t="s">
        <v>25090</v>
      </c>
      <c r="C1616">
        <v>2011</v>
      </c>
      <c r="D1616" t="s">
        <v>15206</v>
      </c>
      <c r="E1616" t="s">
        <v>1045</v>
      </c>
      <c r="F1616" t="s">
        <v>44046</v>
      </c>
      <c r="H1616">
        <v>106</v>
      </c>
      <c r="I1616" t="s">
        <v>25</v>
      </c>
      <c r="J1616" t="s">
        <v>26</v>
      </c>
      <c r="M1616" t="s">
        <v>11937</v>
      </c>
      <c r="N1616" t="s">
        <v>25091</v>
      </c>
      <c r="O1616" t="s">
        <v>25092</v>
      </c>
      <c r="P1616" t="s">
        <v>12211</v>
      </c>
      <c r="Q1616" t="s">
        <v>25093</v>
      </c>
      <c r="R1616" t="s">
        <v>25094</v>
      </c>
      <c r="S1616" t="s">
        <v>25095</v>
      </c>
      <c r="T1616">
        <v>6.3</v>
      </c>
      <c r="U1616">
        <v>98172</v>
      </c>
      <c r="V1616" s="12">
        <f>W1616*1.1505830469594</f>
        <v>34517491.408782005</v>
      </c>
      <c r="W1616" s="3">
        <v>30000000</v>
      </c>
      <c r="X1616" s="13">
        <f>Y1616*1.1505830469594</f>
        <v>21058669.329360444</v>
      </c>
      <c r="Y1616" s="3">
        <v>18302607</v>
      </c>
      <c r="Z1616" s="13">
        <f>AA1616*1.1505830469594</f>
        <v>47176904.495338827</v>
      </c>
      <c r="AA1616" s="3">
        <v>41002607</v>
      </c>
      <c r="AB1616">
        <v>257</v>
      </c>
    </row>
    <row r="1617" spans="1:28" hidden="1" x14ac:dyDescent="0.2">
      <c r="A1617" t="s">
        <v>16471</v>
      </c>
      <c r="B1617" t="s">
        <v>16472</v>
      </c>
      <c r="C1617">
        <v>2006</v>
      </c>
      <c r="D1617" t="s">
        <v>16473</v>
      </c>
      <c r="E1617" t="s">
        <v>44041</v>
      </c>
      <c r="F1617" t="s">
        <v>44032</v>
      </c>
      <c r="G1617" t="s">
        <v>44045</v>
      </c>
      <c r="H1617">
        <v>85</v>
      </c>
      <c r="I1617" t="s">
        <v>25</v>
      </c>
      <c r="J1617" t="s">
        <v>26</v>
      </c>
      <c r="M1617" t="s">
        <v>16474</v>
      </c>
      <c r="N1617" t="s">
        <v>16474</v>
      </c>
      <c r="O1617" t="s">
        <v>16475</v>
      </c>
      <c r="P1617" t="s">
        <v>13356</v>
      </c>
      <c r="Q1617" t="s">
        <v>16476</v>
      </c>
      <c r="R1617" t="s">
        <v>16477</v>
      </c>
      <c r="S1617" t="s">
        <v>16478</v>
      </c>
      <c r="T1617">
        <v>6.6</v>
      </c>
      <c r="U1617">
        <v>14295</v>
      </c>
      <c r="W1617"/>
      <c r="X1617"/>
      <c r="Y1617">
        <v>19875</v>
      </c>
      <c r="Z1617"/>
      <c r="AA1617">
        <v>905291</v>
      </c>
      <c r="AB1617">
        <v>81</v>
      </c>
    </row>
    <row r="1618" spans="1:28" x14ac:dyDescent="0.2">
      <c r="A1618" t="s">
        <v>4279</v>
      </c>
      <c r="B1618" t="s">
        <v>4280</v>
      </c>
      <c r="C1618">
        <v>2002</v>
      </c>
      <c r="D1618" t="s">
        <v>3178</v>
      </c>
      <c r="E1618" t="s">
        <v>1045</v>
      </c>
      <c r="F1618" t="s">
        <v>44032</v>
      </c>
      <c r="H1618">
        <v>115</v>
      </c>
      <c r="I1618" t="s">
        <v>25</v>
      </c>
      <c r="J1618" t="s">
        <v>26</v>
      </c>
      <c r="K1618" t="s">
        <v>1121</v>
      </c>
      <c r="M1618" t="s">
        <v>4281</v>
      </c>
      <c r="N1618" t="s">
        <v>4282</v>
      </c>
      <c r="O1618" t="s">
        <v>4283</v>
      </c>
      <c r="P1618" t="s">
        <v>1391</v>
      </c>
      <c r="Q1618" t="s">
        <v>4284</v>
      </c>
      <c r="R1618" t="s">
        <v>4285</v>
      </c>
      <c r="S1618" t="s">
        <v>4286</v>
      </c>
      <c r="T1618">
        <v>7.7</v>
      </c>
      <c r="U1618">
        <v>174173</v>
      </c>
      <c r="V1618" s="12">
        <f>W1618*1.43863813229572</f>
        <v>27334124.513618682</v>
      </c>
      <c r="W1618" s="3">
        <v>19000000</v>
      </c>
      <c r="X1618" s="13">
        <f>Y1618*1.43863813229572</f>
        <v>32367228.792217903</v>
      </c>
      <c r="Y1618" s="3">
        <v>22498520</v>
      </c>
      <c r="Z1618" s="13">
        <f>AA1618*1.43863813229572</f>
        <v>47189018.261828803</v>
      </c>
      <c r="AA1618" s="3">
        <v>32801173</v>
      </c>
      <c r="AB1618">
        <v>747</v>
      </c>
    </row>
    <row r="1619" spans="1:28" x14ac:dyDescent="0.2">
      <c r="A1619" t="s">
        <v>28101</v>
      </c>
      <c r="B1619" t="s">
        <v>28102</v>
      </c>
      <c r="C1619">
        <v>2012</v>
      </c>
      <c r="D1619" t="s">
        <v>28103</v>
      </c>
      <c r="E1619" t="s">
        <v>1045</v>
      </c>
      <c r="F1619" t="s">
        <v>44032</v>
      </c>
      <c r="H1619">
        <v>95</v>
      </c>
      <c r="I1619" t="s">
        <v>25</v>
      </c>
      <c r="J1619" t="s">
        <v>26</v>
      </c>
      <c r="M1619" t="s">
        <v>14354</v>
      </c>
      <c r="N1619" t="s">
        <v>22183</v>
      </c>
      <c r="O1619" t="s">
        <v>28104</v>
      </c>
      <c r="P1619" t="s">
        <v>28105</v>
      </c>
      <c r="Q1619" t="s">
        <v>28106</v>
      </c>
      <c r="R1619" t="s">
        <v>28107</v>
      </c>
      <c r="S1619" t="s">
        <v>28108</v>
      </c>
      <c r="T1619">
        <v>5.7</v>
      </c>
      <c r="U1619">
        <v>35011</v>
      </c>
      <c r="V1619" s="12">
        <f>W1619*1.12725506764114</f>
        <v>45090202.705645598</v>
      </c>
      <c r="W1619" s="3">
        <v>40000000</v>
      </c>
      <c r="X1619" s="13">
        <f>Y1619*1.12725506764114</f>
        <v>41859732.041625634</v>
      </c>
      <c r="Y1619" s="3">
        <v>37134215</v>
      </c>
      <c r="Z1619" s="13">
        <f>AA1619*1.12725506764114</f>
        <v>47191097.28384015</v>
      </c>
      <c r="AA1619" s="3">
        <v>41863726</v>
      </c>
      <c r="AB1619">
        <v>113</v>
      </c>
    </row>
    <row r="1620" spans="1:28" x14ac:dyDescent="0.2">
      <c r="A1620" t="s">
        <v>38901</v>
      </c>
      <c r="B1620" t="s">
        <v>38902</v>
      </c>
      <c r="C1620">
        <v>2016</v>
      </c>
      <c r="D1620" t="s">
        <v>34452</v>
      </c>
      <c r="E1620" t="s">
        <v>1045</v>
      </c>
      <c r="F1620" t="s">
        <v>44032</v>
      </c>
      <c r="G1620" t="s">
        <v>44036</v>
      </c>
      <c r="H1620">
        <v>96</v>
      </c>
      <c r="I1620" t="s">
        <v>25</v>
      </c>
      <c r="J1620" t="s">
        <v>26</v>
      </c>
      <c r="K1620" t="s">
        <v>975</v>
      </c>
      <c r="M1620" t="s">
        <v>1596</v>
      </c>
      <c r="N1620" t="s">
        <v>1596</v>
      </c>
      <c r="O1620" t="s">
        <v>38903</v>
      </c>
      <c r="P1620" t="s">
        <v>11114</v>
      </c>
      <c r="Q1620" t="s">
        <v>38904</v>
      </c>
      <c r="R1620" t="s">
        <v>38905</v>
      </c>
      <c r="S1620" t="s">
        <v>38906</v>
      </c>
      <c r="T1620">
        <v>6.6</v>
      </c>
      <c r="U1620">
        <v>69058</v>
      </c>
      <c r="V1620" s="12">
        <f>W1620*1.07834771485832</f>
        <v>32350431.445749599</v>
      </c>
      <c r="W1620" s="3">
        <v>30000000</v>
      </c>
      <c r="X1620" s="13">
        <f>Y1620*1.07834771485832</f>
        <v>11973115.739353474</v>
      </c>
      <c r="Y1620" s="3">
        <v>11103205</v>
      </c>
      <c r="Z1620" s="13">
        <f>AA1620*1.07834771485832</f>
        <v>47191997.39723023</v>
      </c>
      <c r="AA1620" s="3">
        <v>43763247</v>
      </c>
      <c r="AB1620">
        <v>184</v>
      </c>
    </row>
    <row r="1621" spans="1:28" x14ac:dyDescent="0.2">
      <c r="A1621" t="s">
        <v>23671</v>
      </c>
      <c r="B1621" t="s">
        <v>23672</v>
      </c>
      <c r="C1621">
        <v>2011</v>
      </c>
      <c r="D1621" s="1">
        <v>40942</v>
      </c>
      <c r="E1621" t="s">
        <v>1045</v>
      </c>
      <c r="F1621" t="s">
        <v>44032</v>
      </c>
      <c r="G1621" t="s">
        <v>44036</v>
      </c>
      <c r="H1621">
        <v>100</v>
      </c>
      <c r="I1621" t="s">
        <v>25</v>
      </c>
      <c r="J1621" t="s">
        <v>26</v>
      </c>
      <c r="M1621" t="s">
        <v>15701</v>
      </c>
      <c r="N1621" t="s">
        <v>23673</v>
      </c>
      <c r="O1621" t="s">
        <v>23674</v>
      </c>
      <c r="P1621" t="s">
        <v>10478</v>
      </c>
      <c r="Q1621" t="s">
        <v>10478</v>
      </c>
      <c r="R1621" t="s">
        <v>23675</v>
      </c>
      <c r="S1621" t="s">
        <v>23676</v>
      </c>
      <c r="T1621">
        <v>7.6</v>
      </c>
      <c r="U1621">
        <v>311992</v>
      </c>
      <c r="V1621" s="12">
        <f>W1621*1.1505830469594</f>
        <v>9204664.3756751996</v>
      </c>
      <c r="W1621" s="3">
        <v>8000000</v>
      </c>
      <c r="X1621" s="13">
        <f>Y1621*1.1505830469594</f>
        <v>40286735.718181446</v>
      </c>
      <c r="Y1621" s="3">
        <v>35014192</v>
      </c>
      <c r="Z1621" s="13">
        <f>AA1621*1.1505830469594</f>
        <v>47286492.928229518</v>
      </c>
      <c r="AA1621" s="3">
        <v>41097853</v>
      </c>
      <c r="AB1621">
        <v>429</v>
      </c>
    </row>
    <row r="1622" spans="1:28" x14ac:dyDescent="0.2">
      <c r="A1622" t="s">
        <v>19232</v>
      </c>
      <c r="B1622" t="s">
        <v>19233</v>
      </c>
      <c r="C1622">
        <v>2020</v>
      </c>
      <c r="D1622" t="s">
        <v>8162</v>
      </c>
      <c r="E1622" t="s">
        <v>16512</v>
      </c>
      <c r="F1622" t="s">
        <v>44031</v>
      </c>
      <c r="G1622" t="s">
        <v>44034</v>
      </c>
      <c r="H1622">
        <v>109</v>
      </c>
      <c r="I1622" t="s">
        <v>25</v>
      </c>
      <c r="J1622" t="s">
        <v>26</v>
      </c>
      <c r="M1622" t="s">
        <v>10034</v>
      </c>
      <c r="N1622" t="s">
        <v>19234</v>
      </c>
      <c r="O1622" t="s">
        <v>19235</v>
      </c>
      <c r="P1622" t="s">
        <v>15839</v>
      </c>
      <c r="Q1622" t="s">
        <v>19236</v>
      </c>
      <c r="R1622" t="s">
        <v>19237</v>
      </c>
      <c r="S1622" t="s">
        <v>19238</v>
      </c>
      <c r="T1622">
        <v>4.9000000000000004</v>
      </c>
      <c r="U1622">
        <v>26823</v>
      </c>
      <c r="V1622" s="13">
        <f>W1622</f>
        <v>7000000</v>
      </c>
      <c r="W1622" s="3">
        <v>7000000</v>
      </c>
      <c r="X1622" s="13">
        <f>Y1622</f>
        <v>26441782</v>
      </c>
      <c r="Y1622" s="3">
        <v>26441782</v>
      </c>
      <c r="Z1622" s="13">
        <f>AA1622</f>
        <v>47315959</v>
      </c>
      <c r="AA1622" s="3">
        <v>47315959</v>
      </c>
      <c r="AB1622">
        <v>635</v>
      </c>
    </row>
    <row r="1623" spans="1:28" x14ac:dyDescent="0.2">
      <c r="A1623" t="s">
        <v>42753</v>
      </c>
      <c r="B1623" t="s">
        <v>42754</v>
      </c>
      <c r="C1623">
        <v>2019</v>
      </c>
      <c r="D1623" s="1">
        <v>43837</v>
      </c>
      <c r="E1623" t="s">
        <v>44043</v>
      </c>
      <c r="F1623" t="s">
        <v>44032</v>
      </c>
      <c r="G1623" t="s">
        <v>44046</v>
      </c>
      <c r="H1623">
        <v>90</v>
      </c>
      <c r="I1623" t="s">
        <v>495</v>
      </c>
      <c r="J1623" t="s">
        <v>26</v>
      </c>
      <c r="M1623" t="s">
        <v>23367</v>
      </c>
      <c r="N1623" t="s">
        <v>42755</v>
      </c>
      <c r="O1623" t="s">
        <v>42756</v>
      </c>
      <c r="P1623" t="s">
        <v>42757</v>
      </c>
      <c r="Q1623" t="s">
        <v>42758</v>
      </c>
      <c r="R1623" t="s">
        <v>42759</v>
      </c>
      <c r="S1623" t="s">
        <v>42760</v>
      </c>
      <c r="T1623">
        <v>5</v>
      </c>
      <c r="U1623">
        <v>18686</v>
      </c>
      <c r="V1623" s="12">
        <f>W1623*1.01233684194057</f>
        <v>12148042.10328684</v>
      </c>
      <c r="W1623" s="3">
        <v>12000000</v>
      </c>
      <c r="X1623" s="13">
        <f>Y1623*1.01233684194057</f>
        <v>22535529.204754837</v>
      </c>
      <c r="Y1623" s="3">
        <v>22260900</v>
      </c>
      <c r="Z1623" s="13">
        <f>AA1623*1.01233684194057</f>
        <v>47360258.747200407</v>
      </c>
      <c r="AA1623" s="3">
        <v>46783103</v>
      </c>
      <c r="AB1623">
        <v>399</v>
      </c>
    </row>
    <row r="1624" spans="1:28" x14ac:dyDescent="0.2">
      <c r="A1624" t="s">
        <v>13554</v>
      </c>
      <c r="B1624" t="s">
        <v>13555</v>
      </c>
      <c r="C1624">
        <v>2009</v>
      </c>
      <c r="D1624" s="1">
        <v>40364</v>
      </c>
      <c r="E1624" t="s">
        <v>16512</v>
      </c>
      <c r="F1624" t="s">
        <v>44031</v>
      </c>
      <c r="G1624" t="s">
        <v>44034</v>
      </c>
      <c r="H1624">
        <v>119</v>
      </c>
      <c r="I1624" t="s">
        <v>25</v>
      </c>
      <c r="J1624" t="s">
        <v>26</v>
      </c>
      <c r="K1624" t="s">
        <v>308</v>
      </c>
      <c r="L1624" t="s">
        <v>27</v>
      </c>
      <c r="M1624" t="s">
        <v>10118</v>
      </c>
      <c r="N1624" t="s">
        <v>13556</v>
      </c>
      <c r="O1624" t="s">
        <v>13557</v>
      </c>
      <c r="P1624" t="s">
        <v>13558</v>
      </c>
      <c r="Q1624" t="s">
        <v>13559</v>
      </c>
      <c r="R1624" t="s">
        <v>13560</v>
      </c>
      <c r="S1624" t="s">
        <v>13561</v>
      </c>
      <c r="T1624">
        <v>5.8</v>
      </c>
      <c r="U1624">
        <v>42713</v>
      </c>
      <c r="V1624" s="12">
        <f>W1624*1.20636999678377</f>
        <v>48254799.871350802</v>
      </c>
      <c r="W1624" s="3">
        <v>40000000</v>
      </c>
      <c r="X1624" s="13">
        <f>Y1624*1.20636999678377</f>
        <v>16731766.765942449</v>
      </c>
      <c r="Y1624" s="3">
        <v>13869515</v>
      </c>
      <c r="Z1624" s="13">
        <f>AA1624*1.20636999678377</f>
        <v>47399945.583339877</v>
      </c>
      <c r="AA1624" s="3">
        <v>39291383</v>
      </c>
      <c r="AB1624">
        <v>198</v>
      </c>
    </row>
    <row r="1625" spans="1:28" hidden="1" x14ac:dyDescent="0.2">
      <c r="A1625" t="s">
        <v>16536</v>
      </c>
      <c r="B1625" t="s">
        <v>16537</v>
      </c>
      <c r="C1625">
        <v>2007</v>
      </c>
      <c r="D1625" s="1">
        <v>39363</v>
      </c>
      <c r="E1625" t="s">
        <v>1045</v>
      </c>
      <c r="F1625" t="s">
        <v>44050</v>
      </c>
      <c r="H1625">
        <v>88</v>
      </c>
      <c r="I1625" t="s">
        <v>25</v>
      </c>
      <c r="J1625" t="s">
        <v>26</v>
      </c>
      <c r="M1625" t="s">
        <v>16538</v>
      </c>
      <c r="N1625" t="s">
        <v>16539</v>
      </c>
      <c r="O1625" t="s">
        <v>16540</v>
      </c>
      <c r="P1625" t="s">
        <v>15378</v>
      </c>
      <c r="Q1625" t="s">
        <v>16541</v>
      </c>
      <c r="R1625" t="s">
        <v>16542</v>
      </c>
      <c r="S1625" t="s">
        <v>16543</v>
      </c>
      <c r="T1625">
        <v>6.7</v>
      </c>
      <c r="U1625">
        <v>75710</v>
      </c>
      <c r="W1625"/>
      <c r="X1625"/>
      <c r="Y1625">
        <v>13938332</v>
      </c>
      <c r="Z1625"/>
      <c r="AA1625">
        <v>14353654</v>
      </c>
      <c r="AB1625">
        <v>199</v>
      </c>
    </row>
    <row r="1626" spans="1:28" hidden="1" x14ac:dyDescent="0.2">
      <c r="A1626" t="s">
        <v>16544</v>
      </c>
      <c r="B1626" t="s">
        <v>16545</v>
      </c>
      <c r="C1626">
        <v>2007</v>
      </c>
      <c r="D1626" t="s">
        <v>14839</v>
      </c>
      <c r="E1626" t="s">
        <v>176</v>
      </c>
      <c r="H1626">
        <v>124</v>
      </c>
      <c r="I1626" t="s">
        <v>25</v>
      </c>
      <c r="J1626" t="s">
        <v>26</v>
      </c>
      <c r="K1626" t="s">
        <v>27</v>
      </c>
      <c r="L1626" t="s">
        <v>361</v>
      </c>
      <c r="M1626" t="s">
        <v>16546</v>
      </c>
      <c r="N1626" t="s">
        <v>16547</v>
      </c>
      <c r="O1626" t="s">
        <v>16548</v>
      </c>
      <c r="P1626" t="s">
        <v>16549</v>
      </c>
      <c r="Q1626" t="s">
        <v>16550</v>
      </c>
      <c r="R1626" t="s">
        <v>16551</v>
      </c>
      <c r="S1626" t="s">
        <v>16552</v>
      </c>
      <c r="T1626">
        <v>6.9</v>
      </c>
      <c r="U1626">
        <v>11282</v>
      </c>
      <c r="W1626"/>
      <c r="X1626"/>
      <c r="Y1626">
        <v>372124</v>
      </c>
      <c r="Z1626"/>
      <c r="AA1626">
        <v>691733</v>
      </c>
      <c r="AB1626">
        <v>64</v>
      </c>
    </row>
    <row r="1627" spans="1:28" x14ac:dyDescent="0.2">
      <c r="A1627" t="s">
        <v>4365</v>
      </c>
      <c r="B1627" t="s">
        <v>4366</v>
      </c>
      <c r="C1627">
        <v>2002</v>
      </c>
      <c r="D1627" t="s">
        <v>3478</v>
      </c>
      <c r="E1627" t="s">
        <v>44035</v>
      </c>
      <c r="F1627" t="s">
        <v>44038</v>
      </c>
      <c r="G1627" t="s">
        <v>44044</v>
      </c>
      <c r="H1627">
        <v>113</v>
      </c>
      <c r="I1627" t="s">
        <v>786</v>
      </c>
      <c r="J1627" t="s">
        <v>26</v>
      </c>
      <c r="K1627" t="s">
        <v>308</v>
      </c>
      <c r="M1627" t="s">
        <v>386</v>
      </c>
      <c r="N1627" t="s">
        <v>4367</v>
      </c>
      <c r="O1627" t="s">
        <v>4368</v>
      </c>
      <c r="P1627" t="s">
        <v>4369</v>
      </c>
      <c r="Q1627" t="s">
        <v>4370</v>
      </c>
      <c r="R1627" t="s">
        <v>4371</v>
      </c>
      <c r="S1627" t="s">
        <v>4372</v>
      </c>
      <c r="T1627">
        <v>7</v>
      </c>
      <c r="U1627">
        <v>82127</v>
      </c>
      <c r="V1627" s="12">
        <f>W1627*1.43863813229572</f>
        <v>43159143.968871601</v>
      </c>
      <c r="W1627" s="3">
        <v>30000000</v>
      </c>
      <c r="X1627" s="13">
        <f>Y1627*1.43863813229572</f>
        <v>23029313.52583658</v>
      </c>
      <c r="Y1627" s="3">
        <v>16007718</v>
      </c>
      <c r="Z1627" s="13">
        <f>AA1627*1.43863813229572</f>
        <v>47494918.765175104</v>
      </c>
      <c r="AA1627" s="3">
        <v>33013805</v>
      </c>
      <c r="AB1627">
        <v>275</v>
      </c>
    </row>
    <row r="1628" spans="1:28" hidden="1" x14ac:dyDescent="0.2">
      <c r="A1628" t="s">
        <v>16562</v>
      </c>
      <c r="B1628" t="s">
        <v>16563</v>
      </c>
      <c r="C1628">
        <v>2006</v>
      </c>
      <c r="D1628" s="1">
        <v>38729</v>
      </c>
      <c r="E1628" t="s">
        <v>1045</v>
      </c>
      <c r="F1628" t="s">
        <v>44040</v>
      </c>
      <c r="H1628">
        <v>93</v>
      </c>
      <c r="I1628" t="s">
        <v>25</v>
      </c>
      <c r="J1628" t="s">
        <v>26</v>
      </c>
      <c r="K1628" t="s">
        <v>307</v>
      </c>
      <c r="M1628" t="s">
        <v>7099</v>
      </c>
      <c r="N1628" t="s">
        <v>16564</v>
      </c>
      <c r="O1628" t="s">
        <v>16565</v>
      </c>
      <c r="P1628" t="s">
        <v>1338</v>
      </c>
      <c r="Q1628" t="s">
        <v>16566</v>
      </c>
      <c r="R1628" t="s">
        <v>16567</v>
      </c>
      <c r="S1628" t="s">
        <v>16568</v>
      </c>
      <c r="T1628">
        <v>5</v>
      </c>
      <c r="U1628">
        <v>22017</v>
      </c>
      <c r="W1628"/>
      <c r="X1628"/>
      <c r="Y1628">
        <v>35093569</v>
      </c>
      <c r="Z1628"/>
      <c r="AA1628">
        <v>47232776</v>
      </c>
      <c r="AB1628">
        <v>122</v>
      </c>
    </row>
    <row r="1629" spans="1:28" hidden="1" x14ac:dyDescent="0.2">
      <c r="A1629" t="s">
        <v>16569</v>
      </c>
      <c r="B1629" t="s">
        <v>16570</v>
      </c>
      <c r="C1629">
        <v>2007</v>
      </c>
      <c r="D1629" t="s">
        <v>16571</v>
      </c>
      <c r="E1629" t="s">
        <v>1045</v>
      </c>
      <c r="F1629" t="s">
        <v>44032</v>
      </c>
      <c r="H1629">
        <v>93</v>
      </c>
      <c r="I1629" t="s">
        <v>25</v>
      </c>
      <c r="J1629" t="s">
        <v>26</v>
      </c>
      <c r="M1629" t="s">
        <v>16572</v>
      </c>
      <c r="N1629" t="s">
        <v>16573</v>
      </c>
      <c r="O1629" t="s">
        <v>16574</v>
      </c>
      <c r="P1629" t="s">
        <v>6876</v>
      </c>
      <c r="Q1629" t="s">
        <v>16575</v>
      </c>
      <c r="R1629" t="s">
        <v>16576</v>
      </c>
      <c r="S1629" t="s">
        <v>16577</v>
      </c>
      <c r="T1629">
        <v>6.2</v>
      </c>
      <c r="U1629">
        <v>19313</v>
      </c>
      <c r="W1629"/>
      <c r="X1629"/>
      <c r="Y1629">
        <v>62597</v>
      </c>
      <c r="Z1629"/>
      <c r="AA1629">
        <v>346592</v>
      </c>
      <c r="AB1629">
        <v>54</v>
      </c>
    </row>
    <row r="1630" spans="1:28" x14ac:dyDescent="0.2">
      <c r="A1630" t="s">
        <v>20113</v>
      </c>
      <c r="B1630" t="s">
        <v>20114</v>
      </c>
      <c r="C1630">
        <v>2009</v>
      </c>
      <c r="D1630" s="1">
        <v>40213</v>
      </c>
      <c r="E1630" t="s">
        <v>44035</v>
      </c>
      <c r="F1630" t="s">
        <v>44038</v>
      </c>
      <c r="G1630" t="s">
        <v>44044</v>
      </c>
      <c r="H1630">
        <v>102</v>
      </c>
      <c r="I1630" t="s">
        <v>63</v>
      </c>
      <c r="J1630" t="s">
        <v>26</v>
      </c>
      <c r="M1630" t="s">
        <v>6088</v>
      </c>
      <c r="N1630" t="s">
        <v>2773</v>
      </c>
      <c r="O1630" t="s">
        <v>20115</v>
      </c>
      <c r="P1630" t="s">
        <v>957</v>
      </c>
      <c r="Q1630" t="s">
        <v>20116</v>
      </c>
      <c r="R1630" t="s">
        <v>20117</v>
      </c>
      <c r="S1630" t="s">
        <v>20118</v>
      </c>
      <c r="T1630">
        <v>6.6</v>
      </c>
      <c r="U1630">
        <v>90564</v>
      </c>
      <c r="V1630" s="12">
        <f>W1630*1.20636999678377</f>
        <v>15682809.958189011</v>
      </c>
      <c r="W1630" s="3">
        <v>13000000</v>
      </c>
      <c r="X1630" s="13">
        <f>Y1630*1.20636999678377</f>
        <v>2457929.407277063</v>
      </c>
      <c r="Y1630" s="3">
        <v>2037459</v>
      </c>
      <c r="Z1630" s="13">
        <f>AA1630*1.20636999678377</f>
        <v>47540902.679244079</v>
      </c>
      <c r="AA1630" s="3">
        <v>39408227</v>
      </c>
      <c r="AB1630">
        <v>176</v>
      </c>
    </row>
    <row r="1631" spans="1:28" x14ac:dyDescent="0.2">
      <c r="A1631" t="s">
        <v>3194</v>
      </c>
      <c r="B1631" t="s">
        <v>3195</v>
      </c>
      <c r="C1631">
        <v>2001</v>
      </c>
      <c r="D1631" s="1">
        <v>37470</v>
      </c>
      <c r="E1631" t="s">
        <v>16512</v>
      </c>
      <c r="F1631" t="s">
        <v>44031</v>
      </c>
      <c r="G1631" t="s">
        <v>44036</v>
      </c>
      <c r="H1631">
        <v>104</v>
      </c>
      <c r="I1631" t="s">
        <v>3196</v>
      </c>
      <c r="J1631" t="s">
        <v>26</v>
      </c>
      <c r="M1631" t="s">
        <v>3197</v>
      </c>
      <c r="N1631" t="s">
        <v>3198</v>
      </c>
      <c r="O1631" t="s">
        <v>3199</v>
      </c>
      <c r="P1631" t="s">
        <v>3200</v>
      </c>
      <c r="Q1631" t="s">
        <v>3201</v>
      </c>
      <c r="R1631" t="s">
        <v>3202</v>
      </c>
      <c r="S1631" t="s">
        <v>3203</v>
      </c>
      <c r="T1631">
        <v>4.9000000000000004</v>
      </c>
      <c r="U1631">
        <v>13927</v>
      </c>
      <c r="V1631" s="12">
        <f>W1631*1.46138339920949</f>
        <v>58455335.968379602</v>
      </c>
      <c r="W1631" s="3">
        <v>40000000</v>
      </c>
      <c r="X1631" s="13">
        <f>Y1631*1.46138339920949</f>
        <v>39564968.052174017</v>
      </c>
      <c r="Y1631" s="3">
        <v>27073640</v>
      </c>
      <c r="Z1631" s="13">
        <f>AA1631*1.46138339920949</f>
        <v>47544358.155968502</v>
      </c>
      <c r="AA1631" s="3">
        <v>32533802</v>
      </c>
      <c r="AB1631">
        <v>295</v>
      </c>
    </row>
    <row r="1632" spans="1:28" x14ac:dyDescent="0.2">
      <c r="A1632" t="s">
        <v>23712</v>
      </c>
      <c r="B1632" t="s">
        <v>23713</v>
      </c>
      <c r="C1632">
        <v>2009</v>
      </c>
      <c r="D1632" t="s">
        <v>17089</v>
      </c>
      <c r="E1632" t="s">
        <v>3496</v>
      </c>
      <c r="H1632">
        <v>105</v>
      </c>
      <c r="I1632" t="s">
        <v>25</v>
      </c>
      <c r="J1632" t="s">
        <v>26</v>
      </c>
      <c r="M1632" t="s">
        <v>3497</v>
      </c>
      <c r="N1632" t="s">
        <v>3497</v>
      </c>
      <c r="O1632" t="s">
        <v>23714</v>
      </c>
      <c r="P1632" t="s">
        <v>23715</v>
      </c>
      <c r="Q1632" t="s">
        <v>23716</v>
      </c>
      <c r="R1632" t="s">
        <v>23717</v>
      </c>
      <c r="S1632" t="s">
        <v>23718</v>
      </c>
      <c r="T1632">
        <v>4.9000000000000004</v>
      </c>
      <c r="U1632">
        <v>47460</v>
      </c>
      <c r="V1632" s="12">
        <f>W1632*1.20636999678377</f>
        <v>18095549.951756548</v>
      </c>
      <c r="W1632" s="3">
        <v>15000000</v>
      </c>
      <c r="X1632" s="13">
        <f>Y1632*1.20636999678377</f>
        <v>40284280.73061052</v>
      </c>
      <c r="Y1632" s="3">
        <v>33392973</v>
      </c>
      <c r="Z1632" s="13">
        <f>AA1632*1.20636999678377</f>
        <v>47556875.018001497</v>
      </c>
      <c r="AA1632" s="3">
        <v>39421467</v>
      </c>
      <c r="AB1632">
        <v>564</v>
      </c>
    </row>
    <row r="1633" spans="1:28" x14ac:dyDescent="0.2">
      <c r="A1633" t="s">
        <v>27337</v>
      </c>
      <c r="B1633" t="s">
        <v>27338</v>
      </c>
      <c r="C1633">
        <v>2011</v>
      </c>
      <c r="D1633" s="1">
        <v>40583</v>
      </c>
      <c r="E1633" t="s">
        <v>3496</v>
      </c>
      <c r="F1633" t="s">
        <v>44042</v>
      </c>
      <c r="H1633">
        <v>90</v>
      </c>
      <c r="I1633" t="s">
        <v>25</v>
      </c>
      <c r="J1633" t="s">
        <v>26</v>
      </c>
      <c r="M1633" t="s">
        <v>6177</v>
      </c>
      <c r="N1633" t="s">
        <v>27339</v>
      </c>
      <c r="O1633" t="s">
        <v>27340</v>
      </c>
      <c r="P1633" t="s">
        <v>26778</v>
      </c>
      <c r="Q1633" t="s">
        <v>27341</v>
      </c>
      <c r="R1633" t="s">
        <v>27342</v>
      </c>
      <c r="S1633" t="s">
        <v>27343</v>
      </c>
      <c r="T1633">
        <v>4</v>
      </c>
      <c r="U1633">
        <v>24398</v>
      </c>
      <c r="V1633" s="12">
        <f>W1633*1.1505830469594</f>
        <v>28764576.173985001</v>
      </c>
      <c r="W1633" s="3">
        <v>25000000</v>
      </c>
      <c r="X1633" s="13">
        <f>Y1633*1.1505830469594</f>
        <v>21719732.216658778</v>
      </c>
      <c r="Y1633" s="3">
        <v>18877153</v>
      </c>
      <c r="Z1633" s="13">
        <f>AA1633*1.1505830469594</f>
        <v>47592633.161866195</v>
      </c>
      <c r="AA1633" s="3">
        <v>41363927</v>
      </c>
      <c r="AB1633">
        <v>153</v>
      </c>
    </row>
    <row r="1634" spans="1:28" hidden="1" x14ac:dyDescent="0.2">
      <c r="A1634" t="s">
        <v>21912</v>
      </c>
      <c r="B1634" t="s">
        <v>21913</v>
      </c>
      <c r="C1634">
        <v>2009</v>
      </c>
      <c r="D1634" t="s">
        <v>13859</v>
      </c>
      <c r="E1634" t="s">
        <v>44043</v>
      </c>
      <c r="F1634" t="s">
        <v>44051</v>
      </c>
      <c r="G1634" t="s">
        <v>44032</v>
      </c>
      <c r="H1634">
        <v>127</v>
      </c>
      <c r="I1634" t="s">
        <v>21914</v>
      </c>
      <c r="J1634" t="s">
        <v>26</v>
      </c>
      <c r="M1634" t="s">
        <v>2532</v>
      </c>
      <c r="N1634" t="s">
        <v>3905</v>
      </c>
      <c r="O1634" t="s">
        <v>21915</v>
      </c>
      <c r="P1634" t="s">
        <v>17675</v>
      </c>
      <c r="Q1634" t="s">
        <v>21916</v>
      </c>
      <c r="R1634" t="s">
        <v>21917</v>
      </c>
      <c r="S1634" t="s">
        <v>21918</v>
      </c>
      <c r="T1634">
        <v>7.2</v>
      </c>
      <c r="U1634">
        <v>65025</v>
      </c>
      <c r="V1634" s="12">
        <f>W1634*1.20636999678377</f>
        <v>84445899.774863899</v>
      </c>
      <c r="W1634" s="3">
        <v>70000000</v>
      </c>
      <c r="X1634" s="13">
        <f>Y1634*1.20636999678377</f>
        <v>747253.32251779316</v>
      </c>
      <c r="Y1634" s="3">
        <v>619423</v>
      </c>
      <c r="Z1634" s="13">
        <f>AA1634*1.20636999678377</f>
        <v>47600153.541636109</v>
      </c>
      <c r="AA1634" s="3">
        <v>39457342</v>
      </c>
      <c r="AB1634">
        <v>193</v>
      </c>
    </row>
    <row r="1635" spans="1:28" x14ac:dyDescent="0.2">
      <c r="A1635" t="s">
        <v>31030</v>
      </c>
      <c r="B1635" t="s">
        <v>31031</v>
      </c>
      <c r="C1635">
        <v>2017</v>
      </c>
      <c r="D1635" t="s">
        <v>30414</v>
      </c>
      <c r="E1635" t="s">
        <v>176</v>
      </c>
      <c r="F1635" t="s">
        <v>44046</v>
      </c>
      <c r="G1635" t="s">
        <v>44045</v>
      </c>
      <c r="H1635">
        <v>109</v>
      </c>
      <c r="I1635" t="s">
        <v>433</v>
      </c>
      <c r="J1635" t="s">
        <v>26</v>
      </c>
      <c r="M1635" t="s">
        <v>21156</v>
      </c>
      <c r="N1635" t="s">
        <v>31032</v>
      </c>
      <c r="O1635" t="s">
        <v>31033</v>
      </c>
      <c r="P1635" t="s">
        <v>14630</v>
      </c>
      <c r="Q1635" t="s">
        <v>31034</v>
      </c>
      <c r="R1635" t="s">
        <v>31035</v>
      </c>
      <c r="S1635" t="s">
        <v>31036</v>
      </c>
      <c r="T1635">
        <v>5.2</v>
      </c>
      <c r="U1635">
        <v>40290</v>
      </c>
      <c r="V1635" s="12">
        <f>W1635*1.05585427545692</f>
        <v>20061231.233681481</v>
      </c>
      <c r="W1635" s="3">
        <v>19000000</v>
      </c>
      <c r="X1635" s="13">
        <f>Y1635*1.05585427545692</f>
        <v>17826109.155780859</v>
      </c>
      <c r="Y1635" s="3">
        <v>16883115</v>
      </c>
      <c r="Z1635" s="13">
        <f>AA1635*1.05585427545692</f>
        <v>47680535.558069557</v>
      </c>
      <c r="AA1635" s="3">
        <v>45158254</v>
      </c>
      <c r="AB1635">
        <v>222</v>
      </c>
    </row>
    <row r="1636" spans="1:28" x14ac:dyDescent="0.2">
      <c r="A1636" t="s">
        <v>8539</v>
      </c>
      <c r="B1636" t="s">
        <v>8540</v>
      </c>
      <c r="C1636">
        <v>2004</v>
      </c>
      <c r="D1636" s="1">
        <v>38445</v>
      </c>
      <c r="E1636" t="s">
        <v>16512</v>
      </c>
      <c r="F1636" t="s">
        <v>44031</v>
      </c>
      <c r="G1636" t="s">
        <v>44038</v>
      </c>
      <c r="H1636">
        <v>119</v>
      </c>
      <c r="I1636" t="s">
        <v>25</v>
      </c>
      <c r="J1636" t="s">
        <v>26</v>
      </c>
      <c r="K1636" t="s">
        <v>8343</v>
      </c>
      <c r="L1636" t="s">
        <v>7001</v>
      </c>
      <c r="M1636" t="s">
        <v>4142</v>
      </c>
      <c r="N1636" t="s">
        <v>8541</v>
      </c>
      <c r="O1636" t="s">
        <v>8542</v>
      </c>
      <c r="P1636" t="s">
        <v>8543</v>
      </c>
      <c r="Q1636" t="s">
        <v>8544</v>
      </c>
      <c r="R1636" t="s">
        <v>8545</v>
      </c>
      <c r="S1636" t="s">
        <v>8546</v>
      </c>
      <c r="T1636">
        <v>7.3</v>
      </c>
      <c r="U1636">
        <v>175733</v>
      </c>
      <c r="V1636" s="12">
        <f>W1636*1.37009528851244</f>
        <v>68504764.425622001</v>
      </c>
      <c r="W1636" s="3">
        <v>50000000</v>
      </c>
      <c r="X1636" s="13">
        <f>Y1636*1.37009528851244</f>
        <v>32910240.97847008</v>
      </c>
      <c r="Y1636" s="3">
        <v>24020403</v>
      </c>
      <c r="Z1636" s="13">
        <f>AA1636*1.37009528851244</f>
        <v>47690828.950942285</v>
      </c>
      <c r="AA1636" s="3">
        <v>34808403</v>
      </c>
      <c r="AB1636">
        <v>671</v>
      </c>
    </row>
    <row r="1637" spans="1:28" x14ac:dyDescent="0.2">
      <c r="A1637" t="s">
        <v>27859</v>
      </c>
      <c r="B1637" t="s">
        <v>27860</v>
      </c>
      <c r="C1637">
        <v>2015</v>
      </c>
      <c r="D1637" t="s">
        <v>27861</v>
      </c>
      <c r="E1637" t="s">
        <v>1045</v>
      </c>
      <c r="F1637" t="s">
        <v>44036</v>
      </c>
      <c r="H1637">
        <v>101</v>
      </c>
      <c r="I1637" t="s">
        <v>25</v>
      </c>
      <c r="J1637" t="s">
        <v>26</v>
      </c>
      <c r="K1637" t="s">
        <v>308</v>
      </c>
      <c r="M1637" t="s">
        <v>27862</v>
      </c>
      <c r="N1637" t="s">
        <v>27863</v>
      </c>
      <c r="O1637" t="s">
        <v>27864</v>
      </c>
      <c r="P1637" t="s">
        <v>22431</v>
      </c>
      <c r="Q1637" t="s">
        <v>27865</v>
      </c>
      <c r="R1637" t="s">
        <v>27866</v>
      </c>
      <c r="S1637" t="s">
        <v>27867</v>
      </c>
      <c r="T1637">
        <v>6.5</v>
      </c>
      <c r="U1637">
        <v>81305</v>
      </c>
      <c r="V1637" s="12">
        <f>W1637*1.09195121025074</f>
        <v>9281585.2871312909</v>
      </c>
      <c r="W1637" s="3">
        <v>8500000</v>
      </c>
      <c r="X1637" s="13">
        <f>Y1637*1.09195121025074</f>
        <v>37159474.224097803</v>
      </c>
      <c r="Y1637" s="3">
        <v>34030343</v>
      </c>
      <c r="Z1637" s="13">
        <f>AA1637*1.09195121025074</f>
        <v>47728907.860550024</v>
      </c>
      <c r="AA1637" s="3">
        <v>43709744</v>
      </c>
      <c r="AB1637">
        <v>145</v>
      </c>
    </row>
    <row r="1638" spans="1:28" hidden="1" x14ac:dyDescent="0.2">
      <c r="A1638" t="s">
        <v>16639</v>
      </c>
      <c r="B1638" t="s">
        <v>16640</v>
      </c>
      <c r="C1638">
        <v>2007</v>
      </c>
      <c r="D1638" t="s">
        <v>16641</v>
      </c>
      <c r="E1638" t="s">
        <v>176</v>
      </c>
      <c r="F1638" t="s">
        <v>44036</v>
      </c>
      <c r="H1638">
        <v>97</v>
      </c>
      <c r="I1638" t="s">
        <v>817</v>
      </c>
      <c r="J1638" t="s">
        <v>27</v>
      </c>
      <c r="M1638" t="s">
        <v>16642</v>
      </c>
      <c r="N1638" t="s">
        <v>16643</v>
      </c>
      <c r="O1638" t="s">
        <v>16644</v>
      </c>
      <c r="P1638" t="s">
        <v>2042</v>
      </c>
      <c r="Q1638" t="s">
        <v>16645</v>
      </c>
      <c r="R1638" t="s">
        <v>16646</v>
      </c>
      <c r="S1638" t="s">
        <v>16647</v>
      </c>
      <c r="T1638">
        <v>6.8</v>
      </c>
      <c r="U1638">
        <v>11450</v>
      </c>
      <c r="W1638"/>
      <c r="X1638"/>
      <c r="Y1638"/>
      <c r="Z1638"/>
      <c r="AA1638">
        <v>31920899</v>
      </c>
      <c r="AB1638">
        <v>22</v>
      </c>
    </row>
    <row r="1639" spans="1:28" x14ac:dyDescent="0.2">
      <c r="A1639" t="s">
        <v>9593</v>
      </c>
      <c r="B1639" t="s">
        <v>9594</v>
      </c>
      <c r="C1639">
        <v>2004</v>
      </c>
      <c r="D1639" t="s">
        <v>7200</v>
      </c>
      <c r="E1639" t="s">
        <v>16512</v>
      </c>
      <c r="F1639" t="s">
        <v>44031</v>
      </c>
      <c r="G1639" t="s">
        <v>44032</v>
      </c>
      <c r="H1639">
        <v>113</v>
      </c>
      <c r="I1639" t="s">
        <v>25</v>
      </c>
      <c r="J1639" t="s">
        <v>26</v>
      </c>
      <c r="M1639" t="s">
        <v>588</v>
      </c>
      <c r="N1639" t="s">
        <v>9595</v>
      </c>
      <c r="O1639" t="s">
        <v>9596</v>
      </c>
      <c r="P1639" t="s">
        <v>1348</v>
      </c>
      <c r="Q1639" t="s">
        <v>9597</v>
      </c>
      <c r="R1639" t="s">
        <v>9598</v>
      </c>
      <c r="S1639" t="s">
        <v>9599</v>
      </c>
      <c r="T1639">
        <v>6.1</v>
      </c>
      <c r="U1639">
        <v>51109</v>
      </c>
      <c r="V1639" s="12">
        <f>W1639*1.37009528851244</f>
        <v>61654287.983059801</v>
      </c>
      <c r="W1639" s="3">
        <v>45000000</v>
      </c>
      <c r="X1639" s="13">
        <f>Y1639*1.37009528851244</f>
        <v>28784578.533509783</v>
      </c>
      <c r="Y1639" s="3">
        <v>21009180</v>
      </c>
      <c r="Z1639" s="13">
        <f>AA1639*1.37009528851244</f>
        <v>47982788.036352552</v>
      </c>
      <c r="AA1639" s="3">
        <v>35021497</v>
      </c>
      <c r="AB1639">
        <v>224</v>
      </c>
    </row>
    <row r="1640" spans="1:28" x14ac:dyDescent="0.2">
      <c r="A1640" t="s">
        <v>36363</v>
      </c>
      <c r="B1640" t="s">
        <v>36364</v>
      </c>
      <c r="C1640">
        <v>2015</v>
      </c>
      <c r="D1640" t="s">
        <v>36365</v>
      </c>
      <c r="E1640" t="s">
        <v>44043</v>
      </c>
      <c r="F1640" t="s">
        <v>44032</v>
      </c>
      <c r="G1640" t="s">
        <v>44040</v>
      </c>
      <c r="H1640">
        <v>111</v>
      </c>
      <c r="I1640" t="s">
        <v>25</v>
      </c>
      <c r="J1640" t="s">
        <v>26</v>
      </c>
      <c r="M1640" t="s">
        <v>2003</v>
      </c>
      <c r="N1640" t="s">
        <v>36366</v>
      </c>
      <c r="O1640" t="s">
        <v>36367</v>
      </c>
      <c r="P1640" t="s">
        <v>36368</v>
      </c>
      <c r="Q1640" t="s">
        <v>36368</v>
      </c>
      <c r="R1640" t="s">
        <v>36369</v>
      </c>
      <c r="S1640" t="s">
        <v>36370</v>
      </c>
      <c r="T1640">
        <v>6.7</v>
      </c>
      <c r="U1640">
        <v>25357</v>
      </c>
      <c r="V1640" s="12">
        <f>W1640*1.09195121025074</f>
        <v>21839024.205014803</v>
      </c>
      <c r="W1640" s="3">
        <v>20000000</v>
      </c>
      <c r="X1640" s="13">
        <f>Y1640*1.09195121025074</f>
        <v>46578549.272014178</v>
      </c>
      <c r="Y1640" s="3">
        <v>42656255</v>
      </c>
      <c r="Z1640" s="13">
        <f>AA1640*1.09195121025074</f>
        <v>48010097.3086529</v>
      </c>
      <c r="AA1640" s="3">
        <v>43967255</v>
      </c>
      <c r="AB1640">
        <v>95</v>
      </c>
    </row>
    <row r="1641" spans="1:28" x14ac:dyDescent="0.2">
      <c r="A1641" t="s">
        <v>11648</v>
      </c>
      <c r="B1641" t="s">
        <v>11649</v>
      </c>
      <c r="C1641">
        <v>2008</v>
      </c>
      <c r="D1641" t="s">
        <v>11435</v>
      </c>
      <c r="E1641" t="s">
        <v>176</v>
      </c>
      <c r="H1641">
        <v>114</v>
      </c>
      <c r="I1641" t="s">
        <v>25</v>
      </c>
      <c r="J1641" t="s">
        <v>26</v>
      </c>
      <c r="M1641" t="s">
        <v>1640</v>
      </c>
      <c r="N1641" t="s">
        <v>11650</v>
      </c>
      <c r="O1641" t="s">
        <v>11651</v>
      </c>
      <c r="P1641" t="s">
        <v>7077</v>
      </c>
      <c r="Q1641" t="s">
        <v>11652</v>
      </c>
      <c r="R1641" t="s">
        <v>11653</v>
      </c>
      <c r="S1641" t="s">
        <v>11654</v>
      </c>
      <c r="T1641">
        <v>7.3</v>
      </c>
      <c r="U1641">
        <v>23935</v>
      </c>
      <c r="V1641" s="12">
        <f>W1641*1.20207800169993</f>
        <v>13222858.018699229</v>
      </c>
      <c r="W1641" s="3">
        <v>11000000</v>
      </c>
      <c r="X1641" s="13">
        <f>Y1641*1.20207800169993</f>
        <v>45402680.86084263</v>
      </c>
      <c r="Y1641" s="3">
        <v>37770162</v>
      </c>
      <c r="Z1641" s="13">
        <f>AA1641*1.20207800169993</f>
        <v>48025945.632002346</v>
      </c>
      <c r="AA1641" s="3">
        <v>39952437</v>
      </c>
      <c r="AB1641">
        <v>144</v>
      </c>
    </row>
    <row r="1642" spans="1:28" hidden="1" x14ac:dyDescent="0.2">
      <c r="A1642" t="s">
        <v>16674</v>
      </c>
      <c r="B1642" t="s">
        <v>16675</v>
      </c>
      <c r="C1642">
        <v>2007</v>
      </c>
      <c r="D1642" t="s">
        <v>11679</v>
      </c>
      <c r="E1642" t="s">
        <v>1045</v>
      </c>
      <c r="F1642" t="s">
        <v>44032</v>
      </c>
      <c r="G1642" t="s">
        <v>44036</v>
      </c>
      <c r="H1642">
        <v>128</v>
      </c>
      <c r="I1642" t="s">
        <v>943</v>
      </c>
      <c r="J1642" t="s">
        <v>944</v>
      </c>
      <c r="K1642" t="s">
        <v>307</v>
      </c>
      <c r="L1642" t="s">
        <v>64</v>
      </c>
      <c r="M1642" t="s">
        <v>6034</v>
      </c>
      <c r="N1642" t="s">
        <v>16676</v>
      </c>
      <c r="O1642" t="s">
        <v>16677</v>
      </c>
      <c r="P1642" t="s">
        <v>2934</v>
      </c>
      <c r="Q1642" t="s">
        <v>15618</v>
      </c>
      <c r="R1642" t="s">
        <v>16678</v>
      </c>
      <c r="S1642" t="s">
        <v>16679</v>
      </c>
      <c r="T1642">
        <v>7.1</v>
      </c>
      <c r="U1642">
        <v>20346</v>
      </c>
      <c r="W1642"/>
      <c r="X1642"/>
      <c r="Y1642">
        <v>1207007</v>
      </c>
      <c r="Z1642"/>
      <c r="AA1642">
        <v>15273747</v>
      </c>
      <c r="AB1642">
        <v>54</v>
      </c>
    </row>
    <row r="1643" spans="1:28" x14ac:dyDescent="0.2">
      <c r="A1643" t="s">
        <v>9462</v>
      </c>
      <c r="B1643" t="s">
        <v>9463</v>
      </c>
      <c r="C1643">
        <v>2004</v>
      </c>
      <c r="D1643" s="1">
        <v>38445</v>
      </c>
      <c r="E1643" t="s">
        <v>1045</v>
      </c>
      <c r="F1643" t="s">
        <v>44032</v>
      </c>
      <c r="G1643" t="s">
        <v>44036</v>
      </c>
      <c r="H1643">
        <v>103</v>
      </c>
      <c r="I1643" t="s">
        <v>495</v>
      </c>
      <c r="J1643" t="s">
        <v>26</v>
      </c>
      <c r="M1643" t="s">
        <v>9464</v>
      </c>
      <c r="N1643" t="s">
        <v>9465</v>
      </c>
      <c r="O1643" t="s">
        <v>9466</v>
      </c>
      <c r="P1643" t="s">
        <v>602</v>
      </c>
      <c r="Q1643" t="s">
        <v>9467</v>
      </c>
      <c r="R1643" t="s">
        <v>9468</v>
      </c>
      <c r="S1643" t="s">
        <v>9469</v>
      </c>
      <c r="T1643">
        <v>6.2</v>
      </c>
      <c r="U1643">
        <v>50110</v>
      </c>
      <c r="V1643" s="12">
        <f>W1643*1.37009528851244</f>
        <v>82205717.310746402</v>
      </c>
      <c r="W1643" s="3">
        <v>60000000</v>
      </c>
      <c r="X1643" s="13">
        <f>Y1643*1.37009528851244</f>
        <v>18359019.288152456</v>
      </c>
      <c r="Y1643" s="3">
        <v>13399812</v>
      </c>
      <c r="Z1643" s="13">
        <f>AA1643*1.37009528851244</f>
        <v>48036749.239290617</v>
      </c>
      <c r="AA1643" s="3">
        <v>35060882</v>
      </c>
      <c r="AB1643">
        <v>159</v>
      </c>
    </row>
    <row r="1644" spans="1:28" x14ac:dyDescent="0.2">
      <c r="A1644" t="s">
        <v>42761</v>
      </c>
      <c r="B1644" t="s">
        <v>42762</v>
      </c>
      <c r="C1644">
        <v>2018</v>
      </c>
      <c r="D1644" t="s">
        <v>38672</v>
      </c>
      <c r="E1644" t="s">
        <v>1045</v>
      </c>
      <c r="F1644" t="s">
        <v>44050</v>
      </c>
      <c r="H1644">
        <v>103</v>
      </c>
      <c r="I1644" t="s">
        <v>25</v>
      </c>
      <c r="J1644" t="s">
        <v>26</v>
      </c>
      <c r="M1644" t="s">
        <v>3895</v>
      </c>
      <c r="N1644" t="s">
        <v>42763</v>
      </c>
      <c r="O1644" t="s">
        <v>42764</v>
      </c>
      <c r="P1644" t="s">
        <v>42765</v>
      </c>
      <c r="Q1644" t="s">
        <v>42766</v>
      </c>
      <c r="R1644" t="s">
        <v>42767</v>
      </c>
      <c r="S1644" t="s">
        <v>42768</v>
      </c>
      <c r="T1644">
        <v>5.7</v>
      </c>
      <c r="U1644">
        <v>11690</v>
      </c>
      <c r="V1644" s="12">
        <f>W1644*1.03068014830331</f>
        <v>19582922.817762889</v>
      </c>
      <c r="W1644" s="3">
        <v>19000000</v>
      </c>
      <c r="X1644" s="13">
        <f>Y1644*1.03068014830331</f>
        <v>43772930.241713561</v>
      </c>
      <c r="Y1644" s="3">
        <v>42469946</v>
      </c>
      <c r="Z1644" s="13">
        <f>AA1644*1.03068014830331</f>
        <v>48096085.142007053</v>
      </c>
      <c r="AA1644" s="3">
        <v>46664414</v>
      </c>
      <c r="AB1644">
        <v>115</v>
      </c>
    </row>
    <row r="1645" spans="1:28" x14ac:dyDescent="0.2">
      <c r="A1645" t="s">
        <v>9480</v>
      </c>
      <c r="B1645" t="s">
        <v>9481</v>
      </c>
      <c r="C1645">
        <v>2009</v>
      </c>
      <c r="D1645" t="s">
        <v>9482</v>
      </c>
      <c r="E1645" t="s">
        <v>44037</v>
      </c>
      <c r="F1645" t="s">
        <v>44047</v>
      </c>
      <c r="G1645" t="s">
        <v>44038</v>
      </c>
      <c r="H1645">
        <v>94</v>
      </c>
      <c r="I1645" t="s">
        <v>9483</v>
      </c>
      <c r="J1645" t="s">
        <v>26</v>
      </c>
      <c r="M1645" t="s">
        <v>9484</v>
      </c>
      <c r="N1645" t="s">
        <v>9485</v>
      </c>
      <c r="O1645" t="s">
        <v>9486</v>
      </c>
      <c r="P1645" t="s">
        <v>4855</v>
      </c>
      <c r="Q1645" t="s">
        <v>9487</v>
      </c>
      <c r="R1645" t="s">
        <v>9488</v>
      </c>
      <c r="S1645" t="s">
        <v>9489</v>
      </c>
      <c r="T1645">
        <v>6.3</v>
      </c>
      <c r="U1645">
        <v>32542</v>
      </c>
      <c r="V1645" s="12">
        <f>W1645*1.20636999678377</f>
        <v>78414049.790945053</v>
      </c>
      <c r="W1645" s="3">
        <v>65000000</v>
      </c>
      <c r="X1645" s="13">
        <f>Y1645*1.20636999678377</f>
        <v>23585820.63390927</v>
      </c>
      <c r="Y1645" s="3">
        <v>19551067</v>
      </c>
      <c r="Z1645" s="13">
        <f>AA1645*1.20636999678377</f>
        <v>48118463.17253428</v>
      </c>
      <c r="AA1645" s="3">
        <v>39886986</v>
      </c>
      <c r="AB1645">
        <v>83</v>
      </c>
    </row>
    <row r="1646" spans="1:28" hidden="1" x14ac:dyDescent="0.2">
      <c r="A1646" t="s">
        <v>16708</v>
      </c>
      <c r="B1646" t="s">
        <v>16709</v>
      </c>
      <c r="C1646">
        <v>2007</v>
      </c>
      <c r="D1646" t="s">
        <v>16710</v>
      </c>
      <c r="E1646" t="s">
        <v>44043</v>
      </c>
      <c r="F1646" t="s">
        <v>44032</v>
      </c>
      <c r="H1646">
        <v>88</v>
      </c>
      <c r="I1646" t="s">
        <v>25</v>
      </c>
      <c r="J1646" t="s">
        <v>26</v>
      </c>
      <c r="M1646" t="s">
        <v>9805</v>
      </c>
      <c r="N1646" t="s">
        <v>9805</v>
      </c>
      <c r="O1646" t="s">
        <v>16711</v>
      </c>
      <c r="P1646" t="s">
        <v>16712</v>
      </c>
      <c r="Q1646" t="s">
        <v>16713</v>
      </c>
      <c r="R1646" t="s">
        <v>16714</v>
      </c>
      <c r="S1646" t="s">
        <v>16715</v>
      </c>
      <c r="T1646">
        <v>5.6</v>
      </c>
      <c r="U1646">
        <v>10597</v>
      </c>
      <c r="W1646"/>
      <c r="X1646"/>
      <c r="Y1646">
        <v>44852</v>
      </c>
      <c r="Z1646"/>
      <c r="AA1646">
        <v>44852</v>
      </c>
      <c r="AB1646">
        <v>33</v>
      </c>
    </row>
    <row r="1647" spans="1:28" x14ac:dyDescent="0.2">
      <c r="A1647" t="s">
        <v>32888</v>
      </c>
      <c r="B1647" t="s">
        <v>32889</v>
      </c>
      <c r="C1647">
        <v>2018</v>
      </c>
      <c r="D1647" t="s">
        <v>32890</v>
      </c>
      <c r="E1647" t="s">
        <v>44035</v>
      </c>
      <c r="F1647" t="s">
        <v>44032</v>
      </c>
      <c r="G1647" t="s">
        <v>44049</v>
      </c>
      <c r="H1647">
        <v>124</v>
      </c>
      <c r="I1647" t="s">
        <v>495</v>
      </c>
      <c r="J1647" t="s">
        <v>26</v>
      </c>
      <c r="K1647" t="s">
        <v>27</v>
      </c>
      <c r="L1647" t="s">
        <v>454</v>
      </c>
      <c r="M1647" t="s">
        <v>32891</v>
      </c>
      <c r="N1647" t="s">
        <v>32892</v>
      </c>
      <c r="O1647" t="s">
        <v>32893</v>
      </c>
      <c r="P1647" t="s">
        <v>32894</v>
      </c>
      <c r="Q1647" t="s">
        <v>32895</v>
      </c>
      <c r="R1647" t="s">
        <v>32896</v>
      </c>
      <c r="S1647" t="s">
        <v>32897</v>
      </c>
      <c r="T1647">
        <v>6.3</v>
      </c>
      <c r="U1647">
        <v>36993</v>
      </c>
      <c r="V1647" s="12">
        <f>W1647*1.03068014830331</f>
        <v>25767003.707582746</v>
      </c>
      <c r="W1647" s="3">
        <v>25000000</v>
      </c>
      <c r="X1647" s="13">
        <f>Y1647*1.03068014830331</f>
        <v>16973754.99165291</v>
      </c>
      <c r="Y1647" s="3">
        <v>16468499</v>
      </c>
      <c r="Z1647" s="13">
        <f>AA1647*1.03068014830331</f>
        <v>48145964.907784186</v>
      </c>
      <c r="AA1647" s="3">
        <v>46712809</v>
      </c>
      <c r="AB1647">
        <v>516</v>
      </c>
    </row>
    <row r="1648" spans="1:28" x14ac:dyDescent="0.2">
      <c r="A1648" t="s">
        <v>5306</v>
      </c>
      <c r="B1648" t="s">
        <v>5307</v>
      </c>
      <c r="C1648">
        <v>2003</v>
      </c>
      <c r="D1648" s="1">
        <v>37967</v>
      </c>
      <c r="E1648" t="s">
        <v>16512</v>
      </c>
      <c r="F1648" t="s">
        <v>44038</v>
      </c>
      <c r="G1648" t="s">
        <v>44034</v>
      </c>
      <c r="H1648">
        <v>88</v>
      </c>
      <c r="I1648" t="s">
        <v>4212</v>
      </c>
      <c r="J1648" t="s">
        <v>26</v>
      </c>
      <c r="M1648" t="s">
        <v>5308</v>
      </c>
      <c r="N1648" t="s">
        <v>5309</v>
      </c>
      <c r="O1648" t="s">
        <v>5310</v>
      </c>
      <c r="P1648" t="s">
        <v>1289</v>
      </c>
      <c r="Q1648" t="s">
        <v>5311</v>
      </c>
      <c r="R1648" t="s">
        <v>5312</v>
      </c>
      <c r="S1648" t="s">
        <v>5313</v>
      </c>
      <c r="T1648">
        <v>5.3</v>
      </c>
      <c r="U1648">
        <v>38532</v>
      </c>
      <c r="V1648" s="12">
        <f>W1648*1.40658152173913</f>
        <v>57669842.391304329</v>
      </c>
      <c r="W1648" s="3">
        <v>41000000</v>
      </c>
      <c r="X1648" s="13">
        <f>Y1648*1.40658152173913</f>
        <v>31253104.895173904</v>
      </c>
      <c r="Y1648" s="3">
        <v>22219192</v>
      </c>
      <c r="Z1648" s="13">
        <f>AA1648*1.40658152173913</f>
        <v>48201721.600603245</v>
      </c>
      <c r="AA1648" s="3">
        <v>34268701</v>
      </c>
      <c r="AB1648">
        <v>133</v>
      </c>
    </row>
    <row r="1649" spans="1:28" hidden="1" x14ac:dyDescent="0.2">
      <c r="A1649" t="s">
        <v>16730</v>
      </c>
      <c r="B1649">
        <v>13</v>
      </c>
      <c r="C1649">
        <v>2010</v>
      </c>
      <c r="D1649" s="1">
        <v>40181</v>
      </c>
      <c r="E1649" t="s">
        <v>44041</v>
      </c>
      <c r="F1649" t="s">
        <v>44032</v>
      </c>
      <c r="G1649" t="s">
        <v>44042</v>
      </c>
      <c r="H1649">
        <v>91</v>
      </c>
      <c r="I1649" t="s">
        <v>25</v>
      </c>
      <c r="J1649" t="s">
        <v>26</v>
      </c>
      <c r="M1649" t="s">
        <v>14934</v>
      </c>
      <c r="N1649" t="s">
        <v>16731</v>
      </c>
      <c r="O1649" t="s">
        <v>16732</v>
      </c>
      <c r="P1649" t="s">
        <v>7455</v>
      </c>
      <c r="Q1649" t="s">
        <v>16733</v>
      </c>
      <c r="R1649" t="s">
        <v>16734</v>
      </c>
      <c r="S1649" t="s">
        <v>16735</v>
      </c>
      <c r="T1649">
        <v>6.1</v>
      </c>
      <c r="U1649">
        <v>39908</v>
      </c>
      <c r="W1649"/>
      <c r="X1649"/>
      <c r="Y1649"/>
      <c r="Z1649"/>
      <c r="AA1649">
        <v>3701600</v>
      </c>
      <c r="AB1649">
        <v>97</v>
      </c>
    </row>
    <row r="1650" spans="1:28" x14ac:dyDescent="0.2">
      <c r="A1650" t="s">
        <v>5561</v>
      </c>
      <c r="B1650" t="s">
        <v>5562</v>
      </c>
      <c r="C1650">
        <v>2002</v>
      </c>
      <c r="D1650" t="s">
        <v>3532</v>
      </c>
      <c r="E1650" t="s">
        <v>1045</v>
      </c>
      <c r="F1650" t="s">
        <v>44032</v>
      </c>
      <c r="H1650">
        <v>85</v>
      </c>
      <c r="I1650" t="s">
        <v>25</v>
      </c>
      <c r="J1650" t="s">
        <v>26</v>
      </c>
      <c r="M1650" t="s">
        <v>5563</v>
      </c>
      <c r="N1650" t="s">
        <v>1588</v>
      </c>
      <c r="O1650" t="s">
        <v>5564</v>
      </c>
      <c r="P1650" t="s">
        <v>1590</v>
      </c>
      <c r="Q1650" t="s">
        <v>1591</v>
      </c>
      <c r="R1650" t="s">
        <v>5565</v>
      </c>
      <c r="S1650" t="s">
        <v>5566</v>
      </c>
      <c r="T1650">
        <v>5.8</v>
      </c>
      <c r="U1650">
        <v>25170</v>
      </c>
      <c r="V1650" s="12">
        <f>W1650*1.43863813229572</f>
        <v>14386381.322957201</v>
      </c>
      <c r="W1650" s="3">
        <v>10000000</v>
      </c>
      <c r="X1650" s="13">
        <f>Y1650*1.43863813229572</f>
        <v>47839909.943852149</v>
      </c>
      <c r="Y1650" s="3">
        <v>33253609</v>
      </c>
      <c r="Z1650" s="13">
        <f>AA1650*1.43863813229572</f>
        <v>48232983.286186777</v>
      </c>
      <c r="AA1650" s="3">
        <v>33526835</v>
      </c>
      <c r="AB1650">
        <v>71</v>
      </c>
    </row>
    <row r="1651" spans="1:28" x14ac:dyDescent="0.2">
      <c r="A1651" t="s">
        <v>14980</v>
      </c>
      <c r="B1651" t="s">
        <v>14981</v>
      </c>
      <c r="C1651">
        <v>2006</v>
      </c>
      <c r="D1651" t="s">
        <v>13884</v>
      </c>
      <c r="E1651" t="s">
        <v>16512</v>
      </c>
      <c r="F1651" t="s">
        <v>44031</v>
      </c>
      <c r="G1651" t="s">
        <v>44034</v>
      </c>
      <c r="H1651">
        <v>97</v>
      </c>
      <c r="I1651" t="s">
        <v>433</v>
      </c>
      <c r="J1651" t="s">
        <v>26</v>
      </c>
      <c r="M1651" t="s">
        <v>309</v>
      </c>
      <c r="N1651" t="s">
        <v>14982</v>
      </c>
      <c r="O1651" t="s">
        <v>14983</v>
      </c>
      <c r="P1651" t="s">
        <v>13182</v>
      </c>
      <c r="Q1651" t="s">
        <v>14984</v>
      </c>
      <c r="R1651" t="s">
        <v>14985</v>
      </c>
      <c r="S1651" t="s">
        <v>14986</v>
      </c>
      <c r="T1651">
        <v>5.3</v>
      </c>
      <c r="U1651">
        <v>46158</v>
      </c>
      <c r="V1651" s="12">
        <f>W1651*1.28378472222222</f>
        <v>25675694.444444403</v>
      </c>
      <c r="W1651" s="3">
        <v>20000000</v>
      </c>
      <c r="X1651" s="13">
        <f>Y1651*1.28378472222222</f>
        <v>30015522.278993007</v>
      </c>
      <c r="Y1651" s="3">
        <v>23380495</v>
      </c>
      <c r="Z1651" s="13">
        <f>AA1651*1.28378472222222</f>
        <v>48268722.648992978</v>
      </c>
      <c r="AA1651" s="3">
        <v>37598767</v>
      </c>
      <c r="AB1651">
        <v>354</v>
      </c>
    </row>
    <row r="1652" spans="1:28" hidden="1" x14ac:dyDescent="0.2">
      <c r="A1652" t="s">
        <v>16748</v>
      </c>
      <c r="B1652" t="s">
        <v>16749</v>
      </c>
      <c r="C1652">
        <v>2007</v>
      </c>
      <c r="D1652" s="1">
        <v>39391</v>
      </c>
      <c r="E1652" t="s">
        <v>16512</v>
      </c>
      <c r="F1652" t="s">
        <v>44031</v>
      </c>
      <c r="G1652" t="s">
        <v>44038</v>
      </c>
      <c r="H1652">
        <v>90</v>
      </c>
      <c r="I1652" t="s">
        <v>25</v>
      </c>
      <c r="J1652" t="s">
        <v>26</v>
      </c>
      <c r="K1652" t="s">
        <v>308</v>
      </c>
      <c r="M1652" t="s">
        <v>16750</v>
      </c>
      <c r="N1652" t="s">
        <v>16751</v>
      </c>
      <c r="O1652" t="s">
        <v>16752</v>
      </c>
      <c r="P1652" t="s">
        <v>16753</v>
      </c>
      <c r="Q1652" t="s">
        <v>16754</v>
      </c>
      <c r="R1652" t="s">
        <v>16755</v>
      </c>
      <c r="S1652" t="s">
        <v>16756</v>
      </c>
      <c r="T1652">
        <v>3.6</v>
      </c>
      <c r="U1652">
        <v>10568</v>
      </c>
      <c r="W1652"/>
      <c r="X1652"/>
      <c r="Y1652">
        <v>8130530</v>
      </c>
      <c r="Z1652"/>
      <c r="AA1652">
        <v>8729473</v>
      </c>
      <c r="AB1652">
        <v>64</v>
      </c>
    </row>
    <row r="1653" spans="1:28" hidden="1" x14ac:dyDescent="0.2">
      <c r="A1653" t="s">
        <v>16757</v>
      </c>
      <c r="B1653" t="s">
        <v>16758</v>
      </c>
      <c r="C1653">
        <v>2007</v>
      </c>
      <c r="D1653" t="s">
        <v>11525</v>
      </c>
      <c r="E1653" t="s">
        <v>176</v>
      </c>
      <c r="F1653" t="s">
        <v>44036</v>
      </c>
      <c r="H1653">
        <v>97</v>
      </c>
      <c r="I1653" t="s">
        <v>25</v>
      </c>
      <c r="J1653" t="s">
        <v>26</v>
      </c>
      <c r="M1653" t="s">
        <v>6130</v>
      </c>
      <c r="N1653" t="s">
        <v>16759</v>
      </c>
      <c r="O1653" t="s">
        <v>16760</v>
      </c>
      <c r="P1653" t="s">
        <v>811</v>
      </c>
      <c r="Q1653" t="s">
        <v>16761</v>
      </c>
      <c r="R1653" t="s">
        <v>16762</v>
      </c>
      <c r="S1653" t="s">
        <v>16763</v>
      </c>
      <c r="T1653">
        <v>6.6</v>
      </c>
      <c r="U1653">
        <v>15884</v>
      </c>
      <c r="W1653"/>
      <c r="X1653"/>
      <c r="Y1653">
        <v>3511074</v>
      </c>
      <c r="Z1653"/>
      <c r="AA1653">
        <v>5741608</v>
      </c>
      <c r="AB1653">
        <v>61</v>
      </c>
    </row>
    <row r="1654" spans="1:28" x14ac:dyDescent="0.2">
      <c r="A1654" t="s">
        <v>1273</v>
      </c>
      <c r="B1654" t="s">
        <v>1274</v>
      </c>
      <c r="C1654">
        <v>2000</v>
      </c>
      <c r="D1654" s="1">
        <v>36537</v>
      </c>
      <c r="E1654" t="s">
        <v>16512</v>
      </c>
      <c r="F1654" t="s">
        <v>44031</v>
      </c>
      <c r="G1654" t="s">
        <v>44044</v>
      </c>
      <c r="H1654">
        <v>104</v>
      </c>
      <c r="I1654" t="s">
        <v>25</v>
      </c>
      <c r="J1654" t="s">
        <v>26</v>
      </c>
      <c r="M1654" t="s">
        <v>1275</v>
      </c>
      <c r="N1654" t="s">
        <v>1276</v>
      </c>
      <c r="O1654" t="s">
        <v>1277</v>
      </c>
      <c r="P1654" t="s">
        <v>1278</v>
      </c>
      <c r="Q1654" t="s">
        <v>1279</v>
      </c>
      <c r="R1654" t="s">
        <v>1280</v>
      </c>
      <c r="S1654" t="s">
        <v>1281</v>
      </c>
      <c r="T1654">
        <v>5.8</v>
      </c>
      <c r="U1654">
        <v>37005</v>
      </c>
      <c r="V1654" s="12">
        <f>W1654*1.5029674796748</f>
        <v>63124634.1463416</v>
      </c>
      <c r="W1654" s="3">
        <v>42000000</v>
      </c>
      <c r="X1654" s="13">
        <f>Y1654*1.5029674796748</f>
        <v>35122839.517683007</v>
      </c>
      <c r="Y1654" s="3">
        <v>23368995</v>
      </c>
      <c r="Z1654" s="13">
        <f>AA1654*1.5029674796748</f>
        <v>48348915.764634252</v>
      </c>
      <c r="AA1654" s="3">
        <v>32168970</v>
      </c>
      <c r="AB1654">
        <v>222</v>
      </c>
    </row>
    <row r="1655" spans="1:28" x14ac:dyDescent="0.2">
      <c r="A1655" t="s">
        <v>18148</v>
      </c>
      <c r="B1655" t="s">
        <v>18149</v>
      </c>
      <c r="C1655">
        <v>2009</v>
      </c>
      <c r="D1655" t="s">
        <v>18150</v>
      </c>
      <c r="E1655" t="s">
        <v>1045</v>
      </c>
      <c r="F1655" t="s">
        <v>44036</v>
      </c>
      <c r="H1655">
        <v>99</v>
      </c>
      <c r="I1655" t="s">
        <v>25</v>
      </c>
      <c r="J1655" t="s">
        <v>26</v>
      </c>
      <c r="K1655" t="s">
        <v>308</v>
      </c>
      <c r="L1655" t="s">
        <v>27</v>
      </c>
      <c r="M1655" t="s">
        <v>18151</v>
      </c>
      <c r="N1655" t="s">
        <v>18152</v>
      </c>
      <c r="O1655" t="s">
        <v>18153</v>
      </c>
      <c r="P1655" t="s">
        <v>1516</v>
      </c>
      <c r="Q1655" t="s">
        <v>18154</v>
      </c>
      <c r="R1655" t="s">
        <v>18155</v>
      </c>
      <c r="S1655" t="s">
        <v>18156</v>
      </c>
      <c r="T1655">
        <v>4.8</v>
      </c>
      <c r="U1655">
        <v>39256</v>
      </c>
      <c r="V1655" s="12">
        <f>W1655*1.20636999678377</f>
        <v>18095549.951756548</v>
      </c>
      <c r="W1655" s="3">
        <v>15000000</v>
      </c>
      <c r="X1655" s="13">
        <f>Y1655*1.20636999678377</f>
        <v>40851190.183199115</v>
      </c>
      <c r="Y1655" s="3">
        <v>33862903</v>
      </c>
      <c r="Z1655" s="13">
        <f>AA1655*1.20636999678377</f>
        <v>48382122.573551349</v>
      </c>
      <c r="AA1655" s="3">
        <v>40105542</v>
      </c>
      <c r="AB1655">
        <v>164</v>
      </c>
    </row>
    <row r="1656" spans="1:28" x14ac:dyDescent="0.2">
      <c r="A1656" t="s">
        <v>43746</v>
      </c>
      <c r="B1656" t="s">
        <v>43747</v>
      </c>
      <c r="C1656">
        <v>2019</v>
      </c>
      <c r="D1656" s="1">
        <v>43954</v>
      </c>
      <c r="E1656" t="s">
        <v>44041</v>
      </c>
      <c r="F1656" t="s">
        <v>44032</v>
      </c>
      <c r="G1656" t="s">
        <v>44036</v>
      </c>
      <c r="H1656">
        <v>132</v>
      </c>
      <c r="I1656" t="s">
        <v>433</v>
      </c>
      <c r="J1656" t="s">
        <v>26</v>
      </c>
      <c r="M1656" t="s">
        <v>43748</v>
      </c>
      <c r="N1656" t="s">
        <v>43749</v>
      </c>
      <c r="O1656" t="s">
        <v>43750</v>
      </c>
      <c r="P1656" t="s">
        <v>39865</v>
      </c>
      <c r="Q1656" t="s">
        <v>43751</v>
      </c>
      <c r="R1656" t="s">
        <v>43752</v>
      </c>
      <c r="S1656" t="s">
        <v>43753</v>
      </c>
      <c r="T1656">
        <v>7.1</v>
      </c>
      <c r="U1656">
        <v>18903</v>
      </c>
      <c r="V1656" s="12">
        <f>W1656*1.01233684194057</f>
        <v>18222063.15493026</v>
      </c>
      <c r="W1656" s="3">
        <v>18000000</v>
      </c>
      <c r="X1656" s="13">
        <f>Y1656*1.01233684194057</f>
        <v>44348766.196153492</v>
      </c>
      <c r="Y1656" s="3">
        <v>43808310</v>
      </c>
      <c r="Z1656" s="13">
        <f>AA1656*1.01233684194057</f>
        <v>48383743.442444429</v>
      </c>
      <c r="AA1656" s="3">
        <v>47794115</v>
      </c>
      <c r="AB1656">
        <v>331</v>
      </c>
    </row>
    <row r="1657" spans="1:28" x14ac:dyDescent="0.2">
      <c r="A1657" t="s">
        <v>43754</v>
      </c>
      <c r="B1657" t="s">
        <v>43755</v>
      </c>
      <c r="C1657">
        <v>2019</v>
      </c>
      <c r="D1657" t="s">
        <v>32605</v>
      </c>
      <c r="E1657" t="s">
        <v>176</v>
      </c>
      <c r="F1657" t="s">
        <v>44046</v>
      </c>
      <c r="G1657" t="s">
        <v>44045</v>
      </c>
      <c r="H1657">
        <v>148</v>
      </c>
      <c r="I1657" t="s">
        <v>38112</v>
      </c>
      <c r="J1657" t="s">
        <v>26</v>
      </c>
      <c r="K1657" t="s">
        <v>74</v>
      </c>
      <c r="M1657" t="s">
        <v>43182</v>
      </c>
      <c r="N1657" t="s">
        <v>43182</v>
      </c>
      <c r="O1657" t="s">
        <v>43756</v>
      </c>
      <c r="P1657" t="s">
        <v>38601</v>
      </c>
      <c r="Q1657" t="s">
        <v>43757</v>
      </c>
      <c r="R1657" t="s">
        <v>43758</v>
      </c>
      <c r="S1657" t="s">
        <v>43759</v>
      </c>
      <c r="T1657">
        <v>7.1</v>
      </c>
      <c r="U1657">
        <v>176389</v>
      </c>
      <c r="V1657" s="12">
        <f>W1657*1.01233684194057</f>
        <v>9111031.57746513</v>
      </c>
      <c r="W1657" s="3">
        <v>9000000</v>
      </c>
      <c r="X1657" s="13">
        <f>Y1657*1.01233684194057</f>
        <v>27764715.680662014</v>
      </c>
      <c r="Y1657" s="3">
        <v>27426361</v>
      </c>
      <c r="Z1657" s="13">
        <f>AA1657*1.01233684194057</f>
        <v>48494071.960826479</v>
      </c>
      <c r="AA1657" s="3">
        <v>47903099</v>
      </c>
      <c r="AB1657">
        <v>2706</v>
      </c>
    </row>
    <row r="1658" spans="1:28" x14ac:dyDescent="0.2">
      <c r="A1658" t="s">
        <v>18548</v>
      </c>
      <c r="B1658" t="s">
        <v>18549</v>
      </c>
      <c r="C1658">
        <v>2008</v>
      </c>
      <c r="D1658" t="s">
        <v>15181</v>
      </c>
      <c r="E1658" t="s">
        <v>176</v>
      </c>
      <c r="F1658" t="s">
        <v>44055</v>
      </c>
      <c r="H1658">
        <v>94</v>
      </c>
      <c r="I1658" t="s">
        <v>495</v>
      </c>
      <c r="J1658" t="s">
        <v>26</v>
      </c>
      <c r="K1658" t="s">
        <v>308</v>
      </c>
      <c r="M1658" t="s">
        <v>18550</v>
      </c>
      <c r="N1658" t="s">
        <v>18551</v>
      </c>
      <c r="O1658" t="s">
        <v>18552</v>
      </c>
      <c r="P1658" t="s">
        <v>18553</v>
      </c>
      <c r="Q1658" t="s">
        <v>18554</v>
      </c>
      <c r="R1658" t="s">
        <v>18555</v>
      </c>
      <c r="S1658" t="s">
        <v>18556</v>
      </c>
      <c r="T1658">
        <v>7.8</v>
      </c>
      <c r="U1658">
        <v>185838</v>
      </c>
      <c r="V1658" s="12">
        <f>W1658*1.20207800169993</f>
        <v>15025975.021249125</v>
      </c>
      <c r="W1658" s="3">
        <v>12500000</v>
      </c>
      <c r="X1658" s="13">
        <f>Y1658*1.20207800169993</f>
        <v>10874185.127545832</v>
      </c>
      <c r="Y1658" s="3">
        <v>9046156</v>
      </c>
      <c r="Z1658" s="13">
        <f>AA1658*1.20207800169993</f>
        <v>48583861.286619328</v>
      </c>
      <c r="AA1658" s="3">
        <v>40416563</v>
      </c>
      <c r="AB1658">
        <v>483</v>
      </c>
    </row>
    <row r="1659" spans="1:28" x14ac:dyDescent="0.2">
      <c r="A1659" t="s">
        <v>19441</v>
      </c>
      <c r="B1659" t="s">
        <v>19442</v>
      </c>
      <c r="C1659">
        <v>2019</v>
      </c>
      <c r="D1659" t="s">
        <v>19443</v>
      </c>
      <c r="E1659" t="s">
        <v>3496</v>
      </c>
      <c r="F1659" t="s">
        <v>44042</v>
      </c>
      <c r="H1659">
        <v>90</v>
      </c>
      <c r="I1659" t="s">
        <v>25</v>
      </c>
      <c r="J1659" t="s">
        <v>26</v>
      </c>
      <c r="K1659" t="s">
        <v>1121</v>
      </c>
      <c r="M1659" t="s">
        <v>19444</v>
      </c>
      <c r="N1659" t="s">
        <v>19444</v>
      </c>
      <c r="O1659" t="s">
        <v>19445</v>
      </c>
      <c r="P1659" t="s">
        <v>19446</v>
      </c>
      <c r="Q1659" t="s">
        <v>19447</v>
      </c>
      <c r="R1659" t="s">
        <v>19448</v>
      </c>
      <c r="S1659" t="s">
        <v>19449</v>
      </c>
      <c r="T1659">
        <v>5.4</v>
      </c>
      <c r="U1659">
        <v>21646</v>
      </c>
      <c r="V1659" s="12">
        <f>W1659*1.01233684194057</f>
        <v>6580189.4726137053</v>
      </c>
      <c r="W1659" s="3">
        <v>6500000</v>
      </c>
      <c r="X1659" s="13">
        <f>Y1659*1.01233684194057</f>
        <v>25937857.677380271</v>
      </c>
      <c r="Y1659" s="3">
        <v>25621766</v>
      </c>
      <c r="Z1659" s="13">
        <f>AA1659*1.01233684194057</f>
        <v>48614202.936849043</v>
      </c>
      <c r="AA1659" s="3">
        <v>48021766</v>
      </c>
      <c r="AB1659">
        <v>312</v>
      </c>
    </row>
    <row r="1660" spans="1:28" x14ac:dyDescent="0.2">
      <c r="A1660" t="s">
        <v>5830</v>
      </c>
      <c r="B1660" t="s">
        <v>5831</v>
      </c>
      <c r="C1660">
        <v>2004</v>
      </c>
      <c r="D1660" t="s">
        <v>3505</v>
      </c>
      <c r="E1660" t="s">
        <v>1045</v>
      </c>
      <c r="F1660" t="s">
        <v>44032</v>
      </c>
      <c r="G1660" t="s">
        <v>44036</v>
      </c>
      <c r="H1660">
        <v>102</v>
      </c>
      <c r="I1660" t="s">
        <v>25</v>
      </c>
      <c r="J1660" t="s">
        <v>26</v>
      </c>
      <c r="M1660" t="s">
        <v>3937</v>
      </c>
      <c r="N1660" t="s">
        <v>3937</v>
      </c>
      <c r="O1660" t="s">
        <v>5832</v>
      </c>
      <c r="P1660" t="s">
        <v>5833</v>
      </c>
      <c r="Q1660" t="s">
        <v>5834</v>
      </c>
      <c r="R1660" t="s">
        <v>5835</v>
      </c>
      <c r="S1660" t="s">
        <v>5836</v>
      </c>
      <c r="T1660">
        <v>6.2</v>
      </c>
      <c r="U1660">
        <v>62656</v>
      </c>
      <c r="V1660" s="12">
        <f>W1660*1.37009528851244</f>
        <v>47953335.097935401</v>
      </c>
      <c r="W1660" s="3">
        <v>35000000</v>
      </c>
      <c r="X1660" s="13">
        <f>Y1660*1.37009528851244</f>
        <v>34619782.85509263</v>
      </c>
      <c r="Y1660" s="3">
        <v>25268157</v>
      </c>
      <c r="Z1660" s="13">
        <f>AA1660*1.37009528851244</f>
        <v>48628683.837644242</v>
      </c>
      <c r="AA1660" s="3">
        <v>35492921</v>
      </c>
      <c r="AB1660">
        <v>366</v>
      </c>
    </row>
    <row r="1661" spans="1:28" hidden="1" x14ac:dyDescent="0.2">
      <c r="A1661" t="s">
        <v>16819</v>
      </c>
      <c r="B1661" t="s">
        <v>16820</v>
      </c>
      <c r="C1661">
        <v>2019</v>
      </c>
      <c r="D1661" t="s">
        <v>16821</v>
      </c>
      <c r="E1661" t="s">
        <v>44035</v>
      </c>
      <c r="F1661" t="s">
        <v>44038</v>
      </c>
      <c r="G1661" t="s">
        <v>44032</v>
      </c>
      <c r="H1661">
        <v>107</v>
      </c>
      <c r="I1661" t="s">
        <v>25</v>
      </c>
      <c r="J1661" t="s">
        <v>26</v>
      </c>
      <c r="M1661" t="s">
        <v>16822</v>
      </c>
      <c r="N1661" t="s">
        <v>16823</v>
      </c>
      <c r="O1661" t="s">
        <v>16824</v>
      </c>
      <c r="P1661" t="s">
        <v>16825</v>
      </c>
      <c r="Q1661" t="s">
        <v>16826</v>
      </c>
      <c r="R1661" t="s">
        <v>16827</v>
      </c>
      <c r="S1661" t="s">
        <v>16828</v>
      </c>
      <c r="T1661">
        <v>7</v>
      </c>
      <c r="U1661">
        <v>37295</v>
      </c>
      <c r="W1661"/>
      <c r="X1661"/>
      <c r="Y1661"/>
      <c r="Z1661"/>
      <c r="AA1661"/>
      <c r="AB1661">
        <v>553</v>
      </c>
    </row>
    <row r="1662" spans="1:28" x14ac:dyDescent="0.2">
      <c r="A1662" t="s">
        <v>7097</v>
      </c>
      <c r="B1662" t="s">
        <v>7098</v>
      </c>
      <c r="C1662">
        <v>2003</v>
      </c>
      <c r="D1662" t="s">
        <v>3106</v>
      </c>
      <c r="E1662" t="s">
        <v>1045</v>
      </c>
      <c r="F1662" t="s">
        <v>44044</v>
      </c>
      <c r="H1662">
        <v>86</v>
      </c>
      <c r="I1662" t="s">
        <v>25</v>
      </c>
      <c r="J1662" t="s">
        <v>26</v>
      </c>
      <c r="M1662" t="s">
        <v>7099</v>
      </c>
      <c r="N1662" t="s">
        <v>7100</v>
      </c>
      <c r="O1662" t="s">
        <v>7101</v>
      </c>
      <c r="P1662" t="s">
        <v>7102</v>
      </c>
      <c r="Q1662" t="s">
        <v>7103</v>
      </c>
      <c r="R1662" t="s">
        <v>7104</v>
      </c>
      <c r="S1662" t="s">
        <v>7105</v>
      </c>
      <c r="T1662">
        <v>5.2</v>
      </c>
      <c r="U1662">
        <v>18345</v>
      </c>
      <c r="V1662" s="12">
        <f>W1662*1.40658152173913</f>
        <v>21098722.82608695</v>
      </c>
      <c r="W1662" s="3">
        <v>15000000</v>
      </c>
      <c r="X1662" s="13">
        <f>Y1662*1.40658152173913</f>
        <v>48431697.679407597</v>
      </c>
      <c r="Y1662" s="3">
        <v>34432201</v>
      </c>
      <c r="Z1662" s="13">
        <f>AA1662*1.40658152173913</f>
        <v>48699374.362739116</v>
      </c>
      <c r="AA1662" s="3">
        <v>34622504</v>
      </c>
      <c r="AB1662">
        <v>91</v>
      </c>
    </row>
    <row r="1663" spans="1:28" hidden="1" x14ac:dyDescent="0.2">
      <c r="A1663" t="s">
        <v>16838</v>
      </c>
      <c r="B1663" t="s">
        <v>16839</v>
      </c>
      <c r="C1663">
        <v>2007</v>
      </c>
      <c r="D1663" s="1">
        <v>39391</v>
      </c>
      <c r="E1663" t="s">
        <v>1045</v>
      </c>
      <c r="F1663" t="s">
        <v>44032</v>
      </c>
      <c r="G1663" t="s">
        <v>44036</v>
      </c>
      <c r="H1663">
        <v>132</v>
      </c>
      <c r="I1663" t="s">
        <v>943</v>
      </c>
      <c r="J1663" t="s">
        <v>944</v>
      </c>
      <c r="M1663" t="s">
        <v>16840</v>
      </c>
      <c r="N1663" t="s">
        <v>16841</v>
      </c>
      <c r="O1663" t="s">
        <v>16842</v>
      </c>
      <c r="P1663" t="s">
        <v>16843</v>
      </c>
      <c r="Q1663" t="s">
        <v>16844</v>
      </c>
      <c r="R1663" t="s">
        <v>16845</v>
      </c>
      <c r="S1663" t="s">
        <v>16846</v>
      </c>
      <c r="T1663">
        <v>7.4</v>
      </c>
      <c r="U1663">
        <v>10833</v>
      </c>
      <c r="W1663"/>
      <c r="X1663"/>
      <c r="Y1663">
        <v>150212</v>
      </c>
      <c r="Z1663"/>
      <c r="AA1663">
        <v>6316418</v>
      </c>
      <c r="AB1663">
        <v>44</v>
      </c>
    </row>
    <row r="1664" spans="1:28" hidden="1" x14ac:dyDescent="0.2">
      <c r="A1664" t="s">
        <v>16847</v>
      </c>
      <c r="B1664" t="s">
        <v>16848</v>
      </c>
      <c r="C1664">
        <v>2007</v>
      </c>
      <c r="D1664" s="1">
        <v>39275</v>
      </c>
      <c r="E1664" t="s">
        <v>44035</v>
      </c>
      <c r="F1664" t="s">
        <v>44044</v>
      </c>
      <c r="G1664" t="s">
        <v>44032</v>
      </c>
      <c r="H1664">
        <v>98</v>
      </c>
      <c r="I1664" t="s">
        <v>25</v>
      </c>
      <c r="J1664" t="s">
        <v>26</v>
      </c>
      <c r="M1664" t="s">
        <v>1523</v>
      </c>
      <c r="N1664" t="s">
        <v>16849</v>
      </c>
      <c r="O1664" t="s">
        <v>16850</v>
      </c>
      <c r="P1664" t="s">
        <v>14630</v>
      </c>
      <c r="Q1664" t="s">
        <v>16851</v>
      </c>
      <c r="R1664" t="s">
        <v>16852</v>
      </c>
      <c r="S1664" t="s">
        <v>16853</v>
      </c>
      <c r="T1664">
        <v>7.3</v>
      </c>
      <c r="U1664">
        <v>31700</v>
      </c>
      <c r="W1664">
        <v>2000000</v>
      </c>
      <c r="X1664"/>
      <c r="Y1664"/>
      <c r="Z1664"/>
      <c r="AA1664">
        <v>1306875</v>
      </c>
      <c r="AB1664">
        <v>154</v>
      </c>
    </row>
    <row r="1665" spans="1:28" x14ac:dyDescent="0.2">
      <c r="A1665" t="s">
        <v>26190</v>
      </c>
      <c r="B1665" t="s">
        <v>26191</v>
      </c>
      <c r="C1665">
        <v>2016</v>
      </c>
      <c r="D1665" t="s">
        <v>26192</v>
      </c>
      <c r="E1665" t="s">
        <v>3496</v>
      </c>
      <c r="F1665" t="s">
        <v>44045</v>
      </c>
      <c r="G1665" t="s">
        <v>44042</v>
      </c>
      <c r="H1665">
        <v>89</v>
      </c>
      <c r="I1665" t="s">
        <v>177</v>
      </c>
      <c r="J1665" t="s">
        <v>26</v>
      </c>
      <c r="M1665" t="s">
        <v>22878</v>
      </c>
      <c r="N1665" t="s">
        <v>26193</v>
      </c>
      <c r="O1665" t="s">
        <v>26194</v>
      </c>
      <c r="P1665" t="s">
        <v>26195</v>
      </c>
      <c r="Q1665" t="s">
        <v>26196</v>
      </c>
      <c r="R1665" t="s">
        <v>26197</v>
      </c>
      <c r="S1665" t="s">
        <v>26198</v>
      </c>
      <c r="T1665">
        <v>5</v>
      </c>
      <c r="U1665">
        <v>40222</v>
      </c>
      <c r="V1665" s="12">
        <f>W1665*1.07834771485832</f>
        <v>5391738.5742915999</v>
      </c>
      <c r="W1665" s="3">
        <v>5000000</v>
      </c>
      <c r="X1665" s="13">
        <f>Y1665*1.07834771485832</f>
        <v>22404896.250821922</v>
      </c>
      <c r="Y1665" s="3">
        <v>20777061</v>
      </c>
      <c r="Z1665" s="13">
        <f>AA1665*1.07834771485832</f>
        <v>48712367.388842978</v>
      </c>
      <c r="AA1665" s="3">
        <v>45173154</v>
      </c>
      <c r="AB1665">
        <v>332</v>
      </c>
    </row>
    <row r="1666" spans="1:28" hidden="1" x14ac:dyDescent="0.2">
      <c r="A1666" t="s">
        <v>16860</v>
      </c>
      <c r="B1666" t="s">
        <v>16861</v>
      </c>
      <c r="C1666">
        <v>2011</v>
      </c>
      <c r="D1666" s="1">
        <v>40641</v>
      </c>
      <c r="E1666" t="s">
        <v>44035</v>
      </c>
      <c r="F1666" t="s">
        <v>44038</v>
      </c>
      <c r="G1666" t="s">
        <v>44032</v>
      </c>
      <c r="H1666">
        <v>92</v>
      </c>
      <c r="I1666" t="s">
        <v>1705</v>
      </c>
      <c r="J1666" t="s">
        <v>26</v>
      </c>
      <c r="K1666" t="s">
        <v>4240</v>
      </c>
      <c r="M1666" t="s">
        <v>16862</v>
      </c>
      <c r="N1666" t="s">
        <v>16863</v>
      </c>
      <c r="O1666" t="s">
        <v>16864</v>
      </c>
      <c r="P1666" t="s">
        <v>9966</v>
      </c>
      <c r="Q1666" t="s">
        <v>16865</v>
      </c>
      <c r="R1666" t="s">
        <v>16866</v>
      </c>
      <c r="S1666" t="s">
        <v>16867</v>
      </c>
      <c r="T1666">
        <v>7.4</v>
      </c>
      <c r="U1666">
        <v>16425</v>
      </c>
      <c r="W1666" t="s">
        <v>16868</v>
      </c>
      <c r="X1666"/>
      <c r="Y1666"/>
      <c r="Z1666"/>
      <c r="AA1666">
        <v>21185162</v>
      </c>
      <c r="AB1666">
        <v>98</v>
      </c>
    </row>
    <row r="1667" spans="1:28" x14ac:dyDescent="0.2">
      <c r="A1667" t="s">
        <v>4494</v>
      </c>
      <c r="B1667" t="s">
        <v>4495</v>
      </c>
      <c r="C1667">
        <v>2002</v>
      </c>
      <c r="D1667" s="1">
        <v>37895</v>
      </c>
      <c r="E1667" t="s">
        <v>3496</v>
      </c>
      <c r="H1667">
        <v>88</v>
      </c>
      <c r="I1667" t="s">
        <v>3904</v>
      </c>
      <c r="J1667" t="s">
        <v>26</v>
      </c>
      <c r="M1667" t="s">
        <v>4496</v>
      </c>
      <c r="N1667" t="s">
        <v>4497</v>
      </c>
      <c r="O1667" t="s">
        <v>4498</v>
      </c>
      <c r="P1667" t="s">
        <v>4499</v>
      </c>
      <c r="Q1667" t="s">
        <v>4500</v>
      </c>
      <c r="R1667" t="s">
        <v>4501</v>
      </c>
      <c r="S1667" t="s">
        <v>4502</v>
      </c>
      <c r="T1667">
        <v>5.5</v>
      </c>
      <c r="U1667">
        <v>18610</v>
      </c>
      <c r="V1667" s="12">
        <f>W1667*1.43863813229572</f>
        <v>15249564.202334633</v>
      </c>
      <c r="W1667" s="3">
        <v>10600000</v>
      </c>
      <c r="X1667" s="13">
        <f>Y1667*1.43863813229572</f>
        <v>31885172.804124519</v>
      </c>
      <c r="Y1667" s="3">
        <v>22163442</v>
      </c>
      <c r="Z1667" s="13">
        <f>AA1667*1.43863813229572</f>
        <v>48897491.678132303</v>
      </c>
      <c r="AA1667" s="3">
        <v>33988736</v>
      </c>
      <c r="AB1667">
        <v>348</v>
      </c>
    </row>
    <row r="1668" spans="1:28" x14ac:dyDescent="0.2">
      <c r="A1668" t="s">
        <v>36243</v>
      </c>
      <c r="B1668" t="s">
        <v>36244</v>
      </c>
      <c r="C1668">
        <v>2014</v>
      </c>
      <c r="D1668" t="s">
        <v>25222</v>
      </c>
      <c r="E1668" t="s">
        <v>176</v>
      </c>
      <c r="H1668">
        <v>101</v>
      </c>
      <c r="I1668" t="s">
        <v>3037</v>
      </c>
      <c r="J1668" t="s">
        <v>26</v>
      </c>
      <c r="M1668" t="s">
        <v>36245</v>
      </c>
      <c r="N1668" t="s">
        <v>36245</v>
      </c>
      <c r="O1668" t="s">
        <v>36246</v>
      </c>
      <c r="P1668" t="s">
        <v>5705</v>
      </c>
      <c r="Q1668" t="s">
        <v>36247</v>
      </c>
      <c r="R1668" t="s">
        <v>36248</v>
      </c>
      <c r="S1668" t="s">
        <v>36249</v>
      </c>
      <c r="T1668">
        <v>7.5</v>
      </c>
      <c r="U1668">
        <v>124366</v>
      </c>
      <c r="V1668" s="12">
        <f>W1668*1.09324733035956</f>
        <v>5466236.6517978003</v>
      </c>
      <c r="W1668" s="3">
        <v>5000000</v>
      </c>
      <c r="X1668" s="13">
        <f>Y1668*1.09324733035956</f>
        <v>20503166.028322753</v>
      </c>
      <c r="Y1668" s="3">
        <v>18754371</v>
      </c>
      <c r="Z1668" s="13">
        <f>AA1668*1.09324733035956</f>
        <v>48954735.389400154</v>
      </c>
      <c r="AA1668" s="3">
        <v>44779195</v>
      </c>
      <c r="AB1668">
        <v>250</v>
      </c>
    </row>
    <row r="1669" spans="1:28" x14ac:dyDescent="0.2">
      <c r="A1669" t="s">
        <v>10639</v>
      </c>
      <c r="B1669" t="s">
        <v>10640</v>
      </c>
      <c r="C1669">
        <v>2006</v>
      </c>
      <c r="D1669" s="1">
        <v>38905</v>
      </c>
      <c r="E1669" t="s">
        <v>1045</v>
      </c>
      <c r="F1669" t="s">
        <v>44034</v>
      </c>
      <c r="G1669" t="s">
        <v>44036</v>
      </c>
      <c r="H1669">
        <v>108</v>
      </c>
      <c r="I1669" t="s">
        <v>25</v>
      </c>
      <c r="J1669" t="s">
        <v>26</v>
      </c>
      <c r="M1669" t="s">
        <v>2082</v>
      </c>
      <c r="N1669" t="s">
        <v>10641</v>
      </c>
      <c r="O1669" t="s">
        <v>10642</v>
      </c>
      <c r="P1669" t="s">
        <v>8431</v>
      </c>
      <c r="Q1669" t="s">
        <v>10643</v>
      </c>
      <c r="R1669" t="s">
        <v>10644</v>
      </c>
      <c r="S1669" t="s">
        <v>10645</v>
      </c>
      <c r="T1669">
        <v>5.4</v>
      </c>
      <c r="U1669">
        <v>52962</v>
      </c>
      <c r="V1669" s="12">
        <f>W1669*1.28378472222222</f>
        <v>35945972.222222164</v>
      </c>
      <c r="W1669" s="3">
        <v>28000000</v>
      </c>
      <c r="X1669" s="13">
        <f>Y1669*1.28378472222222</f>
        <v>22243688.557291631</v>
      </c>
      <c r="Y1669" s="3">
        <v>17326650</v>
      </c>
      <c r="Z1669" s="13">
        <f>AA1669*1.28378472222222</f>
        <v>48989103.040451303</v>
      </c>
      <c r="AA1669" s="3">
        <v>38159905</v>
      </c>
      <c r="AB1669">
        <v>154</v>
      </c>
    </row>
    <row r="1670" spans="1:28" hidden="1" x14ac:dyDescent="0.2">
      <c r="A1670" t="s">
        <v>16894</v>
      </c>
      <c r="B1670" t="s">
        <v>16895</v>
      </c>
      <c r="C1670">
        <v>2013</v>
      </c>
      <c r="D1670" s="1">
        <v>41856</v>
      </c>
      <c r="E1670" t="s">
        <v>44035</v>
      </c>
      <c r="F1670" t="s">
        <v>44044</v>
      </c>
      <c r="G1670" t="s">
        <v>44032</v>
      </c>
      <c r="H1670">
        <v>114</v>
      </c>
      <c r="I1670" t="s">
        <v>25</v>
      </c>
      <c r="J1670" t="s">
        <v>26</v>
      </c>
      <c r="M1670" t="s">
        <v>4488</v>
      </c>
      <c r="N1670" t="s">
        <v>11029</v>
      </c>
      <c r="O1670" t="s">
        <v>16896</v>
      </c>
      <c r="P1670" t="s">
        <v>3439</v>
      </c>
      <c r="Q1670" t="s">
        <v>16897</v>
      </c>
      <c r="R1670" t="s">
        <v>16898</v>
      </c>
      <c r="S1670" t="s">
        <v>16899</v>
      </c>
      <c r="T1670">
        <v>6.1</v>
      </c>
      <c r="U1670">
        <v>19945</v>
      </c>
      <c r="W1670">
        <v>15000000</v>
      </c>
      <c r="X1670"/>
      <c r="Y1670"/>
      <c r="Z1670"/>
      <c r="AA1670">
        <v>2033154</v>
      </c>
      <c r="AB1670">
        <v>81</v>
      </c>
    </row>
    <row r="1671" spans="1:28" hidden="1" x14ac:dyDescent="0.2">
      <c r="A1671" t="s">
        <v>16900</v>
      </c>
      <c r="B1671" t="s">
        <v>16901</v>
      </c>
      <c r="C1671">
        <v>2008</v>
      </c>
      <c r="D1671" t="s">
        <v>16902</v>
      </c>
      <c r="E1671" t="s">
        <v>1045</v>
      </c>
      <c r="F1671" t="s">
        <v>44036</v>
      </c>
      <c r="H1671">
        <v>91</v>
      </c>
      <c r="I1671" t="s">
        <v>25</v>
      </c>
      <c r="J1671" t="s">
        <v>26</v>
      </c>
      <c r="M1671" t="s">
        <v>16903</v>
      </c>
      <c r="N1671" t="s">
        <v>16904</v>
      </c>
      <c r="O1671" t="s">
        <v>16905</v>
      </c>
      <c r="P1671" t="s">
        <v>11725</v>
      </c>
      <c r="Q1671" t="s">
        <v>16906</v>
      </c>
      <c r="R1671" t="s">
        <v>16907</v>
      </c>
      <c r="S1671" t="s">
        <v>16908</v>
      </c>
      <c r="T1671">
        <v>1.9</v>
      </c>
      <c r="U1671">
        <v>35952</v>
      </c>
      <c r="W1671"/>
      <c r="X1671"/>
      <c r="Y1671">
        <v>27696</v>
      </c>
      <c r="Z1671"/>
      <c r="AA1671">
        <v>1596232</v>
      </c>
      <c r="AB1671">
        <v>120</v>
      </c>
    </row>
    <row r="1672" spans="1:28" x14ac:dyDescent="0.2">
      <c r="A1672" t="s">
        <v>7338</v>
      </c>
      <c r="B1672" t="s">
        <v>7339</v>
      </c>
      <c r="C1672">
        <v>2004</v>
      </c>
      <c r="D1672" t="s">
        <v>6534</v>
      </c>
      <c r="E1672" t="s">
        <v>1045</v>
      </c>
      <c r="F1672" t="s">
        <v>44032</v>
      </c>
      <c r="G1672" t="s">
        <v>44036</v>
      </c>
      <c r="H1672">
        <v>102</v>
      </c>
      <c r="I1672" t="s">
        <v>25</v>
      </c>
      <c r="J1672" t="s">
        <v>26</v>
      </c>
      <c r="K1672" t="s">
        <v>6578</v>
      </c>
      <c r="M1672" t="s">
        <v>7340</v>
      </c>
      <c r="N1672" t="s">
        <v>7340</v>
      </c>
      <c r="O1672" t="s">
        <v>7341</v>
      </c>
      <c r="P1672" t="s">
        <v>7340</v>
      </c>
      <c r="Q1672" t="s">
        <v>7342</v>
      </c>
      <c r="R1672" t="s">
        <v>7343</v>
      </c>
      <c r="S1672" t="s">
        <v>7344</v>
      </c>
      <c r="T1672">
        <v>7.4</v>
      </c>
      <c r="U1672">
        <v>205293</v>
      </c>
      <c r="V1672" s="12">
        <f>W1672*1.37009528851244</f>
        <v>3425238.2212811001</v>
      </c>
      <c r="W1672" s="3">
        <v>2500000</v>
      </c>
      <c r="X1672" s="13">
        <f>Y1672*1.37009528851244</f>
        <v>36694324.967051335</v>
      </c>
      <c r="Y1672" s="3">
        <v>26782316</v>
      </c>
      <c r="Z1672" s="13">
        <f>AA1672*1.37009528851244</f>
        <v>49084096.661069334</v>
      </c>
      <c r="AA1672" s="3">
        <v>35825316</v>
      </c>
      <c r="AB1672">
        <v>974</v>
      </c>
    </row>
    <row r="1673" spans="1:28" hidden="1" x14ac:dyDescent="0.2">
      <c r="A1673" t="s">
        <v>3121</v>
      </c>
      <c r="B1673" t="s">
        <v>3122</v>
      </c>
      <c r="C1673">
        <v>2001</v>
      </c>
      <c r="D1673" t="s">
        <v>985</v>
      </c>
      <c r="E1673" t="s">
        <v>176</v>
      </c>
      <c r="H1673">
        <v>106</v>
      </c>
      <c r="I1673" t="s">
        <v>3123</v>
      </c>
      <c r="J1673" t="s">
        <v>308</v>
      </c>
      <c r="M1673" t="s">
        <v>1861</v>
      </c>
      <c r="N1673" t="s">
        <v>3124</v>
      </c>
      <c r="O1673" t="s">
        <v>3125</v>
      </c>
      <c r="P1673" t="s">
        <v>3126</v>
      </c>
      <c r="Q1673" t="s">
        <v>3126</v>
      </c>
      <c r="R1673" t="s">
        <v>3127</v>
      </c>
      <c r="S1673" t="s">
        <v>3128</v>
      </c>
      <c r="T1673">
        <v>7.6</v>
      </c>
      <c r="U1673">
        <v>113683</v>
      </c>
      <c r="V1673" s="12">
        <f>W1673*1.46138339920949</f>
        <v>2922766.7984189801</v>
      </c>
      <c r="W1673" s="3">
        <v>2000000</v>
      </c>
      <c r="X1673" s="13">
        <f>Y1673*1.46138339920949</f>
        <v>20225046.451936811</v>
      </c>
      <c r="Y1673" s="3">
        <v>13839658</v>
      </c>
      <c r="Z1673" s="13">
        <f>AA1673*1.46138339920949</f>
        <v>49126875.625138469</v>
      </c>
      <c r="AA1673" s="3">
        <v>33616692</v>
      </c>
      <c r="AB1673">
        <v>405</v>
      </c>
    </row>
    <row r="1674" spans="1:28" x14ac:dyDescent="0.2">
      <c r="A1674" t="s">
        <v>17200</v>
      </c>
      <c r="B1674" t="s">
        <v>17201</v>
      </c>
      <c r="C1674">
        <v>2008</v>
      </c>
      <c r="D1674" s="1">
        <v>39455</v>
      </c>
      <c r="E1674" t="s">
        <v>1045</v>
      </c>
      <c r="F1674" t="s">
        <v>44036</v>
      </c>
      <c r="G1674" t="s">
        <v>44050</v>
      </c>
      <c r="H1674">
        <v>87</v>
      </c>
      <c r="I1674" t="s">
        <v>166</v>
      </c>
      <c r="J1674" t="s">
        <v>26</v>
      </c>
      <c r="M1674" t="s">
        <v>17202</v>
      </c>
      <c r="N1674" t="s">
        <v>17203</v>
      </c>
      <c r="O1674" t="s">
        <v>17204</v>
      </c>
      <c r="P1674" t="s">
        <v>17205</v>
      </c>
      <c r="Q1674" t="s">
        <v>17206</v>
      </c>
      <c r="R1674" t="s">
        <v>17207</v>
      </c>
      <c r="S1674" t="s">
        <v>17208</v>
      </c>
      <c r="T1674">
        <v>3.8</v>
      </c>
      <c r="U1674">
        <v>49864</v>
      </c>
      <c r="V1674" s="12">
        <f>W1674*1.20207800169993</f>
        <v>74528836.10539566</v>
      </c>
      <c r="W1674" s="3">
        <v>62000000</v>
      </c>
      <c r="X1674" s="13">
        <f>Y1674*1.20207800169993</f>
        <v>38749937.632652588</v>
      </c>
      <c r="Y1674" s="3">
        <v>32235793</v>
      </c>
      <c r="Z1674" s="13">
        <f>AA1674*1.20207800169993</f>
        <v>49138010.830856979</v>
      </c>
      <c r="AA1674" s="3">
        <v>40877556</v>
      </c>
      <c r="AB1674">
        <v>289</v>
      </c>
    </row>
    <row r="1675" spans="1:28" hidden="1" x14ac:dyDescent="0.2">
      <c r="A1675" t="s">
        <v>16932</v>
      </c>
      <c r="B1675" t="s">
        <v>16933</v>
      </c>
      <c r="C1675">
        <v>2007</v>
      </c>
      <c r="D1675" t="s">
        <v>16934</v>
      </c>
      <c r="E1675" t="s">
        <v>16512</v>
      </c>
      <c r="F1675" t="s">
        <v>44038</v>
      </c>
      <c r="G1675" t="s">
        <v>44044</v>
      </c>
      <c r="H1675">
        <v>91</v>
      </c>
      <c r="I1675" t="s">
        <v>817</v>
      </c>
      <c r="J1675" t="s">
        <v>27</v>
      </c>
      <c r="M1675" t="s">
        <v>1254</v>
      </c>
      <c r="N1675" t="s">
        <v>1255</v>
      </c>
      <c r="O1675" t="s">
        <v>16935</v>
      </c>
      <c r="P1675" t="s">
        <v>1257</v>
      </c>
      <c r="Q1675" t="s">
        <v>1258</v>
      </c>
      <c r="R1675" t="s">
        <v>16936</v>
      </c>
      <c r="S1675" t="s">
        <v>16937</v>
      </c>
      <c r="T1675">
        <v>5.6</v>
      </c>
      <c r="U1675">
        <v>26281</v>
      </c>
      <c r="W1675"/>
      <c r="X1675"/>
      <c r="Y1675"/>
      <c r="Z1675"/>
      <c r="AA1675">
        <v>65125001</v>
      </c>
      <c r="AB1675">
        <v>21</v>
      </c>
    </row>
    <row r="1676" spans="1:28" hidden="1" x14ac:dyDescent="0.2">
      <c r="A1676" t="s">
        <v>16938</v>
      </c>
      <c r="B1676" t="s">
        <v>16939</v>
      </c>
      <c r="C1676">
        <v>2006</v>
      </c>
      <c r="D1676" t="s">
        <v>11138</v>
      </c>
      <c r="E1676" t="s">
        <v>1045</v>
      </c>
      <c r="F1676" t="s">
        <v>44045</v>
      </c>
      <c r="G1676" t="s">
        <v>44042</v>
      </c>
      <c r="H1676">
        <v>157</v>
      </c>
      <c r="I1676" t="s">
        <v>943</v>
      </c>
      <c r="J1676" t="s">
        <v>944</v>
      </c>
      <c r="M1676" t="s">
        <v>2931</v>
      </c>
      <c r="N1676" t="s">
        <v>11863</v>
      </c>
      <c r="O1676" t="s">
        <v>16940</v>
      </c>
      <c r="P1676" t="s">
        <v>2934</v>
      </c>
      <c r="Q1676" t="s">
        <v>16941</v>
      </c>
      <c r="R1676" t="s">
        <v>16942</v>
      </c>
      <c r="S1676" t="s">
        <v>16943</v>
      </c>
      <c r="T1676">
        <v>6.4</v>
      </c>
      <c r="U1676">
        <v>10532</v>
      </c>
      <c r="W1676"/>
      <c r="X1676"/>
      <c r="Y1676">
        <v>789963</v>
      </c>
      <c r="Z1676"/>
      <c r="AA1676">
        <v>14730896</v>
      </c>
      <c r="AB1676">
        <v>29</v>
      </c>
    </row>
    <row r="1677" spans="1:28" x14ac:dyDescent="0.2">
      <c r="A1677" t="s">
        <v>19956</v>
      </c>
      <c r="B1677" t="s">
        <v>19957</v>
      </c>
      <c r="C1677">
        <v>2009</v>
      </c>
      <c r="D1677" t="s">
        <v>12723</v>
      </c>
      <c r="E1677" t="s">
        <v>16512</v>
      </c>
      <c r="F1677" t="s">
        <v>44033</v>
      </c>
      <c r="G1677" t="s">
        <v>44042</v>
      </c>
      <c r="H1677">
        <v>95</v>
      </c>
      <c r="I1677" t="s">
        <v>25</v>
      </c>
      <c r="J1677" t="s">
        <v>26</v>
      </c>
      <c r="M1677" t="s">
        <v>15174</v>
      </c>
      <c r="N1677" t="s">
        <v>15174</v>
      </c>
      <c r="O1677" t="s">
        <v>19958</v>
      </c>
      <c r="P1677" t="s">
        <v>2296</v>
      </c>
      <c r="Q1677" t="s">
        <v>19959</v>
      </c>
      <c r="R1677" t="s">
        <v>19960</v>
      </c>
      <c r="S1677" t="s">
        <v>19961</v>
      </c>
      <c r="T1677">
        <v>5.8</v>
      </c>
      <c r="U1677">
        <v>128732</v>
      </c>
      <c r="V1677" s="12">
        <f>W1677*1.20636999678377</f>
        <v>60318499.839188501</v>
      </c>
      <c r="W1677" s="3">
        <v>50000000</v>
      </c>
      <c r="X1677" s="13">
        <f>Y1677*1.20636999678377</f>
        <v>24772695.691545017</v>
      </c>
      <c r="Y1677" s="3">
        <v>20534907</v>
      </c>
      <c r="Z1677" s="13">
        <f>AA1677*1.20636999678377</f>
        <v>49254325.668486021</v>
      </c>
      <c r="AA1677" s="3">
        <v>40828540</v>
      </c>
      <c r="AB1677">
        <v>264</v>
      </c>
    </row>
    <row r="1678" spans="1:28" x14ac:dyDescent="0.2">
      <c r="A1678" t="s">
        <v>12292</v>
      </c>
      <c r="B1678" t="s">
        <v>12293</v>
      </c>
      <c r="C1678">
        <v>2006</v>
      </c>
      <c r="D1678" s="1">
        <v>38878</v>
      </c>
      <c r="E1678" t="s">
        <v>1045</v>
      </c>
      <c r="F1678" t="s">
        <v>44036</v>
      </c>
      <c r="H1678">
        <v>103</v>
      </c>
      <c r="I1678" t="s">
        <v>25</v>
      </c>
      <c r="J1678" t="s">
        <v>26</v>
      </c>
      <c r="M1678" t="s">
        <v>12294</v>
      </c>
      <c r="N1678" t="s">
        <v>12295</v>
      </c>
      <c r="O1678" t="s">
        <v>12296</v>
      </c>
      <c r="P1678" t="s">
        <v>12297</v>
      </c>
      <c r="Q1678" t="s">
        <v>12298</v>
      </c>
      <c r="R1678" t="s">
        <v>12299</v>
      </c>
      <c r="S1678" t="s">
        <v>12300</v>
      </c>
      <c r="T1678">
        <v>5.5</v>
      </c>
      <c r="U1678">
        <v>44008</v>
      </c>
      <c r="V1678" s="12">
        <f>W1678*1.28378472222222</f>
        <v>15405416.66666664</v>
      </c>
      <c r="W1678" s="3">
        <v>12000000</v>
      </c>
      <c r="X1678" s="13">
        <f>Y1678*1.28378472222222</f>
        <v>36517070.274826325</v>
      </c>
      <c r="Y1678" s="3">
        <v>28444855</v>
      </c>
      <c r="Z1678" s="13">
        <f>AA1678*1.28378472222222</f>
        <v>49291445.89659714</v>
      </c>
      <c r="AA1678" s="3">
        <v>38395414</v>
      </c>
      <c r="AB1678">
        <v>165</v>
      </c>
    </row>
    <row r="1679" spans="1:28" x14ac:dyDescent="0.2">
      <c r="A1679" t="s">
        <v>3935</v>
      </c>
      <c r="B1679" t="s">
        <v>3936</v>
      </c>
      <c r="C1679">
        <v>2001</v>
      </c>
      <c r="D1679" t="s">
        <v>1849</v>
      </c>
      <c r="E1679" t="s">
        <v>1045</v>
      </c>
      <c r="H1679">
        <v>104</v>
      </c>
      <c r="I1679" t="s">
        <v>25</v>
      </c>
      <c r="J1679" t="s">
        <v>26</v>
      </c>
      <c r="M1679" t="s">
        <v>3937</v>
      </c>
      <c r="N1679" t="s">
        <v>3938</v>
      </c>
      <c r="O1679" t="s">
        <v>3939</v>
      </c>
      <c r="P1679" t="s">
        <v>3940</v>
      </c>
      <c r="Q1679" t="s">
        <v>3941</v>
      </c>
      <c r="R1679" t="s">
        <v>3942</v>
      </c>
      <c r="S1679" t="s">
        <v>3943</v>
      </c>
      <c r="T1679">
        <v>6.8</v>
      </c>
      <c r="U1679">
        <v>146997</v>
      </c>
      <c r="V1679" s="12">
        <f>W1679*1.46138339920949</f>
        <v>32150434.782608781</v>
      </c>
      <c r="W1679" s="3">
        <v>22000000</v>
      </c>
      <c r="X1679" s="13">
        <f>Y1679*1.46138339920949</f>
        <v>43965934.388577193</v>
      </c>
      <c r="Y1679" s="3">
        <v>30085147</v>
      </c>
      <c r="Z1679" s="13">
        <f>AA1679*1.46138339920949</f>
        <v>49377457.575217523</v>
      </c>
      <c r="AA1679" s="3">
        <v>33788161</v>
      </c>
      <c r="AB1679">
        <v>877</v>
      </c>
    </row>
    <row r="1680" spans="1:28" x14ac:dyDescent="0.2">
      <c r="A1680" t="s">
        <v>33774</v>
      </c>
      <c r="B1680" t="s">
        <v>33775</v>
      </c>
      <c r="C1680">
        <v>2019</v>
      </c>
      <c r="D1680" t="s">
        <v>33776</v>
      </c>
      <c r="E1680" t="s">
        <v>1045</v>
      </c>
      <c r="F1680" t="s">
        <v>44034</v>
      </c>
      <c r="G1680" t="s">
        <v>44036</v>
      </c>
      <c r="H1680">
        <v>89</v>
      </c>
      <c r="I1680" t="s">
        <v>25</v>
      </c>
      <c r="J1680" t="s">
        <v>26</v>
      </c>
      <c r="M1680" t="s">
        <v>23192</v>
      </c>
      <c r="N1680" t="s">
        <v>33777</v>
      </c>
      <c r="O1680" t="s">
        <v>33778</v>
      </c>
      <c r="P1680" t="s">
        <v>29130</v>
      </c>
      <c r="Q1680" t="s">
        <v>33779</v>
      </c>
      <c r="R1680" t="s">
        <v>33780</v>
      </c>
      <c r="S1680" t="s">
        <v>33781</v>
      </c>
      <c r="T1680">
        <v>5.9</v>
      </c>
      <c r="U1680">
        <v>60192</v>
      </c>
      <c r="V1680" s="12">
        <f>W1680*1.01233684194057</f>
        <v>31382442.100157671</v>
      </c>
      <c r="W1680" s="3">
        <v>31000000</v>
      </c>
      <c r="X1680" s="13">
        <f>Y1680*1.01233684194057</f>
        <v>49393116.162111796</v>
      </c>
      <c r="Y1680" s="3">
        <v>48791187</v>
      </c>
      <c r="Z1680" s="13">
        <f>AA1680*1.01233684194057</f>
        <v>49393116.162111796</v>
      </c>
      <c r="AA1680" s="3">
        <v>48791187</v>
      </c>
      <c r="AB1680">
        <v>415</v>
      </c>
    </row>
    <row r="1681" spans="1:28" hidden="1" x14ac:dyDescent="0.2">
      <c r="A1681" t="s">
        <v>16976</v>
      </c>
      <c r="B1681" t="s">
        <v>16977</v>
      </c>
      <c r="C1681">
        <v>2007</v>
      </c>
      <c r="D1681" t="s">
        <v>11642</v>
      </c>
      <c r="E1681" t="s">
        <v>1045</v>
      </c>
      <c r="F1681" t="s">
        <v>44032</v>
      </c>
      <c r="H1681">
        <v>144</v>
      </c>
      <c r="I1681" t="s">
        <v>943</v>
      </c>
      <c r="J1681" t="s">
        <v>944</v>
      </c>
      <c r="M1681" t="s">
        <v>16978</v>
      </c>
      <c r="N1681" t="s">
        <v>16979</v>
      </c>
      <c r="O1681" t="s">
        <v>16980</v>
      </c>
      <c r="P1681" t="s">
        <v>2934</v>
      </c>
      <c r="Q1681" t="s">
        <v>16981</v>
      </c>
      <c r="R1681" t="s">
        <v>16982</v>
      </c>
      <c r="S1681" t="s">
        <v>16983</v>
      </c>
      <c r="T1681">
        <v>6</v>
      </c>
      <c r="U1681">
        <v>12953</v>
      </c>
      <c r="W1681"/>
      <c r="X1681"/>
      <c r="Y1681">
        <v>1443521</v>
      </c>
      <c r="Z1681"/>
      <c r="AA1681">
        <v>13921302</v>
      </c>
      <c r="AB1681">
        <v>34</v>
      </c>
    </row>
    <row r="1682" spans="1:28" hidden="1" x14ac:dyDescent="0.2">
      <c r="A1682" t="s">
        <v>16984</v>
      </c>
      <c r="B1682" t="s">
        <v>16985</v>
      </c>
      <c r="C1682">
        <v>2008</v>
      </c>
      <c r="D1682" t="s">
        <v>16986</v>
      </c>
      <c r="E1682" t="s">
        <v>1045</v>
      </c>
      <c r="H1682">
        <v>86</v>
      </c>
      <c r="I1682" t="s">
        <v>25</v>
      </c>
      <c r="J1682" t="s">
        <v>26</v>
      </c>
      <c r="M1682" t="s">
        <v>16987</v>
      </c>
      <c r="N1682" t="s">
        <v>16987</v>
      </c>
      <c r="O1682" t="s">
        <v>16988</v>
      </c>
      <c r="P1682" t="s">
        <v>16989</v>
      </c>
      <c r="Q1682" t="s">
        <v>16990</v>
      </c>
      <c r="R1682" t="s">
        <v>16991</v>
      </c>
      <c r="S1682" t="s">
        <v>16992</v>
      </c>
      <c r="T1682">
        <v>3.7</v>
      </c>
      <c r="U1682">
        <v>10593</v>
      </c>
      <c r="W1682"/>
      <c r="X1682"/>
      <c r="Y1682"/>
      <c r="Z1682"/>
      <c r="AA1682">
        <v>54822</v>
      </c>
      <c r="AB1682">
        <v>40</v>
      </c>
    </row>
    <row r="1683" spans="1:28" hidden="1" x14ac:dyDescent="0.2">
      <c r="A1683" t="s">
        <v>16993</v>
      </c>
      <c r="B1683" t="s">
        <v>16994</v>
      </c>
      <c r="C1683">
        <v>2009</v>
      </c>
      <c r="D1683" s="1">
        <v>39853</v>
      </c>
      <c r="E1683" t="s">
        <v>44043</v>
      </c>
      <c r="F1683" t="s">
        <v>44032</v>
      </c>
      <c r="G1683" t="s">
        <v>44033</v>
      </c>
      <c r="H1683">
        <v>85</v>
      </c>
      <c r="I1683" t="s">
        <v>25</v>
      </c>
      <c r="J1683" t="s">
        <v>26</v>
      </c>
      <c r="M1683" t="s">
        <v>16995</v>
      </c>
      <c r="N1683" t="s">
        <v>16996</v>
      </c>
      <c r="O1683" t="s">
        <v>16997</v>
      </c>
      <c r="P1683" t="s">
        <v>16998</v>
      </c>
      <c r="Q1683" t="s">
        <v>16999</v>
      </c>
      <c r="R1683" t="s">
        <v>17000</v>
      </c>
      <c r="S1683" t="s">
        <v>17001</v>
      </c>
      <c r="T1683">
        <v>6</v>
      </c>
      <c r="U1683">
        <v>42931</v>
      </c>
      <c r="W1683"/>
      <c r="X1683"/>
      <c r="Y1683">
        <v>104352</v>
      </c>
      <c r="Z1683"/>
      <c r="AA1683">
        <v>5805279</v>
      </c>
      <c r="AB1683">
        <v>157</v>
      </c>
    </row>
    <row r="1684" spans="1:28" x14ac:dyDescent="0.2">
      <c r="A1684" t="s">
        <v>33387</v>
      </c>
      <c r="B1684" t="s">
        <v>33388</v>
      </c>
      <c r="C1684">
        <v>2013</v>
      </c>
      <c r="D1684" s="1">
        <v>41916</v>
      </c>
      <c r="E1684" t="s">
        <v>3496</v>
      </c>
      <c r="F1684" t="s">
        <v>44045</v>
      </c>
      <c r="H1684">
        <v>104</v>
      </c>
      <c r="I1684" t="s">
        <v>25</v>
      </c>
      <c r="J1684" t="s">
        <v>26</v>
      </c>
      <c r="M1684" t="s">
        <v>27060</v>
      </c>
      <c r="N1684" t="s">
        <v>33389</v>
      </c>
      <c r="O1684" t="s">
        <v>33390</v>
      </c>
      <c r="P1684" t="s">
        <v>33391</v>
      </c>
      <c r="Q1684" t="s">
        <v>33392</v>
      </c>
      <c r="R1684" t="s">
        <v>33393</v>
      </c>
      <c r="S1684" t="s">
        <v>33394</v>
      </c>
      <c r="T1684">
        <v>6.5</v>
      </c>
      <c r="U1684">
        <v>114486</v>
      </c>
      <c r="V1684" s="12">
        <f>W1684*1.11098185502045</f>
        <v>5554909.2751022503</v>
      </c>
      <c r="W1684" s="3">
        <v>5000000</v>
      </c>
      <c r="X1684" s="13">
        <f>Y1684*1.11098185502045</f>
        <v>30768915.776327699</v>
      </c>
      <c r="Y1684" s="3">
        <v>27695246</v>
      </c>
      <c r="Z1684" s="13">
        <f>AA1684*1.11098185502045</f>
        <v>49394198.836098313</v>
      </c>
      <c r="AA1684" s="3">
        <v>44459951</v>
      </c>
      <c r="AB1684">
        <v>459</v>
      </c>
    </row>
    <row r="1685" spans="1:28" hidden="1" x14ac:dyDescent="0.2">
      <c r="A1685" t="s">
        <v>26088</v>
      </c>
      <c r="B1685" t="s">
        <v>26089</v>
      </c>
      <c r="C1685">
        <v>2011</v>
      </c>
      <c r="D1685" t="s">
        <v>26090</v>
      </c>
      <c r="E1685" t="s">
        <v>16512</v>
      </c>
      <c r="F1685" t="s">
        <v>44032</v>
      </c>
      <c r="H1685">
        <v>131</v>
      </c>
      <c r="I1685" t="s">
        <v>50</v>
      </c>
      <c r="J1685" t="s">
        <v>209</v>
      </c>
      <c r="K1685" t="s">
        <v>51</v>
      </c>
      <c r="M1685" t="s">
        <v>10185</v>
      </c>
      <c r="N1685" t="s">
        <v>26091</v>
      </c>
      <c r="O1685" t="s">
        <v>26092</v>
      </c>
      <c r="P1685" t="s">
        <v>26093</v>
      </c>
      <c r="Q1685" t="s">
        <v>26094</v>
      </c>
      <c r="R1685" t="s">
        <v>26095</v>
      </c>
      <c r="S1685" t="s">
        <v>26096</v>
      </c>
      <c r="T1685">
        <v>6.9</v>
      </c>
      <c r="U1685">
        <v>18403</v>
      </c>
      <c r="V1685" s="12">
        <f>W1685*1.1505830469594</f>
        <v>33366908.361822601</v>
      </c>
      <c r="W1685" s="3">
        <v>29000000</v>
      </c>
      <c r="X1685" s="13">
        <f>Y1685*1.1505830469594</f>
        <v>76052.388820969383</v>
      </c>
      <c r="Y1685" s="3">
        <v>66099</v>
      </c>
      <c r="Z1685" s="13">
        <f>AA1685*1.1505830469594</f>
        <v>49455480.041713625</v>
      </c>
      <c r="AA1685" s="3">
        <v>42982973</v>
      </c>
      <c r="AB1685">
        <v>43</v>
      </c>
    </row>
    <row r="1686" spans="1:28" hidden="1" x14ac:dyDescent="0.2">
      <c r="A1686" t="s">
        <v>17018</v>
      </c>
      <c r="B1686" t="s">
        <v>17019</v>
      </c>
      <c r="C1686">
        <v>2006</v>
      </c>
      <c r="D1686" t="s">
        <v>9586</v>
      </c>
      <c r="E1686" t="s">
        <v>1045</v>
      </c>
      <c r="F1686" t="s">
        <v>44032</v>
      </c>
      <c r="G1686" t="s">
        <v>44034</v>
      </c>
      <c r="H1686">
        <v>95</v>
      </c>
      <c r="I1686" t="s">
        <v>17020</v>
      </c>
      <c r="J1686" t="s">
        <v>4779</v>
      </c>
      <c r="M1686" t="s">
        <v>17021</v>
      </c>
      <c r="N1686" t="s">
        <v>17022</v>
      </c>
      <c r="O1686" t="s">
        <v>17023</v>
      </c>
      <c r="P1686" t="s">
        <v>17024</v>
      </c>
      <c r="Q1686" t="s">
        <v>17025</v>
      </c>
      <c r="R1686" t="s">
        <v>17026</v>
      </c>
      <c r="S1686" t="s">
        <v>17027</v>
      </c>
      <c r="T1686">
        <v>7.3</v>
      </c>
      <c r="U1686">
        <v>16188</v>
      </c>
      <c r="W1686" t="s">
        <v>17028</v>
      </c>
      <c r="X1686"/>
      <c r="Y1686"/>
      <c r="Z1686"/>
      <c r="AA1686">
        <v>379331</v>
      </c>
      <c r="AB1686">
        <v>66</v>
      </c>
    </row>
    <row r="1687" spans="1:28" hidden="1" x14ac:dyDescent="0.2">
      <c r="A1687" t="s">
        <v>17029</v>
      </c>
      <c r="B1687" t="s">
        <v>17030</v>
      </c>
      <c r="C1687">
        <v>2006</v>
      </c>
      <c r="D1687" t="s">
        <v>10874</v>
      </c>
      <c r="E1687" t="s">
        <v>16512</v>
      </c>
      <c r="F1687" t="s">
        <v>44038</v>
      </c>
      <c r="G1687" t="s">
        <v>44033</v>
      </c>
      <c r="H1687">
        <v>110</v>
      </c>
      <c r="I1687" t="s">
        <v>4358</v>
      </c>
      <c r="J1687" t="s">
        <v>1076</v>
      </c>
      <c r="M1687" t="s">
        <v>17031</v>
      </c>
      <c r="N1687" t="s">
        <v>17032</v>
      </c>
      <c r="O1687" t="s">
        <v>17033</v>
      </c>
      <c r="P1687" t="s">
        <v>17034</v>
      </c>
      <c r="Q1687" t="s">
        <v>17035</v>
      </c>
      <c r="R1687" t="s">
        <v>17036</v>
      </c>
      <c r="S1687" t="s">
        <v>17037</v>
      </c>
      <c r="T1687">
        <v>1.6</v>
      </c>
      <c r="U1687">
        <v>15552</v>
      </c>
      <c r="W1687">
        <v>5000000</v>
      </c>
      <c r="X1687"/>
      <c r="Y1687"/>
      <c r="Z1687"/>
      <c r="AA1687">
        <v>2381856</v>
      </c>
      <c r="AB1687">
        <v>20</v>
      </c>
    </row>
    <row r="1688" spans="1:28" hidden="1" x14ac:dyDescent="0.2">
      <c r="A1688" t="s">
        <v>17038</v>
      </c>
      <c r="B1688" t="s">
        <v>17039</v>
      </c>
      <c r="C1688">
        <v>2008</v>
      </c>
      <c r="D1688" s="1">
        <v>40057</v>
      </c>
      <c r="E1688" t="s">
        <v>1045</v>
      </c>
      <c r="F1688" t="s">
        <v>44036</v>
      </c>
      <c r="H1688">
        <v>97</v>
      </c>
      <c r="I1688" t="s">
        <v>2470</v>
      </c>
      <c r="J1688" t="s">
        <v>26</v>
      </c>
      <c r="K1688" t="s">
        <v>27</v>
      </c>
      <c r="M1688" t="s">
        <v>17040</v>
      </c>
      <c r="N1688" t="s">
        <v>17041</v>
      </c>
      <c r="O1688" t="s">
        <v>17042</v>
      </c>
      <c r="P1688" t="s">
        <v>6894</v>
      </c>
      <c r="Q1688" t="s">
        <v>17043</v>
      </c>
      <c r="R1688" t="s">
        <v>17044</v>
      </c>
      <c r="S1688" t="s">
        <v>17045</v>
      </c>
      <c r="T1688">
        <v>6.7</v>
      </c>
      <c r="U1688">
        <v>19835</v>
      </c>
      <c r="W1688"/>
      <c r="X1688"/>
      <c r="Y1688">
        <v>2656784</v>
      </c>
      <c r="Z1688"/>
      <c r="AA1688">
        <v>18463793</v>
      </c>
      <c r="AB1688">
        <v>84</v>
      </c>
    </row>
    <row r="1689" spans="1:28" hidden="1" x14ac:dyDescent="0.2">
      <c r="A1689" t="s">
        <v>17046</v>
      </c>
      <c r="B1689" t="s">
        <v>17047</v>
      </c>
      <c r="C1689">
        <v>2006</v>
      </c>
      <c r="D1689" t="s">
        <v>10168</v>
      </c>
      <c r="E1689" t="s">
        <v>3496</v>
      </c>
      <c r="F1689" t="s">
        <v>44042</v>
      </c>
      <c r="H1689">
        <v>97</v>
      </c>
      <c r="I1689" t="s">
        <v>4778</v>
      </c>
      <c r="J1689" t="s">
        <v>4779</v>
      </c>
      <c r="M1689" t="s">
        <v>17048</v>
      </c>
      <c r="N1689" t="s">
        <v>17049</v>
      </c>
      <c r="O1689" t="s">
        <v>17050</v>
      </c>
      <c r="P1689" t="s">
        <v>17051</v>
      </c>
      <c r="Q1689" t="s">
        <v>17051</v>
      </c>
      <c r="R1689" t="s">
        <v>17052</v>
      </c>
      <c r="S1689" t="s">
        <v>17053</v>
      </c>
      <c r="T1689">
        <v>6.3</v>
      </c>
      <c r="U1689">
        <v>16869</v>
      </c>
      <c r="W1689"/>
      <c r="X1689"/>
      <c r="Y1689"/>
      <c r="Z1689"/>
      <c r="AA1689">
        <v>3885577</v>
      </c>
      <c r="AB1689">
        <v>68</v>
      </c>
    </row>
    <row r="1690" spans="1:28" x14ac:dyDescent="0.2">
      <c r="A1690" t="s">
        <v>5041</v>
      </c>
      <c r="B1690" t="s">
        <v>5042</v>
      </c>
      <c r="C1690">
        <v>2002</v>
      </c>
      <c r="D1690" t="s">
        <v>4815</v>
      </c>
      <c r="E1690" t="s">
        <v>176</v>
      </c>
      <c r="F1690" t="s">
        <v>44042</v>
      </c>
      <c r="H1690">
        <v>85</v>
      </c>
      <c r="I1690" t="s">
        <v>25</v>
      </c>
      <c r="J1690" t="s">
        <v>26</v>
      </c>
      <c r="M1690" t="s">
        <v>5043</v>
      </c>
      <c r="N1690" t="s">
        <v>5044</v>
      </c>
      <c r="O1690" t="s">
        <v>5045</v>
      </c>
      <c r="P1690" t="s">
        <v>561</v>
      </c>
      <c r="Q1690" t="s">
        <v>5046</v>
      </c>
      <c r="R1690" t="s">
        <v>5047</v>
      </c>
      <c r="S1690" t="s">
        <v>5048</v>
      </c>
      <c r="T1690">
        <v>5.0999999999999996</v>
      </c>
      <c r="U1690">
        <v>18771</v>
      </c>
      <c r="V1690" s="12">
        <f>W1690*1.43863813229572</f>
        <v>14386381.322957201</v>
      </c>
      <c r="W1690" s="3">
        <v>10000000</v>
      </c>
      <c r="X1690" s="13">
        <f>Y1690*1.43863813229572</f>
        <v>41094691.055836581</v>
      </c>
      <c r="Y1690" s="3">
        <v>28564995</v>
      </c>
      <c r="Z1690" s="13">
        <f>AA1690*1.43863813229572</f>
        <v>49505322.043579772</v>
      </c>
      <c r="AA1690" s="3">
        <v>34411240</v>
      </c>
      <c r="AB1690">
        <v>216</v>
      </c>
    </row>
    <row r="1691" spans="1:28" hidden="1" x14ac:dyDescent="0.2">
      <c r="A1691" t="s">
        <v>17061</v>
      </c>
      <c r="B1691" t="s">
        <v>17062</v>
      </c>
      <c r="C1691">
        <v>2007</v>
      </c>
      <c r="D1691" s="1">
        <v>39759</v>
      </c>
      <c r="E1691" t="s">
        <v>176</v>
      </c>
      <c r="F1691" t="s">
        <v>44046</v>
      </c>
      <c r="G1691" t="s">
        <v>44042</v>
      </c>
      <c r="H1691">
        <v>106</v>
      </c>
      <c r="I1691" t="s">
        <v>25</v>
      </c>
      <c r="J1691" t="s">
        <v>26</v>
      </c>
      <c r="M1691" t="s">
        <v>17063</v>
      </c>
      <c r="N1691" t="s">
        <v>17064</v>
      </c>
      <c r="O1691" t="s">
        <v>17065</v>
      </c>
      <c r="P1691" t="s">
        <v>17066</v>
      </c>
      <c r="Q1691" t="s">
        <v>17067</v>
      </c>
      <c r="R1691" t="s">
        <v>17068</v>
      </c>
      <c r="S1691" t="s">
        <v>17069</v>
      </c>
      <c r="T1691">
        <v>5.9</v>
      </c>
      <c r="U1691">
        <v>11739</v>
      </c>
      <c r="W1691"/>
      <c r="X1691"/>
      <c r="Y1691">
        <v>482355</v>
      </c>
      <c r="Z1691"/>
      <c r="AA1691">
        <v>719968</v>
      </c>
      <c r="AB1691">
        <v>99</v>
      </c>
    </row>
    <row r="1692" spans="1:28" x14ac:dyDescent="0.2">
      <c r="A1692" t="s">
        <v>37006</v>
      </c>
      <c r="B1692" t="s">
        <v>10451</v>
      </c>
      <c r="C1692">
        <v>2020</v>
      </c>
      <c r="D1692" s="1">
        <v>43954</v>
      </c>
      <c r="E1692" t="s">
        <v>3496</v>
      </c>
      <c r="F1692" t="s">
        <v>44045</v>
      </c>
      <c r="H1692">
        <v>94</v>
      </c>
      <c r="I1692" t="s">
        <v>433</v>
      </c>
      <c r="J1692" t="s">
        <v>26</v>
      </c>
      <c r="M1692" t="s">
        <v>37007</v>
      </c>
      <c r="N1692" t="s">
        <v>37008</v>
      </c>
      <c r="O1692" t="s">
        <v>37009</v>
      </c>
      <c r="P1692" t="s">
        <v>37010</v>
      </c>
      <c r="Q1692" t="s">
        <v>37011</v>
      </c>
      <c r="R1692" t="s">
        <v>37012</v>
      </c>
      <c r="S1692" t="s">
        <v>37013</v>
      </c>
      <c r="T1692">
        <v>4.2</v>
      </c>
      <c r="U1692">
        <v>17156</v>
      </c>
      <c r="V1692" s="13">
        <f>W1692</f>
        <v>10000000</v>
      </c>
      <c r="W1692" s="3">
        <v>10000000</v>
      </c>
      <c r="X1692" s="13">
        <f>Y1692</f>
        <v>21221803</v>
      </c>
      <c r="Y1692" s="3">
        <v>21221803</v>
      </c>
      <c r="Z1692" s="13">
        <f>AA1692</f>
        <v>49511319</v>
      </c>
      <c r="AA1692" s="3">
        <v>49511319</v>
      </c>
      <c r="AB1692">
        <v>525</v>
      </c>
    </row>
    <row r="1693" spans="1:28" x14ac:dyDescent="0.2">
      <c r="A1693" t="s">
        <v>10073</v>
      </c>
      <c r="B1693" t="s">
        <v>10074</v>
      </c>
      <c r="C1693">
        <v>2006</v>
      </c>
      <c r="D1693" t="s">
        <v>10075</v>
      </c>
      <c r="E1693" t="s">
        <v>1045</v>
      </c>
      <c r="H1693">
        <v>93</v>
      </c>
      <c r="I1693" t="s">
        <v>25</v>
      </c>
      <c r="J1693" t="s">
        <v>26</v>
      </c>
      <c r="M1693" t="s">
        <v>10076</v>
      </c>
      <c r="N1693" t="s">
        <v>10077</v>
      </c>
      <c r="O1693" t="s">
        <v>10078</v>
      </c>
      <c r="P1693" t="s">
        <v>10079</v>
      </c>
      <c r="Q1693" t="s">
        <v>10080</v>
      </c>
      <c r="R1693" t="s">
        <v>10081</v>
      </c>
      <c r="S1693" t="s">
        <v>10082</v>
      </c>
      <c r="T1693">
        <v>6.4</v>
      </c>
      <c r="U1693">
        <v>121619</v>
      </c>
      <c r="V1693" s="12">
        <f>W1693*1.28378472222222</f>
        <v>29527048.61111106</v>
      </c>
      <c r="W1693" s="3">
        <v>23000000</v>
      </c>
      <c r="X1693" s="13">
        <f>Y1693*1.28378472222222</f>
        <v>46631560.776562423</v>
      </c>
      <c r="Y1693" s="3">
        <v>36323505</v>
      </c>
      <c r="Z1693" s="13">
        <f>AA1693*1.28378472222222</f>
        <v>49583953.677986026</v>
      </c>
      <c r="AA1693" s="3">
        <v>38623262</v>
      </c>
      <c r="AB1693">
        <v>231</v>
      </c>
    </row>
    <row r="1694" spans="1:28" x14ac:dyDescent="0.2">
      <c r="A1694" t="s">
        <v>12613</v>
      </c>
      <c r="B1694" t="s">
        <v>12614</v>
      </c>
      <c r="C1694">
        <v>2006</v>
      </c>
      <c r="D1694" t="s">
        <v>10654</v>
      </c>
      <c r="E1694" t="s">
        <v>176</v>
      </c>
      <c r="F1694" t="s">
        <v>44045</v>
      </c>
      <c r="G1694" t="s">
        <v>44042</v>
      </c>
      <c r="H1694">
        <v>114</v>
      </c>
      <c r="I1694" t="s">
        <v>12615</v>
      </c>
      <c r="J1694" t="s">
        <v>26</v>
      </c>
      <c r="M1694" t="s">
        <v>4334</v>
      </c>
      <c r="N1694" t="s">
        <v>12616</v>
      </c>
      <c r="O1694" t="s">
        <v>12617</v>
      </c>
      <c r="P1694" t="s">
        <v>12618</v>
      </c>
      <c r="Q1694" t="s">
        <v>12619</v>
      </c>
      <c r="R1694" t="s">
        <v>12620</v>
      </c>
      <c r="S1694" t="s">
        <v>12621</v>
      </c>
      <c r="T1694">
        <v>4.3</v>
      </c>
      <c r="U1694">
        <v>36831</v>
      </c>
      <c r="V1694" s="12">
        <f>W1694*1.28378472222222</f>
        <v>89864930.555555403</v>
      </c>
      <c r="W1694" s="3">
        <v>70000000</v>
      </c>
      <c r="X1694" s="13">
        <f>Y1694*1.28378472222222</f>
        <v>7665909.9280555425</v>
      </c>
      <c r="Y1694" s="3">
        <v>5971336</v>
      </c>
      <c r="Z1694" s="13">
        <f>AA1694*1.28378472222222</f>
        <v>49591933.683819361</v>
      </c>
      <c r="AA1694" s="3">
        <v>38629478</v>
      </c>
      <c r="AB1694">
        <v>329</v>
      </c>
    </row>
    <row r="1695" spans="1:28" x14ac:dyDescent="0.2">
      <c r="A1695" t="s">
        <v>9776</v>
      </c>
      <c r="B1695" t="s">
        <v>9777</v>
      </c>
      <c r="C1695">
        <v>2008</v>
      </c>
      <c r="D1695" s="1">
        <v>39756</v>
      </c>
      <c r="E1695" t="s">
        <v>1045</v>
      </c>
      <c r="F1695" t="s">
        <v>44032</v>
      </c>
      <c r="G1695" t="s">
        <v>44036</v>
      </c>
      <c r="H1695">
        <v>114</v>
      </c>
      <c r="I1695" t="s">
        <v>97</v>
      </c>
      <c r="J1695" t="s">
        <v>26</v>
      </c>
      <c r="K1695" t="s">
        <v>307</v>
      </c>
      <c r="M1695" t="s">
        <v>386</v>
      </c>
      <c r="N1695" t="s">
        <v>9778</v>
      </c>
      <c r="O1695" t="s">
        <v>9779</v>
      </c>
      <c r="P1695" t="s">
        <v>9780</v>
      </c>
      <c r="Q1695" t="s">
        <v>9781</v>
      </c>
      <c r="R1695" t="s">
        <v>9782</v>
      </c>
      <c r="S1695" t="s">
        <v>9783</v>
      </c>
      <c r="T1695">
        <v>6</v>
      </c>
      <c r="U1695">
        <v>30766</v>
      </c>
      <c r="V1695" s="12">
        <f>W1695*1.20207800169993</f>
        <v>69720524.098595932</v>
      </c>
      <c r="W1695" s="3">
        <v>58000000</v>
      </c>
      <c r="X1695" s="13">
        <f>Y1695*1.20207800169993</f>
        <v>37713920.6964975</v>
      </c>
      <c r="Y1695" s="3">
        <v>31373938</v>
      </c>
      <c r="Z1695" s="13">
        <f>AA1695*1.20207800169993</f>
        <v>49668707.833281472</v>
      </c>
      <c r="AA1695" s="3">
        <v>41319039</v>
      </c>
      <c r="AB1695">
        <v>128</v>
      </c>
    </row>
    <row r="1696" spans="1:28" hidden="1" x14ac:dyDescent="0.2">
      <c r="A1696" t="s">
        <v>17106</v>
      </c>
      <c r="B1696" t="s">
        <v>17107</v>
      </c>
      <c r="C1696">
        <v>2006</v>
      </c>
      <c r="D1696" t="s">
        <v>17108</v>
      </c>
      <c r="E1696" t="s">
        <v>44037</v>
      </c>
      <c r="F1696" t="s">
        <v>44031</v>
      </c>
      <c r="G1696" t="s">
        <v>44038</v>
      </c>
      <c r="H1696">
        <v>98</v>
      </c>
      <c r="I1696" t="s">
        <v>2213</v>
      </c>
      <c r="J1696" t="s">
        <v>934</v>
      </c>
      <c r="M1696" t="s">
        <v>17109</v>
      </c>
      <c r="N1696" t="s">
        <v>17110</v>
      </c>
      <c r="O1696" t="s">
        <v>17111</v>
      </c>
      <c r="P1696" t="s">
        <v>17112</v>
      </c>
      <c r="Q1696" t="s">
        <v>17113</v>
      </c>
      <c r="R1696" t="s">
        <v>17114</v>
      </c>
      <c r="S1696" t="s">
        <v>17115</v>
      </c>
      <c r="T1696">
        <v>7.7</v>
      </c>
      <c r="U1696">
        <v>58623</v>
      </c>
      <c r="W1696"/>
      <c r="X1696"/>
      <c r="Y1696"/>
      <c r="Z1696"/>
      <c r="AA1696">
        <v>544006</v>
      </c>
      <c r="AB1696">
        <v>94</v>
      </c>
    </row>
    <row r="1697" spans="1:28" x14ac:dyDescent="0.2">
      <c r="A1697" t="s">
        <v>20586</v>
      </c>
      <c r="B1697" t="s">
        <v>20587</v>
      </c>
      <c r="C1697">
        <v>2008</v>
      </c>
      <c r="D1697" t="s">
        <v>18567</v>
      </c>
      <c r="E1697" t="s">
        <v>16512</v>
      </c>
      <c r="F1697" t="s">
        <v>44031</v>
      </c>
      <c r="G1697" t="s">
        <v>44034</v>
      </c>
      <c r="H1697">
        <v>89</v>
      </c>
      <c r="I1697" t="s">
        <v>3904</v>
      </c>
      <c r="J1697" t="s">
        <v>26</v>
      </c>
      <c r="M1697" t="s">
        <v>19483</v>
      </c>
      <c r="N1697" t="s">
        <v>20588</v>
      </c>
      <c r="O1697" t="s">
        <v>20589</v>
      </c>
      <c r="P1697" t="s">
        <v>20590</v>
      </c>
      <c r="Q1697" t="s">
        <v>20591</v>
      </c>
      <c r="R1697" t="s">
        <v>20592</v>
      </c>
      <c r="S1697" t="s">
        <v>20593</v>
      </c>
      <c r="T1697">
        <v>5.9</v>
      </c>
      <c r="U1697">
        <v>69311</v>
      </c>
      <c r="V1697" s="12">
        <f>W1697*1.20207800169993</f>
        <v>14424936.020399159</v>
      </c>
      <c r="W1697" s="3">
        <v>12000000</v>
      </c>
      <c r="X1697" s="13">
        <f>Y1697*1.20207800169993</f>
        <v>38096028.837131858</v>
      </c>
      <c r="Y1697" s="3">
        <v>31691811</v>
      </c>
      <c r="Z1697" s="13">
        <f>AA1697*1.20207800169993</f>
        <v>49669750.034908943</v>
      </c>
      <c r="AA1697" s="3">
        <v>41319906</v>
      </c>
      <c r="AB1697">
        <v>423</v>
      </c>
    </row>
    <row r="1698" spans="1:28" hidden="1" x14ac:dyDescent="0.2">
      <c r="A1698" t="s">
        <v>17122</v>
      </c>
      <c r="B1698" t="s">
        <v>17123</v>
      </c>
      <c r="C1698">
        <v>2008</v>
      </c>
      <c r="D1698" t="s">
        <v>13301</v>
      </c>
      <c r="E1698" t="s">
        <v>1045</v>
      </c>
      <c r="F1698" t="s">
        <v>44036</v>
      </c>
      <c r="H1698">
        <v>90</v>
      </c>
      <c r="I1698" t="s">
        <v>2682</v>
      </c>
      <c r="J1698" t="s">
        <v>26</v>
      </c>
      <c r="K1698" t="s">
        <v>944</v>
      </c>
      <c r="L1698" t="s">
        <v>307</v>
      </c>
      <c r="M1698" t="s">
        <v>17124</v>
      </c>
      <c r="N1698" t="s">
        <v>17125</v>
      </c>
      <c r="O1698" t="s">
        <v>17126</v>
      </c>
      <c r="P1698" t="s">
        <v>4206</v>
      </c>
      <c r="Q1698" t="s">
        <v>17127</v>
      </c>
      <c r="R1698" t="s">
        <v>17128</v>
      </c>
      <c r="S1698" t="s">
        <v>17129</v>
      </c>
      <c r="T1698">
        <v>5.6</v>
      </c>
      <c r="U1698">
        <v>22944</v>
      </c>
      <c r="W1698"/>
      <c r="X1698"/>
      <c r="Y1698"/>
      <c r="Z1698"/>
      <c r="AA1698">
        <v>22707064</v>
      </c>
      <c r="AB1698">
        <v>76</v>
      </c>
    </row>
    <row r="1699" spans="1:28" x14ac:dyDescent="0.2">
      <c r="A1699" t="s">
        <v>21393</v>
      </c>
      <c r="B1699" t="s">
        <v>21394</v>
      </c>
      <c r="C1699">
        <v>2011</v>
      </c>
      <c r="D1699" s="1">
        <v>40852</v>
      </c>
      <c r="E1699" t="s">
        <v>176</v>
      </c>
      <c r="F1699" t="s">
        <v>44034</v>
      </c>
      <c r="G1699" t="s">
        <v>44036</v>
      </c>
      <c r="H1699">
        <v>86</v>
      </c>
      <c r="I1699" t="s">
        <v>25</v>
      </c>
      <c r="J1699" t="s">
        <v>26</v>
      </c>
      <c r="M1699" t="s">
        <v>21395</v>
      </c>
      <c r="N1699" t="s">
        <v>21396</v>
      </c>
      <c r="O1699" t="s">
        <v>21397</v>
      </c>
      <c r="P1699" t="s">
        <v>21398</v>
      </c>
      <c r="Q1699" t="s">
        <v>21399</v>
      </c>
      <c r="R1699" t="s">
        <v>21400</v>
      </c>
      <c r="S1699" t="s">
        <v>21401</v>
      </c>
      <c r="T1699">
        <v>5.6</v>
      </c>
      <c r="U1699">
        <v>74806</v>
      </c>
      <c r="V1699" s="12">
        <f>W1699*1.1505830469594</f>
        <v>19559911.798309799</v>
      </c>
      <c r="W1699" s="3">
        <v>17000000</v>
      </c>
      <c r="X1699" s="13">
        <f>Y1699*1.1505830469594</f>
        <v>32061653.586443495</v>
      </c>
      <c r="Y1699" s="3">
        <v>27865571</v>
      </c>
      <c r="Z1699" s="13">
        <f>AA1699*1.1505830469594</f>
        <v>49707814.409742288</v>
      </c>
      <c r="AA1699" s="3">
        <v>43202283</v>
      </c>
      <c r="AB1699">
        <v>144</v>
      </c>
    </row>
    <row r="1700" spans="1:28" x14ac:dyDescent="0.2">
      <c r="A1700" t="s">
        <v>13540</v>
      </c>
      <c r="B1700" t="s">
        <v>13541</v>
      </c>
      <c r="C1700">
        <v>2006</v>
      </c>
      <c r="D1700" t="s">
        <v>1859</v>
      </c>
      <c r="E1700" t="s">
        <v>3496</v>
      </c>
      <c r="F1700" t="s">
        <v>44045</v>
      </c>
      <c r="G1700" t="s">
        <v>44042</v>
      </c>
      <c r="H1700">
        <v>102</v>
      </c>
      <c r="I1700" t="s">
        <v>13542</v>
      </c>
      <c r="J1700" t="s">
        <v>26</v>
      </c>
      <c r="M1700" t="s">
        <v>986</v>
      </c>
      <c r="N1700" t="s">
        <v>13543</v>
      </c>
      <c r="O1700" t="s">
        <v>13544</v>
      </c>
      <c r="P1700" t="s">
        <v>1391</v>
      </c>
      <c r="Q1700" t="s">
        <v>13545</v>
      </c>
      <c r="R1700" t="s">
        <v>13546</v>
      </c>
      <c r="S1700" t="s">
        <v>13547</v>
      </c>
      <c r="T1700">
        <v>3.7</v>
      </c>
      <c r="U1700">
        <v>63349</v>
      </c>
      <c r="V1700" s="12">
        <f>W1700*1.28378472222222</f>
        <v>51351388.888888806</v>
      </c>
      <c r="W1700" s="3">
        <v>40000000</v>
      </c>
      <c r="X1700" s="13">
        <f>Y1700*1.28378472222222</f>
        <v>30360387.936493006</v>
      </c>
      <c r="Y1700" s="3">
        <v>23649127</v>
      </c>
      <c r="Z1700" s="13">
        <f>AA1700*1.28378472222222</f>
        <v>49817753.984027691</v>
      </c>
      <c r="AA1700" s="3">
        <v>38805380</v>
      </c>
      <c r="AB1700">
        <v>781</v>
      </c>
    </row>
    <row r="1701" spans="1:28" hidden="1" x14ac:dyDescent="0.2">
      <c r="A1701" t="s">
        <v>17148</v>
      </c>
      <c r="B1701" t="s">
        <v>17149</v>
      </c>
      <c r="C1701">
        <v>2007</v>
      </c>
      <c r="D1701" t="s">
        <v>15139</v>
      </c>
      <c r="E1701" t="s">
        <v>3496</v>
      </c>
      <c r="F1701" t="s">
        <v>44042</v>
      </c>
      <c r="H1701">
        <v>87</v>
      </c>
      <c r="I1701" t="s">
        <v>495</v>
      </c>
      <c r="J1701" t="s">
        <v>26</v>
      </c>
      <c r="M1701" t="s">
        <v>17150</v>
      </c>
      <c r="N1701" t="s">
        <v>5108</v>
      </c>
      <c r="O1701" t="s">
        <v>17151</v>
      </c>
      <c r="P1701" t="s">
        <v>7517</v>
      </c>
      <c r="Q1701" t="s">
        <v>17152</v>
      </c>
      <c r="R1701" t="s">
        <v>17153</v>
      </c>
      <c r="S1701" t="s">
        <v>17154</v>
      </c>
      <c r="T1701">
        <v>5.6</v>
      </c>
      <c r="U1701">
        <v>12517</v>
      </c>
      <c r="W1701"/>
      <c r="X1701"/>
      <c r="Y1701">
        <v>97182</v>
      </c>
      <c r="Z1701"/>
      <c r="AA1701">
        <v>1506562</v>
      </c>
      <c r="AB1701">
        <v>89</v>
      </c>
    </row>
    <row r="1702" spans="1:28" hidden="1" x14ac:dyDescent="0.2">
      <c r="A1702" t="s">
        <v>17155</v>
      </c>
      <c r="B1702" t="s">
        <v>17156</v>
      </c>
      <c r="C1702">
        <v>2006</v>
      </c>
      <c r="D1702" s="1">
        <v>38787</v>
      </c>
      <c r="E1702" t="s">
        <v>44043</v>
      </c>
      <c r="F1702" t="s">
        <v>44044</v>
      </c>
      <c r="G1702" t="s">
        <v>44032</v>
      </c>
      <c r="H1702">
        <v>141</v>
      </c>
      <c r="I1702" t="s">
        <v>4587</v>
      </c>
      <c r="J1702" t="s">
        <v>934</v>
      </c>
      <c r="M1702" t="s">
        <v>16085</v>
      </c>
      <c r="N1702" t="s">
        <v>16086</v>
      </c>
      <c r="O1702" t="s">
        <v>17157</v>
      </c>
      <c r="P1702" t="s">
        <v>4164</v>
      </c>
      <c r="Q1702" t="s">
        <v>17158</v>
      </c>
      <c r="R1702" t="s">
        <v>17159</v>
      </c>
      <c r="S1702" t="s">
        <v>17160</v>
      </c>
      <c r="T1702">
        <v>7.2</v>
      </c>
      <c r="U1702">
        <v>15369</v>
      </c>
      <c r="W1702">
        <v>20000000</v>
      </c>
      <c r="X1702"/>
      <c r="Y1702"/>
      <c r="Z1702"/>
      <c r="AA1702">
        <v>47919757</v>
      </c>
      <c r="AB1702">
        <v>50</v>
      </c>
    </row>
    <row r="1703" spans="1:28" x14ac:dyDescent="0.2">
      <c r="A1703" t="s">
        <v>27786</v>
      </c>
      <c r="B1703" t="s">
        <v>27787</v>
      </c>
      <c r="C1703">
        <v>2013</v>
      </c>
      <c r="D1703" s="1">
        <v>41883</v>
      </c>
      <c r="E1703" t="s">
        <v>1045</v>
      </c>
      <c r="F1703" t="s">
        <v>44032</v>
      </c>
      <c r="G1703" t="s">
        <v>44050</v>
      </c>
      <c r="H1703">
        <v>113</v>
      </c>
      <c r="I1703" t="s">
        <v>25</v>
      </c>
      <c r="J1703" t="s">
        <v>26</v>
      </c>
      <c r="M1703" t="s">
        <v>444</v>
      </c>
      <c r="N1703" t="s">
        <v>27788</v>
      </c>
      <c r="O1703" t="s">
        <v>27789</v>
      </c>
      <c r="P1703" t="s">
        <v>27790</v>
      </c>
      <c r="Q1703" t="s">
        <v>27791</v>
      </c>
      <c r="R1703" t="s">
        <v>27792</v>
      </c>
      <c r="S1703" t="s">
        <v>27793</v>
      </c>
      <c r="T1703">
        <v>6.4</v>
      </c>
      <c r="U1703">
        <v>56932</v>
      </c>
      <c r="V1703" s="12">
        <f>W1703*1.11098185502045</f>
        <v>44439274.200818002</v>
      </c>
      <c r="W1703" s="3">
        <v>40000000</v>
      </c>
      <c r="X1703" s="13">
        <f>Y1703*1.11098185502045</f>
        <v>33115325.007876858</v>
      </c>
      <c r="Y1703" s="3">
        <v>29807260</v>
      </c>
      <c r="Z1703" s="13">
        <f>AA1703*1.11098185502045</f>
        <v>49891151.018685654</v>
      </c>
      <c r="AA1703" s="3">
        <v>44907260</v>
      </c>
      <c r="AB1703">
        <v>135</v>
      </c>
    </row>
    <row r="1704" spans="1:28" x14ac:dyDescent="0.2">
      <c r="A1704" t="s">
        <v>29198</v>
      </c>
      <c r="B1704" t="s">
        <v>29199</v>
      </c>
      <c r="C1704">
        <v>2014</v>
      </c>
      <c r="D1704" t="s">
        <v>25180</v>
      </c>
      <c r="E1704" t="s">
        <v>1045</v>
      </c>
      <c r="F1704" t="s">
        <v>44036</v>
      </c>
      <c r="H1704">
        <v>94</v>
      </c>
      <c r="I1704" t="s">
        <v>25</v>
      </c>
      <c r="J1704" t="s">
        <v>26</v>
      </c>
      <c r="M1704" t="s">
        <v>29200</v>
      </c>
      <c r="N1704" t="s">
        <v>29200</v>
      </c>
      <c r="O1704" t="s">
        <v>29201</v>
      </c>
      <c r="P1704" t="s">
        <v>18928</v>
      </c>
      <c r="Q1704" t="s">
        <v>29202</v>
      </c>
      <c r="R1704" t="s">
        <v>29203</v>
      </c>
      <c r="S1704" t="s">
        <v>29204</v>
      </c>
      <c r="T1704">
        <v>6.1</v>
      </c>
      <c r="U1704">
        <v>96462</v>
      </c>
      <c r="V1704" s="12">
        <f>W1704*1.09324733035956</f>
        <v>8745978.6428764798</v>
      </c>
      <c r="W1704" s="3">
        <v>8000000</v>
      </c>
      <c r="X1704" s="13">
        <f>Y1704*1.09324733035956</f>
        <v>28499815.459013503</v>
      </c>
      <c r="Y1704" s="3">
        <v>26068955</v>
      </c>
      <c r="Z1704" s="13">
        <f>AA1704*1.09324733035956</f>
        <v>49895964.491978563</v>
      </c>
      <c r="AA1704" s="3">
        <v>45640143</v>
      </c>
      <c r="AB1704">
        <v>122</v>
      </c>
    </row>
    <row r="1705" spans="1:28" hidden="1" x14ac:dyDescent="0.2">
      <c r="A1705" t="s">
        <v>17178</v>
      </c>
      <c r="B1705" t="s">
        <v>17179</v>
      </c>
      <c r="C1705">
        <v>2007</v>
      </c>
      <c r="D1705" t="s">
        <v>12428</v>
      </c>
      <c r="E1705" t="s">
        <v>176</v>
      </c>
      <c r="F1705" t="s">
        <v>44034</v>
      </c>
      <c r="G1705" t="s">
        <v>44045</v>
      </c>
      <c r="H1705">
        <v>100</v>
      </c>
      <c r="I1705" t="s">
        <v>25</v>
      </c>
      <c r="J1705" t="s">
        <v>26</v>
      </c>
      <c r="K1705" t="s">
        <v>686</v>
      </c>
      <c r="L1705" t="s">
        <v>308</v>
      </c>
      <c r="M1705" t="s">
        <v>17180</v>
      </c>
      <c r="N1705" t="s">
        <v>17180</v>
      </c>
      <c r="O1705" t="s">
        <v>17181</v>
      </c>
      <c r="P1705" t="s">
        <v>5063</v>
      </c>
      <c r="Q1705" t="s">
        <v>17182</v>
      </c>
      <c r="R1705" t="s">
        <v>17183</v>
      </c>
      <c r="S1705" t="s">
        <v>17184</v>
      </c>
      <c r="T1705">
        <v>6.3</v>
      </c>
      <c r="U1705">
        <v>32466</v>
      </c>
      <c r="W1705"/>
      <c r="X1705"/>
      <c r="Y1705">
        <v>63165</v>
      </c>
      <c r="Z1705"/>
      <c r="AA1705">
        <v>130880</v>
      </c>
      <c r="AB1705">
        <v>154</v>
      </c>
    </row>
    <row r="1706" spans="1:28" x14ac:dyDescent="0.2">
      <c r="A1706" t="s">
        <v>31439</v>
      </c>
      <c r="B1706" t="s">
        <v>31440</v>
      </c>
      <c r="C1706">
        <v>2015</v>
      </c>
      <c r="D1706" t="s">
        <v>31441</v>
      </c>
      <c r="E1706" t="s">
        <v>44035</v>
      </c>
      <c r="F1706" t="s">
        <v>44032</v>
      </c>
      <c r="G1706" t="s">
        <v>44050</v>
      </c>
      <c r="H1706">
        <v>129</v>
      </c>
      <c r="I1706" t="s">
        <v>25</v>
      </c>
      <c r="J1706" t="s">
        <v>26</v>
      </c>
      <c r="K1706" t="s">
        <v>308</v>
      </c>
      <c r="M1706" t="s">
        <v>5735</v>
      </c>
      <c r="N1706" t="s">
        <v>10152</v>
      </c>
      <c r="O1706" t="s">
        <v>31442</v>
      </c>
      <c r="P1706" t="s">
        <v>3861</v>
      </c>
      <c r="Q1706" t="s">
        <v>31443</v>
      </c>
      <c r="R1706" t="s">
        <v>31444</v>
      </c>
      <c r="S1706" t="s">
        <v>31445</v>
      </c>
      <c r="T1706">
        <v>7.4</v>
      </c>
      <c r="U1706">
        <v>34643</v>
      </c>
      <c r="V1706" s="12">
        <f>W1706*1.09195121025074</f>
        <v>18563170.574262582</v>
      </c>
      <c r="W1706" s="3">
        <v>17000000</v>
      </c>
      <c r="X1706" s="13">
        <f>Y1706*1.09195121025074</f>
        <v>48572621.434369624</v>
      </c>
      <c r="Y1706" s="3">
        <v>44482410</v>
      </c>
      <c r="Z1706" s="13">
        <f>AA1706*1.09195121025074</f>
        <v>49913154.245682731</v>
      </c>
      <c r="AA1706" s="3">
        <v>45710059</v>
      </c>
      <c r="AB1706">
        <v>104</v>
      </c>
    </row>
    <row r="1707" spans="1:28" x14ac:dyDescent="0.2">
      <c r="A1707" t="s">
        <v>23911</v>
      </c>
      <c r="B1707" t="s">
        <v>23912</v>
      </c>
      <c r="C1707">
        <v>2010</v>
      </c>
      <c r="D1707" s="1">
        <v>40246</v>
      </c>
      <c r="E1707" t="s">
        <v>1045</v>
      </c>
      <c r="F1707" t="s">
        <v>44036</v>
      </c>
      <c r="H1707">
        <v>102</v>
      </c>
      <c r="I1707" t="s">
        <v>25</v>
      </c>
      <c r="J1707" t="s">
        <v>26</v>
      </c>
      <c r="M1707" t="s">
        <v>23913</v>
      </c>
      <c r="N1707" t="s">
        <v>23914</v>
      </c>
      <c r="O1707" t="s">
        <v>23915</v>
      </c>
      <c r="P1707" t="s">
        <v>213</v>
      </c>
      <c r="Q1707" t="s">
        <v>23916</v>
      </c>
      <c r="R1707" t="s">
        <v>23917</v>
      </c>
      <c r="S1707" t="s">
        <v>17451</v>
      </c>
      <c r="T1707">
        <v>6.3</v>
      </c>
      <c r="U1707">
        <v>56184</v>
      </c>
      <c r="V1707" s="12">
        <f>W1707*1.18690152988223</f>
        <v>37980848.956231363</v>
      </c>
      <c r="W1707" s="3">
        <v>32000000</v>
      </c>
      <c r="X1707" s="13">
        <f>Y1707*1.18690152988223</f>
        <v>21131949.721580658</v>
      </c>
      <c r="Y1707" s="3">
        <v>17804299</v>
      </c>
      <c r="Z1707" s="13">
        <f>AA1707*1.18690152988223</f>
        <v>49920023.191386528</v>
      </c>
      <c r="AA1707" s="3">
        <v>42059111</v>
      </c>
      <c r="AB1707">
        <v>126</v>
      </c>
    </row>
    <row r="1708" spans="1:28" x14ac:dyDescent="0.2">
      <c r="A1708" t="s">
        <v>26626</v>
      </c>
      <c r="B1708" t="s">
        <v>26627</v>
      </c>
      <c r="C1708">
        <v>2012</v>
      </c>
      <c r="D1708" t="s">
        <v>21147</v>
      </c>
      <c r="E1708" t="s">
        <v>176</v>
      </c>
      <c r="F1708" t="s">
        <v>44046</v>
      </c>
      <c r="G1708" t="s">
        <v>44042</v>
      </c>
      <c r="H1708">
        <v>101</v>
      </c>
      <c r="I1708" t="s">
        <v>177</v>
      </c>
      <c r="J1708" t="s">
        <v>26</v>
      </c>
      <c r="M1708" t="s">
        <v>26628</v>
      </c>
      <c r="N1708" t="s">
        <v>26629</v>
      </c>
      <c r="O1708" t="s">
        <v>26630</v>
      </c>
      <c r="P1708" t="s">
        <v>24226</v>
      </c>
      <c r="Q1708" t="s">
        <v>26631</v>
      </c>
      <c r="R1708" t="s">
        <v>26632</v>
      </c>
      <c r="S1708" t="s">
        <v>26633</v>
      </c>
      <c r="T1708">
        <v>5.6</v>
      </c>
      <c r="U1708">
        <v>70657</v>
      </c>
      <c r="V1708" s="12">
        <f>W1708*1.12725506764114</f>
        <v>11272550.6764114</v>
      </c>
      <c r="W1708" s="3">
        <v>10000000</v>
      </c>
      <c r="X1708" s="13">
        <f>Y1708*1.12725506764114</f>
        <v>35634692.50884603</v>
      </c>
      <c r="Y1708" s="3">
        <v>31611916</v>
      </c>
      <c r="Z1708" s="13">
        <f>AA1708*1.12725506764114</f>
        <v>49922892.851037025</v>
      </c>
      <c r="AA1708" s="3">
        <v>44287131</v>
      </c>
      <c r="AB1708">
        <v>213</v>
      </c>
    </row>
    <row r="1709" spans="1:28" x14ac:dyDescent="0.2">
      <c r="A1709" t="s">
        <v>31990</v>
      </c>
      <c r="B1709" t="s">
        <v>31991</v>
      </c>
      <c r="C1709">
        <v>2014</v>
      </c>
      <c r="D1709" s="1">
        <v>41677</v>
      </c>
      <c r="E1709" t="s">
        <v>44043</v>
      </c>
      <c r="F1709" t="s">
        <v>44040</v>
      </c>
      <c r="G1709" t="s">
        <v>44033</v>
      </c>
      <c r="H1709">
        <v>91</v>
      </c>
      <c r="I1709" t="s">
        <v>25</v>
      </c>
      <c r="J1709" t="s">
        <v>26</v>
      </c>
      <c r="M1709" t="s">
        <v>31992</v>
      </c>
      <c r="N1709" t="s">
        <v>13363</v>
      </c>
      <c r="O1709" t="s">
        <v>31993</v>
      </c>
      <c r="P1709" t="s">
        <v>31994</v>
      </c>
      <c r="Q1709" t="s">
        <v>31995</v>
      </c>
      <c r="R1709" t="s">
        <v>31996</v>
      </c>
      <c r="S1709" t="s">
        <v>31997</v>
      </c>
      <c r="T1709">
        <v>5.8</v>
      </c>
      <c r="U1709">
        <v>18148</v>
      </c>
      <c r="V1709" s="12">
        <f>W1709*1.09324733035956</f>
        <v>14212215.294674281</v>
      </c>
      <c r="W1709" s="3">
        <v>13000000</v>
      </c>
      <c r="X1709" s="13">
        <f>Y1709*1.09324733035956</f>
        <v>42565412.074471273</v>
      </c>
      <c r="Y1709" s="3">
        <v>38934842</v>
      </c>
      <c r="Z1709" s="13">
        <f>AA1709*1.09324733035956</f>
        <v>49940699.079489544</v>
      </c>
      <c r="AA1709" s="3">
        <v>45681062</v>
      </c>
      <c r="AB1709">
        <v>163</v>
      </c>
    </row>
    <row r="1710" spans="1:28" x14ac:dyDescent="0.2">
      <c r="A1710" t="s">
        <v>39445</v>
      </c>
      <c r="B1710" t="s">
        <v>39446</v>
      </c>
      <c r="C1710">
        <v>2017</v>
      </c>
      <c r="D1710" t="s">
        <v>39447</v>
      </c>
      <c r="E1710" t="s">
        <v>1045</v>
      </c>
      <c r="F1710" t="s">
        <v>44044</v>
      </c>
      <c r="G1710" t="s">
        <v>44042</v>
      </c>
      <c r="H1710">
        <v>101</v>
      </c>
      <c r="I1710" t="s">
        <v>25</v>
      </c>
      <c r="J1710" t="s">
        <v>26</v>
      </c>
      <c r="K1710" t="s">
        <v>308</v>
      </c>
      <c r="M1710" t="s">
        <v>39448</v>
      </c>
      <c r="N1710" t="s">
        <v>39449</v>
      </c>
      <c r="O1710" t="s">
        <v>39450</v>
      </c>
      <c r="P1710" t="s">
        <v>7381</v>
      </c>
      <c r="Q1710" t="s">
        <v>39451</v>
      </c>
      <c r="R1710" t="s">
        <v>39452</v>
      </c>
      <c r="S1710" t="s">
        <v>39453</v>
      </c>
      <c r="T1710">
        <v>5.2</v>
      </c>
      <c r="U1710">
        <v>45643</v>
      </c>
      <c r="V1710" s="12">
        <f>W1710*1.05585427545692</f>
        <v>21117085.509138402</v>
      </c>
      <c r="W1710" s="3">
        <v>20000000</v>
      </c>
      <c r="X1710" s="13">
        <f>Y1710*1.05585427545692</f>
        <v>23340337.673274335</v>
      </c>
      <c r="Y1710" s="3">
        <v>22105643</v>
      </c>
      <c r="Z1710" s="13">
        <f>AA1710*1.05585427545692</f>
        <v>49991831.186818749</v>
      </c>
      <c r="AA1710" s="3">
        <v>47347283</v>
      </c>
      <c r="AB1710">
        <v>231</v>
      </c>
    </row>
    <row r="1711" spans="1:28" x14ac:dyDescent="0.2">
      <c r="A1711" t="s">
        <v>20126</v>
      </c>
      <c r="B1711" t="s">
        <v>20127</v>
      </c>
      <c r="C1711">
        <v>2008</v>
      </c>
      <c r="D1711" t="s">
        <v>7074</v>
      </c>
      <c r="E1711" t="s">
        <v>1045</v>
      </c>
      <c r="F1711" t="s">
        <v>44036</v>
      </c>
      <c r="H1711">
        <v>101</v>
      </c>
      <c r="I1711" t="s">
        <v>25</v>
      </c>
      <c r="J1711" t="s">
        <v>26</v>
      </c>
      <c r="M1711" t="s">
        <v>1504</v>
      </c>
      <c r="N1711" t="s">
        <v>20128</v>
      </c>
      <c r="O1711" t="s">
        <v>20129</v>
      </c>
      <c r="P1711" t="s">
        <v>12297</v>
      </c>
      <c r="Q1711" t="s">
        <v>20130</v>
      </c>
      <c r="R1711" t="s">
        <v>20131</v>
      </c>
      <c r="S1711" t="s">
        <v>20132</v>
      </c>
      <c r="T1711">
        <v>5.9</v>
      </c>
      <c r="U1711">
        <v>42133</v>
      </c>
      <c r="V1711" s="12">
        <f>W1711*1.20207800169993</f>
        <v>24041560.033998597</v>
      </c>
      <c r="W1711" s="3">
        <v>20000000</v>
      </c>
      <c r="X1711" s="13">
        <f>Y1711*1.20207800169993</f>
        <v>23103037.634171378</v>
      </c>
      <c r="Y1711" s="3">
        <v>19219250</v>
      </c>
      <c r="Z1711" s="13">
        <f>AA1711*1.20207800169993</f>
        <v>50036120.570345052</v>
      </c>
      <c r="AA1711" s="3">
        <v>41624687</v>
      </c>
      <c r="AB1711">
        <v>108</v>
      </c>
    </row>
    <row r="1712" spans="1:28" x14ac:dyDescent="0.2">
      <c r="A1712" t="s">
        <v>19701</v>
      </c>
      <c r="B1712" t="s">
        <v>19702</v>
      </c>
      <c r="C1712">
        <v>2008</v>
      </c>
      <c r="D1712" t="s">
        <v>10679</v>
      </c>
      <c r="E1712" t="s">
        <v>16512</v>
      </c>
      <c r="F1712" t="s">
        <v>44032</v>
      </c>
      <c r="G1712" t="s">
        <v>44050</v>
      </c>
      <c r="H1712">
        <v>113</v>
      </c>
      <c r="I1712" t="s">
        <v>25</v>
      </c>
      <c r="J1712" t="s">
        <v>26</v>
      </c>
      <c r="M1712" t="s">
        <v>10034</v>
      </c>
      <c r="N1712" t="s">
        <v>19703</v>
      </c>
      <c r="O1712" t="s">
        <v>19704</v>
      </c>
      <c r="P1712" t="s">
        <v>19705</v>
      </c>
      <c r="Q1712" t="s">
        <v>19706</v>
      </c>
      <c r="R1712" t="s">
        <v>19707</v>
      </c>
      <c r="S1712" t="s">
        <v>19708</v>
      </c>
      <c r="T1712">
        <v>6.6</v>
      </c>
      <c r="U1712">
        <v>94632</v>
      </c>
      <c r="V1712" s="12">
        <f>W1712*1.20207800169993</f>
        <v>24041560.033998597</v>
      </c>
      <c r="W1712" s="3">
        <v>20000000</v>
      </c>
      <c r="X1712" s="13">
        <f>Y1712*1.20207800169993</f>
        <v>29872746.658160828</v>
      </c>
      <c r="Y1712" s="3">
        <v>24850922</v>
      </c>
      <c r="Z1712" s="13">
        <f>AA1712*1.20207800169993</f>
        <v>50039419.07238172</v>
      </c>
      <c r="AA1712" s="3">
        <v>41627431</v>
      </c>
      <c r="AB1712">
        <v>190</v>
      </c>
    </row>
    <row r="1713" spans="1:28" x14ac:dyDescent="0.2">
      <c r="A1713" t="s">
        <v>36038</v>
      </c>
      <c r="B1713" t="s">
        <v>36039</v>
      </c>
      <c r="C1713">
        <v>2016</v>
      </c>
      <c r="D1713" t="s">
        <v>32473</v>
      </c>
      <c r="E1713" t="s">
        <v>16512</v>
      </c>
      <c r="F1713" t="s">
        <v>44032</v>
      </c>
      <c r="G1713" t="s">
        <v>44049</v>
      </c>
      <c r="H1713">
        <v>107</v>
      </c>
      <c r="I1713" t="s">
        <v>25</v>
      </c>
      <c r="J1713" t="s">
        <v>26</v>
      </c>
      <c r="M1713" t="s">
        <v>3170</v>
      </c>
      <c r="N1713" t="s">
        <v>36040</v>
      </c>
      <c r="O1713" t="s">
        <v>36041</v>
      </c>
      <c r="P1713" t="s">
        <v>6196</v>
      </c>
      <c r="Q1713" t="s">
        <v>36042</v>
      </c>
      <c r="R1713" t="s">
        <v>36043</v>
      </c>
      <c r="S1713" t="s">
        <v>36044</v>
      </c>
      <c r="T1713">
        <v>6.3</v>
      </c>
      <c r="U1713">
        <v>24616</v>
      </c>
      <c r="V1713" s="12">
        <f>W1713*1.07834771485832</f>
        <v>21566954.2971664</v>
      </c>
      <c r="W1713" s="3">
        <v>20000000</v>
      </c>
      <c r="X1713" s="13">
        <f>Y1713*1.07834771485832</f>
        <v>39769499.309449434</v>
      </c>
      <c r="Y1713" s="3">
        <v>36880033</v>
      </c>
      <c r="Z1713" s="13">
        <f>AA1713*1.07834771485832</f>
        <v>50070465.459628418</v>
      </c>
      <c r="AA1713" s="3">
        <v>46432579</v>
      </c>
      <c r="AB1713">
        <v>198</v>
      </c>
    </row>
    <row r="1714" spans="1:28" x14ac:dyDescent="0.2">
      <c r="A1714" t="s">
        <v>1303</v>
      </c>
      <c r="B1714" t="s">
        <v>1304</v>
      </c>
      <c r="C1714">
        <v>2000</v>
      </c>
      <c r="D1714" t="s">
        <v>443</v>
      </c>
      <c r="E1714" t="s">
        <v>1045</v>
      </c>
      <c r="F1714" t="s">
        <v>44032</v>
      </c>
      <c r="H1714">
        <v>107</v>
      </c>
      <c r="I1714" t="s">
        <v>1305</v>
      </c>
      <c r="J1714" t="s">
        <v>26</v>
      </c>
      <c r="M1714" t="s">
        <v>1306</v>
      </c>
      <c r="N1714" t="s">
        <v>1307</v>
      </c>
      <c r="O1714" t="s">
        <v>1308</v>
      </c>
      <c r="P1714" t="s">
        <v>1309</v>
      </c>
      <c r="Q1714" t="s">
        <v>1310</v>
      </c>
      <c r="R1714" t="s">
        <v>1311</v>
      </c>
      <c r="S1714" t="s">
        <v>1312</v>
      </c>
      <c r="T1714">
        <v>7.2</v>
      </c>
      <c r="U1714">
        <v>60557</v>
      </c>
      <c r="V1714" s="12">
        <f>W1714*1.5029674796748</f>
        <v>82663211.382114008</v>
      </c>
      <c r="W1714" s="3">
        <v>55000000</v>
      </c>
      <c r="X1714" s="13">
        <f>Y1714*1.5029674796748</f>
        <v>29147885.486219577</v>
      </c>
      <c r="Y1714" s="3">
        <v>19393557</v>
      </c>
      <c r="Z1714" s="13">
        <f>AA1714*1.5029674796748</f>
        <v>50239074.720487915</v>
      </c>
      <c r="AA1714" s="3">
        <v>33426588</v>
      </c>
      <c r="AB1714">
        <v>347</v>
      </c>
    </row>
    <row r="1715" spans="1:28" hidden="1" x14ac:dyDescent="0.2">
      <c r="A1715" t="s">
        <v>21961</v>
      </c>
      <c r="B1715" t="s">
        <v>21962</v>
      </c>
      <c r="C1715">
        <v>2010</v>
      </c>
      <c r="D1715" t="s">
        <v>10711</v>
      </c>
      <c r="E1715" t="s">
        <v>176</v>
      </c>
      <c r="H1715">
        <v>165</v>
      </c>
      <c r="I1715" t="s">
        <v>21963</v>
      </c>
      <c r="J1715" t="s">
        <v>944</v>
      </c>
      <c r="K1715" t="s">
        <v>26</v>
      </c>
      <c r="M1715" t="s">
        <v>3293</v>
      </c>
      <c r="N1715" t="s">
        <v>12996</v>
      </c>
      <c r="O1715" t="s">
        <v>21964</v>
      </c>
      <c r="P1715" t="s">
        <v>2764</v>
      </c>
      <c r="Q1715" t="s">
        <v>21965</v>
      </c>
      <c r="R1715" t="s">
        <v>21966</v>
      </c>
      <c r="S1715" t="s">
        <v>21967</v>
      </c>
      <c r="T1715">
        <v>8</v>
      </c>
      <c r="U1715">
        <v>96685</v>
      </c>
      <c r="V1715" s="12">
        <f>W1715*1.18690152988223</f>
        <v>14242818.35858676</v>
      </c>
      <c r="W1715" s="3">
        <v>12000000</v>
      </c>
      <c r="X1715" s="13">
        <f>Y1715*1.18690152988223</f>
        <v>4769885.4481463395</v>
      </c>
      <c r="Y1715" s="3">
        <v>4018771</v>
      </c>
      <c r="Z1715" s="13">
        <f>AA1715*1.18690152988223</f>
        <v>50259772.567413792</v>
      </c>
      <c r="AA1715" s="3">
        <v>42345360</v>
      </c>
      <c r="AB1715">
        <v>288</v>
      </c>
    </row>
    <row r="1716" spans="1:28" x14ac:dyDescent="0.2">
      <c r="A1716" t="s">
        <v>1646</v>
      </c>
      <c r="B1716" t="s">
        <v>1647</v>
      </c>
      <c r="C1716">
        <v>2000</v>
      </c>
      <c r="D1716" s="1">
        <v>37226</v>
      </c>
      <c r="E1716" t="s">
        <v>16512</v>
      </c>
      <c r="F1716" t="s">
        <v>44033</v>
      </c>
      <c r="G1716" t="s">
        <v>44042</v>
      </c>
      <c r="H1716">
        <v>106</v>
      </c>
      <c r="I1716" t="s">
        <v>360</v>
      </c>
      <c r="J1716" t="s">
        <v>26</v>
      </c>
      <c r="M1716" t="s">
        <v>1649</v>
      </c>
      <c r="N1716" t="s">
        <v>1650</v>
      </c>
      <c r="O1716" t="s">
        <v>1651</v>
      </c>
      <c r="P1716" t="s">
        <v>1652</v>
      </c>
      <c r="Q1716" t="s">
        <v>1653</v>
      </c>
      <c r="R1716" t="s">
        <v>1654</v>
      </c>
      <c r="S1716" t="s">
        <v>1655</v>
      </c>
      <c r="T1716">
        <v>5.7</v>
      </c>
      <c r="U1716">
        <v>54732</v>
      </c>
      <c r="V1716" s="12">
        <f>W1716*1.5029674796748</f>
        <v>120237398.37398401</v>
      </c>
      <c r="W1716" s="3">
        <v>80000000</v>
      </c>
      <c r="X1716" s="13">
        <f>Y1716*1.5029674796748</f>
        <v>26273209.185772415</v>
      </c>
      <c r="Y1716" s="3">
        <v>17480890</v>
      </c>
      <c r="Z1716" s="13">
        <f>AA1716*1.5029674796748</f>
        <v>50295257.147845641</v>
      </c>
      <c r="AA1716" s="3">
        <v>33463969</v>
      </c>
      <c r="AB1716">
        <v>356</v>
      </c>
    </row>
    <row r="1717" spans="1:28" x14ac:dyDescent="0.2">
      <c r="A1717" t="s">
        <v>14061</v>
      </c>
      <c r="B1717" t="s">
        <v>14062</v>
      </c>
      <c r="C1717">
        <v>2006</v>
      </c>
      <c r="D1717" s="1">
        <v>38878</v>
      </c>
      <c r="E1717" t="s">
        <v>1045</v>
      </c>
      <c r="F1717" t="s">
        <v>44044</v>
      </c>
      <c r="G1717" t="s">
        <v>44034</v>
      </c>
      <c r="H1717">
        <v>96</v>
      </c>
      <c r="I1717" t="s">
        <v>495</v>
      </c>
      <c r="J1717" t="s">
        <v>26</v>
      </c>
      <c r="M1717" t="s">
        <v>1596</v>
      </c>
      <c r="N1717" t="s">
        <v>1596</v>
      </c>
      <c r="O1717" t="s">
        <v>14063</v>
      </c>
      <c r="P1717" t="s">
        <v>14064</v>
      </c>
      <c r="Q1717" t="s">
        <v>14065</v>
      </c>
      <c r="R1717" t="s">
        <v>14066</v>
      </c>
      <c r="S1717" t="s">
        <v>14067</v>
      </c>
      <c r="T1717">
        <v>6.7</v>
      </c>
      <c r="U1717">
        <v>79554</v>
      </c>
      <c r="V1717" s="12">
        <f>W1717*1.28378472222222</f>
        <v>5135138.8888888806</v>
      </c>
      <c r="W1717" s="3">
        <v>4000000</v>
      </c>
      <c r="X1717" s="13">
        <f>Y1717*1.28378472222222</f>
        <v>13512754.6750347</v>
      </c>
      <c r="Y1717" s="3">
        <v>10525717</v>
      </c>
      <c r="Z1717" s="13">
        <f>AA1717*1.28378472222222</f>
        <v>50351251.265902691</v>
      </c>
      <c r="AA1717" s="3">
        <v>39220946</v>
      </c>
      <c r="AB1717">
        <v>262</v>
      </c>
    </row>
    <row r="1718" spans="1:28" hidden="1" x14ac:dyDescent="0.2">
      <c r="A1718" t="s">
        <v>17282</v>
      </c>
      <c r="B1718" t="s">
        <v>17283</v>
      </c>
      <c r="C1718">
        <v>2009</v>
      </c>
      <c r="D1718" t="s">
        <v>17284</v>
      </c>
      <c r="E1718" t="s">
        <v>176</v>
      </c>
      <c r="F1718" t="s">
        <v>44046</v>
      </c>
      <c r="G1718" t="s">
        <v>44045</v>
      </c>
      <c r="H1718">
        <v>87</v>
      </c>
      <c r="I1718" t="s">
        <v>4469</v>
      </c>
      <c r="J1718" t="s">
        <v>26</v>
      </c>
      <c r="M1718" t="s">
        <v>17285</v>
      </c>
      <c r="N1718" t="s">
        <v>17286</v>
      </c>
      <c r="O1718" t="s">
        <v>17287</v>
      </c>
      <c r="P1718" t="s">
        <v>17288</v>
      </c>
      <c r="Q1718" t="s">
        <v>17289</v>
      </c>
      <c r="R1718" t="s">
        <v>17290</v>
      </c>
      <c r="S1718" t="s">
        <v>17291</v>
      </c>
      <c r="T1718">
        <v>6.4</v>
      </c>
      <c r="U1718">
        <v>75032</v>
      </c>
      <c r="W1718"/>
      <c r="X1718"/>
      <c r="Y1718">
        <v>28596818</v>
      </c>
      <c r="Z1718"/>
      <c r="AA1718">
        <v>41633384</v>
      </c>
      <c r="AB1718">
        <v>209</v>
      </c>
    </row>
    <row r="1719" spans="1:28" hidden="1" x14ac:dyDescent="0.2">
      <c r="A1719" t="s">
        <v>17292</v>
      </c>
      <c r="B1719" t="s">
        <v>17293</v>
      </c>
      <c r="C1719">
        <v>2006</v>
      </c>
      <c r="D1719" t="s">
        <v>11806</v>
      </c>
      <c r="E1719" t="s">
        <v>16512</v>
      </c>
      <c r="F1719" t="s">
        <v>44042</v>
      </c>
      <c r="H1719">
        <v>164</v>
      </c>
      <c r="I1719" t="s">
        <v>943</v>
      </c>
      <c r="J1719" t="s">
        <v>14789</v>
      </c>
      <c r="M1719" t="s">
        <v>17294</v>
      </c>
      <c r="N1719" t="s">
        <v>17295</v>
      </c>
      <c r="O1719" t="s">
        <v>17296</v>
      </c>
      <c r="P1719" t="s">
        <v>14792</v>
      </c>
      <c r="Q1719" t="s">
        <v>17297</v>
      </c>
      <c r="R1719" t="s">
        <v>17298</v>
      </c>
      <c r="S1719" t="s">
        <v>17299</v>
      </c>
      <c r="T1719">
        <v>7.9</v>
      </c>
      <c r="U1719">
        <v>12310</v>
      </c>
      <c r="W1719" t="s">
        <v>7920</v>
      </c>
      <c r="X1719"/>
      <c r="Y1719"/>
      <c r="Z1719"/>
      <c r="AA1719">
        <v>93651</v>
      </c>
      <c r="AB1719">
        <v>18</v>
      </c>
    </row>
    <row r="1720" spans="1:28" hidden="1" x14ac:dyDescent="0.2">
      <c r="A1720" t="s">
        <v>17300</v>
      </c>
      <c r="B1720" t="s">
        <v>17301</v>
      </c>
      <c r="C1720">
        <v>2007</v>
      </c>
      <c r="D1720" t="s">
        <v>14619</v>
      </c>
      <c r="E1720" t="s">
        <v>16512</v>
      </c>
      <c r="F1720" t="s">
        <v>44031</v>
      </c>
      <c r="G1720" t="s">
        <v>44032</v>
      </c>
      <c r="H1720">
        <v>90</v>
      </c>
      <c r="I1720" t="s">
        <v>1831</v>
      </c>
      <c r="J1720" t="s">
        <v>26</v>
      </c>
      <c r="M1720" t="s">
        <v>17302</v>
      </c>
      <c r="N1720" t="s">
        <v>17303</v>
      </c>
      <c r="O1720" t="s">
        <v>17304</v>
      </c>
      <c r="P1720" t="s">
        <v>17305</v>
      </c>
      <c r="Q1720" t="s">
        <v>17306</v>
      </c>
      <c r="R1720" t="s">
        <v>17307</v>
      </c>
      <c r="S1720" t="s">
        <v>17308</v>
      </c>
      <c r="T1720">
        <v>5.9</v>
      </c>
      <c r="U1720">
        <v>13176</v>
      </c>
      <c r="W1720">
        <v>700000</v>
      </c>
      <c r="X1720"/>
      <c r="Y1720"/>
      <c r="Z1720"/>
      <c r="AA1720">
        <v>1271556</v>
      </c>
      <c r="AB1720">
        <v>119</v>
      </c>
    </row>
    <row r="1721" spans="1:28" x14ac:dyDescent="0.2">
      <c r="A1721" t="s">
        <v>21093</v>
      </c>
      <c r="B1721" t="s">
        <v>21094</v>
      </c>
      <c r="C1721">
        <v>2009</v>
      </c>
      <c r="D1721" t="s">
        <v>20625</v>
      </c>
      <c r="E1721" t="s">
        <v>44035</v>
      </c>
      <c r="F1721" t="s">
        <v>44038</v>
      </c>
      <c r="G1721" t="s">
        <v>44044</v>
      </c>
      <c r="H1721">
        <v>108</v>
      </c>
      <c r="I1721" t="s">
        <v>25</v>
      </c>
      <c r="J1721" t="s">
        <v>26</v>
      </c>
      <c r="K1721" t="s">
        <v>307</v>
      </c>
      <c r="M1721" t="s">
        <v>1187</v>
      </c>
      <c r="N1721" t="s">
        <v>21095</v>
      </c>
      <c r="O1721" t="s">
        <v>21096</v>
      </c>
      <c r="P1721" t="s">
        <v>520</v>
      </c>
      <c r="Q1721" t="s">
        <v>21097</v>
      </c>
      <c r="R1721" t="s">
        <v>21098</v>
      </c>
      <c r="S1721" t="s">
        <v>21099</v>
      </c>
      <c r="T1721">
        <v>6.4</v>
      </c>
      <c r="U1721">
        <v>62333</v>
      </c>
      <c r="V1721" s="12">
        <f>W1721*1.20636999678377</f>
        <v>26540139.929242939</v>
      </c>
      <c r="W1721" s="3">
        <v>22000000</v>
      </c>
      <c r="X1721" s="13">
        <f>Y1721*1.20636999678377</f>
        <v>40192413.242615439</v>
      </c>
      <c r="Y1721" s="3">
        <v>33316821</v>
      </c>
      <c r="Z1721" s="13">
        <f>AA1721*1.20636999678377</f>
        <v>50391483.805814318</v>
      </c>
      <c r="AA1721" s="3">
        <v>41771168</v>
      </c>
      <c r="AB1721">
        <v>202</v>
      </c>
    </row>
    <row r="1722" spans="1:28" x14ac:dyDescent="0.2">
      <c r="A1722" t="s">
        <v>20600</v>
      </c>
      <c r="B1722" t="s">
        <v>20601</v>
      </c>
      <c r="C1722">
        <v>2015</v>
      </c>
      <c r="D1722" s="1">
        <v>42406</v>
      </c>
      <c r="E1722" t="s">
        <v>44035</v>
      </c>
      <c r="F1722" t="s">
        <v>44038</v>
      </c>
      <c r="G1722" t="s">
        <v>44032</v>
      </c>
      <c r="H1722">
        <v>106</v>
      </c>
      <c r="I1722" t="s">
        <v>166</v>
      </c>
      <c r="J1722" t="s">
        <v>26</v>
      </c>
      <c r="K1722" t="s">
        <v>307</v>
      </c>
      <c r="L1722" t="s">
        <v>4779</v>
      </c>
      <c r="M1722" t="s">
        <v>20602</v>
      </c>
      <c r="N1722" t="s">
        <v>20603</v>
      </c>
      <c r="O1722" t="s">
        <v>20604</v>
      </c>
      <c r="P1722" t="s">
        <v>20605</v>
      </c>
      <c r="Q1722" t="s">
        <v>20606</v>
      </c>
      <c r="R1722" t="s">
        <v>20607</v>
      </c>
      <c r="S1722" t="s">
        <v>20608</v>
      </c>
      <c r="T1722">
        <v>7.4</v>
      </c>
      <c r="U1722">
        <v>82857</v>
      </c>
      <c r="V1722" s="12">
        <f>W1722*1.09195121025074</f>
        <v>25114877.83576702</v>
      </c>
      <c r="W1722" s="3">
        <v>23000000</v>
      </c>
      <c r="X1722" s="13">
        <f>Y1722*1.09195121025074</f>
        <v>17241242.427669723</v>
      </c>
      <c r="Y1722" s="3">
        <v>15789389</v>
      </c>
      <c r="Z1722" s="13">
        <f>AA1722*1.09195121025074</f>
        <v>50396605.816460356</v>
      </c>
      <c r="AA1722" s="3">
        <v>46152800</v>
      </c>
      <c r="AB1722">
        <v>192</v>
      </c>
    </row>
    <row r="1723" spans="1:28" hidden="1" x14ac:dyDescent="0.2">
      <c r="A1723" t="s">
        <v>17329</v>
      </c>
      <c r="B1723" t="s">
        <v>17330</v>
      </c>
      <c r="C1723">
        <v>2008</v>
      </c>
      <c r="D1723" t="s">
        <v>16571</v>
      </c>
      <c r="E1723" t="s">
        <v>176</v>
      </c>
      <c r="F1723" t="s">
        <v>44046</v>
      </c>
      <c r="G1723" t="s">
        <v>44045</v>
      </c>
      <c r="H1723">
        <v>87</v>
      </c>
      <c r="I1723" t="s">
        <v>1831</v>
      </c>
      <c r="J1723" t="s">
        <v>26</v>
      </c>
      <c r="M1723" t="s">
        <v>17331</v>
      </c>
      <c r="N1723" t="s">
        <v>17331</v>
      </c>
      <c r="O1723" t="s">
        <v>17332</v>
      </c>
      <c r="P1723" t="s">
        <v>17333</v>
      </c>
      <c r="Q1723" t="s">
        <v>17334</v>
      </c>
      <c r="R1723" t="s">
        <v>17335</v>
      </c>
      <c r="S1723" t="s">
        <v>17336</v>
      </c>
      <c r="T1723">
        <v>6.3</v>
      </c>
      <c r="U1723">
        <v>16773</v>
      </c>
      <c r="W1723" t="s">
        <v>17337</v>
      </c>
      <c r="X1723"/>
      <c r="Y1723"/>
      <c r="Z1723"/>
      <c r="AA1723">
        <v>8128</v>
      </c>
      <c r="AB1723">
        <v>173</v>
      </c>
    </row>
    <row r="1724" spans="1:28" x14ac:dyDescent="0.2">
      <c r="A1724" t="s">
        <v>40979</v>
      </c>
      <c r="B1724" t="s">
        <v>40980</v>
      </c>
      <c r="C1724">
        <v>2017</v>
      </c>
      <c r="D1724" t="s">
        <v>20449</v>
      </c>
      <c r="E1724" t="s">
        <v>176</v>
      </c>
      <c r="F1724" t="s">
        <v>44036</v>
      </c>
      <c r="H1724">
        <v>130</v>
      </c>
      <c r="I1724" t="s">
        <v>229</v>
      </c>
      <c r="J1724" t="s">
        <v>26</v>
      </c>
      <c r="K1724" t="s">
        <v>27</v>
      </c>
      <c r="M1724" t="s">
        <v>4478</v>
      </c>
      <c r="N1724" t="s">
        <v>4478</v>
      </c>
      <c r="O1724" t="s">
        <v>40981</v>
      </c>
      <c r="P1724" t="s">
        <v>40982</v>
      </c>
      <c r="Q1724" t="s">
        <v>40983</v>
      </c>
      <c r="R1724" t="s">
        <v>40984</v>
      </c>
      <c r="S1724" t="s">
        <v>40985</v>
      </c>
      <c r="T1724">
        <v>7.5</v>
      </c>
      <c r="U1724">
        <v>106231</v>
      </c>
      <c r="V1724" s="12">
        <f>W1724*1.05585427545692</f>
        <v>36954899.640992202</v>
      </c>
      <c r="W1724" s="3">
        <v>35000000</v>
      </c>
      <c r="X1724" s="13">
        <f>Y1724*1.05585427545692</f>
        <v>22382215.381262258</v>
      </c>
      <c r="Y1724" s="3">
        <v>21198205</v>
      </c>
      <c r="Z1724" s="13">
        <f>AA1724*1.05585427545692</f>
        <v>50423999.732743189</v>
      </c>
      <c r="AA1724" s="3">
        <v>47756590</v>
      </c>
      <c r="AB1724">
        <v>501</v>
      </c>
    </row>
    <row r="1725" spans="1:28" x14ac:dyDescent="0.2">
      <c r="A1725" t="s">
        <v>10524</v>
      </c>
      <c r="B1725" t="s">
        <v>10525</v>
      </c>
      <c r="C1725">
        <v>2005</v>
      </c>
      <c r="D1725" t="s">
        <v>10526</v>
      </c>
      <c r="E1725" t="s">
        <v>1045</v>
      </c>
      <c r="F1725" t="s">
        <v>44044</v>
      </c>
      <c r="G1725" t="s">
        <v>44053</v>
      </c>
      <c r="H1725">
        <v>134</v>
      </c>
      <c r="I1725" t="s">
        <v>25</v>
      </c>
      <c r="J1725" t="s">
        <v>26</v>
      </c>
      <c r="M1725" t="s">
        <v>10527</v>
      </c>
      <c r="N1725" t="s">
        <v>10528</v>
      </c>
      <c r="O1725" t="s">
        <v>10529</v>
      </c>
      <c r="P1725" t="s">
        <v>10530</v>
      </c>
      <c r="Q1725" t="s">
        <v>10531</v>
      </c>
      <c r="R1725" t="s">
        <v>10532</v>
      </c>
      <c r="S1725" t="s">
        <v>10533</v>
      </c>
      <c r="T1725">
        <v>6.3</v>
      </c>
      <c r="U1725">
        <v>40208</v>
      </c>
      <c r="V1725" s="12">
        <f>W1725*1.32519713261649</f>
        <v>59633870.967742048</v>
      </c>
      <c r="W1725" s="3">
        <v>45000000</v>
      </c>
      <c r="X1725" s="13">
        <f>Y1725*1.32519713261649</f>
        <v>25706878.983369224</v>
      </c>
      <c r="Y1725" s="3">
        <v>19398532</v>
      </c>
      <c r="Z1725" s="13">
        <f>AA1725*1.32519713261649</f>
        <v>50457302.237061031</v>
      </c>
      <c r="AA1725" s="3">
        <v>38075318</v>
      </c>
      <c r="AB1725">
        <v>432</v>
      </c>
    </row>
    <row r="1726" spans="1:28" x14ac:dyDescent="0.2">
      <c r="A1726" t="s">
        <v>43732</v>
      </c>
      <c r="B1726" t="s">
        <v>43733</v>
      </c>
      <c r="C1726">
        <v>2019</v>
      </c>
      <c r="D1726" s="1">
        <v>44075</v>
      </c>
      <c r="E1726" t="s">
        <v>16512</v>
      </c>
      <c r="F1726" t="s">
        <v>44044</v>
      </c>
      <c r="G1726" t="s">
        <v>44032</v>
      </c>
      <c r="H1726">
        <v>99</v>
      </c>
      <c r="I1726" t="s">
        <v>23218</v>
      </c>
      <c r="J1726" t="s">
        <v>26</v>
      </c>
      <c r="M1726" t="s">
        <v>43734</v>
      </c>
      <c r="N1726" t="s">
        <v>43735</v>
      </c>
      <c r="O1726" t="s">
        <v>43736</v>
      </c>
      <c r="P1726" t="s">
        <v>13712</v>
      </c>
      <c r="Q1726" t="s">
        <v>43737</v>
      </c>
      <c r="R1726" t="s">
        <v>43738</v>
      </c>
      <c r="S1726" t="s">
        <v>43739</v>
      </c>
      <c r="T1726">
        <v>6.6</v>
      </c>
      <c r="U1726">
        <v>37738</v>
      </c>
      <c r="V1726" s="12">
        <f>W1726*1.01233684194057</f>
        <v>33407115.784038812</v>
      </c>
      <c r="W1726" s="3">
        <v>33000000</v>
      </c>
      <c r="X1726" s="13">
        <f>Y1726*1.01233684194057</f>
        <v>28891847.471131276</v>
      </c>
      <c r="Y1726" s="3">
        <v>28539757</v>
      </c>
      <c r="Z1726" s="13">
        <f>AA1726*1.01233684194057</f>
        <v>50555855.888659477</v>
      </c>
      <c r="AA1726" s="3">
        <v>49939757</v>
      </c>
      <c r="AB1726">
        <v>369</v>
      </c>
    </row>
    <row r="1727" spans="1:28" x14ac:dyDescent="0.2">
      <c r="A1727" t="s">
        <v>40905</v>
      </c>
      <c r="B1727" t="s">
        <v>40906</v>
      </c>
      <c r="C1727">
        <v>2019</v>
      </c>
      <c r="D1727" t="s">
        <v>40907</v>
      </c>
      <c r="E1727" t="s">
        <v>44041</v>
      </c>
      <c r="F1727" t="s">
        <v>44032</v>
      </c>
      <c r="G1727" t="s">
        <v>44042</v>
      </c>
      <c r="H1727">
        <v>135</v>
      </c>
      <c r="I1727" t="s">
        <v>25</v>
      </c>
      <c r="J1727" t="s">
        <v>26</v>
      </c>
      <c r="K1727" t="s">
        <v>975</v>
      </c>
      <c r="M1727" t="s">
        <v>39524</v>
      </c>
      <c r="N1727" t="s">
        <v>39525</v>
      </c>
      <c r="O1727" t="s">
        <v>40908</v>
      </c>
      <c r="P1727" t="s">
        <v>40909</v>
      </c>
      <c r="Q1727" t="s">
        <v>40910</v>
      </c>
      <c r="R1727" t="s">
        <v>40911</v>
      </c>
      <c r="S1727" t="s">
        <v>40912</v>
      </c>
      <c r="T1727">
        <v>7.4</v>
      </c>
      <c r="U1727">
        <v>199124</v>
      </c>
      <c r="V1727" s="12">
        <f>W1727*1.01233684194057</f>
        <v>19234399.996870831</v>
      </c>
      <c r="W1727" s="3">
        <v>19000000</v>
      </c>
      <c r="X1727" s="13">
        <f>Y1727*1.01233684194057</f>
        <v>50640915.467129849</v>
      </c>
      <c r="Y1727" s="3">
        <v>50023780</v>
      </c>
      <c r="Z1727" s="13">
        <f>AA1727*1.01233684194057</f>
        <v>50640915.467129849</v>
      </c>
      <c r="AA1727" s="3">
        <v>50023780</v>
      </c>
      <c r="AB1727">
        <v>2193</v>
      </c>
    </row>
    <row r="1728" spans="1:28" x14ac:dyDescent="0.2">
      <c r="A1728" t="s">
        <v>36536</v>
      </c>
      <c r="B1728" t="s">
        <v>36537</v>
      </c>
      <c r="C1728">
        <v>2016</v>
      </c>
      <c r="D1728" t="s">
        <v>36538</v>
      </c>
      <c r="E1728" t="s">
        <v>44043</v>
      </c>
      <c r="F1728" t="s">
        <v>44032</v>
      </c>
      <c r="G1728" t="s">
        <v>44040</v>
      </c>
      <c r="H1728">
        <v>108</v>
      </c>
      <c r="I1728" t="s">
        <v>26023</v>
      </c>
      <c r="J1728" t="s">
        <v>26</v>
      </c>
      <c r="M1728" t="s">
        <v>14419</v>
      </c>
      <c r="N1728" t="s">
        <v>36539</v>
      </c>
      <c r="O1728" t="s">
        <v>36540</v>
      </c>
      <c r="P1728" t="s">
        <v>36541</v>
      </c>
      <c r="Q1728" t="s">
        <v>36542</v>
      </c>
      <c r="R1728" t="s">
        <v>36543</v>
      </c>
      <c r="S1728" t="s">
        <v>36544</v>
      </c>
      <c r="T1728">
        <v>7.5</v>
      </c>
      <c r="U1728">
        <v>78648</v>
      </c>
      <c r="V1728" s="12">
        <f>W1728*1.07834771485832</f>
        <v>46368951.738907762</v>
      </c>
      <c r="W1728" s="3">
        <v>43000000</v>
      </c>
      <c r="X1728" s="13">
        <f>Y1728*1.07834771485832</f>
        <v>4033907.9337394452</v>
      </c>
      <c r="Y1728" s="3">
        <v>3740823</v>
      </c>
      <c r="Z1728" s="13">
        <f>AA1728*1.07834771485832</f>
        <v>51015889.565067016</v>
      </c>
      <c r="AA1728" s="3">
        <v>47309313</v>
      </c>
      <c r="AB1728">
        <v>241</v>
      </c>
    </row>
    <row r="1729" spans="1:28" hidden="1" x14ac:dyDescent="0.2">
      <c r="A1729" t="s">
        <v>17376</v>
      </c>
      <c r="B1729" t="s">
        <v>17377</v>
      </c>
      <c r="C1729">
        <v>2008</v>
      </c>
      <c r="D1729" t="s">
        <v>9795</v>
      </c>
      <c r="E1729" t="s">
        <v>44035</v>
      </c>
      <c r="F1729" t="s">
        <v>44032</v>
      </c>
      <c r="G1729" t="s">
        <v>44036</v>
      </c>
      <c r="H1729">
        <v>110</v>
      </c>
      <c r="I1729" t="s">
        <v>1561</v>
      </c>
      <c r="J1729" t="s">
        <v>26</v>
      </c>
      <c r="K1729" t="s">
        <v>11419</v>
      </c>
      <c r="M1729" t="s">
        <v>8864</v>
      </c>
      <c r="N1729" t="s">
        <v>17378</v>
      </c>
      <c r="O1729" t="s">
        <v>17379</v>
      </c>
      <c r="P1729" t="s">
        <v>17380</v>
      </c>
      <c r="Q1729" t="s">
        <v>17381</v>
      </c>
      <c r="R1729" t="s">
        <v>17382</v>
      </c>
      <c r="S1729" t="s">
        <v>17383</v>
      </c>
      <c r="T1729">
        <v>6.3</v>
      </c>
      <c r="U1729">
        <v>16252</v>
      </c>
      <c r="W1729"/>
      <c r="X1729"/>
      <c r="Y1729"/>
      <c r="Z1729"/>
      <c r="AA1729">
        <v>4297711</v>
      </c>
      <c r="AB1729">
        <v>53</v>
      </c>
    </row>
    <row r="1730" spans="1:28" x14ac:dyDescent="0.2">
      <c r="A1730" t="s">
        <v>39634</v>
      </c>
      <c r="B1730" t="s">
        <v>39635</v>
      </c>
      <c r="C1730">
        <v>2019</v>
      </c>
      <c r="D1730" t="s">
        <v>39636</v>
      </c>
      <c r="E1730" t="s">
        <v>44035</v>
      </c>
      <c r="F1730" t="s">
        <v>44044</v>
      </c>
      <c r="G1730" t="s">
        <v>44032</v>
      </c>
      <c r="H1730">
        <v>137</v>
      </c>
      <c r="I1730" t="s">
        <v>25</v>
      </c>
      <c r="J1730" t="s">
        <v>26</v>
      </c>
      <c r="M1730" t="s">
        <v>33190</v>
      </c>
      <c r="N1730" t="s">
        <v>33269</v>
      </c>
      <c r="O1730" t="s">
        <v>39637</v>
      </c>
      <c r="P1730" t="s">
        <v>2059</v>
      </c>
      <c r="Q1730" t="s">
        <v>39638</v>
      </c>
      <c r="R1730" t="s">
        <v>39639</v>
      </c>
      <c r="S1730" t="s">
        <v>39640</v>
      </c>
      <c r="T1730">
        <v>7.6</v>
      </c>
      <c r="U1730">
        <v>37753</v>
      </c>
      <c r="V1730" s="12">
        <f>W1730*1.01233684194057</f>
        <v>25308421.048514251</v>
      </c>
      <c r="W1730" s="3">
        <v>25000000</v>
      </c>
      <c r="X1730" s="13">
        <f>Y1730*1.01233684194057</f>
        <v>36445646.839797117</v>
      </c>
      <c r="Y1730" s="3">
        <v>36001502</v>
      </c>
      <c r="Z1730" s="13">
        <f>AA1730*1.01233684194057</f>
        <v>51023297.363741323</v>
      </c>
      <c r="AA1730" s="3">
        <v>50401502</v>
      </c>
      <c r="AB1730">
        <v>363</v>
      </c>
    </row>
    <row r="1731" spans="1:28" x14ac:dyDescent="0.2">
      <c r="A1731" t="s">
        <v>1473</v>
      </c>
      <c r="B1731" t="s">
        <v>1474</v>
      </c>
      <c r="C1731">
        <v>2000</v>
      </c>
      <c r="D1731" s="1">
        <v>37594</v>
      </c>
      <c r="E1731" t="s">
        <v>16512</v>
      </c>
      <c r="F1731" t="s">
        <v>44031</v>
      </c>
      <c r="G1731" t="s">
        <v>44034</v>
      </c>
      <c r="H1731">
        <v>107</v>
      </c>
      <c r="I1731" t="s">
        <v>1475</v>
      </c>
      <c r="J1731" t="s">
        <v>26</v>
      </c>
      <c r="M1731" t="s">
        <v>1476</v>
      </c>
      <c r="N1731" t="s">
        <v>1477</v>
      </c>
      <c r="O1731" t="s">
        <v>1478</v>
      </c>
      <c r="P1731" t="s">
        <v>1479</v>
      </c>
      <c r="Q1731" t="s">
        <v>1480</v>
      </c>
      <c r="R1731" t="s">
        <v>1481</v>
      </c>
      <c r="S1731" t="s">
        <v>1482</v>
      </c>
      <c r="T1731">
        <v>3.6</v>
      </c>
      <c r="U1731">
        <v>31646</v>
      </c>
      <c r="V1731" s="12">
        <f>W1731*1.5029674796748</f>
        <v>67633536.585365996</v>
      </c>
      <c r="W1731" s="3">
        <v>45000000</v>
      </c>
      <c r="X1731" s="13">
        <f>Y1731*1.5029674796748</f>
        <v>23133630.358130131</v>
      </c>
      <c r="Y1731" s="3">
        <v>15391970</v>
      </c>
      <c r="Z1731" s="13">
        <f>AA1731*1.5029674796748</f>
        <v>51068872.083821252</v>
      </c>
      <c r="AA1731" s="3">
        <v>33978694</v>
      </c>
      <c r="AB1731">
        <v>608</v>
      </c>
    </row>
    <row r="1732" spans="1:28" x14ac:dyDescent="0.2">
      <c r="A1732" t="s">
        <v>17218</v>
      </c>
      <c r="B1732" t="s">
        <v>17219</v>
      </c>
      <c r="C1732">
        <v>2008</v>
      </c>
      <c r="D1732" s="1">
        <v>39547</v>
      </c>
      <c r="E1732" t="s">
        <v>16512</v>
      </c>
      <c r="F1732" t="s">
        <v>44044</v>
      </c>
      <c r="G1732" t="s">
        <v>44042</v>
      </c>
      <c r="H1732">
        <v>99</v>
      </c>
      <c r="I1732" t="s">
        <v>17220</v>
      </c>
      <c r="J1732" t="s">
        <v>26</v>
      </c>
      <c r="K1732" t="s">
        <v>2073</v>
      </c>
      <c r="M1732" t="s">
        <v>6941</v>
      </c>
      <c r="N1732" t="s">
        <v>17221</v>
      </c>
      <c r="O1732" t="s">
        <v>17222</v>
      </c>
      <c r="P1732" t="s">
        <v>1391</v>
      </c>
      <c r="Q1732" t="s">
        <v>17223</v>
      </c>
      <c r="R1732" t="s">
        <v>17224</v>
      </c>
      <c r="S1732" t="s">
        <v>17225</v>
      </c>
      <c r="T1732">
        <v>5.4</v>
      </c>
      <c r="U1732">
        <v>54536</v>
      </c>
      <c r="V1732" s="12">
        <f>W1732*1.20207800169993</f>
        <v>54093510.076496847</v>
      </c>
      <c r="W1732" s="3">
        <v>45000000</v>
      </c>
      <c r="X1732" s="13">
        <f>Y1732*1.20207800169993</f>
        <v>18389549.146379754</v>
      </c>
      <c r="Y1732" s="3">
        <v>15298133</v>
      </c>
      <c r="Z1732" s="13">
        <f>AA1732*1.20207800169993</f>
        <v>51073156.868645586</v>
      </c>
      <c r="AA1732" s="3">
        <v>42487390</v>
      </c>
      <c r="AB1732">
        <v>167</v>
      </c>
    </row>
    <row r="1733" spans="1:28" x14ac:dyDescent="0.2">
      <c r="A1733" t="s">
        <v>21255</v>
      </c>
      <c r="B1733" t="s">
        <v>21256</v>
      </c>
      <c r="C1733">
        <v>2018</v>
      </c>
      <c r="D1733" s="1">
        <v>43315</v>
      </c>
      <c r="E1733" t="s">
        <v>16512</v>
      </c>
      <c r="F1733" t="s">
        <v>44044</v>
      </c>
      <c r="G1733" t="s">
        <v>44032</v>
      </c>
      <c r="H1733">
        <v>107</v>
      </c>
      <c r="I1733" t="s">
        <v>433</v>
      </c>
      <c r="J1733" t="s">
        <v>26</v>
      </c>
      <c r="K1733" t="s">
        <v>308</v>
      </c>
      <c r="M1733" t="s">
        <v>5942</v>
      </c>
      <c r="N1733" t="s">
        <v>21257</v>
      </c>
      <c r="O1733" t="s">
        <v>21258</v>
      </c>
      <c r="P1733" t="s">
        <v>1459</v>
      </c>
      <c r="Q1733" t="s">
        <v>21259</v>
      </c>
      <c r="R1733" t="s">
        <v>21260</v>
      </c>
      <c r="S1733" t="s">
        <v>21261</v>
      </c>
      <c r="T1733">
        <v>6.4</v>
      </c>
      <c r="U1733">
        <v>61564</v>
      </c>
      <c r="V1733" s="12">
        <f>W1733*1.03068014830331</f>
        <v>30920404.449099299</v>
      </c>
      <c r="W1733" s="3">
        <v>30000000</v>
      </c>
      <c r="X1733" s="13">
        <f>Y1733*1.03068014830331</f>
        <v>35060675.463877842</v>
      </c>
      <c r="Y1733" s="3">
        <v>34017028</v>
      </c>
      <c r="Z1733" s="13">
        <f>AA1733*1.03068014830331</f>
        <v>51083301.293113939</v>
      </c>
      <c r="AA1733" s="3">
        <v>49562710</v>
      </c>
      <c r="AB1733">
        <v>647</v>
      </c>
    </row>
    <row r="1734" spans="1:28" x14ac:dyDescent="0.2">
      <c r="A1734" t="s">
        <v>21865</v>
      </c>
      <c r="B1734" t="s">
        <v>21866</v>
      </c>
      <c r="C1734">
        <v>2010</v>
      </c>
      <c r="D1734" s="1">
        <v>40488</v>
      </c>
      <c r="E1734" t="s">
        <v>1045</v>
      </c>
      <c r="F1734" t="s">
        <v>44036</v>
      </c>
      <c r="H1734">
        <v>91</v>
      </c>
      <c r="I1734" t="s">
        <v>25</v>
      </c>
      <c r="J1734" t="s">
        <v>26</v>
      </c>
      <c r="K1734" t="s">
        <v>64</v>
      </c>
      <c r="L1734" t="s">
        <v>787</v>
      </c>
      <c r="M1734" t="s">
        <v>3868</v>
      </c>
      <c r="N1734" t="s">
        <v>2286</v>
      </c>
      <c r="O1734" t="s">
        <v>21867</v>
      </c>
      <c r="P1734" t="s">
        <v>13795</v>
      </c>
      <c r="Q1734" t="s">
        <v>21868</v>
      </c>
      <c r="R1734" t="s">
        <v>21869</v>
      </c>
      <c r="S1734" t="s">
        <v>21870</v>
      </c>
      <c r="T1734">
        <v>5.6</v>
      </c>
      <c r="U1734">
        <v>59471</v>
      </c>
      <c r="V1734" s="12">
        <f>W1734*1.18690152988223</f>
        <v>65279584.143522657</v>
      </c>
      <c r="W1734" s="3">
        <v>55000000</v>
      </c>
      <c r="X1734" s="13">
        <f>Y1734*1.18690152988223</f>
        <v>38788693.305219695</v>
      </c>
      <c r="Y1734" s="3">
        <v>32680633</v>
      </c>
      <c r="Z1734" s="13">
        <f>AA1734*1.18690152988223</f>
        <v>51100117.840994887</v>
      </c>
      <c r="AA1734" s="3">
        <v>43053376</v>
      </c>
      <c r="AB1734">
        <v>96</v>
      </c>
    </row>
    <row r="1735" spans="1:28" x14ac:dyDescent="0.2">
      <c r="A1735" t="s">
        <v>40412</v>
      </c>
      <c r="B1735" t="s">
        <v>40413</v>
      </c>
      <c r="C1735">
        <v>2017</v>
      </c>
      <c r="D1735" t="s">
        <v>23366</v>
      </c>
      <c r="E1735" t="s">
        <v>1045</v>
      </c>
      <c r="F1735" t="s">
        <v>44044</v>
      </c>
      <c r="G1735" t="s">
        <v>44032</v>
      </c>
      <c r="H1735">
        <v>118</v>
      </c>
      <c r="I1735" t="s">
        <v>5301</v>
      </c>
      <c r="J1735" t="s">
        <v>26</v>
      </c>
      <c r="M1735" t="s">
        <v>1187</v>
      </c>
      <c r="N1735" t="s">
        <v>40414</v>
      </c>
      <c r="O1735" t="s">
        <v>40415</v>
      </c>
      <c r="P1735" t="s">
        <v>40416</v>
      </c>
      <c r="Q1735" t="s">
        <v>40417</v>
      </c>
      <c r="R1735" t="s">
        <v>40418</v>
      </c>
      <c r="S1735" t="s">
        <v>40419</v>
      </c>
      <c r="T1735">
        <v>7</v>
      </c>
      <c r="U1735">
        <v>124465</v>
      </c>
      <c r="V1735" s="12">
        <f>W1735*1.05585427545692</f>
        <v>30619773.98825068</v>
      </c>
      <c r="W1735" s="3">
        <v>29000000</v>
      </c>
      <c r="X1735" s="13">
        <f>Y1735*1.05585427545692</f>
        <v>29332663.341820359</v>
      </c>
      <c r="Y1735" s="3">
        <v>27780977</v>
      </c>
      <c r="Z1735" s="13">
        <f>AA1735*1.05585427545692</f>
        <v>51159946.000550799</v>
      </c>
      <c r="AA1735" s="3">
        <v>48453605</v>
      </c>
      <c r="AB1735">
        <v>316</v>
      </c>
    </row>
    <row r="1736" spans="1:28" x14ac:dyDescent="0.2">
      <c r="A1736" t="s">
        <v>22352</v>
      </c>
      <c r="B1736" t="s">
        <v>22353</v>
      </c>
      <c r="C1736">
        <v>2013</v>
      </c>
      <c r="D1736" t="s">
        <v>22354</v>
      </c>
      <c r="E1736" t="s">
        <v>1045</v>
      </c>
      <c r="F1736" t="s">
        <v>44033</v>
      </c>
      <c r="H1736">
        <v>109</v>
      </c>
      <c r="I1736" t="s">
        <v>22355</v>
      </c>
      <c r="J1736" t="s">
        <v>26</v>
      </c>
      <c r="M1736" t="s">
        <v>8768</v>
      </c>
      <c r="N1736" t="s">
        <v>8769</v>
      </c>
      <c r="O1736" t="s">
        <v>22356</v>
      </c>
      <c r="P1736" t="s">
        <v>22357</v>
      </c>
      <c r="Q1736" t="s">
        <v>22358</v>
      </c>
      <c r="R1736" t="s">
        <v>22359</v>
      </c>
      <c r="S1736" t="s">
        <v>22360</v>
      </c>
      <c r="T1736">
        <v>7</v>
      </c>
      <c r="U1736">
        <v>254015</v>
      </c>
      <c r="V1736" s="12">
        <f>W1736*1.11098185502045</f>
        <v>22219637.100409001</v>
      </c>
      <c r="W1736" s="3">
        <v>20000000</v>
      </c>
      <c r="X1736" s="13">
        <f>Y1736*1.11098185502045</f>
        <v>28890917.603510406</v>
      </c>
      <c r="Y1736" s="3">
        <v>26004851</v>
      </c>
      <c r="Z1736" s="13">
        <f>AA1736*1.11098185502045</f>
        <v>51204361.567829907</v>
      </c>
      <c r="AA1736" s="3">
        <v>46089287</v>
      </c>
      <c r="AB1736">
        <v>491</v>
      </c>
    </row>
    <row r="1737" spans="1:28" x14ac:dyDescent="0.2">
      <c r="A1737" t="s">
        <v>11813</v>
      </c>
      <c r="B1737" t="s">
        <v>11814</v>
      </c>
      <c r="C1737">
        <v>2005</v>
      </c>
      <c r="D1737" t="s">
        <v>2798</v>
      </c>
      <c r="E1737" t="s">
        <v>176</v>
      </c>
      <c r="F1737" t="s">
        <v>44040</v>
      </c>
      <c r="G1737" t="s">
        <v>44050</v>
      </c>
      <c r="H1737">
        <v>106</v>
      </c>
      <c r="I1737" t="s">
        <v>25</v>
      </c>
      <c r="J1737" t="s">
        <v>26</v>
      </c>
      <c r="M1737" t="s">
        <v>11815</v>
      </c>
      <c r="N1737" t="s">
        <v>11815</v>
      </c>
      <c r="O1737" t="s">
        <v>11816</v>
      </c>
      <c r="P1737" t="s">
        <v>2578</v>
      </c>
      <c r="Q1737" t="s">
        <v>11817</v>
      </c>
      <c r="R1737" t="s">
        <v>11818</v>
      </c>
      <c r="S1737" t="s">
        <v>11819</v>
      </c>
      <c r="T1737">
        <v>6.8</v>
      </c>
      <c r="U1737">
        <v>11944</v>
      </c>
      <c r="V1737" s="12">
        <f>W1737*1.32519713261649</f>
        <v>42406308.243727677</v>
      </c>
      <c r="W1737" s="3">
        <v>32000000</v>
      </c>
      <c r="X1737" s="13">
        <f>Y1737*1.32519713261649</f>
        <v>43401654.533655994</v>
      </c>
      <c r="Y1737" s="3">
        <v>32751093</v>
      </c>
      <c r="Z1737" s="13">
        <f>AA1737*1.32519713261649</f>
        <v>51340432.158996515</v>
      </c>
      <c r="AA1737" s="3">
        <v>38741732</v>
      </c>
      <c r="AB1737">
        <v>112</v>
      </c>
    </row>
    <row r="1738" spans="1:28" hidden="1" x14ac:dyDescent="0.2">
      <c r="A1738" t="s">
        <v>23663</v>
      </c>
      <c r="B1738" t="s">
        <v>23664</v>
      </c>
      <c r="C1738">
        <v>2009</v>
      </c>
      <c r="D1738" s="1">
        <v>40274</v>
      </c>
      <c r="E1738" t="s">
        <v>176</v>
      </c>
      <c r="F1738" t="s">
        <v>44045</v>
      </c>
      <c r="G1738" t="s">
        <v>44036</v>
      </c>
      <c r="H1738">
        <v>129</v>
      </c>
      <c r="I1738" t="s">
        <v>5481</v>
      </c>
      <c r="J1738" t="s">
        <v>308</v>
      </c>
      <c r="M1738" t="s">
        <v>5482</v>
      </c>
      <c r="N1738" t="s">
        <v>23665</v>
      </c>
      <c r="O1738" t="s">
        <v>23666</v>
      </c>
      <c r="P1738" t="s">
        <v>23667</v>
      </c>
      <c r="Q1738" t="s">
        <v>23668</v>
      </c>
      <c r="R1738" t="s">
        <v>23669</v>
      </c>
      <c r="S1738" t="s">
        <v>23670</v>
      </c>
      <c r="T1738">
        <v>8.1999999999999993</v>
      </c>
      <c r="U1738">
        <v>187887</v>
      </c>
      <c r="V1738" s="12">
        <f>W1738*1.20636999678377</f>
        <v>2412739.9935675398</v>
      </c>
      <c r="W1738" s="3">
        <v>2000000</v>
      </c>
      <c r="X1738" s="13">
        <f>Y1738*1.20636999678377</f>
        <v>7710436.6267636716</v>
      </c>
      <c r="Y1738" s="3">
        <v>6391436</v>
      </c>
      <c r="Z1738" s="13">
        <f>AA1738*1.20636999678377</f>
        <v>51427066.795783408</v>
      </c>
      <c r="AA1738" s="3">
        <v>42629597</v>
      </c>
      <c r="AB1738">
        <v>303</v>
      </c>
    </row>
    <row r="1739" spans="1:28" hidden="1" x14ac:dyDescent="0.2">
      <c r="A1739" t="s">
        <v>17453</v>
      </c>
      <c r="B1739" t="s">
        <v>17454</v>
      </c>
      <c r="C1739">
        <v>2006</v>
      </c>
      <c r="D1739" t="s">
        <v>10696</v>
      </c>
      <c r="E1739" t="s">
        <v>1045</v>
      </c>
      <c r="F1739" t="s">
        <v>44032</v>
      </c>
      <c r="H1739">
        <v>122</v>
      </c>
      <c r="I1739" t="s">
        <v>4358</v>
      </c>
      <c r="J1739" t="s">
        <v>26</v>
      </c>
      <c r="K1739" t="s">
        <v>1076</v>
      </c>
      <c r="M1739" t="s">
        <v>17455</v>
      </c>
      <c r="N1739" t="s">
        <v>10028</v>
      </c>
      <c r="O1739" t="s">
        <v>17456</v>
      </c>
      <c r="P1739" t="s">
        <v>10028</v>
      </c>
      <c r="Q1739" t="s">
        <v>17457</v>
      </c>
      <c r="R1739" t="s">
        <v>17458</v>
      </c>
      <c r="S1739" t="s">
        <v>17459</v>
      </c>
      <c r="T1739">
        <v>7.4</v>
      </c>
      <c r="U1739">
        <v>29499</v>
      </c>
      <c r="W1739"/>
      <c r="X1739"/>
      <c r="Y1739"/>
      <c r="Z1739"/>
      <c r="AA1739">
        <v>9156764</v>
      </c>
      <c r="AB1739">
        <v>15</v>
      </c>
    </row>
    <row r="1740" spans="1:28" x14ac:dyDescent="0.2">
      <c r="A1740" t="s">
        <v>19459</v>
      </c>
      <c r="B1740" t="s">
        <v>19460</v>
      </c>
      <c r="C1740">
        <v>2008</v>
      </c>
      <c r="D1740" s="1">
        <v>40608</v>
      </c>
      <c r="E1740" t="s">
        <v>1045</v>
      </c>
      <c r="F1740" t="s">
        <v>44036</v>
      </c>
      <c r="H1740">
        <v>101</v>
      </c>
      <c r="I1740" t="s">
        <v>25</v>
      </c>
      <c r="J1740" t="s">
        <v>26</v>
      </c>
      <c r="M1740" t="s">
        <v>3937</v>
      </c>
      <c r="N1740" t="s">
        <v>3937</v>
      </c>
      <c r="O1740" t="s">
        <v>19461</v>
      </c>
      <c r="P1740" t="s">
        <v>19462</v>
      </c>
      <c r="Q1740" t="s">
        <v>19463</v>
      </c>
      <c r="R1740" t="s">
        <v>19464</v>
      </c>
      <c r="S1740" t="s">
        <v>19465</v>
      </c>
      <c r="T1740">
        <v>6.5</v>
      </c>
      <c r="U1740">
        <v>170770</v>
      </c>
      <c r="V1740" s="12">
        <f>W1740*1.20207800169993</f>
        <v>28849872.040798318</v>
      </c>
      <c r="W1740" s="3">
        <v>24000000</v>
      </c>
      <c r="X1740" s="13">
        <f>Y1740*1.20207800169993</f>
        <v>37814904.865264304</v>
      </c>
      <c r="Y1740" s="3">
        <v>31457946</v>
      </c>
      <c r="Z1740" s="13">
        <f>AA1740*1.20207800169993</f>
        <v>51430118.739562385</v>
      </c>
      <c r="AA1740" s="3">
        <v>42784344</v>
      </c>
      <c r="AB1740">
        <v>262</v>
      </c>
    </row>
    <row r="1741" spans="1:28" hidden="1" x14ac:dyDescent="0.2">
      <c r="A1741" t="s">
        <v>17470</v>
      </c>
      <c r="B1741" t="s">
        <v>17471</v>
      </c>
      <c r="C1741">
        <v>2007</v>
      </c>
      <c r="D1741" t="s">
        <v>13653</v>
      </c>
      <c r="E1741" t="s">
        <v>1045</v>
      </c>
      <c r="F1741" t="s">
        <v>44032</v>
      </c>
      <c r="G1741" t="s">
        <v>44036</v>
      </c>
      <c r="H1741">
        <v>102</v>
      </c>
      <c r="I1741" t="s">
        <v>25</v>
      </c>
      <c r="J1741" t="s">
        <v>26</v>
      </c>
      <c r="M1741" t="s">
        <v>17472</v>
      </c>
      <c r="N1741" t="s">
        <v>17473</v>
      </c>
      <c r="O1741" t="s">
        <v>17474</v>
      </c>
      <c r="P1741" t="s">
        <v>12842</v>
      </c>
      <c r="Q1741" t="s">
        <v>17475</v>
      </c>
      <c r="R1741" t="s">
        <v>17476</v>
      </c>
      <c r="S1741" t="s">
        <v>17477</v>
      </c>
      <c r="T1741">
        <v>7.4</v>
      </c>
      <c r="U1741">
        <v>11729</v>
      </c>
      <c r="W1741"/>
      <c r="X1741"/>
      <c r="Y1741"/>
      <c r="Z1741"/>
      <c r="AA1741"/>
      <c r="AB1741">
        <v>82</v>
      </c>
    </row>
    <row r="1742" spans="1:28" x14ac:dyDescent="0.2">
      <c r="A1742" t="s">
        <v>429</v>
      </c>
      <c r="B1742" t="s">
        <v>430</v>
      </c>
      <c r="C1742">
        <v>2000</v>
      </c>
      <c r="D1742" t="s">
        <v>431</v>
      </c>
      <c r="E1742" t="s">
        <v>1045</v>
      </c>
      <c r="F1742" t="s">
        <v>44044</v>
      </c>
      <c r="G1742" t="s">
        <v>44032</v>
      </c>
      <c r="H1742">
        <v>101</v>
      </c>
      <c r="I1742" t="s">
        <v>433</v>
      </c>
      <c r="J1742" t="s">
        <v>26</v>
      </c>
      <c r="K1742" t="s">
        <v>308</v>
      </c>
      <c r="L1742" t="s">
        <v>51</v>
      </c>
      <c r="M1742" t="s">
        <v>434</v>
      </c>
      <c r="N1742" t="s">
        <v>435</v>
      </c>
      <c r="O1742" t="s">
        <v>436</v>
      </c>
      <c r="P1742" t="s">
        <v>437</v>
      </c>
      <c r="Q1742" t="s">
        <v>438</v>
      </c>
      <c r="R1742" t="s">
        <v>439</v>
      </c>
      <c r="S1742" t="s">
        <v>440</v>
      </c>
      <c r="T1742">
        <v>7.6</v>
      </c>
      <c r="U1742">
        <v>473137</v>
      </c>
      <c r="V1742" s="12">
        <f>W1742*1.5029674796748</f>
        <v>10520772.357723601</v>
      </c>
      <c r="W1742" s="3">
        <v>7000000</v>
      </c>
      <c r="X1742" s="13">
        <f>Y1742*1.5029674796748</f>
        <v>22650148.264430944</v>
      </c>
      <c r="Y1742" s="3">
        <v>15070285</v>
      </c>
      <c r="Z1742" s="13">
        <f>AA1742*1.5029674796748</f>
        <v>51501531.332195237</v>
      </c>
      <c r="AA1742" s="3">
        <v>34266564</v>
      </c>
      <c r="AB1742">
        <v>1267</v>
      </c>
    </row>
    <row r="1743" spans="1:28" x14ac:dyDescent="0.2">
      <c r="A1743" t="s">
        <v>7459</v>
      </c>
      <c r="B1743" t="s">
        <v>7460</v>
      </c>
      <c r="C1743">
        <v>2004</v>
      </c>
      <c r="D1743" t="s">
        <v>4375</v>
      </c>
      <c r="E1743" t="s">
        <v>1045</v>
      </c>
      <c r="F1743" t="s">
        <v>44040</v>
      </c>
      <c r="G1743" t="s">
        <v>44036</v>
      </c>
      <c r="H1743">
        <v>111</v>
      </c>
      <c r="I1743" t="s">
        <v>4869</v>
      </c>
      <c r="J1743" t="s">
        <v>26</v>
      </c>
      <c r="K1743" t="s">
        <v>496</v>
      </c>
      <c r="L1743" t="s">
        <v>307</v>
      </c>
      <c r="M1743" t="s">
        <v>7461</v>
      </c>
      <c r="N1743" t="s">
        <v>7462</v>
      </c>
      <c r="O1743" t="s">
        <v>7463</v>
      </c>
      <c r="P1743" t="s">
        <v>1843</v>
      </c>
      <c r="Q1743" t="s">
        <v>7464</v>
      </c>
      <c r="R1743" t="s">
        <v>7465</v>
      </c>
      <c r="S1743" t="s">
        <v>7466</v>
      </c>
      <c r="T1743">
        <v>5.9</v>
      </c>
      <c r="U1743">
        <v>36938</v>
      </c>
      <c r="V1743" s="12">
        <f>W1743*1.37009528851244</f>
        <v>30142096.347273681</v>
      </c>
      <c r="W1743" s="3">
        <v>22000000</v>
      </c>
      <c r="X1743" s="13">
        <f>Y1743*1.37009528851244</f>
        <v>38604485.786484897</v>
      </c>
      <c r="Y1743" s="3">
        <v>28176497</v>
      </c>
      <c r="Z1743" s="13">
        <f>AA1743*1.37009528851244</f>
        <v>51607058.630100563</v>
      </c>
      <c r="AA1743" s="3">
        <v>37666766</v>
      </c>
      <c r="AB1743">
        <v>160</v>
      </c>
    </row>
    <row r="1744" spans="1:28" x14ac:dyDescent="0.2">
      <c r="A1744" t="s">
        <v>35580</v>
      </c>
      <c r="B1744" t="s">
        <v>35581</v>
      </c>
      <c r="C1744">
        <v>2015</v>
      </c>
      <c r="D1744" t="s">
        <v>20940</v>
      </c>
      <c r="E1744" t="s">
        <v>16512</v>
      </c>
      <c r="F1744" t="s">
        <v>44031</v>
      </c>
      <c r="G1744" t="s">
        <v>44038</v>
      </c>
      <c r="H1744">
        <v>107</v>
      </c>
      <c r="I1744" t="s">
        <v>495</v>
      </c>
      <c r="J1744" t="s">
        <v>26</v>
      </c>
      <c r="M1744" t="s">
        <v>3798</v>
      </c>
      <c r="N1744" t="s">
        <v>35582</v>
      </c>
      <c r="O1744" t="s">
        <v>35583</v>
      </c>
      <c r="P1744" t="s">
        <v>125</v>
      </c>
      <c r="Q1744" t="s">
        <v>35584</v>
      </c>
      <c r="R1744" t="s">
        <v>35585</v>
      </c>
      <c r="S1744" t="s">
        <v>35586</v>
      </c>
      <c r="T1744">
        <v>5.5</v>
      </c>
      <c r="U1744">
        <v>65711</v>
      </c>
      <c r="V1744" s="12">
        <f>W1744*1.09195121025074</f>
        <v>65517072.6150444</v>
      </c>
      <c r="W1744" s="3">
        <v>60000000</v>
      </c>
      <c r="X1744" s="13">
        <f>Y1744*1.09195121025074</f>
        <v>8403802.8355518691</v>
      </c>
      <c r="Y1744" s="3">
        <v>7696134</v>
      </c>
      <c r="Z1744" s="13">
        <f>AA1744*1.09195121025074</f>
        <v>51622752.370694861</v>
      </c>
      <c r="AA1744" s="3">
        <v>47275695</v>
      </c>
      <c r="AB1744">
        <v>256</v>
      </c>
    </row>
    <row r="1745" spans="1:28" hidden="1" x14ac:dyDescent="0.2">
      <c r="A1745" t="s">
        <v>17502</v>
      </c>
      <c r="B1745" t="s">
        <v>4081</v>
      </c>
      <c r="C1745">
        <v>2007</v>
      </c>
      <c r="D1745" t="s">
        <v>12606</v>
      </c>
      <c r="E1745" t="s">
        <v>44041</v>
      </c>
      <c r="F1745" t="s">
        <v>44032</v>
      </c>
      <c r="G1745" t="s">
        <v>44046</v>
      </c>
      <c r="H1745">
        <v>91</v>
      </c>
      <c r="I1745" t="s">
        <v>25</v>
      </c>
      <c r="J1745" t="s">
        <v>26</v>
      </c>
      <c r="M1745" t="s">
        <v>17503</v>
      </c>
      <c r="N1745" t="s">
        <v>17504</v>
      </c>
      <c r="O1745" t="s">
        <v>17505</v>
      </c>
      <c r="P1745" t="s">
        <v>17506</v>
      </c>
      <c r="Q1745" t="s">
        <v>17507</v>
      </c>
      <c r="R1745" t="s">
        <v>17508</v>
      </c>
      <c r="S1745" t="s">
        <v>17509</v>
      </c>
      <c r="T1745">
        <v>6.6</v>
      </c>
      <c r="U1745">
        <v>22906</v>
      </c>
      <c r="W1745"/>
      <c r="X1745"/>
      <c r="Y1745"/>
      <c r="Z1745"/>
      <c r="AA1745"/>
      <c r="AB1745">
        <v>222</v>
      </c>
    </row>
    <row r="1746" spans="1:28" x14ac:dyDescent="0.2">
      <c r="A1746" t="s">
        <v>30160</v>
      </c>
      <c r="B1746" t="s">
        <v>30161</v>
      </c>
      <c r="C1746">
        <v>2013</v>
      </c>
      <c r="D1746" t="s">
        <v>30162</v>
      </c>
      <c r="E1746" t="s">
        <v>1045</v>
      </c>
      <c r="F1746" t="s">
        <v>44032</v>
      </c>
      <c r="G1746" t="s">
        <v>44036</v>
      </c>
      <c r="H1746">
        <v>89</v>
      </c>
      <c r="I1746" t="s">
        <v>25</v>
      </c>
      <c r="J1746" t="s">
        <v>26</v>
      </c>
      <c r="K1746" t="s">
        <v>308</v>
      </c>
      <c r="L1746" t="s">
        <v>838</v>
      </c>
      <c r="M1746" t="s">
        <v>17438</v>
      </c>
      <c r="N1746" t="s">
        <v>30163</v>
      </c>
      <c r="O1746" t="s">
        <v>30164</v>
      </c>
      <c r="P1746" t="s">
        <v>1106</v>
      </c>
      <c r="Q1746" t="s">
        <v>30165</v>
      </c>
      <c r="R1746" t="s">
        <v>30166</v>
      </c>
      <c r="S1746" t="s">
        <v>30167</v>
      </c>
      <c r="T1746">
        <v>5.6</v>
      </c>
      <c r="U1746">
        <v>46651</v>
      </c>
      <c r="V1746" s="12">
        <f>W1746*1.11098185502045</f>
        <v>38884364.925715752</v>
      </c>
      <c r="W1746" s="3">
        <v>35000000</v>
      </c>
      <c r="X1746" s="13">
        <f>Y1746*1.11098185502045</f>
        <v>24240899.716376744</v>
      </c>
      <c r="Y1746" s="3">
        <v>21819348</v>
      </c>
      <c r="Z1746" s="13">
        <f>AA1746*1.11098185502045</f>
        <v>51685250.06377551</v>
      </c>
      <c r="AA1746" s="3">
        <v>46522137</v>
      </c>
      <c r="AB1746">
        <v>127</v>
      </c>
    </row>
    <row r="1747" spans="1:28" x14ac:dyDescent="0.2">
      <c r="A1747" t="s">
        <v>2272</v>
      </c>
      <c r="B1747" t="s">
        <v>2273</v>
      </c>
      <c r="C1747">
        <v>2001</v>
      </c>
      <c r="D1747" t="s">
        <v>411</v>
      </c>
      <c r="E1747" t="s">
        <v>176</v>
      </c>
      <c r="F1747" t="s">
        <v>44045</v>
      </c>
      <c r="G1747" t="s">
        <v>44036</v>
      </c>
      <c r="H1747">
        <v>116</v>
      </c>
      <c r="I1747" t="s">
        <v>2274</v>
      </c>
      <c r="J1747" t="s">
        <v>26</v>
      </c>
      <c r="K1747" t="s">
        <v>307</v>
      </c>
      <c r="L1747" t="s">
        <v>934</v>
      </c>
      <c r="M1747" t="s">
        <v>2275</v>
      </c>
      <c r="N1747" t="s">
        <v>2276</v>
      </c>
      <c r="O1747" t="s">
        <v>2277</v>
      </c>
      <c r="P1747" t="s">
        <v>2278</v>
      </c>
      <c r="Q1747" t="s">
        <v>2279</v>
      </c>
      <c r="R1747" t="s">
        <v>2280</v>
      </c>
      <c r="S1747" t="s">
        <v>2281</v>
      </c>
      <c r="T1747">
        <v>6.1</v>
      </c>
      <c r="U1747">
        <v>53017</v>
      </c>
      <c r="V1747" s="12">
        <f>W1747*1.46138339920949</f>
        <v>61378102.766798578</v>
      </c>
      <c r="W1747" s="3">
        <v>42000000</v>
      </c>
      <c r="X1747" s="13">
        <f>Y1747*1.46138339920949</f>
        <v>24162836.088260934</v>
      </c>
      <c r="Y1747" s="3">
        <v>16534221</v>
      </c>
      <c r="Z1747" s="13">
        <f>AA1747*1.46138339920949</f>
        <v>51736362.741502114</v>
      </c>
      <c r="AA1747" s="3">
        <v>35402320</v>
      </c>
      <c r="AB1747">
        <v>187</v>
      </c>
    </row>
    <row r="1748" spans="1:28" x14ac:dyDescent="0.2">
      <c r="A1748" t="s">
        <v>35100</v>
      </c>
      <c r="B1748" t="s">
        <v>35101</v>
      </c>
      <c r="C1748">
        <v>2014</v>
      </c>
      <c r="D1748" t="s">
        <v>26984</v>
      </c>
      <c r="E1748" t="s">
        <v>44041</v>
      </c>
      <c r="F1748" t="s">
        <v>44032</v>
      </c>
      <c r="G1748" t="s">
        <v>44042</v>
      </c>
      <c r="H1748">
        <v>117</v>
      </c>
      <c r="I1748" t="s">
        <v>25</v>
      </c>
      <c r="J1748" t="s">
        <v>26</v>
      </c>
      <c r="M1748" t="s">
        <v>11739</v>
      </c>
      <c r="N1748" t="s">
        <v>11739</v>
      </c>
      <c r="O1748" t="s">
        <v>35102</v>
      </c>
      <c r="P1748" t="s">
        <v>1096</v>
      </c>
      <c r="Q1748" t="s">
        <v>35103</v>
      </c>
      <c r="R1748" t="s">
        <v>35104</v>
      </c>
      <c r="S1748" t="s">
        <v>35105</v>
      </c>
      <c r="T1748">
        <v>7.9</v>
      </c>
      <c r="U1748">
        <v>449212</v>
      </c>
      <c r="V1748" s="12">
        <f>W1748*1.09324733035956</f>
        <v>9292602.3080562595</v>
      </c>
      <c r="W1748" s="3">
        <v>8500000</v>
      </c>
      <c r="X1748" s="13">
        <f>Y1748*1.09324733035956</f>
        <v>35400679.039043598</v>
      </c>
      <c r="Y1748" s="3">
        <v>32381217</v>
      </c>
      <c r="Z1748" s="13">
        <f>AA1748*1.09324733035956</f>
        <v>51818821.465734139</v>
      </c>
      <c r="AA1748" s="3">
        <v>47398992</v>
      </c>
      <c r="AB1748">
        <v>782</v>
      </c>
    </row>
    <row r="1749" spans="1:28" x14ac:dyDescent="0.2">
      <c r="A1749" t="s">
        <v>12487</v>
      </c>
      <c r="B1749" t="s">
        <v>12488</v>
      </c>
      <c r="C1749">
        <v>2005</v>
      </c>
      <c r="D1749" s="1">
        <v>38726</v>
      </c>
      <c r="E1749" t="s">
        <v>1045</v>
      </c>
      <c r="F1749" t="s">
        <v>44032</v>
      </c>
      <c r="H1749">
        <v>92</v>
      </c>
      <c r="I1749" t="s">
        <v>25</v>
      </c>
      <c r="J1749" t="s">
        <v>26</v>
      </c>
      <c r="M1749" t="s">
        <v>12489</v>
      </c>
      <c r="N1749" t="s">
        <v>12490</v>
      </c>
      <c r="O1749" t="s">
        <v>12491</v>
      </c>
      <c r="P1749" t="s">
        <v>12492</v>
      </c>
      <c r="Q1749" t="s">
        <v>12493</v>
      </c>
      <c r="R1749" t="s">
        <v>12494</v>
      </c>
      <c r="S1749" t="s">
        <v>12495</v>
      </c>
      <c r="T1749">
        <v>7.6</v>
      </c>
      <c r="U1749">
        <v>211158</v>
      </c>
      <c r="V1749" s="12">
        <f>W1749*1.32519713261649</f>
        <v>8613781.362007184</v>
      </c>
      <c r="W1749" s="3">
        <v>6500000</v>
      </c>
      <c r="X1749" s="13">
        <f>Y1749*1.32519713261649</f>
        <v>32856287.034301139</v>
      </c>
      <c r="Y1749" s="3">
        <v>24793509</v>
      </c>
      <c r="Z1749" s="13">
        <f>AA1749*1.32519713261649</f>
        <v>52110762.626200818</v>
      </c>
      <c r="AA1749" s="3">
        <v>39323027</v>
      </c>
      <c r="AB1749">
        <v>443</v>
      </c>
    </row>
    <row r="1750" spans="1:28" hidden="1" x14ac:dyDescent="0.2">
      <c r="A1750" t="s">
        <v>17546</v>
      </c>
      <c r="B1750" t="s">
        <v>17547</v>
      </c>
      <c r="C1750">
        <v>2008</v>
      </c>
      <c r="D1750" t="s">
        <v>10321</v>
      </c>
      <c r="E1750" t="s">
        <v>1045</v>
      </c>
      <c r="F1750" t="s">
        <v>44032</v>
      </c>
      <c r="G1750" t="s">
        <v>44036</v>
      </c>
      <c r="H1750">
        <v>112</v>
      </c>
      <c r="I1750" t="s">
        <v>7475</v>
      </c>
      <c r="J1750" t="s">
        <v>26</v>
      </c>
      <c r="M1750" t="s">
        <v>17548</v>
      </c>
      <c r="N1750" t="s">
        <v>17548</v>
      </c>
      <c r="O1750" t="s">
        <v>17549</v>
      </c>
      <c r="P1750" t="s">
        <v>5063</v>
      </c>
      <c r="Q1750" t="s">
        <v>17550</v>
      </c>
      <c r="R1750" t="s">
        <v>17551</v>
      </c>
      <c r="S1750" t="s">
        <v>17552</v>
      </c>
      <c r="T1750">
        <v>7.1</v>
      </c>
      <c r="U1750">
        <v>152790</v>
      </c>
      <c r="W1750"/>
      <c r="X1750"/>
      <c r="Y1750">
        <v>32241649</v>
      </c>
      <c r="Z1750"/>
      <c r="AA1750">
        <v>55990299</v>
      </c>
      <c r="AB1750">
        <v>203</v>
      </c>
    </row>
    <row r="1751" spans="1:28" x14ac:dyDescent="0.2">
      <c r="A1751" t="s">
        <v>29964</v>
      </c>
      <c r="B1751" t="s">
        <v>29965</v>
      </c>
      <c r="C1751">
        <v>2013</v>
      </c>
      <c r="D1751" s="1">
        <v>41856</v>
      </c>
      <c r="E1751" t="s">
        <v>16512</v>
      </c>
      <c r="F1751" t="s">
        <v>44044</v>
      </c>
      <c r="G1751" t="s">
        <v>44042</v>
      </c>
      <c r="H1751">
        <v>118</v>
      </c>
      <c r="I1751" t="s">
        <v>25</v>
      </c>
      <c r="J1751" t="s">
        <v>26</v>
      </c>
      <c r="M1751" t="s">
        <v>2488</v>
      </c>
      <c r="N1751" t="s">
        <v>29966</v>
      </c>
      <c r="O1751" t="s">
        <v>29967</v>
      </c>
      <c r="P1751" t="s">
        <v>1671</v>
      </c>
      <c r="Q1751" t="s">
        <v>29968</v>
      </c>
      <c r="R1751" t="s">
        <v>29969</v>
      </c>
      <c r="S1751" t="s">
        <v>29970</v>
      </c>
      <c r="T1751">
        <v>6.2</v>
      </c>
      <c r="U1751">
        <v>111698</v>
      </c>
      <c r="V1751" s="12">
        <f>W1751*1.11098185502045</f>
        <v>38884364.925715752</v>
      </c>
      <c r="W1751" s="3">
        <v>35000000</v>
      </c>
      <c r="X1751" s="13">
        <f>Y1751*1.11098185502045</f>
        <v>19571768.497409314</v>
      </c>
      <c r="Y1751" s="3">
        <v>17616641</v>
      </c>
      <c r="Z1751" s="13">
        <f>AA1751*1.11098185502045</f>
        <v>52130119.416999497</v>
      </c>
      <c r="AA1751" s="3">
        <v>46922566</v>
      </c>
      <c r="AB1751">
        <v>175</v>
      </c>
    </row>
    <row r="1752" spans="1:28" hidden="1" x14ac:dyDescent="0.2">
      <c r="A1752" t="s">
        <v>17562</v>
      </c>
      <c r="B1752" t="s">
        <v>17563</v>
      </c>
      <c r="C1752">
        <v>2007</v>
      </c>
      <c r="D1752" t="s">
        <v>17564</v>
      </c>
      <c r="E1752" t="s">
        <v>16512</v>
      </c>
      <c r="F1752" t="s">
        <v>44032</v>
      </c>
      <c r="G1752" t="s">
        <v>44036</v>
      </c>
      <c r="H1752">
        <v>139</v>
      </c>
      <c r="I1752" t="s">
        <v>17565</v>
      </c>
      <c r="J1752" t="s">
        <v>74</v>
      </c>
      <c r="K1752" t="s">
        <v>26</v>
      </c>
      <c r="L1752" t="s">
        <v>361</v>
      </c>
      <c r="M1752" t="s">
        <v>17566</v>
      </c>
      <c r="N1752" t="s">
        <v>7584</v>
      </c>
      <c r="O1752" t="s">
        <v>17567</v>
      </c>
      <c r="P1752" t="s">
        <v>17568</v>
      </c>
      <c r="Q1752" t="s">
        <v>17569</v>
      </c>
      <c r="R1752" t="s">
        <v>17570</v>
      </c>
      <c r="S1752" t="s">
        <v>17571</v>
      </c>
      <c r="T1752">
        <v>6.6</v>
      </c>
      <c r="U1752">
        <v>20871</v>
      </c>
      <c r="W1752" t="s">
        <v>17572</v>
      </c>
      <c r="X1752"/>
      <c r="Y1752"/>
      <c r="Z1752"/>
      <c r="AA1752">
        <v>21287566</v>
      </c>
      <c r="AB1752">
        <v>65</v>
      </c>
    </row>
    <row r="1753" spans="1:28" x14ac:dyDescent="0.2">
      <c r="A1753" t="s">
        <v>1656</v>
      </c>
      <c r="B1753" t="s">
        <v>1657</v>
      </c>
      <c r="C1753">
        <v>2001</v>
      </c>
      <c r="D1753" t="s">
        <v>628</v>
      </c>
      <c r="E1753" t="s">
        <v>44035</v>
      </c>
      <c r="F1753" t="s">
        <v>44038</v>
      </c>
      <c r="G1753" t="s">
        <v>44032</v>
      </c>
      <c r="H1753">
        <v>132</v>
      </c>
      <c r="I1753" t="s">
        <v>25</v>
      </c>
      <c r="J1753" t="s">
        <v>26</v>
      </c>
      <c r="M1753" t="s">
        <v>1659</v>
      </c>
      <c r="N1753" t="s">
        <v>1660</v>
      </c>
      <c r="O1753" t="s">
        <v>1661</v>
      </c>
      <c r="P1753" t="s">
        <v>213</v>
      </c>
      <c r="Q1753" t="s">
        <v>1662</v>
      </c>
      <c r="R1753" t="s">
        <v>1663</v>
      </c>
      <c r="S1753" t="s">
        <v>1664</v>
      </c>
      <c r="T1753">
        <v>6.5</v>
      </c>
      <c r="U1753">
        <v>26306</v>
      </c>
      <c r="V1753" s="12">
        <f>W1753*1.46138339920949</f>
        <v>70146403.162055522</v>
      </c>
      <c r="W1753" s="3">
        <v>48000000</v>
      </c>
      <c r="X1753" s="13">
        <f>Y1753*1.46138339920949</f>
        <v>44083413.538656242</v>
      </c>
      <c r="Y1753" s="3">
        <v>30165536</v>
      </c>
      <c r="Z1753" s="13">
        <f>AA1753*1.46138339920949</f>
        <v>52234676.94403176</v>
      </c>
      <c r="AA1753" s="3">
        <v>35743308</v>
      </c>
      <c r="AB1753">
        <v>212</v>
      </c>
    </row>
    <row r="1754" spans="1:28" x14ac:dyDescent="0.2">
      <c r="A1754" t="s">
        <v>15301</v>
      </c>
      <c r="B1754" t="s">
        <v>15302</v>
      </c>
      <c r="C1754">
        <v>2008</v>
      </c>
      <c r="D1754" t="s">
        <v>15303</v>
      </c>
      <c r="E1754" t="s">
        <v>44043</v>
      </c>
      <c r="F1754" t="s">
        <v>44038</v>
      </c>
      <c r="H1754">
        <v>114</v>
      </c>
      <c r="I1754" t="s">
        <v>25</v>
      </c>
      <c r="J1754" t="s">
        <v>26</v>
      </c>
      <c r="K1754" t="s">
        <v>308</v>
      </c>
      <c r="L1754" t="s">
        <v>27</v>
      </c>
      <c r="M1754" t="s">
        <v>8856</v>
      </c>
      <c r="N1754" t="s">
        <v>8856</v>
      </c>
      <c r="O1754" t="s">
        <v>15304</v>
      </c>
      <c r="P1754" t="s">
        <v>8858</v>
      </c>
      <c r="Q1754" t="s">
        <v>15305</v>
      </c>
      <c r="R1754" t="s">
        <v>15306</v>
      </c>
      <c r="S1754" t="s">
        <v>15307</v>
      </c>
      <c r="T1754">
        <v>6.6</v>
      </c>
      <c r="U1754">
        <v>129251</v>
      </c>
      <c r="V1754" s="12">
        <f>W1754*1.20207800169993</f>
        <v>14424936.020399159</v>
      </c>
      <c r="W1754" s="3">
        <v>12000000</v>
      </c>
      <c r="X1754" s="13">
        <f>Y1754*1.20207800169993</f>
        <v>45809663.601566166</v>
      </c>
      <c r="Y1754" s="3">
        <v>38108728</v>
      </c>
      <c r="Z1754" s="13">
        <f>AA1754*1.20207800169993</f>
        <v>52285450.12920396</v>
      </c>
      <c r="AA1754" s="3">
        <v>43495888</v>
      </c>
      <c r="AB1754">
        <v>180</v>
      </c>
    </row>
    <row r="1755" spans="1:28" x14ac:dyDescent="0.2">
      <c r="A1755" t="s">
        <v>16212</v>
      </c>
      <c r="B1755" t="s">
        <v>16213</v>
      </c>
      <c r="C1755">
        <v>2009</v>
      </c>
      <c r="D1755" t="s">
        <v>16214</v>
      </c>
      <c r="E1755" t="s">
        <v>16512</v>
      </c>
      <c r="F1755" t="s">
        <v>44032</v>
      </c>
      <c r="G1755" t="s">
        <v>44042</v>
      </c>
      <c r="H1755">
        <v>105</v>
      </c>
      <c r="I1755" t="s">
        <v>25</v>
      </c>
      <c r="J1755" t="s">
        <v>26</v>
      </c>
      <c r="M1755" t="s">
        <v>5771</v>
      </c>
      <c r="N1755" t="s">
        <v>16215</v>
      </c>
      <c r="O1755" t="s">
        <v>16216</v>
      </c>
      <c r="P1755" t="s">
        <v>467</v>
      </c>
      <c r="Q1755" t="s">
        <v>16217</v>
      </c>
      <c r="R1755" t="s">
        <v>16218</v>
      </c>
      <c r="S1755" t="s">
        <v>16219</v>
      </c>
      <c r="T1755">
        <v>7.1</v>
      </c>
      <c r="U1755">
        <v>109275</v>
      </c>
      <c r="V1755" s="12">
        <f>W1755*1.20636999678377</f>
        <v>31365619.916378021</v>
      </c>
      <c r="W1755" s="3">
        <v>26000000</v>
      </c>
      <c r="X1755" s="13">
        <f>Y1755*1.20636999678377</f>
        <v>34434814.588285424</v>
      </c>
      <c r="Y1755" s="3">
        <v>28544157</v>
      </c>
      <c r="Z1755" s="13">
        <f>AA1755*1.20636999678377</f>
        <v>52446426.522035755</v>
      </c>
      <c r="AA1755" s="3">
        <v>43474578</v>
      </c>
      <c r="AB1755">
        <v>232</v>
      </c>
    </row>
    <row r="1756" spans="1:28" x14ac:dyDescent="0.2">
      <c r="A1756" t="s">
        <v>15886</v>
      </c>
      <c r="B1756" t="s">
        <v>15887</v>
      </c>
      <c r="C1756">
        <v>2008</v>
      </c>
      <c r="D1756" s="1">
        <v>39662</v>
      </c>
      <c r="E1756" t="s">
        <v>1045</v>
      </c>
      <c r="F1756" t="s">
        <v>44036</v>
      </c>
      <c r="H1756">
        <v>104</v>
      </c>
      <c r="I1756" t="s">
        <v>25</v>
      </c>
      <c r="J1756" t="s">
        <v>26</v>
      </c>
      <c r="M1756" t="s">
        <v>4816</v>
      </c>
      <c r="N1756" t="s">
        <v>4816</v>
      </c>
      <c r="O1756" t="s">
        <v>15888</v>
      </c>
      <c r="P1756" t="s">
        <v>690</v>
      </c>
      <c r="Q1756" t="s">
        <v>15889</v>
      </c>
      <c r="R1756" t="s">
        <v>15890</v>
      </c>
      <c r="S1756" t="s">
        <v>15891</v>
      </c>
      <c r="T1756">
        <v>5.5</v>
      </c>
      <c r="U1756">
        <v>13315</v>
      </c>
      <c r="V1756" s="12">
        <f>W1756*1.20207800169993</f>
        <v>42072730.05949755</v>
      </c>
      <c r="W1756" s="3">
        <v>35000000</v>
      </c>
      <c r="X1756" s="13">
        <f>Y1756*1.20207800169993</f>
        <v>51012003.554465108</v>
      </c>
      <c r="Y1756" s="3">
        <v>42436517</v>
      </c>
      <c r="Z1756" s="13">
        <f>AA1756*1.20207800169993</f>
        <v>52477217.632815152</v>
      </c>
      <c r="AA1756" s="3">
        <v>43655418</v>
      </c>
      <c r="AB1756">
        <v>45</v>
      </c>
    </row>
    <row r="1757" spans="1:28" x14ac:dyDescent="0.2">
      <c r="A1757" t="s">
        <v>26556</v>
      </c>
      <c r="B1757" t="s">
        <v>26557</v>
      </c>
      <c r="C1757">
        <v>2013</v>
      </c>
      <c r="D1757" t="s">
        <v>24362</v>
      </c>
      <c r="E1757" t="s">
        <v>3496</v>
      </c>
      <c r="F1757" t="s">
        <v>44042</v>
      </c>
      <c r="H1757">
        <v>92</v>
      </c>
      <c r="I1757" t="s">
        <v>25</v>
      </c>
      <c r="J1757" t="s">
        <v>26</v>
      </c>
      <c r="M1757" t="s">
        <v>21201</v>
      </c>
      <c r="N1757" t="s">
        <v>26558</v>
      </c>
      <c r="O1757" t="s">
        <v>26559</v>
      </c>
      <c r="P1757" t="s">
        <v>26560</v>
      </c>
      <c r="Q1757" t="s">
        <v>26561</v>
      </c>
      <c r="R1757" t="s">
        <v>26562</v>
      </c>
      <c r="S1757" t="s">
        <v>26563</v>
      </c>
      <c r="T1757">
        <v>4.8</v>
      </c>
      <c r="U1757">
        <v>44582</v>
      </c>
      <c r="V1757" s="12">
        <f>W1757*1.11098185502045</f>
        <v>22219637.100409001</v>
      </c>
      <c r="W1757" s="3">
        <v>20000000</v>
      </c>
      <c r="X1757" s="13">
        <f>Y1757*1.11098185502045</f>
        <v>38153277.761110269</v>
      </c>
      <c r="Y1757" s="3">
        <v>34341945</v>
      </c>
      <c r="Z1757" s="13">
        <f>AA1757*1.11098185502045</f>
        <v>52594532.052035145</v>
      </c>
      <c r="AA1757" s="3">
        <v>47340586</v>
      </c>
      <c r="AB1757">
        <v>301</v>
      </c>
    </row>
    <row r="1758" spans="1:28" x14ac:dyDescent="0.2">
      <c r="A1758" t="s">
        <v>39493</v>
      </c>
      <c r="B1758" t="s">
        <v>25025</v>
      </c>
      <c r="C1758">
        <v>2016</v>
      </c>
      <c r="D1758" t="s">
        <v>29771</v>
      </c>
      <c r="E1758" t="s">
        <v>1045</v>
      </c>
      <c r="F1758" t="s">
        <v>44032</v>
      </c>
      <c r="G1758" t="s">
        <v>44036</v>
      </c>
      <c r="H1758">
        <v>118</v>
      </c>
      <c r="I1758" t="s">
        <v>25</v>
      </c>
      <c r="J1758" t="s">
        <v>26</v>
      </c>
      <c r="K1758" t="s">
        <v>308</v>
      </c>
      <c r="M1758" t="s">
        <v>3275</v>
      </c>
      <c r="N1758" t="s">
        <v>39494</v>
      </c>
      <c r="O1758" t="s">
        <v>39495</v>
      </c>
      <c r="P1758" t="s">
        <v>4801</v>
      </c>
      <c r="Q1758" t="s">
        <v>39496</v>
      </c>
      <c r="R1758" t="s">
        <v>39497</v>
      </c>
      <c r="S1758" t="s">
        <v>39498</v>
      </c>
      <c r="T1758">
        <v>5.7</v>
      </c>
      <c r="U1758">
        <v>32022</v>
      </c>
      <c r="V1758" s="12">
        <f>W1758*1.07834771485832</f>
        <v>26958692.871458001</v>
      </c>
      <c r="W1758" s="3">
        <v>25000000</v>
      </c>
      <c r="X1758" s="13">
        <f>Y1758*1.07834771485832</f>
        <v>35038600.251863599</v>
      </c>
      <c r="Y1758" s="3">
        <v>32492859</v>
      </c>
      <c r="Z1758" s="13">
        <f>AA1758*1.07834771485832</f>
        <v>52604680.71918752</v>
      </c>
      <c r="AA1758" s="3">
        <v>48782670</v>
      </c>
      <c r="AB1758">
        <v>116</v>
      </c>
    </row>
    <row r="1759" spans="1:28" x14ac:dyDescent="0.2">
      <c r="A1759" t="s">
        <v>20338</v>
      </c>
      <c r="B1759" t="s">
        <v>20339</v>
      </c>
      <c r="C1759">
        <v>2014</v>
      </c>
      <c r="D1759" t="s">
        <v>20340</v>
      </c>
      <c r="E1759" t="s">
        <v>176</v>
      </c>
      <c r="H1759">
        <v>165</v>
      </c>
      <c r="I1759" t="s">
        <v>25</v>
      </c>
      <c r="J1759" t="s">
        <v>26</v>
      </c>
      <c r="K1759" t="s">
        <v>308</v>
      </c>
      <c r="M1759" t="s">
        <v>2967</v>
      </c>
      <c r="N1759" t="s">
        <v>2967</v>
      </c>
      <c r="O1759" t="s">
        <v>20341</v>
      </c>
      <c r="P1759" t="s">
        <v>20342</v>
      </c>
      <c r="Q1759" t="s">
        <v>20343</v>
      </c>
      <c r="R1759" t="s">
        <v>20344</v>
      </c>
      <c r="S1759" t="s">
        <v>20345</v>
      </c>
      <c r="T1759">
        <v>7.9</v>
      </c>
      <c r="U1759">
        <v>330806</v>
      </c>
      <c r="V1759" s="12">
        <f>W1759*1.09324733035956</f>
        <v>4372989.3214382399</v>
      </c>
      <c r="W1759" s="3">
        <v>4000000</v>
      </c>
      <c r="X1759" s="13">
        <f>Y1759*1.09324733035956</f>
        <v>27716313.521775395</v>
      </c>
      <c r="Y1759" s="3">
        <v>25352281</v>
      </c>
      <c r="Z1759" s="13">
        <f>AA1759*1.09324733035956</f>
        <v>52626374.844240159</v>
      </c>
      <c r="AA1759" s="3">
        <v>48137666</v>
      </c>
      <c r="AB1759">
        <v>998</v>
      </c>
    </row>
    <row r="1760" spans="1:28" hidden="1" x14ac:dyDescent="0.2">
      <c r="A1760" t="s">
        <v>17626</v>
      </c>
      <c r="B1760" t="s">
        <v>17627</v>
      </c>
      <c r="C1760">
        <v>2008</v>
      </c>
      <c r="D1760" t="s">
        <v>15809</v>
      </c>
      <c r="E1760" t="s">
        <v>176</v>
      </c>
      <c r="F1760" t="s">
        <v>44050</v>
      </c>
      <c r="H1760">
        <v>112</v>
      </c>
      <c r="I1760" t="s">
        <v>25</v>
      </c>
      <c r="J1760" t="s">
        <v>26</v>
      </c>
      <c r="M1760" t="s">
        <v>9302</v>
      </c>
      <c r="N1760" t="s">
        <v>17628</v>
      </c>
      <c r="O1760" t="s">
        <v>17629</v>
      </c>
      <c r="P1760" t="s">
        <v>17630</v>
      </c>
      <c r="Q1760" t="s">
        <v>17631</v>
      </c>
      <c r="R1760" t="s">
        <v>17632</v>
      </c>
      <c r="S1760" t="s">
        <v>17633</v>
      </c>
      <c r="T1760">
        <v>7.2</v>
      </c>
      <c r="U1760">
        <v>10075</v>
      </c>
      <c r="W1760"/>
      <c r="X1760"/>
      <c r="Y1760">
        <v>719556</v>
      </c>
      <c r="Z1760"/>
      <c r="AA1760">
        <v>719556</v>
      </c>
      <c r="AB1760">
        <v>53</v>
      </c>
    </row>
    <row r="1761" spans="1:28" x14ac:dyDescent="0.2">
      <c r="A1761" t="s">
        <v>292</v>
      </c>
      <c r="B1761" t="s">
        <v>293</v>
      </c>
      <c r="C1761">
        <v>2000</v>
      </c>
      <c r="D1761" t="s">
        <v>294</v>
      </c>
      <c r="E1761" t="s">
        <v>44037</v>
      </c>
      <c r="F1761" t="s">
        <v>44031</v>
      </c>
      <c r="G1761" t="s">
        <v>44038</v>
      </c>
      <c r="H1761">
        <v>92</v>
      </c>
      <c r="I1761" t="s">
        <v>295</v>
      </c>
      <c r="J1761" t="s">
        <v>26</v>
      </c>
      <c r="M1761" t="s">
        <v>296</v>
      </c>
      <c r="N1761" t="s">
        <v>297</v>
      </c>
      <c r="O1761" t="s">
        <v>298</v>
      </c>
      <c r="P1761" t="s">
        <v>299</v>
      </c>
      <c r="Q1761" t="s">
        <v>300</v>
      </c>
      <c r="R1761" t="s">
        <v>301</v>
      </c>
      <c r="S1761" t="s">
        <v>302</v>
      </c>
      <c r="T1761">
        <v>4.2</v>
      </c>
      <c r="U1761">
        <v>19101</v>
      </c>
      <c r="V1761" s="12">
        <f>W1761*1.5029674796748</f>
        <v>114225528.4552848</v>
      </c>
      <c r="W1761" s="3">
        <v>76000000</v>
      </c>
      <c r="X1761" s="13">
        <f>Y1761*1.5029674796748</f>
        <v>39085901.742276512</v>
      </c>
      <c r="Y1761" s="3">
        <v>26005820</v>
      </c>
      <c r="Z1761" s="13">
        <f>AA1761*1.5029674796748</f>
        <v>52806491.864227757</v>
      </c>
      <c r="AA1761" s="3">
        <v>35134820</v>
      </c>
      <c r="AB1761">
        <v>202</v>
      </c>
    </row>
    <row r="1762" spans="1:28" hidden="1" x14ac:dyDescent="0.2">
      <c r="A1762" t="s">
        <v>17641</v>
      </c>
      <c r="B1762" t="s">
        <v>17642</v>
      </c>
      <c r="C1762">
        <v>2007</v>
      </c>
      <c r="D1762" t="s">
        <v>11525</v>
      </c>
      <c r="E1762" t="s">
        <v>1045</v>
      </c>
      <c r="F1762" t="s">
        <v>44032</v>
      </c>
      <c r="G1762" t="s">
        <v>44036</v>
      </c>
      <c r="H1762">
        <v>96</v>
      </c>
      <c r="I1762" t="s">
        <v>2038</v>
      </c>
      <c r="J1762" t="s">
        <v>26</v>
      </c>
      <c r="K1762" t="s">
        <v>27</v>
      </c>
      <c r="M1762" t="s">
        <v>17643</v>
      </c>
      <c r="N1762" t="s">
        <v>17643</v>
      </c>
      <c r="O1762" t="s">
        <v>17644</v>
      </c>
      <c r="P1762" t="s">
        <v>17645</v>
      </c>
      <c r="Q1762" t="s">
        <v>17646</v>
      </c>
      <c r="R1762" t="s">
        <v>17647</v>
      </c>
      <c r="S1762" t="s">
        <v>17648</v>
      </c>
      <c r="T1762">
        <v>6.8</v>
      </c>
      <c r="U1762">
        <v>29817</v>
      </c>
      <c r="W1762"/>
      <c r="X1762"/>
      <c r="Y1762">
        <v>4433994</v>
      </c>
      <c r="Z1762"/>
      <c r="AA1762">
        <v>19776159</v>
      </c>
      <c r="AB1762">
        <v>107</v>
      </c>
    </row>
    <row r="1763" spans="1:28" hidden="1" x14ac:dyDescent="0.2">
      <c r="A1763" t="s">
        <v>38277</v>
      </c>
      <c r="B1763" t="s">
        <v>38278</v>
      </c>
      <c r="C1763">
        <v>2016</v>
      </c>
      <c r="D1763" t="s">
        <v>36827</v>
      </c>
      <c r="E1763" t="s">
        <v>44035</v>
      </c>
      <c r="F1763" t="s">
        <v>44038</v>
      </c>
      <c r="G1763" t="s">
        <v>44032</v>
      </c>
      <c r="H1763">
        <v>111</v>
      </c>
      <c r="I1763" t="s">
        <v>1869</v>
      </c>
      <c r="J1763" t="s">
        <v>26</v>
      </c>
      <c r="K1763" t="s">
        <v>307</v>
      </c>
      <c r="L1763" t="s">
        <v>64</v>
      </c>
      <c r="M1763" t="s">
        <v>497</v>
      </c>
      <c r="N1763" t="s">
        <v>38279</v>
      </c>
      <c r="O1763" t="s">
        <v>38280</v>
      </c>
      <c r="P1763" t="s">
        <v>14103</v>
      </c>
      <c r="Q1763" t="s">
        <v>38281</v>
      </c>
      <c r="R1763" t="s">
        <v>38282</v>
      </c>
      <c r="S1763" t="s">
        <v>38283</v>
      </c>
      <c r="T1763">
        <v>6.8</v>
      </c>
      <c r="U1763">
        <v>49593</v>
      </c>
      <c r="V1763" s="12">
        <f>W1763*1.07834771485832</f>
        <v>31272083.73089128</v>
      </c>
      <c r="W1763" s="3">
        <v>29000000</v>
      </c>
      <c r="X1763" s="13">
        <f>Y1763*1.07834771485832</f>
        <v>29529225.803705819</v>
      </c>
      <c r="Y1763" s="3">
        <v>27383770</v>
      </c>
      <c r="Z1763" s="13">
        <f>AA1763*1.07834771485832</f>
        <v>52895960.76888191</v>
      </c>
      <c r="AA1763" s="3">
        <v>49052787</v>
      </c>
      <c r="AB1763">
        <v>192</v>
      </c>
    </row>
    <row r="1764" spans="1:28" x14ac:dyDescent="0.2">
      <c r="A1764" t="s">
        <v>17618</v>
      </c>
      <c r="B1764" t="s">
        <v>17619</v>
      </c>
      <c r="C1764">
        <v>2008</v>
      </c>
      <c r="D1764" t="s">
        <v>13085</v>
      </c>
      <c r="E1764" t="s">
        <v>1045</v>
      </c>
      <c r="F1764" t="s">
        <v>44050</v>
      </c>
      <c r="H1764">
        <v>91</v>
      </c>
      <c r="I1764" t="s">
        <v>25</v>
      </c>
      <c r="J1764" t="s">
        <v>26</v>
      </c>
      <c r="M1764" t="s">
        <v>17620</v>
      </c>
      <c r="N1764" t="s">
        <v>17621</v>
      </c>
      <c r="O1764" t="s">
        <v>17622</v>
      </c>
      <c r="P1764" t="s">
        <v>6745</v>
      </c>
      <c r="Q1764" t="s">
        <v>17623</v>
      </c>
      <c r="R1764" t="s">
        <v>17624</v>
      </c>
      <c r="S1764" t="s">
        <v>17625</v>
      </c>
      <c r="T1764">
        <v>5.8</v>
      </c>
      <c r="U1764">
        <v>77449</v>
      </c>
      <c r="V1764" s="12">
        <f>W1764*1.20207800169993</f>
        <v>66114290.093496144</v>
      </c>
      <c r="W1764" s="3">
        <v>55000000</v>
      </c>
      <c r="X1764" s="13">
        <f>Y1764*1.20207800169993</f>
        <v>40245208.46935714</v>
      </c>
      <c r="Y1764" s="3">
        <v>33479698</v>
      </c>
      <c r="Z1764" s="13">
        <f>AA1764*1.20207800169993</f>
        <v>52896843.82996057</v>
      </c>
      <c r="AA1764" s="3">
        <v>44004502</v>
      </c>
      <c r="AB1764">
        <v>131</v>
      </c>
    </row>
    <row r="1765" spans="1:28" x14ac:dyDescent="0.2">
      <c r="A1765" t="s">
        <v>35143</v>
      </c>
      <c r="B1765" t="s">
        <v>29995</v>
      </c>
      <c r="C1765">
        <v>2014</v>
      </c>
      <c r="D1765" t="s">
        <v>31539</v>
      </c>
      <c r="E1765" t="s">
        <v>44043</v>
      </c>
      <c r="F1765" t="s">
        <v>44038</v>
      </c>
      <c r="G1765" t="s">
        <v>44032</v>
      </c>
      <c r="H1765">
        <v>114</v>
      </c>
      <c r="I1765" t="s">
        <v>25</v>
      </c>
      <c r="J1765" t="s">
        <v>26</v>
      </c>
      <c r="K1765" t="s">
        <v>308</v>
      </c>
      <c r="M1765" t="s">
        <v>2446</v>
      </c>
      <c r="N1765" t="s">
        <v>2446</v>
      </c>
      <c r="O1765" t="s">
        <v>35144</v>
      </c>
      <c r="P1765" t="s">
        <v>2446</v>
      </c>
      <c r="Q1765" t="s">
        <v>35145</v>
      </c>
      <c r="R1765" t="s">
        <v>35146</v>
      </c>
      <c r="S1765" t="s">
        <v>35147</v>
      </c>
      <c r="T1765">
        <v>7.3</v>
      </c>
      <c r="U1765">
        <v>190208</v>
      </c>
      <c r="V1765" s="12">
        <f>W1765*1.09324733035956</f>
        <v>12025720.63395516</v>
      </c>
      <c r="W1765" s="3">
        <v>11000000</v>
      </c>
      <c r="X1765" s="13">
        <f>Y1765*1.09324733035956</f>
        <v>34354207.388960809</v>
      </c>
      <c r="Y1765" s="3">
        <v>31424003</v>
      </c>
      <c r="Z1765" s="13">
        <f>AA1765*1.09324733035956</f>
        <v>52943834.19052463</v>
      </c>
      <c r="AA1765" s="3">
        <v>48428048</v>
      </c>
      <c r="AB1765">
        <v>467</v>
      </c>
    </row>
    <row r="1766" spans="1:28" x14ac:dyDescent="0.2">
      <c r="A1766" t="s">
        <v>42590</v>
      </c>
      <c r="B1766" t="s">
        <v>42591</v>
      </c>
      <c r="C1766">
        <v>2018</v>
      </c>
      <c r="D1766" t="s">
        <v>40085</v>
      </c>
      <c r="E1766" t="s">
        <v>16512</v>
      </c>
      <c r="F1766" t="s">
        <v>44044</v>
      </c>
      <c r="G1766" t="s">
        <v>44032</v>
      </c>
      <c r="H1766">
        <v>88</v>
      </c>
      <c r="I1766" t="s">
        <v>1026</v>
      </c>
      <c r="J1766" t="s">
        <v>26</v>
      </c>
      <c r="M1766" t="s">
        <v>12796</v>
      </c>
      <c r="N1766" t="s">
        <v>42592</v>
      </c>
      <c r="O1766" t="s">
        <v>42593</v>
      </c>
      <c r="P1766" t="s">
        <v>42594</v>
      </c>
      <c r="Q1766" t="s">
        <v>42595</v>
      </c>
      <c r="R1766" t="s">
        <v>42596</v>
      </c>
      <c r="S1766" t="s">
        <v>42597</v>
      </c>
      <c r="T1766">
        <v>5.4</v>
      </c>
      <c r="U1766">
        <v>13606</v>
      </c>
      <c r="V1766" s="12">
        <f>W1766*1.03068014830331</f>
        <v>6184080.8898198595</v>
      </c>
      <c r="W1766" s="3">
        <v>6000000</v>
      </c>
      <c r="X1766" s="13">
        <f>Y1766*1.03068014830331</f>
        <v>48277666.247814536</v>
      </c>
      <c r="Y1766" s="3">
        <v>46840590</v>
      </c>
      <c r="Z1766" s="13">
        <f>AA1766*1.03068014830331</f>
        <v>52988936.126113415</v>
      </c>
      <c r="AA1766" s="3">
        <v>51411620</v>
      </c>
      <c r="AB1766">
        <v>201</v>
      </c>
    </row>
    <row r="1767" spans="1:28" hidden="1" x14ac:dyDescent="0.2">
      <c r="A1767" t="s">
        <v>17679</v>
      </c>
      <c r="B1767" t="s">
        <v>17680</v>
      </c>
      <c r="C1767">
        <v>2008</v>
      </c>
      <c r="D1767" t="s">
        <v>17681</v>
      </c>
      <c r="E1767" t="s">
        <v>44043</v>
      </c>
      <c r="F1767" t="s">
        <v>44051</v>
      </c>
      <c r="G1767" t="s">
        <v>44032</v>
      </c>
      <c r="H1767">
        <v>126</v>
      </c>
      <c r="I1767" t="s">
        <v>17682</v>
      </c>
      <c r="J1767" t="s">
        <v>307</v>
      </c>
      <c r="K1767" t="s">
        <v>17683</v>
      </c>
      <c r="L1767" t="s">
        <v>27</v>
      </c>
      <c r="M1767" t="s">
        <v>17684</v>
      </c>
      <c r="N1767" t="s">
        <v>17685</v>
      </c>
      <c r="O1767" t="s">
        <v>17686</v>
      </c>
      <c r="P1767" t="s">
        <v>17687</v>
      </c>
      <c r="Q1767" t="s">
        <v>17688</v>
      </c>
      <c r="R1767" t="s">
        <v>17689</v>
      </c>
      <c r="S1767" t="s">
        <v>17690</v>
      </c>
      <c r="T1767">
        <v>7.4</v>
      </c>
      <c r="U1767">
        <v>14577</v>
      </c>
      <c r="W1767"/>
      <c r="X1767"/>
      <c r="Y1767">
        <v>711421</v>
      </c>
      <c r="Z1767"/>
      <c r="AA1767">
        <v>6815056</v>
      </c>
      <c r="AB1767">
        <v>45</v>
      </c>
    </row>
    <row r="1768" spans="1:28" x14ac:dyDescent="0.2">
      <c r="A1768" t="s">
        <v>29324</v>
      </c>
      <c r="B1768" t="s">
        <v>29325</v>
      </c>
      <c r="C1768">
        <v>2012</v>
      </c>
      <c r="D1768" s="1">
        <v>41368</v>
      </c>
      <c r="E1768" t="s">
        <v>44041</v>
      </c>
      <c r="F1768" t="s">
        <v>44032</v>
      </c>
      <c r="G1768" t="s">
        <v>44042</v>
      </c>
      <c r="H1768">
        <v>140</v>
      </c>
      <c r="I1768" t="s">
        <v>25</v>
      </c>
      <c r="J1768" t="s">
        <v>26</v>
      </c>
      <c r="K1768" t="s">
        <v>308</v>
      </c>
      <c r="M1768" t="s">
        <v>20932</v>
      </c>
      <c r="N1768" t="s">
        <v>29326</v>
      </c>
      <c r="O1768" t="s">
        <v>29327</v>
      </c>
      <c r="P1768" t="s">
        <v>3250</v>
      </c>
      <c r="Q1768" t="s">
        <v>29328</v>
      </c>
      <c r="R1768" t="s">
        <v>29329</v>
      </c>
      <c r="S1768" t="s">
        <v>29330</v>
      </c>
      <c r="T1768">
        <v>7.3</v>
      </c>
      <c r="U1768">
        <v>241182</v>
      </c>
      <c r="V1768" s="12">
        <f>W1768*1.12725506764114</f>
        <v>16908826.0146171</v>
      </c>
      <c r="W1768" s="3">
        <v>15000000</v>
      </c>
      <c r="X1768" s="13">
        <f>Y1768*1.12725506764114</f>
        <v>24127225.258103423</v>
      </c>
      <c r="Y1768" s="3">
        <v>21403519</v>
      </c>
      <c r="Z1768" s="13">
        <f>AA1768*1.12725506764114</f>
        <v>53040618.844956726</v>
      </c>
      <c r="AA1768" s="3">
        <v>47052899</v>
      </c>
      <c r="AB1768">
        <v>487</v>
      </c>
    </row>
    <row r="1769" spans="1:28" x14ac:dyDescent="0.2">
      <c r="A1769" t="s">
        <v>3155</v>
      </c>
      <c r="B1769" t="s">
        <v>3156</v>
      </c>
      <c r="C1769">
        <v>2003</v>
      </c>
      <c r="D1769" t="s">
        <v>3157</v>
      </c>
      <c r="E1769" t="s">
        <v>16512</v>
      </c>
      <c r="F1769" t="s">
        <v>44038</v>
      </c>
      <c r="G1769" t="s">
        <v>44034</v>
      </c>
      <c r="H1769">
        <v>104</v>
      </c>
      <c r="I1769" t="s">
        <v>433</v>
      </c>
      <c r="J1769" t="s">
        <v>26</v>
      </c>
      <c r="K1769" t="s">
        <v>3159</v>
      </c>
      <c r="L1769" t="s">
        <v>3160</v>
      </c>
      <c r="M1769" t="s">
        <v>3161</v>
      </c>
      <c r="N1769" t="s">
        <v>3162</v>
      </c>
      <c r="O1769" t="s">
        <v>3163</v>
      </c>
      <c r="P1769" t="s">
        <v>1469</v>
      </c>
      <c r="Q1769" t="s">
        <v>3164</v>
      </c>
      <c r="R1769" t="s">
        <v>3165</v>
      </c>
      <c r="S1769" t="s">
        <v>3166</v>
      </c>
      <c r="T1769">
        <v>5.5</v>
      </c>
      <c r="U1769">
        <v>47286</v>
      </c>
      <c r="V1769" s="12">
        <f>W1769*1.40658152173913</f>
        <v>73142239.130434766</v>
      </c>
      <c r="W1769" s="3">
        <v>52000000</v>
      </c>
      <c r="X1769" s="13">
        <f>Y1769*1.40658152173913</f>
        <v>32855927.04449999</v>
      </c>
      <c r="Y1769" s="3">
        <v>23358708</v>
      </c>
      <c r="Z1769" s="13">
        <f>AA1769*1.40658152173913</f>
        <v>53047645.314505421</v>
      </c>
      <c r="AA1769" s="3">
        <v>37713879</v>
      </c>
      <c r="AB1769">
        <v>188</v>
      </c>
    </row>
    <row r="1770" spans="1:28" x14ac:dyDescent="0.2">
      <c r="A1770" t="s">
        <v>36274</v>
      </c>
      <c r="B1770" t="s">
        <v>36275</v>
      </c>
      <c r="C1770">
        <v>2015</v>
      </c>
      <c r="D1770" t="s">
        <v>28329</v>
      </c>
      <c r="E1770" t="s">
        <v>44035</v>
      </c>
      <c r="F1770" t="s">
        <v>44032</v>
      </c>
      <c r="G1770" t="s">
        <v>44050</v>
      </c>
      <c r="H1770">
        <v>123</v>
      </c>
      <c r="I1770" t="s">
        <v>13915</v>
      </c>
      <c r="J1770" t="s">
        <v>26</v>
      </c>
      <c r="M1770" t="s">
        <v>32995</v>
      </c>
      <c r="N1770" t="s">
        <v>36276</v>
      </c>
      <c r="O1770" t="s">
        <v>36277</v>
      </c>
      <c r="P1770" t="s">
        <v>510</v>
      </c>
      <c r="Q1770" t="s">
        <v>36278</v>
      </c>
      <c r="R1770" t="s">
        <v>36279</v>
      </c>
      <c r="S1770" t="s">
        <v>36280</v>
      </c>
      <c r="T1770">
        <v>7.1</v>
      </c>
      <c r="U1770">
        <v>84587</v>
      </c>
      <c r="V1770" s="12">
        <f>W1770*1.09195121025074</f>
        <v>38218292.358775899</v>
      </c>
      <c r="W1770" s="3">
        <v>35000000</v>
      </c>
      <c r="X1770" s="13">
        <f>Y1770*1.09195121025074</f>
        <v>37718696.289354719</v>
      </c>
      <c r="Y1770" s="3">
        <v>34542474</v>
      </c>
      <c r="Z1770" s="13">
        <f>AA1770*1.09195121025074</f>
        <v>53094568.292113997</v>
      </c>
      <c r="AA1770" s="3">
        <v>48623572</v>
      </c>
      <c r="AB1770">
        <v>195</v>
      </c>
    </row>
    <row r="1771" spans="1:28" hidden="1" x14ac:dyDescent="0.2">
      <c r="A1771" t="s">
        <v>18387</v>
      </c>
      <c r="B1771" t="s">
        <v>18388</v>
      </c>
      <c r="C1771">
        <v>2008</v>
      </c>
      <c r="D1771" t="s">
        <v>18389</v>
      </c>
      <c r="E1771" t="s">
        <v>16512</v>
      </c>
      <c r="F1771" t="s">
        <v>44031</v>
      </c>
      <c r="G1771" t="s">
        <v>44038</v>
      </c>
      <c r="H1771">
        <v>139</v>
      </c>
      <c r="I1771" t="s">
        <v>3660</v>
      </c>
      <c r="J1771" t="s">
        <v>3179</v>
      </c>
      <c r="K1771" t="s">
        <v>209</v>
      </c>
      <c r="L1771" t="s">
        <v>934</v>
      </c>
      <c r="M1771" t="s">
        <v>8723</v>
      </c>
      <c r="N1771" t="s">
        <v>18390</v>
      </c>
      <c r="O1771" t="s">
        <v>18391</v>
      </c>
      <c r="P1771" t="s">
        <v>6249</v>
      </c>
      <c r="Q1771" t="s">
        <v>18392</v>
      </c>
      <c r="R1771" t="s">
        <v>18393</v>
      </c>
      <c r="S1771" t="s">
        <v>18394</v>
      </c>
      <c r="T1771">
        <v>7.3</v>
      </c>
      <c r="U1771">
        <v>32839</v>
      </c>
      <c r="V1771" s="12">
        <f>W1771*1.20207800169993</f>
        <v>12020780.016999299</v>
      </c>
      <c r="W1771" s="3">
        <v>10000000</v>
      </c>
      <c r="X1771" s="13">
        <f>Y1771*1.20207800169993</f>
        <v>154450.19412641719</v>
      </c>
      <c r="Y1771" s="3">
        <v>128486</v>
      </c>
      <c r="Z1771" s="13">
        <f>AA1771*1.20207800169993</f>
        <v>53205425.667542957</v>
      </c>
      <c r="AA1771" s="3">
        <v>44261209</v>
      </c>
      <c r="AB1771">
        <v>96</v>
      </c>
    </row>
    <row r="1772" spans="1:28" hidden="1" x14ac:dyDescent="0.2">
      <c r="A1772" t="s">
        <v>17725</v>
      </c>
      <c r="B1772" t="s">
        <v>17726</v>
      </c>
      <c r="C1772">
        <v>2011</v>
      </c>
      <c r="D1772" t="s">
        <v>17727</v>
      </c>
      <c r="E1772" t="s">
        <v>44037</v>
      </c>
      <c r="F1772" t="s">
        <v>44038</v>
      </c>
      <c r="G1772" t="s">
        <v>44044</v>
      </c>
      <c r="H1772">
        <v>87</v>
      </c>
      <c r="I1772" t="s">
        <v>25</v>
      </c>
      <c r="J1772" t="s">
        <v>26</v>
      </c>
      <c r="M1772" t="s">
        <v>17728</v>
      </c>
      <c r="N1772" t="s">
        <v>13148</v>
      </c>
      <c r="O1772" t="s">
        <v>17729</v>
      </c>
      <c r="P1772" t="s">
        <v>17730</v>
      </c>
      <c r="Q1772" t="s">
        <v>17731</v>
      </c>
      <c r="R1772" t="s">
        <v>17732</v>
      </c>
      <c r="S1772" t="s">
        <v>17733</v>
      </c>
      <c r="T1772">
        <v>4.7</v>
      </c>
      <c r="U1772">
        <v>11962</v>
      </c>
      <c r="W1772">
        <v>30000000</v>
      </c>
      <c r="X1772"/>
      <c r="Y1772"/>
      <c r="Z1772"/>
      <c r="AA1772"/>
      <c r="AB1772">
        <v>41</v>
      </c>
    </row>
    <row r="1773" spans="1:28" x14ac:dyDescent="0.2">
      <c r="A1773" t="s">
        <v>12066</v>
      </c>
      <c r="B1773" t="s">
        <v>12067</v>
      </c>
      <c r="C1773">
        <v>2006</v>
      </c>
      <c r="D1773" t="s">
        <v>12068</v>
      </c>
      <c r="E1773" t="s">
        <v>44035</v>
      </c>
      <c r="F1773" t="s">
        <v>44044</v>
      </c>
      <c r="G1773" t="s">
        <v>44032</v>
      </c>
      <c r="H1773">
        <v>125</v>
      </c>
      <c r="I1773" t="s">
        <v>25</v>
      </c>
      <c r="J1773" t="s">
        <v>26</v>
      </c>
      <c r="M1773" t="s">
        <v>12069</v>
      </c>
      <c r="N1773" t="s">
        <v>12070</v>
      </c>
      <c r="O1773" t="s">
        <v>12071</v>
      </c>
      <c r="P1773" t="s">
        <v>4689</v>
      </c>
      <c r="Q1773" t="s">
        <v>12072</v>
      </c>
      <c r="R1773" t="s">
        <v>12073</v>
      </c>
      <c r="S1773" t="s">
        <v>12074</v>
      </c>
      <c r="T1773">
        <v>6.9</v>
      </c>
      <c r="U1773">
        <v>54361</v>
      </c>
      <c r="V1773" s="12">
        <f>W1773*1.28378472222222</f>
        <v>38513541.666666605</v>
      </c>
      <c r="W1773" s="3">
        <v>30000000</v>
      </c>
      <c r="X1773" s="13">
        <f>Y1773*1.28378472222222</f>
        <v>49339470.999270752</v>
      </c>
      <c r="Y1773" s="3">
        <v>38432823</v>
      </c>
      <c r="Z1773" s="13">
        <f>AA1773*1.28378472222222</f>
        <v>53252482.7785763</v>
      </c>
      <c r="AA1773" s="3">
        <v>41480851</v>
      </c>
      <c r="AB1773">
        <v>142</v>
      </c>
    </row>
    <row r="1774" spans="1:28" hidden="1" x14ac:dyDescent="0.2">
      <c r="A1774" t="s">
        <v>17741</v>
      </c>
      <c r="B1774" t="s">
        <v>17742</v>
      </c>
      <c r="C1774">
        <v>2007</v>
      </c>
      <c r="D1774" s="1">
        <v>39272</v>
      </c>
      <c r="E1774" t="s">
        <v>16512</v>
      </c>
      <c r="F1774" t="s">
        <v>44031</v>
      </c>
      <c r="G1774" t="s">
        <v>44038</v>
      </c>
      <c r="H1774">
        <v>136</v>
      </c>
      <c r="I1774" t="s">
        <v>943</v>
      </c>
      <c r="J1774" t="s">
        <v>944</v>
      </c>
      <c r="M1774" t="s">
        <v>17743</v>
      </c>
      <c r="N1774" t="s">
        <v>17744</v>
      </c>
      <c r="O1774" t="s">
        <v>17745</v>
      </c>
      <c r="P1774" t="s">
        <v>9431</v>
      </c>
      <c r="Q1774" t="s">
        <v>17746</v>
      </c>
      <c r="R1774" t="s">
        <v>17747</v>
      </c>
      <c r="S1774" t="s">
        <v>17748</v>
      </c>
      <c r="T1774">
        <v>7.3</v>
      </c>
      <c r="U1774">
        <v>12726</v>
      </c>
      <c r="W1774"/>
      <c r="X1774"/>
      <c r="Y1774">
        <v>166339</v>
      </c>
      <c r="Z1774"/>
      <c r="AA1774">
        <v>11077541</v>
      </c>
      <c r="AB1774">
        <v>27</v>
      </c>
    </row>
    <row r="1775" spans="1:28" x14ac:dyDescent="0.2">
      <c r="A1775" t="s">
        <v>19614</v>
      </c>
      <c r="B1775" t="s">
        <v>19615</v>
      </c>
      <c r="C1775">
        <v>2008</v>
      </c>
      <c r="D1775" s="1">
        <v>40458</v>
      </c>
      <c r="E1775" t="s">
        <v>1045</v>
      </c>
      <c r="F1775" t="s">
        <v>44032</v>
      </c>
      <c r="G1775" t="s">
        <v>44036</v>
      </c>
      <c r="H1775">
        <v>119</v>
      </c>
      <c r="I1775" t="s">
        <v>25</v>
      </c>
      <c r="J1775" t="s">
        <v>26</v>
      </c>
      <c r="K1775" t="s">
        <v>2390</v>
      </c>
      <c r="M1775" t="s">
        <v>12924</v>
      </c>
      <c r="N1775" t="s">
        <v>19616</v>
      </c>
      <c r="O1775" t="s">
        <v>19617</v>
      </c>
      <c r="P1775" t="s">
        <v>11006</v>
      </c>
      <c r="Q1775" t="s">
        <v>11007</v>
      </c>
      <c r="R1775" t="s">
        <v>19618</v>
      </c>
      <c r="S1775" t="s">
        <v>19619</v>
      </c>
      <c r="T1775">
        <v>6.2</v>
      </c>
      <c r="U1775">
        <v>26655</v>
      </c>
      <c r="V1775" s="12">
        <f>W1775*1.20207800169993</f>
        <v>32456106.04589811</v>
      </c>
      <c r="W1775" s="3">
        <v>27000000</v>
      </c>
      <c r="X1775" s="13">
        <f>Y1775*1.20207800169993</f>
        <v>52999575.820141852</v>
      </c>
      <c r="Y1775" s="3">
        <v>44089964</v>
      </c>
      <c r="Z1775" s="13">
        <f>AA1775*1.20207800169993</f>
        <v>53315064.797922</v>
      </c>
      <c r="AA1775" s="3">
        <v>44352417</v>
      </c>
      <c r="AB1775">
        <v>36</v>
      </c>
    </row>
    <row r="1776" spans="1:28" x14ac:dyDescent="0.2">
      <c r="A1776" t="s">
        <v>40790</v>
      </c>
      <c r="B1776" t="s">
        <v>40791</v>
      </c>
      <c r="C1776">
        <v>2018</v>
      </c>
      <c r="D1776" s="1">
        <v>43260</v>
      </c>
      <c r="E1776" t="s">
        <v>3496</v>
      </c>
      <c r="F1776" t="s">
        <v>44045</v>
      </c>
      <c r="G1776" t="s">
        <v>44042</v>
      </c>
      <c r="H1776">
        <v>93</v>
      </c>
      <c r="I1776" t="s">
        <v>25</v>
      </c>
      <c r="J1776" t="s">
        <v>26</v>
      </c>
      <c r="M1776" t="s">
        <v>15240</v>
      </c>
      <c r="N1776" t="s">
        <v>40792</v>
      </c>
      <c r="O1776" t="s">
        <v>40793</v>
      </c>
      <c r="P1776" t="s">
        <v>15854</v>
      </c>
      <c r="Q1776" t="s">
        <v>40794</v>
      </c>
      <c r="R1776" t="s">
        <v>40795</v>
      </c>
      <c r="S1776" t="s">
        <v>40796</v>
      </c>
      <c r="T1776">
        <v>3.2</v>
      </c>
      <c r="U1776">
        <v>27028</v>
      </c>
      <c r="V1776" s="12">
        <f>W1776*1.03068014830331</f>
        <v>10306801.483033098</v>
      </c>
      <c r="W1776" s="3">
        <v>10000000</v>
      </c>
      <c r="X1776" s="13">
        <f>Y1776*1.03068014830331</f>
        <v>31507360.302675661</v>
      </c>
      <c r="Y1776" s="3">
        <v>30569484</v>
      </c>
      <c r="Z1776" s="13">
        <f>AA1776*1.03068014830331</f>
        <v>53325895.356318064</v>
      </c>
      <c r="AA1776" s="3">
        <v>51738549</v>
      </c>
      <c r="AB1776">
        <v>677</v>
      </c>
    </row>
    <row r="1777" spans="1:28" x14ac:dyDescent="0.2">
      <c r="A1777" t="s">
        <v>28295</v>
      </c>
      <c r="B1777" t="s">
        <v>28296</v>
      </c>
      <c r="C1777">
        <v>2013</v>
      </c>
      <c r="D1777" s="1">
        <v>41883</v>
      </c>
      <c r="E1777" t="s">
        <v>1045</v>
      </c>
      <c r="H1777">
        <v>93</v>
      </c>
      <c r="I1777" t="s">
        <v>25</v>
      </c>
      <c r="J1777" t="s">
        <v>26</v>
      </c>
      <c r="K1777" t="s">
        <v>308</v>
      </c>
      <c r="M1777" t="s">
        <v>17386</v>
      </c>
      <c r="N1777" t="s">
        <v>17386</v>
      </c>
      <c r="O1777" t="s">
        <v>28297</v>
      </c>
      <c r="P1777" t="s">
        <v>25495</v>
      </c>
      <c r="Q1777" t="s">
        <v>28298</v>
      </c>
      <c r="R1777" t="s">
        <v>28299</v>
      </c>
      <c r="S1777" t="s">
        <v>28300</v>
      </c>
      <c r="T1777">
        <v>5.8</v>
      </c>
      <c r="U1777">
        <v>71322</v>
      </c>
      <c r="V1777" s="12">
        <f>W1777*1.11098185502045</f>
        <v>14442764.11526585</v>
      </c>
      <c r="W1777" s="3">
        <v>13000000</v>
      </c>
      <c r="X1777" s="13">
        <f>Y1777*1.11098185502045</f>
        <v>28532658.173740104</v>
      </c>
      <c r="Y1777" s="3">
        <v>25682380</v>
      </c>
      <c r="Z1777" s="13">
        <f>AA1777*1.11098185502045</f>
        <v>53400089.441364504</v>
      </c>
      <c r="AA1777" s="3">
        <v>48065672</v>
      </c>
      <c r="AB1777">
        <v>96</v>
      </c>
    </row>
    <row r="1778" spans="1:28" hidden="1" x14ac:dyDescent="0.2">
      <c r="A1778" t="s">
        <v>32977</v>
      </c>
      <c r="B1778" t="s">
        <v>32978</v>
      </c>
      <c r="C1778">
        <v>2014</v>
      </c>
      <c r="D1778" s="1">
        <v>42005</v>
      </c>
      <c r="E1778" t="s">
        <v>176</v>
      </c>
      <c r="F1778" t="s">
        <v>44046</v>
      </c>
      <c r="G1778" t="s">
        <v>44042</v>
      </c>
      <c r="H1778">
        <v>98</v>
      </c>
      <c r="I1778" t="s">
        <v>2470</v>
      </c>
      <c r="J1778" t="s">
        <v>26</v>
      </c>
      <c r="M1778" t="s">
        <v>32979</v>
      </c>
      <c r="N1778" t="s">
        <v>32980</v>
      </c>
      <c r="O1778" t="s">
        <v>32981</v>
      </c>
      <c r="P1778" t="s">
        <v>32982</v>
      </c>
      <c r="Q1778" t="s">
        <v>32983</v>
      </c>
      <c r="R1778" t="s">
        <v>32984</v>
      </c>
      <c r="S1778" t="s">
        <v>32985</v>
      </c>
      <c r="T1778">
        <v>4.8</v>
      </c>
      <c r="U1778">
        <v>26143</v>
      </c>
      <c r="V1778" s="12">
        <f>W1778*1.09324733035956</f>
        <v>16398709.9553934</v>
      </c>
      <c r="W1778" s="3">
        <v>15000000</v>
      </c>
      <c r="X1778" s="13">
        <f>Y1778*1.09324733035956</f>
        <v>28972500.620746408</v>
      </c>
      <c r="Y1778" s="3">
        <v>26501323</v>
      </c>
      <c r="Z1778" s="13">
        <f>AA1778*1.09324733035956</f>
        <v>53409838.517821707</v>
      </c>
      <c r="AA1778" s="3">
        <v>48854305</v>
      </c>
      <c r="AB1778">
        <v>148</v>
      </c>
    </row>
    <row r="1779" spans="1:28" hidden="1" x14ac:dyDescent="0.2">
      <c r="A1779" t="s">
        <v>17782</v>
      </c>
      <c r="B1779" t="s">
        <v>17783</v>
      </c>
      <c r="C1779">
        <v>2006</v>
      </c>
      <c r="D1779" t="s">
        <v>17784</v>
      </c>
      <c r="E1779" t="s">
        <v>176</v>
      </c>
      <c r="H1779">
        <v>112</v>
      </c>
      <c r="I1779" t="s">
        <v>9576</v>
      </c>
      <c r="J1779" t="s">
        <v>75</v>
      </c>
      <c r="K1779" t="s">
        <v>307</v>
      </c>
      <c r="M1779" t="s">
        <v>17785</v>
      </c>
      <c r="N1779" t="s">
        <v>17786</v>
      </c>
      <c r="O1779" t="s">
        <v>17787</v>
      </c>
      <c r="P1779" t="s">
        <v>17788</v>
      </c>
      <c r="Q1779" t="s">
        <v>17789</v>
      </c>
      <c r="R1779" t="s">
        <v>17790</v>
      </c>
      <c r="S1779" t="s">
        <v>17791</v>
      </c>
      <c r="T1779">
        <v>7.9</v>
      </c>
      <c r="U1779">
        <v>10822</v>
      </c>
      <c r="W1779"/>
      <c r="X1779"/>
      <c r="Y1779"/>
      <c r="Z1779"/>
      <c r="AA1779">
        <v>3557508</v>
      </c>
      <c r="AB1779">
        <v>49</v>
      </c>
    </row>
    <row r="1780" spans="1:28" x14ac:dyDescent="0.2">
      <c r="A1780" t="s">
        <v>524</v>
      </c>
      <c r="B1780" t="s">
        <v>525</v>
      </c>
      <c r="C1780">
        <v>2000</v>
      </c>
      <c r="D1780" t="s">
        <v>526</v>
      </c>
      <c r="E1780" t="s">
        <v>1045</v>
      </c>
      <c r="F1780" t="s">
        <v>44032</v>
      </c>
      <c r="G1780" t="s">
        <v>44040</v>
      </c>
      <c r="H1780">
        <v>95</v>
      </c>
      <c r="I1780" t="s">
        <v>25</v>
      </c>
      <c r="J1780" t="s">
        <v>26</v>
      </c>
      <c r="K1780" t="s">
        <v>307</v>
      </c>
      <c r="M1780" t="s">
        <v>527</v>
      </c>
      <c r="N1780" t="s">
        <v>528</v>
      </c>
      <c r="O1780" t="s">
        <v>529</v>
      </c>
      <c r="P1780" t="s">
        <v>530</v>
      </c>
      <c r="Q1780" t="s">
        <v>531</v>
      </c>
      <c r="R1780" t="s">
        <v>532</v>
      </c>
      <c r="S1780" t="s">
        <v>533</v>
      </c>
      <c r="T1780">
        <v>7</v>
      </c>
      <c r="U1780">
        <v>19069</v>
      </c>
      <c r="V1780" s="12">
        <f>W1780*1.5029674796748</f>
        <v>9017804.8780487999</v>
      </c>
      <c r="W1780" s="3">
        <v>6000000</v>
      </c>
      <c r="X1780" s="13">
        <f>Y1780*1.5029674796748</f>
        <v>51303255.353374094</v>
      </c>
      <c r="Y1780" s="3">
        <v>34134641</v>
      </c>
      <c r="Z1780" s="13">
        <f>AA1780*1.5029674796748</f>
        <v>53427128.758252151</v>
      </c>
      <c r="AA1780" s="3">
        <v>35547761</v>
      </c>
      <c r="AB1780">
        <v>150</v>
      </c>
    </row>
    <row r="1781" spans="1:28" x14ac:dyDescent="0.2">
      <c r="A1781" t="s">
        <v>1847</v>
      </c>
      <c r="B1781" t="s">
        <v>1848</v>
      </c>
      <c r="C1781">
        <v>2001</v>
      </c>
      <c r="D1781" t="s">
        <v>1849</v>
      </c>
      <c r="E1781" t="s">
        <v>16512</v>
      </c>
      <c r="F1781" t="s">
        <v>44045</v>
      </c>
      <c r="G1781" t="s">
        <v>44042</v>
      </c>
      <c r="H1781">
        <v>97</v>
      </c>
      <c r="I1781" t="s">
        <v>25</v>
      </c>
      <c r="J1781" t="s">
        <v>26</v>
      </c>
      <c r="M1781" t="s">
        <v>1850</v>
      </c>
      <c r="N1781" t="s">
        <v>1851</v>
      </c>
      <c r="O1781" t="s">
        <v>1852</v>
      </c>
      <c r="P1781" t="s">
        <v>1853</v>
      </c>
      <c r="Q1781" t="s">
        <v>1854</v>
      </c>
      <c r="R1781" t="s">
        <v>1855</v>
      </c>
      <c r="S1781" t="s">
        <v>1856</v>
      </c>
      <c r="T1781">
        <v>6.6</v>
      </c>
      <c r="U1781">
        <v>62993</v>
      </c>
      <c r="V1781" s="12">
        <f>W1781*1.46138339920949</f>
        <v>33611818.181818269</v>
      </c>
      <c r="W1781" s="3">
        <v>23000000</v>
      </c>
      <c r="X1781" s="13">
        <f>Y1781*1.46138339920949</f>
        <v>32113781.825573206</v>
      </c>
      <c r="Y1781" s="3">
        <v>21974919</v>
      </c>
      <c r="Z1781" s="13">
        <f>AA1781*1.46138339920949</f>
        <v>53549235.153122671</v>
      </c>
      <c r="AA1781" s="3">
        <v>36642838</v>
      </c>
      <c r="AB1781">
        <v>361</v>
      </c>
    </row>
    <row r="1782" spans="1:28" hidden="1" x14ac:dyDescent="0.2">
      <c r="A1782" t="s">
        <v>17808</v>
      </c>
      <c r="B1782" t="s">
        <v>17809</v>
      </c>
      <c r="C1782">
        <v>2007</v>
      </c>
      <c r="D1782" t="s">
        <v>17810</v>
      </c>
      <c r="E1782" t="s">
        <v>3496</v>
      </c>
      <c r="H1782">
        <v>82</v>
      </c>
      <c r="I1782" t="s">
        <v>817</v>
      </c>
      <c r="J1782" t="s">
        <v>27</v>
      </c>
      <c r="M1782" t="s">
        <v>17811</v>
      </c>
      <c r="N1782" t="s">
        <v>17812</v>
      </c>
      <c r="O1782" t="s">
        <v>17813</v>
      </c>
      <c r="P1782" t="s">
        <v>17814</v>
      </c>
      <c r="Q1782" t="s">
        <v>17815</v>
      </c>
      <c r="R1782" t="s">
        <v>17816</v>
      </c>
      <c r="S1782" t="s">
        <v>17817</v>
      </c>
      <c r="T1782">
        <v>6.8</v>
      </c>
      <c r="U1782">
        <v>36639</v>
      </c>
      <c r="W1782" t="s">
        <v>17818</v>
      </c>
      <c r="X1782"/>
      <c r="Y1782"/>
      <c r="Z1782"/>
      <c r="AA1782">
        <v>792184</v>
      </c>
      <c r="AB1782">
        <v>280</v>
      </c>
    </row>
    <row r="1783" spans="1:28" x14ac:dyDescent="0.2">
      <c r="A1783" t="s">
        <v>34324</v>
      </c>
      <c r="B1783" t="s">
        <v>34325</v>
      </c>
      <c r="C1783">
        <v>2014</v>
      </c>
      <c r="D1783" s="1">
        <v>42340</v>
      </c>
      <c r="E1783" t="s">
        <v>176</v>
      </c>
      <c r="F1783" t="s">
        <v>44057</v>
      </c>
      <c r="H1783">
        <v>106</v>
      </c>
      <c r="I1783" t="s">
        <v>25</v>
      </c>
      <c r="J1783" t="s">
        <v>26</v>
      </c>
      <c r="M1783" t="s">
        <v>22335</v>
      </c>
      <c r="N1783" t="s">
        <v>22335</v>
      </c>
      <c r="O1783" t="s">
        <v>34326</v>
      </c>
      <c r="P1783" t="s">
        <v>25495</v>
      </c>
      <c r="Q1783" t="s">
        <v>34327</v>
      </c>
      <c r="R1783" t="s">
        <v>34328</v>
      </c>
      <c r="S1783" t="s">
        <v>34329</v>
      </c>
      <c r="T1783">
        <v>8.5</v>
      </c>
      <c r="U1783">
        <v>690732</v>
      </c>
      <c r="V1783" s="12">
        <f>W1783*1.09324733035956</f>
        <v>3607716.190186548</v>
      </c>
      <c r="W1783" s="3">
        <v>3300000</v>
      </c>
      <c r="X1783" s="13">
        <f>Y1783*1.09324733035956</f>
        <v>14312794.049067359</v>
      </c>
      <c r="Y1783" s="3">
        <v>13092000</v>
      </c>
      <c r="Z1783" s="13">
        <f>AA1783*1.09324733035956</f>
        <v>53550818.227308221</v>
      </c>
      <c r="AA1783" s="3">
        <v>48983260</v>
      </c>
      <c r="AB1783">
        <v>1213</v>
      </c>
    </row>
    <row r="1784" spans="1:28" x14ac:dyDescent="0.2">
      <c r="A1784" t="s">
        <v>14837</v>
      </c>
      <c r="B1784" t="s">
        <v>14838</v>
      </c>
      <c r="C1784">
        <v>2009</v>
      </c>
      <c r="D1784" t="s">
        <v>14839</v>
      </c>
      <c r="E1784" t="s">
        <v>44035</v>
      </c>
      <c r="F1784" t="s">
        <v>44044</v>
      </c>
      <c r="G1784" t="s">
        <v>44032</v>
      </c>
      <c r="H1784">
        <v>122</v>
      </c>
      <c r="I1784" t="s">
        <v>25</v>
      </c>
      <c r="J1784" t="s">
        <v>26</v>
      </c>
      <c r="M1784" t="s">
        <v>1715</v>
      </c>
      <c r="N1784" t="s">
        <v>14840</v>
      </c>
      <c r="O1784" t="s">
        <v>14841</v>
      </c>
      <c r="P1784" t="s">
        <v>14842</v>
      </c>
      <c r="Q1784" t="s">
        <v>14843</v>
      </c>
      <c r="R1784" t="s">
        <v>103</v>
      </c>
      <c r="S1784" t="s">
        <v>104</v>
      </c>
      <c r="T1784">
        <v>6.7</v>
      </c>
      <c r="U1784">
        <v>40309</v>
      </c>
      <c r="V1784" s="12">
        <f>W1784*1.20636999678377</f>
        <v>24127399.935675401</v>
      </c>
      <c r="W1784" s="3">
        <v>20000000</v>
      </c>
      <c r="X1784" s="13">
        <f>Y1784*1.20636999678377</f>
        <v>44447112.535842247</v>
      </c>
      <c r="Y1784" s="3">
        <v>36843682</v>
      </c>
      <c r="Z1784" s="13">
        <f>AA1784*1.20636999678377</f>
        <v>53587156.720924526</v>
      </c>
      <c r="AA1784" s="3">
        <v>44420167</v>
      </c>
      <c r="AB1784">
        <v>105</v>
      </c>
    </row>
    <row r="1785" spans="1:28" hidden="1" x14ac:dyDescent="0.2">
      <c r="A1785" t="s">
        <v>17833</v>
      </c>
      <c r="B1785" t="s">
        <v>17834</v>
      </c>
      <c r="C1785">
        <v>2007</v>
      </c>
      <c r="D1785" s="1">
        <v>39336</v>
      </c>
      <c r="E1785" t="s">
        <v>44041</v>
      </c>
      <c r="F1785" t="s">
        <v>44032</v>
      </c>
      <c r="G1785" t="s">
        <v>44045</v>
      </c>
      <c r="H1785">
        <v>88</v>
      </c>
      <c r="I1785" t="s">
        <v>495</v>
      </c>
      <c r="J1785" t="s">
        <v>26</v>
      </c>
      <c r="M1785" t="s">
        <v>16832</v>
      </c>
      <c r="N1785" t="s">
        <v>17835</v>
      </c>
      <c r="O1785" t="s">
        <v>17836</v>
      </c>
      <c r="P1785" t="s">
        <v>3817</v>
      </c>
      <c r="Q1785" t="s">
        <v>17837</v>
      </c>
      <c r="R1785" t="s">
        <v>17838</v>
      </c>
      <c r="S1785" t="s">
        <v>17839</v>
      </c>
      <c r="T1785">
        <v>6.5</v>
      </c>
      <c r="U1785">
        <v>30133</v>
      </c>
      <c r="W1785"/>
      <c r="X1785"/>
      <c r="Y1785">
        <v>342895</v>
      </c>
      <c r="Z1785"/>
      <c r="AA1785">
        <v>4889751</v>
      </c>
      <c r="AB1785">
        <v>121</v>
      </c>
    </row>
    <row r="1786" spans="1:28" hidden="1" x14ac:dyDescent="0.2">
      <c r="A1786" t="s">
        <v>17840</v>
      </c>
      <c r="B1786" t="s">
        <v>17841</v>
      </c>
      <c r="C1786">
        <v>2007</v>
      </c>
      <c r="D1786" t="s">
        <v>17842</v>
      </c>
      <c r="E1786" t="s">
        <v>16512</v>
      </c>
      <c r="F1786" t="s">
        <v>44034</v>
      </c>
      <c r="G1786" t="s">
        <v>44046</v>
      </c>
      <c r="H1786">
        <v>114</v>
      </c>
      <c r="I1786" t="s">
        <v>1831</v>
      </c>
      <c r="J1786" t="s">
        <v>26</v>
      </c>
      <c r="M1786" t="s">
        <v>17843</v>
      </c>
      <c r="N1786" t="s">
        <v>17844</v>
      </c>
      <c r="O1786" t="s">
        <v>17845</v>
      </c>
      <c r="P1786" t="s">
        <v>17846</v>
      </c>
      <c r="Q1786" t="s">
        <v>17847</v>
      </c>
      <c r="R1786" t="s">
        <v>17848</v>
      </c>
      <c r="S1786" t="s">
        <v>17849</v>
      </c>
      <c r="T1786">
        <v>5.6</v>
      </c>
      <c r="U1786">
        <v>13548</v>
      </c>
      <c r="W1786" t="s">
        <v>17850</v>
      </c>
      <c r="X1786"/>
      <c r="Y1786"/>
      <c r="Z1786"/>
      <c r="AA1786">
        <v>1395610</v>
      </c>
      <c r="AB1786">
        <v>109</v>
      </c>
    </row>
    <row r="1787" spans="1:28" hidden="1" x14ac:dyDescent="0.2">
      <c r="A1787" t="s">
        <v>17851</v>
      </c>
      <c r="B1787" t="s">
        <v>17852</v>
      </c>
      <c r="C1787">
        <v>2008</v>
      </c>
      <c r="D1787" s="1">
        <v>39756</v>
      </c>
      <c r="E1787" t="s">
        <v>1045</v>
      </c>
      <c r="F1787" t="s">
        <v>44032</v>
      </c>
      <c r="G1787" t="s">
        <v>44036</v>
      </c>
      <c r="H1787">
        <v>95</v>
      </c>
      <c r="I1787" t="s">
        <v>25</v>
      </c>
      <c r="J1787" t="s">
        <v>26</v>
      </c>
      <c r="K1787" t="s">
        <v>308</v>
      </c>
      <c r="M1787" t="s">
        <v>17853</v>
      </c>
      <c r="N1787" t="s">
        <v>17854</v>
      </c>
      <c r="O1787" t="s">
        <v>17855</v>
      </c>
      <c r="P1787" t="s">
        <v>1348</v>
      </c>
      <c r="Q1787" t="s">
        <v>17856</v>
      </c>
      <c r="R1787" t="s">
        <v>17857</v>
      </c>
      <c r="S1787" t="s">
        <v>17858</v>
      </c>
      <c r="T1787">
        <v>6.1</v>
      </c>
      <c r="U1787">
        <v>22251</v>
      </c>
      <c r="W1787"/>
      <c r="X1787"/>
      <c r="Y1787">
        <v>9511289</v>
      </c>
      <c r="Z1787"/>
      <c r="AA1787">
        <v>11843604</v>
      </c>
      <c r="AB1787">
        <v>121</v>
      </c>
    </row>
    <row r="1788" spans="1:28" hidden="1" x14ac:dyDescent="0.2">
      <c r="A1788" t="s">
        <v>17859</v>
      </c>
      <c r="B1788" t="s">
        <v>17860</v>
      </c>
      <c r="C1788">
        <v>2007</v>
      </c>
      <c r="D1788" t="s">
        <v>17284</v>
      </c>
      <c r="E1788" t="s">
        <v>44037</v>
      </c>
      <c r="F1788" t="s">
        <v>44047</v>
      </c>
      <c r="G1788" t="s">
        <v>44031</v>
      </c>
      <c r="H1788">
        <v>85</v>
      </c>
      <c r="I1788" t="s">
        <v>25</v>
      </c>
      <c r="J1788" t="s">
        <v>26</v>
      </c>
      <c r="M1788" t="s">
        <v>17861</v>
      </c>
      <c r="N1788" t="s">
        <v>17862</v>
      </c>
      <c r="O1788" t="s">
        <v>17863</v>
      </c>
      <c r="P1788" t="s">
        <v>17864</v>
      </c>
      <c r="Q1788" t="s">
        <v>17865</v>
      </c>
      <c r="R1788" t="s">
        <v>17866</v>
      </c>
      <c r="S1788" t="s">
        <v>17867</v>
      </c>
      <c r="T1788">
        <v>6.5</v>
      </c>
      <c r="U1788">
        <v>11215</v>
      </c>
      <c r="W1788"/>
      <c r="X1788"/>
      <c r="Y1788">
        <v>1647083</v>
      </c>
      <c r="Z1788"/>
      <c r="AA1788">
        <v>6195553</v>
      </c>
      <c r="AB1788">
        <v>67</v>
      </c>
    </row>
    <row r="1789" spans="1:28" x14ac:dyDescent="0.2">
      <c r="A1789" t="s">
        <v>9768</v>
      </c>
      <c r="B1789" t="s">
        <v>9769</v>
      </c>
      <c r="C1789">
        <v>2005</v>
      </c>
      <c r="D1789" t="s">
        <v>7222</v>
      </c>
      <c r="E1789" t="s">
        <v>16512</v>
      </c>
      <c r="F1789" t="s">
        <v>44031</v>
      </c>
      <c r="G1789" t="s">
        <v>44033</v>
      </c>
      <c r="H1789">
        <v>119</v>
      </c>
      <c r="I1789" t="s">
        <v>25</v>
      </c>
      <c r="J1789" t="s">
        <v>26</v>
      </c>
      <c r="K1789" t="s">
        <v>209</v>
      </c>
      <c r="M1789" t="s">
        <v>9770</v>
      </c>
      <c r="N1789" t="s">
        <v>9770</v>
      </c>
      <c r="O1789" t="s">
        <v>9771</v>
      </c>
      <c r="P1789" t="s">
        <v>9772</v>
      </c>
      <c r="Q1789" t="s">
        <v>9773</v>
      </c>
      <c r="R1789" t="s">
        <v>9774</v>
      </c>
      <c r="S1789" t="s">
        <v>9775</v>
      </c>
      <c r="T1789">
        <v>7.8</v>
      </c>
      <c r="U1789">
        <v>279887</v>
      </c>
      <c r="V1789" s="12">
        <f>W1789*1.32519713261649</f>
        <v>51682688.172043107</v>
      </c>
      <c r="W1789" s="3">
        <v>39000000</v>
      </c>
      <c r="X1789" s="13">
        <f>Y1789*1.32519713261649</f>
        <v>33811764.768494688</v>
      </c>
      <c r="Y1789" s="3">
        <v>25514517</v>
      </c>
      <c r="Z1789" s="13">
        <f>AA1789*1.32519713261649</f>
        <v>53597768.979104042</v>
      </c>
      <c r="AA1789" s="3">
        <v>40445129</v>
      </c>
      <c r="AB1789">
        <v>1671</v>
      </c>
    </row>
    <row r="1790" spans="1:28" x14ac:dyDescent="0.2">
      <c r="A1790" t="s">
        <v>2954</v>
      </c>
      <c r="B1790" t="s">
        <v>2955</v>
      </c>
      <c r="C1790">
        <v>2001</v>
      </c>
      <c r="D1790" s="1">
        <v>36924</v>
      </c>
      <c r="E1790" t="s">
        <v>3496</v>
      </c>
      <c r="F1790" t="s">
        <v>44045</v>
      </c>
      <c r="G1790" t="s">
        <v>44042</v>
      </c>
      <c r="H1790">
        <v>96</v>
      </c>
      <c r="I1790" t="s">
        <v>25</v>
      </c>
      <c r="J1790" t="s">
        <v>26</v>
      </c>
      <c r="M1790" t="s">
        <v>2956</v>
      </c>
      <c r="N1790" t="s">
        <v>2957</v>
      </c>
      <c r="O1790" t="s">
        <v>2958</v>
      </c>
      <c r="P1790" t="s">
        <v>2959</v>
      </c>
      <c r="Q1790" t="s">
        <v>2960</v>
      </c>
      <c r="R1790" t="s">
        <v>2961</v>
      </c>
      <c r="S1790" t="s">
        <v>2962</v>
      </c>
      <c r="T1790">
        <v>4.9000000000000004</v>
      </c>
      <c r="U1790">
        <v>24630</v>
      </c>
      <c r="V1790" s="12">
        <f>W1790*1.46138339920949</f>
        <v>42380118.577075213</v>
      </c>
      <c r="W1790" s="3">
        <v>29000000</v>
      </c>
      <c r="X1790" s="13">
        <f>Y1790*1.46138339920949</f>
        <v>29789037.957628537</v>
      </c>
      <c r="Y1790" s="3">
        <v>20384136</v>
      </c>
      <c r="Z1790" s="13">
        <f>AA1790*1.46138339920949</f>
        <v>53609587.364743225</v>
      </c>
      <c r="AA1790" s="3">
        <v>36684136</v>
      </c>
      <c r="AB1790">
        <v>374</v>
      </c>
    </row>
    <row r="1791" spans="1:28" hidden="1" x14ac:dyDescent="0.2">
      <c r="A1791" t="s">
        <v>17880</v>
      </c>
      <c r="B1791" t="s">
        <v>17881</v>
      </c>
      <c r="C1791">
        <v>2009</v>
      </c>
      <c r="D1791" s="1">
        <v>41373</v>
      </c>
      <c r="E1791" t="s">
        <v>44037</v>
      </c>
      <c r="F1791" t="s">
        <v>44047</v>
      </c>
      <c r="G1791" t="s">
        <v>44032</v>
      </c>
      <c r="H1791">
        <v>112</v>
      </c>
      <c r="I1791" t="s">
        <v>2213</v>
      </c>
      <c r="J1791" t="s">
        <v>934</v>
      </c>
      <c r="K1791" t="s">
        <v>307</v>
      </c>
      <c r="M1791" t="s">
        <v>17882</v>
      </c>
      <c r="N1791" t="s">
        <v>17883</v>
      </c>
      <c r="O1791" t="s">
        <v>17884</v>
      </c>
      <c r="P1791" t="s">
        <v>17885</v>
      </c>
      <c r="Q1791" t="s">
        <v>17886</v>
      </c>
      <c r="R1791" t="s">
        <v>17887</v>
      </c>
      <c r="S1791" t="s">
        <v>17888</v>
      </c>
      <c r="T1791">
        <v>8</v>
      </c>
      <c r="U1791">
        <v>15171</v>
      </c>
      <c r="W1791"/>
      <c r="X1791"/>
      <c r="Y1791">
        <v>133640</v>
      </c>
      <c r="Z1791"/>
      <c r="AA1791">
        <v>41177742</v>
      </c>
      <c r="AB1791">
        <v>25</v>
      </c>
    </row>
    <row r="1792" spans="1:28" x14ac:dyDescent="0.2">
      <c r="A1792" t="s">
        <v>18757</v>
      </c>
      <c r="B1792" t="s">
        <v>18758</v>
      </c>
      <c r="C1792">
        <v>2008</v>
      </c>
      <c r="D1792" t="s">
        <v>15359</v>
      </c>
      <c r="E1792" t="s">
        <v>44041</v>
      </c>
      <c r="F1792" t="s">
        <v>44032</v>
      </c>
      <c r="G1792" t="s">
        <v>44042</v>
      </c>
      <c r="H1792">
        <v>110</v>
      </c>
      <c r="I1792" t="s">
        <v>25</v>
      </c>
      <c r="J1792" t="s">
        <v>26</v>
      </c>
      <c r="M1792" t="s">
        <v>986</v>
      </c>
      <c r="N1792" t="s">
        <v>18759</v>
      </c>
      <c r="O1792" t="s">
        <v>18760</v>
      </c>
      <c r="P1792" t="s">
        <v>732</v>
      </c>
      <c r="Q1792" t="s">
        <v>18761</v>
      </c>
      <c r="R1792" t="s">
        <v>18762</v>
      </c>
      <c r="S1792" t="s">
        <v>18763</v>
      </c>
      <c r="T1792">
        <v>6.1</v>
      </c>
      <c r="U1792">
        <v>48133</v>
      </c>
      <c r="V1792" s="12">
        <f>W1792*1.20207800169993</f>
        <v>24041560.033998597</v>
      </c>
      <c r="W1792" s="3">
        <v>20000000</v>
      </c>
      <c r="X1792" s="13">
        <f>Y1792*1.20207800169993</f>
        <v>47197796.832213208</v>
      </c>
      <c r="Y1792" s="3">
        <v>39263506</v>
      </c>
      <c r="Z1792" s="13">
        <f>AA1792*1.20207800169993</f>
        <v>53678795.570066378</v>
      </c>
      <c r="AA1792" s="3">
        <v>44655002</v>
      </c>
      <c r="AB1792">
        <v>138</v>
      </c>
    </row>
    <row r="1793" spans="1:28" x14ac:dyDescent="0.2">
      <c r="A1793" t="s">
        <v>42859</v>
      </c>
      <c r="B1793" t="s">
        <v>42860</v>
      </c>
      <c r="C1793">
        <v>2018</v>
      </c>
      <c r="D1793" s="1">
        <v>43260</v>
      </c>
      <c r="E1793" t="s">
        <v>44037</v>
      </c>
      <c r="F1793" t="s">
        <v>44047</v>
      </c>
      <c r="G1793" t="s">
        <v>44031</v>
      </c>
      <c r="H1793">
        <v>84</v>
      </c>
      <c r="I1793" t="s">
        <v>25</v>
      </c>
      <c r="J1793" t="s">
        <v>26</v>
      </c>
      <c r="M1793" t="s">
        <v>42861</v>
      </c>
      <c r="N1793" t="s">
        <v>42862</v>
      </c>
      <c r="O1793" t="s">
        <v>42863</v>
      </c>
      <c r="P1793" t="s">
        <v>42864</v>
      </c>
      <c r="Q1793" t="s">
        <v>42865</v>
      </c>
      <c r="R1793" t="s">
        <v>42866</v>
      </c>
      <c r="S1793" t="s">
        <v>42867</v>
      </c>
      <c r="T1793">
        <v>6.8</v>
      </c>
      <c r="U1793">
        <v>15797</v>
      </c>
      <c r="V1793" s="12">
        <f>W1793*1.03068014830331</f>
        <v>10306801.483033098</v>
      </c>
      <c r="W1793" s="3">
        <v>10000000</v>
      </c>
      <c r="X1793" s="13">
        <f>Y1793*1.03068014830331</f>
        <v>30704204.8584706</v>
      </c>
      <c r="Y1793" s="3">
        <v>29790236</v>
      </c>
      <c r="Z1793" s="13">
        <f>AA1793*1.03068014830331</f>
        <v>53688372.165634409</v>
      </c>
      <c r="AA1793" s="3">
        <v>52090236</v>
      </c>
      <c r="AB1793">
        <v>212</v>
      </c>
    </row>
    <row r="1794" spans="1:28" x14ac:dyDescent="0.2">
      <c r="A1794" t="s">
        <v>26292</v>
      </c>
      <c r="B1794" t="s">
        <v>26293</v>
      </c>
      <c r="C1794">
        <v>2013</v>
      </c>
      <c r="D1794" t="s">
        <v>23287</v>
      </c>
      <c r="E1794" t="s">
        <v>16512</v>
      </c>
      <c r="F1794" t="s">
        <v>44042</v>
      </c>
      <c r="H1794">
        <v>107</v>
      </c>
      <c r="I1794" t="s">
        <v>25</v>
      </c>
      <c r="J1794" t="s">
        <v>26</v>
      </c>
      <c r="M1794" t="s">
        <v>8723</v>
      </c>
      <c r="N1794" t="s">
        <v>26294</v>
      </c>
      <c r="O1794" t="s">
        <v>26295</v>
      </c>
      <c r="P1794" t="s">
        <v>26296</v>
      </c>
      <c r="Q1794" t="s">
        <v>26297</v>
      </c>
      <c r="R1794" t="s">
        <v>26298</v>
      </c>
      <c r="S1794" t="s">
        <v>26299</v>
      </c>
      <c r="T1794">
        <v>6.3</v>
      </c>
      <c r="U1794">
        <v>131686</v>
      </c>
      <c r="V1794" s="12">
        <f>W1794*1.11098185502045</f>
        <v>49994183.475920253</v>
      </c>
      <c r="W1794" s="3">
        <v>45000000</v>
      </c>
      <c r="X1794" s="13">
        <f>Y1794*1.11098185502045</f>
        <v>13387663.536571074</v>
      </c>
      <c r="Y1794" s="3">
        <v>12050299</v>
      </c>
      <c r="Z1794" s="13">
        <f>AA1794*1.11098185502045</f>
        <v>53694594.066402599</v>
      </c>
      <c r="AA1794" s="3">
        <v>48330757</v>
      </c>
      <c r="AB1794">
        <v>320</v>
      </c>
    </row>
    <row r="1795" spans="1:28" x14ac:dyDescent="0.2">
      <c r="A1795" t="s">
        <v>26479</v>
      </c>
      <c r="B1795" t="s">
        <v>26480</v>
      </c>
      <c r="C1795">
        <v>2012</v>
      </c>
      <c r="D1795" s="1">
        <v>41184</v>
      </c>
      <c r="E1795" t="s">
        <v>16512</v>
      </c>
      <c r="F1795" t="s">
        <v>44031</v>
      </c>
      <c r="G1795" t="s">
        <v>44044</v>
      </c>
      <c r="H1795">
        <v>102</v>
      </c>
      <c r="I1795" t="s">
        <v>25</v>
      </c>
      <c r="J1795" t="s">
        <v>26</v>
      </c>
      <c r="K1795" t="s">
        <v>308</v>
      </c>
      <c r="M1795" t="s">
        <v>26481</v>
      </c>
      <c r="N1795" t="s">
        <v>26482</v>
      </c>
      <c r="O1795" t="s">
        <v>26483</v>
      </c>
      <c r="P1795" t="s">
        <v>16031</v>
      </c>
      <c r="Q1795" t="s">
        <v>26484</v>
      </c>
      <c r="R1795" t="s">
        <v>26485</v>
      </c>
      <c r="S1795" t="s">
        <v>26486</v>
      </c>
      <c r="T1795">
        <v>6.6</v>
      </c>
      <c r="U1795">
        <v>143295</v>
      </c>
      <c r="V1795" s="12">
        <f>W1795*1.12725506764114</f>
        <v>47344712.840927877</v>
      </c>
      <c r="W1795" s="3">
        <v>42000000</v>
      </c>
      <c r="X1795" s="13">
        <f>Y1795*1.12725506764114</f>
        <v>20989489.359478027</v>
      </c>
      <c r="Y1795" s="3">
        <v>18620000</v>
      </c>
      <c r="Z1795" s="13">
        <f>AA1795*1.12725506764114</f>
        <v>53697957.347060435</v>
      </c>
      <c r="AA1795" s="3">
        <v>47636031</v>
      </c>
      <c r="AB1795">
        <v>185</v>
      </c>
    </row>
    <row r="1796" spans="1:28" hidden="1" x14ac:dyDescent="0.2">
      <c r="A1796" t="s">
        <v>17922</v>
      </c>
      <c r="B1796" t="s">
        <v>17923</v>
      </c>
      <c r="C1796">
        <v>2007</v>
      </c>
      <c r="D1796" t="s">
        <v>17924</v>
      </c>
      <c r="E1796" t="s">
        <v>1045</v>
      </c>
      <c r="F1796" t="s">
        <v>44046</v>
      </c>
      <c r="H1796">
        <v>82</v>
      </c>
      <c r="I1796" t="s">
        <v>25</v>
      </c>
      <c r="J1796" t="s">
        <v>26</v>
      </c>
      <c r="M1796" t="s">
        <v>17925</v>
      </c>
      <c r="N1796" t="s">
        <v>17925</v>
      </c>
      <c r="O1796" t="s">
        <v>17926</v>
      </c>
      <c r="P1796" t="s">
        <v>17927</v>
      </c>
      <c r="Q1796" t="s">
        <v>17928</v>
      </c>
      <c r="R1796" t="s">
        <v>17929</v>
      </c>
      <c r="S1796" t="s">
        <v>17930</v>
      </c>
      <c r="T1796">
        <v>6.8</v>
      </c>
      <c r="U1796">
        <v>78206</v>
      </c>
      <c r="W1796"/>
      <c r="X1796"/>
      <c r="Y1796"/>
      <c r="Z1796"/>
      <c r="AA1796"/>
      <c r="AB1796">
        <v>311</v>
      </c>
    </row>
    <row r="1797" spans="1:28" hidden="1" x14ac:dyDescent="0.2">
      <c r="A1797" t="s">
        <v>40167</v>
      </c>
      <c r="B1797" t="s">
        <v>40168</v>
      </c>
      <c r="C1797">
        <v>2016</v>
      </c>
      <c r="D1797" s="1">
        <v>42709</v>
      </c>
      <c r="E1797" t="s">
        <v>3496</v>
      </c>
      <c r="F1797" t="s">
        <v>44045</v>
      </c>
      <c r="G1797" t="s">
        <v>44042</v>
      </c>
      <c r="H1797">
        <v>156</v>
      </c>
      <c r="I1797" t="s">
        <v>16159</v>
      </c>
      <c r="J1797" t="s">
        <v>3179</v>
      </c>
      <c r="K1797" t="s">
        <v>934</v>
      </c>
      <c r="M1797" t="s">
        <v>22001</v>
      </c>
      <c r="N1797" t="s">
        <v>40169</v>
      </c>
      <c r="O1797" t="s">
        <v>40170</v>
      </c>
      <c r="P1797" t="s">
        <v>40171</v>
      </c>
      <c r="Q1797" t="s">
        <v>40172</v>
      </c>
      <c r="R1797" t="s">
        <v>40173</v>
      </c>
      <c r="S1797" t="s">
        <v>40174</v>
      </c>
      <c r="T1797">
        <v>7.4</v>
      </c>
      <c r="U1797">
        <v>46987</v>
      </c>
      <c r="V1797" s="12">
        <f>W1797*1.07834771485832</f>
        <v>6922992.329390415</v>
      </c>
      <c r="W1797" s="3">
        <v>6420000</v>
      </c>
      <c r="X1797" s="13">
        <f>Y1797*1.07834771485832</f>
        <v>848263.89798214484</v>
      </c>
      <c r="Y1797" s="3">
        <v>786633</v>
      </c>
      <c r="Z1797" s="13">
        <f>AA1797*1.07834771485832</f>
        <v>53757542.261142552</v>
      </c>
      <c r="AA1797" s="3">
        <v>49851770</v>
      </c>
      <c r="AB1797">
        <v>202</v>
      </c>
    </row>
    <row r="1798" spans="1:28" x14ac:dyDescent="0.2">
      <c r="A1798" t="s">
        <v>21006</v>
      </c>
      <c r="B1798" t="s">
        <v>21007</v>
      </c>
      <c r="C1798">
        <v>2008</v>
      </c>
      <c r="D1798" s="1">
        <v>39967</v>
      </c>
      <c r="E1798" t="s">
        <v>176</v>
      </c>
      <c r="F1798" t="s">
        <v>44050</v>
      </c>
      <c r="H1798">
        <v>109</v>
      </c>
      <c r="I1798" t="s">
        <v>1016</v>
      </c>
      <c r="J1798" t="s">
        <v>26</v>
      </c>
      <c r="M1798" t="s">
        <v>1131</v>
      </c>
      <c r="N1798" t="s">
        <v>21008</v>
      </c>
      <c r="O1798" t="s">
        <v>21009</v>
      </c>
      <c r="P1798" t="s">
        <v>13166</v>
      </c>
      <c r="Q1798" t="s">
        <v>21010</v>
      </c>
      <c r="R1798" t="s">
        <v>21011</v>
      </c>
      <c r="S1798" t="s">
        <v>21012</v>
      </c>
      <c r="T1798">
        <v>7.9</v>
      </c>
      <c r="U1798">
        <v>286256</v>
      </c>
      <c r="V1798" s="12">
        <f>W1798*1.20207800169993</f>
        <v>7212468.0101995794</v>
      </c>
      <c r="W1798" s="3">
        <v>6000000</v>
      </c>
      <c r="X1798" s="13">
        <f>Y1798*1.20207800169993</f>
        <v>31540414.713557176</v>
      </c>
      <c r="Y1798" s="3">
        <v>26238243</v>
      </c>
      <c r="Z1798" s="13">
        <f>AA1798*1.20207800169993</f>
        <v>53774550.699525788</v>
      </c>
      <c r="AA1798" s="3">
        <v>44734660</v>
      </c>
      <c r="AB1798">
        <v>591</v>
      </c>
    </row>
    <row r="1799" spans="1:28" x14ac:dyDescent="0.2">
      <c r="A1799" t="s">
        <v>27944</v>
      </c>
      <c r="B1799" t="s">
        <v>27945</v>
      </c>
      <c r="C1799">
        <v>2015</v>
      </c>
      <c r="D1799" t="s">
        <v>27946</v>
      </c>
      <c r="E1799" t="s">
        <v>1045</v>
      </c>
      <c r="H1799">
        <v>104</v>
      </c>
      <c r="I1799" t="s">
        <v>25</v>
      </c>
      <c r="J1799" t="s">
        <v>26</v>
      </c>
      <c r="M1799" t="s">
        <v>27947</v>
      </c>
      <c r="N1799" t="s">
        <v>27948</v>
      </c>
      <c r="O1799" t="s">
        <v>27949</v>
      </c>
      <c r="P1799" t="s">
        <v>27950</v>
      </c>
      <c r="Q1799" t="s">
        <v>27951</v>
      </c>
      <c r="R1799" t="s">
        <v>27952</v>
      </c>
      <c r="S1799" t="s">
        <v>27953</v>
      </c>
      <c r="T1799">
        <v>6.6</v>
      </c>
      <c r="U1799">
        <v>75015</v>
      </c>
      <c r="V1799" s="12">
        <f>W1799*1.09195121025074</f>
        <v>32758536.3075222</v>
      </c>
      <c r="W1799" s="3">
        <v>30000000</v>
      </c>
      <c r="X1799" s="13">
        <f>Y1799*1.09195121025074</f>
        <v>35339258.165633641</v>
      </c>
      <c r="Y1799" s="3">
        <v>32363404</v>
      </c>
      <c r="Z1799" s="13">
        <f>AA1799*1.09195121025074</f>
        <v>53793233.618871145</v>
      </c>
      <c r="AA1799" s="3">
        <v>49263404</v>
      </c>
      <c r="AB1799">
        <v>192</v>
      </c>
    </row>
    <row r="1800" spans="1:28" x14ac:dyDescent="0.2">
      <c r="A1800" t="s">
        <v>32774</v>
      </c>
      <c r="B1800" t="s">
        <v>32775</v>
      </c>
      <c r="C1800">
        <v>2013</v>
      </c>
      <c r="D1800" t="s">
        <v>30334</v>
      </c>
      <c r="E1800" t="s">
        <v>16512</v>
      </c>
      <c r="F1800" t="s">
        <v>44044</v>
      </c>
      <c r="G1800" t="s">
        <v>44042</v>
      </c>
      <c r="H1800">
        <v>100</v>
      </c>
      <c r="I1800" t="s">
        <v>25</v>
      </c>
      <c r="J1800" t="s">
        <v>26</v>
      </c>
      <c r="M1800" t="s">
        <v>638</v>
      </c>
      <c r="N1800" t="s">
        <v>32776</v>
      </c>
      <c r="O1800" t="s">
        <v>32777</v>
      </c>
      <c r="P1800" t="s">
        <v>1671</v>
      </c>
      <c r="Q1800" t="s">
        <v>32778</v>
      </c>
      <c r="R1800" t="s">
        <v>32779</v>
      </c>
      <c r="S1800" t="s">
        <v>32780</v>
      </c>
      <c r="T1800">
        <v>6.5</v>
      </c>
      <c r="U1800">
        <v>105123</v>
      </c>
      <c r="V1800" s="12">
        <f>W1800*1.11098185502045</f>
        <v>24441600.810449898</v>
      </c>
      <c r="W1800" s="3">
        <v>22000000</v>
      </c>
      <c r="X1800" s="13">
        <f>Y1800*1.11098185502045</f>
        <v>22396169.895208038</v>
      </c>
      <c r="Y1800" s="3">
        <v>20158898</v>
      </c>
      <c r="Z1800" s="13">
        <f>AA1800*1.11098185502045</f>
        <v>53826422.062337473</v>
      </c>
      <c r="AA1800" s="3">
        <v>48449416</v>
      </c>
      <c r="AB1800">
        <v>197</v>
      </c>
    </row>
    <row r="1801" spans="1:28" x14ac:dyDescent="0.2">
      <c r="A1801" t="s">
        <v>29185</v>
      </c>
      <c r="B1801" t="s">
        <v>29186</v>
      </c>
      <c r="C1801">
        <v>2013</v>
      </c>
      <c r="D1801" t="s">
        <v>17944</v>
      </c>
      <c r="E1801" t="s">
        <v>176</v>
      </c>
      <c r="F1801" t="s">
        <v>44036</v>
      </c>
      <c r="G1801" t="s">
        <v>44033</v>
      </c>
      <c r="H1801">
        <v>126</v>
      </c>
      <c r="I1801" t="s">
        <v>25</v>
      </c>
      <c r="J1801" t="s">
        <v>26</v>
      </c>
      <c r="M1801" t="s">
        <v>4281</v>
      </c>
      <c r="N1801" t="s">
        <v>4281</v>
      </c>
      <c r="O1801" t="s">
        <v>29187</v>
      </c>
      <c r="P1801" t="s">
        <v>3526</v>
      </c>
      <c r="Q1801" t="s">
        <v>29188</v>
      </c>
      <c r="R1801" t="s">
        <v>29189</v>
      </c>
      <c r="S1801" t="s">
        <v>29190</v>
      </c>
      <c r="T1801">
        <v>8</v>
      </c>
      <c r="U1801">
        <v>523975</v>
      </c>
      <c r="V1801" s="12">
        <f>W1801*1.11098185502045</f>
        <v>25552582.665470351</v>
      </c>
      <c r="W1801" s="3">
        <v>23000000</v>
      </c>
      <c r="X1801" s="13">
        <f>Y1801*1.11098185502045</f>
        <v>28405862.925608475</v>
      </c>
      <c r="Y1801" s="3">
        <v>25568251</v>
      </c>
      <c r="Z1801" s="13">
        <f>AA1801*1.11098185502045</f>
        <v>53901981.049279265</v>
      </c>
      <c r="AA1801" s="3">
        <v>48517427</v>
      </c>
      <c r="AB1801">
        <v>1086</v>
      </c>
    </row>
    <row r="1802" spans="1:28" hidden="1" x14ac:dyDescent="0.2">
      <c r="A1802" t="s">
        <v>17971</v>
      </c>
      <c r="B1802" t="s">
        <v>17972</v>
      </c>
      <c r="C1802">
        <v>2007</v>
      </c>
      <c r="D1802" t="s">
        <v>12773</v>
      </c>
      <c r="E1802" t="s">
        <v>1045</v>
      </c>
      <c r="F1802" t="s">
        <v>44032</v>
      </c>
      <c r="G1802" t="s">
        <v>44036</v>
      </c>
      <c r="H1802">
        <v>106</v>
      </c>
      <c r="I1802" t="s">
        <v>25</v>
      </c>
      <c r="J1802" t="s">
        <v>26</v>
      </c>
      <c r="M1802" t="s">
        <v>17973</v>
      </c>
      <c r="N1802" t="s">
        <v>17974</v>
      </c>
      <c r="O1802" t="s">
        <v>17975</v>
      </c>
      <c r="P1802" t="s">
        <v>11422</v>
      </c>
      <c r="Q1802" t="s">
        <v>17976</v>
      </c>
      <c r="R1802" t="s">
        <v>17977</v>
      </c>
      <c r="S1802" t="s">
        <v>17978</v>
      </c>
      <c r="T1802">
        <v>6.8</v>
      </c>
      <c r="U1802">
        <v>25809</v>
      </c>
      <c r="W1802"/>
      <c r="X1802"/>
      <c r="Y1802">
        <v>3575227</v>
      </c>
      <c r="Z1802"/>
      <c r="AA1802">
        <v>7163566</v>
      </c>
      <c r="AB1802">
        <v>70</v>
      </c>
    </row>
    <row r="1803" spans="1:28" x14ac:dyDescent="0.2">
      <c r="A1803" t="s">
        <v>7563</v>
      </c>
      <c r="B1803" t="s">
        <v>7564</v>
      </c>
      <c r="C1803">
        <v>2003</v>
      </c>
      <c r="D1803" t="s">
        <v>5156</v>
      </c>
      <c r="E1803" t="s">
        <v>44043</v>
      </c>
      <c r="F1803" t="s">
        <v>44042</v>
      </c>
      <c r="G1803" t="s">
        <v>44039</v>
      </c>
      <c r="H1803">
        <v>137</v>
      </c>
      <c r="I1803" t="s">
        <v>25</v>
      </c>
      <c r="J1803" t="s">
        <v>26</v>
      </c>
      <c r="K1803" t="s">
        <v>7565</v>
      </c>
      <c r="L1803" t="s">
        <v>308</v>
      </c>
      <c r="M1803" t="s">
        <v>954</v>
      </c>
      <c r="N1803" t="s">
        <v>7566</v>
      </c>
      <c r="O1803" t="s">
        <v>7567</v>
      </c>
      <c r="P1803" t="s">
        <v>201</v>
      </c>
      <c r="Q1803" t="s">
        <v>7568</v>
      </c>
      <c r="R1803" t="s">
        <v>7569</v>
      </c>
      <c r="S1803" t="s">
        <v>7570</v>
      </c>
      <c r="T1803">
        <v>6.5</v>
      </c>
      <c r="U1803">
        <v>32694</v>
      </c>
      <c r="V1803" s="12">
        <f>W1803*1.40658152173913</f>
        <v>84394891.304347798</v>
      </c>
      <c r="W1803" s="3">
        <v>60000000</v>
      </c>
      <c r="X1803" s="13">
        <f>Y1803*1.40658152173913</f>
        <v>37993426.668369554</v>
      </c>
      <c r="Y1803" s="3">
        <v>27011180</v>
      </c>
      <c r="Z1803" s="13">
        <f>AA1803*1.40658152173913</f>
        <v>53962483.123081505</v>
      </c>
      <c r="AA1803" s="3">
        <v>38364277</v>
      </c>
      <c r="AB1803">
        <v>213</v>
      </c>
    </row>
    <row r="1804" spans="1:28" x14ac:dyDescent="0.2">
      <c r="A1804" t="s">
        <v>19239</v>
      </c>
      <c r="B1804" t="s">
        <v>19240</v>
      </c>
      <c r="C1804">
        <v>2010</v>
      </c>
      <c r="D1804" s="1">
        <v>40699</v>
      </c>
      <c r="E1804" t="s">
        <v>16512</v>
      </c>
      <c r="F1804" t="s">
        <v>44044</v>
      </c>
      <c r="G1804" t="s">
        <v>44042</v>
      </c>
      <c r="H1804">
        <v>105</v>
      </c>
      <c r="I1804" t="s">
        <v>25</v>
      </c>
      <c r="J1804" t="s">
        <v>26</v>
      </c>
      <c r="K1804" t="s">
        <v>308</v>
      </c>
      <c r="L1804" t="s">
        <v>3329</v>
      </c>
      <c r="M1804" t="s">
        <v>19241</v>
      </c>
      <c r="N1804" t="s">
        <v>19242</v>
      </c>
      <c r="O1804" t="s">
        <v>19243</v>
      </c>
      <c r="P1804" t="s">
        <v>19244</v>
      </c>
      <c r="Q1804" t="s">
        <v>19245</v>
      </c>
      <c r="R1804" t="s">
        <v>19246</v>
      </c>
      <c r="S1804" t="s">
        <v>19247</v>
      </c>
      <c r="T1804">
        <v>6.6</v>
      </c>
      <c r="U1804">
        <v>188404</v>
      </c>
      <c r="V1804" s="12">
        <f>W1804*1.18690152988223</f>
        <v>12462466.063763415</v>
      </c>
      <c r="W1804" s="3">
        <v>10500000</v>
      </c>
      <c r="X1804" s="13">
        <f>Y1804*1.18690152988223</f>
        <v>31564039.122546449</v>
      </c>
      <c r="Y1804" s="3">
        <v>26593646</v>
      </c>
      <c r="Z1804" s="13">
        <f>AA1804*1.18690152988223</f>
        <v>53994116.103276134</v>
      </c>
      <c r="AA1804" s="3">
        <v>45491656</v>
      </c>
      <c r="AB1804">
        <v>409</v>
      </c>
    </row>
    <row r="1805" spans="1:28" hidden="1" x14ac:dyDescent="0.2">
      <c r="A1805" t="s">
        <v>17995</v>
      </c>
      <c r="B1805" t="s">
        <v>17996</v>
      </c>
      <c r="C1805">
        <v>2007</v>
      </c>
      <c r="D1805" t="s">
        <v>9407</v>
      </c>
      <c r="E1805" t="s">
        <v>44041</v>
      </c>
      <c r="F1805" t="s">
        <v>44032</v>
      </c>
      <c r="H1805">
        <v>106</v>
      </c>
      <c r="I1805" t="s">
        <v>4427</v>
      </c>
      <c r="J1805" t="s">
        <v>4428</v>
      </c>
      <c r="M1805" t="s">
        <v>17997</v>
      </c>
      <c r="N1805" t="s">
        <v>17998</v>
      </c>
      <c r="O1805" t="s">
        <v>17999</v>
      </c>
      <c r="P1805" t="s">
        <v>18000</v>
      </c>
      <c r="Q1805" t="s">
        <v>18001</v>
      </c>
      <c r="R1805" t="s">
        <v>18002</v>
      </c>
      <c r="S1805" t="s">
        <v>18003</v>
      </c>
      <c r="T1805">
        <v>7.2</v>
      </c>
      <c r="U1805">
        <v>14948</v>
      </c>
      <c r="W1805"/>
      <c r="X1805"/>
      <c r="Y1805">
        <v>325131</v>
      </c>
      <c r="Z1805"/>
      <c r="AA1805">
        <v>2589732</v>
      </c>
      <c r="AB1805">
        <v>30</v>
      </c>
    </row>
    <row r="1806" spans="1:28" x14ac:dyDescent="0.2">
      <c r="A1806" t="s">
        <v>22555</v>
      </c>
      <c r="B1806" t="s">
        <v>22556</v>
      </c>
      <c r="C1806">
        <v>2010</v>
      </c>
      <c r="D1806" t="s">
        <v>14830</v>
      </c>
      <c r="E1806" t="s">
        <v>176</v>
      </c>
      <c r="F1806" t="s">
        <v>44042</v>
      </c>
      <c r="H1806">
        <v>113</v>
      </c>
      <c r="I1806" t="s">
        <v>22557</v>
      </c>
      <c r="J1806" t="s">
        <v>26</v>
      </c>
      <c r="K1806" t="s">
        <v>307</v>
      </c>
      <c r="L1806" t="s">
        <v>75</v>
      </c>
      <c r="M1806" t="s">
        <v>2710</v>
      </c>
      <c r="N1806" t="s">
        <v>22558</v>
      </c>
      <c r="O1806" t="s">
        <v>22559</v>
      </c>
      <c r="P1806" t="s">
        <v>7485</v>
      </c>
      <c r="Q1806" t="s">
        <v>22560</v>
      </c>
      <c r="R1806" t="s">
        <v>22561</v>
      </c>
      <c r="S1806" t="s">
        <v>22562</v>
      </c>
      <c r="T1806">
        <v>6.8</v>
      </c>
      <c r="U1806">
        <v>63298</v>
      </c>
      <c r="V1806" s="12">
        <f>W1806*1.18690152988223</f>
        <v>23738030.597644601</v>
      </c>
      <c r="W1806" s="3">
        <v>20000000</v>
      </c>
      <c r="X1806" s="13">
        <f>Y1806*1.18690152988223</f>
        <v>37004679.41917666</v>
      </c>
      <c r="Y1806" s="3">
        <v>31177548</v>
      </c>
      <c r="Z1806" s="13">
        <f>AA1806*1.18690152988223</f>
        <v>54165874.997468449</v>
      </c>
      <c r="AA1806" s="3">
        <v>45636368</v>
      </c>
      <c r="AB1806">
        <v>182</v>
      </c>
    </row>
    <row r="1807" spans="1:28" x14ac:dyDescent="0.2">
      <c r="A1807" t="s">
        <v>2345</v>
      </c>
      <c r="B1807" t="s">
        <v>2346</v>
      </c>
      <c r="C1807">
        <v>2002</v>
      </c>
      <c r="D1807" t="s">
        <v>2347</v>
      </c>
      <c r="E1807" t="s">
        <v>3496</v>
      </c>
      <c r="F1807" t="s">
        <v>44042</v>
      </c>
      <c r="H1807">
        <v>94</v>
      </c>
      <c r="I1807" t="s">
        <v>25</v>
      </c>
      <c r="J1807" t="s">
        <v>26</v>
      </c>
      <c r="M1807" t="s">
        <v>2348</v>
      </c>
      <c r="N1807" t="s">
        <v>2349</v>
      </c>
      <c r="O1807" t="s">
        <v>2350</v>
      </c>
      <c r="P1807" t="s">
        <v>2351</v>
      </c>
      <c r="Q1807" t="s">
        <v>2352</v>
      </c>
      <c r="R1807" t="s">
        <v>2353</v>
      </c>
      <c r="S1807" t="s">
        <v>2354</v>
      </c>
      <c r="T1807">
        <v>4</v>
      </c>
      <c r="U1807">
        <v>36584</v>
      </c>
      <c r="V1807" s="12">
        <f>W1807*1.43863813229572</f>
        <v>18702295.71984436</v>
      </c>
      <c r="W1807" s="3">
        <v>13000000</v>
      </c>
      <c r="X1807" s="13">
        <f>Y1807*1.43863813229572</f>
        <v>43669057.745758757</v>
      </c>
      <c r="Y1807" s="3">
        <v>30354442</v>
      </c>
      <c r="Z1807" s="13">
        <f>AA1807*1.43863813229572</f>
        <v>54186096.650389113</v>
      </c>
      <c r="AA1807" s="3">
        <v>37664855</v>
      </c>
      <c r="AB1807">
        <v>647</v>
      </c>
    </row>
    <row r="1808" spans="1:28" x14ac:dyDescent="0.2">
      <c r="A1808" t="s">
        <v>26811</v>
      </c>
      <c r="B1808" t="s">
        <v>26812</v>
      </c>
      <c r="C1808">
        <v>2011</v>
      </c>
      <c r="D1808" s="1">
        <v>40759</v>
      </c>
      <c r="E1808" t="s">
        <v>44035</v>
      </c>
      <c r="F1808" t="s">
        <v>44032</v>
      </c>
      <c r="G1808" t="s">
        <v>44040</v>
      </c>
      <c r="H1808">
        <v>112</v>
      </c>
      <c r="I1808" t="s">
        <v>25</v>
      </c>
      <c r="J1808" t="s">
        <v>26</v>
      </c>
      <c r="M1808" t="s">
        <v>8454</v>
      </c>
      <c r="N1808" t="s">
        <v>26813</v>
      </c>
      <c r="O1808" t="s">
        <v>26814</v>
      </c>
      <c r="P1808" t="s">
        <v>6546</v>
      </c>
      <c r="Q1808" t="s">
        <v>26815</v>
      </c>
      <c r="R1808" t="s">
        <v>26816</v>
      </c>
      <c r="S1808" t="s">
        <v>26817</v>
      </c>
      <c r="T1808">
        <v>7</v>
      </c>
      <c r="U1808">
        <v>44808</v>
      </c>
      <c r="V1808" s="12">
        <f>W1808*1.1505830469594</f>
        <v>20710494.845269199</v>
      </c>
      <c r="W1808" s="3">
        <v>18000000</v>
      </c>
      <c r="X1808" s="13">
        <f>Y1808*1.1505830469594</f>
        <v>50457006.205522485</v>
      </c>
      <c r="Y1808" s="3">
        <v>43853424</v>
      </c>
      <c r="Z1808" s="13">
        <f>AA1808*1.1505830469594</f>
        <v>54216563.925455451</v>
      </c>
      <c r="AA1808" s="3">
        <v>47120948</v>
      </c>
      <c r="AB1808">
        <v>139</v>
      </c>
    </row>
    <row r="1809" spans="1:28" hidden="1" x14ac:dyDescent="0.2">
      <c r="A1809" t="s">
        <v>18028</v>
      </c>
      <c r="B1809" t="s">
        <v>18029</v>
      </c>
      <c r="C1809">
        <v>2007</v>
      </c>
      <c r="D1809" s="1">
        <v>39363</v>
      </c>
      <c r="E1809" t="s">
        <v>176</v>
      </c>
      <c r="F1809" t="s">
        <v>44040</v>
      </c>
      <c r="G1809" t="s">
        <v>44050</v>
      </c>
      <c r="H1809">
        <v>153</v>
      </c>
      <c r="I1809" t="s">
        <v>943</v>
      </c>
      <c r="J1809" t="s">
        <v>944</v>
      </c>
      <c r="M1809" t="s">
        <v>18030</v>
      </c>
      <c r="N1809" t="s">
        <v>18031</v>
      </c>
      <c r="O1809" t="s">
        <v>18032</v>
      </c>
      <c r="P1809" t="s">
        <v>2764</v>
      </c>
      <c r="Q1809" t="s">
        <v>18033</v>
      </c>
      <c r="R1809" t="s">
        <v>18034</v>
      </c>
      <c r="S1809" t="s">
        <v>18035</v>
      </c>
      <c r="T1809">
        <v>8.1999999999999993</v>
      </c>
      <c r="U1809">
        <v>72356</v>
      </c>
      <c r="W1809"/>
      <c r="X1809"/>
      <c r="Y1809">
        <v>1120404</v>
      </c>
      <c r="Z1809"/>
      <c r="AA1809">
        <v>21505244</v>
      </c>
      <c r="AB1809">
        <v>118</v>
      </c>
    </row>
    <row r="1810" spans="1:28" x14ac:dyDescent="0.2">
      <c r="A1810" t="s">
        <v>10872</v>
      </c>
      <c r="B1810" t="s">
        <v>10873</v>
      </c>
      <c r="C1810">
        <v>2006</v>
      </c>
      <c r="D1810" t="s">
        <v>10874</v>
      </c>
      <c r="E1810" t="s">
        <v>1045</v>
      </c>
      <c r="F1810" t="s">
        <v>44032</v>
      </c>
      <c r="G1810" t="s">
        <v>44036</v>
      </c>
      <c r="H1810">
        <v>117</v>
      </c>
      <c r="I1810" t="s">
        <v>229</v>
      </c>
      <c r="J1810" t="s">
        <v>26</v>
      </c>
      <c r="K1810" t="s">
        <v>27</v>
      </c>
      <c r="L1810" t="s">
        <v>75</v>
      </c>
      <c r="M1810" t="s">
        <v>1005</v>
      </c>
      <c r="N1810" t="s">
        <v>10875</v>
      </c>
      <c r="O1810" t="s">
        <v>10876</v>
      </c>
      <c r="P1810" t="s">
        <v>7828</v>
      </c>
      <c r="Q1810" t="s">
        <v>10877</v>
      </c>
      <c r="R1810" t="s">
        <v>10878</v>
      </c>
      <c r="S1810" t="s">
        <v>10879</v>
      </c>
      <c r="T1810">
        <v>7</v>
      </c>
      <c r="U1810">
        <v>86962</v>
      </c>
      <c r="V1810" s="12">
        <f>W1810*1.28378472222222</f>
        <v>44932465.277777702</v>
      </c>
      <c r="W1810" s="3">
        <v>35000000</v>
      </c>
      <c r="X1810" s="13">
        <f>Y1810*1.28378472222222</f>
        <v>9576135.3784722053</v>
      </c>
      <c r="Y1810" s="3">
        <v>7459300</v>
      </c>
      <c r="Z1810" s="13">
        <f>AA1810*1.28378472222222</f>
        <v>54265481.356909633</v>
      </c>
      <c r="AA1810" s="3">
        <v>42269923</v>
      </c>
      <c r="AB1810">
        <v>228</v>
      </c>
    </row>
    <row r="1811" spans="1:28" x14ac:dyDescent="0.2">
      <c r="A1811" t="s">
        <v>6922</v>
      </c>
      <c r="B1811" t="s">
        <v>6923</v>
      </c>
      <c r="C1811">
        <v>2003</v>
      </c>
      <c r="D1811" t="s">
        <v>2411</v>
      </c>
      <c r="E1811" t="s">
        <v>1045</v>
      </c>
      <c r="H1811">
        <v>95</v>
      </c>
      <c r="I1811" t="s">
        <v>25</v>
      </c>
      <c r="J1811" t="s">
        <v>26</v>
      </c>
      <c r="M1811" t="s">
        <v>1170</v>
      </c>
      <c r="N1811" t="s">
        <v>6924</v>
      </c>
      <c r="O1811" t="s">
        <v>6925</v>
      </c>
      <c r="P1811" t="s">
        <v>1170</v>
      </c>
      <c r="Q1811" t="s">
        <v>6926</v>
      </c>
      <c r="R1811" t="s">
        <v>6927</v>
      </c>
      <c r="S1811" t="s">
        <v>6928</v>
      </c>
      <c r="T1811">
        <v>5.5</v>
      </c>
      <c r="U1811">
        <v>17935</v>
      </c>
      <c r="V1811" s="12">
        <f>W1811*1.40658152173913</f>
        <v>49511669.565217376</v>
      </c>
      <c r="W1811" s="3">
        <v>35200000</v>
      </c>
      <c r="X1811" s="13">
        <f>Y1811*1.40658152173913</f>
        <v>53626267.941940203</v>
      </c>
      <c r="Y1811" s="3">
        <v>38125247</v>
      </c>
      <c r="Z1811" s="13">
        <f>AA1811*1.40658152173913</f>
        <v>54322859.15502172</v>
      </c>
      <c r="AA1811" s="3">
        <v>38620484</v>
      </c>
      <c r="AB1811">
        <v>86</v>
      </c>
    </row>
    <row r="1812" spans="1:28" x14ac:dyDescent="0.2">
      <c r="A1812" t="s">
        <v>15407</v>
      </c>
      <c r="B1812" t="s">
        <v>15408</v>
      </c>
      <c r="C1812">
        <v>2006</v>
      </c>
      <c r="D1812" s="1">
        <v>39391</v>
      </c>
      <c r="E1812" t="s">
        <v>1045</v>
      </c>
      <c r="F1812" t="s">
        <v>44032</v>
      </c>
      <c r="G1812" t="s">
        <v>44036</v>
      </c>
      <c r="H1812">
        <v>115</v>
      </c>
      <c r="I1812" t="s">
        <v>25</v>
      </c>
      <c r="J1812" t="s">
        <v>26</v>
      </c>
      <c r="M1812" t="s">
        <v>2328</v>
      </c>
      <c r="N1812" t="s">
        <v>2328</v>
      </c>
      <c r="O1812" t="s">
        <v>15409</v>
      </c>
      <c r="P1812" t="s">
        <v>4120</v>
      </c>
      <c r="Q1812" t="s">
        <v>15410</v>
      </c>
      <c r="R1812" t="s">
        <v>15411</v>
      </c>
      <c r="S1812" t="s">
        <v>15412</v>
      </c>
      <c r="T1812">
        <v>6.2</v>
      </c>
      <c r="U1812">
        <v>31529</v>
      </c>
      <c r="V1812" s="12">
        <f>W1812*1.28378472222222</f>
        <v>25675694.444444403</v>
      </c>
      <c r="W1812" s="3">
        <v>20000000</v>
      </c>
      <c r="X1812" s="13">
        <f>Y1812*1.28378472222222</f>
        <v>47920333.002430476</v>
      </c>
      <c r="Y1812" s="3">
        <v>37327390</v>
      </c>
      <c r="Z1812" s="13">
        <f>AA1812*1.28378472222222</f>
        <v>54525510.66861102</v>
      </c>
      <c r="AA1812" s="3">
        <v>42472472</v>
      </c>
      <c r="AB1812">
        <v>243</v>
      </c>
    </row>
    <row r="1813" spans="1:28" hidden="1" x14ac:dyDescent="0.2">
      <c r="A1813" t="s">
        <v>18057</v>
      </c>
      <c r="B1813" t="s">
        <v>18058</v>
      </c>
      <c r="C1813">
        <v>2007</v>
      </c>
      <c r="D1813" t="s">
        <v>18059</v>
      </c>
      <c r="E1813" t="s">
        <v>1045</v>
      </c>
      <c r="F1813" t="s">
        <v>44032</v>
      </c>
      <c r="H1813">
        <v>100</v>
      </c>
      <c r="I1813" t="s">
        <v>817</v>
      </c>
      <c r="J1813" t="s">
        <v>27</v>
      </c>
      <c r="M1813" t="s">
        <v>4662</v>
      </c>
      <c r="N1813" t="s">
        <v>18060</v>
      </c>
      <c r="O1813" t="s">
        <v>18061</v>
      </c>
      <c r="P1813" t="s">
        <v>14450</v>
      </c>
      <c r="Q1813" t="s">
        <v>18062</v>
      </c>
      <c r="R1813" t="s">
        <v>18063</v>
      </c>
      <c r="S1813" t="s">
        <v>18064</v>
      </c>
      <c r="T1813">
        <v>7.3</v>
      </c>
      <c r="U1813">
        <v>18554</v>
      </c>
      <c r="W1813" t="s">
        <v>18065</v>
      </c>
      <c r="X1813"/>
      <c r="Y1813"/>
      <c r="Z1813"/>
      <c r="AA1813">
        <v>13444973</v>
      </c>
      <c r="AB1813">
        <v>18</v>
      </c>
    </row>
    <row r="1814" spans="1:28" hidden="1" x14ac:dyDescent="0.2">
      <c r="A1814" t="s">
        <v>18066</v>
      </c>
      <c r="B1814" t="s">
        <v>18067</v>
      </c>
      <c r="C1814">
        <v>2006</v>
      </c>
      <c r="D1814" t="s">
        <v>1859</v>
      </c>
      <c r="E1814" t="s">
        <v>176</v>
      </c>
      <c r="H1814">
        <v>103</v>
      </c>
      <c r="I1814" t="s">
        <v>18068</v>
      </c>
      <c r="J1814" t="s">
        <v>1076</v>
      </c>
      <c r="M1814" t="s">
        <v>18069</v>
      </c>
      <c r="N1814" t="s">
        <v>18069</v>
      </c>
      <c r="O1814" t="s">
        <v>18070</v>
      </c>
      <c r="P1814" t="s">
        <v>18071</v>
      </c>
      <c r="Q1814" t="s">
        <v>18072</v>
      </c>
      <c r="R1814" t="s">
        <v>18073</v>
      </c>
      <c r="S1814" t="s">
        <v>18074</v>
      </c>
      <c r="T1814">
        <v>7.9</v>
      </c>
      <c r="U1814">
        <v>11834</v>
      </c>
      <c r="W1814"/>
      <c r="X1814"/>
      <c r="Y1814"/>
      <c r="Z1814"/>
      <c r="AA1814">
        <v>122904</v>
      </c>
      <c r="AB1814">
        <v>14</v>
      </c>
    </row>
    <row r="1815" spans="1:28" x14ac:dyDescent="0.2">
      <c r="A1815" t="s">
        <v>4323</v>
      </c>
      <c r="B1815" t="s">
        <v>4324</v>
      </c>
      <c r="C1815">
        <v>2001</v>
      </c>
      <c r="D1815" s="1">
        <v>37534</v>
      </c>
      <c r="E1815" t="s">
        <v>176</v>
      </c>
      <c r="F1815" t="s">
        <v>44036</v>
      </c>
      <c r="H1815">
        <v>152</v>
      </c>
      <c r="I1815" t="s">
        <v>25</v>
      </c>
      <c r="J1815" t="s">
        <v>26</v>
      </c>
      <c r="M1815" t="s">
        <v>4325</v>
      </c>
      <c r="N1815" t="s">
        <v>4326</v>
      </c>
      <c r="O1815" t="s">
        <v>4327</v>
      </c>
      <c r="P1815" t="s">
        <v>957</v>
      </c>
      <c r="Q1815" t="s">
        <v>4328</v>
      </c>
      <c r="R1815" t="s">
        <v>4329</v>
      </c>
      <c r="S1815" t="s">
        <v>4330</v>
      </c>
      <c r="T1815">
        <v>6.9</v>
      </c>
      <c r="U1815">
        <v>51763</v>
      </c>
      <c r="V1815" s="12">
        <f>W1815*1.46138339920949</f>
        <v>105219604.74308328</v>
      </c>
      <c r="W1815" s="3">
        <v>72000000</v>
      </c>
      <c r="X1815" s="13">
        <f>Y1815*1.46138339920949</f>
        <v>40637076.909802482</v>
      </c>
      <c r="Y1815" s="3">
        <v>27807266</v>
      </c>
      <c r="Z1815" s="13">
        <f>AA1815*1.46138339920949</f>
        <v>54535259.760237299</v>
      </c>
      <c r="AA1815" s="3">
        <v>37317558</v>
      </c>
      <c r="AB1815">
        <v>389</v>
      </c>
    </row>
    <row r="1816" spans="1:28" hidden="1" x14ac:dyDescent="0.2">
      <c r="A1816" t="s">
        <v>18083</v>
      </c>
      <c r="B1816" t="s">
        <v>18084</v>
      </c>
      <c r="C1816">
        <v>2007</v>
      </c>
      <c r="D1816" t="s">
        <v>18085</v>
      </c>
      <c r="E1816" t="s">
        <v>1045</v>
      </c>
      <c r="F1816" t="s">
        <v>44044</v>
      </c>
      <c r="G1816" t="s">
        <v>44032</v>
      </c>
      <c r="H1816">
        <v>79</v>
      </c>
      <c r="I1816" t="s">
        <v>25</v>
      </c>
      <c r="J1816" t="s">
        <v>26</v>
      </c>
      <c r="M1816" t="s">
        <v>18086</v>
      </c>
      <c r="N1816" t="s">
        <v>18086</v>
      </c>
      <c r="O1816" t="s">
        <v>18087</v>
      </c>
      <c r="P1816" t="s">
        <v>18088</v>
      </c>
      <c r="Q1816" t="s">
        <v>18089</v>
      </c>
      <c r="R1816" t="s">
        <v>18090</v>
      </c>
      <c r="S1816" t="s">
        <v>18091</v>
      </c>
      <c r="T1816">
        <v>5.8</v>
      </c>
      <c r="U1816">
        <v>10500</v>
      </c>
      <c r="W1816"/>
      <c r="X1816"/>
      <c r="Y1816"/>
      <c r="Z1816"/>
      <c r="AA1816"/>
      <c r="AB1816">
        <v>100</v>
      </c>
    </row>
    <row r="1817" spans="1:28" x14ac:dyDescent="0.2">
      <c r="A1817" t="s">
        <v>31739</v>
      </c>
      <c r="B1817" t="s">
        <v>31740</v>
      </c>
      <c r="C1817">
        <v>2019</v>
      </c>
      <c r="D1817" s="1">
        <v>43748</v>
      </c>
      <c r="E1817" t="s">
        <v>1045</v>
      </c>
      <c r="F1817" t="s">
        <v>44036</v>
      </c>
      <c r="H1817">
        <v>125</v>
      </c>
      <c r="I1817" t="s">
        <v>31741</v>
      </c>
      <c r="J1817" t="s">
        <v>26</v>
      </c>
      <c r="K1817" t="s">
        <v>74</v>
      </c>
      <c r="L1817" t="s">
        <v>27</v>
      </c>
      <c r="M1817" t="s">
        <v>15701</v>
      </c>
      <c r="N1817" t="s">
        <v>31742</v>
      </c>
      <c r="O1817" t="s">
        <v>31743</v>
      </c>
      <c r="P1817" t="s">
        <v>4855</v>
      </c>
      <c r="Q1817" t="s">
        <v>31744</v>
      </c>
      <c r="R1817" t="s">
        <v>31745</v>
      </c>
      <c r="S1817" t="s">
        <v>31746</v>
      </c>
      <c r="T1817">
        <v>6.8</v>
      </c>
      <c r="U1817">
        <v>88321</v>
      </c>
      <c r="V1817" s="12">
        <f>W1817*1.01233684194057</f>
        <v>40493473.677622803</v>
      </c>
      <c r="W1817" s="3">
        <v>40000000</v>
      </c>
      <c r="X1817" s="13">
        <f>Y1817*1.01233684194057</f>
        <v>30690278.043554489</v>
      </c>
      <c r="Y1817" s="3">
        <v>30316271</v>
      </c>
      <c r="Z1817" s="13">
        <f>AA1817*1.01233684194057</f>
        <v>54538441.666369461</v>
      </c>
      <c r="AA1817" s="3">
        <v>53873809</v>
      </c>
      <c r="AB1817">
        <v>752</v>
      </c>
    </row>
    <row r="1818" spans="1:28" x14ac:dyDescent="0.2">
      <c r="A1818" t="s">
        <v>4859</v>
      </c>
      <c r="B1818" t="s">
        <v>4860</v>
      </c>
      <c r="C1818">
        <v>2002</v>
      </c>
      <c r="D1818" s="1">
        <v>37657</v>
      </c>
      <c r="E1818" t="s">
        <v>1045</v>
      </c>
      <c r="F1818" t="s">
        <v>44032</v>
      </c>
      <c r="H1818">
        <v>98</v>
      </c>
      <c r="I1818" t="s">
        <v>25</v>
      </c>
      <c r="J1818" t="s">
        <v>26</v>
      </c>
      <c r="M1818" t="s">
        <v>4861</v>
      </c>
      <c r="N1818" t="s">
        <v>4861</v>
      </c>
      <c r="O1818" t="s">
        <v>4862</v>
      </c>
      <c r="P1818" t="s">
        <v>4863</v>
      </c>
      <c r="Q1818" t="s">
        <v>4864</v>
      </c>
      <c r="R1818" t="s">
        <v>4865</v>
      </c>
      <c r="S1818" t="s">
        <v>4866</v>
      </c>
      <c r="T1818">
        <v>5.6</v>
      </c>
      <c r="U1818">
        <v>14272</v>
      </c>
      <c r="V1818" s="12">
        <f>W1818*1.43863813229572</f>
        <v>14386381.322957201</v>
      </c>
      <c r="W1818" s="3">
        <v>10000000</v>
      </c>
      <c r="X1818" s="13">
        <f>Y1818*1.43863813229572</f>
        <v>43601404.348949425</v>
      </c>
      <c r="Y1818" s="3">
        <v>30307416</v>
      </c>
      <c r="Z1818" s="13">
        <f>AA1818*1.43863813229572</f>
        <v>54766584.259494171</v>
      </c>
      <c r="AA1818" s="3">
        <v>38068353</v>
      </c>
      <c r="AB1818">
        <v>151</v>
      </c>
    </row>
    <row r="1819" spans="1:28" x14ac:dyDescent="0.2">
      <c r="A1819" t="s">
        <v>5371</v>
      </c>
      <c r="B1819" t="s">
        <v>5372</v>
      </c>
      <c r="C1819">
        <v>2003</v>
      </c>
      <c r="D1819" t="s">
        <v>4333</v>
      </c>
      <c r="E1819" t="s">
        <v>44041</v>
      </c>
      <c r="F1819" t="s">
        <v>44032</v>
      </c>
      <c r="G1819" t="s">
        <v>44042</v>
      </c>
      <c r="H1819">
        <v>130</v>
      </c>
      <c r="I1819" t="s">
        <v>5373</v>
      </c>
      <c r="J1819" t="s">
        <v>26</v>
      </c>
      <c r="K1819" t="s">
        <v>308</v>
      </c>
      <c r="M1819" t="s">
        <v>5374</v>
      </c>
      <c r="N1819" t="s">
        <v>5375</v>
      </c>
      <c r="O1819" t="s">
        <v>5376</v>
      </c>
      <c r="P1819" t="s">
        <v>4951</v>
      </c>
      <c r="Q1819" t="s">
        <v>5377</v>
      </c>
      <c r="R1819" t="s">
        <v>5378</v>
      </c>
      <c r="S1819" t="s">
        <v>5379</v>
      </c>
      <c r="T1819">
        <v>7.6</v>
      </c>
      <c r="U1819">
        <v>107612</v>
      </c>
      <c r="V1819" s="12">
        <f>W1819*1.40658152173913</f>
        <v>53450097.826086938</v>
      </c>
      <c r="W1819" s="3">
        <v>38000000</v>
      </c>
      <c r="X1819" s="13">
        <f>Y1819*1.40658152173913</f>
        <v>28069175.40205434</v>
      </c>
      <c r="Y1819" s="3">
        <v>19955598</v>
      </c>
      <c r="Z1819" s="13">
        <f>AA1819*1.40658152173913</f>
        <v>54794224.315097809</v>
      </c>
      <c r="AA1819" s="3">
        <v>38955598</v>
      </c>
      <c r="AB1819">
        <v>445</v>
      </c>
    </row>
    <row r="1820" spans="1:28" x14ac:dyDescent="0.2">
      <c r="A1820" t="s">
        <v>252</v>
      </c>
      <c r="B1820" t="s">
        <v>253</v>
      </c>
      <c r="C1820">
        <v>2000</v>
      </c>
      <c r="D1820" s="1">
        <v>36775</v>
      </c>
      <c r="E1820" t="s">
        <v>1045</v>
      </c>
      <c r="F1820" t="s">
        <v>44032</v>
      </c>
      <c r="G1820" t="s">
        <v>44036</v>
      </c>
      <c r="H1820">
        <v>115</v>
      </c>
      <c r="I1820" t="s">
        <v>25</v>
      </c>
      <c r="J1820" t="s">
        <v>26</v>
      </c>
      <c r="K1820" t="s">
        <v>64</v>
      </c>
      <c r="M1820" t="s">
        <v>255</v>
      </c>
      <c r="N1820" t="s">
        <v>256</v>
      </c>
      <c r="O1820" t="s">
        <v>257</v>
      </c>
      <c r="P1820" t="s">
        <v>258</v>
      </c>
      <c r="Q1820" t="s">
        <v>259</v>
      </c>
      <c r="R1820" t="s">
        <v>260</v>
      </c>
      <c r="S1820" t="s">
        <v>261</v>
      </c>
      <c r="T1820">
        <v>6.9</v>
      </c>
      <c r="U1820">
        <v>19351</v>
      </c>
      <c r="V1820" s="12">
        <f>W1820*1.5029674796748</f>
        <v>36071219.5121952</v>
      </c>
      <c r="W1820" s="3">
        <v>24000000</v>
      </c>
      <c r="X1820" s="13">
        <f>Y1820*1.5029674796748</f>
        <v>49181301.237967588</v>
      </c>
      <c r="Y1820" s="3">
        <v>32722798</v>
      </c>
      <c r="Z1820" s="13">
        <f>AA1820*1.5029674796748</f>
        <v>55023631.916057028</v>
      </c>
      <c r="AA1820" s="3">
        <v>36609995</v>
      </c>
      <c r="AB1820">
        <v>292</v>
      </c>
    </row>
    <row r="1821" spans="1:28" hidden="1" x14ac:dyDescent="0.2">
      <c r="A1821" t="s">
        <v>18123</v>
      </c>
      <c r="B1821" t="s">
        <v>18124</v>
      </c>
      <c r="C1821">
        <v>2007</v>
      </c>
      <c r="D1821" t="s">
        <v>18125</v>
      </c>
      <c r="E1821" t="s">
        <v>176</v>
      </c>
      <c r="H1821">
        <v>122</v>
      </c>
      <c r="I1821" t="s">
        <v>18126</v>
      </c>
      <c r="J1821" t="s">
        <v>307</v>
      </c>
      <c r="K1821" t="s">
        <v>1076</v>
      </c>
      <c r="L1821" t="s">
        <v>26</v>
      </c>
      <c r="M1821" t="s">
        <v>1077</v>
      </c>
      <c r="N1821" t="s">
        <v>1077</v>
      </c>
      <c r="O1821" t="s">
        <v>18127</v>
      </c>
      <c r="P1821" t="s">
        <v>18128</v>
      </c>
      <c r="Q1821" t="s">
        <v>18129</v>
      </c>
      <c r="R1821" t="s">
        <v>18130</v>
      </c>
      <c r="S1821" t="s">
        <v>18131</v>
      </c>
      <c r="T1821">
        <v>7.8</v>
      </c>
      <c r="U1821">
        <v>30330</v>
      </c>
      <c r="W1821"/>
      <c r="X1821"/>
      <c r="Y1821">
        <v>742349</v>
      </c>
      <c r="Z1821"/>
      <c r="AA1821">
        <v>17804565</v>
      </c>
      <c r="AB1821">
        <v>65</v>
      </c>
    </row>
    <row r="1822" spans="1:28" x14ac:dyDescent="0.2">
      <c r="A1822" t="s">
        <v>5058</v>
      </c>
      <c r="B1822" t="s">
        <v>5059</v>
      </c>
      <c r="C1822">
        <v>2002</v>
      </c>
      <c r="D1822" t="s">
        <v>3478</v>
      </c>
      <c r="E1822" t="s">
        <v>1045</v>
      </c>
      <c r="F1822" t="s">
        <v>44036</v>
      </c>
      <c r="H1822">
        <v>92</v>
      </c>
      <c r="I1822" t="s">
        <v>319</v>
      </c>
      <c r="J1822" t="s">
        <v>26</v>
      </c>
      <c r="M1822" t="s">
        <v>5060</v>
      </c>
      <c r="N1822" t="s">
        <v>5061</v>
      </c>
      <c r="O1822" t="s">
        <v>5062</v>
      </c>
      <c r="P1822" t="s">
        <v>5063</v>
      </c>
      <c r="Q1822" t="s">
        <v>5064</v>
      </c>
      <c r="R1822" t="s">
        <v>5065</v>
      </c>
      <c r="S1822" t="s">
        <v>5066</v>
      </c>
      <c r="T1822">
        <v>6.4</v>
      </c>
      <c r="U1822">
        <v>102150</v>
      </c>
      <c r="V1822" s="12">
        <f>W1822*1.43863813229572</f>
        <v>7193190.6614786005</v>
      </c>
      <c r="W1822" s="3">
        <v>5000000</v>
      </c>
      <c r="X1822" s="13">
        <f>Y1822*1.43863813229572</f>
        <v>30650558.015836578</v>
      </c>
      <c r="Y1822" s="3">
        <v>21305259</v>
      </c>
      <c r="Z1822" s="13">
        <f>AA1822*1.43863813229572</f>
        <v>55064569.375836581</v>
      </c>
      <c r="AA1822" s="3">
        <v>38275483</v>
      </c>
      <c r="AB1822">
        <v>263</v>
      </c>
    </row>
    <row r="1823" spans="1:28" hidden="1" x14ac:dyDescent="0.2">
      <c r="A1823" t="s">
        <v>11345</v>
      </c>
      <c r="B1823" t="s">
        <v>11346</v>
      </c>
      <c r="C1823">
        <v>2006</v>
      </c>
      <c r="D1823" s="1">
        <v>39336</v>
      </c>
      <c r="E1823" t="s">
        <v>16512</v>
      </c>
      <c r="F1823" t="s">
        <v>44034</v>
      </c>
      <c r="G1823" t="s">
        <v>44046</v>
      </c>
      <c r="H1823">
        <v>132</v>
      </c>
      <c r="I1823" t="s">
        <v>9576</v>
      </c>
      <c r="J1823" t="s">
        <v>75</v>
      </c>
      <c r="M1823" t="s">
        <v>10995</v>
      </c>
      <c r="N1823" t="s">
        <v>11347</v>
      </c>
      <c r="O1823" t="s">
        <v>11348</v>
      </c>
      <c r="P1823" t="s">
        <v>10998</v>
      </c>
      <c r="Q1823" t="s">
        <v>10998</v>
      </c>
      <c r="R1823" t="s">
        <v>11349</v>
      </c>
      <c r="S1823" t="s">
        <v>11350</v>
      </c>
      <c r="T1823">
        <v>6.5</v>
      </c>
      <c r="U1823">
        <v>33035</v>
      </c>
      <c r="V1823" s="12">
        <f>W1823*1.28378472222222</f>
        <v>5391895.8333333246</v>
      </c>
      <c r="W1823" s="3">
        <v>4200000</v>
      </c>
      <c r="X1823" s="13">
        <f>Y1823*1.28378472222222</f>
        <v>578854.67989583232</v>
      </c>
      <c r="Y1823" s="3">
        <v>450897</v>
      </c>
      <c r="Z1823" s="13">
        <f>AA1823*1.28378472222222</f>
        <v>55098155.681805462</v>
      </c>
      <c r="AA1823" s="3">
        <v>42918532</v>
      </c>
      <c r="AB1823">
        <v>123</v>
      </c>
    </row>
    <row r="1824" spans="1:28" x14ac:dyDescent="0.2">
      <c r="A1824" t="s">
        <v>15186</v>
      </c>
      <c r="B1824" t="s">
        <v>15187</v>
      </c>
      <c r="C1824">
        <v>2008</v>
      </c>
      <c r="D1824" s="1">
        <v>39544</v>
      </c>
      <c r="E1824" t="s">
        <v>3496</v>
      </c>
      <c r="F1824" t="s">
        <v>44045</v>
      </c>
      <c r="H1824">
        <v>87</v>
      </c>
      <c r="I1824" t="s">
        <v>15188</v>
      </c>
      <c r="J1824" t="s">
        <v>26</v>
      </c>
      <c r="M1824" t="s">
        <v>15189</v>
      </c>
      <c r="N1824" t="s">
        <v>15190</v>
      </c>
      <c r="O1824" t="s">
        <v>15191</v>
      </c>
      <c r="P1824" t="s">
        <v>15192</v>
      </c>
      <c r="Q1824" t="s">
        <v>15193</v>
      </c>
      <c r="R1824" t="s">
        <v>15194</v>
      </c>
      <c r="S1824" t="s">
        <v>15195</v>
      </c>
      <c r="T1824">
        <v>4</v>
      </c>
      <c r="U1824">
        <v>30544</v>
      </c>
      <c r="V1824" s="12">
        <f>W1824*1.20207800169993</f>
        <v>24041560.033998597</v>
      </c>
      <c r="W1824" s="3">
        <v>20000000</v>
      </c>
      <c r="X1824" s="13">
        <f>Y1824*1.20207800169993</f>
        <v>32323926.750909187</v>
      </c>
      <c r="Y1824" s="3">
        <v>26890041</v>
      </c>
      <c r="Z1824" s="13">
        <f>AA1824*1.20207800169993</f>
        <v>55112572.904515967</v>
      </c>
      <c r="AA1824" s="3">
        <v>45847751</v>
      </c>
      <c r="AB1824">
        <v>200</v>
      </c>
    </row>
    <row r="1825" spans="1:28" x14ac:dyDescent="0.2">
      <c r="A1825" t="s">
        <v>15172</v>
      </c>
      <c r="B1825" t="s">
        <v>15173</v>
      </c>
      <c r="C1825">
        <v>2006</v>
      </c>
      <c r="D1825" t="s">
        <v>13260</v>
      </c>
      <c r="E1825" t="s">
        <v>16512</v>
      </c>
      <c r="F1825" t="s">
        <v>44044</v>
      </c>
      <c r="G1825" t="s">
        <v>44042</v>
      </c>
      <c r="H1825">
        <v>88</v>
      </c>
      <c r="I1825" t="s">
        <v>25</v>
      </c>
      <c r="J1825" t="s">
        <v>26</v>
      </c>
      <c r="K1825" t="s">
        <v>308</v>
      </c>
      <c r="L1825" t="s">
        <v>3179</v>
      </c>
      <c r="M1825" t="s">
        <v>15174</v>
      </c>
      <c r="N1825" t="s">
        <v>15174</v>
      </c>
      <c r="O1825" t="s">
        <v>15175</v>
      </c>
      <c r="P1825" t="s">
        <v>1671</v>
      </c>
      <c r="Q1825" t="s">
        <v>15176</v>
      </c>
      <c r="R1825" t="s">
        <v>15177</v>
      </c>
      <c r="S1825" t="s">
        <v>15178</v>
      </c>
      <c r="T1825">
        <v>6.9</v>
      </c>
      <c r="U1825">
        <v>231202</v>
      </c>
      <c r="V1825" s="12">
        <f>W1825*1.28378472222222</f>
        <v>15405416.66666664</v>
      </c>
      <c r="W1825" s="3">
        <v>12000000</v>
      </c>
      <c r="X1825" s="13">
        <f>Y1825*1.28378472222222</f>
        <v>35738522.881388828</v>
      </c>
      <c r="Y1825" s="3">
        <v>27838408</v>
      </c>
      <c r="Z1825" s="13">
        <f>AA1825*1.28378472222222</f>
        <v>55114214.544895738</v>
      </c>
      <c r="AA1825" s="3">
        <v>42931041</v>
      </c>
      <c r="AB1825">
        <v>466</v>
      </c>
    </row>
    <row r="1826" spans="1:28" x14ac:dyDescent="0.2">
      <c r="A1826" t="s">
        <v>29431</v>
      </c>
      <c r="B1826" t="s">
        <v>29432</v>
      </c>
      <c r="C1826">
        <v>2014</v>
      </c>
      <c r="D1826" t="s">
        <v>20362</v>
      </c>
      <c r="E1826" t="s">
        <v>1045</v>
      </c>
      <c r="F1826" t="s">
        <v>44036</v>
      </c>
      <c r="H1826">
        <v>100</v>
      </c>
      <c r="I1826" t="s">
        <v>25</v>
      </c>
      <c r="J1826" t="s">
        <v>26</v>
      </c>
      <c r="M1826" t="s">
        <v>10076</v>
      </c>
      <c r="N1826" t="s">
        <v>29433</v>
      </c>
      <c r="O1826" t="s">
        <v>29434</v>
      </c>
      <c r="P1826" t="s">
        <v>18186</v>
      </c>
      <c r="Q1826" t="s">
        <v>29435</v>
      </c>
      <c r="R1826" t="s">
        <v>29436</v>
      </c>
      <c r="S1826" t="s">
        <v>29437</v>
      </c>
      <c r="T1826">
        <v>6.1</v>
      </c>
      <c r="U1826">
        <v>22306</v>
      </c>
      <c r="V1826" s="12">
        <f>W1826*1.09324733035956</f>
        <v>13665591.629494499</v>
      </c>
      <c r="W1826" s="3">
        <v>12500000</v>
      </c>
      <c r="X1826" s="13">
        <f>Y1826*1.09324733035956</f>
        <v>53173018.187871888</v>
      </c>
      <c r="Y1826" s="3">
        <v>48637684</v>
      </c>
      <c r="Z1826" s="13">
        <f>AA1826*1.09324733035956</f>
        <v>55149801.772692114</v>
      </c>
      <c r="AA1826" s="3">
        <v>50445860</v>
      </c>
      <c r="AB1826">
        <v>49</v>
      </c>
    </row>
    <row r="1827" spans="1:28" x14ac:dyDescent="0.2">
      <c r="A1827" t="s">
        <v>22245</v>
      </c>
      <c r="B1827" t="s">
        <v>22246</v>
      </c>
      <c r="C1827">
        <v>2009</v>
      </c>
      <c r="D1827" s="1">
        <v>40301</v>
      </c>
      <c r="E1827" t="s">
        <v>16512</v>
      </c>
      <c r="F1827" t="s">
        <v>44044</v>
      </c>
      <c r="G1827" t="s">
        <v>44032</v>
      </c>
      <c r="H1827">
        <v>132</v>
      </c>
      <c r="I1827" t="s">
        <v>25</v>
      </c>
      <c r="J1827" t="s">
        <v>26</v>
      </c>
      <c r="M1827" t="s">
        <v>413</v>
      </c>
      <c r="N1827" t="s">
        <v>22247</v>
      </c>
      <c r="O1827" t="s">
        <v>22248</v>
      </c>
      <c r="P1827" t="s">
        <v>1039</v>
      </c>
      <c r="Q1827" t="s">
        <v>22249</v>
      </c>
      <c r="R1827" t="s">
        <v>22250</v>
      </c>
      <c r="S1827" t="s">
        <v>22251</v>
      </c>
      <c r="T1827">
        <v>6.7</v>
      </c>
      <c r="U1827">
        <v>60245</v>
      </c>
      <c r="V1827" s="12">
        <f>W1827*1.20636999678377</f>
        <v>20508289.945324089</v>
      </c>
      <c r="W1827" s="3">
        <v>17000000</v>
      </c>
      <c r="X1827" s="13">
        <f>Y1827*1.20636999678377</f>
        <v>32769343.600045636</v>
      </c>
      <c r="Y1827" s="3">
        <v>27163593</v>
      </c>
      <c r="Z1827" s="13">
        <f>AA1827*1.20636999678377</f>
        <v>55155218.157404013</v>
      </c>
      <c r="AA1827" s="3">
        <v>45719985</v>
      </c>
      <c r="AB1827">
        <v>156</v>
      </c>
    </row>
    <row r="1828" spans="1:28" x14ac:dyDescent="0.2">
      <c r="A1828" t="s">
        <v>31305</v>
      </c>
      <c r="B1828" t="s">
        <v>31306</v>
      </c>
      <c r="C1828">
        <v>2012</v>
      </c>
      <c r="D1828" t="s">
        <v>22308</v>
      </c>
      <c r="E1828" t="s">
        <v>176</v>
      </c>
      <c r="F1828" t="s">
        <v>44050</v>
      </c>
      <c r="H1828">
        <v>111</v>
      </c>
      <c r="I1828" t="s">
        <v>25</v>
      </c>
      <c r="J1828" t="s">
        <v>26</v>
      </c>
      <c r="M1828" t="s">
        <v>31307</v>
      </c>
      <c r="N1828" t="s">
        <v>31308</v>
      </c>
      <c r="O1828" t="s">
        <v>31309</v>
      </c>
      <c r="P1828" t="s">
        <v>1354</v>
      </c>
      <c r="Q1828" t="s">
        <v>31310</v>
      </c>
      <c r="R1828" t="s">
        <v>31311</v>
      </c>
      <c r="S1828" t="s">
        <v>31312</v>
      </c>
      <c r="T1828">
        <v>6.8</v>
      </c>
      <c r="U1828">
        <v>59171</v>
      </c>
      <c r="V1828" s="12">
        <f>W1828*1.12725506764114</f>
        <v>33817652.029234201</v>
      </c>
      <c r="W1828" s="3">
        <v>30000000</v>
      </c>
      <c r="X1828" s="13">
        <f>Y1828*1.12725506764114</f>
        <v>40314177.41799435</v>
      </c>
      <c r="Y1828" s="3">
        <v>35763137</v>
      </c>
      <c r="Z1828" s="13">
        <f>AA1828*1.12725506764114</f>
        <v>55193944.3108574</v>
      </c>
      <c r="AA1828" s="3">
        <v>48963137</v>
      </c>
      <c r="AB1828">
        <v>192</v>
      </c>
    </row>
    <row r="1829" spans="1:28" x14ac:dyDescent="0.2">
      <c r="A1829" t="s">
        <v>7147</v>
      </c>
      <c r="B1829" t="s">
        <v>7148</v>
      </c>
      <c r="C1829">
        <v>2003</v>
      </c>
      <c r="D1829" t="s">
        <v>4410</v>
      </c>
      <c r="E1829" t="s">
        <v>1045</v>
      </c>
      <c r="H1829">
        <v>85</v>
      </c>
      <c r="I1829" t="s">
        <v>25</v>
      </c>
      <c r="J1829" t="s">
        <v>26</v>
      </c>
      <c r="M1829" t="s">
        <v>7149</v>
      </c>
      <c r="N1829" t="s">
        <v>7150</v>
      </c>
      <c r="O1829" t="s">
        <v>7151</v>
      </c>
      <c r="P1829" t="s">
        <v>7152</v>
      </c>
      <c r="Q1829" t="s">
        <v>7153</v>
      </c>
      <c r="R1829" t="s">
        <v>7154</v>
      </c>
      <c r="S1829" t="s">
        <v>7155</v>
      </c>
      <c r="T1829">
        <v>3.4</v>
      </c>
      <c r="U1829">
        <v>36849</v>
      </c>
      <c r="V1829" s="12">
        <f>W1829*1.40658152173913</f>
        <v>26725048.913043469</v>
      </c>
      <c r="W1829" s="3">
        <v>19000000</v>
      </c>
      <c r="X1829" s="13">
        <f>Y1829*1.40658152173913</f>
        <v>36959990.125624985</v>
      </c>
      <c r="Y1829" s="3">
        <v>26276465</v>
      </c>
      <c r="Z1829" s="13">
        <f>AA1829*1.40658152173913</f>
        <v>55232961.003614113</v>
      </c>
      <c r="AA1829" s="3">
        <v>39267515</v>
      </c>
      <c r="AB1829">
        <v>272</v>
      </c>
    </row>
    <row r="1830" spans="1:28" x14ac:dyDescent="0.2">
      <c r="A1830" t="s">
        <v>205</v>
      </c>
      <c r="B1830" t="s">
        <v>206</v>
      </c>
      <c r="C1830">
        <v>2000</v>
      </c>
      <c r="D1830" t="s">
        <v>207</v>
      </c>
      <c r="E1830" t="s">
        <v>44037</v>
      </c>
      <c r="F1830" t="s">
        <v>44047</v>
      </c>
      <c r="G1830" t="s">
        <v>44031</v>
      </c>
      <c r="H1830">
        <v>94</v>
      </c>
      <c r="I1830" t="s">
        <v>25</v>
      </c>
      <c r="J1830" t="s">
        <v>26</v>
      </c>
      <c r="K1830" t="s">
        <v>209</v>
      </c>
      <c r="M1830" t="s">
        <v>210</v>
      </c>
      <c r="N1830" t="s">
        <v>211</v>
      </c>
      <c r="O1830" t="s">
        <v>212</v>
      </c>
      <c r="P1830" t="s">
        <v>213</v>
      </c>
      <c r="Q1830" t="s">
        <v>214</v>
      </c>
      <c r="R1830" t="s">
        <v>215</v>
      </c>
      <c r="S1830" t="s">
        <v>216</v>
      </c>
      <c r="T1830">
        <v>6.6</v>
      </c>
      <c r="U1830">
        <v>58060</v>
      </c>
      <c r="V1830" s="12">
        <f>W1830*1.5029674796748</f>
        <v>112722560.97561</v>
      </c>
      <c r="W1830" s="3">
        <v>75000000</v>
      </c>
      <c r="X1830" s="13">
        <f>Y1830*1.5029674796748</f>
        <v>34197659.329187065</v>
      </c>
      <c r="Y1830" s="3">
        <v>22753426</v>
      </c>
      <c r="Z1830" s="13">
        <f>AA1830*1.5029674796748</f>
        <v>55241019.629349716</v>
      </c>
      <c r="AA1830" s="3">
        <v>36754634</v>
      </c>
      <c r="AB1830">
        <v>396</v>
      </c>
    </row>
    <row r="1831" spans="1:28" hidden="1" x14ac:dyDescent="0.2">
      <c r="A1831" t="s">
        <v>4604</v>
      </c>
      <c r="B1831" t="s">
        <v>4605</v>
      </c>
      <c r="C1831">
        <v>2004</v>
      </c>
      <c r="D1831" s="1">
        <v>38209</v>
      </c>
      <c r="E1831" t="s">
        <v>44041</v>
      </c>
      <c r="F1831" t="s">
        <v>44032</v>
      </c>
      <c r="H1831">
        <v>106</v>
      </c>
      <c r="I1831" t="s">
        <v>2359</v>
      </c>
      <c r="J1831" t="s">
        <v>308</v>
      </c>
      <c r="K1831" t="s">
        <v>1121</v>
      </c>
      <c r="M1831" t="s">
        <v>4606</v>
      </c>
      <c r="N1831" t="s">
        <v>4606</v>
      </c>
      <c r="O1831" t="s">
        <v>4607</v>
      </c>
      <c r="P1831" t="s">
        <v>4608</v>
      </c>
      <c r="Q1831" t="s">
        <v>4609</v>
      </c>
      <c r="R1831" t="s">
        <v>4610</v>
      </c>
      <c r="S1831" t="s">
        <v>4611</v>
      </c>
      <c r="T1831">
        <v>7.4</v>
      </c>
      <c r="U1831">
        <v>54642</v>
      </c>
      <c r="V1831" s="12">
        <f>W1831*1.37009528851244</f>
        <v>6850476.4425622001</v>
      </c>
      <c r="W1831" s="3">
        <v>5000000</v>
      </c>
      <c r="X1831" s="13">
        <f>Y1831*1.37009528851244</f>
        <v>7239972.6115616709</v>
      </c>
      <c r="Y1831" s="3">
        <v>5284284</v>
      </c>
      <c r="Z1831" s="13">
        <f>AA1831*1.37009528851244</f>
        <v>55383744.104123861</v>
      </c>
      <c r="AA1831" s="3">
        <v>40423279</v>
      </c>
      <c r="AB1831">
        <v>168</v>
      </c>
    </row>
    <row r="1832" spans="1:28" x14ac:dyDescent="0.2">
      <c r="A1832" t="s">
        <v>24040</v>
      </c>
      <c r="B1832" t="s">
        <v>24041</v>
      </c>
      <c r="C1832">
        <v>2011</v>
      </c>
      <c r="D1832" t="s">
        <v>24042</v>
      </c>
      <c r="E1832" t="s">
        <v>1045</v>
      </c>
      <c r="F1832" t="s">
        <v>44036</v>
      </c>
      <c r="H1832">
        <v>110</v>
      </c>
      <c r="I1832" t="s">
        <v>25</v>
      </c>
      <c r="J1832" t="s">
        <v>26</v>
      </c>
      <c r="M1832" t="s">
        <v>24043</v>
      </c>
      <c r="N1832" t="s">
        <v>24044</v>
      </c>
      <c r="O1832" t="s">
        <v>24045</v>
      </c>
      <c r="P1832" t="s">
        <v>22514</v>
      </c>
      <c r="Q1832" t="s">
        <v>24046</v>
      </c>
      <c r="R1832" t="s">
        <v>24047</v>
      </c>
      <c r="S1832" t="s">
        <v>24048</v>
      </c>
      <c r="T1832">
        <v>5.7</v>
      </c>
      <c r="U1832">
        <v>50331</v>
      </c>
      <c r="V1832" s="12">
        <f>W1832*1.1505830469594</f>
        <v>46023321.878376</v>
      </c>
      <c r="W1832" s="3">
        <v>40000000</v>
      </c>
      <c r="X1832" s="13">
        <f>Y1832*1.1505830469594</f>
        <v>38009967.737773426</v>
      </c>
      <c r="Y1832" s="3">
        <v>33035397</v>
      </c>
      <c r="Z1832" s="13">
        <f>AA1832*1.1505830469594</f>
        <v>55398209.262933612</v>
      </c>
      <c r="AA1832" s="3">
        <v>48147945</v>
      </c>
      <c r="AB1832">
        <v>175</v>
      </c>
    </row>
    <row r="1833" spans="1:28" x14ac:dyDescent="0.2">
      <c r="A1833" t="s">
        <v>17715</v>
      </c>
      <c r="B1833" t="s">
        <v>17716</v>
      </c>
      <c r="C1833">
        <v>2009</v>
      </c>
      <c r="D1833" t="s">
        <v>17717</v>
      </c>
      <c r="E1833" t="s">
        <v>3496</v>
      </c>
      <c r="F1833" t="s">
        <v>44042</v>
      </c>
      <c r="H1833">
        <v>110</v>
      </c>
      <c r="I1833" t="s">
        <v>229</v>
      </c>
      <c r="J1833" t="s">
        <v>26</v>
      </c>
      <c r="M1833" t="s">
        <v>17718</v>
      </c>
      <c r="N1833" t="s">
        <v>17719</v>
      </c>
      <c r="O1833" t="s">
        <v>17720</v>
      </c>
      <c r="P1833" t="s">
        <v>17721</v>
      </c>
      <c r="Q1833" t="s">
        <v>17722</v>
      </c>
      <c r="R1833" t="s">
        <v>17723</v>
      </c>
      <c r="S1833" t="s">
        <v>17724</v>
      </c>
      <c r="T1833">
        <v>6.5</v>
      </c>
      <c r="U1833">
        <v>84103</v>
      </c>
      <c r="V1833" s="12">
        <f>W1833*1.20636999678377</f>
        <v>18095549.951756548</v>
      </c>
      <c r="W1833" s="3">
        <v>15000000</v>
      </c>
      <c r="X1833" s="13">
        <f>Y1833*1.20636999678377</f>
        <v>39511289.504211344</v>
      </c>
      <c r="Y1833" s="3">
        <v>32752215</v>
      </c>
      <c r="Z1833" s="13">
        <f>AA1833*1.20636999678377</f>
        <v>55487257.022578783</v>
      </c>
      <c r="AA1833" s="3">
        <v>45995223</v>
      </c>
      <c r="AB1833">
        <v>334</v>
      </c>
    </row>
    <row r="1834" spans="1:28" x14ac:dyDescent="0.2">
      <c r="A1834" t="s">
        <v>6167</v>
      </c>
      <c r="B1834" t="s">
        <v>6168</v>
      </c>
      <c r="C1834">
        <v>2003</v>
      </c>
      <c r="D1834" t="s">
        <v>6169</v>
      </c>
      <c r="E1834" t="s">
        <v>1045</v>
      </c>
      <c r="F1834" t="s">
        <v>44036</v>
      </c>
      <c r="H1834">
        <v>101</v>
      </c>
      <c r="I1834" t="s">
        <v>97</v>
      </c>
      <c r="J1834" t="s">
        <v>26</v>
      </c>
      <c r="M1834" t="s">
        <v>1803</v>
      </c>
      <c r="N1834" t="s">
        <v>6170</v>
      </c>
      <c r="O1834" t="s">
        <v>6171</v>
      </c>
      <c r="P1834" t="s">
        <v>2984</v>
      </c>
      <c r="Q1834" t="s">
        <v>6172</v>
      </c>
      <c r="R1834" t="s">
        <v>6173</v>
      </c>
      <c r="S1834" t="s">
        <v>6174</v>
      </c>
      <c r="T1834">
        <v>6.3</v>
      </c>
      <c r="U1834">
        <v>38891</v>
      </c>
      <c r="V1834" s="12">
        <f>W1834*1.40658152173913</f>
        <v>49230353.260869548</v>
      </c>
      <c r="W1834" s="3">
        <v>35000000</v>
      </c>
      <c r="X1834" s="13">
        <f>Y1834*1.40658152173913</f>
        <v>28560990.85087499</v>
      </c>
      <c r="Y1834" s="3">
        <v>20305251</v>
      </c>
      <c r="Z1834" s="13">
        <f>AA1834*1.40658152173913</f>
        <v>55515115.630548894</v>
      </c>
      <c r="AA1834" s="3">
        <v>39468111</v>
      </c>
      <c r="AB1834">
        <v>307</v>
      </c>
    </row>
    <row r="1835" spans="1:28" x14ac:dyDescent="0.2">
      <c r="A1835" t="s">
        <v>42274</v>
      </c>
      <c r="B1835" t="s">
        <v>42275</v>
      </c>
      <c r="C1835">
        <v>2018</v>
      </c>
      <c r="D1835" t="s">
        <v>41236</v>
      </c>
      <c r="E1835" t="s">
        <v>16512</v>
      </c>
      <c r="F1835" t="s">
        <v>44032</v>
      </c>
      <c r="G1835" t="s">
        <v>44042</v>
      </c>
      <c r="H1835">
        <v>101</v>
      </c>
      <c r="I1835" t="s">
        <v>4212</v>
      </c>
      <c r="J1835" t="s">
        <v>26</v>
      </c>
      <c r="K1835" t="s">
        <v>308</v>
      </c>
      <c r="M1835" t="s">
        <v>11570</v>
      </c>
      <c r="N1835" t="s">
        <v>42276</v>
      </c>
      <c r="O1835" t="s">
        <v>42277</v>
      </c>
      <c r="P1835" t="s">
        <v>7429</v>
      </c>
      <c r="Q1835" t="s">
        <v>42278</v>
      </c>
      <c r="R1835" t="s">
        <v>42279</v>
      </c>
      <c r="S1835" t="s">
        <v>42280</v>
      </c>
      <c r="T1835">
        <v>6.5</v>
      </c>
      <c r="U1835">
        <v>49016</v>
      </c>
      <c r="V1835" s="12">
        <f>W1835*1.03068014830331</f>
        <v>25767003.707582746</v>
      </c>
      <c r="W1835" s="3">
        <v>25000000</v>
      </c>
      <c r="X1835" s="13">
        <f>Y1835*1.03068014830331</f>
        <v>36505374.674353853</v>
      </c>
      <c r="Y1835" s="3">
        <v>35418723</v>
      </c>
      <c r="Z1835" s="13">
        <f>AA1835*1.03068014830331</f>
        <v>55572957.417965084</v>
      </c>
      <c r="AA1835" s="3">
        <v>53918723</v>
      </c>
      <c r="AB1835">
        <v>733</v>
      </c>
    </row>
    <row r="1836" spans="1:28" x14ac:dyDescent="0.2">
      <c r="A1836" t="s">
        <v>11001</v>
      </c>
      <c r="B1836" t="s">
        <v>11002</v>
      </c>
      <c r="C1836">
        <v>2005</v>
      </c>
      <c r="D1836" t="s">
        <v>8146</v>
      </c>
      <c r="E1836" t="s">
        <v>1045</v>
      </c>
      <c r="F1836" t="s">
        <v>44032</v>
      </c>
      <c r="G1836" t="s">
        <v>44036</v>
      </c>
      <c r="H1836">
        <v>119</v>
      </c>
      <c r="I1836" t="s">
        <v>25</v>
      </c>
      <c r="J1836" t="s">
        <v>26</v>
      </c>
      <c r="K1836" t="s">
        <v>2390</v>
      </c>
      <c r="L1836" t="s">
        <v>308</v>
      </c>
      <c r="M1836" t="s">
        <v>11003</v>
      </c>
      <c r="N1836" t="s">
        <v>11004</v>
      </c>
      <c r="O1836" t="s">
        <v>11005</v>
      </c>
      <c r="P1836" t="s">
        <v>11006</v>
      </c>
      <c r="Q1836" t="s">
        <v>11007</v>
      </c>
      <c r="R1836" t="s">
        <v>11008</v>
      </c>
      <c r="S1836" t="s">
        <v>11009</v>
      </c>
      <c r="T1836">
        <v>6.5</v>
      </c>
      <c r="U1836">
        <v>53201</v>
      </c>
      <c r="V1836" s="12">
        <f>W1836*1.32519713261649</f>
        <v>33129928.315412249</v>
      </c>
      <c r="W1836" s="3">
        <v>25000000</v>
      </c>
      <c r="X1836" s="13">
        <f>Y1836*1.32519713261649</f>
        <v>51753004.457096875</v>
      </c>
      <c r="Y1836" s="3">
        <v>39053061</v>
      </c>
      <c r="Z1836" s="13">
        <f>AA1836*1.32519713261649</f>
        <v>55676670.65569903</v>
      </c>
      <c r="AA1836" s="3">
        <v>42013878</v>
      </c>
      <c r="AB1836">
        <v>228</v>
      </c>
    </row>
    <row r="1837" spans="1:28" x14ac:dyDescent="0.2">
      <c r="A1837" t="s">
        <v>11290</v>
      </c>
      <c r="B1837" t="s">
        <v>11291</v>
      </c>
      <c r="C1837">
        <v>2006</v>
      </c>
      <c r="D1837" t="s">
        <v>11292</v>
      </c>
      <c r="E1837" t="s">
        <v>1045</v>
      </c>
      <c r="F1837" t="s">
        <v>44036</v>
      </c>
      <c r="H1837">
        <v>112</v>
      </c>
      <c r="I1837" t="s">
        <v>25</v>
      </c>
      <c r="J1837" t="s">
        <v>26</v>
      </c>
      <c r="K1837" t="s">
        <v>27</v>
      </c>
      <c r="M1837" t="s">
        <v>3513</v>
      </c>
      <c r="N1837" t="s">
        <v>11293</v>
      </c>
      <c r="O1837" t="s">
        <v>11294</v>
      </c>
      <c r="P1837" t="s">
        <v>6537</v>
      </c>
      <c r="Q1837" t="s">
        <v>11295</v>
      </c>
      <c r="R1837" t="s">
        <v>11296</v>
      </c>
      <c r="S1837" t="s">
        <v>11297</v>
      </c>
      <c r="T1837">
        <v>6.5</v>
      </c>
      <c r="U1837">
        <v>27913</v>
      </c>
      <c r="V1837" s="12">
        <f>W1837*1.28378472222222</f>
        <v>57770312.499999903</v>
      </c>
      <c r="W1837" s="3">
        <v>45000000</v>
      </c>
      <c r="X1837" s="13">
        <f>Y1837*1.28378472222222</f>
        <v>49297283.265729085</v>
      </c>
      <c r="Y1837" s="3">
        <v>38399961</v>
      </c>
      <c r="Z1837" s="13">
        <f>AA1837*1.28378472222222</f>
        <v>55776497.25874991</v>
      </c>
      <c r="AA1837" s="3">
        <v>43446924</v>
      </c>
      <c r="AB1837">
        <v>130</v>
      </c>
    </row>
    <row r="1838" spans="1:28" hidden="1" x14ac:dyDescent="0.2">
      <c r="A1838" t="s">
        <v>18257</v>
      </c>
      <c r="B1838" t="s">
        <v>18258</v>
      </c>
      <c r="C1838">
        <v>2009</v>
      </c>
      <c r="D1838" s="1">
        <v>39966</v>
      </c>
      <c r="E1838" t="s">
        <v>44041</v>
      </c>
      <c r="F1838" t="s">
        <v>44032</v>
      </c>
      <c r="G1838" t="s">
        <v>44045</v>
      </c>
      <c r="H1838">
        <v>90</v>
      </c>
      <c r="I1838" t="s">
        <v>25</v>
      </c>
      <c r="J1838" t="s">
        <v>26</v>
      </c>
      <c r="M1838" t="s">
        <v>5034</v>
      </c>
      <c r="N1838" t="s">
        <v>18259</v>
      </c>
      <c r="O1838" t="s">
        <v>18260</v>
      </c>
      <c r="P1838" t="s">
        <v>1348</v>
      </c>
      <c r="Q1838" t="s">
        <v>18261</v>
      </c>
      <c r="R1838" t="s">
        <v>18262</v>
      </c>
      <c r="S1838" t="s">
        <v>18263</v>
      </c>
      <c r="T1838">
        <v>5.6</v>
      </c>
      <c r="U1838">
        <v>21322</v>
      </c>
      <c r="W1838">
        <v>20000000</v>
      </c>
      <c r="X1838"/>
      <c r="Y1838"/>
      <c r="Z1838"/>
      <c r="AA1838">
        <v>2405815</v>
      </c>
      <c r="AB1838">
        <v>94</v>
      </c>
    </row>
    <row r="1839" spans="1:28" x14ac:dyDescent="0.2">
      <c r="A1839" t="s">
        <v>35079</v>
      </c>
      <c r="B1839" t="s">
        <v>35080</v>
      </c>
      <c r="C1839">
        <v>2014</v>
      </c>
      <c r="D1839" s="1">
        <v>41741</v>
      </c>
      <c r="E1839" t="s">
        <v>1045</v>
      </c>
      <c r="F1839" t="s">
        <v>44032</v>
      </c>
      <c r="G1839" t="s">
        <v>44036</v>
      </c>
      <c r="H1839">
        <v>97</v>
      </c>
      <c r="I1839" t="s">
        <v>1016</v>
      </c>
      <c r="J1839" t="s">
        <v>26</v>
      </c>
      <c r="K1839" t="s">
        <v>27</v>
      </c>
      <c r="M1839" t="s">
        <v>1596</v>
      </c>
      <c r="N1839" t="s">
        <v>1596</v>
      </c>
      <c r="O1839" t="s">
        <v>35081</v>
      </c>
      <c r="P1839" t="s">
        <v>7358</v>
      </c>
      <c r="Q1839" t="s">
        <v>35082</v>
      </c>
      <c r="R1839" t="s">
        <v>35083</v>
      </c>
      <c r="S1839" t="s">
        <v>35084</v>
      </c>
      <c r="T1839">
        <v>6.5</v>
      </c>
      <c r="U1839">
        <v>62932</v>
      </c>
      <c r="V1839" s="12">
        <f>W1839*1.09324733035956</f>
        <v>18366555.150040608</v>
      </c>
      <c r="W1839" s="3">
        <v>16800000</v>
      </c>
      <c r="X1839" s="13">
        <f>Y1839*1.09324733035956</f>
        <v>11522090.0132891</v>
      </c>
      <c r="Y1839" s="3">
        <v>10539326</v>
      </c>
      <c r="Z1839" s="13">
        <f>AA1839*1.09324733035956</f>
        <v>55787712.683204249</v>
      </c>
      <c r="AA1839" s="3">
        <v>51029361</v>
      </c>
      <c r="AB1839">
        <v>179</v>
      </c>
    </row>
    <row r="1840" spans="1:28" x14ac:dyDescent="0.2">
      <c r="A1840" t="s">
        <v>555</v>
      </c>
      <c r="B1840" t="s">
        <v>556</v>
      </c>
      <c r="C1840">
        <v>2002</v>
      </c>
      <c r="D1840" t="s">
        <v>557</v>
      </c>
      <c r="E1840" t="s">
        <v>16512</v>
      </c>
      <c r="F1840" t="s">
        <v>44031</v>
      </c>
      <c r="G1840" t="s">
        <v>44038</v>
      </c>
      <c r="H1840">
        <v>94</v>
      </c>
      <c r="I1840" t="s">
        <v>25</v>
      </c>
      <c r="J1840" t="s">
        <v>26</v>
      </c>
      <c r="M1840" t="s">
        <v>558</v>
      </c>
      <c r="N1840" t="s">
        <v>559</v>
      </c>
      <c r="O1840" t="s">
        <v>560</v>
      </c>
      <c r="P1840" t="s">
        <v>561</v>
      </c>
      <c r="Q1840" t="s">
        <v>562</v>
      </c>
      <c r="R1840" t="s">
        <v>563</v>
      </c>
      <c r="S1840" t="s">
        <v>564</v>
      </c>
      <c r="T1840">
        <v>5.2</v>
      </c>
      <c r="U1840">
        <v>13261</v>
      </c>
      <c r="V1840" s="12">
        <f>W1840*1.43863813229572</f>
        <v>37404591.43968872</v>
      </c>
      <c r="W1840" s="3">
        <v>26000000</v>
      </c>
      <c r="X1840" s="13">
        <f>Y1840*1.43863813229572</f>
        <v>53215161.21354086</v>
      </c>
      <c r="Y1840" s="3">
        <v>36989956</v>
      </c>
      <c r="Z1840" s="13">
        <f>AA1840*1.43863813229572</f>
        <v>55809496.200739309</v>
      </c>
      <c r="AA1840" s="3">
        <v>38793283</v>
      </c>
      <c r="AB1840">
        <v>95</v>
      </c>
    </row>
    <row r="1841" spans="1:28" x14ac:dyDescent="0.2">
      <c r="A1841" t="s">
        <v>16134</v>
      </c>
      <c r="B1841" t="s">
        <v>16135</v>
      </c>
      <c r="C1841">
        <v>2006</v>
      </c>
      <c r="D1841" t="s">
        <v>11138</v>
      </c>
      <c r="E1841" t="s">
        <v>176</v>
      </c>
      <c r="F1841" t="s">
        <v>44050</v>
      </c>
      <c r="H1841">
        <v>131</v>
      </c>
      <c r="I1841" t="s">
        <v>25</v>
      </c>
      <c r="J1841" t="s">
        <v>26</v>
      </c>
      <c r="M1841" t="s">
        <v>619</v>
      </c>
      <c r="N1841" t="s">
        <v>16136</v>
      </c>
      <c r="O1841" t="s">
        <v>16137</v>
      </c>
      <c r="P1841" t="s">
        <v>426</v>
      </c>
      <c r="Q1841" t="s">
        <v>426</v>
      </c>
      <c r="R1841" t="s">
        <v>16138</v>
      </c>
      <c r="S1841" t="s">
        <v>16139</v>
      </c>
      <c r="T1841">
        <v>7.1</v>
      </c>
      <c r="U1841">
        <v>56474</v>
      </c>
      <c r="V1841" s="12">
        <f>W1841*1.28378472222222</f>
        <v>83446006.944444299</v>
      </c>
      <c r="W1841" s="3">
        <v>65000000</v>
      </c>
      <c r="X1841" s="13">
        <f>Y1841*1.28378472222222</f>
        <v>55902873.02680546</v>
      </c>
      <c r="Y1841" s="3">
        <v>43545364</v>
      </c>
      <c r="Z1841" s="13">
        <f>AA1841*1.28378472222222</f>
        <v>55902873.02680546</v>
      </c>
      <c r="AA1841" s="3">
        <v>43545364</v>
      </c>
      <c r="AB1841">
        <v>186</v>
      </c>
    </row>
    <row r="1842" spans="1:28" hidden="1" x14ac:dyDescent="0.2">
      <c r="A1842" t="s">
        <v>18286</v>
      </c>
      <c r="B1842" t="s">
        <v>18287</v>
      </c>
      <c r="C1842">
        <v>2008</v>
      </c>
      <c r="D1842" t="s">
        <v>10321</v>
      </c>
      <c r="E1842" t="s">
        <v>16512</v>
      </c>
      <c r="F1842" t="s">
        <v>44046</v>
      </c>
      <c r="G1842" t="s">
        <v>44033</v>
      </c>
      <c r="H1842">
        <v>90</v>
      </c>
      <c r="I1842" t="s">
        <v>1561</v>
      </c>
      <c r="J1842" t="s">
        <v>26</v>
      </c>
      <c r="M1842" t="s">
        <v>18288</v>
      </c>
      <c r="N1842" t="s">
        <v>18289</v>
      </c>
      <c r="O1842" t="s">
        <v>18290</v>
      </c>
      <c r="P1842" t="s">
        <v>13520</v>
      </c>
      <c r="Q1842" t="s">
        <v>18291</v>
      </c>
      <c r="R1842" t="s">
        <v>18292</v>
      </c>
      <c r="S1842" t="s">
        <v>18293</v>
      </c>
      <c r="T1842">
        <v>5.9</v>
      </c>
      <c r="U1842">
        <v>16001</v>
      </c>
      <c r="W1842"/>
      <c r="X1842"/>
      <c r="Y1842"/>
      <c r="Z1842"/>
      <c r="AA1842">
        <v>463377</v>
      </c>
      <c r="AB1842">
        <v>111</v>
      </c>
    </row>
    <row r="1843" spans="1:28" hidden="1" x14ac:dyDescent="0.2">
      <c r="A1843" t="s">
        <v>18294</v>
      </c>
      <c r="B1843" t="s">
        <v>18295</v>
      </c>
      <c r="C1843">
        <v>2008</v>
      </c>
      <c r="D1843" t="s">
        <v>11435</v>
      </c>
      <c r="E1843" t="s">
        <v>176</v>
      </c>
      <c r="F1843" t="s">
        <v>44034</v>
      </c>
      <c r="G1843" t="s">
        <v>44033</v>
      </c>
      <c r="H1843">
        <v>98</v>
      </c>
      <c r="I1843" t="s">
        <v>1561</v>
      </c>
      <c r="J1843" t="s">
        <v>26</v>
      </c>
      <c r="M1843" t="s">
        <v>18296</v>
      </c>
      <c r="N1843" t="s">
        <v>18296</v>
      </c>
      <c r="O1843" t="s">
        <v>18297</v>
      </c>
      <c r="P1843" t="s">
        <v>18298</v>
      </c>
      <c r="Q1843" t="s">
        <v>18299</v>
      </c>
      <c r="R1843" t="s">
        <v>18300</v>
      </c>
      <c r="S1843" t="s">
        <v>18301</v>
      </c>
      <c r="T1843">
        <v>6.2</v>
      </c>
      <c r="U1843">
        <v>16681</v>
      </c>
      <c r="W1843">
        <v>12000000</v>
      </c>
      <c r="X1843"/>
      <c r="Y1843"/>
      <c r="Z1843"/>
      <c r="AA1843">
        <v>1279576</v>
      </c>
      <c r="AB1843">
        <v>81</v>
      </c>
    </row>
    <row r="1844" spans="1:28" hidden="1" x14ac:dyDescent="0.2">
      <c r="A1844" t="s">
        <v>18302</v>
      </c>
      <c r="B1844" t="s">
        <v>18303</v>
      </c>
      <c r="C1844">
        <v>2011</v>
      </c>
      <c r="D1844" t="s">
        <v>18304</v>
      </c>
      <c r="E1844" t="s">
        <v>1045</v>
      </c>
      <c r="F1844" t="s">
        <v>44032</v>
      </c>
      <c r="G1844" t="s">
        <v>44036</v>
      </c>
      <c r="H1844">
        <v>107</v>
      </c>
      <c r="I1844" t="s">
        <v>18305</v>
      </c>
      <c r="J1844" t="s">
        <v>26</v>
      </c>
      <c r="K1844" t="s">
        <v>308</v>
      </c>
      <c r="M1844" t="s">
        <v>18306</v>
      </c>
      <c r="N1844" t="s">
        <v>18307</v>
      </c>
      <c r="O1844" t="s">
        <v>18308</v>
      </c>
      <c r="P1844" t="s">
        <v>8255</v>
      </c>
      <c r="Q1844" t="s">
        <v>18309</v>
      </c>
      <c r="R1844" t="s">
        <v>18310</v>
      </c>
      <c r="S1844" t="s">
        <v>18311</v>
      </c>
      <c r="T1844">
        <v>5.5</v>
      </c>
      <c r="U1844">
        <v>14211</v>
      </c>
      <c r="W1844"/>
      <c r="X1844"/>
      <c r="Y1844">
        <v>3033623</v>
      </c>
      <c r="Z1844"/>
      <c r="AA1844">
        <v>4072098</v>
      </c>
      <c r="AB1844">
        <v>44</v>
      </c>
    </row>
    <row r="1845" spans="1:28" hidden="1" x14ac:dyDescent="0.2">
      <c r="A1845" t="s">
        <v>18312</v>
      </c>
      <c r="B1845" t="s">
        <v>18313</v>
      </c>
      <c r="C1845">
        <v>2008</v>
      </c>
      <c r="D1845" t="s">
        <v>18314</v>
      </c>
      <c r="E1845" t="s">
        <v>3496</v>
      </c>
      <c r="H1845">
        <v>101</v>
      </c>
      <c r="I1845" t="s">
        <v>25</v>
      </c>
      <c r="J1845" t="s">
        <v>26</v>
      </c>
      <c r="M1845" t="s">
        <v>18315</v>
      </c>
      <c r="N1845" t="s">
        <v>18316</v>
      </c>
      <c r="O1845" t="s">
        <v>18317</v>
      </c>
      <c r="P1845" t="s">
        <v>18318</v>
      </c>
      <c r="Q1845" t="s">
        <v>18319</v>
      </c>
      <c r="R1845" t="s">
        <v>18320</v>
      </c>
      <c r="S1845" t="s">
        <v>18321</v>
      </c>
      <c r="T1845">
        <v>5.6</v>
      </c>
      <c r="U1845">
        <v>18279</v>
      </c>
      <c r="W1845"/>
      <c r="X1845"/>
      <c r="Y1845"/>
      <c r="Z1845"/>
      <c r="AA1845"/>
      <c r="AB1845">
        <v>111</v>
      </c>
    </row>
    <row r="1846" spans="1:28" hidden="1" x14ac:dyDescent="0.2">
      <c r="A1846" t="s">
        <v>18322</v>
      </c>
      <c r="B1846" t="s">
        <v>18323</v>
      </c>
      <c r="C1846">
        <v>2007</v>
      </c>
      <c r="D1846" t="s">
        <v>12773</v>
      </c>
      <c r="E1846" t="s">
        <v>44041</v>
      </c>
      <c r="F1846" t="s">
        <v>44045</v>
      </c>
      <c r="G1846" t="s">
        <v>44042</v>
      </c>
      <c r="H1846">
        <v>88</v>
      </c>
      <c r="I1846" t="s">
        <v>25</v>
      </c>
      <c r="J1846" t="s">
        <v>26</v>
      </c>
      <c r="M1846" t="s">
        <v>309</v>
      </c>
      <c r="N1846" t="s">
        <v>18324</v>
      </c>
      <c r="O1846" t="s">
        <v>18325</v>
      </c>
      <c r="P1846" t="s">
        <v>732</v>
      </c>
      <c r="Q1846" t="s">
        <v>18326</v>
      </c>
      <c r="R1846" t="s">
        <v>18327</v>
      </c>
      <c r="S1846" t="s">
        <v>18328</v>
      </c>
      <c r="T1846">
        <v>6.1</v>
      </c>
      <c r="U1846">
        <v>36917</v>
      </c>
      <c r="W1846">
        <v>25000000</v>
      </c>
      <c r="X1846"/>
      <c r="Y1846"/>
      <c r="Z1846"/>
      <c r="AA1846">
        <v>5796630</v>
      </c>
      <c r="AB1846">
        <v>64</v>
      </c>
    </row>
    <row r="1847" spans="1:28" hidden="1" x14ac:dyDescent="0.2">
      <c r="A1847" t="s">
        <v>18329</v>
      </c>
      <c r="B1847" t="s">
        <v>18330</v>
      </c>
      <c r="C1847">
        <v>2010</v>
      </c>
      <c r="D1847" t="s">
        <v>18331</v>
      </c>
      <c r="E1847" t="s">
        <v>44035</v>
      </c>
      <c r="F1847" t="s">
        <v>44044</v>
      </c>
      <c r="G1847" t="s">
        <v>44032</v>
      </c>
      <c r="H1847">
        <v>112</v>
      </c>
      <c r="I1847" t="s">
        <v>547</v>
      </c>
      <c r="J1847" t="s">
        <v>26</v>
      </c>
      <c r="K1847" t="s">
        <v>1419</v>
      </c>
      <c r="L1847" t="s">
        <v>75</v>
      </c>
      <c r="M1847" t="s">
        <v>18332</v>
      </c>
      <c r="N1847" t="s">
        <v>18333</v>
      </c>
      <c r="O1847" t="s">
        <v>18334</v>
      </c>
      <c r="P1847" t="s">
        <v>17675</v>
      </c>
      <c r="Q1847" t="s">
        <v>18335</v>
      </c>
      <c r="R1847" t="s">
        <v>18336</v>
      </c>
      <c r="S1847" t="s">
        <v>18337</v>
      </c>
      <c r="T1847">
        <v>7.1</v>
      </c>
      <c r="U1847">
        <v>31171</v>
      </c>
      <c r="W1847"/>
      <c r="X1847"/>
      <c r="Y1847">
        <v>1124966</v>
      </c>
      <c r="Z1847"/>
      <c r="AA1847">
        <v>1870392</v>
      </c>
      <c r="AB1847">
        <v>94</v>
      </c>
    </row>
    <row r="1848" spans="1:28" x14ac:dyDescent="0.2">
      <c r="A1848" t="s">
        <v>12672</v>
      </c>
      <c r="B1848" t="s">
        <v>12673</v>
      </c>
      <c r="C1848">
        <v>2009</v>
      </c>
      <c r="D1848" s="1">
        <v>40213</v>
      </c>
      <c r="E1848" t="s">
        <v>44037</v>
      </c>
      <c r="F1848" t="s">
        <v>44031</v>
      </c>
      <c r="G1848" t="s">
        <v>44038</v>
      </c>
      <c r="H1848">
        <v>87</v>
      </c>
      <c r="I1848" t="s">
        <v>229</v>
      </c>
      <c r="J1848" t="s">
        <v>26</v>
      </c>
      <c r="K1848" t="s">
        <v>27</v>
      </c>
      <c r="M1848" t="s">
        <v>4142</v>
      </c>
      <c r="N1848" t="s">
        <v>12674</v>
      </c>
      <c r="O1848" t="s">
        <v>12675</v>
      </c>
      <c r="P1848" t="s">
        <v>386</v>
      </c>
      <c r="Q1848" t="s">
        <v>12676</v>
      </c>
      <c r="R1848" t="s">
        <v>12677</v>
      </c>
      <c r="S1848" t="s">
        <v>12678</v>
      </c>
      <c r="T1848">
        <v>7.9</v>
      </c>
      <c r="U1848">
        <v>193078</v>
      </c>
      <c r="V1848" s="12">
        <f>W1848*1.20636999678377</f>
        <v>48254799.871350802</v>
      </c>
      <c r="W1848" s="3">
        <v>40000000</v>
      </c>
      <c r="X1848" s="13">
        <f>Y1848*1.20636999678377</f>
        <v>25337291.326479781</v>
      </c>
      <c r="Y1848" s="3">
        <v>21002919</v>
      </c>
      <c r="Z1848" s="13">
        <f>AA1848*1.20636999678377</f>
        <v>56063157.550753407</v>
      </c>
      <c r="AA1848" s="3">
        <v>46472606</v>
      </c>
      <c r="AB1848">
        <v>329</v>
      </c>
    </row>
    <row r="1849" spans="1:28" x14ac:dyDescent="0.2">
      <c r="A1849" t="s">
        <v>35389</v>
      </c>
      <c r="B1849" t="s">
        <v>35390</v>
      </c>
      <c r="C1849">
        <v>2015</v>
      </c>
      <c r="D1849" t="s">
        <v>22384</v>
      </c>
      <c r="E1849" t="s">
        <v>16512</v>
      </c>
      <c r="F1849" t="s">
        <v>44038</v>
      </c>
      <c r="G1849" t="s">
        <v>44044</v>
      </c>
      <c r="H1849">
        <v>87</v>
      </c>
      <c r="I1849" t="s">
        <v>25</v>
      </c>
      <c r="J1849" t="s">
        <v>26</v>
      </c>
      <c r="K1849" t="s">
        <v>308</v>
      </c>
      <c r="M1849" t="s">
        <v>14354</v>
      </c>
      <c r="N1849" t="s">
        <v>35391</v>
      </c>
      <c r="O1849" t="s">
        <v>35392</v>
      </c>
      <c r="P1849" t="s">
        <v>3439</v>
      </c>
      <c r="Q1849" t="s">
        <v>35393</v>
      </c>
      <c r="R1849" t="s">
        <v>35394</v>
      </c>
      <c r="S1849" t="s">
        <v>35395</v>
      </c>
      <c r="T1849">
        <v>5.0999999999999996</v>
      </c>
      <c r="U1849">
        <v>47616</v>
      </c>
      <c r="V1849" s="12">
        <f>W1849*1.09195121025074</f>
        <v>38218292.358775899</v>
      </c>
      <c r="W1849" s="3">
        <v>35000000</v>
      </c>
      <c r="X1849" s="13">
        <f>Y1849*1.09195121025074</f>
        <v>37759892.332663849</v>
      </c>
      <c r="Y1849" s="3">
        <v>34580201</v>
      </c>
      <c r="Z1849" s="13">
        <f>AA1849*1.09195121025074</f>
        <v>56104672.664876282</v>
      </c>
      <c r="AA1849" s="3">
        <v>51380201</v>
      </c>
      <c r="AB1849">
        <v>156</v>
      </c>
    </row>
    <row r="1850" spans="1:28" x14ac:dyDescent="0.2">
      <c r="A1850" t="s">
        <v>6452</v>
      </c>
      <c r="B1850" t="s">
        <v>6453</v>
      </c>
      <c r="C1850">
        <v>2004</v>
      </c>
      <c r="D1850" t="s">
        <v>6454</v>
      </c>
      <c r="E1850" t="s">
        <v>44041</v>
      </c>
      <c r="F1850" t="s">
        <v>44032</v>
      </c>
      <c r="G1850" t="s">
        <v>44045</v>
      </c>
      <c r="H1850">
        <v>97</v>
      </c>
      <c r="I1850" t="s">
        <v>319</v>
      </c>
      <c r="J1850" t="s">
        <v>26</v>
      </c>
      <c r="K1850" t="s">
        <v>64</v>
      </c>
      <c r="L1850" t="s">
        <v>308</v>
      </c>
      <c r="M1850" t="s">
        <v>1122</v>
      </c>
      <c r="N1850" t="s">
        <v>6455</v>
      </c>
      <c r="O1850" t="s">
        <v>6456</v>
      </c>
      <c r="P1850" t="s">
        <v>3083</v>
      </c>
      <c r="Q1850" t="s">
        <v>6457</v>
      </c>
      <c r="R1850" t="s">
        <v>6458</v>
      </c>
      <c r="S1850" t="s">
        <v>6459</v>
      </c>
      <c r="T1850">
        <v>5.3</v>
      </c>
      <c r="U1850">
        <v>20124</v>
      </c>
      <c r="V1850" s="12">
        <f>W1850*1.37009528851244</f>
        <v>68504764.425622001</v>
      </c>
      <c r="W1850" s="3">
        <v>50000000</v>
      </c>
      <c r="X1850" s="13">
        <f>Y1850*1.37009528851244</f>
        <v>34524480.396918997</v>
      </c>
      <c r="Y1850" s="3">
        <v>25198598</v>
      </c>
      <c r="Z1850" s="13">
        <f>AA1850*1.37009528851244</f>
        <v>56111708.613197438</v>
      </c>
      <c r="AA1850" s="3">
        <v>40954603</v>
      </c>
      <c r="AB1850">
        <v>187</v>
      </c>
    </row>
    <row r="1851" spans="1:28" hidden="1" x14ac:dyDescent="0.2">
      <c r="A1851" t="s">
        <v>18362</v>
      </c>
      <c r="B1851" t="s">
        <v>18363</v>
      </c>
      <c r="C1851">
        <v>2008</v>
      </c>
      <c r="D1851" t="s">
        <v>18364</v>
      </c>
      <c r="E1851" t="s">
        <v>3496</v>
      </c>
      <c r="F1851" t="s">
        <v>44045</v>
      </c>
      <c r="G1851" t="s">
        <v>44042</v>
      </c>
      <c r="H1851">
        <v>96</v>
      </c>
      <c r="I1851" t="s">
        <v>25</v>
      </c>
      <c r="J1851" t="s">
        <v>26</v>
      </c>
      <c r="M1851" t="s">
        <v>18365</v>
      </c>
      <c r="N1851" t="s">
        <v>18365</v>
      </c>
      <c r="O1851" t="s">
        <v>18366</v>
      </c>
      <c r="P1851" t="s">
        <v>18367</v>
      </c>
      <c r="Q1851" t="s">
        <v>18368</v>
      </c>
      <c r="R1851" t="s">
        <v>18369</v>
      </c>
      <c r="S1851" t="s">
        <v>18370</v>
      </c>
      <c r="T1851">
        <v>5.5</v>
      </c>
      <c r="U1851">
        <v>11919</v>
      </c>
      <c r="W1851">
        <v>10000000</v>
      </c>
      <c r="X1851"/>
      <c r="Y1851"/>
      <c r="Z1851"/>
      <c r="AA1851">
        <v>1415804</v>
      </c>
      <c r="AB1851">
        <v>79</v>
      </c>
    </row>
    <row r="1852" spans="1:28" hidden="1" x14ac:dyDescent="0.2">
      <c r="A1852" t="s">
        <v>18371</v>
      </c>
      <c r="B1852" t="s">
        <v>18372</v>
      </c>
      <c r="C1852">
        <v>2014</v>
      </c>
      <c r="D1852" s="1">
        <v>42341</v>
      </c>
      <c r="E1852" t="s">
        <v>176</v>
      </c>
      <c r="F1852" t="s">
        <v>44036</v>
      </c>
      <c r="G1852" t="s">
        <v>44055</v>
      </c>
      <c r="H1852">
        <v>107</v>
      </c>
      <c r="I1852" t="s">
        <v>18373</v>
      </c>
      <c r="J1852" t="s">
        <v>26</v>
      </c>
      <c r="K1852" t="s">
        <v>307</v>
      </c>
      <c r="L1852" t="s">
        <v>27</v>
      </c>
      <c r="M1852" t="s">
        <v>17935</v>
      </c>
      <c r="N1852" t="s">
        <v>18374</v>
      </c>
      <c r="O1852" t="s">
        <v>18375</v>
      </c>
      <c r="P1852" t="s">
        <v>18376</v>
      </c>
      <c r="Q1852" t="s">
        <v>18377</v>
      </c>
      <c r="R1852" t="s">
        <v>18378</v>
      </c>
      <c r="S1852" t="s">
        <v>18379</v>
      </c>
      <c r="T1852">
        <v>7</v>
      </c>
      <c r="U1852">
        <v>22624</v>
      </c>
      <c r="W1852" t="s">
        <v>14930</v>
      </c>
      <c r="X1852"/>
      <c r="Y1852"/>
      <c r="Z1852"/>
      <c r="AA1852">
        <v>9337930</v>
      </c>
      <c r="AB1852">
        <v>75</v>
      </c>
    </row>
    <row r="1853" spans="1:28" x14ac:dyDescent="0.2">
      <c r="A1853" t="s">
        <v>30976</v>
      </c>
      <c r="B1853" t="s">
        <v>30977</v>
      </c>
      <c r="C1853">
        <v>2016</v>
      </c>
      <c r="D1853" t="s">
        <v>18430</v>
      </c>
      <c r="E1853" t="s">
        <v>16512</v>
      </c>
      <c r="F1853" t="s">
        <v>44032</v>
      </c>
      <c r="G1853" t="s">
        <v>44049</v>
      </c>
      <c r="H1853">
        <v>117</v>
      </c>
      <c r="I1853" t="s">
        <v>25</v>
      </c>
      <c r="J1853" t="s">
        <v>26</v>
      </c>
      <c r="M1853" t="s">
        <v>11937</v>
      </c>
      <c r="N1853" t="s">
        <v>18998</v>
      </c>
      <c r="O1853" t="s">
        <v>30978</v>
      </c>
      <c r="P1853" t="s">
        <v>16719</v>
      </c>
      <c r="Q1853" t="s">
        <v>30979</v>
      </c>
      <c r="R1853" t="s">
        <v>30980</v>
      </c>
      <c r="S1853" t="s">
        <v>30981</v>
      </c>
      <c r="T1853">
        <v>6.8</v>
      </c>
      <c r="U1853">
        <v>60434</v>
      </c>
      <c r="V1853" s="12">
        <f>W1853*1.07834771485832</f>
        <v>86267817.188665599</v>
      </c>
      <c r="W1853" s="3">
        <v>80000000</v>
      </c>
      <c r="X1853" s="13">
        <f>Y1853*1.07834771485832</f>
        <v>29729569.868953917</v>
      </c>
      <c r="Y1853" s="3">
        <v>27569558</v>
      </c>
      <c r="Z1853" s="13">
        <f>AA1853*1.07834771485832</f>
        <v>56180934.647697955</v>
      </c>
      <c r="AA1853" s="3">
        <v>52099090</v>
      </c>
      <c r="AB1853">
        <v>201</v>
      </c>
    </row>
    <row r="1854" spans="1:28" x14ac:dyDescent="0.2">
      <c r="A1854" t="s">
        <v>684</v>
      </c>
      <c r="B1854" t="s">
        <v>685</v>
      </c>
      <c r="C1854">
        <v>2001</v>
      </c>
      <c r="D1854" s="1">
        <v>37383</v>
      </c>
      <c r="E1854" t="s">
        <v>1045</v>
      </c>
      <c r="F1854" t="s">
        <v>44044</v>
      </c>
      <c r="H1854">
        <v>94</v>
      </c>
      <c r="I1854" t="s">
        <v>25</v>
      </c>
      <c r="J1854" t="s">
        <v>26</v>
      </c>
      <c r="K1854" t="s">
        <v>686</v>
      </c>
      <c r="M1854" t="s">
        <v>687</v>
      </c>
      <c r="N1854" t="s">
        <v>688</v>
      </c>
      <c r="O1854" t="s">
        <v>689</v>
      </c>
      <c r="P1854" t="s">
        <v>690</v>
      </c>
      <c r="Q1854" t="s">
        <v>691</v>
      </c>
      <c r="R1854" t="s">
        <v>692</v>
      </c>
      <c r="S1854" t="s">
        <v>693</v>
      </c>
      <c r="T1854">
        <v>5.5</v>
      </c>
      <c r="U1854">
        <v>14842</v>
      </c>
      <c r="V1854" s="12">
        <f>W1854*1.46138339920949</f>
        <v>87683003.952569395</v>
      </c>
      <c r="W1854" s="3">
        <v>60000000</v>
      </c>
      <c r="X1854" s="13">
        <f>Y1854*1.46138339920949</f>
        <v>47158599.702845976</v>
      </c>
      <c r="Y1854" s="3">
        <v>32269834</v>
      </c>
      <c r="Z1854" s="13">
        <f>AA1854*1.46138339920949</f>
        <v>56210842.508419119</v>
      </c>
      <c r="AA1854" s="3">
        <v>38464131</v>
      </c>
      <c r="AB1854">
        <v>84</v>
      </c>
    </row>
    <row r="1855" spans="1:28" hidden="1" x14ac:dyDescent="0.2">
      <c r="A1855" t="s">
        <v>18395</v>
      </c>
      <c r="B1855" t="s">
        <v>18396</v>
      </c>
      <c r="C1855">
        <v>2007</v>
      </c>
      <c r="D1855" s="1">
        <v>39272</v>
      </c>
      <c r="E1855" t="s">
        <v>16512</v>
      </c>
      <c r="F1855" t="s">
        <v>44051</v>
      </c>
      <c r="G1855" t="s">
        <v>44044</v>
      </c>
      <c r="H1855">
        <v>119</v>
      </c>
      <c r="I1855" t="s">
        <v>1561</v>
      </c>
      <c r="J1855" t="s">
        <v>26</v>
      </c>
      <c r="M1855" t="s">
        <v>18397</v>
      </c>
      <c r="N1855" t="s">
        <v>18398</v>
      </c>
      <c r="O1855" t="s">
        <v>18399</v>
      </c>
      <c r="P1855" t="s">
        <v>18400</v>
      </c>
      <c r="Q1855" t="s">
        <v>18401</v>
      </c>
      <c r="R1855" t="s">
        <v>18402</v>
      </c>
      <c r="S1855" t="s">
        <v>18403</v>
      </c>
      <c r="T1855">
        <v>6.8</v>
      </c>
      <c r="U1855">
        <v>18816</v>
      </c>
      <c r="W1855">
        <v>4000000</v>
      </c>
      <c r="X1855"/>
      <c r="Y1855"/>
      <c r="Z1855"/>
      <c r="AA1855">
        <v>355345</v>
      </c>
      <c r="AB1855">
        <v>91</v>
      </c>
    </row>
    <row r="1856" spans="1:28" x14ac:dyDescent="0.2">
      <c r="A1856" t="s">
        <v>39025</v>
      </c>
      <c r="B1856" t="s">
        <v>39026</v>
      </c>
      <c r="C1856">
        <v>2016</v>
      </c>
      <c r="D1856" t="s">
        <v>36324</v>
      </c>
      <c r="E1856" t="s">
        <v>16512</v>
      </c>
      <c r="F1856" t="s">
        <v>44044</v>
      </c>
      <c r="G1856" t="s">
        <v>44032</v>
      </c>
      <c r="H1856">
        <v>133</v>
      </c>
      <c r="I1856" t="s">
        <v>4212</v>
      </c>
      <c r="J1856" t="s">
        <v>26</v>
      </c>
      <c r="K1856" t="s">
        <v>838</v>
      </c>
      <c r="L1856" t="s">
        <v>361</v>
      </c>
      <c r="M1856" t="s">
        <v>7091</v>
      </c>
      <c r="N1856" t="s">
        <v>39027</v>
      </c>
      <c r="O1856" t="s">
        <v>39028</v>
      </c>
      <c r="P1856" t="s">
        <v>333</v>
      </c>
      <c r="Q1856" t="s">
        <v>39029</v>
      </c>
      <c r="R1856" t="s">
        <v>39030</v>
      </c>
      <c r="S1856" t="s">
        <v>39031</v>
      </c>
      <c r="T1856">
        <v>7.4</v>
      </c>
      <c r="U1856">
        <v>87984</v>
      </c>
      <c r="V1856" s="12">
        <f>W1856*1.07834771485832</f>
        <v>48525647.168624401</v>
      </c>
      <c r="W1856" s="3">
        <v>45000000</v>
      </c>
      <c r="X1856" s="13">
        <f>Y1856*1.07834771485832</f>
        <v>34384584.519497454</v>
      </c>
      <c r="Y1856" s="3">
        <v>31886361</v>
      </c>
      <c r="Z1856" s="13">
        <f>AA1856*1.07834771485832</f>
        <v>56274385.33901529</v>
      </c>
      <c r="AA1856" s="3">
        <v>52185751</v>
      </c>
      <c r="AB1856">
        <v>265</v>
      </c>
    </row>
    <row r="1857" spans="1:28" hidden="1" x14ac:dyDescent="0.2">
      <c r="A1857" t="s">
        <v>18413</v>
      </c>
      <c r="B1857" t="s">
        <v>18414</v>
      </c>
      <c r="C1857">
        <v>2007</v>
      </c>
      <c r="D1857" s="1">
        <v>39115</v>
      </c>
      <c r="E1857" t="s">
        <v>44041</v>
      </c>
      <c r="F1857" t="s">
        <v>44032</v>
      </c>
      <c r="G1857" t="s">
        <v>44042</v>
      </c>
      <c r="H1857">
        <v>92</v>
      </c>
      <c r="I1857" t="s">
        <v>4358</v>
      </c>
      <c r="J1857" t="s">
        <v>1076</v>
      </c>
      <c r="M1857" t="s">
        <v>15827</v>
      </c>
      <c r="N1857" t="s">
        <v>18415</v>
      </c>
      <c r="O1857" t="s">
        <v>18416</v>
      </c>
      <c r="P1857" t="s">
        <v>18417</v>
      </c>
      <c r="Q1857" t="s">
        <v>18418</v>
      </c>
      <c r="R1857" t="s">
        <v>18419</v>
      </c>
      <c r="S1857" t="s">
        <v>18420</v>
      </c>
      <c r="T1857">
        <v>7</v>
      </c>
      <c r="U1857">
        <v>10996</v>
      </c>
      <c r="W1857"/>
      <c r="X1857"/>
      <c r="Y1857"/>
      <c r="Z1857"/>
      <c r="AA1857">
        <v>1261116</v>
      </c>
      <c r="AB1857">
        <v>15</v>
      </c>
    </row>
    <row r="1858" spans="1:28" x14ac:dyDescent="0.2">
      <c r="A1858" t="s">
        <v>39280</v>
      </c>
      <c r="B1858" t="s">
        <v>39281</v>
      </c>
      <c r="C1858">
        <v>2018</v>
      </c>
      <c r="D1858" s="1">
        <v>43314</v>
      </c>
      <c r="E1858" t="s">
        <v>44037</v>
      </c>
      <c r="F1858" t="s">
        <v>44031</v>
      </c>
      <c r="G1858" t="s">
        <v>44038</v>
      </c>
      <c r="H1858">
        <v>89</v>
      </c>
      <c r="I1858" t="s">
        <v>86</v>
      </c>
      <c r="J1858" t="s">
        <v>26</v>
      </c>
      <c r="M1858" t="s">
        <v>39282</v>
      </c>
      <c r="N1858" t="s">
        <v>39283</v>
      </c>
      <c r="O1858" t="s">
        <v>39284</v>
      </c>
      <c r="P1858" t="s">
        <v>35439</v>
      </c>
      <c r="Q1858" t="s">
        <v>39285</v>
      </c>
      <c r="R1858" t="s">
        <v>39286</v>
      </c>
      <c r="S1858" t="s">
        <v>39287</v>
      </c>
      <c r="T1858">
        <v>6.1</v>
      </c>
      <c r="U1858">
        <v>18566</v>
      </c>
      <c r="V1858" s="12">
        <f>W1858*1.03068014830331</f>
        <v>51534007.415165491</v>
      </c>
      <c r="W1858" s="3">
        <v>50000000</v>
      </c>
      <c r="X1858" s="13">
        <f>Y1858*1.03068014830331</f>
        <v>8521193.4760241397</v>
      </c>
      <c r="Y1858" s="3">
        <v>8267544</v>
      </c>
      <c r="Z1858" s="13">
        <f>AA1858*1.03068014830331</f>
        <v>56298650.03426411</v>
      </c>
      <c r="AA1858" s="3">
        <v>54622814</v>
      </c>
      <c r="AB1858">
        <v>121</v>
      </c>
    </row>
    <row r="1859" spans="1:28" hidden="1" x14ac:dyDescent="0.2">
      <c r="A1859" t="s">
        <v>9827</v>
      </c>
      <c r="B1859" t="s">
        <v>9828</v>
      </c>
      <c r="C1859">
        <v>2005</v>
      </c>
      <c r="D1859" t="s">
        <v>9356</v>
      </c>
      <c r="E1859" t="s">
        <v>44041</v>
      </c>
      <c r="F1859" t="s">
        <v>44032</v>
      </c>
      <c r="H1859">
        <v>130</v>
      </c>
      <c r="I1859" t="s">
        <v>9829</v>
      </c>
      <c r="J1859" t="s">
        <v>26</v>
      </c>
      <c r="M1859" t="s">
        <v>3575</v>
      </c>
      <c r="N1859" t="s">
        <v>9830</v>
      </c>
      <c r="O1859" t="s">
        <v>9831</v>
      </c>
      <c r="P1859" t="s">
        <v>9832</v>
      </c>
      <c r="Q1859" t="s">
        <v>9833</v>
      </c>
      <c r="R1859" t="s">
        <v>9834</v>
      </c>
      <c r="S1859" t="s">
        <v>9835</v>
      </c>
      <c r="T1859">
        <v>6.8</v>
      </c>
      <c r="U1859">
        <v>30619</v>
      </c>
      <c r="V1859" s="12">
        <f>W1859*1.32519713261649</f>
        <v>79511827.956989393</v>
      </c>
      <c r="W1859" s="3">
        <v>60000000</v>
      </c>
      <c r="X1859" s="13">
        <f>Y1859*1.32519713261649</f>
        <v>2756835.4241218693</v>
      </c>
      <c r="Y1859" s="3">
        <v>2080321</v>
      </c>
      <c r="Z1859" s="13">
        <f>AA1859*1.32519713261649</f>
        <v>56427319.295089714</v>
      </c>
      <c r="AA1859" s="3">
        <v>42580321</v>
      </c>
      <c r="AB1859">
        <v>138</v>
      </c>
    </row>
    <row r="1860" spans="1:28" x14ac:dyDescent="0.2">
      <c r="A1860" t="s">
        <v>3078</v>
      </c>
      <c r="B1860" t="s">
        <v>3079</v>
      </c>
      <c r="C1860">
        <v>2001</v>
      </c>
      <c r="D1860" t="s">
        <v>2310</v>
      </c>
      <c r="E1860" t="s">
        <v>1045</v>
      </c>
      <c r="F1860" t="s">
        <v>44036</v>
      </c>
      <c r="H1860">
        <v>97</v>
      </c>
      <c r="I1860" t="s">
        <v>25</v>
      </c>
      <c r="J1860" t="s">
        <v>26</v>
      </c>
      <c r="M1860" t="s">
        <v>3080</v>
      </c>
      <c r="N1860" t="s">
        <v>3081</v>
      </c>
      <c r="O1860" t="s">
        <v>3082</v>
      </c>
      <c r="P1860" t="s">
        <v>3083</v>
      </c>
      <c r="Q1860" t="s">
        <v>3084</v>
      </c>
      <c r="R1860" t="s">
        <v>3085</v>
      </c>
      <c r="S1860" t="s">
        <v>3086</v>
      </c>
      <c r="T1860">
        <v>6.1</v>
      </c>
      <c r="U1860">
        <v>23187</v>
      </c>
      <c r="V1860" s="12">
        <f>W1860*1.46138339920949</f>
        <v>33611818.181818269</v>
      </c>
      <c r="W1860" s="3">
        <v>23000000</v>
      </c>
      <c r="X1860" s="13">
        <f>Y1860*1.46138339920949</f>
        <v>39958704.19727283</v>
      </c>
      <c r="Y1860" s="3">
        <v>27343067</v>
      </c>
      <c r="Z1860" s="13">
        <f>AA1860*1.46138339920949</f>
        <v>56540836.032411218</v>
      </c>
      <c r="AA1860" s="3">
        <v>38689940</v>
      </c>
      <c r="AB1860">
        <v>168</v>
      </c>
    </row>
    <row r="1861" spans="1:28" x14ac:dyDescent="0.2">
      <c r="A1861" t="s">
        <v>13299</v>
      </c>
      <c r="B1861" t="s">
        <v>13300</v>
      </c>
      <c r="C1861">
        <v>2010</v>
      </c>
      <c r="D1861" t="s">
        <v>13301</v>
      </c>
      <c r="E1861" t="s">
        <v>16512</v>
      </c>
      <c r="F1861" t="s">
        <v>44038</v>
      </c>
      <c r="G1861" t="s">
        <v>44034</v>
      </c>
      <c r="H1861">
        <v>112</v>
      </c>
      <c r="I1861" t="s">
        <v>13302</v>
      </c>
      <c r="J1861" t="s">
        <v>26</v>
      </c>
      <c r="M1861" t="s">
        <v>8768</v>
      </c>
      <c r="N1861" t="s">
        <v>13303</v>
      </c>
      <c r="O1861" t="s">
        <v>13304</v>
      </c>
      <c r="P1861" t="s">
        <v>11014</v>
      </c>
      <c r="Q1861" t="s">
        <v>13305</v>
      </c>
      <c r="R1861" t="s">
        <v>13306</v>
      </c>
      <c r="S1861" t="s">
        <v>13307</v>
      </c>
      <c r="T1861">
        <v>7.5</v>
      </c>
      <c r="U1861">
        <v>368833</v>
      </c>
      <c r="V1861" s="12">
        <f>W1861*1.18690152988223</f>
        <v>71214091.792933807</v>
      </c>
      <c r="W1861" s="3">
        <v>60000000</v>
      </c>
      <c r="X1861" s="13">
        <f>Y1861*1.18690152988223</f>
        <v>37416210.225928135</v>
      </c>
      <c r="Y1861" s="3">
        <v>31524275</v>
      </c>
      <c r="Z1861" s="13">
        <f>AA1861*1.18690152988223</f>
        <v>56573137.998261817</v>
      </c>
      <c r="AA1861" s="3">
        <v>47664559</v>
      </c>
      <c r="AB1861">
        <v>682</v>
      </c>
    </row>
    <row r="1862" spans="1:28" x14ac:dyDescent="0.2">
      <c r="A1862" t="s">
        <v>15491</v>
      </c>
      <c r="B1862" t="s">
        <v>15492</v>
      </c>
      <c r="C1862">
        <v>2012</v>
      </c>
      <c r="D1862" t="s">
        <v>15493</v>
      </c>
      <c r="E1862" t="s">
        <v>16512</v>
      </c>
      <c r="F1862" t="s">
        <v>44032</v>
      </c>
      <c r="G1862" t="s">
        <v>44049</v>
      </c>
      <c r="H1862">
        <v>125</v>
      </c>
      <c r="I1862" t="s">
        <v>25</v>
      </c>
      <c r="J1862" t="s">
        <v>26</v>
      </c>
      <c r="K1862" t="s">
        <v>64</v>
      </c>
      <c r="L1862" t="s">
        <v>307</v>
      </c>
      <c r="M1862" t="s">
        <v>15494</v>
      </c>
      <c r="N1862" t="s">
        <v>4817</v>
      </c>
      <c r="O1862" t="s">
        <v>15495</v>
      </c>
      <c r="P1862" t="s">
        <v>11356</v>
      </c>
      <c r="Q1862" t="s">
        <v>15496</v>
      </c>
      <c r="R1862" t="s">
        <v>15497</v>
      </c>
      <c r="S1862" t="s">
        <v>15498</v>
      </c>
      <c r="T1862">
        <v>5.9</v>
      </c>
      <c r="U1862">
        <v>33033</v>
      </c>
      <c r="V1862" s="12">
        <f>W1862*1.12725506764114</f>
        <v>65380793.923186116</v>
      </c>
      <c r="W1862" s="3">
        <v>58000000</v>
      </c>
      <c r="X1862" s="13">
        <f>Y1862*1.12725506764114</f>
        <v>56223398.728829995</v>
      </c>
      <c r="Y1862" s="3">
        <v>49876377</v>
      </c>
      <c r="Z1862" s="13">
        <f>AA1862*1.12725506764114</f>
        <v>56774762.854769699</v>
      </c>
      <c r="AA1862" s="3">
        <v>50365498</v>
      </c>
      <c r="AB1862">
        <v>304</v>
      </c>
    </row>
    <row r="1863" spans="1:28" hidden="1" x14ac:dyDescent="0.2">
      <c r="A1863" t="s">
        <v>18458</v>
      </c>
      <c r="B1863" t="s">
        <v>18459</v>
      </c>
      <c r="C1863">
        <v>2008</v>
      </c>
      <c r="D1863" t="s">
        <v>18460</v>
      </c>
      <c r="E1863" t="s">
        <v>176</v>
      </c>
      <c r="F1863" t="s">
        <v>44046</v>
      </c>
      <c r="G1863" t="s">
        <v>44042</v>
      </c>
      <c r="H1863">
        <v>93</v>
      </c>
      <c r="I1863" t="s">
        <v>1869</v>
      </c>
      <c r="J1863" t="s">
        <v>26</v>
      </c>
      <c r="M1863" t="s">
        <v>14149</v>
      </c>
      <c r="N1863" t="s">
        <v>14149</v>
      </c>
      <c r="O1863" t="s">
        <v>18461</v>
      </c>
      <c r="P1863" t="s">
        <v>18462</v>
      </c>
      <c r="Q1863" t="s">
        <v>18463</v>
      </c>
      <c r="R1863" t="s">
        <v>18464</v>
      </c>
      <c r="S1863" t="s">
        <v>18465</v>
      </c>
      <c r="T1863">
        <v>5.4</v>
      </c>
      <c r="U1863">
        <v>10244</v>
      </c>
      <c r="W1863" t="s">
        <v>8775</v>
      </c>
      <c r="X1863"/>
      <c r="Y1863"/>
      <c r="Z1863"/>
      <c r="AA1863">
        <v>1688551</v>
      </c>
      <c r="AB1863">
        <v>98</v>
      </c>
    </row>
    <row r="1864" spans="1:28" x14ac:dyDescent="0.2">
      <c r="A1864" t="s">
        <v>10457</v>
      </c>
      <c r="B1864" t="s">
        <v>10458</v>
      </c>
      <c r="C1864">
        <v>2005</v>
      </c>
      <c r="D1864" t="s">
        <v>5693</v>
      </c>
      <c r="E1864" t="s">
        <v>1045</v>
      </c>
      <c r="F1864" t="s">
        <v>44032</v>
      </c>
      <c r="G1864" t="s">
        <v>44036</v>
      </c>
      <c r="H1864">
        <v>107</v>
      </c>
      <c r="I1864" t="s">
        <v>25</v>
      </c>
      <c r="J1864" t="s">
        <v>26</v>
      </c>
      <c r="K1864" t="s">
        <v>686</v>
      </c>
      <c r="M1864" t="s">
        <v>1562</v>
      </c>
      <c r="N1864" t="s">
        <v>10459</v>
      </c>
      <c r="O1864" t="s">
        <v>10460</v>
      </c>
      <c r="P1864" t="s">
        <v>10461</v>
      </c>
      <c r="Q1864" t="s">
        <v>10462</v>
      </c>
      <c r="R1864" t="s">
        <v>10463</v>
      </c>
      <c r="S1864" t="s">
        <v>10464</v>
      </c>
      <c r="T1864">
        <v>6.6</v>
      </c>
      <c r="U1864">
        <v>66632</v>
      </c>
      <c r="V1864" s="12">
        <f>W1864*1.32519713261649</f>
        <v>39755913.978494696</v>
      </c>
      <c r="W1864" s="3">
        <v>30000000</v>
      </c>
      <c r="X1864" s="13">
        <f>Y1864*1.32519713261649</f>
        <v>28949884.178745575</v>
      </c>
      <c r="Y1864" s="3">
        <v>21845719</v>
      </c>
      <c r="Z1864" s="13">
        <f>AA1864*1.32519713261649</f>
        <v>56833357.046129137</v>
      </c>
      <c r="AA1864" s="3">
        <v>42886719</v>
      </c>
      <c r="AB1864">
        <v>172</v>
      </c>
    </row>
    <row r="1865" spans="1:28" hidden="1" x14ac:dyDescent="0.2">
      <c r="A1865" t="s">
        <v>18475</v>
      </c>
      <c r="B1865" t="s">
        <v>18476</v>
      </c>
      <c r="C1865">
        <v>2009</v>
      </c>
      <c r="D1865" t="s">
        <v>11969</v>
      </c>
      <c r="E1865" t="s">
        <v>1045</v>
      </c>
      <c r="F1865" t="s">
        <v>44033</v>
      </c>
      <c r="H1865">
        <v>83</v>
      </c>
      <c r="I1865" t="s">
        <v>1561</v>
      </c>
      <c r="J1865" t="s">
        <v>26</v>
      </c>
      <c r="M1865" t="s">
        <v>18477</v>
      </c>
      <c r="N1865" t="s">
        <v>18478</v>
      </c>
      <c r="O1865" t="s">
        <v>18479</v>
      </c>
      <c r="P1865" t="s">
        <v>18480</v>
      </c>
      <c r="Q1865" t="s">
        <v>18481</v>
      </c>
      <c r="R1865" t="s">
        <v>18482</v>
      </c>
      <c r="S1865" t="s">
        <v>18483</v>
      </c>
      <c r="T1865">
        <v>7.1</v>
      </c>
      <c r="U1865">
        <v>31829</v>
      </c>
      <c r="W1865"/>
      <c r="X1865"/>
      <c r="Y1865"/>
      <c r="Z1865"/>
      <c r="AA1865">
        <v>23820</v>
      </c>
      <c r="AB1865">
        <v>70</v>
      </c>
    </row>
    <row r="1866" spans="1:28" hidden="1" x14ac:dyDescent="0.2">
      <c r="A1866" t="s">
        <v>18484</v>
      </c>
      <c r="B1866" t="s">
        <v>18485</v>
      </c>
      <c r="C1866">
        <v>2009</v>
      </c>
      <c r="D1866" t="s">
        <v>18486</v>
      </c>
      <c r="E1866" t="s">
        <v>44041</v>
      </c>
      <c r="F1866" t="s">
        <v>44032</v>
      </c>
      <c r="G1866" t="s">
        <v>44045</v>
      </c>
      <c r="H1866">
        <v>117</v>
      </c>
      <c r="I1866" t="s">
        <v>63</v>
      </c>
      <c r="J1866" t="s">
        <v>26</v>
      </c>
      <c r="M1866" t="s">
        <v>18487</v>
      </c>
      <c r="N1866" t="s">
        <v>18488</v>
      </c>
      <c r="O1866" t="s">
        <v>18489</v>
      </c>
      <c r="P1866" t="s">
        <v>201</v>
      </c>
      <c r="Q1866" t="s">
        <v>18490</v>
      </c>
      <c r="R1866" t="s">
        <v>18491</v>
      </c>
      <c r="S1866" t="s">
        <v>18492</v>
      </c>
      <c r="T1866">
        <v>6.1</v>
      </c>
      <c r="U1866">
        <v>16356</v>
      </c>
      <c r="W1866"/>
      <c r="X1866"/>
      <c r="Y1866"/>
      <c r="Z1866"/>
      <c r="AA1866">
        <v>7999896</v>
      </c>
      <c r="AB1866">
        <v>101</v>
      </c>
    </row>
    <row r="1867" spans="1:28" x14ac:dyDescent="0.2">
      <c r="A1867" t="s">
        <v>40594</v>
      </c>
      <c r="B1867" t="s">
        <v>40595</v>
      </c>
      <c r="C1867">
        <v>2017</v>
      </c>
      <c r="D1867" t="s">
        <v>27169</v>
      </c>
      <c r="E1867" t="s">
        <v>44035</v>
      </c>
      <c r="F1867" t="s">
        <v>44038</v>
      </c>
      <c r="G1867" t="s">
        <v>44032</v>
      </c>
      <c r="H1867">
        <v>119</v>
      </c>
      <c r="I1867" t="s">
        <v>40596</v>
      </c>
      <c r="J1867" t="s">
        <v>26</v>
      </c>
      <c r="M1867" t="s">
        <v>11937</v>
      </c>
      <c r="N1867" t="s">
        <v>32566</v>
      </c>
      <c r="O1867" t="s">
        <v>40597</v>
      </c>
      <c r="P1867" t="s">
        <v>38806</v>
      </c>
      <c r="Q1867" t="s">
        <v>40598</v>
      </c>
      <c r="R1867" t="s">
        <v>672</v>
      </c>
      <c r="S1867" t="s">
        <v>673</v>
      </c>
      <c r="T1867">
        <v>7.5</v>
      </c>
      <c r="U1867">
        <v>173259</v>
      </c>
      <c r="V1867" s="12">
        <f>W1867*1.05585427545692</f>
        <v>11614397.030026119</v>
      </c>
      <c r="W1867" s="3">
        <v>11000000</v>
      </c>
      <c r="X1867" s="13">
        <f>Y1867*1.05585427545692</f>
        <v>31690979.32901847</v>
      </c>
      <c r="Y1867" s="3">
        <v>30014539</v>
      </c>
      <c r="Z1867" s="13">
        <f>AA1867*1.05585427545692</f>
        <v>56952037.352590621</v>
      </c>
      <c r="AA1867" s="3">
        <v>53939297</v>
      </c>
      <c r="AB1867">
        <v>473</v>
      </c>
    </row>
    <row r="1868" spans="1:28" x14ac:dyDescent="0.2">
      <c r="A1868" t="s">
        <v>8366</v>
      </c>
      <c r="B1868" t="s">
        <v>8367</v>
      </c>
      <c r="C1868">
        <v>2004</v>
      </c>
      <c r="D1868" s="1">
        <v>38631</v>
      </c>
      <c r="E1868" t="s">
        <v>1045</v>
      </c>
      <c r="F1868" t="s">
        <v>44036</v>
      </c>
      <c r="G1868" t="s">
        <v>44050</v>
      </c>
      <c r="H1868">
        <v>98</v>
      </c>
      <c r="I1868" t="s">
        <v>912</v>
      </c>
      <c r="J1868" t="s">
        <v>26</v>
      </c>
      <c r="K1868" t="s">
        <v>64</v>
      </c>
      <c r="M1868" t="s">
        <v>8368</v>
      </c>
      <c r="N1868" t="s">
        <v>8369</v>
      </c>
      <c r="O1868" t="s">
        <v>8370</v>
      </c>
      <c r="P1868" t="s">
        <v>323</v>
      </c>
      <c r="Q1868" t="s">
        <v>8371</v>
      </c>
      <c r="R1868" t="s">
        <v>8372</v>
      </c>
      <c r="S1868" t="s">
        <v>8373</v>
      </c>
      <c r="T1868">
        <v>6.3</v>
      </c>
      <c r="U1868">
        <v>59049</v>
      </c>
      <c r="V1868" s="12">
        <f>W1868*1.37009528851244</f>
        <v>42472953.943885639</v>
      </c>
      <c r="W1868" s="3">
        <v>31000000</v>
      </c>
      <c r="X1868" s="13">
        <f>Y1868*1.37009528851244</f>
        <v>23293172.222673364</v>
      </c>
      <c r="Y1868" s="3">
        <v>17001133</v>
      </c>
      <c r="Z1868" s="13">
        <f>AA1868*1.37009528851244</f>
        <v>57108636.528358899</v>
      </c>
      <c r="AA1868" s="3">
        <v>41682237</v>
      </c>
      <c r="AB1868">
        <v>180</v>
      </c>
    </row>
    <row r="1869" spans="1:28" x14ac:dyDescent="0.2">
      <c r="A1869" t="s">
        <v>23145</v>
      </c>
      <c r="B1869" t="s">
        <v>23146</v>
      </c>
      <c r="C1869">
        <v>2009</v>
      </c>
      <c r="D1869" s="1">
        <v>40301</v>
      </c>
      <c r="E1869" t="s">
        <v>176</v>
      </c>
      <c r="F1869" t="s">
        <v>44057</v>
      </c>
      <c r="G1869" t="s">
        <v>44036</v>
      </c>
      <c r="H1869">
        <v>112</v>
      </c>
      <c r="I1869" t="s">
        <v>25</v>
      </c>
      <c r="J1869" t="s">
        <v>26</v>
      </c>
      <c r="K1869" t="s">
        <v>308</v>
      </c>
      <c r="M1869" t="s">
        <v>22229</v>
      </c>
      <c r="N1869" t="s">
        <v>23147</v>
      </c>
      <c r="O1869" t="s">
        <v>23148</v>
      </c>
      <c r="P1869" t="s">
        <v>12600</v>
      </c>
      <c r="Q1869" t="s">
        <v>23149</v>
      </c>
      <c r="R1869" t="s">
        <v>23150</v>
      </c>
      <c r="S1869" t="s">
        <v>23151</v>
      </c>
      <c r="T1869">
        <v>7.2</v>
      </c>
      <c r="U1869">
        <v>82908</v>
      </c>
      <c r="V1869" s="12">
        <f>W1869*1.20636999678377</f>
        <v>8444589.9774863906</v>
      </c>
      <c r="W1869" s="3">
        <v>7000000</v>
      </c>
      <c r="X1869" s="13">
        <f>Y1869*1.20636999678377</f>
        <v>47608554.702293716</v>
      </c>
      <c r="Y1869" s="3">
        <v>39464306</v>
      </c>
      <c r="Z1869" s="13">
        <f>AA1869*1.20636999678377</f>
        <v>57188652.502952799</v>
      </c>
      <c r="AA1869" s="3">
        <v>47405566</v>
      </c>
      <c r="AB1869">
        <v>249</v>
      </c>
    </row>
    <row r="1870" spans="1:28" x14ac:dyDescent="0.2">
      <c r="A1870" t="s">
        <v>25096</v>
      </c>
      <c r="B1870" t="s">
        <v>25097</v>
      </c>
      <c r="C1870">
        <v>2010</v>
      </c>
      <c r="D1870" t="s">
        <v>22679</v>
      </c>
      <c r="E1870" t="s">
        <v>176</v>
      </c>
      <c r="F1870" t="s">
        <v>44034</v>
      </c>
      <c r="G1870" t="s">
        <v>44036</v>
      </c>
      <c r="H1870">
        <v>99</v>
      </c>
      <c r="I1870" t="s">
        <v>433</v>
      </c>
      <c r="J1870" t="s">
        <v>26</v>
      </c>
      <c r="M1870" t="s">
        <v>4940</v>
      </c>
      <c r="N1870" t="s">
        <v>25098</v>
      </c>
      <c r="O1870" t="s">
        <v>25099</v>
      </c>
      <c r="P1870" t="s">
        <v>18928</v>
      </c>
      <c r="Q1870" t="s">
        <v>25100</v>
      </c>
      <c r="R1870" t="s">
        <v>25101</v>
      </c>
      <c r="S1870" t="s">
        <v>25102</v>
      </c>
      <c r="T1870">
        <v>6.4</v>
      </c>
      <c r="U1870">
        <v>57799</v>
      </c>
      <c r="V1870" s="12">
        <f>W1870*1.18690152988223</f>
        <v>52223667.314818121</v>
      </c>
      <c r="W1870" s="3">
        <v>44000000</v>
      </c>
      <c r="X1870" s="13">
        <f>Y1870*1.18690152988223</f>
        <v>36986872.335523836</v>
      </c>
      <c r="Y1870" s="3">
        <v>31162545</v>
      </c>
      <c r="Z1870" s="13">
        <f>AA1870*1.18690152988223</f>
        <v>57197620.303701706</v>
      </c>
      <c r="AA1870" s="3">
        <v>48190704</v>
      </c>
      <c r="AB1870">
        <v>93</v>
      </c>
    </row>
    <row r="1871" spans="1:28" x14ac:dyDescent="0.2">
      <c r="A1871" t="s">
        <v>36843</v>
      </c>
      <c r="B1871" t="s">
        <v>36844</v>
      </c>
      <c r="C1871">
        <v>2015</v>
      </c>
      <c r="D1871" t="s">
        <v>36845</v>
      </c>
      <c r="E1871" t="s">
        <v>1045</v>
      </c>
      <c r="F1871" t="s">
        <v>44034</v>
      </c>
      <c r="H1871">
        <v>101</v>
      </c>
      <c r="I1871" t="s">
        <v>25</v>
      </c>
      <c r="J1871" t="s">
        <v>26</v>
      </c>
      <c r="M1871" t="s">
        <v>15701</v>
      </c>
      <c r="N1871" t="s">
        <v>36846</v>
      </c>
      <c r="O1871" t="s">
        <v>36847</v>
      </c>
      <c r="P1871" t="s">
        <v>10478</v>
      </c>
      <c r="Q1871" t="s">
        <v>10478</v>
      </c>
      <c r="R1871" t="s">
        <v>36848</v>
      </c>
      <c r="S1871" t="s">
        <v>36849</v>
      </c>
      <c r="T1871">
        <v>6.4</v>
      </c>
      <c r="U1871">
        <v>63398</v>
      </c>
      <c r="V1871" s="12">
        <f>W1871*1.09195121025074</f>
        <v>27298780.256268501</v>
      </c>
      <c r="W1871" s="3">
        <v>25000000</v>
      </c>
      <c r="X1871" s="13">
        <f>Y1871*1.09195121025074</f>
        <v>47005629.953513823</v>
      </c>
      <c r="Y1871" s="3">
        <v>43047372</v>
      </c>
      <c r="Z1871" s="13">
        <f>AA1871*1.09195121025074</f>
        <v>57213871.244492933</v>
      </c>
      <c r="AA1871" s="3">
        <v>52395996</v>
      </c>
      <c r="AB1871">
        <v>147</v>
      </c>
    </row>
    <row r="1872" spans="1:28" x14ac:dyDescent="0.2">
      <c r="A1872" t="s">
        <v>35936</v>
      </c>
      <c r="B1872" t="s">
        <v>35937</v>
      </c>
      <c r="C1872">
        <v>2015</v>
      </c>
      <c r="D1872" t="s">
        <v>28894</v>
      </c>
      <c r="E1872" t="s">
        <v>3496</v>
      </c>
      <c r="F1872" t="s">
        <v>44042</v>
      </c>
      <c r="H1872">
        <v>91</v>
      </c>
      <c r="I1872" t="s">
        <v>25</v>
      </c>
      <c r="J1872" t="s">
        <v>26</v>
      </c>
      <c r="M1872" t="s">
        <v>1542</v>
      </c>
      <c r="N1872" t="s">
        <v>35938</v>
      </c>
      <c r="O1872" t="s">
        <v>35939</v>
      </c>
      <c r="P1872" t="s">
        <v>1958</v>
      </c>
      <c r="Q1872" t="s">
        <v>35940</v>
      </c>
      <c r="R1872" t="s">
        <v>35941</v>
      </c>
      <c r="S1872" t="s">
        <v>35942</v>
      </c>
      <c r="T1872">
        <v>4.7</v>
      </c>
      <c r="U1872">
        <v>37341</v>
      </c>
      <c r="V1872" s="12">
        <f>W1872*1.09195121025074</f>
        <v>4367804.8410029598</v>
      </c>
      <c r="W1872" s="3">
        <v>4000000</v>
      </c>
      <c r="X1872" s="13">
        <f>Y1872*1.09195121025074</f>
        <v>38680602.662171863</v>
      </c>
      <c r="Y1872" s="3">
        <v>35423380</v>
      </c>
      <c r="Z1872" s="13">
        <f>AA1872*1.09195121025074</f>
        <v>57246475.815679811</v>
      </c>
      <c r="AA1872" s="3">
        <v>52425855</v>
      </c>
      <c r="AB1872">
        <v>163</v>
      </c>
    </row>
    <row r="1873" spans="1:28" x14ac:dyDescent="0.2">
      <c r="A1873" t="s">
        <v>25282</v>
      </c>
      <c r="B1873" t="s">
        <v>25283</v>
      </c>
      <c r="C1873">
        <v>2011</v>
      </c>
      <c r="D1873" t="s">
        <v>25284</v>
      </c>
      <c r="E1873" t="s">
        <v>44037</v>
      </c>
      <c r="F1873" t="s">
        <v>44031</v>
      </c>
      <c r="G1873" t="s">
        <v>44038</v>
      </c>
      <c r="H1873">
        <v>63</v>
      </c>
      <c r="I1873" t="s">
        <v>25</v>
      </c>
      <c r="J1873" t="s">
        <v>26</v>
      </c>
      <c r="M1873" t="s">
        <v>25285</v>
      </c>
      <c r="N1873" t="s">
        <v>25286</v>
      </c>
      <c r="O1873" t="s">
        <v>25287</v>
      </c>
      <c r="P1873" t="s">
        <v>20228</v>
      </c>
      <c r="Q1873" t="s">
        <v>25288</v>
      </c>
      <c r="R1873" t="s">
        <v>25289</v>
      </c>
      <c r="S1873" t="s">
        <v>25290</v>
      </c>
      <c r="T1873">
        <v>7.2</v>
      </c>
      <c r="U1873">
        <v>21288</v>
      </c>
      <c r="V1873" s="12">
        <f>W1873*1.1505830469594</f>
        <v>34517491.408782005</v>
      </c>
      <c r="W1873" s="3">
        <v>30000000</v>
      </c>
      <c r="X1873" s="13">
        <f>Y1873*1.1505830469594</f>
        <v>30712336.082698032</v>
      </c>
      <c r="Y1873" s="3">
        <v>26692846</v>
      </c>
      <c r="Z1873" s="13">
        <f>AA1873*1.1505830469594</f>
        <v>57381220.735039383</v>
      </c>
      <c r="AA1873" s="3">
        <v>49871429</v>
      </c>
      <c r="AB1873">
        <v>69</v>
      </c>
    </row>
    <row r="1874" spans="1:28" x14ac:dyDescent="0.2">
      <c r="A1874" t="s">
        <v>32730</v>
      </c>
      <c r="B1874" t="s">
        <v>32731</v>
      </c>
      <c r="C1874">
        <v>2014</v>
      </c>
      <c r="D1874" s="1">
        <v>42127</v>
      </c>
      <c r="E1874" t="s">
        <v>44035</v>
      </c>
      <c r="F1874" t="s">
        <v>44032</v>
      </c>
      <c r="H1874">
        <v>115</v>
      </c>
      <c r="I1874" t="s">
        <v>25</v>
      </c>
      <c r="J1874" t="s">
        <v>26</v>
      </c>
      <c r="M1874" t="s">
        <v>10846</v>
      </c>
      <c r="N1874" t="s">
        <v>32732</v>
      </c>
      <c r="O1874" t="s">
        <v>32733</v>
      </c>
      <c r="P1874" t="s">
        <v>3439</v>
      </c>
      <c r="Q1874" t="s">
        <v>32734</v>
      </c>
      <c r="R1874" t="s">
        <v>32735</v>
      </c>
      <c r="S1874" t="s">
        <v>32736</v>
      </c>
      <c r="T1874">
        <v>7.1</v>
      </c>
      <c r="U1874">
        <v>117835</v>
      </c>
      <c r="V1874" s="12">
        <f>W1874*1.09324733035956</f>
        <v>16398709.9553934</v>
      </c>
      <c r="W1874" s="3">
        <v>15000000</v>
      </c>
      <c r="X1874" s="13">
        <f>Y1874*1.09324733035956</f>
        <v>41412598.070069738</v>
      </c>
      <c r="Y1874" s="3">
        <v>37880356</v>
      </c>
      <c r="Z1874" s="13">
        <f>AA1874*1.09324733035956</f>
        <v>57397169.538012981</v>
      </c>
      <c r="AA1874" s="3">
        <v>52501541</v>
      </c>
      <c r="AB1874">
        <v>315</v>
      </c>
    </row>
    <row r="1875" spans="1:28" hidden="1" x14ac:dyDescent="0.2">
      <c r="A1875" t="s">
        <v>18557</v>
      </c>
      <c r="B1875" t="s">
        <v>18558</v>
      </c>
      <c r="C1875">
        <v>2010</v>
      </c>
      <c r="D1875" t="s">
        <v>18559</v>
      </c>
      <c r="E1875" t="s">
        <v>44041</v>
      </c>
      <c r="F1875" t="s">
        <v>44032</v>
      </c>
      <c r="G1875" t="s">
        <v>44042</v>
      </c>
      <c r="H1875">
        <v>97</v>
      </c>
      <c r="I1875" t="s">
        <v>25</v>
      </c>
      <c r="J1875" t="s">
        <v>26</v>
      </c>
      <c r="K1875" t="s">
        <v>75</v>
      </c>
      <c r="L1875" t="s">
        <v>787</v>
      </c>
      <c r="M1875" t="s">
        <v>3523</v>
      </c>
      <c r="N1875" t="s">
        <v>18560</v>
      </c>
      <c r="O1875" t="s">
        <v>18561</v>
      </c>
      <c r="P1875" t="s">
        <v>732</v>
      </c>
      <c r="Q1875" t="s">
        <v>18562</v>
      </c>
      <c r="R1875" t="s">
        <v>18563</v>
      </c>
      <c r="S1875" t="s">
        <v>18564</v>
      </c>
      <c r="T1875">
        <v>7.1</v>
      </c>
      <c r="U1875">
        <v>82994</v>
      </c>
      <c r="W1875">
        <v>15000000</v>
      </c>
      <c r="X1875"/>
      <c r="Y1875"/>
      <c r="Z1875"/>
      <c r="AA1875">
        <v>1669947</v>
      </c>
      <c r="AB1875">
        <v>297</v>
      </c>
    </row>
    <row r="1876" spans="1:28" x14ac:dyDescent="0.2">
      <c r="A1876" t="s">
        <v>22781</v>
      </c>
      <c r="B1876" t="s">
        <v>22782</v>
      </c>
      <c r="C1876">
        <v>2012</v>
      </c>
      <c r="D1876" t="s">
        <v>22427</v>
      </c>
      <c r="E1876" t="s">
        <v>16512</v>
      </c>
      <c r="F1876" t="s">
        <v>44032</v>
      </c>
      <c r="H1876">
        <v>93</v>
      </c>
      <c r="I1876" t="s">
        <v>25</v>
      </c>
      <c r="J1876" t="s">
        <v>26</v>
      </c>
      <c r="K1876" t="s">
        <v>3179</v>
      </c>
      <c r="M1876" t="s">
        <v>22783</v>
      </c>
      <c r="N1876" t="s">
        <v>22784</v>
      </c>
      <c r="O1876" t="s">
        <v>22785</v>
      </c>
      <c r="P1876" t="s">
        <v>16834</v>
      </c>
      <c r="Q1876" t="s">
        <v>22786</v>
      </c>
      <c r="R1876" t="s">
        <v>22787</v>
      </c>
      <c r="S1876" t="s">
        <v>22788</v>
      </c>
      <c r="T1876">
        <v>5.4</v>
      </c>
      <c r="U1876">
        <v>72610</v>
      </c>
      <c r="V1876" s="12">
        <f>W1876*1.12725506764114</f>
        <v>73271579.396674097</v>
      </c>
      <c r="W1876" s="3">
        <v>65000000</v>
      </c>
      <c r="X1876" s="13">
        <f>Y1876*1.12725506764114</f>
        <v>50508673.201446876</v>
      </c>
      <c r="Y1876" s="3">
        <v>44806783</v>
      </c>
      <c r="Z1876" s="13">
        <f>AA1876*1.12725506764114</f>
        <v>57433979.363816097</v>
      </c>
      <c r="AA1876" s="3">
        <v>50950296</v>
      </c>
      <c r="AB1876">
        <v>356</v>
      </c>
    </row>
    <row r="1877" spans="1:28" x14ac:dyDescent="0.2">
      <c r="A1877" t="s">
        <v>22468</v>
      </c>
      <c r="B1877" t="s">
        <v>22469</v>
      </c>
      <c r="C1877">
        <v>2009</v>
      </c>
      <c r="D1877" t="s">
        <v>18051</v>
      </c>
      <c r="E1877" t="s">
        <v>3496</v>
      </c>
      <c r="F1877" t="s">
        <v>44045</v>
      </c>
      <c r="G1877" t="s">
        <v>44033</v>
      </c>
      <c r="H1877">
        <v>98</v>
      </c>
      <c r="I1877" t="s">
        <v>229</v>
      </c>
      <c r="J1877" t="s">
        <v>26</v>
      </c>
      <c r="K1877" t="s">
        <v>3533</v>
      </c>
      <c r="M1877" t="s">
        <v>22470</v>
      </c>
      <c r="N1877" t="s">
        <v>22471</v>
      </c>
      <c r="O1877" t="s">
        <v>22472</v>
      </c>
      <c r="P1877" t="s">
        <v>6695</v>
      </c>
      <c r="Q1877" t="s">
        <v>22473</v>
      </c>
      <c r="R1877" t="s">
        <v>22474</v>
      </c>
      <c r="S1877" t="s">
        <v>22475</v>
      </c>
      <c r="T1877">
        <v>5.9</v>
      </c>
      <c r="U1877">
        <v>72823</v>
      </c>
      <c r="V1877" s="12">
        <f>W1877*1.20636999678377</f>
        <v>12063699.967837701</v>
      </c>
      <c r="W1877" s="3">
        <v>10000000</v>
      </c>
      <c r="X1877" s="13">
        <f>Y1877*1.20636999678377</f>
        <v>30745593.992831033</v>
      </c>
      <c r="Y1877" s="3">
        <v>25486040</v>
      </c>
      <c r="Z1877" s="13">
        <f>AA1877*1.20636999678377</f>
        <v>57567727.734302163</v>
      </c>
      <c r="AA1877" s="3">
        <v>47719794</v>
      </c>
      <c r="AB1877">
        <v>369</v>
      </c>
    </row>
    <row r="1878" spans="1:28" x14ac:dyDescent="0.2">
      <c r="A1878" t="s">
        <v>2545</v>
      </c>
      <c r="B1878" t="s">
        <v>2546</v>
      </c>
      <c r="C1878">
        <v>2001</v>
      </c>
      <c r="D1878" t="s">
        <v>2547</v>
      </c>
      <c r="E1878" t="s">
        <v>16512</v>
      </c>
      <c r="F1878" t="s">
        <v>44031</v>
      </c>
      <c r="G1878" t="s">
        <v>44038</v>
      </c>
      <c r="H1878">
        <v>92</v>
      </c>
      <c r="I1878" t="s">
        <v>1705</v>
      </c>
      <c r="J1878" t="s">
        <v>26</v>
      </c>
      <c r="M1878" t="s">
        <v>2548</v>
      </c>
      <c r="N1878" t="s">
        <v>2549</v>
      </c>
      <c r="O1878" t="s">
        <v>2550</v>
      </c>
      <c r="P1878" t="s">
        <v>2551</v>
      </c>
      <c r="Q1878" t="s">
        <v>2552</v>
      </c>
      <c r="R1878" t="s">
        <v>2553</v>
      </c>
      <c r="S1878" t="s">
        <v>2554</v>
      </c>
      <c r="T1878">
        <v>4.8</v>
      </c>
      <c r="U1878">
        <v>23190</v>
      </c>
      <c r="V1878" s="12">
        <f>W1878*1.46138339920949</f>
        <v>30908258.893280715</v>
      </c>
      <c r="W1878" s="3">
        <v>21150000</v>
      </c>
      <c r="X1878" s="13">
        <f>Y1878*1.46138339920949</f>
        <v>37463560.102213539</v>
      </c>
      <c r="Y1878" s="3">
        <v>25635682</v>
      </c>
      <c r="Z1878" s="13">
        <f>AA1878*1.46138339920949</f>
        <v>57635023.470434934</v>
      </c>
      <c r="AA1878" s="3">
        <v>39438674</v>
      </c>
      <c r="AB1878">
        <v>125</v>
      </c>
    </row>
    <row r="1879" spans="1:28" hidden="1" x14ac:dyDescent="0.2">
      <c r="A1879" t="s">
        <v>18594</v>
      </c>
      <c r="B1879" t="s">
        <v>18595</v>
      </c>
      <c r="C1879">
        <v>2007</v>
      </c>
      <c r="D1879" s="1">
        <v>41373</v>
      </c>
      <c r="E1879" t="s">
        <v>44037</v>
      </c>
      <c r="F1879" t="s">
        <v>44047</v>
      </c>
      <c r="G1879" t="s">
        <v>44032</v>
      </c>
      <c r="H1879">
        <v>98</v>
      </c>
      <c r="I1879" t="s">
        <v>2213</v>
      </c>
      <c r="J1879" t="s">
        <v>934</v>
      </c>
      <c r="M1879" t="s">
        <v>17882</v>
      </c>
      <c r="N1879" t="s">
        <v>18596</v>
      </c>
      <c r="O1879" t="s">
        <v>18597</v>
      </c>
      <c r="P1879" t="s">
        <v>18598</v>
      </c>
      <c r="Q1879" t="s">
        <v>18599</v>
      </c>
      <c r="R1879" t="s">
        <v>18600</v>
      </c>
      <c r="S1879" t="s">
        <v>18601</v>
      </c>
      <c r="T1879">
        <v>7.7</v>
      </c>
      <c r="U1879">
        <v>17135</v>
      </c>
      <c r="W1879"/>
      <c r="X1879"/>
      <c r="Y1879">
        <v>107797</v>
      </c>
      <c r="Z1879"/>
      <c r="AA1879">
        <v>16299520</v>
      </c>
      <c r="AB1879">
        <v>36</v>
      </c>
    </row>
    <row r="1880" spans="1:28" x14ac:dyDescent="0.2">
      <c r="A1880" t="s">
        <v>24136</v>
      </c>
      <c r="B1880" t="s">
        <v>24137</v>
      </c>
      <c r="C1880">
        <v>2010</v>
      </c>
      <c r="D1880" t="s">
        <v>16101</v>
      </c>
      <c r="E1880" t="s">
        <v>1045</v>
      </c>
      <c r="F1880" t="s">
        <v>44032</v>
      </c>
      <c r="G1880" t="s">
        <v>44036</v>
      </c>
      <c r="H1880">
        <v>121</v>
      </c>
      <c r="I1880" t="s">
        <v>25</v>
      </c>
      <c r="J1880" t="s">
        <v>26</v>
      </c>
      <c r="M1880" t="s">
        <v>9175</v>
      </c>
      <c r="N1880" t="s">
        <v>9175</v>
      </c>
      <c r="O1880" t="s">
        <v>24138</v>
      </c>
      <c r="P1880" t="s">
        <v>3439</v>
      </c>
      <c r="Q1880" t="s">
        <v>24139</v>
      </c>
      <c r="R1880" t="s">
        <v>24140</v>
      </c>
      <c r="S1880" t="s">
        <v>24141</v>
      </c>
      <c r="T1880">
        <v>5.4</v>
      </c>
      <c r="U1880">
        <v>45573</v>
      </c>
      <c r="V1880" s="12">
        <f>W1880*1.18690152988223</f>
        <v>142428183.58586761</v>
      </c>
      <c r="W1880" s="3">
        <v>120000000</v>
      </c>
      <c r="X1880" s="13">
        <f>Y1880*1.18690152988223</f>
        <v>35859404.899750464</v>
      </c>
      <c r="Y1880" s="3">
        <v>30212620</v>
      </c>
      <c r="Z1880" s="13">
        <f>AA1880*1.18690152988223</f>
        <v>57765200.175995976</v>
      </c>
      <c r="AA1880" s="3">
        <v>48668907</v>
      </c>
      <c r="AB1880">
        <v>278</v>
      </c>
    </row>
    <row r="1881" spans="1:28" hidden="1" x14ac:dyDescent="0.2">
      <c r="A1881" t="s">
        <v>18608</v>
      </c>
      <c r="B1881" t="s">
        <v>18609</v>
      </c>
      <c r="C1881">
        <v>2008</v>
      </c>
      <c r="D1881" s="1">
        <v>39694</v>
      </c>
      <c r="E1881" t="s">
        <v>16512</v>
      </c>
      <c r="F1881" t="s">
        <v>44038</v>
      </c>
      <c r="G1881" t="s">
        <v>44046</v>
      </c>
      <c r="H1881">
        <v>87</v>
      </c>
      <c r="I1881" t="s">
        <v>25</v>
      </c>
      <c r="J1881" t="s">
        <v>26</v>
      </c>
      <c r="M1881" t="s">
        <v>18610</v>
      </c>
      <c r="N1881" t="s">
        <v>18611</v>
      </c>
      <c r="O1881" t="s">
        <v>18612</v>
      </c>
      <c r="P1881" t="s">
        <v>18613</v>
      </c>
      <c r="Q1881" t="s">
        <v>18614</v>
      </c>
      <c r="R1881" t="s">
        <v>18615</v>
      </c>
      <c r="S1881" t="s">
        <v>18616</v>
      </c>
      <c r="T1881">
        <v>5.8</v>
      </c>
      <c r="U1881">
        <v>11099</v>
      </c>
      <c r="W1881"/>
      <c r="X1881"/>
      <c r="Y1881"/>
      <c r="Z1881"/>
      <c r="AA1881"/>
      <c r="AB1881">
        <v>80</v>
      </c>
    </row>
    <row r="1882" spans="1:28" x14ac:dyDescent="0.2">
      <c r="A1882" t="s">
        <v>1549</v>
      </c>
      <c r="B1882" t="s">
        <v>1550</v>
      </c>
      <c r="C1882">
        <v>2000</v>
      </c>
      <c r="D1882" t="s">
        <v>1324</v>
      </c>
      <c r="E1882" t="s">
        <v>3496</v>
      </c>
      <c r="F1882" t="s">
        <v>44045</v>
      </c>
      <c r="G1882" t="s">
        <v>44042</v>
      </c>
      <c r="H1882">
        <v>97</v>
      </c>
      <c r="I1882" t="s">
        <v>433</v>
      </c>
      <c r="J1882" t="s">
        <v>26</v>
      </c>
      <c r="M1882" t="s">
        <v>1551</v>
      </c>
      <c r="N1882" t="s">
        <v>1552</v>
      </c>
      <c r="O1882" t="s">
        <v>1553</v>
      </c>
      <c r="P1882" t="s">
        <v>1554</v>
      </c>
      <c r="Q1882" t="s">
        <v>1555</v>
      </c>
      <c r="R1882" t="s">
        <v>1556</v>
      </c>
      <c r="S1882" t="s">
        <v>1557</v>
      </c>
      <c r="T1882">
        <v>4.3</v>
      </c>
      <c r="U1882">
        <v>15794</v>
      </c>
      <c r="V1882" s="12">
        <f>W1882*1.5029674796748</f>
        <v>21041544.715447202</v>
      </c>
      <c r="W1882" s="3">
        <v>14000000</v>
      </c>
      <c r="X1882" s="13">
        <f>Y1882*1.5029674796748</f>
        <v>32266918.748414706</v>
      </c>
      <c r="Y1882" s="3">
        <v>21468807</v>
      </c>
      <c r="Z1882" s="13">
        <f>AA1882*1.5029674796748</f>
        <v>57976011.635203376</v>
      </c>
      <c r="AA1882" s="3">
        <v>38574362</v>
      </c>
      <c r="AB1882">
        <v>229</v>
      </c>
    </row>
    <row r="1883" spans="1:28" x14ac:dyDescent="0.2">
      <c r="A1883" t="s">
        <v>24465</v>
      </c>
      <c r="B1883" t="s">
        <v>24466</v>
      </c>
      <c r="C1883">
        <v>2017</v>
      </c>
      <c r="D1883" t="s">
        <v>24467</v>
      </c>
      <c r="E1883" t="s">
        <v>176</v>
      </c>
      <c r="F1883" t="s">
        <v>44033</v>
      </c>
      <c r="H1883">
        <v>135</v>
      </c>
      <c r="I1883" t="s">
        <v>24468</v>
      </c>
      <c r="J1883" t="s">
        <v>26</v>
      </c>
      <c r="K1883" t="s">
        <v>308</v>
      </c>
      <c r="L1883" t="s">
        <v>4779</v>
      </c>
      <c r="M1883" t="s">
        <v>3762</v>
      </c>
      <c r="N1883" t="s">
        <v>24469</v>
      </c>
      <c r="O1883" t="s">
        <v>24470</v>
      </c>
      <c r="P1883" t="s">
        <v>520</v>
      </c>
      <c r="Q1883" t="s">
        <v>24471</v>
      </c>
      <c r="R1883" t="s">
        <v>24472</v>
      </c>
      <c r="S1883" t="s">
        <v>24473</v>
      </c>
      <c r="T1883">
        <v>5.7</v>
      </c>
      <c r="U1883">
        <v>95518</v>
      </c>
      <c r="V1883" s="12">
        <f>W1883*1.05585427545692</f>
        <v>71798090.731070563</v>
      </c>
      <c r="W1883" s="3">
        <v>68000000</v>
      </c>
      <c r="X1883" s="13">
        <f>Y1883*1.05585427545692</f>
        <v>25815377.294769932</v>
      </c>
      <c r="Y1883" s="3">
        <v>24449754</v>
      </c>
      <c r="Z1883" s="13">
        <f>AA1883*1.05585427545692</f>
        <v>58076092.423262127</v>
      </c>
      <c r="AA1883" s="3">
        <v>55003890</v>
      </c>
      <c r="AB1883">
        <v>938</v>
      </c>
    </row>
    <row r="1884" spans="1:28" hidden="1" x14ac:dyDescent="0.2">
      <c r="A1884" t="s">
        <v>18631</v>
      </c>
      <c r="B1884" t="s">
        <v>18632</v>
      </c>
      <c r="C1884">
        <v>2008</v>
      </c>
      <c r="D1884" t="s">
        <v>18633</v>
      </c>
      <c r="E1884" t="s">
        <v>44041</v>
      </c>
      <c r="F1884" t="s">
        <v>44032</v>
      </c>
      <c r="G1884" t="s">
        <v>44045</v>
      </c>
      <c r="H1884">
        <v>118</v>
      </c>
      <c r="I1884" t="s">
        <v>18634</v>
      </c>
      <c r="J1884" t="s">
        <v>10496</v>
      </c>
      <c r="K1884" t="s">
        <v>3274</v>
      </c>
      <c r="M1884" t="s">
        <v>18635</v>
      </c>
      <c r="N1884" t="s">
        <v>18636</v>
      </c>
      <c r="O1884" t="s">
        <v>18637</v>
      </c>
      <c r="P1884" t="s">
        <v>18638</v>
      </c>
      <c r="Q1884" t="s">
        <v>18639</v>
      </c>
      <c r="R1884" t="s">
        <v>18640</v>
      </c>
      <c r="S1884" t="s">
        <v>18641</v>
      </c>
      <c r="T1884">
        <v>7.3</v>
      </c>
      <c r="U1884">
        <v>21231</v>
      </c>
      <c r="W1884" t="s">
        <v>18642</v>
      </c>
      <c r="X1884"/>
      <c r="Y1884"/>
      <c r="Z1884"/>
      <c r="AA1884">
        <v>9168516</v>
      </c>
      <c r="AB1884">
        <v>31</v>
      </c>
    </row>
    <row r="1885" spans="1:28" hidden="1" x14ac:dyDescent="0.2">
      <c r="A1885" t="s">
        <v>18643</v>
      </c>
      <c r="B1885" t="s">
        <v>18644</v>
      </c>
      <c r="C1885">
        <v>2008</v>
      </c>
      <c r="D1885" t="s">
        <v>10321</v>
      </c>
      <c r="E1885" t="s">
        <v>44041</v>
      </c>
      <c r="F1885" t="s">
        <v>44032</v>
      </c>
      <c r="H1885">
        <v>137</v>
      </c>
      <c r="I1885" t="s">
        <v>7884</v>
      </c>
      <c r="J1885" t="s">
        <v>18645</v>
      </c>
      <c r="K1885" t="s">
        <v>64</v>
      </c>
      <c r="L1885" t="s">
        <v>209</v>
      </c>
      <c r="M1885" t="s">
        <v>18646</v>
      </c>
      <c r="N1885" t="s">
        <v>18647</v>
      </c>
      <c r="O1885" t="s">
        <v>18648</v>
      </c>
      <c r="P1885" t="s">
        <v>18649</v>
      </c>
      <c r="Q1885" t="s">
        <v>18649</v>
      </c>
      <c r="R1885" t="s">
        <v>18650</v>
      </c>
      <c r="S1885" t="s">
        <v>18651</v>
      </c>
      <c r="T1885">
        <v>7</v>
      </c>
      <c r="U1885">
        <v>45689</v>
      </c>
      <c r="W1885"/>
      <c r="X1885"/>
      <c r="Y1885">
        <v>1579146</v>
      </c>
      <c r="Z1885"/>
      <c r="AA1885">
        <v>68089668</v>
      </c>
      <c r="AB1885">
        <v>136</v>
      </c>
    </row>
    <row r="1886" spans="1:28" x14ac:dyDescent="0.2">
      <c r="A1886" t="s">
        <v>23880</v>
      </c>
      <c r="B1886" t="s">
        <v>16657</v>
      </c>
      <c r="C1886">
        <v>2010</v>
      </c>
      <c r="D1886" t="s">
        <v>19049</v>
      </c>
      <c r="E1886" t="s">
        <v>1045</v>
      </c>
      <c r="H1886">
        <v>92</v>
      </c>
      <c r="I1886" t="s">
        <v>25</v>
      </c>
      <c r="J1886" t="s">
        <v>26</v>
      </c>
      <c r="M1886" t="s">
        <v>986</v>
      </c>
      <c r="N1886" t="s">
        <v>16659</v>
      </c>
      <c r="O1886" t="s">
        <v>23881</v>
      </c>
      <c r="P1886" t="s">
        <v>23882</v>
      </c>
      <c r="Q1886" t="s">
        <v>23883</v>
      </c>
      <c r="R1886" t="s">
        <v>23884</v>
      </c>
      <c r="S1886" t="s">
        <v>23885</v>
      </c>
      <c r="T1886">
        <v>5.7</v>
      </c>
      <c r="U1886">
        <v>46189</v>
      </c>
      <c r="V1886" s="12">
        <f>W1886*1.18690152988223</f>
        <v>24924932.127526831</v>
      </c>
      <c r="W1886" s="3">
        <v>21000000</v>
      </c>
      <c r="X1886" s="13">
        <f>Y1886*1.18690152988223</f>
        <v>50727396.340467498</v>
      </c>
      <c r="Y1886" s="3">
        <v>42739347</v>
      </c>
      <c r="Z1886" s="13">
        <f>AA1886*1.18690152988223</f>
        <v>58218571.635478862</v>
      </c>
      <c r="AA1886" s="3">
        <v>49050886</v>
      </c>
      <c r="AB1886">
        <v>137</v>
      </c>
    </row>
    <row r="1887" spans="1:28" x14ac:dyDescent="0.2">
      <c r="A1887" t="s">
        <v>31884</v>
      </c>
      <c r="B1887" t="s">
        <v>31885</v>
      </c>
      <c r="C1887">
        <v>2014</v>
      </c>
      <c r="D1887" s="1">
        <v>41765</v>
      </c>
      <c r="E1887" t="s">
        <v>16512</v>
      </c>
      <c r="F1887" t="s">
        <v>44032</v>
      </c>
      <c r="G1887" t="s">
        <v>44042</v>
      </c>
      <c r="H1887">
        <v>117</v>
      </c>
      <c r="I1887" t="s">
        <v>31886</v>
      </c>
      <c r="J1887" t="s">
        <v>26</v>
      </c>
      <c r="K1887" t="s">
        <v>27</v>
      </c>
      <c r="L1887" t="s">
        <v>307</v>
      </c>
      <c r="M1887" t="s">
        <v>619</v>
      </c>
      <c r="N1887" t="s">
        <v>21679</v>
      </c>
      <c r="O1887" t="s">
        <v>31887</v>
      </c>
      <c r="P1887" t="s">
        <v>3861</v>
      </c>
      <c r="Q1887" t="s">
        <v>31888</v>
      </c>
      <c r="R1887" t="s">
        <v>31889</v>
      </c>
      <c r="S1887" t="s">
        <v>31890</v>
      </c>
      <c r="T1887">
        <v>6.2</v>
      </c>
      <c r="U1887">
        <v>85826</v>
      </c>
      <c r="V1887" s="12">
        <f>W1887*1.09324733035956</f>
        <v>30610925.250067681</v>
      </c>
      <c r="W1887" s="3">
        <v>28000000</v>
      </c>
      <c r="X1887" s="13">
        <f>Y1887*1.09324733035956</f>
        <v>33560505.454130441</v>
      </c>
      <c r="Y1887" s="3">
        <v>30697999</v>
      </c>
      <c r="Z1887" s="13">
        <f>AA1887*1.09324733035956</f>
        <v>58226604.261836149</v>
      </c>
      <c r="AA1887" s="3">
        <v>53260230</v>
      </c>
      <c r="AB1887">
        <v>258</v>
      </c>
    </row>
    <row r="1888" spans="1:28" x14ac:dyDescent="0.2">
      <c r="A1888" t="s">
        <v>34762</v>
      </c>
      <c r="B1888" t="s">
        <v>34763</v>
      </c>
      <c r="C1888">
        <v>2015</v>
      </c>
      <c r="D1888" s="1">
        <v>42072</v>
      </c>
      <c r="E1888" t="s">
        <v>3496</v>
      </c>
      <c r="F1888" t="s">
        <v>44045</v>
      </c>
      <c r="G1888" t="s">
        <v>44042</v>
      </c>
      <c r="H1888">
        <v>97</v>
      </c>
      <c r="I1888" t="s">
        <v>12457</v>
      </c>
      <c r="J1888" t="s">
        <v>26</v>
      </c>
      <c r="M1888" t="s">
        <v>34764</v>
      </c>
      <c r="N1888" t="s">
        <v>30075</v>
      </c>
      <c r="O1888" t="s">
        <v>34765</v>
      </c>
      <c r="P1888" t="s">
        <v>34766</v>
      </c>
      <c r="Q1888" t="s">
        <v>34767</v>
      </c>
      <c r="R1888" t="s">
        <v>34768</v>
      </c>
      <c r="S1888" t="s">
        <v>34769</v>
      </c>
      <c r="T1888">
        <v>5.3</v>
      </c>
      <c r="U1888">
        <v>46909</v>
      </c>
      <c r="V1888" s="12">
        <f>W1888*1.09195121025074</f>
        <v>10919512.102507401</v>
      </c>
      <c r="W1888" s="3">
        <v>10000000</v>
      </c>
      <c r="X1888" s="13">
        <f>Y1888*1.09195121025074</f>
        <v>30291769.385761317</v>
      </c>
      <c r="Y1888" s="3">
        <v>27740955</v>
      </c>
      <c r="Z1888" s="13">
        <f>AA1888*1.09195121025074</f>
        <v>58232829.884143256</v>
      </c>
      <c r="AA1888" s="3">
        <v>53329150</v>
      </c>
      <c r="AB1888">
        <v>189</v>
      </c>
    </row>
    <row r="1889" spans="1:28" x14ac:dyDescent="0.2">
      <c r="A1889" t="s">
        <v>43188</v>
      </c>
      <c r="B1889" t="s">
        <v>43189</v>
      </c>
      <c r="C1889">
        <v>2019</v>
      </c>
      <c r="D1889" t="s">
        <v>36411</v>
      </c>
      <c r="E1889" t="s">
        <v>1045</v>
      </c>
      <c r="F1889" t="s">
        <v>44046</v>
      </c>
      <c r="G1889" t="s">
        <v>44045</v>
      </c>
      <c r="H1889">
        <v>95</v>
      </c>
      <c r="I1889" t="s">
        <v>433</v>
      </c>
      <c r="J1889" t="s">
        <v>26</v>
      </c>
      <c r="K1889" t="s">
        <v>1121</v>
      </c>
      <c r="M1889" t="s">
        <v>34755</v>
      </c>
      <c r="N1889" t="s">
        <v>43190</v>
      </c>
      <c r="O1889" t="s">
        <v>43191</v>
      </c>
      <c r="P1889" t="s">
        <v>42360</v>
      </c>
      <c r="Q1889" t="s">
        <v>43192</v>
      </c>
      <c r="R1889" t="s">
        <v>43193</v>
      </c>
      <c r="S1889" t="s">
        <v>43194</v>
      </c>
      <c r="T1889">
        <v>6.8</v>
      </c>
      <c r="U1889">
        <v>96190</v>
      </c>
      <c r="V1889" s="12">
        <f>W1889*1.01233684194057</f>
        <v>6074021.05164342</v>
      </c>
      <c r="W1889" s="3">
        <v>6000000</v>
      </c>
      <c r="X1889" s="13">
        <f>Y1889*1.01233684194057</f>
        <v>29068473.929292016</v>
      </c>
      <c r="Y1889" s="3">
        <v>28714231</v>
      </c>
      <c r="Z1889" s="13">
        <f>AA1889*1.01233684194057</f>
        <v>58326573.734132133</v>
      </c>
      <c r="AA1889" s="3">
        <v>57615777</v>
      </c>
      <c r="AB1889">
        <v>919</v>
      </c>
    </row>
    <row r="1890" spans="1:28" x14ac:dyDescent="0.2">
      <c r="A1890" t="s">
        <v>15365</v>
      </c>
      <c r="B1890" t="s">
        <v>13010</v>
      </c>
      <c r="C1890">
        <v>2008</v>
      </c>
      <c r="D1890" s="1">
        <v>39668</v>
      </c>
      <c r="E1890" t="s">
        <v>3496</v>
      </c>
      <c r="F1890" t="s">
        <v>44045</v>
      </c>
      <c r="G1890" t="s">
        <v>44042</v>
      </c>
      <c r="H1890">
        <v>85</v>
      </c>
      <c r="I1890" t="s">
        <v>15366</v>
      </c>
      <c r="J1890" t="s">
        <v>26</v>
      </c>
      <c r="K1890" t="s">
        <v>934</v>
      </c>
      <c r="M1890" t="s">
        <v>15367</v>
      </c>
      <c r="N1890" t="s">
        <v>15368</v>
      </c>
      <c r="O1890" t="s">
        <v>15369</v>
      </c>
      <c r="P1890" t="s">
        <v>1545</v>
      </c>
      <c r="Q1890" t="s">
        <v>15370</v>
      </c>
      <c r="R1890" t="s">
        <v>15371</v>
      </c>
      <c r="S1890" t="s">
        <v>15372</v>
      </c>
      <c r="T1890">
        <v>5.2</v>
      </c>
      <c r="U1890">
        <v>31960</v>
      </c>
      <c r="V1890" s="12">
        <f>W1890*1.20207800169993</f>
        <v>9616624.0135994405</v>
      </c>
      <c r="W1890" s="3">
        <v>8000000</v>
      </c>
      <c r="X1890" s="13">
        <f>Y1890*1.20207800169993</f>
        <v>31168139.570976719</v>
      </c>
      <c r="Y1890" s="3">
        <v>25928550</v>
      </c>
      <c r="Z1890" s="13">
        <f>AA1890*1.20207800169993</f>
        <v>58367265.208408616</v>
      </c>
      <c r="AA1890" s="3">
        <v>48555306</v>
      </c>
      <c r="AB1890">
        <v>152</v>
      </c>
    </row>
    <row r="1891" spans="1:28" x14ac:dyDescent="0.2">
      <c r="A1891" t="s">
        <v>4072</v>
      </c>
      <c r="B1891" t="s">
        <v>4073</v>
      </c>
      <c r="C1891">
        <v>2001</v>
      </c>
      <c r="D1891" t="s">
        <v>1229</v>
      </c>
      <c r="E1891" t="s">
        <v>44043</v>
      </c>
      <c r="F1891" t="s">
        <v>44038</v>
      </c>
      <c r="G1891" t="s">
        <v>44034</v>
      </c>
      <c r="H1891">
        <v>95</v>
      </c>
      <c r="I1891" t="s">
        <v>25</v>
      </c>
      <c r="J1891" t="s">
        <v>26</v>
      </c>
      <c r="M1891" t="s">
        <v>4074</v>
      </c>
      <c r="N1891" t="s">
        <v>4075</v>
      </c>
      <c r="O1891" t="s">
        <v>4076</v>
      </c>
      <c r="P1891" t="s">
        <v>690</v>
      </c>
      <c r="Q1891" t="s">
        <v>4077</v>
      </c>
      <c r="R1891" t="s">
        <v>4078</v>
      </c>
      <c r="S1891" t="s">
        <v>4079</v>
      </c>
      <c r="T1891">
        <v>4.9000000000000004</v>
      </c>
      <c r="U1891">
        <v>37508</v>
      </c>
      <c r="V1891" s="12">
        <f>W1891*1.46138339920949</f>
        <v>73069169.960474506</v>
      </c>
      <c r="W1891" s="3">
        <v>50000000</v>
      </c>
      <c r="X1891" s="13">
        <f>Y1891*1.46138339920949</f>
        <v>48849620.505257048</v>
      </c>
      <c r="Y1891" s="3">
        <v>33426971</v>
      </c>
      <c r="Z1891" s="13">
        <f>AA1891*1.46138339920949</f>
        <v>58420606.191897385</v>
      </c>
      <c r="AA1891" s="3">
        <v>39976235</v>
      </c>
      <c r="AB1891">
        <v>176</v>
      </c>
    </row>
    <row r="1892" spans="1:28" hidden="1" x14ac:dyDescent="0.2">
      <c r="A1892" t="s">
        <v>18698</v>
      </c>
      <c r="B1892" t="s">
        <v>18699</v>
      </c>
      <c r="C1892">
        <v>2008</v>
      </c>
      <c r="D1892" t="s">
        <v>18700</v>
      </c>
      <c r="E1892" t="s">
        <v>1045</v>
      </c>
      <c r="F1892" t="s">
        <v>44032</v>
      </c>
      <c r="G1892" t="s">
        <v>44040</v>
      </c>
      <c r="H1892">
        <v>88</v>
      </c>
      <c r="I1892" t="s">
        <v>50</v>
      </c>
      <c r="J1892" t="s">
        <v>51</v>
      </c>
      <c r="K1892" t="s">
        <v>209</v>
      </c>
      <c r="M1892" t="s">
        <v>5230</v>
      </c>
      <c r="N1892" t="s">
        <v>18701</v>
      </c>
      <c r="O1892" t="s">
        <v>18702</v>
      </c>
      <c r="P1892" t="s">
        <v>5230</v>
      </c>
      <c r="Q1892" t="s">
        <v>18703</v>
      </c>
      <c r="R1892" t="s">
        <v>18704</v>
      </c>
      <c r="S1892" t="s">
        <v>18705</v>
      </c>
      <c r="T1892">
        <v>6.4</v>
      </c>
      <c r="U1892">
        <v>14235</v>
      </c>
      <c r="W1892"/>
      <c r="X1892"/>
      <c r="Y1892">
        <v>207378</v>
      </c>
      <c r="Z1892"/>
      <c r="AA1892">
        <v>49529913</v>
      </c>
      <c r="AB1892">
        <v>72</v>
      </c>
    </row>
    <row r="1893" spans="1:28" hidden="1" x14ac:dyDescent="0.2">
      <c r="A1893" t="s">
        <v>18706</v>
      </c>
      <c r="B1893" t="s">
        <v>18707</v>
      </c>
      <c r="C1893">
        <v>2007</v>
      </c>
      <c r="D1893" t="s">
        <v>18708</v>
      </c>
      <c r="E1893" t="s">
        <v>176</v>
      </c>
      <c r="F1893" t="s">
        <v>44036</v>
      </c>
      <c r="G1893" t="s">
        <v>44050</v>
      </c>
      <c r="H1893">
        <v>97</v>
      </c>
      <c r="I1893" t="s">
        <v>25</v>
      </c>
      <c r="J1893" t="s">
        <v>26</v>
      </c>
      <c r="M1893" t="s">
        <v>18709</v>
      </c>
      <c r="N1893" t="s">
        <v>18709</v>
      </c>
      <c r="O1893" t="s">
        <v>18710</v>
      </c>
      <c r="P1893" t="s">
        <v>18711</v>
      </c>
      <c r="Q1893" t="s">
        <v>18712</v>
      </c>
      <c r="R1893" t="s">
        <v>18713</v>
      </c>
      <c r="S1893" t="s">
        <v>18714</v>
      </c>
      <c r="T1893">
        <v>7.6</v>
      </c>
      <c r="U1893">
        <v>20714</v>
      </c>
      <c r="W1893"/>
      <c r="X1893"/>
      <c r="Y1893">
        <v>142666</v>
      </c>
      <c r="Z1893"/>
      <c r="AA1893">
        <v>142666</v>
      </c>
      <c r="AB1893">
        <v>96</v>
      </c>
    </row>
    <row r="1894" spans="1:28" x14ac:dyDescent="0.2">
      <c r="A1894" t="s">
        <v>14796</v>
      </c>
      <c r="B1894">
        <v>9</v>
      </c>
      <c r="C1894">
        <v>2009</v>
      </c>
      <c r="D1894" s="1">
        <v>40065</v>
      </c>
      <c r="E1894" t="s">
        <v>44037</v>
      </c>
      <c r="F1894" t="s">
        <v>44047</v>
      </c>
      <c r="G1894" t="s">
        <v>44031</v>
      </c>
      <c r="H1894">
        <v>79</v>
      </c>
      <c r="I1894" t="s">
        <v>25</v>
      </c>
      <c r="J1894" t="s">
        <v>26</v>
      </c>
      <c r="M1894" t="s">
        <v>14797</v>
      </c>
      <c r="N1894" t="s">
        <v>14798</v>
      </c>
      <c r="O1894" t="s">
        <v>14799</v>
      </c>
      <c r="P1894" t="s">
        <v>14800</v>
      </c>
      <c r="Q1894" t="s">
        <v>14800</v>
      </c>
      <c r="R1894" t="s">
        <v>14801</v>
      </c>
      <c r="S1894" t="s">
        <v>14802</v>
      </c>
      <c r="T1894">
        <v>7.1</v>
      </c>
      <c r="U1894">
        <v>131029</v>
      </c>
      <c r="V1894" s="12">
        <f>W1894*1.20636999678377</f>
        <v>36191099.903513096</v>
      </c>
      <c r="W1894" s="3">
        <v>30000000</v>
      </c>
      <c r="X1894" s="13">
        <f>Y1894*1.20636999678377</f>
        <v>38302119.522665039</v>
      </c>
      <c r="Y1894" s="3">
        <v>31749894</v>
      </c>
      <c r="Z1894" s="13">
        <f>AA1894*1.20636999678377</f>
        <v>58422162.20555421</v>
      </c>
      <c r="AA1894" s="3">
        <v>48428063</v>
      </c>
      <c r="AB1894">
        <v>271</v>
      </c>
    </row>
    <row r="1895" spans="1:28" hidden="1" x14ac:dyDescent="0.2">
      <c r="A1895" t="s">
        <v>18723</v>
      </c>
      <c r="B1895" t="s">
        <v>18724</v>
      </c>
      <c r="C1895">
        <v>2008</v>
      </c>
      <c r="D1895" t="s">
        <v>18725</v>
      </c>
      <c r="E1895" t="s">
        <v>44037</v>
      </c>
      <c r="F1895" t="s">
        <v>44047</v>
      </c>
      <c r="G1895" t="s">
        <v>44031</v>
      </c>
      <c r="H1895">
        <v>80</v>
      </c>
      <c r="I1895" t="s">
        <v>18726</v>
      </c>
      <c r="J1895" t="s">
        <v>27</v>
      </c>
      <c r="M1895" t="s">
        <v>18727</v>
      </c>
      <c r="N1895" t="s">
        <v>18728</v>
      </c>
      <c r="O1895" t="s">
        <v>18729</v>
      </c>
      <c r="P1895" t="s">
        <v>18730</v>
      </c>
      <c r="Q1895" t="s">
        <v>18731</v>
      </c>
      <c r="R1895" t="s">
        <v>18732</v>
      </c>
      <c r="S1895" t="s">
        <v>18733</v>
      </c>
      <c r="T1895">
        <v>6.6</v>
      </c>
      <c r="U1895">
        <v>11822</v>
      </c>
      <c r="W1895" t="s">
        <v>18734</v>
      </c>
      <c r="X1895"/>
      <c r="Y1895"/>
      <c r="Z1895"/>
      <c r="AA1895">
        <v>12389088</v>
      </c>
      <c r="AB1895">
        <v>44</v>
      </c>
    </row>
    <row r="1896" spans="1:28" x14ac:dyDescent="0.2">
      <c r="A1896" t="s">
        <v>27845</v>
      </c>
      <c r="B1896" t="s">
        <v>27846</v>
      </c>
      <c r="C1896">
        <v>2017</v>
      </c>
      <c r="D1896" s="1">
        <v>42925</v>
      </c>
      <c r="E1896" t="s">
        <v>44035</v>
      </c>
      <c r="F1896" t="s">
        <v>44032</v>
      </c>
      <c r="G1896" t="s">
        <v>44057</v>
      </c>
      <c r="H1896">
        <v>139</v>
      </c>
      <c r="I1896" t="s">
        <v>25</v>
      </c>
      <c r="J1896" t="s">
        <v>26</v>
      </c>
      <c r="M1896" t="s">
        <v>20754</v>
      </c>
      <c r="N1896" t="s">
        <v>27847</v>
      </c>
      <c r="O1896" t="s">
        <v>27848</v>
      </c>
      <c r="P1896" t="s">
        <v>27849</v>
      </c>
      <c r="Q1896" t="s">
        <v>27849</v>
      </c>
      <c r="R1896" t="s">
        <v>27850</v>
      </c>
      <c r="S1896" t="s">
        <v>27851</v>
      </c>
      <c r="T1896">
        <v>5.8</v>
      </c>
      <c r="U1896">
        <v>20641</v>
      </c>
      <c r="V1896" s="12">
        <f>W1896*1.05585427545692</f>
        <v>42234171.018276803</v>
      </c>
      <c r="W1896" s="3">
        <v>40000000</v>
      </c>
      <c r="X1896" s="13">
        <f>Y1896*1.05585427545692</f>
        <v>47431404.630066946</v>
      </c>
      <c r="Y1896" s="3">
        <v>44922302</v>
      </c>
      <c r="Z1896" s="13">
        <f>AA1896*1.05585427545692</f>
        <v>58778032.792420089</v>
      </c>
      <c r="AA1896" s="3">
        <v>55668698</v>
      </c>
      <c r="AB1896">
        <v>154</v>
      </c>
    </row>
    <row r="1897" spans="1:28" x14ac:dyDescent="0.2">
      <c r="A1897" t="s">
        <v>42204</v>
      </c>
      <c r="B1897" t="s">
        <v>42205</v>
      </c>
      <c r="C1897">
        <v>2018</v>
      </c>
      <c r="D1897" s="1">
        <v>43314</v>
      </c>
      <c r="E1897" t="s">
        <v>44035</v>
      </c>
      <c r="F1897" t="s">
        <v>44032</v>
      </c>
      <c r="G1897" t="s">
        <v>44042</v>
      </c>
      <c r="H1897">
        <v>94</v>
      </c>
      <c r="I1897" t="s">
        <v>25</v>
      </c>
      <c r="J1897" t="s">
        <v>26</v>
      </c>
      <c r="K1897" t="s">
        <v>27</v>
      </c>
      <c r="L1897" t="s">
        <v>361</v>
      </c>
      <c r="M1897" t="s">
        <v>1354</v>
      </c>
      <c r="N1897" t="s">
        <v>42206</v>
      </c>
      <c r="O1897" t="s">
        <v>42207</v>
      </c>
      <c r="P1897" t="s">
        <v>42208</v>
      </c>
      <c r="Q1897" t="s">
        <v>42209</v>
      </c>
      <c r="R1897" t="s">
        <v>42210</v>
      </c>
      <c r="S1897" t="s">
        <v>42211</v>
      </c>
      <c r="T1897">
        <v>5.2</v>
      </c>
      <c r="U1897">
        <v>27885</v>
      </c>
      <c r="V1897" s="12">
        <f>W1897*1.03068014830331</f>
        <v>30920404.449099299</v>
      </c>
      <c r="W1897" s="3">
        <v>30000000</v>
      </c>
      <c r="X1897" s="13">
        <f>Y1897*1.03068014830331</f>
        <v>37389247.834373288</v>
      </c>
      <c r="Y1897" s="3">
        <v>36276286</v>
      </c>
      <c r="Z1897" s="13">
        <f>AA1897*1.03068014830331</f>
        <v>58827394.919082128</v>
      </c>
      <c r="AA1897" s="3">
        <v>57076286</v>
      </c>
      <c r="AB1897">
        <v>437</v>
      </c>
    </row>
    <row r="1898" spans="1:28" x14ac:dyDescent="0.2">
      <c r="A1898" t="s">
        <v>14525</v>
      </c>
      <c r="B1898" t="s">
        <v>14526</v>
      </c>
      <c r="C1898">
        <v>2009</v>
      </c>
      <c r="D1898" t="s">
        <v>14527</v>
      </c>
      <c r="E1898" t="s">
        <v>16512</v>
      </c>
      <c r="F1898" t="s">
        <v>44033</v>
      </c>
      <c r="G1898" t="s">
        <v>44042</v>
      </c>
      <c r="H1898">
        <v>111</v>
      </c>
      <c r="I1898" t="s">
        <v>433</v>
      </c>
      <c r="J1898" t="s">
        <v>26</v>
      </c>
      <c r="K1898" t="s">
        <v>51</v>
      </c>
      <c r="M1898" t="s">
        <v>1974</v>
      </c>
      <c r="N1898" t="s">
        <v>14528</v>
      </c>
      <c r="O1898" t="s">
        <v>14529</v>
      </c>
      <c r="P1898" t="s">
        <v>14530</v>
      </c>
      <c r="Q1898" t="s">
        <v>14531</v>
      </c>
      <c r="R1898" t="s">
        <v>14532</v>
      </c>
      <c r="S1898" t="s">
        <v>14533</v>
      </c>
      <c r="T1898">
        <v>6.1</v>
      </c>
      <c r="U1898">
        <v>104508</v>
      </c>
      <c r="V1898" s="12">
        <f>W1898*1.20636999678377</f>
        <v>45842059.877783261</v>
      </c>
      <c r="W1898" s="3">
        <v>38000000</v>
      </c>
      <c r="X1898" s="13">
        <f>Y1898*1.20636999678377</f>
        <v>38376471.72467681</v>
      </c>
      <c r="Y1898" s="3">
        <v>31811527</v>
      </c>
      <c r="Z1898" s="13">
        <f>AA1898*1.20636999678377</f>
        <v>58941570.839519449</v>
      </c>
      <c r="AA1898" s="3">
        <v>48858618</v>
      </c>
      <c r="AB1898">
        <v>244</v>
      </c>
    </row>
    <row r="1899" spans="1:28" x14ac:dyDescent="0.2">
      <c r="A1899" t="s">
        <v>33371</v>
      </c>
      <c r="B1899" t="s">
        <v>33372</v>
      </c>
      <c r="C1899">
        <v>2013</v>
      </c>
      <c r="D1899" t="s">
        <v>33373</v>
      </c>
      <c r="E1899" t="s">
        <v>1045</v>
      </c>
      <c r="F1899" t="s">
        <v>44032</v>
      </c>
      <c r="H1899">
        <v>105</v>
      </c>
      <c r="I1899" t="s">
        <v>22325</v>
      </c>
      <c r="J1899" t="s">
        <v>26</v>
      </c>
      <c r="M1899" t="s">
        <v>28754</v>
      </c>
      <c r="N1899" t="s">
        <v>33374</v>
      </c>
      <c r="O1899" t="s">
        <v>33375</v>
      </c>
      <c r="P1899" t="s">
        <v>8677</v>
      </c>
      <c r="Q1899" t="s">
        <v>33376</v>
      </c>
      <c r="R1899" t="s">
        <v>33377</v>
      </c>
      <c r="S1899" t="s">
        <v>33378</v>
      </c>
      <c r="T1899">
        <v>6.4</v>
      </c>
      <c r="U1899">
        <v>74038</v>
      </c>
      <c r="V1899" s="12">
        <f>W1899*1.11098185502045</f>
        <v>28885528.2305317</v>
      </c>
      <c r="W1899" s="3">
        <v>26000000</v>
      </c>
      <c r="X1899" s="13">
        <f>Y1899*1.11098185502045</f>
        <v>34067265.366423711</v>
      </c>
      <c r="Y1899" s="3">
        <v>30664106</v>
      </c>
      <c r="Z1899" s="13">
        <f>AA1899*1.11098185502045</f>
        <v>59015740.538408138</v>
      </c>
      <c r="AA1899" s="3">
        <v>53120346</v>
      </c>
      <c r="AB1899">
        <v>126</v>
      </c>
    </row>
    <row r="1900" spans="1:28" hidden="1" x14ac:dyDescent="0.2">
      <c r="A1900" t="s">
        <v>5731</v>
      </c>
      <c r="B1900" t="s">
        <v>5732</v>
      </c>
      <c r="C1900">
        <v>2002</v>
      </c>
      <c r="D1900" t="s">
        <v>5207</v>
      </c>
      <c r="E1900" t="s">
        <v>176</v>
      </c>
      <c r="F1900" t="s">
        <v>44040</v>
      </c>
      <c r="H1900">
        <v>101</v>
      </c>
      <c r="I1900" t="s">
        <v>5733</v>
      </c>
      <c r="J1900" t="s">
        <v>26</v>
      </c>
      <c r="K1900" t="s">
        <v>5734</v>
      </c>
      <c r="M1900" t="s">
        <v>5735</v>
      </c>
      <c r="N1900" t="s">
        <v>5736</v>
      </c>
      <c r="O1900" t="s">
        <v>5737</v>
      </c>
      <c r="P1900" t="s">
        <v>5738</v>
      </c>
      <c r="Q1900" t="s">
        <v>5738</v>
      </c>
      <c r="R1900" t="s">
        <v>5739</v>
      </c>
      <c r="S1900" t="s">
        <v>5740</v>
      </c>
      <c r="T1900">
        <v>7.5</v>
      </c>
      <c r="U1900">
        <v>38893</v>
      </c>
      <c r="V1900" s="12">
        <f>W1900*1.43863813229572</f>
        <v>5035233.46303502</v>
      </c>
      <c r="W1900" s="3">
        <v>3500000</v>
      </c>
      <c r="X1900" s="13">
        <f>Y1900*1.43863813229572</f>
        <v>29894419.883968875</v>
      </c>
      <c r="Y1900" s="3">
        <v>20779666</v>
      </c>
      <c r="Z1900" s="13">
        <f>AA1900*1.43863813229572</f>
        <v>59074763.099143974</v>
      </c>
      <c r="AA1900" s="3">
        <v>41062976</v>
      </c>
      <c r="AB1900">
        <v>371</v>
      </c>
    </row>
    <row r="1901" spans="1:28" x14ac:dyDescent="0.2">
      <c r="A1901" t="s">
        <v>17266</v>
      </c>
      <c r="B1901" t="s">
        <v>17267</v>
      </c>
      <c r="C1901">
        <v>2010</v>
      </c>
      <c r="D1901" t="s">
        <v>12522</v>
      </c>
      <c r="E1901" t="s">
        <v>1045</v>
      </c>
      <c r="F1901" t="s">
        <v>44036</v>
      </c>
      <c r="H1901">
        <v>104</v>
      </c>
      <c r="I1901" t="s">
        <v>25</v>
      </c>
      <c r="J1901" t="s">
        <v>26</v>
      </c>
      <c r="K1901" t="s">
        <v>787</v>
      </c>
      <c r="M1901" t="s">
        <v>17268</v>
      </c>
      <c r="N1901" t="s">
        <v>17269</v>
      </c>
      <c r="O1901" t="s">
        <v>17270</v>
      </c>
      <c r="P1901" t="s">
        <v>17271</v>
      </c>
      <c r="Q1901" t="s">
        <v>17272</v>
      </c>
      <c r="R1901" t="s">
        <v>17273</v>
      </c>
      <c r="S1901" t="s">
        <v>17274</v>
      </c>
      <c r="T1901">
        <v>6.4</v>
      </c>
      <c r="U1901">
        <v>124762</v>
      </c>
      <c r="V1901" s="12">
        <f>W1901*1.18690152988223</f>
        <v>23738030.597644601</v>
      </c>
      <c r="W1901" s="3">
        <v>20000000</v>
      </c>
      <c r="X1901" s="13">
        <f>Y1901*1.18690152988223</f>
        <v>37993738.706845887</v>
      </c>
      <c r="Y1901" s="3">
        <v>32010860</v>
      </c>
      <c r="Z1901" s="13">
        <f>AA1901*1.18690152988223</f>
        <v>59083635.320321284</v>
      </c>
      <c r="AA1901" s="3">
        <v>49779728</v>
      </c>
      <c r="AB1901">
        <v>169</v>
      </c>
    </row>
    <row r="1902" spans="1:28" x14ac:dyDescent="0.2">
      <c r="A1902" t="s">
        <v>18204</v>
      </c>
      <c r="B1902" t="s">
        <v>18205</v>
      </c>
      <c r="C1902">
        <v>2010</v>
      </c>
      <c r="D1902" s="1">
        <v>40309</v>
      </c>
      <c r="E1902" t="s">
        <v>1045</v>
      </c>
      <c r="F1902" t="s">
        <v>44032</v>
      </c>
      <c r="G1902" t="s">
        <v>44036</v>
      </c>
      <c r="H1902">
        <v>101</v>
      </c>
      <c r="I1902" t="s">
        <v>25</v>
      </c>
      <c r="J1902" t="s">
        <v>26</v>
      </c>
      <c r="M1902" t="s">
        <v>13261</v>
      </c>
      <c r="N1902" t="s">
        <v>18206</v>
      </c>
      <c r="O1902" t="s">
        <v>18207</v>
      </c>
      <c r="P1902" t="s">
        <v>18208</v>
      </c>
      <c r="Q1902" t="s">
        <v>18209</v>
      </c>
      <c r="R1902" t="s">
        <v>18210</v>
      </c>
      <c r="S1902" t="s">
        <v>18211</v>
      </c>
      <c r="T1902">
        <v>6.1</v>
      </c>
      <c r="U1902">
        <v>95518</v>
      </c>
      <c r="V1902" s="12">
        <f>W1902*1.18690152988223</f>
        <v>22551129.067762371</v>
      </c>
      <c r="W1902" s="3">
        <v>19000000</v>
      </c>
      <c r="X1902" s="13">
        <f>Y1902*1.18690152988223</f>
        <v>32971443.218650199</v>
      </c>
      <c r="Y1902" s="3">
        <v>27779426</v>
      </c>
      <c r="Z1902" s="13">
        <f>AA1902*1.18690152988223</f>
        <v>59158746.009836823</v>
      </c>
      <c r="AA1902" s="3">
        <v>49843011</v>
      </c>
      <c r="AB1902">
        <v>139</v>
      </c>
    </row>
    <row r="1903" spans="1:28" x14ac:dyDescent="0.2">
      <c r="A1903" t="s">
        <v>18196</v>
      </c>
      <c r="B1903" t="s">
        <v>18197</v>
      </c>
      <c r="C1903">
        <v>2008</v>
      </c>
      <c r="D1903" s="1">
        <v>39731</v>
      </c>
      <c r="E1903" t="s">
        <v>176</v>
      </c>
      <c r="F1903" t="s">
        <v>44042</v>
      </c>
      <c r="G1903" t="s">
        <v>44055</v>
      </c>
      <c r="H1903">
        <v>131</v>
      </c>
      <c r="I1903" t="s">
        <v>25</v>
      </c>
      <c r="J1903" t="s">
        <v>26</v>
      </c>
      <c r="K1903" t="s">
        <v>361</v>
      </c>
      <c r="M1903" t="s">
        <v>4249</v>
      </c>
      <c r="N1903" t="s">
        <v>18198</v>
      </c>
      <c r="O1903" t="s">
        <v>18199</v>
      </c>
      <c r="P1903" t="s">
        <v>18200</v>
      </c>
      <c r="Q1903" t="s">
        <v>18201</v>
      </c>
      <c r="R1903" t="s">
        <v>18202</v>
      </c>
      <c r="S1903" t="s">
        <v>18203</v>
      </c>
      <c r="T1903">
        <v>7.6</v>
      </c>
      <c r="U1903">
        <v>414225</v>
      </c>
      <c r="V1903" s="12">
        <f>W1903*1.20207800169993</f>
        <v>18031170.025498949</v>
      </c>
      <c r="W1903" s="3">
        <v>15000000</v>
      </c>
      <c r="X1903" s="13">
        <f>Y1903*1.20207800169993</f>
        <v>20456736.240187086</v>
      </c>
      <c r="Y1903" s="3">
        <v>17017811</v>
      </c>
      <c r="Z1903" s="13">
        <f>AA1903*1.20207800169993</f>
        <v>59179228.027904861</v>
      </c>
      <c r="AA1903" s="3">
        <v>49230772</v>
      </c>
      <c r="AB1903">
        <v>977</v>
      </c>
    </row>
    <row r="1904" spans="1:28" hidden="1" x14ac:dyDescent="0.2">
      <c r="A1904" t="s">
        <v>18793</v>
      </c>
      <c r="B1904" t="s">
        <v>18794</v>
      </c>
      <c r="C1904">
        <v>2009</v>
      </c>
      <c r="D1904" s="1">
        <v>40369</v>
      </c>
      <c r="E1904" t="s">
        <v>3496</v>
      </c>
      <c r="F1904" t="s">
        <v>44042</v>
      </c>
      <c r="H1904">
        <v>108</v>
      </c>
      <c r="I1904" t="s">
        <v>25</v>
      </c>
      <c r="J1904" t="s">
        <v>26</v>
      </c>
      <c r="M1904" t="s">
        <v>18795</v>
      </c>
      <c r="N1904" t="s">
        <v>18796</v>
      </c>
      <c r="O1904" t="s">
        <v>18797</v>
      </c>
      <c r="P1904" t="s">
        <v>3861</v>
      </c>
      <c r="Q1904" t="s">
        <v>18798</v>
      </c>
      <c r="R1904" t="s">
        <v>18799</v>
      </c>
      <c r="S1904" t="s">
        <v>18800</v>
      </c>
      <c r="T1904">
        <v>5.3</v>
      </c>
      <c r="U1904">
        <v>14032</v>
      </c>
      <c r="W1904">
        <v>15000000</v>
      </c>
      <c r="X1904"/>
      <c r="Y1904"/>
      <c r="Z1904"/>
      <c r="AA1904">
        <v>579626</v>
      </c>
      <c r="AB1904">
        <v>102</v>
      </c>
    </row>
    <row r="1905" spans="1:28" x14ac:dyDescent="0.2">
      <c r="A1905" t="s">
        <v>504</v>
      </c>
      <c r="B1905" t="s">
        <v>505</v>
      </c>
      <c r="C1905">
        <v>2000</v>
      </c>
      <c r="D1905" t="s">
        <v>506</v>
      </c>
      <c r="E1905" t="s">
        <v>176</v>
      </c>
      <c r="F1905" t="s">
        <v>44034</v>
      </c>
      <c r="G1905" t="s">
        <v>44050</v>
      </c>
      <c r="H1905">
        <v>126</v>
      </c>
      <c r="I1905" t="s">
        <v>25</v>
      </c>
      <c r="J1905" t="s">
        <v>26</v>
      </c>
      <c r="M1905" t="s">
        <v>507</v>
      </c>
      <c r="N1905" t="s">
        <v>508</v>
      </c>
      <c r="O1905" t="s">
        <v>509</v>
      </c>
      <c r="P1905" t="s">
        <v>510</v>
      </c>
      <c r="Q1905" t="s">
        <v>511</v>
      </c>
      <c r="R1905" t="s">
        <v>512</v>
      </c>
      <c r="S1905" t="s">
        <v>513</v>
      </c>
      <c r="T1905">
        <v>6.7</v>
      </c>
      <c r="U1905">
        <v>52789</v>
      </c>
      <c r="V1905" s="12">
        <f>W1905*1.5029674796748</f>
        <v>120237398.37398401</v>
      </c>
      <c r="W1905" s="3">
        <v>80000000</v>
      </c>
      <c r="X1905" s="13">
        <f>Y1905*1.5029674796748</f>
        <v>46470504.002601728</v>
      </c>
      <c r="Y1905" s="3">
        <v>30919168</v>
      </c>
      <c r="Z1905" s="13">
        <f>AA1905*1.5029674796748</f>
        <v>59306235.547601759</v>
      </c>
      <c r="AA1905" s="3">
        <v>39459427</v>
      </c>
      <c r="AB1905">
        <v>279</v>
      </c>
    </row>
    <row r="1906" spans="1:28" x14ac:dyDescent="0.2">
      <c r="A1906" t="s">
        <v>37059</v>
      </c>
      <c r="B1906" t="s">
        <v>37060</v>
      </c>
      <c r="C1906">
        <v>2016</v>
      </c>
      <c r="D1906" t="s">
        <v>36018</v>
      </c>
      <c r="E1906" t="s">
        <v>1045</v>
      </c>
      <c r="F1906" t="s">
        <v>44032</v>
      </c>
      <c r="H1906">
        <v>111</v>
      </c>
      <c r="I1906" t="s">
        <v>25</v>
      </c>
      <c r="J1906" t="s">
        <v>26</v>
      </c>
      <c r="M1906" t="s">
        <v>4816</v>
      </c>
      <c r="N1906" t="s">
        <v>37061</v>
      </c>
      <c r="O1906" t="s">
        <v>37062</v>
      </c>
      <c r="P1906" t="s">
        <v>1590</v>
      </c>
      <c r="Q1906" t="s">
        <v>7447</v>
      </c>
      <c r="R1906" t="s">
        <v>37063</v>
      </c>
      <c r="S1906" t="s">
        <v>37064</v>
      </c>
      <c r="T1906">
        <v>5.9</v>
      </c>
      <c r="U1906">
        <v>14095</v>
      </c>
      <c r="V1906" s="12">
        <f>W1906*1.07834771485832</f>
        <v>21566954.2971664</v>
      </c>
      <c r="W1906" s="3">
        <v>20000000</v>
      </c>
      <c r="X1906" s="13">
        <f>Y1906*1.07834771485832</f>
        <v>58263182.029528491</v>
      </c>
      <c r="Y1906" s="3">
        <v>54030051</v>
      </c>
      <c r="Z1906" s="13">
        <f>AA1906*1.07834771485832</f>
        <v>59341529.744386807</v>
      </c>
      <c r="AA1906" s="3">
        <v>55030051</v>
      </c>
      <c r="AB1906">
        <v>41</v>
      </c>
    </row>
    <row r="1907" spans="1:28" x14ac:dyDescent="0.2">
      <c r="A1907" t="s">
        <v>30835</v>
      </c>
      <c r="B1907" t="s">
        <v>30836</v>
      </c>
      <c r="C1907">
        <v>2014</v>
      </c>
      <c r="D1907" t="s">
        <v>26984</v>
      </c>
      <c r="E1907" t="s">
        <v>16512</v>
      </c>
      <c r="F1907" t="s">
        <v>44044</v>
      </c>
      <c r="G1907" t="s">
        <v>44032</v>
      </c>
      <c r="H1907">
        <v>84</v>
      </c>
      <c r="I1907" t="s">
        <v>25</v>
      </c>
      <c r="J1907" t="s">
        <v>26</v>
      </c>
      <c r="M1907" t="s">
        <v>30837</v>
      </c>
      <c r="N1907" t="s">
        <v>30838</v>
      </c>
      <c r="O1907" t="s">
        <v>30839</v>
      </c>
      <c r="P1907" t="s">
        <v>22143</v>
      </c>
      <c r="Q1907" t="s">
        <v>30840</v>
      </c>
      <c r="R1907" t="s">
        <v>30841</v>
      </c>
      <c r="S1907" t="s">
        <v>30842</v>
      </c>
      <c r="T1907">
        <v>5.6</v>
      </c>
      <c r="U1907">
        <v>17768</v>
      </c>
      <c r="V1907" s="12">
        <f>W1907*1.09324733035956</f>
        <v>14430864.760746192</v>
      </c>
      <c r="W1907" s="3">
        <v>13200000</v>
      </c>
      <c r="X1907" s="13">
        <f>Y1907*1.09324733035956</f>
        <v>57443185.411395147</v>
      </c>
      <c r="Y1907" s="3">
        <v>52543632</v>
      </c>
      <c r="Z1907" s="13">
        <f>AA1907*1.09324733035956</f>
        <v>59388704.309061751</v>
      </c>
      <c r="AA1907" s="3">
        <v>54323210</v>
      </c>
      <c r="AB1907">
        <v>102</v>
      </c>
    </row>
    <row r="1908" spans="1:28" x14ac:dyDescent="0.2">
      <c r="A1908" t="s">
        <v>29028</v>
      </c>
      <c r="B1908" t="s">
        <v>29029</v>
      </c>
      <c r="C1908">
        <v>2015</v>
      </c>
      <c r="D1908" s="1">
        <v>42286</v>
      </c>
      <c r="E1908" t="s">
        <v>16512</v>
      </c>
      <c r="F1908" t="s">
        <v>44042</v>
      </c>
      <c r="H1908">
        <v>103</v>
      </c>
      <c r="I1908" t="s">
        <v>24773</v>
      </c>
      <c r="J1908" t="s">
        <v>26</v>
      </c>
      <c r="K1908" t="s">
        <v>27</v>
      </c>
      <c r="L1908" t="s">
        <v>2073</v>
      </c>
      <c r="M1908" t="s">
        <v>19483</v>
      </c>
      <c r="N1908" t="s">
        <v>20588</v>
      </c>
      <c r="O1908" t="s">
        <v>29030</v>
      </c>
      <c r="P1908" t="s">
        <v>591</v>
      </c>
      <c r="Q1908" t="s">
        <v>29031</v>
      </c>
      <c r="R1908" t="s">
        <v>29032</v>
      </c>
      <c r="S1908" t="s">
        <v>29033</v>
      </c>
      <c r="T1908">
        <v>6.8</v>
      </c>
      <c r="U1908">
        <v>76481</v>
      </c>
      <c r="V1908" s="12">
        <f>W1908*1.09195121025074</f>
        <v>17689609.606061988</v>
      </c>
      <c r="W1908" s="3">
        <v>16200000</v>
      </c>
      <c r="X1908" s="13">
        <f>Y1908*1.09195121025074</f>
        <v>29798116.806777533</v>
      </c>
      <c r="Y1908" s="3">
        <v>27288872</v>
      </c>
      <c r="Z1908" s="13">
        <f>AA1908*1.09195121025074</f>
        <v>59422753.140880108</v>
      </c>
      <c r="AA1908" s="3">
        <v>54418872</v>
      </c>
      <c r="AB1908">
        <v>327</v>
      </c>
    </row>
    <row r="1909" spans="1:28" x14ac:dyDescent="0.2">
      <c r="A1909" t="s">
        <v>40469</v>
      </c>
      <c r="B1909" t="s">
        <v>40470</v>
      </c>
      <c r="C1909">
        <v>2017</v>
      </c>
      <c r="D1909" t="s">
        <v>19097</v>
      </c>
      <c r="E1909" t="s">
        <v>1045</v>
      </c>
      <c r="F1909" t="s">
        <v>44032</v>
      </c>
      <c r="G1909" t="s">
        <v>44036</v>
      </c>
      <c r="H1909">
        <v>120</v>
      </c>
      <c r="I1909" t="s">
        <v>25</v>
      </c>
      <c r="J1909" t="s">
        <v>26</v>
      </c>
      <c r="K1909" t="s">
        <v>1494</v>
      </c>
      <c r="M1909" t="s">
        <v>37539</v>
      </c>
      <c r="N1909" t="s">
        <v>40471</v>
      </c>
      <c r="O1909" t="s">
        <v>40472</v>
      </c>
      <c r="P1909" t="s">
        <v>40473</v>
      </c>
      <c r="Q1909" t="s">
        <v>40474</v>
      </c>
      <c r="R1909" t="s">
        <v>40475</v>
      </c>
      <c r="S1909" t="s">
        <v>40476</v>
      </c>
      <c r="T1909">
        <v>7.5</v>
      </c>
      <c r="U1909">
        <v>117533</v>
      </c>
      <c r="V1909" s="12">
        <f>W1909*1.05585427545692</f>
        <v>5279271.3772846004</v>
      </c>
      <c r="W1909" s="3">
        <v>5000000</v>
      </c>
      <c r="X1909" s="13">
        <f>Y1909*1.05585427545692</f>
        <v>45267774.445157513</v>
      </c>
      <c r="Y1909" s="3">
        <v>42873127</v>
      </c>
      <c r="Z1909" s="13">
        <f>AA1909*1.05585427545692</f>
        <v>59562413.207551457</v>
      </c>
      <c r="AA1909" s="3">
        <v>56411585</v>
      </c>
      <c r="AB1909">
        <v>362</v>
      </c>
    </row>
    <row r="1910" spans="1:28" hidden="1" x14ac:dyDescent="0.2">
      <c r="A1910" t="s">
        <v>18842</v>
      </c>
      <c r="B1910" t="s">
        <v>18843</v>
      </c>
      <c r="C1910">
        <v>2009</v>
      </c>
      <c r="D1910" s="1">
        <v>39975</v>
      </c>
      <c r="E1910" t="s">
        <v>44041</v>
      </c>
      <c r="F1910" t="s">
        <v>44032</v>
      </c>
      <c r="G1910" t="s">
        <v>44046</v>
      </c>
      <c r="H1910">
        <v>98</v>
      </c>
      <c r="I1910" t="s">
        <v>25</v>
      </c>
      <c r="J1910" t="s">
        <v>26</v>
      </c>
      <c r="M1910" t="s">
        <v>18844</v>
      </c>
      <c r="N1910" t="s">
        <v>18845</v>
      </c>
      <c r="O1910" t="s">
        <v>18846</v>
      </c>
      <c r="P1910" t="s">
        <v>18847</v>
      </c>
      <c r="Q1910" t="s">
        <v>18848</v>
      </c>
      <c r="R1910" t="s">
        <v>18849</v>
      </c>
      <c r="S1910" t="s">
        <v>18850</v>
      </c>
      <c r="T1910">
        <v>5.5</v>
      </c>
      <c r="U1910">
        <v>12237</v>
      </c>
      <c r="W1910">
        <v>2000000</v>
      </c>
      <c r="X1910"/>
      <c r="Y1910"/>
      <c r="Z1910"/>
      <c r="AA1910"/>
      <c r="AB1910">
        <v>85</v>
      </c>
    </row>
    <row r="1911" spans="1:28" x14ac:dyDescent="0.2">
      <c r="A1911" t="s">
        <v>8957</v>
      </c>
      <c r="B1911" t="s">
        <v>8958</v>
      </c>
      <c r="C1911">
        <v>2005</v>
      </c>
      <c r="D1911" t="s">
        <v>5693</v>
      </c>
      <c r="E1911" t="s">
        <v>1045</v>
      </c>
      <c r="H1911">
        <v>83</v>
      </c>
      <c r="I1911" t="s">
        <v>25</v>
      </c>
      <c r="J1911" t="s">
        <v>26</v>
      </c>
      <c r="K1911" t="s">
        <v>3274</v>
      </c>
      <c r="M1911" t="s">
        <v>8959</v>
      </c>
      <c r="N1911" t="s">
        <v>8960</v>
      </c>
      <c r="O1911" t="s">
        <v>8961</v>
      </c>
      <c r="P1911" t="s">
        <v>3672</v>
      </c>
      <c r="Q1911" t="s">
        <v>8962</v>
      </c>
      <c r="R1911" t="s">
        <v>8963</v>
      </c>
      <c r="S1911" t="s">
        <v>8964</v>
      </c>
      <c r="T1911">
        <v>4.7</v>
      </c>
      <c r="U1911">
        <v>47896</v>
      </c>
      <c r="V1911" s="12">
        <f>W1911*1.32519713261649</f>
        <v>29154336.917562779</v>
      </c>
      <c r="W1911" s="3">
        <v>22000000</v>
      </c>
      <c r="X1911" s="13">
        <f>Y1911*1.32519713261649</f>
        <v>29684619.850967798</v>
      </c>
      <c r="Y1911" s="3">
        <v>22400154</v>
      </c>
      <c r="Z1911" s="13">
        <f>AA1911*1.32519713261649</f>
        <v>59779060.890788645</v>
      </c>
      <c r="AA1911" s="3">
        <v>45109561</v>
      </c>
      <c r="AB1911">
        <v>172</v>
      </c>
    </row>
    <row r="1912" spans="1:28" x14ac:dyDescent="0.2">
      <c r="A1912" t="s">
        <v>4813</v>
      </c>
      <c r="B1912" t="s">
        <v>4814</v>
      </c>
      <c r="C1912">
        <v>2002</v>
      </c>
      <c r="D1912" t="s">
        <v>4815</v>
      </c>
      <c r="E1912" t="s">
        <v>16512</v>
      </c>
      <c r="F1912" t="s">
        <v>44038</v>
      </c>
      <c r="H1912">
        <v>86</v>
      </c>
      <c r="I1912" t="s">
        <v>25</v>
      </c>
      <c r="J1912" t="s">
        <v>26</v>
      </c>
      <c r="M1912" t="s">
        <v>4816</v>
      </c>
      <c r="N1912" t="s">
        <v>4817</v>
      </c>
      <c r="O1912" t="s">
        <v>4818</v>
      </c>
      <c r="P1912" t="s">
        <v>4819</v>
      </c>
      <c r="Q1912" t="s">
        <v>4820</v>
      </c>
      <c r="R1912" t="s">
        <v>4821</v>
      </c>
      <c r="S1912" t="s">
        <v>4822</v>
      </c>
      <c r="T1912">
        <v>5.8</v>
      </c>
      <c r="U1912">
        <v>33080</v>
      </c>
      <c r="V1912" s="12">
        <f>W1912*1.43863813229572</f>
        <v>35965953.307393</v>
      </c>
      <c r="W1912" s="3">
        <v>25000000</v>
      </c>
      <c r="X1912" s="13">
        <f>Y1912*1.43863813229572</f>
        <v>56236261.009494171</v>
      </c>
      <c r="Y1912" s="3">
        <v>39089928</v>
      </c>
      <c r="Z1912" s="13">
        <f>AA1912*1.43863813229572</f>
        <v>59853781.33186771</v>
      </c>
      <c r="AA1912" s="3">
        <v>41604473</v>
      </c>
      <c r="AB1912">
        <v>191</v>
      </c>
    </row>
    <row r="1913" spans="1:28" x14ac:dyDescent="0.2">
      <c r="A1913" t="s">
        <v>22323</v>
      </c>
      <c r="B1913" t="s">
        <v>22324</v>
      </c>
      <c r="C1913">
        <v>2010</v>
      </c>
      <c r="D1913" t="s">
        <v>18117</v>
      </c>
      <c r="E1913" t="s">
        <v>44037</v>
      </c>
      <c r="F1913" t="s">
        <v>44031</v>
      </c>
      <c r="G1913" t="s">
        <v>44038</v>
      </c>
      <c r="H1913">
        <v>90</v>
      </c>
      <c r="I1913" t="s">
        <v>22325</v>
      </c>
      <c r="J1913" t="s">
        <v>26</v>
      </c>
      <c r="M1913" t="s">
        <v>22326</v>
      </c>
      <c r="N1913" t="s">
        <v>22327</v>
      </c>
      <c r="O1913" t="s">
        <v>22328</v>
      </c>
      <c r="P1913" t="s">
        <v>10079</v>
      </c>
      <c r="Q1913" t="s">
        <v>22329</v>
      </c>
      <c r="R1913" t="s">
        <v>22330</v>
      </c>
      <c r="S1913" t="s">
        <v>22331</v>
      </c>
      <c r="T1913">
        <v>5.2</v>
      </c>
      <c r="U1913">
        <v>13152</v>
      </c>
      <c r="V1913" s="12">
        <f>W1913*1.18690152988223</f>
        <v>23738030.597644601</v>
      </c>
      <c r="W1913" s="3">
        <v>20000000</v>
      </c>
      <c r="X1913" s="13">
        <f>Y1913*1.18690152988223</f>
        <v>29799853.613461629</v>
      </c>
      <c r="Y1913" s="3">
        <v>25107267</v>
      </c>
      <c r="Z1913" s="13">
        <f>AA1913*1.18690152988223</f>
        <v>59947152.472470276</v>
      </c>
      <c r="AA1913" s="3">
        <v>50507267</v>
      </c>
      <c r="AB1913">
        <v>96</v>
      </c>
    </row>
    <row r="1914" spans="1:28" hidden="1" x14ac:dyDescent="0.2">
      <c r="A1914" t="s">
        <v>18872</v>
      </c>
      <c r="B1914" t="s">
        <v>18873</v>
      </c>
      <c r="C1914">
        <v>2007</v>
      </c>
      <c r="D1914" t="s">
        <v>18874</v>
      </c>
      <c r="E1914" t="s">
        <v>1045</v>
      </c>
      <c r="F1914" t="s">
        <v>44036</v>
      </c>
      <c r="H1914">
        <v>116</v>
      </c>
      <c r="I1914" t="s">
        <v>697</v>
      </c>
      <c r="J1914" t="s">
        <v>307</v>
      </c>
      <c r="M1914" t="s">
        <v>10819</v>
      </c>
      <c r="N1914" t="s">
        <v>18875</v>
      </c>
      <c r="O1914" t="s">
        <v>18876</v>
      </c>
      <c r="P1914" t="s">
        <v>10819</v>
      </c>
      <c r="Q1914" t="s">
        <v>18877</v>
      </c>
      <c r="R1914" t="s">
        <v>18878</v>
      </c>
      <c r="S1914" t="s">
        <v>18879</v>
      </c>
      <c r="T1914">
        <v>6.5</v>
      </c>
      <c r="U1914">
        <v>16907</v>
      </c>
      <c r="W1914" t="s">
        <v>12065</v>
      </c>
      <c r="X1914"/>
      <c r="Y1914"/>
      <c r="Z1914"/>
      <c r="AA1914">
        <v>81744033</v>
      </c>
      <c r="AB1914">
        <v>31</v>
      </c>
    </row>
    <row r="1915" spans="1:28" hidden="1" x14ac:dyDescent="0.2">
      <c r="A1915" t="s">
        <v>18880</v>
      </c>
      <c r="B1915" t="s">
        <v>18881</v>
      </c>
      <c r="C1915">
        <v>2008</v>
      </c>
      <c r="D1915" t="s">
        <v>14504</v>
      </c>
      <c r="E1915" t="s">
        <v>1045</v>
      </c>
      <c r="F1915" t="s">
        <v>44046</v>
      </c>
      <c r="G1915" t="s">
        <v>44033</v>
      </c>
      <c r="H1915">
        <v>94</v>
      </c>
      <c r="I1915" t="s">
        <v>25</v>
      </c>
      <c r="J1915" t="s">
        <v>26</v>
      </c>
      <c r="M1915" t="s">
        <v>18882</v>
      </c>
      <c r="N1915" t="s">
        <v>18882</v>
      </c>
      <c r="O1915" t="s">
        <v>18883</v>
      </c>
      <c r="P1915" t="s">
        <v>18884</v>
      </c>
      <c r="Q1915" t="s">
        <v>18885</v>
      </c>
      <c r="R1915" t="s">
        <v>18886</v>
      </c>
      <c r="S1915" t="s">
        <v>18887</v>
      </c>
      <c r="T1915">
        <v>4.0999999999999996</v>
      </c>
      <c r="U1915">
        <v>17474</v>
      </c>
      <c r="W1915"/>
      <c r="X1915"/>
      <c r="Y1915"/>
      <c r="Z1915"/>
      <c r="AA1915">
        <v>82360</v>
      </c>
      <c r="AB1915">
        <v>100</v>
      </c>
    </row>
    <row r="1916" spans="1:28" hidden="1" x14ac:dyDescent="0.2">
      <c r="A1916" t="s">
        <v>18888</v>
      </c>
      <c r="B1916" t="s">
        <v>18889</v>
      </c>
      <c r="C1916">
        <v>2011</v>
      </c>
      <c r="D1916" t="s">
        <v>18890</v>
      </c>
      <c r="E1916" t="s">
        <v>44037</v>
      </c>
      <c r="F1916" t="s">
        <v>44031</v>
      </c>
      <c r="G1916" t="s">
        <v>44038</v>
      </c>
      <c r="H1916">
        <v>90</v>
      </c>
      <c r="I1916" t="s">
        <v>817</v>
      </c>
      <c r="J1916" t="s">
        <v>27</v>
      </c>
      <c r="K1916" t="s">
        <v>26</v>
      </c>
      <c r="M1916" t="s">
        <v>18891</v>
      </c>
      <c r="N1916" t="s">
        <v>18892</v>
      </c>
      <c r="O1916" t="s">
        <v>18893</v>
      </c>
      <c r="P1916" t="s">
        <v>18894</v>
      </c>
      <c r="Q1916" t="s">
        <v>18895</v>
      </c>
      <c r="R1916" t="s">
        <v>18896</v>
      </c>
      <c r="S1916" t="s">
        <v>18897</v>
      </c>
      <c r="T1916">
        <v>6.7</v>
      </c>
      <c r="U1916">
        <v>19110</v>
      </c>
      <c r="W1916" t="s">
        <v>17572</v>
      </c>
      <c r="X1916"/>
      <c r="Y1916"/>
      <c r="Z1916"/>
      <c r="AA1916">
        <v>26611650</v>
      </c>
      <c r="AB1916">
        <v>45</v>
      </c>
    </row>
    <row r="1917" spans="1:28" x14ac:dyDescent="0.2">
      <c r="A1917" t="s">
        <v>31844</v>
      </c>
      <c r="B1917" t="s">
        <v>31845</v>
      </c>
      <c r="C1917">
        <v>2014</v>
      </c>
      <c r="D1917" t="s">
        <v>31846</v>
      </c>
      <c r="E1917" t="s">
        <v>1045</v>
      </c>
      <c r="F1917" t="s">
        <v>44032</v>
      </c>
      <c r="H1917">
        <v>102</v>
      </c>
      <c r="I1917" t="s">
        <v>25</v>
      </c>
      <c r="J1917" t="s">
        <v>26</v>
      </c>
      <c r="K1917" t="s">
        <v>308</v>
      </c>
      <c r="M1917" t="s">
        <v>31847</v>
      </c>
      <c r="N1917" t="s">
        <v>31847</v>
      </c>
      <c r="O1917" t="s">
        <v>31848</v>
      </c>
      <c r="P1917" t="s">
        <v>8543</v>
      </c>
      <c r="Q1917" t="s">
        <v>31849</v>
      </c>
      <c r="R1917" t="s">
        <v>31850</v>
      </c>
      <c r="S1917" t="s">
        <v>31851</v>
      </c>
      <c r="T1917">
        <v>7.2</v>
      </c>
      <c r="U1917">
        <v>94385</v>
      </c>
      <c r="V1917" s="12">
        <f>W1917*1.09324733035956</f>
        <v>14212215.294674281</v>
      </c>
      <c r="W1917" s="3">
        <v>13000000</v>
      </c>
      <c r="X1917" s="13">
        <f>Y1917*1.09324733035956</f>
        <v>48253435.812179118</v>
      </c>
      <c r="Y1917" s="3">
        <v>44137712</v>
      </c>
      <c r="Z1917" s="13">
        <f>AA1917*1.09324733035956</f>
        <v>59950659.674802497</v>
      </c>
      <c r="AA1917" s="3">
        <v>54837234</v>
      </c>
      <c r="AB1917">
        <v>217</v>
      </c>
    </row>
    <row r="1918" spans="1:28" hidden="1" x14ac:dyDescent="0.2">
      <c r="A1918" t="s">
        <v>18906</v>
      </c>
      <c r="B1918" t="s">
        <v>18907</v>
      </c>
      <c r="C1918">
        <v>2009</v>
      </c>
      <c r="D1918" t="s">
        <v>15782</v>
      </c>
      <c r="E1918" t="s">
        <v>3496</v>
      </c>
      <c r="H1918">
        <v>86</v>
      </c>
      <c r="I1918" t="s">
        <v>25</v>
      </c>
      <c r="J1918" t="s">
        <v>26</v>
      </c>
      <c r="M1918" t="s">
        <v>18908</v>
      </c>
      <c r="N1918" t="s">
        <v>18909</v>
      </c>
      <c r="O1918" t="s">
        <v>18910</v>
      </c>
      <c r="P1918" t="s">
        <v>5945</v>
      </c>
      <c r="Q1918" t="s">
        <v>18911</v>
      </c>
      <c r="R1918" t="s">
        <v>18912</v>
      </c>
      <c r="S1918" t="s">
        <v>18913</v>
      </c>
      <c r="T1918">
        <v>4.3</v>
      </c>
      <c r="U1918">
        <v>12669</v>
      </c>
      <c r="W1918">
        <v>5000000</v>
      </c>
      <c r="X1918"/>
      <c r="Y1918"/>
      <c r="Z1918"/>
      <c r="AA1918"/>
      <c r="AB1918">
        <v>104</v>
      </c>
    </row>
    <row r="1919" spans="1:28" hidden="1" x14ac:dyDescent="0.2">
      <c r="A1919" t="s">
        <v>18914</v>
      </c>
      <c r="B1919" t="s">
        <v>18915</v>
      </c>
      <c r="C1919">
        <v>2008</v>
      </c>
      <c r="D1919" t="s">
        <v>9795</v>
      </c>
      <c r="E1919" t="s">
        <v>44041</v>
      </c>
      <c r="F1919" t="s">
        <v>44032</v>
      </c>
      <c r="G1919" t="s">
        <v>44042</v>
      </c>
      <c r="H1919">
        <v>102</v>
      </c>
      <c r="I1919" t="s">
        <v>4877</v>
      </c>
      <c r="J1919" t="s">
        <v>26</v>
      </c>
      <c r="M1919" t="s">
        <v>18916</v>
      </c>
      <c r="N1919" t="s">
        <v>18917</v>
      </c>
      <c r="O1919" t="s">
        <v>18918</v>
      </c>
      <c r="P1919" t="s">
        <v>18919</v>
      </c>
      <c r="Q1919" t="s">
        <v>18920</v>
      </c>
      <c r="R1919" t="s">
        <v>18921</v>
      </c>
      <c r="S1919" t="s">
        <v>18922</v>
      </c>
      <c r="T1919">
        <v>6.7</v>
      </c>
      <c r="U1919">
        <v>16179</v>
      </c>
      <c r="W1919"/>
      <c r="X1919"/>
      <c r="Y1919">
        <v>13439</v>
      </c>
      <c r="Z1919"/>
      <c r="AA1919">
        <v>388174</v>
      </c>
      <c r="AB1919">
        <v>50</v>
      </c>
    </row>
    <row r="1920" spans="1:28" x14ac:dyDescent="0.2">
      <c r="A1920" t="s">
        <v>17368</v>
      </c>
      <c r="B1920" t="s">
        <v>17369</v>
      </c>
      <c r="C1920">
        <v>2008</v>
      </c>
      <c r="D1920" s="1">
        <v>39759</v>
      </c>
      <c r="E1920" t="s">
        <v>16512</v>
      </c>
      <c r="F1920" t="s">
        <v>44038</v>
      </c>
      <c r="G1920" t="s">
        <v>44044</v>
      </c>
      <c r="H1920">
        <v>110</v>
      </c>
      <c r="I1920" t="s">
        <v>25</v>
      </c>
      <c r="J1920" t="s">
        <v>26</v>
      </c>
      <c r="M1920" t="s">
        <v>1326</v>
      </c>
      <c r="N1920" t="s">
        <v>17370</v>
      </c>
      <c r="O1920" t="s">
        <v>17371</v>
      </c>
      <c r="P1920" t="s">
        <v>17372</v>
      </c>
      <c r="Q1920" t="s">
        <v>17373</v>
      </c>
      <c r="R1920" t="s">
        <v>17374</v>
      </c>
      <c r="S1920" t="s">
        <v>17375</v>
      </c>
      <c r="T1920">
        <v>5.7</v>
      </c>
      <c r="U1920">
        <v>57547</v>
      </c>
      <c r="V1920" s="12">
        <f>W1920*1.20207800169993</f>
        <v>48083120.067997195</v>
      </c>
      <c r="W1920" s="3">
        <v>40000000</v>
      </c>
      <c r="X1920" s="13">
        <f>Y1920*1.20207800169993</f>
        <v>39502812.307975277</v>
      </c>
      <c r="Y1920" s="3">
        <v>32862104</v>
      </c>
      <c r="Z1920" s="13">
        <f>AA1920*1.20207800169993</f>
        <v>60036974.392251857</v>
      </c>
      <c r="AA1920" s="3">
        <v>49944325</v>
      </c>
      <c r="AB1920">
        <v>112</v>
      </c>
    </row>
    <row r="1921" spans="1:28" x14ac:dyDescent="0.2">
      <c r="A1921" t="s">
        <v>1937</v>
      </c>
      <c r="B1921" t="s">
        <v>1938</v>
      </c>
      <c r="C1921">
        <v>2000</v>
      </c>
      <c r="D1921" t="s">
        <v>1204</v>
      </c>
      <c r="E1921" t="s">
        <v>44054</v>
      </c>
      <c r="F1921" t="s">
        <v>44042</v>
      </c>
      <c r="H1921">
        <v>113</v>
      </c>
      <c r="I1921" t="s">
        <v>25</v>
      </c>
      <c r="J1921" t="s">
        <v>26</v>
      </c>
      <c r="M1921" t="s">
        <v>1939</v>
      </c>
      <c r="N1921" t="s">
        <v>1940</v>
      </c>
      <c r="O1921" t="s">
        <v>1941</v>
      </c>
      <c r="P1921" t="s">
        <v>1942</v>
      </c>
      <c r="Q1921" t="s">
        <v>1943</v>
      </c>
      <c r="R1921" t="s">
        <v>1944</v>
      </c>
      <c r="S1921" t="s">
        <v>1945</v>
      </c>
      <c r="T1921">
        <v>8.4</v>
      </c>
      <c r="U1921">
        <v>1098879</v>
      </c>
      <c r="V1921" s="12">
        <f>W1921*1.5029674796748</f>
        <v>13526707.3170732</v>
      </c>
      <c r="W1921" s="3">
        <v>9000000</v>
      </c>
      <c r="X1921" s="13">
        <f>Y1921*1.5029674796748</f>
        <v>38393104.373617969</v>
      </c>
      <c r="Y1921" s="3">
        <v>25544867</v>
      </c>
      <c r="Z1921" s="13">
        <f>AA1921*1.5029674796748</f>
        <v>60074190.308048911</v>
      </c>
      <c r="AA1921" s="3">
        <v>39970386</v>
      </c>
      <c r="AB1921">
        <v>2278</v>
      </c>
    </row>
    <row r="1922" spans="1:28" x14ac:dyDescent="0.2">
      <c r="A1922" t="s">
        <v>12604</v>
      </c>
      <c r="B1922" t="s">
        <v>12605</v>
      </c>
      <c r="C1922">
        <v>2008</v>
      </c>
      <c r="D1922" t="s">
        <v>12606</v>
      </c>
      <c r="E1922" t="s">
        <v>1045</v>
      </c>
      <c r="F1922" t="s">
        <v>44032</v>
      </c>
      <c r="H1922">
        <v>114</v>
      </c>
      <c r="I1922" t="s">
        <v>25</v>
      </c>
      <c r="J1922" t="s">
        <v>26</v>
      </c>
      <c r="M1922" t="s">
        <v>12607</v>
      </c>
      <c r="N1922" t="s">
        <v>12608</v>
      </c>
      <c r="O1922" t="s">
        <v>12609</v>
      </c>
      <c r="P1922" t="s">
        <v>31</v>
      </c>
      <c r="Q1922" t="s">
        <v>12610</v>
      </c>
      <c r="R1922" t="s">
        <v>12611</v>
      </c>
      <c r="S1922" t="s">
        <v>12612</v>
      </c>
      <c r="T1922">
        <v>5</v>
      </c>
      <c r="U1922">
        <v>20131</v>
      </c>
      <c r="V1922" s="12">
        <f>W1922*1.20207800169993</f>
        <v>19233248.027198881</v>
      </c>
      <c r="W1922" s="3">
        <v>16000000</v>
      </c>
      <c r="X1922" s="13">
        <f>Y1922*1.20207800169993</f>
        <v>32338392.557581645</v>
      </c>
      <c r="Y1922" s="3">
        <v>26902075</v>
      </c>
      <c r="Z1922" s="13">
        <f>AA1922*1.20207800169993</f>
        <v>60112970.965597324</v>
      </c>
      <c r="AA1922" s="3">
        <v>50007546</v>
      </c>
      <c r="AB1922">
        <v>142</v>
      </c>
    </row>
    <row r="1923" spans="1:28" x14ac:dyDescent="0.2">
      <c r="A1923" t="s">
        <v>919</v>
      </c>
      <c r="B1923" t="s">
        <v>920</v>
      </c>
      <c r="C1923">
        <v>2000</v>
      </c>
      <c r="D1923" t="s">
        <v>921</v>
      </c>
      <c r="E1923" t="s">
        <v>44041</v>
      </c>
      <c r="F1923" t="s">
        <v>44032</v>
      </c>
      <c r="G1923" t="s">
        <v>44053</v>
      </c>
      <c r="H1923">
        <v>140</v>
      </c>
      <c r="I1923" t="s">
        <v>922</v>
      </c>
      <c r="J1923" t="s">
        <v>26</v>
      </c>
      <c r="K1923" t="s">
        <v>307</v>
      </c>
      <c r="L1923" t="s">
        <v>923</v>
      </c>
      <c r="M1923" t="s">
        <v>924</v>
      </c>
      <c r="N1923" t="s">
        <v>924</v>
      </c>
      <c r="O1923" t="s">
        <v>925</v>
      </c>
      <c r="P1923" t="s">
        <v>926</v>
      </c>
      <c r="Q1923" t="s">
        <v>927</v>
      </c>
      <c r="R1923" t="s">
        <v>928</v>
      </c>
      <c r="S1923" t="s">
        <v>929</v>
      </c>
      <c r="T1923">
        <v>8</v>
      </c>
      <c r="U1923">
        <v>100095</v>
      </c>
      <c r="V1923" s="12">
        <f>W1923*1.5029674796748</f>
        <v>19237983.739837442</v>
      </c>
      <c r="W1923" s="3">
        <v>12800000</v>
      </c>
      <c r="X1923" s="13">
        <f>Y1923*1.5029674796748</f>
        <v>6288470.0417886321</v>
      </c>
      <c r="Y1923" s="3">
        <v>4184036</v>
      </c>
      <c r="Z1923" s="13">
        <f>AA1923*1.5029674796748</f>
        <v>60166612.287276551</v>
      </c>
      <c r="AA1923" s="3">
        <v>40031879</v>
      </c>
      <c r="AB1923">
        <v>718</v>
      </c>
    </row>
    <row r="1924" spans="1:28" hidden="1" x14ac:dyDescent="0.2">
      <c r="A1924" t="s">
        <v>18955</v>
      </c>
      <c r="B1924" t="s">
        <v>18956</v>
      </c>
      <c r="C1924">
        <v>2008</v>
      </c>
      <c r="D1924" t="s">
        <v>16919</v>
      </c>
      <c r="E1924" t="s">
        <v>1045</v>
      </c>
      <c r="F1924" t="s">
        <v>44032</v>
      </c>
      <c r="G1924" t="s">
        <v>44036</v>
      </c>
      <c r="H1924">
        <v>100</v>
      </c>
      <c r="I1924" t="s">
        <v>1178</v>
      </c>
      <c r="J1924" t="s">
        <v>26</v>
      </c>
      <c r="M1924" t="s">
        <v>5254</v>
      </c>
      <c r="N1924" t="s">
        <v>18957</v>
      </c>
      <c r="O1924" t="s">
        <v>18958</v>
      </c>
      <c r="P1924" t="s">
        <v>18959</v>
      </c>
      <c r="Q1924" t="s">
        <v>18960</v>
      </c>
      <c r="R1924" t="s">
        <v>18961</v>
      </c>
      <c r="S1924" t="s">
        <v>18962</v>
      </c>
      <c r="T1924">
        <v>6.3</v>
      </c>
      <c r="U1924">
        <v>25342</v>
      </c>
      <c r="W1924"/>
      <c r="X1924"/>
      <c r="Y1924"/>
      <c r="Z1924"/>
      <c r="AA1924">
        <v>14924998</v>
      </c>
      <c r="AB1924">
        <v>76</v>
      </c>
    </row>
    <row r="1925" spans="1:28" x14ac:dyDescent="0.2">
      <c r="A1925" t="s">
        <v>40257</v>
      </c>
      <c r="B1925" t="s">
        <v>40258</v>
      </c>
      <c r="C1925">
        <v>2017</v>
      </c>
      <c r="D1925" s="1">
        <v>43191</v>
      </c>
      <c r="E1925" t="s">
        <v>44035</v>
      </c>
      <c r="F1925" t="s">
        <v>44044</v>
      </c>
      <c r="G1925" t="s">
        <v>44032</v>
      </c>
      <c r="H1925">
        <v>132</v>
      </c>
      <c r="I1925" t="s">
        <v>40259</v>
      </c>
      <c r="J1925" t="s">
        <v>26</v>
      </c>
      <c r="K1925" t="s">
        <v>64</v>
      </c>
      <c r="L1925" t="s">
        <v>361</v>
      </c>
      <c r="M1925" t="s">
        <v>1005</v>
      </c>
      <c r="N1925" t="s">
        <v>40260</v>
      </c>
      <c r="O1925" t="s">
        <v>40261</v>
      </c>
      <c r="P1925" t="s">
        <v>18376</v>
      </c>
      <c r="Q1925" t="s">
        <v>40262</v>
      </c>
      <c r="R1925" t="s">
        <v>40263</v>
      </c>
      <c r="S1925" t="s">
        <v>40264</v>
      </c>
      <c r="T1925">
        <v>6.8</v>
      </c>
      <c r="U1925">
        <v>71290</v>
      </c>
      <c r="V1925" s="12">
        <f>W1925*1.05585427545692</f>
        <v>52792713.772845998</v>
      </c>
      <c r="W1925" s="3">
        <v>50000000</v>
      </c>
      <c r="X1925" s="13">
        <f>Y1925*1.05585427545692</f>
        <v>26516414.908522379</v>
      </c>
      <c r="Y1925" s="3">
        <v>25113707</v>
      </c>
      <c r="Z1925" s="13">
        <f>AA1925*1.05585427545692</f>
        <v>60179791.263642348</v>
      </c>
      <c r="AA1925" s="3">
        <v>56996304</v>
      </c>
      <c r="AB1925">
        <v>244</v>
      </c>
    </row>
    <row r="1926" spans="1:28" x14ac:dyDescent="0.2">
      <c r="A1926" t="s">
        <v>3987</v>
      </c>
      <c r="B1926" t="s">
        <v>3988</v>
      </c>
      <c r="C1926">
        <v>2003</v>
      </c>
      <c r="D1926" t="s">
        <v>3989</v>
      </c>
      <c r="E1926" t="s">
        <v>16512</v>
      </c>
      <c r="F1926" t="s">
        <v>44044</v>
      </c>
      <c r="G1926" t="s">
        <v>44032</v>
      </c>
      <c r="H1926">
        <v>98</v>
      </c>
      <c r="I1926" t="s">
        <v>319</v>
      </c>
      <c r="J1926" t="s">
        <v>26</v>
      </c>
      <c r="M1926" t="s">
        <v>3223</v>
      </c>
      <c r="N1926" t="s">
        <v>3990</v>
      </c>
      <c r="O1926" t="s">
        <v>3991</v>
      </c>
      <c r="P1926" t="s">
        <v>1318</v>
      </c>
      <c r="Q1926" t="s">
        <v>3992</v>
      </c>
      <c r="R1926" t="s">
        <v>3993</v>
      </c>
      <c r="S1926" t="s">
        <v>3994</v>
      </c>
      <c r="T1926">
        <v>6.5</v>
      </c>
      <c r="U1926">
        <v>58487</v>
      </c>
      <c r="V1926" s="12">
        <f>W1926*1.40658152173913</f>
        <v>70329076.086956501</v>
      </c>
      <c r="W1926" s="3">
        <v>50000000</v>
      </c>
      <c r="X1926" s="13">
        <f>Y1926*1.40658152173913</f>
        <v>37686976.158809774</v>
      </c>
      <c r="Y1926" s="3">
        <v>26793311</v>
      </c>
      <c r="Z1926" s="13">
        <f>AA1926*1.40658152173913</f>
        <v>60191225.570494547</v>
      </c>
      <c r="AA1926" s="3">
        <v>42792561</v>
      </c>
      <c r="AB1926">
        <v>306</v>
      </c>
    </row>
    <row r="1927" spans="1:28" x14ac:dyDescent="0.2">
      <c r="A1927" t="s">
        <v>41831</v>
      </c>
      <c r="B1927" t="s">
        <v>41832</v>
      </c>
      <c r="C1927">
        <v>2019</v>
      </c>
      <c r="D1927" t="s">
        <v>41833</v>
      </c>
      <c r="E1927" t="s">
        <v>44035</v>
      </c>
      <c r="F1927" t="s">
        <v>44032</v>
      </c>
      <c r="H1927">
        <v>109</v>
      </c>
      <c r="I1927" t="s">
        <v>177</v>
      </c>
      <c r="J1927" t="s">
        <v>26</v>
      </c>
      <c r="M1927" t="s">
        <v>2074</v>
      </c>
      <c r="N1927" t="s">
        <v>5375</v>
      </c>
      <c r="O1927" t="s">
        <v>41834</v>
      </c>
      <c r="P1927" t="s">
        <v>4855</v>
      </c>
      <c r="Q1927" t="s">
        <v>41835</v>
      </c>
      <c r="R1927" t="s">
        <v>41836</v>
      </c>
      <c r="S1927" t="s">
        <v>41837</v>
      </c>
      <c r="T1927">
        <v>6.8</v>
      </c>
      <c r="U1927">
        <v>69641</v>
      </c>
      <c r="V1927" s="12">
        <f>W1927*1.01233684194057</f>
        <v>32394778.942098241</v>
      </c>
      <c r="W1927" s="3">
        <v>32000000</v>
      </c>
      <c r="X1927" s="13">
        <f>Y1927*1.01233684194057</f>
        <v>32154660.741884675</v>
      </c>
      <c r="Y1927" s="3">
        <v>31762808</v>
      </c>
      <c r="Z1927" s="13">
        <f>AA1927*1.01233684194057</f>
        <v>60602322.139867164</v>
      </c>
      <c r="AA1927" s="3">
        <v>59863792</v>
      </c>
      <c r="AB1927">
        <v>480</v>
      </c>
    </row>
    <row r="1928" spans="1:28" hidden="1" x14ac:dyDescent="0.2">
      <c r="A1928" t="s">
        <v>18987</v>
      </c>
      <c r="B1928" t="s">
        <v>18988</v>
      </c>
      <c r="C1928">
        <v>2008</v>
      </c>
      <c r="D1928" t="s">
        <v>13696</v>
      </c>
      <c r="E1928" t="s">
        <v>176</v>
      </c>
      <c r="H1928">
        <v>167</v>
      </c>
      <c r="I1928" t="s">
        <v>943</v>
      </c>
      <c r="J1928" t="s">
        <v>944</v>
      </c>
      <c r="M1928" t="s">
        <v>18989</v>
      </c>
      <c r="N1928" t="s">
        <v>18990</v>
      </c>
      <c r="O1928" t="s">
        <v>18991</v>
      </c>
      <c r="P1928" t="s">
        <v>18992</v>
      </c>
      <c r="Q1928" t="s">
        <v>18993</v>
      </c>
      <c r="R1928" t="s">
        <v>18994</v>
      </c>
      <c r="S1928" t="s">
        <v>18995</v>
      </c>
      <c r="T1928">
        <v>6.9</v>
      </c>
      <c r="U1928">
        <v>11485</v>
      </c>
      <c r="W1928"/>
      <c r="X1928"/>
      <c r="Y1928">
        <v>191442</v>
      </c>
      <c r="Z1928"/>
      <c r="AA1928">
        <v>8658713</v>
      </c>
      <c r="AB1928">
        <v>44</v>
      </c>
    </row>
    <row r="1929" spans="1:28" x14ac:dyDescent="0.2">
      <c r="A1929" t="s">
        <v>606</v>
      </c>
      <c r="B1929" t="s">
        <v>607</v>
      </c>
      <c r="C1929">
        <v>2000</v>
      </c>
      <c r="D1929" t="s">
        <v>608</v>
      </c>
      <c r="E1929" t="s">
        <v>16512</v>
      </c>
      <c r="F1929" t="s">
        <v>44031</v>
      </c>
      <c r="G1929" t="s">
        <v>44044</v>
      </c>
      <c r="H1929">
        <v>117</v>
      </c>
      <c r="I1929" t="s">
        <v>433</v>
      </c>
      <c r="J1929" t="s">
        <v>26</v>
      </c>
      <c r="M1929" t="s">
        <v>609</v>
      </c>
      <c r="N1929" t="s">
        <v>610</v>
      </c>
      <c r="O1929" t="s">
        <v>611</v>
      </c>
      <c r="P1929" t="s">
        <v>612</v>
      </c>
      <c r="Q1929" t="s">
        <v>613</v>
      </c>
      <c r="R1929" t="s">
        <v>614</v>
      </c>
      <c r="S1929" t="s">
        <v>615</v>
      </c>
      <c r="T1929">
        <v>5.7</v>
      </c>
      <c r="U1929">
        <v>28367</v>
      </c>
      <c r="V1929" s="12">
        <f>W1929*1.5029674796748</f>
        <v>90178048.780487999</v>
      </c>
      <c r="W1929" s="3">
        <v>60000000</v>
      </c>
      <c r="X1929" s="13">
        <f>Y1929*1.5029674796748</f>
        <v>45402541.903536685</v>
      </c>
      <c r="Y1929" s="3">
        <v>30208599</v>
      </c>
      <c r="Z1929" s="13">
        <f>AA1929*1.5029674796748</f>
        <v>60720524.940040782</v>
      </c>
      <c r="AA1929" s="3">
        <v>40400425</v>
      </c>
      <c r="AB1929">
        <v>173</v>
      </c>
    </row>
    <row r="1930" spans="1:28" x14ac:dyDescent="0.2">
      <c r="A1930" t="s">
        <v>763</v>
      </c>
      <c r="B1930" t="s">
        <v>764</v>
      </c>
      <c r="C1930">
        <v>2000</v>
      </c>
      <c r="D1930" t="s">
        <v>765</v>
      </c>
      <c r="E1930" t="s">
        <v>44041</v>
      </c>
      <c r="F1930" t="s">
        <v>44032</v>
      </c>
      <c r="G1930" t="s">
        <v>44046</v>
      </c>
      <c r="H1930">
        <v>107</v>
      </c>
      <c r="I1930" t="s">
        <v>97</v>
      </c>
      <c r="J1930" t="s">
        <v>26</v>
      </c>
      <c r="M1930" t="s">
        <v>767</v>
      </c>
      <c r="N1930" t="s">
        <v>768</v>
      </c>
      <c r="O1930" t="s">
        <v>769</v>
      </c>
      <c r="P1930" t="s">
        <v>770</v>
      </c>
      <c r="Q1930" t="s">
        <v>771</v>
      </c>
      <c r="R1930" t="s">
        <v>772</v>
      </c>
      <c r="S1930" t="s">
        <v>773</v>
      </c>
      <c r="T1930">
        <v>5.0999999999999996</v>
      </c>
      <c r="U1930">
        <v>13737</v>
      </c>
      <c r="V1930" s="12">
        <f>W1930*1.5029674796748</f>
        <v>97692886.178862005</v>
      </c>
      <c r="W1930" s="3">
        <v>65000000</v>
      </c>
      <c r="X1930" s="13">
        <f>Y1930*1.5029674796748</f>
        <v>44159429.986260258</v>
      </c>
      <c r="Y1930" s="3">
        <v>29381494</v>
      </c>
      <c r="Z1930" s="13">
        <f>AA1930*1.5029674796748</f>
        <v>60784528.810162738</v>
      </c>
      <c r="AA1930" s="3">
        <v>40443010</v>
      </c>
      <c r="AB1930">
        <v>194</v>
      </c>
    </row>
    <row r="1931" spans="1:28" hidden="1" x14ac:dyDescent="0.2">
      <c r="A1931" t="s">
        <v>19009</v>
      </c>
      <c r="B1931" t="s">
        <v>19010</v>
      </c>
      <c r="C1931">
        <v>2007</v>
      </c>
      <c r="D1931" s="1">
        <v>40093</v>
      </c>
      <c r="E1931" t="s">
        <v>1045</v>
      </c>
      <c r="F1931" t="s">
        <v>44040</v>
      </c>
      <c r="H1931">
        <v>101</v>
      </c>
      <c r="I1931" t="s">
        <v>1561</v>
      </c>
      <c r="J1931" t="s">
        <v>26</v>
      </c>
      <c r="M1931" t="s">
        <v>19011</v>
      </c>
      <c r="N1931" t="s">
        <v>19012</v>
      </c>
      <c r="O1931" t="s">
        <v>19013</v>
      </c>
      <c r="P1931" t="s">
        <v>19014</v>
      </c>
      <c r="Q1931" t="s">
        <v>19015</v>
      </c>
      <c r="R1931" t="s">
        <v>19016</v>
      </c>
      <c r="S1931" t="s">
        <v>19017</v>
      </c>
      <c r="T1931">
        <v>5.8</v>
      </c>
      <c r="U1931">
        <v>21249</v>
      </c>
      <c r="W1931" t="s">
        <v>6914</v>
      </c>
      <c r="X1931"/>
      <c r="Y1931"/>
      <c r="Z1931"/>
      <c r="AA1931">
        <v>29066681</v>
      </c>
      <c r="AB1931">
        <v>105</v>
      </c>
    </row>
    <row r="1932" spans="1:28" x14ac:dyDescent="0.2">
      <c r="A1932" t="s">
        <v>22080</v>
      </c>
      <c r="B1932" t="s">
        <v>22081</v>
      </c>
      <c r="C1932">
        <v>2012</v>
      </c>
      <c r="D1932" t="s">
        <v>22082</v>
      </c>
      <c r="E1932" t="s">
        <v>1045</v>
      </c>
      <c r="F1932" t="s">
        <v>44036</v>
      </c>
      <c r="H1932">
        <v>124</v>
      </c>
      <c r="I1932" t="s">
        <v>1026</v>
      </c>
      <c r="J1932" t="s">
        <v>26</v>
      </c>
      <c r="K1932" t="s">
        <v>308</v>
      </c>
      <c r="M1932" t="s">
        <v>16766</v>
      </c>
      <c r="N1932" t="s">
        <v>22083</v>
      </c>
      <c r="O1932" t="s">
        <v>22084</v>
      </c>
      <c r="P1932" t="s">
        <v>16767</v>
      </c>
      <c r="Q1932" t="s">
        <v>22085</v>
      </c>
      <c r="R1932" t="s">
        <v>22086</v>
      </c>
      <c r="S1932" t="s">
        <v>22087</v>
      </c>
      <c r="T1932">
        <v>6.2</v>
      </c>
      <c r="U1932">
        <v>91624</v>
      </c>
      <c r="V1932" s="12">
        <f>W1932*1.12725506764114</f>
        <v>33817652.029234201</v>
      </c>
      <c r="W1932" s="3">
        <v>30000000</v>
      </c>
      <c r="X1932" s="13">
        <f>Y1932*1.12725506764114</f>
        <v>32504995.066107985</v>
      </c>
      <c r="Y1932" s="3">
        <v>28835528</v>
      </c>
      <c r="Z1932" s="13">
        <f>AA1932*1.12725506764114</f>
        <v>61062688.952642463</v>
      </c>
      <c r="AA1932" s="3">
        <v>54169363</v>
      </c>
      <c r="AB1932">
        <v>151</v>
      </c>
    </row>
    <row r="1933" spans="1:28" x14ac:dyDescent="0.2">
      <c r="A1933" t="s">
        <v>9689</v>
      </c>
      <c r="B1933" t="s">
        <v>9690</v>
      </c>
      <c r="C1933">
        <v>2005</v>
      </c>
      <c r="D1933" t="s">
        <v>9109</v>
      </c>
      <c r="E1933" t="s">
        <v>16512</v>
      </c>
      <c r="F1933" t="s">
        <v>44031</v>
      </c>
      <c r="G1933" t="s">
        <v>44044</v>
      </c>
      <c r="H1933">
        <v>110</v>
      </c>
      <c r="I1933" t="s">
        <v>25</v>
      </c>
      <c r="J1933" t="s">
        <v>26</v>
      </c>
      <c r="M1933" t="s">
        <v>1688</v>
      </c>
      <c r="N1933" t="s">
        <v>7184</v>
      </c>
      <c r="O1933" t="s">
        <v>9691</v>
      </c>
      <c r="P1933" t="s">
        <v>2569</v>
      </c>
      <c r="Q1933" t="s">
        <v>9692</v>
      </c>
      <c r="R1933" t="s">
        <v>9693</v>
      </c>
      <c r="S1933" t="s">
        <v>9694</v>
      </c>
      <c r="T1933">
        <v>5.9</v>
      </c>
      <c r="U1933">
        <v>72713</v>
      </c>
      <c r="V1933" s="12">
        <f>W1933*1.32519713261649</f>
        <v>66259856.630824499</v>
      </c>
      <c r="W1933" s="3">
        <v>50000000</v>
      </c>
      <c r="X1933" s="13">
        <f>Y1933*1.32519713261649</f>
        <v>24915341.386451662</v>
      </c>
      <c r="Y1933" s="3">
        <v>18801234</v>
      </c>
      <c r="Z1933" s="13">
        <f>AA1933*1.32519713261649</f>
        <v>61115038.502078965</v>
      </c>
      <c r="AA1933" s="3">
        <v>46117696</v>
      </c>
      <c r="AB1933">
        <v>224</v>
      </c>
    </row>
    <row r="1934" spans="1:28" x14ac:dyDescent="0.2">
      <c r="A1934" t="s">
        <v>27034</v>
      </c>
      <c r="B1934" t="s">
        <v>27035</v>
      </c>
      <c r="C1934">
        <v>2016</v>
      </c>
      <c r="D1934" s="1">
        <v>42706</v>
      </c>
      <c r="E1934" t="s">
        <v>16512</v>
      </c>
      <c r="F1934" t="s">
        <v>44031</v>
      </c>
      <c r="G1934" t="s">
        <v>44038</v>
      </c>
      <c r="H1934">
        <v>101</v>
      </c>
      <c r="I1934" t="s">
        <v>2224</v>
      </c>
      <c r="J1934" t="s">
        <v>26</v>
      </c>
      <c r="K1934" t="s">
        <v>64</v>
      </c>
      <c r="L1934" t="s">
        <v>308</v>
      </c>
      <c r="M1934" t="s">
        <v>979</v>
      </c>
      <c r="N1934" t="s">
        <v>18717</v>
      </c>
      <c r="O1934" t="s">
        <v>27036</v>
      </c>
      <c r="P1934" t="s">
        <v>27037</v>
      </c>
      <c r="Q1934" t="s">
        <v>27038</v>
      </c>
      <c r="R1934" t="s">
        <v>27039</v>
      </c>
      <c r="S1934" t="s">
        <v>27040</v>
      </c>
      <c r="T1934">
        <v>4.7</v>
      </c>
      <c r="U1934">
        <v>63610</v>
      </c>
      <c r="V1934" s="12">
        <f>W1934*1.07834771485832</f>
        <v>53917385.742916003</v>
      </c>
      <c r="W1934" s="3">
        <v>50000000</v>
      </c>
      <c r="X1934" s="13">
        <f>Y1934*1.07834771485832</f>
        <v>31108922.173199214</v>
      </c>
      <c r="Y1934" s="3">
        <v>28848693</v>
      </c>
      <c r="Z1934" s="13">
        <f>AA1934*1.07834771485832</f>
        <v>61166786.377160028</v>
      </c>
      <c r="AA1934" s="3">
        <v>56722693</v>
      </c>
      <c r="AB1934">
        <v>217</v>
      </c>
    </row>
    <row r="1935" spans="1:28" x14ac:dyDescent="0.2">
      <c r="A1935" t="s">
        <v>12679</v>
      </c>
      <c r="B1935" t="s">
        <v>12680</v>
      </c>
      <c r="C1935">
        <v>2005</v>
      </c>
      <c r="D1935" t="s">
        <v>10526</v>
      </c>
      <c r="E1935" t="s">
        <v>3496</v>
      </c>
      <c r="F1935" t="s">
        <v>44045</v>
      </c>
      <c r="H1935">
        <v>100</v>
      </c>
      <c r="I1935" t="s">
        <v>1016</v>
      </c>
      <c r="J1935" t="s">
        <v>26</v>
      </c>
      <c r="M1935" t="s">
        <v>12681</v>
      </c>
      <c r="N1935" t="s">
        <v>12682</v>
      </c>
      <c r="O1935" t="s">
        <v>12683</v>
      </c>
      <c r="P1935" t="s">
        <v>12684</v>
      </c>
      <c r="Q1935" t="s">
        <v>12685</v>
      </c>
      <c r="R1935" t="s">
        <v>12686</v>
      </c>
      <c r="S1935" t="s">
        <v>12687</v>
      </c>
      <c r="T1935">
        <v>3.7</v>
      </c>
      <c r="U1935">
        <v>34589</v>
      </c>
      <c r="V1935" s="12">
        <f>W1935*1.32519713261649</f>
        <v>23853548.387096819</v>
      </c>
      <c r="W1935" s="3">
        <v>18000000</v>
      </c>
      <c r="X1935" s="13">
        <f>Y1935*1.32519713261649</f>
        <v>39160726.865125522</v>
      </c>
      <c r="Y1935" s="3">
        <v>29550869</v>
      </c>
      <c r="Z1935" s="13">
        <f>AA1935*1.32519713261649</f>
        <v>61226005.209175743</v>
      </c>
      <c r="AA1935" s="3">
        <v>46201432</v>
      </c>
      <c r="AB1935">
        <v>474</v>
      </c>
    </row>
    <row r="1936" spans="1:28" hidden="1" x14ac:dyDescent="0.2">
      <c r="A1936" t="s">
        <v>19047</v>
      </c>
      <c r="B1936" t="s">
        <v>19048</v>
      </c>
      <c r="C1936">
        <v>2009</v>
      </c>
      <c r="D1936" t="s">
        <v>19049</v>
      </c>
      <c r="E1936" t="s">
        <v>16512</v>
      </c>
      <c r="F1936" t="s">
        <v>44031</v>
      </c>
      <c r="G1936" t="s">
        <v>44034</v>
      </c>
      <c r="H1936">
        <v>104</v>
      </c>
      <c r="I1936" t="s">
        <v>19050</v>
      </c>
      <c r="J1936" t="s">
        <v>26</v>
      </c>
      <c r="K1936" t="s">
        <v>361</v>
      </c>
      <c r="M1936" t="s">
        <v>5247</v>
      </c>
      <c r="N1936" t="s">
        <v>19051</v>
      </c>
      <c r="O1936" t="s">
        <v>19052</v>
      </c>
      <c r="P1936" t="s">
        <v>19053</v>
      </c>
      <c r="Q1936" t="s">
        <v>19054</v>
      </c>
      <c r="R1936" t="s">
        <v>19055</v>
      </c>
      <c r="S1936" t="s">
        <v>19056</v>
      </c>
      <c r="T1936">
        <v>6.1</v>
      </c>
      <c r="U1936">
        <v>68339</v>
      </c>
      <c r="W1936">
        <v>45000000</v>
      </c>
      <c r="X1936"/>
      <c r="Y1936"/>
      <c r="Z1936"/>
      <c r="AA1936">
        <v>19652185</v>
      </c>
      <c r="AB1936">
        <v>151</v>
      </c>
    </row>
    <row r="1937" spans="1:28" hidden="1" x14ac:dyDescent="0.2">
      <c r="A1937" t="s">
        <v>19057</v>
      </c>
      <c r="B1937" t="s">
        <v>19058</v>
      </c>
      <c r="C1937">
        <v>2008</v>
      </c>
      <c r="D1937" s="1">
        <v>39632</v>
      </c>
      <c r="E1937" t="s">
        <v>1045</v>
      </c>
      <c r="F1937" t="s">
        <v>44036</v>
      </c>
      <c r="H1937">
        <v>92</v>
      </c>
      <c r="I1937" t="s">
        <v>495</v>
      </c>
      <c r="J1937" t="s">
        <v>26</v>
      </c>
      <c r="M1937" t="s">
        <v>320</v>
      </c>
      <c r="N1937" t="s">
        <v>19059</v>
      </c>
      <c r="O1937" t="s">
        <v>19060</v>
      </c>
      <c r="P1937" t="s">
        <v>14232</v>
      </c>
      <c r="Q1937" t="s">
        <v>19061</v>
      </c>
      <c r="R1937" t="s">
        <v>19062</v>
      </c>
      <c r="S1937" t="s">
        <v>19063</v>
      </c>
      <c r="T1937">
        <v>7.1</v>
      </c>
      <c r="U1937">
        <v>26103</v>
      </c>
      <c r="W1937"/>
      <c r="X1937"/>
      <c r="Y1937">
        <v>12313694</v>
      </c>
      <c r="Z1937"/>
      <c r="AA1937">
        <v>16724933</v>
      </c>
      <c r="AB1937">
        <v>110</v>
      </c>
    </row>
    <row r="1938" spans="1:28" hidden="1" x14ac:dyDescent="0.2">
      <c r="A1938" t="s">
        <v>20020</v>
      </c>
      <c r="B1938" t="s">
        <v>20021</v>
      </c>
      <c r="C1938">
        <v>2009</v>
      </c>
      <c r="D1938" t="s">
        <v>17284</v>
      </c>
      <c r="E1938" t="s">
        <v>44035</v>
      </c>
      <c r="F1938" t="s">
        <v>44032</v>
      </c>
      <c r="H1938">
        <v>105</v>
      </c>
      <c r="I1938" t="s">
        <v>8657</v>
      </c>
      <c r="J1938" t="s">
        <v>27</v>
      </c>
      <c r="K1938" t="s">
        <v>26</v>
      </c>
      <c r="M1938" t="s">
        <v>20022</v>
      </c>
      <c r="N1938" t="s">
        <v>20023</v>
      </c>
      <c r="O1938" t="s">
        <v>20024</v>
      </c>
      <c r="P1938" t="s">
        <v>2042</v>
      </c>
      <c r="Q1938" t="s">
        <v>20025</v>
      </c>
      <c r="R1938" t="s">
        <v>20026</v>
      </c>
      <c r="S1938" t="s">
        <v>20027</v>
      </c>
      <c r="T1938">
        <v>6.7</v>
      </c>
      <c r="U1938">
        <v>38266</v>
      </c>
      <c r="V1938" s="12">
        <f>W1938*1.20636999678377</f>
        <v>27746509.926026709</v>
      </c>
      <c r="W1938" s="3">
        <v>23000000</v>
      </c>
      <c r="X1938" s="13">
        <f>Y1938*1.20636999678377</f>
        <v>7375545.9029165041</v>
      </c>
      <c r="Y1938" s="3">
        <v>6113834</v>
      </c>
      <c r="Z1938" s="13">
        <f>AA1938*1.20636999678377</f>
        <v>61299199.026153915</v>
      </c>
      <c r="AA1938" s="3">
        <v>50812934</v>
      </c>
      <c r="AB1938">
        <v>80</v>
      </c>
    </row>
    <row r="1939" spans="1:28" x14ac:dyDescent="0.2">
      <c r="A1939" t="s">
        <v>1608</v>
      </c>
      <c r="B1939" t="s">
        <v>1609</v>
      </c>
      <c r="C1939">
        <v>2000</v>
      </c>
      <c r="D1939" t="s">
        <v>1610</v>
      </c>
      <c r="E1939" t="s">
        <v>1045</v>
      </c>
      <c r="F1939" t="s">
        <v>44032</v>
      </c>
      <c r="G1939" t="s">
        <v>44036</v>
      </c>
      <c r="H1939">
        <v>120</v>
      </c>
      <c r="I1939" t="s">
        <v>25</v>
      </c>
      <c r="J1939" t="s">
        <v>26</v>
      </c>
      <c r="M1939" t="s">
        <v>1611</v>
      </c>
      <c r="N1939" t="s">
        <v>1612</v>
      </c>
      <c r="O1939" t="s">
        <v>1613</v>
      </c>
      <c r="P1939" t="s">
        <v>1614</v>
      </c>
      <c r="Q1939" t="s">
        <v>1615</v>
      </c>
      <c r="R1939" t="s">
        <v>1616</v>
      </c>
      <c r="S1939" t="s">
        <v>1617</v>
      </c>
      <c r="T1939">
        <v>6.8</v>
      </c>
      <c r="U1939">
        <v>31320</v>
      </c>
      <c r="V1939" s="12">
        <f>W1939*1.5029674796748</f>
        <v>22544512.195122</v>
      </c>
      <c r="W1939" s="3">
        <v>15000000</v>
      </c>
      <c r="X1939" s="13">
        <f>Y1939*1.5029674796748</f>
        <v>50759477.210325316</v>
      </c>
      <c r="Y1939" s="3">
        <v>33772838</v>
      </c>
      <c r="Z1939" s="13">
        <f>AA1939*1.5029674796748</f>
        <v>61416839.252601758</v>
      </c>
      <c r="AA1939" s="3">
        <v>40863718</v>
      </c>
      <c r="AB1939">
        <v>247</v>
      </c>
    </row>
    <row r="1940" spans="1:28" hidden="1" x14ac:dyDescent="0.2">
      <c r="A1940" t="s">
        <v>20969</v>
      </c>
      <c r="B1940" t="s">
        <v>20970</v>
      </c>
      <c r="C1940">
        <v>2010</v>
      </c>
      <c r="D1940" t="s">
        <v>15206</v>
      </c>
      <c r="E1940" t="s">
        <v>16512</v>
      </c>
      <c r="F1940" t="s">
        <v>44031</v>
      </c>
      <c r="G1940" t="s">
        <v>44032</v>
      </c>
      <c r="H1940">
        <v>123</v>
      </c>
      <c r="I1940" t="s">
        <v>5823</v>
      </c>
      <c r="J1940" t="s">
        <v>209</v>
      </c>
      <c r="K1940" t="s">
        <v>308</v>
      </c>
      <c r="M1940" t="s">
        <v>20971</v>
      </c>
      <c r="N1940" t="s">
        <v>20972</v>
      </c>
      <c r="O1940" t="s">
        <v>20973</v>
      </c>
      <c r="P1940" t="s">
        <v>20974</v>
      </c>
      <c r="Q1940" t="s">
        <v>20975</v>
      </c>
      <c r="R1940" t="s">
        <v>20976</v>
      </c>
      <c r="S1940" t="s">
        <v>20977</v>
      </c>
      <c r="T1940">
        <v>6.6</v>
      </c>
      <c r="U1940">
        <v>10382</v>
      </c>
      <c r="V1940" s="12">
        <f>W1940*1.18690152988223</f>
        <v>15429719.88846899</v>
      </c>
      <c r="W1940" s="3">
        <v>13000000</v>
      </c>
      <c r="X1940" s="13">
        <f>Y1940*1.18690152988223</f>
        <v>545780.05189492519</v>
      </c>
      <c r="Y1940" s="3">
        <v>459836</v>
      </c>
      <c r="Z1940" s="13">
        <f>AA1940*1.18690152988223</f>
        <v>61599321.775869399</v>
      </c>
      <c r="AA1940" s="3">
        <v>51899269</v>
      </c>
      <c r="AB1940">
        <v>42</v>
      </c>
    </row>
    <row r="1941" spans="1:28" x14ac:dyDescent="0.2">
      <c r="A1941" t="s">
        <v>19962</v>
      </c>
      <c r="B1941" t="s">
        <v>19963</v>
      </c>
      <c r="C1941">
        <v>2008</v>
      </c>
      <c r="D1941" t="s">
        <v>9100</v>
      </c>
      <c r="E1941" t="s">
        <v>16512</v>
      </c>
      <c r="F1941" t="s">
        <v>44032</v>
      </c>
      <c r="G1941" t="s">
        <v>44049</v>
      </c>
      <c r="H1941">
        <v>137</v>
      </c>
      <c r="I1941" t="s">
        <v>25</v>
      </c>
      <c r="J1941" t="s">
        <v>26</v>
      </c>
      <c r="K1941" t="s">
        <v>307</v>
      </c>
      <c r="L1941" t="s">
        <v>75</v>
      </c>
      <c r="M1941" t="s">
        <v>6961</v>
      </c>
      <c r="N1941" t="s">
        <v>19964</v>
      </c>
      <c r="O1941" t="s">
        <v>19965</v>
      </c>
      <c r="P1941" t="s">
        <v>9512</v>
      </c>
      <c r="Q1941" t="s">
        <v>19966</v>
      </c>
      <c r="R1941" t="s">
        <v>19967</v>
      </c>
      <c r="S1941" t="s">
        <v>19968</v>
      </c>
      <c r="T1941">
        <v>7.2</v>
      </c>
      <c r="U1941">
        <v>136013</v>
      </c>
      <c r="V1941" s="12">
        <f>W1941*1.20207800169993</f>
        <v>38466496.054397762</v>
      </c>
      <c r="W1941" s="3">
        <v>32000000</v>
      </c>
      <c r="X1941" s="13">
        <f>Y1941*1.20207800169993</f>
        <v>34433299.570108175</v>
      </c>
      <c r="Y1941" s="3">
        <v>28644813</v>
      </c>
      <c r="Z1941" s="13">
        <f>AA1941*1.20207800169993</f>
        <v>61621825.283721089</v>
      </c>
      <c r="AA1941" s="3">
        <v>51262751</v>
      </c>
      <c r="AB1941">
        <v>266</v>
      </c>
    </row>
    <row r="1942" spans="1:28" x14ac:dyDescent="0.2">
      <c r="A1942" t="s">
        <v>12575</v>
      </c>
      <c r="B1942" t="s">
        <v>12576</v>
      </c>
      <c r="C1942">
        <v>2005</v>
      </c>
      <c r="D1942" s="1">
        <v>38606</v>
      </c>
      <c r="E1942" t="s">
        <v>44035</v>
      </c>
      <c r="F1942" t="s">
        <v>44044</v>
      </c>
      <c r="G1942" t="s">
        <v>44032</v>
      </c>
      <c r="H1942">
        <v>117</v>
      </c>
      <c r="I1942" t="s">
        <v>433</v>
      </c>
      <c r="J1942" t="s">
        <v>26</v>
      </c>
      <c r="K1942" t="s">
        <v>308</v>
      </c>
      <c r="M1942" t="s">
        <v>5771</v>
      </c>
      <c r="N1942" t="s">
        <v>12577</v>
      </c>
      <c r="O1942" t="s">
        <v>12578</v>
      </c>
      <c r="P1942" t="s">
        <v>12579</v>
      </c>
      <c r="Q1942" t="s">
        <v>12580</v>
      </c>
      <c r="R1942" t="s">
        <v>12581</v>
      </c>
      <c r="S1942" t="s">
        <v>12582</v>
      </c>
      <c r="T1942">
        <v>5.4</v>
      </c>
      <c r="U1942">
        <v>43477</v>
      </c>
      <c r="V1942" s="12">
        <f>W1942*1.32519713261649</f>
        <v>53007885.304659598</v>
      </c>
      <c r="W1942" s="3">
        <v>40000000</v>
      </c>
      <c r="X1942" s="13">
        <f>Y1942*1.32519713261649</f>
        <v>41061699.623512626</v>
      </c>
      <c r="Y1942" s="3">
        <v>30985352</v>
      </c>
      <c r="Z1942" s="13">
        <f>AA1942*1.32519713261649</f>
        <v>61706427.600466065</v>
      </c>
      <c r="AA1942" s="3">
        <v>46563961</v>
      </c>
      <c r="AB1942">
        <v>296</v>
      </c>
    </row>
    <row r="1943" spans="1:28" x14ac:dyDescent="0.2">
      <c r="A1943" t="s">
        <v>16271</v>
      </c>
      <c r="B1943" t="s">
        <v>16272</v>
      </c>
      <c r="C1943">
        <v>2008</v>
      </c>
      <c r="D1943" t="s">
        <v>15798</v>
      </c>
      <c r="E1943" t="s">
        <v>44043</v>
      </c>
      <c r="F1943" t="s">
        <v>44038</v>
      </c>
      <c r="G1943" t="s">
        <v>44040</v>
      </c>
      <c r="H1943">
        <v>90</v>
      </c>
      <c r="I1943" t="s">
        <v>25</v>
      </c>
      <c r="J1943" t="s">
        <v>26</v>
      </c>
      <c r="M1943" t="s">
        <v>1140</v>
      </c>
      <c r="N1943" t="s">
        <v>16273</v>
      </c>
      <c r="O1943" t="s">
        <v>16274</v>
      </c>
      <c r="P1943" t="s">
        <v>447</v>
      </c>
      <c r="Q1943" t="s">
        <v>16275</v>
      </c>
      <c r="R1943" t="s">
        <v>16276</v>
      </c>
      <c r="S1943" t="s">
        <v>16277</v>
      </c>
      <c r="T1943">
        <v>5</v>
      </c>
      <c r="U1943">
        <v>37879</v>
      </c>
      <c r="V1943" s="12">
        <f>W1943*1.20207800169993</f>
        <v>72124680.101995796</v>
      </c>
      <c r="W1943" s="3">
        <v>60000000</v>
      </c>
      <c r="X1943" s="13">
        <f>Y1943*1.20207800169993</f>
        <v>14188431.981876705</v>
      </c>
      <c r="Y1943" s="3">
        <v>11803254</v>
      </c>
      <c r="Z1943" s="13">
        <f>AA1943*1.20207800169993</f>
        <v>61714164.107499667</v>
      </c>
      <c r="AA1943" s="3">
        <v>51339567</v>
      </c>
      <c r="AB1943">
        <v>122</v>
      </c>
    </row>
    <row r="1944" spans="1:28" x14ac:dyDescent="0.2">
      <c r="A1944" t="s">
        <v>41765</v>
      </c>
      <c r="B1944" t="s">
        <v>41766</v>
      </c>
      <c r="C1944">
        <v>2018</v>
      </c>
      <c r="D1944" t="s">
        <v>37926</v>
      </c>
      <c r="E1944" t="s">
        <v>16512</v>
      </c>
      <c r="F1944" t="s">
        <v>44031</v>
      </c>
      <c r="G1944" t="s">
        <v>44051</v>
      </c>
      <c r="H1944">
        <v>96</v>
      </c>
      <c r="I1944" t="s">
        <v>41767</v>
      </c>
      <c r="J1944" t="s">
        <v>26</v>
      </c>
      <c r="K1944" t="s">
        <v>27</v>
      </c>
      <c r="M1944" t="s">
        <v>23250</v>
      </c>
      <c r="N1944" t="s">
        <v>41768</v>
      </c>
      <c r="O1944" t="s">
        <v>41769</v>
      </c>
      <c r="P1944" t="s">
        <v>29589</v>
      </c>
      <c r="Q1944" t="s">
        <v>41770</v>
      </c>
      <c r="R1944" t="s">
        <v>41771</v>
      </c>
      <c r="S1944" t="s">
        <v>41772</v>
      </c>
      <c r="T1944">
        <v>6.6</v>
      </c>
      <c r="U1944">
        <v>43834</v>
      </c>
      <c r="V1944" s="12">
        <f>W1944*1.03068014830331</f>
        <v>36073805.190615848</v>
      </c>
      <c r="W1944" s="3">
        <v>35000000</v>
      </c>
      <c r="X1944" s="13">
        <f>Y1944*1.03068014830331</f>
        <v>32409749.631559361</v>
      </c>
      <c r="Y1944" s="3">
        <v>31445012</v>
      </c>
      <c r="Z1944" s="13">
        <f>AA1944*1.03068014830331</f>
        <v>61784133.858203694</v>
      </c>
      <c r="AA1944" s="3">
        <v>59945012</v>
      </c>
      <c r="AB1944">
        <v>267</v>
      </c>
    </row>
    <row r="1945" spans="1:28" x14ac:dyDescent="0.2">
      <c r="A1945" t="s">
        <v>9970</v>
      </c>
      <c r="B1945" t="s">
        <v>9971</v>
      </c>
      <c r="C1945">
        <v>2012</v>
      </c>
      <c r="D1945" t="s">
        <v>9972</v>
      </c>
      <c r="E1945" t="s">
        <v>1045</v>
      </c>
      <c r="F1945" t="s">
        <v>44040</v>
      </c>
      <c r="H1945">
        <v>92</v>
      </c>
      <c r="I1945" t="s">
        <v>25</v>
      </c>
      <c r="J1945" t="s">
        <v>26</v>
      </c>
      <c r="M1945" t="s">
        <v>1167</v>
      </c>
      <c r="N1945" t="s">
        <v>9973</v>
      </c>
      <c r="O1945" t="s">
        <v>9974</v>
      </c>
      <c r="P1945" t="s">
        <v>9975</v>
      </c>
      <c r="Q1945" t="s">
        <v>9976</v>
      </c>
      <c r="R1945" t="s">
        <v>9977</v>
      </c>
      <c r="S1945" t="s">
        <v>9978</v>
      </c>
      <c r="T1945">
        <v>5.0999999999999996</v>
      </c>
      <c r="U1945">
        <v>29609</v>
      </c>
      <c r="V1945" s="12">
        <f>W1945*1.12725506764114</f>
        <v>33817652.029234201</v>
      </c>
      <c r="W1945" s="3">
        <v>30000000</v>
      </c>
      <c r="X1945" s="13">
        <f>Y1945*1.12725506764114</f>
        <v>49980487.694208011</v>
      </c>
      <c r="Y1945" s="3">
        <v>44338224</v>
      </c>
      <c r="Z1945" s="13">
        <f>AA1945*1.12725506764114</f>
        <v>61795334.856795006</v>
      </c>
      <c r="AA1945" s="3">
        <v>54819301</v>
      </c>
      <c r="AB1945">
        <v>209</v>
      </c>
    </row>
    <row r="1946" spans="1:28" x14ac:dyDescent="0.2">
      <c r="A1946" t="s">
        <v>5861</v>
      </c>
      <c r="B1946" t="s">
        <v>5862</v>
      </c>
      <c r="C1946">
        <v>2003</v>
      </c>
      <c r="D1946" s="1">
        <v>38206</v>
      </c>
      <c r="E1946" t="s">
        <v>16512</v>
      </c>
      <c r="F1946" t="s">
        <v>44031</v>
      </c>
      <c r="G1946" t="s">
        <v>44033</v>
      </c>
      <c r="H1946">
        <v>116</v>
      </c>
      <c r="I1946" t="s">
        <v>25</v>
      </c>
      <c r="J1946" t="s">
        <v>26</v>
      </c>
      <c r="K1946" t="s">
        <v>27</v>
      </c>
      <c r="M1946" t="s">
        <v>5863</v>
      </c>
      <c r="N1946" t="s">
        <v>5864</v>
      </c>
      <c r="O1946" t="s">
        <v>5865</v>
      </c>
      <c r="P1946" t="s">
        <v>2569</v>
      </c>
      <c r="Q1946" t="s">
        <v>5866</v>
      </c>
      <c r="R1946" t="s">
        <v>5867</v>
      </c>
      <c r="S1946" t="s">
        <v>5868</v>
      </c>
      <c r="T1946">
        <v>5.7</v>
      </c>
      <c r="U1946">
        <v>59602</v>
      </c>
      <c r="V1946" s="12">
        <f>W1946*1.40658152173913</f>
        <v>112526521.73913039</v>
      </c>
      <c r="W1946" s="3">
        <v>80000000</v>
      </c>
      <c r="X1946" s="13">
        <f>Y1946*1.40658152173913</f>
        <v>27402941.031374991</v>
      </c>
      <c r="Y1946" s="3">
        <v>19481943</v>
      </c>
      <c r="Z1946" s="13">
        <f>AA1946*1.40658152173913</f>
        <v>61799232.379309766</v>
      </c>
      <c r="AA1946" s="3">
        <v>43935763</v>
      </c>
      <c r="AB1946">
        <v>474</v>
      </c>
    </row>
    <row r="1947" spans="1:28" x14ac:dyDescent="0.2">
      <c r="A1947" t="s">
        <v>43266</v>
      </c>
      <c r="B1947" t="s">
        <v>43267</v>
      </c>
      <c r="C1947">
        <v>2019</v>
      </c>
      <c r="D1947" t="s">
        <v>42909</v>
      </c>
      <c r="E1947" t="s">
        <v>3496</v>
      </c>
      <c r="F1947" t="s">
        <v>44045</v>
      </c>
      <c r="G1947" t="s">
        <v>44042</v>
      </c>
      <c r="H1947">
        <v>99</v>
      </c>
      <c r="I1947" t="s">
        <v>1026</v>
      </c>
      <c r="J1947" t="s">
        <v>26</v>
      </c>
      <c r="M1947" t="s">
        <v>25319</v>
      </c>
      <c r="N1947" t="s">
        <v>43268</v>
      </c>
      <c r="O1947" t="s">
        <v>43269</v>
      </c>
      <c r="P1947" t="s">
        <v>43270</v>
      </c>
      <c r="Q1947" t="s">
        <v>43271</v>
      </c>
      <c r="R1947" t="s">
        <v>43272</v>
      </c>
      <c r="S1947" t="s">
        <v>43273</v>
      </c>
      <c r="T1947">
        <v>5.6</v>
      </c>
      <c r="U1947">
        <v>36323</v>
      </c>
      <c r="V1947" s="12">
        <f>W1947*1.01233684194057</f>
        <v>5061684.2097028503</v>
      </c>
      <c r="W1947" s="3">
        <v>5000000</v>
      </c>
      <c r="X1947" s="13">
        <f>Y1947*1.01233684194057</f>
        <v>46462240.043135978</v>
      </c>
      <c r="Y1947" s="3">
        <v>45896028</v>
      </c>
      <c r="Z1947" s="13">
        <f>AA1947*1.01233684194057</f>
        <v>61859523.01713632</v>
      </c>
      <c r="AA1947" s="3">
        <v>61105672</v>
      </c>
      <c r="AB1947">
        <v>468</v>
      </c>
    </row>
    <row r="1948" spans="1:28" x14ac:dyDescent="0.2">
      <c r="A1948" t="s">
        <v>16587</v>
      </c>
      <c r="B1948" t="s">
        <v>16588</v>
      </c>
      <c r="C1948">
        <v>2013</v>
      </c>
      <c r="D1948" t="s">
        <v>16589</v>
      </c>
      <c r="E1948" t="s">
        <v>44035</v>
      </c>
      <c r="F1948" t="s">
        <v>44032</v>
      </c>
      <c r="H1948">
        <v>117</v>
      </c>
      <c r="I1948" t="s">
        <v>25</v>
      </c>
      <c r="J1948" t="s">
        <v>26</v>
      </c>
      <c r="K1948" t="s">
        <v>934</v>
      </c>
      <c r="M1948" t="s">
        <v>10846</v>
      </c>
      <c r="N1948" t="s">
        <v>16590</v>
      </c>
      <c r="O1948" t="s">
        <v>16591</v>
      </c>
      <c r="P1948" t="s">
        <v>426</v>
      </c>
      <c r="Q1948" t="s">
        <v>426</v>
      </c>
      <c r="R1948" t="s">
        <v>16592</v>
      </c>
      <c r="S1948" t="s">
        <v>16593</v>
      </c>
      <c r="T1948">
        <v>8</v>
      </c>
      <c r="U1948">
        <v>430111</v>
      </c>
      <c r="V1948" s="12">
        <f>W1948*1.11098185502045</f>
        <v>5554909.2751022503</v>
      </c>
      <c r="W1948" s="3">
        <v>5000000</v>
      </c>
      <c r="X1948" s="13">
        <f>Y1948*1.11098185502045</f>
        <v>30327899.308176924</v>
      </c>
      <c r="Y1948" s="3">
        <v>27298285</v>
      </c>
      <c r="Z1948" s="13">
        <f>AA1948*1.11098185502045</f>
        <v>61922337.928750552</v>
      </c>
      <c r="AA1948" s="3">
        <v>55736588</v>
      </c>
      <c r="AB1948">
        <v>416</v>
      </c>
    </row>
    <row r="1949" spans="1:28" x14ac:dyDescent="0.2">
      <c r="A1949" t="s">
        <v>12721</v>
      </c>
      <c r="B1949" t="s">
        <v>12722</v>
      </c>
      <c r="C1949">
        <v>2009</v>
      </c>
      <c r="D1949" t="s">
        <v>12723</v>
      </c>
      <c r="E1949" t="s">
        <v>16512</v>
      </c>
      <c r="F1949" t="s">
        <v>44034</v>
      </c>
      <c r="G1949" t="s">
        <v>44046</v>
      </c>
      <c r="H1949">
        <v>98</v>
      </c>
      <c r="I1949" t="s">
        <v>1705</v>
      </c>
      <c r="J1949" t="s">
        <v>26</v>
      </c>
      <c r="M1949" t="s">
        <v>7723</v>
      </c>
      <c r="N1949" t="s">
        <v>7723</v>
      </c>
      <c r="O1949" t="s">
        <v>12724</v>
      </c>
      <c r="P1949" t="s">
        <v>12725</v>
      </c>
      <c r="Q1949" t="s">
        <v>12726</v>
      </c>
      <c r="R1949" t="s">
        <v>12727</v>
      </c>
      <c r="S1949" t="s">
        <v>12728</v>
      </c>
      <c r="T1949">
        <v>6.4</v>
      </c>
      <c r="U1949">
        <v>120928</v>
      </c>
      <c r="V1949" s="12">
        <f>W1949*1.20636999678377</f>
        <v>24127399.935675401</v>
      </c>
      <c r="W1949" s="3">
        <v>20000000</v>
      </c>
      <c r="X1949" s="13">
        <f>Y1949*1.20636999678377</f>
        <v>36313639.348676406</v>
      </c>
      <c r="Y1949" s="3">
        <v>30101577</v>
      </c>
      <c r="Z1949" s="13">
        <f>AA1949*1.20636999678377</f>
        <v>62028152.922190495</v>
      </c>
      <c r="AA1949" s="3">
        <v>51417188</v>
      </c>
      <c r="AB1949">
        <v>324</v>
      </c>
    </row>
    <row r="1950" spans="1:28" x14ac:dyDescent="0.2">
      <c r="A1950" t="s">
        <v>29694</v>
      </c>
      <c r="B1950" t="s">
        <v>29695</v>
      </c>
      <c r="C1950">
        <v>2012</v>
      </c>
      <c r="D1950" t="s">
        <v>18890</v>
      </c>
      <c r="E1950" t="s">
        <v>16512</v>
      </c>
      <c r="F1950" t="s">
        <v>44044</v>
      </c>
      <c r="G1950" t="s">
        <v>44032</v>
      </c>
      <c r="H1950">
        <v>109</v>
      </c>
      <c r="I1950" t="s">
        <v>25</v>
      </c>
      <c r="J1950" t="s">
        <v>26</v>
      </c>
      <c r="K1950" t="s">
        <v>308</v>
      </c>
      <c r="M1950" t="s">
        <v>414</v>
      </c>
      <c r="N1950" t="s">
        <v>414</v>
      </c>
      <c r="O1950" t="s">
        <v>29696</v>
      </c>
      <c r="P1950" t="s">
        <v>1096</v>
      </c>
      <c r="Q1950" t="s">
        <v>29697</v>
      </c>
      <c r="R1950" t="s">
        <v>29698</v>
      </c>
      <c r="S1950" t="s">
        <v>29699</v>
      </c>
      <c r="T1950">
        <v>7.6</v>
      </c>
      <c r="U1950">
        <v>224496</v>
      </c>
      <c r="V1950" s="12">
        <f>W1950*1.12725506764114</f>
        <v>7890785.4734879797</v>
      </c>
      <c r="W1950" s="3">
        <v>7000000</v>
      </c>
      <c r="X1950" s="13">
        <f>Y1950*1.12725506764114</f>
        <v>46221257.750119753</v>
      </c>
      <c r="Y1950" s="3">
        <v>41003371</v>
      </c>
      <c r="Z1950" s="13">
        <f>AA1950*1.12725506764114</f>
        <v>62087119.194778576</v>
      </c>
      <c r="AA1950" s="3">
        <v>55078146</v>
      </c>
      <c r="AB1950">
        <v>411</v>
      </c>
    </row>
    <row r="1951" spans="1:28" x14ac:dyDescent="0.2">
      <c r="A1951" t="s">
        <v>18565</v>
      </c>
      <c r="B1951" t="s">
        <v>18566</v>
      </c>
      <c r="C1951">
        <v>2008</v>
      </c>
      <c r="D1951" t="s">
        <v>18567</v>
      </c>
      <c r="E1951" t="s">
        <v>176</v>
      </c>
      <c r="F1951" t="s">
        <v>44045</v>
      </c>
      <c r="H1951">
        <v>104</v>
      </c>
      <c r="I1951" t="s">
        <v>25</v>
      </c>
      <c r="J1951" t="s">
        <v>26</v>
      </c>
      <c r="M1951" t="s">
        <v>18568</v>
      </c>
      <c r="N1951" t="s">
        <v>18569</v>
      </c>
      <c r="O1951" t="s">
        <v>18570</v>
      </c>
      <c r="P1951" t="s">
        <v>14103</v>
      </c>
      <c r="Q1951" t="s">
        <v>18571</v>
      </c>
      <c r="R1951" t="s">
        <v>18572</v>
      </c>
      <c r="S1951" t="s">
        <v>18573</v>
      </c>
      <c r="T1951">
        <v>7.5</v>
      </c>
      <c r="U1951">
        <v>119838</v>
      </c>
      <c r="V1951" s="12">
        <f>W1951*1.20207800169993</f>
        <v>24041560.033998597</v>
      </c>
      <c r="W1951" s="3">
        <v>20000000</v>
      </c>
      <c r="X1951" s="13">
        <f>Y1951*1.20207800169993</f>
        <v>40205265.821516655</v>
      </c>
      <c r="Y1951" s="3">
        <v>33446470</v>
      </c>
      <c r="Z1951" s="13">
        <f>AA1951*1.20207800169993</f>
        <v>62147413.454638354</v>
      </c>
      <c r="AA1951" s="3">
        <v>51699984</v>
      </c>
      <c r="AB1951">
        <v>402</v>
      </c>
    </row>
    <row r="1952" spans="1:28" hidden="1" x14ac:dyDescent="0.2">
      <c r="A1952" t="s">
        <v>19169</v>
      </c>
      <c r="B1952" t="s">
        <v>19170</v>
      </c>
      <c r="C1952">
        <v>2009</v>
      </c>
      <c r="D1952" s="1">
        <v>40060</v>
      </c>
      <c r="E1952" t="s">
        <v>44037</v>
      </c>
      <c r="F1952" t="s">
        <v>44038</v>
      </c>
      <c r="G1952" t="s">
        <v>44032</v>
      </c>
      <c r="H1952">
        <v>92</v>
      </c>
      <c r="I1952" t="s">
        <v>1831</v>
      </c>
      <c r="J1952" t="s">
        <v>26</v>
      </c>
      <c r="K1952" t="s">
        <v>1870</v>
      </c>
      <c r="M1952" t="s">
        <v>19171</v>
      </c>
      <c r="N1952" t="s">
        <v>19171</v>
      </c>
      <c r="O1952" t="s">
        <v>19172</v>
      </c>
      <c r="P1952" t="s">
        <v>19173</v>
      </c>
      <c r="Q1952" t="s">
        <v>19174</v>
      </c>
      <c r="R1952" t="s">
        <v>19175</v>
      </c>
      <c r="S1952" t="s">
        <v>19176</v>
      </c>
      <c r="T1952">
        <v>8.1</v>
      </c>
      <c r="U1952">
        <v>161100</v>
      </c>
      <c r="W1952" t="s">
        <v>19177</v>
      </c>
      <c r="X1952"/>
      <c r="Y1952"/>
      <c r="Z1952"/>
      <c r="AA1952">
        <v>1739445</v>
      </c>
      <c r="AB1952">
        <v>234</v>
      </c>
    </row>
    <row r="1953" spans="1:28" x14ac:dyDescent="0.2">
      <c r="A1953" t="s">
        <v>4503</v>
      </c>
      <c r="B1953" t="s">
        <v>4504</v>
      </c>
      <c r="C1953">
        <v>2002</v>
      </c>
      <c r="D1953" s="1">
        <v>37507</v>
      </c>
      <c r="E1953" t="s">
        <v>1045</v>
      </c>
      <c r="F1953" t="s">
        <v>44032</v>
      </c>
      <c r="H1953">
        <v>82</v>
      </c>
      <c r="I1953" t="s">
        <v>25</v>
      </c>
      <c r="J1953" t="s">
        <v>26</v>
      </c>
      <c r="K1953" t="s">
        <v>308</v>
      </c>
      <c r="M1953" t="s">
        <v>4505</v>
      </c>
      <c r="N1953" t="s">
        <v>4506</v>
      </c>
      <c r="O1953" t="s">
        <v>4507</v>
      </c>
      <c r="P1953" t="s">
        <v>4508</v>
      </c>
      <c r="Q1953" t="s">
        <v>4509</v>
      </c>
      <c r="R1953" t="s">
        <v>4510</v>
      </c>
      <c r="S1953" t="s">
        <v>4511</v>
      </c>
      <c r="T1953">
        <v>6.2</v>
      </c>
      <c r="U1953">
        <v>46547</v>
      </c>
      <c r="V1953" s="12">
        <f>W1953*1.43863813229572</f>
        <v>25895486.381322961</v>
      </c>
      <c r="W1953" s="3">
        <v>18000000</v>
      </c>
      <c r="X1953" s="13">
        <f>Y1953*1.43863813229572</f>
        <v>59093525.817665376</v>
      </c>
      <c r="Y1953" s="3">
        <v>41076018</v>
      </c>
      <c r="Z1953" s="13">
        <f>AA1953*1.43863813229572</f>
        <v>62329010.029455259</v>
      </c>
      <c r="AA1953" s="3">
        <v>43325009</v>
      </c>
      <c r="AB1953">
        <v>228</v>
      </c>
    </row>
    <row r="1954" spans="1:28" hidden="1" x14ac:dyDescent="0.2">
      <c r="A1954" t="s">
        <v>38700</v>
      </c>
      <c r="B1954" t="s">
        <v>38701</v>
      </c>
      <c r="C1954">
        <v>2016</v>
      </c>
      <c r="D1954" s="1">
        <v>42563</v>
      </c>
      <c r="E1954" t="s">
        <v>1045</v>
      </c>
      <c r="F1954" t="s">
        <v>44032</v>
      </c>
      <c r="G1954" t="s">
        <v>44040</v>
      </c>
      <c r="H1954">
        <v>87</v>
      </c>
      <c r="I1954" t="s">
        <v>38702</v>
      </c>
      <c r="J1954" t="s">
        <v>26</v>
      </c>
      <c r="M1954" t="s">
        <v>198</v>
      </c>
      <c r="N1954" t="s">
        <v>38703</v>
      </c>
      <c r="O1954" t="s">
        <v>38704</v>
      </c>
      <c r="P1954" t="s">
        <v>181</v>
      </c>
      <c r="Q1954" t="s">
        <v>38705</v>
      </c>
      <c r="R1954" t="s">
        <v>38706</v>
      </c>
      <c r="S1954" t="s">
        <v>38707</v>
      </c>
      <c r="T1954">
        <v>5.3</v>
      </c>
      <c r="U1954">
        <v>20493</v>
      </c>
      <c r="V1954" s="12">
        <f>W1954*1.07834771485832</f>
        <v>32350431.445749599</v>
      </c>
      <c r="W1954" s="3">
        <v>30000000</v>
      </c>
      <c r="X1954" s="13">
        <f>Y1954*1.07834771485832</f>
        <v>21243484.48983578</v>
      </c>
      <c r="Y1954" s="3">
        <v>19700032</v>
      </c>
      <c r="Z1954" s="13">
        <f>AA1954*1.07834771485832</f>
        <v>62344074.651552029</v>
      </c>
      <c r="AA1954" s="3">
        <v>57814445</v>
      </c>
      <c r="AB1954">
        <v>135</v>
      </c>
    </row>
    <row r="1955" spans="1:28" x14ac:dyDescent="0.2">
      <c r="A1955" t="s">
        <v>11843</v>
      </c>
      <c r="B1955" t="s">
        <v>11844</v>
      </c>
      <c r="C1955">
        <v>2005</v>
      </c>
      <c r="D1955" t="s">
        <v>3521</v>
      </c>
      <c r="E1955" t="s">
        <v>3496</v>
      </c>
      <c r="F1955" t="s">
        <v>44033</v>
      </c>
      <c r="G1955" t="s">
        <v>44042</v>
      </c>
      <c r="H1955">
        <v>93</v>
      </c>
      <c r="I1955" t="s">
        <v>11236</v>
      </c>
      <c r="J1955" t="s">
        <v>26</v>
      </c>
      <c r="K1955" t="s">
        <v>308</v>
      </c>
      <c r="L1955" t="s">
        <v>64</v>
      </c>
      <c r="M1955" t="s">
        <v>11845</v>
      </c>
      <c r="N1955" t="s">
        <v>11845</v>
      </c>
      <c r="O1955" t="s">
        <v>11846</v>
      </c>
      <c r="P1955" t="s">
        <v>11847</v>
      </c>
      <c r="Q1955" t="s">
        <v>11848</v>
      </c>
      <c r="R1955" t="s">
        <v>11849</v>
      </c>
      <c r="S1955" t="s">
        <v>11850</v>
      </c>
      <c r="T1955">
        <v>6.2</v>
      </c>
      <c r="U1955">
        <v>90581</v>
      </c>
      <c r="V1955" s="12">
        <f>W1955*1.32519713261649</f>
        <v>19877956.989247348</v>
      </c>
      <c r="W1955" s="3">
        <v>15000000</v>
      </c>
      <c r="X1955" s="13">
        <f>Y1955*1.32519713261649</f>
        <v>27431689.311326217</v>
      </c>
      <c r="Y1955" s="3">
        <v>20700082</v>
      </c>
      <c r="Z1955" s="13">
        <f>AA1955*1.32519713261649</f>
        <v>62382506.072007284</v>
      </c>
      <c r="AA1955" s="3">
        <v>47074133</v>
      </c>
      <c r="AB1955">
        <v>684</v>
      </c>
    </row>
    <row r="1956" spans="1:28" x14ac:dyDescent="0.2">
      <c r="A1956" t="s">
        <v>4175</v>
      </c>
      <c r="B1956" t="s">
        <v>4176</v>
      </c>
      <c r="C1956">
        <v>2003</v>
      </c>
      <c r="D1956" s="1">
        <v>37932</v>
      </c>
      <c r="E1956" t="s">
        <v>16512</v>
      </c>
      <c r="F1956" t="s">
        <v>44044</v>
      </c>
      <c r="G1956" t="s">
        <v>44032</v>
      </c>
      <c r="H1956">
        <v>109</v>
      </c>
      <c r="I1956" t="s">
        <v>97</v>
      </c>
      <c r="J1956" t="s">
        <v>26</v>
      </c>
      <c r="K1956" t="s">
        <v>308</v>
      </c>
      <c r="M1956" t="s">
        <v>4177</v>
      </c>
      <c r="N1956" t="s">
        <v>4178</v>
      </c>
      <c r="O1956" t="s">
        <v>4179</v>
      </c>
      <c r="P1956" t="s">
        <v>365</v>
      </c>
      <c r="Q1956" t="s">
        <v>4180</v>
      </c>
      <c r="R1956" t="s">
        <v>4181</v>
      </c>
      <c r="S1956" t="s">
        <v>4182</v>
      </c>
      <c r="T1956">
        <v>6.1</v>
      </c>
      <c r="U1956">
        <v>44353</v>
      </c>
      <c r="V1956" s="12">
        <f>W1956*1.40658152173913</f>
        <v>50636934.78260868</v>
      </c>
      <c r="W1956" s="3">
        <v>36000000</v>
      </c>
      <c r="X1956" s="13">
        <f>Y1956*1.40658152173913</f>
        <v>37606501.410206512</v>
      </c>
      <c r="Y1956" s="3">
        <v>26736098</v>
      </c>
      <c r="Z1956" s="13">
        <f>AA1956*1.40658152173913</f>
        <v>62383192.983619548</v>
      </c>
      <c r="AA1956" s="3">
        <v>44350926</v>
      </c>
      <c r="AB1956">
        <v>140</v>
      </c>
    </row>
    <row r="1957" spans="1:28" hidden="1" x14ac:dyDescent="0.2">
      <c r="A1957" t="s">
        <v>18689</v>
      </c>
      <c r="B1957" t="s">
        <v>18690</v>
      </c>
      <c r="C1957">
        <v>2012</v>
      </c>
      <c r="D1957" t="s">
        <v>18691</v>
      </c>
      <c r="E1957" t="s">
        <v>44048</v>
      </c>
      <c r="F1957" t="s">
        <v>44046</v>
      </c>
      <c r="H1957">
        <v>95</v>
      </c>
      <c r="I1957" t="s">
        <v>1983</v>
      </c>
      <c r="J1957" t="s">
        <v>26</v>
      </c>
      <c r="M1957" t="s">
        <v>5247</v>
      </c>
      <c r="N1957" t="s">
        <v>18692</v>
      </c>
      <c r="O1957" t="s">
        <v>18693</v>
      </c>
      <c r="P1957" t="s">
        <v>18694</v>
      </c>
      <c r="Q1957" t="s">
        <v>18695</v>
      </c>
      <c r="R1957" t="s">
        <v>18696</v>
      </c>
      <c r="S1957" t="s">
        <v>18697</v>
      </c>
      <c r="T1957">
        <v>5</v>
      </c>
      <c r="U1957">
        <v>59539</v>
      </c>
      <c r="V1957" s="12">
        <f>W1957*1.12725506764114</f>
        <v>22545101.352822799</v>
      </c>
      <c r="W1957" s="3">
        <v>20000000</v>
      </c>
      <c r="X1957" s="13">
        <f>Y1957*1.12725506764114</f>
        <v>19759831.059727162</v>
      </c>
      <c r="Y1957" s="3">
        <v>17529157</v>
      </c>
      <c r="Z1957" s="13">
        <f>AA1957*1.12725506764114</f>
        <v>62407889.769571476</v>
      </c>
      <c r="AA1957" s="3">
        <v>55362705</v>
      </c>
      <c r="AB1957">
        <v>264</v>
      </c>
    </row>
    <row r="1958" spans="1:28" x14ac:dyDescent="0.2">
      <c r="A1958" t="s">
        <v>9241</v>
      </c>
      <c r="B1958" t="s">
        <v>9242</v>
      </c>
      <c r="C1958">
        <v>2005</v>
      </c>
      <c r="D1958" t="s">
        <v>7200</v>
      </c>
      <c r="E1958" t="s">
        <v>1045</v>
      </c>
      <c r="F1958" t="s">
        <v>44036</v>
      </c>
      <c r="H1958">
        <v>90</v>
      </c>
      <c r="I1958" t="s">
        <v>229</v>
      </c>
      <c r="J1958" t="s">
        <v>26</v>
      </c>
      <c r="M1958" t="s">
        <v>9243</v>
      </c>
      <c r="N1958" t="s">
        <v>9244</v>
      </c>
      <c r="O1958" t="s">
        <v>9245</v>
      </c>
      <c r="P1958" t="s">
        <v>9246</v>
      </c>
      <c r="Q1958" t="s">
        <v>9247</v>
      </c>
      <c r="R1958" t="s">
        <v>9248</v>
      </c>
      <c r="S1958" t="s">
        <v>9249</v>
      </c>
      <c r="T1958">
        <v>6.2</v>
      </c>
      <c r="U1958">
        <v>47567</v>
      </c>
      <c r="V1958" s="12">
        <f>W1958*1.32519713261649</f>
        <v>19877956.989247348</v>
      </c>
      <c r="W1958" s="3">
        <v>15000000</v>
      </c>
      <c r="X1958" s="13">
        <f>Y1958*1.32519713261649</f>
        <v>42044522.800537713</v>
      </c>
      <c r="Y1958" s="3">
        <v>31726995</v>
      </c>
      <c r="Z1958" s="13">
        <f>AA1958*1.32519713261649</f>
        <v>62411757.148315534</v>
      </c>
      <c r="AA1958" s="3">
        <v>47096206</v>
      </c>
      <c r="AB1958">
        <v>265</v>
      </c>
    </row>
    <row r="1959" spans="1:28" hidden="1" x14ac:dyDescent="0.2">
      <c r="A1959" t="s">
        <v>19223</v>
      </c>
      <c r="B1959" t="s">
        <v>19224</v>
      </c>
      <c r="C1959">
        <v>2007</v>
      </c>
      <c r="D1959" t="s">
        <v>19225</v>
      </c>
      <c r="E1959" t="s">
        <v>44037</v>
      </c>
      <c r="F1959" t="s">
        <v>44032</v>
      </c>
      <c r="G1959" t="s">
        <v>44040</v>
      </c>
      <c r="H1959">
        <v>63</v>
      </c>
      <c r="I1959" t="s">
        <v>2213</v>
      </c>
      <c r="J1959" t="s">
        <v>934</v>
      </c>
      <c r="M1959" t="s">
        <v>19226</v>
      </c>
      <c r="N1959" t="s">
        <v>9853</v>
      </c>
      <c r="O1959" t="s">
        <v>19227</v>
      </c>
      <c r="P1959" t="s">
        <v>19228</v>
      </c>
      <c r="Q1959" t="s">
        <v>19229</v>
      </c>
      <c r="R1959" t="s">
        <v>19230</v>
      </c>
      <c r="S1959" t="s">
        <v>19231</v>
      </c>
      <c r="T1959">
        <v>7.6</v>
      </c>
      <c r="U1959">
        <v>49285</v>
      </c>
      <c r="W1959">
        <v>5000000</v>
      </c>
      <c r="X1959"/>
      <c r="Y1959"/>
      <c r="Z1959"/>
      <c r="AA1959">
        <v>256851</v>
      </c>
      <c r="AB1959">
        <v>117</v>
      </c>
    </row>
    <row r="1960" spans="1:28" hidden="1" x14ac:dyDescent="0.2">
      <c r="A1960" t="s">
        <v>13882</v>
      </c>
      <c r="B1960" t="s">
        <v>13883</v>
      </c>
      <c r="C1960">
        <v>2006</v>
      </c>
      <c r="D1960" t="s">
        <v>13884</v>
      </c>
      <c r="E1960" t="s">
        <v>44035</v>
      </c>
      <c r="F1960" t="s">
        <v>44032</v>
      </c>
      <c r="G1960" t="s">
        <v>44049</v>
      </c>
      <c r="H1960">
        <v>123</v>
      </c>
      <c r="I1960" t="s">
        <v>3522</v>
      </c>
      <c r="J1960" t="s">
        <v>26</v>
      </c>
      <c r="K1960" t="s">
        <v>27</v>
      </c>
      <c r="L1960" t="s">
        <v>307</v>
      </c>
      <c r="M1960" t="s">
        <v>13885</v>
      </c>
      <c r="N1960" t="s">
        <v>13886</v>
      </c>
      <c r="O1960" t="s">
        <v>13887</v>
      </c>
      <c r="P1960" t="s">
        <v>8437</v>
      </c>
      <c r="Q1960" t="s">
        <v>13888</v>
      </c>
      <c r="R1960" t="s">
        <v>13889</v>
      </c>
      <c r="S1960" t="s">
        <v>13890</v>
      </c>
      <c r="T1960">
        <v>7.7</v>
      </c>
      <c r="U1960">
        <v>172843</v>
      </c>
      <c r="V1960" s="12">
        <f>W1960*1.28378472222222</f>
        <v>7702708.33333332</v>
      </c>
      <c r="W1960" s="3">
        <v>6000000</v>
      </c>
      <c r="X1960" s="13">
        <f>Y1960*1.28378472222222</f>
        <v>22603191.928194407</v>
      </c>
      <c r="Y1960" s="3">
        <v>17606684</v>
      </c>
      <c r="Z1960" s="13">
        <f>AA1960*1.28378472222222</f>
        <v>62415290.827881843</v>
      </c>
      <c r="AA1960" s="3">
        <v>48618191</v>
      </c>
      <c r="AB1960">
        <v>370</v>
      </c>
    </row>
    <row r="1961" spans="1:28" x14ac:dyDescent="0.2">
      <c r="A1961" t="s">
        <v>5617</v>
      </c>
      <c r="B1961" t="s">
        <v>5618</v>
      </c>
      <c r="C1961">
        <v>2002</v>
      </c>
      <c r="D1961" s="1">
        <v>37715</v>
      </c>
      <c r="E1961" t="s">
        <v>44043</v>
      </c>
      <c r="F1961" t="s">
        <v>44038</v>
      </c>
      <c r="G1961" t="s">
        <v>44040</v>
      </c>
      <c r="H1961">
        <v>80</v>
      </c>
      <c r="I1961" t="s">
        <v>25</v>
      </c>
      <c r="J1961" t="s">
        <v>26</v>
      </c>
      <c r="M1961" t="s">
        <v>5619</v>
      </c>
      <c r="N1961" t="s">
        <v>5620</v>
      </c>
      <c r="O1961" t="s">
        <v>5621</v>
      </c>
      <c r="P1961" t="s">
        <v>5622</v>
      </c>
      <c r="Q1961" t="s">
        <v>5623</v>
      </c>
      <c r="R1961" t="s">
        <v>5624</v>
      </c>
      <c r="S1961" t="s">
        <v>5625</v>
      </c>
      <c r="T1961">
        <v>3.4</v>
      </c>
      <c r="U1961">
        <v>21991</v>
      </c>
      <c r="V1961" s="12">
        <f>W1961*1.43863813229572</f>
        <v>23018210.116731521</v>
      </c>
      <c r="W1961" s="3">
        <v>16000000</v>
      </c>
      <c r="X1961" s="13">
        <f>Y1961*1.43863813229572</f>
        <v>58104859.16583658</v>
      </c>
      <c r="Y1961" s="3">
        <v>40388794</v>
      </c>
      <c r="Z1961" s="13">
        <f>AA1961*1.43863813229572</f>
        <v>62452721.399727635</v>
      </c>
      <c r="AA1961" s="3">
        <v>43411001</v>
      </c>
      <c r="AB1961">
        <v>330</v>
      </c>
    </row>
    <row r="1962" spans="1:28" x14ac:dyDescent="0.2">
      <c r="A1962" t="s">
        <v>22306</v>
      </c>
      <c r="B1962" t="s">
        <v>22307</v>
      </c>
      <c r="C1962">
        <v>2012</v>
      </c>
      <c r="D1962" t="s">
        <v>22308</v>
      </c>
      <c r="E1962" t="s">
        <v>44041</v>
      </c>
      <c r="F1962" t="s">
        <v>44032</v>
      </c>
      <c r="H1962">
        <v>116</v>
      </c>
      <c r="I1962" t="s">
        <v>25</v>
      </c>
      <c r="J1962" t="s">
        <v>26</v>
      </c>
      <c r="M1962" t="s">
        <v>12078</v>
      </c>
      <c r="N1962" t="s">
        <v>22309</v>
      </c>
      <c r="O1962" t="s">
        <v>22310</v>
      </c>
      <c r="P1962" t="s">
        <v>11792</v>
      </c>
      <c r="Q1962" t="s">
        <v>22311</v>
      </c>
      <c r="R1962" t="s">
        <v>22312</v>
      </c>
      <c r="S1962" t="s">
        <v>22313</v>
      </c>
      <c r="T1962">
        <v>7.3</v>
      </c>
      <c r="U1962">
        <v>224295</v>
      </c>
      <c r="V1962" s="12">
        <f>W1962*1.12725506764114</f>
        <v>29308631.758669637</v>
      </c>
      <c r="W1962" s="3">
        <v>26000000</v>
      </c>
      <c r="X1962" s="13">
        <f>Y1962*1.12725506764114</f>
        <v>42159482.69117222</v>
      </c>
      <c r="Y1962" s="3">
        <v>37400127</v>
      </c>
      <c r="Z1962" s="13">
        <f>AA1962*1.12725506764114</f>
        <v>62454673.109388717</v>
      </c>
      <c r="AA1962" s="3">
        <v>55404207</v>
      </c>
      <c r="AB1962">
        <v>326</v>
      </c>
    </row>
    <row r="1963" spans="1:28" hidden="1" x14ac:dyDescent="0.2">
      <c r="A1963" t="s">
        <v>5228</v>
      </c>
      <c r="B1963" t="s">
        <v>5229</v>
      </c>
      <c r="C1963">
        <v>2001</v>
      </c>
      <c r="D1963" s="1">
        <v>37929</v>
      </c>
      <c r="E1963" t="s">
        <v>16512</v>
      </c>
      <c r="F1963" t="s">
        <v>44038</v>
      </c>
      <c r="G1963" t="s">
        <v>44040</v>
      </c>
      <c r="H1963">
        <v>113</v>
      </c>
      <c r="I1963" t="s">
        <v>50</v>
      </c>
      <c r="J1963" t="s">
        <v>51</v>
      </c>
      <c r="K1963" t="s">
        <v>209</v>
      </c>
      <c r="M1963" t="s">
        <v>5230</v>
      </c>
      <c r="N1963" t="s">
        <v>5231</v>
      </c>
      <c r="O1963" t="s">
        <v>5232</v>
      </c>
      <c r="P1963" t="s">
        <v>5230</v>
      </c>
      <c r="Q1963" t="s">
        <v>5233</v>
      </c>
      <c r="R1963" t="s">
        <v>5234</v>
      </c>
      <c r="S1963" t="s">
        <v>5235</v>
      </c>
      <c r="T1963">
        <v>7.3</v>
      </c>
      <c r="U1963">
        <v>73136</v>
      </c>
      <c r="V1963" s="12">
        <f>W1963*1.46138339920949</f>
        <v>14613833.9920949</v>
      </c>
      <c r="W1963" s="3">
        <v>10000000</v>
      </c>
      <c r="X1963" s="13">
        <f>Y1963*1.46138339920949</f>
        <v>715493.31225296634</v>
      </c>
      <c r="Y1963" s="3">
        <v>489600</v>
      </c>
      <c r="Z1963" s="13">
        <f>AA1963*1.46138339920949</f>
        <v>62513246.935968541</v>
      </c>
      <c r="AA1963" s="3">
        <v>42776760</v>
      </c>
      <c r="AB1963">
        <v>263</v>
      </c>
    </row>
    <row r="1964" spans="1:28" x14ac:dyDescent="0.2">
      <c r="A1964" t="s">
        <v>38451</v>
      </c>
      <c r="B1964" t="s">
        <v>38452</v>
      </c>
      <c r="C1964">
        <v>2017</v>
      </c>
      <c r="D1964" t="s">
        <v>38453</v>
      </c>
      <c r="E1964" t="s">
        <v>44035</v>
      </c>
      <c r="F1964" t="s">
        <v>44044</v>
      </c>
      <c r="G1964" t="s">
        <v>44032</v>
      </c>
      <c r="H1964">
        <v>140</v>
      </c>
      <c r="I1964" t="s">
        <v>23519</v>
      </c>
      <c r="J1964" t="s">
        <v>26</v>
      </c>
      <c r="M1964" t="s">
        <v>38454</v>
      </c>
      <c r="N1964" t="s">
        <v>38455</v>
      </c>
      <c r="O1964" t="s">
        <v>38456</v>
      </c>
      <c r="P1964" t="s">
        <v>28533</v>
      </c>
      <c r="Q1964" t="s">
        <v>38457</v>
      </c>
      <c r="R1964" t="s">
        <v>38458</v>
      </c>
      <c r="S1964" t="s">
        <v>38459</v>
      </c>
      <c r="T1964">
        <v>7.4</v>
      </c>
      <c r="U1964">
        <v>133677</v>
      </c>
      <c r="V1964" s="12">
        <f>W1964*1.05585427545692</f>
        <v>31675628.263707601</v>
      </c>
      <c r="W1964" s="3">
        <v>30000000</v>
      </c>
      <c r="X1964" s="13">
        <f>Y1964*1.05585427545692</f>
        <v>30388271.603231099</v>
      </c>
      <c r="Y1964" s="3">
        <v>28780744</v>
      </c>
      <c r="Z1964" s="13">
        <f>AA1964*1.05585427545692</f>
        <v>62595280.704002179</v>
      </c>
      <c r="AA1964" s="3">
        <v>59284015</v>
      </c>
      <c r="AB1964">
        <v>366</v>
      </c>
    </row>
    <row r="1965" spans="1:28" hidden="1" x14ac:dyDescent="0.2">
      <c r="A1965" t="s">
        <v>19273</v>
      </c>
      <c r="B1965" t="s">
        <v>19274</v>
      </c>
      <c r="C1965">
        <v>2007</v>
      </c>
      <c r="D1965" t="s">
        <v>10399</v>
      </c>
      <c r="E1965" t="s">
        <v>176</v>
      </c>
      <c r="F1965" t="s">
        <v>44040</v>
      </c>
      <c r="H1965">
        <v>165</v>
      </c>
      <c r="I1965" t="s">
        <v>943</v>
      </c>
      <c r="J1965" t="s">
        <v>944</v>
      </c>
      <c r="M1965" t="s">
        <v>19275</v>
      </c>
      <c r="N1965" t="s">
        <v>19276</v>
      </c>
      <c r="O1965" t="s">
        <v>19277</v>
      </c>
      <c r="P1965" t="s">
        <v>19278</v>
      </c>
      <c r="Q1965" t="s">
        <v>19279</v>
      </c>
      <c r="R1965" t="s">
        <v>19280</v>
      </c>
      <c r="S1965" t="s">
        <v>19281</v>
      </c>
      <c r="T1965">
        <v>8.4</v>
      </c>
      <c r="U1965">
        <v>161867</v>
      </c>
      <c r="W1965"/>
      <c r="X1965"/>
      <c r="Y1965">
        <v>1223869</v>
      </c>
      <c r="Z1965"/>
      <c r="AA1965">
        <v>21897373</v>
      </c>
      <c r="AB1965">
        <v>400</v>
      </c>
    </row>
    <row r="1966" spans="1:28" hidden="1" x14ac:dyDescent="0.2">
      <c r="A1966" t="s">
        <v>21677</v>
      </c>
      <c r="B1966" t="s">
        <v>21678</v>
      </c>
      <c r="C1966">
        <v>2010</v>
      </c>
      <c r="D1966" t="s">
        <v>16603</v>
      </c>
      <c r="E1966" t="s">
        <v>16512</v>
      </c>
      <c r="F1966" t="s">
        <v>44044</v>
      </c>
      <c r="G1966" t="s">
        <v>44042</v>
      </c>
      <c r="H1966">
        <v>92</v>
      </c>
      <c r="I1966" t="s">
        <v>817</v>
      </c>
      <c r="J1966" t="s">
        <v>26</v>
      </c>
      <c r="K1966" t="s">
        <v>27</v>
      </c>
      <c r="L1966" t="s">
        <v>209</v>
      </c>
      <c r="M1966" t="s">
        <v>11570</v>
      </c>
      <c r="N1966" t="s">
        <v>21679</v>
      </c>
      <c r="O1966" t="s">
        <v>21680</v>
      </c>
      <c r="P1966" t="s">
        <v>1318</v>
      </c>
      <c r="Q1966" t="s">
        <v>21681</v>
      </c>
      <c r="R1966" t="s">
        <v>21682</v>
      </c>
      <c r="S1966" t="s">
        <v>21683</v>
      </c>
      <c r="T1966">
        <v>6.5</v>
      </c>
      <c r="U1966">
        <v>111044</v>
      </c>
      <c r="V1966" s="12">
        <f>W1966*1.18690152988223</f>
        <v>61718879.55387596</v>
      </c>
      <c r="W1966" s="3">
        <v>52000000</v>
      </c>
      <c r="X1966" s="13">
        <f>Y1966*1.18690152988223</f>
        <v>28577534.941927712</v>
      </c>
      <c r="Y1966" s="3">
        <v>24077427</v>
      </c>
      <c r="Z1966" s="13">
        <f>AA1966*1.18690152988223</f>
        <v>62721213.148255385</v>
      </c>
      <c r="AA1966" s="3">
        <v>52844496</v>
      </c>
      <c r="AB1966">
        <v>247</v>
      </c>
    </row>
    <row r="1967" spans="1:28" x14ac:dyDescent="0.2">
      <c r="A1967" t="s">
        <v>11474</v>
      </c>
      <c r="B1967" t="s">
        <v>11475</v>
      </c>
      <c r="C1967">
        <v>2005</v>
      </c>
      <c r="D1967" s="1">
        <v>38395</v>
      </c>
      <c r="E1967" t="s">
        <v>1045</v>
      </c>
      <c r="F1967" t="s">
        <v>44032</v>
      </c>
      <c r="G1967" t="s">
        <v>44045</v>
      </c>
      <c r="H1967">
        <v>106</v>
      </c>
      <c r="I1967" t="s">
        <v>63</v>
      </c>
      <c r="J1967" t="s">
        <v>26</v>
      </c>
      <c r="M1967" t="s">
        <v>9742</v>
      </c>
      <c r="N1967" t="s">
        <v>11476</v>
      </c>
      <c r="O1967" t="s">
        <v>11477</v>
      </c>
      <c r="P1967" t="s">
        <v>8543</v>
      </c>
      <c r="Q1967" t="s">
        <v>11478</v>
      </c>
      <c r="R1967" t="s">
        <v>11479</v>
      </c>
      <c r="S1967" t="s">
        <v>11480</v>
      </c>
      <c r="T1967">
        <v>7.2</v>
      </c>
      <c r="U1967">
        <v>96903</v>
      </c>
      <c r="V1967" s="12">
        <f>W1967*1.32519713261649</f>
        <v>13251971.326164899</v>
      </c>
      <c r="W1967" s="3">
        <v>10000000</v>
      </c>
      <c r="X1967" s="13">
        <f>Y1967*1.32519713261649</f>
        <v>18214781.57992835</v>
      </c>
      <c r="Y1967" s="3">
        <v>13744960</v>
      </c>
      <c r="Z1967" s="13">
        <f>AA1967*1.32519713261649</f>
        <v>62721528.604050301</v>
      </c>
      <c r="AA1967" s="3">
        <v>47329961</v>
      </c>
      <c r="AB1967">
        <v>531</v>
      </c>
    </row>
    <row r="1968" spans="1:28" hidden="1" x14ac:dyDescent="0.2">
      <c r="A1968" t="s">
        <v>19300</v>
      </c>
      <c r="B1968" t="s">
        <v>19301</v>
      </c>
      <c r="C1968">
        <v>2007</v>
      </c>
      <c r="D1968" t="s">
        <v>3867</v>
      </c>
      <c r="E1968" t="s">
        <v>176</v>
      </c>
      <c r="H1968">
        <v>99</v>
      </c>
      <c r="I1968" t="s">
        <v>19302</v>
      </c>
      <c r="J1968" t="s">
        <v>12569</v>
      </c>
      <c r="M1968" t="s">
        <v>19303</v>
      </c>
      <c r="N1968" t="s">
        <v>19304</v>
      </c>
      <c r="O1968" t="s">
        <v>19305</v>
      </c>
      <c r="P1968" t="s">
        <v>19306</v>
      </c>
      <c r="Q1968" t="s">
        <v>19307</v>
      </c>
      <c r="R1968" t="s">
        <v>19308</v>
      </c>
      <c r="S1968" t="s">
        <v>19309</v>
      </c>
      <c r="T1968">
        <v>7.9</v>
      </c>
      <c r="U1968">
        <v>14125</v>
      </c>
      <c r="W1968"/>
      <c r="X1968"/>
      <c r="Y1968"/>
      <c r="Z1968"/>
      <c r="AA1968">
        <v>7205</v>
      </c>
      <c r="AB1968">
        <v>40</v>
      </c>
    </row>
    <row r="1969" spans="1:28" x14ac:dyDescent="0.2">
      <c r="A1969" t="s">
        <v>3961</v>
      </c>
      <c r="B1969" t="s">
        <v>3962</v>
      </c>
      <c r="C1969">
        <v>2003</v>
      </c>
      <c r="D1969" t="s">
        <v>3963</v>
      </c>
      <c r="E1969" t="s">
        <v>1045</v>
      </c>
      <c r="F1969" t="s">
        <v>44032</v>
      </c>
      <c r="G1969" t="s">
        <v>44036</v>
      </c>
      <c r="H1969">
        <v>92</v>
      </c>
      <c r="I1969" t="s">
        <v>25</v>
      </c>
      <c r="J1969" t="s">
        <v>26</v>
      </c>
      <c r="M1969" t="s">
        <v>2003</v>
      </c>
      <c r="N1969" t="s">
        <v>3964</v>
      </c>
      <c r="O1969" t="s">
        <v>3965</v>
      </c>
      <c r="P1969" t="s">
        <v>1058</v>
      </c>
      <c r="Q1969" t="s">
        <v>3966</v>
      </c>
      <c r="R1969" t="s">
        <v>3967</v>
      </c>
      <c r="S1969" t="s">
        <v>3968</v>
      </c>
      <c r="T1969">
        <v>6.2</v>
      </c>
      <c r="U1969">
        <v>34641</v>
      </c>
      <c r="V1969" s="12">
        <f>W1969*1.40658152173913</f>
        <v>28131630.434782598</v>
      </c>
      <c r="W1969" s="3">
        <v>20000000</v>
      </c>
      <c r="X1969" s="13">
        <f>Y1969*1.40658152173913</f>
        <v>52300208.99257607</v>
      </c>
      <c r="Y1969" s="3">
        <v>37182494</v>
      </c>
      <c r="Z1969" s="13">
        <f>AA1969*1.40658152173913</f>
        <v>62757928.806315199</v>
      </c>
      <c r="AA1969" s="3">
        <v>44617342</v>
      </c>
      <c r="AB1969">
        <v>133</v>
      </c>
    </row>
    <row r="1970" spans="1:28" x14ac:dyDescent="0.2">
      <c r="A1970" t="s">
        <v>25410</v>
      </c>
      <c r="B1970" t="s">
        <v>25411</v>
      </c>
      <c r="C1970">
        <v>2012</v>
      </c>
      <c r="D1970" t="s">
        <v>25412</v>
      </c>
      <c r="E1970" t="s">
        <v>1045</v>
      </c>
      <c r="F1970" t="s">
        <v>44032</v>
      </c>
      <c r="G1970" t="s">
        <v>44040</v>
      </c>
      <c r="H1970">
        <v>105</v>
      </c>
      <c r="I1970" t="s">
        <v>25</v>
      </c>
      <c r="J1970" t="s">
        <v>26</v>
      </c>
      <c r="M1970" t="s">
        <v>6298</v>
      </c>
      <c r="N1970" t="s">
        <v>25413</v>
      </c>
      <c r="O1970" t="s">
        <v>25414</v>
      </c>
      <c r="P1970" t="s">
        <v>7429</v>
      </c>
      <c r="Q1970" t="s">
        <v>25415</v>
      </c>
      <c r="R1970" t="s">
        <v>25416</v>
      </c>
      <c r="S1970" t="s">
        <v>25417</v>
      </c>
      <c r="T1970">
        <v>6.6</v>
      </c>
      <c r="U1970">
        <v>44458</v>
      </c>
      <c r="V1970" s="12">
        <f>W1970*1.12725506764114</f>
        <v>28181376.691028498</v>
      </c>
      <c r="W1970" s="3">
        <v>25000000</v>
      </c>
      <c r="X1970" s="13">
        <f>Y1970*1.12725506764114</f>
        <v>58453670.625647858</v>
      </c>
      <c r="Y1970" s="3">
        <v>51854875</v>
      </c>
      <c r="Z1970" s="13">
        <f>AA1970*1.12725506764114</f>
        <v>63140534.546468958</v>
      </c>
      <c r="AA1970" s="3">
        <v>56012642</v>
      </c>
      <c r="AB1970">
        <v>129</v>
      </c>
    </row>
    <row r="1971" spans="1:28" x14ac:dyDescent="0.2">
      <c r="A1971" t="s">
        <v>5543</v>
      </c>
      <c r="B1971" t="s">
        <v>5544</v>
      </c>
      <c r="C1971">
        <v>2002</v>
      </c>
      <c r="D1971" t="s">
        <v>4929</v>
      </c>
      <c r="E1971" t="s">
        <v>16512</v>
      </c>
      <c r="F1971" t="s">
        <v>44044</v>
      </c>
      <c r="G1971" t="s">
        <v>44042</v>
      </c>
      <c r="H1971">
        <v>92</v>
      </c>
      <c r="I1971" t="s">
        <v>63</v>
      </c>
      <c r="J1971" t="s">
        <v>26</v>
      </c>
      <c r="K1971" t="s">
        <v>27</v>
      </c>
      <c r="L1971" t="s">
        <v>209</v>
      </c>
      <c r="M1971" t="s">
        <v>5545</v>
      </c>
      <c r="N1971" t="s">
        <v>5546</v>
      </c>
      <c r="O1971" t="s">
        <v>5547</v>
      </c>
      <c r="P1971" t="s">
        <v>1671</v>
      </c>
      <c r="Q1971" t="s">
        <v>5548</v>
      </c>
      <c r="R1971" t="s">
        <v>5549</v>
      </c>
      <c r="S1971" t="s">
        <v>5550</v>
      </c>
      <c r="T1971">
        <v>6.8</v>
      </c>
      <c r="U1971">
        <v>281093</v>
      </c>
      <c r="V1971" s="12">
        <f>W1971*1.43863813229572</f>
        <v>30211400.778210122</v>
      </c>
      <c r="W1971" s="3">
        <v>21000000</v>
      </c>
      <c r="X1971" s="13">
        <f>Y1971*1.43863813229572</f>
        <v>36392433.265797667</v>
      </c>
      <c r="Y1971" s="3">
        <v>25296447</v>
      </c>
      <c r="Z1971" s="13">
        <f>AA1971*1.43863813229572</f>
        <v>63197836.68622569</v>
      </c>
      <c r="AA1971" s="3">
        <v>43928932</v>
      </c>
      <c r="AB1971">
        <v>475</v>
      </c>
    </row>
    <row r="1972" spans="1:28" x14ac:dyDescent="0.2">
      <c r="A1972" t="s">
        <v>9435</v>
      </c>
      <c r="B1972" t="s">
        <v>9436</v>
      </c>
      <c r="C1972">
        <v>2004</v>
      </c>
      <c r="D1972" s="1">
        <v>38453</v>
      </c>
      <c r="E1972" t="s">
        <v>1045</v>
      </c>
      <c r="H1972">
        <v>96</v>
      </c>
      <c r="I1972" t="s">
        <v>25</v>
      </c>
      <c r="J1972" t="s">
        <v>26</v>
      </c>
      <c r="M1972" t="s">
        <v>9437</v>
      </c>
      <c r="N1972" t="s">
        <v>9438</v>
      </c>
      <c r="O1972" t="s">
        <v>9439</v>
      </c>
      <c r="P1972" t="s">
        <v>9440</v>
      </c>
      <c r="Q1972" t="s">
        <v>9441</v>
      </c>
      <c r="R1972" t="s">
        <v>9442</v>
      </c>
      <c r="S1972" t="s">
        <v>9443</v>
      </c>
      <c r="T1972">
        <v>6.9</v>
      </c>
      <c r="U1972">
        <v>194951</v>
      </c>
      <c r="V1972" s="12">
        <f>W1972*1.37009528851244</f>
        <v>548038.11540497595</v>
      </c>
      <c r="W1972" s="3">
        <v>400000</v>
      </c>
      <c r="X1972" s="13">
        <f>Y1972*1.37009528851244</f>
        <v>61025353.961439893</v>
      </c>
      <c r="Y1972" s="3">
        <v>44540956</v>
      </c>
      <c r="Z1972" s="13">
        <f>AA1972*1.37009528851244</f>
        <v>63214671.695907868</v>
      </c>
      <c r="AA1972" s="3">
        <v>46138887</v>
      </c>
      <c r="AB1972">
        <v>1555</v>
      </c>
    </row>
    <row r="1973" spans="1:28" hidden="1" x14ac:dyDescent="0.2">
      <c r="A1973" t="s">
        <v>25130</v>
      </c>
      <c r="B1973" t="s">
        <v>25131</v>
      </c>
      <c r="C1973">
        <v>2010</v>
      </c>
      <c r="D1973" s="1">
        <v>41064</v>
      </c>
      <c r="E1973" t="s">
        <v>1045</v>
      </c>
      <c r="F1973" t="s">
        <v>44032</v>
      </c>
      <c r="H1973">
        <v>154</v>
      </c>
      <c r="I1973" t="s">
        <v>8657</v>
      </c>
      <c r="J1973" t="s">
        <v>27</v>
      </c>
      <c r="M1973" t="s">
        <v>8515</v>
      </c>
      <c r="N1973" t="s">
        <v>8515</v>
      </c>
      <c r="O1973" t="s">
        <v>25132</v>
      </c>
      <c r="P1973" t="s">
        <v>8518</v>
      </c>
      <c r="Q1973" t="s">
        <v>25133</v>
      </c>
      <c r="R1973" t="s">
        <v>25134</v>
      </c>
      <c r="S1973" t="s">
        <v>25135</v>
      </c>
      <c r="T1973">
        <v>7.1</v>
      </c>
      <c r="U1973">
        <v>23441</v>
      </c>
      <c r="V1973" s="12">
        <f>W1973*1.18690152988223</f>
        <v>29672538.24705575</v>
      </c>
      <c r="W1973" s="3">
        <v>25000000</v>
      </c>
      <c r="X1973" s="13">
        <f>Y1973*1.18690152988223</f>
        <v>244606.16249036902</v>
      </c>
      <c r="Y1973" s="3">
        <v>206088</v>
      </c>
      <c r="Z1973" s="13">
        <f>AA1973*1.18690152988223</f>
        <v>63285132.616231501</v>
      </c>
      <c r="AA1973" s="3">
        <v>53319615</v>
      </c>
      <c r="AB1973">
        <v>51</v>
      </c>
    </row>
    <row r="1974" spans="1:28" x14ac:dyDescent="0.2">
      <c r="A1974" t="s">
        <v>10288</v>
      </c>
      <c r="B1974" t="s">
        <v>10289</v>
      </c>
      <c r="C1974">
        <v>2006</v>
      </c>
      <c r="D1974" t="s">
        <v>10290</v>
      </c>
      <c r="E1974" t="s">
        <v>44041</v>
      </c>
      <c r="F1974" t="s">
        <v>44032</v>
      </c>
      <c r="G1974" t="s">
        <v>44045</v>
      </c>
      <c r="H1974">
        <v>121</v>
      </c>
      <c r="I1974" t="s">
        <v>4704</v>
      </c>
      <c r="J1974" t="s">
        <v>26</v>
      </c>
      <c r="K1974" t="s">
        <v>307</v>
      </c>
      <c r="M1974" t="s">
        <v>1221</v>
      </c>
      <c r="N1974" t="s">
        <v>10291</v>
      </c>
      <c r="O1974" t="s">
        <v>10292</v>
      </c>
      <c r="P1974" t="s">
        <v>3041</v>
      </c>
      <c r="Q1974" t="s">
        <v>10293</v>
      </c>
      <c r="R1974" t="s">
        <v>10294</v>
      </c>
      <c r="S1974" t="s">
        <v>10295</v>
      </c>
      <c r="T1974">
        <v>5.6</v>
      </c>
      <c r="U1974">
        <v>70639</v>
      </c>
      <c r="V1974" s="12">
        <f>W1974*1.28378472222222</f>
        <v>64189236.111111</v>
      </c>
      <c r="W1974" s="3">
        <v>50000000</v>
      </c>
      <c r="X1974" s="13">
        <f>Y1974*1.28378472222222</f>
        <v>28943029.265277728</v>
      </c>
      <c r="Y1974" s="3">
        <v>22545080</v>
      </c>
      <c r="Z1974" s="13">
        <f>AA1974*1.28378472222222</f>
        <v>63332556.295694336</v>
      </c>
      <c r="AA1974" s="3">
        <v>49332692</v>
      </c>
      <c r="AB1974">
        <v>664</v>
      </c>
    </row>
    <row r="1975" spans="1:28" x14ac:dyDescent="0.2">
      <c r="A1975" t="s">
        <v>15057</v>
      </c>
      <c r="B1975" t="s">
        <v>15058</v>
      </c>
      <c r="C1975">
        <v>2011</v>
      </c>
      <c r="D1975" t="s">
        <v>15059</v>
      </c>
      <c r="E1975" t="s">
        <v>44043</v>
      </c>
      <c r="F1975" t="s">
        <v>44032</v>
      </c>
      <c r="G1975" t="s">
        <v>44045</v>
      </c>
      <c r="H1975">
        <v>129</v>
      </c>
      <c r="I1975" t="s">
        <v>25</v>
      </c>
      <c r="J1975" t="s">
        <v>26</v>
      </c>
      <c r="M1975" t="s">
        <v>3359</v>
      </c>
      <c r="N1975" t="s">
        <v>15060</v>
      </c>
      <c r="O1975" t="s">
        <v>15061</v>
      </c>
      <c r="P1975" t="s">
        <v>7373</v>
      </c>
      <c r="Q1975" t="s">
        <v>15062</v>
      </c>
      <c r="R1975" t="s">
        <v>15063</v>
      </c>
      <c r="S1975" t="s">
        <v>15064</v>
      </c>
      <c r="T1975">
        <v>6.9</v>
      </c>
      <c r="U1975">
        <v>96631</v>
      </c>
      <c r="V1975" s="12">
        <f>W1975*1.1505830469594</f>
        <v>46023321.878376</v>
      </c>
      <c r="W1975" s="3">
        <v>40000000</v>
      </c>
      <c r="X1975" s="13">
        <f>Y1975*1.1505830469594</f>
        <v>36643631.960180387</v>
      </c>
      <c r="Y1975" s="3">
        <v>31847881</v>
      </c>
      <c r="Z1975" s="13">
        <f>AA1975*1.1505830469594</f>
        <v>63567275.25903035</v>
      </c>
      <c r="AA1975" s="3">
        <v>55247881</v>
      </c>
      <c r="AB1975">
        <v>378</v>
      </c>
    </row>
    <row r="1976" spans="1:28" hidden="1" x14ac:dyDescent="0.2">
      <c r="A1976" t="s">
        <v>19362</v>
      </c>
      <c r="B1976" t="s">
        <v>19363</v>
      </c>
      <c r="C1976">
        <v>2007</v>
      </c>
      <c r="D1976" s="1">
        <v>39426</v>
      </c>
      <c r="E1976" t="s">
        <v>1045</v>
      </c>
      <c r="F1976" t="s">
        <v>44046</v>
      </c>
      <c r="G1976" t="s">
        <v>44045</v>
      </c>
      <c r="H1976">
        <v>159</v>
      </c>
      <c r="I1976" t="s">
        <v>943</v>
      </c>
      <c r="J1976" t="s">
        <v>944</v>
      </c>
      <c r="K1976" t="s">
        <v>12764</v>
      </c>
      <c r="M1976" t="s">
        <v>2931</v>
      </c>
      <c r="N1976" t="s">
        <v>19364</v>
      </c>
      <c r="O1976" t="s">
        <v>19365</v>
      </c>
      <c r="P1976" t="s">
        <v>2934</v>
      </c>
      <c r="Q1976" t="s">
        <v>19366</v>
      </c>
      <c r="R1976" t="s">
        <v>19367</v>
      </c>
      <c r="S1976" t="s">
        <v>19368</v>
      </c>
      <c r="T1976">
        <v>7.3</v>
      </c>
      <c r="U1976">
        <v>21128</v>
      </c>
      <c r="W1976"/>
      <c r="X1976"/>
      <c r="Y1976">
        <v>1097797</v>
      </c>
      <c r="Z1976"/>
      <c r="AA1976">
        <v>19073095</v>
      </c>
      <c r="AB1976">
        <v>52</v>
      </c>
    </row>
    <row r="1977" spans="1:28" x14ac:dyDescent="0.2">
      <c r="A1977" t="s">
        <v>18132</v>
      </c>
      <c r="B1977" t="s">
        <v>18133</v>
      </c>
      <c r="C1977">
        <v>2008</v>
      </c>
      <c r="D1977" s="1">
        <v>39455</v>
      </c>
      <c r="E1977" t="s">
        <v>44041</v>
      </c>
      <c r="F1977" t="s">
        <v>44045</v>
      </c>
      <c r="G1977" t="s">
        <v>44042</v>
      </c>
      <c r="H1977">
        <v>101</v>
      </c>
      <c r="I1977" t="s">
        <v>25</v>
      </c>
      <c r="J1977" t="s">
        <v>26</v>
      </c>
      <c r="M1977" t="s">
        <v>1345</v>
      </c>
      <c r="N1977" t="s">
        <v>18134</v>
      </c>
      <c r="O1977" t="s">
        <v>18135</v>
      </c>
      <c r="P1977" t="s">
        <v>3457</v>
      </c>
      <c r="Q1977" t="s">
        <v>18136</v>
      </c>
      <c r="R1977" t="s">
        <v>18137</v>
      </c>
      <c r="S1977" t="s">
        <v>18138</v>
      </c>
      <c r="T1977">
        <v>6.2</v>
      </c>
      <c r="U1977">
        <v>46812</v>
      </c>
      <c r="V1977" s="12">
        <f>W1977*1.20207800169993</f>
        <v>42072730.05949755</v>
      </c>
      <c r="W1977" s="3">
        <v>35000000</v>
      </c>
      <c r="X1977" s="13">
        <f>Y1977*1.20207800169993</f>
        <v>34485015.369897313</v>
      </c>
      <c r="Y1977" s="3">
        <v>28687835</v>
      </c>
      <c r="Z1977" s="13">
        <f>AA1977*1.20207800169993</f>
        <v>63630211.529997267</v>
      </c>
      <c r="AA1977" s="3">
        <v>52933513</v>
      </c>
      <c r="AB1977">
        <v>267</v>
      </c>
    </row>
    <row r="1978" spans="1:28" hidden="1" x14ac:dyDescent="0.2">
      <c r="A1978" t="s">
        <v>19376</v>
      </c>
      <c r="B1978" t="s">
        <v>19377</v>
      </c>
      <c r="C1978">
        <v>2007</v>
      </c>
      <c r="D1978" t="s">
        <v>7573</v>
      </c>
      <c r="E1978" t="s">
        <v>176</v>
      </c>
      <c r="F1978" t="s">
        <v>44036</v>
      </c>
      <c r="H1978">
        <v>86</v>
      </c>
      <c r="I1978" t="s">
        <v>12013</v>
      </c>
      <c r="J1978" t="s">
        <v>308</v>
      </c>
      <c r="M1978" t="s">
        <v>19378</v>
      </c>
      <c r="N1978" t="s">
        <v>19379</v>
      </c>
      <c r="O1978" t="s">
        <v>19380</v>
      </c>
      <c r="P1978" t="s">
        <v>5485</v>
      </c>
      <c r="Q1978" t="s">
        <v>19381</v>
      </c>
      <c r="R1978" t="s">
        <v>19382</v>
      </c>
      <c r="S1978" t="s">
        <v>19383</v>
      </c>
      <c r="T1978">
        <v>7.1</v>
      </c>
      <c r="U1978">
        <v>13067</v>
      </c>
      <c r="W1978"/>
      <c r="X1978"/>
      <c r="Y1978">
        <v>48334</v>
      </c>
      <c r="Z1978"/>
      <c r="AA1978">
        <v>2728869</v>
      </c>
      <c r="AB1978">
        <v>48</v>
      </c>
    </row>
    <row r="1979" spans="1:28" hidden="1" x14ac:dyDescent="0.2">
      <c r="A1979" t="s">
        <v>19384</v>
      </c>
      <c r="B1979" t="s">
        <v>19385</v>
      </c>
      <c r="C1979">
        <v>2016</v>
      </c>
      <c r="D1979" t="s">
        <v>19386</v>
      </c>
      <c r="E1979" t="s">
        <v>44035</v>
      </c>
      <c r="F1979" t="s">
        <v>44032</v>
      </c>
      <c r="G1979" t="s">
        <v>44050</v>
      </c>
      <c r="H1979">
        <v>107</v>
      </c>
      <c r="I1979" t="s">
        <v>25</v>
      </c>
      <c r="J1979" t="s">
        <v>26</v>
      </c>
      <c r="K1979" t="s">
        <v>4428</v>
      </c>
      <c r="L1979" t="s">
        <v>74</v>
      </c>
      <c r="M1979" t="s">
        <v>19387</v>
      </c>
      <c r="N1979" t="s">
        <v>19387</v>
      </c>
      <c r="O1979" t="s">
        <v>19388</v>
      </c>
      <c r="P1979" t="s">
        <v>19389</v>
      </c>
      <c r="Q1979" t="s">
        <v>19390</v>
      </c>
      <c r="R1979" t="s">
        <v>19391</v>
      </c>
      <c r="S1979" t="s">
        <v>19392</v>
      </c>
      <c r="T1979">
        <v>7.2</v>
      </c>
      <c r="U1979">
        <v>15923</v>
      </c>
      <c r="W1979"/>
      <c r="X1979"/>
      <c r="Y1979">
        <v>57046</v>
      </c>
      <c r="Z1979"/>
      <c r="AA1979">
        <v>7846608</v>
      </c>
      <c r="AB1979">
        <v>56</v>
      </c>
    </row>
    <row r="1980" spans="1:28" hidden="1" x14ac:dyDescent="0.2">
      <c r="A1980" t="s">
        <v>19393</v>
      </c>
      <c r="B1980" t="s">
        <v>19394</v>
      </c>
      <c r="C1980">
        <v>2008</v>
      </c>
      <c r="D1980" t="s">
        <v>15139</v>
      </c>
      <c r="E1980" t="s">
        <v>44043</v>
      </c>
      <c r="F1980" t="s">
        <v>44038</v>
      </c>
      <c r="G1980" t="s">
        <v>44032</v>
      </c>
      <c r="H1980">
        <v>83</v>
      </c>
      <c r="I1980" t="s">
        <v>25</v>
      </c>
      <c r="J1980" t="s">
        <v>26</v>
      </c>
      <c r="M1980" t="s">
        <v>3611</v>
      </c>
      <c r="N1980" t="s">
        <v>19395</v>
      </c>
      <c r="O1980" t="s">
        <v>19396</v>
      </c>
      <c r="P1980" t="s">
        <v>690</v>
      </c>
      <c r="Q1980" t="s">
        <v>19397</v>
      </c>
      <c r="R1980" t="s">
        <v>19398</v>
      </c>
      <c r="S1980" t="s">
        <v>19399</v>
      </c>
      <c r="T1980">
        <v>4.3</v>
      </c>
      <c r="U1980">
        <v>15185</v>
      </c>
      <c r="W1980"/>
      <c r="X1980"/>
      <c r="Y1980">
        <v>45610425</v>
      </c>
      <c r="Z1980"/>
      <c r="AA1980">
        <v>51549674</v>
      </c>
      <c r="AB1980">
        <v>60</v>
      </c>
    </row>
    <row r="1981" spans="1:28" hidden="1" x14ac:dyDescent="0.2">
      <c r="A1981" t="s">
        <v>19400</v>
      </c>
      <c r="B1981" t="s">
        <v>19401</v>
      </c>
      <c r="C1981">
        <v>2010</v>
      </c>
      <c r="D1981" s="1">
        <v>40520</v>
      </c>
      <c r="E1981" t="s">
        <v>176</v>
      </c>
      <c r="F1981" t="s">
        <v>44042</v>
      </c>
      <c r="H1981">
        <v>96</v>
      </c>
      <c r="I1981" t="s">
        <v>25</v>
      </c>
      <c r="J1981" t="s">
        <v>26</v>
      </c>
      <c r="M1981" t="s">
        <v>19402</v>
      </c>
      <c r="N1981" t="s">
        <v>19403</v>
      </c>
      <c r="O1981" t="s">
        <v>19404</v>
      </c>
      <c r="P1981" t="s">
        <v>3578</v>
      </c>
      <c r="Q1981" t="s">
        <v>19405</v>
      </c>
      <c r="R1981" t="s">
        <v>19406</v>
      </c>
      <c r="S1981" t="s">
        <v>19407</v>
      </c>
      <c r="T1981">
        <v>6.4</v>
      </c>
      <c r="U1981">
        <v>51087</v>
      </c>
      <c r="W1981">
        <v>21800000</v>
      </c>
      <c r="X1981"/>
      <c r="Y1981"/>
      <c r="Z1981"/>
      <c r="AA1981">
        <v>716580</v>
      </c>
      <c r="AB1981">
        <v>133</v>
      </c>
    </row>
    <row r="1982" spans="1:28" x14ac:dyDescent="0.2">
      <c r="A1982" t="s">
        <v>7181</v>
      </c>
      <c r="B1982" t="s">
        <v>7182</v>
      </c>
      <c r="C1982">
        <v>2004</v>
      </c>
      <c r="D1982" t="s">
        <v>4185</v>
      </c>
      <c r="E1982" t="s">
        <v>16512</v>
      </c>
      <c r="F1982" t="s">
        <v>44038</v>
      </c>
      <c r="G1982" t="s">
        <v>44044</v>
      </c>
      <c r="H1982">
        <v>84</v>
      </c>
      <c r="I1982" t="s">
        <v>25</v>
      </c>
      <c r="J1982" t="s">
        <v>26</v>
      </c>
      <c r="M1982" t="s">
        <v>7183</v>
      </c>
      <c r="N1982" t="s">
        <v>7184</v>
      </c>
      <c r="O1982" t="s">
        <v>7185</v>
      </c>
      <c r="P1982" t="s">
        <v>7186</v>
      </c>
      <c r="Q1982" t="s">
        <v>7187</v>
      </c>
      <c r="R1982" t="s">
        <v>7188</v>
      </c>
      <c r="S1982" t="s">
        <v>7189</v>
      </c>
      <c r="T1982">
        <v>4.0999999999999996</v>
      </c>
      <c r="U1982">
        <v>26801</v>
      </c>
      <c r="V1982" s="12">
        <f>W1982*1.37009528851244</f>
        <v>54803811.540497601</v>
      </c>
      <c r="W1982" s="3">
        <v>40000000</v>
      </c>
      <c r="X1982" s="13">
        <f>Y1982*1.37009528851244</f>
        <v>29066652.381413437</v>
      </c>
      <c r="Y1982" s="3">
        <v>21215059</v>
      </c>
      <c r="Z1982" s="13">
        <f>AA1982*1.37009528851244</f>
        <v>63772725.207871869</v>
      </c>
      <c r="AA1982" s="3">
        <v>46546197</v>
      </c>
      <c r="AB1982">
        <v>217</v>
      </c>
    </row>
    <row r="1983" spans="1:28" hidden="1" x14ac:dyDescent="0.2">
      <c r="A1983" t="s">
        <v>14518</v>
      </c>
      <c r="B1983" t="s">
        <v>14519</v>
      </c>
      <c r="C1983">
        <v>2006</v>
      </c>
      <c r="D1983" t="s">
        <v>8778</v>
      </c>
      <c r="E1983" t="s">
        <v>44041</v>
      </c>
      <c r="F1983" t="s">
        <v>44032</v>
      </c>
      <c r="G1983" t="s">
        <v>44036</v>
      </c>
      <c r="H1983">
        <v>92</v>
      </c>
      <c r="I1983" t="s">
        <v>1561</v>
      </c>
      <c r="J1983" t="s">
        <v>26</v>
      </c>
      <c r="K1983" t="s">
        <v>27</v>
      </c>
      <c r="M1983" t="s">
        <v>4948</v>
      </c>
      <c r="N1983" t="s">
        <v>14520</v>
      </c>
      <c r="O1983" t="s">
        <v>14521</v>
      </c>
      <c r="P1983" t="s">
        <v>9605</v>
      </c>
      <c r="Q1983" t="s">
        <v>14522</v>
      </c>
      <c r="R1983" t="s">
        <v>14523</v>
      </c>
      <c r="S1983" t="s">
        <v>14524</v>
      </c>
      <c r="T1983">
        <v>7.4</v>
      </c>
      <c r="U1983">
        <v>73731</v>
      </c>
      <c r="V1983" s="12">
        <f>W1983*1.28378472222222</f>
        <v>19256770.833333302</v>
      </c>
      <c r="W1983" s="3">
        <v>15000000</v>
      </c>
      <c r="X1983" s="13">
        <f>Y1983*1.28378472222222</f>
        <v>22479221.972708296</v>
      </c>
      <c r="Y1983" s="3">
        <v>17510118</v>
      </c>
      <c r="Z1983" s="13">
        <f>AA1983*1.28378472222222</f>
        <v>63950955.396388784</v>
      </c>
      <c r="AA1983" s="3">
        <v>49814392</v>
      </c>
      <c r="AB1983">
        <v>292</v>
      </c>
    </row>
    <row r="1984" spans="1:28" x14ac:dyDescent="0.2">
      <c r="A1984" t="s">
        <v>18157</v>
      </c>
      <c r="B1984" t="s">
        <v>18158</v>
      </c>
      <c r="C1984">
        <v>2013</v>
      </c>
      <c r="D1984" s="1">
        <v>41279</v>
      </c>
      <c r="E1984" t="s">
        <v>16512</v>
      </c>
      <c r="F1984" t="s">
        <v>44032</v>
      </c>
      <c r="G1984" t="s">
        <v>44042</v>
      </c>
      <c r="H1984">
        <v>112</v>
      </c>
      <c r="I1984" t="s">
        <v>18159</v>
      </c>
      <c r="J1984" t="s">
        <v>26</v>
      </c>
      <c r="K1984" t="s">
        <v>308</v>
      </c>
      <c r="M1984" t="s">
        <v>18160</v>
      </c>
      <c r="N1984" t="s">
        <v>18161</v>
      </c>
      <c r="O1984" t="s">
        <v>18162</v>
      </c>
      <c r="P1984" t="s">
        <v>4689</v>
      </c>
      <c r="Q1984" t="s">
        <v>18163</v>
      </c>
      <c r="R1984" t="s">
        <v>18164</v>
      </c>
      <c r="S1984" t="s">
        <v>18165</v>
      </c>
      <c r="T1984">
        <v>6.4</v>
      </c>
      <c r="U1984">
        <v>81909</v>
      </c>
      <c r="V1984" s="12">
        <f>W1984*1.11098185502045</f>
        <v>16664727.825306749</v>
      </c>
      <c r="W1984" s="3">
        <v>15000000</v>
      </c>
      <c r="X1984" s="13">
        <f>Y1984*1.11098185502045</f>
        <v>47694964.309644938</v>
      </c>
      <c r="Y1984" s="3">
        <v>42930462</v>
      </c>
      <c r="Z1984" s="13">
        <f>AA1984*1.11098185502045</f>
        <v>64242163.586472787</v>
      </c>
      <c r="AA1984" s="3">
        <v>57824674</v>
      </c>
      <c r="AB1984">
        <v>151</v>
      </c>
    </row>
    <row r="1985" spans="1:28" x14ac:dyDescent="0.2">
      <c r="A1985" t="s">
        <v>32942</v>
      </c>
      <c r="B1985" t="s">
        <v>32943</v>
      </c>
      <c r="C1985">
        <v>2017</v>
      </c>
      <c r="D1985" s="1">
        <v>42925</v>
      </c>
      <c r="E1985" t="s">
        <v>16512</v>
      </c>
      <c r="F1985" t="s">
        <v>44031</v>
      </c>
      <c r="G1985" t="s">
        <v>44038</v>
      </c>
      <c r="H1985">
        <v>90</v>
      </c>
      <c r="I1985" t="s">
        <v>25</v>
      </c>
      <c r="J1985" t="s">
        <v>26</v>
      </c>
      <c r="K1985" t="s">
        <v>308</v>
      </c>
      <c r="M1985" t="s">
        <v>15701</v>
      </c>
      <c r="N1985" t="s">
        <v>32944</v>
      </c>
      <c r="O1985" t="s">
        <v>32945</v>
      </c>
      <c r="P1985" t="s">
        <v>32946</v>
      </c>
      <c r="Q1985" t="s">
        <v>32947</v>
      </c>
      <c r="R1985" t="s">
        <v>32948</v>
      </c>
      <c r="S1985" t="s">
        <v>32949</v>
      </c>
      <c r="T1985">
        <v>4.5</v>
      </c>
      <c r="U1985">
        <v>32551</v>
      </c>
      <c r="V1985" s="12">
        <f>W1985*1.05585427545692</f>
        <v>44345879.569190644</v>
      </c>
      <c r="W1985" s="3">
        <v>42000000</v>
      </c>
      <c r="X1985" s="13">
        <f>Y1985*1.05585427545692</f>
        <v>48413218.180311725</v>
      </c>
      <c r="Y1985" s="3">
        <v>45852178</v>
      </c>
      <c r="Z1985" s="13">
        <f>AA1985*1.05585427545692</f>
        <v>64244204.102566145</v>
      </c>
      <c r="AA1985" s="3">
        <v>60845711</v>
      </c>
      <c r="AB1985">
        <v>317</v>
      </c>
    </row>
    <row r="1986" spans="1:28" x14ac:dyDescent="0.2">
      <c r="A1986" t="s">
        <v>8802</v>
      </c>
      <c r="B1986" t="s">
        <v>8803</v>
      </c>
      <c r="C1986">
        <v>2014</v>
      </c>
      <c r="D1986" t="s">
        <v>8804</v>
      </c>
      <c r="E1986" t="s">
        <v>16512</v>
      </c>
      <c r="F1986" t="s">
        <v>44044</v>
      </c>
      <c r="G1986" t="s">
        <v>44032</v>
      </c>
      <c r="H1986">
        <v>114</v>
      </c>
      <c r="I1986" t="s">
        <v>25</v>
      </c>
      <c r="J1986" t="s">
        <v>26</v>
      </c>
      <c r="K1986" t="s">
        <v>308</v>
      </c>
      <c r="L1986" t="s">
        <v>1494</v>
      </c>
      <c r="M1986" t="s">
        <v>8805</v>
      </c>
      <c r="N1986" t="s">
        <v>8806</v>
      </c>
      <c r="O1986" t="s">
        <v>8807</v>
      </c>
      <c r="P1986" t="s">
        <v>8535</v>
      </c>
      <c r="Q1986" t="s">
        <v>8808</v>
      </c>
      <c r="R1986" t="s">
        <v>8809</v>
      </c>
      <c r="S1986" t="s">
        <v>8810</v>
      </c>
      <c r="T1986">
        <v>6.5</v>
      </c>
      <c r="U1986">
        <v>110683</v>
      </c>
      <c r="V1986" s="12">
        <f>W1986*1.09324733035956</f>
        <v>30610925.250067681</v>
      </c>
      <c r="W1986" s="3">
        <v>28000000</v>
      </c>
      <c r="X1986" s="13">
        <f>Y1986*1.09324733035956</f>
        <v>28760713.46816716</v>
      </c>
      <c r="Y1986" s="3">
        <v>26307600</v>
      </c>
      <c r="Z1986" s="13">
        <f>AA1986*1.09324733035956</f>
        <v>64320533.241349213</v>
      </c>
      <c r="AA1986" s="3">
        <v>58834384</v>
      </c>
      <c r="AB1986">
        <v>233</v>
      </c>
    </row>
    <row r="1987" spans="1:28" hidden="1" x14ac:dyDescent="0.2">
      <c r="A1987" t="s">
        <v>19450</v>
      </c>
      <c r="B1987" t="s">
        <v>19451</v>
      </c>
      <c r="C1987">
        <v>2019</v>
      </c>
      <c r="D1987" t="s">
        <v>19443</v>
      </c>
      <c r="E1987" t="s">
        <v>44043</v>
      </c>
      <c r="F1987" t="s">
        <v>44038</v>
      </c>
      <c r="G1987" t="s">
        <v>44032</v>
      </c>
      <c r="H1987">
        <v>92</v>
      </c>
      <c r="I1987" t="s">
        <v>25</v>
      </c>
      <c r="J1987" t="s">
        <v>26</v>
      </c>
      <c r="M1987" t="s">
        <v>19452</v>
      </c>
      <c r="N1987" t="s">
        <v>19453</v>
      </c>
      <c r="O1987" t="s">
        <v>19454</v>
      </c>
      <c r="P1987" t="s">
        <v>19455</v>
      </c>
      <c r="Q1987" t="s">
        <v>19456</v>
      </c>
      <c r="R1987" t="s">
        <v>19457</v>
      </c>
      <c r="S1987" t="s">
        <v>19458</v>
      </c>
      <c r="T1987">
        <v>5.5</v>
      </c>
      <c r="U1987">
        <v>12189</v>
      </c>
      <c r="W1987"/>
      <c r="X1987"/>
      <c r="Y1987"/>
      <c r="Z1987"/>
      <c r="AA1987"/>
      <c r="AB1987">
        <v>156</v>
      </c>
    </row>
    <row r="1988" spans="1:28" hidden="1" x14ac:dyDescent="0.2">
      <c r="A1988" t="s">
        <v>43370</v>
      </c>
      <c r="B1988" t="s">
        <v>43371</v>
      </c>
      <c r="C1988">
        <v>2018</v>
      </c>
      <c r="D1988" s="1">
        <v>43230</v>
      </c>
      <c r="E1988" t="s">
        <v>44041</v>
      </c>
      <c r="F1988" t="s">
        <v>44042</v>
      </c>
      <c r="H1988">
        <v>139</v>
      </c>
      <c r="I1988" t="s">
        <v>943</v>
      </c>
      <c r="J1988" t="s">
        <v>944</v>
      </c>
      <c r="K1988" t="s">
        <v>26</v>
      </c>
      <c r="M1988" t="s">
        <v>20506</v>
      </c>
      <c r="N1988" t="s">
        <v>43372</v>
      </c>
      <c r="O1988" t="s">
        <v>43373</v>
      </c>
      <c r="P1988" t="s">
        <v>19882</v>
      </c>
      <c r="Q1988" t="s">
        <v>43374</v>
      </c>
      <c r="R1988" t="s">
        <v>43375</v>
      </c>
      <c r="S1988" t="s">
        <v>43376</v>
      </c>
      <c r="T1988">
        <v>8.3000000000000007</v>
      </c>
      <c r="U1988">
        <v>65800</v>
      </c>
      <c r="V1988" s="12">
        <f>W1988*1.03068014830331</f>
        <v>4638060.6673648944</v>
      </c>
      <c r="W1988" s="3">
        <v>4500000</v>
      </c>
      <c r="X1988" s="13">
        <f>Y1988*1.03068014830331</f>
        <v>1229648.8282126707</v>
      </c>
      <c r="Y1988" s="3">
        <v>1193046</v>
      </c>
      <c r="Z1988" s="13">
        <f>AA1988*1.03068014830331</f>
        <v>64392094.757860005</v>
      </c>
      <c r="AA1988" s="3">
        <v>62475342</v>
      </c>
      <c r="AB1988">
        <v>851</v>
      </c>
    </row>
    <row r="1989" spans="1:28" x14ac:dyDescent="0.2">
      <c r="A1989" t="s">
        <v>38371</v>
      </c>
      <c r="B1989" t="s">
        <v>2301</v>
      </c>
      <c r="C1989">
        <v>2015</v>
      </c>
      <c r="D1989" s="1">
        <v>42432</v>
      </c>
      <c r="E1989" t="s">
        <v>176</v>
      </c>
      <c r="F1989" t="s">
        <v>44045</v>
      </c>
      <c r="G1989" t="s">
        <v>44042</v>
      </c>
      <c r="H1989">
        <v>108</v>
      </c>
      <c r="I1989" t="s">
        <v>38372</v>
      </c>
      <c r="J1989" t="s">
        <v>26</v>
      </c>
      <c r="M1989" t="s">
        <v>12783</v>
      </c>
      <c r="N1989" t="s">
        <v>12783</v>
      </c>
      <c r="O1989" t="s">
        <v>38373</v>
      </c>
      <c r="P1989" t="s">
        <v>18208</v>
      </c>
      <c r="Q1989" t="s">
        <v>38374</v>
      </c>
      <c r="R1989" t="s">
        <v>38375</v>
      </c>
      <c r="S1989" t="s">
        <v>38376</v>
      </c>
      <c r="T1989">
        <v>7</v>
      </c>
      <c r="U1989">
        <v>135834</v>
      </c>
      <c r="V1989" s="12">
        <f>W1989*1.09195121025074</f>
        <v>5459756.0512537006</v>
      </c>
      <c r="W1989" s="3">
        <v>5000000</v>
      </c>
      <c r="X1989" s="13">
        <f>Y1989*1.09195121025074</f>
        <v>47813557.010319874</v>
      </c>
      <c r="Y1989" s="3">
        <v>43787265</v>
      </c>
      <c r="Z1989" s="13">
        <f>AA1989*1.09195121025074</f>
        <v>64403851.287169188</v>
      </c>
      <c r="AA1989" s="3">
        <v>58980521</v>
      </c>
      <c r="AB1989">
        <v>417</v>
      </c>
    </row>
    <row r="1990" spans="1:28" x14ac:dyDescent="0.2">
      <c r="A1990" t="s">
        <v>1138</v>
      </c>
      <c r="B1990" t="s">
        <v>1139</v>
      </c>
      <c r="C1990">
        <v>2001</v>
      </c>
      <c r="D1990" s="1">
        <v>37471</v>
      </c>
      <c r="E1990" t="s">
        <v>176</v>
      </c>
      <c r="F1990" t="s">
        <v>44050</v>
      </c>
      <c r="H1990">
        <v>106</v>
      </c>
      <c r="I1990" t="s">
        <v>319</v>
      </c>
      <c r="J1990" t="s">
        <v>26</v>
      </c>
      <c r="K1990" t="s">
        <v>307</v>
      </c>
      <c r="M1990" t="s">
        <v>1140</v>
      </c>
      <c r="N1990" t="s">
        <v>1141</v>
      </c>
      <c r="O1990" t="s">
        <v>1142</v>
      </c>
      <c r="P1990" t="s">
        <v>1143</v>
      </c>
      <c r="Q1990" t="s">
        <v>1144</v>
      </c>
      <c r="R1990" t="s">
        <v>1145</v>
      </c>
      <c r="S1990" t="s">
        <v>1146</v>
      </c>
      <c r="T1990">
        <v>6.4</v>
      </c>
      <c r="U1990">
        <v>27785</v>
      </c>
      <c r="V1990" s="12">
        <f>W1990*1.46138339920949</f>
        <v>46764268.774703681</v>
      </c>
      <c r="W1990" s="3">
        <v>32000000</v>
      </c>
      <c r="X1990" s="13">
        <f>Y1990*1.46138339920949</f>
        <v>58780828.431502134</v>
      </c>
      <c r="Y1990" s="3">
        <v>40222729</v>
      </c>
      <c r="Z1990" s="13">
        <f>AA1990*1.46138339920949</f>
        <v>64450499.150079221</v>
      </c>
      <c r="AA1990" s="3">
        <v>44102389</v>
      </c>
      <c r="AB1990">
        <v>135</v>
      </c>
    </row>
    <row r="1991" spans="1:28" hidden="1" x14ac:dyDescent="0.2">
      <c r="A1991" t="s">
        <v>19481</v>
      </c>
      <c r="B1991" t="s">
        <v>19482</v>
      </c>
      <c r="C1991">
        <v>2007</v>
      </c>
      <c r="D1991" t="s">
        <v>18567</v>
      </c>
      <c r="E1991" t="s">
        <v>3496</v>
      </c>
      <c r="F1991" t="s">
        <v>44045</v>
      </c>
      <c r="G1991" t="s">
        <v>44033</v>
      </c>
      <c r="H1991">
        <v>81</v>
      </c>
      <c r="I1991" t="s">
        <v>25</v>
      </c>
      <c r="J1991" t="s">
        <v>26</v>
      </c>
      <c r="M1991" t="s">
        <v>19483</v>
      </c>
      <c r="N1991" t="s">
        <v>19484</v>
      </c>
      <c r="O1991" t="s">
        <v>19485</v>
      </c>
      <c r="P1991" t="s">
        <v>19486</v>
      </c>
      <c r="Q1991" t="s">
        <v>19487</v>
      </c>
      <c r="R1991" t="s">
        <v>19488</v>
      </c>
      <c r="S1991" t="s">
        <v>19489</v>
      </c>
      <c r="T1991">
        <v>6.1</v>
      </c>
      <c r="U1991">
        <v>14654</v>
      </c>
      <c r="W1991"/>
      <c r="X1991"/>
      <c r="Y1991"/>
      <c r="Z1991"/>
      <c r="AA1991"/>
      <c r="AB1991">
        <v>146</v>
      </c>
    </row>
    <row r="1992" spans="1:28" x14ac:dyDescent="0.2">
      <c r="A1992" t="s">
        <v>4340</v>
      </c>
      <c r="B1992" t="s">
        <v>4341</v>
      </c>
      <c r="C1992">
        <v>2003</v>
      </c>
      <c r="D1992" s="1">
        <v>37715</v>
      </c>
      <c r="E1992" t="s">
        <v>16512</v>
      </c>
      <c r="F1992" t="s">
        <v>44044</v>
      </c>
      <c r="G1992" t="s">
        <v>44032</v>
      </c>
      <c r="H1992">
        <v>94</v>
      </c>
      <c r="I1992" t="s">
        <v>25</v>
      </c>
      <c r="J1992" t="s">
        <v>26</v>
      </c>
      <c r="K1992" t="s">
        <v>587</v>
      </c>
      <c r="M1992" t="s">
        <v>668</v>
      </c>
      <c r="N1992" t="s">
        <v>4342</v>
      </c>
      <c r="O1992" t="s">
        <v>4343</v>
      </c>
      <c r="P1992" t="s">
        <v>201</v>
      </c>
      <c r="Q1992" t="s">
        <v>4344</v>
      </c>
      <c r="R1992" t="s">
        <v>4345</v>
      </c>
      <c r="S1992" t="s">
        <v>4346</v>
      </c>
      <c r="T1992">
        <v>6.1</v>
      </c>
      <c r="U1992">
        <v>43063</v>
      </c>
      <c r="V1992" s="12">
        <f>W1992*1.40658152173913</f>
        <v>77361983.695652142</v>
      </c>
      <c r="W1992" s="3">
        <v>55000000</v>
      </c>
      <c r="X1992" s="13">
        <f>Y1992*1.40658152173913</f>
        <v>48167114.068842374</v>
      </c>
      <c r="Y1992" s="3">
        <v>34244097</v>
      </c>
      <c r="Z1992" s="13">
        <f>AA1992*1.40658152173913</f>
        <v>64789742.847374976</v>
      </c>
      <c r="AA1992" s="3">
        <v>46061847</v>
      </c>
      <c r="AB1992">
        <v>345</v>
      </c>
    </row>
    <row r="1993" spans="1:28" x14ac:dyDescent="0.2">
      <c r="A1993" t="s">
        <v>13857</v>
      </c>
      <c r="B1993" t="s">
        <v>13858</v>
      </c>
      <c r="C1993">
        <v>2010</v>
      </c>
      <c r="D1993" t="s">
        <v>13859</v>
      </c>
      <c r="E1993" t="s">
        <v>3496</v>
      </c>
      <c r="F1993" t="s">
        <v>44042</v>
      </c>
      <c r="H1993">
        <v>101</v>
      </c>
      <c r="I1993" t="s">
        <v>4309</v>
      </c>
      <c r="J1993" t="s">
        <v>26</v>
      </c>
      <c r="M1993" t="s">
        <v>6703</v>
      </c>
      <c r="N1993" t="s">
        <v>13860</v>
      </c>
      <c r="O1993" t="s">
        <v>13861</v>
      </c>
      <c r="P1993" t="s">
        <v>13862</v>
      </c>
      <c r="Q1993" t="s">
        <v>13863</v>
      </c>
      <c r="R1993" t="s">
        <v>13864</v>
      </c>
      <c r="S1993" t="s">
        <v>13865</v>
      </c>
      <c r="T1993">
        <v>6.5</v>
      </c>
      <c r="U1993">
        <v>110013</v>
      </c>
      <c r="V1993" s="12">
        <f>W1993*1.18690152988223</f>
        <v>23738030.597644601</v>
      </c>
      <c r="W1993" s="3">
        <v>20000000</v>
      </c>
      <c r="X1993" s="13">
        <f>Y1993*1.18690152988223</f>
        <v>46435847.638583586</v>
      </c>
      <c r="Y1993" s="3">
        <v>39123589</v>
      </c>
      <c r="Z1993" s="13">
        <f>AA1993*1.18690152988223</f>
        <v>65050302.066684596</v>
      </c>
      <c r="AA1993" s="3">
        <v>54806823</v>
      </c>
      <c r="AB1993">
        <v>296</v>
      </c>
    </row>
    <row r="1994" spans="1:28" x14ac:dyDescent="0.2">
      <c r="A1994" t="s">
        <v>39789</v>
      </c>
      <c r="B1994" t="s">
        <v>39790</v>
      </c>
      <c r="C1994">
        <v>2017</v>
      </c>
      <c r="D1994" t="s">
        <v>32294</v>
      </c>
      <c r="E1994" t="s">
        <v>176</v>
      </c>
      <c r="F1994" t="s">
        <v>44036</v>
      </c>
      <c r="H1994">
        <v>96</v>
      </c>
      <c r="I1994" t="s">
        <v>25</v>
      </c>
      <c r="J1994" t="s">
        <v>26</v>
      </c>
      <c r="K1994" t="s">
        <v>308</v>
      </c>
      <c r="M1994" t="s">
        <v>39791</v>
      </c>
      <c r="N1994" t="s">
        <v>39792</v>
      </c>
      <c r="O1994" t="s">
        <v>39793</v>
      </c>
      <c r="P1994" t="s">
        <v>38159</v>
      </c>
      <c r="Q1994" t="s">
        <v>39794</v>
      </c>
      <c r="R1994" t="s">
        <v>39795</v>
      </c>
      <c r="S1994" t="s">
        <v>39796</v>
      </c>
      <c r="T1994">
        <v>6.4</v>
      </c>
      <c r="U1994">
        <v>31590</v>
      </c>
      <c r="V1994" s="12">
        <f>W1994*1.05585427545692</f>
        <v>10558542.754569201</v>
      </c>
      <c r="W1994" s="3">
        <v>10000000</v>
      </c>
      <c r="X1994" s="13">
        <f>Y1994*1.05585427545692</f>
        <v>36026951.552464135</v>
      </c>
      <c r="Y1994" s="3">
        <v>34121140</v>
      </c>
      <c r="Z1994" s="13">
        <f>AA1994*1.05585427545692</f>
        <v>65062944.127529435</v>
      </c>
      <c r="AA1994" s="3">
        <v>61621140</v>
      </c>
      <c r="AB1994">
        <v>125</v>
      </c>
    </row>
    <row r="1995" spans="1:28" x14ac:dyDescent="0.2">
      <c r="A1995" t="s">
        <v>22700</v>
      </c>
      <c r="B1995" t="s">
        <v>22701</v>
      </c>
      <c r="C1995">
        <v>2012</v>
      </c>
      <c r="D1995" t="s">
        <v>22702</v>
      </c>
      <c r="E1995" t="s">
        <v>1045</v>
      </c>
      <c r="H1995">
        <v>116</v>
      </c>
      <c r="I1995" t="s">
        <v>25</v>
      </c>
      <c r="J1995" t="s">
        <v>26</v>
      </c>
      <c r="M1995" t="s">
        <v>21238</v>
      </c>
      <c r="N1995" t="s">
        <v>22703</v>
      </c>
      <c r="O1995" t="s">
        <v>22704</v>
      </c>
      <c r="P1995" t="s">
        <v>1329</v>
      </c>
      <c r="Q1995" t="s">
        <v>17578</v>
      </c>
      <c r="R1995" t="s">
        <v>22705</v>
      </c>
      <c r="S1995" t="s">
        <v>22706</v>
      </c>
      <c r="T1995">
        <v>5.5</v>
      </c>
      <c r="U1995">
        <v>89159</v>
      </c>
      <c r="V1995" s="12">
        <f>W1995*1.12725506764114</f>
        <v>78907854.734879792</v>
      </c>
      <c r="W1995" s="3">
        <v>70000000</v>
      </c>
      <c r="X1995" s="13">
        <f>Y1995*1.12725506764114</f>
        <v>41630757.228755958</v>
      </c>
      <c r="Y1995" s="3">
        <v>36931089</v>
      </c>
      <c r="Z1995" s="13">
        <f>AA1995*1.12725506764114</f>
        <v>65064140.083900243</v>
      </c>
      <c r="AA1995" s="3">
        <v>57719093</v>
      </c>
      <c r="AB1995">
        <v>253</v>
      </c>
    </row>
    <row r="1996" spans="1:28" x14ac:dyDescent="0.2">
      <c r="A1996" t="s">
        <v>18049</v>
      </c>
      <c r="B1996" t="s">
        <v>18050</v>
      </c>
      <c r="C1996">
        <v>2009</v>
      </c>
      <c r="D1996" t="s">
        <v>18051</v>
      </c>
      <c r="E1996" t="s">
        <v>176</v>
      </c>
      <c r="F1996" t="s">
        <v>44053</v>
      </c>
      <c r="G1996" t="s">
        <v>44036</v>
      </c>
      <c r="H1996">
        <v>118</v>
      </c>
      <c r="I1996" t="s">
        <v>495</v>
      </c>
      <c r="J1996" t="s">
        <v>26</v>
      </c>
      <c r="K1996" t="s">
        <v>64</v>
      </c>
      <c r="L1996" t="s">
        <v>27</v>
      </c>
      <c r="M1996" t="s">
        <v>5807</v>
      </c>
      <c r="N1996" t="s">
        <v>18052</v>
      </c>
      <c r="O1996" t="s">
        <v>18053</v>
      </c>
      <c r="P1996" t="s">
        <v>13079</v>
      </c>
      <c r="Q1996" t="s">
        <v>18054</v>
      </c>
      <c r="R1996" t="s">
        <v>18055</v>
      </c>
      <c r="S1996" t="s">
        <v>18056</v>
      </c>
      <c r="T1996">
        <v>5.8</v>
      </c>
      <c r="U1996">
        <v>42046</v>
      </c>
      <c r="V1996" s="12">
        <f>W1996*1.20636999678377</f>
        <v>96509599.742701605</v>
      </c>
      <c r="W1996" s="3">
        <v>80000000</v>
      </c>
      <c r="X1996" s="13">
        <f>Y1996*1.20636999678377</f>
        <v>23737700.203764353</v>
      </c>
      <c r="Y1996" s="3">
        <v>19676965</v>
      </c>
      <c r="Z1996" s="13">
        <f>AA1996*1.20636999678377</f>
        <v>65149951.357807659</v>
      </c>
      <c r="AA1996" s="3">
        <v>54004950</v>
      </c>
      <c r="AB1996">
        <v>252</v>
      </c>
    </row>
    <row r="1997" spans="1:28" hidden="1" x14ac:dyDescent="0.2">
      <c r="A1997" t="s">
        <v>19522</v>
      </c>
      <c r="B1997" t="s">
        <v>19523</v>
      </c>
      <c r="C1997">
        <v>2007</v>
      </c>
      <c r="D1997" t="s">
        <v>12976</v>
      </c>
      <c r="E1997" t="s">
        <v>1045</v>
      </c>
      <c r="F1997" t="s">
        <v>44032</v>
      </c>
      <c r="H1997">
        <v>95</v>
      </c>
      <c r="I1997" t="s">
        <v>943</v>
      </c>
      <c r="J1997" t="s">
        <v>944</v>
      </c>
      <c r="M1997" t="s">
        <v>19524</v>
      </c>
      <c r="N1997" t="s">
        <v>19525</v>
      </c>
      <c r="O1997" t="s">
        <v>19526</v>
      </c>
      <c r="P1997" t="s">
        <v>19527</v>
      </c>
      <c r="Q1997" t="s">
        <v>19528</v>
      </c>
      <c r="R1997" t="s">
        <v>19529</v>
      </c>
      <c r="S1997" t="s">
        <v>19530</v>
      </c>
      <c r="T1997">
        <v>7.6</v>
      </c>
      <c r="U1997">
        <v>11018</v>
      </c>
      <c r="W1997"/>
      <c r="X1997"/>
      <c r="Y1997"/>
      <c r="Z1997"/>
      <c r="AA1997">
        <v>3773555</v>
      </c>
      <c r="AB1997">
        <v>30</v>
      </c>
    </row>
    <row r="1998" spans="1:28" x14ac:dyDescent="0.2">
      <c r="A1998" t="s">
        <v>9758</v>
      </c>
      <c r="B1998" t="s">
        <v>9759</v>
      </c>
      <c r="C1998">
        <v>2005</v>
      </c>
      <c r="D1998" t="s">
        <v>9760</v>
      </c>
      <c r="E1998" t="s">
        <v>44035</v>
      </c>
      <c r="F1998" t="s">
        <v>44044</v>
      </c>
      <c r="G1998" t="s">
        <v>44032</v>
      </c>
      <c r="H1998">
        <v>114</v>
      </c>
      <c r="I1998" t="s">
        <v>433</v>
      </c>
      <c r="J1998" t="s">
        <v>26</v>
      </c>
      <c r="M1998" t="s">
        <v>9761</v>
      </c>
      <c r="N1998" t="s">
        <v>9762</v>
      </c>
      <c r="O1998" t="s">
        <v>9763</v>
      </c>
      <c r="P1998" t="s">
        <v>9764</v>
      </c>
      <c r="Q1998" t="s">
        <v>9765</v>
      </c>
      <c r="R1998" t="s">
        <v>9766</v>
      </c>
      <c r="S1998" t="s">
        <v>9767</v>
      </c>
      <c r="T1998">
        <v>7.3</v>
      </c>
      <c r="U1998">
        <v>123349</v>
      </c>
      <c r="V1998" s="12">
        <f>W1998*1.32519713261649</f>
        <v>9276379.928315429</v>
      </c>
      <c r="W1998" s="3">
        <v>7000000</v>
      </c>
      <c r="X1998" s="13">
        <f>Y1998*1.32519713261649</f>
        <v>38100119.917204373</v>
      </c>
      <c r="Y1998" s="3">
        <v>28750530</v>
      </c>
      <c r="Z1998" s="13">
        <f>AA1998*1.32519713261649</f>
        <v>65368535.665412307</v>
      </c>
      <c r="AA1998" s="3">
        <v>49327405</v>
      </c>
      <c r="AB1998">
        <v>449</v>
      </c>
    </row>
    <row r="1999" spans="1:28" x14ac:dyDescent="0.2">
      <c r="A1999" t="s">
        <v>10947</v>
      </c>
      <c r="B1999" t="s">
        <v>10948</v>
      </c>
      <c r="C1999">
        <v>2005</v>
      </c>
      <c r="D1999" t="s">
        <v>10688</v>
      </c>
      <c r="E1999" t="s">
        <v>44035</v>
      </c>
      <c r="F1999" t="s">
        <v>44032</v>
      </c>
      <c r="G1999" t="s">
        <v>44049</v>
      </c>
      <c r="H1999">
        <v>135</v>
      </c>
      <c r="I1999" t="s">
        <v>229</v>
      </c>
      <c r="J1999" t="s">
        <v>26</v>
      </c>
      <c r="K1999" t="s">
        <v>10949</v>
      </c>
      <c r="L1999" t="s">
        <v>7139</v>
      </c>
      <c r="M1999" t="s">
        <v>10950</v>
      </c>
      <c r="N1999" t="s">
        <v>10950</v>
      </c>
      <c r="O1999" t="s">
        <v>10951</v>
      </c>
      <c r="P1999" t="s">
        <v>968</v>
      </c>
      <c r="Q1999" t="s">
        <v>10952</v>
      </c>
      <c r="R1999" t="s">
        <v>10953</v>
      </c>
      <c r="S1999" t="s">
        <v>10954</v>
      </c>
      <c r="T1999">
        <v>6.7</v>
      </c>
      <c r="U1999">
        <v>81800</v>
      </c>
      <c r="V1999" s="12">
        <f>W1999*1.32519713261649</f>
        <v>39755913.978494696</v>
      </c>
      <c r="W1999" s="3">
        <v>30000000</v>
      </c>
      <c r="X1999" s="13">
        <f>Y1999*1.32519713261649</f>
        <v>16846029.193154152</v>
      </c>
      <c r="Y1999" s="3">
        <v>12712093</v>
      </c>
      <c r="Z1999" s="13">
        <f>AA1999*1.32519713261649</f>
        <v>65378302.368279696</v>
      </c>
      <c r="AA1999" s="3">
        <v>49334775</v>
      </c>
      <c r="AB1999">
        <v>723</v>
      </c>
    </row>
    <row r="2000" spans="1:28" x14ac:dyDescent="0.2">
      <c r="A2000" t="s">
        <v>43439</v>
      </c>
      <c r="B2000" t="s">
        <v>43440</v>
      </c>
      <c r="C2000">
        <v>2019</v>
      </c>
      <c r="D2000" t="s">
        <v>33776</v>
      </c>
      <c r="E2000" t="s">
        <v>1045</v>
      </c>
      <c r="F2000" t="s">
        <v>44046</v>
      </c>
      <c r="G2000" t="s">
        <v>44045</v>
      </c>
      <c r="H2000">
        <v>100</v>
      </c>
      <c r="I2000" t="s">
        <v>1026</v>
      </c>
      <c r="J2000" t="s">
        <v>26</v>
      </c>
      <c r="K2000" t="s">
        <v>27</v>
      </c>
      <c r="M2000" t="s">
        <v>28505</v>
      </c>
      <c r="N2000" t="s">
        <v>43441</v>
      </c>
      <c r="O2000" t="s">
        <v>43442</v>
      </c>
      <c r="P2000" t="s">
        <v>40289</v>
      </c>
      <c r="Q2000" t="s">
        <v>40290</v>
      </c>
      <c r="R2000" t="s">
        <v>43443</v>
      </c>
      <c r="S2000" t="s">
        <v>43444</v>
      </c>
      <c r="T2000">
        <v>6.2</v>
      </c>
      <c r="U2000">
        <v>52547</v>
      </c>
      <c r="V2000" s="12">
        <f>W2000*1.01233684194057</f>
        <v>9111031.57746513</v>
      </c>
      <c r="W2000" s="3">
        <v>9000000</v>
      </c>
      <c r="X2000" s="13">
        <f>Y2000*1.01233684194057</f>
        <v>28495389.030732617</v>
      </c>
      <c r="Y2000" s="3">
        <v>28148130</v>
      </c>
      <c r="Z2000" s="13">
        <f>AA2000*1.01233684194057</f>
        <v>65397113.864560798</v>
      </c>
      <c r="AA2000" s="3">
        <v>64600152</v>
      </c>
      <c r="AB2000">
        <v>426</v>
      </c>
    </row>
    <row r="2001" spans="1:28" x14ac:dyDescent="0.2">
      <c r="A2001" t="s">
        <v>3254</v>
      </c>
      <c r="B2001" t="s">
        <v>3255</v>
      </c>
      <c r="C2001">
        <v>2001</v>
      </c>
      <c r="D2001" t="s">
        <v>628</v>
      </c>
      <c r="E2001" t="s">
        <v>44041</v>
      </c>
      <c r="F2001" t="s">
        <v>44032</v>
      </c>
      <c r="H2001">
        <v>131</v>
      </c>
      <c r="I2001" t="s">
        <v>25</v>
      </c>
      <c r="J2001" t="s">
        <v>26</v>
      </c>
      <c r="K2001" t="s">
        <v>587</v>
      </c>
      <c r="M2001" t="s">
        <v>3256</v>
      </c>
      <c r="N2001" t="s">
        <v>3257</v>
      </c>
      <c r="O2001" t="s">
        <v>3258</v>
      </c>
      <c r="P2001" t="s">
        <v>3259</v>
      </c>
      <c r="Q2001" t="s">
        <v>3260</v>
      </c>
      <c r="R2001" t="s">
        <v>3261</v>
      </c>
      <c r="S2001" t="s">
        <v>3262</v>
      </c>
      <c r="T2001">
        <v>7.4</v>
      </c>
      <c r="U2001">
        <v>36911</v>
      </c>
      <c r="V2001" s="12">
        <f>W2001*1.46138339920949</f>
        <v>2484351.778656133</v>
      </c>
      <c r="W2001" s="3">
        <v>1700000</v>
      </c>
      <c r="X2001" s="13">
        <f>Y2001*1.46138339920949</f>
        <v>52508388.209170096</v>
      </c>
      <c r="Y2001" s="3">
        <v>35930604</v>
      </c>
      <c r="Z2001" s="13">
        <f>AA2001*1.46138339920949</f>
        <v>65416169.609209657</v>
      </c>
      <c r="AA2001" s="3">
        <v>44763181</v>
      </c>
      <c r="AB2001">
        <v>515</v>
      </c>
    </row>
    <row r="2002" spans="1:28" hidden="1" x14ac:dyDescent="0.2">
      <c r="A2002" t="s">
        <v>19563</v>
      </c>
      <c r="B2002" t="s">
        <v>19564</v>
      </c>
      <c r="C2002">
        <v>2007</v>
      </c>
      <c r="D2002" t="s">
        <v>8731</v>
      </c>
      <c r="E2002" t="s">
        <v>44054</v>
      </c>
      <c r="F2002" t="s">
        <v>44042</v>
      </c>
      <c r="H2002">
        <v>89</v>
      </c>
      <c r="I2002" t="s">
        <v>2359</v>
      </c>
      <c r="J2002" t="s">
        <v>308</v>
      </c>
      <c r="M2002" t="s">
        <v>19565</v>
      </c>
      <c r="N2002" t="s">
        <v>19565</v>
      </c>
      <c r="O2002" t="s">
        <v>19566</v>
      </c>
      <c r="P2002" t="s">
        <v>19567</v>
      </c>
      <c r="Q2002" t="s">
        <v>19568</v>
      </c>
      <c r="R2002" t="s">
        <v>19569</v>
      </c>
      <c r="S2002" t="s">
        <v>19570</v>
      </c>
      <c r="T2002">
        <v>6.7</v>
      </c>
      <c r="U2002">
        <v>19259</v>
      </c>
      <c r="W2002"/>
      <c r="X2002"/>
      <c r="Y2002"/>
      <c r="Z2002"/>
      <c r="AA2002">
        <v>1028290</v>
      </c>
      <c r="AB2002">
        <v>38</v>
      </c>
    </row>
    <row r="2003" spans="1:28" x14ac:dyDescent="0.2">
      <c r="A2003" t="s">
        <v>2724</v>
      </c>
      <c r="B2003" t="s">
        <v>2725</v>
      </c>
      <c r="C2003">
        <v>2002</v>
      </c>
      <c r="D2003" s="1">
        <v>37320</v>
      </c>
      <c r="E2003" t="s">
        <v>176</v>
      </c>
      <c r="F2003" t="s">
        <v>44034</v>
      </c>
      <c r="G2003" t="s">
        <v>44046</v>
      </c>
      <c r="H2003">
        <v>101</v>
      </c>
      <c r="I2003" t="s">
        <v>360</v>
      </c>
      <c r="J2003" t="s">
        <v>26</v>
      </c>
      <c r="M2003" t="s">
        <v>2726</v>
      </c>
      <c r="N2003" t="s">
        <v>2727</v>
      </c>
      <c r="O2003" t="s">
        <v>2728</v>
      </c>
      <c r="P2003" t="s">
        <v>2729</v>
      </c>
      <c r="Q2003" t="s">
        <v>2730</v>
      </c>
      <c r="R2003" t="s">
        <v>2731</v>
      </c>
      <c r="S2003" t="s">
        <v>2732</v>
      </c>
      <c r="T2003">
        <v>5.3</v>
      </c>
      <c r="U2003">
        <v>51708</v>
      </c>
      <c r="V2003" s="12">
        <f>W2003*1.43863813229572</f>
        <v>50352334.630350202</v>
      </c>
      <c r="W2003" s="3">
        <v>35000000</v>
      </c>
      <c r="X2003" s="13">
        <f>Y2003*1.43863813229572</f>
        <v>43643677.291828796</v>
      </c>
      <c r="Y2003" s="3">
        <v>30336800</v>
      </c>
      <c r="Z2003" s="13">
        <f>AA2003*1.43863813229572</f>
        <v>65427981.868871607</v>
      </c>
      <c r="AA2003" s="3">
        <v>45479110</v>
      </c>
      <c r="AB2003">
        <v>715</v>
      </c>
    </row>
    <row r="2004" spans="1:28" hidden="1" x14ac:dyDescent="0.2">
      <c r="A2004" t="s">
        <v>19579</v>
      </c>
      <c r="B2004" t="s">
        <v>19580</v>
      </c>
      <c r="C2004">
        <v>2008</v>
      </c>
      <c r="D2004" t="s">
        <v>11657</v>
      </c>
      <c r="E2004" t="s">
        <v>16512</v>
      </c>
      <c r="F2004" t="s">
        <v>44044</v>
      </c>
      <c r="G2004" t="s">
        <v>44032</v>
      </c>
      <c r="H2004">
        <v>149</v>
      </c>
      <c r="I2004" t="s">
        <v>943</v>
      </c>
      <c r="J2004" t="s">
        <v>944</v>
      </c>
      <c r="M2004" t="s">
        <v>19581</v>
      </c>
      <c r="N2004" t="s">
        <v>19582</v>
      </c>
      <c r="O2004" t="s">
        <v>19583</v>
      </c>
      <c r="P2004" t="s">
        <v>9685</v>
      </c>
      <c r="Q2004" t="s">
        <v>19584</v>
      </c>
      <c r="R2004" t="s">
        <v>19585</v>
      </c>
      <c r="S2004" t="s">
        <v>19586</v>
      </c>
      <c r="T2004">
        <v>6.7</v>
      </c>
      <c r="U2004">
        <v>12709</v>
      </c>
      <c r="W2004"/>
      <c r="X2004"/>
      <c r="Y2004">
        <v>1367024</v>
      </c>
      <c r="Z2004"/>
      <c r="AA2004">
        <v>24503269</v>
      </c>
      <c r="AB2004">
        <v>65</v>
      </c>
    </row>
    <row r="2005" spans="1:28" x14ac:dyDescent="0.2">
      <c r="A2005" t="s">
        <v>19511</v>
      </c>
      <c r="B2005" t="s">
        <v>19512</v>
      </c>
      <c r="C2005">
        <v>2008</v>
      </c>
      <c r="D2005" t="s">
        <v>9100</v>
      </c>
      <c r="E2005" t="s">
        <v>44035</v>
      </c>
      <c r="F2005" t="s">
        <v>44032</v>
      </c>
      <c r="H2005">
        <v>128</v>
      </c>
      <c r="I2005" t="s">
        <v>25</v>
      </c>
      <c r="J2005" t="s">
        <v>26</v>
      </c>
      <c r="M2005" t="s">
        <v>1149</v>
      </c>
      <c r="N2005" t="s">
        <v>19513</v>
      </c>
      <c r="O2005" t="s">
        <v>19514</v>
      </c>
      <c r="P2005" t="s">
        <v>2701</v>
      </c>
      <c r="Q2005" t="s">
        <v>19515</v>
      </c>
      <c r="R2005" t="s">
        <v>171</v>
      </c>
      <c r="S2005" t="s">
        <v>172</v>
      </c>
      <c r="T2005">
        <v>7.5</v>
      </c>
      <c r="U2005">
        <v>162475</v>
      </c>
      <c r="V2005" s="12">
        <f>W2005*1.20207800169993</f>
        <v>24041560.033998597</v>
      </c>
      <c r="W2005" s="3">
        <v>20000000</v>
      </c>
      <c r="X2005" s="13">
        <f>Y2005*1.20207800169993</f>
        <v>38275725.073449977</v>
      </c>
      <c r="Y2005" s="3">
        <v>31841299</v>
      </c>
      <c r="Z2005" s="13">
        <f>AA2005*1.20207800169993</f>
        <v>65620906.794322424</v>
      </c>
      <c r="AA2005" s="3">
        <v>54589558</v>
      </c>
      <c r="AB2005">
        <v>311</v>
      </c>
    </row>
    <row r="2006" spans="1:28" hidden="1" x14ac:dyDescent="0.2">
      <c r="A2006" t="s">
        <v>19596</v>
      </c>
      <c r="B2006" t="s">
        <v>19597</v>
      </c>
      <c r="C2006">
        <v>2020</v>
      </c>
      <c r="D2006" t="s">
        <v>19598</v>
      </c>
      <c r="E2006" t="s">
        <v>176</v>
      </c>
      <c r="F2006" t="s">
        <v>44045</v>
      </c>
      <c r="G2006" t="s">
        <v>44042</v>
      </c>
      <c r="H2006">
        <v>96</v>
      </c>
      <c r="I2006" t="s">
        <v>25</v>
      </c>
      <c r="J2006" t="s">
        <v>26</v>
      </c>
      <c r="M2006" t="s">
        <v>19599</v>
      </c>
      <c r="N2006" t="s">
        <v>19600</v>
      </c>
      <c r="O2006" t="s">
        <v>19601</v>
      </c>
      <c r="P2006" t="s">
        <v>19602</v>
      </c>
      <c r="Q2006" t="s">
        <v>19603</v>
      </c>
      <c r="R2006" t="s">
        <v>19604</v>
      </c>
      <c r="S2006" t="s">
        <v>19605</v>
      </c>
      <c r="T2006">
        <v>5.2</v>
      </c>
      <c r="U2006">
        <v>12402</v>
      </c>
      <c r="W2006"/>
      <c r="X2006"/>
      <c r="Y2006"/>
      <c r="Z2006"/>
      <c r="AA2006"/>
      <c r="AB2006">
        <v>249</v>
      </c>
    </row>
    <row r="2007" spans="1:28" hidden="1" x14ac:dyDescent="0.2">
      <c r="A2007" t="s">
        <v>35267</v>
      </c>
      <c r="B2007" t="s">
        <v>35268</v>
      </c>
      <c r="C2007">
        <v>2017</v>
      </c>
      <c r="D2007" t="s">
        <v>35269</v>
      </c>
      <c r="E2007" t="s">
        <v>44043</v>
      </c>
      <c r="F2007" t="s">
        <v>44032</v>
      </c>
      <c r="G2007" t="s">
        <v>44046</v>
      </c>
      <c r="H2007">
        <v>89</v>
      </c>
      <c r="I2007" t="s">
        <v>1561</v>
      </c>
      <c r="J2007" t="s">
        <v>26</v>
      </c>
      <c r="K2007" t="s">
        <v>308</v>
      </c>
      <c r="M2007" t="s">
        <v>23367</v>
      </c>
      <c r="N2007" t="s">
        <v>35270</v>
      </c>
      <c r="O2007" t="s">
        <v>35271</v>
      </c>
      <c r="P2007" t="s">
        <v>8362</v>
      </c>
      <c r="Q2007" t="s">
        <v>35272</v>
      </c>
      <c r="R2007" t="s">
        <v>35273</v>
      </c>
      <c r="S2007" t="s">
        <v>35274</v>
      </c>
      <c r="T2007">
        <v>5.6</v>
      </c>
      <c r="U2007">
        <v>47617</v>
      </c>
      <c r="V2007" s="12">
        <f>W2007*1.05585427545692</f>
        <v>5596027.6599216759</v>
      </c>
      <c r="W2007" s="3">
        <v>5300000</v>
      </c>
      <c r="X2007" s="13">
        <f>Y2007*1.05585427545692</f>
        <v>46781937.050836369</v>
      </c>
      <c r="Y2007" s="3">
        <v>44307191</v>
      </c>
      <c r="Z2007" s="13">
        <f>AA2007*1.05585427545692</f>
        <v>65672510.973690495</v>
      </c>
      <c r="AA2007" s="3">
        <v>62198461</v>
      </c>
      <c r="AB2007">
        <v>437</v>
      </c>
    </row>
    <row r="2008" spans="1:28" hidden="1" x14ac:dyDescent="0.2">
      <c r="A2008" t="s">
        <v>25274</v>
      </c>
      <c r="B2008" t="s">
        <v>25275</v>
      </c>
      <c r="C2008">
        <v>2011</v>
      </c>
      <c r="D2008" s="1">
        <v>40914</v>
      </c>
      <c r="E2008" t="s">
        <v>16512</v>
      </c>
      <c r="F2008" t="s">
        <v>44042</v>
      </c>
      <c r="H2008">
        <v>116</v>
      </c>
      <c r="I2008" t="s">
        <v>9518</v>
      </c>
      <c r="J2008" t="s">
        <v>26</v>
      </c>
      <c r="K2008" t="s">
        <v>361</v>
      </c>
      <c r="L2008" t="s">
        <v>27</v>
      </c>
      <c r="M2008" t="s">
        <v>25276</v>
      </c>
      <c r="N2008" t="s">
        <v>25277</v>
      </c>
      <c r="O2008" t="s">
        <v>25278</v>
      </c>
      <c r="P2008" t="s">
        <v>1671</v>
      </c>
      <c r="Q2008" t="s">
        <v>25279</v>
      </c>
      <c r="R2008" t="s">
        <v>25280</v>
      </c>
      <c r="S2008" t="s">
        <v>25281</v>
      </c>
      <c r="T2008">
        <v>6.4</v>
      </c>
      <c r="U2008">
        <v>122289</v>
      </c>
      <c r="V2008" s="12">
        <f>W2008*1.1505830469594</f>
        <v>80540813.287157997</v>
      </c>
      <c r="W2008" s="3">
        <v>70000000</v>
      </c>
      <c r="X2008" s="13">
        <f>Y2008*1.1505830469594</f>
        <v>28908359.935031328</v>
      </c>
      <c r="Y2008" s="3">
        <v>25124966</v>
      </c>
      <c r="Z2008" s="13">
        <f>AA2008*1.1505830469594</f>
        <v>65680483.256980903</v>
      </c>
      <c r="AA2008" s="3">
        <v>57084522</v>
      </c>
      <c r="AB2008">
        <v>189</v>
      </c>
    </row>
    <row r="2009" spans="1:28" hidden="1" x14ac:dyDescent="0.2">
      <c r="A2009" t="s">
        <v>19620</v>
      </c>
      <c r="B2009" t="s">
        <v>19621</v>
      </c>
      <c r="C2009">
        <v>2008</v>
      </c>
      <c r="D2009" s="1">
        <v>40394</v>
      </c>
      <c r="E2009" t="s">
        <v>1045</v>
      </c>
      <c r="F2009" t="s">
        <v>44044</v>
      </c>
      <c r="G2009" t="s">
        <v>44045</v>
      </c>
      <c r="H2009">
        <v>93</v>
      </c>
      <c r="I2009" t="s">
        <v>25</v>
      </c>
      <c r="J2009" t="s">
        <v>26</v>
      </c>
      <c r="M2009" t="s">
        <v>19622</v>
      </c>
      <c r="N2009" t="s">
        <v>19623</v>
      </c>
      <c r="O2009" t="s">
        <v>19624</v>
      </c>
      <c r="P2009" t="s">
        <v>19625</v>
      </c>
      <c r="Q2009" t="s">
        <v>19626</v>
      </c>
      <c r="R2009" t="s">
        <v>19627</v>
      </c>
      <c r="S2009" t="s">
        <v>19628</v>
      </c>
      <c r="T2009">
        <v>6.2</v>
      </c>
      <c r="U2009">
        <v>15374</v>
      </c>
      <c r="W2009">
        <v>11500000</v>
      </c>
      <c r="X2009"/>
      <c r="Y2009"/>
      <c r="Z2009"/>
      <c r="AA2009">
        <v>69564</v>
      </c>
      <c r="AB2009">
        <v>46</v>
      </c>
    </row>
    <row r="2010" spans="1:28" x14ac:dyDescent="0.2">
      <c r="A2010" t="s">
        <v>5197</v>
      </c>
      <c r="B2010" t="s">
        <v>5198</v>
      </c>
      <c r="C2010">
        <v>2001</v>
      </c>
      <c r="D2010" s="1">
        <v>37380</v>
      </c>
      <c r="E2010" t="s">
        <v>176</v>
      </c>
      <c r="F2010" t="s">
        <v>44036</v>
      </c>
      <c r="H2010">
        <v>111</v>
      </c>
      <c r="I2010" t="s">
        <v>25</v>
      </c>
      <c r="J2010" t="s">
        <v>26</v>
      </c>
      <c r="M2010" t="s">
        <v>5199</v>
      </c>
      <c r="N2010" t="s">
        <v>5200</v>
      </c>
      <c r="O2010" t="s">
        <v>5201</v>
      </c>
      <c r="P2010" t="s">
        <v>517</v>
      </c>
      <c r="Q2010" t="s">
        <v>5202</v>
      </c>
      <c r="R2010" t="s">
        <v>5203</v>
      </c>
      <c r="S2010" t="s">
        <v>5204</v>
      </c>
      <c r="T2010">
        <v>7</v>
      </c>
      <c r="U2010">
        <v>81502</v>
      </c>
      <c r="V2010" s="12">
        <f>W2010*1.46138339920949</f>
        <v>5845533.5968379602</v>
      </c>
      <c r="W2010" s="3">
        <v>4000000</v>
      </c>
      <c r="X2010" s="13">
        <f>Y2010*1.46138339920949</f>
        <v>45703190.438972451</v>
      </c>
      <c r="Y2010" s="3">
        <v>31273922</v>
      </c>
      <c r="Z2010" s="13">
        <f>AA2010*1.46138339920949</f>
        <v>65778962.422213614</v>
      </c>
      <c r="AA2010" s="3">
        <v>45011434</v>
      </c>
      <c r="AB2010">
        <v>529</v>
      </c>
    </row>
    <row r="2011" spans="1:28" hidden="1" x14ac:dyDescent="0.2">
      <c r="A2011" t="s">
        <v>19636</v>
      </c>
      <c r="B2011" t="s">
        <v>19637</v>
      </c>
      <c r="C2011">
        <v>2019</v>
      </c>
      <c r="D2011" t="s">
        <v>19638</v>
      </c>
      <c r="E2011" t="s">
        <v>44041</v>
      </c>
      <c r="F2011" t="s">
        <v>44032</v>
      </c>
      <c r="G2011" t="s">
        <v>44042</v>
      </c>
      <c r="H2011">
        <v>104</v>
      </c>
      <c r="I2011" t="s">
        <v>817</v>
      </c>
      <c r="J2011" t="s">
        <v>27</v>
      </c>
      <c r="K2011" t="s">
        <v>19639</v>
      </c>
      <c r="M2011" t="s">
        <v>19640</v>
      </c>
      <c r="N2011" t="s">
        <v>19641</v>
      </c>
      <c r="O2011" t="s">
        <v>19642</v>
      </c>
      <c r="P2011" t="s">
        <v>19643</v>
      </c>
      <c r="Q2011" t="s">
        <v>19644</v>
      </c>
      <c r="R2011" t="s">
        <v>19645</v>
      </c>
      <c r="S2011" t="s">
        <v>19646</v>
      </c>
      <c r="T2011">
        <v>7.6</v>
      </c>
      <c r="U2011">
        <v>14644</v>
      </c>
      <c r="W2011"/>
      <c r="X2011"/>
      <c r="Y2011">
        <v>330181</v>
      </c>
      <c r="Z2011"/>
      <c r="AA2011">
        <v>18882778</v>
      </c>
      <c r="AB2011">
        <v>66</v>
      </c>
    </row>
    <row r="2012" spans="1:28" x14ac:dyDescent="0.2">
      <c r="A2012" t="s">
        <v>4417</v>
      </c>
      <c r="B2012" t="s">
        <v>4418</v>
      </c>
      <c r="C2012">
        <v>2002</v>
      </c>
      <c r="D2012" t="s">
        <v>785</v>
      </c>
      <c r="E2012" t="s">
        <v>16512</v>
      </c>
      <c r="F2012" t="s">
        <v>44031</v>
      </c>
      <c r="G2012" t="s">
        <v>44038</v>
      </c>
      <c r="H2012">
        <v>99</v>
      </c>
      <c r="I2012" t="s">
        <v>25</v>
      </c>
      <c r="J2012" t="s">
        <v>26</v>
      </c>
      <c r="M2012" t="s">
        <v>4419</v>
      </c>
      <c r="N2012" t="s">
        <v>4420</v>
      </c>
      <c r="O2012" t="s">
        <v>4421</v>
      </c>
      <c r="P2012" t="s">
        <v>2243</v>
      </c>
      <c r="Q2012" t="s">
        <v>4422</v>
      </c>
      <c r="R2012" t="s">
        <v>4423</v>
      </c>
      <c r="S2012" t="s">
        <v>4424</v>
      </c>
      <c r="T2012">
        <v>5.4</v>
      </c>
      <c r="U2012">
        <v>51992</v>
      </c>
      <c r="V2012" s="12">
        <f>W2012*1.43863813229572</f>
        <v>43159143.968871601</v>
      </c>
      <c r="W2012" s="3">
        <v>30000000</v>
      </c>
      <c r="X2012" s="13">
        <f>Y2012*1.43863813229572</f>
        <v>24920961.542334635</v>
      </c>
      <c r="Y2012" s="3">
        <v>17322606</v>
      </c>
      <c r="Z2012" s="13">
        <f>AA2012*1.43863813229572</f>
        <v>65986494.280505843</v>
      </c>
      <c r="AA2012" s="3">
        <v>45867333</v>
      </c>
      <c r="AB2012">
        <v>314</v>
      </c>
    </row>
    <row r="2013" spans="1:28" hidden="1" x14ac:dyDescent="0.2">
      <c r="A2013" t="s">
        <v>19654</v>
      </c>
      <c r="B2013" t="s">
        <v>19655</v>
      </c>
      <c r="C2013">
        <v>2008</v>
      </c>
      <c r="D2013" s="1">
        <v>39791</v>
      </c>
      <c r="E2013" t="s">
        <v>3496</v>
      </c>
      <c r="F2013" t="s">
        <v>44042</v>
      </c>
      <c r="H2013">
        <v>91</v>
      </c>
      <c r="I2013" t="s">
        <v>1561</v>
      </c>
      <c r="J2013" t="s">
        <v>26</v>
      </c>
      <c r="M2013" t="s">
        <v>19656</v>
      </c>
      <c r="N2013" t="s">
        <v>19656</v>
      </c>
      <c r="O2013" t="s">
        <v>19657</v>
      </c>
      <c r="P2013" t="s">
        <v>19658</v>
      </c>
      <c r="Q2013" t="s">
        <v>19659</v>
      </c>
      <c r="R2013" t="s">
        <v>19660</v>
      </c>
      <c r="S2013" t="s">
        <v>19661</v>
      </c>
      <c r="T2013">
        <v>6.8</v>
      </c>
      <c r="U2013">
        <v>75064</v>
      </c>
      <c r="W2013"/>
      <c r="X2013"/>
      <c r="Y2013">
        <v>7321</v>
      </c>
      <c r="Z2013"/>
      <c r="AA2013">
        <v>3984669</v>
      </c>
      <c r="AB2013">
        <v>473</v>
      </c>
    </row>
    <row r="2014" spans="1:28" x14ac:dyDescent="0.2">
      <c r="A2014" t="s">
        <v>24422</v>
      </c>
      <c r="B2014" t="s">
        <v>24423</v>
      </c>
      <c r="C2014">
        <v>2010</v>
      </c>
      <c r="D2014" s="1">
        <v>40364</v>
      </c>
      <c r="E2014" t="s">
        <v>16512</v>
      </c>
      <c r="F2014" t="s">
        <v>44038</v>
      </c>
      <c r="G2014" t="s">
        <v>44044</v>
      </c>
      <c r="H2014">
        <v>107</v>
      </c>
      <c r="I2014" t="s">
        <v>25</v>
      </c>
      <c r="J2014" t="s">
        <v>26</v>
      </c>
      <c r="K2014" t="s">
        <v>308</v>
      </c>
      <c r="M2014" t="s">
        <v>3937</v>
      </c>
      <c r="N2014" t="s">
        <v>24424</v>
      </c>
      <c r="O2014" t="s">
        <v>24425</v>
      </c>
      <c r="P2014" t="s">
        <v>1459</v>
      </c>
      <c r="Q2014" t="s">
        <v>24426</v>
      </c>
      <c r="R2014" t="s">
        <v>24427</v>
      </c>
      <c r="S2014" t="s">
        <v>24428</v>
      </c>
      <c r="T2014">
        <v>5.6</v>
      </c>
      <c r="U2014">
        <v>84584</v>
      </c>
      <c r="V2014" s="12">
        <f>W2014*1.18690152988223</f>
        <v>35607045.896466903</v>
      </c>
      <c r="W2014" s="3">
        <v>30000000</v>
      </c>
      <c r="X2014" s="13">
        <f>Y2014*1.18690152988223</f>
        <v>53262777.053100951</v>
      </c>
      <c r="Y2014" s="3">
        <v>44875481</v>
      </c>
      <c r="Z2014" s="13">
        <f>AA2014*1.18690152988223</f>
        <v>66004782.165182225</v>
      </c>
      <c r="AA2014" s="3">
        <v>55611001</v>
      </c>
      <c r="AB2014">
        <v>194</v>
      </c>
    </row>
    <row r="2015" spans="1:28" x14ac:dyDescent="0.2">
      <c r="A2015" t="s">
        <v>39437</v>
      </c>
      <c r="B2015" t="s">
        <v>39438</v>
      </c>
      <c r="C2015">
        <v>2017</v>
      </c>
      <c r="D2015" t="s">
        <v>26245</v>
      </c>
      <c r="E2015" t="s">
        <v>1045</v>
      </c>
      <c r="F2015" t="s">
        <v>44032</v>
      </c>
      <c r="H2015">
        <v>115</v>
      </c>
      <c r="I2015" t="s">
        <v>18305</v>
      </c>
      <c r="J2015" t="s">
        <v>26</v>
      </c>
      <c r="K2015" t="s">
        <v>308</v>
      </c>
      <c r="M2015" t="s">
        <v>39439</v>
      </c>
      <c r="N2015" t="s">
        <v>39440</v>
      </c>
      <c r="O2015" t="s">
        <v>39441</v>
      </c>
      <c r="P2015" t="s">
        <v>26413</v>
      </c>
      <c r="Q2015" t="s">
        <v>39442</v>
      </c>
      <c r="R2015" t="s">
        <v>39443</v>
      </c>
      <c r="S2015" t="s">
        <v>39444</v>
      </c>
      <c r="T2015">
        <v>6</v>
      </c>
      <c r="U2015">
        <v>13639</v>
      </c>
      <c r="V2015" s="12">
        <f>W2015*1.05585427545692</f>
        <v>10558542.754569201</v>
      </c>
      <c r="W2015" s="3">
        <v>10000000</v>
      </c>
      <c r="X2015" s="13">
        <f>Y2015*1.05585427545692</f>
        <v>33945085.666791804</v>
      </c>
      <c r="Y2015" s="3">
        <v>32149404</v>
      </c>
      <c r="Z2015" s="13">
        <f>AA2015*1.05585427545692</f>
        <v>66040551.154340789</v>
      </c>
      <c r="AA2015" s="3">
        <v>62547032</v>
      </c>
      <c r="AB2015">
        <v>59</v>
      </c>
    </row>
    <row r="2016" spans="1:28" hidden="1" x14ac:dyDescent="0.2">
      <c r="A2016" t="s">
        <v>19679</v>
      </c>
      <c r="B2016" t="s">
        <v>19680</v>
      </c>
      <c r="C2016">
        <v>2009</v>
      </c>
      <c r="D2016" t="s">
        <v>18077</v>
      </c>
      <c r="E2016" t="s">
        <v>16512</v>
      </c>
      <c r="F2016" t="s">
        <v>44038</v>
      </c>
      <c r="G2016" t="s">
        <v>44034</v>
      </c>
      <c r="H2016">
        <v>86</v>
      </c>
      <c r="I2016" t="s">
        <v>1561</v>
      </c>
      <c r="J2016" t="s">
        <v>26</v>
      </c>
      <c r="M2016" t="s">
        <v>19681</v>
      </c>
      <c r="N2016" t="s">
        <v>19682</v>
      </c>
      <c r="O2016" t="s">
        <v>19683</v>
      </c>
      <c r="P2016" t="s">
        <v>19684</v>
      </c>
      <c r="Q2016" t="s">
        <v>19685</v>
      </c>
      <c r="R2016" t="s">
        <v>19686</v>
      </c>
      <c r="S2016" t="s">
        <v>19687</v>
      </c>
      <c r="T2016">
        <v>5.0999999999999996</v>
      </c>
      <c r="U2016">
        <v>19352</v>
      </c>
      <c r="W2016"/>
      <c r="X2016"/>
      <c r="Y2016"/>
      <c r="Z2016"/>
      <c r="AA2016">
        <v>3276702</v>
      </c>
      <c r="AB2016">
        <v>99</v>
      </c>
    </row>
    <row r="2017" spans="1:28" x14ac:dyDescent="0.2">
      <c r="A2017" t="s">
        <v>32192</v>
      </c>
      <c r="B2017" t="s">
        <v>32193</v>
      </c>
      <c r="C2017">
        <v>2017</v>
      </c>
      <c r="D2017" t="s">
        <v>30414</v>
      </c>
      <c r="E2017" t="s">
        <v>16512</v>
      </c>
      <c r="F2017" t="s">
        <v>44031</v>
      </c>
      <c r="G2017" t="s">
        <v>44032</v>
      </c>
      <c r="H2017">
        <v>112</v>
      </c>
      <c r="I2017" t="s">
        <v>25</v>
      </c>
      <c r="J2017" t="s">
        <v>26</v>
      </c>
      <c r="M2017" t="s">
        <v>13246</v>
      </c>
      <c r="N2017" t="s">
        <v>32194</v>
      </c>
      <c r="O2017" t="s">
        <v>32195</v>
      </c>
      <c r="P2017" t="s">
        <v>4951</v>
      </c>
      <c r="Q2017" t="s">
        <v>32196</v>
      </c>
      <c r="R2017" t="s">
        <v>32197</v>
      </c>
      <c r="S2017" t="s">
        <v>32198</v>
      </c>
      <c r="T2017">
        <v>6.4</v>
      </c>
      <c r="U2017">
        <v>64703</v>
      </c>
      <c r="V2017" s="12">
        <f>W2017*1.05585427545692</f>
        <v>36954899.640992202</v>
      </c>
      <c r="W2017" s="3">
        <v>35000000</v>
      </c>
      <c r="X2017" s="13">
        <f>Y2017*1.05585427545692</f>
        <v>32043651.550689489</v>
      </c>
      <c r="Y2017" s="3">
        <v>30348555</v>
      </c>
      <c r="Z2017" s="13">
        <f>AA2017*1.05585427545692</f>
        <v>66341656.509052768</v>
      </c>
      <c r="AA2017" s="3">
        <v>62832209</v>
      </c>
      <c r="AB2017">
        <v>333</v>
      </c>
    </row>
    <row r="2018" spans="1:28" hidden="1" x14ac:dyDescent="0.2">
      <c r="A2018" t="s">
        <v>19694</v>
      </c>
      <c r="B2018" t="s">
        <v>19695</v>
      </c>
      <c r="C2018">
        <v>2020</v>
      </c>
      <c r="D2018" s="1">
        <v>43835</v>
      </c>
      <c r="E2018" t="s">
        <v>44041</v>
      </c>
      <c r="F2018" t="s">
        <v>44032</v>
      </c>
      <c r="G2018" t="s">
        <v>44042</v>
      </c>
      <c r="H2018">
        <v>106</v>
      </c>
      <c r="I2018" t="s">
        <v>943</v>
      </c>
      <c r="J2018" t="s">
        <v>944</v>
      </c>
      <c r="K2018" t="s">
        <v>26</v>
      </c>
      <c r="M2018" t="s">
        <v>19696</v>
      </c>
      <c r="N2018" t="s">
        <v>19696</v>
      </c>
      <c r="O2018" t="s">
        <v>19697</v>
      </c>
      <c r="P2018" t="s">
        <v>19698</v>
      </c>
      <c r="Q2018" t="s">
        <v>19698</v>
      </c>
      <c r="R2018" t="s">
        <v>19699</v>
      </c>
      <c r="S2018" t="s">
        <v>19700</v>
      </c>
      <c r="T2018">
        <v>4.9000000000000004</v>
      </c>
      <c r="U2018">
        <v>10943</v>
      </c>
      <c r="W2018"/>
      <c r="X2018"/>
      <c r="Y2018"/>
      <c r="Z2018"/>
      <c r="AA2018"/>
      <c r="AB2018">
        <v>5261</v>
      </c>
    </row>
    <row r="2019" spans="1:28" hidden="1" x14ac:dyDescent="0.2">
      <c r="A2019" t="s">
        <v>43533</v>
      </c>
      <c r="B2019" t="s">
        <v>43534</v>
      </c>
      <c r="C2019">
        <v>2018</v>
      </c>
      <c r="D2019" s="1">
        <v>43773</v>
      </c>
      <c r="E2019" t="s">
        <v>176</v>
      </c>
      <c r="H2019">
        <v>126</v>
      </c>
      <c r="I2019" t="s">
        <v>43535</v>
      </c>
      <c r="J2019" t="s">
        <v>361</v>
      </c>
      <c r="K2019" t="s">
        <v>5569</v>
      </c>
      <c r="M2019" t="s">
        <v>17446</v>
      </c>
      <c r="N2019" t="s">
        <v>17447</v>
      </c>
      <c r="O2019" t="s">
        <v>43536</v>
      </c>
      <c r="P2019" t="s">
        <v>43537</v>
      </c>
      <c r="Q2019" t="s">
        <v>43538</v>
      </c>
      <c r="R2019" t="s">
        <v>43539</v>
      </c>
      <c r="S2019" t="s">
        <v>43540</v>
      </c>
      <c r="T2019">
        <v>8.4</v>
      </c>
      <c r="U2019">
        <v>53506</v>
      </c>
      <c r="V2019" s="12">
        <f>W2019*1.03068014830331</f>
        <v>4122720.5932132397</v>
      </c>
      <c r="W2019" s="3">
        <v>4000000</v>
      </c>
      <c r="X2019" s="13">
        <f>Y2019*1.03068014830331</f>
        <v>1712058.6716260349</v>
      </c>
      <c r="Y2019" s="3">
        <v>1661096</v>
      </c>
      <c r="Z2019" s="13">
        <f>AA2019*1.03068014830331</f>
        <v>66393326.205294758</v>
      </c>
      <c r="AA2019" s="3">
        <v>64417003</v>
      </c>
      <c r="AB2019">
        <v>335</v>
      </c>
    </row>
    <row r="2020" spans="1:28" x14ac:dyDescent="0.2">
      <c r="A2020" t="s">
        <v>11996</v>
      </c>
      <c r="B2020" t="s">
        <v>11997</v>
      </c>
      <c r="C2020">
        <v>2006</v>
      </c>
      <c r="D2020" t="s">
        <v>1859</v>
      </c>
      <c r="E2020" t="s">
        <v>3496</v>
      </c>
      <c r="F2020" t="s">
        <v>44042</v>
      </c>
      <c r="H2020">
        <v>91</v>
      </c>
      <c r="I2020" t="s">
        <v>25</v>
      </c>
      <c r="J2020" t="s">
        <v>26</v>
      </c>
      <c r="M2020" t="s">
        <v>5017</v>
      </c>
      <c r="N2020" t="s">
        <v>11998</v>
      </c>
      <c r="O2020" t="s">
        <v>11999</v>
      </c>
      <c r="P2020" t="s">
        <v>12000</v>
      </c>
      <c r="Q2020" t="s">
        <v>12001</v>
      </c>
      <c r="R2020" t="s">
        <v>12002</v>
      </c>
      <c r="S2020" t="s">
        <v>12003</v>
      </c>
      <c r="T2020">
        <v>5.8</v>
      </c>
      <c r="U2020">
        <v>66836</v>
      </c>
      <c r="V2020" s="12">
        <f>W2020*1.28378472222222</f>
        <v>20540555.555555522</v>
      </c>
      <c r="W2020" s="3">
        <v>16000000</v>
      </c>
      <c r="X2020" s="13">
        <f>Y2020*1.28378472222222</f>
        <v>50732300.395798527</v>
      </c>
      <c r="Y2020" s="3">
        <v>39517763</v>
      </c>
      <c r="Z2020" s="13">
        <f>AA2020*1.28378472222222</f>
        <v>66454353.577708222</v>
      </c>
      <c r="AA2020" s="3">
        <v>51764406</v>
      </c>
      <c r="AB2020">
        <v>394</v>
      </c>
    </row>
    <row r="2021" spans="1:28" x14ac:dyDescent="0.2">
      <c r="A2021" t="s">
        <v>24664</v>
      </c>
      <c r="B2021" t="s">
        <v>24665</v>
      </c>
      <c r="C2021">
        <v>2010</v>
      </c>
      <c r="D2021" t="s">
        <v>18266</v>
      </c>
      <c r="E2021" t="s">
        <v>176</v>
      </c>
      <c r="F2021" t="s">
        <v>44036</v>
      </c>
      <c r="H2021">
        <v>113</v>
      </c>
      <c r="I2021" t="s">
        <v>25</v>
      </c>
      <c r="J2021" t="s">
        <v>26</v>
      </c>
      <c r="K2021" t="s">
        <v>838</v>
      </c>
      <c r="M2021" t="s">
        <v>12506</v>
      </c>
      <c r="N2021" t="s">
        <v>24666</v>
      </c>
      <c r="O2021" t="s">
        <v>24667</v>
      </c>
      <c r="P2021" t="s">
        <v>24668</v>
      </c>
      <c r="Q2021" t="s">
        <v>24669</v>
      </c>
      <c r="R2021" t="s">
        <v>24670</v>
      </c>
      <c r="S2021" t="s">
        <v>24671</v>
      </c>
      <c r="T2021">
        <v>7.1</v>
      </c>
      <c r="U2021">
        <v>135572</v>
      </c>
      <c r="V2021" s="12">
        <f>W2021*1.18690152988223</f>
        <v>18990424.478115682</v>
      </c>
      <c r="W2021" s="3">
        <v>16000000</v>
      </c>
      <c r="X2021" s="13">
        <f>Y2021*1.18690152988223</f>
        <v>22632123.228161536</v>
      </c>
      <c r="Y2021" s="3">
        <v>19068240</v>
      </c>
      <c r="Z2021" s="13">
        <f>AA2021*1.18690152988223</f>
        <v>66505521.677821182</v>
      </c>
      <c r="AA2021" s="3">
        <v>56032889</v>
      </c>
      <c r="AB2021">
        <v>398</v>
      </c>
    </row>
    <row r="2022" spans="1:28" x14ac:dyDescent="0.2">
      <c r="A2022" t="s">
        <v>10597</v>
      </c>
      <c r="B2022" t="s">
        <v>10598</v>
      </c>
      <c r="C2022">
        <v>2004</v>
      </c>
      <c r="D2022" s="1">
        <v>38571</v>
      </c>
      <c r="E2022" t="s">
        <v>44037</v>
      </c>
      <c r="F2022" t="s">
        <v>44038</v>
      </c>
      <c r="G2022" t="s">
        <v>44040</v>
      </c>
      <c r="H2022">
        <v>93</v>
      </c>
      <c r="I2022" t="s">
        <v>25</v>
      </c>
      <c r="J2022" t="s">
        <v>26</v>
      </c>
      <c r="M2022" t="s">
        <v>3887</v>
      </c>
      <c r="N2022" t="s">
        <v>10599</v>
      </c>
      <c r="O2022" t="s">
        <v>10600</v>
      </c>
      <c r="P2022" t="s">
        <v>10601</v>
      </c>
      <c r="Q2022" t="s">
        <v>10602</v>
      </c>
      <c r="R2022" t="s">
        <v>10603</v>
      </c>
      <c r="S2022" t="s">
        <v>10604</v>
      </c>
      <c r="T2022">
        <v>4.3</v>
      </c>
      <c r="U2022">
        <v>11114</v>
      </c>
      <c r="V2022" s="12">
        <f>W2022*1.37009528851244</f>
        <v>35622477.501323439</v>
      </c>
      <c r="W2022" s="3">
        <v>26000000</v>
      </c>
      <c r="X2022" s="13">
        <f>Y2022*1.37009528851244</f>
        <v>65923946.072747461</v>
      </c>
      <c r="Y2022" s="3">
        <v>48116322</v>
      </c>
      <c r="Z2022" s="13">
        <f>AA2022*1.37009528851244</f>
        <v>66519937.523250379</v>
      </c>
      <c r="AA2022" s="3">
        <v>48551322</v>
      </c>
      <c r="AB2022">
        <v>92</v>
      </c>
    </row>
    <row r="2023" spans="1:28" hidden="1" x14ac:dyDescent="0.2">
      <c r="A2023" t="s">
        <v>19735</v>
      </c>
      <c r="B2023" t="s">
        <v>19736</v>
      </c>
      <c r="C2023">
        <v>2009</v>
      </c>
      <c r="D2023" s="1">
        <v>40153</v>
      </c>
      <c r="E2023" t="s">
        <v>1045</v>
      </c>
      <c r="F2023" t="s">
        <v>44046</v>
      </c>
      <c r="G2023" t="s">
        <v>44033</v>
      </c>
      <c r="H2023">
        <v>89</v>
      </c>
      <c r="I2023" t="s">
        <v>1561</v>
      </c>
      <c r="J2023" t="s">
        <v>26</v>
      </c>
      <c r="M2023" t="s">
        <v>19737</v>
      </c>
      <c r="N2023" t="s">
        <v>19738</v>
      </c>
      <c r="O2023" t="s">
        <v>19739</v>
      </c>
      <c r="P2023" t="s">
        <v>10145</v>
      </c>
      <c r="Q2023" t="s">
        <v>19740</v>
      </c>
      <c r="R2023" t="s">
        <v>19741</v>
      </c>
      <c r="S2023" t="s">
        <v>19742</v>
      </c>
      <c r="T2023">
        <v>6</v>
      </c>
      <c r="U2023">
        <v>20877</v>
      </c>
      <c r="W2023">
        <v>4000000</v>
      </c>
      <c r="X2023"/>
      <c r="Y2023"/>
      <c r="Z2023"/>
      <c r="AA2023">
        <v>179836</v>
      </c>
      <c r="AB2023">
        <v>61</v>
      </c>
    </row>
    <row r="2024" spans="1:28" hidden="1" x14ac:dyDescent="0.2">
      <c r="A2024" t="s">
        <v>19743</v>
      </c>
      <c r="B2024" t="s">
        <v>19744</v>
      </c>
      <c r="C2024">
        <v>2008</v>
      </c>
      <c r="D2024" t="s">
        <v>14877</v>
      </c>
      <c r="E2024" t="s">
        <v>1045</v>
      </c>
      <c r="F2024" t="s">
        <v>44032</v>
      </c>
      <c r="G2024" t="s">
        <v>44036</v>
      </c>
      <c r="H2024">
        <v>98</v>
      </c>
      <c r="I2024" t="s">
        <v>3037</v>
      </c>
      <c r="J2024" t="s">
        <v>26</v>
      </c>
      <c r="M2024" t="s">
        <v>19745</v>
      </c>
      <c r="N2024" t="s">
        <v>19746</v>
      </c>
      <c r="O2024" t="s">
        <v>19747</v>
      </c>
      <c r="P2024" t="s">
        <v>12550</v>
      </c>
      <c r="Q2024" t="s">
        <v>19748</v>
      </c>
      <c r="R2024" t="s">
        <v>19749</v>
      </c>
      <c r="S2024" t="s">
        <v>19750</v>
      </c>
      <c r="T2024">
        <v>6.1</v>
      </c>
      <c r="U2024">
        <v>48071</v>
      </c>
      <c r="W2024">
        <v>20000000</v>
      </c>
      <c r="X2024"/>
      <c r="Y2024"/>
      <c r="Z2024"/>
      <c r="AA2024">
        <v>21972336</v>
      </c>
      <c r="AB2024">
        <v>68</v>
      </c>
    </row>
    <row r="2025" spans="1:28" x14ac:dyDescent="0.2">
      <c r="A2025" t="s">
        <v>26348</v>
      </c>
      <c r="B2025" t="s">
        <v>26349</v>
      </c>
      <c r="C2025">
        <v>2013</v>
      </c>
      <c r="D2025" t="s">
        <v>11065</v>
      </c>
      <c r="E2025" t="s">
        <v>176</v>
      </c>
      <c r="F2025" t="s">
        <v>44034</v>
      </c>
      <c r="G2025" t="s">
        <v>44036</v>
      </c>
      <c r="H2025">
        <v>124</v>
      </c>
      <c r="I2025" t="s">
        <v>25</v>
      </c>
      <c r="J2025" t="s">
        <v>26</v>
      </c>
      <c r="M2025" t="s">
        <v>12649</v>
      </c>
      <c r="N2025" t="s">
        <v>26350</v>
      </c>
      <c r="O2025" t="s">
        <v>26351</v>
      </c>
      <c r="P2025" t="s">
        <v>26352</v>
      </c>
      <c r="Q2025" t="s">
        <v>26353</v>
      </c>
      <c r="R2025" t="s">
        <v>26354</v>
      </c>
      <c r="S2025" t="s">
        <v>26355</v>
      </c>
      <c r="T2025">
        <v>6.1</v>
      </c>
      <c r="U2025">
        <v>83008</v>
      </c>
      <c r="V2025" s="12">
        <f>W2025*1.11098185502045</f>
        <v>66658911.301226996</v>
      </c>
      <c r="W2025" s="3">
        <v>60000000</v>
      </c>
      <c r="X2025" s="13">
        <f>Y2025*1.11098185502045</f>
        <v>21610972.359353784</v>
      </c>
      <c r="Y2025" s="3">
        <v>19452138</v>
      </c>
      <c r="Z2025" s="13">
        <f>AA2025*1.11098185502045</f>
        <v>66716835.673184052</v>
      </c>
      <c r="AA2025" s="3">
        <v>60052138</v>
      </c>
      <c r="AB2025">
        <v>313</v>
      </c>
    </row>
    <row r="2026" spans="1:28" x14ac:dyDescent="0.2">
      <c r="A2026" t="s">
        <v>5015</v>
      </c>
      <c r="B2026" t="s">
        <v>5016</v>
      </c>
      <c r="C2026">
        <v>2003</v>
      </c>
      <c r="D2026" t="s">
        <v>4929</v>
      </c>
      <c r="E2026" t="s">
        <v>44048</v>
      </c>
      <c r="F2026" t="s">
        <v>44046</v>
      </c>
      <c r="G2026" t="s">
        <v>44045</v>
      </c>
      <c r="H2026">
        <v>86</v>
      </c>
      <c r="I2026" t="s">
        <v>360</v>
      </c>
      <c r="J2026" t="s">
        <v>26</v>
      </c>
      <c r="M2026" t="s">
        <v>5017</v>
      </c>
      <c r="N2026" t="s">
        <v>5018</v>
      </c>
      <c r="O2026" t="s">
        <v>5019</v>
      </c>
      <c r="P2026" t="s">
        <v>5020</v>
      </c>
      <c r="Q2026" t="s">
        <v>5021</v>
      </c>
      <c r="R2026" t="s">
        <v>5022</v>
      </c>
      <c r="S2026" t="s">
        <v>5023</v>
      </c>
      <c r="T2026">
        <v>5</v>
      </c>
      <c r="U2026">
        <v>29811</v>
      </c>
      <c r="V2026" s="12">
        <f>W2026*1.40658152173913</f>
        <v>15472396.73913043</v>
      </c>
      <c r="W2026" s="3">
        <v>11000000</v>
      </c>
      <c r="X2026" s="13">
        <f>Y2026*1.40658152173913</f>
        <v>45786192.120413028</v>
      </c>
      <c r="Y2026" s="3">
        <v>32551396</v>
      </c>
      <c r="Z2026" s="13">
        <f>AA2026*1.40658152173913</f>
        <v>66796497.23204346</v>
      </c>
      <c r="AA2026" s="3">
        <v>47488536</v>
      </c>
      <c r="AB2026">
        <v>372</v>
      </c>
    </row>
    <row r="2027" spans="1:28" hidden="1" x14ac:dyDescent="0.2">
      <c r="A2027" t="s">
        <v>19767</v>
      </c>
      <c r="B2027" t="s">
        <v>19768</v>
      </c>
      <c r="C2027">
        <v>2007</v>
      </c>
      <c r="D2027" s="1">
        <v>39336</v>
      </c>
      <c r="E2027" t="s">
        <v>16512</v>
      </c>
      <c r="F2027" t="s">
        <v>44038</v>
      </c>
      <c r="G2027" t="s">
        <v>44032</v>
      </c>
      <c r="H2027">
        <v>162</v>
      </c>
      <c r="I2027" t="s">
        <v>943</v>
      </c>
      <c r="J2027" t="s">
        <v>944</v>
      </c>
      <c r="K2027" t="s">
        <v>1494</v>
      </c>
      <c r="M2027" t="s">
        <v>7965</v>
      </c>
      <c r="N2027" t="s">
        <v>19769</v>
      </c>
      <c r="O2027" t="s">
        <v>19770</v>
      </c>
      <c r="P2027" t="s">
        <v>2764</v>
      </c>
      <c r="Q2027" t="s">
        <v>19771</v>
      </c>
      <c r="R2027" t="s">
        <v>19772</v>
      </c>
      <c r="S2027" t="s">
        <v>19773</v>
      </c>
      <c r="T2027">
        <v>6.7</v>
      </c>
      <c r="U2027">
        <v>37994</v>
      </c>
      <c r="W2027"/>
      <c r="X2027"/>
      <c r="Y2027">
        <v>3597372</v>
      </c>
      <c r="Z2027"/>
      <c r="AA2027">
        <v>39997038</v>
      </c>
      <c r="AB2027">
        <v>156</v>
      </c>
    </row>
    <row r="2028" spans="1:28" x14ac:dyDescent="0.2">
      <c r="A2028" t="s">
        <v>36715</v>
      </c>
      <c r="B2028" t="s">
        <v>36716</v>
      </c>
      <c r="C2028">
        <v>2015</v>
      </c>
      <c r="D2028" t="s">
        <v>33531</v>
      </c>
      <c r="E2028" t="s">
        <v>44043</v>
      </c>
      <c r="F2028" t="s">
        <v>44051</v>
      </c>
      <c r="G2028" t="s">
        <v>44032</v>
      </c>
      <c r="H2028">
        <v>123</v>
      </c>
      <c r="I2028" t="s">
        <v>25</v>
      </c>
      <c r="J2028" t="s">
        <v>26</v>
      </c>
      <c r="K2028" t="s">
        <v>27</v>
      </c>
      <c r="L2028" t="s">
        <v>923</v>
      </c>
      <c r="M2028" t="s">
        <v>677</v>
      </c>
      <c r="N2028" t="s">
        <v>36717</v>
      </c>
      <c r="O2028" t="s">
        <v>36718</v>
      </c>
      <c r="P2028" t="s">
        <v>10478</v>
      </c>
      <c r="Q2028" t="s">
        <v>10478</v>
      </c>
      <c r="R2028" t="s">
        <v>36719</v>
      </c>
      <c r="S2028" t="s">
        <v>36720</v>
      </c>
      <c r="T2028">
        <v>7.3</v>
      </c>
      <c r="U2028">
        <v>117458</v>
      </c>
      <c r="V2028" s="12">
        <f>W2028*1.09195121025074</f>
        <v>38218292.358775899</v>
      </c>
      <c r="W2028" s="3">
        <v>35000000</v>
      </c>
      <c r="X2028" s="13">
        <f>Y2028*1.09195121025074</f>
        <v>11069657.577819297</v>
      </c>
      <c r="Y2028" s="3">
        <v>10137502</v>
      </c>
      <c r="Z2028" s="13">
        <f>AA2028*1.09195121025074</f>
        <v>66807695.612390585</v>
      </c>
      <c r="AA2028" s="3">
        <v>61181942</v>
      </c>
      <c r="AB2028">
        <v>246</v>
      </c>
    </row>
    <row r="2029" spans="1:28" x14ac:dyDescent="0.2">
      <c r="A2029" t="s">
        <v>32321</v>
      </c>
      <c r="B2029" t="s">
        <v>32322</v>
      </c>
      <c r="C2029">
        <v>2013</v>
      </c>
      <c r="D2029" t="s">
        <v>21326</v>
      </c>
      <c r="E2029" t="s">
        <v>1045</v>
      </c>
      <c r="F2029" t="s">
        <v>44034</v>
      </c>
      <c r="G2029" t="s">
        <v>44046</v>
      </c>
      <c r="H2029">
        <v>86</v>
      </c>
      <c r="I2029" t="s">
        <v>25</v>
      </c>
      <c r="J2029" t="s">
        <v>26</v>
      </c>
      <c r="K2029" t="s">
        <v>308</v>
      </c>
      <c r="M2029" t="s">
        <v>32323</v>
      </c>
      <c r="N2029" t="s">
        <v>32324</v>
      </c>
      <c r="O2029" t="s">
        <v>32325</v>
      </c>
      <c r="P2029" t="s">
        <v>12571</v>
      </c>
      <c r="Q2029" t="s">
        <v>32326</v>
      </c>
      <c r="R2029" t="s">
        <v>32327</v>
      </c>
      <c r="S2029" t="s">
        <v>32328</v>
      </c>
      <c r="T2029">
        <v>5</v>
      </c>
      <c r="U2029">
        <v>42932</v>
      </c>
      <c r="V2029" s="12">
        <f>W2029*1.11098185502045</f>
        <v>2777454.6375511251</v>
      </c>
      <c r="W2029" s="3">
        <v>2500000</v>
      </c>
      <c r="X2029" s="13">
        <f>Y2029*1.11098185502045</f>
        <v>44485583.257480815</v>
      </c>
      <c r="Y2029" s="3">
        <v>40041683</v>
      </c>
      <c r="Z2029" s="13">
        <f>AA2029*1.11098185502045</f>
        <v>66836206.229578584</v>
      </c>
      <c r="AA2029" s="3">
        <v>60159584</v>
      </c>
      <c r="AB2029">
        <v>128</v>
      </c>
    </row>
    <row r="2030" spans="1:28" x14ac:dyDescent="0.2">
      <c r="A2030" t="s">
        <v>24076</v>
      </c>
      <c r="B2030" t="s">
        <v>24077</v>
      </c>
      <c r="C2030">
        <v>2012</v>
      </c>
      <c r="D2030" t="s">
        <v>24078</v>
      </c>
      <c r="E2030" t="s">
        <v>1045</v>
      </c>
      <c r="F2030" t="s">
        <v>44032</v>
      </c>
      <c r="G2030" t="s">
        <v>44053</v>
      </c>
      <c r="H2030">
        <v>123</v>
      </c>
      <c r="I2030" t="s">
        <v>25</v>
      </c>
      <c r="J2030" t="s">
        <v>26</v>
      </c>
      <c r="M2030" t="s">
        <v>1955</v>
      </c>
      <c r="N2030" t="s">
        <v>24079</v>
      </c>
      <c r="O2030" t="s">
        <v>24080</v>
      </c>
      <c r="P2030" t="s">
        <v>24081</v>
      </c>
      <c r="Q2030" t="s">
        <v>24082</v>
      </c>
      <c r="R2030" t="s">
        <v>24083</v>
      </c>
      <c r="S2030" t="s">
        <v>24084</v>
      </c>
      <c r="T2030">
        <v>5.9</v>
      </c>
      <c r="U2030">
        <v>72817</v>
      </c>
      <c r="V2030" s="12">
        <f>W2030*1.12725506764114</f>
        <v>84544130.073085487</v>
      </c>
      <c r="W2030" s="3">
        <v>75000000</v>
      </c>
      <c r="X2030" s="13">
        <f>Y2030*1.12725506764114</f>
        <v>43420301.702757895</v>
      </c>
      <c r="Y2030" s="3">
        <v>38518613</v>
      </c>
      <c r="Z2030" s="13">
        <f>AA2030*1.12725506764114</f>
        <v>66979932.616457716</v>
      </c>
      <c r="AA2030" s="3">
        <v>59418613</v>
      </c>
      <c r="AB2030">
        <v>396</v>
      </c>
    </row>
    <row r="2031" spans="1:28" hidden="1" x14ac:dyDescent="0.2">
      <c r="A2031" t="s">
        <v>19798</v>
      </c>
      <c r="B2031" t="s">
        <v>19799</v>
      </c>
      <c r="C2031">
        <v>2007</v>
      </c>
      <c r="D2031" s="1">
        <v>39088</v>
      </c>
      <c r="E2031" t="s">
        <v>16512</v>
      </c>
      <c r="F2031" t="s">
        <v>44031</v>
      </c>
      <c r="G2031" t="s">
        <v>44042</v>
      </c>
      <c r="H2031">
        <v>127</v>
      </c>
      <c r="I2031" t="s">
        <v>25</v>
      </c>
      <c r="J2031" t="s">
        <v>26</v>
      </c>
      <c r="M2031" t="s">
        <v>4203</v>
      </c>
      <c r="N2031" t="s">
        <v>4203</v>
      </c>
      <c r="O2031" t="s">
        <v>14268</v>
      </c>
      <c r="P2031" t="s">
        <v>2578</v>
      </c>
      <c r="Q2031" t="s">
        <v>14269</v>
      </c>
      <c r="R2031" t="s">
        <v>19800</v>
      </c>
      <c r="S2031" t="s">
        <v>19801</v>
      </c>
      <c r="T2031">
        <v>7</v>
      </c>
      <c r="U2031">
        <v>263723</v>
      </c>
      <c r="W2031"/>
      <c r="X2031"/>
      <c r="Y2031"/>
      <c r="Z2031"/>
      <c r="AA2031">
        <v>31126421</v>
      </c>
      <c r="AB2031">
        <v>676</v>
      </c>
    </row>
    <row r="2032" spans="1:28" hidden="1" x14ac:dyDescent="0.2">
      <c r="A2032" t="s">
        <v>19802</v>
      </c>
      <c r="B2032" t="s">
        <v>19803</v>
      </c>
      <c r="C2032">
        <v>2009</v>
      </c>
      <c r="D2032" t="s">
        <v>19804</v>
      </c>
      <c r="E2032" t="s">
        <v>176</v>
      </c>
      <c r="F2032" t="s">
        <v>44040</v>
      </c>
      <c r="H2032">
        <v>93</v>
      </c>
      <c r="I2032" t="s">
        <v>495</v>
      </c>
      <c r="J2032" t="s">
        <v>26</v>
      </c>
      <c r="K2032" t="s">
        <v>934</v>
      </c>
      <c r="M2032" t="s">
        <v>178</v>
      </c>
      <c r="N2032" t="s">
        <v>19805</v>
      </c>
      <c r="O2032" t="s">
        <v>19806</v>
      </c>
      <c r="P2032" t="s">
        <v>1039</v>
      </c>
      <c r="Q2032" t="s">
        <v>19807</v>
      </c>
      <c r="R2032" t="s">
        <v>19808</v>
      </c>
      <c r="S2032" t="s">
        <v>19809</v>
      </c>
      <c r="T2032">
        <v>8.1</v>
      </c>
      <c r="U2032">
        <v>245863</v>
      </c>
      <c r="W2032">
        <v>16000000</v>
      </c>
      <c r="X2032"/>
      <c r="Y2032"/>
      <c r="Z2032"/>
      <c r="AA2032">
        <v>46749646</v>
      </c>
      <c r="AB2032">
        <v>475</v>
      </c>
    </row>
    <row r="2033" spans="1:28" x14ac:dyDescent="0.2">
      <c r="A2033" t="s">
        <v>2300</v>
      </c>
      <c r="B2033" t="s">
        <v>2301</v>
      </c>
      <c r="C2033">
        <v>2000</v>
      </c>
      <c r="D2033" s="1">
        <v>37172</v>
      </c>
      <c r="E2033" t="s">
        <v>176</v>
      </c>
      <c r="F2033" t="s">
        <v>44034</v>
      </c>
      <c r="G2033" t="s">
        <v>44046</v>
      </c>
      <c r="H2033">
        <v>112</v>
      </c>
      <c r="I2033" t="s">
        <v>25</v>
      </c>
      <c r="J2033" t="s">
        <v>26</v>
      </c>
      <c r="M2033" t="s">
        <v>464</v>
      </c>
      <c r="N2033" t="s">
        <v>2302</v>
      </c>
      <c r="O2033" t="s">
        <v>2303</v>
      </c>
      <c r="P2033" t="s">
        <v>2304</v>
      </c>
      <c r="Q2033" t="s">
        <v>2305</v>
      </c>
      <c r="R2033" t="s">
        <v>2306</v>
      </c>
      <c r="S2033" t="s">
        <v>2307</v>
      </c>
      <c r="T2033">
        <v>6.6</v>
      </c>
      <c r="U2033">
        <v>62370</v>
      </c>
      <c r="V2033" s="12">
        <f>W2033*1.5029674796748</f>
        <v>15029674.796748001</v>
      </c>
      <c r="W2033" s="3">
        <v>10000000</v>
      </c>
      <c r="X2033" s="13">
        <f>Y2033*1.5029674796748</f>
        <v>18048598.401056949</v>
      </c>
      <c r="Y2033" s="3">
        <v>12008642</v>
      </c>
      <c r="Z2033" s="13">
        <f>AA2033*1.5029674796748</f>
        <v>66983662.464959495</v>
      </c>
      <c r="AA2033" s="3">
        <v>44567606</v>
      </c>
      <c r="AB2033">
        <v>350</v>
      </c>
    </row>
    <row r="2034" spans="1:28" hidden="1" x14ac:dyDescent="0.2">
      <c r="A2034" t="s">
        <v>19818</v>
      </c>
      <c r="B2034" t="s">
        <v>19819</v>
      </c>
      <c r="C2034">
        <v>2008</v>
      </c>
      <c r="D2034" t="s">
        <v>14877</v>
      </c>
      <c r="E2034" t="s">
        <v>1045</v>
      </c>
      <c r="F2034" t="s">
        <v>44032</v>
      </c>
      <c r="H2034">
        <v>99</v>
      </c>
      <c r="I2034" t="s">
        <v>25</v>
      </c>
      <c r="J2034" t="s">
        <v>26</v>
      </c>
      <c r="K2034" t="s">
        <v>308</v>
      </c>
      <c r="M2034" t="s">
        <v>4109</v>
      </c>
      <c r="N2034" t="s">
        <v>19820</v>
      </c>
      <c r="O2034" t="s">
        <v>19821</v>
      </c>
      <c r="P2034" t="s">
        <v>530</v>
      </c>
      <c r="Q2034" t="s">
        <v>19822</v>
      </c>
      <c r="R2034" t="s">
        <v>19823</v>
      </c>
      <c r="S2034" t="s">
        <v>19824</v>
      </c>
      <c r="T2034">
        <v>6.4</v>
      </c>
      <c r="U2034">
        <v>12181</v>
      </c>
      <c r="W2034"/>
      <c r="X2034"/>
      <c r="Y2034">
        <v>1836515</v>
      </c>
      <c r="Z2034"/>
      <c r="AA2034">
        <v>1923800</v>
      </c>
      <c r="AB2034">
        <v>77</v>
      </c>
    </row>
    <row r="2035" spans="1:28" x14ac:dyDescent="0.2">
      <c r="A2035" t="s">
        <v>20090</v>
      </c>
      <c r="B2035" t="s">
        <v>20091</v>
      </c>
      <c r="C2035">
        <v>2014</v>
      </c>
      <c r="D2035" t="s">
        <v>16589</v>
      </c>
      <c r="E2035" t="s">
        <v>16512</v>
      </c>
      <c r="F2035" t="s">
        <v>44031</v>
      </c>
      <c r="G2035" t="s">
        <v>44034</v>
      </c>
      <c r="H2035">
        <v>99</v>
      </c>
      <c r="I2035" t="s">
        <v>20092</v>
      </c>
      <c r="J2035" t="s">
        <v>26</v>
      </c>
      <c r="M2035" t="s">
        <v>309</v>
      </c>
      <c r="N2035" t="s">
        <v>20093</v>
      </c>
      <c r="O2035" t="s">
        <v>20094</v>
      </c>
      <c r="P2035" t="s">
        <v>20095</v>
      </c>
      <c r="Q2035" t="s">
        <v>20096</v>
      </c>
      <c r="R2035" t="s">
        <v>20097</v>
      </c>
      <c r="S2035" t="s">
        <v>20098</v>
      </c>
      <c r="T2035">
        <v>4.2</v>
      </c>
      <c r="U2035">
        <v>52067</v>
      </c>
      <c r="V2035" s="12">
        <f>W2035*1.09324733035956</f>
        <v>76527313.125169203</v>
      </c>
      <c r="W2035" s="3">
        <v>70000000</v>
      </c>
      <c r="X2035" s="13">
        <f>Y2035*1.09324733035956</f>
        <v>20606113.849680722</v>
      </c>
      <c r="Y2035" s="3">
        <v>18848538</v>
      </c>
      <c r="Z2035" s="13">
        <f>AA2035*1.09324733035956</f>
        <v>66993597.304896802</v>
      </c>
      <c r="AA2035" s="3">
        <v>61279452</v>
      </c>
      <c r="AB2035">
        <v>237</v>
      </c>
    </row>
    <row r="2036" spans="1:28" hidden="1" x14ac:dyDescent="0.2">
      <c r="A2036" t="s">
        <v>19833</v>
      </c>
      <c r="B2036" t="s">
        <v>19834</v>
      </c>
      <c r="C2036">
        <v>2008</v>
      </c>
      <c r="D2036" s="1">
        <v>40153</v>
      </c>
      <c r="E2036" t="s">
        <v>3496</v>
      </c>
      <c r="H2036">
        <v>99</v>
      </c>
      <c r="I2036" t="s">
        <v>11437</v>
      </c>
      <c r="J2036" t="s">
        <v>27</v>
      </c>
      <c r="M2036" t="s">
        <v>19835</v>
      </c>
      <c r="N2036" t="s">
        <v>19835</v>
      </c>
      <c r="O2036" t="s">
        <v>19836</v>
      </c>
      <c r="P2036" t="s">
        <v>19837</v>
      </c>
      <c r="Q2036" t="s">
        <v>19838</v>
      </c>
      <c r="R2036" t="s">
        <v>19839</v>
      </c>
      <c r="S2036" t="s">
        <v>19840</v>
      </c>
      <c r="T2036">
        <v>7.1</v>
      </c>
      <c r="U2036">
        <v>80834</v>
      </c>
      <c r="W2036" t="s">
        <v>19841</v>
      </c>
      <c r="X2036"/>
      <c r="Y2036"/>
      <c r="Z2036"/>
      <c r="AA2036">
        <v>1149138</v>
      </c>
      <c r="AB2036">
        <v>501</v>
      </c>
    </row>
    <row r="2037" spans="1:28" hidden="1" x14ac:dyDescent="0.2">
      <c r="A2037" t="s">
        <v>19842</v>
      </c>
      <c r="B2037" t="s">
        <v>19843</v>
      </c>
      <c r="C2037">
        <v>2008</v>
      </c>
      <c r="D2037" t="s">
        <v>15181</v>
      </c>
      <c r="E2037" t="s">
        <v>16512</v>
      </c>
      <c r="F2037" t="s">
        <v>44051</v>
      </c>
      <c r="G2037" t="s">
        <v>44032</v>
      </c>
      <c r="H2037">
        <v>118</v>
      </c>
      <c r="I2037" t="s">
        <v>19844</v>
      </c>
      <c r="J2037" t="s">
        <v>4779</v>
      </c>
      <c r="K2037" t="s">
        <v>307</v>
      </c>
      <c r="L2037" t="s">
        <v>26</v>
      </c>
      <c r="M2037" t="s">
        <v>11688</v>
      </c>
      <c r="N2037" t="s">
        <v>19845</v>
      </c>
      <c r="O2037" t="s">
        <v>19846</v>
      </c>
      <c r="P2037" t="s">
        <v>19847</v>
      </c>
      <c r="Q2037" t="s">
        <v>19848</v>
      </c>
      <c r="R2037" t="s">
        <v>19849</v>
      </c>
      <c r="S2037" t="s">
        <v>19850</v>
      </c>
      <c r="T2037">
        <v>7.3</v>
      </c>
      <c r="U2037">
        <v>25966</v>
      </c>
      <c r="W2037" t="s">
        <v>19851</v>
      </c>
      <c r="X2037"/>
      <c r="Y2037"/>
      <c r="Z2037"/>
      <c r="AA2037">
        <v>15384282</v>
      </c>
      <c r="AB2037">
        <v>44</v>
      </c>
    </row>
    <row r="2038" spans="1:28" x14ac:dyDescent="0.2">
      <c r="A2038" t="s">
        <v>7282</v>
      </c>
      <c r="B2038" t="s">
        <v>7283</v>
      </c>
      <c r="C2038">
        <v>2005</v>
      </c>
      <c r="D2038" t="s">
        <v>7284</v>
      </c>
      <c r="E2038" t="s">
        <v>1045</v>
      </c>
      <c r="F2038" t="s">
        <v>44032</v>
      </c>
      <c r="G2038" t="s">
        <v>44036</v>
      </c>
      <c r="H2038">
        <v>104</v>
      </c>
      <c r="I2038" t="s">
        <v>97</v>
      </c>
      <c r="J2038" t="s">
        <v>26</v>
      </c>
      <c r="M2038" t="s">
        <v>1167</v>
      </c>
      <c r="N2038" t="s">
        <v>1612</v>
      </c>
      <c r="O2038" t="s">
        <v>7285</v>
      </c>
      <c r="P2038" t="s">
        <v>213</v>
      </c>
      <c r="Q2038" t="s">
        <v>7286</v>
      </c>
      <c r="R2038" t="s">
        <v>7287</v>
      </c>
      <c r="S2038" t="s">
        <v>7288</v>
      </c>
      <c r="T2038">
        <v>6.2</v>
      </c>
      <c r="U2038">
        <v>41815</v>
      </c>
      <c r="V2038" s="12">
        <f>W2038*1.32519713261649</f>
        <v>39755913.978494696</v>
      </c>
      <c r="W2038" s="3">
        <v>30000000</v>
      </c>
      <c r="X2038" s="13">
        <f>Y2038*1.32519713261649</f>
        <v>55752460.004910499</v>
      </c>
      <c r="Y2038" s="3">
        <v>42071069</v>
      </c>
      <c r="Z2038" s="13">
        <f>AA2038*1.32519713261649</f>
        <v>67061816.903190091</v>
      </c>
      <c r="AA2038" s="3">
        <v>50605163</v>
      </c>
      <c r="AB2038">
        <v>212</v>
      </c>
    </row>
    <row r="2039" spans="1:28" hidden="1" x14ac:dyDescent="0.2">
      <c r="A2039" t="s">
        <v>19859</v>
      </c>
      <c r="B2039" t="s">
        <v>19860</v>
      </c>
      <c r="C2039">
        <v>2008</v>
      </c>
      <c r="D2039" s="1">
        <v>39876</v>
      </c>
      <c r="E2039" t="s">
        <v>3496</v>
      </c>
      <c r="F2039" t="s">
        <v>44033</v>
      </c>
      <c r="G2039" t="s">
        <v>44042</v>
      </c>
      <c r="H2039">
        <v>82</v>
      </c>
      <c r="I2039" t="s">
        <v>25</v>
      </c>
      <c r="J2039" t="s">
        <v>26</v>
      </c>
      <c r="M2039" t="s">
        <v>19861</v>
      </c>
      <c r="N2039" t="s">
        <v>19862</v>
      </c>
      <c r="O2039" t="s">
        <v>19863</v>
      </c>
      <c r="P2039" t="s">
        <v>19864</v>
      </c>
      <c r="Q2039" t="s">
        <v>19865</v>
      </c>
      <c r="R2039" t="s">
        <v>19866</v>
      </c>
      <c r="S2039" t="s">
        <v>19867</v>
      </c>
      <c r="T2039">
        <v>6.1</v>
      </c>
      <c r="U2039">
        <v>32685</v>
      </c>
      <c r="W2039"/>
      <c r="X2039"/>
      <c r="Y2039">
        <v>14154</v>
      </c>
      <c r="Z2039"/>
      <c r="AA2039">
        <v>522497</v>
      </c>
      <c r="AB2039">
        <v>157</v>
      </c>
    </row>
    <row r="2040" spans="1:28" hidden="1" x14ac:dyDescent="0.2">
      <c r="A2040" t="s">
        <v>25205</v>
      </c>
      <c r="B2040" t="s">
        <v>25206</v>
      </c>
      <c r="C2040">
        <v>2012</v>
      </c>
      <c r="D2040" t="s">
        <v>13076</v>
      </c>
      <c r="E2040" t="s">
        <v>1045</v>
      </c>
      <c r="F2040" t="s">
        <v>44032</v>
      </c>
      <c r="H2040">
        <v>98</v>
      </c>
      <c r="I2040" t="s">
        <v>1561</v>
      </c>
      <c r="J2040" t="s">
        <v>26</v>
      </c>
      <c r="K2040" t="s">
        <v>64</v>
      </c>
      <c r="L2040" t="s">
        <v>4240</v>
      </c>
      <c r="M2040" t="s">
        <v>20144</v>
      </c>
      <c r="N2040" t="s">
        <v>25207</v>
      </c>
      <c r="O2040" t="s">
        <v>25208</v>
      </c>
      <c r="P2040" t="s">
        <v>4923</v>
      </c>
      <c r="Q2040" t="s">
        <v>25209</v>
      </c>
      <c r="R2040" t="s">
        <v>25210</v>
      </c>
      <c r="S2040" t="s">
        <v>25211</v>
      </c>
      <c r="T2040">
        <v>6.8</v>
      </c>
      <c r="U2040">
        <v>18867</v>
      </c>
      <c r="V2040" s="12">
        <f>W2040*1.12725506764114</f>
        <v>12399805.744052539</v>
      </c>
      <c r="W2040" s="3">
        <v>11000000</v>
      </c>
      <c r="X2040" s="13">
        <f>Y2040*1.12725506764114</f>
        <v>20730352.582763478</v>
      </c>
      <c r="Y2040" s="3">
        <v>18390117</v>
      </c>
      <c r="Z2040" s="13">
        <f>AA2040*1.12725506764114</f>
        <v>67094557.548010804</v>
      </c>
      <c r="AA2040" s="3">
        <v>59520298</v>
      </c>
      <c r="AB2040">
        <v>146</v>
      </c>
    </row>
    <row r="2041" spans="1:28" hidden="1" x14ac:dyDescent="0.2">
      <c r="A2041" t="s">
        <v>19876</v>
      </c>
      <c r="B2041" t="s">
        <v>19877</v>
      </c>
      <c r="C2041">
        <v>2019</v>
      </c>
      <c r="D2041" t="s">
        <v>19878</v>
      </c>
      <c r="E2041" t="s">
        <v>44041</v>
      </c>
      <c r="F2041" t="s">
        <v>44032</v>
      </c>
      <c r="G2041" t="s">
        <v>44045</v>
      </c>
      <c r="H2041">
        <v>130</v>
      </c>
      <c r="I2041" t="s">
        <v>943</v>
      </c>
      <c r="J2041" t="s">
        <v>944</v>
      </c>
      <c r="M2041" t="s">
        <v>19879</v>
      </c>
      <c r="N2041" t="s">
        <v>19880</v>
      </c>
      <c r="O2041" t="s">
        <v>19881</v>
      </c>
      <c r="P2041" t="s">
        <v>19882</v>
      </c>
      <c r="Q2041" t="s">
        <v>19883</v>
      </c>
      <c r="R2041" t="s">
        <v>19884</v>
      </c>
      <c r="S2041" t="s">
        <v>19885</v>
      </c>
      <c r="T2041">
        <v>8.1999999999999993</v>
      </c>
      <c r="U2041">
        <v>21343</v>
      </c>
      <c r="W2041"/>
      <c r="X2041"/>
      <c r="Y2041"/>
      <c r="Z2041"/>
      <c r="AA2041">
        <v>734514</v>
      </c>
      <c r="AB2041">
        <v>322</v>
      </c>
    </row>
    <row r="2042" spans="1:28" x14ac:dyDescent="0.2">
      <c r="A2042" t="s">
        <v>12125</v>
      </c>
      <c r="B2042" t="s">
        <v>12126</v>
      </c>
      <c r="C2042">
        <v>2005</v>
      </c>
      <c r="D2042" t="s">
        <v>3543</v>
      </c>
      <c r="E2042" t="s">
        <v>1045</v>
      </c>
      <c r="F2042" t="s">
        <v>44032</v>
      </c>
      <c r="G2042" t="s">
        <v>44036</v>
      </c>
      <c r="H2042">
        <v>116</v>
      </c>
      <c r="I2042" t="s">
        <v>25</v>
      </c>
      <c r="J2042" t="s">
        <v>26</v>
      </c>
      <c r="M2042" t="s">
        <v>12127</v>
      </c>
      <c r="N2042" t="s">
        <v>12128</v>
      </c>
      <c r="O2042" t="s">
        <v>12129</v>
      </c>
      <c r="P2042" t="s">
        <v>12130</v>
      </c>
      <c r="Q2042" t="s">
        <v>12131</v>
      </c>
      <c r="R2042" t="s">
        <v>12132</v>
      </c>
      <c r="S2042" t="s">
        <v>12133</v>
      </c>
      <c r="T2042">
        <v>5.8</v>
      </c>
      <c r="U2042">
        <v>13413</v>
      </c>
      <c r="V2042" s="12">
        <f>W2042*1.32519713261649</f>
        <v>7288584.2293906948</v>
      </c>
      <c r="W2042" s="3">
        <v>5500000</v>
      </c>
      <c r="X2042" s="13">
        <f>Y2042*1.32519713261649</f>
        <v>67098837.610286869</v>
      </c>
      <c r="Y2042" s="3">
        <v>50633099</v>
      </c>
      <c r="Z2042" s="13">
        <f>AA2042*1.32519713261649</f>
        <v>67124154.176308364</v>
      </c>
      <c r="AA2042" s="3">
        <v>50652203</v>
      </c>
      <c r="AB2042">
        <v>209</v>
      </c>
    </row>
    <row r="2043" spans="1:28" x14ac:dyDescent="0.2">
      <c r="A2043" t="s">
        <v>15101</v>
      </c>
      <c r="B2043" t="s">
        <v>15102</v>
      </c>
      <c r="C2043">
        <v>2011</v>
      </c>
      <c r="D2043" t="s">
        <v>15103</v>
      </c>
      <c r="E2043" t="s">
        <v>176</v>
      </c>
      <c r="F2043" t="s">
        <v>44034</v>
      </c>
      <c r="H2043">
        <v>139</v>
      </c>
      <c r="I2043" t="s">
        <v>25</v>
      </c>
      <c r="J2043" t="s">
        <v>26</v>
      </c>
      <c r="M2043" t="s">
        <v>10950</v>
      </c>
      <c r="N2043" t="s">
        <v>10950</v>
      </c>
      <c r="O2043" t="s">
        <v>15104</v>
      </c>
      <c r="P2043" t="s">
        <v>852</v>
      </c>
      <c r="Q2043" t="s">
        <v>15105</v>
      </c>
      <c r="R2043" t="s">
        <v>15106</v>
      </c>
      <c r="S2043" t="s">
        <v>15107</v>
      </c>
      <c r="T2043">
        <v>6.8</v>
      </c>
      <c r="U2043">
        <v>165385</v>
      </c>
      <c r="V2043" s="12">
        <f>W2043*1.1505830469594</f>
        <v>36818657.502700798</v>
      </c>
      <c r="W2043" s="3">
        <v>32000000</v>
      </c>
      <c r="X2043" s="13">
        <f>Y2043*1.1505830469594</f>
        <v>15306573.309692878</v>
      </c>
      <c r="Y2043" s="3">
        <v>13303319</v>
      </c>
      <c r="Z2043" s="13">
        <f>AA2043*1.1505830469594</f>
        <v>67204689.383864194</v>
      </c>
      <c r="AA2043" s="3">
        <v>58409247</v>
      </c>
      <c r="AB2043">
        <v>1099</v>
      </c>
    </row>
    <row r="2044" spans="1:28" x14ac:dyDescent="0.2">
      <c r="A2044" t="s">
        <v>37807</v>
      </c>
      <c r="B2044" t="s">
        <v>37808</v>
      </c>
      <c r="C2044">
        <v>2015</v>
      </c>
      <c r="D2044" s="1">
        <v>42106</v>
      </c>
      <c r="E2044" t="s">
        <v>1045</v>
      </c>
      <c r="F2044" t="s">
        <v>44032</v>
      </c>
      <c r="G2044" t="s">
        <v>44034</v>
      </c>
      <c r="H2044">
        <v>98</v>
      </c>
      <c r="I2044" t="s">
        <v>25</v>
      </c>
      <c r="J2044" t="s">
        <v>26</v>
      </c>
      <c r="K2044" t="s">
        <v>307</v>
      </c>
      <c r="M2044" t="s">
        <v>17925</v>
      </c>
      <c r="N2044" t="s">
        <v>37809</v>
      </c>
      <c r="O2044" t="s">
        <v>37810</v>
      </c>
      <c r="P2044" t="s">
        <v>37811</v>
      </c>
      <c r="Q2044" t="s">
        <v>37812</v>
      </c>
      <c r="R2044" t="s">
        <v>37813</v>
      </c>
      <c r="S2044" t="s">
        <v>37814</v>
      </c>
      <c r="T2044">
        <v>6.1</v>
      </c>
      <c r="U2044">
        <v>60237</v>
      </c>
      <c r="V2044" s="12">
        <f>W2044*1.09195121025074</f>
        <v>16379268.1537611</v>
      </c>
      <c r="W2044" s="3">
        <v>15000000</v>
      </c>
      <c r="X2044" s="13">
        <f>Y2044*1.09195121025074</f>
        <v>46654134.134787738</v>
      </c>
      <c r="Y2044" s="3">
        <v>42725475</v>
      </c>
      <c r="Z2044" s="13">
        <f>AA2044*1.09195121025074</f>
        <v>67208185.098018199</v>
      </c>
      <c r="AA2044" s="3">
        <v>61548707</v>
      </c>
      <c r="AB2044">
        <v>302</v>
      </c>
    </row>
    <row r="2045" spans="1:28" hidden="1" x14ac:dyDescent="0.2">
      <c r="A2045" t="s">
        <v>19906</v>
      </c>
      <c r="B2045" t="s">
        <v>19907</v>
      </c>
      <c r="C2045">
        <v>2009</v>
      </c>
      <c r="D2045" t="s">
        <v>19908</v>
      </c>
      <c r="E2045" t="s">
        <v>176</v>
      </c>
      <c r="H2045">
        <v>106</v>
      </c>
      <c r="I2045" t="s">
        <v>25</v>
      </c>
      <c r="J2045" t="s">
        <v>26</v>
      </c>
      <c r="M2045" t="s">
        <v>19909</v>
      </c>
      <c r="N2045" t="s">
        <v>19910</v>
      </c>
      <c r="O2045" t="s">
        <v>19911</v>
      </c>
      <c r="P2045" t="s">
        <v>6894</v>
      </c>
      <c r="Q2045" t="s">
        <v>19912</v>
      </c>
      <c r="R2045" t="s">
        <v>19913</v>
      </c>
      <c r="S2045" t="s">
        <v>19914</v>
      </c>
      <c r="T2045">
        <v>6.3</v>
      </c>
      <c r="U2045">
        <v>13922</v>
      </c>
      <c r="W2045"/>
      <c r="X2045"/>
      <c r="Y2045"/>
      <c r="Z2045"/>
      <c r="AA2045">
        <v>17835</v>
      </c>
      <c r="AB2045">
        <v>62</v>
      </c>
    </row>
    <row r="2046" spans="1:28" hidden="1" x14ac:dyDescent="0.2">
      <c r="A2046" t="s">
        <v>19915</v>
      </c>
      <c r="B2046" t="s">
        <v>19916</v>
      </c>
      <c r="C2046">
        <v>2009</v>
      </c>
      <c r="D2046" t="s">
        <v>19917</v>
      </c>
      <c r="E2046" t="s">
        <v>176</v>
      </c>
      <c r="H2046">
        <v>102</v>
      </c>
      <c r="I2046" t="s">
        <v>25</v>
      </c>
      <c r="J2046" t="s">
        <v>26</v>
      </c>
      <c r="M2046" t="s">
        <v>1371</v>
      </c>
      <c r="N2046" t="s">
        <v>19918</v>
      </c>
      <c r="O2046" t="s">
        <v>19919</v>
      </c>
      <c r="P2046" t="s">
        <v>1614</v>
      </c>
      <c r="Q2046" t="s">
        <v>19920</v>
      </c>
      <c r="R2046" t="s">
        <v>19921</v>
      </c>
      <c r="S2046" t="s">
        <v>19922</v>
      </c>
      <c r="T2046">
        <v>6.3</v>
      </c>
      <c r="U2046">
        <v>18518</v>
      </c>
      <c r="W2046"/>
      <c r="X2046"/>
      <c r="Y2046">
        <v>25423</v>
      </c>
      <c r="Z2046"/>
      <c r="AA2046">
        <v>1451343</v>
      </c>
      <c r="AB2046">
        <v>51</v>
      </c>
    </row>
    <row r="2047" spans="1:28" x14ac:dyDescent="0.2">
      <c r="A2047" t="s">
        <v>20769</v>
      </c>
      <c r="B2047" t="s">
        <v>20770</v>
      </c>
      <c r="C2047">
        <v>2009</v>
      </c>
      <c r="D2047" s="1">
        <v>40090</v>
      </c>
      <c r="E2047" t="s">
        <v>16512</v>
      </c>
      <c r="F2047" t="s">
        <v>44031</v>
      </c>
      <c r="G2047" t="s">
        <v>44040</v>
      </c>
      <c r="H2047">
        <v>85</v>
      </c>
      <c r="I2047" t="s">
        <v>20771</v>
      </c>
      <c r="J2047" t="s">
        <v>26</v>
      </c>
      <c r="K2047" t="s">
        <v>934</v>
      </c>
      <c r="L2047" t="s">
        <v>944</v>
      </c>
      <c r="M2047" t="s">
        <v>1578</v>
      </c>
      <c r="N2047" t="s">
        <v>20772</v>
      </c>
      <c r="O2047" t="s">
        <v>20773</v>
      </c>
      <c r="P2047" t="s">
        <v>12832</v>
      </c>
      <c r="Q2047" t="s">
        <v>20774</v>
      </c>
      <c r="R2047" t="s">
        <v>20775</v>
      </c>
      <c r="S2047" t="s">
        <v>20776</v>
      </c>
      <c r="T2047">
        <v>2.5</v>
      </c>
      <c r="U2047">
        <v>69279</v>
      </c>
      <c r="V2047" s="12">
        <f>W2047*1.20636999678377</f>
        <v>36191099.903513096</v>
      </c>
      <c r="W2047" s="3">
        <v>30000000</v>
      </c>
      <c r="X2047" s="13">
        <f>Y2047*1.20636999678377</f>
        <v>11294982.91033713</v>
      </c>
      <c r="Y2047" s="3">
        <v>9362785</v>
      </c>
      <c r="Z2047" s="13">
        <f>AA2047*1.20636999678377</f>
        <v>67219867.538429186</v>
      </c>
      <c r="AA2047" s="3">
        <v>55720772</v>
      </c>
      <c r="AB2047">
        <v>584</v>
      </c>
    </row>
    <row r="2048" spans="1:28" hidden="1" x14ac:dyDescent="0.2">
      <c r="A2048" t="s">
        <v>19933</v>
      </c>
      <c r="B2048" t="s">
        <v>19934</v>
      </c>
      <c r="C2048">
        <v>2007</v>
      </c>
      <c r="D2048" t="s">
        <v>5501</v>
      </c>
      <c r="E2048" t="s">
        <v>1045</v>
      </c>
      <c r="F2048" t="s">
        <v>44032</v>
      </c>
      <c r="G2048" t="s">
        <v>44057</v>
      </c>
      <c r="H2048">
        <v>87</v>
      </c>
      <c r="I2048" t="s">
        <v>19935</v>
      </c>
      <c r="J2048" t="s">
        <v>975</v>
      </c>
      <c r="K2048" t="s">
        <v>361</v>
      </c>
      <c r="L2048" t="s">
        <v>26</v>
      </c>
      <c r="M2048" t="s">
        <v>19936</v>
      </c>
      <c r="N2048" t="s">
        <v>19936</v>
      </c>
      <c r="O2048" t="s">
        <v>19937</v>
      </c>
      <c r="P2048" t="s">
        <v>19938</v>
      </c>
      <c r="Q2048" t="s">
        <v>19939</v>
      </c>
      <c r="R2048" t="s">
        <v>19940</v>
      </c>
      <c r="S2048" t="s">
        <v>19941</v>
      </c>
      <c r="T2048">
        <v>7.5</v>
      </c>
      <c r="U2048">
        <v>12738</v>
      </c>
      <c r="W2048"/>
      <c r="X2048"/>
      <c r="Y2048">
        <v>3054457</v>
      </c>
      <c r="Z2048"/>
      <c r="AA2048">
        <v>14587587</v>
      </c>
      <c r="AB2048">
        <v>68</v>
      </c>
    </row>
    <row r="2049" spans="1:28" hidden="1" x14ac:dyDescent="0.2">
      <c r="A2049" t="s">
        <v>33595</v>
      </c>
      <c r="B2049" t="s">
        <v>33596</v>
      </c>
      <c r="C2049">
        <v>2015</v>
      </c>
      <c r="D2049" t="s">
        <v>33131</v>
      </c>
      <c r="E2049" t="s">
        <v>44035</v>
      </c>
      <c r="F2049" t="s">
        <v>44032</v>
      </c>
      <c r="G2049" t="s">
        <v>44049</v>
      </c>
      <c r="H2049">
        <v>109</v>
      </c>
      <c r="I2049" t="s">
        <v>1561</v>
      </c>
      <c r="J2049" t="s">
        <v>26</v>
      </c>
      <c r="K2049" t="s">
        <v>307</v>
      </c>
      <c r="L2049" t="s">
        <v>975</v>
      </c>
      <c r="M2049" t="s">
        <v>25586</v>
      </c>
      <c r="N2049" t="s">
        <v>33597</v>
      </c>
      <c r="O2049" t="s">
        <v>33598</v>
      </c>
      <c r="P2049" t="s">
        <v>7485</v>
      </c>
      <c r="Q2049" t="s">
        <v>33599</v>
      </c>
      <c r="R2049" t="s">
        <v>33600</v>
      </c>
      <c r="S2049" t="s">
        <v>33601</v>
      </c>
      <c r="T2049">
        <v>7.3</v>
      </c>
      <c r="U2049">
        <v>52634</v>
      </c>
      <c r="V2049" s="12">
        <f>W2049*1.09195121025074</f>
        <v>12011463.31275814</v>
      </c>
      <c r="W2049" s="3">
        <v>11000000</v>
      </c>
      <c r="X2049" s="13">
        <f>Y2049*1.09195121025074</f>
        <v>36370484.877131127</v>
      </c>
      <c r="Y2049" s="3">
        <v>33307793</v>
      </c>
      <c r="Z2049" s="13">
        <f>AA2049*1.09195121025074</f>
        <v>67285785.702725872</v>
      </c>
      <c r="AA2049" s="3">
        <v>61619773</v>
      </c>
      <c r="AB2049">
        <v>192</v>
      </c>
    </row>
    <row r="2050" spans="1:28" x14ac:dyDescent="0.2">
      <c r="A2050" t="s">
        <v>7763</v>
      </c>
      <c r="B2050" t="s">
        <v>7764</v>
      </c>
      <c r="C2050">
        <v>2005</v>
      </c>
      <c r="D2050" s="1">
        <v>38631</v>
      </c>
      <c r="E2050" t="s">
        <v>16512</v>
      </c>
      <c r="F2050" t="s">
        <v>44031</v>
      </c>
      <c r="G2050" t="s">
        <v>44044</v>
      </c>
      <c r="H2050">
        <v>103</v>
      </c>
      <c r="I2050" t="s">
        <v>7765</v>
      </c>
      <c r="J2050" t="s">
        <v>26</v>
      </c>
      <c r="M2050" t="s">
        <v>7766</v>
      </c>
      <c r="N2050" t="s">
        <v>1255</v>
      </c>
      <c r="O2050" t="s">
        <v>7767</v>
      </c>
      <c r="P2050" t="s">
        <v>842</v>
      </c>
      <c r="Q2050" t="s">
        <v>7768</v>
      </c>
      <c r="R2050" t="s">
        <v>7769</v>
      </c>
      <c r="S2050" t="s">
        <v>7770</v>
      </c>
      <c r="T2050">
        <v>7</v>
      </c>
      <c r="U2050">
        <v>97546</v>
      </c>
      <c r="V2050" s="12">
        <f>W2050*1.32519713261649</f>
        <v>59633870.967742048</v>
      </c>
      <c r="W2050" s="3">
        <v>45000000</v>
      </c>
      <c r="X2050" s="13">
        <f>Y2050*1.32519713261649</f>
        <v>32517184.990430169</v>
      </c>
      <c r="Y2050" s="3">
        <v>24537621</v>
      </c>
      <c r="Z2050" s="13">
        <f>AA2050*1.32519713261649</f>
        <v>67414253.080609441</v>
      </c>
      <c r="AA2050" s="3">
        <v>50871113</v>
      </c>
      <c r="AB2050">
        <v>312</v>
      </c>
    </row>
    <row r="2051" spans="1:28" hidden="1" x14ac:dyDescent="0.2">
      <c r="A2051" t="s">
        <v>37701</v>
      </c>
      <c r="B2051" t="s">
        <v>37702</v>
      </c>
      <c r="C2051">
        <v>2015</v>
      </c>
      <c r="D2051" s="1">
        <v>42347</v>
      </c>
      <c r="E2051" t="s">
        <v>44037</v>
      </c>
      <c r="F2051" t="s">
        <v>44047</v>
      </c>
      <c r="G2051" t="s">
        <v>44031</v>
      </c>
      <c r="H2051">
        <v>93</v>
      </c>
      <c r="I2051" t="s">
        <v>2213</v>
      </c>
      <c r="J2051" t="s">
        <v>934</v>
      </c>
      <c r="M2051" t="s">
        <v>37703</v>
      </c>
      <c r="N2051" t="s">
        <v>32443</v>
      </c>
      <c r="O2051" t="s">
        <v>37704</v>
      </c>
      <c r="P2051" t="s">
        <v>32445</v>
      </c>
      <c r="Q2051" t="s">
        <v>37705</v>
      </c>
      <c r="R2051" t="s">
        <v>37706</v>
      </c>
      <c r="S2051" t="s">
        <v>37707</v>
      </c>
      <c r="T2051">
        <v>7.3</v>
      </c>
      <c r="U2051">
        <v>19909</v>
      </c>
      <c r="V2051" s="12">
        <f>W2051*1.09195121025074</f>
        <v>5459756.0512537006</v>
      </c>
      <c r="W2051" s="3">
        <v>5000000</v>
      </c>
      <c r="X2051" s="13">
        <f>Y2051*1.09195121025074</f>
        <v>8744741.6699772477</v>
      </c>
      <c r="Y2051" s="3">
        <v>8008363</v>
      </c>
      <c r="Z2051" s="13">
        <f>AA2051*1.09195121025074</f>
        <v>67447849.825497657</v>
      </c>
      <c r="AA2051" s="3">
        <v>61768190</v>
      </c>
      <c r="AB2051">
        <v>52</v>
      </c>
    </row>
    <row r="2052" spans="1:28" x14ac:dyDescent="0.2">
      <c r="A2052" t="s">
        <v>27637</v>
      </c>
      <c r="B2052" t="s">
        <v>27638</v>
      </c>
      <c r="C2052">
        <v>2013</v>
      </c>
      <c r="D2052" t="s">
        <v>27639</v>
      </c>
      <c r="E2052" t="s">
        <v>16512</v>
      </c>
      <c r="F2052" t="s">
        <v>44038</v>
      </c>
      <c r="G2052" t="s">
        <v>44044</v>
      </c>
      <c r="H2052">
        <v>103</v>
      </c>
      <c r="I2052" t="s">
        <v>22355</v>
      </c>
      <c r="J2052" t="s">
        <v>26</v>
      </c>
      <c r="M2052" t="s">
        <v>10034</v>
      </c>
      <c r="N2052" t="s">
        <v>27640</v>
      </c>
      <c r="O2052" t="s">
        <v>27641</v>
      </c>
      <c r="P2052" t="s">
        <v>17516</v>
      </c>
      <c r="Q2052" t="s">
        <v>17516</v>
      </c>
      <c r="R2052" t="s">
        <v>27642</v>
      </c>
      <c r="S2052" t="s">
        <v>27643</v>
      </c>
      <c r="T2052">
        <v>6.5</v>
      </c>
      <c r="U2052">
        <v>250881</v>
      </c>
      <c r="V2052" s="12">
        <f>W2052*1.11098185502045</f>
        <v>31107491.940572601</v>
      </c>
      <c r="W2052" s="3">
        <v>28000000</v>
      </c>
      <c r="X2052" s="13">
        <f>Y2052*1.11098185502045</f>
        <v>31991816.832441054</v>
      </c>
      <c r="Y2052" s="3">
        <v>28795985</v>
      </c>
      <c r="Z2052" s="13">
        <f>AA2052*1.11098185502045</f>
        <v>67543236.193095446</v>
      </c>
      <c r="AA2052" s="3">
        <v>60795985</v>
      </c>
      <c r="AB2052">
        <v>399</v>
      </c>
    </row>
    <row r="2053" spans="1:28" x14ac:dyDescent="0.2">
      <c r="A2053" t="s">
        <v>37666</v>
      </c>
      <c r="B2053" t="s">
        <v>37667</v>
      </c>
      <c r="C2053">
        <v>2016</v>
      </c>
      <c r="D2053" s="1">
        <v>42375</v>
      </c>
      <c r="E2053" t="s">
        <v>16512</v>
      </c>
      <c r="F2053" t="s">
        <v>44038</v>
      </c>
      <c r="G2053" t="s">
        <v>44044</v>
      </c>
      <c r="H2053">
        <v>116</v>
      </c>
      <c r="I2053" t="s">
        <v>25</v>
      </c>
      <c r="J2053" t="s">
        <v>26</v>
      </c>
      <c r="K2053" t="s">
        <v>307</v>
      </c>
      <c r="M2053" t="s">
        <v>9318</v>
      </c>
      <c r="N2053" t="s">
        <v>37668</v>
      </c>
      <c r="O2053" t="s">
        <v>37669</v>
      </c>
      <c r="P2053" t="s">
        <v>1008</v>
      </c>
      <c r="Q2053" t="s">
        <v>37670</v>
      </c>
      <c r="R2053" t="s">
        <v>37671</v>
      </c>
      <c r="S2053" t="s">
        <v>37672</v>
      </c>
      <c r="T2053">
        <v>7.4</v>
      </c>
      <c r="U2053">
        <v>270133</v>
      </c>
      <c r="V2053" s="12">
        <f>W2053*1.07834771485832</f>
        <v>53917385.742916003</v>
      </c>
      <c r="W2053" s="3">
        <v>50000000</v>
      </c>
      <c r="X2053" s="13">
        <f>Y2053*1.07834771485832</f>
        <v>39102789.267783977</v>
      </c>
      <c r="Y2053" s="3">
        <v>36261763</v>
      </c>
      <c r="Z2053" s="13">
        <f>AA2053*1.07834771485832</f>
        <v>67707531.400326043</v>
      </c>
      <c r="AA2053" s="3">
        <v>62788218</v>
      </c>
      <c r="AB2053">
        <v>456</v>
      </c>
    </row>
    <row r="2054" spans="1:28" x14ac:dyDescent="0.2">
      <c r="A2054" t="s">
        <v>33292</v>
      </c>
      <c r="B2054" t="s">
        <v>33293</v>
      </c>
      <c r="C2054">
        <v>2015</v>
      </c>
      <c r="D2054" t="s">
        <v>32473</v>
      </c>
      <c r="E2054" t="s">
        <v>176</v>
      </c>
      <c r="F2054" t="s">
        <v>44036</v>
      </c>
      <c r="H2054">
        <v>117</v>
      </c>
      <c r="I2054" t="s">
        <v>33294</v>
      </c>
      <c r="J2054" t="s">
        <v>26</v>
      </c>
      <c r="K2054" t="s">
        <v>1121</v>
      </c>
      <c r="L2054" t="s">
        <v>2225</v>
      </c>
      <c r="M2054" t="s">
        <v>7332</v>
      </c>
      <c r="N2054" t="s">
        <v>33295</v>
      </c>
      <c r="O2054" t="s">
        <v>33296</v>
      </c>
      <c r="P2054" t="s">
        <v>16467</v>
      </c>
      <c r="Q2054" t="s">
        <v>33297</v>
      </c>
      <c r="R2054" t="s">
        <v>33298</v>
      </c>
      <c r="S2054" t="s">
        <v>33299</v>
      </c>
      <c r="T2054">
        <v>7.5</v>
      </c>
      <c r="U2054">
        <v>127832</v>
      </c>
      <c r="V2054" s="12">
        <f>W2054*1.09195121025074</f>
        <v>12011463.31275814</v>
      </c>
      <c r="W2054" s="3">
        <v>11000000</v>
      </c>
      <c r="X2054" s="13">
        <f>Y2054*1.09195121025074</f>
        <v>41846565.59897808</v>
      </c>
      <c r="Y2054" s="3">
        <v>38322743</v>
      </c>
      <c r="Z2054" s="13">
        <f>AA2054*1.09195121025074</f>
        <v>67784117.292645589</v>
      </c>
      <c r="AA2054" s="3">
        <v>62076141</v>
      </c>
      <c r="AB2054">
        <v>310</v>
      </c>
    </row>
    <row r="2055" spans="1:28" hidden="1" x14ac:dyDescent="0.2">
      <c r="A2055" t="s">
        <v>19986</v>
      </c>
      <c r="B2055" t="s">
        <v>19987</v>
      </c>
      <c r="C2055">
        <v>2017</v>
      </c>
      <c r="D2055" t="s">
        <v>19988</v>
      </c>
      <c r="E2055" t="s">
        <v>44048</v>
      </c>
      <c r="F2055" t="s">
        <v>44046</v>
      </c>
      <c r="G2055" t="s">
        <v>44033</v>
      </c>
      <c r="H2055">
        <v>108</v>
      </c>
      <c r="I2055" t="s">
        <v>3621</v>
      </c>
      <c r="J2055" t="s">
        <v>26</v>
      </c>
      <c r="M2055" t="s">
        <v>14497</v>
      </c>
      <c r="N2055" t="s">
        <v>19989</v>
      </c>
      <c r="O2055" t="s">
        <v>19990</v>
      </c>
      <c r="P2055" t="s">
        <v>13520</v>
      </c>
      <c r="Q2055" t="s">
        <v>19991</v>
      </c>
      <c r="R2055" t="s">
        <v>19992</v>
      </c>
      <c r="S2055" t="s">
        <v>19993</v>
      </c>
      <c r="T2055">
        <v>6</v>
      </c>
      <c r="U2055">
        <v>11544</v>
      </c>
      <c r="W2055" t="s">
        <v>19994</v>
      </c>
      <c r="X2055"/>
      <c r="Y2055"/>
      <c r="Z2055"/>
      <c r="AA2055">
        <v>737478</v>
      </c>
      <c r="AB2055">
        <v>110</v>
      </c>
    </row>
    <row r="2056" spans="1:28" x14ac:dyDescent="0.2">
      <c r="A2056" t="s">
        <v>40673</v>
      </c>
      <c r="B2056" t="s">
        <v>40674</v>
      </c>
      <c r="C2056">
        <v>2018</v>
      </c>
      <c r="D2056" s="1">
        <v>43409</v>
      </c>
      <c r="E2056" t="s">
        <v>1045</v>
      </c>
      <c r="H2056">
        <v>105</v>
      </c>
      <c r="I2056" t="s">
        <v>25</v>
      </c>
      <c r="J2056" t="s">
        <v>26</v>
      </c>
      <c r="M2056" t="s">
        <v>31515</v>
      </c>
      <c r="N2056" t="s">
        <v>31516</v>
      </c>
      <c r="O2056" t="s">
        <v>40675</v>
      </c>
      <c r="P2056" t="s">
        <v>23690</v>
      </c>
      <c r="Q2056" t="s">
        <v>40676</v>
      </c>
      <c r="R2056" t="s">
        <v>40677</v>
      </c>
      <c r="S2056" t="s">
        <v>40678</v>
      </c>
      <c r="T2056">
        <v>5.6</v>
      </c>
      <c r="U2056">
        <v>32014</v>
      </c>
      <c r="V2056" s="12">
        <f>W2056*1.03068014830331</f>
        <v>30920404.449099299</v>
      </c>
      <c r="W2056" s="3">
        <v>30000000</v>
      </c>
      <c r="X2056" s="13">
        <f>Y2056*1.03068014830331</f>
        <v>54687796.938440427</v>
      </c>
      <c r="Y2056" s="3">
        <v>53059911</v>
      </c>
      <c r="Z2056" s="13">
        <f>AA2056*1.03068014830331</f>
        <v>67880502.836722791</v>
      </c>
      <c r="AA2056" s="3">
        <v>65859911</v>
      </c>
      <c r="AB2056">
        <v>274</v>
      </c>
    </row>
    <row r="2057" spans="1:28" x14ac:dyDescent="0.2">
      <c r="A2057" t="s">
        <v>7034</v>
      </c>
      <c r="B2057" t="s">
        <v>7035</v>
      </c>
      <c r="C2057">
        <v>2003</v>
      </c>
      <c r="D2057" t="s">
        <v>1176</v>
      </c>
      <c r="E2057" t="s">
        <v>1045</v>
      </c>
      <c r="F2057" t="s">
        <v>44032</v>
      </c>
      <c r="G2057" t="s">
        <v>44040</v>
      </c>
      <c r="H2057">
        <v>111</v>
      </c>
      <c r="I2057" t="s">
        <v>25</v>
      </c>
      <c r="J2057" t="s">
        <v>26</v>
      </c>
      <c r="M2057" t="s">
        <v>7036</v>
      </c>
      <c r="N2057" t="s">
        <v>7036</v>
      </c>
      <c r="O2057" t="s">
        <v>7037</v>
      </c>
      <c r="P2057" t="s">
        <v>3817</v>
      </c>
      <c r="Q2057" t="s">
        <v>7038</v>
      </c>
      <c r="R2057" t="s">
        <v>7039</v>
      </c>
      <c r="S2057" t="s">
        <v>7040</v>
      </c>
      <c r="T2057">
        <v>7.5</v>
      </c>
      <c r="U2057">
        <v>51433</v>
      </c>
      <c r="V2057" s="12">
        <f>W2057*1.40658152173913</f>
        <v>42197445.652173899</v>
      </c>
      <c r="W2057" s="3">
        <v>30000000</v>
      </c>
      <c r="X2057" s="13">
        <f>Y2057*1.40658152173913</f>
        <v>59176205.399614111</v>
      </c>
      <c r="Y2057" s="3">
        <v>42070939</v>
      </c>
      <c r="Z2057" s="13">
        <f>AA2057*1.40658152173913</f>
        <v>67882016.675374985</v>
      </c>
      <c r="AA2057" s="3">
        <v>48260279</v>
      </c>
      <c r="AB2057">
        <v>317</v>
      </c>
    </row>
    <row r="2058" spans="1:28" hidden="1" x14ac:dyDescent="0.2">
      <c r="A2058" t="s">
        <v>20011</v>
      </c>
      <c r="B2058" t="s">
        <v>20012</v>
      </c>
      <c r="C2058">
        <v>2020</v>
      </c>
      <c r="D2058" s="1">
        <v>44173</v>
      </c>
      <c r="E2058" t="s">
        <v>16512</v>
      </c>
      <c r="F2058" t="s">
        <v>44051</v>
      </c>
      <c r="G2058" t="s">
        <v>44032</v>
      </c>
      <c r="H2058">
        <v>112</v>
      </c>
      <c r="I2058" t="s">
        <v>943</v>
      </c>
      <c r="J2058" t="s">
        <v>944</v>
      </c>
      <c r="M2058" t="s">
        <v>20013</v>
      </c>
      <c r="N2058" t="s">
        <v>20014</v>
      </c>
      <c r="O2058" t="s">
        <v>20015</v>
      </c>
      <c r="P2058" t="s">
        <v>20016</v>
      </c>
      <c r="Q2058" t="s">
        <v>20017</v>
      </c>
      <c r="R2058" t="s">
        <v>20018</v>
      </c>
      <c r="S2058" t="s">
        <v>20019</v>
      </c>
      <c r="T2058">
        <v>5.2</v>
      </c>
      <c r="U2058">
        <v>21614</v>
      </c>
      <c r="W2058"/>
      <c r="X2058"/>
      <c r="Y2058"/>
      <c r="Z2058"/>
      <c r="AA2058"/>
      <c r="AB2058">
        <v>4866</v>
      </c>
    </row>
    <row r="2059" spans="1:28" hidden="1" x14ac:dyDescent="0.2">
      <c r="A2059" t="s">
        <v>42868</v>
      </c>
      <c r="B2059" t="s">
        <v>16043</v>
      </c>
      <c r="C2059">
        <v>2019</v>
      </c>
      <c r="D2059" s="1">
        <v>43506</v>
      </c>
      <c r="E2059" t="s">
        <v>16512</v>
      </c>
      <c r="F2059" t="s">
        <v>44042</v>
      </c>
      <c r="H2059">
        <v>154</v>
      </c>
      <c r="I2059" t="s">
        <v>943</v>
      </c>
      <c r="J2059" t="s">
        <v>944</v>
      </c>
      <c r="K2059" t="s">
        <v>2402</v>
      </c>
      <c r="L2059" t="s">
        <v>14789</v>
      </c>
      <c r="M2059" t="s">
        <v>21789</v>
      </c>
      <c r="N2059" t="s">
        <v>42869</v>
      </c>
      <c r="O2059" t="s">
        <v>42870</v>
      </c>
      <c r="P2059" t="s">
        <v>2597</v>
      </c>
      <c r="Q2059" t="s">
        <v>42871</v>
      </c>
      <c r="R2059" t="s">
        <v>42872</v>
      </c>
      <c r="S2059" t="s">
        <v>42873</v>
      </c>
      <c r="T2059">
        <v>6.5</v>
      </c>
      <c r="U2059">
        <v>18092</v>
      </c>
      <c r="V2059" s="12">
        <f>W2059*1.01233684194057</f>
        <v>21259073.680751972</v>
      </c>
      <c r="W2059" s="3">
        <v>21000000</v>
      </c>
      <c r="X2059" s="13">
        <f>Y2059*1.01233684194057</f>
        <v>4711415.662391413</v>
      </c>
      <c r="Y2059" s="3">
        <v>4654000</v>
      </c>
      <c r="Z2059" s="13">
        <f>AA2059*1.01233684194057</f>
        <v>68007933.616936058</v>
      </c>
      <c r="AA2059" s="3">
        <v>67179155</v>
      </c>
      <c r="AB2059">
        <v>578</v>
      </c>
    </row>
    <row r="2060" spans="1:28" hidden="1" x14ac:dyDescent="0.2">
      <c r="A2060" t="s">
        <v>20028</v>
      </c>
      <c r="B2060" t="s">
        <v>20029</v>
      </c>
      <c r="C2060">
        <v>2008</v>
      </c>
      <c r="D2060" t="s">
        <v>11399</v>
      </c>
      <c r="E2060" t="s">
        <v>176</v>
      </c>
      <c r="H2060">
        <v>109</v>
      </c>
      <c r="I2060" t="s">
        <v>1561</v>
      </c>
      <c r="J2060" t="s">
        <v>26</v>
      </c>
      <c r="M2060" t="s">
        <v>20030</v>
      </c>
      <c r="N2060" t="s">
        <v>20030</v>
      </c>
      <c r="O2060" t="s">
        <v>20031</v>
      </c>
      <c r="P2060" t="s">
        <v>20032</v>
      </c>
      <c r="Q2060" t="s">
        <v>20033</v>
      </c>
      <c r="R2060" t="s">
        <v>20034</v>
      </c>
      <c r="S2060" t="s">
        <v>20035</v>
      </c>
      <c r="T2060">
        <v>6.8</v>
      </c>
      <c r="U2060">
        <v>11769</v>
      </c>
      <c r="W2060"/>
      <c r="X2060"/>
      <c r="Y2060">
        <v>1664</v>
      </c>
      <c r="Z2060"/>
      <c r="AA2060">
        <v>1117269</v>
      </c>
      <c r="AB2060">
        <v>64</v>
      </c>
    </row>
    <row r="2061" spans="1:28" x14ac:dyDescent="0.2">
      <c r="A2061" t="s">
        <v>8073</v>
      </c>
      <c r="B2061" t="s">
        <v>8074</v>
      </c>
      <c r="C2061">
        <v>2004</v>
      </c>
      <c r="D2061" t="s">
        <v>7056</v>
      </c>
      <c r="E2061" t="s">
        <v>1045</v>
      </c>
      <c r="F2061" t="s">
        <v>44032</v>
      </c>
      <c r="G2061" t="s">
        <v>44036</v>
      </c>
      <c r="H2061">
        <v>119</v>
      </c>
      <c r="I2061" t="s">
        <v>25</v>
      </c>
      <c r="J2061" t="s">
        <v>26</v>
      </c>
      <c r="M2061" t="s">
        <v>3275</v>
      </c>
      <c r="N2061" t="s">
        <v>8075</v>
      </c>
      <c r="O2061" t="s">
        <v>8076</v>
      </c>
      <c r="P2061" t="s">
        <v>3481</v>
      </c>
      <c r="Q2061" t="s">
        <v>8077</v>
      </c>
      <c r="R2061" t="s">
        <v>8078</v>
      </c>
      <c r="S2061" t="s">
        <v>8079</v>
      </c>
      <c r="T2061">
        <v>6</v>
      </c>
      <c r="U2061">
        <v>35049</v>
      </c>
      <c r="V2061" s="12">
        <f>W2061*1.37009528851244</f>
        <v>68504764.425622001</v>
      </c>
      <c r="W2061" s="3">
        <v>50000000</v>
      </c>
      <c r="X2061" s="13">
        <f>Y2061*1.37009528851244</f>
        <v>51360093.473965041</v>
      </c>
      <c r="Y2061" s="3">
        <v>37486512</v>
      </c>
      <c r="Z2061" s="13">
        <f>AA2061*1.37009528851244</f>
        <v>68119234.682482779</v>
      </c>
      <c r="AA2061" s="3">
        <v>49718611</v>
      </c>
      <c r="AB2061">
        <v>107</v>
      </c>
    </row>
    <row r="2062" spans="1:28" x14ac:dyDescent="0.2">
      <c r="A2062" t="s">
        <v>4972</v>
      </c>
      <c r="B2062" t="s">
        <v>4973</v>
      </c>
      <c r="C2062">
        <v>2002</v>
      </c>
      <c r="D2062" t="s">
        <v>785</v>
      </c>
      <c r="E2062" t="s">
        <v>176</v>
      </c>
      <c r="F2062" t="s">
        <v>44036</v>
      </c>
      <c r="H2062">
        <v>101</v>
      </c>
      <c r="I2062" t="s">
        <v>25</v>
      </c>
      <c r="J2062" t="s">
        <v>26</v>
      </c>
      <c r="M2062" t="s">
        <v>1955</v>
      </c>
      <c r="N2062" t="s">
        <v>4974</v>
      </c>
      <c r="O2062" t="s">
        <v>4975</v>
      </c>
      <c r="P2062" t="s">
        <v>4976</v>
      </c>
      <c r="Q2062" t="s">
        <v>4977</v>
      </c>
      <c r="R2062" t="s">
        <v>4978</v>
      </c>
      <c r="S2062" t="s">
        <v>4979</v>
      </c>
      <c r="T2062">
        <v>7.4</v>
      </c>
      <c r="U2062">
        <v>196585</v>
      </c>
      <c r="V2062" s="12">
        <f>W2062*1.43863813229572</f>
        <v>16975929.961089496</v>
      </c>
      <c r="W2062" s="3">
        <v>11800000</v>
      </c>
      <c r="X2062" s="13">
        <f>Y2062*1.43863813229572</f>
        <v>59388553.09400779</v>
      </c>
      <c r="Y2062" s="3">
        <v>41281092</v>
      </c>
      <c r="Z2062" s="13">
        <f>AA2062*1.43863813229572</f>
        <v>68327997.247782111</v>
      </c>
      <c r="AA2062" s="3">
        <v>47494916</v>
      </c>
      <c r="AB2062">
        <v>1017</v>
      </c>
    </row>
    <row r="2063" spans="1:28" x14ac:dyDescent="0.2">
      <c r="A2063" t="s">
        <v>26401</v>
      </c>
      <c r="B2063" t="s">
        <v>26402</v>
      </c>
      <c r="C2063">
        <v>2011</v>
      </c>
      <c r="D2063" s="1">
        <v>40858</v>
      </c>
      <c r="E2063" t="s">
        <v>176</v>
      </c>
      <c r="F2063" t="s">
        <v>44036</v>
      </c>
      <c r="H2063">
        <v>107</v>
      </c>
      <c r="I2063" t="s">
        <v>229</v>
      </c>
      <c r="J2063" t="s">
        <v>26</v>
      </c>
      <c r="M2063" t="s">
        <v>3047</v>
      </c>
      <c r="N2063" t="s">
        <v>15042</v>
      </c>
      <c r="O2063" t="s">
        <v>26403</v>
      </c>
      <c r="P2063" t="s">
        <v>5169</v>
      </c>
      <c r="Q2063" t="s">
        <v>26404</v>
      </c>
      <c r="R2063" t="s">
        <v>26405</v>
      </c>
      <c r="S2063" t="s">
        <v>26406</v>
      </c>
      <c r="T2063">
        <v>7</v>
      </c>
      <c r="U2063">
        <v>135709</v>
      </c>
      <c r="V2063" s="12">
        <f>W2063*1.1505830469594</f>
        <v>17258745.704391003</v>
      </c>
      <c r="W2063" s="3">
        <v>15000000</v>
      </c>
      <c r="X2063" s="13">
        <f>Y2063*1.1505830469594</f>
        <v>15928408.218588181</v>
      </c>
      <c r="Y2063" s="3">
        <v>13843771</v>
      </c>
      <c r="Z2063" s="13">
        <f>AA2063*1.1505830469594</f>
        <v>68332474.778331146</v>
      </c>
      <c r="AA2063" s="3">
        <v>59389433</v>
      </c>
      <c r="AB2063">
        <v>238</v>
      </c>
    </row>
    <row r="2064" spans="1:28" hidden="1" x14ac:dyDescent="0.2">
      <c r="A2064" t="s">
        <v>20057</v>
      </c>
      <c r="B2064" t="s">
        <v>20058</v>
      </c>
      <c r="C2064">
        <v>2007</v>
      </c>
      <c r="D2064" t="s">
        <v>1667</v>
      </c>
      <c r="E2064" t="s">
        <v>16512</v>
      </c>
      <c r="F2064" t="s">
        <v>44031</v>
      </c>
      <c r="G2064" t="s">
        <v>44034</v>
      </c>
      <c r="H2064">
        <v>78</v>
      </c>
      <c r="I2064" t="s">
        <v>2359</v>
      </c>
      <c r="J2064" t="s">
        <v>308</v>
      </c>
      <c r="K2064" t="s">
        <v>934</v>
      </c>
      <c r="M2064" t="s">
        <v>20059</v>
      </c>
      <c r="N2064" t="s">
        <v>20060</v>
      </c>
      <c r="O2064" t="s">
        <v>20061</v>
      </c>
      <c r="P2064" t="s">
        <v>20062</v>
      </c>
      <c r="Q2064" t="s">
        <v>20063</v>
      </c>
      <c r="R2064" t="s">
        <v>20064</v>
      </c>
      <c r="S2064" t="s">
        <v>20065</v>
      </c>
      <c r="T2064">
        <v>7.4</v>
      </c>
      <c r="U2064">
        <v>162297</v>
      </c>
      <c r="W2064" t="s">
        <v>18818</v>
      </c>
      <c r="X2064"/>
      <c r="Y2064"/>
      <c r="Z2064"/>
      <c r="AA2064">
        <v>32511655</v>
      </c>
      <c r="AB2064">
        <v>444</v>
      </c>
    </row>
    <row r="2065" spans="1:28" x14ac:dyDescent="0.2">
      <c r="A2065" t="s">
        <v>39009</v>
      </c>
      <c r="B2065" t="s">
        <v>39010</v>
      </c>
      <c r="C2065">
        <v>2018</v>
      </c>
      <c r="D2065" t="s">
        <v>38254</v>
      </c>
      <c r="E2065" t="s">
        <v>16512</v>
      </c>
      <c r="F2065" t="s">
        <v>44042</v>
      </c>
      <c r="H2065">
        <v>94</v>
      </c>
      <c r="I2065" t="s">
        <v>39011</v>
      </c>
      <c r="J2065" t="s">
        <v>26</v>
      </c>
      <c r="K2065" t="s">
        <v>75</v>
      </c>
      <c r="L2065" t="s">
        <v>4833</v>
      </c>
      <c r="M2065" t="s">
        <v>7091</v>
      </c>
      <c r="N2065" t="s">
        <v>39012</v>
      </c>
      <c r="O2065" t="s">
        <v>39013</v>
      </c>
      <c r="P2065" t="s">
        <v>333</v>
      </c>
      <c r="Q2065" t="s">
        <v>39014</v>
      </c>
      <c r="R2065" t="s">
        <v>39015</v>
      </c>
      <c r="S2065" t="s">
        <v>39016</v>
      </c>
      <c r="T2065">
        <v>6.1</v>
      </c>
      <c r="U2065">
        <v>62874</v>
      </c>
      <c r="V2065" s="12">
        <f>W2065*1.03068014830331</f>
        <v>51534007.415165491</v>
      </c>
      <c r="W2065" s="3">
        <v>50000000</v>
      </c>
      <c r="X2065" s="13">
        <f>Y2065*1.03068014830331</f>
        <v>37216580.05048833</v>
      </c>
      <c r="Y2065" s="3">
        <v>36108758</v>
      </c>
      <c r="Z2065" s="13">
        <f>AA2065*1.03068014830331</f>
        <v>68343120.529248282</v>
      </c>
      <c r="AA2065" s="3">
        <v>66308758</v>
      </c>
      <c r="AB2065">
        <v>815</v>
      </c>
    </row>
    <row r="2066" spans="1:28" x14ac:dyDescent="0.2">
      <c r="A2066" t="s">
        <v>40091</v>
      </c>
      <c r="B2066" t="s">
        <v>40092</v>
      </c>
      <c r="C2066">
        <v>2018</v>
      </c>
      <c r="D2066" t="s">
        <v>23366</v>
      </c>
      <c r="E2066" t="s">
        <v>1045</v>
      </c>
      <c r="F2066" t="s">
        <v>44032</v>
      </c>
      <c r="G2066" t="s">
        <v>44036</v>
      </c>
      <c r="H2066">
        <v>110</v>
      </c>
      <c r="I2066" t="s">
        <v>25</v>
      </c>
      <c r="J2066" t="s">
        <v>26</v>
      </c>
      <c r="K2066" t="s">
        <v>307</v>
      </c>
      <c r="L2066" t="s">
        <v>27</v>
      </c>
      <c r="M2066" t="s">
        <v>20270</v>
      </c>
      <c r="N2066" t="s">
        <v>40093</v>
      </c>
      <c r="O2066" t="s">
        <v>40094</v>
      </c>
      <c r="P2066" t="s">
        <v>31940</v>
      </c>
      <c r="Q2066" t="s">
        <v>40095</v>
      </c>
      <c r="R2066" t="s">
        <v>40096</v>
      </c>
      <c r="S2066" t="s">
        <v>40097</v>
      </c>
      <c r="T2066">
        <v>7.6</v>
      </c>
      <c r="U2066">
        <v>94565</v>
      </c>
      <c r="V2066" s="12">
        <f>W2066*1.03068014830331</f>
        <v>17521562.52115627</v>
      </c>
      <c r="W2066" s="3">
        <v>17000000</v>
      </c>
      <c r="X2066" s="13">
        <f>Y2066*1.03068014830331</f>
        <v>42078899.1965615</v>
      </c>
      <c r="Y2066" s="3">
        <v>40826341</v>
      </c>
      <c r="Z2066" s="13">
        <f>AA2066*1.03068014830331</f>
        <v>68350882.581445158</v>
      </c>
      <c r="AA2066" s="3">
        <v>66316289</v>
      </c>
      <c r="AB2066">
        <v>539</v>
      </c>
    </row>
    <row r="2067" spans="1:28" hidden="1" x14ac:dyDescent="0.2">
      <c r="A2067" t="s">
        <v>20081</v>
      </c>
      <c r="B2067" t="s">
        <v>20082</v>
      </c>
      <c r="C2067">
        <v>2019</v>
      </c>
      <c r="D2067" s="1">
        <v>43779</v>
      </c>
      <c r="E2067" t="s">
        <v>176</v>
      </c>
      <c r="H2067">
        <v>132</v>
      </c>
      <c r="I2067" t="s">
        <v>4358</v>
      </c>
      <c r="J2067" t="s">
        <v>1076</v>
      </c>
      <c r="M2067" t="s">
        <v>20083</v>
      </c>
      <c r="N2067" t="s">
        <v>20084</v>
      </c>
      <c r="O2067" t="s">
        <v>20085</v>
      </c>
      <c r="P2067" t="s">
        <v>20086</v>
      </c>
      <c r="Q2067" t="s">
        <v>20087</v>
      </c>
      <c r="R2067" t="s">
        <v>20088</v>
      </c>
      <c r="S2067" t="s">
        <v>20089</v>
      </c>
      <c r="T2067">
        <v>8.3000000000000007</v>
      </c>
      <c r="U2067">
        <v>28714</v>
      </c>
      <c r="W2067"/>
      <c r="X2067"/>
      <c r="Y2067"/>
      <c r="Z2067"/>
      <c r="AA2067">
        <v>17163660</v>
      </c>
      <c r="AB2067">
        <v>307</v>
      </c>
    </row>
    <row r="2068" spans="1:28" x14ac:dyDescent="0.2">
      <c r="A2068" t="s">
        <v>36030</v>
      </c>
      <c r="B2068" t="s">
        <v>36031</v>
      </c>
      <c r="C2068">
        <v>2019</v>
      </c>
      <c r="D2068" t="s">
        <v>36032</v>
      </c>
      <c r="E2068" t="s">
        <v>44035</v>
      </c>
      <c r="F2068" t="s">
        <v>44032</v>
      </c>
      <c r="H2068">
        <v>109</v>
      </c>
      <c r="I2068" t="s">
        <v>23218</v>
      </c>
      <c r="J2068" t="s">
        <v>26</v>
      </c>
      <c r="M2068" t="s">
        <v>35882</v>
      </c>
      <c r="N2068" t="s">
        <v>36033</v>
      </c>
      <c r="O2068" t="s">
        <v>36034</v>
      </c>
      <c r="P2068" t="s">
        <v>7373</v>
      </c>
      <c r="Q2068" t="s">
        <v>36035</v>
      </c>
      <c r="R2068" t="s">
        <v>36036</v>
      </c>
      <c r="S2068" t="s">
        <v>36037</v>
      </c>
      <c r="T2068">
        <v>7.3</v>
      </c>
      <c r="U2068">
        <v>50284</v>
      </c>
      <c r="V2068" s="12">
        <f>W2068*1.01233684194057</f>
        <v>25308421.048514251</v>
      </c>
      <c r="W2068" s="3">
        <v>25000000</v>
      </c>
      <c r="X2068" s="13">
        <f>Y2068*1.01233684194057</f>
        <v>62465288.173627242</v>
      </c>
      <c r="Y2068" s="3">
        <v>61704055</v>
      </c>
      <c r="Z2068" s="13">
        <f>AA2068*1.01233684194057</f>
        <v>68596832.229303405</v>
      </c>
      <c r="AA2068" s="3">
        <v>67760877</v>
      </c>
      <c r="AB2068">
        <v>585</v>
      </c>
    </row>
    <row r="2069" spans="1:28" x14ac:dyDescent="0.2">
      <c r="A2069" t="s">
        <v>14947</v>
      </c>
      <c r="B2069" t="s">
        <v>14948</v>
      </c>
      <c r="C2069">
        <v>2016</v>
      </c>
      <c r="D2069" s="1">
        <v>42646</v>
      </c>
      <c r="E2069" t="s">
        <v>1045</v>
      </c>
      <c r="F2069" t="s">
        <v>44032</v>
      </c>
      <c r="G2069" t="s">
        <v>44057</v>
      </c>
      <c r="H2069">
        <v>106</v>
      </c>
      <c r="I2069" t="s">
        <v>1860</v>
      </c>
      <c r="J2069" t="s">
        <v>26</v>
      </c>
      <c r="M2069" t="s">
        <v>7371</v>
      </c>
      <c r="N2069" t="s">
        <v>383</v>
      </c>
      <c r="O2069" t="s">
        <v>14949</v>
      </c>
      <c r="P2069" t="s">
        <v>14950</v>
      </c>
      <c r="Q2069" t="s">
        <v>14951</v>
      </c>
      <c r="R2069" t="s">
        <v>14952</v>
      </c>
      <c r="S2069" t="s">
        <v>14953</v>
      </c>
      <c r="T2069">
        <v>6.3</v>
      </c>
      <c r="U2069">
        <v>121472</v>
      </c>
      <c r="V2069" s="12">
        <f>W2069*1.07834771485832</f>
        <v>23723649.726883043</v>
      </c>
      <c r="W2069" s="3">
        <v>22000000</v>
      </c>
      <c r="X2069" s="13">
        <f>Y2069*1.07834771485832</f>
        <v>32887540.267304808</v>
      </c>
      <c r="Y2069" s="3">
        <v>30498085</v>
      </c>
      <c r="Z2069" s="13">
        <f>AA2069*1.07834771485832</f>
        <v>68634304.403688446</v>
      </c>
      <c r="AA2069" s="3">
        <v>63647656</v>
      </c>
      <c r="AB2069">
        <v>449</v>
      </c>
    </row>
    <row r="2070" spans="1:28" hidden="1" x14ac:dyDescent="0.2">
      <c r="A2070" t="s">
        <v>20106</v>
      </c>
      <c r="B2070" t="s">
        <v>20107</v>
      </c>
      <c r="C2070">
        <v>2008</v>
      </c>
      <c r="D2070" s="1">
        <v>39580</v>
      </c>
      <c r="E2070" t="s">
        <v>1045</v>
      </c>
      <c r="F2070" t="s">
        <v>44032</v>
      </c>
      <c r="G2070" t="s">
        <v>44036</v>
      </c>
      <c r="H2070">
        <v>118</v>
      </c>
      <c r="I2070" t="s">
        <v>1561</v>
      </c>
      <c r="J2070" t="s">
        <v>26</v>
      </c>
      <c r="M2070" t="s">
        <v>10017</v>
      </c>
      <c r="N2070" t="s">
        <v>10017</v>
      </c>
      <c r="O2070" t="s">
        <v>20108</v>
      </c>
      <c r="P2070" t="s">
        <v>20109</v>
      </c>
      <c r="Q2070" t="s">
        <v>20110</v>
      </c>
      <c r="R2070" t="s">
        <v>20111</v>
      </c>
      <c r="S2070" t="s">
        <v>20112</v>
      </c>
      <c r="T2070">
        <v>7</v>
      </c>
      <c r="U2070">
        <v>37332</v>
      </c>
      <c r="W2070"/>
      <c r="X2070"/>
      <c r="Y2070">
        <v>3512016</v>
      </c>
      <c r="Z2070"/>
      <c r="AA2070">
        <v>18696602</v>
      </c>
      <c r="AB2070">
        <v>209</v>
      </c>
    </row>
    <row r="2071" spans="1:28" x14ac:dyDescent="0.2">
      <c r="A2071" t="s">
        <v>34717</v>
      </c>
      <c r="B2071" t="s">
        <v>34718</v>
      </c>
      <c r="C2071">
        <v>2015</v>
      </c>
      <c r="D2071" s="1">
        <v>42251</v>
      </c>
      <c r="E2071" t="s">
        <v>176</v>
      </c>
      <c r="F2071" t="s">
        <v>44036</v>
      </c>
      <c r="H2071">
        <v>123</v>
      </c>
      <c r="I2071" t="s">
        <v>25</v>
      </c>
      <c r="J2071" t="s">
        <v>26</v>
      </c>
      <c r="M2071" t="s">
        <v>1715</v>
      </c>
      <c r="N2071" t="s">
        <v>34719</v>
      </c>
      <c r="O2071" t="s">
        <v>34720</v>
      </c>
      <c r="P2071" t="s">
        <v>28859</v>
      </c>
      <c r="Q2071" t="s">
        <v>34721</v>
      </c>
      <c r="R2071" t="s">
        <v>34722</v>
      </c>
      <c r="S2071" t="s">
        <v>34723</v>
      </c>
      <c r="T2071">
        <v>7.1</v>
      </c>
      <c r="U2071">
        <v>75070</v>
      </c>
      <c r="V2071" s="12">
        <f>W2071*1.09195121025074</f>
        <v>37126341.148525164</v>
      </c>
      <c r="W2071" s="3">
        <v>34000000</v>
      </c>
      <c r="X2071" s="13">
        <f>Y2071*1.09195121025074</f>
        <v>40889332.777340814</v>
      </c>
      <c r="Y2071" s="3">
        <v>37446117</v>
      </c>
      <c r="Z2071" s="13">
        <f>AA2071*1.09195121025074</f>
        <v>68732666.918258935</v>
      </c>
      <c r="AA2071" s="3">
        <v>62944815</v>
      </c>
      <c r="AB2071">
        <v>152</v>
      </c>
    </row>
    <row r="2072" spans="1:28" x14ac:dyDescent="0.2">
      <c r="A2072" t="s">
        <v>37284</v>
      </c>
      <c r="B2072" t="s">
        <v>37285</v>
      </c>
      <c r="C2072">
        <v>2014</v>
      </c>
      <c r="D2072" t="s">
        <v>22384</v>
      </c>
      <c r="E2072" t="s">
        <v>3496</v>
      </c>
      <c r="F2072" t="s">
        <v>44045</v>
      </c>
      <c r="G2072" t="s">
        <v>44042</v>
      </c>
      <c r="H2072">
        <v>83</v>
      </c>
      <c r="I2072" t="s">
        <v>9408</v>
      </c>
      <c r="J2072" t="s">
        <v>26</v>
      </c>
      <c r="M2072" t="s">
        <v>37286</v>
      </c>
      <c r="N2072" t="s">
        <v>37287</v>
      </c>
      <c r="O2072" t="s">
        <v>37288</v>
      </c>
      <c r="P2072" t="s">
        <v>37289</v>
      </c>
      <c r="Q2072" t="s">
        <v>37290</v>
      </c>
      <c r="R2072" t="s">
        <v>37291</v>
      </c>
      <c r="S2072" t="s">
        <v>37292</v>
      </c>
      <c r="T2072">
        <v>5.5</v>
      </c>
      <c r="U2072">
        <v>66829</v>
      </c>
      <c r="V2072" s="12">
        <f>W2072*1.09324733035956</f>
        <v>1093247.33035956</v>
      </c>
      <c r="W2072" s="3">
        <v>1000000</v>
      </c>
      <c r="X2072" s="13">
        <f>Y2072*1.09324733035956</f>
        <v>35510958.176998958</v>
      </c>
      <c r="Y2072" s="3">
        <v>32482090</v>
      </c>
      <c r="Z2072" s="13">
        <f>AA2072*1.09324733035956</f>
        <v>68745677.019929588</v>
      </c>
      <c r="AA2072" s="3">
        <v>62882090</v>
      </c>
      <c r="AB2072">
        <v>407</v>
      </c>
    </row>
    <row r="2073" spans="1:28" x14ac:dyDescent="0.2">
      <c r="A2073" t="s">
        <v>18624</v>
      </c>
      <c r="B2073" t="s">
        <v>18625</v>
      </c>
      <c r="C2073">
        <v>2008</v>
      </c>
      <c r="D2073" s="1">
        <v>39759</v>
      </c>
      <c r="E2073" t="s">
        <v>3496</v>
      </c>
      <c r="F2073" t="s">
        <v>44045</v>
      </c>
      <c r="H2073">
        <v>88</v>
      </c>
      <c r="I2073" t="s">
        <v>433</v>
      </c>
      <c r="J2073" t="s">
        <v>26</v>
      </c>
      <c r="K2073" t="s">
        <v>64</v>
      </c>
      <c r="M2073" t="s">
        <v>17244</v>
      </c>
      <c r="N2073" t="s">
        <v>14982</v>
      </c>
      <c r="O2073" t="s">
        <v>18626</v>
      </c>
      <c r="P2073" t="s">
        <v>18627</v>
      </c>
      <c r="Q2073" t="s">
        <v>18628</v>
      </c>
      <c r="R2073" t="s">
        <v>18629</v>
      </c>
      <c r="S2073" t="s">
        <v>18630</v>
      </c>
      <c r="T2073">
        <v>3.9</v>
      </c>
      <c r="U2073">
        <v>33369</v>
      </c>
      <c r="V2073" s="12">
        <f>W2073*1.20207800169993</f>
        <v>24041560.033998597</v>
      </c>
      <c r="W2073" s="3">
        <v>20000000</v>
      </c>
      <c r="X2073" s="13">
        <f>Y2073*1.20207800169993</f>
        <v>52734380.583874822</v>
      </c>
      <c r="Y2073" s="3">
        <v>43869350</v>
      </c>
      <c r="Z2073" s="13">
        <f>AA2073*1.20207800169993</f>
        <v>68756308.483560383</v>
      </c>
      <c r="AA2073" s="3">
        <v>57197876</v>
      </c>
      <c r="AB2073">
        <v>284</v>
      </c>
    </row>
    <row r="2074" spans="1:28" x14ac:dyDescent="0.2">
      <c r="A2074" t="s">
        <v>11960</v>
      </c>
      <c r="B2074" t="s">
        <v>11961</v>
      </c>
      <c r="C2074">
        <v>2006</v>
      </c>
      <c r="D2074" s="1">
        <v>39115</v>
      </c>
      <c r="E2074" t="s">
        <v>1045</v>
      </c>
      <c r="F2074" t="s">
        <v>44032</v>
      </c>
      <c r="G2074" t="s">
        <v>44034</v>
      </c>
      <c r="H2074">
        <v>113</v>
      </c>
      <c r="I2074" t="s">
        <v>25</v>
      </c>
      <c r="J2074" t="s">
        <v>26</v>
      </c>
      <c r="M2074" t="s">
        <v>5199</v>
      </c>
      <c r="N2074" t="s">
        <v>11962</v>
      </c>
      <c r="O2074" t="s">
        <v>11963</v>
      </c>
      <c r="P2074" t="s">
        <v>6745</v>
      </c>
      <c r="Q2074" t="s">
        <v>11964</v>
      </c>
      <c r="R2074" t="s">
        <v>11965</v>
      </c>
      <c r="S2074" t="s">
        <v>11966</v>
      </c>
      <c r="T2074">
        <v>7.5</v>
      </c>
      <c r="U2074">
        <v>215310</v>
      </c>
      <c r="V2074" s="12">
        <f>W2074*1.28378472222222</f>
        <v>38513541.666666605</v>
      </c>
      <c r="W2074" s="3">
        <v>30000000</v>
      </c>
      <c r="X2074" s="13">
        <f>Y2074*1.28378472222222</f>
        <v>52199908.968611024</v>
      </c>
      <c r="Y2074" s="3">
        <v>40660952</v>
      </c>
      <c r="Z2074" s="13">
        <f>AA2074*1.28378472222222</f>
        <v>68879189.269166544</v>
      </c>
      <c r="AA2074" s="3">
        <v>53653224</v>
      </c>
      <c r="AB2074">
        <v>595</v>
      </c>
    </row>
    <row r="2075" spans="1:28" hidden="1" x14ac:dyDescent="0.2">
      <c r="A2075" t="s">
        <v>20140</v>
      </c>
      <c r="B2075" t="s">
        <v>20141</v>
      </c>
      <c r="C2075">
        <v>2008</v>
      </c>
      <c r="D2075" t="s">
        <v>9285</v>
      </c>
      <c r="E2075" t="s">
        <v>176</v>
      </c>
      <c r="F2075" t="s">
        <v>44036</v>
      </c>
      <c r="H2075">
        <v>93</v>
      </c>
      <c r="I2075" t="s">
        <v>25</v>
      </c>
      <c r="J2075" t="s">
        <v>26</v>
      </c>
      <c r="M2075" t="s">
        <v>20142</v>
      </c>
      <c r="N2075" t="s">
        <v>20142</v>
      </c>
      <c r="O2075" t="s">
        <v>20143</v>
      </c>
      <c r="P2075" t="s">
        <v>20144</v>
      </c>
      <c r="Q2075" t="s">
        <v>20145</v>
      </c>
      <c r="R2075" t="s">
        <v>20146</v>
      </c>
      <c r="S2075" t="s">
        <v>20147</v>
      </c>
      <c r="T2075">
        <v>6.6</v>
      </c>
      <c r="U2075">
        <v>20299</v>
      </c>
      <c r="W2075"/>
      <c r="X2075"/>
      <c r="Y2075">
        <v>14889042</v>
      </c>
      <c r="Z2075"/>
      <c r="AA2075">
        <v>32568427</v>
      </c>
      <c r="AB2075">
        <v>122</v>
      </c>
    </row>
    <row r="2076" spans="1:28" hidden="1" x14ac:dyDescent="0.2">
      <c r="A2076" t="s">
        <v>10993</v>
      </c>
      <c r="B2076" t="s">
        <v>10994</v>
      </c>
      <c r="C2076">
        <v>2004</v>
      </c>
      <c r="D2076" t="s">
        <v>10298</v>
      </c>
      <c r="E2076" t="s">
        <v>16512</v>
      </c>
      <c r="F2076" t="s">
        <v>44034</v>
      </c>
      <c r="G2076" t="s">
        <v>44046</v>
      </c>
      <c r="H2076">
        <v>114</v>
      </c>
      <c r="I2076" t="s">
        <v>9576</v>
      </c>
      <c r="J2076" t="s">
        <v>75</v>
      </c>
      <c r="K2076" t="s">
        <v>307</v>
      </c>
      <c r="M2076" t="s">
        <v>10995</v>
      </c>
      <c r="N2076" t="s">
        <v>10996</v>
      </c>
      <c r="O2076" t="s">
        <v>10997</v>
      </c>
      <c r="P2076" t="s">
        <v>10998</v>
      </c>
      <c r="Q2076" t="s">
        <v>10998</v>
      </c>
      <c r="R2076" t="s">
        <v>10999</v>
      </c>
      <c r="S2076" t="s">
        <v>11000</v>
      </c>
      <c r="T2076">
        <v>6.4</v>
      </c>
      <c r="U2076">
        <v>51876</v>
      </c>
      <c r="V2076" s="12">
        <f>W2076*1.37009528851244</f>
        <v>5754400.211752248</v>
      </c>
      <c r="W2076" s="3">
        <v>4200000</v>
      </c>
      <c r="X2076" s="13">
        <f>Y2076*1.37009528851244</f>
        <v>2058140.7012599253</v>
      </c>
      <c r="Y2076" s="3">
        <v>1502188</v>
      </c>
      <c r="Z2076" s="13">
        <f>AA2076*1.37009528851244</f>
        <v>68965498.699147671</v>
      </c>
      <c r="AA2076" s="3">
        <v>50336279</v>
      </c>
      <c r="AB2076">
        <v>317</v>
      </c>
    </row>
    <row r="2077" spans="1:28" x14ac:dyDescent="0.2">
      <c r="A2077" t="s">
        <v>9028</v>
      </c>
      <c r="B2077" t="s">
        <v>9029</v>
      </c>
      <c r="C2077">
        <v>2005</v>
      </c>
      <c r="D2077" s="1">
        <v>38453</v>
      </c>
      <c r="E2077" t="s">
        <v>1045</v>
      </c>
      <c r="F2077" t="s">
        <v>44032</v>
      </c>
      <c r="G2077" t="s">
        <v>44036</v>
      </c>
      <c r="H2077">
        <v>123</v>
      </c>
      <c r="I2077" t="s">
        <v>25</v>
      </c>
      <c r="J2077" t="s">
        <v>26</v>
      </c>
      <c r="M2077" t="s">
        <v>1196</v>
      </c>
      <c r="N2077" t="s">
        <v>1196</v>
      </c>
      <c r="O2077" t="s">
        <v>9030</v>
      </c>
      <c r="P2077" t="s">
        <v>9031</v>
      </c>
      <c r="Q2077" t="s">
        <v>9032</v>
      </c>
      <c r="R2077" t="s">
        <v>9033</v>
      </c>
      <c r="S2077" t="s">
        <v>9034</v>
      </c>
      <c r="T2077">
        <v>6.4</v>
      </c>
      <c r="U2077">
        <v>66652</v>
      </c>
      <c r="V2077" s="12">
        <f>W2077*1.32519713261649</f>
        <v>59633870.967742048</v>
      </c>
      <c r="W2077" s="3">
        <v>45000000</v>
      </c>
      <c r="X2077" s="13">
        <f>Y2077*1.32519713261649</f>
        <v>35582107.544731252</v>
      </c>
      <c r="Y2077" s="3">
        <v>26850426</v>
      </c>
      <c r="Z2077" s="13">
        <f>AA2077*1.32519713261649</f>
        <v>69127604.428960711</v>
      </c>
      <c r="AA2077" s="3">
        <v>52164016</v>
      </c>
      <c r="AB2077">
        <v>521</v>
      </c>
    </row>
    <row r="2078" spans="1:28" hidden="1" x14ac:dyDescent="0.2">
      <c r="A2078" t="s">
        <v>20163</v>
      </c>
      <c r="B2078" t="s">
        <v>20164</v>
      </c>
      <c r="C2078">
        <v>2010</v>
      </c>
      <c r="D2078" t="s">
        <v>20165</v>
      </c>
      <c r="E2078" t="s">
        <v>44035</v>
      </c>
      <c r="F2078" t="s">
        <v>44032</v>
      </c>
      <c r="G2078" t="s">
        <v>44036</v>
      </c>
      <c r="H2078">
        <v>84</v>
      </c>
      <c r="I2078" t="s">
        <v>25</v>
      </c>
      <c r="J2078" t="s">
        <v>26</v>
      </c>
      <c r="M2078" t="s">
        <v>20166</v>
      </c>
      <c r="N2078" t="s">
        <v>20166</v>
      </c>
      <c r="O2078" t="s">
        <v>20167</v>
      </c>
      <c r="P2078" t="s">
        <v>9458</v>
      </c>
      <c r="Q2078" t="s">
        <v>20168</v>
      </c>
      <c r="R2078" t="s">
        <v>203</v>
      </c>
      <c r="S2078" t="s">
        <v>204</v>
      </c>
      <c r="T2078">
        <v>6.7</v>
      </c>
      <c r="U2078">
        <v>12464</v>
      </c>
      <c r="W2078"/>
      <c r="X2078"/>
      <c r="Y2078">
        <v>617334</v>
      </c>
      <c r="Z2078"/>
      <c r="AA2078">
        <v>1614810</v>
      </c>
      <c r="AB2078">
        <v>59</v>
      </c>
    </row>
    <row r="2079" spans="1:28" x14ac:dyDescent="0.2">
      <c r="A2079" t="s">
        <v>8819</v>
      </c>
      <c r="B2079" t="s">
        <v>8820</v>
      </c>
      <c r="C2079">
        <v>2004</v>
      </c>
      <c r="D2079" t="s">
        <v>6386</v>
      </c>
      <c r="E2079" t="s">
        <v>176</v>
      </c>
      <c r="F2079" t="s">
        <v>44057</v>
      </c>
      <c r="H2079">
        <v>95</v>
      </c>
      <c r="I2079" t="s">
        <v>25</v>
      </c>
      <c r="J2079" t="s">
        <v>26</v>
      </c>
      <c r="M2079" t="s">
        <v>8821</v>
      </c>
      <c r="N2079" t="s">
        <v>8821</v>
      </c>
      <c r="O2079" t="s">
        <v>8822</v>
      </c>
      <c r="P2079" t="s">
        <v>8823</v>
      </c>
      <c r="Q2079" t="s">
        <v>8824</v>
      </c>
      <c r="R2079" t="s">
        <v>8825</v>
      </c>
      <c r="S2079" t="s">
        <v>8826</v>
      </c>
      <c r="T2079">
        <v>3.9</v>
      </c>
      <c r="U2079">
        <v>25698</v>
      </c>
      <c r="V2079" s="12">
        <f>W2079*1.37009528851244</f>
        <v>10960762.308099519</v>
      </c>
      <c r="W2079" s="3">
        <v>8000000</v>
      </c>
      <c r="X2079" s="13">
        <f>Y2079*1.37009528851244</f>
        <v>55302265.907411315</v>
      </c>
      <c r="Y2079" s="3">
        <v>40363810</v>
      </c>
      <c r="Z2079" s="13">
        <f>AA2079*1.37009528851244</f>
        <v>69295042.238512412</v>
      </c>
      <c r="AA2079" s="3">
        <v>50576805</v>
      </c>
      <c r="AB2079">
        <v>248</v>
      </c>
    </row>
    <row r="2080" spans="1:28" hidden="1" x14ac:dyDescent="0.2">
      <c r="A2080" t="s">
        <v>20177</v>
      </c>
      <c r="B2080" t="s">
        <v>20178</v>
      </c>
      <c r="C2080">
        <v>2020</v>
      </c>
      <c r="D2080" t="s">
        <v>20179</v>
      </c>
      <c r="E2080" t="s">
        <v>1045</v>
      </c>
      <c r="F2080" t="s">
        <v>44044</v>
      </c>
      <c r="H2080">
        <v>132</v>
      </c>
      <c r="I2080" t="s">
        <v>943</v>
      </c>
      <c r="J2080" t="s">
        <v>944</v>
      </c>
      <c r="M2080" t="s">
        <v>20180</v>
      </c>
      <c r="N2080" t="s">
        <v>20181</v>
      </c>
      <c r="O2080" t="s">
        <v>20182</v>
      </c>
      <c r="P2080" t="s">
        <v>20183</v>
      </c>
      <c r="Q2080" t="s">
        <v>20184</v>
      </c>
      <c r="R2080" t="s">
        <v>20185</v>
      </c>
      <c r="S2080" t="s">
        <v>20186</v>
      </c>
      <c r="T2080">
        <v>7.7</v>
      </c>
      <c r="U2080">
        <v>10056</v>
      </c>
      <c r="W2080"/>
      <c r="X2080"/>
      <c r="Y2080"/>
      <c r="Z2080"/>
      <c r="AA2080"/>
      <c r="AB2080">
        <v>426</v>
      </c>
    </row>
    <row r="2081" spans="1:28" x14ac:dyDescent="0.2">
      <c r="A2081" t="s">
        <v>34554</v>
      </c>
      <c r="B2081" t="s">
        <v>34555</v>
      </c>
      <c r="C2081">
        <v>2016</v>
      </c>
      <c r="D2081" t="s">
        <v>27159</v>
      </c>
      <c r="E2081" t="s">
        <v>176</v>
      </c>
      <c r="H2081">
        <v>139</v>
      </c>
      <c r="I2081" t="s">
        <v>433</v>
      </c>
      <c r="J2081" t="s">
        <v>26</v>
      </c>
      <c r="M2081" t="s">
        <v>416</v>
      </c>
      <c r="N2081" t="s">
        <v>34556</v>
      </c>
      <c r="O2081" t="s">
        <v>34557</v>
      </c>
      <c r="P2081" t="s">
        <v>416</v>
      </c>
      <c r="Q2081" t="s">
        <v>34558</v>
      </c>
      <c r="R2081" t="s">
        <v>34559</v>
      </c>
      <c r="S2081" t="s">
        <v>34560</v>
      </c>
      <c r="T2081">
        <v>7.2</v>
      </c>
      <c r="U2081">
        <v>95317</v>
      </c>
      <c r="V2081" s="12">
        <f>W2081*1.07834771485832</f>
        <v>25880345.156599682</v>
      </c>
      <c r="W2081" s="3">
        <v>24000000</v>
      </c>
      <c r="X2081" s="13">
        <f>Y2081*1.07834771485832</f>
        <v>62202227.714791849</v>
      </c>
      <c r="Y2081" s="3">
        <v>57682904</v>
      </c>
      <c r="Z2081" s="13">
        <f>AA2081*1.07834771485832</f>
        <v>69461510.32749483</v>
      </c>
      <c r="AA2081" s="3">
        <v>64414761</v>
      </c>
      <c r="AB2081">
        <v>380</v>
      </c>
    </row>
    <row r="2082" spans="1:28" hidden="1" x14ac:dyDescent="0.2">
      <c r="A2082" t="s">
        <v>24800</v>
      </c>
      <c r="B2082" t="s">
        <v>24801</v>
      </c>
      <c r="C2082">
        <v>2018</v>
      </c>
      <c r="D2082" s="1">
        <v>43411</v>
      </c>
      <c r="E2082" t="s">
        <v>16512</v>
      </c>
      <c r="F2082" t="s">
        <v>44032</v>
      </c>
      <c r="G2082" t="s">
        <v>44049</v>
      </c>
      <c r="H2082">
        <v>130</v>
      </c>
      <c r="I2082" t="s">
        <v>25</v>
      </c>
      <c r="J2082" t="s">
        <v>24802</v>
      </c>
      <c r="K2082" t="s">
        <v>26</v>
      </c>
      <c r="L2082" t="s">
        <v>11917</v>
      </c>
      <c r="M2082" t="s">
        <v>24803</v>
      </c>
      <c r="N2082" t="s">
        <v>24804</v>
      </c>
      <c r="O2082" t="s">
        <v>24805</v>
      </c>
      <c r="P2082" t="s">
        <v>16834</v>
      </c>
      <c r="Q2082" t="s">
        <v>24806</v>
      </c>
      <c r="R2082" t="s">
        <v>24807</v>
      </c>
      <c r="S2082" t="s">
        <v>24808</v>
      </c>
      <c r="T2082">
        <v>6.6</v>
      </c>
      <c r="U2082">
        <v>64601</v>
      </c>
      <c r="V2082" s="12">
        <f>W2082*1.03068014830331</f>
        <v>36073805.190615848</v>
      </c>
      <c r="W2082" s="3">
        <v>35000000</v>
      </c>
      <c r="X2082" s="13">
        <f>Y2082*1.03068014830331</f>
        <v>47225468.590055093</v>
      </c>
      <c r="Y2082" s="3">
        <v>45819713</v>
      </c>
      <c r="Z2082" s="13">
        <f>AA2082*1.03068014830331</f>
        <v>69520216.007379115</v>
      </c>
      <c r="AA2082" s="3">
        <v>67450815</v>
      </c>
      <c r="AB2082">
        <v>376</v>
      </c>
    </row>
    <row r="2083" spans="1:28" hidden="1" x14ac:dyDescent="0.2">
      <c r="A2083" t="s">
        <v>20206</v>
      </c>
      <c r="B2083" t="s">
        <v>20207</v>
      </c>
      <c r="C2083">
        <v>2007</v>
      </c>
      <c r="D2083" t="s">
        <v>10159</v>
      </c>
      <c r="E2083" t="s">
        <v>16512</v>
      </c>
      <c r="F2083" t="s">
        <v>44044</v>
      </c>
      <c r="G2083" t="s">
        <v>44032</v>
      </c>
      <c r="H2083">
        <v>140</v>
      </c>
      <c r="I2083" t="s">
        <v>4358</v>
      </c>
      <c r="J2083" t="s">
        <v>1076</v>
      </c>
      <c r="M2083" t="s">
        <v>20208</v>
      </c>
      <c r="N2083" t="s">
        <v>20209</v>
      </c>
      <c r="O2083" t="s">
        <v>20210</v>
      </c>
      <c r="P2083" t="s">
        <v>20211</v>
      </c>
      <c r="Q2083" t="s">
        <v>20212</v>
      </c>
      <c r="R2083" t="s">
        <v>20213</v>
      </c>
      <c r="S2083" t="s">
        <v>20214</v>
      </c>
      <c r="T2083">
        <v>7.8</v>
      </c>
      <c r="U2083">
        <v>19639</v>
      </c>
      <c r="W2083"/>
      <c r="X2083"/>
      <c r="Y2083"/>
      <c r="Z2083"/>
      <c r="AA2083">
        <v>14760067</v>
      </c>
      <c r="AB2083">
        <v>15</v>
      </c>
    </row>
    <row r="2084" spans="1:28" hidden="1" x14ac:dyDescent="0.2">
      <c r="A2084" t="s">
        <v>35687</v>
      </c>
      <c r="B2084" t="s">
        <v>35688</v>
      </c>
      <c r="C2084">
        <v>2016</v>
      </c>
      <c r="D2084" s="1">
        <v>42830</v>
      </c>
      <c r="E2084" t="s">
        <v>16512</v>
      </c>
      <c r="F2084" t="s">
        <v>44031</v>
      </c>
      <c r="G2084" t="s">
        <v>44038</v>
      </c>
      <c r="H2084">
        <v>104</v>
      </c>
      <c r="I2084" t="s">
        <v>1983</v>
      </c>
      <c r="J2084" t="s">
        <v>26</v>
      </c>
      <c r="M2084" t="s">
        <v>17760</v>
      </c>
      <c r="N2084" t="s">
        <v>35689</v>
      </c>
      <c r="O2084" t="s">
        <v>35690</v>
      </c>
      <c r="P2084" t="s">
        <v>35691</v>
      </c>
      <c r="Q2084" t="s">
        <v>35692</v>
      </c>
      <c r="R2084" t="s">
        <v>35693</v>
      </c>
      <c r="S2084" t="s">
        <v>35694</v>
      </c>
      <c r="T2084">
        <v>5.6</v>
      </c>
      <c r="U2084">
        <v>14985</v>
      </c>
      <c r="V2084" s="12">
        <f>W2084*1.07834771485832</f>
        <v>134793464.35729</v>
      </c>
      <c r="W2084" s="3">
        <v>125000000</v>
      </c>
      <c r="X2084" s="13">
        <f>Y2084*1.07834771485832</f>
        <v>35984642.250542805</v>
      </c>
      <c r="Y2084" s="3">
        <v>33370166</v>
      </c>
      <c r="Z2084" s="13">
        <f>AA2084*1.07834771485832</f>
        <v>69546865.862516731</v>
      </c>
      <c r="AA2084" s="3">
        <v>64493915</v>
      </c>
      <c r="AB2084">
        <v>90</v>
      </c>
    </row>
    <row r="2085" spans="1:28" x14ac:dyDescent="0.2">
      <c r="A2085" t="s">
        <v>33136</v>
      </c>
      <c r="B2085" t="s">
        <v>33137</v>
      </c>
      <c r="C2085">
        <v>2013</v>
      </c>
      <c r="D2085" t="s">
        <v>23249</v>
      </c>
      <c r="E2085" t="s">
        <v>44041</v>
      </c>
      <c r="F2085" t="s">
        <v>44042</v>
      </c>
      <c r="H2085">
        <v>88</v>
      </c>
      <c r="I2085" t="s">
        <v>25</v>
      </c>
      <c r="J2085" t="s">
        <v>26</v>
      </c>
      <c r="K2085" t="s">
        <v>308</v>
      </c>
      <c r="M2085" t="s">
        <v>21979</v>
      </c>
      <c r="N2085" t="s">
        <v>2030</v>
      </c>
      <c r="O2085" t="s">
        <v>33138</v>
      </c>
      <c r="P2085" t="s">
        <v>27333</v>
      </c>
      <c r="Q2085" t="s">
        <v>33139</v>
      </c>
      <c r="R2085" t="s">
        <v>33140</v>
      </c>
      <c r="S2085" t="s">
        <v>33141</v>
      </c>
      <c r="T2085">
        <v>5.6</v>
      </c>
      <c r="U2085">
        <v>60027</v>
      </c>
      <c r="V2085" s="12">
        <f>W2085*1.11098185502045</f>
        <v>33329455.650613498</v>
      </c>
      <c r="W2085" s="3">
        <v>30000000</v>
      </c>
      <c r="X2085" s="13">
        <f>Y2085*1.11098185502045</f>
        <v>21460443.205853354</v>
      </c>
      <c r="Y2085" s="3">
        <v>19316646</v>
      </c>
      <c r="Z2085" s="13">
        <f>AA2085*1.11098185502045</f>
        <v>69630893.306682929</v>
      </c>
      <c r="AA2085" s="3">
        <v>62675095</v>
      </c>
      <c r="AB2085">
        <v>106</v>
      </c>
    </row>
    <row r="2086" spans="1:28" hidden="1" x14ac:dyDescent="0.2">
      <c r="A2086" t="s">
        <v>20232</v>
      </c>
      <c r="B2086" t="s">
        <v>20233</v>
      </c>
      <c r="C2086">
        <v>2009</v>
      </c>
      <c r="D2086" t="s">
        <v>20234</v>
      </c>
      <c r="E2086" t="s">
        <v>3496</v>
      </c>
      <c r="F2086" t="s">
        <v>44045</v>
      </c>
      <c r="G2086" t="s">
        <v>44042</v>
      </c>
      <c r="H2086">
        <v>90</v>
      </c>
      <c r="I2086" t="s">
        <v>1026</v>
      </c>
      <c r="J2086" t="s">
        <v>26</v>
      </c>
      <c r="K2086" t="s">
        <v>934</v>
      </c>
      <c r="M2086" t="s">
        <v>19861</v>
      </c>
      <c r="N2086" t="s">
        <v>20235</v>
      </c>
      <c r="O2086" t="s">
        <v>20236</v>
      </c>
      <c r="P2086" t="s">
        <v>20237</v>
      </c>
      <c r="Q2086" t="s">
        <v>20238</v>
      </c>
      <c r="R2086" t="s">
        <v>20239</v>
      </c>
      <c r="S2086" t="s">
        <v>20240</v>
      </c>
      <c r="T2086">
        <v>4.7</v>
      </c>
      <c r="U2086">
        <v>17105</v>
      </c>
      <c r="W2086">
        <v>5000000</v>
      </c>
      <c r="X2086"/>
      <c r="Y2086"/>
      <c r="Z2086"/>
      <c r="AA2086">
        <v>1869127</v>
      </c>
      <c r="AB2086">
        <v>68</v>
      </c>
    </row>
    <row r="2087" spans="1:28" hidden="1" x14ac:dyDescent="0.2">
      <c r="A2087" t="s">
        <v>20241</v>
      </c>
      <c r="B2087" t="s">
        <v>20242</v>
      </c>
      <c r="C2087">
        <v>2009</v>
      </c>
      <c r="D2087" t="s">
        <v>20243</v>
      </c>
      <c r="E2087" t="s">
        <v>44035</v>
      </c>
      <c r="F2087" t="s">
        <v>44032</v>
      </c>
      <c r="H2087">
        <v>120</v>
      </c>
      <c r="I2087" t="s">
        <v>20244</v>
      </c>
      <c r="J2087" t="s">
        <v>26</v>
      </c>
      <c r="K2087" t="s">
        <v>4066</v>
      </c>
      <c r="L2087" t="s">
        <v>27</v>
      </c>
      <c r="M2087" t="s">
        <v>20245</v>
      </c>
      <c r="N2087" t="s">
        <v>20246</v>
      </c>
      <c r="O2087" t="s">
        <v>20247</v>
      </c>
      <c r="P2087" t="s">
        <v>20248</v>
      </c>
      <c r="Q2087" t="s">
        <v>20249</v>
      </c>
      <c r="R2087" t="s">
        <v>20250</v>
      </c>
      <c r="S2087" t="s">
        <v>20251</v>
      </c>
      <c r="T2087">
        <v>7.4</v>
      </c>
      <c r="U2087">
        <v>12206</v>
      </c>
      <c r="W2087"/>
      <c r="X2087"/>
      <c r="Y2087">
        <v>44348</v>
      </c>
      <c r="Z2087"/>
      <c r="AA2087">
        <v>14682943</v>
      </c>
      <c r="AB2087">
        <v>18</v>
      </c>
    </row>
    <row r="2088" spans="1:28" x14ac:dyDescent="0.2">
      <c r="A2088" t="s">
        <v>9250</v>
      </c>
      <c r="B2088" t="s">
        <v>9251</v>
      </c>
      <c r="C2088">
        <v>2004</v>
      </c>
      <c r="D2088" t="s">
        <v>8640</v>
      </c>
      <c r="E2088" t="s">
        <v>16512</v>
      </c>
      <c r="F2088" t="s">
        <v>44038</v>
      </c>
      <c r="H2088">
        <v>98</v>
      </c>
      <c r="I2088" t="s">
        <v>97</v>
      </c>
      <c r="J2088" t="s">
        <v>26</v>
      </c>
      <c r="K2088" t="s">
        <v>27</v>
      </c>
      <c r="L2088" t="s">
        <v>6578</v>
      </c>
      <c r="M2088" t="s">
        <v>9252</v>
      </c>
      <c r="N2088" t="s">
        <v>9253</v>
      </c>
      <c r="O2088" t="s">
        <v>9254</v>
      </c>
      <c r="P2088" t="s">
        <v>9252</v>
      </c>
      <c r="Q2088" t="s">
        <v>9253</v>
      </c>
      <c r="R2088" t="s">
        <v>9255</v>
      </c>
      <c r="S2088" t="s">
        <v>9256</v>
      </c>
      <c r="T2088">
        <v>7.2</v>
      </c>
      <c r="U2088">
        <v>157558</v>
      </c>
      <c r="V2088" s="12">
        <f>W2088*1.37009528851244</f>
        <v>43843049.232398078</v>
      </c>
      <c r="W2088" s="3">
        <v>32000000</v>
      </c>
      <c r="X2088" s="13">
        <f>Y2088*1.37009528851244</f>
        <v>44920045.516220205</v>
      </c>
      <c r="Y2088" s="3">
        <v>32786074</v>
      </c>
      <c r="Z2088" s="13">
        <f>AA2088*1.37009528851244</f>
        <v>69637693.479502365</v>
      </c>
      <c r="AA2088" s="3">
        <v>50826898</v>
      </c>
      <c r="AB2088">
        <v>721</v>
      </c>
    </row>
    <row r="2089" spans="1:28" x14ac:dyDescent="0.2">
      <c r="A2089" t="s">
        <v>11179</v>
      </c>
      <c r="B2089" t="s">
        <v>6938</v>
      </c>
      <c r="C2089">
        <v>2008</v>
      </c>
      <c r="D2089" s="1">
        <v>39542</v>
      </c>
      <c r="E2089" t="s">
        <v>176</v>
      </c>
      <c r="F2089" t="s">
        <v>44046</v>
      </c>
      <c r="G2089" t="s">
        <v>44045</v>
      </c>
      <c r="H2089">
        <v>98</v>
      </c>
      <c r="I2089" t="s">
        <v>433</v>
      </c>
      <c r="J2089" t="s">
        <v>26</v>
      </c>
      <c r="K2089" t="s">
        <v>308</v>
      </c>
      <c r="M2089" t="s">
        <v>11180</v>
      </c>
      <c r="N2089" t="s">
        <v>11181</v>
      </c>
      <c r="O2089" t="s">
        <v>11182</v>
      </c>
      <c r="P2089" t="s">
        <v>6825</v>
      </c>
      <c r="Q2089" t="s">
        <v>11183</v>
      </c>
      <c r="R2089" t="s">
        <v>11184</v>
      </c>
      <c r="S2089" t="s">
        <v>11185</v>
      </c>
      <c r="T2089">
        <v>5.4</v>
      </c>
      <c r="U2089">
        <v>50924</v>
      </c>
      <c r="V2089" s="12">
        <f>W2089*1.20207800169993</f>
        <v>14424936.020399159</v>
      </c>
      <c r="W2089" s="3">
        <v>12000000</v>
      </c>
      <c r="X2089" s="13">
        <f>Y2089*1.20207800169993</f>
        <v>37767724.505775586</v>
      </c>
      <c r="Y2089" s="3">
        <v>31418697</v>
      </c>
      <c r="Z2089" s="13">
        <f>AA2089*1.20207800169993</f>
        <v>69732929.543573484</v>
      </c>
      <c r="AA2089" s="3">
        <v>58010320</v>
      </c>
      <c r="AB2089">
        <v>156</v>
      </c>
    </row>
    <row r="2090" spans="1:28" x14ac:dyDescent="0.2">
      <c r="A2090" t="s">
        <v>16354</v>
      </c>
      <c r="B2090" t="s">
        <v>16355</v>
      </c>
      <c r="C2090">
        <v>2009</v>
      </c>
      <c r="D2090" t="s">
        <v>16356</v>
      </c>
      <c r="E2090" t="s">
        <v>44043</v>
      </c>
      <c r="F2090" t="s">
        <v>44038</v>
      </c>
      <c r="G2090" t="s">
        <v>44040</v>
      </c>
      <c r="H2090">
        <v>86</v>
      </c>
      <c r="I2090" t="s">
        <v>433</v>
      </c>
      <c r="J2090" t="s">
        <v>26</v>
      </c>
      <c r="M2090" t="s">
        <v>6138</v>
      </c>
      <c r="N2090" t="s">
        <v>16357</v>
      </c>
      <c r="O2090" t="s">
        <v>16358</v>
      </c>
      <c r="P2090" t="s">
        <v>16359</v>
      </c>
      <c r="Q2090" t="s">
        <v>16360</v>
      </c>
      <c r="R2090" t="s">
        <v>16361</v>
      </c>
      <c r="S2090" t="s">
        <v>16362</v>
      </c>
      <c r="T2090">
        <v>5.4</v>
      </c>
      <c r="U2090">
        <v>20448</v>
      </c>
      <c r="V2090" s="12">
        <f>W2090*1.20636999678377</f>
        <v>54286649.855269648</v>
      </c>
      <c r="W2090" s="3">
        <v>45000000</v>
      </c>
      <c r="X2090" s="13">
        <f>Y2090*1.20636999678377</f>
        <v>30401020.94338968</v>
      </c>
      <c r="Y2090" s="3">
        <v>25200412</v>
      </c>
      <c r="Z2090" s="13">
        <f>AA2090*1.20636999678377</f>
        <v>69825969.340561211</v>
      </c>
      <c r="AA2090" s="3">
        <v>57881056</v>
      </c>
      <c r="AB2090">
        <v>66</v>
      </c>
    </row>
    <row r="2091" spans="1:28" x14ac:dyDescent="0.2">
      <c r="A2091" t="s">
        <v>17138</v>
      </c>
      <c r="B2091" t="s">
        <v>17139</v>
      </c>
      <c r="C2091">
        <v>2015</v>
      </c>
      <c r="D2091" t="s">
        <v>17140</v>
      </c>
      <c r="E2091" t="s">
        <v>44035</v>
      </c>
      <c r="F2091" t="s">
        <v>44032</v>
      </c>
      <c r="G2091" t="s">
        <v>44036</v>
      </c>
      <c r="H2091">
        <v>119</v>
      </c>
      <c r="I2091" t="s">
        <v>17141</v>
      </c>
      <c r="J2091" t="s">
        <v>26</v>
      </c>
      <c r="K2091" t="s">
        <v>27</v>
      </c>
      <c r="L2091" t="s">
        <v>307</v>
      </c>
      <c r="M2091" t="s">
        <v>17142</v>
      </c>
      <c r="N2091" t="s">
        <v>17143</v>
      </c>
      <c r="O2091" t="s">
        <v>17144</v>
      </c>
      <c r="P2091" t="s">
        <v>15766</v>
      </c>
      <c r="Q2091" t="s">
        <v>17145</v>
      </c>
      <c r="R2091" t="s">
        <v>17146</v>
      </c>
      <c r="S2091" t="s">
        <v>17147</v>
      </c>
      <c r="T2091">
        <v>7.1</v>
      </c>
      <c r="U2091">
        <v>159718</v>
      </c>
      <c r="V2091" s="12">
        <f>W2091*1.09195121025074</f>
        <v>16379268.1537611</v>
      </c>
      <c r="W2091" s="3">
        <v>15000000</v>
      </c>
      <c r="X2091" s="13">
        <f>Y2091*1.09195121025074</f>
        <v>12135965.405848509</v>
      </c>
      <c r="Y2091" s="3">
        <v>11114018</v>
      </c>
      <c r="Z2091" s="13">
        <f>AA2091*1.09195121025074</f>
        <v>70094011.227688208</v>
      </c>
      <c r="AA2091" s="3">
        <v>64191523</v>
      </c>
      <c r="AB2091">
        <v>294</v>
      </c>
    </row>
    <row r="2092" spans="1:28" hidden="1" x14ac:dyDescent="0.2">
      <c r="A2092" t="s">
        <v>41057</v>
      </c>
      <c r="B2092" t="s">
        <v>41058</v>
      </c>
      <c r="C2092">
        <v>2017</v>
      </c>
      <c r="D2092" t="s">
        <v>39523</v>
      </c>
      <c r="E2092" t="s">
        <v>44035</v>
      </c>
      <c r="F2092" t="s">
        <v>44032</v>
      </c>
      <c r="G2092" t="s">
        <v>44049</v>
      </c>
      <c r="H2092">
        <v>111</v>
      </c>
      <c r="I2092" t="s">
        <v>495</v>
      </c>
      <c r="J2092" t="s">
        <v>361</v>
      </c>
      <c r="K2092" t="s">
        <v>26</v>
      </c>
      <c r="L2092" t="s">
        <v>1494</v>
      </c>
      <c r="M2092" t="s">
        <v>497</v>
      </c>
      <c r="N2092" t="s">
        <v>41059</v>
      </c>
      <c r="O2092" t="s">
        <v>41060</v>
      </c>
      <c r="P2092" t="s">
        <v>9605</v>
      </c>
      <c r="Q2092" t="s">
        <v>41061</v>
      </c>
      <c r="R2092" t="s">
        <v>41062</v>
      </c>
      <c r="S2092" t="s">
        <v>41063</v>
      </c>
      <c r="T2092">
        <v>6.8</v>
      </c>
      <c r="U2092">
        <v>30878</v>
      </c>
      <c r="V2092" s="12">
        <f>W2092*1.05585427545692</f>
        <v>22172939.784595322</v>
      </c>
      <c r="W2092" s="3">
        <v>21000000</v>
      </c>
      <c r="X2092" s="13">
        <f>Y2092*1.05585427545692</f>
        <v>23487552.267338466</v>
      </c>
      <c r="Y2092" s="3">
        <v>22245070</v>
      </c>
      <c r="Z2092" s="13">
        <f>AA2092*1.05585427545692</f>
        <v>70276039.838099763</v>
      </c>
      <c r="AA2092" s="3">
        <v>66558465</v>
      </c>
      <c r="AB2092">
        <v>160</v>
      </c>
    </row>
    <row r="2093" spans="1:28" x14ac:dyDescent="0.2">
      <c r="A2093" t="s">
        <v>25892</v>
      </c>
      <c r="B2093" t="s">
        <v>14643</v>
      </c>
      <c r="C2093">
        <v>2013</v>
      </c>
      <c r="D2093" t="s">
        <v>24190</v>
      </c>
      <c r="E2093" t="s">
        <v>16512</v>
      </c>
      <c r="F2093" t="s">
        <v>44031</v>
      </c>
      <c r="G2093" t="s">
        <v>44032</v>
      </c>
      <c r="H2093">
        <v>125</v>
      </c>
      <c r="I2093" t="s">
        <v>25893</v>
      </c>
      <c r="J2093" t="s">
        <v>26</v>
      </c>
      <c r="M2093" t="s">
        <v>3824</v>
      </c>
      <c r="N2093" t="s">
        <v>25894</v>
      </c>
      <c r="O2093" t="s">
        <v>25895</v>
      </c>
      <c r="P2093" t="s">
        <v>25896</v>
      </c>
      <c r="Q2093" t="s">
        <v>25897</v>
      </c>
      <c r="R2093" t="s">
        <v>25898</v>
      </c>
      <c r="S2093" t="s">
        <v>25899</v>
      </c>
      <c r="T2093">
        <v>5.9</v>
      </c>
      <c r="U2093">
        <v>109649</v>
      </c>
      <c r="V2093" s="12">
        <f>W2093*1.11098185502045</f>
        <v>44439274.200818002</v>
      </c>
      <c r="W2093" s="3">
        <v>40000000</v>
      </c>
      <c r="X2093" s="13">
        <f>Y2093*1.11098185502045</f>
        <v>29582337.160982382</v>
      </c>
      <c r="Y2093" s="3">
        <v>26627201</v>
      </c>
      <c r="Z2093" s="13">
        <f>AA2093*1.11098185502045</f>
        <v>70398319.576784283</v>
      </c>
      <c r="AA2093" s="3">
        <v>63365859</v>
      </c>
      <c r="AB2093">
        <v>408</v>
      </c>
    </row>
    <row r="2094" spans="1:28" x14ac:dyDescent="0.2">
      <c r="A2094" t="s">
        <v>31098</v>
      </c>
      <c r="B2094" t="s">
        <v>31099</v>
      </c>
      <c r="C2094">
        <v>2013</v>
      </c>
      <c r="D2094" s="1">
        <v>41279</v>
      </c>
      <c r="E2094" t="s">
        <v>44041</v>
      </c>
      <c r="F2094" t="s">
        <v>44032</v>
      </c>
      <c r="G2094" t="s">
        <v>44045</v>
      </c>
      <c r="H2094">
        <v>106</v>
      </c>
      <c r="I2094" t="s">
        <v>25</v>
      </c>
      <c r="J2094" t="s">
        <v>26</v>
      </c>
      <c r="K2094" t="s">
        <v>27</v>
      </c>
      <c r="M2094" t="s">
        <v>1187</v>
      </c>
      <c r="N2094" t="s">
        <v>26863</v>
      </c>
      <c r="O2094" t="s">
        <v>31100</v>
      </c>
      <c r="P2094" t="s">
        <v>31101</v>
      </c>
      <c r="Q2094" t="s">
        <v>31102</v>
      </c>
      <c r="R2094" t="s">
        <v>31103</v>
      </c>
      <c r="S2094" t="s">
        <v>31104</v>
      </c>
      <c r="T2094">
        <v>7.1</v>
      </c>
      <c r="U2094">
        <v>177680</v>
      </c>
      <c r="V2094" s="12">
        <f>W2094*1.11098185502045</f>
        <v>33329455.650613498</v>
      </c>
      <c r="W2094" s="3">
        <v>30000000</v>
      </c>
      <c r="X2094" s="13">
        <f>Y2094*1.11098185502045</f>
        <v>35743349.252982169</v>
      </c>
      <c r="Y2094" s="3">
        <v>32172757</v>
      </c>
      <c r="Z2094" s="13">
        <f>AA2094*1.11098185502045</f>
        <v>70451953.33681725</v>
      </c>
      <c r="AA2094" s="3">
        <v>63414135</v>
      </c>
      <c r="AB2094">
        <v>326</v>
      </c>
    </row>
    <row r="2095" spans="1:28" hidden="1" x14ac:dyDescent="0.2">
      <c r="A2095" t="s">
        <v>20302</v>
      </c>
      <c r="B2095" t="s">
        <v>20303</v>
      </c>
      <c r="C2095">
        <v>2012</v>
      </c>
      <c r="D2095" t="s">
        <v>20304</v>
      </c>
      <c r="E2095" t="s">
        <v>16512</v>
      </c>
      <c r="F2095" t="s">
        <v>44044</v>
      </c>
      <c r="G2095" t="s">
        <v>44042</v>
      </c>
      <c r="H2095">
        <v>88</v>
      </c>
      <c r="I2095" t="s">
        <v>25</v>
      </c>
      <c r="J2095" t="s">
        <v>26</v>
      </c>
      <c r="M2095" t="s">
        <v>20305</v>
      </c>
      <c r="N2095" t="s">
        <v>20306</v>
      </c>
      <c r="O2095" t="s">
        <v>20307</v>
      </c>
      <c r="P2095" t="s">
        <v>7389</v>
      </c>
      <c r="Q2095" t="s">
        <v>20308</v>
      </c>
      <c r="R2095" t="s">
        <v>20309</v>
      </c>
      <c r="S2095" t="s">
        <v>20310</v>
      </c>
      <c r="T2095">
        <v>5.8</v>
      </c>
      <c r="U2095">
        <v>10653</v>
      </c>
      <c r="W2095">
        <v>5000000</v>
      </c>
      <c r="X2095"/>
      <c r="Y2095"/>
      <c r="Z2095"/>
      <c r="AA2095">
        <v>663432</v>
      </c>
      <c r="AB2095">
        <v>67</v>
      </c>
    </row>
    <row r="2096" spans="1:28" x14ac:dyDescent="0.2">
      <c r="A2096" t="s">
        <v>39740</v>
      </c>
      <c r="B2096" t="s">
        <v>39741</v>
      </c>
      <c r="C2096">
        <v>2016</v>
      </c>
      <c r="D2096" t="s">
        <v>31595</v>
      </c>
      <c r="E2096" t="s">
        <v>176</v>
      </c>
      <c r="H2096">
        <v>111</v>
      </c>
      <c r="I2096" t="s">
        <v>25</v>
      </c>
      <c r="J2096" t="s">
        <v>26</v>
      </c>
      <c r="M2096" t="s">
        <v>39742</v>
      </c>
      <c r="N2096" t="s">
        <v>39743</v>
      </c>
      <c r="O2096" t="s">
        <v>39744</v>
      </c>
      <c r="P2096" t="s">
        <v>39745</v>
      </c>
      <c r="Q2096" t="s">
        <v>39746</v>
      </c>
      <c r="R2096" t="s">
        <v>39747</v>
      </c>
      <c r="S2096" t="s">
        <v>39748</v>
      </c>
      <c r="T2096">
        <v>7.4</v>
      </c>
      <c r="U2096">
        <v>263568</v>
      </c>
      <c r="V2096" s="12">
        <f>W2096*1.07834771485832</f>
        <v>4313390.8594332803</v>
      </c>
      <c r="W2096" s="3">
        <v>4000000</v>
      </c>
      <c r="X2096" s="13">
        <f>Y2096*1.07834771485832</f>
        <v>30037302.269733895</v>
      </c>
      <c r="Y2096" s="3">
        <v>27854932</v>
      </c>
      <c r="Z2096" s="13">
        <f>AA2096*1.07834771485832</f>
        <v>70455576.541655257</v>
      </c>
      <c r="AA2096" s="3">
        <v>65336603</v>
      </c>
      <c r="AB2096">
        <v>920</v>
      </c>
    </row>
    <row r="2097" spans="1:28" hidden="1" x14ac:dyDescent="0.2">
      <c r="A2097" t="s">
        <v>20320</v>
      </c>
      <c r="B2097" t="s">
        <v>20321</v>
      </c>
      <c r="C2097">
        <v>2008</v>
      </c>
      <c r="D2097" t="s">
        <v>14166</v>
      </c>
      <c r="E2097" t="s">
        <v>176</v>
      </c>
      <c r="F2097" t="s">
        <v>44042</v>
      </c>
      <c r="H2097">
        <v>107</v>
      </c>
      <c r="I2097" t="s">
        <v>11072</v>
      </c>
      <c r="J2097" t="s">
        <v>307</v>
      </c>
      <c r="M2097" t="s">
        <v>10044</v>
      </c>
      <c r="N2097" t="s">
        <v>20322</v>
      </c>
      <c r="O2097" t="s">
        <v>20323</v>
      </c>
      <c r="P2097" t="s">
        <v>20324</v>
      </c>
      <c r="Q2097" t="s">
        <v>20325</v>
      </c>
      <c r="R2097" t="s">
        <v>20326</v>
      </c>
      <c r="S2097" t="s">
        <v>20327</v>
      </c>
      <c r="T2097">
        <v>7.6</v>
      </c>
      <c r="U2097">
        <v>100645</v>
      </c>
      <c r="W2097" t="s">
        <v>20328</v>
      </c>
      <c r="X2097"/>
      <c r="Y2097"/>
      <c r="Z2097"/>
      <c r="AA2097">
        <v>32350637</v>
      </c>
      <c r="AB2097">
        <v>120</v>
      </c>
    </row>
    <row r="2098" spans="1:28" hidden="1" x14ac:dyDescent="0.2">
      <c r="A2098" t="s">
        <v>20329</v>
      </c>
      <c r="B2098" t="s">
        <v>20330</v>
      </c>
      <c r="C2098">
        <v>2008</v>
      </c>
      <c r="D2098" t="s">
        <v>15359</v>
      </c>
      <c r="E2098" t="s">
        <v>1045</v>
      </c>
      <c r="F2098" t="s">
        <v>44036</v>
      </c>
      <c r="H2098">
        <v>106</v>
      </c>
      <c r="I2098" t="s">
        <v>817</v>
      </c>
      <c r="J2098" t="s">
        <v>27</v>
      </c>
      <c r="M2098" t="s">
        <v>20331</v>
      </c>
      <c r="N2098" t="s">
        <v>20332</v>
      </c>
      <c r="O2098" t="s">
        <v>20333</v>
      </c>
      <c r="P2098" t="s">
        <v>20334</v>
      </c>
      <c r="Q2098" t="s">
        <v>20335</v>
      </c>
      <c r="R2098" t="s">
        <v>20336</v>
      </c>
      <c r="S2098" t="s">
        <v>20337</v>
      </c>
      <c r="T2098">
        <v>7.1</v>
      </c>
      <c r="U2098">
        <v>38734</v>
      </c>
      <c r="W2098" t="s">
        <v>18734</v>
      </c>
      <c r="X2098"/>
      <c r="Y2098"/>
      <c r="Z2098"/>
      <c r="AA2098">
        <v>245144417</v>
      </c>
      <c r="AB2098">
        <v>55</v>
      </c>
    </row>
    <row r="2099" spans="1:28" x14ac:dyDescent="0.2">
      <c r="A2099" t="s">
        <v>30600</v>
      </c>
      <c r="B2099" t="s">
        <v>30601</v>
      </c>
      <c r="C2099">
        <v>2013</v>
      </c>
      <c r="D2099" t="s">
        <v>30602</v>
      </c>
      <c r="E2099" t="s">
        <v>1045</v>
      </c>
      <c r="F2099" t="s">
        <v>44032</v>
      </c>
      <c r="G2099" t="s">
        <v>44057</v>
      </c>
      <c r="H2099">
        <v>104</v>
      </c>
      <c r="I2099" t="s">
        <v>25</v>
      </c>
      <c r="J2099" t="s">
        <v>26</v>
      </c>
      <c r="M2099" t="s">
        <v>18469</v>
      </c>
      <c r="N2099" t="s">
        <v>18469</v>
      </c>
      <c r="O2099" t="s">
        <v>30603</v>
      </c>
      <c r="P2099" t="s">
        <v>22117</v>
      </c>
      <c r="Q2099" t="s">
        <v>30604</v>
      </c>
      <c r="R2099" t="s">
        <v>30605</v>
      </c>
      <c r="S2099" t="s">
        <v>30606</v>
      </c>
      <c r="T2099">
        <v>7.4</v>
      </c>
      <c r="U2099">
        <v>139728</v>
      </c>
      <c r="V2099" s="12">
        <f>W2099*1.11098185502045</f>
        <v>8887854.8401635997</v>
      </c>
      <c r="W2099" s="3">
        <v>8000000</v>
      </c>
      <c r="X2099" s="13">
        <f>Y2099*1.11098185502045</f>
        <v>17965278.736213051</v>
      </c>
      <c r="Y2099" s="3">
        <v>16170632</v>
      </c>
      <c r="Z2099" s="13">
        <f>AA2099*1.11098185502045</f>
        <v>70508309.002395004</v>
      </c>
      <c r="AA2099" s="3">
        <v>63464861</v>
      </c>
      <c r="AB2099">
        <v>265</v>
      </c>
    </row>
    <row r="2100" spans="1:28" x14ac:dyDescent="0.2">
      <c r="A2100" t="s">
        <v>38260</v>
      </c>
      <c r="B2100" t="s">
        <v>38261</v>
      </c>
      <c r="C2100">
        <v>2019</v>
      </c>
      <c r="D2100" s="1">
        <v>43773</v>
      </c>
      <c r="E2100" t="s">
        <v>176</v>
      </c>
      <c r="F2100" t="s">
        <v>44036</v>
      </c>
      <c r="H2100">
        <v>105</v>
      </c>
      <c r="I2100" t="s">
        <v>25</v>
      </c>
      <c r="J2100" t="s">
        <v>26</v>
      </c>
      <c r="M2100" t="s">
        <v>38262</v>
      </c>
      <c r="N2100" t="s">
        <v>38263</v>
      </c>
      <c r="O2100" t="s">
        <v>38264</v>
      </c>
      <c r="P2100" t="s">
        <v>38265</v>
      </c>
      <c r="Q2100" t="s">
        <v>38266</v>
      </c>
      <c r="R2100" t="s">
        <v>38267</v>
      </c>
      <c r="S2100" t="s">
        <v>38268</v>
      </c>
      <c r="T2100">
        <v>5.4</v>
      </c>
      <c r="U2100">
        <v>30745</v>
      </c>
      <c r="V2100" s="12">
        <f>W2100*1.01233684194057</f>
        <v>14172715.787167981</v>
      </c>
      <c r="W2100" s="3">
        <v>14000000</v>
      </c>
      <c r="X2100" s="13">
        <f>Y2100*1.01233684194057</f>
        <v>12288316.557790335</v>
      </c>
      <c r="Y2100" s="3">
        <v>12138565</v>
      </c>
      <c r="Z2100" s="13">
        <f>AA2100*1.01233684194057</f>
        <v>70593772.945399582</v>
      </c>
      <c r="AA2100" s="3">
        <v>69733482</v>
      </c>
      <c r="AB2100">
        <v>761</v>
      </c>
    </row>
    <row r="2101" spans="1:28" x14ac:dyDescent="0.2">
      <c r="A2101" t="s">
        <v>10923</v>
      </c>
      <c r="B2101" t="s">
        <v>10924</v>
      </c>
      <c r="C2101">
        <v>2005</v>
      </c>
      <c r="D2101" t="s">
        <v>8758</v>
      </c>
      <c r="E2101" t="s">
        <v>16512</v>
      </c>
      <c r="F2101" t="s">
        <v>44031</v>
      </c>
      <c r="G2101" t="s">
        <v>44033</v>
      </c>
      <c r="H2101">
        <v>93</v>
      </c>
      <c r="I2101" t="s">
        <v>10925</v>
      </c>
      <c r="J2101" t="s">
        <v>26</v>
      </c>
      <c r="M2101" t="s">
        <v>10926</v>
      </c>
      <c r="N2101" t="s">
        <v>3394</v>
      </c>
      <c r="O2101" t="s">
        <v>10927</v>
      </c>
      <c r="P2101" t="s">
        <v>4855</v>
      </c>
      <c r="Q2101" t="s">
        <v>10928</v>
      </c>
      <c r="R2101" t="s">
        <v>10929</v>
      </c>
      <c r="S2101" t="s">
        <v>10930</v>
      </c>
      <c r="T2101">
        <v>5.5</v>
      </c>
      <c r="U2101">
        <v>122927</v>
      </c>
      <c r="V2101" s="12">
        <f>W2101*1.32519713261649</f>
        <v>82162222.222222373</v>
      </c>
      <c r="W2101" s="3">
        <v>62000000</v>
      </c>
      <c r="X2101" s="13">
        <f>Y2101*1.32519713261649</f>
        <v>34288597.20075275</v>
      </c>
      <c r="Y2101" s="3">
        <v>25874337</v>
      </c>
      <c r="Z2101" s="13">
        <f>AA2101*1.32519713261649</f>
        <v>70661728.165914118</v>
      </c>
      <c r="AA2101" s="3">
        <v>53321673</v>
      </c>
      <c r="AB2101">
        <v>559</v>
      </c>
    </row>
    <row r="2102" spans="1:28" x14ac:dyDescent="0.2">
      <c r="A2102" t="s">
        <v>34087</v>
      </c>
      <c r="B2102" t="s">
        <v>34088</v>
      </c>
      <c r="C2102">
        <v>2014</v>
      </c>
      <c r="D2102" t="s">
        <v>33522</v>
      </c>
      <c r="E2102" t="s">
        <v>176</v>
      </c>
      <c r="H2102">
        <v>113</v>
      </c>
      <c r="I2102" t="s">
        <v>25</v>
      </c>
      <c r="J2102" t="s">
        <v>26</v>
      </c>
      <c r="M2102" t="s">
        <v>34089</v>
      </c>
      <c r="N2102" t="s">
        <v>34090</v>
      </c>
      <c r="O2102" t="s">
        <v>34091</v>
      </c>
      <c r="P2102" t="s">
        <v>34092</v>
      </c>
      <c r="Q2102" t="s">
        <v>34093</v>
      </c>
      <c r="R2102" t="s">
        <v>34094</v>
      </c>
      <c r="S2102" t="s">
        <v>34095</v>
      </c>
      <c r="T2102">
        <v>4.7</v>
      </c>
      <c r="U2102">
        <v>39834</v>
      </c>
      <c r="V2102" s="12">
        <f>W2102*1.09324733035956</f>
        <v>2186494.6607191199</v>
      </c>
      <c r="W2102" s="3">
        <v>2000000</v>
      </c>
      <c r="X2102" s="13">
        <f>Y2102*1.09324733035956</f>
        <v>66421041.81304089</v>
      </c>
      <c r="Y2102" s="3">
        <v>60755732</v>
      </c>
      <c r="Z2102" s="13">
        <f>AA2102*1.09324733035956</f>
        <v>70707245.881653205</v>
      </c>
      <c r="AA2102" s="3">
        <v>64676349</v>
      </c>
      <c r="AB2102">
        <v>721</v>
      </c>
    </row>
    <row r="2103" spans="1:28" hidden="1" x14ac:dyDescent="0.2">
      <c r="A2103" t="s">
        <v>29154</v>
      </c>
      <c r="B2103" t="s">
        <v>29155</v>
      </c>
      <c r="C2103">
        <v>2011</v>
      </c>
      <c r="D2103" s="1">
        <v>41071</v>
      </c>
      <c r="E2103" t="s">
        <v>44037</v>
      </c>
      <c r="F2103" t="s">
        <v>44032</v>
      </c>
      <c r="G2103" t="s">
        <v>44040</v>
      </c>
      <c r="H2103">
        <v>91</v>
      </c>
      <c r="I2103" t="s">
        <v>2213</v>
      </c>
      <c r="J2103" t="s">
        <v>934</v>
      </c>
      <c r="M2103" t="s">
        <v>15911</v>
      </c>
      <c r="N2103" t="s">
        <v>29156</v>
      </c>
      <c r="O2103" t="s">
        <v>29157</v>
      </c>
      <c r="P2103" t="s">
        <v>29158</v>
      </c>
      <c r="Q2103" t="s">
        <v>29159</v>
      </c>
      <c r="R2103" t="s">
        <v>29160</v>
      </c>
      <c r="S2103" t="s">
        <v>29161</v>
      </c>
      <c r="T2103">
        <v>7.4</v>
      </c>
      <c r="U2103">
        <v>33034</v>
      </c>
      <c r="V2103" s="12">
        <f>W2103*1.1505830469594</f>
        <v>25312827.0331068</v>
      </c>
      <c r="W2103" s="3">
        <v>22000000</v>
      </c>
      <c r="X2103" s="13">
        <f>Y2103*1.1505830469594</f>
        <v>1153913.9848803475</v>
      </c>
      <c r="Y2103" s="3">
        <v>1002895</v>
      </c>
      <c r="Z2103" s="13">
        <f>AA2103*1.1505830469594</f>
        <v>70714172.48087272</v>
      </c>
      <c r="AA2103" s="3">
        <v>61459425</v>
      </c>
      <c r="AB2103">
        <v>72</v>
      </c>
    </row>
    <row r="2104" spans="1:28" x14ac:dyDescent="0.2">
      <c r="A2104" t="s">
        <v>2291</v>
      </c>
      <c r="B2104" t="s">
        <v>2292</v>
      </c>
      <c r="C2104">
        <v>2000</v>
      </c>
      <c r="D2104" s="1">
        <v>36925</v>
      </c>
      <c r="E2104" t="s">
        <v>16512</v>
      </c>
      <c r="F2104" t="s">
        <v>44034</v>
      </c>
      <c r="G2104" t="s">
        <v>44046</v>
      </c>
      <c r="H2104">
        <v>99</v>
      </c>
      <c r="I2104" t="s">
        <v>25</v>
      </c>
      <c r="J2104" t="s">
        <v>26</v>
      </c>
      <c r="M2104" t="s">
        <v>2293</v>
      </c>
      <c r="N2104" t="s">
        <v>2294</v>
      </c>
      <c r="O2104" t="s">
        <v>2295</v>
      </c>
      <c r="P2104" t="s">
        <v>2296</v>
      </c>
      <c r="Q2104" t="s">
        <v>2297</v>
      </c>
      <c r="R2104" t="s">
        <v>2298</v>
      </c>
      <c r="S2104" t="s">
        <v>2299</v>
      </c>
      <c r="T2104">
        <v>4.9000000000000004</v>
      </c>
      <c r="U2104">
        <v>31598</v>
      </c>
      <c r="V2104" s="12">
        <f>W2104*1.5029674796748</f>
        <v>81160243.902439207</v>
      </c>
      <c r="W2104" s="3">
        <v>54000000</v>
      </c>
      <c r="X2104" s="13">
        <f>Y2104*1.5029674796748</f>
        <v>49632144.889878161</v>
      </c>
      <c r="Y2104" s="3">
        <v>33022767</v>
      </c>
      <c r="Z2104" s="13">
        <f>AA2104*1.5029674796748</f>
        <v>70720068.175813168</v>
      </c>
      <c r="AA2104" s="3">
        <v>47053625</v>
      </c>
      <c r="AB2104">
        <v>370</v>
      </c>
    </row>
    <row r="2105" spans="1:28" x14ac:dyDescent="0.2">
      <c r="A2105" t="s">
        <v>492</v>
      </c>
      <c r="B2105" t="s">
        <v>493</v>
      </c>
      <c r="C2105">
        <v>2000</v>
      </c>
      <c r="D2105" s="1">
        <v>36714</v>
      </c>
      <c r="E2105" t="s">
        <v>1045</v>
      </c>
      <c r="F2105" t="s">
        <v>44032</v>
      </c>
      <c r="G2105" t="s">
        <v>44057</v>
      </c>
      <c r="H2105">
        <v>113</v>
      </c>
      <c r="I2105" t="s">
        <v>495</v>
      </c>
      <c r="J2105" t="s">
        <v>26</v>
      </c>
      <c r="K2105" t="s">
        <v>496</v>
      </c>
      <c r="M2105" t="s">
        <v>497</v>
      </c>
      <c r="N2105" t="s">
        <v>498</v>
      </c>
      <c r="O2105" t="s">
        <v>499</v>
      </c>
      <c r="P2105" t="s">
        <v>500</v>
      </c>
      <c r="Q2105" t="s">
        <v>501</v>
      </c>
      <c r="R2105" t="s">
        <v>502</v>
      </c>
      <c r="S2105" t="s">
        <v>503</v>
      </c>
      <c r="T2105">
        <v>7.5</v>
      </c>
      <c r="U2105">
        <v>165533</v>
      </c>
      <c r="V2105" s="12">
        <f>W2105*1.5029674796748</f>
        <v>45089024.390244</v>
      </c>
      <c r="W2105" s="3">
        <v>30000000</v>
      </c>
      <c r="X2105" s="13">
        <f>Y2105*1.5029674796748</f>
        <v>41011679.524430983</v>
      </c>
      <c r="Y2105" s="3">
        <v>27287137</v>
      </c>
      <c r="Z2105" s="13">
        <f>AA2105*1.5029674796748</f>
        <v>70829288.82256113</v>
      </c>
      <c r="AA2105" s="3">
        <v>47126295</v>
      </c>
      <c r="AB2105">
        <v>628</v>
      </c>
    </row>
    <row r="2106" spans="1:28" hidden="1" x14ac:dyDescent="0.2">
      <c r="A2106" t="s">
        <v>20393</v>
      </c>
      <c r="B2106" t="s">
        <v>20394</v>
      </c>
      <c r="C2106">
        <v>2008</v>
      </c>
      <c r="D2106" s="1">
        <v>39731</v>
      </c>
      <c r="E2106" t="s">
        <v>176</v>
      </c>
      <c r="H2106">
        <v>128</v>
      </c>
      <c r="I2106" t="s">
        <v>817</v>
      </c>
      <c r="J2106" t="s">
        <v>27</v>
      </c>
      <c r="K2106" t="s">
        <v>19639</v>
      </c>
      <c r="L2106" t="s">
        <v>308</v>
      </c>
      <c r="M2106" t="s">
        <v>20395</v>
      </c>
      <c r="N2106" t="s">
        <v>20396</v>
      </c>
      <c r="O2106" t="s">
        <v>20397</v>
      </c>
      <c r="P2106" t="s">
        <v>20398</v>
      </c>
      <c r="Q2106" t="s">
        <v>20399</v>
      </c>
      <c r="R2106" t="s">
        <v>20400</v>
      </c>
      <c r="S2106" t="s">
        <v>20401</v>
      </c>
      <c r="T2106">
        <v>7.5</v>
      </c>
      <c r="U2106">
        <v>33561</v>
      </c>
      <c r="W2106"/>
      <c r="X2106"/>
      <c r="Y2106">
        <v>3766810</v>
      </c>
      <c r="Z2106"/>
      <c r="AA2106">
        <v>29303505</v>
      </c>
      <c r="AB2106">
        <v>95</v>
      </c>
    </row>
    <row r="2107" spans="1:28" hidden="1" x14ac:dyDescent="0.2">
      <c r="A2107" t="s">
        <v>20402</v>
      </c>
      <c r="B2107" t="s">
        <v>20403</v>
      </c>
      <c r="C2107">
        <v>2008</v>
      </c>
      <c r="D2107" s="1">
        <v>39966</v>
      </c>
      <c r="E2107" t="s">
        <v>176</v>
      </c>
      <c r="H2107">
        <v>117</v>
      </c>
      <c r="I2107" t="s">
        <v>2038</v>
      </c>
      <c r="J2107" t="s">
        <v>27</v>
      </c>
      <c r="K2107" t="s">
        <v>26</v>
      </c>
      <c r="M2107" t="s">
        <v>20404</v>
      </c>
      <c r="N2107" t="s">
        <v>20404</v>
      </c>
      <c r="O2107" t="s">
        <v>20405</v>
      </c>
      <c r="P2107" t="s">
        <v>20406</v>
      </c>
      <c r="Q2107" t="s">
        <v>20406</v>
      </c>
      <c r="R2107" t="s">
        <v>20407</v>
      </c>
      <c r="S2107" t="s">
        <v>20408</v>
      </c>
      <c r="T2107">
        <v>7.6</v>
      </c>
      <c r="U2107">
        <v>19598</v>
      </c>
      <c r="W2107"/>
      <c r="X2107"/>
      <c r="Y2107">
        <v>3169305</v>
      </c>
      <c r="Z2107"/>
      <c r="AA2107">
        <v>22274095</v>
      </c>
      <c r="AB2107">
        <v>117</v>
      </c>
    </row>
    <row r="2108" spans="1:28" hidden="1" x14ac:dyDescent="0.2">
      <c r="A2108" t="s">
        <v>20409</v>
      </c>
      <c r="B2108" t="s">
        <v>20410</v>
      </c>
      <c r="C2108">
        <v>2009</v>
      </c>
      <c r="D2108" t="s">
        <v>20411</v>
      </c>
      <c r="E2108" t="s">
        <v>176</v>
      </c>
      <c r="F2108" t="s">
        <v>44036</v>
      </c>
      <c r="H2108">
        <v>103</v>
      </c>
      <c r="I2108" t="s">
        <v>25</v>
      </c>
      <c r="J2108" t="s">
        <v>26</v>
      </c>
      <c r="M2108" t="s">
        <v>20412</v>
      </c>
      <c r="N2108" t="s">
        <v>20413</v>
      </c>
      <c r="O2108" t="s">
        <v>20414</v>
      </c>
      <c r="P2108" t="s">
        <v>10454</v>
      </c>
      <c r="Q2108" t="s">
        <v>10454</v>
      </c>
      <c r="R2108" t="s">
        <v>20415</v>
      </c>
      <c r="S2108" t="s">
        <v>20416</v>
      </c>
      <c r="T2108">
        <v>6.4</v>
      </c>
      <c r="U2108">
        <v>12038</v>
      </c>
      <c r="W2108">
        <v>9000000</v>
      </c>
      <c r="X2108"/>
      <c r="Y2108"/>
      <c r="Z2108"/>
      <c r="AA2108">
        <v>1709178</v>
      </c>
      <c r="AB2108">
        <v>45</v>
      </c>
    </row>
    <row r="2109" spans="1:28" x14ac:dyDescent="0.2">
      <c r="A2109" t="s">
        <v>12538</v>
      </c>
      <c r="B2109" t="s">
        <v>12539</v>
      </c>
      <c r="C2109">
        <v>2006</v>
      </c>
      <c r="D2109" t="s">
        <v>2798</v>
      </c>
      <c r="E2109" t="s">
        <v>44037</v>
      </c>
      <c r="F2109" t="s">
        <v>44031</v>
      </c>
      <c r="G2109" t="s">
        <v>44038</v>
      </c>
      <c r="H2109">
        <v>88</v>
      </c>
      <c r="I2109" t="s">
        <v>25</v>
      </c>
      <c r="J2109" t="s">
        <v>26</v>
      </c>
      <c r="M2109" t="s">
        <v>4299</v>
      </c>
      <c r="N2109" t="s">
        <v>12540</v>
      </c>
      <c r="O2109" t="s">
        <v>12541</v>
      </c>
      <c r="P2109" t="s">
        <v>1572</v>
      </c>
      <c r="Q2109" t="s">
        <v>12542</v>
      </c>
      <c r="R2109" t="s">
        <v>12543</v>
      </c>
      <c r="S2109" t="s">
        <v>12544</v>
      </c>
      <c r="T2109">
        <v>5.8</v>
      </c>
      <c r="U2109">
        <v>36386</v>
      </c>
      <c r="V2109" s="12">
        <f>W2109*1.28378472222222</f>
        <v>64189236.111111</v>
      </c>
      <c r="W2109" s="3">
        <v>50000000</v>
      </c>
      <c r="X2109" s="13">
        <f>Y2109*1.28378472222222</f>
        <v>36128956.477604106</v>
      </c>
      <c r="Y2109" s="3">
        <v>28142535</v>
      </c>
      <c r="Z2109" s="13">
        <f>AA2109*1.28378472222222</f>
        <v>70840690.365173489</v>
      </c>
      <c r="AA2109" s="3">
        <v>55181129</v>
      </c>
      <c r="AB2109">
        <v>77</v>
      </c>
    </row>
    <row r="2110" spans="1:28" hidden="1" x14ac:dyDescent="0.2">
      <c r="A2110" t="s">
        <v>20424</v>
      </c>
      <c r="B2110" t="s">
        <v>20425</v>
      </c>
      <c r="C2110">
        <v>2008</v>
      </c>
      <c r="D2110" s="1">
        <v>40394</v>
      </c>
      <c r="E2110" t="s">
        <v>176</v>
      </c>
      <c r="F2110" t="s">
        <v>44057</v>
      </c>
      <c r="H2110">
        <v>130</v>
      </c>
      <c r="I2110" t="s">
        <v>2213</v>
      </c>
      <c r="J2110" t="s">
        <v>934</v>
      </c>
      <c r="M2110" t="s">
        <v>20426</v>
      </c>
      <c r="N2110" t="s">
        <v>20427</v>
      </c>
      <c r="O2110" t="s">
        <v>20428</v>
      </c>
      <c r="P2110" t="s">
        <v>20429</v>
      </c>
      <c r="Q2110" t="s">
        <v>20430</v>
      </c>
      <c r="R2110" t="s">
        <v>20431</v>
      </c>
      <c r="S2110" t="s">
        <v>20432</v>
      </c>
      <c r="T2110">
        <v>8.1</v>
      </c>
      <c r="U2110">
        <v>47665</v>
      </c>
      <c r="W2110"/>
      <c r="X2110"/>
      <c r="Y2110">
        <v>1498210</v>
      </c>
      <c r="Z2110"/>
      <c r="AA2110">
        <v>70442129</v>
      </c>
      <c r="AB2110">
        <v>151</v>
      </c>
    </row>
    <row r="2111" spans="1:28" hidden="1" x14ac:dyDescent="0.2">
      <c r="A2111" t="s">
        <v>20433</v>
      </c>
      <c r="B2111" t="s">
        <v>20434</v>
      </c>
      <c r="C2111">
        <v>2009</v>
      </c>
      <c r="D2111" t="s">
        <v>9100</v>
      </c>
      <c r="E2111" t="s">
        <v>16512</v>
      </c>
      <c r="F2111" t="s">
        <v>44032</v>
      </c>
      <c r="G2111" t="s">
        <v>44034</v>
      </c>
      <c r="H2111">
        <v>107</v>
      </c>
      <c r="I2111" t="s">
        <v>25</v>
      </c>
      <c r="J2111" t="s">
        <v>26</v>
      </c>
      <c r="M2111" t="s">
        <v>20435</v>
      </c>
      <c r="N2111" t="s">
        <v>20435</v>
      </c>
      <c r="O2111" t="s">
        <v>20436</v>
      </c>
      <c r="P2111" t="s">
        <v>20437</v>
      </c>
      <c r="Q2111" t="s">
        <v>20437</v>
      </c>
      <c r="R2111" t="s">
        <v>20438</v>
      </c>
      <c r="S2111" t="s">
        <v>20439</v>
      </c>
      <c r="T2111">
        <v>6.9</v>
      </c>
      <c r="U2111">
        <v>20866</v>
      </c>
      <c r="W2111"/>
      <c r="X2111"/>
      <c r="Y2111"/>
      <c r="Z2111"/>
      <c r="AA2111"/>
      <c r="AB2111">
        <v>236</v>
      </c>
    </row>
    <row r="2112" spans="1:28" x14ac:dyDescent="0.2">
      <c r="A2112" t="s">
        <v>30412</v>
      </c>
      <c r="B2112" t="s">
        <v>30413</v>
      </c>
      <c r="C2112">
        <v>2017</v>
      </c>
      <c r="D2112" t="s">
        <v>30414</v>
      </c>
      <c r="E2112" t="s">
        <v>16512</v>
      </c>
      <c r="F2112" t="s">
        <v>44042</v>
      </c>
      <c r="H2112">
        <v>111</v>
      </c>
      <c r="I2112" t="s">
        <v>25</v>
      </c>
      <c r="J2112" t="s">
        <v>26</v>
      </c>
      <c r="K2112" t="s">
        <v>308</v>
      </c>
      <c r="L2112" t="s">
        <v>361</v>
      </c>
      <c r="M2112" t="s">
        <v>22385</v>
      </c>
      <c r="N2112" t="s">
        <v>30415</v>
      </c>
      <c r="O2112" t="s">
        <v>30416</v>
      </c>
      <c r="P2112" t="s">
        <v>29100</v>
      </c>
      <c r="Q2112" t="s">
        <v>30417</v>
      </c>
      <c r="R2112" t="s">
        <v>30418</v>
      </c>
      <c r="S2112" t="s">
        <v>30419</v>
      </c>
      <c r="T2112">
        <v>6.2</v>
      </c>
      <c r="U2112">
        <v>67929</v>
      </c>
      <c r="V2112" s="12">
        <f>W2112*1.05585427545692</f>
        <v>34843191.090078361</v>
      </c>
      <c r="W2112" s="3">
        <v>33000000</v>
      </c>
      <c r="X2112" s="13">
        <f>Y2112*1.05585427545692</f>
        <v>38274373.27681955</v>
      </c>
      <c r="Y2112" s="3">
        <v>36249674</v>
      </c>
      <c r="Z2112" s="13">
        <f>AA2112*1.05585427545692</f>
        <v>70989504.856674343</v>
      </c>
      <c r="AA2112" s="3">
        <v>67234188</v>
      </c>
      <c r="AB2112">
        <v>423</v>
      </c>
    </row>
    <row r="2113" spans="1:28" x14ac:dyDescent="0.2">
      <c r="A2113" t="s">
        <v>1790</v>
      </c>
      <c r="B2113" t="s">
        <v>1791</v>
      </c>
      <c r="C2113">
        <v>2000</v>
      </c>
      <c r="D2113" t="s">
        <v>1792</v>
      </c>
      <c r="E2113" t="s">
        <v>44041</v>
      </c>
      <c r="F2113" t="s">
        <v>44032</v>
      </c>
      <c r="G2113" t="s">
        <v>44045</v>
      </c>
      <c r="H2113">
        <v>97</v>
      </c>
      <c r="I2113" t="s">
        <v>25</v>
      </c>
      <c r="J2113" t="s">
        <v>26</v>
      </c>
      <c r="K2113" t="s">
        <v>1793</v>
      </c>
      <c r="M2113" t="s">
        <v>1794</v>
      </c>
      <c r="N2113" t="s">
        <v>1795</v>
      </c>
      <c r="O2113" t="s">
        <v>1796</v>
      </c>
      <c r="P2113" t="s">
        <v>376</v>
      </c>
      <c r="Q2113" t="s">
        <v>1797</v>
      </c>
      <c r="R2113" t="s">
        <v>1798</v>
      </c>
      <c r="S2113" t="s">
        <v>1799</v>
      </c>
      <c r="T2113">
        <v>5.3</v>
      </c>
      <c r="U2113">
        <v>25538</v>
      </c>
      <c r="V2113" s="12">
        <f>W2113*1.5029674796748</f>
        <v>45089024.390244</v>
      </c>
      <c r="W2113" s="3">
        <v>30000000</v>
      </c>
      <c r="X2113" s="13">
        <f>Y2113*1.5029674796748</f>
        <v>43505820.991666764</v>
      </c>
      <c r="Y2113" s="3">
        <v>28946615</v>
      </c>
      <c r="Z2113" s="13">
        <f>AA2113*1.5029674796748</f>
        <v>71042009.821829423</v>
      </c>
      <c r="AA2113" s="3">
        <v>47267829</v>
      </c>
      <c r="AB2113">
        <v>196</v>
      </c>
    </row>
    <row r="2114" spans="1:28" hidden="1" x14ac:dyDescent="0.2">
      <c r="A2114" t="s">
        <v>20455</v>
      </c>
      <c r="B2114" t="s">
        <v>20456</v>
      </c>
      <c r="C2114">
        <v>2009</v>
      </c>
      <c r="D2114" t="s">
        <v>20457</v>
      </c>
      <c r="E2114" t="s">
        <v>44043</v>
      </c>
      <c r="F2114" t="s">
        <v>44046</v>
      </c>
      <c r="G2114" t="s">
        <v>44042</v>
      </c>
      <c r="H2114">
        <v>94</v>
      </c>
      <c r="I2114" t="s">
        <v>1869</v>
      </c>
      <c r="J2114" t="s">
        <v>26</v>
      </c>
      <c r="M2114" t="s">
        <v>20458</v>
      </c>
      <c r="N2114" t="s">
        <v>20459</v>
      </c>
      <c r="O2114" t="s">
        <v>20460</v>
      </c>
      <c r="P2114" t="s">
        <v>20461</v>
      </c>
      <c r="Q2114" t="s">
        <v>20461</v>
      </c>
      <c r="R2114" t="s">
        <v>20462</v>
      </c>
      <c r="S2114" t="s">
        <v>20463</v>
      </c>
      <c r="T2114">
        <v>5.8</v>
      </c>
      <c r="U2114">
        <v>43021</v>
      </c>
      <c r="W2114"/>
      <c r="X2114"/>
      <c r="Y2114"/>
      <c r="Z2114"/>
      <c r="AA2114">
        <v>7048886</v>
      </c>
      <c r="AB2114">
        <v>197</v>
      </c>
    </row>
    <row r="2115" spans="1:28" hidden="1" x14ac:dyDescent="0.2">
      <c r="A2115" t="s">
        <v>20464</v>
      </c>
      <c r="B2115" t="s">
        <v>20465</v>
      </c>
      <c r="C2115">
        <v>2008</v>
      </c>
      <c r="D2115" s="1">
        <v>42132</v>
      </c>
      <c r="E2115" t="s">
        <v>44041</v>
      </c>
      <c r="F2115" t="s">
        <v>44032</v>
      </c>
      <c r="G2115" t="s">
        <v>44045</v>
      </c>
      <c r="H2115">
        <v>108</v>
      </c>
      <c r="I2115" t="s">
        <v>25</v>
      </c>
      <c r="J2115" t="s">
        <v>26</v>
      </c>
      <c r="M2115" t="s">
        <v>1904</v>
      </c>
      <c r="N2115" t="s">
        <v>1904</v>
      </c>
      <c r="O2115" t="s">
        <v>20466</v>
      </c>
      <c r="P2115" t="s">
        <v>6791</v>
      </c>
      <c r="Q2115" t="s">
        <v>20467</v>
      </c>
      <c r="R2115" t="s">
        <v>20468</v>
      </c>
      <c r="S2115" t="s">
        <v>20469</v>
      </c>
      <c r="T2115">
        <v>7.2</v>
      </c>
      <c r="U2115">
        <v>35653</v>
      </c>
      <c r="W2115">
        <v>11500000</v>
      </c>
      <c r="X2115"/>
      <c r="Y2115"/>
      <c r="Z2115"/>
      <c r="AA2115">
        <v>409832</v>
      </c>
      <c r="AB2115">
        <v>139</v>
      </c>
    </row>
    <row r="2116" spans="1:28" x14ac:dyDescent="0.2">
      <c r="A2116" t="s">
        <v>1194</v>
      </c>
      <c r="B2116" t="s">
        <v>1195</v>
      </c>
      <c r="C2116">
        <v>2000</v>
      </c>
      <c r="D2116" t="s">
        <v>305</v>
      </c>
      <c r="E2116" t="s">
        <v>44043</v>
      </c>
      <c r="F2116" t="s">
        <v>44038</v>
      </c>
      <c r="G2116" t="s">
        <v>44032</v>
      </c>
      <c r="H2116">
        <v>122</v>
      </c>
      <c r="I2116" t="s">
        <v>25</v>
      </c>
      <c r="J2116" t="s">
        <v>26</v>
      </c>
      <c r="K2116" t="s">
        <v>27</v>
      </c>
      <c r="M2116" t="s">
        <v>1196</v>
      </c>
      <c r="N2116" t="s">
        <v>1196</v>
      </c>
      <c r="O2116" t="s">
        <v>1197</v>
      </c>
      <c r="P2116" t="s">
        <v>1198</v>
      </c>
      <c r="Q2116" t="s">
        <v>1199</v>
      </c>
      <c r="R2116" t="s">
        <v>1200</v>
      </c>
      <c r="S2116" t="s">
        <v>1201</v>
      </c>
      <c r="T2116">
        <v>7.9</v>
      </c>
      <c r="U2116">
        <v>247626</v>
      </c>
      <c r="V2116" s="12">
        <f>W2116*1.5029674796748</f>
        <v>90178048.780487999</v>
      </c>
      <c r="W2116" s="3">
        <v>60000000</v>
      </c>
      <c r="X2116" s="13">
        <f>Y2116*1.5029674796748</f>
        <v>48898821.506097667</v>
      </c>
      <c r="Y2116" s="3">
        <v>32534850</v>
      </c>
      <c r="Z2116" s="13">
        <f>AA2116*1.5029674796748</f>
        <v>71216143.634024546</v>
      </c>
      <c r="AA2116" s="3">
        <v>47383689</v>
      </c>
      <c r="AB2116">
        <v>867</v>
      </c>
    </row>
    <row r="2117" spans="1:28" x14ac:dyDescent="0.2">
      <c r="A2117" t="s">
        <v>21034</v>
      </c>
      <c r="B2117" t="s">
        <v>21035</v>
      </c>
      <c r="C2117">
        <v>2010</v>
      </c>
      <c r="D2117" s="1">
        <v>40636</v>
      </c>
      <c r="E2117" t="s">
        <v>1045</v>
      </c>
      <c r="F2117" t="s">
        <v>44032</v>
      </c>
      <c r="G2117" t="s">
        <v>44036</v>
      </c>
      <c r="H2117">
        <v>107</v>
      </c>
      <c r="I2117" t="s">
        <v>25</v>
      </c>
      <c r="J2117" t="s">
        <v>26</v>
      </c>
      <c r="K2117" t="s">
        <v>787</v>
      </c>
      <c r="M2117" t="s">
        <v>4005</v>
      </c>
      <c r="N2117" t="s">
        <v>19312</v>
      </c>
      <c r="O2117" t="s">
        <v>21036</v>
      </c>
      <c r="P2117" t="s">
        <v>12090</v>
      </c>
      <c r="Q2117" t="s">
        <v>21037</v>
      </c>
      <c r="R2117" t="s">
        <v>21038</v>
      </c>
      <c r="S2117" t="s">
        <v>21039</v>
      </c>
      <c r="T2117">
        <v>6.5</v>
      </c>
      <c r="U2117">
        <v>72068</v>
      </c>
      <c r="V2117" s="12">
        <f>W2117*1.18690152988223</f>
        <v>47476061.195289202</v>
      </c>
      <c r="W2117" s="3">
        <v>40000000</v>
      </c>
      <c r="X2117" s="13">
        <f>Y2117*1.18690152988223</f>
        <v>36807872.155097708</v>
      </c>
      <c r="Y2117" s="3">
        <v>31011732</v>
      </c>
      <c r="Z2117" s="13">
        <f>AA2117*1.18690152988223</f>
        <v>71262726.270022258</v>
      </c>
      <c r="AA2117" s="3">
        <v>60040976</v>
      </c>
      <c r="AB2117">
        <v>186</v>
      </c>
    </row>
    <row r="2118" spans="1:28" x14ac:dyDescent="0.2">
      <c r="A2118" t="s">
        <v>5279</v>
      </c>
      <c r="B2118" t="s">
        <v>5280</v>
      </c>
      <c r="C2118">
        <v>2003</v>
      </c>
      <c r="D2118" t="s">
        <v>4410</v>
      </c>
      <c r="E2118" t="s">
        <v>1045</v>
      </c>
      <c r="F2118" t="s">
        <v>44032</v>
      </c>
      <c r="G2118" t="s">
        <v>44040</v>
      </c>
      <c r="H2118">
        <v>105</v>
      </c>
      <c r="I2118" t="s">
        <v>229</v>
      </c>
      <c r="J2118" t="s">
        <v>26</v>
      </c>
      <c r="M2118" t="s">
        <v>3140</v>
      </c>
      <c r="N2118" t="s">
        <v>5281</v>
      </c>
      <c r="O2118" t="s">
        <v>5282</v>
      </c>
      <c r="P2118" t="s">
        <v>5283</v>
      </c>
      <c r="Q2118" t="s">
        <v>5284</v>
      </c>
      <c r="R2118" t="s">
        <v>5285</v>
      </c>
      <c r="S2118" t="s">
        <v>5286</v>
      </c>
      <c r="T2118">
        <v>5.8</v>
      </c>
      <c r="U2118">
        <v>58492</v>
      </c>
      <c r="V2118" s="12">
        <f>W2118*1.40658152173913</f>
        <v>35164538.043478251</v>
      </c>
      <c r="W2118" s="3">
        <v>25000000</v>
      </c>
      <c r="X2118" s="13">
        <f>Y2118*1.40658152173913</f>
        <v>50785234.892190203</v>
      </c>
      <c r="Y2118" s="3">
        <v>36105433</v>
      </c>
      <c r="Z2118" s="13">
        <f>AA2118*1.40658152173913</f>
        <v>71358889.275701061</v>
      </c>
      <c r="AA2118" s="3">
        <v>50732139</v>
      </c>
      <c r="AB2118">
        <v>219</v>
      </c>
    </row>
    <row r="2119" spans="1:28" hidden="1" x14ac:dyDescent="0.2">
      <c r="A2119" t="s">
        <v>20489</v>
      </c>
      <c r="B2119" t="s">
        <v>20490</v>
      </c>
      <c r="C2119">
        <v>2009</v>
      </c>
      <c r="D2119" s="1">
        <v>39848</v>
      </c>
      <c r="E2119" t="s">
        <v>16512</v>
      </c>
      <c r="F2119" t="s">
        <v>44044</v>
      </c>
      <c r="G2119" t="s">
        <v>44032</v>
      </c>
      <c r="H2119">
        <v>119</v>
      </c>
      <c r="I2119" t="s">
        <v>4444</v>
      </c>
      <c r="J2119" t="s">
        <v>209</v>
      </c>
      <c r="K2119" t="s">
        <v>934</v>
      </c>
      <c r="L2119" t="s">
        <v>51</v>
      </c>
      <c r="M2119" t="s">
        <v>20491</v>
      </c>
      <c r="N2119" t="s">
        <v>20492</v>
      </c>
      <c r="O2119" t="s">
        <v>20493</v>
      </c>
      <c r="P2119" t="s">
        <v>1289</v>
      </c>
      <c r="Q2119" t="s">
        <v>20494</v>
      </c>
      <c r="R2119" t="s">
        <v>20495</v>
      </c>
      <c r="S2119" t="s">
        <v>20496</v>
      </c>
      <c r="T2119">
        <v>7</v>
      </c>
      <c r="U2119">
        <v>11454</v>
      </c>
      <c r="W2119">
        <v>15000000</v>
      </c>
      <c r="X2119"/>
      <c r="Y2119"/>
      <c r="Z2119"/>
      <c r="AA2119">
        <v>5461200</v>
      </c>
      <c r="AB2119">
        <v>62</v>
      </c>
    </row>
    <row r="2120" spans="1:28" x14ac:dyDescent="0.2">
      <c r="A2120" t="s">
        <v>19810</v>
      </c>
      <c r="B2120" t="s">
        <v>19811</v>
      </c>
      <c r="C2120">
        <v>2010</v>
      </c>
      <c r="D2120" t="s">
        <v>19812</v>
      </c>
      <c r="E2120" t="s">
        <v>44035</v>
      </c>
      <c r="F2120" t="s">
        <v>44032</v>
      </c>
      <c r="G2120" t="s">
        <v>44040</v>
      </c>
      <c r="H2120">
        <v>123</v>
      </c>
      <c r="I2120" t="s">
        <v>25</v>
      </c>
      <c r="J2120" t="s">
        <v>26</v>
      </c>
      <c r="M2120" t="s">
        <v>2114</v>
      </c>
      <c r="N2120" t="s">
        <v>19813</v>
      </c>
      <c r="O2120" t="s">
        <v>19814</v>
      </c>
      <c r="P2120" t="s">
        <v>3457</v>
      </c>
      <c r="Q2120" t="s">
        <v>19815</v>
      </c>
      <c r="R2120" t="s">
        <v>19816</v>
      </c>
      <c r="S2120" t="s">
        <v>19817</v>
      </c>
      <c r="T2120">
        <v>7.2</v>
      </c>
      <c r="U2120">
        <v>26028</v>
      </c>
      <c r="V2120" s="12">
        <f>W2120*1.18690152988223</f>
        <v>41541553.545878053</v>
      </c>
      <c r="W2120" s="3">
        <v>35000000</v>
      </c>
      <c r="X2120" s="13">
        <f>Y2120*1.18690152988223</f>
        <v>70874584.54481864</v>
      </c>
      <c r="Y2120" s="3">
        <v>59713955</v>
      </c>
      <c r="Z2120" s="13">
        <f>AA2120*1.18690152988223</f>
        <v>71596109.106243223</v>
      </c>
      <c r="AA2120" s="3">
        <v>60321861</v>
      </c>
      <c r="AB2120">
        <v>144</v>
      </c>
    </row>
    <row r="2121" spans="1:28" hidden="1" x14ac:dyDescent="0.2">
      <c r="A2121" t="s">
        <v>20504</v>
      </c>
      <c r="B2121" t="s">
        <v>20505</v>
      </c>
      <c r="C2121">
        <v>2007</v>
      </c>
      <c r="D2121" t="s">
        <v>11525</v>
      </c>
      <c r="E2121" t="s">
        <v>44041</v>
      </c>
      <c r="F2121" t="s">
        <v>44032</v>
      </c>
      <c r="G2121" t="s">
        <v>44045</v>
      </c>
      <c r="H2121">
        <v>135</v>
      </c>
      <c r="I2121" t="s">
        <v>943</v>
      </c>
      <c r="J2121" t="s">
        <v>944</v>
      </c>
      <c r="M2121" t="s">
        <v>20506</v>
      </c>
      <c r="N2121" t="s">
        <v>20507</v>
      </c>
      <c r="O2121" t="s">
        <v>20508</v>
      </c>
      <c r="P2121" t="s">
        <v>16843</v>
      </c>
      <c r="Q2121" t="s">
        <v>20509</v>
      </c>
      <c r="R2121" t="s">
        <v>20510</v>
      </c>
      <c r="S2121" t="s">
        <v>20511</v>
      </c>
      <c r="T2121">
        <v>7.8</v>
      </c>
      <c r="U2121">
        <v>11289</v>
      </c>
      <c r="W2121"/>
      <c r="X2121"/>
      <c r="Y2121"/>
      <c r="Z2121"/>
      <c r="AA2121">
        <v>1109943</v>
      </c>
      <c r="AB2121">
        <v>66</v>
      </c>
    </row>
    <row r="2122" spans="1:28" hidden="1" x14ac:dyDescent="0.2">
      <c r="A2122" t="s">
        <v>20512</v>
      </c>
      <c r="B2122" t="s">
        <v>20513</v>
      </c>
      <c r="C2122">
        <v>2007</v>
      </c>
      <c r="D2122" t="s">
        <v>11525</v>
      </c>
      <c r="E2122" t="s">
        <v>16512</v>
      </c>
      <c r="F2122" t="s">
        <v>44031</v>
      </c>
      <c r="G2122" t="s">
        <v>44038</v>
      </c>
      <c r="H2122">
        <v>105</v>
      </c>
      <c r="I2122" t="s">
        <v>2371</v>
      </c>
      <c r="J2122" t="s">
        <v>26</v>
      </c>
      <c r="M2122" t="s">
        <v>2463</v>
      </c>
      <c r="N2122" t="s">
        <v>2463</v>
      </c>
      <c r="O2122" t="s">
        <v>20514</v>
      </c>
      <c r="P2122" t="s">
        <v>20515</v>
      </c>
      <c r="Q2122" t="s">
        <v>20516</v>
      </c>
      <c r="R2122" t="s">
        <v>20517</v>
      </c>
      <c r="S2122" t="s">
        <v>20518</v>
      </c>
      <c r="T2122">
        <v>7.1</v>
      </c>
      <c r="U2122">
        <v>197514</v>
      </c>
      <c r="W2122"/>
      <c r="X2122"/>
      <c r="Y2122"/>
      <c r="Z2122"/>
      <c r="AA2122">
        <v>11446172</v>
      </c>
      <c r="AB2122">
        <v>279</v>
      </c>
    </row>
    <row r="2123" spans="1:28" hidden="1" x14ac:dyDescent="0.2">
      <c r="A2123" t="s">
        <v>21279</v>
      </c>
      <c r="B2123" t="s">
        <v>21280</v>
      </c>
      <c r="C2123">
        <v>2010</v>
      </c>
      <c r="D2123" s="1">
        <v>40425</v>
      </c>
      <c r="E2123" t="s">
        <v>176</v>
      </c>
      <c r="F2123" t="s">
        <v>44045</v>
      </c>
      <c r="G2123" t="s">
        <v>44042</v>
      </c>
      <c r="H2123">
        <v>128</v>
      </c>
      <c r="I2123" t="s">
        <v>21281</v>
      </c>
      <c r="J2123" t="s">
        <v>26</v>
      </c>
      <c r="M2123" t="s">
        <v>3575</v>
      </c>
      <c r="N2123" t="s">
        <v>21282</v>
      </c>
      <c r="O2123" t="s">
        <v>21283</v>
      </c>
      <c r="P2123" t="s">
        <v>242</v>
      </c>
      <c r="Q2123" t="s">
        <v>21284</v>
      </c>
      <c r="R2123" t="s">
        <v>21285</v>
      </c>
      <c r="S2123" t="s">
        <v>21286</v>
      </c>
      <c r="T2123">
        <v>7.2</v>
      </c>
      <c r="U2123">
        <v>154364</v>
      </c>
      <c r="V2123" s="12">
        <f>W2123*1.18690152988223</f>
        <v>53410568.844700351</v>
      </c>
      <c r="W2123" s="3">
        <v>45000000</v>
      </c>
      <c r="X2123" s="13">
        <f>Y2123*1.18690152988223</f>
        <v>18446288.284839641</v>
      </c>
      <c r="Y2123" s="3">
        <v>15541549</v>
      </c>
      <c r="Z2123" s="13">
        <f>AA2123*1.18690152988223</f>
        <v>71607486.74430868</v>
      </c>
      <c r="AA2123" s="3">
        <v>60331447</v>
      </c>
      <c r="AB2123">
        <v>392</v>
      </c>
    </row>
    <row r="2124" spans="1:28" hidden="1" x14ac:dyDescent="0.2">
      <c r="A2124" t="s">
        <v>20527</v>
      </c>
      <c r="B2124" t="s">
        <v>20528</v>
      </c>
      <c r="C2124">
        <v>2007</v>
      </c>
      <c r="D2124" s="1">
        <v>39914</v>
      </c>
      <c r="E2124" t="s">
        <v>176</v>
      </c>
      <c r="H2124">
        <v>102</v>
      </c>
      <c r="I2124" t="s">
        <v>1561</v>
      </c>
      <c r="J2124" t="s">
        <v>26</v>
      </c>
      <c r="M2124" t="s">
        <v>7332</v>
      </c>
      <c r="N2124" t="s">
        <v>20529</v>
      </c>
      <c r="O2124" t="s">
        <v>20530</v>
      </c>
      <c r="P2124" t="s">
        <v>15742</v>
      </c>
      <c r="Q2124" t="s">
        <v>20531</v>
      </c>
      <c r="R2124" t="s">
        <v>20532</v>
      </c>
      <c r="S2124" t="s">
        <v>20533</v>
      </c>
      <c r="T2124">
        <v>7.6</v>
      </c>
      <c r="U2124">
        <v>36390</v>
      </c>
      <c r="W2124"/>
      <c r="X2124"/>
      <c r="Y2124">
        <v>113662</v>
      </c>
      <c r="Z2124"/>
      <c r="AA2124">
        <v>1202375</v>
      </c>
      <c r="AB2124">
        <v>88</v>
      </c>
    </row>
    <row r="2125" spans="1:28" x14ac:dyDescent="0.2">
      <c r="A2125" t="s">
        <v>27673</v>
      </c>
      <c r="B2125" t="s">
        <v>27674</v>
      </c>
      <c r="C2125">
        <v>2015</v>
      </c>
      <c r="D2125" t="s">
        <v>27675</v>
      </c>
      <c r="E2125" t="s">
        <v>176</v>
      </c>
      <c r="F2125" t="s">
        <v>44034</v>
      </c>
      <c r="G2125" t="s">
        <v>44036</v>
      </c>
      <c r="H2125">
        <v>112</v>
      </c>
      <c r="I2125" t="s">
        <v>433</v>
      </c>
      <c r="J2125" t="s">
        <v>26</v>
      </c>
      <c r="K2125" t="s">
        <v>4428</v>
      </c>
      <c r="L2125" t="s">
        <v>64</v>
      </c>
      <c r="M2125" t="s">
        <v>24682</v>
      </c>
      <c r="N2125" t="s">
        <v>27676</v>
      </c>
      <c r="O2125" t="s">
        <v>27677</v>
      </c>
      <c r="P2125" t="s">
        <v>27103</v>
      </c>
      <c r="Q2125" t="s">
        <v>27678</v>
      </c>
      <c r="R2125" t="s">
        <v>27679</v>
      </c>
      <c r="S2125" t="s">
        <v>27680</v>
      </c>
      <c r="T2125">
        <v>7.2</v>
      </c>
      <c r="U2125">
        <v>150664</v>
      </c>
      <c r="V2125" s="12">
        <f>W2125*1.09195121025074</f>
        <v>27298780.256268501</v>
      </c>
      <c r="W2125" s="3">
        <v>25000000</v>
      </c>
      <c r="X2125" s="13">
        <f>Y2125*1.09195121025074</f>
        <v>46549635.495917954</v>
      </c>
      <c r="Y2125" s="3">
        <v>42629776</v>
      </c>
      <c r="Z2125" s="13">
        <f>AA2125*1.09195121025074</f>
        <v>71701093.697228372</v>
      </c>
      <c r="AA2125" s="3">
        <v>65663276</v>
      </c>
      <c r="AB2125">
        <v>331</v>
      </c>
    </row>
    <row r="2126" spans="1:28" x14ac:dyDescent="0.2">
      <c r="A2126" t="s">
        <v>2502</v>
      </c>
      <c r="B2126" t="s">
        <v>2503</v>
      </c>
      <c r="C2126">
        <v>2000</v>
      </c>
      <c r="D2126" s="1">
        <v>36537</v>
      </c>
      <c r="E2126" t="s">
        <v>44043</v>
      </c>
      <c r="F2126" t="s">
        <v>44034</v>
      </c>
      <c r="G2126" t="s">
        <v>44046</v>
      </c>
      <c r="H2126">
        <v>90</v>
      </c>
      <c r="I2126" t="s">
        <v>25</v>
      </c>
      <c r="J2126" t="s">
        <v>26</v>
      </c>
      <c r="K2126" t="s">
        <v>307</v>
      </c>
      <c r="M2126" t="s">
        <v>2505</v>
      </c>
      <c r="N2126" t="s">
        <v>2506</v>
      </c>
      <c r="O2126" t="s">
        <v>2507</v>
      </c>
      <c r="P2126" t="s">
        <v>2508</v>
      </c>
      <c r="Q2126" t="s">
        <v>2509</v>
      </c>
      <c r="R2126" t="s">
        <v>2510</v>
      </c>
      <c r="S2126" t="s">
        <v>2511</v>
      </c>
      <c r="T2126">
        <v>3.9</v>
      </c>
      <c r="U2126">
        <v>35248</v>
      </c>
      <c r="V2126" s="12">
        <f>W2126*1.5029674796748</f>
        <v>22544512.195122</v>
      </c>
      <c r="W2126" s="3">
        <v>15000000</v>
      </c>
      <c r="X2126" s="13">
        <f>Y2126*1.5029674796748</f>
        <v>39734092.53910578</v>
      </c>
      <c r="Y2126" s="3">
        <v>26437094</v>
      </c>
      <c r="Z2126" s="13">
        <f>AA2126*1.5029674796748</f>
        <v>71747299.856179014</v>
      </c>
      <c r="AA2126" s="3">
        <v>47737094</v>
      </c>
      <c r="AB2126">
        <v>466</v>
      </c>
    </row>
    <row r="2127" spans="1:28" x14ac:dyDescent="0.2">
      <c r="A2127" t="s">
        <v>7190</v>
      </c>
      <c r="B2127" t="s">
        <v>7191</v>
      </c>
      <c r="C2127">
        <v>2003</v>
      </c>
      <c r="D2127" t="s">
        <v>848</v>
      </c>
      <c r="E2127" t="s">
        <v>16512</v>
      </c>
      <c r="F2127" t="s">
        <v>44038</v>
      </c>
      <c r="G2127" t="s">
        <v>44044</v>
      </c>
      <c r="H2127">
        <v>116</v>
      </c>
      <c r="I2127" t="s">
        <v>25</v>
      </c>
      <c r="J2127" t="s">
        <v>26</v>
      </c>
      <c r="M2127" t="s">
        <v>4807</v>
      </c>
      <c r="N2127" t="s">
        <v>7192</v>
      </c>
      <c r="O2127" t="s">
        <v>7193</v>
      </c>
      <c r="P2127" t="s">
        <v>7194</v>
      </c>
      <c r="Q2127" t="s">
        <v>7195</v>
      </c>
      <c r="R2127" t="s">
        <v>7196</v>
      </c>
      <c r="S2127" t="s">
        <v>7197</v>
      </c>
      <c r="T2127">
        <v>5.3</v>
      </c>
      <c r="U2127">
        <v>35501</v>
      </c>
      <c r="V2127" s="12">
        <f>W2127*1.40658152173913</f>
        <v>105493614.13043475</v>
      </c>
      <c r="W2127" s="3">
        <v>75000000</v>
      </c>
      <c r="X2127" s="13">
        <f>Y2127*1.40658152173913</f>
        <v>43520604.230440207</v>
      </c>
      <c r="Y2127" s="3">
        <v>30940691</v>
      </c>
      <c r="Z2127" s="13">
        <f>AA2127*1.40658152173913</f>
        <v>71936319.122005418</v>
      </c>
      <c r="AA2127" s="3">
        <v>51142659</v>
      </c>
      <c r="AB2127">
        <v>252</v>
      </c>
    </row>
    <row r="2128" spans="1:28" x14ac:dyDescent="0.2">
      <c r="A2128" t="s">
        <v>26229</v>
      </c>
      <c r="B2128" t="s">
        <v>26230</v>
      </c>
      <c r="C2128">
        <v>2010</v>
      </c>
      <c r="D2128" t="s">
        <v>21695</v>
      </c>
      <c r="E2128" t="s">
        <v>44035</v>
      </c>
      <c r="F2128" t="s">
        <v>44032</v>
      </c>
      <c r="H2128">
        <v>94</v>
      </c>
      <c r="I2128" t="s">
        <v>3037</v>
      </c>
      <c r="J2128" t="s">
        <v>26</v>
      </c>
      <c r="K2128" t="s">
        <v>64</v>
      </c>
      <c r="M2128" t="s">
        <v>756</v>
      </c>
      <c r="N2128" t="s">
        <v>26231</v>
      </c>
      <c r="O2128" t="s">
        <v>26232</v>
      </c>
      <c r="P2128" t="s">
        <v>9458</v>
      </c>
      <c r="Q2128" t="s">
        <v>26233</v>
      </c>
      <c r="R2128" t="s">
        <v>26234</v>
      </c>
      <c r="S2128" t="s">
        <v>26235</v>
      </c>
      <c r="T2128">
        <v>7.5</v>
      </c>
      <c r="U2128">
        <v>342311</v>
      </c>
      <c r="V2128" s="12">
        <f>W2128*1.18690152988223</f>
        <v>21364227.537880141</v>
      </c>
      <c r="W2128" s="3">
        <v>18000000</v>
      </c>
      <c r="X2128" s="13">
        <f>Y2128*1.18690152988223</f>
        <v>21762112.537742563</v>
      </c>
      <c r="Y2128" s="3">
        <v>18335230</v>
      </c>
      <c r="Z2128" s="13">
        <f>AA2128*1.18690152988223</f>
        <v>72090971.08250621</v>
      </c>
      <c r="AA2128" s="3">
        <v>60738797</v>
      </c>
      <c r="AB2128">
        <v>487</v>
      </c>
    </row>
    <row r="2129" spans="1:28" hidden="1" x14ac:dyDescent="0.2">
      <c r="A2129" t="s">
        <v>20564</v>
      </c>
      <c r="B2129" t="s">
        <v>20565</v>
      </c>
      <c r="C2129">
        <v>2009</v>
      </c>
      <c r="D2129" t="s">
        <v>11969</v>
      </c>
      <c r="E2129" t="s">
        <v>16512</v>
      </c>
      <c r="F2129" t="s">
        <v>44044</v>
      </c>
      <c r="G2129" t="s">
        <v>44032</v>
      </c>
      <c r="H2129">
        <v>105</v>
      </c>
      <c r="I2129" t="s">
        <v>25</v>
      </c>
      <c r="J2129" t="s">
        <v>26</v>
      </c>
      <c r="K2129" t="s">
        <v>75</v>
      </c>
      <c r="L2129" t="s">
        <v>308</v>
      </c>
      <c r="M2129" t="s">
        <v>14910</v>
      </c>
      <c r="N2129" t="s">
        <v>20566</v>
      </c>
      <c r="O2129" t="s">
        <v>20567</v>
      </c>
      <c r="P2129" t="s">
        <v>14357</v>
      </c>
      <c r="Q2129" t="s">
        <v>20568</v>
      </c>
      <c r="R2129" t="s">
        <v>20569</v>
      </c>
      <c r="S2129" t="s">
        <v>20570</v>
      </c>
      <c r="T2129">
        <v>5.6</v>
      </c>
      <c r="U2129">
        <v>31710</v>
      </c>
      <c r="W2129"/>
      <c r="X2129"/>
      <c r="Y2129">
        <v>23091010</v>
      </c>
      <c r="Z2129"/>
      <c r="AA2129">
        <v>32482728</v>
      </c>
      <c r="AB2129">
        <v>98</v>
      </c>
    </row>
    <row r="2130" spans="1:28" x14ac:dyDescent="0.2">
      <c r="A2130" t="s">
        <v>12324</v>
      </c>
      <c r="B2130" t="s">
        <v>12325</v>
      </c>
      <c r="C2130">
        <v>2006</v>
      </c>
      <c r="D2130" t="s">
        <v>10075</v>
      </c>
      <c r="E2130" t="s">
        <v>44041</v>
      </c>
      <c r="F2130" t="s">
        <v>44032</v>
      </c>
      <c r="G2130" t="s">
        <v>44045</v>
      </c>
      <c r="H2130">
        <v>110</v>
      </c>
      <c r="I2130" t="s">
        <v>12326</v>
      </c>
      <c r="J2130" t="s">
        <v>26</v>
      </c>
      <c r="M2130" t="s">
        <v>1974</v>
      </c>
      <c r="N2130" t="s">
        <v>12327</v>
      </c>
      <c r="O2130" t="s">
        <v>12328</v>
      </c>
      <c r="P2130" t="s">
        <v>3041</v>
      </c>
      <c r="Q2130" t="s">
        <v>12329</v>
      </c>
      <c r="R2130" t="s">
        <v>12330</v>
      </c>
      <c r="S2130" t="s">
        <v>12331</v>
      </c>
      <c r="T2130">
        <v>7.7</v>
      </c>
      <c r="U2130">
        <v>296787</v>
      </c>
      <c r="V2130" s="12">
        <f>W2130*1.28378472222222</f>
        <v>34662187.49999994</v>
      </c>
      <c r="W2130" s="3">
        <v>27000000</v>
      </c>
      <c r="X2130" s="13">
        <f>Y2130*1.28378472222222</f>
        <v>28879335.570069395</v>
      </c>
      <c r="Y2130" s="3">
        <v>22495466</v>
      </c>
      <c r="Z2130" s="13">
        <f>AA2130*1.28378472222222</f>
        <v>72288481.153229043</v>
      </c>
      <c r="AA2130" s="3">
        <v>56308881</v>
      </c>
      <c r="AB2130">
        <v>548</v>
      </c>
    </row>
    <row r="2131" spans="1:28" hidden="1" x14ac:dyDescent="0.2">
      <c r="A2131" t="s">
        <v>20579</v>
      </c>
      <c r="B2131" t="s">
        <v>20580</v>
      </c>
      <c r="C2131">
        <v>2008</v>
      </c>
      <c r="D2131" t="s">
        <v>19120</v>
      </c>
      <c r="E2131" t="s">
        <v>1045</v>
      </c>
      <c r="F2131" t="s">
        <v>44032</v>
      </c>
      <c r="G2131" t="s">
        <v>44036</v>
      </c>
      <c r="H2131">
        <v>94</v>
      </c>
      <c r="I2131" t="s">
        <v>25</v>
      </c>
      <c r="J2131" t="s">
        <v>26</v>
      </c>
      <c r="K2131" t="s">
        <v>209</v>
      </c>
      <c r="M2131" t="s">
        <v>20581</v>
      </c>
      <c r="N2131" t="s">
        <v>20581</v>
      </c>
      <c r="O2131" t="s">
        <v>20582</v>
      </c>
      <c r="P2131" t="s">
        <v>4801</v>
      </c>
      <c r="Q2131" t="s">
        <v>20583</v>
      </c>
      <c r="R2131" t="s">
        <v>20584</v>
      </c>
      <c r="S2131" t="s">
        <v>20585</v>
      </c>
      <c r="T2131">
        <v>5.8</v>
      </c>
      <c r="U2131">
        <v>16906</v>
      </c>
      <c r="W2131"/>
      <c r="X2131"/>
      <c r="Y2131">
        <v>934658</v>
      </c>
      <c r="Z2131"/>
      <c r="AA2131">
        <v>2566648</v>
      </c>
      <c r="AB2131">
        <v>78</v>
      </c>
    </row>
    <row r="2132" spans="1:28" x14ac:dyDescent="0.2">
      <c r="A2132" t="s">
        <v>12729</v>
      </c>
      <c r="B2132" t="s">
        <v>12730</v>
      </c>
      <c r="C2132">
        <v>2005</v>
      </c>
      <c r="D2132" t="s">
        <v>95</v>
      </c>
      <c r="E2132" t="s">
        <v>44035</v>
      </c>
      <c r="F2132" t="s">
        <v>44032</v>
      </c>
      <c r="G2132" t="s">
        <v>44049</v>
      </c>
      <c r="H2132">
        <v>93</v>
      </c>
      <c r="I2132" t="s">
        <v>12731</v>
      </c>
      <c r="J2132" t="s">
        <v>26</v>
      </c>
      <c r="M2132" t="s">
        <v>386</v>
      </c>
      <c r="N2132" t="s">
        <v>12732</v>
      </c>
      <c r="O2132" t="s">
        <v>12733</v>
      </c>
      <c r="P2132" t="s">
        <v>12734</v>
      </c>
      <c r="Q2132" t="s">
        <v>12735</v>
      </c>
      <c r="R2132" t="s">
        <v>44</v>
      </c>
      <c r="S2132" t="s">
        <v>45</v>
      </c>
      <c r="T2132">
        <v>7.4</v>
      </c>
      <c r="U2132">
        <v>93108</v>
      </c>
      <c r="V2132" s="12">
        <f>W2132*1.32519713261649</f>
        <v>9276379.928315429</v>
      </c>
      <c r="W2132" s="3">
        <v>7000000</v>
      </c>
      <c r="X2132" s="13">
        <f>Y2132*1.32519713261649</f>
        <v>41820575.086702585</v>
      </c>
      <c r="Y2132" s="3">
        <v>31558003</v>
      </c>
      <c r="Z2132" s="13">
        <f>AA2132*1.32519713261649</f>
        <v>72410349.635949954</v>
      </c>
      <c r="AA2132" s="3">
        <v>54641191</v>
      </c>
      <c r="AB2132">
        <v>543</v>
      </c>
    </row>
    <row r="2133" spans="1:28" x14ac:dyDescent="0.2">
      <c r="A2133" t="s">
        <v>18939</v>
      </c>
      <c r="B2133" t="s">
        <v>18940</v>
      </c>
      <c r="C2133">
        <v>2009</v>
      </c>
      <c r="D2133" t="s">
        <v>18077</v>
      </c>
      <c r="E2133" t="s">
        <v>16512</v>
      </c>
      <c r="F2133" t="s">
        <v>44044</v>
      </c>
      <c r="G2133" t="s">
        <v>44032</v>
      </c>
      <c r="H2133">
        <v>118</v>
      </c>
      <c r="I2133" t="s">
        <v>18941</v>
      </c>
      <c r="J2133" t="s">
        <v>26</v>
      </c>
      <c r="K2133" t="s">
        <v>64</v>
      </c>
      <c r="L2133" t="s">
        <v>27</v>
      </c>
      <c r="M2133" t="s">
        <v>1751</v>
      </c>
      <c r="N2133" t="s">
        <v>18942</v>
      </c>
      <c r="O2133" t="s">
        <v>18943</v>
      </c>
      <c r="P2133" t="s">
        <v>8048</v>
      </c>
      <c r="Q2133" t="s">
        <v>18944</v>
      </c>
      <c r="R2133" t="s">
        <v>18945</v>
      </c>
      <c r="S2133" t="s">
        <v>18946</v>
      </c>
      <c r="T2133">
        <v>6.5</v>
      </c>
      <c r="U2133">
        <v>90126</v>
      </c>
      <c r="V2133" s="12">
        <f>W2133*1.20636999678377</f>
        <v>60318499.839188501</v>
      </c>
      <c r="W2133" s="3">
        <v>50000000</v>
      </c>
      <c r="X2133" s="13">
        <f>Y2133*1.20636999678377</f>
        <v>30702752.175135251</v>
      </c>
      <c r="Y2133" s="3">
        <v>25450527</v>
      </c>
      <c r="Z2133" s="13">
        <f>AA2133*1.20636999678377</f>
        <v>72688428.386119783</v>
      </c>
      <c r="AA2133" s="3">
        <v>60253843</v>
      </c>
      <c r="AB2133">
        <v>213</v>
      </c>
    </row>
    <row r="2134" spans="1:28" x14ac:dyDescent="0.2">
      <c r="A2134" t="s">
        <v>19647</v>
      </c>
      <c r="B2134" t="s">
        <v>19648</v>
      </c>
      <c r="C2134">
        <v>2014</v>
      </c>
      <c r="D2134" s="1">
        <v>42340</v>
      </c>
      <c r="E2134" t="s">
        <v>44035</v>
      </c>
      <c r="F2134" t="s">
        <v>44032</v>
      </c>
      <c r="G2134" t="s">
        <v>44049</v>
      </c>
      <c r="H2134">
        <v>128</v>
      </c>
      <c r="I2134" t="s">
        <v>86</v>
      </c>
      <c r="J2134" t="s">
        <v>26</v>
      </c>
      <c r="M2134" t="s">
        <v>19649</v>
      </c>
      <c r="N2134" t="s">
        <v>19650</v>
      </c>
      <c r="O2134" t="s">
        <v>19651</v>
      </c>
      <c r="P2134" t="s">
        <v>19652</v>
      </c>
      <c r="Q2134" t="s">
        <v>19653</v>
      </c>
      <c r="R2134" t="s">
        <v>192</v>
      </c>
      <c r="S2134" t="s">
        <v>193</v>
      </c>
      <c r="T2134">
        <v>7.5</v>
      </c>
      <c r="U2134">
        <v>84249</v>
      </c>
      <c r="V2134" s="12">
        <f>W2134*1.09324733035956</f>
        <v>21864946.607191201</v>
      </c>
      <c r="W2134" s="3">
        <v>20000000</v>
      </c>
      <c r="X2134" s="13">
        <f>Y2134*1.09324733035956</f>
        <v>56932940.644380413</v>
      </c>
      <c r="Y2134" s="3">
        <v>52076908</v>
      </c>
      <c r="Z2134" s="13">
        <f>AA2134*1.09324733035956</f>
        <v>73015702.121299908</v>
      </c>
      <c r="AA2134" s="3">
        <v>66787908</v>
      </c>
      <c r="AB2134">
        <v>267</v>
      </c>
    </row>
    <row r="2135" spans="1:28" x14ac:dyDescent="0.2">
      <c r="A2135" t="s">
        <v>17319</v>
      </c>
      <c r="B2135" t="s">
        <v>17320</v>
      </c>
      <c r="C2135">
        <v>2011</v>
      </c>
      <c r="D2135" t="s">
        <v>17321</v>
      </c>
      <c r="E2135" t="s">
        <v>16512</v>
      </c>
      <c r="F2135" t="s">
        <v>44031</v>
      </c>
      <c r="G2135" t="s">
        <v>44034</v>
      </c>
      <c r="H2135">
        <v>113</v>
      </c>
      <c r="I2135" t="s">
        <v>17322</v>
      </c>
      <c r="J2135" t="s">
        <v>26</v>
      </c>
      <c r="M2135" t="s">
        <v>6891</v>
      </c>
      <c r="N2135" t="s">
        <v>17323</v>
      </c>
      <c r="O2135" t="s">
        <v>17324</v>
      </c>
      <c r="P2135" t="s">
        <v>17325</v>
      </c>
      <c r="Q2135" t="s">
        <v>17326</v>
      </c>
      <c r="R2135" t="s">
        <v>17327</v>
      </c>
      <c r="S2135" t="s">
        <v>17328</v>
      </c>
      <c r="T2135">
        <v>5.2</v>
      </c>
      <c r="U2135">
        <v>94170</v>
      </c>
      <c r="V2135" s="12">
        <f>W2135*1.1505830469594</f>
        <v>103552474.226346</v>
      </c>
      <c r="W2135" s="3">
        <v>90000000</v>
      </c>
      <c r="X2135" s="13">
        <f>Y2135*1.1505830469594</f>
        <v>24501690.147244409</v>
      </c>
      <c r="Y2135" s="3">
        <v>21295021</v>
      </c>
      <c r="Z2135" s="13">
        <f>AA2135*1.1505830469594</f>
        <v>73088812.507004261</v>
      </c>
      <c r="AA2135" s="3">
        <v>63523283</v>
      </c>
      <c r="AB2135">
        <v>369</v>
      </c>
    </row>
    <row r="2136" spans="1:28" hidden="1" x14ac:dyDescent="0.2">
      <c r="A2136" t="s">
        <v>20616</v>
      </c>
      <c r="B2136" t="s">
        <v>20617</v>
      </c>
      <c r="C2136">
        <v>2008</v>
      </c>
      <c r="D2136" t="s">
        <v>16128</v>
      </c>
      <c r="E2136" t="s">
        <v>176</v>
      </c>
      <c r="F2136" t="s">
        <v>44036</v>
      </c>
      <c r="H2136">
        <v>113</v>
      </c>
      <c r="I2136" t="s">
        <v>25</v>
      </c>
      <c r="J2136" t="s">
        <v>26</v>
      </c>
      <c r="M2136" t="s">
        <v>8985</v>
      </c>
      <c r="N2136" t="s">
        <v>20618</v>
      </c>
      <c r="O2136" t="s">
        <v>20619</v>
      </c>
      <c r="P2136" t="s">
        <v>20620</v>
      </c>
      <c r="Q2136" t="s">
        <v>20621</v>
      </c>
      <c r="R2136" t="s">
        <v>20622</v>
      </c>
      <c r="S2136" t="s">
        <v>20623</v>
      </c>
      <c r="T2136">
        <v>6.7</v>
      </c>
      <c r="U2136">
        <v>46805</v>
      </c>
      <c r="W2136"/>
      <c r="X2136"/>
      <c r="Y2136">
        <v>12796841</v>
      </c>
      <c r="Z2136"/>
      <c r="AA2136">
        <v>16937968</v>
      </c>
      <c r="AB2136">
        <v>304</v>
      </c>
    </row>
    <row r="2137" spans="1:28" x14ac:dyDescent="0.2">
      <c r="A2137" t="s">
        <v>43052</v>
      </c>
      <c r="B2137" t="s">
        <v>43053</v>
      </c>
      <c r="C2137">
        <v>2019</v>
      </c>
      <c r="D2137" s="1">
        <v>43679</v>
      </c>
      <c r="E2137" t="s">
        <v>1045</v>
      </c>
      <c r="F2137" t="s">
        <v>44034</v>
      </c>
      <c r="G2137" t="s">
        <v>44036</v>
      </c>
      <c r="H2137">
        <v>117</v>
      </c>
      <c r="I2137" t="s">
        <v>25</v>
      </c>
      <c r="J2137" t="s">
        <v>26</v>
      </c>
      <c r="K2137" t="s">
        <v>209</v>
      </c>
      <c r="M2137" t="s">
        <v>1955</v>
      </c>
      <c r="N2137" t="s">
        <v>43054</v>
      </c>
      <c r="O2137" t="s">
        <v>43055</v>
      </c>
      <c r="P2137" t="s">
        <v>39534</v>
      </c>
      <c r="Q2137" t="s">
        <v>43056</v>
      </c>
      <c r="R2137" t="s">
        <v>43057</v>
      </c>
      <c r="S2137" t="s">
        <v>43058</v>
      </c>
      <c r="T2137">
        <v>5.2</v>
      </c>
      <c r="U2137">
        <v>20016</v>
      </c>
      <c r="V2137" s="12">
        <f>W2137*1.01233684194057</f>
        <v>20246736.838811401</v>
      </c>
      <c r="W2137" s="3">
        <v>20000000</v>
      </c>
      <c r="X2137" s="13">
        <f>Y2137*1.01233684194057</f>
        <v>55285641.415384747</v>
      </c>
      <c r="Y2137" s="3">
        <v>54611903</v>
      </c>
      <c r="Z2137" s="13">
        <f>AA2137*1.01233684194057</f>
        <v>73107215.004611731</v>
      </c>
      <c r="AA2137" s="3">
        <v>72216294</v>
      </c>
      <c r="AB2137">
        <v>285</v>
      </c>
    </row>
    <row r="2138" spans="1:28" hidden="1" x14ac:dyDescent="0.2">
      <c r="A2138" t="s">
        <v>20632</v>
      </c>
      <c r="B2138" t="s">
        <v>20633</v>
      </c>
      <c r="C2138">
        <v>2014</v>
      </c>
      <c r="D2138" t="s">
        <v>20634</v>
      </c>
      <c r="E2138" t="s">
        <v>16512</v>
      </c>
      <c r="F2138" t="s">
        <v>44042</v>
      </c>
      <c r="H2138">
        <v>93</v>
      </c>
      <c r="I2138" t="s">
        <v>229</v>
      </c>
      <c r="J2138" t="s">
        <v>26</v>
      </c>
      <c r="M2138" t="s">
        <v>20635</v>
      </c>
      <c r="N2138" t="s">
        <v>20636</v>
      </c>
      <c r="O2138" t="s">
        <v>20637</v>
      </c>
      <c r="P2138" t="s">
        <v>20638</v>
      </c>
      <c r="Q2138" t="s">
        <v>20639</v>
      </c>
      <c r="R2138" t="s">
        <v>20640</v>
      </c>
      <c r="S2138" t="s">
        <v>20641</v>
      </c>
      <c r="T2138">
        <v>4.5999999999999996</v>
      </c>
      <c r="U2138">
        <v>17298</v>
      </c>
      <c r="W2138">
        <v>18000000</v>
      </c>
      <c r="X2138"/>
      <c r="Y2138"/>
      <c r="Z2138"/>
      <c r="AA2138">
        <v>1289595</v>
      </c>
      <c r="AB2138">
        <v>156</v>
      </c>
    </row>
    <row r="2139" spans="1:28" hidden="1" x14ac:dyDescent="0.2">
      <c r="A2139" t="s">
        <v>20642</v>
      </c>
      <c r="B2139" t="s">
        <v>2939</v>
      </c>
      <c r="C2139">
        <v>2009</v>
      </c>
      <c r="D2139" s="1">
        <v>40488</v>
      </c>
      <c r="E2139" t="s">
        <v>44048</v>
      </c>
      <c r="F2139" t="s">
        <v>44042</v>
      </c>
      <c r="H2139">
        <v>92</v>
      </c>
      <c r="I2139" t="s">
        <v>25</v>
      </c>
      <c r="J2139" t="s">
        <v>26</v>
      </c>
      <c r="M2139" t="s">
        <v>20643</v>
      </c>
      <c r="N2139" t="s">
        <v>13674</v>
      </c>
      <c r="O2139" t="s">
        <v>20644</v>
      </c>
      <c r="P2139" t="s">
        <v>20645</v>
      </c>
      <c r="Q2139" t="s">
        <v>20646</v>
      </c>
      <c r="R2139" t="s">
        <v>20647</v>
      </c>
      <c r="S2139" t="s">
        <v>20648</v>
      </c>
      <c r="T2139">
        <v>5.7</v>
      </c>
      <c r="U2139">
        <v>22173</v>
      </c>
      <c r="W2139">
        <v>12000000</v>
      </c>
      <c r="X2139"/>
      <c r="Y2139"/>
      <c r="Z2139"/>
      <c r="AA2139">
        <v>10457002</v>
      </c>
      <c r="AB2139">
        <v>80</v>
      </c>
    </row>
    <row r="2140" spans="1:28" x14ac:dyDescent="0.2">
      <c r="A2140" t="s">
        <v>20378</v>
      </c>
      <c r="B2140" t="s">
        <v>20379</v>
      </c>
      <c r="C2140">
        <v>2011</v>
      </c>
      <c r="D2140" t="s">
        <v>11339</v>
      </c>
      <c r="E2140" t="s">
        <v>1045</v>
      </c>
      <c r="F2140" t="s">
        <v>44032</v>
      </c>
      <c r="G2140" t="s">
        <v>44057</v>
      </c>
      <c r="H2140">
        <v>113</v>
      </c>
      <c r="I2140" t="s">
        <v>25</v>
      </c>
      <c r="J2140" t="s">
        <v>26</v>
      </c>
      <c r="M2140" t="s">
        <v>11354</v>
      </c>
      <c r="N2140" t="s">
        <v>20380</v>
      </c>
      <c r="O2140" t="s">
        <v>20381</v>
      </c>
      <c r="P2140" t="s">
        <v>20382</v>
      </c>
      <c r="Q2140" t="s">
        <v>20383</v>
      </c>
      <c r="R2140" t="s">
        <v>20384</v>
      </c>
      <c r="S2140" t="s">
        <v>20385</v>
      </c>
      <c r="T2140">
        <v>5.9</v>
      </c>
      <c r="U2140">
        <v>45665</v>
      </c>
      <c r="V2140" s="12">
        <f>W2140*1.1505830469594</f>
        <v>27613993.127025601</v>
      </c>
      <c r="W2140" s="3">
        <v>24000000</v>
      </c>
      <c r="X2140" s="13">
        <f>Y2140*1.1505830469594</f>
        <v>59603356.731211685</v>
      </c>
      <c r="Y2140" s="3">
        <v>51802742</v>
      </c>
      <c r="Z2140" s="13">
        <f>AA2140*1.1505830469594</f>
        <v>73111875.944180563</v>
      </c>
      <c r="AA2140" s="3">
        <v>63543328</v>
      </c>
      <c r="AB2140">
        <v>151</v>
      </c>
    </row>
    <row r="2141" spans="1:28" hidden="1" x14ac:dyDescent="0.2">
      <c r="A2141" t="s">
        <v>20655</v>
      </c>
      <c r="B2141" t="s">
        <v>20656</v>
      </c>
      <c r="C2141">
        <v>2008</v>
      </c>
      <c r="D2141" t="s">
        <v>20657</v>
      </c>
      <c r="E2141" t="s">
        <v>176</v>
      </c>
      <c r="H2141">
        <v>115</v>
      </c>
      <c r="I2141" t="s">
        <v>2213</v>
      </c>
      <c r="J2141" t="s">
        <v>934</v>
      </c>
      <c r="M2141" t="s">
        <v>11259</v>
      </c>
      <c r="N2141" t="s">
        <v>20658</v>
      </c>
      <c r="O2141" t="s">
        <v>20659</v>
      </c>
      <c r="P2141" t="s">
        <v>20660</v>
      </c>
      <c r="Q2141" t="s">
        <v>20661</v>
      </c>
      <c r="R2141" t="s">
        <v>20662</v>
      </c>
      <c r="S2141" t="s">
        <v>20663</v>
      </c>
      <c r="T2141">
        <v>8</v>
      </c>
      <c r="U2141">
        <v>13129</v>
      </c>
      <c r="W2141"/>
      <c r="X2141"/>
      <c r="Y2141">
        <v>167047</v>
      </c>
      <c r="Z2141"/>
      <c r="AA2141">
        <v>3511120</v>
      </c>
      <c r="AB2141">
        <v>40</v>
      </c>
    </row>
    <row r="2142" spans="1:28" hidden="1" x14ac:dyDescent="0.2">
      <c r="A2142" t="s">
        <v>20664</v>
      </c>
      <c r="B2142" t="s">
        <v>20665</v>
      </c>
      <c r="C2142">
        <v>2020</v>
      </c>
      <c r="D2142" s="1">
        <v>44018</v>
      </c>
      <c r="E2142" t="s">
        <v>176</v>
      </c>
      <c r="F2142" t="s">
        <v>44036</v>
      </c>
      <c r="H2142">
        <v>114</v>
      </c>
      <c r="I2142" t="s">
        <v>18107</v>
      </c>
      <c r="J2142" t="s">
        <v>4240</v>
      </c>
      <c r="K2142" t="s">
        <v>26</v>
      </c>
      <c r="L2142" t="s">
        <v>64</v>
      </c>
      <c r="M2142" t="s">
        <v>20666</v>
      </c>
      <c r="N2142" t="s">
        <v>20667</v>
      </c>
      <c r="O2142" t="s">
        <v>20668</v>
      </c>
      <c r="P2142" t="s">
        <v>20669</v>
      </c>
      <c r="Q2142" t="s">
        <v>20669</v>
      </c>
      <c r="R2142" t="s">
        <v>20670</v>
      </c>
      <c r="S2142" t="s">
        <v>20671</v>
      </c>
      <c r="T2142">
        <v>3.3</v>
      </c>
      <c r="U2142">
        <v>34920</v>
      </c>
      <c r="W2142"/>
      <c r="X2142"/>
      <c r="Y2142"/>
      <c r="Z2142"/>
      <c r="AA2142">
        <v>9458590</v>
      </c>
      <c r="AB2142">
        <v>1144</v>
      </c>
    </row>
    <row r="2143" spans="1:28" x14ac:dyDescent="0.2">
      <c r="A2143" t="s">
        <v>12818</v>
      </c>
      <c r="B2143" t="s">
        <v>12819</v>
      </c>
      <c r="C2143">
        <v>2014</v>
      </c>
      <c r="D2143" s="1">
        <v>41952</v>
      </c>
      <c r="E2143" t="s">
        <v>176</v>
      </c>
      <c r="F2143" t="s">
        <v>44036</v>
      </c>
      <c r="G2143" t="s">
        <v>44033</v>
      </c>
      <c r="H2143">
        <v>97</v>
      </c>
      <c r="I2143" t="s">
        <v>12820</v>
      </c>
      <c r="J2143" t="s">
        <v>26</v>
      </c>
      <c r="M2143" t="s">
        <v>3534</v>
      </c>
      <c r="N2143" t="s">
        <v>12821</v>
      </c>
      <c r="O2143" t="s">
        <v>12822</v>
      </c>
      <c r="P2143" t="s">
        <v>12600</v>
      </c>
      <c r="Q2143" t="s">
        <v>12823</v>
      </c>
      <c r="R2143" t="s">
        <v>12824</v>
      </c>
      <c r="S2143" t="s">
        <v>12825</v>
      </c>
      <c r="T2143">
        <v>6.5</v>
      </c>
      <c r="U2143">
        <v>110327</v>
      </c>
      <c r="V2143" s="12">
        <f>W2143*1.09324733035956</f>
        <v>27331183.258988999</v>
      </c>
      <c r="W2143" s="3">
        <v>25000000</v>
      </c>
      <c r="X2143" s="13">
        <f>Y2143*1.09324733035956</f>
        <v>49294931.000414118</v>
      </c>
      <c r="Y2143" s="3">
        <v>45090374</v>
      </c>
      <c r="Z2143" s="13">
        <f>AA2143*1.09324733035956</f>
        <v>73226204.708265975</v>
      </c>
      <c r="AA2143" s="3">
        <v>66980456</v>
      </c>
      <c r="AB2143">
        <v>342</v>
      </c>
    </row>
    <row r="2144" spans="1:28" hidden="1" x14ac:dyDescent="0.2">
      <c r="A2144" t="s">
        <v>20680</v>
      </c>
      <c r="B2144" t="s">
        <v>20681</v>
      </c>
      <c r="C2144">
        <v>2009</v>
      </c>
      <c r="D2144" s="1">
        <v>40093</v>
      </c>
      <c r="E2144" t="s">
        <v>1045</v>
      </c>
      <c r="F2144" t="s">
        <v>44032</v>
      </c>
      <c r="G2144" t="s">
        <v>44036</v>
      </c>
      <c r="H2144">
        <v>107</v>
      </c>
      <c r="I2144" t="s">
        <v>25</v>
      </c>
      <c r="J2144" t="s">
        <v>26</v>
      </c>
      <c r="M2144" t="s">
        <v>17488</v>
      </c>
      <c r="N2144" t="s">
        <v>17488</v>
      </c>
      <c r="O2144" t="s">
        <v>20682</v>
      </c>
      <c r="P2144" t="s">
        <v>20683</v>
      </c>
      <c r="Q2144" t="s">
        <v>20684</v>
      </c>
      <c r="R2144" t="s">
        <v>20685</v>
      </c>
      <c r="S2144" t="s">
        <v>20686</v>
      </c>
      <c r="T2144">
        <v>6.8</v>
      </c>
      <c r="U2144">
        <v>150865</v>
      </c>
      <c r="W2144"/>
      <c r="X2144"/>
      <c r="Y2144">
        <v>16044025</v>
      </c>
      <c r="Z2144"/>
      <c r="AA2144">
        <v>17164820</v>
      </c>
      <c r="AB2144">
        <v>244</v>
      </c>
    </row>
    <row r="2145" spans="1:28" x14ac:dyDescent="0.2">
      <c r="A2145" t="s">
        <v>19688</v>
      </c>
      <c r="B2145" t="s">
        <v>19689</v>
      </c>
      <c r="C2145">
        <v>2009</v>
      </c>
      <c r="D2145" t="s">
        <v>19690</v>
      </c>
      <c r="E2145" t="s">
        <v>1045</v>
      </c>
      <c r="F2145" t="s">
        <v>44032</v>
      </c>
      <c r="G2145" t="s">
        <v>44036</v>
      </c>
      <c r="H2145">
        <v>95</v>
      </c>
      <c r="I2145" t="s">
        <v>25</v>
      </c>
      <c r="J2145" t="s">
        <v>26</v>
      </c>
      <c r="K2145" t="s">
        <v>27</v>
      </c>
      <c r="L2145" t="s">
        <v>74</v>
      </c>
      <c r="M2145" t="s">
        <v>14206</v>
      </c>
      <c r="N2145" t="s">
        <v>17599</v>
      </c>
      <c r="O2145" t="s">
        <v>19691</v>
      </c>
      <c r="P2145" t="s">
        <v>10478</v>
      </c>
      <c r="Q2145" t="s">
        <v>10478</v>
      </c>
      <c r="R2145" t="s">
        <v>19692</v>
      </c>
      <c r="S2145" t="s">
        <v>19693</v>
      </c>
      <c r="T2145">
        <v>7.7</v>
      </c>
      <c r="U2145">
        <v>464451</v>
      </c>
      <c r="V2145" s="12">
        <f>W2145*1.20636999678377</f>
        <v>9047774.9758782741</v>
      </c>
      <c r="W2145" s="3">
        <v>7500000</v>
      </c>
      <c r="X2145" s="13">
        <f>Y2145*1.20636999678377</f>
        <v>39075981.748201892</v>
      </c>
      <c r="Y2145" s="3">
        <v>32391374</v>
      </c>
      <c r="Z2145" s="13">
        <f>AA2145*1.20636999678377</f>
        <v>73254084.420281723</v>
      </c>
      <c r="AA2145" s="3">
        <v>60722734</v>
      </c>
      <c r="AB2145">
        <v>613</v>
      </c>
    </row>
    <row r="2146" spans="1:28" x14ac:dyDescent="0.2">
      <c r="A2146" t="s">
        <v>40629</v>
      </c>
      <c r="B2146" t="s">
        <v>40630</v>
      </c>
      <c r="C2146">
        <v>2019</v>
      </c>
      <c r="D2146" t="s">
        <v>27201</v>
      </c>
      <c r="E2146" t="s">
        <v>176</v>
      </c>
      <c r="F2146" t="s">
        <v>44034</v>
      </c>
      <c r="G2146" t="s">
        <v>44046</v>
      </c>
      <c r="H2146">
        <v>152</v>
      </c>
      <c r="I2146" t="s">
        <v>495</v>
      </c>
      <c r="J2146" t="s">
        <v>26</v>
      </c>
      <c r="M2146" t="s">
        <v>27060</v>
      </c>
      <c r="N2146" t="s">
        <v>40631</v>
      </c>
      <c r="O2146" t="s">
        <v>40632</v>
      </c>
      <c r="P2146" t="s">
        <v>242</v>
      </c>
      <c r="Q2146" t="s">
        <v>40633</v>
      </c>
      <c r="R2146" t="s">
        <v>682</v>
      </c>
      <c r="S2146" t="s">
        <v>683</v>
      </c>
      <c r="T2146">
        <v>7.4</v>
      </c>
      <c r="U2146">
        <v>121789</v>
      </c>
      <c r="V2146" s="12">
        <f>W2146*1.01233684194057</f>
        <v>45555157.887325652</v>
      </c>
      <c r="W2146" s="3">
        <v>45000000</v>
      </c>
      <c r="X2146" s="13">
        <f>Y2146*1.01233684194057</f>
        <v>31971330.589156605</v>
      </c>
      <c r="Y2146" s="3">
        <v>31581712</v>
      </c>
      <c r="Z2146" s="13">
        <f>AA2146*1.01233684194057</f>
        <v>73274673.740331858</v>
      </c>
      <c r="AA2146" s="3">
        <v>72381712</v>
      </c>
      <c r="AB2146">
        <v>1334</v>
      </c>
    </row>
    <row r="2147" spans="1:28" x14ac:dyDescent="0.2">
      <c r="A2147" t="s">
        <v>19349</v>
      </c>
      <c r="B2147" t="s">
        <v>19350</v>
      </c>
      <c r="C2147">
        <v>2011</v>
      </c>
      <c r="D2147" s="1">
        <v>40885</v>
      </c>
      <c r="E2147" t="s">
        <v>16512</v>
      </c>
      <c r="F2147" t="s">
        <v>44032</v>
      </c>
      <c r="G2147" t="s">
        <v>44042</v>
      </c>
      <c r="H2147">
        <v>111</v>
      </c>
      <c r="I2147" t="s">
        <v>717</v>
      </c>
      <c r="J2147" t="s">
        <v>26</v>
      </c>
      <c r="K2147" t="s">
        <v>27</v>
      </c>
      <c r="L2147" t="s">
        <v>307</v>
      </c>
      <c r="M2147" t="s">
        <v>11560</v>
      </c>
      <c r="N2147" t="s">
        <v>19351</v>
      </c>
      <c r="O2147" t="s">
        <v>19352</v>
      </c>
      <c r="P2147" t="s">
        <v>16467</v>
      </c>
      <c r="Q2147" t="s">
        <v>19353</v>
      </c>
      <c r="R2147" t="s">
        <v>19354</v>
      </c>
      <c r="S2147" t="s">
        <v>19355</v>
      </c>
      <c r="T2147">
        <v>6.8</v>
      </c>
      <c r="U2147">
        <v>188093</v>
      </c>
      <c r="V2147" s="12">
        <f>W2147*1.1505830469594</f>
        <v>34517491.408782005</v>
      </c>
      <c r="W2147" s="3">
        <v>30000000</v>
      </c>
      <c r="X2147" s="13">
        <f>Y2147*1.1505830469594</f>
        <v>46321459.806921072</v>
      </c>
      <c r="Y2147" s="3">
        <v>40259119</v>
      </c>
      <c r="Z2147" s="13">
        <f>AA2147*1.1505830469594</f>
        <v>73386577.646642119</v>
      </c>
      <c r="AA2147" s="3">
        <v>63782078</v>
      </c>
      <c r="AB2147">
        <v>514</v>
      </c>
    </row>
    <row r="2148" spans="1:28" hidden="1" x14ac:dyDescent="0.2">
      <c r="A2148" t="s">
        <v>20711</v>
      </c>
      <c r="B2148" t="s">
        <v>20712</v>
      </c>
      <c r="C2148">
        <v>2007</v>
      </c>
      <c r="D2148" t="s">
        <v>7499</v>
      </c>
      <c r="E2148" t="s">
        <v>1045</v>
      </c>
      <c r="F2148" t="s">
        <v>44032</v>
      </c>
      <c r="G2148" t="s">
        <v>44036</v>
      </c>
      <c r="H2148">
        <v>138</v>
      </c>
      <c r="I2148" t="s">
        <v>943</v>
      </c>
      <c r="J2148" t="s">
        <v>944</v>
      </c>
      <c r="M2148" t="s">
        <v>20713</v>
      </c>
      <c r="N2148" t="s">
        <v>20713</v>
      </c>
      <c r="O2148" t="s">
        <v>20714</v>
      </c>
      <c r="P2148" t="s">
        <v>20715</v>
      </c>
      <c r="Q2148" t="s">
        <v>20716</v>
      </c>
      <c r="R2148" t="s">
        <v>20717</v>
      </c>
      <c r="S2148" t="s">
        <v>20718</v>
      </c>
      <c r="T2148">
        <v>7.9</v>
      </c>
      <c r="U2148">
        <v>46457</v>
      </c>
      <c r="W2148" t="s">
        <v>20719</v>
      </c>
      <c r="X2148"/>
      <c r="Y2148"/>
      <c r="Z2148"/>
      <c r="AA2148">
        <v>10065630</v>
      </c>
      <c r="AB2148">
        <v>84</v>
      </c>
    </row>
    <row r="2149" spans="1:28" hidden="1" x14ac:dyDescent="0.2">
      <c r="A2149" t="s">
        <v>20720</v>
      </c>
      <c r="B2149" t="s">
        <v>20721</v>
      </c>
      <c r="C2149">
        <v>2009</v>
      </c>
      <c r="D2149" t="s">
        <v>14166</v>
      </c>
      <c r="E2149" t="s">
        <v>1045</v>
      </c>
      <c r="F2149" t="s">
        <v>44036</v>
      </c>
      <c r="H2149">
        <v>104</v>
      </c>
      <c r="I2149" t="s">
        <v>25</v>
      </c>
      <c r="J2149" t="s">
        <v>26</v>
      </c>
      <c r="K2149" t="s">
        <v>618</v>
      </c>
      <c r="L2149" t="s">
        <v>308</v>
      </c>
      <c r="M2149" t="s">
        <v>6511</v>
      </c>
      <c r="N2149" t="s">
        <v>20722</v>
      </c>
      <c r="O2149" t="s">
        <v>20723</v>
      </c>
      <c r="P2149" t="s">
        <v>20724</v>
      </c>
      <c r="Q2149" t="s">
        <v>20725</v>
      </c>
      <c r="R2149" t="s">
        <v>20726</v>
      </c>
      <c r="S2149" t="s">
        <v>20727</v>
      </c>
      <c r="T2149">
        <v>5.9</v>
      </c>
      <c r="U2149">
        <v>73560</v>
      </c>
      <c r="W2149"/>
      <c r="X2149"/>
      <c r="Y2149">
        <v>44277350</v>
      </c>
      <c r="Z2149"/>
      <c r="AA2149">
        <v>108394089</v>
      </c>
      <c r="AB2149">
        <v>146</v>
      </c>
    </row>
    <row r="2150" spans="1:28" x14ac:dyDescent="0.2">
      <c r="A2150" t="s">
        <v>13806</v>
      </c>
      <c r="B2150" t="s">
        <v>13807</v>
      </c>
      <c r="C2150">
        <v>2006</v>
      </c>
      <c r="D2150" t="s">
        <v>10526</v>
      </c>
      <c r="E2150" t="s">
        <v>1045</v>
      </c>
      <c r="F2150" t="s">
        <v>44036</v>
      </c>
      <c r="G2150" t="s">
        <v>44050</v>
      </c>
      <c r="H2150">
        <v>105</v>
      </c>
      <c r="I2150" t="s">
        <v>433</v>
      </c>
      <c r="J2150" t="s">
        <v>26</v>
      </c>
      <c r="M2150" t="s">
        <v>13808</v>
      </c>
      <c r="N2150" t="s">
        <v>13809</v>
      </c>
      <c r="O2150" t="s">
        <v>13810</v>
      </c>
      <c r="P2150" t="s">
        <v>11303</v>
      </c>
      <c r="Q2150" t="s">
        <v>13811</v>
      </c>
      <c r="R2150" t="s">
        <v>13812</v>
      </c>
      <c r="S2150" t="s">
        <v>13813</v>
      </c>
      <c r="T2150">
        <v>6.3</v>
      </c>
      <c r="U2150">
        <v>143564</v>
      </c>
      <c r="V2150" s="12">
        <f>W2150*1.28378472222222</f>
        <v>25675694.444444403</v>
      </c>
      <c r="W2150" s="3">
        <v>20000000</v>
      </c>
      <c r="X2150" s="13">
        <f>Y2150*1.28378472222222</f>
        <v>43316351.055867985</v>
      </c>
      <c r="Y2150" s="3">
        <v>33741133</v>
      </c>
      <c r="Z2150" s="13">
        <f>AA2150*1.28378472222222</f>
        <v>73425639.687187374</v>
      </c>
      <c r="AA2150" s="3">
        <v>57194667</v>
      </c>
      <c r="AB2150">
        <v>292</v>
      </c>
    </row>
    <row r="2151" spans="1:28" x14ac:dyDescent="0.2">
      <c r="A2151" t="s">
        <v>14954</v>
      </c>
      <c r="B2151" t="s">
        <v>14955</v>
      </c>
      <c r="C2151">
        <v>2006</v>
      </c>
      <c r="D2151" t="s">
        <v>13318</v>
      </c>
      <c r="E2151" t="s">
        <v>16512</v>
      </c>
      <c r="F2151" t="s">
        <v>44038</v>
      </c>
      <c r="G2151" t="s">
        <v>44044</v>
      </c>
      <c r="H2151">
        <v>109</v>
      </c>
      <c r="I2151" t="s">
        <v>912</v>
      </c>
      <c r="J2151" t="s">
        <v>26</v>
      </c>
      <c r="M2151" t="s">
        <v>4470</v>
      </c>
      <c r="N2151" t="s">
        <v>4470</v>
      </c>
      <c r="O2151" t="s">
        <v>14956</v>
      </c>
      <c r="P2151" t="s">
        <v>5063</v>
      </c>
      <c r="Q2151" t="s">
        <v>14957</v>
      </c>
      <c r="R2151" t="s">
        <v>14958</v>
      </c>
      <c r="S2151" t="s">
        <v>14959</v>
      </c>
      <c r="T2151">
        <v>6.7</v>
      </c>
      <c r="U2151">
        <v>136130</v>
      </c>
      <c r="V2151" s="12">
        <f>W2151*1.28378472222222</f>
        <v>21824340.277777743</v>
      </c>
      <c r="W2151" s="3">
        <v>17000000</v>
      </c>
      <c r="X2151" s="13">
        <f>Y2151*1.28378472222222</f>
        <v>45943684.530486032</v>
      </c>
      <c r="Y2151" s="3">
        <v>35787686</v>
      </c>
      <c r="Z2151" s="13">
        <f>AA2151*1.28378472222222</f>
        <v>73474695.668992937</v>
      </c>
      <c r="AA2151" s="3">
        <v>57232879</v>
      </c>
      <c r="AB2151">
        <v>508</v>
      </c>
    </row>
    <row r="2152" spans="1:28" hidden="1" x14ac:dyDescent="0.2">
      <c r="A2152" t="s">
        <v>20743</v>
      </c>
      <c r="B2152" t="s">
        <v>20744</v>
      </c>
      <c r="C2152">
        <v>2020</v>
      </c>
      <c r="D2152" t="s">
        <v>20745</v>
      </c>
      <c r="E2152" t="s">
        <v>176</v>
      </c>
      <c r="H2152">
        <v>142</v>
      </c>
      <c r="I2152" t="s">
        <v>943</v>
      </c>
      <c r="J2152" t="s">
        <v>944</v>
      </c>
      <c r="M2152" t="s">
        <v>19879</v>
      </c>
      <c r="N2152" t="s">
        <v>20746</v>
      </c>
      <c r="O2152" t="s">
        <v>20747</v>
      </c>
      <c r="P2152" t="s">
        <v>20748</v>
      </c>
      <c r="Q2152" t="s">
        <v>20749</v>
      </c>
      <c r="R2152" t="s">
        <v>20750</v>
      </c>
      <c r="S2152" t="s">
        <v>20751</v>
      </c>
      <c r="T2152">
        <v>6.9</v>
      </c>
      <c r="U2152">
        <v>12934</v>
      </c>
      <c r="W2152"/>
      <c r="X2152"/>
      <c r="Y2152"/>
      <c r="Z2152"/>
      <c r="AA2152">
        <v>4112382</v>
      </c>
      <c r="AB2152">
        <v>859</v>
      </c>
    </row>
    <row r="2153" spans="1:28" x14ac:dyDescent="0.2">
      <c r="A2153" t="s">
        <v>5683</v>
      </c>
      <c r="B2153" t="s">
        <v>5684</v>
      </c>
      <c r="C2153">
        <v>2002</v>
      </c>
      <c r="D2153" t="s">
        <v>4789</v>
      </c>
      <c r="E2153" t="s">
        <v>16512</v>
      </c>
      <c r="F2153" t="s">
        <v>44031</v>
      </c>
      <c r="G2153" t="s">
        <v>44038</v>
      </c>
      <c r="H2153">
        <v>97</v>
      </c>
      <c r="I2153" t="s">
        <v>5685</v>
      </c>
      <c r="J2153" t="s">
        <v>26</v>
      </c>
      <c r="K2153" t="s">
        <v>3329</v>
      </c>
      <c r="L2153" t="s">
        <v>75</v>
      </c>
      <c r="M2153" t="s">
        <v>1513</v>
      </c>
      <c r="N2153" t="s">
        <v>5686</v>
      </c>
      <c r="O2153" t="s">
        <v>5687</v>
      </c>
      <c r="P2153" t="s">
        <v>447</v>
      </c>
      <c r="Q2153" t="s">
        <v>5688</v>
      </c>
      <c r="R2153" t="s">
        <v>5689</v>
      </c>
      <c r="S2153" t="s">
        <v>5690</v>
      </c>
      <c r="T2153">
        <v>5.4</v>
      </c>
      <c r="U2153">
        <v>48535</v>
      </c>
      <c r="V2153" s="12">
        <f>W2153*1.43863813229572</f>
        <v>100704669.2607004</v>
      </c>
      <c r="W2153" s="3">
        <v>70000000</v>
      </c>
      <c r="X2153" s="13">
        <f>Y2153*1.43863813229572</f>
        <v>48282331.451400787</v>
      </c>
      <c r="Y2153" s="3">
        <v>33561137</v>
      </c>
      <c r="Z2153" s="13">
        <f>AA2153*1.43863813229572</f>
        <v>73926545.296536967</v>
      </c>
      <c r="AA2153" s="3">
        <v>51386477</v>
      </c>
      <c r="AB2153">
        <v>150</v>
      </c>
    </row>
    <row r="2154" spans="1:28" hidden="1" x14ac:dyDescent="0.2">
      <c r="A2154" t="s">
        <v>20761</v>
      </c>
      <c r="B2154" t="s">
        <v>20762</v>
      </c>
      <c r="C2154">
        <v>2008</v>
      </c>
      <c r="D2154" s="1">
        <v>40090</v>
      </c>
      <c r="E2154" t="s">
        <v>44041</v>
      </c>
      <c r="F2154" t="s">
        <v>44032</v>
      </c>
      <c r="G2154" t="s">
        <v>44042</v>
      </c>
      <c r="H2154">
        <v>117</v>
      </c>
      <c r="I2154" t="s">
        <v>2470</v>
      </c>
      <c r="J2154" t="s">
        <v>26</v>
      </c>
      <c r="M2154" t="s">
        <v>20763</v>
      </c>
      <c r="N2154" t="s">
        <v>20764</v>
      </c>
      <c r="O2154" t="s">
        <v>20765</v>
      </c>
      <c r="P2154" t="s">
        <v>16726</v>
      </c>
      <c r="Q2154" t="s">
        <v>20766</v>
      </c>
      <c r="R2154" t="s">
        <v>20767</v>
      </c>
      <c r="S2154" t="s">
        <v>20768</v>
      </c>
      <c r="T2154">
        <v>6.9</v>
      </c>
      <c r="U2154">
        <v>10690</v>
      </c>
      <c r="W2154" t="s">
        <v>1900</v>
      </c>
      <c r="X2154"/>
      <c r="Y2154"/>
      <c r="Z2154"/>
      <c r="AA2154">
        <v>812872</v>
      </c>
      <c r="AB2154">
        <v>41</v>
      </c>
    </row>
    <row r="2155" spans="1:28" x14ac:dyDescent="0.2">
      <c r="A2155" t="s">
        <v>28631</v>
      </c>
      <c r="B2155" t="s">
        <v>28632</v>
      </c>
      <c r="C2155">
        <v>2014</v>
      </c>
      <c r="D2155" t="s">
        <v>28633</v>
      </c>
      <c r="E2155" t="s">
        <v>44035</v>
      </c>
      <c r="F2155" t="s">
        <v>44032</v>
      </c>
      <c r="G2155" t="s">
        <v>44057</v>
      </c>
      <c r="H2155">
        <v>134</v>
      </c>
      <c r="I2155" t="s">
        <v>25</v>
      </c>
      <c r="J2155" t="s">
        <v>26</v>
      </c>
      <c r="K2155" t="s">
        <v>64</v>
      </c>
      <c r="L2155" t="s">
        <v>27</v>
      </c>
      <c r="M2155" t="s">
        <v>1354</v>
      </c>
      <c r="N2155" t="s">
        <v>28634</v>
      </c>
      <c r="O2155" t="s">
        <v>28635</v>
      </c>
      <c r="P2155" t="s">
        <v>28636</v>
      </c>
      <c r="Q2155" t="s">
        <v>28637</v>
      </c>
      <c r="R2155" t="s">
        <v>28638</v>
      </c>
      <c r="S2155" t="s">
        <v>28639</v>
      </c>
      <c r="T2155">
        <v>6.8</v>
      </c>
      <c r="U2155">
        <v>32397</v>
      </c>
      <c r="V2155" s="12">
        <f>W2155*1.09324733035956</f>
        <v>43729893.214382403</v>
      </c>
      <c r="W2155" s="3">
        <v>40000000</v>
      </c>
      <c r="X2155" s="13">
        <f>Y2155*1.09324733035956</f>
        <v>51434021.363641515</v>
      </c>
      <c r="Y2155" s="3">
        <v>47047013</v>
      </c>
      <c r="Z2155" s="13">
        <f>AA2155*1.09324733035956</f>
        <v>73954916.369048446</v>
      </c>
      <c r="AA2155" s="3">
        <v>67647013</v>
      </c>
      <c r="AB2155">
        <v>223</v>
      </c>
    </row>
    <row r="2156" spans="1:28" x14ac:dyDescent="0.2">
      <c r="A2156" t="s">
        <v>39850</v>
      </c>
      <c r="B2156" t="s">
        <v>617</v>
      </c>
      <c r="C2156">
        <v>2019</v>
      </c>
      <c r="D2156" s="1">
        <v>43990</v>
      </c>
      <c r="E2156" t="s">
        <v>16512</v>
      </c>
      <c r="F2156" t="s">
        <v>44031</v>
      </c>
      <c r="G2156" t="s">
        <v>44038</v>
      </c>
      <c r="H2156">
        <v>118</v>
      </c>
      <c r="I2156" t="s">
        <v>319</v>
      </c>
      <c r="J2156" t="s">
        <v>26</v>
      </c>
      <c r="K2156" t="s">
        <v>27</v>
      </c>
      <c r="L2156" t="s">
        <v>4428</v>
      </c>
      <c r="M2156" t="s">
        <v>19462</v>
      </c>
      <c r="N2156" t="s">
        <v>39851</v>
      </c>
      <c r="O2156" t="s">
        <v>39852</v>
      </c>
      <c r="P2156" t="s">
        <v>9718</v>
      </c>
      <c r="Q2156" t="s">
        <v>39853</v>
      </c>
      <c r="R2156" t="s">
        <v>39854</v>
      </c>
      <c r="S2156" t="s">
        <v>39855</v>
      </c>
      <c r="T2156">
        <v>4.7</v>
      </c>
      <c r="U2156">
        <v>49824</v>
      </c>
      <c r="V2156" s="12">
        <f>W2156*1.01233684194057</f>
        <v>48592168.41314736</v>
      </c>
      <c r="W2156" s="3">
        <v>48000000</v>
      </c>
      <c r="X2156" s="13">
        <f>Y2156*1.01233684194057</f>
        <v>18022710.7470048</v>
      </c>
      <c r="Y2156" s="3">
        <v>17803077</v>
      </c>
      <c r="Z2156" s="13">
        <f>AA2156*1.01233684194057</f>
        <v>74183930.395678669</v>
      </c>
      <c r="AA2156" s="3">
        <v>73279888</v>
      </c>
      <c r="AB2156">
        <v>1189</v>
      </c>
    </row>
    <row r="2157" spans="1:28" x14ac:dyDescent="0.2">
      <c r="A2157" t="s">
        <v>10059</v>
      </c>
      <c r="B2157" t="s">
        <v>10060</v>
      </c>
      <c r="C2157">
        <v>2005</v>
      </c>
      <c r="D2157" t="s">
        <v>8640</v>
      </c>
      <c r="E2157" t="s">
        <v>1045</v>
      </c>
      <c r="F2157" t="s">
        <v>44040</v>
      </c>
      <c r="G2157" t="s">
        <v>44036</v>
      </c>
      <c r="H2157">
        <v>95</v>
      </c>
      <c r="I2157" t="s">
        <v>25</v>
      </c>
      <c r="J2157" t="s">
        <v>26</v>
      </c>
      <c r="K2157" t="s">
        <v>64</v>
      </c>
      <c r="M2157" t="s">
        <v>4736</v>
      </c>
      <c r="N2157" t="s">
        <v>10061</v>
      </c>
      <c r="O2157" t="s">
        <v>10062</v>
      </c>
      <c r="P2157" t="s">
        <v>6745</v>
      </c>
      <c r="Q2157" t="s">
        <v>10063</v>
      </c>
      <c r="R2157" t="s">
        <v>10064</v>
      </c>
      <c r="S2157" t="s">
        <v>10065</v>
      </c>
      <c r="T2157">
        <v>5.6</v>
      </c>
      <c r="U2157">
        <v>35628</v>
      </c>
      <c r="V2157" s="12">
        <f>W2157*1.32519713261649</f>
        <v>59633870.967742048</v>
      </c>
      <c r="W2157" s="3">
        <v>45000000</v>
      </c>
      <c r="X2157" s="13">
        <f>Y2157*1.32519713261649</f>
        <v>70027026.324444577</v>
      </c>
      <c r="Y2157" s="3">
        <v>52842724</v>
      </c>
      <c r="Z2157" s="13">
        <f>AA2157*1.32519713261649</f>
        <v>74304377.036165014</v>
      </c>
      <c r="AA2157" s="3">
        <v>56070433</v>
      </c>
      <c r="AB2157">
        <v>129</v>
      </c>
    </row>
    <row r="2158" spans="1:28" x14ac:dyDescent="0.2">
      <c r="A2158" t="s">
        <v>21896</v>
      </c>
      <c r="B2158" t="s">
        <v>21897</v>
      </c>
      <c r="C2158">
        <v>2009</v>
      </c>
      <c r="D2158" s="1">
        <v>39915</v>
      </c>
      <c r="E2158" t="s">
        <v>16512</v>
      </c>
      <c r="F2158" t="s">
        <v>44042</v>
      </c>
      <c r="H2158">
        <v>99</v>
      </c>
      <c r="I2158" t="s">
        <v>21898</v>
      </c>
      <c r="J2158" t="s">
        <v>26</v>
      </c>
      <c r="M2158" t="s">
        <v>12796</v>
      </c>
      <c r="N2158" t="s">
        <v>21899</v>
      </c>
      <c r="O2158" t="s">
        <v>21900</v>
      </c>
      <c r="P2158" t="s">
        <v>21901</v>
      </c>
      <c r="Q2158" t="s">
        <v>21902</v>
      </c>
      <c r="R2158" t="s">
        <v>21903</v>
      </c>
      <c r="S2158" t="s">
        <v>21904</v>
      </c>
      <c r="T2158">
        <v>6.3</v>
      </c>
      <c r="U2158">
        <v>67257</v>
      </c>
      <c r="V2158" s="12">
        <f>W2158*1.20636999678377</f>
        <v>48254799.871350802</v>
      </c>
      <c r="W2158" s="3">
        <v>40000000</v>
      </c>
      <c r="X2158" s="13">
        <f>Y2158*1.20636999678377</f>
        <v>45990302.242098041</v>
      </c>
      <c r="Y2158" s="3">
        <v>38122883</v>
      </c>
      <c r="Z2158" s="13">
        <f>AA2158*1.20636999678377</f>
        <v>74313935.95547612</v>
      </c>
      <c r="AA2158" s="3">
        <v>61601280</v>
      </c>
      <c r="AB2158">
        <v>230</v>
      </c>
    </row>
    <row r="2159" spans="1:28" x14ac:dyDescent="0.2">
      <c r="A2159" t="s">
        <v>20704</v>
      </c>
      <c r="B2159" t="s">
        <v>20705</v>
      </c>
      <c r="C2159">
        <v>2011</v>
      </c>
      <c r="D2159" t="s">
        <v>15493</v>
      </c>
      <c r="E2159" t="s">
        <v>16512</v>
      </c>
      <c r="F2159" t="s">
        <v>44031</v>
      </c>
      <c r="G2159" t="s">
        <v>44046</v>
      </c>
      <c r="H2159">
        <v>89</v>
      </c>
      <c r="I2159" t="s">
        <v>9408</v>
      </c>
      <c r="J2159" t="s">
        <v>26</v>
      </c>
      <c r="K2159" t="s">
        <v>75</v>
      </c>
      <c r="M2159" t="s">
        <v>14116</v>
      </c>
      <c r="N2159" t="s">
        <v>20706</v>
      </c>
      <c r="O2159" t="s">
        <v>20707</v>
      </c>
      <c r="P2159" t="s">
        <v>2755</v>
      </c>
      <c r="Q2159" t="s">
        <v>20708</v>
      </c>
      <c r="R2159" t="s">
        <v>20709</v>
      </c>
      <c r="S2159" t="s">
        <v>20710</v>
      </c>
      <c r="T2159">
        <v>4.9000000000000004</v>
      </c>
      <c r="U2159">
        <v>57179</v>
      </c>
      <c r="V2159" s="12">
        <f>W2159*1.1505830469594</f>
        <v>34517491.408782005</v>
      </c>
      <c r="W2159" s="3">
        <v>30000000</v>
      </c>
      <c r="X2159" s="13">
        <f>Y2159*1.1505830469594</f>
        <v>24672520.663975615</v>
      </c>
      <c r="Y2159" s="3">
        <v>21443494</v>
      </c>
      <c r="Z2159" s="13">
        <f>AA2159*1.1505830469594</f>
        <v>74358484.351073101</v>
      </c>
      <c r="AA2159" s="3">
        <v>64626786</v>
      </c>
      <c r="AB2159">
        <v>241</v>
      </c>
    </row>
    <row r="2160" spans="1:28" x14ac:dyDescent="0.2">
      <c r="A2160" t="s">
        <v>23750</v>
      </c>
      <c r="B2160" t="s">
        <v>23751</v>
      </c>
      <c r="C2160">
        <v>2010</v>
      </c>
      <c r="D2160" s="1">
        <v>40523</v>
      </c>
      <c r="E2160" t="s">
        <v>3496</v>
      </c>
      <c r="F2160" t="s">
        <v>44045</v>
      </c>
      <c r="G2160" t="s">
        <v>44042</v>
      </c>
      <c r="H2160">
        <v>80</v>
      </c>
      <c r="I2160" t="s">
        <v>25</v>
      </c>
      <c r="J2160" t="s">
        <v>26</v>
      </c>
      <c r="K2160" t="s">
        <v>787</v>
      </c>
      <c r="L2160" t="s">
        <v>308</v>
      </c>
      <c r="M2160" t="s">
        <v>19483</v>
      </c>
      <c r="N2160" t="s">
        <v>23752</v>
      </c>
      <c r="O2160" t="s">
        <v>23753</v>
      </c>
      <c r="P2160" t="s">
        <v>23754</v>
      </c>
      <c r="Q2160" t="s">
        <v>23755</v>
      </c>
      <c r="R2160" t="s">
        <v>23756</v>
      </c>
      <c r="S2160" t="s">
        <v>23757</v>
      </c>
      <c r="T2160">
        <v>6.2</v>
      </c>
      <c r="U2160">
        <v>127717</v>
      </c>
      <c r="V2160" s="12">
        <f>W2160*1.18690152988223</f>
        <v>11869015.298822301</v>
      </c>
      <c r="W2160" s="3">
        <v>10000000</v>
      </c>
      <c r="X2160" s="13">
        <f>Y2160*1.18690152988223</f>
        <v>39881303.816863492</v>
      </c>
      <c r="Y2160" s="3">
        <v>33601190</v>
      </c>
      <c r="Z2160" s="13">
        <f>AA2160*1.18690152988223</f>
        <v>74413371.81081453</v>
      </c>
      <c r="AA2160" s="3">
        <v>62695489</v>
      </c>
      <c r="AB2160">
        <v>360</v>
      </c>
    </row>
    <row r="2161" spans="1:28" x14ac:dyDescent="0.2">
      <c r="A2161" t="s">
        <v>31707</v>
      </c>
      <c r="B2161" t="s">
        <v>31708</v>
      </c>
      <c r="C2161">
        <v>2018</v>
      </c>
      <c r="D2161" t="s">
        <v>31709</v>
      </c>
      <c r="E2161" t="s">
        <v>1045</v>
      </c>
      <c r="F2161" t="s">
        <v>44032</v>
      </c>
      <c r="G2161" t="s">
        <v>44036</v>
      </c>
      <c r="H2161">
        <v>103</v>
      </c>
      <c r="I2161" t="s">
        <v>25</v>
      </c>
      <c r="J2161" t="s">
        <v>26</v>
      </c>
      <c r="K2161" t="s">
        <v>209</v>
      </c>
      <c r="M2161" t="s">
        <v>444</v>
      </c>
      <c r="N2161" t="s">
        <v>31710</v>
      </c>
      <c r="O2161" t="s">
        <v>31711</v>
      </c>
      <c r="P2161" t="s">
        <v>1958</v>
      </c>
      <c r="Q2161" t="s">
        <v>31712</v>
      </c>
      <c r="R2161" t="s">
        <v>31713</v>
      </c>
      <c r="S2161" t="s">
        <v>31714</v>
      </c>
      <c r="T2161">
        <v>5.8</v>
      </c>
      <c r="U2161">
        <v>21061</v>
      </c>
      <c r="V2161" s="12">
        <f>W2161*1.03068014830331</f>
        <v>16490882.372852959</v>
      </c>
      <c r="W2161" s="3">
        <v>16000000</v>
      </c>
      <c r="X2161" s="13">
        <f>Y2161*1.03068014830331</f>
        <v>40487411.550044283</v>
      </c>
      <c r="Y2161" s="3">
        <v>39282227</v>
      </c>
      <c r="Z2161" s="13">
        <f>AA2161*1.03068014830331</f>
        <v>74512058.66632928</v>
      </c>
      <c r="AA2161" s="3">
        <v>72294066</v>
      </c>
      <c r="AB2161">
        <v>209</v>
      </c>
    </row>
    <row r="2162" spans="1:28" x14ac:dyDescent="0.2">
      <c r="A2162" t="s">
        <v>4727</v>
      </c>
      <c r="B2162" t="s">
        <v>4728</v>
      </c>
      <c r="C2162">
        <v>2002</v>
      </c>
      <c r="D2162" t="s">
        <v>1112</v>
      </c>
      <c r="E2162" t="s">
        <v>44041</v>
      </c>
      <c r="F2162" t="s">
        <v>44032</v>
      </c>
      <c r="G2162" t="s">
        <v>44042</v>
      </c>
      <c r="H2162">
        <v>115</v>
      </c>
      <c r="I2162" t="s">
        <v>25</v>
      </c>
      <c r="J2162" t="s">
        <v>26</v>
      </c>
      <c r="M2162" t="s">
        <v>569</v>
      </c>
      <c r="N2162" t="s">
        <v>4729</v>
      </c>
      <c r="O2162" t="s">
        <v>4730</v>
      </c>
      <c r="P2162" t="s">
        <v>1958</v>
      </c>
      <c r="Q2162" t="s">
        <v>4731</v>
      </c>
      <c r="R2162" t="s">
        <v>4732</v>
      </c>
      <c r="S2162" t="s">
        <v>4733</v>
      </c>
      <c r="T2162">
        <v>5.8</v>
      </c>
      <c r="U2162">
        <v>38833</v>
      </c>
      <c r="V2162" s="12">
        <f>W2162*1.43863813229572</f>
        <v>54668249.027237363</v>
      </c>
      <c r="W2162" s="3">
        <v>38000000</v>
      </c>
      <c r="X2162" s="13">
        <f>Y2162*1.43863813229572</f>
        <v>57556663.228249036</v>
      </c>
      <c r="Y2162" s="3">
        <v>40007742</v>
      </c>
      <c r="Z2162" s="13">
        <f>AA2162*1.43863813229572</f>
        <v>74530351.791128412</v>
      </c>
      <c r="AA2162" s="3">
        <v>51806184</v>
      </c>
      <c r="AB2162">
        <v>253</v>
      </c>
    </row>
    <row r="2163" spans="1:28" hidden="1" x14ac:dyDescent="0.2">
      <c r="A2163" t="s">
        <v>20829</v>
      </c>
      <c r="B2163" t="s">
        <v>20830</v>
      </c>
      <c r="C2163">
        <v>2008</v>
      </c>
      <c r="D2163" s="1">
        <v>39967</v>
      </c>
      <c r="E2163" t="s">
        <v>44043</v>
      </c>
      <c r="F2163" t="s">
        <v>44032</v>
      </c>
      <c r="H2163">
        <v>94</v>
      </c>
      <c r="I2163" t="s">
        <v>1983</v>
      </c>
      <c r="J2163" t="s">
        <v>26</v>
      </c>
      <c r="K2163" t="s">
        <v>27</v>
      </c>
      <c r="M2163" t="s">
        <v>20831</v>
      </c>
      <c r="N2163" t="s">
        <v>20831</v>
      </c>
      <c r="O2163" t="s">
        <v>20832</v>
      </c>
      <c r="P2163" t="s">
        <v>1545</v>
      </c>
      <c r="Q2163" t="s">
        <v>20833</v>
      </c>
      <c r="R2163" t="s">
        <v>20834</v>
      </c>
      <c r="S2163" t="s">
        <v>20835</v>
      </c>
      <c r="T2163">
        <v>7</v>
      </c>
      <c r="U2163">
        <v>11140</v>
      </c>
      <c r="W2163" t="s">
        <v>20836</v>
      </c>
      <c r="X2163"/>
      <c r="Y2163"/>
      <c r="Z2163"/>
      <c r="AA2163">
        <v>108918</v>
      </c>
      <c r="AB2163">
        <v>61</v>
      </c>
    </row>
    <row r="2164" spans="1:28" hidden="1" x14ac:dyDescent="0.2">
      <c r="A2164" t="s">
        <v>20260</v>
      </c>
      <c r="B2164" t="s">
        <v>20261</v>
      </c>
      <c r="C2164">
        <v>2009</v>
      </c>
      <c r="D2164" t="s">
        <v>12385</v>
      </c>
      <c r="E2164" t="s">
        <v>44043</v>
      </c>
      <c r="F2164" t="s">
        <v>44038</v>
      </c>
      <c r="G2164" t="s">
        <v>44034</v>
      </c>
      <c r="H2164">
        <v>123</v>
      </c>
      <c r="I2164" t="s">
        <v>20262</v>
      </c>
      <c r="J2164" t="s">
        <v>26</v>
      </c>
      <c r="K2164" t="s">
        <v>75</v>
      </c>
      <c r="L2164" t="s">
        <v>27</v>
      </c>
      <c r="M2164" t="s">
        <v>8179</v>
      </c>
      <c r="N2164" t="s">
        <v>20263</v>
      </c>
      <c r="O2164" t="s">
        <v>20264</v>
      </c>
      <c r="P2164" t="s">
        <v>15742</v>
      </c>
      <c r="Q2164" t="s">
        <v>20265</v>
      </c>
      <c r="R2164" t="s">
        <v>20266</v>
      </c>
      <c r="S2164" t="s">
        <v>20267</v>
      </c>
      <c r="T2164">
        <v>6.8</v>
      </c>
      <c r="U2164">
        <v>142863</v>
      </c>
      <c r="V2164" s="12">
        <f>W2164*1.20636999678377</f>
        <v>36191099.903513096</v>
      </c>
      <c r="W2164" s="3">
        <v>30000000</v>
      </c>
      <c r="X2164" s="13">
        <f>Y2164*1.20636999678377</f>
        <v>9276511.171858456</v>
      </c>
      <c r="Y2164" s="3">
        <v>7689607</v>
      </c>
      <c r="Z2164" s="13">
        <f>AA2164*1.20636999678377</f>
        <v>74564251.697958767</v>
      </c>
      <c r="AA2164" s="3">
        <v>61808775</v>
      </c>
      <c r="AB2164">
        <v>244</v>
      </c>
    </row>
    <row r="2165" spans="1:28" hidden="1" x14ac:dyDescent="0.2">
      <c r="A2165" t="s">
        <v>20845</v>
      </c>
      <c r="B2165" t="s">
        <v>20846</v>
      </c>
      <c r="C2165">
        <v>2009</v>
      </c>
      <c r="D2165" s="1">
        <v>40397</v>
      </c>
      <c r="E2165" t="s">
        <v>1045</v>
      </c>
      <c r="F2165" t="s">
        <v>44044</v>
      </c>
      <c r="H2165">
        <v>90</v>
      </c>
      <c r="I2165" t="s">
        <v>25</v>
      </c>
      <c r="J2165" t="s">
        <v>26</v>
      </c>
      <c r="M2165" t="s">
        <v>8221</v>
      </c>
      <c r="N2165" t="s">
        <v>14363</v>
      </c>
      <c r="O2165" t="s">
        <v>20847</v>
      </c>
      <c r="P2165" t="s">
        <v>20848</v>
      </c>
      <c r="Q2165" t="s">
        <v>20849</v>
      </c>
      <c r="R2165" t="s">
        <v>20850</v>
      </c>
      <c r="S2165" t="s">
        <v>20851</v>
      </c>
      <c r="T2165">
        <v>6.1</v>
      </c>
      <c r="U2165">
        <v>15427</v>
      </c>
      <c r="W2165">
        <v>20000000</v>
      </c>
      <c r="X2165"/>
      <c r="Y2165"/>
      <c r="Z2165"/>
      <c r="AA2165">
        <v>96008</v>
      </c>
      <c r="AB2165">
        <v>49</v>
      </c>
    </row>
    <row r="2166" spans="1:28" x14ac:dyDescent="0.2">
      <c r="A2166" t="s">
        <v>5853</v>
      </c>
      <c r="B2166" t="s">
        <v>5854</v>
      </c>
      <c r="C2166">
        <v>2002</v>
      </c>
      <c r="D2166" t="s">
        <v>4815</v>
      </c>
      <c r="E2166" t="s">
        <v>176</v>
      </c>
      <c r="F2166" t="s">
        <v>44036</v>
      </c>
      <c r="G2166" t="s">
        <v>44050</v>
      </c>
      <c r="H2166">
        <v>104</v>
      </c>
      <c r="I2166" t="s">
        <v>97</v>
      </c>
      <c r="J2166" t="s">
        <v>26</v>
      </c>
      <c r="M2166" t="s">
        <v>1688</v>
      </c>
      <c r="N2166" t="s">
        <v>5855</v>
      </c>
      <c r="O2166" t="s">
        <v>5856</v>
      </c>
      <c r="P2166" t="s">
        <v>5857</v>
      </c>
      <c r="Q2166" t="s">
        <v>5858</v>
      </c>
      <c r="R2166" t="s">
        <v>5859</v>
      </c>
      <c r="S2166" t="s">
        <v>5860</v>
      </c>
      <c r="T2166">
        <v>5.7</v>
      </c>
      <c r="U2166">
        <v>29718</v>
      </c>
      <c r="V2166" s="12">
        <f>W2166*1.43863813229572</f>
        <v>35965953.307393</v>
      </c>
      <c r="W2166" s="3">
        <v>25000000</v>
      </c>
      <c r="X2166" s="13">
        <f>Y2166*1.43863813229572</f>
        <v>58107524.962295726</v>
      </c>
      <c r="Y2166" s="3">
        <v>40390647</v>
      </c>
      <c r="Z2166" s="13">
        <f>AA2166*1.43863813229572</f>
        <v>74584293.527898848</v>
      </c>
      <c r="AA2166" s="3">
        <v>51843679</v>
      </c>
      <c r="AB2166">
        <v>214</v>
      </c>
    </row>
    <row r="2167" spans="1:28" x14ac:dyDescent="0.2">
      <c r="A2167" t="s">
        <v>40803</v>
      </c>
      <c r="B2167" t="s">
        <v>40804</v>
      </c>
      <c r="C2167">
        <v>2019</v>
      </c>
      <c r="D2167" t="s">
        <v>25806</v>
      </c>
      <c r="E2167" t="s">
        <v>1045</v>
      </c>
      <c r="F2167" t="s">
        <v>44032</v>
      </c>
      <c r="G2167" t="s">
        <v>44040</v>
      </c>
      <c r="H2167">
        <v>110</v>
      </c>
      <c r="I2167" t="s">
        <v>495</v>
      </c>
      <c r="J2167" t="s">
        <v>26</v>
      </c>
      <c r="M2167" t="s">
        <v>17142</v>
      </c>
      <c r="N2167" t="s">
        <v>40805</v>
      </c>
      <c r="O2167" t="s">
        <v>40806</v>
      </c>
      <c r="P2167" t="s">
        <v>40807</v>
      </c>
      <c r="Q2167" t="s">
        <v>40808</v>
      </c>
      <c r="R2167" t="s">
        <v>40809</v>
      </c>
      <c r="S2167" t="s">
        <v>40810</v>
      </c>
      <c r="T2167">
        <v>2.8</v>
      </c>
      <c r="U2167">
        <v>35962</v>
      </c>
      <c r="V2167" s="12">
        <f>W2167*1.01233684194057</f>
        <v>96171999.984354153</v>
      </c>
      <c r="W2167" s="3">
        <v>95000000</v>
      </c>
      <c r="X2167" s="13">
        <f>Y2167*1.01233684194057</f>
        <v>27501922.147525821</v>
      </c>
      <c r="Y2167" s="3">
        <v>27166770</v>
      </c>
      <c r="Z2167" s="13">
        <f>AA2167*1.01233684194057</f>
        <v>74742968.108219311</v>
      </c>
      <c r="AA2167" s="3">
        <v>73832113</v>
      </c>
      <c r="AB2167">
        <v>1781</v>
      </c>
    </row>
    <row r="2168" spans="1:28" hidden="1" x14ac:dyDescent="0.2">
      <c r="A2168" t="s">
        <v>20870</v>
      </c>
      <c r="B2168" t="s">
        <v>20871</v>
      </c>
      <c r="C2168">
        <v>2008</v>
      </c>
      <c r="D2168" t="s">
        <v>9418</v>
      </c>
      <c r="E2168" t="s">
        <v>176</v>
      </c>
      <c r="F2168" t="s">
        <v>44036</v>
      </c>
      <c r="H2168">
        <v>101</v>
      </c>
      <c r="I2168" t="s">
        <v>2359</v>
      </c>
      <c r="J2168" t="s">
        <v>308</v>
      </c>
      <c r="K2168" t="s">
        <v>27</v>
      </c>
      <c r="M2168" t="s">
        <v>20872</v>
      </c>
      <c r="N2168" t="s">
        <v>20873</v>
      </c>
      <c r="O2168" t="s">
        <v>20874</v>
      </c>
      <c r="P2168" t="s">
        <v>20875</v>
      </c>
      <c r="Q2168" t="s">
        <v>20876</v>
      </c>
      <c r="R2168" t="s">
        <v>20877</v>
      </c>
      <c r="S2168" t="s">
        <v>20878</v>
      </c>
      <c r="T2168">
        <v>5.7</v>
      </c>
      <c r="U2168">
        <v>10161</v>
      </c>
      <c r="W2168"/>
      <c r="X2168"/>
      <c r="Y2168"/>
      <c r="Z2168"/>
      <c r="AA2168">
        <v>2758691</v>
      </c>
      <c r="AB2168">
        <v>21</v>
      </c>
    </row>
    <row r="2169" spans="1:28" hidden="1" x14ac:dyDescent="0.2">
      <c r="A2169" t="s">
        <v>20879</v>
      </c>
      <c r="B2169" t="s">
        <v>20880</v>
      </c>
      <c r="C2169">
        <v>2008</v>
      </c>
      <c r="D2169" t="s">
        <v>14839</v>
      </c>
      <c r="E2169" t="s">
        <v>1045</v>
      </c>
      <c r="F2169" t="s">
        <v>44032</v>
      </c>
      <c r="G2169" t="s">
        <v>44057</v>
      </c>
      <c r="H2169">
        <v>100</v>
      </c>
      <c r="I2169" t="s">
        <v>25</v>
      </c>
      <c r="J2169" t="s">
        <v>26</v>
      </c>
      <c r="M2169" t="s">
        <v>4816</v>
      </c>
      <c r="N2169" t="s">
        <v>384</v>
      </c>
      <c r="O2169" t="s">
        <v>20881</v>
      </c>
      <c r="P2169" t="s">
        <v>732</v>
      </c>
      <c r="Q2169" t="s">
        <v>20882</v>
      </c>
      <c r="R2169" t="s">
        <v>20883</v>
      </c>
      <c r="S2169" t="s">
        <v>20884</v>
      </c>
      <c r="T2169">
        <v>6.4</v>
      </c>
      <c r="U2169">
        <v>10322</v>
      </c>
      <c r="W2169"/>
      <c r="X2169"/>
      <c r="Y2169">
        <v>12082391</v>
      </c>
      <c r="Z2169"/>
      <c r="AA2169">
        <v>12331637</v>
      </c>
      <c r="AB2169">
        <v>25</v>
      </c>
    </row>
    <row r="2170" spans="1:28" hidden="1" x14ac:dyDescent="0.2">
      <c r="A2170" t="s">
        <v>20885</v>
      </c>
      <c r="B2170" t="s">
        <v>20886</v>
      </c>
      <c r="C2170">
        <v>2009</v>
      </c>
      <c r="D2170" s="1">
        <v>40057</v>
      </c>
      <c r="E2170" t="s">
        <v>16512</v>
      </c>
      <c r="F2170" t="s">
        <v>44044</v>
      </c>
      <c r="G2170" t="s">
        <v>44042</v>
      </c>
      <c r="H2170">
        <v>104</v>
      </c>
      <c r="I2170" t="s">
        <v>97</v>
      </c>
      <c r="J2170" t="s">
        <v>26</v>
      </c>
      <c r="K2170" t="s">
        <v>75</v>
      </c>
      <c r="L2170" t="s">
        <v>3274</v>
      </c>
      <c r="M2170" t="s">
        <v>2430</v>
      </c>
      <c r="N2170" t="s">
        <v>20887</v>
      </c>
      <c r="O2170" t="s">
        <v>20888</v>
      </c>
      <c r="P2170" t="s">
        <v>20889</v>
      </c>
      <c r="Q2170" t="s">
        <v>20890</v>
      </c>
      <c r="R2170" t="s">
        <v>20891</v>
      </c>
      <c r="S2170" t="s">
        <v>20892</v>
      </c>
      <c r="T2170">
        <v>6</v>
      </c>
      <c r="U2170">
        <v>33027</v>
      </c>
      <c r="W2170">
        <v>25000000</v>
      </c>
      <c r="X2170"/>
      <c r="Y2170"/>
      <c r="Z2170"/>
      <c r="AA2170">
        <v>6828037</v>
      </c>
      <c r="AB2170">
        <v>54</v>
      </c>
    </row>
    <row r="2171" spans="1:28" x14ac:dyDescent="0.2">
      <c r="A2171" t="s">
        <v>38354</v>
      </c>
      <c r="B2171" t="s">
        <v>38355</v>
      </c>
      <c r="C2171">
        <v>2016</v>
      </c>
      <c r="D2171" t="s">
        <v>18430</v>
      </c>
      <c r="E2171" t="s">
        <v>16512</v>
      </c>
      <c r="F2171" t="s">
        <v>44032</v>
      </c>
      <c r="G2171" t="s">
        <v>44055</v>
      </c>
      <c r="H2171">
        <v>144</v>
      </c>
      <c r="I2171" t="s">
        <v>38356</v>
      </c>
      <c r="J2171" t="s">
        <v>26</v>
      </c>
      <c r="K2171" t="s">
        <v>361</v>
      </c>
      <c r="M2171" t="s">
        <v>995</v>
      </c>
      <c r="N2171" t="s">
        <v>38357</v>
      </c>
      <c r="O2171" t="s">
        <v>38358</v>
      </c>
      <c r="P2171" t="s">
        <v>9780</v>
      </c>
      <c r="Q2171" t="s">
        <v>38359</v>
      </c>
      <c r="R2171" t="s">
        <v>38360</v>
      </c>
      <c r="S2171" t="s">
        <v>38361</v>
      </c>
      <c r="T2171">
        <v>7.3</v>
      </c>
      <c r="U2171">
        <v>115037</v>
      </c>
      <c r="V2171" s="12">
        <f>W2171*1.07834771485832</f>
        <v>53917385.742916003</v>
      </c>
      <c r="W2171" s="3">
        <v>50000000</v>
      </c>
      <c r="X2171" s="13">
        <f>Y2171*1.07834771485832</f>
        <v>56994147.931556344</v>
      </c>
      <c r="Y2171" s="3">
        <v>52853219</v>
      </c>
      <c r="Z2171" s="13">
        <f>AA2171*1.07834771485832</f>
        <v>74849592.224685356</v>
      </c>
      <c r="AA2171" s="3">
        <v>69411370</v>
      </c>
      <c r="AB2171">
        <v>365</v>
      </c>
    </row>
    <row r="2172" spans="1:28" x14ac:dyDescent="0.2">
      <c r="A2172" t="s">
        <v>15746</v>
      </c>
      <c r="B2172" t="s">
        <v>15747</v>
      </c>
      <c r="C2172">
        <v>2011</v>
      </c>
      <c r="D2172" s="1">
        <v>40699</v>
      </c>
      <c r="E2172" t="s">
        <v>1045</v>
      </c>
      <c r="F2172" t="s">
        <v>44032</v>
      </c>
      <c r="G2172" t="s">
        <v>44036</v>
      </c>
      <c r="H2172">
        <v>112</v>
      </c>
      <c r="I2172" t="s">
        <v>25</v>
      </c>
      <c r="J2172" t="s">
        <v>26</v>
      </c>
      <c r="M2172" t="s">
        <v>3669</v>
      </c>
      <c r="N2172" t="s">
        <v>15748</v>
      </c>
      <c r="O2172" t="s">
        <v>15749</v>
      </c>
      <c r="P2172" t="s">
        <v>15750</v>
      </c>
      <c r="Q2172" t="s">
        <v>15751</v>
      </c>
      <c r="R2172" t="s">
        <v>15752</v>
      </c>
      <c r="S2172" t="s">
        <v>15753</v>
      </c>
      <c r="T2172">
        <v>5.9</v>
      </c>
      <c r="U2172">
        <v>56809</v>
      </c>
      <c r="V2172" s="12">
        <f>W2172*1.1505830469594</f>
        <v>40270406.643578999</v>
      </c>
      <c r="W2172" s="3">
        <v>35000000</v>
      </c>
      <c r="X2172" s="13">
        <f>Y2172*1.1505830469594</f>
        <v>44926228.286686696</v>
      </c>
      <c r="Y2172" s="3">
        <v>39046489</v>
      </c>
      <c r="Z2172" s="13">
        <f>AA2172*1.1505830469594</f>
        <v>74903380.922201276</v>
      </c>
      <c r="AA2172" s="3">
        <v>65100369</v>
      </c>
      <c r="AB2172">
        <v>183</v>
      </c>
    </row>
    <row r="2173" spans="1:28" hidden="1" x14ac:dyDescent="0.2">
      <c r="A2173" t="s">
        <v>20908</v>
      </c>
      <c r="B2173" t="s">
        <v>20909</v>
      </c>
      <c r="C2173">
        <v>2008</v>
      </c>
      <c r="D2173" t="s">
        <v>20910</v>
      </c>
      <c r="E2173" t="s">
        <v>44041</v>
      </c>
      <c r="F2173" t="s">
        <v>44032</v>
      </c>
      <c r="H2173">
        <v>104</v>
      </c>
      <c r="I2173" t="s">
        <v>25</v>
      </c>
      <c r="J2173" t="s">
        <v>26</v>
      </c>
      <c r="M2173" t="s">
        <v>18160</v>
      </c>
      <c r="N2173" t="s">
        <v>18160</v>
      </c>
      <c r="O2173" t="s">
        <v>20911</v>
      </c>
      <c r="P2173" t="s">
        <v>5598</v>
      </c>
      <c r="Q2173" t="s">
        <v>20912</v>
      </c>
      <c r="R2173" t="s">
        <v>20913</v>
      </c>
      <c r="S2173" t="s">
        <v>20914</v>
      </c>
      <c r="T2173">
        <v>7.4</v>
      </c>
      <c r="U2173">
        <v>74335</v>
      </c>
      <c r="W2173">
        <v>2900000</v>
      </c>
      <c r="X2173"/>
      <c r="Y2173"/>
      <c r="Z2173"/>
      <c r="AA2173"/>
      <c r="AB2173">
        <v>151</v>
      </c>
    </row>
    <row r="2174" spans="1:28" hidden="1" x14ac:dyDescent="0.2">
      <c r="A2174" t="s">
        <v>20915</v>
      </c>
      <c r="B2174" t="s">
        <v>20916</v>
      </c>
      <c r="C2174">
        <v>2009</v>
      </c>
      <c r="D2174" t="s">
        <v>20917</v>
      </c>
      <c r="E2174" t="s">
        <v>44054</v>
      </c>
      <c r="F2174" t="s">
        <v>44042</v>
      </c>
      <c r="H2174">
        <v>93</v>
      </c>
      <c r="I2174" t="s">
        <v>25</v>
      </c>
      <c r="J2174" t="s">
        <v>26</v>
      </c>
      <c r="M2174" t="s">
        <v>5017</v>
      </c>
      <c r="N2174" t="s">
        <v>20918</v>
      </c>
      <c r="O2174" t="s">
        <v>20919</v>
      </c>
      <c r="P2174" t="s">
        <v>5953</v>
      </c>
      <c r="Q2174" t="s">
        <v>20920</v>
      </c>
      <c r="R2174" t="s">
        <v>20921</v>
      </c>
      <c r="S2174" t="s">
        <v>20922</v>
      </c>
      <c r="T2174">
        <v>5.7</v>
      </c>
      <c r="U2174">
        <v>13559</v>
      </c>
      <c r="W2174"/>
      <c r="X2174"/>
      <c r="Y2174"/>
      <c r="Z2174"/>
      <c r="AA2174">
        <v>467220</v>
      </c>
      <c r="AB2174">
        <v>68</v>
      </c>
    </row>
    <row r="2175" spans="1:28" x14ac:dyDescent="0.2">
      <c r="A2175" t="s">
        <v>7229</v>
      </c>
      <c r="B2175" t="s">
        <v>7230</v>
      </c>
      <c r="C2175">
        <v>2004</v>
      </c>
      <c r="D2175" s="1">
        <v>38024</v>
      </c>
      <c r="E2175" t="s">
        <v>16512</v>
      </c>
      <c r="F2175" t="s">
        <v>44044</v>
      </c>
      <c r="G2175" t="s">
        <v>44032</v>
      </c>
      <c r="H2175">
        <v>124</v>
      </c>
      <c r="I2175" t="s">
        <v>97</v>
      </c>
      <c r="J2175" t="s">
        <v>26</v>
      </c>
      <c r="M2175" t="s">
        <v>7231</v>
      </c>
      <c r="N2175" t="s">
        <v>7232</v>
      </c>
      <c r="O2175" t="s">
        <v>7233</v>
      </c>
      <c r="P2175" t="s">
        <v>7234</v>
      </c>
      <c r="Q2175" t="s">
        <v>7235</v>
      </c>
      <c r="R2175" t="s">
        <v>7236</v>
      </c>
      <c r="S2175" t="s">
        <v>7237</v>
      </c>
      <c r="T2175">
        <v>6.4</v>
      </c>
      <c r="U2175">
        <v>147837</v>
      </c>
      <c r="V2175" s="12">
        <f>W2175*1.37009528851244</f>
        <v>45213144.520910516</v>
      </c>
      <c r="W2175" s="3">
        <v>33000000</v>
      </c>
      <c r="X2175" s="13">
        <f>Y2175*1.37009528851244</f>
        <v>46323180.652615122</v>
      </c>
      <c r="Y2175" s="3">
        <v>33810189</v>
      </c>
      <c r="Z2175" s="13">
        <f>AA2175*1.37009528851244</f>
        <v>74944356.141635761</v>
      </c>
      <c r="AA2175" s="3">
        <v>54700105</v>
      </c>
      <c r="AB2175">
        <v>659</v>
      </c>
    </row>
    <row r="2176" spans="1:28" x14ac:dyDescent="0.2">
      <c r="A2176" t="s">
        <v>6518</v>
      </c>
      <c r="B2176" t="s">
        <v>6519</v>
      </c>
      <c r="C2176">
        <v>2003</v>
      </c>
      <c r="D2176" t="s">
        <v>6520</v>
      </c>
      <c r="E2176" t="s">
        <v>44035</v>
      </c>
      <c r="F2176" t="s">
        <v>44032</v>
      </c>
      <c r="G2176" t="s">
        <v>44050</v>
      </c>
      <c r="H2176">
        <v>109</v>
      </c>
      <c r="I2176" t="s">
        <v>25</v>
      </c>
      <c r="J2176" t="s">
        <v>26</v>
      </c>
      <c r="M2176" t="s">
        <v>2622</v>
      </c>
      <c r="N2176" t="s">
        <v>1150</v>
      </c>
      <c r="O2176" t="s">
        <v>6521</v>
      </c>
      <c r="P2176" t="s">
        <v>4993</v>
      </c>
      <c r="Q2176" t="s">
        <v>6522</v>
      </c>
      <c r="R2176" t="s">
        <v>6523</v>
      </c>
      <c r="S2176" t="s">
        <v>6524</v>
      </c>
      <c r="T2176">
        <v>6.9</v>
      </c>
      <c r="U2176">
        <v>37674</v>
      </c>
      <c r="V2176" s="12">
        <f>W2176*1.40658152173913</f>
        <v>49230353.260869548</v>
      </c>
      <c r="W2176" s="3">
        <v>35000000</v>
      </c>
      <c r="X2176" s="13">
        <f>Y2176*1.40658152173913</f>
        <v>73611668.834336936</v>
      </c>
      <c r="Y2176" s="3">
        <v>52333738</v>
      </c>
      <c r="Z2176" s="13">
        <f>AA2176*1.40658152173913</f>
        <v>74961832.371239111</v>
      </c>
      <c r="AA2176" s="3">
        <v>53293628</v>
      </c>
      <c r="AB2176">
        <v>202</v>
      </c>
    </row>
    <row r="2177" spans="1:28" x14ac:dyDescent="0.2">
      <c r="A2177" t="s">
        <v>13284</v>
      </c>
      <c r="B2177" t="s">
        <v>13285</v>
      </c>
      <c r="C2177">
        <v>2006</v>
      </c>
      <c r="D2177" t="s">
        <v>8171</v>
      </c>
      <c r="E2177" t="s">
        <v>44035</v>
      </c>
      <c r="F2177" t="s">
        <v>44032</v>
      </c>
      <c r="G2177" t="s">
        <v>44050</v>
      </c>
      <c r="H2177">
        <v>105</v>
      </c>
      <c r="I2177" t="s">
        <v>25</v>
      </c>
      <c r="J2177" t="s">
        <v>26</v>
      </c>
      <c r="M2177" t="s">
        <v>13286</v>
      </c>
      <c r="N2177" t="s">
        <v>13287</v>
      </c>
      <c r="O2177" t="s">
        <v>13288</v>
      </c>
      <c r="P2177" t="s">
        <v>333</v>
      </c>
      <c r="Q2177" t="s">
        <v>13289</v>
      </c>
      <c r="R2177" t="s">
        <v>13290</v>
      </c>
      <c r="S2177" t="s">
        <v>13291</v>
      </c>
      <c r="T2177">
        <v>7.1</v>
      </c>
      <c r="U2177">
        <v>64773</v>
      </c>
      <c r="V2177" s="12">
        <f>W2177*1.28378472222222</f>
        <v>51351388.888888806</v>
      </c>
      <c r="W2177" s="3">
        <v>40000000</v>
      </c>
      <c r="X2177" s="13">
        <f>Y2177*1.28378472222222</f>
        <v>74211681.815833211</v>
      </c>
      <c r="Y2177" s="3">
        <v>57806952</v>
      </c>
      <c r="Z2177" s="13">
        <f>AA2177*1.28378472222222</f>
        <v>75076793.529305428</v>
      </c>
      <c r="AA2177" s="3">
        <v>58480828</v>
      </c>
      <c r="AB2177">
        <v>160</v>
      </c>
    </row>
    <row r="2178" spans="1:28" hidden="1" x14ac:dyDescent="0.2">
      <c r="A2178" t="s">
        <v>20947</v>
      </c>
      <c r="B2178" t="s">
        <v>20948</v>
      </c>
      <c r="C2178">
        <v>2007</v>
      </c>
      <c r="D2178" t="s">
        <v>20949</v>
      </c>
      <c r="E2178" t="s">
        <v>44037</v>
      </c>
      <c r="F2178" t="s">
        <v>44047</v>
      </c>
      <c r="G2178" t="s">
        <v>44031</v>
      </c>
      <c r="H2178">
        <v>103</v>
      </c>
      <c r="I2178" t="s">
        <v>2213</v>
      </c>
      <c r="J2178" t="s">
        <v>934</v>
      </c>
      <c r="K2178" t="s">
        <v>209</v>
      </c>
      <c r="M2178" t="s">
        <v>20950</v>
      </c>
      <c r="N2178" t="s">
        <v>20951</v>
      </c>
      <c r="O2178" t="s">
        <v>20952</v>
      </c>
      <c r="P2178" t="s">
        <v>20953</v>
      </c>
      <c r="Q2178" t="s">
        <v>20954</v>
      </c>
      <c r="R2178" t="s">
        <v>20955</v>
      </c>
      <c r="S2178" t="s">
        <v>20956</v>
      </c>
      <c r="T2178">
        <v>7.8</v>
      </c>
      <c r="U2178">
        <v>14505</v>
      </c>
      <c r="W2178"/>
      <c r="X2178"/>
      <c r="Y2178"/>
      <c r="Z2178"/>
      <c r="AA2178">
        <v>258490</v>
      </c>
      <c r="AB2178">
        <v>47</v>
      </c>
    </row>
    <row r="2179" spans="1:28" x14ac:dyDescent="0.2">
      <c r="A2179" t="s">
        <v>4115</v>
      </c>
      <c r="B2179" t="s">
        <v>4116</v>
      </c>
      <c r="C2179">
        <v>2002</v>
      </c>
      <c r="D2179" t="s">
        <v>4117</v>
      </c>
      <c r="E2179" t="s">
        <v>176</v>
      </c>
      <c r="F2179" t="s">
        <v>44042</v>
      </c>
      <c r="H2179">
        <v>96</v>
      </c>
      <c r="I2179" t="s">
        <v>25</v>
      </c>
      <c r="J2179" t="s">
        <v>26</v>
      </c>
      <c r="M2179" t="s">
        <v>4118</v>
      </c>
      <c r="N2179" t="s">
        <v>4118</v>
      </c>
      <c r="O2179" t="s">
        <v>4119</v>
      </c>
      <c r="P2179" t="s">
        <v>4120</v>
      </c>
      <c r="Q2179" t="s">
        <v>4121</v>
      </c>
      <c r="R2179" t="s">
        <v>4122</v>
      </c>
      <c r="S2179" t="s">
        <v>4123</v>
      </c>
      <c r="T2179">
        <v>6.8</v>
      </c>
      <c r="U2179">
        <v>112856</v>
      </c>
      <c r="V2179" s="12">
        <f>W2179*1.43863813229572</f>
        <v>17263657.58754864</v>
      </c>
      <c r="W2179" s="3">
        <v>12000000</v>
      </c>
      <c r="X2179" s="13">
        <f>Y2179*1.43863813229572</f>
        <v>45456837.527743198</v>
      </c>
      <c r="Y2179" s="3">
        <v>31597131</v>
      </c>
      <c r="Z2179" s="13">
        <f>AA2179*1.43863813229572</f>
        <v>75130439.406147867</v>
      </c>
      <c r="AA2179" s="3">
        <v>52223306</v>
      </c>
      <c r="AB2179">
        <v>624</v>
      </c>
    </row>
    <row r="2180" spans="1:28" x14ac:dyDescent="0.2">
      <c r="A2180" t="s">
        <v>20119</v>
      </c>
      <c r="B2180" t="s">
        <v>20120</v>
      </c>
      <c r="C2180">
        <v>2009</v>
      </c>
      <c r="D2180" s="1">
        <v>39975</v>
      </c>
      <c r="E2180" t="s">
        <v>1045</v>
      </c>
      <c r="H2180">
        <v>97</v>
      </c>
      <c r="I2180" t="s">
        <v>25</v>
      </c>
      <c r="J2180" t="s">
        <v>26</v>
      </c>
      <c r="M2180" t="s">
        <v>2523</v>
      </c>
      <c r="N2180" t="s">
        <v>20121</v>
      </c>
      <c r="O2180" t="s">
        <v>20122</v>
      </c>
      <c r="P2180" t="s">
        <v>7317</v>
      </c>
      <c r="Q2180" t="s">
        <v>20123</v>
      </c>
      <c r="R2180" t="s">
        <v>20124</v>
      </c>
      <c r="S2180" t="s">
        <v>20125</v>
      </c>
      <c r="T2180">
        <v>4.9000000000000004</v>
      </c>
      <c r="U2180">
        <v>90686</v>
      </c>
      <c r="V2180" s="12">
        <f>W2180*1.20636999678377</f>
        <v>72382199.807026193</v>
      </c>
      <c r="W2180" s="3">
        <v>60000000</v>
      </c>
      <c r="X2180" s="13">
        <f>Y2180*1.20636999678377</f>
        <v>52280793.127847344</v>
      </c>
      <c r="Y2180" s="3">
        <v>43337279</v>
      </c>
      <c r="Z2180" s="13">
        <f>AA2180*1.20636999678377</f>
        <v>75226699.622442648</v>
      </c>
      <c r="AA2180" s="3">
        <v>62357900</v>
      </c>
      <c r="AB2180">
        <v>247</v>
      </c>
    </row>
    <row r="2181" spans="1:28" x14ac:dyDescent="0.2">
      <c r="A2181" t="s">
        <v>1502</v>
      </c>
      <c r="B2181" t="s">
        <v>1503</v>
      </c>
      <c r="C2181">
        <v>2000</v>
      </c>
      <c r="D2181" s="1">
        <v>36810</v>
      </c>
      <c r="E2181" t="s">
        <v>1045</v>
      </c>
      <c r="F2181" t="s">
        <v>44050</v>
      </c>
      <c r="H2181">
        <v>118</v>
      </c>
      <c r="I2181" t="s">
        <v>25</v>
      </c>
      <c r="J2181" t="s">
        <v>26</v>
      </c>
      <c r="K2181" t="s">
        <v>686</v>
      </c>
      <c r="M2181" t="s">
        <v>1504</v>
      </c>
      <c r="N2181" t="s">
        <v>1505</v>
      </c>
      <c r="O2181" t="s">
        <v>1506</v>
      </c>
      <c r="P2181" t="s">
        <v>1143</v>
      </c>
      <c r="Q2181" t="s">
        <v>1507</v>
      </c>
      <c r="R2181" t="s">
        <v>1508</v>
      </c>
      <c r="S2181" t="s">
        <v>1509</v>
      </c>
      <c r="T2181">
        <v>6.6</v>
      </c>
      <c r="U2181">
        <v>57265</v>
      </c>
      <c r="V2181" s="12">
        <f>W2181*1.5029674796748</f>
        <v>75148373.983740002</v>
      </c>
      <c r="W2181" s="3">
        <v>50000000</v>
      </c>
      <c r="X2181" s="13">
        <f>Y2181*1.5029674796748</f>
        <v>67238344.813292831</v>
      </c>
      <c r="Y2181" s="3">
        <v>44737059</v>
      </c>
      <c r="Z2181" s="13">
        <f>AA2181*1.5029674796748</f>
        <v>75230302.24402456</v>
      </c>
      <c r="AA2181" s="3">
        <v>50054511</v>
      </c>
      <c r="AB2181">
        <v>271</v>
      </c>
    </row>
    <row r="2182" spans="1:28" x14ac:dyDescent="0.2">
      <c r="A2182" t="s">
        <v>3856</v>
      </c>
      <c r="B2182" t="s">
        <v>3857</v>
      </c>
      <c r="C2182">
        <v>2002</v>
      </c>
      <c r="D2182" s="1">
        <v>37594</v>
      </c>
      <c r="E2182" t="s">
        <v>176</v>
      </c>
      <c r="F2182" t="s">
        <v>44034</v>
      </c>
      <c r="G2182" t="s">
        <v>44045</v>
      </c>
      <c r="H2182">
        <v>104</v>
      </c>
      <c r="I2182" t="s">
        <v>97</v>
      </c>
      <c r="J2182" t="s">
        <v>26</v>
      </c>
      <c r="K2182" t="s">
        <v>308</v>
      </c>
      <c r="M2182" t="s">
        <v>3858</v>
      </c>
      <c r="N2182" t="s">
        <v>3859</v>
      </c>
      <c r="O2182" t="s">
        <v>3860</v>
      </c>
      <c r="P2182" t="s">
        <v>3861</v>
      </c>
      <c r="Q2182" t="s">
        <v>3862</v>
      </c>
      <c r="R2182" t="s">
        <v>3863</v>
      </c>
      <c r="S2182" t="s">
        <v>3864</v>
      </c>
      <c r="T2182">
        <v>6.1</v>
      </c>
      <c r="U2182">
        <v>36319</v>
      </c>
      <c r="V2182" s="12">
        <f>W2182*1.43863813229572</f>
        <v>86318287.937743202</v>
      </c>
      <c r="W2182" s="3">
        <v>60000000</v>
      </c>
      <c r="X2182" s="13">
        <f>Y2182*1.43863813229572</f>
        <v>43624399.540856034</v>
      </c>
      <c r="Y2182" s="3">
        <v>30323400</v>
      </c>
      <c r="Z2182" s="13">
        <f>AA2182*1.43863813229572</f>
        <v>75274438.45136188</v>
      </c>
      <c r="AA2182" s="3">
        <v>52323400</v>
      </c>
      <c r="AB2182">
        <v>243</v>
      </c>
    </row>
    <row r="2183" spans="1:28" x14ac:dyDescent="0.2">
      <c r="A2183" t="s">
        <v>15869</v>
      </c>
      <c r="B2183" t="s">
        <v>15870</v>
      </c>
      <c r="C2183">
        <v>2008</v>
      </c>
      <c r="D2183" t="s">
        <v>15871</v>
      </c>
      <c r="E2183" t="s">
        <v>44043</v>
      </c>
      <c r="F2183" t="s">
        <v>44040</v>
      </c>
      <c r="G2183" t="s">
        <v>44034</v>
      </c>
      <c r="H2183">
        <v>106</v>
      </c>
      <c r="I2183" t="s">
        <v>15872</v>
      </c>
      <c r="J2183" t="s">
        <v>26</v>
      </c>
      <c r="M2183" t="s">
        <v>4461</v>
      </c>
      <c r="N2183" t="s">
        <v>15873</v>
      </c>
      <c r="O2183" t="s">
        <v>15874</v>
      </c>
      <c r="P2183" t="s">
        <v>861</v>
      </c>
      <c r="Q2183" t="s">
        <v>15875</v>
      </c>
      <c r="R2183" t="s">
        <v>15876</v>
      </c>
      <c r="S2183" t="s">
        <v>15877</v>
      </c>
      <c r="T2183">
        <v>6.1</v>
      </c>
      <c r="U2183">
        <v>72373</v>
      </c>
      <c r="V2183" s="12">
        <f>W2183*1.20207800169993</f>
        <v>72124680.101995796</v>
      </c>
      <c r="W2183" s="3">
        <v>60000000</v>
      </c>
      <c r="X2183" s="13">
        <f>Y2183*1.20207800169993</f>
        <v>20800065.344486609</v>
      </c>
      <c r="Y2183" s="3">
        <v>17303424</v>
      </c>
      <c r="Z2183" s="13">
        <f>AA2183*1.20207800169993</f>
        <v>75494321.114801005</v>
      </c>
      <c r="AA2183" s="3">
        <v>62803180</v>
      </c>
      <c r="AB2183">
        <v>131</v>
      </c>
    </row>
    <row r="2184" spans="1:28" hidden="1" x14ac:dyDescent="0.2">
      <c r="A2184" t="s">
        <v>20990</v>
      </c>
      <c r="B2184" t="s">
        <v>20991</v>
      </c>
      <c r="C2184">
        <v>2009</v>
      </c>
      <c r="D2184" t="s">
        <v>14166</v>
      </c>
      <c r="E2184" t="s">
        <v>16512</v>
      </c>
      <c r="F2184" t="s">
        <v>44044</v>
      </c>
      <c r="G2184" t="s">
        <v>44045</v>
      </c>
      <c r="H2184">
        <v>105</v>
      </c>
      <c r="I2184" t="s">
        <v>25</v>
      </c>
      <c r="J2184" t="s">
        <v>26</v>
      </c>
      <c r="K2184" t="s">
        <v>75</v>
      </c>
      <c r="M2184" t="s">
        <v>7253</v>
      </c>
      <c r="N2184" t="s">
        <v>20992</v>
      </c>
      <c r="O2184" t="s">
        <v>20993</v>
      </c>
      <c r="P2184" t="s">
        <v>4976</v>
      </c>
      <c r="Q2184" t="s">
        <v>20994</v>
      </c>
      <c r="R2184" t="s">
        <v>20995</v>
      </c>
      <c r="S2184" t="s">
        <v>20996</v>
      </c>
      <c r="T2184">
        <v>5.8</v>
      </c>
      <c r="U2184">
        <v>18614</v>
      </c>
      <c r="W2184"/>
      <c r="X2184"/>
      <c r="Y2184">
        <v>666009</v>
      </c>
      <c r="Z2184"/>
      <c r="AA2184">
        <v>3668952</v>
      </c>
      <c r="AB2184">
        <v>76</v>
      </c>
    </row>
    <row r="2185" spans="1:28" x14ac:dyDescent="0.2">
      <c r="A2185" t="s">
        <v>8269</v>
      </c>
      <c r="B2185" t="s">
        <v>8270</v>
      </c>
      <c r="C2185">
        <v>2005</v>
      </c>
      <c r="D2185" s="1">
        <v>38444</v>
      </c>
      <c r="E2185" t="s">
        <v>16512</v>
      </c>
      <c r="F2185" t="s">
        <v>44031</v>
      </c>
      <c r="G2185" t="s">
        <v>44044</v>
      </c>
      <c r="H2185">
        <v>97</v>
      </c>
      <c r="I2185" t="s">
        <v>8271</v>
      </c>
      <c r="J2185" t="s">
        <v>26</v>
      </c>
      <c r="K2185" t="s">
        <v>934</v>
      </c>
      <c r="M2185" t="s">
        <v>3585</v>
      </c>
      <c r="N2185" t="s">
        <v>8272</v>
      </c>
      <c r="O2185" t="s">
        <v>8273</v>
      </c>
      <c r="P2185" t="s">
        <v>7429</v>
      </c>
      <c r="Q2185" t="s">
        <v>8274</v>
      </c>
      <c r="R2185" t="s">
        <v>8275</v>
      </c>
      <c r="S2185" t="s">
        <v>8276</v>
      </c>
      <c r="T2185">
        <v>4.7</v>
      </c>
      <c r="U2185">
        <v>86112</v>
      </c>
      <c r="V2185" s="12">
        <f>W2185*1.32519713261649</f>
        <v>56983476.702509068</v>
      </c>
      <c r="W2185" s="3">
        <v>43000000</v>
      </c>
      <c r="X2185" s="13">
        <f>Y2185*1.32519713261649</f>
        <v>32347693.602365654</v>
      </c>
      <c r="Y2185" s="3">
        <v>24409722</v>
      </c>
      <c r="Z2185" s="13">
        <f>AA2185*1.32519713261649</f>
        <v>75530466.650824517</v>
      </c>
      <c r="AA2185" s="3">
        <v>56995646</v>
      </c>
      <c r="AB2185">
        <v>401</v>
      </c>
    </row>
    <row r="2186" spans="1:28" hidden="1" x14ac:dyDescent="0.2">
      <c r="A2186" t="s">
        <v>30454</v>
      </c>
      <c r="B2186" t="s">
        <v>30455</v>
      </c>
      <c r="C2186">
        <v>2013</v>
      </c>
      <c r="D2186" s="1">
        <v>41557</v>
      </c>
      <c r="E2186" t="s">
        <v>16512</v>
      </c>
      <c r="F2186" t="s">
        <v>44032</v>
      </c>
      <c r="G2186" t="s">
        <v>44055</v>
      </c>
      <c r="H2186">
        <v>131</v>
      </c>
      <c r="I2186" t="s">
        <v>9576</v>
      </c>
      <c r="J2186" t="s">
        <v>75</v>
      </c>
      <c r="K2186" t="s">
        <v>307</v>
      </c>
      <c r="L2186" t="s">
        <v>934</v>
      </c>
      <c r="M2186" t="s">
        <v>11748</v>
      </c>
      <c r="N2186" t="s">
        <v>30456</v>
      </c>
      <c r="O2186" t="s">
        <v>30457</v>
      </c>
      <c r="P2186" t="s">
        <v>30458</v>
      </c>
      <c r="Q2186" t="s">
        <v>30459</v>
      </c>
      <c r="R2186" t="s">
        <v>30460</v>
      </c>
      <c r="S2186" t="s">
        <v>30461</v>
      </c>
      <c r="T2186">
        <v>5.6</v>
      </c>
      <c r="U2186">
        <v>15487</v>
      </c>
      <c r="V2186" s="12">
        <f>W2186*1.11098185502045</f>
        <v>33329455.650613498</v>
      </c>
      <c r="W2186" s="3">
        <v>30000000</v>
      </c>
      <c r="X2186" s="13">
        <f>Y2186*1.11098185502045</f>
        <v>1126474.4969887102</v>
      </c>
      <c r="Y2186" s="3">
        <v>1013945</v>
      </c>
      <c r="Z2186" s="13">
        <f>AA2186*1.11098185502045</f>
        <v>75898338.571375534</v>
      </c>
      <c r="AA2186" s="3">
        <v>68316452</v>
      </c>
      <c r="AB2186">
        <v>93</v>
      </c>
    </row>
    <row r="2187" spans="1:28" x14ac:dyDescent="0.2">
      <c r="A2187" t="s">
        <v>9173</v>
      </c>
      <c r="B2187" t="s">
        <v>9174</v>
      </c>
      <c r="C2187">
        <v>2004</v>
      </c>
      <c r="D2187" t="s">
        <v>8795</v>
      </c>
      <c r="E2187" t="s">
        <v>1045</v>
      </c>
      <c r="F2187" t="s">
        <v>44032</v>
      </c>
      <c r="G2187" t="s">
        <v>44036</v>
      </c>
      <c r="H2187">
        <v>131</v>
      </c>
      <c r="I2187" t="s">
        <v>25</v>
      </c>
      <c r="J2187" t="s">
        <v>26</v>
      </c>
      <c r="K2187" t="s">
        <v>308</v>
      </c>
      <c r="M2187" t="s">
        <v>9175</v>
      </c>
      <c r="N2187" t="s">
        <v>9175</v>
      </c>
      <c r="O2187" t="s">
        <v>9176</v>
      </c>
      <c r="P2187" t="s">
        <v>1329</v>
      </c>
      <c r="Q2187" t="s">
        <v>9177</v>
      </c>
      <c r="R2187" t="s">
        <v>9178</v>
      </c>
      <c r="S2187" t="s">
        <v>9179</v>
      </c>
      <c r="T2187">
        <v>6.4</v>
      </c>
      <c r="U2187">
        <v>77478</v>
      </c>
      <c r="V2187" s="12">
        <f>W2187*1.37009528851244</f>
        <v>109607623.0809952</v>
      </c>
      <c r="W2187" s="3">
        <v>80000000</v>
      </c>
      <c r="X2187" s="13">
        <f>Y2187*1.37009528851244</f>
        <v>58539881.909788229</v>
      </c>
      <c r="Y2187" s="3">
        <v>42726869</v>
      </c>
      <c r="Z2187" s="13">
        <f>AA2187*1.37009528851244</f>
        <v>75999396.648459479</v>
      </c>
      <c r="AA2187" s="3">
        <v>55470154</v>
      </c>
      <c r="AB2187">
        <v>364</v>
      </c>
    </row>
    <row r="2188" spans="1:28" x14ac:dyDescent="0.2">
      <c r="A2188" t="s">
        <v>10686</v>
      </c>
      <c r="B2188" t="s">
        <v>10687</v>
      </c>
      <c r="C2188">
        <v>2005</v>
      </c>
      <c r="D2188" t="s">
        <v>10688</v>
      </c>
      <c r="E2188" t="s">
        <v>44041</v>
      </c>
      <c r="F2188" t="s">
        <v>44032</v>
      </c>
      <c r="G2188" t="s">
        <v>44042</v>
      </c>
      <c r="H2188">
        <v>108</v>
      </c>
      <c r="I2188" t="s">
        <v>229</v>
      </c>
      <c r="J2188" t="s">
        <v>26</v>
      </c>
      <c r="K2188" t="s">
        <v>27</v>
      </c>
      <c r="M2188" t="s">
        <v>7583</v>
      </c>
      <c r="N2188" t="s">
        <v>10689</v>
      </c>
      <c r="O2188" t="s">
        <v>10690</v>
      </c>
      <c r="P2188" t="s">
        <v>4517</v>
      </c>
      <c r="Q2188" t="s">
        <v>10691</v>
      </c>
      <c r="R2188" t="s">
        <v>10692</v>
      </c>
      <c r="S2188" t="s">
        <v>10693</v>
      </c>
      <c r="T2188">
        <v>6.6</v>
      </c>
      <c r="U2188">
        <v>70124</v>
      </c>
      <c r="V2188" s="12">
        <f>W2188*1.32519713261649</f>
        <v>29154336.917562779</v>
      </c>
      <c r="W2188" s="3">
        <v>22000000</v>
      </c>
      <c r="X2188" s="13">
        <f>Y2188*1.32519713261649</f>
        <v>47739002.220358513</v>
      </c>
      <c r="Y2188" s="3">
        <v>36024076</v>
      </c>
      <c r="Z2188" s="13">
        <f>AA2188*1.32519713261649</f>
        <v>76171106.700645313</v>
      </c>
      <c r="AA2188" s="3">
        <v>57479076</v>
      </c>
      <c r="AB2188">
        <v>391</v>
      </c>
    </row>
    <row r="2189" spans="1:28" hidden="1" x14ac:dyDescent="0.2">
      <c r="A2189" t="s">
        <v>21028</v>
      </c>
      <c r="B2189" t="s">
        <v>21029</v>
      </c>
      <c r="C2189">
        <v>2008</v>
      </c>
      <c r="D2189" t="s">
        <v>9795</v>
      </c>
      <c r="E2189" t="s">
        <v>44041</v>
      </c>
      <c r="F2189" t="s">
        <v>44032</v>
      </c>
      <c r="H2189">
        <v>99</v>
      </c>
      <c r="I2189" t="s">
        <v>1561</v>
      </c>
      <c r="J2189" t="s">
        <v>26</v>
      </c>
      <c r="M2189" t="s">
        <v>12849</v>
      </c>
      <c r="N2189" t="s">
        <v>12849</v>
      </c>
      <c r="O2189" t="s">
        <v>21030</v>
      </c>
      <c r="P2189" t="s">
        <v>12849</v>
      </c>
      <c r="Q2189" t="s">
        <v>21031</v>
      </c>
      <c r="R2189" t="s">
        <v>21032</v>
      </c>
      <c r="S2189" t="s">
        <v>21033</v>
      </c>
      <c r="T2189">
        <v>6.6</v>
      </c>
      <c r="U2189">
        <v>11757</v>
      </c>
      <c r="W2189"/>
      <c r="X2189"/>
      <c r="Y2189"/>
      <c r="Z2189"/>
      <c r="AA2189">
        <v>6611001</v>
      </c>
      <c r="AB2189">
        <v>33</v>
      </c>
    </row>
    <row r="2190" spans="1:28" x14ac:dyDescent="0.2">
      <c r="A2190" t="s">
        <v>30003</v>
      </c>
      <c r="B2190" t="s">
        <v>30004</v>
      </c>
      <c r="C2190">
        <v>2013</v>
      </c>
      <c r="D2190" t="s">
        <v>30005</v>
      </c>
      <c r="E2190" t="s">
        <v>44041</v>
      </c>
      <c r="F2190" t="s">
        <v>44032</v>
      </c>
      <c r="G2190" t="s">
        <v>44046</v>
      </c>
      <c r="H2190">
        <v>96</v>
      </c>
      <c r="I2190" t="s">
        <v>25</v>
      </c>
      <c r="J2190" t="s">
        <v>26</v>
      </c>
      <c r="M2190" t="s">
        <v>3946</v>
      </c>
      <c r="N2190" t="s">
        <v>30006</v>
      </c>
      <c r="O2190" t="s">
        <v>30007</v>
      </c>
      <c r="P2190" t="s">
        <v>7068</v>
      </c>
      <c r="Q2190" t="s">
        <v>30008</v>
      </c>
      <c r="R2190" t="s">
        <v>30009</v>
      </c>
      <c r="S2190" t="s">
        <v>30010</v>
      </c>
      <c r="T2190">
        <v>6.7</v>
      </c>
      <c r="U2190">
        <v>110304</v>
      </c>
      <c r="V2190" s="12">
        <f>W2190*1.11098185502045</f>
        <v>14442764.11526585</v>
      </c>
      <c r="W2190" s="3">
        <v>13000000</v>
      </c>
      <c r="X2190" s="13">
        <f>Y2190*1.11098185502045</f>
        <v>57629270.734761983</v>
      </c>
      <c r="Y2190" s="3">
        <v>51872378</v>
      </c>
      <c r="Z2190" s="13">
        <f>AA2190*1.11098185502045</f>
        <v>76182948.792012811</v>
      </c>
      <c r="AA2190" s="3">
        <v>68572631</v>
      </c>
      <c r="AB2190">
        <v>338</v>
      </c>
    </row>
    <row r="2191" spans="1:28" x14ac:dyDescent="0.2">
      <c r="A2191" t="s">
        <v>4087</v>
      </c>
      <c r="B2191" t="s">
        <v>4088</v>
      </c>
      <c r="C2191">
        <v>2002</v>
      </c>
      <c r="D2191" s="1">
        <v>37470</v>
      </c>
      <c r="E2191" t="s">
        <v>44043</v>
      </c>
      <c r="F2191" t="s">
        <v>44038</v>
      </c>
      <c r="G2191" t="s">
        <v>44040</v>
      </c>
      <c r="H2191">
        <v>88</v>
      </c>
      <c r="I2191" t="s">
        <v>97</v>
      </c>
      <c r="J2191" t="s">
        <v>26</v>
      </c>
      <c r="M2191" t="s">
        <v>4089</v>
      </c>
      <c r="N2191" t="s">
        <v>4090</v>
      </c>
      <c r="O2191" t="s">
        <v>4091</v>
      </c>
      <c r="P2191" t="s">
        <v>4092</v>
      </c>
      <c r="Q2191" t="s">
        <v>4093</v>
      </c>
      <c r="R2191" t="s">
        <v>4094</v>
      </c>
      <c r="S2191" t="s">
        <v>4095</v>
      </c>
      <c r="T2191">
        <v>5.4</v>
      </c>
      <c r="U2191">
        <v>34583</v>
      </c>
      <c r="V2191" s="12">
        <f>W2191*1.43863813229572</f>
        <v>21579571.9844358</v>
      </c>
      <c r="W2191" s="3">
        <v>15000000</v>
      </c>
      <c r="X2191" s="13">
        <f>Y2191*1.43863813229572</f>
        <v>69573327.012879387</v>
      </c>
      <c r="Y2191" s="3">
        <v>48360547</v>
      </c>
      <c r="Z2191" s="13">
        <f>AA2191*1.43863813229572</f>
        <v>76204682.008638144</v>
      </c>
      <c r="AA2191" s="3">
        <v>52970014</v>
      </c>
      <c r="AB2191">
        <v>114</v>
      </c>
    </row>
    <row r="2192" spans="1:28" hidden="1" x14ac:dyDescent="0.2">
      <c r="A2192" t="s">
        <v>21047</v>
      </c>
      <c r="B2192" t="s">
        <v>21048</v>
      </c>
      <c r="C2192">
        <v>2009</v>
      </c>
      <c r="D2192" t="s">
        <v>19120</v>
      </c>
      <c r="E2192" t="s">
        <v>44043</v>
      </c>
      <c r="F2192" t="s">
        <v>44044</v>
      </c>
      <c r="G2192" t="s">
        <v>44032</v>
      </c>
      <c r="H2192">
        <v>96</v>
      </c>
      <c r="I2192" t="s">
        <v>3123</v>
      </c>
      <c r="J2192" t="s">
        <v>308</v>
      </c>
      <c r="M2192" t="s">
        <v>21049</v>
      </c>
      <c r="N2192" t="s">
        <v>21049</v>
      </c>
      <c r="O2192" t="s">
        <v>21050</v>
      </c>
      <c r="P2192" t="s">
        <v>21051</v>
      </c>
      <c r="Q2192" t="s">
        <v>21051</v>
      </c>
      <c r="R2192" t="s">
        <v>21052</v>
      </c>
      <c r="S2192" t="s">
        <v>21053</v>
      </c>
      <c r="T2192">
        <v>7.6</v>
      </c>
      <c r="U2192">
        <v>30791</v>
      </c>
      <c r="W2192"/>
      <c r="X2192"/>
      <c r="Y2192">
        <v>2536665</v>
      </c>
      <c r="Z2192"/>
      <c r="AA2192">
        <v>5102705</v>
      </c>
      <c r="AB2192">
        <v>87</v>
      </c>
    </row>
    <row r="2193" spans="1:28" x14ac:dyDescent="0.2">
      <c r="A2193" t="s">
        <v>1539</v>
      </c>
      <c r="B2193" t="s">
        <v>1540</v>
      </c>
      <c r="C2193">
        <v>2000</v>
      </c>
      <c r="D2193" t="s">
        <v>1541</v>
      </c>
      <c r="E2193" t="s">
        <v>16512</v>
      </c>
      <c r="F2193" t="s">
        <v>44044</v>
      </c>
      <c r="G2193" t="s">
        <v>44032</v>
      </c>
      <c r="H2193">
        <v>106</v>
      </c>
      <c r="I2193" t="s">
        <v>433</v>
      </c>
      <c r="J2193" t="s">
        <v>26</v>
      </c>
      <c r="M2193" t="s">
        <v>1542</v>
      </c>
      <c r="N2193" t="s">
        <v>1543</v>
      </c>
      <c r="O2193" t="s">
        <v>1544</v>
      </c>
      <c r="P2193" t="s">
        <v>1545</v>
      </c>
      <c r="Q2193" t="s">
        <v>1546</v>
      </c>
      <c r="R2193" t="s">
        <v>1547</v>
      </c>
      <c r="S2193" t="s">
        <v>1548</v>
      </c>
      <c r="T2193">
        <v>5.6</v>
      </c>
      <c r="U2193">
        <v>30618</v>
      </c>
      <c r="V2193" s="12">
        <f>W2193*1.5029674796748</f>
        <v>52603861.788617998</v>
      </c>
      <c r="W2193" s="3">
        <v>35000000</v>
      </c>
      <c r="X2193" s="13">
        <f>Y2193*1.5029674796748</f>
        <v>52673178.648780607</v>
      </c>
      <c r="Y2193" s="3">
        <v>35046120</v>
      </c>
      <c r="Z2193" s="13">
        <f>AA2193*1.5029674796748</f>
        <v>76353934.258536756</v>
      </c>
      <c r="AA2193" s="3">
        <v>50802120</v>
      </c>
      <c r="AB2193">
        <v>192</v>
      </c>
    </row>
    <row r="2194" spans="1:28" hidden="1" x14ac:dyDescent="0.2">
      <c r="A2194" t="s">
        <v>21062</v>
      </c>
      <c r="B2194" t="s">
        <v>21063</v>
      </c>
      <c r="C2194">
        <v>2008</v>
      </c>
      <c r="D2194" t="s">
        <v>21064</v>
      </c>
      <c r="E2194" t="s">
        <v>16512</v>
      </c>
      <c r="F2194" t="s">
        <v>44038</v>
      </c>
      <c r="G2194" t="s">
        <v>44032</v>
      </c>
      <c r="H2194">
        <v>237</v>
      </c>
      <c r="I2194" t="s">
        <v>2213</v>
      </c>
      <c r="J2194" t="s">
        <v>934</v>
      </c>
      <c r="M2194" t="s">
        <v>6330</v>
      </c>
      <c r="N2194" t="s">
        <v>21065</v>
      </c>
      <c r="O2194" t="s">
        <v>21066</v>
      </c>
      <c r="P2194" t="s">
        <v>21067</v>
      </c>
      <c r="Q2194" t="s">
        <v>21068</v>
      </c>
      <c r="R2194" t="s">
        <v>21069</v>
      </c>
      <c r="S2194" t="s">
        <v>21070</v>
      </c>
      <c r="T2194">
        <v>8.1</v>
      </c>
      <c r="U2194">
        <v>11338</v>
      </c>
      <c r="W2194"/>
      <c r="X2194"/>
      <c r="Y2194"/>
      <c r="Z2194"/>
      <c r="AA2194"/>
      <c r="AB2194">
        <v>68</v>
      </c>
    </row>
    <row r="2195" spans="1:28" x14ac:dyDescent="0.2">
      <c r="A2195" t="s">
        <v>43610</v>
      </c>
      <c r="B2195" t="s">
        <v>43611</v>
      </c>
      <c r="C2195">
        <v>2019</v>
      </c>
      <c r="D2195" s="1">
        <v>43837</v>
      </c>
      <c r="E2195" t="s">
        <v>44043</v>
      </c>
      <c r="F2195" t="s">
        <v>44038</v>
      </c>
      <c r="G2195" t="s">
        <v>44032</v>
      </c>
      <c r="H2195">
        <v>109</v>
      </c>
      <c r="I2195" t="s">
        <v>43612</v>
      </c>
      <c r="J2195" t="s">
        <v>26</v>
      </c>
      <c r="M2195" t="s">
        <v>43613</v>
      </c>
      <c r="N2195" t="s">
        <v>28719</v>
      </c>
      <c r="O2195" t="s">
        <v>43614</v>
      </c>
      <c r="P2195" t="s">
        <v>28721</v>
      </c>
      <c r="Q2195" t="s">
        <v>28722</v>
      </c>
      <c r="R2195" t="s">
        <v>43615</v>
      </c>
      <c r="S2195" t="s">
        <v>43616</v>
      </c>
      <c r="T2195">
        <v>7.5</v>
      </c>
      <c r="U2195">
        <v>16902</v>
      </c>
      <c r="V2195" s="12">
        <f>W2195*1.01233684194057</f>
        <v>16197389.471049121</v>
      </c>
      <c r="W2195" s="3">
        <v>16000000</v>
      </c>
      <c r="X2195" s="13">
        <f>Y2195*1.01233684194057</f>
        <v>23063433.510058425</v>
      </c>
      <c r="Y2195" s="3">
        <v>22782371</v>
      </c>
      <c r="Z2195" s="13">
        <f>AA2195*1.01233684194057</f>
        <v>76725514.406759933</v>
      </c>
      <c r="AA2195" s="3">
        <v>75790499</v>
      </c>
      <c r="AB2195">
        <v>169</v>
      </c>
    </row>
    <row r="2196" spans="1:28" x14ac:dyDescent="0.2">
      <c r="A2196" t="s">
        <v>32301</v>
      </c>
      <c r="B2196" t="s">
        <v>32302</v>
      </c>
      <c r="C2196">
        <v>2014</v>
      </c>
      <c r="D2196" t="s">
        <v>31901</v>
      </c>
      <c r="E2196" t="s">
        <v>1045</v>
      </c>
      <c r="F2196" t="s">
        <v>44036</v>
      </c>
      <c r="H2196">
        <v>106</v>
      </c>
      <c r="I2196" t="s">
        <v>25</v>
      </c>
      <c r="J2196" t="s">
        <v>26</v>
      </c>
      <c r="M2196" t="s">
        <v>98</v>
      </c>
      <c r="N2196" t="s">
        <v>27219</v>
      </c>
      <c r="O2196" t="s">
        <v>32303</v>
      </c>
      <c r="P2196" t="s">
        <v>32304</v>
      </c>
      <c r="Q2196" t="s">
        <v>32305</v>
      </c>
      <c r="R2196" t="s">
        <v>32306</v>
      </c>
      <c r="S2196" t="s">
        <v>32307</v>
      </c>
      <c r="T2196">
        <v>5.8</v>
      </c>
      <c r="U2196">
        <v>19525</v>
      </c>
      <c r="V2196" s="12">
        <f>W2196*1.09324733035956</f>
        <v>26237935.928629439</v>
      </c>
      <c r="W2196" s="3">
        <v>24000000</v>
      </c>
      <c r="X2196" s="13">
        <f>Y2196*1.09324733035956</f>
        <v>71260246.458510965</v>
      </c>
      <c r="Y2196" s="3">
        <v>65182182</v>
      </c>
      <c r="Z2196" s="13">
        <f>AA2196*1.09324733035956</f>
        <v>76725658.801821679</v>
      </c>
      <c r="AA2196" s="3">
        <v>70181428</v>
      </c>
      <c r="AB2196">
        <v>42</v>
      </c>
    </row>
    <row r="2197" spans="1:28" x14ac:dyDescent="0.2">
      <c r="A2197" t="s">
        <v>18652</v>
      </c>
      <c r="B2197" t="s">
        <v>18653</v>
      </c>
      <c r="C2197">
        <v>2009</v>
      </c>
      <c r="D2197" t="s">
        <v>10711</v>
      </c>
      <c r="E2197" t="s">
        <v>176</v>
      </c>
      <c r="H2197">
        <v>110</v>
      </c>
      <c r="I2197" t="s">
        <v>25</v>
      </c>
      <c r="J2197" t="s">
        <v>26</v>
      </c>
      <c r="K2197" t="s">
        <v>64</v>
      </c>
      <c r="M2197" t="s">
        <v>18654</v>
      </c>
      <c r="N2197" t="s">
        <v>18655</v>
      </c>
      <c r="O2197" t="s">
        <v>18656</v>
      </c>
      <c r="P2197" t="s">
        <v>18657</v>
      </c>
      <c r="Q2197" t="s">
        <v>18658</v>
      </c>
      <c r="R2197" t="s">
        <v>18659</v>
      </c>
      <c r="S2197" t="s">
        <v>18660</v>
      </c>
      <c r="T2197">
        <v>7.3</v>
      </c>
      <c r="U2197">
        <v>104158</v>
      </c>
      <c r="V2197" s="12">
        <f>W2197*1.20636999678377</f>
        <v>12063699.967837701</v>
      </c>
      <c r="W2197" s="3">
        <v>10000000</v>
      </c>
      <c r="X2197" s="13">
        <f>Y2197*1.20636999678377</f>
        <v>57382827.404895119</v>
      </c>
      <c r="Y2197" s="3">
        <v>47566524</v>
      </c>
      <c r="Z2197" s="13">
        <f>AA2197*1.20636999678377</f>
        <v>76784882.095018476</v>
      </c>
      <c r="AA2197" s="3">
        <v>63649529</v>
      </c>
      <c r="AB2197">
        <v>314</v>
      </c>
    </row>
    <row r="2198" spans="1:28" x14ac:dyDescent="0.2">
      <c r="A2198" t="s">
        <v>22693</v>
      </c>
      <c r="B2198" t="s">
        <v>22694</v>
      </c>
      <c r="C2198">
        <v>2010</v>
      </c>
      <c r="D2198" t="s">
        <v>19812</v>
      </c>
      <c r="E2198" t="s">
        <v>1045</v>
      </c>
      <c r="F2198" t="s">
        <v>44033</v>
      </c>
      <c r="H2198">
        <v>101</v>
      </c>
      <c r="I2198" t="s">
        <v>25</v>
      </c>
      <c r="J2198" t="s">
        <v>26</v>
      </c>
      <c r="K2198" t="s">
        <v>75</v>
      </c>
      <c r="M2198" t="s">
        <v>10076</v>
      </c>
      <c r="N2198" t="s">
        <v>22695</v>
      </c>
      <c r="O2198" t="s">
        <v>22696</v>
      </c>
      <c r="P2198" t="s">
        <v>500</v>
      </c>
      <c r="Q2198" t="s">
        <v>22697</v>
      </c>
      <c r="R2198" t="s">
        <v>22698</v>
      </c>
      <c r="S2198" t="s">
        <v>22699</v>
      </c>
      <c r="T2198">
        <v>6.4</v>
      </c>
      <c r="U2198">
        <v>160018</v>
      </c>
      <c r="V2198" s="12">
        <f>W2198*1.18690152988223</f>
        <v>42728455.075760283</v>
      </c>
      <c r="W2198" s="3">
        <v>36000000</v>
      </c>
      <c r="X2198" s="13">
        <f>Y2198*1.18690152988223</f>
        <v>59686377.150438316</v>
      </c>
      <c r="Y2198" s="3">
        <v>50287556</v>
      </c>
      <c r="Z2198" s="13">
        <f>AA2198*1.18690152988223</f>
        <v>76887733.915796727</v>
      </c>
      <c r="AA2198" s="3">
        <v>64780213</v>
      </c>
      <c r="AB2198">
        <v>274</v>
      </c>
    </row>
    <row r="2199" spans="1:28" x14ac:dyDescent="0.2">
      <c r="A2199" t="s">
        <v>9366</v>
      </c>
      <c r="B2199" t="s">
        <v>9367</v>
      </c>
      <c r="C2199">
        <v>2003</v>
      </c>
      <c r="D2199" t="s">
        <v>5660</v>
      </c>
      <c r="E2199" t="s">
        <v>44043</v>
      </c>
      <c r="F2199" t="s">
        <v>44032</v>
      </c>
      <c r="G2199" t="s">
        <v>44046</v>
      </c>
      <c r="H2199">
        <v>79</v>
      </c>
      <c r="I2199" t="s">
        <v>25</v>
      </c>
      <c r="J2199" t="s">
        <v>26</v>
      </c>
      <c r="M2199" t="s">
        <v>9368</v>
      </c>
      <c r="N2199" t="s">
        <v>9368</v>
      </c>
      <c r="O2199" t="s">
        <v>9369</v>
      </c>
      <c r="P2199" t="s">
        <v>9370</v>
      </c>
      <c r="Q2199" t="s">
        <v>9371</v>
      </c>
      <c r="R2199" t="s">
        <v>9372</v>
      </c>
      <c r="S2199" t="s">
        <v>9373</v>
      </c>
      <c r="T2199">
        <v>5.7</v>
      </c>
      <c r="U2199">
        <v>50370</v>
      </c>
      <c r="V2199" s="12">
        <f>W2199*1.40658152173913</f>
        <v>703290.76086956495</v>
      </c>
      <c r="W2199" s="3">
        <v>500000</v>
      </c>
      <c r="X2199" s="13">
        <f>Y2199*1.40658152173913</f>
        <v>43056674.26028803</v>
      </c>
      <c r="Y2199" s="3">
        <v>30610863</v>
      </c>
      <c r="Z2199" s="13">
        <f>AA2199*1.40658152173913</f>
        <v>76916782.358461931</v>
      </c>
      <c r="AA2199" s="3">
        <v>54683487</v>
      </c>
      <c r="AB2199">
        <v>958</v>
      </c>
    </row>
    <row r="2200" spans="1:28" x14ac:dyDescent="0.2">
      <c r="A2200" t="s">
        <v>28679</v>
      </c>
      <c r="B2200" t="s">
        <v>28680</v>
      </c>
      <c r="C2200">
        <v>2012</v>
      </c>
      <c r="D2200" s="1">
        <v>41041</v>
      </c>
      <c r="E2200" t="s">
        <v>1045</v>
      </c>
      <c r="F2200" t="s">
        <v>44032</v>
      </c>
      <c r="G2200" t="s">
        <v>44036</v>
      </c>
      <c r="H2200">
        <v>94</v>
      </c>
      <c r="I2200" t="s">
        <v>25</v>
      </c>
      <c r="J2200" t="s">
        <v>26</v>
      </c>
      <c r="M2200" t="s">
        <v>4142</v>
      </c>
      <c r="N2200" t="s">
        <v>17592</v>
      </c>
      <c r="O2200" t="s">
        <v>28681</v>
      </c>
      <c r="P2200" t="s">
        <v>1459</v>
      </c>
      <c r="Q2200" t="s">
        <v>28682</v>
      </c>
      <c r="R2200" t="s">
        <v>28683</v>
      </c>
      <c r="S2200" t="s">
        <v>28684</v>
      </c>
      <c r="T2200">
        <v>7.8</v>
      </c>
      <c r="U2200">
        <v>311669</v>
      </c>
      <c r="V2200" s="12">
        <f>W2200*1.12725506764114</f>
        <v>18036081.082258239</v>
      </c>
      <c r="W2200" s="3">
        <v>16000000</v>
      </c>
      <c r="X2200" s="13">
        <f>Y2200*1.12725506764114</f>
        <v>51304157.939345084</v>
      </c>
      <c r="Y2200" s="3">
        <v>45512466</v>
      </c>
      <c r="Z2200" s="13">
        <f>AA2200*1.12725506764114</f>
        <v>76949999.806728363</v>
      </c>
      <c r="AA2200" s="3">
        <v>68263166</v>
      </c>
      <c r="AB2200">
        <v>443</v>
      </c>
    </row>
    <row r="2201" spans="1:28" hidden="1" x14ac:dyDescent="0.2">
      <c r="A2201" t="s">
        <v>21113</v>
      </c>
      <c r="B2201">
        <v>9.8611111000000001E-2</v>
      </c>
      <c r="C2201">
        <v>2017</v>
      </c>
      <c r="D2201" t="s">
        <v>21114</v>
      </c>
      <c r="E2201" t="s">
        <v>176</v>
      </c>
      <c r="F2201" t="s">
        <v>44045</v>
      </c>
      <c r="G2201" t="s">
        <v>44033</v>
      </c>
      <c r="H2201">
        <v>98</v>
      </c>
      <c r="I2201" t="s">
        <v>1705</v>
      </c>
      <c r="J2201" t="s">
        <v>26</v>
      </c>
      <c r="M2201" t="s">
        <v>21115</v>
      </c>
      <c r="N2201" t="s">
        <v>21116</v>
      </c>
      <c r="O2201" t="s">
        <v>21117</v>
      </c>
      <c r="P2201" t="s">
        <v>21118</v>
      </c>
      <c r="Q2201" t="s">
        <v>21119</v>
      </c>
      <c r="R2201" t="s">
        <v>21120</v>
      </c>
      <c r="S2201" t="s">
        <v>21121</v>
      </c>
      <c r="T2201">
        <v>5.8</v>
      </c>
      <c r="U2201">
        <v>19143</v>
      </c>
      <c r="W2201"/>
      <c r="X2201"/>
      <c r="Y2201">
        <v>422</v>
      </c>
      <c r="Z2201"/>
      <c r="AA2201">
        <v>3945729</v>
      </c>
      <c r="AB2201">
        <v>125</v>
      </c>
    </row>
    <row r="2202" spans="1:28" x14ac:dyDescent="0.2">
      <c r="A2202" t="s">
        <v>23581</v>
      </c>
      <c r="B2202" t="s">
        <v>23582</v>
      </c>
      <c r="C2202">
        <v>2012</v>
      </c>
      <c r="D2202" s="1">
        <v>41132</v>
      </c>
      <c r="E2202" t="s">
        <v>1045</v>
      </c>
      <c r="F2202" t="s">
        <v>44033</v>
      </c>
      <c r="H2202">
        <v>102</v>
      </c>
      <c r="I2202" t="s">
        <v>25</v>
      </c>
      <c r="J2202" t="s">
        <v>26</v>
      </c>
      <c r="M2202" t="s">
        <v>16538</v>
      </c>
      <c r="N2202" t="s">
        <v>23583</v>
      </c>
      <c r="O2202" t="s">
        <v>23584</v>
      </c>
      <c r="P2202" t="s">
        <v>979</v>
      </c>
      <c r="Q2202" t="s">
        <v>23585</v>
      </c>
      <c r="R2202" t="s">
        <v>23586</v>
      </c>
      <c r="S2202" t="s">
        <v>23587</v>
      </c>
      <c r="T2202">
        <v>5.7</v>
      </c>
      <c r="U2202">
        <v>119823</v>
      </c>
      <c r="V2202" s="12">
        <f>W2202*1.12725506764114</f>
        <v>76653344.599597514</v>
      </c>
      <c r="W2202" s="3">
        <v>68000000</v>
      </c>
      <c r="X2202" s="13">
        <f>Y2202*1.12725506764114</f>
        <v>39851848.406317219</v>
      </c>
      <c r="Y2202" s="3">
        <v>35353000</v>
      </c>
      <c r="Z2202" s="13">
        <f>AA2202*1.12725506764114</f>
        <v>76955293.396526009</v>
      </c>
      <c r="AA2202" s="3">
        <v>68267862</v>
      </c>
      <c r="AB2202">
        <v>235</v>
      </c>
    </row>
    <row r="2203" spans="1:28" x14ac:dyDescent="0.2">
      <c r="A2203" t="s">
        <v>11889</v>
      </c>
      <c r="B2203" t="s">
        <v>11890</v>
      </c>
      <c r="C2203">
        <v>2005</v>
      </c>
      <c r="D2203" t="s">
        <v>10526</v>
      </c>
      <c r="E2203" t="s">
        <v>16512</v>
      </c>
      <c r="F2203" t="s">
        <v>44046</v>
      </c>
      <c r="G2203" t="s">
        <v>44033</v>
      </c>
      <c r="H2203">
        <v>105</v>
      </c>
      <c r="I2203" t="s">
        <v>11891</v>
      </c>
      <c r="J2203" t="s">
        <v>26</v>
      </c>
      <c r="K2203" t="s">
        <v>934</v>
      </c>
      <c r="M2203" t="s">
        <v>839</v>
      </c>
      <c r="N2203" t="s">
        <v>11892</v>
      </c>
      <c r="O2203" t="s">
        <v>11893</v>
      </c>
      <c r="P2203" t="s">
        <v>11894</v>
      </c>
      <c r="Q2203" t="s">
        <v>11895</v>
      </c>
      <c r="R2203" t="s">
        <v>11896</v>
      </c>
      <c r="S2203" t="s">
        <v>11897</v>
      </c>
      <c r="T2203">
        <v>5.2</v>
      </c>
      <c r="U2203">
        <v>105058</v>
      </c>
      <c r="V2203" s="12">
        <f>W2203*1.32519713261649</f>
        <v>79511827.956989393</v>
      </c>
      <c r="W2203" s="3">
        <v>60000000</v>
      </c>
      <c r="X2203" s="13">
        <f>Y2203*1.32519713261649</f>
        <v>37386908.09681011</v>
      </c>
      <c r="Y2203" s="3">
        <v>28212337</v>
      </c>
      <c r="Z2203" s="13">
        <f>AA2203*1.32519713261649</f>
        <v>76957005.583763584</v>
      </c>
      <c r="AA2203" s="3">
        <v>58072119</v>
      </c>
      <c r="AB2203">
        <v>880</v>
      </c>
    </row>
    <row r="2204" spans="1:28" hidden="1" x14ac:dyDescent="0.2">
      <c r="A2204" t="s">
        <v>21137</v>
      </c>
      <c r="B2204" t="s">
        <v>21138</v>
      </c>
      <c r="C2204">
        <v>2012</v>
      </c>
      <c r="D2204" s="1">
        <v>41280</v>
      </c>
      <c r="E2204" t="s">
        <v>44041</v>
      </c>
      <c r="F2204" t="s">
        <v>44045</v>
      </c>
      <c r="G2204" t="s">
        <v>44042</v>
      </c>
      <c r="H2204">
        <v>104</v>
      </c>
      <c r="I2204" t="s">
        <v>11236</v>
      </c>
      <c r="J2204" t="s">
        <v>26</v>
      </c>
      <c r="M2204" t="s">
        <v>21139</v>
      </c>
      <c r="N2204" t="s">
        <v>21140</v>
      </c>
      <c r="O2204" t="s">
        <v>21141</v>
      </c>
      <c r="P2204" t="s">
        <v>500</v>
      </c>
      <c r="Q2204" t="s">
        <v>21142</v>
      </c>
      <c r="R2204" t="s">
        <v>21143</v>
      </c>
      <c r="S2204" t="s">
        <v>21144</v>
      </c>
      <c r="T2204">
        <v>5.8</v>
      </c>
      <c r="U2204">
        <v>10430</v>
      </c>
      <c r="W2204">
        <v>25000000</v>
      </c>
      <c r="X2204"/>
      <c r="Y2204"/>
      <c r="Z2204"/>
      <c r="AA2204">
        <v>30640</v>
      </c>
      <c r="AB2204">
        <v>68</v>
      </c>
    </row>
    <row r="2205" spans="1:28" x14ac:dyDescent="0.2">
      <c r="A2205" t="s">
        <v>11712</v>
      </c>
      <c r="B2205" t="s">
        <v>11713</v>
      </c>
      <c r="C2205">
        <v>2005</v>
      </c>
      <c r="D2205" t="s">
        <v>9356</v>
      </c>
      <c r="E2205" t="s">
        <v>1045</v>
      </c>
      <c r="F2205" t="s">
        <v>44036</v>
      </c>
      <c r="H2205">
        <v>98</v>
      </c>
      <c r="I2205" t="s">
        <v>25</v>
      </c>
      <c r="J2205" t="s">
        <v>26</v>
      </c>
      <c r="K2205" t="s">
        <v>4487</v>
      </c>
      <c r="M2205" t="s">
        <v>11714</v>
      </c>
      <c r="N2205" t="s">
        <v>11715</v>
      </c>
      <c r="O2205" t="s">
        <v>11716</v>
      </c>
      <c r="P2205" t="s">
        <v>3457</v>
      </c>
      <c r="Q2205" t="s">
        <v>11717</v>
      </c>
      <c r="R2205" t="s">
        <v>11718</v>
      </c>
      <c r="S2205" t="s">
        <v>11719</v>
      </c>
      <c r="T2205">
        <v>5.9</v>
      </c>
      <c r="U2205">
        <v>30272</v>
      </c>
      <c r="V2205" s="12">
        <f>W2205*1.32519713261649</f>
        <v>39755913.978494696</v>
      </c>
      <c r="W2205" s="3">
        <v>30000000</v>
      </c>
      <c r="X2205" s="13">
        <f>Y2205*1.32519713261649</f>
        <v>58169346.584193662</v>
      </c>
      <c r="Y2205" s="3">
        <v>43894863</v>
      </c>
      <c r="Z2205" s="13">
        <f>AA2205*1.32519713261649</f>
        <v>77168243.331899792</v>
      </c>
      <c r="AA2205" s="3">
        <v>58231520</v>
      </c>
      <c r="AB2205">
        <v>270</v>
      </c>
    </row>
    <row r="2206" spans="1:28" x14ac:dyDescent="0.2">
      <c r="A2206" t="s">
        <v>40866</v>
      </c>
      <c r="B2206" t="s">
        <v>40867</v>
      </c>
      <c r="C2206">
        <v>2019</v>
      </c>
      <c r="D2206" t="s">
        <v>36800</v>
      </c>
      <c r="E2206" t="s">
        <v>16512</v>
      </c>
      <c r="F2206" t="s">
        <v>44044</v>
      </c>
      <c r="G2206" t="s">
        <v>44032</v>
      </c>
      <c r="H2206">
        <v>119</v>
      </c>
      <c r="I2206" t="s">
        <v>40868</v>
      </c>
      <c r="J2206" t="s">
        <v>26</v>
      </c>
      <c r="K2206" t="s">
        <v>1793</v>
      </c>
      <c r="L2206" t="s">
        <v>40869</v>
      </c>
      <c r="M2206" t="s">
        <v>34579</v>
      </c>
      <c r="N2206" t="s">
        <v>40870</v>
      </c>
      <c r="O2206" t="s">
        <v>40871</v>
      </c>
      <c r="P2206" t="s">
        <v>8535</v>
      </c>
      <c r="Q2206" t="s">
        <v>40872</v>
      </c>
      <c r="R2206" t="s">
        <v>40873</v>
      </c>
      <c r="S2206" t="s">
        <v>40874</v>
      </c>
      <c r="T2206">
        <v>6.2</v>
      </c>
      <c r="U2206">
        <v>53831</v>
      </c>
      <c r="V2206" s="12">
        <f>W2206*1.01233684194057</f>
        <v>60740210.5164342</v>
      </c>
      <c r="W2206" s="3">
        <v>60000000</v>
      </c>
      <c r="X2206" s="13">
        <f>Y2206*1.01233684194057</f>
        <v>32535354.060643792</v>
      </c>
      <c r="Y2206" s="3">
        <v>32138862</v>
      </c>
      <c r="Z2206" s="13">
        <f>AA2206*1.01233684194057</f>
        <v>77362533.438572094</v>
      </c>
      <c r="AA2206" s="3">
        <v>76419755</v>
      </c>
      <c r="AB2206">
        <v>663</v>
      </c>
    </row>
    <row r="2207" spans="1:28" x14ac:dyDescent="0.2">
      <c r="A2207" t="s">
        <v>36006</v>
      </c>
      <c r="B2207" t="s">
        <v>36007</v>
      </c>
      <c r="C2207">
        <v>2014</v>
      </c>
      <c r="D2207" t="s">
        <v>36008</v>
      </c>
      <c r="E2207" t="s">
        <v>44035</v>
      </c>
      <c r="F2207" t="s">
        <v>44032</v>
      </c>
      <c r="G2207" t="s">
        <v>44049</v>
      </c>
      <c r="H2207">
        <v>138</v>
      </c>
      <c r="I2207" t="s">
        <v>25</v>
      </c>
      <c r="J2207" t="s">
        <v>26</v>
      </c>
      <c r="K2207" t="s">
        <v>975</v>
      </c>
      <c r="M2207" t="s">
        <v>36009</v>
      </c>
      <c r="N2207" t="s">
        <v>36010</v>
      </c>
      <c r="O2207" t="s">
        <v>36011</v>
      </c>
      <c r="P2207" t="s">
        <v>36012</v>
      </c>
      <c r="Q2207" t="s">
        <v>36013</v>
      </c>
      <c r="R2207" t="s">
        <v>36014</v>
      </c>
      <c r="S2207" t="s">
        <v>36015</v>
      </c>
      <c r="T2207">
        <v>5.7</v>
      </c>
      <c r="U2207">
        <v>18152</v>
      </c>
      <c r="V2207" s="12">
        <f>W2207*1.09324733035956</f>
        <v>24051441.26791032</v>
      </c>
      <c r="W2207" s="3">
        <v>22000000</v>
      </c>
      <c r="X2207" s="13">
        <f>Y2207*1.09324733035956</f>
        <v>65266935.590294875</v>
      </c>
      <c r="Y2207" s="3">
        <v>59700064</v>
      </c>
      <c r="Z2207" s="13">
        <f>AA2207*1.09324733035956</f>
        <v>77433910.338816479</v>
      </c>
      <c r="AA2207" s="3">
        <v>70829270</v>
      </c>
      <c r="AB2207">
        <v>187</v>
      </c>
    </row>
    <row r="2208" spans="1:28" x14ac:dyDescent="0.2">
      <c r="A2208" t="s">
        <v>18019</v>
      </c>
      <c r="B2208" t="s">
        <v>18020</v>
      </c>
      <c r="C2208">
        <v>2008</v>
      </c>
      <c r="D2208" t="s">
        <v>18021</v>
      </c>
      <c r="E2208" t="s">
        <v>1045</v>
      </c>
      <c r="F2208" t="s">
        <v>44036</v>
      </c>
      <c r="H2208">
        <v>99</v>
      </c>
      <c r="I2208" t="s">
        <v>25</v>
      </c>
      <c r="J2208" t="s">
        <v>26</v>
      </c>
      <c r="M2208" t="s">
        <v>18022</v>
      </c>
      <c r="N2208" t="s">
        <v>18022</v>
      </c>
      <c r="O2208" t="s">
        <v>18023</v>
      </c>
      <c r="P2208" t="s">
        <v>18024</v>
      </c>
      <c r="Q2208" t="s">
        <v>18025</v>
      </c>
      <c r="R2208" t="s">
        <v>18026</v>
      </c>
      <c r="S2208" t="s">
        <v>18027</v>
      </c>
      <c r="T2208">
        <v>6</v>
      </c>
      <c r="U2208">
        <v>41704</v>
      </c>
      <c r="V2208" s="12">
        <f>W2208*1.20207800169993</f>
        <v>36062340.050997898</v>
      </c>
      <c r="W2208" s="3">
        <v>30000000</v>
      </c>
      <c r="X2208" s="13">
        <f>Y2208*1.20207800169993</f>
        <v>72718761.475371927</v>
      </c>
      <c r="Y2208" s="3">
        <v>60494212</v>
      </c>
      <c r="Z2208" s="13">
        <f>AA2208*1.20207800169993</f>
        <v>77467571.823165491</v>
      </c>
      <c r="AA2208" s="3">
        <v>64444713</v>
      </c>
      <c r="AB2208">
        <v>110</v>
      </c>
    </row>
    <row r="2209" spans="1:28" hidden="1" x14ac:dyDescent="0.2">
      <c r="A2209" t="s">
        <v>21176</v>
      </c>
      <c r="B2209" t="s">
        <v>21177</v>
      </c>
      <c r="C2209">
        <v>2008</v>
      </c>
      <c r="D2209" s="1">
        <v>40095</v>
      </c>
      <c r="E2209" t="s">
        <v>44041</v>
      </c>
      <c r="F2209" t="s">
        <v>44032</v>
      </c>
      <c r="H2209">
        <v>100</v>
      </c>
      <c r="I2209" t="s">
        <v>25</v>
      </c>
      <c r="J2209" t="s">
        <v>26</v>
      </c>
      <c r="M2209" t="s">
        <v>21178</v>
      </c>
      <c r="N2209" t="s">
        <v>21179</v>
      </c>
      <c r="O2209" t="s">
        <v>21180</v>
      </c>
      <c r="P2209" t="s">
        <v>21181</v>
      </c>
      <c r="Q2209" t="s">
        <v>21182</v>
      </c>
      <c r="R2209" t="s">
        <v>21183</v>
      </c>
      <c r="S2209" t="s">
        <v>21184</v>
      </c>
      <c r="T2209">
        <v>6.6</v>
      </c>
      <c r="U2209">
        <v>11643</v>
      </c>
      <c r="W2209"/>
      <c r="X2209"/>
      <c r="Y2209"/>
      <c r="Z2209"/>
      <c r="AA2209">
        <v>44872</v>
      </c>
      <c r="AB2209">
        <v>54</v>
      </c>
    </row>
    <row r="2210" spans="1:28" hidden="1" x14ac:dyDescent="0.2">
      <c r="A2210" t="s">
        <v>21185</v>
      </c>
      <c r="B2210" t="s">
        <v>21186</v>
      </c>
      <c r="C2210">
        <v>2009</v>
      </c>
      <c r="D2210" s="1">
        <v>40093</v>
      </c>
      <c r="E2210" t="s">
        <v>1045</v>
      </c>
      <c r="F2210" t="s">
        <v>44032</v>
      </c>
      <c r="G2210" t="s">
        <v>44036</v>
      </c>
      <c r="H2210">
        <v>98</v>
      </c>
      <c r="I2210" t="s">
        <v>25</v>
      </c>
      <c r="J2210" t="s">
        <v>26</v>
      </c>
      <c r="M2210" t="s">
        <v>8253</v>
      </c>
      <c r="N2210" t="s">
        <v>21187</v>
      </c>
      <c r="O2210" t="s">
        <v>21188</v>
      </c>
      <c r="P2210" t="s">
        <v>13070</v>
      </c>
      <c r="Q2210" t="s">
        <v>21189</v>
      </c>
      <c r="R2210" t="s">
        <v>21190</v>
      </c>
      <c r="S2210" t="s">
        <v>21191</v>
      </c>
      <c r="T2210">
        <v>6.4</v>
      </c>
      <c r="U2210">
        <v>12854</v>
      </c>
      <c r="W2210"/>
      <c r="X2210"/>
      <c r="Y2210">
        <v>337356</v>
      </c>
      <c r="Z2210"/>
      <c r="AA2210">
        <v>2860973</v>
      </c>
      <c r="AB2210">
        <v>50</v>
      </c>
    </row>
    <row r="2211" spans="1:28" x14ac:dyDescent="0.2">
      <c r="A2211" t="s">
        <v>42050</v>
      </c>
      <c r="B2211" t="s">
        <v>42051</v>
      </c>
      <c r="C2211">
        <v>2018</v>
      </c>
      <c r="D2211" s="1">
        <v>43320</v>
      </c>
      <c r="E2211" t="s">
        <v>16512</v>
      </c>
      <c r="F2211" t="s">
        <v>44031</v>
      </c>
      <c r="G2211" t="s">
        <v>44038</v>
      </c>
      <c r="H2211">
        <v>117</v>
      </c>
      <c r="I2211" t="s">
        <v>42052</v>
      </c>
      <c r="J2211" t="s">
        <v>26</v>
      </c>
      <c r="K2211" t="s">
        <v>75</v>
      </c>
      <c r="L2211" t="s">
        <v>27</v>
      </c>
      <c r="M2211" t="s">
        <v>42053</v>
      </c>
      <c r="N2211" t="s">
        <v>42054</v>
      </c>
      <c r="O2211" t="s">
        <v>42055</v>
      </c>
      <c r="P2211" t="s">
        <v>42056</v>
      </c>
      <c r="Q2211" t="s">
        <v>42057</v>
      </c>
      <c r="R2211" t="s">
        <v>42058</v>
      </c>
      <c r="S2211" t="s">
        <v>42059</v>
      </c>
      <c r="T2211">
        <v>6</v>
      </c>
      <c r="U2211">
        <v>65737</v>
      </c>
      <c r="V2211" s="12">
        <f>W2211*1.03068014830331</f>
        <v>41227205.932132393</v>
      </c>
      <c r="W2211" s="3">
        <v>40000000</v>
      </c>
      <c r="X2211" s="13">
        <f>Y2211*1.03068014830331</f>
        <v>34591758.254285917</v>
      </c>
      <c r="Y2211" s="3">
        <v>33562069</v>
      </c>
      <c r="Z2211" s="13">
        <f>AA2211*1.03068014830331</f>
        <v>77650884.775211141</v>
      </c>
      <c r="AA2211" s="3">
        <v>75339459</v>
      </c>
      <c r="AB2211">
        <v>510</v>
      </c>
    </row>
    <row r="2212" spans="1:28" hidden="1" x14ac:dyDescent="0.2">
      <c r="A2212" t="s">
        <v>29011</v>
      </c>
      <c r="B2212" t="s">
        <v>29012</v>
      </c>
      <c r="C2212">
        <v>2012</v>
      </c>
      <c r="D2212" t="s">
        <v>11065</v>
      </c>
      <c r="E2212" t="s">
        <v>176</v>
      </c>
      <c r="F2212" t="s">
        <v>44036</v>
      </c>
      <c r="H2212">
        <v>129</v>
      </c>
      <c r="I2212" t="s">
        <v>1561</v>
      </c>
      <c r="J2212" t="s">
        <v>26</v>
      </c>
      <c r="M2212" t="s">
        <v>11560</v>
      </c>
      <c r="N2212" t="s">
        <v>29013</v>
      </c>
      <c r="O2212" t="s">
        <v>29014</v>
      </c>
      <c r="P2212" t="s">
        <v>16661</v>
      </c>
      <c r="Q2212" t="s">
        <v>29015</v>
      </c>
      <c r="R2212" t="s">
        <v>29016</v>
      </c>
      <c r="S2212" t="s">
        <v>29017</v>
      </c>
      <c r="T2212">
        <v>6.6</v>
      </c>
      <c r="U2212">
        <v>89890</v>
      </c>
      <c r="V2212" s="12">
        <f>W2212*1.12725506764114</f>
        <v>45766555.746230282</v>
      </c>
      <c r="W2212" s="3">
        <v>40600000</v>
      </c>
      <c r="X2212" s="13">
        <f>Y2212*1.12725506764114</f>
        <v>14447314.649498673</v>
      </c>
      <c r="Y2212" s="3">
        <v>12816367</v>
      </c>
      <c r="Z2212" s="13">
        <f>AA2212*1.12725506764114</f>
        <v>77700733.645696282</v>
      </c>
      <c r="AA2212" s="3">
        <v>68929150</v>
      </c>
      <c r="AB2212">
        <v>265</v>
      </c>
    </row>
    <row r="2213" spans="1:28" hidden="1" x14ac:dyDescent="0.2">
      <c r="A2213" t="s">
        <v>21208</v>
      </c>
      <c r="B2213" t="s">
        <v>21209</v>
      </c>
      <c r="C2213">
        <v>2009</v>
      </c>
      <c r="D2213" t="s">
        <v>21210</v>
      </c>
      <c r="E2213" t="s">
        <v>44041</v>
      </c>
      <c r="F2213" t="s">
        <v>44032</v>
      </c>
      <c r="G2213" t="s">
        <v>44045</v>
      </c>
      <c r="H2213">
        <v>116</v>
      </c>
      <c r="I2213" t="s">
        <v>1026</v>
      </c>
      <c r="J2213" t="s">
        <v>26</v>
      </c>
      <c r="K2213" t="s">
        <v>308</v>
      </c>
      <c r="L2213" t="s">
        <v>361</v>
      </c>
      <c r="M2213" t="s">
        <v>9742</v>
      </c>
      <c r="N2213" t="s">
        <v>9742</v>
      </c>
      <c r="O2213" t="s">
        <v>21211</v>
      </c>
      <c r="P2213" t="s">
        <v>21212</v>
      </c>
      <c r="Q2213" t="s">
        <v>21213</v>
      </c>
      <c r="R2213" t="s">
        <v>21214</v>
      </c>
      <c r="S2213" t="s">
        <v>21215</v>
      </c>
      <c r="T2213">
        <v>6.3</v>
      </c>
      <c r="U2213">
        <v>19266</v>
      </c>
      <c r="W2213"/>
      <c r="X2213"/>
      <c r="Y2213">
        <v>426688</v>
      </c>
      <c r="Z2213"/>
      <c r="AA2213">
        <v>1981134</v>
      </c>
      <c r="AB2213">
        <v>118</v>
      </c>
    </row>
    <row r="2214" spans="1:28" x14ac:dyDescent="0.2">
      <c r="A2214" t="s">
        <v>43082</v>
      </c>
      <c r="B2214" t="s">
        <v>43083</v>
      </c>
      <c r="C2214">
        <v>2018</v>
      </c>
      <c r="D2214" t="s">
        <v>23686</v>
      </c>
      <c r="E2214" t="s">
        <v>176</v>
      </c>
      <c r="F2214" t="s">
        <v>44045</v>
      </c>
      <c r="G2214" t="s">
        <v>44042</v>
      </c>
      <c r="H2214">
        <v>102</v>
      </c>
      <c r="I2214" t="s">
        <v>2743</v>
      </c>
      <c r="J2214" t="s">
        <v>26</v>
      </c>
      <c r="M2214" t="s">
        <v>43084</v>
      </c>
      <c r="N2214" t="s">
        <v>43085</v>
      </c>
      <c r="O2214" t="s">
        <v>43086</v>
      </c>
      <c r="P2214" t="s">
        <v>8858</v>
      </c>
      <c r="Q2214" t="s">
        <v>43087</v>
      </c>
      <c r="R2214" t="s">
        <v>43088</v>
      </c>
      <c r="S2214" t="s">
        <v>43089</v>
      </c>
      <c r="T2214">
        <v>7.6</v>
      </c>
      <c r="U2214">
        <v>132937</v>
      </c>
      <c r="V2214" s="12">
        <f>W2214*1.03068014830331</f>
        <v>906998.53050691274</v>
      </c>
      <c r="W2214" s="3">
        <v>880000</v>
      </c>
      <c r="X2214" s="13">
        <f>Y2214*1.03068014830331</f>
        <v>26819283.819754049</v>
      </c>
      <c r="Y2214" s="3">
        <v>26020957</v>
      </c>
      <c r="Z2214" s="13">
        <f>AA2214*1.03068014830331</f>
        <v>77777223.486429855</v>
      </c>
      <c r="AA2214" s="3">
        <v>75462037</v>
      </c>
      <c r="AB2214">
        <v>1102</v>
      </c>
    </row>
    <row r="2215" spans="1:28" x14ac:dyDescent="0.2">
      <c r="A2215" t="s">
        <v>1665</v>
      </c>
      <c r="B2215" t="s">
        <v>1666</v>
      </c>
      <c r="C2215">
        <v>2008</v>
      </c>
      <c r="D2215" t="s">
        <v>1667</v>
      </c>
      <c r="E2215" t="s">
        <v>44041</v>
      </c>
      <c r="F2215" t="s">
        <v>44042</v>
      </c>
      <c r="H2215">
        <v>111</v>
      </c>
      <c r="I2215" t="s">
        <v>1668</v>
      </c>
      <c r="J2215" t="s">
        <v>26</v>
      </c>
      <c r="K2215" t="s">
        <v>1121</v>
      </c>
      <c r="M2215" t="s">
        <v>474</v>
      </c>
      <c r="N2215" t="s">
        <v>1669</v>
      </c>
      <c r="O2215" t="s">
        <v>1670</v>
      </c>
      <c r="P2215" t="s">
        <v>1671</v>
      </c>
      <c r="Q2215" t="s">
        <v>1672</v>
      </c>
      <c r="R2215" t="s">
        <v>1673</v>
      </c>
      <c r="S2215" t="s">
        <v>1674</v>
      </c>
      <c r="T2215">
        <v>7.2</v>
      </c>
      <c r="U2215">
        <v>171338</v>
      </c>
      <c r="V2215" s="12">
        <f>W2215*1.20207800169993</f>
        <v>24041560.033998597</v>
      </c>
      <c r="W2215" s="3">
        <v>20000000</v>
      </c>
      <c r="X2215" s="13">
        <f>Y2215*1.20207800169993</f>
        <v>36135258.102581017</v>
      </c>
      <c r="Y2215" s="3">
        <v>30060660</v>
      </c>
      <c r="Z2215" s="13">
        <f>AA2215*1.20207800169993</f>
        <v>77928818.769041777</v>
      </c>
      <c r="AA2215" s="3">
        <v>64828421</v>
      </c>
      <c r="AB2215">
        <v>213</v>
      </c>
    </row>
    <row r="2216" spans="1:28" hidden="1" x14ac:dyDescent="0.2">
      <c r="A2216" t="s">
        <v>21229</v>
      </c>
      <c r="B2216" t="s">
        <v>21230</v>
      </c>
      <c r="C2216">
        <v>2009</v>
      </c>
      <c r="D2216" t="s">
        <v>11446</v>
      </c>
      <c r="E2216" t="s">
        <v>1045</v>
      </c>
      <c r="H2216">
        <v>99</v>
      </c>
      <c r="I2216" t="s">
        <v>25</v>
      </c>
      <c r="J2216" t="s">
        <v>26</v>
      </c>
      <c r="M2216" t="s">
        <v>21231</v>
      </c>
      <c r="N2216" t="s">
        <v>3285</v>
      </c>
      <c r="O2216" t="s">
        <v>21232</v>
      </c>
      <c r="P2216" t="s">
        <v>21231</v>
      </c>
      <c r="Q2216" t="s">
        <v>21233</v>
      </c>
      <c r="R2216" t="s">
        <v>21234</v>
      </c>
      <c r="S2216" t="s">
        <v>21235</v>
      </c>
      <c r="T2216">
        <v>6.4</v>
      </c>
      <c r="U2216">
        <v>13142</v>
      </c>
      <c r="W2216"/>
      <c r="X2216"/>
      <c r="Y2216">
        <v>41587</v>
      </c>
      <c r="Z2216"/>
      <c r="AA2216">
        <v>60421</v>
      </c>
      <c r="AB2216">
        <v>33</v>
      </c>
    </row>
    <row r="2217" spans="1:28" x14ac:dyDescent="0.2">
      <c r="A2217" t="s">
        <v>736</v>
      </c>
      <c r="B2217" t="s">
        <v>737</v>
      </c>
      <c r="C2217">
        <v>2000</v>
      </c>
      <c r="D2217" s="1">
        <v>36651</v>
      </c>
      <c r="E2217" t="s">
        <v>1045</v>
      </c>
      <c r="F2217" t="s">
        <v>44032</v>
      </c>
      <c r="H2217">
        <v>94</v>
      </c>
      <c r="I2217" t="s">
        <v>319</v>
      </c>
      <c r="J2217" t="s">
        <v>26</v>
      </c>
      <c r="M2217" t="s">
        <v>738</v>
      </c>
      <c r="N2217" t="s">
        <v>739</v>
      </c>
      <c r="O2217" t="s">
        <v>740</v>
      </c>
      <c r="P2217" t="s">
        <v>31</v>
      </c>
      <c r="Q2217" t="s">
        <v>741</v>
      </c>
      <c r="R2217" t="s">
        <v>742</v>
      </c>
      <c r="S2217" t="s">
        <v>743</v>
      </c>
      <c r="T2217">
        <v>4.9000000000000004</v>
      </c>
      <c r="U2217">
        <v>11693</v>
      </c>
      <c r="V2217" s="12">
        <f>W2217*1.5029674796748</f>
        <v>90178048.780487999</v>
      </c>
      <c r="W2217" s="3">
        <v>60000000</v>
      </c>
      <c r="X2217" s="13">
        <f>Y2217*1.5029674796748</f>
        <v>54182323.32479687</v>
      </c>
      <c r="Y2217" s="3">
        <v>36050230</v>
      </c>
      <c r="Z2217" s="13">
        <f>AA2217*1.5029674796748</f>
        <v>77974018.976097733</v>
      </c>
      <c r="AA2217" s="3">
        <v>51880044</v>
      </c>
      <c r="AB2217">
        <v>131</v>
      </c>
    </row>
    <row r="2218" spans="1:28" x14ac:dyDescent="0.2">
      <c r="A2218" t="s">
        <v>6345</v>
      </c>
      <c r="B2218" t="s">
        <v>6346</v>
      </c>
      <c r="C2218">
        <v>2003</v>
      </c>
      <c r="D2218" t="s">
        <v>4185</v>
      </c>
      <c r="E2218" t="s">
        <v>44041</v>
      </c>
      <c r="F2218" t="s">
        <v>44032</v>
      </c>
      <c r="G2218" t="s">
        <v>44045</v>
      </c>
      <c r="H2218">
        <v>105</v>
      </c>
      <c r="I2218" t="s">
        <v>25</v>
      </c>
      <c r="J2218" t="s">
        <v>26</v>
      </c>
      <c r="M2218" t="s">
        <v>3788</v>
      </c>
      <c r="N2218" t="s">
        <v>6347</v>
      </c>
      <c r="O2218" t="s">
        <v>6348</v>
      </c>
      <c r="P2218" t="s">
        <v>416</v>
      </c>
      <c r="Q2218" t="s">
        <v>6349</v>
      </c>
      <c r="R2218" t="s">
        <v>6350</v>
      </c>
      <c r="S2218" t="s">
        <v>6351</v>
      </c>
      <c r="T2218">
        <v>6.5</v>
      </c>
      <c r="U2218">
        <v>56049</v>
      </c>
      <c r="V2218" s="12">
        <f>W2218*1.40658152173913</f>
        <v>70329076.086956501</v>
      </c>
      <c r="W2218" s="3">
        <v>50000000</v>
      </c>
      <c r="X2218" s="13">
        <f>Y2218*1.40658152173913</f>
        <v>57794810.126603246</v>
      </c>
      <c r="Y2218" s="3">
        <v>41088845</v>
      </c>
      <c r="Z2218" s="13">
        <f>AA2218*1.40658152173913</f>
        <v>78059033.454309762</v>
      </c>
      <c r="AA2218" s="3">
        <v>55495563</v>
      </c>
      <c r="AB2218">
        <v>173</v>
      </c>
    </row>
    <row r="2219" spans="1:28" x14ac:dyDescent="0.2">
      <c r="A2219" t="s">
        <v>24953</v>
      </c>
      <c r="B2219" t="s">
        <v>24954</v>
      </c>
      <c r="C2219">
        <v>2014</v>
      </c>
      <c r="D2219" s="1">
        <v>41644</v>
      </c>
      <c r="E2219" t="s">
        <v>16512</v>
      </c>
      <c r="F2219" t="s">
        <v>44044</v>
      </c>
      <c r="G2219" t="s">
        <v>44042</v>
      </c>
      <c r="H2219">
        <v>90</v>
      </c>
      <c r="I2219" t="s">
        <v>24955</v>
      </c>
      <c r="J2219" t="s">
        <v>26</v>
      </c>
      <c r="K2219" t="s">
        <v>838</v>
      </c>
      <c r="M2219" t="s">
        <v>24956</v>
      </c>
      <c r="N2219" t="s">
        <v>24957</v>
      </c>
      <c r="O2219" t="s">
        <v>24958</v>
      </c>
      <c r="P2219" t="s">
        <v>2569</v>
      </c>
      <c r="Q2219" t="s">
        <v>24959</v>
      </c>
      <c r="R2219" t="s">
        <v>24960</v>
      </c>
      <c r="S2219" t="s">
        <v>24961</v>
      </c>
      <c r="T2219">
        <v>5.7</v>
      </c>
      <c r="U2219">
        <v>39400</v>
      </c>
      <c r="V2219" s="12">
        <f>W2219*1.09324733035956</f>
        <v>30610925.250067681</v>
      </c>
      <c r="W2219" s="3">
        <v>28000000</v>
      </c>
      <c r="X2219" s="13">
        <f>Y2219*1.09324733035956</f>
        <v>22298778.852050453</v>
      </c>
      <c r="Y2219" s="3">
        <v>20396829</v>
      </c>
      <c r="Z2219" s="13">
        <f>AA2219*1.09324733035956</f>
        <v>78076149.415509507</v>
      </c>
      <c r="AA2219" s="3">
        <v>71416730</v>
      </c>
      <c r="AB2219">
        <v>128</v>
      </c>
    </row>
    <row r="2220" spans="1:28" hidden="1" x14ac:dyDescent="0.2">
      <c r="A2220" t="s">
        <v>21262</v>
      </c>
      <c r="B2220" t="s">
        <v>21263</v>
      </c>
      <c r="C2220">
        <v>2020</v>
      </c>
      <c r="D2220" s="1">
        <v>44014</v>
      </c>
      <c r="E2220" t="s">
        <v>176</v>
      </c>
      <c r="F2220" t="s">
        <v>44045</v>
      </c>
      <c r="G2220" t="s">
        <v>44042</v>
      </c>
      <c r="H2220">
        <v>103</v>
      </c>
      <c r="I2220" t="s">
        <v>25</v>
      </c>
      <c r="J2220" t="s">
        <v>26</v>
      </c>
      <c r="M2220" t="s">
        <v>21264</v>
      </c>
      <c r="N2220" t="s">
        <v>21265</v>
      </c>
      <c r="O2220" t="s">
        <v>21266</v>
      </c>
      <c r="P2220" t="s">
        <v>21267</v>
      </c>
      <c r="Q2220" t="s">
        <v>21268</v>
      </c>
      <c r="R2220" t="s">
        <v>21269</v>
      </c>
      <c r="S2220" t="s">
        <v>21270</v>
      </c>
      <c r="T2220">
        <v>5.9</v>
      </c>
      <c r="U2220">
        <v>12715</v>
      </c>
      <c r="W2220"/>
      <c r="X2220"/>
      <c r="Y2220"/>
      <c r="Z2220"/>
      <c r="AA2220"/>
      <c r="AB2220">
        <v>202</v>
      </c>
    </row>
    <row r="2221" spans="1:28" hidden="1" x14ac:dyDescent="0.2">
      <c r="A2221" t="s">
        <v>21271</v>
      </c>
      <c r="B2221" t="s">
        <v>21272</v>
      </c>
      <c r="C2221">
        <v>2020</v>
      </c>
      <c r="D2221" t="s">
        <v>21273</v>
      </c>
      <c r="E2221" t="s">
        <v>176</v>
      </c>
      <c r="F2221" t="s">
        <v>44042</v>
      </c>
      <c r="H2221">
        <v>115</v>
      </c>
      <c r="I2221" t="s">
        <v>25</v>
      </c>
      <c r="J2221" t="s">
        <v>26</v>
      </c>
      <c r="M2221" t="s">
        <v>13893</v>
      </c>
      <c r="N2221" t="s">
        <v>13893</v>
      </c>
      <c r="O2221" t="s">
        <v>21274</v>
      </c>
      <c r="P2221" t="s">
        <v>21275</v>
      </c>
      <c r="Q2221" t="s">
        <v>21276</v>
      </c>
      <c r="R2221" t="s">
        <v>21277</v>
      </c>
      <c r="S2221" t="s">
        <v>21278</v>
      </c>
      <c r="T2221">
        <v>5.8</v>
      </c>
      <c r="U2221">
        <v>10075</v>
      </c>
      <c r="W2221"/>
      <c r="X2221"/>
      <c r="Y2221"/>
      <c r="Z2221"/>
      <c r="AA2221"/>
      <c r="AB2221">
        <v>378</v>
      </c>
    </row>
    <row r="2222" spans="1:28" x14ac:dyDescent="0.2">
      <c r="A2222" t="s">
        <v>6055</v>
      </c>
      <c r="B2222" t="s">
        <v>6056</v>
      </c>
      <c r="C2222">
        <v>2003</v>
      </c>
      <c r="D2222" t="s">
        <v>5264</v>
      </c>
      <c r="E2222" t="s">
        <v>44043</v>
      </c>
      <c r="F2222" t="s">
        <v>44038</v>
      </c>
      <c r="G2222" t="s">
        <v>44040</v>
      </c>
      <c r="H2222">
        <v>94</v>
      </c>
      <c r="I2222" t="s">
        <v>25</v>
      </c>
      <c r="J2222" t="s">
        <v>26</v>
      </c>
      <c r="K2222" t="s">
        <v>64</v>
      </c>
      <c r="M2222" t="s">
        <v>6057</v>
      </c>
      <c r="N2222" t="s">
        <v>6058</v>
      </c>
      <c r="O2222" t="s">
        <v>6059</v>
      </c>
      <c r="P2222" t="s">
        <v>6060</v>
      </c>
      <c r="Q2222" t="s">
        <v>6061</v>
      </c>
      <c r="R2222" t="s">
        <v>6062</v>
      </c>
      <c r="S2222" t="s">
        <v>6063</v>
      </c>
      <c r="T2222">
        <v>5.5</v>
      </c>
      <c r="U2222">
        <v>35161</v>
      </c>
      <c r="V2222" s="12">
        <f>W2222*1.40658152173913</f>
        <v>23911885.869565211</v>
      </c>
      <c r="W2222" s="3">
        <v>17000000</v>
      </c>
      <c r="X2222" s="13">
        <f>Y2222*1.40658152173913</f>
        <v>60109494.744592369</v>
      </c>
      <c r="Y2222" s="3">
        <v>42734455</v>
      </c>
      <c r="Z2222" s="13">
        <f>AA2222*1.40658152173913</f>
        <v>78113738.222853228</v>
      </c>
      <c r="AA2222" s="3">
        <v>55534455</v>
      </c>
      <c r="AB2222">
        <v>170</v>
      </c>
    </row>
    <row r="2223" spans="1:28" hidden="1" x14ac:dyDescent="0.2">
      <c r="A2223" t="s">
        <v>21287</v>
      </c>
      <c r="B2223" t="s">
        <v>21288</v>
      </c>
      <c r="C2223">
        <v>2017</v>
      </c>
      <c r="D2223" s="1">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v>
      </c>
      <c r="T2223">
        <v>3.9</v>
      </c>
      <c r="U2223">
        <v>16563</v>
      </c>
      <c r="W2223"/>
      <c r="X2223"/>
      <c r="Y2223">
        <v>2335162</v>
      </c>
      <c r="Z2223"/>
      <c r="AA2223">
        <v>4017852</v>
      </c>
      <c r="AB2223">
        <v>319</v>
      </c>
    </row>
    <row r="2224" spans="1:28" x14ac:dyDescent="0.2">
      <c r="A2224" t="s">
        <v>32045</v>
      </c>
      <c r="B2224" t="s">
        <v>32046</v>
      </c>
      <c r="C2224">
        <v>2015</v>
      </c>
      <c r="D2224" t="s">
        <v>19540</v>
      </c>
      <c r="E2224" t="s">
        <v>16512</v>
      </c>
      <c r="F2224" t="s">
        <v>44044</v>
      </c>
      <c r="G2224" t="s">
        <v>44032</v>
      </c>
      <c r="H2224">
        <v>114</v>
      </c>
      <c r="I2224" t="s">
        <v>25</v>
      </c>
      <c r="J2224" t="s">
        <v>26</v>
      </c>
      <c r="M2224" t="s">
        <v>10633</v>
      </c>
      <c r="N2224" t="s">
        <v>32047</v>
      </c>
      <c r="O2224" t="s">
        <v>32048</v>
      </c>
      <c r="P2224" t="s">
        <v>8535</v>
      </c>
      <c r="Q2224" t="s">
        <v>32049</v>
      </c>
      <c r="R2224" t="s">
        <v>32050</v>
      </c>
      <c r="S2224" t="s">
        <v>32051</v>
      </c>
      <c r="T2224">
        <v>6.6</v>
      </c>
      <c r="U2224">
        <v>99967</v>
      </c>
      <c r="V2224" s="12">
        <f>W2224*1.09195121025074</f>
        <v>54597560.512537003</v>
      </c>
      <c r="W2224" s="3">
        <v>50000000</v>
      </c>
      <c r="X2224" s="13">
        <f>Y2224*1.09195121025074</f>
        <v>28894824.191024233</v>
      </c>
      <c r="Y2224" s="3">
        <v>26461644</v>
      </c>
      <c r="Z2224" s="13">
        <f>AA2224*1.09195121025074</f>
        <v>78141823.773332611</v>
      </c>
      <c r="AA2224" s="3">
        <v>71561644</v>
      </c>
      <c r="AB2224">
        <v>245</v>
      </c>
    </row>
    <row r="2225" spans="1:28" x14ac:dyDescent="0.2">
      <c r="A2225" t="s">
        <v>39869</v>
      </c>
      <c r="B2225" t="s">
        <v>39870</v>
      </c>
      <c r="C2225">
        <v>2018</v>
      </c>
      <c r="D2225" t="s">
        <v>23686</v>
      </c>
      <c r="E2225" t="s">
        <v>16512</v>
      </c>
      <c r="F2225" t="s">
        <v>44031</v>
      </c>
      <c r="G2225" t="s">
        <v>44044</v>
      </c>
      <c r="H2225">
        <v>122</v>
      </c>
      <c r="I2225" t="s">
        <v>2371</v>
      </c>
      <c r="J2225" t="s">
        <v>26</v>
      </c>
      <c r="K2225" t="s">
        <v>308</v>
      </c>
      <c r="L2225" t="s">
        <v>686</v>
      </c>
      <c r="M2225" t="s">
        <v>38088</v>
      </c>
      <c r="N2225" t="s">
        <v>34318</v>
      </c>
      <c r="O2225" t="s">
        <v>39871</v>
      </c>
      <c r="P2225" t="s">
        <v>1190</v>
      </c>
      <c r="Q2225" t="s">
        <v>39872</v>
      </c>
      <c r="R2225" t="s">
        <v>39873</v>
      </c>
      <c r="S2225" t="s">
        <v>39874</v>
      </c>
      <c r="T2225">
        <v>7.1</v>
      </c>
      <c r="U2225">
        <v>119798</v>
      </c>
      <c r="V2225" s="12">
        <f>W2225*1.03068014830331</f>
        <v>36073805.190615848</v>
      </c>
      <c r="W2225" s="3">
        <v>35000000</v>
      </c>
      <c r="X2225" s="13">
        <f>Y2225*1.03068014830331</f>
        <v>51608458.595678188</v>
      </c>
      <c r="Y2225" s="3">
        <v>50072235</v>
      </c>
      <c r="Z2225" s="13">
        <f>AA2225*1.03068014830331</f>
        <v>78164456.202228308</v>
      </c>
      <c r="AA2225" s="3">
        <v>75837743</v>
      </c>
      <c r="AB2225">
        <v>672</v>
      </c>
    </row>
    <row r="2226" spans="1:28" x14ac:dyDescent="0.2">
      <c r="A2226" t="s">
        <v>12159</v>
      </c>
      <c r="B2226" t="s">
        <v>12160</v>
      </c>
      <c r="C2226">
        <v>2006</v>
      </c>
      <c r="D2226" t="s">
        <v>1859</v>
      </c>
      <c r="E2226" t="s">
        <v>44035</v>
      </c>
      <c r="F2226" t="s">
        <v>44032</v>
      </c>
      <c r="G2226" t="s">
        <v>44049</v>
      </c>
      <c r="H2226">
        <v>123</v>
      </c>
      <c r="I2226" t="s">
        <v>12161</v>
      </c>
      <c r="J2226" t="s">
        <v>26</v>
      </c>
      <c r="K2226" t="s">
        <v>1121</v>
      </c>
      <c r="L2226" t="s">
        <v>27</v>
      </c>
      <c r="M2226" t="s">
        <v>7379</v>
      </c>
      <c r="N2226" t="s">
        <v>7379</v>
      </c>
      <c r="O2226" t="s">
        <v>12162</v>
      </c>
      <c r="P2226" t="s">
        <v>323</v>
      </c>
      <c r="Q2226" t="s">
        <v>12163</v>
      </c>
      <c r="R2226" t="s">
        <v>12164</v>
      </c>
      <c r="S2226" t="s">
        <v>12165</v>
      </c>
      <c r="T2226">
        <v>6.4</v>
      </c>
      <c r="U2226">
        <v>98715</v>
      </c>
      <c r="V2226" s="12">
        <f>W2226*1.28378472222222</f>
        <v>51351388.888888806</v>
      </c>
      <c r="W2226" s="3">
        <v>40000000</v>
      </c>
      <c r="X2226" s="13">
        <f>Y2226*1.28378472222222</f>
        <v>20492376.398715243</v>
      </c>
      <c r="Y2226" s="3">
        <v>15962471</v>
      </c>
      <c r="Z2226" s="13">
        <f>AA2226*1.28378472222222</f>
        <v>78204556.558923483</v>
      </c>
      <c r="AA2226" s="3">
        <v>60917189</v>
      </c>
      <c r="AB2226">
        <v>671</v>
      </c>
    </row>
    <row r="2227" spans="1:28" hidden="1" x14ac:dyDescent="0.2">
      <c r="A2227" t="s">
        <v>21318</v>
      </c>
      <c r="B2227" t="s">
        <v>21319</v>
      </c>
      <c r="C2227">
        <v>2009</v>
      </c>
      <c r="D2227" t="s">
        <v>15871</v>
      </c>
      <c r="E2227" t="s">
        <v>1045</v>
      </c>
      <c r="F2227" t="s">
        <v>44044</v>
      </c>
      <c r="G2227" t="s">
        <v>44032</v>
      </c>
      <c r="H2227">
        <v>103</v>
      </c>
      <c r="I2227" t="s">
        <v>25</v>
      </c>
      <c r="J2227" t="s">
        <v>26</v>
      </c>
      <c r="M2227" t="s">
        <v>13893</v>
      </c>
      <c r="N2227" t="s">
        <v>12128</v>
      </c>
      <c r="O2227" t="s">
        <v>21320</v>
      </c>
      <c r="P2227" t="s">
        <v>13893</v>
      </c>
      <c r="Q2227" t="s">
        <v>21321</v>
      </c>
      <c r="R2227" t="s">
        <v>21322</v>
      </c>
      <c r="S2227" t="s">
        <v>21323</v>
      </c>
      <c r="T2227">
        <v>4.5</v>
      </c>
      <c r="U2227">
        <v>11236</v>
      </c>
      <c r="W2227"/>
      <c r="X2227"/>
      <c r="Y2227">
        <v>90508336</v>
      </c>
      <c r="Z2227"/>
      <c r="AA2227">
        <v>90508336</v>
      </c>
      <c r="AB2227">
        <v>52</v>
      </c>
    </row>
    <row r="2228" spans="1:28" x14ac:dyDescent="0.2">
      <c r="A2228" t="s">
        <v>15373</v>
      </c>
      <c r="B2228" t="s">
        <v>15374</v>
      </c>
      <c r="C2228">
        <v>2008</v>
      </c>
      <c r="D2228" s="1">
        <v>39966</v>
      </c>
      <c r="E2228" t="s">
        <v>44037</v>
      </c>
      <c r="F2228" t="s">
        <v>44031</v>
      </c>
      <c r="G2228" t="s">
        <v>44038</v>
      </c>
      <c r="H2228">
        <v>81</v>
      </c>
      <c r="I2228" t="s">
        <v>25</v>
      </c>
      <c r="J2228" t="s">
        <v>26</v>
      </c>
      <c r="M2228" t="s">
        <v>15375</v>
      </c>
      <c r="N2228" t="s">
        <v>15376</v>
      </c>
      <c r="O2228" t="s">
        <v>15377</v>
      </c>
      <c r="P2228" t="s">
        <v>15378</v>
      </c>
      <c r="Q2228" t="s">
        <v>15379</v>
      </c>
      <c r="R2228" t="s">
        <v>15380</v>
      </c>
      <c r="S2228" t="s">
        <v>15381</v>
      </c>
      <c r="T2228">
        <v>4.5</v>
      </c>
      <c r="U2228">
        <v>10639</v>
      </c>
      <c r="V2228" s="12">
        <f>W2228*1.20207800169993</f>
        <v>44476886.062897407</v>
      </c>
      <c r="W2228" s="3">
        <v>37000000</v>
      </c>
      <c r="X2228" s="13">
        <f>Y2228*1.20207800169993</f>
        <v>36189721.852682039</v>
      </c>
      <c r="Y2228" s="3">
        <v>30105968</v>
      </c>
      <c r="Z2228" s="13">
        <f>AA2228*1.20207800169993</f>
        <v>78252504.716715515</v>
      </c>
      <c r="AA2228" s="3">
        <v>65097693</v>
      </c>
      <c r="AB2228">
        <v>48</v>
      </c>
    </row>
    <row r="2229" spans="1:28" x14ac:dyDescent="0.2">
      <c r="A2229" t="s">
        <v>38460</v>
      </c>
      <c r="B2229" t="s">
        <v>38461</v>
      </c>
      <c r="C2229">
        <v>2018</v>
      </c>
      <c r="D2229" t="s">
        <v>38254</v>
      </c>
      <c r="E2229" t="s">
        <v>44041</v>
      </c>
      <c r="F2229" t="s">
        <v>44032</v>
      </c>
      <c r="G2229" t="s">
        <v>44042</v>
      </c>
      <c r="H2229">
        <v>129</v>
      </c>
      <c r="I2229" t="s">
        <v>495</v>
      </c>
      <c r="J2229" t="s">
        <v>26</v>
      </c>
      <c r="K2229" t="s">
        <v>308</v>
      </c>
      <c r="L2229" t="s">
        <v>4240</v>
      </c>
      <c r="M2229" t="s">
        <v>19259</v>
      </c>
      <c r="N2229" t="s">
        <v>38462</v>
      </c>
      <c r="O2229" t="s">
        <v>38463</v>
      </c>
      <c r="P2229" t="s">
        <v>38464</v>
      </c>
      <c r="Q2229" t="s">
        <v>38465</v>
      </c>
      <c r="R2229" t="s">
        <v>38466</v>
      </c>
      <c r="S2229" t="s">
        <v>38467</v>
      </c>
      <c r="T2229">
        <v>6.9</v>
      </c>
      <c r="U2229">
        <v>82616</v>
      </c>
      <c r="V2229" s="12">
        <f>W2229*1.03068014830331</f>
        <v>43288566.228739016</v>
      </c>
      <c r="W2229" s="3">
        <v>42000000</v>
      </c>
      <c r="X2229" s="13">
        <f>Y2229*1.03068014830331</f>
        <v>43703551.038210675</v>
      </c>
      <c r="Y2229" s="3">
        <v>42402632</v>
      </c>
      <c r="Z2229" s="13">
        <f>AA2229*1.03068014830331</f>
        <v>78315921.864782512</v>
      </c>
      <c r="AA2229" s="3">
        <v>75984700</v>
      </c>
      <c r="AB2229">
        <v>584</v>
      </c>
    </row>
    <row r="2230" spans="1:28" x14ac:dyDescent="0.2">
      <c r="A2230" t="s">
        <v>8113</v>
      </c>
      <c r="B2230" t="s">
        <v>8114</v>
      </c>
      <c r="C2230">
        <v>2004</v>
      </c>
      <c r="D2230" t="s">
        <v>5628</v>
      </c>
      <c r="E2230" t="s">
        <v>16512</v>
      </c>
      <c r="F2230" t="s">
        <v>44044</v>
      </c>
      <c r="H2230">
        <v>86</v>
      </c>
      <c r="I2230" t="s">
        <v>25</v>
      </c>
      <c r="J2230" t="s">
        <v>26</v>
      </c>
      <c r="M2230" t="s">
        <v>4722</v>
      </c>
      <c r="N2230" t="s">
        <v>8115</v>
      </c>
      <c r="O2230" t="s">
        <v>8116</v>
      </c>
      <c r="P2230" t="s">
        <v>8117</v>
      </c>
      <c r="Q2230" t="s">
        <v>8118</v>
      </c>
      <c r="R2230" t="s">
        <v>8119</v>
      </c>
      <c r="S2230" t="s">
        <v>8120</v>
      </c>
      <c r="T2230">
        <v>6.3</v>
      </c>
      <c r="U2230">
        <v>69624</v>
      </c>
      <c r="V2230" s="12">
        <f>W2230*1.37009528851244</f>
        <v>63024383.27157224</v>
      </c>
      <c r="W2230" s="3">
        <v>46000000</v>
      </c>
      <c r="X2230" s="13">
        <f>Y2230*1.37009528851244</f>
        <v>63624097.27097404</v>
      </c>
      <c r="Y2230" s="3">
        <v>46437717</v>
      </c>
      <c r="Z2230" s="13">
        <f>AA2230*1.37009528851244</f>
        <v>78402182.079354137</v>
      </c>
      <c r="AA2230" s="3">
        <v>57223890</v>
      </c>
      <c r="AB2230">
        <v>226</v>
      </c>
    </row>
    <row r="2231" spans="1:28" x14ac:dyDescent="0.2">
      <c r="A2231" t="s">
        <v>41685</v>
      </c>
      <c r="B2231" t="s">
        <v>36709</v>
      </c>
      <c r="C2231">
        <v>2018</v>
      </c>
      <c r="D2231" s="1">
        <v>43525</v>
      </c>
      <c r="E2231" t="s">
        <v>44035</v>
      </c>
      <c r="F2231" t="s">
        <v>44038</v>
      </c>
      <c r="G2231" t="s">
        <v>44032</v>
      </c>
      <c r="H2231">
        <v>132</v>
      </c>
      <c r="I2231" t="s">
        <v>25</v>
      </c>
      <c r="J2231" t="s">
        <v>26</v>
      </c>
      <c r="K2231" t="s">
        <v>361</v>
      </c>
      <c r="M2231" t="s">
        <v>8279</v>
      </c>
      <c r="N2231" t="s">
        <v>8279</v>
      </c>
      <c r="O2231" t="s">
        <v>41686</v>
      </c>
      <c r="P2231" t="s">
        <v>437</v>
      </c>
      <c r="Q2231" t="s">
        <v>41687</v>
      </c>
      <c r="R2231" t="s">
        <v>704</v>
      </c>
      <c r="S2231" t="s">
        <v>705</v>
      </c>
      <c r="T2231">
        <v>7.2</v>
      </c>
      <c r="U2231">
        <v>113257</v>
      </c>
      <c r="V2231" s="12">
        <f>W2231*1.03068014830331</f>
        <v>61840808.898198597</v>
      </c>
      <c r="W2231" s="3">
        <v>60000000</v>
      </c>
      <c r="X2231" s="13">
        <f>Y2231*1.03068014830331</f>
        <v>49303906.226038955</v>
      </c>
      <c r="Y2231" s="3">
        <v>47836282</v>
      </c>
      <c r="Z2231" s="13">
        <f>AA2231*1.03068014830331</f>
        <v>78407433.893790066</v>
      </c>
      <c r="AA2231" s="3">
        <v>76073488</v>
      </c>
      <c r="AB2231">
        <v>729</v>
      </c>
    </row>
    <row r="2232" spans="1:28" hidden="1" x14ac:dyDescent="0.2">
      <c r="A2232" t="s">
        <v>21355</v>
      </c>
      <c r="B2232" t="s">
        <v>21356</v>
      </c>
      <c r="C2232">
        <v>2009</v>
      </c>
      <c r="D2232" t="s">
        <v>17089</v>
      </c>
      <c r="E2232" t="s">
        <v>3496</v>
      </c>
      <c r="F2232" t="s">
        <v>44045</v>
      </c>
      <c r="G2232" t="s">
        <v>44042</v>
      </c>
      <c r="H2232">
        <v>123</v>
      </c>
      <c r="I2232" t="s">
        <v>21357</v>
      </c>
      <c r="J2232" t="s">
        <v>26</v>
      </c>
      <c r="K2232" t="s">
        <v>686</v>
      </c>
      <c r="L2232" t="s">
        <v>12569</v>
      </c>
      <c r="M2232" t="s">
        <v>10633</v>
      </c>
      <c r="N2232" t="s">
        <v>21358</v>
      </c>
      <c r="O2232" t="s">
        <v>21359</v>
      </c>
      <c r="P2232" t="s">
        <v>21360</v>
      </c>
      <c r="Q2232" t="s">
        <v>21361</v>
      </c>
      <c r="R2232" t="s">
        <v>21362</v>
      </c>
      <c r="S2232" t="s">
        <v>21363</v>
      </c>
      <c r="T2232">
        <v>6.9</v>
      </c>
      <c r="U2232">
        <v>187299</v>
      </c>
      <c r="W2232"/>
      <c r="X2232"/>
      <c r="Y2232">
        <v>41596251</v>
      </c>
      <c r="Z2232"/>
      <c r="AA2232">
        <v>77912251</v>
      </c>
      <c r="AB2232">
        <v>498</v>
      </c>
    </row>
    <row r="2233" spans="1:28" x14ac:dyDescent="0.2">
      <c r="A2233" t="s">
        <v>14540</v>
      </c>
      <c r="B2233" t="s">
        <v>14541</v>
      </c>
      <c r="C2233">
        <v>2006</v>
      </c>
      <c r="D2233" t="s">
        <v>1859</v>
      </c>
      <c r="E2233" t="s">
        <v>1045</v>
      </c>
      <c r="F2233" t="s">
        <v>44036</v>
      </c>
      <c r="G2233" t="s">
        <v>44033</v>
      </c>
      <c r="H2233">
        <v>96</v>
      </c>
      <c r="I2233" t="s">
        <v>25</v>
      </c>
      <c r="J2233" t="s">
        <v>26</v>
      </c>
      <c r="M2233" t="s">
        <v>3463</v>
      </c>
      <c r="N2233" t="s">
        <v>14542</v>
      </c>
      <c r="O2233" t="s">
        <v>14543</v>
      </c>
      <c r="P2233" t="s">
        <v>4206</v>
      </c>
      <c r="Q2233" t="s">
        <v>14544</v>
      </c>
      <c r="R2233" t="s">
        <v>14545</v>
      </c>
      <c r="S2233" t="s">
        <v>14546</v>
      </c>
      <c r="T2233">
        <v>5.0999999999999996</v>
      </c>
      <c r="U2233">
        <v>61024</v>
      </c>
      <c r="V2233" s="12">
        <f>W2233*1.28378472222222</f>
        <v>38513541.666666605</v>
      </c>
      <c r="W2233" s="3">
        <v>30000000</v>
      </c>
      <c r="X2233" s="13">
        <f>Y2233*1.28378472222222</f>
        <v>28924048.508159675</v>
      </c>
      <c r="Y2233" s="3">
        <v>22530295</v>
      </c>
      <c r="Z2233" s="13">
        <f>AA2233*1.28378472222222</f>
        <v>78450776.198367923</v>
      </c>
      <c r="AA2233" s="3">
        <v>61108981</v>
      </c>
      <c r="AB2233">
        <v>213</v>
      </c>
    </row>
    <row r="2234" spans="1:28" x14ac:dyDescent="0.2">
      <c r="A2234" t="s">
        <v>23265</v>
      </c>
      <c r="B2234" t="s">
        <v>23266</v>
      </c>
      <c r="C2234">
        <v>2010</v>
      </c>
      <c r="D2234" t="s">
        <v>16028</v>
      </c>
      <c r="E2234" t="s">
        <v>16512</v>
      </c>
      <c r="F2234" t="s">
        <v>44038</v>
      </c>
      <c r="G2234" t="s">
        <v>44040</v>
      </c>
      <c r="H2234">
        <v>94</v>
      </c>
      <c r="I2234" t="s">
        <v>25</v>
      </c>
      <c r="J2234" t="s">
        <v>26</v>
      </c>
      <c r="K2234" t="s">
        <v>838</v>
      </c>
      <c r="L2234" t="s">
        <v>75</v>
      </c>
      <c r="M2234" t="s">
        <v>578</v>
      </c>
      <c r="N2234" t="s">
        <v>14294</v>
      </c>
      <c r="O2234" t="s">
        <v>23267</v>
      </c>
      <c r="P2234" t="s">
        <v>1289</v>
      </c>
      <c r="Q2234" t="s">
        <v>23268</v>
      </c>
      <c r="R2234" t="s">
        <v>23269</v>
      </c>
      <c r="S2234" t="s">
        <v>23270</v>
      </c>
      <c r="T2234">
        <v>5.4</v>
      </c>
      <c r="U2234">
        <v>39646</v>
      </c>
      <c r="V2234" s="12">
        <f>W2234*1.18690152988223</f>
        <v>33233242.836702444</v>
      </c>
      <c r="W2234" s="3">
        <v>28000000</v>
      </c>
      <c r="X2234" s="13">
        <f>Y2234*1.18690152988223</f>
        <v>28850117.560378935</v>
      </c>
      <c r="Y2234" s="3">
        <v>24307086</v>
      </c>
      <c r="Z2234" s="13">
        <f>AA2234*1.18690152988223</f>
        <v>78532526.626187637</v>
      </c>
      <c r="AA2234" s="3">
        <v>66166000</v>
      </c>
      <c r="AB2234">
        <v>89</v>
      </c>
    </row>
    <row r="2235" spans="1:28" x14ac:dyDescent="0.2">
      <c r="A2235" t="s">
        <v>32017</v>
      </c>
      <c r="B2235" t="s">
        <v>32018</v>
      </c>
      <c r="C2235">
        <v>2013</v>
      </c>
      <c r="D2235" t="s">
        <v>22213</v>
      </c>
      <c r="E2235" t="s">
        <v>44041</v>
      </c>
      <c r="F2235" t="s">
        <v>44032</v>
      </c>
      <c r="G2235" t="s">
        <v>44042</v>
      </c>
      <c r="H2235">
        <v>117</v>
      </c>
      <c r="I2235" t="s">
        <v>495</v>
      </c>
      <c r="J2235" t="s">
        <v>26</v>
      </c>
      <c r="K2235" t="s">
        <v>308</v>
      </c>
      <c r="L2235" t="s">
        <v>3274</v>
      </c>
      <c r="M2235" t="s">
        <v>1005</v>
      </c>
      <c r="N2235" t="s">
        <v>32019</v>
      </c>
      <c r="O2235" t="s">
        <v>32020</v>
      </c>
      <c r="P2235" t="s">
        <v>19665</v>
      </c>
      <c r="Q2235" t="s">
        <v>32021</v>
      </c>
      <c r="R2235" t="s">
        <v>32022</v>
      </c>
      <c r="S2235" t="s">
        <v>32023</v>
      </c>
      <c r="T2235">
        <v>5.3</v>
      </c>
      <c r="U2235">
        <v>95281</v>
      </c>
      <c r="V2235" s="12">
        <f>W2235*1.11098185502045</f>
        <v>27774546.375511251</v>
      </c>
      <c r="W2235" s="3">
        <v>25000000</v>
      </c>
      <c r="X2235" s="13">
        <f>Y2235*1.11098185502045</f>
        <v>18857489.377288438</v>
      </c>
      <c r="Y2235" s="3">
        <v>16973715</v>
      </c>
      <c r="Z2235" s="13">
        <f>AA2235*1.11098185502045</f>
        <v>78890081.611086711</v>
      </c>
      <c r="AA2235" s="3">
        <v>71009334</v>
      </c>
      <c r="AB2235">
        <v>491</v>
      </c>
    </row>
    <row r="2236" spans="1:28" x14ac:dyDescent="0.2">
      <c r="A2236" t="s">
        <v>7489</v>
      </c>
      <c r="B2236" t="s">
        <v>7490</v>
      </c>
      <c r="C2236">
        <v>2004</v>
      </c>
      <c r="D2236" t="s">
        <v>7200</v>
      </c>
      <c r="E2236" t="s">
        <v>16512</v>
      </c>
      <c r="F2236" t="s">
        <v>44044</v>
      </c>
      <c r="G2236" t="s">
        <v>44042</v>
      </c>
      <c r="H2236">
        <v>94</v>
      </c>
      <c r="I2236" t="s">
        <v>97</v>
      </c>
      <c r="J2236" t="s">
        <v>26</v>
      </c>
      <c r="M2236" t="s">
        <v>6177</v>
      </c>
      <c r="N2236" t="s">
        <v>7491</v>
      </c>
      <c r="O2236" t="s">
        <v>7492</v>
      </c>
      <c r="P2236" t="s">
        <v>7493</v>
      </c>
      <c r="Q2236" t="s">
        <v>7494</v>
      </c>
      <c r="R2236" t="s">
        <v>7495</v>
      </c>
      <c r="S2236" t="s">
        <v>7496</v>
      </c>
      <c r="T2236">
        <v>6.5</v>
      </c>
      <c r="U2236">
        <v>91946</v>
      </c>
      <c r="V2236" s="12">
        <f>W2236*1.37009528851244</f>
        <v>34252382.212811001</v>
      </c>
      <c r="W2236" s="3">
        <v>25000000</v>
      </c>
      <c r="X2236" s="13">
        <f>Y2236*1.37009528851244</f>
        <v>43848008.977342494</v>
      </c>
      <c r="Y2236" s="3">
        <v>32003620</v>
      </c>
      <c r="Z2236" s="13">
        <f>AA2236*1.37009528851244</f>
        <v>79024795.851408124</v>
      </c>
      <c r="AA2236" s="3">
        <v>57678321</v>
      </c>
      <c r="AB2236">
        <v>379</v>
      </c>
    </row>
    <row r="2237" spans="1:28" hidden="1" x14ac:dyDescent="0.2">
      <c r="A2237" t="s">
        <v>41891</v>
      </c>
      <c r="B2237" t="s">
        <v>41892</v>
      </c>
      <c r="C2237">
        <v>2018</v>
      </c>
      <c r="D2237" s="1">
        <v>43227</v>
      </c>
      <c r="E2237" t="s">
        <v>44035</v>
      </c>
      <c r="F2237" t="s">
        <v>44032</v>
      </c>
      <c r="H2237">
        <v>155</v>
      </c>
      <c r="I2237" t="s">
        <v>943</v>
      </c>
      <c r="J2237" t="s">
        <v>944</v>
      </c>
      <c r="M2237" t="s">
        <v>9428</v>
      </c>
      <c r="N2237" t="s">
        <v>41893</v>
      </c>
      <c r="O2237" t="s">
        <v>41894</v>
      </c>
      <c r="P2237" t="s">
        <v>21792</v>
      </c>
      <c r="Q2237" t="s">
        <v>41895</v>
      </c>
      <c r="R2237" t="s">
        <v>41896</v>
      </c>
      <c r="S2237" t="s">
        <v>41897</v>
      </c>
      <c r="T2237">
        <v>7.8</v>
      </c>
      <c r="U2237">
        <v>46057</v>
      </c>
      <c r="V2237" s="12">
        <f>W2237*1.03068014830331</f>
        <v>14429522.076246338</v>
      </c>
      <c r="W2237" s="3">
        <v>14000000</v>
      </c>
      <c r="X2237" s="13">
        <f>Y2237*1.03068014830331</f>
        <v>8151976.0185378902</v>
      </c>
      <c r="Y2237" s="3">
        <v>7909317</v>
      </c>
      <c r="Z2237" s="13">
        <f>AA2237*1.03068014830331</f>
        <v>79046006.209193453</v>
      </c>
      <c r="AA2237" s="3">
        <v>76693052</v>
      </c>
      <c r="AB2237">
        <v>376</v>
      </c>
    </row>
    <row r="2238" spans="1:28" x14ac:dyDescent="0.2">
      <c r="A2238" t="s">
        <v>5355</v>
      </c>
      <c r="B2238" t="s">
        <v>5356</v>
      </c>
      <c r="C2238">
        <v>2002</v>
      </c>
      <c r="D2238" s="1">
        <v>37805</v>
      </c>
      <c r="E2238" t="s">
        <v>1045</v>
      </c>
      <c r="F2238" t="s">
        <v>44044</v>
      </c>
      <c r="H2238">
        <v>96</v>
      </c>
      <c r="I2238" t="s">
        <v>25</v>
      </c>
      <c r="J2238" t="s">
        <v>26</v>
      </c>
      <c r="M2238" t="s">
        <v>2523</v>
      </c>
      <c r="N2238" t="s">
        <v>5357</v>
      </c>
      <c r="O2238" t="s">
        <v>5358</v>
      </c>
      <c r="P2238" t="s">
        <v>1106</v>
      </c>
      <c r="Q2238" t="s">
        <v>5359</v>
      </c>
      <c r="R2238" t="s">
        <v>5360</v>
      </c>
      <c r="S2238" t="s">
        <v>5361</v>
      </c>
      <c r="T2238">
        <v>5.9</v>
      </c>
      <c r="U2238">
        <v>81387</v>
      </c>
      <c r="V2238" s="12">
        <f>W2238*1.43863813229572</f>
        <v>86318287.937743202</v>
      </c>
      <c r="W2238" s="3">
        <v>60000000</v>
      </c>
      <c r="X2238" s="13">
        <f>Y2238*1.43863813229572</f>
        <v>46224345.216770433</v>
      </c>
      <c r="Y2238" s="3">
        <v>32130627</v>
      </c>
      <c r="Z2238" s="13">
        <f>AA2238*1.43863813229572</f>
        <v>79129607.406809345</v>
      </c>
      <c r="AA2238" s="3">
        <v>55003135</v>
      </c>
      <c r="AB2238">
        <v>148</v>
      </c>
    </row>
    <row r="2239" spans="1:28" x14ac:dyDescent="0.2">
      <c r="A2239" t="s">
        <v>3366</v>
      </c>
      <c r="B2239" t="s">
        <v>3367</v>
      </c>
      <c r="C2239">
        <v>2001</v>
      </c>
      <c r="D2239" s="1">
        <v>37380</v>
      </c>
      <c r="E2239" t="s">
        <v>44041</v>
      </c>
      <c r="F2239" t="s">
        <v>44045</v>
      </c>
      <c r="G2239" t="s">
        <v>44042</v>
      </c>
      <c r="H2239">
        <v>89</v>
      </c>
      <c r="I2239" t="s">
        <v>25</v>
      </c>
      <c r="J2239" t="s">
        <v>26</v>
      </c>
      <c r="M2239" t="s">
        <v>3369</v>
      </c>
      <c r="N2239" t="s">
        <v>3370</v>
      </c>
      <c r="O2239" t="s">
        <v>3371</v>
      </c>
      <c r="P2239" t="s">
        <v>1318</v>
      </c>
      <c r="Q2239" t="s">
        <v>3372</v>
      </c>
      <c r="R2239" t="s">
        <v>3373</v>
      </c>
      <c r="S2239" t="s">
        <v>3374</v>
      </c>
      <c r="T2239">
        <v>5.6</v>
      </c>
      <c r="U2239">
        <v>24178</v>
      </c>
      <c r="V2239" s="12">
        <f>W2239*1.46138339920949</f>
        <v>109603754.94071175</v>
      </c>
      <c r="W2239" s="3">
        <v>75000000</v>
      </c>
      <c r="X2239" s="13">
        <f>Y2239*1.46138339920949</f>
        <v>66121892.11205551</v>
      </c>
      <c r="Y2239" s="3">
        <v>45246095</v>
      </c>
      <c r="Z2239" s="13">
        <f>AA2239*1.46138339920949</f>
        <v>79279017.670434996</v>
      </c>
      <c r="AA2239" s="3">
        <v>54249294</v>
      </c>
      <c r="AB2239">
        <v>193</v>
      </c>
    </row>
    <row r="2240" spans="1:28" hidden="1" x14ac:dyDescent="0.2">
      <c r="A2240" t="s">
        <v>35311</v>
      </c>
      <c r="B2240" t="s">
        <v>35312</v>
      </c>
      <c r="C2240">
        <v>2015</v>
      </c>
      <c r="D2240" t="s">
        <v>32488</v>
      </c>
      <c r="E2240" t="s">
        <v>16512</v>
      </c>
      <c r="F2240" t="s">
        <v>44031</v>
      </c>
      <c r="G2240" t="s">
        <v>44042</v>
      </c>
      <c r="H2240">
        <v>96</v>
      </c>
      <c r="I2240" t="s">
        <v>35313</v>
      </c>
      <c r="J2240" t="s">
        <v>26</v>
      </c>
      <c r="K2240" t="s">
        <v>75</v>
      </c>
      <c r="L2240" t="s">
        <v>27</v>
      </c>
      <c r="M2240" t="s">
        <v>24956</v>
      </c>
      <c r="N2240" t="s">
        <v>10077</v>
      </c>
      <c r="O2240" t="s">
        <v>35314</v>
      </c>
      <c r="P2240" t="s">
        <v>35315</v>
      </c>
      <c r="Q2240" t="s">
        <v>35316</v>
      </c>
      <c r="R2240" t="s">
        <v>35317</v>
      </c>
      <c r="S2240" t="s">
        <v>35318</v>
      </c>
      <c r="T2240">
        <v>5.2</v>
      </c>
      <c r="U2240">
        <v>38389</v>
      </c>
      <c r="V2240" s="12">
        <f>W2240*1.09195121025074</f>
        <v>27298780.256268501</v>
      </c>
      <c r="W2240" s="3">
        <v>25000000</v>
      </c>
      <c r="X2240" s="13">
        <f>Y2240*1.09195121025074</f>
        <v>17503617.55641998</v>
      </c>
      <c r="Y2240" s="3">
        <v>16029670</v>
      </c>
      <c r="Z2240" s="13">
        <f>AA2240*1.09195121025074</f>
        <v>79308056.056611866</v>
      </c>
      <c r="AA2240" s="3">
        <v>72629670</v>
      </c>
      <c r="AB2240">
        <v>145</v>
      </c>
    </row>
    <row r="2241" spans="1:28" x14ac:dyDescent="0.2">
      <c r="A2241" t="s">
        <v>7875</v>
      </c>
      <c r="B2241" t="s">
        <v>7876</v>
      </c>
      <c r="C2241">
        <v>2004</v>
      </c>
      <c r="D2241" s="1">
        <v>38332</v>
      </c>
      <c r="E2241" t="s">
        <v>16512</v>
      </c>
      <c r="F2241" t="s">
        <v>44031</v>
      </c>
      <c r="G2241" t="s">
        <v>44045</v>
      </c>
      <c r="H2241">
        <v>106</v>
      </c>
      <c r="I2241" t="s">
        <v>2105</v>
      </c>
      <c r="J2241" t="s">
        <v>26</v>
      </c>
      <c r="K2241" t="s">
        <v>3159</v>
      </c>
      <c r="L2241" t="s">
        <v>307</v>
      </c>
      <c r="M2241" t="s">
        <v>7877</v>
      </c>
      <c r="N2241" t="s">
        <v>7877</v>
      </c>
      <c r="O2241" t="s">
        <v>7878</v>
      </c>
      <c r="P2241" t="s">
        <v>3707</v>
      </c>
      <c r="Q2241" t="s">
        <v>7879</v>
      </c>
      <c r="R2241" t="s">
        <v>7880</v>
      </c>
      <c r="S2241" t="s">
        <v>7881</v>
      </c>
      <c r="T2241">
        <v>6</v>
      </c>
      <c r="U2241">
        <v>80904</v>
      </c>
      <c r="V2241" s="12">
        <f>W2241*1.37009528851244</f>
        <v>95906670.195870802</v>
      </c>
      <c r="W2241" s="3">
        <v>70000000</v>
      </c>
      <c r="X2241" s="13">
        <f>Y2241*1.37009528851244</f>
        <v>51738465.839317083</v>
      </c>
      <c r="Y2241" s="3">
        <v>37762677</v>
      </c>
      <c r="Z2241" s="13">
        <f>AA2241*1.37009528851244</f>
        <v>79392961.006860748</v>
      </c>
      <c r="AA2241" s="3">
        <v>57947036</v>
      </c>
      <c r="AB2241">
        <v>634</v>
      </c>
    </row>
    <row r="2242" spans="1:28" x14ac:dyDescent="0.2">
      <c r="A2242" t="s">
        <v>6040</v>
      </c>
      <c r="B2242" t="s">
        <v>6041</v>
      </c>
      <c r="C2242">
        <v>2003</v>
      </c>
      <c r="D2242" s="1">
        <v>37778</v>
      </c>
      <c r="E2242" t="s">
        <v>16512</v>
      </c>
      <c r="F2242" t="s">
        <v>44044</v>
      </c>
      <c r="G2242" t="s">
        <v>44032</v>
      </c>
      <c r="H2242">
        <v>101</v>
      </c>
      <c r="I2242" t="s">
        <v>25</v>
      </c>
      <c r="J2242" t="s">
        <v>26</v>
      </c>
      <c r="K2242" t="s">
        <v>209</v>
      </c>
      <c r="L2242" t="s">
        <v>3179</v>
      </c>
      <c r="M2242" t="s">
        <v>839</v>
      </c>
      <c r="N2242" t="s">
        <v>6042</v>
      </c>
      <c r="O2242" t="s">
        <v>6043</v>
      </c>
      <c r="P2242" t="s">
        <v>842</v>
      </c>
      <c r="Q2242" t="s">
        <v>6044</v>
      </c>
      <c r="R2242" t="s">
        <v>6045</v>
      </c>
      <c r="S2242" t="s">
        <v>6046</v>
      </c>
      <c r="T2242">
        <v>5.8</v>
      </c>
      <c r="U2242">
        <v>40829</v>
      </c>
      <c r="V2242" s="12">
        <f>W2242*1.40658152173913</f>
        <v>35164538.043478251</v>
      </c>
      <c r="W2242" s="3">
        <v>25000000</v>
      </c>
      <c r="X2242" s="13">
        <f>Y2242*1.40658152173913</f>
        <v>48825745.866396725</v>
      </c>
      <c r="Y2242" s="3">
        <v>34712347</v>
      </c>
      <c r="Z2242" s="13">
        <f>AA2242*1.40658152173913</f>
        <v>79457168.454010844</v>
      </c>
      <c r="AA2242" s="3">
        <v>56489558</v>
      </c>
      <c r="AB2242">
        <v>191</v>
      </c>
    </row>
    <row r="2243" spans="1:28" x14ac:dyDescent="0.2">
      <c r="A2243" t="s">
        <v>8505</v>
      </c>
      <c r="B2243" t="s">
        <v>8506</v>
      </c>
      <c r="C2243">
        <v>2005</v>
      </c>
      <c r="D2243" s="1">
        <v>38356</v>
      </c>
      <c r="E2243" t="s">
        <v>1045</v>
      </c>
      <c r="F2243" t="s">
        <v>44040</v>
      </c>
      <c r="G2243" t="s">
        <v>44034</v>
      </c>
      <c r="H2243">
        <v>94</v>
      </c>
      <c r="I2243" t="s">
        <v>8507</v>
      </c>
      <c r="J2243" t="s">
        <v>26</v>
      </c>
      <c r="M2243" t="s">
        <v>2772</v>
      </c>
      <c r="N2243" t="s">
        <v>8508</v>
      </c>
      <c r="O2243" t="s">
        <v>8509</v>
      </c>
      <c r="P2243" t="s">
        <v>7102</v>
      </c>
      <c r="Q2243" t="s">
        <v>8510</v>
      </c>
      <c r="R2243" t="s">
        <v>8511</v>
      </c>
      <c r="S2243" t="s">
        <v>8512</v>
      </c>
      <c r="T2243">
        <v>2.2000000000000002</v>
      </c>
      <c r="U2243">
        <v>51673</v>
      </c>
      <c r="V2243" s="12">
        <f>W2243*1.32519713261649</f>
        <v>111316559.13978516</v>
      </c>
      <c r="W2243" s="3">
        <v>84000000</v>
      </c>
      <c r="X2243" s="13">
        <f>Y2243*1.32519713261649</f>
        <v>22552764.03605739</v>
      </c>
      <c r="Y2243" s="3">
        <v>17018422</v>
      </c>
      <c r="Z2243" s="13">
        <f>AA2243*1.32519713261649</f>
        <v>79487375.419498354</v>
      </c>
      <c r="AA2243" s="3">
        <v>59981548</v>
      </c>
      <c r="AB2243">
        <v>268</v>
      </c>
    </row>
    <row r="2244" spans="1:28" x14ac:dyDescent="0.2">
      <c r="A2244" t="s">
        <v>26433</v>
      </c>
      <c r="B2244" t="s">
        <v>26434</v>
      </c>
      <c r="C2244">
        <v>2010</v>
      </c>
      <c r="D2244" t="s">
        <v>19066</v>
      </c>
      <c r="E2244" t="s">
        <v>16512</v>
      </c>
      <c r="F2244" t="s">
        <v>44033</v>
      </c>
      <c r="G2244" t="s">
        <v>44042</v>
      </c>
      <c r="H2244">
        <v>92</v>
      </c>
      <c r="I2244" t="s">
        <v>25</v>
      </c>
      <c r="J2244" t="s">
        <v>26</v>
      </c>
      <c r="M2244" t="s">
        <v>16074</v>
      </c>
      <c r="N2244" t="s">
        <v>26435</v>
      </c>
      <c r="O2244" t="s">
        <v>26436</v>
      </c>
      <c r="P2244" t="s">
        <v>26437</v>
      </c>
      <c r="Q2244" t="s">
        <v>26438</v>
      </c>
      <c r="R2244" t="s">
        <v>26439</v>
      </c>
      <c r="S2244" t="s">
        <v>26440</v>
      </c>
      <c r="T2244">
        <v>4.4000000000000004</v>
      </c>
      <c r="U2244">
        <v>85700</v>
      </c>
      <c r="V2244" s="12">
        <f>W2244*1.18690152988223</f>
        <v>11869015.298822301</v>
      </c>
      <c r="W2244" s="3">
        <v>10000000</v>
      </c>
      <c r="X2244" s="13">
        <f>Y2244*1.18690152988223</f>
        <v>25392120.307719074</v>
      </c>
      <c r="Y2244" s="3">
        <v>21393620</v>
      </c>
      <c r="Z2244" s="13">
        <f>AA2244*1.18690152988223</f>
        <v>79504464.859288305</v>
      </c>
      <c r="AA2244" s="3">
        <v>66984887</v>
      </c>
      <c r="AB2244">
        <v>999</v>
      </c>
    </row>
    <row r="2245" spans="1:28" hidden="1" x14ac:dyDescent="0.2">
      <c r="A2245" t="s">
        <v>21455</v>
      </c>
      <c r="B2245" t="s">
        <v>21456</v>
      </c>
      <c r="C2245">
        <v>2013</v>
      </c>
      <c r="D2245" t="s">
        <v>21457</v>
      </c>
      <c r="E2245" t="s">
        <v>16512</v>
      </c>
      <c r="F2245" t="s">
        <v>44033</v>
      </c>
      <c r="G2245" t="s">
        <v>44042</v>
      </c>
      <c r="H2245">
        <v>95</v>
      </c>
      <c r="I2245" t="s">
        <v>177</v>
      </c>
      <c r="J2245" t="s">
        <v>26</v>
      </c>
      <c r="M2245" t="s">
        <v>21458</v>
      </c>
      <c r="N2245" t="s">
        <v>21459</v>
      </c>
      <c r="O2245" t="s">
        <v>21460</v>
      </c>
      <c r="P2245" t="s">
        <v>21461</v>
      </c>
      <c r="Q2245" t="s">
        <v>21462</v>
      </c>
      <c r="R2245" t="s">
        <v>21463</v>
      </c>
      <c r="S2245" t="s">
        <v>21464</v>
      </c>
      <c r="T2245">
        <v>5.3</v>
      </c>
      <c r="U2245">
        <v>42548</v>
      </c>
      <c r="W2245">
        <v>16000000</v>
      </c>
      <c r="X2245"/>
      <c r="Y2245"/>
      <c r="Z2245"/>
      <c r="AA2245">
        <v>321310</v>
      </c>
      <c r="AB2245">
        <v>181</v>
      </c>
    </row>
    <row r="2246" spans="1:28" x14ac:dyDescent="0.2">
      <c r="A2246" t="s">
        <v>4106</v>
      </c>
      <c r="B2246" t="s">
        <v>4107</v>
      </c>
      <c r="C2246">
        <v>2002</v>
      </c>
      <c r="D2246" t="s">
        <v>2965</v>
      </c>
      <c r="E2246" t="s">
        <v>176</v>
      </c>
      <c r="F2246" t="s">
        <v>44046</v>
      </c>
      <c r="G2246" t="s">
        <v>44045</v>
      </c>
      <c r="H2246">
        <v>119</v>
      </c>
      <c r="I2246" t="s">
        <v>25</v>
      </c>
      <c r="J2246" t="s">
        <v>26</v>
      </c>
      <c r="M2246" t="s">
        <v>4109</v>
      </c>
      <c r="N2246" t="s">
        <v>4110</v>
      </c>
      <c r="O2246" t="s">
        <v>4111</v>
      </c>
      <c r="P2246" t="s">
        <v>1039</v>
      </c>
      <c r="Q2246" t="s">
        <v>4112</v>
      </c>
      <c r="R2246" t="s">
        <v>4113</v>
      </c>
      <c r="S2246" t="s">
        <v>4114</v>
      </c>
      <c r="T2246">
        <v>6.4</v>
      </c>
      <c r="U2246">
        <v>74427</v>
      </c>
      <c r="V2246" s="12">
        <f>W2246*1.43863813229572</f>
        <v>46036420.233463041</v>
      </c>
      <c r="W2246" s="3">
        <v>32000000</v>
      </c>
      <c r="X2246" s="13">
        <f>Y2246*1.43863813229572</f>
        <v>51426090.973151758</v>
      </c>
      <c r="Y2246" s="3">
        <v>35746370</v>
      </c>
      <c r="Z2246" s="13">
        <f>AA2246*1.43863813229572</f>
        <v>79564283.286653712</v>
      </c>
      <c r="AA2246" s="3">
        <v>55305279</v>
      </c>
      <c r="AB2246">
        <v>483</v>
      </c>
    </row>
    <row r="2247" spans="1:28" x14ac:dyDescent="0.2">
      <c r="A2247" t="s">
        <v>11729</v>
      </c>
      <c r="B2247" t="s">
        <v>11730</v>
      </c>
      <c r="C2247">
        <v>2006</v>
      </c>
      <c r="D2247" t="s">
        <v>10290</v>
      </c>
      <c r="E2247" t="s">
        <v>16512</v>
      </c>
      <c r="F2247" t="s">
        <v>44031</v>
      </c>
      <c r="G2247" t="s">
        <v>44044</v>
      </c>
      <c r="H2247">
        <v>105</v>
      </c>
      <c r="I2247" t="s">
        <v>97</v>
      </c>
      <c r="J2247" t="s">
        <v>26</v>
      </c>
      <c r="M2247" t="s">
        <v>6177</v>
      </c>
      <c r="N2247" t="s">
        <v>11731</v>
      </c>
      <c r="O2247" t="s">
        <v>11732</v>
      </c>
      <c r="P2247" t="s">
        <v>732</v>
      </c>
      <c r="Q2247" t="s">
        <v>11733</v>
      </c>
      <c r="R2247" t="s">
        <v>11734</v>
      </c>
      <c r="S2247" t="s">
        <v>11735</v>
      </c>
      <c r="T2247">
        <v>5.4</v>
      </c>
      <c r="U2247">
        <v>130298</v>
      </c>
      <c r="V2247" s="12">
        <f>W2247*1.28378472222222</f>
        <v>42364895.833333261</v>
      </c>
      <c r="W2247" s="3">
        <v>33000000</v>
      </c>
      <c r="X2247" s="13">
        <f>Y2247*1.28378472222222</f>
        <v>43675401.250763819</v>
      </c>
      <c r="Y2247" s="3">
        <v>34020814</v>
      </c>
      <c r="Z2247" s="13">
        <f>AA2247*1.28378472222222</f>
        <v>79622914.01465264</v>
      </c>
      <c r="AA2247" s="3">
        <v>62022014</v>
      </c>
      <c r="AB2247">
        <v>1061</v>
      </c>
    </row>
    <row r="2248" spans="1:28" hidden="1" x14ac:dyDescent="0.2">
      <c r="A2248" t="s">
        <v>21479</v>
      </c>
      <c r="B2248" t="s">
        <v>21480</v>
      </c>
      <c r="C2248">
        <v>2010</v>
      </c>
      <c r="D2248" s="1">
        <v>40635</v>
      </c>
      <c r="E2248" t="s">
        <v>176</v>
      </c>
      <c r="F2248" t="s">
        <v>44036</v>
      </c>
      <c r="H2248">
        <v>148</v>
      </c>
      <c r="I2248" t="s">
        <v>3686</v>
      </c>
      <c r="J2248" t="s">
        <v>308</v>
      </c>
      <c r="K2248" t="s">
        <v>838</v>
      </c>
      <c r="L2248" t="s">
        <v>21481</v>
      </c>
      <c r="M2248" t="s">
        <v>3148</v>
      </c>
      <c r="N2248" t="s">
        <v>21482</v>
      </c>
      <c r="O2248" t="s">
        <v>21483</v>
      </c>
      <c r="P2248" t="s">
        <v>6763</v>
      </c>
      <c r="Q2248" t="s">
        <v>21484</v>
      </c>
      <c r="R2248" t="s">
        <v>21485</v>
      </c>
      <c r="S2248" t="s">
        <v>21486</v>
      </c>
      <c r="T2248">
        <v>7.5</v>
      </c>
      <c r="U2248">
        <v>84761</v>
      </c>
      <c r="W2248"/>
      <c r="X2248"/>
      <c r="Y2248">
        <v>5101237</v>
      </c>
      <c r="Z2248"/>
      <c r="AA2248">
        <v>25147786</v>
      </c>
      <c r="AB2248">
        <v>152</v>
      </c>
    </row>
    <row r="2249" spans="1:28" x14ac:dyDescent="0.2">
      <c r="A2249" t="s">
        <v>38517</v>
      </c>
      <c r="B2249" t="s">
        <v>38518</v>
      </c>
      <c r="C2249">
        <v>2016</v>
      </c>
      <c r="D2249" t="s">
        <v>38519</v>
      </c>
      <c r="E2249" t="s">
        <v>44035</v>
      </c>
      <c r="F2249" t="s">
        <v>44032</v>
      </c>
      <c r="G2249" t="s">
        <v>44040</v>
      </c>
      <c r="H2249">
        <v>109</v>
      </c>
      <c r="I2249" t="s">
        <v>25</v>
      </c>
      <c r="J2249" t="s">
        <v>26</v>
      </c>
      <c r="M2249" t="s">
        <v>30829</v>
      </c>
      <c r="N2249" t="s">
        <v>38520</v>
      </c>
      <c r="O2249" t="s">
        <v>38521</v>
      </c>
      <c r="P2249" t="s">
        <v>7429</v>
      </c>
      <c r="Q2249" t="s">
        <v>38522</v>
      </c>
      <c r="R2249" t="s">
        <v>38523</v>
      </c>
      <c r="S2249" t="s">
        <v>38524</v>
      </c>
      <c r="T2249">
        <v>7.1</v>
      </c>
      <c r="U2249">
        <v>20682</v>
      </c>
      <c r="V2249" s="12">
        <f>W2249*1.07834771485832</f>
        <v>14018520.293158161</v>
      </c>
      <c r="W2249" s="3">
        <v>13000000</v>
      </c>
      <c r="X2249" s="13">
        <f>Y2249*1.07834771485832</f>
        <v>66539578.382101566</v>
      </c>
      <c r="Y2249" s="3">
        <v>61705123</v>
      </c>
      <c r="Z2249" s="13">
        <f>AA2249*1.07834771485832</f>
        <v>79779402.22340624</v>
      </c>
      <c r="AA2249" s="3">
        <v>73983003</v>
      </c>
      <c r="AB2249">
        <v>118</v>
      </c>
    </row>
    <row r="2250" spans="1:28" hidden="1" x14ac:dyDescent="0.2">
      <c r="A2250" t="s">
        <v>21493</v>
      </c>
      <c r="B2250" t="s">
        <v>21494</v>
      </c>
      <c r="C2250">
        <v>2010</v>
      </c>
      <c r="D2250" s="1">
        <v>40309</v>
      </c>
      <c r="E2250" t="s">
        <v>16512</v>
      </c>
      <c r="F2250" t="s">
        <v>44044</v>
      </c>
      <c r="G2250" t="s">
        <v>44032</v>
      </c>
      <c r="H2250">
        <v>117</v>
      </c>
      <c r="I2250" t="s">
        <v>817</v>
      </c>
      <c r="J2250" t="s">
        <v>27</v>
      </c>
      <c r="M2250" t="s">
        <v>21495</v>
      </c>
      <c r="N2250" t="s">
        <v>21496</v>
      </c>
      <c r="O2250" t="s">
        <v>21497</v>
      </c>
      <c r="P2250" t="s">
        <v>1440</v>
      </c>
      <c r="Q2250" t="s">
        <v>21498</v>
      </c>
      <c r="R2250" t="s">
        <v>21499</v>
      </c>
      <c r="S2250" t="s">
        <v>21500</v>
      </c>
      <c r="T2250">
        <v>6.7</v>
      </c>
      <c r="U2250">
        <v>32114</v>
      </c>
      <c r="W2250" t="s">
        <v>8747</v>
      </c>
      <c r="X2250"/>
      <c r="Y2250"/>
      <c r="Z2250"/>
      <c r="AA2250">
        <v>21695883</v>
      </c>
      <c r="AB2250">
        <v>45</v>
      </c>
    </row>
    <row r="2251" spans="1:28" hidden="1" x14ac:dyDescent="0.2">
      <c r="A2251" t="s">
        <v>21501</v>
      </c>
      <c r="B2251" t="s">
        <v>21502</v>
      </c>
      <c r="C2251">
        <v>2009</v>
      </c>
      <c r="D2251" t="s">
        <v>18486</v>
      </c>
      <c r="E2251" t="s">
        <v>16512</v>
      </c>
      <c r="F2251" t="s">
        <v>44031</v>
      </c>
      <c r="G2251" t="s">
        <v>44038</v>
      </c>
      <c r="H2251">
        <v>101</v>
      </c>
      <c r="I2251" t="s">
        <v>817</v>
      </c>
      <c r="J2251" t="s">
        <v>27</v>
      </c>
      <c r="K2251" t="s">
        <v>26</v>
      </c>
      <c r="L2251" t="s">
        <v>975</v>
      </c>
      <c r="M2251" t="s">
        <v>14447</v>
      </c>
      <c r="N2251" t="s">
        <v>21503</v>
      </c>
      <c r="O2251" t="s">
        <v>21504</v>
      </c>
      <c r="P2251" t="s">
        <v>14450</v>
      </c>
      <c r="Q2251" t="s">
        <v>21505</v>
      </c>
      <c r="R2251" t="s">
        <v>21506</v>
      </c>
      <c r="S2251" t="s">
        <v>21507</v>
      </c>
      <c r="T2251">
        <v>6.9</v>
      </c>
      <c r="U2251">
        <v>12816</v>
      </c>
      <c r="W2251"/>
      <c r="X2251"/>
      <c r="Y2251">
        <v>89375</v>
      </c>
      <c r="Z2251"/>
      <c r="AA2251">
        <v>21924245</v>
      </c>
      <c r="AB2251">
        <v>25</v>
      </c>
    </row>
    <row r="2252" spans="1:28" x14ac:dyDescent="0.2">
      <c r="A2252" t="s">
        <v>12049</v>
      </c>
      <c r="B2252" t="s">
        <v>12050</v>
      </c>
      <c r="C2252">
        <v>2008</v>
      </c>
      <c r="D2252" s="1">
        <v>39756</v>
      </c>
      <c r="E2252" t="s">
        <v>16512</v>
      </c>
      <c r="F2252" t="s">
        <v>44044</v>
      </c>
      <c r="G2252" t="s">
        <v>44032</v>
      </c>
      <c r="H2252">
        <v>109</v>
      </c>
      <c r="I2252" t="s">
        <v>25</v>
      </c>
      <c r="J2252" t="s">
        <v>26</v>
      </c>
      <c r="K2252" t="s">
        <v>1076</v>
      </c>
      <c r="M2252" t="s">
        <v>414</v>
      </c>
      <c r="N2252" t="s">
        <v>12051</v>
      </c>
      <c r="O2252" t="s">
        <v>12052</v>
      </c>
      <c r="P2252" t="s">
        <v>1143</v>
      </c>
      <c r="Q2252" t="s">
        <v>12053</v>
      </c>
      <c r="R2252" t="s">
        <v>12054</v>
      </c>
      <c r="S2252" t="s">
        <v>12055</v>
      </c>
      <c r="T2252">
        <v>6.8</v>
      </c>
      <c r="U2252">
        <v>106070</v>
      </c>
      <c r="V2252" s="12">
        <f>W2252*1.20207800169993</f>
        <v>24041560.033998597</v>
      </c>
      <c r="W2252" s="3">
        <v>20000000</v>
      </c>
      <c r="X2252" s="13">
        <f>Y2252*1.20207800169993</f>
        <v>31757298.434935883</v>
      </c>
      <c r="Y2252" s="3">
        <v>26418667</v>
      </c>
      <c r="Z2252" s="13">
        <f>AA2252*1.20207800169993</f>
        <v>79909773.595319167</v>
      </c>
      <c r="AA2252" s="3">
        <v>66476363</v>
      </c>
      <c r="AB2252">
        <v>211</v>
      </c>
    </row>
    <row r="2253" spans="1:28" hidden="1" x14ac:dyDescent="0.2">
      <c r="A2253" t="s">
        <v>21512</v>
      </c>
      <c r="B2253" t="s">
        <v>21513</v>
      </c>
      <c r="C2253">
        <v>2009</v>
      </c>
      <c r="D2253" t="s">
        <v>17089</v>
      </c>
      <c r="E2253" t="s">
        <v>16512</v>
      </c>
      <c r="F2253" t="s">
        <v>44032</v>
      </c>
      <c r="G2253" t="s">
        <v>44042</v>
      </c>
      <c r="H2253">
        <v>128</v>
      </c>
      <c r="I2253" t="s">
        <v>4358</v>
      </c>
      <c r="J2253" t="s">
        <v>1076</v>
      </c>
      <c r="M2253" t="s">
        <v>21514</v>
      </c>
      <c r="N2253" t="s">
        <v>21515</v>
      </c>
      <c r="O2253" t="s">
        <v>21516</v>
      </c>
      <c r="P2253" t="s">
        <v>21517</v>
      </c>
      <c r="Q2253" t="s">
        <v>21518</v>
      </c>
      <c r="R2253" t="s">
        <v>21519</v>
      </c>
      <c r="S2253" t="s">
        <v>21520</v>
      </c>
      <c r="T2253">
        <v>8</v>
      </c>
      <c r="U2253">
        <v>31228</v>
      </c>
      <c r="W2253">
        <v>2000000</v>
      </c>
      <c r="X2253"/>
      <c r="Y2253"/>
      <c r="Z2253"/>
      <c r="AA2253">
        <v>15291338</v>
      </c>
      <c r="AB2253">
        <v>59</v>
      </c>
    </row>
    <row r="2254" spans="1:28" x14ac:dyDescent="0.2">
      <c r="A2254" t="s">
        <v>357</v>
      </c>
      <c r="B2254" t="s">
        <v>358</v>
      </c>
      <c r="C2254">
        <v>2000</v>
      </c>
      <c r="D2254" t="s">
        <v>359</v>
      </c>
      <c r="E2254" t="s">
        <v>16512</v>
      </c>
      <c r="F2254" t="s">
        <v>44046</v>
      </c>
      <c r="G2254" t="s">
        <v>44033</v>
      </c>
      <c r="H2254">
        <v>109</v>
      </c>
      <c r="I2254" t="s">
        <v>360</v>
      </c>
      <c r="J2254" t="s">
        <v>26</v>
      </c>
      <c r="K2254" t="s">
        <v>361</v>
      </c>
      <c r="M2254" t="s">
        <v>362</v>
      </c>
      <c r="N2254" t="s">
        <v>363</v>
      </c>
      <c r="O2254" t="s">
        <v>364</v>
      </c>
      <c r="P2254" t="s">
        <v>365</v>
      </c>
      <c r="Q2254" t="s">
        <v>366</v>
      </c>
      <c r="R2254" t="s">
        <v>367</v>
      </c>
      <c r="S2254" t="s">
        <v>368</v>
      </c>
      <c r="T2254">
        <v>7.1</v>
      </c>
      <c r="U2254">
        <v>222655</v>
      </c>
      <c r="V2254" s="12">
        <f>W2254*1.5029674796748</f>
        <v>34568252.032520398</v>
      </c>
      <c r="W2254" s="3">
        <v>23000000</v>
      </c>
      <c r="X2254" s="13">
        <f>Y2254*1.5029674796748</f>
        <v>58977434.358008258</v>
      </c>
      <c r="Y2254" s="3">
        <v>39240659</v>
      </c>
      <c r="Z2254" s="13">
        <f>AA2254*1.5029674796748</f>
        <v>79939321.797032699</v>
      </c>
      <c r="AA2254" s="3">
        <v>53187659</v>
      </c>
      <c r="AB2254">
        <v>827</v>
      </c>
    </row>
    <row r="2255" spans="1:28" x14ac:dyDescent="0.2">
      <c r="A2255" t="s">
        <v>37884</v>
      </c>
      <c r="B2255" t="s">
        <v>37885</v>
      </c>
      <c r="C2255">
        <v>2016</v>
      </c>
      <c r="D2255" s="1">
        <v>42709</v>
      </c>
      <c r="E2255" t="s">
        <v>3496</v>
      </c>
      <c r="F2255" t="s">
        <v>44045</v>
      </c>
      <c r="G2255" t="s">
        <v>44042</v>
      </c>
      <c r="H2255">
        <v>97</v>
      </c>
      <c r="I2255" t="s">
        <v>37886</v>
      </c>
      <c r="J2255" t="s">
        <v>26</v>
      </c>
      <c r="M2255" t="s">
        <v>13052</v>
      </c>
      <c r="N2255" t="s">
        <v>37887</v>
      </c>
      <c r="O2255" t="s">
        <v>37888</v>
      </c>
      <c r="P2255" t="s">
        <v>37889</v>
      </c>
      <c r="Q2255" t="s">
        <v>37890</v>
      </c>
      <c r="R2255" t="s">
        <v>37891</v>
      </c>
      <c r="S2255" t="s">
        <v>37892</v>
      </c>
      <c r="T2255">
        <v>6</v>
      </c>
      <c r="U2255">
        <v>77485</v>
      </c>
      <c r="V2255" s="12">
        <f>W2255*1.07834771485832</f>
        <v>10783477.1485832</v>
      </c>
      <c r="W2255" s="3">
        <v>10000000</v>
      </c>
      <c r="X2255" s="13">
        <f>Y2255*1.07834771485832</f>
        <v>38625936.359839626</v>
      </c>
      <c r="Y2255" s="3">
        <v>35819556</v>
      </c>
      <c r="Z2255" s="13">
        <f>AA2255*1.07834771485832</f>
        <v>79944580.291325092</v>
      </c>
      <c r="AA2255" s="3">
        <v>74136180</v>
      </c>
      <c r="AB2255">
        <v>351</v>
      </c>
    </row>
    <row r="2256" spans="1:28" x14ac:dyDescent="0.2">
      <c r="A2256" t="s">
        <v>37740</v>
      </c>
      <c r="B2256" t="s">
        <v>37741</v>
      </c>
      <c r="C2256">
        <v>2015</v>
      </c>
      <c r="D2256" t="s">
        <v>35321</v>
      </c>
      <c r="E2256" t="s">
        <v>176</v>
      </c>
      <c r="H2256">
        <v>120</v>
      </c>
      <c r="I2256" t="s">
        <v>25</v>
      </c>
      <c r="J2256" t="s">
        <v>26</v>
      </c>
      <c r="M2256" t="s">
        <v>16946</v>
      </c>
      <c r="N2256" t="s">
        <v>16947</v>
      </c>
      <c r="O2256" t="s">
        <v>37742</v>
      </c>
      <c r="P2256" t="s">
        <v>37743</v>
      </c>
      <c r="Q2256" t="s">
        <v>37744</v>
      </c>
      <c r="R2256" t="s">
        <v>37745</v>
      </c>
      <c r="S2256" t="s">
        <v>37746</v>
      </c>
      <c r="T2256">
        <v>6.5</v>
      </c>
      <c r="U2256">
        <v>12967</v>
      </c>
      <c r="V2256" s="12">
        <f>W2256*1.09195121025074</f>
        <v>3275853.6307522203</v>
      </c>
      <c r="W2256" s="3">
        <v>3000000</v>
      </c>
      <c r="X2256" s="13">
        <f>Y2256*1.09195121025074</f>
        <v>74023500.301189274</v>
      </c>
      <c r="Y2256" s="3">
        <v>67790117</v>
      </c>
      <c r="Z2256" s="13">
        <f>AA2256*1.09195121025074</f>
        <v>79992268.317150146</v>
      </c>
      <c r="AA2256" s="3">
        <v>73256266</v>
      </c>
      <c r="AB2256">
        <v>164</v>
      </c>
    </row>
    <row r="2257" spans="1:28" hidden="1" x14ac:dyDescent="0.2">
      <c r="A2257" t="s">
        <v>21546</v>
      </c>
      <c r="B2257" t="s">
        <v>21547</v>
      </c>
      <c r="C2257">
        <v>2008</v>
      </c>
      <c r="D2257" s="1">
        <v>39580</v>
      </c>
      <c r="E2257" t="s">
        <v>3496</v>
      </c>
      <c r="F2257" t="s">
        <v>44045</v>
      </c>
      <c r="G2257" t="s">
        <v>44042</v>
      </c>
      <c r="H2257">
        <v>84</v>
      </c>
      <c r="I2257" t="s">
        <v>1561</v>
      </c>
      <c r="J2257" t="s">
        <v>26</v>
      </c>
      <c r="M2257" t="s">
        <v>21548</v>
      </c>
      <c r="N2257" t="s">
        <v>21549</v>
      </c>
      <c r="O2257" t="s">
        <v>21550</v>
      </c>
      <c r="P2257" t="s">
        <v>21551</v>
      </c>
      <c r="Q2257" t="s">
        <v>21552</v>
      </c>
      <c r="R2257" t="s">
        <v>21553</v>
      </c>
      <c r="S2257" t="s">
        <v>21554</v>
      </c>
      <c r="T2257">
        <v>6</v>
      </c>
      <c r="U2257">
        <v>16764</v>
      </c>
      <c r="W2257"/>
      <c r="X2257"/>
      <c r="Y2257"/>
      <c r="Z2257"/>
      <c r="AA2257">
        <v>1300051</v>
      </c>
      <c r="AB2257">
        <v>143</v>
      </c>
    </row>
    <row r="2258" spans="1:28" x14ac:dyDescent="0.2">
      <c r="A2258" t="s">
        <v>303</v>
      </c>
      <c r="B2258" t="s">
        <v>304</v>
      </c>
      <c r="C2258">
        <v>2001</v>
      </c>
      <c r="D2258" t="s">
        <v>305</v>
      </c>
      <c r="E2258" t="s">
        <v>16512</v>
      </c>
      <c r="F2258" t="s">
        <v>44032</v>
      </c>
      <c r="G2258" t="s">
        <v>44050</v>
      </c>
      <c r="H2258">
        <v>116</v>
      </c>
      <c r="I2258" t="s">
        <v>306</v>
      </c>
      <c r="J2258" t="s">
        <v>26</v>
      </c>
      <c r="K2258" t="s">
        <v>307</v>
      </c>
      <c r="L2258" t="s">
        <v>308</v>
      </c>
      <c r="M2258" t="s">
        <v>309</v>
      </c>
      <c r="N2258" t="s">
        <v>310</v>
      </c>
      <c r="O2258" t="s">
        <v>311</v>
      </c>
      <c r="P2258" t="s">
        <v>312</v>
      </c>
      <c r="Q2258" t="s">
        <v>313</v>
      </c>
      <c r="R2258" t="s">
        <v>314</v>
      </c>
      <c r="S2258" t="s">
        <v>315</v>
      </c>
      <c r="T2258">
        <v>4.5999999999999996</v>
      </c>
      <c r="U2258">
        <v>38891</v>
      </c>
      <c r="V2258" s="12">
        <f>W2258*1.46138339920949</f>
        <v>137370039.52569208</v>
      </c>
      <c r="W2258" s="3">
        <v>94000000</v>
      </c>
      <c r="X2258" s="13">
        <f>Y2258*1.46138339920949</f>
        <v>47816559.812055461</v>
      </c>
      <c r="Y2258" s="3">
        <v>32720065</v>
      </c>
      <c r="Z2258" s="13">
        <f>AA2258*1.46138339920949</f>
        <v>80003051.307272941</v>
      </c>
      <c r="AA2258" s="3">
        <v>54744738</v>
      </c>
      <c r="AB2258">
        <v>347</v>
      </c>
    </row>
    <row r="2259" spans="1:28" x14ac:dyDescent="0.2">
      <c r="A2259" t="s">
        <v>25382</v>
      </c>
      <c r="B2259" t="s">
        <v>25383</v>
      </c>
      <c r="C2259">
        <v>2010</v>
      </c>
      <c r="D2259" s="1">
        <v>40759</v>
      </c>
      <c r="E2259" t="s">
        <v>16512</v>
      </c>
      <c r="F2259" t="s">
        <v>44044</v>
      </c>
      <c r="G2259" t="s">
        <v>44032</v>
      </c>
      <c r="H2259">
        <v>133</v>
      </c>
      <c r="I2259" t="s">
        <v>1016</v>
      </c>
      <c r="J2259" t="s">
        <v>26</v>
      </c>
      <c r="M2259" t="s">
        <v>9500</v>
      </c>
      <c r="N2259" t="s">
        <v>25384</v>
      </c>
      <c r="O2259" t="s">
        <v>25385</v>
      </c>
      <c r="P2259" t="s">
        <v>1008</v>
      </c>
      <c r="Q2259" t="s">
        <v>25386</v>
      </c>
      <c r="R2259" t="s">
        <v>25387</v>
      </c>
      <c r="S2259" t="s">
        <v>25388</v>
      </c>
      <c r="T2259">
        <v>7.4</v>
      </c>
      <c r="U2259">
        <v>178794</v>
      </c>
      <c r="V2259" s="12">
        <f>W2259*1.18690152988223</f>
        <v>35607045.896466903</v>
      </c>
      <c r="W2259" s="3">
        <v>30000000</v>
      </c>
      <c r="X2259" s="13">
        <f>Y2259*1.18690152988223</f>
        <v>25101366.226845354</v>
      </c>
      <c r="Y2259" s="3">
        <v>21148651</v>
      </c>
      <c r="Z2259" s="13">
        <f>AA2259*1.18690152988223</f>
        <v>80054907.060392603</v>
      </c>
      <c r="AA2259" s="3">
        <v>67448651</v>
      </c>
      <c r="AB2259">
        <v>321</v>
      </c>
    </row>
    <row r="2260" spans="1:28" hidden="1" x14ac:dyDescent="0.2">
      <c r="A2260" t="s">
        <v>21569</v>
      </c>
      <c r="B2260" t="s">
        <v>21570</v>
      </c>
      <c r="C2260">
        <v>2010</v>
      </c>
      <c r="D2260" t="s">
        <v>14092</v>
      </c>
      <c r="E2260" t="s">
        <v>44035</v>
      </c>
      <c r="F2260" t="s">
        <v>44032</v>
      </c>
      <c r="G2260" t="s">
        <v>44049</v>
      </c>
      <c r="H2260">
        <v>106</v>
      </c>
      <c r="I2260" t="s">
        <v>21571</v>
      </c>
      <c r="J2260" t="s">
        <v>26</v>
      </c>
      <c r="K2260" t="s">
        <v>14655</v>
      </c>
      <c r="L2260" t="s">
        <v>12978</v>
      </c>
      <c r="M2260" t="s">
        <v>21572</v>
      </c>
      <c r="N2260" t="s">
        <v>21573</v>
      </c>
      <c r="O2260" t="s">
        <v>21574</v>
      </c>
      <c r="P2260" t="s">
        <v>1697</v>
      </c>
      <c r="Q2260" t="s">
        <v>21575</v>
      </c>
      <c r="R2260" t="s">
        <v>21576</v>
      </c>
      <c r="S2260" t="s">
        <v>21577</v>
      </c>
      <c r="T2260">
        <v>7</v>
      </c>
      <c r="U2260">
        <v>10067</v>
      </c>
      <c r="W2260"/>
      <c r="X2260"/>
      <c r="Y2260"/>
      <c r="Z2260"/>
      <c r="AA2260">
        <v>221292</v>
      </c>
      <c r="AB2260">
        <v>34</v>
      </c>
    </row>
    <row r="2261" spans="1:28" hidden="1" x14ac:dyDescent="0.2">
      <c r="A2261" t="s">
        <v>21578</v>
      </c>
      <c r="B2261" t="s">
        <v>21579</v>
      </c>
      <c r="C2261">
        <v>2008</v>
      </c>
      <c r="D2261" s="1">
        <v>40300</v>
      </c>
      <c r="E2261" t="s">
        <v>44041</v>
      </c>
      <c r="F2261" t="s">
        <v>44032</v>
      </c>
      <c r="G2261" t="s">
        <v>44036</v>
      </c>
      <c r="H2261">
        <v>121</v>
      </c>
      <c r="I2261" t="s">
        <v>21580</v>
      </c>
      <c r="J2261" t="s">
        <v>307</v>
      </c>
      <c r="K2261" t="s">
        <v>75</v>
      </c>
      <c r="M2261" t="s">
        <v>21581</v>
      </c>
      <c r="N2261" t="s">
        <v>21581</v>
      </c>
      <c r="O2261" t="s">
        <v>21582</v>
      </c>
      <c r="P2261" t="s">
        <v>21583</v>
      </c>
      <c r="Q2261" t="s">
        <v>21584</v>
      </c>
      <c r="R2261" t="s">
        <v>21585</v>
      </c>
      <c r="S2261" t="s">
        <v>21586</v>
      </c>
      <c r="T2261">
        <v>7.5</v>
      </c>
      <c r="U2261">
        <v>13519</v>
      </c>
      <c r="W2261"/>
      <c r="X2261"/>
      <c r="Y2261">
        <v>258388</v>
      </c>
      <c r="Z2261"/>
      <c r="AA2261">
        <v>886407</v>
      </c>
      <c r="AB2261">
        <v>49</v>
      </c>
    </row>
    <row r="2262" spans="1:28" x14ac:dyDescent="0.2">
      <c r="A2262" t="s">
        <v>26593</v>
      </c>
      <c r="B2262" t="s">
        <v>26594</v>
      </c>
      <c r="C2262">
        <v>2011</v>
      </c>
      <c r="D2262" t="s">
        <v>23564</v>
      </c>
      <c r="E2262" t="s">
        <v>1045</v>
      </c>
      <c r="F2262" t="s">
        <v>44032</v>
      </c>
      <c r="H2262">
        <v>111</v>
      </c>
      <c r="I2262" t="s">
        <v>25</v>
      </c>
      <c r="J2262" t="s">
        <v>26</v>
      </c>
      <c r="M2262" t="s">
        <v>954</v>
      </c>
      <c r="N2262" t="s">
        <v>14207</v>
      </c>
      <c r="O2262" t="s">
        <v>26595</v>
      </c>
      <c r="P2262" t="s">
        <v>8677</v>
      </c>
      <c r="Q2262" t="s">
        <v>26596</v>
      </c>
      <c r="R2262" t="s">
        <v>26597</v>
      </c>
      <c r="S2262" t="s">
        <v>26598</v>
      </c>
      <c r="T2262">
        <v>5.3</v>
      </c>
      <c r="U2262">
        <v>51300</v>
      </c>
      <c r="V2262" s="12">
        <f>W2262*1.1505830469594</f>
        <v>80540813.287157997</v>
      </c>
      <c r="W2262" s="3">
        <v>70000000</v>
      </c>
      <c r="X2262" s="13">
        <f>Y2262*1.1505830469594</f>
        <v>55774846.870440535</v>
      </c>
      <c r="Y2262" s="3">
        <v>48475290</v>
      </c>
      <c r="Z2262" s="13">
        <f>AA2262*1.1505830469594</f>
        <v>80220912.080279693</v>
      </c>
      <c r="AA2262" s="3">
        <v>69721966</v>
      </c>
      <c r="AB2262">
        <v>146</v>
      </c>
    </row>
    <row r="2263" spans="1:28" x14ac:dyDescent="0.2">
      <c r="A2263" t="s">
        <v>1369</v>
      </c>
      <c r="B2263" t="s">
        <v>1370</v>
      </c>
      <c r="C2263">
        <v>2000</v>
      </c>
      <c r="D2263" t="s">
        <v>608</v>
      </c>
      <c r="E2263" t="s">
        <v>176</v>
      </c>
      <c r="F2263" t="s">
        <v>44036</v>
      </c>
      <c r="H2263">
        <v>106</v>
      </c>
      <c r="I2263" t="s">
        <v>25</v>
      </c>
      <c r="J2263" t="s">
        <v>26</v>
      </c>
      <c r="M2263" t="s">
        <v>1371</v>
      </c>
      <c r="N2263" t="s">
        <v>1371</v>
      </c>
      <c r="O2263" t="s">
        <v>1372</v>
      </c>
      <c r="P2263" t="s">
        <v>1278</v>
      </c>
      <c r="Q2263" t="s">
        <v>1373</v>
      </c>
      <c r="R2263" t="s">
        <v>1374</v>
      </c>
      <c r="S2263" t="s">
        <v>1375</v>
      </c>
      <c r="T2263">
        <v>5.7</v>
      </c>
      <c r="U2263">
        <v>19816</v>
      </c>
      <c r="V2263" s="12">
        <f>W2263*1.5029674796748</f>
        <v>52603861.788617998</v>
      </c>
      <c r="W2263" s="3">
        <v>35000000</v>
      </c>
      <c r="X2263" s="13">
        <f>Y2263*1.5029674796748</f>
        <v>55317150.944065161</v>
      </c>
      <c r="Y2263" s="3">
        <v>36805288</v>
      </c>
      <c r="Z2263" s="13">
        <f>AA2263*1.5029674796748</f>
        <v>80296476.468130261</v>
      </c>
      <c r="AA2263" s="3">
        <v>53425292</v>
      </c>
      <c r="AB2263">
        <v>159</v>
      </c>
    </row>
    <row r="2264" spans="1:28" hidden="1" x14ac:dyDescent="0.2">
      <c r="A2264" t="s">
        <v>21602</v>
      </c>
      <c r="B2264" t="s">
        <v>21603</v>
      </c>
      <c r="C2264">
        <v>2008</v>
      </c>
      <c r="D2264" t="s">
        <v>17260</v>
      </c>
      <c r="E2264" t="s">
        <v>44037</v>
      </c>
      <c r="F2264" t="s">
        <v>44047</v>
      </c>
      <c r="G2264" t="s">
        <v>44046</v>
      </c>
      <c r="H2264">
        <v>97</v>
      </c>
      <c r="I2264" t="s">
        <v>2213</v>
      </c>
      <c r="J2264" t="s">
        <v>26</v>
      </c>
      <c r="K2264" t="s">
        <v>934</v>
      </c>
      <c r="M2264" t="s">
        <v>21604</v>
      </c>
      <c r="N2264" t="s">
        <v>21605</v>
      </c>
      <c r="O2264" t="s">
        <v>21606</v>
      </c>
      <c r="P2264" t="s">
        <v>21607</v>
      </c>
      <c r="Q2264" t="s">
        <v>21608</v>
      </c>
      <c r="R2264" t="s">
        <v>21609</v>
      </c>
      <c r="S2264" t="s">
        <v>21610</v>
      </c>
      <c r="T2264">
        <v>6.5</v>
      </c>
      <c r="U2264">
        <v>28496</v>
      </c>
      <c r="W2264"/>
      <c r="X2264"/>
      <c r="Y2264"/>
      <c r="Z2264"/>
      <c r="AA2264">
        <v>403117</v>
      </c>
      <c r="AB2264">
        <v>94</v>
      </c>
    </row>
    <row r="2265" spans="1:28" x14ac:dyDescent="0.2">
      <c r="A2265" t="s">
        <v>23085</v>
      </c>
      <c r="B2265" t="s">
        <v>23086</v>
      </c>
      <c r="C2265">
        <v>2011</v>
      </c>
      <c r="D2265" t="s">
        <v>23087</v>
      </c>
      <c r="E2265" t="s">
        <v>3496</v>
      </c>
      <c r="H2265">
        <v>95</v>
      </c>
      <c r="I2265" t="s">
        <v>25</v>
      </c>
      <c r="J2265" t="s">
        <v>26</v>
      </c>
      <c r="K2265" t="s">
        <v>934</v>
      </c>
      <c r="M2265" t="s">
        <v>20314</v>
      </c>
      <c r="N2265" t="s">
        <v>23088</v>
      </c>
      <c r="O2265" t="s">
        <v>23089</v>
      </c>
      <c r="P2265" t="s">
        <v>23090</v>
      </c>
      <c r="Q2265" t="s">
        <v>23091</v>
      </c>
      <c r="R2265" t="s">
        <v>23092</v>
      </c>
      <c r="S2265" t="s">
        <v>23093</v>
      </c>
      <c r="T2265">
        <v>7</v>
      </c>
      <c r="U2265">
        <v>366795</v>
      </c>
      <c r="V2265" s="12">
        <f>W2265*1.1505830469594</f>
        <v>34517491.408782005</v>
      </c>
      <c r="W2265" s="3">
        <v>30000000</v>
      </c>
      <c r="X2265" s="13">
        <f>Y2265*1.1505830469594</f>
        <v>48408799.246226847</v>
      </c>
      <c r="Y2265" s="3">
        <v>42073277</v>
      </c>
      <c r="Z2265" s="13">
        <f>AA2265*1.1505830469594</f>
        <v>80466715.738933817</v>
      </c>
      <c r="AA2265" s="3">
        <v>69935600</v>
      </c>
      <c r="AB2265">
        <v>1210</v>
      </c>
    </row>
    <row r="2266" spans="1:28" x14ac:dyDescent="0.2">
      <c r="A2266" t="s">
        <v>35035</v>
      </c>
      <c r="B2266" t="s">
        <v>35036</v>
      </c>
      <c r="C2266">
        <v>2018</v>
      </c>
      <c r="D2266" s="1">
        <v>43227</v>
      </c>
      <c r="E2266" t="s">
        <v>16512</v>
      </c>
      <c r="F2266" t="s">
        <v>44038</v>
      </c>
      <c r="H2266">
        <v>100</v>
      </c>
      <c r="I2266" t="s">
        <v>25</v>
      </c>
      <c r="J2266" t="s">
        <v>26</v>
      </c>
      <c r="K2266" t="s">
        <v>308</v>
      </c>
      <c r="M2266" t="s">
        <v>35037</v>
      </c>
      <c r="N2266" t="s">
        <v>35038</v>
      </c>
      <c r="O2266" t="s">
        <v>35039</v>
      </c>
      <c r="P2266" t="s">
        <v>25564</v>
      </c>
      <c r="Q2266" t="s">
        <v>35040</v>
      </c>
      <c r="R2266" t="s">
        <v>35041</v>
      </c>
      <c r="S2266" t="s">
        <v>35042</v>
      </c>
      <c r="T2266">
        <v>6.5</v>
      </c>
      <c r="U2266">
        <v>109263</v>
      </c>
      <c r="V2266" s="12">
        <f>W2266*1.03068014830331</f>
        <v>28859044.152492676</v>
      </c>
      <c r="W2266" s="3">
        <v>28000000</v>
      </c>
      <c r="X2266" s="13">
        <f>Y2266*1.03068014830331</f>
        <v>56409768.691732839</v>
      </c>
      <c r="Y2266" s="3">
        <v>54730625</v>
      </c>
      <c r="Z2266" s="13">
        <f>AA2266*1.03068014830331</f>
        <v>80527684.162030295</v>
      </c>
      <c r="AA2266" s="3">
        <v>78130625</v>
      </c>
      <c r="AB2266">
        <v>478</v>
      </c>
    </row>
    <row r="2267" spans="1:28" hidden="1" x14ac:dyDescent="0.2">
      <c r="A2267" t="s">
        <v>21628</v>
      </c>
      <c r="B2267" t="s">
        <v>21629</v>
      </c>
      <c r="C2267">
        <v>2010</v>
      </c>
      <c r="D2267" s="1">
        <v>40914</v>
      </c>
      <c r="E2267" t="s">
        <v>44041</v>
      </c>
      <c r="F2267" t="s">
        <v>44032</v>
      </c>
      <c r="G2267" t="s">
        <v>44045</v>
      </c>
      <c r="H2267">
        <v>101</v>
      </c>
      <c r="I2267" t="s">
        <v>25</v>
      </c>
      <c r="J2267" t="s">
        <v>26</v>
      </c>
      <c r="M2267" t="s">
        <v>21630</v>
      </c>
      <c r="N2267" t="s">
        <v>21631</v>
      </c>
      <c r="O2267" t="s">
        <v>21632</v>
      </c>
      <c r="P2267" t="s">
        <v>3250</v>
      </c>
      <c r="Q2267" t="s">
        <v>21633</v>
      </c>
      <c r="R2267" t="s">
        <v>21634</v>
      </c>
      <c r="S2267" t="s">
        <v>21635</v>
      </c>
      <c r="T2267">
        <v>6.3</v>
      </c>
      <c r="U2267">
        <v>51943</v>
      </c>
      <c r="W2267"/>
      <c r="X2267"/>
      <c r="Y2267">
        <v>582024</v>
      </c>
      <c r="Z2267"/>
      <c r="AA2267">
        <v>1754389</v>
      </c>
      <c r="AB2267">
        <v>83</v>
      </c>
    </row>
    <row r="2268" spans="1:28" x14ac:dyDescent="0.2">
      <c r="A2268" t="s">
        <v>25153</v>
      </c>
      <c r="B2268" t="s">
        <v>25154</v>
      </c>
      <c r="C2268">
        <v>2010</v>
      </c>
      <c r="D2268" s="1">
        <v>40460</v>
      </c>
      <c r="E2268" t="s">
        <v>44041</v>
      </c>
      <c r="F2268" t="s">
        <v>44032</v>
      </c>
      <c r="G2268" t="s">
        <v>44042</v>
      </c>
      <c r="H2268">
        <v>105</v>
      </c>
      <c r="I2268" t="s">
        <v>229</v>
      </c>
      <c r="J2268" t="s">
        <v>26</v>
      </c>
      <c r="K2268" t="s">
        <v>64</v>
      </c>
      <c r="M2268" t="s">
        <v>12059</v>
      </c>
      <c r="N2268" t="s">
        <v>25155</v>
      </c>
      <c r="O2268" t="s">
        <v>25156</v>
      </c>
      <c r="P2268" t="s">
        <v>386</v>
      </c>
      <c r="Q2268" t="s">
        <v>25157</v>
      </c>
      <c r="R2268" t="s">
        <v>25158</v>
      </c>
      <c r="S2268" t="s">
        <v>25159</v>
      </c>
      <c r="T2268">
        <v>6.3</v>
      </c>
      <c r="U2268">
        <v>90601</v>
      </c>
      <c r="V2268" s="12">
        <f>W2268*1.18690152988223</f>
        <v>23738030.597644601</v>
      </c>
      <c r="W2268" s="3">
        <v>20000000</v>
      </c>
      <c r="X2268" s="13">
        <f>Y2268*1.18690152988223</f>
        <v>42261262.147961922</v>
      </c>
      <c r="Y2268" s="3">
        <v>35606376</v>
      </c>
      <c r="Z2268" s="13">
        <f>AA2268*1.18690152988223</f>
        <v>80562461.761616141</v>
      </c>
      <c r="AA2268" s="3">
        <v>67876281</v>
      </c>
      <c r="AB2268">
        <v>527</v>
      </c>
    </row>
    <row r="2269" spans="1:28" x14ac:dyDescent="0.2">
      <c r="A2269" t="s">
        <v>20044</v>
      </c>
      <c r="B2269" t="s">
        <v>20045</v>
      </c>
      <c r="C2269">
        <v>2010</v>
      </c>
      <c r="D2269" s="1">
        <v>40515</v>
      </c>
      <c r="E2269" t="s">
        <v>16512</v>
      </c>
      <c r="F2269" t="s">
        <v>44034</v>
      </c>
      <c r="G2269" t="s">
        <v>44046</v>
      </c>
      <c r="H2269">
        <v>100</v>
      </c>
      <c r="I2269" t="s">
        <v>25</v>
      </c>
      <c r="J2269" t="s">
        <v>26</v>
      </c>
      <c r="M2269" t="s">
        <v>17406</v>
      </c>
      <c r="N2269" t="s">
        <v>20046</v>
      </c>
      <c r="O2269" t="s">
        <v>20047</v>
      </c>
      <c r="P2269" t="s">
        <v>17409</v>
      </c>
      <c r="Q2269" t="s">
        <v>20048</v>
      </c>
      <c r="R2269" t="s">
        <v>20049</v>
      </c>
      <c r="S2269" t="s">
        <v>20050</v>
      </c>
      <c r="T2269">
        <v>5.2</v>
      </c>
      <c r="U2269">
        <v>97780</v>
      </c>
      <c r="V2269" s="12">
        <f>W2269*1.18690152988223</f>
        <v>30859439.77693798</v>
      </c>
      <c r="W2269" s="3">
        <v>26000000</v>
      </c>
      <c r="X2269" s="13">
        <f>Y2269*1.18690152988223</f>
        <v>47675555.604431808</v>
      </c>
      <c r="Y2269" s="3">
        <v>40168080</v>
      </c>
      <c r="Z2269" s="13">
        <f>AA2269*1.18690152988223</f>
        <v>80612759.087747961</v>
      </c>
      <c r="AA2269" s="3">
        <v>67918658</v>
      </c>
      <c r="AB2269">
        <v>371</v>
      </c>
    </row>
    <row r="2270" spans="1:28" x14ac:dyDescent="0.2">
      <c r="A2270" t="s">
        <v>31297</v>
      </c>
      <c r="B2270" t="s">
        <v>31298</v>
      </c>
      <c r="C2270">
        <v>2013</v>
      </c>
      <c r="D2270" s="1">
        <v>41705</v>
      </c>
      <c r="E2270" t="s">
        <v>1045</v>
      </c>
      <c r="F2270" t="s">
        <v>44032</v>
      </c>
      <c r="H2270">
        <v>123</v>
      </c>
      <c r="I2270" t="s">
        <v>25</v>
      </c>
      <c r="J2270" t="s">
        <v>26</v>
      </c>
      <c r="M2270" t="s">
        <v>4816</v>
      </c>
      <c r="N2270" t="s">
        <v>31299</v>
      </c>
      <c r="O2270" t="s">
        <v>31300</v>
      </c>
      <c r="P2270" t="s">
        <v>31301</v>
      </c>
      <c r="Q2270" t="s">
        <v>31302</v>
      </c>
      <c r="R2270" t="s">
        <v>31303</v>
      </c>
      <c r="S2270" t="s">
        <v>31304</v>
      </c>
      <c r="T2270">
        <v>6.7</v>
      </c>
      <c r="U2270">
        <v>14631</v>
      </c>
      <c r="V2270" s="12">
        <f>W2270*1.11098185502045</f>
        <v>18886691.535347652</v>
      </c>
      <c r="W2270" s="3">
        <v>17000000</v>
      </c>
      <c r="X2270" s="13">
        <f>Y2270*1.11098185502045</f>
        <v>78352211.966778964</v>
      </c>
      <c r="Y2270" s="3">
        <v>70525195</v>
      </c>
      <c r="Z2270" s="13">
        <f>AA2270*1.11098185502045</f>
        <v>80919152.207531542</v>
      </c>
      <c r="AA2270" s="3">
        <v>72835710</v>
      </c>
      <c r="AB2270">
        <v>65</v>
      </c>
    </row>
    <row r="2271" spans="1:28" hidden="1" x14ac:dyDescent="0.2">
      <c r="A2271" t="s">
        <v>21657</v>
      </c>
      <c r="B2271" t="s">
        <v>21658</v>
      </c>
      <c r="C2271">
        <v>2010</v>
      </c>
      <c r="D2271" t="s">
        <v>21659</v>
      </c>
      <c r="E2271" t="s">
        <v>16512</v>
      </c>
      <c r="F2271" t="s">
        <v>44031</v>
      </c>
      <c r="G2271" t="s">
        <v>44040</v>
      </c>
      <c r="H2271">
        <v>107</v>
      </c>
      <c r="I2271" t="s">
        <v>63</v>
      </c>
      <c r="J2271" t="s">
        <v>27</v>
      </c>
      <c r="K2271" t="s">
        <v>26</v>
      </c>
      <c r="L2271" t="s">
        <v>308</v>
      </c>
      <c r="M2271" t="s">
        <v>1255</v>
      </c>
      <c r="N2271" t="s">
        <v>21660</v>
      </c>
      <c r="O2271" t="s">
        <v>21661</v>
      </c>
      <c r="P2271" t="s">
        <v>21662</v>
      </c>
      <c r="Q2271" t="s">
        <v>21663</v>
      </c>
      <c r="R2271" t="s">
        <v>21664</v>
      </c>
      <c r="S2271" t="s">
        <v>21665</v>
      </c>
      <c r="T2271">
        <v>6.3</v>
      </c>
      <c r="U2271">
        <v>19545</v>
      </c>
      <c r="W2271" t="s">
        <v>21666</v>
      </c>
      <c r="X2271"/>
      <c r="Y2271"/>
      <c r="Z2271"/>
      <c r="AA2271">
        <v>34604339</v>
      </c>
      <c r="AB2271">
        <v>60</v>
      </c>
    </row>
    <row r="2272" spans="1:28" hidden="1" x14ac:dyDescent="0.2">
      <c r="A2272" t="s">
        <v>21667</v>
      </c>
      <c r="B2272" t="s">
        <v>21668</v>
      </c>
      <c r="C2272">
        <v>2014</v>
      </c>
      <c r="D2272" t="s">
        <v>21669</v>
      </c>
      <c r="E2272" t="s">
        <v>44041</v>
      </c>
      <c r="F2272" t="s">
        <v>44042</v>
      </c>
      <c r="H2272">
        <v>109</v>
      </c>
      <c r="I2272" t="s">
        <v>1016</v>
      </c>
      <c r="J2272" t="s">
        <v>26</v>
      </c>
      <c r="M2272" t="s">
        <v>21670</v>
      </c>
      <c r="N2272" t="s">
        <v>21671</v>
      </c>
      <c r="O2272" t="s">
        <v>21672</v>
      </c>
      <c r="P2272" t="s">
        <v>21673</v>
      </c>
      <c r="Q2272" t="s">
        <v>21674</v>
      </c>
      <c r="R2272" t="s">
        <v>21675</v>
      </c>
      <c r="S2272" t="s">
        <v>21676</v>
      </c>
      <c r="T2272">
        <v>6.8</v>
      </c>
      <c r="U2272">
        <v>33700</v>
      </c>
      <c r="W2272"/>
      <c r="X2272"/>
      <c r="Y2272">
        <v>427418</v>
      </c>
      <c r="Z2272"/>
      <c r="AA2272">
        <v>1547630</v>
      </c>
      <c r="AB2272">
        <v>153</v>
      </c>
    </row>
    <row r="2273" spans="1:28" x14ac:dyDescent="0.2">
      <c r="A2273" t="s">
        <v>105</v>
      </c>
      <c r="B2273" t="s">
        <v>106</v>
      </c>
      <c r="C2273">
        <v>2002</v>
      </c>
      <c r="D2273" t="s">
        <v>107</v>
      </c>
      <c r="E2273" t="s">
        <v>44035</v>
      </c>
      <c r="F2273" t="s">
        <v>44032</v>
      </c>
      <c r="G2273" t="s">
        <v>44036</v>
      </c>
      <c r="H2273">
        <v>123</v>
      </c>
      <c r="I2273" t="s">
        <v>109</v>
      </c>
      <c r="J2273" t="s">
        <v>26</v>
      </c>
      <c r="K2273" t="s">
        <v>27</v>
      </c>
      <c r="L2273" t="s">
        <v>75</v>
      </c>
      <c r="M2273" t="s">
        <v>110</v>
      </c>
      <c r="N2273" t="s">
        <v>111</v>
      </c>
      <c r="O2273" t="s">
        <v>112</v>
      </c>
      <c r="P2273" t="s">
        <v>113</v>
      </c>
      <c r="Q2273" t="s">
        <v>114</v>
      </c>
      <c r="R2273" t="s">
        <v>115</v>
      </c>
      <c r="S2273" t="s">
        <v>116</v>
      </c>
      <c r="T2273">
        <v>7.4</v>
      </c>
      <c r="U2273">
        <v>79690</v>
      </c>
      <c r="V2273" s="12">
        <f>W2273*1.43863813229572</f>
        <v>17263657.58754864</v>
      </c>
      <c r="W2273" s="3">
        <v>12000000</v>
      </c>
      <c r="X2273" s="13">
        <f>Y2273*1.43863813229572</f>
        <v>37239148.054474711</v>
      </c>
      <c r="Y2273" s="3">
        <v>25885000</v>
      </c>
      <c r="Z2273" s="13">
        <f>AA2273*1.43863813229572</f>
        <v>80993131.486459151</v>
      </c>
      <c r="AA2273" s="3">
        <v>56298474</v>
      </c>
      <c r="AB2273">
        <v>297</v>
      </c>
    </row>
    <row r="2274" spans="1:28" x14ac:dyDescent="0.2">
      <c r="A2274" t="s">
        <v>10772</v>
      </c>
      <c r="B2274" t="s">
        <v>10773</v>
      </c>
      <c r="C2274">
        <v>2005</v>
      </c>
      <c r="D2274" t="s">
        <v>8394</v>
      </c>
      <c r="E2274" t="s">
        <v>176</v>
      </c>
      <c r="F2274" t="s">
        <v>44042</v>
      </c>
      <c r="H2274">
        <v>96</v>
      </c>
      <c r="I2274" t="s">
        <v>177</v>
      </c>
      <c r="J2274" t="s">
        <v>26</v>
      </c>
      <c r="M2274" t="s">
        <v>4762</v>
      </c>
      <c r="N2274" t="s">
        <v>10774</v>
      </c>
      <c r="O2274" t="s">
        <v>10775</v>
      </c>
      <c r="P2274" t="s">
        <v>6589</v>
      </c>
      <c r="Q2274" t="s">
        <v>10776</v>
      </c>
      <c r="R2274" t="s">
        <v>10777</v>
      </c>
      <c r="S2274" t="s">
        <v>10778</v>
      </c>
      <c r="T2274">
        <v>7.4</v>
      </c>
      <c r="U2274">
        <v>220412</v>
      </c>
      <c r="V2274" s="12">
        <f>W2274*1.32519713261649</f>
        <v>42406308.243727677</v>
      </c>
      <c r="W2274" s="3">
        <v>32000000</v>
      </c>
      <c r="X2274" s="13">
        <f>Y2274*1.32519713261649</f>
        <v>41749849.315734848</v>
      </c>
      <c r="Y2274" s="3">
        <v>31504633</v>
      </c>
      <c r="Z2274" s="13">
        <f>AA2274*1.32519713261649</f>
        <v>81347312.123476863</v>
      </c>
      <c r="AA2274" s="3">
        <v>61385065</v>
      </c>
      <c r="AB2274">
        <v>1172</v>
      </c>
    </row>
    <row r="2275" spans="1:28" hidden="1" x14ac:dyDescent="0.2">
      <c r="A2275" t="s">
        <v>21693</v>
      </c>
      <c r="B2275" t="s">
        <v>21694</v>
      </c>
      <c r="C2275">
        <v>2010</v>
      </c>
      <c r="D2275" t="s">
        <v>21695</v>
      </c>
      <c r="E2275" t="s">
        <v>3496</v>
      </c>
      <c r="F2275" t="s">
        <v>44045</v>
      </c>
      <c r="G2275" t="s">
        <v>44042</v>
      </c>
      <c r="H2275">
        <v>112</v>
      </c>
      <c r="I2275" t="s">
        <v>25</v>
      </c>
      <c r="J2275" t="s">
        <v>26</v>
      </c>
      <c r="M2275" t="s">
        <v>21696</v>
      </c>
      <c r="N2275" t="s">
        <v>6185</v>
      </c>
      <c r="O2275" t="s">
        <v>21697</v>
      </c>
      <c r="P2275" t="s">
        <v>5705</v>
      </c>
      <c r="Q2275" t="s">
        <v>21698</v>
      </c>
      <c r="R2275" t="s">
        <v>21699</v>
      </c>
      <c r="S2275" t="s">
        <v>21700</v>
      </c>
      <c r="T2275">
        <v>6.1</v>
      </c>
      <c r="U2275">
        <v>31937</v>
      </c>
      <c r="W2275">
        <v>22000000</v>
      </c>
      <c r="X2275"/>
      <c r="Y2275"/>
      <c r="Z2275"/>
      <c r="AA2275">
        <v>3205167</v>
      </c>
      <c r="AB2275">
        <v>109</v>
      </c>
    </row>
    <row r="2276" spans="1:28" x14ac:dyDescent="0.2">
      <c r="A2276" t="s">
        <v>13891</v>
      </c>
      <c r="B2276" t="s">
        <v>13892</v>
      </c>
      <c r="C2276">
        <v>2006</v>
      </c>
      <c r="D2276" t="s">
        <v>8758</v>
      </c>
      <c r="E2276" t="s">
        <v>1045</v>
      </c>
      <c r="F2276" t="s">
        <v>44032</v>
      </c>
      <c r="G2276" t="s">
        <v>44036</v>
      </c>
      <c r="H2276">
        <v>107</v>
      </c>
      <c r="I2276" t="s">
        <v>25</v>
      </c>
      <c r="J2276" t="s">
        <v>26</v>
      </c>
      <c r="K2276" t="s">
        <v>308</v>
      </c>
      <c r="M2276" t="s">
        <v>13893</v>
      </c>
      <c r="N2276" t="s">
        <v>12128</v>
      </c>
      <c r="O2276" t="s">
        <v>13894</v>
      </c>
      <c r="P2276" t="s">
        <v>13893</v>
      </c>
      <c r="Q2276" t="s">
        <v>13895</v>
      </c>
      <c r="R2276" t="s">
        <v>13896</v>
      </c>
      <c r="S2276" t="s">
        <v>13897</v>
      </c>
      <c r="T2276">
        <v>5.2</v>
      </c>
      <c r="U2276">
        <v>10453</v>
      </c>
      <c r="V2276" s="12">
        <f>W2276*1.28378472222222</f>
        <v>7702708.33333332</v>
      </c>
      <c r="W2276" s="3">
        <v>6000000</v>
      </c>
      <c r="X2276" s="13">
        <f>Y2276*1.28378472222222</f>
        <v>81286681.041666523</v>
      </c>
      <c r="Y2276" s="3">
        <v>63318000</v>
      </c>
      <c r="Z2276" s="13">
        <f>AA2276*1.28378472222222</f>
        <v>81352075.751631811</v>
      </c>
      <c r="AA2276" s="3">
        <v>63368939</v>
      </c>
      <c r="AB2276">
        <v>149</v>
      </c>
    </row>
    <row r="2277" spans="1:28" hidden="1" x14ac:dyDescent="0.2">
      <c r="A2277" t="s">
        <v>21708</v>
      </c>
      <c r="B2277" t="s">
        <v>21709</v>
      </c>
      <c r="C2277">
        <v>2009</v>
      </c>
      <c r="D2277" t="s">
        <v>21710</v>
      </c>
      <c r="E2277" t="s">
        <v>1045</v>
      </c>
      <c r="F2277" t="s">
        <v>44032</v>
      </c>
      <c r="G2277" t="s">
        <v>44036</v>
      </c>
      <c r="H2277">
        <v>99</v>
      </c>
      <c r="I2277" t="s">
        <v>25</v>
      </c>
      <c r="J2277" t="s">
        <v>26</v>
      </c>
      <c r="K2277" t="s">
        <v>308</v>
      </c>
      <c r="M2277" t="s">
        <v>21711</v>
      </c>
      <c r="N2277" t="s">
        <v>21711</v>
      </c>
      <c r="O2277" t="s">
        <v>21712</v>
      </c>
      <c r="P2277" t="s">
        <v>21713</v>
      </c>
      <c r="Q2277" t="s">
        <v>21713</v>
      </c>
      <c r="R2277" t="s">
        <v>21714</v>
      </c>
      <c r="S2277" t="s">
        <v>21715</v>
      </c>
      <c r="T2277">
        <v>6.5</v>
      </c>
      <c r="U2277">
        <v>12260</v>
      </c>
      <c r="W2277"/>
      <c r="X2277"/>
      <c r="Y2277"/>
      <c r="Z2277"/>
      <c r="AA2277">
        <v>46378</v>
      </c>
      <c r="AB2277">
        <v>49</v>
      </c>
    </row>
    <row r="2278" spans="1:28" x14ac:dyDescent="0.2">
      <c r="A2278" t="s">
        <v>34157</v>
      </c>
      <c r="B2278" t="s">
        <v>34158</v>
      </c>
      <c r="C2278">
        <v>2015</v>
      </c>
      <c r="D2278" t="s">
        <v>33531</v>
      </c>
      <c r="E2278" t="s">
        <v>176</v>
      </c>
      <c r="F2278" t="s">
        <v>44034</v>
      </c>
      <c r="G2278" t="s">
        <v>44046</v>
      </c>
      <c r="H2278">
        <v>119</v>
      </c>
      <c r="I2278" t="s">
        <v>34159</v>
      </c>
      <c r="J2278" t="s">
        <v>26</v>
      </c>
      <c r="M2278" t="s">
        <v>884</v>
      </c>
      <c r="N2278" t="s">
        <v>23210</v>
      </c>
      <c r="O2278" t="s">
        <v>34160</v>
      </c>
      <c r="P2278" t="s">
        <v>22617</v>
      </c>
      <c r="Q2278" t="s">
        <v>34161</v>
      </c>
      <c r="R2278" t="s">
        <v>34162</v>
      </c>
      <c r="S2278" t="s">
        <v>34163</v>
      </c>
      <c r="T2278">
        <v>6.5</v>
      </c>
      <c r="U2278">
        <v>126982</v>
      </c>
      <c r="V2278" s="12">
        <f>W2278*1.09195121025074</f>
        <v>60057316.563790701</v>
      </c>
      <c r="W2278" s="3">
        <v>55000000</v>
      </c>
      <c r="X2278" s="13">
        <f>Y2278*1.09195121025074</f>
        <v>33949112.55108279</v>
      </c>
      <c r="Y2278" s="3">
        <v>31090320</v>
      </c>
      <c r="Z2278" s="13">
        <f>AA2278*1.09195121025074</f>
        <v>81546722.014209837</v>
      </c>
      <c r="AA2278" s="3">
        <v>74679822</v>
      </c>
      <c r="AB2278">
        <v>447</v>
      </c>
    </row>
    <row r="2279" spans="1:28" x14ac:dyDescent="0.2">
      <c r="A2279" t="s">
        <v>4048</v>
      </c>
      <c r="B2279" t="s">
        <v>4049</v>
      </c>
      <c r="C2279">
        <v>2002</v>
      </c>
      <c r="D2279" s="1">
        <v>37416</v>
      </c>
      <c r="E2279" t="s">
        <v>44041</v>
      </c>
      <c r="F2279" t="s">
        <v>44045</v>
      </c>
      <c r="G2279" t="s">
        <v>44042</v>
      </c>
      <c r="H2279">
        <v>115</v>
      </c>
      <c r="I2279" t="s">
        <v>25</v>
      </c>
      <c r="J2279" t="s">
        <v>26</v>
      </c>
      <c r="M2279" t="s">
        <v>4050</v>
      </c>
      <c r="N2279" t="s">
        <v>2640</v>
      </c>
      <c r="O2279" t="s">
        <v>4051</v>
      </c>
      <c r="P2279" t="s">
        <v>1516</v>
      </c>
      <c r="Q2279" t="s">
        <v>4052</v>
      </c>
      <c r="R2279" t="s">
        <v>4053</v>
      </c>
      <c r="S2279" t="s">
        <v>4054</v>
      </c>
      <c r="T2279">
        <v>6.2</v>
      </c>
      <c r="U2279">
        <v>52231</v>
      </c>
      <c r="V2279" s="12">
        <f>W2279*1.43863813229572</f>
        <v>71931906.614785999</v>
      </c>
      <c r="W2279" s="3">
        <v>50000000</v>
      </c>
      <c r="X2279" s="13">
        <f>Y2279*1.43863813229572</f>
        <v>45958372.676147863</v>
      </c>
      <c r="Y2279" s="3">
        <v>31945749</v>
      </c>
      <c r="Z2279" s="13">
        <f>AA2279*1.43863813229572</f>
        <v>81591134.514824912</v>
      </c>
      <c r="AA2279" s="3">
        <v>56714147</v>
      </c>
      <c r="AB2279">
        <v>311</v>
      </c>
    </row>
    <row r="2280" spans="1:28" x14ac:dyDescent="0.2">
      <c r="A2280" t="s">
        <v>43039</v>
      </c>
      <c r="B2280" t="s">
        <v>43040</v>
      </c>
      <c r="C2280">
        <v>2019</v>
      </c>
      <c r="D2280" t="s">
        <v>40601</v>
      </c>
      <c r="E2280" t="s">
        <v>44043</v>
      </c>
      <c r="F2280" t="s">
        <v>44032</v>
      </c>
      <c r="G2280" t="s">
        <v>44040</v>
      </c>
      <c r="H2280">
        <v>96</v>
      </c>
      <c r="I2280" t="s">
        <v>23218</v>
      </c>
      <c r="J2280" t="s">
        <v>26</v>
      </c>
      <c r="M2280" t="s">
        <v>26419</v>
      </c>
      <c r="N2280" t="s">
        <v>28719</v>
      </c>
      <c r="O2280" t="s">
        <v>43041</v>
      </c>
      <c r="P2280" t="s">
        <v>3083</v>
      </c>
      <c r="Q2280" t="s">
        <v>43042</v>
      </c>
      <c r="R2280" t="s">
        <v>43043</v>
      </c>
      <c r="S2280" t="s">
        <v>43044</v>
      </c>
      <c r="T2280">
        <v>6.7</v>
      </c>
      <c r="U2280">
        <v>13462</v>
      </c>
      <c r="V2280" s="12">
        <f>W2280*1.01233684194057</f>
        <v>18222063.15493026</v>
      </c>
      <c r="W2280" s="3">
        <v>18000000</v>
      </c>
      <c r="X2280" s="13">
        <f>Y2280*1.01233684194057</f>
        <v>42522546.977419019</v>
      </c>
      <c r="Y2280" s="3">
        <v>42004346</v>
      </c>
      <c r="Z2280" s="13">
        <f>AA2280*1.01233684194057</f>
        <v>81703817.492476344</v>
      </c>
      <c r="AA2280" s="3">
        <v>80708134</v>
      </c>
      <c r="AB2280">
        <v>180</v>
      </c>
    </row>
    <row r="2281" spans="1:28" hidden="1" x14ac:dyDescent="0.2">
      <c r="A2281" t="s">
        <v>21740</v>
      </c>
      <c r="B2281" t="s">
        <v>21741</v>
      </c>
      <c r="C2281">
        <v>2010</v>
      </c>
      <c r="D2281" s="1">
        <v>40488</v>
      </c>
      <c r="E2281" t="s">
        <v>16512</v>
      </c>
      <c r="F2281" t="s">
        <v>44032</v>
      </c>
      <c r="G2281" t="s">
        <v>44049</v>
      </c>
      <c r="H2281">
        <v>102</v>
      </c>
      <c r="I2281" t="s">
        <v>8740</v>
      </c>
      <c r="J2281" t="s">
        <v>26</v>
      </c>
      <c r="K2281" t="s">
        <v>1121</v>
      </c>
      <c r="M2281" t="s">
        <v>9894</v>
      </c>
      <c r="N2281" t="s">
        <v>21742</v>
      </c>
      <c r="O2281" t="s">
        <v>21743</v>
      </c>
      <c r="P2281" t="s">
        <v>13949</v>
      </c>
      <c r="Q2281" t="s">
        <v>21744</v>
      </c>
      <c r="R2281" t="s">
        <v>21745</v>
      </c>
      <c r="S2281" t="s">
        <v>21746</v>
      </c>
      <c r="T2281">
        <v>6.4</v>
      </c>
      <c r="U2281">
        <v>43489</v>
      </c>
      <c r="W2281"/>
      <c r="X2281"/>
      <c r="Y2281">
        <v>22554</v>
      </c>
      <c r="Z2281"/>
      <c r="AA2281">
        <v>390006</v>
      </c>
      <c r="AB2281">
        <v>167</v>
      </c>
    </row>
    <row r="2282" spans="1:28" hidden="1" x14ac:dyDescent="0.2">
      <c r="A2282" t="s">
        <v>21747</v>
      </c>
      <c r="B2282" t="s">
        <v>21748</v>
      </c>
      <c r="C2282">
        <v>2010</v>
      </c>
      <c r="D2282" t="s">
        <v>21749</v>
      </c>
      <c r="E2282" t="s">
        <v>16512</v>
      </c>
      <c r="F2282" t="s">
        <v>44032</v>
      </c>
      <c r="G2282" t="s">
        <v>44034</v>
      </c>
      <c r="H2282">
        <v>124</v>
      </c>
      <c r="I2282" t="s">
        <v>25</v>
      </c>
      <c r="J2282" t="s">
        <v>26</v>
      </c>
      <c r="K2282" t="s">
        <v>934</v>
      </c>
      <c r="M2282" t="s">
        <v>21750</v>
      </c>
      <c r="N2282" t="s">
        <v>21751</v>
      </c>
      <c r="O2282" t="s">
        <v>21752</v>
      </c>
      <c r="P2282" t="s">
        <v>3041</v>
      </c>
      <c r="Q2282" t="s">
        <v>21753</v>
      </c>
      <c r="R2282" t="s">
        <v>21754</v>
      </c>
      <c r="S2282" t="s">
        <v>21755</v>
      </c>
      <c r="T2282">
        <v>6.2</v>
      </c>
      <c r="U2282">
        <v>18946</v>
      </c>
      <c r="W2282">
        <v>25000000</v>
      </c>
      <c r="X2282"/>
      <c r="Y2282"/>
      <c r="Z2282"/>
      <c r="AA2282">
        <v>129706</v>
      </c>
      <c r="AB2282">
        <v>78</v>
      </c>
    </row>
    <row r="2283" spans="1:28" x14ac:dyDescent="0.2">
      <c r="A2283" t="s">
        <v>8401</v>
      </c>
      <c r="B2283" t="s">
        <v>8402</v>
      </c>
      <c r="C2283">
        <v>2005</v>
      </c>
      <c r="D2283" t="s">
        <v>228</v>
      </c>
      <c r="E2283" t="s">
        <v>44037</v>
      </c>
      <c r="F2283" t="s">
        <v>44031</v>
      </c>
      <c r="G2283" t="s">
        <v>44038</v>
      </c>
      <c r="H2283">
        <v>76</v>
      </c>
      <c r="I2283" t="s">
        <v>495</v>
      </c>
      <c r="J2283" t="s">
        <v>26</v>
      </c>
      <c r="M2283" t="s">
        <v>8403</v>
      </c>
      <c r="N2283" t="s">
        <v>8404</v>
      </c>
      <c r="O2283" t="s">
        <v>8405</v>
      </c>
      <c r="P2283" t="s">
        <v>242</v>
      </c>
      <c r="Q2283" t="s">
        <v>8406</v>
      </c>
      <c r="R2283" t="s">
        <v>8407</v>
      </c>
      <c r="S2283" t="s">
        <v>8408</v>
      </c>
      <c r="T2283">
        <v>5.5</v>
      </c>
      <c r="U2283">
        <v>20632</v>
      </c>
      <c r="V2283" s="12">
        <f>W2283*1.32519713261649</f>
        <v>46381899.641577147</v>
      </c>
      <c r="W2283" s="3">
        <v>35000000</v>
      </c>
      <c r="X2283" s="13">
        <f>Y2283*1.32519713261649</f>
        <v>25812330.220000047</v>
      </c>
      <c r="Y2283" s="3">
        <v>19478106</v>
      </c>
      <c r="Z2283" s="13">
        <f>AA2283*1.32519713261649</f>
        <v>81826798.925591558</v>
      </c>
      <c r="AA2283" s="3">
        <v>61746888</v>
      </c>
      <c r="AB2283">
        <v>80</v>
      </c>
    </row>
    <row r="2284" spans="1:28" x14ac:dyDescent="0.2">
      <c r="A2284" t="s">
        <v>21879</v>
      </c>
      <c r="B2284" t="s">
        <v>21880</v>
      </c>
      <c r="C2284">
        <v>2008</v>
      </c>
      <c r="D2284" t="s">
        <v>14504</v>
      </c>
      <c r="E2284" t="s">
        <v>44037</v>
      </c>
      <c r="F2284" t="s">
        <v>44047</v>
      </c>
      <c r="G2284" t="s">
        <v>44031</v>
      </c>
      <c r="H2284">
        <v>98</v>
      </c>
      <c r="I2284" t="s">
        <v>25</v>
      </c>
      <c r="J2284" t="s">
        <v>26</v>
      </c>
      <c r="M2284" t="s">
        <v>21881</v>
      </c>
      <c r="N2284" t="s">
        <v>21882</v>
      </c>
      <c r="O2284" t="s">
        <v>21883</v>
      </c>
      <c r="P2284" t="s">
        <v>21884</v>
      </c>
      <c r="Q2284" t="s">
        <v>21885</v>
      </c>
      <c r="R2284" t="s">
        <v>21886</v>
      </c>
      <c r="S2284" t="s">
        <v>21887</v>
      </c>
      <c r="T2284">
        <v>5.9</v>
      </c>
      <c r="U2284">
        <v>55692</v>
      </c>
      <c r="V2284" s="12">
        <f>W2284*1.20207800169993</f>
        <v>10217663.014449405</v>
      </c>
      <c r="W2284" s="3">
        <v>8500000</v>
      </c>
      <c r="X2284" s="13">
        <f>Y2284*1.20207800169993</f>
        <v>42266930.568984181</v>
      </c>
      <c r="Y2284" s="3">
        <v>35161554</v>
      </c>
      <c r="Z2284" s="13">
        <f>AA2284*1.20207800169993</f>
        <v>82081304.665908054</v>
      </c>
      <c r="AA2284" s="3">
        <v>68282844</v>
      </c>
      <c r="AB2284">
        <v>266</v>
      </c>
    </row>
    <row r="2285" spans="1:28" hidden="1" x14ac:dyDescent="0.2">
      <c r="A2285" t="s">
        <v>21770</v>
      </c>
      <c r="B2285" t="s">
        <v>21771</v>
      </c>
      <c r="C2285">
        <v>2009</v>
      </c>
      <c r="D2285" t="s">
        <v>21772</v>
      </c>
      <c r="E2285" t="s">
        <v>16512</v>
      </c>
      <c r="F2285" t="s">
        <v>44042</v>
      </c>
      <c r="H2285">
        <v>86</v>
      </c>
      <c r="I2285" t="s">
        <v>25</v>
      </c>
      <c r="J2285" t="s">
        <v>26</v>
      </c>
      <c r="K2285" t="s">
        <v>934</v>
      </c>
      <c r="L2285" t="s">
        <v>75</v>
      </c>
      <c r="M2285" t="s">
        <v>21773</v>
      </c>
      <c r="N2285" t="s">
        <v>21774</v>
      </c>
      <c r="O2285" t="s">
        <v>21775</v>
      </c>
      <c r="P2285" t="s">
        <v>21776</v>
      </c>
      <c r="Q2285" t="s">
        <v>21777</v>
      </c>
      <c r="R2285" t="s">
        <v>21778</v>
      </c>
      <c r="S2285" t="s">
        <v>21779</v>
      </c>
      <c r="T2285">
        <v>5.5</v>
      </c>
      <c r="U2285">
        <v>12072</v>
      </c>
      <c r="W2285">
        <v>10000000</v>
      </c>
      <c r="X2285"/>
      <c r="Y2285"/>
      <c r="Z2285"/>
      <c r="AA2285">
        <v>194243</v>
      </c>
      <c r="AB2285">
        <v>55</v>
      </c>
    </row>
    <row r="2286" spans="1:28" hidden="1" x14ac:dyDescent="0.2">
      <c r="A2286" t="s">
        <v>25418</v>
      </c>
      <c r="B2286" t="s">
        <v>25419</v>
      </c>
      <c r="C2286">
        <v>2013</v>
      </c>
      <c r="D2286" t="s">
        <v>25420</v>
      </c>
      <c r="E2286" t="s">
        <v>16512</v>
      </c>
      <c r="F2286" t="s">
        <v>44051</v>
      </c>
      <c r="G2286" t="s">
        <v>44032</v>
      </c>
      <c r="H2286">
        <v>130</v>
      </c>
      <c r="I2286" t="s">
        <v>50</v>
      </c>
      <c r="J2286" t="s">
        <v>209</v>
      </c>
      <c r="K2286" t="s">
        <v>51</v>
      </c>
      <c r="L2286" t="s">
        <v>934</v>
      </c>
      <c r="M2286" t="s">
        <v>53</v>
      </c>
      <c r="N2286" t="s">
        <v>25421</v>
      </c>
      <c r="O2286" t="s">
        <v>25422</v>
      </c>
      <c r="P2286" t="s">
        <v>2092</v>
      </c>
      <c r="Q2286" t="s">
        <v>2092</v>
      </c>
      <c r="R2286" t="s">
        <v>25423</v>
      </c>
      <c r="S2286" t="s">
        <v>25424</v>
      </c>
      <c r="T2286">
        <v>6.6</v>
      </c>
      <c r="U2286">
        <v>30815</v>
      </c>
      <c r="V2286" s="12">
        <f>W2286*1.11098185502045</f>
        <v>42883899.603789367</v>
      </c>
      <c r="W2286" s="3">
        <v>38600000</v>
      </c>
      <c r="X2286" s="13">
        <f>Y2286*1.11098185502045</f>
        <v>7326879.7836038116</v>
      </c>
      <c r="Y2286" s="3">
        <v>6594959</v>
      </c>
      <c r="Z2286" s="13">
        <f>AA2286*1.11098185502045</f>
        <v>82109042.659786671</v>
      </c>
      <c r="AA2286" s="3">
        <v>73906736</v>
      </c>
      <c r="AB2286">
        <v>138</v>
      </c>
    </row>
    <row r="2287" spans="1:28" x14ac:dyDescent="0.2">
      <c r="A2287" t="s">
        <v>38605</v>
      </c>
      <c r="B2287" t="s">
        <v>38606</v>
      </c>
      <c r="C2287">
        <v>2016</v>
      </c>
      <c r="D2287" s="1">
        <v>42440</v>
      </c>
      <c r="E2287" t="s">
        <v>44037</v>
      </c>
      <c r="F2287" t="s">
        <v>44047</v>
      </c>
      <c r="G2287" t="s">
        <v>44031</v>
      </c>
      <c r="H2287">
        <v>101</v>
      </c>
      <c r="I2287" t="s">
        <v>1026</v>
      </c>
      <c r="J2287" t="s">
        <v>26</v>
      </c>
      <c r="M2287" t="s">
        <v>38607</v>
      </c>
      <c r="N2287" t="s">
        <v>38608</v>
      </c>
      <c r="O2287" t="s">
        <v>38609</v>
      </c>
      <c r="P2287" t="s">
        <v>38610</v>
      </c>
      <c r="Q2287" t="s">
        <v>38611</v>
      </c>
      <c r="R2287" t="s">
        <v>38612</v>
      </c>
      <c r="S2287" t="s">
        <v>38613</v>
      </c>
      <c r="T2287">
        <v>7.8</v>
      </c>
      <c r="U2287">
        <v>115075</v>
      </c>
      <c r="V2287" s="12">
        <f>W2287*1.07834771485832</f>
        <v>64700862.891499199</v>
      </c>
      <c r="W2287" s="3">
        <v>60000000</v>
      </c>
      <c r="X2287" s="13">
        <f>Y2287*1.07834771485832</f>
        <v>51785587.205240011</v>
      </c>
      <c r="Y2287" s="3">
        <v>48023088</v>
      </c>
      <c r="Z2287" s="13">
        <f>AA2287*1.07834771485832</f>
        <v>82223407.226531148</v>
      </c>
      <c r="AA2287" s="3">
        <v>76249438</v>
      </c>
      <c r="AB2287">
        <v>287</v>
      </c>
    </row>
    <row r="2288" spans="1:28" x14ac:dyDescent="0.2">
      <c r="A2288" t="s">
        <v>7756</v>
      </c>
      <c r="B2288" t="s">
        <v>7757</v>
      </c>
      <c r="C2288">
        <v>2003</v>
      </c>
      <c r="D2288" t="s">
        <v>5156</v>
      </c>
      <c r="E2288" t="s">
        <v>44035</v>
      </c>
      <c r="F2288" t="s">
        <v>44044</v>
      </c>
      <c r="G2288" t="s">
        <v>44032</v>
      </c>
      <c r="H2288">
        <v>109</v>
      </c>
      <c r="I2288" t="s">
        <v>97</v>
      </c>
      <c r="J2288" t="s">
        <v>26</v>
      </c>
      <c r="M2288" t="s">
        <v>7758</v>
      </c>
      <c r="N2288" t="s">
        <v>7758</v>
      </c>
      <c r="O2288" t="s">
        <v>7759</v>
      </c>
      <c r="P2288" t="s">
        <v>4855</v>
      </c>
      <c r="Q2288" t="s">
        <v>7760</v>
      </c>
      <c r="R2288" t="s">
        <v>7761</v>
      </c>
      <c r="S2288" t="s">
        <v>7762</v>
      </c>
      <c r="T2288">
        <v>7.3</v>
      </c>
      <c r="U2288">
        <v>133240</v>
      </c>
      <c r="V2288" s="12">
        <f>W2288*1.40658152173913</f>
        <v>11252652.173913039</v>
      </c>
      <c r="W2288" s="3">
        <v>8000000</v>
      </c>
      <c r="X2288" s="13">
        <f>Y2288*1.40658152173913</f>
        <v>48483753.854945637</v>
      </c>
      <c r="Y2288" s="3">
        <v>34469210</v>
      </c>
      <c r="Z2288" s="13">
        <f>AA2288*1.40658152173913</f>
        <v>82241710.376684755</v>
      </c>
      <c r="AA2288" s="3">
        <v>58469210</v>
      </c>
      <c r="AB2288">
        <v>573</v>
      </c>
    </row>
    <row r="2289" spans="1:28" hidden="1" x14ac:dyDescent="0.2">
      <c r="A2289" t="s">
        <v>21804</v>
      </c>
      <c r="B2289" t="s">
        <v>21805</v>
      </c>
      <c r="C2289">
        <v>2008</v>
      </c>
      <c r="D2289" s="1">
        <v>39601</v>
      </c>
      <c r="E2289" t="s">
        <v>16512</v>
      </c>
      <c r="F2289" t="s">
        <v>44032</v>
      </c>
      <c r="H2289">
        <v>110</v>
      </c>
      <c r="I2289" t="s">
        <v>9052</v>
      </c>
      <c r="J2289" t="s">
        <v>2073</v>
      </c>
      <c r="K2289" t="s">
        <v>934</v>
      </c>
      <c r="L2289" t="s">
        <v>26</v>
      </c>
      <c r="M2289" t="s">
        <v>9053</v>
      </c>
      <c r="N2289" t="s">
        <v>21806</v>
      </c>
      <c r="O2289" t="s">
        <v>21807</v>
      </c>
      <c r="P2289" t="s">
        <v>21808</v>
      </c>
      <c r="Q2289" t="s">
        <v>21809</v>
      </c>
      <c r="R2289" t="s">
        <v>21810</v>
      </c>
      <c r="S2289" t="s">
        <v>21811</v>
      </c>
      <c r="T2289">
        <v>6.9</v>
      </c>
      <c r="U2289">
        <v>17084</v>
      </c>
      <c r="W2289"/>
      <c r="X2289"/>
      <c r="Y2289">
        <v>14845</v>
      </c>
      <c r="Z2289"/>
      <c r="AA2289">
        <v>3179014</v>
      </c>
      <c r="AB2289">
        <v>89</v>
      </c>
    </row>
    <row r="2290" spans="1:28" hidden="1" x14ac:dyDescent="0.2">
      <c r="A2290" t="s">
        <v>21812</v>
      </c>
      <c r="B2290" t="s">
        <v>21813</v>
      </c>
      <c r="C2290">
        <v>2009</v>
      </c>
      <c r="D2290" t="s">
        <v>20165</v>
      </c>
      <c r="E2290" t="s">
        <v>16512</v>
      </c>
      <c r="F2290" t="s">
        <v>44046</v>
      </c>
      <c r="H2290">
        <v>90</v>
      </c>
      <c r="I2290" t="s">
        <v>817</v>
      </c>
      <c r="J2290" t="s">
        <v>27</v>
      </c>
      <c r="K2290" t="s">
        <v>923</v>
      </c>
      <c r="M2290" t="s">
        <v>21814</v>
      </c>
      <c r="N2290" t="s">
        <v>21815</v>
      </c>
      <c r="O2290" t="s">
        <v>21816</v>
      </c>
      <c r="P2290" t="s">
        <v>21817</v>
      </c>
      <c r="Q2290" t="s">
        <v>21818</v>
      </c>
      <c r="R2290" t="s">
        <v>21819</v>
      </c>
      <c r="S2290" t="s">
        <v>21820</v>
      </c>
      <c r="T2290">
        <v>5.9</v>
      </c>
      <c r="U2290">
        <v>14958</v>
      </c>
      <c r="W2290" t="s">
        <v>21821</v>
      </c>
      <c r="X2290"/>
      <c r="Y2290"/>
      <c r="Z2290"/>
      <c r="AA2290"/>
      <c r="AB2290">
        <v>78</v>
      </c>
    </row>
    <row r="2291" spans="1:28" hidden="1" x14ac:dyDescent="0.2">
      <c r="A2291" t="s">
        <v>21822</v>
      </c>
      <c r="B2291" t="s">
        <v>21823</v>
      </c>
      <c r="C2291">
        <v>2016</v>
      </c>
      <c r="D2291" s="1">
        <v>42412</v>
      </c>
      <c r="E2291" t="s">
        <v>3496</v>
      </c>
      <c r="F2291" t="s">
        <v>44042</v>
      </c>
      <c r="H2291">
        <v>94</v>
      </c>
      <c r="I2291" t="s">
        <v>2413</v>
      </c>
      <c r="J2291" t="s">
        <v>26</v>
      </c>
      <c r="M2291" t="s">
        <v>21824</v>
      </c>
      <c r="N2291" t="s">
        <v>21825</v>
      </c>
      <c r="O2291" t="s">
        <v>21826</v>
      </c>
      <c r="P2291" t="s">
        <v>18409</v>
      </c>
      <c r="Q2291" t="s">
        <v>21827</v>
      </c>
      <c r="R2291" t="s">
        <v>21828</v>
      </c>
      <c r="S2291" t="s">
        <v>21829</v>
      </c>
      <c r="T2291">
        <v>5.7</v>
      </c>
      <c r="U2291">
        <v>15257</v>
      </c>
      <c r="W2291"/>
      <c r="X2291"/>
      <c r="Y2291">
        <v>8004</v>
      </c>
      <c r="Z2291"/>
      <c r="AA2291">
        <v>22003</v>
      </c>
      <c r="AB2291">
        <v>80</v>
      </c>
    </row>
    <row r="2292" spans="1:28" hidden="1" x14ac:dyDescent="0.2">
      <c r="A2292" t="s">
        <v>21830</v>
      </c>
      <c r="B2292" t="s">
        <v>21831</v>
      </c>
      <c r="C2292">
        <v>2009</v>
      </c>
      <c r="D2292" s="1">
        <v>39915</v>
      </c>
      <c r="E2292" t="s">
        <v>176</v>
      </c>
      <c r="F2292" t="s">
        <v>44042</v>
      </c>
      <c r="H2292">
        <v>104</v>
      </c>
      <c r="I2292" t="s">
        <v>21832</v>
      </c>
      <c r="J2292" t="s">
        <v>26</v>
      </c>
      <c r="M2292" t="s">
        <v>21833</v>
      </c>
      <c r="N2292" t="s">
        <v>21834</v>
      </c>
      <c r="O2292" t="s">
        <v>21835</v>
      </c>
      <c r="P2292" t="s">
        <v>18298</v>
      </c>
      <c r="Q2292" t="s">
        <v>21836</v>
      </c>
      <c r="R2292" t="s">
        <v>21837</v>
      </c>
      <c r="S2292" t="s">
        <v>21838</v>
      </c>
      <c r="T2292">
        <v>6.7</v>
      </c>
      <c r="U2292">
        <v>18920</v>
      </c>
      <c r="W2292"/>
      <c r="X2292"/>
      <c r="Y2292">
        <v>29683</v>
      </c>
      <c r="Z2292"/>
      <c r="AA2292">
        <v>101860</v>
      </c>
      <c r="AB2292">
        <v>53</v>
      </c>
    </row>
    <row r="2293" spans="1:28" hidden="1" x14ac:dyDescent="0.2">
      <c r="A2293" t="s">
        <v>21839</v>
      </c>
      <c r="B2293" t="s">
        <v>21840</v>
      </c>
      <c r="C2293">
        <v>2008</v>
      </c>
      <c r="D2293" s="1">
        <v>39517</v>
      </c>
      <c r="E2293" t="s">
        <v>16512</v>
      </c>
      <c r="F2293" t="s">
        <v>44038</v>
      </c>
      <c r="G2293" t="s">
        <v>44046</v>
      </c>
      <c r="H2293">
        <v>110</v>
      </c>
      <c r="I2293" t="s">
        <v>2213</v>
      </c>
      <c r="J2293" t="s">
        <v>934</v>
      </c>
      <c r="M2293" t="s">
        <v>21841</v>
      </c>
      <c r="N2293" t="s">
        <v>21842</v>
      </c>
      <c r="O2293" t="s">
        <v>21843</v>
      </c>
      <c r="P2293" t="s">
        <v>21844</v>
      </c>
      <c r="Q2293" t="s">
        <v>21845</v>
      </c>
      <c r="R2293" t="s">
        <v>21846</v>
      </c>
      <c r="S2293" t="s">
        <v>21847</v>
      </c>
      <c r="T2293">
        <v>5.9</v>
      </c>
      <c r="U2293">
        <v>10716</v>
      </c>
      <c r="W2293"/>
      <c r="X2293"/>
      <c r="Y2293"/>
      <c r="Z2293"/>
      <c r="AA2293"/>
      <c r="AB2293">
        <v>73</v>
      </c>
    </row>
    <row r="2294" spans="1:28" hidden="1" x14ac:dyDescent="0.2">
      <c r="A2294" t="s">
        <v>21848</v>
      </c>
      <c r="B2294" t="s">
        <v>21849</v>
      </c>
      <c r="C2294">
        <v>2010</v>
      </c>
      <c r="D2294" t="s">
        <v>18389</v>
      </c>
      <c r="E2294" t="s">
        <v>176</v>
      </c>
      <c r="H2294">
        <v>110</v>
      </c>
      <c r="I2294" t="s">
        <v>495</v>
      </c>
      <c r="J2294" t="s">
        <v>26</v>
      </c>
      <c r="M2294" t="s">
        <v>21850</v>
      </c>
      <c r="N2294" t="s">
        <v>21851</v>
      </c>
      <c r="O2294" t="s">
        <v>21852</v>
      </c>
      <c r="P2294" t="s">
        <v>8996</v>
      </c>
      <c r="Q2294" t="s">
        <v>21853</v>
      </c>
      <c r="R2294" t="s">
        <v>21854</v>
      </c>
      <c r="S2294" t="s">
        <v>21855</v>
      </c>
      <c r="T2294">
        <v>7</v>
      </c>
      <c r="U2294">
        <v>23196</v>
      </c>
      <c r="W2294"/>
      <c r="X2294"/>
      <c r="Y2294">
        <v>158898</v>
      </c>
      <c r="Z2294"/>
      <c r="AA2294">
        <v>361960</v>
      </c>
      <c r="AB2294">
        <v>62</v>
      </c>
    </row>
    <row r="2295" spans="1:28" hidden="1" x14ac:dyDescent="0.2">
      <c r="A2295" t="s">
        <v>21856</v>
      </c>
      <c r="B2295" t="s">
        <v>21857</v>
      </c>
      <c r="C2295">
        <v>2009</v>
      </c>
      <c r="D2295" t="s">
        <v>21858</v>
      </c>
      <c r="E2295" t="s">
        <v>1045</v>
      </c>
      <c r="F2295" t="s">
        <v>44046</v>
      </c>
      <c r="H2295">
        <v>108</v>
      </c>
      <c r="I2295" t="s">
        <v>177</v>
      </c>
      <c r="J2295" t="s">
        <v>26</v>
      </c>
      <c r="M2295" t="s">
        <v>21859</v>
      </c>
      <c r="N2295" t="s">
        <v>21859</v>
      </c>
      <c r="O2295" t="s">
        <v>21860</v>
      </c>
      <c r="P2295" t="s">
        <v>21861</v>
      </c>
      <c r="Q2295" t="s">
        <v>21862</v>
      </c>
      <c r="R2295" t="s">
        <v>21863</v>
      </c>
      <c r="S2295" t="s">
        <v>21864</v>
      </c>
      <c r="T2295">
        <v>3.6</v>
      </c>
      <c r="U2295">
        <v>12350</v>
      </c>
      <c r="W2295"/>
      <c r="X2295"/>
      <c r="Y2295"/>
      <c r="Z2295"/>
      <c r="AA2295">
        <v>1475003</v>
      </c>
      <c r="AB2295">
        <v>87</v>
      </c>
    </row>
    <row r="2296" spans="1:28" x14ac:dyDescent="0.2">
      <c r="A2296" t="s">
        <v>27724</v>
      </c>
      <c r="B2296" t="s">
        <v>27725</v>
      </c>
      <c r="C2296">
        <v>2011</v>
      </c>
      <c r="D2296" t="s">
        <v>22090</v>
      </c>
      <c r="E2296" t="s">
        <v>16512</v>
      </c>
      <c r="F2296" t="s">
        <v>44032</v>
      </c>
      <c r="G2296" t="s">
        <v>44042</v>
      </c>
      <c r="H2296">
        <v>108</v>
      </c>
      <c r="I2296" t="s">
        <v>27726</v>
      </c>
      <c r="J2296" t="s">
        <v>26</v>
      </c>
      <c r="K2296" t="s">
        <v>308</v>
      </c>
      <c r="M2296" t="s">
        <v>21081</v>
      </c>
      <c r="N2296" t="s">
        <v>5546</v>
      </c>
      <c r="O2296" t="s">
        <v>27727</v>
      </c>
      <c r="P2296" t="s">
        <v>27728</v>
      </c>
      <c r="Q2296" t="s">
        <v>27729</v>
      </c>
      <c r="R2296" t="s">
        <v>27730</v>
      </c>
      <c r="S2296" t="s">
        <v>27731</v>
      </c>
      <c r="T2296">
        <v>6.4</v>
      </c>
      <c r="U2296">
        <v>92462</v>
      </c>
      <c r="V2296" s="12">
        <f>W2296*1.1505830469594</f>
        <v>46023321.878376</v>
      </c>
      <c r="W2296" s="3">
        <v>40000000</v>
      </c>
      <c r="X2296" s="13">
        <f>Y2296*1.1505830469594</f>
        <v>42187110.014688507</v>
      </c>
      <c r="Y2296" s="3">
        <v>36665854</v>
      </c>
      <c r="Z2296" s="13">
        <f>AA2296*1.1505830469594</f>
        <v>82276398.778513446</v>
      </c>
      <c r="AA2296" s="3">
        <v>71508440</v>
      </c>
      <c r="AB2296">
        <v>230</v>
      </c>
    </row>
    <row r="2297" spans="1:28" x14ac:dyDescent="0.2">
      <c r="A2297" t="s">
        <v>22731</v>
      </c>
      <c r="B2297" t="s">
        <v>22732</v>
      </c>
      <c r="C2297">
        <v>2009</v>
      </c>
      <c r="D2297" s="1">
        <v>40274</v>
      </c>
      <c r="E2297" t="s">
        <v>3496</v>
      </c>
      <c r="F2297" t="s">
        <v>44045</v>
      </c>
      <c r="H2297">
        <v>90</v>
      </c>
      <c r="I2297" t="s">
        <v>22733</v>
      </c>
      <c r="J2297" t="s">
        <v>26</v>
      </c>
      <c r="M2297" t="s">
        <v>22734</v>
      </c>
      <c r="N2297" t="s">
        <v>12397</v>
      </c>
      <c r="O2297" t="s">
        <v>22735</v>
      </c>
      <c r="P2297" t="s">
        <v>12693</v>
      </c>
      <c r="Q2297" t="s">
        <v>18221</v>
      </c>
      <c r="R2297" t="s">
        <v>22736</v>
      </c>
      <c r="S2297" t="s">
        <v>22737</v>
      </c>
      <c r="T2297">
        <v>6</v>
      </c>
      <c r="U2297">
        <v>99688</v>
      </c>
      <c r="V2297" s="12">
        <f>W2297*1.20636999678377</f>
        <v>13270069.964621469</v>
      </c>
      <c r="W2297" s="3">
        <v>11000000</v>
      </c>
      <c r="X2297" s="13">
        <f>Y2297*1.20636999678377</f>
        <v>33408356.580972005</v>
      </c>
      <c r="Y2297" s="3">
        <v>27693292</v>
      </c>
      <c r="Z2297" s="13">
        <f>AA2297*1.20636999678377</f>
        <v>82315636.141523272</v>
      </c>
      <c r="AA2297" s="3">
        <v>68234154</v>
      </c>
      <c r="AB2297">
        <v>213</v>
      </c>
    </row>
    <row r="2298" spans="1:28" x14ac:dyDescent="0.2">
      <c r="A2298" t="s">
        <v>1100</v>
      </c>
      <c r="B2298" t="s">
        <v>1101</v>
      </c>
      <c r="C2298">
        <v>2001</v>
      </c>
      <c r="D2298" t="s">
        <v>1102</v>
      </c>
      <c r="E2298" t="s">
        <v>16512</v>
      </c>
      <c r="F2298" t="s">
        <v>44044</v>
      </c>
      <c r="G2298" t="s">
        <v>44032</v>
      </c>
      <c r="H2298">
        <v>120</v>
      </c>
      <c r="I2298" t="s">
        <v>97</v>
      </c>
      <c r="J2298" t="s">
        <v>26</v>
      </c>
      <c r="K2298" t="s">
        <v>923</v>
      </c>
      <c r="L2298" t="s">
        <v>75</v>
      </c>
      <c r="M2298" t="s">
        <v>1104</v>
      </c>
      <c r="N2298" t="s">
        <v>1104</v>
      </c>
      <c r="O2298" t="s">
        <v>1105</v>
      </c>
      <c r="P2298" t="s">
        <v>1106</v>
      </c>
      <c r="Q2298" t="s">
        <v>1107</v>
      </c>
      <c r="R2298" t="s">
        <v>1108</v>
      </c>
      <c r="S2298" t="s">
        <v>1109</v>
      </c>
      <c r="T2298">
        <v>6.1</v>
      </c>
      <c r="U2298">
        <v>47946</v>
      </c>
      <c r="V2298" s="12">
        <f>W2298*1.46138339920949</f>
        <v>87683003.952569395</v>
      </c>
      <c r="W2298" s="3">
        <v>60000000</v>
      </c>
      <c r="X2298" s="13">
        <f>Y2298*1.46138339920949</f>
        <v>35662945.77454555</v>
      </c>
      <c r="Y2298" s="3">
        <v>24403552</v>
      </c>
      <c r="Z2298" s="13">
        <f>AA2298*1.46138339920949</f>
        <v>82363539.151778877</v>
      </c>
      <c r="AA2298" s="3">
        <v>56359980</v>
      </c>
      <c r="AB2298">
        <v>265</v>
      </c>
    </row>
    <row r="2299" spans="1:28" hidden="1" x14ac:dyDescent="0.2">
      <c r="A2299" t="s">
        <v>21888</v>
      </c>
      <c r="B2299" t="s">
        <v>21889</v>
      </c>
      <c r="C2299">
        <v>2009</v>
      </c>
      <c r="D2299" t="s">
        <v>21710</v>
      </c>
      <c r="E2299" t="s">
        <v>1045</v>
      </c>
      <c r="F2299" t="s">
        <v>44032</v>
      </c>
      <c r="G2299" t="s">
        <v>44036</v>
      </c>
      <c r="H2299">
        <v>99</v>
      </c>
      <c r="I2299" t="s">
        <v>25</v>
      </c>
      <c r="J2299" t="s">
        <v>26</v>
      </c>
      <c r="M2299" t="s">
        <v>21890</v>
      </c>
      <c r="N2299" t="s">
        <v>21890</v>
      </c>
      <c r="O2299" t="s">
        <v>21891</v>
      </c>
      <c r="P2299" t="s">
        <v>21892</v>
      </c>
      <c r="Q2299" t="s">
        <v>21893</v>
      </c>
      <c r="R2299" t="s">
        <v>21894</v>
      </c>
      <c r="S2299" t="s">
        <v>21895</v>
      </c>
      <c r="T2299">
        <v>7.2</v>
      </c>
      <c r="U2299">
        <v>33285</v>
      </c>
      <c r="W2299"/>
      <c r="X2299"/>
      <c r="Y2299">
        <v>2277396</v>
      </c>
      <c r="Z2299"/>
      <c r="AA2299">
        <v>3037173</v>
      </c>
      <c r="AB2299">
        <v>77</v>
      </c>
    </row>
    <row r="2300" spans="1:28" x14ac:dyDescent="0.2">
      <c r="A2300" t="s">
        <v>27569</v>
      </c>
      <c r="B2300" t="s">
        <v>27570</v>
      </c>
      <c r="C2300">
        <v>2012</v>
      </c>
      <c r="D2300" s="1">
        <v>41253</v>
      </c>
      <c r="E2300" t="s">
        <v>16512</v>
      </c>
      <c r="F2300" t="s">
        <v>44038</v>
      </c>
      <c r="G2300" t="s">
        <v>44050</v>
      </c>
      <c r="H2300">
        <v>105</v>
      </c>
      <c r="I2300" t="s">
        <v>25</v>
      </c>
      <c r="J2300" t="s">
        <v>26</v>
      </c>
      <c r="K2300" t="s">
        <v>3274</v>
      </c>
      <c r="M2300" t="s">
        <v>7058</v>
      </c>
      <c r="N2300" t="s">
        <v>27571</v>
      </c>
      <c r="O2300" t="s">
        <v>27572</v>
      </c>
      <c r="P2300" t="s">
        <v>11581</v>
      </c>
      <c r="Q2300" t="s">
        <v>27573</v>
      </c>
      <c r="R2300" t="s">
        <v>27574</v>
      </c>
      <c r="S2300" t="s">
        <v>27575</v>
      </c>
      <c r="T2300">
        <v>6.4</v>
      </c>
      <c r="U2300">
        <v>84767</v>
      </c>
      <c r="V2300" s="12">
        <f>W2300*1.12725506764114</f>
        <v>47344712.840927877</v>
      </c>
      <c r="W2300" s="3">
        <v>42000000</v>
      </c>
      <c r="X2300" s="13">
        <f>Y2300*1.12725506764114</f>
        <v>51053740.480578735</v>
      </c>
      <c r="Y2300" s="3">
        <v>45290318</v>
      </c>
      <c r="Z2300" s="13">
        <f>AA2300*1.12725506764114</f>
        <v>82402539.332438961</v>
      </c>
      <c r="AA2300" s="3">
        <v>73100172</v>
      </c>
      <c r="AB2300">
        <v>135</v>
      </c>
    </row>
    <row r="2301" spans="1:28" hidden="1" x14ac:dyDescent="0.2">
      <c r="A2301" t="s">
        <v>21905</v>
      </c>
      <c r="B2301" t="s">
        <v>21906</v>
      </c>
      <c r="C2301">
        <v>2009</v>
      </c>
      <c r="D2301" s="1">
        <v>40032</v>
      </c>
      <c r="E2301" t="s">
        <v>1045</v>
      </c>
      <c r="F2301" t="s">
        <v>44032</v>
      </c>
      <c r="G2301" t="s">
        <v>44036</v>
      </c>
      <c r="H2301">
        <v>97</v>
      </c>
      <c r="I2301" t="s">
        <v>25</v>
      </c>
      <c r="J2301" t="s">
        <v>26</v>
      </c>
      <c r="M2301" t="s">
        <v>5342</v>
      </c>
      <c r="N2301" t="s">
        <v>21907</v>
      </c>
      <c r="O2301" t="s">
        <v>21908</v>
      </c>
      <c r="P2301" t="s">
        <v>2917</v>
      </c>
      <c r="Q2301" t="s">
        <v>21909</v>
      </c>
      <c r="R2301" t="s">
        <v>21910</v>
      </c>
      <c r="S2301" t="s">
        <v>21911</v>
      </c>
      <c r="T2301">
        <v>5.8</v>
      </c>
      <c r="U2301">
        <v>37922</v>
      </c>
      <c r="W2301"/>
      <c r="X2301"/>
      <c r="Y2301">
        <v>250618</v>
      </c>
      <c r="Z2301"/>
      <c r="AA2301">
        <v>12035862</v>
      </c>
      <c r="AB2301">
        <v>71</v>
      </c>
    </row>
    <row r="2302" spans="1:28" x14ac:dyDescent="0.2">
      <c r="A2302" t="s">
        <v>23848</v>
      </c>
      <c r="B2302" t="s">
        <v>23849</v>
      </c>
      <c r="C2302">
        <v>2010</v>
      </c>
      <c r="D2302" s="1">
        <v>40249</v>
      </c>
      <c r="E2302" t="s">
        <v>3496</v>
      </c>
      <c r="F2302" t="s">
        <v>44045</v>
      </c>
      <c r="G2302" t="s">
        <v>44042</v>
      </c>
      <c r="H2302">
        <v>87</v>
      </c>
      <c r="I2302" t="s">
        <v>63</v>
      </c>
      <c r="J2302" t="s">
        <v>26</v>
      </c>
      <c r="M2302" t="s">
        <v>23850</v>
      </c>
      <c r="N2302" t="s">
        <v>23851</v>
      </c>
      <c r="O2302" t="s">
        <v>23852</v>
      </c>
      <c r="P2302" t="s">
        <v>23853</v>
      </c>
      <c r="Q2302" t="s">
        <v>23854</v>
      </c>
      <c r="R2302" t="s">
        <v>23855</v>
      </c>
      <c r="S2302" t="s">
        <v>23856</v>
      </c>
      <c r="T2302">
        <v>5.6</v>
      </c>
      <c r="U2302">
        <v>47426</v>
      </c>
      <c r="V2302" s="12">
        <f>W2302*1.18690152988223</f>
        <v>2136422.7537880139</v>
      </c>
      <c r="W2302" s="3">
        <v>1800000</v>
      </c>
      <c r="X2302" s="13">
        <f>Y2302*1.18690152988223</f>
        <v>48703732.792722888</v>
      </c>
      <c r="Y2302" s="3">
        <v>41034350</v>
      </c>
      <c r="Z2302" s="13">
        <f>AA2302*1.18690152988223</f>
        <v>82409572.51988925</v>
      </c>
      <c r="AA2302" s="3">
        <v>69432527</v>
      </c>
      <c r="AB2302">
        <v>331</v>
      </c>
    </row>
    <row r="2303" spans="1:28" x14ac:dyDescent="0.2">
      <c r="A2303" t="s">
        <v>23905</v>
      </c>
      <c r="B2303" t="s">
        <v>23906</v>
      </c>
      <c r="C2303">
        <v>2013</v>
      </c>
      <c r="D2303" t="s">
        <v>16589</v>
      </c>
      <c r="E2303" t="s">
        <v>1045</v>
      </c>
      <c r="F2303" t="s">
        <v>44032</v>
      </c>
      <c r="H2303">
        <v>121</v>
      </c>
      <c r="I2303" t="s">
        <v>25</v>
      </c>
      <c r="J2303" t="s">
        <v>26</v>
      </c>
      <c r="M2303" t="s">
        <v>21557</v>
      </c>
      <c r="N2303" t="s">
        <v>14734</v>
      </c>
      <c r="O2303" t="s">
        <v>23907</v>
      </c>
      <c r="P2303" t="s">
        <v>14103</v>
      </c>
      <c r="Q2303" t="s">
        <v>23908</v>
      </c>
      <c r="R2303" t="s">
        <v>23909</v>
      </c>
      <c r="S2303" t="s">
        <v>23910</v>
      </c>
      <c r="T2303">
        <v>7.2</v>
      </c>
      <c r="U2303">
        <v>83412</v>
      </c>
      <c r="V2303" s="12">
        <f>W2303*1.11098185502045</f>
        <v>27774546.375511251</v>
      </c>
      <c r="W2303" s="3">
        <v>25000000</v>
      </c>
      <c r="X2303" s="13">
        <f>Y2303*1.11098185502045</f>
        <v>41927133.140064307</v>
      </c>
      <c r="Y2303" s="3">
        <v>37738810</v>
      </c>
      <c r="Z2303" s="13">
        <f>AA2303*1.11098185502045</f>
        <v>82422562.850255296</v>
      </c>
      <c r="AA2303" s="3">
        <v>74188937</v>
      </c>
      <c r="AB2303">
        <v>317</v>
      </c>
    </row>
    <row r="2304" spans="1:28" hidden="1" x14ac:dyDescent="0.2">
      <c r="A2304" t="s">
        <v>21927</v>
      </c>
      <c r="B2304" t="s">
        <v>21928</v>
      </c>
      <c r="C2304">
        <v>2009</v>
      </c>
      <c r="D2304" t="s">
        <v>17089</v>
      </c>
      <c r="E2304" t="s">
        <v>44048</v>
      </c>
      <c r="F2304" t="s">
        <v>44045</v>
      </c>
      <c r="G2304" t="s">
        <v>44042</v>
      </c>
      <c r="H2304">
        <v>99</v>
      </c>
      <c r="I2304" t="s">
        <v>9518</v>
      </c>
      <c r="J2304" t="s">
        <v>26</v>
      </c>
      <c r="M2304" t="s">
        <v>9894</v>
      </c>
      <c r="N2304" t="s">
        <v>9894</v>
      </c>
      <c r="O2304" t="s">
        <v>21929</v>
      </c>
      <c r="P2304" t="s">
        <v>21930</v>
      </c>
      <c r="Q2304" t="s">
        <v>21931</v>
      </c>
      <c r="R2304" t="s">
        <v>21932</v>
      </c>
      <c r="S2304" t="s">
        <v>21933</v>
      </c>
      <c r="T2304">
        <v>6.9</v>
      </c>
      <c r="U2304">
        <v>99809</v>
      </c>
      <c r="W2304">
        <v>12000000</v>
      </c>
      <c r="X2304"/>
      <c r="Y2304"/>
      <c r="Z2304"/>
      <c r="AA2304">
        <v>1333377</v>
      </c>
      <c r="AB2304">
        <v>492</v>
      </c>
    </row>
    <row r="2305" spans="1:28" hidden="1" x14ac:dyDescent="0.2">
      <c r="A2305" t="s">
        <v>21934</v>
      </c>
      <c r="B2305" t="s">
        <v>21935</v>
      </c>
      <c r="C2305">
        <v>2010</v>
      </c>
      <c r="D2305" t="s">
        <v>21936</v>
      </c>
      <c r="E2305" t="s">
        <v>176</v>
      </c>
      <c r="F2305" t="s">
        <v>44042</v>
      </c>
      <c r="H2305">
        <v>90</v>
      </c>
      <c r="I2305" t="s">
        <v>25</v>
      </c>
      <c r="J2305" t="s">
        <v>26</v>
      </c>
      <c r="M2305" t="s">
        <v>21937</v>
      </c>
      <c r="N2305" t="s">
        <v>21938</v>
      </c>
      <c r="O2305" t="s">
        <v>21939</v>
      </c>
      <c r="P2305" t="s">
        <v>11412</v>
      </c>
      <c r="Q2305" t="s">
        <v>21940</v>
      </c>
      <c r="R2305" t="s">
        <v>21941</v>
      </c>
      <c r="S2305" t="s">
        <v>21942</v>
      </c>
      <c r="T2305">
        <v>6.2</v>
      </c>
      <c r="U2305">
        <v>10583</v>
      </c>
      <c r="W2305"/>
      <c r="X2305"/>
      <c r="Y2305"/>
      <c r="Z2305"/>
      <c r="AA2305"/>
      <c r="AB2305">
        <v>68</v>
      </c>
    </row>
    <row r="2306" spans="1:28" x14ac:dyDescent="0.2">
      <c r="A2306" t="s">
        <v>6384</v>
      </c>
      <c r="B2306" t="s">
        <v>6385</v>
      </c>
      <c r="C2306">
        <v>2003</v>
      </c>
      <c r="D2306" t="s">
        <v>6386</v>
      </c>
      <c r="E2306" t="s">
        <v>16512</v>
      </c>
      <c r="F2306" t="s">
        <v>44031</v>
      </c>
      <c r="G2306" t="s">
        <v>44038</v>
      </c>
      <c r="H2306">
        <v>102</v>
      </c>
      <c r="I2306" t="s">
        <v>433</v>
      </c>
      <c r="J2306" t="s">
        <v>26</v>
      </c>
      <c r="M2306" t="s">
        <v>1757</v>
      </c>
      <c r="N2306" t="s">
        <v>6387</v>
      </c>
      <c r="O2306" t="s">
        <v>6388</v>
      </c>
      <c r="P2306" t="s">
        <v>4092</v>
      </c>
      <c r="Q2306" t="s">
        <v>6389</v>
      </c>
      <c r="R2306" t="s">
        <v>6390</v>
      </c>
      <c r="S2306" t="s">
        <v>6391</v>
      </c>
      <c r="T2306">
        <v>5.0999999999999996</v>
      </c>
      <c r="U2306">
        <v>32493</v>
      </c>
      <c r="V2306" s="12">
        <f>W2306*1.40658152173913</f>
        <v>39384282.608695641</v>
      </c>
      <c r="W2306" s="3">
        <v>28000000</v>
      </c>
      <c r="X2306" s="13">
        <f>Y2306*1.40658152173913</f>
        <v>67429169.161032587</v>
      </c>
      <c r="Y2306" s="3">
        <v>47938330</v>
      </c>
      <c r="Z2306" s="13">
        <f>AA2306*1.40658152173913</f>
        <v>82701105.528010845</v>
      </c>
      <c r="AA2306" s="3">
        <v>58795814</v>
      </c>
      <c r="AB2306">
        <v>108</v>
      </c>
    </row>
    <row r="2307" spans="1:28" x14ac:dyDescent="0.2">
      <c r="A2307" t="s">
        <v>43180</v>
      </c>
      <c r="B2307" t="s">
        <v>43181</v>
      </c>
      <c r="C2307">
        <v>2018</v>
      </c>
      <c r="D2307" t="s">
        <v>40436</v>
      </c>
      <c r="E2307" t="s">
        <v>176</v>
      </c>
      <c r="F2307" t="s">
        <v>44046</v>
      </c>
      <c r="G2307" t="s">
        <v>44045</v>
      </c>
      <c r="H2307">
        <v>127</v>
      </c>
      <c r="I2307" t="s">
        <v>25</v>
      </c>
      <c r="J2307" t="s">
        <v>26</v>
      </c>
      <c r="K2307" t="s">
        <v>308</v>
      </c>
      <c r="M2307" t="s">
        <v>43182</v>
      </c>
      <c r="N2307" t="s">
        <v>43182</v>
      </c>
      <c r="O2307" t="s">
        <v>43183</v>
      </c>
      <c r="P2307" t="s">
        <v>43184</v>
      </c>
      <c r="Q2307" t="s">
        <v>43185</v>
      </c>
      <c r="R2307" t="s">
        <v>43186</v>
      </c>
      <c r="S2307" t="s">
        <v>43187</v>
      </c>
      <c r="T2307">
        <v>7.3</v>
      </c>
      <c r="U2307">
        <v>221494</v>
      </c>
      <c r="V2307" s="12">
        <f>W2307*1.03068014830331</f>
        <v>10306801.483033098</v>
      </c>
      <c r="W2307" s="3">
        <v>10000000</v>
      </c>
      <c r="X2307" s="13">
        <f>Y2307*1.03068014830331</f>
        <v>45421513.445726193</v>
      </c>
      <c r="Y2307" s="3">
        <v>44069456</v>
      </c>
      <c r="Z2307" s="13">
        <f>AA2307*1.03068014830331</f>
        <v>82701422.607246861</v>
      </c>
      <c r="AA2307" s="3">
        <v>80239658</v>
      </c>
      <c r="AB2307">
        <v>3131</v>
      </c>
    </row>
    <row r="2308" spans="1:28" x14ac:dyDescent="0.2">
      <c r="A2308" t="s">
        <v>7123</v>
      </c>
      <c r="B2308" t="s">
        <v>7124</v>
      </c>
      <c r="C2308">
        <v>2003</v>
      </c>
      <c r="D2308" s="1">
        <v>38173</v>
      </c>
      <c r="E2308" t="s">
        <v>1045</v>
      </c>
      <c r="F2308" t="s">
        <v>44032</v>
      </c>
      <c r="G2308" t="s">
        <v>44036</v>
      </c>
      <c r="H2308">
        <v>113</v>
      </c>
      <c r="I2308" t="s">
        <v>2224</v>
      </c>
      <c r="J2308" t="s">
        <v>26</v>
      </c>
      <c r="K2308" t="s">
        <v>64</v>
      </c>
      <c r="L2308" t="s">
        <v>4240</v>
      </c>
      <c r="M2308" t="s">
        <v>2321</v>
      </c>
      <c r="N2308" t="s">
        <v>7125</v>
      </c>
      <c r="O2308" t="s">
        <v>7126</v>
      </c>
      <c r="P2308" t="s">
        <v>3457</v>
      </c>
      <c r="Q2308" t="s">
        <v>7127</v>
      </c>
      <c r="R2308" t="s">
        <v>7128</v>
      </c>
      <c r="S2308" t="s">
        <v>7129</v>
      </c>
      <c r="T2308">
        <v>6.8</v>
      </c>
      <c r="U2308">
        <v>46445</v>
      </c>
      <c r="V2308" s="12">
        <f>W2308*1.40658152173913</f>
        <v>25318467.39130434</v>
      </c>
      <c r="W2308" s="3">
        <v>18000000</v>
      </c>
      <c r="X2308" s="13">
        <f>Y2308*1.40658152173913</f>
        <v>61342037.121483676</v>
      </c>
      <c r="Y2308" s="3">
        <v>43610723</v>
      </c>
      <c r="Z2308" s="13">
        <f>AA2308*1.40658152173913</f>
        <v>82817723.795396715</v>
      </c>
      <c r="AA2308" s="3">
        <v>58878723</v>
      </c>
      <c r="AB2308">
        <v>336</v>
      </c>
    </row>
    <row r="2309" spans="1:28" x14ac:dyDescent="0.2">
      <c r="A2309" t="s">
        <v>5949</v>
      </c>
      <c r="B2309" t="s">
        <v>5950</v>
      </c>
      <c r="C2309">
        <v>2002</v>
      </c>
      <c r="D2309" t="s">
        <v>3735</v>
      </c>
      <c r="E2309" t="s">
        <v>1045</v>
      </c>
      <c r="F2309" t="s">
        <v>44032</v>
      </c>
      <c r="G2309" t="s">
        <v>44036</v>
      </c>
      <c r="H2309">
        <v>118</v>
      </c>
      <c r="I2309" t="s">
        <v>25</v>
      </c>
      <c r="J2309" t="s">
        <v>26</v>
      </c>
      <c r="M2309" t="s">
        <v>3895</v>
      </c>
      <c r="N2309" t="s">
        <v>5951</v>
      </c>
      <c r="O2309" t="s">
        <v>5952</v>
      </c>
      <c r="P2309" t="s">
        <v>5953</v>
      </c>
      <c r="Q2309" t="s">
        <v>5954</v>
      </c>
      <c r="R2309" t="s">
        <v>5955</v>
      </c>
      <c r="S2309" t="s">
        <v>5956</v>
      </c>
      <c r="T2309">
        <v>5.8</v>
      </c>
      <c r="U2309">
        <v>32583</v>
      </c>
      <c r="V2309" s="12">
        <f>W2309*1.43863813229572</f>
        <v>28772762.645914402</v>
      </c>
      <c r="W2309" s="3">
        <v>20000000</v>
      </c>
      <c r="X2309" s="13">
        <f>Y2309*1.43863813229572</f>
        <v>81138016.73276265</v>
      </c>
      <c r="Y2309" s="3">
        <v>56399184</v>
      </c>
      <c r="Z2309" s="13">
        <f>AA2309*1.43863813229572</f>
        <v>82848990.50214009</v>
      </c>
      <c r="AA2309" s="3">
        <v>57588485</v>
      </c>
      <c r="AB2309">
        <v>188</v>
      </c>
    </row>
    <row r="2310" spans="1:28" x14ac:dyDescent="0.2">
      <c r="A2310" t="s">
        <v>14018</v>
      </c>
      <c r="B2310" t="s">
        <v>14019</v>
      </c>
      <c r="C2310">
        <v>2009</v>
      </c>
      <c r="D2310" s="1">
        <v>40129</v>
      </c>
      <c r="E2310" t="s">
        <v>16512</v>
      </c>
      <c r="F2310" t="s">
        <v>44031</v>
      </c>
      <c r="G2310" t="s">
        <v>44038</v>
      </c>
      <c r="H2310">
        <v>102</v>
      </c>
      <c r="I2310" t="s">
        <v>25</v>
      </c>
      <c r="J2310" t="s">
        <v>26</v>
      </c>
      <c r="M2310" t="s">
        <v>1094</v>
      </c>
      <c r="N2310" t="s">
        <v>14020</v>
      </c>
      <c r="O2310" t="s">
        <v>14021</v>
      </c>
      <c r="P2310" t="s">
        <v>6745</v>
      </c>
      <c r="Q2310" t="s">
        <v>14022</v>
      </c>
      <c r="R2310" t="s">
        <v>14023</v>
      </c>
      <c r="S2310" t="s">
        <v>14024</v>
      </c>
      <c r="T2310">
        <v>5.3</v>
      </c>
      <c r="U2310">
        <v>64796</v>
      </c>
      <c r="V2310" s="12">
        <f>W2310*1.20636999678377</f>
        <v>120636999.678377</v>
      </c>
      <c r="W2310" s="3">
        <v>100000000</v>
      </c>
      <c r="X2310" s="13">
        <f>Y2310*1.20636999678377</f>
        <v>59640966.257894829</v>
      </c>
      <c r="Y2310" s="3">
        <v>49438370</v>
      </c>
      <c r="Z2310" s="13">
        <f>AA2310*1.20636999678377</f>
        <v>82971177.597775564</v>
      </c>
      <c r="AA2310" s="3">
        <v>68777554</v>
      </c>
      <c r="AB2310">
        <v>287</v>
      </c>
    </row>
    <row r="2311" spans="1:28" x14ac:dyDescent="0.2">
      <c r="A2311" t="s">
        <v>23094</v>
      </c>
      <c r="B2311" t="s">
        <v>23095</v>
      </c>
      <c r="C2311">
        <v>2018</v>
      </c>
      <c r="D2311" s="1">
        <v>43224</v>
      </c>
      <c r="E2311" t="s">
        <v>16512</v>
      </c>
      <c r="F2311" t="s">
        <v>44044</v>
      </c>
      <c r="G2311" t="s">
        <v>44032</v>
      </c>
      <c r="H2311">
        <v>140</v>
      </c>
      <c r="I2311" t="s">
        <v>25</v>
      </c>
      <c r="J2311" t="s">
        <v>26</v>
      </c>
      <c r="K2311" t="s">
        <v>23096</v>
      </c>
      <c r="L2311" t="s">
        <v>308</v>
      </c>
      <c r="M2311" t="s">
        <v>23097</v>
      </c>
      <c r="N2311" t="s">
        <v>23098</v>
      </c>
      <c r="O2311" t="s">
        <v>23099</v>
      </c>
      <c r="P2311" t="s">
        <v>2296</v>
      </c>
      <c r="Q2311" t="s">
        <v>23100</v>
      </c>
      <c r="R2311" t="s">
        <v>23101</v>
      </c>
      <c r="S2311" t="s">
        <v>23102</v>
      </c>
      <c r="T2311">
        <v>7</v>
      </c>
      <c r="U2311">
        <v>88814</v>
      </c>
      <c r="V2311" s="12">
        <f>W2311*1.03068014830331</f>
        <v>30920404.449099299</v>
      </c>
      <c r="W2311" s="3">
        <v>30000000</v>
      </c>
      <c r="X2311" s="13">
        <f>Y2311*1.03068014830331</f>
        <v>46326621.708841115</v>
      </c>
      <c r="Y2311" s="3">
        <v>44947622</v>
      </c>
      <c r="Z2311" s="13">
        <f>AA2311*1.03068014830331</f>
        <v>82979669.142803416</v>
      </c>
      <c r="AA2311" s="3">
        <v>80509622</v>
      </c>
      <c r="AB2311">
        <v>516</v>
      </c>
    </row>
    <row r="2312" spans="1:28" x14ac:dyDescent="0.2">
      <c r="A2312" t="s">
        <v>34964</v>
      </c>
      <c r="B2312" t="s">
        <v>34965</v>
      </c>
      <c r="C2312">
        <v>2016</v>
      </c>
      <c r="D2312" s="1">
        <v>42714</v>
      </c>
      <c r="E2312" t="s">
        <v>1045</v>
      </c>
      <c r="F2312" t="s">
        <v>44036</v>
      </c>
      <c r="H2312">
        <v>98</v>
      </c>
      <c r="I2312" t="s">
        <v>25</v>
      </c>
      <c r="J2312" t="s">
        <v>26</v>
      </c>
      <c r="K2312" t="s">
        <v>838</v>
      </c>
      <c r="L2312" t="s">
        <v>934</v>
      </c>
      <c r="M2312" t="s">
        <v>34966</v>
      </c>
      <c r="N2312" t="s">
        <v>30791</v>
      </c>
      <c r="O2312" t="s">
        <v>34967</v>
      </c>
      <c r="P2312" t="s">
        <v>18928</v>
      </c>
      <c r="Q2312" t="s">
        <v>34968</v>
      </c>
      <c r="R2312" t="s">
        <v>34969</v>
      </c>
      <c r="S2312" t="s">
        <v>34970</v>
      </c>
      <c r="T2312">
        <v>6</v>
      </c>
      <c r="U2312">
        <v>80771</v>
      </c>
      <c r="V2312" s="12">
        <f>W2312*1.07834771485832</f>
        <v>35585474.590324558</v>
      </c>
      <c r="W2312" s="3">
        <v>33000000</v>
      </c>
      <c r="X2312" s="13">
        <f>Y2312*1.07834771485832</f>
        <v>49614425.740928546</v>
      </c>
      <c r="Y2312" s="3">
        <v>46009673</v>
      </c>
      <c r="Z2312" s="13">
        <f>AA2312*1.07834771485832</f>
        <v>83106366.962238863</v>
      </c>
      <c r="AA2312" s="3">
        <v>77068246</v>
      </c>
      <c r="AB2312">
        <v>161</v>
      </c>
    </row>
    <row r="2313" spans="1:28" hidden="1" x14ac:dyDescent="0.2">
      <c r="A2313" t="s">
        <v>21998</v>
      </c>
      <c r="B2313" t="s">
        <v>21999</v>
      </c>
      <c r="C2313">
        <v>2008</v>
      </c>
      <c r="D2313" t="s">
        <v>22000</v>
      </c>
      <c r="E2313" t="s">
        <v>16512</v>
      </c>
      <c r="F2313" t="s">
        <v>44044</v>
      </c>
      <c r="G2313" t="s">
        <v>44042</v>
      </c>
      <c r="H2313">
        <v>125</v>
      </c>
      <c r="I2313" t="s">
        <v>3660</v>
      </c>
      <c r="J2313" t="s">
        <v>3179</v>
      </c>
      <c r="M2313" t="s">
        <v>22001</v>
      </c>
      <c r="N2313" t="s">
        <v>22002</v>
      </c>
      <c r="O2313" t="s">
        <v>22003</v>
      </c>
      <c r="P2313" t="s">
        <v>22004</v>
      </c>
      <c r="Q2313" t="s">
        <v>22005</v>
      </c>
      <c r="R2313" t="s">
        <v>22006</v>
      </c>
      <c r="S2313" t="s">
        <v>22007</v>
      </c>
      <c r="T2313">
        <v>7.9</v>
      </c>
      <c r="U2313">
        <v>56264</v>
      </c>
      <c r="W2313">
        <v>2650000</v>
      </c>
      <c r="X2313"/>
      <c r="Y2313"/>
      <c r="Z2313"/>
      <c r="AA2313">
        <v>36495748</v>
      </c>
      <c r="AB2313">
        <v>144</v>
      </c>
    </row>
    <row r="2314" spans="1:28" x14ac:dyDescent="0.2">
      <c r="A2314" t="s">
        <v>22765</v>
      </c>
      <c r="B2314" t="s">
        <v>22766</v>
      </c>
      <c r="C2314">
        <v>2009</v>
      </c>
      <c r="D2314" s="1">
        <v>39975</v>
      </c>
      <c r="E2314" t="s">
        <v>1045</v>
      </c>
      <c r="F2314" t="s">
        <v>44055</v>
      </c>
      <c r="H2314">
        <v>94</v>
      </c>
      <c r="I2314" t="s">
        <v>229</v>
      </c>
      <c r="J2314" t="s">
        <v>26</v>
      </c>
      <c r="K2314" t="s">
        <v>361</v>
      </c>
      <c r="M2314" t="s">
        <v>22767</v>
      </c>
      <c r="N2314" t="s">
        <v>22768</v>
      </c>
      <c r="O2314" t="s">
        <v>22769</v>
      </c>
      <c r="P2314" t="s">
        <v>386</v>
      </c>
      <c r="Q2314" t="s">
        <v>22770</v>
      </c>
      <c r="R2314" t="s">
        <v>22771</v>
      </c>
      <c r="S2314" t="s">
        <v>22772</v>
      </c>
      <c r="T2314">
        <v>6.2</v>
      </c>
      <c r="U2314">
        <v>125633</v>
      </c>
      <c r="V2314" s="12">
        <f>W2314*1.20636999678377</f>
        <v>30159249.919594251</v>
      </c>
      <c r="W2314" s="3">
        <v>25000000</v>
      </c>
      <c r="X2314" s="13">
        <f>Y2314*1.20636999678377</f>
        <v>39120401.497853465</v>
      </c>
      <c r="Y2314" s="3">
        <v>32428195</v>
      </c>
      <c r="Z2314" s="13">
        <f>AA2314*1.20636999678377</f>
        <v>83355065.039042115</v>
      </c>
      <c r="AA2314" s="3">
        <v>69095771</v>
      </c>
      <c r="AB2314">
        <v>295</v>
      </c>
    </row>
    <row r="2315" spans="1:28" x14ac:dyDescent="0.2">
      <c r="A2315" t="s">
        <v>13193</v>
      </c>
      <c r="B2315" t="s">
        <v>13194</v>
      </c>
      <c r="C2315">
        <v>2008</v>
      </c>
      <c r="D2315" s="1">
        <v>39577</v>
      </c>
      <c r="E2315" t="s">
        <v>44041</v>
      </c>
      <c r="F2315" t="s">
        <v>44032</v>
      </c>
      <c r="G2315" t="s">
        <v>44046</v>
      </c>
      <c r="H2315">
        <v>104</v>
      </c>
      <c r="I2315" t="s">
        <v>433</v>
      </c>
      <c r="J2315" t="s">
        <v>26</v>
      </c>
      <c r="K2315" t="s">
        <v>75</v>
      </c>
      <c r="L2315" t="s">
        <v>923</v>
      </c>
      <c r="M2315" t="s">
        <v>13195</v>
      </c>
      <c r="N2315" t="s">
        <v>13196</v>
      </c>
      <c r="O2315" t="s">
        <v>13197</v>
      </c>
      <c r="P2315" t="s">
        <v>258</v>
      </c>
      <c r="Q2315" t="s">
        <v>13198</v>
      </c>
      <c r="R2315" t="s">
        <v>13199</v>
      </c>
      <c r="S2315" t="s">
        <v>13200</v>
      </c>
      <c r="T2315">
        <v>5.9</v>
      </c>
      <c r="U2315">
        <v>87917</v>
      </c>
      <c r="V2315" s="12">
        <f>W2315*1.20207800169993</f>
        <v>36062340.050997898</v>
      </c>
      <c r="W2315" s="3">
        <v>30000000</v>
      </c>
      <c r="X2315" s="13">
        <f>Y2315*1.20207800169993</f>
        <v>25222575.224952742</v>
      </c>
      <c r="Y2315" s="3">
        <v>20982478</v>
      </c>
      <c r="Z2315" s="13">
        <f>AA2315*1.20207800169993</f>
        <v>83380194.423630893</v>
      </c>
      <c r="AA2315" s="3">
        <v>69363381</v>
      </c>
      <c r="AB2315">
        <v>510</v>
      </c>
    </row>
    <row r="2316" spans="1:28" x14ac:dyDescent="0.2">
      <c r="A2316" t="s">
        <v>12947</v>
      </c>
      <c r="B2316" t="s">
        <v>12948</v>
      </c>
      <c r="C2316">
        <v>2006</v>
      </c>
      <c r="D2316" s="1">
        <v>38905</v>
      </c>
      <c r="E2316" t="s">
        <v>1045</v>
      </c>
      <c r="F2316" t="s">
        <v>44050</v>
      </c>
      <c r="H2316">
        <v>85</v>
      </c>
      <c r="I2316" t="s">
        <v>25</v>
      </c>
      <c r="J2316" t="s">
        <v>26</v>
      </c>
      <c r="K2316" t="s">
        <v>308</v>
      </c>
      <c r="M2316" t="s">
        <v>2781</v>
      </c>
      <c r="N2316" t="s">
        <v>12949</v>
      </c>
      <c r="O2316" t="s">
        <v>12950</v>
      </c>
      <c r="P2316" t="s">
        <v>3672</v>
      </c>
      <c r="Q2316" t="s">
        <v>12951</v>
      </c>
      <c r="R2316" t="s">
        <v>12952</v>
      </c>
      <c r="S2316" t="s">
        <v>12953</v>
      </c>
      <c r="T2316">
        <v>5.5</v>
      </c>
      <c r="U2316">
        <v>47627</v>
      </c>
      <c r="V2316" s="12">
        <f>W2316*1.28378472222222</f>
        <v>42364895.833333261</v>
      </c>
      <c r="W2316" s="3">
        <v>33000000</v>
      </c>
      <c r="X2316" s="13">
        <f>Y2316*1.28378472222222</f>
        <v>76826497.105624869</v>
      </c>
      <c r="Y2316" s="3">
        <v>59843754</v>
      </c>
      <c r="Z2316" s="13">
        <f>AA2316*1.28378472222222</f>
        <v>83398030.625590131</v>
      </c>
      <c r="AA2316" s="3">
        <v>64962629</v>
      </c>
      <c r="AB2316">
        <v>226</v>
      </c>
    </row>
    <row r="2317" spans="1:28" hidden="1" x14ac:dyDescent="0.2">
      <c r="A2317" t="s">
        <v>22030</v>
      </c>
      <c r="B2317" t="s">
        <v>22031</v>
      </c>
      <c r="C2317">
        <v>2008</v>
      </c>
      <c r="D2317" t="s">
        <v>11229</v>
      </c>
      <c r="E2317" t="s">
        <v>1045</v>
      </c>
      <c r="H2317">
        <v>90</v>
      </c>
      <c r="I2317" t="s">
        <v>4358</v>
      </c>
      <c r="J2317" t="s">
        <v>1076</v>
      </c>
      <c r="M2317" t="s">
        <v>22032</v>
      </c>
      <c r="N2317" t="s">
        <v>22033</v>
      </c>
      <c r="O2317" t="s">
        <v>22034</v>
      </c>
      <c r="P2317" t="s">
        <v>22035</v>
      </c>
      <c r="Q2317" t="s">
        <v>22036</v>
      </c>
      <c r="R2317" t="s">
        <v>22037</v>
      </c>
      <c r="S2317" t="s">
        <v>22038</v>
      </c>
      <c r="T2317">
        <v>4.5999999999999996</v>
      </c>
      <c r="U2317">
        <v>23774</v>
      </c>
      <c r="W2317">
        <v>500000</v>
      </c>
      <c r="X2317"/>
      <c r="Y2317"/>
      <c r="Z2317"/>
      <c r="AA2317">
        <v>28548025</v>
      </c>
      <c r="AB2317">
        <v>24</v>
      </c>
    </row>
    <row r="2318" spans="1:28" x14ac:dyDescent="0.2">
      <c r="A2318" t="s">
        <v>27615</v>
      </c>
      <c r="B2318" t="s">
        <v>27616</v>
      </c>
      <c r="C2318">
        <v>2011</v>
      </c>
      <c r="D2318" t="s">
        <v>19180</v>
      </c>
      <c r="E2318" t="s">
        <v>1045</v>
      </c>
      <c r="F2318" t="s">
        <v>44040</v>
      </c>
      <c r="H2318">
        <v>100</v>
      </c>
      <c r="I2318" t="s">
        <v>25</v>
      </c>
      <c r="J2318" t="s">
        <v>26</v>
      </c>
      <c r="M2318" t="s">
        <v>9484</v>
      </c>
      <c r="N2318" t="s">
        <v>27617</v>
      </c>
      <c r="O2318" t="s">
        <v>27618</v>
      </c>
      <c r="P2318" t="s">
        <v>22092</v>
      </c>
      <c r="Q2318" t="s">
        <v>27619</v>
      </c>
      <c r="R2318" t="s">
        <v>27620</v>
      </c>
      <c r="S2318" t="s">
        <v>27621</v>
      </c>
      <c r="T2318">
        <v>6.5</v>
      </c>
      <c r="U2318">
        <v>25466</v>
      </c>
      <c r="V2318" s="12">
        <f>W2318*1.1505830469594</f>
        <v>24162243.9861474</v>
      </c>
      <c r="W2318" s="3">
        <v>21000000</v>
      </c>
      <c r="X2318" s="13">
        <f>Y2318*1.1505830469594</f>
        <v>60634040.970596589</v>
      </c>
      <c r="Y2318" s="3">
        <v>52698535</v>
      </c>
      <c r="Z2318" s="13">
        <f>AA2318*1.1505830469594</f>
        <v>83448332.044492215</v>
      </c>
      <c r="AA2318" s="3">
        <v>72526996</v>
      </c>
      <c r="AB2318">
        <v>55</v>
      </c>
    </row>
    <row r="2319" spans="1:28" x14ac:dyDescent="0.2">
      <c r="A2319" t="s">
        <v>39650</v>
      </c>
      <c r="B2319" t="s">
        <v>39651</v>
      </c>
      <c r="C2319">
        <v>2017</v>
      </c>
      <c r="D2319" s="1">
        <v>43103</v>
      </c>
      <c r="E2319" t="s">
        <v>1045</v>
      </c>
      <c r="F2319" t="s">
        <v>44032</v>
      </c>
      <c r="H2319">
        <v>94</v>
      </c>
      <c r="I2319" t="s">
        <v>25</v>
      </c>
      <c r="J2319" t="s">
        <v>26</v>
      </c>
      <c r="K2319" t="s">
        <v>308</v>
      </c>
      <c r="M2319" t="s">
        <v>22777</v>
      </c>
      <c r="N2319" t="s">
        <v>22777</v>
      </c>
      <c r="O2319" t="s">
        <v>39652</v>
      </c>
      <c r="P2319" t="s">
        <v>16467</v>
      </c>
      <c r="Q2319" t="s">
        <v>39653</v>
      </c>
      <c r="R2319" t="s">
        <v>39654</v>
      </c>
      <c r="S2319" t="s">
        <v>39655</v>
      </c>
      <c r="T2319">
        <v>7.4</v>
      </c>
      <c r="U2319">
        <v>228832</v>
      </c>
      <c r="V2319" s="12">
        <f>W2319*1.05585427545692</f>
        <v>10558542.754569201</v>
      </c>
      <c r="W2319" s="3">
        <v>10000000</v>
      </c>
      <c r="X2319" s="13">
        <f>Y2319*1.05585427545692</f>
        <v>51692801.866037093</v>
      </c>
      <c r="Y2319" s="3">
        <v>48958273</v>
      </c>
      <c r="Z2319" s="13">
        <f>AA2319*1.05585427545692</f>
        <v>83515015.434660643</v>
      </c>
      <c r="AA2319" s="3">
        <v>79097104</v>
      </c>
      <c r="AB2319">
        <v>783</v>
      </c>
    </row>
    <row r="2320" spans="1:28" hidden="1" x14ac:dyDescent="0.2">
      <c r="A2320" t="s">
        <v>22054</v>
      </c>
      <c r="B2320" t="s">
        <v>22055</v>
      </c>
      <c r="C2320">
        <v>2009</v>
      </c>
      <c r="D2320" s="1">
        <v>39966</v>
      </c>
      <c r="E2320" t="s">
        <v>44041</v>
      </c>
      <c r="F2320" t="s">
        <v>44032</v>
      </c>
      <c r="G2320" t="s">
        <v>44049</v>
      </c>
      <c r="H2320">
        <v>77</v>
      </c>
      <c r="I2320" t="s">
        <v>1983</v>
      </c>
      <c r="J2320" t="s">
        <v>27</v>
      </c>
      <c r="M2320" t="s">
        <v>22056</v>
      </c>
      <c r="N2320" t="s">
        <v>22057</v>
      </c>
      <c r="O2320" t="s">
        <v>22058</v>
      </c>
      <c r="P2320" t="s">
        <v>22059</v>
      </c>
      <c r="Q2320" t="s">
        <v>22060</v>
      </c>
      <c r="R2320" t="s">
        <v>22061</v>
      </c>
      <c r="S2320" t="s">
        <v>22062</v>
      </c>
      <c r="T2320">
        <v>7.2</v>
      </c>
      <c r="U2320">
        <v>12670</v>
      </c>
      <c r="W2320"/>
      <c r="X2320"/>
      <c r="Y2320"/>
      <c r="Z2320"/>
      <c r="AA2320"/>
      <c r="AB2320">
        <v>31</v>
      </c>
    </row>
    <row r="2321" spans="1:28" x14ac:dyDescent="0.2">
      <c r="A2321" t="s">
        <v>2428</v>
      </c>
      <c r="B2321" t="s">
        <v>2429</v>
      </c>
      <c r="C2321">
        <v>2000</v>
      </c>
      <c r="D2321" t="s">
        <v>506</v>
      </c>
      <c r="E2321" t="s">
        <v>176</v>
      </c>
      <c r="H2321">
        <v>123</v>
      </c>
      <c r="I2321" t="s">
        <v>25</v>
      </c>
      <c r="J2321" t="s">
        <v>26</v>
      </c>
      <c r="M2321" t="s">
        <v>2430</v>
      </c>
      <c r="N2321" t="s">
        <v>2431</v>
      </c>
      <c r="O2321" t="s">
        <v>2432</v>
      </c>
      <c r="P2321" t="s">
        <v>181</v>
      </c>
      <c r="Q2321" t="s">
        <v>2433</v>
      </c>
      <c r="R2321" t="s">
        <v>2434</v>
      </c>
      <c r="S2321" t="s">
        <v>2435</v>
      </c>
      <c r="T2321">
        <v>7.2</v>
      </c>
      <c r="U2321">
        <v>111363</v>
      </c>
      <c r="V2321" s="12">
        <f>W2321*1.5029674796748</f>
        <v>60118699.186992005</v>
      </c>
      <c r="W2321" s="3">
        <v>40000000</v>
      </c>
      <c r="X2321" s="13">
        <f>Y2321*1.5029674796748</f>
        <v>50378910.814796858</v>
      </c>
      <c r="Y2321" s="3">
        <v>33519628</v>
      </c>
      <c r="Z2321" s="13">
        <f>AA2321*1.5029674796748</f>
        <v>83726427.109878227</v>
      </c>
      <c r="AA2321" s="3">
        <v>55707411</v>
      </c>
      <c r="AB2321">
        <v>678</v>
      </c>
    </row>
    <row r="2322" spans="1:28" x14ac:dyDescent="0.2">
      <c r="A2322" t="s">
        <v>24839</v>
      </c>
      <c r="B2322" t="s">
        <v>24840</v>
      </c>
      <c r="C2322">
        <v>2014</v>
      </c>
      <c r="D2322" t="s">
        <v>19358</v>
      </c>
      <c r="E2322" t="s">
        <v>16512</v>
      </c>
      <c r="F2322" t="s">
        <v>44034</v>
      </c>
      <c r="G2322" t="s">
        <v>44033</v>
      </c>
      <c r="H2322">
        <v>92</v>
      </c>
      <c r="I2322" t="s">
        <v>360</v>
      </c>
      <c r="J2322" t="s">
        <v>26</v>
      </c>
      <c r="M2322" t="s">
        <v>9093</v>
      </c>
      <c r="N2322" t="s">
        <v>24841</v>
      </c>
      <c r="O2322" t="s">
        <v>24842</v>
      </c>
      <c r="P2322" t="s">
        <v>6876</v>
      </c>
      <c r="Q2322" t="s">
        <v>24843</v>
      </c>
      <c r="R2322" t="s">
        <v>24844</v>
      </c>
      <c r="S2322" t="s">
        <v>24845</v>
      </c>
      <c r="T2322">
        <v>5.0999999999999996</v>
      </c>
      <c r="U2322">
        <v>77469</v>
      </c>
      <c r="V2322" s="12">
        <f>W2322*1.09324733035956</f>
        <v>71061076.473371401</v>
      </c>
      <c r="W2322" s="3">
        <v>65000000</v>
      </c>
      <c r="X2322" s="13">
        <f>Y2322*1.09324733035956</f>
        <v>20854009.868334413</v>
      </c>
      <c r="Y2322" s="3">
        <v>19075290</v>
      </c>
      <c r="Z2322" s="13">
        <f>AA2322*1.09324733035956</f>
        <v>83962683.910216704</v>
      </c>
      <c r="AA2322" s="3">
        <v>76801179</v>
      </c>
      <c r="AB2322">
        <v>233</v>
      </c>
    </row>
    <row r="2323" spans="1:28" x14ac:dyDescent="0.2">
      <c r="A2323" t="s">
        <v>10116</v>
      </c>
      <c r="B2323" t="s">
        <v>10117</v>
      </c>
      <c r="C2323">
        <v>2004</v>
      </c>
      <c r="D2323" t="s">
        <v>3771</v>
      </c>
      <c r="E2323" t="s">
        <v>1045</v>
      </c>
      <c r="F2323" t="s">
        <v>44032</v>
      </c>
      <c r="G2323" t="s">
        <v>44036</v>
      </c>
      <c r="H2323">
        <v>109</v>
      </c>
      <c r="I2323" t="s">
        <v>25</v>
      </c>
      <c r="J2323" t="s">
        <v>26</v>
      </c>
      <c r="M2323" t="s">
        <v>10118</v>
      </c>
      <c r="N2323" t="s">
        <v>10118</v>
      </c>
      <c r="O2323" t="s">
        <v>10119</v>
      </c>
      <c r="P2323" t="s">
        <v>1348</v>
      </c>
      <c r="Q2323" t="s">
        <v>10120</v>
      </c>
      <c r="R2323" t="s">
        <v>10121</v>
      </c>
      <c r="S2323" t="s">
        <v>10122</v>
      </c>
      <c r="T2323">
        <v>6.4</v>
      </c>
      <c r="U2323">
        <v>53136</v>
      </c>
      <c r="V2323" s="12">
        <f>W2323*1.37009528851244</f>
        <v>35622477.501323439</v>
      </c>
      <c r="W2323" s="3">
        <v>26000000</v>
      </c>
      <c r="X2323" s="13">
        <f>Y2323*1.37009528851244</f>
        <v>62759487.678395957</v>
      </c>
      <c r="Y2323" s="3">
        <v>45806659</v>
      </c>
      <c r="Z2323" s="13">
        <f>AA2323*1.37009528851244</f>
        <v>84007687.185627282</v>
      </c>
      <c r="AA2323" s="3">
        <v>61315215</v>
      </c>
      <c r="AB2323">
        <v>215</v>
      </c>
    </row>
    <row r="2324" spans="1:28" x14ac:dyDescent="0.2">
      <c r="A2324" t="s">
        <v>13492</v>
      </c>
      <c r="B2324" t="s">
        <v>13493</v>
      </c>
      <c r="C2324">
        <v>2006</v>
      </c>
      <c r="D2324" t="s">
        <v>10654</v>
      </c>
      <c r="E2324" t="s">
        <v>16512</v>
      </c>
      <c r="F2324" t="s">
        <v>44044</v>
      </c>
      <c r="G2324" t="s">
        <v>44032</v>
      </c>
      <c r="H2324">
        <v>102</v>
      </c>
      <c r="I2324" t="s">
        <v>97</v>
      </c>
      <c r="J2324" t="s">
        <v>26</v>
      </c>
      <c r="K2324" t="s">
        <v>308</v>
      </c>
      <c r="M2324" t="s">
        <v>5863</v>
      </c>
      <c r="N2324" t="s">
        <v>13494</v>
      </c>
      <c r="O2324" t="s">
        <v>13495</v>
      </c>
      <c r="P2324" t="s">
        <v>1459</v>
      </c>
      <c r="Q2324" t="s">
        <v>13496</v>
      </c>
      <c r="R2324" t="s">
        <v>13497</v>
      </c>
      <c r="S2324" t="s">
        <v>13498</v>
      </c>
      <c r="T2324">
        <v>6.6</v>
      </c>
      <c r="U2324">
        <v>125166</v>
      </c>
      <c r="V2324" s="12">
        <f>W2324*1.28378472222222</f>
        <v>66756805.55555544</v>
      </c>
      <c r="W2324" s="3">
        <v>52000000</v>
      </c>
      <c r="X2324" s="13">
        <f>Y2324*1.28378472222222</f>
        <v>47365418.340034641</v>
      </c>
      <c r="Y2324" s="3">
        <v>36895141</v>
      </c>
      <c r="Z2324" s="13">
        <f>AA2324*1.28378472222222</f>
        <v>84299365.608784586</v>
      </c>
      <c r="AA2324" s="3">
        <v>65664721</v>
      </c>
      <c r="AB2324">
        <v>322</v>
      </c>
    </row>
    <row r="2325" spans="1:28" hidden="1" x14ac:dyDescent="0.2">
      <c r="A2325" t="s">
        <v>22096</v>
      </c>
      <c r="B2325" t="s">
        <v>22097</v>
      </c>
      <c r="C2325">
        <v>2010</v>
      </c>
      <c r="D2325" t="s">
        <v>18356</v>
      </c>
      <c r="E2325" t="s">
        <v>1045</v>
      </c>
      <c r="F2325" t="s">
        <v>44032</v>
      </c>
      <c r="H2325">
        <v>95</v>
      </c>
      <c r="I2325" t="s">
        <v>1561</v>
      </c>
      <c r="J2325" t="s">
        <v>26</v>
      </c>
      <c r="M2325" t="s">
        <v>22098</v>
      </c>
      <c r="N2325" t="s">
        <v>22098</v>
      </c>
      <c r="O2325" t="s">
        <v>22099</v>
      </c>
      <c r="P2325" t="s">
        <v>22100</v>
      </c>
      <c r="Q2325" t="s">
        <v>22101</v>
      </c>
      <c r="R2325" t="s">
        <v>22102</v>
      </c>
      <c r="S2325" t="s">
        <v>22103</v>
      </c>
      <c r="T2325">
        <v>6.9</v>
      </c>
      <c r="U2325">
        <v>19637</v>
      </c>
      <c r="W2325"/>
      <c r="X2325"/>
      <c r="Y2325"/>
      <c r="Z2325"/>
      <c r="AA2325">
        <v>2328877</v>
      </c>
      <c r="AB2325">
        <v>74</v>
      </c>
    </row>
    <row r="2326" spans="1:28" hidden="1" x14ac:dyDescent="0.2">
      <c r="A2326" t="s">
        <v>22104</v>
      </c>
      <c r="B2326" t="s">
        <v>22105</v>
      </c>
      <c r="C2326">
        <v>2013</v>
      </c>
      <c r="D2326" t="s">
        <v>22106</v>
      </c>
      <c r="E2326" t="s">
        <v>1045</v>
      </c>
      <c r="F2326" t="s">
        <v>44032</v>
      </c>
      <c r="G2326" t="s">
        <v>44036</v>
      </c>
      <c r="H2326">
        <v>103</v>
      </c>
      <c r="I2326" t="s">
        <v>15255</v>
      </c>
      <c r="J2326" t="s">
        <v>26</v>
      </c>
      <c r="K2326" t="s">
        <v>1419</v>
      </c>
      <c r="M2326" t="s">
        <v>22107</v>
      </c>
      <c r="N2326" t="s">
        <v>22108</v>
      </c>
      <c r="O2326" t="s">
        <v>22109</v>
      </c>
      <c r="P2326" t="s">
        <v>11792</v>
      </c>
      <c r="Q2326" t="s">
        <v>22110</v>
      </c>
      <c r="R2326" t="s">
        <v>22111</v>
      </c>
      <c r="S2326" t="s">
        <v>22112</v>
      </c>
      <c r="T2326">
        <v>6.4</v>
      </c>
      <c r="U2326">
        <v>26628</v>
      </c>
      <c r="W2326"/>
      <c r="X2326"/>
      <c r="Y2326">
        <v>11650</v>
      </c>
      <c r="Z2326"/>
      <c r="AA2326">
        <v>443990</v>
      </c>
      <c r="AB2326">
        <v>88</v>
      </c>
    </row>
    <row r="2327" spans="1:28" hidden="1" x14ac:dyDescent="0.2">
      <c r="A2327" t="s">
        <v>22113</v>
      </c>
      <c r="B2327" t="s">
        <v>22114</v>
      </c>
      <c r="C2327">
        <v>2013</v>
      </c>
      <c r="D2327" t="s">
        <v>22115</v>
      </c>
      <c r="E2327" t="s">
        <v>44035</v>
      </c>
      <c r="F2327" t="s">
        <v>44038</v>
      </c>
      <c r="G2327" t="s">
        <v>44032</v>
      </c>
      <c r="H2327">
        <v>103</v>
      </c>
      <c r="I2327" t="s">
        <v>495</v>
      </c>
      <c r="J2327" t="s">
        <v>26</v>
      </c>
      <c r="K2327" t="s">
        <v>64</v>
      </c>
      <c r="M2327" t="s">
        <v>14100</v>
      </c>
      <c r="N2327" t="s">
        <v>17438</v>
      </c>
      <c r="O2327" t="s">
        <v>22116</v>
      </c>
      <c r="P2327" t="s">
        <v>22117</v>
      </c>
      <c r="Q2327" t="s">
        <v>22118</v>
      </c>
      <c r="R2327" t="s">
        <v>244</v>
      </c>
      <c r="S2327" t="s">
        <v>245</v>
      </c>
      <c r="T2327">
        <v>6.8</v>
      </c>
      <c r="U2327">
        <v>11346</v>
      </c>
      <c r="W2327"/>
      <c r="X2327"/>
      <c r="Y2327">
        <v>101196</v>
      </c>
      <c r="Z2327"/>
      <c r="AA2327">
        <v>10900434</v>
      </c>
      <c r="AB2327">
        <v>42</v>
      </c>
    </row>
    <row r="2328" spans="1:28" x14ac:dyDescent="0.2">
      <c r="A2328" t="s">
        <v>262</v>
      </c>
      <c r="B2328" t="s">
        <v>263</v>
      </c>
      <c r="C2328">
        <v>2001</v>
      </c>
      <c r="D2328" t="s">
        <v>264</v>
      </c>
      <c r="E2328" t="s">
        <v>1045</v>
      </c>
      <c r="F2328" t="s">
        <v>44044</v>
      </c>
      <c r="G2328" t="s">
        <v>44036</v>
      </c>
      <c r="H2328">
        <v>123</v>
      </c>
      <c r="I2328" t="s">
        <v>25</v>
      </c>
      <c r="J2328" t="s">
        <v>26</v>
      </c>
      <c r="K2328" t="s">
        <v>75</v>
      </c>
      <c r="M2328" t="s">
        <v>265</v>
      </c>
      <c r="N2328" t="s">
        <v>266</v>
      </c>
      <c r="O2328" t="s">
        <v>267</v>
      </c>
      <c r="P2328" t="s">
        <v>268</v>
      </c>
      <c r="Q2328" t="s">
        <v>269</v>
      </c>
      <c r="R2328" t="s">
        <v>270</v>
      </c>
      <c r="S2328" t="s">
        <v>271</v>
      </c>
      <c r="T2328">
        <v>6.2</v>
      </c>
      <c r="U2328">
        <v>50857</v>
      </c>
      <c r="V2328" s="12">
        <f>W2328*1.46138339920949</f>
        <v>51148418.97233215</v>
      </c>
      <c r="W2328" s="3">
        <v>35000000</v>
      </c>
      <c r="X2328" s="13">
        <f>Y2328*1.46138339920949</f>
        <v>58947247.85023731</v>
      </c>
      <c r="Y2328" s="3">
        <v>40336607</v>
      </c>
      <c r="Z2328" s="13">
        <f>AA2328*1.46138339920949</f>
        <v>84404255.849170178</v>
      </c>
      <c r="AA2328" s="3">
        <v>57756408</v>
      </c>
      <c r="AB2328">
        <v>223</v>
      </c>
    </row>
    <row r="2329" spans="1:28" x14ac:dyDescent="0.2">
      <c r="A2329" t="s">
        <v>16254</v>
      </c>
      <c r="B2329" t="s">
        <v>16255</v>
      </c>
      <c r="C2329">
        <v>2012</v>
      </c>
      <c r="D2329" t="s">
        <v>16256</v>
      </c>
      <c r="E2329" t="s">
        <v>44037</v>
      </c>
      <c r="F2329" t="s">
        <v>44031</v>
      </c>
      <c r="G2329" t="s">
        <v>44038</v>
      </c>
      <c r="H2329">
        <v>89</v>
      </c>
      <c r="I2329" t="s">
        <v>433</v>
      </c>
      <c r="J2329" t="s">
        <v>26</v>
      </c>
      <c r="M2329" t="s">
        <v>16257</v>
      </c>
      <c r="N2329" t="s">
        <v>16258</v>
      </c>
      <c r="O2329" t="s">
        <v>16259</v>
      </c>
      <c r="P2329" t="s">
        <v>861</v>
      </c>
      <c r="Q2329" t="s">
        <v>16260</v>
      </c>
      <c r="R2329" t="s">
        <v>16261</v>
      </c>
      <c r="S2329" t="s">
        <v>16262</v>
      </c>
      <c r="T2329">
        <v>5.9</v>
      </c>
      <c r="U2329">
        <v>24242</v>
      </c>
      <c r="V2329" s="12">
        <f>W2329*1.12725506764114</f>
        <v>45090202.705645598</v>
      </c>
      <c r="W2329" s="3">
        <v>40000000</v>
      </c>
      <c r="X2329" s="13">
        <f>Y2329*1.12725506764114</f>
        <v>64268167.244557753</v>
      </c>
      <c r="Y2329" s="3">
        <v>57012977</v>
      </c>
      <c r="Z2329" s="13">
        <f>AA2329*1.12725506764114</f>
        <v>84475580.565167174</v>
      </c>
      <c r="AA2329" s="3">
        <v>74939189</v>
      </c>
      <c r="AB2329">
        <v>53</v>
      </c>
    </row>
    <row r="2330" spans="1:28" x14ac:dyDescent="0.2">
      <c r="A2330" t="s">
        <v>11820</v>
      </c>
      <c r="B2330" t="s">
        <v>11821</v>
      </c>
      <c r="C2330">
        <v>2006</v>
      </c>
      <c r="D2330" s="1">
        <v>39001</v>
      </c>
      <c r="E2330" t="s">
        <v>16512</v>
      </c>
      <c r="F2330" t="s">
        <v>44031</v>
      </c>
      <c r="G2330" t="s">
        <v>44032</v>
      </c>
      <c r="H2330">
        <v>135</v>
      </c>
      <c r="I2330" t="s">
        <v>25</v>
      </c>
      <c r="J2330" t="s">
        <v>26</v>
      </c>
      <c r="M2330" t="s">
        <v>1354</v>
      </c>
      <c r="N2330" t="s">
        <v>11822</v>
      </c>
      <c r="O2330" t="s">
        <v>11823</v>
      </c>
      <c r="P2330" t="s">
        <v>1697</v>
      </c>
      <c r="Q2330" t="s">
        <v>11824</v>
      </c>
      <c r="R2330" t="s">
        <v>11825</v>
      </c>
      <c r="S2330" t="s">
        <v>11826</v>
      </c>
      <c r="T2330">
        <v>7</v>
      </c>
      <c r="U2330">
        <v>116024</v>
      </c>
      <c r="V2330" s="12">
        <f>W2330*1.28378472222222</f>
        <v>115540624.99999981</v>
      </c>
      <c r="W2330" s="3">
        <v>90000000</v>
      </c>
      <c r="X2330" s="13">
        <f>Y2330*1.28378472222222</f>
        <v>43138216.939166591</v>
      </c>
      <c r="Y2330" s="3">
        <v>33602376</v>
      </c>
      <c r="Z2330" s="13">
        <f>AA2330*1.28378472222222</f>
        <v>84601732.856840134</v>
      </c>
      <c r="AA2330" s="3">
        <v>65900249</v>
      </c>
      <c r="AB2330">
        <v>435</v>
      </c>
    </row>
    <row r="2331" spans="1:28" x14ac:dyDescent="0.2">
      <c r="A2331" t="s">
        <v>17801</v>
      </c>
      <c r="B2331" t="s">
        <v>17802</v>
      </c>
      <c r="C2331">
        <v>2008</v>
      </c>
      <c r="D2331" s="1">
        <v>39580</v>
      </c>
      <c r="E2331" t="s">
        <v>1045</v>
      </c>
      <c r="F2331" t="s">
        <v>44036</v>
      </c>
      <c r="H2331">
        <v>97</v>
      </c>
      <c r="I2331" t="s">
        <v>25</v>
      </c>
      <c r="J2331" t="s">
        <v>26</v>
      </c>
      <c r="M2331" t="s">
        <v>15677</v>
      </c>
      <c r="N2331" t="s">
        <v>17803</v>
      </c>
      <c r="O2331" t="s">
        <v>17804</v>
      </c>
      <c r="P2331" t="s">
        <v>8501</v>
      </c>
      <c r="Q2331" t="s">
        <v>17805</v>
      </c>
      <c r="R2331" t="s">
        <v>17806</v>
      </c>
      <c r="S2331" t="s">
        <v>17807</v>
      </c>
      <c r="T2331">
        <v>5.5</v>
      </c>
      <c r="U2331">
        <v>78215</v>
      </c>
      <c r="V2331" s="12">
        <f>W2331*1.20207800169993</f>
        <v>30051950.04249825</v>
      </c>
      <c r="W2331" s="3">
        <v>25000000</v>
      </c>
      <c r="X2331" s="13">
        <f>Y2331*1.20207800169993</f>
        <v>57985104.176342182</v>
      </c>
      <c r="Y2331" s="3">
        <v>48237389</v>
      </c>
      <c r="Z2331" s="13">
        <f>AA2331*1.20207800169993</f>
        <v>84674009.008030549</v>
      </c>
      <c r="AA2331" s="3">
        <v>70439696</v>
      </c>
      <c r="AB2331">
        <v>149</v>
      </c>
    </row>
    <row r="2332" spans="1:28" hidden="1" x14ac:dyDescent="0.2">
      <c r="A2332" t="s">
        <v>22147</v>
      </c>
      <c r="B2332" t="s">
        <v>22148</v>
      </c>
      <c r="C2332">
        <v>2014</v>
      </c>
      <c r="D2332" t="s">
        <v>22149</v>
      </c>
      <c r="E2332" t="s">
        <v>176</v>
      </c>
      <c r="H2332">
        <v>102</v>
      </c>
      <c r="I2332" t="s">
        <v>25</v>
      </c>
      <c r="J2332" t="s">
        <v>26</v>
      </c>
      <c r="K2332" t="s">
        <v>686</v>
      </c>
      <c r="M2332" t="s">
        <v>18836</v>
      </c>
      <c r="N2332" t="s">
        <v>22150</v>
      </c>
      <c r="O2332" t="s">
        <v>22151</v>
      </c>
      <c r="P2332" t="s">
        <v>12652</v>
      </c>
      <c r="Q2332" t="s">
        <v>22152</v>
      </c>
      <c r="R2332" t="s">
        <v>22153</v>
      </c>
      <c r="S2332" t="s">
        <v>22154</v>
      </c>
      <c r="T2332">
        <v>7.3</v>
      </c>
      <c r="U2332">
        <v>23706</v>
      </c>
      <c r="W2332"/>
      <c r="X2332"/>
      <c r="Y2332">
        <v>11486</v>
      </c>
      <c r="Z2332"/>
      <c r="AA2332">
        <v>894964</v>
      </c>
      <c r="AB2332">
        <v>56</v>
      </c>
    </row>
    <row r="2333" spans="1:28" x14ac:dyDescent="0.2">
      <c r="A2333" t="s">
        <v>10420</v>
      </c>
      <c r="B2333" t="s">
        <v>10421</v>
      </c>
      <c r="C2333">
        <v>2004</v>
      </c>
      <c r="D2333" s="1">
        <v>38209</v>
      </c>
      <c r="E2333" t="s">
        <v>16512</v>
      </c>
      <c r="F2333" t="s">
        <v>44032</v>
      </c>
      <c r="G2333" t="s">
        <v>44050</v>
      </c>
      <c r="H2333">
        <v>118</v>
      </c>
      <c r="I2333" t="s">
        <v>319</v>
      </c>
      <c r="J2333" t="s">
        <v>26</v>
      </c>
      <c r="M2333" t="s">
        <v>7091</v>
      </c>
      <c r="N2333" t="s">
        <v>10422</v>
      </c>
      <c r="O2333" t="s">
        <v>10423</v>
      </c>
      <c r="P2333" t="s">
        <v>517</v>
      </c>
      <c r="Q2333" t="s">
        <v>10424</v>
      </c>
      <c r="R2333" t="s">
        <v>10425</v>
      </c>
      <c r="S2333" t="s">
        <v>10426</v>
      </c>
      <c r="T2333">
        <v>7.2</v>
      </c>
      <c r="U2333">
        <v>58029</v>
      </c>
      <c r="V2333" s="12">
        <f>W2333*1.37009528851244</f>
        <v>41102858.655373201</v>
      </c>
      <c r="W2333" s="3">
        <v>30000000</v>
      </c>
      <c r="X2333" s="13">
        <f>Y2333*1.37009528851244</f>
        <v>83926448.75559023</v>
      </c>
      <c r="Y2333" s="3">
        <v>61255921</v>
      </c>
      <c r="Z2333" s="13">
        <f>AA2333*1.37009528851244</f>
        <v>84878458.09671782</v>
      </c>
      <c r="AA2333" s="3">
        <v>61950770</v>
      </c>
      <c r="AB2333">
        <v>323</v>
      </c>
    </row>
    <row r="2334" spans="1:28" x14ac:dyDescent="0.2">
      <c r="A2334" t="s">
        <v>6475</v>
      </c>
      <c r="B2334" t="s">
        <v>6476</v>
      </c>
      <c r="C2334">
        <v>2003</v>
      </c>
      <c r="D2334" t="s">
        <v>6477</v>
      </c>
      <c r="E2334" t="s">
        <v>44041</v>
      </c>
      <c r="F2334" t="s">
        <v>44032</v>
      </c>
      <c r="G2334" t="s">
        <v>44042</v>
      </c>
      <c r="H2334">
        <v>124</v>
      </c>
      <c r="I2334" t="s">
        <v>25</v>
      </c>
      <c r="J2334" t="s">
        <v>26</v>
      </c>
      <c r="M2334" t="s">
        <v>3148</v>
      </c>
      <c r="N2334" t="s">
        <v>3149</v>
      </c>
      <c r="O2334" t="s">
        <v>6478</v>
      </c>
      <c r="P2334" t="s">
        <v>2701</v>
      </c>
      <c r="Q2334" t="s">
        <v>6479</v>
      </c>
      <c r="R2334" t="s">
        <v>6480</v>
      </c>
      <c r="S2334" t="s">
        <v>6481</v>
      </c>
      <c r="T2334">
        <v>7.7</v>
      </c>
      <c r="U2334">
        <v>221361</v>
      </c>
      <c r="V2334" s="12">
        <f>W2334*1.40658152173913</f>
        <v>28131630.434782598</v>
      </c>
      <c r="W2334" s="3">
        <v>20000000</v>
      </c>
      <c r="X2334" s="13">
        <f>Y2334*1.40658152173913</f>
        <v>22913882.521934774</v>
      </c>
      <c r="Y2334" s="3">
        <v>16290476</v>
      </c>
      <c r="Z2334" s="13">
        <f>AA2334*1.40658152173913</f>
        <v>84996681.736027151</v>
      </c>
      <c r="AA2334" s="3">
        <v>60427839</v>
      </c>
      <c r="AB2334">
        <v>572</v>
      </c>
    </row>
    <row r="2335" spans="1:28" hidden="1" x14ac:dyDescent="0.2">
      <c r="A2335" t="s">
        <v>22168</v>
      </c>
      <c r="B2335" t="s">
        <v>22169</v>
      </c>
      <c r="C2335">
        <v>2011</v>
      </c>
      <c r="D2335" s="1">
        <v>40734</v>
      </c>
      <c r="E2335" t="s">
        <v>176</v>
      </c>
      <c r="H2335">
        <v>92</v>
      </c>
      <c r="I2335" t="s">
        <v>1561</v>
      </c>
      <c r="J2335" t="s">
        <v>26</v>
      </c>
      <c r="M2335" t="s">
        <v>5774</v>
      </c>
      <c r="N2335" t="s">
        <v>5774</v>
      </c>
      <c r="O2335" t="s">
        <v>22170</v>
      </c>
      <c r="P2335" t="s">
        <v>6672</v>
      </c>
      <c r="Q2335" t="s">
        <v>22171</v>
      </c>
      <c r="R2335" t="s">
        <v>22172</v>
      </c>
      <c r="S2335" t="s">
        <v>22173</v>
      </c>
      <c r="T2335">
        <v>7.6</v>
      </c>
      <c r="U2335">
        <v>29822</v>
      </c>
      <c r="W2335"/>
      <c r="X2335"/>
      <c r="Y2335">
        <v>22321</v>
      </c>
      <c r="Z2335"/>
      <c r="AA2335">
        <v>676111</v>
      </c>
      <c r="AB2335">
        <v>105</v>
      </c>
    </row>
    <row r="2336" spans="1:28" x14ac:dyDescent="0.2">
      <c r="A2336" t="s">
        <v>34625</v>
      </c>
      <c r="B2336" t="s">
        <v>34626</v>
      </c>
      <c r="C2336">
        <v>2016</v>
      </c>
      <c r="D2336" t="s">
        <v>27624</v>
      </c>
      <c r="E2336" t="s">
        <v>1045</v>
      </c>
      <c r="H2336">
        <v>99</v>
      </c>
      <c r="I2336" t="s">
        <v>25</v>
      </c>
      <c r="J2336" t="s">
        <v>26</v>
      </c>
      <c r="M2336" t="s">
        <v>31515</v>
      </c>
      <c r="N2336" t="s">
        <v>31516</v>
      </c>
      <c r="O2336" t="s">
        <v>34627</v>
      </c>
      <c r="P2336" t="s">
        <v>23690</v>
      </c>
      <c r="Q2336" t="s">
        <v>34628</v>
      </c>
      <c r="R2336" t="s">
        <v>34629</v>
      </c>
      <c r="S2336" t="s">
        <v>34630</v>
      </c>
      <c r="T2336">
        <v>5.4</v>
      </c>
      <c r="U2336">
        <v>42072</v>
      </c>
      <c r="V2336" s="12">
        <f>W2336*1.07834771485832</f>
        <v>31272083.73089128</v>
      </c>
      <c r="W2336" s="3">
        <v>29000000</v>
      </c>
      <c r="X2336" s="13">
        <f>Y2336*1.07834771485832</f>
        <v>68244189.47253643</v>
      </c>
      <c r="Y2336" s="3">
        <v>63285885</v>
      </c>
      <c r="Z2336" s="13">
        <f>AA2336*1.07834771485832</f>
        <v>85021874.82865943</v>
      </c>
      <c r="AA2336" s="3">
        <v>78844582</v>
      </c>
      <c r="AB2336">
        <v>157</v>
      </c>
    </row>
    <row r="2337" spans="1:28" x14ac:dyDescent="0.2">
      <c r="A2337" t="s">
        <v>17309</v>
      </c>
      <c r="B2337" t="s">
        <v>17310</v>
      </c>
      <c r="C2337">
        <v>2013</v>
      </c>
      <c r="D2337" t="s">
        <v>17311</v>
      </c>
      <c r="E2337" t="s">
        <v>176</v>
      </c>
      <c r="F2337" t="s">
        <v>44055</v>
      </c>
      <c r="H2337">
        <v>131</v>
      </c>
      <c r="I2337" t="s">
        <v>97</v>
      </c>
      <c r="J2337" t="s">
        <v>26</v>
      </c>
      <c r="K2337" t="s">
        <v>307</v>
      </c>
      <c r="M2337" t="s">
        <v>17312</v>
      </c>
      <c r="N2337" t="s">
        <v>17313</v>
      </c>
      <c r="O2337" t="s">
        <v>17314</v>
      </c>
      <c r="P2337" t="s">
        <v>17315</v>
      </c>
      <c r="Q2337" t="s">
        <v>17316</v>
      </c>
      <c r="R2337" t="s">
        <v>17317</v>
      </c>
      <c r="S2337" t="s">
        <v>17318</v>
      </c>
      <c r="T2337">
        <v>7.6</v>
      </c>
      <c r="U2337">
        <v>125322</v>
      </c>
      <c r="V2337" s="12">
        <f>W2337*1.11098185502045</f>
        <v>21108655.245388549</v>
      </c>
      <c r="W2337" s="3">
        <v>19000000</v>
      </c>
      <c r="X2337" s="13">
        <f>Y2337*1.11098185502045</f>
        <v>23873312.482951693</v>
      </c>
      <c r="Y2337" s="3">
        <v>21488481</v>
      </c>
      <c r="Z2337" s="13">
        <f>AA2337*1.11098185502045</f>
        <v>85086007.418862373</v>
      </c>
      <c r="AA2337" s="3">
        <v>76586316</v>
      </c>
      <c r="AB2337">
        <v>292</v>
      </c>
    </row>
    <row r="2338" spans="1:28" x14ac:dyDescent="0.2">
      <c r="A2338" t="s">
        <v>38104</v>
      </c>
      <c r="B2338" t="s">
        <v>38105</v>
      </c>
      <c r="C2338">
        <v>2016</v>
      </c>
      <c r="D2338" t="s">
        <v>31595</v>
      </c>
      <c r="E2338" t="s">
        <v>176</v>
      </c>
      <c r="H2338">
        <v>137</v>
      </c>
      <c r="I2338" t="s">
        <v>25</v>
      </c>
      <c r="J2338" t="s">
        <v>26</v>
      </c>
      <c r="M2338" t="s">
        <v>1743</v>
      </c>
      <c r="N2338" t="s">
        <v>1743</v>
      </c>
      <c r="O2338" t="s">
        <v>38106</v>
      </c>
      <c r="P2338" t="s">
        <v>5915</v>
      </c>
      <c r="Q2338" t="s">
        <v>38107</v>
      </c>
      <c r="R2338" t="s">
        <v>38108</v>
      </c>
      <c r="S2338" t="s">
        <v>38109</v>
      </c>
      <c r="T2338">
        <v>7.8</v>
      </c>
      <c r="U2338">
        <v>238464</v>
      </c>
      <c r="V2338" s="12">
        <f>W2338*1.07834771485832</f>
        <v>9705129.4337248802</v>
      </c>
      <c r="W2338" s="3">
        <v>9000000</v>
      </c>
      <c r="X2338" s="13">
        <f>Y2338*1.07834771485832</f>
        <v>51432194.327169783</v>
      </c>
      <c r="Y2338" s="3">
        <v>47695371</v>
      </c>
      <c r="Z2338" s="13">
        <f>AA2338*1.07834771485832</f>
        <v>85176688.896690786</v>
      </c>
      <c r="AA2338" s="3">
        <v>78988148</v>
      </c>
      <c r="AB2338">
        <v>806</v>
      </c>
    </row>
    <row r="2339" spans="1:28" x14ac:dyDescent="0.2">
      <c r="A2339" t="s">
        <v>13308</v>
      </c>
      <c r="B2339" t="s">
        <v>13309</v>
      </c>
      <c r="C2339">
        <v>2006</v>
      </c>
      <c r="D2339" t="s">
        <v>11806</v>
      </c>
      <c r="E2339" t="s">
        <v>176</v>
      </c>
      <c r="F2339" t="s">
        <v>44057</v>
      </c>
      <c r="H2339">
        <v>118</v>
      </c>
      <c r="I2339" t="s">
        <v>25</v>
      </c>
      <c r="J2339" t="s">
        <v>26</v>
      </c>
      <c r="M2339" t="s">
        <v>13310</v>
      </c>
      <c r="N2339" t="s">
        <v>13311</v>
      </c>
      <c r="O2339" t="s">
        <v>13312</v>
      </c>
      <c r="P2339" t="s">
        <v>2278</v>
      </c>
      <c r="Q2339" t="s">
        <v>13313</v>
      </c>
      <c r="R2339" t="s">
        <v>13314</v>
      </c>
      <c r="S2339" t="s">
        <v>13315</v>
      </c>
      <c r="T2339">
        <v>6.6</v>
      </c>
      <c r="U2339">
        <v>24557</v>
      </c>
      <c r="V2339" s="12">
        <f>W2339*1.28378472222222</f>
        <v>38513541.666666605</v>
      </c>
      <c r="W2339" s="3">
        <v>30000000</v>
      </c>
      <c r="X2339" s="13">
        <f>Y2339*1.28378472222222</f>
        <v>44601333.549236037</v>
      </c>
      <c r="Y2339" s="3">
        <v>34742066</v>
      </c>
      <c r="Z2339" s="13">
        <f>AA2339*1.28378472222222</f>
        <v>85371799.568402633</v>
      </c>
      <c r="AA2339" s="3">
        <v>66500090</v>
      </c>
      <c r="AB2339">
        <v>130</v>
      </c>
    </row>
    <row r="2340" spans="1:28" hidden="1" x14ac:dyDescent="0.2">
      <c r="A2340" t="s">
        <v>22204</v>
      </c>
      <c r="B2340" t="s">
        <v>22205</v>
      </c>
      <c r="C2340">
        <v>2009</v>
      </c>
      <c r="D2340" t="s">
        <v>22206</v>
      </c>
      <c r="E2340" t="s">
        <v>1045</v>
      </c>
      <c r="F2340" t="s">
        <v>44036</v>
      </c>
      <c r="H2340">
        <v>95</v>
      </c>
      <c r="I2340" t="s">
        <v>25</v>
      </c>
      <c r="J2340" t="s">
        <v>26</v>
      </c>
      <c r="M2340" t="s">
        <v>22207</v>
      </c>
      <c r="N2340" t="s">
        <v>22207</v>
      </c>
      <c r="O2340" t="s">
        <v>22208</v>
      </c>
      <c r="P2340" t="s">
        <v>15281</v>
      </c>
      <c r="Q2340" t="s">
        <v>15281</v>
      </c>
      <c r="R2340" t="s">
        <v>22209</v>
      </c>
      <c r="S2340" t="s">
        <v>22210</v>
      </c>
      <c r="T2340">
        <v>6.3</v>
      </c>
      <c r="U2340">
        <v>45835</v>
      </c>
      <c r="W2340"/>
      <c r="X2340"/>
      <c r="Y2340"/>
      <c r="Z2340"/>
      <c r="AA2340">
        <v>21791288</v>
      </c>
      <c r="AB2340">
        <v>93</v>
      </c>
    </row>
    <row r="2341" spans="1:28" x14ac:dyDescent="0.2">
      <c r="A2341" t="s">
        <v>24204</v>
      </c>
      <c r="B2341" t="s">
        <v>24205</v>
      </c>
      <c r="C2341">
        <v>2014</v>
      </c>
      <c r="D2341" t="s">
        <v>8804</v>
      </c>
      <c r="E2341" t="s">
        <v>176</v>
      </c>
      <c r="F2341" t="s">
        <v>44034</v>
      </c>
      <c r="G2341" t="s">
        <v>44057</v>
      </c>
      <c r="H2341">
        <v>107</v>
      </c>
      <c r="I2341" t="s">
        <v>25</v>
      </c>
      <c r="J2341" t="s">
        <v>26</v>
      </c>
      <c r="M2341" t="s">
        <v>24206</v>
      </c>
      <c r="N2341" t="s">
        <v>24207</v>
      </c>
      <c r="O2341" t="s">
        <v>24208</v>
      </c>
      <c r="P2341" t="s">
        <v>20007</v>
      </c>
      <c r="Q2341" t="s">
        <v>24209</v>
      </c>
      <c r="R2341" t="s">
        <v>24210</v>
      </c>
      <c r="S2341" t="s">
        <v>24211</v>
      </c>
      <c r="T2341">
        <v>6.7</v>
      </c>
      <c r="U2341">
        <v>113835</v>
      </c>
      <c r="V2341" s="12">
        <f>W2341*1.09324733035956</f>
        <v>12025720.63395516</v>
      </c>
      <c r="W2341" s="3">
        <v>11000000</v>
      </c>
      <c r="X2341" s="13">
        <f>Y2341*1.09324733035956</f>
        <v>55181487.360067926</v>
      </c>
      <c r="Y2341" s="3">
        <v>50474843</v>
      </c>
      <c r="Z2341" s="13">
        <f>AA2341*1.09324733035956</f>
        <v>85573763.144063696</v>
      </c>
      <c r="AA2341" s="3">
        <v>78274843</v>
      </c>
      <c r="AB2341">
        <v>169</v>
      </c>
    </row>
    <row r="2342" spans="1:28" hidden="1" x14ac:dyDescent="0.2">
      <c r="A2342" t="s">
        <v>22219</v>
      </c>
      <c r="B2342" t="s">
        <v>22220</v>
      </c>
      <c r="C2342">
        <v>2011</v>
      </c>
      <c r="D2342" s="1">
        <v>41218</v>
      </c>
      <c r="E2342" t="s">
        <v>1045</v>
      </c>
      <c r="F2342" t="s">
        <v>44032</v>
      </c>
      <c r="H2342">
        <v>99</v>
      </c>
      <c r="I2342" t="s">
        <v>25</v>
      </c>
      <c r="J2342" t="s">
        <v>26</v>
      </c>
      <c r="M2342" t="s">
        <v>8617</v>
      </c>
      <c r="N2342" t="s">
        <v>22221</v>
      </c>
      <c r="O2342" t="s">
        <v>22222</v>
      </c>
      <c r="P2342" t="s">
        <v>20007</v>
      </c>
      <c r="Q2342" t="s">
        <v>22223</v>
      </c>
      <c r="R2342" t="s">
        <v>22224</v>
      </c>
      <c r="S2342" t="s">
        <v>22225</v>
      </c>
      <c r="T2342">
        <v>5.6</v>
      </c>
      <c r="U2342">
        <v>18730</v>
      </c>
      <c r="W2342">
        <v>7000000</v>
      </c>
      <c r="X2342"/>
      <c r="Y2342"/>
      <c r="Z2342"/>
      <c r="AA2342"/>
      <c r="AB2342">
        <v>79</v>
      </c>
    </row>
    <row r="2343" spans="1:28" x14ac:dyDescent="0.2">
      <c r="A2343" t="s">
        <v>8926</v>
      </c>
      <c r="B2343" t="s">
        <v>8927</v>
      </c>
      <c r="C2343">
        <v>2004</v>
      </c>
      <c r="D2343" s="1">
        <v>38568</v>
      </c>
      <c r="E2343" t="s">
        <v>16512</v>
      </c>
      <c r="F2343" t="s">
        <v>44038</v>
      </c>
      <c r="G2343" t="s">
        <v>44044</v>
      </c>
      <c r="H2343">
        <v>97</v>
      </c>
      <c r="I2343" t="s">
        <v>25</v>
      </c>
      <c r="J2343" t="s">
        <v>26</v>
      </c>
      <c r="M2343" t="s">
        <v>2285</v>
      </c>
      <c r="N2343" t="s">
        <v>8928</v>
      </c>
      <c r="O2343" t="s">
        <v>8929</v>
      </c>
      <c r="P2343" t="s">
        <v>2686</v>
      </c>
      <c r="Q2343" t="s">
        <v>8930</v>
      </c>
      <c r="R2343" t="s">
        <v>8931</v>
      </c>
      <c r="S2343" t="s">
        <v>8932</v>
      </c>
      <c r="T2343">
        <v>6.3</v>
      </c>
      <c r="U2343">
        <v>44097</v>
      </c>
      <c r="V2343" s="12">
        <f>W2343*1.37009528851244</f>
        <v>82205717.310746402</v>
      </c>
      <c r="W2343" s="3">
        <v>60000000</v>
      </c>
      <c r="X2343" s="13">
        <f>Y2343*1.37009528851244</f>
        <v>38816488.851048164</v>
      </c>
      <c r="Y2343" s="3">
        <v>28331233</v>
      </c>
      <c r="Z2343" s="13">
        <f>AA2343*1.37009528851244</f>
        <v>85847249.735034376</v>
      </c>
      <c r="AA2343" s="3">
        <v>62657868</v>
      </c>
      <c r="AB2343">
        <v>147</v>
      </c>
    </row>
    <row r="2344" spans="1:28" x14ac:dyDescent="0.2">
      <c r="A2344" t="s">
        <v>12412</v>
      </c>
      <c r="B2344" t="s">
        <v>12413</v>
      </c>
      <c r="C2344">
        <v>2008</v>
      </c>
      <c r="D2344" t="s">
        <v>10321</v>
      </c>
      <c r="E2344" t="s">
        <v>16512</v>
      </c>
      <c r="F2344" t="s">
        <v>44038</v>
      </c>
      <c r="G2344" t="s">
        <v>44033</v>
      </c>
      <c r="H2344">
        <v>75</v>
      </c>
      <c r="I2344" t="s">
        <v>25</v>
      </c>
      <c r="J2344" t="s">
        <v>26</v>
      </c>
      <c r="M2344" t="s">
        <v>12414</v>
      </c>
      <c r="N2344" t="s">
        <v>12414</v>
      </c>
      <c r="O2344" t="s">
        <v>12415</v>
      </c>
      <c r="P2344" t="s">
        <v>12416</v>
      </c>
      <c r="Q2344" t="s">
        <v>12417</v>
      </c>
      <c r="R2344" t="s">
        <v>12418</v>
      </c>
      <c r="S2344" t="s">
        <v>12419</v>
      </c>
      <c r="T2344">
        <v>4.5</v>
      </c>
      <c r="U2344">
        <v>62728</v>
      </c>
      <c r="V2344" s="12">
        <f>W2344*1.20207800169993</f>
        <v>42072730.05949755</v>
      </c>
      <c r="W2344" s="3">
        <v>35000000</v>
      </c>
      <c r="X2344" s="13">
        <f>Y2344*1.20207800169993</f>
        <v>31111062.503300004</v>
      </c>
      <c r="Y2344" s="3">
        <v>25881068</v>
      </c>
      <c r="Z2344" s="13">
        <f>AA2344*1.20207800169993</f>
        <v>86034285.283066198</v>
      </c>
      <c r="AA2344" s="3">
        <v>71571300</v>
      </c>
      <c r="AB2344">
        <v>194</v>
      </c>
    </row>
    <row r="2345" spans="1:28" x14ac:dyDescent="0.2">
      <c r="A2345" t="s">
        <v>13922</v>
      </c>
      <c r="B2345" t="s">
        <v>13923</v>
      </c>
      <c r="C2345">
        <v>2006</v>
      </c>
      <c r="D2345" t="s">
        <v>3685</v>
      </c>
      <c r="E2345" t="s">
        <v>3496</v>
      </c>
      <c r="F2345" t="s">
        <v>44042</v>
      </c>
      <c r="H2345">
        <v>87</v>
      </c>
      <c r="I2345" t="s">
        <v>25</v>
      </c>
      <c r="J2345" t="s">
        <v>26</v>
      </c>
      <c r="M2345" t="s">
        <v>485</v>
      </c>
      <c r="N2345" t="s">
        <v>13924</v>
      </c>
      <c r="O2345" t="s">
        <v>13925</v>
      </c>
      <c r="P2345" t="s">
        <v>8255</v>
      </c>
      <c r="Q2345" t="s">
        <v>13926</v>
      </c>
      <c r="R2345" t="s">
        <v>13927</v>
      </c>
      <c r="S2345" t="s">
        <v>13928</v>
      </c>
      <c r="T2345">
        <v>5.0999999999999996</v>
      </c>
      <c r="U2345">
        <v>42431</v>
      </c>
      <c r="V2345" s="12">
        <f>W2345*1.28378472222222</f>
        <v>19256770.833333302</v>
      </c>
      <c r="W2345" s="3">
        <v>15000000</v>
      </c>
      <c r="X2345" s="13">
        <f>Y2345*1.28378472222222</f>
        <v>61442211.535486005</v>
      </c>
      <c r="Y2345" s="3">
        <v>47860214</v>
      </c>
      <c r="Z2345" s="13">
        <f>AA2345*1.28378472222222</f>
        <v>86093328.947187349</v>
      </c>
      <c r="AA2345" s="3">
        <v>67062123</v>
      </c>
      <c r="AB2345">
        <v>498</v>
      </c>
    </row>
    <row r="2346" spans="1:28" x14ac:dyDescent="0.2">
      <c r="A2346" t="s">
        <v>33870</v>
      </c>
      <c r="B2346" t="s">
        <v>33871</v>
      </c>
      <c r="C2346">
        <v>2015</v>
      </c>
      <c r="D2346" t="s">
        <v>33872</v>
      </c>
      <c r="E2346" t="s">
        <v>3496</v>
      </c>
      <c r="F2346" t="s">
        <v>44045</v>
      </c>
      <c r="G2346" t="s">
        <v>44042</v>
      </c>
      <c r="H2346">
        <v>88</v>
      </c>
      <c r="I2346" t="s">
        <v>25</v>
      </c>
      <c r="J2346" t="s">
        <v>26</v>
      </c>
      <c r="K2346" t="s">
        <v>307</v>
      </c>
      <c r="L2346" t="s">
        <v>787</v>
      </c>
      <c r="M2346" t="s">
        <v>30760</v>
      </c>
      <c r="N2346" t="s">
        <v>33709</v>
      </c>
      <c r="O2346" t="s">
        <v>33873</v>
      </c>
      <c r="P2346" t="s">
        <v>33874</v>
      </c>
      <c r="Q2346" t="s">
        <v>33875</v>
      </c>
      <c r="R2346" t="s">
        <v>33876</v>
      </c>
      <c r="S2346" t="s">
        <v>33877</v>
      </c>
      <c r="T2346">
        <v>4.5999999999999996</v>
      </c>
      <c r="U2346">
        <v>24339</v>
      </c>
      <c r="V2346" s="12">
        <f>W2346*1.09195121025074</f>
        <v>10919512.102507401</v>
      </c>
      <c r="W2346" s="3">
        <v>10000000</v>
      </c>
      <c r="X2346" s="13">
        <f>Y2346*1.09195121025074</f>
        <v>19982842.549538612</v>
      </c>
      <c r="Y2346" s="3">
        <v>18300124</v>
      </c>
      <c r="Z2346" s="13">
        <f>AA2346*1.09195121025074</f>
        <v>86158361.744364217</v>
      </c>
      <c r="AA2346" s="3">
        <v>78903124</v>
      </c>
      <c r="AB2346">
        <v>130</v>
      </c>
    </row>
    <row r="2347" spans="1:28" x14ac:dyDescent="0.2">
      <c r="A2347" t="s">
        <v>26532</v>
      </c>
      <c r="B2347" t="s">
        <v>26533</v>
      </c>
      <c r="C2347">
        <v>2018</v>
      </c>
      <c r="D2347" t="s">
        <v>26534</v>
      </c>
      <c r="E2347" t="s">
        <v>16512</v>
      </c>
      <c r="F2347" t="s">
        <v>44031</v>
      </c>
      <c r="G2347" t="s">
        <v>44034</v>
      </c>
      <c r="H2347">
        <v>128</v>
      </c>
      <c r="I2347" t="s">
        <v>8684</v>
      </c>
      <c r="J2347" t="s">
        <v>26</v>
      </c>
      <c r="M2347" t="s">
        <v>26535</v>
      </c>
      <c r="N2347" t="s">
        <v>8396</v>
      </c>
      <c r="O2347" t="s">
        <v>26536</v>
      </c>
      <c r="P2347" t="s">
        <v>26537</v>
      </c>
      <c r="Q2347" t="s">
        <v>26538</v>
      </c>
      <c r="R2347" t="s">
        <v>26539</v>
      </c>
      <c r="S2347" t="s">
        <v>26540</v>
      </c>
      <c r="T2347">
        <v>6.1</v>
      </c>
      <c r="U2347">
        <v>100004</v>
      </c>
      <c r="V2347" s="12">
        <f>W2347*1.03068014830331</f>
        <v>103068014.83033098</v>
      </c>
      <c r="W2347" s="3">
        <v>100000000</v>
      </c>
      <c r="X2347" s="13">
        <f>Y2347*1.03068014830331</f>
        <v>16440420.272792028</v>
      </c>
      <c r="Y2347" s="3">
        <v>15951040</v>
      </c>
      <c r="Z2347" s="13">
        <f>AA2347*1.03068014830331</f>
        <v>86239763.016574353</v>
      </c>
      <c r="AA2347" s="3">
        <v>83672673</v>
      </c>
      <c r="AB2347">
        <v>1040</v>
      </c>
    </row>
    <row r="2348" spans="1:28" x14ac:dyDescent="0.2">
      <c r="A2348" t="s">
        <v>11163</v>
      </c>
      <c r="B2348" t="s">
        <v>11164</v>
      </c>
      <c r="C2348">
        <v>2005</v>
      </c>
      <c r="D2348" s="1">
        <v>38902</v>
      </c>
      <c r="E2348" t="s">
        <v>16512</v>
      </c>
      <c r="F2348" t="s">
        <v>44031</v>
      </c>
      <c r="G2348" t="s">
        <v>44038</v>
      </c>
      <c r="H2348">
        <v>101</v>
      </c>
      <c r="I2348" t="s">
        <v>25</v>
      </c>
      <c r="J2348" t="s">
        <v>26</v>
      </c>
      <c r="M2348" t="s">
        <v>2446</v>
      </c>
      <c r="N2348" t="s">
        <v>11165</v>
      </c>
      <c r="O2348" t="s">
        <v>11166</v>
      </c>
      <c r="P2348" t="s">
        <v>11167</v>
      </c>
      <c r="Q2348" t="s">
        <v>11168</v>
      </c>
      <c r="R2348" t="s">
        <v>11169</v>
      </c>
      <c r="S2348" t="s">
        <v>11170</v>
      </c>
      <c r="T2348">
        <v>6.2</v>
      </c>
      <c r="U2348">
        <v>90965</v>
      </c>
      <c r="V2348" s="12">
        <f>W2348*1.32519713261649</f>
        <v>86137813.620071843</v>
      </c>
      <c r="W2348" s="3">
        <v>65000000</v>
      </c>
      <c r="X2348" s="13">
        <f>Y2348*1.32519713261649</f>
        <v>38773769.302401505</v>
      </c>
      <c r="Y2348" s="3">
        <v>29258869</v>
      </c>
      <c r="Z2348" s="13">
        <f>AA2348*1.32519713261649</f>
        <v>86242642.01405035</v>
      </c>
      <c r="AA2348" s="3">
        <v>65079104</v>
      </c>
      <c r="AB2348">
        <v>236</v>
      </c>
    </row>
    <row r="2349" spans="1:28" x14ac:dyDescent="0.2">
      <c r="A2349" t="s">
        <v>26634</v>
      </c>
      <c r="B2349" t="s">
        <v>26635</v>
      </c>
      <c r="C2349">
        <v>2011</v>
      </c>
      <c r="D2349" t="s">
        <v>19216</v>
      </c>
      <c r="E2349" t="s">
        <v>1045</v>
      </c>
      <c r="F2349" t="s">
        <v>44032</v>
      </c>
      <c r="G2349" t="s">
        <v>44036</v>
      </c>
      <c r="H2349">
        <v>98</v>
      </c>
      <c r="I2349" t="s">
        <v>1016</v>
      </c>
      <c r="J2349" t="s">
        <v>26</v>
      </c>
      <c r="M2349" t="s">
        <v>7373</v>
      </c>
      <c r="N2349" t="s">
        <v>26636</v>
      </c>
      <c r="O2349" t="s">
        <v>26637</v>
      </c>
      <c r="P2349" t="s">
        <v>7373</v>
      </c>
      <c r="Q2349" t="s">
        <v>26638</v>
      </c>
      <c r="R2349" t="s">
        <v>26639</v>
      </c>
      <c r="S2349" t="s">
        <v>26640</v>
      </c>
      <c r="T2349">
        <v>6.1</v>
      </c>
      <c r="U2349">
        <v>62434</v>
      </c>
      <c r="V2349" s="12">
        <f>W2349*1.1505830469594</f>
        <v>34517491.408782005</v>
      </c>
      <c r="W2349" s="3">
        <v>30000000</v>
      </c>
      <c r="X2349" s="13">
        <f>Y2349*1.1505830469594</f>
        <v>40970243.02897682</v>
      </c>
      <c r="Y2349" s="3">
        <v>35608245</v>
      </c>
      <c r="Z2349" s="13">
        <f>AA2349*1.1505830469594</f>
        <v>86357091.130351052</v>
      </c>
      <c r="AA2349" s="3">
        <v>75055070</v>
      </c>
      <c r="AB2349">
        <v>227</v>
      </c>
    </row>
    <row r="2350" spans="1:28" x14ac:dyDescent="0.2">
      <c r="A2350" t="s">
        <v>22155</v>
      </c>
      <c r="B2350" t="s">
        <v>22156</v>
      </c>
      <c r="C2350">
        <v>2009</v>
      </c>
      <c r="D2350" t="s">
        <v>17089</v>
      </c>
      <c r="E2350" t="s">
        <v>1045</v>
      </c>
      <c r="F2350" t="s">
        <v>44032</v>
      </c>
      <c r="H2350">
        <v>146</v>
      </c>
      <c r="I2350" t="s">
        <v>25</v>
      </c>
      <c r="J2350" t="s">
        <v>26</v>
      </c>
      <c r="M2350" t="s">
        <v>11111</v>
      </c>
      <c r="N2350" t="s">
        <v>11111</v>
      </c>
      <c r="O2350" t="s">
        <v>22157</v>
      </c>
      <c r="P2350" t="s">
        <v>1329</v>
      </c>
      <c r="Q2350" t="s">
        <v>22158</v>
      </c>
      <c r="R2350" t="s">
        <v>22159</v>
      </c>
      <c r="S2350" t="s">
        <v>22160</v>
      </c>
      <c r="T2350">
        <v>6.3</v>
      </c>
      <c r="U2350">
        <v>113065</v>
      </c>
      <c r="V2350" s="12">
        <f>W2350*1.20636999678377</f>
        <v>90477749.758782744</v>
      </c>
      <c r="W2350" s="3">
        <v>75000000</v>
      </c>
      <c r="X2350" s="13">
        <f>Y2350*1.20636999678377</f>
        <v>62556370.469872251</v>
      </c>
      <c r="Y2350" s="3">
        <v>51855045</v>
      </c>
      <c r="Z2350" s="13">
        <f>AA2350*1.20636999678377</f>
        <v>86358279.716715425</v>
      </c>
      <c r="AA2350" s="3">
        <v>71585235</v>
      </c>
      <c r="AB2350">
        <v>335</v>
      </c>
    </row>
    <row r="2351" spans="1:28" x14ac:dyDescent="0.2">
      <c r="A2351" t="s">
        <v>8705</v>
      </c>
      <c r="B2351" t="s">
        <v>8706</v>
      </c>
      <c r="C2351">
        <v>2008</v>
      </c>
      <c r="D2351" t="s">
        <v>8707</v>
      </c>
      <c r="E2351" t="s">
        <v>16512</v>
      </c>
      <c r="F2351" t="s">
        <v>44031</v>
      </c>
      <c r="G2351" t="s">
        <v>44033</v>
      </c>
      <c r="H2351">
        <v>90</v>
      </c>
      <c r="I2351" t="s">
        <v>8708</v>
      </c>
      <c r="J2351" t="s">
        <v>26</v>
      </c>
      <c r="K2351" t="s">
        <v>75</v>
      </c>
      <c r="M2351" t="s">
        <v>2496</v>
      </c>
      <c r="N2351" t="s">
        <v>8709</v>
      </c>
      <c r="O2351" t="s">
        <v>8710</v>
      </c>
      <c r="P2351" t="s">
        <v>365</v>
      </c>
      <c r="Q2351" t="s">
        <v>8711</v>
      </c>
      <c r="R2351" t="s">
        <v>8712</v>
      </c>
      <c r="S2351" t="s">
        <v>8713</v>
      </c>
      <c r="T2351">
        <v>5.6</v>
      </c>
      <c r="U2351">
        <v>92528</v>
      </c>
      <c r="V2351" s="12">
        <f>W2351*1.20207800169993</f>
        <v>84145460.1189951</v>
      </c>
      <c r="W2351" s="3">
        <v>70000000</v>
      </c>
      <c r="X2351" s="13">
        <f>Y2351*1.20207800169993</f>
        <v>27085909.122919794</v>
      </c>
      <c r="Y2351" s="3">
        <v>22532572</v>
      </c>
      <c r="Z2351" s="13">
        <f>AA2351*1.20207800169993</f>
        <v>86680883.040180594</v>
      </c>
      <c r="AA2351" s="3">
        <v>72109200</v>
      </c>
      <c r="AB2351">
        <v>223</v>
      </c>
    </row>
    <row r="2352" spans="1:28" x14ac:dyDescent="0.2">
      <c r="A2352" t="s">
        <v>3953</v>
      </c>
      <c r="B2352" t="s">
        <v>3954</v>
      </c>
      <c r="C2352">
        <v>2001</v>
      </c>
      <c r="D2352" t="s">
        <v>942</v>
      </c>
      <c r="E2352" t="s">
        <v>3496</v>
      </c>
      <c r="F2352" t="s">
        <v>44045</v>
      </c>
      <c r="H2352">
        <v>90</v>
      </c>
      <c r="I2352" t="s">
        <v>97</v>
      </c>
      <c r="J2352" t="s">
        <v>26</v>
      </c>
      <c r="M2352" t="s">
        <v>3955</v>
      </c>
      <c r="N2352" t="s">
        <v>3955</v>
      </c>
      <c r="O2352" t="s">
        <v>3956</v>
      </c>
      <c r="P2352" t="s">
        <v>3957</v>
      </c>
      <c r="Q2352" t="s">
        <v>3958</v>
      </c>
      <c r="R2352" t="s">
        <v>3959</v>
      </c>
      <c r="S2352" t="s">
        <v>3960</v>
      </c>
      <c r="T2352">
        <v>6.2</v>
      </c>
      <c r="U2352">
        <v>108760</v>
      </c>
      <c r="V2352" s="12">
        <f>W2352*1.46138339920949</f>
        <v>14613833.9920949</v>
      </c>
      <c r="W2352" s="3">
        <v>10000000</v>
      </c>
      <c r="X2352" s="13">
        <f>Y2352*1.46138339920949</f>
        <v>55392532.105731368</v>
      </c>
      <c r="Y2352" s="3">
        <v>37904175</v>
      </c>
      <c r="Z2352" s="13">
        <f>AA2352*1.46138339920949</f>
        <v>86764236.593636587</v>
      </c>
      <c r="AA2352" s="3">
        <v>59371303</v>
      </c>
      <c r="AB2352">
        <v>1028</v>
      </c>
    </row>
    <row r="2353" spans="1:28" x14ac:dyDescent="0.2">
      <c r="A2353" t="s">
        <v>25716</v>
      </c>
      <c r="B2353" t="s">
        <v>25717</v>
      </c>
      <c r="C2353">
        <v>2011</v>
      </c>
      <c r="D2353" s="1">
        <v>40798</v>
      </c>
      <c r="E2353" t="s">
        <v>1045</v>
      </c>
      <c r="F2353" t="s">
        <v>44034</v>
      </c>
      <c r="H2353">
        <v>112</v>
      </c>
      <c r="I2353" t="s">
        <v>25</v>
      </c>
      <c r="J2353" t="s">
        <v>26</v>
      </c>
      <c r="K2353" t="s">
        <v>787</v>
      </c>
      <c r="M2353" t="s">
        <v>5848</v>
      </c>
      <c r="N2353" t="s">
        <v>17386</v>
      </c>
      <c r="O2353" t="s">
        <v>25718</v>
      </c>
      <c r="P2353" t="s">
        <v>5063</v>
      </c>
      <c r="Q2353" t="s">
        <v>25719</v>
      </c>
      <c r="R2353" t="s">
        <v>25720</v>
      </c>
      <c r="S2353" t="s">
        <v>25721</v>
      </c>
      <c r="T2353">
        <v>6.3</v>
      </c>
      <c r="U2353">
        <v>164052</v>
      </c>
      <c r="V2353" s="12">
        <f>W2353*1.1505830469594</f>
        <v>59830318.441888802</v>
      </c>
      <c r="W2353" s="3">
        <v>52000000</v>
      </c>
      <c r="X2353" s="13">
        <f>Y2353*1.1505830469594</f>
        <v>42665316.491248816</v>
      </c>
      <c r="Y2353" s="3">
        <v>37081475</v>
      </c>
      <c r="Z2353" s="13">
        <f>AA2353*1.1505830469594</f>
        <v>86811993.697878256</v>
      </c>
      <c r="AA2353" s="3">
        <v>75450437</v>
      </c>
      <c r="AB2353">
        <v>174</v>
      </c>
    </row>
    <row r="2354" spans="1:28" hidden="1" x14ac:dyDescent="0.2">
      <c r="A2354" t="s">
        <v>22314</v>
      </c>
      <c r="B2354" t="s">
        <v>22315</v>
      </c>
      <c r="C2354">
        <v>2009</v>
      </c>
      <c r="D2354" t="s">
        <v>14092</v>
      </c>
      <c r="E2354" t="s">
        <v>16512</v>
      </c>
      <c r="F2354" t="s">
        <v>44038</v>
      </c>
      <c r="G2354" t="s">
        <v>44044</v>
      </c>
      <c r="H2354">
        <v>109</v>
      </c>
      <c r="I2354" t="s">
        <v>25</v>
      </c>
      <c r="J2354" t="s">
        <v>26</v>
      </c>
      <c r="M2354" t="s">
        <v>22316</v>
      </c>
      <c r="N2354" t="s">
        <v>22317</v>
      </c>
      <c r="O2354" t="s">
        <v>22318</v>
      </c>
      <c r="P2354" t="s">
        <v>22319</v>
      </c>
      <c r="Q2354" t="s">
        <v>22320</v>
      </c>
      <c r="R2354" t="s">
        <v>22321</v>
      </c>
      <c r="S2354" t="s">
        <v>22322</v>
      </c>
      <c r="T2354">
        <v>4.4000000000000004</v>
      </c>
      <c r="U2354">
        <v>13328</v>
      </c>
      <c r="W2354"/>
      <c r="X2354"/>
      <c r="Y2354">
        <v>17365</v>
      </c>
      <c r="Z2354"/>
      <c r="AA2354">
        <v>439587</v>
      </c>
      <c r="AB2354">
        <v>61</v>
      </c>
    </row>
    <row r="2355" spans="1:28" x14ac:dyDescent="0.2">
      <c r="A2355" t="s">
        <v>16618</v>
      </c>
      <c r="B2355" t="s">
        <v>16619</v>
      </c>
      <c r="C2355">
        <v>2013</v>
      </c>
      <c r="D2355" s="1">
        <v>41617</v>
      </c>
      <c r="E2355" t="s">
        <v>16512</v>
      </c>
      <c r="F2355" t="s">
        <v>44031</v>
      </c>
      <c r="G2355" t="s">
        <v>44038</v>
      </c>
      <c r="H2355">
        <v>96</v>
      </c>
      <c r="I2355" t="s">
        <v>25</v>
      </c>
      <c r="J2355" t="s">
        <v>26</v>
      </c>
      <c r="M2355" t="s">
        <v>11277</v>
      </c>
      <c r="N2355" t="s">
        <v>3394</v>
      </c>
      <c r="O2355" t="s">
        <v>16620</v>
      </c>
      <c r="P2355" t="s">
        <v>12600</v>
      </c>
      <c r="Q2355" t="s">
        <v>16621</v>
      </c>
      <c r="R2355" t="s">
        <v>16622</v>
      </c>
      <c r="S2355" t="s">
        <v>16623</v>
      </c>
      <c r="T2355">
        <v>5.6</v>
      </c>
      <c r="U2355">
        <v>115892</v>
      </c>
      <c r="V2355" s="12">
        <f>W2355*1.11098185502045</f>
        <v>144427641.15265849</v>
      </c>
      <c r="W2355" s="3">
        <v>130000000</v>
      </c>
      <c r="X2355" s="13">
        <f>Y2355*1.11098185502045</f>
        <v>37349937.891563527</v>
      </c>
      <c r="Y2355" s="3">
        <v>33618855</v>
      </c>
      <c r="Z2355" s="13">
        <f>AA2355*1.11098185502045</f>
        <v>87016787.228629827</v>
      </c>
      <c r="AA2355" s="3">
        <v>78324220</v>
      </c>
      <c r="AB2355">
        <v>254</v>
      </c>
    </row>
    <row r="2356" spans="1:28" x14ac:dyDescent="0.2">
      <c r="A2356" t="s">
        <v>30917</v>
      </c>
      <c r="B2356" t="s">
        <v>30918</v>
      </c>
      <c r="C2356">
        <v>2012</v>
      </c>
      <c r="D2356" s="1">
        <v>40976</v>
      </c>
      <c r="E2356" t="s">
        <v>1045</v>
      </c>
      <c r="F2356" t="s">
        <v>44040</v>
      </c>
      <c r="H2356">
        <v>94</v>
      </c>
      <c r="I2356" t="s">
        <v>433</v>
      </c>
      <c r="J2356" t="s">
        <v>26</v>
      </c>
      <c r="M2356" t="s">
        <v>9484</v>
      </c>
      <c r="N2356" t="s">
        <v>18275</v>
      </c>
      <c r="O2356" t="s">
        <v>30919</v>
      </c>
      <c r="P2356" t="s">
        <v>22092</v>
      </c>
      <c r="Q2356" t="s">
        <v>30920</v>
      </c>
      <c r="R2356" t="s">
        <v>30921</v>
      </c>
      <c r="S2356" t="s">
        <v>30922</v>
      </c>
      <c r="T2356">
        <v>6.3</v>
      </c>
      <c r="U2356">
        <v>21460</v>
      </c>
      <c r="V2356" s="12">
        <f>W2356*1.12725506764114</f>
        <v>24799611.488105077</v>
      </c>
      <c r="W2356" s="3">
        <v>22000000</v>
      </c>
      <c r="X2356" s="13">
        <f>Y2356*1.12725506764114</f>
        <v>55245262.597811766</v>
      </c>
      <c r="Y2356" s="3">
        <v>49008662</v>
      </c>
      <c r="Z2356" s="13">
        <f>AA2356*1.12725506764114</f>
        <v>87057565.0611296</v>
      </c>
      <c r="AA2356" s="3">
        <v>77229695</v>
      </c>
      <c r="AB2356">
        <v>51</v>
      </c>
    </row>
    <row r="2357" spans="1:28" x14ac:dyDescent="0.2">
      <c r="A2357" t="s">
        <v>16691</v>
      </c>
      <c r="B2357" t="s">
        <v>16692</v>
      </c>
      <c r="C2357">
        <v>2013</v>
      </c>
      <c r="D2357" t="s">
        <v>16693</v>
      </c>
      <c r="E2357" t="s">
        <v>1045</v>
      </c>
      <c r="F2357" t="s">
        <v>44046</v>
      </c>
      <c r="H2357">
        <v>88</v>
      </c>
      <c r="I2357" t="s">
        <v>25</v>
      </c>
      <c r="J2357" t="s">
        <v>26</v>
      </c>
      <c r="K2357" t="s">
        <v>308</v>
      </c>
      <c r="L2357" t="s">
        <v>1121</v>
      </c>
      <c r="M2357" t="s">
        <v>16694</v>
      </c>
      <c r="N2357" t="s">
        <v>16695</v>
      </c>
      <c r="O2357" t="s">
        <v>16696</v>
      </c>
      <c r="P2357" t="s">
        <v>16697</v>
      </c>
      <c r="Q2357" t="s">
        <v>16698</v>
      </c>
      <c r="R2357" t="s">
        <v>16699</v>
      </c>
      <c r="S2357" t="s">
        <v>16700</v>
      </c>
      <c r="T2357">
        <v>3.5</v>
      </c>
      <c r="U2357">
        <v>64419</v>
      </c>
      <c r="V2357" s="12">
        <f>W2357*1.11098185502045</f>
        <v>22219637.100409001</v>
      </c>
      <c r="W2357" s="3">
        <v>20000000</v>
      </c>
      <c r="X2357" s="13">
        <f>Y2357*1.11098185502045</f>
        <v>35568958.43119961</v>
      </c>
      <c r="Y2357" s="3">
        <v>32015787</v>
      </c>
      <c r="Z2357" s="13">
        <f>AA2357*1.11098185502045</f>
        <v>87077362.403292969</v>
      </c>
      <c r="AA2357" s="3">
        <v>78378744</v>
      </c>
      <c r="AB2357">
        <v>211</v>
      </c>
    </row>
    <row r="2358" spans="1:28" x14ac:dyDescent="0.2">
      <c r="A2358" t="s">
        <v>33588</v>
      </c>
      <c r="B2358" t="s">
        <v>33589</v>
      </c>
      <c r="C2358">
        <v>2013</v>
      </c>
      <c r="D2358" t="s">
        <v>22276</v>
      </c>
      <c r="E2358" t="s">
        <v>1045</v>
      </c>
      <c r="F2358" t="s">
        <v>44044</v>
      </c>
      <c r="G2358" t="s">
        <v>44042</v>
      </c>
      <c r="H2358">
        <v>111</v>
      </c>
      <c r="I2358" t="s">
        <v>1016</v>
      </c>
      <c r="J2358" t="s">
        <v>26</v>
      </c>
      <c r="K2358" t="s">
        <v>27</v>
      </c>
      <c r="L2358" t="s">
        <v>64</v>
      </c>
      <c r="M2358" t="s">
        <v>1255</v>
      </c>
      <c r="N2358" t="s">
        <v>33590</v>
      </c>
      <c r="O2358" t="s">
        <v>33591</v>
      </c>
      <c r="P2358" t="s">
        <v>1106</v>
      </c>
      <c r="Q2358" t="s">
        <v>33592</v>
      </c>
      <c r="R2358" t="s">
        <v>33593</v>
      </c>
      <c r="S2358" t="s">
        <v>33594</v>
      </c>
      <c r="T2358">
        <v>6.3</v>
      </c>
      <c r="U2358">
        <v>108872</v>
      </c>
      <c r="V2358" s="12">
        <f>W2358*1.11098185502045</f>
        <v>33329455.650613498</v>
      </c>
      <c r="W2358" s="3">
        <v>30000000</v>
      </c>
      <c r="X2358" s="13">
        <f>Y2358*1.11098185502045</f>
        <v>41016129.129929394</v>
      </c>
      <c r="Y2358" s="3">
        <v>36918811</v>
      </c>
      <c r="Z2358" s="13">
        <f>AA2358*1.11098185502045</f>
        <v>87121876.113278076</v>
      </c>
      <c r="AA2358" s="3">
        <v>78418811</v>
      </c>
      <c r="AB2358">
        <v>264</v>
      </c>
    </row>
    <row r="2359" spans="1:28" x14ac:dyDescent="0.2">
      <c r="A2359" t="s">
        <v>18181</v>
      </c>
      <c r="B2359" t="s">
        <v>18182</v>
      </c>
      <c r="C2359">
        <v>2015</v>
      </c>
      <c r="D2359" t="s">
        <v>18183</v>
      </c>
      <c r="E2359" t="s">
        <v>1045</v>
      </c>
      <c r="H2359">
        <v>101</v>
      </c>
      <c r="I2359" t="s">
        <v>25</v>
      </c>
      <c r="J2359" t="s">
        <v>26</v>
      </c>
      <c r="K2359" t="s">
        <v>787</v>
      </c>
      <c r="M2359" t="s">
        <v>18184</v>
      </c>
      <c r="N2359" t="s">
        <v>13602</v>
      </c>
      <c r="O2359" t="s">
        <v>18185</v>
      </c>
      <c r="P2359" t="s">
        <v>18186</v>
      </c>
      <c r="Q2359" t="s">
        <v>18187</v>
      </c>
      <c r="R2359" t="s">
        <v>18188</v>
      </c>
      <c r="S2359" t="s">
        <v>18189</v>
      </c>
      <c r="T2359">
        <v>6.6</v>
      </c>
      <c r="U2359">
        <v>69920</v>
      </c>
      <c r="V2359" s="12">
        <f>W2359*1.09195121025074</f>
        <v>25114877.83576702</v>
      </c>
      <c r="W2359" s="3">
        <v>23000000</v>
      </c>
      <c r="X2359" s="13">
        <f>Y2359*1.09195121025074</f>
        <v>70387405.414468065</v>
      </c>
      <c r="Y2359" s="3">
        <v>64460211</v>
      </c>
      <c r="Z2359" s="13">
        <f>AA2359*1.09195121025074</f>
        <v>87137575.543863833</v>
      </c>
      <c r="AA2359" s="3">
        <v>79799880</v>
      </c>
      <c r="AB2359">
        <v>127</v>
      </c>
    </row>
    <row r="2360" spans="1:28" x14ac:dyDescent="0.2">
      <c r="A2360" t="s">
        <v>5006</v>
      </c>
      <c r="B2360" t="s">
        <v>5007</v>
      </c>
      <c r="C2360">
        <v>2002</v>
      </c>
      <c r="D2360" t="s">
        <v>3106</v>
      </c>
      <c r="E2360" t="s">
        <v>44037</v>
      </c>
      <c r="F2360" t="s">
        <v>44031</v>
      </c>
      <c r="G2360" t="s">
        <v>44038</v>
      </c>
      <c r="H2360">
        <v>85</v>
      </c>
      <c r="I2360" t="s">
        <v>25</v>
      </c>
      <c r="J2360" t="s">
        <v>26</v>
      </c>
      <c r="M2360" t="s">
        <v>5008</v>
      </c>
      <c r="N2360" t="s">
        <v>5009</v>
      </c>
      <c r="O2360" t="s">
        <v>5010</v>
      </c>
      <c r="P2360" t="s">
        <v>5011</v>
      </c>
      <c r="Q2360" t="s">
        <v>5012</v>
      </c>
      <c r="R2360" t="s">
        <v>5013</v>
      </c>
      <c r="S2360" t="s">
        <v>5014</v>
      </c>
      <c r="T2360">
        <v>5.6</v>
      </c>
      <c r="U2360">
        <v>13880</v>
      </c>
      <c r="V2360" s="12">
        <f>W2360*1.43863813229572</f>
        <v>35965953.307393</v>
      </c>
      <c r="W2360" s="3">
        <v>25000000</v>
      </c>
      <c r="X2360" s="13">
        <f>Y2360*1.43863813229572</f>
        <v>57701900.940894946</v>
      </c>
      <c r="Y2360" s="3">
        <v>40108697</v>
      </c>
      <c r="Z2360" s="13">
        <f>AA2360*1.43863813229572</f>
        <v>87317763.077859938</v>
      </c>
      <c r="AA2360" s="3">
        <v>60694737</v>
      </c>
      <c r="AB2360">
        <v>35</v>
      </c>
    </row>
    <row r="2361" spans="1:28" x14ac:dyDescent="0.2">
      <c r="A2361" t="s">
        <v>37315</v>
      </c>
      <c r="B2361" t="s">
        <v>37316</v>
      </c>
      <c r="C2361">
        <v>2016</v>
      </c>
      <c r="D2361" s="1">
        <v>42890</v>
      </c>
      <c r="E2361" t="s">
        <v>16512</v>
      </c>
      <c r="F2361" t="s">
        <v>44031</v>
      </c>
      <c r="G2361" t="s">
        <v>44034</v>
      </c>
      <c r="H2361">
        <v>91</v>
      </c>
      <c r="I2361" t="s">
        <v>25</v>
      </c>
      <c r="J2361" t="s">
        <v>26</v>
      </c>
      <c r="K2361" t="s">
        <v>37317</v>
      </c>
      <c r="M2361" t="s">
        <v>37318</v>
      </c>
      <c r="N2361" t="s">
        <v>37319</v>
      </c>
      <c r="O2361" t="s">
        <v>37320</v>
      </c>
      <c r="P2361" t="s">
        <v>6791</v>
      </c>
      <c r="Q2361" t="s">
        <v>37321</v>
      </c>
      <c r="R2361" t="s">
        <v>37322</v>
      </c>
      <c r="S2361" t="s">
        <v>37323</v>
      </c>
      <c r="T2361">
        <v>5.8</v>
      </c>
      <c r="U2361">
        <v>68137</v>
      </c>
      <c r="V2361" s="12">
        <f>W2361*1.07834771485832</f>
        <v>37742170.020041205</v>
      </c>
      <c r="W2361" s="3">
        <v>35000000</v>
      </c>
      <c r="X2361" s="13">
        <f>Y2361*1.07834771485832</f>
        <v>32732137.421421144</v>
      </c>
      <c r="Y2361" s="3">
        <v>30353973</v>
      </c>
      <c r="Z2361" s="13">
        <f>AA2361*1.07834771485832</f>
        <v>87446788.763840497</v>
      </c>
      <c r="AA2361" s="3">
        <v>81093313</v>
      </c>
      <c r="AB2361">
        <v>218</v>
      </c>
    </row>
    <row r="2362" spans="1:28" x14ac:dyDescent="0.2">
      <c r="A2362" t="s">
        <v>6820</v>
      </c>
      <c r="B2362" t="s">
        <v>6821</v>
      </c>
      <c r="C2362">
        <v>2003</v>
      </c>
      <c r="D2362" t="s">
        <v>5156</v>
      </c>
      <c r="E2362" t="s">
        <v>176</v>
      </c>
      <c r="F2362" t="s">
        <v>44057</v>
      </c>
      <c r="G2362" t="s">
        <v>44036</v>
      </c>
      <c r="H2362">
        <v>94</v>
      </c>
      <c r="I2362" t="s">
        <v>25</v>
      </c>
      <c r="J2362" t="s">
        <v>26</v>
      </c>
      <c r="M2362" t="s">
        <v>6822</v>
      </c>
      <c r="N2362" t="s">
        <v>6823</v>
      </c>
      <c r="O2362" t="s">
        <v>6824</v>
      </c>
      <c r="P2362" t="s">
        <v>6825</v>
      </c>
      <c r="Q2362" t="s">
        <v>6826</v>
      </c>
      <c r="R2362" t="s">
        <v>6827</v>
      </c>
      <c r="S2362" t="s">
        <v>6828</v>
      </c>
      <c r="T2362">
        <v>5.4</v>
      </c>
      <c r="U2362">
        <v>42827</v>
      </c>
      <c r="V2362" s="12">
        <f>W2362*1.40658152173913</f>
        <v>25318467.39130434</v>
      </c>
      <c r="W2362" s="3">
        <v>18000000</v>
      </c>
      <c r="X2362" s="13">
        <f>Y2362*1.40658152173913</f>
        <v>42631259.305364117</v>
      </c>
      <c r="Y2362" s="3">
        <v>30308417</v>
      </c>
      <c r="Z2362" s="13">
        <f>AA2362*1.40658152173913</f>
        <v>87529310.534483671</v>
      </c>
      <c r="AA2362" s="3">
        <v>62228395</v>
      </c>
      <c r="AB2362">
        <v>144</v>
      </c>
    </row>
    <row r="2363" spans="1:28" hidden="1" x14ac:dyDescent="0.2">
      <c r="A2363" t="s">
        <v>22382</v>
      </c>
      <c r="B2363" t="s">
        <v>22383</v>
      </c>
      <c r="C2363">
        <v>2014</v>
      </c>
      <c r="D2363" t="s">
        <v>22384</v>
      </c>
      <c r="E2363" t="s">
        <v>44035</v>
      </c>
      <c r="F2363" t="s">
        <v>44044</v>
      </c>
      <c r="G2363" t="s">
        <v>44032</v>
      </c>
      <c r="H2363">
        <v>112</v>
      </c>
      <c r="I2363" t="s">
        <v>25</v>
      </c>
      <c r="J2363" t="s">
        <v>26</v>
      </c>
      <c r="M2363" t="s">
        <v>22385</v>
      </c>
      <c r="N2363" t="s">
        <v>22386</v>
      </c>
      <c r="O2363" t="s">
        <v>22387</v>
      </c>
      <c r="P2363" t="s">
        <v>18200</v>
      </c>
      <c r="Q2363" t="s">
        <v>22388</v>
      </c>
      <c r="R2363" t="s">
        <v>22389</v>
      </c>
      <c r="S2363" t="s">
        <v>22390</v>
      </c>
      <c r="T2363">
        <v>6.9</v>
      </c>
      <c r="U2363">
        <v>43646</v>
      </c>
      <c r="W2363"/>
      <c r="X2363"/>
      <c r="Y2363">
        <v>2450846</v>
      </c>
      <c r="Z2363"/>
      <c r="AA2363">
        <v>5218973</v>
      </c>
      <c r="AB2363">
        <v>131</v>
      </c>
    </row>
    <row r="2364" spans="1:28" x14ac:dyDescent="0.2">
      <c r="A2364" t="s">
        <v>14844</v>
      </c>
      <c r="B2364" t="s">
        <v>14845</v>
      </c>
      <c r="C2364">
        <v>2011</v>
      </c>
      <c r="D2364" t="s">
        <v>14846</v>
      </c>
      <c r="E2364" t="s">
        <v>16512</v>
      </c>
      <c r="F2364" t="s">
        <v>44042</v>
      </c>
      <c r="H2364">
        <v>93</v>
      </c>
      <c r="I2364" t="s">
        <v>25</v>
      </c>
      <c r="J2364" t="s">
        <v>26</v>
      </c>
      <c r="M2364" t="s">
        <v>485</v>
      </c>
      <c r="N2364" t="s">
        <v>14847</v>
      </c>
      <c r="O2364" t="s">
        <v>14848</v>
      </c>
      <c r="P2364" t="s">
        <v>1671</v>
      </c>
      <c r="Q2364" t="s">
        <v>14849</v>
      </c>
      <c r="R2364" t="s">
        <v>14850</v>
      </c>
      <c r="S2364" t="s">
        <v>14851</v>
      </c>
      <c r="T2364">
        <v>6.6</v>
      </c>
      <c r="U2364">
        <v>148447</v>
      </c>
      <c r="V2364" s="12">
        <f>W2364*1.1505830469594</f>
        <v>46023321.878376</v>
      </c>
      <c r="W2364" s="3">
        <v>40000000</v>
      </c>
      <c r="X2364" s="13">
        <f>Y2364*1.1505830469594</f>
        <v>33506701.900862075</v>
      </c>
      <c r="Y2364" s="3">
        <v>29121498</v>
      </c>
      <c r="Z2364" s="13">
        <f>AA2364*1.1505830469594</f>
        <v>87593994.369242489</v>
      </c>
      <c r="AA2364" s="3">
        <v>76130093</v>
      </c>
      <c r="AB2364">
        <v>211</v>
      </c>
    </row>
    <row r="2365" spans="1:28" x14ac:dyDescent="0.2">
      <c r="A2365" t="s">
        <v>1322</v>
      </c>
      <c r="B2365" t="s">
        <v>1323</v>
      </c>
      <c r="C2365">
        <v>2000</v>
      </c>
      <c r="D2365" t="s">
        <v>1324</v>
      </c>
      <c r="E2365" t="s">
        <v>1045</v>
      </c>
      <c r="F2365" t="s">
        <v>44034</v>
      </c>
      <c r="H2365">
        <v>90</v>
      </c>
      <c r="I2365" t="s">
        <v>25</v>
      </c>
      <c r="J2365" t="s">
        <v>26</v>
      </c>
      <c r="M2365" t="s">
        <v>1326</v>
      </c>
      <c r="N2365" t="s">
        <v>1327</v>
      </c>
      <c r="O2365" t="s">
        <v>1328</v>
      </c>
      <c r="P2365" t="s">
        <v>1329</v>
      </c>
      <c r="Q2365" t="s">
        <v>1330</v>
      </c>
      <c r="R2365" t="s">
        <v>1331</v>
      </c>
      <c r="S2365" t="s">
        <v>1332</v>
      </c>
      <c r="T2365">
        <v>5.3</v>
      </c>
      <c r="U2365">
        <v>96432</v>
      </c>
      <c r="V2365" s="12">
        <f>W2365*1.5029674796748</f>
        <v>127752235.772358</v>
      </c>
      <c r="W2365" s="3">
        <v>85000000</v>
      </c>
      <c r="X2365" s="13">
        <f>Y2365*1.5029674796748</f>
        <v>59314273.417683057</v>
      </c>
      <c r="Y2365" s="3">
        <v>39464775</v>
      </c>
      <c r="Z2365" s="13">
        <f>AA2365*1.5029674796748</f>
        <v>87611423.700609952</v>
      </c>
      <c r="AA2365" s="3">
        <v>58292295</v>
      </c>
      <c r="AB2365">
        <v>258</v>
      </c>
    </row>
    <row r="2366" spans="1:28" hidden="1" x14ac:dyDescent="0.2">
      <c r="A2366" t="s">
        <v>22406</v>
      </c>
      <c r="B2366" t="s">
        <v>22407</v>
      </c>
      <c r="C2366">
        <v>2010</v>
      </c>
      <c r="D2366" t="s">
        <v>22408</v>
      </c>
      <c r="E2366" t="s">
        <v>176</v>
      </c>
      <c r="F2366" t="s">
        <v>44036</v>
      </c>
      <c r="G2366" t="s">
        <v>44033</v>
      </c>
      <c r="H2366">
        <v>111</v>
      </c>
      <c r="I2366" t="s">
        <v>22409</v>
      </c>
      <c r="J2366" t="s">
        <v>26</v>
      </c>
      <c r="M2366" t="s">
        <v>22410</v>
      </c>
      <c r="N2366" t="s">
        <v>22410</v>
      </c>
      <c r="O2366" t="s">
        <v>22411</v>
      </c>
      <c r="P2366" t="s">
        <v>18298</v>
      </c>
      <c r="Q2366" t="s">
        <v>22412</v>
      </c>
      <c r="R2366" t="s">
        <v>22413</v>
      </c>
      <c r="S2366" t="s">
        <v>22414</v>
      </c>
      <c r="T2366">
        <v>6.4</v>
      </c>
      <c r="U2366">
        <v>13213</v>
      </c>
      <c r="W2366" t="s">
        <v>22415</v>
      </c>
      <c r="X2366"/>
      <c r="Y2366"/>
      <c r="Z2366"/>
      <c r="AA2366">
        <v>36257</v>
      </c>
      <c r="AB2366">
        <v>39</v>
      </c>
    </row>
    <row r="2367" spans="1:28" x14ac:dyDescent="0.2">
      <c r="A2367" t="s">
        <v>15983</v>
      </c>
      <c r="B2367" t="s">
        <v>15984</v>
      </c>
      <c r="C2367">
        <v>2017</v>
      </c>
      <c r="D2367" t="s">
        <v>15985</v>
      </c>
      <c r="E2367" t="s">
        <v>176</v>
      </c>
      <c r="F2367" t="s">
        <v>44046</v>
      </c>
      <c r="G2367" t="s">
        <v>44045</v>
      </c>
      <c r="H2367">
        <v>102</v>
      </c>
      <c r="I2367" t="s">
        <v>25</v>
      </c>
      <c r="J2367" t="s">
        <v>26</v>
      </c>
      <c r="M2367" t="s">
        <v>15986</v>
      </c>
      <c r="N2367" t="s">
        <v>15987</v>
      </c>
      <c r="O2367" t="s">
        <v>15988</v>
      </c>
      <c r="P2367" t="s">
        <v>15989</v>
      </c>
      <c r="Q2367" t="s">
        <v>15989</v>
      </c>
      <c r="R2367" t="s">
        <v>15990</v>
      </c>
      <c r="S2367" t="s">
        <v>15991</v>
      </c>
      <c r="T2367">
        <v>4.5</v>
      </c>
      <c r="U2367">
        <v>36918</v>
      </c>
      <c r="V2367" s="12">
        <f>W2367*1.05585427545692</f>
        <v>26396356.886422999</v>
      </c>
      <c r="W2367" s="3">
        <v>25000000</v>
      </c>
      <c r="X2367" s="13">
        <f>Y2367*1.05585427545692</f>
        <v>29345376.883151136</v>
      </c>
      <c r="Y2367" s="3">
        <v>27793018</v>
      </c>
      <c r="Z2367" s="13">
        <f>AA2367*1.05585427545692</f>
        <v>87721312.915266067</v>
      </c>
      <c r="AA2367" s="3">
        <v>83080890</v>
      </c>
      <c r="AB2367">
        <v>223</v>
      </c>
    </row>
    <row r="2368" spans="1:28" hidden="1" x14ac:dyDescent="0.2">
      <c r="A2368" t="s">
        <v>22425</v>
      </c>
      <c r="B2368" t="s">
        <v>22426</v>
      </c>
      <c r="C2368">
        <v>2012</v>
      </c>
      <c r="D2368" t="s">
        <v>22427</v>
      </c>
      <c r="E2368" t="s">
        <v>44037</v>
      </c>
      <c r="F2368" t="s">
        <v>44040</v>
      </c>
      <c r="G2368" t="s">
        <v>44034</v>
      </c>
      <c r="H2368">
        <v>75</v>
      </c>
      <c r="I2368" t="s">
        <v>22428</v>
      </c>
      <c r="J2368" t="s">
        <v>26</v>
      </c>
      <c r="M2368" t="s">
        <v>22429</v>
      </c>
      <c r="N2368" t="s">
        <v>22429</v>
      </c>
      <c r="O2368" t="s">
        <v>22430</v>
      </c>
      <c r="P2368" t="s">
        <v>22431</v>
      </c>
      <c r="Q2368" t="s">
        <v>22432</v>
      </c>
      <c r="R2368" t="s">
        <v>22433</v>
      </c>
      <c r="S2368" t="s">
        <v>22434</v>
      </c>
      <c r="T2368">
        <v>7.1</v>
      </c>
      <c r="U2368">
        <v>10395</v>
      </c>
      <c r="W2368">
        <v>35000000</v>
      </c>
      <c r="X2368"/>
      <c r="Y2368"/>
      <c r="Z2368"/>
      <c r="AA2368">
        <v>627018</v>
      </c>
      <c r="AB2368">
        <v>25</v>
      </c>
    </row>
    <row r="2369" spans="1:28" x14ac:dyDescent="0.2">
      <c r="A2369" t="s">
        <v>20978</v>
      </c>
      <c r="B2369" t="s">
        <v>20979</v>
      </c>
      <c r="C2369">
        <v>2011</v>
      </c>
      <c r="D2369" t="s">
        <v>13395</v>
      </c>
      <c r="E2369" t="s">
        <v>176</v>
      </c>
      <c r="F2369" t="s">
        <v>44042</v>
      </c>
      <c r="H2369">
        <v>101</v>
      </c>
      <c r="I2369" t="s">
        <v>25</v>
      </c>
      <c r="J2369" t="s">
        <v>26</v>
      </c>
      <c r="M2369" t="s">
        <v>386</v>
      </c>
      <c r="N2369" t="s">
        <v>12732</v>
      </c>
      <c r="O2369" t="s">
        <v>20980</v>
      </c>
      <c r="P2369" t="s">
        <v>3250</v>
      </c>
      <c r="Q2369" t="s">
        <v>20981</v>
      </c>
      <c r="R2369" t="s">
        <v>20982</v>
      </c>
      <c r="S2369" t="s">
        <v>20983</v>
      </c>
      <c r="T2369">
        <v>7.1</v>
      </c>
      <c r="U2369">
        <v>212573</v>
      </c>
      <c r="V2369" s="12">
        <f>W2369*1.1505830469594</f>
        <v>14382288.0869925</v>
      </c>
      <c r="W2369" s="3">
        <v>12500000</v>
      </c>
      <c r="X2369" s="13">
        <f>Y2369*1.1505830469594</f>
        <v>47130797.180898018</v>
      </c>
      <c r="Y2369" s="3">
        <v>40962534</v>
      </c>
      <c r="Z2369" s="13">
        <f>AA2369*1.1505830469594</f>
        <v>87833336.353504896</v>
      </c>
      <c r="AA2369" s="3">
        <v>76338111</v>
      </c>
      <c r="AB2369">
        <v>304</v>
      </c>
    </row>
    <row r="2370" spans="1:28" x14ac:dyDescent="0.2">
      <c r="A2370" t="s">
        <v>32588</v>
      </c>
      <c r="B2370" t="s">
        <v>32589</v>
      </c>
      <c r="C2370">
        <v>2014</v>
      </c>
      <c r="D2370" t="s">
        <v>32590</v>
      </c>
      <c r="E2370" t="s">
        <v>44043</v>
      </c>
      <c r="F2370" t="s">
        <v>44038</v>
      </c>
      <c r="G2370" t="s">
        <v>44044</v>
      </c>
      <c r="H2370">
        <v>107</v>
      </c>
      <c r="I2370" t="s">
        <v>25</v>
      </c>
      <c r="J2370" t="s">
        <v>26</v>
      </c>
      <c r="K2370" t="s">
        <v>307</v>
      </c>
      <c r="M2370" t="s">
        <v>22176</v>
      </c>
      <c r="N2370" t="s">
        <v>32591</v>
      </c>
      <c r="O2370" t="s">
        <v>32592</v>
      </c>
      <c r="P2370" t="s">
        <v>20291</v>
      </c>
      <c r="Q2370" t="s">
        <v>32593</v>
      </c>
      <c r="R2370" t="s">
        <v>469</v>
      </c>
      <c r="S2370" t="s">
        <v>470</v>
      </c>
      <c r="T2370">
        <v>6.4</v>
      </c>
      <c r="U2370">
        <v>30943</v>
      </c>
      <c r="V2370" s="12">
        <f>W2370*1.09324733035956</f>
        <v>54662366.517977998</v>
      </c>
      <c r="W2370" s="3">
        <v>50000000</v>
      </c>
      <c r="X2370" s="13">
        <f>Y2370*1.09324733035956</f>
        <v>55955801.646741688</v>
      </c>
      <c r="Y2370" s="3">
        <v>51183113</v>
      </c>
      <c r="Z2370" s="13">
        <f>AA2370*1.09324733035956</f>
        <v>87878623.693240836</v>
      </c>
      <c r="AA2370" s="3">
        <v>80383113</v>
      </c>
      <c r="AB2370">
        <v>125</v>
      </c>
    </row>
    <row r="2371" spans="1:28" x14ac:dyDescent="0.2">
      <c r="A2371" t="s">
        <v>4564</v>
      </c>
      <c r="B2371" t="s">
        <v>4565</v>
      </c>
      <c r="C2371">
        <v>2002</v>
      </c>
      <c r="D2371" t="s">
        <v>4566</v>
      </c>
      <c r="E2371" t="s">
        <v>1045</v>
      </c>
      <c r="F2371" t="s">
        <v>44032</v>
      </c>
      <c r="G2371" t="s">
        <v>44036</v>
      </c>
      <c r="H2371">
        <v>93</v>
      </c>
      <c r="I2371" t="s">
        <v>25</v>
      </c>
      <c r="J2371" t="s">
        <v>26</v>
      </c>
      <c r="M2371" t="s">
        <v>4567</v>
      </c>
      <c r="N2371" t="s">
        <v>4568</v>
      </c>
      <c r="O2371" t="s">
        <v>4569</v>
      </c>
      <c r="P2371" t="s">
        <v>4570</v>
      </c>
      <c r="Q2371" t="s">
        <v>4571</v>
      </c>
      <c r="R2371" t="s">
        <v>4572</v>
      </c>
      <c r="S2371" t="s">
        <v>4573</v>
      </c>
      <c r="T2371">
        <v>3.5</v>
      </c>
      <c r="U2371">
        <v>38047</v>
      </c>
      <c r="V2371" s="12">
        <f>W2371*1.43863813229572</f>
        <v>17263657.58754864</v>
      </c>
      <c r="W2371" s="3">
        <v>12000000</v>
      </c>
      <c r="X2371" s="13">
        <f>Y2371*1.43863813229572</f>
        <v>53504828.124202341</v>
      </c>
      <c r="Y2371" s="3">
        <v>37191304</v>
      </c>
      <c r="Z2371" s="13">
        <f>AA2371*1.43863813229572</f>
        <v>87959817.205836579</v>
      </c>
      <c r="AA2371" s="3">
        <v>61141030</v>
      </c>
      <c r="AB2371">
        <v>576</v>
      </c>
    </row>
    <row r="2372" spans="1:28" x14ac:dyDescent="0.2">
      <c r="A2372" t="s">
        <v>38684</v>
      </c>
      <c r="B2372" t="s">
        <v>38685</v>
      </c>
      <c r="C2372">
        <v>2016</v>
      </c>
      <c r="D2372" t="s">
        <v>28000</v>
      </c>
      <c r="E2372" t="s">
        <v>176</v>
      </c>
      <c r="F2372" t="s">
        <v>44046</v>
      </c>
      <c r="G2372" t="s">
        <v>44045</v>
      </c>
      <c r="H2372">
        <v>99</v>
      </c>
      <c r="I2372" t="s">
        <v>25</v>
      </c>
      <c r="J2372" t="s">
        <v>26</v>
      </c>
      <c r="K2372" t="s">
        <v>787</v>
      </c>
      <c r="M2372" t="s">
        <v>27060</v>
      </c>
      <c r="N2372" t="s">
        <v>33389</v>
      </c>
      <c r="O2372" t="s">
        <v>38686</v>
      </c>
      <c r="P2372" t="s">
        <v>38687</v>
      </c>
      <c r="Q2372" t="s">
        <v>38688</v>
      </c>
      <c r="R2372" t="s">
        <v>38689</v>
      </c>
      <c r="S2372" t="s">
        <v>38690</v>
      </c>
      <c r="T2372">
        <v>6.1</v>
      </c>
      <c r="U2372">
        <v>52290</v>
      </c>
      <c r="V2372" s="12">
        <f>W2372*1.07834771485832</f>
        <v>9705129.4337248802</v>
      </c>
      <c r="W2372" s="3">
        <v>9000000</v>
      </c>
      <c r="X2372" s="13">
        <f>Y2372*1.07834771485832</f>
        <v>37897996.656576805</v>
      </c>
      <c r="Y2372" s="3">
        <v>35144505</v>
      </c>
      <c r="Z2372" s="13">
        <f>AA2372*1.07834771485832</f>
        <v>88107204.489894331</v>
      </c>
      <c r="AA2372" s="3">
        <v>81705746</v>
      </c>
      <c r="AB2372">
        <v>188</v>
      </c>
    </row>
    <row r="2373" spans="1:28" hidden="1" x14ac:dyDescent="0.2">
      <c r="A2373" t="s">
        <v>15976</v>
      </c>
      <c r="B2373" t="s">
        <v>15977</v>
      </c>
      <c r="C2373">
        <v>2006</v>
      </c>
      <c r="D2373" t="s">
        <v>13884</v>
      </c>
      <c r="E2373" t="s">
        <v>16512</v>
      </c>
      <c r="F2373" t="s">
        <v>44031</v>
      </c>
      <c r="G2373" t="s">
        <v>44032</v>
      </c>
      <c r="H2373">
        <v>141</v>
      </c>
      <c r="I2373" t="s">
        <v>1026</v>
      </c>
      <c r="J2373" t="s">
        <v>934</v>
      </c>
      <c r="K2373" t="s">
        <v>26</v>
      </c>
      <c r="M2373" t="s">
        <v>1354</v>
      </c>
      <c r="N2373" t="s">
        <v>15978</v>
      </c>
      <c r="O2373" t="s">
        <v>15979</v>
      </c>
      <c r="P2373" t="s">
        <v>6964</v>
      </c>
      <c r="Q2373" t="s">
        <v>15980</v>
      </c>
      <c r="R2373" t="s">
        <v>15981</v>
      </c>
      <c r="S2373" t="s">
        <v>15982</v>
      </c>
      <c r="T2373">
        <v>7.9</v>
      </c>
      <c r="U2373">
        <v>152152</v>
      </c>
      <c r="V2373" s="12">
        <f>W2373*1.28378472222222</f>
        <v>24391909.722222183</v>
      </c>
      <c r="W2373" s="3">
        <v>19000000</v>
      </c>
      <c r="X2373" s="13">
        <f>Y2373*1.28378472222222</f>
        <v>17659847.909236081</v>
      </c>
      <c r="Y2373" s="3">
        <v>13756082</v>
      </c>
      <c r="Z2373" s="13">
        <f>AA2373*1.28378472222222</f>
        <v>88161640.932083189</v>
      </c>
      <c r="AA2373" s="3">
        <v>68673228</v>
      </c>
      <c r="AB2373">
        <v>352</v>
      </c>
    </row>
    <row r="2374" spans="1:28" x14ac:dyDescent="0.2">
      <c r="A2374" t="s">
        <v>8059</v>
      </c>
      <c r="B2374" t="s">
        <v>8060</v>
      </c>
      <c r="C2374">
        <v>2004</v>
      </c>
      <c r="D2374" t="s">
        <v>911</v>
      </c>
      <c r="E2374" t="s">
        <v>44035</v>
      </c>
      <c r="F2374" t="s">
        <v>44032</v>
      </c>
      <c r="G2374" t="s">
        <v>44049</v>
      </c>
      <c r="H2374">
        <v>135</v>
      </c>
      <c r="I2374" t="s">
        <v>177</v>
      </c>
      <c r="J2374" t="s">
        <v>26</v>
      </c>
      <c r="M2374" t="s">
        <v>8061</v>
      </c>
      <c r="N2374" t="s">
        <v>8062</v>
      </c>
      <c r="O2374" t="s">
        <v>8063</v>
      </c>
      <c r="P2374" t="s">
        <v>2578</v>
      </c>
      <c r="Q2374" t="s">
        <v>8064</v>
      </c>
      <c r="R2374" t="s">
        <v>8065</v>
      </c>
      <c r="S2374" t="s">
        <v>8066</v>
      </c>
      <c r="T2374">
        <v>7.5</v>
      </c>
      <c r="U2374">
        <v>46846</v>
      </c>
      <c r="V2374" s="12">
        <f>W2374*1.37009528851244</f>
        <v>38362668.078348324</v>
      </c>
      <c r="W2374" s="3">
        <v>28000000</v>
      </c>
      <c r="X2374" s="13">
        <f>Y2374*1.37009528851244</f>
        <v>88204121.902715698</v>
      </c>
      <c r="Y2374" s="3">
        <v>64378093</v>
      </c>
      <c r="Z2374" s="13">
        <f>AA2374*1.37009528851244</f>
        <v>88296760.895648465</v>
      </c>
      <c r="AA2374" s="3">
        <v>64445708</v>
      </c>
      <c r="AB2374">
        <v>316</v>
      </c>
    </row>
    <row r="2375" spans="1:28" hidden="1" x14ac:dyDescent="0.2">
      <c r="A2375" t="s">
        <v>22483</v>
      </c>
      <c r="B2375" t="s">
        <v>22484</v>
      </c>
      <c r="C2375">
        <v>2008</v>
      </c>
      <c r="D2375" s="1">
        <v>39794</v>
      </c>
      <c r="E2375" t="s">
        <v>16512</v>
      </c>
      <c r="F2375" t="s">
        <v>44051</v>
      </c>
      <c r="G2375" t="s">
        <v>44032</v>
      </c>
      <c r="H2375">
        <v>106</v>
      </c>
      <c r="I2375" t="s">
        <v>50</v>
      </c>
      <c r="J2375" t="s">
        <v>51</v>
      </c>
      <c r="K2375" t="s">
        <v>209</v>
      </c>
      <c r="L2375" t="s">
        <v>934</v>
      </c>
      <c r="M2375" t="s">
        <v>15080</v>
      </c>
      <c r="N2375" t="s">
        <v>22485</v>
      </c>
      <c r="O2375" t="s">
        <v>22486</v>
      </c>
      <c r="P2375" t="s">
        <v>15083</v>
      </c>
      <c r="Q2375" t="s">
        <v>15084</v>
      </c>
      <c r="R2375" t="s">
        <v>22487</v>
      </c>
      <c r="S2375" t="s">
        <v>22488</v>
      </c>
      <c r="T2375">
        <v>8</v>
      </c>
      <c r="U2375">
        <v>208000</v>
      </c>
      <c r="W2375">
        <v>11715578</v>
      </c>
      <c r="X2375"/>
      <c r="Y2375"/>
      <c r="Z2375"/>
      <c r="AA2375">
        <v>22108789</v>
      </c>
      <c r="AB2375">
        <v>211</v>
      </c>
    </row>
    <row r="2376" spans="1:28" x14ac:dyDescent="0.2">
      <c r="A2376" t="s">
        <v>13953</v>
      </c>
      <c r="B2376" t="s">
        <v>13954</v>
      </c>
      <c r="C2376">
        <v>2006</v>
      </c>
      <c r="D2376" t="s">
        <v>13318</v>
      </c>
      <c r="E2376" t="s">
        <v>1045</v>
      </c>
      <c r="F2376" t="s">
        <v>44036</v>
      </c>
      <c r="H2376">
        <v>89</v>
      </c>
      <c r="I2376" t="s">
        <v>433</v>
      </c>
      <c r="J2376" t="s">
        <v>26</v>
      </c>
      <c r="K2376" t="s">
        <v>934</v>
      </c>
      <c r="M2376" t="s">
        <v>1513</v>
      </c>
      <c r="N2376" t="s">
        <v>13955</v>
      </c>
      <c r="O2376" t="s">
        <v>13956</v>
      </c>
      <c r="P2376" t="s">
        <v>13957</v>
      </c>
      <c r="Q2376" t="s">
        <v>13958</v>
      </c>
      <c r="R2376" t="s">
        <v>13959</v>
      </c>
      <c r="S2376" t="s">
        <v>13960</v>
      </c>
      <c r="T2376">
        <v>5.8</v>
      </c>
      <c r="U2376">
        <v>78531</v>
      </c>
      <c r="V2376" s="12">
        <f>W2376*1.28378472222222</f>
        <v>23108124.999999963</v>
      </c>
      <c r="W2376" s="3">
        <v>18000000</v>
      </c>
      <c r="X2376" s="13">
        <f>Y2376*1.28378472222222</f>
        <v>52650208.013992965</v>
      </c>
      <c r="Y2376" s="3">
        <v>41011711</v>
      </c>
      <c r="Z2376" s="13">
        <f>AA2376*1.28378472222222</f>
        <v>88381870.349826247</v>
      </c>
      <c r="AA2376" s="3">
        <v>68844775</v>
      </c>
      <c r="AB2376">
        <v>180</v>
      </c>
    </row>
    <row r="2377" spans="1:28" x14ac:dyDescent="0.2">
      <c r="A2377" t="s">
        <v>16371</v>
      </c>
      <c r="B2377" t="s">
        <v>16372</v>
      </c>
      <c r="C2377">
        <v>2011</v>
      </c>
      <c r="D2377" t="s">
        <v>16373</v>
      </c>
      <c r="E2377" t="s">
        <v>44041</v>
      </c>
      <c r="F2377" t="s">
        <v>44032</v>
      </c>
      <c r="H2377">
        <v>100</v>
      </c>
      <c r="I2377" t="s">
        <v>25</v>
      </c>
      <c r="J2377" t="s">
        <v>26</v>
      </c>
      <c r="K2377" t="s">
        <v>308</v>
      </c>
      <c r="M2377" t="s">
        <v>10575</v>
      </c>
      <c r="N2377" t="s">
        <v>16374</v>
      </c>
      <c r="O2377" t="s">
        <v>16375</v>
      </c>
      <c r="P2377" t="s">
        <v>3250</v>
      </c>
      <c r="Q2377" t="s">
        <v>16376</v>
      </c>
      <c r="R2377" t="s">
        <v>16377</v>
      </c>
      <c r="S2377" t="s">
        <v>16378</v>
      </c>
      <c r="T2377">
        <v>7.8</v>
      </c>
      <c r="U2377">
        <v>558693</v>
      </c>
      <c r="V2377" s="12">
        <f>W2377*1.1505830469594</f>
        <v>17258745.704391003</v>
      </c>
      <c r="W2377" s="3">
        <v>15000000</v>
      </c>
      <c r="X2377" s="13">
        <f>Y2377*1.1505830469594</f>
        <v>40341230.783034585</v>
      </c>
      <c r="Y2377" s="3">
        <v>35061555</v>
      </c>
      <c r="Z2377" s="13">
        <f>AA2377*1.1505830469594</f>
        <v>88568046.911056057</v>
      </c>
      <c r="AA2377" s="3">
        <v>76976666</v>
      </c>
      <c r="AB2377">
        <v>1536</v>
      </c>
    </row>
    <row r="2378" spans="1:28" x14ac:dyDescent="0.2">
      <c r="A2378" t="s">
        <v>41874</v>
      </c>
      <c r="B2378" t="s">
        <v>41875</v>
      </c>
      <c r="C2378">
        <v>2018</v>
      </c>
      <c r="D2378" s="1">
        <v>43657</v>
      </c>
      <c r="E2378" t="s">
        <v>44035</v>
      </c>
      <c r="F2378" t="s">
        <v>44032</v>
      </c>
      <c r="G2378" t="s">
        <v>44040</v>
      </c>
      <c r="H2378">
        <v>110</v>
      </c>
      <c r="I2378" t="s">
        <v>25</v>
      </c>
      <c r="J2378" t="s">
        <v>26</v>
      </c>
      <c r="M2378" t="s">
        <v>35545</v>
      </c>
      <c r="N2378" t="s">
        <v>41876</v>
      </c>
      <c r="O2378" t="s">
        <v>41877</v>
      </c>
      <c r="P2378" t="s">
        <v>41878</v>
      </c>
      <c r="Q2378" t="s">
        <v>41879</v>
      </c>
      <c r="R2378" t="s">
        <v>41880</v>
      </c>
      <c r="S2378" t="s">
        <v>41881</v>
      </c>
      <c r="T2378">
        <v>7.3</v>
      </c>
      <c r="U2378">
        <v>13683</v>
      </c>
      <c r="V2378" s="12">
        <f>W2378*1.03068014830331</f>
        <v>7214761.038123169</v>
      </c>
      <c r="W2378" s="3">
        <v>7000000</v>
      </c>
      <c r="X2378" s="13">
        <f>Y2378*1.03068014830331</f>
        <v>86043602.940069124</v>
      </c>
      <c r="Y2378" s="3">
        <v>83482352</v>
      </c>
      <c r="Z2378" s="13">
        <f>AA2378*1.03068014830331</f>
        <v>88728039.27604939</v>
      </c>
      <c r="AA2378" s="3">
        <v>86086881</v>
      </c>
      <c r="AB2378">
        <v>301</v>
      </c>
    </row>
    <row r="2379" spans="1:28" x14ac:dyDescent="0.2">
      <c r="A2379" t="s">
        <v>5887</v>
      </c>
      <c r="B2379" t="s">
        <v>5888</v>
      </c>
      <c r="C2379">
        <v>2003</v>
      </c>
      <c r="D2379" s="1">
        <v>38110</v>
      </c>
      <c r="E2379" t="s">
        <v>3496</v>
      </c>
      <c r="H2379">
        <v>106</v>
      </c>
      <c r="I2379" t="s">
        <v>25</v>
      </c>
      <c r="J2379" t="s">
        <v>26</v>
      </c>
      <c r="M2379" t="s">
        <v>3955</v>
      </c>
      <c r="N2379" t="s">
        <v>5889</v>
      </c>
      <c r="O2379" t="s">
        <v>5890</v>
      </c>
      <c r="P2379" t="s">
        <v>5891</v>
      </c>
      <c r="Q2379" t="s">
        <v>5892</v>
      </c>
      <c r="R2379" t="s">
        <v>5893</v>
      </c>
      <c r="S2379" t="s">
        <v>5894</v>
      </c>
      <c r="T2379">
        <v>5.6</v>
      </c>
      <c r="U2379">
        <v>57297</v>
      </c>
      <c r="V2379" s="12">
        <f>W2379*1.40658152173913</f>
        <v>23911885.869565211</v>
      </c>
      <c r="W2379" s="3">
        <v>17000000</v>
      </c>
      <c r="X2379" s="13">
        <f>Y2379*1.40658152173913</f>
        <v>50168849.77064129</v>
      </c>
      <c r="Y2379" s="3">
        <v>35667218</v>
      </c>
      <c r="Z2379" s="13">
        <f>AA2379*1.40658152173913</f>
        <v>88759043.968076065</v>
      </c>
      <c r="AA2379" s="3">
        <v>63102666</v>
      </c>
      <c r="AB2379">
        <v>337</v>
      </c>
    </row>
    <row r="2380" spans="1:28" x14ac:dyDescent="0.2">
      <c r="A2380" t="s">
        <v>1601</v>
      </c>
      <c r="B2380" t="s">
        <v>1602</v>
      </c>
      <c r="C2380">
        <v>2001</v>
      </c>
      <c r="D2380" s="1">
        <v>37597</v>
      </c>
      <c r="E2380" t="s">
        <v>1045</v>
      </c>
      <c r="H2380">
        <v>90</v>
      </c>
      <c r="I2380" t="s">
        <v>319</v>
      </c>
      <c r="J2380" t="s">
        <v>26</v>
      </c>
      <c r="M2380" t="s">
        <v>979</v>
      </c>
      <c r="N2380" t="s">
        <v>1603</v>
      </c>
      <c r="O2380" t="s">
        <v>1604</v>
      </c>
      <c r="P2380" t="s">
        <v>979</v>
      </c>
      <c r="Q2380" t="s">
        <v>1605</v>
      </c>
      <c r="R2380" t="s">
        <v>1606</v>
      </c>
      <c r="S2380" t="s">
        <v>1607</v>
      </c>
      <c r="T2380">
        <v>6.5</v>
      </c>
      <c r="U2380">
        <v>242549</v>
      </c>
      <c r="V2380" s="12">
        <f>W2380*1.46138339920949</f>
        <v>40918735.177865721</v>
      </c>
      <c r="W2380" s="3">
        <v>28000000</v>
      </c>
      <c r="X2380" s="13">
        <f>Y2380*1.46138339920949</f>
        <v>66013976.254940882</v>
      </c>
      <c r="Y2380" s="3">
        <v>45172250</v>
      </c>
      <c r="Z2380" s="13">
        <f>AA2380*1.46138339920949</f>
        <v>88824316.621067435</v>
      </c>
      <c r="AA2380" s="3">
        <v>60780981</v>
      </c>
      <c r="AB2380">
        <v>535</v>
      </c>
    </row>
    <row r="2381" spans="1:28" hidden="1" x14ac:dyDescent="0.2">
      <c r="A2381" t="s">
        <v>22526</v>
      </c>
      <c r="B2381" t="s">
        <v>22527</v>
      </c>
      <c r="C2381">
        <v>2012</v>
      </c>
      <c r="D2381" s="1">
        <v>41617</v>
      </c>
      <c r="E2381" t="s">
        <v>176</v>
      </c>
      <c r="F2381" t="s">
        <v>44057</v>
      </c>
      <c r="H2381">
        <v>105</v>
      </c>
      <c r="I2381" t="s">
        <v>25</v>
      </c>
      <c r="J2381" t="s">
        <v>26</v>
      </c>
      <c r="M2381" t="s">
        <v>22528</v>
      </c>
      <c r="N2381" t="s">
        <v>22529</v>
      </c>
      <c r="O2381" t="s">
        <v>22530</v>
      </c>
      <c r="P2381" t="s">
        <v>12875</v>
      </c>
      <c r="Q2381" t="s">
        <v>22531</v>
      </c>
      <c r="R2381" t="s">
        <v>22532</v>
      </c>
      <c r="S2381" t="s">
        <v>22533</v>
      </c>
      <c r="T2381">
        <v>7.1</v>
      </c>
      <c r="U2381">
        <v>13670</v>
      </c>
      <c r="W2381"/>
      <c r="X2381"/>
      <c r="Y2381">
        <v>1562548</v>
      </c>
      <c r="Z2381"/>
      <c r="AA2381">
        <v>6303709</v>
      </c>
      <c r="AB2381">
        <v>85</v>
      </c>
    </row>
    <row r="2382" spans="1:28" x14ac:dyDescent="0.2">
      <c r="A2382" t="s">
        <v>8285</v>
      </c>
      <c r="B2382" t="s">
        <v>8286</v>
      </c>
      <c r="C2382">
        <v>2005</v>
      </c>
      <c r="D2382" s="1">
        <v>38571</v>
      </c>
      <c r="E2382" t="s">
        <v>176</v>
      </c>
      <c r="F2382" t="s">
        <v>44046</v>
      </c>
      <c r="G2382" t="s">
        <v>44045</v>
      </c>
      <c r="H2382">
        <v>89</v>
      </c>
      <c r="I2382" t="s">
        <v>8287</v>
      </c>
      <c r="J2382" t="s">
        <v>26</v>
      </c>
      <c r="M2382" t="s">
        <v>1912</v>
      </c>
      <c r="N2382" t="s">
        <v>8288</v>
      </c>
      <c r="O2382" t="s">
        <v>8289</v>
      </c>
      <c r="P2382" t="s">
        <v>4837</v>
      </c>
      <c r="Q2382" t="s">
        <v>8290</v>
      </c>
      <c r="R2382" t="s">
        <v>8291</v>
      </c>
      <c r="S2382" t="s">
        <v>8292</v>
      </c>
      <c r="T2382">
        <v>4.2</v>
      </c>
      <c r="U2382">
        <v>29341</v>
      </c>
      <c r="V2382" s="12">
        <f>W2382*1.32519713261649</f>
        <v>26503942.652329799</v>
      </c>
      <c r="W2382" s="3">
        <v>20000000</v>
      </c>
      <c r="X2382" s="13">
        <f>Y2382*1.32519713261649</f>
        <v>61956122.569390796</v>
      </c>
      <c r="Y2382" s="3">
        <v>46752382</v>
      </c>
      <c r="Z2382" s="13">
        <f>AA2382*1.32519713261649</f>
        <v>89043784.079104111</v>
      </c>
      <c r="AA2382" s="3">
        <v>67192859</v>
      </c>
      <c r="AB2382">
        <v>393</v>
      </c>
    </row>
    <row r="2383" spans="1:28" x14ac:dyDescent="0.2">
      <c r="A2383" t="s">
        <v>23349</v>
      </c>
      <c r="B2383" t="s">
        <v>23350</v>
      </c>
      <c r="C2383">
        <v>2010</v>
      </c>
      <c r="D2383" s="1">
        <v>40636</v>
      </c>
      <c r="E2383" t="s">
        <v>1045</v>
      </c>
      <c r="F2383" t="s">
        <v>44032</v>
      </c>
      <c r="G2383" t="s">
        <v>44036</v>
      </c>
      <c r="H2383">
        <v>92</v>
      </c>
      <c r="I2383" t="s">
        <v>25</v>
      </c>
      <c r="J2383" t="s">
        <v>26</v>
      </c>
      <c r="M2383" t="s">
        <v>20611</v>
      </c>
      <c r="N2383" t="s">
        <v>23351</v>
      </c>
      <c r="O2383" t="s">
        <v>23352</v>
      </c>
      <c r="P2383" t="s">
        <v>23353</v>
      </c>
      <c r="Q2383" t="s">
        <v>23354</v>
      </c>
      <c r="R2383" t="s">
        <v>23355</v>
      </c>
      <c r="S2383" t="s">
        <v>23356</v>
      </c>
      <c r="T2383">
        <v>7</v>
      </c>
      <c r="U2383">
        <v>350390</v>
      </c>
      <c r="V2383" s="12">
        <f>W2383*1.18690152988223</f>
        <v>9495212.2390578408</v>
      </c>
      <c r="W2383" s="3">
        <v>8000000</v>
      </c>
      <c r="X2383" s="13">
        <f>Y2383*1.18690152988223</f>
        <v>69316786.968961984</v>
      </c>
      <c r="Y2383" s="3">
        <v>58401464</v>
      </c>
      <c r="Z2383" s="13">
        <f>AA2383*1.18690152988223</f>
        <v>89048730.551674649</v>
      </c>
      <c r="AA2383" s="3">
        <v>75026216</v>
      </c>
      <c r="AB2383">
        <v>345</v>
      </c>
    </row>
    <row r="2384" spans="1:28" x14ac:dyDescent="0.2">
      <c r="A2384" t="s">
        <v>22138</v>
      </c>
      <c r="B2384" t="s">
        <v>22139</v>
      </c>
      <c r="C2384">
        <v>2009</v>
      </c>
      <c r="D2384" t="s">
        <v>14839</v>
      </c>
      <c r="E2384" t="s">
        <v>176</v>
      </c>
      <c r="F2384" t="s">
        <v>44036</v>
      </c>
      <c r="G2384" t="s">
        <v>44042</v>
      </c>
      <c r="H2384">
        <v>108</v>
      </c>
      <c r="I2384" t="s">
        <v>25</v>
      </c>
      <c r="J2384" t="s">
        <v>26</v>
      </c>
      <c r="M2384" t="s">
        <v>22140</v>
      </c>
      <c r="N2384" t="s">
        <v>22141</v>
      </c>
      <c r="O2384" t="s">
        <v>22142</v>
      </c>
      <c r="P2384" t="s">
        <v>22143</v>
      </c>
      <c r="Q2384" t="s">
        <v>22144</v>
      </c>
      <c r="R2384" t="s">
        <v>22145</v>
      </c>
      <c r="S2384" t="s">
        <v>22146</v>
      </c>
      <c r="T2384">
        <v>5</v>
      </c>
      <c r="U2384">
        <v>28997</v>
      </c>
      <c r="V2384" s="12">
        <f>W2384*1.20636999678377</f>
        <v>24127399.935675401</v>
      </c>
      <c r="W2384" s="3">
        <v>20000000</v>
      </c>
      <c r="X2384" s="13">
        <f>Y2384*1.20636999678377</f>
        <v>82348799.252734855</v>
      </c>
      <c r="Y2384" s="3">
        <v>68261644</v>
      </c>
      <c r="Z2384" s="13">
        <f>AA2384*1.20636999678377</f>
        <v>89066715.472934619</v>
      </c>
      <c r="AA2384" s="3">
        <v>73830347</v>
      </c>
      <c r="AB2384">
        <v>181</v>
      </c>
    </row>
    <row r="2385" spans="1:28" x14ac:dyDescent="0.2">
      <c r="A2385" t="s">
        <v>38938</v>
      </c>
      <c r="B2385" t="s">
        <v>18828</v>
      </c>
      <c r="C2385">
        <v>2018</v>
      </c>
      <c r="D2385" t="s">
        <v>33156</v>
      </c>
      <c r="E2385" t="s">
        <v>16512</v>
      </c>
      <c r="F2385" t="s">
        <v>44031</v>
      </c>
      <c r="G2385" t="s">
        <v>44032</v>
      </c>
      <c r="H2385">
        <v>116</v>
      </c>
      <c r="I2385" t="s">
        <v>38939</v>
      </c>
      <c r="J2385" t="s">
        <v>26</v>
      </c>
      <c r="K2385" t="s">
        <v>361</v>
      </c>
      <c r="M2385" t="s">
        <v>38940</v>
      </c>
      <c r="N2385" t="s">
        <v>38941</v>
      </c>
      <c r="O2385" t="s">
        <v>38942</v>
      </c>
      <c r="P2385" t="s">
        <v>31199</v>
      </c>
      <c r="Q2385" t="s">
        <v>38943</v>
      </c>
      <c r="R2385" t="s">
        <v>38944</v>
      </c>
      <c r="S2385" t="s">
        <v>38945</v>
      </c>
      <c r="T2385">
        <v>5.3</v>
      </c>
      <c r="U2385">
        <v>60708</v>
      </c>
      <c r="V2385" s="12">
        <f>W2385*1.03068014830331</f>
        <v>103068014.83033098</v>
      </c>
      <c r="W2385" s="3">
        <v>100000000</v>
      </c>
      <c r="X2385" s="13">
        <f>Y2385*1.03068014830331</f>
        <v>31770332.158434357</v>
      </c>
      <c r="Y2385" s="3">
        <v>30824628</v>
      </c>
      <c r="Z2385" s="13">
        <f>AA2385*1.03068014830331</f>
        <v>89146665.478485003</v>
      </c>
      <c r="AA2385" s="3">
        <v>86493046</v>
      </c>
      <c r="AB2385">
        <v>1093</v>
      </c>
    </row>
    <row r="2386" spans="1:28" x14ac:dyDescent="0.2">
      <c r="A2386" t="s">
        <v>576</v>
      </c>
      <c r="B2386" t="s">
        <v>577</v>
      </c>
      <c r="C2386">
        <v>2000</v>
      </c>
      <c r="D2386" t="s">
        <v>526</v>
      </c>
      <c r="E2386" t="s">
        <v>1045</v>
      </c>
      <c r="F2386" t="s">
        <v>44040</v>
      </c>
      <c r="G2386" t="s">
        <v>44036</v>
      </c>
      <c r="H2386">
        <v>90</v>
      </c>
      <c r="I2386" t="s">
        <v>25</v>
      </c>
      <c r="J2386" t="s">
        <v>26</v>
      </c>
      <c r="M2386" t="s">
        <v>578</v>
      </c>
      <c r="N2386" t="s">
        <v>579</v>
      </c>
      <c r="O2386" t="s">
        <v>580</v>
      </c>
      <c r="P2386" t="s">
        <v>581</v>
      </c>
      <c r="Q2386" t="s">
        <v>582</v>
      </c>
      <c r="R2386" t="s">
        <v>583</v>
      </c>
      <c r="S2386" t="s">
        <v>584</v>
      </c>
      <c r="T2386">
        <v>3.6</v>
      </c>
      <c r="U2386">
        <v>21224</v>
      </c>
      <c r="V2386" s="12">
        <f>W2386*1.5029674796748</f>
        <v>124746300.8130084</v>
      </c>
      <c r="W2386" s="3">
        <v>83000000</v>
      </c>
      <c r="X2386" s="13">
        <f>Y2386*1.5029674796748</f>
        <v>53007070.389227755</v>
      </c>
      <c r="Y2386" s="3">
        <v>35268275</v>
      </c>
      <c r="Z2386" s="13">
        <f>AA2386*1.5029674796748</f>
        <v>89378883.397357926</v>
      </c>
      <c r="AA2386" s="3">
        <v>59468275</v>
      </c>
      <c r="AB2386">
        <v>99</v>
      </c>
    </row>
    <row r="2387" spans="1:28" x14ac:dyDescent="0.2">
      <c r="A2387" t="s">
        <v>6136</v>
      </c>
      <c r="B2387" t="s">
        <v>6137</v>
      </c>
      <c r="C2387">
        <v>2002</v>
      </c>
      <c r="D2387" t="s">
        <v>5847</v>
      </c>
      <c r="E2387" t="s">
        <v>1045</v>
      </c>
      <c r="F2387" t="s">
        <v>44040</v>
      </c>
      <c r="G2387" t="s">
        <v>44034</v>
      </c>
      <c r="H2387">
        <v>99</v>
      </c>
      <c r="I2387" t="s">
        <v>25</v>
      </c>
      <c r="J2387" t="s">
        <v>26</v>
      </c>
      <c r="M2387" t="s">
        <v>6138</v>
      </c>
      <c r="N2387" t="s">
        <v>6139</v>
      </c>
      <c r="O2387" t="s">
        <v>6140</v>
      </c>
      <c r="P2387" t="s">
        <v>6141</v>
      </c>
      <c r="Q2387" t="s">
        <v>6142</v>
      </c>
      <c r="R2387" t="s">
        <v>6143</v>
      </c>
      <c r="S2387" t="s">
        <v>6144</v>
      </c>
      <c r="T2387">
        <v>5.3</v>
      </c>
      <c r="U2387">
        <v>18656</v>
      </c>
      <c r="V2387" s="12">
        <f>W2387*1.43863813229572</f>
        <v>43159143.968871601</v>
      </c>
      <c r="W2387" s="3">
        <v>30000000</v>
      </c>
      <c r="X2387" s="13">
        <f>Y2387*1.43863813229572</f>
        <v>73993129.785214022</v>
      </c>
      <c r="Y2387" s="3">
        <v>51432760</v>
      </c>
      <c r="Z2387" s="13">
        <f>AA2387*1.43863813229572</f>
        <v>89590873.188326865</v>
      </c>
      <c r="AA2387" s="3">
        <v>62274780</v>
      </c>
      <c r="AB2387">
        <v>72</v>
      </c>
    </row>
    <row r="2388" spans="1:28" x14ac:dyDescent="0.2">
      <c r="A2388" t="s">
        <v>34228</v>
      </c>
      <c r="B2388" t="s">
        <v>34229</v>
      </c>
      <c r="C2388">
        <v>2017</v>
      </c>
      <c r="D2388" s="1">
        <v>42830</v>
      </c>
      <c r="E2388" t="s">
        <v>1045</v>
      </c>
      <c r="F2388" t="s">
        <v>44044</v>
      </c>
      <c r="H2388">
        <v>96</v>
      </c>
      <c r="I2388" t="s">
        <v>25</v>
      </c>
      <c r="J2388" t="s">
        <v>26</v>
      </c>
      <c r="M2388" t="s">
        <v>7340</v>
      </c>
      <c r="N2388" t="s">
        <v>34230</v>
      </c>
      <c r="O2388" t="s">
        <v>34231</v>
      </c>
      <c r="P2388" t="s">
        <v>3817</v>
      </c>
      <c r="Q2388" t="s">
        <v>34232</v>
      </c>
      <c r="R2388" t="s">
        <v>34233</v>
      </c>
      <c r="S2388" t="s">
        <v>34234</v>
      </c>
      <c r="T2388">
        <v>6.6</v>
      </c>
      <c r="U2388">
        <v>74811</v>
      </c>
      <c r="V2388" s="12">
        <f>W2388*1.05585427545692</f>
        <v>26396356.886422999</v>
      </c>
      <c r="W2388" s="3">
        <v>25000000</v>
      </c>
      <c r="X2388" s="13">
        <f>Y2388*1.05585427545692</f>
        <v>47533018.989682645</v>
      </c>
      <c r="Y2388" s="3">
        <v>45018541</v>
      </c>
      <c r="Z2388" s="13">
        <f>AA2388*1.05585427545692</f>
        <v>89661604.580413759</v>
      </c>
      <c r="AA2388" s="3">
        <v>84918541</v>
      </c>
      <c r="AB2388">
        <v>168</v>
      </c>
    </row>
    <row r="2389" spans="1:28" x14ac:dyDescent="0.2">
      <c r="A2389" t="s">
        <v>9900</v>
      </c>
      <c r="B2389" t="s">
        <v>9901</v>
      </c>
      <c r="C2389">
        <v>2006</v>
      </c>
      <c r="D2389" t="s">
        <v>9902</v>
      </c>
      <c r="E2389" t="s">
        <v>44037</v>
      </c>
      <c r="F2389" t="s">
        <v>44031</v>
      </c>
      <c r="G2389" t="s">
        <v>44038</v>
      </c>
      <c r="H2389">
        <v>87</v>
      </c>
      <c r="I2389" t="s">
        <v>9903</v>
      </c>
      <c r="J2389" t="s">
        <v>26</v>
      </c>
      <c r="M2389" t="s">
        <v>9904</v>
      </c>
      <c r="N2389" t="s">
        <v>9905</v>
      </c>
      <c r="O2389" t="s">
        <v>9906</v>
      </c>
      <c r="P2389" t="s">
        <v>9907</v>
      </c>
      <c r="Q2389" t="s">
        <v>9908</v>
      </c>
      <c r="R2389" t="s">
        <v>9909</v>
      </c>
      <c r="S2389" t="s">
        <v>9910</v>
      </c>
      <c r="T2389">
        <v>6.5</v>
      </c>
      <c r="U2389">
        <v>15234</v>
      </c>
      <c r="V2389" s="12">
        <f>W2389*1.28378472222222</f>
        <v>64189236.111111</v>
      </c>
      <c r="W2389" s="3">
        <v>50000000</v>
      </c>
      <c r="X2389" s="13">
        <f>Y2389*1.28378472222222</f>
        <v>74922652.065277651</v>
      </c>
      <c r="Y2389" s="3">
        <v>58360760</v>
      </c>
      <c r="Z2389" s="13">
        <f>AA2389*1.28378472222222</f>
        <v>89692805.835138738</v>
      </c>
      <c r="AA2389" s="3">
        <v>69865924</v>
      </c>
      <c r="AB2389">
        <v>126</v>
      </c>
    </row>
    <row r="2390" spans="1:28" x14ac:dyDescent="0.2">
      <c r="A2390" t="s">
        <v>8631</v>
      </c>
      <c r="B2390" t="s">
        <v>8632</v>
      </c>
      <c r="C2390">
        <v>2004</v>
      </c>
      <c r="D2390" t="s">
        <v>5156</v>
      </c>
      <c r="E2390" t="s">
        <v>44041</v>
      </c>
      <c r="F2390" t="s">
        <v>44045</v>
      </c>
      <c r="G2390" t="s">
        <v>44042</v>
      </c>
      <c r="H2390">
        <v>103</v>
      </c>
      <c r="I2390" t="s">
        <v>229</v>
      </c>
      <c r="J2390" t="s">
        <v>26</v>
      </c>
      <c r="K2390" t="s">
        <v>27</v>
      </c>
      <c r="M2390" t="s">
        <v>2639</v>
      </c>
      <c r="N2390" t="s">
        <v>8633</v>
      </c>
      <c r="O2390" t="s">
        <v>8634</v>
      </c>
      <c r="P2390" t="s">
        <v>488</v>
      </c>
      <c r="Q2390" t="s">
        <v>8635</v>
      </c>
      <c r="R2390" t="s">
        <v>8636</v>
      </c>
      <c r="S2390" t="s">
        <v>8637</v>
      </c>
      <c r="T2390">
        <v>6.3</v>
      </c>
      <c r="U2390">
        <v>78956</v>
      </c>
      <c r="V2390" s="12">
        <f>W2390*1.37009528851244</f>
        <v>61654287.983059801</v>
      </c>
      <c r="W2390" s="3">
        <v>45000000</v>
      </c>
      <c r="X2390" s="13">
        <f>Y2390*1.37009528851244</f>
        <v>44777922.791752234</v>
      </c>
      <c r="Y2390" s="3">
        <v>32682342</v>
      </c>
      <c r="Z2390" s="13">
        <f>AA2390*1.37009528851244</f>
        <v>89700863.319317073</v>
      </c>
      <c r="AA2390" s="3">
        <v>65470529</v>
      </c>
      <c r="AB2390">
        <v>337</v>
      </c>
    </row>
    <row r="2391" spans="1:28" x14ac:dyDescent="0.2">
      <c r="A2391" t="s">
        <v>13761</v>
      </c>
      <c r="B2391" t="s">
        <v>13762</v>
      </c>
      <c r="C2391">
        <v>2006</v>
      </c>
      <c r="D2391" t="s">
        <v>13763</v>
      </c>
      <c r="E2391" t="s">
        <v>3496</v>
      </c>
      <c r="F2391" t="s">
        <v>44042</v>
      </c>
      <c r="H2391">
        <v>107</v>
      </c>
      <c r="I2391" t="s">
        <v>13764</v>
      </c>
      <c r="J2391" t="s">
        <v>26</v>
      </c>
      <c r="M2391" t="s">
        <v>7530</v>
      </c>
      <c r="N2391" t="s">
        <v>13765</v>
      </c>
      <c r="O2391" t="s">
        <v>13766</v>
      </c>
      <c r="P2391" t="s">
        <v>13767</v>
      </c>
      <c r="Q2391" t="s">
        <v>13768</v>
      </c>
      <c r="R2391" t="s">
        <v>13769</v>
      </c>
      <c r="S2391" t="s">
        <v>13770</v>
      </c>
      <c r="T2391">
        <v>6.4</v>
      </c>
      <c r="U2391">
        <v>155984</v>
      </c>
      <c r="V2391" s="12">
        <f>W2391*1.28378472222222</f>
        <v>19256770.833333302</v>
      </c>
      <c r="W2391" s="3">
        <v>15000000</v>
      </c>
      <c r="X2391" s="13">
        <f>Y2391*1.28378472222222</f>
        <v>53635066.031215191</v>
      </c>
      <c r="Y2391" s="3">
        <v>41778863</v>
      </c>
      <c r="Z2391" s="13">
        <f>AA2391*1.28378472222222</f>
        <v>89876422.996388733</v>
      </c>
      <c r="AA2391" s="3">
        <v>70008952</v>
      </c>
      <c r="AB2391">
        <v>891</v>
      </c>
    </row>
    <row r="2392" spans="1:28" hidden="1" x14ac:dyDescent="0.2">
      <c r="A2392" t="s">
        <v>22613</v>
      </c>
      <c r="B2392" t="s">
        <v>22614</v>
      </c>
      <c r="C2392">
        <v>2011</v>
      </c>
      <c r="D2392" s="1">
        <v>40734</v>
      </c>
      <c r="E2392" t="s">
        <v>176</v>
      </c>
      <c r="F2392" t="s">
        <v>44036</v>
      </c>
      <c r="H2392">
        <v>120</v>
      </c>
      <c r="I2392" t="s">
        <v>495</v>
      </c>
      <c r="J2392" t="s">
        <v>26</v>
      </c>
      <c r="K2392" t="s">
        <v>27</v>
      </c>
      <c r="M2392" t="s">
        <v>21049</v>
      </c>
      <c r="N2392" t="s">
        <v>22615</v>
      </c>
      <c r="O2392" t="s">
        <v>22616</v>
      </c>
      <c r="P2392" t="s">
        <v>22617</v>
      </c>
      <c r="Q2392" t="s">
        <v>22618</v>
      </c>
      <c r="R2392" t="s">
        <v>22619</v>
      </c>
      <c r="S2392" t="s">
        <v>22620</v>
      </c>
      <c r="T2392">
        <v>7.3</v>
      </c>
      <c r="U2392">
        <v>79856</v>
      </c>
      <c r="W2392"/>
      <c r="X2392"/>
      <c r="Y2392">
        <v>11242660</v>
      </c>
      <c r="Z2392"/>
      <c r="AA2392">
        <v>34710627</v>
      </c>
      <c r="AB2392">
        <v>206</v>
      </c>
    </row>
    <row r="2393" spans="1:28" hidden="1" x14ac:dyDescent="0.2">
      <c r="A2393" t="s">
        <v>22621</v>
      </c>
      <c r="B2393" t="s">
        <v>22622</v>
      </c>
      <c r="C2393">
        <v>2008</v>
      </c>
      <c r="D2393" t="s">
        <v>13035</v>
      </c>
      <c r="E2393" t="s">
        <v>176</v>
      </c>
      <c r="F2393" t="s">
        <v>44057</v>
      </c>
      <c r="H2393">
        <v>145</v>
      </c>
      <c r="I2393" t="s">
        <v>943</v>
      </c>
      <c r="J2393" t="s">
        <v>944</v>
      </c>
      <c r="M2393" t="s">
        <v>22623</v>
      </c>
      <c r="N2393" t="s">
        <v>22624</v>
      </c>
      <c r="O2393" t="s">
        <v>22625</v>
      </c>
      <c r="P2393" t="s">
        <v>22626</v>
      </c>
      <c r="Q2393" t="s">
        <v>22627</v>
      </c>
      <c r="R2393" t="s">
        <v>22628</v>
      </c>
      <c r="S2393" t="s">
        <v>22629</v>
      </c>
      <c r="T2393">
        <v>7.7</v>
      </c>
      <c r="U2393">
        <v>20534</v>
      </c>
      <c r="W2393"/>
      <c r="X2393"/>
      <c r="Y2393"/>
      <c r="Z2393"/>
      <c r="AA2393">
        <v>7153767</v>
      </c>
      <c r="AB2393">
        <v>83</v>
      </c>
    </row>
    <row r="2394" spans="1:28" hidden="1" x14ac:dyDescent="0.2">
      <c r="A2394" t="s">
        <v>22630</v>
      </c>
      <c r="B2394" t="s">
        <v>22631</v>
      </c>
      <c r="C2394">
        <v>2010</v>
      </c>
      <c r="D2394" t="s">
        <v>22632</v>
      </c>
      <c r="E2394" t="s">
        <v>16512</v>
      </c>
      <c r="F2394" t="s">
        <v>44044</v>
      </c>
      <c r="G2394" t="s">
        <v>44032</v>
      </c>
      <c r="H2394">
        <v>157</v>
      </c>
      <c r="I2394" t="s">
        <v>22633</v>
      </c>
      <c r="J2394" t="s">
        <v>3179</v>
      </c>
      <c r="K2394" t="s">
        <v>209</v>
      </c>
      <c r="M2394" t="s">
        <v>22001</v>
      </c>
      <c r="N2394" t="s">
        <v>22634</v>
      </c>
      <c r="O2394" t="s">
        <v>22635</v>
      </c>
      <c r="P2394" t="s">
        <v>15956</v>
      </c>
      <c r="Q2394" t="s">
        <v>22636</v>
      </c>
      <c r="R2394" t="s">
        <v>22637</v>
      </c>
      <c r="S2394" t="s">
        <v>22638</v>
      </c>
      <c r="T2394">
        <v>7.3</v>
      </c>
      <c r="U2394">
        <v>18197</v>
      </c>
      <c r="W2394">
        <v>8170000</v>
      </c>
      <c r="X2394"/>
      <c r="Y2394"/>
      <c r="Z2394"/>
      <c r="AA2394">
        <v>15789762</v>
      </c>
      <c r="AB2394">
        <v>38</v>
      </c>
    </row>
    <row r="2395" spans="1:28" x14ac:dyDescent="0.2">
      <c r="A2395" t="s">
        <v>1585</v>
      </c>
      <c r="B2395" t="s">
        <v>1586</v>
      </c>
      <c r="C2395">
        <v>2000</v>
      </c>
      <c r="D2395" s="1">
        <v>36861</v>
      </c>
      <c r="E2395" t="s">
        <v>1045</v>
      </c>
      <c r="H2395">
        <v>98</v>
      </c>
      <c r="I2395" t="s">
        <v>25</v>
      </c>
      <c r="J2395" t="s">
        <v>26</v>
      </c>
      <c r="K2395" t="s">
        <v>308</v>
      </c>
      <c r="M2395" t="s">
        <v>1587</v>
      </c>
      <c r="N2395" t="s">
        <v>1588</v>
      </c>
      <c r="O2395" t="s">
        <v>1589</v>
      </c>
      <c r="P2395" t="s">
        <v>1590</v>
      </c>
      <c r="Q2395" t="s">
        <v>1591</v>
      </c>
      <c r="R2395" t="s">
        <v>1592</v>
      </c>
      <c r="S2395" t="s">
        <v>1593</v>
      </c>
      <c r="T2395">
        <v>6.2</v>
      </c>
      <c r="U2395">
        <v>36064</v>
      </c>
      <c r="V2395" s="12">
        <f>W2395*1.5029674796748</f>
        <v>16532642.2764228</v>
      </c>
      <c r="W2395" s="3">
        <v>11000000</v>
      </c>
      <c r="X2395" s="13">
        <f>Y2395*1.5029674796748</f>
        <v>86163025.964187175</v>
      </c>
      <c r="Y2395" s="3">
        <v>57328603</v>
      </c>
      <c r="Z2395" s="13">
        <f>AA2395*1.5029674796748</f>
        <v>89918528.379837602</v>
      </c>
      <c r="AA2395" s="3">
        <v>59827328</v>
      </c>
      <c r="AB2395">
        <v>88</v>
      </c>
    </row>
    <row r="2396" spans="1:28" hidden="1" x14ac:dyDescent="0.2">
      <c r="A2396" t="s">
        <v>22645</v>
      </c>
      <c r="B2396" t="s">
        <v>22646</v>
      </c>
      <c r="C2396">
        <v>2009</v>
      </c>
      <c r="D2396" t="s">
        <v>12096</v>
      </c>
      <c r="E2396" t="s">
        <v>1045</v>
      </c>
      <c r="F2396" t="s">
        <v>44032</v>
      </c>
      <c r="H2396">
        <v>137</v>
      </c>
      <c r="I2396" t="s">
        <v>943</v>
      </c>
      <c r="J2396" t="s">
        <v>944</v>
      </c>
      <c r="K2396" t="s">
        <v>7435</v>
      </c>
      <c r="M2396" t="s">
        <v>2931</v>
      </c>
      <c r="N2396" t="s">
        <v>22647</v>
      </c>
      <c r="O2396" t="s">
        <v>22648</v>
      </c>
      <c r="P2396" t="s">
        <v>22649</v>
      </c>
      <c r="Q2396" t="s">
        <v>22650</v>
      </c>
      <c r="R2396" t="s">
        <v>22651</v>
      </c>
      <c r="S2396" t="s">
        <v>22652</v>
      </c>
      <c r="T2396">
        <v>6.2</v>
      </c>
      <c r="U2396">
        <v>10434</v>
      </c>
      <c r="W2396"/>
      <c r="X2396"/>
      <c r="Y2396">
        <v>754928</v>
      </c>
      <c r="Z2396"/>
      <c r="AA2396">
        <v>8034797</v>
      </c>
      <c r="AB2396">
        <v>57</v>
      </c>
    </row>
    <row r="2397" spans="1:28" hidden="1" x14ac:dyDescent="0.2">
      <c r="A2397" t="s">
        <v>22653</v>
      </c>
      <c r="B2397" t="s">
        <v>22654</v>
      </c>
      <c r="C2397">
        <v>2009</v>
      </c>
      <c r="D2397" t="s">
        <v>15782</v>
      </c>
      <c r="E2397" t="s">
        <v>176</v>
      </c>
      <c r="F2397" t="s">
        <v>44045</v>
      </c>
      <c r="G2397" t="s">
        <v>44033</v>
      </c>
      <c r="H2397">
        <v>103</v>
      </c>
      <c r="I2397" t="s">
        <v>25</v>
      </c>
      <c r="J2397" t="s">
        <v>26</v>
      </c>
      <c r="M2397" t="s">
        <v>22655</v>
      </c>
      <c r="N2397" t="s">
        <v>22656</v>
      </c>
      <c r="O2397" t="s">
        <v>22657</v>
      </c>
      <c r="P2397" t="s">
        <v>4637</v>
      </c>
      <c r="Q2397" t="s">
        <v>22658</v>
      </c>
      <c r="R2397" t="s">
        <v>22659</v>
      </c>
      <c r="S2397" t="s">
        <v>22660</v>
      </c>
      <c r="T2397">
        <v>3.6</v>
      </c>
      <c r="U2397">
        <v>13092</v>
      </c>
      <c r="W2397">
        <v>4000000</v>
      </c>
      <c r="X2397"/>
      <c r="Y2397"/>
      <c r="Z2397"/>
      <c r="AA2397">
        <v>1079949</v>
      </c>
      <c r="AB2397">
        <v>123</v>
      </c>
    </row>
    <row r="2398" spans="1:28" hidden="1" x14ac:dyDescent="0.2">
      <c r="A2398" t="s">
        <v>22661</v>
      </c>
      <c r="B2398" t="s">
        <v>22662</v>
      </c>
      <c r="C2398">
        <v>2009</v>
      </c>
      <c r="D2398" s="1">
        <v>40299</v>
      </c>
      <c r="E2398" t="s">
        <v>1045</v>
      </c>
      <c r="F2398" t="s">
        <v>44036</v>
      </c>
      <c r="H2398">
        <v>89</v>
      </c>
      <c r="I2398" t="s">
        <v>25</v>
      </c>
      <c r="J2398" t="s">
        <v>26</v>
      </c>
      <c r="M2398" t="s">
        <v>22663</v>
      </c>
      <c r="N2398" t="s">
        <v>22664</v>
      </c>
      <c r="O2398" t="s">
        <v>22665</v>
      </c>
      <c r="P2398" t="s">
        <v>8431</v>
      </c>
      <c r="Q2398" t="s">
        <v>22666</v>
      </c>
      <c r="R2398" t="s">
        <v>22667</v>
      </c>
      <c r="S2398" t="s">
        <v>22668</v>
      </c>
      <c r="T2398">
        <v>4.8</v>
      </c>
      <c r="U2398">
        <v>10668</v>
      </c>
      <c r="W2398">
        <v>10000000</v>
      </c>
      <c r="X2398"/>
      <c r="Y2398"/>
      <c r="Z2398"/>
      <c r="AA2398">
        <v>1895782</v>
      </c>
      <c r="AB2398">
        <v>24</v>
      </c>
    </row>
    <row r="2399" spans="1:28" x14ac:dyDescent="0.2">
      <c r="A2399" t="s">
        <v>34586</v>
      </c>
      <c r="B2399" t="s">
        <v>34587</v>
      </c>
      <c r="C2399">
        <v>2015</v>
      </c>
      <c r="D2399" t="s">
        <v>27150</v>
      </c>
      <c r="E2399" t="s">
        <v>16512</v>
      </c>
      <c r="F2399" t="s">
        <v>44044</v>
      </c>
      <c r="G2399" t="s">
        <v>44042</v>
      </c>
      <c r="H2399">
        <v>96</v>
      </c>
      <c r="I2399" t="s">
        <v>34588</v>
      </c>
      <c r="J2399" t="s">
        <v>26</v>
      </c>
      <c r="M2399" t="s">
        <v>34589</v>
      </c>
      <c r="N2399" t="s">
        <v>34590</v>
      </c>
      <c r="O2399" t="s">
        <v>34591</v>
      </c>
      <c r="P2399" t="s">
        <v>34592</v>
      </c>
      <c r="Q2399" t="s">
        <v>34593</v>
      </c>
      <c r="R2399" t="s">
        <v>34594</v>
      </c>
      <c r="S2399" t="s">
        <v>34595</v>
      </c>
      <c r="T2399">
        <v>5.7</v>
      </c>
      <c r="U2399">
        <v>84260</v>
      </c>
      <c r="V2399" s="12">
        <f>W2399*1.09195121025074</f>
        <v>38218292.358775899</v>
      </c>
      <c r="W2399" s="3">
        <v>35000000</v>
      </c>
      <c r="X2399" s="13">
        <f>Y2399*1.09195121025074</f>
        <v>24533359.218747988</v>
      </c>
      <c r="Y2399" s="3">
        <v>22467450</v>
      </c>
      <c r="Z2399" s="13">
        <f>AA2399*1.09195121025074</f>
        <v>89919622.630511612</v>
      </c>
      <c r="AA2399" s="3">
        <v>82347656</v>
      </c>
      <c r="AB2399">
        <v>212</v>
      </c>
    </row>
    <row r="2400" spans="1:28" x14ac:dyDescent="0.2">
      <c r="A2400" t="s">
        <v>10255</v>
      </c>
      <c r="B2400" t="s">
        <v>10256</v>
      </c>
      <c r="C2400">
        <v>2005</v>
      </c>
      <c r="D2400" s="1">
        <v>38992</v>
      </c>
      <c r="E2400" t="s">
        <v>1045</v>
      </c>
      <c r="F2400" t="s">
        <v>44032</v>
      </c>
      <c r="G2400" t="s">
        <v>44036</v>
      </c>
      <c r="H2400">
        <v>105</v>
      </c>
      <c r="I2400" t="s">
        <v>25</v>
      </c>
      <c r="J2400" t="s">
        <v>26</v>
      </c>
      <c r="M2400" t="s">
        <v>1205</v>
      </c>
      <c r="N2400" t="s">
        <v>1205</v>
      </c>
      <c r="O2400" t="s">
        <v>10257</v>
      </c>
      <c r="P2400" t="s">
        <v>4206</v>
      </c>
      <c r="Q2400" t="s">
        <v>10258</v>
      </c>
      <c r="R2400" t="s">
        <v>10259</v>
      </c>
      <c r="S2400" t="s">
        <v>10260</v>
      </c>
      <c r="T2400">
        <v>6.2</v>
      </c>
      <c r="U2400">
        <v>39316</v>
      </c>
      <c r="V2400" s="12">
        <f>W2400*1.32519713261649</f>
        <v>29154336.917562779</v>
      </c>
      <c r="W2400" s="3">
        <v>22000000</v>
      </c>
      <c r="X2400" s="13">
        <f>Y2400*1.32519713261649</f>
        <v>30250477.701397907</v>
      </c>
      <c r="Y2400" s="3">
        <v>22827153</v>
      </c>
      <c r="Z2400" s="13">
        <f>AA2400*1.32519713261649</f>
        <v>90030572.245949998</v>
      </c>
      <c r="AA2400" s="3">
        <v>67937494</v>
      </c>
      <c r="AB2400">
        <v>202</v>
      </c>
    </row>
    <row r="2401" spans="1:28" hidden="1" x14ac:dyDescent="0.2">
      <c r="A2401" t="s">
        <v>22685</v>
      </c>
      <c r="B2401" t="s">
        <v>22686</v>
      </c>
      <c r="C2401">
        <v>2011</v>
      </c>
      <c r="D2401" t="s">
        <v>18331</v>
      </c>
      <c r="E2401" t="s">
        <v>1045</v>
      </c>
      <c r="F2401" t="s">
        <v>44036</v>
      </c>
      <c r="H2401">
        <v>95</v>
      </c>
      <c r="I2401" t="s">
        <v>25</v>
      </c>
      <c r="J2401" t="s">
        <v>26</v>
      </c>
      <c r="M2401" t="s">
        <v>22687</v>
      </c>
      <c r="N2401" t="s">
        <v>22687</v>
      </c>
      <c r="O2401" t="s">
        <v>22688</v>
      </c>
      <c r="P2401" t="s">
        <v>22689</v>
      </c>
      <c r="Q2401" t="s">
        <v>22690</v>
      </c>
      <c r="R2401" t="s">
        <v>22691</v>
      </c>
      <c r="S2401" t="s">
        <v>22692</v>
      </c>
      <c r="T2401">
        <v>6.1</v>
      </c>
      <c r="U2401">
        <v>20980</v>
      </c>
      <c r="W2401"/>
      <c r="X2401"/>
      <c r="Y2401">
        <v>200227</v>
      </c>
      <c r="Z2401"/>
      <c r="AA2401">
        <v>1378947</v>
      </c>
      <c r="AB2401">
        <v>38</v>
      </c>
    </row>
    <row r="2402" spans="1:28" x14ac:dyDescent="0.2">
      <c r="A2402" t="s">
        <v>972</v>
      </c>
      <c r="B2402" t="s">
        <v>973</v>
      </c>
      <c r="C2402">
        <v>2000</v>
      </c>
      <c r="D2402" t="s">
        <v>974</v>
      </c>
      <c r="E2402" t="s">
        <v>1045</v>
      </c>
      <c r="F2402" t="s">
        <v>44032</v>
      </c>
      <c r="G2402" t="s">
        <v>44036</v>
      </c>
      <c r="H2402">
        <v>128</v>
      </c>
      <c r="I2402" t="s">
        <v>25</v>
      </c>
      <c r="J2402" t="s">
        <v>26</v>
      </c>
      <c r="K2402" t="s">
        <v>975</v>
      </c>
      <c r="L2402" t="s">
        <v>308</v>
      </c>
      <c r="M2402" t="s">
        <v>976</v>
      </c>
      <c r="N2402" t="s">
        <v>977</v>
      </c>
      <c r="O2402" t="s">
        <v>978</v>
      </c>
      <c r="P2402" t="s">
        <v>979</v>
      </c>
      <c r="Q2402" t="s">
        <v>980</v>
      </c>
      <c r="R2402" t="s">
        <v>981</v>
      </c>
      <c r="S2402" t="s">
        <v>982</v>
      </c>
      <c r="T2402">
        <v>6.3</v>
      </c>
      <c r="U2402">
        <v>49326</v>
      </c>
      <c r="V2402" s="12">
        <f>W2402*1.5029674796748</f>
        <v>43586056.910569198</v>
      </c>
      <c r="W2402" s="3">
        <v>29000000</v>
      </c>
      <c r="X2402" s="13">
        <f>Y2402*1.5029674796748</f>
        <v>55681758.830894433</v>
      </c>
      <c r="Y2402" s="3">
        <v>37047880</v>
      </c>
      <c r="Z2402" s="13">
        <f>AA2402*1.5029674796748</f>
        <v>90095660.612154663</v>
      </c>
      <c r="AA2402" s="3">
        <v>59945183</v>
      </c>
      <c r="AB2402">
        <v>262</v>
      </c>
    </row>
    <row r="2403" spans="1:28" x14ac:dyDescent="0.2">
      <c r="A2403" t="s">
        <v>17404</v>
      </c>
      <c r="B2403" t="s">
        <v>17405</v>
      </c>
      <c r="C2403">
        <v>2011</v>
      </c>
      <c r="D2403" t="s">
        <v>15198</v>
      </c>
      <c r="E2403" t="s">
        <v>16512</v>
      </c>
      <c r="F2403" t="s">
        <v>44046</v>
      </c>
      <c r="G2403" t="s">
        <v>44042</v>
      </c>
      <c r="H2403">
        <v>87</v>
      </c>
      <c r="I2403" t="s">
        <v>25</v>
      </c>
      <c r="J2403" t="s">
        <v>26</v>
      </c>
      <c r="M2403" t="s">
        <v>17406</v>
      </c>
      <c r="N2403" t="s">
        <v>17407</v>
      </c>
      <c r="O2403" t="s">
        <v>17408</v>
      </c>
      <c r="P2403" t="s">
        <v>17409</v>
      </c>
      <c r="Q2403" t="s">
        <v>17410</v>
      </c>
      <c r="R2403" t="s">
        <v>17411</v>
      </c>
      <c r="S2403" t="s">
        <v>17412</v>
      </c>
      <c r="T2403">
        <v>5.7</v>
      </c>
      <c r="U2403">
        <v>113397</v>
      </c>
      <c r="V2403" s="12">
        <f>W2403*1.1505830469594</f>
        <v>69034982.817564011</v>
      </c>
      <c r="W2403" s="3">
        <v>60000000</v>
      </c>
      <c r="X2403" s="13">
        <f>Y2403*1.1505830469594</f>
        <v>33524538.239256039</v>
      </c>
      <c r="Y2403" s="3">
        <v>29137000</v>
      </c>
      <c r="Z2403" s="13">
        <f>AA2403*1.1505830469594</f>
        <v>90101588.868782371</v>
      </c>
      <c r="AA2403" s="3">
        <v>78309505</v>
      </c>
      <c r="AB2403">
        <v>274</v>
      </c>
    </row>
    <row r="2404" spans="1:28" hidden="1" x14ac:dyDescent="0.2">
      <c r="A2404" t="s">
        <v>2494</v>
      </c>
      <c r="B2404" t="s">
        <v>2495</v>
      </c>
      <c r="C2404">
        <v>2000</v>
      </c>
      <c r="D2404" t="s">
        <v>48</v>
      </c>
      <c r="E2404" t="s">
        <v>44041</v>
      </c>
      <c r="F2404" t="s">
        <v>44046</v>
      </c>
      <c r="G2404" t="s">
        <v>44045</v>
      </c>
      <c r="H2404">
        <v>106</v>
      </c>
      <c r="I2404" t="s">
        <v>817</v>
      </c>
      <c r="J2404" t="s">
        <v>27</v>
      </c>
      <c r="M2404" t="s">
        <v>2496</v>
      </c>
      <c r="N2404" t="s">
        <v>2497</v>
      </c>
      <c r="O2404" t="s">
        <v>2498</v>
      </c>
      <c r="P2404" t="s">
        <v>1440</v>
      </c>
      <c r="Q2404" t="s">
        <v>2499</v>
      </c>
      <c r="R2404" t="s">
        <v>2500</v>
      </c>
      <c r="S2404" t="s">
        <v>2501</v>
      </c>
      <c r="T2404">
        <v>6.9</v>
      </c>
      <c r="U2404">
        <v>57008</v>
      </c>
      <c r="V2404" s="12">
        <f>W2404*1.5029674796748</f>
        <v>21041544.715447202</v>
      </c>
      <c r="W2404" s="3">
        <v>14000000</v>
      </c>
      <c r="X2404" s="13">
        <f>Y2404*1.5029674796748</f>
        <v>894214.54951219703</v>
      </c>
      <c r="Y2404" s="3">
        <v>594966</v>
      </c>
      <c r="Z2404" s="13">
        <f>AA2404*1.5029674796748</f>
        <v>90333876.448780686</v>
      </c>
      <c r="AA2404" s="3">
        <v>60103680</v>
      </c>
      <c r="AB2404">
        <v>177</v>
      </c>
    </row>
    <row r="2405" spans="1:28" x14ac:dyDescent="0.2">
      <c r="A2405" t="s">
        <v>7442</v>
      </c>
      <c r="B2405" t="s">
        <v>7443</v>
      </c>
      <c r="C2405">
        <v>2004</v>
      </c>
      <c r="D2405" s="1">
        <v>38140</v>
      </c>
      <c r="E2405" t="s">
        <v>1045</v>
      </c>
      <c r="F2405" t="s">
        <v>44032</v>
      </c>
      <c r="H2405">
        <v>106</v>
      </c>
      <c r="I2405" t="s">
        <v>25</v>
      </c>
      <c r="J2405" t="s">
        <v>26</v>
      </c>
      <c r="M2405" t="s">
        <v>7444</v>
      </c>
      <c r="N2405" t="s">
        <v>7445</v>
      </c>
      <c r="O2405" t="s">
        <v>7446</v>
      </c>
      <c r="P2405" t="s">
        <v>1590</v>
      </c>
      <c r="Q2405" t="s">
        <v>7447</v>
      </c>
      <c r="R2405" t="s">
        <v>7448</v>
      </c>
      <c r="S2405" t="s">
        <v>7449</v>
      </c>
      <c r="T2405">
        <v>5.7</v>
      </c>
      <c r="U2405">
        <v>14025</v>
      </c>
      <c r="V2405" s="12">
        <f>W2405*1.37009528851244</f>
        <v>41102858.655373201</v>
      </c>
      <c r="W2405" s="3">
        <v>30000000</v>
      </c>
      <c r="X2405" s="13">
        <f>Y2405*1.37009528851244</f>
        <v>89208653.846728399</v>
      </c>
      <c r="Y2405" s="3">
        <v>65111277</v>
      </c>
      <c r="Z2405" s="13">
        <f>AA2405*1.37009528851244</f>
        <v>90414571.986913681</v>
      </c>
      <c r="AA2405" s="3">
        <v>65991448</v>
      </c>
      <c r="AB2405">
        <v>68</v>
      </c>
    </row>
    <row r="2406" spans="1:28" x14ac:dyDescent="0.2">
      <c r="A2406" t="s">
        <v>22088</v>
      </c>
      <c r="B2406" t="s">
        <v>22089</v>
      </c>
      <c r="C2406">
        <v>2010</v>
      </c>
      <c r="D2406" t="s">
        <v>22090</v>
      </c>
      <c r="E2406" t="s">
        <v>1045</v>
      </c>
      <c r="F2406" t="s">
        <v>44032</v>
      </c>
      <c r="G2406" t="s">
        <v>44040</v>
      </c>
      <c r="H2406">
        <v>120</v>
      </c>
      <c r="I2406" t="s">
        <v>229</v>
      </c>
      <c r="J2406" t="s">
        <v>26</v>
      </c>
      <c r="K2406" t="s">
        <v>307</v>
      </c>
      <c r="M2406" t="s">
        <v>16497</v>
      </c>
      <c r="N2406" t="s">
        <v>17172</v>
      </c>
      <c r="O2406" t="s">
        <v>22091</v>
      </c>
      <c r="P2406" t="s">
        <v>22092</v>
      </c>
      <c r="Q2406" t="s">
        <v>22093</v>
      </c>
      <c r="R2406" t="s">
        <v>22094</v>
      </c>
      <c r="S2406" t="s">
        <v>22095</v>
      </c>
      <c r="T2406">
        <v>6.2</v>
      </c>
      <c r="U2406">
        <v>41732</v>
      </c>
      <c r="V2406" s="12">
        <f>W2406*1.18690152988223</f>
        <v>17803522.948233452</v>
      </c>
      <c r="W2406" s="3">
        <v>15000000</v>
      </c>
      <c r="X2406" s="13">
        <f>Y2406*1.18690152988223</f>
        <v>75966000.430508554</v>
      </c>
      <c r="Y2406" s="3">
        <v>64003625</v>
      </c>
      <c r="Z2406" s="13">
        <f>AA2406*1.18690152988223</f>
        <v>90437787.523929477</v>
      </c>
      <c r="AA2406" s="3">
        <v>76196538</v>
      </c>
      <c r="AB2406">
        <v>130</v>
      </c>
    </row>
    <row r="2407" spans="1:28" x14ac:dyDescent="0.2">
      <c r="A2407" t="s">
        <v>9947</v>
      </c>
      <c r="B2407" t="s">
        <v>6117</v>
      </c>
      <c r="C2407">
        <v>2005</v>
      </c>
      <c r="D2407" s="1">
        <v>38543</v>
      </c>
      <c r="E2407" t="s">
        <v>176</v>
      </c>
      <c r="F2407" t="s">
        <v>44046</v>
      </c>
      <c r="G2407" t="s">
        <v>44045</v>
      </c>
      <c r="H2407">
        <v>105</v>
      </c>
      <c r="I2407" t="s">
        <v>25</v>
      </c>
      <c r="J2407" t="s">
        <v>26</v>
      </c>
      <c r="M2407" t="s">
        <v>6684</v>
      </c>
      <c r="N2407" t="s">
        <v>9948</v>
      </c>
      <c r="O2407" t="s">
        <v>9949</v>
      </c>
      <c r="P2407" t="s">
        <v>6495</v>
      </c>
      <c r="Q2407" t="s">
        <v>9950</v>
      </c>
      <c r="R2407" t="s">
        <v>9951</v>
      </c>
      <c r="S2407" t="s">
        <v>9952</v>
      </c>
      <c r="T2407">
        <v>5.6</v>
      </c>
      <c r="U2407">
        <v>59001</v>
      </c>
      <c r="V2407" s="12">
        <f>W2407*1.32519713261649</f>
        <v>39755913.978494696</v>
      </c>
      <c r="W2407" s="3">
        <v>30000000</v>
      </c>
      <c r="X2407" s="13">
        <f>Y2407*1.32519713261649</f>
        <v>33757213.028530531</v>
      </c>
      <c r="Y2407" s="3">
        <v>25473352</v>
      </c>
      <c r="Z2407" s="13">
        <f>AA2407*1.32519713261649</f>
        <v>90586605.084838882</v>
      </c>
      <c r="AA2407" s="3">
        <v>68357079</v>
      </c>
      <c r="AB2407">
        <v>434</v>
      </c>
    </row>
    <row r="2408" spans="1:28" hidden="1" x14ac:dyDescent="0.2">
      <c r="A2408" t="s">
        <v>22738</v>
      </c>
      <c r="B2408" t="s">
        <v>22739</v>
      </c>
      <c r="C2408">
        <v>2011</v>
      </c>
      <c r="D2408" s="1">
        <v>40636</v>
      </c>
      <c r="E2408" t="s">
        <v>16512</v>
      </c>
      <c r="F2408" t="s">
        <v>44032</v>
      </c>
      <c r="G2408" t="s">
        <v>44049</v>
      </c>
      <c r="H2408">
        <v>121</v>
      </c>
      <c r="I2408" t="s">
        <v>22740</v>
      </c>
      <c r="J2408" t="s">
        <v>26</v>
      </c>
      <c r="K2408" t="s">
        <v>3329</v>
      </c>
      <c r="L2408" t="s">
        <v>1121</v>
      </c>
      <c r="M2408" t="s">
        <v>22741</v>
      </c>
      <c r="N2408" t="s">
        <v>22742</v>
      </c>
      <c r="O2408" t="s">
        <v>22743</v>
      </c>
      <c r="P2408" t="s">
        <v>19053</v>
      </c>
      <c r="Q2408" t="s">
        <v>22744</v>
      </c>
      <c r="R2408" t="s">
        <v>22745</v>
      </c>
      <c r="S2408" t="s">
        <v>22746</v>
      </c>
      <c r="T2408">
        <v>6.1</v>
      </c>
      <c r="U2408">
        <v>39815</v>
      </c>
      <c r="W2408">
        <v>25000000</v>
      </c>
      <c r="X2408"/>
      <c r="Y2408"/>
      <c r="Z2408"/>
      <c r="AA2408">
        <v>5151023</v>
      </c>
      <c r="AB2408">
        <v>118</v>
      </c>
    </row>
    <row r="2409" spans="1:28" hidden="1" x14ac:dyDescent="0.2">
      <c r="A2409" t="s">
        <v>22747</v>
      </c>
      <c r="B2409" t="s">
        <v>22748</v>
      </c>
      <c r="C2409">
        <v>2008</v>
      </c>
      <c r="D2409" s="1">
        <v>39791</v>
      </c>
      <c r="E2409" t="s">
        <v>176</v>
      </c>
      <c r="H2409">
        <v>109</v>
      </c>
      <c r="I2409" t="s">
        <v>22749</v>
      </c>
      <c r="J2409" t="s">
        <v>1076</v>
      </c>
      <c r="M2409" t="s">
        <v>7868</v>
      </c>
      <c r="N2409" t="s">
        <v>22750</v>
      </c>
      <c r="O2409" t="s">
        <v>22751</v>
      </c>
      <c r="P2409" t="s">
        <v>22752</v>
      </c>
      <c r="Q2409" t="s">
        <v>22753</v>
      </c>
      <c r="R2409" t="s">
        <v>22754</v>
      </c>
      <c r="S2409" t="s">
        <v>22755</v>
      </c>
      <c r="T2409">
        <v>7.4</v>
      </c>
      <c r="U2409">
        <v>19223</v>
      </c>
      <c r="W2409"/>
      <c r="X2409"/>
      <c r="Y2409">
        <v>41343</v>
      </c>
      <c r="Z2409"/>
      <c r="AA2409">
        <v>3823754</v>
      </c>
      <c r="AB2409">
        <v>41</v>
      </c>
    </row>
    <row r="2410" spans="1:28" hidden="1" x14ac:dyDescent="0.2">
      <c r="A2410" t="s">
        <v>22756</v>
      </c>
      <c r="B2410" t="s">
        <v>22757</v>
      </c>
      <c r="C2410">
        <v>2009</v>
      </c>
      <c r="D2410" t="s">
        <v>13163</v>
      </c>
      <c r="E2410" t="s">
        <v>44041</v>
      </c>
      <c r="F2410" t="s">
        <v>44033</v>
      </c>
      <c r="G2410" t="s">
        <v>44042</v>
      </c>
      <c r="H2410">
        <v>90</v>
      </c>
      <c r="I2410" t="s">
        <v>25</v>
      </c>
      <c r="J2410" t="s">
        <v>26</v>
      </c>
      <c r="M2410" t="s">
        <v>22758</v>
      </c>
      <c r="N2410" t="s">
        <v>22759</v>
      </c>
      <c r="O2410" t="s">
        <v>22760</v>
      </c>
      <c r="P2410" t="s">
        <v>22761</v>
      </c>
      <c r="Q2410" t="s">
        <v>22762</v>
      </c>
      <c r="R2410" t="s">
        <v>22763</v>
      </c>
      <c r="S2410" t="s">
        <v>22764</v>
      </c>
      <c r="T2410">
        <v>5.6</v>
      </c>
      <c r="U2410">
        <v>18503</v>
      </c>
      <c r="W2410">
        <v>4500000</v>
      </c>
      <c r="X2410"/>
      <c r="Y2410"/>
      <c r="Z2410"/>
      <c r="AA2410">
        <v>708152</v>
      </c>
      <c r="AB2410">
        <v>62</v>
      </c>
    </row>
    <row r="2411" spans="1:28" x14ac:dyDescent="0.2">
      <c r="A2411" t="s">
        <v>1857</v>
      </c>
      <c r="B2411" t="s">
        <v>1858</v>
      </c>
      <c r="C2411">
        <v>2006</v>
      </c>
      <c r="D2411" t="s">
        <v>1859</v>
      </c>
      <c r="E2411" t="s">
        <v>44043</v>
      </c>
      <c r="F2411" t="s">
        <v>44032</v>
      </c>
      <c r="G2411" t="s">
        <v>44033</v>
      </c>
      <c r="H2411">
        <v>109</v>
      </c>
      <c r="I2411" t="s">
        <v>1860</v>
      </c>
      <c r="J2411" t="s">
        <v>26</v>
      </c>
      <c r="K2411" t="s">
        <v>307</v>
      </c>
      <c r="L2411" t="s">
        <v>64</v>
      </c>
      <c r="M2411" t="s">
        <v>1861</v>
      </c>
      <c r="N2411" t="s">
        <v>1862</v>
      </c>
      <c r="O2411" t="s">
        <v>1863</v>
      </c>
      <c r="P2411" t="s">
        <v>1864</v>
      </c>
      <c r="Q2411" t="s">
        <v>1864</v>
      </c>
      <c r="R2411" t="s">
        <v>1865</v>
      </c>
      <c r="S2411" t="s">
        <v>1866</v>
      </c>
      <c r="T2411">
        <v>7.9</v>
      </c>
      <c r="U2411">
        <v>456395</v>
      </c>
      <c r="V2411" s="12">
        <f>W2411*1.28378472222222</f>
        <v>97567638.888888732</v>
      </c>
      <c r="W2411" s="3">
        <v>76000000</v>
      </c>
      <c r="X2411" s="13">
        <f>Y2411*1.28378472222222</f>
        <v>45641606.133992977</v>
      </c>
      <c r="Y2411" s="3">
        <v>35552383</v>
      </c>
      <c r="Z2411" s="13">
        <f>AA2411*1.28378472222222</f>
        <v>90629378.141388729</v>
      </c>
      <c r="AA2411" s="3">
        <v>70595464</v>
      </c>
      <c r="AB2411">
        <v>1356</v>
      </c>
    </row>
    <row r="2412" spans="1:28" hidden="1" x14ac:dyDescent="0.2">
      <c r="A2412" t="s">
        <v>22773</v>
      </c>
      <c r="B2412" t="s">
        <v>22774</v>
      </c>
      <c r="C2412">
        <v>2010</v>
      </c>
      <c r="D2412" s="1">
        <v>40759</v>
      </c>
      <c r="E2412" t="s">
        <v>1045</v>
      </c>
      <c r="F2412" t="s">
        <v>44032</v>
      </c>
      <c r="G2412" t="s">
        <v>44036</v>
      </c>
      <c r="H2412">
        <v>107</v>
      </c>
      <c r="I2412" t="s">
        <v>25</v>
      </c>
      <c r="J2412" t="s">
        <v>26</v>
      </c>
      <c r="M2412" t="s">
        <v>8904</v>
      </c>
      <c r="N2412" t="s">
        <v>22775</v>
      </c>
      <c r="O2412" t="s">
        <v>22776</v>
      </c>
      <c r="P2412" t="s">
        <v>22777</v>
      </c>
      <c r="Q2412" t="s">
        <v>22778</v>
      </c>
      <c r="R2412" t="s">
        <v>22779</v>
      </c>
      <c r="S2412" t="s">
        <v>22780</v>
      </c>
      <c r="T2412">
        <v>6.1</v>
      </c>
      <c r="U2412">
        <v>35592</v>
      </c>
      <c r="W2412"/>
      <c r="X2412"/>
      <c r="Y2412">
        <v>4234170</v>
      </c>
      <c r="Z2412"/>
      <c r="AA2412">
        <v>6344112</v>
      </c>
      <c r="AB2412">
        <v>160</v>
      </c>
    </row>
    <row r="2413" spans="1:28" x14ac:dyDescent="0.2">
      <c r="A2413" t="s">
        <v>2708</v>
      </c>
      <c r="B2413" t="s">
        <v>2709</v>
      </c>
      <c r="C2413">
        <v>2001</v>
      </c>
      <c r="D2413" s="1">
        <v>37145</v>
      </c>
      <c r="E2413" t="s">
        <v>176</v>
      </c>
      <c r="F2413" t="s">
        <v>44057</v>
      </c>
      <c r="G2413" t="s">
        <v>44036</v>
      </c>
      <c r="H2413">
        <v>131</v>
      </c>
      <c r="I2413" t="s">
        <v>912</v>
      </c>
      <c r="J2413" t="s">
        <v>26</v>
      </c>
      <c r="K2413" t="s">
        <v>2390</v>
      </c>
      <c r="L2413" t="s">
        <v>307</v>
      </c>
      <c r="M2413" t="s">
        <v>2710</v>
      </c>
      <c r="N2413" t="s">
        <v>2711</v>
      </c>
      <c r="O2413" t="s">
        <v>2712</v>
      </c>
      <c r="P2413" t="s">
        <v>2713</v>
      </c>
      <c r="Q2413" t="s">
        <v>2714</v>
      </c>
      <c r="R2413" t="s">
        <v>2715</v>
      </c>
      <c r="S2413" t="s">
        <v>2716</v>
      </c>
      <c r="T2413">
        <v>5.9</v>
      </c>
      <c r="U2413">
        <v>32547</v>
      </c>
      <c r="V2413" s="12">
        <f>W2413*1.46138339920949</f>
        <v>83298853.754940927</v>
      </c>
      <c r="W2413" s="3">
        <v>57000000</v>
      </c>
      <c r="X2413" s="13">
        <f>Y2413*1.46138339920949</f>
        <v>37329424.104150295</v>
      </c>
      <c r="Y2413" s="3">
        <v>25543895</v>
      </c>
      <c r="Z2413" s="13">
        <f>AA2413*1.46138339920949</f>
        <v>90770753.629842132</v>
      </c>
      <c r="AA2413" s="3">
        <v>62112895</v>
      </c>
      <c r="AB2413">
        <v>218</v>
      </c>
    </row>
    <row r="2414" spans="1:28" x14ac:dyDescent="0.2">
      <c r="A2414" t="s">
        <v>12736</v>
      </c>
      <c r="B2414" t="s">
        <v>12737</v>
      </c>
      <c r="C2414">
        <v>2006</v>
      </c>
      <c r="D2414" s="1">
        <v>39001</v>
      </c>
      <c r="E2414" t="s">
        <v>3496</v>
      </c>
      <c r="F2414" t="s">
        <v>44042</v>
      </c>
      <c r="H2414">
        <v>102</v>
      </c>
      <c r="I2414" t="s">
        <v>1026</v>
      </c>
      <c r="J2414" t="s">
        <v>26</v>
      </c>
      <c r="K2414" t="s">
        <v>934</v>
      </c>
      <c r="M2414" t="s">
        <v>8649</v>
      </c>
      <c r="N2414" t="s">
        <v>10452</v>
      </c>
      <c r="O2414" t="s">
        <v>12738</v>
      </c>
      <c r="P2414" t="s">
        <v>10454</v>
      </c>
      <c r="Q2414" t="s">
        <v>10454</v>
      </c>
      <c r="R2414" t="s">
        <v>12739</v>
      </c>
      <c r="S2414" t="s">
        <v>12740</v>
      </c>
      <c r="T2414">
        <v>5.0999999999999996</v>
      </c>
      <c r="U2414">
        <v>46658</v>
      </c>
      <c r="V2414" s="12">
        <f>W2414*1.28378472222222</f>
        <v>25675694.444444403</v>
      </c>
      <c r="W2414" s="3">
        <v>20000000</v>
      </c>
      <c r="X2414" s="13">
        <f>Y2414*1.28378472222222</f>
        <v>50252262.477326304</v>
      </c>
      <c r="Y2414" s="3">
        <v>39143839</v>
      </c>
      <c r="Z2414" s="13">
        <f>AA2414*1.28378472222222</f>
        <v>90777926.155381799</v>
      </c>
      <c r="AA2414" s="3">
        <v>70711175</v>
      </c>
      <c r="AB2414">
        <v>288</v>
      </c>
    </row>
    <row r="2415" spans="1:28" hidden="1" x14ac:dyDescent="0.2">
      <c r="A2415" t="s">
        <v>22797</v>
      </c>
      <c r="B2415" t="s">
        <v>22798</v>
      </c>
      <c r="C2415">
        <v>2009</v>
      </c>
      <c r="D2415" t="s">
        <v>19690</v>
      </c>
      <c r="E2415" t="s">
        <v>176</v>
      </c>
      <c r="F2415" t="s">
        <v>44034</v>
      </c>
      <c r="G2415" t="s">
        <v>44045</v>
      </c>
      <c r="H2415">
        <v>112</v>
      </c>
      <c r="I2415" t="s">
        <v>1561</v>
      </c>
      <c r="J2415" t="s">
        <v>26</v>
      </c>
      <c r="M2415" t="s">
        <v>4745</v>
      </c>
      <c r="N2415" t="s">
        <v>22799</v>
      </c>
      <c r="O2415" t="s">
        <v>22800</v>
      </c>
      <c r="P2415" t="s">
        <v>16022</v>
      </c>
      <c r="Q2415" t="s">
        <v>22801</v>
      </c>
      <c r="R2415" t="s">
        <v>22802</v>
      </c>
      <c r="S2415" t="s">
        <v>22803</v>
      </c>
      <c r="T2415">
        <v>6.3</v>
      </c>
      <c r="U2415">
        <v>59995</v>
      </c>
      <c r="W2415"/>
      <c r="X2415"/>
      <c r="Y2415"/>
      <c r="Z2415"/>
      <c r="AA2415">
        <v>22873653</v>
      </c>
      <c r="AB2415">
        <v>144</v>
      </c>
    </row>
    <row r="2416" spans="1:28" x14ac:dyDescent="0.2">
      <c r="A2416" t="s">
        <v>10631</v>
      </c>
      <c r="B2416" t="s">
        <v>10632</v>
      </c>
      <c r="C2416">
        <v>2005</v>
      </c>
      <c r="D2416" t="s">
        <v>9294</v>
      </c>
      <c r="E2416" t="s">
        <v>3496</v>
      </c>
      <c r="F2416" t="s">
        <v>44042</v>
      </c>
      <c r="H2416">
        <v>113</v>
      </c>
      <c r="I2416" t="s">
        <v>1705</v>
      </c>
      <c r="J2416" t="s">
        <v>26</v>
      </c>
      <c r="M2416" t="s">
        <v>10633</v>
      </c>
      <c r="N2416" t="s">
        <v>10634</v>
      </c>
      <c r="O2416" t="s">
        <v>10635</v>
      </c>
      <c r="P2416" t="s">
        <v>9412</v>
      </c>
      <c r="Q2416" t="s">
        <v>10636</v>
      </c>
      <c r="R2416" t="s">
        <v>10637</v>
      </c>
      <c r="S2416" t="s">
        <v>10638</v>
      </c>
      <c r="T2416">
        <v>5.3</v>
      </c>
      <c r="U2416">
        <v>113634</v>
      </c>
      <c r="V2416" s="12">
        <f>W2416*1.32519713261649</f>
        <v>53007885.304659598</v>
      </c>
      <c r="W2416" s="3">
        <v>40000000</v>
      </c>
      <c r="X2416" s="13">
        <f>Y2416*1.32519713261649</f>
        <v>42492181.017921224</v>
      </c>
      <c r="Y2416" s="3">
        <v>32064800</v>
      </c>
      <c r="Z2416" s="13">
        <f>AA2416*1.32519713261649</f>
        <v>91128666.370358601</v>
      </c>
      <c r="AA2416" s="3">
        <v>68766121</v>
      </c>
      <c r="AB2416">
        <v>609</v>
      </c>
    </row>
    <row r="2417" spans="1:28" x14ac:dyDescent="0.2">
      <c r="A2417" t="s">
        <v>18851</v>
      </c>
      <c r="B2417" t="s">
        <v>18852</v>
      </c>
      <c r="C2417">
        <v>2008</v>
      </c>
      <c r="D2417" t="s">
        <v>18567</v>
      </c>
      <c r="E2417" t="s">
        <v>176</v>
      </c>
      <c r="F2417" t="s">
        <v>44036</v>
      </c>
      <c r="H2417">
        <v>119</v>
      </c>
      <c r="I2417" t="s">
        <v>229</v>
      </c>
      <c r="J2417" t="s">
        <v>26</v>
      </c>
      <c r="M2417" t="s">
        <v>3736</v>
      </c>
      <c r="N2417" t="s">
        <v>18853</v>
      </c>
      <c r="O2417" t="s">
        <v>18854</v>
      </c>
      <c r="P2417" t="s">
        <v>4951</v>
      </c>
      <c r="Q2417" t="s">
        <v>18855</v>
      </c>
      <c r="R2417" t="s">
        <v>18856</v>
      </c>
      <c r="S2417" t="s">
        <v>18857</v>
      </c>
      <c r="T2417">
        <v>7.3</v>
      </c>
      <c r="U2417">
        <v>192030</v>
      </c>
      <c r="V2417" s="12">
        <f>W2417*1.20207800169993</f>
        <v>42072730.05949755</v>
      </c>
      <c r="W2417" s="3">
        <v>35000000</v>
      </c>
      <c r="X2417" s="13">
        <f>Y2417*1.20207800169993</f>
        <v>27541386.094387911</v>
      </c>
      <c r="Y2417" s="3">
        <v>22911480</v>
      </c>
      <c r="Z2417" s="13">
        <f>AA2417*1.20207800169993</f>
        <v>91335305.021202683</v>
      </c>
      <c r="AA2417" s="3">
        <v>75981180</v>
      </c>
      <c r="AB2417">
        <v>491</v>
      </c>
    </row>
    <row r="2418" spans="1:28" hidden="1" x14ac:dyDescent="0.2">
      <c r="A2418" t="s">
        <v>22819</v>
      </c>
      <c r="B2418" t="s">
        <v>22820</v>
      </c>
      <c r="C2418">
        <v>2009</v>
      </c>
      <c r="D2418" t="s">
        <v>22821</v>
      </c>
      <c r="E2418" t="s">
        <v>3496</v>
      </c>
      <c r="F2418" t="s">
        <v>44033</v>
      </c>
      <c r="H2418">
        <v>94</v>
      </c>
      <c r="I2418" t="s">
        <v>1983</v>
      </c>
      <c r="J2418" t="s">
        <v>26</v>
      </c>
      <c r="M2418" t="s">
        <v>22822</v>
      </c>
      <c r="N2418" t="s">
        <v>22823</v>
      </c>
      <c r="O2418" t="s">
        <v>22824</v>
      </c>
      <c r="P2418" t="s">
        <v>1652</v>
      </c>
      <c r="Q2418" t="s">
        <v>22825</v>
      </c>
      <c r="R2418" t="s">
        <v>22826</v>
      </c>
      <c r="S2418" t="s">
        <v>22827</v>
      </c>
      <c r="T2418">
        <v>5.2</v>
      </c>
      <c r="U2418">
        <v>11267</v>
      </c>
      <c r="W2418"/>
      <c r="X2418"/>
      <c r="Y2418"/>
      <c r="Z2418"/>
      <c r="AA2418">
        <v>149857</v>
      </c>
      <c r="AB2418">
        <v>77</v>
      </c>
    </row>
    <row r="2419" spans="1:28" x14ac:dyDescent="0.2">
      <c r="A2419" t="s">
        <v>13614</v>
      </c>
      <c r="B2419" t="s">
        <v>13615</v>
      </c>
      <c r="C2419">
        <v>2008</v>
      </c>
      <c r="D2419" t="s">
        <v>10679</v>
      </c>
      <c r="E2419" t="s">
        <v>16512</v>
      </c>
      <c r="F2419" t="s">
        <v>44033</v>
      </c>
      <c r="G2419" t="s">
        <v>44042</v>
      </c>
      <c r="H2419">
        <v>105</v>
      </c>
      <c r="I2419" t="s">
        <v>1178</v>
      </c>
      <c r="J2419" t="s">
        <v>26</v>
      </c>
      <c r="M2419" t="s">
        <v>167</v>
      </c>
      <c r="N2419" t="s">
        <v>13616</v>
      </c>
      <c r="O2419" t="s">
        <v>13617</v>
      </c>
      <c r="P2419" t="s">
        <v>1671</v>
      </c>
      <c r="Q2419" t="s">
        <v>13618</v>
      </c>
      <c r="R2419" t="s">
        <v>13619</v>
      </c>
      <c r="S2419" t="s">
        <v>13620</v>
      </c>
      <c r="T2419">
        <v>6.4</v>
      </c>
      <c r="U2419">
        <v>195474</v>
      </c>
      <c r="V2419" s="12">
        <f>W2419*1.20207800169993</f>
        <v>54093510.076496847</v>
      </c>
      <c r="W2419" s="3">
        <v>45000000</v>
      </c>
      <c r="X2419" s="13">
        <f>Y2419*1.20207800169993</f>
        <v>43654703.176230714</v>
      </c>
      <c r="Y2419" s="3">
        <v>36316032</v>
      </c>
      <c r="Z2419" s="13">
        <f>AA2419*1.20207800169993</f>
        <v>91375159.917349041</v>
      </c>
      <c r="AA2419" s="3">
        <v>76014335</v>
      </c>
      <c r="AB2419">
        <v>236</v>
      </c>
    </row>
    <row r="2420" spans="1:28" x14ac:dyDescent="0.2">
      <c r="A2420" t="s">
        <v>34336</v>
      </c>
      <c r="B2420" t="s">
        <v>34337</v>
      </c>
      <c r="C2420">
        <v>2019</v>
      </c>
      <c r="D2420" t="s">
        <v>34338</v>
      </c>
      <c r="E2420" t="s">
        <v>1045</v>
      </c>
      <c r="F2420" t="s">
        <v>44032</v>
      </c>
      <c r="G2420" t="s">
        <v>44055</v>
      </c>
      <c r="H2420">
        <v>108</v>
      </c>
      <c r="I2420" t="s">
        <v>34339</v>
      </c>
      <c r="J2420" t="s">
        <v>26</v>
      </c>
      <c r="K2420" t="s">
        <v>307</v>
      </c>
      <c r="M2420" t="s">
        <v>15862</v>
      </c>
      <c r="N2420" t="s">
        <v>34340</v>
      </c>
      <c r="O2420" t="s">
        <v>34341</v>
      </c>
      <c r="P2420" t="s">
        <v>34342</v>
      </c>
      <c r="Q2420" t="s">
        <v>34342</v>
      </c>
      <c r="R2420" t="s">
        <v>34343</v>
      </c>
      <c r="S2420" t="s">
        <v>34344</v>
      </c>
      <c r="T2420">
        <v>7.9</v>
      </c>
      <c r="U2420">
        <v>253681</v>
      </c>
      <c r="V2420" s="12">
        <f>W2420*1.01233684194057</f>
        <v>14172715.787167981</v>
      </c>
      <c r="W2420" s="3">
        <v>14000000</v>
      </c>
      <c r="X2420" s="13">
        <f>Y2420*1.01233684194057</f>
        <v>33782597.592735618</v>
      </c>
      <c r="Y2420" s="3">
        <v>33370906</v>
      </c>
      <c r="Z2420" s="13">
        <f>AA2420*1.01233684194057</f>
        <v>91449473.92512244</v>
      </c>
      <c r="AA2420" s="3">
        <v>90335025</v>
      </c>
      <c r="AB2420">
        <v>1439</v>
      </c>
    </row>
    <row r="2421" spans="1:28" x14ac:dyDescent="0.2">
      <c r="A2421" t="s">
        <v>17597</v>
      </c>
      <c r="B2421" t="s">
        <v>17598</v>
      </c>
      <c r="C2421">
        <v>2009</v>
      </c>
      <c r="D2421" s="1">
        <v>39967</v>
      </c>
      <c r="E2421" t="s">
        <v>16512</v>
      </c>
      <c r="F2421" t="s">
        <v>44031</v>
      </c>
      <c r="G2421" t="s">
        <v>44038</v>
      </c>
      <c r="H2421">
        <v>92</v>
      </c>
      <c r="I2421" t="s">
        <v>25</v>
      </c>
      <c r="J2421" t="s">
        <v>26</v>
      </c>
      <c r="K2421" t="s">
        <v>27</v>
      </c>
      <c r="L2421" t="s">
        <v>308</v>
      </c>
      <c r="M2421" t="s">
        <v>1757</v>
      </c>
      <c r="N2421" t="s">
        <v>17599</v>
      </c>
      <c r="O2421" t="s">
        <v>17600</v>
      </c>
      <c r="P2421" t="s">
        <v>6012</v>
      </c>
      <c r="Q2421" t="s">
        <v>17601</v>
      </c>
      <c r="R2421" t="s">
        <v>17602</v>
      </c>
      <c r="S2421" t="s">
        <v>17603</v>
      </c>
      <c r="T2421">
        <v>5.6</v>
      </c>
      <c r="U2421">
        <v>41718</v>
      </c>
      <c r="V2421" s="12">
        <f>W2421*1.20636999678377</f>
        <v>84445899.774863899</v>
      </c>
      <c r="W2421" s="3">
        <v>70000000</v>
      </c>
      <c r="X2421" s="13">
        <f>Y2421*1.20636999678377</f>
        <v>43336402.854323439</v>
      </c>
      <c r="Y2421" s="3">
        <v>35922978</v>
      </c>
      <c r="Z2421" s="13">
        <f>AA2421*1.20636999678377</f>
        <v>91714440.659065679</v>
      </c>
      <c r="AA2421" s="3">
        <v>76025134</v>
      </c>
      <c r="AB2421">
        <v>121</v>
      </c>
    </row>
    <row r="2422" spans="1:28" hidden="1" x14ac:dyDescent="0.2">
      <c r="A2422" t="s">
        <v>22852</v>
      </c>
      <c r="B2422" t="s">
        <v>22853</v>
      </c>
      <c r="C2422">
        <v>2009</v>
      </c>
      <c r="D2422" t="s">
        <v>14166</v>
      </c>
      <c r="E2422" t="s">
        <v>176</v>
      </c>
      <c r="F2422" t="s">
        <v>44042</v>
      </c>
      <c r="H2422">
        <v>89</v>
      </c>
      <c r="I2422" t="s">
        <v>4877</v>
      </c>
      <c r="J2422" t="s">
        <v>26</v>
      </c>
      <c r="M2422" t="s">
        <v>3401</v>
      </c>
      <c r="N2422" t="s">
        <v>22854</v>
      </c>
      <c r="O2422" t="s">
        <v>22855</v>
      </c>
      <c r="P2422" t="s">
        <v>22856</v>
      </c>
      <c r="Q2422" t="s">
        <v>22857</v>
      </c>
      <c r="R2422" t="s">
        <v>22858</v>
      </c>
      <c r="S2422" t="s">
        <v>22859</v>
      </c>
      <c r="T2422">
        <v>6.6</v>
      </c>
      <c r="U2422">
        <v>12083</v>
      </c>
      <c r="W2422"/>
      <c r="X2422"/>
      <c r="Y2422">
        <v>15676</v>
      </c>
      <c r="Z2422"/>
      <c r="AA2422">
        <v>364355</v>
      </c>
      <c r="AB2422">
        <v>53</v>
      </c>
    </row>
    <row r="2423" spans="1:28" x14ac:dyDescent="0.2">
      <c r="A2423" t="s">
        <v>3786</v>
      </c>
      <c r="B2423" t="s">
        <v>3787</v>
      </c>
      <c r="C2423">
        <v>2002</v>
      </c>
      <c r="D2423" s="1">
        <v>37869</v>
      </c>
      <c r="E2423" t="s">
        <v>44041</v>
      </c>
      <c r="F2423" t="s">
        <v>44032</v>
      </c>
      <c r="G2423" t="s">
        <v>44045</v>
      </c>
      <c r="H2423">
        <v>115</v>
      </c>
      <c r="I2423" t="s">
        <v>25</v>
      </c>
      <c r="J2423" t="s">
        <v>26</v>
      </c>
      <c r="K2423" t="s">
        <v>308</v>
      </c>
      <c r="M2423" t="s">
        <v>3788</v>
      </c>
      <c r="N2423" t="s">
        <v>3789</v>
      </c>
      <c r="O2423" t="s">
        <v>3790</v>
      </c>
      <c r="P2423" t="s">
        <v>3083</v>
      </c>
      <c r="Q2423" t="s">
        <v>3791</v>
      </c>
      <c r="R2423" t="s">
        <v>3792</v>
      </c>
      <c r="S2423" t="s">
        <v>3793</v>
      </c>
      <c r="T2423">
        <v>6.4</v>
      </c>
      <c r="U2423">
        <v>38167</v>
      </c>
      <c r="V2423" s="12">
        <f>W2423*1.43863813229572</f>
        <v>60422801.556420244</v>
      </c>
      <c r="W2423" s="3">
        <v>42000000</v>
      </c>
      <c r="X2423" s="13">
        <f>Y2423*1.43863813229572</f>
        <v>59766663.161128409</v>
      </c>
      <c r="Y2423" s="3">
        <v>41543917</v>
      </c>
      <c r="Z2423" s="13">
        <f>AA2423*1.43863813229572</f>
        <v>91758944.01284048</v>
      </c>
      <c r="AA2423" s="3">
        <v>63781810</v>
      </c>
      <c r="AB2423">
        <v>188</v>
      </c>
    </row>
    <row r="2424" spans="1:28" hidden="1" x14ac:dyDescent="0.2">
      <c r="A2424" t="s">
        <v>22867</v>
      </c>
      <c r="B2424" t="s">
        <v>22868</v>
      </c>
      <c r="C2424">
        <v>2008</v>
      </c>
      <c r="D2424" s="1">
        <v>39605</v>
      </c>
      <c r="E2424" t="s">
        <v>44041</v>
      </c>
      <c r="F2424" t="s">
        <v>44032</v>
      </c>
      <c r="G2424" t="s">
        <v>44042</v>
      </c>
      <c r="H2424">
        <v>99</v>
      </c>
      <c r="I2424" t="s">
        <v>943</v>
      </c>
      <c r="J2424" t="s">
        <v>944</v>
      </c>
      <c r="M2424" t="s">
        <v>22869</v>
      </c>
      <c r="N2424" t="s">
        <v>22869</v>
      </c>
      <c r="O2424" t="s">
        <v>22870</v>
      </c>
      <c r="P2424" t="s">
        <v>22871</v>
      </c>
      <c r="Q2424" t="s">
        <v>22872</v>
      </c>
      <c r="R2424" t="s">
        <v>22873</v>
      </c>
      <c r="S2424" t="s">
        <v>22874</v>
      </c>
      <c r="T2424">
        <v>7.7</v>
      </c>
      <c r="U2424">
        <v>10466</v>
      </c>
      <c r="W2424" t="s">
        <v>22875</v>
      </c>
      <c r="X2424"/>
      <c r="Y2424"/>
      <c r="Z2424"/>
      <c r="AA2424">
        <v>831931</v>
      </c>
      <c r="AB2424">
        <v>48</v>
      </c>
    </row>
    <row r="2425" spans="1:28" hidden="1" x14ac:dyDescent="0.2">
      <c r="A2425" t="s">
        <v>22876</v>
      </c>
      <c r="B2425" t="s">
        <v>16082</v>
      </c>
      <c r="C2425">
        <v>2017</v>
      </c>
      <c r="D2425" t="s">
        <v>22877</v>
      </c>
      <c r="E2425" t="s">
        <v>16512</v>
      </c>
      <c r="F2425" t="s">
        <v>44031</v>
      </c>
      <c r="G2425" t="s">
        <v>44044</v>
      </c>
      <c r="H2425">
        <v>101</v>
      </c>
      <c r="I2425" t="s">
        <v>25</v>
      </c>
      <c r="J2425" t="s">
        <v>26</v>
      </c>
      <c r="K2425" t="s">
        <v>934</v>
      </c>
      <c r="L2425" t="s">
        <v>308</v>
      </c>
      <c r="M2425" t="s">
        <v>22878</v>
      </c>
      <c r="N2425" t="s">
        <v>22879</v>
      </c>
      <c r="O2425" t="s">
        <v>22880</v>
      </c>
      <c r="P2425" t="s">
        <v>22881</v>
      </c>
      <c r="Q2425" t="s">
        <v>22882</v>
      </c>
      <c r="R2425" t="s">
        <v>22883</v>
      </c>
      <c r="S2425" t="s">
        <v>22884</v>
      </c>
      <c r="T2425">
        <v>4.5</v>
      </c>
      <c r="U2425">
        <v>73728</v>
      </c>
      <c r="W2425"/>
      <c r="X2425"/>
      <c r="Y2425"/>
      <c r="Z2425"/>
      <c r="AA2425"/>
      <c r="AB2425">
        <v>1043</v>
      </c>
    </row>
    <row r="2426" spans="1:28" hidden="1" x14ac:dyDescent="0.2">
      <c r="A2426" t="s">
        <v>22885</v>
      </c>
      <c r="B2426" t="s">
        <v>22886</v>
      </c>
      <c r="C2426">
        <v>2009</v>
      </c>
      <c r="D2426" t="s">
        <v>16603</v>
      </c>
      <c r="E2426" t="s">
        <v>16512</v>
      </c>
      <c r="F2426" t="s">
        <v>44031</v>
      </c>
      <c r="G2426" t="s">
        <v>44044</v>
      </c>
      <c r="H2426">
        <v>113</v>
      </c>
      <c r="I2426" t="s">
        <v>3621</v>
      </c>
      <c r="J2426" t="s">
        <v>308</v>
      </c>
      <c r="K2426" t="s">
        <v>22887</v>
      </c>
      <c r="L2426" t="s">
        <v>26</v>
      </c>
      <c r="M2426" t="s">
        <v>22888</v>
      </c>
      <c r="N2426" t="s">
        <v>22889</v>
      </c>
      <c r="O2426" t="s">
        <v>22890</v>
      </c>
      <c r="P2426" t="s">
        <v>22891</v>
      </c>
      <c r="Q2426" t="s">
        <v>22892</v>
      </c>
      <c r="R2426" t="s">
        <v>22893</v>
      </c>
      <c r="S2426" t="s">
        <v>22894</v>
      </c>
      <c r="T2426">
        <v>7.6</v>
      </c>
      <c r="U2426">
        <v>62902</v>
      </c>
      <c r="W2426" t="s">
        <v>22895</v>
      </c>
      <c r="X2426"/>
      <c r="Y2426"/>
      <c r="Z2426"/>
      <c r="AA2426">
        <v>19305314</v>
      </c>
      <c r="AB2426">
        <v>71</v>
      </c>
    </row>
    <row r="2427" spans="1:28" x14ac:dyDescent="0.2">
      <c r="A2427" t="s">
        <v>26922</v>
      </c>
      <c r="B2427" t="s">
        <v>26923</v>
      </c>
      <c r="C2427">
        <v>2011</v>
      </c>
      <c r="D2427" s="1">
        <v>41041</v>
      </c>
      <c r="E2427" t="s">
        <v>16512</v>
      </c>
      <c r="F2427" t="s">
        <v>44031</v>
      </c>
      <c r="G2427" t="s">
        <v>44032</v>
      </c>
      <c r="H2427">
        <v>117</v>
      </c>
      <c r="I2427" t="s">
        <v>25</v>
      </c>
      <c r="J2427" t="s">
        <v>26</v>
      </c>
      <c r="K2427" t="s">
        <v>308</v>
      </c>
      <c r="M2427" t="s">
        <v>4470</v>
      </c>
      <c r="N2427" t="s">
        <v>26924</v>
      </c>
      <c r="O2427" t="s">
        <v>26925</v>
      </c>
      <c r="P2427" t="s">
        <v>8535</v>
      </c>
      <c r="Q2427" t="s">
        <v>26926</v>
      </c>
      <c r="R2427" t="s">
        <v>26927</v>
      </c>
      <c r="S2427" t="s">
        <v>26928</v>
      </c>
      <c r="T2427">
        <v>6.8</v>
      </c>
      <c r="U2427">
        <v>237555</v>
      </c>
      <c r="V2427" s="12">
        <f>W2427*1.1505830469594</f>
        <v>28764576.173985001</v>
      </c>
      <c r="W2427" s="3">
        <v>25000000</v>
      </c>
      <c r="X2427" s="13">
        <f>Y2427*1.1505830469594</f>
        <v>59347345.099764936</v>
      </c>
      <c r="Y2427" s="3">
        <v>51580236</v>
      </c>
      <c r="Z2427" s="13">
        <f>AA2427*1.1505830469594</f>
        <v>91795465.724685535</v>
      </c>
      <c r="AA2427" s="3">
        <v>79781695</v>
      </c>
      <c r="AB2427">
        <v>861</v>
      </c>
    </row>
    <row r="2428" spans="1:28" x14ac:dyDescent="0.2">
      <c r="A2428" t="s">
        <v>21324</v>
      </c>
      <c r="B2428" t="s">
        <v>21325</v>
      </c>
      <c r="C2428">
        <v>2012</v>
      </c>
      <c r="D2428" t="s">
        <v>21326</v>
      </c>
      <c r="E2428" t="s">
        <v>44037</v>
      </c>
      <c r="F2428" t="s">
        <v>44038</v>
      </c>
      <c r="G2428" t="s">
        <v>44040</v>
      </c>
      <c r="H2428">
        <v>87</v>
      </c>
      <c r="I2428" t="s">
        <v>25</v>
      </c>
      <c r="J2428" t="s">
        <v>26</v>
      </c>
      <c r="M2428" t="s">
        <v>330</v>
      </c>
      <c r="N2428" t="s">
        <v>21327</v>
      </c>
      <c r="O2428" t="s">
        <v>21328</v>
      </c>
      <c r="P2428" t="s">
        <v>14751</v>
      </c>
      <c r="Q2428" t="s">
        <v>21329</v>
      </c>
      <c r="R2428" t="s">
        <v>21330</v>
      </c>
      <c r="S2428" t="s">
        <v>21331</v>
      </c>
      <c r="T2428">
        <v>6.9</v>
      </c>
      <c r="U2428">
        <v>95469</v>
      </c>
      <c r="V2428" s="12">
        <f>W2428*1.12725506764114</f>
        <v>43962947.638004459</v>
      </c>
      <c r="W2428" s="3">
        <v>39000000</v>
      </c>
      <c r="X2428" s="13">
        <f>Y2428*1.12725506764114</f>
        <v>39782035.245468065</v>
      </c>
      <c r="Y2428" s="3">
        <v>35291068</v>
      </c>
      <c r="Z2428" s="13">
        <f>AA2428*1.12725506764114</f>
        <v>91861219.370488733</v>
      </c>
      <c r="AA2428" s="3">
        <v>81491068</v>
      </c>
      <c r="AB2428">
        <v>196</v>
      </c>
    </row>
    <row r="2429" spans="1:28" hidden="1" x14ac:dyDescent="0.2">
      <c r="A2429" t="s">
        <v>22914</v>
      </c>
      <c r="B2429" t="s">
        <v>22915</v>
      </c>
      <c r="C2429">
        <v>2009</v>
      </c>
      <c r="D2429" s="1">
        <v>39915</v>
      </c>
      <c r="E2429" t="s">
        <v>1045</v>
      </c>
      <c r="F2429" t="s">
        <v>44032</v>
      </c>
      <c r="G2429" t="s">
        <v>44034</v>
      </c>
      <c r="H2429">
        <v>116</v>
      </c>
      <c r="I2429" t="s">
        <v>22916</v>
      </c>
      <c r="J2429" t="s">
        <v>26</v>
      </c>
      <c r="K2429" t="s">
        <v>27</v>
      </c>
      <c r="M2429" t="s">
        <v>6364</v>
      </c>
      <c r="N2429" t="s">
        <v>6365</v>
      </c>
      <c r="O2429" t="s">
        <v>22917</v>
      </c>
      <c r="P2429" t="s">
        <v>22918</v>
      </c>
      <c r="Q2429" t="s">
        <v>22919</v>
      </c>
      <c r="R2429" t="s">
        <v>22920</v>
      </c>
      <c r="S2429" t="s">
        <v>22921</v>
      </c>
      <c r="T2429">
        <v>7.2</v>
      </c>
      <c r="U2429">
        <v>15785</v>
      </c>
      <c r="W2429"/>
      <c r="X2429"/>
      <c r="Y2429">
        <v>55804</v>
      </c>
      <c r="Z2429"/>
      <c r="AA2429">
        <v>11650726</v>
      </c>
      <c r="AB2429">
        <v>51</v>
      </c>
    </row>
    <row r="2430" spans="1:28" x14ac:dyDescent="0.2">
      <c r="A2430" t="s">
        <v>36850</v>
      </c>
      <c r="B2430" t="s">
        <v>36851</v>
      </c>
      <c r="C2430">
        <v>2016</v>
      </c>
      <c r="D2430" t="s">
        <v>35420</v>
      </c>
      <c r="E2430" t="s">
        <v>44043</v>
      </c>
      <c r="F2430" t="s">
        <v>44044</v>
      </c>
      <c r="G2430" t="s">
        <v>44032</v>
      </c>
      <c r="H2430">
        <v>96</v>
      </c>
      <c r="I2430" t="s">
        <v>25</v>
      </c>
      <c r="J2430" t="s">
        <v>26</v>
      </c>
      <c r="M2430" t="s">
        <v>28986</v>
      </c>
      <c r="N2430" t="s">
        <v>36852</v>
      </c>
      <c r="O2430" t="s">
        <v>36853</v>
      </c>
      <c r="P2430" t="s">
        <v>12550</v>
      </c>
      <c r="Q2430" t="s">
        <v>36854</v>
      </c>
      <c r="R2430" t="s">
        <v>36855</v>
      </c>
      <c r="S2430" t="s">
        <v>36856</v>
      </c>
      <c r="T2430">
        <v>6.5</v>
      </c>
      <c r="U2430">
        <v>112666</v>
      </c>
      <c r="V2430" s="12">
        <f>W2430*1.07834771485832</f>
        <v>20488606.58230808</v>
      </c>
      <c r="W2430" s="3">
        <v>19000000</v>
      </c>
      <c r="X2430" s="13">
        <f>Y2430*1.07834771485832</f>
        <v>41606564.928048067</v>
      </c>
      <c r="Y2430" s="3">
        <v>38583626</v>
      </c>
      <c r="Z2430" s="13">
        <f>AA2430*1.07834771485832</f>
        <v>91930679.33716546</v>
      </c>
      <c r="AA2430" s="3">
        <v>85251425</v>
      </c>
      <c r="AB2430">
        <v>270</v>
      </c>
    </row>
    <row r="2431" spans="1:28" x14ac:dyDescent="0.2">
      <c r="A2431" t="s">
        <v>22298</v>
      </c>
      <c r="B2431" t="s">
        <v>22299</v>
      </c>
      <c r="C2431">
        <v>2010</v>
      </c>
      <c r="D2431" t="s">
        <v>21710</v>
      </c>
      <c r="E2431" t="s">
        <v>1045</v>
      </c>
      <c r="F2431" t="s">
        <v>44036</v>
      </c>
      <c r="H2431">
        <v>104</v>
      </c>
      <c r="I2431" t="s">
        <v>25</v>
      </c>
      <c r="J2431" t="s">
        <v>26</v>
      </c>
      <c r="M2431" t="s">
        <v>22300</v>
      </c>
      <c r="N2431" t="s">
        <v>22301</v>
      </c>
      <c r="O2431" t="s">
        <v>22302</v>
      </c>
      <c r="P2431" t="s">
        <v>1958</v>
      </c>
      <c r="Q2431" t="s">
        <v>22303</v>
      </c>
      <c r="R2431" t="s">
        <v>22304</v>
      </c>
      <c r="S2431" t="s">
        <v>22305</v>
      </c>
      <c r="T2431">
        <v>5.4</v>
      </c>
      <c r="U2431">
        <v>47803</v>
      </c>
      <c r="V2431" s="12">
        <f>W2431*1.18690152988223</f>
        <v>41541553.545878053</v>
      </c>
      <c r="W2431" s="3">
        <v>35000000</v>
      </c>
      <c r="X2431" s="13">
        <f>Y2431*1.18690152988223</f>
        <v>44496946.663595513</v>
      </c>
      <c r="Y2431" s="3">
        <v>37490007</v>
      </c>
      <c r="Z2431" s="13">
        <f>AA2431*1.18690152988223</f>
        <v>91957579.325897783</v>
      </c>
      <c r="AA2431" s="3">
        <v>77477008</v>
      </c>
      <c r="AB2431">
        <v>105</v>
      </c>
    </row>
    <row r="2432" spans="1:28" hidden="1" x14ac:dyDescent="0.2">
      <c r="A2432" t="s">
        <v>5643</v>
      </c>
      <c r="B2432" t="s">
        <v>5644</v>
      </c>
      <c r="C2432">
        <v>2003</v>
      </c>
      <c r="D2432" t="s">
        <v>5645</v>
      </c>
      <c r="E2432" t="s">
        <v>16512</v>
      </c>
      <c r="F2432" t="s">
        <v>44038</v>
      </c>
      <c r="G2432" t="s">
        <v>44044</v>
      </c>
      <c r="H2432">
        <v>84</v>
      </c>
      <c r="I2432" t="s">
        <v>817</v>
      </c>
      <c r="J2432" t="s">
        <v>27</v>
      </c>
      <c r="M2432" t="s">
        <v>1254</v>
      </c>
      <c r="N2432" t="s">
        <v>1255</v>
      </c>
      <c r="O2432" t="s">
        <v>5646</v>
      </c>
      <c r="P2432" t="s">
        <v>1257</v>
      </c>
      <c r="Q2432" t="s">
        <v>1258</v>
      </c>
      <c r="R2432" t="s">
        <v>5647</v>
      </c>
      <c r="S2432" t="s">
        <v>5648</v>
      </c>
      <c r="T2432">
        <v>5.8</v>
      </c>
      <c r="U2432">
        <v>39644</v>
      </c>
      <c r="V2432" s="12">
        <f>W2432*1.40658152173913</f>
        <v>1828555.9782608689</v>
      </c>
      <c r="W2432" s="3">
        <v>1300000</v>
      </c>
      <c r="X2432" s="13">
        <f>Y2432*1.40658152173913</f>
        <v>699363.58526086935</v>
      </c>
      <c r="Y2432" s="3">
        <v>497208</v>
      </c>
      <c r="Z2432" s="13">
        <f>AA2432*1.40658152173913</f>
        <v>92127162.498304322</v>
      </c>
      <c r="AA2432" s="3">
        <v>65497208</v>
      </c>
      <c r="AB2432">
        <v>38</v>
      </c>
    </row>
    <row r="2433" spans="1:28" hidden="1" x14ac:dyDescent="0.2">
      <c r="A2433" t="s">
        <v>41259</v>
      </c>
      <c r="B2433" t="s">
        <v>41260</v>
      </c>
      <c r="C2433">
        <v>2017</v>
      </c>
      <c r="D2433" t="s">
        <v>40527</v>
      </c>
      <c r="E2433" t="s">
        <v>16512</v>
      </c>
      <c r="F2433" t="s">
        <v>44031</v>
      </c>
      <c r="G2433" t="s">
        <v>44042</v>
      </c>
      <c r="H2433">
        <v>161</v>
      </c>
      <c r="I2433" t="s">
        <v>943</v>
      </c>
      <c r="J2433" t="s">
        <v>944</v>
      </c>
      <c r="K2433" t="s">
        <v>26</v>
      </c>
      <c r="M2433" t="s">
        <v>34252</v>
      </c>
      <c r="N2433" t="s">
        <v>41261</v>
      </c>
      <c r="O2433" t="s">
        <v>41262</v>
      </c>
      <c r="P2433" t="s">
        <v>9379</v>
      </c>
      <c r="Q2433" t="s">
        <v>30888</v>
      </c>
      <c r="R2433" t="s">
        <v>41263</v>
      </c>
      <c r="S2433" t="s">
        <v>41264</v>
      </c>
      <c r="T2433">
        <v>5.9</v>
      </c>
      <c r="U2433">
        <v>21205</v>
      </c>
      <c r="V2433" s="12">
        <f>W2433*1.05585427545692</f>
        <v>21613337.018603154</v>
      </c>
      <c r="W2433" s="3">
        <v>20470000</v>
      </c>
      <c r="X2433" s="13">
        <f>Y2433*1.05585427545692</f>
        <v>5871522.2133281715</v>
      </c>
      <c r="Y2433" s="3">
        <v>5560921</v>
      </c>
      <c r="Z2433" s="13">
        <f>AA2433*1.05585427545692</f>
        <v>92197195.332898259</v>
      </c>
      <c r="AA2433" s="3">
        <v>87320000</v>
      </c>
      <c r="AB2433">
        <v>174</v>
      </c>
    </row>
    <row r="2434" spans="1:28" x14ac:dyDescent="0.2">
      <c r="A2434" t="s">
        <v>6968</v>
      </c>
      <c r="B2434" t="s">
        <v>6969</v>
      </c>
      <c r="C2434">
        <v>2003</v>
      </c>
      <c r="D2434" t="s">
        <v>5098</v>
      </c>
      <c r="E2434" t="s">
        <v>1045</v>
      </c>
      <c r="F2434" t="s">
        <v>44044</v>
      </c>
      <c r="G2434" t="s">
        <v>44032</v>
      </c>
      <c r="H2434">
        <v>116</v>
      </c>
      <c r="I2434" t="s">
        <v>229</v>
      </c>
      <c r="J2434" t="s">
        <v>26</v>
      </c>
      <c r="M2434" t="s">
        <v>1005</v>
      </c>
      <c r="N2434" t="s">
        <v>6970</v>
      </c>
      <c r="O2434" t="s">
        <v>6971</v>
      </c>
      <c r="P2434" t="s">
        <v>1391</v>
      </c>
      <c r="Q2434" t="s">
        <v>6972</v>
      </c>
      <c r="R2434" t="s">
        <v>6973</v>
      </c>
      <c r="S2434" t="s">
        <v>6974</v>
      </c>
      <c r="T2434">
        <v>7.3</v>
      </c>
      <c r="U2434">
        <v>122129</v>
      </c>
      <c r="V2434" s="12">
        <f>W2434*1.40658152173913</f>
        <v>87208054.347826064</v>
      </c>
      <c r="W2434" s="3">
        <v>62000000</v>
      </c>
      <c r="X2434" s="13">
        <f>Y2434*1.40658152173913</f>
        <v>51911944.668804333</v>
      </c>
      <c r="Y2434" s="3">
        <v>36906460</v>
      </c>
      <c r="Z2434" s="13">
        <f>AA2434*1.40658152173913</f>
        <v>92223462.695608661</v>
      </c>
      <c r="AA2434" s="3">
        <v>65565672</v>
      </c>
      <c r="AB2434">
        <v>354</v>
      </c>
    </row>
    <row r="2435" spans="1:28" x14ac:dyDescent="0.2">
      <c r="A2435" t="s">
        <v>29817</v>
      </c>
      <c r="B2435" t="s">
        <v>29818</v>
      </c>
      <c r="C2435">
        <v>2014</v>
      </c>
      <c r="D2435" t="s">
        <v>20340</v>
      </c>
      <c r="E2435" t="s">
        <v>44041</v>
      </c>
      <c r="F2435" t="s">
        <v>44032</v>
      </c>
      <c r="H2435">
        <v>141</v>
      </c>
      <c r="I2435" t="s">
        <v>25</v>
      </c>
      <c r="J2435" t="s">
        <v>26</v>
      </c>
      <c r="M2435" t="s">
        <v>5848</v>
      </c>
      <c r="N2435" t="s">
        <v>29819</v>
      </c>
      <c r="O2435" t="s">
        <v>29820</v>
      </c>
      <c r="P2435" t="s">
        <v>9224</v>
      </c>
      <c r="Q2435" t="s">
        <v>29821</v>
      </c>
      <c r="R2435" t="s">
        <v>29822</v>
      </c>
      <c r="S2435" t="s">
        <v>29823</v>
      </c>
      <c r="T2435">
        <v>7.4</v>
      </c>
      <c r="U2435">
        <v>173959</v>
      </c>
      <c r="V2435" s="12">
        <f>W2435*1.09324733035956</f>
        <v>54662366.517977998</v>
      </c>
      <c r="W2435" s="3">
        <v>50000000</v>
      </c>
      <c r="X2435" s="13">
        <f>Y2435*1.09324733035956</f>
        <v>51513145.139176287</v>
      </c>
      <c r="Y2435" s="3">
        <v>47119388</v>
      </c>
      <c r="Z2435" s="13">
        <f>AA2435*1.09324733035956</f>
        <v>92291270.56158787</v>
      </c>
      <c r="AA2435" s="3">
        <v>84419388</v>
      </c>
      <c r="AB2435">
        <v>350</v>
      </c>
    </row>
    <row r="2436" spans="1:28" x14ac:dyDescent="0.2">
      <c r="A2436" t="s">
        <v>21294</v>
      </c>
      <c r="B2436" t="s">
        <v>21295</v>
      </c>
      <c r="C2436">
        <v>2009</v>
      </c>
      <c r="D2436" t="s">
        <v>14166</v>
      </c>
      <c r="E2436" t="s">
        <v>176</v>
      </c>
      <c r="F2436" t="s">
        <v>44046</v>
      </c>
      <c r="G2436" t="s">
        <v>44045</v>
      </c>
      <c r="H2436">
        <v>88</v>
      </c>
      <c r="I2436" t="s">
        <v>25</v>
      </c>
      <c r="J2436" t="s">
        <v>26</v>
      </c>
      <c r="K2436" t="s">
        <v>975</v>
      </c>
      <c r="M2436" t="s">
        <v>8326</v>
      </c>
      <c r="N2436" t="s">
        <v>8326</v>
      </c>
      <c r="O2436" t="s">
        <v>21296</v>
      </c>
      <c r="P2436" t="s">
        <v>21297</v>
      </c>
      <c r="Q2436" t="s">
        <v>21298</v>
      </c>
      <c r="R2436" t="s">
        <v>21299</v>
      </c>
      <c r="S2436" t="s">
        <v>21300</v>
      </c>
      <c r="T2436">
        <v>4.8</v>
      </c>
      <c r="U2436">
        <v>48970</v>
      </c>
      <c r="V2436" s="12">
        <f>W2436*1.20636999678377</f>
        <v>19301919.948540319</v>
      </c>
      <c r="W2436" s="3">
        <v>16000000</v>
      </c>
      <c r="X2436" s="13">
        <f>Y2436*1.20636999678377</f>
        <v>51476302.37446215</v>
      </c>
      <c r="Y2436" s="3">
        <v>42670410</v>
      </c>
      <c r="Z2436" s="13">
        <f>AA2436*1.20636999678377</f>
        <v>92304254.252413213</v>
      </c>
      <c r="AA2436" s="3">
        <v>76514050</v>
      </c>
      <c r="AB2436">
        <v>242</v>
      </c>
    </row>
    <row r="2437" spans="1:28" x14ac:dyDescent="0.2">
      <c r="A2437" t="s">
        <v>7628</v>
      </c>
      <c r="B2437" t="s">
        <v>7629</v>
      </c>
      <c r="C2437">
        <v>2003</v>
      </c>
      <c r="D2437" t="s">
        <v>7630</v>
      </c>
      <c r="E2437" t="s">
        <v>1045</v>
      </c>
      <c r="H2437">
        <v>118</v>
      </c>
      <c r="I2437" t="s">
        <v>25</v>
      </c>
      <c r="J2437" t="s">
        <v>26</v>
      </c>
      <c r="M2437" t="s">
        <v>1167</v>
      </c>
      <c r="N2437" t="s">
        <v>7631</v>
      </c>
      <c r="O2437" t="s">
        <v>7632</v>
      </c>
      <c r="P2437" t="s">
        <v>520</v>
      </c>
      <c r="Q2437" t="s">
        <v>7633</v>
      </c>
      <c r="R2437" t="s">
        <v>7634</v>
      </c>
      <c r="S2437" t="s">
        <v>7635</v>
      </c>
      <c r="T2437">
        <v>5.7</v>
      </c>
      <c r="U2437">
        <v>50580</v>
      </c>
      <c r="V2437" s="12">
        <f>W2437*1.40658152173913</f>
        <v>77361983.695652142</v>
      </c>
      <c r="W2437" s="3">
        <v>55000000</v>
      </c>
      <c r="X2437" s="13">
        <f>Y2437*1.40658152173913</f>
        <v>47588508.320385851</v>
      </c>
      <c r="Y2437" s="3">
        <v>33832741</v>
      </c>
      <c r="Z2437" s="13">
        <f>AA2437*1.40658152173913</f>
        <v>92531266.336592361</v>
      </c>
      <c r="AA2437" s="3">
        <v>65784503</v>
      </c>
      <c r="AB2437">
        <v>152</v>
      </c>
    </row>
    <row r="2438" spans="1:28" x14ac:dyDescent="0.2">
      <c r="A2438" t="s">
        <v>22235</v>
      </c>
      <c r="B2438" t="s">
        <v>22236</v>
      </c>
      <c r="C2438">
        <v>2019</v>
      </c>
      <c r="D2438" t="s">
        <v>22237</v>
      </c>
      <c r="E2438" t="s">
        <v>16512</v>
      </c>
      <c r="F2438" t="s">
        <v>44042</v>
      </c>
      <c r="H2438">
        <v>89</v>
      </c>
      <c r="I2438" t="s">
        <v>22238</v>
      </c>
      <c r="J2438" t="s">
        <v>26</v>
      </c>
      <c r="K2438" t="s">
        <v>308</v>
      </c>
      <c r="M2438" t="s">
        <v>22239</v>
      </c>
      <c r="N2438" t="s">
        <v>22240</v>
      </c>
      <c r="O2438" t="s">
        <v>22241</v>
      </c>
      <c r="P2438" t="s">
        <v>312</v>
      </c>
      <c r="Q2438" t="s">
        <v>22242</v>
      </c>
      <c r="R2438" t="s">
        <v>22243</v>
      </c>
      <c r="S2438" t="s">
        <v>22244</v>
      </c>
      <c r="T2438">
        <v>6.1</v>
      </c>
      <c r="U2438">
        <v>76064</v>
      </c>
      <c r="V2438" s="12">
        <f>W2438*1.01233684194057</f>
        <v>50616842.097028501</v>
      </c>
      <c r="W2438" s="3">
        <v>50000000</v>
      </c>
      <c r="X2438" s="13">
        <f>Y2438*1.01233684194057</f>
        <v>45372281.261502773</v>
      </c>
      <c r="Y2438" s="3">
        <v>44819352</v>
      </c>
      <c r="Z2438" s="13">
        <f>AA2438*1.01233684194057</f>
        <v>92619055.024047956</v>
      </c>
      <c r="AA2438" s="3">
        <v>91490353</v>
      </c>
      <c r="AB2438">
        <v>1561</v>
      </c>
    </row>
    <row r="2439" spans="1:28" x14ac:dyDescent="0.2">
      <c r="A2439" t="s">
        <v>41898</v>
      </c>
      <c r="B2439" t="s">
        <v>41899</v>
      </c>
      <c r="C2439">
        <v>2019</v>
      </c>
      <c r="D2439" t="s">
        <v>41236</v>
      </c>
      <c r="E2439" t="s">
        <v>176</v>
      </c>
      <c r="F2439" t="s">
        <v>44036</v>
      </c>
      <c r="H2439">
        <v>116</v>
      </c>
      <c r="I2439" t="s">
        <v>25</v>
      </c>
      <c r="J2439" t="s">
        <v>26</v>
      </c>
      <c r="K2439" t="s">
        <v>27</v>
      </c>
      <c r="M2439" t="s">
        <v>41900</v>
      </c>
      <c r="N2439" t="s">
        <v>39629</v>
      </c>
      <c r="O2439" t="s">
        <v>41901</v>
      </c>
      <c r="P2439" t="s">
        <v>41902</v>
      </c>
      <c r="Q2439" t="s">
        <v>41902</v>
      </c>
      <c r="R2439" t="s">
        <v>41903</v>
      </c>
      <c r="S2439" t="s">
        <v>41904</v>
      </c>
      <c r="T2439">
        <v>7.2</v>
      </c>
      <c r="U2439">
        <v>38320</v>
      </c>
      <c r="V2439" s="12">
        <f>W2439*1.01233684194057</f>
        <v>7086357.8935839906</v>
      </c>
      <c r="W2439" s="3">
        <v>7000000</v>
      </c>
      <c r="X2439" s="13">
        <f>Y2439*1.01233684194057</f>
        <v>46293375.171542399</v>
      </c>
      <c r="Y2439" s="3">
        <v>45729221</v>
      </c>
      <c r="Z2439" s="13">
        <f>AA2439*1.01233684194057</f>
        <v>92651187.607748002</v>
      </c>
      <c r="AA2439" s="3">
        <v>91522094</v>
      </c>
      <c r="AB2439">
        <v>307</v>
      </c>
    </row>
    <row r="2440" spans="1:28" x14ac:dyDescent="0.2">
      <c r="A2440" t="s">
        <v>43587</v>
      </c>
      <c r="B2440" t="s">
        <v>43588</v>
      </c>
      <c r="C2440">
        <v>2019</v>
      </c>
      <c r="D2440" t="s">
        <v>41347</v>
      </c>
      <c r="E2440" t="s">
        <v>16512</v>
      </c>
      <c r="F2440" t="s">
        <v>44032</v>
      </c>
      <c r="G2440" t="s">
        <v>44046</v>
      </c>
      <c r="H2440">
        <v>87</v>
      </c>
      <c r="I2440" t="s">
        <v>43589</v>
      </c>
      <c r="J2440" t="s">
        <v>26</v>
      </c>
      <c r="M2440" t="s">
        <v>7530</v>
      </c>
      <c r="N2440" t="s">
        <v>24302</v>
      </c>
      <c r="O2440" t="s">
        <v>43590</v>
      </c>
      <c r="P2440" t="s">
        <v>43591</v>
      </c>
      <c r="Q2440" t="s">
        <v>43592</v>
      </c>
      <c r="R2440" t="s">
        <v>43593</v>
      </c>
      <c r="S2440" t="s">
        <v>43594</v>
      </c>
      <c r="T2440">
        <v>6.2</v>
      </c>
      <c r="U2440">
        <v>61874</v>
      </c>
      <c r="V2440" s="12">
        <f>W2440*1.01233684194057</f>
        <v>13666547.366197696</v>
      </c>
      <c r="W2440" s="3">
        <v>13500000</v>
      </c>
      <c r="X2440" s="13">
        <f>Y2440*1.01233684194057</f>
        <v>39495504.932479896</v>
      </c>
      <c r="Y2440" s="3">
        <v>39014193</v>
      </c>
      <c r="Z2440" s="13">
        <f>AA2440*1.01233684194057</f>
        <v>92671437.381597325</v>
      </c>
      <c r="AA2440" s="3">
        <v>91542097</v>
      </c>
      <c r="AB2440">
        <v>903</v>
      </c>
    </row>
    <row r="2441" spans="1:28" x14ac:dyDescent="0.2">
      <c r="A2441" t="s">
        <v>36459</v>
      </c>
      <c r="B2441" t="s">
        <v>36460</v>
      </c>
      <c r="C2441">
        <v>2015</v>
      </c>
      <c r="D2441" t="s">
        <v>32488</v>
      </c>
      <c r="E2441" t="s">
        <v>16512</v>
      </c>
      <c r="F2441" t="s">
        <v>44044</v>
      </c>
      <c r="G2441" t="s">
        <v>44032</v>
      </c>
      <c r="H2441">
        <v>121</v>
      </c>
      <c r="I2441" t="s">
        <v>36461</v>
      </c>
      <c r="J2441" t="s">
        <v>26</v>
      </c>
      <c r="K2441" t="s">
        <v>308</v>
      </c>
      <c r="M2441" t="s">
        <v>22056</v>
      </c>
      <c r="N2441" t="s">
        <v>34318</v>
      </c>
      <c r="O2441" t="s">
        <v>36462</v>
      </c>
      <c r="P2441" t="s">
        <v>15504</v>
      </c>
      <c r="Q2441" t="s">
        <v>36463</v>
      </c>
      <c r="R2441" t="s">
        <v>36464</v>
      </c>
      <c r="S2441" t="s">
        <v>36465</v>
      </c>
      <c r="T2441">
        <v>7.6</v>
      </c>
      <c r="U2441">
        <v>360616</v>
      </c>
      <c r="V2441" s="12">
        <f>W2441*1.09195121025074</f>
        <v>32758536.3075222</v>
      </c>
      <c r="W2441" s="3">
        <v>30000000</v>
      </c>
      <c r="X2441" s="13">
        <f>Y2441*1.09195121025074</f>
        <v>51200820.239151552</v>
      </c>
      <c r="Y2441" s="3">
        <v>46889293</v>
      </c>
      <c r="Z2441" s="13">
        <f>AA2441*1.09195121025074</f>
        <v>92676567.94273816</v>
      </c>
      <c r="AA2441" s="3">
        <v>84872444</v>
      </c>
      <c r="AB2441">
        <v>729</v>
      </c>
    </row>
    <row r="2442" spans="1:28" x14ac:dyDescent="0.2">
      <c r="A2442" t="s">
        <v>30803</v>
      </c>
      <c r="B2442" t="s">
        <v>30804</v>
      </c>
      <c r="C2442">
        <v>2016</v>
      </c>
      <c r="D2442" t="s">
        <v>21523</v>
      </c>
      <c r="E2442" t="s">
        <v>44035</v>
      </c>
      <c r="F2442" t="s">
        <v>44038</v>
      </c>
      <c r="G2442" t="s">
        <v>44044</v>
      </c>
      <c r="H2442">
        <v>114</v>
      </c>
      <c r="I2442" t="s">
        <v>30805</v>
      </c>
      <c r="J2442" t="s">
        <v>26</v>
      </c>
      <c r="K2442" t="s">
        <v>361</v>
      </c>
      <c r="L2442" t="s">
        <v>13773</v>
      </c>
      <c r="M2442" t="s">
        <v>2166</v>
      </c>
      <c r="N2442" t="s">
        <v>30806</v>
      </c>
      <c r="O2442" t="s">
        <v>30807</v>
      </c>
      <c r="P2442" t="s">
        <v>25495</v>
      </c>
      <c r="Q2442" t="s">
        <v>30808</v>
      </c>
      <c r="R2442" t="s">
        <v>30809</v>
      </c>
      <c r="S2442" t="s">
        <v>30810</v>
      </c>
      <c r="T2442">
        <v>7.1</v>
      </c>
      <c r="U2442">
        <v>172234</v>
      </c>
      <c r="V2442" s="12">
        <f>W2442*1.07834771485832</f>
        <v>43133908.594332799</v>
      </c>
      <c r="W2442" s="3">
        <v>40000000</v>
      </c>
      <c r="X2442" s="13">
        <f>Y2442*1.07834771485832</f>
        <v>46406179.537067816</v>
      </c>
      <c r="Y2442" s="3">
        <v>43034523</v>
      </c>
      <c r="Z2442" s="13">
        <f>AA2442*1.07834771485832</f>
        <v>92990800.818947241</v>
      </c>
      <c r="AA2442" s="3">
        <v>86234523</v>
      </c>
      <c r="AB2442">
        <v>220</v>
      </c>
    </row>
    <row r="2443" spans="1:28" hidden="1" x14ac:dyDescent="0.2">
      <c r="A2443" t="s">
        <v>23017</v>
      </c>
      <c r="B2443" t="s">
        <v>23018</v>
      </c>
      <c r="C2443">
        <v>2009</v>
      </c>
      <c r="D2443" s="1">
        <v>39975</v>
      </c>
      <c r="E2443" t="s">
        <v>16512</v>
      </c>
      <c r="F2443" t="s">
        <v>44038</v>
      </c>
      <c r="G2443" t="s">
        <v>44036</v>
      </c>
      <c r="H2443">
        <v>150</v>
      </c>
      <c r="I2443" t="s">
        <v>943</v>
      </c>
      <c r="J2443" t="s">
        <v>944</v>
      </c>
      <c r="M2443" t="s">
        <v>6751</v>
      </c>
      <c r="N2443" t="s">
        <v>23019</v>
      </c>
      <c r="O2443" t="s">
        <v>23020</v>
      </c>
      <c r="P2443" t="s">
        <v>21792</v>
      </c>
      <c r="Q2443" t="s">
        <v>23021</v>
      </c>
      <c r="R2443" t="s">
        <v>23022</v>
      </c>
      <c r="S2443" t="s">
        <v>23023</v>
      </c>
      <c r="T2443">
        <v>6.3</v>
      </c>
      <c r="U2443">
        <v>12278</v>
      </c>
      <c r="W2443"/>
      <c r="X2443"/>
      <c r="Y2443"/>
      <c r="Z2443"/>
      <c r="AA2443">
        <v>739583</v>
      </c>
      <c r="AB2443">
        <v>48</v>
      </c>
    </row>
    <row r="2444" spans="1:28" x14ac:dyDescent="0.2">
      <c r="A2444" t="s">
        <v>26742</v>
      </c>
      <c r="B2444" t="s">
        <v>26743</v>
      </c>
      <c r="C2444">
        <v>2012</v>
      </c>
      <c r="D2444" s="1">
        <v>41003</v>
      </c>
      <c r="E2444" t="s">
        <v>16512</v>
      </c>
      <c r="F2444" t="s">
        <v>44031</v>
      </c>
      <c r="G2444" t="s">
        <v>44042</v>
      </c>
      <c r="H2444">
        <v>110</v>
      </c>
      <c r="I2444" t="s">
        <v>25</v>
      </c>
      <c r="J2444" t="s">
        <v>26</v>
      </c>
      <c r="K2444" t="s">
        <v>75</v>
      </c>
      <c r="L2444" t="s">
        <v>308</v>
      </c>
      <c r="M2444" t="s">
        <v>26744</v>
      </c>
      <c r="N2444" t="s">
        <v>26745</v>
      </c>
      <c r="O2444" t="s">
        <v>26746</v>
      </c>
      <c r="P2444" t="s">
        <v>26747</v>
      </c>
      <c r="Q2444" t="s">
        <v>26748</v>
      </c>
      <c r="R2444" t="s">
        <v>26749</v>
      </c>
      <c r="S2444" t="s">
        <v>26750</v>
      </c>
      <c r="T2444">
        <v>6.5</v>
      </c>
      <c r="U2444">
        <v>65794</v>
      </c>
      <c r="V2444" s="12">
        <f>W2444*1.12725506764114</f>
        <v>13527060.81169368</v>
      </c>
      <c r="W2444" s="3">
        <v>12000000</v>
      </c>
      <c r="X2444" s="13">
        <f>Y2444*1.12725506764114</f>
        <v>78922336.580733776</v>
      </c>
      <c r="Y2444" s="3">
        <v>70012847</v>
      </c>
      <c r="Z2444" s="13">
        <f>AA2444*1.12725506764114</f>
        <v>92997865.600098386</v>
      </c>
      <c r="AA2444" s="3">
        <v>82499399</v>
      </c>
      <c r="AB2444">
        <v>380</v>
      </c>
    </row>
    <row r="2445" spans="1:28" x14ac:dyDescent="0.2">
      <c r="A2445" t="s">
        <v>30073</v>
      </c>
      <c r="B2445" t="s">
        <v>30074</v>
      </c>
      <c r="C2445">
        <v>2012</v>
      </c>
      <c r="D2445" t="s">
        <v>25359</v>
      </c>
      <c r="E2445" t="s">
        <v>3496</v>
      </c>
      <c r="F2445" t="s">
        <v>44045</v>
      </c>
      <c r="G2445" t="s">
        <v>44042</v>
      </c>
      <c r="H2445">
        <v>110</v>
      </c>
      <c r="I2445" t="s">
        <v>12457</v>
      </c>
      <c r="J2445" t="s">
        <v>26</v>
      </c>
      <c r="M2445" t="s">
        <v>11028</v>
      </c>
      <c r="N2445" t="s">
        <v>30075</v>
      </c>
      <c r="O2445" t="s">
        <v>30076</v>
      </c>
      <c r="P2445" t="s">
        <v>4616</v>
      </c>
      <c r="Q2445" t="s">
        <v>30077</v>
      </c>
      <c r="R2445" t="s">
        <v>30078</v>
      </c>
      <c r="S2445" t="s">
        <v>30079</v>
      </c>
      <c r="T2445">
        <v>6.8</v>
      </c>
      <c r="U2445">
        <v>213774</v>
      </c>
      <c r="V2445" s="12">
        <f>W2445*1.12725506764114</f>
        <v>3381765.2029234199</v>
      </c>
      <c r="W2445" s="3">
        <v>3000000</v>
      </c>
      <c r="X2445" s="13">
        <f>Y2445*1.12725506764114</f>
        <v>54206205.093917936</v>
      </c>
      <c r="Y2445" s="3">
        <v>48086903</v>
      </c>
      <c r="Z2445" s="13">
        <f>AA2445*1.12725506764114</f>
        <v>93015579.286231309</v>
      </c>
      <c r="AA2445" s="3">
        <v>82515113</v>
      </c>
      <c r="AB2445">
        <v>680</v>
      </c>
    </row>
    <row r="2446" spans="1:28" x14ac:dyDescent="0.2">
      <c r="A2446" t="s">
        <v>19556</v>
      </c>
      <c r="B2446" t="s">
        <v>19557</v>
      </c>
      <c r="C2446">
        <v>2009</v>
      </c>
      <c r="D2446" s="1">
        <v>40066</v>
      </c>
      <c r="E2446" t="s">
        <v>1045</v>
      </c>
      <c r="F2446" t="s">
        <v>44032</v>
      </c>
      <c r="G2446" t="s">
        <v>44053</v>
      </c>
      <c r="H2446">
        <v>107</v>
      </c>
      <c r="I2446" t="s">
        <v>25</v>
      </c>
      <c r="J2446" t="s">
        <v>26</v>
      </c>
      <c r="M2446" t="s">
        <v>19558</v>
      </c>
      <c r="N2446" t="s">
        <v>19559</v>
      </c>
      <c r="O2446" t="s">
        <v>19560</v>
      </c>
      <c r="P2446" t="s">
        <v>19561</v>
      </c>
      <c r="Q2446" t="s">
        <v>19562</v>
      </c>
      <c r="R2446" t="s">
        <v>183</v>
      </c>
      <c r="S2446" t="s">
        <v>184</v>
      </c>
      <c r="T2446">
        <v>5.0999999999999996</v>
      </c>
      <c r="U2446">
        <v>15830</v>
      </c>
      <c r="V2446" s="12">
        <f>W2446*1.20636999678377</f>
        <v>21714659.94210786</v>
      </c>
      <c r="W2446" s="3">
        <v>18000000</v>
      </c>
      <c r="X2446" s="13">
        <f>Y2446*1.20636999678377</f>
        <v>27089653.526477914</v>
      </c>
      <c r="Y2446" s="3">
        <v>22455510</v>
      </c>
      <c r="Z2446" s="13">
        <f>AA2446*1.20636999678377</f>
        <v>93146042.346988976</v>
      </c>
      <c r="AA2446" s="3">
        <v>77211836</v>
      </c>
      <c r="AB2446">
        <v>82</v>
      </c>
    </row>
    <row r="2447" spans="1:28" x14ac:dyDescent="0.2">
      <c r="A2447" t="s">
        <v>37047</v>
      </c>
      <c r="B2447" t="s">
        <v>37048</v>
      </c>
      <c r="C2447">
        <v>2015</v>
      </c>
      <c r="D2447" s="1">
        <v>42072</v>
      </c>
      <c r="E2447" t="s">
        <v>1045</v>
      </c>
      <c r="F2447" t="s">
        <v>44032</v>
      </c>
      <c r="G2447" t="s">
        <v>44045</v>
      </c>
      <c r="H2447">
        <v>109</v>
      </c>
      <c r="I2447" t="s">
        <v>25</v>
      </c>
      <c r="J2447" t="s">
        <v>26</v>
      </c>
      <c r="M2447" t="s">
        <v>30710</v>
      </c>
      <c r="N2447" t="s">
        <v>17599</v>
      </c>
      <c r="O2447" t="s">
        <v>37049</v>
      </c>
      <c r="P2447" t="s">
        <v>22881</v>
      </c>
      <c r="Q2447" t="s">
        <v>37050</v>
      </c>
      <c r="R2447" t="s">
        <v>37051</v>
      </c>
      <c r="S2447" t="s">
        <v>37052</v>
      </c>
      <c r="T2447">
        <v>6.3</v>
      </c>
      <c r="U2447">
        <v>93432</v>
      </c>
      <c r="V2447" s="12">
        <f>W2447*1.09195121025074</f>
        <v>13103414.523008881</v>
      </c>
      <c r="W2447" s="3">
        <v>12000000</v>
      </c>
      <c r="X2447" s="13">
        <f>Y2447*1.09195121025074</f>
        <v>34942770.681191601</v>
      </c>
      <c r="Y2447" s="3">
        <v>32000304</v>
      </c>
      <c r="Z2447" s="13">
        <f>AA2447*1.09195121025074</f>
        <v>93375259.476324365</v>
      </c>
      <c r="AA2447" s="3">
        <v>85512300</v>
      </c>
      <c r="AB2447">
        <v>199</v>
      </c>
    </row>
    <row r="2448" spans="1:28" hidden="1" x14ac:dyDescent="0.2">
      <c r="A2448" t="s">
        <v>23053</v>
      </c>
      <c r="B2448" t="s">
        <v>23054</v>
      </c>
      <c r="C2448">
        <v>2020</v>
      </c>
      <c r="D2448" t="s">
        <v>20179</v>
      </c>
      <c r="E2448" t="s">
        <v>44041</v>
      </c>
      <c r="F2448" t="s">
        <v>44032</v>
      </c>
      <c r="G2448" t="s">
        <v>44045</v>
      </c>
      <c r="H2448">
        <v>149</v>
      </c>
      <c r="I2448" t="s">
        <v>943</v>
      </c>
      <c r="J2448" t="s">
        <v>944</v>
      </c>
      <c r="M2448" t="s">
        <v>23055</v>
      </c>
      <c r="N2448" t="s">
        <v>23056</v>
      </c>
      <c r="O2448" t="s">
        <v>23057</v>
      </c>
      <c r="P2448" t="s">
        <v>23058</v>
      </c>
      <c r="Q2448" t="s">
        <v>23058</v>
      </c>
      <c r="R2448" t="s">
        <v>23059</v>
      </c>
      <c r="S2448" t="s">
        <v>23060</v>
      </c>
      <c r="T2448">
        <v>7.3</v>
      </c>
      <c r="U2448">
        <v>11110</v>
      </c>
      <c r="W2448"/>
      <c r="X2448"/>
      <c r="Y2448"/>
      <c r="Z2448"/>
      <c r="AA2448"/>
      <c r="AB2448">
        <v>331</v>
      </c>
    </row>
    <row r="2449" spans="1:28" hidden="1" x14ac:dyDescent="0.2">
      <c r="A2449" t="s">
        <v>23061</v>
      </c>
      <c r="B2449" t="s">
        <v>23062</v>
      </c>
      <c r="C2449">
        <v>2009</v>
      </c>
      <c r="D2449" t="s">
        <v>23063</v>
      </c>
      <c r="E2449" t="s">
        <v>44054</v>
      </c>
      <c r="F2449" t="s">
        <v>44042</v>
      </c>
      <c r="H2449">
        <v>101</v>
      </c>
      <c r="I2449" t="s">
        <v>1561</v>
      </c>
      <c r="J2449" t="s">
        <v>26</v>
      </c>
      <c r="K2449" t="s">
        <v>27</v>
      </c>
      <c r="L2449" t="s">
        <v>51</v>
      </c>
      <c r="M2449" t="s">
        <v>23064</v>
      </c>
      <c r="N2449" t="s">
        <v>23065</v>
      </c>
      <c r="O2449" t="s">
        <v>23066</v>
      </c>
      <c r="P2449" t="s">
        <v>23067</v>
      </c>
      <c r="Q2449" t="s">
        <v>23068</v>
      </c>
      <c r="R2449" t="s">
        <v>23069</v>
      </c>
      <c r="S2449" t="s">
        <v>23070</v>
      </c>
      <c r="T2449">
        <v>6.8</v>
      </c>
      <c r="U2449">
        <v>103021</v>
      </c>
      <c r="W2449"/>
      <c r="X2449"/>
      <c r="Y2449"/>
      <c r="Z2449"/>
      <c r="AA2449">
        <v>394717</v>
      </c>
      <c r="AB2449">
        <v>183</v>
      </c>
    </row>
    <row r="2450" spans="1:28" x14ac:dyDescent="0.2">
      <c r="A2450" t="s">
        <v>13645</v>
      </c>
      <c r="B2450" t="s">
        <v>13646</v>
      </c>
      <c r="C2450">
        <v>2006</v>
      </c>
      <c r="D2450" t="s">
        <v>10290</v>
      </c>
      <c r="E2450" t="s">
        <v>176</v>
      </c>
      <c r="F2450" t="s">
        <v>44034</v>
      </c>
      <c r="G2450" t="s">
        <v>44045</v>
      </c>
      <c r="H2450">
        <v>110</v>
      </c>
      <c r="I2450" t="s">
        <v>25</v>
      </c>
      <c r="J2450" t="s">
        <v>26</v>
      </c>
      <c r="M2450" t="s">
        <v>2250</v>
      </c>
      <c r="N2450" t="s">
        <v>2250</v>
      </c>
      <c r="O2450" t="s">
        <v>13647</v>
      </c>
      <c r="P2450" t="s">
        <v>9449</v>
      </c>
      <c r="Q2450" t="s">
        <v>13648</v>
      </c>
      <c r="R2450" t="s">
        <v>13649</v>
      </c>
      <c r="S2450" t="s">
        <v>13650</v>
      </c>
      <c r="T2450">
        <v>5.5</v>
      </c>
      <c r="U2450">
        <v>93773</v>
      </c>
      <c r="V2450" s="12">
        <f>W2450*1.28378472222222</f>
        <v>89864930.555555403</v>
      </c>
      <c r="W2450" s="3">
        <v>70000000</v>
      </c>
      <c r="X2450" s="13">
        <f>Y2450*1.28378472222222</f>
        <v>54285053.938784629</v>
      </c>
      <c r="Y2450" s="3">
        <v>42285169</v>
      </c>
      <c r="Z2450" s="13">
        <f>AA2450*1.28378472222222</f>
        <v>93440487.966562346</v>
      </c>
      <c r="AA2450" s="3">
        <v>72785169</v>
      </c>
      <c r="AB2450">
        <v>1087</v>
      </c>
    </row>
    <row r="2451" spans="1:28" hidden="1" x14ac:dyDescent="0.2">
      <c r="A2451" t="s">
        <v>23079</v>
      </c>
      <c r="B2451" t="s">
        <v>23080</v>
      </c>
      <c r="C2451">
        <v>2008</v>
      </c>
      <c r="D2451" t="s">
        <v>17717</v>
      </c>
      <c r="E2451" t="s">
        <v>16512</v>
      </c>
      <c r="F2451" t="s">
        <v>44051</v>
      </c>
      <c r="G2451" t="s">
        <v>44044</v>
      </c>
      <c r="H2451">
        <v>113</v>
      </c>
      <c r="I2451" t="s">
        <v>23081</v>
      </c>
      <c r="J2451" t="s">
        <v>27</v>
      </c>
      <c r="K2451" t="s">
        <v>26</v>
      </c>
      <c r="L2451" t="s">
        <v>361</v>
      </c>
      <c r="M2451" t="s">
        <v>10728</v>
      </c>
      <c r="N2451" t="s">
        <v>23082</v>
      </c>
      <c r="O2451" t="s">
        <v>23083</v>
      </c>
      <c r="P2451" t="s">
        <v>4517</v>
      </c>
      <c r="Q2451" t="s">
        <v>23084</v>
      </c>
      <c r="R2451" t="s">
        <v>11441</v>
      </c>
      <c r="S2451" t="s">
        <v>11442</v>
      </c>
      <c r="T2451">
        <v>7.5</v>
      </c>
      <c r="U2451">
        <v>31643</v>
      </c>
      <c r="W2451"/>
      <c r="X2451"/>
      <c r="Y2451">
        <v>551697</v>
      </c>
      <c r="Z2451"/>
      <c r="AA2451">
        <v>31076533</v>
      </c>
      <c r="AB2451">
        <v>66</v>
      </c>
    </row>
    <row r="2452" spans="1:28" x14ac:dyDescent="0.2">
      <c r="A2452" t="s">
        <v>1510</v>
      </c>
      <c r="B2452" t="s">
        <v>1511</v>
      </c>
      <c r="C2452">
        <v>2000</v>
      </c>
      <c r="D2452" t="s">
        <v>1512</v>
      </c>
      <c r="E2452" t="s">
        <v>1045</v>
      </c>
      <c r="F2452" t="s">
        <v>44032</v>
      </c>
      <c r="H2452">
        <v>103</v>
      </c>
      <c r="I2452" t="s">
        <v>25</v>
      </c>
      <c r="J2452" t="s">
        <v>26</v>
      </c>
      <c r="M2452" t="s">
        <v>1513</v>
      </c>
      <c r="N2452" t="s">
        <v>1514</v>
      </c>
      <c r="O2452" t="s">
        <v>1515</v>
      </c>
      <c r="P2452" t="s">
        <v>1516</v>
      </c>
      <c r="Q2452" t="s">
        <v>1517</v>
      </c>
      <c r="R2452" t="s">
        <v>1518</v>
      </c>
      <c r="S2452" t="s">
        <v>1519</v>
      </c>
      <c r="T2452">
        <v>6.1</v>
      </c>
      <c r="U2452">
        <v>43672</v>
      </c>
      <c r="V2452" s="12">
        <f>W2452*1.5029674796748</f>
        <v>64627601.626016401</v>
      </c>
      <c r="W2452" s="3">
        <v>43000000</v>
      </c>
      <c r="X2452" s="13">
        <f>Y2452*1.5029674796748</f>
        <v>55866034.6676424</v>
      </c>
      <c r="Y2452" s="3">
        <v>37170488</v>
      </c>
      <c r="Z2452" s="13">
        <f>AA2452*1.5029674796748</f>
        <v>93482991.605081499</v>
      </c>
      <c r="AA2452" s="3">
        <v>62198945</v>
      </c>
      <c r="AB2452">
        <v>205</v>
      </c>
    </row>
    <row r="2453" spans="1:28" x14ac:dyDescent="0.2">
      <c r="A2453" t="s">
        <v>27099</v>
      </c>
      <c r="B2453" t="s">
        <v>27100</v>
      </c>
      <c r="C2453">
        <v>2012</v>
      </c>
      <c r="D2453" t="s">
        <v>12632</v>
      </c>
      <c r="E2453" t="s">
        <v>44041</v>
      </c>
      <c r="F2453" t="s">
        <v>44032</v>
      </c>
      <c r="G2453" t="s">
        <v>44042</v>
      </c>
      <c r="H2453">
        <v>131</v>
      </c>
      <c r="I2453" t="s">
        <v>25</v>
      </c>
      <c r="J2453" t="s">
        <v>26</v>
      </c>
      <c r="K2453" t="s">
        <v>308</v>
      </c>
      <c r="M2453" t="s">
        <v>7896</v>
      </c>
      <c r="N2453" t="s">
        <v>27101</v>
      </c>
      <c r="O2453" t="s">
        <v>27102</v>
      </c>
      <c r="P2453" t="s">
        <v>27103</v>
      </c>
      <c r="Q2453" t="s">
        <v>27104</v>
      </c>
      <c r="R2453" t="s">
        <v>27105</v>
      </c>
      <c r="S2453" t="s">
        <v>27106</v>
      </c>
      <c r="T2453">
        <v>6.5</v>
      </c>
      <c r="U2453">
        <v>120218</v>
      </c>
      <c r="V2453" s="12">
        <f>W2453*1.12725506764114</f>
        <v>50726478.043851294</v>
      </c>
      <c r="W2453" s="3">
        <v>45000000</v>
      </c>
      <c r="X2453" s="13">
        <f>Y2453*1.12725506764114</f>
        <v>53411676.268317088</v>
      </c>
      <c r="Y2453" s="3">
        <v>47382068</v>
      </c>
      <c r="Z2453" s="13">
        <f>AA2453*1.12725506764114</f>
        <v>93524015.28468509</v>
      </c>
      <c r="AA2453" s="3">
        <v>82966152</v>
      </c>
      <c r="AB2453">
        <v>301</v>
      </c>
    </row>
    <row r="2454" spans="1:28" x14ac:dyDescent="0.2">
      <c r="A2454" t="s">
        <v>15780</v>
      </c>
      <c r="B2454" t="s">
        <v>15781</v>
      </c>
      <c r="C2454">
        <v>2009</v>
      </c>
      <c r="D2454" t="s">
        <v>15782</v>
      </c>
      <c r="E2454" t="s">
        <v>176</v>
      </c>
      <c r="F2454" t="s">
        <v>44046</v>
      </c>
      <c r="G2454" t="s">
        <v>44045</v>
      </c>
      <c r="H2454">
        <v>92</v>
      </c>
      <c r="I2454" t="s">
        <v>7240</v>
      </c>
      <c r="J2454" t="s">
        <v>26</v>
      </c>
      <c r="M2454" t="s">
        <v>15783</v>
      </c>
      <c r="N2454" t="s">
        <v>15784</v>
      </c>
      <c r="O2454" t="s">
        <v>15785</v>
      </c>
      <c r="P2454" t="s">
        <v>15786</v>
      </c>
      <c r="Q2454" t="s">
        <v>15787</v>
      </c>
      <c r="R2454" t="s">
        <v>15788</v>
      </c>
      <c r="S2454" t="s">
        <v>15789</v>
      </c>
      <c r="T2454">
        <v>5.9</v>
      </c>
      <c r="U2454">
        <v>58469</v>
      </c>
      <c r="V2454" s="12">
        <f>W2454*1.20636999678377</f>
        <v>12063699.967837701</v>
      </c>
      <c r="W2454" s="3">
        <v>10000000</v>
      </c>
      <c r="X2454" s="13">
        <f>Y2454*1.20636999678377</f>
        <v>66820250.238774575</v>
      </c>
      <c r="Y2454" s="3">
        <v>55389516</v>
      </c>
      <c r="Z2454" s="13">
        <f>AA2454*1.20636999678377</f>
        <v>93588157.648890287</v>
      </c>
      <c r="AA2454" s="3">
        <v>77578320</v>
      </c>
      <c r="AB2454">
        <v>206</v>
      </c>
    </row>
    <row r="2455" spans="1:28" hidden="1" x14ac:dyDescent="0.2">
      <c r="A2455" t="s">
        <v>23110</v>
      </c>
      <c r="B2455" t="s">
        <v>23111</v>
      </c>
      <c r="C2455">
        <v>2008</v>
      </c>
      <c r="D2455" s="1">
        <v>39789</v>
      </c>
      <c r="E2455" t="s">
        <v>44037</v>
      </c>
      <c r="F2455" t="s">
        <v>44047</v>
      </c>
      <c r="G2455" t="s">
        <v>44031</v>
      </c>
      <c r="H2455">
        <v>83</v>
      </c>
      <c r="I2455" t="s">
        <v>2213</v>
      </c>
      <c r="J2455" t="s">
        <v>934</v>
      </c>
      <c r="M2455" t="s">
        <v>4241</v>
      </c>
      <c r="N2455" t="s">
        <v>23112</v>
      </c>
      <c r="O2455" t="s">
        <v>23113</v>
      </c>
      <c r="P2455" t="s">
        <v>23114</v>
      </c>
      <c r="Q2455" t="s">
        <v>23115</v>
      </c>
      <c r="R2455" t="s">
        <v>23116</v>
      </c>
      <c r="S2455" t="s">
        <v>23117</v>
      </c>
      <c r="T2455">
        <v>8</v>
      </c>
      <c r="U2455">
        <v>13498</v>
      </c>
      <c r="W2455"/>
      <c r="X2455"/>
      <c r="Y2455"/>
      <c r="Z2455"/>
      <c r="AA2455">
        <v>489807</v>
      </c>
      <c r="AB2455">
        <v>12</v>
      </c>
    </row>
    <row r="2456" spans="1:28" hidden="1" x14ac:dyDescent="0.2">
      <c r="A2456" t="s">
        <v>23118</v>
      </c>
      <c r="B2456" t="s">
        <v>23119</v>
      </c>
      <c r="C2456">
        <v>2009</v>
      </c>
      <c r="D2456" t="s">
        <v>17717</v>
      </c>
      <c r="E2456" t="s">
        <v>44041</v>
      </c>
      <c r="F2456" t="s">
        <v>44032</v>
      </c>
      <c r="G2456" t="s">
        <v>44042</v>
      </c>
      <c r="H2456">
        <v>140</v>
      </c>
      <c r="I2456" t="s">
        <v>943</v>
      </c>
      <c r="J2456" t="s">
        <v>944</v>
      </c>
      <c r="M2456" t="s">
        <v>10807</v>
      </c>
      <c r="N2456" t="s">
        <v>23120</v>
      </c>
      <c r="O2456" t="s">
        <v>23121</v>
      </c>
      <c r="P2456" t="s">
        <v>10810</v>
      </c>
      <c r="Q2456" t="s">
        <v>23122</v>
      </c>
      <c r="R2456" t="s">
        <v>23123</v>
      </c>
      <c r="S2456" t="s">
        <v>23124</v>
      </c>
      <c r="T2456">
        <v>8.1</v>
      </c>
      <c r="U2456">
        <v>13618</v>
      </c>
      <c r="W2456"/>
      <c r="X2456"/>
      <c r="Y2456"/>
      <c r="Z2456"/>
      <c r="AA2456">
        <v>2364294</v>
      </c>
      <c r="AB2456">
        <v>68</v>
      </c>
    </row>
    <row r="2457" spans="1:28" x14ac:dyDescent="0.2">
      <c r="A2457" t="s">
        <v>16594</v>
      </c>
      <c r="B2457" t="s">
        <v>16595</v>
      </c>
      <c r="C2457">
        <v>2008</v>
      </c>
      <c r="D2457" s="1">
        <v>39517</v>
      </c>
      <c r="E2457" t="s">
        <v>3496</v>
      </c>
      <c r="F2457" t="s">
        <v>44045</v>
      </c>
      <c r="H2457">
        <v>110</v>
      </c>
      <c r="I2457" t="s">
        <v>16596</v>
      </c>
      <c r="J2457" t="s">
        <v>26</v>
      </c>
      <c r="M2457" t="s">
        <v>7530</v>
      </c>
      <c r="N2457" t="s">
        <v>7531</v>
      </c>
      <c r="O2457" t="s">
        <v>16597</v>
      </c>
      <c r="P2457" t="s">
        <v>11123</v>
      </c>
      <c r="Q2457" t="s">
        <v>16598</v>
      </c>
      <c r="R2457" t="s">
        <v>16599</v>
      </c>
      <c r="S2457" t="s">
        <v>16600</v>
      </c>
      <c r="T2457">
        <v>6.2</v>
      </c>
      <c r="U2457">
        <v>100915</v>
      </c>
      <c r="V2457" s="12">
        <f>W2457*1.20207800169993</f>
        <v>42072730.05949755</v>
      </c>
      <c r="W2457" s="3">
        <v>35000000</v>
      </c>
      <c r="X2457" s="13">
        <f>Y2457*1.20207800169993</f>
        <v>36893503.662415296</v>
      </c>
      <c r="Y2457" s="3">
        <v>30691439</v>
      </c>
      <c r="Z2457" s="13">
        <f>AA2457*1.20207800169993</f>
        <v>93875937.748447537</v>
      </c>
      <c r="AA2457" s="3">
        <v>78094714</v>
      </c>
      <c r="AB2457">
        <v>257</v>
      </c>
    </row>
    <row r="2458" spans="1:28" x14ac:dyDescent="0.2">
      <c r="A2458" t="s">
        <v>1293</v>
      </c>
      <c r="B2458" t="s">
        <v>1294</v>
      </c>
      <c r="C2458">
        <v>2000</v>
      </c>
      <c r="D2458" s="1">
        <v>36537</v>
      </c>
      <c r="E2458" t="s">
        <v>44043</v>
      </c>
      <c r="F2458" t="s">
        <v>44038</v>
      </c>
      <c r="G2458" t="s">
        <v>44040</v>
      </c>
      <c r="H2458">
        <v>89</v>
      </c>
      <c r="I2458" t="s">
        <v>25</v>
      </c>
      <c r="J2458" t="s">
        <v>26</v>
      </c>
      <c r="M2458" t="s">
        <v>1296</v>
      </c>
      <c r="N2458" t="s">
        <v>1297</v>
      </c>
      <c r="O2458" t="s">
        <v>1298</v>
      </c>
      <c r="P2458" t="s">
        <v>1299</v>
      </c>
      <c r="Q2458" t="s">
        <v>1300</v>
      </c>
      <c r="R2458" t="s">
        <v>1301</v>
      </c>
      <c r="S2458" t="s">
        <v>1302</v>
      </c>
      <c r="T2458">
        <v>5.0999999999999996</v>
      </c>
      <c r="U2458">
        <v>11354</v>
      </c>
      <c r="V2458" s="12">
        <f>W2458*1.5029674796748</f>
        <v>19538577.235772401</v>
      </c>
      <c r="W2458" s="3">
        <v>13000000</v>
      </c>
      <c r="X2458" s="13">
        <f>Y2458*1.5029674796748</f>
        <v>90208268.947601825</v>
      </c>
      <c r="Y2458" s="3">
        <v>60020107</v>
      </c>
      <c r="Z2458" s="13">
        <f>AA2458*1.5029674796748</f>
        <v>93882459.319634348</v>
      </c>
      <c r="AA2458" s="3">
        <v>62464731</v>
      </c>
      <c r="AB2458">
        <v>102</v>
      </c>
    </row>
    <row r="2459" spans="1:28" hidden="1" x14ac:dyDescent="0.2">
      <c r="A2459" t="s">
        <v>23138</v>
      </c>
      <c r="B2459" t="s">
        <v>23139</v>
      </c>
      <c r="C2459">
        <v>2009</v>
      </c>
      <c r="D2459" t="s">
        <v>18683</v>
      </c>
      <c r="E2459" t="s">
        <v>1045</v>
      </c>
      <c r="F2459" t="s">
        <v>44032</v>
      </c>
      <c r="H2459">
        <v>99</v>
      </c>
      <c r="I2459" t="s">
        <v>25</v>
      </c>
      <c r="J2459" t="s">
        <v>26</v>
      </c>
      <c r="M2459" t="s">
        <v>23140</v>
      </c>
      <c r="N2459" t="s">
        <v>23140</v>
      </c>
      <c r="O2459" t="s">
        <v>23141</v>
      </c>
      <c r="P2459" t="s">
        <v>4120</v>
      </c>
      <c r="Q2459" t="s">
        <v>23142</v>
      </c>
      <c r="R2459" t="s">
        <v>23143</v>
      </c>
      <c r="S2459" t="s">
        <v>23144</v>
      </c>
      <c r="T2459">
        <v>6.9</v>
      </c>
      <c r="U2459">
        <v>36809</v>
      </c>
      <c r="W2459"/>
      <c r="X2459"/>
      <c r="Y2459">
        <v>221805</v>
      </c>
      <c r="Z2459"/>
      <c r="AA2459">
        <v>221805</v>
      </c>
      <c r="AB2459">
        <v>148</v>
      </c>
    </row>
    <row r="2460" spans="1:28" x14ac:dyDescent="0.2">
      <c r="A2460" t="s">
        <v>34164</v>
      </c>
      <c r="B2460" t="s">
        <v>34165</v>
      </c>
      <c r="C2460">
        <v>2015</v>
      </c>
      <c r="D2460" t="s">
        <v>19540</v>
      </c>
      <c r="E2460" t="s">
        <v>1045</v>
      </c>
      <c r="F2460" t="s">
        <v>44032</v>
      </c>
      <c r="H2460">
        <v>122</v>
      </c>
      <c r="I2460" t="s">
        <v>495</v>
      </c>
      <c r="J2460" t="s">
        <v>26</v>
      </c>
      <c r="M2460" t="s">
        <v>2710</v>
      </c>
      <c r="N2460" t="s">
        <v>34166</v>
      </c>
      <c r="O2460" t="s">
        <v>34167</v>
      </c>
      <c r="P2460" t="s">
        <v>19477</v>
      </c>
      <c r="Q2460" t="s">
        <v>34168</v>
      </c>
      <c r="R2460" t="s">
        <v>34169</v>
      </c>
      <c r="S2460" t="s">
        <v>34170</v>
      </c>
      <c r="T2460">
        <v>6.6</v>
      </c>
      <c r="U2460">
        <v>30753</v>
      </c>
      <c r="V2460" s="12">
        <f>W2460*1.09195121025074</f>
        <v>10919512.102507401</v>
      </c>
      <c r="W2460" s="3">
        <v>10000000</v>
      </c>
      <c r="X2460" s="13">
        <f>Y2460*1.09195121025074</f>
        <v>36119852.591695905</v>
      </c>
      <c r="Y2460" s="3">
        <v>33078266</v>
      </c>
      <c r="Z2460" s="13">
        <f>AA2460*1.09195121025074</f>
        <v>93884071.613960057</v>
      </c>
      <c r="AA2460" s="3">
        <v>85978266</v>
      </c>
      <c r="AB2460">
        <v>123</v>
      </c>
    </row>
    <row r="2461" spans="1:28" hidden="1" x14ac:dyDescent="0.2">
      <c r="A2461" t="s">
        <v>23152</v>
      </c>
      <c r="B2461" t="s">
        <v>23153</v>
      </c>
      <c r="C2461">
        <v>2010</v>
      </c>
      <c r="D2461" s="1">
        <v>40364</v>
      </c>
      <c r="E2461" t="s">
        <v>176</v>
      </c>
      <c r="F2461" t="s">
        <v>44036</v>
      </c>
      <c r="H2461">
        <v>107</v>
      </c>
      <c r="I2461" t="s">
        <v>2359</v>
      </c>
      <c r="J2461" t="s">
        <v>26</v>
      </c>
      <c r="K2461" t="s">
        <v>308</v>
      </c>
      <c r="L2461" t="s">
        <v>64</v>
      </c>
      <c r="M2461" t="s">
        <v>3622</v>
      </c>
      <c r="N2461" t="s">
        <v>23154</v>
      </c>
      <c r="O2461" t="s">
        <v>23155</v>
      </c>
      <c r="P2461" t="s">
        <v>11909</v>
      </c>
      <c r="Q2461" t="s">
        <v>23156</v>
      </c>
      <c r="R2461" t="s">
        <v>23157</v>
      </c>
      <c r="S2461" t="s">
        <v>23158</v>
      </c>
      <c r="T2461">
        <v>6.1</v>
      </c>
      <c r="U2461">
        <v>21843</v>
      </c>
      <c r="W2461"/>
      <c r="X2461"/>
      <c r="Y2461"/>
      <c r="Z2461"/>
      <c r="AA2461">
        <v>844281</v>
      </c>
      <c r="AB2461">
        <v>70</v>
      </c>
    </row>
    <row r="2462" spans="1:28" hidden="1" x14ac:dyDescent="0.2">
      <c r="A2462" t="s">
        <v>23159</v>
      </c>
      <c r="B2462" t="s">
        <v>23160</v>
      </c>
      <c r="C2462">
        <v>2009</v>
      </c>
      <c r="D2462" s="1">
        <v>40213</v>
      </c>
      <c r="E2462" t="s">
        <v>1045</v>
      </c>
      <c r="F2462" t="s">
        <v>44040</v>
      </c>
      <c r="H2462">
        <v>91</v>
      </c>
      <c r="I2462" t="s">
        <v>8657</v>
      </c>
      <c r="J2462" t="s">
        <v>27</v>
      </c>
      <c r="M2462" t="s">
        <v>23161</v>
      </c>
      <c r="N2462" t="s">
        <v>23162</v>
      </c>
      <c r="O2462" t="s">
        <v>23163</v>
      </c>
      <c r="P2462" t="s">
        <v>23164</v>
      </c>
      <c r="Q2462" t="s">
        <v>23165</v>
      </c>
      <c r="R2462" t="s">
        <v>23166</v>
      </c>
      <c r="S2462" t="s">
        <v>23167</v>
      </c>
      <c r="T2462">
        <v>7.1</v>
      </c>
      <c r="U2462">
        <v>12092</v>
      </c>
      <c r="W2462"/>
      <c r="X2462"/>
      <c r="Y2462"/>
      <c r="Z2462"/>
      <c r="AA2462">
        <v>62794894</v>
      </c>
      <c r="AB2462">
        <v>20</v>
      </c>
    </row>
    <row r="2463" spans="1:28" x14ac:dyDescent="0.2">
      <c r="A2463" t="s">
        <v>14617</v>
      </c>
      <c r="B2463" t="s">
        <v>14618</v>
      </c>
      <c r="C2463">
        <v>2008</v>
      </c>
      <c r="D2463" t="s">
        <v>14619</v>
      </c>
      <c r="E2463" t="s">
        <v>44035</v>
      </c>
      <c r="F2463" t="s">
        <v>44032</v>
      </c>
      <c r="G2463" t="s">
        <v>44049</v>
      </c>
      <c r="H2463">
        <v>115</v>
      </c>
      <c r="I2463" t="s">
        <v>495</v>
      </c>
      <c r="J2463" t="s">
        <v>26</v>
      </c>
      <c r="M2463" t="s">
        <v>14620</v>
      </c>
      <c r="N2463" t="s">
        <v>14621</v>
      </c>
      <c r="O2463" t="s">
        <v>14622</v>
      </c>
      <c r="P2463" t="s">
        <v>1614</v>
      </c>
      <c r="Q2463" t="s">
        <v>14623</v>
      </c>
      <c r="R2463" t="s">
        <v>14624</v>
      </c>
      <c r="S2463" t="s">
        <v>14625</v>
      </c>
      <c r="T2463">
        <v>6.7</v>
      </c>
      <c r="U2463">
        <v>101894</v>
      </c>
      <c r="V2463" s="12">
        <f>W2463*1.20207800169993</f>
        <v>42072730.05949755</v>
      </c>
      <c r="W2463" s="3">
        <v>35000000</v>
      </c>
      <c r="X2463" s="13">
        <f>Y2463*1.20207800169993</f>
        <v>32233669.926229548</v>
      </c>
      <c r="Y2463" s="3">
        <v>26814957</v>
      </c>
      <c r="Z2463" s="13">
        <f>AA2463*1.20207800169993</f>
        <v>94004699.535677627</v>
      </c>
      <c r="AA2463" s="3">
        <v>78201830</v>
      </c>
      <c r="AB2463">
        <v>272</v>
      </c>
    </row>
    <row r="2464" spans="1:28" hidden="1" x14ac:dyDescent="0.2">
      <c r="A2464" t="s">
        <v>23177</v>
      </c>
      <c r="B2464" t="s">
        <v>23178</v>
      </c>
      <c r="C2464">
        <v>2009</v>
      </c>
      <c r="D2464" t="s">
        <v>19284</v>
      </c>
      <c r="E2464" t="s">
        <v>44035</v>
      </c>
      <c r="F2464" t="s">
        <v>44032</v>
      </c>
      <c r="G2464" t="s">
        <v>44057</v>
      </c>
      <c r="H2464">
        <v>98</v>
      </c>
      <c r="I2464" t="s">
        <v>2470</v>
      </c>
      <c r="J2464" t="s">
        <v>26</v>
      </c>
      <c r="K2464" t="s">
        <v>27</v>
      </c>
      <c r="M2464" t="s">
        <v>23179</v>
      </c>
      <c r="N2464" t="s">
        <v>23180</v>
      </c>
      <c r="O2464" t="s">
        <v>23181</v>
      </c>
      <c r="P2464" t="s">
        <v>17516</v>
      </c>
      <c r="Q2464" t="s">
        <v>17516</v>
      </c>
      <c r="R2464" t="s">
        <v>270</v>
      </c>
      <c r="S2464" t="s">
        <v>271</v>
      </c>
      <c r="T2464">
        <v>7.1</v>
      </c>
      <c r="U2464">
        <v>34586</v>
      </c>
      <c r="W2464"/>
      <c r="X2464"/>
      <c r="Y2464">
        <v>1457248</v>
      </c>
      <c r="Z2464"/>
      <c r="AA2464">
        <v>6577779</v>
      </c>
      <c r="AB2464">
        <v>91</v>
      </c>
    </row>
    <row r="2465" spans="1:28" x14ac:dyDescent="0.2">
      <c r="A2465" t="s">
        <v>26407</v>
      </c>
      <c r="B2465" t="s">
        <v>26408</v>
      </c>
      <c r="C2465">
        <v>2018</v>
      </c>
      <c r="D2465" t="s">
        <v>26409</v>
      </c>
      <c r="E2465" t="s">
        <v>1045</v>
      </c>
      <c r="F2465" t="s">
        <v>44036</v>
      </c>
      <c r="H2465">
        <v>112</v>
      </c>
      <c r="I2465" t="s">
        <v>2371</v>
      </c>
      <c r="J2465" t="s">
        <v>26</v>
      </c>
      <c r="K2465" t="s">
        <v>4779</v>
      </c>
      <c r="L2465" t="s">
        <v>308</v>
      </c>
      <c r="M2465" t="s">
        <v>26410</v>
      </c>
      <c r="N2465" t="s">
        <v>26411</v>
      </c>
      <c r="O2465" t="s">
        <v>26412</v>
      </c>
      <c r="P2465" t="s">
        <v>26413</v>
      </c>
      <c r="Q2465" t="s">
        <v>26414</v>
      </c>
      <c r="R2465" t="s">
        <v>26415</v>
      </c>
      <c r="S2465" t="s">
        <v>26416</v>
      </c>
      <c r="T2465">
        <v>6</v>
      </c>
      <c r="U2465">
        <v>33083</v>
      </c>
      <c r="V2465" s="12">
        <f>W2465*1.03068014830331</f>
        <v>12368161.779639719</v>
      </c>
      <c r="W2465" s="3">
        <v>12000000</v>
      </c>
      <c r="X2465" s="13">
        <f>Y2465*1.03068014830331</f>
        <v>51859829.115687579</v>
      </c>
      <c r="Y2465" s="3">
        <v>50316123</v>
      </c>
      <c r="Z2465" s="13">
        <f>AA2465*1.03068014830331</f>
        <v>94044320.462762609</v>
      </c>
      <c r="AA2465" s="3">
        <v>91244913</v>
      </c>
      <c r="AB2465">
        <v>426</v>
      </c>
    </row>
    <row r="2466" spans="1:28" x14ac:dyDescent="0.2">
      <c r="A2466" t="s">
        <v>35225</v>
      </c>
      <c r="B2466" t="s">
        <v>35226</v>
      </c>
      <c r="C2466">
        <v>2014</v>
      </c>
      <c r="D2466" t="s">
        <v>35227</v>
      </c>
      <c r="E2466" t="s">
        <v>16512</v>
      </c>
      <c r="F2466" t="s">
        <v>44044</v>
      </c>
      <c r="G2466" t="s">
        <v>44042</v>
      </c>
      <c r="H2466">
        <v>101</v>
      </c>
      <c r="I2466" t="s">
        <v>35228</v>
      </c>
      <c r="J2466" t="s">
        <v>26</v>
      </c>
      <c r="K2466" t="s">
        <v>75</v>
      </c>
      <c r="L2466" t="s">
        <v>3329</v>
      </c>
      <c r="M2466" t="s">
        <v>35229</v>
      </c>
      <c r="N2466" t="s">
        <v>35230</v>
      </c>
      <c r="O2466" t="s">
        <v>35231</v>
      </c>
      <c r="P2466" t="s">
        <v>1143</v>
      </c>
      <c r="Q2466" t="s">
        <v>35232</v>
      </c>
      <c r="R2466" t="s">
        <v>35233</v>
      </c>
      <c r="S2466" t="s">
        <v>35234</v>
      </c>
      <c r="T2466">
        <v>7.4</v>
      </c>
      <c r="U2466">
        <v>520351</v>
      </c>
      <c r="V2466" s="12">
        <f>W2466*1.09324733035956</f>
        <v>21864946.607191201</v>
      </c>
      <c r="W2466" s="3">
        <v>20000000</v>
      </c>
      <c r="X2466" s="13">
        <f>Y2466*1.09324733035956</f>
        <v>47050998.218205236</v>
      </c>
      <c r="Y2466" s="3">
        <v>43037835</v>
      </c>
      <c r="Z2466" s="13">
        <f>AA2466*1.09324733035956</f>
        <v>94108600.743533164</v>
      </c>
      <c r="AA2466" s="3">
        <v>86081711</v>
      </c>
      <c r="AB2466">
        <v>1173</v>
      </c>
    </row>
    <row r="2467" spans="1:28" x14ac:dyDescent="0.2">
      <c r="A2467" t="s">
        <v>7198</v>
      </c>
      <c r="B2467" t="s">
        <v>7199</v>
      </c>
      <c r="C2467">
        <v>2005</v>
      </c>
      <c r="D2467" t="s">
        <v>7200</v>
      </c>
      <c r="E2467" t="s">
        <v>16512</v>
      </c>
      <c r="F2467" t="s">
        <v>44031</v>
      </c>
      <c r="G2467" t="s">
        <v>44044</v>
      </c>
      <c r="H2467">
        <v>101</v>
      </c>
      <c r="I2467" t="s">
        <v>25</v>
      </c>
      <c r="J2467" t="s">
        <v>26</v>
      </c>
      <c r="M2467" t="s">
        <v>808</v>
      </c>
      <c r="N2467" t="s">
        <v>7201</v>
      </c>
      <c r="O2467" t="s">
        <v>7202</v>
      </c>
      <c r="P2467" t="s">
        <v>1770</v>
      </c>
      <c r="Q2467" t="s">
        <v>7203</v>
      </c>
      <c r="R2467" t="s">
        <v>7204</v>
      </c>
      <c r="S2467" t="s">
        <v>7205</v>
      </c>
      <c r="T2467">
        <v>4.4000000000000004</v>
      </c>
      <c r="U2467">
        <v>66509</v>
      </c>
      <c r="V2467" s="12">
        <f>W2467*1.32519713261649</f>
        <v>149747275.98566335</v>
      </c>
      <c r="W2467" s="3">
        <v>113000000</v>
      </c>
      <c r="X2467" s="13">
        <f>Y2467*1.32519713261649</f>
        <v>35613257.628530532</v>
      </c>
      <c r="Y2467" s="3">
        <v>26873932</v>
      </c>
      <c r="Z2467" s="13">
        <f>AA2467*1.32519713261649</f>
        <v>94119069.114301249</v>
      </c>
      <c r="AA2467" s="3">
        <v>71022693</v>
      </c>
      <c r="AB2467">
        <v>234</v>
      </c>
    </row>
    <row r="2468" spans="1:28" x14ac:dyDescent="0.2">
      <c r="A2468" t="s">
        <v>4392</v>
      </c>
      <c r="B2468" t="s">
        <v>4393</v>
      </c>
      <c r="C2468">
        <v>2001</v>
      </c>
      <c r="D2468" t="s">
        <v>37</v>
      </c>
      <c r="E2468" t="s">
        <v>16512</v>
      </c>
      <c r="F2468" t="s">
        <v>44044</v>
      </c>
      <c r="G2468" t="s">
        <v>44032</v>
      </c>
      <c r="H2468">
        <v>98</v>
      </c>
      <c r="I2468" t="s">
        <v>63</v>
      </c>
      <c r="J2468" t="s">
        <v>26</v>
      </c>
      <c r="K2468" t="s">
        <v>27</v>
      </c>
      <c r="L2468" t="s">
        <v>209</v>
      </c>
      <c r="M2468" t="s">
        <v>4394</v>
      </c>
      <c r="N2468" t="s">
        <v>4395</v>
      </c>
      <c r="O2468" t="s">
        <v>4396</v>
      </c>
      <c r="P2468" t="s">
        <v>842</v>
      </c>
      <c r="Q2468" t="s">
        <v>4397</v>
      </c>
      <c r="R2468" t="s">
        <v>4398</v>
      </c>
      <c r="S2468" t="s">
        <v>4399</v>
      </c>
      <c r="T2468">
        <v>6.6</v>
      </c>
      <c r="U2468">
        <v>60154</v>
      </c>
      <c r="V2468" s="12">
        <f>W2468*1.46138339920949</f>
        <v>36534584.980237253</v>
      </c>
      <c r="W2468" s="3">
        <v>25000000</v>
      </c>
      <c r="X2468" s="13">
        <f>Y2468*1.46138339920949</f>
        <v>53844852.555415161</v>
      </c>
      <c r="Y2468" s="3">
        <v>36845124</v>
      </c>
      <c r="Z2468" s="13">
        <f>AA2468*1.46138339920949</f>
        <v>94168399.886601031</v>
      </c>
      <c r="AA2468" s="3">
        <v>64437847</v>
      </c>
      <c r="AB2468">
        <v>259</v>
      </c>
    </row>
    <row r="2469" spans="1:28" x14ac:dyDescent="0.2">
      <c r="A2469" t="s">
        <v>34420</v>
      </c>
      <c r="B2469" t="s">
        <v>34421</v>
      </c>
      <c r="C2469">
        <v>2014</v>
      </c>
      <c r="D2469" t="s">
        <v>25700</v>
      </c>
      <c r="E2469" t="s">
        <v>176</v>
      </c>
      <c r="F2469" t="s">
        <v>44057</v>
      </c>
      <c r="G2469" t="s">
        <v>44036</v>
      </c>
      <c r="H2469">
        <v>112</v>
      </c>
      <c r="I2469" t="s">
        <v>433</v>
      </c>
      <c r="J2469" t="s">
        <v>26</v>
      </c>
      <c r="M2469" t="s">
        <v>34422</v>
      </c>
      <c r="N2469" t="s">
        <v>34423</v>
      </c>
      <c r="O2469" t="s">
        <v>34424</v>
      </c>
      <c r="P2469" t="s">
        <v>34425</v>
      </c>
      <c r="Q2469" t="s">
        <v>34426</v>
      </c>
      <c r="R2469" t="s">
        <v>34427</v>
      </c>
      <c r="S2469" t="s">
        <v>34428</v>
      </c>
      <c r="T2469">
        <v>6</v>
      </c>
      <c r="U2469">
        <v>32013</v>
      </c>
      <c r="V2469" s="12">
        <f>W2469*1.09324733035956</f>
        <v>49196129.866180204</v>
      </c>
      <c r="W2469" s="3">
        <v>45000000</v>
      </c>
      <c r="X2469" s="13">
        <f>Y2469*1.09324733035956</f>
        <v>16294178.018653741</v>
      </c>
      <c r="Y2469" s="3">
        <v>14904384</v>
      </c>
      <c r="Z2469" s="13">
        <f>AA2469*1.09324733035956</f>
        <v>94200362.458206907</v>
      </c>
      <c r="AA2469" s="3">
        <v>86165646</v>
      </c>
      <c r="AB2469">
        <v>52</v>
      </c>
    </row>
    <row r="2470" spans="1:28" x14ac:dyDescent="0.2">
      <c r="A2470" t="s">
        <v>30286</v>
      </c>
      <c r="B2470" t="s">
        <v>30287</v>
      </c>
      <c r="C2470">
        <v>2013</v>
      </c>
      <c r="D2470" t="s">
        <v>22213</v>
      </c>
      <c r="E2470" t="s">
        <v>176</v>
      </c>
      <c r="F2470" t="s">
        <v>44046</v>
      </c>
      <c r="H2470">
        <v>100</v>
      </c>
      <c r="I2470" t="s">
        <v>433</v>
      </c>
      <c r="J2470" t="s">
        <v>26</v>
      </c>
      <c r="M2470" t="s">
        <v>15669</v>
      </c>
      <c r="N2470" t="s">
        <v>30288</v>
      </c>
      <c r="O2470" t="s">
        <v>30289</v>
      </c>
      <c r="P2470" t="s">
        <v>5705</v>
      </c>
      <c r="Q2470" t="s">
        <v>30290</v>
      </c>
      <c r="R2470" t="s">
        <v>30291</v>
      </c>
      <c r="S2470" t="s">
        <v>30292</v>
      </c>
      <c r="T2470">
        <v>5.9</v>
      </c>
      <c r="U2470">
        <v>131220</v>
      </c>
      <c r="V2470" s="12">
        <f>W2470*1.11098185502045</f>
        <v>33329455.650613498</v>
      </c>
      <c r="W2470" s="3">
        <v>30000000</v>
      </c>
      <c r="X2470" s="13">
        <f>Y2470*1.11098185502045</f>
        <v>39180573.79691945</v>
      </c>
      <c r="Y2470" s="3">
        <v>35266619</v>
      </c>
      <c r="Z2470" s="13">
        <f>AA2470*1.11098185502045</f>
        <v>94200904.732881665</v>
      </c>
      <c r="AA2470" s="3">
        <v>84790678</v>
      </c>
      <c r="AB2470">
        <v>438</v>
      </c>
    </row>
    <row r="2471" spans="1:28" x14ac:dyDescent="0.2">
      <c r="A2471" t="s">
        <v>21216</v>
      </c>
      <c r="B2471" t="s">
        <v>21217</v>
      </c>
      <c r="C2471">
        <v>2009</v>
      </c>
      <c r="D2471" s="1">
        <v>40090</v>
      </c>
      <c r="E2471" t="s">
        <v>1045</v>
      </c>
      <c r="F2471" t="s">
        <v>44044</v>
      </c>
      <c r="G2471" t="s">
        <v>44036</v>
      </c>
      <c r="H2471">
        <v>125</v>
      </c>
      <c r="I2471" t="s">
        <v>97</v>
      </c>
      <c r="J2471" t="s">
        <v>26</v>
      </c>
      <c r="K2471" t="s">
        <v>308</v>
      </c>
      <c r="L2471" t="s">
        <v>75</v>
      </c>
      <c r="M2471" t="s">
        <v>14513</v>
      </c>
      <c r="N2471" t="s">
        <v>14513</v>
      </c>
      <c r="O2471" t="s">
        <v>21218</v>
      </c>
      <c r="P2471" t="s">
        <v>8048</v>
      </c>
      <c r="Q2471" t="s">
        <v>21219</v>
      </c>
      <c r="R2471" t="s">
        <v>21220</v>
      </c>
      <c r="S2471" t="s">
        <v>21221</v>
      </c>
      <c r="T2471">
        <v>6.1</v>
      </c>
      <c r="U2471">
        <v>46925</v>
      </c>
      <c r="V2471" s="12">
        <f>W2471*1.20636999678377</f>
        <v>72382199.807026193</v>
      </c>
      <c r="W2471" s="3">
        <v>60000000</v>
      </c>
      <c r="X2471" s="13">
        <f>Y2471*1.20636999678377</f>
        <v>48945838.76475846</v>
      </c>
      <c r="Y2471" s="3">
        <v>40572825</v>
      </c>
      <c r="Z2471" s="13">
        <f>AA2471*1.20636999678377</f>
        <v>94309399.221537426</v>
      </c>
      <c r="AA2471" s="3">
        <v>78176181</v>
      </c>
      <c r="AB2471">
        <v>194</v>
      </c>
    </row>
    <row r="2472" spans="1:28" hidden="1" x14ac:dyDescent="0.2">
      <c r="A2472" t="s">
        <v>23238</v>
      </c>
      <c r="B2472" t="s">
        <v>23239</v>
      </c>
      <c r="C2472">
        <v>2010</v>
      </c>
      <c r="D2472" s="1">
        <v>40494</v>
      </c>
      <c r="E2472" t="s">
        <v>176</v>
      </c>
      <c r="F2472" t="s">
        <v>44036</v>
      </c>
      <c r="H2472">
        <v>133</v>
      </c>
      <c r="I2472" t="s">
        <v>2213</v>
      </c>
      <c r="J2472" t="s">
        <v>934</v>
      </c>
      <c r="M2472" t="s">
        <v>23240</v>
      </c>
      <c r="N2472" t="s">
        <v>23241</v>
      </c>
      <c r="O2472" t="s">
        <v>23242</v>
      </c>
      <c r="P2472" t="s">
        <v>23243</v>
      </c>
      <c r="Q2472" t="s">
        <v>23244</v>
      </c>
      <c r="R2472" t="s">
        <v>23245</v>
      </c>
      <c r="S2472" t="s">
        <v>23246</v>
      </c>
      <c r="T2472">
        <v>6.3</v>
      </c>
      <c r="U2472">
        <v>10928</v>
      </c>
      <c r="W2472"/>
      <c r="X2472"/>
      <c r="Y2472">
        <v>13000</v>
      </c>
      <c r="Z2472"/>
      <c r="AA2472">
        <v>19144719</v>
      </c>
      <c r="AB2472">
        <v>55</v>
      </c>
    </row>
    <row r="2473" spans="1:28" x14ac:dyDescent="0.2">
      <c r="A2473" t="s">
        <v>2486</v>
      </c>
      <c r="B2473" t="s">
        <v>2487</v>
      </c>
      <c r="C2473">
        <v>2000</v>
      </c>
      <c r="D2473" s="1">
        <v>36925</v>
      </c>
      <c r="E2473" t="s">
        <v>16512</v>
      </c>
      <c r="F2473" t="s">
        <v>44032</v>
      </c>
      <c r="G2473" t="s">
        <v>44042</v>
      </c>
      <c r="H2473">
        <v>135</v>
      </c>
      <c r="I2473" t="s">
        <v>25</v>
      </c>
      <c r="J2473" t="s">
        <v>26</v>
      </c>
      <c r="K2473" t="s">
        <v>308</v>
      </c>
      <c r="L2473" t="s">
        <v>75</v>
      </c>
      <c r="M2473" t="s">
        <v>2488</v>
      </c>
      <c r="N2473" t="s">
        <v>2489</v>
      </c>
      <c r="O2473" t="s">
        <v>2490</v>
      </c>
      <c r="P2473" t="s">
        <v>31</v>
      </c>
      <c r="Q2473" t="s">
        <v>2491</v>
      </c>
      <c r="R2473" t="s">
        <v>2492</v>
      </c>
      <c r="S2473" t="s">
        <v>2493</v>
      </c>
      <c r="T2473">
        <v>6.2</v>
      </c>
      <c r="U2473">
        <v>54367</v>
      </c>
      <c r="V2473" s="12">
        <f>W2473*1.5029674796748</f>
        <v>97692886.178862005</v>
      </c>
      <c r="W2473" s="3">
        <v>65000000</v>
      </c>
      <c r="X2473" s="13">
        <f>Y2473*1.5029674796748</f>
        <v>48995133.165162712</v>
      </c>
      <c r="Y2473" s="3">
        <v>32598931</v>
      </c>
      <c r="Z2473" s="13">
        <f>AA2473*1.5029674796748</f>
        <v>94327749.506707519</v>
      </c>
      <c r="AA2473" s="3">
        <v>62761005</v>
      </c>
      <c r="AB2473">
        <v>270</v>
      </c>
    </row>
    <row r="2474" spans="1:28" hidden="1" x14ac:dyDescent="0.2">
      <c r="A2474" t="s">
        <v>23256</v>
      </c>
      <c r="B2474" t="s">
        <v>23257</v>
      </c>
      <c r="C2474">
        <v>2010</v>
      </c>
      <c r="D2474" t="s">
        <v>16373</v>
      </c>
      <c r="E2474" t="s">
        <v>3496</v>
      </c>
      <c r="F2474" t="s">
        <v>44045</v>
      </c>
      <c r="G2474" t="s">
        <v>44042</v>
      </c>
      <c r="H2474">
        <v>104</v>
      </c>
      <c r="I2474" t="s">
        <v>23258</v>
      </c>
      <c r="J2474" t="s">
        <v>6812</v>
      </c>
      <c r="K2474" t="s">
        <v>26</v>
      </c>
      <c r="L2474" t="s">
        <v>74</v>
      </c>
      <c r="M2474" t="s">
        <v>23259</v>
      </c>
      <c r="N2474" t="s">
        <v>23260</v>
      </c>
      <c r="O2474" t="s">
        <v>23261</v>
      </c>
      <c r="P2474" t="s">
        <v>23262</v>
      </c>
      <c r="Q2474" t="s">
        <v>23262</v>
      </c>
      <c r="R2474" t="s">
        <v>23263</v>
      </c>
      <c r="S2474" t="s">
        <v>23264</v>
      </c>
      <c r="T2474">
        <v>5.0999999999999996</v>
      </c>
      <c r="U2474">
        <v>55866</v>
      </c>
      <c r="W2474"/>
      <c r="X2474"/>
      <c r="Y2474"/>
      <c r="Z2474"/>
      <c r="AA2474">
        <v>1541</v>
      </c>
      <c r="AB2474">
        <v>504</v>
      </c>
    </row>
    <row r="2475" spans="1:28" x14ac:dyDescent="0.2">
      <c r="A2475" t="s">
        <v>26897</v>
      </c>
      <c r="B2475" t="s">
        <v>26898</v>
      </c>
      <c r="C2475">
        <v>2011</v>
      </c>
      <c r="D2475" s="1">
        <v>40734</v>
      </c>
      <c r="E2475" t="s">
        <v>16512</v>
      </c>
      <c r="F2475" t="s">
        <v>44045</v>
      </c>
      <c r="G2475" t="s">
        <v>44042</v>
      </c>
      <c r="H2475">
        <v>106</v>
      </c>
      <c r="I2475" t="s">
        <v>25</v>
      </c>
      <c r="J2475" t="s">
        <v>26</v>
      </c>
      <c r="M2475" t="s">
        <v>729</v>
      </c>
      <c r="N2475" t="s">
        <v>26899</v>
      </c>
      <c r="O2475" t="s">
        <v>26900</v>
      </c>
      <c r="P2475" t="s">
        <v>26901</v>
      </c>
      <c r="Q2475" t="s">
        <v>26902</v>
      </c>
      <c r="R2475" t="s">
        <v>26903</v>
      </c>
      <c r="S2475" t="s">
        <v>26904</v>
      </c>
      <c r="T2475">
        <v>5.0999999999999996</v>
      </c>
      <c r="U2475">
        <v>75475</v>
      </c>
      <c r="V2475" s="12">
        <f>W2475*1.1505830469594</f>
        <v>40270406.643578999</v>
      </c>
      <c r="W2475" s="3">
        <v>35000000</v>
      </c>
      <c r="X2475" s="13">
        <f>Y2475*1.1505830469594</f>
        <v>32316604.380320948</v>
      </c>
      <c r="Y2475" s="3">
        <v>28087155</v>
      </c>
      <c r="Z2475" s="13">
        <f>AA2475*1.1505830469594</f>
        <v>94448088.916128546</v>
      </c>
      <c r="AA2475" s="3">
        <v>82087155</v>
      </c>
      <c r="AB2475">
        <v>199</v>
      </c>
    </row>
    <row r="2476" spans="1:28" hidden="1" x14ac:dyDescent="0.2">
      <c r="A2476" t="s">
        <v>23271</v>
      </c>
      <c r="B2476" t="s">
        <v>23272</v>
      </c>
      <c r="C2476">
        <v>2009</v>
      </c>
      <c r="D2476" t="s">
        <v>16356</v>
      </c>
      <c r="E2476" t="s">
        <v>16512</v>
      </c>
      <c r="F2476" t="s">
        <v>44044</v>
      </c>
      <c r="G2476" t="s">
        <v>44032</v>
      </c>
      <c r="H2476">
        <v>130</v>
      </c>
      <c r="I2476" t="s">
        <v>943</v>
      </c>
      <c r="J2476" t="s">
        <v>944</v>
      </c>
      <c r="K2476" t="s">
        <v>23273</v>
      </c>
      <c r="L2476" t="s">
        <v>12764</v>
      </c>
      <c r="M2476" t="s">
        <v>15582</v>
      </c>
      <c r="N2476" t="s">
        <v>23274</v>
      </c>
      <c r="O2476" t="s">
        <v>23275</v>
      </c>
      <c r="P2476" t="s">
        <v>20715</v>
      </c>
      <c r="Q2476" t="s">
        <v>23276</v>
      </c>
      <c r="R2476" t="s">
        <v>23277</v>
      </c>
      <c r="S2476" t="s">
        <v>23278</v>
      </c>
      <c r="T2476">
        <v>7.4</v>
      </c>
      <c r="U2476">
        <v>16297</v>
      </c>
      <c r="W2476"/>
      <c r="X2476"/>
      <c r="Y2476">
        <v>1291827</v>
      </c>
      <c r="Z2476"/>
      <c r="AA2476">
        <v>1868980</v>
      </c>
      <c r="AB2476">
        <v>100</v>
      </c>
    </row>
    <row r="2477" spans="1:28" hidden="1" x14ac:dyDescent="0.2">
      <c r="A2477" t="s">
        <v>23279</v>
      </c>
      <c r="B2477" t="s">
        <v>23280</v>
      </c>
      <c r="C2477">
        <v>2009</v>
      </c>
      <c r="D2477" t="s">
        <v>13163</v>
      </c>
      <c r="E2477" t="s">
        <v>1045</v>
      </c>
      <c r="F2477" t="s">
        <v>44032</v>
      </c>
      <c r="G2477" t="s">
        <v>44036</v>
      </c>
      <c r="H2477">
        <v>128</v>
      </c>
      <c r="I2477" t="s">
        <v>943</v>
      </c>
      <c r="J2477" t="s">
        <v>944</v>
      </c>
      <c r="M2477" t="s">
        <v>20713</v>
      </c>
      <c r="N2477" t="s">
        <v>20713</v>
      </c>
      <c r="O2477" t="s">
        <v>23281</v>
      </c>
      <c r="P2477" t="s">
        <v>9685</v>
      </c>
      <c r="Q2477" t="s">
        <v>23282</v>
      </c>
      <c r="R2477" t="s">
        <v>23283</v>
      </c>
      <c r="S2477" t="s">
        <v>23284</v>
      </c>
      <c r="T2477">
        <v>6.8</v>
      </c>
      <c r="U2477">
        <v>14663</v>
      </c>
      <c r="W2477"/>
      <c r="X2477"/>
      <c r="Y2477">
        <v>2430083</v>
      </c>
      <c r="Z2477"/>
      <c r="AA2477">
        <v>20794985</v>
      </c>
      <c r="AB2477">
        <v>66</v>
      </c>
    </row>
    <row r="2478" spans="1:28" x14ac:dyDescent="0.2">
      <c r="A2478" t="s">
        <v>18249</v>
      </c>
      <c r="B2478" t="s">
        <v>18250</v>
      </c>
      <c r="C2478">
        <v>2010</v>
      </c>
      <c r="D2478" t="s">
        <v>18251</v>
      </c>
      <c r="E2478" t="s">
        <v>44043</v>
      </c>
      <c r="F2478" t="s">
        <v>44038</v>
      </c>
      <c r="G2478" t="s">
        <v>44032</v>
      </c>
      <c r="H2478">
        <v>105</v>
      </c>
      <c r="I2478" t="s">
        <v>25</v>
      </c>
      <c r="J2478" t="s">
        <v>26</v>
      </c>
      <c r="K2478" t="s">
        <v>64</v>
      </c>
      <c r="L2478" t="s">
        <v>308</v>
      </c>
      <c r="M2478" t="s">
        <v>7427</v>
      </c>
      <c r="N2478" t="s">
        <v>18252</v>
      </c>
      <c r="O2478" t="s">
        <v>18253</v>
      </c>
      <c r="P2478" t="s">
        <v>16670</v>
      </c>
      <c r="Q2478" t="s">
        <v>18254</v>
      </c>
      <c r="R2478" t="s">
        <v>18255</v>
      </c>
      <c r="S2478" t="s">
        <v>18256</v>
      </c>
      <c r="T2478">
        <v>6.5</v>
      </c>
      <c r="U2478">
        <v>90637</v>
      </c>
      <c r="V2478" s="12">
        <f>W2478*1.18690152988223</f>
        <v>35607045.896466903</v>
      </c>
      <c r="W2478" s="3">
        <v>30000000</v>
      </c>
      <c r="X2478" s="13">
        <f>Y2478*1.18690152988223</f>
        <v>62944299.599107459</v>
      </c>
      <c r="Y2478" s="3">
        <v>53032453</v>
      </c>
      <c r="Z2478" s="13">
        <f>AA2478*1.18690152988223</f>
        <v>94511580.149732023</v>
      </c>
      <c r="AA2478" s="3">
        <v>79628830</v>
      </c>
      <c r="AB2478">
        <v>182</v>
      </c>
    </row>
    <row r="2479" spans="1:28" hidden="1" x14ac:dyDescent="0.2">
      <c r="A2479" t="s">
        <v>23291</v>
      </c>
      <c r="B2479" t="s">
        <v>23292</v>
      </c>
      <c r="C2479">
        <v>2012</v>
      </c>
      <c r="D2479" t="s">
        <v>23293</v>
      </c>
      <c r="E2479" t="s">
        <v>44035</v>
      </c>
      <c r="F2479" t="s">
        <v>44032</v>
      </c>
      <c r="G2479" t="s">
        <v>44049</v>
      </c>
      <c r="H2479">
        <v>137</v>
      </c>
      <c r="I2479" t="s">
        <v>23294</v>
      </c>
      <c r="J2479" t="s">
        <v>496</v>
      </c>
      <c r="K2479" t="s">
        <v>26</v>
      </c>
      <c r="L2479" t="s">
        <v>307</v>
      </c>
      <c r="M2479" t="s">
        <v>23295</v>
      </c>
      <c r="N2479" t="s">
        <v>23296</v>
      </c>
      <c r="O2479" t="s">
        <v>23297</v>
      </c>
      <c r="P2479" t="s">
        <v>15766</v>
      </c>
      <c r="Q2479" t="s">
        <v>23298</v>
      </c>
      <c r="R2479" t="s">
        <v>23299</v>
      </c>
      <c r="S2479" t="s">
        <v>23300</v>
      </c>
      <c r="T2479">
        <v>7.5</v>
      </c>
      <c r="U2479">
        <v>43310</v>
      </c>
      <c r="W2479"/>
      <c r="X2479"/>
      <c r="Y2479">
        <v>1546761</v>
      </c>
      <c r="Z2479"/>
      <c r="AA2479">
        <v>14758997</v>
      </c>
      <c r="AB2479">
        <v>91</v>
      </c>
    </row>
    <row r="2480" spans="1:28" hidden="1" x14ac:dyDescent="0.2">
      <c r="A2480" t="s">
        <v>23301</v>
      </c>
      <c r="B2480" t="s">
        <v>23302</v>
      </c>
      <c r="C2480">
        <v>2008</v>
      </c>
      <c r="D2480" s="1">
        <v>40066</v>
      </c>
      <c r="E2480" t="s">
        <v>176</v>
      </c>
      <c r="H2480">
        <v>114</v>
      </c>
      <c r="I2480" t="s">
        <v>25</v>
      </c>
      <c r="J2480" t="s">
        <v>5473</v>
      </c>
      <c r="K2480" t="s">
        <v>26</v>
      </c>
      <c r="M2480" t="s">
        <v>23303</v>
      </c>
      <c r="N2480" t="s">
        <v>23304</v>
      </c>
      <c r="O2480" t="s">
        <v>23305</v>
      </c>
      <c r="P2480" t="s">
        <v>23306</v>
      </c>
      <c r="Q2480" t="s">
        <v>23307</v>
      </c>
      <c r="R2480" t="s">
        <v>23308</v>
      </c>
      <c r="S2480" t="s">
        <v>23309</v>
      </c>
      <c r="T2480">
        <v>8</v>
      </c>
      <c r="U2480">
        <v>18513</v>
      </c>
      <c r="W2480"/>
      <c r="X2480"/>
      <c r="Y2480">
        <v>637421</v>
      </c>
      <c r="Z2480"/>
      <c r="AA2480">
        <v>1120476</v>
      </c>
      <c r="AB2480">
        <v>109</v>
      </c>
    </row>
    <row r="2481" spans="1:28" x14ac:dyDescent="0.2">
      <c r="A2481" t="s">
        <v>4247</v>
      </c>
      <c r="B2481" t="s">
        <v>4248</v>
      </c>
      <c r="C2481">
        <v>2002</v>
      </c>
      <c r="D2481" t="s">
        <v>3823</v>
      </c>
      <c r="E2481" t="s">
        <v>176</v>
      </c>
      <c r="F2481" t="s">
        <v>44049</v>
      </c>
      <c r="G2481" t="s">
        <v>44042</v>
      </c>
      <c r="H2481">
        <v>138</v>
      </c>
      <c r="I2481" t="s">
        <v>667</v>
      </c>
      <c r="J2481" t="s">
        <v>26</v>
      </c>
      <c r="K2481" t="s">
        <v>75</v>
      </c>
      <c r="M2481" t="s">
        <v>4249</v>
      </c>
      <c r="N2481" t="s">
        <v>4250</v>
      </c>
      <c r="O2481" t="s">
        <v>4251</v>
      </c>
      <c r="P2481" t="s">
        <v>4252</v>
      </c>
      <c r="Q2481" t="s">
        <v>4253</v>
      </c>
      <c r="R2481" t="s">
        <v>4254</v>
      </c>
      <c r="S2481" t="s">
        <v>4255</v>
      </c>
      <c r="T2481">
        <v>6.7</v>
      </c>
      <c r="U2481">
        <v>58714</v>
      </c>
      <c r="V2481" s="12">
        <f>W2481*1.43863813229572</f>
        <v>143863813.229572</v>
      </c>
      <c r="W2481" s="3">
        <v>100000000</v>
      </c>
      <c r="X2481" s="13">
        <f>Y2481*1.43863813229572</f>
        <v>50595415.561011679</v>
      </c>
      <c r="Y2481" s="3">
        <v>35168966</v>
      </c>
      <c r="Z2481" s="13">
        <f>AA2481*1.43863813229572</f>
        <v>94541724.770350203</v>
      </c>
      <c r="AA2481" s="3">
        <v>65716126</v>
      </c>
      <c r="AB2481">
        <v>292</v>
      </c>
    </row>
    <row r="2482" spans="1:28" x14ac:dyDescent="0.2">
      <c r="A2482" t="s">
        <v>4459</v>
      </c>
      <c r="B2482" t="s">
        <v>4460</v>
      </c>
      <c r="C2482">
        <v>2001</v>
      </c>
      <c r="D2482" t="s">
        <v>1427</v>
      </c>
      <c r="E2482" t="s">
        <v>176</v>
      </c>
      <c r="F2482" t="s">
        <v>44045</v>
      </c>
      <c r="G2482" t="s">
        <v>44033</v>
      </c>
      <c r="H2482">
        <v>120</v>
      </c>
      <c r="I2482" t="s">
        <v>97</v>
      </c>
      <c r="J2482" t="s">
        <v>26</v>
      </c>
      <c r="M2482" t="s">
        <v>4461</v>
      </c>
      <c r="N2482" t="s">
        <v>4462</v>
      </c>
      <c r="O2482" t="s">
        <v>4463</v>
      </c>
      <c r="P2482" t="s">
        <v>181</v>
      </c>
      <c r="Q2482" t="s">
        <v>4464</v>
      </c>
      <c r="R2482" t="s">
        <v>4465</v>
      </c>
      <c r="S2482" t="s">
        <v>4466</v>
      </c>
      <c r="T2482">
        <v>7.4</v>
      </c>
      <c r="U2482">
        <v>173235</v>
      </c>
      <c r="V2482" s="12">
        <f>W2482*1.46138339920949</f>
        <v>99374071.146245316</v>
      </c>
      <c r="W2482" s="3">
        <v>68000000</v>
      </c>
      <c r="X2482" s="13">
        <f>Y2482*1.46138339920949</f>
        <v>73563826.320355922</v>
      </c>
      <c r="Y2482" s="3">
        <v>50338485</v>
      </c>
      <c r="Z2482" s="13">
        <f>AA2482*1.46138339920949</f>
        <v>94992091.102964669</v>
      </c>
      <c r="AA2482" s="3">
        <v>65001485</v>
      </c>
      <c r="AB2482">
        <v>555</v>
      </c>
    </row>
    <row r="2483" spans="1:28" hidden="1" x14ac:dyDescent="0.2">
      <c r="A2483" t="s">
        <v>7816</v>
      </c>
      <c r="B2483" t="s">
        <v>7817</v>
      </c>
      <c r="C2483">
        <v>2004</v>
      </c>
      <c r="D2483" s="1">
        <v>38658</v>
      </c>
      <c r="E2483" t="s">
        <v>176</v>
      </c>
      <c r="F2483" t="s">
        <v>44045</v>
      </c>
      <c r="G2483" t="s">
        <v>44036</v>
      </c>
      <c r="H2483">
        <v>133</v>
      </c>
      <c r="I2483" t="s">
        <v>63</v>
      </c>
      <c r="J2483" t="s">
        <v>27</v>
      </c>
      <c r="K2483" t="s">
        <v>307</v>
      </c>
      <c r="L2483" t="s">
        <v>7818</v>
      </c>
      <c r="M2483" t="s">
        <v>2039</v>
      </c>
      <c r="N2483" t="s">
        <v>7819</v>
      </c>
      <c r="O2483" t="s">
        <v>7820</v>
      </c>
      <c r="P2483" t="s">
        <v>2042</v>
      </c>
      <c r="Q2483" t="s">
        <v>7821</v>
      </c>
      <c r="R2483" t="s">
        <v>7822</v>
      </c>
      <c r="S2483" t="s">
        <v>7823</v>
      </c>
      <c r="T2483">
        <v>7.6</v>
      </c>
      <c r="U2483">
        <v>70209</v>
      </c>
      <c r="V2483" s="12">
        <f>W2483*1.37009528851244</f>
        <v>77547393.329804108</v>
      </c>
      <c r="W2483" s="3">
        <v>56600000</v>
      </c>
      <c r="X2483" s="13">
        <f>Y2483*1.37009528851244</f>
        <v>8939034.6293223891</v>
      </c>
      <c r="Y2483" s="3">
        <v>6524389</v>
      </c>
      <c r="Z2483" s="13">
        <f>AA2483*1.37009528851244</f>
        <v>95118028.276754871</v>
      </c>
      <c r="AA2483" s="3">
        <v>69424389</v>
      </c>
      <c r="AB2483">
        <v>249</v>
      </c>
    </row>
    <row r="2484" spans="1:28" hidden="1" x14ac:dyDescent="0.2">
      <c r="A2484" t="s">
        <v>23333</v>
      </c>
      <c r="B2484" t="s">
        <v>23334</v>
      </c>
      <c r="C2484">
        <v>2008</v>
      </c>
      <c r="D2484" s="1">
        <v>39577</v>
      </c>
      <c r="E2484" t="s">
        <v>16512</v>
      </c>
      <c r="F2484" t="s">
        <v>44044</v>
      </c>
      <c r="G2484" t="s">
        <v>44032</v>
      </c>
      <c r="H2484">
        <v>104</v>
      </c>
      <c r="I2484" t="s">
        <v>943</v>
      </c>
      <c r="J2484" t="s">
        <v>944</v>
      </c>
      <c r="M2484" t="s">
        <v>23335</v>
      </c>
      <c r="N2484" t="s">
        <v>23336</v>
      </c>
      <c r="O2484" t="s">
        <v>23337</v>
      </c>
      <c r="P2484" t="s">
        <v>14562</v>
      </c>
      <c r="Q2484" t="s">
        <v>23338</v>
      </c>
      <c r="R2484" t="s">
        <v>23339</v>
      </c>
      <c r="S2484" t="s">
        <v>23340</v>
      </c>
      <c r="T2484">
        <v>8.1</v>
      </c>
      <c r="U2484">
        <v>72608</v>
      </c>
      <c r="W2484"/>
      <c r="X2484"/>
      <c r="Y2484"/>
      <c r="Z2484"/>
      <c r="AA2484">
        <v>3256911</v>
      </c>
      <c r="AB2484">
        <v>149</v>
      </c>
    </row>
    <row r="2485" spans="1:28" hidden="1" x14ac:dyDescent="0.2">
      <c r="A2485" t="s">
        <v>23341</v>
      </c>
      <c r="B2485" t="s">
        <v>23342</v>
      </c>
      <c r="C2485">
        <v>2008</v>
      </c>
      <c r="D2485" t="s">
        <v>8707</v>
      </c>
      <c r="E2485" t="s">
        <v>176</v>
      </c>
      <c r="H2485">
        <v>115</v>
      </c>
      <c r="I2485" t="s">
        <v>4358</v>
      </c>
      <c r="J2485" t="s">
        <v>1076</v>
      </c>
      <c r="M2485" t="s">
        <v>23343</v>
      </c>
      <c r="N2485" t="s">
        <v>23344</v>
      </c>
      <c r="O2485" t="s">
        <v>23345</v>
      </c>
      <c r="P2485" t="s">
        <v>15451</v>
      </c>
      <c r="Q2485" t="s">
        <v>23346</v>
      </c>
      <c r="R2485" t="s">
        <v>23347</v>
      </c>
      <c r="S2485" t="s">
        <v>23348</v>
      </c>
      <c r="T2485">
        <v>8</v>
      </c>
      <c r="U2485">
        <v>10617</v>
      </c>
      <c r="W2485"/>
      <c r="X2485"/>
      <c r="Y2485"/>
      <c r="Z2485"/>
      <c r="AA2485">
        <v>1100299</v>
      </c>
      <c r="AB2485">
        <v>6</v>
      </c>
    </row>
    <row r="2486" spans="1:28" x14ac:dyDescent="0.2">
      <c r="A2486" t="s">
        <v>26647</v>
      </c>
      <c r="B2486" t="s">
        <v>26648</v>
      </c>
      <c r="C2486">
        <v>2012</v>
      </c>
      <c r="D2486" t="s">
        <v>25239</v>
      </c>
      <c r="E2486" t="s">
        <v>1045</v>
      </c>
      <c r="F2486" t="s">
        <v>44032</v>
      </c>
      <c r="G2486" t="s">
        <v>44036</v>
      </c>
      <c r="H2486">
        <v>110</v>
      </c>
      <c r="I2486" t="s">
        <v>25</v>
      </c>
      <c r="J2486" t="s">
        <v>26</v>
      </c>
      <c r="M2486" t="s">
        <v>10615</v>
      </c>
      <c r="N2486" t="s">
        <v>26649</v>
      </c>
      <c r="O2486" t="s">
        <v>26650</v>
      </c>
      <c r="P2486" t="s">
        <v>622</v>
      </c>
      <c r="Q2486" t="s">
        <v>26651</v>
      </c>
      <c r="R2486" t="s">
        <v>26652</v>
      </c>
      <c r="S2486" t="s">
        <v>26653</v>
      </c>
      <c r="T2486">
        <v>5.7</v>
      </c>
      <c r="U2486">
        <v>68847</v>
      </c>
      <c r="V2486" s="12">
        <f>W2486*1.12725506764114</f>
        <v>45090202.705645598</v>
      </c>
      <c r="W2486" s="3">
        <v>40000000</v>
      </c>
      <c r="X2486" s="13">
        <f>Y2486*1.12725506764114</f>
        <v>46389029.376346923</v>
      </c>
      <c r="Y2486" s="3">
        <v>41152203</v>
      </c>
      <c r="Z2486" s="13">
        <f>AA2486*1.12725506764114</f>
        <v>95122293.882340088</v>
      </c>
      <c r="AA2486" s="3">
        <v>84384002</v>
      </c>
      <c r="AB2486">
        <v>100</v>
      </c>
    </row>
    <row r="2487" spans="1:28" x14ac:dyDescent="0.2">
      <c r="A2487" t="s">
        <v>25425</v>
      </c>
      <c r="B2487" t="s">
        <v>25426</v>
      </c>
      <c r="C2487">
        <v>2011</v>
      </c>
      <c r="D2487" s="1">
        <v>40762</v>
      </c>
      <c r="E2487" t="s">
        <v>16512</v>
      </c>
      <c r="F2487" t="s">
        <v>44038</v>
      </c>
      <c r="G2487" t="s">
        <v>44044</v>
      </c>
      <c r="H2487">
        <v>107</v>
      </c>
      <c r="I2487" t="s">
        <v>25</v>
      </c>
      <c r="J2487" t="s">
        <v>26</v>
      </c>
      <c r="M2487" t="s">
        <v>7099</v>
      </c>
      <c r="N2487" t="s">
        <v>25427</v>
      </c>
      <c r="O2487" t="s">
        <v>25428</v>
      </c>
      <c r="P2487" t="s">
        <v>690</v>
      </c>
      <c r="Q2487" t="s">
        <v>25429</v>
      </c>
      <c r="R2487" t="s">
        <v>25430</v>
      </c>
      <c r="S2487" t="s">
        <v>25431</v>
      </c>
      <c r="T2487">
        <v>4.4000000000000004</v>
      </c>
      <c r="U2487">
        <v>25033</v>
      </c>
      <c r="V2487" s="12">
        <f>W2487*1.1505830469594</f>
        <v>36818657.502700798</v>
      </c>
      <c r="W2487" s="3">
        <v>32000000</v>
      </c>
      <c r="X2487" s="13">
        <f>Y2487*1.1505830469594</f>
        <v>43624832.566847093</v>
      </c>
      <c r="Y2487" s="3">
        <v>37915414</v>
      </c>
      <c r="Z2487" s="13">
        <f>AA2487*1.1505830469594</f>
        <v>95137185.75936605</v>
      </c>
      <c r="AA2487" s="3">
        <v>82686066</v>
      </c>
      <c r="AB2487">
        <v>52</v>
      </c>
    </row>
    <row r="2488" spans="1:28" x14ac:dyDescent="0.2">
      <c r="A2488" t="s">
        <v>21199</v>
      </c>
      <c r="B2488" t="s">
        <v>21200</v>
      </c>
      <c r="C2488">
        <v>2010</v>
      </c>
      <c r="D2488" s="1">
        <v>40249</v>
      </c>
      <c r="E2488" t="s">
        <v>16512</v>
      </c>
      <c r="F2488" t="s">
        <v>44044</v>
      </c>
      <c r="G2488" t="s">
        <v>44042</v>
      </c>
      <c r="H2488">
        <v>107</v>
      </c>
      <c r="I2488" t="s">
        <v>25</v>
      </c>
      <c r="J2488" t="s">
        <v>26</v>
      </c>
      <c r="K2488" t="s">
        <v>75</v>
      </c>
      <c r="M2488" t="s">
        <v>21201</v>
      </c>
      <c r="N2488" t="s">
        <v>21202</v>
      </c>
      <c r="O2488" t="s">
        <v>21203</v>
      </c>
      <c r="P2488" t="s">
        <v>21204</v>
      </c>
      <c r="Q2488" t="s">
        <v>21205</v>
      </c>
      <c r="R2488" t="s">
        <v>21206</v>
      </c>
      <c r="S2488" t="s">
        <v>21207</v>
      </c>
      <c r="T2488">
        <v>6.2</v>
      </c>
      <c r="U2488">
        <v>57022</v>
      </c>
      <c r="V2488" s="12">
        <f>W2488*1.18690152988223</f>
        <v>37980848.956231363</v>
      </c>
      <c r="W2488" s="3">
        <v>32000000</v>
      </c>
      <c r="X2488" s="13">
        <f>Y2488*1.18690152988223</f>
        <v>68537296.510621011</v>
      </c>
      <c r="Y2488" s="3">
        <v>57744720</v>
      </c>
      <c r="Z2488" s="13">
        <f>AA2488*1.18690152988223</f>
        <v>95195890.600588679</v>
      </c>
      <c r="AA2488" s="3">
        <v>80205382</v>
      </c>
      <c r="AB2488">
        <v>159</v>
      </c>
    </row>
    <row r="2489" spans="1:28" x14ac:dyDescent="0.2">
      <c r="A2489" t="s">
        <v>4867</v>
      </c>
      <c r="B2489" t="s">
        <v>4868</v>
      </c>
      <c r="C2489">
        <v>2002</v>
      </c>
      <c r="D2489" s="1">
        <v>37416</v>
      </c>
      <c r="E2489" t="s">
        <v>16512</v>
      </c>
      <c r="F2489" t="s">
        <v>44038</v>
      </c>
      <c r="G2489" t="s">
        <v>44042</v>
      </c>
      <c r="H2489">
        <v>116</v>
      </c>
      <c r="I2489" t="s">
        <v>4869</v>
      </c>
      <c r="J2489" t="s">
        <v>26</v>
      </c>
      <c r="M2489" t="s">
        <v>965</v>
      </c>
      <c r="N2489" t="s">
        <v>4870</v>
      </c>
      <c r="O2489" t="s">
        <v>4871</v>
      </c>
      <c r="P2489" t="s">
        <v>2108</v>
      </c>
      <c r="Q2489" t="s">
        <v>4872</v>
      </c>
      <c r="R2489" t="s">
        <v>4873</v>
      </c>
      <c r="S2489" t="s">
        <v>4874</v>
      </c>
      <c r="T2489">
        <v>5.6</v>
      </c>
      <c r="U2489">
        <v>44366</v>
      </c>
      <c r="V2489" s="12">
        <f>W2489*1.43863813229572</f>
        <v>100704669.2607004</v>
      </c>
      <c r="W2489" s="3">
        <v>70000000</v>
      </c>
      <c r="X2489" s="13">
        <f>Y2489*1.43863813229572</f>
        <v>43389557.690778218</v>
      </c>
      <c r="Y2489" s="3">
        <v>30160161</v>
      </c>
      <c r="Z2489" s="13">
        <f>AA2489*1.43863813229572</f>
        <v>95238969.372996122</v>
      </c>
      <c r="AA2489" s="3">
        <v>66200782</v>
      </c>
      <c r="AB2489">
        <v>196</v>
      </c>
    </row>
    <row r="2490" spans="1:28" x14ac:dyDescent="0.2">
      <c r="A2490" t="s">
        <v>34187</v>
      </c>
      <c r="B2490" t="s">
        <v>34188</v>
      </c>
      <c r="C2490">
        <v>2014</v>
      </c>
      <c r="D2490" t="s">
        <v>32836</v>
      </c>
      <c r="E2490" t="s">
        <v>1045</v>
      </c>
      <c r="F2490" t="s">
        <v>44039</v>
      </c>
      <c r="H2490">
        <v>116</v>
      </c>
      <c r="I2490" t="s">
        <v>25</v>
      </c>
      <c r="J2490" t="s">
        <v>26</v>
      </c>
      <c r="K2490" t="s">
        <v>3115</v>
      </c>
      <c r="L2490" t="s">
        <v>209</v>
      </c>
      <c r="M2490" t="s">
        <v>27409</v>
      </c>
      <c r="N2490" t="s">
        <v>27410</v>
      </c>
      <c r="O2490" t="s">
        <v>34189</v>
      </c>
      <c r="P2490" t="s">
        <v>27409</v>
      </c>
      <c r="Q2490" t="s">
        <v>34190</v>
      </c>
      <c r="R2490" t="s">
        <v>34191</v>
      </c>
      <c r="S2490" t="s">
        <v>34192</v>
      </c>
      <c r="T2490">
        <v>6.1</v>
      </c>
      <c r="U2490">
        <v>169209</v>
      </c>
      <c r="V2490" s="12">
        <f>W2490*1.09324733035956</f>
        <v>43729893.214382403</v>
      </c>
      <c r="W2490" s="3">
        <v>40000000</v>
      </c>
      <c r="X2490" s="13">
        <f>Y2490*1.09324733035956</f>
        <v>47161924.558580168</v>
      </c>
      <c r="Y2490" s="3">
        <v>43139300</v>
      </c>
      <c r="Z2490" s="13">
        <f>AA2490*1.09324733035956</f>
        <v>95319967.981701434</v>
      </c>
      <c r="AA2490" s="3">
        <v>87189756</v>
      </c>
      <c r="AB2490">
        <v>523</v>
      </c>
    </row>
    <row r="2491" spans="1:28" x14ac:dyDescent="0.2">
      <c r="A2491" t="s">
        <v>12258</v>
      </c>
      <c r="B2491" t="s">
        <v>12259</v>
      </c>
      <c r="C2491">
        <v>2005</v>
      </c>
      <c r="D2491" t="s">
        <v>10298</v>
      </c>
      <c r="E2491" t="s">
        <v>16512</v>
      </c>
      <c r="F2491" t="s">
        <v>44031</v>
      </c>
      <c r="G2491" t="s">
        <v>44038</v>
      </c>
      <c r="H2491">
        <v>93</v>
      </c>
      <c r="I2491" t="s">
        <v>25</v>
      </c>
      <c r="J2491" t="s">
        <v>26</v>
      </c>
      <c r="M2491" t="s">
        <v>2463</v>
      </c>
      <c r="N2491" t="s">
        <v>12260</v>
      </c>
      <c r="O2491" t="s">
        <v>12261</v>
      </c>
      <c r="P2491" t="s">
        <v>12262</v>
      </c>
      <c r="Q2491" t="s">
        <v>12263</v>
      </c>
      <c r="R2491" t="s">
        <v>12264</v>
      </c>
      <c r="S2491" t="s">
        <v>12265</v>
      </c>
      <c r="T2491">
        <v>3.5</v>
      </c>
      <c r="U2491">
        <v>30917</v>
      </c>
      <c r="V2491" s="12">
        <f>W2491*1.32519713261649</f>
        <v>66259856.630824499</v>
      </c>
      <c r="W2491" s="3">
        <v>50000000</v>
      </c>
      <c r="X2491" s="13">
        <f>Y2491*1.32519713261649</f>
        <v>51918154.499354936</v>
      </c>
      <c r="Y2491" s="3">
        <v>39177684</v>
      </c>
      <c r="Z2491" s="13">
        <f>AA2491*1.32519713261649</f>
        <v>95404459.975448206</v>
      </c>
      <c r="AA2491" s="3">
        <v>71992655</v>
      </c>
      <c r="AB2491">
        <v>220</v>
      </c>
    </row>
    <row r="2492" spans="1:28" hidden="1" x14ac:dyDescent="0.2">
      <c r="A2492" t="s">
        <v>23394</v>
      </c>
      <c r="B2492" t="s">
        <v>23395</v>
      </c>
      <c r="C2492">
        <v>2008</v>
      </c>
      <c r="D2492" s="1">
        <v>39580</v>
      </c>
      <c r="E2492" t="s">
        <v>1045</v>
      </c>
      <c r="F2492" t="s">
        <v>44034</v>
      </c>
      <c r="G2492" t="s">
        <v>44033</v>
      </c>
      <c r="H2492">
        <v>127</v>
      </c>
      <c r="I2492" t="s">
        <v>4358</v>
      </c>
      <c r="J2492" t="s">
        <v>1076</v>
      </c>
      <c r="M2492" t="s">
        <v>17455</v>
      </c>
      <c r="N2492" t="s">
        <v>10028</v>
      </c>
      <c r="O2492" t="s">
        <v>23396</v>
      </c>
      <c r="P2492" t="s">
        <v>10028</v>
      </c>
      <c r="Q2492" t="s">
        <v>10029</v>
      </c>
      <c r="R2492" t="s">
        <v>23397</v>
      </c>
      <c r="S2492" t="s">
        <v>23398</v>
      </c>
      <c r="T2492">
        <v>7.3</v>
      </c>
      <c r="U2492">
        <v>36471</v>
      </c>
      <c r="W2492">
        <v>8500000</v>
      </c>
      <c r="X2492"/>
      <c r="Y2492"/>
      <c r="Z2492"/>
      <c r="AA2492">
        <v>22212369</v>
      </c>
      <c r="AB2492">
        <v>15</v>
      </c>
    </row>
    <row r="2493" spans="1:28" x14ac:dyDescent="0.2">
      <c r="A2493" t="s">
        <v>39212</v>
      </c>
      <c r="B2493" t="s">
        <v>39213</v>
      </c>
      <c r="C2493">
        <v>2016</v>
      </c>
      <c r="D2493" s="1">
        <v>42826</v>
      </c>
      <c r="E2493" t="s">
        <v>176</v>
      </c>
      <c r="F2493" t="s">
        <v>44036</v>
      </c>
      <c r="H2493">
        <v>97</v>
      </c>
      <c r="I2493" t="s">
        <v>25</v>
      </c>
      <c r="J2493" t="s">
        <v>26</v>
      </c>
      <c r="M2493" t="s">
        <v>14100</v>
      </c>
      <c r="N2493" t="s">
        <v>14207</v>
      </c>
      <c r="O2493" t="s">
        <v>39214</v>
      </c>
      <c r="P2493" t="s">
        <v>510</v>
      </c>
      <c r="Q2493" t="s">
        <v>39215</v>
      </c>
      <c r="R2493" t="s">
        <v>39216</v>
      </c>
      <c r="S2493" t="s">
        <v>39217</v>
      </c>
      <c r="T2493">
        <v>6.8</v>
      </c>
      <c r="U2493">
        <v>88991</v>
      </c>
      <c r="V2493" s="12">
        <f>W2493*1.07834771485832</f>
        <v>38820517.734899521</v>
      </c>
      <c r="W2493" s="3">
        <v>36000000</v>
      </c>
      <c r="X2493" s="13">
        <f>Y2493*1.07834771485832</f>
        <v>33446055.369347665</v>
      </c>
      <c r="Y2493" s="3">
        <v>31016021</v>
      </c>
      <c r="Z2493" s="13">
        <f>AA2493*1.07834771485832</f>
        <v>95464268.43833752</v>
      </c>
      <c r="AA2493" s="3">
        <v>88528280</v>
      </c>
      <c r="AB2493">
        <v>376</v>
      </c>
    </row>
    <row r="2494" spans="1:28" x14ac:dyDescent="0.2">
      <c r="A2494" t="s">
        <v>19980</v>
      </c>
      <c r="B2494" t="s">
        <v>19981</v>
      </c>
      <c r="C2494">
        <v>2008</v>
      </c>
      <c r="D2494" t="s">
        <v>15809</v>
      </c>
      <c r="E2494" t="s">
        <v>44041</v>
      </c>
      <c r="F2494" t="s">
        <v>44032</v>
      </c>
      <c r="G2494" t="s">
        <v>44045</v>
      </c>
      <c r="H2494">
        <v>101</v>
      </c>
      <c r="I2494" t="s">
        <v>25</v>
      </c>
      <c r="J2494" t="s">
        <v>26</v>
      </c>
      <c r="K2494" t="s">
        <v>308</v>
      </c>
      <c r="L2494" t="s">
        <v>75</v>
      </c>
      <c r="M2494" t="s">
        <v>11400</v>
      </c>
      <c r="N2494" t="s">
        <v>13774</v>
      </c>
      <c r="O2494" t="s">
        <v>19982</v>
      </c>
      <c r="P2494" t="s">
        <v>1106</v>
      </c>
      <c r="Q2494" t="s">
        <v>19983</v>
      </c>
      <c r="R2494" t="s">
        <v>19984</v>
      </c>
      <c r="S2494" t="s">
        <v>19985</v>
      </c>
      <c r="T2494">
        <v>6</v>
      </c>
      <c r="U2494">
        <v>83756</v>
      </c>
      <c r="V2494" s="12">
        <f>W2494*1.20207800169993</f>
        <v>72124680.101995796</v>
      </c>
      <c r="W2494" s="3">
        <v>60000000</v>
      </c>
      <c r="X2494" s="13">
        <f>Y2494*1.20207800169993</f>
        <v>48180981.238115586</v>
      </c>
      <c r="Y2494" s="3">
        <v>40081410</v>
      </c>
      <c r="Z2494" s="13">
        <f>AA2494*1.20207800169993</f>
        <v>95563813.937130466</v>
      </c>
      <c r="AA2494" s="3">
        <v>79498846</v>
      </c>
      <c r="AB2494">
        <v>273</v>
      </c>
    </row>
    <row r="2495" spans="1:28" hidden="1" x14ac:dyDescent="0.2">
      <c r="A2495" t="s">
        <v>23416</v>
      </c>
      <c r="B2495" t="s">
        <v>23417</v>
      </c>
      <c r="C2495">
        <v>2009</v>
      </c>
      <c r="D2495" s="1">
        <v>40274</v>
      </c>
      <c r="E2495" t="s">
        <v>16512</v>
      </c>
      <c r="F2495" t="s">
        <v>44031</v>
      </c>
      <c r="G2495" t="s">
        <v>44033</v>
      </c>
      <c r="H2495">
        <v>97</v>
      </c>
      <c r="I2495" t="s">
        <v>25</v>
      </c>
      <c r="J2495" t="s">
        <v>26</v>
      </c>
      <c r="K2495" t="s">
        <v>8525</v>
      </c>
      <c r="M2495" t="s">
        <v>23418</v>
      </c>
      <c r="N2495" t="s">
        <v>23419</v>
      </c>
      <c r="O2495" t="s">
        <v>23420</v>
      </c>
      <c r="P2495" t="s">
        <v>2738</v>
      </c>
      <c r="Q2495" t="s">
        <v>2738</v>
      </c>
      <c r="R2495" t="s">
        <v>23421</v>
      </c>
      <c r="S2495" t="s">
        <v>23422</v>
      </c>
      <c r="T2495">
        <v>5.2</v>
      </c>
      <c r="U2495">
        <v>24410</v>
      </c>
      <c r="W2495">
        <v>10000000</v>
      </c>
      <c r="X2495"/>
      <c r="Y2495"/>
      <c r="Z2495"/>
      <c r="AA2495">
        <v>844447</v>
      </c>
      <c r="AB2495">
        <v>119</v>
      </c>
    </row>
    <row r="2496" spans="1:28" x14ac:dyDescent="0.2">
      <c r="A2496" t="s">
        <v>27852</v>
      </c>
      <c r="B2496" t="s">
        <v>27853</v>
      </c>
      <c r="C2496">
        <v>2010</v>
      </c>
      <c r="D2496" t="s">
        <v>18117</v>
      </c>
      <c r="E2496" t="s">
        <v>1045</v>
      </c>
      <c r="H2496">
        <v>82</v>
      </c>
      <c r="I2496" t="s">
        <v>25</v>
      </c>
      <c r="J2496" t="s">
        <v>26</v>
      </c>
      <c r="K2496" t="s">
        <v>307</v>
      </c>
      <c r="M2496" t="s">
        <v>14551</v>
      </c>
      <c r="N2496" t="s">
        <v>14551</v>
      </c>
      <c r="O2496" t="s">
        <v>27854</v>
      </c>
      <c r="P2496" t="s">
        <v>27855</v>
      </c>
      <c r="Q2496" t="s">
        <v>27856</v>
      </c>
      <c r="R2496" t="s">
        <v>27857</v>
      </c>
      <c r="S2496" t="s">
        <v>27858</v>
      </c>
      <c r="T2496">
        <v>3.4</v>
      </c>
      <c r="U2496">
        <v>46018</v>
      </c>
      <c r="V2496" s="12">
        <f>W2496*1.18690152988223</f>
        <v>23738030.597644601</v>
      </c>
      <c r="W2496" s="3">
        <v>20000000</v>
      </c>
      <c r="X2496" s="13">
        <f>Y2496*1.18690152988223</f>
        <v>43513595.185383499</v>
      </c>
      <c r="Y2496" s="3">
        <v>36661504</v>
      </c>
      <c r="Z2496" s="13">
        <f>AA2496*1.18690152988223</f>
        <v>95602385.384148866</v>
      </c>
      <c r="AA2496" s="3">
        <v>80547866</v>
      </c>
      <c r="AB2496">
        <v>200</v>
      </c>
    </row>
    <row r="2497" spans="1:28" x14ac:dyDescent="0.2">
      <c r="A2497" t="s">
        <v>8202</v>
      </c>
      <c r="B2497" t="s">
        <v>8203</v>
      </c>
      <c r="C2497">
        <v>2004</v>
      </c>
      <c r="D2497" t="s">
        <v>5660</v>
      </c>
      <c r="E2497" t="s">
        <v>1045</v>
      </c>
      <c r="F2497" t="s">
        <v>44040</v>
      </c>
      <c r="G2497" t="s">
        <v>44036</v>
      </c>
      <c r="H2497">
        <v>95</v>
      </c>
      <c r="I2497" t="s">
        <v>433</v>
      </c>
      <c r="J2497" t="s">
        <v>26</v>
      </c>
      <c r="K2497" t="s">
        <v>307</v>
      </c>
      <c r="L2497" t="s">
        <v>923</v>
      </c>
      <c r="M2497" t="s">
        <v>8204</v>
      </c>
      <c r="N2497" t="s">
        <v>8205</v>
      </c>
      <c r="O2497" t="s">
        <v>8206</v>
      </c>
      <c r="P2497" t="s">
        <v>6060</v>
      </c>
      <c r="Q2497" t="s">
        <v>8207</v>
      </c>
      <c r="R2497" t="s">
        <v>8208</v>
      </c>
      <c r="S2497" t="s">
        <v>8209</v>
      </c>
      <c r="T2497">
        <v>5.9</v>
      </c>
      <c r="U2497">
        <v>79453</v>
      </c>
      <c r="V2497" s="12">
        <f>W2497*1.37009528851244</f>
        <v>26031810.481736358</v>
      </c>
      <c r="W2497" s="3">
        <v>19000000</v>
      </c>
      <c r="X2497" s="13">
        <f>Y2497*1.37009528851244</f>
        <v>70475201.217178375</v>
      </c>
      <c r="Y2497" s="3">
        <v>51438175</v>
      </c>
      <c r="Z2497" s="13">
        <f>AA2497*1.37009528851244</f>
        <v>95999711.996818393</v>
      </c>
      <c r="AA2497" s="3">
        <v>70067909</v>
      </c>
      <c r="AB2497">
        <v>250</v>
      </c>
    </row>
    <row r="2498" spans="1:28" hidden="1" x14ac:dyDescent="0.2">
      <c r="A2498" t="s">
        <v>23441</v>
      </c>
      <c r="B2498" t="s">
        <v>23442</v>
      </c>
      <c r="C2498">
        <v>2018</v>
      </c>
      <c r="D2498" s="1">
        <v>43381</v>
      </c>
      <c r="E2498" t="s">
        <v>176</v>
      </c>
      <c r="F2498" t="s">
        <v>44036</v>
      </c>
      <c r="G2498" t="s">
        <v>44055</v>
      </c>
      <c r="H2498">
        <v>124</v>
      </c>
      <c r="I2498" t="s">
        <v>912</v>
      </c>
      <c r="J2498" t="s">
        <v>26</v>
      </c>
      <c r="K2498" t="s">
        <v>307</v>
      </c>
      <c r="L2498" t="s">
        <v>27</v>
      </c>
      <c r="M2498" t="s">
        <v>5965</v>
      </c>
      <c r="N2498" t="s">
        <v>23443</v>
      </c>
      <c r="O2498" t="s">
        <v>23444</v>
      </c>
      <c r="P2498" t="s">
        <v>23445</v>
      </c>
      <c r="Q2498" t="s">
        <v>23445</v>
      </c>
      <c r="R2498" t="s">
        <v>23446</v>
      </c>
      <c r="S2498" t="s">
        <v>23447</v>
      </c>
      <c r="T2498">
        <v>7.4</v>
      </c>
      <c r="U2498">
        <v>31727</v>
      </c>
      <c r="W2498"/>
      <c r="X2498"/>
      <c r="Y2498"/>
      <c r="Z2498"/>
      <c r="AA2498">
        <v>23148937</v>
      </c>
      <c r="AB2498">
        <v>264</v>
      </c>
    </row>
    <row r="2499" spans="1:28" x14ac:dyDescent="0.2">
      <c r="A2499" t="s">
        <v>6499</v>
      </c>
      <c r="B2499" t="s">
        <v>6500</v>
      </c>
      <c r="C2499">
        <v>2003</v>
      </c>
      <c r="D2499" s="1">
        <v>38110</v>
      </c>
      <c r="E2499" t="s">
        <v>16512</v>
      </c>
      <c r="F2499" t="s">
        <v>44032</v>
      </c>
      <c r="G2499" t="s">
        <v>44036</v>
      </c>
      <c r="H2499">
        <v>139</v>
      </c>
      <c r="I2499" t="s">
        <v>25</v>
      </c>
      <c r="J2499" t="s">
        <v>26</v>
      </c>
      <c r="M2499" t="s">
        <v>3861</v>
      </c>
      <c r="N2499" t="s">
        <v>6501</v>
      </c>
      <c r="O2499" t="s">
        <v>6502</v>
      </c>
      <c r="P2499" t="s">
        <v>6503</v>
      </c>
      <c r="Q2499" t="s">
        <v>6504</v>
      </c>
      <c r="R2499" t="s">
        <v>6505</v>
      </c>
      <c r="S2499" t="s">
        <v>6506</v>
      </c>
      <c r="T2499">
        <v>7.4</v>
      </c>
      <c r="U2499">
        <v>65567</v>
      </c>
      <c r="V2499" s="12">
        <f>W2499*1.40658152173913</f>
        <v>30944793.47826086</v>
      </c>
      <c r="W2499" s="3">
        <v>22000000</v>
      </c>
      <c r="X2499" s="13">
        <f>Y2499*1.40658152173913</f>
        <v>82047664.01627171</v>
      </c>
      <c r="Y2499" s="3">
        <v>58331254</v>
      </c>
      <c r="Z2499" s="13">
        <f>AA2499*1.40658152173913</f>
        <v>96064303.737081498</v>
      </c>
      <c r="AA2499" s="3">
        <v>68296293</v>
      </c>
      <c r="AB2499">
        <v>530</v>
      </c>
    </row>
    <row r="2500" spans="1:28" x14ac:dyDescent="0.2">
      <c r="A2500" t="s">
        <v>2537</v>
      </c>
      <c r="B2500" t="s">
        <v>2538</v>
      </c>
      <c r="C2500">
        <v>2001</v>
      </c>
      <c r="D2500" t="s">
        <v>516</v>
      </c>
      <c r="E2500" t="s">
        <v>176</v>
      </c>
      <c r="F2500" t="s">
        <v>44036</v>
      </c>
      <c r="H2500">
        <v>119</v>
      </c>
      <c r="I2500" t="s">
        <v>25</v>
      </c>
      <c r="J2500" t="s">
        <v>26</v>
      </c>
      <c r="M2500" t="s">
        <v>2539</v>
      </c>
      <c r="N2500" t="s">
        <v>2540</v>
      </c>
      <c r="O2500" t="s">
        <v>2541</v>
      </c>
      <c r="P2500" t="s">
        <v>1143</v>
      </c>
      <c r="Q2500" t="s">
        <v>2542</v>
      </c>
      <c r="R2500" t="s">
        <v>2543</v>
      </c>
      <c r="S2500" t="s">
        <v>2544</v>
      </c>
      <c r="T2500">
        <v>6.7</v>
      </c>
      <c r="U2500">
        <v>84353</v>
      </c>
      <c r="V2500" s="12">
        <f>W2500*1.46138339920949</f>
        <v>58455335.968379602</v>
      </c>
      <c r="W2500" s="3">
        <v>40000000</v>
      </c>
      <c r="X2500" s="13">
        <f>Y2500*1.46138339920949</f>
        <v>36955613.921699703</v>
      </c>
      <c r="Y2500" s="3">
        <v>25288103</v>
      </c>
      <c r="Z2500" s="13">
        <f>AA2500*1.46138339920949</f>
        <v>96092137.22703582</v>
      </c>
      <c r="AA2500" s="3">
        <v>65754228</v>
      </c>
      <c r="AB2500">
        <v>291</v>
      </c>
    </row>
    <row r="2501" spans="1:28" hidden="1" x14ac:dyDescent="0.2">
      <c r="A2501" t="s">
        <v>23463</v>
      </c>
      <c r="B2501" t="s">
        <v>23464</v>
      </c>
      <c r="C2501">
        <v>2010</v>
      </c>
      <c r="D2501" s="1">
        <v>40274</v>
      </c>
      <c r="E2501" t="s">
        <v>176</v>
      </c>
      <c r="F2501" t="s">
        <v>44042</v>
      </c>
      <c r="H2501">
        <v>163</v>
      </c>
      <c r="I2501" t="s">
        <v>943</v>
      </c>
      <c r="J2501" t="s">
        <v>944</v>
      </c>
      <c r="K2501" t="s">
        <v>26</v>
      </c>
      <c r="M2501" t="s">
        <v>9326</v>
      </c>
      <c r="N2501" t="s">
        <v>23465</v>
      </c>
      <c r="O2501" t="s">
        <v>23466</v>
      </c>
      <c r="P2501" t="s">
        <v>21792</v>
      </c>
      <c r="Q2501" t="s">
        <v>23467</v>
      </c>
      <c r="R2501" t="s">
        <v>23468</v>
      </c>
      <c r="S2501" t="s">
        <v>23469</v>
      </c>
      <c r="T2501">
        <v>7.1</v>
      </c>
      <c r="U2501">
        <v>16163</v>
      </c>
      <c r="W2501"/>
      <c r="X2501"/>
      <c r="Y2501">
        <v>1514558</v>
      </c>
      <c r="Z2501"/>
      <c r="AA2501">
        <v>12604224</v>
      </c>
      <c r="AB2501">
        <v>92</v>
      </c>
    </row>
    <row r="2502" spans="1:28" hidden="1" x14ac:dyDescent="0.2">
      <c r="A2502" t="s">
        <v>23470</v>
      </c>
      <c r="B2502" t="s">
        <v>23471</v>
      </c>
      <c r="C2502">
        <v>2015</v>
      </c>
      <c r="D2502" s="1">
        <v>42349</v>
      </c>
      <c r="E2502" t="s">
        <v>44041</v>
      </c>
      <c r="F2502" t="s">
        <v>44032</v>
      </c>
      <c r="G2502" t="s">
        <v>44045</v>
      </c>
      <c r="H2502">
        <v>101</v>
      </c>
      <c r="I2502" t="s">
        <v>25</v>
      </c>
      <c r="J2502" t="s">
        <v>26</v>
      </c>
      <c r="M2502" t="s">
        <v>23472</v>
      </c>
      <c r="N2502" t="s">
        <v>23473</v>
      </c>
      <c r="O2502" t="s">
        <v>23474</v>
      </c>
      <c r="P2502" t="s">
        <v>2108</v>
      </c>
      <c r="Q2502" t="s">
        <v>23475</v>
      </c>
      <c r="R2502" t="s">
        <v>23476</v>
      </c>
      <c r="S2502" t="s">
        <v>23477</v>
      </c>
      <c r="T2502">
        <v>6.4</v>
      </c>
      <c r="U2502">
        <v>54382</v>
      </c>
      <c r="W2502"/>
      <c r="X2502"/>
      <c r="Y2502"/>
      <c r="Z2502"/>
      <c r="AA2502">
        <v>22354572</v>
      </c>
      <c r="AB2502">
        <v>171</v>
      </c>
    </row>
    <row r="2503" spans="1:28" hidden="1" x14ac:dyDescent="0.2">
      <c r="A2503" t="s">
        <v>23478</v>
      </c>
      <c r="B2503" t="s">
        <v>23479</v>
      </c>
      <c r="C2503">
        <v>2013</v>
      </c>
      <c r="D2503" s="1">
        <v>41406</v>
      </c>
      <c r="E2503" t="s">
        <v>44035</v>
      </c>
      <c r="F2503" t="s">
        <v>44032</v>
      </c>
      <c r="G2503" t="s">
        <v>44057</v>
      </c>
      <c r="H2503">
        <v>118</v>
      </c>
      <c r="I2503" t="s">
        <v>25</v>
      </c>
      <c r="J2503" t="s">
        <v>26</v>
      </c>
      <c r="M2503" t="s">
        <v>1187</v>
      </c>
      <c r="N2503" t="s">
        <v>23480</v>
      </c>
      <c r="O2503" t="s">
        <v>23481</v>
      </c>
      <c r="P2503" t="s">
        <v>520</v>
      </c>
      <c r="Q2503" t="s">
        <v>23482</v>
      </c>
      <c r="R2503" t="s">
        <v>23483</v>
      </c>
      <c r="S2503" t="s">
        <v>23484</v>
      </c>
      <c r="T2503">
        <v>7</v>
      </c>
      <c r="U2503">
        <v>40038</v>
      </c>
      <c r="W2503">
        <v>23000000</v>
      </c>
      <c r="X2503"/>
      <c r="Y2503"/>
      <c r="Z2503"/>
      <c r="AA2503">
        <v>13352609</v>
      </c>
      <c r="AB2503">
        <v>176</v>
      </c>
    </row>
    <row r="2504" spans="1:28" x14ac:dyDescent="0.2">
      <c r="A2504" t="s">
        <v>33246</v>
      </c>
      <c r="B2504" t="s">
        <v>33247</v>
      </c>
      <c r="C2504">
        <v>2014</v>
      </c>
      <c r="D2504" t="s">
        <v>25700</v>
      </c>
      <c r="E2504" t="s">
        <v>3496</v>
      </c>
      <c r="F2504" t="s">
        <v>44045</v>
      </c>
      <c r="G2504" t="s">
        <v>44042</v>
      </c>
      <c r="H2504">
        <v>118</v>
      </c>
      <c r="I2504" t="s">
        <v>25</v>
      </c>
      <c r="J2504" t="s">
        <v>26</v>
      </c>
      <c r="K2504" t="s">
        <v>308</v>
      </c>
      <c r="L2504" t="s">
        <v>1121</v>
      </c>
      <c r="M2504" t="s">
        <v>11028</v>
      </c>
      <c r="N2504" t="s">
        <v>33248</v>
      </c>
      <c r="O2504" t="s">
        <v>33249</v>
      </c>
      <c r="P2504" t="s">
        <v>5267</v>
      </c>
      <c r="Q2504" t="s">
        <v>33250</v>
      </c>
      <c r="R2504" t="s">
        <v>33251</v>
      </c>
      <c r="S2504" t="s">
        <v>33252</v>
      </c>
      <c r="T2504">
        <v>6.2</v>
      </c>
      <c r="U2504">
        <v>69407</v>
      </c>
      <c r="V2504" s="12">
        <f>W2504*1.09324733035956</f>
        <v>32797419.9107868</v>
      </c>
      <c r="W2504" s="3">
        <v>30000000</v>
      </c>
      <c r="X2504" s="13">
        <f>Y2504*1.09324733035956</f>
        <v>33428356.99657857</v>
      </c>
      <c r="Y2504" s="3">
        <v>30577122</v>
      </c>
      <c r="Z2504" s="13">
        <f>AA2504*1.09324733035956</f>
        <v>96137781.486402869</v>
      </c>
      <c r="AA2504" s="3">
        <v>87937815</v>
      </c>
      <c r="AB2504">
        <v>242</v>
      </c>
    </row>
    <row r="2505" spans="1:28" hidden="1" x14ac:dyDescent="0.2">
      <c r="A2505" t="s">
        <v>23492</v>
      </c>
      <c r="B2505" t="s">
        <v>23493</v>
      </c>
      <c r="C2505">
        <v>2010</v>
      </c>
      <c r="D2505" t="s">
        <v>16028</v>
      </c>
      <c r="E2505" t="s">
        <v>16512</v>
      </c>
      <c r="F2505" t="s">
        <v>44044</v>
      </c>
      <c r="G2505" t="s">
        <v>44032</v>
      </c>
      <c r="H2505">
        <v>124</v>
      </c>
      <c r="I2505" t="s">
        <v>23494</v>
      </c>
      <c r="J2505" t="s">
        <v>74</v>
      </c>
      <c r="K2505" t="s">
        <v>6812</v>
      </c>
      <c r="L2505" t="s">
        <v>308</v>
      </c>
      <c r="M2505" t="s">
        <v>19542</v>
      </c>
      <c r="N2505" t="s">
        <v>23495</v>
      </c>
      <c r="O2505" t="s">
        <v>23496</v>
      </c>
      <c r="P2505" t="s">
        <v>22793</v>
      </c>
      <c r="Q2505" t="s">
        <v>23497</v>
      </c>
      <c r="R2505" t="s">
        <v>23498</v>
      </c>
      <c r="S2505" t="s">
        <v>23499</v>
      </c>
      <c r="T2505">
        <v>6.7</v>
      </c>
      <c r="U2505">
        <v>16374</v>
      </c>
      <c r="W2505"/>
      <c r="X2505"/>
      <c r="Y2505">
        <v>205741</v>
      </c>
      <c r="Z2505"/>
      <c r="AA2505">
        <v>8444544</v>
      </c>
      <c r="AB2505">
        <v>29</v>
      </c>
    </row>
    <row r="2506" spans="1:28" x14ac:dyDescent="0.2">
      <c r="A2506" t="s">
        <v>40746</v>
      </c>
      <c r="B2506" t="s">
        <v>40747</v>
      </c>
      <c r="C2506">
        <v>2018</v>
      </c>
      <c r="D2506" t="s">
        <v>23686</v>
      </c>
      <c r="E2506" t="s">
        <v>44043</v>
      </c>
      <c r="F2506" t="s">
        <v>44038</v>
      </c>
      <c r="G2506" t="s">
        <v>44040</v>
      </c>
      <c r="H2506">
        <v>90</v>
      </c>
      <c r="I2506" t="s">
        <v>229</v>
      </c>
      <c r="J2506" t="s">
        <v>26</v>
      </c>
      <c r="M2506" t="s">
        <v>27862</v>
      </c>
      <c r="N2506" t="s">
        <v>28120</v>
      </c>
      <c r="O2506" t="s">
        <v>40748</v>
      </c>
      <c r="P2506" t="s">
        <v>40749</v>
      </c>
      <c r="Q2506" t="s">
        <v>40749</v>
      </c>
      <c r="R2506" t="s">
        <v>40750</v>
      </c>
      <c r="S2506" t="s">
        <v>40751</v>
      </c>
      <c r="T2506">
        <v>5.6</v>
      </c>
      <c r="U2506">
        <v>16490</v>
      </c>
      <c r="V2506" s="12">
        <f>W2506*1.03068014830331</f>
        <v>36073805.190615848</v>
      </c>
      <c r="W2506" s="3">
        <v>35000000</v>
      </c>
      <c r="X2506" s="13">
        <f>Y2506*1.03068014830331</f>
        <v>48133415.346298449</v>
      </c>
      <c r="Y2506" s="3">
        <v>46700633</v>
      </c>
      <c r="Z2506" s="13">
        <f>AA2506*1.03068014830331</f>
        <v>96183463.098121241</v>
      </c>
      <c r="AA2506" s="3">
        <v>93320380</v>
      </c>
      <c r="AB2506">
        <v>137</v>
      </c>
    </row>
    <row r="2507" spans="1:28" hidden="1" x14ac:dyDescent="0.2">
      <c r="A2507" t="s">
        <v>23508</v>
      </c>
      <c r="B2507" t="s">
        <v>23509</v>
      </c>
      <c r="C2507">
        <v>2008</v>
      </c>
      <c r="D2507" t="s">
        <v>10679</v>
      </c>
      <c r="E2507" t="s">
        <v>1045</v>
      </c>
      <c r="F2507" t="s">
        <v>44044</v>
      </c>
      <c r="G2507" t="s">
        <v>44032</v>
      </c>
      <c r="H2507">
        <v>125</v>
      </c>
      <c r="I2507" t="s">
        <v>943</v>
      </c>
      <c r="J2507" t="s">
        <v>944</v>
      </c>
      <c r="M2507" t="s">
        <v>14559</v>
      </c>
      <c r="N2507" t="s">
        <v>23510</v>
      </c>
      <c r="O2507" t="s">
        <v>23511</v>
      </c>
      <c r="P2507" t="s">
        <v>23512</v>
      </c>
      <c r="Q2507" t="s">
        <v>23513</v>
      </c>
      <c r="R2507" t="s">
        <v>23514</v>
      </c>
      <c r="S2507" t="s">
        <v>23515</v>
      </c>
      <c r="T2507">
        <v>7.7</v>
      </c>
      <c r="U2507">
        <v>15980</v>
      </c>
      <c r="W2507"/>
      <c r="X2507"/>
      <c r="Y2507">
        <v>80037</v>
      </c>
      <c r="Z2507"/>
      <c r="AA2507">
        <v>1976868</v>
      </c>
      <c r="AB2507">
        <v>54</v>
      </c>
    </row>
    <row r="2508" spans="1:28" x14ac:dyDescent="0.2">
      <c r="A2508" t="s">
        <v>23571</v>
      </c>
      <c r="B2508" t="s">
        <v>23572</v>
      </c>
      <c r="C2508">
        <v>2019</v>
      </c>
      <c r="D2508" t="s">
        <v>23573</v>
      </c>
      <c r="E2508" t="s">
        <v>1045</v>
      </c>
      <c r="F2508" t="s">
        <v>44044</v>
      </c>
      <c r="H2508">
        <v>93</v>
      </c>
      <c r="I2508" t="s">
        <v>25</v>
      </c>
      <c r="J2508" t="s">
        <v>26</v>
      </c>
      <c r="K2508" t="s">
        <v>307</v>
      </c>
      <c r="L2508" t="s">
        <v>3274</v>
      </c>
      <c r="M2508" t="s">
        <v>23574</v>
      </c>
      <c r="N2508" t="s">
        <v>23575</v>
      </c>
      <c r="O2508" t="s">
        <v>23576</v>
      </c>
      <c r="P2508" t="s">
        <v>23577</v>
      </c>
      <c r="Q2508" t="s">
        <v>23578</v>
      </c>
      <c r="R2508" t="s">
        <v>23579</v>
      </c>
      <c r="S2508" t="s">
        <v>23580</v>
      </c>
      <c r="T2508">
        <v>5.4</v>
      </c>
      <c r="U2508">
        <v>43949</v>
      </c>
      <c r="V2508" s="12">
        <f>W2508*1.01233684194057</f>
        <v>21259073.680751972</v>
      </c>
      <c r="W2508" s="3">
        <v>21000000</v>
      </c>
      <c r="X2508" s="13">
        <f>Y2508*1.01233684194057</f>
        <v>35853972.399809167</v>
      </c>
      <c r="Y2508" s="3">
        <v>35417038</v>
      </c>
      <c r="Z2508" s="13">
        <f>AA2508*1.01233684194057</f>
        <v>96228135.074576601</v>
      </c>
      <c r="AA2508" s="3">
        <v>95055451</v>
      </c>
      <c r="AB2508">
        <v>605</v>
      </c>
    </row>
    <row r="2509" spans="1:28" x14ac:dyDescent="0.2">
      <c r="A2509" t="s">
        <v>10786</v>
      </c>
      <c r="B2509" t="s">
        <v>10787</v>
      </c>
      <c r="C2509">
        <v>2005</v>
      </c>
      <c r="D2509" t="s">
        <v>8090</v>
      </c>
      <c r="E2509" t="s">
        <v>16512</v>
      </c>
      <c r="F2509" t="s">
        <v>44044</v>
      </c>
      <c r="G2509" t="s">
        <v>44032</v>
      </c>
      <c r="H2509">
        <v>122</v>
      </c>
      <c r="I2509" t="s">
        <v>4704</v>
      </c>
      <c r="J2509" t="s">
        <v>26</v>
      </c>
      <c r="K2509" t="s">
        <v>787</v>
      </c>
      <c r="L2509" t="s">
        <v>307</v>
      </c>
      <c r="M2509" t="s">
        <v>3824</v>
      </c>
      <c r="N2509" t="s">
        <v>3824</v>
      </c>
      <c r="O2509" t="s">
        <v>10788</v>
      </c>
      <c r="P2509" t="s">
        <v>1391</v>
      </c>
      <c r="Q2509" t="s">
        <v>10789</v>
      </c>
      <c r="R2509" t="s">
        <v>10790</v>
      </c>
      <c r="S2509" t="s">
        <v>10791</v>
      </c>
      <c r="T2509">
        <v>7.6</v>
      </c>
      <c r="U2509">
        <v>289908</v>
      </c>
      <c r="V2509" s="12">
        <f>W2509*1.32519713261649</f>
        <v>66259856.630824499</v>
      </c>
      <c r="W2509" s="3">
        <v>50000000</v>
      </c>
      <c r="X2509" s="13">
        <f>Y2509*1.32519713261649</f>
        <v>32003023.080143429</v>
      </c>
      <c r="Y2509" s="3">
        <v>24149632</v>
      </c>
      <c r="Z2509" s="13">
        <f>AA2509*1.32519713261649</f>
        <v>96231930.292616665</v>
      </c>
      <c r="AA2509" s="3">
        <v>72617068</v>
      </c>
      <c r="AB2509">
        <v>485</v>
      </c>
    </row>
    <row r="2510" spans="1:28" x14ac:dyDescent="0.2">
      <c r="A2510" t="s">
        <v>42793</v>
      </c>
      <c r="B2510" t="s">
        <v>42794</v>
      </c>
      <c r="C2510">
        <v>2018</v>
      </c>
      <c r="D2510" t="s">
        <v>23811</v>
      </c>
      <c r="E2510" t="s">
        <v>44035</v>
      </c>
      <c r="F2510" t="s">
        <v>44044</v>
      </c>
      <c r="G2510" t="s">
        <v>44032</v>
      </c>
      <c r="H2510">
        <v>135</v>
      </c>
      <c r="I2510" t="s">
        <v>25</v>
      </c>
      <c r="J2510" t="s">
        <v>26</v>
      </c>
      <c r="M2510" t="s">
        <v>2175</v>
      </c>
      <c r="N2510" t="s">
        <v>42795</v>
      </c>
      <c r="O2510" t="s">
        <v>42796</v>
      </c>
      <c r="P2510" t="s">
        <v>37866</v>
      </c>
      <c r="Q2510" t="s">
        <v>42797</v>
      </c>
      <c r="R2510" t="s">
        <v>751</v>
      </c>
      <c r="S2510" t="s">
        <v>752</v>
      </c>
      <c r="T2510">
        <v>7.5</v>
      </c>
      <c r="U2510">
        <v>207042</v>
      </c>
      <c r="V2510" s="12">
        <f>W2510*1.03068014830331</f>
        <v>15460202.224549649</v>
      </c>
      <c r="W2510" s="3">
        <v>15000000</v>
      </c>
      <c r="X2510" s="13">
        <f>Y2510*1.03068014830331</f>
        <v>50787114.73889602</v>
      </c>
      <c r="Y2510" s="3">
        <v>49275340</v>
      </c>
      <c r="Z2510" s="13">
        <f>AA2510*1.03068014830331</f>
        <v>96266374.101291195</v>
      </c>
      <c r="AA2510" s="3">
        <v>93400823</v>
      </c>
      <c r="AB2510">
        <v>865</v>
      </c>
    </row>
    <row r="2511" spans="1:28" hidden="1" x14ac:dyDescent="0.2">
      <c r="A2511" t="s">
        <v>23540</v>
      </c>
      <c r="B2511" t="s">
        <v>23541</v>
      </c>
      <c r="C2511">
        <v>2010</v>
      </c>
      <c r="D2511" s="1">
        <v>40309</v>
      </c>
      <c r="E2511" t="s">
        <v>176</v>
      </c>
      <c r="F2511" t="s">
        <v>44036</v>
      </c>
      <c r="H2511">
        <v>93</v>
      </c>
      <c r="I2511" t="s">
        <v>1016</v>
      </c>
      <c r="J2511" t="s">
        <v>26</v>
      </c>
      <c r="M2511" t="s">
        <v>23542</v>
      </c>
      <c r="N2511" t="s">
        <v>23542</v>
      </c>
      <c r="O2511" t="s">
        <v>23543</v>
      </c>
      <c r="P2511" t="s">
        <v>11563</v>
      </c>
      <c r="Q2511" t="s">
        <v>23544</v>
      </c>
      <c r="R2511" t="s">
        <v>23545</v>
      </c>
      <c r="S2511" t="s">
        <v>23546</v>
      </c>
      <c r="T2511">
        <v>6.6</v>
      </c>
      <c r="U2511">
        <v>46303</v>
      </c>
      <c r="W2511"/>
      <c r="X2511"/>
      <c r="Y2511">
        <v>99000</v>
      </c>
      <c r="Z2511"/>
      <c r="AA2511">
        <v>11042068</v>
      </c>
      <c r="AB2511">
        <v>93</v>
      </c>
    </row>
    <row r="2512" spans="1:28" hidden="1" x14ac:dyDescent="0.2">
      <c r="A2512" t="s">
        <v>23547</v>
      </c>
      <c r="B2512" t="s">
        <v>23548</v>
      </c>
      <c r="C2512">
        <v>2014</v>
      </c>
      <c r="D2512" t="s">
        <v>23549</v>
      </c>
      <c r="E2512" t="s">
        <v>1045</v>
      </c>
      <c r="F2512" t="s">
        <v>44032</v>
      </c>
      <c r="H2512">
        <v>83</v>
      </c>
      <c r="I2512" t="s">
        <v>25</v>
      </c>
      <c r="J2512" t="s">
        <v>26</v>
      </c>
      <c r="M2512" t="s">
        <v>788</v>
      </c>
      <c r="N2512" t="s">
        <v>23550</v>
      </c>
      <c r="O2512" t="s">
        <v>23551</v>
      </c>
      <c r="P2512" t="s">
        <v>4120</v>
      </c>
      <c r="Q2512" t="s">
        <v>23552</v>
      </c>
      <c r="R2512" t="s">
        <v>23553</v>
      </c>
      <c r="S2512" t="s">
        <v>23554</v>
      </c>
      <c r="T2512">
        <v>5.7</v>
      </c>
      <c r="U2512">
        <v>20633</v>
      </c>
      <c r="W2512"/>
      <c r="X2512"/>
      <c r="Y2512"/>
      <c r="Z2512"/>
      <c r="AA2512">
        <v>615198</v>
      </c>
      <c r="AB2512">
        <v>71</v>
      </c>
    </row>
    <row r="2513" spans="1:28" x14ac:dyDescent="0.2">
      <c r="A2513" t="s">
        <v>22539</v>
      </c>
      <c r="B2513" t="s">
        <v>22540</v>
      </c>
      <c r="C2513">
        <v>2010</v>
      </c>
      <c r="D2513" t="s">
        <v>12723</v>
      </c>
      <c r="E2513" t="s">
        <v>16512</v>
      </c>
      <c r="F2513" t="s">
        <v>44044</v>
      </c>
      <c r="G2513" t="s">
        <v>44032</v>
      </c>
      <c r="H2513">
        <v>117</v>
      </c>
      <c r="I2513" t="s">
        <v>495</v>
      </c>
      <c r="J2513" t="s">
        <v>26</v>
      </c>
      <c r="K2513" t="s">
        <v>1121</v>
      </c>
      <c r="L2513" t="s">
        <v>27</v>
      </c>
      <c r="M2513" t="s">
        <v>1495</v>
      </c>
      <c r="N2513" t="s">
        <v>22541</v>
      </c>
      <c r="O2513" t="s">
        <v>22542</v>
      </c>
      <c r="P2513" t="s">
        <v>1401</v>
      </c>
      <c r="Q2513" t="s">
        <v>22543</v>
      </c>
      <c r="R2513" t="s">
        <v>22544</v>
      </c>
      <c r="S2513" t="s">
        <v>22545</v>
      </c>
      <c r="T2513">
        <v>6.6</v>
      </c>
      <c r="U2513">
        <v>88601</v>
      </c>
      <c r="V2513" s="12">
        <f>W2513*1.18690152988223</f>
        <v>94952122.390578404</v>
      </c>
      <c r="W2513" s="3">
        <v>80000000</v>
      </c>
      <c r="X2513" s="13">
        <f>Y2513*1.18690152988223</f>
        <v>51409322.30615063</v>
      </c>
      <c r="Y2513" s="3">
        <v>43313890</v>
      </c>
      <c r="Z2513" s="13">
        <f>AA2513*1.18690152988223</f>
        <v>96289193.075824395</v>
      </c>
      <c r="AA2513" s="3">
        <v>81126522</v>
      </c>
      <c r="AB2513">
        <v>289</v>
      </c>
    </row>
    <row r="2514" spans="1:28" hidden="1" x14ac:dyDescent="0.2">
      <c r="A2514" t="s">
        <v>23562</v>
      </c>
      <c r="B2514" t="s">
        <v>23563</v>
      </c>
      <c r="C2514">
        <v>2011</v>
      </c>
      <c r="D2514" t="s">
        <v>23564</v>
      </c>
      <c r="E2514" t="s">
        <v>16512</v>
      </c>
      <c r="F2514" t="s">
        <v>44044</v>
      </c>
      <c r="G2514" t="s">
        <v>44042</v>
      </c>
      <c r="H2514">
        <v>97</v>
      </c>
      <c r="I2514" t="s">
        <v>912</v>
      </c>
      <c r="J2514" t="s">
        <v>26</v>
      </c>
      <c r="M2514" t="s">
        <v>23565</v>
      </c>
      <c r="N2514" t="s">
        <v>23566</v>
      </c>
      <c r="O2514" t="s">
        <v>23567</v>
      </c>
      <c r="P2514" t="s">
        <v>1671</v>
      </c>
      <c r="Q2514" t="s">
        <v>23568</v>
      </c>
      <c r="R2514" t="s">
        <v>23569</v>
      </c>
      <c r="S2514" t="s">
        <v>23570</v>
      </c>
      <c r="T2514">
        <v>6.2</v>
      </c>
      <c r="U2514">
        <v>80603</v>
      </c>
      <c r="W2514"/>
      <c r="X2514"/>
      <c r="Y2514"/>
      <c r="Z2514"/>
      <c r="AA2514">
        <v>11895069</v>
      </c>
      <c r="AB2514">
        <v>137</v>
      </c>
    </row>
    <row r="2515" spans="1:28" x14ac:dyDescent="0.2">
      <c r="A2515" t="s">
        <v>13092</v>
      </c>
      <c r="B2515" t="s">
        <v>13093</v>
      </c>
      <c r="C2515">
        <v>2005</v>
      </c>
      <c r="D2515" s="1">
        <v>38842</v>
      </c>
      <c r="E2515" t="s">
        <v>1045</v>
      </c>
      <c r="F2515" t="s">
        <v>44040</v>
      </c>
      <c r="G2515" t="s">
        <v>44034</v>
      </c>
      <c r="H2515">
        <v>88</v>
      </c>
      <c r="I2515" t="s">
        <v>25</v>
      </c>
      <c r="J2515" t="s">
        <v>26</v>
      </c>
      <c r="M2515" t="s">
        <v>1887</v>
      </c>
      <c r="N2515" t="s">
        <v>13094</v>
      </c>
      <c r="O2515" t="s">
        <v>13095</v>
      </c>
      <c r="P2515" t="s">
        <v>1348</v>
      </c>
      <c r="Q2515" t="s">
        <v>13096</v>
      </c>
      <c r="R2515" t="s">
        <v>13097</v>
      </c>
      <c r="S2515" t="s">
        <v>13098</v>
      </c>
      <c r="T2515">
        <v>5.5</v>
      </c>
      <c r="U2515">
        <v>26343</v>
      </c>
      <c r="V2515" s="12">
        <f>W2515*1.32519713261649</f>
        <v>59633870.967742048</v>
      </c>
      <c r="W2515" s="3">
        <v>45000000</v>
      </c>
      <c r="X2515" s="13">
        <f>Y2515*1.32519713261649</f>
        <v>70782571.567240283</v>
      </c>
      <c r="Y2515" s="3">
        <v>53412862</v>
      </c>
      <c r="Z2515" s="13">
        <f>AA2515*1.32519713261649</f>
        <v>96292697.207132801</v>
      </c>
      <c r="AA2515" s="3">
        <v>72662923</v>
      </c>
      <c r="AB2515">
        <v>118</v>
      </c>
    </row>
    <row r="2516" spans="1:28" x14ac:dyDescent="0.2">
      <c r="A2516" t="s">
        <v>12630</v>
      </c>
      <c r="B2516" t="s">
        <v>12631</v>
      </c>
      <c r="C2516">
        <v>2012</v>
      </c>
      <c r="D2516" t="s">
        <v>12632</v>
      </c>
      <c r="E2516" t="s">
        <v>3496</v>
      </c>
      <c r="F2516" t="s">
        <v>44045</v>
      </c>
      <c r="G2516" t="s">
        <v>44042</v>
      </c>
      <c r="H2516">
        <v>92</v>
      </c>
      <c r="I2516" t="s">
        <v>433</v>
      </c>
      <c r="J2516" t="s">
        <v>26</v>
      </c>
      <c r="M2516" t="s">
        <v>12633</v>
      </c>
      <c r="N2516" t="s">
        <v>12634</v>
      </c>
      <c r="O2516" t="s">
        <v>12635</v>
      </c>
      <c r="P2516" t="s">
        <v>12636</v>
      </c>
      <c r="Q2516" t="s">
        <v>12636</v>
      </c>
      <c r="R2516" t="s">
        <v>12637</v>
      </c>
      <c r="S2516" t="s">
        <v>12638</v>
      </c>
      <c r="T2516">
        <v>5.9</v>
      </c>
      <c r="U2516">
        <v>56120</v>
      </c>
      <c r="V2516" s="12">
        <f>W2516*1.12725506764114</f>
        <v>15781570.946975959</v>
      </c>
      <c r="W2516" s="3">
        <v>14000000</v>
      </c>
      <c r="X2516" s="13">
        <f>Y2516*1.12725506764114</f>
        <v>55382215.070489623</v>
      </c>
      <c r="Y2516" s="3">
        <v>49130154</v>
      </c>
      <c r="Z2516" s="13">
        <f>AA2516*1.12725506764114</f>
        <v>96319521.05379492</v>
      </c>
      <c r="AA2516" s="3">
        <v>85446075</v>
      </c>
      <c r="AB2516">
        <v>208</v>
      </c>
    </row>
    <row r="2517" spans="1:28" x14ac:dyDescent="0.2">
      <c r="A2517" t="s">
        <v>6646</v>
      </c>
      <c r="B2517" t="s">
        <v>6647</v>
      </c>
      <c r="C2517">
        <v>2003</v>
      </c>
      <c r="D2517" t="s">
        <v>848</v>
      </c>
      <c r="E2517" t="s">
        <v>44037</v>
      </c>
      <c r="F2517" t="s">
        <v>44031</v>
      </c>
      <c r="G2517" t="s">
        <v>44038</v>
      </c>
      <c r="H2517">
        <v>93</v>
      </c>
      <c r="I2517" t="s">
        <v>319</v>
      </c>
      <c r="J2517" t="s">
        <v>26</v>
      </c>
      <c r="M2517" t="s">
        <v>6648</v>
      </c>
      <c r="N2517" t="s">
        <v>4186</v>
      </c>
      <c r="O2517" t="s">
        <v>6649</v>
      </c>
      <c r="P2517" t="s">
        <v>861</v>
      </c>
      <c r="Q2517" t="s">
        <v>6650</v>
      </c>
      <c r="R2517" t="s">
        <v>6651</v>
      </c>
      <c r="S2517" t="s">
        <v>6652</v>
      </c>
      <c r="T2517">
        <v>5.7</v>
      </c>
      <c r="U2517">
        <v>32441</v>
      </c>
      <c r="V2517" s="12">
        <f>W2517*1.40658152173913</f>
        <v>112526521.73913039</v>
      </c>
      <c r="W2517" s="3">
        <v>80000000</v>
      </c>
      <c r="X2517" s="13">
        <f>Y2517*1.40658152173913</f>
        <v>29526064.718499992</v>
      </c>
      <c r="Y2517" s="3">
        <v>20991364</v>
      </c>
      <c r="Z2517" s="13">
        <f>AA2517*1.40658152173913</f>
        <v>96371713.5352391</v>
      </c>
      <c r="AA2517" s="3">
        <v>68514844</v>
      </c>
      <c r="AB2517">
        <v>176</v>
      </c>
    </row>
    <row r="2518" spans="1:28" hidden="1" x14ac:dyDescent="0.2">
      <c r="A2518" t="s">
        <v>28263</v>
      </c>
      <c r="B2518" t="s">
        <v>28264</v>
      </c>
      <c r="C2518">
        <v>2013</v>
      </c>
      <c r="D2518" t="s">
        <v>28265</v>
      </c>
      <c r="E2518" t="s">
        <v>16512</v>
      </c>
      <c r="F2518" t="s">
        <v>44032</v>
      </c>
      <c r="G2518" t="s">
        <v>44033</v>
      </c>
      <c r="H2518">
        <v>126</v>
      </c>
      <c r="I2518" t="s">
        <v>28266</v>
      </c>
      <c r="J2518" t="s">
        <v>26</v>
      </c>
      <c r="K2518" t="s">
        <v>3179</v>
      </c>
      <c r="L2518" t="s">
        <v>27</v>
      </c>
      <c r="M2518" t="s">
        <v>8163</v>
      </c>
      <c r="N2518" t="s">
        <v>28267</v>
      </c>
      <c r="O2518" t="s">
        <v>28268</v>
      </c>
      <c r="P2518" t="s">
        <v>13116</v>
      </c>
      <c r="Q2518" t="s">
        <v>28269</v>
      </c>
      <c r="R2518" t="s">
        <v>28270</v>
      </c>
      <c r="S2518" t="s">
        <v>28271</v>
      </c>
      <c r="T2518">
        <v>7.1</v>
      </c>
      <c r="U2518">
        <v>307353</v>
      </c>
      <c r="V2518" s="12">
        <f>W2518*1.11098185502045</f>
        <v>43550488.716801643</v>
      </c>
      <c r="W2518" s="3">
        <v>39200000</v>
      </c>
      <c r="X2518" s="13">
        <f>Y2518*1.11098185502045</f>
        <v>5070132.3426640769</v>
      </c>
      <c r="Y2518" s="3">
        <v>4563650</v>
      </c>
      <c r="Z2518" s="13">
        <f>AA2518*1.11098185502045</f>
        <v>96387576.99331598</v>
      </c>
      <c r="AA2518" s="3">
        <v>86758912</v>
      </c>
      <c r="AB2518">
        <v>920</v>
      </c>
    </row>
    <row r="2519" spans="1:28" hidden="1" x14ac:dyDescent="0.2">
      <c r="A2519" t="s">
        <v>23601</v>
      </c>
      <c r="B2519" t="s">
        <v>23602</v>
      </c>
      <c r="C2519">
        <v>2009</v>
      </c>
      <c r="D2519" t="s">
        <v>23603</v>
      </c>
      <c r="E2519" t="s">
        <v>44041</v>
      </c>
      <c r="F2519" t="s">
        <v>44032</v>
      </c>
      <c r="G2519" t="s">
        <v>44050</v>
      </c>
      <c r="H2519">
        <v>94</v>
      </c>
      <c r="I2519" t="s">
        <v>25</v>
      </c>
      <c r="J2519" t="s">
        <v>26</v>
      </c>
      <c r="M2519" t="s">
        <v>23604</v>
      </c>
      <c r="N2519" t="s">
        <v>23605</v>
      </c>
      <c r="O2519" t="s">
        <v>23606</v>
      </c>
      <c r="P2519" t="s">
        <v>23607</v>
      </c>
      <c r="Q2519" t="s">
        <v>23608</v>
      </c>
      <c r="R2519" t="s">
        <v>23609</v>
      </c>
      <c r="S2519" t="s">
        <v>23610</v>
      </c>
      <c r="T2519">
        <v>4.8</v>
      </c>
      <c r="U2519">
        <v>13492</v>
      </c>
      <c r="W2519">
        <v>1000000</v>
      </c>
      <c r="X2519"/>
      <c r="Y2519"/>
      <c r="Z2519"/>
      <c r="AA2519"/>
      <c r="AB2519">
        <v>45</v>
      </c>
    </row>
    <row r="2520" spans="1:28" hidden="1" x14ac:dyDescent="0.2">
      <c r="A2520" t="s">
        <v>32032</v>
      </c>
      <c r="B2520" t="s">
        <v>32033</v>
      </c>
      <c r="C2520">
        <v>2013</v>
      </c>
      <c r="D2520" s="1">
        <v>41466</v>
      </c>
      <c r="E2520" t="s">
        <v>1045</v>
      </c>
      <c r="F2520" t="s">
        <v>44032</v>
      </c>
      <c r="G2520" t="s">
        <v>44034</v>
      </c>
      <c r="H2520">
        <v>123</v>
      </c>
      <c r="I2520" t="s">
        <v>1561</v>
      </c>
      <c r="J2520" t="s">
        <v>26</v>
      </c>
      <c r="M2520" t="s">
        <v>6414</v>
      </c>
      <c r="N2520" t="s">
        <v>6414</v>
      </c>
      <c r="O2520" t="s">
        <v>32034</v>
      </c>
      <c r="P2520" t="s">
        <v>14743</v>
      </c>
      <c r="Q2520" t="s">
        <v>32035</v>
      </c>
      <c r="R2520" t="s">
        <v>32036</v>
      </c>
      <c r="S2520" t="s">
        <v>32037</v>
      </c>
      <c r="T2520">
        <v>7.8</v>
      </c>
      <c r="U2520">
        <v>289857</v>
      </c>
      <c r="V2520" s="12">
        <f>W2520*1.11098185502045</f>
        <v>13331782.2602454</v>
      </c>
      <c r="W2520" s="3">
        <v>12000000</v>
      </c>
      <c r="X2520" s="13">
        <f>Y2520*1.11098185502045</f>
        <v>17023487.196911808</v>
      </c>
      <c r="Y2520" s="3">
        <v>15322921</v>
      </c>
      <c r="Z2520" s="13">
        <f>AA2520*1.11098185502045</f>
        <v>96767018.403134093</v>
      </c>
      <c r="AA2520" s="3">
        <v>87100449</v>
      </c>
      <c r="AB2520">
        <v>651</v>
      </c>
    </row>
    <row r="2521" spans="1:28" hidden="1" x14ac:dyDescent="0.2">
      <c r="A2521" t="s">
        <v>23618</v>
      </c>
      <c r="B2521" t="s">
        <v>23619</v>
      </c>
      <c r="C2521">
        <v>2019</v>
      </c>
      <c r="D2521" t="s">
        <v>23620</v>
      </c>
      <c r="E2521" t="s">
        <v>44035</v>
      </c>
      <c r="F2521" t="s">
        <v>44044</v>
      </c>
      <c r="G2521" t="s">
        <v>44032</v>
      </c>
      <c r="H2521">
        <v>209</v>
      </c>
      <c r="I2521" t="s">
        <v>25</v>
      </c>
      <c r="J2521" t="s">
        <v>26</v>
      </c>
      <c r="K2521" t="s">
        <v>64</v>
      </c>
      <c r="L2521" t="s">
        <v>1121</v>
      </c>
      <c r="M2521" t="s">
        <v>2226</v>
      </c>
      <c r="N2521" t="s">
        <v>23621</v>
      </c>
      <c r="O2521" t="s">
        <v>23622</v>
      </c>
      <c r="P2521" t="s">
        <v>1106</v>
      </c>
      <c r="Q2521" t="s">
        <v>19983</v>
      </c>
      <c r="R2521" t="s">
        <v>23623</v>
      </c>
      <c r="S2521" t="s">
        <v>23624</v>
      </c>
      <c r="T2521">
        <v>7.9</v>
      </c>
      <c r="U2521">
        <v>304528</v>
      </c>
      <c r="W2521">
        <v>159000000</v>
      </c>
      <c r="X2521"/>
      <c r="Y2521"/>
      <c r="Z2521"/>
      <c r="AA2521">
        <v>968853</v>
      </c>
      <c r="AB2521">
        <v>2705</v>
      </c>
    </row>
    <row r="2522" spans="1:28" x14ac:dyDescent="0.2">
      <c r="A2522" t="s">
        <v>3591</v>
      </c>
      <c r="B2522" t="s">
        <v>3592</v>
      </c>
      <c r="C2522">
        <v>2002</v>
      </c>
      <c r="D2522" t="s">
        <v>1237</v>
      </c>
      <c r="E2522" t="s">
        <v>16512</v>
      </c>
      <c r="F2522" t="s">
        <v>44031</v>
      </c>
      <c r="G2522" t="s">
        <v>44033</v>
      </c>
      <c r="H2522">
        <v>116</v>
      </c>
      <c r="I2522" t="s">
        <v>25</v>
      </c>
      <c r="J2522" t="s">
        <v>26</v>
      </c>
      <c r="M2522" t="s">
        <v>3593</v>
      </c>
      <c r="N2522" t="s">
        <v>3594</v>
      </c>
      <c r="O2522" t="s">
        <v>3595</v>
      </c>
      <c r="P2522" t="s">
        <v>3596</v>
      </c>
      <c r="Q2522" t="s">
        <v>3597</v>
      </c>
      <c r="R2522" t="s">
        <v>3598</v>
      </c>
      <c r="S2522" t="s">
        <v>3599</v>
      </c>
      <c r="T2522">
        <v>6.4</v>
      </c>
      <c r="U2522">
        <v>72598</v>
      </c>
      <c r="V2522" s="12">
        <f>W2522*1.43863813229572</f>
        <v>86318287.937743202</v>
      </c>
      <c r="W2522" s="3">
        <v>60000000</v>
      </c>
      <c r="X2522" s="13">
        <f>Y2522*1.43863813229572</f>
        <v>62227442.177315183</v>
      </c>
      <c r="Y2522" s="3">
        <v>43254409</v>
      </c>
      <c r="Z2522" s="13">
        <f>AA2522*1.43863813229572</f>
        <v>96872813.436186776</v>
      </c>
      <c r="AA2522" s="3">
        <v>67336470</v>
      </c>
      <c r="AB2522">
        <v>854</v>
      </c>
    </row>
    <row r="2523" spans="1:28" x14ac:dyDescent="0.2">
      <c r="A2523" t="s">
        <v>34096</v>
      </c>
      <c r="B2523" t="s">
        <v>34097</v>
      </c>
      <c r="C2523">
        <v>2018</v>
      </c>
      <c r="D2523" t="s">
        <v>34098</v>
      </c>
      <c r="E2523" t="s">
        <v>1045</v>
      </c>
      <c r="H2523">
        <v>102</v>
      </c>
      <c r="I2523" t="s">
        <v>25</v>
      </c>
      <c r="J2523" t="s">
        <v>26</v>
      </c>
      <c r="M2523" t="s">
        <v>34099</v>
      </c>
      <c r="N2523" t="s">
        <v>34100</v>
      </c>
      <c r="O2523" t="s">
        <v>34101</v>
      </c>
      <c r="P2523" t="s">
        <v>34102</v>
      </c>
      <c r="Q2523" t="s">
        <v>34103</v>
      </c>
      <c r="R2523" t="s">
        <v>34104</v>
      </c>
      <c r="S2523" t="s">
        <v>34105</v>
      </c>
      <c r="T2523">
        <v>6.2</v>
      </c>
      <c r="U2523">
        <v>69041</v>
      </c>
      <c r="V2523" s="12">
        <f>W2523*1.03068014830331</f>
        <v>21644283.114369508</v>
      </c>
      <c r="W2523" s="3">
        <v>21000000</v>
      </c>
      <c r="X2523" s="13">
        <f>Y2523*1.03068014830331</f>
        <v>62161860.610994332</v>
      </c>
      <c r="Y2523" s="3">
        <v>60311495</v>
      </c>
      <c r="Z2523" s="13">
        <f>AA2523*1.03068014830331</f>
        <v>96901758.522995889</v>
      </c>
      <c r="AA2523" s="3">
        <v>94017294</v>
      </c>
      <c r="AB2523">
        <v>355</v>
      </c>
    </row>
    <row r="2524" spans="1:28" x14ac:dyDescent="0.2">
      <c r="A2524" t="s">
        <v>30594</v>
      </c>
      <c r="B2524" t="s">
        <v>30595</v>
      </c>
      <c r="C2524">
        <v>2013</v>
      </c>
      <c r="D2524" t="s">
        <v>22971</v>
      </c>
      <c r="E2524" t="s">
        <v>16512</v>
      </c>
      <c r="F2524" t="s">
        <v>44038</v>
      </c>
      <c r="G2524" t="s">
        <v>44044</v>
      </c>
      <c r="H2524">
        <v>129</v>
      </c>
      <c r="I2524" t="s">
        <v>25</v>
      </c>
      <c r="J2524" t="s">
        <v>26</v>
      </c>
      <c r="M2524" t="s">
        <v>995</v>
      </c>
      <c r="N2524" t="s">
        <v>14093</v>
      </c>
      <c r="O2524" t="s">
        <v>30596</v>
      </c>
      <c r="P2524" t="s">
        <v>333</v>
      </c>
      <c r="Q2524" t="s">
        <v>30597</v>
      </c>
      <c r="R2524" t="s">
        <v>30598</v>
      </c>
      <c r="S2524" t="s">
        <v>30599</v>
      </c>
      <c r="T2524">
        <v>6.4</v>
      </c>
      <c r="U2524">
        <v>197887</v>
      </c>
      <c r="V2524" s="12">
        <f>W2524*1.11098185502045</f>
        <v>28885528.2305317</v>
      </c>
      <c r="W2524" s="3">
        <v>26000000</v>
      </c>
      <c r="X2524" s="13">
        <f>Y2524*1.11098185502045</f>
        <v>55410543.314864755</v>
      </c>
      <c r="Y2524" s="3">
        <v>49875291</v>
      </c>
      <c r="Z2524" s="13">
        <f>AA2524*1.11098185502045</f>
        <v>96994880.781598791</v>
      </c>
      <c r="AA2524" s="3">
        <v>87305549</v>
      </c>
      <c r="AB2524">
        <v>325</v>
      </c>
    </row>
    <row r="2525" spans="1:28" x14ac:dyDescent="0.2">
      <c r="A2525" t="s">
        <v>4693</v>
      </c>
      <c r="B2525" t="s">
        <v>4694</v>
      </c>
      <c r="C2525">
        <v>2001</v>
      </c>
      <c r="D2525" t="s">
        <v>2965</v>
      </c>
      <c r="E2525" t="s">
        <v>1045</v>
      </c>
      <c r="H2525">
        <v>89</v>
      </c>
      <c r="I2525" t="s">
        <v>25</v>
      </c>
      <c r="J2525" t="s">
        <v>26</v>
      </c>
      <c r="M2525" t="s">
        <v>4695</v>
      </c>
      <c r="N2525" t="s">
        <v>4696</v>
      </c>
      <c r="O2525" t="s">
        <v>4697</v>
      </c>
      <c r="P2525" t="s">
        <v>4698</v>
      </c>
      <c r="Q2525" t="s">
        <v>4699</v>
      </c>
      <c r="R2525" t="s">
        <v>4700</v>
      </c>
      <c r="S2525" t="s">
        <v>4701</v>
      </c>
      <c r="T2525">
        <v>5.7</v>
      </c>
      <c r="U2525">
        <v>95477</v>
      </c>
      <c r="V2525" s="12">
        <f>W2525*1.46138339920949</f>
        <v>21920750.988142349</v>
      </c>
      <c r="W2525" s="3">
        <v>15000000</v>
      </c>
      <c r="X2525" s="13">
        <f>Y2525*1.46138339920949</f>
        <v>55901252.819446787</v>
      </c>
      <c r="Y2525" s="3">
        <v>38252284</v>
      </c>
      <c r="Z2525" s="13">
        <f>AA2525*1.46138339920949</f>
        <v>97135716.957944915</v>
      </c>
      <c r="AA2525" s="3">
        <v>66468332</v>
      </c>
      <c r="AB2525">
        <v>404</v>
      </c>
    </row>
    <row r="2526" spans="1:28" hidden="1" x14ac:dyDescent="0.2">
      <c r="A2526" t="s">
        <v>23655</v>
      </c>
      <c r="B2526" t="s">
        <v>23656</v>
      </c>
      <c r="C2526">
        <v>2010</v>
      </c>
      <c r="D2526" s="1">
        <v>40188</v>
      </c>
      <c r="E2526" t="s">
        <v>16512</v>
      </c>
      <c r="F2526" t="s">
        <v>44033</v>
      </c>
      <c r="H2526">
        <v>155</v>
      </c>
      <c r="I2526" t="s">
        <v>943</v>
      </c>
      <c r="J2526" t="s">
        <v>2402</v>
      </c>
      <c r="M2526" t="s">
        <v>5439</v>
      </c>
      <c r="N2526" t="s">
        <v>23657</v>
      </c>
      <c r="O2526" t="s">
        <v>23658</v>
      </c>
      <c r="P2526" t="s">
        <v>15167</v>
      </c>
      <c r="Q2526" t="s">
        <v>23659</v>
      </c>
      <c r="R2526" t="s">
        <v>23660</v>
      </c>
      <c r="S2526" t="s">
        <v>23661</v>
      </c>
      <c r="T2526">
        <v>7.1</v>
      </c>
      <c r="U2526">
        <v>24470</v>
      </c>
      <c r="W2526" t="s">
        <v>23662</v>
      </c>
      <c r="X2526"/>
      <c r="Y2526"/>
      <c r="Z2526"/>
      <c r="AA2526">
        <v>3889511</v>
      </c>
      <c r="AB2526">
        <v>203</v>
      </c>
    </row>
    <row r="2527" spans="1:28" x14ac:dyDescent="0.2">
      <c r="A2527" t="s">
        <v>8827</v>
      </c>
      <c r="B2527" t="s">
        <v>8828</v>
      </c>
      <c r="C2527">
        <v>2004</v>
      </c>
      <c r="D2527" t="s">
        <v>7056</v>
      </c>
      <c r="E2527" t="s">
        <v>16512</v>
      </c>
      <c r="F2527" t="s">
        <v>44031</v>
      </c>
      <c r="G2527" t="s">
        <v>44046</v>
      </c>
      <c r="H2527">
        <v>97</v>
      </c>
      <c r="I2527" t="s">
        <v>360</v>
      </c>
      <c r="J2527" t="s">
        <v>26</v>
      </c>
      <c r="K2527" t="s">
        <v>4833</v>
      </c>
      <c r="M2527" t="s">
        <v>8829</v>
      </c>
      <c r="N2527" t="s">
        <v>8830</v>
      </c>
      <c r="O2527" t="s">
        <v>8831</v>
      </c>
      <c r="P2527" t="s">
        <v>8832</v>
      </c>
      <c r="Q2527" t="s">
        <v>8833</v>
      </c>
      <c r="R2527" t="s">
        <v>8834</v>
      </c>
      <c r="S2527" t="s">
        <v>8835</v>
      </c>
      <c r="T2527">
        <v>4.7</v>
      </c>
      <c r="U2527">
        <v>28465</v>
      </c>
      <c r="V2527" s="12">
        <f>W2527*1.37009528851244</f>
        <v>27401905.770248801</v>
      </c>
      <c r="W2527" s="3">
        <v>20000000</v>
      </c>
      <c r="X2527" s="13">
        <f>Y2527*1.37009528851244</f>
        <v>44170396.509015337</v>
      </c>
      <c r="Y2527" s="3">
        <v>32238923</v>
      </c>
      <c r="Z2527" s="13">
        <f>AA2527*1.37009528851244</f>
        <v>97267035.067644224</v>
      </c>
      <c r="AA2527" s="3">
        <v>70992898</v>
      </c>
      <c r="AB2527">
        <v>163</v>
      </c>
    </row>
    <row r="2528" spans="1:28" x14ac:dyDescent="0.2">
      <c r="A2528" t="s">
        <v>42198</v>
      </c>
      <c r="B2528" t="s">
        <v>42199</v>
      </c>
      <c r="C2528">
        <v>2018</v>
      </c>
      <c r="D2528" t="s">
        <v>37735</v>
      </c>
      <c r="E2528" t="s">
        <v>1045</v>
      </c>
      <c r="F2528" t="s">
        <v>44036</v>
      </c>
      <c r="H2528">
        <v>110</v>
      </c>
      <c r="I2528" t="s">
        <v>23218</v>
      </c>
      <c r="J2528" t="s">
        <v>26</v>
      </c>
      <c r="M2528" t="s">
        <v>19426</v>
      </c>
      <c r="N2528" t="s">
        <v>19426</v>
      </c>
      <c r="O2528" t="s">
        <v>42200</v>
      </c>
      <c r="P2528" t="s">
        <v>32946</v>
      </c>
      <c r="Q2528" t="s">
        <v>42201</v>
      </c>
      <c r="R2528" t="s">
        <v>42202</v>
      </c>
      <c r="S2528" t="s">
        <v>42203</v>
      </c>
      <c r="T2528">
        <v>5.5</v>
      </c>
      <c r="U2528">
        <v>47051</v>
      </c>
      <c r="V2528" s="12">
        <f>W2528*1.03068014830331</f>
        <v>32981764.745705917</v>
      </c>
      <c r="W2528" s="3">
        <v>32000000</v>
      </c>
      <c r="X2528" s="13">
        <f>Y2528*1.03068014830331</f>
        <v>50292657.275229134</v>
      </c>
      <c r="Y2528" s="3">
        <v>48795601</v>
      </c>
      <c r="Z2528" s="13">
        <f>AA2528*1.03068014830331</f>
        <v>97439909.610189795</v>
      </c>
      <c r="AA2528" s="3">
        <v>94539426</v>
      </c>
      <c r="AB2528">
        <v>615</v>
      </c>
    </row>
    <row r="2529" spans="1:28" x14ac:dyDescent="0.2">
      <c r="A2529" t="s">
        <v>6532</v>
      </c>
      <c r="B2529" t="s">
        <v>6533</v>
      </c>
      <c r="C2529">
        <v>2004</v>
      </c>
      <c r="D2529" t="s">
        <v>6534</v>
      </c>
      <c r="E2529" t="s">
        <v>16512</v>
      </c>
      <c r="F2529" t="s">
        <v>44038</v>
      </c>
      <c r="G2529" t="s">
        <v>44044</v>
      </c>
      <c r="H2529">
        <v>97</v>
      </c>
      <c r="I2529" t="s">
        <v>1016</v>
      </c>
      <c r="J2529" t="s">
        <v>26</v>
      </c>
      <c r="K2529" t="s">
        <v>4428</v>
      </c>
      <c r="L2529" t="s">
        <v>308</v>
      </c>
      <c r="M2529" t="s">
        <v>98</v>
      </c>
      <c r="N2529" t="s">
        <v>6535</v>
      </c>
      <c r="O2529" t="s">
        <v>6536</v>
      </c>
      <c r="P2529" t="s">
        <v>6537</v>
      </c>
      <c r="Q2529" t="s">
        <v>6538</v>
      </c>
      <c r="R2529" t="s">
        <v>6539</v>
      </c>
      <c r="S2529" t="s">
        <v>6540</v>
      </c>
      <c r="T2529">
        <v>4.5</v>
      </c>
      <c r="U2529">
        <v>39581</v>
      </c>
      <c r="V2529" s="12">
        <f>W2529*1.37009528851244</f>
        <v>34252382.212811001</v>
      </c>
      <c r="W2529" s="3">
        <v>25000000</v>
      </c>
      <c r="X2529" s="13">
        <f>Y2529*1.37009528851244</f>
        <v>50528182.575542599</v>
      </c>
      <c r="Y2529" s="3">
        <v>36879320</v>
      </c>
      <c r="Z2529" s="13">
        <f>AA2529*1.37009528851244</f>
        <v>97626143.893239781</v>
      </c>
      <c r="AA2529" s="3">
        <v>71255003</v>
      </c>
      <c r="AB2529">
        <v>188</v>
      </c>
    </row>
    <row r="2530" spans="1:28" x14ac:dyDescent="0.2">
      <c r="A2530" t="s">
        <v>27128</v>
      </c>
      <c r="B2530" t="s">
        <v>27129</v>
      </c>
      <c r="C2530">
        <v>2011</v>
      </c>
      <c r="D2530" s="1">
        <v>41000</v>
      </c>
      <c r="E2530" t="s">
        <v>44035</v>
      </c>
      <c r="F2530" t="s">
        <v>44032</v>
      </c>
      <c r="G2530" t="s">
        <v>44036</v>
      </c>
      <c r="H2530">
        <v>137</v>
      </c>
      <c r="I2530" t="s">
        <v>25</v>
      </c>
      <c r="J2530" t="s">
        <v>26</v>
      </c>
      <c r="M2530" t="s">
        <v>1354</v>
      </c>
      <c r="N2530" t="s">
        <v>19513</v>
      </c>
      <c r="O2530" t="s">
        <v>27130</v>
      </c>
      <c r="P2530" t="s">
        <v>759</v>
      </c>
      <c r="Q2530" t="s">
        <v>27131</v>
      </c>
      <c r="R2530" t="s">
        <v>27132</v>
      </c>
      <c r="S2530" t="s">
        <v>27133</v>
      </c>
      <c r="T2530">
        <v>6.5</v>
      </c>
      <c r="U2530">
        <v>120851</v>
      </c>
      <c r="V2530" s="12">
        <f>W2530*1.1505830469594</f>
        <v>40270406.643578999</v>
      </c>
      <c r="W2530" s="3">
        <v>35000000</v>
      </c>
      <c r="X2530" s="13">
        <f>Y2530*1.1505830469594</f>
        <v>42923685.667358786</v>
      </c>
      <c r="Y2530" s="3">
        <v>37306030</v>
      </c>
      <c r="Z2530" s="13">
        <f>AA2530*1.1505830469594</f>
        <v>97708132.512054563</v>
      </c>
      <c r="AA2530" s="3">
        <v>84920539</v>
      </c>
      <c r="AB2530">
        <v>294</v>
      </c>
    </row>
    <row r="2531" spans="1:28" x14ac:dyDescent="0.2">
      <c r="A2531" t="s">
        <v>37524</v>
      </c>
      <c r="B2531" t="s">
        <v>37525</v>
      </c>
      <c r="C2531">
        <v>2016</v>
      </c>
      <c r="D2531" t="s">
        <v>37526</v>
      </c>
      <c r="E2531" t="s">
        <v>1045</v>
      </c>
      <c r="F2531" t="s">
        <v>44036</v>
      </c>
      <c r="H2531">
        <v>94</v>
      </c>
      <c r="I2531" t="s">
        <v>433</v>
      </c>
      <c r="J2531" t="s">
        <v>26</v>
      </c>
      <c r="K2531" t="s">
        <v>2390</v>
      </c>
      <c r="M2531" t="s">
        <v>10615</v>
      </c>
      <c r="N2531" t="s">
        <v>3888</v>
      </c>
      <c r="O2531" t="s">
        <v>37527</v>
      </c>
      <c r="P2531" t="s">
        <v>3888</v>
      </c>
      <c r="Q2531" t="s">
        <v>37528</v>
      </c>
      <c r="R2531" t="s">
        <v>37529</v>
      </c>
      <c r="S2531" t="s">
        <v>37530</v>
      </c>
      <c r="T2531">
        <v>6</v>
      </c>
      <c r="U2531">
        <v>27751</v>
      </c>
      <c r="V2531" s="12">
        <f>W2531*1.07834771485832</f>
        <v>19410258.86744976</v>
      </c>
      <c r="W2531" s="3">
        <v>18000000</v>
      </c>
      <c r="X2531" s="13">
        <f>Y2531*1.07834771485832</f>
        <v>64366149.152545758</v>
      </c>
      <c r="Y2531" s="3">
        <v>59689605</v>
      </c>
      <c r="Z2531" s="13">
        <f>AA2531*1.07834771485832</f>
        <v>97733501.313924491</v>
      </c>
      <c r="AA2531" s="3">
        <v>90632641</v>
      </c>
      <c r="AB2531">
        <v>132</v>
      </c>
    </row>
    <row r="2532" spans="1:28" hidden="1" x14ac:dyDescent="0.2">
      <c r="A2532" t="s">
        <v>23702</v>
      </c>
      <c r="B2532" t="s">
        <v>23703</v>
      </c>
      <c r="C2532">
        <v>2013</v>
      </c>
      <c r="D2532" t="s">
        <v>23704</v>
      </c>
      <c r="E2532" t="s">
        <v>1045</v>
      </c>
      <c r="H2532">
        <v>88</v>
      </c>
      <c r="I2532" t="s">
        <v>25</v>
      </c>
      <c r="J2532" t="s">
        <v>26</v>
      </c>
      <c r="M2532" t="s">
        <v>23705</v>
      </c>
      <c r="N2532" t="s">
        <v>23706</v>
      </c>
      <c r="O2532" t="s">
        <v>23707</v>
      </c>
      <c r="P2532" t="s">
        <v>23708</v>
      </c>
      <c r="Q2532" t="s">
        <v>23709</v>
      </c>
      <c r="R2532" t="s">
        <v>23710</v>
      </c>
      <c r="S2532" t="s">
        <v>23711</v>
      </c>
      <c r="T2532">
        <v>5.6</v>
      </c>
      <c r="U2532">
        <v>12732</v>
      </c>
      <c r="W2532"/>
      <c r="X2532"/>
      <c r="Y2532">
        <v>175705</v>
      </c>
      <c r="Z2532"/>
      <c r="AA2532">
        <v>175705</v>
      </c>
      <c r="AB2532">
        <v>28</v>
      </c>
    </row>
    <row r="2533" spans="1:28" x14ac:dyDescent="0.2">
      <c r="A2533" t="s">
        <v>35449</v>
      </c>
      <c r="B2533" t="s">
        <v>35450</v>
      </c>
      <c r="C2533">
        <v>2014</v>
      </c>
      <c r="D2533" s="1">
        <v>41892</v>
      </c>
      <c r="E2533" t="s">
        <v>1045</v>
      </c>
      <c r="F2533" t="s">
        <v>44032</v>
      </c>
      <c r="H2533">
        <v>122</v>
      </c>
      <c r="I2533" t="s">
        <v>35451</v>
      </c>
      <c r="J2533" t="s">
        <v>26</v>
      </c>
      <c r="K2533" t="s">
        <v>27</v>
      </c>
      <c r="M2533" t="s">
        <v>178</v>
      </c>
      <c r="N2533" t="s">
        <v>35452</v>
      </c>
      <c r="O2533" t="s">
        <v>35453</v>
      </c>
      <c r="P2533" t="s">
        <v>7485</v>
      </c>
      <c r="Q2533" t="s">
        <v>35454</v>
      </c>
      <c r="R2533" t="s">
        <v>35455</v>
      </c>
      <c r="S2533" t="s">
        <v>35456</v>
      </c>
      <c r="T2533">
        <v>7.3</v>
      </c>
      <c r="U2533">
        <v>75009</v>
      </c>
      <c r="V2533" s="12">
        <f>W2533*1.09324733035956</f>
        <v>24051441.26791032</v>
      </c>
      <c r="W2533" s="3">
        <v>22000000</v>
      </c>
      <c r="X2533" s="13">
        <f>Y2533*1.09324733035956</f>
        <v>59298632.754760757</v>
      </c>
      <c r="Y2533" s="3">
        <v>54240821</v>
      </c>
      <c r="Z2533" s="13">
        <f>AA2533*1.09324733035956</f>
        <v>97861436.770846307</v>
      </c>
      <c r="AA2533" s="3">
        <v>89514453</v>
      </c>
      <c r="AB2533">
        <v>233</v>
      </c>
    </row>
    <row r="2534" spans="1:28" hidden="1" x14ac:dyDescent="0.2">
      <c r="A2534" t="s">
        <v>23719</v>
      </c>
      <c r="B2534" t="s">
        <v>23720</v>
      </c>
      <c r="C2534">
        <v>2013</v>
      </c>
      <c r="D2534" t="s">
        <v>22276</v>
      </c>
      <c r="E2534" t="s">
        <v>44035</v>
      </c>
      <c r="F2534" t="s">
        <v>44032</v>
      </c>
      <c r="G2534" t="s">
        <v>44036</v>
      </c>
      <c r="H2534">
        <v>104</v>
      </c>
      <c r="I2534" t="s">
        <v>25</v>
      </c>
      <c r="J2534" t="s">
        <v>26</v>
      </c>
      <c r="M2534" t="s">
        <v>23721</v>
      </c>
      <c r="N2534" t="s">
        <v>23722</v>
      </c>
      <c r="O2534" t="s">
        <v>23723</v>
      </c>
      <c r="P2534" t="s">
        <v>5613</v>
      </c>
      <c r="Q2534" t="s">
        <v>23724</v>
      </c>
      <c r="R2534" t="s">
        <v>23725</v>
      </c>
      <c r="S2534" t="s">
        <v>23726</v>
      </c>
      <c r="T2534">
        <v>6.5</v>
      </c>
      <c r="U2534">
        <v>34638</v>
      </c>
      <c r="W2534"/>
      <c r="X2534"/>
      <c r="Y2534">
        <v>1030064</v>
      </c>
      <c r="Z2534"/>
      <c r="AA2534">
        <v>1877924</v>
      </c>
      <c r="AB2534">
        <v>86</v>
      </c>
    </row>
    <row r="2535" spans="1:28" x14ac:dyDescent="0.2">
      <c r="A2535" t="s">
        <v>42157</v>
      </c>
      <c r="B2535" t="s">
        <v>42158</v>
      </c>
      <c r="C2535">
        <v>2018</v>
      </c>
      <c r="D2535" t="s">
        <v>41747</v>
      </c>
      <c r="E2535" t="s">
        <v>3496</v>
      </c>
      <c r="F2535" t="s">
        <v>44042</v>
      </c>
      <c r="H2535">
        <v>100</v>
      </c>
      <c r="I2535" t="s">
        <v>25</v>
      </c>
      <c r="J2535" t="s">
        <v>26</v>
      </c>
      <c r="K2535" t="s">
        <v>308</v>
      </c>
      <c r="M2535" t="s">
        <v>10034</v>
      </c>
      <c r="N2535" t="s">
        <v>42159</v>
      </c>
      <c r="O2535" t="s">
        <v>42160</v>
      </c>
      <c r="P2535" t="s">
        <v>23134</v>
      </c>
      <c r="Q2535" t="s">
        <v>42161</v>
      </c>
      <c r="R2535" t="s">
        <v>42162</v>
      </c>
      <c r="S2535" t="s">
        <v>42163</v>
      </c>
      <c r="T2535">
        <v>5.2</v>
      </c>
      <c r="U2535">
        <v>45088</v>
      </c>
      <c r="V2535" s="12">
        <f>W2535*1.03068014830331</f>
        <v>3607380.5190615845</v>
      </c>
      <c r="W2535" s="3">
        <v>3500000</v>
      </c>
      <c r="X2535" s="13">
        <f>Y2535*1.03068014830331</f>
        <v>42681511.081590593</v>
      </c>
      <c r="Y2535" s="3">
        <v>41411015</v>
      </c>
      <c r="Z2535" s="13">
        <f>AA2535*1.03068014830331</f>
        <v>98255246.663067639</v>
      </c>
      <c r="AA2535" s="3">
        <v>95330493</v>
      </c>
      <c r="AB2535">
        <v>451</v>
      </c>
    </row>
    <row r="2536" spans="1:28" hidden="1" x14ac:dyDescent="0.2">
      <c r="A2536" t="s">
        <v>23735</v>
      </c>
      <c r="B2536" t="s">
        <v>23736</v>
      </c>
      <c r="C2536">
        <v>2011</v>
      </c>
      <c r="D2536" s="1">
        <v>41072</v>
      </c>
      <c r="E2536" t="s">
        <v>1045</v>
      </c>
      <c r="F2536" t="s">
        <v>44032</v>
      </c>
      <c r="G2536" t="s">
        <v>44036</v>
      </c>
      <c r="H2536">
        <v>90</v>
      </c>
      <c r="I2536" t="s">
        <v>25</v>
      </c>
      <c r="J2536" t="s">
        <v>26</v>
      </c>
      <c r="M2536" t="s">
        <v>23737</v>
      </c>
      <c r="N2536" t="s">
        <v>23738</v>
      </c>
      <c r="O2536" t="s">
        <v>23739</v>
      </c>
      <c r="P2536" t="s">
        <v>23740</v>
      </c>
      <c r="Q2536" t="s">
        <v>23741</v>
      </c>
      <c r="R2536" t="s">
        <v>23742</v>
      </c>
      <c r="S2536" t="s">
        <v>23743</v>
      </c>
      <c r="T2536">
        <v>5.8</v>
      </c>
      <c r="U2536">
        <v>12362</v>
      </c>
      <c r="W2536"/>
      <c r="X2536"/>
      <c r="Y2536">
        <v>366377</v>
      </c>
      <c r="Z2536"/>
      <c r="AA2536">
        <v>2316971</v>
      </c>
      <c r="AB2536">
        <v>34</v>
      </c>
    </row>
    <row r="2537" spans="1:28" x14ac:dyDescent="0.2">
      <c r="A2537" t="s">
        <v>5324</v>
      </c>
      <c r="B2537" t="s">
        <v>5325</v>
      </c>
      <c r="C2537">
        <v>2002</v>
      </c>
      <c r="D2537" t="s">
        <v>3478</v>
      </c>
      <c r="E2537" t="s">
        <v>3496</v>
      </c>
      <c r="H2537">
        <v>91</v>
      </c>
      <c r="I2537" t="s">
        <v>360</v>
      </c>
      <c r="J2537" t="s">
        <v>26</v>
      </c>
      <c r="K2537" t="s">
        <v>64</v>
      </c>
      <c r="L2537" t="s">
        <v>308</v>
      </c>
      <c r="M2537" t="s">
        <v>3131</v>
      </c>
      <c r="N2537" t="s">
        <v>5326</v>
      </c>
      <c r="O2537" t="s">
        <v>5327</v>
      </c>
      <c r="P2537" t="s">
        <v>2871</v>
      </c>
      <c r="Q2537" t="s">
        <v>5328</v>
      </c>
      <c r="R2537" t="s">
        <v>5329</v>
      </c>
      <c r="S2537" t="s">
        <v>5330</v>
      </c>
      <c r="T2537">
        <v>5.5</v>
      </c>
      <c r="U2537">
        <v>91847</v>
      </c>
      <c r="V2537" s="12">
        <f>W2537*1.43863813229572</f>
        <v>28772762.645914402</v>
      </c>
      <c r="W2537" s="3">
        <v>20000000</v>
      </c>
      <c r="X2537" s="13">
        <f>Y2537*1.43863813229572</f>
        <v>43322416.449143976</v>
      </c>
      <c r="Y2537" s="3">
        <v>30113491</v>
      </c>
      <c r="Z2537" s="13">
        <f>AA2537*1.43863813229572</f>
        <v>98330749.460389122</v>
      </c>
      <c r="AA2537" s="3">
        <v>68349884</v>
      </c>
      <c r="AB2537">
        <v>502</v>
      </c>
    </row>
    <row r="2538" spans="1:28" x14ac:dyDescent="0.2">
      <c r="A2538" t="s">
        <v>25908</v>
      </c>
      <c r="B2538" t="s">
        <v>25909</v>
      </c>
      <c r="C2538">
        <v>2011</v>
      </c>
      <c r="D2538" t="s">
        <v>25577</v>
      </c>
      <c r="E2538" t="s">
        <v>16512</v>
      </c>
      <c r="F2538" t="s">
        <v>44031</v>
      </c>
      <c r="G2538" t="s">
        <v>44038</v>
      </c>
      <c r="H2538">
        <v>89</v>
      </c>
      <c r="I2538" t="s">
        <v>25</v>
      </c>
      <c r="J2538" t="s">
        <v>26</v>
      </c>
      <c r="M2538" t="s">
        <v>2463</v>
      </c>
      <c r="N2538" t="s">
        <v>2463</v>
      </c>
      <c r="O2538" t="s">
        <v>25910</v>
      </c>
      <c r="P2538" t="s">
        <v>6825</v>
      </c>
      <c r="Q2538" t="s">
        <v>25911</v>
      </c>
      <c r="R2538" t="s">
        <v>25912</v>
      </c>
      <c r="S2538" t="s">
        <v>25913</v>
      </c>
      <c r="T2538">
        <v>3.5</v>
      </c>
      <c r="U2538">
        <v>22178</v>
      </c>
      <c r="V2538" s="12">
        <f>W2538*1.1505830469594</f>
        <v>31065742.267903801</v>
      </c>
      <c r="W2538" s="3">
        <v>27000000</v>
      </c>
      <c r="X2538" s="13">
        <f>Y2538*1.1505830469594</f>
        <v>44341385.77333419</v>
      </c>
      <c r="Y2538" s="3">
        <v>38538188</v>
      </c>
      <c r="Z2538" s="13">
        <f>AA2538*1.1505830469594</f>
        <v>98448844.510778666</v>
      </c>
      <c r="AA2538" s="3">
        <v>85564310</v>
      </c>
      <c r="AB2538">
        <v>93</v>
      </c>
    </row>
    <row r="2539" spans="1:28" x14ac:dyDescent="0.2">
      <c r="A2539" t="s">
        <v>14940</v>
      </c>
      <c r="B2539" t="s">
        <v>14941</v>
      </c>
      <c r="C2539">
        <v>2006</v>
      </c>
      <c r="D2539" s="1">
        <v>38875</v>
      </c>
      <c r="E2539" t="s">
        <v>16512</v>
      </c>
      <c r="F2539" t="s">
        <v>44032</v>
      </c>
      <c r="G2539" t="s">
        <v>44049</v>
      </c>
      <c r="H2539">
        <v>111</v>
      </c>
      <c r="I2539" t="s">
        <v>3037</v>
      </c>
      <c r="J2539" t="s">
        <v>26</v>
      </c>
      <c r="K2539" t="s">
        <v>361</v>
      </c>
      <c r="L2539" t="s">
        <v>307</v>
      </c>
      <c r="M2539" t="s">
        <v>4878</v>
      </c>
      <c r="N2539" t="s">
        <v>4878</v>
      </c>
      <c r="O2539" t="s">
        <v>14942</v>
      </c>
      <c r="P2539" t="s">
        <v>14943</v>
      </c>
      <c r="Q2539" t="s">
        <v>14944</v>
      </c>
      <c r="R2539" t="s">
        <v>14945</v>
      </c>
      <c r="S2539" t="s">
        <v>14946</v>
      </c>
      <c r="T2539">
        <v>7.5</v>
      </c>
      <c r="U2539">
        <v>97070</v>
      </c>
      <c r="V2539" s="12">
        <f>W2539*1.28378472222222</f>
        <v>19256770.833333302</v>
      </c>
      <c r="W2539" s="3">
        <v>15000000</v>
      </c>
      <c r="X2539" s="13">
        <f>Y2539*1.28378472222222</f>
        <v>40417972.112847157</v>
      </c>
      <c r="Y2539" s="3">
        <v>31483450</v>
      </c>
      <c r="Z2539" s="13">
        <f>AA2539*1.28378472222222</f>
        <v>98467134.208576217</v>
      </c>
      <c r="AA2539" s="3">
        <v>76700659</v>
      </c>
      <c r="AB2539">
        <v>861</v>
      </c>
    </row>
    <row r="2540" spans="1:28" hidden="1" x14ac:dyDescent="0.2">
      <c r="A2540" t="s">
        <v>23766</v>
      </c>
      <c r="B2540" t="s">
        <v>23767</v>
      </c>
      <c r="C2540">
        <v>2010</v>
      </c>
      <c r="D2540" t="s">
        <v>23768</v>
      </c>
      <c r="E2540" t="s">
        <v>3496</v>
      </c>
      <c r="F2540" t="s">
        <v>44042</v>
      </c>
      <c r="H2540">
        <v>105</v>
      </c>
      <c r="I2540" t="s">
        <v>25</v>
      </c>
      <c r="J2540" t="s">
        <v>26</v>
      </c>
      <c r="M2540" t="s">
        <v>23769</v>
      </c>
      <c r="N2540" t="s">
        <v>23770</v>
      </c>
      <c r="O2540" t="s">
        <v>23771</v>
      </c>
      <c r="P2540" t="s">
        <v>23772</v>
      </c>
      <c r="Q2540" t="s">
        <v>23773</v>
      </c>
      <c r="R2540" t="s">
        <v>23774</v>
      </c>
      <c r="S2540" t="s">
        <v>23775</v>
      </c>
      <c r="T2540">
        <v>1.8</v>
      </c>
      <c r="U2540">
        <v>20840</v>
      </c>
      <c r="W2540">
        <v>10000</v>
      </c>
      <c r="X2540"/>
      <c r="Y2540"/>
      <c r="Z2540"/>
      <c r="AA2540"/>
      <c r="AB2540">
        <v>278</v>
      </c>
    </row>
    <row r="2541" spans="1:28" hidden="1" x14ac:dyDescent="0.2">
      <c r="A2541" t="s">
        <v>23776</v>
      </c>
      <c r="B2541" t="s">
        <v>23777</v>
      </c>
      <c r="C2541">
        <v>2009</v>
      </c>
      <c r="D2541" s="1">
        <v>40279</v>
      </c>
      <c r="E2541" t="s">
        <v>3496</v>
      </c>
      <c r="F2541" t="s">
        <v>44042</v>
      </c>
      <c r="H2541">
        <v>84</v>
      </c>
      <c r="I2541" t="s">
        <v>1831</v>
      </c>
      <c r="J2541" t="s">
        <v>26</v>
      </c>
      <c r="M2541" t="s">
        <v>23778</v>
      </c>
      <c r="N2541" t="s">
        <v>23778</v>
      </c>
      <c r="O2541" t="s">
        <v>23779</v>
      </c>
      <c r="P2541" t="s">
        <v>23780</v>
      </c>
      <c r="Q2541" t="s">
        <v>23781</v>
      </c>
      <c r="R2541" t="s">
        <v>23782</v>
      </c>
      <c r="S2541" t="s">
        <v>23783</v>
      </c>
      <c r="T2541">
        <v>6.6</v>
      </c>
      <c r="U2541">
        <v>36530</v>
      </c>
      <c r="W2541"/>
      <c r="X2541"/>
      <c r="Y2541"/>
      <c r="Z2541"/>
      <c r="AA2541">
        <v>358399</v>
      </c>
      <c r="AB2541">
        <v>143</v>
      </c>
    </row>
    <row r="2542" spans="1:28" hidden="1" x14ac:dyDescent="0.2">
      <c r="A2542" t="s">
        <v>23784</v>
      </c>
      <c r="B2542" t="s">
        <v>23785</v>
      </c>
      <c r="C2542">
        <v>2011</v>
      </c>
      <c r="D2542" t="s">
        <v>23786</v>
      </c>
      <c r="E2542" t="s">
        <v>176</v>
      </c>
      <c r="H2542">
        <v>155</v>
      </c>
      <c r="I2542" t="s">
        <v>23787</v>
      </c>
      <c r="J2542" t="s">
        <v>3329</v>
      </c>
      <c r="K2542" t="s">
        <v>307</v>
      </c>
      <c r="M2542" t="s">
        <v>3331</v>
      </c>
      <c r="N2542" t="s">
        <v>23788</v>
      </c>
      <c r="O2542" t="s">
        <v>23789</v>
      </c>
      <c r="P2542" t="s">
        <v>23790</v>
      </c>
      <c r="Q2542" t="s">
        <v>23791</v>
      </c>
      <c r="R2542" t="s">
        <v>23792</v>
      </c>
      <c r="S2542" t="s">
        <v>23793</v>
      </c>
      <c r="T2542">
        <v>7.8</v>
      </c>
      <c r="U2542">
        <v>15416</v>
      </c>
      <c r="W2542"/>
      <c r="X2542"/>
      <c r="Y2542">
        <v>56391</v>
      </c>
      <c r="Z2542"/>
      <c r="AA2542">
        <v>162088</v>
      </c>
      <c r="AB2542">
        <v>77</v>
      </c>
    </row>
    <row r="2543" spans="1:28" hidden="1" x14ac:dyDescent="0.2">
      <c r="A2543" t="s">
        <v>23794</v>
      </c>
      <c r="B2543" t="s">
        <v>23795</v>
      </c>
      <c r="C2543">
        <v>2010</v>
      </c>
      <c r="D2543" s="1">
        <v>40822</v>
      </c>
      <c r="E2543" t="s">
        <v>44043</v>
      </c>
      <c r="F2543" t="s">
        <v>44032</v>
      </c>
      <c r="G2543" t="s">
        <v>44045</v>
      </c>
      <c r="H2543">
        <v>91</v>
      </c>
      <c r="I2543" t="s">
        <v>433</v>
      </c>
      <c r="J2543" t="s">
        <v>26</v>
      </c>
      <c r="M2543" t="s">
        <v>23796</v>
      </c>
      <c r="N2543" t="s">
        <v>23797</v>
      </c>
      <c r="O2543" t="s">
        <v>23798</v>
      </c>
      <c r="P2543" t="s">
        <v>3578</v>
      </c>
      <c r="Q2543" t="s">
        <v>23799</v>
      </c>
      <c r="R2543" t="s">
        <v>23800</v>
      </c>
      <c r="S2543" t="s">
        <v>23801</v>
      </c>
      <c r="T2543">
        <v>5.3</v>
      </c>
      <c r="U2543">
        <v>15305</v>
      </c>
      <c r="W2543"/>
      <c r="X2543"/>
      <c r="Y2543">
        <v>8020</v>
      </c>
      <c r="Z2543"/>
      <c r="AA2543">
        <v>229532</v>
      </c>
      <c r="AB2543">
        <v>61</v>
      </c>
    </row>
    <row r="2544" spans="1:28" x14ac:dyDescent="0.2">
      <c r="A2544" t="s">
        <v>14427</v>
      </c>
      <c r="B2544" t="s">
        <v>14428</v>
      </c>
      <c r="C2544">
        <v>2010</v>
      </c>
      <c r="D2544" s="1">
        <v>40636</v>
      </c>
      <c r="E2544" t="s">
        <v>1045</v>
      </c>
      <c r="F2544" t="s">
        <v>44046</v>
      </c>
      <c r="H2544">
        <v>88</v>
      </c>
      <c r="I2544" t="s">
        <v>1026</v>
      </c>
      <c r="J2544" t="s">
        <v>26</v>
      </c>
      <c r="M2544" t="s">
        <v>7530</v>
      </c>
      <c r="N2544" t="s">
        <v>14429</v>
      </c>
      <c r="O2544" t="s">
        <v>14430</v>
      </c>
      <c r="P2544" t="s">
        <v>14431</v>
      </c>
      <c r="Q2544" t="s">
        <v>14432</v>
      </c>
      <c r="R2544" t="s">
        <v>14433</v>
      </c>
      <c r="S2544" t="s">
        <v>14434</v>
      </c>
      <c r="T2544">
        <v>5.4</v>
      </c>
      <c r="U2544">
        <v>84953</v>
      </c>
      <c r="V2544" s="12">
        <f>W2544*1.18690152988223</f>
        <v>28485636.71717352</v>
      </c>
      <c r="W2544" s="3">
        <v>24000000</v>
      </c>
      <c r="X2544" s="13">
        <f>Y2544*1.18690152988223</f>
        <v>29676282.921382532</v>
      </c>
      <c r="Y2544" s="3">
        <v>25003155</v>
      </c>
      <c r="Z2544" s="13">
        <f>AA2544*1.18690152988223</f>
        <v>98736160.306595385</v>
      </c>
      <c r="AA2544" s="3">
        <v>83188165</v>
      </c>
      <c r="AB2544">
        <v>406</v>
      </c>
    </row>
    <row r="2545" spans="1:28" x14ac:dyDescent="0.2">
      <c r="A2545" t="s">
        <v>2326</v>
      </c>
      <c r="B2545" t="s">
        <v>2327</v>
      </c>
      <c r="C2545">
        <v>2001</v>
      </c>
      <c r="D2545" t="s">
        <v>985</v>
      </c>
      <c r="E2545" t="s">
        <v>1045</v>
      </c>
      <c r="F2545" t="s">
        <v>44044</v>
      </c>
      <c r="G2545" t="s">
        <v>44032</v>
      </c>
      <c r="H2545">
        <v>123</v>
      </c>
      <c r="I2545" t="s">
        <v>25</v>
      </c>
      <c r="J2545" t="s">
        <v>26</v>
      </c>
      <c r="M2545" t="s">
        <v>2328</v>
      </c>
      <c r="N2545" t="s">
        <v>2329</v>
      </c>
      <c r="O2545" t="s">
        <v>2330</v>
      </c>
      <c r="P2545" t="s">
        <v>1459</v>
      </c>
      <c r="Q2545" t="s">
        <v>2331</v>
      </c>
      <c r="R2545" t="s">
        <v>2332</v>
      </c>
      <c r="S2545" t="s">
        <v>2333</v>
      </c>
      <c r="T2545">
        <v>6.5</v>
      </c>
      <c r="U2545">
        <v>64706</v>
      </c>
      <c r="V2545" s="12">
        <f>W2545*1.46138339920949</f>
        <v>109603754.94071175</v>
      </c>
      <c r="W2545" s="3">
        <v>75000000</v>
      </c>
      <c r="X2545" s="13">
        <f>Y2545*1.46138339920949</f>
        <v>60757220.877193838</v>
      </c>
      <c r="Y2545" s="3">
        <v>41575141</v>
      </c>
      <c r="Z2545" s="13">
        <f>AA2545*1.46138339920949</f>
        <v>98836140.301146507</v>
      </c>
      <c r="AA2545" s="3">
        <v>67631903</v>
      </c>
      <c r="AB2545">
        <v>277</v>
      </c>
    </row>
    <row r="2546" spans="1:28" hidden="1" x14ac:dyDescent="0.2">
      <c r="A2546" t="s">
        <v>23820</v>
      </c>
      <c r="B2546" t="s">
        <v>23821</v>
      </c>
      <c r="C2546">
        <v>2010</v>
      </c>
      <c r="D2546" t="s">
        <v>23822</v>
      </c>
      <c r="E2546" t="s">
        <v>16512</v>
      </c>
      <c r="F2546" t="s">
        <v>44031</v>
      </c>
      <c r="G2546" t="s">
        <v>44038</v>
      </c>
      <c r="H2546">
        <v>96</v>
      </c>
      <c r="I2546" t="s">
        <v>5823</v>
      </c>
      <c r="J2546" t="s">
        <v>209</v>
      </c>
      <c r="M2546" t="s">
        <v>23823</v>
      </c>
      <c r="N2546" t="s">
        <v>1289</v>
      </c>
      <c r="O2546" t="s">
        <v>23824</v>
      </c>
      <c r="P2546" t="s">
        <v>1289</v>
      </c>
      <c r="Q2546" t="s">
        <v>23825</v>
      </c>
      <c r="R2546" t="s">
        <v>23826</v>
      </c>
      <c r="S2546" t="s">
        <v>23827</v>
      </c>
      <c r="T2546">
        <v>6.9</v>
      </c>
      <c r="U2546">
        <v>14374</v>
      </c>
      <c r="W2546">
        <v>25000000</v>
      </c>
      <c r="X2546"/>
      <c r="Y2546"/>
      <c r="Z2546"/>
      <c r="AA2546">
        <v>5186427</v>
      </c>
      <c r="AB2546">
        <v>32</v>
      </c>
    </row>
    <row r="2547" spans="1:28" hidden="1" x14ac:dyDescent="0.2">
      <c r="A2547" t="s">
        <v>23828</v>
      </c>
      <c r="B2547" t="s">
        <v>23829</v>
      </c>
      <c r="C2547">
        <v>2009</v>
      </c>
      <c r="D2547" s="1">
        <v>40300</v>
      </c>
      <c r="E2547" t="s">
        <v>1045</v>
      </c>
      <c r="F2547" t="s">
        <v>44032</v>
      </c>
      <c r="G2547" t="s">
        <v>44057</v>
      </c>
      <c r="H2547">
        <v>119</v>
      </c>
      <c r="I2547" t="s">
        <v>23830</v>
      </c>
      <c r="J2547" t="s">
        <v>27</v>
      </c>
      <c r="K2547" t="s">
        <v>75</v>
      </c>
      <c r="M2547" t="s">
        <v>23831</v>
      </c>
      <c r="N2547" t="s">
        <v>23832</v>
      </c>
      <c r="O2547" t="s">
        <v>23833</v>
      </c>
      <c r="P2547" t="s">
        <v>23834</v>
      </c>
      <c r="Q2547" t="s">
        <v>23835</v>
      </c>
      <c r="R2547" t="s">
        <v>23836</v>
      </c>
      <c r="S2547" t="s">
        <v>23837</v>
      </c>
      <c r="T2547">
        <v>7.6</v>
      </c>
      <c r="U2547">
        <v>17186</v>
      </c>
      <c r="W2547"/>
      <c r="X2547"/>
      <c r="Y2547">
        <v>657986</v>
      </c>
      <c r="Z2547"/>
      <c r="AA2547">
        <v>41146351</v>
      </c>
      <c r="AB2547">
        <v>54</v>
      </c>
    </row>
    <row r="2548" spans="1:28" x14ac:dyDescent="0.2">
      <c r="A2548" t="s">
        <v>39929</v>
      </c>
      <c r="B2548" t="s">
        <v>39930</v>
      </c>
      <c r="C2548">
        <v>2018</v>
      </c>
      <c r="D2548" t="s">
        <v>31709</v>
      </c>
      <c r="E2548" t="s">
        <v>44035</v>
      </c>
      <c r="F2548" t="s">
        <v>44038</v>
      </c>
      <c r="G2548" t="s">
        <v>44032</v>
      </c>
      <c r="H2548">
        <v>119</v>
      </c>
      <c r="I2548" t="s">
        <v>5770</v>
      </c>
      <c r="J2548" t="s">
        <v>26</v>
      </c>
      <c r="M2548" t="s">
        <v>24400</v>
      </c>
      <c r="N2548" t="s">
        <v>39931</v>
      </c>
      <c r="O2548" t="s">
        <v>39932</v>
      </c>
      <c r="P2548" t="s">
        <v>39933</v>
      </c>
      <c r="Q2548" t="s">
        <v>39934</v>
      </c>
      <c r="R2548" t="s">
        <v>39935</v>
      </c>
      <c r="S2548" t="s">
        <v>39936</v>
      </c>
      <c r="T2548">
        <v>7.5</v>
      </c>
      <c r="U2548">
        <v>163857</v>
      </c>
      <c r="V2548" s="12">
        <f>W2548*1.03068014830331</f>
        <v>15460202.224549649</v>
      </c>
      <c r="W2548" s="3">
        <v>15000000</v>
      </c>
      <c r="X2548" s="13">
        <f>Y2548*1.03068014830331</f>
        <v>35421160.999147668</v>
      </c>
      <c r="Y2548" s="3">
        <v>34366783</v>
      </c>
      <c r="Z2548" s="13">
        <f>AA2548*1.03068014830331</f>
        <v>98861506.125141576</v>
      </c>
      <c r="AA2548" s="3">
        <v>95918706</v>
      </c>
      <c r="AB2548">
        <v>1207</v>
      </c>
    </row>
    <row r="2549" spans="1:28" x14ac:dyDescent="0.2">
      <c r="A2549" t="s">
        <v>7054</v>
      </c>
      <c r="B2549" t="s">
        <v>7055</v>
      </c>
      <c r="C2549">
        <v>2004</v>
      </c>
      <c r="D2549" t="s">
        <v>7056</v>
      </c>
      <c r="E2549" t="s">
        <v>16512</v>
      </c>
      <c r="F2549" t="s">
        <v>44031</v>
      </c>
      <c r="G2549" t="s">
        <v>44038</v>
      </c>
      <c r="H2549">
        <v>120</v>
      </c>
      <c r="I2549" t="s">
        <v>7057</v>
      </c>
      <c r="J2549" t="s">
        <v>26</v>
      </c>
      <c r="K2549" t="s">
        <v>51</v>
      </c>
      <c r="L2549" t="s">
        <v>27</v>
      </c>
      <c r="M2549" t="s">
        <v>7058</v>
      </c>
      <c r="N2549" t="s">
        <v>7059</v>
      </c>
      <c r="O2549" t="s">
        <v>7060</v>
      </c>
      <c r="P2549" t="s">
        <v>1289</v>
      </c>
      <c r="Q2549" t="s">
        <v>7061</v>
      </c>
      <c r="R2549" t="s">
        <v>7062</v>
      </c>
      <c r="S2549" t="s">
        <v>7063</v>
      </c>
      <c r="T2549">
        <v>5.9</v>
      </c>
      <c r="U2549">
        <v>83358</v>
      </c>
      <c r="V2549" s="12">
        <f>W2549*1.37009528851244</f>
        <v>150710481.73636839</v>
      </c>
      <c r="W2549" s="3">
        <v>110000000</v>
      </c>
      <c r="X2549" s="13">
        <f>Y2549*1.37009528851244</f>
        <v>32893435.389661185</v>
      </c>
      <c r="Y2549" s="3">
        <v>24008137</v>
      </c>
      <c r="Z2549" s="13">
        <f>AA2549*1.37009528851244</f>
        <v>98891963.969534114</v>
      </c>
      <c r="AA2549" s="3">
        <v>72178895</v>
      </c>
      <c r="AB2549">
        <v>199</v>
      </c>
    </row>
    <row r="2550" spans="1:28" x14ac:dyDescent="0.2">
      <c r="A2550" t="s">
        <v>15382</v>
      </c>
      <c r="B2550" t="s">
        <v>15383</v>
      </c>
      <c r="C2550">
        <v>2008</v>
      </c>
      <c r="D2550" s="1">
        <v>39845</v>
      </c>
      <c r="E2550" t="s">
        <v>3496</v>
      </c>
      <c r="F2550" t="s">
        <v>44042</v>
      </c>
      <c r="H2550">
        <v>86</v>
      </c>
      <c r="I2550" t="s">
        <v>25</v>
      </c>
      <c r="J2550" t="s">
        <v>26</v>
      </c>
      <c r="M2550" t="s">
        <v>15384</v>
      </c>
      <c r="N2550" t="s">
        <v>15384</v>
      </c>
      <c r="O2550" t="s">
        <v>15385</v>
      </c>
      <c r="P2550" t="s">
        <v>15386</v>
      </c>
      <c r="Q2550" t="s">
        <v>15387</v>
      </c>
      <c r="R2550" t="s">
        <v>15388</v>
      </c>
      <c r="S2550" t="s">
        <v>15389</v>
      </c>
      <c r="T2550">
        <v>6.2</v>
      </c>
      <c r="U2550">
        <v>115668</v>
      </c>
      <c r="V2550" s="12">
        <f>W2550*1.20207800169993</f>
        <v>10818702.015299371</v>
      </c>
      <c r="W2550" s="3">
        <v>9000000</v>
      </c>
      <c r="X2550" s="13">
        <f>Y2550*1.20207800169993</f>
        <v>63226429.922992252</v>
      </c>
      <c r="Y2550" s="3">
        <v>52597610</v>
      </c>
      <c r="Z2550" s="13">
        <f>AA2550*1.20207800169993</f>
        <v>99063796.267660007</v>
      </c>
      <c r="AA2550" s="3">
        <v>82410456</v>
      </c>
      <c r="AB2550">
        <v>809</v>
      </c>
    </row>
    <row r="2551" spans="1:28" x14ac:dyDescent="0.2">
      <c r="A2551" t="s">
        <v>15270</v>
      </c>
      <c r="B2551" t="s">
        <v>15271</v>
      </c>
      <c r="C2551">
        <v>2011</v>
      </c>
      <c r="D2551" t="s">
        <v>15198</v>
      </c>
      <c r="E2551" t="s">
        <v>1045</v>
      </c>
      <c r="F2551" t="s">
        <v>44036</v>
      </c>
      <c r="H2551">
        <v>105</v>
      </c>
      <c r="I2551" t="s">
        <v>25</v>
      </c>
      <c r="J2551" t="s">
        <v>26</v>
      </c>
      <c r="M2551" t="s">
        <v>1167</v>
      </c>
      <c r="N2551" t="s">
        <v>15272</v>
      </c>
      <c r="O2551" t="s">
        <v>15273</v>
      </c>
      <c r="P2551" t="s">
        <v>591</v>
      </c>
      <c r="Q2551" t="s">
        <v>15274</v>
      </c>
      <c r="R2551" t="s">
        <v>15275</v>
      </c>
      <c r="S2551" t="s">
        <v>15276</v>
      </c>
      <c r="T2551">
        <v>5.8</v>
      </c>
      <c r="U2551">
        <v>118561</v>
      </c>
      <c r="V2551" s="12">
        <f>W2551*1.1505830469594</f>
        <v>41420989.690538399</v>
      </c>
      <c r="W2551" s="3">
        <v>36000000</v>
      </c>
      <c r="X2551" s="13">
        <f>Y2551*1.1505830469594</f>
        <v>51846116.623947032</v>
      </c>
      <c r="Y2551" s="3">
        <v>45060734</v>
      </c>
      <c r="Z2551" s="13">
        <f>AA2551*1.1505830469594</f>
        <v>99131056.265063167</v>
      </c>
      <c r="AA2551" s="3">
        <v>86157237</v>
      </c>
      <c r="AB2551">
        <v>174</v>
      </c>
    </row>
    <row r="2552" spans="1:28" hidden="1" x14ac:dyDescent="0.2">
      <c r="A2552" t="s">
        <v>23872</v>
      </c>
      <c r="B2552" t="s">
        <v>23873</v>
      </c>
      <c r="C2552">
        <v>2010</v>
      </c>
      <c r="D2552" t="s">
        <v>23874</v>
      </c>
      <c r="E2552" t="s">
        <v>44043</v>
      </c>
      <c r="F2552" t="s">
        <v>44032</v>
      </c>
      <c r="G2552" t="s">
        <v>44046</v>
      </c>
      <c r="H2552">
        <v>94</v>
      </c>
      <c r="I2552" t="s">
        <v>1831</v>
      </c>
      <c r="J2552" t="s">
        <v>26</v>
      </c>
      <c r="M2552" t="s">
        <v>23875</v>
      </c>
      <c r="N2552" t="s">
        <v>23875</v>
      </c>
      <c r="O2552" t="s">
        <v>23876</v>
      </c>
      <c r="P2552" t="s">
        <v>23877</v>
      </c>
      <c r="Q2552" t="s">
        <v>23877</v>
      </c>
      <c r="R2552" t="s">
        <v>23878</v>
      </c>
      <c r="S2552" t="s">
        <v>23879</v>
      </c>
      <c r="T2552">
        <v>5.8</v>
      </c>
      <c r="U2552">
        <v>16905</v>
      </c>
      <c r="W2552"/>
      <c r="X2552"/>
      <c r="Y2552"/>
      <c r="Z2552"/>
      <c r="AA2552">
        <v>67753</v>
      </c>
      <c r="AB2552">
        <v>147</v>
      </c>
    </row>
    <row r="2553" spans="1:28" x14ac:dyDescent="0.2">
      <c r="A2553" t="s">
        <v>31998</v>
      </c>
      <c r="B2553" t="s">
        <v>31999</v>
      </c>
      <c r="C2553">
        <v>2013</v>
      </c>
      <c r="D2553" s="1">
        <v>41282</v>
      </c>
      <c r="E2553" t="s">
        <v>3496</v>
      </c>
      <c r="F2553" t="s">
        <v>44042</v>
      </c>
      <c r="H2553">
        <v>85</v>
      </c>
      <c r="I2553" t="s">
        <v>1016</v>
      </c>
      <c r="J2553" t="s">
        <v>26</v>
      </c>
      <c r="M2553" t="s">
        <v>32000</v>
      </c>
      <c r="N2553" t="s">
        <v>32000</v>
      </c>
      <c r="O2553" t="s">
        <v>32001</v>
      </c>
      <c r="P2553" t="s">
        <v>4616</v>
      </c>
      <c r="Q2553" t="s">
        <v>32002</v>
      </c>
      <c r="R2553" t="s">
        <v>32003</v>
      </c>
      <c r="S2553" t="s">
        <v>32004</v>
      </c>
      <c r="T2553">
        <v>5.7</v>
      </c>
      <c r="U2553">
        <v>198233</v>
      </c>
      <c r="V2553" s="12">
        <f>W2553*1.11098185502045</f>
        <v>3332945.5650613499</v>
      </c>
      <c r="W2553" s="3">
        <v>3000000</v>
      </c>
      <c r="X2553" s="13">
        <f>Y2553*1.11098185502045</f>
        <v>71628460.901646793</v>
      </c>
      <c r="Y2553" s="3">
        <v>64473115</v>
      </c>
      <c r="Z2553" s="13">
        <f>AA2553*1.11098185502045</f>
        <v>99242483.730889857</v>
      </c>
      <c r="AA2553" s="3">
        <v>89328627</v>
      </c>
      <c r="AB2553">
        <v>738</v>
      </c>
    </row>
    <row r="2554" spans="1:28" hidden="1" x14ac:dyDescent="0.2">
      <c r="A2554" t="s">
        <v>11070</v>
      </c>
      <c r="B2554" t="s">
        <v>11071</v>
      </c>
      <c r="C2554">
        <v>2006</v>
      </c>
      <c r="D2554" s="1">
        <v>39237</v>
      </c>
      <c r="E2554" t="s">
        <v>176</v>
      </c>
      <c r="F2554" t="s">
        <v>44045</v>
      </c>
      <c r="G2554" t="s">
        <v>44042</v>
      </c>
      <c r="H2554">
        <v>137</v>
      </c>
      <c r="I2554" t="s">
        <v>11072</v>
      </c>
      <c r="J2554" t="s">
        <v>307</v>
      </c>
      <c r="M2554" t="s">
        <v>11073</v>
      </c>
      <c r="N2554" t="s">
        <v>11073</v>
      </c>
      <c r="O2554" t="s">
        <v>11074</v>
      </c>
      <c r="P2554" t="s">
        <v>11075</v>
      </c>
      <c r="Q2554" t="s">
        <v>11076</v>
      </c>
      <c r="R2554" t="s">
        <v>11077</v>
      </c>
      <c r="S2554" t="s">
        <v>11078</v>
      </c>
      <c r="T2554">
        <v>8.4</v>
      </c>
      <c r="U2554">
        <v>349642</v>
      </c>
      <c r="V2554" s="12">
        <f>W2554*1.28378472222222</f>
        <v>2567569.4444444403</v>
      </c>
      <c r="W2554" s="3">
        <v>2000000</v>
      </c>
      <c r="X2554" s="13">
        <f>Y2554*1.28378472222222</f>
        <v>14488938.158888865</v>
      </c>
      <c r="Y2554" s="3">
        <v>11286112</v>
      </c>
      <c r="Z2554" s="13">
        <f>AA2554*1.28378472222222</f>
        <v>99309660.297430396</v>
      </c>
      <c r="AA2554" s="3">
        <v>77356942</v>
      </c>
      <c r="AB2554">
        <v>511</v>
      </c>
    </row>
    <row r="2555" spans="1:28" x14ac:dyDescent="0.2">
      <c r="A2555" t="s">
        <v>33882</v>
      </c>
      <c r="B2555" t="s">
        <v>33883</v>
      </c>
      <c r="C2555">
        <v>2014</v>
      </c>
      <c r="D2555" t="s">
        <v>16589</v>
      </c>
      <c r="E2555" t="s">
        <v>3496</v>
      </c>
      <c r="F2555" t="s">
        <v>44045</v>
      </c>
      <c r="G2555" t="s">
        <v>44042</v>
      </c>
      <c r="H2555">
        <v>84</v>
      </c>
      <c r="I2555" t="s">
        <v>25</v>
      </c>
      <c r="J2555" t="s">
        <v>26</v>
      </c>
      <c r="K2555" t="s">
        <v>308</v>
      </c>
      <c r="M2555" t="s">
        <v>28505</v>
      </c>
      <c r="N2555" t="s">
        <v>28987</v>
      </c>
      <c r="O2555" t="s">
        <v>33884</v>
      </c>
      <c r="P2555" t="s">
        <v>33885</v>
      </c>
      <c r="Q2555" t="s">
        <v>33886</v>
      </c>
      <c r="R2555" t="s">
        <v>33887</v>
      </c>
      <c r="S2555" t="s">
        <v>33888</v>
      </c>
      <c r="T2555">
        <v>5</v>
      </c>
      <c r="U2555">
        <v>39197</v>
      </c>
      <c r="V2555" s="12">
        <f>W2555*1.09324733035956</f>
        <v>5466236.6517978003</v>
      </c>
      <c r="W2555" s="3">
        <v>5000000</v>
      </c>
      <c r="X2555" s="13">
        <f>Y2555*1.09324733035956</f>
        <v>35489401.526138932</v>
      </c>
      <c r="Y2555" s="3">
        <v>32462372</v>
      </c>
      <c r="Z2555" s="13">
        <f>AA2555*1.09324733035956</f>
        <v>99370674.549633652</v>
      </c>
      <c r="AA2555" s="3">
        <v>90894962</v>
      </c>
      <c r="AB2555">
        <v>182</v>
      </c>
    </row>
    <row r="2556" spans="1:28" x14ac:dyDescent="0.2">
      <c r="A2556" t="s">
        <v>24541</v>
      </c>
      <c r="B2556" t="s">
        <v>24542</v>
      </c>
      <c r="C2556">
        <v>2010</v>
      </c>
      <c r="D2556" t="s">
        <v>24543</v>
      </c>
      <c r="E2556" t="s">
        <v>1045</v>
      </c>
      <c r="F2556" t="s">
        <v>44040</v>
      </c>
      <c r="H2556">
        <v>99</v>
      </c>
      <c r="I2556" t="s">
        <v>25</v>
      </c>
      <c r="J2556" t="s">
        <v>26</v>
      </c>
      <c r="M2556" t="s">
        <v>1286</v>
      </c>
      <c r="N2556" t="s">
        <v>24544</v>
      </c>
      <c r="O2556" t="s">
        <v>24545</v>
      </c>
      <c r="P2556" t="s">
        <v>591</v>
      </c>
      <c r="Q2556" t="s">
        <v>24546</v>
      </c>
      <c r="R2556" t="s">
        <v>24547</v>
      </c>
      <c r="S2556" t="s">
        <v>24548</v>
      </c>
      <c r="T2556">
        <v>4.3</v>
      </c>
      <c r="U2556">
        <v>14091</v>
      </c>
      <c r="V2556" s="12">
        <f>W2556*1.18690152988223</f>
        <v>59345076.494111501</v>
      </c>
      <c r="W2556" s="3">
        <v>50000000</v>
      </c>
      <c r="X2556" s="13">
        <f>Y2556*1.18690152988223</f>
        <v>39933050.349763297</v>
      </c>
      <c r="Y2556" s="3">
        <v>33644788</v>
      </c>
      <c r="Z2556" s="13">
        <f>AA2556*1.18690152988223</f>
        <v>99417060.789356694</v>
      </c>
      <c r="AA2556" s="3">
        <v>83761844</v>
      </c>
      <c r="AB2556">
        <v>67</v>
      </c>
    </row>
    <row r="2557" spans="1:28" x14ac:dyDescent="0.2">
      <c r="A2557" t="s">
        <v>28825</v>
      </c>
      <c r="B2557" t="s">
        <v>28826</v>
      </c>
      <c r="C2557">
        <v>2012</v>
      </c>
      <c r="D2557" s="1">
        <v>41371</v>
      </c>
      <c r="E2557" t="s">
        <v>1045</v>
      </c>
      <c r="F2557" t="s">
        <v>44036</v>
      </c>
      <c r="H2557">
        <v>134</v>
      </c>
      <c r="I2557" t="s">
        <v>25</v>
      </c>
      <c r="J2557" t="s">
        <v>26</v>
      </c>
      <c r="M2557" t="s">
        <v>11111</v>
      </c>
      <c r="N2557" t="s">
        <v>28827</v>
      </c>
      <c r="O2557" t="s">
        <v>28828</v>
      </c>
      <c r="P2557" t="s">
        <v>15119</v>
      </c>
      <c r="Q2557" t="s">
        <v>28829</v>
      </c>
      <c r="R2557" t="s">
        <v>28830</v>
      </c>
      <c r="S2557" t="s">
        <v>28831</v>
      </c>
      <c r="T2557">
        <v>6.2</v>
      </c>
      <c r="U2557">
        <v>125052</v>
      </c>
      <c r="V2557" s="12">
        <f>W2557*1.12725506764114</f>
        <v>39453927.367439896</v>
      </c>
      <c r="W2557" s="3">
        <v>35000000</v>
      </c>
      <c r="X2557" s="13">
        <f>Y2557*1.12725506764114</f>
        <v>76139885.552562311</v>
      </c>
      <c r="Y2557" s="3">
        <v>67544505</v>
      </c>
      <c r="Z2557" s="13">
        <f>AA2557*1.12725506764114</f>
        <v>99440981.643753707</v>
      </c>
      <c r="AA2557" s="3">
        <v>88215156</v>
      </c>
      <c r="AB2557">
        <v>289</v>
      </c>
    </row>
    <row r="2558" spans="1:28" x14ac:dyDescent="0.2">
      <c r="A2558" t="s">
        <v>3609</v>
      </c>
      <c r="B2558" t="s">
        <v>3610</v>
      </c>
      <c r="C2558">
        <v>2002</v>
      </c>
      <c r="D2558" t="s">
        <v>3532</v>
      </c>
      <c r="E2558" t="s">
        <v>1045</v>
      </c>
      <c r="F2558" t="s">
        <v>44036</v>
      </c>
      <c r="H2558">
        <v>84</v>
      </c>
      <c r="I2558" t="s">
        <v>25</v>
      </c>
      <c r="J2558" t="s">
        <v>26</v>
      </c>
      <c r="M2558" t="s">
        <v>3611</v>
      </c>
      <c r="N2558" t="s">
        <v>3612</v>
      </c>
      <c r="O2558" t="s">
        <v>3613</v>
      </c>
      <c r="P2558" t="s">
        <v>3614</v>
      </c>
      <c r="Q2558" t="s">
        <v>3615</v>
      </c>
      <c r="R2558" t="s">
        <v>3616</v>
      </c>
      <c r="S2558" t="s">
        <v>3617</v>
      </c>
      <c r="T2558">
        <v>5.2</v>
      </c>
      <c r="U2558">
        <v>54312</v>
      </c>
      <c r="V2558" s="12">
        <f>W2558*1.43863813229572</f>
        <v>61861439.688715957</v>
      </c>
      <c r="W2558" s="3">
        <v>43000000</v>
      </c>
      <c r="X2558" s="13">
        <f>Y2558*1.43863813229572</f>
        <v>35560493.290739305</v>
      </c>
      <c r="Y2558" s="3">
        <v>24718164</v>
      </c>
      <c r="Z2558" s="13">
        <f>AA2558*1.43863813229572</f>
        <v>99725569.552451372</v>
      </c>
      <c r="AA2558" s="3">
        <v>69319426</v>
      </c>
      <c r="AB2558">
        <v>422</v>
      </c>
    </row>
    <row r="2559" spans="1:28" hidden="1" x14ac:dyDescent="0.2">
      <c r="A2559" t="s">
        <v>23918</v>
      </c>
      <c r="B2559" t="s">
        <v>23919</v>
      </c>
      <c r="C2559">
        <v>2008</v>
      </c>
      <c r="D2559" s="1">
        <v>39640</v>
      </c>
      <c r="E2559" t="s">
        <v>176</v>
      </c>
      <c r="F2559" t="s">
        <v>44036</v>
      </c>
      <c r="H2559">
        <v>113</v>
      </c>
      <c r="I2559" t="s">
        <v>4358</v>
      </c>
      <c r="J2559" t="s">
        <v>1076</v>
      </c>
      <c r="M2559" t="s">
        <v>14989</v>
      </c>
      <c r="N2559" t="s">
        <v>14989</v>
      </c>
      <c r="O2559" t="s">
        <v>23920</v>
      </c>
      <c r="P2559" t="s">
        <v>23921</v>
      </c>
      <c r="Q2559" t="s">
        <v>23922</v>
      </c>
      <c r="R2559" t="s">
        <v>23923</v>
      </c>
      <c r="S2559" t="s">
        <v>23924</v>
      </c>
      <c r="T2559">
        <v>6.8</v>
      </c>
      <c r="U2559">
        <v>18575</v>
      </c>
      <c r="W2559"/>
      <c r="X2559"/>
      <c r="Y2559"/>
      <c r="Z2559"/>
      <c r="AA2559">
        <v>16123820</v>
      </c>
      <c r="AB2559">
        <v>32</v>
      </c>
    </row>
    <row r="2560" spans="1:28" hidden="1" x14ac:dyDescent="0.2">
      <c r="A2560" t="s">
        <v>23925</v>
      </c>
      <c r="B2560" t="s">
        <v>23926</v>
      </c>
      <c r="C2560">
        <v>2010</v>
      </c>
      <c r="D2560" t="s">
        <v>19180</v>
      </c>
      <c r="E2560" t="s">
        <v>44043</v>
      </c>
      <c r="F2560" t="s">
        <v>44032</v>
      </c>
      <c r="G2560" t="s">
        <v>44042</v>
      </c>
      <c r="H2560">
        <v>93</v>
      </c>
      <c r="I2560" t="s">
        <v>25</v>
      </c>
      <c r="J2560" t="s">
        <v>26</v>
      </c>
      <c r="M2560" t="s">
        <v>12153</v>
      </c>
      <c r="N2560" t="s">
        <v>12153</v>
      </c>
      <c r="O2560" t="s">
        <v>23927</v>
      </c>
      <c r="P2560" t="s">
        <v>23928</v>
      </c>
      <c r="Q2560" t="s">
        <v>23929</v>
      </c>
      <c r="R2560" t="s">
        <v>23930</v>
      </c>
      <c r="S2560" t="s">
        <v>23931</v>
      </c>
      <c r="T2560">
        <v>6.1</v>
      </c>
      <c r="U2560">
        <v>66334</v>
      </c>
      <c r="W2560"/>
      <c r="X2560"/>
      <c r="Y2560">
        <v>246176</v>
      </c>
      <c r="Z2560"/>
      <c r="AA2560">
        <v>3843774</v>
      </c>
      <c r="AB2560">
        <v>376</v>
      </c>
    </row>
    <row r="2561" spans="1:28" hidden="1" x14ac:dyDescent="0.2">
      <c r="A2561" t="s">
        <v>39515</v>
      </c>
      <c r="B2561" t="s">
        <v>39516</v>
      </c>
      <c r="C2561">
        <v>2016</v>
      </c>
      <c r="D2561" s="1">
        <v>42528</v>
      </c>
      <c r="E2561" t="s">
        <v>16512</v>
      </c>
      <c r="F2561" t="s">
        <v>44032</v>
      </c>
      <c r="G2561" t="s">
        <v>44050</v>
      </c>
      <c r="H2561">
        <v>170</v>
      </c>
      <c r="I2561" t="s">
        <v>943</v>
      </c>
      <c r="J2561" t="s">
        <v>944</v>
      </c>
      <c r="K2561" t="s">
        <v>37442</v>
      </c>
      <c r="M2561" t="s">
        <v>34252</v>
      </c>
      <c r="N2561" t="s">
        <v>34252</v>
      </c>
      <c r="O2561" t="s">
        <v>39517</v>
      </c>
      <c r="P2561" t="s">
        <v>9379</v>
      </c>
      <c r="Q2561" t="s">
        <v>39518</v>
      </c>
      <c r="R2561" t="s">
        <v>39519</v>
      </c>
      <c r="S2561" t="s">
        <v>39520</v>
      </c>
      <c r="T2561">
        <v>7</v>
      </c>
      <c r="U2561">
        <v>36612</v>
      </c>
      <c r="V2561" s="12">
        <f>W2561*1.07834771485832</f>
        <v>14482209.810547238</v>
      </c>
      <c r="W2561" s="3">
        <v>13430000</v>
      </c>
      <c r="X2561" s="13">
        <f>Y2561*1.07834771485832</f>
        <v>6685755.8321215846</v>
      </c>
      <c r="Y2561" s="3">
        <v>6200000</v>
      </c>
      <c r="Z2561" s="13">
        <f>AA2561*1.07834771485832</f>
        <v>99789718.460266054</v>
      </c>
      <c r="AA2561" s="3">
        <v>92539463</v>
      </c>
      <c r="AB2561">
        <v>161</v>
      </c>
    </row>
    <row r="2562" spans="1:28" hidden="1" x14ac:dyDescent="0.2">
      <c r="A2562" t="s">
        <v>23939</v>
      </c>
      <c r="B2562" t="s">
        <v>23940</v>
      </c>
      <c r="C2562">
        <v>2009</v>
      </c>
      <c r="D2562" s="1">
        <v>39854</v>
      </c>
      <c r="E2562" t="s">
        <v>1045</v>
      </c>
      <c r="F2562" t="s">
        <v>44032</v>
      </c>
      <c r="G2562" t="s">
        <v>44036</v>
      </c>
      <c r="H2562">
        <v>138</v>
      </c>
      <c r="I2562" t="s">
        <v>943</v>
      </c>
      <c r="J2562" t="s">
        <v>944</v>
      </c>
      <c r="M2562" t="s">
        <v>23941</v>
      </c>
      <c r="N2562" t="s">
        <v>23942</v>
      </c>
      <c r="O2562" t="s">
        <v>23943</v>
      </c>
      <c r="P2562" t="s">
        <v>21792</v>
      </c>
      <c r="Q2562" t="s">
        <v>23944</v>
      </c>
      <c r="R2562" t="s">
        <v>23945</v>
      </c>
      <c r="S2562" t="s">
        <v>23946</v>
      </c>
      <c r="T2562">
        <v>7.6</v>
      </c>
      <c r="U2562">
        <v>27535</v>
      </c>
      <c r="W2562"/>
      <c r="X2562"/>
      <c r="Y2562">
        <v>718766</v>
      </c>
      <c r="Z2562"/>
      <c r="AA2562">
        <v>4278081</v>
      </c>
      <c r="AB2562">
        <v>66</v>
      </c>
    </row>
    <row r="2563" spans="1:28" x14ac:dyDescent="0.2">
      <c r="A2563" t="s">
        <v>21976</v>
      </c>
      <c r="B2563" t="s">
        <v>21977</v>
      </c>
      <c r="C2563">
        <v>2011</v>
      </c>
      <c r="D2563" t="s">
        <v>21978</v>
      </c>
      <c r="E2563" t="s">
        <v>44041</v>
      </c>
      <c r="F2563" t="s">
        <v>44032</v>
      </c>
      <c r="G2563" t="s">
        <v>44042</v>
      </c>
      <c r="H2563">
        <v>118</v>
      </c>
      <c r="I2563" t="s">
        <v>25</v>
      </c>
      <c r="J2563" t="s">
        <v>26</v>
      </c>
      <c r="M2563" t="s">
        <v>21979</v>
      </c>
      <c r="N2563" t="s">
        <v>21980</v>
      </c>
      <c r="O2563" t="s">
        <v>21981</v>
      </c>
      <c r="P2563" t="s">
        <v>426</v>
      </c>
      <c r="Q2563" t="s">
        <v>426</v>
      </c>
      <c r="R2563" t="s">
        <v>21982</v>
      </c>
      <c r="S2563" t="s">
        <v>21983</v>
      </c>
      <c r="T2563">
        <v>7.3</v>
      </c>
      <c r="U2563">
        <v>209759</v>
      </c>
      <c r="V2563" s="12">
        <f>W2563*1.1505830469594</f>
        <v>46023321.878376</v>
      </c>
      <c r="W2563" s="3">
        <v>40000000</v>
      </c>
      <c r="X2563" s="13">
        <f>Y2563*1.1505830469594</f>
        <v>66744402.087677233</v>
      </c>
      <c r="Y2563" s="3">
        <v>58009200</v>
      </c>
      <c r="Z2563" s="13">
        <f>AA2563*1.1505830469594</f>
        <v>99815785.495054409</v>
      </c>
      <c r="AA2563" s="3">
        <v>86752352</v>
      </c>
      <c r="AB2563">
        <v>261</v>
      </c>
    </row>
    <row r="2564" spans="1:28" x14ac:dyDescent="0.2">
      <c r="A2564" t="s">
        <v>8681</v>
      </c>
      <c r="B2564" t="s">
        <v>8682</v>
      </c>
      <c r="C2564">
        <v>2004</v>
      </c>
      <c r="D2564" t="s">
        <v>8683</v>
      </c>
      <c r="E2564" t="s">
        <v>44043</v>
      </c>
      <c r="F2564" t="s">
        <v>44038</v>
      </c>
      <c r="G2564" t="s">
        <v>44045</v>
      </c>
      <c r="H2564">
        <v>95</v>
      </c>
      <c r="I2564" t="s">
        <v>8684</v>
      </c>
      <c r="J2564" t="s">
        <v>26</v>
      </c>
      <c r="M2564" t="s">
        <v>1326</v>
      </c>
      <c r="N2564" t="s">
        <v>8685</v>
      </c>
      <c r="O2564" t="s">
        <v>8686</v>
      </c>
      <c r="P2564" t="s">
        <v>8687</v>
      </c>
      <c r="Q2564" t="s">
        <v>8688</v>
      </c>
      <c r="R2564" t="s">
        <v>8689</v>
      </c>
      <c r="S2564" t="s">
        <v>8690</v>
      </c>
      <c r="T2564">
        <v>5.9</v>
      </c>
      <c r="U2564">
        <v>43716</v>
      </c>
      <c r="V2564" s="12">
        <f>W2564*1.37009528851244</f>
        <v>26031810.481736358</v>
      </c>
      <c r="W2564" s="3">
        <v>19000000</v>
      </c>
      <c r="X2564" s="13">
        <f>Y2564*1.37009528851244</f>
        <v>79697520.858639464</v>
      </c>
      <c r="Y2564" s="3">
        <v>58169327</v>
      </c>
      <c r="Z2564" s="13">
        <f>AA2564*1.37009528851244</f>
        <v>100056949.1428798</v>
      </c>
      <c r="AA2564" s="3">
        <v>73029190</v>
      </c>
      <c r="AB2564">
        <v>156</v>
      </c>
    </row>
    <row r="2565" spans="1:28" hidden="1" x14ac:dyDescent="0.2">
      <c r="A2565" t="s">
        <v>23961</v>
      </c>
      <c r="B2565" t="s">
        <v>23962</v>
      </c>
      <c r="C2565">
        <v>2009</v>
      </c>
      <c r="D2565" t="s">
        <v>12385</v>
      </c>
      <c r="E2565" t="s">
        <v>16512</v>
      </c>
      <c r="F2565" t="s">
        <v>44031</v>
      </c>
      <c r="G2565" t="s">
        <v>44032</v>
      </c>
      <c r="H2565">
        <v>142</v>
      </c>
      <c r="I2565" t="s">
        <v>12386</v>
      </c>
      <c r="J2565" t="s">
        <v>209</v>
      </c>
      <c r="M2565" t="s">
        <v>157</v>
      </c>
      <c r="N2565" t="s">
        <v>12387</v>
      </c>
      <c r="O2565" t="s">
        <v>23963</v>
      </c>
      <c r="P2565" t="s">
        <v>2092</v>
      </c>
      <c r="Q2565" t="s">
        <v>2092</v>
      </c>
      <c r="R2565" t="s">
        <v>23964</v>
      </c>
      <c r="S2565" t="s">
        <v>23965</v>
      </c>
      <c r="T2565">
        <v>7.6</v>
      </c>
      <c r="U2565">
        <v>22629</v>
      </c>
      <c r="W2565">
        <v>80000000</v>
      </c>
      <c r="X2565"/>
      <c r="Y2565"/>
      <c r="Z2565"/>
      <c r="AA2565">
        <v>120432178</v>
      </c>
      <c r="AB2565">
        <v>35</v>
      </c>
    </row>
    <row r="2566" spans="1:28" x14ac:dyDescent="0.2">
      <c r="A2566" t="s">
        <v>3129</v>
      </c>
      <c r="B2566" t="s">
        <v>3130</v>
      </c>
      <c r="C2566">
        <v>2001</v>
      </c>
      <c r="D2566" s="1">
        <v>37259</v>
      </c>
      <c r="E2566" t="s">
        <v>44048</v>
      </c>
      <c r="F2566" t="s">
        <v>44046</v>
      </c>
      <c r="H2566">
        <v>91</v>
      </c>
      <c r="I2566" t="s">
        <v>433</v>
      </c>
      <c r="J2566" t="s">
        <v>26</v>
      </c>
      <c r="M2566" t="s">
        <v>3131</v>
      </c>
      <c r="N2566" t="s">
        <v>3132</v>
      </c>
      <c r="O2566" t="s">
        <v>3133</v>
      </c>
      <c r="P2566" t="s">
        <v>3134</v>
      </c>
      <c r="Q2566" t="s">
        <v>3135</v>
      </c>
      <c r="R2566" t="s">
        <v>3136</v>
      </c>
      <c r="S2566" t="s">
        <v>3137</v>
      </c>
      <c r="T2566">
        <v>5.6</v>
      </c>
      <c r="U2566">
        <v>77992</v>
      </c>
      <c r="V2566" s="12">
        <f>W2566*1.46138339920949</f>
        <v>61378102.766798578</v>
      </c>
      <c r="W2566" s="3">
        <v>42000000</v>
      </c>
      <c r="X2566" s="13">
        <f>Y2566*1.46138339920949</f>
        <v>61185141.702766962</v>
      </c>
      <c r="Y2566" s="3">
        <v>41867960</v>
      </c>
      <c r="Z2566" s="13">
        <f>AA2566*1.46138339920949</f>
        <v>100057940.12173939</v>
      </c>
      <c r="AA2566" s="3">
        <v>68467960</v>
      </c>
      <c r="AB2566">
        <v>492</v>
      </c>
    </row>
    <row r="2567" spans="1:28" x14ac:dyDescent="0.2">
      <c r="A2567" t="s">
        <v>471</v>
      </c>
      <c r="B2567" t="s">
        <v>472</v>
      </c>
      <c r="C2567">
        <v>2000</v>
      </c>
      <c r="D2567" s="1">
        <v>37046</v>
      </c>
      <c r="E2567" t="s">
        <v>176</v>
      </c>
      <c r="F2567" t="s">
        <v>44049</v>
      </c>
      <c r="G2567" t="s">
        <v>44042</v>
      </c>
      <c r="H2567">
        <v>145</v>
      </c>
      <c r="I2567" t="s">
        <v>25</v>
      </c>
      <c r="J2567" t="s">
        <v>26</v>
      </c>
      <c r="K2567" t="s">
        <v>75</v>
      </c>
      <c r="L2567" t="s">
        <v>308</v>
      </c>
      <c r="M2567" t="s">
        <v>474</v>
      </c>
      <c r="N2567" t="s">
        <v>475</v>
      </c>
      <c r="O2567" t="s">
        <v>476</v>
      </c>
      <c r="P2567" t="s">
        <v>477</v>
      </c>
      <c r="Q2567" t="s">
        <v>478</v>
      </c>
      <c r="R2567" t="s">
        <v>479</v>
      </c>
      <c r="S2567" t="s">
        <v>480</v>
      </c>
      <c r="T2567">
        <v>7.3</v>
      </c>
      <c r="U2567">
        <v>53099</v>
      </c>
      <c r="V2567" s="12">
        <f>W2567*1.5029674796748</f>
        <v>120237398.37398401</v>
      </c>
      <c r="W2567" s="3">
        <v>80000000</v>
      </c>
      <c r="X2567" s="13">
        <f>Y2567*1.5029674796748</f>
        <v>51990784.821016371</v>
      </c>
      <c r="Y2567" s="3">
        <v>34592089</v>
      </c>
      <c r="Z2567" s="13">
        <f>AA2567*1.5029674796748</f>
        <v>100067409.47032543</v>
      </c>
      <c r="AA2567" s="3">
        <v>66579890</v>
      </c>
      <c r="AB2567">
        <v>338</v>
      </c>
    </row>
    <row r="2568" spans="1:28" x14ac:dyDescent="0.2">
      <c r="A2568" t="s">
        <v>29178</v>
      </c>
      <c r="B2568" t="s">
        <v>29179</v>
      </c>
      <c r="C2568">
        <v>2015</v>
      </c>
      <c r="D2568" s="1">
        <v>42044</v>
      </c>
      <c r="E2568" t="s">
        <v>16512</v>
      </c>
      <c r="F2568" t="s">
        <v>44032</v>
      </c>
      <c r="G2568" t="s">
        <v>44050</v>
      </c>
      <c r="H2568">
        <v>124</v>
      </c>
      <c r="I2568" t="s">
        <v>4212</v>
      </c>
      <c r="J2568" t="s">
        <v>26</v>
      </c>
      <c r="M2568" t="s">
        <v>413</v>
      </c>
      <c r="N2568" t="s">
        <v>29180</v>
      </c>
      <c r="O2568" t="s">
        <v>29181</v>
      </c>
      <c r="P2568" t="s">
        <v>1096</v>
      </c>
      <c r="Q2568" t="s">
        <v>29182</v>
      </c>
      <c r="R2568" t="s">
        <v>29183</v>
      </c>
      <c r="S2568" t="s">
        <v>29184</v>
      </c>
      <c r="T2568">
        <v>7.4</v>
      </c>
      <c r="U2568">
        <v>213235</v>
      </c>
      <c r="V2568" s="12">
        <f>W2568*1.09195121025074</f>
        <v>32758536.3075222</v>
      </c>
      <c r="W2568" s="3">
        <v>30000000</v>
      </c>
      <c r="X2568" s="13">
        <f>Y2568*1.09195121025074</f>
        <v>57242215.022057414</v>
      </c>
      <c r="Y2568" s="3">
        <v>52421953</v>
      </c>
      <c r="Z2568" s="13">
        <f>AA2568*1.09195121025074</f>
        <v>100427655.85041144</v>
      </c>
      <c r="AA2568" s="3">
        <v>91970827</v>
      </c>
      <c r="AB2568">
        <v>348</v>
      </c>
    </row>
    <row r="2569" spans="1:28" hidden="1" x14ac:dyDescent="0.2">
      <c r="A2569" t="s">
        <v>23988</v>
      </c>
      <c r="B2569" t="s">
        <v>23989</v>
      </c>
      <c r="C2569">
        <v>2009</v>
      </c>
      <c r="D2569" t="s">
        <v>11490</v>
      </c>
      <c r="E2569" t="s">
        <v>44041</v>
      </c>
      <c r="F2569" t="s">
        <v>44032</v>
      </c>
      <c r="G2569" t="s">
        <v>44042</v>
      </c>
      <c r="H2569">
        <v>153</v>
      </c>
      <c r="I2569" t="s">
        <v>943</v>
      </c>
      <c r="J2569" t="s">
        <v>944</v>
      </c>
      <c r="K2569" t="s">
        <v>26</v>
      </c>
      <c r="M2569" t="s">
        <v>23990</v>
      </c>
      <c r="N2569" t="s">
        <v>23991</v>
      </c>
      <c r="O2569" t="s">
        <v>23992</v>
      </c>
      <c r="P2569" t="s">
        <v>23993</v>
      </c>
      <c r="Q2569" t="s">
        <v>23994</v>
      </c>
      <c r="R2569" t="s">
        <v>23995</v>
      </c>
      <c r="S2569" t="s">
        <v>23996</v>
      </c>
      <c r="T2569">
        <v>6.8</v>
      </c>
      <c r="U2569">
        <v>10086</v>
      </c>
      <c r="W2569"/>
      <c r="X2569"/>
      <c r="Y2569">
        <v>997437</v>
      </c>
      <c r="Z2569"/>
      <c r="AA2569">
        <v>1935820</v>
      </c>
      <c r="AB2569">
        <v>58</v>
      </c>
    </row>
    <row r="2570" spans="1:28" hidden="1" x14ac:dyDescent="0.2">
      <c r="A2570" t="s">
        <v>23997</v>
      </c>
      <c r="B2570" t="s">
        <v>23998</v>
      </c>
      <c r="C2570">
        <v>2009</v>
      </c>
      <c r="D2570" t="s">
        <v>10203</v>
      </c>
      <c r="E2570" t="s">
        <v>176</v>
      </c>
      <c r="F2570" t="s">
        <v>44046</v>
      </c>
      <c r="G2570" t="s">
        <v>44042</v>
      </c>
      <c r="H2570">
        <v>98</v>
      </c>
      <c r="I2570" t="s">
        <v>495</v>
      </c>
      <c r="J2570" t="s">
        <v>26</v>
      </c>
      <c r="M2570" t="s">
        <v>23999</v>
      </c>
      <c r="N2570" t="s">
        <v>24000</v>
      </c>
      <c r="O2570" t="s">
        <v>24001</v>
      </c>
      <c r="P2570" t="s">
        <v>24002</v>
      </c>
      <c r="Q2570" t="s">
        <v>24003</v>
      </c>
      <c r="R2570" t="s">
        <v>24004</v>
      </c>
      <c r="S2570" t="s">
        <v>24005</v>
      </c>
      <c r="T2570">
        <v>5.7</v>
      </c>
      <c r="U2570">
        <v>11601</v>
      </c>
      <c r="W2570"/>
      <c r="X2570"/>
      <c r="Y2570"/>
      <c r="Z2570"/>
      <c r="AA2570">
        <v>97438</v>
      </c>
      <c r="AB2570">
        <v>76</v>
      </c>
    </row>
    <row r="2571" spans="1:28" x14ac:dyDescent="0.2">
      <c r="A2571" t="s">
        <v>6270</v>
      </c>
      <c r="B2571" t="s">
        <v>6271</v>
      </c>
      <c r="C2571">
        <v>2003</v>
      </c>
      <c r="D2571" t="s">
        <v>5847</v>
      </c>
      <c r="E2571" t="s">
        <v>44043</v>
      </c>
      <c r="F2571" t="s">
        <v>44038</v>
      </c>
      <c r="G2571" t="s">
        <v>44032</v>
      </c>
      <c r="H2571">
        <v>117</v>
      </c>
      <c r="I2571" t="s">
        <v>25</v>
      </c>
      <c r="J2571" t="s">
        <v>26</v>
      </c>
      <c r="M2571" t="s">
        <v>2585</v>
      </c>
      <c r="N2571" t="s">
        <v>6272</v>
      </c>
      <c r="O2571" t="s">
        <v>6273</v>
      </c>
      <c r="P2571" t="s">
        <v>268</v>
      </c>
      <c r="Q2571" t="s">
        <v>6274</v>
      </c>
      <c r="R2571" t="s">
        <v>6275</v>
      </c>
      <c r="S2571" t="s">
        <v>6276</v>
      </c>
      <c r="T2571">
        <v>7</v>
      </c>
      <c r="U2571">
        <v>75840</v>
      </c>
      <c r="V2571" s="12">
        <f>W2571*1.40658152173913</f>
        <v>28131630.434782598</v>
      </c>
      <c r="W2571" s="3">
        <v>20000000</v>
      </c>
      <c r="X2571" s="13">
        <f>Y2571*1.40658152173913</f>
        <v>94812840.025559753</v>
      </c>
      <c r="Y2571" s="3">
        <v>67406573</v>
      </c>
      <c r="Z2571" s="13">
        <f>AA2571*1.40658152173913</f>
        <v>100439166.11251627</v>
      </c>
      <c r="AA2571" s="3">
        <v>71406573</v>
      </c>
      <c r="AB2571">
        <v>347</v>
      </c>
    </row>
    <row r="2572" spans="1:28" x14ac:dyDescent="0.2">
      <c r="A2572" t="s">
        <v>32308</v>
      </c>
      <c r="B2572" t="s">
        <v>32309</v>
      </c>
      <c r="C2572">
        <v>2016</v>
      </c>
      <c r="D2572" s="1">
        <v>42709</v>
      </c>
      <c r="E2572" t="s">
        <v>44041</v>
      </c>
      <c r="F2572" t="s">
        <v>44032</v>
      </c>
      <c r="G2572" t="s">
        <v>44042</v>
      </c>
      <c r="H2572">
        <v>98</v>
      </c>
      <c r="I2572" t="s">
        <v>25</v>
      </c>
      <c r="J2572" t="s">
        <v>26</v>
      </c>
      <c r="K2572" t="s">
        <v>3179</v>
      </c>
      <c r="L2572" t="s">
        <v>8343</v>
      </c>
      <c r="M2572" t="s">
        <v>3800</v>
      </c>
      <c r="N2572" t="s">
        <v>32310</v>
      </c>
      <c r="O2572" t="s">
        <v>32311</v>
      </c>
      <c r="P2572" t="s">
        <v>386</v>
      </c>
      <c r="Q2572" t="s">
        <v>32312</v>
      </c>
      <c r="R2572" t="s">
        <v>32313</v>
      </c>
      <c r="S2572" t="s">
        <v>32314</v>
      </c>
      <c r="T2572">
        <v>6.5</v>
      </c>
      <c r="U2572">
        <v>92510</v>
      </c>
      <c r="V2572" s="12">
        <f>W2572*1.07834771485832</f>
        <v>29115388.301174641</v>
      </c>
      <c r="W2572" s="3">
        <v>27000000</v>
      </c>
      <c r="X2572" s="13">
        <f>Y2572*1.07834771485832</f>
        <v>44225277.357848033</v>
      </c>
      <c r="Y2572" s="3">
        <v>41012075</v>
      </c>
      <c r="Z2572" s="13">
        <f>AA2572*1.07834771485832</f>
        <v>100591082.85943359</v>
      </c>
      <c r="AA2572" s="3">
        <v>93282604</v>
      </c>
      <c r="AB2572">
        <v>211</v>
      </c>
    </row>
    <row r="2573" spans="1:28" hidden="1" x14ac:dyDescent="0.2">
      <c r="A2573" t="s">
        <v>24025</v>
      </c>
      <c r="B2573" t="s">
        <v>24026</v>
      </c>
      <c r="C2573">
        <v>2011</v>
      </c>
      <c r="D2573" s="1">
        <v>40850</v>
      </c>
      <c r="E2573" t="s">
        <v>176</v>
      </c>
      <c r="F2573" t="s">
        <v>44046</v>
      </c>
      <c r="G2573" t="s">
        <v>44045</v>
      </c>
      <c r="H2573">
        <v>91</v>
      </c>
      <c r="I2573" t="s">
        <v>495</v>
      </c>
      <c r="J2573" t="s">
        <v>26</v>
      </c>
      <c r="M2573" t="s">
        <v>24027</v>
      </c>
      <c r="N2573" t="s">
        <v>24028</v>
      </c>
      <c r="O2573" t="s">
        <v>24029</v>
      </c>
      <c r="P2573" t="s">
        <v>12652</v>
      </c>
      <c r="Q2573" t="s">
        <v>24030</v>
      </c>
      <c r="R2573" t="s">
        <v>24031</v>
      </c>
      <c r="S2573" t="s">
        <v>24032</v>
      </c>
      <c r="T2573">
        <v>5.3</v>
      </c>
      <c r="U2573">
        <v>25990</v>
      </c>
      <c r="W2573">
        <v>20000000</v>
      </c>
      <c r="X2573"/>
      <c r="Y2573"/>
      <c r="Z2573"/>
      <c r="AA2573">
        <v>6742156</v>
      </c>
      <c r="AB2573">
        <v>111</v>
      </c>
    </row>
    <row r="2574" spans="1:28" x14ac:dyDescent="0.2">
      <c r="A2574" t="s">
        <v>42509</v>
      </c>
      <c r="B2574" t="s">
        <v>42510</v>
      </c>
      <c r="C2574">
        <v>2018</v>
      </c>
      <c r="D2574" t="s">
        <v>26534</v>
      </c>
      <c r="E2574" t="s">
        <v>1045</v>
      </c>
      <c r="F2574" t="s">
        <v>44044</v>
      </c>
      <c r="G2574" t="s">
        <v>44032</v>
      </c>
      <c r="H2574">
        <v>117</v>
      </c>
      <c r="I2574" t="s">
        <v>177</v>
      </c>
      <c r="J2574" t="s">
        <v>26</v>
      </c>
      <c r="M2574" t="s">
        <v>15607</v>
      </c>
      <c r="N2574" t="s">
        <v>42511</v>
      </c>
      <c r="O2574" t="s">
        <v>42512</v>
      </c>
      <c r="P2574" t="s">
        <v>24796</v>
      </c>
      <c r="Q2574" t="s">
        <v>42513</v>
      </c>
      <c r="R2574" t="s">
        <v>42514</v>
      </c>
      <c r="S2574" t="s">
        <v>42515</v>
      </c>
      <c r="T2574">
        <v>6.8</v>
      </c>
      <c r="U2574">
        <v>119489</v>
      </c>
      <c r="V2574" s="12">
        <f>W2574*1.03068014830331</f>
        <v>20613602.966066197</v>
      </c>
      <c r="W2574" s="3">
        <v>20000000</v>
      </c>
      <c r="X2574" s="13">
        <f>Y2574*1.03068014830331</f>
        <v>55191464.559912547</v>
      </c>
      <c r="Y2574" s="3">
        <v>53548586</v>
      </c>
      <c r="Z2574" s="13">
        <f>AA2574*1.03068014830331</f>
        <v>100640368.33057989</v>
      </c>
      <c r="AA2574" s="3">
        <v>97644617</v>
      </c>
      <c r="AB2574">
        <v>780</v>
      </c>
    </row>
    <row r="2575" spans="1:28" hidden="1" x14ac:dyDescent="0.2">
      <c r="A2575" t="s">
        <v>14901</v>
      </c>
      <c r="B2575" t="s">
        <v>14902</v>
      </c>
      <c r="C2575">
        <v>2006</v>
      </c>
      <c r="D2575" t="s">
        <v>11408</v>
      </c>
      <c r="E2575" t="s">
        <v>16512</v>
      </c>
      <c r="F2575" t="s">
        <v>44032</v>
      </c>
      <c r="G2575" t="s">
        <v>44049</v>
      </c>
      <c r="H2575">
        <v>114</v>
      </c>
      <c r="I2575" t="s">
        <v>5823</v>
      </c>
      <c r="J2575" t="s">
        <v>209</v>
      </c>
      <c r="M2575" t="s">
        <v>5824</v>
      </c>
      <c r="N2575" t="s">
        <v>14903</v>
      </c>
      <c r="O2575" t="s">
        <v>14904</v>
      </c>
      <c r="P2575" t="s">
        <v>1469</v>
      </c>
      <c r="Q2575" t="s">
        <v>14905</v>
      </c>
      <c r="R2575" t="s">
        <v>14906</v>
      </c>
      <c r="S2575" t="s">
        <v>14907</v>
      </c>
      <c r="T2575">
        <v>7</v>
      </c>
      <c r="U2575">
        <v>41703</v>
      </c>
      <c r="V2575" s="12">
        <f>W2575*1.28378472222222</f>
        <v>57770312.499999903</v>
      </c>
      <c r="W2575" s="3">
        <v>45000000</v>
      </c>
      <c r="X2575" s="13">
        <f>Y2575*1.28378472222222</f>
        <v>8430322.8517013751</v>
      </c>
      <c r="Y2575" s="3">
        <v>6566773</v>
      </c>
      <c r="Z2575" s="13">
        <f>AA2575*1.28378472222222</f>
        <v>100865652.31322899</v>
      </c>
      <c r="AA2575" s="3">
        <v>78568977</v>
      </c>
      <c r="AB2575">
        <v>233</v>
      </c>
    </row>
    <row r="2576" spans="1:28" x14ac:dyDescent="0.2">
      <c r="A2576" t="s">
        <v>13170</v>
      </c>
      <c r="B2576" t="s">
        <v>13171</v>
      </c>
      <c r="C2576">
        <v>2006</v>
      </c>
      <c r="D2576" t="s">
        <v>9902</v>
      </c>
      <c r="E2576" t="s">
        <v>16512</v>
      </c>
      <c r="F2576" t="s">
        <v>44044</v>
      </c>
      <c r="G2576" t="s">
        <v>44042</v>
      </c>
      <c r="H2576">
        <v>108</v>
      </c>
      <c r="I2576" t="s">
        <v>25</v>
      </c>
      <c r="J2576" t="s">
        <v>26</v>
      </c>
      <c r="M2576" t="s">
        <v>3746</v>
      </c>
      <c r="N2576" t="s">
        <v>13172</v>
      </c>
      <c r="O2576" t="s">
        <v>13173</v>
      </c>
      <c r="P2576" t="s">
        <v>1309</v>
      </c>
      <c r="Q2576" t="s">
        <v>13174</v>
      </c>
      <c r="R2576" t="s">
        <v>13175</v>
      </c>
      <c r="S2576" t="s">
        <v>13176</v>
      </c>
      <c r="T2576">
        <v>6.1</v>
      </c>
      <c r="U2576">
        <v>47295</v>
      </c>
      <c r="V2576" s="12">
        <f>W2576*1.28378472222222</f>
        <v>77027083.333333209</v>
      </c>
      <c r="W2576" s="3">
        <v>60000000</v>
      </c>
      <c r="X2576" s="13">
        <f>Y2576*1.28378472222222</f>
        <v>46576604.520173535</v>
      </c>
      <c r="Y2576" s="3">
        <v>36280697</v>
      </c>
      <c r="Z2576" s="13">
        <f>AA2576*1.28378472222222</f>
        <v>101175837.81024289</v>
      </c>
      <c r="AA2576" s="3">
        <v>78810595</v>
      </c>
      <c r="AB2576">
        <v>227</v>
      </c>
    </row>
    <row r="2577" spans="1:28" x14ac:dyDescent="0.2">
      <c r="A2577" t="s">
        <v>38502</v>
      </c>
      <c r="B2577" t="s">
        <v>38503</v>
      </c>
      <c r="C2577">
        <v>2018</v>
      </c>
      <c r="D2577" s="1">
        <v>43263</v>
      </c>
      <c r="E2577" t="s">
        <v>16512</v>
      </c>
      <c r="F2577" t="s">
        <v>44031</v>
      </c>
      <c r="G2577" t="s">
        <v>44032</v>
      </c>
      <c r="H2577">
        <v>96</v>
      </c>
      <c r="I2577" t="s">
        <v>37886</v>
      </c>
      <c r="J2577" t="s">
        <v>26</v>
      </c>
      <c r="M2577" t="s">
        <v>38504</v>
      </c>
      <c r="N2577" t="s">
        <v>38505</v>
      </c>
      <c r="O2577" t="s">
        <v>38506</v>
      </c>
      <c r="P2577" t="s">
        <v>22594</v>
      </c>
      <c r="Q2577" t="s">
        <v>38507</v>
      </c>
      <c r="R2577" t="s">
        <v>38508</v>
      </c>
      <c r="S2577" t="s">
        <v>38509</v>
      </c>
      <c r="T2577">
        <v>6.7</v>
      </c>
      <c r="U2577">
        <v>52735</v>
      </c>
      <c r="V2577" s="12">
        <f>W2577*1.03068014830331</f>
        <v>52564687.563468806</v>
      </c>
      <c r="W2577" s="3">
        <v>51000000</v>
      </c>
      <c r="X2577" s="13">
        <f>Y2577*1.03068014830331</f>
        <v>36957284.630818628</v>
      </c>
      <c r="Y2577" s="3">
        <v>35857181</v>
      </c>
      <c r="Z2577" s="13">
        <f>AA2577*1.03068014830331</f>
        <v>101216084.61713901</v>
      </c>
      <c r="AA2577" s="3">
        <v>98203196</v>
      </c>
      <c r="AB2577">
        <v>571</v>
      </c>
    </row>
    <row r="2578" spans="1:28" hidden="1" x14ac:dyDescent="0.2">
      <c r="A2578" t="s">
        <v>24067</v>
      </c>
      <c r="B2578" t="s">
        <v>24068</v>
      </c>
      <c r="C2578">
        <v>2009</v>
      </c>
      <c r="D2578" t="s">
        <v>24069</v>
      </c>
      <c r="E2578" t="s">
        <v>1045</v>
      </c>
      <c r="F2578" t="s">
        <v>44034</v>
      </c>
      <c r="G2578" t="s">
        <v>44046</v>
      </c>
      <c r="H2578">
        <v>117</v>
      </c>
      <c r="I2578" t="s">
        <v>25</v>
      </c>
      <c r="J2578" t="s">
        <v>26</v>
      </c>
      <c r="M2578" t="s">
        <v>24070</v>
      </c>
      <c r="N2578" t="s">
        <v>24070</v>
      </c>
      <c r="O2578" t="s">
        <v>24071</v>
      </c>
      <c r="P2578" t="s">
        <v>24072</v>
      </c>
      <c r="Q2578" t="s">
        <v>24073</v>
      </c>
      <c r="R2578" t="s">
        <v>24074</v>
      </c>
      <c r="S2578" t="s">
        <v>24075</v>
      </c>
      <c r="T2578">
        <v>6.3</v>
      </c>
      <c r="U2578">
        <v>10522</v>
      </c>
      <c r="W2578"/>
      <c r="X2578"/>
      <c r="Y2578"/>
      <c r="Z2578"/>
      <c r="AA2578"/>
      <c r="AB2578">
        <v>49</v>
      </c>
    </row>
    <row r="2579" spans="1:28" x14ac:dyDescent="0.2">
      <c r="A2579" t="s">
        <v>18834</v>
      </c>
      <c r="B2579" t="s">
        <v>18835</v>
      </c>
      <c r="C2579">
        <v>2008</v>
      </c>
      <c r="D2579" t="s">
        <v>15181</v>
      </c>
      <c r="E2579" t="s">
        <v>176</v>
      </c>
      <c r="F2579" t="s">
        <v>44036</v>
      </c>
      <c r="H2579">
        <v>97</v>
      </c>
      <c r="I2579" t="s">
        <v>360</v>
      </c>
      <c r="J2579" t="s">
        <v>26</v>
      </c>
      <c r="K2579" t="s">
        <v>308</v>
      </c>
      <c r="M2579" t="s">
        <v>18836</v>
      </c>
      <c r="N2579" t="s">
        <v>18837</v>
      </c>
      <c r="O2579" t="s">
        <v>18838</v>
      </c>
      <c r="P2579" t="s">
        <v>1039</v>
      </c>
      <c r="Q2579" t="s">
        <v>18839</v>
      </c>
      <c r="R2579" t="s">
        <v>18840</v>
      </c>
      <c r="S2579" t="s">
        <v>18841</v>
      </c>
      <c r="T2579">
        <v>6</v>
      </c>
      <c r="U2579">
        <v>22794</v>
      </c>
      <c r="V2579" s="12">
        <f>W2579*1.20207800169993</f>
        <v>36062340.050997898</v>
      </c>
      <c r="W2579" s="3">
        <v>30000000</v>
      </c>
      <c r="X2579" s="13">
        <f>Y2579*1.20207800169993</f>
        <v>50307756.540545188</v>
      </c>
      <c r="Y2579" s="3">
        <v>41850659</v>
      </c>
      <c r="Z2579" s="13">
        <f>AA2579*1.20207800169993</f>
        <v>101425747.31242017</v>
      </c>
      <c r="AA2579" s="3">
        <v>84375346</v>
      </c>
      <c r="AB2579">
        <v>111</v>
      </c>
    </row>
    <row r="2580" spans="1:28" x14ac:dyDescent="0.2">
      <c r="A2580" t="s">
        <v>34450</v>
      </c>
      <c r="B2580" t="s">
        <v>34451</v>
      </c>
      <c r="C2580">
        <v>2016</v>
      </c>
      <c r="D2580" t="s">
        <v>34452</v>
      </c>
      <c r="E2580" t="s">
        <v>16512</v>
      </c>
      <c r="F2580" t="s">
        <v>44031</v>
      </c>
      <c r="G2580" t="s">
        <v>44032</v>
      </c>
      <c r="H2580">
        <v>123</v>
      </c>
      <c r="I2580" t="s">
        <v>25</v>
      </c>
      <c r="J2580" t="s">
        <v>26</v>
      </c>
      <c r="K2580" t="s">
        <v>5473</v>
      </c>
      <c r="L2580" t="s">
        <v>2390</v>
      </c>
      <c r="M2580" t="s">
        <v>10995</v>
      </c>
      <c r="N2580" t="s">
        <v>34453</v>
      </c>
      <c r="O2580" t="s">
        <v>34454</v>
      </c>
      <c r="P2580" t="s">
        <v>34455</v>
      </c>
      <c r="Q2580" t="s">
        <v>34456</v>
      </c>
      <c r="R2580" t="s">
        <v>34457</v>
      </c>
      <c r="S2580" t="s">
        <v>34458</v>
      </c>
      <c r="T2580">
        <v>5.7</v>
      </c>
      <c r="U2580">
        <v>40859</v>
      </c>
      <c r="V2580" s="12">
        <f>W2580*1.07834771485832</f>
        <v>107834771.48583201</v>
      </c>
      <c r="W2580" s="3">
        <v>100000000</v>
      </c>
      <c r="X2580" s="13">
        <f>Y2580*1.07834771485832</f>
        <v>28479677.521268219</v>
      </c>
      <c r="Y2580" s="3">
        <v>26410477</v>
      </c>
      <c r="Z2580" s="13">
        <f>AA2580*1.07834771485832</f>
        <v>101430799.77342777</v>
      </c>
      <c r="AA2580" s="3">
        <v>94061311</v>
      </c>
      <c r="AB2580">
        <v>265</v>
      </c>
    </row>
    <row r="2581" spans="1:28" hidden="1" x14ac:dyDescent="0.2">
      <c r="A2581" t="s">
        <v>24094</v>
      </c>
      <c r="B2581" t="s">
        <v>24095</v>
      </c>
      <c r="C2581">
        <v>2009</v>
      </c>
      <c r="D2581" t="s">
        <v>24096</v>
      </c>
      <c r="E2581" t="s">
        <v>16512</v>
      </c>
      <c r="F2581" t="s">
        <v>44044</v>
      </c>
      <c r="G2581" t="s">
        <v>44042</v>
      </c>
      <c r="H2581">
        <v>85</v>
      </c>
      <c r="I2581" t="s">
        <v>547</v>
      </c>
      <c r="J2581" t="s">
        <v>26</v>
      </c>
      <c r="M2581" t="s">
        <v>6595</v>
      </c>
      <c r="N2581" t="s">
        <v>6595</v>
      </c>
      <c r="O2581" t="s">
        <v>24097</v>
      </c>
      <c r="P2581" t="s">
        <v>24098</v>
      </c>
      <c r="Q2581" t="s">
        <v>24099</v>
      </c>
      <c r="R2581" t="s">
        <v>24100</v>
      </c>
      <c r="S2581" t="s">
        <v>24101</v>
      </c>
      <c r="T2581">
        <v>6.2</v>
      </c>
      <c r="U2581">
        <v>17961</v>
      </c>
      <c r="W2581"/>
      <c r="X2581"/>
      <c r="Y2581"/>
      <c r="Z2581"/>
      <c r="AA2581"/>
      <c r="AB2581">
        <v>145</v>
      </c>
    </row>
    <row r="2582" spans="1:28" x14ac:dyDescent="0.2">
      <c r="A2582" t="s">
        <v>7505</v>
      </c>
      <c r="B2582" t="s">
        <v>7506</v>
      </c>
      <c r="C2582">
        <v>2004</v>
      </c>
      <c r="D2582" t="s">
        <v>3505</v>
      </c>
      <c r="E2582" t="s">
        <v>176</v>
      </c>
      <c r="F2582" t="s">
        <v>44036</v>
      </c>
      <c r="G2582" t="s">
        <v>44033</v>
      </c>
      <c r="H2582">
        <v>108</v>
      </c>
      <c r="I2582" t="s">
        <v>25</v>
      </c>
      <c r="J2582" t="s">
        <v>26</v>
      </c>
      <c r="M2582" t="s">
        <v>2311</v>
      </c>
      <c r="N2582" t="s">
        <v>7507</v>
      </c>
      <c r="O2582" t="s">
        <v>7508</v>
      </c>
      <c r="P2582" t="s">
        <v>957</v>
      </c>
      <c r="Q2582" t="s">
        <v>7509</v>
      </c>
      <c r="R2582" t="s">
        <v>7510</v>
      </c>
      <c r="S2582" t="s">
        <v>7511</v>
      </c>
      <c r="T2582">
        <v>8.3000000000000007</v>
      </c>
      <c r="U2582">
        <v>889875</v>
      </c>
      <c r="V2582" s="12">
        <f>W2582*1.37009528851244</f>
        <v>27401905.770248801</v>
      </c>
      <c r="W2582" s="3">
        <v>20000000</v>
      </c>
      <c r="X2582" s="13">
        <f>Y2582*1.37009528851244</f>
        <v>47131690.323509775</v>
      </c>
      <c r="Y2582" s="3">
        <v>34400301</v>
      </c>
      <c r="Z2582" s="13">
        <f>AA2582*1.37009528851244</f>
        <v>101437354.39843829</v>
      </c>
      <c r="AA2582" s="3">
        <v>74036715</v>
      </c>
      <c r="AB2582">
        <v>1825</v>
      </c>
    </row>
    <row r="2583" spans="1:28" x14ac:dyDescent="0.2">
      <c r="A2583" t="s">
        <v>29730</v>
      </c>
      <c r="B2583" t="s">
        <v>29731</v>
      </c>
      <c r="C2583">
        <v>2016</v>
      </c>
      <c r="D2583" t="s">
        <v>29732</v>
      </c>
      <c r="E2583" t="s">
        <v>1045</v>
      </c>
      <c r="H2583">
        <v>102</v>
      </c>
      <c r="I2583" t="s">
        <v>229</v>
      </c>
      <c r="J2583" t="s">
        <v>26</v>
      </c>
      <c r="M2583" t="s">
        <v>29733</v>
      </c>
      <c r="N2583" t="s">
        <v>29734</v>
      </c>
      <c r="O2583" t="s">
        <v>29735</v>
      </c>
      <c r="P2583" t="s">
        <v>1106</v>
      </c>
      <c r="Q2583" t="s">
        <v>29736</v>
      </c>
      <c r="R2583" t="s">
        <v>29737</v>
      </c>
      <c r="S2583" t="s">
        <v>29738</v>
      </c>
      <c r="T2583">
        <v>5.9</v>
      </c>
      <c r="U2583">
        <v>110705</v>
      </c>
      <c r="V2583" s="12">
        <f>W2583*1.07834771485832</f>
        <v>26958692.871458001</v>
      </c>
      <c r="W2583" s="3">
        <v>25000000</v>
      </c>
      <c r="X2583" s="13">
        <f>Y2583*1.07834771485832</f>
        <v>38381752.068243966</v>
      </c>
      <c r="Y2583" s="3">
        <v>35593113</v>
      </c>
      <c r="Z2583" s="13">
        <f>AA2583*1.07834771485832</f>
        <v>101443434.77360275</v>
      </c>
      <c r="AA2583" s="3">
        <v>94073028</v>
      </c>
      <c r="AB2583">
        <v>279</v>
      </c>
    </row>
    <row r="2584" spans="1:28" x14ac:dyDescent="0.2">
      <c r="A2584" t="s">
        <v>10481</v>
      </c>
      <c r="B2584" t="s">
        <v>10482</v>
      </c>
      <c r="C2584">
        <v>2005</v>
      </c>
      <c r="D2584" s="1">
        <v>38417</v>
      </c>
      <c r="E2584" t="s">
        <v>44035</v>
      </c>
      <c r="F2584" t="s">
        <v>44032</v>
      </c>
      <c r="G2584" t="s">
        <v>44050</v>
      </c>
      <c r="H2584">
        <v>136</v>
      </c>
      <c r="I2584" t="s">
        <v>97</v>
      </c>
      <c r="J2584" t="s">
        <v>26</v>
      </c>
      <c r="M2584" t="s">
        <v>1840</v>
      </c>
      <c r="N2584" t="s">
        <v>10483</v>
      </c>
      <c r="O2584" t="s">
        <v>10484</v>
      </c>
      <c r="P2584" t="s">
        <v>732</v>
      </c>
      <c r="Q2584" t="s">
        <v>10485</v>
      </c>
      <c r="R2584" t="s">
        <v>10486</v>
      </c>
      <c r="S2584" t="s">
        <v>10487</v>
      </c>
      <c r="T2584">
        <v>7.3</v>
      </c>
      <c r="U2584">
        <v>123840</v>
      </c>
      <c r="V2584" s="12">
        <f>W2584*1.32519713261649</f>
        <v>39755913.978494696</v>
      </c>
      <c r="W2584" s="3">
        <v>30000000</v>
      </c>
      <c r="X2584" s="13">
        <f>Y2584*1.32519713261649</f>
        <v>89139222.126200885</v>
      </c>
      <c r="Y2584" s="3">
        <v>67264877</v>
      </c>
      <c r="Z2584" s="13">
        <f>AA2584*1.32519713261649</f>
        <v>101602273.11978514</v>
      </c>
      <c r="AA2584" s="3">
        <v>76669554</v>
      </c>
      <c r="AB2584">
        <v>240</v>
      </c>
    </row>
    <row r="2585" spans="1:28" hidden="1" x14ac:dyDescent="0.2">
      <c r="A2585" t="s">
        <v>24127</v>
      </c>
      <c r="B2585" t="s">
        <v>24128</v>
      </c>
      <c r="C2585">
        <v>2010</v>
      </c>
      <c r="D2585" s="1">
        <v>40608</v>
      </c>
      <c r="E2585" t="s">
        <v>1045</v>
      </c>
      <c r="F2585" t="s">
        <v>44044</v>
      </c>
      <c r="G2585" t="s">
        <v>44032</v>
      </c>
      <c r="H2585">
        <v>97</v>
      </c>
      <c r="I2585" t="s">
        <v>1869</v>
      </c>
      <c r="J2585" t="s">
        <v>26</v>
      </c>
      <c r="K2585" t="s">
        <v>1494</v>
      </c>
      <c r="L2585" t="s">
        <v>361</v>
      </c>
      <c r="M2585" t="s">
        <v>24129</v>
      </c>
      <c r="N2585" t="s">
        <v>24130</v>
      </c>
      <c r="O2585" t="s">
        <v>24131</v>
      </c>
      <c r="P2585" t="s">
        <v>24132</v>
      </c>
      <c r="Q2585" t="s">
        <v>24133</v>
      </c>
      <c r="R2585" t="s">
        <v>24134</v>
      </c>
      <c r="S2585" t="s">
        <v>24135</v>
      </c>
      <c r="T2585">
        <v>7.3</v>
      </c>
      <c r="U2585">
        <v>70467</v>
      </c>
      <c r="W2585"/>
      <c r="X2585"/>
      <c r="Y2585">
        <v>304616</v>
      </c>
      <c r="Z2585"/>
      <c r="AA2585">
        <v>6149356</v>
      </c>
      <c r="AB2585">
        <v>174</v>
      </c>
    </row>
    <row r="2586" spans="1:28" x14ac:dyDescent="0.2">
      <c r="A2586" t="s">
        <v>35092</v>
      </c>
      <c r="B2586" t="s">
        <v>35093</v>
      </c>
      <c r="C2586">
        <v>2017</v>
      </c>
      <c r="D2586" s="1">
        <v>42797</v>
      </c>
      <c r="E2586" t="s">
        <v>176</v>
      </c>
      <c r="F2586" t="s">
        <v>44034</v>
      </c>
      <c r="H2586">
        <v>132</v>
      </c>
      <c r="I2586" t="s">
        <v>35094</v>
      </c>
      <c r="J2586" t="s">
        <v>26</v>
      </c>
      <c r="M2586" t="s">
        <v>23064</v>
      </c>
      <c r="N2586" t="s">
        <v>35095</v>
      </c>
      <c r="O2586" t="s">
        <v>35096</v>
      </c>
      <c r="P2586" t="s">
        <v>16031</v>
      </c>
      <c r="Q2586" t="s">
        <v>35097</v>
      </c>
      <c r="R2586" t="s">
        <v>35098</v>
      </c>
      <c r="S2586" t="s">
        <v>35099</v>
      </c>
      <c r="T2586">
        <v>6.3</v>
      </c>
      <c r="U2586">
        <v>29510</v>
      </c>
      <c r="V2586" s="12">
        <f>W2586*1.05585427545692</f>
        <v>21117085.509138402</v>
      </c>
      <c r="W2586" s="3">
        <v>20000000</v>
      </c>
      <c r="X2586" s="13">
        <f>Y2586*1.05585427545692</f>
        <v>60591694.79845795</v>
      </c>
      <c r="Y2586" s="3">
        <v>57386418</v>
      </c>
      <c r="Z2586" s="13">
        <f>AA2586*1.05585427545692</f>
        <v>102356746.59458642</v>
      </c>
      <c r="AA2586" s="3">
        <v>96942115</v>
      </c>
      <c r="AB2586">
        <v>329</v>
      </c>
    </row>
    <row r="2587" spans="1:28" hidden="1" x14ac:dyDescent="0.2">
      <c r="A2587" t="s">
        <v>24142</v>
      </c>
      <c r="B2587" t="s">
        <v>24143</v>
      </c>
      <c r="C2587">
        <v>2010</v>
      </c>
      <c r="D2587" s="1">
        <v>40185</v>
      </c>
      <c r="E2587" t="s">
        <v>3496</v>
      </c>
      <c r="H2587">
        <v>85</v>
      </c>
      <c r="I2587" t="s">
        <v>1983</v>
      </c>
      <c r="M2587" t="s">
        <v>24144</v>
      </c>
      <c r="N2587" t="s">
        <v>24145</v>
      </c>
      <c r="O2587" t="s">
        <v>24146</v>
      </c>
      <c r="P2587" t="s">
        <v>24147</v>
      </c>
      <c r="Q2587" t="s">
        <v>24148</v>
      </c>
      <c r="R2587" t="s">
        <v>24149</v>
      </c>
      <c r="S2587" t="s">
        <v>24150</v>
      </c>
      <c r="T2587">
        <v>5.5</v>
      </c>
      <c r="U2587">
        <v>12979</v>
      </c>
      <c r="W2587" t="s">
        <v>18530</v>
      </c>
      <c r="X2587"/>
      <c r="Y2587"/>
      <c r="Z2587"/>
      <c r="AA2587"/>
      <c r="AB2587">
        <v>116</v>
      </c>
    </row>
    <row r="2588" spans="1:28" x14ac:dyDescent="0.2">
      <c r="A2588" t="s">
        <v>1342</v>
      </c>
      <c r="B2588" t="s">
        <v>1343</v>
      </c>
      <c r="C2588">
        <v>2000</v>
      </c>
      <c r="D2588" s="1">
        <v>36810</v>
      </c>
      <c r="E2588" t="s">
        <v>44041</v>
      </c>
      <c r="F2588" t="s">
        <v>44032</v>
      </c>
      <c r="G2588" t="s">
        <v>44045</v>
      </c>
      <c r="H2588">
        <v>118</v>
      </c>
      <c r="I2588" t="s">
        <v>25</v>
      </c>
      <c r="J2588" t="s">
        <v>26</v>
      </c>
      <c r="M2588" t="s">
        <v>1345</v>
      </c>
      <c r="N2588" t="s">
        <v>1346</v>
      </c>
      <c r="O2588" t="s">
        <v>1347</v>
      </c>
      <c r="P2588" t="s">
        <v>1348</v>
      </c>
      <c r="Q2588" t="s">
        <v>1349</v>
      </c>
      <c r="R2588" t="s">
        <v>1350</v>
      </c>
      <c r="S2588" t="s">
        <v>1351</v>
      </c>
      <c r="T2588">
        <v>7.3</v>
      </c>
      <c r="U2588">
        <v>99464</v>
      </c>
      <c r="V2588" s="12">
        <f>W2588*1.5029674796748</f>
        <v>46591991.869918801</v>
      </c>
      <c r="W2588" s="3">
        <v>31000000</v>
      </c>
      <c r="X2588" s="13">
        <f>Y2588*1.5029674796748</f>
        <v>67648984.085122094</v>
      </c>
      <c r="Y2588" s="3">
        <v>45010278</v>
      </c>
      <c r="Z2588" s="13">
        <f>AA2588*1.5029674796748</f>
        <v>102361471.39776446</v>
      </c>
      <c r="AA2588" s="3">
        <v>68106245</v>
      </c>
      <c r="AB2588">
        <v>547</v>
      </c>
    </row>
    <row r="2589" spans="1:28" x14ac:dyDescent="0.2">
      <c r="A2589" t="s">
        <v>24498</v>
      </c>
      <c r="B2589" t="s">
        <v>24499</v>
      </c>
      <c r="C2589">
        <v>2015</v>
      </c>
      <c r="D2589" s="1">
        <v>42075</v>
      </c>
      <c r="E2589" t="s">
        <v>16512</v>
      </c>
      <c r="F2589" t="s">
        <v>44031</v>
      </c>
      <c r="G2589" t="s">
        <v>44051</v>
      </c>
      <c r="H2589">
        <v>122</v>
      </c>
      <c r="I2589" t="s">
        <v>24500</v>
      </c>
      <c r="J2589" t="s">
        <v>26</v>
      </c>
      <c r="M2589" t="s">
        <v>954</v>
      </c>
      <c r="N2589" t="s">
        <v>13504</v>
      </c>
      <c r="O2589" t="s">
        <v>24501</v>
      </c>
      <c r="P2589" t="s">
        <v>16834</v>
      </c>
      <c r="Q2589" t="s">
        <v>24502</v>
      </c>
      <c r="R2589" t="s">
        <v>24503</v>
      </c>
      <c r="S2589" t="s">
        <v>24504</v>
      </c>
      <c r="T2589">
        <v>6.9</v>
      </c>
      <c r="U2589">
        <v>119224</v>
      </c>
      <c r="V2589" s="12">
        <f>W2589*1.09195121025074</f>
        <v>109195121.02507401</v>
      </c>
      <c r="W2589" s="3">
        <v>100000000</v>
      </c>
      <c r="X2589" s="13">
        <f>Y2589*1.09195121025074</f>
        <v>27321446.979490887</v>
      </c>
      <c r="Y2589" s="3">
        <v>25020758</v>
      </c>
      <c r="Z2589" s="13">
        <f>AA2589*1.09195121025074</f>
        <v>102556885.36576687</v>
      </c>
      <c r="AA2589" s="3">
        <v>93920758</v>
      </c>
      <c r="AB2589">
        <v>278</v>
      </c>
    </row>
    <row r="2590" spans="1:28" hidden="1" x14ac:dyDescent="0.2">
      <c r="A2590" t="s">
        <v>2628</v>
      </c>
      <c r="B2590" t="s">
        <v>2629</v>
      </c>
      <c r="C2590">
        <v>2000</v>
      </c>
      <c r="D2590" t="s">
        <v>431</v>
      </c>
      <c r="E2590" t="s">
        <v>44037</v>
      </c>
      <c r="F2590" t="s">
        <v>44047</v>
      </c>
      <c r="G2590" t="s">
        <v>44031</v>
      </c>
      <c r="H2590">
        <v>93</v>
      </c>
      <c r="I2590" t="s">
        <v>2213</v>
      </c>
      <c r="J2590" t="s">
        <v>934</v>
      </c>
      <c r="M2590" t="s">
        <v>2630</v>
      </c>
      <c r="N2590" t="s">
        <v>2631</v>
      </c>
      <c r="O2590" t="s">
        <v>2632</v>
      </c>
      <c r="P2590" t="s">
        <v>2633</v>
      </c>
      <c r="Q2590" t="s">
        <v>2634</v>
      </c>
      <c r="R2590" t="s">
        <v>2635</v>
      </c>
      <c r="S2590" t="s">
        <v>2636</v>
      </c>
      <c r="T2590">
        <v>5.9</v>
      </c>
      <c r="U2590">
        <v>12761</v>
      </c>
      <c r="V2590" s="12">
        <f>W2590*1.5029674796748</f>
        <v>24047479.674796801</v>
      </c>
      <c r="W2590" s="3">
        <v>16000000</v>
      </c>
      <c r="X2590" s="13">
        <f>Y2590*1.5029674796748</f>
        <v>25628793.843252089</v>
      </c>
      <c r="Y2590" s="3">
        <v>17052128</v>
      </c>
      <c r="Z2590" s="13">
        <f>AA2590*1.5029674796748</f>
        <v>102819921.56808965</v>
      </c>
      <c r="AA2590" s="3">
        <v>68411275</v>
      </c>
      <c r="AB2590">
        <v>67</v>
      </c>
    </row>
    <row r="2591" spans="1:28" x14ac:dyDescent="0.2">
      <c r="A2591" t="s">
        <v>23744</v>
      </c>
      <c r="B2591" t="s">
        <v>23745</v>
      </c>
      <c r="C2591">
        <v>2009</v>
      </c>
      <c r="D2591" t="s">
        <v>20038</v>
      </c>
      <c r="E2591" t="s">
        <v>1045</v>
      </c>
      <c r="F2591" t="s">
        <v>44032</v>
      </c>
      <c r="G2591" t="s">
        <v>44036</v>
      </c>
      <c r="H2591">
        <v>103</v>
      </c>
      <c r="I2591" t="s">
        <v>25</v>
      </c>
      <c r="J2591" t="s">
        <v>26</v>
      </c>
      <c r="K2591" t="s">
        <v>787</v>
      </c>
      <c r="L2591" t="s">
        <v>27</v>
      </c>
      <c r="M2591" t="s">
        <v>6373</v>
      </c>
      <c r="N2591" t="s">
        <v>6373</v>
      </c>
      <c r="O2591" t="s">
        <v>23746</v>
      </c>
      <c r="P2591" t="s">
        <v>4646</v>
      </c>
      <c r="Q2591" t="s">
        <v>23747</v>
      </c>
      <c r="R2591" t="s">
        <v>23748</v>
      </c>
      <c r="S2591" t="s">
        <v>23749</v>
      </c>
      <c r="T2591">
        <v>4.8</v>
      </c>
      <c r="U2591">
        <v>37186</v>
      </c>
      <c r="V2591" s="12">
        <f>W2591*1.20636999678377</f>
        <v>69969459.813458666</v>
      </c>
      <c r="W2591" s="3">
        <v>58000000</v>
      </c>
      <c r="X2591" s="13">
        <f>Y2591*1.20636999678377</f>
        <v>35684529.459053636</v>
      </c>
      <c r="Y2591" s="3">
        <v>29580087</v>
      </c>
      <c r="Z2591" s="13">
        <f>AA2591*1.20636999678377</f>
        <v>102879534.9182191</v>
      </c>
      <c r="AA2591" s="3">
        <v>85280250</v>
      </c>
      <c r="AB2591">
        <v>139</v>
      </c>
    </row>
    <row r="2592" spans="1:28" hidden="1" x14ac:dyDescent="0.2">
      <c r="A2592" t="s">
        <v>24180</v>
      </c>
      <c r="B2592" t="s">
        <v>24181</v>
      </c>
      <c r="C2592">
        <v>2011</v>
      </c>
      <c r="D2592" t="s">
        <v>24182</v>
      </c>
      <c r="E2592" t="s">
        <v>1045</v>
      </c>
      <c r="F2592" t="s">
        <v>44032</v>
      </c>
      <c r="H2592">
        <v>91</v>
      </c>
      <c r="I2592" t="s">
        <v>25</v>
      </c>
      <c r="J2592" t="s">
        <v>26</v>
      </c>
      <c r="M2592" t="s">
        <v>17268</v>
      </c>
      <c r="N2592" t="s">
        <v>24183</v>
      </c>
      <c r="O2592" t="s">
        <v>24184</v>
      </c>
      <c r="P2592" t="s">
        <v>7429</v>
      </c>
      <c r="Q2592" t="s">
        <v>24185</v>
      </c>
      <c r="R2592" t="s">
        <v>24186</v>
      </c>
      <c r="S2592" t="s">
        <v>24187</v>
      </c>
      <c r="T2592">
        <v>6.2</v>
      </c>
      <c r="U2592">
        <v>20125</v>
      </c>
      <c r="W2592"/>
      <c r="X2592"/>
      <c r="Y2592">
        <v>105018</v>
      </c>
      <c r="Z2592"/>
      <c r="AA2592">
        <v>175706</v>
      </c>
      <c r="AB2592">
        <v>58</v>
      </c>
    </row>
    <row r="2593" spans="1:28" x14ac:dyDescent="0.2">
      <c r="A2593" t="s">
        <v>7740</v>
      </c>
      <c r="B2593" t="s">
        <v>7741</v>
      </c>
      <c r="C2593">
        <v>2005</v>
      </c>
      <c r="D2593" t="s">
        <v>7697</v>
      </c>
      <c r="E2593" t="s">
        <v>16512</v>
      </c>
      <c r="F2593" t="s">
        <v>44044</v>
      </c>
      <c r="G2593" t="s">
        <v>44032</v>
      </c>
      <c r="H2593">
        <v>113</v>
      </c>
      <c r="I2593" t="s">
        <v>97</v>
      </c>
      <c r="J2593" t="s">
        <v>26</v>
      </c>
      <c r="M2593" t="s">
        <v>7742</v>
      </c>
      <c r="N2593" t="s">
        <v>7743</v>
      </c>
      <c r="O2593" t="s">
        <v>7744</v>
      </c>
      <c r="P2593" t="s">
        <v>1459</v>
      </c>
      <c r="Q2593" t="s">
        <v>7745</v>
      </c>
      <c r="R2593" t="s">
        <v>7746</v>
      </c>
      <c r="S2593" t="s">
        <v>7747</v>
      </c>
      <c r="T2593">
        <v>6.6</v>
      </c>
      <c r="U2593">
        <v>105706</v>
      </c>
      <c r="V2593" s="12">
        <f>W2593*1.32519713261649</f>
        <v>68910250.896057472</v>
      </c>
      <c r="W2593" s="3">
        <v>52000000</v>
      </c>
      <c r="X2593" s="13">
        <f>Y2593*1.32519713261649</f>
        <v>45904747.836810119</v>
      </c>
      <c r="Y2593" s="3">
        <v>34639939</v>
      </c>
      <c r="Z2593" s="13">
        <f>AA2593*1.32519713261649</f>
        <v>102919521.72000019</v>
      </c>
      <c r="AA2593" s="3">
        <v>77663556</v>
      </c>
      <c r="AB2593">
        <v>298</v>
      </c>
    </row>
    <row r="2594" spans="1:28" x14ac:dyDescent="0.2">
      <c r="A2594" t="s">
        <v>12435</v>
      </c>
      <c r="B2594" t="s">
        <v>12436</v>
      </c>
      <c r="C2594">
        <v>2010</v>
      </c>
      <c r="D2594" s="1">
        <v>40309</v>
      </c>
      <c r="E2594" t="s">
        <v>1045</v>
      </c>
      <c r="H2594">
        <v>114</v>
      </c>
      <c r="I2594" t="s">
        <v>25</v>
      </c>
      <c r="J2594" t="s">
        <v>26</v>
      </c>
      <c r="M2594" t="s">
        <v>2074</v>
      </c>
      <c r="N2594" t="s">
        <v>12437</v>
      </c>
      <c r="O2594" t="s">
        <v>12438</v>
      </c>
      <c r="P2594" t="s">
        <v>11114</v>
      </c>
      <c r="Q2594" t="s">
        <v>12439</v>
      </c>
      <c r="R2594" t="s">
        <v>12440</v>
      </c>
      <c r="S2594" t="s">
        <v>12441</v>
      </c>
      <c r="T2594">
        <v>5.9</v>
      </c>
      <c r="U2594">
        <v>98349</v>
      </c>
      <c r="V2594" s="12">
        <f>W2594*1.18690152988223</f>
        <v>81896205.561873868</v>
      </c>
      <c r="W2594" s="3">
        <v>69000000</v>
      </c>
      <c r="X2594" s="13">
        <f>Y2594*1.18690152988223</f>
        <v>86675071.106995299</v>
      </c>
      <c r="Y2594" s="3">
        <v>73026337</v>
      </c>
      <c r="Z2594" s="13">
        <f>AA2594*1.18690152988223</f>
        <v>103089209.49815167</v>
      </c>
      <c r="AA2594" s="3">
        <v>86855739</v>
      </c>
      <c r="AB2594">
        <v>322</v>
      </c>
    </row>
    <row r="2595" spans="1:28" x14ac:dyDescent="0.2">
      <c r="A2595" t="s">
        <v>20470</v>
      </c>
      <c r="B2595" t="s">
        <v>20471</v>
      </c>
      <c r="C2595">
        <v>2008</v>
      </c>
      <c r="D2595" t="s">
        <v>14619</v>
      </c>
      <c r="E2595" t="s">
        <v>1045</v>
      </c>
      <c r="H2595">
        <v>87</v>
      </c>
      <c r="I2595" t="s">
        <v>25</v>
      </c>
      <c r="J2595" t="s">
        <v>26</v>
      </c>
      <c r="M2595" t="s">
        <v>14551</v>
      </c>
      <c r="N2595" t="s">
        <v>14551</v>
      </c>
      <c r="O2595" t="s">
        <v>20472</v>
      </c>
      <c r="P2595" t="s">
        <v>20473</v>
      </c>
      <c r="Q2595" t="s">
        <v>20474</v>
      </c>
      <c r="R2595" t="s">
        <v>224</v>
      </c>
      <c r="S2595" t="s">
        <v>225</v>
      </c>
      <c r="T2595">
        <v>2.8</v>
      </c>
      <c r="U2595">
        <v>100614</v>
      </c>
      <c r="V2595" s="12">
        <f>W2595*1.20207800169993</f>
        <v>36062340.050997898</v>
      </c>
      <c r="W2595" s="3">
        <v>30000000</v>
      </c>
      <c r="X2595" s="13">
        <f>Y2595*1.20207800169993</f>
        <v>45959860.843722574</v>
      </c>
      <c r="Y2595" s="3">
        <v>38233676</v>
      </c>
      <c r="Z2595" s="13">
        <f>AA2595*1.20207800169993</f>
        <v>103255606.94427389</v>
      </c>
      <c r="AA2595" s="3">
        <v>85897593</v>
      </c>
      <c r="AB2595">
        <v>428</v>
      </c>
    </row>
    <row r="2596" spans="1:28" x14ac:dyDescent="0.2">
      <c r="A2596" t="s">
        <v>19178</v>
      </c>
      <c r="B2596" t="s">
        <v>19179</v>
      </c>
      <c r="C2596">
        <v>2011</v>
      </c>
      <c r="D2596" t="s">
        <v>19180</v>
      </c>
      <c r="E2596" t="s">
        <v>16512</v>
      </c>
      <c r="F2596" t="s">
        <v>44031</v>
      </c>
      <c r="G2596" t="s">
        <v>44034</v>
      </c>
      <c r="H2596">
        <v>110</v>
      </c>
      <c r="I2596" t="s">
        <v>433</v>
      </c>
      <c r="J2596" t="s">
        <v>26</v>
      </c>
      <c r="K2596" t="s">
        <v>307</v>
      </c>
      <c r="M2596" t="s">
        <v>8591</v>
      </c>
      <c r="N2596" t="s">
        <v>19181</v>
      </c>
      <c r="O2596" t="s">
        <v>19182</v>
      </c>
      <c r="P2596" t="s">
        <v>17288</v>
      </c>
      <c r="Q2596" t="s">
        <v>19183</v>
      </c>
      <c r="R2596" t="s">
        <v>19184</v>
      </c>
      <c r="S2596" t="s">
        <v>19185</v>
      </c>
      <c r="T2596">
        <v>6</v>
      </c>
      <c r="U2596">
        <v>227259</v>
      </c>
      <c r="V2596" s="12">
        <f>W2596*1.1505830469594</f>
        <v>94347809.8506708</v>
      </c>
      <c r="W2596" s="3">
        <v>82000000</v>
      </c>
      <c r="X2596" s="13">
        <f>Y2596*1.1505830469594</f>
        <v>41872595.837636061</v>
      </c>
      <c r="Y2596" s="3">
        <v>36392502</v>
      </c>
      <c r="Z2596" s="13">
        <f>AA2596*1.1505830469594</f>
        <v>103313730.54526803</v>
      </c>
      <c r="AA2596" s="3">
        <v>89792502</v>
      </c>
      <c r="AB2596">
        <v>1035</v>
      </c>
    </row>
    <row r="2597" spans="1:28" x14ac:dyDescent="0.2">
      <c r="A2597" t="s">
        <v>5758</v>
      </c>
      <c r="B2597" t="s">
        <v>5759</v>
      </c>
      <c r="C2597">
        <v>2003</v>
      </c>
      <c r="D2597" t="s">
        <v>3620</v>
      </c>
      <c r="E2597" t="s">
        <v>16512</v>
      </c>
      <c r="F2597" t="s">
        <v>44031</v>
      </c>
      <c r="G2597" t="s">
        <v>44033</v>
      </c>
      <c r="H2597">
        <v>135</v>
      </c>
      <c r="I2597" t="s">
        <v>5760</v>
      </c>
      <c r="J2597" t="s">
        <v>26</v>
      </c>
      <c r="M2597" t="s">
        <v>5761</v>
      </c>
      <c r="N2597" t="s">
        <v>5762</v>
      </c>
      <c r="O2597" t="s">
        <v>5763</v>
      </c>
      <c r="P2597" t="s">
        <v>5764</v>
      </c>
      <c r="Q2597" t="s">
        <v>5765</v>
      </c>
      <c r="R2597" t="s">
        <v>5766</v>
      </c>
      <c r="S2597" t="s">
        <v>5767</v>
      </c>
      <c r="T2597">
        <v>5.5</v>
      </c>
      <c r="U2597">
        <v>91958</v>
      </c>
      <c r="V2597" s="12">
        <f>W2597*1.40658152173913</f>
        <v>84394891.304347798</v>
      </c>
      <c r="W2597" s="3">
        <v>60000000</v>
      </c>
      <c r="X2597" s="13">
        <f>Y2597*1.40658152173913</f>
        <v>43866911.633999988</v>
      </c>
      <c r="Y2597" s="3">
        <v>31186896</v>
      </c>
      <c r="Z2597" s="13">
        <f>AA2597*1.40658152173913</f>
        <v>103381788.10609236</v>
      </c>
      <c r="AA2597" s="3">
        <v>73498611</v>
      </c>
      <c r="AB2597">
        <v>553</v>
      </c>
    </row>
    <row r="2598" spans="1:28" hidden="1" x14ac:dyDescent="0.2">
      <c r="A2598" t="s">
        <v>2690</v>
      </c>
      <c r="B2598" t="s">
        <v>2691</v>
      </c>
      <c r="C2598">
        <v>2001</v>
      </c>
      <c r="D2598" t="s">
        <v>985</v>
      </c>
      <c r="E2598" t="s">
        <v>16512</v>
      </c>
      <c r="F2598" t="s">
        <v>44031</v>
      </c>
      <c r="G2598" t="s">
        <v>44032</v>
      </c>
      <c r="H2598">
        <v>142</v>
      </c>
      <c r="I2598" t="s">
        <v>817</v>
      </c>
      <c r="J2598" t="s">
        <v>27</v>
      </c>
      <c r="K2598" t="s">
        <v>307</v>
      </c>
      <c r="L2598" t="s">
        <v>64</v>
      </c>
      <c r="M2598" t="s">
        <v>2692</v>
      </c>
      <c r="N2598" t="s">
        <v>2693</v>
      </c>
      <c r="O2598" t="s">
        <v>2694</v>
      </c>
      <c r="P2598" t="s">
        <v>2695</v>
      </c>
      <c r="Q2598" t="s">
        <v>2696</v>
      </c>
      <c r="R2598" t="s">
        <v>2697</v>
      </c>
      <c r="S2598" t="s">
        <v>2698</v>
      </c>
      <c r="T2598">
        <v>7</v>
      </c>
      <c r="U2598">
        <v>61834</v>
      </c>
      <c r="V2598" s="12">
        <f>W2598*1.46138339920949</f>
        <v>42380118.577075213</v>
      </c>
      <c r="W2598" s="3">
        <v>29000000</v>
      </c>
      <c r="X2598" s="13">
        <f>Y2598*1.46138339920949</f>
        <v>16455317.367905181</v>
      </c>
      <c r="Y2598" s="3">
        <v>11260096</v>
      </c>
      <c r="Z2598" s="13">
        <f>AA2598*1.46138339920949</f>
        <v>103397119.35146272</v>
      </c>
      <c r="AA2598" s="3">
        <v>70752904</v>
      </c>
      <c r="AB2598">
        <v>513</v>
      </c>
    </row>
    <row r="2599" spans="1:28" hidden="1" x14ac:dyDescent="0.2">
      <c r="A2599" t="s">
        <v>24237</v>
      </c>
      <c r="B2599" t="s">
        <v>24238</v>
      </c>
      <c r="C2599">
        <v>2010</v>
      </c>
      <c r="D2599" t="s">
        <v>24239</v>
      </c>
      <c r="E2599" t="s">
        <v>1045</v>
      </c>
      <c r="F2599" t="s">
        <v>44032</v>
      </c>
      <c r="G2599" t="s">
        <v>44057</v>
      </c>
      <c r="H2599">
        <v>108</v>
      </c>
      <c r="I2599" t="s">
        <v>25</v>
      </c>
      <c r="J2599" t="s">
        <v>26</v>
      </c>
      <c r="M2599" t="s">
        <v>5915</v>
      </c>
      <c r="N2599" t="s">
        <v>24240</v>
      </c>
      <c r="O2599" t="s">
        <v>24241</v>
      </c>
      <c r="P2599" t="s">
        <v>3526</v>
      </c>
      <c r="Q2599" t="s">
        <v>24242</v>
      </c>
      <c r="R2599" t="s">
        <v>290</v>
      </c>
      <c r="S2599" t="s">
        <v>291</v>
      </c>
      <c r="T2599">
        <v>6.2</v>
      </c>
      <c r="U2599">
        <v>20538</v>
      </c>
      <c r="W2599"/>
      <c r="X2599"/>
      <c r="Y2599">
        <v>408983</v>
      </c>
      <c r="Z2599"/>
      <c r="AA2599">
        <v>626396</v>
      </c>
      <c r="AB2599">
        <v>115</v>
      </c>
    </row>
    <row r="2600" spans="1:28" hidden="1" x14ac:dyDescent="0.2">
      <c r="A2600" t="s">
        <v>24243</v>
      </c>
      <c r="B2600" t="s">
        <v>24244</v>
      </c>
      <c r="C2600">
        <v>2009</v>
      </c>
      <c r="D2600" t="s">
        <v>12522</v>
      </c>
      <c r="E2600" t="s">
        <v>176</v>
      </c>
      <c r="F2600" t="s">
        <v>44045</v>
      </c>
      <c r="G2600" t="s">
        <v>44042</v>
      </c>
      <c r="H2600">
        <v>119</v>
      </c>
      <c r="I2600" t="s">
        <v>24245</v>
      </c>
      <c r="J2600" t="s">
        <v>5473</v>
      </c>
      <c r="K2600" t="s">
        <v>307</v>
      </c>
      <c r="M2600" t="s">
        <v>24246</v>
      </c>
      <c r="N2600" t="s">
        <v>24247</v>
      </c>
      <c r="O2600" t="s">
        <v>24248</v>
      </c>
      <c r="P2600" t="s">
        <v>24249</v>
      </c>
      <c r="Q2600" t="s">
        <v>24249</v>
      </c>
      <c r="R2600" t="s">
        <v>24250</v>
      </c>
      <c r="S2600" t="s">
        <v>24251</v>
      </c>
      <c r="T2600">
        <v>8</v>
      </c>
      <c r="U2600">
        <v>43558</v>
      </c>
      <c r="W2600"/>
      <c r="X2600"/>
      <c r="Y2600">
        <v>470760</v>
      </c>
      <c r="Z2600"/>
      <c r="AA2600">
        <v>878642</v>
      </c>
      <c r="AB2600">
        <v>83</v>
      </c>
    </row>
    <row r="2601" spans="1:28" hidden="1" x14ac:dyDescent="0.2">
      <c r="A2601" t="s">
        <v>24252</v>
      </c>
      <c r="B2601" t="s">
        <v>24253</v>
      </c>
      <c r="C2601">
        <v>2014</v>
      </c>
      <c r="D2601" t="s">
        <v>24254</v>
      </c>
      <c r="E2601" t="s">
        <v>16512</v>
      </c>
      <c r="F2601" t="s">
        <v>44044</v>
      </c>
      <c r="G2601" t="s">
        <v>44042</v>
      </c>
      <c r="H2601">
        <v>90</v>
      </c>
      <c r="I2601" t="s">
        <v>24255</v>
      </c>
      <c r="J2601" t="s">
        <v>26</v>
      </c>
      <c r="M2601" t="s">
        <v>24256</v>
      </c>
      <c r="N2601" t="s">
        <v>24257</v>
      </c>
      <c r="O2601" t="s">
        <v>24258</v>
      </c>
      <c r="P2601" t="s">
        <v>4252</v>
      </c>
      <c r="Q2601" t="s">
        <v>24259</v>
      </c>
      <c r="R2601" t="s">
        <v>24260</v>
      </c>
      <c r="S2601" t="s">
        <v>24261</v>
      </c>
      <c r="T2601">
        <v>5.5</v>
      </c>
      <c r="U2601">
        <v>15257</v>
      </c>
      <c r="W2601"/>
      <c r="X2601"/>
      <c r="Y2601"/>
      <c r="Z2601"/>
      <c r="AA2601">
        <v>1857574</v>
      </c>
      <c r="AB2601">
        <v>56</v>
      </c>
    </row>
    <row r="2602" spans="1:28" hidden="1" x14ac:dyDescent="0.2">
      <c r="A2602" t="s">
        <v>24262</v>
      </c>
      <c r="B2602" t="s">
        <v>24263</v>
      </c>
      <c r="C2602">
        <v>2012</v>
      </c>
      <c r="D2602" t="s">
        <v>22408</v>
      </c>
      <c r="E2602" t="s">
        <v>16512</v>
      </c>
      <c r="F2602" t="s">
        <v>44038</v>
      </c>
      <c r="G2602" t="s">
        <v>44046</v>
      </c>
      <c r="H2602">
        <v>88</v>
      </c>
      <c r="I2602" t="s">
        <v>1561</v>
      </c>
      <c r="J2602" t="s">
        <v>26</v>
      </c>
      <c r="M2602" t="s">
        <v>24264</v>
      </c>
      <c r="N2602" t="s">
        <v>24265</v>
      </c>
      <c r="O2602" t="s">
        <v>24266</v>
      </c>
      <c r="P2602" t="s">
        <v>24267</v>
      </c>
      <c r="Q2602" t="s">
        <v>24268</v>
      </c>
      <c r="R2602" t="s">
        <v>24269</v>
      </c>
      <c r="S2602" t="s">
        <v>24270</v>
      </c>
      <c r="T2602">
        <v>5.9</v>
      </c>
      <c r="U2602">
        <v>18154</v>
      </c>
      <c r="W2602"/>
      <c r="X2602"/>
      <c r="Y2602"/>
      <c r="Z2602"/>
      <c r="AA2602">
        <v>107348</v>
      </c>
      <c r="AB2602">
        <v>83</v>
      </c>
    </row>
    <row r="2603" spans="1:28" x14ac:dyDescent="0.2">
      <c r="A2603" t="s">
        <v>25666</v>
      </c>
      <c r="B2603" t="s">
        <v>25667</v>
      </c>
      <c r="C2603">
        <v>2011</v>
      </c>
      <c r="D2603" t="s">
        <v>22437</v>
      </c>
      <c r="E2603" t="s">
        <v>44048</v>
      </c>
      <c r="F2603" t="s">
        <v>44046</v>
      </c>
      <c r="G2603" t="s">
        <v>44045</v>
      </c>
      <c r="H2603">
        <v>100</v>
      </c>
      <c r="I2603" t="s">
        <v>433</v>
      </c>
      <c r="J2603" t="s">
        <v>26</v>
      </c>
      <c r="M2603" t="s">
        <v>7116</v>
      </c>
      <c r="N2603" t="s">
        <v>25668</v>
      </c>
      <c r="O2603" t="s">
        <v>25669</v>
      </c>
      <c r="P2603" t="s">
        <v>16670</v>
      </c>
      <c r="Q2603" t="s">
        <v>25670</v>
      </c>
      <c r="R2603" t="s">
        <v>25671</v>
      </c>
      <c r="S2603" t="s">
        <v>25672</v>
      </c>
      <c r="T2603">
        <v>5.5</v>
      </c>
      <c r="U2603">
        <v>106878</v>
      </c>
      <c r="V2603" s="12">
        <f>W2603*1.1505830469594</f>
        <v>48324487.9722948</v>
      </c>
      <c r="W2603" s="3">
        <v>42000000</v>
      </c>
      <c r="X2603" s="13">
        <f>Y2603*1.1505830469594</f>
        <v>43333445.109038532</v>
      </c>
      <c r="Y2603" s="3">
        <v>37662162</v>
      </c>
      <c r="Z2603" s="13">
        <f>AA2603*1.1505830469594</f>
        <v>103852058.43778111</v>
      </c>
      <c r="AA2603" s="3">
        <v>90260376</v>
      </c>
      <c r="AB2603">
        <v>328</v>
      </c>
    </row>
    <row r="2604" spans="1:28" x14ac:dyDescent="0.2">
      <c r="A2604" t="s">
        <v>32248</v>
      </c>
      <c r="B2604" t="s">
        <v>32249</v>
      </c>
      <c r="C2604">
        <v>2013</v>
      </c>
      <c r="D2604" s="1">
        <v>41282</v>
      </c>
      <c r="E2604" t="s">
        <v>1045</v>
      </c>
      <c r="H2604">
        <v>119</v>
      </c>
      <c r="I2604" t="s">
        <v>25</v>
      </c>
      <c r="J2604" t="s">
        <v>26</v>
      </c>
      <c r="K2604" t="s">
        <v>7002</v>
      </c>
      <c r="L2604" t="s">
        <v>51</v>
      </c>
      <c r="M2604" t="s">
        <v>4089</v>
      </c>
      <c r="N2604" t="s">
        <v>32250</v>
      </c>
      <c r="O2604" t="s">
        <v>32251</v>
      </c>
      <c r="P2604" t="s">
        <v>8677</v>
      </c>
      <c r="Q2604" t="s">
        <v>32252</v>
      </c>
      <c r="R2604" t="s">
        <v>32253</v>
      </c>
      <c r="S2604" t="s">
        <v>32254</v>
      </c>
      <c r="T2604">
        <v>6.3</v>
      </c>
      <c r="U2604">
        <v>186939</v>
      </c>
      <c r="V2604" s="12">
        <f>W2604*1.11098185502045</f>
        <v>64436947.591186099</v>
      </c>
      <c r="W2604" s="3">
        <v>58000000</v>
      </c>
      <c r="X2604" s="13">
        <f>Y2604*1.11098185502045</f>
        <v>49630630.217610776</v>
      </c>
      <c r="Y2604" s="3">
        <v>44672764</v>
      </c>
      <c r="Z2604" s="13">
        <f>AA2604*1.11098185502045</f>
        <v>103868853.25825755</v>
      </c>
      <c r="AA2604" s="3">
        <v>93492844</v>
      </c>
      <c r="AB2604">
        <v>310</v>
      </c>
    </row>
    <row r="2605" spans="1:28" x14ac:dyDescent="0.2">
      <c r="A2605" t="s">
        <v>2555</v>
      </c>
      <c r="B2605" t="s">
        <v>2556</v>
      </c>
      <c r="C2605">
        <v>2001</v>
      </c>
      <c r="D2605" t="s">
        <v>2557</v>
      </c>
      <c r="E2605" t="s">
        <v>1045</v>
      </c>
      <c r="F2605" t="s">
        <v>44034</v>
      </c>
      <c r="H2605">
        <v>87</v>
      </c>
      <c r="I2605" t="s">
        <v>2558</v>
      </c>
      <c r="J2605" t="s">
        <v>26</v>
      </c>
      <c r="M2605" t="s">
        <v>2559</v>
      </c>
      <c r="N2605" t="s">
        <v>2560</v>
      </c>
      <c r="O2605" t="s">
        <v>2561</v>
      </c>
      <c r="P2605" t="s">
        <v>1170</v>
      </c>
      <c r="Q2605" t="s">
        <v>2562</v>
      </c>
      <c r="R2605" t="s">
        <v>2563</v>
      </c>
      <c r="S2605" t="s">
        <v>2564</v>
      </c>
      <c r="T2605">
        <v>5.5</v>
      </c>
      <c r="U2605">
        <v>21389</v>
      </c>
      <c r="V2605" s="12">
        <f>W2605*1.46138339920949</f>
        <v>71607786.561265007</v>
      </c>
      <c r="W2605" s="3">
        <v>49000000</v>
      </c>
      <c r="X2605" s="13">
        <f>Y2605*1.46138339920949</f>
        <v>93801088.47612673</v>
      </c>
      <c r="Y2605" s="3">
        <v>64186502</v>
      </c>
      <c r="Z2605" s="13">
        <f>AA2605*1.46138339920949</f>
        <v>104030772.27059315</v>
      </c>
      <c r="AA2605" s="3">
        <v>71186502</v>
      </c>
      <c r="AB2605">
        <v>123</v>
      </c>
    </row>
    <row r="2606" spans="1:28" x14ac:dyDescent="0.2">
      <c r="A2606" t="s">
        <v>19852</v>
      </c>
      <c r="B2606" t="s">
        <v>19853</v>
      </c>
      <c r="C2606">
        <v>2015</v>
      </c>
      <c r="D2606" s="1">
        <v>42042</v>
      </c>
      <c r="E2606" t="s">
        <v>3496</v>
      </c>
      <c r="F2606" t="s">
        <v>44042</v>
      </c>
      <c r="H2606">
        <v>93</v>
      </c>
      <c r="I2606" t="s">
        <v>433</v>
      </c>
      <c r="J2606" t="s">
        <v>26</v>
      </c>
      <c r="M2606" t="s">
        <v>10169</v>
      </c>
      <c r="N2606" t="s">
        <v>19854</v>
      </c>
      <c r="O2606" t="s">
        <v>19855</v>
      </c>
      <c r="P2606" t="s">
        <v>17066</v>
      </c>
      <c r="Q2606" t="s">
        <v>19856</v>
      </c>
      <c r="R2606" t="s">
        <v>19857</v>
      </c>
      <c r="S2606" t="s">
        <v>19858</v>
      </c>
      <c r="T2606">
        <v>4.9000000000000004</v>
      </c>
      <c r="U2606">
        <v>54188</v>
      </c>
      <c r="V2606" s="12">
        <f>W2606*1.09195121025074</f>
        <v>38218292.358775899</v>
      </c>
      <c r="W2606" s="3">
        <v>35000000</v>
      </c>
      <c r="X2606" s="13">
        <f>Y2606*1.09195121025074</f>
        <v>51785922.640042625</v>
      </c>
      <c r="Y2606" s="3">
        <v>47425125</v>
      </c>
      <c r="Z2606" s="13">
        <f>AA2606*1.09195121025074</f>
        <v>104213633.05220287</v>
      </c>
      <c r="AA2606" s="3">
        <v>95437994</v>
      </c>
      <c r="AB2606">
        <v>399</v>
      </c>
    </row>
    <row r="2607" spans="1:28" hidden="1" x14ac:dyDescent="0.2">
      <c r="A2607" t="s">
        <v>24300</v>
      </c>
      <c r="B2607" t="s">
        <v>24301</v>
      </c>
      <c r="C2607">
        <v>2010</v>
      </c>
      <c r="D2607" s="1">
        <v>40547</v>
      </c>
      <c r="E2607" t="s">
        <v>3496</v>
      </c>
      <c r="F2607" t="s">
        <v>44045</v>
      </c>
      <c r="G2607" t="s">
        <v>44042</v>
      </c>
      <c r="H2607">
        <v>89</v>
      </c>
      <c r="I2607" t="s">
        <v>25</v>
      </c>
      <c r="J2607" t="s">
        <v>26</v>
      </c>
      <c r="M2607" t="s">
        <v>2479</v>
      </c>
      <c r="N2607" t="s">
        <v>24302</v>
      </c>
      <c r="O2607" t="s">
        <v>24303</v>
      </c>
      <c r="P2607" t="s">
        <v>15704</v>
      </c>
      <c r="Q2607" t="s">
        <v>24304</v>
      </c>
      <c r="R2607" t="s">
        <v>24305</v>
      </c>
      <c r="S2607" t="s">
        <v>24306</v>
      </c>
      <c r="T2607">
        <v>5.6</v>
      </c>
      <c r="U2607">
        <v>39789</v>
      </c>
      <c r="W2607">
        <v>10000000</v>
      </c>
      <c r="X2607"/>
      <c r="Y2607"/>
      <c r="Z2607"/>
      <c r="AA2607">
        <v>5343820</v>
      </c>
      <c r="AB2607">
        <v>190</v>
      </c>
    </row>
    <row r="2608" spans="1:28" x14ac:dyDescent="0.2">
      <c r="A2608" t="s">
        <v>4140</v>
      </c>
      <c r="B2608" t="s">
        <v>4141</v>
      </c>
      <c r="C2608">
        <v>2001</v>
      </c>
      <c r="D2608" t="s">
        <v>3221</v>
      </c>
      <c r="E2608" t="s">
        <v>1045</v>
      </c>
      <c r="F2608" t="s">
        <v>44032</v>
      </c>
      <c r="H2608">
        <v>110</v>
      </c>
      <c r="I2608" t="s">
        <v>25</v>
      </c>
      <c r="J2608" t="s">
        <v>26</v>
      </c>
      <c r="K2608" t="s">
        <v>64</v>
      </c>
      <c r="M2608" t="s">
        <v>4142</v>
      </c>
      <c r="N2608" t="s">
        <v>4143</v>
      </c>
      <c r="O2608" t="s">
        <v>4144</v>
      </c>
      <c r="P2608" t="s">
        <v>800</v>
      </c>
      <c r="Q2608" t="s">
        <v>4145</v>
      </c>
      <c r="R2608" t="s">
        <v>4146</v>
      </c>
      <c r="S2608" t="s">
        <v>4147</v>
      </c>
      <c r="T2608">
        <v>7.6</v>
      </c>
      <c r="U2608">
        <v>260939</v>
      </c>
      <c r="V2608" s="12">
        <f>W2608*1.46138339920949</f>
        <v>30689051.383399289</v>
      </c>
      <c r="W2608" s="3">
        <v>21000000</v>
      </c>
      <c r="X2608" s="13">
        <f>Y2608*1.46138339920949</f>
        <v>76523894.930039734</v>
      </c>
      <c r="Y2608" s="3">
        <v>52364010</v>
      </c>
      <c r="Z2608" s="13">
        <f>AA2608*1.46138339920949</f>
        <v>104403056.76877497</v>
      </c>
      <c r="AA2608" s="3">
        <v>71441250</v>
      </c>
      <c r="AB2608">
        <v>985</v>
      </c>
    </row>
    <row r="2609" spans="1:28" x14ac:dyDescent="0.2">
      <c r="A2609" t="s">
        <v>11967</v>
      </c>
      <c r="B2609" t="s">
        <v>11968</v>
      </c>
      <c r="C2609">
        <v>2008</v>
      </c>
      <c r="D2609" t="s">
        <v>11969</v>
      </c>
      <c r="E2609" t="s">
        <v>44037</v>
      </c>
      <c r="F2609" t="s">
        <v>44031</v>
      </c>
      <c r="G2609" t="s">
        <v>44038</v>
      </c>
      <c r="H2609">
        <v>93</v>
      </c>
      <c r="I2609" t="s">
        <v>495</v>
      </c>
      <c r="J2609" t="s">
        <v>26</v>
      </c>
      <c r="M2609" t="s">
        <v>11970</v>
      </c>
      <c r="N2609" t="s">
        <v>11971</v>
      </c>
      <c r="O2609" t="s">
        <v>11972</v>
      </c>
      <c r="P2609" t="s">
        <v>11973</v>
      </c>
      <c r="Q2609" t="s">
        <v>11974</v>
      </c>
      <c r="R2609" t="s">
        <v>11975</v>
      </c>
      <c r="S2609" t="s">
        <v>11976</v>
      </c>
      <c r="T2609">
        <v>6.1</v>
      </c>
      <c r="U2609">
        <v>35382</v>
      </c>
      <c r="V2609" s="12">
        <f>W2609*1.20207800169993</f>
        <v>72124680.101995796</v>
      </c>
      <c r="W2609" s="3">
        <v>60000000</v>
      </c>
      <c r="X2609" s="13">
        <f>Y2609*1.20207800169993</f>
        <v>61158296.793797582</v>
      </c>
      <c r="Y2609" s="3">
        <v>50877145</v>
      </c>
      <c r="Z2609" s="13">
        <f>AA2609*1.20207800169993</f>
        <v>104529433.37566128</v>
      </c>
      <c r="AA2609" s="3">
        <v>86957280</v>
      </c>
      <c r="AB2609">
        <v>108</v>
      </c>
    </row>
    <row r="2610" spans="1:28" x14ac:dyDescent="0.2">
      <c r="A2610" t="s">
        <v>14610</v>
      </c>
      <c r="B2610" t="s">
        <v>14611</v>
      </c>
      <c r="C2610">
        <v>2008</v>
      </c>
      <c r="D2610" t="s">
        <v>10679</v>
      </c>
      <c r="E2610" t="s">
        <v>16512</v>
      </c>
      <c r="F2610" t="s">
        <v>44044</v>
      </c>
      <c r="G2610" t="s">
        <v>44032</v>
      </c>
      <c r="H2610">
        <v>100</v>
      </c>
      <c r="I2610" t="s">
        <v>433</v>
      </c>
      <c r="J2610" t="s">
        <v>26</v>
      </c>
      <c r="K2610" t="s">
        <v>75</v>
      </c>
      <c r="L2610" t="s">
        <v>308</v>
      </c>
      <c r="M2610" t="s">
        <v>588</v>
      </c>
      <c r="N2610" t="s">
        <v>14612</v>
      </c>
      <c r="O2610" t="s">
        <v>14613</v>
      </c>
      <c r="P2610" t="s">
        <v>333</v>
      </c>
      <c r="Q2610" t="s">
        <v>14614</v>
      </c>
      <c r="R2610" t="s">
        <v>14615</v>
      </c>
      <c r="S2610" t="s">
        <v>14616</v>
      </c>
      <c r="T2610">
        <v>5.4</v>
      </c>
      <c r="U2610">
        <v>120941</v>
      </c>
      <c r="V2610" s="12">
        <f>W2610*1.20207800169993</f>
        <v>42072730.05949755</v>
      </c>
      <c r="W2610" s="3">
        <v>35000000</v>
      </c>
      <c r="X2610" s="13">
        <f>Y2610*1.20207800169993</f>
        <v>48911824.227823116</v>
      </c>
      <c r="Y2610" s="3">
        <v>40689393</v>
      </c>
      <c r="Z2610" s="13">
        <f>AA2610*1.20207800169993</f>
        <v>104661241.22854768</v>
      </c>
      <c r="AA2610" s="3">
        <v>87066930</v>
      </c>
      <c r="AB2610">
        <v>430</v>
      </c>
    </row>
    <row r="2611" spans="1:28" hidden="1" x14ac:dyDescent="0.2">
      <c r="A2611" t="s">
        <v>24331</v>
      </c>
      <c r="B2611" t="s">
        <v>24332</v>
      </c>
      <c r="C2611">
        <v>2011</v>
      </c>
      <c r="D2611" t="s">
        <v>15493</v>
      </c>
      <c r="E2611" t="s">
        <v>176</v>
      </c>
      <c r="F2611" t="s">
        <v>44042</v>
      </c>
      <c r="G2611" t="s">
        <v>44055</v>
      </c>
      <c r="H2611">
        <v>123</v>
      </c>
      <c r="I2611" t="s">
        <v>1561</v>
      </c>
      <c r="J2611" t="s">
        <v>26</v>
      </c>
      <c r="M2611" t="s">
        <v>4765</v>
      </c>
      <c r="N2611" t="s">
        <v>24333</v>
      </c>
      <c r="O2611" t="s">
        <v>24334</v>
      </c>
      <c r="P2611" t="s">
        <v>2296</v>
      </c>
      <c r="Q2611" t="s">
        <v>24335</v>
      </c>
      <c r="R2611" t="s">
        <v>24336</v>
      </c>
      <c r="S2611" t="s">
        <v>24337</v>
      </c>
      <c r="T2611">
        <v>6.1</v>
      </c>
      <c r="U2611">
        <v>30657</v>
      </c>
      <c r="W2611"/>
      <c r="X2611"/>
      <c r="Y2611">
        <v>757195</v>
      </c>
      <c r="Z2611"/>
      <c r="AA2611">
        <v>2435325</v>
      </c>
      <c r="AB2611">
        <v>132</v>
      </c>
    </row>
    <row r="2612" spans="1:28" hidden="1" x14ac:dyDescent="0.2">
      <c r="A2612" t="s">
        <v>24338</v>
      </c>
      <c r="B2612" t="s">
        <v>24339</v>
      </c>
      <c r="C2612">
        <v>2010</v>
      </c>
      <c r="D2612" t="s">
        <v>20038</v>
      </c>
      <c r="E2612" t="s">
        <v>176</v>
      </c>
      <c r="F2612" t="s">
        <v>44045</v>
      </c>
      <c r="G2612" t="s">
        <v>44042</v>
      </c>
      <c r="H2612">
        <v>135</v>
      </c>
      <c r="I2612" t="s">
        <v>943</v>
      </c>
      <c r="J2612" t="s">
        <v>944</v>
      </c>
      <c r="K2612" t="s">
        <v>1494</v>
      </c>
      <c r="M2612" t="s">
        <v>24340</v>
      </c>
      <c r="N2612" t="s">
        <v>24340</v>
      </c>
      <c r="O2612" t="s">
        <v>24341</v>
      </c>
      <c r="P2612" t="s">
        <v>5464</v>
      </c>
      <c r="Q2612" t="s">
        <v>24342</v>
      </c>
      <c r="R2612" t="s">
        <v>24343</v>
      </c>
      <c r="S2612" t="s">
        <v>24344</v>
      </c>
      <c r="T2612">
        <v>7</v>
      </c>
      <c r="U2612">
        <v>10270</v>
      </c>
      <c r="W2612"/>
      <c r="X2612"/>
      <c r="Y2612">
        <v>286409</v>
      </c>
      <c r="Z2612"/>
      <c r="AA2612">
        <v>293499</v>
      </c>
      <c r="AB2612">
        <v>46</v>
      </c>
    </row>
    <row r="2613" spans="1:28" hidden="1" x14ac:dyDescent="0.2">
      <c r="A2613" t="s">
        <v>24345</v>
      </c>
      <c r="B2613" t="s">
        <v>24346</v>
      </c>
      <c r="C2613">
        <v>2009</v>
      </c>
      <c r="D2613" t="s">
        <v>12096</v>
      </c>
      <c r="E2613" t="s">
        <v>1045</v>
      </c>
      <c r="H2613">
        <v>107</v>
      </c>
      <c r="I2613" t="s">
        <v>4358</v>
      </c>
      <c r="J2613" t="s">
        <v>1076</v>
      </c>
      <c r="M2613" t="s">
        <v>22032</v>
      </c>
      <c r="N2613" t="s">
        <v>24347</v>
      </c>
      <c r="O2613" t="s">
        <v>24348</v>
      </c>
      <c r="P2613" t="s">
        <v>22035</v>
      </c>
      <c r="Q2613" t="s">
        <v>24349</v>
      </c>
      <c r="R2613" t="s">
        <v>24350</v>
      </c>
      <c r="S2613" t="s">
        <v>24351</v>
      </c>
      <c r="T2613">
        <v>4.2</v>
      </c>
      <c r="U2613">
        <v>18582</v>
      </c>
      <c r="W2613"/>
      <c r="X2613"/>
      <c r="Y2613"/>
      <c r="Z2613"/>
      <c r="AA2613">
        <v>27699692</v>
      </c>
      <c r="AB2613">
        <v>9</v>
      </c>
    </row>
    <row r="2614" spans="1:28" hidden="1" x14ac:dyDescent="0.2">
      <c r="A2614" t="s">
        <v>10192</v>
      </c>
      <c r="B2614" t="s">
        <v>10193</v>
      </c>
      <c r="C2614">
        <v>2004</v>
      </c>
      <c r="D2614" s="1">
        <v>38140</v>
      </c>
      <c r="E2614" t="s">
        <v>16512</v>
      </c>
      <c r="F2614" t="s">
        <v>44032</v>
      </c>
      <c r="G2614" t="s">
        <v>44055</v>
      </c>
      <c r="H2614">
        <v>140</v>
      </c>
      <c r="I2614" t="s">
        <v>3660</v>
      </c>
      <c r="J2614" t="s">
        <v>3179</v>
      </c>
      <c r="M2614" t="s">
        <v>10194</v>
      </c>
      <c r="N2614" t="s">
        <v>10195</v>
      </c>
      <c r="O2614" t="s">
        <v>10196</v>
      </c>
      <c r="P2614" t="s">
        <v>10197</v>
      </c>
      <c r="Q2614" t="s">
        <v>10198</v>
      </c>
      <c r="R2614" t="s">
        <v>10199</v>
      </c>
      <c r="S2614" t="s">
        <v>10200</v>
      </c>
      <c r="T2614">
        <v>8.1</v>
      </c>
      <c r="U2614">
        <v>37339</v>
      </c>
      <c r="V2614" s="12">
        <f>W2614*1.37009528851244</f>
        <v>17537219.69295923</v>
      </c>
      <c r="W2614" s="3">
        <v>12800000</v>
      </c>
      <c r="X2614" s="13">
        <f>Y2614*1.37009528851244</f>
        <v>1522259.4413499201</v>
      </c>
      <c r="Y2614" s="3">
        <v>1111061</v>
      </c>
      <c r="Z2614" s="13">
        <f>AA2614*1.37009528851244</f>
        <v>104756460.92838536</v>
      </c>
      <c r="AA2614" s="3">
        <v>76459252</v>
      </c>
      <c r="AB2614">
        <v>241</v>
      </c>
    </row>
    <row r="2615" spans="1:28" x14ac:dyDescent="0.2">
      <c r="A2615" t="s">
        <v>7369</v>
      </c>
      <c r="B2615" t="s">
        <v>7370</v>
      </c>
      <c r="C2615">
        <v>2004</v>
      </c>
      <c r="D2615" s="1">
        <v>38297</v>
      </c>
      <c r="E2615" t="s">
        <v>1045</v>
      </c>
      <c r="F2615" t="s">
        <v>44044</v>
      </c>
      <c r="G2615" t="s">
        <v>44042</v>
      </c>
      <c r="H2615">
        <v>104</v>
      </c>
      <c r="I2615" t="s">
        <v>25</v>
      </c>
      <c r="J2615" t="s">
        <v>26</v>
      </c>
      <c r="K2615" t="s">
        <v>1793</v>
      </c>
      <c r="M2615" t="s">
        <v>7371</v>
      </c>
      <c r="N2615" t="s">
        <v>383</v>
      </c>
      <c r="O2615" t="s">
        <v>7372</v>
      </c>
      <c r="P2615" t="s">
        <v>7373</v>
      </c>
      <c r="Q2615" t="s">
        <v>7374</v>
      </c>
      <c r="R2615" t="s">
        <v>7375</v>
      </c>
      <c r="S2615" t="s">
        <v>7376</v>
      </c>
      <c r="T2615">
        <v>6.2</v>
      </c>
      <c r="U2615">
        <v>97912</v>
      </c>
      <c r="V2615" s="12">
        <f>W2615*1.37009528851244</f>
        <v>47953335.097935401</v>
      </c>
      <c r="W2615" s="3">
        <v>35000000</v>
      </c>
      <c r="X2615" s="13">
        <f>Y2615*1.37009528851244</f>
        <v>54528684.075706705</v>
      </c>
      <c r="Y2615" s="3">
        <v>39799191</v>
      </c>
      <c r="Z2615" s="13">
        <f>AA2615*1.37009528851244</f>
        <v>105038616.98200631</v>
      </c>
      <c r="AA2615" s="3">
        <v>76665191</v>
      </c>
      <c r="AB2615">
        <v>411</v>
      </c>
    </row>
    <row r="2616" spans="1:28" x14ac:dyDescent="0.2">
      <c r="A2616" t="s">
        <v>9962</v>
      </c>
      <c r="B2616" t="s">
        <v>9963</v>
      </c>
      <c r="C2616">
        <v>2005</v>
      </c>
      <c r="D2616" s="1">
        <v>38392</v>
      </c>
      <c r="E2616" t="s">
        <v>16512</v>
      </c>
      <c r="F2616" t="s">
        <v>44031</v>
      </c>
      <c r="G2616" t="s">
        <v>44033</v>
      </c>
      <c r="H2616">
        <v>121</v>
      </c>
      <c r="I2616" t="s">
        <v>25</v>
      </c>
      <c r="J2616" t="s">
        <v>26</v>
      </c>
      <c r="K2616" t="s">
        <v>3179</v>
      </c>
      <c r="L2616" t="s">
        <v>75</v>
      </c>
      <c r="M2616" t="s">
        <v>1542</v>
      </c>
      <c r="N2616" t="s">
        <v>9964</v>
      </c>
      <c r="O2616" t="s">
        <v>9965</v>
      </c>
      <c r="P2616" t="s">
        <v>9966</v>
      </c>
      <c r="Q2616" t="s">
        <v>9967</v>
      </c>
      <c r="R2616" t="s">
        <v>9968</v>
      </c>
      <c r="S2616" t="s">
        <v>9969</v>
      </c>
      <c r="T2616">
        <v>5.0999999999999996</v>
      </c>
      <c r="U2616">
        <v>51365</v>
      </c>
      <c r="V2616" s="12">
        <f>W2616*1.32519713261649</f>
        <v>178901612.90322614</v>
      </c>
      <c r="W2616" s="3">
        <v>135000000</v>
      </c>
      <c r="X2616" s="13">
        <f>Y2616*1.32519713261649</f>
        <v>42561019.70817212</v>
      </c>
      <c r="Y2616" s="3">
        <v>32116746</v>
      </c>
      <c r="Z2616" s="13">
        <f>AA2616*1.32519713261649</f>
        <v>105046153.02172063</v>
      </c>
      <c r="AA2616" s="3">
        <v>79268322</v>
      </c>
      <c r="AB2616">
        <v>401</v>
      </c>
    </row>
    <row r="2617" spans="1:28" x14ac:dyDescent="0.2">
      <c r="A2617" t="s">
        <v>15196</v>
      </c>
      <c r="B2617" t="s">
        <v>15197</v>
      </c>
      <c r="C2617">
        <v>2011</v>
      </c>
      <c r="D2617" t="s">
        <v>15198</v>
      </c>
      <c r="E2617" t="s">
        <v>16512</v>
      </c>
      <c r="F2617" t="s">
        <v>44031</v>
      </c>
      <c r="G2617" t="s">
        <v>44034</v>
      </c>
      <c r="H2617">
        <v>95</v>
      </c>
      <c r="I2617" t="s">
        <v>25</v>
      </c>
      <c r="J2617" t="s">
        <v>26</v>
      </c>
      <c r="K2617" t="s">
        <v>1121</v>
      </c>
      <c r="M2617" t="s">
        <v>1388</v>
      </c>
      <c r="N2617" t="s">
        <v>15199</v>
      </c>
      <c r="O2617" t="s">
        <v>15200</v>
      </c>
      <c r="P2617" t="s">
        <v>1391</v>
      </c>
      <c r="Q2617" t="s">
        <v>15201</v>
      </c>
      <c r="R2617" t="s">
        <v>15202</v>
      </c>
      <c r="S2617" t="s">
        <v>15203</v>
      </c>
      <c r="T2617">
        <v>5.4</v>
      </c>
      <c r="U2617">
        <v>89377</v>
      </c>
      <c r="V2617" s="12">
        <f>W2617*1.1505830469594</f>
        <v>46023321.878376</v>
      </c>
      <c r="W2617" s="3">
        <v>40000000</v>
      </c>
      <c r="X2617" s="13">
        <f>Y2617*1.1505830469594</f>
        <v>28565787.639795732</v>
      </c>
      <c r="Y2617" s="3">
        <v>24827228</v>
      </c>
      <c r="Z2617" s="13">
        <f>AA2617*1.1505830469594</f>
        <v>105424735.17668365</v>
      </c>
      <c r="AA2617" s="3">
        <v>91627228</v>
      </c>
      <c r="AB2617">
        <v>254</v>
      </c>
    </row>
    <row r="2618" spans="1:28" hidden="1" x14ac:dyDescent="0.2">
      <c r="A2618" t="s">
        <v>24381</v>
      </c>
      <c r="B2618" t="s">
        <v>24382</v>
      </c>
      <c r="C2618">
        <v>2013</v>
      </c>
      <c r="D2618" t="s">
        <v>24383</v>
      </c>
      <c r="E2618" t="s">
        <v>16512</v>
      </c>
      <c r="F2618" t="s">
        <v>44044</v>
      </c>
      <c r="G2618" t="s">
        <v>44042</v>
      </c>
      <c r="H2618">
        <v>150</v>
      </c>
      <c r="I2618" t="s">
        <v>943</v>
      </c>
      <c r="J2618" t="s">
        <v>944</v>
      </c>
      <c r="M2618" t="s">
        <v>19581</v>
      </c>
      <c r="N2618" t="s">
        <v>24384</v>
      </c>
      <c r="O2618" t="s">
        <v>24385</v>
      </c>
      <c r="P2618" t="s">
        <v>9685</v>
      </c>
      <c r="Q2618" t="s">
        <v>24386</v>
      </c>
      <c r="R2618" t="s">
        <v>24387</v>
      </c>
      <c r="S2618" t="s">
        <v>24388</v>
      </c>
      <c r="T2618">
        <v>5.3</v>
      </c>
      <c r="U2618">
        <v>14942</v>
      </c>
      <c r="W2618"/>
      <c r="X2618"/>
      <c r="Y2618">
        <v>1579940</v>
      </c>
      <c r="Z2618"/>
      <c r="AA2618">
        <v>3164441</v>
      </c>
      <c r="AB2618">
        <v>55</v>
      </c>
    </row>
    <row r="2619" spans="1:28" x14ac:dyDescent="0.2">
      <c r="A2619" t="s">
        <v>33637</v>
      </c>
      <c r="B2619" t="s">
        <v>33638</v>
      </c>
      <c r="C2619">
        <v>2017</v>
      </c>
      <c r="D2619" t="s">
        <v>33639</v>
      </c>
      <c r="E2619" t="s">
        <v>16512</v>
      </c>
      <c r="F2619" t="s">
        <v>44042</v>
      </c>
      <c r="H2619">
        <v>115</v>
      </c>
      <c r="I2619" t="s">
        <v>33640</v>
      </c>
      <c r="J2619" t="s">
        <v>26</v>
      </c>
      <c r="K2619" t="s">
        <v>307</v>
      </c>
      <c r="L2619" t="s">
        <v>75</v>
      </c>
      <c r="M2619" t="s">
        <v>33641</v>
      </c>
      <c r="N2619" t="s">
        <v>33642</v>
      </c>
      <c r="O2619" t="s">
        <v>33643</v>
      </c>
      <c r="P2619" t="s">
        <v>4855</v>
      </c>
      <c r="Q2619" t="s">
        <v>33644</v>
      </c>
      <c r="R2619" t="s">
        <v>33645</v>
      </c>
      <c r="S2619" t="s">
        <v>33646</v>
      </c>
      <c r="T2619">
        <v>6.7</v>
      </c>
      <c r="U2619">
        <v>171059</v>
      </c>
      <c r="V2619" s="12">
        <f>W2619*1.05585427545692</f>
        <v>31675628.263707601</v>
      </c>
      <c r="W2619" s="3">
        <v>30000000</v>
      </c>
      <c r="X2619" s="13">
        <f>Y2619*1.05585427545692</f>
        <v>54574858.528761469</v>
      </c>
      <c r="Y2619" s="3">
        <v>51687870</v>
      </c>
      <c r="Z2619" s="13">
        <f>AA2619*1.05585427545692</f>
        <v>105600235.90190528</v>
      </c>
      <c r="AA2619" s="3">
        <v>100014025</v>
      </c>
      <c r="AB2619">
        <v>748</v>
      </c>
    </row>
    <row r="2620" spans="1:28" hidden="1" x14ac:dyDescent="0.2">
      <c r="A2620" t="s">
        <v>24396</v>
      </c>
      <c r="B2620" t="s">
        <v>24397</v>
      </c>
      <c r="C2620">
        <v>2009</v>
      </c>
      <c r="D2620" t="s">
        <v>24398</v>
      </c>
      <c r="E2620" t="s">
        <v>176</v>
      </c>
      <c r="F2620" t="s">
        <v>44042</v>
      </c>
      <c r="H2620">
        <v>97</v>
      </c>
      <c r="I2620" t="s">
        <v>24399</v>
      </c>
      <c r="J2620" t="s">
        <v>2390</v>
      </c>
      <c r="M2620" t="s">
        <v>24400</v>
      </c>
      <c r="N2620" t="s">
        <v>24401</v>
      </c>
      <c r="O2620" t="s">
        <v>24402</v>
      </c>
      <c r="P2620" t="s">
        <v>24403</v>
      </c>
      <c r="Q2620" t="s">
        <v>24403</v>
      </c>
      <c r="R2620" t="s">
        <v>24404</v>
      </c>
      <c r="S2620" t="s">
        <v>24405</v>
      </c>
      <c r="T2620">
        <v>7.3</v>
      </c>
      <c r="U2620">
        <v>79540</v>
      </c>
      <c r="W2620"/>
      <c r="X2620"/>
      <c r="Y2620">
        <v>110248</v>
      </c>
      <c r="Z2620"/>
      <c r="AA2620">
        <v>494825</v>
      </c>
      <c r="AB2620">
        <v>263</v>
      </c>
    </row>
    <row r="2621" spans="1:28" x14ac:dyDescent="0.2">
      <c r="A2621" t="s">
        <v>23532</v>
      </c>
      <c r="B2621" t="s">
        <v>23533</v>
      </c>
      <c r="C2621">
        <v>2010</v>
      </c>
      <c r="D2621" t="s">
        <v>22584</v>
      </c>
      <c r="E2621" t="s">
        <v>176</v>
      </c>
      <c r="F2621" t="s">
        <v>44057</v>
      </c>
      <c r="G2621" t="s">
        <v>44036</v>
      </c>
      <c r="H2621">
        <v>108</v>
      </c>
      <c r="I2621" t="s">
        <v>25</v>
      </c>
      <c r="J2621" t="s">
        <v>26</v>
      </c>
      <c r="M2621" t="s">
        <v>23534</v>
      </c>
      <c r="N2621" t="s">
        <v>23535</v>
      </c>
      <c r="O2621" t="s">
        <v>23536</v>
      </c>
      <c r="P2621" t="s">
        <v>20897</v>
      </c>
      <c r="Q2621" t="s">
        <v>23537</v>
      </c>
      <c r="R2621" t="s">
        <v>23538</v>
      </c>
      <c r="S2621" t="s">
        <v>23539</v>
      </c>
      <c r="T2621">
        <v>6</v>
      </c>
      <c r="U2621">
        <v>79681</v>
      </c>
      <c r="V2621" s="12">
        <f>W2621*1.18690152988223</f>
        <v>23738030.597644601</v>
      </c>
      <c r="W2621" s="3">
        <v>20000000</v>
      </c>
      <c r="X2621" s="13">
        <f>Y2621*1.18690152988223</f>
        <v>74715907.076273859</v>
      </c>
      <c r="Y2621" s="3">
        <v>62950384</v>
      </c>
      <c r="Z2621" s="13">
        <f>AA2621*1.18690152988223</f>
        <v>105796897.45348425</v>
      </c>
      <c r="AA2621" s="3">
        <v>89137047</v>
      </c>
      <c r="AB2621">
        <v>207</v>
      </c>
    </row>
    <row r="2622" spans="1:28" x14ac:dyDescent="0.2">
      <c r="A2622" t="s">
        <v>36409</v>
      </c>
      <c r="B2622" t="s">
        <v>36410</v>
      </c>
      <c r="C2622">
        <v>2019</v>
      </c>
      <c r="D2622" t="s">
        <v>36411</v>
      </c>
      <c r="E2622" t="s">
        <v>44043</v>
      </c>
      <c r="F2622" t="s">
        <v>44046</v>
      </c>
      <c r="G2622" t="s">
        <v>44045</v>
      </c>
      <c r="H2622">
        <v>108</v>
      </c>
      <c r="I2622" t="s">
        <v>35094</v>
      </c>
      <c r="J2622" t="s">
        <v>26</v>
      </c>
      <c r="M2622" t="s">
        <v>28608</v>
      </c>
      <c r="N2622" t="s">
        <v>36412</v>
      </c>
      <c r="O2622" t="s">
        <v>36413</v>
      </c>
      <c r="P2622" t="s">
        <v>36414</v>
      </c>
      <c r="Q2622" t="s">
        <v>36414</v>
      </c>
      <c r="R2622" t="s">
        <v>36415</v>
      </c>
      <c r="S2622" t="s">
        <v>36416</v>
      </c>
      <c r="T2622">
        <v>6.2</v>
      </c>
      <c r="U2622">
        <v>54953</v>
      </c>
      <c r="V2622" s="12">
        <f>W2622*1.01233684194057</f>
        <v>25308421.048514251</v>
      </c>
      <c r="W2622" s="3">
        <v>25000000</v>
      </c>
      <c r="X2622" s="13">
        <f>Y2622*1.01233684194057</f>
        <v>69797664.166539624</v>
      </c>
      <c r="Y2622" s="3">
        <v>68947075</v>
      </c>
      <c r="Z2622" s="13">
        <f>AA2622*1.01233684194057</f>
        <v>105835266.37078208</v>
      </c>
      <c r="AA2622" s="3">
        <v>104545505</v>
      </c>
      <c r="AB2622">
        <v>614</v>
      </c>
    </row>
    <row r="2623" spans="1:28" x14ac:dyDescent="0.2">
      <c r="A2623" t="s">
        <v>26181</v>
      </c>
      <c r="B2623" t="s">
        <v>26182</v>
      </c>
      <c r="C2623">
        <v>2013</v>
      </c>
      <c r="D2623" t="s">
        <v>26183</v>
      </c>
      <c r="E2623" t="s">
        <v>16512</v>
      </c>
      <c r="F2623" t="s">
        <v>44031</v>
      </c>
      <c r="G2623" t="s">
        <v>44034</v>
      </c>
      <c r="H2623">
        <v>130</v>
      </c>
      <c r="I2623" t="s">
        <v>5806</v>
      </c>
      <c r="J2623" t="s">
        <v>26</v>
      </c>
      <c r="M2623" t="s">
        <v>1757</v>
      </c>
      <c r="N2623" t="s">
        <v>26184</v>
      </c>
      <c r="O2623" t="s">
        <v>26185</v>
      </c>
      <c r="P2623" t="s">
        <v>26186</v>
      </c>
      <c r="Q2623" t="s">
        <v>26187</v>
      </c>
      <c r="R2623" t="s">
        <v>26188</v>
      </c>
      <c r="S2623" t="s">
        <v>26189</v>
      </c>
      <c r="T2623">
        <v>5.9</v>
      </c>
      <c r="U2623">
        <v>126241</v>
      </c>
      <c r="V2623" s="12">
        <f>W2623*1.11098185502045</f>
        <v>66658911.301226996</v>
      </c>
      <c r="W2623" s="3">
        <v>60000000</v>
      </c>
      <c r="X2623" s="13">
        <f>Y2623*1.11098185502045</f>
        <v>34624217.235073291</v>
      </c>
      <c r="Y2623" s="3">
        <v>31165421</v>
      </c>
      <c r="Z2623" s="13">
        <f>AA2623*1.11098185502045</f>
        <v>105983861.63413377</v>
      </c>
      <c r="AA2623" s="3">
        <v>95396573</v>
      </c>
      <c r="AB2623">
        <v>502</v>
      </c>
    </row>
    <row r="2624" spans="1:28" x14ac:dyDescent="0.2">
      <c r="A2624" t="s">
        <v>40428</v>
      </c>
      <c r="B2624" t="s">
        <v>40429</v>
      </c>
      <c r="C2624">
        <v>2017</v>
      </c>
      <c r="D2624" t="s">
        <v>37309</v>
      </c>
      <c r="E2624" t="s">
        <v>3496</v>
      </c>
      <c r="F2624" t="s">
        <v>44033</v>
      </c>
      <c r="G2624" t="s">
        <v>44042</v>
      </c>
      <c r="H2624">
        <v>104</v>
      </c>
      <c r="I2624" t="s">
        <v>495</v>
      </c>
      <c r="J2624" t="s">
        <v>26</v>
      </c>
      <c r="K2624" t="s">
        <v>934</v>
      </c>
      <c r="L2624" t="s">
        <v>1793</v>
      </c>
      <c r="M2624" t="s">
        <v>19542</v>
      </c>
      <c r="N2624" t="s">
        <v>21443</v>
      </c>
      <c r="O2624" t="s">
        <v>40430</v>
      </c>
      <c r="P2624" t="s">
        <v>8109</v>
      </c>
      <c r="Q2624" t="s">
        <v>40431</v>
      </c>
      <c r="R2624" t="s">
        <v>40432</v>
      </c>
      <c r="S2624" t="s">
        <v>40433</v>
      </c>
      <c r="T2624">
        <v>6.6</v>
      </c>
      <c r="U2624">
        <v>202381</v>
      </c>
      <c r="V2624" s="12">
        <f>W2624*1.05585427545692</f>
        <v>61239547.976501361</v>
      </c>
      <c r="W2624" s="3">
        <v>58000000</v>
      </c>
      <c r="X2624" s="13">
        <f>Y2624*1.05585427545692</f>
        <v>31922721.392958581</v>
      </c>
      <c r="Y2624" s="3">
        <v>30234022</v>
      </c>
      <c r="Z2624" s="13">
        <f>AA2624*1.05585427545692</f>
        <v>106157495.72726022</v>
      </c>
      <c r="AA2624" s="3">
        <v>100541806</v>
      </c>
      <c r="AB2624">
        <v>1070</v>
      </c>
    </row>
    <row r="2625" spans="1:28" hidden="1" x14ac:dyDescent="0.2">
      <c r="A2625" t="s">
        <v>24436</v>
      </c>
      <c r="B2625" t="s">
        <v>24437</v>
      </c>
      <c r="C2625">
        <v>2017</v>
      </c>
      <c r="D2625" s="1">
        <v>42984</v>
      </c>
      <c r="E2625" t="s">
        <v>44041</v>
      </c>
      <c r="F2625" t="s">
        <v>44032</v>
      </c>
      <c r="G2625" t="s">
        <v>44045</v>
      </c>
      <c r="H2625">
        <v>86</v>
      </c>
      <c r="I2625" t="s">
        <v>177</v>
      </c>
      <c r="J2625" t="s">
        <v>26</v>
      </c>
      <c r="M2625" t="s">
        <v>24438</v>
      </c>
      <c r="N2625" t="s">
        <v>24438</v>
      </c>
      <c r="O2625" t="s">
        <v>24439</v>
      </c>
      <c r="P2625" t="s">
        <v>24440</v>
      </c>
      <c r="Q2625" t="s">
        <v>24441</v>
      </c>
      <c r="R2625" t="s">
        <v>24442</v>
      </c>
      <c r="S2625" t="s">
        <v>24443</v>
      </c>
      <c r="T2625">
        <v>6.2</v>
      </c>
      <c r="U2625">
        <v>10968</v>
      </c>
      <c r="W2625"/>
      <c r="X2625"/>
      <c r="Y2625"/>
      <c r="Z2625"/>
      <c r="AA2625"/>
      <c r="AB2625">
        <v>64</v>
      </c>
    </row>
    <row r="2626" spans="1:28" x14ac:dyDescent="0.2">
      <c r="A2626" t="s">
        <v>4823</v>
      </c>
      <c r="B2626" t="s">
        <v>4824</v>
      </c>
      <c r="C2626">
        <v>2002</v>
      </c>
      <c r="D2626" t="s">
        <v>4117</v>
      </c>
      <c r="E2626" t="s">
        <v>176</v>
      </c>
      <c r="H2626">
        <v>116</v>
      </c>
      <c r="I2626" t="s">
        <v>25</v>
      </c>
      <c r="J2626" t="s">
        <v>26</v>
      </c>
      <c r="M2626" t="s">
        <v>4825</v>
      </c>
      <c r="N2626" t="s">
        <v>4826</v>
      </c>
      <c r="O2626" t="s">
        <v>4827</v>
      </c>
      <c r="P2626" t="s">
        <v>1516</v>
      </c>
      <c r="Q2626" t="s">
        <v>4828</v>
      </c>
      <c r="R2626" t="s">
        <v>4829</v>
      </c>
      <c r="S2626" t="s">
        <v>4830</v>
      </c>
      <c r="T2626">
        <v>6.1</v>
      </c>
      <c r="U2626">
        <v>17846</v>
      </c>
      <c r="V2626" s="12">
        <f>W2626*1.43863813229572</f>
        <v>38843229.57198444</v>
      </c>
      <c r="W2626" s="3">
        <v>27000000</v>
      </c>
      <c r="X2626" s="13">
        <f>Y2626*1.43863813229572</f>
        <v>100127798.38785994</v>
      </c>
      <c r="Y2626" s="3">
        <v>69599016</v>
      </c>
      <c r="Z2626" s="13">
        <f>AA2626*1.43863813229572</f>
        <v>106227946.32373542</v>
      </c>
      <c r="AA2626" s="3">
        <v>73839240</v>
      </c>
      <c r="AB2626">
        <v>199</v>
      </c>
    </row>
    <row r="2627" spans="1:28" x14ac:dyDescent="0.2">
      <c r="A2627" t="s">
        <v>11242</v>
      </c>
      <c r="B2627" t="s">
        <v>11243</v>
      </c>
      <c r="C2627">
        <v>2006</v>
      </c>
      <c r="D2627" t="s">
        <v>8498</v>
      </c>
      <c r="E2627" t="s">
        <v>44041</v>
      </c>
      <c r="F2627" t="s">
        <v>44042</v>
      </c>
      <c r="H2627">
        <v>105</v>
      </c>
      <c r="I2627" t="s">
        <v>25</v>
      </c>
      <c r="J2627" t="s">
        <v>26</v>
      </c>
      <c r="M2627" t="s">
        <v>8368</v>
      </c>
      <c r="N2627" t="s">
        <v>11244</v>
      </c>
      <c r="O2627" t="s">
        <v>11245</v>
      </c>
      <c r="P2627" t="s">
        <v>7194</v>
      </c>
      <c r="Q2627" t="s">
        <v>11246</v>
      </c>
      <c r="R2627" t="s">
        <v>11247</v>
      </c>
      <c r="S2627" t="s">
        <v>11248</v>
      </c>
      <c r="T2627">
        <v>5.8</v>
      </c>
      <c r="U2627">
        <v>55656</v>
      </c>
      <c r="V2627" s="12">
        <f>W2627*1.28378472222222</f>
        <v>64189236.111111</v>
      </c>
      <c r="W2627" s="3">
        <v>50000000</v>
      </c>
      <c r="X2627" s="13">
        <f>Y2627*1.28378472222222</f>
        <v>62586031.628367953</v>
      </c>
      <c r="Y2627" s="3">
        <v>48751189</v>
      </c>
      <c r="Z2627" s="13">
        <f>AA2627*1.28378472222222</f>
        <v>106234712.18392344</v>
      </c>
      <c r="AA2627" s="3">
        <v>82751189</v>
      </c>
      <c r="AB2627">
        <v>310</v>
      </c>
    </row>
    <row r="2628" spans="1:28" hidden="1" x14ac:dyDescent="0.2">
      <c r="A2628" t="s">
        <v>24458</v>
      </c>
      <c r="B2628" t="s">
        <v>24459</v>
      </c>
      <c r="C2628">
        <v>2010</v>
      </c>
      <c r="D2628" t="s">
        <v>24096</v>
      </c>
      <c r="E2628" t="s">
        <v>16512</v>
      </c>
      <c r="F2628" t="s">
        <v>44051</v>
      </c>
      <c r="G2628" t="s">
        <v>44032</v>
      </c>
      <c r="H2628">
        <v>108</v>
      </c>
      <c r="I2628" t="s">
        <v>50</v>
      </c>
      <c r="J2628" t="s">
        <v>51</v>
      </c>
      <c r="K2628" t="s">
        <v>209</v>
      </c>
      <c r="L2628" t="s">
        <v>26</v>
      </c>
      <c r="M2628" t="s">
        <v>15080</v>
      </c>
      <c r="N2628" t="s">
        <v>24460</v>
      </c>
      <c r="O2628" t="s">
        <v>24461</v>
      </c>
      <c r="P2628" t="s">
        <v>15083</v>
      </c>
      <c r="Q2628" t="s">
        <v>24462</v>
      </c>
      <c r="R2628" t="s">
        <v>24463</v>
      </c>
      <c r="S2628" t="s">
        <v>24464</v>
      </c>
      <c r="T2628">
        <v>7.5</v>
      </c>
      <c r="U2628">
        <v>95542</v>
      </c>
      <c r="W2628"/>
      <c r="X2628"/>
      <c r="Y2628">
        <v>205675</v>
      </c>
      <c r="Z2628"/>
      <c r="AA2628">
        <v>15089448</v>
      </c>
      <c r="AB2628">
        <v>126</v>
      </c>
    </row>
    <row r="2629" spans="1:28" x14ac:dyDescent="0.2">
      <c r="A2629" t="s">
        <v>21020</v>
      </c>
      <c r="B2629" t="s">
        <v>21021</v>
      </c>
      <c r="C2629">
        <v>2010</v>
      </c>
      <c r="D2629" t="s">
        <v>16101</v>
      </c>
      <c r="E2629" t="s">
        <v>176</v>
      </c>
      <c r="F2629" t="s">
        <v>44057</v>
      </c>
      <c r="G2629" t="s">
        <v>44053</v>
      </c>
      <c r="H2629">
        <v>119</v>
      </c>
      <c r="I2629" t="s">
        <v>25</v>
      </c>
      <c r="J2629" t="s">
        <v>26</v>
      </c>
      <c r="M2629" t="s">
        <v>21022</v>
      </c>
      <c r="N2629" t="s">
        <v>21022</v>
      </c>
      <c r="O2629" t="s">
        <v>21023</v>
      </c>
      <c r="P2629" t="s">
        <v>21024</v>
      </c>
      <c r="Q2629" t="s">
        <v>21025</v>
      </c>
      <c r="R2629" t="s">
        <v>21026</v>
      </c>
      <c r="S2629" t="s">
        <v>21027</v>
      </c>
      <c r="T2629">
        <v>6.4</v>
      </c>
      <c r="U2629">
        <v>76855</v>
      </c>
      <c r="V2629" s="12">
        <f>W2629*1.18690152988223</f>
        <v>65279584.143522657</v>
      </c>
      <c r="W2629" s="3">
        <v>55000000</v>
      </c>
      <c r="X2629" s="13">
        <f>Y2629*1.18690152988223</f>
        <v>46812173.759057224</v>
      </c>
      <c r="Y2629" s="3">
        <v>39440655</v>
      </c>
      <c r="Z2629" s="13">
        <f>AA2629*1.18690152988223</f>
        <v>106251155.52840996</v>
      </c>
      <c r="AA2629" s="3">
        <v>89519773</v>
      </c>
      <c r="AB2629">
        <v>256</v>
      </c>
    </row>
    <row r="2630" spans="1:28" x14ac:dyDescent="0.2">
      <c r="A2630" t="s">
        <v>42182</v>
      </c>
      <c r="B2630" t="s">
        <v>42183</v>
      </c>
      <c r="C2630">
        <v>2018</v>
      </c>
      <c r="D2630" s="1">
        <v>43323</v>
      </c>
      <c r="E2630" t="s">
        <v>1045</v>
      </c>
      <c r="H2630">
        <v>111</v>
      </c>
      <c r="I2630" t="s">
        <v>25</v>
      </c>
      <c r="J2630" t="s">
        <v>26</v>
      </c>
      <c r="K2630" t="s">
        <v>308</v>
      </c>
      <c r="L2630" t="s">
        <v>27</v>
      </c>
      <c r="M2630" t="s">
        <v>4816</v>
      </c>
      <c r="N2630" t="s">
        <v>42184</v>
      </c>
      <c r="O2630" t="s">
        <v>42185</v>
      </c>
      <c r="P2630" t="s">
        <v>18186</v>
      </c>
      <c r="Q2630" t="s">
        <v>42186</v>
      </c>
      <c r="R2630" t="s">
        <v>42187</v>
      </c>
      <c r="S2630" t="s">
        <v>42188</v>
      </c>
      <c r="T2630">
        <v>5.6</v>
      </c>
      <c r="U2630">
        <v>32865</v>
      </c>
      <c r="V2630" s="12">
        <f>W2630*1.03068014830331</f>
        <v>29889724.300795987</v>
      </c>
      <c r="W2630" s="3">
        <v>29000000</v>
      </c>
      <c r="X2630" s="13">
        <f>Y2630*1.03068014830331</f>
        <v>79711905.978048965</v>
      </c>
      <c r="Y2630" s="3">
        <v>77339130</v>
      </c>
      <c r="Z2630" s="13">
        <f>AA2630*1.03068014830331</f>
        <v>106269181.62798297</v>
      </c>
      <c r="AA2630" s="3">
        <v>103105878</v>
      </c>
      <c r="AB2630">
        <v>301</v>
      </c>
    </row>
    <row r="2631" spans="1:28" hidden="1" x14ac:dyDescent="0.2">
      <c r="A2631" t="s">
        <v>24483</v>
      </c>
      <c r="B2631" t="s">
        <v>24484</v>
      </c>
      <c r="C2631">
        <v>2011</v>
      </c>
      <c r="D2631" t="s">
        <v>22702</v>
      </c>
      <c r="E2631" t="s">
        <v>44041</v>
      </c>
      <c r="F2631" t="s">
        <v>44032</v>
      </c>
      <c r="G2631" t="s">
        <v>44049</v>
      </c>
      <c r="H2631">
        <v>105</v>
      </c>
      <c r="I2631" t="s">
        <v>25</v>
      </c>
      <c r="J2631" t="s">
        <v>26</v>
      </c>
      <c r="M2631" t="s">
        <v>24485</v>
      </c>
      <c r="N2631" t="s">
        <v>24486</v>
      </c>
      <c r="O2631" t="s">
        <v>24487</v>
      </c>
      <c r="P2631" t="s">
        <v>16031</v>
      </c>
      <c r="Q2631" t="s">
        <v>24488</v>
      </c>
      <c r="R2631" t="s">
        <v>24489</v>
      </c>
      <c r="S2631" t="s">
        <v>24490</v>
      </c>
      <c r="T2631">
        <v>5.7</v>
      </c>
      <c r="U2631">
        <v>18495</v>
      </c>
      <c r="W2631"/>
      <c r="X2631"/>
      <c r="Y2631">
        <v>45469</v>
      </c>
      <c r="Z2631"/>
      <c r="AA2631">
        <v>1271319</v>
      </c>
      <c r="AB2631">
        <v>94</v>
      </c>
    </row>
    <row r="2632" spans="1:28" x14ac:dyDescent="0.2">
      <c r="A2632" t="s">
        <v>28734</v>
      </c>
      <c r="B2632" t="s">
        <v>28735</v>
      </c>
      <c r="C2632">
        <v>2015</v>
      </c>
      <c r="D2632" s="1">
        <v>42370</v>
      </c>
      <c r="E2632" t="s">
        <v>44037</v>
      </c>
      <c r="F2632" t="s">
        <v>44031</v>
      </c>
      <c r="G2632" t="s">
        <v>44032</v>
      </c>
      <c r="H2632">
        <v>108</v>
      </c>
      <c r="I2632" t="s">
        <v>28736</v>
      </c>
      <c r="J2632" t="s">
        <v>26</v>
      </c>
      <c r="M2632" t="s">
        <v>28737</v>
      </c>
      <c r="N2632" t="s">
        <v>28738</v>
      </c>
      <c r="O2632" t="s">
        <v>28739</v>
      </c>
      <c r="P2632" t="s">
        <v>12600</v>
      </c>
      <c r="Q2632" t="s">
        <v>28740</v>
      </c>
      <c r="R2632" t="s">
        <v>28741</v>
      </c>
      <c r="S2632" t="s">
        <v>28742</v>
      </c>
      <c r="T2632">
        <v>7.7</v>
      </c>
      <c r="U2632">
        <v>55109</v>
      </c>
      <c r="V2632" s="12">
        <f>W2632*1.09195121025074</f>
        <v>88666438.272360086</v>
      </c>
      <c r="W2632" s="3">
        <v>81200000</v>
      </c>
      <c r="X2632" s="13">
        <f>Y2632*1.09195121025074</f>
        <v>1462288.647109699</v>
      </c>
      <c r="Y2632" s="3">
        <v>1339152</v>
      </c>
      <c r="Z2632" s="13">
        <f>AA2632*1.09195121025074</f>
        <v>106543044.52317752</v>
      </c>
      <c r="AA2632" s="3">
        <v>97571250</v>
      </c>
      <c r="AB2632">
        <v>135</v>
      </c>
    </row>
    <row r="2633" spans="1:28" x14ac:dyDescent="0.2">
      <c r="A2633" t="s">
        <v>1782</v>
      </c>
      <c r="B2633" t="s">
        <v>1783</v>
      </c>
      <c r="C2633">
        <v>2004</v>
      </c>
      <c r="D2633" s="1">
        <v>38332</v>
      </c>
      <c r="E2633" t="s">
        <v>3496</v>
      </c>
      <c r="F2633" t="s">
        <v>44045</v>
      </c>
      <c r="G2633" t="s">
        <v>44042</v>
      </c>
      <c r="H2633">
        <v>114</v>
      </c>
      <c r="I2633" t="s">
        <v>25</v>
      </c>
      <c r="J2633" t="s">
        <v>26</v>
      </c>
      <c r="M2633" t="s">
        <v>309</v>
      </c>
      <c r="N2633" t="s">
        <v>1784</v>
      </c>
      <c r="O2633" t="s">
        <v>1785</v>
      </c>
      <c r="P2633" t="s">
        <v>1786</v>
      </c>
      <c r="Q2633" t="s">
        <v>1787</v>
      </c>
      <c r="R2633" t="s">
        <v>1788</v>
      </c>
      <c r="S2633" t="s">
        <v>1789</v>
      </c>
      <c r="T2633">
        <v>5.2</v>
      </c>
      <c r="U2633">
        <v>32932</v>
      </c>
      <c r="V2633" s="12">
        <f>W2633*1.37009528851244</f>
        <v>109607623.0809952</v>
      </c>
      <c r="W2633" s="3">
        <v>80000000</v>
      </c>
      <c r="X2633" s="13">
        <f>Y2633*1.37009528851244</f>
        <v>57300105.974833228</v>
      </c>
      <c r="Y2633" s="3">
        <v>41821986</v>
      </c>
      <c r="Z2633" s="13">
        <f>AA2633*1.37009528851244</f>
        <v>107018171.75770774</v>
      </c>
      <c r="AA2633" s="3">
        <v>78110021</v>
      </c>
      <c r="AB2633">
        <v>311</v>
      </c>
    </row>
    <row r="2634" spans="1:28" hidden="1" x14ac:dyDescent="0.2">
      <c r="A2634" t="s">
        <v>24505</v>
      </c>
      <c r="B2634" t="s">
        <v>24506</v>
      </c>
      <c r="C2634">
        <v>2010</v>
      </c>
      <c r="D2634" s="1">
        <v>41457</v>
      </c>
      <c r="E2634" t="s">
        <v>176</v>
      </c>
      <c r="F2634" t="s">
        <v>44046</v>
      </c>
      <c r="G2634" t="s">
        <v>44042</v>
      </c>
      <c r="H2634">
        <v>93</v>
      </c>
      <c r="I2634" t="s">
        <v>25</v>
      </c>
      <c r="J2634" t="s">
        <v>26</v>
      </c>
      <c r="M2634" t="s">
        <v>24507</v>
      </c>
      <c r="N2634" t="s">
        <v>24508</v>
      </c>
      <c r="O2634" t="s">
        <v>24509</v>
      </c>
      <c r="P2634" t="s">
        <v>24510</v>
      </c>
      <c r="Q2634" t="s">
        <v>24511</v>
      </c>
      <c r="R2634" t="s">
        <v>24512</v>
      </c>
      <c r="S2634" t="s">
        <v>24513</v>
      </c>
      <c r="T2634">
        <v>5.4</v>
      </c>
      <c r="U2634">
        <v>10309</v>
      </c>
      <c r="W2634">
        <v>1000000</v>
      </c>
      <c r="X2634"/>
      <c r="Y2634"/>
      <c r="Z2634"/>
      <c r="AA2634">
        <v>28491</v>
      </c>
      <c r="AB2634">
        <v>120</v>
      </c>
    </row>
    <row r="2635" spans="1:28" hidden="1" x14ac:dyDescent="0.2">
      <c r="A2635" t="s">
        <v>24514</v>
      </c>
      <c r="B2635" t="s">
        <v>24515</v>
      </c>
      <c r="C2635">
        <v>2010</v>
      </c>
      <c r="D2635" s="1">
        <v>40849</v>
      </c>
      <c r="E2635" t="s">
        <v>176</v>
      </c>
      <c r="F2635" t="s">
        <v>44046</v>
      </c>
      <c r="G2635" t="s">
        <v>44045</v>
      </c>
      <c r="H2635">
        <v>91</v>
      </c>
      <c r="I2635" t="s">
        <v>24516</v>
      </c>
      <c r="J2635" t="s">
        <v>26</v>
      </c>
      <c r="K2635" t="s">
        <v>308</v>
      </c>
      <c r="M2635" t="s">
        <v>24517</v>
      </c>
      <c r="N2635" t="s">
        <v>24518</v>
      </c>
      <c r="O2635" t="s">
        <v>24519</v>
      </c>
      <c r="P2635" t="s">
        <v>15704</v>
      </c>
      <c r="Q2635" t="s">
        <v>24520</v>
      </c>
      <c r="R2635" t="s">
        <v>24521</v>
      </c>
      <c r="S2635" t="s">
        <v>24522</v>
      </c>
      <c r="T2635">
        <v>5.2</v>
      </c>
      <c r="U2635">
        <v>16186</v>
      </c>
      <c r="W2635"/>
      <c r="X2635"/>
      <c r="Y2635"/>
      <c r="Z2635"/>
      <c r="AA2635">
        <v>177182</v>
      </c>
      <c r="AB2635">
        <v>70</v>
      </c>
    </row>
    <row r="2636" spans="1:28" x14ac:dyDescent="0.2">
      <c r="A2636" t="s">
        <v>36920</v>
      </c>
      <c r="B2636" t="s">
        <v>36921</v>
      </c>
      <c r="C2636">
        <v>2015</v>
      </c>
      <c r="D2636" t="s">
        <v>31115</v>
      </c>
      <c r="E2636" t="s">
        <v>3496</v>
      </c>
      <c r="F2636" t="s">
        <v>44045</v>
      </c>
      <c r="G2636" t="s">
        <v>44042</v>
      </c>
      <c r="H2636">
        <v>94</v>
      </c>
      <c r="I2636" t="s">
        <v>25</v>
      </c>
      <c r="J2636" t="s">
        <v>26</v>
      </c>
      <c r="M2636" t="s">
        <v>2250</v>
      </c>
      <c r="N2636" t="s">
        <v>2250</v>
      </c>
      <c r="O2636" t="s">
        <v>36922</v>
      </c>
      <c r="P2636" t="s">
        <v>36923</v>
      </c>
      <c r="Q2636" t="s">
        <v>36924</v>
      </c>
      <c r="R2636" t="s">
        <v>36925</v>
      </c>
      <c r="S2636" t="s">
        <v>36926</v>
      </c>
      <c r="T2636">
        <v>6.2</v>
      </c>
      <c r="U2636">
        <v>110611</v>
      </c>
      <c r="V2636" s="12">
        <f>W2636*1.09195121025074</f>
        <v>5459756.0512537006</v>
      </c>
      <c r="W2636" s="3">
        <v>5000000</v>
      </c>
      <c r="X2636" s="13">
        <f>Y2636*1.09195121025074</f>
        <v>71201885.270486832</v>
      </c>
      <c r="Y2636" s="3">
        <v>65206105</v>
      </c>
      <c r="Z2636" s="13">
        <f>AA2636*1.09195121025074</f>
        <v>107502664.35016039</v>
      </c>
      <c r="AA2636" s="3">
        <v>98450062</v>
      </c>
      <c r="AB2636">
        <v>619</v>
      </c>
    </row>
    <row r="2637" spans="1:28" x14ac:dyDescent="0.2">
      <c r="A2637" t="s">
        <v>6086</v>
      </c>
      <c r="B2637" t="s">
        <v>6087</v>
      </c>
      <c r="C2637">
        <v>2003</v>
      </c>
      <c r="D2637" t="s">
        <v>3206</v>
      </c>
      <c r="E2637" t="s">
        <v>1045</v>
      </c>
      <c r="F2637" t="s">
        <v>44044</v>
      </c>
      <c r="G2637" t="s">
        <v>44032</v>
      </c>
      <c r="H2637">
        <v>92</v>
      </c>
      <c r="I2637" t="s">
        <v>319</v>
      </c>
      <c r="J2637" t="s">
        <v>26</v>
      </c>
      <c r="M2637" t="s">
        <v>718</v>
      </c>
      <c r="N2637" t="s">
        <v>6088</v>
      </c>
      <c r="O2637" t="s">
        <v>6089</v>
      </c>
      <c r="P2637" t="s">
        <v>517</v>
      </c>
      <c r="Q2637" t="s">
        <v>6090</v>
      </c>
      <c r="R2637" t="s">
        <v>6091</v>
      </c>
      <c r="S2637" t="s">
        <v>6092</v>
      </c>
      <c r="T2637">
        <v>7</v>
      </c>
      <c r="U2637">
        <v>131787</v>
      </c>
      <c r="V2637" s="12">
        <f>W2637*1.40658152173913</f>
        <v>32351374.999999989</v>
      </c>
      <c r="W2637" s="3">
        <v>23000000</v>
      </c>
      <c r="X2637" s="13">
        <f>Y2637*1.40658152173913</f>
        <v>84479747.55439128</v>
      </c>
      <c r="Y2637" s="3">
        <v>60060328</v>
      </c>
      <c r="Z2637" s="13">
        <f>AA2637*1.40658152173913</f>
        <v>107587857.8857554</v>
      </c>
      <c r="AA2637" s="3">
        <v>76488889</v>
      </c>
      <c r="AB2637">
        <v>500</v>
      </c>
    </row>
    <row r="2638" spans="1:28" x14ac:dyDescent="0.2">
      <c r="A2638" t="s">
        <v>42939</v>
      </c>
      <c r="B2638" t="s">
        <v>42940</v>
      </c>
      <c r="C2638">
        <v>2020</v>
      </c>
      <c r="D2638" t="s">
        <v>25806</v>
      </c>
      <c r="E2638" t="s">
        <v>44043</v>
      </c>
      <c r="F2638" t="s">
        <v>44032</v>
      </c>
      <c r="G2638" t="s">
        <v>44040</v>
      </c>
      <c r="H2638">
        <v>100</v>
      </c>
      <c r="I2638" t="s">
        <v>177</v>
      </c>
      <c r="J2638" t="s">
        <v>26</v>
      </c>
      <c r="K2638" t="s">
        <v>27</v>
      </c>
      <c r="M2638" t="s">
        <v>42941</v>
      </c>
      <c r="N2638" t="s">
        <v>42942</v>
      </c>
      <c r="O2638" t="s">
        <v>42943</v>
      </c>
      <c r="P2638" t="s">
        <v>7194</v>
      </c>
      <c r="Q2638" t="s">
        <v>42944</v>
      </c>
      <c r="R2638" t="s">
        <v>42945</v>
      </c>
      <c r="S2638" t="s">
        <v>42946</v>
      </c>
      <c r="T2638">
        <v>6.8</v>
      </c>
      <c r="U2638">
        <v>29152</v>
      </c>
      <c r="V2638" s="13">
        <f>W2638</f>
        <v>135000000</v>
      </c>
      <c r="W2638" s="3">
        <v>135000000</v>
      </c>
      <c r="X2638" s="13">
        <f>Y2638</f>
        <v>62342368</v>
      </c>
      <c r="Y2638" s="3">
        <v>62342368</v>
      </c>
      <c r="Z2638" s="13">
        <f>AA2638</f>
        <v>107604626</v>
      </c>
      <c r="AA2638" s="3">
        <v>107604626</v>
      </c>
      <c r="AB2638">
        <v>427</v>
      </c>
    </row>
    <row r="2639" spans="1:28" x14ac:dyDescent="0.2">
      <c r="A2639" t="s">
        <v>42288</v>
      </c>
      <c r="B2639" t="s">
        <v>42289</v>
      </c>
      <c r="C2639">
        <v>2018</v>
      </c>
      <c r="D2639" s="1">
        <v>43559</v>
      </c>
      <c r="E2639" t="s">
        <v>1045</v>
      </c>
      <c r="F2639" t="s">
        <v>44032</v>
      </c>
      <c r="G2639" t="s">
        <v>44036</v>
      </c>
      <c r="H2639">
        <v>104</v>
      </c>
      <c r="I2639" t="s">
        <v>25</v>
      </c>
      <c r="J2639" t="s">
        <v>26</v>
      </c>
      <c r="K2639" t="s">
        <v>3329</v>
      </c>
      <c r="M2639" t="s">
        <v>42290</v>
      </c>
      <c r="N2639" t="s">
        <v>42291</v>
      </c>
      <c r="O2639" t="s">
        <v>42292</v>
      </c>
      <c r="P2639" t="s">
        <v>738</v>
      </c>
      <c r="Q2639" t="s">
        <v>42293</v>
      </c>
      <c r="R2639" t="s">
        <v>42294</v>
      </c>
      <c r="S2639" t="s">
        <v>42295</v>
      </c>
      <c r="T2639">
        <v>6.1</v>
      </c>
      <c r="U2639">
        <v>24375</v>
      </c>
      <c r="V2639" s="12">
        <f>W2639*1.03068014830331</f>
        <v>10306801.483033098</v>
      </c>
      <c r="W2639" s="3">
        <v>10000000</v>
      </c>
      <c r="X2639" s="13">
        <f>Y2639*1.03068014830331</f>
        <v>70669920.129888639</v>
      </c>
      <c r="Y2639" s="3">
        <v>68566296</v>
      </c>
      <c r="Z2639" s="13">
        <f>AA2639*1.03068014830331</f>
        <v>107642367.09636895</v>
      </c>
      <c r="AA2639" s="3">
        <v>104438188</v>
      </c>
      <c r="AB2639">
        <v>310</v>
      </c>
    </row>
    <row r="2640" spans="1:28" hidden="1" x14ac:dyDescent="0.2">
      <c r="A2640" t="s">
        <v>24556</v>
      </c>
      <c r="B2640" t="s">
        <v>24557</v>
      </c>
      <c r="C2640">
        <v>2010</v>
      </c>
      <c r="D2640" t="s">
        <v>24558</v>
      </c>
      <c r="E2640" t="s">
        <v>16512</v>
      </c>
      <c r="F2640" t="s">
        <v>44044</v>
      </c>
      <c r="G2640" t="s">
        <v>44032</v>
      </c>
      <c r="H2640">
        <v>134</v>
      </c>
      <c r="I2640" t="s">
        <v>943</v>
      </c>
      <c r="J2640" t="s">
        <v>944</v>
      </c>
      <c r="M2640" t="s">
        <v>24559</v>
      </c>
      <c r="N2640" t="s">
        <v>24560</v>
      </c>
      <c r="O2640" t="s">
        <v>24561</v>
      </c>
      <c r="P2640" t="s">
        <v>5671</v>
      </c>
      <c r="Q2640" t="s">
        <v>24562</v>
      </c>
      <c r="R2640" t="s">
        <v>24563</v>
      </c>
      <c r="S2640" t="s">
        <v>24564</v>
      </c>
      <c r="T2640">
        <v>7.4</v>
      </c>
      <c r="U2640">
        <v>16104</v>
      </c>
      <c r="W2640"/>
      <c r="X2640"/>
      <c r="Y2640"/>
      <c r="Z2640"/>
      <c r="AA2640">
        <v>102382</v>
      </c>
      <c r="AB2640">
        <v>40</v>
      </c>
    </row>
    <row r="2641" spans="1:28" hidden="1" x14ac:dyDescent="0.2">
      <c r="A2641" t="s">
        <v>14033</v>
      </c>
      <c r="B2641" t="s">
        <v>14034</v>
      </c>
      <c r="C2641">
        <v>2006</v>
      </c>
      <c r="D2641" t="s">
        <v>13028</v>
      </c>
      <c r="E2641" t="s">
        <v>176</v>
      </c>
      <c r="F2641" t="s">
        <v>44034</v>
      </c>
      <c r="G2641" t="s">
        <v>44055</v>
      </c>
      <c r="H2641">
        <v>118</v>
      </c>
      <c r="I2641" t="s">
        <v>3686</v>
      </c>
      <c r="J2641" t="s">
        <v>308</v>
      </c>
      <c r="M2641" t="s">
        <v>884</v>
      </c>
      <c r="N2641" t="s">
        <v>884</v>
      </c>
      <c r="O2641" t="s">
        <v>14035</v>
      </c>
      <c r="P2641" t="s">
        <v>14036</v>
      </c>
      <c r="Q2641" t="s">
        <v>14037</v>
      </c>
      <c r="R2641" t="s">
        <v>14038</v>
      </c>
      <c r="S2641" t="s">
        <v>14039</v>
      </c>
      <c r="T2641">
        <v>8.1999999999999993</v>
      </c>
      <c r="U2641">
        <v>606985</v>
      </c>
      <c r="V2641" s="12">
        <f>W2641*1.28378472222222</f>
        <v>24391909.722222183</v>
      </c>
      <c r="W2641" s="3">
        <v>19000000</v>
      </c>
      <c r="X2641" s="13">
        <f>Y2641*1.28378472222222</f>
        <v>48314743.7637152</v>
      </c>
      <c r="Y2641" s="3">
        <v>37634615</v>
      </c>
      <c r="Z2641" s="13">
        <f>AA2641*1.28378472222222</f>
        <v>107645691.72885399</v>
      </c>
      <c r="AA2641" s="3">
        <v>83850267</v>
      </c>
      <c r="AB2641">
        <v>1278</v>
      </c>
    </row>
    <row r="2642" spans="1:28" x14ac:dyDescent="0.2">
      <c r="A2642" t="s">
        <v>30572</v>
      </c>
      <c r="B2642" t="s">
        <v>30573</v>
      </c>
      <c r="C2642">
        <v>2013</v>
      </c>
      <c r="D2642" t="s">
        <v>25420</v>
      </c>
      <c r="E2642" t="s">
        <v>16512</v>
      </c>
      <c r="F2642" t="s">
        <v>44051</v>
      </c>
      <c r="G2642" t="s">
        <v>44032</v>
      </c>
      <c r="H2642">
        <v>123</v>
      </c>
      <c r="I2642" t="s">
        <v>166</v>
      </c>
      <c r="J2642" t="s">
        <v>26</v>
      </c>
      <c r="K2642" t="s">
        <v>307</v>
      </c>
      <c r="L2642" t="s">
        <v>64</v>
      </c>
      <c r="M2642" t="s">
        <v>954</v>
      </c>
      <c r="N2642" t="s">
        <v>12890</v>
      </c>
      <c r="O2642" t="s">
        <v>30574</v>
      </c>
      <c r="P2642" t="s">
        <v>16834</v>
      </c>
      <c r="Q2642" t="s">
        <v>30575</v>
      </c>
      <c r="R2642" t="s">
        <v>30576</v>
      </c>
      <c r="S2642" t="s">
        <v>30577</v>
      </c>
      <c r="T2642">
        <v>8.1</v>
      </c>
      <c r="U2642">
        <v>422909</v>
      </c>
      <c r="V2642" s="12">
        <f>W2642*1.11098185502045</f>
        <v>42217310.490777098</v>
      </c>
      <c r="W2642" s="3">
        <v>38000000</v>
      </c>
      <c r="X2642" s="13">
        <f>Y2642*1.11098185502045</f>
        <v>29938321.2999136</v>
      </c>
      <c r="Y2642" s="3">
        <v>26947624</v>
      </c>
      <c r="Z2642" s="13">
        <f>AA2642*1.11098185502045</f>
        <v>107746363.244285</v>
      </c>
      <c r="AA2642" s="3">
        <v>96983009</v>
      </c>
      <c r="AB2642">
        <v>576</v>
      </c>
    </row>
    <row r="2643" spans="1:28" x14ac:dyDescent="0.2">
      <c r="A2643" t="s">
        <v>29938</v>
      </c>
      <c r="B2643" t="s">
        <v>29939</v>
      </c>
      <c r="C2643">
        <v>2015</v>
      </c>
      <c r="D2643" t="s">
        <v>17140</v>
      </c>
      <c r="E2643" t="s">
        <v>44035</v>
      </c>
      <c r="F2643" t="s">
        <v>44044</v>
      </c>
      <c r="G2643" t="s">
        <v>44032</v>
      </c>
      <c r="H2643">
        <v>129</v>
      </c>
      <c r="I2643" t="s">
        <v>25</v>
      </c>
      <c r="J2643" t="s">
        <v>26</v>
      </c>
      <c r="M2643" t="s">
        <v>7750</v>
      </c>
      <c r="N2643" t="s">
        <v>29940</v>
      </c>
      <c r="O2643" t="s">
        <v>29941</v>
      </c>
      <c r="P2643" t="s">
        <v>21181</v>
      </c>
      <c r="Q2643" t="s">
        <v>29942</v>
      </c>
      <c r="R2643" t="s">
        <v>29943</v>
      </c>
      <c r="S2643" t="s">
        <v>29944</v>
      </c>
      <c r="T2643">
        <v>8.1</v>
      </c>
      <c r="U2643">
        <v>406847</v>
      </c>
      <c r="V2643" s="12">
        <f>W2643*1.09195121025074</f>
        <v>21839024.205014803</v>
      </c>
      <c r="W2643" s="3">
        <v>20000000</v>
      </c>
      <c r="X2643" s="13">
        <f>Y2643*1.09195121025074</f>
        <v>49198709.131986246</v>
      </c>
      <c r="Y2643" s="3">
        <v>45055776</v>
      </c>
      <c r="Z2643" s="13">
        <f>AA2643*1.09195121025074</f>
        <v>107764942.29525293</v>
      </c>
      <c r="AA2643" s="3">
        <v>98690254</v>
      </c>
      <c r="AB2643">
        <v>615</v>
      </c>
    </row>
    <row r="2644" spans="1:28" x14ac:dyDescent="0.2">
      <c r="A2644" t="s">
        <v>665</v>
      </c>
      <c r="B2644" t="s">
        <v>666</v>
      </c>
      <c r="C2644">
        <v>2000</v>
      </c>
      <c r="D2644" s="1">
        <v>36810</v>
      </c>
      <c r="E2644" t="s">
        <v>176</v>
      </c>
      <c r="F2644" t="s">
        <v>44042</v>
      </c>
      <c r="G2644" t="s">
        <v>44055</v>
      </c>
      <c r="H2644">
        <v>128</v>
      </c>
      <c r="I2644" t="s">
        <v>667</v>
      </c>
      <c r="J2644" t="s">
        <v>26</v>
      </c>
      <c r="K2644" t="s">
        <v>361</v>
      </c>
      <c r="M2644" t="s">
        <v>668</v>
      </c>
      <c r="N2644" t="s">
        <v>669</v>
      </c>
      <c r="O2644" t="s">
        <v>670</v>
      </c>
      <c r="P2644" t="s">
        <v>201</v>
      </c>
      <c r="Q2644" t="s">
        <v>671</v>
      </c>
      <c r="R2644" t="s">
        <v>672</v>
      </c>
      <c r="S2644" t="s">
        <v>673</v>
      </c>
      <c r="T2644">
        <v>6.4</v>
      </c>
      <c r="U2644">
        <v>43780</v>
      </c>
      <c r="V2644" s="12">
        <f>W2644*1.5029674796748</f>
        <v>90178048.780487999</v>
      </c>
      <c r="W2644" s="3">
        <v>60000000</v>
      </c>
      <c r="X2644" s="13">
        <f>Y2644*1.5029674796748</f>
        <v>92184856.048374191</v>
      </c>
      <c r="Y2644" s="3">
        <v>61335230</v>
      </c>
      <c r="Z2644" s="13">
        <f>AA2644*1.5029674796748</f>
        <v>107811318.65117911</v>
      </c>
      <c r="AA2644" s="3">
        <v>71732303</v>
      </c>
      <c r="AB2644">
        <v>282</v>
      </c>
    </row>
    <row r="2645" spans="1:28" x14ac:dyDescent="0.2">
      <c r="A2645" t="s">
        <v>1483</v>
      </c>
      <c r="B2645" t="s">
        <v>1484</v>
      </c>
      <c r="C2645">
        <v>2000</v>
      </c>
      <c r="D2645" s="1">
        <v>36810</v>
      </c>
      <c r="E2645" t="s">
        <v>44043</v>
      </c>
      <c r="F2645" t="s">
        <v>44038</v>
      </c>
      <c r="G2645" t="s">
        <v>44044</v>
      </c>
      <c r="H2645">
        <v>107</v>
      </c>
      <c r="I2645" t="s">
        <v>912</v>
      </c>
      <c r="J2645" t="s">
        <v>26</v>
      </c>
      <c r="M2645" t="s">
        <v>383</v>
      </c>
      <c r="N2645" t="s">
        <v>1486</v>
      </c>
      <c r="O2645" t="s">
        <v>1487</v>
      </c>
      <c r="P2645" t="s">
        <v>386</v>
      </c>
      <c r="Q2645" t="s">
        <v>1488</v>
      </c>
      <c r="R2645" t="s">
        <v>1489</v>
      </c>
      <c r="S2645" t="s">
        <v>1490</v>
      </c>
      <c r="T2645">
        <v>7.7</v>
      </c>
      <c r="U2645">
        <v>279523</v>
      </c>
      <c r="V2645" s="12">
        <f>W2645*1.5029674796748</f>
        <v>39077154.471544802</v>
      </c>
      <c r="W2645" s="3">
        <v>26000000</v>
      </c>
      <c r="X2645" s="13">
        <f>Y2645*1.5029674796748</f>
        <v>68403939.679837555</v>
      </c>
      <c r="Y2645" s="3">
        <v>45512588</v>
      </c>
      <c r="Z2645" s="13">
        <f>AA2645*1.5029674796748</f>
        <v>108015758.29963438</v>
      </c>
      <c r="AA2645" s="3">
        <v>71868327</v>
      </c>
      <c r="AB2645">
        <v>910</v>
      </c>
    </row>
    <row r="2646" spans="1:28" x14ac:dyDescent="0.2">
      <c r="A2646" t="s">
        <v>4256</v>
      </c>
      <c r="B2646" t="s">
        <v>4257</v>
      </c>
      <c r="C2646">
        <v>2001</v>
      </c>
      <c r="D2646" t="s">
        <v>942</v>
      </c>
      <c r="E2646" t="s">
        <v>16512</v>
      </c>
      <c r="F2646" t="s">
        <v>44033</v>
      </c>
      <c r="G2646" t="s">
        <v>44042</v>
      </c>
      <c r="H2646">
        <v>87</v>
      </c>
      <c r="I2646" t="s">
        <v>25</v>
      </c>
      <c r="J2646" t="s">
        <v>26</v>
      </c>
      <c r="M2646" t="s">
        <v>1578</v>
      </c>
      <c r="N2646" t="s">
        <v>1579</v>
      </c>
      <c r="O2646" t="s">
        <v>4258</v>
      </c>
      <c r="P2646" t="s">
        <v>842</v>
      </c>
      <c r="Q2646" t="s">
        <v>4259</v>
      </c>
      <c r="R2646" t="s">
        <v>4260</v>
      </c>
      <c r="S2646" t="s">
        <v>4261</v>
      </c>
      <c r="T2646">
        <v>5.9</v>
      </c>
      <c r="U2646">
        <v>87736</v>
      </c>
      <c r="V2646" s="12">
        <f>W2646*1.46138339920949</f>
        <v>71607786.561265007</v>
      </c>
      <c r="W2646" s="3">
        <v>49000000</v>
      </c>
      <c r="X2646" s="13">
        <f>Y2646*1.46138339920949</f>
        <v>64163128.334308468</v>
      </c>
      <c r="Y2646" s="3">
        <v>43905746</v>
      </c>
      <c r="Z2646" s="13">
        <f>AA2646*1.46138339920949</f>
        <v>108150688.27442716</v>
      </c>
      <c r="AA2646" s="3">
        <v>74005691</v>
      </c>
      <c r="AB2646">
        <v>302</v>
      </c>
    </row>
    <row r="2647" spans="1:28" x14ac:dyDescent="0.2">
      <c r="A2647" t="s">
        <v>13710</v>
      </c>
      <c r="B2647">
        <v>42</v>
      </c>
      <c r="C2647">
        <v>2013</v>
      </c>
      <c r="D2647" s="1">
        <v>41612</v>
      </c>
      <c r="E2647" t="s">
        <v>44035</v>
      </c>
      <c r="F2647" t="s">
        <v>44032</v>
      </c>
      <c r="G2647" t="s">
        <v>44050</v>
      </c>
      <c r="H2647">
        <v>128</v>
      </c>
      <c r="I2647" t="s">
        <v>25</v>
      </c>
      <c r="J2647" t="s">
        <v>26</v>
      </c>
      <c r="M2647" t="s">
        <v>1246</v>
      </c>
      <c r="N2647" t="s">
        <v>1246</v>
      </c>
      <c r="O2647" t="s">
        <v>13711</v>
      </c>
      <c r="P2647" t="s">
        <v>13712</v>
      </c>
      <c r="Q2647" t="s">
        <v>13713</v>
      </c>
      <c r="R2647" t="s">
        <v>91</v>
      </c>
      <c r="S2647" t="s">
        <v>92</v>
      </c>
      <c r="T2647">
        <v>7.5</v>
      </c>
      <c r="U2647">
        <v>83372</v>
      </c>
      <c r="V2647" s="12">
        <f>W2647*1.11098185502045</f>
        <v>44439274.200818002</v>
      </c>
      <c r="W2647" s="3">
        <v>40000000</v>
      </c>
      <c r="X2647" s="13">
        <f>Y2647*1.11098185502045</f>
        <v>105565732.50317828</v>
      </c>
      <c r="Y2647" s="3">
        <v>95020213</v>
      </c>
      <c r="Z2647" s="13">
        <f>AA2647*1.11098185502045</f>
        <v>108288180.20712364</v>
      </c>
      <c r="AA2647" s="3">
        <v>97470701</v>
      </c>
      <c r="AB2647">
        <v>248</v>
      </c>
    </row>
    <row r="2648" spans="1:28" x14ac:dyDescent="0.2">
      <c r="A2648" t="s">
        <v>27217</v>
      </c>
      <c r="B2648" t="s">
        <v>27218</v>
      </c>
      <c r="C2648">
        <v>2012</v>
      </c>
      <c r="D2648" t="s">
        <v>20304</v>
      </c>
      <c r="E2648" t="s">
        <v>1045</v>
      </c>
      <c r="F2648" t="s">
        <v>44036</v>
      </c>
      <c r="H2648">
        <v>123</v>
      </c>
      <c r="I2648" t="s">
        <v>25</v>
      </c>
      <c r="J2648" t="s">
        <v>26</v>
      </c>
      <c r="M2648" t="s">
        <v>98</v>
      </c>
      <c r="N2648" t="s">
        <v>27219</v>
      </c>
      <c r="O2648" t="s">
        <v>27220</v>
      </c>
      <c r="P2648" t="s">
        <v>27221</v>
      </c>
      <c r="Q2648" t="s">
        <v>27222</v>
      </c>
      <c r="R2648" t="s">
        <v>27223</v>
      </c>
      <c r="S2648" t="s">
        <v>27224</v>
      </c>
      <c r="T2648">
        <v>6.6</v>
      </c>
      <c r="U2648">
        <v>43236</v>
      </c>
      <c r="V2648" s="12">
        <f>W2648*1.12725506764114</f>
        <v>13527060.81169368</v>
      </c>
      <c r="W2648" s="3">
        <v>12000000</v>
      </c>
      <c r="X2648" s="13">
        <f>Y2648*1.12725506764114</f>
        <v>103197050.7646323</v>
      </c>
      <c r="Y2648" s="3">
        <v>91547205</v>
      </c>
      <c r="Z2648" s="13">
        <f>AA2648*1.12725506764114</f>
        <v>108295965.86660361</v>
      </c>
      <c r="AA2648" s="3">
        <v>96070507</v>
      </c>
      <c r="AB2648">
        <v>72</v>
      </c>
    </row>
    <row r="2649" spans="1:28" x14ac:dyDescent="0.2">
      <c r="A2649" t="s">
        <v>23423</v>
      </c>
      <c r="B2649" t="s">
        <v>23424</v>
      </c>
      <c r="C2649">
        <v>2013</v>
      </c>
      <c r="D2649" s="1">
        <v>41522</v>
      </c>
      <c r="E2649" t="s">
        <v>44048</v>
      </c>
      <c r="F2649" t="s">
        <v>44046</v>
      </c>
      <c r="G2649" t="s">
        <v>44042</v>
      </c>
      <c r="H2649">
        <v>91</v>
      </c>
      <c r="I2649" t="s">
        <v>25</v>
      </c>
      <c r="J2649" t="s">
        <v>26</v>
      </c>
      <c r="K2649" t="s">
        <v>11419</v>
      </c>
      <c r="M2649" t="s">
        <v>23425</v>
      </c>
      <c r="N2649" t="s">
        <v>23426</v>
      </c>
      <c r="O2649" t="s">
        <v>23427</v>
      </c>
      <c r="P2649" t="s">
        <v>23428</v>
      </c>
      <c r="Q2649" t="s">
        <v>23429</v>
      </c>
      <c r="R2649" t="s">
        <v>23430</v>
      </c>
      <c r="S2649" t="s">
        <v>23431</v>
      </c>
      <c r="T2649">
        <v>6.5</v>
      </c>
      <c r="U2649">
        <v>153997</v>
      </c>
      <c r="V2649" s="12">
        <f>W2649*1.11098185502045</f>
        <v>18886691.535347652</v>
      </c>
      <c r="W2649" s="3">
        <v>17000000</v>
      </c>
      <c r="X2649" s="13">
        <f>Y2649*1.11098185502045</f>
        <v>60259495.834922083</v>
      </c>
      <c r="Y2649" s="3">
        <v>54239856</v>
      </c>
      <c r="Z2649" s="13">
        <f>AA2649*1.11098185502045</f>
        <v>108368449.75713071</v>
      </c>
      <c r="AA2649" s="3">
        <v>97542952</v>
      </c>
      <c r="AB2649">
        <v>909</v>
      </c>
    </row>
    <row r="2650" spans="1:28" x14ac:dyDescent="0.2">
      <c r="A2650" t="s">
        <v>28191</v>
      </c>
      <c r="B2650" t="s">
        <v>28192</v>
      </c>
      <c r="C2650">
        <v>2013</v>
      </c>
      <c r="D2650" t="s">
        <v>20931</v>
      </c>
      <c r="E2650" t="s">
        <v>176</v>
      </c>
      <c r="F2650" t="s">
        <v>44036</v>
      </c>
      <c r="G2650" t="s">
        <v>44042</v>
      </c>
      <c r="H2650">
        <v>115</v>
      </c>
      <c r="I2650" t="s">
        <v>25</v>
      </c>
      <c r="J2650" t="s">
        <v>26</v>
      </c>
      <c r="K2650" t="s">
        <v>4428</v>
      </c>
      <c r="M2650" t="s">
        <v>178</v>
      </c>
      <c r="N2650" t="s">
        <v>28193</v>
      </c>
      <c r="O2650" t="s">
        <v>28194</v>
      </c>
      <c r="P2650" t="s">
        <v>24081</v>
      </c>
      <c r="Q2650" t="s">
        <v>28195</v>
      </c>
      <c r="R2650" t="s">
        <v>28196</v>
      </c>
      <c r="S2650" t="s">
        <v>28197</v>
      </c>
      <c r="T2650">
        <v>6.7</v>
      </c>
      <c r="U2650">
        <v>102481</v>
      </c>
      <c r="V2650" s="12">
        <f>W2650*1.11098185502045</f>
        <v>31107491.940572601</v>
      </c>
      <c r="W2650" s="3">
        <v>28000000</v>
      </c>
      <c r="X2650" s="13">
        <f>Y2650*1.11098185502045</f>
        <v>79267577.691676691</v>
      </c>
      <c r="Y2650" s="3">
        <v>71349120</v>
      </c>
      <c r="Z2650" s="13">
        <f>AA2650*1.11098185502045</f>
        <v>108425318.6963255</v>
      </c>
      <c r="AA2650" s="3">
        <v>97594140</v>
      </c>
      <c r="AB2650">
        <v>201</v>
      </c>
    </row>
    <row r="2651" spans="1:28" x14ac:dyDescent="0.2">
      <c r="A2651" t="s">
        <v>3167</v>
      </c>
      <c r="B2651" t="s">
        <v>3168</v>
      </c>
      <c r="C2651">
        <v>2002</v>
      </c>
      <c r="D2651" s="1">
        <v>37320</v>
      </c>
      <c r="E2651" t="s">
        <v>16512</v>
      </c>
      <c r="F2651" t="s">
        <v>44031</v>
      </c>
      <c r="G2651" t="s">
        <v>44032</v>
      </c>
      <c r="H2651">
        <v>131</v>
      </c>
      <c r="I2651" t="s">
        <v>3169</v>
      </c>
      <c r="J2651" t="s">
        <v>26</v>
      </c>
      <c r="M2651" t="s">
        <v>3170</v>
      </c>
      <c r="N2651" t="s">
        <v>3171</v>
      </c>
      <c r="O2651" t="s">
        <v>3172</v>
      </c>
      <c r="P2651" t="s">
        <v>3173</v>
      </c>
      <c r="Q2651" t="s">
        <v>3173</v>
      </c>
      <c r="R2651" t="s">
        <v>3174</v>
      </c>
      <c r="S2651" t="s">
        <v>3175</v>
      </c>
      <c r="T2651">
        <v>7.8</v>
      </c>
      <c r="U2651">
        <v>126871</v>
      </c>
      <c r="V2651" s="12">
        <f>W2651*1.43863813229572</f>
        <v>50352334.630350202</v>
      </c>
      <c r="W2651" s="3">
        <v>35000000</v>
      </c>
      <c r="X2651" s="13">
        <f>Y2651*1.43863813229572</f>
        <v>78023189.662490278</v>
      </c>
      <c r="Y2651" s="3">
        <v>54234062</v>
      </c>
      <c r="Z2651" s="13">
        <f>AA2651*1.43863813229572</f>
        <v>108466191.03906617</v>
      </c>
      <c r="AA2651" s="3">
        <v>75395048</v>
      </c>
      <c r="AB2651">
        <v>603</v>
      </c>
    </row>
    <row r="2652" spans="1:28" x14ac:dyDescent="0.2">
      <c r="A2652" t="s">
        <v>25954</v>
      </c>
      <c r="B2652" t="s">
        <v>25955</v>
      </c>
      <c r="C2652">
        <v>2012</v>
      </c>
      <c r="D2652" t="s">
        <v>25956</v>
      </c>
      <c r="E2652" t="s">
        <v>16512</v>
      </c>
      <c r="F2652" t="s">
        <v>44044</v>
      </c>
      <c r="G2652" t="s">
        <v>44032</v>
      </c>
      <c r="H2652">
        <v>109</v>
      </c>
      <c r="I2652" t="s">
        <v>3037</v>
      </c>
      <c r="J2652" t="s">
        <v>26</v>
      </c>
      <c r="K2652" t="s">
        <v>308</v>
      </c>
      <c r="M2652" t="s">
        <v>23250</v>
      </c>
      <c r="N2652" t="s">
        <v>25957</v>
      </c>
      <c r="O2652" t="s">
        <v>25958</v>
      </c>
      <c r="P2652" t="s">
        <v>25959</v>
      </c>
      <c r="Q2652" t="s">
        <v>25960</v>
      </c>
      <c r="R2652" t="s">
        <v>25961</v>
      </c>
      <c r="S2652" t="s">
        <v>25962</v>
      </c>
      <c r="T2652">
        <v>6.5</v>
      </c>
      <c r="U2652">
        <v>115327</v>
      </c>
      <c r="V2652" s="12">
        <f>W2652*1.12725506764114</f>
        <v>28181376.691028498</v>
      </c>
      <c r="W2652" s="3">
        <v>25000000</v>
      </c>
      <c r="X2652" s="13">
        <f>Y2652*1.12725506764114</f>
        <v>74994025.140029758</v>
      </c>
      <c r="Y2652" s="3">
        <v>66528000</v>
      </c>
      <c r="Z2652" s="13">
        <f>AA2652*1.12725506764114</f>
        <v>108512066.29934575</v>
      </c>
      <c r="AA2652" s="3">
        <v>96262212</v>
      </c>
      <c r="AB2652">
        <v>179</v>
      </c>
    </row>
    <row r="2653" spans="1:28" x14ac:dyDescent="0.2">
      <c r="A2653" t="s">
        <v>13509</v>
      </c>
      <c r="B2653" t="s">
        <v>13510</v>
      </c>
      <c r="C2653">
        <v>2005</v>
      </c>
      <c r="D2653" t="s">
        <v>8758</v>
      </c>
      <c r="E2653" t="s">
        <v>3496</v>
      </c>
      <c r="H2653">
        <v>94</v>
      </c>
      <c r="I2653" t="s">
        <v>4869</v>
      </c>
      <c r="J2653" t="s">
        <v>26</v>
      </c>
      <c r="K2653" t="s">
        <v>923</v>
      </c>
      <c r="L2653" t="s">
        <v>307</v>
      </c>
      <c r="M2653" t="s">
        <v>5942</v>
      </c>
      <c r="N2653" t="s">
        <v>5942</v>
      </c>
      <c r="O2653" t="s">
        <v>13511</v>
      </c>
      <c r="P2653" t="s">
        <v>13512</v>
      </c>
      <c r="Q2653" t="s">
        <v>13513</v>
      </c>
      <c r="R2653" t="s">
        <v>13514</v>
      </c>
      <c r="S2653" t="s">
        <v>13515</v>
      </c>
      <c r="T2653">
        <v>5.9</v>
      </c>
      <c r="U2653">
        <v>166799</v>
      </c>
      <c r="V2653" s="12">
        <f>W2653*1.32519713261649</f>
        <v>6360946.2365591517</v>
      </c>
      <c r="W2653" s="3">
        <v>4800000</v>
      </c>
      <c r="X2653" s="13">
        <f>Y2653*1.32519713261649</f>
        <v>62716906.316451728</v>
      </c>
      <c r="Y2653" s="3">
        <v>47326473</v>
      </c>
      <c r="Z2653" s="13">
        <f>AA2653*1.32519713261649</f>
        <v>108639430.34759878</v>
      </c>
      <c r="AA2653" s="3">
        <v>81979826</v>
      </c>
      <c r="AB2653">
        <v>1572</v>
      </c>
    </row>
    <row r="2654" spans="1:28" x14ac:dyDescent="0.2">
      <c r="A2654" t="s">
        <v>36340</v>
      </c>
      <c r="B2654" t="s">
        <v>36341</v>
      </c>
      <c r="C2654">
        <v>2017</v>
      </c>
      <c r="D2654" t="s">
        <v>29798</v>
      </c>
      <c r="E2654" t="s">
        <v>3496</v>
      </c>
      <c r="F2654" t="s">
        <v>44045</v>
      </c>
      <c r="H2654">
        <v>92</v>
      </c>
      <c r="I2654" t="s">
        <v>177</v>
      </c>
      <c r="J2654" t="s">
        <v>26</v>
      </c>
      <c r="M2654" t="s">
        <v>7723</v>
      </c>
      <c r="N2654" t="s">
        <v>22718</v>
      </c>
      <c r="O2654" t="s">
        <v>36342</v>
      </c>
      <c r="P2654" t="s">
        <v>36343</v>
      </c>
      <c r="Q2654" t="s">
        <v>36344</v>
      </c>
      <c r="R2654" t="s">
        <v>36345</v>
      </c>
      <c r="S2654" t="s">
        <v>36346</v>
      </c>
      <c r="T2654">
        <v>5.8</v>
      </c>
      <c r="U2654">
        <v>66035</v>
      </c>
      <c r="V2654" s="12">
        <f>W2654*1.05585427545692</f>
        <v>10558542.754569201</v>
      </c>
      <c r="W2654" s="3">
        <v>10000000</v>
      </c>
      <c r="X2654" s="13">
        <f>Y2654*1.05585427545692</f>
        <v>40178245.360443898</v>
      </c>
      <c r="Y2654" s="3">
        <v>38052832</v>
      </c>
      <c r="Z2654" s="13">
        <f>AA2654*1.05585427545692</f>
        <v>108703246.96543744</v>
      </c>
      <c r="AA2654" s="3">
        <v>102952888</v>
      </c>
      <c r="AB2654">
        <v>334</v>
      </c>
    </row>
    <row r="2655" spans="1:28" x14ac:dyDescent="0.2">
      <c r="A2655" t="s">
        <v>22510</v>
      </c>
      <c r="B2655" t="s">
        <v>22511</v>
      </c>
      <c r="C2655">
        <v>2010</v>
      </c>
      <c r="D2655" s="1">
        <v>40762</v>
      </c>
      <c r="E2655" t="s">
        <v>1045</v>
      </c>
      <c r="F2655" t="s">
        <v>44057</v>
      </c>
      <c r="H2655">
        <v>109</v>
      </c>
      <c r="I2655" t="s">
        <v>25</v>
      </c>
      <c r="J2655" t="s">
        <v>26</v>
      </c>
      <c r="M2655" t="s">
        <v>16766</v>
      </c>
      <c r="N2655" t="s">
        <v>22512</v>
      </c>
      <c r="O2655" t="s">
        <v>22513</v>
      </c>
      <c r="P2655" t="s">
        <v>22514</v>
      </c>
      <c r="Q2655" t="s">
        <v>22515</v>
      </c>
      <c r="R2655" t="s">
        <v>22516</v>
      </c>
      <c r="S2655" t="s">
        <v>22517</v>
      </c>
      <c r="T2655">
        <v>6.4</v>
      </c>
      <c r="U2655">
        <v>168032</v>
      </c>
      <c r="V2655" s="12">
        <f>W2655*1.18690152988223</f>
        <v>47476061.195289202</v>
      </c>
      <c r="W2655" s="3">
        <v>40000000</v>
      </c>
      <c r="X2655" s="13">
        <f>Y2655*1.18690152988223</f>
        <v>72370697.66126579</v>
      </c>
      <c r="Y2655" s="3">
        <v>60974475</v>
      </c>
      <c r="Z2655" s="13">
        <f>AA2655*1.18690152988223</f>
        <v>108862910.98068826</v>
      </c>
      <c r="AA2655" s="3">
        <v>91720255</v>
      </c>
      <c r="AB2655">
        <v>224</v>
      </c>
    </row>
    <row r="2656" spans="1:28" hidden="1" x14ac:dyDescent="0.2">
      <c r="A2656" t="s">
        <v>24680</v>
      </c>
      <c r="B2656" t="s">
        <v>24681</v>
      </c>
      <c r="C2656">
        <v>2012</v>
      </c>
      <c r="D2656" t="s">
        <v>24182</v>
      </c>
      <c r="E2656" t="s">
        <v>1045</v>
      </c>
      <c r="F2656" t="s">
        <v>44032</v>
      </c>
      <c r="G2656" t="s">
        <v>44036</v>
      </c>
      <c r="H2656">
        <v>92</v>
      </c>
      <c r="I2656" t="s">
        <v>25</v>
      </c>
      <c r="J2656" t="s">
        <v>26</v>
      </c>
      <c r="M2656" t="s">
        <v>24682</v>
      </c>
      <c r="N2656" t="s">
        <v>24683</v>
      </c>
      <c r="O2656" t="s">
        <v>24684</v>
      </c>
      <c r="P2656" t="s">
        <v>24685</v>
      </c>
      <c r="Q2656" t="s">
        <v>24686</v>
      </c>
      <c r="R2656" t="s">
        <v>24687</v>
      </c>
      <c r="S2656" t="s">
        <v>24688</v>
      </c>
      <c r="T2656">
        <v>6.6</v>
      </c>
      <c r="U2656">
        <v>28598</v>
      </c>
      <c r="W2656"/>
      <c r="X2656"/>
      <c r="Y2656">
        <v>3094813</v>
      </c>
      <c r="Z2656"/>
      <c r="AA2656">
        <v>3640975</v>
      </c>
      <c r="AB2656">
        <v>73</v>
      </c>
    </row>
    <row r="2657" spans="1:28" hidden="1" x14ac:dyDescent="0.2">
      <c r="A2657" t="s">
        <v>24689</v>
      </c>
      <c r="B2657" t="s">
        <v>24690</v>
      </c>
      <c r="C2657">
        <v>2010</v>
      </c>
      <c r="D2657" s="1">
        <v>40515</v>
      </c>
      <c r="E2657" t="s">
        <v>1045</v>
      </c>
      <c r="F2657" t="s">
        <v>44032</v>
      </c>
      <c r="G2657" t="s">
        <v>44036</v>
      </c>
      <c r="H2657">
        <v>110</v>
      </c>
      <c r="I2657" t="s">
        <v>7884</v>
      </c>
      <c r="J2657" t="s">
        <v>64</v>
      </c>
      <c r="M2657" t="s">
        <v>8138</v>
      </c>
      <c r="N2657" t="s">
        <v>24691</v>
      </c>
      <c r="O2657" t="s">
        <v>24692</v>
      </c>
      <c r="P2657" t="s">
        <v>24693</v>
      </c>
      <c r="Q2657" t="s">
        <v>24694</v>
      </c>
      <c r="R2657" t="s">
        <v>24695</v>
      </c>
      <c r="S2657" t="s">
        <v>24696</v>
      </c>
      <c r="T2657">
        <v>7.3</v>
      </c>
      <c r="U2657">
        <v>11255</v>
      </c>
      <c r="W2657"/>
      <c r="X2657"/>
      <c r="Y2657"/>
      <c r="Z2657"/>
      <c r="AA2657">
        <v>15340429</v>
      </c>
      <c r="AB2657">
        <v>33</v>
      </c>
    </row>
    <row r="2658" spans="1:28" hidden="1" x14ac:dyDescent="0.2">
      <c r="A2658" t="s">
        <v>24697</v>
      </c>
      <c r="B2658" t="s">
        <v>24698</v>
      </c>
      <c r="C2658">
        <v>2010</v>
      </c>
      <c r="D2658" t="s">
        <v>24543</v>
      </c>
      <c r="E2658" t="s">
        <v>1045</v>
      </c>
      <c r="F2658" t="s">
        <v>44036</v>
      </c>
      <c r="G2658" t="s">
        <v>44050</v>
      </c>
      <c r="H2658">
        <v>100</v>
      </c>
      <c r="I2658" t="s">
        <v>25</v>
      </c>
      <c r="J2658" t="s">
        <v>26</v>
      </c>
      <c r="M2658" t="s">
        <v>12924</v>
      </c>
      <c r="N2658" t="s">
        <v>24699</v>
      </c>
      <c r="O2658" t="s">
        <v>24700</v>
      </c>
      <c r="P2658" t="s">
        <v>6537</v>
      </c>
      <c r="Q2658" t="s">
        <v>24701</v>
      </c>
      <c r="R2658" t="s">
        <v>24702</v>
      </c>
      <c r="S2658" t="s">
        <v>24703</v>
      </c>
      <c r="T2658">
        <v>5.9</v>
      </c>
      <c r="U2658">
        <v>13220</v>
      </c>
      <c r="W2658"/>
      <c r="X2658"/>
      <c r="Y2658">
        <v>21540363</v>
      </c>
      <c r="Z2658"/>
      <c r="AA2658">
        <v>21584424</v>
      </c>
      <c r="AB2658">
        <v>38</v>
      </c>
    </row>
    <row r="2659" spans="1:28" x14ac:dyDescent="0.2">
      <c r="A2659" t="s">
        <v>22332</v>
      </c>
      <c r="B2659" t="s">
        <v>22333</v>
      </c>
      <c r="C2659">
        <v>2018</v>
      </c>
      <c r="D2659" t="s">
        <v>22334</v>
      </c>
      <c r="E2659" t="s">
        <v>44035</v>
      </c>
      <c r="F2659" t="s">
        <v>44032</v>
      </c>
      <c r="G2659" t="s">
        <v>44049</v>
      </c>
      <c r="H2659">
        <v>141</v>
      </c>
      <c r="I2659" t="s">
        <v>1026</v>
      </c>
      <c r="J2659" t="s">
        <v>26</v>
      </c>
      <c r="M2659" t="s">
        <v>22335</v>
      </c>
      <c r="N2659" t="s">
        <v>22336</v>
      </c>
      <c r="O2659" t="s">
        <v>22337</v>
      </c>
      <c r="P2659" t="s">
        <v>3250</v>
      </c>
      <c r="Q2659" t="s">
        <v>22338</v>
      </c>
      <c r="R2659" t="s">
        <v>250</v>
      </c>
      <c r="S2659" t="s">
        <v>251</v>
      </c>
      <c r="T2659">
        <v>7.3</v>
      </c>
      <c r="U2659">
        <v>159476</v>
      </c>
      <c r="V2659" s="12">
        <f>W2659*1.03068014830331</f>
        <v>60810128.749895282</v>
      </c>
      <c r="W2659" s="3">
        <v>59000000</v>
      </c>
      <c r="X2659" s="13">
        <f>Y2659*1.03068014830331</f>
        <v>46315204.864838362</v>
      </c>
      <c r="Y2659" s="3">
        <v>44936545</v>
      </c>
      <c r="Z2659" s="13">
        <f>AA2659*1.03068014830331</f>
        <v>108940227.36747649</v>
      </c>
      <c r="AA2659" s="3">
        <v>105697415</v>
      </c>
      <c r="AB2659">
        <v>1311</v>
      </c>
    </row>
    <row r="2660" spans="1:28" x14ac:dyDescent="0.2">
      <c r="A2660" t="s">
        <v>24230</v>
      </c>
      <c r="B2660" t="s">
        <v>24231</v>
      </c>
      <c r="C2660">
        <v>2015</v>
      </c>
      <c r="D2660" s="1">
        <v>42226</v>
      </c>
      <c r="E2660" t="s">
        <v>44035</v>
      </c>
      <c r="F2660" t="s">
        <v>44044</v>
      </c>
      <c r="G2660" t="s">
        <v>44032</v>
      </c>
      <c r="H2660">
        <v>123</v>
      </c>
      <c r="I2660" t="s">
        <v>229</v>
      </c>
      <c r="J2660" t="s">
        <v>26</v>
      </c>
      <c r="M2660" t="s">
        <v>22229</v>
      </c>
      <c r="N2660" t="s">
        <v>24232</v>
      </c>
      <c r="O2660" t="s">
        <v>24233</v>
      </c>
      <c r="P2660" t="s">
        <v>125</v>
      </c>
      <c r="Q2660" t="s">
        <v>24234</v>
      </c>
      <c r="R2660" t="s">
        <v>24235</v>
      </c>
      <c r="S2660" t="s">
        <v>24236</v>
      </c>
      <c r="T2660">
        <v>6.9</v>
      </c>
      <c r="U2660">
        <v>164665</v>
      </c>
      <c r="V2660" s="12">
        <f>W2660*1.09195121025074</f>
        <v>57873414.143289223</v>
      </c>
      <c r="W2660" s="3">
        <v>53000000</v>
      </c>
      <c r="X2660" s="13">
        <f>Y2660*1.09195121025074</f>
        <v>68329587.324360609</v>
      </c>
      <c r="Y2660" s="3">
        <v>62575678</v>
      </c>
      <c r="Z2660" s="13">
        <f>AA2660*1.09195121025074</f>
        <v>108950172.34568813</v>
      </c>
      <c r="AA2660" s="3">
        <v>99775678</v>
      </c>
      <c r="AB2660">
        <v>336</v>
      </c>
    </row>
    <row r="2661" spans="1:28" x14ac:dyDescent="0.2">
      <c r="A2661" t="s">
        <v>117</v>
      </c>
      <c r="B2661" t="s">
        <v>118</v>
      </c>
      <c r="C2661">
        <v>2001</v>
      </c>
      <c r="D2661" t="s">
        <v>119</v>
      </c>
      <c r="E2661" t="s">
        <v>3496</v>
      </c>
      <c r="F2661" t="s">
        <v>44045</v>
      </c>
      <c r="G2661" t="s">
        <v>44042</v>
      </c>
      <c r="H2661">
        <v>122</v>
      </c>
      <c r="I2661" t="s">
        <v>121</v>
      </c>
      <c r="J2661" t="s">
        <v>26</v>
      </c>
      <c r="M2661" t="s">
        <v>122</v>
      </c>
      <c r="N2661" t="s">
        <v>123</v>
      </c>
      <c r="O2661" t="s">
        <v>124</v>
      </c>
      <c r="P2661" t="s">
        <v>125</v>
      </c>
      <c r="Q2661" t="s">
        <v>126</v>
      </c>
      <c r="R2661" t="s">
        <v>127</v>
      </c>
      <c r="S2661" t="s">
        <v>128</v>
      </c>
      <c r="T2661">
        <v>6.8</v>
      </c>
      <c r="U2661">
        <v>144714</v>
      </c>
      <c r="V2661" s="12">
        <f>W2661*1.46138339920949</f>
        <v>51148418.97233215</v>
      </c>
      <c r="W2661" s="3">
        <v>35000000</v>
      </c>
      <c r="X2661" s="13">
        <f>Y2661*1.46138339920949</f>
        <v>46183465.324822254</v>
      </c>
      <c r="Y2661" s="3">
        <v>31602566</v>
      </c>
      <c r="Z2661" s="13">
        <f>AA2661*1.46138339920949</f>
        <v>108957991.53735207</v>
      </c>
      <c r="AA2661" s="3">
        <v>74558115</v>
      </c>
      <c r="AB2661">
        <v>556</v>
      </c>
    </row>
    <row r="2662" spans="1:28" x14ac:dyDescent="0.2">
      <c r="A2662" t="s">
        <v>32422</v>
      </c>
      <c r="B2662" t="s">
        <v>32423</v>
      </c>
      <c r="C2662">
        <v>2014</v>
      </c>
      <c r="D2662" t="s">
        <v>28663</v>
      </c>
      <c r="E2662" t="s">
        <v>44037</v>
      </c>
      <c r="F2662" t="s">
        <v>44031</v>
      </c>
      <c r="G2662" t="s">
        <v>44038</v>
      </c>
      <c r="H2662">
        <v>95</v>
      </c>
      <c r="I2662" t="s">
        <v>25</v>
      </c>
      <c r="J2662" t="s">
        <v>26</v>
      </c>
      <c r="K2662" t="s">
        <v>308</v>
      </c>
      <c r="M2662" t="s">
        <v>32424</v>
      </c>
      <c r="N2662" t="s">
        <v>32425</v>
      </c>
      <c r="O2662" t="s">
        <v>32426</v>
      </c>
      <c r="P2662" t="s">
        <v>7542</v>
      </c>
      <c r="Q2662" t="s">
        <v>32427</v>
      </c>
      <c r="R2662" t="s">
        <v>32428</v>
      </c>
      <c r="S2662" t="s">
        <v>32429</v>
      </c>
      <c r="T2662">
        <v>7.3</v>
      </c>
      <c r="U2662">
        <v>63206</v>
      </c>
      <c r="V2662" s="12">
        <f>W2662*1.09324733035956</f>
        <v>54662366.517977998</v>
      </c>
      <c r="W2662" s="3">
        <v>50000000</v>
      </c>
      <c r="X2662" s="13">
        <f>Y2662*1.09324733035956</f>
        <v>54828040.498162679</v>
      </c>
      <c r="Y2662" s="3">
        <v>50151543</v>
      </c>
      <c r="Z2662" s="13">
        <f>AA2662*1.09324733035956</f>
        <v>109088106.21078366</v>
      </c>
      <c r="AA2662" s="3">
        <v>99783556</v>
      </c>
      <c r="AB2662">
        <v>139</v>
      </c>
    </row>
    <row r="2663" spans="1:28" hidden="1" x14ac:dyDescent="0.2">
      <c r="A2663" t="s">
        <v>24732</v>
      </c>
      <c r="B2663" t="s">
        <v>24733</v>
      </c>
      <c r="C2663">
        <v>2011</v>
      </c>
      <c r="D2663" t="s">
        <v>24734</v>
      </c>
      <c r="E2663" t="s">
        <v>176</v>
      </c>
      <c r="F2663" t="s">
        <v>44042</v>
      </c>
      <c r="H2663">
        <v>90</v>
      </c>
      <c r="I2663" t="s">
        <v>1561</v>
      </c>
      <c r="J2663" t="s">
        <v>26</v>
      </c>
      <c r="M2663" t="s">
        <v>24735</v>
      </c>
      <c r="N2663" t="s">
        <v>24736</v>
      </c>
      <c r="O2663" t="s">
        <v>24737</v>
      </c>
      <c r="P2663" t="s">
        <v>11412</v>
      </c>
      <c r="Q2663" t="s">
        <v>24738</v>
      </c>
      <c r="R2663" t="s">
        <v>24739</v>
      </c>
      <c r="S2663" t="s">
        <v>24740</v>
      </c>
      <c r="T2663">
        <v>5.8</v>
      </c>
      <c r="U2663">
        <v>10914</v>
      </c>
      <c r="W2663"/>
      <c r="X2663"/>
      <c r="Y2663"/>
      <c r="Z2663"/>
      <c r="AA2663">
        <v>4498</v>
      </c>
      <c r="AB2663">
        <v>62</v>
      </c>
    </row>
    <row r="2664" spans="1:28" x14ac:dyDescent="0.2">
      <c r="A2664" t="s">
        <v>24755</v>
      </c>
      <c r="B2664" t="s">
        <v>24756</v>
      </c>
      <c r="C2664">
        <v>2013</v>
      </c>
      <c r="D2664" s="1">
        <v>41403</v>
      </c>
      <c r="E2664" t="s">
        <v>16512</v>
      </c>
      <c r="F2664" t="s">
        <v>44031</v>
      </c>
      <c r="G2664" t="s">
        <v>44033</v>
      </c>
      <c r="H2664">
        <v>119</v>
      </c>
      <c r="I2664" t="s">
        <v>177</v>
      </c>
      <c r="J2664" t="s">
        <v>26</v>
      </c>
      <c r="M2664" t="s">
        <v>362</v>
      </c>
      <c r="N2664" t="s">
        <v>24757</v>
      </c>
      <c r="O2664" t="s">
        <v>24758</v>
      </c>
      <c r="P2664" t="s">
        <v>365</v>
      </c>
      <c r="Q2664" t="s">
        <v>24759</v>
      </c>
      <c r="R2664" t="s">
        <v>24760</v>
      </c>
      <c r="S2664" t="s">
        <v>24761</v>
      </c>
      <c r="T2664">
        <v>6.4</v>
      </c>
      <c r="U2664">
        <v>151989</v>
      </c>
      <c r="V2664" s="12">
        <f>W2664*1.11098185502045</f>
        <v>42217310.490777098</v>
      </c>
      <c r="W2664" s="3">
        <v>38000000</v>
      </c>
      <c r="X2664" s="13">
        <f>Y2664*1.11098185502045</f>
        <v>46689162.43978484</v>
      </c>
      <c r="Y2664" s="3">
        <v>42025135</v>
      </c>
      <c r="Z2664" s="13">
        <f>AA2664*1.11098185502045</f>
        <v>109250950.41679323</v>
      </c>
      <c r="AA2664" s="3">
        <v>98337295</v>
      </c>
      <c r="AB2664">
        <v>365</v>
      </c>
    </row>
    <row r="2665" spans="1:28" x14ac:dyDescent="0.2">
      <c r="A2665" t="s">
        <v>10246</v>
      </c>
      <c r="B2665" t="s">
        <v>10247</v>
      </c>
      <c r="C2665">
        <v>2005</v>
      </c>
      <c r="D2665" t="s">
        <v>8758</v>
      </c>
      <c r="E2665" t="s">
        <v>176</v>
      </c>
      <c r="F2665" t="s">
        <v>44045</v>
      </c>
      <c r="G2665" t="s">
        <v>44036</v>
      </c>
      <c r="H2665">
        <v>129</v>
      </c>
      <c r="I2665" t="s">
        <v>10248</v>
      </c>
      <c r="J2665" t="s">
        <v>26</v>
      </c>
      <c r="K2665" t="s">
        <v>64</v>
      </c>
      <c r="L2665" t="s">
        <v>698</v>
      </c>
      <c r="M2665" t="s">
        <v>10249</v>
      </c>
      <c r="N2665" t="s">
        <v>10250</v>
      </c>
      <c r="O2665" t="s">
        <v>10251</v>
      </c>
      <c r="P2665" t="s">
        <v>4765</v>
      </c>
      <c r="Q2665" t="s">
        <v>10252</v>
      </c>
      <c r="R2665" t="s">
        <v>10253</v>
      </c>
      <c r="S2665" t="s">
        <v>10254</v>
      </c>
      <c r="T2665">
        <v>7.4</v>
      </c>
      <c r="U2665">
        <v>130476</v>
      </c>
      <c r="V2665" s="12">
        <f>W2665*1.32519713261649</f>
        <v>33129928.315412249</v>
      </c>
      <c r="W2665" s="3">
        <v>25000000</v>
      </c>
      <c r="X2665" s="13">
        <f>Y2665*1.32519713261649</f>
        <v>44499850.698243812</v>
      </c>
      <c r="Y2665" s="3">
        <v>33579797</v>
      </c>
      <c r="Z2665" s="13">
        <f>AA2665*1.32519713261649</f>
        <v>109284594.62043032</v>
      </c>
      <c r="AA2665" s="3">
        <v>82466670</v>
      </c>
      <c r="AB2665">
        <v>593</v>
      </c>
    </row>
    <row r="2666" spans="1:28" x14ac:dyDescent="0.2">
      <c r="A2666" t="s">
        <v>21040</v>
      </c>
      <c r="B2666" t="s">
        <v>21041</v>
      </c>
      <c r="C2666">
        <v>2009</v>
      </c>
      <c r="D2666" s="1">
        <v>40126</v>
      </c>
      <c r="E2666" t="s">
        <v>3496</v>
      </c>
      <c r="F2666" t="s">
        <v>44042</v>
      </c>
      <c r="H2666">
        <v>99</v>
      </c>
      <c r="I2666" t="s">
        <v>25</v>
      </c>
      <c r="J2666" t="s">
        <v>26</v>
      </c>
      <c r="K2666" t="s">
        <v>308</v>
      </c>
      <c r="L2666" t="s">
        <v>3329</v>
      </c>
      <c r="M2666" t="s">
        <v>464</v>
      </c>
      <c r="N2666" t="s">
        <v>11539</v>
      </c>
      <c r="O2666" t="s">
        <v>21042</v>
      </c>
      <c r="P2666" t="s">
        <v>21043</v>
      </c>
      <c r="Q2666" t="s">
        <v>21044</v>
      </c>
      <c r="R2666" t="s">
        <v>21045</v>
      </c>
      <c r="S2666" t="s">
        <v>21046</v>
      </c>
      <c r="T2666">
        <v>6.5</v>
      </c>
      <c r="U2666">
        <v>185177</v>
      </c>
      <c r="V2666" s="12">
        <f>W2666*1.20636999678377</f>
        <v>36191099.903513096</v>
      </c>
      <c r="W2666" s="3">
        <v>30000000</v>
      </c>
      <c r="X2666" s="13">
        <f>Y2666*1.20636999678377</f>
        <v>50788930.845844708</v>
      </c>
      <c r="Y2666" s="3">
        <v>42100625</v>
      </c>
      <c r="Z2666" s="13">
        <f>AA2666*1.20636999678377</f>
        <v>109589842.56284915</v>
      </c>
      <c r="AA2666" s="3">
        <v>90842646</v>
      </c>
      <c r="AB2666">
        <v>787</v>
      </c>
    </row>
    <row r="2667" spans="1:28" x14ac:dyDescent="0.2">
      <c r="A2667" t="s">
        <v>31513</v>
      </c>
      <c r="B2667" t="s">
        <v>31514</v>
      </c>
      <c r="C2667">
        <v>2014</v>
      </c>
      <c r="D2667" s="1">
        <v>41677</v>
      </c>
      <c r="E2667" t="s">
        <v>1045</v>
      </c>
      <c r="F2667" t="s">
        <v>44036</v>
      </c>
      <c r="H2667">
        <v>97</v>
      </c>
      <c r="I2667" t="s">
        <v>25</v>
      </c>
      <c r="J2667" t="s">
        <v>26</v>
      </c>
      <c r="M2667" t="s">
        <v>31515</v>
      </c>
      <c r="N2667" t="s">
        <v>31516</v>
      </c>
      <c r="O2667" t="s">
        <v>31517</v>
      </c>
      <c r="P2667" t="s">
        <v>23690</v>
      </c>
      <c r="Q2667" t="s">
        <v>31518</v>
      </c>
      <c r="R2667" t="s">
        <v>31519</v>
      </c>
      <c r="S2667" t="s">
        <v>31520</v>
      </c>
      <c r="T2667">
        <v>4.9000000000000004</v>
      </c>
      <c r="U2667">
        <v>47138</v>
      </c>
      <c r="V2667" s="12">
        <f>W2667*1.09324733035956</f>
        <v>21864946.607191201</v>
      </c>
      <c r="W2667" s="3">
        <v>20000000</v>
      </c>
      <c r="X2667" s="13">
        <f>Y2667*1.09324733035956</f>
        <v>92407202.881488532</v>
      </c>
      <c r="Y2667" s="3">
        <v>84525432</v>
      </c>
      <c r="Z2667" s="13">
        <f>AA2667*1.09324733035956</f>
        <v>109735173.06768756</v>
      </c>
      <c r="AA2667" s="3">
        <v>100375432</v>
      </c>
      <c r="AB2667">
        <v>176</v>
      </c>
    </row>
    <row r="2668" spans="1:28" x14ac:dyDescent="0.2">
      <c r="A2668" t="s">
        <v>2912</v>
      </c>
      <c r="B2668" t="s">
        <v>2913</v>
      </c>
      <c r="C2668">
        <v>2000</v>
      </c>
      <c r="D2668" s="1">
        <v>37109</v>
      </c>
      <c r="E2668" t="s">
        <v>1045</v>
      </c>
      <c r="F2668" t="s">
        <v>44045</v>
      </c>
      <c r="G2668" t="s">
        <v>44033</v>
      </c>
      <c r="H2668">
        <v>83</v>
      </c>
      <c r="I2668" t="s">
        <v>25</v>
      </c>
      <c r="J2668" t="s">
        <v>26</v>
      </c>
      <c r="K2668" t="s">
        <v>934</v>
      </c>
      <c r="L2668" t="s">
        <v>27</v>
      </c>
      <c r="M2668" t="s">
        <v>2914</v>
      </c>
      <c r="N2668" t="s">
        <v>2915</v>
      </c>
      <c r="O2668" t="s">
        <v>2916</v>
      </c>
      <c r="P2668" t="s">
        <v>2917</v>
      </c>
      <c r="Q2668" t="s">
        <v>2918</v>
      </c>
      <c r="R2668" t="s">
        <v>2919</v>
      </c>
      <c r="S2668" t="s">
        <v>2920</v>
      </c>
      <c r="T2668">
        <v>5.5</v>
      </c>
      <c r="U2668">
        <v>132973</v>
      </c>
      <c r="V2668" s="12">
        <f>W2668*1.5029674796748</f>
        <v>19538577.235772401</v>
      </c>
      <c r="W2668" s="3">
        <v>13000000</v>
      </c>
      <c r="X2668" s="13">
        <f>Y2668*1.5029674796748</f>
        <v>70233369.731707469</v>
      </c>
      <c r="Y2668" s="3">
        <v>46729800</v>
      </c>
      <c r="Z2668" s="13">
        <f>AA2668*1.5029674796748</f>
        <v>109988246.80808967</v>
      </c>
      <c r="AA2668" s="3">
        <v>73180723</v>
      </c>
      <c r="AB2668">
        <v>476</v>
      </c>
    </row>
    <row r="2669" spans="1:28" x14ac:dyDescent="0.2">
      <c r="A2669" t="s">
        <v>28118</v>
      </c>
      <c r="B2669" t="s">
        <v>28119</v>
      </c>
      <c r="C2669">
        <v>2014</v>
      </c>
      <c r="D2669" s="1">
        <v>41922</v>
      </c>
      <c r="E2669" t="s">
        <v>1045</v>
      </c>
      <c r="F2669" t="s">
        <v>44040</v>
      </c>
      <c r="H2669">
        <v>81</v>
      </c>
      <c r="I2669" t="s">
        <v>25</v>
      </c>
      <c r="J2669" t="s">
        <v>26</v>
      </c>
      <c r="M2669" t="s">
        <v>4799</v>
      </c>
      <c r="N2669" t="s">
        <v>28120</v>
      </c>
      <c r="O2669" t="s">
        <v>28121</v>
      </c>
      <c r="P2669" t="s">
        <v>11114</v>
      </c>
      <c r="Q2669" t="s">
        <v>28122</v>
      </c>
      <c r="R2669" t="s">
        <v>28123</v>
      </c>
      <c r="S2669" t="s">
        <v>28124</v>
      </c>
      <c r="T2669">
        <v>6.2</v>
      </c>
      <c r="U2669">
        <v>39946</v>
      </c>
      <c r="V2669" s="12">
        <f>W2669*1.09324733035956</f>
        <v>30610925.250067681</v>
      </c>
      <c r="W2669" s="3">
        <v>28000000</v>
      </c>
      <c r="X2669" s="13">
        <f>Y2669*1.09324733035956</f>
        <v>73197444.650746211</v>
      </c>
      <c r="Y2669" s="3">
        <v>66954149</v>
      </c>
      <c r="Z2669" s="13">
        <f>AA2669*1.09324733035956</f>
        <v>110039879.68386337</v>
      </c>
      <c r="AA2669" s="3">
        <v>100654149</v>
      </c>
      <c r="AB2669">
        <v>109</v>
      </c>
    </row>
    <row r="2670" spans="1:28" x14ac:dyDescent="0.2">
      <c r="A2670" t="s">
        <v>14547</v>
      </c>
      <c r="B2670" t="s">
        <v>14548</v>
      </c>
      <c r="C2670">
        <v>2006</v>
      </c>
      <c r="D2670" t="s">
        <v>14549</v>
      </c>
      <c r="E2670" t="s">
        <v>1045</v>
      </c>
      <c r="F2670" t="s">
        <v>44036</v>
      </c>
      <c r="H2670">
        <v>83</v>
      </c>
      <c r="I2670" t="s">
        <v>372</v>
      </c>
      <c r="J2670" t="s">
        <v>26</v>
      </c>
      <c r="M2670" t="s">
        <v>14550</v>
      </c>
      <c r="N2670" t="s">
        <v>14551</v>
      </c>
      <c r="O2670" t="s">
        <v>14552</v>
      </c>
      <c r="P2670" t="s">
        <v>14553</v>
      </c>
      <c r="Q2670" t="s">
        <v>14554</v>
      </c>
      <c r="R2670" t="s">
        <v>14555</v>
      </c>
      <c r="S2670" t="s">
        <v>14556</v>
      </c>
      <c r="T2670">
        <v>2.8</v>
      </c>
      <c r="U2670">
        <v>56608</v>
      </c>
      <c r="V2670" s="12">
        <f>W2670*1.28378472222222</f>
        <v>25675694.444444403</v>
      </c>
      <c r="W2670" s="3">
        <v>20000000</v>
      </c>
      <c r="X2670" s="13">
        <f>Y2670*1.28378472222222</f>
        <v>62325727.586736009</v>
      </c>
      <c r="Y2670" s="3">
        <v>48548426</v>
      </c>
      <c r="Z2670" s="13">
        <f>AA2670*1.28378472222222</f>
        <v>110083299.7945137</v>
      </c>
      <c r="AA2670" s="3">
        <v>85749034</v>
      </c>
      <c r="AB2670">
        <v>619</v>
      </c>
    </row>
    <row r="2671" spans="1:28" x14ac:dyDescent="0.2">
      <c r="A2671" t="s">
        <v>32950</v>
      </c>
      <c r="B2671" t="s">
        <v>32951</v>
      </c>
      <c r="C2671">
        <v>2013</v>
      </c>
      <c r="D2671" s="1">
        <v>41406</v>
      </c>
      <c r="E2671" t="s">
        <v>176</v>
      </c>
      <c r="H2671">
        <v>98</v>
      </c>
      <c r="I2671" t="s">
        <v>25</v>
      </c>
      <c r="J2671" t="s">
        <v>26</v>
      </c>
      <c r="M2671" t="s">
        <v>1596</v>
      </c>
      <c r="N2671" t="s">
        <v>1596</v>
      </c>
      <c r="O2671" t="s">
        <v>32952</v>
      </c>
      <c r="P2671" t="s">
        <v>2304</v>
      </c>
      <c r="Q2671" t="s">
        <v>32953</v>
      </c>
      <c r="R2671" t="s">
        <v>32954</v>
      </c>
      <c r="S2671" t="s">
        <v>32955</v>
      </c>
      <c r="T2671">
        <v>7.3</v>
      </c>
      <c r="U2671">
        <v>189028</v>
      </c>
      <c r="V2671" s="12">
        <f>W2671*1.11098185502045</f>
        <v>19997673.3903681</v>
      </c>
      <c r="W2671" s="3">
        <v>18000000</v>
      </c>
      <c r="X2671" s="13">
        <f>Y2671*1.11098185502045</f>
        <v>37112883.2492304</v>
      </c>
      <c r="Y2671" s="3">
        <v>33405481</v>
      </c>
      <c r="Z2671" s="13">
        <f>AA2671*1.11098185502045</f>
        <v>110103638.98935811</v>
      </c>
      <c r="AA2671" s="3">
        <v>99104804</v>
      </c>
      <c r="AB2671">
        <v>460</v>
      </c>
    </row>
    <row r="2672" spans="1:28" x14ac:dyDescent="0.2">
      <c r="A2672" t="s">
        <v>26417</v>
      </c>
      <c r="B2672" t="s">
        <v>26418</v>
      </c>
      <c r="C2672">
        <v>2011</v>
      </c>
      <c r="D2672" t="s">
        <v>23207</v>
      </c>
      <c r="E2672" t="s">
        <v>176</v>
      </c>
      <c r="F2672" t="s">
        <v>44040</v>
      </c>
      <c r="H2672">
        <v>113</v>
      </c>
      <c r="I2672" t="s">
        <v>177</v>
      </c>
      <c r="J2672" t="s">
        <v>26</v>
      </c>
      <c r="M2672" t="s">
        <v>26419</v>
      </c>
      <c r="N2672" t="s">
        <v>26420</v>
      </c>
      <c r="O2672" t="s">
        <v>26421</v>
      </c>
      <c r="P2672" t="s">
        <v>26422</v>
      </c>
      <c r="Q2672" t="s">
        <v>26423</v>
      </c>
      <c r="R2672" t="s">
        <v>26424</v>
      </c>
      <c r="S2672" t="s">
        <v>26425</v>
      </c>
      <c r="T2672">
        <v>6.9</v>
      </c>
      <c r="U2672">
        <v>22043</v>
      </c>
      <c r="V2672" s="12">
        <f>W2672*1.1505830469594</f>
        <v>42571572.737497799</v>
      </c>
      <c r="W2672" s="3">
        <v>37000000</v>
      </c>
      <c r="X2672" s="13">
        <f>Y2672*1.1505830469594</f>
        <v>83171942.436700776</v>
      </c>
      <c r="Y2672" s="3">
        <v>72286779</v>
      </c>
      <c r="Z2672" s="13">
        <f>AA2672*1.1505830469594</f>
        <v>110390910.488546</v>
      </c>
      <c r="AA2672" s="3">
        <v>95943453</v>
      </c>
      <c r="AB2672">
        <v>90</v>
      </c>
    </row>
    <row r="2673" spans="1:28" x14ac:dyDescent="0.2">
      <c r="A2673" t="s">
        <v>16091</v>
      </c>
      <c r="B2673" t="s">
        <v>16092</v>
      </c>
      <c r="C2673">
        <v>2009</v>
      </c>
      <c r="D2673" t="s">
        <v>12096</v>
      </c>
      <c r="E2673" t="s">
        <v>3496</v>
      </c>
      <c r="F2673" t="s">
        <v>44045</v>
      </c>
      <c r="G2673" t="s">
        <v>44042</v>
      </c>
      <c r="H2673">
        <v>97</v>
      </c>
      <c r="I2673" t="s">
        <v>25</v>
      </c>
      <c r="J2673" t="s">
        <v>26</v>
      </c>
      <c r="K2673" t="s">
        <v>787</v>
      </c>
      <c r="M2673" t="s">
        <v>6891</v>
      </c>
      <c r="N2673" t="s">
        <v>16093</v>
      </c>
      <c r="O2673" t="s">
        <v>16094</v>
      </c>
      <c r="P2673" t="s">
        <v>16095</v>
      </c>
      <c r="Q2673" t="s">
        <v>16096</v>
      </c>
      <c r="R2673" t="s">
        <v>16097</v>
      </c>
      <c r="S2673" t="s">
        <v>16098</v>
      </c>
      <c r="T2673">
        <v>5.5</v>
      </c>
      <c r="U2673">
        <v>95041</v>
      </c>
      <c r="V2673" s="12">
        <f>W2673*1.20636999678377</f>
        <v>22921029.938891631</v>
      </c>
      <c r="W2673" s="3">
        <v>19000000</v>
      </c>
      <c r="X2673" s="13">
        <f>Y2673*1.20636999678377</f>
        <v>78416485.451968551</v>
      </c>
      <c r="Y2673" s="3">
        <v>65002019</v>
      </c>
      <c r="Z2673" s="13">
        <f>AA2673*1.20636999678377</f>
        <v>110393897.81666552</v>
      </c>
      <c r="AA2673" s="3">
        <v>91509154</v>
      </c>
      <c r="AB2673">
        <v>628</v>
      </c>
    </row>
    <row r="2674" spans="1:28" x14ac:dyDescent="0.2">
      <c r="A2674" t="s">
        <v>33739</v>
      </c>
      <c r="B2674" t="s">
        <v>33740</v>
      </c>
      <c r="C2674">
        <v>2015</v>
      </c>
      <c r="D2674" t="s">
        <v>33741</v>
      </c>
      <c r="E2674" t="s">
        <v>44035</v>
      </c>
      <c r="F2674" t="s">
        <v>44032</v>
      </c>
      <c r="H2674">
        <v>124</v>
      </c>
      <c r="I2674" t="s">
        <v>25</v>
      </c>
      <c r="J2674" t="s">
        <v>26</v>
      </c>
      <c r="K2674" t="s">
        <v>308</v>
      </c>
      <c r="L2674" t="s">
        <v>27</v>
      </c>
      <c r="M2674" t="s">
        <v>8238</v>
      </c>
      <c r="N2674" t="s">
        <v>33742</v>
      </c>
      <c r="O2674" t="s">
        <v>33743</v>
      </c>
      <c r="P2674" t="s">
        <v>24226</v>
      </c>
      <c r="Q2674" t="s">
        <v>33744</v>
      </c>
      <c r="R2674" t="s">
        <v>33745</v>
      </c>
      <c r="S2674" t="s">
        <v>33746</v>
      </c>
      <c r="T2674">
        <v>6.6</v>
      </c>
      <c r="U2674">
        <v>125572</v>
      </c>
      <c r="V2674" s="12">
        <f>W2674*1.09195121025074</f>
        <v>65517072.6150444</v>
      </c>
      <c r="W2674" s="3">
        <v>60000000</v>
      </c>
      <c r="X2674" s="13">
        <f>Y2674*1.09195121025074</f>
        <v>61641991.102545306</v>
      </c>
      <c r="Y2674" s="3">
        <v>56451232</v>
      </c>
      <c r="Z2674" s="13">
        <f>AA2674*1.09195121025074</f>
        <v>110433458.12261975</v>
      </c>
      <c r="AA2674" s="3">
        <v>101134059</v>
      </c>
      <c r="AB2674">
        <v>330</v>
      </c>
    </row>
    <row r="2675" spans="1:28" x14ac:dyDescent="0.2">
      <c r="A2675" t="s">
        <v>24825</v>
      </c>
      <c r="B2675" t="s">
        <v>24826</v>
      </c>
      <c r="C2675">
        <v>2010</v>
      </c>
      <c r="D2675" s="1">
        <v>40274</v>
      </c>
      <c r="E2675" t="s">
        <v>1045</v>
      </c>
      <c r="F2675" t="s">
        <v>44040</v>
      </c>
      <c r="G2675" t="s">
        <v>44034</v>
      </c>
      <c r="H2675">
        <v>109</v>
      </c>
      <c r="I2675" t="s">
        <v>912</v>
      </c>
      <c r="J2675" t="s">
        <v>26</v>
      </c>
      <c r="M2675" t="s">
        <v>24827</v>
      </c>
      <c r="N2675" t="s">
        <v>10616</v>
      </c>
      <c r="O2675" t="s">
        <v>24828</v>
      </c>
      <c r="P2675" t="s">
        <v>12177</v>
      </c>
      <c r="Q2675" t="s">
        <v>24829</v>
      </c>
      <c r="R2675" t="s">
        <v>24830</v>
      </c>
      <c r="S2675" t="s">
        <v>24831</v>
      </c>
      <c r="T2675">
        <v>6.1</v>
      </c>
      <c r="U2675">
        <v>27434</v>
      </c>
      <c r="V2675" s="12">
        <f>W2675*1.18690152988223</f>
        <v>41541553.545878053</v>
      </c>
      <c r="W2675" s="3">
        <v>35000000</v>
      </c>
      <c r="X2675" s="13">
        <f>Y2675*1.18690152988223</f>
        <v>34433455.467242301</v>
      </c>
      <c r="Y2675" s="3">
        <v>29011215</v>
      </c>
      <c r="Z2675" s="13">
        <f>AA2675*1.18690152988223</f>
        <v>110679898.17813295</v>
      </c>
      <c r="AA2675" s="3">
        <v>93251121</v>
      </c>
      <c r="AB2675">
        <v>63</v>
      </c>
    </row>
    <row r="2676" spans="1:28" x14ac:dyDescent="0.2">
      <c r="A2676" t="s">
        <v>5933</v>
      </c>
      <c r="B2676" t="s">
        <v>5934</v>
      </c>
      <c r="C2676">
        <v>2002</v>
      </c>
      <c r="D2676" s="1">
        <v>37932</v>
      </c>
      <c r="E2676" t="s">
        <v>1045</v>
      </c>
      <c r="F2676" t="s">
        <v>44032</v>
      </c>
      <c r="H2676">
        <v>102</v>
      </c>
      <c r="I2676" t="s">
        <v>25</v>
      </c>
      <c r="J2676" t="s">
        <v>26</v>
      </c>
      <c r="M2676" t="s">
        <v>98</v>
      </c>
      <c r="N2676" t="s">
        <v>5935</v>
      </c>
      <c r="O2676" t="s">
        <v>5936</v>
      </c>
      <c r="P2676" t="s">
        <v>1590</v>
      </c>
      <c r="Q2676" t="s">
        <v>5937</v>
      </c>
      <c r="R2676" t="s">
        <v>5938</v>
      </c>
      <c r="S2676" t="s">
        <v>5939</v>
      </c>
      <c r="T2676">
        <v>6.3</v>
      </c>
      <c r="U2676">
        <v>29018</v>
      </c>
      <c r="V2676" s="12">
        <f>W2676*1.43863813229572</f>
        <v>17263657.58754864</v>
      </c>
      <c r="W2676" s="3">
        <v>12000000</v>
      </c>
      <c r="X2676" s="13">
        <f>Y2676*1.43863813229572</f>
        <v>109023025.99863814</v>
      </c>
      <c r="Y2676" s="3">
        <v>75782105</v>
      </c>
      <c r="Z2676" s="13">
        <f>AA2676*1.43863813229572</f>
        <v>110867099.69073932</v>
      </c>
      <c r="AA2676" s="3">
        <v>77063924</v>
      </c>
      <c r="AB2676">
        <v>153</v>
      </c>
    </row>
    <row r="2677" spans="1:28" x14ac:dyDescent="0.2">
      <c r="A2677" t="s">
        <v>21425</v>
      </c>
      <c r="B2677" t="s">
        <v>21426</v>
      </c>
      <c r="C2677">
        <v>2009</v>
      </c>
      <c r="D2677" t="s">
        <v>15782</v>
      </c>
      <c r="E2677" t="s">
        <v>1045</v>
      </c>
      <c r="F2677" t="s">
        <v>44036</v>
      </c>
      <c r="H2677">
        <v>105</v>
      </c>
      <c r="I2677" t="s">
        <v>25</v>
      </c>
      <c r="J2677" t="s">
        <v>26</v>
      </c>
      <c r="M2677" t="s">
        <v>7788</v>
      </c>
      <c r="N2677" t="s">
        <v>21427</v>
      </c>
      <c r="O2677" t="s">
        <v>21428</v>
      </c>
      <c r="P2677" t="s">
        <v>15119</v>
      </c>
      <c r="Q2677" t="s">
        <v>21429</v>
      </c>
      <c r="R2677" t="s">
        <v>21430</v>
      </c>
      <c r="S2677" t="s">
        <v>21431</v>
      </c>
      <c r="T2677">
        <v>7</v>
      </c>
      <c r="U2677">
        <v>191738</v>
      </c>
      <c r="V2677" s="12">
        <f>W2677*1.20636999678377</f>
        <v>48254799.871350802</v>
      </c>
      <c r="W2677" s="3">
        <v>40000000</v>
      </c>
      <c r="X2677" s="13">
        <f>Y2677*1.20636999678377</f>
        <v>86183085.840302497</v>
      </c>
      <c r="Y2677" s="3">
        <v>71440011</v>
      </c>
      <c r="Z2677" s="13">
        <f>AA2677*1.20636999678377</f>
        <v>110962345.391</v>
      </c>
      <c r="AA2677" s="3">
        <v>91980359</v>
      </c>
      <c r="AB2677">
        <v>235</v>
      </c>
    </row>
    <row r="2678" spans="1:28" x14ac:dyDescent="0.2">
      <c r="A2678" t="s">
        <v>23</v>
      </c>
      <c r="B2678" t="s">
        <v>24</v>
      </c>
      <c r="C2678">
        <v>2001</v>
      </c>
      <c r="D2678" s="1">
        <v>37259</v>
      </c>
      <c r="E2678" t="s">
        <v>1045</v>
      </c>
      <c r="F2678" t="s">
        <v>44034</v>
      </c>
      <c r="G2678" t="s">
        <v>44036</v>
      </c>
      <c r="H2678">
        <v>118</v>
      </c>
      <c r="I2678" t="s">
        <v>25</v>
      </c>
      <c r="J2678" t="s">
        <v>26</v>
      </c>
      <c r="K2678" t="s">
        <v>27</v>
      </c>
      <c r="M2678" t="s">
        <v>28</v>
      </c>
      <c r="N2678" t="s">
        <v>29</v>
      </c>
      <c r="O2678" t="s">
        <v>30</v>
      </c>
      <c r="P2678" t="s">
        <v>31</v>
      </c>
      <c r="Q2678" t="s">
        <v>32</v>
      </c>
      <c r="R2678" t="s">
        <v>33</v>
      </c>
      <c r="S2678" t="s">
        <v>34</v>
      </c>
      <c r="T2678">
        <v>6.4</v>
      </c>
      <c r="U2678">
        <v>77852</v>
      </c>
      <c r="V2678" s="12">
        <f>W2678*1.46138339920949</f>
        <v>70146403.162055522</v>
      </c>
      <c r="W2678" s="3">
        <v>48000000</v>
      </c>
      <c r="X2678" s="13">
        <f>Y2678*1.46138339920949</f>
        <v>68863102.482490301</v>
      </c>
      <c r="Y2678" s="3">
        <v>47121859</v>
      </c>
      <c r="Z2678" s="13">
        <f>AA2678*1.46138339920949</f>
        <v>111092974.77090938</v>
      </c>
      <c r="AA2678" s="3">
        <v>76019048</v>
      </c>
      <c r="AB2678">
        <v>341</v>
      </c>
    </row>
    <row r="2679" spans="1:28" hidden="1" x14ac:dyDescent="0.2">
      <c r="A2679" t="s">
        <v>24853</v>
      </c>
      <c r="B2679" t="s">
        <v>24854</v>
      </c>
      <c r="C2679">
        <v>2010</v>
      </c>
      <c r="D2679" t="s">
        <v>24855</v>
      </c>
      <c r="E2679" t="s">
        <v>176</v>
      </c>
      <c r="H2679">
        <v>91</v>
      </c>
      <c r="I2679" t="s">
        <v>24856</v>
      </c>
      <c r="J2679" t="s">
        <v>26</v>
      </c>
      <c r="K2679" t="s">
        <v>308</v>
      </c>
      <c r="M2679" t="s">
        <v>24857</v>
      </c>
      <c r="N2679" t="s">
        <v>24858</v>
      </c>
      <c r="O2679" t="s">
        <v>24859</v>
      </c>
      <c r="P2679" t="s">
        <v>24860</v>
      </c>
      <c r="Q2679" t="s">
        <v>24861</v>
      </c>
      <c r="R2679" t="s">
        <v>24862</v>
      </c>
      <c r="S2679" t="s">
        <v>24863</v>
      </c>
      <c r="T2679">
        <v>7</v>
      </c>
      <c r="U2679">
        <v>10680</v>
      </c>
      <c r="W2679" t="s">
        <v>24864</v>
      </c>
      <c r="X2679"/>
      <c r="Y2679"/>
      <c r="Z2679"/>
      <c r="AA2679">
        <v>465725</v>
      </c>
      <c r="AB2679">
        <v>43</v>
      </c>
    </row>
    <row r="2680" spans="1:28" hidden="1" x14ac:dyDescent="0.2">
      <c r="A2680" t="s">
        <v>24865</v>
      </c>
      <c r="B2680" t="s">
        <v>24866</v>
      </c>
      <c r="C2680">
        <v>2010</v>
      </c>
      <c r="D2680" s="1">
        <v>40664</v>
      </c>
      <c r="E2680" t="s">
        <v>176</v>
      </c>
      <c r="F2680" t="s">
        <v>44049</v>
      </c>
      <c r="H2680">
        <v>103</v>
      </c>
      <c r="I2680" t="s">
        <v>24867</v>
      </c>
      <c r="J2680" t="s">
        <v>308</v>
      </c>
      <c r="K2680" t="s">
        <v>6682</v>
      </c>
      <c r="L2680" t="s">
        <v>26</v>
      </c>
      <c r="M2680" t="s">
        <v>24868</v>
      </c>
      <c r="N2680" t="s">
        <v>6365</v>
      </c>
      <c r="O2680" t="s">
        <v>24869</v>
      </c>
      <c r="P2680" t="s">
        <v>22891</v>
      </c>
      <c r="Q2680" t="s">
        <v>24870</v>
      </c>
      <c r="R2680" t="s">
        <v>24871</v>
      </c>
      <c r="S2680" t="s">
        <v>24872</v>
      </c>
      <c r="T2680">
        <v>7.4</v>
      </c>
      <c r="U2680">
        <v>12496</v>
      </c>
      <c r="W2680"/>
      <c r="X2680"/>
      <c r="Y2680">
        <v>518017</v>
      </c>
      <c r="Z2680"/>
      <c r="AA2680">
        <v>7313485</v>
      </c>
      <c r="AB2680">
        <v>39</v>
      </c>
    </row>
    <row r="2681" spans="1:28" hidden="1" x14ac:dyDescent="0.2">
      <c r="A2681" t="s">
        <v>24873</v>
      </c>
      <c r="B2681" t="s">
        <v>24874</v>
      </c>
      <c r="C2681">
        <v>2011</v>
      </c>
      <c r="D2681" s="1">
        <v>40733</v>
      </c>
      <c r="E2681" t="s">
        <v>44041</v>
      </c>
      <c r="F2681" t="s">
        <v>44042</v>
      </c>
      <c r="H2681">
        <v>99</v>
      </c>
      <c r="I2681" t="s">
        <v>1561</v>
      </c>
      <c r="J2681" t="s">
        <v>26</v>
      </c>
      <c r="K2681" t="s">
        <v>6812</v>
      </c>
      <c r="M2681" t="s">
        <v>18397</v>
      </c>
      <c r="N2681" t="s">
        <v>18398</v>
      </c>
      <c r="O2681" t="s">
        <v>24875</v>
      </c>
      <c r="P2681" t="s">
        <v>24876</v>
      </c>
      <c r="Q2681" t="s">
        <v>24877</v>
      </c>
      <c r="R2681" t="s">
        <v>24878</v>
      </c>
      <c r="S2681" t="s">
        <v>24879</v>
      </c>
      <c r="T2681">
        <v>6.2</v>
      </c>
      <c r="U2681">
        <v>26906</v>
      </c>
      <c r="W2681">
        <v>4000000</v>
      </c>
      <c r="X2681"/>
      <c r="Y2681"/>
      <c r="Z2681"/>
      <c r="AA2681">
        <v>442550</v>
      </c>
      <c r="AB2681">
        <v>150</v>
      </c>
    </row>
    <row r="2682" spans="1:28" x14ac:dyDescent="0.2">
      <c r="A2682" t="s">
        <v>21471</v>
      </c>
      <c r="B2682" t="s">
        <v>21472</v>
      </c>
      <c r="C2682">
        <v>2011</v>
      </c>
      <c r="D2682" s="1">
        <v>40850</v>
      </c>
      <c r="E2682" t="s">
        <v>176</v>
      </c>
      <c r="F2682" t="s">
        <v>44046</v>
      </c>
      <c r="G2682" t="s">
        <v>44045</v>
      </c>
      <c r="H2682">
        <v>114</v>
      </c>
      <c r="I2682" t="s">
        <v>21473</v>
      </c>
      <c r="J2682" t="s">
        <v>26</v>
      </c>
      <c r="K2682" t="s">
        <v>11419</v>
      </c>
      <c r="L2682" t="s">
        <v>64</v>
      </c>
      <c r="M2682" t="s">
        <v>7583</v>
      </c>
      <c r="N2682" t="s">
        <v>21474</v>
      </c>
      <c r="O2682" t="s">
        <v>21475</v>
      </c>
      <c r="P2682" t="s">
        <v>2108</v>
      </c>
      <c r="Q2682" t="s">
        <v>21476</v>
      </c>
      <c r="R2682" t="s">
        <v>21477</v>
      </c>
      <c r="S2682" t="s">
        <v>21478</v>
      </c>
      <c r="T2682">
        <v>6</v>
      </c>
      <c r="U2682">
        <v>89627</v>
      </c>
      <c r="V2682" s="12">
        <f>W2682*1.1505830469594</f>
        <v>42571572.737497799</v>
      </c>
      <c r="W2682" s="3">
        <v>37000000</v>
      </c>
      <c r="X2682" s="13">
        <f>Y2682*1.1505830469594</f>
        <v>38024046.271936022</v>
      </c>
      <c r="Y2682" s="3">
        <v>33047633</v>
      </c>
      <c r="Z2682" s="13">
        <f>AA2682*1.1505830469594</f>
        <v>111100979.00898042</v>
      </c>
      <c r="AA2682" s="3">
        <v>96560591</v>
      </c>
      <c r="AB2682">
        <v>217</v>
      </c>
    </row>
    <row r="2683" spans="1:28" x14ac:dyDescent="0.2">
      <c r="A2683" t="s">
        <v>17553</v>
      </c>
      <c r="B2683" t="s">
        <v>17554</v>
      </c>
      <c r="C2683">
        <v>2009</v>
      </c>
      <c r="D2683" t="s">
        <v>15871</v>
      </c>
      <c r="E2683" t="s">
        <v>16512</v>
      </c>
      <c r="F2683" t="s">
        <v>44034</v>
      </c>
      <c r="G2683" t="s">
        <v>44042</v>
      </c>
      <c r="H2683">
        <v>92</v>
      </c>
      <c r="I2683" t="s">
        <v>8684</v>
      </c>
      <c r="J2683" t="s">
        <v>26</v>
      </c>
      <c r="M2683" t="s">
        <v>17555</v>
      </c>
      <c r="N2683" t="s">
        <v>17556</v>
      </c>
      <c r="O2683" t="s">
        <v>17557</v>
      </c>
      <c r="P2683" t="s">
        <v>17558</v>
      </c>
      <c r="Q2683" t="s">
        <v>17559</v>
      </c>
      <c r="R2683" t="s">
        <v>17560</v>
      </c>
      <c r="S2683" t="s">
        <v>17561</v>
      </c>
      <c r="T2683">
        <v>6.6</v>
      </c>
      <c r="U2683">
        <v>148885</v>
      </c>
      <c r="V2683" s="12">
        <f>W2683*1.20636999678377</f>
        <v>42222949.887431949</v>
      </c>
      <c r="W2683" s="3">
        <v>35000000</v>
      </c>
      <c r="X2683" s="13">
        <f>Y2683*1.20636999678377</f>
        <v>55254538.599239223</v>
      </c>
      <c r="Y2683" s="3">
        <v>45802315</v>
      </c>
      <c r="Z2683" s="13">
        <f>AA2683*1.20636999678377</f>
        <v>111177805.48516558</v>
      </c>
      <c r="AA2683" s="3">
        <v>92158961</v>
      </c>
      <c r="AB2683">
        <v>190</v>
      </c>
    </row>
    <row r="2684" spans="1:28" hidden="1" x14ac:dyDescent="0.2">
      <c r="A2684" t="s">
        <v>24894</v>
      </c>
      <c r="B2684" t="s">
        <v>24895</v>
      </c>
      <c r="C2684">
        <v>2012</v>
      </c>
      <c r="D2684" t="s">
        <v>13781</v>
      </c>
      <c r="E2684" t="s">
        <v>16512</v>
      </c>
      <c r="F2684" t="s">
        <v>44031</v>
      </c>
      <c r="G2684" t="s">
        <v>44038</v>
      </c>
      <c r="H2684">
        <v>122</v>
      </c>
      <c r="I2684" t="s">
        <v>50</v>
      </c>
      <c r="J2684" t="s">
        <v>26</v>
      </c>
      <c r="K2684" t="s">
        <v>209</v>
      </c>
      <c r="L2684" t="s">
        <v>27</v>
      </c>
      <c r="M2684" t="s">
        <v>1289</v>
      </c>
      <c r="N2684" t="s">
        <v>24896</v>
      </c>
      <c r="O2684" t="s">
        <v>24897</v>
      </c>
      <c r="P2684" t="s">
        <v>1289</v>
      </c>
      <c r="Q2684" t="s">
        <v>24898</v>
      </c>
      <c r="R2684" t="s">
        <v>24899</v>
      </c>
      <c r="S2684" t="s">
        <v>24900</v>
      </c>
      <c r="T2684">
        <v>6.1</v>
      </c>
      <c r="U2684">
        <v>20926</v>
      </c>
      <c r="W2684"/>
      <c r="X2684"/>
      <c r="Y2684"/>
      <c r="Z2684"/>
      <c r="AA2684">
        <v>171339013</v>
      </c>
      <c r="AB2684">
        <v>67</v>
      </c>
    </row>
    <row r="2685" spans="1:28" x14ac:dyDescent="0.2">
      <c r="A2685" t="s">
        <v>33698</v>
      </c>
      <c r="B2685" t="s">
        <v>33699</v>
      </c>
      <c r="C2685">
        <v>2013</v>
      </c>
      <c r="D2685" t="s">
        <v>8342</v>
      </c>
      <c r="E2685" t="s">
        <v>44035</v>
      </c>
      <c r="F2685" t="s">
        <v>44038</v>
      </c>
      <c r="G2685" t="s">
        <v>44032</v>
      </c>
      <c r="H2685">
        <v>98</v>
      </c>
      <c r="I2685" t="s">
        <v>86</v>
      </c>
      <c r="J2685" t="s">
        <v>26</v>
      </c>
      <c r="M2685" t="s">
        <v>497</v>
      </c>
      <c r="N2685" t="s">
        <v>33700</v>
      </c>
      <c r="O2685" t="s">
        <v>33701</v>
      </c>
      <c r="P2685" t="s">
        <v>9605</v>
      </c>
      <c r="Q2685" t="s">
        <v>33702</v>
      </c>
      <c r="R2685" t="s">
        <v>33703</v>
      </c>
      <c r="S2685" t="s">
        <v>33704</v>
      </c>
      <c r="T2685">
        <v>7.6</v>
      </c>
      <c r="U2685">
        <v>92808</v>
      </c>
      <c r="V2685" s="12">
        <f>W2685*1.11098185502045</f>
        <v>13331782.2602454</v>
      </c>
      <c r="W2685" s="3">
        <v>12000000</v>
      </c>
      <c r="X2685" s="13">
        <f>Y2685*1.11098185502045</f>
        <v>41895102.422202215</v>
      </c>
      <c r="Y2685" s="3">
        <v>37709979</v>
      </c>
      <c r="Z2685" s="13">
        <f>AA2685*1.11098185502045</f>
        <v>111242470.93752022</v>
      </c>
      <c r="AA2685" s="3">
        <v>100129872</v>
      </c>
      <c r="AB2685">
        <v>264</v>
      </c>
    </row>
    <row r="2686" spans="1:28" hidden="1" x14ac:dyDescent="0.2">
      <c r="A2686" t="s">
        <v>24908</v>
      </c>
      <c r="B2686" t="s">
        <v>24909</v>
      </c>
      <c r="C2686">
        <v>2009</v>
      </c>
      <c r="D2686" t="s">
        <v>11773</v>
      </c>
      <c r="E2686" t="s">
        <v>176</v>
      </c>
      <c r="F2686" t="s">
        <v>44036</v>
      </c>
      <c r="H2686">
        <v>96</v>
      </c>
      <c r="I2686" t="s">
        <v>1983</v>
      </c>
      <c r="J2686" t="s">
        <v>27</v>
      </c>
      <c r="K2686" t="s">
        <v>26</v>
      </c>
      <c r="L2686" t="s">
        <v>1121</v>
      </c>
      <c r="M2686" t="s">
        <v>24910</v>
      </c>
      <c r="N2686" t="s">
        <v>24911</v>
      </c>
      <c r="O2686" t="s">
        <v>24912</v>
      </c>
      <c r="P2686" t="s">
        <v>24913</v>
      </c>
      <c r="Q2686" t="s">
        <v>24914</v>
      </c>
      <c r="R2686" t="s">
        <v>24915</v>
      </c>
      <c r="S2686" t="s">
        <v>24916</v>
      </c>
      <c r="T2686">
        <v>7.5</v>
      </c>
      <c r="U2686">
        <v>27085</v>
      </c>
      <c r="W2686" t="s">
        <v>24917</v>
      </c>
      <c r="X2686"/>
      <c r="Y2686"/>
      <c r="Z2686"/>
      <c r="AA2686"/>
      <c r="AB2686">
        <v>41</v>
      </c>
    </row>
    <row r="2687" spans="1:28" x14ac:dyDescent="0.2">
      <c r="A2687" t="s">
        <v>12622</v>
      </c>
      <c r="B2687" t="s">
        <v>12623</v>
      </c>
      <c r="C2687">
        <v>2008</v>
      </c>
      <c r="D2687" t="s">
        <v>12624</v>
      </c>
      <c r="E2687" t="s">
        <v>1045</v>
      </c>
      <c r="H2687">
        <v>99</v>
      </c>
      <c r="I2687" t="s">
        <v>319</v>
      </c>
      <c r="J2687" t="s">
        <v>26</v>
      </c>
      <c r="M2687" t="s">
        <v>3028</v>
      </c>
      <c r="N2687" t="s">
        <v>12625</v>
      </c>
      <c r="O2687" t="s">
        <v>12626</v>
      </c>
      <c r="P2687" t="s">
        <v>12627</v>
      </c>
      <c r="Q2687" t="s">
        <v>12627</v>
      </c>
      <c r="R2687" t="s">
        <v>12628</v>
      </c>
      <c r="S2687" t="s">
        <v>12629</v>
      </c>
      <c r="T2687">
        <v>6.8</v>
      </c>
      <c r="U2687">
        <v>217694</v>
      </c>
      <c r="V2687" s="12">
        <f>W2687*1.20207800169993</f>
        <v>33658184.047598042</v>
      </c>
      <c r="W2687" s="3">
        <v>28000000</v>
      </c>
      <c r="X2687" s="13">
        <f>Y2687*1.20207800169993</f>
        <v>80892961.607455552</v>
      </c>
      <c r="Y2687" s="3">
        <v>67294270</v>
      </c>
      <c r="Z2687" s="13">
        <f>AA2687*1.20207800169993</f>
        <v>111371828.45017952</v>
      </c>
      <c r="AA2687" s="3">
        <v>92649419</v>
      </c>
      <c r="AB2687">
        <v>198</v>
      </c>
    </row>
    <row r="2688" spans="1:28" hidden="1" x14ac:dyDescent="0.2">
      <c r="A2688" t="s">
        <v>24923</v>
      </c>
      <c r="B2688" t="s">
        <v>24924</v>
      </c>
      <c r="C2688">
        <v>2013</v>
      </c>
      <c r="D2688" t="s">
        <v>24925</v>
      </c>
      <c r="E2688" t="s">
        <v>16512</v>
      </c>
      <c r="F2688" t="s">
        <v>44046</v>
      </c>
      <c r="G2688" t="s">
        <v>44033</v>
      </c>
      <c r="H2688">
        <v>87</v>
      </c>
      <c r="I2688" t="s">
        <v>25</v>
      </c>
      <c r="J2688" t="s">
        <v>26</v>
      </c>
      <c r="M2688" t="s">
        <v>24926</v>
      </c>
      <c r="N2688" t="s">
        <v>24926</v>
      </c>
      <c r="O2688" t="s">
        <v>24927</v>
      </c>
      <c r="P2688" t="s">
        <v>24928</v>
      </c>
      <c r="Q2688" t="s">
        <v>24928</v>
      </c>
      <c r="R2688" t="s">
        <v>24929</v>
      </c>
      <c r="S2688" t="s">
        <v>24930</v>
      </c>
      <c r="T2688">
        <v>5.2</v>
      </c>
      <c r="U2688">
        <v>10264</v>
      </c>
      <c r="W2688"/>
      <c r="X2688"/>
      <c r="Y2688"/>
      <c r="Z2688"/>
      <c r="AA2688"/>
      <c r="AB2688">
        <v>95</v>
      </c>
    </row>
    <row r="2689" spans="1:28" x14ac:dyDescent="0.2">
      <c r="A2689" t="s">
        <v>30153</v>
      </c>
      <c r="B2689" t="s">
        <v>30154</v>
      </c>
      <c r="C2689">
        <v>2014</v>
      </c>
      <c r="D2689" s="1">
        <v>41919</v>
      </c>
      <c r="E2689" t="s">
        <v>44035</v>
      </c>
      <c r="F2689" t="s">
        <v>44032</v>
      </c>
      <c r="G2689" t="s">
        <v>44040</v>
      </c>
      <c r="H2689">
        <v>99</v>
      </c>
      <c r="I2689" t="s">
        <v>25</v>
      </c>
      <c r="J2689" t="s">
        <v>26</v>
      </c>
      <c r="M2689" t="s">
        <v>2114</v>
      </c>
      <c r="N2689" t="s">
        <v>30155</v>
      </c>
      <c r="O2689" t="s">
        <v>30156</v>
      </c>
      <c r="P2689" t="s">
        <v>5754</v>
      </c>
      <c r="Q2689" t="s">
        <v>30157</v>
      </c>
      <c r="R2689" t="s">
        <v>30158</v>
      </c>
      <c r="S2689" t="s">
        <v>30159</v>
      </c>
      <c r="T2689">
        <v>5.8</v>
      </c>
      <c r="U2689">
        <v>25440</v>
      </c>
      <c r="V2689" s="12">
        <f>W2689*1.09324733035956</f>
        <v>13118967.96431472</v>
      </c>
      <c r="W2689" s="3">
        <v>12000000</v>
      </c>
      <c r="X2689" s="13">
        <f>Y2689*1.09324733035956</f>
        <v>99970092.22164382</v>
      </c>
      <c r="Y2689" s="3">
        <v>91443253</v>
      </c>
      <c r="Z2689" s="13">
        <f>AA2689*1.09324733035956</f>
        <v>111388804.76737413</v>
      </c>
      <c r="AA2689" s="3">
        <v>101888019</v>
      </c>
      <c r="AB2689">
        <v>183</v>
      </c>
    </row>
    <row r="2690" spans="1:28" hidden="1" x14ac:dyDescent="0.2">
      <c r="A2690" t="s">
        <v>33259</v>
      </c>
      <c r="B2690" t="s">
        <v>33260</v>
      </c>
      <c r="C2690">
        <v>2013</v>
      </c>
      <c r="D2690" t="s">
        <v>30162</v>
      </c>
      <c r="E2690" t="s">
        <v>1045</v>
      </c>
      <c r="F2690" t="s">
        <v>44032</v>
      </c>
      <c r="H2690">
        <v>115</v>
      </c>
      <c r="I2690" t="s">
        <v>3123</v>
      </c>
      <c r="J2690" t="s">
        <v>308</v>
      </c>
      <c r="K2690" t="s">
        <v>26</v>
      </c>
      <c r="M2690" t="s">
        <v>26413</v>
      </c>
      <c r="N2690" t="s">
        <v>33261</v>
      </c>
      <c r="O2690" t="s">
        <v>33262</v>
      </c>
      <c r="P2690" t="s">
        <v>33263</v>
      </c>
      <c r="Q2690" t="s">
        <v>33264</v>
      </c>
      <c r="R2690" t="s">
        <v>33265</v>
      </c>
      <c r="S2690" t="s">
        <v>33266</v>
      </c>
      <c r="T2690">
        <v>7.5</v>
      </c>
      <c r="U2690">
        <v>28597</v>
      </c>
      <c r="V2690" s="12">
        <f>W2690*1.11098185502045</f>
        <v>5554909.2751022503</v>
      </c>
      <c r="W2690" s="3">
        <v>5000000</v>
      </c>
      <c r="X2690" s="13">
        <f>Y2690*1.11098185502045</f>
        <v>49402259.009456486</v>
      </c>
      <c r="Y2690" s="3">
        <v>44467206</v>
      </c>
      <c r="Z2690" s="13">
        <f>AA2690*1.11098185502045</f>
        <v>111656607.19968876</v>
      </c>
      <c r="AA2690" s="3">
        <v>100502638</v>
      </c>
      <c r="AB2690">
        <v>94</v>
      </c>
    </row>
    <row r="2691" spans="1:28" x14ac:dyDescent="0.2">
      <c r="A2691" t="s">
        <v>3113</v>
      </c>
      <c r="B2691" t="s">
        <v>3114</v>
      </c>
      <c r="C2691">
        <v>2002</v>
      </c>
      <c r="D2691" t="s">
        <v>637</v>
      </c>
      <c r="E2691" t="s">
        <v>16512</v>
      </c>
      <c r="F2691" t="s">
        <v>44032</v>
      </c>
      <c r="G2691" t="s">
        <v>44055</v>
      </c>
      <c r="H2691">
        <v>134</v>
      </c>
      <c r="I2691" t="s">
        <v>25</v>
      </c>
      <c r="J2691" t="s">
        <v>26</v>
      </c>
      <c r="K2691" t="s">
        <v>3115</v>
      </c>
      <c r="L2691" t="s">
        <v>934</v>
      </c>
      <c r="M2691" t="s">
        <v>157</v>
      </c>
      <c r="N2691" t="s">
        <v>3116</v>
      </c>
      <c r="O2691" t="s">
        <v>3117</v>
      </c>
      <c r="P2691" t="s">
        <v>1391</v>
      </c>
      <c r="Q2691" t="s">
        <v>3118</v>
      </c>
      <c r="R2691" t="s">
        <v>3119</v>
      </c>
      <c r="S2691" t="s">
        <v>3120</v>
      </c>
      <c r="T2691">
        <v>6.1</v>
      </c>
      <c r="U2691">
        <v>64627</v>
      </c>
      <c r="V2691" s="12">
        <f>W2691*1.43863813229572</f>
        <v>165443385.21400779</v>
      </c>
      <c r="W2691" s="3">
        <v>115000000</v>
      </c>
      <c r="X2691" s="13">
        <f>Y2691*1.43863813229572</f>
        <v>58860538.372140087</v>
      </c>
      <c r="Y2691" s="3">
        <v>40914068</v>
      </c>
      <c r="Z2691" s="13">
        <f>AA2691*1.43863813229572</f>
        <v>111678982.17295721</v>
      </c>
      <c r="AA2691" s="3">
        <v>77628265</v>
      </c>
      <c r="AB2691">
        <v>464</v>
      </c>
    </row>
    <row r="2692" spans="1:28" x14ac:dyDescent="0.2">
      <c r="A2692" t="s">
        <v>10488</v>
      </c>
      <c r="B2692" t="s">
        <v>10489</v>
      </c>
      <c r="C2692">
        <v>2006</v>
      </c>
      <c r="D2692" s="1">
        <v>38935</v>
      </c>
      <c r="E2692" t="s">
        <v>1045</v>
      </c>
      <c r="F2692" t="s">
        <v>44040</v>
      </c>
      <c r="G2692" t="s">
        <v>44034</v>
      </c>
      <c r="H2692">
        <v>98</v>
      </c>
      <c r="I2692" t="s">
        <v>25</v>
      </c>
      <c r="J2692" t="s">
        <v>26</v>
      </c>
      <c r="M2692" t="s">
        <v>1140</v>
      </c>
      <c r="N2692" t="s">
        <v>2195</v>
      </c>
      <c r="O2692" t="s">
        <v>10490</v>
      </c>
      <c r="P2692" t="s">
        <v>3190</v>
      </c>
      <c r="Q2692" t="s">
        <v>10491</v>
      </c>
      <c r="R2692" t="s">
        <v>10492</v>
      </c>
      <c r="S2692" t="s">
        <v>10493</v>
      </c>
      <c r="T2692">
        <v>4.4000000000000004</v>
      </c>
      <c r="U2692">
        <v>17990</v>
      </c>
      <c r="V2692" s="12">
        <f>W2692*1.28378472222222</f>
        <v>64189236.111111</v>
      </c>
      <c r="W2692" s="3">
        <v>50000000</v>
      </c>
      <c r="X2692" s="13">
        <f>Y2692*1.28378472222222</f>
        <v>78469504.049895704</v>
      </c>
      <c r="Y2692" s="3">
        <v>61123569</v>
      </c>
      <c r="Z2692" s="13">
        <f>AA2692*1.28378472222222</f>
        <v>111861657.44583315</v>
      </c>
      <c r="AA2692" s="3">
        <v>87134280</v>
      </c>
      <c r="AB2692">
        <v>88</v>
      </c>
    </row>
    <row r="2693" spans="1:28" x14ac:dyDescent="0.2">
      <c r="A2693" t="s">
        <v>23131</v>
      </c>
      <c r="B2693" t="s">
        <v>23132</v>
      </c>
      <c r="C2693">
        <v>2011</v>
      </c>
      <c r="D2693" t="s">
        <v>15215</v>
      </c>
      <c r="E2693" t="s">
        <v>3496</v>
      </c>
      <c r="F2693" t="s">
        <v>44045</v>
      </c>
      <c r="H2693">
        <v>111</v>
      </c>
      <c r="I2693" t="s">
        <v>25</v>
      </c>
      <c r="J2693" t="s">
        <v>26</v>
      </c>
      <c r="M2693" t="s">
        <v>350</v>
      </c>
      <c r="N2693" t="s">
        <v>3772</v>
      </c>
      <c r="O2693" t="s">
        <v>23133</v>
      </c>
      <c r="P2693" t="s">
        <v>23134</v>
      </c>
      <c r="Q2693" t="s">
        <v>23135</v>
      </c>
      <c r="R2693" t="s">
        <v>23136</v>
      </c>
      <c r="S2693" t="s">
        <v>23137</v>
      </c>
      <c r="T2693">
        <v>6.1</v>
      </c>
      <c r="U2693">
        <v>125086</v>
      </c>
      <c r="V2693" s="12">
        <f>W2693*1.1505830469594</f>
        <v>46023321.878376</v>
      </c>
      <c r="W2693" s="3">
        <v>40000000</v>
      </c>
      <c r="X2693" s="13">
        <f>Y2693*1.1505830469594</f>
        <v>43930328.473977469</v>
      </c>
      <c r="Y2693" s="3">
        <v>38180928</v>
      </c>
      <c r="Z2693" s="13">
        <f>AA2693*1.1505830469594</f>
        <v>111872823.48378915</v>
      </c>
      <c r="AA2693" s="3">
        <v>97231420</v>
      </c>
      <c r="AB2693">
        <v>558</v>
      </c>
    </row>
    <row r="2694" spans="1:28" x14ac:dyDescent="0.2">
      <c r="A2694" t="s">
        <v>23974</v>
      </c>
      <c r="B2694" t="s">
        <v>23975</v>
      </c>
      <c r="C2694">
        <v>2012</v>
      </c>
      <c r="D2694" t="s">
        <v>17751</v>
      </c>
      <c r="E2694" t="s">
        <v>176</v>
      </c>
      <c r="F2694" t="s">
        <v>44045</v>
      </c>
      <c r="G2694" t="s">
        <v>44036</v>
      </c>
      <c r="H2694">
        <v>101</v>
      </c>
      <c r="I2694" t="s">
        <v>25</v>
      </c>
      <c r="J2694" t="s">
        <v>26</v>
      </c>
      <c r="M2694" t="s">
        <v>3551</v>
      </c>
      <c r="N2694" t="s">
        <v>23976</v>
      </c>
      <c r="O2694" t="s">
        <v>23977</v>
      </c>
      <c r="P2694" t="s">
        <v>18928</v>
      </c>
      <c r="Q2694" t="s">
        <v>23978</v>
      </c>
      <c r="R2694" t="s">
        <v>23979</v>
      </c>
      <c r="S2694" t="s">
        <v>23980</v>
      </c>
      <c r="T2694">
        <v>6.5</v>
      </c>
      <c r="U2694">
        <v>99629</v>
      </c>
      <c r="V2694" s="12">
        <f>W2694*1.12725506764114</f>
        <v>28181376.691028498</v>
      </c>
      <c r="W2694" s="3">
        <v>25000000</v>
      </c>
      <c r="X2694" s="13">
        <f>Y2694*1.12725506764114</f>
        <v>68150615.185579732</v>
      </c>
      <c r="Y2694" s="3">
        <v>60457138</v>
      </c>
      <c r="Z2694" s="13">
        <f>AA2694*1.12725506764114</f>
        <v>112000837.31682007</v>
      </c>
      <c r="AA2694" s="3">
        <v>99357138</v>
      </c>
      <c r="AB2694">
        <v>138</v>
      </c>
    </row>
    <row r="2695" spans="1:28" x14ac:dyDescent="0.2">
      <c r="A2695" t="s">
        <v>5136</v>
      </c>
      <c r="B2695" t="s">
        <v>5137</v>
      </c>
      <c r="C2695">
        <v>2002</v>
      </c>
      <c r="D2695" t="s">
        <v>3796</v>
      </c>
      <c r="E2695" t="s">
        <v>16512</v>
      </c>
      <c r="F2695" t="s">
        <v>44038</v>
      </c>
      <c r="G2695" t="s">
        <v>44044</v>
      </c>
      <c r="H2695">
        <v>95</v>
      </c>
      <c r="I2695" t="s">
        <v>360</v>
      </c>
      <c r="J2695" t="s">
        <v>26</v>
      </c>
      <c r="M2695" t="s">
        <v>1286</v>
      </c>
      <c r="N2695" t="s">
        <v>5138</v>
      </c>
      <c r="O2695" t="s">
        <v>5139</v>
      </c>
      <c r="P2695" t="s">
        <v>1106</v>
      </c>
      <c r="Q2695" t="s">
        <v>5140</v>
      </c>
      <c r="R2695" t="s">
        <v>5141</v>
      </c>
      <c r="S2695" t="s">
        <v>5142</v>
      </c>
      <c r="T2695">
        <v>5.5</v>
      </c>
      <c r="U2695">
        <v>59940</v>
      </c>
      <c r="V2695" s="12">
        <f>W2695*1.43863813229572</f>
        <v>122284241.2451362</v>
      </c>
      <c r="W2695" s="3">
        <v>85000000</v>
      </c>
      <c r="X2695" s="13">
        <f>Y2695*1.43863813229572</f>
        <v>54787241.664435804</v>
      </c>
      <c r="Y2695" s="3">
        <v>38082712</v>
      </c>
      <c r="Z2695" s="13">
        <f>AA2695*1.43863813229572</f>
        <v>112049297.69867706</v>
      </c>
      <c r="AA2695" s="3">
        <v>77885672</v>
      </c>
      <c r="AB2695">
        <v>173</v>
      </c>
    </row>
    <row r="2696" spans="1:28" x14ac:dyDescent="0.2">
      <c r="A2696" t="s">
        <v>29408</v>
      </c>
      <c r="B2696" t="s">
        <v>29409</v>
      </c>
      <c r="C2696">
        <v>2015</v>
      </c>
      <c r="D2696" s="1">
        <v>42251</v>
      </c>
      <c r="E2696" t="s">
        <v>16512</v>
      </c>
      <c r="F2696" t="s">
        <v>44044</v>
      </c>
      <c r="G2696" t="s">
        <v>44032</v>
      </c>
      <c r="H2696">
        <v>120</v>
      </c>
      <c r="I2696" t="s">
        <v>29410</v>
      </c>
      <c r="J2696" t="s">
        <v>26</v>
      </c>
      <c r="M2696" t="s">
        <v>21248</v>
      </c>
      <c r="N2696" t="s">
        <v>21249</v>
      </c>
      <c r="O2696" t="s">
        <v>29411</v>
      </c>
      <c r="P2696" t="s">
        <v>21251</v>
      </c>
      <c r="Q2696" t="s">
        <v>29412</v>
      </c>
      <c r="R2696" t="s">
        <v>29413</v>
      </c>
      <c r="S2696" t="s">
        <v>29414</v>
      </c>
      <c r="T2696">
        <v>6.8</v>
      </c>
      <c r="U2696">
        <v>226032</v>
      </c>
      <c r="V2696" s="12">
        <f>W2696*1.09195121025074</f>
        <v>53505609.30228626</v>
      </c>
      <c r="W2696" s="3">
        <v>49000000</v>
      </c>
      <c r="X2696" s="13">
        <f>Y2696*1.09195121025074</f>
        <v>34472100.39932996</v>
      </c>
      <c r="Y2696" s="3">
        <v>31569268</v>
      </c>
      <c r="Z2696" s="13">
        <f>AA2696*1.09195121025074</f>
        <v>112265566.62171474</v>
      </c>
      <c r="AA2696" s="3">
        <v>102811889</v>
      </c>
      <c r="AB2696">
        <v>765</v>
      </c>
    </row>
    <row r="2697" spans="1:28" x14ac:dyDescent="0.2">
      <c r="A2697" t="s">
        <v>13439</v>
      </c>
      <c r="B2697" t="s">
        <v>13440</v>
      </c>
      <c r="C2697">
        <v>2006</v>
      </c>
      <c r="D2697" s="1">
        <v>38754</v>
      </c>
      <c r="E2697" t="s">
        <v>44043</v>
      </c>
      <c r="F2697" t="s">
        <v>44038</v>
      </c>
      <c r="G2697" t="s">
        <v>44040</v>
      </c>
      <c r="H2697">
        <v>99</v>
      </c>
      <c r="I2697" t="s">
        <v>166</v>
      </c>
      <c r="J2697" t="s">
        <v>26</v>
      </c>
      <c r="M2697" t="s">
        <v>198</v>
      </c>
      <c r="N2697" t="s">
        <v>6579</v>
      </c>
      <c r="O2697" t="s">
        <v>13441</v>
      </c>
      <c r="P2697" t="s">
        <v>4120</v>
      </c>
      <c r="Q2697" t="s">
        <v>13442</v>
      </c>
      <c r="R2697" t="s">
        <v>13443</v>
      </c>
      <c r="S2697" t="s">
        <v>13444</v>
      </c>
      <c r="T2697">
        <v>5.5</v>
      </c>
      <c r="U2697">
        <v>55594</v>
      </c>
      <c r="V2697" s="12">
        <f>W2697*1.28378472222222</f>
        <v>64189236.111111</v>
      </c>
      <c r="W2697" s="3">
        <v>50000000</v>
      </c>
      <c r="X2697" s="13">
        <f>Y2697*1.28378472222222</f>
        <v>92080775.080729008</v>
      </c>
      <c r="Y2697" s="3">
        <v>71726025</v>
      </c>
      <c r="Z2697" s="13">
        <f>AA2697*1.28378472222222</f>
        <v>112367331.26142342</v>
      </c>
      <c r="AA2697" s="3">
        <v>87528173</v>
      </c>
      <c r="AB2697">
        <v>274</v>
      </c>
    </row>
    <row r="2698" spans="1:28" x14ac:dyDescent="0.2">
      <c r="A2698" t="s">
        <v>42777</v>
      </c>
      <c r="B2698" t="s">
        <v>42778</v>
      </c>
      <c r="C2698">
        <v>2019</v>
      </c>
      <c r="D2698" s="1">
        <v>43594</v>
      </c>
      <c r="E2698" t="s">
        <v>44043</v>
      </c>
      <c r="F2698" t="s">
        <v>44038</v>
      </c>
      <c r="H2698">
        <v>90</v>
      </c>
      <c r="I2698" t="s">
        <v>25</v>
      </c>
      <c r="J2698" t="s">
        <v>26</v>
      </c>
      <c r="M2698" t="s">
        <v>42779</v>
      </c>
      <c r="N2698" t="s">
        <v>42780</v>
      </c>
      <c r="O2698" t="s">
        <v>42781</v>
      </c>
      <c r="P2698" t="s">
        <v>34136</v>
      </c>
      <c r="Q2698" t="s">
        <v>42782</v>
      </c>
      <c r="R2698" t="s">
        <v>42783</v>
      </c>
      <c r="S2698" t="s">
        <v>42784</v>
      </c>
      <c r="T2698">
        <v>6.7</v>
      </c>
      <c r="U2698">
        <v>55929</v>
      </c>
      <c r="V2698" s="12">
        <f>W2698*1.01233684194057</f>
        <v>20246736.838811401</v>
      </c>
      <c r="W2698" s="3">
        <v>20000000</v>
      </c>
      <c r="X2698" s="13">
        <f>Y2698*1.01233684194057</f>
        <v>84165994.814012632</v>
      </c>
      <c r="Y2698" s="3">
        <v>83140306</v>
      </c>
      <c r="Z2698" s="13">
        <f>AA2698*1.01233684194057</f>
        <v>112407080.78070241</v>
      </c>
      <c r="AA2698" s="3">
        <v>111037232</v>
      </c>
      <c r="AB2698">
        <v>572</v>
      </c>
    </row>
    <row r="2699" spans="1:28" x14ac:dyDescent="0.2">
      <c r="A2699" t="s">
        <v>7064</v>
      </c>
      <c r="B2699" t="s">
        <v>7065</v>
      </c>
      <c r="C2699">
        <v>2004</v>
      </c>
      <c r="D2699" t="s">
        <v>4375</v>
      </c>
      <c r="E2699" t="s">
        <v>16512</v>
      </c>
      <c r="F2699" t="s">
        <v>44044</v>
      </c>
      <c r="G2699" t="s">
        <v>44034</v>
      </c>
      <c r="H2699">
        <v>104</v>
      </c>
      <c r="I2699" t="s">
        <v>25</v>
      </c>
      <c r="J2699" t="s">
        <v>26</v>
      </c>
      <c r="K2699" t="s">
        <v>308</v>
      </c>
      <c r="M2699" t="s">
        <v>818</v>
      </c>
      <c r="N2699" t="s">
        <v>7066</v>
      </c>
      <c r="O2699" t="s">
        <v>7067</v>
      </c>
      <c r="P2699" t="s">
        <v>7068</v>
      </c>
      <c r="Q2699" t="s">
        <v>7069</v>
      </c>
      <c r="R2699" t="s">
        <v>7070</v>
      </c>
      <c r="S2699" t="s">
        <v>7071</v>
      </c>
      <c r="T2699">
        <v>3.4</v>
      </c>
      <c r="U2699">
        <v>108935</v>
      </c>
      <c r="V2699" s="12">
        <f>W2699*1.37009528851244</f>
        <v>137009528.851244</v>
      </c>
      <c r="W2699" s="3">
        <v>100000000</v>
      </c>
      <c r="X2699" s="13">
        <f>Y2699*1.37009528851244</f>
        <v>55081090.05489146</v>
      </c>
      <c r="Y2699" s="3">
        <v>40202379</v>
      </c>
      <c r="Z2699" s="13">
        <f>AA2699*1.37009528851244</f>
        <v>112488082.64356269</v>
      </c>
      <c r="AA2699" s="3">
        <v>82102379</v>
      </c>
      <c r="AB2699">
        <v>731</v>
      </c>
    </row>
    <row r="2700" spans="1:28" x14ac:dyDescent="0.2">
      <c r="A2700" t="s">
        <v>32088</v>
      </c>
      <c r="B2700" t="s">
        <v>32089</v>
      </c>
      <c r="C2700">
        <v>2014</v>
      </c>
      <c r="D2700" t="s">
        <v>32090</v>
      </c>
      <c r="E2700" t="s">
        <v>16512</v>
      </c>
      <c r="F2700" t="s">
        <v>44032</v>
      </c>
      <c r="G2700" t="s">
        <v>44033</v>
      </c>
      <c r="H2700">
        <v>119</v>
      </c>
      <c r="I2700" t="s">
        <v>25501</v>
      </c>
      <c r="J2700" t="s">
        <v>26</v>
      </c>
      <c r="M2700" t="s">
        <v>32091</v>
      </c>
      <c r="N2700" t="s">
        <v>32092</v>
      </c>
      <c r="O2700" t="s">
        <v>32093</v>
      </c>
      <c r="P2700" t="s">
        <v>125</v>
      </c>
      <c r="Q2700" t="s">
        <v>32094</v>
      </c>
      <c r="R2700" t="s">
        <v>32095</v>
      </c>
      <c r="S2700" t="s">
        <v>32096</v>
      </c>
      <c r="T2700">
        <v>6.3</v>
      </c>
      <c r="U2700">
        <v>213720</v>
      </c>
      <c r="V2700" s="12">
        <f>W2700*1.09324733035956</f>
        <v>109324733.035956</v>
      </c>
      <c r="W2700" s="3">
        <v>100000000</v>
      </c>
      <c r="X2700" s="13">
        <f>Y2700*1.09324733035956</f>
        <v>25169077.85296287</v>
      </c>
      <c r="Y2700" s="3">
        <v>23022309</v>
      </c>
      <c r="Z2700" s="13">
        <f>AA2700*1.09324733035956</f>
        <v>112647393.73072994</v>
      </c>
      <c r="AA2700" s="3">
        <v>103039258</v>
      </c>
      <c r="AB2700">
        <v>554</v>
      </c>
    </row>
    <row r="2701" spans="1:28" hidden="1" x14ac:dyDescent="0.2">
      <c r="A2701" t="s">
        <v>25024</v>
      </c>
      <c r="B2701" t="s">
        <v>25025</v>
      </c>
      <c r="C2701">
        <v>2010</v>
      </c>
      <c r="D2701" s="1">
        <v>40668</v>
      </c>
      <c r="E2701" t="s">
        <v>176</v>
      </c>
      <c r="F2701" t="s">
        <v>44046</v>
      </c>
      <c r="G2701" t="s">
        <v>44042</v>
      </c>
      <c r="H2701">
        <v>112</v>
      </c>
      <c r="I2701" t="s">
        <v>25</v>
      </c>
      <c r="J2701" t="s">
        <v>26</v>
      </c>
      <c r="M2701" t="s">
        <v>12690</v>
      </c>
      <c r="N2701" t="s">
        <v>25026</v>
      </c>
      <c r="O2701" t="s">
        <v>25027</v>
      </c>
      <c r="P2701" t="s">
        <v>25028</v>
      </c>
      <c r="Q2701" t="s">
        <v>25029</v>
      </c>
      <c r="R2701" t="s">
        <v>25030</v>
      </c>
      <c r="S2701" t="s">
        <v>25031</v>
      </c>
      <c r="T2701">
        <v>6.3</v>
      </c>
      <c r="U2701">
        <v>15694</v>
      </c>
      <c r="W2701">
        <v>11000000</v>
      </c>
      <c r="X2701"/>
      <c r="Y2701"/>
      <c r="Z2701"/>
      <c r="AA2701">
        <v>863044</v>
      </c>
      <c r="AB2701">
        <v>106</v>
      </c>
    </row>
    <row r="2702" spans="1:28" hidden="1" x14ac:dyDescent="0.2">
      <c r="A2702" t="s">
        <v>25032</v>
      </c>
      <c r="B2702" t="s">
        <v>25033</v>
      </c>
      <c r="C2702">
        <v>2009</v>
      </c>
      <c r="D2702" s="1">
        <v>40129</v>
      </c>
      <c r="E2702" t="s">
        <v>1045</v>
      </c>
      <c r="F2702" t="s">
        <v>44032</v>
      </c>
      <c r="H2702">
        <v>150</v>
      </c>
      <c r="I2702" t="s">
        <v>943</v>
      </c>
      <c r="J2702" t="s">
        <v>944</v>
      </c>
      <c r="M2702" t="s">
        <v>18030</v>
      </c>
      <c r="N2702" t="s">
        <v>18031</v>
      </c>
      <c r="O2702" t="s">
        <v>25034</v>
      </c>
      <c r="P2702" t="s">
        <v>21792</v>
      </c>
      <c r="Q2702" t="s">
        <v>25035</v>
      </c>
      <c r="R2702" t="s">
        <v>25036</v>
      </c>
      <c r="S2702" t="s">
        <v>25037</v>
      </c>
      <c r="T2702">
        <v>7.5</v>
      </c>
      <c r="U2702">
        <v>18336</v>
      </c>
      <c r="W2702"/>
      <c r="X2702"/>
      <c r="Y2702"/>
      <c r="Z2702"/>
      <c r="AA2702">
        <v>197650</v>
      </c>
      <c r="AB2702">
        <v>42</v>
      </c>
    </row>
    <row r="2703" spans="1:28" hidden="1" x14ac:dyDescent="0.2">
      <c r="A2703" t="s">
        <v>25038</v>
      </c>
      <c r="B2703" t="s">
        <v>25039</v>
      </c>
      <c r="C2703">
        <v>2011</v>
      </c>
      <c r="D2703" t="s">
        <v>24599</v>
      </c>
      <c r="E2703" t="s">
        <v>44035</v>
      </c>
      <c r="F2703" t="s">
        <v>44038</v>
      </c>
      <c r="G2703" t="s">
        <v>44036</v>
      </c>
      <c r="H2703">
        <v>100</v>
      </c>
      <c r="I2703" t="s">
        <v>25040</v>
      </c>
      <c r="J2703" t="s">
        <v>26</v>
      </c>
      <c r="M2703" t="s">
        <v>25041</v>
      </c>
      <c r="N2703" t="s">
        <v>25042</v>
      </c>
      <c r="O2703" t="s">
        <v>25043</v>
      </c>
      <c r="P2703" t="s">
        <v>21892</v>
      </c>
      <c r="Q2703" t="s">
        <v>25044</v>
      </c>
      <c r="R2703" t="s">
        <v>25045</v>
      </c>
      <c r="S2703" t="s">
        <v>25046</v>
      </c>
      <c r="T2703">
        <v>6.7</v>
      </c>
      <c r="U2703">
        <v>30140</v>
      </c>
      <c r="W2703"/>
      <c r="X2703"/>
      <c r="Y2703">
        <v>1800000</v>
      </c>
      <c r="Z2703"/>
      <c r="AA2703"/>
      <c r="AB2703">
        <v>64</v>
      </c>
    </row>
    <row r="2704" spans="1:28" x14ac:dyDescent="0.2">
      <c r="A2704" t="s">
        <v>20687</v>
      </c>
      <c r="B2704" t="s">
        <v>20688</v>
      </c>
      <c r="C2704">
        <v>2011</v>
      </c>
      <c r="D2704" s="1">
        <v>40549</v>
      </c>
      <c r="E2704" t="s">
        <v>44043</v>
      </c>
      <c r="F2704" t="s">
        <v>44038</v>
      </c>
      <c r="G2704" t="s">
        <v>44033</v>
      </c>
      <c r="H2704">
        <v>104</v>
      </c>
      <c r="I2704" t="s">
        <v>229</v>
      </c>
      <c r="J2704" t="s">
        <v>26</v>
      </c>
      <c r="K2704" t="s">
        <v>6578</v>
      </c>
      <c r="M2704" t="s">
        <v>17488</v>
      </c>
      <c r="N2704" t="s">
        <v>20689</v>
      </c>
      <c r="O2704" t="s">
        <v>20690</v>
      </c>
      <c r="P2704" t="s">
        <v>20691</v>
      </c>
      <c r="Q2704" t="s">
        <v>20692</v>
      </c>
      <c r="R2704" t="s">
        <v>20693</v>
      </c>
      <c r="S2704" t="s">
        <v>20694</v>
      </c>
      <c r="T2704">
        <v>7</v>
      </c>
      <c r="U2704">
        <v>231589</v>
      </c>
      <c r="V2704" s="12">
        <f>W2704*1.1505830469594</f>
        <v>46023321.878376</v>
      </c>
      <c r="W2704" s="3">
        <v>40000000</v>
      </c>
      <c r="X2704" s="13">
        <f>Y2704*1.1505830469594</f>
        <v>43046700.25382445</v>
      </c>
      <c r="Y2704" s="3">
        <v>37412945</v>
      </c>
      <c r="Z2704" s="13">
        <f>AA2704*1.1505830469594</f>
        <v>112738746.53201556</v>
      </c>
      <c r="AA2704" s="3">
        <v>97984015</v>
      </c>
      <c r="AB2704">
        <v>364</v>
      </c>
    </row>
    <row r="2705" spans="1:28" x14ac:dyDescent="0.2">
      <c r="A2705" t="s">
        <v>6352</v>
      </c>
      <c r="B2705" t="s">
        <v>6353</v>
      </c>
      <c r="C2705">
        <v>2003</v>
      </c>
      <c r="D2705" t="s">
        <v>6354</v>
      </c>
      <c r="E2705" t="s">
        <v>44041</v>
      </c>
      <c r="F2705" t="s">
        <v>44032</v>
      </c>
      <c r="G2705" t="s">
        <v>44042</v>
      </c>
      <c r="H2705">
        <v>127</v>
      </c>
      <c r="I2705" t="s">
        <v>25</v>
      </c>
      <c r="J2705" t="s">
        <v>26</v>
      </c>
      <c r="K2705" t="s">
        <v>27</v>
      </c>
      <c r="L2705" t="s">
        <v>64</v>
      </c>
      <c r="M2705" t="s">
        <v>638</v>
      </c>
      <c r="N2705" t="s">
        <v>6355</v>
      </c>
      <c r="O2705" t="s">
        <v>6356</v>
      </c>
      <c r="P2705" t="s">
        <v>500</v>
      </c>
      <c r="Q2705" t="s">
        <v>6357</v>
      </c>
      <c r="R2705" t="s">
        <v>6358</v>
      </c>
      <c r="S2705" t="s">
        <v>6359</v>
      </c>
      <c r="T2705">
        <v>7.1</v>
      </c>
      <c r="U2705">
        <v>89682</v>
      </c>
      <c r="V2705" s="12">
        <f>W2705*1.40658152173913</f>
        <v>84394891.304347798</v>
      </c>
      <c r="W2705" s="3">
        <v>60000000</v>
      </c>
      <c r="X2705" s="13">
        <f>Y2705*1.40658152173913</f>
        <v>69546493.512543455</v>
      </c>
      <c r="Y2705" s="3">
        <v>49443628</v>
      </c>
      <c r="Z2705" s="13">
        <f>AA2705*1.40658152173913</f>
        <v>112743332.21489127</v>
      </c>
      <c r="AA2705" s="3">
        <v>80154140</v>
      </c>
      <c r="AB2705">
        <v>383</v>
      </c>
    </row>
    <row r="2706" spans="1:28" hidden="1" x14ac:dyDescent="0.2">
      <c r="A2706" t="s">
        <v>25065</v>
      </c>
      <c r="B2706" t="s">
        <v>25066</v>
      </c>
      <c r="C2706">
        <v>2011</v>
      </c>
      <c r="D2706" t="s">
        <v>25067</v>
      </c>
      <c r="E2706" t="s">
        <v>16512</v>
      </c>
      <c r="F2706" t="s">
        <v>44044</v>
      </c>
      <c r="G2706" t="s">
        <v>44032</v>
      </c>
      <c r="H2706">
        <v>101</v>
      </c>
      <c r="I2706" t="s">
        <v>25068</v>
      </c>
      <c r="J2706" t="s">
        <v>26</v>
      </c>
      <c r="M2706" t="s">
        <v>9645</v>
      </c>
      <c r="N2706" t="s">
        <v>25069</v>
      </c>
      <c r="O2706" t="s">
        <v>25070</v>
      </c>
      <c r="P2706" t="s">
        <v>2738</v>
      </c>
      <c r="Q2706" t="s">
        <v>2738</v>
      </c>
      <c r="R2706" t="s">
        <v>25071</v>
      </c>
      <c r="S2706" t="s">
        <v>25072</v>
      </c>
      <c r="T2706">
        <v>6.1</v>
      </c>
      <c r="U2706">
        <v>16412</v>
      </c>
      <c r="W2706">
        <v>8000000</v>
      </c>
      <c r="X2706"/>
      <c r="Y2706"/>
      <c r="Z2706"/>
      <c r="AA2706">
        <v>110784</v>
      </c>
      <c r="AB2706">
        <v>54</v>
      </c>
    </row>
    <row r="2707" spans="1:28" hidden="1" x14ac:dyDescent="0.2">
      <c r="A2707" t="s">
        <v>25073</v>
      </c>
      <c r="B2707" t="s">
        <v>25074</v>
      </c>
      <c r="C2707">
        <v>2011</v>
      </c>
      <c r="D2707" t="s">
        <v>20225</v>
      </c>
      <c r="E2707" t="s">
        <v>176</v>
      </c>
      <c r="F2707" t="s">
        <v>44046</v>
      </c>
      <c r="G2707" t="s">
        <v>44042</v>
      </c>
      <c r="H2707">
        <v>102</v>
      </c>
      <c r="I2707" t="s">
        <v>2359</v>
      </c>
      <c r="J2707" t="s">
        <v>308</v>
      </c>
      <c r="M2707" t="s">
        <v>4496</v>
      </c>
      <c r="N2707" t="s">
        <v>25075</v>
      </c>
      <c r="O2707" t="s">
        <v>25076</v>
      </c>
      <c r="P2707" t="s">
        <v>22891</v>
      </c>
      <c r="Q2707" t="s">
        <v>25077</v>
      </c>
      <c r="R2707" t="s">
        <v>25078</v>
      </c>
      <c r="S2707" t="s">
        <v>25079</v>
      </c>
      <c r="T2707">
        <v>7.2</v>
      </c>
      <c r="U2707">
        <v>37746</v>
      </c>
      <c r="W2707">
        <v>5000000</v>
      </c>
      <c r="X2707"/>
      <c r="Y2707"/>
      <c r="Z2707"/>
      <c r="AA2707">
        <v>8791590</v>
      </c>
      <c r="AB2707">
        <v>83</v>
      </c>
    </row>
    <row r="2708" spans="1:28" hidden="1" x14ac:dyDescent="0.2">
      <c r="A2708" t="s">
        <v>25080</v>
      </c>
      <c r="B2708" t="s">
        <v>2056</v>
      </c>
      <c r="C2708">
        <v>2012</v>
      </c>
      <c r="D2708" s="1">
        <v>41038</v>
      </c>
      <c r="E2708" t="s">
        <v>16512</v>
      </c>
      <c r="F2708" t="s">
        <v>44031</v>
      </c>
      <c r="G2708" t="s">
        <v>44032</v>
      </c>
      <c r="H2708">
        <v>93</v>
      </c>
      <c r="I2708" t="s">
        <v>25081</v>
      </c>
      <c r="J2708" t="s">
        <v>26</v>
      </c>
      <c r="M2708" t="s">
        <v>25082</v>
      </c>
      <c r="N2708" t="s">
        <v>25083</v>
      </c>
      <c r="O2708" t="s">
        <v>25084</v>
      </c>
      <c r="P2708" t="s">
        <v>23780</v>
      </c>
      <c r="Q2708" t="s">
        <v>25085</v>
      </c>
      <c r="R2708" t="s">
        <v>25086</v>
      </c>
      <c r="S2708" t="s">
        <v>25087</v>
      </c>
      <c r="T2708">
        <v>5.2</v>
      </c>
      <c r="U2708">
        <v>16082</v>
      </c>
      <c r="W2708" t="s">
        <v>25088</v>
      </c>
      <c r="X2708"/>
      <c r="Y2708"/>
      <c r="Z2708"/>
      <c r="AA2708">
        <v>33492566</v>
      </c>
      <c r="AB2708">
        <v>113</v>
      </c>
    </row>
    <row r="2709" spans="1:28" x14ac:dyDescent="0.2">
      <c r="A2709" t="s">
        <v>2582</v>
      </c>
      <c r="B2709" t="s">
        <v>2583</v>
      </c>
      <c r="C2709">
        <v>2002</v>
      </c>
      <c r="D2709" t="s">
        <v>2584</v>
      </c>
      <c r="E2709" t="s">
        <v>16512</v>
      </c>
      <c r="F2709" t="s">
        <v>44032</v>
      </c>
      <c r="G2709" t="s">
        <v>44042</v>
      </c>
      <c r="H2709">
        <v>108</v>
      </c>
      <c r="I2709" t="s">
        <v>2371</v>
      </c>
      <c r="J2709" t="s">
        <v>26</v>
      </c>
      <c r="K2709" t="s">
        <v>308</v>
      </c>
      <c r="M2709" t="s">
        <v>2585</v>
      </c>
      <c r="N2709" t="s">
        <v>2586</v>
      </c>
      <c r="O2709" t="s">
        <v>2587</v>
      </c>
      <c r="P2709" t="s">
        <v>1181</v>
      </c>
      <c r="Q2709" t="s">
        <v>1181</v>
      </c>
      <c r="R2709" t="s">
        <v>2588</v>
      </c>
      <c r="S2709" t="s">
        <v>2589</v>
      </c>
      <c r="T2709">
        <v>5.5</v>
      </c>
      <c r="U2709">
        <v>71131</v>
      </c>
      <c r="V2709" s="12">
        <f>W2709*1.43863813229572</f>
        <v>122284241.2451362</v>
      </c>
      <c r="W2709" s="3">
        <v>85000000</v>
      </c>
      <c r="X2709" s="13">
        <f>Y2709*1.43863813229572</f>
        <v>57656670.158015572</v>
      </c>
      <c r="Y2709" s="3">
        <v>40077257</v>
      </c>
      <c r="Z2709" s="13">
        <f>AA2709*1.43863813229572</f>
        <v>112763957.01591441</v>
      </c>
      <c r="AA2709" s="3">
        <v>78382433</v>
      </c>
      <c r="AB2709">
        <v>329</v>
      </c>
    </row>
    <row r="2710" spans="1:28" x14ac:dyDescent="0.2">
      <c r="A2710" t="s">
        <v>13153</v>
      </c>
      <c r="B2710" t="s">
        <v>13154</v>
      </c>
      <c r="C2710">
        <v>2006</v>
      </c>
      <c r="D2710" s="1">
        <v>39237</v>
      </c>
      <c r="E2710" t="s">
        <v>176</v>
      </c>
      <c r="F2710" t="s">
        <v>44034</v>
      </c>
      <c r="G2710" t="s">
        <v>44049</v>
      </c>
      <c r="H2710">
        <v>110</v>
      </c>
      <c r="I2710" t="s">
        <v>4869</v>
      </c>
      <c r="J2710" t="s">
        <v>26</v>
      </c>
      <c r="M2710" t="s">
        <v>13155</v>
      </c>
      <c r="N2710" t="s">
        <v>13156</v>
      </c>
      <c r="O2710" t="s">
        <v>13157</v>
      </c>
      <c r="P2710" t="s">
        <v>976</v>
      </c>
      <c r="Q2710" t="s">
        <v>13158</v>
      </c>
      <c r="R2710" t="s">
        <v>13159</v>
      </c>
      <c r="S2710" t="s">
        <v>13160</v>
      </c>
      <c r="T2710">
        <v>7.6</v>
      </c>
      <c r="U2710">
        <v>350645</v>
      </c>
      <c r="V2710" s="12">
        <f>W2710*1.28378472222222</f>
        <v>21182447.916666631</v>
      </c>
      <c r="W2710" s="3">
        <v>16500000</v>
      </c>
      <c r="X2710" s="13">
        <f>Y2710*1.28378472222222</f>
        <v>51182753.495347135</v>
      </c>
      <c r="Y2710" s="3">
        <v>39868642</v>
      </c>
      <c r="Z2710" s="13">
        <f>AA2710*1.28378472222222</f>
        <v>112834904.91402759</v>
      </c>
      <c r="AA2710" s="3">
        <v>87892388</v>
      </c>
      <c r="AB2710">
        <v>691</v>
      </c>
    </row>
    <row r="2711" spans="1:28" hidden="1" x14ac:dyDescent="0.2">
      <c r="A2711" t="s">
        <v>25103</v>
      </c>
      <c r="B2711" t="s">
        <v>25104</v>
      </c>
      <c r="C2711">
        <v>2010</v>
      </c>
      <c r="D2711" t="s">
        <v>13301</v>
      </c>
      <c r="E2711" t="s">
        <v>176</v>
      </c>
      <c r="H2711">
        <v>126</v>
      </c>
      <c r="I2711" t="s">
        <v>943</v>
      </c>
      <c r="J2711" t="s">
        <v>944</v>
      </c>
      <c r="K2711" t="s">
        <v>26</v>
      </c>
      <c r="M2711" t="s">
        <v>2761</v>
      </c>
      <c r="N2711" t="s">
        <v>9492</v>
      </c>
      <c r="O2711" t="s">
        <v>25105</v>
      </c>
      <c r="P2711" t="s">
        <v>2597</v>
      </c>
      <c r="Q2711" t="s">
        <v>13475</v>
      </c>
      <c r="R2711" t="s">
        <v>25106</v>
      </c>
      <c r="S2711" t="s">
        <v>25107</v>
      </c>
      <c r="T2711">
        <v>7.4</v>
      </c>
      <c r="U2711">
        <v>16914</v>
      </c>
      <c r="W2711"/>
      <c r="X2711"/>
      <c r="Y2711">
        <v>1017335</v>
      </c>
      <c r="Z2711"/>
      <c r="AA2711">
        <v>2043580</v>
      </c>
      <c r="AB2711">
        <v>107</v>
      </c>
    </row>
    <row r="2712" spans="1:28" hidden="1" x14ac:dyDescent="0.2">
      <c r="A2712" t="s">
        <v>25108</v>
      </c>
      <c r="B2712" t="s">
        <v>25109</v>
      </c>
      <c r="C2712">
        <v>2011</v>
      </c>
      <c r="D2712" s="1">
        <v>40734</v>
      </c>
      <c r="E2712" t="s">
        <v>176</v>
      </c>
      <c r="F2712" t="s">
        <v>44036</v>
      </c>
      <c r="G2712" t="s">
        <v>44033</v>
      </c>
      <c r="H2712">
        <v>92</v>
      </c>
      <c r="I2712" t="s">
        <v>25110</v>
      </c>
      <c r="J2712" t="s">
        <v>26</v>
      </c>
      <c r="K2712" t="s">
        <v>23804</v>
      </c>
      <c r="M2712" t="s">
        <v>5342</v>
      </c>
      <c r="N2712" t="s">
        <v>25111</v>
      </c>
      <c r="O2712" t="s">
        <v>25112</v>
      </c>
      <c r="P2712" t="s">
        <v>18298</v>
      </c>
      <c r="Q2712" t="s">
        <v>25113</v>
      </c>
      <c r="R2712" t="s">
        <v>25114</v>
      </c>
      <c r="S2712" t="s">
        <v>25115</v>
      </c>
      <c r="T2712">
        <v>7.1</v>
      </c>
      <c r="U2712">
        <v>55029</v>
      </c>
      <c r="W2712"/>
      <c r="X2712"/>
      <c r="Y2712">
        <v>2959</v>
      </c>
      <c r="Z2712"/>
      <c r="AA2712">
        <v>933352</v>
      </c>
      <c r="AB2712">
        <v>136</v>
      </c>
    </row>
    <row r="2713" spans="1:28" x14ac:dyDescent="0.2">
      <c r="A2713" t="s">
        <v>34208</v>
      </c>
      <c r="B2713" t="s">
        <v>34209</v>
      </c>
      <c r="C2713">
        <v>2014</v>
      </c>
      <c r="D2713" s="1">
        <v>42126</v>
      </c>
      <c r="E2713" t="s">
        <v>1045</v>
      </c>
      <c r="F2713" t="s">
        <v>44032</v>
      </c>
      <c r="H2713">
        <v>119</v>
      </c>
      <c r="I2713" t="s">
        <v>25</v>
      </c>
      <c r="J2713" t="s">
        <v>26</v>
      </c>
      <c r="M2713" t="s">
        <v>3148</v>
      </c>
      <c r="N2713" t="s">
        <v>34210</v>
      </c>
      <c r="O2713" t="s">
        <v>34211</v>
      </c>
      <c r="P2713" t="s">
        <v>9476</v>
      </c>
      <c r="Q2713" t="s">
        <v>34212</v>
      </c>
      <c r="R2713" t="s">
        <v>34213</v>
      </c>
      <c r="S2713" t="s">
        <v>34214</v>
      </c>
      <c r="T2713">
        <v>7.7</v>
      </c>
      <c r="U2713">
        <v>566487</v>
      </c>
      <c r="V2713" s="12">
        <f>W2713*1.09324733035956</f>
        <v>19678451.946472079</v>
      </c>
      <c r="W2713" s="3">
        <v>18000000</v>
      </c>
      <c r="X2713" s="13">
        <f>Y2713*1.09324733035956</f>
        <v>46288745.729327329</v>
      </c>
      <c r="Y2713" s="3">
        <v>42340598</v>
      </c>
      <c r="Z2713" s="13">
        <f>AA2713*1.09324733035956</f>
        <v>112839625.96831104</v>
      </c>
      <c r="AA2713" s="3">
        <v>103215094</v>
      </c>
      <c r="AB2713">
        <v>1390</v>
      </c>
    </row>
    <row r="2714" spans="1:28" hidden="1" x14ac:dyDescent="0.2">
      <c r="A2714" t="s">
        <v>25123</v>
      </c>
      <c r="B2714" t="s">
        <v>25124</v>
      </c>
      <c r="C2714">
        <v>2011</v>
      </c>
      <c r="D2714" t="s">
        <v>18389</v>
      </c>
      <c r="E2714" t="s">
        <v>1045</v>
      </c>
      <c r="F2714" t="s">
        <v>44032</v>
      </c>
      <c r="G2714" t="s">
        <v>44034</v>
      </c>
      <c r="H2714">
        <v>106</v>
      </c>
      <c r="I2714" t="s">
        <v>25</v>
      </c>
      <c r="J2714" t="s">
        <v>26</v>
      </c>
      <c r="M2714" t="s">
        <v>8411</v>
      </c>
      <c r="N2714" t="s">
        <v>25125</v>
      </c>
      <c r="O2714" t="s">
        <v>25126</v>
      </c>
      <c r="P2714" t="s">
        <v>3481</v>
      </c>
      <c r="Q2714" t="s">
        <v>25127</v>
      </c>
      <c r="R2714" t="s">
        <v>25128</v>
      </c>
      <c r="S2714" t="s">
        <v>25129</v>
      </c>
      <c r="T2714">
        <v>6.3</v>
      </c>
      <c r="U2714">
        <v>27452</v>
      </c>
      <c r="W2714"/>
      <c r="X2714"/>
      <c r="Y2714">
        <v>15375</v>
      </c>
      <c r="Z2714"/>
      <c r="AA2714">
        <v>6778388</v>
      </c>
      <c r="AB2714">
        <v>73</v>
      </c>
    </row>
    <row r="2715" spans="1:28" x14ac:dyDescent="0.2">
      <c r="A2715" t="s">
        <v>17185</v>
      </c>
      <c r="B2715" t="s">
        <v>17186</v>
      </c>
      <c r="C2715">
        <v>2008</v>
      </c>
      <c r="D2715" s="1">
        <v>39696</v>
      </c>
      <c r="E2715" t="s">
        <v>16512</v>
      </c>
      <c r="F2715" t="s">
        <v>44031</v>
      </c>
      <c r="G2715" t="s">
        <v>44038</v>
      </c>
      <c r="H2715">
        <v>135</v>
      </c>
      <c r="I2715" t="s">
        <v>17187</v>
      </c>
      <c r="J2715" t="s">
        <v>26</v>
      </c>
      <c r="M2715" t="s">
        <v>2604</v>
      </c>
      <c r="N2715" t="s">
        <v>2605</v>
      </c>
      <c r="O2715" t="s">
        <v>17188</v>
      </c>
      <c r="P2715" t="s">
        <v>2755</v>
      </c>
      <c r="Q2715" t="s">
        <v>17189</v>
      </c>
      <c r="R2715" t="s">
        <v>17190</v>
      </c>
      <c r="S2715" t="s">
        <v>17191</v>
      </c>
      <c r="T2715">
        <v>6</v>
      </c>
      <c r="U2715">
        <v>68003</v>
      </c>
      <c r="V2715" s="12">
        <f>W2715*1.20207800169993</f>
        <v>144249360.20399159</v>
      </c>
      <c r="W2715" s="3">
        <v>120000000</v>
      </c>
      <c r="X2715" s="13">
        <f>Y2715*1.20207800169993</f>
        <v>52826238.576452725</v>
      </c>
      <c r="Y2715" s="3">
        <v>43945766</v>
      </c>
      <c r="Z2715" s="13">
        <f>AA2715*1.20207800169993</f>
        <v>112930138.66144922</v>
      </c>
      <c r="AA2715" s="3">
        <v>93945766</v>
      </c>
      <c r="AB2715">
        <v>457</v>
      </c>
    </row>
    <row r="2716" spans="1:28" hidden="1" x14ac:dyDescent="0.2">
      <c r="A2716" t="s">
        <v>25136</v>
      </c>
      <c r="B2716" t="s">
        <v>25137</v>
      </c>
      <c r="C2716">
        <v>2010</v>
      </c>
      <c r="D2716" t="s">
        <v>21978</v>
      </c>
      <c r="E2716" t="s">
        <v>1045</v>
      </c>
      <c r="F2716" t="s">
        <v>44032</v>
      </c>
      <c r="G2716" t="s">
        <v>44036</v>
      </c>
      <c r="H2716">
        <v>97</v>
      </c>
      <c r="I2716" t="s">
        <v>495</v>
      </c>
      <c r="J2716" t="s">
        <v>26</v>
      </c>
      <c r="M2716" t="s">
        <v>25138</v>
      </c>
      <c r="N2716" t="s">
        <v>25139</v>
      </c>
      <c r="O2716" t="s">
        <v>25140</v>
      </c>
      <c r="P2716" t="s">
        <v>25141</v>
      </c>
      <c r="Q2716" t="s">
        <v>25142</v>
      </c>
      <c r="R2716" t="s">
        <v>25143</v>
      </c>
      <c r="S2716" t="s">
        <v>25144</v>
      </c>
      <c r="T2716">
        <v>7.3</v>
      </c>
      <c r="U2716">
        <v>84130</v>
      </c>
      <c r="W2716"/>
      <c r="X2716"/>
      <c r="Y2716">
        <v>467602</v>
      </c>
      <c r="Z2716"/>
      <c r="AA2716">
        <v>3875173</v>
      </c>
      <c r="AB2716">
        <v>117</v>
      </c>
    </row>
    <row r="2717" spans="1:28" x14ac:dyDescent="0.2">
      <c r="A2717" t="s">
        <v>9820</v>
      </c>
      <c r="B2717" t="s">
        <v>9821</v>
      </c>
      <c r="C2717">
        <v>2009</v>
      </c>
      <c r="D2717" s="1">
        <v>40300</v>
      </c>
      <c r="E2717" t="s">
        <v>176</v>
      </c>
      <c r="F2717" t="s">
        <v>44034</v>
      </c>
      <c r="G2717" t="s">
        <v>44042</v>
      </c>
      <c r="H2717">
        <v>135</v>
      </c>
      <c r="I2717" t="s">
        <v>9822</v>
      </c>
      <c r="J2717" t="s">
        <v>26</v>
      </c>
      <c r="M2717" t="s">
        <v>135</v>
      </c>
      <c r="N2717" t="s">
        <v>8396</v>
      </c>
      <c r="O2717" t="s">
        <v>9823</v>
      </c>
      <c r="P2717" t="s">
        <v>333</v>
      </c>
      <c r="Q2717" t="s">
        <v>9824</v>
      </c>
      <c r="R2717" t="s">
        <v>9825</v>
      </c>
      <c r="S2717" t="s">
        <v>9826</v>
      </c>
      <c r="T2717">
        <v>6.7</v>
      </c>
      <c r="U2717">
        <v>154536</v>
      </c>
      <c r="V2717" s="12">
        <f>W2717*1.20636999678377</f>
        <v>78414049.790945053</v>
      </c>
      <c r="W2717" s="3">
        <v>65000000</v>
      </c>
      <c r="X2717" s="13">
        <f>Y2717*1.20636999678377</f>
        <v>53218085.915958486</v>
      </c>
      <c r="Y2717" s="3">
        <v>44114232</v>
      </c>
      <c r="Z2717" s="13">
        <f>AA2717*1.20636999678377</f>
        <v>112941975.63469224</v>
      </c>
      <c r="AA2717" s="3">
        <v>93621340</v>
      </c>
      <c r="AB2717">
        <v>687</v>
      </c>
    </row>
    <row r="2718" spans="1:28" x14ac:dyDescent="0.2">
      <c r="A2718" t="s">
        <v>2849</v>
      </c>
      <c r="B2718" t="s">
        <v>2850</v>
      </c>
      <c r="C2718">
        <v>2001</v>
      </c>
      <c r="D2718" t="s">
        <v>119</v>
      </c>
      <c r="E2718" t="s">
        <v>1045</v>
      </c>
      <c r="F2718" t="s">
        <v>44036</v>
      </c>
      <c r="H2718">
        <v>90</v>
      </c>
      <c r="I2718" t="s">
        <v>433</v>
      </c>
      <c r="J2718" t="s">
        <v>26</v>
      </c>
      <c r="K2718" t="s">
        <v>27</v>
      </c>
      <c r="M2718" t="s">
        <v>2851</v>
      </c>
      <c r="N2718" t="s">
        <v>2852</v>
      </c>
      <c r="O2718" t="s">
        <v>2853</v>
      </c>
      <c r="P2718" t="s">
        <v>500</v>
      </c>
      <c r="Q2718" t="s">
        <v>2854</v>
      </c>
      <c r="R2718" t="s">
        <v>2855</v>
      </c>
      <c r="S2718" t="s">
        <v>2856</v>
      </c>
      <c r="T2718">
        <v>6.9</v>
      </c>
      <c r="U2718">
        <v>102107</v>
      </c>
      <c r="V2718" s="12">
        <f>W2718*1.46138339920949</f>
        <v>40918735.177865721</v>
      </c>
      <c r="W2718" s="3">
        <v>28000000</v>
      </c>
      <c r="X2718" s="13">
        <f>Y2718*1.46138339920949</f>
        <v>73499279.938379645</v>
      </c>
      <c r="Y2718" s="3">
        <v>50294317</v>
      </c>
      <c r="Z2718" s="13">
        <f>AA2718*1.46138339920949</f>
        <v>113281039.83367619</v>
      </c>
      <c r="AA2718" s="3">
        <v>77516304</v>
      </c>
      <c r="AB2718">
        <v>401</v>
      </c>
    </row>
    <row r="2719" spans="1:28" hidden="1" x14ac:dyDescent="0.2">
      <c r="A2719" t="s">
        <v>25160</v>
      </c>
      <c r="B2719" t="s">
        <v>25161</v>
      </c>
      <c r="C2719">
        <v>2012</v>
      </c>
      <c r="D2719" t="s">
        <v>25118</v>
      </c>
      <c r="E2719" t="s">
        <v>44041</v>
      </c>
      <c r="F2719" t="s">
        <v>44032</v>
      </c>
      <c r="G2719" t="s">
        <v>44049</v>
      </c>
      <c r="H2719">
        <v>102</v>
      </c>
      <c r="I2719" t="s">
        <v>5448</v>
      </c>
      <c r="J2719" t="s">
        <v>26</v>
      </c>
      <c r="M2719" t="s">
        <v>25162</v>
      </c>
      <c r="N2719" t="s">
        <v>25163</v>
      </c>
      <c r="O2719" t="s">
        <v>25164</v>
      </c>
      <c r="P2719" t="s">
        <v>25165</v>
      </c>
      <c r="Q2719" t="s">
        <v>25166</v>
      </c>
      <c r="R2719" t="s">
        <v>25167</v>
      </c>
      <c r="S2719" t="s">
        <v>25168</v>
      </c>
      <c r="T2719">
        <v>5.4</v>
      </c>
      <c r="U2719">
        <v>17669</v>
      </c>
      <c r="W2719"/>
      <c r="X2719"/>
      <c r="Y2719">
        <v>120462</v>
      </c>
      <c r="Z2719"/>
      <c r="AA2719">
        <v>9374932</v>
      </c>
      <c r="AB2719">
        <v>71</v>
      </c>
    </row>
    <row r="2720" spans="1:28" hidden="1" x14ac:dyDescent="0.2">
      <c r="A2720" t="s">
        <v>25169</v>
      </c>
      <c r="B2720" t="s">
        <v>25170</v>
      </c>
      <c r="C2720">
        <v>2011</v>
      </c>
      <c r="D2720" t="s">
        <v>25171</v>
      </c>
      <c r="E2720" t="s">
        <v>176</v>
      </c>
      <c r="F2720" t="s">
        <v>44045</v>
      </c>
      <c r="G2720" t="s">
        <v>44042</v>
      </c>
      <c r="H2720">
        <v>102</v>
      </c>
      <c r="I2720" t="s">
        <v>25</v>
      </c>
      <c r="J2720" t="s">
        <v>26</v>
      </c>
      <c r="M2720" t="s">
        <v>25172</v>
      </c>
      <c r="N2720" t="s">
        <v>25172</v>
      </c>
      <c r="O2720" t="s">
        <v>25173</v>
      </c>
      <c r="P2720" t="s">
        <v>25174</v>
      </c>
      <c r="Q2720" t="s">
        <v>25175</v>
      </c>
      <c r="R2720" t="s">
        <v>25176</v>
      </c>
      <c r="S2720" t="s">
        <v>25177</v>
      </c>
      <c r="T2720">
        <v>6.9</v>
      </c>
      <c r="U2720">
        <v>47931</v>
      </c>
      <c r="W2720"/>
      <c r="X2720"/>
      <c r="Y2720">
        <v>2990625</v>
      </c>
      <c r="Z2720"/>
      <c r="AA2720">
        <v>4778439</v>
      </c>
      <c r="AB2720">
        <v>197</v>
      </c>
    </row>
    <row r="2721" spans="1:28" x14ac:dyDescent="0.2">
      <c r="A2721" t="s">
        <v>22188</v>
      </c>
      <c r="B2721" t="s">
        <v>22189</v>
      </c>
      <c r="C2721">
        <v>2014</v>
      </c>
      <c r="D2721" s="1">
        <v>42217</v>
      </c>
      <c r="E2721" t="s">
        <v>3496</v>
      </c>
      <c r="F2721" t="s">
        <v>44045</v>
      </c>
      <c r="G2721" t="s">
        <v>44042</v>
      </c>
      <c r="H2721">
        <v>89</v>
      </c>
      <c r="I2721" t="s">
        <v>25</v>
      </c>
      <c r="J2721" t="s">
        <v>26</v>
      </c>
      <c r="M2721" t="s">
        <v>22190</v>
      </c>
      <c r="N2721" t="s">
        <v>12634</v>
      </c>
      <c r="O2721" t="s">
        <v>22191</v>
      </c>
      <c r="P2721" t="s">
        <v>22192</v>
      </c>
      <c r="Q2721" t="s">
        <v>22193</v>
      </c>
      <c r="R2721" t="s">
        <v>22194</v>
      </c>
      <c r="S2721" t="s">
        <v>22195</v>
      </c>
      <c r="T2721">
        <v>4.5</v>
      </c>
      <c r="U2721">
        <v>46883</v>
      </c>
      <c r="V2721" s="12">
        <f>W2721*1.09324733035956</f>
        <v>5466236.6517978003</v>
      </c>
      <c r="W2721" s="3">
        <v>5000000</v>
      </c>
      <c r="X2721" s="13">
        <f>Y2721*1.09324733035956</f>
        <v>55598197.165239088</v>
      </c>
      <c r="Y2721" s="3">
        <v>50856010</v>
      </c>
      <c r="Z2721" s="13">
        <f>AA2721*1.09324733035956</f>
        <v>113355881.4091481</v>
      </c>
      <c r="AA2721" s="3">
        <v>103687316</v>
      </c>
      <c r="AB2721">
        <v>201</v>
      </c>
    </row>
    <row r="2722" spans="1:28" hidden="1" x14ac:dyDescent="0.2">
      <c r="A2722" t="s">
        <v>25187</v>
      </c>
      <c r="B2722" t="s">
        <v>25188</v>
      </c>
      <c r="C2722">
        <v>2010</v>
      </c>
      <c r="D2722" t="s">
        <v>25189</v>
      </c>
      <c r="E2722" t="s">
        <v>1045</v>
      </c>
      <c r="F2722" t="s">
        <v>44032</v>
      </c>
      <c r="H2722">
        <v>123</v>
      </c>
      <c r="I2722" t="s">
        <v>2413</v>
      </c>
      <c r="J2722" t="s">
        <v>26</v>
      </c>
      <c r="K2722" t="s">
        <v>308</v>
      </c>
      <c r="L2722" t="s">
        <v>27</v>
      </c>
      <c r="M2722" t="s">
        <v>6096</v>
      </c>
      <c r="N2722" t="s">
        <v>25190</v>
      </c>
      <c r="O2722" t="s">
        <v>25191</v>
      </c>
      <c r="P2722" t="s">
        <v>25192</v>
      </c>
      <c r="Q2722" t="s">
        <v>25193</v>
      </c>
      <c r="R2722" t="s">
        <v>25194</v>
      </c>
      <c r="S2722" t="s">
        <v>25195</v>
      </c>
      <c r="T2722">
        <v>7.4</v>
      </c>
      <c r="U2722">
        <v>29873</v>
      </c>
      <c r="W2722"/>
      <c r="X2722"/>
      <c r="Y2722">
        <v>4430765</v>
      </c>
      <c r="Z2722"/>
      <c r="AA2722">
        <v>13348704</v>
      </c>
      <c r="AB2722">
        <v>155</v>
      </c>
    </row>
    <row r="2723" spans="1:28" hidden="1" x14ac:dyDescent="0.2">
      <c r="A2723" t="s">
        <v>25196</v>
      </c>
      <c r="B2723" t="s">
        <v>25197</v>
      </c>
      <c r="C2723">
        <v>2012</v>
      </c>
      <c r="D2723" s="1">
        <v>41489</v>
      </c>
      <c r="E2723" t="s">
        <v>176</v>
      </c>
      <c r="F2723" t="s">
        <v>44036</v>
      </c>
      <c r="H2723">
        <v>91</v>
      </c>
      <c r="I2723" t="s">
        <v>1561</v>
      </c>
      <c r="J2723" t="s">
        <v>26</v>
      </c>
      <c r="M2723" t="s">
        <v>25198</v>
      </c>
      <c r="N2723" t="s">
        <v>25199</v>
      </c>
      <c r="O2723" t="s">
        <v>25200</v>
      </c>
      <c r="P2723" t="s">
        <v>25201</v>
      </c>
      <c r="Q2723" t="s">
        <v>25202</v>
      </c>
      <c r="R2723" t="s">
        <v>25203</v>
      </c>
      <c r="S2723" t="s">
        <v>25204</v>
      </c>
      <c r="T2723">
        <v>7.3</v>
      </c>
      <c r="U2723">
        <v>13141</v>
      </c>
      <c r="W2723"/>
      <c r="X2723"/>
      <c r="Y2723"/>
      <c r="Z2723"/>
      <c r="AA2723"/>
      <c r="AB2723">
        <v>46</v>
      </c>
    </row>
    <row r="2724" spans="1:28" x14ac:dyDescent="0.2">
      <c r="A2724" t="s">
        <v>11671</v>
      </c>
      <c r="B2724" t="s">
        <v>11672</v>
      </c>
      <c r="C2724">
        <v>2005</v>
      </c>
      <c r="D2724" s="1">
        <v>38749</v>
      </c>
      <c r="E2724" t="s">
        <v>176</v>
      </c>
      <c r="F2724" t="s">
        <v>44036</v>
      </c>
      <c r="G2724" t="s">
        <v>44042</v>
      </c>
      <c r="H2724">
        <v>124</v>
      </c>
      <c r="I2724" t="s">
        <v>11673</v>
      </c>
      <c r="J2724" t="s">
        <v>26</v>
      </c>
      <c r="M2724" t="s">
        <v>1596</v>
      </c>
      <c r="N2724" t="s">
        <v>1596</v>
      </c>
      <c r="O2724" t="s">
        <v>11674</v>
      </c>
      <c r="P2724" t="s">
        <v>11675</v>
      </c>
      <c r="Q2724" t="s">
        <v>11675</v>
      </c>
      <c r="R2724" t="s">
        <v>11676</v>
      </c>
      <c r="S2724" t="s">
        <v>11677</v>
      </c>
      <c r="T2724">
        <v>7.6</v>
      </c>
      <c r="U2724">
        <v>203006</v>
      </c>
      <c r="V2724" s="12">
        <f>W2724*1.32519713261649</f>
        <v>19877956.989247348</v>
      </c>
      <c r="W2724" s="3">
        <v>15000000</v>
      </c>
      <c r="X2724" s="13">
        <f>Y2724*1.32519713261649</f>
        <v>30680339.846487515</v>
      </c>
      <c r="Y2724" s="3">
        <v>23151529</v>
      </c>
      <c r="Z2724" s="13">
        <f>AA2724*1.32519713261649</f>
        <v>113488101.37232997</v>
      </c>
      <c r="AA2724" s="3">
        <v>85638656</v>
      </c>
      <c r="AB2724">
        <v>792</v>
      </c>
    </row>
    <row r="2725" spans="1:28" hidden="1" x14ac:dyDescent="0.2">
      <c r="A2725" t="s">
        <v>25212</v>
      </c>
      <c r="B2725" t="s">
        <v>25213</v>
      </c>
      <c r="C2725">
        <v>2011</v>
      </c>
      <c r="D2725" t="s">
        <v>23087</v>
      </c>
      <c r="E2725" t="s">
        <v>1045</v>
      </c>
      <c r="F2725" t="s">
        <v>44032</v>
      </c>
      <c r="G2725" t="s">
        <v>44036</v>
      </c>
      <c r="H2725">
        <v>107</v>
      </c>
      <c r="I2725" t="s">
        <v>1561</v>
      </c>
      <c r="J2725" t="s">
        <v>26</v>
      </c>
      <c r="K2725" t="s">
        <v>361</v>
      </c>
      <c r="L2725" t="s">
        <v>209</v>
      </c>
      <c r="M2725" t="s">
        <v>178</v>
      </c>
      <c r="N2725" t="s">
        <v>25214</v>
      </c>
      <c r="O2725" t="s">
        <v>25215</v>
      </c>
      <c r="P2725" t="s">
        <v>25216</v>
      </c>
      <c r="Q2725" t="s">
        <v>25217</v>
      </c>
      <c r="R2725" t="s">
        <v>25218</v>
      </c>
      <c r="S2725" t="s">
        <v>25219</v>
      </c>
      <c r="T2725">
        <v>6.8</v>
      </c>
      <c r="U2725">
        <v>61286</v>
      </c>
      <c r="W2725"/>
      <c r="X2725"/>
      <c r="Y2725">
        <v>9047981</v>
      </c>
      <c r="Z2725"/>
      <c r="AA2725">
        <v>34564651</v>
      </c>
      <c r="AB2725">
        <v>150</v>
      </c>
    </row>
    <row r="2726" spans="1:28" hidden="1" x14ac:dyDescent="0.2">
      <c r="A2726" t="s">
        <v>25220</v>
      </c>
      <c r="B2726" t="s">
        <v>25221</v>
      </c>
      <c r="C2726">
        <v>2014</v>
      </c>
      <c r="D2726" t="s">
        <v>25222</v>
      </c>
      <c r="E2726" t="s">
        <v>44035</v>
      </c>
      <c r="F2726" t="s">
        <v>44032</v>
      </c>
      <c r="G2726" t="s">
        <v>44049</v>
      </c>
      <c r="H2726">
        <v>129</v>
      </c>
      <c r="I2726" t="s">
        <v>14763</v>
      </c>
      <c r="J2726" t="s">
        <v>26</v>
      </c>
      <c r="K2726" t="s">
        <v>307</v>
      </c>
      <c r="M2726" t="s">
        <v>25223</v>
      </c>
      <c r="N2726" t="s">
        <v>25224</v>
      </c>
      <c r="O2726" t="s">
        <v>25225</v>
      </c>
      <c r="P2726" t="s">
        <v>15766</v>
      </c>
      <c r="Q2726" t="s">
        <v>25226</v>
      </c>
      <c r="R2726" t="s">
        <v>25227</v>
      </c>
      <c r="S2726" t="s">
        <v>25228</v>
      </c>
      <c r="T2726">
        <v>7.3</v>
      </c>
      <c r="U2726">
        <v>25973</v>
      </c>
      <c r="W2726"/>
      <c r="X2726"/>
      <c r="Y2726">
        <v>1822250</v>
      </c>
      <c r="Z2726"/>
      <c r="AA2726">
        <v>5874883</v>
      </c>
      <c r="AB2726">
        <v>79</v>
      </c>
    </row>
    <row r="2727" spans="1:28" x14ac:dyDescent="0.2">
      <c r="A2727" t="s">
        <v>846</v>
      </c>
      <c r="B2727" t="s">
        <v>847</v>
      </c>
      <c r="C2727">
        <v>2003</v>
      </c>
      <c r="D2727" t="s">
        <v>848</v>
      </c>
      <c r="E2727" t="s">
        <v>44037</v>
      </c>
      <c r="F2727" t="s">
        <v>44031</v>
      </c>
      <c r="G2727" t="s">
        <v>44040</v>
      </c>
      <c r="H2727">
        <v>88</v>
      </c>
      <c r="I2727" t="s">
        <v>25</v>
      </c>
      <c r="J2727" t="s">
        <v>26</v>
      </c>
      <c r="K2727" t="s">
        <v>51</v>
      </c>
      <c r="L2727" t="s">
        <v>64</v>
      </c>
      <c r="M2727" t="s">
        <v>849</v>
      </c>
      <c r="N2727" t="s">
        <v>850</v>
      </c>
      <c r="O2727" t="s">
        <v>851</v>
      </c>
      <c r="P2727" t="s">
        <v>852</v>
      </c>
      <c r="Q2727" t="s">
        <v>853</v>
      </c>
      <c r="R2727" t="s">
        <v>854</v>
      </c>
      <c r="S2727" t="s">
        <v>855</v>
      </c>
      <c r="T2727">
        <v>6.7</v>
      </c>
      <c r="U2727">
        <v>48185</v>
      </c>
      <c r="V2727" s="12">
        <f>W2727*1.40658152173913</f>
        <v>84394891.304347798</v>
      </c>
      <c r="W2727" s="3">
        <v>60000000</v>
      </c>
      <c r="X2727" s="13">
        <f>Y2727*1.40658152173913</f>
        <v>37251134.215065204</v>
      </c>
      <c r="Y2727" s="3">
        <v>26483452</v>
      </c>
      <c r="Z2727" s="13">
        <f>AA2727*1.40658152173913</f>
        <v>113613917.56221192</v>
      </c>
      <c r="AA2727" s="3">
        <v>80773077</v>
      </c>
      <c r="AB2727">
        <v>108</v>
      </c>
    </row>
    <row r="2728" spans="1:28" x14ac:dyDescent="0.2">
      <c r="A2728" t="s">
        <v>7089</v>
      </c>
      <c r="B2728" t="s">
        <v>7090</v>
      </c>
      <c r="C2728">
        <v>2003</v>
      </c>
      <c r="D2728" s="1">
        <v>38110</v>
      </c>
      <c r="E2728" t="s">
        <v>16512</v>
      </c>
      <c r="F2728" t="s">
        <v>44031</v>
      </c>
      <c r="G2728" t="s">
        <v>44038</v>
      </c>
      <c r="H2728">
        <v>104</v>
      </c>
      <c r="I2728" t="s">
        <v>25</v>
      </c>
      <c r="J2728" t="s">
        <v>26</v>
      </c>
      <c r="K2728" t="s">
        <v>4428</v>
      </c>
      <c r="M2728" t="s">
        <v>7091</v>
      </c>
      <c r="N2728" t="s">
        <v>7092</v>
      </c>
      <c r="O2728" t="s">
        <v>7093</v>
      </c>
      <c r="P2728" t="s">
        <v>4689</v>
      </c>
      <c r="Q2728" t="s">
        <v>7094</v>
      </c>
      <c r="R2728" t="s">
        <v>7095</v>
      </c>
      <c r="S2728" t="s">
        <v>7096</v>
      </c>
      <c r="T2728">
        <v>6.7</v>
      </c>
      <c r="U2728">
        <v>99864</v>
      </c>
      <c r="V2728" s="12">
        <f>W2728*1.40658152173913</f>
        <v>119559429.34782605</v>
      </c>
      <c r="W2728" s="3">
        <v>85000000</v>
      </c>
      <c r="X2728" s="13">
        <f>Y2728*1.40658152173913</f>
        <v>67130990.757402152</v>
      </c>
      <c r="Y2728" s="3">
        <v>47726342</v>
      </c>
      <c r="Z2728" s="13">
        <f>AA2728*1.40658152173913</f>
        <v>113907663.82746735</v>
      </c>
      <c r="AA2728" s="3">
        <v>80981914</v>
      </c>
      <c r="AB2728">
        <v>270</v>
      </c>
    </row>
    <row r="2729" spans="1:28" hidden="1" x14ac:dyDescent="0.2">
      <c r="A2729" t="s">
        <v>25246</v>
      </c>
      <c r="B2729" t="s">
        <v>25247</v>
      </c>
      <c r="C2729">
        <v>2009</v>
      </c>
      <c r="D2729" t="s">
        <v>25248</v>
      </c>
      <c r="E2729" t="s">
        <v>16512</v>
      </c>
      <c r="F2729" t="s">
        <v>44032</v>
      </c>
      <c r="G2729" t="s">
        <v>44034</v>
      </c>
      <c r="H2729">
        <v>147</v>
      </c>
      <c r="I2729" t="s">
        <v>943</v>
      </c>
      <c r="J2729" t="s">
        <v>14789</v>
      </c>
      <c r="M2729" t="s">
        <v>25249</v>
      </c>
      <c r="N2729" t="s">
        <v>25250</v>
      </c>
      <c r="O2729" t="s">
        <v>25251</v>
      </c>
      <c r="P2729" t="s">
        <v>25252</v>
      </c>
      <c r="Q2729" t="s">
        <v>25253</v>
      </c>
      <c r="R2729" t="s">
        <v>25254</v>
      </c>
      <c r="S2729" t="s">
        <v>25255</v>
      </c>
      <c r="T2729">
        <v>7.6</v>
      </c>
      <c r="U2729">
        <v>17722</v>
      </c>
      <c r="W2729" t="s">
        <v>25256</v>
      </c>
      <c r="X2729"/>
      <c r="Y2729"/>
      <c r="Z2729"/>
      <c r="AA2729"/>
      <c r="AB2729">
        <v>37</v>
      </c>
    </row>
    <row r="2730" spans="1:28" hidden="1" x14ac:dyDescent="0.2">
      <c r="A2730" t="s">
        <v>25257</v>
      </c>
      <c r="B2730" t="s">
        <v>25258</v>
      </c>
      <c r="C2730">
        <v>2010</v>
      </c>
      <c r="D2730" t="s">
        <v>24543</v>
      </c>
      <c r="E2730" t="s">
        <v>1045</v>
      </c>
      <c r="F2730" t="s">
        <v>44032</v>
      </c>
      <c r="H2730">
        <v>95</v>
      </c>
      <c r="I2730" t="s">
        <v>943</v>
      </c>
      <c r="J2730" t="s">
        <v>944</v>
      </c>
      <c r="K2730" t="s">
        <v>26</v>
      </c>
      <c r="M2730" t="s">
        <v>25259</v>
      </c>
      <c r="N2730" t="s">
        <v>25260</v>
      </c>
      <c r="O2730" t="s">
        <v>25261</v>
      </c>
      <c r="P2730" t="s">
        <v>25262</v>
      </c>
      <c r="Q2730" t="s">
        <v>25262</v>
      </c>
      <c r="R2730" t="s">
        <v>25263</v>
      </c>
      <c r="S2730" t="s">
        <v>25264</v>
      </c>
      <c r="T2730">
        <v>7.4</v>
      </c>
      <c r="U2730">
        <v>11663</v>
      </c>
      <c r="W2730"/>
      <c r="X2730"/>
      <c r="Y2730">
        <v>757951</v>
      </c>
      <c r="Z2730"/>
      <c r="AA2730">
        <v>9460931</v>
      </c>
      <c r="AB2730">
        <v>47</v>
      </c>
    </row>
    <row r="2731" spans="1:28" hidden="1" x14ac:dyDescent="0.2">
      <c r="A2731" t="s">
        <v>25265</v>
      </c>
      <c r="B2731" t="s">
        <v>25266</v>
      </c>
      <c r="C2731">
        <v>2010</v>
      </c>
      <c r="D2731" t="s">
        <v>9671</v>
      </c>
      <c r="E2731" t="s">
        <v>176</v>
      </c>
      <c r="F2731" t="s">
        <v>44057</v>
      </c>
      <c r="G2731" t="s">
        <v>44036</v>
      </c>
      <c r="H2731">
        <v>98</v>
      </c>
      <c r="I2731" t="s">
        <v>1561</v>
      </c>
      <c r="J2731" t="s">
        <v>26</v>
      </c>
      <c r="M2731" t="s">
        <v>25267</v>
      </c>
      <c r="N2731" t="s">
        <v>25268</v>
      </c>
      <c r="O2731" t="s">
        <v>25269</v>
      </c>
      <c r="P2731" t="s">
        <v>25270</v>
      </c>
      <c r="Q2731" t="s">
        <v>25271</v>
      </c>
      <c r="R2731" t="s">
        <v>25272</v>
      </c>
      <c r="S2731" t="s">
        <v>25273</v>
      </c>
      <c r="T2731">
        <v>5.9</v>
      </c>
      <c r="U2731">
        <v>10809</v>
      </c>
      <c r="W2731" t="s">
        <v>12817</v>
      </c>
      <c r="X2731"/>
      <c r="Y2731"/>
      <c r="Z2731"/>
      <c r="AA2731"/>
      <c r="AB2731">
        <v>24</v>
      </c>
    </row>
    <row r="2732" spans="1:28" x14ac:dyDescent="0.2">
      <c r="A2732" t="s">
        <v>23005</v>
      </c>
      <c r="B2732" t="s">
        <v>23006</v>
      </c>
      <c r="C2732">
        <v>2010</v>
      </c>
      <c r="D2732" s="1">
        <v>40547</v>
      </c>
      <c r="E2732" t="s">
        <v>16512</v>
      </c>
      <c r="F2732" t="s">
        <v>44038</v>
      </c>
      <c r="G2732" t="s">
        <v>44044</v>
      </c>
      <c r="H2732">
        <v>117</v>
      </c>
      <c r="I2732" t="s">
        <v>15756</v>
      </c>
      <c r="J2732" t="s">
        <v>26</v>
      </c>
      <c r="M2732" t="s">
        <v>9509</v>
      </c>
      <c r="N2732" t="s">
        <v>15538</v>
      </c>
      <c r="O2732" t="s">
        <v>23007</v>
      </c>
      <c r="P2732" t="s">
        <v>17516</v>
      </c>
      <c r="Q2732" t="s">
        <v>17516</v>
      </c>
      <c r="R2732" t="s">
        <v>23008</v>
      </c>
      <c r="S2732" t="s">
        <v>23009</v>
      </c>
      <c r="T2732">
        <v>7.6</v>
      </c>
      <c r="U2732">
        <v>517708</v>
      </c>
      <c r="V2732" s="12">
        <f>W2732*1.18690152988223</f>
        <v>35607045.896466903</v>
      </c>
      <c r="W2732" s="3">
        <v>30000000</v>
      </c>
      <c r="X2732" s="13">
        <f>Y2732*1.18690152988223</f>
        <v>57055903.074132234</v>
      </c>
      <c r="Y2732" s="3">
        <v>48071303</v>
      </c>
      <c r="Z2732" s="13">
        <f>AA2732*1.18690152988223</f>
        <v>114166756.12839343</v>
      </c>
      <c r="AA2732" s="3">
        <v>96188903</v>
      </c>
      <c r="AB2732">
        <v>843</v>
      </c>
    </row>
    <row r="2733" spans="1:28" x14ac:dyDescent="0.2">
      <c r="A2733" t="s">
        <v>5190</v>
      </c>
      <c r="B2733" t="s">
        <v>5191</v>
      </c>
      <c r="C2733">
        <v>2003</v>
      </c>
      <c r="D2733" s="1">
        <v>37929</v>
      </c>
      <c r="E2733" t="s">
        <v>176</v>
      </c>
      <c r="F2733" t="s">
        <v>44046</v>
      </c>
      <c r="G2733" t="s">
        <v>44033</v>
      </c>
      <c r="H2733">
        <v>136</v>
      </c>
      <c r="I2733" t="s">
        <v>433</v>
      </c>
      <c r="J2733" t="s">
        <v>26</v>
      </c>
      <c r="M2733" t="s">
        <v>5192</v>
      </c>
      <c r="N2733" t="s">
        <v>3552</v>
      </c>
      <c r="O2733" t="s">
        <v>5193</v>
      </c>
      <c r="P2733" t="s">
        <v>811</v>
      </c>
      <c r="Q2733" t="s">
        <v>5194</v>
      </c>
      <c r="R2733" t="s">
        <v>5195</v>
      </c>
      <c r="S2733" t="s">
        <v>5196</v>
      </c>
      <c r="T2733">
        <v>5.5</v>
      </c>
      <c r="U2733">
        <v>87726</v>
      </c>
      <c r="V2733" s="12">
        <f>W2733*1.40658152173913</f>
        <v>95647543.478260845</v>
      </c>
      <c r="W2733" s="3">
        <v>68000000</v>
      </c>
      <c r="X2733" s="13">
        <f>Y2733*1.40658152173913</f>
        <v>47423509.274978243</v>
      </c>
      <c r="Y2733" s="3">
        <v>33715436</v>
      </c>
      <c r="Z2733" s="13">
        <f>AA2733*1.40658152173913</f>
        <v>114271253.89818475</v>
      </c>
      <c r="AA2733" s="3">
        <v>81240406</v>
      </c>
      <c r="AB2733">
        <v>693</v>
      </c>
    </row>
    <row r="2734" spans="1:28" hidden="1" x14ac:dyDescent="0.2">
      <c r="A2734" t="s">
        <v>32405</v>
      </c>
      <c r="B2734" t="s">
        <v>32406</v>
      </c>
      <c r="C2734">
        <v>2016</v>
      </c>
      <c r="D2734" t="s">
        <v>31595</v>
      </c>
      <c r="E2734" t="s">
        <v>44037</v>
      </c>
      <c r="F2734" t="s">
        <v>44031</v>
      </c>
      <c r="G2734" t="s">
        <v>44038</v>
      </c>
      <c r="H2734">
        <v>89</v>
      </c>
      <c r="I2734" t="s">
        <v>11437</v>
      </c>
      <c r="J2734" t="s">
        <v>26</v>
      </c>
      <c r="M2734" t="s">
        <v>32407</v>
      </c>
      <c r="N2734" t="s">
        <v>32408</v>
      </c>
      <c r="O2734" t="s">
        <v>32409</v>
      </c>
      <c r="P2734" t="s">
        <v>8009</v>
      </c>
      <c r="Q2734" t="s">
        <v>32410</v>
      </c>
      <c r="R2734" t="s">
        <v>32411</v>
      </c>
      <c r="S2734" t="s">
        <v>32412</v>
      </c>
      <c r="T2734">
        <v>6.8</v>
      </c>
      <c r="U2734">
        <v>19061</v>
      </c>
      <c r="V2734" s="12">
        <f>W2734*1.07834771485832</f>
        <v>32350431.445749599</v>
      </c>
      <c r="W2734" s="3">
        <v>30000000</v>
      </c>
      <c r="X2734" s="13">
        <f>Y2734*1.07834771485832</f>
        <v>26637949.127150543</v>
      </c>
      <c r="Y2734" s="3">
        <v>24702560</v>
      </c>
      <c r="Z2734" s="13">
        <f>AA2734*1.07834771485832</f>
        <v>114442107.71543366</v>
      </c>
      <c r="AA2734" s="3">
        <v>106127278</v>
      </c>
      <c r="AB2734">
        <v>88</v>
      </c>
    </row>
    <row r="2735" spans="1:28" x14ac:dyDescent="0.2">
      <c r="A2735" t="s">
        <v>11094</v>
      </c>
      <c r="B2735" t="s">
        <v>11095</v>
      </c>
      <c r="C2735">
        <v>2005</v>
      </c>
      <c r="D2735" t="s">
        <v>9356</v>
      </c>
      <c r="E2735" t="s">
        <v>44043</v>
      </c>
      <c r="F2735" t="s">
        <v>44038</v>
      </c>
      <c r="G2735" t="s">
        <v>44040</v>
      </c>
      <c r="H2735">
        <v>100</v>
      </c>
      <c r="I2735" t="s">
        <v>25</v>
      </c>
      <c r="J2735" t="s">
        <v>26</v>
      </c>
      <c r="K2735" t="s">
        <v>51</v>
      </c>
      <c r="M2735" t="s">
        <v>3506</v>
      </c>
      <c r="N2735" t="s">
        <v>11096</v>
      </c>
      <c r="O2735" t="s">
        <v>11097</v>
      </c>
      <c r="P2735" t="s">
        <v>11098</v>
      </c>
      <c r="Q2735" t="s">
        <v>11099</v>
      </c>
      <c r="R2735" t="s">
        <v>11100</v>
      </c>
      <c r="S2735" t="s">
        <v>11101</v>
      </c>
      <c r="T2735">
        <v>6.2</v>
      </c>
      <c r="U2735">
        <v>77336</v>
      </c>
      <c r="V2735" s="12">
        <f>W2735*1.32519713261649</f>
        <v>46381899.641577147</v>
      </c>
      <c r="W2735" s="3">
        <v>35000000</v>
      </c>
      <c r="X2735" s="13">
        <f>Y2735*1.32519713261649</f>
        <v>84742135.87795715</v>
      </c>
      <c r="Y2735" s="3">
        <v>63946815</v>
      </c>
      <c r="Z2735" s="13">
        <f>AA2735*1.32519713261649</f>
        <v>114457031.18261671</v>
      </c>
      <c r="AA2735" s="3">
        <v>86369815</v>
      </c>
      <c r="AB2735">
        <v>243</v>
      </c>
    </row>
    <row r="2736" spans="1:28" x14ac:dyDescent="0.2">
      <c r="A2736" t="s">
        <v>17581</v>
      </c>
      <c r="B2736" t="s">
        <v>17582</v>
      </c>
      <c r="C2736">
        <v>2019</v>
      </c>
      <c r="D2736" s="1">
        <v>43713</v>
      </c>
      <c r="E2736" t="s">
        <v>3496</v>
      </c>
      <c r="F2736" t="s">
        <v>44045</v>
      </c>
      <c r="G2736" t="s">
        <v>44042</v>
      </c>
      <c r="H2736">
        <v>101</v>
      </c>
      <c r="I2736" t="s">
        <v>433</v>
      </c>
      <c r="J2736" t="s">
        <v>26</v>
      </c>
      <c r="M2736" t="s">
        <v>17583</v>
      </c>
      <c r="N2736" t="s">
        <v>17584</v>
      </c>
      <c r="O2736" t="s">
        <v>17585</v>
      </c>
      <c r="P2736" t="s">
        <v>17586</v>
      </c>
      <c r="Q2736" t="s">
        <v>17587</v>
      </c>
      <c r="R2736" t="s">
        <v>17588</v>
      </c>
      <c r="S2736" t="s">
        <v>17589</v>
      </c>
      <c r="T2736">
        <v>5.7</v>
      </c>
      <c r="U2736">
        <v>76819</v>
      </c>
      <c r="V2736" s="12">
        <f>W2736*1.01233684194057</f>
        <v>21259073.680751972</v>
      </c>
      <c r="W2736" s="3">
        <v>21000000</v>
      </c>
      <c r="X2736" s="13">
        <f>Y2736*1.01233684194057</f>
        <v>55399825.924797744</v>
      </c>
      <c r="Y2736" s="3">
        <v>54724696</v>
      </c>
      <c r="Z2736" s="13">
        <f>AA2736*1.01233684194057</f>
        <v>114513747.67475969</v>
      </c>
      <c r="AA2736" s="3">
        <v>113118226</v>
      </c>
      <c r="AB2736">
        <v>1169</v>
      </c>
    </row>
    <row r="2737" spans="1:28" x14ac:dyDescent="0.2">
      <c r="A2737" t="s">
        <v>29651</v>
      </c>
      <c r="B2737" t="s">
        <v>29652</v>
      </c>
      <c r="C2737">
        <v>2015</v>
      </c>
      <c r="D2737" s="1">
        <v>42468</v>
      </c>
      <c r="E2737" t="s">
        <v>1045</v>
      </c>
      <c r="H2737">
        <v>118</v>
      </c>
      <c r="I2737" t="s">
        <v>25</v>
      </c>
      <c r="J2737" t="s">
        <v>26</v>
      </c>
      <c r="M2737" t="s">
        <v>29653</v>
      </c>
      <c r="N2737" t="s">
        <v>29654</v>
      </c>
      <c r="O2737" t="s">
        <v>29655</v>
      </c>
      <c r="P2737" t="s">
        <v>18024</v>
      </c>
      <c r="Q2737" t="s">
        <v>18025</v>
      </c>
      <c r="R2737" t="s">
        <v>29656</v>
      </c>
      <c r="S2737" t="s">
        <v>29657</v>
      </c>
      <c r="T2737">
        <v>6</v>
      </c>
      <c r="U2737">
        <v>62047</v>
      </c>
      <c r="V2737" s="12">
        <f>W2737*1.09195121025074</f>
        <v>32758536.3075222</v>
      </c>
      <c r="W2737" s="3">
        <v>30000000</v>
      </c>
      <c r="X2737" s="13">
        <f>Y2737*1.09195121025074</f>
        <v>95048505.453596026</v>
      </c>
      <c r="Y2737" s="3">
        <v>87044645</v>
      </c>
      <c r="Z2737" s="13">
        <f>AA2737*1.09195121025074</f>
        <v>114666946.4130546</v>
      </c>
      <c r="AA2737" s="3">
        <v>105011053</v>
      </c>
      <c r="AB2737">
        <v>180</v>
      </c>
    </row>
    <row r="2738" spans="1:28" x14ac:dyDescent="0.2">
      <c r="A2738" t="s">
        <v>26377</v>
      </c>
      <c r="B2738" t="s">
        <v>26378</v>
      </c>
      <c r="C2738">
        <v>2012</v>
      </c>
      <c r="D2738" t="s">
        <v>26379</v>
      </c>
      <c r="E2738" t="s">
        <v>3496</v>
      </c>
      <c r="H2738">
        <v>83</v>
      </c>
      <c r="I2738" t="s">
        <v>25</v>
      </c>
      <c r="J2738" t="s">
        <v>26</v>
      </c>
      <c r="K2738" t="s">
        <v>307</v>
      </c>
      <c r="L2738" t="s">
        <v>64</v>
      </c>
      <c r="M2738" t="s">
        <v>13052</v>
      </c>
      <c r="N2738" t="s">
        <v>13053</v>
      </c>
      <c r="O2738" t="s">
        <v>26380</v>
      </c>
      <c r="P2738" t="s">
        <v>26381</v>
      </c>
      <c r="Q2738" t="s">
        <v>26382</v>
      </c>
      <c r="R2738" t="s">
        <v>26383</v>
      </c>
      <c r="S2738" t="s">
        <v>26384</v>
      </c>
      <c r="T2738">
        <v>4.2</v>
      </c>
      <c r="U2738">
        <v>34548</v>
      </c>
      <c r="V2738" s="12">
        <f>W2738*1.12725506764114</f>
        <v>1127255.06764114</v>
      </c>
      <c r="W2738" s="3">
        <v>1000000</v>
      </c>
      <c r="X2738" s="13">
        <f>Y2738*1.12725506764114</f>
        <v>60039796.286418609</v>
      </c>
      <c r="Y2738" s="3">
        <v>53261944</v>
      </c>
      <c r="Z2738" s="13">
        <f>AA2738*1.12725506764114</f>
        <v>114707773.52801026</v>
      </c>
      <c r="AA2738" s="3">
        <v>101758490</v>
      </c>
      <c r="AB2738">
        <v>308</v>
      </c>
    </row>
    <row r="2739" spans="1:28" x14ac:dyDescent="0.2">
      <c r="A2739" t="s">
        <v>390</v>
      </c>
      <c r="B2739" t="s">
        <v>391</v>
      </c>
      <c r="C2739">
        <v>2000</v>
      </c>
      <c r="D2739" t="s">
        <v>392</v>
      </c>
      <c r="E2739" t="s">
        <v>44037</v>
      </c>
      <c r="F2739" t="s">
        <v>44031</v>
      </c>
      <c r="G2739" t="s">
        <v>44038</v>
      </c>
      <c r="H2739">
        <v>89</v>
      </c>
      <c r="I2739" t="s">
        <v>25</v>
      </c>
      <c r="J2739" t="s">
        <v>26</v>
      </c>
      <c r="M2739" t="s">
        <v>393</v>
      </c>
      <c r="N2739" t="s">
        <v>394</v>
      </c>
      <c r="O2739" t="s">
        <v>395</v>
      </c>
      <c r="P2739" t="s">
        <v>396</v>
      </c>
      <c r="Q2739" t="s">
        <v>397</v>
      </c>
      <c r="R2739" t="s">
        <v>398</v>
      </c>
      <c r="S2739" t="s">
        <v>399</v>
      </c>
      <c r="T2739">
        <v>6.9</v>
      </c>
      <c r="U2739">
        <v>82217</v>
      </c>
      <c r="V2739" s="12">
        <f>W2739*1.5029674796748</f>
        <v>142781910.56910601</v>
      </c>
      <c r="W2739" s="3">
        <v>95000000</v>
      </c>
      <c r="X2739" s="13">
        <f>Y2739*1.5029674796748</f>
        <v>76446550.120569274</v>
      </c>
      <c r="Y2739" s="3">
        <v>50863742</v>
      </c>
      <c r="Z2739" s="13">
        <f>AA2739*1.5029674796748</f>
        <v>114875903.06386204</v>
      </c>
      <c r="AA2739" s="3">
        <v>76432727</v>
      </c>
      <c r="AB2739">
        <v>163</v>
      </c>
    </row>
    <row r="2740" spans="1:28" hidden="1" x14ac:dyDescent="0.2">
      <c r="A2740" t="s">
        <v>25342</v>
      </c>
      <c r="B2740" t="s">
        <v>25343</v>
      </c>
      <c r="C2740">
        <v>2011</v>
      </c>
      <c r="D2740" t="s">
        <v>24599</v>
      </c>
      <c r="E2740" t="s">
        <v>1045</v>
      </c>
      <c r="F2740" t="s">
        <v>44032</v>
      </c>
      <c r="G2740" t="s">
        <v>44050</v>
      </c>
      <c r="H2740">
        <v>92</v>
      </c>
      <c r="I2740" t="s">
        <v>433</v>
      </c>
      <c r="J2740" t="s">
        <v>26</v>
      </c>
      <c r="K2740" t="s">
        <v>27</v>
      </c>
      <c r="M2740" t="s">
        <v>10313</v>
      </c>
      <c r="N2740" t="s">
        <v>25344</v>
      </c>
      <c r="O2740" t="s">
        <v>25345</v>
      </c>
      <c r="P2740" t="s">
        <v>12627</v>
      </c>
      <c r="Q2740" t="s">
        <v>12627</v>
      </c>
      <c r="R2740" t="s">
        <v>25346</v>
      </c>
      <c r="S2740" t="s">
        <v>25347</v>
      </c>
      <c r="T2740">
        <v>6.8</v>
      </c>
      <c r="U2740">
        <v>82966</v>
      </c>
      <c r="W2740"/>
      <c r="X2740"/>
      <c r="Y2740">
        <v>4168528</v>
      </c>
      <c r="Z2740"/>
      <c r="AA2740">
        <v>6985158</v>
      </c>
      <c r="AB2740">
        <v>168</v>
      </c>
    </row>
    <row r="2741" spans="1:28" x14ac:dyDescent="0.2">
      <c r="A2741" t="s">
        <v>20534</v>
      </c>
      <c r="B2741" t="s">
        <v>20535</v>
      </c>
      <c r="C2741">
        <v>2009</v>
      </c>
      <c r="D2741" s="1">
        <v>39912</v>
      </c>
      <c r="E2741" t="s">
        <v>176</v>
      </c>
      <c r="F2741" t="s">
        <v>44040</v>
      </c>
      <c r="H2741">
        <v>109</v>
      </c>
      <c r="I2741" t="s">
        <v>25</v>
      </c>
      <c r="J2741" t="s">
        <v>26</v>
      </c>
      <c r="M2741" t="s">
        <v>3487</v>
      </c>
      <c r="N2741" t="s">
        <v>20536</v>
      </c>
      <c r="O2741" t="s">
        <v>20537</v>
      </c>
      <c r="P2741" t="s">
        <v>11373</v>
      </c>
      <c r="Q2741" t="s">
        <v>20538</v>
      </c>
      <c r="R2741" t="s">
        <v>20539</v>
      </c>
      <c r="S2741" t="s">
        <v>20540</v>
      </c>
      <c r="T2741">
        <v>7.4</v>
      </c>
      <c r="U2741">
        <v>88220</v>
      </c>
      <c r="V2741" s="12">
        <f>W2741*1.20636999678377</f>
        <v>36191099.903513096</v>
      </c>
      <c r="W2741" s="3">
        <v>30000000</v>
      </c>
      <c r="X2741" s="13">
        <f>Y2741*1.20636999678377</f>
        <v>59353681.306860745</v>
      </c>
      <c r="Y2741" s="3">
        <v>49200230</v>
      </c>
      <c r="Z2741" s="13">
        <f>AA2741*1.20636999678377</f>
        <v>115467553.44590895</v>
      </c>
      <c r="AA2741" s="3">
        <v>95714875</v>
      </c>
      <c r="AB2741">
        <v>209</v>
      </c>
    </row>
    <row r="2742" spans="1:28" hidden="1" x14ac:dyDescent="0.2">
      <c r="A2742" t="s">
        <v>25357</v>
      </c>
      <c r="B2742" t="s">
        <v>25358</v>
      </c>
      <c r="C2742">
        <v>2013</v>
      </c>
      <c r="D2742" t="s">
        <v>25359</v>
      </c>
      <c r="E2742" t="s">
        <v>176</v>
      </c>
      <c r="F2742" t="s">
        <v>44046</v>
      </c>
      <c r="G2742" t="s">
        <v>44045</v>
      </c>
      <c r="H2742">
        <v>101</v>
      </c>
      <c r="I2742" t="s">
        <v>25</v>
      </c>
      <c r="J2742" t="s">
        <v>26</v>
      </c>
      <c r="M2742" t="s">
        <v>25360</v>
      </c>
      <c r="N2742" t="s">
        <v>25361</v>
      </c>
      <c r="O2742" t="s">
        <v>25362</v>
      </c>
      <c r="P2742" t="s">
        <v>25363</v>
      </c>
      <c r="Q2742" t="s">
        <v>25364</v>
      </c>
      <c r="R2742" t="s">
        <v>25365</v>
      </c>
      <c r="S2742" t="s">
        <v>25366</v>
      </c>
      <c r="T2742">
        <v>5.3</v>
      </c>
      <c r="U2742">
        <v>15918</v>
      </c>
      <c r="W2742">
        <v>9000000</v>
      </c>
      <c r="X2742"/>
      <c r="Y2742"/>
      <c r="Z2742"/>
      <c r="AA2742">
        <v>5127434</v>
      </c>
      <c r="AB2742">
        <v>70</v>
      </c>
    </row>
    <row r="2743" spans="1:28" x14ac:dyDescent="0.2">
      <c r="A2743" t="s">
        <v>27385</v>
      </c>
      <c r="B2743" t="s">
        <v>27386</v>
      </c>
      <c r="C2743">
        <v>2012</v>
      </c>
      <c r="D2743" s="1">
        <v>41066</v>
      </c>
      <c r="E2743" t="s">
        <v>1045</v>
      </c>
      <c r="H2743">
        <v>88</v>
      </c>
      <c r="I2743" t="s">
        <v>25</v>
      </c>
      <c r="J2743" t="s">
        <v>26</v>
      </c>
      <c r="M2743" t="s">
        <v>27387</v>
      </c>
      <c r="N2743" t="s">
        <v>27388</v>
      </c>
      <c r="O2743" t="s">
        <v>27389</v>
      </c>
      <c r="P2743" t="s">
        <v>27390</v>
      </c>
      <c r="Q2743" t="s">
        <v>27391</v>
      </c>
      <c r="R2743" t="s">
        <v>27392</v>
      </c>
      <c r="S2743" t="s">
        <v>27393</v>
      </c>
      <c r="T2743">
        <v>6.6</v>
      </c>
      <c r="U2743">
        <v>186132</v>
      </c>
      <c r="V2743" s="13">
        <v>85000000</v>
      </c>
      <c r="W2743" s="3">
        <v>12000000</v>
      </c>
      <c r="X2743" s="13">
        <f>Y2743*1.12725506764114</f>
        <v>61696772.182700738</v>
      </c>
      <c r="Y2743" s="3">
        <v>54731865</v>
      </c>
      <c r="Z2743" s="13">
        <f>AA2743*1.12725506764114</f>
        <v>115805015.42947546</v>
      </c>
      <c r="AA2743" s="3">
        <v>102731865</v>
      </c>
      <c r="AB2743">
        <v>291</v>
      </c>
    </row>
    <row r="2744" spans="1:28" x14ac:dyDescent="0.2">
      <c r="A2744" t="s">
        <v>15938</v>
      </c>
      <c r="B2744" t="s">
        <v>15939</v>
      </c>
      <c r="C2744">
        <v>2008</v>
      </c>
      <c r="D2744" s="1">
        <v>39731</v>
      </c>
      <c r="E2744" t="s">
        <v>1045</v>
      </c>
      <c r="F2744" t="s">
        <v>44032</v>
      </c>
      <c r="G2744" t="s">
        <v>44036</v>
      </c>
      <c r="H2744">
        <v>96</v>
      </c>
      <c r="I2744" t="s">
        <v>2413</v>
      </c>
      <c r="J2744" t="s">
        <v>26</v>
      </c>
      <c r="K2744" t="s">
        <v>308</v>
      </c>
      <c r="M2744" t="s">
        <v>1596</v>
      </c>
      <c r="N2744" t="s">
        <v>1596</v>
      </c>
      <c r="O2744" t="s">
        <v>15940</v>
      </c>
      <c r="P2744" t="s">
        <v>15941</v>
      </c>
      <c r="Q2744" t="s">
        <v>15942</v>
      </c>
      <c r="R2744" t="s">
        <v>15943</v>
      </c>
      <c r="S2744" t="s">
        <v>15944</v>
      </c>
      <c r="T2744">
        <v>7.1</v>
      </c>
      <c r="U2744">
        <v>238906</v>
      </c>
      <c r="V2744" s="12">
        <f>W2744*1.20207800169993</f>
        <v>18632209.026348915</v>
      </c>
      <c r="W2744" s="3">
        <v>15500000</v>
      </c>
      <c r="X2744" s="13">
        <f>Y2744*1.20207800169993</f>
        <v>27908295.160768781</v>
      </c>
      <c r="Y2744" s="3">
        <v>23216709</v>
      </c>
      <c r="Z2744" s="13">
        <f>AA2744*1.20207800169993</f>
        <v>115891498.68928906</v>
      </c>
      <c r="AA2744" s="3">
        <v>96409300</v>
      </c>
      <c r="AB2744">
        <v>398</v>
      </c>
    </row>
    <row r="2745" spans="1:28" hidden="1" x14ac:dyDescent="0.2">
      <c r="A2745" t="s">
        <v>35113</v>
      </c>
      <c r="B2745" t="s">
        <v>35114</v>
      </c>
      <c r="C2745">
        <v>2015</v>
      </c>
      <c r="D2745" s="1">
        <v>42340</v>
      </c>
      <c r="E2745" t="s">
        <v>44037</v>
      </c>
      <c r="F2745" t="s">
        <v>44031</v>
      </c>
      <c r="G2745" t="s">
        <v>44038</v>
      </c>
      <c r="H2745">
        <v>85</v>
      </c>
      <c r="I2745" t="s">
        <v>912</v>
      </c>
      <c r="J2745" t="s">
        <v>35115</v>
      </c>
      <c r="M2745" t="s">
        <v>35116</v>
      </c>
      <c r="N2745" t="s">
        <v>35116</v>
      </c>
      <c r="O2745" t="s">
        <v>35117</v>
      </c>
      <c r="P2745" t="s">
        <v>35118</v>
      </c>
      <c r="Q2745" t="s">
        <v>35119</v>
      </c>
      <c r="R2745" t="s">
        <v>35120</v>
      </c>
      <c r="S2745" t="s">
        <v>35121</v>
      </c>
      <c r="T2745">
        <v>7.3</v>
      </c>
      <c r="U2745">
        <v>36275</v>
      </c>
      <c r="V2745" s="12">
        <f>W2745*1.09195121025074</f>
        <v>27298780.256268501</v>
      </c>
      <c r="W2745" s="3">
        <v>25000000</v>
      </c>
      <c r="X2745" s="13">
        <f>Y2745*1.09195121025074</f>
        <v>21157626.994696554</v>
      </c>
      <c r="Y2745" s="3">
        <v>19375982</v>
      </c>
      <c r="Z2745" s="13">
        <f>AA2745*1.09195121025074</f>
        <v>115975458.84707832</v>
      </c>
      <c r="AA2745" s="3">
        <v>106209378</v>
      </c>
      <c r="AB2745">
        <v>123</v>
      </c>
    </row>
    <row r="2746" spans="1:28" x14ac:dyDescent="0.2">
      <c r="A2746" t="s">
        <v>4133</v>
      </c>
      <c r="B2746" t="s">
        <v>4134</v>
      </c>
      <c r="C2746">
        <v>2002</v>
      </c>
      <c r="D2746" t="s">
        <v>727</v>
      </c>
      <c r="E2746" t="s">
        <v>176</v>
      </c>
      <c r="F2746" t="s">
        <v>44040</v>
      </c>
      <c r="G2746" t="s">
        <v>44050</v>
      </c>
      <c r="H2746">
        <v>127</v>
      </c>
      <c r="I2746" t="s">
        <v>25</v>
      </c>
      <c r="J2746" t="s">
        <v>26</v>
      </c>
      <c r="M2746" t="s">
        <v>4135</v>
      </c>
      <c r="N2746" t="s">
        <v>1150</v>
      </c>
      <c r="O2746" t="s">
        <v>4136</v>
      </c>
      <c r="P2746" t="s">
        <v>1348</v>
      </c>
      <c r="Q2746" t="s">
        <v>4137</v>
      </c>
      <c r="R2746" t="s">
        <v>4138</v>
      </c>
      <c r="S2746" t="s">
        <v>4139</v>
      </c>
      <c r="T2746">
        <v>6.9</v>
      </c>
      <c r="U2746">
        <v>31721</v>
      </c>
      <c r="V2746" s="12">
        <f>W2746*1.43863813229572</f>
        <v>31650038.910505839</v>
      </c>
      <c r="W2746" s="3">
        <v>22000000</v>
      </c>
      <c r="X2746" s="13">
        <f>Y2746*1.43863813229572</f>
        <v>108761146.38350196</v>
      </c>
      <c r="Y2746" s="3">
        <v>75600072</v>
      </c>
      <c r="Z2746" s="13">
        <f>AA2746*1.43863813229572</f>
        <v>116088799.35801558</v>
      </c>
      <c r="AA2746" s="3">
        <v>80693537</v>
      </c>
      <c r="AB2746">
        <v>177</v>
      </c>
    </row>
    <row r="2747" spans="1:28" hidden="1" x14ac:dyDescent="0.2">
      <c r="A2747" t="s">
        <v>25396</v>
      </c>
      <c r="B2747" t="s">
        <v>25397</v>
      </c>
      <c r="C2747">
        <v>2010</v>
      </c>
      <c r="D2747" s="1">
        <v>40518</v>
      </c>
      <c r="E2747" t="s">
        <v>16512</v>
      </c>
      <c r="F2747" t="s">
        <v>44044</v>
      </c>
      <c r="G2747" t="s">
        <v>44032</v>
      </c>
      <c r="H2747">
        <v>109</v>
      </c>
      <c r="I2747" t="s">
        <v>2213</v>
      </c>
      <c r="J2747" t="s">
        <v>934</v>
      </c>
      <c r="K2747" t="s">
        <v>26</v>
      </c>
      <c r="M2747" t="s">
        <v>2423</v>
      </c>
      <c r="N2747" t="s">
        <v>2423</v>
      </c>
      <c r="O2747" t="s">
        <v>25398</v>
      </c>
      <c r="P2747" t="s">
        <v>2423</v>
      </c>
      <c r="Q2747" t="s">
        <v>25399</v>
      </c>
      <c r="R2747" t="s">
        <v>25400</v>
      </c>
      <c r="S2747" t="s">
        <v>25401</v>
      </c>
      <c r="T2747">
        <v>6.8</v>
      </c>
      <c r="U2747">
        <v>11856</v>
      </c>
      <c r="W2747"/>
      <c r="X2747"/>
      <c r="Y2747">
        <v>44745</v>
      </c>
      <c r="Z2747"/>
      <c r="AA2747">
        <v>8457741</v>
      </c>
      <c r="AB2747">
        <v>51</v>
      </c>
    </row>
    <row r="2748" spans="1:28" x14ac:dyDescent="0.2">
      <c r="A2748" t="s">
        <v>38779</v>
      </c>
      <c r="B2748" t="s">
        <v>38780</v>
      </c>
      <c r="C2748">
        <v>2016</v>
      </c>
      <c r="D2748" t="s">
        <v>32873</v>
      </c>
      <c r="E2748" t="s">
        <v>1045</v>
      </c>
      <c r="H2748">
        <v>92</v>
      </c>
      <c r="I2748" t="s">
        <v>5301</v>
      </c>
      <c r="J2748" t="s">
        <v>26</v>
      </c>
      <c r="M2748" t="s">
        <v>16766</v>
      </c>
      <c r="N2748" t="s">
        <v>30791</v>
      </c>
      <c r="O2748" t="s">
        <v>38781</v>
      </c>
      <c r="P2748" t="s">
        <v>15111</v>
      </c>
      <c r="Q2748" t="s">
        <v>38782</v>
      </c>
      <c r="R2748" t="s">
        <v>38783</v>
      </c>
      <c r="S2748" t="s">
        <v>38784</v>
      </c>
      <c r="T2748">
        <v>5.7</v>
      </c>
      <c r="U2748">
        <v>111318</v>
      </c>
      <c r="V2748" s="12">
        <f>W2748*1.07834771485832</f>
        <v>37742170.020041205</v>
      </c>
      <c r="W2748" s="3">
        <v>35000000</v>
      </c>
      <c r="X2748" s="13">
        <f>Y2748*1.07834771485832</f>
        <v>59800597.463470004</v>
      </c>
      <c r="Y2748" s="3">
        <v>55455765</v>
      </c>
      <c r="Z2748" s="13">
        <f>AA2748*1.07834771485832</f>
        <v>116469219.17860349</v>
      </c>
      <c r="AA2748" s="3">
        <v>108007109</v>
      </c>
      <c r="AB2748">
        <v>200</v>
      </c>
    </row>
    <row r="2749" spans="1:28" x14ac:dyDescent="0.2">
      <c r="A2749" t="s">
        <v>20791</v>
      </c>
      <c r="B2749" t="s">
        <v>20792</v>
      </c>
      <c r="C2749">
        <v>2010</v>
      </c>
      <c r="D2749" s="1">
        <v>40274</v>
      </c>
      <c r="E2749" t="s">
        <v>16512</v>
      </c>
      <c r="F2749" t="s">
        <v>44038</v>
      </c>
      <c r="G2749" t="s">
        <v>44036</v>
      </c>
      <c r="H2749">
        <v>100</v>
      </c>
      <c r="I2749" t="s">
        <v>25</v>
      </c>
      <c r="J2749" t="s">
        <v>26</v>
      </c>
      <c r="M2749" t="s">
        <v>3436</v>
      </c>
      <c r="N2749" t="s">
        <v>20793</v>
      </c>
      <c r="O2749" t="s">
        <v>20794</v>
      </c>
      <c r="P2749" t="s">
        <v>2917</v>
      </c>
      <c r="Q2749" t="s">
        <v>20795</v>
      </c>
      <c r="R2749" t="s">
        <v>20796</v>
      </c>
      <c r="S2749" t="s">
        <v>20797</v>
      </c>
      <c r="T2749">
        <v>5.5</v>
      </c>
      <c r="U2749">
        <v>85853</v>
      </c>
      <c r="V2749" s="12">
        <f>W2749*1.18690152988223</f>
        <v>89017614.741167262</v>
      </c>
      <c r="W2749" s="3">
        <v>75000000</v>
      </c>
      <c r="X2749" s="13">
        <f>Y2749*1.18690152988223</f>
        <v>55855542.080901138</v>
      </c>
      <c r="Y2749" s="3">
        <v>47059963</v>
      </c>
      <c r="Z2749" s="13">
        <f>AA2749*1.18690152988223</f>
        <v>116506210.2578831</v>
      </c>
      <c r="AA2749" s="3">
        <v>98159963</v>
      </c>
      <c r="AB2749">
        <v>137</v>
      </c>
    </row>
    <row r="2750" spans="1:28" x14ac:dyDescent="0.2">
      <c r="A2750" t="s">
        <v>43595</v>
      </c>
      <c r="B2750" t="s">
        <v>43596</v>
      </c>
      <c r="C2750">
        <v>2019</v>
      </c>
      <c r="D2750" s="1">
        <v>43831</v>
      </c>
      <c r="E2750" t="s">
        <v>16512</v>
      </c>
      <c r="F2750" t="s">
        <v>44038</v>
      </c>
      <c r="G2750" t="s">
        <v>44044</v>
      </c>
      <c r="H2750">
        <v>113</v>
      </c>
      <c r="I2750" t="s">
        <v>495</v>
      </c>
      <c r="J2750" t="s">
        <v>26</v>
      </c>
      <c r="M2750" t="s">
        <v>1895</v>
      </c>
      <c r="N2750" t="s">
        <v>43597</v>
      </c>
      <c r="O2750" t="s">
        <v>43598</v>
      </c>
      <c r="P2750" t="s">
        <v>426</v>
      </c>
      <c r="Q2750" t="s">
        <v>426</v>
      </c>
      <c r="R2750" t="s">
        <v>43599</v>
      </c>
      <c r="S2750" t="s">
        <v>43600</v>
      </c>
      <c r="T2750">
        <v>7.9</v>
      </c>
      <c r="U2750">
        <v>179054</v>
      </c>
      <c r="V2750" s="12">
        <f>W2750*1.01233684194057</f>
        <v>22271410.522692543</v>
      </c>
      <c r="W2750" s="3">
        <v>22000000</v>
      </c>
      <c r="X2750" s="13">
        <f>Y2750*1.01233684194057</f>
        <v>36921741.770203874</v>
      </c>
      <c r="Y2750" s="3">
        <v>36471795</v>
      </c>
      <c r="Z2750" s="13">
        <f>AA2750*1.01233684194057</f>
        <v>116592651.23092674</v>
      </c>
      <c r="AA2750" s="3">
        <v>115171795</v>
      </c>
      <c r="AB2750">
        <v>1167</v>
      </c>
    </row>
    <row r="2751" spans="1:28" x14ac:dyDescent="0.2">
      <c r="A2751" t="s">
        <v>19147</v>
      </c>
      <c r="B2751" t="s">
        <v>19148</v>
      </c>
      <c r="C2751">
        <v>2009</v>
      </c>
      <c r="D2751" t="s">
        <v>18266</v>
      </c>
      <c r="E2751" t="s">
        <v>1045</v>
      </c>
      <c r="F2751" t="s">
        <v>44040</v>
      </c>
      <c r="H2751">
        <v>88</v>
      </c>
      <c r="I2751" t="s">
        <v>25</v>
      </c>
      <c r="J2751" t="s">
        <v>26</v>
      </c>
      <c r="K2751" t="s">
        <v>787</v>
      </c>
      <c r="M2751" t="s">
        <v>5060</v>
      </c>
      <c r="N2751" t="s">
        <v>2286</v>
      </c>
      <c r="O2751" t="s">
        <v>19149</v>
      </c>
      <c r="P2751" t="s">
        <v>1318</v>
      </c>
      <c r="Q2751" t="s">
        <v>19150</v>
      </c>
      <c r="R2751" t="s">
        <v>19151</v>
      </c>
      <c r="S2751" t="s">
        <v>19152</v>
      </c>
      <c r="T2751">
        <v>5.4</v>
      </c>
      <c r="U2751">
        <v>35916</v>
      </c>
      <c r="V2751" s="12">
        <f>W2751*1.20636999678377</f>
        <v>42222949.887431949</v>
      </c>
      <c r="W2751" s="3">
        <v>35000000</v>
      </c>
      <c r="X2751" s="13">
        <f>Y2751*1.20636999678377</f>
        <v>59705736.263022155</v>
      </c>
      <c r="Y2751" s="3">
        <v>49492060</v>
      </c>
      <c r="Z2751" s="13">
        <f>AA2751*1.20636999678377</f>
        <v>116720755.93233787</v>
      </c>
      <c r="AA2751" s="3">
        <v>96753696</v>
      </c>
      <c r="AB2751">
        <v>129</v>
      </c>
    </row>
    <row r="2752" spans="1:28" x14ac:dyDescent="0.2">
      <c r="A2752" t="s">
        <v>2921</v>
      </c>
      <c r="B2752" t="s">
        <v>2922</v>
      </c>
      <c r="C2752">
        <v>2001</v>
      </c>
      <c r="D2752" t="s">
        <v>506</v>
      </c>
      <c r="E2752" t="s">
        <v>16512</v>
      </c>
      <c r="F2752" t="s">
        <v>44044</v>
      </c>
      <c r="G2752" t="s">
        <v>44042</v>
      </c>
      <c r="H2752">
        <v>101</v>
      </c>
      <c r="I2752" t="s">
        <v>433</v>
      </c>
      <c r="J2752" t="s">
        <v>26</v>
      </c>
      <c r="M2752" t="s">
        <v>839</v>
      </c>
      <c r="N2752" t="s">
        <v>2923</v>
      </c>
      <c r="O2752" t="s">
        <v>2924</v>
      </c>
      <c r="P2752" t="s">
        <v>2925</v>
      </c>
      <c r="Q2752" t="s">
        <v>2926</v>
      </c>
      <c r="R2752" t="s">
        <v>2927</v>
      </c>
      <c r="S2752" t="s">
        <v>2928</v>
      </c>
      <c r="T2752">
        <v>5.6</v>
      </c>
      <c r="U2752">
        <v>31636</v>
      </c>
      <c r="V2752" s="12">
        <f>W2752*1.46138339920949</f>
        <v>73069169.960474506</v>
      </c>
      <c r="W2752" s="3">
        <v>50000000</v>
      </c>
      <c r="X2752" s="13">
        <f>Y2752*1.46138339920949</f>
        <v>75639157.344940916</v>
      </c>
      <c r="Y2752" s="3">
        <v>51758599</v>
      </c>
      <c r="Z2752" s="13">
        <f>AA2752*1.46138339920949</f>
        <v>116850169.20264854</v>
      </c>
      <c r="AA2752" s="3">
        <v>79958599</v>
      </c>
      <c r="AB2752">
        <v>243</v>
      </c>
    </row>
    <row r="2753" spans="1:28" x14ac:dyDescent="0.2">
      <c r="A2753" t="s">
        <v>23898</v>
      </c>
      <c r="B2753" t="s">
        <v>23899</v>
      </c>
      <c r="C2753">
        <v>2013</v>
      </c>
      <c r="D2753" t="s">
        <v>11065</v>
      </c>
      <c r="E2753" t="s">
        <v>16512</v>
      </c>
      <c r="F2753" t="s">
        <v>44044</v>
      </c>
      <c r="G2753" t="s">
        <v>44032</v>
      </c>
      <c r="H2753">
        <v>113</v>
      </c>
      <c r="I2753" t="s">
        <v>25</v>
      </c>
      <c r="J2753" t="s">
        <v>26</v>
      </c>
      <c r="M2753" t="s">
        <v>21442</v>
      </c>
      <c r="N2753" t="s">
        <v>23900</v>
      </c>
      <c r="O2753" t="s">
        <v>23901</v>
      </c>
      <c r="P2753" t="s">
        <v>2701</v>
      </c>
      <c r="Q2753" t="s">
        <v>23902</v>
      </c>
      <c r="R2753" t="s">
        <v>23903</v>
      </c>
      <c r="S2753" t="s">
        <v>23904</v>
      </c>
      <c r="T2753">
        <v>6.7</v>
      </c>
      <c r="U2753">
        <v>203841</v>
      </c>
      <c r="V2753" s="12">
        <f>W2753*1.11098185502045</f>
        <v>66658911.301226996</v>
      </c>
      <c r="W2753" s="3">
        <v>60000000</v>
      </c>
      <c r="X2753" s="13">
        <f>Y2753*1.11098185502045</f>
        <v>51106168.547555782</v>
      </c>
      <c r="Y2753" s="3">
        <v>46000903</v>
      </c>
      <c r="Z2753" s="13">
        <f>AA2753*1.11098185502045</f>
        <v>116876294.36476642</v>
      </c>
      <c r="AA2753" s="3">
        <v>105200903</v>
      </c>
      <c r="AB2753">
        <v>306</v>
      </c>
    </row>
    <row r="2754" spans="1:28" hidden="1" x14ac:dyDescent="0.2">
      <c r="A2754" t="s">
        <v>25445</v>
      </c>
      <c r="B2754" t="s">
        <v>25446</v>
      </c>
      <c r="C2754">
        <v>2018</v>
      </c>
      <c r="D2754" t="s">
        <v>25447</v>
      </c>
      <c r="E2754" t="s">
        <v>44054</v>
      </c>
      <c r="F2754" t="s">
        <v>44033</v>
      </c>
      <c r="G2754" t="s">
        <v>44042</v>
      </c>
      <c r="H2754">
        <v>126</v>
      </c>
      <c r="I2754" t="s">
        <v>3522</v>
      </c>
      <c r="J2754" t="s">
        <v>26</v>
      </c>
      <c r="K2754" t="s">
        <v>307</v>
      </c>
      <c r="M2754" t="s">
        <v>16872</v>
      </c>
      <c r="N2754" t="s">
        <v>25448</v>
      </c>
      <c r="O2754" t="s">
        <v>25449</v>
      </c>
      <c r="P2754" t="s">
        <v>25450</v>
      </c>
      <c r="Q2754" t="s">
        <v>25451</v>
      </c>
      <c r="R2754" t="s">
        <v>25452</v>
      </c>
      <c r="S2754" t="s">
        <v>25453</v>
      </c>
      <c r="T2754">
        <v>5.4</v>
      </c>
      <c r="U2754">
        <v>29623</v>
      </c>
      <c r="W2754"/>
      <c r="X2754"/>
      <c r="Y2754"/>
      <c r="Z2754"/>
      <c r="AA2754"/>
      <c r="AB2754">
        <v>264</v>
      </c>
    </row>
    <row r="2755" spans="1:28" x14ac:dyDescent="0.2">
      <c r="A2755" t="s">
        <v>27421</v>
      </c>
      <c r="B2755" t="s">
        <v>27422</v>
      </c>
      <c r="C2755">
        <v>2015</v>
      </c>
      <c r="D2755" s="1">
        <v>42044</v>
      </c>
      <c r="E2755" t="s">
        <v>16512</v>
      </c>
      <c r="F2755" t="s">
        <v>44031</v>
      </c>
      <c r="G2755" t="s">
        <v>44038</v>
      </c>
      <c r="H2755">
        <v>116</v>
      </c>
      <c r="I2755" t="s">
        <v>229</v>
      </c>
      <c r="J2755" t="s">
        <v>26</v>
      </c>
      <c r="K2755" t="s">
        <v>75</v>
      </c>
      <c r="L2755" t="s">
        <v>307</v>
      </c>
      <c r="M2755" t="s">
        <v>1895</v>
      </c>
      <c r="N2755" t="s">
        <v>27423</v>
      </c>
      <c r="O2755" t="s">
        <v>27424</v>
      </c>
      <c r="P2755" t="s">
        <v>13528</v>
      </c>
      <c r="Q2755" t="s">
        <v>27425</v>
      </c>
      <c r="R2755" t="s">
        <v>27426</v>
      </c>
      <c r="S2755" t="s">
        <v>27427</v>
      </c>
      <c r="T2755">
        <v>7.3</v>
      </c>
      <c r="U2755">
        <v>262622</v>
      </c>
      <c r="V2755" s="12">
        <f>W2755*1.09195121025074</f>
        <v>81896340.768805504</v>
      </c>
      <c r="W2755" s="3">
        <v>75000000</v>
      </c>
      <c r="X2755" s="13">
        <f>Y2755*1.09195121025074</f>
        <v>49623841.772526801</v>
      </c>
      <c r="Y2755" s="3">
        <v>45445109</v>
      </c>
      <c r="Z2755" s="13">
        <f>AA2755*1.09195121025074</f>
        <v>116888036.32397239</v>
      </c>
      <c r="AA2755" s="3">
        <v>107045109</v>
      </c>
      <c r="AB2755">
        <v>491</v>
      </c>
    </row>
    <row r="2756" spans="1:28" hidden="1" x14ac:dyDescent="0.2">
      <c r="A2756" t="s">
        <v>25463</v>
      </c>
      <c r="B2756" t="s">
        <v>25464</v>
      </c>
      <c r="C2756">
        <v>2010</v>
      </c>
      <c r="D2756" s="1">
        <v>40433</v>
      </c>
      <c r="E2756" t="s">
        <v>1045</v>
      </c>
      <c r="F2756" t="s">
        <v>44046</v>
      </c>
      <c r="H2756">
        <v>89</v>
      </c>
      <c r="I2756" t="s">
        <v>1983</v>
      </c>
      <c r="J2756" t="s">
        <v>26</v>
      </c>
      <c r="M2756" t="s">
        <v>25465</v>
      </c>
      <c r="N2756" t="s">
        <v>25466</v>
      </c>
      <c r="O2756" t="s">
        <v>25467</v>
      </c>
      <c r="P2756" t="s">
        <v>25468</v>
      </c>
      <c r="Q2756" t="s">
        <v>25469</v>
      </c>
      <c r="R2756" t="s">
        <v>25470</v>
      </c>
      <c r="S2756" t="s">
        <v>25471</v>
      </c>
      <c r="T2756">
        <v>7.5</v>
      </c>
      <c r="U2756">
        <v>162450</v>
      </c>
      <c r="W2756"/>
      <c r="X2756"/>
      <c r="Y2756">
        <v>223838</v>
      </c>
      <c r="Z2756"/>
      <c r="AA2756">
        <v>5224938</v>
      </c>
      <c r="AB2756">
        <v>295</v>
      </c>
    </row>
    <row r="2757" spans="1:28" hidden="1" x14ac:dyDescent="0.2">
      <c r="A2757" t="s">
        <v>25472</v>
      </c>
      <c r="B2757" t="s">
        <v>25473</v>
      </c>
      <c r="C2757">
        <v>2012</v>
      </c>
      <c r="D2757" t="s">
        <v>25474</v>
      </c>
      <c r="E2757" t="s">
        <v>44041</v>
      </c>
      <c r="F2757" t="s">
        <v>44032</v>
      </c>
      <c r="G2757" t="s">
        <v>44045</v>
      </c>
      <c r="H2757">
        <v>82</v>
      </c>
      <c r="I2757" t="s">
        <v>25</v>
      </c>
      <c r="J2757" t="s">
        <v>26</v>
      </c>
      <c r="M2757" t="s">
        <v>16402</v>
      </c>
      <c r="N2757" t="s">
        <v>25475</v>
      </c>
      <c r="O2757" t="s">
        <v>25476</v>
      </c>
      <c r="P2757" t="s">
        <v>3379</v>
      </c>
      <c r="Q2757" t="s">
        <v>25477</v>
      </c>
      <c r="R2757" t="s">
        <v>25478</v>
      </c>
      <c r="S2757" t="s">
        <v>25479</v>
      </c>
      <c r="T2757">
        <v>6</v>
      </c>
      <c r="U2757">
        <v>10193</v>
      </c>
      <c r="W2757">
        <v>10000000</v>
      </c>
      <c r="X2757"/>
      <c r="Y2757"/>
      <c r="Z2757"/>
      <c r="AA2757"/>
      <c r="AB2757">
        <v>50</v>
      </c>
    </row>
    <row r="2758" spans="1:28" x14ac:dyDescent="0.2">
      <c r="A2758" t="s">
        <v>25971</v>
      </c>
      <c r="B2758" t="s">
        <v>25972</v>
      </c>
      <c r="C2758">
        <v>2015</v>
      </c>
      <c r="D2758" s="1">
        <v>42346</v>
      </c>
      <c r="E2758" t="s">
        <v>44043</v>
      </c>
      <c r="F2758" t="s">
        <v>44038</v>
      </c>
      <c r="H2758">
        <v>99</v>
      </c>
      <c r="I2758" t="s">
        <v>25</v>
      </c>
      <c r="J2758" t="s">
        <v>26</v>
      </c>
      <c r="M2758" t="s">
        <v>25973</v>
      </c>
      <c r="N2758" t="s">
        <v>16582</v>
      </c>
      <c r="O2758" t="s">
        <v>25974</v>
      </c>
      <c r="P2758" t="s">
        <v>25564</v>
      </c>
      <c r="Q2758" t="s">
        <v>25975</v>
      </c>
      <c r="R2758" t="s">
        <v>25976</v>
      </c>
      <c r="S2758" t="s">
        <v>25977</v>
      </c>
      <c r="T2758">
        <v>6.1</v>
      </c>
      <c r="U2758">
        <v>96697</v>
      </c>
      <c r="V2758" s="12">
        <f>W2758*1.09195121025074</f>
        <v>33850487.517772943</v>
      </c>
      <c r="W2758" s="3">
        <v>31000000</v>
      </c>
      <c r="X2758" s="13">
        <f>Y2758*1.09195121025074</f>
        <v>64298660.351232104</v>
      </c>
      <c r="Y2758" s="3">
        <v>58884188</v>
      </c>
      <c r="Z2758" s="13">
        <f>AA2758*1.09195121025074</f>
        <v>117087985.69398382</v>
      </c>
      <c r="AA2758" s="3">
        <v>107228221</v>
      </c>
      <c r="AB2758">
        <v>341</v>
      </c>
    </row>
    <row r="2759" spans="1:28" hidden="1" x14ac:dyDescent="0.2">
      <c r="A2759" t="s">
        <v>25490</v>
      </c>
      <c r="B2759" t="s">
        <v>25491</v>
      </c>
      <c r="C2759">
        <v>2016</v>
      </c>
      <c r="D2759" t="s">
        <v>25492</v>
      </c>
      <c r="E2759" t="s">
        <v>1045</v>
      </c>
      <c r="H2759">
        <v>83</v>
      </c>
      <c r="I2759" t="s">
        <v>25</v>
      </c>
      <c r="J2759" t="s">
        <v>26</v>
      </c>
      <c r="M2759" t="s">
        <v>5780</v>
      </c>
      <c r="N2759" t="s">
        <v>25493</v>
      </c>
      <c r="O2759" t="s">
        <v>25494</v>
      </c>
      <c r="P2759" t="s">
        <v>25495</v>
      </c>
      <c r="Q2759" t="s">
        <v>25496</v>
      </c>
      <c r="R2759" t="s">
        <v>25497</v>
      </c>
      <c r="S2759" t="s">
        <v>25498</v>
      </c>
      <c r="T2759">
        <v>5.3</v>
      </c>
      <c r="U2759">
        <v>21019</v>
      </c>
      <c r="W2759"/>
      <c r="X2759"/>
      <c r="Y2759"/>
      <c r="Z2759"/>
      <c r="AA2759">
        <v>23910</v>
      </c>
      <c r="AB2759">
        <v>43</v>
      </c>
    </row>
    <row r="2760" spans="1:28" x14ac:dyDescent="0.2">
      <c r="A2760" t="s">
        <v>36606</v>
      </c>
      <c r="B2760" t="s">
        <v>36607</v>
      </c>
      <c r="C2760">
        <v>2015</v>
      </c>
      <c r="D2760" t="s">
        <v>32513</v>
      </c>
      <c r="E2760" t="s">
        <v>16512</v>
      </c>
      <c r="F2760" t="s">
        <v>44038</v>
      </c>
      <c r="G2760" t="s">
        <v>44044</v>
      </c>
      <c r="H2760">
        <v>94</v>
      </c>
      <c r="I2760" t="s">
        <v>25</v>
      </c>
      <c r="J2760" t="s">
        <v>26</v>
      </c>
      <c r="M2760" t="s">
        <v>13808</v>
      </c>
      <c r="N2760" t="s">
        <v>20903</v>
      </c>
      <c r="O2760" t="s">
        <v>36608</v>
      </c>
      <c r="P2760" t="s">
        <v>11581</v>
      </c>
      <c r="Q2760" t="s">
        <v>36609</v>
      </c>
      <c r="R2760" t="s">
        <v>36610</v>
      </c>
      <c r="S2760" t="s">
        <v>36611</v>
      </c>
      <c r="T2760">
        <v>4.4000000000000004</v>
      </c>
      <c r="U2760">
        <v>33463</v>
      </c>
      <c r="V2760" s="12">
        <f>W2760*1.09195121025074</f>
        <v>32758536.3075222</v>
      </c>
      <c r="W2760" s="3">
        <v>30000000</v>
      </c>
      <c r="X2760" s="13">
        <f>Y2760*1.09195121025074</f>
        <v>77570237.544522017</v>
      </c>
      <c r="Y2760" s="3">
        <v>71038190</v>
      </c>
      <c r="Z2760" s="13">
        <f>AA2760*1.09195121025074</f>
        <v>117481092.49747893</v>
      </c>
      <c r="AA2760" s="3">
        <v>107588225</v>
      </c>
      <c r="AB2760">
        <v>169</v>
      </c>
    </row>
    <row r="2761" spans="1:28" x14ac:dyDescent="0.2">
      <c r="A2761" t="s">
        <v>31838</v>
      </c>
      <c r="B2761" t="s">
        <v>31839</v>
      </c>
      <c r="C2761">
        <v>2014</v>
      </c>
      <c r="D2761" s="1">
        <v>42217</v>
      </c>
      <c r="E2761" t="s">
        <v>1045</v>
      </c>
      <c r="F2761" t="s">
        <v>44044</v>
      </c>
      <c r="H2761">
        <v>108</v>
      </c>
      <c r="I2761" t="s">
        <v>25</v>
      </c>
      <c r="J2761" t="s">
        <v>26</v>
      </c>
      <c r="M2761" t="s">
        <v>21238</v>
      </c>
      <c r="N2761" t="s">
        <v>17269</v>
      </c>
      <c r="O2761" t="s">
        <v>31840</v>
      </c>
      <c r="P2761" t="s">
        <v>18208</v>
      </c>
      <c r="Q2761" t="s">
        <v>31841</v>
      </c>
      <c r="R2761" t="s">
        <v>31842</v>
      </c>
      <c r="S2761" t="s">
        <v>31843</v>
      </c>
      <c r="T2761">
        <v>6.3</v>
      </c>
      <c r="U2761">
        <v>155108</v>
      </c>
      <c r="V2761" s="12">
        <f>W2761*1.09324733035956</f>
        <v>45916387.875101522</v>
      </c>
      <c r="W2761" s="3">
        <v>42000000</v>
      </c>
      <c r="X2761" s="13">
        <f>Y2761*1.09324733035956</f>
        <v>59522241.190723181</v>
      </c>
      <c r="Y2761" s="3">
        <v>54445357</v>
      </c>
      <c r="Z2761" s="13">
        <f>AA2761*1.09324733035956</f>
        <v>117682999.16585177</v>
      </c>
      <c r="AA2761" s="3">
        <v>107645357</v>
      </c>
      <c r="AB2761">
        <v>238</v>
      </c>
    </row>
    <row r="2762" spans="1:28" x14ac:dyDescent="0.2">
      <c r="A2762" t="s">
        <v>10718</v>
      </c>
      <c r="B2762" t="s">
        <v>10719</v>
      </c>
      <c r="C2762">
        <v>2005</v>
      </c>
      <c r="D2762" t="s">
        <v>10720</v>
      </c>
      <c r="E2762" t="s">
        <v>1045</v>
      </c>
      <c r="F2762" t="s">
        <v>44032</v>
      </c>
      <c r="G2762" t="s">
        <v>44036</v>
      </c>
      <c r="H2762">
        <v>97</v>
      </c>
      <c r="I2762" t="s">
        <v>7574</v>
      </c>
      <c r="J2762" t="s">
        <v>26</v>
      </c>
      <c r="K2762" t="s">
        <v>308</v>
      </c>
      <c r="M2762" t="s">
        <v>6655</v>
      </c>
      <c r="N2762" t="s">
        <v>10721</v>
      </c>
      <c r="O2762" t="s">
        <v>10722</v>
      </c>
      <c r="P2762" t="s">
        <v>4801</v>
      </c>
      <c r="Q2762" t="s">
        <v>10723</v>
      </c>
      <c r="R2762" t="s">
        <v>10724</v>
      </c>
      <c r="S2762" t="s">
        <v>10725</v>
      </c>
      <c r="T2762">
        <v>5.5</v>
      </c>
      <c r="U2762">
        <v>52764</v>
      </c>
      <c r="V2762" s="12">
        <f>W2762*1.32519713261649</f>
        <v>92763799.283154294</v>
      </c>
      <c r="W2762" s="3">
        <v>70000000</v>
      </c>
      <c r="X2762" s="13">
        <f>Y2762*1.32519713261649</f>
        <v>56983823.904157817</v>
      </c>
      <c r="Y2762" s="3">
        <v>43000262</v>
      </c>
      <c r="Z2762" s="13">
        <f>AA2762*1.32519713261649</f>
        <v>117854501.35577083</v>
      </c>
      <c r="AA2762" s="3">
        <v>88933562</v>
      </c>
      <c r="AB2762">
        <v>217</v>
      </c>
    </row>
    <row r="2763" spans="1:28" x14ac:dyDescent="0.2">
      <c r="A2763" t="s">
        <v>10343</v>
      </c>
      <c r="B2763" t="s">
        <v>10344</v>
      </c>
      <c r="C2763">
        <v>2005</v>
      </c>
      <c r="D2763" t="s">
        <v>7222</v>
      </c>
      <c r="E2763" t="s">
        <v>16512</v>
      </c>
      <c r="F2763" t="s">
        <v>44042</v>
      </c>
      <c r="H2763">
        <v>87</v>
      </c>
      <c r="I2763" t="s">
        <v>10345</v>
      </c>
      <c r="J2763" t="s">
        <v>26</v>
      </c>
      <c r="K2763" t="s">
        <v>27</v>
      </c>
      <c r="L2763" t="s">
        <v>64</v>
      </c>
      <c r="M2763" t="s">
        <v>7766</v>
      </c>
      <c r="N2763" t="s">
        <v>5546</v>
      </c>
      <c r="O2763" t="s">
        <v>10346</v>
      </c>
      <c r="P2763" t="s">
        <v>1671</v>
      </c>
      <c r="Q2763" t="s">
        <v>10347</v>
      </c>
      <c r="R2763" t="s">
        <v>10348</v>
      </c>
      <c r="S2763" t="s">
        <v>10349</v>
      </c>
      <c r="T2763">
        <v>6.3</v>
      </c>
      <c r="U2763">
        <v>188667</v>
      </c>
      <c r="V2763" s="12">
        <f>W2763*1.32519713261649</f>
        <v>42406308.243727677</v>
      </c>
      <c r="W2763" s="3">
        <v>32000000</v>
      </c>
      <c r="X2763" s="13">
        <f>Y2763*1.32519713261649</f>
        <v>57110504.798853152</v>
      </c>
      <c r="Y2763" s="3">
        <v>43095856</v>
      </c>
      <c r="Z2763" s="13">
        <f>AA2763*1.32519713261649</f>
        <v>118052839.63501814</v>
      </c>
      <c r="AA2763" s="3">
        <v>89083229</v>
      </c>
      <c r="AB2763">
        <v>357</v>
      </c>
    </row>
    <row r="2764" spans="1:28" x14ac:dyDescent="0.2">
      <c r="A2764" t="s">
        <v>26736</v>
      </c>
      <c r="B2764" t="s">
        <v>26737</v>
      </c>
      <c r="C2764">
        <v>2010</v>
      </c>
      <c r="D2764" t="s">
        <v>19216</v>
      </c>
      <c r="E2764" t="s">
        <v>3496</v>
      </c>
      <c r="F2764" t="s">
        <v>44045</v>
      </c>
      <c r="G2764" t="s">
        <v>44042</v>
      </c>
      <c r="H2764">
        <v>103</v>
      </c>
      <c r="I2764" t="s">
        <v>7240</v>
      </c>
      <c r="J2764" t="s">
        <v>26</v>
      </c>
      <c r="M2764" t="s">
        <v>10263</v>
      </c>
      <c r="N2764" t="s">
        <v>10266</v>
      </c>
      <c r="O2764" t="s">
        <v>26738</v>
      </c>
      <c r="P2764" t="s">
        <v>12226</v>
      </c>
      <c r="Q2764" t="s">
        <v>26739</v>
      </c>
      <c r="R2764" t="s">
        <v>26740</v>
      </c>
      <c r="S2764" t="s">
        <v>26741</v>
      </c>
      <c r="T2764">
        <v>6.8</v>
      </c>
      <c r="U2764">
        <v>271766</v>
      </c>
      <c r="V2764" s="12">
        <f>W2764*1.18690152988223</f>
        <v>1780352.294823345</v>
      </c>
      <c r="W2764" s="3">
        <v>1500000</v>
      </c>
      <c r="X2764" s="13">
        <f>Y2764*1.18690152988223</f>
        <v>64103542.762638845</v>
      </c>
      <c r="Y2764" s="3">
        <v>54009150</v>
      </c>
      <c r="Z2764" s="13">
        <f>AA2764*1.18690152988223</f>
        <v>118164393.59133413</v>
      </c>
      <c r="AA2764" s="3">
        <v>99557032</v>
      </c>
      <c r="AB2764">
        <v>899</v>
      </c>
    </row>
    <row r="2765" spans="1:28" hidden="1" x14ac:dyDescent="0.2">
      <c r="A2765" t="s">
        <v>25540</v>
      </c>
      <c r="B2765" t="s">
        <v>25541</v>
      </c>
      <c r="C2765">
        <v>2009</v>
      </c>
      <c r="D2765" s="1">
        <v>39821</v>
      </c>
      <c r="E2765" t="s">
        <v>44037</v>
      </c>
      <c r="F2765" t="s">
        <v>44047</v>
      </c>
      <c r="G2765" t="s">
        <v>44031</v>
      </c>
      <c r="H2765">
        <v>114</v>
      </c>
      <c r="I2765" t="s">
        <v>2213</v>
      </c>
      <c r="J2765" t="s">
        <v>934</v>
      </c>
      <c r="K2765" t="s">
        <v>26</v>
      </c>
      <c r="M2765" t="s">
        <v>17109</v>
      </c>
      <c r="N2765" t="s">
        <v>25542</v>
      </c>
      <c r="O2765" t="s">
        <v>25543</v>
      </c>
      <c r="P2765" t="s">
        <v>25544</v>
      </c>
      <c r="Q2765" t="s">
        <v>25545</v>
      </c>
      <c r="R2765" t="s">
        <v>25546</v>
      </c>
      <c r="S2765" t="s">
        <v>25547</v>
      </c>
      <c r="T2765">
        <v>7.5</v>
      </c>
      <c r="U2765">
        <v>25484</v>
      </c>
      <c r="W2765"/>
      <c r="X2765"/>
      <c r="Y2765">
        <v>80768</v>
      </c>
      <c r="Z2765"/>
      <c r="AA2765">
        <v>18434328</v>
      </c>
      <c r="AB2765">
        <v>63</v>
      </c>
    </row>
    <row r="2766" spans="1:28" x14ac:dyDescent="0.2">
      <c r="A2766" t="s">
        <v>3582</v>
      </c>
      <c r="B2766" t="s">
        <v>3583</v>
      </c>
      <c r="C2766">
        <v>2002</v>
      </c>
      <c r="D2766" t="s">
        <v>3532</v>
      </c>
      <c r="E2766" t="s">
        <v>16512</v>
      </c>
      <c r="F2766" t="s">
        <v>44031</v>
      </c>
      <c r="G2766" t="s">
        <v>44034</v>
      </c>
      <c r="H2766">
        <v>101</v>
      </c>
      <c r="I2766" t="s">
        <v>3584</v>
      </c>
      <c r="J2766" t="s">
        <v>26</v>
      </c>
      <c r="M2766" t="s">
        <v>3585</v>
      </c>
      <c r="N2766" t="s">
        <v>3586</v>
      </c>
      <c r="O2766" t="s">
        <v>3587</v>
      </c>
      <c r="P2766" t="s">
        <v>437</v>
      </c>
      <c r="Q2766" t="s">
        <v>3588</v>
      </c>
      <c r="R2766" t="s">
        <v>3589</v>
      </c>
      <c r="S2766" t="s">
        <v>3590</v>
      </c>
      <c r="T2766">
        <v>6.2</v>
      </c>
      <c r="U2766">
        <v>124603</v>
      </c>
      <c r="V2766" s="12">
        <f>W2766*1.43863813229572</f>
        <v>86318287.937743202</v>
      </c>
      <c r="W2766" s="3">
        <v>60000000</v>
      </c>
      <c r="X2766" s="13">
        <f>Y2766*1.43863813229572</f>
        <v>61950609.357431911</v>
      </c>
      <c r="Y2766" s="3">
        <v>43061982</v>
      </c>
      <c r="Z2766" s="13">
        <f>AA2766*1.43863813229572</f>
        <v>118184385.83887161</v>
      </c>
      <c r="AA2766" s="3">
        <v>82150183</v>
      </c>
      <c r="AB2766">
        <v>601</v>
      </c>
    </row>
    <row r="2767" spans="1:28" x14ac:dyDescent="0.2">
      <c r="A2767" t="s">
        <v>29110</v>
      </c>
      <c r="B2767" t="s">
        <v>29111</v>
      </c>
      <c r="C2767">
        <v>2012</v>
      </c>
      <c r="D2767" t="s">
        <v>27741</v>
      </c>
      <c r="E2767" t="s">
        <v>1045</v>
      </c>
      <c r="H2767">
        <v>85</v>
      </c>
      <c r="I2767" t="s">
        <v>25</v>
      </c>
      <c r="J2767" t="s">
        <v>26</v>
      </c>
      <c r="M2767" t="s">
        <v>2074</v>
      </c>
      <c r="N2767" t="s">
        <v>29112</v>
      </c>
      <c r="O2767" t="s">
        <v>29113</v>
      </c>
      <c r="P2767" t="s">
        <v>6745</v>
      </c>
      <c r="Q2767" t="s">
        <v>29114</v>
      </c>
      <c r="R2767" t="s">
        <v>29115</v>
      </c>
      <c r="S2767" t="s">
        <v>29116</v>
      </c>
      <c r="T2767">
        <v>6.1</v>
      </c>
      <c r="U2767">
        <v>123110</v>
      </c>
      <c r="V2767" s="12">
        <f>W2767*1.12725506764114</f>
        <v>107089231.4259083</v>
      </c>
      <c r="W2767" s="3">
        <v>95000000</v>
      </c>
      <c r="X2767" s="13">
        <f>Y2767*1.12725506764114</f>
        <v>97967197.095769003</v>
      </c>
      <c r="Y2767" s="3">
        <v>86907746</v>
      </c>
      <c r="Z2767" s="13">
        <f>AA2767*1.12725506764114</f>
        <v>118257788.31330952</v>
      </c>
      <c r="AA2767" s="3">
        <v>104907746</v>
      </c>
      <c r="AB2767">
        <v>186</v>
      </c>
    </row>
    <row r="2768" spans="1:28" x14ac:dyDescent="0.2">
      <c r="A2768" t="s">
        <v>16527</v>
      </c>
      <c r="B2768" t="s">
        <v>16528</v>
      </c>
      <c r="C2768">
        <v>2014</v>
      </c>
      <c r="D2768" s="1">
        <v>41680</v>
      </c>
      <c r="E2768" t="s">
        <v>44037</v>
      </c>
      <c r="F2768" t="s">
        <v>44031</v>
      </c>
      <c r="G2768" t="s">
        <v>44038</v>
      </c>
      <c r="H2768">
        <v>96</v>
      </c>
      <c r="I2768" t="s">
        <v>25</v>
      </c>
      <c r="J2768" t="s">
        <v>26</v>
      </c>
      <c r="M2768" t="s">
        <v>16529</v>
      </c>
      <c r="N2768" t="s">
        <v>16530</v>
      </c>
      <c r="O2768" t="s">
        <v>16531</v>
      </c>
      <c r="P2768" t="s">
        <v>16532</v>
      </c>
      <c r="Q2768" t="s">
        <v>16533</v>
      </c>
      <c r="R2768" t="s">
        <v>16534</v>
      </c>
      <c r="S2768" t="s">
        <v>16535</v>
      </c>
      <c r="T2768">
        <v>6.8</v>
      </c>
      <c r="U2768">
        <v>53484</v>
      </c>
      <c r="V2768" s="12">
        <f>W2768*1.09324733035956</f>
        <v>65594839.8215736</v>
      </c>
      <c r="W2768" s="3">
        <v>60000000</v>
      </c>
      <c r="X2768" s="13">
        <f>Y2768*1.09324733035956</f>
        <v>55577747.973924711</v>
      </c>
      <c r="Y2768" s="3">
        <v>50837305</v>
      </c>
      <c r="Z2768" s="13">
        <f>AA2768*1.09324733035956</f>
        <v>118350331.54851854</v>
      </c>
      <c r="AA2768" s="3">
        <v>108255770</v>
      </c>
      <c r="AB2768">
        <v>143</v>
      </c>
    </row>
    <row r="2769" spans="1:28" hidden="1" x14ac:dyDescent="0.2">
      <c r="A2769" t="s">
        <v>25568</v>
      </c>
      <c r="B2769" t="s">
        <v>25569</v>
      </c>
      <c r="C2769">
        <v>2012</v>
      </c>
      <c r="D2769" s="1">
        <v>41548</v>
      </c>
      <c r="E2769" t="s">
        <v>44035</v>
      </c>
      <c r="F2769" t="s">
        <v>44038</v>
      </c>
      <c r="G2769" t="s">
        <v>44032</v>
      </c>
      <c r="H2769">
        <v>94</v>
      </c>
      <c r="I2769" t="s">
        <v>1561</v>
      </c>
      <c r="J2769" t="s">
        <v>26</v>
      </c>
      <c r="M2769" t="s">
        <v>4005</v>
      </c>
      <c r="N2769" t="s">
        <v>25570</v>
      </c>
      <c r="O2769" t="s">
        <v>25571</v>
      </c>
      <c r="P2769" t="s">
        <v>8543</v>
      </c>
      <c r="Q2769" t="s">
        <v>25572</v>
      </c>
      <c r="R2769" t="s">
        <v>25573</v>
      </c>
      <c r="S2769" t="s">
        <v>25574</v>
      </c>
      <c r="T2769">
        <v>5.8</v>
      </c>
      <c r="U2769">
        <v>11139</v>
      </c>
      <c r="W2769"/>
      <c r="X2769"/>
      <c r="Y2769">
        <v>6376145</v>
      </c>
      <c r="Z2769"/>
      <c r="AA2769">
        <v>10980481</v>
      </c>
      <c r="AB2769">
        <v>108</v>
      </c>
    </row>
    <row r="2770" spans="1:28" x14ac:dyDescent="0.2">
      <c r="A2770" t="s">
        <v>32716</v>
      </c>
      <c r="B2770" t="s">
        <v>32717</v>
      </c>
      <c r="C2770">
        <v>2016</v>
      </c>
      <c r="D2770" s="1">
        <v>42462</v>
      </c>
      <c r="E2770" t="s">
        <v>16512</v>
      </c>
      <c r="F2770" t="s">
        <v>44031</v>
      </c>
      <c r="G2770" t="s">
        <v>44033</v>
      </c>
      <c r="H2770">
        <v>112</v>
      </c>
      <c r="I2770" t="s">
        <v>229</v>
      </c>
      <c r="J2770" t="s">
        <v>26</v>
      </c>
      <c r="M2770" t="s">
        <v>24391</v>
      </c>
      <c r="N2770" t="s">
        <v>32718</v>
      </c>
      <c r="O2770" t="s">
        <v>32719</v>
      </c>
      <c r="P2770" t="s">
        <v>20007</v>
      </c>
      <c r="Q2770" t="s">
        <v>32720</v>
      </c>
      <c r="R2770" t="s">
        <v>32721</v>
      </c>
      <c r="S2770" t="s">
        <v>32722</v>
      </c>
      <c r="T2770">
        <v>5.2</v>
      </c>
      <c r="U2770">
        <v>97569</v>
      </c>
      <c r="V2770" s="12">
        <f>W2770*1.07834771485832</f>
        <v>40977213.16461616</v>
      </c>
      <c r="W2770" s="3">
        <v>38000000</v>
      </c>
      <c r="X2770" s="13">
        <f>Y2770*1.07834771485832</f>
        <v>37652437.4716447</v>
      </c>
      <c r="Y2770" s="3">
        <v>34916787</v>
      </c>
      <c r="Z2770" s="13">
        <f>AA2770*1.07834771485832</f>
        <v>118517285.09456845</v>
      </c>
      <c r="AA2770" s="3">
        <v>109906372</v>
      </c>
      <c r="AB2770">
        <v>407</v>
      </c>
    </row>
    <row r="2771" spans="1:28" x14ac:dyDescent="0.2">
      <c r="A2771" t="s">
        <v>21732</v>
      </c>
      <c r="B2771" t="s">
        <v>21733</v>
      </c>
      <c r="C2771">
        <v>2016</v>
      </c>
      <c r="D2771" t="s">
        <v>16256</v>
      </c>
      <c r="E2771" t="s">
        <v>16512</v>
      </c>
      <c r="F2771" t="s">
        <v>44032</v>
      </c>
      <c r="G2771" t="s">
        <v>44046</v>
      </c>
      <c r="H2771">
        <v>103</v>
      </c>
      <c r="I2771" t="s">
        <v>25</v>
      </c>
      <c r="J2771" t="s">
        <v>26</v>
      </c>
      <c r="M2771" t="s">
        <v>21734</v>
      </c>
      <c r="N2771" t="s">
        <v>21735</v>
      </c>
      <c r="O2771" t="s">
        <v>21736</v>
      </c>
      <c r="P2771" t="s">
        <v>1623</v>
      </c>
      <c r="Q2771" t="s">
        <v>21737</v>
      </c>
      <c r="R2771" t="s">
        <v>21738</v>
      </c>
      <c r="S2771" t="s">
        <v>21739</v>
      </c>
      <c r="T2771">
        <v>7.2</v>
      </c>
      <c r="U2771">
        <v>283194</v>
      </c>
      <c r="V2771" s="12">
        <f>W2771*1.07834771485832</f>
        <v>16175215.7228748</v>
      </c>
      <c r="W2771" s="3">
        <v>15000000</v>
      </c>
      <c r="X2771" s="13">
        <f>Y2771*1.07834771485832</f>
        <v>77730536.17343685</v>
      </c>
      <c r="Y2771" s="3">
        <v>72082998</v>
      </c>
      <c r="Z2771" s="13">
        <f>AA2771*1.07834771485832</f>
        <v>118852247.93184403</v>
      </c>
      <c r="AA2771" s="3">
        <v>110216998</v>
      </c>
      <c r="AB2771">
        <v>751</v>
      </c>
    </row>
    <row r="2772" spans="1:28" hidden="1" x14ac:dyDescent="0.2">
      <c r="A2772" t="s">
        <v>43290</v>
      </c>
      <c r="B2772" t="s">
        <v>43291</v>
      </c>
      <c r="C2772">
        <v>2018</v>
      </c>
      <c r="D2772" t="s">
        <v>33776</v>
      </c>
      <c r="E2772" t="s">
        <v>44037</v>
      </c>
      <c r="F2772" t="s">
        <v>44047</v>
      </c>
      <c r="G2772" t="s">
        <v>44031</v>
      </c>
      <c r="H2772">
        <v>100</v>
      </c>
      <c r="I2772" t="s">
        <v>2213</v>
      </c>
      <c r="J2772" t="s">
        <v>934</v>
      </c>
      <c r="M2772" t="s">
        <v>43292</v>
      </c>
      <c r="N2772" t="s">
        <v>32443</v>
      </c>
      <c r="O2772" t="s">
        <v>43293</v>
      </c>
      <c r="P2772" t="s">
        <v>32445</v>
      </c>
      <c r="Q2772" t="s">
        <v>43294</v>
      </c>
      <c r="R2772" t="s">
        <v>43295</v>
      </c>
      <c r="S2772" t="s">
        <v>43296</v>
      </c>
      <c r="T2772">
        <v>7.9</v>
      </c>
      <c r="U2772">
        <v>21368</v>
      </c>
      <c r="V2772" s="12">
        <f>W2772*1.03068014830331</f>
        <v>8760781.260578135</v>
      </c>
      <c r="W2772" s="3">
        <v>8500000</v>
      </c>
      <c r="X2772" s="13">
        <f>Y2772*1.03068014830331</f>
        <v>31654371.365628902</v>
      </c>
      <c r="Y2772" s="3">
        <v>30712119</v>
      </c>
      <c r="Z2772" s="13">
        <f>AA2772*1.03068014830331</f>
        <v>119106026.65282096</v>
      </c>
      <c r="AA2772" s="3">
        <v>115560610</v>
      </c>
      <c r="AB2772">
        <v>304</v>
      </c>
    </row>
    <row r="2773" spans="1:28" hidden="1" x14ac:dyDescent="0.2">
      <c r="A2773" t="s">
        <v>25601</v>
      </c>
      <c r="B2773" t="s">
        <v>25602</v>
      </c>
      <c r="C2773">
        <v>2013</v>
      </c>
      <c r="D2773" t="s">
        <v>24939</v>
      </c>
      <c r="E2773" t="s">
        <v>16512</v>
      </c>
      <c r="F2773" t="s">
        <v>44032</v>
      </c>
      <c r="G2773" t="s">
        <v>44042</v>
      </c>
      <c r="H2773">
        <v>91</v>
      </c>
      <c r="I2773" t="s">
        <v>25603</v>
      </c>
      <c r="J2773" t="s">
        <v>26</v>
      </c>
      <c r="K2773" t="s">
        <v>6812</v>
      </c>
      <c r="M2773" t="s">
        <v>3868</v>
      </c>
      <c r="N2773" t="s">
        <v>25604</v>
      </c>
      <c r="O2773" t="s">
        <v>25605</v>
      </c>
      <c r="P2773" t="s">
        <v>1106</v>
      </c>
      <c r="Q2773" t="s">
        <v>25606</v>
      </c>
      <c r="R2773" t="s">
        <v>25607</v>
      </c>
      <c r="S2773" t="s">
        <v>25608</v>
      </c>
      <c r="T2773">
        <v>5.4</v>
      </c>
      <c r="U2773">
        <v>35352</v>
      </c>
      <c r="W2773"/>
      <c r="X2773"/>
      <c r="Y2773">
        <v>39881</v>
      </c>
      <c r="Z2773"/>
      <c r="AA2773">
        <v>1071322</v>
      </c>
      <c r="AB2773">
        <v>166</v>
      </c>
    </row>
    <row r="2774" spans="1:28" x14ac:dyDescent="0.2">
      <c r="A2774" t="s">
        <v>27576</v>
      </c>
      <c r="B2774" t="s">
        <v>27577</v>
      </c>
      <c r="C2774">
        <v>2017</v>
      </c>
      <c r="D2774" s="1">
        <v>43016</v>
      </c>
      <c r="E2774" t="s">
        <v>16512</v>
      </c>
      <c r="F2774" t="s">
        <v>44031</v>
      </c>
      <c r="G2774" t="s">
        <v>44034</v>
      </c>
      <c r="H2774">
        <v>95</v>
      </c>
      <c r="I2774" t="s">
        <v>25</v>
      </c>
      <c r="J2774" t="s">
        <v>26</v>
      </c>
      <c r="M2774" t="s">
        <v>23295</v>
      </c>
      <c r="N2774" t="s">
        <v>27578</v>
      </c>
      <c r="O2774" t="s">
        <v>27579</v>
      </c>
      <c r="P2774" t="s">
        <v>426</v>
      </c>
      <c r="Q2774" t="s">
        <v>426</v>
      </c>
      <c r="R2774" t="s">
        <v>27580</v>
      </c>
      <c r="S2774" t="s">
        <v>27581</v>
      </c>
      <c r="T2774">
        <v>5.6</v>
      </c>
      <c r="U2774">
        <v>123916</v>
      </c>
      <c r="V2774" s="12">
        <f>W2774*1.05585427545692</f>
        <v>63351256.527415201</v>
      </c>
      <c r="W2774" s="3">
        <v>60000000</v>
      </c>
      <c r="X2774" s="13">
        <f>Y2774*1.05585427545692</f>
        <v>53533210.772580825</v>
      </c>
      <c r="Y2774" s="3">
        <v>50701325</v>
      </c>
      <c r="Z2774" s="13">
        <f>AA2774*1.05585427545692</f>
        <v>119555517.820896</v>
      </c>
      <c r="AA2774" s="3">
        <v>113231078</v>
      </c>
      <c r="AB2774">
        <v>802</v>
      </c>
    </row>
    <row r="2775" spans="1:28" hidden="1" x14ac:dyDescent="0.2">
      <c r="A2775" t="s">
        <v>25617</v>
      </c>
      <c r="B2775" t="s">
        <v>25618</v>
      </c>
      <c r="C2775">
        <v>2010</v>
      </c>
      <c r="D2775" s="1">
        <v>40605</v>
      </c>
      <c r="E2775" t="s">
        <v>1045</v>
      </c>
      <c r="F2775" t="s">
        <v>44032</v>
      </c>
      <c r="G2775" t="s">
        <v>44036</v>
      </c>
      <c r="H2775">
        <v>100</v>
      </c>
      <c r="I2775" t="s">
        <v>25</v>
      </c>
      <c r="J2775" t="s">
        <v>26</v>
      </c>
      <c r="M2775" t="s">
        <v>25619</v>
      </c>
      <c r="N2775" t="s">
        <v>25619</v>
      </c>
      <c r="O2775" t="s">
        <v>25620</v>
      </c>
      <c r="P2775" t="s">
        <v>11333</v>
      </c>
      <c r="Q2775" t="s">
        <v>25621</v>
      </c>
      <c r="R2775" t="s">
        <v>25622</v>
      </c>
      <c r="S2775" t="s">
        <v>25623</v>
      </c>
      <c r="T2775">
        <v>6.8</v>
      </c>
      <c r="U2775">
        <v>28924</v>
      </c>
      <c r="W2775"/>
      <c r="X2775"/>
      <c r="Y2775">
        <v>216110</v>
      </c>
      <c r="Z2775"/>
      <c r="AA2775">
        <v>853862</v>
      </c>
      <c r="AB2775">
        <v>59</v>
      </c>
    </row>
    <row r="2776" spans="1:28" x14ac:dyDescent="0.2">
      <c r="A2776" t="s">
        <v>9525</v>
      </c>
      <c r="B2776" t="s">
        <v>9526</v>
      </c>
      <c r="C2776">
        <v>2005</v>
      </c>
      <c r="D2776" t="s">
        <v>3771</v>
      </c>
      <c r="E2776" t="s">
        <v>44043</v>
      </c>
      <c r="F2776" t="s">
        <v>44038</v>
      </c>
      <c r="G2776" t="s">
        <v>44032</v>
      </c>
      <c r="H2776">
        <v>102</v>
      </c>
      <c r="I2776" t="s">
        <v>25</v>
      </c>
      <c r="J2776" t="s">
        <v>26</v>
      </c>
      <c r="M2776" t="s">
        <v>9527</v>
      </c>
      <c r="N2776" t="s">
        <v>9528</v>
      </c>
      <c r="O2776" t="s">
        <v>9529</v>
      </c>
      <c r="P2776" t="s">
        <v>5450</v>
      </c>
      <c r="Q2776" t="s">
        <v>9530</v>
      </c>
      <c r="R2776" t="s">
        <v>9531</v>
      </c>
      <c r="S2776" t="s">
        <v>9532</v>
      </c>
      <c r="T2776">
        <v>5.2</v>
      </c>
      <c r="U2776">
        <v>15722</v>
      </c>
      <c r="V2776" s="12">
        <f>W2776*1.32519713261649</f>
        <v>39755913.978494696</v>
      </c>
      <c r="W2776" s="3">
        <v>30000000</v>
      </c>
      <c r="X2776" s="13">
        <f>Y2776*1.32519713261649</f>
        <v>65958403.437491164</v>
      </c>
      <c r="Y2776" s="3">
        <v>49772522</v>
      </c>
      <c r="Z2776" s="13">
        <f>AA2776*1.32519713261649</f>
        <v>120267570.04211493</v>
      </c>
      <c r="AA2776" s="3">
        <v>90754475</v>
      </c>
      <c r="AB2776">
        <v>91</v>
      </c>
    </row>
    <row r="2777" spans="1:28" x14ac:dyDescent="0.2">
      <c r="A2777" t="s">
        <v>1147</v>
      </c>
      <c r="B2777" t="s">
        <v>1148</v>
      </c>
      <c r="C2777">
        <v>2000</v>
      </c>
      <c r="D2777" t="s">
        <v>1102</v>
      </c>
      <c r="E2777" t="s">
        <v>176</v>
      </c>
      <c r="H2777">
        <v>136</v>
      </c>
      <c r="I2777" t="s">
        <v>25</v>
      </c>
      <c r="J2777" t="s">
        <v>26</v>
      </c>
      <c r="K2777" t="s">
        <v>307</v>
      </c>
      <c r="M2777" t="s">
        <v>1149</v>
      </c>
      <c r="N2777" t="s">
        <v>1150</v>
      </c>
      <c r="O2777" t="s">
        <v>1151</v>
      </c>
      <c r="P2777" t="s">
        <v>1152</v>
      </c>
      <c r="Q2777" t="s">
        <v>1153</v>
      </c>
      <c r="R2777" t="s">
        <v>1154</v>
      </c>
      <c r="S2777" t="s">
        <v>1155</v>
      </c>
      <c r="T2777">
        <v>7.3</v>
      </c>
      <c r="U2777">
        <v>81537</v>
      </c>
      <c r="V2777" s="12">
        <f>W2777*1.5029674796748</f>
        <v>64627601.626016401</v>
      </c>
      <c r="W2777" s="3">
        <v>43000000</v>
      </c>
      <c r="X2777" s="13">
        <f>Y2777*1.5029674796748</f>
        <v>77860800.435853824</v>
      </c>
      <c r="Y2777" s="3">
        <v>51804714</v>
      </c>
      <c r="Z2777" s="13">
        <f>AA2777*1.5029674796748</f>
        <v>120312192.04764254</v>
      </c>
      <c r="AA2777" s="3">
        <v>80049764</v>
      </c>
      <c r="AB2777">
        <v>338</v>
      </c>
    </row>
    <row r="2778" spans="1:28" hidden="1" x14ac:dyDescent="0.2">
      <c r="A2778" t="s">
        <v>25639</v>
      </c>
      <c r="B2778" t="s">
        <v>25640</v>
      </c>
      <c r="C2778">
        <v>2009</v>
      </c>
      <c r="D2778" s="1">
        <v>40431</v>
      </c>
      <c r="E2778" t="s">
        <v>44037</v>
      </c>
      <c r="F2778" t="s">
        <v>44047</v>
      </c>
      <c r="G2778" t="s">
        <v>44036</v>
      </c>
      <c r="H2778">
        <v>102</v>
      </c>
      <c r="I2778" t="s">
        <v>2213</v>
      </c>
      <c r="J2778" t="s">
        <v>934</v>
      </c>
      <c r="K2778" t="s">
        <v>26</v>
      </c>
      <c r="M2778" t="s">
        <v>25641</v>
      </c>
      <c r="N2778" t="s">
        <v>25642</v>
      </c>
      <c r="O2778" t="s">
        <v>25643</v>
      </c>
      <c r="P2778" t="s">
        <v>25644</v>
      </c>
      <c r="Q2778" t="s">
        <v>25645</v>
      </c>
      <c r="R2778" t="s">
        <v>25646</v>
      </c>
      <c r="S2778" t="s">
        <v>25647</v>
      </c>
      <c r="T2778">
        <v>7.5</v>
      </c>
      <c r="U2778">
        <v>10965</v>
      </c>
      <c r="W2778"/>
      <c r="X2778"/>
      <c r="Y2778"/>
      <c r="Z2778"/>
      <c r="AA2778">
        <v>214180</v>
      </c>
      <c r="AB2778">
        <v>41</v>
      </c>
    </row>
    <row r="2779" spans="1:28" hidden="1" x14ac:dyDescent="0.2">
      <c r="A2779" t="s">
        <v>25648</v>
      </c>
      <c r="B2779" t="s">
        <v>25649</v>
      </c>
      <c r="C2779">
        <v>2009</v>
      </c>
      <c r="D2779" t="s">
        <v>12385</v>
      </c>
      <c r="E2779" t="s">
        <v>176</v>
      </c>
      <c r="F2779" t="s">
        <v>44055</v>
      </c>
      <c r="H2779">
        <v>93</v>
      </c>
      <c r="I2779" t="s">
        <v>25650</v>
      </c>
      <c r="J2779" t="s">
        <v>975</v>
      </c>
      <c r="K2779" t="s">
        <v>361</v>
      </c>
      <c r="L2779" t="s">
        <v>27</v>
      </c>
      <c r="M2779" t="s">
        <v>25651</v>
      </c>
      <c r="N2779" t="s">
        <v>25651</v>
      </c>
      <c r="O2779" t="s">
        <v>25652</v>
      </c>
      <c r="P2779" t="s">
        <v>25653</v>
      </c>
      <c r="Q2779" t="s">
        <v>25654</v>
      </c>
      <c r="R2779" t="s">
        <v>25655</v>
      </c>
      <c r="S2779" t="s">
        <v>25656</v>
      </c>
      <c r="T2779">
        <v>6.9</v>
      </c>
      <c r="U2779">
        <v>10907</v>
      </c>
      <c r="W2779"/>
      <c r="X2779"/>
      <c r="Y2779">
        <v>368088</v>
      </c>
      <c r="Z2779"/>
      <c r="AA2779">
        <v>1286008</v>
      </c>
      <c r="AB2779">
        <v>57</v>
      </c>
    </row>
    <row r="2780" spans="1:28" x14ac:dyDescent="0.2">
      <c r="A2780" t="s">
        <v>11368</v>
      </c>
      <c r="B2780" t="s">
        <v>11369</v>
      </c>
      <c r="C2780">
        <v>2008</v>
      </c>
      <c r="D2780" s="1">
        <v>39756</v>
      </c>
      <c r="E2780" t="s">
        <v>44043</v>
      </c>
      <c r="F2780" t="s">
        <v>44040</v>
      </c>
      <c r="G2780" t="s">
        <v>44034</v>
      </c>
      <c r="H2780">
        <v>96</v>
      </c>
      <c r="I2780" t="s">
        <v>25</v>
      </c>
      <c r="J2780" t="s">
        <v>26</v>
      </c>
      <c r="M2780" t="s">
        <v>11370</v>
      </c>
      <c r="N2780" t="s">
        <v>11371</v>
      </c>
      <c r="O2780" t="s">
        <v>11372</v>
      </c>
      <c r="P2780" t="s">
        <v>11373</v>
      </c>
      <c r="Q2780" t="s">
        <v>11374</v>
      </c>
      <c r="R2780" t="s">
        <v>11375</v>
      </c>
      <c r="S2780" t="s">
        <v>11376</v>
      </c>
      <c r="T2780">
        <v>6</v>
      </c>
      <c r="U2780">
        <v>32945</v>
      </c>
      <c r="V2780" s="12">
        <f>W2780*1.20207800169993</f>
        <v>44476886.062897407</v>
      </c>
      <c r="W2780" s="3">
        <v>37000000</v>
      </c>
      <c r="X2780" s="13">
        <f>Y2780*1.20207800169993</f>
        <v>57707872.53304413</v>
      </c>
      <c r="Y2780" s="3">
        <v>48006762</v>
      </c>
      <c r="Z2780" s="13">
        <f>AA2780*1.20207800169993</f>
        <v>120333495.45624074</v>
      </c>
      <c r="AA2780" s="3">
        <v>100104565</v>
      </c>
      <c r="AB2780">
        <v>116</v>
      </c>
    </row>
    <row r="2781" spans="1:28" x14ac:dyDescent="0.2">
      <c r="A2781" t="s">
        <v>27247</v>
      </c>
      <c r="B2781" t="s">
        <v>27248</v>
      </c>
      <c r="C2781">
        <v>2012</v>
      </c>
      <c r="D2781" s="1">
        <v>41223</v>
      </c>
      <c r="E2781" t="s">
        <v>44037</v>
      </c>
      <c r="F2781" t="s">
        <v>44031</v>
      </c>
      <c r="G2781" t="s">
        <v>44038</v>
      </c>
      <c r="H2781">
        <v>92</v>
      </c>
      <c r="I2781" t="s">
        <v>25</v>
      </c>
      <c r="J2781" t="s">
        <v>26</v>
      </c>
      <c r="M2781" t="s">
        <v>27249</v>
      </c>
      <c r="N2781" t="s">
        <v>27250</v>
      </c>
      <c r="O2781" t="s">
        <v>27251</v>
      </c>
      <c r="P2781" t="s">
        <v>22594</v>
      </c>
      <c r="Q2781" t="s">
        <v>27252</v>
      </c>
      <c r="R2781" t="s">
        <v>27253</v>
      </c>
      <c r="S2781" t="s">
        <v>27254</v>
      </c>
      <c r="T2781">
        <v>7</v>
      </c>
      <c r="U2781">
        <v>91948</v>
      </c>
      <c r="V2781" s="12">
        <f>W2781*1.12725506764114</f>
        <v>67635304.058468401</v>
      </c>
      <c r="W2781" s="3">
        <v>60000000</v>
      </c>
      <c r="X2781" s="13">
        <f>Y2781*1.12725506764114</f>
        <v>63129723.043115206</v>
      </c>
      <c r="Y2781" s="3">
        <v>56003051</v>
      </c>
      <c r="Z2781" s="13">
        <f>AA2781*1.12725506764114</f>
        <v>120773430.46677607</v>
      </c>
      <c r="AA2781" s="3">
        <v>107139399</v>
      </c>
      <c r="AB2781">
        <v>203</v>
      </c>
    </row>
    <row r="2782" spans="1:28" hidden="1" x14ac:dyDescent="0.2">
      <c r="A2782" t="s">
        <v>25673</v>
      </c>
      <c r="B2782" t="s">
        <v>25674</v>
      </c>
      <c r="C2782">
        <v>2010</v>
      </c>
      <c r="D2782" s="1">
        <v>40664</v>
      </c>
      <c r="E2782" t="s">
        <v>1045</v>
      </c>
      <c r="F2782" t="s">
        <v>44032</v>
      </c>
      <c r="G2782" t="s">
        <v>44036</v>
      </c>
      <c r="H2782">
        <v>107</v>
      </c>
      <c r="I2782" t="s">
        <v>1561</v>
      </c>
      <c r="J2782" t="s">
        <v>26</v>
      </c>
      <c r="M2782" t="s">
        <v>497</v>
      </c>
      <c r="N2782" t="s">
        <v>25675</v>
      </c>
      <c r="O2782" t="s">
        <v>25676</v>
      </c>
      <c r="P2782" t="s">
        <v>25677</v>
      </c>
      <c r="Q2782" t="s">
        <v>25678</v>
      </c>
      <c r="R2782" t="s">
        <v>25679</v>
      </c>
      <c r="S2782" t="s">
        <v>25680</v>
      </c>
      <c r="T2782">
        <v>6.2</v>
      </c>
      <c r="U2782">
        <v>20284</v>
      </c>
      <c r="W2782"/>
      <c r="X2782"/>
      <c r="Y2782">
        <v>560391</v>
      </c>
      <c r="Z2782"/>
      <c r="AA2782">
        <v>12037973</v>
      </c>
      <c r="AB2782">
        <v>87</v>
      </c>
    </row>
    <row r="2783" spans="1:28" x14ac:dyDescent="0.2">
      <c r="A2783" t="s">
        <v>10201</v>
      </c>
      <c r="B2783" t="s">
        <v>10202</v>
      </c>
      <c r="C2783">
        <v>2009</v>
      </c>
      <c r="D2783" t="s">
        <v>10203</v>
      </c>
      <c r="E2783" t="s">
        <v>44043</v>
      </c>
      <c r="F2783" t="s">
        <v>44032</v>
      </c>
      <c r="G2783" t="s">
        <v>44040</v>
      </c>
      <c r="H2783">
        <v>101</v>
      </c>
      <c r="I2783" t="s">
        <v>10204</v>
      </c>
      <c r="J2783" t="s">
        <v>26</v>
      </c>
      <c r="M2783" t="s">
        <v>4281</v>
      </c>
      <c r="N2783" t="s">
        <v>10205</v>
      </c>
      <c r="O2783" t="s">
        <v>10206</v>
      </c>
      <c r="P2783" t="s">
        <v>10207</v>
      </c>
      <c r="Q2783" t="s">
        <v>10208</v>
      </c>
      <c r="R2783" t="s">
        <v>10209</v>
      </c>
      <c r="S2783" t="s">
        <v>10210</v>
      </c>
      <c r="T2783">
        <v>6.7</v>
      </c>
      <c r="U2783">
        <v>99603</v>
      </c>
      <c r="V2783" s="12">
        <f>W2783*1.20636999678377</f>
        <v>120636999.678377</v>
      </c>
      <c r="W2783" s="3">
        <v>100000000</v>
      </c>
      <c r="X2783" s="13">
        <f>Y2783*1.20636999678377</f>
        <v>93172137.336389408</v>
      </c>
      <c r="Y2783" s="3">
        <v>77233467</v>
      </c>
      <c r="Z2783" s="13">
        <f>AA2783*1.20636999678377</f>
        <v>120806007.28944641</v>
      </c>
      <c r="AA2783" s="3">
        <v>100140096</v>
      </c>
      <c r="AB2783">
        <v>422</v>
      </c>
    </row>
    <row r="2784" spans="1:28" x14ac:dyDescent="0.2">
      <c r="A2784" t="s">
        <v>9470</v>
      </c>
      <c r="B2784" t="s">
        <v>9471</v>
      </c>
      <c r="C2784">
        <v>2005</v>
      </c>
      <c r="D2784" t="s">
        <v>9294</v>
      </c>
      <c r="E2784" t="s">
        <v>176</v>
      </c>
      <c r="F2784" t="s">
        <v>44046</v>
      </c>
      <c r="G2784" t="s">
        <v>44045</v>
      </c>
      <c r="H2784">
        <v>101</v>
      </c>
      <c r="I2784" t="s">
        <v>9472</v>
      </c>
      <c r="J2784" t="s">
        <v>26</v>
      </c>
      <c r="M2784" t="s">
        <v>9473</v>
      </c>
      <c r="N2784" t="s">
        <v>9474</v>
      </c>
      <c r="O2784" t="s">
        <v>9475</v>
      </c>
      <c r="P2784" t="s">
        <v>9476</v>
      </c>
      <c r="Q2784" t="s">
        <v>9477</v>
      </c>
      <c r="R2784" t="s">
        <v>9478</v>
      </c>
      <c r="S2784" t="s">
        <v>9479</v>
      </c>
      <c r="T2784">
        <v>5.5</v>
      </c>
      <c r="U2784">
        <v>46661</v>
      </c>
      <c r="V2784" s="12">
        <f>W2784*1.32519713261649</f>
        <v>13251971.326164899</v>
      </c>
      <c r="W2784" s="3">
        <v>10000000</v>
      </c>
      <c r="X2784" s="13">
        <f>Y2784*1.32519713261649</f>
        <v>74723571.344337061</v>
      </c>
      <c r="Y2784" s="3">
        <v>56386759</v>
      </c>
      <c r="Z2784" s="13">
        <f>AA2784*1.32519713261649</f>
        <v>120853232.96369198</v>
      </c>
      <c r="AA2784" s="3">
        <v>91196419</v>
      </c>
      <c r="AB2784">
        <v>402</v>
      </c>
    </row>
    <row r="2785" spans="1:28" x14ac:dyDescent="0.2">
      <c r="A2785" t="s">
        <v>23500</v>
      </c>
      <c r="B2785" t="s">
        <v>23501</v>
      </c>
      <c r="C2785">
        <v>2016</v>
      </c>
      <c r="D2785" s="1">
        <v>42676</v>
      </c>
      <c r="E2785" t="s">
        <v>1045</v>
      </c>
      <c r="F2785" t="s">
        <v>44032</v>
      </c>
      <c r="G2785" t="s">
        <v>44036</v>
      </c>
      <c r="H2785">
        <v>110</v>
      </c>
      <c r="I2785" t="s">
        <v>25</v>
      </c>
      <c r="J2785" t="s">
        <v>26</v>
      </c>
      <c r="M2785" t="s">
        <v>23502</v>
      </c>
      <c r="N2785" t="s">
        <v>19426</v>
      </c>
      <c r="O2785" t="s">
        <v>23503</v>
      </c>
      <c r="P2785" t="s">
        <v>23504</v>
      </c>
      <c r="Q2785" t="s">
        <v>23505</v>
      </c>
      <c r="R2785" t="s">
        <v>23506</v>
      </c>
      <c r="S2785" t="s">
        <v>23507</v>
      </c>
      <c r="T2785">
        <v>6.1</v>
      </c>
      <c r="U2785">
        <v>79569</v>
      </c>
      <c r="V2785" s="12">
        <f>W2785*1.07834771485832</f>
        <v>40977213.16461616</v>
      </c>
      <c r="W2785" s="3">
        <v>38000000</v>
      </c>
      <c r="X2785" s="13">
        <f>Y2785*1.07834771485832</f>
        <v>50513595.19948601</v>
      </c>
      <c r="Y2785" s="3">
        <v>46843513</v>
      </c>
      <c r="Z2785" s="13">
        <f>AA2785*1.07834771485832</f>
        <v>121145370.52270597</v>
      </c>
      <c r="AA2785" s="3">
        <v>112343513</v>
      </c>
      <c r="AB2785">
        <v>155</v>
      </c>
    </row>
    <row r="2786" spans="1:28" hidden="1" x14ac:dyDescent="0.2">
      <c r="A2786" t="s">
        <v>25707</v>
      </c>
      <c r="B2786" t="s">
        <v>25708</v>
      </c>
      <c r="C2786">
        <v>2011</v>
      </c>
      <c r="D2786" t="s">
        <v>9671</v>
      </c>
      <c r="E2786" t="s">
        <v>1045</v>
      </c>
      <c r="F2786" t="s">
        <v>44036</v>
      </c>
      <c r="G2786" t="s">
        <v>44050</v>
      </c>
      <c r="H2786">
        <v>97</v>
      </c>
      <c r="I2786" t="s">
        <v>25709</v>
      </c>
      <c r="J2786" t="s">
        <v>26</v>
      </c>
      <c r="K2786" t="s">
        <v>307</v>
      </c>
      <c r="M2786" t="s">
        <v>18151</v>
      </c>
      <c r="N2786" t="s">
        <v>25710</v>
      </c>
      <c r="O2786" t="s">
        <v>25711</v>
      </c>
      <c r="P2786" t="s">
        <v>25712</v>
      </c>
      <c r="Q2786" t="s">
        <v>25713</v>
      </c>
      <c r="R2786" t="s">
        <v>25714</v>
      </c>
      <c r="S2786" t="s">
        <v>25715</v>
      </c>
      <c r="T2786">
        <v>6.3</v>
      </c>
      <c r="U2786">
        <v>23565</v>
      </c>
      <c r="W2786"/>
      <c r="X2786"/>
      <c r="Y2786">
        <v>1710</v>
      </c>
      <c r="Z2786"/>
      <c r="AA2786">
        <v>5468650</v>
      </c>
      <c r="AB2786">
        <v>37</v>
      </c>
    </row>
    <row r="2787" spans="1:28" x14ac:dyDescent="0.2">
      <c r="A2787" t="s">
        <v>42969</v>
      </c>
      <c r="B2787" t="s">
        <v>42970</v>
      </c>
      <c r="C2787">
        <v>2019</v>
      </c>
      <c r="D2787" t="s">
        <v>22237</v>
      </c>
      <c r="E2787" t="s">
        <v>44043</v>
      </c>
      <c r="F2787" t="s">
        <v>44038</v>
      </c>
      <c r="G2787" t="s">
        <v>44040</v>
      </c>
      <c r="H2787">
        <v>102</v>
      </c>
      <c r="I2787" t="s">
        <v>42971</v>
      </c>
      <c r="J2787" t="s">
        <v>26</v>
      </c>
      <c r="K2787" t="s">
        <v>308</v>
      </c>
      <c r="L2787" t="s">
        <v>6682</v>
      </c>
      <c r="M2787" t="s">
        <v>22176</v>
      </c>
      <c r="N2787" t="s">
        <v>42972</v>
      </c>
      <c r="O2787" t="s">
        <v>42973</v>
      </c>
      <c r="P2787" t="s">
        <v>1190</v>
      </c>
      <c r="Q2787" t="s">
        <v>42974</v>
      </c>
      <c r="R2787" t="s">
        <v>42975</v>
      </c>
      <c r="S2787" t="s">
        <v>42976</v>
      </c>
      <c r="T2787">
        <v>6.1</v>
      </c>
      <c r="U2787">
        <v>21413</v>
      </c>
      <c r="V2787" s="12">
        <f>W2787*1.01233684194057</f>
        <v>49604505.255087934</v>
      </c>
      <c r="W2787" s="3">
        <v>49000000</v>
      </c>
      <c r="X2787" s="13">
        <f>Y2787*1.01233684194057</f>
        <v>61224049.823681802</v>
      </c>
      <c r="Y2787" s="3">
        <v>60477943</v>
      </c>
      <c r="Z2787" s="13">
        <f>AA2787*1.01233684194057</f>
        <v>121159140.75102593</v>
      </c>
      <c r="AA2787" s="3">
        <v>119682635</v>
      </c>
      <c r="AB2787">
        <v>276</v>
      </c>
    </row>
    <row r="2788" spans="1:28" hidden="1" x14ac:dyDescent="0.2">
      <c r="A2788" t="s">
        <v>25722</v>
      </c>
      <c r="B2788" t="s">
        <v>25723</v>
      </c>
      <c r="C2788">
        <v>2019</v>
      </c>
      <c r="D2788" t="s">
        <v>25724</v>
      </c>
      <c r="E2788" t="s">
        <v>16512</v>
      </c>
      <c r="F2788" t="s">
        <v>44031</v>
      </c>
      <c r="G2788" t="s">
        <v>44044</v>
      </c>
      <c r="H2788">
        <v>125</v>
      </c>
      <c r="I2788" t="s">
        <v>25</v>
      </c>
      <c r="J2788" t="s">
        <v>26</v>
      </c>
      <c r="K2788" t="s">
        <v>308</v>
      </c>
      <c r="L2788" t="s">
        <v>4428</v>
      </c>
      <c r="M2788" t="s">
        <v>25725</v>
      </c>
      <c r="N2788" t="s">
        <v>25726</v>
      </c>
      <c r="O2788" t="s">
        <v>25727</v>
      </c>
      <c r="P2788" t="s">
        <v>1278</v>
      </c>
      <c r="Q2788" t="s">
        <v>25728</v>
      </c>
      <c r="R2788" t="s">
        <v>25729</v>
      </c>
      <c r="S2788" t="s">
        <v>25730</v>
      </c>
      <c r="T2788">
        <v>6.4</v>
      </c>
      <c r="U2788">
        <v>101968</v>
      </c>
      <c r="W2788"/>
      <c r="X2788"/>
      <c r="Y2788"/>
      <c r="Z2788"/>
      <c r="AA2788"/>
      <c r="AB2788">
        <v>930</v>
      </c>
    </row>
    <row r="2789" spans="1:28" x14ac:dyDescent="0.2">
      <c r="A2789" t="s">
        <v>34631</v>
      </c>
      <c r="B2789" t="s">
        <v>34632</v>
      </c>
      <c r="C2789">
        <v>2018</v>
      </c>
      <c r="D2789" s="1">
        <v>43105</v>
      </c>
      <c r="E2789" t="s">
        <v>16512</v>
      </c>
      <c r="F2789" t="s">
        <v>44038</v>
      </c>
      <c r="G2789" t="s">
        <v>44044</v>
      </c>
      <c r="H2789">
        <v>100</v>
      </c>
      <c r="I2789" t="s">
        <v>25</v>
      </c>
      <c r="J2789" t="s">
        <v>26</v>
      </c>
      <c r="M2789" t="s">
        <v>25973</v>
      </c>
      <c r="N2789" t="s">
        <v>34633</v>
      </c>
      <c r="O2789" t="s">
        <v>34634</v>
      </c>
      <c r="P2789" t="s">
        <v>18208</v>
      </c>
      <c r="Q2789" t="s">
        <v>34635</v>
      </c>
      <c r="R2789" t="s">
        <v>34636</v>
      </c>
      <c r="S2789" t="s">
        <v>34637</v>
      </c>
      <c r="T2789">
        <v>6.9</v>
      </c>
      <c r="U2789">
        <v>198350</v>
      </c>
      <c r="V2789" s="12">
        <f>W2789*1.03068014830331</f>
        <v>38135165.487222463</v>
      </c>
      <c r="W2789" s="3">
        <v>37000000</v>
      </c>
      <c r="X2789" s="13">
        <f>Y2789*1.03068014830331</f>
        <v>71301490.004364461</v>
      </c>
      <c r="Y2789" s="3">
        <v>69179066</v>
      </c>
      <c r="Z2789" s="13">
        <f>AA2789*1.03068014830331</f>
        <v>121289477.19707499</v>
      </c>
      <c r="AA2789" s="3">
        <v>117679066</v>
      </c>
      <c r="AB2789">
        <v>589</v>
      </c>
    </row>
    <row r="2790" spans="1:28" x14ac:dyDescent="0.2">
      <c r="A2790" t="s">
        <v>21716</v>
      </c>
      <c r="B2790" t="s">
        <v>21717</v>
      </c>
      <c r="C2790">
        <v>2009</v>
      </c>
      <c r="D2790" s="1">
        <v>40030</v>
      </c>
      <c r="E2790" t="s">
        <v>3496</v>
      </c>
      <c r="F2790" t="s">
        <v>44045</v>
      </c>
      <c r="G2790" t="s">
        <v>44042</v>
      </c>
      <c r="H2790">
        <v>101</v>
      </c>
      <c r="I2790" t="s">
        <v>433</v>
      </c>
      <c r="J2790" t="s">
        <v>26</v>
      </c>
      <c r="M2790" t="s">
        <v>2293</v>
      </c>
      <c r="N2790" t="s">
        <v>21718</v>
      </c>
      <c r="O2790" t="s">
        <v>21719</v>
      </c>
      <c r="P2790" t="s">
        <v>21720</v>
      </c>
      <c r="Q2790" t="s">
        <v>21721</v>
      </c>
      <c r="R2790" t="s">
        <v>21722</v>
      </c>
      <c r="S2790" t="s">
        <v>21723</v>
      </c>
      <c r="T2790">
        <v>5.4</v>
      </c>
      <c r="U2790">
        <v>52958</v>
      </c>
      <c r="V2790" s="12">
        <f>W2790*1.20636999678377</f>
        <v>18095549.951756548</v>
      </c>
      <c r="W2790" s="3">
        <v>15000000</v>
      </c>
      <c r="X2790" s="13">
        <f>Y2790*1.20636999678377</f>
        <v>62183489.948456362</v>
      </c>
      <c r="Y2790" s="3">
        <v>51545952</v>
      </c>
      <c r="Z2790" s="13">
        <f>AA2790*1.20636999678377</f>
        <v>121523341.42967398</v>
      </c>
      <c r="AA2790" s="3">
        <v>100734718</v>
      </c>
      <c r="AB2790">
        <v>290</v>
      </c>
    </row>
    <row r="2791" spans="1:28" x14ac:dyDescent="0.2">
      <c r="A2791" t="s">
        <v>6419</v>
      </c>
      <c r="B2791" t="s">
        <v>6420</v>
      </c>
      <c r="C2791">
        <v>2003</v>
      </c>
      <c r="D2791" t="s">
        <v>5207</v>
      </c>
      <c r="E2791" t="s">
        <v>16512</v>
      </c>
      <c r="F2791" t="s">
        <v>44032</v>
      </c>
      <c r="G2791" t="s">
        <v>44042</v>
      </c>
      <c r="H2791">
        <v>121</v>
      </c>
      <c r="I2791" t="s">
        <v>25</v>
      </c>
      <c r="J2791" t="s">
        <v>26</v>
      </c>
      <c r="M2791" t="s">
        <v>413</v>
      </c>
      <c r="N2791" t="s">
        <v>6421</v>
      </c>
      <c r="O2791" t="s">
        <v>6422</v>
      </c>
      <c r="P2791" t="s">
        <v>1459</v>
      </c>
      <c r="Q2791" t="s">
        <v>6423</v>
      </c>
      <c r="R2791" t="s">
        <v>6424</v>
      </c>
      <c r="S2791" t="s">
        <v>6425</v>
      </c>
      <c r="T2791">
        <v>6.6</v>
      </c>
      <c r="U2791">
        <v>111237</v>
      </c>
      <c r="V2791" s="12">
        <f>W2791*1.40658152173913</f>
        <v>105493614.13043475</v>
      </c>
      <c r="W2791" s="3">
        <v>75000000</v>
      </c>
      <c r="X2791" s="13">
        <f>Y2791*1.40658152173913</f>
        <v>61516668.437152155</v>
      </c>
      <c r="Y2791" s="3">
        <v>43734876</v>
      </c>
      <c r="Z2791" s="13">
        <f>AA2791*1.40658152173913</f>
        <v>121624518.88794561</v>
      </c>
      <c r="AA2791" s="3">
        <v>86468162</v>
      </c>
      <c r="AB2791">
        <v>429</v>
      </c>
    </row>
    <row r="2792" spans="1:28" x14ac:dyDescent="0.2">
      <c r="A2792" t="s">
        <v>2367</v>
      </c>
      <c r="B2792" t="s">
        <v>2368</v>
      </c>
      <c r="C2792">
        <v>2001</v>
      </c>
      <c r="D2792" t="s">
        <v>2369</v>
      </c>
      <c r="E2792" t="s">
        <v>44035</v>
      </c>
      <c r="F2792" t="s">
        <v>44044</v>
      </c>
      <c r="G2792" t="s">
        <v>44032</v>
      </c>
      <c r="H2792">
        <v>124</v>
      </c>
      <c r="I2792" t="s">
        <v>2371</v>
      </c>
      <c r="J2792" t="s">
        <v>26</v>
      </c>
      <c r="M2792" t="s">
        <v>2372</v>
      </c>
      <c r="N2792" t="s">
        <v>2373</v>
      </c>
      <c r="O2792" t="s">
        <v>2374</v>
      </c>
      <c r="P2792" t="s">
        <v>125</v>
      </c>
      <c r="Q2792" t="s">
        <v>2375</v>
      </c>
      <c r="R2792" t="s">
        <v>2376</v>
      </c>
      <c r="S2792" t="s">
        <v>2377</v>
      </c>
      <c r="T2792">
        <v>7.6</v>
      </c>
      <c r="U2792">
        <v>236562</v>
      </c>
      <c r="V2792" s="12">
        <f>W2792*1.46138339920949</f>
        <v>77453320.158102974</v>
      </c>
      <c r="W2792" s="3">
        <v>53000000</v>
      </c>
      <c r="X2792" s="13">
        <f>Y2792*1.46138339920949</f>
        <v>77439838.896245256</v>
      </c>
      <c r="Y2792" s="3">
        <v>52990775</v>
      </c>
      <c r="Z2792" s="13">
        <f>AA2792*1.46138339920949</f>
        <v>121707364.82245091</v>
      </c>
      <c r="AA2792" s="3">
        <v>83282296</v>
      </c>
      <c r="AB2792">
        <v>455</v>
      </c>
    </row>
    <row r="2793" spans="1:28" x14ac:dyDescent="0.2">
      <c r="A2793" t="s">
        <v>11186</v>
      </c>
      <c r="B2793" t="s">
        <v>11187</v>
      </c>
      <c r="C2793">
        <v>2006</v>
      </c>
      <c r="D2793" t="s">
        <v>6095</v>
      </c>
      <c r="E2793" t="s">
        <v>16512</v>
      </c>
      <c r="F2793" t="s">
        <v>44031</v>
      </c>
      <c r="G2793" t="s">
        <v>44032</v>
      </c>
      <c r="H2793">
        <v>139</v>
      </c>
      <c r="I2793" t="s">
        <v>25</v>
      </c>
      <c r="J2793" t="s">
        <v>26</v>
      </c>
      <c r="M2793" t="s">
        <v>2585</v>
      </c>
      <c r="N2793" t="s">
        <v>11188</v>
      </c>
      <c r="O2793" t="s">
        <v>11189</v>
      </c>
      <c r="P2793" t="s">
        <v>3861</v>
      </c>
      <c r="Q2793" t="s">
        <v>11190</v>
      </c>
      <c r="R2793" t="s">
        <v>11191</v>
      </c>
      <c r="S2793" t="s">
        <v>11192</v>
      </c>
      <c r="T2793">
        <v>6.9</v>
      </c>
      <c r="U2793">
        <v>86282</v>
      </c>
      <c r="V2793" s="12">
        <f>W2793*1.28378472222222</f>
        <v>89864930.555555403</v>
      </c>
      <c r="W2793" s="3">
        <v>70000000</v>
      </c>
      <c r="X2793" s="13">
        <f>Y2793*1.28378472222222</f>
        <v>70623221.084583208</v>
      </c>
      <c r="Y2793" s="3">
        <v>55011732</v>
      </c>
      <c r="Z2793" s="13">
        <f>AA2793*1.28378472222222</f>
        <v>121925579.6673609</v>
      </c>
      <c r="AA2793" s="3">
        <v>94973540</v>
      </c>
      <c r="AB2793">
        <v>288</v>
      </c>
    </row>
    <row r="2794" spans="1:28" x14ac:dyDescent="0.2">
      <c r="A2794" t="s">
        <v>34201</v>
      </c>
      <c r="B2794" t="s">
        <v>34202</v>
      </c>
      <c r="C2794">
        <v>2015</v>
      </c>
      <c r="D2794" s="1">
        <v>42011</v>
      </c>
      <c r="E2794" t="s">
        <v>1045</v>
      </c>
      <c r="F2794" t="s">
        <v>44044</v>
      </c>
      <c r="H2794">
        <v>100</v>
      </c>
      <c r="I2794" t="s">
        <v>25</v>
      </c>
      <c r="J2794" t="s">
        <v>26</v>
      </c>
      <c r="M2794" t="s">
        <v>23040</v>
      </c>
      <c r="N2794" t="s">
        <v>34203</v>
      </c>
      <c r="O2794" t="s">
        <v>34204</v>
      </c>
      <c r="P2794" t="s">
        <v>6745</v>
      </c>
      <c r="Q2794" t="s">
        <v>34205</v>
      </c>
      <c r="R2794" t="s">
        <v>34206</v>
      </c>
      <c r="S2794" t="s">
        <v>34207</v>
      </c>
      <c r="T2794">
        <v>6</v>
      </c>
      <c r="U2794">
        <v>120243</v>
      </c>
      <c r="V2794" s="12">
        <f>W2794*1.09195121025074</f>
        <v>43678048.410029605</v>
      </c>
      <c r="W2794" s="3">
        <v>40000000</v>
      </c>
      <c r="X2794" s="13">
        <f>Y2794*1.09195121025074</f>
        <v>98724895.523877904</v>
      </c>
      <c r="Y2794" s="3">
        <v>90411453</v>
      </c>
      <c r="Z2794" s="13">
        <f>AA2794*1.09195121025074</f>
        <v>121983456.30221866</v>
      </c>
      <c r="AA2794" s="3">
        <v>111711453</v>
      </c>
      <c r="AB2794">
        <v>169</v>
      </c>
    </row>
    <row r="2795" spans="1:28" x14ac:dyDescent="0.2">
      <c r="A2795" t="s">
        <v>16099</v>
      </c>
      <c r="B2795" t="s">
        <v>16100</v>
      </c>
      <c r="C2795">
        <v>2010</v>
      </c>
      <c r="D2795" t="s">
        <v>16101</v>
      </c>
      <c r="E2795" t="s">
        <v>1045</v>
      </c>
      <c r="F2795" t="s">
        <v>44032</v>
      </c>
      <c r="G2795" t="s">
        <v>44036</v>
      </c>
      <c r="H2795">
        <v>112</v>
      </c>
      <c r="I2795" t="s">
        <v>25</v>
      </c>
      <c r="J2795" t="s">
        <v>26</v>
      </c>
      <c r="M2795" t="s">
        <v>6961</v>
      </c>
      <c r="N2795" t="s">
        <v>16102</v>
      </c>
      <c r="O2795" t="s">
        <v>16103</v>
      </c>
      <c r="P2795" t="s">
        <v>1096</v>
      </c>
      <c r="Q2795" t="s">
        <v>16104</v>
      </c>
      <c r="R2795" t="s">
        <v>16105</v>
      </c>
      <c r="S2795" t="s">
        <v>16106</v>
      </c>
      <c r="T2795">
        <v>6.7</v>
      </c>
      <c r="U2795">
        <v>177021</v>
      </c>
      <c r="V2795" s="12">
        <f>W2795*1.18690152988223</f>
        <v>35607045.896466903</v>
      </c>
      <c r="W2795" s="3">
        <v>30000000</v>
      </c>
      <c r="X2795" s="13">
        <f>Y2795*1.18690152988223</f>
        <v>38416447.752205789</v>
      </c>
      <c r="Y2795" s="3">
        <v>32367005</v>
      </c>
      <c r="Z2795" s="13">
        <f>AA2795*1.18690152988223</f>
        <v>122037224.79770313</v>
      </c>
      <c r="AA2795" s="3">
        <v>102820008</v>
      </c>
      <c r="AB2795">
        <v>250</v>
      </c>
    </row>
    <row r="2796" spans="1:28" x14ac:dyDescent="0.2">
      <c r="A2796" t="s">
        <v>18493</v>
      </c>
      <c r="B2796" t="s">
        <v>18494</v>
      </c>
      <c r="C2796">
        <v>2008</v>
      </c>
      <c r="D2796" t="s">
        <v>10679</v>
      </c>
      <c r="E2796" t="s">
        <v>16512</v>
      </c>
      <c r="F2796" t="s">
        <v>44038</v>
      </c>
      <c r="G2796" t="s">
        <v>44044</v>
      </c>
      <c r="H2796">
        <v>111</v>
      </c>
      <c r="I2796" t="s">
        <v>25</v>
      </c>
      <c r="J2796" t="s">
        <v>26</v>
      </c>
      <c r="K2796" t="s">
        <v>51</v>
      </c>
      <c r="L2796" t="s">
        <v>3179</v>
      </c>
      <c r="M2796" t="s">
        <v>5796</v>
      </c>
      <c r="N2796" t="s">
        <v>17489</v>
      </c>
      <c r="O2796" t="s">
        <v>18495</v>
      </c>
      <c r="P2796" t="s">
        <v>15111</v>
      </c>
      <c r="Q2796" t="s">
        <v>18496</v>
      </c>
      <c r="R2796" t="s">
        <v>18497</v>
      </c>
      <c r="S2796" t="s">
        <v>18498</v>
      </c>
      <c r="T2796">
        <v>6.9</v>
      </c>
      <c r="U2796">
        <v>310971</v>
      </c>
      <c r="V2796" s="12">
        <f>W2796*1.20207800169993</f>
        <v>32456106.04589811</v>
      </c>
      <c r="W2796" s="3">
        <v>27000000</v>
      </c>
      <c r="X2796" s="13">
        <f>Y2796*1.20207800169993</f>
        <v>104991151.53611423</v>
      </c>
      <c r="Y2796" s="3">
        <v>87341380</v>
      </c>
      <c r="Z2796" s="13">
        <f>AA2796*1.20207800169993</f>
        <v>122160988.19650911</v>
      </c>
      <c r="AA2796" s="3">
        <v>101624843</v>
      </c>
      <c r="AB2796">
        <v>429</v>
      </c>
    </row>
    <row r="2797" spans="1:28" hidden="1" x14ac:dyDescent="0.2">
      <c r="A2797" t="s">
        <v>25795</v>
      </c>
      <c r="B2797" t="s">
        <v>25796</v>
      </c>
      <c r="C2797">
        <v>2009</v>
      </c>
      <c r="D2797" t="s">
        <v>25797</v>
      </c>
      <c r="E2797" t="s">
        <v>176</v>
      </c>
      <c r="F2797" t="s">
        <v>44036</v>
      </c>
      <c r="H2797">
        <v>116</v>
      </c>
      <c r="I2797" t="s">
        <v>3660</v>
      </c>
      <c r="J2797" t="s">
        <v>3179</v>
      </c>
      <c r="K2797" t="s">
        <v>26</v>
      </c>
      <c r="M2797" t="s">
        <v>25798</v>
      </c>
      <c r="N2797" t="s">
        <v>25798</v>
      </c>
      <c r="O2797" t="s">
        <v>25799</v>
      </c>
      <c r="P2797" t="s">
        <v>25800</v>
      </c>
      <c r="Q2797" t="s">
        <v>25801</v>
      </c>
      <c r="R2797" t="s">
        <v>25802</v>
      </c>
      <c r="S2797" t="s">
        <v>25803</v>
      </c>
      <c r="T2797">
        <v>8.1</v>
      </c>
      <c r="U2797">
        <v>15982</v>
      </c>
      <c r="W2797">
        <v>5000000</v>
      </c>
      <c r="X2797"/>
      <c r="Y2797"/>
      <c r="Z2797"/>
      <c r="AA2797">
        <v>3732224</v>
      </c>
      <c r="AB2797">
        <v>67</v>
      </c>
    </row>
    <row r="2798" spans="1:28" x14ac:dyDescent="0.2">
      <c r="A2798" t="s">
        <v>13664</v>
      </c>
      <c r="B2798" t="s">
        <v>13665</v>
      </c>
      <c r="C2798">
        <v>2009</v>
      </c>
      <c r="D2798" s="1">
        <v>39854</v>
      </c>
      <c r="E2798" t="s">
        <v>176</v>
      </c>
      <c r="F2798" t="s">
        <v>44034</v>
      </c>
      <c r="G2798" t="s">
        <v>44036</v>
      </c>
      <c r="H2798">
        <v>107</v>
      </c>
      <c r="I2798" t="s">
        <v>25</v>
      </c>
      <c r="J2798" t="s">
        <v>26</v>
      </c>
      <c r="M2798" t="s">
        <v>11277</v>
      </c>
      <c r="N2798" t="s">
        <v>13666</v>
      </c>
      <c r="O2798" t="s">
        <v>13667</v>
      </c>
      <c r="P2798" t="s">
        <v>13668</v>
      </c>
      <c r="Q2798" t="s">
        <v>13669</v>
      </c>
      <c r="R2798" t="s">
        <v>13670</v>
      </c>
      <c r="S2798" t="s">
        <v>13671</v>
      </c>
      <c r="T2798">
        <v>7.1</v>
      </c>
      <c r="U2798">
        <v>138570</v>
      </c>
      <c r="V2798" s="12">
        <f>W2798*1.20636999678377</f>
        <v>47048429.874567032</v>
      </c>
      <c r="W2798" s="3">
        <v>39000000</v>
      </c>
      <c r="X2798" s="13">
        <f>Y2798*1.20636999678377</f>
        <v>76501767.565063268</v>
      </c>
      <c r="Y2798" s="3">
        <v>63414846</v>
      </c>
      <c r="Z2798" s="13">
        <f>AA2798*1.20636999678377</f>
        <v>122258857.97849306</v>
      </c>
      <c r="AA2798" s="3">
        <v>101344412</v>
      </c>
      <c r="AB2798">
        <v>276</v>
      </c>
    </row>
    <row r="2799" spans="1:28" x14ac:dyDescent="0.2">
      <c r="A2799" t="s">
        <v>35404</v>
      </c>
      <c r="B2799" t="s">
        <v>35405</v>
      </c>
      <c r="C2799">
        <v>2014</v>
      </c>
      <c r="D2799" t="s">
        <v>32650</v>
      </c>
      <c r="E2799" t="s">
        <v>16512</v>
      </c>
      <c r="F2799" t="s">
        <v>44031</v>
      </c>
      <c r="G2799" t="s">
        <v>44046</v>
      </c>
      <c r="H2799">
        <v>103</v>
      </c>
      <c r="I2799" t="s">
        <v>1016</v>
      </c>
      <c r="J2799" t="s">
        <v>26</v>
      </c>
      <c r="M2799" t="s">
        <v>32000</v>
      </c>
      <c r="N2799" t="s">
        <v>35406</v>
      </c>
      <c r="O2799" t="s">
        <v>35407</v>
      </c>
      <c r="P2799" t="s">
        <v>28463</v>
      </c>
      <c r="Q2799" t="s">
        <v>35408</v>
      </c>
      <c r="R2799" t="s">
        <v>35409</v>
      </c>
      <c r="S2799" t="s">
        <v>35410</v>
      </c>
      <c r="T2799">
        <v>6.4</v>
      </c>
      <c r="U2799">
        <v>134473</v>
      </c>
      <c r="V2799" s="12">
        <f>W2799*1.09324733035956</f>
        <v>9839225.9732360393</v>
      </c>
      <c r="W2799" s="3">
        <v>9000000</v>
      </c>
      <c r="X2799" s="13">
        <f>Y2799*1.09324733035956</f>
        <v>78673138.985198945</v>
      </c>
      <c r="Y2799" s="3">
        <v>71962800</v>
      </c>
      <c r="Z2799" s="13">
        <f>AA2799*1.09324733035956</f>
        <v>122365386.22776042</v>
      </c>
      <c r="AA2799" s="3">
        <v>111928365</v>
      </c>
      <c r="AB2799">
        <v>299</v>
      </c>
    </row>
    <row r="2800" spans="1:28" x14ac:dyDescent="0.2">
      <c r="A2800" t="s">
        <v>12560</v>
      </c>
      <c r="B2800" t="s">
        <v>12561</v>
      </c>
      <c r="C2800">
        <v>2005</v>
      </c>
      <c r="D2800" s="1">
        <v>38543</v>
      </c>
      <c r="E2800" t="s">
        <v>16512</v>
      </c>
      <c r="F2800" t="s">
        <v>44044</v>
      </c>
      <c r="G2800" t="s">
        <v>44032</v>
      </c>
      <c r="H2800">
        <v>109</v>
      </c>
      <c r="I2800" t="s">
        <v>25</v>
      </c>
      <c r="J2800" t="s">
        <v>26</v>
      </c>
      <c r="M2800" t="s">
        <v>729</v>
      </c>
      <c r="N2800" t="s">
        <v>12562</v>
      </c>
      <c r="O2800" t="s">
        <v>12563</v>
      </c>
      <c r="P2800" t="s">
        <v>333</v>
      </c>
      <c r="Q2800" t="s">
        <v>12564</v>
      </c>
      <c r="R2800" t="s">
        <v>12565</v>
      </c>
      <c r="S2800" t="s">
        <v>12566</v>
      </c>
      <c r="T2800">
        <v>6.8</v>
      </c>
      <c r="U2800">
        <v>132163</v>
      </c>
      <c r="V2800" s="12">
        <f>W2800*1.32519713261649</f>
        <v>59633870.967742048</v>
      </c>
      <c r="W2800" s="3">
        <v>45000000</v>
      </c>
      <c r="X2800" s="13">
        <f>Y2800*1.32519713261649</f>
        <v>98719740.097240329</v>
      </c>
      <c r="Y2800" s="3">
        <v>74494381</v>
      </c>
      <c r="Z2800" s="13">
        <f>AA2800*1.32519713261649</f>
        <v>122414653.11118303</v>
      </c>
      <c r="AA2800" s="3">
        <v>92374674</v>
      </c>
      <c r="AB2800">
        <v>362</v>
      </c>
    </row>
    <row r="2801" spans="1:28" x14ac:dyDescent="0.2">
      <c r="A2801" t="s">
        <v>5918</v>
      </c>
      <c r="B2801" t="s">
        <v>5919</v>
      </c>
      <c r="C2801">
        <v>2003</v>
      </c>
      <c r="D2801" s="1">
        <v>37841</v>
      </c>
      <c r="E2801" t="s">
        <v>1045</v>
      </c>
      <c r="H2801">
        <v>88</v>
      </c>
      <c r="I2801" t="s">
        <v>25</v>
      </c>
      <c r="J2801" t="s">
        <v>26</v>
      </c>
      <c r="M2801" t="s">
        <v>2166</v>
      </c>
      <c r="N2801" t="s">
        <v>5920</v>
      </c>
      <c r="O2801" t="s">
        <v>5921</v>
      </c>
      <c r="P2801" t="s">
        <v>530</v>
      </c>
      <c r="Q2801" t="s">
        <v>5922</v>
      </c>
      <c r="R2801" t="s">
        <v>5923</v>
      </c>
      <c r="S2801" t="s">
        <v>5924</v>
      </c>
      <c r="T2801">
        <v>7.1</v>
      </c>
      <c r="U2801">
        <v>211665</v>
      </c>
      <c r="V2801" s="12">
        <f>W2801*1.40658152173913</f>
        <v>33757956.521739118</v>
      </c>
      <c r="W2801" s="3">
        <v>24000000</v>
      </c>
      <c r="X2801" s="13">
        <f>Y2801*1.40658152173913</f>
        <v>106316595.13273366</v>
      </c>
      <c r="Y2801" s="3">
        <v>75585093</v>
      </c>
      <c r="Z2801" s="13">
        <f>AA2801*1.40658152173913</f>
        <v>122563212.31913039</v>
      </c>
      <c r="AA2801" s="3">
        <v>87135520</v>
      </c>
      <c r="AB2801">
        <v>408</v>
      </c>
    </row>
    <row r="2802" spans="1:28" x14ac:dyDescent="0.2">
      <c r="A2802" t="s">
        <v>27209</v>
      </c>
      <c r="B2802" t="s">
        <v>27210</v>
      </c>
      <c r="C2802">
        <v>2013</v>
      </c>
      <c r="D2802" t="s">
        <v>27211</v>
      </c>
      <c r="E2802" t="s">
        <v>44037</v>
      </c>
      <c r="F2802" t="s">
        <v>44031</v>
      </c>
      <c r="G2802" t="s">
        <v>44038</v>
      </c>
      <c r="H2802">
        <v>91</v>
      </c>
      <c r="I2802" t="s">
        <v>25</v>
      </c>
      <c r="J2802" t="s">
        <v>26</v>
      </c>
      <c r="M2802" t="s">
        <v>20499</v>
      </c>
      <c r="N2802" t="s">
        <v>27212</v>
      </c>
      <c r="O2802" t="s">
        <v>27213</v>
      </c>
      <c r="P2802" t="s">
        <v>591</v>
      </c>
      <c r="Q2802" t="s">
        <v>27214</v>
      </c>
      <c r="R2802" t="s">
        <v>27215</v>
      </c>
      <c r="S2802" t="s">
        <v>27216</v>
      </c>
      <c r="T2802">
        <v>5.8</v>
      </c>
      <c r="U2802">
        <v>22100</v>
      </c>
      <c r="V2802" s="12">
        <f>W2802*1.11098185502045</f>
        <v>61104002.026124753</v>
      </c>
      <c r="W2802" s="3">
        <v>55000000</v>
      </c>
      <c r="X2802" s="13">
        <f>Y2802*1.11098185502045</f>
        <v>61937771.6886805</v>
      </c>
      <c r="Y2802" s="3">
        <v>55750480</v>
      </c>
      <c r="Z2802" s="13">
        <f>AA2802*1.11098185502045</f>
        <v>122638034.02083598</v>
      </c>
      <c r="AA2802" s="3">
        <v>110387072</v>
      </c>
      <c r="AB2802">
        <v>84</v>
      </c>
    </row>
    <row r="2803" spans="1:28" x14ac:dyDescent="0.2">
      <c r="A2803" t="s">
        <v>43692</v>
      </c>
      <c r="B2803" t="s">
        <v>43693</v>
      </c>
      <c r="C2803">
        <v>2019</v>
      </c>
      <c r="D2803" t="s">
        <v>42987</v>
      </c>
      <c r="E2803" t="s">
        <v>1045</v>
      </c>
      <c r="F2803" t="s">
        <v>44032</v>
      </c>
      <c r="G2803" t="s">
        <v>44036</v>
      </c>
      <c r="H2803">
        <v>103</v>
      </c>
      <c r="I2803" t="s">
        <v>495</v>
      </c>
      <c r="J2803" t="s">
        <v>26</v>
      </c>
      <c r="K2803" t="s">
        <v>587</v>
      </c>
      <c r="L2803" t="s">
        <v>209</v>
      </c>
      <c r="M2803" t="s">
        <v>15607</v>
      </c>
      <c r="N2803" t="s">
        <v>43694</v>
      </c>
      <c r="O2803" t="s">
        <v>43695</v>
      </c>
      <c r="P2803" t="s">
        <v>43696</v>
      </c>
      <c r="Q2803" t="s">
        <v>43697</v>
      </c>
      <c r="R2803" t="s">
        <v>43698</v>
      </c>
      <c r="S2803" t="s">
        <v>43699</v>
      </c>
      <c r="T2803">
        <v>6.5</v>
      </c>
      <c r="U2803">
        <v>38133</v>
      </c>
      <c r="V2803" s="12">
        <f>W2803*1.01233684194057</f>
        <v>25308421.048514251</v>
      </c>
      <c r="W2803" s="3">
        <v>25000000</v>
      </c>
      <c r="X2803" s="13">
        <f>Y2803*1.01233684194057</f>
        <v>35584399.246842496</v>
      </c>
      <c r="Y2803" s="3">
        <v>35150750</v>
      </c>
      <c r="Z2803" s="13">
        <f>AA2803*1.01233684194057</f>
        <v>123050302.39050774</v>
      </c>
      <c r="AA2803" s="3">
        <v>121550750</v>
      </c>
      <c r="AB2803">
        <v>612</v>
      </c>
    </row>
    <row r="2804" spans="1:28" x14ac:dyDescent="0.2">
      <c r="A2804" t="s">
        <v>8227</v>
      </c>
      <c r="B2804" t="s">
        <v>8228</v>
      </c>
      <c r="C2804">
        <v>2005</v>
      </c>
      <c r="D2804" t="s">
        <v>8229</v>
      </c>
      <c r="E2804" t="s">
        <v>1045</v>
      </c>
      <c r="F2804" t="s">
        <v>44032</v>
      </c>
      <c r="G2804" t="s">
        <v>44036</v>
      </c>
      <c r="H2804">
        <v>103</v>
      </c>
      <c r="I2804" t="s">
        <v>25</v>
      </c>
      <c r="J2804" t="s">
        <v>26</v>
      </c>
      <c r="K2804" t="s">
        <v>686</v>
      </c>
      <c r="M2804" t="s">
        <v>8230</v>
      </c>
      <c r="N2804" t="s">
        <v>8230</v>
      </c>
      <c r="O2804" t="s">
        <v>8231</v>
      </c>
      <c r="P2804" t="s">
        <v>8232</v>
      </c>
      <c r="Q2804" t="s">
        <v>8233</v>
      </c>
      <c r="R2804" t="s">
        <v>8234</v>
      </c>
      <c r="S2804" t="s">
        <v>8235</v>
      </c>
      <c r="T2804">
        <v>6.3</v>
      </c>
      <c r="U2804">
        <v>59382</v>
      </c>
      <c r="V2804" s="12">
        <f>W2804*1.32519713261649</f>
        <v>23853548.387096819</v>
      </c>
      <c r="W2804" s="3">
        <v>18000000</v>
      </c>
      <c r="X2804" s="13">
        <f>Y2804*1.32519713261649</f>
        <v>79595140.450322732</v>
      </c>
      <c r="Y2804" s="3">
        <v>60062868</v>
      </c>
      <c r="Z2804" s="13">
        <f>AA2804*1.32519713261649</f>
        <v>123090178.97551994</v>
      </c>
      <c r="AA2804" s="3">
        <v>92884429</v>
      </c>
      <c r="AB2804">
        <v>530</v>
      </c>
    </row>
    <row r="2805" spans="1:28" hidden="1" x14ac:dyDescent="0.2">
      <c r="A2805" t="s">
        <v>5331</v>
      </c>
      <c r="B2805" t="s">
        <v>5332</v>
      </c>
      <c r="C2805">
        <v>2002</v>
      </c>
      <c r="D2805" t="s">
        <v>2347</v>
      </c>
      <c r="E2805" t="s">
        <v>16512</v>
      </c>
      <c r="F2805" t="s">
        <v>44032</v>
      </c>
      <c r="G2805" t="s">
        <v>44046</v>
      </c>
      <c r="H2805">
        <v>113</v>
      </c>
      <c r="I2805" t="s">
        <v>1723</v>
      </c>
      <c r="J2805" t="s">
        <v>26</v>
      </c>
      <c r="K2805" t="s">
        <v>308</v>
      </c>
      <c r="M2805" t="s">
        <v>756</v>
      </c>
      <c r="N2805" t="s">
        <v>5334</v>
      </c>
      <c r="O2805" t="s">
        <v>5335</v>
      </c>
      <c r="P2805" t="s">
        <v>5336</v>
      </c>
      <c r="Q2805" t="s">
        <v>5337</v>
      </c>
      <c r="R2805" t="s">
        <v>5338</v>
      </c>
      <c r="S2805" t="s">
        <v>5339</v>
      </c>
      <c r="T2805">
        <v>7.6</v>
      </c>
      <c r="U2805">
        <v>369508</v>
      </c>
      <c r="V2805" s="12">
        <f>W2805*1.43863813229572</f>
        <v>11509105.05836576</v>
      </c>
      <c r="W2805" s="3">
        <v>8000000</v>
      </c>
      <c r="X2805" s="13">
        <f>Y2805*1.43863813229572</f>
        <v>64832105.147665374</v>
      </c>
      <c r="Y2805" s="3">
        <v>45064915</v>
      </c>
      <c r="Z2805" s="13">
        <f>AA2805*1.43863813229572</f>
        <v>123320614.57607006</v>
      </c>
      <c r="AA2805" s="3">
        <v>85720385</v>
      </c>
      <c r="AB2805">
        <v>1521</v>
      </c>
    </row>
    <row r="2806" spans="1:28" x14ac:dyDescent="0.2">
      <c r="A2806" t="s">
        <v>35951</v>
      </c>
      <c r="B2806" t="s">
        <v>35952</v>
      </c>
      <c r="C2806">
        <v>2015</v>
      </c>
      <c r="D2806" s="1">
        <v>42069</v>
      </c>
      <c r="E2806" t="s">
        <v>3496</v>
      </c>
      <c r="F2806" t="s">
        <v>44045</v>
      </c>
      <c r="G2806" t="s">
        <v>44042</v>
      </c>
      <c r="H2806">
        <v>97</v>
      </c>
      <c r="I2806" t="s">
        <v>15772</v>
      </c>
      <c r="J2806" t="s">
        <v>26</v>
      </c>
      <c r="M2806" t="s">
        <v>10266</v>
      </c>
      <c r="N2806" t="s">
        <v>20200</v>
      </c>
      <c r="O2806" t="s">
        <v>35953</v>
      </c>
      <c r="P2806" t="s">
        <v>35954</v>
      </c>
      <c r="Q2806" t="s">
        <v>35955</v>
      </c>
      <c r="R2806" t="s">
        <v>35956</v>
      </c>
      <c r="S2806" t="s">
        <v>35957</v>
      </c>
      <c r="T2806">
        <v>6.1</v>
      </c>
      <c r="U2806">
        <v>90827</v>
      </c>
      <c r="V2806" s="12">
        <f>W2806*1.09195121025074</f>
        <v>10919512.102507401</v>
      </c>
      <c r="W2806" s="3">
        <v>10000000</v>
      </c>
      <c r="X2806" s="13">
        <f>Y2806*1.09195121025074</f>
        <v>57020117.605648465</v>
      </c>
      <c r="Y2806" s="3">
        <v>52218558</v>
      </c>
      <c r="Z2806" s="13">
        <f>AA2806*1.09195121025074</f>
        <v>123372894.33238527</v>
      </c>
      <c r="AA2806" s="3">
        <v>112983889</v>
      </c>
      <c r="AB2806">
        <v>244</v>
      </c>
    </row>
    <row r="2807" spans="1:28" hidden="1" x14ac:dyDescent="0.2">
      <c r="A2807" t="s">
        <v>25871</v>
      </c>
      <c r="B2807" t="s">
        <v>25872</v>
      </c>
      <c r="C2807">
        <v>2010</v>
      </c>
      <c r="D2807" t="s">
        <v>16710</v>
      </c>
      <c r="E2807" t="s">
        <v>3496</v>
      </c>
      <c r="F2807" t="s">
        <v>44045</v>
      </c>
      <c r="G2807" t="s">
        <v>44042</v>
      </c>
      <c r="H2807">
        <v>118</v>
      </c>
      <c r="I2807" t="s">
        <v>2359</v>
      </c>
      <c r="J2807" t="s">
        <v>308</v>
      </c>
      <c r="M2807" t="s">
        <v>25873</v>
      </c>
      <c r="N2807" t="s">
        <v>25874</v>
      </c>
      <c r="O2807" t="s">
        <v>25875</v>
      </c>
      <c r="P2807" t="s">
        <v>14422</v>
      </c>
      <c r="Q2807" t="s">
        <v>25876</v>
      </c>
      <c r="R2807" t="s">
        <v>25877</v>
      </c>
      <c r="S2807" t="s">
        <v>25878</v>
      </c>
      <c r="T2807">
        <v>6.7</v>
      </c>
      <c r="U2807">
        <v>31979</v>
      </c>
      <c r="W2807" t="s">
        <v>20328</v>
      </c>
      <c r="X2807"/>
      <c r="Y2807"/>
      <c r="Z2807"/>
      <c r="AA2807">
        <v>16934369</v>
      </c>
      <c r="AB2807">
        <v>68</v>
      </c>
    </row>
    <row r="2808" spans="1:28" hidden="1" x14ac:dyDescent="0.2">
      <c r="A2808" t="s">
        <v>25879</v>
      </c>
      <c r="B2808" t="s">
        <v>25880</v>
      </c>
      <c r="C2808">
        <v>2010</v>
      </c>
      <c r="D2808" s="1">
        <v>40215</v>
      </c>
      <c r="E2808" t="s">
        <v>44041</v>
      </c>
      <c r="F2808" t="s">
        <v>44042</v>
      </c>
      <c r="H2808">
        <v>117</v>
      </c>
      <c r="I2808" t="s">
        <v>1561</v>
      </c>
      <c r="J2808" t="s">
        <v>26</v>
      </c>
      <c r="M2808" t="s">
        <v>25881</v>
      </c>
      <c r="N2808" t="s">
        <v>12849</v>
      </c>
      <c r="O2808" t="s">
        <v>25882</v>
      </c>
      <c r="P2808" t="s">
        <v>25883</v>
      </c>
      <c r="Q2808" t="s">
        <v>25884</v>
      </c>
      <c r="R2808" t="s">
        <v>25885</v>
      </c>
      <c r="S2808" t="s">
        <v>25886</v>
      </c>
      <c r="T2808">
        <v>5.8</v>
      </c>
      <c r="U2808">
        <v>10282</v>
      </c>
      <c r="W2808">
        <v>4600000</v>
      </c>
      <c r="X2808"/>
      <c r="Y2808"/>
      <c r="Z2808"/>
      <c r="AA2808">
        <v>1477582</v>
      </c>
      <c r="AB2808">
        <v>58</v>
      </c>
    </row>
    <row r="2809" spans="1:28" x14ac:dyDescent="0.2">
      <c r="A2809" t="s">
        <v>28301</v>
      </c>
      <c r="B2809" t="s">
        <v>28302</v>
      </c>
      <c r="C2809">
        <v>2016</v>
      </c>
      <c r="D2809" s="1">
        <v>42563</v>
      </c>
      <c r="E2809" t="s">
        <v>1045</v>
      </c>
      <c r="H2809">
        <v>105</v>
      </c>
      <c r="I2809" t="s">
        <v>25</v>
      </c>
      <c r="J2809" t="s">
        <v>26</v>
      </c>
      <c r="K2809" t="s">
        <v>75</v>
      </c>
      <c r="M2809" t="s">
        <v>13261</v>
      </c>
      <c r="N2809" t="s">
        <v>17386</v>
      </c>
      <c r="O2809" t="s">
        <v>28303</v>
      </c>
      <c r="P2809" t="s">
        <v>18208</v>
      </c>
      <c r="Q2809" t="s">
        <v>28304</v>
      </c>
      <c r="R2809" t="s">
        <v>28305</v>
      </c>
      <c r="S2809" t="s">
        <v>28306</v>
      </c>
      <c r="T2809">
        <v>5.8</v>
      </c>
      <c r="U2809">
        <v>66300</v>
      </c>
      <c r="V2809" s="12">
        <f>W2809*1.07834771485832</f>
        <v>48525647.168624401</v>
      </c>
      <c r="W2809" s="3">
        <v>45000000</v>
      </c>
      <c r="X2809" s="13">
        <f>Y2809*1.07834771485832</f>
        <v>59058402.003416754</v>
      </c>
      <c r="Y2809" s="3">
        <v>54767494</v>
      </c>
      <c r="Z2809" s="13">
        <f>AA2809*1.07834771485832</f>
        <v>123472214.12495925</v>
      </c>
      <c r="AA2809" s="3">
        <v>114501299</v>
      </c>
      <c r="AB2809">
        <v>184</v>
      </c>
    </row>
    <row r="2810" spans="1:28" x14ac:dyDescent="0.2">
      <c r="A2810" t="s">
        <v>17384</v>
      </c>
      <c r="B2810" t="s">
        <v>17385</v>
      </c>
      <c r="C2810">
        <v>2009</v>
      </c>
      <c r="D2810" s="1">
        <v>39879</v>
      </c>
      <c r="E2810" t="s">
        <v>1045</v>
      </c>
      <c r="F2810" t="s">
        <v>44034</v>
      </c>
      <c r="G2810" t="s">
        <v>44036</v>
      </c>
      <c r="H2810">
        <v>115</v>
      </c>
      <c r="I2810" t="s">
        <v>25</v>
      </c>
      <c r="J2810" t="s">
        <v>26</v>
      </c>
      <c r="K2810" t="s">
        <v>934</v>
      </c>
      <c r="L2810" t="s">
        <v>838</v>
      </c>
      <c r="M2810" t="s">
        <v>1532</v>
      </c>
      <c r="N2810" t="s">
        <v>17386</v>
      </c>
      <c r="O2810" t="s">
        <v>17387</v>
      </c>
      <c r="P2810" t="s">
        <v>426</v>
      </c>
      <c r="Q2810" t="s">
        <v>426</v>
      </c>
      <c r="R2810" t="s">
        <v>17388</v>
      </c>
      <c r="S2810" t="s">
        <v>17389</v>
      </c>
      <c r="T2810">
        <v>5.8</v>
      </c>
      <c r="U2810">
        <v>82511</v>
      </c>
      <c r="V2810" s="12">
        <f>W2810*1.20636999678377</f>
        <v>45238874.879391372</v>
      </c>
      <c r="W2810" s="3">
        <v>37500000</v>
      </c>
      <c r="X2810" s="13">
        <f>Y2810*1.20636999678377</f>
        <v>66651973.687923208</v>
      </c>
      <c r="Y2810" s="3">
        <v>55250026</v>
      </c>
      <c r="Z2810" s="13">
        <f>AA2810*1.20636999678377</f>
        <v>123492254.28231478</v>
      </c>
      <c r="AA2810" s="3">
        <v>102366815</v>
      </c>
      <c r="AB2810">
        <v>129</v>
      </c>
    </row>
    <row r="2811" spans="1:28" x14ac:dyDescent="0.2">
      <c r="A2811" t="s">
        <v>21440</v>
      </c>
      <c r="B2811" t="s">
        <v>21441</v>
      </c>
      <c r="C2811">
        <v>2009</v>
      </c>
      <c r="D2811" s="1">
        <v>39854</v>
      </c>
      <c r="E2811" t="s">
        <v>44043</v>
      </c>
      <c r="F2811" t="s">
        <v>44038</v>
      </c>
      <c r="G2811" t="s">
        <v>44034</v>
      </c>
      <c r="H2811">
        <v>88</v>
      </c>
      <c r="I2811" t="s">
        <v>25</v>
      </c>
      <c r="J2811" t="s">
        <v>26</v>
      </c>
      <c r="M2811" t="s">
        <v>21442</v>
      </c>
      <c r="N2811" t="s">
        <v>21443</v>
      </c>
      <c r="O2811" t="s">
        <v>21444</v>
      </c>
      <c r="P2811" t="s">
        <v>20683</v>
      </c>
      <c r="Q2811" t="s">
        <v>21445</v>
      </c>
      <c r="R2811" t="s">
        <v>21446</v>
      </c>
      <c r="S2811" t="s">
        <v>21447</v>
      </c>
      <c r="T2811">
        <v>7.6</v>
      </c>
      <c r="U2811">
        <v>510818</v>
      </c>
      <c r="V2811" s="12">
        <f>W2811*1.20636999678377</f>
        <v>28470331.924096972</v>
      </c>
      <c r="W2811" s="3">
        <v>23600000</v>
      </c>
      <c r="X2811" s="13">
        <f>Y2811*1.20636999678377</f>
        <v>91189853.078704253</v>
      </c>
      <c r="Y2811" s="3">
        <v>75590286</v>
      </c>
      <c r="Z2811" s="13">
        <f>AA2811*1.20636999678377</f>
        <v>123522733.22028352</v>
      </c>
      <c r="AA2811" s="3">
        <v>102392080</v>
      </c>
      <c r="AB2811">
        <v>720</v>
      </c>
    </row>
    <row r="2812" spans="1:28" x14ac:dyDescent="0.2">
      <c r="A2812" t="s">
        <v>26728</v>
      </c>
      <c r="B2812" t="s">
        <v>26729</v>
      </c>
      <c r="C2812">
        <v>2018</v>
      </c>
      <c r="D2812" t="s">
        <v>24467</v>
      </c>
      <c r="E2812" t="s">
        <v>16512</v>
      </c>
      <c r="F2812" t="s">
        <v>44045</v>
      </c>
      <c r="G2812" t="s">
        <v>44042</v>
      </c>
      <c r="H2812">
        <v>104</v>
      </c>
      <c r="I2812" t="s">
        <v>26730</v>
      </c>
      <c r="J2812" t="s">
        <v>26</v>
      </c>
      <c r="K2812" t="s">
        <v>308</v>
      </c>
      <c r="M2812" t="s">
        <v>10633</v>
      </c>
      <c r="N2812" t="s">
        <v>26731</v>
      </c>
      <c r="O2812" t="s">
        <v>26732</v>
      </c>
      <c r="P2812" t="s">
        <v>8535</v>
      </c>
      <c r="Q2812" t="s">
        <v>26733</v>
      </c>
      <c r="R2812" t="s">
        <v>26734</v>
      </c>
      <c r="S2812" t="s">
        <v>26735</v>
      </c>
      <c r="T2812">
        <v>6.3</v>
      </c>
      <c r="U2812">
        <v>99769</v>
      </c>
      <c r="V2812" s="12">
        <f>W2812*1.03068014830331</f>
        <v>30920404.449099299</v>
      </c>
      <c r="W2812" s="3">
        <v>30000000</v>
      </c>
      <c r="X2812" s="13">
        <f>Y2812*1.03068014830331</f>
        <v>37458892.953354433</v>
      </c>
      <c r="Y2812" s="3">
        <v>36343858</v>
      </c>
      <c r="Z2812" s="13">
        <f>AA2812*1.03068014830331</f>
        <v>123622237.22101299</v>
      </c>
      <c r="AA2812" s="3">
        <v>119942387</v>
      </c>
      <c r="AB2812">
        <v>487</v>
      </c>
    </row>
    <row r="2813" spans="1:28" x14ac:dyDescent="0.2">
      <c r="A2813" t="s">
        <v>1712</v>
      </c>
      <c r="B2813" t="s">
        <v>1713</v>
      </c>
      <c r="C2813">
        <v>2000</v>
      </c>
      <c r="D2813" t="s">
        <v>1714</v>
      </c>
      <c r="E2813" t="s">
        <v>44035</v>
      </c>
      <c r="F2813" t="s">
        <v>44032</v>
      </c>
      <c r="H2813">
        <v>129</v>
      </c>
      <c r="I2813" t="s">
        <v>25</v>
      </c>
      <c r="J2813" t="s">
        <v>26</v>
      </c>
      <c r="M2813" t="s">
        <v>1715</v>
      </c>
      <c r="N2813" t="s">
        <v>1716</v>
      </c>
      <c r="O2813" t="s">
        <v>1717</v>
      </c>
      <c r="P2813" t="s">
        <v>1106</v>
      </c>
      <c r="Q2813" t="s">
        <v>1718</v>
      </c>
      <c r="R2813" t="s">
        <v>1719</v>
      </c>
      <c r="S2813" t="s">
        <v>1720</v>
      </c>
      <c r="T2813">
        <v>7.2</v>
      </c>
      <c r="U2813">
        <v>105471</v>
      </c>
      <c r="V2813" s="12">
        <f>W2813*1.5029674796748</f>
        <v>48094959.349593602</v>
      </c>
      <c r="W2813" s="3">
        <v>32000000</v>
      </c>
      <c r="X2813" s="13">
        <f>Y2813*1.5029674796748</f>
        <v>73373250.655813172</v>
      </c>
      <c r="Y2813" s="3">
        <v>48818921</v>
      </c>
      <c r="Z2813" s="13">
        <f>AA2813*1.5029674796748</f>
        <v>123759595.1477645</v>
      </c>
      <c r="AA2813" s="3">
        <v>82343495</v>
      </c>
      <c r="AB2813">
        <v>247</v>
      </c>
    </row>
    <row r="2814" spans="1:28" x14ac:dyDescent="0.2">
      <c r="A2814" t="s">
        <v>8277</v>
      </c>
      <c r="B2814" t="s">
        <v>8278</v>
      </c>
      <c r="C2814">
        <v>2004</v>
      </c>
      <c r="D2814" s="1">
        <v>38237</v>
      </c>
      <c r="E2814" t="s">
        <v>1045</v>
      </c>
      <c r="H2814">
        <v>94</v>
      </c>
      <c r="I2814" t="s">
        <v>25</v>
      </c>
      <c r="J2814" t="s">
        <v>26</v>
      </c>
      <c r="K2814" t="s">
        <v>27</v>
      </c>
      <c r="L2814" t="s">
        <v>308</v>
      </c>
      <c r="M2814" t="s">
        <v>8279</v>
      </c>
      <c r="N2814" t="s">
        <v>8280</v>
      </c>
      <c r="O2814" t="s">
        <v>8281</v>
      </c>
      <c r="P2814" t="s">
        <v>6745</v>
      </c>
      <c r="Q2814" t="s">
        <v>8282</v>
      </c>
      <c r="R2814" t="s">
        <v>8283</v>
      </c>
      <c r="S2814" t="s">
        <v>8284</v>
      </c>
      <c r="T2814">
        <v>7.2</v>
      </c>
      <c r="U2814">
        <v>324712</v>
      </c>
      <c r="V2814" s="12">
        <f>W2814*1.37009528851244</f>
        <v>35622477.501323439</v>
      </c>
      <c r="W2814" s="3">
        <v>26000000</v>
      </c>
      <c r="X2814" s="13">
        <f>Y2814*1.37009528851244</f>
        <v>116853102.1055214</v>
      </c>
      <c r="Y2814" s="3">
        <v>85288303</v>
      </c>
      <c r="Z2814" s="13">
        <f>AA2814*1.37009528851244</f>
        <v>124198767.97792479</v>
      </c>
      <c r="AA2814" s="3">
        <v>90649730</v>
      </c>
      <c r="AB2814">
        <v>619</v>
      </c>
    </row>
    <row r="2815" spans="1:28" x14ac:dyDescent="0.2">
      <c r="A2815" t="s">
        <v>5845</v>
      </c>
      <c r="B2815" t="s">
        <v>5846</v>
      </c>
      <c r="C2815">
        <v>2003</v>
      </c>
      <c r="D2815" t="s">
        <v>5847</v>
      </c>
      <c r="E2815" t="s">
        <v>16512</v>
      </c>
      <c r="F2815" t="s">
        <v>44031</v>
      </c>
      <c r="G2815" t="s">
        <v>44038</v>
      </c>
      <c r="H2815">
        <v>114</v>
      </c>
      <c r="I2815" t="s">
        <v>1284</v>
      </c>
      <c r="J2815" t="s">
        <v>26</v>
      </c>
      <c r="K2815" t="s">
        <v>209</v>
      </c>
      <c r="M2815" t="s">
        <v>5848</v>
      </c>
      <c r="N2815" t="s">
        <v>5849</v>
      </c>
      <c r="O2815" t="s">
        <v>5850</v>
      </c>
      <c r="P2815" t="s">
        <v>1289</v>
      </c>
      <c r="Q2815" t="s">
        <v>1290</v>
      </c>
      <c r="R2815" t="s">
        <v>5851</v>
      </c>
      <c r="S2815" t="s">
        <v>5852</v>
      </c>
      <c r="T2815">
        <v>6.2</v>
      </c>
      <c r="U2815">
        <v>98824</v>
      </c>
      <c r="V2815" s="12">
        <f>W2815*1.40658152173913</f>
        <v>70329076.086956501</v>
      </c>
      <c r="W2815" s="3">
        <v>50000000</v>
      </c>
      <c r="X2815" s="13">
        <f>Y2815*1.40658152173913</f>
        <v>85065650.647782579</v>
      </c>
      <c r="Y2815" s="3">
        <v>60476872</v>
      </c>
      <c r="Z2815" s="13">
        <f>AA2815*1.40658152173913</f>
        <v>124234184.74976626</v>
      </c>
      <c r="AA2815" s="3">
        <v>88323487</v>
      </c>
      <c r="AB2815">
        <v>193</v>
      </c>
    </row>
    <row r="2816" spans="1:28" x14ac:dyDescent="0.2">
      <c r="A2816" t="s">
        <v>42853</v>
      </c>
      <c r="B2816" t="s">
        <v>42854</v>
      </c>
      <c r="C2816">
        <v>2018</v>
      </c>
      <c r="D2816" t="s">
        <v>41236</v>
      </c>
      <c r="E2816" t="s">
        <v>1045</v>
      </c>
      <c r="F2816" t="s">
        <v>44032</v>
      </c>
      <c r="H2816">
        <v>118</v>
      </c>
      <c r="I2816" t="s">
        <v>25</v>
      </c>
      <c r="J2816" t="s">
        <v>26</v>
      </c>
      <c r="K2816" t="s">
        <v>308</v>
      </c>
      <c r="M2816" t="s">
        <v>21238</v>
      </c>
      <c r="N2816" t="s">
        <v>17269</v>
      </c>
      <c r="O2816" t="s">
        <v>42855</v>
      </c>
      <c r="P2816" t="s">
        <v>333</v>
      </c>
      <c r="Q2816" t="s">
        <v>42856</v>
      </c>
      <c r="R2816" t="s">
        <v>42857</v>
      </c>
      <c r="S2816" t="s">
        <v>42858</v>
      </c>
      <c r="T2816">
        <v>7.3</v>
      </c>
      <c r="U2816">
        <v>76885</v>
      </c>
      <c r="V2816" s="12">
        <f>W2816*1.03068014830331</f>
        <v>49472647.118558876</v>
      </c>
      <c r="W2816" s="3">
        <v>48000000</v>
      </c>
      <c r="X2816" s="13">
        <f>Y2816*1.03068014830331</f>
        <v>69429951.101351008</v>
      </c>
      <c r="Y2816" s="3">
        <v>67363237</v>
      </c>
      <c r="Z2816" s="13">
        <f>AA2816*1.03068014830331</f>
        <v>124254883.12556364</v>
      </c>
      <c r="AA2816" s="3">
        <v>120556201</v>
      </c>
      <c r="AB2816">
        <v>571</v>
      </c>
    </row>
    <row r="2817" spans="1:28" hidden="1" x14ac:dyDescent="0.2">
      <c r="A2817" t="s">
        <v>25947</v>
      </c>
      <c r="B2817" t="s">
        <v>25948</v>
      </c>
      <c r="C2817">
        <v>2010</v>
      </c>
      <c r="D2817" s="1">
        <v>40339</v>
      </c>
      <c r="E2817" t="s">
        <v>1045</v>
      </c>
      <c r="F2817" t="s">
        <v>44045</v>
      </c>
      <c r="G2817" t="s">
        <v>44036</v>
      </c>
      <c r="H2817">
        <v>86</v>
      </c>
      <c r="I2817" t="s">
        <v>1016</v>
      </c>
      <c r="J2817" t="s">
        <v>26</v>
      </c>
      <c r="M2817" t="s">
        <v>9166</v>
      </c>
      <c r="N2817" t="s">
        <v>9166</v>
      </c>
      <c r="O2817" t="s">
        <v>25949</v>
      </c>
      <c r="P2817" t="s">
        <v>25950</v>
      </c>
      <c r="Q2817" t="s">
        <v>25951</v>
      </c>
      <c r="R2817" t="s">
        <v>25952</v>
      </c>
      <c r="S2817" t="s">
        <v>25953</v>
      </c>
      <c r="T2817">
        <v>5.7</v>
      </c>
      <c r="U2817">
        <v>12318</v>
      </c>
      <c r="W2817"/>
      <c r="X2817"/>
      <c r="Y2817">
        <v>118919</v>
      </c>
      <c r="Z2817"/>
      <c r="AA2817">
        <v>635162</v>
      </c>
      <c r="AB2817">
        <v>55</v>
      </c>
    </row>
    <row r="2818" spans="1:28" x14ac:dyDescent="0.2">
      <c r="A2818" t="s">
        <v>26364</v>
      </c>
      <c r="B2818" t="s">
        <v>26365</v>
      </c>
      <c r="C2818">
        <v>2019</v>
      </c>
      <c r="D2818" t="s">
        <v>26366</v>
      </c>
      <c r="E2818" t="s">
        <v>16512</v>
      </c>
      <c r="F2818" t="s">
        <v>44031</v>
      </c>
      <c r="G2818" t="s">
        <v>44038</v>
      </c>
      <c r="H2818">
        <v>99</v>
      </c>
      <c r="I2818" t="s">
        <v>25</v>
      </c>
      <c r="J2818" t="s">
        <v>26</v>
      </c>
      <c r="K2818" t="s">
        <v>308</v>
      </c>
      <c r="L2818" t="s">
        <v>64</v>
      </c>
      <c r="M2818" t="s">
        <v>21442</v>
      </c>
      <c r="N2818" t="s">
        <v>21443</v>
      </c>
      <c r="O2818" t="s">
        <v>26367</v>
      </c>
      <c r="P2818" t="s">
        <v>16799</v>
      </c>
      <c r="Q2818" t="s">
        <v>26368</v>
      </c>
      <c r="R2818" t="s">
        <v>26369</v>
      </c>
      <c r="S2818" t="s">
        <v>26370</v>
      </c>
      <c r="T2818">
        <v>6.7</v>
      </c>
      <c r="U2818">
        <v>125294</v>
      </c>
      <c r="V2818" s="12">
        <f>W2818*1.01233684194057</f>
        <v>42518147.361503944</v>
      </c>
      <c r="W2818" s="3">
        <v>42000000</v>
      </c>
      <c r="X2818" s="13">
        <f>Y2818*1.01233684194057</f>
        <v>74025189.904841349</v>
      </c>
      <c r="Y2818" s="3">
        <v>73123082</v>
      </c>
      <c r="Z2818" s="13">
        <f>AA2818*1.01233684194057</f>
        <v>124325491.48112135</v>
      </c>
      <c r="AA2818" s="3">
        <v>122810399</v>
      </c>
      <c r="AB2818">
        <v>711</v>
      </c>
    </row>
    <row r="2819" spans="1:28" x14ac:dyDescent="0.2">
      <c r="A2819" t="s">
        <v>1023</v>
      </c>
      <c r="B2819" t="s">
        <v>1024</v>
      </c>
      <c r="C2819">
        <v>2001</v>
      </c>
      <c r="D2819" t="s">
        <v>1025</v>
      </c>
      <c r="E2819" t="s">
        <v>44037</v>
      </c>
      <c r="F2819" t="s">
        <v>44047</v>
      </c>
      <c r="G2819" t="s">
        <v>44031</v>
      </c>
      <c r="H2819">
        <v>106</v>
      </c>
      <c r="I2819" t="s">
        <v>1026</v>
      </c>
      <c r="J2819" t="s">
        <v>26</v>
      </c>
      <c r="M2819" t="s">
        <v>1027</v>
      </c>
      <c r="N2819" t="s">
        <v>1028</v>
      </c>
      <c r="O2819" t="s">
        <v>1029</v>
      </c>
      <c r="P2819" t="s">
        <v>1030</v>
      </c>
      <c r="Q2819" t="s">
        <v>1031</v>
      </c>
      <c r="R2819" t="s">
        <v>1032</v>
      </c>
      <c r="S2819" t="s">
        <v>1033</v>
      </c>
      <c r="T2819">
        <v>6.4</v>
      </c>
      <c r="U2819">
        <v>79526</v>
      </c>
      <c r="V2819" s="12">
        <f>W2819*1.46138339920949</f>
        <v>200209525.69170013</v>
      </c>
      <c r="W2819" s="3">
        <v>137000000</v>
      </c>
      <c r="X2819" s="13">
        <f>Y2819*1.46138339920949</f>
        <v>46956922.948221467</v>
      </c>
      <c r="Y2819" s="3">
        <v>32131830</v>
      </c>
      <c r="Z2819" s="13">
        <f>AA2819*1.46138339920949</f>
        <v>124410243.10632443</v>
      </c>
      <c r="AA2819" s="3">
        <v>85131830</v>
      </c>
      <c r="AB2819">
        <v>786</v>
      </c>
    </row>
    <row r="2820" spans="1:28" x14ac:dyDescent="0.2">
      <c r="A2820" t="s">
        <v>3667</v>
      </c>
      <c r="B2820" t="s">
        <v>3668</v>
      </c>
      <c r="C2820">
        <v>2001</v>
      </c>
      <c r="D2820" s="1">
        <v>37932</v>
      </c>
      <c r="E2820" t="s">
        <v>1045</v>
      </c>
      <c r="F2820" t="s">
        <v>44033</v>
      </c>
      <c r="H2820">
        <v>84</v>
      </c>
      <c r="I2820" t="s">
        <v>25</v>
      </c>
      <c r="J2820" t="s">
        <v>26</v>
      </c>
      <c r="M2820" t="s">
        <v>3669</v>
      </c>
      <c r="N2820" t="s">
        <v>3670</v>
      </c>
      <c r="O2820" t="s">
        <v>3671</v>
      </c>
      <c r="P2820" t="s">
        <v>3672</v>
      </c>
      <c r="Q2820" t="s">
        <v>3673</v>
      </c>
      <c r="R2820" t="s">
        <v>3674</v>
      </c>
      <c r="S2820" t="s">
        <v>3675</v>
      </c>
      <c r="T2820">
        <v>4.8</v>
      </c>
      <c r="U2820">
        <v>56312</v>
      </c>
      <c r="V2820" s="12">
        <f>W2820*1.46138339920949</f>
        <v>68685019.762846038</v>
      </c>
      <c r="W2820" s="3">
        <v>47000000</v>
      </c>
      <c r="X2820" s="13">
        <f>Y2820*1.46138339920949</f>
        <v>84384752.226324335</v>
      </c>
      <c r="Y2820" s="3">
        <v>57743062</v>
      </c>
      <c r="Z2820" s="13">
        <f>AA2820*1.46138339920949</f>
        <v>124496908.98743115</v>
      </c>
      <c r="AA2820" s="3">
        <v>85191134</v>
      </c>
      <c r="AB2820">
        <v>141</v>
      </c>
    </row>
    <row r="2821" spans="1:28" hidden="1" x14ac:dyDescent="0.2">
      <c r="A2821" t="s">
        <v>25978</v>
      </c>
      <c r="B2821" t="s">
        <v>25979</v>
      </c>
      <c r="C2821">
        <v>2012</v>
      </c>
      <c r="D2821" s="1">
        <v>41190</v>
      </c>
      <c r="E2821" t="s">
        <v>16512</v>
      </c>
      <c r="F2821" t="s">
        <v>44031</v>
      </c>
      <c r="G2821" t="s">
        <v>44038</v>
      </c>
      <c r="H2821">
        <v>94</v>
      </c>
      <c r="I2821" t="s">
        <v>6671</v>
      </c>
      <c r="J2821" t="s">
        <v>26</v>
      </c>
      <c r="M2821" t="s">
        <v>25980</v>
      </c>
      <c r="N2821" t="s">
        <v>25981</v>
      </c>
      <c r="O2821" t="s">
        <v>25982</v>
      </c>
      <c r="P2821" t="s">
        <v>25983</v>
      </c>
      <c r="Q2821" t="s">
        <v>25984</v>
      </c>
      <c r="R2821" t="s">
        <v>25985</v>
      </c>
      <c r="S2821" t="s">
        <v>25986</v>
      </c>
      <c r="T2821">
        <v>6.3</v>
      </c>
      <c r="U2821">
        <v>16695</v>
      </c>
      <c r="W2821" t="s">
        <v>8775</v>
      </c>
      <c r="X2821"/>
      <c r="Y2821"/>
      <c r="Z2821"/>
      <c r="AA2821">
        <v>427335</v>
      </c>
      <c r="AB2821">
        <v>89</v>
      </c>
    </row>
    <row r="2822" spans="1:28" hidden="1" x14ac:dyDescent="0.2">
      <c r="A2822" t="s">
        <v>25987</v>
      </c>
      <c r="B2822" t="s">
        <v>25988</v>
      </c>
      <c r="C2822">
        <v>2011</v>
      </c>
      <c r="D2822" t="s">
        <v>25989</v>
      </c>
      <c r="E2822" t="s">
        <v>12087</v>
      </c>
      <c r="H2822">
        <v>92</v>
      </c>
      <c r="I2822" t="s">
        <v>25990</v>
      </c>
      <c r="J2822" t="s">
        <v>26</v>
      </c>
      <c r="M2822" t="s">
        <v>25991</v>
      </c>
      <c r="N2822" t="s">
        <v>25992</v>
      </c>
      <c r="O2822" t="s">
        <v>25993</v>
      </c>
      <c r="P2822" t="s">
        <v>25994</v>
      </c>
      <c r="Q2822" t="s">
        <v>25995</v>
      </c>
      <c r="R2822" t="s">
        <v>25996</v>
      </c>
      <c r="S2822" t="s">
        <v>25997</v>
      </c>
      <c r="T2822">
        <v>6.1</v>
      </c>
      <c r="U2822">
        <v>10309</v>
      </c>
      <c r="W2822"/>
      <c r="X2822"/>
      <c r="Y2822"/>
      <c r="Z2822"/>
      <c r="AA2822">
        <v>229746</v>
      </c>
      <c r="AB2822">
        <v>85</v>
      </c>
    </row>
    <row r="2823" spans="1:28" x14ac:dyDescent="0.2">
      <c r="A2823" t="s">
        <v>8756</v>
      </c>
      <c r="B2823" t="s">
        <v>8757</v>
      </c>
      <c r="C2823">
        <v>2005</v>
      </c>
      <c r="D2823" t="s">
        <v>8758</v>
      </c>
      <c r="E2823" t="s">
        <v>176</v>
      </c>
      <c r="F2823" t="s">
        <v>44042</v>
      </c>
      <c r="H2823">
        <v>128</v>
      </c>
      <c r="I2823" t="s">
        <v>4309</v>
      </c>
      <c r="J2823" t="s">
        <v>26</v>
      </c>
      <c r="K2823" t="s">
        <v>1494</v>
      </c>
      <c r="L2823" t="s">
        <v>361</v>
      </c>
      <c r="M2823" t="s">
        <v>8759</v>
      </c>
      <c r="N2823" t="s">
        <v>8760</v>
      </c>
      <c r="O2823" t="s">
        <v>8761</v>
      </c>
      <c r="P2823" t="s">
        <v>8762</v>
      </c>
      <c r="Q2823" t="s">
        <v>8763</v>
      </c>
      <c r="R2823" t="s">
        <v>8764</v>
      </c>
      <c r="S2823" t="s">
        <v>8765</v>
      </c>
      <c r="T2823">
        <v>6.9</v>
      </c>
      <c r="U2823">
        <v>124449</v>
      </c>
      <c r="V2823" s="12">
        <f>W2823*1.32519713261649</f>
        <v>66259856.630824499</v>
      </c>
      <c r="W2823" s="3">
        <v>50000000</v>
      </c>
      <c r="X2823" s="13">
        <f>Y2823*1.32519713261649</f>
        <v>67352640.690322712</v>
      </c>
      <c r="Y2823" s="3">
        <v>50824620</v>
      </c>
      <c r="Z2823" s="13">
        <f>AA2823*1.32519713261649</f>
        <v>124534896.96272425</v>
      </c>
      <c r="AA2823" s="3">
        <v>93974620</v>
      </c>
      <c r="AB2823">
        <v>638</v>
      </c>
    </row>
    <row r="2824" spans="1:28" hidden="1" x14ac:dyDescent="0.2">
      <c r="A2824" t="s">
        <v>26005</v>
      </c>
      <c r="B2824" t="s">
        <v>26006</v>
      </c>
      <c r="C2824">
        <v>2010</v>
      </c>
      <c r="D2824" s="1">
        <v>40306</v>
      </c>
      <c r="E2824" t="s">
        <v>16512</v>
      </c>
      <c r="F2824" t="s">
        <v>44044</v>
      </c>
      <c r="G2824" t="s">
        <v>44032</v>
      </c>
      <c r="H2824">
        <v>119</v>
      </c>
      <c r="I2824" t="s">
        <v>3660</v>
      </c>
      <c r="J2824" t="s">
        <v>3179</v>
      </c>
      <c r="K2824" t="s">
        <v>26</v>
      </c>
      <c r="M2824" t="s">
        <v>26007</v>
      </c>
      <c r="N2824" t="s">
        <v>26007</v>
      </c>
      <c r="O2824" t="s">
        <v>26008</v>
      </c>
      <c r="P2824" t="s">
        <v>26009</v>
      </c>
      <c r="Q2824" t="s">
        <v>26010</v>
      </c>
      <c r="R2824" t="s">
        <v>26011</v>
      </c>
      <c r="S2824" t="s">
        <v>26012</v>
      </c>
      <c r="T2824">
        <v>7.8</v>
      </c>
      <c r="U2824">
        <v>60958</v>
      </c>
      <c r="W2824"/>
      <c r="X2824"/>
      <c r="Y2824">
        <v>528175</v>
      </c>
      <c r="Z2824"/>
      <c r="AA2824">
        <v>44723232</v>
      </c>
      <c r="AB2824">
        <v>162</v>
      </c>
    </row>
    <row r="2825" spans="1:28" hidden="1" x14ac:dyDescent="0.2">
      <c r="A2825" t="s">
        <v>26013</v>
      </c>
      <c r="B2825" t="s">
        <v>26014</v>
      </c>
      <c r="C2825">
        <v>2013</v>
      </c>
      <c r="D2825" s="1">
        <v>41708</v>
      </c>
      <c r="E2825" t="s">
        <v>1045</v>
      </c>
      <c r="F2825" t="s">
        <v>44044</v>
      </c>
      <c r="G2825" t="s">
        <v>44032</v>
      </c>
      <c r="H2825">
        <v>120</v>
      </c>
      <c r="I2825" t="s">
        <v>433</v>
      </c>
      <c r="J2825" t="s">
        <v>26</v>
      </c>
      <c r="M2825" t="s">
        <v>7530</v>
      </c>
      <c r="N2825" t="s">
        <v>26015</v>
      </c>
      <c r="O2825" t="s">
        <v>26016</v>
      </c>
      <c r="P2825" t="s">
        <v>5613</v>
      </c>
      <c r="Q2825" t="s">
        <v>26017</v>
      </c>
      <c r="R2825" t="s">
        <v>26018</v>
      </c>
      <c r="S2825" t="s">
        <v>26019</v>
      </c>
      <c r="T2825">
        <v>6.5</v>
      </c>
      <c r="U2825">
        <v>75837</v>
      </c>
      <c r="W2825"/>
      <c r="X2825"/>
      <c r="Y2825">
        <v>173948</v>
      </c>
      <c r="Z2825"/>
      <c r="AA2825">
        <v>3875442</v>
      </c>
      <c r="AB2825">
        <v>245</v>
      </c>
    </row>
    <row r="2826" spans="1:28" x14ac:dyDescent="0.2">
      <c r="A2826" t="s">
        <v>10646</v>
      </c>
      <c r="B2826" t="s">
        <v>10647</v>
      </c>
      <c r="C2826">
        <v>2005</v>
      </c>
      <c r="D2826" s="1">
        <v>38604</v>
      </c>
      <c r="E2826" t="s">
        <v>176</v>
      </c>
      <c r="F2826" t="s">
        <v>44046</v>
      </c>
      <c r="G2826" t="s">
        <v>44045</v>
      </c>
      <c r="H2826">
        <v>104</v>
      </c>
      <c r="I2826" t="s">
        <v>97</v>
      </c>
      <c r="J2826" t="s">
        <v>26</v>
      </c>
      <c r="K2826" t="s">
        <v>27</v>
      </c>
      <c r="M2826" t="s">
        <v>4461</v>
      </c>
      <c r="N2826" t="s">
        <v>1276</v>
      </c>
      <c r="O2826" t="s">
        <v>10648</v>
      </c>
      <c r="P2826" t="s">
        <v>3481</v>
      </c>
      <c r="Q2826" t="s">
        <v>10649</v>
      </c>
      <c r="R2826" t="s">
        <v>10650</v>
      </c>
      <c r="S2826" t="s">
        <v>10651</v>
      </c>
      <c r="T2826">
        <v>6.5</v>
      </c>
      <c r="U2826">
        <v>104639</v>
      </c>
      <c r="V2826" s="12">
        <f>W2826*1.32519713261649</f>
        <v>56983476.702509068</v>
      </c>
      <c r="W2826" s="3">
        <v>43000000</v>
      </c>
      <c r="X2826" s="13">
        <f>Y2826*1.32519713261649</f>
        <v>63487166.548208006</v>
      </c>
      <c r="Y2826" s="3">
        <v>47907715</v>
      </c>
      <c r="Z2826" s="13">
        <f>AA2826*1.32519713261649</f>
        <v>124547209.36928339</v>
      </c>
      <c r="AA2826" s="3">
        <v>93983911</v>
      </c>
      <c r="AB2826">
        <v>406</v>
      </c>
    </row>
    <row r="2827" spans="1:28" hidden="1" x14ac:dyDescent="0.2">
      <c r="A2827" t="s">
        <v>26028</v>
      </c>
      <c r="B2827" t="s">
        <v>26029</v>
      </c>
      <c r="C2827">
        <v>2010</v>
      </c>
      <c r="D2827" t="s">
        <v>21970</v>
      </c>
      <c r="E2827" t="s">
        <v>1045</v>
      </c>
      <c r="H2827">
        <v>108</v>
      </c>
      <c r="I2827" t="s">
        <v>8657</v>
      </c>
      <c r="J2827" t="s">
        <v>27</v>
      </c>
      <c r="K2827" t="s">
        <v>26</v>
      </c>
      <c r="M2827" t="s">
        <v>20331</v>
      </c>
      <c r="N2827" t="s">
        <v>26030</v>
      </c>
      <c r="O2827" t="s">
        <v>26031</v>
      </c>
      <c r="P2827" t="s">
        <v>26032</v>
      </c>
      <c r="Q2827" t="s">
        <v>26033</v>
      </c>
      <c r="R2827" t="s">
        <v>26034</v>
      </c>
      <c r="S2827" t="s">
        <v>26035</v>
      </c>
      <c r="T2827">
        <v>6.4</v>
      </c>
      <c r="U2827">
        <v>13026</v>
      </c>
      <c r="W2827"/>
      <c r="X2827"/>
      <c r="Y2827"/>
      <c r="Z2827"/>
      <c r="AA2827">
        <v>93811164</v>
      </c>
      <c r="AB2827">
        <v>14</v>
      </c>
    </row>
    <row r="2828" spans="1:28" x14ac:dyDescent="0.2">
      <c r="A2828" t="s">
        <v>39625</v>
      </c>
      <c r="B2828" t="s">
        <v>39626</v>
      </c>
      <c r="C2828">
        <v>2019</v>
      </c>
      <c r="D2828" t="s">
        <v>39627</v>
      </c>
      <c r="E2828" t="s">
        <v>3496</v>
      </c>
      <c r="F2828" t="s">
        <v>44045</v>
      </c>
      <c r="G2828" t="s">
        <v>44042</v>
      </c>
      <c r="H2828">
        <v>93</v>
      </c>
      <c r="I2828" t="s">
        <v>25</v>
      </c>
      <c r="J2828" t="s">
        <v>26</v>
      </c>
      <c r="K2828" t="s">
        <v>308</v>
      </c>
      <c r="M2828" t="s">
        <v>39628</v>
      </c>
      <c r="N2828" t="s">
        <v>39629</v>
      </c>
      <c r="O2828" t="s">
        <v>39630</v>
      </c>
      <c r="P2828" t="s">
        <v>13997</v>
      </c>
      <c r="Q2828" t="s">
        <v>39631</v>
      </c>
      <c r="R2828" t="s">
        <v>39632</v>
      </c>
      <c r="S2828" t="s">
        <v>39633</v>
      </c>
      <c r="T2828">
        <v>5.3</v>
      </c>
      <c r="U2828">
        <v>35088</v>
      </c>
      <c r="V2828" s="12">
        <f>W2828*1.01233684194057</f>
        <v>9111031.57746513</v>
      </c>
      <c r="W2828" s="3">
        <v>9000000</v>
      </c>
      <c r="X2828" s="13">
        <f>Y2828*1.01233684194057</f>
        <v>55408980.486859418</v>
      </c>
      <c r="Y2828" s="3">
        <v>54733739</v>
      </c>
      <c r="Z2828" s="13">
        <f>AA2828*1.01233684194057</f>
        <v>124652820.4755944</v>
      </c>
      <c r="AA2828" s="3">
        <v>123133739</v>
      </c>
      <c r="AB2828">
        <v>527</v>
      </c>
    </row>
    <row r="2829" spans="1:28" x14ac:dyDescent="0.2">
      <c r="A2829" t="s">
        <v>20938</v>
      </c>
      <c r="B2829" t="s">
        <v>20939</v>
      </c>
      <c r="C2829">
        <v>2014</v>
      </c>
      <c r="D2829" t="s">
        <v>20940</v>
      </c>
      <c r="E2829" t="s">
        <v>16512</v>
      </c>
      <c r="F2829" t="s">
        <v>44031</v>
      </c>
      <c r="G2829" t="s">
        <v>44034</v>
      </c>
      <c r="H2829">
        <v>102</v>
      </c>
      <c r="I2829" t="s">
        <v>20941</v>
      </c>
      <c r="J2829" t="s">
        <v>26</v>
      </c>
      <c r="M2829" t="s">
        <v>11634</v>
      </c>
      <c r="N2829" t="s">
        <v>20942</v>
      </c>
      <c r="O2829" t="s">
        <v>20943</v>
      </c>
      <c r="P2829" t="s">
        <v>12600</v>
      </c>
      <c r="Q2829" t="s">
        <v>20944</v>
      </c>
      <c r="R2829" t="s">
        <v>20945</v>
      </c>
      <c r="S2829" t="s">
        <v>20946</v>
      </c>
      <c r="T2829">
        <v>5.5</v>
      </c>
      <c r="U2829">
        <v>70013</v>
      </c>
      <c r="V2829" s="12">
        <f>W2829*1.09324733035956</f>
        <v>103858496.38415819</v>
      </c>
      <c r="W2829" s="3">
        <v>95000000</v>
      </c>
      <c r="X2829" s="13">
        <f>Y2829*1.09324733035956</f>
        <v>18829288.481325246</v>
      </c>
      <c r="Y2829" s="3">
        <v>17223265</v>
      </c>
      <c r="Z2829" s="13">
        <f>AA2829*1.09324733035956</f>
        <v>124825463.84640735</v>
      </c>
      <c r="AA2829" s="3">
        <v>114178613</v>
      </c>
      <c r="AB2829">
        <v>195</v>
      </c>
    </row>
    <row r="2830" spans="1:28" hidden="1" x14ac:dyDescent="0.2">
      <c r="A2830" t="s">
        <v>26052</v>
      </c>
      <c r="B2830" t="s">
        <v>26053</v>
      </c>
      <c r="C2830">
        <v>2011</v>
      </c>
      <c r="D2830" s="1">
        <v>40554</v>
      </c>
      <c r="E2830" t="s">
        <v>44041</v>
      </c>
      <c r="F2830" t="s">
        <v>44046</v>
      </c>
      <c r="H2830">
        <v>91</v>
      </c>
      <c r="I2830" t="s">
        <v>25</v>
      </c>
      <c r="J2830" t="s">
        <v>26</v>
      </c>
      <c r="M2830" t="s">
        <v>25484</v>
      </c>
      <c r="N2830" t="s">
        <v>25484</v>
      </c>
      <c r="O2830" t="s">
        <v>26054</v>
      </c>
      <c r="P2830" t="s">
        <v>26055</v>
      </c>
      <c r="Q2830" t="s">
        <v>26056</v>
      </c>
      <c r="R2830" t="s">
        <v>26057</v>
      </c>
      <c r="S2830" t="s">
        <v>26058</v>
      </c>
      <c r="T2830">
        <v>3.8</v>
      </c>
      <c r="U2830">
        <v>34980</v>
      </c>
      <c r="W2830"/>
      <c r="X2830"/>
      <c r="Y2830">
        <v>141877</v>
      </c>
      <c r="Z2830"/>
      <c r="AA2830">
        <v>170323</v>
      </c>
      <c r="AB2830">
        <v>266</v>
      </c>
    </row>
    <row r="2831" spans="1:28" x14ac:dyDescent="0.2">
      <c r="A2831" t="s">
        <v>3443</v>
      </c>
      <c r="B2831" t="s">
        <v>3444</v>
      </c>
      <c r="C2831">
        <v>2001</v>
      </c>
      <c r="D2831" s="1">
        <v>37561</v>
      </c>
      <c r="E2831" t="s">
        <v>16512</v>
      </c>
      <c r="F2831" t="s">
        <v>44031</v>
      </c>
      <c r="G2831" t="s">
        <v>44038</v>
      </c>
      <c r="H2831">
        <v>112</v>
      </c>
      <c r="I2831" t="s">
        <v>433</v>
      </c>
      <c r="J2831" t="s">
        <v>26</v>
      </c>
      <c r="M2831" t="s">
        <v>3445</v>
      </c>
      <c r="N2831" t="s">
        <v>3446</v>
      </c>
      <c r="O2831" t="s">
        <v>3447</v>
      </c>
      <c r="P2831" t="s">
        <v>2169</v>
      </c>
      <c r="Q2831" t="s">
        <v>3448</v>
      </c>
      <c r="R2831" t="s">
        <v>3449</v>
      </c>
      <c r="S2831" t="s">
        <v>3450</v>
      </c>
      <c r="T2831">
        <v>6.4</v>
      </c>
      <c r="U2831">
        <v>107375</v>
      </c>
      <c r="V2831" s="12">
        <f>W2831*1.46138339920949</f>
        <v>70146403.162055522</v>
      </c>
      <c r="W2831" s="3">
        <v>48000000</v>
      </c>
      <c r="X2831" s="13">
        <f>Y2831*1.46138339920949</f>
        <v>82740685.672529861</v>
      </c>
      <c r="Y2831" s="3">
        <v>56618055</v>
      </c>
      <c r="Z2831" s="13">
        <f>AA2831*1.46138339920949</f>
        <v>124946138.24434815</v>
      </c>
      <c r="AA2831" s="3">
        <v>85498534</v>
      </c>
      <c r="AB2831">
        <v>523</v>
      </c>
    </row>
    <row r="2832" spans="1:28" x14ac:dyDescent="0.2">
      <c r="A2832" t="s">
        <v>18139</v>
      </c>
      <c r="B2832" t="s">
        <v>18140</v>
      </c>
      <c r="C2832">
        <v>2011</v>
      </c>
      <c r="D2832" s="1">
        <v>40849</v>
      </c>
      <c r="E2832" t="s">
        <v>16512</v>
      </c>
      <c r="F2832" t="s">
        <v>44031</v>
      </c>
      <c r="G2832" t="s">
        <v>44032</v>
      </c>
      <c r="H2832">
        <v>108</v>
      </c>
      <c r="I2832" t="s">
        <v>360</v>
      </c>
      <c r="J2832" t="s">
        <v>26</v>
      </c>
      <c r="M2832" t="s">
        <v>18141</v>
      </c>
      <c r="N2832" t="s">
        <v>18142</v>
      </c>
      <c r="O2832" t="s">
        <v>18143</v>
      </c>
      <c r="P2832" t="s">
        <v>18144</v>
      </c>
      <c r="Q2832" t="s">
        <v>18145</v>
      </c>
      <c r="R2832" t="s">
        <v>18146</v>
      </c>
      <c r="S2832" t="s">
        <v>18147</v>
      </c>
      <c r="T2832">
        <v>5.9</v>
      </c>
      <c r="U2832">
        <v>52963</v>
      </c>
      <c r="V2832" s="12">
        <f>W2832*1.1505830469594</f>
        <v>34517491.408782005</v>
      </c>
      <c r="W2832" s="3">
        <v>30000000</v>
      </c>
      <c r="X2832" s="13">
        <f>Y2832*1.1505830469594</f>
        <v>26704238.617625274</v>
      </c>
      <c r="Y2832" s="3">
        <v>23209310</v>
      </c>
      <c r="Z2832" s="13">
        <f>AA2832*1.1505830469594</f>
        <v>124964030.82795803</v>
      </c>
      <c r="AA2832" s="3">
        <v>108609310</v>
      </c>
      <c r="AB2832">
        <v>235</v>
      </c>
    </row>
    <row r="2833" spans="1:28" x14ac:dyDescent="0.2">
      <c r="A2833" t="s">
        <v>3778</v>
      </c>
      <c r="B2833" t="s">
        <v>3779</v>
      </c>
      <c r="C2833">
        <v>2003</v>
      </c>
      <c r="D2833" t="s">
        <v>3780</v>
      </c>
      <c r="E2833" t="s">
        <v>16512</v>
      </c>
      <c r="F2833" t="s">
        <v>44031</v>
      </c>
      <c r="G2833" t="s">
        <v>44038</v>
      </c>
      <c r="H2833">
        <v>89</v>
      </c>
      <c r="I2833" t="s">
        <v>360</v>
      </c>
      <c r="J2833" t="s">
        <v>26</v>
      </c>
      <c r="M2833" t="s">
        <v>1677</v>
      </c>
      <c r="N2833" t="s">
        <v>3781</v>
      </c>
      <c r="O2833" t="s">
        <v>3782</v>
      </c>
      <c r="P2833" t="s">
        <v>3233</v>
      </c>
      <c r="Q2833" t="s">
        <v>3783</v>
      </c>
      <c r="R2833" t="s">
        <v>3784</v>
      </c>
      <c r="S2833" t="s">
        <v>3785</v>
      </c>
      <c r="T2833">
        <v>4.4000000000000004</v>
      </c>
      <c r="U2833">
        <v>29098</v>
      </c>
      <c r="V2833" s="12">
        <f>W2833*1.40658152173913</f>
        <v>84394891.304347798</v>
      </c>
      <c r="W2833" s="3">
        <v>60000000</v>
      </c>
      <c r="X2833" s="13">
        <f>Y2833*1.40658152173913</f>
        <v>94149482.114092365</v>
      </c>
      <c r="Y2833" s="3">
        <v>66934963</v>
      </c>
      <c r="Z2833" s="13">
        <f>AA2833*1.40658152173913</f>
        <v>125086044.277288</v>
      </c>
      <c r="AA2833" s="3">
        <v>88929111</v>
      </c>
      <c r="AB2833">
        <v>194</v>
      </c>
    </row>
    <row r="2834" spans="1:28" x14ac:dyDescent="0.2">
      <c r="A2834" t="s">
        <v>20268</v>
      </c>
      <c r="B2834" t="s">
        <v>20269</v>
      </c>
      <c r="C2834">
        <v>2010</v>
      </c>
      <c r="D2834" s="1">
        <v>40249</v>
      </c>
      <c r="E2834" t="s">
        <v>1045</v>
      </c>
      <c r="F2834" t="s">
        <v>44032</v>
      </c>
      <c r="G2834" t="s">
        <v>44036</v>
      </c>
      <c r="H2834">
        <v>114</v>
      </c>
      <c r="I2834" t="s">
        <v>25</v>
      </c>
      <c r="J2834" t="s">
        <v>26</v>
      </c>
      <c r="M2834" t="s">
        <v>20270</v>
      </c>
      <c r="N2834" t="s">
        <v>20271</v>
      </c>
      <c r="O2834" t="s">
        <v>20272</v>
      </c>
      <c r="P2834" t="s">
        <v>19314</v>
      </c>
      <c r="Q2834" t="s">
        <v>20273</v>
      </c>
      <c r="R2834" t="s">
        <v>20274</v>
      </c>
      <c r="S2834" t="s">
        <v>20275</v>
      </c>
      <c r="T2834">
        <v>6.5</v>
      </c>
      <c r="U2834">
        <v>120408</v>
      </c>
      <c r="V2834" s="12">
        <f>W2834*1.18690152988223</f>
        <v>45102258.135524742</v>
      </c>
      <c r="W2834" s="3">
        <v>38000000</v>
      </c>
      <c r="X2834" s="13">
        <f>Y2834*1.18690152988223</f>
        <v>63350490.535875998</v>
      </c>
      <c r="Y2834" s="3">
        <v>53374681</v>
      </c>
      <c r="Z2834" s="13">
        <f>AA2834*1.18690152988223</f>
        <v>125496340.11160414</v>
      </c>
      <c r="AA2834" s="3">
        <v>105734416</v>
      </c>
      <c r="AB2834">
        <v>116</v>
      </c>
    </row>
    <row r="2835" spans="1:28" hidden="1" x14ac:dyDescent="0.2">
      <c r="A2835" t="s">
        <v>21153</v>
      </c>
      <c r="B2835" t="s">
        <v>21154</v>
      </c>
      <c r="C2835">
        <v>2009</v>
      </c>
      <c r="D2835" t="s">
        <v>17284</v>
      </c>
      <c r="E2835" t="s">
        <v>44041</v>
      </c>
      <c r="F2835" t="s">
        <v>44032</v>
      </c>
      <c r="G2835" t="s">
        <v>44045</v>
      </c>
      <c r="H2835">
        <v>152</v>
      </c>
      <c r="I2835" t="s">
        <v>21155</v>
      </c>
      <c r="J2835" t="s">
        <v>74</v>
      </c>
      <c r="K2835" t="s">
        <v>26</v>
      </c>
      <c r="M2835" t="s">
        <v>21156</v>
      </c>
      <c r="N2835" t="s">
        <v>21157</v>
      </c>
      <c r="O2835" t="s">
        <v>21158</v>
      </c>
      <c r="P2835" t="s">
        <v>9933</v>
      </c>
      <c r="Q2835" t="s">
        <v>21159</v>
      </c>
      <c r="R2835" t="s">
        <v>21160</v>
      </c>
      <c r="S2835" t="s">
        <v>21161</v>
      </c>
      <c r="T2835">
        <v>7.8</v>
      </c>
      <c r="U2835">
        <v>206095</v>
      </c>
      <c r="V2835" s="12">
        <f>W2835*1.20636999678377</f>
        <v>15682809.958189011</v>
      </c>
      <c r="W2835" s="3">
        <v>13000000</v>
      </c>
      <c r="X2835" s="13">
        <f>Y2835*1.20636999678377</f>
        <v>12178510.200431611</v>
      </c>
      <c r="Y2835" s="3">
        <v>10095170</v>
      </c>
      <c r="Z2835" s="13">
        <f>AA2835*1.20636999678377</f>
        <v>125962158.11817992</v>
      </c>
      <c r="AA2835" s="3">
        <v>104414200</v>
      </c>
      <c r="AB2835">
        <v>318</v>
      </c>
    </row>
    <row r="2836" spans="1:28" x14ac:dyDescent="0.2">
      <c r="A2836" t="s">
        <v>22252</v>
      </c>
      <c r="B2836" t="s">
        <v>22253</v>
      </c>
      <c r="C2836">
        <v>2011</v>
      </c>
      <c r="D2836" t="s">
        <v>19468</v>
      </c>
      <c r="E2836" t="s">
        <v>44035</v>
      </c>
      <c r="F2836" t="s">
        <v>44032</v>
      </c>
      <c r="G2836" t="s">
        <v>44050</v>
      </c>
      <c r="H2836">
        <v>133</v>
      </c>
      <c r="I2836" t="s">
        <v>25</v>
      </c>
      <c r="J2836" t="s">
        <v>26</v>
      </c>
      <c r="M2836" t="s">
        <v>9761</v>
      </c>
      <c r="N2836" t="s">
        <v>22254</v>
      </c>
      <c r="O2836" t="s">
        <v>22255</v>
      </c>
      <c r="P2836" t="s">
        <v>852</v>
      </c>
      <c r="Q2836" t="s">
        <v>22256</v>
      </c>
      <c r="R2836" t="s">
        <v>22257</v>
      </c>
      <c r="S2836" t="s">
        <v>22258</v>
      </c>
      <c r="T2836">
        <v>7.6</v>
      </c>
      <c r="U2836">
        <v>354575</v>
      </c>
      <c r="V2836" s="12">
        <f>W2836*1.1505830469594</f>
        <v>57529152.347970001</v>
      </c>
      <c r="W2836" s="3">
        <v>50000000</v>
      </c>
      <c r="X2836" s="13">
        <f>Y2836*1.1505830469594</f>
        <v>86990397.352224544</v>
      </c>
      <c r="Y2836" s="3">
        <v>75605492</v>
      </c>
      <c r="Z2836" s="13">
        <f>AA2836*1.1505830469594</f>
        <v>126801403.79914579</v>
      </c>
      <c r="AA2836" s="3">
        <v>110206216</v>
      </c>
      <c r="AB2836">
        <v>417</v>
      </c>
    </row>
    <row r="2837" spans="1:28" x14ac:dyDescent="0.2">
      <c r="A2837" t="s">
        <v>9636</v>
      </c>
      <c r="B2837" t="s">
        <v>9637</v>
      </c>
      <c r="C2837">
        <v>2005</v>
      </c>
      <c r="D2837" t="s">
        <v>8795</v>
      </c>
      <c r="E2837" t="s">
        <v>1045</v>
      </c>
      <c r="F2837" t="s">
        <v>44044</v>
      </c>
      <c r="G2837" t="s">
        <v>44032</v>
      </c>
      <c r="H2837">
        <v>118</v>
      </c>
      <c r="I2837" t="s">
        <v>25</v>
      </c>
      <c r="J2837" t="s">
        <v>26</v>
      </c>
      <c r="K2837" t="s">
        <v>75</v>
      </c>
      <c r="M2837" t="s">
        <v>4177</v>
      </c>
      <c r="N2837" t="s">
        <v>9638</v>
      </c>
      <c r="O2837" t="s">
        <v>9639</v>
      </c>
      <c r="P2837" t="s">
        <v>1318</v>
      </c>
      <c r="Q2837" t="s">
        <v>9640</v>
      </c>
      <c r="R2837" t="s">
        <v>9641</v>
      </c>
      <c r="S2837" t="s">
        <v>9642</v>
      </c>
      <c r="T2837">
        <v>5.6</v>
      </c>
      <c r="U2837">
        <v>66612</v>
      </c>
      <c r="V2837" s="12">
        <f>W2837*1.32519713261649</f>
        <v>70235448.028673962</v>
      </c>
      <c r="W2837" s="3">
        <v>53000000</v>
      </c>
      <c r="X2837" s="13">
        <f>Y2837*1.32519713261649</f>
        <v>74273295.862616628</v>
      </c>
      <c r="Y2837" s="3">
        <v>56046979</v>
      </c>
      <c r="Z2837" s="13">
        <f>AA2837*1.32519713261649</f>
        <v>126905801.85189988</v>
      </c>
      <c r="AA2837" s="3">
        <v>95763716</v>
      </c>
      <c r="AB2837">
        <v>327</v>
      </c>
    </row>
    <row r="2838" spans="1:28" x14ac:dyDescent="0.2">
      <c r="A2838" t="s">
        <v>22282</v>
      </c>
      <c r="B2838" t="s">
        <v>22283</v>
      </c>
      <c r="C2838">
        <v>2010</v>
      </c>
      <c r="D2838" s="1">
        <v>40664</v>
      </c>
      <c r="E2838" t="s">
        <v>176</v>
      </c>
      <c r="F2838" t="s">
        <v>44034</v>
      </c>
      <c r="G2838" t="s">
        <v>44036</v>
      </c>
      <c r="H2838">
        <v>129</v>
      </c>
      <c r="I2838" t="s">
        <v>25</v>
      </c>
      <c r="J2838" t="s">
        <v>26</v>
      </c>
      <c r="K2838" t="s">
        <v>27</v>
      </c>
      <c r="L2838" t="s">
        <v>307</v>
      </c>
      <c r="M2838" t="s">
        <v>1354</v>
      </c>
      <c r="N2838" t="s">
        <v>12890</v>
      </c>
      <c r="O2838" t="s">
        <v>22284</v>
      </c>
      <c r="P2838" t="s">
        <v>7533</v>
      </c>
      <c r="Q2838" t="s">
        <v>22285</v>
      </c>
      <c r="R2838" t="s">
        <v>22286</v>
      </c>
      <c r="S2838" t="s">
        <v>22287</v>
      </c>
      <c r="T2838">
        <v>6.4</v>
      </c>
      <c r="U2838">
        <v>89563</v>
      </c>
      <c r="V2838" s="12">
        <f>W2838*1.18690152988223</f>
        <v>59345076.494111501</v>
      </c>
      <c r="W2838" s="3">
        <v>50000000</v>
      </c>
      <c r="X2838" s="13">
        <f>Y2838*1.18690152988223</f>
        <v>38867394.371863127</v>
      </c>
      <c r="Y2838" s="3">
        <v>32746941</v>
      </c>
      <c r="Z2838" s="13">
        <f>AA2838*1.18690152988223</f>
        <v>126946631.70758866</v>
      </c>
      <c r="AA2838" s="3">
        <v>106956330</v>
      </c>
      <c r="AB2838">
        <v>352</v>
      </c>
    </row>
    <row r="2839" spans="1:28" x14ac:dyDescent="0.2">
      <c r="A2839" t="s">
        <v>6183</v>
      </c>
      <c r="B2839" t="s">
        <v>6184</v>
      </c>
      <c r="C2839">
        <v>2003</v>
      </c>
      <c r="D2839" t="s">
        <v>3780</v>
      </c>
      <c r="E2839" t="s">
        <v>44054</v>
      </c>
      <c r="F2839" t="s">
        <v>44042</v>
      </c>
      <c r="H2839">
        <v>90</v>
      </c>
      <c r="I2839" t="s">
        <v>25</v>
      </c>
      <c r="J2839" t="s">
        <v>26</v>
      </c>
      <c r="M2839" t="s">
        <v>28</v>
      </c>
      <c r="N2839" t="s">
        <v>6185</v>
      </c>
      <c r="O2839" t="s">
        <v>6186</v>
      </c>
      <c r="P2839" t="s">
        <v>500</v>
      </c>
      <c r="Q2839" t="s">
        <v>6187</v>
      </c>
      <c r="R2839" t="s">
        <v>6188</v>
      </c>
      <c r="S2839" t="s">
        <v>6189</v>
      </c>
      <c r="T2839">
        <v>7.3</v>
      </c>
      <c r="U2839">
        <v>222620</v>
      </c>
      <c r="V2839" s="12">
        <f>W2839*1.40658152173913</f>
        <v>39384282.608695641</v>
      </c>
      <c r="W2839" s="3">
        <v>28000000</v>
      </c>
      <c r="X2839" s="13">
        <f>Y2839*1.40658152173913</f>
        <v>73366639.520086929</v>
      </c>
      <c r="Y2839" s="3">
        <v>52159536</v>
      </c>
      <c r="Z2839" s="13">
        <f>AA2839*1.40658152173913</f>
        <v>126957395.49834779</v>
      </c>
      <c r="AA2839" s="3">
        <v>90259536</v>
      </c>
      <c r="AB2839">
        <v>777</v>
      </c>
    </row>
    <row r="2840" spans="1:28" x14ac:dyDescent="0.2">
      <c r="A2840" t="s">
        <v>42401</v>
      </c>
      <c r="B2840" t="s">
        <v>42402</v>
      </c>
      <c r="C2840">
        <v>2019</v>
      </c>
      <c r="D2840" t="s">
        <v>23620</v>
      </c>
      <c r="E2840" t="s">
        <v>16512</v>
      </c>
      <c r="F2840" t="s">
        <v>44031</v>
      </c>
      <c r="G2840" t="s">
        <v>44032</v>
      </c>
      <c r="H2840">
        <v>138</v>
      </c>
      <c r="I2840" t="s">
        <v>42403</v>
      </c>
      <c r="J2840" t="s">
        <v>26</v>
      </c>
      <c r="K2840" t="s">
        <v>934</v>
      </c>
      <c r="L2840" t="s">
        <v>209</v>
      </c>
      <c r="M2840" t="s">
        <v>1398</v>
      </c>
      <c r="N2840" t="s">
        <v>42404</v>
      </c>
      <c r="O2840" t="s">
        <v>42405</v>
      </c>
      <c r="P2840" t="s">
        <v>35315</v>
      </c>
      <c r="Q2840" t="s">
        <v>42406</v>
      </c>
      <c r="R2840" t="s">
        <v>42407</v>
      </c>
      <c r="S2840" t="s">
        <v>42408</v>
      </c>
      <c r="T2840">
        <v>6.7</v>
      </c>
      <c r="U2840">
        <v>57789</v>
      </c>
      <c r="V2840" s="12">
        <f>W2840*1.01233684194057</f>
        <v>101233684.194057</v>
      </c>
      <c r="W2840" s="3">
        <v>100000000</v>
      </c>
      <c r="X2840" s="13">
        <f>Y2840*1.01233684194057</f>
        <v>57548112.011100881</v>
      </c>
      <c r="Y2840" s="3">
        <v>56846802</v>
      </c>
      <c r="Z2840" s="13">
        <f>AA2840*1.01233684194057</f>
        <v>127169738.89952178</v>
      </c>
      <c r="AA2840" s="3">
        <v>125619985</v>
      </c>
      <c r="AB2840">
        <v>946</v>
      </c>
    </row>
    <row r="2841" spans="1:28" hidden="1" x14ac:dyDescent="0.2">
      <c r="A2841" t="s">
        <v>26132</v>
      </c>
      <c r="B2841" t="s">
        <v>26133</v>
      </c>
      <c r="C2841">
        <v>2011</v>
      </c>
      <c r="D2841" t="s">
        <v>20304</v>
      </c>
      <c r="E2841" t="s">
        <v>176</v>
      </c>
      <c r="F2841" t="s">
        <v>44046</v>
      </c>
      <c r="G2841" t="s">
        <v>44033</v>
      </c>
      <c r="H2841">
        <v>112</v>
      </c>
      <c r="I2841" t="s">
        <v>26134</v>
      </c>
      <c r="J2841" t="s">
        <v>26</v>
      </c>
      <c r="M2841" t="s">
        <v>14497</v>
      </c>
      <c r="N2841" t="s">
        <v>26135</v>
      </c>
      <c r="O2841" t="s">
        <v>26136</v>
      </c>
      <c r="P2841" t="s">
        <v>15972</v>
      </c>
      <c r="Q2841" t="s">
        <v>26137</v>
      </c>
      <c r="R2841" t="s">
        <v>26138</v>
      </c>
      <c r="S2841" t="s">
        <v>26139</v>
      </c>
      <c r="T2841">
        <v>5.8</v>
      </c>
      <c r="U2841">
        <v>34931</v>
      </c>
      <c r="W2841">
        <v>3000000</v>
      </c>
      <c r="X2841"/>
      <c r="Y2841"/>
      <c r="Z2841"/>
      <c r="AA2841">
        <v>145676</v>
      </c>
      <c r="AB2841">
        <v>267</v>
      </c>
    </row>
    <row r="2842" spans="1:28" x14ac:dyDescent="0.2">
      <c r="A2842" t="s">
        <v>16764</v>
      </c>
      <c r="B2842" t="s">
        <v>16765</v>
      </c>
      <c r="C2842">
        <v>2008</v>
      </c>
      <c r="D2842" t="s">
        <v>15798</v>
      </c>
      <c r="E2842" t="s">
        <v>1045</v>
      </c>
      <c r="F2842" t="s">
        <v>44032</v>
      </c>
      <c r="G2842" t="s">
        <v>44036</v>
      </c>
      <c r="H2842">
        <v>111</v>
      </c>
      <c r="I2842" t="s">
        <v>25</v>
      </c>
      <c r="J2842" t="s">
        <v>26</v>
      </c>
      <c r="K2842" t="s">
        <v>4633</v>
      </c>
      <c r="L2842" t="s">
        <v>307</v>
      </c>
      <c r="M2842" t="s">
        <v>16766</v>
      </c>
      <c r="N2842" t="s">
        <v>16767</v>
      </c>
      <c r="O2842" t="s">
        <v>16768</v>
      </c>
      <c r="P2842" t="s">
        <v>16767</v>
      </c>
      <c r="Q2842" t="s">
        <v>16769</v>
      </c>
      <c r="R2842" t="s">
        <v>16770</v>
      </c>
      <c r="S2842" t="s">
        <v>16771</v>
      </c>
      <c r="T2842">
        <v>7.1</v>
      </c>
      <c r="U2842">
        <v>259276</v>
      </c>
      <c r="V2842" s="12">
        <f>W2842*1.20207800169993</f>
        <v>36062340.050997898</v>
      </c>
      <c r="W2842" s="3">
        <v>30000000</v>
      </c>
      <c r="X2842" s="13">
        <f>Y2842*1.20207800169993</f>
        <v>75938228.085502759</v>
      </c>
      <c r="Y2842" s="3">
        <v>63172463</v>
      </c>
      <c r="Z2842" s="13">
        <f>AA2842*1.20207800169993</f>
        <v>127219830.08795512</v>
      </c>
      <c r="AA2842" s="3">
        <v>105833257</v>
      </c>
      <c r="AB2842">
        <v>371</v>
      </c>
    </row>
    <row r="2843" spans="1:28" x14ac:dyDescent="0.2">
      <c r="A2843" t="s">
        <v>8624</v>
      </c>
      <c r="B2843" t="s">
        <v>8625</v>
      </c>
      <c r="C2843">
        <v>2004</v>
      </c>
      <c r="D2843" t="s">
        <v>7630</v>
      </c>
      <c r="E2843" t="s">
        <v>176</v>
      </c>
      <c r="F2843" t="s">
        <v>44045</v>
      </c>
      <c r="G2843" t="s">
        <v>44042</v>
      </c>
      <c r="H2843">
        <v>96</v>
      </c>
      <c r="I2843" t="s">
        <v>25</v>
      </c>
      <c r="J2843" t="s">
        <v>26</v>
      </c>
      <c r="M2843" t="s">
        <v>3798</v>
      </c>
      <c r="N2843" t="s">
        <v>8626</v>
      </c>
      <c r="O2843" t="s">
        <v>8627</v>
      </c>
      <c r="P2843" t="s">
        <v>125</v>
      </c>
      <c r="Q2843" t="s">
        <v>8628</v>
      </c>
      <c r="R2843" t="s">
        <v>8629</v>
      </c>
      <c r="S2843" t="s">
        <v>8630</v>
      </c>
      <c r="T2843">
        <v>6.6</v>
      </c>
      <c r="U2843">
        <v>178782</v>
      </c>
      <c r="V2843" s="12">
        <f>W2843*1.37009528851244</f>
        <v>54803811.540497601</v>
      </c>
      <c r="W2843" s="3">
        <v>40000000</v>
      </c>
      <c r="X2843" s="13">
        <f>Y2843*1.37009528851244</f>
        <v>65795949.030704051</v>
      </c>
      <c r="Y2843" s="3">
        <v>48022900</v>
      </c>
      <c r="Z2843" s="13">
        <f>AA2843*1.37009528851244</f>
        <v>127299897.82785067</v>
      </c>
      <c r="AA2843" s="3">
        <v>92913171</v>
      </c>
      <c r="AB2843">
        <v>564</v>
      </c>
    </row>
    <row r="2844" spans="1:28" x14ac:dyDescent="0.2">
      <c r="A2844" t="s">
        <v>38870</v>
      </c>
      <c r="B2844" t="s">
        <v>38871</v>
      </c>
      <c r="C2844">
        <v>2016</v>
      </c>
      <c r="D2844" t="s">
        <v>25525</v>
      </c>
      <c r="E2844" t="s">
        <v>1045</v>
      </c>
      <c r="H2844">
        <v>111</v>
      </c>
      <c r="I2844" t="s">
        <v>38872</v>
      </c>
      <c r="J2844" t="s">
        <v>26</v>
      </c>
      <c r="K2844" t="s">
        <v>5570</v>
      </c>
      <c r="M2844" t="s">
        <v>7788</v>
      </c>
      <c r="N2844" t="s">
        <v>38873</v>
      </c>
      <c r="O2844" t="s">
        <v>38874</v>
      </c>
      <c r="P2844" t="s">
        <v>28058</v>
      </c>
      <c r="Q2844" t="s">
        <v>38875</v>
      </c>
      <c r="R2844" t="s">
        <v>38876</v>
      </c>
      <c r="S2844" t="s">
        <v>38877</v>
      </c>
      <c r="T2844">
        <v>6.2</v>
      </c>
      <c r="U2844">
        <v>98506</v>
      </c>
      <c r="V2844" s="12">
        <f>W2844*1.07834771485832</f>
        <v>40977213.16461616</v>
      </c>
      <c r="W2844" s="3">
        <v>38000000</v>
      </c>
      <c r="X2844" s="13">
        <f>Y2844*1.07834771485832</f>
        <v>65050016.784702316</v>
      </c>
      <c r="Y2844" s="3">
        <v>60323786</v>
      </c>
      <c r="Z2844" s="13">
        <f>AA2844*1.07834771485832</f>
        <v>127355803.62229058</v>
      </c>
      <c r="AA2844" s="3">
        <v>118102725</v>
      </c>
      <c r="AB2844">
        <v>221</v>
      </c>
    </row>
    <row r="2845" spans="1:28" hidden="1" x14ac:dyDescent="0.2">
      <c r="A2845" t="s">
        <v>26163</v>
      </c>
      <c r="B2845" t="s">
        <v>26164</v>
      </c>
      <c r="C2845">
        <v>2011</v>
      </c>
      <c r="D2845" s="1">
        <v>40734</v>
      </c>
      <c r="E2845" t="s">
        <v>44041</v>
      </c>
      <c r="F2845" t="s">
        <v>44032</v>
      </c>
      <c r="G2845" t="s">
        <v>44045</v>
      </c>
      <c r="H2845">
        <v>103</v>
      </c>
      <c r="I2845" t="s">
        <v>26165</v>
      </c>
      <c r="J2845" t="s">
        <v>26</v>
      </c>
      <c r="M2845" t="s">
        <v>26166</v>
      </c>
      <c r="N2845" t="s">
        <v>26167</v>
      </c>
      <c r="O2845" t="s">
        <v>26168</v>
      </c>
      <c r="P2845" t="s">
        <v>6695</v>
      </c>
      <c r="Q2845" t="s">
        <v>26169</v>
      </c>
      <c r="R2845" t="s">
        <v>26170</v>
      </c>
      <c r="S2845" t="s">
        <v>26171</v>
      </c>
      <c r="T2845">
        <v>5.7</v>
      </c>
      <c r="U2845">
        <v>18236</v>
      </c>
      <c r="W2845">
        <v>10000000</v>
      </c>
      <c r="X2845"/>
      <c r="Y2845"/>
      <c r="Z2845"/>
      <c r="AA2845">
        <v>93759</v>
      </c>
      <c r="AB2845">
        <v>76</v>
      </c>
    </row>
    <row r="2846" spans="1:28" hidden="1" x14ac:dyDescent="0.2">
      <c r="A2846" t="s">
        <v>26172</v>
      </c>
      <c r="B2846" t="s">
        <v>26173</v>
      </c>
      <c r="C2846">
        <v>2017</v>
      </c>
      <c r="D2846" t="s">
        <v>26174</v>
      </c>
      <c r="E2846" t="s">
        <v>16512</v>
      </c>
      <c r="F2846" t="s">
        <v>44031</v>
      </c>
      <c r="G2846" t="s">
        <v>44044</v>
      </c>
      <c r="H2846">
        <v>123</v>
      </c>
      <c r="I2846" t="s">
        <v>26175</v>
      </c>
      <c r="J2846" t="s">
        <v>26</v>
      </c>
      <c r="M2846" t="s">
        <v>23319</v>
      </c>
      <c r="N2846" t="s">
        <v>26176</v>
      </c>
      <c r="O2846" t="s">
        <v>26177</v>
      </c>
      <c r="P2846" t="s">
        <v>25242</v>
      </c>
      <c r="Q2846" t="s">
        <v>26178</v>
      </c>
      <c r="R2846" t="s">
        <v>26179</v>
      </c>
      <c r="S2846" t="s">
        <v>26180</v>
      </c>
      <c r="T2846">
        <v>6.9</v>
      </c>
      <c r="U2846">
        <v>99407</v>
      </c>
      <c r="W2846"/>
      <c r="X2846"/>
      <c r="Y2846"/>
      <c r="Z2846"/>
      <c r="AA2846">
        <v>27975429</v>
      </c>
      <c r="AB2846">
        <v>445</v>
      </c>
    </row>
    <row r="2847" spans="1:28" x14ac:dyDescent="0.2">
      <c r="A2847" t="s">
        <v>14055</v>
      </c>
      <c r="B2847" t="s">
        <v>14056</v>
      </c>
      <c r="C2847">
        <v>2006</v>
      </c>
      <c r="D2847" t="s">
        <v>1859</v>
      </c>
      <c r="E2847" t="s">
        <v>1045</v>
      </c>
      <c r="F2847" t="s">
        <v>44040</v>
      </c>
      <c r="G2847" t="s">
        <v>44050</v>
      </c>
      <c r="H2847">
        <v>92</v>
      </c>
      <c r="I2847" t="s">
        <v>2371</v>
      </c>
      <c r="J2847" t="s">
        <v>26</v>
      </c>
      <c r="K2847" t="s">
        <v>308</v>
      </c>
      <c r="M2847" t="s">
        <v>9437</v>
      </c>
      <c r="N2847" t="s">
        <v>9438</v>
      </c>
      <c r="O2847" t="s">
        <v>14057</v>
      </c>
      <c r="P2847" t="s">
        <v>7317</v>
      </c>
      <c r="Q2847" t="s">
        <v>14058</v>
      </c>
      <c r="R2847" t="s">
        <v>14059</v>
      </c>
      <c r="S2847" t="s">
        <v>14060</v>
      </c>
      <c r="T2847">
        <v>5.8</v>
      </c>
      <c r="U2847">
        <v>80182</v>
      </c>
      <c r="V2847" s="12">
        <f>W2847*1.28378472222222</f>
        <v>44932465.277777702</v>
      </c>
      <c r="W2847" s="3">
        <v>35000000</v>
      </c>
      <c r="X2847" s="13">
        <f>Y2847*1.28378472222222</f>
        <v>102956958.16628455</v>
      </c>
      <c r="Y2847" s="3">
        <v>80197993</v>
      </c>
      <c r="Z2847" s="13">
        <f>AA2847*1.28378472222222</f>
        <v>127422643.14513868</v>
      </c>
      <c r="AA2847" s="3">
        <v>99255460</v>
      </c>
      <c r="AB2847">
        <v>490</v>
      </c>
    </row>
    <row r="2848" spans="1:28" x14ac:dyDescent="0.2">
      <c r="A2848" t="s">
        <v>16179</v>
      </c>
      <c r="B2848" t="s">
        <v>16180</v>
      </c>
      <c r="C2848">
        <v>2009</v>
      </c>
      <c r="D2848" t="s">
        <v>16181</v>
      </c>
      <c r="E2848" t="s">
        <v>44037</v>
      </c>
      <c r="F2848" t="s">
        <v>44031</v>
      </c>
      <c r="G2848" t="s">
        <v>44038</v>
      </c>
      <c r="H2848">
        <v>91</v>
      </c>
      <c r="I2848" t="s">
        <v>16182</v>
      </c>
      <c r="J2848" t="s">
        <v>26</v>
      </c>
      <c r="K2848" t="s">
        <v>308</v>
      </c>
      <c r="M2848" t="s">
        <v>16183</v>
      </c>
      <c r="N2848" t="s">
        <v>16184</v>
      </c>
      <c r="O2848" t="s">
        <v>16185</v>
      </c>
      <c r="P2848" t="s">
        <v>4689</v>
      </c>
      <c r="Q2848" t="s">
        <v>16186</v>
      </c>
      <c r="R2848" t="s">
        <v>16187</v>
      </c>
      <c r="S2848" t="s">
        <v>16188</v>
      </c>
      <c r="T2848">
        <v>6</v>
      </c>
      <c r="U2848">
        <v>49915</v>
      </c>
      <c r="V2848" s="12">
        <f>W2848*1.20636999678377</f>
        <v>84445899.774863899</v>
      </c>
      <c r="W2848" s="3">
        <v>70000000</v>
      </c>
      <c r="X2848" s="13">
        <f>Y2848*1.20636999678377</f>
        <v>50901648.026494198</v>
      </c>
      <c r="Y2848" s="3">
        <v>42194060</v>
      </c>
      <c r="Z2848" s="13">
        <f>AA2848*1.20636999678377</f>
        <v>127449494.09995462</v>
      </c>
      <c r="AA2848" s="3">
        <v>105647102</v>
      </c>
      <c r="AB2848">
        <v>74</v>
      </c>
    </row>
    <row r="2849" spans="1:28" x14ac:dyDescent="0.2">
      <c r="A2849" t="s">
        <v>12085</v>
      </c>
      <c r="B2849" t="s">
        <v>12086</v>
      </c>
      <c r="C2849">
        <v>2005</v>
      </c>
      <c r="D2849" t="s">
        <v>9356</v>
      </c>
      <c r="E2849" t="s">
        <v>12087</v>
      </c>
      <c r="H2849">
        <v>85</v>
      </c>
      <c r="I2849" t="s">
        <v>25</v>
      </c>
      <c r="J2849" t="s">
        <v>26</v>
      </c>
      <c r="K2849" t="s">
        <v>75</v>
      </c>
      <c r="M2849" t="s">
        <v>350</v>
      </c>
      <c r="N2849" t="s">
        <v>12088</v>
      </c>
      <c r="O2849" t="s">
        <v>12089</v>
      </c>
      <c r="P2849" t="s">
        <v>12090</v>
      </c>
      <c r="Q2849" t="s">
        <v>12091</v>
      </c>
      <c r="R2849" t="s">
        <v>12092</v>
      </c>
      <c r="S2849" t="s">
        <v>12093</v>
      </c>
      <c r="T2849">
        <v>6.4</v>
      </c>
      <c r="U2849">
        <v>111273</v>
      </c>
      <c r="V2849" s="12">
        <f>W2849*1.32519713261649</f>
        <v>34455125.448028736</v>
      </c>
      <c r="W2849" s="3">
        <v>26000000</v>
      </c>
      <c r="X2849" s="13">
        <f>Y2849*1.32519713261649</f>
        <v>76718051.337598711</v>
      </c>
      <c r="Y2849" s="3">
        <v>57891803</v>
      </c>
      <c r="Z2849" s="13">
        <f>AA2849*1.32519713261649</f>
        <v>127561091.95602174</v>
      </c>
      <c r="AA2849" s="3">
        <v>96258201</v>
      </c>
      <c r="AB2849">
        <v>706</v>
      </c>
    </row>
    <row r="2850" spans="1:28" x14ac:dyDescent="0.2">
      <c r="A2850" t="s">
        <v>38207</v>
      </c>
      <c r="B2850" t="s">
        <v>38208</v>
      </c>
      <c r="C2850">
        <v>2016</v>
      </c>
      <c r="D2850" t="s">
        <v>23434</v>
      </c>
      <c r="E2850" t="s">
        <v>16512</v>
      </c>
      <c r="F2850" t="s">
        <v>44046</v>
      </c>
      <c r="G2850" t="s">
        <v>44033</v>
      </c>
      <c r="H2850">
        <v>108</v>
      </c>
      <c r="I2850" t="s">
        <v>1026</v>
      </c>
      <c r="J2850" t="s">
        <v>26</v>
      </c>
      <c r="K2850" t="s">
        <v>75</v>
      </c>
      <c r="L2850" t="s">
        <v>13503</v>
      </c>
      <c r="M2850" t="s">
        <v>32000</v>
      </c>
      <c r="N2850" t="s">
        <v>32000</v>
      </c>
      <c r="O2850" t="s">
        <v>38209</v>
      </c>
      <c r="P2850" t="s">
        <v>28463</v>
      </c>
      <c r="Q2850" t="s">
        <v>38210</v>
      </c>
      <c r="R2850" t="s">
        <v>38211</v>
      </c>
      <c r="S2850" t="s">
        <v>38212</v>
      </c>
      <c r="T2850">
        <v>6</v>
      </c>
      <c r="U2850">
        <v>87759</v>
      </c>
      <c r="V2850" s="12">
        <f>W2850*1.07834771485832</f>
        <v>10783477.1485832</v>
      </c>
      <c r="W2850" s="3">
        <v>10000000</v>
      </c>
      <c r="X2850" s="13">
        <f>Y2850*1.07834771485832</f>
        <v>85419561.91746518</v>
      </c>
      <c r="Y2850" s="3">
        <v>79213375</v>
      </c>
      <c r="Z2850" s="13">
        <f>AA2850*1.07834771485832</f>
        <v>127878969.40789267</v>
      </c>
      <c r="AA2850" s="3">
        <v>118587880</v>
      </c>
      <c r="AB2850">
        <v>241</v>
      </c>
    </row>
    <row r="2851" spans="1:28" hidden="1" x14ac:dyDescent="0.2">
      <c r="A2851" t="s">
        <v>26214</v>
      </c>
      <c r="B2851" t="s">
        <v>26215</v>
      </c>
      <c r="C2851">
        <v>2013</v>
      </c>
      <c r="D2851" t="s">
        <v>26216</v>
      </c>
      <c r="E2851" t="s">
        <v>44041</v>
      </c>
      <c r="F2851" t="s">
        <v>44032</v>
      </c>
      <c r="G2851" t="s">
        <v>44042</v>
      </c>
      <c r="H2851">
        <v>116</v>
      </c>
      <c r="I2851" t="s">
        <v>9672</v>
      </c>
      <c r="J2851" t="s">
        <v>26</v>
      </c>
      <c r="M2851" t="s">
        <v>26217</v>
      </c>
      <c r="N2851" t="s">
        <v>26218</v>
      </c>
      <c r="O2851" t="s">
        <v>26219</v>
      </c>
      <c r="P2851" t="s">
        <v>17066</v>
      </c>
      <c r="Q2851" t="s">
        <v>26220</v>
      </c>
      <c r="R2851" t="s">
        <v>26221</v>
      </c>
      <c r="S2851" t="s">
        <v>26222</v>
      </c>
      <c r="T2851">
        <v>5.8</v>
      </c>
      <c r="U2851">
        <v>10271</v>
      </c>
      <c r="W2851"/>
      <c r="X2851"/>
      <c r="Y2851">
        <v>18642</v>
      </c>
      <c r="Z2851"/>
      <c r="AA2851">
        <v>18642</v>
      </c>
      <c r="AB2851">
        <v>56</v>
      </c>
    </row>
    <row r="2852" spans="1:28" x14ac:dyDescent="0.2">
      <c r="A2852" t="s">
        <v>17979</v>
      </c>
      <c r="B2852" t="s">
        <v>17980</v>
      </c>
      <c r="C2852">
        <v>2008</v>
      </c>
      <c r="D2852" s="1">
        <v>39788</v>
      </c>
      <c r="E2852" t="s">
        <v>1045</v>
      </c>
      <c r="F2852" t="s">
        <v>44036</v>
      </c>
      <c r="H2852">
        <v>101</v>
      </c>
      <c r="I2852" t="s">
        <v>229</v>
      </c>
      <c r="J2852" t="s">
        <v>26</v>
      </c>
      <c r="M2852" t="s">
        <v>17981</v>
      </c>
      <c r="N2852" t="s">
        <v>17982</v>
      </c>
      <c r="O2852" t="s">
        <v>17983</v>
      </c>
      <c r="P2852" t="s">
        <v>17984</v>
      </c>
      <c r="Q2852" t="s">
        <v>17985</v>
      </c>
      <c r="R2852" t="s">
        <v>17986</v>
      </c>
      <c r="S2852" t="s">
        <v>17987</v>
      </c>
      <c r="T2852">
        <v>5.9</v>
      </c>
      <c r="U2852">
        <v>66645</v>
      </c>
      <c r="V2852" s="12">
        <f>W2852*1.20207800169993</f>
        <v>48083120.067997195</v>
      </c>
      <c r="W2852" s="3">
        <v>40000000</v>
      </c>
      <c r="X2852" s="13">
        <f>Y2852*1.20207800169993</f>
        <v>55310895.339470424</v>
      </c>
      <c r="Y2852" s="3">
        <v>46012734</v>
      </c>
      <c r="Z2852" s="13">
        <f>AA2852*1.20207800169993</f>
        <v>127910321.72330159</v>
      </c>
      <c r="AA2852" s="3">
        <v>106407672</v>
      </c>
      <c r="AB2852">
        <v>116</v>
      </c>
    </row>
    <row r="2853" spans="1:28" x14ac:dyDescent="0.2">
      <c r="A2853" t="s">
        <v>6175</v>
      </c>
      <c r="B2853" t="s">
        <v>6176</v>
      </c>
      <c r="C2853">
        <v>2003</v>
      </c>
      <c r="D2853" t="s">
        <v>3157</v>
      </c>
      <c r="E2853" t="s">
        <v>3496</v>
      </c>
      <c r="F2853" t="s">
        <v>44042</v>
      </c>
      <c r="H2853">
        <v>90</v>
      </c>
      <c r="I2853" t="s">
        <v>433</v>
      </c>
      <c r="J2853" t="s">
        <v>26</v>
      </c>
      <c r="M2853" t="s">
        <v>6177</v>
      </c>
      <c r="N2853" t="s">
        <v>5366</v>
      </c>
      <c r="O2853" t="s">
        <v>6178</v>
      </c>
      <c r="P2853" t="s">
        <v>6179</v>
      </c>
      <c r="Q2853" t="s">
        <v>6180</v>
      </c>
      <c r="R2853" t="s">
        <v>6181</v>
      </c>
      <c r="S2853" t="s">
        <v>6182</v>
      </c>
      <c r="T2853">
        <v>6.2</v>
      </c>
      <c r="U2853">
        <v>149294</v>
      </c>
      <c r="V2853" s="12">
        <f>W2853*1.40658152173913</f>
        <v>36571119.565217383</v>
      </c>
      <c r="W2853" s="3">
        <v>26000000</v>
      </c>
      <c r="X2853" s="13">
        <f>Y2853*1.40658152173913</f>
        <v>66054775.850836933</v>
      </c>
      <c r="Y2853" s="3">
        <v>46961214</v>
      </c>
      <c r="Z2853" s="13">
        <f>AA2853*1.40658152173913</f>
        <v>127916111.61749452</v>
      </c>
      <c r="AA2853" s="3">
        <v>90941129</v>
      </c>
      <c r="AB2853">
        <v>497</v>
      </c>
    </row>
    <row r="2854" spans="1:28" hidden="1" x14ac:dyDescent="0.2">
      <c r="A2854" t="s">
        <v>26236</v>
      </c>
      <c r="B2854" t="s">
        <v>26237</v>
      </c>
      <c r="C2854">
        <v>2016</v>
      </c>
      <c r="D2854" s="1">
        <v>42685</v>
      </c>
      <c r="E2854" t="s">
        <v>16512</v>
      </c>
      <c r="F2854" t="s">
        <v>44038</v>
      </c>
      <c r="G2854" t="s">
        <v>44044</v>
      </c>
      <c r="H2854">
        <v>98</v>
      </c>
      <c r="I2854" t="s">
        <v>25</v>
      </c>
      <c r="J2854" t="s">
        <v>26</v>
      </c>
      <c r="M2854" t="s">
        <v>10034</v>
      </c>
      <c r="N2854" t="s">
        <v>26238</v>
      </c>
      <c r="O2854" t="s">
        <v>26239</v>
      </c>
      <c r="P2854" t="s">
        <v>11581</v>
      </c>
      <c r="Q2854" t="s">
        <v>26240</v>
      </c>
      <c r="R2854" t="s">
        <v>26241</v>
      </c>
      <c r="S2854" t="s">
        <v>26242</v>
      </c>
      <c r="T2854">
        <v>5.9</v>
      </c>
      <c r="U2854">
        <v>19569</v>
      </c>
      <c r="W2854">
        <v>40000000</v>
      </c>
      <c r="X2854"/>
      <c r="Y2854"/>
      <c r="Z2854"/>
      <c r="AA2854"/>
      <c r="AB2854">
        <v>64</v>
      </c>
    </row>
    <row r="2855" spans="1:28" hidden="1" x14ac:dyDescent="0.2">
      <c r="A2855" t="s">
        <v>26243</v>
      </c>
      <c r="B2855" t="s">
        <v>26244</v>
      </c>
      <c r="C2855">
        <v>2017</v>
      </c>
      <c r="D2855" t="s">
        <v>26245</v>
      </c>
      <c r="E2855" t="s">
        <v>176</v>
      </c>
      <c r="F2855" t="s">
        <v>44045</v>
      </c>
      <c r="G2855" t="s">
        <v>44042</v>
      </c>
      <c r="H2855">
        <v>94</v>
      </c>
      <c r="I2855" t="s">
        <v>2224</v>
      </c>
      <c r="J2855" t="s">
        <v>26</v>
      </c>
      <c r="K2855" t="s">
        <v>64</v>
      </c>
      <c r="M2855" t="s">
        <v>26246</v>
      </c>
      <c r="N2855" t="s">
        <v>26247</v>
      </c>
      <c r="O2855" t="s">
        <v>26248</v>
      </c>
      <c r="P2855" t="s">
        <v>26249</v>
      </c>
      <c r="Q2855" t="s">
        <v>26250</v>
      </c>
      <c r="R2855" t="s">
        <v>26251</v>
      </c>
      <c r="S2855" t="s">
        <v>26252</v>
      </c>
      <c r="T2855">
        <v>5.2</v>
      </c>
      <c r="U2855">
        <v>10151</v>
      </c>
      <c r="W2855"/>
      <c r="X2855"/>
      <c r="Y2855"/>
      <c r="Z2855"/>
      <c r="AA2855">
        <v>87273</v>
      </c>
      <c r="AB2855">
        <v>70</v>
      </c>
    </row>
    <row r="2856" spans="1:28" hidden="1" x14ac:dyDescent="0.2">
      <c r="A2856" t="s">
        <v>26253</v>
      </c>
      <c r="B2856" t="s">
        <v>26254</v>
      </c>
      <c r="C2856">
        <v>2013</v>
      </c>
      <c r="D2856" s="1">
        <v>41947</v>
      </c>
      <c r="E2856" t="s">
        <v>16512</v>
      </c>
      <c r="F2856" t="s">
        <v>44031</v>
      </c>
      <c r="G2856" t="s">
        <v>44038</v>
      </c>
      <c r="H2856">
        <v>145</v>
      </c>
      <c r="I2856" t="s">
        <v>25</v>
      </c>
      <c r="J2856" t="s">
        <v>26</v>
      </c>
      <c r="M2856" t="s">
        <v>26255</v>
      </c>
      <c r="N2856" t="s">
        <v>26256</v>
      </c>
      <c r="O2856" t="s">
        <v>26257</v>
      </c>
      <c r="P2856" t="s">
        <v>26258</v>
      </c>
      <c r="Q2856" t="s">
        <v>26259</v>
      </c>
      <c r="R2856" t="s">
        <v>26260</v>
      </c>
      <c r="S2856" t="s">
        <v>26261</v>
      </c>
      <c r="T2856">
        <v>5.6</v>
      </c>
      <c r="U2856">
        <v>18974</v>
      </c>
      <c r="W2856"/>
      <c r="X2856"/>
      <c r="Y2856">
        <v>123854</v>
      </c>
      <c r="Z2856"/>
      <c r="AA2856">
        <v>123854</v>
      </c>
      <c r="AB2856">
        <v>89</v>
      </c>
    </row>
    <row r="2857" spans="1:28" hidden="1" x14ac:dyDescent="0.2">
      <c r="A2857" t="s">
        <v>26262</v>
      </c>
      <c r="B2857" t="s">
        <v>26263</v>
      </c>
      <c r="C2857">
        <v>2013</v>
      </c>
      <c r="D2857" t="s">
        <v>20634</v>
      </c>
      <c r="E2857" t="s">
        <v>1045</v>
      </c>
      <c r="F2857" t="s">
        <v>44032</v>
      </c>
      <c r="H2857">
        <v>114</v>
      </c>
      <c r="I2857" t="s">
        <v>25</v>
      </c>
      <c r="J2857" t="s">
        <v>26</v>
      </c>
      <c r="M2857" t="s">
        <v>26264</v>
      </c>
      <c r="N2857" t="s">
        <v>26264</v>
      </c>
      <c r="O2857" t="s">
        <v>26265</v>
      </c>
      <c r="P2857" t="s">
        <v>591</v>
      </c>
      <c r="Q2857" t="s">
        <v>26266</v>
      </c>
      <c r="R2857" t="s">
        <v>26267</v>
      </c>
      <c r="S2857" t="s">
        <v>26268</v>
      </c>
      <c r="T2857">
        <v>5.3</v>
      </c>
      <c r="U2857">
        <v>14866</v>
      </c>
      <c r="W2857"/>
      <c r="X2857"/>
      <c r="Y2857"/>
      <c r="Z2857"/>
      <c r="AA2857">
        <v>594396</v>
      </c>
      <c r="AB2857">
        <v>50</v>
      </c>
    </row>
    <row r="2858" spans="1:28" x14ac:dyDescent="0.2">
      <c r="A2858" t="s">
        <v>4919</v>
      </c>
      <c r="B2858" t="s">
        <v>4920</v>
      </c>
      <c r="C2858">
        <v>2001</v>
      </c>
      <c r="D2858" s="1">
        <v>37471</v>
      </c>
      <c r="E2858" t="s">
        <v>1045</v>
      </c>
      <c r="F2858" t="s">
        <v>44032</v>
      </c>
      <c r="G2858" t="s">
        <v>44045</v>
      </c>
      <c r="H2858">
        <v>131</v>
      </c>
      <c r="I2858" t="s">
        <v>2105</v>
      </c>
      <c r="J2858" t="s">
        <v>26</v>
      </c>
      <c r="M2858" t="s">
        <v>1822</v>
      </c>
      <c r="N2858" t="s">
        <v>4921</v>
      </c>
      <c r="O2858" t="s">
        <v>4922</v>
      </c>
      <c r="P2858" t="s">
        <v>4923</v>
      </c>
      <c r="Q2858" t="s">
        <v>4924</v>
      </c>
      <c r="R2858" t="s">
        <v>4925</v>
      </c>
      <c r="S2858" t="s">
        <v>4926</v>
      </c>
      <c r="T2858">
        <v>7.2</v>
      </c>
      <c r="U2858">
        <v>78935</v>
      </c>
      <c r="V2858" s="12">
        <f>W2858*1.46138339920949</f>
        <v>28935391.304347903</v>
      </c>
      <c r="W2858" s="3">
        <v>19800000</v>
      </c>
      <c r="X2858" s="13">
        <f>Y2858*1.46138339920949</f>
        <v>60367724.205336124</v>
      </c>
      <c r="Y2858" s="3">
        <v>41308615</v>
      </c>
      <c r="Z2858" s="13">
        <f>AA2858*1.46138339920949</f>
        <v>128242303.11509915</v>
      </c>
      <c r="AA2858" s="3">
        <v>87754044</v>
      </c>
      <c r="AB2858">
        <v>666</v>
      </c>
    </row>
    <row r="2859" spans="1:28" x14ac:dyDescent="0.2">
      <c r="A2859" t="s">
        <v>3310</v>
      </c>
      <c r="B2859" t="s">
        <v>3311</v>
      </c>
      <c r="C2859">
        <v>2001</v>
      </c>
      <c r="D2859" s="1">
        <v>37259</v>
      </c>
      <c r="E2859" t="s">
        <v>44035</v>
      </c>
      <c r="F2859" t="s">
        <v>44032</v>
      </c>
      <c r="G2859" t="s">
        <v>44050</v>
      </c>
      <c r="H2859">
        <v>157</v>
      </c>
      <c r="I2859" t="s">
        <v>25</v>
      </c>
      <c r="J2859" t="s">
        <v>26</v>
      </c>
      <c r="K2859" t="s">
        <v>27</v>
      </c>
      <c r="L2859" t="s">
        <v>698</v>
      </c>
      <c r="M2859" t="s">
        <v>3312</v>
      </c>
      <c r="N2859" t="s">
        <v>3313</v>
      </c>
      <c r="O2859" t="s">
        <v>3314</v>
      </c>
      <c r="P2859" t="s">
        <v>510</v>
      </c>
      <c r="Q2859" t="s">
        <v>3315</v>
      </c>
      <c r="R2859" t="s">
        <v>3316</v>
      </c>
      <c r="S2859" t="s">
        <v>3317</v>
      </c>
      <c r="T2859">
        <v>6.8</v>
      </c>
      <c r="U2859">
        <v>92433</v>
      </c>
      <c r="V2859" s="12">
        <f>W2859*1.46138339920949</f>
        <v>156368023.71541542</v>
      </c>
      <c r="W2859" s="3">
        <v>107000000</v>
      </c>
      <c r="X2859" s="13">
        <f>Y2859*1.46138339920949</f>
        <v>85057051.429446861</v>
      </c>
      <c r="Y2859" s="3">
        <v>58203105</v>
      </c>
      <c r="Z2859" s="13">
        <f>AA2859*1.46138339920949</f>
        <v>128328064.39988177</v>
      </c>
      <c r="AA2859" s="3">
        <v>87812729</v>
      </c>
      <c r="AB2859">
        <v>397</v>
      </c>
    </row>
    <row r="2860" spans="1:28" x14ac:dyDescent="0.2">
      <c r="A2860" t="s">
        <v>20482</v>
      </c>
      <c r="B2860" t="s">
        <v>20483</v>
      </c>
      <c r="C2860">
        <v>2009</v>
      </c>
      <c r="D2860" t="s">
        <v>17284</v>
      </c>
      <c r="E2860" t="s">
        <v>16512</v>
      </c>
      <c r="F2860" t="s">
        <v>44031</v>
      </c>
      <c r="G2860" t="s">
        <v>44040</v>
      </c>
      <c r="H2860">
        <v>98</v>
      </c>
      <c r="I2860" t="s">
        <v>25</v>
      </c>
      <c r="J2860" t="s">
        <v>26</v>
      </c>
      <c r="M2860" t="s">
        <v>13808</v>
      </c>
      <c r="N2860" t="s">
        <v>20484</v>
      </c>
      <c r="O2860" t="s">
        <v>20485</v>
      </c>
      <c r="P2860" t="s">
        <v>4689</v>
      </c>
      <c r="Q2860" t="s">
        <v>20486</v>
      </c>
      <c r="R2860" t="s">
        <v>20487</v>
      </c>
      <c r="S2860" t="s">
        <v>20488</v>
      </c>
      <c r="T2860">
        <v>5.7</v>
      </c>
      <c r="U2860">
        <v>54752</v>
      </c>
      <c r="V2860" s="12">
        <f>W2860*1.20636999678377</f>
        <v>78414049.790945053</v>
      </c>
      <c r="W2860" s="3">
        <v>65000000</v>
      </c>
      <c r="X2860" s="13">
        <f>Y2860*1.20636999678377</f>
        <v>81035002.007737488</v>
      </c>
      <c r="Y2860" s="3">
        <v>67172594</v>
      </c>
      <c r="Z2860" s="13">
        <f>AA2860*1.20636999678377</f>
        <v>128342254.94600448</v>
      </c>
      <c r="AA2860" s="3">
        <v>106387141</v>
      </c>
      <c r="AB2860">
        <v>127</v>
      </c>
    </row>
    <row r="2861" spans="1:28" x14ac:dyDescent="0.2">
      <c r="A2861" t="s">
        <v>38135</v>
      </c>
      <c r="B2861" t="s">
        <v>38136</v>
      </c>
      <c r="C2861">
        <v>2016</v>
      </c>
      <c r="D2861" t="s">
        <v>32873</v>
      </c>
      <c r="E2861" t="s">
        <v>176</v>
      </c>
      <c r="F2861" t="s">
        <v>44046</v>
      </c>
      <c r="G2861" t="s">
        <v>44042</v>
      </c>
      <c r="H2861">
        <v>86</v>
      </c>
      <c r="I2861" t="s">
        <v>25</v>
      </c>
      <c r="J2861" t="s">
        <v>26</v>
      </c>
      <c r="K2861" t="s">
        <v>308</v>
      </c>
      <c r="M2861" t="s">
        <v>10633</v>
      </c>
      <c r="N2861" t="s">
        <v>25303</v>
      </c>
      <c r="O2861" t="s">
        <v>38137</v>
      </c>
      <c r="P2861" t="s">
        <v>27103</v>
      </c>
      <c r="Q2861" t="s">
        <v>38138</v>
      </c>
      <c r="R2861" t="s">
        <v>38139</v>
      </c>
      <c r="S2861" t="s">
        <v>38140</v>
      </c>
      <c r="T2861">
        <v>6.3</v>
      </c>
      <c r="U2861">
        <v>117424</v>
      </c>
      <c r="V2861" s="12">
        <f>W2861*1.07834771485832</f>
        <v>18331911.152591441</v>
      </c>
      <c r="W2861" s="3">
        <v>17000000</v>
      </c>
      <c r="X2861" s="13">
        <f>Y2861*1.07834771485832</f>
        <v>59442885.802801773</v>
      </c>
      <c r="Y2861" s="3">
        <v>55124043</v>
      </c>
      <c r="Z2861" s="13">
        <f>AA2861*1.07834771485832</f>
        <v>128432030.22719377</v>
      </c>
      <c r="AA2861" s="3">
        <v>119100758</v>
      </c>
      <c r="AB2861">
        <v>523</v>
      </c>
    </row>
    <row r="2862" spans="1:28" hidden="1" x14ac:dyDescent="0.2">
      <c r="A2862" t="s">
        <v>26300</v>
      </c>
      <c r="B2862" t="s">
        <v>26301</v>
      </c>
      <c r="C2862">
        <v>2011</v>
      </c>
      <c r="D2862" t="s">
        <v>18389</v>
      </c>
      <c r="E2862" t="s">
        <v>176</v>
      </c>
      <c r="F2862" t="s">
        <v>44036</v>
      </c>
      <c r="H2862">
        <v>120</v>
      </c>
      <c r="I2862" t="s">
        <v>4486</v>
      </c>
      <c r="J2862" t="s">
        <v>27</v>
      </c>
      <c r="K2862" t="s">
        <v>26</v>
      </c>
      <c r="M2862" t="s">
        <v>10846</v>
      </c>
      <c r="N2862" t="s">
        <v>10846</v>
      </c>
      <c r="O2862" t="s">
        <v>26302</v>
      </c>
      <c r="P2862" t="s">
        <v>26303</v>
      </c>
      <c r="Q2862" t="s">
        <v>26304</v>
      </c>
      <c r="R2862" t="s">
        <v>26305</v>
      </c>
      <c r="S2862" t="s">
        <v>26306</v>
      </c>
      <c r="T2862">
        <v>7.4</v>
      </c>
      <c r="U2862">
        <v>14688</v>
      </c>
      <c r="W2862" t="s">
        <v>26307</v>
      </c>
      <c r="X2862"/>
      <c r="Y2862"/>
      <c r="Z2862"/>
      <c r="AA2862">
        <v>1227259</v>
      </c>
      <c r="AB2862">
        <v>53</v>
      </c>
    </row>
    <row r="2863" spans="1:28" hidden="1" x14ac:dyDescent="0.2">
      <c r="A2863" t="s">
        <v>26308</v>
      </c>
      <c r="B2863" t="s">
        <v>26309</v>
      </c>
      <c r="C2863">
        <v>2014</v>
      </c>
      <c r="D2863" s="1">
        <v>42067</v>
      </c>
      <c r="E2863" t="s">
        <v>16512</v>
      </c>
      <c r="F2863" t="s">
        <v>44031</v>
      </c>
      <c r="G2863" t="s">
        <v>44032</v>
      </c>
      <c r="H2863">
        <v>99</v>
      </c>
      <c r="I2863" t="s">
        <v>26310</v>
      </c>
      <c r="J2863" t="s">
        <v>26</v>
      </c>
      <c r="M2863" t="s">
        <v>26311</v>
      </c>
      <c r="N2863" t="s">
        <v>26312</v>
      </c>
      <c r="O2863" t="s">
        <v>26313</v>
      </c>
      <c r="P2863" t="s">
        <v>26314</v>
      </c>
      <c r="Q2863" t="s">
        <v>26315</v>
      </c>
      <c r="R2863" t="s">
        <v>26316</v>
      </c>
      <c r="S2863" t="s">
        <v>26317</v>
      </c>
      <c r="T2863">
        <v>4.5999999999999996</v>
      </c>
      <c r="U2863">
        <v>12210</v>
      </c>
      <c r="W2863">
        <v>25000000</v>
      </c>
      <c r="X2863"/>
      <c r="Y2863"/>
      <c r="Z2863"/>
      <c r="AA2863">
        <v>5148503</v>
      </c>
      <c r="AB2863">
        <v>100</v>
      </c>
    </row>
    <row r="2864" spans="1:28" x14ac:dyDescent="0.2">
      <c r="A2864" t="s">
        <v>11827</v>
      </c>
      <c r="B2864" t="s">
        <v>11828</v>
      </c>
      <c r="C2864">
        <v>2005</v>
      </c>
      <c r="D2864" t="s">
        <v>9760</v>
      </c>
      <c r="E2864" t="s">
        <v>16512</v>
      </c>
      <c r="F2864" t="s">
        <v>44051</v>
      </c>
      <c r="G2864" t="s">
        <v>44032</v>
      </c>
      <c r="H2864">
        <v>125</v>
      </c>
      <c r="I2864" t="s">
        <v>717</v>
      </c>
      <c r="J2864" t="s">
        <v>26</v>
      </c>
      <c r="K2864" t="s">
        <v>308</v>
      </c>
      <c r="L2864" t="s">
        <v>361</v>
      </c>
      <c r="M2864" t="s">
        <v>3736</v>
      </c>
      <c r="N2864" t="s">
        <v>11829</v>
      </c>
      <c r="O2864" t="s">
        <v>11830</v>
      </c>
      <c r="P2864" t="s">
        <v>1096</v>
      </c>
      <c r="Q2864" t="s">
        <v>11831</v>
      </c>
      <c r="R2864" t="s">
        <v>11832</v>
      </c>
      <c r="S2864" t="s">
        <v>11833</v>
      </c>
      <c r="T2864">
        <v>7</v>
      </c>
      <c r="U2864">
        <v>173187</v>
      </c>
      <c r="V2864" s="12">
        <f>W2864*1.32519713261649</f>
        <v>95414193.548387274</v>
      </c>
      <c r="W2864" s="3">
        <v>72000000</v>
      </c>
      <c r="X2864" s="13">
        <f>Y2864*1.32519713261649</f>
        <v>83034493.478853211</v>
      </c>
      <c r="Y2864" s="3">
        <v>62658220</v>
      </c>
      <c r="Z2864" s="13">
        <f>AA2864*1.32519713261649</f>
        <v>128645038.27584253</v>
      </c>
      <c r="AA2864" s="3">
        <v>97076152</v>
      </c>
      <c r="AB2864">
        <v>700</v>
      </c>
    </row>
    <row r="2865" spans="1:28" x14ac:dyDescent="0.2">
      <c r="A2865" t="s">
        <v>32486</v>
      </c>
      <c r="B2865" t="s">
        <v>32487</v>
      </c>
      <c r="C2865">
        <v>2015</v>
      </c>
      <c r="D2865" t="s">
        <v>32488</v>
      </c>
      <c r="E2865" t="s">
        <v>1045</v>
      </c>
      <c r="F2865" t="s">
        <v>44032</v>
      </c>
      <c r="G2865" t="s">
        <v>44057</v>
      </c>
      <c r="H2865">
        <v>115</v>
      </c>
      <c r="I2865" t="s">
        <v>25</v>
      </c>
      <c r="J2865" t="s">
        <v>26</v>
      </c>
      <c r="M2865" t="s">
        <v>15501</v>
      </c>
      <c r="N2865" t="s">
        <v>30036</v>
      </c>
      <c r="O2865" t="s">
        <v>32489</v>
      </c>
      <c r="P2865" t="s">
        <v>14357</v>
      </c>
      <c r="Q2865" t="s">
        <v>32490</v>
      </c>
      <c r="R2865" t="s">
        <v>32491</v>
      </c>
      <c r="S2865" t="s">
        <v>32492</v>
      </c>
      <c r="T2865">
        <v>5.6</v>
      </c>
      <c r="U2865">
        <v>51177</v>
      </c>
      <c r="V2865" s="12">
        <f>W2865*1.09195121025074</f>
        <v>16160877.911710953</v>
      </c>
      <c r="W2865" s="3">
        <v>14800000</v>
      </c>
      <c r="X2865" s="13">
        <f>Y2865*1.09195121025074</f>
        <v>72083037.483501092</v>
      </c>
      <c r="Y2865" s="3">
        <v>66013057</v>
      </c>
      <c r="Z2865" s="13">
        <f>AA2865*1.09195121025074</f>
        <v>128646110.17448942</v>
      </c>
      <c r="AA2865" s="3">
        <v>117813057</v>
      </c>
      <c r="AB2865">
        <v>143</v>
      </c>
    </row>
    <row r="2866" spans="1:28" hidden="1" x14ac:dyDescent="0.2">
      <c r="A2866" t="s">
        <v>26333</v>
      </c>
      <c r="B2866" t="s">
        <v>26334</v>
      </c>
      <c r="C2866">
        <v>2010</v>
      </c>
      <c r="D2866" s="1">
        <v>40400</v>
      </c>
      <c r="E2866" t="s">
        <v>16512</v>
      </c>
      <c r="F2866" t="s">
        <v>44044</v>
      </c>
      <c r="G2866" t="s">
        <v>44032</v>
      </c>
      <c r="H2866">
        <v>115</v>
      </c>
      <c r="I2866" t="s">
        <v>4427</v>
      </c>
      <c r="J2866" t="s">
        <v>4428</v>
      </c>
      <c r="M2866" t="s">
        <v>17900</v>
      </c>
      <c r="N2866" t="s">
        <v>26335</v>
      </c>
      <c r="O2866" t="s">
        <v>26336</v>
      </c>
      <c r="P2866" t="s">
        <v>17903</v>
      </c>
      <c r="Q2866" t="s">
        <v>26337</v>
      </c>
      <c r="R2866" t="s">
        <v>26338</v>
      </c>
      <c r="S2866" t="s">
        <v>26339</v>
      </c>
      <c r="T2866">
        <v>8</v>
      </c>
      <c r="U2866">
        <v>78166</v>
      </c>
      <c r="W2866"/>
      <c r="X2866"/>
      <c r="Y2866">
        <v>100119</v>
      </c>
      <c r="Z2866"/>
      <c r="AA2866">
        <v>63618850</v>
      </c>
      <c r="AB2866">
        <v>86</v>
      </c>
    </row>
    <row r="2867" spans="1:28" hidden="1" x14ac:dyDescent="0.2">
      <c r="A2867" t="s">
        <v>26340</v>
      </c>
      <c r="B2867" t="s">
        <v>26341</v>
      </c>
      <c r="C2867">
        <v>2009</v>
      </c>
      <c r="D2867" t="s">
        <v>9482</v>
      </c>
      <c r="E2867" t="s">
        <v>1045</v>
      </c>
      <c r="F2867" t="s">
        <v>44032</v>
      </c>
      <c r="G2867" t="s">
        <v>44042</v>
      </c>
      <c r="H2867">
        <v>100</v>
      </c>
      <c r="I2867" t="s">
        <v>4358</v>
      </c>
      <c r="J2867" t="s">
        <v>1076</v>
      </c>
      <c r="M2867" t="s">
        <v>26342</v>
      </c>
      <c r="N2867" t="s">
        <v>26343</v>
      </c>
      <c r="O2867" t="s">
        <v>26344</v>
      </c>
      <c r="P2867" t="s">
        <v>26343</v>
      </c>
      <c r="Q2867" t="s">
        <v>26345</v>
      </c>
      <c r="R2867" t="s">
        <v>26346</v>
      </c>
      <c r="S2867" t="s">
        <v>26347</v>
      </c>
      <c r="T2867">
        <v>7.5</v>
      </c>
      <c r="U2867">
        <v>11083</v>
      </c>
      <c r="W2867"/>
      <c r="X2867"/>
      <c r="Y2867"/>
      <c r="Z2867"/>
      <c r="AA2867">
        <v>879768</v>
      </c>
      <c r="AB2867">
        <v>8</v>
      </c>
    </row>
    <row r="2868" spans="1:28" x14ac:dyDescent="0.2">
      <c r="A2868" t="s">
        <v>7800</v>
      </c>
      <c r="B2868" t="s">
        <v>7801</v>
      </c>
      <c r="C2868">
        <v>2006</v>
      </c>
      <c r="D2868" t="s">
        <v>7802</v>
      </c>
      <c r="E2868" t="s">
        <v>176</v>
      </c>
      <c r="F2868" t="s">
        <v>44049</v>
      </c>
      <c r="G2868" t="s">
        <v>44042</v>
      </c>
      <c r="H2868">
        <v>167</v>
      </c>
      <c r="I2868" t="s">
        <v>25</v>
      </c>
      <c r="J2868" t="s">
        <v>26</v>
      </c>
      <c r="K2868" t="s">
        <v>308</v>
      </c>
      <c r="L2868" t="s">
        <v>75</v>
      </c>
      <c r="M2868" t="s">
        <v>1106</v>
      </c>
      <c r="N2868" t="s">
        <v>7803</v>
      </c>
      <c r="O2868" t="s">
        <v>7804</v>
      </c>
      <c r="P2868" t="s">
        <v>520</v>
      </c>
      <c r="Q2868" t="s">
        <v>7805</v>
      </c>
      <c r="R2868" t="s">
        <v>7806</v>
      </c>
      <c r="S2868" t="s">
        <v>7807</v>
      </c>
      <c r="T2868">
        <v>6.7</v>
      </c>
      <c r="U2868">
        <v>97190</v>
      </c>
      <c r="V2868" s="12">
        <f>W2868*1.28378472222222</f>
        <v>141216319.44444421</v>
      </c>
      <c r="W2868" s="3">
        <v>110000000</v>
      </c>
      <c r="X2868" s="13">
        <f>Y2868*1.28378472222222</f>
        <v>76966533.626909599</v>
      </c>
      <c r="Y2868" s="3">
        <v>59952835</v>
      </c>
      <c r="Z2868" s="13">
        <f>AA2868*1.28378472222222</f>
        <v>128721069.43211783</v>
      </c>
      <c r="AA2868" s="3">
        <v>100266865</v>
      </c>
      <c r="AB2868">
        <v>510</v>
      </c>
    </row>
    <row r="2869" spans="1:28" hidden="1" x14ac:dyDescent="0.2">
      <c r="A2869" t="s">
        <v>26356</v>
      </c>
      <c r="B2869" t="s">
        <v>26357</v>
      </c>
      <c r="C2869">
        <v>2010</v>
      </c>
      <c r="D2869" t="s">
        <v>26358</v>
      </c>
      <c r="E2869" t="s">
        <v>1045</v>
      </c>
      <c r="F2869" t="s">
        <v>44032</v>
      </c>
      <c r="H2869">
        <v>87</v>
      </c>
      <c r="I2869" t="s">
        <v>15861</v>
      </c>
      <c r="J2869" t="s">
        <v>26</v>
      </c>
      <c r="K2869" t="s">
        <v>5734</v>
      </c>
      <c r="M2869" t="s">
        <v>15862</v>
      </c>
      <c r="N2869" t="s">
        <v>15862</v>
      </c>
      <c r="O2869" t="s">
        <v>26359</v>
      </c>
      <c r="P2869" t="s">
        <v>26360</v>
      </c>
      <c r="Q2869" t="s">
        <v>26361</v>
      </c>
      <c r="R2869" t="s">
        <v>26362</v>
      </c>
      <c r="S2869" t="s">
        <v>26363</v>
      </c>
      <c r="T2869">
        <v>7.5</v>
      </c>
      <c r="U2869">
        <v>21037</v>
      </c>
      <c r="W2869"/>
      <c r="X2869"/>
      <c r="Y2869">
        <v>256211</v>
      </c>
      <c r="Z2869"/>
      <c r="AA2869">
        <v>43551154</v>
      </c>
      <c r="AB2869">
        <v>65</v>
      </c>
    </row>
    <row r="2870" spans="1:28" x14ac:dyDescent="0.2">
      <c r="A2870" t="s">
        <v>30048</v>
      </c>
      <c r="B2870" t="s">
        <v>30049</v>
      </c>
      <c r="C2870">
        <v>2014</v>
      </c>
      <c r="D2870" t="s">
        <v>20674</v>
      </c>
      <c r="E2870" t="s">
        <v>16512</v>
      </c>
      <c r="F2870" t="s">
        <v>44031</v>
      </c>
      <c r="G2870" t="s">
        <v>44032</v>
      </c>
      <c r="H2870">
        <v>105</v>
      </c>
      <c r="I2870" t="s">
        <v>30050</v>
      </c>
      <c r="J2870" t="s">
        <v>26</v>
      </c>
      <c r="M2870" t="s">
        <v>167</v>
      </c>
      <c r="N2870" t="s">
        <v>30051</v>
      </c>
      <c r="O2870" t="s">
        <v>30052</v>
      </c>
      <c r="P2870" t="s">
        <v>30053</v>
      </c>
      <c r="Q2870" t="s">
        <v>30054</v>
      </c>
      <c r="R2870" t="s">
        <v>30055</v>
      </c>
      <c r="S2870" t="s">
        <v>30056</v>
      </c>
      <c r="T2870">
        <v>5.5</v>
      </c>
      <c r="U2870">
        <v>105082</v>
      </c>
      <c r="V2870" s="12">
        <f>W2870*1.09324733035956</f>
        <v>109324733.035956</v>
      </c>
      <c r="W2870" s="3">
        <v>100000000</v>
      </c>
      <c r="X2870" s="13">
        <f>Y2870*1.09324733035956</f>
        <v>25384927.512621734</v>
      </c>
      <c r="Y2870" s="3">
        <v>23219748</v>
      </c>
      <c r="Z2870" s="13">
        <f>AA2870*1.09324733035956</f>
        <v>128819116.02266277</v>
      </c>
      <c r="AA2870" s="3">
        <v>117831631</v>
      </c>
      <c r="AB2870">
        <v>376</v>
      </c>
    </row>
    <row r="2871" spans="1:28" x14ac:dyDescent="0.2">
      <c r="A2871" t="s">
        <v>26119</v>
      </c>
      <c r="B2871" t="s">
        <v>26120</v>
      </c>
      <c r="C2871">
        <v>2012</v>
      </c>
      <c r="D2871" t="s">
        <v>24182</v>
      </c>
      <c r="E2871" t="s">
        <v>1045</v>
      </c>
      <c r="F2871" t="s">
        <v>44032</v>
      </c>
      <c r="G2871" t="s">
        <v>44036</v>
      </c>
      <c r="H2871">
        <v>100</v>
      </c>
      <c r="I2871" t="s">
        <v>433</v>
      </c>
      <c r="J2871" t="s">
        <v>26</v>
      </c>
      <c r="M2871" t="s">
        <v>14100</v>
      </c>
      <c r="N2871" t="s">
        <v>26121</v>
      </c>
      <c r="O2871" t="s">
        <v>26122</v>
      </c>
      <c r="P2871" t="s">
        <v>14103</v>
      </c>
      <c r="Q2871" t="s">
        <v>26123</v>
      </c>
      <c r="R2871" t="s">
        <v>26124</v>
      </c>
      <c r="S2871" t="s">
        <v>26125</v>
      </c>
      <c r="T2871">
        <v>6.3</v>
      </c>
      <c r="U2871">
        <v>40137</v>
      </c>
      <c r="V2871" s="12">
        <f>W2871*1.12725506764114</f>
        <v>33817652.029234201</v>
      </c>
      <c r="W2871" s="3">
        <v>30000000</v>
      </c>
      <c r="X2871" s="13">
        <f>Y2871*1.12725506764114</f>
        <v>71621290.377453208</v>
      </c>
      <c r="Y2871" s="3">
        <v>63536011</v>
      </c>
      <c r="Z2871" s="13">
        <f>AA2871*1.12725506764114</f>
        <v>128823893.87510556</v>
      </c>
      <c r="AA2871" s="3">
        <v>114281051</v>
      </c>
      <c r="AB2871">
        <v>202</v>
      </c>
    </row>
    <row r="2872" spans="1:28" x14ac:dyDescent="0.2">
      <c r="A2872" t="s">
        <v>37072</v>
      </c>
      <c r="B2872" t="s">
        <v>37073</v>
      </c>
      <c r="C2872">
        <v>2016</v>
      </c>
      <c r="D2872" s="1">
        <v>43070</v>
      </c>
      <c r="E2872" t="s">
        <v>16512</v>
      </c>
      <c r="F2872" t="s">
        <v>44032</v>
      </c>
      <c r="G2872" t="s">
        <v>44036</v>
      </c>
      <c r="H2872">
        <v>124</v>
      </c>
      <c r="I2872" t="s">
        <v>495</v>
      </c>
      <c r="J2872" t="s">
        <v>26</v>
      </c>
      <c r="K2872" t="s">
        <v>27</v>
      </c>
      <c r="L2872" t="s">
        <v>307</v>
      </c>
      <c r="M2872" t="s">
        <v>677</v>
      </c>
      <c r="N2872" t="s">
        <v>5871</v>
      </c>
      <c r="O2872" t="s">
        <v>37074</v>
      </c>
      <c r="P2872" t="s">
        <v>852</v>
      </c>
      <c r="Q2872" t="s">
        <v>37075</v>
      </c>
      <c r="R2872" t="s">
        <v>37076</v>
      </c>
      <c r="S2872" t="s">
        <v>37077</v>
      </c>
      <c r="T2872">
        <v>7.1</v>
      </c>
      <c r="U2872">
        <v>137686</v>
      </c>
      <c r="V2872" s="12">
        <f>W2872*1.07834771485832</f>
        <v>91659555.7629572</v>
      </c>
      <c r="W2872" s="3">
        <v>85000000</v>
      </c>
      <c r="X2872" s="13">
        <f>Y2872*1.07834771485832</f>
        <v>43239655.684642665</v>
      </c>
      <c r="Y2872" s="3">
        <v>40098064</v>
      </c>
      <c r="Z2872" s="13">
        <f>AA2872*1.07834771485832</f>
        <v>128884143.68186386</v>
      </c>
      <c r="AA2872" s="3">
        <v>119520023</v>
      </c>
      <c r="AB2872">
        <v>309</v>
      </c>
    </row>
    <row r="2873" spans="1:28" x14ac:dyDescent="0.2">
      <c r="A2873" t="s">
        <v>35284</v>
      </c>
      <c r="B2873" t="s">
        <v>35285</v>
      </c>
      <c r="C2873">
        <v>2019</v>
      </c>
      <c r="D2873" t="s">
        <v>22237</v>
      </c>
      <c r="E2873" t="s">
        <v>44043</v>
      </c>
      <c r="F2873" t="s">
        <v>44032</v>
      </c>
      <c r="G2873" t="s">
        <v>44045</v>
      </c>
      <c r="H2873">
        <v>123</v>
      </c>
      <c r="I2873" t="s">
        <v>23218</v>
      </c>
      <c r="J2873" t="s">
        <v>26</v>
      </c>
      <c r="K2873" t="s">
        <v>4779</v>
      </c>
      <c r="M2873" t="s">
        <v>403</v>
      </c>
      <c r="N2873" t="s">
        <v>35286</v>
      </c>
      <c r="O2873" t="s">
        <v>35287</v>
      </c>
      <c r="P2873" t="s">
        <v>852</v>
      </c>
      <c r="Q2873" t="s">
        <v>35288</v>
      </c>
      <c r="R2873" t="s">
        <v>35289</v>
      </c>
      <c r="S2873" t="s">
        <v>35290</v>
      </c>
      <c r="T2873">
        <v>6.6</v>
      </c>
      <c r="U2873">
        <v>185308</v>
      </c>
      <c r="V2873" s="12">
        <f>W2873*1.01233684194057</f>
        <v>91110315.774651304</v>
      </c>
      <c r="W2873" s="3">
        <v>90000000</v>
      </c>
      <c r="X2873" s="13">
        <f>Y2873*1.01233684194057</f>
        <v>50807535.987944849</v>
      </c>
      <c r="Y2873" s="3">
        <v>50188370</v>
      </c>
      <c r="Z2873" s="13">
        <f>AA2873*1.01233684194057</f>
        <v>129034348.96831317</v>
      </c>
      <c r="AA2873" s="3">
        <v>127461872</v>
      </c>
      <c r="AB2873">
        <v>3048</v>
      </c>
    </row>
    <row r="2874" spans="1:28" hidden="1" x14ac:dyDescent="0.2">
      <c r="A2874" t="s">
        <v>10051</v>
      </c>
      <c r="B2874" t="s">
        <v>10052</v>
      </c>
      <c r="C2874">
        <v>2006</v>
      </c>
      <c r="D2874" s="1">
        <v>38905</v>
      </c>
      <c r="E2874" t="s">
        <v>3496</v>
      </c>
      <c r="H2874">
        <v>125</v>
      </c>
      <c r="I2874" t="s">
        <v>10053</v>
      </c>
      <c r="J2874" t="s">
        <v>26</v>
      </c>
      <c r="M2874" t="s">
        <v>2692</v>
      </c>
      <c r="N2874" t="s">
        <v>5492</v>
      </c>
      <c r="O2874" t="s">
        <v>10054</v>
      </c>
      <c r="P2874" t="s">
        <v>10055</v>
      </c>
      <c r="Q2874" t="s">
        <v>10056</v>
      </c>
      <c r="R2874" t="s">
        <v>10057</v>
      </c>
      <c r="S2874" t="s">
        <v>10058</v>
      </c>
      <c r="T2874">
        <v>6.5</v>
      </c>
      <c r="U2874">
        <v>210865</v>
      </c>
      <c r="V2874" s="12">
        <f>W2874*1.28378472222222</f>
        <v>64189236.111111</v>
      </c>
      <c r="W2874" s="3">
        <v>50000000</v>
      </c>
      <c r="X2874" s="13">
        <f>Y2874*1.28378472222222</f>
        <v>60315585.17138879</v>
      </c>
      <c r="Y2874" s="3">
        <v>46982632</v>
      </c>
      <c r="Z2874" s="13">
        <f>AA2874*1.28378472222222</f>
        <v>129155335.29010396</v>
      </c>
      <c r="AA2874" s="3">
        <v>100605135</v>
      </c>
      <c r="AB2874">
        <v>1797</v>
      </c>
    </row>
    <row r="2875" spans="1:28" x14ac:dyDescent="0.2">
      <c r="A2875" t="s">
        <v>13411</v>
      </c>
      <c r="B2875" t="s">
        <v>13412</v>
      </c>
      <c r="C2875">
        <v>2006</v>
      </c>
      <c r="D2875" t="s">
        <v>2798</v>
      </c>
      <c r="E2875" t="s">
        <v>1045</v>
      </c>
      <c r="F2875" t="s">
        <v>44032</v>
      </c>
      <c r="H2875">
        <v>101</v>
      </c>
      <c r="I2875" t="s">
        <v>25</v>
      </c>
      <c r="J2875" t="s">
        <v>26</v>
      </c>
      <c r="M2875" t="s">
        <v>13413</v>
      </c>
      <c r="N2875" t="s">
        <v>13414</v>
      </c>
      <c r="O2875" t="s">
        <v>13415</v>
      </c>
      <c r="P2875" t="s">
        <v>11373</v>
      </c>
      <c r="Q2875" t="s">
        <v>13416</v>
      </c>
      <c r="R2875" t="s">
        <v>13417</v>
      </c>
      <c r="S2875" t="s">
        <v>13418</v>
      </c>
      <c r="T2875">
        <v>7.8</v>
      </c>
      <c r="U2875">
        <v>431988</v>
      </c>
      <c r="V2875" s="12">
        <f>W2875*1.28378472222222</f>
        <v>10270277.777777761</v>
      </c>
      <c r="W2875" s="3">
        <v>8000000</v>
      </c>
      <c r="X2875" s="13">
        <f>Y2875*1.28378472222222</f>
        <v>76887276.60951376</v>
      </c>
      <c r="Y2875" s="3">
        <v>59891098</v>
      </c>
      <c r="Z2875" s="13">
        <f>AA2875*1.28378472222222</f>
        <v>129737941.18895811</v>
      </c>
      <c r="AA2875" s="3">
        <v>101058954</v>
      </c>
      <c r="AB2875">
        <v>952</v>
      </c>
    </row>
    <row r="2876" spans="1:28" x14ac:dyDescent="0.2">
      <c r="A2876" t="s">
        <v>9012</v>
      </c>
      <c r="B2876" t="s">
        <v>9013</v>
      </c>
      <c r="C2876">
        <v>2005</v>
      </c>
      <c r="D2876" s="1">
        <v>38445</v>
      </c>
      <c r="E2876" t="s">
        <v>44043</v>
      </c>
      <c r="F2876" t="s">
        <v>44038</v>
      </c>
      <c r="G2876" t="s">
        <v>44040</v>
      </c>
      <c r="H2876">
        <v>95</v>
      </c>
      <c r="I2876" t="s">
        <v>433</v>
      </c>
      <c r="J2876" t="s">
        <v>26</v>
      </c>
      <c r="M2876" t="s">
        <v>578</v>
      </c>
      <c r="N2876" t="s">
        <v>9014</v>
      </c>
      <c r="O2876" t="s">
        <v>9015</v>
      </c>
      <c r="P2876" t="s">
        <v>1590</v>
      </c>
      <c r="Q2876" t="s">
        <v>9016</v>
      </c>
      <c r="R2876" t="s">
        <v>9017</v>
      </c>
      <c r="S2876" t="s">
        <v>9018</v>
      </c>
      <c r="T2876">
        <v>4.7</v>
      </c>
      <c r="U2876">
        <v>28859</v>
      </c>
      <c r="V2876" s="12">
        <f>W2876*1.32519713261649</f>
        <v>42406308.243727677</v>
      </c>
      <c r="W2876" s="3">
        <v>32000000</v>
      </c>
      <c r="X2876" s="13">
        <f>Y2876*1.32519713261649</f>
        <v>109559875.17039448</v>
      </c>
      <c r="Y2876" s="3">
        <v>82674398</v>
      </c>
      <c r="Z2876" s="13">
        <f>AA2876*1.32519713261649</f>
        <v>129761531.43724039</v>
      </c>
      <c r="AA2876" s="3">
        <v>97918663</v>
      </c>
      <c r="AB2876">
        <v>164</v>
      </c>
    </row>
    <row r="2877" spans="1:28" x14ac:dyDescent="0.2">
      <c r="A2877" t="s">
        <v>35535</v>
      </c>
      <c r="B2877" t="s">
        <v>35536</v>
      </c>
      <c r="C2877">
        <v>2017</v>
      </c>
      <c r="D2877" s="1">
        <v>43079</v>
      </c>
      <c r="E2877" t="s">
        <v>44037</v>
      </c>
      <c r="F2877" t="s">
        <v>44047</v>
      </c>
      <c r="G2877" t="s">
        <v>44031</v>
      </c>
      <c r="H2877">
        <v>101</v>
      </c>
      <c r="I2877" t="s">
        <v>25750</v>
      </c>
      <c r="J2877" t="s">
        <v>26</v>
      </c>
      <c r="M2877" t="s">
        <v>35537</v>
      </c>
      <c r="N2877" t="s">
        <v>35538</v>
      </c>
      <c r="O2877" t="s">
        <v>35539</v>
      </c>
      <c r="P2877" t="s">
        <v>1289</v>
      </c>
      <c r="Q2877" t="s">
        <v>35540</v>
      </c>
      <c r="R2877" t="s">
        <v>35541</v>
      </c>
      <c r="S2877" t="s">
        <v>35542</v>
      </c>
      <c r="T2877">
        <v>6</v>
      </c>
      <c r="U2877">
        <v>21770</v>
      </c>
      <c r="V2877" s="12">
        <f>W2877*1.05585427545692</f>
        <v>73909799.281984404</v>
      </c>
      <c r="W2877" s="3">
        <v>70000000</v>
      </c>
      <c r="X2877" s="13">
        <f>Y2877*1.05585427545692</f>
        <v>62592683.302484557</v>
      </c>
      <c r="Y2877" s="3">
        <v>59281555</v>
      </c>
      <c r="Z2877" s="13">
        <f>AA2877*1.05585427545692</f>
        <v>129956186.07663605</v>
      </c>
      <c r="AA2877" s="3">
        <v>123081555</v>
      </c>
      <c r="AB2877">
        <v>120</v>
      </c>
    </row>
    <row r="2878" spans="1:28" x14ac:dyDescent="0.2">
      <c r="A2878" t="s">
        <v>26676</v>
      </c>
      <c r="B2878" t="s">
        <v>26677</v>
      </c>
      <c r="C2878">
        <v>2013</v>
      </c>
      <c r="D2878" s="1">
        <v>41457</v>
      </c>
      <c r="E2878" t="s">
        <v>1045</v>
      </c>
      <c r="F2878" t="s">
        <v>44046</v>
      </c>
      <c r="G2878" t="s">
        <v>44036</v>
      </c>
      <c r="H2878">
        <v>98</v>
      </c>
      <c r="I2878" t="s">
        <v>433</v>
      </c>
      <c r="J2878" t="s">
        <v>26</v>
      </c>
      <c r="M2878" t="s">
        <v>15701</v>
      </c>
      <c r="N2878" t="s">
        <v>26678</v>
      </c>
      <c r="O2878" t="s">
        <v>26679</v>
      </c>
      <c r="P2878" t="s">
        <v>24193</v>
      </c>
      <c r="Q2878" t="s">
        <v>26680</v>
      </c>
      <c r="R2878" t="s">
        <v>26681</v>
      </c>
      <c r="S2878" t="s">
        <v>26682</v>
      </c>
      <c r="T2878">
        <v>6.9</v>
      </c>
      <c r="U2878">
        <v>216534</v>
      </c>
      <c r="V2878" s="12">
        <f>W2878*1.11098185502045</f>
        <v>38884364.925715752</v>
      </c>
      <c r="W2878" s="3">
        <v>35000000</v>
      </c>
      <c r="X2878" s="13">
        <f>Y2878*1.11098185502045</f>
        <v>73747711.006245494</v>
      </c>
      <c r="Y2878" s="3">
        <v>66380662</v>
      </c>
      <c r="Z2878" s="13">
        <f>AA2878*1.11098185502045</f>
        <v>129963392.87028027</v>
      </c>
      <c r="AA2878" s="3">
        <v>116980662</v>
      </c>
      <c r="AB2878">
        <v>384</v>
      </c>
    </row>
    <row r="2879" spans="1:28" x14ac:dyDescent="0.2">
      <c r="A2879" t="s">
        <v>30636</v>
      </c>
      <c r="B2879" t="s">
        <v>30637</v>
      </c>
      <c r="C2879">
        <v>2012</v>
      </c>
      <c r="D2879" s="1">
        <v>41431</v>
      </c>
      <c r="E2879" t="s">
        <v>1045</v>
      </c>
      <c r="F2879" t="s">
        <v>44057</v>
      </c>
      <c r="G2879" t="s">
        <v>44036</v>
      </c>
      <c r="H2879">
        <v>112</v>
      </c>
      <c r="I2879" t="s">
        <v>25</v>
      </c>
      <c r="J2879" t="s">
        <v>26</v>
      </c>
      <c r="M2879" t="s">
        <v>29653</v>
      </c>
      <c r="N2879" t="s">
        <v>30638</v>
      </c>
      <c r="O2879" t="s">
        <v>30639</v>
      </c>
      <c r="P2879" t="s">
        <v>24796</v>
      </c>
      <c r="Q2879" t="s">
        <v>30640</v>
      </c>
      <c r="R2879" t="s">
        <v>30641</v>
      </c>
      <c r="S2879" t="s">
        <v>30642</v>
      </c>
      <c r="T2879">
        <v>7.2</v>
      </c>
      <c r="U2879">
        <v>271720</v>
      </c>
      <c r="V2879" s="12">
        <f>W2879*1.12725506764114</f>
        <v>19163336.149899378</v>
      </c>
      <c r="W2879" s="3">
        <v>17000000</v>
      </c>
      <c r="X2879" s="13">
        <f>Y2879*1.12725506764114</f>
        <v>73272811.486463025</v>
      </c>
      <c r="Y2879" s="3">
        <v>65001093</v>
      </c>
      <c r="Z2879" s="13">
        <f>AA2879*1.12725506764114</f>
        <v>130029352.26306431</v>
      </c>
      <c r="AA2879" s="3">
        <v>115350426</v>
      </c>
      <c r="AB2879">
        <v>321</v>
      </c>
    </row>
    <row r="2880" spans="1:28" hidden="1" x14ac:dyDescent="0.2">
      <c r="A2880" t="s">
        <v>26441</v>
      </c>
      <c r="B2880" t="s">
        <v>26442</v>
      </c>
      <c r="C2880">
        <v>2016</v>
      </c>
      <c r="D2880" t="s">
        <v>25525</v>
      </c>
      <c r="E2880" t="s">
        <v>176</v>
      </c>
      <c r="F2880" t="s">
        <v>44034</v>
      </c>
      <c r="G2880" t="s">
        <v>44036</v>
      </c>
      <c r="H2880">
        <v>91</v>
      </c>
      <c r="I2880" t="s">
        <v>26443</v>
      </c>
      <c r="J2880" t="s">
        <v>26</v>
      </c>
      <c r="M2880" t="s">
        <v>3551</v>
      </c>
      <c r="N2880" t="s">
        <v>26444</v>
      </c>
      <c r="O2880" t="s">
        <v>26445</v>
      </c>
      <c r="P2880" t="s">
        <v>26446</v>
      </c>
      <c r="Q2880" t="s">
        <v>26447</v>
      </c>
      <c r="R2880" t="s">
        <v>26448</v>
      </c>
      <c r="S2880" t="s">
        <v>26449</v>
      </c>
      <c r="T2880">
        <v>5.4</v>
      </c>
      <c r="U2880">
        <v>13149</v>
      </c>
      <c r="W2880"/>
      <c r="X2880"/>
      <c r="Y2880"/>
      <c r="Z2880"/>
      <c r="AA2880">
        <v>2578927</v>
      </c>
      <c r="AB2880">
        <v>143</v>
      </c>
    </row>
    <row r="2881" spans="1:28" hidden="1" x14ac:dyDescent="0.2">
      <c r="A2881" t="s">
        <v>26450</v>
      </c>
      <c r="B2881" t="s">
        <v>26451</v>
      </c>
      <c r="C2881">
        <v>2010</v>
      </c>
      <c r="D2881" t="s">
        <v>23380</v>
      </c>
      <c r="E2881" t="s">
        <v>1045</v>
      </c>
      <c r="F2881" t="s">
        <v>44036</v>
      </c>
      <c r="H2881">
        <v>80</v>
      </c>
      <c r="I2881" t="s">
        <v>8657</v>
      </c>
      <c r="J2881" t="s">
        <v>27</v>
      </c>
      <c r="M2881" t="s">
        <v>26452</v>
      </c>
      <c r="N2881" t="s">
        <v>26453</v>
      </c>
      <c r="O2881" t="s">
        <v>26454</v>
      </c>
      <c r="P2881" t="s">
        <v>26032</v>
      </c>
      <c r="Q2881" t="s">
        <v>26455</v>
      </c>
      <c r="R2881" t="s">
        <v>26456</v>
      </c>
      <c r="S2881" t="s">
        <v>26457</v>
      </c>
      <c r="T2881">
        <v>6.9</v>
      </c>
      <c r="U2881">
        <v>10392</v>
      </c>
      <c r="W2881"/>
      <c r="X2881"/>
      <c r="Y2881"/>
      <c r="Z2881"/>
      <c r="AA2881"/>
      <c r="AB2881">
        <v>33</v>
      </c>
    </row>
    <row r="2882" spans="1:28" hidden="1" x14ac:dyDescent="0.2">
      <c r="A2882" t="s">
        <v>26458</v>
      </c>
      <c r="B2882" t="s">
        <v>26459</v>
      </c>
      <c r="C2882">
        <v>2014</v>
      </c>
      <c r="D2882" s="1">
        <v>42157</v>
      </c>
      <c r="E2882" t="s">
        <v>1045</v>
      </c>
      <c r="F2882" t="s">
        <v>44044</v>
      </c>
      <c r="G2882" t="s">
        <v>44046</v>
      </c>
      <c r="H2882">
        <v>103</v>
      </c>
      <c r="I2882" t="s">
        <v>97</v>
      </c>
      <c r="J2882" t="s">
        <v>26</v>
      </c>
      <c r="M2882" t="s">
        <v>26460</v>
      </c>
      <c r="N2882" t="s">
        <v>26461</v>
      </c>
      <c r="O2882" t="s">
        <v>26462</v>
      </c>
      <c r="P2882" t="s">
        <v>5063</v>
      </c>
      <c r="Q2882" t="s">
        <v>26463</v>
      </c>
      <c r="R2882" t="s">
        <v>26464</v>
      </c>
      <c r="S2882" t="s">
        <v>26465</v>
      </c>
      <c r="T2882">
        <v>6.4</v>
      </c>
      <c r="U2882">
        <v>52134</v>
      </c>
      <c r="W2882"/>
      <c r="X2882"/>
      <c r="Y2882"/>
      <c r="Z2882"/>
      <c r="AA2882">
        <v>2097718</v>
      </c>
      <c r="AB2882">
        <v>234</v>
      </c>
    </row>
    <row r="2883" spans="1:28" hidden="1" x14ac:dyDescent="0.2">
      <c r="A2883" t="s">
        <v>26466</v>
      </c>
      <c r="B2883" t="s">
        <v>26467</v>
      </c>
      <c r="C2883">
        <v>2009</v>
      </c>
      <c r="D2883" s="1">
        <v>40179</v>
      </c>
      <c r="E2883" t="s">
        <v>1045</v>
      </c>
      <c r="F2883" t="s">
        <v>44039</v>
      </c>
      <c r="H2883">
        <v>112</v>
      </c>
      <c r="I2883" t="s">
        <v>4358</v>
      </c>
      <c r="J2883" t="s">
        <v>1076</v>
      </c>
      <c r="K2883" t="s">
        <v>26</v>
      </c>
      <c r="M2883" t="s">
        <v>10025</v>
      </c>
      <c r="N2883" t="s">
        <v>10028</v>
      </c>
      <c r="O2883" t="s">
        <v>26468</v>
      </c>
      <c r="P2883" t="s">
        <v>10028</v>
      </c>
      <c r="Q2883" t="s">
        <v>26469</v>
      </c>
      <c r="R2883" t="s">
        <v>26470</v>
      </c>
      <c r="S2883" t="s">
        <v>26471</v>
      </c>
      <c r="T2883">
        <v>7.4</v>
      </c>
      <c r="U2883">
        <v>30709</v>
      </c>
      <c r="W2883">
        <v>2000000</v>
      </c>
      <c r="X2883"/>
      <c r="Y2883"/>
      <c r="Z2883"/>
      <c r="AA2883">
        <v>14620703</v>
      </c>
      <c r="AB2883">
        <v>17</v>
      </c>
    </row>
    <row r="2884" spans="1:28" hidden="1" x14ac:dyDescent="0.2">
      <c r="A2884" t="s">
        <v>26472</v>
      </c>
      <c r="B2884" t="s">
        <v>26473</v>
      </c>
      <c r="C2884">
        <v>2012</v>
      </c>
      <c r="D2884" s="1">
        <v>40914</v>
      </c>
      <c r="E2884" t="s">
        <v>16512</v>
      </c>
      <c r="F2884" t="s">
        <v>44044</v>
      </c>
      <c r="G2884" t="s">
        <v>44032</v>
      </c>
      <c r="H2884">
        <v>96</v>
      </c>
      <c r="I2884" t="s">
        <v>2371</v>
      </c>
      <c r="J2884" t="s">
        <v>26</v>
      </c>
      <c r="K2884" t="s">
        <v>308</v>
      </c>
      <c r="M2884" t="s">
        <v>22239</v>
      </c>
      <c r="N2884" t="s">
        <v>26474</v>
      </c>
      <c r="O2884" t="s">
        <v>26475</v>
      </c>
      <c r="P2884" t="s">
        <v>1401</v>
      </c>
      <c r="Q2884" t="s">
        <v>26476</v>
      </c>
      <c r="R2884" t="s">
        <v>26477</v>
      </c>
      <c r="S2884" t="s">
        <v>26478</v>
      </c>
      <c r="T2884">
        <v>7</v>
      </c>
      <c r="U2884">
        <v>102076</v>
      </c>
      <c r="W2884">
        <v>20000000</v>
      </c>
      <c r="X2884"/>
      <c r="Y2884"/>
      <c r="Z2884"/>
      <c r="AA2884">
        <v>8826837</v>
      </c>
      <c r="AB2884">
        <v>157</v>
      </c>
    </row>
    <row r="2885" spans="1:28" x14ac:dyDescent="0.2">
      <c r="A2885" t="s">
        <v>20196</v>
      </c>
      <c r="B2885" t="s">
        <v>20197</v>
      </c>
      <c r="C2885">
        <v>2020</v>
      </c>
      <c r="D2885" t="s">
        <v>20198</v>
      </c>
      <c r="E2885" t="s">
        <v>3496</v>
      </c>
      <c r="F2885" t="s">
        <v>44045</v>
      </c>
      <c r="G2885" t="s">
        <v>44033</v>
      </c>
      <c r="H2885">
        <v>124</v>
      </c>
      <c r="I2885" t="s">
        <v>20199</v>
      </c>
      <c r="J2885" t="s">
        <v>26</v>
      </c>
      <c r="M2885" t="s">
        <v>10266</v>
      </c>
      <c r="N2885" t="s">
        <v>20200</v>
      </c>
      <c r="O2885" t="s">
        <v>20201</v>
      </c>
      <c r="P2885" t="s">
        <v>20202</v>
      </c>
      <c r="Q2885" t="s">
        <v>20203</v>
      </c>
      <c r="R2885" t="s">
        <v>20204</v>
      </c>
      <c r="S2885" t="s">
        <v>20205</v>
      </c>
      <c r="T2885">
        <v>7.1</v>
      </c>
      <c r="U2885">
        <v>129805</v>
      </c>
      <c r="V2885" s="13">
        <f>W2885</f>
        <v>7000000</v>
      </c>
      <c r="W2885" s="3">
        <v>7000000</v>
      </c>
      <c r="X2885" s="13">
        <f>Y2885</f>
        <v>64914050</v>
      </c>
      <c r="Y2885" s="3">
        <v>64914050</v>
      </c>
      <c r="Z2885" s="13">
        <f>AA2885</f>
        <v>130620744</v>
      </c>
      <c r="AA2885" s="3">
        <v>130620744</v>
      </c>
      <c r="AB2885">
        <v>1458</v>
      </c>
    </row>
    <row r="2886" spans="1:28" x14ac:dyDescent="0.2">
      <c r="A2886" t="s">
        <v>19131</v>
      </c>
      <c r="B2886" t="s">
        <v>19132</v>
      </c>
      <c r="C2886">
        <v>2008</v>
      </c>
      <c r="D2886" t="s">
        <v>15871</v>
      </c>
      <c r="E2886" t="s">
        <v>176</v>
      </c>
      <c r="F2886" t="s">
        <v>44036</v>
      </c>
      <c r="H2886">
        <v>124</v>
      </c>
      <c r="I2886" t="s">
        <v>319</v>
      </c>
      <c r="J2886" t="s">
        <v>26</v>
      </c>
      <c r="K2886" t="s">
        <v>307</v>
      </c>
      <c r="L2886" t="s">
        <v>2390</v>
      </c>
      <c r="M2886" t="s">
        <v>3359</v>
      </c>
      <c r="N2886" t="s">
        <v>19133</v>
      </c>
      <c r="O2886" t="s">
        <v>19134</v>
      </c>
      <c r="P2886" t="s">
        <v>4765</v>
      </c>
      <c r="Q2886" t="s">
        <v>19135</v>
      </c>
      <c r="R2886" t="s">
        <v>19136</v>
      </c>
      <c r="S2886" t="s">
        <v>19137</v>
      </c>
      <c r="T2886">
        <v>7.6</v>
      </c>
      <c r="U2886">
        <v>227298</v>
      </c>
      <c r="V2886" s="12">
        <f>W2886*1.20207800169993</f>
        <v>38466496.054397762</v>
      </c>
      <c r="W2886" s="3">
        <v>32000000</v>
      </c>
      <c r="X2886" s="13">
        <f>Y2886*1.20207800169993</f>
        <v>41104344.435874097</v>
      </c>
      <c r="Y2886" s="3">
        <v>34194407</v>
      </c>
      <c r="Z2886" s="13">
        <f>AA2886*1.20207800169993</f>
        <v>130909282.7510346</v>
      </c>
      <c r="AA2886" s="3">
        <v>108902486</v>
      </c>
      <c r="AB2886">
        <v>436</v>
      </c>
    </row>
    <row r="2887" spans="1:28" x14ac:dyDescent="0.2">
      <c r="A2887" t="s">
        <v>31764</v>
      </c>
      <c r="B2887" t="s">
        <v>31765</v>
      </c>
      <c r="C2887">
        <v>2013</v>
      </c>
      <c r="D2887" t="s">
        <v>20674</v>
      </c>
      <c r="E2887" t="s">
        <v>44035</v>
      </c>
      <c r="F2887" t="s">
        <v>44038</v>
      </c>
      <c r="G2887" t="s">
        <v>44032</v>
      </c>
      <c r="H2887">
        <v>125</v>
      </c>
      <c r="I2887" t="s">
        <v>16813</v>
      </c>
      <c r="J2887" t="s">
        <v>26</v>
      </c>
      <c r="M2887" t="s">
        <v>4135</v>
      </c>
      <c r="N2887" t="s">
        <v>31766</v>
      </c>
      <c r="O2887" t="s">
        <v>31767</v>
      </c>
      <c r="P2887" t="s">
        <v>10618</v>
      </c>
      <c r="Q2887" t="s">
        <v>31768</v>
      </c>
      <c r="R2887" t="s">
        <v>449</v>
      </c>
      <c r="S2887" t="s">
        <v>450</v>
      </c>
      <c r="T2887">
        <v>7.5</v>
      </c>
      <c r="U2887">
        <v>149140</v>
      </c>
      <c r="V2887" s="12">
        <f>W2887*1.11098185502045</f>
        <v>38884364.925715752</v>
      </c>
      <c r="W2887" s="3">
        <v>35000000</v>
      </c>
      <c r="X2887" s="13">
        <f>Y2887*1.11098185502045</f>
        <v>92546543.874534413</v>
      </c>
      <c r="Y2887" s="3">
        <v>83301580</v>
      </c>
      <c r="Z2887" s="13">
        <f>AA2887*1.11098185502045</f>
        <v>130949191.51184072</v>
      </c>
      <c r="AA2887" s="3">
        <v>117867984</v>
      </c>
      <c r="AB2887">
        <v>355</v>
      </c>
    </row>
    <row r="2888" spans="1:28" x14ac:dyDescent="0.2">
      <c r="A2888" t="s">
        <v>21078</v>
      </c>
      <c r="B2888" t="s">
        <v>21079</v>
      </c>
      <c r="C2888">
        <v>2008</v>
      </c>
      <c r="D2888" t="s">
        <v>18460</v>
      </c>
      <c r="E2888" t="s">
        <v>16512</v>
      </c>
      <c r="F2888" t="s">
        <v>44042</v>
      </c>
      <c r="H2888">
        <v>104</v>
      </c>
      <c r="I2888" t="s">
        <v>21080</v>
      </c>
      <c r="J2888" t="s">
        <v>26</v>
      </c>
      <c r="K2888" t="s">
        <v>27</v>
      </c>
      <c r="L2888" t="s">
        <v>787</v>
      </c>
      <c r="M2888" t="s">
        <v>21081</v>
      </c>
      <c r="N2888" t="s">
        <v>5546</v>
      </c>
      <c r="O2888" t="s">
        <v>21082</v>
      </c>
      <c r="P2888" t="s">
        <v>1671</v>
      </c>
      <c r="Q2888" t="s">
        <v>21083</v>
      </c>
      <c r="R2888" t="s">
        <v>21084</v>
      </c>
      <c r="S2888" t="s">
        <v>21085</v>
      </c>
      <c r="T2888">
        <v>6.1</v>
      </c>
      <c r="U2888">
        <v>155153</v>
      </c>
      <c r="V2888" s="12">
        <f>W2888*1.20207800169993</f>
        <v>36062340.050997898</v>
      </c>
      <c r="W2888" s="3">
        <v>30000000</v>
      </c>
      <c r="X2888" s="13">
        <f>Y2888*1.20207800169993</f>
        <v>38123978.352749385</v>
      </c>
      <c r="Y2888" s="3">
        <v>31715062</v>
      </c>
      <c r="Z2888" s="13">
        <f>AA2888*1.20207800169993</f>
        <v>131001918.48807959</v>
      </c>
      <c r="AA2888" s="3">
        <v>108979549</v>
      </c>
      <c r="AB2888">
        <v>198</v>
      </c>
    </row>
    <row r="2889" spans="1:28" x14ac:dyDescent="0.2">
      <c r="A2889" t="s">
        <v>27066</v>
      </c>
      <c r="B2889" t="s">
        <v>27067</v>
      </c>
      <c r="C2889">
        <v>2012</v>
      </c>
      <c r="D2889" t="s">
        <v>27068</v>
      </c>
      <c r="E2889" t="s">
        <v>16512</v>
      </c>
      <c r="F2889" t="s">
        <v>44034</v>
      </c>
      <c r="G2889" t="s">
        <v>44046</v>
      </c>
      <c r="H2889">
        <v>105</v>
      </c>
      <c r="I2889" t="s">
        <v>9408</v>
      </c>
      <c r="J2889" t="s">
        <v>26</v>
      </c>
      <c r="M2889" t="s">
        <v>10995</v>
      </c>
      <c r="N2889" t="s">
        <v>27069</v>
      </c>
      <c r="O2889" t="s">
        <v>27070</v>
      </c>
      <c r="P2889" t="s">
        <v>24440</v>
      </c>
      <c r="Q2889" t="s">
        <v>27071</v>
      </c>
      <c r="R2889" t="s">
        <v>367</v>
      </c>
      <c r="S2889" t="s">
        <v>368</v>
      </c>
      <c r="T2889">
        <v>5.9</v>
      </c>
      <c r="U2889">
        <v>147495</v>
      </c>
      <c r="V2889" s="12">
        <f>W2889*1.12725506764114</f>
        <v>77780599.667238653</v>
      </c>
      <c r="W2889" s="3">
        <v>69000000</v>
      </c>
      <c r="X2889" s="13">
        <f>Y2889*1.12725506764114</f>
        <v>42293639.571282327</v>
      </c>
      <c r="Y2889" s="3">
        <v>37519139</v>
      </c>
      <c r="Z2889" s="13">
        <f>AA2889*1.12725506764114</f>
        <v>131293178.79117043</v>
      </c>
      <c r="AA2889" s="3">
        <v>116471580</v>
      </c>
      <c r="AB2889">
        <v>400</v>
      </c>
    </row>
    <row r="2890" spans="1:28" x14ac:dyDescent="0.2">
      <c r="A2890" t="s">
        <v>29755</v>
      </c>
      <c r="B2890" t="s">
        <v>29756</v>
      </c>
      <c r="C2890">
        <v>2016</v>
      </c>
      <c r="D2890" s="1">
        <v>42531</v>
      </c>
      <c r="E2890" t="s">
        <v>16512</v>
      </c>
      <c r="F2890" t="s">
        <v>44032</v>
      </c>
      <c r="G2890" t="s">
        <v>44049</v>
      </c>
      <c r="H2890">
        <v>107</v>
      </c>
      <c r="I2890" t="s">
        <v>9295</v>
      </c>
      <c r="J2890" t="s">
        <v>26</v>
      </c>
      <c r="M2890" t="s">
        <v>7091</v>
      </c>
      <c r="N2890" t="s">
        <v>29757</v>
      </c>
      <c r="O2890" t="s">
        <v>29758</v>
      </c>
      <c r="P2890" t="s">
        <v>333</v>
      </c>
      <c r="Q2890" t="s">
        <v>29759</v>
      </c>
      <c r="R2890" t="s">
        <v>29760</v>
      </c>
      <c r="S2890" t="s">
        <v>29761</v>
      </c>
      <c r="T2890">
        <v>7.1</v>
      </c>
      <c r="U2890">
        <v>146987</v>
      </c>
      <c r="V2890" s="12">
        <f>W2890*1.07834771485832</f>
        <v>118618248.63441521</v>
      </c>
      <c r="W2890" s="3">
        <v>110000000</v>
      </c>
      <c r="X2890" s="13">
        <f>Y2890*1.07834771485832</f>
        <v>66246703.456136905</v>
      </c>
      <c r="Y2890" s="3">
        <v>61433527</v>
      </c>
      <c r="Z2890" s="13">
        <f>AA2890*1.07834771485832</f>
        <v>131332370.41629244</v>
      </c>
      <c r="AA2890" s="3">
        <v>121790373</v>
      </c>
      <c r="AB2890">
        <v>282</v>
      </c>
    </row>
    <row r="2891" spans="1:28" x14ac:dyDescent="0.2">
      <c r="A2891" t="s">
        <v>7481</v>
      </c>
      <c r="B2891" t="s">
        <v>7482</v>
      </c>
      <c r="C2891">
        <v>2003</v>
      </c>
      <c r="D2891" t="s">
        <v>5098</v>
      </c>
      <c r="E2891" t="s">
        <v>1045</v>
      </c>
      <c r="F2891" t="s">
        <v>44032</v>
      </c>
      <c r="H2891">
        <v>108</v>
      </c>
      <c r="I2891" t="s">
        <v>495</v>
      </c>
      <c r="J2891" t="s">
        <v>26</v>
      </c>
      <c r="M2891" t="s">
        <v>1562</v>
      </c>
      <c r="N2891" t="s">
        <v>7483</v>
      </c>
      <c r="O2891" t="s">
        <v>7484</v>
      </c>
      <c r="P2891" t="s">
        <v>7485</v>
      </c>
      <c r="Q2891" t="s">
        <v>7486</v>
      </c>
      <c r="R2891" t="s">
        <v>7487</v>
      </c>
      <c r="S2891" t="s">
        <v>7488</v>
      </c>
      <c r="T2891">
        <v>6.9</v>
      </c>
      <c r="U2891">
        <v>22838</v>
      </c>
      <c r="V2891" s="12">
        <f>W2891*1.40658152173913</f>
        <v>14065815.217391299</v>
      </c>
      <c r="W2891" s="3">
        <v>10000000</v>
      </c>
      <c r="X2891" s="13">
        <f>Y2891*1.40658152173913</f>
        <v>43662764.61167933</v>
      </c>
      <c r="Y2891" s="3">
        <v>31041759</v>
      </c>
      <c r="Z2891" s="13">
        <f>AA2891*1.40658152173913</f>
        <v>131375781.72580974</v>
      </c>
      <c r="AA2891" s="3">
        <v>93400759</v>
      </c>
      <c r="AB2891">
        <v>142</v>
      </c>
    </row>
    <row r="2892" spans="1:28" x14ac:dyDescent="0.2">
      <c r="A2892" t="s">
        <v>11118</v>
      </c>
      <c r="B2892" t="s">
        <v>11119</v>
      </c>
      <c r="C2892">
        <v>2006</v>
      </c>
      <c r="D2892" t="s">
        <v>11051</v>
      </c>
      <c r="E2892" t="s">
        <v>44037</v>
      </c>
      <c r="F2892" t="s">
        <v>44031</v>
      </c>
      <c r="G2892" t="s">
        <v>44038</v>
      </c>
      <c r="H2892">
        <v>95</v>
      </c>
      <c r="I2892" t="s">
        <v>177</v>
      </c>
      <c r="J2892" t="s">
        <v>26</v>
      </c>
      <c r="M2892" t="s">
        <v>11120</v>
      </c>
      <c r="N2892" t="s">
        <v>11121</v>
      </c>
      <c r="O2892" t="s">
        <v>11122</v>
      </c>
      <c r="P2892" t="s">
        <v>11123</v>
      </c>
      <c r="Q2892" t="s">
        <v>11124</v>
      </c>
      <c r="R2892" t="s">
        <v>11125</v>
      </c>
      <c r="S2892" t="s">
        <v>11126</v>
      </c>
      <c r="T2892">
        <v>5.3</v>
      </c>
      <c r="U2892">
        <v>23638</v>
      </c>
      <c r="V2892" s="12">
        <f>W2892*1.28378472222222</f>
        <v>102702777.77777761</v>
      </c>
      <c r="W2892" s="3">
        <v>80000000</v>
      </c>
      <c r="X2892" s="13">
        <f>Y2892*1.28378472222222</f>
        <v>47993067.109652698</v>
      </c>
      <c r="Y2892" s="3">
        <v>37384046</v>
      </c>
      <c r="Z2892" s="13">
        <f>AA2892*1.28378472222222</f>
        <v>131380622.05190951</v>
      </c>
      <c r="AA2892" s="3">
        <v>102338515</v>
      </c>
      <c r="AB2892">
        <v>171</v>
      </c>
    </row>
    <row r="2893" spans="1:28" hidden="1" x14ac:dyDescent="0.2">
      <c r="A2893" t="s">
        <v>26541</v>
      </c>
      <c r="B2893" t="s">
        <v>26542</v>
      </c>
      <c r="C2893">
        <v>2014</v>
      </c>
      <c r="D2893" s="1">
        <v>41952</v>
      </c>
      <c r="E2893" t="s">
        <v>1045</v>
      </c>
      <c r="F2893" t="s">
        <v>44032</v>
      </c>
      <c r="G2893" t="s">
        <v>44036</v>
      </c>
      <c r="H2893">
        <v>93</v>
      </c>
      <c r="I2893" t="s">
        <v>25</v>
      </c>
      <c r="J2893" t="s">
        <v>26</v>
      </c>
      <c r="K2893" t="s">
        <v>308</v>
      </c>
      <c r="M2893" t="s">
        <v>26543</v>
      </c>
      <c r="N2893" t="s">
        <v>26544</v>
      </c>
      <c r="O2893" t="s">
        <v>26545</v>
      </c>
      <c r="P2893" t="s">
        <v>17695</v>
      </c>
      <c r="Q2893" t="s">
        <v>26546</v>
      </c>
      <c r="R2893" t="s">
        <v>26547</v>
      </c>
      <c r="S2893" t="s">
        <v>26548</v>
      </c>
      <c r="T2893">
        <v>6.8</v>
      </c>
      <c r="U2893">
        <v>39336</v>
      </c>
      <c r="W2893"/>
      <c r="X2893"/>
      <c r="Y2893">
        <v>5284309</v>
      </c>
      <c r="Z2893"/>
      <c r="AA2893">
        <v>5776640</v>
      </c>
      <c r="AB2893">
        <v>101</v>
      </c>
    </row>
    <row r="2894" spans="1:28" x14ac:dyDescent="0.2">
      <c r="A2894" t="s">
        <v>8983</v>
      </c>
      <c r="B2894" t="s">
        <v>8984</v>
      </c>
      <c r="C2894">
        <v>2004</v>
      </c>
      <c r="D2894" s="1">
        <v>38332</v>
      </c>
      <c r="E2894" t="s">
        <v>176</v>
      </c>
      <c r="F2894" t="s">
        <v>44045</v>
      </c>
      <c r="G2894" t="s">
        <v>44033</v>
      </c>
      <c r="H2894">
        <v>129</v>
      </c>
      <c r="I2894" t="s">
        <v>25</v>
      </c>
      <c r="J2894" t="s">
        <v>26</v>
      </c>
      <c r="M2894" t="s">
        <v>8985</v>
      </c>
      <c r="N2894" t="s">
        <v>8986</v>
      </c>
      <c r="O2894" t="s">
        <v>8987</v>
      </c>
      <c r="P2894" t="s">
        <v>8988</v>
      </c>
      <c r="Q2894" t="s">
        <v>8989</v>
      </c>
      <c r="R2894" t="s">
        <v>8990</v>
      </c>
      <c r="S2894" t="s">
        <v>8991</v>
      </c>
      <c r="T2894">
        <v>6.6</v>
      </c>
      <c r="U2894">
        <v>102113</v>
      </c>
      <c r="V2894" s="12">
        <f>W2894*1.37009528851244</f>
        <v>109607623.0809952</v>
      </c>
      <c r="W2894" s="3">
        <v>80000000</v>
      </c>
      <c r="X2894" s="13">
        <f>Y2894*1.37009528851244</f>
        <v>90365497.913869739</v>
      </c>
      <c r="Y2894" s="3">
        <v>65955630</v>
      </c>
      <c r="Z2894" s="13">
        <f>AA2894*1.37009528851244</f>
        <v>131674254.48920059</v>
      </c>
      <c r="AA2894" s="3">
        <v>96105910</v>
      </c>
      <c r="AB2894">
        <v>382</v>
      </c>
    </row>
    <row r="2895" spans="1:28" x14ac:dyDescent="0.2">
      <c r="A2895" t="s">
        <v>7425</v>
      </c>
      <c r="B2895" t="s">
        <v>7426</v>
      </c>
      <c r="C2895">
        <v>2004</v>
      </c>
      <c r="D2895" s="1">
        <v>38055</v>
      </c>
      <c r="E2895" t="s">
        <v>1045</v>
      </c>
      <c r="F2895" t="s">
        <v>44034</v>
      </c>
      <c r="G2895" t="s">
        <v>44036</v>
      </c>
      <c r="H2895">
        <v>98</v>
      </c>
      <c r="I2895" t="s">
        <v>25</v>
      </c>
      <c r="J2895" t="s">
        <v>26</v>
      </c>
      <c r="K2895" t="s">
        <v>4428</v>
      </c>
      <c r="M2895" t="s">
        <v>7427</v>
      </c>
      <c r="N2895" t="s">
        <v>1880</v>
      </c>
      <c r="O2895" t="s">
        <v>7428</v>
      </c>
      <c r="P2895" t="s">
        <v>7429</v>
      </c>
      <c r="Q2895" t="s">
        <v>7430</v>
      </c>
      <c r="R2895" t="s">
        <v>7431</v>
      </c>
      <c r="S2895" t="s">
        <v>7432</v>
      </c>
      <c r="T2895">
        <v>6.2</v>
      </c>
      <c r="U2895">
        <v>162285</v>
      </c>
      <c r="V2895" s="12">
        <f>W2895*1.37009528851244</f>
        <v>50693525.674960278</v>
      </c>
      <c r="W2895" s="3">
        <v>37000000</v>
      </c>
      <c r="X2895" s="13">
        <f>Y2895*1.37009528851244</f>
        <v>78412946.918035969</v>
      </c>
      <c r="Y2895" s="3">
        <v>57231747</v>
      </c>
      <c r="Z2895" s="13">
        <f>AA2895*1.37009528851244</f>
        <v>132153496.00988349</v>
      </c>
      <c r="AA2895" s="3">
        <v>96455697</v>
      </c>
      <c r="AB2895">
        <v>374</v>
      </c>
    </row>
    <row r="2896" spans="1:28" x14ac:dyDescent="0.2">
      <c r="A2896" t="s">
        <v>29373</v>
      </c>
      <c r="B2896" t="s">
        <v>29374</v>
      </c>
      <c r="C2896">
        <v>2014</v>
      </c>
      <c r="D2896" s="1">
        <v>41644</v>
      </c>
      <c r="E2896" t="s">
        <v>44037</v>
      </c>
      <c r="F2896" t="s">
        <v>44031</v>
      </c>
      <c r="G2896" t="s">
        <v>44038</v>
      </c>
      <c r="H2896">
        <v>85</v>
      </c>
      <c r="I2896" t="s">
        <v>29375</v>
      </c>
      <c r="J2896" t="s">
        <v>26</v>
      </c>
      <c r="K2896" t="s">
        <v>3274</v>
      </c>
      <c r="M2896" t="s">
        <v>29376</v>
      </c>
      <c r="N2896" t="s">
        <v>29377</v>
      </c>
      <c r="O2896" t="s">
        <v>29378</v>
      </c>
      <c r="P2896" t="s">
        <v>15053</v>
      </c>
      <c r="Q2896" t="s">
        <v>29379</v>
      </c>
      <c r="R2896" t="s">
        <v>29380</v>
      </c>
      <c r="S2896" t="s">
        <v>29381</v>
      </c>
      <c r="T2896">
        <v>5.7</v>
      </c>
      <c r="U2896">
        <v>26151</v>
      </c>
      <c r="V2896" s="12">
        <f>W2896*1.09324733035956</f>
        <v>45916387.875101522</v>
      </c>
      <c r="W2896" s="3">
        <v>42000000</v>
      </c>
      <c r="X2896" s="13">
        <f>Y2896*1.09324733035956</f>
        <v>70242825.669737816</v>
      </c>
      <c r="Y2896" s="3">
        <v>64251541</v>
      </c>
      <c r="Z2896" s="13">
        <f>AA2896*1.09324733035956</f>
        <v>132157779.6718585</v>
      </c>
      <c r="AA2896" s="3">
        <v>120885527</v>
      </c>
      <c r="AB2896">
        <v>87</v>
      </c>
    </row>
    <row r="2897" spans="1:28" hidden="1" x14ac:dyDescent="0.2">
      <c r="A2897" t="s">
        <v>26571</v>
      </c>
      <c r="B2897" t="s">
        <v>26572</v>
      </c>
      <c r="C2897">
        <v>2010</v>
      </c>
      <c r="D2897" t="s">
        <v>22584</v>
      </c>
      <c r="E2897" t="s">
        <v>1045</v>
      </c>
      <c r="H2897">
        <v>144</v>
      </c>
      <c r="I2897" t="s">
        <v>943</v>
      </c>
      <c r="J2897" t="s">
        <v>944</v>
      </c>
      <c r="K2897" t="s">
        <v>26573</v>
      </c>
      <c r="M2897" t="s">
        <v>16978</v>
      </c>
      <c r="N2897" t="s">
        <v>26574</v>
      </c>
      <c r="O2897" t="s">
        <v>26575</v>
      </c>
      <c r="P2897" t="s">
        <v>2934</v>
      </c>
      <c r="Q2897" t="s">
        <v>26576</v>
      </c>
      <c r="R2897" t="s">
        <v>26577</v>
      </c>
      <c r="S2897" t="s">
        <v>26578</v>
      </c>
      <c r="T2897">
        <v>5.4</v>
      </c>
      <c r="U2897">
        <v>12402</v>
      </c>
      <c r="W2897"/>
      <c r="X2897"/>
      <c r="Y2897">
        <v>1183658</v>
      </c>
      <c r="Z2897"/>
      <c r="AA2897">
        <v>2340550</v>
      </c>
      <c r="AB2897">
        <v>44</v>
      </c>
    </row>
    <row r="2898" spans="1:28" hidden="1" x14ac:dyDescent="0.2">
      <c r="A2898" t="s">
        <v>26579</v>
      </c>
      <c r="B2898" t="s">
        <v>26580</v>
      </c>
      <c r="C2898">
        <v>2011</v>
      </c>
      <c r="D2898" s="1">
        <v>40606</v>
      </c>
      <c r="E2898" t="s">
        <v>16512</v>
      </c>
      <c r="F2898" t="s">
        <v>44042</v>
      </c>
      <c r="H2898">
        <v>90</v>
      </c>
      <c r="I2898" t="s">
        <v>25</v>
      </c>
      <c r="J2898" t="s">
        <v>26</v>
      </c>
      <c r="M2898" t="s">
        <v>26581</v>
      </c>
      <c r="N2898" t="s">
        <v>26582</v>
      </c>
      <c r="O2898" t="s">
        <v>26583</v>
      </c>
      <c r="P2898" t="s">
        <v>4993</v>
      </c>
      <c r="Q2898" t="s">
        <v>26584</v>
      </c>
      <c r="R2898" t="s">
        <v>26585</v>
      </c>
      <c r="S2898" t="s">
        <v>26586</v>
      </c>
      <c r="T2898">
        <v>5.4</v>
      </c>
      <c r="U2898">
        <v>11288</v>
      </c>
      <c r="W2898">
        <v>6000000</v>
      </c>
      <c r="X2898"/>
      <c r="Y2898"/>
      <c r="Z2898"/>
      <c r="AA2898"/>
      <c r="AB2898">
        <v>42</v>
      </c>
    </row>
    <row r="2899" spans="1:28" hidden="1" x14ac:dyDescent="0.2">
      <c r="A2899" t="s">
        <v>26587</v>
      </c>
      <c r="B2899" t="s">
        <v>26588</v>
      </c>
      <c r="C2899">
        <v>2010</v>
      </c>
      <c r="D2899" s="1">
        <v>40514</v>
      </c>
      <c r="E2899" t="s">
        <v>1045</v>
      </c>
      <c r="H2899">
        <v>95</v>
      </c>
      <c r="I2899" t="s">
        <v>4358</v>
      </c>
      <c r="J2899" t="s">
        <v>1076</v>
      </c>
      <c r="M2899" t="s">
        <v>22032</v>
      </c>
      <c r="N2899" t="s">
        <v>24347</v>
      </c>
      <c r="O2899" t="s">
        <v>26589</v>
      </c>
      <c r="P2899" t="s">
        <v>22035</v>
      </c>
      <c r="Q2899" t="s">
        <v>26590</v>
      </c>
      <c r="R2899" t="s">
        <v>26591</v>
      </c>
      <c r="S2899" t="s">
        <v>26592</v>
      </c>
      <c r="T2899">
        <v>4</v>
      </c>
      <c r="U2899">
        <v>17191</v>
      </c>
      <c r="W2899"/>
      <c r="X2899"/>
      <c r="Y2899"/>
      <c r="Z2899"/>
      <c r="AA2899">
        <v>22588876</v>
      </c>
      <c r="AB2899">
        <v>2</v>
      </c>
    </row>
    <row r="2900" spans="1:28" x14ac:dyDescent="0.2">
      <c r="A2900" t="s">
        <v>10327</v>
      </c>
      <c r="B2900" t="s">
        <v>10328</v>
      </c>
      <c r="C2900">
        <v>2004</v>
      </c>
      <c r="D2900" s="1">
        <v>38473</v>
      </c>
      <c r="E2900" t="s">
        <v>1045</v>
      </c>
      <c r="F2900" t="s">
        <v>44040</v>
      </c>
      <c r="H2900">
        <v>99</v>
      </c>
      <c r="I2900" t="s">
        <v>25</v>
      </c>
      <c r="J2900" t="s">
        <v>26</v>
      </c>
      <c r="K2900" t="s">
        <v>308</v>
      </c>
      <c r="M2900" t="s">
        <v>4058</v>
      </c>
      <c r="N2900" t="s">
        <v>10329</v>
      </c>
      <c r="O2900" t="s">
        <v>10330</v>
      </c>
      <c r="P2900" t="s">
        <v>3190</v>
      </c>
      <c r="Q2900" t="s">
        <v>10331</v>
      </c>
      <c r="R2900" t="s">
        <v>10332</v>
      </c>
      <c r="S2900" t="s">
        <v>10333</v>
      </c>
      <c r="T2900">
        <v>5.4</v>
      </c>
      <c r="U2900">
        <v>41002</v>
      </c>
      <c r="V2900" s="12">
        <f>W2900*1.37009528851244</f>
        <v>82205717.310746402</v>
      </c>
      <c r="W2900" s="3">
        <v>60000000</v>
      </c>
      <c r="X2900" s="13">
        <f>Y2900*1.37009528851244</f>
        <v>101086368.86780833</v>
      </c>
      <c r="Y2900" s="3">
        <v>73780539</v>
      </c>
      <c r="Z2900" s="13">
        <f>AA2900*1.37009528851244</f>
        <v>132341638.86499731</v>
      </c>
      <c r="AA2900" s="3">
        <v>96593018</v>
      </c>
      <c r="AB2900">
        <v>267</v>
      </c>
    </row>
    <row r="2901" spans="1:28" hidden="1" x14ac:dyDescent="0.2">
      <c r="A2901" t="s">
        <v>26599</v>
      </c>
      <c r="B2901" t="s">
        <v>26600</v>
      </c>
      <c r="C2901">
        <v>2011</v>
      </c>
      <c r="D2901" t="s">
        <v>26601</v>
      </c>
      <c r="E2901" t="s">
        <v>16512</v>
      </c>
      <c r="F2901" t="s">
        <v>44044</v>
      </c>
      <c r="G2901" t="s">
        <v>44034</v>
      </c>
      <c r="H2901">
        <v>91</v>
      </c>
      <c r="I2901" t="s">
        <v>25</v>
      </c>
      <c r="J2901" t="s">
        <v>26</v>
      </c>
      <c r="M2901" t="s">
        <v>9053</v>
      </c>
      <c r="N2901" t="s">
        <v>26602</v>
      </c>
      <c r="O2901" t="s">
        <v>26603</v>
      </c>
      <c r="P2901" t="s">
        <v>26604</v>
      </c>
      <c r="Q2901" t="s">
        <v>26605</v>
      </c>
      <c r="R2901" t="s">
        <v>26606</v>
      </c>
      <c r="S2901" t="s">
        <v>26607</v>
      </c>
      <c r="T2901">
        <v>5.0999999999999996</v>
      </c>
      <c r="U2901">
        <v>10364</v>
      </c>
      <c r="W2901">
        <v>10000000</v>
      </c>
      <c r="X2901"/>
      <c r="Y2901"/>
      <c r="Z2901"/>
      <c r="AA2901"/>
      <c r="AB2901">
        <v>49</v>
      </c>
    </row>
    <row r="2902" spans="1:28" hidden="1" x14ac:dyDescent="0.2">
      <c r="A2902" t="s">
        <v>26608</v>
      </c>
      <c r="B2902" t="s">
        <v>26609</v>
      </c>
      <c r="C2902">
        <v>2010</v>
      </c>
      <c r="D2902" s="1">
        <v>40493</v>
      </c>
      <c r="E2902" t="s">
        <v>176</v>
      </c>
      <c r="F2902" t="s">
        <v>44036</v>
      </c>
      <c r="H2902">
        <v>98</v>
      </c>
      <c r="I2902" t="s">
        <v>1983</v>
      </c>
      <c r="J2902" t="s">
        <v>26</v>
      </c>
      <c r="K2902" t="s">
        <v>27</v>
      </c>
      <c r="M2902" t="s">
        <v>26610</v>
      </c>
      <c r="N2902" t="s">
        <v>26611</v>
      </c>
      <c r="O2902" t="s">
        <v>26612</v>
      </c>
      <c r="P2902" t="s">
        <v>26613</v>
      </c>
      <c r="Q2902" t="s">
        <v>26614</v>
      </c>
      <c r="R2902" t="s">
        <v>26615</v>
      </c>
      <c r="S2902" t="s">
        <v>26616</v>
      </c>
      <c r="T2902">
        <v>6.4</v>
      </c>
      <c r="U2902">
        <v>12106</v>
      </c>
      <c r="W2902"/>
      <c r="X2902"/>
      <c r="Y2902"/>
      <c r="Z2902"/>
      <c r="AA2902"/>
      <c r="AB2902">
        <v>44</v>
      </c>
    </row>
    <row r="2903" spans="1:28" hidden="1" x14ac:dyDescent="0.2">
      <c r="A2903" t="s">
        <v>26617</v>
      </c>
      <c r="B2903" t="s">
        <v>26618</v>
      </c>
      <c r="C2903">
        <v>2011</v>
      </c>
      <c r="D2903" t="s">
        <v>26619</v>
      </c>
      <c r="E2903" t="s">
        <v>44035</v>
      </c>
      <c r="F2903" t="s">
        <v>44032</v>
      </c>
      <c r="H2903">
        <v>100</v>
      </c>
      <c r="I2903" t="s">
        <v>25</v>
      </c>
      <c r="J2903" t="s">
        <v>26</v>
      </c>
      <c r="K2903" t="s">
        <v>27</v>
      </c>
      <c r="M2903" t="s">
        <v>26620</v>
      </c>
      <c r="N2903" t="s">
        <v>26621</v>
      </c>
      <c r="O2903" t="s">
        <v>26622</v>
      </c>
      <c r="P2903" t="s">
        <v>13116</v>
      </c>
      <c r="Q2903" t="s">
        <v>26623</v>
      </c>
      <c r="R2903" t="s">
        <v>26624</v>
      </c>
      <c r="S2903" t="s">
        <v>26625</v>
      </c>
      <c r="T2903">
        <v>6.8</v>
      </c>
      <c r="U2903">
        <v>22542</v>
      </c>
      <c r="W2903"/>
      <c r="X2903"/>
      <c r="Y2903">
        <v>68945</v>
      </c>
      <c r="Z2903"/>
      <c r="AA2903">
        <v>123700</v>
      </c>
      <c r="AB2903">
        <v>60</v>
      </c>
    </row>
    <row r="2904" spans="1:28" x14ac:dyDescent="0.2">
      <c r="A2904" t="s">
        <v>31353</v>
      </c>
      <c r="B2904" t="s">
        <v>31354</v>
      </c>
      <c r="C2904">
        <v>2017</v>
      </c>
      <c r="D2904" s="1">
        <v>42746</v>
      </c>
      <c r="E2904" t="s">
        <v>44037</v>
      </c>
      <c r="F2904" t="s">
        <v>44047</v>
      </c>
      <c r="G2904" t="s">
        <v>44038</v>
      </c>
      <c r="H2904">
        <v>89</v>
      </c>
      <c r="I2904" t="s">
        <v>31355</v>
      </c>
      <c r="J2904" t="s">
        <v>26</v>
      </c>
      <c r="M2904" t="s">
        <v>29749</v>
      </c>
      <c r="N2904" t="s">
        <v>31356</v>
      </c>
      <c r="O2904" t="s">
        <v>31357</v>
      </c>
      <c r="P2904" t="s">
        <v>18186</v>
      </c>
      <c r="Q2904" t="s">
        <v>31358</v>
      </c>
      <c r="R2904" t="s">
        <v>31359</v>
      </c>
      <c r="S2904" t="s">
        <v>31360</v>
      </c>
      <c r="T2904">
        <v>6.2</v>
      </c>
      <c r="U2904">
        <v>24337</v>
      </c>
      <c r="V2904" s="12">
        <f>W2904*1.05585427545692</f>
        <v>40122462.467362963</v>
      </c>
      <c r="W2904" s="3">
        <v>38000000</v>
      </c>
      <c r="X2904" s="13">
        <f>Y2904*1.05585427545692</f>
        <v>78049803.89605099</v>
      </c>
      <c r="Y2904" s="3">
        <v>73921000</v>
      </c>
      <c r="Z2904" s="13">
        <f>AA2904*1.05585427545692</f>
        <v>132433353.24449669</v>
      </c>
      <c r="AA2904" s="3">
        <v>125427681</v>
      </c>
      <c r="AB2904">
        <v>135</v>
      </c>
    </row>
    <row r="2905" spans="1:28" x14ac:dyDescent="0.2">
      <c r="A2905" t="s">
        <v>40285</v>
      </c>
      <c r="B2905" t="s">
        <v>40286</v>
      </c>
      <c r="C2905">
        <v>2017</v>
      </c>
      <c r="D2905" s="1">
        <v>42989</v>
      </c>
      <c r="E2905" t="s">
        <v>3496</v>
      </c>
      <c r="F2905" t="s">
        <v>44045</v>
      </c>
      <c r="G2905" t="s">
        <v>44042</v>
      </c>
      <c r="H2905">
        <v>96</v>
      </c>
      <c r="I2905" t="s">
        <v>25</v>
      </c>
      <c r="J2905" t="s">
        <v>26</v>
      </c>
      <c r="M2905" t="s">
        <v>28505</v>
      </c>
      <c r="N2905" t="s">
        <v>40287</v>
      </c>
      <c r="O2905" t="s">
        <v>40288</v>
      </c>
      <c r="P2905" t="s">
        <v>40289</v>
      </c>
      <c r="Q2905" t="s">
        <v>40290</v>
      </c>
      <c r="R2905" t="s">
        <v>40291</v>
      </c>
      <c r="S2905" t="s">
        <v>40292</v>
      </c>
      <c r="T2905">
        <v>6.6</v>
      </c>
      <c r="U2905">
        <v>110766</v>
      </c>
      <c r="V2905" s="12">
        <f>W2905*1.05585427545692</f>
        <v>5068100.5221932158</v>
      </c>
      <c r="W2905" s="3">
        <v>4800000</v>
      </c>
      <c r="X2905" s="13">
        <f>Y2905*1.05585427545692</f>
        <v>58794025.817130439</v>
      </c>
      <c r="Y2905" s="3">
        <v>55683845</v>
      </c>
      <c r="Z2905" s="13">
        <f>AA2905*1.05585427545692</f>
        <v>132487819.48729613</v>
      </c>
      <c r="AA2905" s="3">
        <v>125479266</v>
      </c>
      <c r="AB2905">
        <v>484</v>
      </c>
    </row>
    <row r="2906" spans="1:28" x14ac:dyDescent="0.2">
      <c r="A2906" t="s">
        <v>5362</v>
      </c>
      <c r="B2906" t="s">
        <v>5363</v>
      </c>
      <c r="C2906">
        <v>2004</v>
      </c>
      <c r="D2906" t="s">
        <v>5364</v>
      </c>
      <c r="E2906" t="s">
        <v>176</v>
      </c>
      <c r="F2906" t="s">
        <v>44033</v>
      </c>
      <c r="G2906" t="s">
        <v>44042</v>
      </c>
      <c r="H2906">
        <v>113</v>
      </c>
      <c r="I2906" t="s">
        <v>433</v>
      </c>
      <c r="J2906" t="s">
        <v>26</v>
      </c>
      <c r="M2906" t="s">
        <v>5365</v>
      </c>
      <c r="N2906" t="s">
        <v>5366</v>
      </c>
      <c r="O2906" t="s">
        <v>5367</v>
      </c>
      <c r="P2906" t="s">
        <v>2917</v>
      </c>
      <c r="Q2906" t="s">
        <v>5368</v>
      </c>
      <c r="R2906" t="s">
        <v>5369</v>
      </c>
      <c r="S2906" t="s">
        <v>5370</v>
      </c>
      <c r="T2906">
        <v>7.6</v>
      </c>
      <c r="U2906">
        <v>444298</v>
      </c>
      <c r="V2906" s="12">
        <f>W2906*1.37009528851244</f>
        <v>17811238.75066172</v>
      </c>
      <c r="W2906" s="3">
        <v>13000000</v>
      </c>
      <c r="X2906" s="13">
        <f>Y2906*1.37009528851244</f>
        <v>79381530.301868692</v>
      </c>
      <c r="Y2906" s="3">
        <v>57938693</v>
      </c>
      <c r="Z2906" s="13">
        <f>AA2906*1.37009528851244</f>
        <v>132655942.83446793</v>
      </c>
      <c r="AA2906" s="3">
        <v>96822421</v>
      </c>
      <c r="AB2906">
        <v>1188</v>
      </c>
    </row>
    <row r="2907" spans="1:28" x14ac:dyDescent="0.2">
      <c r="A2907" t="s">
        <v>30684</v>
      </c>
      <c r="B2907" t="s">
        <v>30685</v>
      </c>
      <c r="C2907">
        <v>2017</v>
      </c>
      <c r="D2907" s="1">
        <v>43469</v>
      </c>
      <c r="E2907" t="s">
        <v>1045</v>
      </c>
      <c r="F2907" t="s">
        <v>44032</v>
      </c>
      <c r="H2907">
        <v>126</v>
      </c>
      <c r="I2907" t="s">
        <v>25</v>
      </c>
      <c r="J2907" t="s">
        <v>26</v>
      </c>
      <c r="K2907" t="s">
        <v>307</v>
      </c>
      <c r="L2907" t="s">
        <v>64</v>
      </c>
      <c r="M2907" t="s">
        <v>13155</v>
      </c>
      <c r="N2907" t="s">
        <v>30686</v>
      </c>
      <c r="O2907" t="s">
        <v>30687</v>
      </c>
      <c r="P2907" t="s">
        <v>18186</v>
      </c>
      <c r="Q2907" t="s">
        <v>30688</v>
      </c>
      <c r="R2907" t="s">
        <v>30689</v>
      </c>
      <c r="S2907" t="s">
        <v>30690</v>
      </c>
      <c r="T2907">
        <v>6.9</v>
      </c>
      <c r="U2907">
        <v>42810</v>
      </c>
      <c r="V2907" s="12">
        <f>W2907*1.05585427545692</f>
        <v>39594535.329634503</v>
      </c>
      <c r="W2907" s="3">
        <v>37500000</v>
      </c>
      <c r="X2907" s="13">
        <f>Y2907*1.05585427545692</f>
        <v>114298882.90342292</v>
      </c>
      <c r="Y2907" s="3">
        <v>108252517</v>
      </c>
      <c r="Z2907" s="13">
        <f>AA2907*1.05585427545692</f>
        <v>132885785.74567571</v>
      </c>
      <c r="AA2907" s="3">
        <v>125856180</v>
      </c>
      <c r="AB2907">
        <v>776</v>
      </c>
    </row>
    <row r="2908" spans="1:28" hidden="1" x14ac:dyDescent="0.2">
      <c r="A2908" t="s">
        <v>19466</v>
      </c>
      <c r="B2908" t="s">
        <v>19467</v>
      </c>
      <c r="C2908">
        <v>2011</v>
      </c>
      <c r="D2908" t="s">
        <v>19468</v>
      </c>
      <c r="E2908" t="s">
        <v>44035</v>
      </c>
      <c r="F2908" t="s">
        <v>44032</v>
      </c>
      <c r="H2908">
        <v>105</v>
      </c>
      <c r="I2908" t="s">
        <v>1869</v>
      </c>
      <c r="J2908" t="s">
        <v>26</v>
      </c>
      <c r="M2908" t="s">
        <v>16667</v>
      </c>
      <c r="N2908" t="s">
        <v>19469</v>
      </c>
      <c r="O2908" t="s">
        <v>19470</v>
      </c>
      <c r="P2908" t="s">
        <v>14103</v>
      </c>
      <c r="Q2908" t="s">
        <v>19471</v>
      </c>
      <c r="R2908" t="s">
        <v>162</v>
      </c>
      <c r="S2908" t="s">
        <v>163</v>
      </c>
      <c r="T2908">
        <v>6.4</v>
      </c>
      <c r="U2908">
        <v>101272</v>
      </c>
      <c r="V2908" s="12">
        <f>W2908*1.1505830469594</f>
        <v>14957579.6104722</v>
      </c>
      <c r="W2908" s="3">
        <v>13000000</v>
      </c>
      <c r="X2908" s="13">
        <f>Y2908*1.1505830469594</f>
        <v>34538192.698962897</v>
      </c>
      <c r="Y2908" s="3">
        <v>30017992</v>
      </c>
      <c r="Z2908" s="13">
        <f>AA2908*1.1505830469594</f>
        <v>133341873.5696747</v>
      </c>
      <c r="AA2908" s="3">
        <v>115890699</v>
      </c>
      <c r="AB2908">
        <v>402</v>
      </c>
    </row>
    <row r="2909" spans="1:28" x14ac:dyDescent="0.2">
      <c r="A2909" t="s">
        <v>17116</v>
      </c>
      <c r="B2909" t="s">
        <v>17117</v>
      </c>
      <c r="C2909">
        <v>2010</v>
      </c>
      <c r="D2909" s="1">
        <v>40488</v>
      </c>
      <c r="E2909" t="s">
        <v>1045</v>
      </c>
      <c r="F2909" t="s">
        <v>44040</v>
      </c>
      <c r="G2909" t="s">
        <v>44034</v>
      </c>
      <c r="H2909">
        <v>101</v>
      </c>
      <c r="I2909" t="s">
        <v>433</v>
      </c>
      <c r="J2909" t="s">
        <v>26</v>
      </c>
      <c r="M2909" t="s">
        <v>5973</v>
      </c>
      <c r="N2909" t="s">
        <v>1612</v>
      </c>
      <c r="O2909" t="s">
        <v>17118</v>
      </c>
      <c r="P2909" t="s">
        <v>4689</v>
      </c>
      <c r="Q2909" t="s">
        <v>17119</v>
      </c>
      <c r="R2909" t="s">
        <v>17120</v>
      </c>
      <c r="S2909" t="s">
        <v>17121</v>
      </c>
      <c r="T2909">
        <v>5</v>
      </c>
      <c r="U2909">
        <v>41307</v>
      </c>
      <c r="V2909" s="12">
        <f>W2909*1.18690152988223</f>
        <v>56971273.434347041</v>
      </c>
      <c r="W2909" s="3">
        <v>48000000</v>
      </c>
      <c r="X2909" s="13">
        <f>Y2909*1.18690152988223</f>
        <v>71240507.47338286</v>
      </c>
      <c r="Y2909" s="3">
        <v>60022256</v>
      </c>
      <c r="Z2909" s="13">
        <f>AA2909*1.18690152988223</f>
        <v>133481922.79959254</v>
      </c>
      <c r="AA2909" s="3">
        <v>112462508</v>
      </c>
      <c r="AB2909">
        <v>88</v>
      </c>
    </row>
    <row r="2910" spans="1:28" hidden="1" x14ac:dyDescent="0.2">
      <c r="A2910" t="s">
        <v>26669</v>
      </c>
      <c r="B2910" t="s">
        <v>26670</v>
      </c>
      <c r="C2910">
        <v>2010</v>
      </c>
      <c r="D2910" s="1">
        <v>40520</v>
      </c>
      <c r="E2910" t="s">
        <v>16512</v>
      </c>
      <c r="F2910" t="s">
        <v>44044</v>
      </c>
      <c r="G2910" t="s">
        <v>44032</v>
      </c>
      <c r="H2910">
        <v>144</v>
      </c>
      <c r="I2910" t="s">
        <v>3660</v>
      </c>
      <c r="J2910" t="s">
        <v>3179</v>
      </c>
      <c r="M2910" t="s">
        <v>8723</v>
      </c>
      <c r="N2910" t="s">
        <v>26671</v>
      </c>
      <c r="O2910" t="s">
        <v>26672</v>
      </c>
      <c r="P2910" t="s">
        <v>14005</v>
      </c>
      <c r="Q2910" t="s">
        <v>26673</v>
      </c>
      <c r="R2910" t="s">
        <v>26674</v>
      </c>
      <c r="S2910" t="s">
        <v>26675</v>
      </c>
      <c r="T2910">
        <v>7.8</v>
      </c>
      <c r="U2910">
        <v>106092</v>
      </c>
      <c r="W2910"/>
      <c r="X2910"/>
      <c r="Y2910">
        <v>129210</v>
      </c>
      <c r="Z2910"/>
      <c r="AA2910">
        <v>12966357</v>
      </c>
      <c r="AB2910">
        <v>298</v>
      </c>
    </row>
    <row r="2911" spans="1:28" x14ac:dyDescent="0.2">
      <c r="A2911" t="s">
        <v>23399</v>
      </c>
      <c r="B2911" t="s">
        <v>23400</v>
      </c>
      <c r="C2911">
        <v>2010</v>
      </c>
      <c r="D2911" t="s">
        <v>18117</v>
      </c>
      <c r="E2911" t="s">
        <v>16512</v>
      </c>
      <c r="F2911" t="s">
        <v>44038</v>
      </c>
      <c r="G2911" t="s">
        <v>44040</v>
      </c>
      <c r="H2911">
        <v>82</v>
      </c>
      <c r="I2911" t="s">
        <v>360</v>
      </c>
      <c r="J2911" t="s">
        <v>26</v>
      </c>
      <c r="M2911" t="s">
        <v>23401</v>
      </c>
      <c r="N2911" t="s">
        <v>23402</v>
      </c>
      <c r="O2911" t="s">
        <v>23403</v>
      </c>
      <c r="P2911" t="s">
        <v>1068</v>
      </c>
      <c r="Q2911" t="s">
        <v>23404</v>
      </c>
      <c r="R2911" t="s">
        <v>23405</v>
      </c>
      <c r="S2911" t="s">
        <v>23406</v>
      </c>
      <c r="T2911">
        <v>4.3</v>
      </c>
      <c r="U2911">
        <v>13656</v>
      </c>
      <c r="V2911" s="12">
        <f>W2911*1.18690152988223</f>
        <v>100886630.03998956</v>
      </c>
      <c r="W2911" s="3">
        <v>85000000</v>
      </c>
      <c r="X2911" s="13">
        <f>Y2911*1.18690152988223</f>
        <v>51731996.916768998</v>
      </c>
      <c r="Y2911" s="3">
        <v>43585753</v>
      </c>
      <c r="Z2911" s="13">
        <f>AA2911*1.18690152988223</f>
        <v>133507151.57851171</v>
      </c>
      <c r="AA2911" s="3">
        <v>112483764</v>
      </c>
      <c r="AB2911">
        <v>64</v>
      </c>
    </row>
    <row r="2912" spans="1:28" x14ac:dyDescent="0.2">
      <c r="A2912" t="s">
        <v>12567</v>
      </c>
      <c r="B2912" t="s">
        <v>12568</v>
      </c>
      <c r="C2912">
        <v>2006</v>
      </c>
      <c r="D2912" s="1">
        <v>39029</v>
      </c>
      <c r="E2912" t="s">
        <v>1045</v>
      </c>
      <c r="F2912" t="s">
        <v>44044</v>
      </c>
      <c r="H2912">
        <v>98</v>
      </c>
      <c r="I2912" t="s">
        <v>433</v>
      </c>
      <c r="J2912" t="s">
        <v>26</v>
      </c>
      <c r="K2912" t="s">
        <v>12569</v>
      </c>
      <c r="M2912" t="s">
        <v>1046</v>
      </c>
      <c r="N2912" t="s">
        <v>9868</v>
      </c>
      <c r="O2912" t="s">
        <v>12570</v>
      </c>
      <c r="P2912" t="s">
        <v>12571</v>
      </c>
      <c r="Q2912" t="s">
        <v>12572</v>
      </c>
      <c r="R2912" t="s">
        <v>12573</v>
      </c>
      <c r="S2912" t="s">
        <v>12574</v>
      </c>
      <c r="T2912">
        <v>4.4000000000000004</v>
      </c>
      <c r="U2912">
        <v>49546</v>
      </c>
      <c r="V2912" s="12">
        <f>W2912*1.28378472222222</f>
        <v>82162222.22222209</v>
      </c>
      <c r="W2912" s="3">
        <v>64000000</v>
      </c>
      <c r="X2912" s="13">
        <f>Y2912*1.28378472222222</f>
        <v>75287621.791527659</v>
      </c>
      <c r="Y2912" s="3">
        <v>58645052</v>
      </c>
      <c r="Z2912" s="13">
        <f>AA2912*1.28378472222222</f>
        <v>133517875.84395811</v>
      </c>
      <c r="AA2912" s="3">
        <v>104003322</v>
      </c>
      <c r="AB2912">
        <v>203</v>
      </c>
    </row>
    <row r="2913" spans="1:28" x14ac:dyDescent="0.2">
      <c r="A2913" t="s">
        <v>16294</v>
      </c>
      <c r="B2913" t="s">
        <v>16295</v>
      </c>
      <c r="C2913">
        <v>2008</v>
      </c>
      <c r="D2913" t="s">
        <v>14619</v>
      </c>
      <c r="E2913" t="s">
        <v>16512</v>
      </c>
      <c r="F2913" t="s">
        <v>44031</v>
      </c>
      <c r="G2913" t="s">
        <v>44038</v>
      </c>
      <c r="H2913">
        <v>112</v>
      </c>
      <c r="I2913" t="s">
        <v>25</v>
      </c>
      <c r="J2913" t="s">
        <v>26</v>
      </c>
      <c r="M2913" t="s">
        <v>3720</v>
      </c>
      <c r="N2913" t="s">
        <v>16296</v>
      </c>
      <c r="O2913" t="s">
        <v>16297</v>
      </c>
      <c r="P2913" t="s">
        <v>426</v>
      </c>
      <c r="Q2913" t="s">
        <v>426</v>
      </c>
      <c r="R2913" t="s">
        <v>16298</v>
      </c>
      <c r="S2913" t="s">
        <v>16299</v>
      </c>
      <c r="T2913">
        <v>5.7</v>
      </c>
      <c r="U2913">
        <v>72455</v>
      </c>
      <c r="V2913" s="12">
        <f>W2913*1.20207800169993</f>
        <v>84145460.1189951</v>
      </c>
      <c r="W2913" s="3">
        <v>70000000</v>
      </c>
      <c r="X2913" s="13">
        <f>Y2913*1.20207800169993</f>
        <v>84423189.422585845</v>
      </c>
      <c r="Y2913" s="3">
        <v>70231041</v>
      </c>
      <c r="Z2913" s="13">
        <f>AA2913*1.20207800169993</f>
        <v>133708387.49228297</v>
      </c>
      <c r="AA2913" s="3">
        <v>111231041</v>
      </c>
      <c r="AB2913">
        <v>158</v>
      </c>
    </row>
    <row r="2914" spans="1:28" hidden="1" x14ac:dyDescent="0.2">
      <c r="A2914" t="s">
        <v>37156</v>
      </c>
      <c r="B2914" t="s">
        <v>37157</v>
      </c>
      <c r="C2914">
        <v>2015</v>
      </c>
      <c r="D2914" t="s">
        <v>32873</v>
      </c>
      <c r="E2914" t="s">
        <v>16512</v>
      </c>
      <c r="F2914" t="s">
        <v>44031</v>
      </c>
      <c r="G2914" t="s">
        <v>44032</v>
      </c>
      <c r="H2914">
        <v>127</v>
      </c>
      <c r="I2914" t="s">
        <v>5823</v>
      </c>
      <c r="J2914" t="s">
        <v>209</v>
      </c>
      <c r="K2914" t="s">
        <v>26</v>
      </c>
      <c r="L2914" t="s">
        <v>1121</v>
      </c>
      <c r="M2914" t="s">
        <v>37158</v>
      </c>
      <c r="N2914" t="s">
        <v>37158</v>
      </c>
      <c r="O2914" t="s">
        <v>37159</v>
      </c>
      <c r="P2914" t="s">
        <v>1289</v>
      </c>
      <c r="Q2914" t="s">
        <v>37160</v>
      </c>
      <c r="R2914" t="s">
        <v>37161</v>
      </c>
      <c r="S2914" t="s">
        <v>37162</v>
      </c>
      <c r="T2914">
        <v>6</v>
      </c>
      <c r="U2914">
        <v>18069</v>
      </c>
      <c r="V2914" s="12">
        <f>W2914*1.09195121025074</f>
        <v>70976828.666298106</v>
      </c>
      <c r="W2914" s="3">
        <v>65000000</v>
      </c>
      <c r="X2914" s="13">
        <f>Y2914*1.09195121025074</f>
        <v>80878.642240851812</v>
      </c>
      <c r="Y2914" s="3">
        <v>74068</v>
      </c>
      <c r="Z2914" s="13">
        <f>AA2914*1.09195121025074</f>
        <v>133880735.36887209</v>
      </c>
      <c r="AA2914" s="3">
        <v>122606884</v>
      </c>
      <c r="AB2914">
        <v>122</v>
      </c>
    </row>
    <row r="2915" spans="1:28" hidden="1" x14ac:dyDescent="0.2">
      <c r="A2915" t="s">
        <v>26709</v>
      </c>
      <c r="B2915" t="s">
        <v>26710</v>
      </c>
      <c r="C2915">
        <v>2010</v>
      </c>
      <c r="D2915" t="s">
        <v>21659</v>
      </c>
      <c r="E2915" t="s">
        <v>176</v>
      </c>
      <c r="F2915" t="s">
        <v>44034</v>
      </c>
      <c r="H2915">
        <v>114</v>
      </c>
      <c r="I2915" t="s">
        <v>26711</v>
      </c>
      <c r="J2915" t="s">
        <v>2073</v>
      </c>
      <c r="K2915" t="s">
        <v>27</v>
      </c>
      <c r="L2915" t="s">
        <v>14330</v>
      </c>
      <c r="M2915" t="s">
        <v>26712</v>
      </c>
      <c r="N2915" t="s">
        <v>26713</v>
      </c>
      <c r="O2915" t="s">
        <v>26714</v>
      </c>
      <c r="P2915" t="s">
        <v>26715</v>
      </c>
      <c r="Q2915" t="s">
        <v>26716</v>
      </c>
      <c r="R2915" t="s">
        <v>26717</v>
      </c>
      <c r="S2915" t="s">
        <v>26718</v>
      </c>
      <c r="T2915">
        <v>6.7</v>
      </c>
      <c r="U2915">
        <v>13488</v>
      </c>
      <c r="W2915"/>
      <c r="X2915"/>
      <c r="Y2915">
        <v>184292</v>
      </c>
      <c r="Z2915"/>
      <c r="AA2915">
        <v>1214424</v>
      </c>
      <c r="AB2915">
        <v>78</v>
      </c>
    </row>
    <row r="2916" spans="1:28" hidden="1" x14ac:dyDescent="0.2">
      <c r="A2916" t="s">
        <v>26719</v>
      </c>
      <c r="B2916" t="s">
        <v>26720</v>
      </c>
      <c r="C2916">
        <v>2010</v>
      </c>
      <c r="D2916" s="1">
        <v>41522</v>
      </c>
      <c r="E2916" t="s">
        <v>176</v>
      </c>
      <c r="F2916" t="s">
        <v>44042</v>
      </c>
      <c r="H2916">
        <v>106</v>
      </c>
      <c r="I2916" t="s">
        <v>2213</v>
      </c>
      <c r="J2916" t="s">
        <v>934</v>
      </c>
      <c r="M2916" t="s">
        <v>26721</v>
      </c>
      <c r="N2916" t="s">
        <v>26722</v>
      </c>
      <c r="O2916" t="s">
        <v>26723</v>
      </c>
      <c r="P2916" t="s">
        <v>26724</v>
      </c>
      <c r="Q2916" t="s">
        <v>26725</v>
      </c>
      <c r="R2916" t="s">
        <v>26726</v>
      </c>
      <c r="S2916" t="s">
        <v>26727</v>
      </c>
      <c r="T2916">
        <v>7.8</v>
      </c>
      <c r="U2916">
        <v>34860</v>
      </c>
      <c r="W2916"/>
      <c r="X2916"/>
      <c r="Y2916"/>
      <c r="Z2916"/>
      <c r="AA2916">
        <v>45203103</v>
      </c>
      <c r="AB2916">
        <v>121</v>
      </c>
    </row>
    <row r="2917" spans="1:28" x14ac:dyDescent="0.2">
      <c r="A2917" t="s">
        <v>585</v>
      </c>
      <c r="B2917" t="s">
        <v>586</v>
      </c>
      <c r="C2917">
        <v>2001</v>
      </c>
      <c r="D2917" s="1">
        <v>37561</v>
      </c>
      <c r="E2917" t="s">
        <v>16512</v>
      </c>
      <c r="F2917" t="s">
        <v>44032</v>
      </c>
      <c r="G2917" t="s">
        <v>44042</v>
      </c>
      <c r="H2917">
        <v>106</v>
      </c>
      <c r="I2917" t="s">
        <v>25</v>
      </c>
      <c r="J2917" t="s">
        <v>26</v>
      </c>
      <c r="K2917" t="s">
        <v>587</v>
      </c>
      <c r="L2917" t="s">
        <v>308</v>
      </c>
      <c r="M2917" t="s">
        <v>588</v>
      </c>
      <c r="N2917" t="s">
        <v>589</v>
      </c>
      <c r="O2917" t="s">
        <v>590</v>
      </c>
      <c r="P2917" t="s">
        <v>591</v>
      </c>
      <c r="Q2917" t="s">
        <v>592</v>
      </c>
      <c r="R2917" t="s">
        <v>593</v>
      </c>
      <c r="S2917" t="s">
        <v>594</v>
      </c>
      <c r="T2917">
        <v>6.4</v>
      </c>
      <c r="U2917">
        <v>97575</v>
      </c>
      <c r="V2917" s="12">
        <f>W2917*1.46138339920949</f>
        <v>58455335.968379602</v>
      </c>
      <c r="W2917" s="3">
        <v>40000000</v>
      </c>
      <c r="X2917" s="13">
        <f>Y2917*1.46138339920949</f>
        <v>86012335.83675912</v>
      </c>
      <c r="Y2917" s="3">
        <v>58856790</v>
      </c>
      <c r="Z2917" s="13">
        <f>AA2917*1.46138339920949</f>
        <v>134086606.22711498</v>
      </c>
      <c r="AA2917" s="3">
        <v>91753202</v>
      </c>
      <c r="AB2917">
        <v>437</v>
      </c>
    </row>
    <row r="2918" spans="1:28" x14ac:dyDescent="0.2">
      <c r="A2918" t="s">
        <v>10123</v>
      </c>
      <c r="B2918" t="s">
        <v>10124</v>
      </c>
      <c r="C2918">
        <v>2005</v>
      </c>
      <c r="D2918" s="1">
        <v>38508</v>
      </c>
      <c r="E2918" t="s">
        <v>16512</v>
      </c>
      <c r="F2918" t="s">
        <v>44038</v>
      </c>
      <c r="G2918" t="s">
        <v>44044</v>
      </c>
      <c r="H2918">
        <v>115</v>
      </c>
      <c r="I2918" t="s">
        <v>25</v>
      </c>
      <c r="J2918" t="s">
        <v>26</v>
      </c>
      <c r="M2918" t="s">
        <v>10125</v>
      </c>
      <c r="N2918" t="s">
        <v>2083</v>
      </c>
      <c r="O2918" t="s">
        <v>10126</v>
      </c>
      <c r="P2918" t="s">
        <v>1516</v>
      </c>
      <c r="Q2918" t="s">
        <v>10127</v>
      </c>
      <c r="R2918" t="s">
        <v>10128</v>
      </c>
      <c r="S2918" t="s">
        <v>10129</v>
      </c>
      <c r="T2918">
        <v>5.0999999999999996</v>
      </c>
      <c r="U2918">
        <v>68314</v>
      </c>
      <c r="V2918" s="12">
        <f>W2918*1.32519713261649</f>
        <v>59633870.967742048</v>
      </c>
      <c r="W2918" s="3">
        <v>45000000</v>
      </c>
      <c r="X2918" s="13">
        <f>Y2918*1.32519713261649</f>
        <v>64242914.546164997</v>
      </c>
      <c r="Y2918" s="3">
        <v>48478006</v>
      </c>
      <c r="Z2918" s="13">
        <f>AA2918*1.32519713261649</f>
        <v>134366466.90455222</v>
      </c>
      <c r="AA2918" s="3">
        <v>101393569</v>
      </c>
      <c r="AB2918">
        <v>164</v>
      </c>
    </row>
    <row r="2919" spans="1:28" x14ac:dyDescent="0.2">
      <c r="A2919" t="s">
        <v>35060</v>
      </c>
      <c r="B2919" t="s">
        <v>35061</v>
      </c>
      <c r="C2919">
        <v>2016</v>
      </c>
      <c r="D2919" s="1">
        <v>42709</v>
      </c>
      <c r="E2919" t="s">
        <v>16512</v>
      </c>
      <c r="F2919" t="s">
        <v>44038</v>
      </c>
      <c r="G2919" t="s">
        <v>44044</v>
      </c>
      <c r="H2919">
        <v>102</v>
      </c>
      <c r="I2919" t="s">
        <v>25</v>
      </c>
      <c r="J2919" t="s">
        <v>26</v>
      </c>
      <c r="M2919" t="s">
        <v>98</v>
      </c>
      <c r="N2919" t="s">
        <v>3394</v>
      </c>
      <c r="O2919" t="s">
        <v>35062</v>
      </c>
      <c r="P2919" t="s">
        <v>1590</v>
      </c>
      <c r="Q2919" t="s">
        <v>24722</v>
      </c>
      <c r="R2919" t="s">
        <v>35063</v>
      </c>
      <c r="S2919" t="s">
        <v>35064</v>
      </c>
      <c r="T2919">
        <v>5.9</v>
      </c>
      <c r="U2919">
        <v>52409</v>
      </c>
      <c r="V2919" s="12">
        <f>W2919*1.07834771485832</f>
        <v>43133908.594332799</v>
      </c>
      <c r="W2919" s="3">
        <v>40000000</v>
      </c>
      <c r="X2919" s="13">
        <f>Y2919*1.07834771485832</f>
        <v>98368851.925694138</v>
      </c>
      <c r="Y2919" s="3">
        <v>91221830</v>
      </c>
      <c r="Z2919" s="13">
        <f>AA2919*1.07834771485832</f>
        <v>134371224.36936465</v>
      </c>
      <c r="AA2919" s="3">
        <v>124608438</v>
      </c>
      <c r="AB2919">
        <v>82</v>
      </c>
    </row>
    <row r="2920" spans="1:28" hidden="1" x14ac:dyDescent="0.2">
      <c r="A2920" t="s">
        <v>26751</v>
      </c>
      <c r="B2920" t="s">
        <v>26752</v>
      </c>
      <c r="C2920">
        <v>2011</v>
      </c>
      <c r="D2920" s="1">
        <v>41067</v>
      </c>
      <c r="E2920" t="s">
        <v>1045</v>
      </c>
      <c r="F2920" t="s">
        <v>44032</v>
      </c>
      <c r="H2920">
        <v>116</v>
      </c>
      <c r="I2920" t="s">
        <v>26753</v>
      </c>
      <c r="J2920" t="s">
        <v>26</v>
      </c>
      <c r="M2920" t="s">
        <v>6432</v>
      </c>
      <c r="N2920" t="s">
        <v>6432</v>
      </c>
      <c r="O2920" t="s">
        <v>26754</v>
      </c>
      <c r="P2920" t="s">
        <v>18376</v>
      </c>
      <c r="Q2920" t="s">
        <v>26755</v>
      </c>
      <c r="R2920" t="s">
        <v>26756</v>
      </c>
      <c r="S2920" t="s">
        <v>26757</v>
      </c>
      <c r="T2920">
        <v>6.5</v>
      </c>
      <c r="U2920">
        <v>26849</v>
      </c>
      <c r="W2920"/>
      <c r="X2920"/>
      <c r="Y2920">
        <v>1239692</v>
      </c>
      <c r="Z2920"/>
      <c r="AA2920">
        <v>4965950</v>
      </c>
      <c r="AB2920">
        <v>138</v>
      </c>
    </row>
    <row r="2921" spans="1:28" x14ac:dyDescent="0.2">
      <c r="A2921" t="s">
        <v>6785</v>
      </c>
      <c r="B2921" t="s">
        <v>6786</v>
      </c>
      <c r="C2921">
        <v>2003</v>
      </c>
      <c r="D2921" t="s">
        <v>6354</v>
      </c>
      <c r="E2921" t="s">
        <v>16512</v>
      </c>
      <c r="F2921" t="s">
        <v>44034</v>
      </c>
      <c r="G2921" t="s">
        <v>44042</v>
      </c>
      <c r="H2921">
        <v>121</v>
      </c>
      <c r="I2921" t="s">
        <v>6787</v>
      </c>
      <c r="J2921" t="s">
        <v>26</v>
      </c>
      <c r="M2921" t="s">
        <v>6788</v>
      </c>
      <c r="N2921" t="s">
        <v>6789</v>
      </c>
      <c r="O2921" t="s">
        <v>6790</v>
      </c>
      <c r="P2921" t="s">
        <v>6791</v>
      </c>
      <c r="Q2921" t="s">
        <v>6792</v>
      </c>
      <c r="R2921" t="s">
        <v>6793</v>
      </c>
      <c r="S2921" t="s">
        <v>6794</v>
      </c>
      <c r="T2921">
        <v>7</v>
      </c>
      <c r="U2921">
        <v>249383</v>
      </c>
      <c r="V2921" s="12">
        <f>W2921*1.40658152173913</f>
        <v>30944793.47826086</v>
      </c>
      <c r="W2921" s="3">
        <v>22000000</v>
      </c>
      <c r="X2921" s="13">
        <f>Y2921*1.40658152173913</f>
        <v>73101012.226032585</v>
      </c>
      <c r="Y2921" s="3">
        <v>51970690</v>
      </c>
      <c r="Z2921" s="13">
        <f>AA2921*1.40658152173913</f>
        <v>134621747.0903641</v>
      </c>
      <c r="AA2921" s="3">
        <v>95708457</v>
      </c>
      <c r="AB2921">
        <v>836</v>
      </c>
    </row>
    <row r="2922" spans="1:28" hidden="1" x14ac:dyDescent="0.2">
      <c r="A2922" t="s">
        <v>26765</v>
      </c>
      <c r="B2922" t="s">
        <v>26766</v>
      </c>
      <c r="C2922">
        <v>2012</v>
      </c>
      <c r="D2922" t="s">
        <v>26767</v>
      </c>
      <c r="E2922" t="s">
        <v>1045</v>
      </c>
      <c r="F2922" t="s">
        <v>44032</v>
      </c>
      <c r="G2922" t="s">
        <v>44036</v>
      </c>
      <c r="H2922">
        <v>97</v>
      </c>
      <c r="I2922" t="s">
        <v>25</v>
      </c>
      <c r="J2922" t="s">
        <v>26</v>
      </c>
      <c r="K2922" t="s">
        <v>27</v>
      </c>
      <c r="L2922" t="s">
        <v>787</v>
      </c>
      <c r="M2922" t="s">
        <v>26768</v>
      </c>
      <c r="N2922" t="s">
        <v>26769</v>
      </c>
      <c r="O2922" t="s">
        <v>26770</v>
      </c>
      <c r="P2922" t="s">
        <v>26771</v>
      </c>
      <c r="Q2922" t="s">
        <v>26772</v>
      </c>
      <c r="R2922" t="s">
        <v>26773</v>
      </c>
      <c r="S2922" t="s">
        <v>26774</v>
      </c>
      <c r="T2922">
        <v>4.4000000000000004</v>
      </c>
      <c r="U2922">
        <v>53277</v>
      </c>
      <c r="W2922">
        <v>11000000</v>
      </c>
      <c r="X2922"/>
      <c r="Y2922"/>
      <c r="Z2922"/>
      <c r="AA2922">
        <v>10578643</v>
      </c>
      <c r="AB2922">
        <v>128</v>
      </c>
    </row>
    <row r="2923" spans="1:28" x14ac:dyDescent="0.2">
      <c r="A2923" t="s">
        <v>20353</v>
      </c>
      <c r="B2923" t="s">
        <v>20354</v>
      </c>
      <c r="C2923">
        <v>2011</v>
      </c>
      <c r="D2923" s="1">
        <v>40699</v>
      </c>
      <c r="E2923" t="s">
        <v>176</v>
      </c>
      <c r="F2923" t="s">
        <v>44036</v>
      </c>
      <c r="H2923">
        <v>120</v>
      </c>
      <c r="I2923" t="s">
        <v>25</v>
      </c>
      <c r="J2923" t="s">
        <v>26</v>
      </c>
      <c r="K2923" t="s">
        <v>4240</v>
      </c>
      <c r="M2923" t="s">
        <v>8376</v>
      </c>
      <c r="N2923" t="s">
        <v>20355</v>
      </c>
      <c r="O2923" t="s">
        <v>20356</v>
      </c>
      <c r="P2923" t="s">
        <v>3439</v>
      </c>
      <c r="Q2923" t="s">
        <v>20357</v>
      </c>
      <c r="R2923" t="s">
        <v>20358</v>
      </c>
      <c r="S2923" t="s">
        <v>20359</v>
      </c>
      <c r="T2923">
        <v>6.9</v>
      </c>
      <c r="U2923">
        <v>109728</v>
      </c>
      <c r="V2923" s="12">
        <f>W2923*1.1505830469594</f>
        <v>43722155.784457199</v>
      </c>
      <c r="W2923" s="3">
        <v>38000000</v>
      </c>
      <c r="X2923" s="13">
        <f>Y2923*1.1505830469594</f>
        <v>67550405.071984082</v>
      </c>
      <c r="Y2923" s="3">
        <v>58709717</v>
      </c>
      <c r="Z2923" s="13">
        <f>AA2923*1.1505830469594</f>
        <v>134727409.12657234</v>
      </c>
      <c r="AA2923" s="3">
        <v>117094902</v>
      </c>
      <c r="AB2923">
        <v>277</v>
      </c>
    </row>
    <row r="2924" spans="1:28" hidden="1" x14ac:dyDescent="0.2">
      <c r="A2924" t="s">
        <v>26782</v>
      </c>
      <c r="B2924" t="s">
        <v>26783</v>
      </c>
      <c r="C2924">
        <v>2010</v>
      </c>
      <c r="D2924" t="s">
        <v>20038</v>
      </c>
      <c r="E2924" t="s">
        <v>1045</v>
      </c>
      <c r="H2924">
        <v>104</v>
      </c>
      <c r="I2924" t="s">
        <v>4358</v>
      </c>
      <c r="J2924" t="s">
        <v>1076</v>
      </c>
      <c r="M2924" t="s">
        <v>26784</v>
      </c>
      <c r="N2924" t="s">
        <v>26785</v>
      </c>
      <c r="O2924" t="s">
        <v>26786</v>
      </c>
      <c r="P2924" t="s">
        <v>26787</v>
      </c>
      <c r="Q2924" t="s">
        <v>26788</v>
      </c>
      <c r="R2924" t="s">
        <v>26789</v>
      </c>
      <c r="S2924" t="s">
        <v>26790</v>
      </c>
      <c r="T2924">
        <v>7</v>
      </c>
      <c r="U2924">
        <v>18660</v>
      </c>
      <c r="W2924"/>
      <c r="X2924"/>
      <c r="Y2924"/>
      <c r="Z2924"/>
      <c r="AA2924">
        <v>16401863</v>
      </c>
      <c r="AB2924">
        <v>6</v>
      </c>
    </row>
    <row r="2925" spans="1:28" hidden="1" x14ac:dyDescent="0.2">
      <c r="A2925" t="s">
        <v>26791</v>
      </c>
      <c r="B2925" t="s">
        <v>26792</v>
      </c>
      <c r="C2925">
        <v>2012</v>
      </c>
      <c r="D2925" s="1">
        <v>41371</v>
      </c>
      <c r="E2925" t="s">
        <v>176</v>
      </c>
      <c r="F2925" t="s">
        <v>44036</v>
      </c>
      <c r="H2925">
        <v>112</v>
      </c>
      <c r="I2925" t="s">
        <v>25</v>
      </c>
      <c r="J2925" t="s">
        <v>26</v>
      </c>
      <c r="K2925" t="s">
        <v>27</v>
      </c>
      <c r="L2925" t="s">
        <v>308</v>
      </c>
      <c r="M2925" t="s">
        <v>10950</v>
      </c>
      <c r="N2925" t="s">
        <v>10950</v>
      </c>
      <c r="O2925" t="s">
        <v>26793</v>
      </c>
      <c r="P2925" t="s">
        <v>1278</v>
      </c>
      <c r="Q2925" t="s">
        <v>26794</v>
      </c>
      <c r="R2925" t="s">
        <v>26795</v>
      </c>
      <c r="S2925" t="s">
        <v>26796</v>
      </c>
      <c r="T2925">
        <v>5.9</v>
      </c>
      <c r="U2925">
        <v>26805</v>
      </c>
      <c r="W2925"/>
      <c r="X2925"/>
      <c r="Y2925">
        <v>587615</v>
      </c>
      <c r="Z2925"/>
      <c r="AA2925">
        <v>2801166</v>
      </c>
      <c r="AB2925">
        <v>151</v>
      </c>
    </row>
    <row r="2926" spans="1:28" x14ac:dyDescent="0.2">
      <c r="A2926" t="s">
        <v>9498</v>
      </c>
      <c r="B2926" t="s">
        <v>9499</v>
      </c>
      <c r="C2926">
        <v>2004</v>
      </c>
      <c r="D2926" s="1">
        <v>38667</v>
      </c>
      <c r="E2926" t="s">
        <v>44041</v>
      </c>
      <c r="F2926" t="s">
        <v>44032</v>
      </c>
      <c r="G2926" t="s">
        <v>44042</v>
      </c>
      <c r="H2926">
        <v>112</v>
      </c>
      <c r="I2926" t="s">
        <v>97</v>
      </c>
      <c r="J2926" t="s">
        <v>26</v>
      </c>
      <c r="K2926" t="s">
        <v>5473</v>
      </c>
      <c r="L2926" t="s">
        <v>308</v>
      </c>
      <c r="M2926" t="s">
        <v>9500</v>
      </c>
      <c r="N2926" t="s">
        <v>9501</v>
      </c>
      <c r="O2926" t="s">
        <v>9502</v>
      </c>
      <c r="P2926" t="s">
        <v>9503</v>
      </c>
      <c r="Q2926" t="s">
        <v>9504</v>
      </c>
      <c r="R2926" t="s">
        <v>9505</v>
      </c>
      <c r="S2926" t="s">
        <v>9506</v>
      </c>
      <c r="T2926">
        <v>7.7</v>
      </c>
      <c r="U2926">
        <v>415171</v>
      </c>
      <c r="V2926" s="12">
        <f>W2926*1.37009528851244</f>
        <v>8905619.3753308598</v>
      </c>
      <c r="W2926" s="3">
        <v>6500000</v>
      </c>
      <c r="X2926" s="13">
        <f>Y2926*1.37009528851244</f>
        <v>74780211.875595525</v>
      </c>
      <c r="Y2926" s="3">
        <v>54580300</v>
      </c>
      <c r="Z2926" s="13">
        <f>AA2926*1.37009528851244</f>
        <v>134831160.91832182</v>
      </c>
      <c r="AA2926" s="3">
        <v>98410061</v>
      </c>
      <c r="AB2926">
        <v>1691</v>
      </c>
    </row>
    <row r="2927" spans="1:28" x14ac:dyDescent="0.2">
      <c r="A2927" t="s">
        <v>20155</v>
      </c>
      <c r="B2927" t="s">
        <v>20156</v>
      </c>
      <c r="C2927">
        <v>2012</v>
      </c>
      <c r="D2927" s="1">
        <v>41585</v>
      </c>
      <c r="E2927" t="s">
        <v>1045</v>
      </c>
      <c r="F2927" t="s">
        <v>44040</v>
      </c>
      <c r="H2927">
        <v>105</v>
      </c>
      <c r="I2927" t="s">
        <v>25</v>
      </c>
      <c r="J2927" t="s">
        <v>26</v>
      </c>
      <c r="M2927" t="s">
        <v>13808</v>
      </c>
      <c r="N2927" t="s">
        <v>20157</v>
      </c>
      <c r="O2927" t="s">
        <v>20158</v>
      </c>
      <c r="P2927" t="s">
        <v>20159</v>
      </c>
      <c r="Q2927" t="s">
        <v>20160</v>
      </c>
      <c r="R2927" t="s">
        <v>20161</v>
      </c>
      <c r="S2927" t="s">
        <v>20162</v>
      </c>
      <c r="T2927">
        <v>6</v>
      </c>
      <c r="U2927">
        <v>24582</v>
      </c>
      <c r="V2927" s="12">
        <f>W2927*1.12725506764114</f>
        <v>28181376.691028498</v>
      </c>
      <c r="W2927" s="3">
        <v>25000000</v>
      </c>
      <c r="X2927" s="13">
        <f>Y2927*1.12725506764114</f>
        <v>87099950.978927985</v>
      </c>
      <c r="Y2927" s="3">
        <v>77267296</v>
      </c>
      <c r="Z2927" s="13">
        <f>AA2927*1.12725506764114</f>
        <v>135013855.48469031</v>
      </c>
      <c r="AA2927" s="3">
        <v>119772232</v>
      </c>
      <c r="AB2927">
        <v>124</v>
      </c>
    </row>
    <row r="2928" spans="1:28" x14ac:dyDescent="0.2">
      <c r="A2928" t="s">
        <v>35434</v>
      </c>
      <c r="B2928" t="s">
        <v>35435</v>
      </c>
      <c r="C2928">
        <v>2014</v>
      </c>
      <c r="D2928" t="s">
        <v>26022</v>
      </c>
      <c r="E2928" t="s">
        <v>44035</v>
      </c>
      <c r="F2928" t="s">
        <v>44032</v>
      </c>
      <c r="G2928" t="s">
        <v>44036</v>
      </c>
      <c r="H2928">
        <v>123</v>
      </c>
      <c r="I2928" t="s">
        <v>35436</v>
      </c>
      <c r="J2928" t="s">
        <v>26</v>
      </c>
      <c r="K2928" t="s">
        <v>27</v>
      </c>
      <c r="M2928" t="s">
        <v>28919</v>
      </c>
      <c r="N2928" t="s">
        <v>35437</v>
      </c>
      <c r="O2928" t="s">
        <v>35438</v>
      </c>
      <c r="P2928" t="s">
        <v>35439</v>
      </c>
      <c r="Q2928" t="s">
        <v>35440</v>
      </c>
      <c r="R2928" t="s">
        <v>35441</v>
      </c>
      <c r="S2928" t="s">
        <v>25316</v>
      </c>
      <c r="T2928">
        <v>7.7</v>
      </c>
      <c r="U2928">
        <v>390356</v>
      </c>
      <c r="V2928" s="12">
        <f>W2928*1.09324733035956</f>
        <v>16398709.9553934</v>
      </c>
      <c r="W2928" s="3">
        <v>15000000</v>
      </c>
      <c r="X2928" s="13">
        <f>Y2928*1.09324733035956</f>
        <v>39240513.502412088</v>
      </c>
      <c r="Y2928" s="3">
        <v>35893537</v>
      </c>
      <c r="Z2928" s="13">
        <f>AA2928*1.09324733035956</f>
        <v>135263871.35023022</v>
      </c>
      <c r="AA2928" s="3">
        <v>123726688</v>
      </c>
      <c r="AB2928">
        <v>508</v>
      </c>
    </row>
    <row r="2929" spans="1:28" x14ac:dyDescent="0.2">
      <c r="A2929" t="s">
        <v>31650</v>
      </c>
      <c r="B2929" t="s">
        <v>31651</v>
      </c>
      <c r="C2929">
        <v>2018</v>
      </c>
      <c r="D2929" t="s">
        <v>22334</v>
      </c>
      <c r="E2929" t="s">
        <v>1045</v>
      </c>
      <c r="F2929" t="s">
        <v>44040</v>
      </c>
      <c r="G2929" t="s">
        <v>44034</v>
      </c>
      <c r="H2929">
        <v>105</v>
      </c>
      <c r="I2929" t="s">
        <v>31652</v>
      </c>
      <c r="J2929" t="s">
        <v>26</v>
      </c>
      <c r="M2929" t="s">
        <v>5942</v>
      </c>
      <c r="N2929" t="s">
        <v>31653</v>
      </c>
      <c r="O2929" t="s">
        <v>31654</v>
      </c>
      <c r="P2929" t="s">
        <v>7317</v>
      </c>
      <c r="Q2929" t="s">
        <v>31655</v>
      </c>
      <c r="R2929" t="s">
        <v>31656</v>
      </c>
      <c r="S2929" t="s">
        <v>31657</v>
      </c>
      <c r="T2929">
        <v>6</v>
      </c>
      <c r="U2929">
        <v>43067</v>
      </c>
      <c r="V2929" s="12">
        <f>W2929*1.03068014830331</f>
        <v>43288566.228739016</v>
      </c>
      <c r="W2929" s="3">
        <v>42000000</v>
      </c>
      <c r="X2929" s="13">
        <f>Y2929*1.03068014830331</f>
        <v>70652809.808746666</v>
      </c>
      <c r="Y2929" s="3">
        <v>68549695</v>
      </c>
      <c r="Z2929" s="13">
        <f>AA2929*1.03068014830331</f>
        <v>135490271.76549</v>
      </c>
      <c r="AA2929" s="3">
        <v>131457147</v>
      </c>
      <c r="AB2929">
        <v>429</v>
      </c>
    </row>
    <row r="2930" spans="1:28" x14ac:dyDescent="0.2">
      <c r="A2930" t="s">
        <v>36834</v>
      </c>
      <c r="B2930" t="s">
        <v>36835</v>
      </c>
      <c r="C2930">
        <v>2016</v>
      </c>
      <c r="D2930" t="s">
        <v>36836</v>
      </c>
      <c r="E2930" t="s">
        <v>16512</v>
      </c>
      <c r="F2930" t="s">
        <v>44031</v>
      </c>
      <c r="G2930" t="s">
        <v>44042</v>
      </c>
      <c r="H2930">
        <v>98</v>
      </c>
      <c r="I2930" t="s">
        <v>36837</v>
      </c>
      <c r="J2930" t="s">
        <v>26</v>
      </c>
      <c r="K2930" t="s">
        <v>4428</v>
      </c>
      <c r="L2930" t="s">
        <v>2073</v>
      </c>
      <c r="M2930" t="s">
        <v>10044</v>
      </c>
      <c r="N2930" t="s">
        <v>36838</v>
      </c>
      <c r="O2930" t="s">
        <v>36839</v>
      </c>
      <c r="P2930" t="s">
        <v>1671</v>
      </c>
      <c r="Q2930" t="s">
        <v>36840</v>
      </c>
      <c r="R2930" t="s">
        <v>36841</v>
      </c>
      <c r="S2930" t="s">
        <v>36842</v>
      </c>
      <c r="T2930">
        <v>5.7</v>
      </c>
      <c r="U2930">
        <v>74364</v>
      </c>
      <c r="V2930" s="12">
        <f>W2930*1.07834771485832</f>
        <v>43133908.594332799</v>
      </c>
      <c r="W2930" s="3">
        <v>40000000</v>
      </c>
      <c r="X2930" s="13">
        <f>Y2930*1.07834771485832</f>
        <v>22880816.387992922</v>
      </c>
      <c r="Y2930" s="3">
        <v>21218403</v>
      </c>
      <c r="Z2930" s="13">
        <f>AA2930*1.07834771485832</f>
        <v>135580264.59222066</v>
      </c>
      <c r="AA2930" s="3">
        <v>125729635</v>
      </c>
      <c r="AB2930">
        <v>224</v>
      </c>
    </row>
    <row r="2931" spans="1:28" x14ac:dyDescent="0.2">
      <c r="A2931" t="s">
        <v>24549</v>
      </c>
      <c r="B2931" t="s">
        <v>24550</v>
      </c>
      <c r="C2931">
        <v>2013</v>
      </c>
      <c r="D2931" s="1">
        <v>41466</v>
      </c>
      <c r="E2931" t="s">
        <v>44041</v>
      </c>
      <c r="F2931" t="s">
        <v>44032</v>
      </c>
      <c r="G2931" t="s">
        <v>44045</v>
      </c>
      <c r="H2931">
        <v>153</v>
      </c>
      <c r="I2931" t="s">
        <v>25</v>
      </c>
      <c r="J2931" t="s">
        <v>26</v>
      </c>
      <c r="M2931" t="s">
        <v>22056</v>
      </c>
      <c r="N2931" t="s">
        <v>24551</v>
      </c>
      <c r="O2931" t="s">
        <v>24552</v>
      </c>
      <c r="P2931" t="s">
        <v>190</v>
      </c>
      <c r="Q2931" t="s">
        <v>24553</v>
      </c>
      <c r="R2931" t="s">
        <v>24554</v>
      </c>
      <c r="S2931" t="s">
        <v>24555</v>
      </c>
      <c r="T2931">
        <v>8.1</v>
      </c>
      <c r="U2931">
        <v>581167</v>
      </c>
      <c r="V2931" s="12">
        <f>W2931*1.11098185502045</f>
        <v>51105165.330940701</v>
      </c>
      <c r="W2931" s="3">
        <v>46000000</v>
      </c>
      <c r="X2931" s="13">
        <f>Y2931*1.11098185502045</f>
        <v>67772450.636477709</v>
      </c>
      <c r="Y2931" s="3">
        <v>61002302</v>
      </c>
      <c r="Z2931" s="13">
        <f>AA2931*1.11098185502045</f>
        <v>135680533.27076188</v>
      </c>
      <c r="AA2931" s="3">
        <v>122126687</v>
      </c>
      <c r="AB2931">
        <v>914</v>
      </c>
    </row>
    <row r="2932" spans="1:28" hidden="1" x14ac:dyDescent="0.2">
      <c r="A2932" t="s">
        <v>26841</v>
      </c>
      <c r="B2932" t="s">
        <v>26842</v>
      </c>
      <c r="C2932">
        <v>2012</v>
      </c>
      <c r="D2932" s="1">
        <v>41548</v>
      </c>
      <c r="E2932" t="s">
        <v>44043</v>
      </c>
      <c r="F2932" t="s">
        <v>44038</v>
      </c>
      <c r="G2932" t="s">
        <v>44040</v>
      </c>
      <c r="H2932">
        <v>110</v>
      </c>
      <c r="I2932" t="s">
        <v>26843</v>
      </c>
      <c r="J2932" t="s">
        <v>27</v>
      </c>
      <c r="M2932" t="s">
        <v>23161</v>
      </c>
      <c r="N2932" t="s">
        <v>26844</v>
      </c>
      <c r="O2932" t="s">
        <v>26845</v>
      </c>
      <c r="P2932" t="s">
        <v>821</v>
      </c>
      <c r="Q2932" t="s">
        <v>26846</v>
      </c>
      <c r="R2932" t="s">
        <v>26847</v>
      </c>
      <c r="S2932" t="s">
        <v>26848</v>
      </c>
      <c r="T2932">
        <v>5.3</v>
      </c>
      <c r="U2932">
        <v>13187</v>
      </c>
      <c r="W2932" t="s">
        <v>26849</v>
      </c>
      <c r="X2932"/>
      <c r="Y2932"/>
      <c r="Z2932"/>
      <c r="AA2932">
        <v>61319383</v>
      </c>
      <c r="AB2932">
        <v>20</v>
      </c>
    </row>
    <row r="2933" spans="1:28" x14ac:dyDescent="0.2">
      <c r="A2933" t="s">
        <v>2521</v>
      </c>
      <c r="B2933" t="s">
        <v>2522</v>
      </c>
      <c r="C2933">
        <v>2000</v>
      </c>
      <c r="D2933" s="1">
        <v>37145</v>
      </c>
      <c r="E2933" t="s">
        <v>1045</v>
      </c>
      <c r="F2933" t="s">
        <v>44034</v>
      </c>
      <c r="H2933">
        <v>93</v>
      </c>
      <c r="I2933" t="s">
        <v>97</v>
      </c>
      <c r="J2933" t="s">
        <v>26</v>
      </c>
      <c r="K2933" t="s">
        <v>308</v>
      </c>
      <c r="L2933" t="s">
        <v>75</v>
      </c>
      <c r="M2933" t="s">
        <v>2523</v>
      </c>
      <c r="N2933" t="s">
        <v>2524</v>
      </c>
      <c r="O2933" t="s">
        <v>2525</v>
      </c>
      <c r="P2933" t="s">
        <v>861</v>
      </c>
      <c r="Q2933" t="s">
        <v>2526</v>
      </c>
      <c r="R2933" t="s">
        <v>2527</v>
      </c>
      <c r="S2933" t="s">
        <v>2528</v>
      </c>
      <c r="T2933">
        <v>6</v>
      </c>
      <c r="U2933">
        <v>95303</v>
      </c>
      <c r="V2933" s="12">
        <f>W2933*1.5029674796748</f>
        <v>72142439.024390399</v>
      </c>
      <c r="W2933" s="3">
        <v>48000000</v>
      </c>
      <c r="X2933" s="13">
        <f>Y2933*1.5029674796748</f>
        <v>56942898.843089558</v>
      </c>
      <c r="Y2933" s="3">
        <v>37886980</v>
      </c>
      <c r="Z2933" s="13">
        <f>AA2933*1.5029674796748</f>
        <v>135843022.33268324</v>
      </c>
      <c r="AA2933" s="3">
        <v>90383208</v>
      </c>
      <c r="AB2933">
        <v>268</v>
      </c>
    </row>
    <row r="2934" spans="1:28" x14ac:dyDescent="0.2">
      <c r="A2934" t="s">
        <v>1800</v>
      </c>
      <c r="B2934" t="s">
        <v>1801</v>
      </c>
      <c r="C2934">
        <v>2000</v>
      </c>
      <c r="D2934" t="s">
        <v>431</v>
      </c>
      <c r="E2934" t="s">
        <v>1045</v>
      </c>
      <c r="F2934" t="s">
        <v>44036</v>
      </c>
      <c r="G2934" t="s">
        <v>44050</v>
      </c>
      <c r="H2934">
        <v>98</v>
      </c>
      <c r="I2934" t="s">
        <v>25</v>
      </c>
      <c r="J2934" t="s">
        <v>26</v>
      </c>
      <c r="M2934" t="s">
        <v>1803</v>
      </c>
      <c r="N2934" t="s">
        <v>1804</v>
      </c>
      <c r="O2934" t="s">
        <v>1805</v>
      </c>
      <c r="P2934" t="s">
        <v>323</v>
      </c>
      <c r="Q2934" t="s">
        <v>1806</v>
      </c>
      <c r="R2934" t="s">
        <v>1807</v>
      </c>
      <c r="S2934" t="s">
        <v>1808</v>
      </c>
      <c r="T2934">
        <v>6</v>
      </c>
      <c r="U2934">
        <v>85738</v>
      </c>
      <c r="V2934" s="12">
        <f>W2934*1.5029674796748</f>
        <v>16532642.2764228</v>
      </c>
      <c r="W2934" s="3">
        <v>11000000</v>
      </c>
      <c r="X2934" s="13">
        <f>Y2934*1.5029674796748</f>
        <v>102771413.29268315</v>
      </c>
      <c r="Y2934" s="3">
        <v>68379000</v>
      </c>
      <c r="Z2934" s="13">
        <f>AA2934*1.5029674796748</f>
        <v>135943301.82589459</v>
      </c>
      <c r="AA2934" s="3">
        <v>90449929</v>
      </c>
      <c r="AB2934">
        <v>389</v>
      </c>
    </row>
    <row r="2935" spans="1:28" x14ac:dyDescent="0.2">
      <c r="A2935" t="s">
        <v>14318</v>
      </c>
      <c r="B2935" t="s">
        <v>14319</v>
      </c>
      <c r="C2935">
        <v>2008</v>
      </c>
      <c r="D2935" t="s">
        <v>11229</v>
      </c>
      <c r="E2935" t="s">
        <v>16512</v>
      </c>
      <c r="F2935" t="s">
        <v>44042</v>
      </c>
      <c r="H2935">
        <v>92</v>
      </c>
      <c r="I2935" t="s">
        <v>14320</v>
      </c>
      <c r="J2935" t="s">
        <v>26</v>
      </c>
      <c r="K2935" t="s">
        <v>14321</v>
      </c>
      <c r="L2935" t="s">
        <v>2073</v>
      </c>
      <c r="M2935" t="s">
        <v>312</v>
      </c>
      <c r="N2935" t="s">
        <v>14322</v>
      </c>
      <c r="O2935" t="s">
        <v>14323</v>
      </c>
      <c r="P2935" t="s">
        <v>312</v>
      </c>
      <c r="Q2935" t="s">
        <v>14324</v>
      </c>
      <c r="R2935" t="s">
        <v>14325</v>
      </c>
      <c r="S2935" t="s">
        <v>14326</v>
      </c>
      <c r="T2935">
        <v>7</v>
      </c>
      <c r="U2935">
        <v>215151</v>
      </c>
      <c r="V2935" s="12">
        <f>W2935*1.20207800169993</f>
        <v>60103900.084996499</v>
      </c>
      <c r="W2935" s="3">
        <v>50000000</v>
      </c>
      <c r="X2935" s="13">
        <f>Y2935*1.20207800169993</f>
        <v>51393769.102868982</v>
      </c>
      <c r="Y2935" s="3">
        <v>42754105</v>
      </c>
      <c r="Z2935" s="13">
        <f>AA2935*1.20207800169993</f>
        <v>136128469.82712737</v>
      </c>
      <c r="AA2935" s="3">
        <v>113244290</v>
      </c>
      <c r="AB2935">
        <v>782</v>
      </c>
    </row>
    <row r="2936" spans="1:28" x14ac:dyDescent="0.2">
      <c r="A2936" t="s">
        <v>882</v>
      </c>
      <c r="B2936" t="s">
        <v>883</v>
      </c>
      <c r="C2936">
        <v>2004</v>
      </c>
      <c r="D2936" s="1">
        <v>38209</v>
      </c>
      <c r="E2936" t="s">
        <v>16512</v>
      </c>
      <c r="F2936" t="s">
        <v>44034</v>
      </c>
      <c r="G2936" t="s">
        <v>44046</v>
      </c>
      <c r="H2936">
        <v>122</v>
      </c>
      <c r="I2936" t="s">
        <v>25</v>
      </c>
      <c r="J2936" t="s">
        <v>26</v>
      </c>
      <c r="K2936" t="s">
        <v>75</v>
      </c>
      <c r="M2936" t="s">
        <v>884</v>
      </c>
      <c r="N2936" t="s">
        <v>885</v>
      </c>
      <c r="O2936" t="s">
        <v>886</v>
      </c>
      <c r="P2936" t="s">
        <v>887</v>
      </c>
      <c r="Q2936" t="s">
        <v>888</v>
      </c>
      <c r="R2936" t="s">
        <v>889</v>
      </c>
      <c r="S2936" t="s">
        <v>890</v>
      </c>
      <c r="T2936">
        <v>6.8</v>
      </c>
      <c r="U2936">
        <v>302680</v>
      </c>
      <c r="V2936" s="12">
        <f>W2936*1.37009528851244</f>
        <v>90426289.041821033</v>
      </c>
      <c r="W2936" s="3">
        <v>66000000</v>
      </c>
      <c r="X2936" s="13">
        <f>Y2936*1.37009528851244</f>
        <v>81690503.93826361</v>
      </c>
      <c r="Y2936" s="3">
        <v>59623958</v>
      </c>
      <c r="Z2936" s="13">
        <f>AA2936*1.37009528851244</f>
        <v>136158679.12564844</v>
      </c>
      <c r="AA2936" s="3">
        <v>99378985</v>
      </c>
      <c r="AB2936">
        <v>652</v>
      </c>
    </row>
    <row r="2937" spans="1:28" hidden="1" x14ac:dyDescent="0.2">
      <c r="A2937" t="s">
        <v>26882</v>
      </c>
      <c r="B2937" t="s">
        <v>26883</v>
      </c>
      <c r="C2937">
        <v>2012</v>
      </c>
      <c r="D2937" s="1">
        <v>41155</v>
      </c>
      <c r="E2937" t="s">
        <v>16512</v>
      </c>
      <c r="F2937" t="s">
        <v>44044</v>
      </c>
      <c r="G2937" t="s">
        <v>44032</v>
      </c>
      <c r="H2937">
        <v>108</v>
      </c>
      <c r="I2937" t="s">
        <v>1561</v>
      </c>
      <c r="J2937" t="s">
        <v>26</v>
      </c>
      <c r="M2937" t="s">
        <v>26884</v>
      </c>
      <c r="N2937" t="s">
        <v>26884</v>
      </c>
      <c r="O2937" t="s">
        <v>26885</v>
      </c>
      <c r="P2937" t="s">
        <v>13949</v>
      </c>
      <c r="Q2937" t="s">
        <v>26886</v>
      </c>
      <c r="R2937" t="s">
        <v>26887</v>
      </c>
      <c r="S2937" t="s">
        <v>26888</v>
      </c>
      <c r="T2937">
        <v>6.3</v>
      </c>
      <c r="U2937">
        <v>19695</v>
      </c>
      <c r="W2937" t="s">
        <v>1819</v>
      </c>
      <c r="X2937"/>
      <c r="Y2937"/>
      <c r="Z2937"/>
      <c r="AA2937">
        <v>79664</v>
      </c>
      <c r="AB2937">
        <v>121</v>
      </c>
    </row>
    <row r="2938" spans="1:28" x14ac:dyDescent="0.2">
      <c r="A2938" t="s">
        <v>12317</v>
      </c>
      <c r="B2938" t="s">
        <v>12318</v>
      </c>
      <c r="C2938">
        <v>2005</v>
      </c>
      <c r="D2938" t="s">
        <v>5578</v>
      </c>
      <c r="E2938" t="s">
        <v>1045</v>
      </c>
      <c r="F2938" t="s">
        <v>44032</v>
      </c>
      <c r="G2938" t="s">
        <v>44034</v>
      </c>
      <c r="H2938">
        <v>95</v>
      </c>
      <c r="I2938" t="s">
        <v>25</v>
      </c>
      <c r="J2938" t="s">
        <v>26</v>
      </c>
      <c r="K2938" t="s">
        <v>308</v>
      </c>
      <c r="L2938" t="s">
        <v>209</v>
      </c>
      <c r="M2938" t="s">
        <v>1532</v>
      </c>
      <c r="N2938" t="s">
        <v>12319</v>
      </c>
      <c r="O2938" t="s">
        <v>12320</v>
      </c>
      <c r="P2938" t="s">
        <v>3439</v>
      </c>
      <c r="Q2938" t="s">
        <v>12321</v>
      </c>
      <c r="R2938" t="s">
        <v>12322</v>
      </c>
      <c r="S2938" t="s">
        <v>12323</v>
      </c>
      <c r="T2938">
        <v>6.7</v>
      </c>
      <c r="U2938">
        <v>97788</v>
      </c>
      <c r="V2938" s="12">
        <f>W2938*1.32519713261649</f>
        <v>76861433.691756412</v>
      </c>
      <c r="W2938" s="3">
        <v>58000000</v>
      </c>
      <c r="X2938" s="13">
        <f>Y2938*1.32519713261649</f>
        <v>64031047.329390801</v>
      </c>
      <c r="Y2938" s="3">
        <v>48318130</v>
      </c>
      <c r="Z2938" s="13">
        <f>AA2938*1.32519713261649</f>
        <v>136302397.03810063</v>
      </c>
      <c r="AA2938" s="3">
        <v>102854431</v>
      </c>
      <c r="AB2938">
        <v>291</v>
      </c>
    </row>
    <row r="2939" spans="1:28" x14ac:dyDescent="0.2">
      <c r="A2939" t="s">
        <v>17420</v>
      </c>
      <c r="B2939" t="s">
        <v>17421</v>
      </c>
      <c r="C2939">
        <v>2008</v>
      </c>
      <c r="D2939" t="s">
        <v>2048</v>
      </c>
      <c r="E2939" t="s">
        <v>44035</v>
      </c>
      <c r="F2939" t="s">
        <v>44044</v>
      </c>
      <c r="G2939" t="s">
        <v>44032</v>
      </c>
      <c r="H2939">
        <v>141</v>
      </c>
      <c r="I2939" t="s">
        <v>25</v>
      </c>
      <c r="J2939" t="s">
        <v>26</v>
      </c>
      <c r="M2939" t="s">
        <v>1354</v>
      </c>
      <c r="N2939" t="s">
        <v>17422</v>
      </c>
      <c r="O2939" t="s">
        <v>17423</v>
      </c>
      <c r="P2939" t="s">
        <v>488</v>
      </c>
      <c r="Q2939" t="s">
        <v>17424</v>
      </c>
      <c r="R2939" t="s">
        <v>17425</v>
      </c>
      <c r="S2939" t="s">
        <v>17426</v>
      </c>
      <c r="T2939">
        <v>7.7</v>
      </c>
      <c r="U2939">
        <v>233510</v>
      </c>
      <c r="V2939" s="12">
        <f>W2939*1.20207800169993</f>
        <v>66114290.093496144</v>
      </c>
      <c r="W2939" s="3">
        <v>55000000</v>
      </c>
      <c r="X2939" s="13">
        <f>Y2939*1.20207800169993</f>
        <v>42962029.76931116</v>
      </c>
      <c r="Y2939" s="3">
        <v>35739802</v>
      </c>
      <c r="Z2939" s="13">
        <f>AA2939*1.20207800169993</f>
        <v>136313526.12925506</v>
      </c>
      <c r="AA2939" s="3">
        <v>113398237</v>
      </c>
      <c r="AB2939">
        <v>438</v>
      </c>
    </row>
    <row r="2940" spans="1:28" x14ac:dyDescent="0.2">
      <c r="A2940" t="s">
        <v>1034</v>
      </c>
      <c r="B2940" t="s">
        <v>1035</v>
      </c>
      <c r="C2940">
        <v>2000</v>
      </c>
      <c r="D2940" t="s">
        <v>84</v>
      </c>
      <c r="E2940" t="s">
        <v>176</v>
      </c>
      <c r="F2940" t="s">
        <v>44036</v>
      </c>
      <c r="H2940">
        <v>103</v>
      </c>
      <c r="I2940" t="s">
        <v>25</v>
      </c>
      <c r="J2940" t="s">
        <v>26</v>
      </c>
      <c r="M2940" t="s">
        <v>1036</v>
      </c>
      <c r="N2940" t="s">
        <v>1037</v>
      </c>
      <c r="O2940" t="s">
        <v>1038</v>
      </c>
      <c r="P2940" t="s">
        <v>1039</v>
      </c>
      <c r="Q2940" t="s">
        <v>1040</v>
      </c>
      <c r="R2940" t="s">
        <v>1041</v>
      </c>
      <c r="S2940" t="s">
        <v>1042</v>
      </c>
      <c r="T2940">
        <v>5.7</v>
      </c>
      <c r="U2940">
        <v>24514</v>
      </c>
      <c r="V2940" s="12">
        <f>W2940*1.5029674796748</f>
        <v>97692886.178862005</v>
      </c>
      <c r="W2940" s="3">
        <v>65000000</v>
      </c>
      <c r="X2940" s="13">
        <f>Y2940*1.5029674796748</f>
        <v>56754930.215244025</v>
      </c>
      <c r="Y2940" s="3">
        <v>37761915</v>
      </c>
      <c r="Z2940" s="13">
        <f>AA2940*1.5029674796748</f>
        <v>136359231.54325232</v>
      </c>
      <c r="AA2940" s="3">
        <v>90726668</v>
      </c>
      <c r="AB2940">
        <v>189</v>
      </c>
    </row>
    <row r="2941" spans="1:28" x14ac:dyDescent="0.2">
      <c r="A2941" t="s">
        <v>19328</v>
      </c>
      <c r="B2941" t="s">
        <v>19329</v>
      </c>
      <c r="C2941">
        <v>2010</v>
      </c>
      <c r="D2941" s="1">
        <v>40364</v>
      </c>
      <c r="E2941" t="s">
        <v>176</v>
      </c>
      <c r="F2941" t="s">
        <v>44036</v>
      </c>
      <c r="G2941" t="s">
        <v>44055</v>
      </c>
      <c r="H2941">
        <v>108</v>
      </c>
      <c r="I2941" t="s">
        <v>25</v>
      </c>
      <c r="J2941" t="s">
        <v>26</v>
      </c>
      <c r="M2941" t="s">
        <v>178</v>
      </c>
      <c r="N2941" t="s">
        <v>19330</v>
      </c>
      <c r="O2941" t="s">
        <v>19331</v>
      </c>
      <c r="P2941" t="s">
        <v>14357</v>
      </c>
      <c r="Q2941" t="s">
        <v>19332</v>
      </c>
      <c r="R2941" t="s">
        <v>19333</v>
      </c>
      <c r="S2941" t="s">
        <v>19334</v>
      </c>
      <c r="T2941">
        <v>6.3</v>
      </c>
      <c r="U2941">
        <v>136257</v>
      </c>
      <c r="V2941" s="12">
        <f>W2941*1.18690152988223</f>
        <v>29672538.24705575</v>
      </c>
      <c r="W2941" s="3">
        <v>25000000</v>
      </c>
      <c r="X2941" s="13">
        <f>Y2941*1.18690152988223</f>
        <v>94969738.383084923</v>
      </c>
      <c r="Y2941" s="3">
        <v>80014842</v>
      </c>
      <c r="Z2941" s="13">
        <f>AA2941*1.18690152988223</f>
        <v>136475475.98839724</v>
      </c>
      <c r="AA2941" s="3">
        <v>114984666</v>
      </c>
      <c r="AB2941">
        <v>230</v>
      </c>
    </row>
    <row r="2942" spans="1:28" x14ac:dyDescent="0.2">
      <c r="A2942" t="s">
        <v>4003</v>
      </c>
      <c r="B2942" t="s">
        <v>4004</v>
      </c>
      <c r="C2942">
        <v>2002</v>
      </c>
      <c r="D2942" s="1">
        <v>37356</v>
      </c>
      <c r="E2942" t="s">
        <v>176</v>
      </c>
      <c r="F2942" t="s">
        <v>44042</v>
      </c>
      <c r="H2942">
        <v>98</v>
      </c>
      <c r="I2942" t="s">
        <v>25</v>
      </c>
      <c r="J2942" t="s">
        <v>26</v>
      </c>
      <c r="M2942" t="s">
        <v>4005</v>
      </c>
      <c r="N2942" t="s">
        <v>4006</v>
      </c>
      <c r="O2942" t="s">
        <v>4007</v>
      </c>
      <c r="P2942" t="s">
        <v>1278</v>
      </c>
      <c r="Q2942" t="s">
        <v>4008</v>
      </c>
      <c r="R2942" t="s">
        <v>4009</v>
      </c>
      <c r="S2942" t="s">
        <v>4010</v>
      </c>
      <c r="T2942">
        <v>6.4</v>
      </c>
      <c r="U2942">
        <v>66104</v>
      </c>
      <c r="V2942" s="12">
        <f>W2942*1.43863813229572</f>
        <v>64738715.953307398</v>
      </c>
      <c r="W2942" s="3">
        <v>45000000</v>
      </c>
      <c r="X2942" s="13">
        <f>Y2942*1.43863813229572</f>
        <v>96127711.097431913</v>
      </c>
      <c r="Y2942" s="3">
        <v>66818548</v>
      </c>
      <c r="Z2942" s="13">
        <f>AA2942*1.43863813229572</f>
        <v>136578210.20902726</v>
      </c>
      <c r="AA2942" s="3">
        <v>94935764</v>
      </c>
      <c r="AB2942">
        <v>360</v>
      </c>
    </row>
    <row r="2943" spans="1:28" x14ac:dyDescent="0.2">
      <c r="A2943" t="s">
        <v>9234</v>
      </c>
      <c r="B2943" t="s">
        <v>9235</v>
      </c>
      <c r="C2943">
        <v>2005</v>
      </c>
      <c r="D2943" t="s">
        <v>8146</v>
      </c>
      <c r="E2943" t="s">
        <v>1045</v>
      </c>
      <c r="F2943" t="s">
        <v>44036</v>
      </c>
      <c r="H2943">
        <v>105</v>
      </c>
      <c r="I2943" t="s">
        <v>25</v>
      </c>
      <c r="J2943" t="s">
        <v>26</v>
      </c>
      <c r="M2943" t="s">
        <v>7444</v>
      </c>
      <c r="N2943" t="s">
        <v>9236</v>
      </c>
      <c r="O2943" t="s">
        <v>9237</v>
      </c>
      <c r="P2943" t="s">
        <v>7708</v>
      </c>
      <c r="Q2943" t="s">
        <v>9238</v>
      </c>
      <c r="R2943" t="s">
        <v>9239</v>
      </c>
      <c r="S2943" t="s">
        <v>9240</v>
      </c>
      <c r="T2943">
        <v>5.9</v>
      </c>
      <c r="U2943">
        <v>39782</v>
      </c>
      <c r="V2943" s="12">
        <f>W2943*1.32519713261649</f>
        <v>46381899.641577147</v>
      </c>
      <c r="W2943" s="3">
        <v>35000000</v>
      </c>
      <c r="X2943" s="13">
        <f>Y2943*1.32519713261649</f>
        <v>91327137.169319168</v>
      </c>
      <c r="Y2943" s="3">
        <v>68915888</v>
      </c>
      <c r="Z2943" s="13">
        <f>AA2943*1.32519713261649</f>
        <v>136656271.05440885</v>
      </c>
      <c r="AA2943" s="3">
        <v>103121466</v>
      </c>
      <c r="AB2943">
        <v>163</v>
      </c>
    </row>
    <row r="2944" spans="1:28" x14ac:dyDescent="0.2">
      <c r="A2944" t="s">
        <v>27167</v>
      </c>
      <c r="B2944" t="s">
        <v>27168</v>
      </c>
      <c r="C2944">
        <v>2018</v>
      </c>
      <c r="D2944" t="s">
        <v>27169</v>
      </c>
      <c r="E2944" t="s">
        <v>44043</v>
      </c>
      <c r="F2944" t="s">
        <v>44040</v>
      </c>
      <c r="G2944" t="s">
        <v>44034</v>
      </c>
      <c r="H2944">
        <v>109</v>
      </c>
      <c r="I2944" t="s">
        <v>25</v>
      </c>
      <c r="J2944" t="s">
        <v>26</v>
      </c>
      <c r="M2944" t="s">
        <v>19649</v>
      </c>
      <c r="N2944" t="s">
        <v>27170</v>
      </c>
      <c r="O2944" t="s">
        <v>27171</v>
      </c>
      <c r="P2944" t="s">
        <v>27172</v>
      </c>
      <c r="Q2944" t="s">
        <v>27173</v>
      </c>
      <c r="R2944" t="s">
        <v>27174</v>
      </c>
      <c r="S2944" t="s">
        <v>27175</v>
      </c>
      <c r="T2944">
        <v>4.2</v>
      </c>
      <c r="U2944">
        <v>39933</v>
      </c>
      <c r="V2944" s="12">
        <f>W2944*1.03068014830331</f>
        <v>103068014.83033098</v>
      </c>
      <c r="W2944" s="3">
        <v>100000000</v>
      </c>
      <c r="X2944" s="13">
        <f>Y2944*1.03068014830331</f>
        <v>103561306.59475014</v>
      </c>
      <c r="Y2944" s="3">
        <v>100478608</v>
      </c>
      <c r="Z2944" s="13">
        <f>AA2944*1.03068014830331</f>
        <v>136746379.18378976</v>
      </c>
      <c r="AA2944" s="3">
        <v>132675864</v>
      </c>
      <c r="AB2944">
        <v>908</v>
      </c>
    </row>
    <row r="2945" spans="1:28" x14ac:dyDescent="0.2">
      <c r="A2945" t="s">
        <v>835</v>
      </c>
      <c r="B2945" t="s">
        <v>836</v>
      </c>
      <c r="C2945">
        <v>2000</v>
      </c>
      <c r="D2945" t="s">
        <v>837</v>
      </c>
      <c r="E2945" t="s">
        <v>16512</v>
      </c>
      <c r="F2945" t="s">
        <v>44044</v>
      </c>
      <c r="G2945" t="s">
        <v>44042</v>
      </c>
      <c r="H2945">
        <v>115</v>
      </c>
      <c r="I2945" t="s">
        <v>25</v>
      </c>
      <c r="J2945" t="s">
        <v>26</v>
      </c>
      <c r="K2945" t="s">
        <v>838</v>
      </c>
      <c r="M2945" t="s">
        <v>839</v>
      </c>
      <c r="N2945" t="s">
        <v>840</v>
      </c>
      <c r="O2945" t="s">
        <v>841</v>
      </c>
      <c r="P2945" t="s">
        <v>842</v>
      </c>
      <c r="Q2945" t="s">
        <v>843</v>
      </c>
      <c r="R2945" t="s">
        <v>844</v>
      </c>
      <c r="S2945" t="s">
        <v>845</v>
      </c>
      <c r="T2945">
        <v>6.1</v>
      </c>
      <c r="U2945">
        <v>66018</v>
      </c>
      <c r="V2945" s="12">
        <f>W2945*1.5029674796748</f>
        <v>37574186.991870001</v>
      </c>
      <c r="W2945" s="3">
        <v>25000000</v>
      </c>
      <c r="X2945" s="13">
        <f>Y2945*1.5029674796748</f>
        <v>84126103.73691076</v>
      </c>
      <c r="Y2945" s="3">
        <v>55973336</v>
      </c>
      <c r="Z2945" s="13">
        <f>AA2945*1.5029674796748</f>
        <v>136825289.73495966</v>
      </c>
      <c r="AA2945" s="3">
        <v>91036760</v>
      </c>
      <c r="AB2945">
        <v>374</v>
      </c>
    </row>
    <row r="2946" spans="1:28" x14ac:dyDescent="0.2">
      <c r="A2946" t="s">
        <v>21162</v>
      </c>
      <c r="B2946" t="s">
        <v>21163</v>
      </c>
      <c r="C2946">
        <v>2008</v>
      </c>
      <c r="D2946" s="1">
        <v>39580</v>
      </c>
      <c r="E2946" t="s">
        <v>3496</v>
      </c>
      <c r="F2946" t="s">
        <v>44045</v>
      </c>
      <c r="H2946">
        <v>92</v>
      </c>
      <c r="I2946" t="s">
        <v>177</v>
      </c>
      <c r="J2946" t="s">
        <v>26</v>
      </c>
      <c r="M2946" t="s">
        <v>21164</v>
      </c>
      <c r="N2946" t="s">
        <v>12397</v>
      </c>
      <c r="O2946" t="s">
        <v>21165</v>
      </c>
      <c r="P2946" t="s">
        <v>12693</v>
      </c>
      <c r="Q2946" t="s">
        <v>18221</v>
      </c>
      <c r="R2946" t="s">
        <v>21166</v>
      </c>
      <c r="S2946" t="s">
        <v>21167</v>
      </c>
      <c r="T2946">
        <v>5.8</v>
      </c>
      <c r="U2946">
        <v>113053</v>
      </c>
      <c r="V2946" s="12">
        <f>W2946*1.20207800169993</f>
        <v>12982442.418359244</v>
      </c>
      <c r="W2946" s="3">
        <v>10800000</v>
      </c>
      <c r="X2946" s="13">
        <f>Y2946*1.20207800169993</f>
        <v>68214042.682447538</v>
      </c>
      <c r="Y2946" s="3">
        <v>56746769</v>
      </c>
      <c r="Z2946" s="13">
        <f>AA2946*1.20207800169993</f>
        <v>136873480.50816292</v>
      </c>
      <c r="AA2946" s="3">
        <v>113864059</v>
      </c>
      <c r="AB2946">
        <v>288</v>
      </c>
    </row>
    <row r="2947" spans="1:28" x14ac:dyDescent="0.2">
      <c r="A2947" t="s">
        <v>3035</v>
      </c>
      <c r="B2947" t="s">
        <v>3036</v>
      </c>
      <c r="C2947">
        <v>2002</v>
      </c>
      <c r="D2947" s="1">
        <v>37534</v>
      </c>
      <c r="E2947" t="s">
        <v>1045</v>
      </c>
      <c r="F2947" t="s">
        <v>44036</v>
      </c>
      <c r="H2947">
        <v>96</v>
      </c>
      <c r="I2947" t="s">
        <v>3037</v>
      </c>
      <c r="J2947" t="s">
        <v>26</v>
      </c>
      <c r="M2947" t="s">
        <v>3038</v>
      </c>
      <c r="N2947" t="s">
        <v>3039</v>
      </c>
      <c r="O2947" t="s">
        <v>3040</v>
      </c>
      <c r="P2947" t="s">
        <v>3041</v>
      </c>
      <c r="Q2947" t="s">
        <v>3042</v>
      </c>
      <c r="R2947" t="s">
        <v>3043</v>
      </c>
      <c r="S2947" t="s">
        <v>3044</v>
      </c>
      <c r="T2947">
        <v>5.6</v>
      </c>
      <c r="U2947">
        <v>69669</v>
      </c>
      <c r="V2947" s="12">
        <f>W2947*1.43863813229572</f>
        <v>24456848.249027241</v>
      </c>
      <c r="W2947" s="3">
        <v>17000000</v>
      </c>
      <c r="X2947" s="13">
        <f>Y2947*1.43863813229572</f>
        <v>54597499.681167319</v>
      </c>
      <c r="Y2947" s="3">
        <v>37950822</v>
      </c>
      <c r="Z2947" s="13">
        <f>AA2947*1.43863813229572</f>
        <v>136881070.87</v>
      </c>
      <c r="AA2947" s="3">
        <v>95146283</v>
      </c>
      <c r="AB2947">
        <v>219</v>
      </c>
    </row>
    <row r="2948" spans="1:28" x14ac:dyDescent="0.2">
      <c r="A2948" t="s">
        <v>21684</v>
      </c>
      <c r="B2948" t="s">
        <v>21685</v>
      </c>
      <c r="C2948">
        <v>2010</v>
      </c>
      <c r="D2948" t="s">
        <v>18356</v>
      </c>
      <c r="E2948" t="s">
        <v>44041</v>
      </c>
      <c r="F2948" t="s">
        <v>44032</v>
      </c>
      <c r="G2948" t="s">
        <v>44046</v>
      </c>
      <c r="H2948">
        <v>95</v>
      </c>
      <c r="I2948" t="s">
        <v>25</v>
      </c>
      <c r="J2948" t="s">
        <v>26</v>
      </c>
      <c r="M2948" t="s">
        <v>21686</v>
      </c>
      <c r="N2948" t="s">
        <v>21687</v>
      </c>
      <c r="O2948" t="s">
        <v>21688</v>
      </c>
      <c r="P2948" t="s">
        <v>21689</v>
      </c>
      <c r="Q2948" t="s">
        <v>21690</v>
      </c>
      <c r="R2948" t="s">
        <v>21691</v>
      </c>
      <c r="S2948" t="s">
        <v>21692</v>
      </c>
      <c r="T2948">
        <v>5.2</v>
      </c>
      <c r="U2948">
        <v>90863</v>
      </c>
      <c r="V2948" s="12">
        <f>W2948*1.18690152988223</f>
        <v>41541553.545878053</v>
      </c>
      <c r="W2948" s="3">
        <v>35000000</v>
      </c>
      <c r="X2948" s="13">
        <f>Y2948*1.18690152988223</f>
        <v>74863827.053238496</v>
      </c>
      <c r="Y2948" s="3">
        <v>63075011</v>
      </c>
      <c r="Z2948" s="13">
        <f>AA2948*1.18690152988223</f>
        <v>137318409.89421502</v>
      </c>
      <c r="AA2948" s="3">
        <v>115694863</v>
      </c>
      <c r="AB2948">
        <v>747</v>
      </c>
    </row>
    <row r="2949" spans="1:28" x14ac:dyDescent="0.2">
      <c r="A2949" t="s">
        <v>8052</v>
      </c>
      <c r="B2949" t="s">
        <v>8053</v>
      </c>
      <c r="C2949">
        <v>2004</v>
      </c>
      <c r="D2949" s="1">
        <v>38444</v>
      </c>
      <c r="E2949" t="s">
        <v>16512</v>
      </c>
      <c r="F2949" t="s">
        <v>44032</v>
      </c>
      <c r="G2949" t="s">
        <v>44042</v>
      </c>
      <c r="H2949">
        <v>115</v>
      </c>
      <c r="I2949" t="s">
        <v>25</v>
      </c>
      <c r="J2949" t="s">
        <v>26</v>
      </c>
      <c r="M2949" t="s">
        <v>527</v>
      </c>
      <c r="N2949" t="s">
        <v>8054</v>
      </c>
      <c r="O2949" t="s">
        <v>8055</v>
      </c>
      <c r="P2949" t="s">
        <v>3526</v>
      </c>
      <c r="Q2949" t="s">
        <v>8056</v>
      </c>
      <c r="R2949" t="s">
        <v>8057</v>
      </c>
      <c r="S2949" t="s">
        <v>8058</v>
      </c>
      <c r="T2949">
        <v>6.5</v>
      </c>
      <c r="U2949">
        <v>54336</v>
      </c>
      <c r="V2949" s="12">
        <f>W2949*1.37009528851244</f>
        <v>75355240.868184194</v>
      </c>
      <c r="W2949" s="3">
        <v>55000000</v>
      </c>
      <c r="X2949" s="13">
        <f>Y2949*1.37009528851244</f>
        <v>102129241.55837476</v>
      </c>
      <c r="Y2949" s="3">
        <v>74541707</v>
      </c>
      <c r="Z2949" s="13">
        <f>AA2949*1.37009528851244</f>
        <v>137793283.6404658</v>
      </c>
      <c r="AA2949" s="3">
        <v>100572044</v>
      </c>
      <c r="AB2949">
        <v>326</v>
      </c>
    </row>
    <row r="2950" spans="1:28" hidden="1" x14ac:dyDescent="0.2">
      <c r="A2950" t="s">
        <v>26982</v>
      </c>
      <c r="B2950" t="s">
        <v>26983</v>
      </c>
      <c r="C2950">
        <v>2014</v>
      </c>
      <c r="D2950" t="s">
        <v>26984</v>
      </c>
      <c r="E2950" t="s">
        <v>1045</v>
      </c>
      <c r="F2950" t="s">
        <v>44032</v>
      </c>
      <c r="G2950" t="s">
        <v>44057</v>
      </c>
      <c r="H2950">
        <v>95</v>
      </c>
      <c r="I2950" t="s">
        <v>4877</v>
      </c>
      <c r="J2950" t="s">
        <v>26</v>
      </c>
      <c r="K2950" t="s">
        <v>27</v>
      </c>
      <c r="L2950" t="s">
        <v>307</v>
      </c>
      <c r="M2950" t="s">
        <v>26985</v>
      </c>
      <c r="N2950" t="s">
        <v>22768</v>
      </c>
      <c r="O2950" t="s">
        <v>26986</v>
      </c>
      <c r="P2950" t="s">
        <v>14743</v>
      </c>
      <c r="Q2950" t="s">
        <v>26987</v>
      </c>
      <c r="R2950" t="s">
        <v>26988</v>
      </c>
      <c r="S2950" t="s">
        <v>26989</v>
      </c>
      <c r="T2950">
        <v>7</v>
      </c>
      <c r="U2950">
        <v>73887</v>
      </c>
      <c r="W2950"/>
      <c r="X2950"/>
      <c r="Y2950">
        <v>645186</v>
      </c>
      <c r="Z2950"/>
      <c r="AA2950">
        <v>1897363</v>
      </c>
      <c r="AB2950">
        <v>148</v>
      </c>
    </row>
    <row r="2951" spans="1:28" x14ac:dyDescent="0.2">
      <c r="A2951" t="s">
        <v>30381</v>
      </c>
      <c r="B2951" t="s">
        <v>30382</v>
      </c>
      <c r="C2951">
        <v>2014</v>
      </c>
      <c r="D2951" s="1">
        <v>41952</v>
      </c>
      <c r="E2951" t="s">
        <v>1045</v>
      </c>
      <c r="F2951" t="s">
        <v>44036</v>
      </c>
      <c r="H2951">
        <v>94</v>
      </c>
      <c r="I2951" t="s">
        <v>25</v>
      </c>
      <c r="J2951" t="s">
        <v>26</v>
      </c>
      <c r="K2951" t="s">
        <v>787</v>
      </c>
      <c r="M2951" t="s">
        <v>4505</v>
      </c>
      <c r="N2951" t="s">
        <v>30383</v>
      </c>
      <c r="O2951" t="s">
        <v>30384</v>
      </c>
      <c r="P2951" t="s">
        <v>622</v>
      </c>
      <c r="Q2951" t="s">
        <v>30385</v>
      </c>
      <c r="R2951" t="s">
        <v>30386</v>
      </c>
      <c r="S2951" t="s">
        <v>30387</v>
      </c>
      <c r="T2951">
        <v>5.0999999999999996</v>
      </c>
      <c r="U2951">
        <v>105883</v>
      </c>
      <c r="V2951" s="12">
        <f>W2951*1.09324733035956</f>
        <v>43729893.214382403</v>
      </c>
      <c r="W2951" s="3">
        <v>40000000</v>
      </c>
      <c r="X2951" s="13">
        <f>Y2951*1.09324733035956</f>
        <v>42137548.960035779</v>
      </c>
      <c r="Y2951" s="3">
        <v>38543473</v>
      </c>
      <c r="Z2951" s="13">
        <f>AA2951*1.09324733035956</f>
        <v>137825154.15399054</v>
      </c>
      <c r="AA2951" s="3">
        <v>126069509</v>
      </c>
      <c r="AB2951">
        <v>188</v>
      </c>
    </row>
    <row r="2952" spans="1:28" hidden="1" x14ac:dyDescent="0.2">
      <c r="A2952" t="s">
        <v>26997</v>
      </c>
      <c r="B2952" t="s">
        <v>26998</v>
      </c>
      <c r="C2952">
        <v>2011</v>
      </c>
      <c r="D2952" t="s">
        <v>17727</v>
      </c>
      <c r="E2952" t="s">
        <v>1045</v>
      </c>
      <c r="F2952" t="s">
        <v>44032</v>
      </c>
      <c r="G2952" t="s">
        <v>44036</v>
      </c>
      <c r="H2952">
        <v>101</v>
      </c>
      <c r="I2952" t="s">
        <v>25</v>
      </c>
      <c r="J2952" t="s">
        <v>26</v>
      </c>
      <c r="M2952" t="s">
        <v>26999</v>
      </c>
      <c r="N2952" t="s">
        <v>26999</v>
      </c>
      <c r="O2952" t="s">
        <v>27000</v>
      </c>
      <c r="P2952" t="s">
        <v>1238</v>
      </c>
      <c r="Q2952" t="s">
        <v>27001</v>
      </c>
      <c r="R2952" t="s">
        <v>27002</v>
      </c>
      <c r="S2952" t="s">
        <v>27003</v>
      </c>
      <c r="T2952">
        <v>7</v>
      </c>
      <c r="U2952">
        <v>10208</v>
      </c>
      <c r="W2952">
        <v>5000000</v>
      </c>
      <c r="X2952"/>
      <c r="Y2952"/>
      <c r="Z2952"/>
      <c r="AA2952"/>
      <c r="AB2952">
        <v>28</v>
      </c>
    </row>
    <row r="2953" spans="1:28" x14ac:dyDescent="0.2">
      <c r="A2953" t="s">
        <v>41817</v>
      </c>
      <c r="B2953" t="s">
        <v>41818</v>
      </c>
      <c r="C2953">
        <v>2017</v>
      </c>
      <c r="D2953" s="1">
        <v>42898</v>
      </c>
      <c r="E2953" t="s">
        <v>1045</v>
      </c>
      <c r="H2953">
        <v>104</v>
      </c>
      <c r="I2953" t="s">
        <v>5301</v>
      </c>
      <c r="J2953" t="s">
        <v>26</v>
      </c>
      <c r="K2953" t="s">
        <v>934</v>
      </c>
      <c r="M2953" t="s">
        <v>17386</v>
      </c>
      <c r="N2953" t="s">
        <v>17386</v>
      </c>
      <c r="O2953" t="s">
        <v>41819</v>
      </c>
      <c r="P2953" t="s">
        <v>27137</v>
      </c>
      <c r="Q2953" t="s">
        <v>41820</v>
      </c>
      <c r="R2953" t="s">
        <v>41821</v>
      </c>
      <c r="S2953" t="s">
        <v>41822</v>
      </c>
      <c r="T2953">
        <v>5.6</v>
      </c>
      <c r="U2953">
        <v>40110</v>
      </c>
      <c r="V2953" s="12">
        <f>W2953*1.05585427545692</f>
        <v>29563919.71279376</v>
      </c>
      <c r="W2953" s="3">
        <v>28000000</v>
      </c>
      <c r="X2953" s="13">
        <f>Y2953*1.05585427545692</f>
        <v>76138347.61116603</v>
      </c>
      <c r="Y2953" s="3">
        <v>72110659</v>
      </c>
      <c r="Z2953" s="13">
        <f>AA2953*1.05585427545692</f>
        <v>137852786.10928538</v>
      </c>
      <c r="AA2953" s="3">
        <v>130560428</v>
      </c>
      <c r="AB2953">
        <v>199</v>
      </c>
    </row>
    <row r="2954" spans="1:28" x14ac:dyDescent="0.2">
      <c r="A2954" t="s">
        <v>24491</v>
      </c>
      <c r="B2954" t="s">
        <v>24492</v>
      </c>
      <c r="C2954">
        <v>2011</v>
      </c>
      <c r="D2954" s="1">
        <v>41127</v>
      </c>
      <c r="E2954" t="s">
        <v>1045</v>
      </c>
      <c r="F2954" t="s">
        <v>44032</v>
      </c>
      <c r="G2954" t="s">
        <v>44040</v>
      </c>
      <c r="H2954">
        <v>124</v>
      </c>
      <c r="I2954" t="s">
        <v>25</v>
      </c>
      <c r="J2954" t="s">
        <v>26</v>
      </c>
      <c r="K2954" t="s">
        <v>308</v>
      </c>
      <c r="M2954" t="s">
        <v>1196</v>
      </c>
      <c r="N2954" t="s">
        <v>24493</v>
      </c>
      <c r="O2954" t="s">
        <v>24494</v>
      </c>
      <c r="P2954" t="s">
        <v>520</v>
      </c>
      <c r="Q2954" t="s">
        <v>24495</v>
      </c>
      <c r="R2954" t="s">
        <v>24496</v>
      </c>
      <c r="S2954" t="s">
        <v>24497</v>
      </c>
      <c r="T2954">
        <v>7.1</v>
      </c>
      <c r="U2954">
        <v>132661</v>
      </c>
      <c r="V2954" s="12">
        <f>W2954*1.1505830469594</f>
        <v>57529152.347970001</v>
      </c>
      <c r="W2954" s="3">
        <v>50000000</v>
      </c>
      <c r="X2954" s="13">
        <f>Y2954*1.1505830469594</f>
        <v>87012325.163933501</v>
      </c>
      <c r="Y2954" s="3">
        <v>75624550</v>
      </c>
      <c r="Z2954" s="13">
        <f>AA2954*1.1505830469594</f>
        <v>138164130.50227422</v>
      </c>
      <c r="AA2954" s="3">
        <v>120081841</v>
      </c>
      <c r="AB2954">
        <v>231</v>
      </c>
    </row>
    <row r="2955" spans="1:28" x14ac:dyDescent="0.2">
      <c r="A2955" t="s">
        <v>1953</v>
      </c>
      <c r="B2955" t="s">
        <v>1954</v>
      </c>
      <c r="C2955">
        <v>2001</v>
      </c>
      <c r="D2955" s="1">
        <v>37106</v>
      </c>
      <c r="E2955" t="s">
        <v>1045</v>
      </c>
      <c r="F2955" t="s">
        <v>44036</v>
      </c>
      <c r="H2955">
        <v>103</v>
      </c>
      <c r="I2955" t="s">
        <v>319</v>
      </c>
      <c r="J2955" t="s">
        <v>26</v>
      </c>
      <c r="K2955" t="s">
        <v>64</v>
      </c>
      <c r="M2955" t="s">
        <v>1955</v>
      </c>
      <c r="N2955" t="s">
        <v>1956</v>
      </c>
      <c r="O2955" t="s">
        <v>1957</v>
      </c>
      <c r="P2955" t="s">
        <v>1958</v>
      </c>
      <c r="Q2955" t="s">
        <v>1959</v>
      </c>
      <c r="R2955" t="s">
        <v>1960</v>
      </c>
      <c r="S2955" t="s">
        <v>1961</v>
      </c>
      <c r="T2955">
        <v>5.3</v>
      </c>
      <c r="U2955">
        <v>74640</v>
      </c>
      <c r="V2955" s="12">
        <f>W2955*1.46138339920949</f>
        <v>51148418.97233215</v>
      </c>
      <c r="W2955" s="3">
        <v>35000000</v>
      </c>
      <c r="X2955" s="13">
        <f>Y2955*1.46138339920949</f>
        <v>88268808.256442919</v>
      </c>
      <c r="Y2955" s="3">
        <v>60400856</v>
      </c>
      <c r="Z2955" s="13">
        <f>AA2955*1.46138339920949</f>
        <v>138434699.71213475</v>
      </c>
      <c r="AA2955" s="3">
        <v>94728529</v>
      </c>
      <c r="AB2955">
        <v>229</v>
      </c>
    </row>
    <row r="2956" spans="1:28" hidden="1" x14ac:dyDescent="0.2">
      <c r="A2956" t="s">
        <v>27027</v>
      </c>
      <c r="B2956" t="s">
        <v>27028</v>
      </c>
      <c r="C2956">
        <v>2011</v>
      </c>
      <c r="D2956" s="1">
        <v>40798</v>
      </c>
      <c r="E2956" t="s">
        <v>1045</v>
      </c>
      <c r="F2956" t="s">
        <v>44032</v>
      </c>
      <c r="G2956" t="s">
        <v>44050</v>
      </c>
      <c r="H2956">
        <v>106</v>
      </c>
      <c r="I2956" t="s">
        <v>25</v>
      </c>
      <c r="J2956" t="s">
        <v>26</v>
      </c>
      <c r="M2956" t="s">
        <v>7750</v>
      </c>
      <c r="N2956" t="s">
        <v>27029</v>
      </c>
      <c r="O2956" t="s">
        <v>27030</v>
      </c>
      <c r="P2956" t="s">
        <v>9449</v>
      </c>
      <c r="Q2956" t="s">
        <v>27031</v>
      </c>
      <c r="R2956" t="s">
        <v>27032</v>
      </c>
      <c r="S2956" t="s">
        <v>27033</v>
      </c>
      <c r="T2956">
        <v>7.1</v>
      </c>
      <c r="U2956">
        <v>52416</v>
      </c>
      <c r="W2956"/>
      <c r="X2956"/>
      <c r="Y2956">
        <v>10179275</v>
      </c>
      <c r="Z2956"/>
      <c r="AA2956">
        <v>11789613</v>
      </c>
      <c r="AB2956">
        <v>120</v>
      </c>
    </row>
    <row r="2957" spans="1:28" x14ac:dyDescent="0.2">
      <c r="A2957" t="s">
        <v>9203</v>
      </c>
      <c r="B2957" t="s">
        <v>9204</v>
      </c>
      <c r="C2957">
        <v>2005</v>
      </c>
      <c r="D2957" s="1">
        <v>38694</v>
      </c>
      <c r="E2957" t="s">
        <v>44043</v>
      </c>
      <c r="F2957" t="s">
        <v>44038</v>
      </c>
      <c r="G2957" t="s">
        <v>44033</v>
      </c>
      <c r="H2957">
        <v>109</v>
      </c>
      <c r="I2957" t="s">
        <v>495</v>
      </c>
      <c r="J2957" t="s">
        <v>26</v>
      </c>
      <c r="M2957" t="s">
        <v>9205</v>
      </c>
      <c r="N2957" t="s">
        <v>9206</v>
      </c>
      <c r="O2957" t="s">
        <v>9207</v>
      </c>
      <c r="P2957" t="s">
        <v>9208</v>
      </c>
      <c r="Q2957" t="s">
        <v>9209</v>
      </c>
      <c r="R2957" t="s">
        <v>9210</v>
      </c>
      <c r="S2957" t="s">
        <v>9211</v>
      </c>
      <c r="T2957">
        <v>6.8</v>
      </c>
      <c r="U2957">
        <v>184355</v>
      </c>
      <c r="V2957" s="12">
        <f>W2957*1.32519713261649</f>
        <v>66259856.630824499</v>
      </c>
      <c r="W2957" s="3">
        <v>50000000</v>
      </c>
      <c r="X2957" s="13">
        <f>Y2957*1.32519713261649</f>
        <v>67698246.80172056</v>
      </c>
      <c r="Y2957" s="3">
        <v>51085416</v>
      </c>
      <c r="Z2957" s="13">
        <f>AA2957*1.32519713261649</f>
        <v>138454497.30351281</v>
      </c>
      <c r="AA2957" s="3">
        <v>104478416</v>
      </c>
      <c r="AB2957">
        <v>1102</v>
      </c>
    </row>
    <row r="2958" spans="1:28" x14ac:dyDescent="0.2">
      <c r="A2958" t="s">
        <v>24970</v>
      </c>
      <c r="B2958" t="s">
        <v>24971</v>
      </c>
      <c r="C2958">
        <v>2012</v>
      </c>
      <c r="D2958" s="1">
        <v>41003</v>
      </c>
      <c r="E2958" t="s">
        <v>44037</v>
      </c>
      <c r="F2958" t="s">
        <v>44031</v>
      </c>
      <c r="G2958" t="s">
        <v>44038</v>
      </c>
      <c r="H2958">
        <v>88</v>
      </c>
      <c r="I2958" t="s">
        <v>495</v>
      </c>
      <c r="J2958" t="s">
        <v>26</v>
      </c>
      <c r="M2958" t="s">
        <v>24972</v>
      </c>
      <c r="N2958" t="s">
        <v>24973</v>
      </c>
      <c r="O2958" t="s">
        <v>24974</v>
      </c>
      <c r="P2958" t="s">
        <v>4646</v>
      </c>
      <c r="Q2958" t="s">
        <v>24975</v>
      </c>
      <c r="R2958" t="s">
        <v>24976</v>
      </c>
      <c r="S2958" t="s">
        <v>24977</v>
      </c>
      <c r="T2958">
        <v>6.7</v>
      </c>
      <c r="U2958">
        <v>44121</v>
      </c>
      <c r="V2958" s="12">
        <f>W2958*1.12725506764114</f>
        <v>61999028.720262699</v>
      </c>
      <c r="W2958" s="3">
        <v>55000000</v>
      </c>
      <c r="X2958" s="13">
        <f>Y2958*1.12725506764114</f>
        <v>35002539.139463559</v>
      </c>
      <c r="Y2958" s="3">
        <v>31051126</v>
      </c>
      <c r="Z2958" s="13">
        <f>AA2958*1.12725506764114</f>
        <v>138713291.3109706</v>
      </c>
      <c r="AA2958" s="3">
        <v>123054041</v>
      </c>
      <c r="AB2958">
        <v>109</v>
      </c>
    </row>
    <row r="2959" spans="1:28" hidden="1" x14ac:dyDescent="0.2">
      <c r="A2959" t="s">
        <v>27049</v>
      </c>
      <c r="B2959" t="s">
        <v>27050</v>
      </c>
      <c r="C2959">
        <v>2010</v>
      </c>
      <c r="D2959" s="1">
        <v>40463</v>
      </c>
      <c r="E2959" t="s">
        <v>1045</v>
      </c>
      <c r="F2959" t="s">
        <v>44032</v>
      </c>
      <c r="G2959" t="s">
        <v>44036</v>
      </c>
      <c r="H2959">
        <v>139</v>
      </c>
      <c r="I2959" t="s">
        <v>943</v>
      </c>
      <c r="J2959" t="s">
        <v>944</v>
      </c>
      <c r="K2959" t="s">
        <v>26</v>
      </c>
      <c r="L2959" t="s">
        <v>3160</v>
      </c>
      <c r="M2959" t="s">
        <v>27051</v>
      </c>
      <c r="N2959" t="s">
        <v>27052</v>
      </c>
      <c r="O2959" t="s">
        <v>27053</v>
      </c>
      <c r="P2959" t="s">
        <v>27054</v>
      </c>
      <c r="Q2959" t="s">
        <v>27055</v>
      </c>
      <c r="R2959" t="s">
        <v>27056</v>
      </c>
      <c r="S2959" t="s">
        <v>27057</v>
      </c>
      <c r="T2959">
        <v>7.2</v>
      </c>
      <c r="U2959">
        <v>14868</v>
      </c>
      <c r="W2959"/>
      <c r="X2959"/>
      <c r="Y2959">
        <v>43820</v>
      </c>
      <c r="Z2959"/>
      <c r="AA2959">
        <v>104532</v>
      </c>
      <c r="AB2959">
        <v>31</v>
      </c>
    </row>
    <row r="2960" spans="1:28" hidden="1" x14ac:dyDescent="0.2">
      <c r="A2960" t="s">
        <v>27058</v>
      </c>
      <c r="B2960" t="s">
        <v>27059</v>
      </c>
      <c r="C2960">
        <v>2011</v>
      </c>
      <c r="D2960" s="1">
        <v>41582</v>
      </c>
      <c r="E2960" t="s">
        <v>176</v>
      </c>
      <c r="F2960" t="s">
        <v>44046</v>
      </c>
      <c r="G2960" t="s">
        <v>44045</v>
      </c>
      <c r="H2960">
        <v>87</v>
      </c>
      <c r="I2960" t="s">
        <v>25</v>
      </c>
      <c r="J2960" t="s">
        <v>26</v>
      </c>
      <c r="M2960" t="s">
        <v>27060</v>
      </c>
      <c r="N2960" t="s">
        <v>27060</v>
      </c>
      <c r="O2960" t="s">
        <v>27061</v>
      </c>
      <c r="P2960" t="s">
        <v>27062</v>
      </c>
      <c r="Q2960" t="s">
        <v>27063</v>
      </c>
      <c r="R2960" t="s">
        <v>27064</v>
      </c>
      <c r="S2960" t="s">
        <v>27065</v>
      </c>
      <c r="T2960">
        <v>5.8</v>
      </c>
      <c r="U2960">
        <v>16627</v>
      </c>
      <c r="W2960">
        <v>70000</v>
      </c>
      <c r="X2960"/>
      <c r="Y2960"/>
      <c r="Z2960"/>
      <c r="AA2960">
        <v>8555</v>
      </c>
      <c r="AB2960">
        <v>171</v>
      </c>
    </row>
    <row r="2961" spans="1:28" x14ac:dyDescent="0.2">
      <c r="A2961" t="s">
        <v>5205</v>
      </c>
      <c r="B2961" t="s">
        <v>5206</v>
      </c>
      <c r="C2961">
        <v>2003</v>
      </c>
      <c r="D2961" t="s">
        <v>5207</v>
      </c>
      <c r="E2961" t="s">
        <v>16512</v>
      </c>
      <c r="F2961" t="s">
        <v>44044</v>
      </c>
      <c r="G2961" t="s">
        <v>44042</v>
      </c>
      <c r="H2961">
        <v>102</v>
      </c>
      <c r="I2961" t="s">
        <v>2371</v>
      </c>
      <c r="J2961" t="s">
        <v>26</v>
      </c>
      <c r="K2961" t="s">
        <v>308</v>
      </c>
      <c r="M2961" t="s">
        <v>2463</v>
      </c>
      <c r="N2961" t="s">
        <v>2463</v>
      </c>
      <c r="O2961" t="s">
        <v>5208</v>
      </c>
      <c r="P2961" t="s">
        <v>2278</v>
      </c>
      <c r="Q2961" t="s">
        <v>5209</v>
      </c>
      <c r="R2961" t="s">
        <v>5210</v>
      </c>
      <c r="S2961" t="s">
        <v>5211</v>
      </c>
      <c r="T2961">
        <v>6.4</v>
      </c>
      <c r="U2961">
        <v>151782</v>
      </c>
      <c r="V2961" s="12">
        <f>W2961*1.40658152173913</f>
        <v>40790864.130434766</v>
      </c>
      <c r="W2961" s="3">
        <v>29000000</v>
      </c>
      <c r="X2961" s="13">
        <f>Y2961*1.40658152173913</f>
        <v>79274625.117282584</v>
      </c>
      <c r="Y2961" s="3">
        <v>56359780</v>
      </c>
      <c r="Z2961" s="13">
        <f>AA2961*1.40658152173913</f>
        <v>138927198.8874456</v>
      </c>
      <c r="AA2961" s="3">
        <v>98769390</v>
      </c>
      <c r="AB2961">
        <v>479</v>
      </c>
    </row>
    <row r="2962" spans="1:28" x14ac:dyDescent="0.2">
      <c r="A2962" t="s">
        <v>18380</v>
      </c>
      <c r="B2962" t="s">
        <v>18381</v>
      </c>
      <c r="C2962">
        <v>2009</v>
      </c>
      <c r="D2962" t="s">
        <v>15871</v>
      </c>
      <c r="E2962" t="s">
        <v>1045</v>
      </c>
      <c r="F2962" t="s">
        <v>44036</v>
      </c>
      <c r="H2962">
        <v>89</v>
      </c>
      <c r="I2962" t="s">
        <v>25</v>
      </c>
      <c r="J2962" t="s">
        <v>26</v>
      </c>
      <c r="M2962" t="s">
        <v>7427</v>
      </c>
      <c r="N2962" t="s">
        <v>18382</v>
      </c>
      <c r="O2962" t="s">
        <v>18383</v>
      </c>
      <c r="P2962" t="s">
        <v>3481</v>
      </c>
      <c r="Q2962" t="s">
        <v>18384</v>
      </c>
      <c r="R2962" t="s">
        <v>18385</v>
      </c>
      <c r="S2962" t="s">
        <v>18386</v>
      </c>
      <c r="T2962">
        <v>5.5</v>
      </c>
      <c r="U2962">
        <v>98848</v>
      </c>
      <c r="V2962" s="12">
        <f>W2962*1.20636999678377</f>
        <v>36191099.903513096</v>
      </c>
      <c r="W2962" s="3">
        <v>30000000</v>
      </c>
      <c r="X2962" s="13">
        <f>Y2962*1.20636999678377</f>
        <v>70832629.60985741</v>
      </c>
      <c r="Y2962" s="3">
        <v>58715510</v>
      </c>
      <c r="Z2962" s="13">
        <f>AA2962*1.20636999678377</f>
        <v>139185963.79342473</v>
      </c>
      <c r="AA2962" s="3">
        <v>115375850</v>
      </c>
      <c r="AB2962">
        <v>145</v>
      </c>
    </row>
    <row r="2963" spans="1:28" x14ac:dyDescent="0.2">
      <c r="A2963" t="s">
        <v>16126</v>
      </c>
      <c r="B2963" t="s">
        <v>16127</v>
      </c>
      <c r="C2963">
        <v>2008</v>
      </c>
      <c r="D2963" t="s">
        <v>16128</v>
      </c>
      <c r="E2963" t="s">
        <v>16512</v>
      </c>
      <c r="F2963" t="s">
        <v>44032</v>
      </c>
      <c r="G2963" t="s">
        <v>44042</v>
      </c>
      <c r="H2963">
        <v>128</v>
      </c>
      <c r="I2963" t="s">
        <v>229</v>
      </c>
      <c r="J2963" t="s">
        <v>26</v>
      </c>
      <c r="K2963" t="s">
        <v>361</v>
      </c>
      <c r="M2963" t="s">
        <v>1005</v>
      </c>
      <c r="N2963" t="s">
        <v>16129</v>
      </c>
      <c r="O2963" t="s">
        <v>16130</v>
      </c>
      <c r="P2963" t="s">
        <v>759</v>
      </c>
      <c r="Q2963" t="s">
        <v>16131</v>
      </c>
      <c r="R2963" t="s">
        <v>16132</v>
      </c>
      <c r="S2963" t="s">
        <v>16133</v>
      </c>
      <c r="T2963">
        <v>7.1</v>
      </c>
      <c r="U2963">
        <v>210202</v>
      </c>
      <c r="V2963" s="12">
        <f>W2963*1.20207800169993</f>
        <v>84145460.1189951</v>
      </c>
      <c r="W2963" s="3">
        <v>70000000</v>
      </c>
      <c r="X2963" s="13">
        <f>Y2963*1.20207800169993</f>
        <v>47355461.382916175</v>
      </c>
      <c r="Y2963" s="3">
        <v>39394666</v>
      </c>
      <c r="Z2963" s="13">
        <f>AA2963*1.20207800169993</f>
        <v>139321918.6609894</v>
      </c>
      <c r="AA2963" s="3">
        <v>115900897</v>
      </c>
      <c r="AB2963">
        <v>299</v>
      </c>
    </row>
    <row r="2964" spans="1:28" x14ac:dyDescent="0.2">
      <c r="A2964" t="s">
        <v>7824</v>
      </c>
      <c r="B2964" t="s">
        <v>7825</v>
      </c>
      <c r="C2964">
        <v>2006</v>
      </c>
      <c r="D2964" s="1">
        <v>39115</v>
      </c>
      <c r="E2964" t="s">
        <v>44037</v>
      </c>
      <c r="F2964" t="s">
        <v>44031</v>
      </c>
      <c r="G2964" t="s">
        <v>44038</v>
      </c>
      <c r="H2964">
        <v>94</v>
      </c>
      <c r="I2964" t="s">
        <v>7765</v>
      </c>
      <c r="J2964" t="s">
        <v>26</v>
      </c>
      <c r="M2964" t="s">
        <v>1255</v>
      </c>
      <c r="N2964" t="s">
        <v>7826</v>
      </c>
      <c r="O2964" t="s">
        <v>7827</v>
      </c>
      <c r="P2964" t="s">
        <v>7828</v>
      </c>
      <c r="Q2964" t="s">
        <v>7829</v>
      </c>
      <c r="R2964" t="s">
        <v>7830</v>
      </c>
      <c r="S2964" t="s">
        <v>7831</v>
      </c>
      <c r="T2964">
        <v>6</v>
      </c>
      <c r="U2964">
        <v>32417</v>
      </c>
      <c r="V2964" s="12">
        <f>W2964*1.28378472222222</f>
        <v>110405486.11111093</v>
      </c>
      <c r="W2964" s="3">
        <v>86000000</v>
      </c>
      <c r="X2964" s="13">
        <f>Y2964*1.28378472222222</f>
        <v>19427209.944409691</v>
      </c>
      <c r="Y2964" s="3">
        <v>15132763</v>
      </c>
      <c r="Z2964" s="13">
        <f>AA2964*1.28378472222222</f>
        <v>139426221.58184004</v>
      </c>
      <c r="AA2964" s="3">
        <v>108605609</v>
      </c>
      <c r="AB2964">
        <v>66</v>
      </c>
    </row>
    <row r="2965" spans="1:28" x14ac:dyDescent="0.2">
      <c r="A2965" t="s">
        <v>28537</v>
      </c>
      <c r="B2965" t="s">
        <v>28538</v>
      </c>
      <c r="C2965">
        <v>2013</v>
      </c>
      <c r="D2965" t="s">
        <v>28539</v>
      </c>
      <c r="E2965" t="s">
        <v>16512</v>
      </c>
      <c r="F2965" t="s">
        <v>44031</v>
      </c>
      <c r="G2965" t="s">
        <v>44034</v>
      </c>
      <c r="H2965">
        <v>114</v>
      </c>
      <c r="I2965" t="s">
        <v>25</v>
      </c>
      <c r="J2965" t="s">
        <v>26</v>
      </c>
      <c r="M2965" t="s">
        <v>14141</v>
      </c>
      <c r="N2965" t="s">
        <v>28540</v>
      </c>
      <c r="O2965" t="s">
        <v>28541</v>
      </c>
      <c r="P2965" t="s">
        <v>18553</v>
      </c>
      <c r="Q2965" t="s">
        <v>28542</v>
      </c>
      <c r="R2965" t="s">
        <v>28543</v>
      </c>
      <c r="S2965" t="s">
        <v>28544</v>
      </c>
      <c r="T2965">
        <v>6.6</v>
      </c>
      <c r="U2965">
        <v>220351</v>
      </c>
      <c r="V2965" s="12">
        <f>W2965*1.11098185502045</f>
        <v>122208004.05224951</v>
      </c>
      <c r="W2965" s="3">
        <v>110000000</v>
      </c>
      <c r="X2965" s="13">
        <f>Y2965*1.11098185502045</f>
        <v>68588898.980931833</v>
      </c>
      <c r="Y2965" s="3">
        <v>61737191</v>
      </c>
      <c r="Z2965" s="13">
        <f>AA2965*1.11098185502045</f>
        <v>139477132.67025191</v>
      </c>
      <c r="AA2965" s="3">
        <v>125544024</v>
      </c>
      <c r="AB2965">
        <v>632</v>
      </c>
    </row>
    <row r="2966" spans="1:28" x14ac:dyDescent="0.2">
      <c r="A2966" t="s">
        <v>8177</v>
      </c>
      <c r="B2966" t="s">
        <v>8178</v>
      </c>
      <c r="C2966">
        <v>2005</v>
      </c>
      <c r="D2966" s="1">
        <v>38667</v>
      </c>
      <c r="E2966" t="s">
        <v>16512</v>
      </c>
      <c r="F2966" t="s">
        <v>44031</v>
      </c>
      <c r="G2966" t="s">
        <v>44038</v>
      </c>
      <c r="H2966">
        <v>118</v>
      </c>
      <c r="I2966" t="s">
        <v>121</v>
      </c>
      <c r="J2966" t="s">
        <v>26</v>
      </c>
      <c r="K2966" t="s">
        <v>27</v>
      </c>
      <c r="L2966" t="s">
        <v>307</v>
      </c>
      <c r="M2966" t="s">
        <v>8179</v>
      </c>
      <c r="N2966" t="s">
        <v>1276</v>
      </c>
      <c r="O2966" t="s">
        <v>8180</v>
      </c>
      <c r="P2966" t="s">
        <v>8181</v>
      </c>
      <c r="Q2966" t="s">
        <v>8182</v>
      </c>
      <c r="R2966" t="s">
        <v>8183</v>
      </c>
      <c r="S2966" t="s">
        <v>8184</v>
      </c>
      <c r="T2966">
        <v>5.9</v>
      </c>
      <c r="U2966">
        <v>114758</v>
      </c>
      <c r="V2966" s="12">
        <f>W2966*1.32519713261649</f>
        <v>116617347.67025112</v>
      </c>
      <c r="W2966" s="3">
        <v>88000000</v>
      </c>
      <c r="X2966" s="13">
        <f>Y2966*1.32519713261649</f>
        <v>50246528.307921246</v>
      </c>
      <c r="Y2966" s="3">
        <v>37916267</v>
      </c>
      <c r="Z2966" s="13">
        <f>AA2966*1.32519713261649</f>
        <v>139564815.04627267</v>
      </c>
      <c r="AA2966" s="3">
        <v>105316267</v>
      </c>
      <c r="AB2966">
        <v>514</v>
      </c>
    </row>
    <row r="2967" spans="1:28" x14ac:dyDescent="0.2">
      <c r="A2967" t="s">
        <v>20649</v>
      </c>
      <c r="B2967" t="s">
        <v>20650</v>
      </c>
      <c r="C2967">
        <v>2014</v>
      </c>
      <c r="D2967" s="1">
        <v>41677</v>
      </c>
      <c r="E2967" t="s">
        <v>1045</v>
      </c>
      <c r="F2967" t="s">
        <v>44036</v>
      </c>
      <c r="H2967">
        <v>117</v>
      </c>
      <c r="I2967" t="s">
        <v>25</v>
      </c>
      <c r="J2967" t="s">
        <v>26</v>
      </c>
      <c r="M2967" t="s">
        <v>7058</v>
      </c>
      <c r="N2967" t="s">
        <v>20651</v>
      </c>
      <c r="O2967" t="s">
        <v>20652</v>
      </c>
      <c r="P2967" t="s">
        <v>1329</v>
      </c>
      <c r="Q2967" t="s">
        <v>7797</v>
      </c>
      <c r="R2967" t="s">
        <v>20653</v>
      </c>
      <c r="S2967" t="s">
        <v>20654</v>
      </c>
      <c r="T2967">
        <v>6.5</v>
      </c>
      <c r="U2967">
        <v>115899</v>
      </c>
      <c r="V2967" s="12">
        <f>W2967*1.09324733035956</f>
        <v>43729893.214382403</v>
      </c>
      <c r="W2967" s="3">
        <v>40000000</v>
      </c>
      <c r="X2967" s="13">
        <f>Y2967*1.09324733035956</f>
        <v>50611458.792536989</v>
      </c>
      <c r="Y2967" s="3">
        <v>46294610</v>
      </c>
      <c r="Z2967" s="13">
        <f>AA2967*1.09324733035956</f>
        <v>139929765.68291304</v>
      </c>
      <c r="AA2967" s="3">
        <v>127994610</v>
      </c>
      <c r="AB2967">
        <v>252</v>
      </c>
    </row>
    <row r="2968" spans="1:28" x14ac:dyDescent="0.2">
      <c r="A2968" t="s">
        <v>22969</v>
      </c>
      <c r="B2968" t="s">
        <v>22970</v>
      </c>
      <c r="C2968">
        <v>2013</v>
      </c>
      <c r="D2968" t="s">
        <v>22971</v>
      </c>
      <c r="E2968" t="s">
        <v>1045</v>
      </c>
      <c r="H2968">
        <v>107</v>
      </c>
      <c r="I2968" t="s">
        <v>25</v>
      </c>
      <c r="J2968" t="s">
        <v>26</v>
      </c>
      <c r="K2968" t="s">
        <v>308</v>
      </c>
      <c r="M2968" t="s">
        <v>22972</v>
      </c>
      <c r="N2968" t="s">
        <v>17489</v>
      </c>
      <c r="O2968" t="s">
        <v>22973</v>
      </c>
      <c r="P2968" t="s">
        <v>9458</v>
      </c>
      <c r="Q2968" t="s">
        <v>22974</v>
      </c>
      <c r="R2968" t="s">
        <v>22975</v>
      </c>
      <c r="S2968" t="s">
        <v>22976</v>
      </c>
      <c r="T2968">
        <v>6.6</v>
      </c>
      <c r="U2968">
        <v>378295</v>
      </c>
      <c r="V2968" s="12">
        <f>W2968*1.11098185502045</f>
        <v>35551419.360654399</v>
      </c>
      <c r="W2968" s="3">
        <v>32000000</v>
      </c>
      <c r="X2968" s="13">
        <f>Y2968*1.11098185502045</f>
        <v>112731553.24725978</v>
      </c>
      <c r="Y2968" s="3">
        <v>101470202</v>
      </c>
      <c r="Z2968" s="13">
        <f>AA2968*1.11098185502045</f>
        <v>140029621.72478986</v>
      </c>
      <c r="AA2968" s="3">
        <v>126041322</v>
      </c>
      <c r="AB2968">
        <v>765</v>
      </c>
    </row>
    <row r="2969" spans="1:28" x14ac:dyDescent="0.2">
      <c r="A2969" t="s">
        <v>8587</v>
      </c>
      <c r="B2969" t="s">
        <v>8588</v>
      </c>
      <c r="C2969">
        <v>2004</v>
      </c>
      <c r="D2969" t="s">
        <v>8589</v>
      </c>
      <c r="E2969" t="s">
        <v>16512</v>
      </c>
      <c r="F2969" t="s">
        <v>44046</v>
      </c>
      <c r="H2969">
        <v>101</v>
      </c>
      <c r="I2969" t="s">
        <v>8590</v>
      </c>
      <c r="J2969" t="s">
        <v>26</v>
      </c>
      <c r="M2969" t="s">
        <v>8591</v>
      </c>
      <c r="N2969" t="s">
        <v>8592</v>
      </c>
      <c r="O2969" t="s">
        <v>8593</v>
      </c>
      <c r="P2969" t="s">
        <v>6432</v>
      </c>
      <c r="Q2969" t="s">
        <v>8594</v>
      </c>
      <c r="R2969" t="s">
        <v>8595</v>
      </c>
      <c r="S2969" t="s">
        <v>8596</v>
      </c>
      <c r="T2969">
        <v>7.3</v>
      </c>
      <c r="U2969">
        <v>230596</v>
      </c>
      <c r="V2969" s="12">
        <f>W2969*1.37009528851244</f>
        <v>35622477.501323439</v>
      </c>
      <c r="W2969" s="3">
        <v>26000000</v>
      </c>
      <c r="X2969" s="13">
        <f>Y2969*1.37009528851244</f>
        <v>80864335.109195322</v>
      </c>
      <c r="Y2969" s="3">
        <v>59020957</v>
      </c>
      <c r="Z2969" s="13">
        <f>AA2969*1.37009528851244</f>
        <v>140131581.42632076</v>
      </c>
      <c r="AA2969" s="3">
        <v>102278712</v>
      </c>
      <c r="AB2969">
        <v>1108</v>
      </c>
    </row>
    <row r="2970" spans="1:28" x14ac:dyDescent="0.2">
      <c r="A2970" t="s">
        <v>36315</v>
      </c>
      <c r="B2970" t="s">
        <v>36316</v>
      </c>
      <c r="C2970">
        <v>2015</v>
      </c>
      <c r="D2970" s="1">
        <v>42349</v>
      </c>
      <c r="E2970" t="s">
        <v>44043</v>
      </c>
      <c r="F2970" t="s">
        <v>44038</v>
      </c>
      <c r="G2970" t="s">
        <v>44040</v>
      </c>
      <c r="H2970">
        <v>111</v>
      </c>
      <c r="I2970" t="s">
        <v>16813</v>
      </c>
      <c r="J2970" t="s">
        <v>26</v>
      </c>
      <c r="M2970" t="s">
        <v>11560</v>
      </c>
      <c r="N2970" t="s">
        <v>36317</v>
      </c>
      <c r="O2970" t="s">
        <v>36318</v>
      </c>
      <c r="P2970" t="s">
        <v>190</v>
      </c>
      <c r="Q2970" t="s">
        <v>36319</v>
      </c>
      <c r="R2970" t="s">
        <v>36320</v>
      </c>
      <c r="S2970" t="s">
        <v>36321</v>
      </c>
      <c r="T2970">
        <v>5.7</v>
      </c>
      <c r="U2970">
        <v>59211</v>
      </c>
      <c r="V2970" s="12">
        <f>W2970*1.09195121025074</f>
        <v>163792681.53761101</v>
      </c>
      <c r="W2970" s="3">
        <v>150000000</v>
      </c>
      <c r="X2970" s="13">
        <f>Y2970*1.09195121025074</f>
        <v>38314733.489665247</v>
      </c>
      <c r="Y2970" s="3">
        <v>35088320</v>
      </c>
      <c r="Z2970" s="13">
        <f>AA2970*1.09195121025074</f>
        <v>140193781.40605929</v>
      </c>
      <c r="AA2970" s="3">
        <v>128388320</v>
      </c>
      <c r="AB2970">
        <v>233</v>
      </c>
    </row>
    <row r="2971" spans="1:28" hidden="1" x14ac:dyDescent="0.2">
      <c r="A2971" t="s">
        <v>27141</v>
      </c>
      <c r="B2971" t="s">
        <v>27142</v>
      </c>
      <c r="C2971">
        <v>2019</v>
      </c>
      <c r="D2971" t="s">
        <v>27143</v>
      </c>
      <c r="E2971" t="s">
        <v>16512</v>
      </c>
      <c r="F2971" t="s">
        <v>44038</v>
      </c>
      <c r="G2971" t="s">
        <v>44044</v>
      </c>
      <c r="H2971">
        <v>97</v>
      </c>
      <c r="I2971" t="s">
        <v>25</v>
      </c>
      <c r="J2971" t="s">
        <v>26</v>
      </c>
      <c r="K2971" t="s">
        <v>27</v>
      </c>
      <c r="L2971" t="s">
        <v>1121</v>
      </c>
      <c r="M2971" t="s">
        <v>27144</v>
      </c>
      <c r="N2971" t="s">
        <v>3990</v>
      </c>
      <c r="O2971" t="s">
        <v>27145</v>
      </c>
      <c r="P2971" t="s">
        <v>1329</v>
      </c>
      <c r="Q2971" t="s">
        <v>26430</v>
      </c>
      <c r="R2971" t="s">
        <v>27146</v>
      </c>
      <c r="S2971" t="s">
        <v>27147</v>
      </c>
      <c r="T2971">
        <v>6</v>
      </c>
      <c r="U2971">
        <v>94996</v>
      </c>
      <c r="W2971"/>
      <c r="X2971"/>
      <c r="Y2971"/>
      <c r="Z2971"/>
      <c r="AA2971"/>
      <c r="AB2971">
        <v>820</v>
      </c>
    </row>
    <row r="2972" spans="1:28" x14ac:dyDescent="0.2">
      <c r="A2972" t="s">
        <v>28840</v>
      </c>
      <c r="B2972" t="s">
        <v>28841</v>
      </c>
      <c r="C2972">
        <v>2013</v>
      </c>
      <c r="D2972" t="s">
        <v>19358</v>
      </c>
      <c r="E2972" t="s">
        <v>44037</v>
      </c>
      <c r="F2972" t="s">
        <v>44031</v>
      </c>
      <c r="G2972" t="s">
        <v>44040</v>
      </c>
      <c r="H2972">
        <v>87</v>
      </c>
      <c r="I2972" t="s">
        <v>13915</v>
      </c>
      <c r="J2972" t="s">
        <v>26</v>
      </c>
      <c r="M2972" t="s">
        <v>28842</v>
      </c>
      <c r="N2972" t="s">
        <v>28843</v>
      </c>
      <c r="O2972" t="s">
        <v>28844</v>
      </c>
      <c r="P2972" t="s">
        <v>28845</v>
      </c>
      <c r="Q2972" t="s">
        <v>28846</v>
      </c>
      <c r="R2972" t="s">
        <v>28847</v>
      </c>
      <c r="S2972" t="s">
        <v>28848</v>
      </c>
      <c r="T2972">
        <v>5.2</v>
      </c>
      <c r="U2972">
        <v>10527</v>
      </c>
      <c r="V2972" s="12">
        <f>W2972*1.11098185502045</f>
        <v>88878548.401636004</v>
      </c>
      <c r="W2972" s="3">
        <v>80000000</v>
      </c>
      <c r="X2972" s="13">
        <f>Y2972*1.11098185502045</f>
        <v>40079915.830522209</v>
      </c>
      <c r="Y2972" s="3">
        <v>36076121</v>
      </c>
      <c r="Z2972" s="13">
        <f>AA2972*1.11098185502045</f>
        <v>140590885.31401876</v>
      </c>
      <c r="AA2972" s="3">
        <v>126546518</v>
      </c>
      <c r="AB2972">
        <v>81</v>
      </c>
    </row>
    <row r="2973" spans="1:28" x14ac:dyDescent="0.2">
      <c r="A2973" t="s">
        <v>1227</v>
      </c>
      <c r="B2973" t="s">
        <v>1228</v>
      </c>
      <c r="C2973">
        <v>2002</v>
      </c>
      <c r="D2973" t="s">
        <v>1229</v>
      </c>
      <c r="E2973" t="s">
        <v>44041</v>
      </c>
      <c r="F2973" t="s">
        <v>44042</v>
      </c>
      <c r="H2973">
        <v>81</v>
      </c>
      <c r="I2973" t="s">
        <v>25</v>
      </c>
      <c r="J2973" t="s">
        <v>26</v>
      </c>
      <c r="K2973" t="s">
        <v>698</v>
      </c>
      <c r="M2973" t="s">
        <v>965</v>
      </c>
      <c r="N2973" t="s">
        <v>1230</v>
      </c>
      <c r="O2973" t="s">
        <v>1231</v>
      </c>
      <c r="P2973" t="s">
        <v>968</v>
      </c>
      <c r="Q2973" t="s">
        <v>1232</v>
      </c>
      <c r="R2973" t="s">
        <v>1233</v>
      </c>
      <c r="S2973" t="s">
        <v>1234</v>
      </c>
      <c r="T2973">
        <v>7</v>
      </c>
      <c r="U2973">
        <v>247774</v>
      </c>
      <c r="V2973" s="12">
        <f>W2973*1.43863813229572</f>
        <v>18702295.71984436</v>
      </c>
      <c r="W2973" s="3">
        <v>13000000</v>
      </c>
      <c r="X2973" s="13">
        <f>Y2973*1.43863813229572</f>
        <v>66991928.259766541</v>
      </c>
      <c r="Y2973" s="3">
        <v>46566212</v>
      </c>
      <c r="Z2973" s="13">
        <f>AA2973*1.43863813229572</f>
        <v>140752237.4814786</v>
      </c>
      <c r="AA2973" s="3">
        <v>97837138</v>
      </c>
      <c r="AB2973">
        <v>660</v>
      </c>
    </row>
    <row r="2974" spans="1:28" x14ac:dyDescent="0.2">
      <c r="A2974" t="s">
        <v>15351</v>
      </c>
      <c r="B2974" t="s">
        <v>15352</v>
      </c>
      <c r="C2974">
        <v>2006</v>
      </c>
      <c r="D2974" t="s">
        <v>11138</v>
      </c>
      <c r="E2974" t="s">
        <v>176</v>
      </c>
      <c r="F2974" t="s">
        <v>44045</v>
      </c>
      <c r="G2974" t="s">
        <v>44033</v>
      </c>
      <c r="H2974">
        <v>130</v>
      </c>
      <c r="I2974" t="s">
        <v>495</v>
      </c>
      <c r="J2974" t="s">
        <v>26</v>
      </c>
      <c r="M2974" t="s">
        <v>1939</v>
      </c>
      <c r="N2974" t="s">
        <v>14664</v>
      </c>
      <c r="O2974" t="s">
        <v>15353</v>
      </c>
      <c r="P2974" t="s">
        <v>190</v>
      </c>
      <c r="Q2974" t="s">
        <v>15354</v>
      </c>
      <c r="R2974" t="s">
        <v>15355</v>
      </c>
      <c r="S2974" t="s">
        <v>15356</v>
      </c>
      <c r="T2974">
        <v>8.5</v>
      </c>
      <c r="U2974">
        <v>1155723</v>
      </c>
      <c r="V2974" s="12">
        <f>W2974*1.28378472222222</f>
        <v>51351388.888888806</v>
      </c>
      <c r="W2974" s="3">
        <v>40000000</v>
      </c>
      <c r="X2974" s="13">
        <f>Y2974*1.28378472222222</f>
        <v>68155990.970242947</v>
      </c>
      <c r="Y2974" s="3">
        <v>53089891</v>
      </c>
      <c r="Z2974" s="13">
        <f>AA2974*1.28378472222222</f>
        <v>140800772.45149282</v>
      </c>
      <c r="AA2974" s="3">
        <v>109676311</v>
      </c>
      <c r="AB2974">
        <v>1422</v>
      </c>
    </row>
    <row r="2975" spans="1:28" x14ac:dyDescent="0.2">
      <c r="A2975" t="s">
        <v>41500</v>
      </c>
      <c r="B2975" t="s">
        <v>41501</v>
      </c>
      <c r="C2975">
        <v>2018</v>
      </c>
      <c r="D2975" s="1">
        <v>43227</v>
      </c>
      <c r="E2975" t="s">
        <v>16512</v>
      </c>
      <c r="F2975" t="s">
        <v>44046</v>
      </c>
      <c r="G2975" t="s">
        <v>44033</v>
      </c>
      <c r="H2975">
        <v>97</v>
      </c>
      <c r="I2975" t="s">
        <v>25</v>
      </c>
      <c r="J2975" t="s">
        <v>26</v>
      </c>
      <c r="K2975" t="s">
        <v>27</v>
      </c>
      <c r="L2975" t="s">
        <v>308</v>
      </c>
      <c r="M2975" t="s">
        <v>41502</v>
      </c>
      <c r="N2975" t="s">
        <v>32000</v>
      </c>
      <c r="O2975" t="s">
        <v>41503</v>
      </c>
      <c r="P2975" t="s">
        <v>41504</v>
      </c>
      <c r="Q2975" t="s">
        <v>41505</v>
      </c>
      <c r="R2975" t="s">
        <v>41506</v>
      </c>
      <c r="S2975" t="s">
        <v>41507</v>
      </c>
      <c r="T2975">
        <v>5.2</v>
      </c>
      <c r="U2975">
        <v>52322</v>
      </c>
      <c r="V2975" s="12">
        <f>W2975*1.03068014830331</f>
        <v>13398841.927943029</v>
      </c>
      <c r="W2975" s="3">
        <v>13000000</v>
      </c>
      <c r="X2975" s="13">
        <f>Y2975*1.03068014830331</f>
        <v>71620670.002010882</v>
      </c>
      <c r="Y2975" s="3">
        <v>69488745</v>
      </c>
      <c r="Z2975" s="13">
        <f>AA2975*1.03068014830331</f>
        <v>141261168.44405729</v>
      </c>
      <c r="AA2975" s="3">
        <v>137056262</v>
      </c>
      <c r="AB2975">
        <v>583</v>
      </c>
    </row>
    <row r="2976" spans="1:28" hidden="1" x14ac:dyDescent="0.2">
      <c r="A2976" t="s">
        <v>27184</v>
      </c>
      <c r="B2976" t="s">
        <v>27185</v>
      </c>
      <c r="C2976">
        <v>2012</v>
      </c>
      <c r="D2976" s="1">
        <v>40942</v>
      </c>
      <c r="E2976" t="s">
        <v>16512</v>
      </c>
      <c r="F2976" t="s">
        <v>44051</v>
      </c>
      <c r="G2976" t="s">
        <v>44044</v>
      </c>
      <c r="H2976">
        <v>135</v>
      </c>
      <c r="I2976" t="s">
        <v>943</v>
      </c>
      <c r="J2976" t="s">
        <v>944</v>
      </c>
      <c r="M2976" t="s">
        <v>27186</v>
      </c>
      <c r="N2976" t="s">
        <v>27187</v>
      </c>
      <c r="O2976" t="s">
        <v>27188</v>
      </c>
      <c r="P2976" t="s">
        <v>22649</v>
      </c>
      <c r="Q2976" t="s">
        <v>27189</v>
      </c>
      <c r="R2976" t="s">
        <v>27190</v>
      </c>
      <c r="S2976" t="s">
        <v>27191</v>
      </c>
      <c r="T2976">
        <v>8.1999999999999993</v>
      </c>
      <c r="U2976">
        <v>32415</v>
      </c>
      <c r="W2976"/>
      <c r="X2976"/>
      <c r="Y2976">
        <v>40311</v>
      </c>
      <c r="Z2976"/>
      <c r="AA2976">
        <v>40311</v>
      </c>
      <c r="AB2976">
        <v>92</v>
      </c>
    </row>
    <row r="2977" spans="1:28" x14ac:dyDescent="0.2">
      <c r="A2977" t="s">
        <v>16495</v>
      </c>
      <c r="B2977" t="s">
        <v>16496</v>
      </c>
      <c r="C2977">
        <v>2009</v>
      </c>
      <c r="D2977" t="s">
        <v>15871</v>
      </c>
      <c r="E2977" t="s">
        <v>1045</v>
      </c>
      <c r="F2977" t="s">
        <v>44040</v>
      </c>
      <c r="H2977">
        <v>100</v>
      </c>
      <c r="I2977" t="s">
        <v>319</v>
      </c>
      <c r="J2977" t="s">
        <v>26</v>
      </c>
      <c r="M2977" t="s">
        <v>16497</v>
      </c>
      <c r="N2977" t="s">
        <v>16498</v>
      </c>
      <c r="O2977" t="s">
        <v>16499</v>
      </c>
      <c r="P2977" t="s">
        <v>12550</v>
      </c>
      <c r="Q2977" t="s">
        <v>16500</v>
      </c>
      <c r="R2977" t="s">
        <v>16501</v>
      </c>
      <c r="S2977" t="s">
        <v>16502</v>
      </c>
      <c r="T2977">
        <v>5.4</v>
      </c>
      <c r="U2977">
        <v>21198</v>
      </c>
      <c r="V2977" s="12">
        <f>W2977*1.20636999678377</f>
        <v>42222949.887431949</v>
      </c>
      <c r="W2977" s="3">
        <v>35000000</v>
      </c>
      <c r="X2977" s="13">
        <f>Y2977*1.20636999678377</f>
        <v>88106581.275304377</v>
      </c>
      <c r="Y2977" s="3">
        <v>73034460</v>
      </c>
      <c r="Z2977" s="13">
        <f>AA2977*1.20636999678377</f>
        <v>141449992.14474875</v>
      </c>
      <c r="AA2977" s="3">
        <v>117252578</v>
      </c>
      <c r="AB2977">
        <v>66</v>
      </c>
    </row>
    <row r="2978" spans="1:28" x14ac:dyDescent="0.2">
      <c r="A2978" t="s">
        <v>7041</v>
      </c>
      <c r="B2978" t="s">
        <v>7042</v>
      </c>
      <c r="C2978">
        <v>2004</v>
      </c>
      <c r="D2978" s="1">
        <v>38237</v>
      </c>
      <c r="E2978" t="s">
        <v>1045</v>
      </c>
      <c r="F2978" t="s">
        <v>44046</v>
      </c>
      <c r="G2978" t="s">
        <v>44033</v>
      </c>
      <c r="H2978">
        <v>93</v>
      </c>
      <c r="I2978" t="s">
        <v>25</v>
      </c>
      <c r="J2978" t="s">
        <v>26</v>
      </c>
      <c r="M2978" t="s">
        <v>2455</v>
      </c>
      <c r="N2978" t="s">
        <v>7043</v>
      </c>
      <c r="O2978" t="s">
        <v>7044</v>
      </c>
      <c r="P2978" t="s">
        <v>1431</v>
      </c>
      <c r="Q2978" t="s">
        <v>7045</v>
      </c>
      <c r="R2978" t="s">
        <v>7046</v>
      </c>
      <c r="S2978" t="s">
        <v>7047</v>
      </c>
      <c r="T2978">
        <v>5.3</v>
      </c>
      <c r="U2978">
        <v>59624</v>
      </c>
      <c r="V2978" s="12">
        <f>W2978*1.37009528851244</f>
        <v>123308575.9661196</v>
      </c>
      <c r="W2978" s="3">
        <v>90000000</v>
      </c>
      <c r="X2978" s="13">
        <f>Y2978*1.37009528851244</f>
        <v>81499764.75257805</v>
      </c>
      <c r="Y2978" s="3">
        <v>59484742</v>
      </c>
      <c r="Z2978" s="13">
        <f>AA2978*1.37009528851244</f>
        <v>141626923.97563258</v>
      </c>
      <c r="AA2978" s="3">
        <v>103370127</v>
      </c>
      <c r="AB2978">
        <v>429</v>
      </c>
    </row>
    <row r="2979" spans="1:28" x14ac:dyDescent="0.2">
      <c r="A2979" t="s">
        <v>2181</v>
      </c>
      <c r="B2979" t="s">
        <v>2182</v>
      </c>
      <c r="C2979">
        <v>2001</v>
      </c>
      <c r="D2979" t="s">
        <v>516</v>
      </c>
      <c r="E2979" t="s">
        <v>176</v>
      </c>
      <c r="F2979" t="s">
        <v>44049</v>
      </c>
      <c r="G2979" t="s">
        <v>44055</v>
      </c>
      <c r="H2979">
        <v>131</v>
      </c>
      <c r="I2979" t="s">
        <v>2184</v>
      </c>
      <c r="J2979" t="s">
        <v>26</v>
      </c>
      <c r="K2979" t="s">
        <v>307</v>
      </c>
      <c r="L2979" t="s">
        <v>75</v>
      </c>
      <c r="M2979" t="s">
        <v>2185</v>
      </c>
      <c r="N2979" t="s">
        <v>2186</v>
      </c>
      <c r="O2979" t="s">
        <v>2187</v>
      </c>
      <c r="P2979" t="s">
        <v>602</v>
      </c>
      <c r="Q2979" t="s">
        <v>2188</v>
      </c>
      <c r="R2979" t="s">
        <v>2189</v>
      </c>
      <c r="S2979" t="s">
        <v>2190</v>
      </c>
      <c r="T2979">
        <v>7.6</v>
      </c>
      <c r="U2979">
        <v>238274</v>
      </c>
      <c r="V2979" s="12">
        <f>W2979*1.46138339920949</f>
        <v>99374071.146245316</v>
      </c>
      <c r="W2979" s="3">
        <v>68000000</v>
      </c>
      <c r="X2979" s="13">
        <f>Y2979*1.46138339920949</f>
        <v>75117675.831383601</v>
      </c>
      <c r="Y2979" s="3">
        <v>51401758</v>
      </c>
      <c r="Z2979" s="13">
        <f>AA2979*1.46138339920949</f>
        <v>141719511.09525728</v>
      </c>
      <c r="AA2979" s="3">
        <v>96976270</v>
      </c>
      <c r="AB2979">
        <v>708</v>
      </c>
    </row>
    <row r="2980" spans="1:28" x14ac:dyDescent="0.2">
      <c r="A2980" t="s">
        <v>13659</v>
      </c>
      <c r="B2980" t="s">
        <v>13660</v>
      </c>
      <c r="C2980">
        <v>2006</v>
      </c>
      <c r="D2980" t="s">
        <v>13028</v>
      </c>
      <c r="E2980" t="s">
        <v>44043</v>
      </c>
      <c r="F2980" t="s">
        <v>44038</v>
      </c>
      <c r="G2980" t="s">
        <v>44040</v>
      </c>
      <c r="H2980">
        <v>97</v>
      </c>
      <c r="I2980" t="s">
        <v>433</v>
      </c>
      <c r="J2980" t="s">
        <v>26</v>
      </c>
      <c r="M2980" t="s">
        <v>5973</v>
      </c>
      <c r="N2980" t="s">
        <v>11121</v>
      </c>
      <c r="O2980" t="s">
        <v>13661</v>
      </c>
      <c r="P2980" t="s">
        <v>3190</v>
      </c>
      <c r="Q2980" t="s">
        <v>5976</v>
      </c>
      <c r="R2980" t="s">
        <v>13662</v>
      </c>
      <c r="S2980" t="s">
        <v>13663</v>
      </c>
      <c r="T2980">
        <v>4.7</v>
      </c>
      <c r="U2980">
        <v>31639</v>
      </c>
      <c r="V2980" s="12">
        <f>W2980*1.28378472222222</f>
        <v>15405416.66666664</v>
      </c>
      <c r="W2980" s="3">
        <v>12000000</v>
      </c>
      <c r="X2980" s="13">
        <f>Y2980*1.28378472222222</f>
        <v>108479965.64951371</v>
      </c>
      <c r="Y2980" s="3">
        <v>84500122</v>
      </c>
      <c r="Z2980" s="13">
        <f>AA2980*1.28378472222222</f>
        <v>142202422.73284698</v>
      </c>
      <c r="AA2980" s="3">
        <v>110768122</v>
      </c>
      <c r="AB2980">
        <v>116</v>
      </c>
    </row>
    <row r="2981" spans="1:28" x14ac:dyDescent="0.2">
      <c r="A2981" t="s">
        <v>5470</v>
      </c>
      <c r="B2981" t="s">
        <v>5471</v>
      </c>
      <c r="C2981">
        <v>2003</v>
      </c>
      <c r="D2981" t="s">
        <v>2357</v>
      </c>
      <c r="E2981" t="s">
        <v>16512</v>
      </c>
      <c r="F2981" t="s">
        <v>44042</v>
      </c>
      <c r="H2981">
        <v>115</v>
      </c>
      <c r="I2981" t="s">
        <v>372</v>
      </c>
      <c r="J2981" t="s">
        <v>26</v>
      </c>
      <c r="K2981" t="s">
        <v>5473</v>
      </c>
      <c r="L2981" t="s">
        <v>75</v>
      </c>
      <c r="M2981" t="s">
        <v>474</v>
      </c>
      <c r="N2981" t="s">
        <v>5474</v>
      </c>
      <c r="O2981" t="s">
        <v>5475</v>
      </c>
      <c r="P2981" t="s">
        <v>3826</v>
      </c>
      <c r="Q2981" t="s">
        <v>5476</v>
      </c>
      <c r="R2981" t="s">
        <v>5477</v>
      </c>
      <c r="S2981" t="s">
        <v>5478</v>
      </c>
      <c r="T2981">
        <v>6.6</v>
      </c>
      <c r="U2981">
        <v>128009</v>
      </c>
      <c r="V2981" s="12">
        <f>W2981*1.40658152173913</f>
        <v>64702749.999999978</v>
      </c>
      <c r="W2981" s="3">
        <v>46000000</v>
      </c>
      <c r="X2981" s="13">
        <f>Y2981*1.40658152173913</f>
        <v>74270514.432282582</v>
      </c>
      <c r="Y2981" s="3">
        <v>52802140</v>
      </c>
      <c r="Z2981" s="13">
        <f>AA2981*1.40658152173913</f>
        <v>142334634.1843695</v>
      </c>
      <c r="AA2981" s="3">
        <v>101191884</v>
      </c>
      <c r="AB2981">
        <v>292</v>
      </c>
    </row>
    <row r="2982" spans="1:28" x14ac:dyDescent="0.2">
      <c r="A2982" t="s">
        <v>10261</v>
      </c>
      <c r="B2982" t="s">
        <v>10262</v>
      </c>
      <c r="C2982">
        <v>2004</v>
      </c>
      <c r="D2982" t="s">
        <v>7894</v>
      </c>
      <c r="E2982" t="s">
        <v>3496</v>
      </c>
      <c r="F2982" t="s">
        <v>44045</v>
      </c>
      <c r="H2982">
        <v>103</v>
      </c>
      <c r="I2982" t="s">
        <v>25</v>
      </c>
      <c r="J2982" t="s">
        <v>26</v>
      </c>
      <c r="M2982" t="s">
        <v>10263</v>
      </c>
      <c r="N2982" t="s">
        <v>10264</v>
      </c>
      <c r="O2982" t="s">
        <v>10265</v>
      </c>
      <c r="P2982" t="s">
        <v>10266</v>
      </c>
      <c r="Q2982" t="s">
        <v>10267</v>
      </c>
      <c r="R2982" t="s">
        <v>10268</v>
      </c>
      <c r="S2982" t="s">
        <v>10269</v>
      </c>
      <c r="T2982">
        <v>7.6</v>
      </c>
      <c r="U2982">
        <v>371979</v>
      </c>
      <c r="V2982" s="12">
        <f>W2982*1.37009528851244</f>
        <v>1644114.346214928</v>
      </c>
      <c r="W2982" s="3">
        <v>1200000</v>
      </c>
      <c r="X2982" s="13">
        <f>Y2982*1.37009528851244</f>
        <v>76725841.721858099</v>
      </c>
      <c r="Y2982" s="3">
        <v>56000369</v>
      </c>
      <c r="Z2982" s="13">
        <f>AA2982*1.37009528851244</f>
        <v>142368888.11836416</v>
      </c>
      <c r="AA2982" s="3">
        <v>103911669</v>
      </c>
      <c r="AB2982">
        <v>1620</v>
      </c>
    </row>
    <row r="2983" spans="1:28" x14ac:dyDescent="0.2">
      <c r="A2983" t="s">
        <v>36857</v>
      </c>
      <c r="B2983" t="s">
        <v>36858</v>
      </c>
      <c r="C2983">
        <v>2017</v>
      </c>
      <c r="D2983" t="s">
        <v>34391</v>
      </c>
      <c r="E2983" t="s">
        <v>16512</v>
      </c>
      <c r="F2983" t="s">
        <v>44051</v>
      </c>
      <c r="G2983" t="s">
        <v>44038</v>
      </c>
      <c r="H2983">
        <v>115</v>
      </c>
      <c r="I2983" t="s">
        <v>36859</v>
      </c>
      <c r="J2983" t="s">
        <v>26</v>
      </c>
      <c r="K2983" t="s">
        <v>308</v>
      </c>
      <c r="M2983" t="s">
        <v>3833</v>
      </c>
      <c r="N2983" t="s">
        <v>36860</v>
      </c>
      <c r="O2983" t="s">
        <v>36861</v>
      </c>
      <c r="P2983" t="s">
        <v>160</v>
      </c>
      <c r="Q2983" t="s">
        <v>36862</v>
      </c>
      <c r="R2983" t="s">
        <v>36863</v>
      </c>
      <c r="S2983" t="s">
        <v>36864</v>
      </c>
      <c r="T2983">
        <v>7.2</v>
      </c>
      <c r="U2983">
        <v>153394</v>
      </c>
      <c r="V2983" s="12">
        <f>W2983*1.05585427545692</f>
        <v>52792713.772845998</v>
      </c>
      <c r="W2983" s="3">
        <v>50000000</v>
      </c>
      <c r="X2983" s="13">
        <f>Y2983*1.05585427545692</f>
        <v>54209670.210509188</v>
      </c>
      <c r="Y2983" s="3">
        <v>51342000</v>
      </c>
      <c r="Z2983" s="13">
        <f>AA2983*1.05585427545692</f>
        <v>142399468.83535832</v>
      </c>
      <c r="AA2983" s="3">
        <v>134866593</v>
      </c>
      <c r="AB2983">
        <v>334</v>
      </c>
    </row>
    <row r="2984" spans="1:28" x14ac:dyDescent="0.2">
      <c r="A2984" t="s">
        <v>10083</v>
      </c>
      <c r="B2984" t="s">
        <v>10084</v>
      </c>
      <c r="C2984">
        <v>2005</v>
      </c>
      <c r="D2984" t="s">
        <v>8146</v>
      </c>
      <c r="E2984" t="s">
        <v>3496</v>
      </c>
      <c r="H2984">
        <v>90</v>
      </c>
      <c r="I2984" t="s">
        <v>25</v>
      </c>
      <c r="J2984" t="s">
        <v>26</v>
      </c>
      <c r="M2984" t="s">
        <v>10085</v>
      </c>
      <c r="N2984" t="s">
        <v>10086</v>
      </c>
      <c r="O2984" t="s">
        <v>10087</v>
      </c>
      <c r="P2984" t="s">
        <v>5063</v>
      </c>
      <c r="Q2984" t="s">
        <v>10088</v>
      </c>
      <c r="R2984" t="s">
        <v>10089</v>
      </c>
      <c r="S2984" t="s">
        <v>10090</v>
      </c>
      <c r="T2984">
        <v>6</v>
      </c>
      <c r="U2984">
        <v>103645</v>
      </c>
      <c r="V2984" s="12">
        <f>W2984*1.32519713261649</f>
        <v>25178745.519713309</v>
      </c>
      <c r="W2984" s="3">
        <v>19000000</v>
      </c>
      <c r="X2984" s="13">
        <f>Y2984*1.32519713261649</f>
        <v>86447073.549713433</v>
      </c>
      <c r="Y2984" s="3">
        <v>65233369</v>
      </c>
      <c r="Z2984" s="13">
        <f>AA2984*1.32519713261649</f>
        <v>142480383.90813646</v>
      </c>
      <c r="AA2984" s="3">
        <v>107516369</v>
      </c>
      <c r="AB2984">
        <v>554</v>
      </c>
    </row>
    <row r="2985" spans="1:28" x14ac:dyDescent="0.2">
      <c r="A2985" t="s">
        <v>28254</v>
      </c>
      <c r="B2985" t="s">
        <v>28255</v>
      </c>
      <c r="C2985">
        <v>2012</v>
      </c>
      <c r="D2985" s="1">
        <v>41157</v>
      </c>
      <c r="E2985" t="s">
        <v>176</v>
      </c>
      <c r="F2985" t="s">
        <v>44033</v>
      </c>
      <c r="G2985" t="s">
        <v>44042</v>
      </c>
      <c r="H2985">
        <v>89</v>
      </c>
      <c r="I2985" t="s">
        <v>25</v>
      </c>
      <c r="J2985" t="s">
        <v>26</v>
      </c>
      <c r="M2985" t="s">
        <v>28256</v>
      </c>
      <c r="N2985" t="s">
        <v>28257</v>
      </c>
      <c r="O2985" t="s">
        <v>28258</v>
      </c>
      <c r="P2985" t="s">
        <v>28259</v>
      </c>
      <c r="Q2985" t="s">
        <v>28260</v>
      </c>
      <c r="R2985" t="s">
        <v>28261</v>
      </c>
      <c r="S2985" t="s">
        <v>28262</v>
      </c>
      <c r="T2985">
        <v>7</v>
      </c>
      <c r="U2985">
        <v>237285</v>
      </c>
      <c r="V2985" s="12">
        <f>W2985*1.12725506764114</f>
        <v>13527060.81169368</v>
      </c>
      <c r="W2985" s="3">
        <v>12000000</v>
      </c>
      <c r="X2985" s="13">
        <f>Y2985*1.12725506764114</f>
        <v>72792693.262563452</v>
      </c>
      <c r="Y2985" s="3">
        <v>64575175</v>
      </c>
      <c r="Z2985" s="13">
        <f>AA2985*1.12725506764114</f>
        <v>142751182.08954495</v>
      </c>
      <c r="AA2985" s="3">
        <v>126636097</v>
      </c>
      <c r="AB2985">
        <v>519</v>
      </c>
    </row>
    <row r="2986" spans="1:28" hidden="1" x14ac:dyDescent="0.2">
      <c r="A2986" t="s">
        <v>27261</v>
      </c>
      <c r="B2986" t="s">
        <v>27262</v>
      </c>
      <c r="C2986">
        <v>2014</v>
      </c>
      <c r="D2986" t="s">
        <v>27263</v>
      </c>
      <c r="E2986" t="s">
        <v>44043</v>
      </c>
      <c r="F2986" t="s">
        <v>44038</v>
      </c>
      <c r="G2986" t="s">
        <v>44032</v>
      </c>
      <c r="H2986">
        <v>120</v>
      </c>
      <c r="I2986" t="s">
        <v>27264</v>
      </c>
      <c r="J2986" t="s">
        <v>26</v>
      </c>
      <c r="K2986" t="s">
        <v>27</v>
      </c>
      <c r="L2986" t="s">
        <v>307</v>
      </c>
      <c r="M2986" t="s">
        <v>2851</v>
      </c>
      <c r="N2986" t="s">
        <v>27265</v>
      </c>
      <c r="O2986" t="s">
        <v>27266</v>
      </c>
      <c r="P2986" t="s">
        <v>8771</v>
      </c>
      <c r="Q2986" t="s">
        <v>27267</v>
      </c>
      <c r="R2986" t="s">
        <v>27268</v>
      </c>
      <c r="S2986" t="s">
        <v>27269</v>
      </c>
      <c r="T2986">
        <v>7</v>
      </c>
      <c r="U2986">
        <v>44514</v>
      </c>
      <c r="V2986" s="3">
        <v>85000000</v>
      </c>
      <c r="W2986"/>
      <c r="X2986"/>
      <c r="Y2986">
        <v>1124445</v>
      </c>
      <c r="Z2986"/>
      <c r="AA2986">
        <v>6337728</v>
      </c>
      <c r="AB2986">
        <v>125</v>
      </c>
    </row>
    <row r="2987" spans="1:28" x14ac:dyDescent="0.2">
      <c r="A2987" t="s">
        <v>6016</v>
      </c>
      <c r="B2987" t="s">
        <v>6017</v>
      </c>
      <c r="C2987">
        <v>2003</v>
      </c>
      <c r="D2987" t="s">
        <v>1176</v>
      </c>
      <c r="E2987" t="s">
        <v>1045</v>
      </c>
      <c r="F2987" t="s">
        <v>44036</v>
      </c>
      <c r="H2987">
        <v>95</v>
      </c>
      <c r="I2987" t="s">
        <v>97</v>
      </c>
      <c r="J2987" t="s">
        <v>26</v>
      </c>
      <c r="K2987" t="s">
        <v>64</v>
      </c>
      <c r="L2987" t="s">
        <v>27</v>
      </c>
      <c r="M2987" t="s">
        <v>4089</v>
      </c>
      <c r="N2987" t="s">
        <v>6018</v>
      </c>
      <c r="O2987" t="s">
        <v>6019</v>
      </c>
      <c r="P2987" t="s">
        <v>2917</v>
      </c>
      <c r="Q2987" t="s">
        <v>6020</v>
      </c>
      <c r="R2987" t="s">
        <v>6021</v>
      </c>
      <c r="S2987" t="s">
        <v>6022</v>
      </c>
      <c r="T2987">
        <v>5.5</v>
      </c>
      <c r="U2987">
        <v>66841</v>
      </c>
      <c r="V2987" s="12">
        <f>W2987*1.40658152173913</f>
        <v>25318467.39130434</v>
      </c>
      <c r="W2987" s="3">
        <v>18000000</v>
      </c>
      <c r="X2987" s="13">
        <f>Y2987*1.40658152173913</f>
        <v>78947428.936858669</v>
      </c>
      <c r="Y2987" s="3">
        <v>56127162</v>
      </c>
      <c r="Z2987" s="13">
        <f>AA2987*1.40658152173913</f>
        <v>142859360.82763582</v>
      </c>
      <c r="AA2987" s="3">
        <v>101564935</v>
      </c>
      <c r="AB2987">
        <v>202</v>
      </c>
    </row>
    <row r="2988" spans="1:28" hidden="1" x14ac:dyDescent="0.2">
      <c r="A2988" t="s">
        <v>27277</v>
      </c>
      <c r="B2988" t="s">
        <v>27278</v>
      </c>
      <c r="C2988">
        <v>2011</v>
      </c>
      <c r="D2988" t="s">
        <v>27279</v>
      </c>
      <c r="E2988" t="s">
        <v>44037</v>
      </c>
      <c r="F2988" t="s">
        <v>44031</v>
      </c>
      <c r="G2988" t="s">
        <v>44038</v>
      </c>
      <c r="H2988">
        <v>89</v>
      </c>
      <c r="I2988" t="s">
        <v>7773</v>
      </c>
      <c r="J2988" t="s">
        <v>496</v>
      </c>
      <c r="M2988" t="s">
        <v>27280</v>
      </c>
      <c r="N2988" t="s">
        <v>27281</v>
      </c>
      <c r="O2988" t="s">
        <v>27282</v>
      </c>
      <c r="P2988" t="s">
        <v>27283</v>
      </c>
      <c r="Q2988" t="s">
        <v>27284</v>
      </c>
      <c r="R2988" t="s">
        <v>27285</v>
      </c>
      <c r="S2988" t="s">
        <v>27286</v>
      </c>
      <c r="T2988">
        <v>6.6</v>
      </c>
      <c r="U2988">
        <v>12297</v>
      </c>
      <c r="V2988" s="3">
        <v>175000000</v>
      </c>
      <c r="W2988" t="s">
        <v>27287</v>
      </c>
      <c r="X2988"/>
      <c r="Y2988"/>
      <c r="Z2988"/>
      <c r="AA2988">
        <v>2403409</v>
      </c>
      <c r="AB2988">
        <v>19</v>
      </c>
    </row>
    <row r="2989" spans="1:28" hidden="1" x14ac:dyDescent="0.2">
      <c r="A2989" t="s">
        <v>27288</v>
      </c>
      <c r="B2989" t="s">
        <v>27289</v>
      </c>
      <c r="C2989">
        <v>2010</v>
      </c>
      <c r="D2989" t="s">
        <v>24087</v>
      </c>
      <c r="E2989" t="s">
        <v>1045</v>
      </c>
      <c r="F2989" t="s">
        <v>44032</v>
      </c>
      <c r="H2989">
        <v>95</v>
      </c>
      <c r="I2989" t="s">
        <v>943</v>
      </c>
      <c r="J2989" t="s">
        <v>944</v>
      </c>
      <c r="K2989" t="s">
        <v>1494</v>
      </c>
      <c r="L2989" t="s">
        <v>26</v>
      </c>
      <c r="M2989" t="s">
        <v>27290</v>
      </c>
      <c r="N2989" t="s">
        <v>27291</v>
      </c>
      <c r="O2989" t="s">
        <v>27292</v>
      </c>
      <c r="P2989" t="s">
        <v>27293</v>
      </c>
      <c r="Q2989" t="s">
        <v>27294</v>
      </c>
      <c r="R2989" t="s">
        <v>27295</v>
      </c>
      <c r="S2989" t="s">
        <v>27296</v>
      </c>
      <c r="T2989">
        <v>7.2</v>
      </c>
      <c r="U2989">
        <v>10073</v>
      </c>
      <c r="V2989" s="3">
        <v>135000000</v>
      </c>
      <c r="W2989"/>
      <c r="X2989"/>
      <c r="Y2989"/>
      <c r="Z2989"/>
      <c r="AA2989">
        <v>16138</v>
      </c>
      <c r="AB2989">
        <v>29</v>
      </c>
    </row>
    <row r="2990" spans="1:28" x14ac:dyDescent="0.2">
      <c r="A2990" t="s">
        <v>4676</v>
      </c>
      <c r="B2990" t="s">
        <v>4677</v>
      </c>
      <c r="C2990">
        <v>2001</v>
      </c>
      <c r="D2990" t="s">
        <v>628</v>
      </c>
      <c r="E2990" t="s">
        <v>176</v>
      </c>
      <c r="H2990">
        <v>132</v>
      </c>
      <c r="I2990" t="s">
        <v>25</v>
      </c>
      <c r="J2990" t="s">
        <v>26</v>
      </c>
      <c r="M2990" t="s">
        <v>4678</v>
      </c>
      <c r="N2990" t="s">
        <v>4679</v>
      </c>
      <c r="O2990" t="s">
        <v>4680</v>
      </c>
      <c r="P2990" t="s">
        <v>2701</v>
      </c>
      <c r="Q2990" t="s">
        <v>4681</v>
      </c>
      <c r="R2990" t="s">
        <v>4682</v>
      </c>
      <c r="S2990" t="s">
        <v>4683</v>
      </c>
      <c r="T2990">
        <v>7.7</v>
      </c>
      <c r="U2990">
        <v>141155</v>
      </c>
      <c r="V2990" s="12">
        <f>W2990*1.46138339920949</f>
        <v>32150434.782608781</v>
      </c>
      <c r="W2990" s="3">
        <v>22000000</v>
      </c>
      <c r="X2990" s="13">
        <f>Y2990*1.46138339920949</f>
        <v>58911071.304189876</v>
      </c>
      <c r="Y2990" s="3">
        <v>40311852</v>
      </c>
      <c r="Z2990" s="13">
        <f>AA2990*1.46138339920949</f>
        <v>142949804.4761664</v>
      </c>
      <c r="AA2990" s="3">
        <v>97818139</v>
      </c>
      <c r="AB2990">
        <v>462</v>
      </c>
    </row>
    <row r="2991" spans="1:28" x14ac:dyDescent="0.2">
      <c r="A2991" t="s">
        <v>10908</v>
      </c>
      <c r="B2991" t="s">
        <v>10909</v>
      </c>
      <c r="C2991">
        <v>2006</v>
      </c>
      <c r="D2991" s="1">
        <v>38992</v>
      </c>
      <c r="E2991" t="s">
        <v>16512</v>
      </c>
      <c r="F2991" t="s">
        <v>44034</v>
      </c>
      <c r="G2991" t="s">
        <v>44042</v>
      </c>
      <c r="H2991">
        <v>106</v>
      </c>
      <c r="I2991" t="s">
        <v>433</v>
      </c>
      <c r="J2991" t="s">
        <v>26</v>
      </c>
      <c r="K2991" t="s">
        <v>27</v>
      </c>
      <c r="L2991" t="s">
        <v>3329</v>
      </c>
      <c r="M2991" t="s">
        <v>6788</v>
      </c>
      <c r="N2991" t="s">
        <v>10910</v>
      </c>
      <c r="O2991" t="s">
        <v>10911</v>
      </c>
      <c r="P2991" t="s">
        <v>6791</v>
      </c>
      <c r="Q2991" t="s">
        <v>6792</v>
      </c>
      <c r="R2991" t="s">
        <v>10912</v>
      </c>
      <c r="S2991" t="s">
        <v>10913</v>
      </c>
      <c r="T2991">
        <v>6.7</v>
      </c>
      <c r="U2991">
        <v>187347</v>
      </c>
      <c r="V2991" s="12">
        <f>W2991*1.28378472222222</f>
        <v>64189236.111111</v>
      </c>
      <c r="W2991" s="3">
        <v>50000000</v>
      </c>
      <c r="X2991" s="13">
        <f>Y2991*1.28378472222222</f>
        <v>80004019.631076261</v>
      </c>
      <c r="Y2991" s="3">
        <v>62318875</v>
      </c>
      <c r="Z2991" s="13">
        <f>AA2991*1.28378472222222</f>
        <v>143111844.2760067</v>
      </c>
      <c r="AA2991" s="3">
        <v>111476513</v>
      </c>
      <c r="AB2991">
        <v>521</v>
      </c>
    </row>
    <row r="2992" spans="1:28" hidden="1" x14ac:dyDescent="0.2">
      <c r="A2992" t="s">
        <v>9292</v>
      </c>
      <c r="B2992" t="s">
        <v>9293</v>
      </c>
      <c r="C2992">
        <v>2004</v>
      </c>
      <c r="D2992" t="s">
        <v>9294</v>
      </c>
      <c r="E2992" t="s">
        <v>16512</v>
      </c>
      <c r="F2992" t="s">
        <v>44038</v>
      </c>
      <c r="G2992" t="s">
        <v>44034</v>
      </c>
      <c r="H2992">
        <v>99</v>
      </c>
      <c r="I2992" t="s">
        <v>9295</v>
      </c>
      <c r="J2992" t="s">
        <v>51</v>
      </c>
      <c r="K2992" t="s">
        <v>209</v>
      </c>
      <c r="M2992" t="s">
        <v>5230</v>
      </c>
      <c r="N2992" t="s">
        <v>5231</v>
      </c>
      <c r="O2992" t="s">
        <v>9296</v>
      </c>
      <c r="P2992" t="s">
        <v>5230</v>
      </c>
      <c r="Q2992" t="s">
        <v>9297</v>
      </c>
      <c r="R2992" t="s">
        <v>9298</v>
      </c>
      <c r="S2992" t="s">
        <v>9299</v>
      </c>
      <c r="T2992">
        <v>7.7</v>
      </c>
      <c r="U2992">
        <v>124755</v>
      </c>
      <c r="V2992" s="12">
        <f>W2992*1.37009528851244</f>
        <v>27401905.770248801</v>
      </c>
      <c r="W2992" s="3">
        <v>20000000</v>
      </c>
      <c r="X2992" s="13">
        <f>Y2992*1.37009528851244</f>
        <v>23440399.922186334</v>
      </c>
      <c r="Y2992" s="3">
        <v>17108591</v>
      </c>
      <c r="Z2992" s="13">
        <f>AA2992*1.37009528851244</f>
        <v>143698943.74216512</v>
      </c>
      <c r="AA2992" s="3">
        <v>104882445</v>
      </c>
      <c r="AB2992">
        <v>419</v>
      </c>
    </row>
    <row r="2993" spans="1:28" hidden="1" x14ac:dyDescent="0.2">
      <c r="A2993" t="s">
        <v>27321</v>
      </c>
      <c r="B2993" t="s">
        <v>27322</v>
      </c>
      <c r="C2993">
        <v>2010</v>
      </c>
      <c r="D2993" t="s">
        <v>27323</v>
      </c>
      <c r="E2993" t="s">
        <v>44041</v>
      </c>
      <c r="F2993" t="s">
        <v>44032</v>
      </c>
      <c r="G2993" t="s">
        <v>44046</v>
      </c>
      <c r="H2993">
        <v>146</v>
      </c>
      <c r="I2993" t="s">
        <v>2213</v>
      </c>
      <c r="J2993" t="s">
        <v>934</v>
      </c>
      <c r="M2993" t="s">
        <v>6330</v>
      </c>
      <c r="N2993" t="s">
        <v>27324</v>
      </c>
      <c r="O2993" t="s">
        <v>27325</v>
      </c>
      <c r="P2993" t="s">
        <v>27326</v>
      </c>
      <c r="Q2993" t="s">
        <v>27327</v>
      </c>
      <c r="R2993" t="s">
        <v>27328</v>
      </c>
      <c r="S2993" t="s">
        <v>27329</v>
      </c>
      <c r="T2993">
        <v>7.1</v>
      </c>
      <c r="U2993">
        <v>10932</v>
      </c>
      <c r="V2993" s="3">
        <v>10000000</v>
      </c>
      <c r="W2993"/>
      <c r="X2993"/>
      <c r="Y2993"/>
      <c r="Z2993"/>
      <c r="AA2993"/>
      <c r="AB2993">
        <v>54</v>
      </c>
    </row>
    <row r="2994" spans="1:28" x14ac:dyDescent="0.2">
      <c r="A2994" t="s">
        <v>3461</v>
      </c>
      <c r="B2994" t="s">
        <v>3462</v>
      </c>
      <c r="C2994">
        <v>2001</v>
      </c>
      <c r="D2994" s="1">
        <v>37049</v>
      </c>
      <c r="E2994" t="s">
        <v>1045</v>
      </c>
      <c r="F2994" t="s">
        <v>44033</v>
      </c>
      <c r="H2994">
        <v>101</v>
      </c>
      <c r="I2994" t="s">
        <v>25</v>
      </c>
      <c r="J2994" t="s">
        <v>26</v>
      </c>
      <c r="M2994" t="s">
        <v>3463</v>
      </c>
      <c r="N2994" t="s">
        <v>3464</v>
      </c>
      <c r="O2994" t="s">
        <v>3465</v>
      </c>
      <c r="P2994" t="s">
        <v>258</v>
      </c>
      <c r="Q2994" t="s">
        <v>3466</v>
      </c>
      <c r="R2994" t="s">
        <v>3467</v>
      </c>
      <c r="S2994" t="s">
        <v>3468</v>
      </c>
      <c r="T2994">
        <v>6.1</v>
      </c>
      <c r="U2994">
        <v>118060</v>
      </c>
      <c r="V2994" s="12">
        <f>W2994*1.46138339920949</f>
        <v>116910671.9367592</v>
      </c>
      <c r="W2994" s="3">
        <v>80000000</v>
      </c>
      <c r="X2994" s="13">
        <f>Y2994*1.46138339920949</f>
        <v>56037468.366087101</v>
      </c>
      <c r="Y2994" s="3">
        <v>38345494</v>
      </c>
      <c r="Z2994" s="13">
        <f>AA2994*1.46138339920949</f>
        <v>143765480.00458536</v>
      </c>
      <c r="AA2994" s="3">
        <v>98376292</v>
      </c>
      <c r="AB2994">
        <v>443</v>
      </c>
    </row>
    <row r="2995" spans="1:28" x14ac:dyDescent="0.2">
      <c r="A2995" t="s">
        <v>8121</v>
      </c>
      <c r="B2995" t="s">
        <v>8122</v>
      </c>
      <c r="C2995">
        <v>2005</v>
      </c>
      <c r="D2995" s="1">
        <v>38604</v>
      </c>
      <c r="E2995" t="s">
        <v>44035</v>
      </c>
      <c r="F2995" t="s">
        <v>44032</v>
      </c>
      <c r="G2995" t="s">
        <v>44049</v>
      </c>
      <c r="H2995">
        <v>144</v>
      </c>
      <c r="I2995" t="s">
        <v>25</v>
      </c>
      <c r="J2995" t="s">
        <v>26</v>
      </c>
      <c r="M2995" t="s">
        <v>954</v>
      </c>
      <c r="N2995" t="s">
        <v>8123</v>
      </c>
      <c r="O2995" t="s">
        <v>8124</v>
      </c>
      <c r="P2995" t="s">
        <v>1008</v>
      </c>
      <c r="Q2995" t="s">
        <v>8125</v>
      </c>
      <c r="R2995" t="s">
        <v>8126</v>
      </c>
      <c r="S2995" t="s">
        <v>8127</v>
      </c>
      <c r="T2995">
        <v>8</v>
      </c>
      <c r="U2995">
        <v>173518</v>
      </c>
      <c r="V2995" s="12">
        <f>W2995*1.32519713261649</f>
        <v>116617347.67025112</v>
      </c>
      <c r="W2995" s="3">
        <v>88000000</v>
      </c>
      <c r="X2995" s="13">
        <f>Y2995*1.32519713261649</f>
        <v>81698285.283261806</v>
      </c>
      <c r="Y2995" s="3">
        <v>61649911</v>
      </c>
      <c r="Z2995" s="13">
        <f>AA2995*1.32519713261649</f>
        <v>143836778.83164901</v>
      </c>
      <c r="AA2995" s="3">
        <v>108539911</v>
      </c>
      <c r="AB2995">
        <v>596</v>
      </c>
    </row>
    <row r="2996" spans="1:28" hidden="1" x14ac:dyDescent="0.2">
      <c r="A2996" t="s">
        <v>27344</v>
      </c>
      <c r="B2996" t="s">
        <v>27345</v>
      </c>
      <c r="C2996">
        <v>2010</v>
      </c>
      <c r="D2996" t="s">
        <v>27346</v>
      </c>
      <c r="E2996" t="s">
        <v>44043</v>
      </c>
      <c r="F2996" t="s">
        <v>44038</v>
      </c>
      <c r="G2996" t="s">
        <v>44032</v>
      </c>
      <c r="H2996">
        <v>140</v>
      </c>
      <c r="I2996" t="s">
        <v>23258</v>
      </c>
      <c r="J2996" t="s">
        <v>6812</v>
      </c>
      <c r="K2996" t="s">
        <v>8525</v>
      </c>
      <c r="L2996" t="s">
        <v>27</v>
      </c>
      <c r="M2996" t="s">
        <v>27347</v>
      </c>
      <c r="N2996" t="s">
        <v>27348</v>
      </c>
      <c r="O2996" t="s">
        <v>27349</v>
      </c>
      <c r="P2996" t="s">
        <v>27350</v>
      </c>
      <c r="Q2996" t="s">
        <v>27351</v>
      </c>
      <c r="R2996" t="s">
        <v>27352</v>
      </c>
      <c r="S2996" t="s">
        <v>27353</v>
      </c>
      <c r="T2996">
        <v>8.1999999999999993</v>
      </c>
      <c r="U2996">
        <v>11125</v>
      </c>
      <c r="W2996"/>
      <c r="X2996"/>
      <c r="Y2996"/>
      <c r="Z2996"/>
      <c r="AA2996">
        <v>2192931</v>
      </c>
      <c r="AB2996">
        <v>16</v>
      </c>
    </row>
    <row r="2997" spans="1:28" x14ac:dyDescent="0.2">
      <c r="A2997" t="s">
        <v>2191</v>
      </c>
      <c r="B2997" t="s">
        <v>2192</v>
      </c>
      <c r="C2997">
        <v>2000</v>
      </c>
      <c r="D2997" t="s">
        <v>2193</v>
      </c>
      <c r="E2997" t="s">
        <v>16512</v>
      </c>
      <c r="F2997" t="s">
        <v>44045</v>
      </c>
      <c r="G2997" t="s">
        <v>44033</v>
      </c>
      <c r="H2997">
        <v>123</v>
      </c>
      <c r="I2997" t="s">
        <v>25</v>
      </c>
      <c r="J2997" t="s">
        <v>26</v>
      </c>
      <c r="M2997" t="s">
        <v>2194</v>
      </c>
      <c r="N2997" t="s">
        <v>2195</v>
      </c>
      <c r="O2997" t="s">
        <v>2196</v>
      </c>
      <c r="P2997" t="s">
        <v>1181</v>
      </c>
      <c r="Q2997" t="s">
        <v>1181</v>
      </c>
      <c r="R2997" t="s">
        <v>2197</v>
      </c>
      <c r="S2997" t="s">
        <v>2198</v>
      </c>
      <c r="T2997">
        <v>5.9</v>
      </c>
      <c r="U2997">
        <v>115106</v>
      </c>
      <c r="V2997" s="12">
        <f>W2997*1.5029674796748</f>
        <v>123243333.3333336</v>
      </c>
      <c r="W2997" s="3">
        <v>82000000</v>
      </c>
      <c r="X2997" s="13">
        <f>Y2997*1.5029674796748</f>
        <v>52009107.49756109</v>
      </c>
      <c r="Y2997" s="3">
        <v>34604280</v>
      </c>
      <c r="Z2997" s="13">
        <f>AA2997*1.5029674796748</f>
        <v>144413347.20004097</v>
      </c>
      <c r="AA2997" s="3">
        <v>96085477</v>
      </c>
      <c r="AB2997">
        <v>309</v>
      </c>
    </row>
    <row r="2998" spans="1:28" x14ac:dyDescent="0.2">
      <c r="A2998" t="s">
        <v>2334</v>
      </c>
      <c r="B2998" t="s">
        <v>2335</v>
      </c>
      <c r="C2998">
        <v>2000</v>
      </c>
      <c r="D2998" t="s">
        <v>2336</v>
      </c>
      <c r="E2998" t="s">
        <v>44037</v>
      </c>
      <c r="F2998" t="s">
        <v>44038</v>
      </c>
      <c r="G2998" t="s">
        <v>44032</v>
      </c>
      <c r="H2998">
        <v>77</v>
      </c>
      <c r="I2998" t="s">
        <v>1026</v>
      </c>
      <c r="J2998" t="s">
        <v>26</v>
      </c>
      <c r="M2998" t="s">
        <v>2338</v>
      </c>
      <c r="N2998" t="s">
        <v>2339</v>
      </c>
      <c r="O2998" t="s">
        <v>2340</v>
      </c>
      <c r="P2998" t="s">
        <v>2341</v>
      </c>
      <c r="Q2998" t="s">
        <v>2342</v>
      </c>
      <c r="R2998" t="s">
        <v>2343</v>
      </c>
      <c r="S2998" t="s">
        <v>2344</v>
      </c>
      <c r="T2998">
        <v>6.3</v>
      </c>
      <c r="U2998">
        <v>16852</v>
      </c>
      <c r="V2998" s="12">
        <f>W2998*1.5029674796748</f>
        <v>45089024.390244</v>
      </c>
      <c r="W2998" s="3">
        <v>30000000</v>
      </c>
      <c r="X2998" s="13">
        <f>Y2998*1.5029674796748</f>
        <v>68466981.650772512</v>
      </c>
      <c r="Y2998" s="3">
        <v>45554533</v>
      </c>
      <c r="Z2998" s="13">
        <f>AA2998*1.5029674796748</f>
        <v>144525052.25203285</v>
      </c>
      <c r="AA2998" s="3">
        <v>96159800</v>
      </c>
      <c r="AB2998">
        <v>57</v>
      </c>
    </row>
    <row r="2999" spans="1:28" x14ac:dyDescent="0.2">
      <c r="A2999" t="s">
        <v>26832</v>
      </c>
      <c r="B2999" t="s">
        <v>26833</v>
      </c>
      <c r="C2999">
        <v>2012</v>
      </c>
      <c r="D2999" s="1">
        <v>40942</v>
      </c>
      <c r="E2999" t="s">
        <v>176</v>
      </c>
      <c r="F2999" t="s">
        <v>44034</v>
      </c>
      <c r="G2999" t="s">
        <v>44046</v>
      </c>
      <c r="H2999">
        <v>95</v>
      </c>
      <c r="I2999" t="s">
        <v>26834</v>
      </c>
      <c r="J2999" t="s">
        <v>26</v>
      </c>
      <c r="M2999" t="s">
        <v>19656</v>
      </c>
      <c r="N2999" t="s">
        <v>26835</v>
      </c>
      <c r="O2999" t="s">
        <v>26836</v>
      </c>
      <c r="P2999" t="s">
        <v>26837</v>
      </c>
      <c r="Q2999" t="s">
        <v>26838</v>
      </c>
      <c r="R2999" t="s">
        <v>26839</v>
      </c>
      <c r="S2999" t="s">
        <v>26840</v>
      </c>
      <c r="T2999">
        <v>6.4</v>
      </c>
      <c r="U2999">
        <v>171955</v>
      </c>
      <c r="V2999" s="12">
        <f>W2999*1.12725506764114</f>
        <v>19163336.149899378</v>
      </c>
      <c r="W2999" s="3">
        <v>17000000</v>
      </c>
      <c r="X2999" s="13">
        <f>Y2999*1.12725506764114</f>
        <v>61247476.494115673</v>
      </c>
      <c r="Y2999" s="3">
        <v>54333290</v>
      </c>
      <c r="Z2999" s="13">
        <f>AA2999*1.12725506764114</f>
        <v>145366189.52271393</v>
      </c>
      <c r="AA2999" s="3">
        <v>128955898</v>
      </c>
      <c r="AB2999">
        <v>569</v>
      </c>
    </row>
    <row r="3000" spans="1:28" x14ac:dyDescent="0.2">
      <c r="A3000" t="s">
        <v>26825</v>
      </c>
      <c r="B3000" t="s">
        <v>26826</v>
      </c>
      <c r="C3000">
        <v>2015</v>
      </c>
      <c r="D3000" s="1">
        <v>42552</v>
      </c>
      <c r="E3000" t="s">
        <v>44035</v>
      </c>
      <c r="F3000" t="s">
        <v>44038</v>
      </c>
      <c r="G3000" t="s">
        <v>44032</v>
      </c>
      <c r="H3000">
        <v>130</v>
      </c>
      <c r="I3000" t="s">
        <v>25</v>
      </c>
      <c r="J3000" t="s">
        <v>26</v>
      </c>
      <c r="M3000" t="s">
        <v>8279</v>
      </c>
      <c r="N3000" t="s">
        <v>26827</v>
      </c>
      <c r="O3000" t="s">
        <v>26828</v>
      </c>
      <c r="P3000" t="s">
        <v>3250</v>
      </c>
      <c r="Q3000" t="s">
        <v>26829</v>
      </c>
      <c r="R3000" t="s">
        <v>26830</v>
      </c>
      <c r="S3000" t="s">
        <v>26831</v>
      </c>
      <c r="T3000">
        <v>7.8</v>
      </c>
      <c r="U3000">
        <v>348890</v>
      </c>
      <c r="V3000" s="12">
        <f>W3000*1.09195121025074</f>
        <v>30574633.887020722</v>
      </c>
      <c r="W3000" s="3">
        <v>28000000</v>
      </c>
      <c r="X3000" s="13">
        <f>Y3000*1.09195121025074</f>
        <v>76720350.078559667</v>
      </c>
      <c r="Y3000" s="3">
        <v>70259870</v>
      </c>
      <c r="Z3000" s="13">
        <f>AA3000*1.09195121025074</f>
        <v>145710919.49341166</v>
      </c>
      <c r="AA3000" s="3">
        <v>133440870</v>
      </c>
      <c r="AB3000">
        <v>543</v>
      </c>
    </row>
    <row r="3001" spans="1:28" x14ac:dyDescent="0.2">
      <c r="A3001" t="s">
        <v>31139</v>
      </c>
      <c r="B3001" t="s">
        <v>31140</v>
      </c>
      <c r="C3001">
        <v>2015</v>
      </c>
      <c r="D3001" t="s">
        <v>31141</v>
      </c>
      <c r="E3001" t="s">
        <v>16512</v>
      </c>
      <c r="F3001" t="s">
        <v>44031</v>
      </c>
      <c r="G3001" t="s">
        <v>44044</v>
      </c>
      <c r="H3001">
        <v>114</v>
      </c>
      <c r="I3001" t="s">
        <v>31142</v>
      </c>
      <c r="J3001" t="s">
        <v>26</v>
      </c>
      <c r="K3001" t="s">
        <v>27</v>
      </c>
      <c r="L3001" t="s">
        <v>308</v>
      </c>
      <c r="M3001" t="s">
        <v>13286</v>
      </c>
      <c r="N3001" t="s">
        <v>31143</v>
      </c>
      <c r="O3001" t="s">
        <v>31144</v>
      </c>
      <c r="P3001" t="s">
        <v>29024</v>
      </c>
      <c r="Q3001" t="s">
        <v>31145</v>
      </c>
      <c r="R3001" t="s">
        <v>31146</v>
      </c>
      <c r="S3001" t="s">
        <v>31147</v>
      </c>
      <c r="T3001">
        <v>5.3</v>
      </c>
      <c r="U3001">
        <v>57369</v>
      </c>
      <c r="V3001" s="12">
        <f>W3001*1.09195121025074</f>
        <v>114654877.07632771</v>
      </c>
      <c r="W3001" s="3">
        <v>105000000</v>
      </c>
      <c r="X3001" s="13">
        <f>Y3001*1.09195121025074</f>
        <v>31429064.961968932</v>
      </c>
      <c r="Y3001" s="3">
        <v>28782481</v>
      </c>
      <c r="Z3001" s="13">
        <f>AA3001*1.09195121025074</f>
        <v>146014308.30961895</v>
      </c>
      <c r="AA3001" s="3">
        <v>133718711</v>
      </c>
      <c r="AB3001">
        <v>262</v>
      </c>
    </row>
    <row r="3002" spans="1:28" x14ac:dyDescent="0.2">
      <c r="A3002" t="s">
        <v>3910</v>
      </c>
      <c r="B3002" t="s">
        <v>3911</v>
      </c>
      <c r="C3002">
        <v>2001</v>
      </c>
      <c r="D3002" s="1">
        <v>37594</v>
      </c>
      <c r="E3002" t="s">
        <v>176</v>
      </c>
      <c r="F3002" t="s">
        <v>44045</v>
      </c>
      <c r="G3002" t="s">
        <v>44042</v>
      </c>
      <c r="H3002">
        <v>113</v>
      </c>
      <c r="I3002" t="s">
        <v>3912</v>
      </c>
      <c r="J3002" t="s">
        <v>26</v>
      </c>
      <c r="K3002" t="s">
        <v>64</v>
      </c>
      <c r="L3002" t="s">
        <v>838</v>
      </c>
      <c r="M3002" t="s">
        <v>638</v>
      </c>
      <c r="N3002" t="s">
        <v>3913</v>
      </c>
      <c r="O3002" t="s">
        <v>3914</v>
      </c>
      <c r="P3002" t="s">
        <v>1309</v>
      </c>
      <c r="Q3002" t="s">
        <v>3915</v>
      </c>
      <c r="R3002" t="s">
        <v>3916</v>
      </c>
      <c r="S3002" t="s">
        <v>3917</v>
      </c>
      <c r="T3002">
        <v>6.3</v>
      </c>
      <c r="U3002">
        <v>47934</v>
      </c>
      <c r="V3002" s="12">
        <f>W3002*1.46138339920949</f>
        <v>73069169.960474506</v>
      </c>
      <c r="W3002" s="3">
        <v>50000000</v>
      </c>
      <c r="X3002" s="13">
        <f>Y3002*1.46138339920949</f>
        <v>80378486.548063457</v>
      </c>
      <c r="Y3002" s="3">
        <v>55001642</v>
      </c>
      <c r="Z3002" s="13">
        <f>AA3002*1.46138339920949</f>
        <v>146167702.03620592</v>
      </c>
      <c r="AA3002" s="3">
        <v>100020092</v>
      </c>
      <c r="AB3002">
        <v>253</v>
      </c>
    </row>
    <row r="3003" spans="1:28" x14ac:dyDescent="0.2">
      <c r="A3003" t="s">
        <v>23247</v>
      </c>
      <c r="B3003" t="s">
        <v>23248</v>
      </c>
      <c r="C3003">
        <v>2013</v>
      </c>
      <c r="D3003" t="s">
        <v>23249</v>
      </c>
      <c r="E3003" t="s">
        <v>16512</v>
      </c>
      <c r="F3003" t="s">
        <v>44038</v>
      </c>
      <c r="G3003" t="s">
        <v>44042</v>
      </c>
      <c r="H3003">
        <v>109</v>
      </c>
      <c r="I3003" t="s">
        <v>25</v>
      </c>
      <c r="J3003" t="s">
        <v>26</v>
      </c>
      <c r="K3003" t="s">
        <v>308</v>
      </c>
      <c r="M3003" t="s">
        <v>23250</v>
      </c>
      <c r="N3003" t="s">
        <v>23251</v>
      </c>
      <c r="O3003" t="s">
        <v>23252</v>
      </c>
      <c r="P3003" t="s">
        <v>416</v>
      </c>
      <c r="Q3003" t="s">
        <v>23253</v>
      </c>
      <c r="R3003" t="s">
        <v>23254</v>
      </c>
      <c r="S3003" t="s">
        <v>23255</v>
      </c>
      <c r="T3003">
        <v>6.7</v>
      </c>
      <c r="U3003">
        <v>192738</v>
      </c>
      <c r="V3003" s="12">
        <f>W3003*1.11098185502045</f>
        <v>67769893.156247452</v>
      </c>
      <c r="W3003" s="3">
        <v>61000000</v>
      </c>
      <c r="X3003" s="13">
        <f>Y3003*1.11098185502045</f>
        <v>84004071.073459581</v>
      </c>
      <c r="Y3003" s="3">
        <v>75612460</v>
      </c>
      <c r="Z3003" s="13">
        <f>AA3003*1.11098185502045</f>
        <v>146583402.56494057</v>
      </c>
      <c r="AA3003" s="3">
        <v>131940411</v>
      </c>
      <c r="AB3003">
        <v>210</v>
      </c>
    </row>
    <row r="3004" spans="1:28" x14ac:dyDescent="0.2">
      <c r="A3004" t="s">
        <v>14352</v>
      </c>
      <c r="B3004" t="s">
        <v>14353</v>
      </c>
      <c r="C3004">
        <v>2006</v>
      </c>
      <c r="D3004" t="s">
        <v>8171</v>
      </c>
      <c r="E3004" t="s">
        <v>44041</v>
      </c>
      <c r="F3004" t="s">
        <v>44032</v>
      </c>
      <c r="G3004" t="s">
        <v>44057</v>
      </c>
      <c r="H3004">
        <v>104</v>
      </c>
      <c r="I3004" t="s">
        <v>25</v>
      </c>
      <c r="J3004" t="s">
        <v>26</v>
      </c>
      <c r="M3004" t="s">
        <v>14354</v>
      </c>
      <c r="N3004" t="s">
        <v>14355</v>
      </c>
      <c r="O3004" t="s">
        <v>14356</v>
      </c>
      <c r="P3004" t="s">
        <v>14357</v>
      </c>
      <c r="Q3004" t="s">
        <v>14358</v>
      </c>
      <c r="R3004" t="s">
        <v>14359</v>
      </c>
      <c r="S3004" t="s">
        <v>14360</v>
      </c>
      <c r="T3004">
        <v>6.5</v>
      </c>
      <c r="U3004">
        <v>109019</v>
      </c>
      <c r="V3004" s="12">
        <f>W3004*1.28378472222222</f>
        <v>15405416.66666664</v>
      </c>
      <c r="W3004" s="3">
        <v>12000000</v>
      </c>
      <c r="X3004" s="13">
        <f>Y3004*1.28378472222222</f>
        <v>83867243.671284586</v>
      </c>
      <c r="Y3004" s="3">
        <v>65328121</v>
      </c>
      <c r="Z3004" s="13">
        <f>AA3004*1.28378472222222</f>
        <v>146605316.49187475</v>
      </c>
      <c r="AA3004" s="3">
        <v>114197742</v>
      </c>
      <c r="AB3004">
        <v>286</v>
      </c>
    </row>
    <row r="3005" spans="1:28" hidden="1" x14ac:dyDescent="0.2">
      <c r="A3005" t="s">
        <v>27414</v>
      </c>
      <c r="B3005" t="s">
        <v>27415</v>
      </c>
      <c r="C3005">
        <v>2014</v>
      </c>
      <c r="D3005" t="s">
        <v>17462</v>
      </c>
      <c r="E3005" t="s">
        <v>1045</v>
      </c>
      <c r="F3005" t="s">
        <v>44036</v>
      </c>
      <c r="H3005">
        <v>102</v>
      </c>
      <c r="I3005" t="s">
        <v>8740</v>
      </c>
      <c r="J3005" t="s">
        <v>26</v>
      </c>
      <c r="M3005" t="s">
        <v>23502</v>
      </c>
      <c r="N3005" t="s">
        <v>27416</v>
      </c>
      <c r="O3005" t="s">
        <v>27417</v>
      </c>
      <c r="P3005" t="s">
        <v>26186</v>
      </c>
      <c r="Q3005" t="s">
        <v>27418</v>
      </c>
      <c r="R3005" t="s">
        <v>27419</v>
      </c>
      <c r="S3005" t="s">
        <v>27420</v>
      </c>
      <c r="T3005">
        <v>7.2</v>
      </c>
      <c r="U3005">
        <v>117353</v>
      </c>
      <c r="W3005"/>
      <c r="X3005"/>
      <c r="Y3005">
        <v>20431</v>
      </c>
      <c r="Z3005"/>
      <c r="AA3005">
        <v>25574387</v>
      </c>
      <c r="AB3005">
        <v>160</v>
      </c>
    </row>
    <row r="3006" spans="1:28" x14ac:dyDescent="0.2">
      <c r="A3006" t="s">
        <v>24307</v>
      </c>
      <c r="B3006" t="s">
        <v>24308</v>
      </c>
      <c r="C3006">
        <v>2012</v>
      </c>
      <c r="D3006" s="1">
        <v>41548</v>
      </c>
      <c r="E3006" t="s">
        <v>16512</v>
      </c>
      <c r="F3006" t="s">
        <v>44032</v>
      </c>
      <c r="G3006" t="s">
        <v>44045</v>
      </c>
      <c r="H3006">
        <v>172</v>
      </c>
      <c r="I3006" t="s">
        <v>24309</v>
      </c>
      <c r="J3006" t="s">
        <v>26</v>
      </c>
      <c r="K3006" t="s">
        <v>308</v>
      </c>
      <c r="L3006" t="s">
        <v>787</v>
      </c>
      <c r="M3006" t="s">
        <v>24310</v>
      </c>
      <c r="N3006" t="s">
        <v>24311</v>
      </c>
      <c r="O3006" t="s">
        <v>24312</v>
      </c>
      <c r="P3006" t="s">
        <v>7373</v>
      </c>
      <c r="Q3006" t="s">
        <v>24313</v>
      </c>
      <c r="R3006" t="s">
        <v>24314</v>
      </c>
      <c r="S3006" t="s">
        <v>24315</v>
      </c>
      <c r="T3006">
        <v>7.4</v>
      </c>
      <c r="U3006">
        <v>340313</v>
      </c>
      <c r="V3006" s="12">
        <f>W3006*1.12725506764114</f>
        <v>114980016.89939627</v>
      </c>
      <c r="W3006" s="3">
        <v>102000000</v>
      </c>
      <c r="X3006" s="13">
        <f>Y3006*1.12725506764114</f>
        <v>30557936.986994419</v>
      </c>
      <c r="Y3006" s="3">
        <v>27108272</v>
      </c>
      <c r="Z3006" s="13">
        <f>AA3006*1.12725506764114</f>
        <v>147087474.19334993</v>
      </c>
      <c r="AA3006" s="3">
        <v>130482868</v>
      </c>
      <c r="AB3006">
        <v>987</v>
      </c>
    </row>
    <row r="3007" spans="1:28" hidden="1" x14ac:dyDescent="0.2">
      <c r="A3007" t="s">
        <v>27428</v>
      </c>
      <c r="B3007" t="s">
        <v>27429</v>
      </c>
      <c r="C3007">
        <v>2016</v>
      </c>
      <c r="D3007" t="s">
        <v>27430</v>
      </c>
      <c r="E3007" t="s">
        <v>1045</v>
      </c>
      <c r="F3007" t="s">
        <v>44032</v>
      </c>
      <c r="G3007" t="s">
        <v>44036</v>
      </c>
      <c r="H3007">
        <v>111</v>
      </c>
      <c r="I3007" t="s">
        <v>25</v>
      </c>
      <c r="J3007" t="s">
        <v>26</v>
      </c>
      <c r="M3007" t="s">
        <v>27431</v>
      </c>
      <c r="N3007" t="s">
        <v>27431</v>
      </c>
      <c r="O3007" t="s">
        <v>27432</v>
      </c>
      <c r="P3007" t="s">
        <v>14630</v>
      </c>
      <c r="Q3007" t="s">
        <v>27433</v>
      </c>
      <c r="R3007" t="s">
        <v>27434</v>
      </c>
      <c r="S3007" t="s">
        <v>27435</v>
      </c>
      <c r="T3007">
        <v>6.7</v>
      </c>
      <c r="U3007">
        <v>17296</v>
      </c>
      <c r="W3007"/>
      <c r="X3007"/>
      <c r="Y3007"/>
      <c r="Z3007"/>
      <c r="AA3007"/>
      <c r="AB3007">
        <v>53</v>
      </c>
    </row>
    <row r="3008" spans="1:28" hidden="1" x14ac:dyDescent="0.2">
      <c r="A3008" t="s">
        <v>27436</v>
      </c>
      <c r="B3008" t="s">
        <v>27437</v>
      </c>
      <c r="C3008">
        <v>2010</v>
      </c>
      <c r="D3008" t="s">
        <v>24087</v>
      </c>
      <c r="E3008" t="s">
        <v>176</v>
      </c>
      <c r="H3008">
        <v>134</v>
      </c>
      <c r="I3008" t="s">
        <v>943</v>
      </c>
      <c r="J3008" t="s">
        <v>944</v>
      </c>
      <c r="M3008" t="s">
        <v>27438</v>
      </c>
      <c r="N3008" t="s">
        <v>27439</v>
      </c>
      <c r="O3008" t="s">
        <v>27440</v>
      </c>
      <c r="P3008" t="s">
        <v>27441</v>
      </c>
      <c r="Q3008" t="s">
        <v>27442</v>
      </c>
      <c r="R3008" t="s">
        <v>27443</v>
      </c>
      <c r="S3008" t="s">
        <v>27444</v>
      </c>
      <c r="T3008">
        <v>8.1999999999999993</v>
      </c>
      <c r="U3008">
        <v>41595</v>
      </c>
      <c r="W3008"/>
      <c r="X3008"/>
      <c r="Y3008">
        <v>7461</v>
      </c>
      <c r="Z3008"/>
      <c r="AA3008">
        <v>7461</v>
      </c>
      <c r="AB3008">
        <v>98</v>
      </c>
    </row>
    <row r="3009" spans="1:28" x14ac:dyDescent="0.2">
      <c r="A3009" t="s">
        <v>3485</v>
      </c>
      <c r="B3009" t="s">
        <v>3486</v>
      </c>
      <c r="C3009">
        <v>2002</v>
      </c>
      <c r="D3009" s="1">
        <v>37534</v>
      </c>
      <c r="E3009" t="s">
        <v>44041</v>
      </c>
      <c r="F3009" t="s">
        <v>44032</v>
      </c>
      <c r="G3009" t="s">
        <v>44042</v>
      </c>
      <c r="H3009">
        <v>116</v>
      </c>
      <c r="I3009" t="s">
        <v>25</v>
      </c>
      <c r="J3009" t="s">
        <v>26</v>
      </c>
      <c r="K3009" t="s">
        <v>308</v>
      </c>
      <c r="M3009" t="s">
        <v>3487</v>
      </c>
      <c r="N3009" t="s">
        <v>3488</v>
      </c>
      <c r="O3009" t="s">
        <v>3489</v>
      </c>
      <c r="P3009" t="s">
        <v>3490</v>
      </c>
      <c r="Q3009" t="s">
        <v>3491</v>
      </c>
      <c r="R3009" t="s">
        <v>3492</v>
      </c>
      <c r="S3009" t="s">
        <v>3493</v>
      </c>
      <c r="T3009">
        <v>7.1</v>
      </c>
      <c r="U3009">
        <v>121329</v>
      </c>
      <c r="V3009" s="12">
        <f>W3009*1.43863813229572</f>
        <v>51790972.762645923</v>
      </c>
      <c r="W3009" s="3">
        <v>36000000</v>
      </c>
      <c r="X3009" s="13">
        <f>Y3009*1.43863813229572</f>
        <v>103232071.60879378</v>
      </c>
      <c r="Y3009" s="3">
        <v>71756802</v>
      </c>
      <c r="Z3009" s="13">
        <f>AA3009*1.43863813229572</f>
        <v>147093224.94980547</v>
      </c>
      <c r="AA3009" s="3">
        <v>102244770</v>
      </c>
      <c r="AB3009">
        <v>412</v>
      </c>
    </row>
    <row r="3010" spans="1:28" x14ac:dyDescent="0.2">
      <c r="A3010" t="s">
        <v>24413</v>
      </c>
      <c r="B3010" t="s">
        <v>24414</v>
      </c>
      <c r="C3010">
        <v>2011</v>
      </c>
      <c r="D3010" t="s">
        <v>24415</v>
      </c>
      <c r="E3010" t="s">
        <v>44056</v>
      </c>
      <c r="F3010" t="s">
        <v>44033</v>
      </c>
      <c r="G3010" t="s">
        <v>44042</v>
      </c>
      <c r="H3010">
        <v>106</v>
      </c>
      <c r="I3010" t="s">
        <v>25</v>
      </c>
      <c r="J3010" t="s">
        <v>26</v>
      </c>
      <c r="M3010" t="s">
        <v>24416</v>
      </c>
      <c r="N3010" t="s">
        <v>24417</v>
      </c>
      <c r="O3010" t="s">
        <v>24418</v>
      </c>
      <c r="P3010" t="s">
        <v>520</v>
      </c>
      <c r="Q3010" t="s">
        <v>24419</v>
      </c>
      <c r="R3010" t="s">
        <v>24420</v>
      </c>
      <c r="S3010" t="s">
        <v>24421</v>
      </c>
      <c r="T3010">
        <v>7</v>
      </c>
      <c r="U3010">
        <v>240237</v>
      </c>
      <c r="V3010" s="12">
        <f>W3010*1.1505830469594</f>
        <v>57759268.957361884</v>
      </c>
      <c r="W3010" s="3">
        <v>50200000</v>
      </c>
      <c r="X3010" s="13">
        <f>Y3010*1.1505830469594</f>
        <v>71906429.645792991</v>
      </c>
      <c r="Y3010" s="3">
        <v>62495645</v>
      </c>
      <c r="Z3010" s="13">
        <f>AA3010*1.1505830469594</f>
        <v>147124339.70262632</v>
      </c>
      <c r="AA3010" s="3">
        <v>127869379</v>
      </c>
      <c r="AB3010">
        <v>477</v>
      </c>
    </row>
    <row r="3011" spans="1:28" hidden="1" x14ac:dyDescent="0.2">
      <c r="A3011" t="s">
        <v>27461</v>
      </c>
      <c r="B3011" t="s">
        <v>27462</v>
      </c>
      <c r="C3011">
        <v>2011</v>
      </c>
      <c r="D3011" s="1">
        <v>41184</v>
      </c>
      <c r="E3011" t="s">
        <v>1045</v>
      </c>
      <c r="F3011" t="s">
        <v>44036</v>
      </c>
      <c r="H3011">
        <v>97</v>
      </c>
      <c r="I3011" t="s">
        <v>12077</v>
      </c>
      <c r="J3011" t="s">
        <v>26</v>
      </c>
      <c r="M3011" t="s">
        <v>17040</v>
      </c>
      <c r="N3011" t="s">
        <v>16659</v>
      </c>
      <c r="O3011" t="s">
        <v>27463</v>
      </c>
      <c r="P3011" t="s">
        <v>27464</v>
      </c>
      <c r="Q3011" t="s">
        <v>27465</v>
      </c>
      <c r="R3011" t="s">
        <v>27466</v>
      </c>
      <c r="S3011" t="s">
        <v>27467</v>
      </c>
      <c r="T3011">
        <v>5.7</v>
      </c>
      <c r="U3011">
        <v>12516</v>
      </c>
      <c r="W3011" t="s">
        <v>27468</v>
      </c>
      <c r="X3011"/>
      <c r="Y3011"/>
      <c r="Z3011"/>
      <c r="AA3011">
        <v>15521362</v>
      </c>
      <c r="AB3011">
        <v>42</v>
      </c>
    </row>
    <row r="3012" spans="1:28" hidden="1" x14ac:dyDescent="0.2">
      <c r="A3012" t="s">
        <v>27469</v>
      </c>
      <c r="B3012" t="s">
        <v>27470</v>
      </c>
      <c r="C3012">
        <v>2010</v>
      </c>
      <c r="D3012" t="s">
        <v>27471</v>
      </c>
      <c r="E3012" t="s">
        <v>16512</v>
      </c>
      <c r="F3012" t="s">
        <v>44051</v>
      </c>
      <c r="G3012" t="s">
        <v>44032</v>
      </c>
      <c r="H3012">
        <v>100</v>
      </c>
      <c r="I3012" t="s">
        <v>4444</v>
      </c>
      <c r="J3012" t="s">
        <v>51</v>
      </c>
      <c r="M3012" t="s">
        <v>27472</v>
      </c>
      <c r="N3012" t="s">
        <v>27473</v>
      </c>
      <c r="O3012" t="s">
        <v>27474</v>
      </c>
      <c r="P3012" t="s">
        <v>27475</v>
      </c>
      <c r="Q3012" t="s">
        <v>27476</v>
      </c>
      <c r="R3012" t="s">
        <v>27477</v>
      </c>
      <c r="S3012" t="s">
        <v>27478</v>
      </c>
      <c r="T3012">
        <v>7.1</v>
      </c>
      <c r="U3012">
        <v>30948</v>
      </c>
      <c r="W3012"/>
      <c r="X3012"/>
      <c r="Y3012"/>
      <c r="Z3012"/>
      <c r="AA3012">
        <v>2708867</v>
      </c>
      <c r="AB3012">
        <v>29</v>
      </c>
    </row>
    <row r="3013" spans="1:28" hidden="1" x14ac:dyDescent="0.2">
      <c r="A3013" t="s">
        <v>27479</v>
      </c>
      <c r="B3013" t="s">
        <v>27480</v>
      </c>
      <c r="C3013">
        <v>2011</v>
      </c>
      <c r="D3013" t="s">
        <v>27481</v>
      </c>
      <c r="E3013" t="s">
        <v>3496</v>
      </c>
      <c r="F3013" t="s">
        <v>44033</v>
      </c>
      <c r="G3013" t="s">
        <v>44042</v>
      </c>
      <c r="H3013">
        <v>89</v>
      </c>
      <c r="I3013" t="s">
        <v>27482</v>
      </c>
      <c r="J3013" t="s">
        <v>307</v>
      </c>
      <c r="K3013" t="s">
        <v>27</v>
      </c>
      <c r="M3013" t="s">
        <v>27483</v>
      </c>
      <c r="N3013" t="s">
        <v>27484</v>
      </c>
      <c r="O3013" t="s">
        <v>27485</v>
      </c>
      <c r="P3013" t="s">
        <v>27486</v>
      </c>
      <c r="Q3013" t="s">
        <v>27487</v>
      </c>
      <c r="R3013" t="s">
        <v>27488</v>
      </c>
      <c r="S3013" t="s">
        <v>27489</v>
      </c>
      <c r="T3013">
        <v>5.8</v>
      </c>
      <c r="U3013">
        <v>11519</v>
      </c>
      <c r="W3013"/>
      <c r="X3013"/>
      <c r="Y3013"/>
      <c r="Z3013"/>
      <c r="AA3013">
        <v>1359257</v>
      </c>
      <c r="AB3013">
        <v>45</v>
      </c>
    </row>
    <row r="3014" spans="1:28" hidden="1" x14ac:dyDescent="0.2">
      <c r="A3014" t="s">
        <v>27490</v>
      </c>
      <c r="B3014" t="s">
        <v>27491</v>
      </c>
      <c r="C3014">
        <v>2011</v>
      </c>
      <c r="D3014" s="1">
        <v>40671</v>
      </c>
      <c r="E3014" t="s">
        <v>176</v>
      </c>
      <c r="F3014" t="s">
        <v>44036</v>
      </c>
      <c r="H3014">
        <v>83</v>
      </c>
      <c r="I3014" t="s">
        <v>25</v>
      </c>
      <c r="J3014" t="s">
        <v>26</v>
      </c>
      <c r="M3014" t="s">
        <v>27492</v>
      </c>
      <c r="N3014" t="s">
        <v>27492</v>
      </c>
      <c r="O3014" t="s">
        <v>27493</v>
      </c>
      <c r="P3014" t="s">
        <v>7828</v>
      </c>
      <c r="Q3014" t="s">
        <v>27494</v>
      </c>
      <c r="R3014" t="s">
        <v>27495</v>
      </c>
      <c r="S3014" t="s">
        <v>27496</v>
      </c>
      <c r="T3014">
        <v>6.6</v>
      </c>
      <c r="U3014">
        <v>55788</v>
      </c>
      <c r="W3014"/>
      <c r="X3014"/>
      <c r="Y3014">
        <v>1430241</v>
      </c>
      <c r="Z3014"/>
      <c r="AA3014">
        <v>1892130</v>
      </c>
      <c r="AB3014">
        <v>91</v>
      </c>
    </row>
    <row r="3015" spans="1:28" hidden="1" x14ac:dyDescent="0.2">
      <c r="A3015" t="s">
        <v>27497</v>
      </c>
      <c r="B3015" t="s">
        <v>27498</v>
      </c>
      <c r="C3015">
        <v>2013</v>
      </c>
      <c r="D3015" s="1">
        <v>42340</v>
      </c>
      <c r="E3015" t="s">
        <v>176</v>
      </c>
      <c r="F3015" t="s">
        <v>44036</v>
      </c>
      <c r="H3015">
        <v>118</v>
      </c>
      <c r="I3015" t="s">
        <v>27499</v>
      </c>
      <c r="J3015" t="s">
        <v>26</v>
      </c>
      <c r="K3015" t="s">
        <v>1121</v>
      </c>
      <c r="M3015" t="s">
        <v>27500</v>
      </c>
      <c r="N3015" t="s">
        <v>27501</v>
      </c>
      <c r="O3015" t="s">
        <v>27502</v>
      </c>
      <c r="P3015" t="s">
        <v>27503</v>
      </c>
      <c r="Q3015" t="s">
        <v>27504</v>
      </c>
      <c r="R3015" t="s">
        <v>27505</v>
      </c>
      <c r="S3015" t="s">
        <v>27506</v>
      </c>
      <c r="T3015">
        <v>5.8</v>
      </c>
      <c r="U3015">
        <v>10872</v>
      </c>
      <c r="W3015"/>
      <c r="X3015"/>
      <c r="Y3015">
        <v>1162635</v>
      </c>
      <c r="Z3015"/>
      <c r="AA3015">
        <v>2966268</v>
      </c>
      <c r="AB3015">
        <v>86</v>
      </c>
    </row>
    <row r="3016" spans="1:28" hidden="1" x14ac:dyDescent="0.2">
      <c r="A3016" t="s">
        <v>27507</v>
      </c>
      <c r="B3016" t="s">
        <v>27508</v>
      </c>
      <c r="C3016">
        <v>2012</v>
      </c>
      <c r="D3016" s="1">
        <v>41671</v>
      </c>
      <c r="E3016" t="s">
        <v>16512</v>
      </c>
      <c r="F3016" t="s">
        <v>44042</v>
      </c>
      <c r="H3016">
        <v>100</v>
      </c>
      <c r="I3016" t="s">
        <v>27509</v>
      </c>
      <c r="J3016" t="s">
        <v>26</v>
      </c>
      <c r="M3016" t="s">
        <v>17684</v>
      </c>
      <c r="N3016" t="s">
        <v>27510</v>
      </c>
      <c r="O3016" t="s">
        <v>27511</v>
      </c>
      <c r="P3016" t="s">
        <v>6876</v>
      </c>
      <c r="Q3016" t="s">
        <v>27512</v>
      </c>
      <c r="R3016" t="s">
        <v>27513</v>
      </c>
      <c r="S3016" t="s">
        <v>27514</v>
      </c>
      <c r="T3016">
        <v>6.1</v>
      </c>
      <c r="U3016">
        <v>28934</v>
      </c>
      <c r="W3016" t="s">
        <v>11577</v>
      </c>
      <c r="X3016"/>
      <c r="Y3016"/>
      <c r="Z3016"/>
      <c r="AA3016">
        <v>1314735</v>
      </c>
      <c r="AB3016">
        <v>109</v>
      </c>
    </row>
    <row r="3017" spans="1:28" x14ac:dyDescent="0.2">
      <c r="A3017" t="s">
        <v>9662</v>
      </c>
      <c r="B3017" t="s">
        <v>9663</v>
      </c>
      <c r="C3017">
        <v>2005</v>
      </c>
      <c r="D3017" s="1">
        <v>38392</v>
      </c>
      <c r="E3017" t="s">
        <v>1045</v>
      </c>
      <c r="H3017">
        <v>104</v>
      </c>
      <c r="I3017" t="s">
        <v>25</v>
      </c>
      <c r="J3017" t="s">
        <v>26</v>
      </c>
      <c r="M3017" t="s">
        <v>3284</v>
      </c>
      <c r="N3017" t="s">
        <v>9664</v>
      </c>
      <c r="O3017" t="s">
        <v>9665</v>
      </c>
      <c r="P3017" t="s">
        <v>4268</v>
      </c>
      <c r="Q3017" t="s">
        <v>9666</v>
      </c>
      <c r="R3017" t="s">
        <v>9667</v>
      </c>
      <c r="S3017" t="s">
        <v>9668</v>
      </c>
      <c r="T3017">
        <v>5.0999999999999996</v>
      </c>
      <c r="U3017">
        <v>74804</v>
      </c>
      <c r="V3017" s="12">
        <f>W3017*1.32519713261649</f>
        <v>66259856.630824499</v>
      </c>
      <c r="W3017" s="3">
        <v>50000000</v>
      </c>
      <c r="X3017" s="13">
        <f>Y3017*1.32519713261649</f>
        <v>106373874.65487476</v>
      </c>
      <c r="Y3017" s="3">
        <v>80270227</v>
      </c>
      <c r="Z3017" s="13">
        <f>AA3017*1.32519713261649</f>
        <v>147189002.79910421</v>
      </c>
      <c r="AA3017" s="3">
        <v>111069515</v>
      </c>
      <c r="AB3017">
        <v>633</v>
      </c>
    </row>
    <row r="3018" spans="1:28" hidden="1" x14ac:dyDescent="0.2">
      <c r="A3018" t="s">
        <v>27522</v>
      </c>
      <c r="B3018" t="s">
        <v>27523</v>
      </c>
      <c r="C3018">
        <v>2010</v>
      </c>
      <c r="D3018" s="1">
        <v>40218</v>
      </c>
      <c r="E3018" t="s">
        <v>176</v>
      </c>
      <c r="F3018" t="s">
        <v>44046</v>
      </c>
      <c r="G3018" t="s">
        <v>44042</v>
      </c>
      <c r="H3018">
        <v>115</v>
      </c>
      <c r="I3018" t="s">
        <v>3660</v>
      </c>
      <c r="J3018" t="s">
        <v>3179</v>
      </c>
      <c r="M3018" t="s">
        <v>27524</v>
      </c>
      <c r="N3018" t="s">
        <v>27525</v>
      </c>
      <c r="O3018" t="s">
        <v>27526</v>
      </c>
      <c r="P3018" t="s">
        <v>27527</v>
      </c>
      <c r="Q3018" t="s">
        <v>27528</v>
      </c>
      <c r="R3018" t="s">
        <v>27529</v>
      </c>
      <c r="S3018" t="s">
        <v>27530</v>
      </c>
      <c r="T3018">
        <v>7.3</v>
      </c>
      <c r="U3018">
        <v>12982</v>
      </c>
      <c r="W3018">
        <v>700000</v>
      </c>
      <c r="X3018"/>
      <c r="Y3018"/>
      <c r="Z3018"/>
      <c r="AA3018">
        <v>1129687</v>
      </c>
      <c r="AB3018">
        <v>61</v>
      </c>
    </row>
    <row r="3019" spans="1:28" x14ac:dyDescent="0.2">
      <c r="A3019" t="s">
        <v>11360</v>
      </c>
      <c r="B3019" t="s">
        <v>11361</v>
      </c>
      <c r="C3019">
        <v>2006</v>
      </c>
      <c r="D3019" t="s">
        <v>9902</v>
      </c>
      <c r="E3019" t="s">
        <v>176</v>
      </c>
      <c r="F3019" t="s">
        <v>44034</v>
      </c>
      <c r="G3019" t="s">
        <v>44036</v>
      </c>
      <c r="H3019">
        <v>99</v>
      </c>
      <c r="I3019" t="s">
        <v>25</v>
      </c>
      <c r="J3019" t="s">
        <v>26</v>
      </c>
      <c r="M3019" t="s">
        <v>11362</v>
      </c>
      <c r="N3019" t="s">
        <v>11363</v>
      </c>
      <c r="O3019" t="s">
        <v>11364</v>
      </c>
      <c r="P3019" t="s">
        <v>1143</v>
      </c>
      <c r="Q3019" t="s">
        <v>11365</v>
      </c>
      <c r="R3019" t="s">
        <v>11366</v>
      </c>
      <c r="S3019" t="s">
        <v>11367</v>
      </c>
      <c r="T3019">
        <v>6.8</v>
      </c>
      <c r="U3019">
        <v>137599</v>
      </c>
      <c r="V3019" s="12">
        <f>W3019*1.28378472222222</f>
        <v>51351388.888888806</v>
      </c>
      <c r="W3019" s="3">
        <v>40000000</v>
      </c>
      <c r="X3019" s="13">
        <f>Y3019*1.28378472222222</f>
        <v>67180597.013992935</v>
      </c>
      <c r="Y3019" s="3">
        <v>52330111</v>
      </c>
      <c r="Z3019" s="13">
        <f>AA3019*1.28378472222222</f>
        <v>147417142.15288168</v>
      </c>
      <c r="AA3019" s="3">
        <v>114830111</v>
      </c>
      <c r="AB3019">
        <v>596</v>
      </c>
    </row>
    <row r="3020" spans="1:28" x14ac:dyDescent="0.2">
      <c r="A3020" t="s">
        <v>20282</v>
      </c>
      <c r="B3020" t="s">
        <v>20283</v>
      </c>
      <c r="C3020">
        <v>2009</v>
      </c>
      <c r="D3020" s="1">
        <v>40514</v>
      </c>
      <c r="E3020" t="s">
        <v>44035</v>
      </c>
      <c r="F3020" t="s">
        <v>44032</v>
      </c>
      <c r="G3020" t="s">
        <v>44049</v>
      </c>
      <c r="H3020">
        <v>134</v>
      </c>
      <c r="I3020" t="s">
        <v>25</v>
      </c>
      <c r="J3020" t="s">
        <v>26</v>
      </c>
      <c r="K3020" t="s">
        <v>13503</v>
      </c>
      <c r="L3020" t="s">
        <v>5734</v>
      </c>
      <c r="M3020" t="s">
        <v>1354</v>
      </c>
      <c r="N3020" t="s">
        <v>20284</v>
      </c>
      <c r="O3020" t="s">
        <v>20285</v>
      </c>
      <c r="P3020" t="s">
        <v>811</v>
      </c>
      <c r="Q3020" t="s">
        <v>20286</v>
      </c>
      <c r="R3020" t="s">
        <v>215</v>
      </c>
      <c r="S3020" t="s">
        <v>216</v>
      </c>
      <c r="T3020">
        <v>7.3</v>
      </c>
      <c r="U3020">
        <v>147583</v>
      </c>
      <c r="V3020" s="12">
        <f>W3020*1.20636999678377</f>
        <v>72382199.807026193</v>
      </c>
      <c r="W3020" s="3">
        <v>60000000</v>
      </c>
      <c r="X3020" s="13">
        <f>Y3020*1.20636999678377</f>
        <v>45228456.66809915</v>
      </c>
      <c r="Y3020" s="3">
        <v>37491364</v>
      </c>
      <c r="Z3020" s="13">
        <f>AA3020*1.20636999678377</f>
        <v>147692008.67128727</v>
      </c>
      <c r="AA3020" s="3">
        <v>122426792</v>
      </c>
      <c r="AB3020">
        <v>277</v>
      </c>
    </row>
    <row r="3021" spans="1:28" x14ac:dyDescent="0.2">
      <c r="A3021" t="s">
        <v>19266</v>
      </c>
      <c r="B3021" t="s">
        <v>19267</v>
      </c>
      <c r="C3021">
        <v>2009</v>
      </c>
      <c r="D3021" s="1">
        <v>40299</v>
      </c>
      <c r="E3021" t="s">
        <v>16512</v>
      </c>
      <c r="F3021" t="s">
        <v>44033</v>
      </c>
      <c r="G3021" t="s">
        <v>44042</v>
      </c>
      <c r="H3021">
        <v>89</v>
      </c>
      <c r="I3021" t="s">
        <v>25</v>
      </c>
      <c r="J3021" t="s">
        <v>26</v>
      </c>
      <c r="M3021" t="s">
        <v>423</v>
      </c>
      <c r="N3021" t="s">
        <v>19268</v>
      </c>
      <c r="O3021" t="s">
        <v>19269</v>
      </c>
      <c r="P3021" t="s">
        <v>1459</v>
      </c>
      <c r="Q3021" t="s">
        <v>19270</v>
      </c>
      <c r="R3021" t="s">
        <v>19271</v>
      </c>
      <c r="S3021" t="s">
        <v>19272</v>
      </c>
      <c r="T3021">
        <v>6.3</v>
      </c>
      <c r="U3021">
        <v>167372</v>
      </c>
      <c r="V3021" s="12">
        <f>W3021*1.20636999678377</f>
        <v>96509599.742701605</v>
      </c>
      <c r="W3021" s="3">
        <v>80000000</v>
      </c>
      <c r="X3021" s="13">
        <f>Y3021*1.20636999678377</f>
        <v>46539066.683565013</v>
      </c>
      <c r="Y3021" s="3">
        <v>38577772</v>
      </c>
      <c r="Z3021" s="13">
        <f>AA3021*1.20636999678377</f>
        <v>147713699.20382944</v>
      </c>
      <c r="AA3021" s="3">
        <v>122444772</v>
      </c>
      <c r="AB3021">
        <v>273</v>
      </c>
    </row>
    <row r="3022" spans="1:28" x14ac:dyDescent="0.2">
      <c r="A3022" t="s">
        <v>6584</v>
      </c>
      <c r="B3022" t="s">
        <v>6585</v>
      </c>
      <c r="C3022">
        <v>2004</v>
      </c>
      <c r="D3022" s="1">
        <v>38234</v>
      </c>
      <c r="E3022" t="s">
        <v>16512</v>
      </c>
      <c r="F3022" t="s">
        <v>44031</v>
      </c>
      <c r="G3022" t="s">
        <v>44051</v>
      </c>
      <c r="H3022">
        <v>136</v>
      </c>
      <c r="I3022" t="s">
        <v>6586</v>
      </c>
      <c r="J3022" t="s">
        <v>26</v>
      </c>
      <c r="K3022" t="s">
        <v>361</v>
      </c>
      <c r="L3022" t="s">
        <v>1285</v>
      </c>
      <c r="M3022" t="s">
        <v>746</v>
      </c>
      <c r="N3022" t="s">
        <v>6587</v>
      </c>
      <c r="O3022" t="s">
        <v>6588</v>
      </c>
      <c r="P3022" t="s">
        <v>6589</v>
      </c>
      <c r="Q3022" t="s">
        <v>6590</v>
      </c>
      <c r="R3022" t="s">
        <v>6591</v>
      </c>
      <c r="S3022" t="s">
        <v>6592</v>
      </c>
      <c r="T3022">
        <v>6.7</v>
      </c>
      <c r="U3022">
        <v>76379</v>
      </c>
      <c r="V3022" s="12">
        <f>W3022*1.37009528851244</f>
        <v>137009528.851244</v>
      </c>
      <c r="W3022" s="3">
        <v>100000000</v>
      </c>
      <c r="X3022" s="13">
        <f>Y3022*1.37009528851244</f>
        <v>92212139.745632574</v>
      </c>
      <c r="Y3022" s="3">
        <v>67303450</v>
      </c>
      <c r="Z3022" s="13">
        <f>AA3022*1.37009528851244</f>
        <v>148025947.17015347</v>
      </c>
      <c r="AA3022" s="3">
        <v>108040622</v>
      </c>
      <c r="AB3022">
        <v>354</v>
      </c>
    </row>
    <row r="3023" spans="1:28" hidden="1" x14ac:dyDescent="0.2">
      <c r="A3023" t="s">
        <v>27561</v>
      </c>
      <c r="B3023" t="s">
        <v>27562</v>
      </c>
      <c r="C3023">
        <v>2010</v>
      </c>
      <c r="D3023" s="1">
        <v>40433</v>
      </c>
      <c r="E3023" t="s">
        <v>16512</v>
      </c>
      <c r="F3023" t="s">
        <v>44038</v>
      </c>
      <c r="H3023">
        <v>84</v>
      </c>
      <c r="I3023" t="s">
        <v>25483</v>
      </c>
      <c r="J3023" t="s">
        <v>3274</v>
      </c>
      <c r="M3023" t="s">
        <v>27563</v>
      </c>
      <c r="N3023" t="s">
        <v>27563</v>
      </c>
      <c r="O3023" t="s">
        <v>27564</v>
      </c>
      <c r="P3023" t="s">
        <v>27565</v>
      </c>
      <c r="Q3023" t="s">
        <v>27566</v>
      </c>
      <c r="R3023" t="s">
        <v>27567</v>
      </c>
      <c r="S3023" t="s">
        <v>27568</v>
      </c>
      <c r="T3023">
        <v>6.4</v>
      </c>
      <c r="U3023">
        <v>14706</v>
      </c>
      <c r="W3023" t="s">
        <v>18818</v>
      </c>
      <c r="X3023"/>
      <c r="Y3023"/>
      <c r="Z3023"/>
      <c r="AA3023">
        <v>18261046</v>
      </c>
      <c r="AB3023">
        <v>26</v>
      </c>
    </row>
    <row r="3024" spans="1:28" x14ac:dyDescent="0.2">
      <c r="A3024" t="s">
        <v>22211</v>
      </c>
      <c r="B3024" t="s">
        <v>22212</v>
      </c>
      <c r="C3024">
        <v>2014</v>
      </c>
      <c r="D3024" t="s">
        <v>22213</v>
      </c>
      <c r="E3024" t="s">
        <v>16512</v>
      </c>
      <c r="F3024" t="s">
        <v>44032</v>
      </c>
      <c r="G3024" t="s">
        <v>44042</v>
      </c>
      <c r="H3024">
        <v>105</v>
      </c>
      <c r="I3024" t="s">
        <v>9408</v>
      </c>
      <c r="J3024" t="s">
        <v>26</v>
      </c>
      <c r="K3024" t="s">
        <v>75</v>
      </c>
      <c r="M3024" t="s">
        <v>16832</v>
      </c>
      <c r="N3024" t="s">
        <v>22214</v>
      </c>
      <c r="O3024" t="s">
        <v>22215</v>
      </c>
      <c r="P3024" t="s">
        <v>16719</v>
      </c>
      <c r="Q3024" t="s">
        <v>22216</v>
      </c>
      <c r="R3024" t="s">
        <v>22217</v>
      </c>
      <c r="S3024" t="s">
        <v>22218</v>
      </c>
      <c r="T3024">
        <v>6.2</v>
      </c>
      <c r="U3024">
        <v>120924</v>
      </c>
      <c r="V3024" s="12">
        <f>W3024*1.09324733035956</f>
        <v>65594839.8215736</v>
      </c>
      <c r="W3024" s="3">
        <v>60000000</v>
      </c>
      <c r="X3024" s="13">
        <f>Y3024*1.09324733035956</f>
        <v>55293620.645495571</v>
      </c>
      <c r="Y3024" s="3">
        <v>50577412</v>
      </c>
      <c r="Z3024" s="13">
        <f>AA3024*1.09324733035956</f>
        <v>148139110.75471458</v>
      </c>
      <c r="AA3024" s="3">
        <v>135503748</v>
      </c>
      <c r="AB3024">
        <v>352</v>
      </c>
    </row>
    <row r="3025" spans="1:28" x14ac:dyDescent="0.2">
      <c r="A3025" t="s">
        <v>164</v>
      </c>
      <c r="B3025" t="s">
        <v>165</v>
      </c>
      <c r="C3025">
        <v>2002</v>
      </c>
      <c r="D3025" s="1">
        <v>37383</v>
      </c>
      <c r="E3025" t="s">
        <v>16512</v>
      </c>
      <c r="F3025" t="s">
        <v>44046</v>
      </c>
      <c r="G3025" t="s">
        <v>44033</v>
      </c>
      <c r="H3025">
        <v>100</v>
      </c>
      <c r="I3025" t="s">
        <v>166</v>
      </c>
      <c r="J3025" t="s">
        <v>26</v>
      </c>
      <c r="M3025" t="s">
        <v>167</v>
      </c>
      <c r="N3025" t="s">
        <v>167</v>
      </c>
      <c r="O3025" t="s">
        <v>168</v>
      </c>
      <c r="P3025" t="s">
        <v>169</v>
      </c>
      <c r="Q3025" t="s">
        <v>170</v>
      </c>
      <c r="R3025" t="s">
        <v>171</v>
      </c>
      <c r="S3025" t="s">
        <v>172</v>
      </c>
      <c r="T3025">
        <v>6.7</v>
      </c>
      <c r="U3025">
        <v>243241</v>
      </c>
      <c r="V3025" s="12">
        <f>W3025*1.43863813229572</f>
        <v>47475058.365758762</v>
      </c>
      <c r="W3025" s="3">
        <v>33000000</v>
      </c>
      <c r="X3025" s="13">
        <f>Y3025*1.43863813229572</f>
        <v>57717743.224007793</v>
      </c>
      <c r="Y3025" s="3">
        <v>40119709</v>
      </c>
      <c r="Z3025" s="13">
        <f>AA3025*1.43863813229572</f>
        <v>148157949.52241248</v>
      </c>
      <c r="AA3025" s="3">
        <v>102984862</v>
      </c>
      <c r="AB3025">
        <v>1178</v>
      </c>
    </row>
    <row r="3026" spans="1:28" hidden="1" x14ac:dyDescent="0.2">
      <c r="A3026" t="s">
        <v>27582</v>
      </c>
      <c r="B3026" t="s">
        <v>27583</v>
      </c>
      <c r="C3026">
        <v>2010</v>
      </c>
      <c r="D3026" s="1">
        <v>40249</v>
      </c>
      <c r="E3026" t="s">
        <v>16512</v>
      </c>
      <c r="F3026" t="s">
        <v>44032</v>
      </c>
      <c r="G3026" t="s">
        <v>44036</v>
      </c>
      <c r="H3026">
        <v>118</v>
      </c>
      <c r="I3026" t="s">
        <v>2359</v>
      </c>
      <c r="J3026" t="s">
        <v>308</v>
      </c>
      <c r="M3026" t="s">
        <v>27584</v>
      </c>
      <c r="N3026" t="s">
        <v>27585</v>
      </c>
      <c r="O3026" t="s">
        <v>27586</v>
      </c>
      <c r="P3026" t="s">
        <v>27587</v>
      </c>
      <c r="Q3026" t="s">
        <v>27588</v>
      </c>
      <c r="R3026" t="s">
        <v>27589</v>
      </c>
      <c r="S3026" t="s">
        <v>27590</v>
      </c>
      <c r="T3026">
        <v>7</v>
      </c>
      <c r="U3026">
        <v>23160</v>
      </c>
      <c r="W3026"/>
      <c r="X3026"/>
      <c r="Y3026"/>
      <c r="Z3026"/>
      <c r="AA3026">
        <v>14066238</v>
      </c>
      <c r="AB3026">
        <v>43</v>
      </c>
    </row>
    <row r="3027" spans="1:28" x14ac:dyDescent="0.2">
      <c r="A3027" t="s">
        <v>36912</v>
      </c>
      <c r="B3027" t="s">
        <v>36913</v>
      </c>
      <c r="C3027">
        <v>2017</v>
      </c>
      <c r="D3027" s="1">
        <v>43438</v>
      </c>
      <c r="E3027" t="s">
        <v>44043</v>
      </c>
      <c r="F3027" t="s">
        <v>44038</v>
      </c>
      <c r="G3027" t="s">
        <v>44032</v>
      </c>
      <c r="H3027">
        <v>122</v>
      </c>
      <c r="I3027" t="s">
        <v>433</v>
      </c>
      <c r="J3027" t="s">
        <v>26</v>
      </c>
      <c r="M3027" t="s">
        <v>4816</v>
      </c>
      <c r="N3027" t="s">
        <v>36914</v>
      </c>
      <c r="O3027" t="s">
        <v>36915</v>
      </c>
      <c r="P3027" t="s">
        <v>36916</v>
      </c>
      <c r="Q3027" t="s">
        <v>36917</v>
      </c>
      <c r="R3027" t="s">
        <v>36918</v>
      </c>
      <c r="S3027" t="s">
        <v>36919</v>
      </c>
      <c r="T3027">
        <v>6.2</v>
      </c>
      <c r="U3027">
        <v>33440</v>
      </c>
      <c r="V3027" s="12">
        <f>W3027*1.05585427545692</f>
        <v>20061231.233681481</v>
      </c>
      <c r="W3027" s="3">
        <v>19000000</v>
      </c>
      <c r="X3027" s="13">
        <f>Y3027*1.05585427545692</f>
        <v>121604410.43340008</v>
      </c>
      <c r="Y3027" s="3">
        <v>115171585</v>
      </c>
      <c r="Z3027" s="13">
        <f>AA3027*1.05585427545692</f>
        <v>148402809.17570591</v>
      </c>
      <c r="AA3027" s="3">
        <v>140552359</v>
      </c>
      <c r="AB3027">
        <v>224</v>
      </c>
    </row>
    <row r="3028" spans="1:28" x14ac:dyDescent="0.2">
      <c r="A3028" t="s">
        <v>41569</v>
      </c>
      <c r="B3028" t="s">
        <v>41570</v>
      </c>
      <c r="C3028">
        <v>2019</v>
      </c>
      <c r="D3028" t="s">
        <v>41571</v>
      </c>
      <c r="E3028" t="s">
        <v>16512</v>
      </c>
      <c r="F3028" t="s">
        <v>44042</v>
      </c>
      <c r="H3028">
        <v>121</v>
      </c>
      <c r="I3028" t="s">
        <v>25</v>
      </c>
      <c r="J3028" t="s">
        <v>26</v>
      </c>
      <c r="M3028" t="s">
        <v>18160</v>
      </c>
      <c r="N3028" t="s">
        <v>41572</v>
      </c>
      <c r="O3028" t="s">
        <v>41573</v>
      </c>
      <c r="P3028" t="s">
        <v>2296</v>
      </c>
      <c r="Q3028" t="s">
        <v>41574</v>
      </c>
      <c r="R3028" t="s">
        <v>41575</v>
      </c>
      <c r="S3028" t="s">
        <v>41576</v>
      </c>
      <c r="T3028">
        <v>6.4</v>
      </c>
      <c r="U3028">
        <v>72741</v>
      </c>
      <c r="V3028" s="12">
        <f>W3028*1.01233684194057</f>
        <v>40493473.677622803</v>
      </c>
      <c r="W3028" s="3">
        <v>40000000</v>
      </c>
      <c r="X3028" s="13">
        <f>Y3028*1.01233684194057</f>
        <v>69882053.578020632</v>
      </c>
      <c r="Y3028" s="3">
        <v>69030436</v>
      </c>
      <c r="Z3028" s="13">
        <f>AA3028*1.01233684194057</f>
        <v>148471322.62894052</v>
      </c>
      <c r="AA3028" s="3">
        <v>146661977</v>
      </c>
      <c r="AB3028">
        <v>707</v>
      </c>
    </row>
    <row r="3029" spans="1:28" x14ac:dyDescent="0.2">
      <c r="A3029" t="s">
        <v>1282</v>
      </c>
      <c r="B3029" t="s">
        <v>1283</v>
      </c>
      <c r="C3029">
        <v>2000</v>
      </c>
      <c r="D3029" t="s">
        <v>1064</v>
      </c>
      <c r="E3029" t="s">
        <v>16512</v>
      </c>
      <c r="F3029" t="s">
        <v>44031</v>
      </c>
      <c r="G3029" t="s">
        <v>44038</v>
      </c>
      <c r="H3029">
        <v>110</v>
      </c>
      <c r="I3029" t="s">
        <v>1284</v>
      </c>
      <c r="J3029" t="s">
        <v>26</v>
      </c>
      <c r="K3029" t="s">
        <v>209</v>
      </c>
      <c r="L3029" t="s">
        <v>1285</v>
      </c>
      <c r="M3029" t="s">
        <v>1286</v>
      </c>
      <c r="N3029" t="s">
        <v>1287</v>
      </c>
      <c r="O3029" t="s">
        <v>1288</v>
      </c>
      <c r="P3029" t="s">
        <v>1289</v>
      </c>
      <c r="Q3029" t="s">
        <v>1290</v>
      </c>
      <c r="R3029" t="s">
        <v>1291</v>
      </c>
      <c r="S3029" t="s">
        <v>1292</v>
      </c>
      <c r="T3029">
        <v>6.6</v>
      </c>
      <c r="U3029">
        <v>117582</v>
      </c>
      <c r="V3029" s="12">
        <f>W3029*1.5029674796748</f>
        <v>82663211.382114008</v>
      </c>
      <c r="W3029" s="3">
        <v>55000000</v>
      </c>
      <c r="X3029" s="13">
        <f>Y3029*1.5029674796748</f>
        <v>85575213.879918888</v>
      </c>
      <c r="Y3029" s="3">
        <v>56937502</v>
      </c>
      <c r="Z3029" s="13">
        <f>AA3029*1.5029674796748</f>
        <v>149206295.46304911</v>
      </c>
      <c r="AA3029" s="3">
        <v>99274467</v>
      </c>
      <c r="AB3029">
        <v>297</v>
      </c>
    </row>
    <row r="3030" spans="1:28" x14ac:dyDescent="0.2">
      <c r="A3030" t="s">
        <v>22181</v>
      </c>
      <c r="B3030" t="s">
        <v>22182</v>
      </c>
      <c r="C3030">
        <v>2013</v>
      </c>
      <c r="D3030" t="s">
        <v>19358</v>
      </c>
      <c r="E3030" t="s">
        <v>1045</v>
      </c>
      <c r="F3030" t="s">
        <v>44032</v>
      </c>
      <c r="H3030">
        <v>105</v>
      </c>
      <c r="I3030" t="s">
        <v>25</v>
      </c>
      <c r="J3030" t="s">
        <v>26</v>
      </c>
      <c r="M3030" t="s">
        <v>2320</v>
      </c>
      <c r="N3030" t="s">
        <v>22183</v>
      </c>
      <c r="O3030" t="s">
        <v>22184</v>
      </c>
      <c r="P3030" t="s">
        <v>1309</v>
      </c>
      <c r="Q3030" t="s">
        <v>22185</v>
      </c>
      <c r="R3030" t="s">
        <v>22186</v>
      </c>
      <c r="S3030" t="s">
        <v>22187</v>
      </c>
      <c r="T3030">
        <v>6.6</v>
      </c>
      <c r="U3030">
        <v>126219</v>
      </c>
      <c r="V3030" s="12">
        <f>W3030*1.11098185502045</f>
        <v>31107491.940572601</v>
      </c>
      <c r="W3030" s="3">
        <v>28000000</v>
      </c>
      <c r="X3030" s="13">
        <f>Y3030*1.11098185502045</f>
        <v>71007479.815746829</v>
      </c>
      <c r="Y3030" s="3">
        <v>63914167</v>
      </c>
      <c r="Z3030" s="13">
        <f>AA3030*1.11098185502045</f>
        <v>149325987.92599005</v>
      </c>
      <c r="AA3030" s="3">
        <v>134409025</v>
      </c>
      <c r="AB3030">
        <v>201</v>
      </c>
    </row>
    <row r="3031" spans="1:28" hidden="1" x14ac:dyDescent="0.2">
      <c r="A3031" t="s">
        <v>27622</v>
      </c>
      <c r="B3031" t="s">
        <v>27623</v>
      </c>
      <c r="C3031">
        <v>2012</v>
      </c>
      <c r="D3031" t="s">
        <v>27624</v>
      </c>
      <c r="E3031" t="s">
        <v>176</v>
      </c>
      <c r="F3031" t="s">
        <v>44036</v>
      </c>
      <c r="H3031">
        <v>168</v>
      </c>
      <c r="I3031" t="s">
        <v>4486</v>
      </c>
      <c r="J3031" t="s">
        <v>27</v>
      </c>
      <c r="K3031" t="s">
        <v>26</v>
      </c>
      <c r="L3031" t="s">
        <v>1121</v>
      </c>
      <c r="M3031" t="s">
        <v>24910</v>
      </c>
      <c r="N3031" t="s">
        <v>24911</v>
      </c>
      <c r="O3031" t="s">
        <v>27625</v>
      </c>
      <c r="P3031" t="s">
        <v>27626</v>
      </c>
      <c r="Q3031" t="s">
        <v>27627</v>
      </c>
      <c r="R3031" t="s">
        <v>27628</v>
      </c>
      <c r="S3031" t="s">
        <v>27629</v>
      </c>
      <c r="T3031">
        <v>7.7</v>
      </c>
      <c r="U3031">
        <v>17796</v>
      </c>
      <c r="W3031"/>
      <c r="X3031"/>
      <c r="Y3031"/>
      <c r="Z3031"/>
      <c r="AA3031">
        <v>399784</v>
      </c>
      <c r="AB3031">
        <v>23</v>
      </c>
    </row>
    <row r="3032" spans="1:28" x14ac:dyDescent="0.2">
      <c r="A3032" t="s">
        <v>29401</v>
      </c>
      <c r="B3032" t="s">
        <v>29402</v>
      </c>
      <c r="C3032">
        <v>2014</v>
      </c>
      <c r="D3032" s="1">
        <v>42039</v>
      </c>
      <c r="E3032" t="s">
        <v>1045</v>
      </c>
      <c r="F3032" t="s">
        <v>44032</v>
      </c>
      <c r="G3032" t="s">
        <v>44040</v>
      </c>
      <c r="H3032">
        <v>118</v>
      </c>
      <c r="I3032" t="s">
        <v>25</v>
      </c>
      <c r="J3032" t="s">
        <v>26</v>
      </c>
      <c r="M3032" t="s">
        <v>20611</v>
      </c>
      <c r="N3032" t="s">
        <v>29403</v>
      </c>
      <c r="O3032" t="s">
        <v>29404</v>
      </c>
      <c r="P3032" t="s">
        <v>2059</v>
      </c>
      <c r="Q3032" t="s">
        <v>29405</v>
      </c>
      <c r="R3032" t="s">
        <v>29406</v>
      </c>
      <c r="S3032" t="s">
        <v>29407</v>
      </c>
      <c r="T3032">
        <v>5.3</v>
      </c>
      <c r="U3032">
        <v>33381</v>
      </c>
      <c r="V3032" s="12">
        <f>W3032*1.09324733035956</f>
        <v>71061076.473371401</v>
      </c>
      <c r="W3032" s="3">
        <v>65000000</v>
      </c>
      <c r="X3032" s="13">
        <f>Y3032*1.09324733035956</f>
        <v>93922257.829320714</v>
      </c>
      <c r="Y3032" s="3">
        <v>85911262</v>
      </c>
      <c r="Z3032" s="13">
        <f>AA3032*1.09324733035956</f>
        <v>149614730.08484602</v>
      </c>
      <c r="AA3032" s="3">
        <v>136853506</v>
      </c>
      <c r="AB3032">
        <v>268</v>
      </c>
    </row>
    <row r="3033" spans="1:28" x14ac:dyDescent="0.2">
      <c r="A3033" t="s">
        <v>41426</v>
      </c>
      <c r="B3033" t="s">
        <v>41427</v>
      </c>
      <c r="C3033">
        <v>2019</v>
      </c>
      <c r="D3033" s="1">
        <v>43808</v>
      </c>
      <c r="E3033" t="s">
        <v>44037</v>
      </c>
      <c r="F3033" t="s">
        <v>44031</v>
      </c>
      <c r="G3033" t="s">
        <v>44038</v>
      </c>
      <c r="H3033">
        <v>97</v>
      </c>
      <c r="I3033" t="s">
        <v>30662</v>
      </c>
      <c r="J3033" t="s">
        <v>26</v>
      </c>
      <c r="M3033" t="s">
        <v>41428</v>
      </c>
      <c r="N3033" t="s">
        <v>41429</v>
      </c>
      <c r="O3033" t="s">
        <v>41430</v>
      </c>
      <c r="P3033" t="s">
        <v>22689</v>
      </c>
      <c r="Q3033" t="s">
        <v>30666</v>
      </c>
      <c r="R3033" t="s">
        <v>41431</v>
      </c>
      <c r="S3033" t="s">
        <v>41432</v>
      </c>
      <c r="T3033">
        <v>6.4</v>
      </c>
      <c r="U3033">
        <v>19452</v>
      </c>
      <c r="V3033" s="12">
        <f>W3033*1.01233684194057</f>
        <v>65801894.726137057</v>
      </c>
      <c r="W3033" s="3">
        <v>65000000</v>
      </c>
      <c r="X3033" s="13">
        <f>Y3033*1.01233684194057</f>
        <v>42181156.624211401</v>
      </c>
      <c r="Y3033" s="3">
        <v>41667116</v>
      </c>
      <c r="Z3033" s="13">
        <f>AA3033*1.01233684194057</f>
        <v>149615334.1239123</v>
      </c>
      <c r="AA3033" s="3">
        <v>147792047</v>
      </c>
      <c r="AB3033">
        <v>155</v>
      </c>
    </row>
    <row r="3034" spans="1:28" hidden="1" x14ac:dyDescent="0.2">
      <c r="A3034" t="s">
        <v>27644</v>
      </c>
      <c r="B3034" t="s">
        <v>27645</v>
      </c>
      <c r="C3034">
        <v>2017</v>
      </c>
      <c r="D3034" s="1">
        <v>43019</v>
      </c>
      <c r="E3034" t="s">
        <v>44035</v>
      </c>
      <c r="F3034" t="s">
        <v>44032</v>
      </c>
      <c r="H3034">
        <v>107</v>
      </c>
      <c r="I3034" t="s">
        <v>1561</v>
      </c>
      <c r="J3034" t="s">
        <v>26</v>
      </c>
      <c r="M3034" t="s">
        <v>25586</v>
      </c>
      <c r="N3034" t="s">
        <v>27646</v>
      </c>
      <c r="O3034" t="s">
        <v>27647</v>
      </c>
      <c r="P3034" t="s">
        <v>27648</v>
      </c>
      <c r="Q3034" t="s">
        <v>27649</v>
      </c>
      <c r="R3034" t="s">
        <v>27650</v>
      </c>
      <c r="S3034" t="s">
        <v>27651</v>
      </c>
      <c r="T3034">
        <v>7.1</v>
      </c>
      <c r="U3034">
        <v>23879</v>
      </c>
      <c r="W3034"/>
      <c r="X3034"/>
      <c r="Y3034">
        <v>1735251</v>
      </c>
      <c r="Z3034"/>
      <c r="AA3034">
        <v>7401949</v>
      </c>
      <c r="AB3034">
        <v>103</v>
      </c>
    </row>
    <row r="3035" spans="1:28" hidden="1" x14ac:dyDescent="0.2">
      <c r="A3035" t="s">
        <v>27652</v>
      </c>
      <c r="B3035" t="s">
        <v>27653</v>
      </c>
      <c r="C3035">
        <v>2010</v>
      </c>
      <c r="D3035" s="1">
        <v>40303</v>
      </c>
      <c r="E3035" t="s">
        <v>16512</v>
      </c>
      <c r="H3035">
        <v>99</v>
      </c>
      <c r="I3035" t="s">
        <v>9052</v>
      </c>
      <c r="J3035" t="s">
        <v>2073</v>
      </c>
      <c r="M3035" t="s">
        <v>16513</v>
      </c>
      <c r="N3035" t="s">
        <v>16513</v>
      </c>
      <c r="O3035" t="s">
        <v>27654</v>
      </c>
      <c r="P3035" t="s">
        <v>9056</v>
      </c>
      <c r="Q3035" t="s">
        <v>27655</v>
      </c>
      <c r="R3035" t="s">
        <v>27656</v>
      </c>
      <c r="S3035" t="s">
        <v>27657</v>
      </c>
      <c r="T3035">
        <v>5</v>
      </c>
      <c r="U3035">
        <v>12846</v>
      </c>
      <c r="W3035"/>
      <c r="X3035"/>
      <c r="Y3035">
        <v>14890</v>
      </c>
      <c r="Z3035"/>
      <c r="AA3035">
        <v>2340516</v>
      </c>
      <c r="AB3035">
        <v>49</v>
      </c>
    </row>
    <row r="3036" spans="1:28" hidden="1" x14ac:dyDescent="0.2">
      <c r="A3036" t="s">
        <v>27658</v>
      </c>
      <c r="B3036" t="s">
        <v>27659</v>
      </c>
      <c r="C3036">
        <v>2013</v>
      </c>
      <c r="D3036" t="s">
        <v>16693</v>
      </c>
      <c r="E3036" t="s">
        <v>44054</v>
      </c>
      <c r="F3036" t="s">
        <v>44036</v>
      </c>
      <c r="G3036" t="s">
        <v>44042</v>
      </c>
      <c r="H3036">
        <v>111</v>
      </c>
      <c r="I3036" t="s">
        <v>27660</v>
      </c>
      <c r="J3036" t="s">
        <v>26</v>
      </c>
      <c r="K3036" t="s">
        <v>4428</v>
      </c>
      <c r="M3036" t="s">
        <v>12979</v>
      </c>
      <c r="N3036" t="s">
        <v>27661</v>
      </c>
      <c r="O3036" t="s">
        <v>27662</v>
      </c>
      <c r="P3036" t="s">
        <v>1479</v>
      </c>
      <c r="Q3036" t="s">
        <v>27663</v>
      </c>
      <c r="R3036" t="s">
        <v>27664</v>
      </c>
      <c r="S3036" t="s">
        <v>27665</v>
      </c>
      <c r="T3036">
        <v>6.8</v>
      </c>
      <c r="U3036">
        <v>17941</v>
      </c>
      <c r="W3036" t="s">
        <v>27666</v>
      </c>
      <c r="X3036"/>
      <c r="Y3036"/>
      <c r="Z3036"/>
      <c r="AA3036">
        <v>12020387</v>
      </c>
      <c r="AB3036">
        <v>63</v>
      </c>
    </row>
    <row r="3037" spans="1:28" x14ac:dyDescent="0.2">
      <c r="A3037" t="s">
        <v>29104</v>
      </c>
      <c r="B3037" t="s">
        <v>29105</v>
      </c>
      <c r="C3037">
        <v>2012</v>
      </c>
      <c r="D3037" s="1">
        <v>41457</v>
      </c>
      <c r="E3037" t="s">
        <v>176</v>
      </c>
      <c r="F3037" t="s">
        <v>44049</v>
      </c>
      <c r="G3037" t="s">
        <v>44042</v>
      </c>
      <c r="H3037">
        <v>157</v>
      </c>
      <c r="I3037" t="s">
        <v>4309</v>
      </c>
      <c r="J3037" t="s">
        <v>26</v>
      </c>
      <c r="K3037" t="s">
        <v>361</v>
      </c>
      <c r="L3037" t="s">
        <v>1494</v>
      </c>
      <c r="M3037" t="s">
        <v>4249</v>
      </c>
      <c r="N3037" t="s">
        <v>18198</v>
      </c>
      <c r="O3037" t="s">
        <v>29106</v>
      </c>
      <c r="P3037" t="s">
        <v>17586</v>
      </c>
      <c r="Q3037" t="s">
        <v>29107</v>
      </c>
      <c r="R3037" t="s">
        <v>29108</v>
      </c>
      <c r="S3037" t="s">
        <v>29109</v>
      </c>
      <c r="T3037">
        <v>7.4</v>
      </c>
      <c r="U3037">
        <v>266498</v>
      </c>
      <c r="V3037" s="12">
        <f>W3037*1.12725506764114</f>
        <v>45090202.705645598</v>
      </c>
      <c r="W3037" s="3">
        <v>40000000</v>
      </c>
      <c r="X3037" s="13">
        <f>Y3037*1.12725506764114</f>
        <v>107901662.18923834</v>
      </c>
      <c r="Y3037" s="3">
        <v>95720716</v>
      </c>
      <c r="Z3037" s="13">
        <f>AA3037*1.12725506764114</f>
        <v>149722825.19872463</v>
      </c>
      <c r="AA3037" s="3">
        <v>132820716</v>
      </c>
      <c r="AB3037">
        <v>712</v>
      </c>
    </row>
    <row r="3038" spans="1:28" x14ac:dyDescent="0.2">
      <c r="A3038" t="s">
        <v>11578</v>
      </c>
      <c r="B3038" t="s">
        <v>11579</v>
      </c>
      <c r="C3038">
        <v>2006</v>
      </c>
      <c r="D3038" t="s">
        <v>8778</v>
      </c>
      <c r="E3038" t="s">
        <v>44037</v>
      </c>
      <c r="F3038" t="s">
        <v>44031</v>
      </c>
      <c r="G3038" t="s">
        <v>44038</v>
      </c>
      <c r="H3038">
        <v>90</v>
      </c>
      <c r="I3038" t="s">
        <v>4798</v>
      </c>
      <c r="J3038" t="s">
        <v>26</v>
      </c>
      <c r="M3038" t="s">
        <v>2819</v>
      </c>
      <c r="N3038" t="s">
        <v>2819</v>
      </c>
      <c r="O3038" t="s">
        <v>11580</v>
      </c>
      <c r="P3038" t="s">
        <v>11581</v>
      </c>
      <c r="Q3038" t="s">
        <v>11582</v>
      </c>
      <c r="R3038" t="s">
        <v>11583</v>
      </c>
      <c r="S3038" t="s">
        <v>11584</v>
      </c>
      <c r="T3038">
        <v>5.5</v>
      </c>
      <c r="U3038">
        <v>27116</v>
      </c>
      <c r="V3038" s="12">
        <f>W3038*1.28378472222222</f>
        <v>65473020.833333224</v>
      </c>
      <c r="W3038" s="3">
        <v>51000000</v>
      </c>
      <c r="X3038" s="13">
        <f>Y3038*1.28378472222222</f>
        <v>93251301.747187346</v>
      </c>
      <c r="Y3038" s="3">
        <v>72637803</v>
      </c>
      <c r="Z3038" s="13">
        <f>AA3038*1.28378472222222</f>
        <v>149888387.94583309</v>
      </c>
      <c r="AA3038" s="3">
        <v>116755080</v>
      </c>
      <c r="AB3038">
        <v>177</v>
      </c>
    </row>
    <row r="3039" spans="1:28" x14ac:dyDescent="0.2">
      <c r="A3039" t="s">
        <v>5385</v>
      </c>
      <c r="B3039" t="s">
        <v>5386</v>
      </c>
      <c r="C3039">
        <v>2002</v>
      </c>
      <c r="D3039" t="s">
        <v>5026</v>
      </c>
      <c r="E3039" t="s">
        <v>16512</v>
      </c>
      <c r="F3039" t="s">
        <v>44038</v>
      </c>
      <c r="G3039" t="s">
        <v>44033</v>
      </c>
      <c r="H3039">
        <v>98</v>
      </c>
      <c r="I3039" t="s">
        <v>25</v>
      </c>
      <c r="J3039" t="s">
        <v>26</v>
      </c>
      <c r="K3039" t="s">
        <v>51</v>
      </c>
      <c r="M3039" t="s">
        <v>5387</v>
      </c>
      <c r="N3039" t="s">
        <v>3394</v>
      </c>
      <c r="O3039" t="s">
        <v>5388</v>
      </c>
      <c r="P3039" t="s">
        <v>1289</v>
      </c>
      <c r="Q3039" t="s">
        <v>5389</v>
      </c>
      <c r="R3039" t="s">
        <v>5390</v>
      </c>
      <c r="S3039" t="s">
        <v>5391</v>
      </c>
      <c r="T3039">
        <v>5.4</v>
      </c>
      <c r="U3039">
        <v>78085</v>
      </c>
      <c r="V3039" s="12">
        <f>W3039*1.43863813229572</f>
        <v>86318287.937743202</v>
      </c>
      <c r="W3039" s="3">
        <v>60000000</v>
      </c>
      <c r="X3039" s="13">
        <f>Y3039*1.43863813229572</f>
        <v>72720277.434007794</v>
      </c>
      <c r="Y3039" s="3">
        <v>50547998</v>
      </c>
      <c r="Z3039" s="13">
        <f>AA3039*1.43863813229572</f>
        <v>150181769.54003894</v>
      </c>
      <c r="AA3039" s="3">
        <v>104391623</v>
      </c>
      <c r="AB3039">
        <v>216</v>
      </c>
    </row>
    <row r="3040" spans="1:28" hidden="1" x14ac:dyDescent="0.2">
      <c r="A3040" t="s">
        <v>27688</v>
      </c>
      <c r="B3040" t="s">
        <v>27689</v>
      </c>
      <c r="C3040">
        <v>2012</v>
      </c>
      <c r="D3040" s="1">
        <v>41190</v>
      </c>
      <c r="E3040" t="s">
        <v>1045</v>
      </c>
      <c r="F3040" t="s">
        <v>44036</v>
      </c>
      <c r="H3040">
        <v>98</v>
      </c>
      <c r="I3040" t="s">
        <v>25</v>
      </c>
      <c r="J3040" t="s">
        <v>26</v>
      </c>
      <c r="K3040" t="s">
        <v>74</v>
      </c>
      <c r="L3040" t="s">
        <v>64</v>
      </c>
      <c r="M3040" t="s">
        <v>3028</v>
      </c>
      <c r="N3040" t="s">
        <v>27690</v>
      </c>
      <c r="O3040" t="s">
        <v>27691</v>
      </c>
      <c r="P3040" t="s">
        <v>15119</v>
      </c>
      <c r="Q3040" t="s">
        <v>27692</v>
      </c>
      <c r="R3040" t="s">
        <v>27693</v>
      </c>
      <c r="S3040" t="s">
        <v>27694</v>
      </c>
      <c r="T3040">
        <v>5.6</v>
      </c>
      <c r="U3040">
        <v>71500</v>
      </c>
      <c r="W3040"/>
      <c r="X3040"/>
      <c r="Y3040">
        <v>17450535</v>
      </c>
      <c r="Z3040"/>
      <c r="AA3040">
        <v>23812816</v>
      </c>
      <c r="AB3040">
        <v>153</v>
      </c>
    </row>
    <row r="3041" spans="1:28" x14ac:dyDescent="0.2">
      <c r="A3041" t="s">
        <v>37324</v>
      </c>
      <c r="B3041" t="s">
        <v>37325</v>
      </c>
      <c r="C3041">
        <v>2017</v>
      </c>
      <c r="D3041" s="1">
        <v>42890</v>
      </c>
      <c r="E3041" t="s">
        <v>16512</v>
      </c>
      <c r="F3041" t="s">
        <v>44031</v>
      </c>
      <c r="G3041" t="s">
        <v>44033</v>
      </c>
      <c r="H3041">
        <v>124</v>
      </c>
      <c r="I3041" t="s">
        <v>37326</v>
      </c>
      <c r="J3041" t="s">
        <v>26</v>
      </c>
      <c r="K3041" t="s">
        <v>209</v>
      </c>
      <c r="M3041" t="s">
        <v>33708</v>
      </c>
      <c r="N3041" t="s">
        <v>37327</v>
      </c>
      <c r="O3041" t="s">
        <v>37328</v>
      </c>
      <c r="P3041" t="s">
        <v>37329</v>
      </c>
      <c r="Q3041" t="s">
        <v>37330</v>
      </c>
      <c r="R3041" t="s">
        <v>37331</v>
      </c>
      <c r="S3041" t="s">
        <v>37332</v>
      </c>
      <c r="T3041">
        <v>5.9</v>
      </c>
      <c r="U3041">
        <v>99986</v>
      </c>
      <c r="V3041" s="12">
        <f>W3041*1.05585427545692</f>
        <v>105585427.545692</v>
      </c>
      <c r="W3041" s="3">
        <v>100000000</v>
      </c>
      <c r="X3041" s="13">
        <f>Y3041*1.05585427545692</f>
        <v>90132419.504528478</v>
      </c>
      <c r="Y3041" s="3">
        <v>85364450</v>
      </c>
      <c r="Z3041" s="13">
        <f>AA3041*1.05585427545692</f>
        <v>150287383.41073772</v>
      </c>
      <c r="AA3041" s="3">
        <v>142337240</v>
      </c>
      <c r="AB3041">
        <v>524</v>
      </c>
    </row>
    <row r="3042" spans="1:28" x14ac:dyDescent="0.2">
      <c r="A3042" t="s">
        <v>9444</v>
      </c>
      <c r="B3042" t="s">
        <v>9445</v>
      </c>
      <c r="C3042">
        <v>2004</v>
      </c>
      <c r="D3042" t="s">
        <v>9446</v>
      </c>
      <c r="E3042" t="s">
        <v>1045</v>
      </c>
      <c r="F3042" t="s">
        <v>44032</v>
      </c>
      <c r="G3042" t="s">
        <v>44036</v>
      </c>
      <c r="H3042">
        <v>127</v>
      </c>
      <c r="I3042" t="s">
        <v>5685</v>
      </c>
      <c r="J3042" t="s">
        <v>26</v>
      </c>
      <c r="K3042" t="s">
        <v>4487</v>
      </c>
      <c r="M3042" t="s">
        <v>3762</v>
      </c>
      <c r="N3042" t="s">
        <v>9447</v>
      </c>
      <c r="O3042" t="s">
        <v>9448</v>
      </c>
      <c r="P3042" t="s">
        <v>9449</v>
      </c>
      <c r="Q3042" t="s">
        <v>9450</v>
      </c>
      <c r="R3042" t="s">
        <v>9451</v>
      </c>
      <c r="S3042" t="s">
        <v>9452</v>
      </c>
      <c r="T3042">
        <v>7.5</v>
      </c>
      <c r="U3042">
        <v>177052</v>
      </c>
      <c r="V3042" s="12">
        <f>W3042*1.37009528851244</f>
        <v>21921524.616199039</v>
      </c>
      <c r="W3042" s="3">
        <v>16000000</v>
      </c>
      <c r="X3042" s="13">
        <f>Y3042*1.37009528851244</f>
        <v>97966735.881011084</v>
      </c>
      <c r="Y3042" s="3">
        <v>71503593</v>
      </c>
      <c r="Z3042" s="13">
        <f>AA3042*1.37009528851244</f>
        <v>150308949.28025934</v>
      </c>
      <c r="AA3042" s="3">
        <v>109706931</v>
      </c>
      <c r="AB3042">
        <v>881</v>
      </c>
    </row>
    <row r="3043" spans="1:28" x14ac:dyDescent="0.2">
      <c r="A3043" t="s">
        <v>7072</v>
      </c>
      <c r="B3043" t="s">
        <v>7073</v>
      </c>
      <c r="C3043">
        <v>2009</v>
      </c>
      <c r="D3043" t="s">
        <v>7074</v>
      </c>
      <c r="E3043" t="s">
        <v>44037</v>
      </c>
      <c r="F3043" t="s">
        <v>44032</v>
      </c>
      <c r="G3043" t="s">
        <v>44040</v>
      </c>
      <c r="H3043">
        <v>100</v>
      </c>
      <c r="I3043" t="s">
        <v>25</v>
      </c>
      <c r="J3043" t="s">
        <v>26</v>
      </c>
      <c r="K3043" t="s">
        <v>75</v>
      </c>
      <c r="M3043" t="s">
        <v>858</v>
      </c>
      <c r="N3043" t="s">
        <v>7075</v>
      </c>
      <c r="O3043" t="s">
        <v>7076</v>
      </c>
      <c r="P3043" t="s">
        <v>7077</v>
      </c>
      <c r="Q3043" t="s">
        <v>7078</v>
      </c>
      <c r="R3043" t="s">
        <v>7079</v>
      </c>
      <c r="S3043" t="s">
        <v>7080</v>
      </c>
      <c r="T3043">
        <v>7.7</v>
      </c>
      <c r="U3043">
        <v>190867</v>
      </c>
      <c r="V3043" s="12">
        <f>W3043*1.20636999678377</f>
        <v>72382199.807026193</v>
      </c>
      <c r="W3043" s="3">
        <v>60000000</v>
      </c>
      <c r="X3043" s="13">
        <f>Y3043*1.20636999678377</f>
        <v>90823047.836592168</v>
      </c>
      <c r="Y3043" s="3">
        <v>75286229</v>
      </c>
      <c r="Z3043" s="13">
        <f>AA3043*1.20636999678377</f>
        <v>150309885.8509579</v>
      </c>
      <c r="AA3043" s="3">
        <v>124596837</v>
      </c>
      <c r="AB3043">
        <v>384</v>
      </c>
    </row>
    <row r="3044" spans="1:28" x14ac:dyDescent="0.2">
      <c r="A3044" t="s">
        <v>4297</v>
      </c>
      <c r="B3044" t="s">
        <v>4298</v>
      </c>
      <c r="C3044">
        <v>2001</v>
      </c>
      <c r="D3044" t="s">
        <v>942</v>
      </c>
      <c r="E3044" t="s">
        <v>44037</v>
      </c>
      <c r="F3044" t="s">
        <v>44047</v>
      </c>
      <c r="G3044" t="s">
        <v>44031</v>
      </c>
      <c r="H3044">
        <v>82</v>
      </c>
      <c r="I3044" t="s">
        <v>25</v>
      </c>
      <c r="J3044" t="s">
        <v>26</v>
      </c>
      <c r="M3044" t="s">
        <v>4299</v>
      </c>
      <c r="N3044" t="s">
        <v>4300</v>
      </c>
      <c r="O3044" t="s">
        <v>4301</v>
      </c>
      <c r="P3044" t="s">
        <v>4302</v>
      </c>
      <c r="Q3044" t="s">
        <v>4303</v>
      </c>
      <c r="R3044" t="s">
        <v>4304</v>
      </c>
      <c r="S3044" t="s">
        <v>4305</v>
      </c>
      <c r="T3044">
        <v>6</v>
      </c>
      <c r="U3044">
        <v>30154</v>
      </c>
      <c r="V3044" s="12">
        <f>W3044*1.46138339920949</f>
        <v>43841501.976284698</v>
      </c>
      <c r="W3044" s="3">
        <v>30000000</v>
      </c>
      <c r="X3044" s="13">
        <f>Y3044*1.46138339920949</f>
        <v>118278865.8393679</v>
      </c>
      <c r="Y3044" s="3">
        <v>80936232</v>
      </c>
      <c r="Z3044" s="13">
        <f>AA3044*1.46138339920949</f>
        <v>150511582.35288578</v>
      </c>
      <c r="AA3044" s="3">
        <v>102992536</v>
      </c>
      <c r="AB3044">
        <v>129</v>
      </c>
    </row>
    <row r="3045" spans="1:28" x14ac:dyDescent="0.2">
      <c r="A3045" t="s">
        <v>24901</v>
      </c>
      <c r="B3045" t="s">
        <v>24902</v>
      </c>
      <c r="C3045">
        <v>2010</v>
      </c>
      <c r="D3045" t="s">
        <v>19049</v>
      </c>
      <c r="E3045" t="s">
        <v>16512</v>
      </c>
      <c r="F3045" t="s">
        <v>44031</v>
      </c>
      <c r="G3045" t="s">
        <v>44033</v>
      </c>
      <c r="H3045">
        <v>107</v>
      </c>
      <c r="I3045" t="s">
        <v>25</v>
      </c>
      <c r="J3045" t="s">
        <v>26</v>
      </c>
      <c r="K3045" t="s">
        <v>308</v>
      </c>
      <c r="L3045" t="s">
        <v>75</v>
      </c>
      <c r="M3045" t="s">
        <v>9358</v>
      </c>
      <c r="N3045" t="s">
        <v>24903</v>
      </c>
      <c r="O3045" t="s">
        <v>24904</v>
      </c>
      <c r="P3045" t="s">
        <v>3578</v>
      </c>
      <c r="Q3045" t="s">
        <v>24905</v>
      </c>
      <c r="R3045" t="s">
        <v>24906</v>
      </c>
      <c r="S3045" t="s">
        <v>24907</v>
      </c>
      <c r="T3045">
        <v>6.4</v>
      </c>
      <c r="U3045">
        <v>208732</v>
      </c>
      <c r="V3045" s="12">
        <f>W3045*1.18690152988223</f>
        <v>47476061.195289202</v>
      </c>
      <c r="W3045" s="3">
        <v>40000000</v>
      </c>
      <c r="X3045" s="13">
        <f>Y3045*1.18690152988223</f>
        <v>61719696.14212852</v>
      </c>
      <c r="Y3045" s="3">
        <v>52000688</v>
      </c>
      <c r="Z3045" s="13">
        <f>AA3045*1.18690152988223</f>
        <v>151013170.53687102</v>
      </c>
      <c r="AA3045" s="3">
        <v>127233108</v>
      </c>
      <c r="AB3045">
        <v>679</v>
      </c>
    </row>
    <row r="3046" spans="1:28" x14ac:dyDescent="0.2">
      <c r="A3046" t="s">
        <v>6889</v>
      </c>
      <c r="B3046" t="s">
        <v>6890</v>
      </c>
      <c r="C3046">
        <v>2003</v>
      </c>
      <c r="D3046" t="s">
        <v>3745</v>
      </c>
      <c r="E3046" t="s">
        <v>3496</v>
      </c>
      <c r="H3046">
        <v>98</v>
      </c>
      <c r="I3046" t="s">
        <v>25</v>
      </c>
      <c r="J3046" t="s">
        <v>26</v>
      </c>
      <c r="M3046" t="s">
        <v>6891</v>
      </c>
      <c r="N3046" t="s">
        <v>6892</v>
      </c>
      <c r="O3046" t="s">
        <v>6893</v>
      </c>
      <c r="P3046" t="s">
        <v>6894</v>
      </c>
      <c r="Q3046" t="s">
        <v>6895</v>
      </c>
      <c r="R3046" t="s">
        <v>6896</v>
      </c>
      <c r="S3046" t="s">
        <v>6897</v>
      </c>
      <c r="T3046">
        <v>6.2</v>
      </c>
      <c r="U3046">
        <v>128106</v>
      </c>
      <c r="V3046" s="12">
        <f>W3046*1.40658152173913</f>
        <v>13362524.456521735</v>
      </c>
      <c r="W3046" s="3">
        <v>9500000</v>
      </c>
      <c r="X3046" s="13">
        <f>Y3046*1.40658152173913</f>
        <v>113330601.09894018</v>
      </c>
      <c r="Y3046" s="3">
        <v>80571655</v>
      </c>
      <c r="Z3046" s="13">
        <f>AA3046*1.40658152173913</f>
        <v>151014401.19667387</v>
      </c>
      <c r="AA3046" s="3">
        <v>107362708</v>
      </c>
      <c r="AB3046">
        <v>748</v>
      </c>
    </row>
    <row r="3047" spans="1:28" hidden="1" x14ac:dyDescent="0.2">
      <c r="A3047" t="s">
        <v>27739</v>
      </c>
      <c r="B3047" t="s">
        <v>27740</v>
      </c>
      <c r="C3047">
        <v>2012</v>
      </c>
      <c r="D3047" t="s">
        <v>27741</v>
      </c>
      <c r="E3047" t="s">
        <v>44041</v>
      </c>
      <c r="F3047" t="s">
        <v>44032</v>
      </c>
      <c r="G3047" t="s">
        <v>44046</v>
      </c>
      <c r="H3047">
        <v>106</v>
      </c>
      <c r="I3047" t="s">
        <v>1220</v>
      </c>
      <c r="J3047" t="s">
        <v>26</v>
      </c>
      <c r="M3047" t="s">
        <v>19835</v>
      </c>
      <c r="N3047" t="s">
        <v>19835</v>
      </c>
      <c r="O3047" t="s">
        <v>27742</v>
      </c>
      <c r="P3047" t="s">
        <v>6894</v>
      </c>
      <c r="Q3047" t="s">
        <v>27743</v>
      </c>
      <c r="R3047" t="s">
        <v>27744</v>
      </c>
      <c r="S3047" t="s">
        <v>27745</v>
      </c>
      <c r="T3047">
        <v>5.9</v>
      </c>
      <c r="U3047">
        <v>38435</v>
      </c>
      <c r="W3047" t="s">
        <v>14930</v>
      </c>
      <c r="X3047"/>
      <c r="Y3047"/>
      <c r="Z3047"/>
      <c r="AA3047">
        <v>7462847</v>
      </c>
      <c r="AB3047">
        <v>216</v>
      </c>
    </row>
    <row r="3048" spans="1:28" x14ac:dyDescent="0.2">
      <c r="A3048" t="s">
        <v>30101</v>
      </c>
      <c r="B3048" t="s">
        <v>30102</v>
      </c>
      <c r="C3048">
        <v>2014</v>
      </c>
      <c r="D3048" t="s">
        <v>30103</v>
      </c>
      <c r="E3048" t="s">
        <v>16512</v>
      </c>
      <c r="F3048" t="s">
        <v>44038</v>
      </c>
      <c r="G3048" t="s">
        <v>44044</v>
      </c>
      <c r="H3048">
        <v>104</v>
      </c>
      <c r="I3048" t="s">
        <v>25</v>
      </c>
      <c r="J3048" t="s">
        <v>26</v>
      </c>
      <c r="K3048" t="s">
        <v>308</v>
      </c>
      <c r="M3048" t="s">
        <v>3669</v>
      </c>
      <c r="N3048" t="s">
        <v>30104</v>
      </c>
      <c r="O3048" t="s">
        <v>30105</v>
      </c>
      <c r="P3048" t="s">
        <v>30106</v>
      </c>
      <c r="Q3048" t="s">
        <v>30107</v>
      </c>
      <c r="R3048" t="s">
        <v>30108</v>
      </c>
      <c r="S3048" t="s">
        <v>30109</v>
      </c>
      <c r="T3048">
        <v>6.4</v>
      </c>
      <c r="U3048">
        <v>125969</v>
      </c>
      <c r="V3048" s="12">
        <f>W3048*1.09324733035956</f>
        <v>18585204.616112519</v>
      </c>
      <c r="W3048" s="3">
        <v>17000000</v>
      </c>
      <c r="X3048" s="13">
        <f>Y3048*1.09324733035956</f>
        <v>90073493.721757844</v>
      </c>
      <c r="Y3048" s="3">
        <v>82390774</v>
      </c>
      <c r="Z3048" s="13">
        <f>AA3048*1.09324733035956</f>
        <v>151114058.66983101</v>
      </c>
      <c r="AA3048" s="3">
        <v>138224951</v>
      </c>
      <c r="AB3048">
        <v>177</v>
      </c>
    </row>
    <row r="3049" spans="1:28" hidden="1" x14ac:dyDescent="0.2">
      <c r="A3049" t="s">
        <v>27754</v>
      </c>
      <c r="B3049" t="s">
        <v>27755</v>
      </c>
      <c r="C3049">
        <v>2013</v>
      </c>
      <c r="D3049" s="1">
        <v>41792</v>
      </c>
      <c r="E3049" t="s">
        <v>16512</v>
      </c>
      <c r="F3049" t="s">
        <v>44042</v>
      </c>
      <c r="H3049">
        <v>89</v>
      </c>
      <c r="I3049" t="s">
        <v>27756</v>
      </c>
      <c r="J3049" t="s">
        <v>26</v>
      </c>
      <c r="M3049" t="s">
        <v>27757</v>
      </c>
      <c r="N3049" t="s">
        <v>27758</v>
      </c>
      <c r="O3049" t="s">
        <v>27759</v>
      </c>
      <c r="P3049" t="s">
        <v>500</v>
      </c>
      <c r="Q3049" t="s">
        <v>27760</v>
      </c>
      <c r="R3049" t="s">
        <v>27761</v>
      </c>
      <c r="S3049" t="s">
        <v>27762</v>
      </c>
      <c r="T3049">
        <v>5.6</v>
      </c>
      <c r="U3049">
        <v>19019</v>
      </c>
      <c r="W3049"/>
      <c r="X3049"/>
      <c r="Y3049"/>
      <c r="Z3049"/>
      <c r="AA3049">
        <v>383488</v>
      </c>
      <c r="AB3049">
        <v>76</v>
      </c>
    </row>
    <row r="3050" spans="1:28" x14ac:dyDescent="0.2">
      <c r="A3050" t="s">
        <v>37431</v>
      </c>
      <c r="B3050" t="s">
        <v>37432</v>
      </c>
      <c r="C3050">
        <v>2016</v>
      </c>
      <c r="D3050" t="s">
        <v>36827</v>
      </c>
      <c r="E3050" t="s">
        <v>44035</v>
      </c>
      <c r="F3050" t="s">
        <v>44032</v>
      </c>
      <c r="H3050">
        <v>118</v>
      </c>
      <c r="I3050" t="s">
        <v>13915</v>
      </c>
      <c r="J3050" t="s">
        <v>26</v>
      </c>
      <c r="K3050" t="s">
        <v>944</v>
      </c>
      <c r="L3050" t="s">
        <v>12764</v>
      </c>
      <c r="M3050" t="s">
        <v>37433</v>
      </c>
      <c r="N3050" t="s">
        <v>37434</v>
      </c>
      <c r="O3050" t="s">
        <v>37435</v>
      </c>
      <c r="P3050" t="s">
        <v>37436</v>
      </c>
      <c r="Q3050" t="s">
        <v>37437</v>
      </c>
      <c r="R3050" t="s">
        <v>37438</v>
      </c>
      <c r="S3050" t="s">
        <v>37439</v>
      </c>
      <c r="T3050">
        <v>8</v>
      </c>
      <c r="U3050">
        <v>206737</v>
      </c>
      <c r="V3050" s="12">
        <f>W3050*1.07834771485832</f>
        <v>12940172.578299841</v>
      </c>
      <c r="W3050" s="3">
        <v>12000000</v>
      </c>
      <c r="X3050" s="13">
        <f>Y3050*1.07834771485832</f>
        <v>55792529.976021707</v>
      </c>
      <c r="Y3050" s="3">
        <v>51738905</v>
      </c>
      <c r="Z3050" s="13">
        <f>AA3050*1.07834771485832</f>
        <v>151306125.27387998</v>
      </c>
      <c r="AA3050" s="3">
        <v>140312928</v>
      </c>
      <c r="AB3050">
        <v>554</v>
      </c>
    </row>
    <row r="3051" spans="1:28" hidden="1" x14ac:dyDescent="0.2">
      <c r="A3051" t="s">
        <v>30868</v>
      </c>
      <c r="B3051" t="s">
        <v>30869</v>
      </c>
      <c r="C3051">
        <v>2013</v>
      </c>
      <c r="D3051" t="s">
        <v>30870</v>
      </c>
      <c r="E3051" t="s">
        <v>44037</v>
      </c>
      <c r="F3051" t="s">
        <v>44051</v>
      </c>
      <c r="G3051" t="s">
        <v>44032</v>
      </c>
      <c r="H3051">
        <v>126</v>
      </c>
      <c r="I3051" t="s">
        <v>2213</v>
      </c>
      <c r="J3051" t="s">
        <v>26</v>
      </c>
      <c r="K3051" t="s">
        <v>934</v>
      </c>
      <c r="L3051" t="s">
        <v>307</v>
      </c>
      <c r="M3051" t="s">
        <v>3107</v>
      </c>
      <c r="N3051" t="s">
        <v>30871</v>
      </c>
      <c r="O3051" t="s">
        <v>30872</v>
      </c>
      <c r="P3051" t="s">
        <v>17883</v>
      </c>
      <c r="Q3051" t="s">
        <v>30873</v>
      </c>
      <c r="R3051" t="s">
        <v>30874</v>
      </c>
      <c r="S3051" t="s">
        <v>30875</v>
      </c>
      <c r="T3051">
        <v>7.8</v>
      </c>
      <c r="U3051">
        <v>70175</v>
      </c>
      <c r="V3051" s="12">
        <f>W3051*1.11098185502045</f>
        <v>33329455.650613498</v>
      </c>
      <c r="W3051" s="3">
        <v>30000000</v>
      </c>
      <c r="X3051" s="13">
        <f>Y3051*1.11098185502045</f>
        <v>5787748.8522774363</v>
      </c>
      <c r="Y3051" s="3">
        <v>5209580</v>
      </c>
      <c r="Z3051" s="13">
        <f>AA3051*1.11098185502045</f>
        <v>151598162.46096858</v>
      </c>
      <c r="AA3051" s="3">
        <v>136454220</v>
      </c>
      <c r="AB3051">
        <v>159</v>
      </c>
    </row>
    <row r="3052" spans="1:28" x14ac:dyDescent="0.2">
      <c r="A3052" t="s">
        <v>28140</v>
      </c>
      <c r="B3052" t="s">
        <v>28141</v>
      </c>
      <c r="C3052">
        <v>2016</v>
      </c>
      <c r="D3052" t="s">
        <v>28142</v>
      </c>
      <c r="E3052" t="s">
        <v>44037</v>
      </c>
      <c r="F3052" t="s">
        <v>44031</v>
      </c>
      <c r="G3052" t="s">
        <v>44038</v>
      </c>
      <c r="H3052">
        <v>89</v>
      </c>
      <c r="I3052" t="s">
        <v>433</v>
      </c>
      <c r="J3052" t="s">
        <v>26</v>
      </c>
      <c r="M3052" t="s">
        <v>27202</v>
      </c>
      <c r="N3052" t="s">
        <v>28143</v>
      </c>
      <c r="O3052" t="s">
        <v>28144</v>
      </c>
      <c r="P3052" t="s">
        <v>28145</v>
      </c>
      <c r="Q3052" t="s">
        <v>28146</v>
      </c>
      <c r="R3052" t="s">
        <v>28147</v>
      </c>
      <c r="S3052" t="s">
        <v>28148</v>
      </c>
      <c r="T3052">
        <v>6.1</v>
      </c>
      <c r="U3052">
        <v>171982</v>
      </c>
      <c r="V3052" s="12">
        <f>W3052*1.07834771485832</f>
        <v>20488606.58230808</v>
      </c>
      <c r="W3052" s="3">
        <v>19000000</v>
      </c>
      <c r="X3052" s="13">
        <f>Y3052*1.07834771485832</f>
        <v>105339136.27246739</v>
      </c>
      <c r="Y3052" s="3">
        <v>97685686</v>
      </c>
      <c r="Z3052" s="13">
        <f>AA3052*1.07834771485832</f>
        <v>151729262.4471041</v>
      </c>
      <c r="AA3052" s="3">
        <v>140705322</v>
      </c>
      <c r="AB3052">
        <v>553</v>
      </c>
    </row>
    <row r="3053" spans="1:28" x14ac:dyDescent="0.2">
      <c r="A3053" t="s">
        <v>25856</v>
      </c>
      <c r="B3053" t="s">
        <v>25857</v>
      </c>
      <c r="C3053">
        <v>2011</v>
      </c>
      <c r="D3053" t="s">
        <v>11339</v>
      </c>
      <c r="E3053" t="s">
        <v>16512</v>
      </c>
      <c r="F3053" t="s">
        <v>44031</v>
      </c>
      <c r="G3053" t="s">
        <v>44034</v>
      </c>
      <c r="H3053">
        <v>110</v>
      </c>
      <c r="I3053" t="s">
        <v>25858</v>
      </c>
      <c r="J3053" t="s">
        <v>26</v>
      </c>
      <c r="M3053" t="s">
        <v>167</v>
      </c>
      <c r="N3053" t="s">
        <v>25859</v>
      </c>
      <c r="O3053" t="s">
        <v>25860</v>
      </c>
      <c r="P3053" t="s">
        <v>16661</v>
      </c>
      <c r="Q3053" t="s">
        <v>25861</v>
      </c>
      <c r="R3053" t="s">
        <v>25862</v>
      </c>
      <c r="S3053" t="s">
        <v>25863</v>
      </c>
      <c r="T3053">
        <v>5.7</v>
      </c>
      <c r="U3053">
        <v>101840</v>
      </c>
      <c r="V3053" s="13">
        <v>5000000</v>
      </c>
      <c r="W3053" s="3">
        <v>75000000</v>
      </c>
      <c r="X3053" s="13">
        <f>Y3053*1.1505830469594</f>
        <v>23442535.880945545</v>
      </c>
      <c r="Y3053" s="3">
        <v>20374484</v>
      </c>
      <c r="Z3053" s="13">
        <f>AA3053*1.1505830469594</f>
        <v>152192778.83570242</v>
      </c>
      <c r="AA3053" s="3">
        <v>132274484</v>
      </c>
      <c r="AB3053">
        <v>297</v>
      </c>
    </row>
    <row r="3054" spans="1:28" hidden="1" x14ac:dyDescent="0.2">
      <c r="A3054" t="s">
        <v>27794</v>
      </c>
      <c r="B3054" t="s">
        <v>27795</v>
      </c>
      <c r="C3054">
        <v>2011</v>
      </c>
      <c r="D3054" s="1">
        <v>40970</v>
      </c>
      <c r="E3054" t="s">
        <v>44041</v>
      </c>
      <c r="F3054" t="s">
        <v>44032</v>
      </c>
      <c r="H3054">
        <v>127</v>
      </c>
      <c r="I3054" t="s">
        <v>817</v>
      </c>
      <c r="J3054" t="s">
        <v>27</v>
      </c>
      <c r="K3054" t="s">
        <v>64</v>
      </c>
      <c r="L3054" t="s">
        <v>1419</v>
      </c>
      <c r="M3054" t="s">
        <v>27796</v>
      </c>
      <c r="N3054" t="s">
        <v>27797</v>
      </c>
      <c r="O3054" t="s">
        <v>27798</v>
      </c>
      <c r="P3054" t="s">
        <v>27799</v>
      </c>
      <c r="Q3054" t="s">
        <v>27800</v>
      </c>
      <c r="R3054" t="s">
        <v>27801</v>
      </c>
      <c r="S3054" t="s">
        <v>27802</v>
      </c>
      <c r="T3054">
        <v>7.3</v>
      </c>
      <c r="U3054">
        <v>13151</v>
      </c>
      <c r="W3054"/>
      <c r="X3054"/>
      <c r="Y3054">
        <v>211440</v>
      </c>
      <c r="Z3054"/>
      <c r="AA3054">
        <v>20601245</v>
      </c>
      <c r="AB3054">
        <v>34</v>
      </c>
    </row>
    <row r="3055" spans="1:28" hidden="1" x14ac:dyDescent="0.2">
      <c r="A3055" t="s">
        <v>27803</v>
      </c>
      <c r="B3055" t="s">
        <v>27804</v>
      </c>
      <c r="C3055">
        <v>2014</v>
      </c>
      <c r="D3055" s="1">
        <v>42067</v>
      </c>
      <c r="E3055" t="s">
        <v>44041</v>
      </c>
      <c r="F3055" t="s">
        <v>44032</v>
      </c>
      <c r="G3055" t="s">
        <v>44042</v>
      </c>
      <c r="H3055">
        <v>93</v>
      </c>
      <c r="I3055" t="s">
        <v>25</v>
      </c>
      <c r="J3055" t="s">
        <v>26</v>
      </c>
      <c r="M3055" t="s">
        <v>27805</v>
      </c>
      <c r="N3055" t="s">
        <v>27806</v>
      </c>
      <c r="O3055" t="s">
        <v>27807</v>
      </c>
      <c r="P3055" t="s">
        <v>19632</v>
      </c>
      <c r="Q3055" t="s">
        <v>27808</v>
      </c>
      <c r="R3055" t="s">
        <v>27809</v>
      </c>
      <c r="S3055" t="s">
        <v>27810</v>
      </c>
      <c r="T3055">
        <v>6.1</v>
      </c>
      <c r="U3055">
        <v>10863</v>
      </c>
      <c r="W3055">
        <v>5000000</v>
      </c>
      <c r="X3055"/>
      <c r="Y3055"/>
      <c r="Z3055"/>
      <c r="AA3055">
        <v>288591</v>
      </c>
      <c r="AB3055">
        <v>62</v>
      </c>
    </row>
    <row r="3056" spans="1:28" x14ac:dyDescent="0.2">
      <c r="A3056" t="s">
        <v>3760</v>
      </c>
      <c r="B3056" t="s">
        <v>3761</v>
      </c>
      <c r="C3056">
        <v>2002</v>
      </c>
      <c r="D3056" s="1">
        <v>37804</v>
      </c>
      <c r="E3056" t="s">
        <v>1045</v>
      </c>
      <c r="F3056" t="s">
        <v>44032</v>
      </c>
      <c r="H3056">
        <v>125</v>
      </c>
      <c r="I3056" t="s">
        <v>25</v>
      </c>
      <c r="J3056" t="s">
        <v>26</v>
      </c>
      <c r="M3056" t="s">
        <v>3762</v>
      </c>
      <c r="N3056" t="s">
        <v>3763</v>
      </c>
      <c r="O3056" t="s">
        <v>3764</v>
      </c>
      <c r="P3056" t="s">
        <v>3765</v>
      </c>
      <c r="Q3056" t="s">
        <v>3766</v>
      </c>
      <c r="R3056" t="s">
        <v>3767</v>
      </c>
      <c r="S3056" t="s">
        <v>3768</v>
      </c>
      <c r="T3056">
        <v>7.1</v>
      </c>
      <c r="U3056">
        <v>121177</v>
      </c>
      <c r="V3056" s="12">
        <f>W3056*1.43863813229572</f>
        <v>43159143.968871601</v>
      </c>
      <c r="W3056" s="3">
        <v>30000000</v>
      </c>
      <c r="X3056" s="13">
        <f>Y3056*1.43863813229572</f>
        <v>93534909.698482499</v>
      </c>
      <c r="Y3056" s="3">
        <v>65016287</v>
      </c>
      <c r="Z3056" s="13">
        <f>AA3056*1.43863813229572</f>
        <v>152257627.97618678</v>
      </c>
      <c r="AA3056" s="3">
        <v>105834556</v>
      </c>
      <c r="AB3056">
        <v>636</v>
      </c>
    </row>
    <row r="3057" spans="1:28" x14ac:dyDescent="0.2">
      <c r="A3057" t="s">
        <v>20440</v>
      </c>
      <c r="B3057" t="s">
        <v>20441</v>
      </c>
      <c r="C3057">
        <v>2011</v>
      </c>
      <c r="D3057" t="s">
        <v>17171</v>
      </c>
      <c r="E3057" t="s">
        <v>16512</v>
      </c>
      <c r="F3057" t="s">
        <v>44034</v>
      </c>
      <c r="G3057" t="s">
        <v>44042</v>
      </c>
      <c r="H3057">
        <v>96</v>
      </c>
      <c r="I3057" t="s">
        <v>4309</v>
      </c>
      <c r="J3057" t="s">
        <v>26</v>
      </c>
      <c r="K3057" t="s">
        <v>1419</v>
      </c>
      <c r="M3057" t="s">
        <v>15174</v>
      </c>
      <c r="N3057" t="s">
        <v>20442</v>
      </c>
      <c r="O3057" t="s">
        <v>20443</v>
      </c>
      <c r="P3057" t="s">
        <v>1391</v>
      </c>
      <c r="Q3057" t="s">
        <v>20444</v>
      </c>
      <c r="R3057" t="s">
        <v>20445</v>
      </c>
      <c r="S3057" t="s">
        <v>20446</v>
      </c>
      <c r="T3057">
        <v>4.3</v>
      </c>
      <c r="U3057">
        <v>109111</v>
      </c>
      <c r="V3057" s="12">
        <f>W3057*1.1505830469594</f>
        <v>65583233.676685803</v>
      </c>
      <c r="W3057" s="3">
        <v>57000000</v>
      </c>
      <c r="X3057" s="13">
        <f>Y3057*1.1505830469594</f>
        <v>59570288.974442072</v>
      </c>
      <c r="Y3057" s="3">
        <v>51774002</v>
      </c>
      <c r="Z3057" s="13">
        <f>AA3057*1.1505830469594</f>
        <v>152525810.49631262</v>
      </c>
      <c r="AA3057" s="3">
        <v>132563930</v>
      </c>
      <c r="AB3057">
        <v>365</v>
      </c>
    </row>
    <row r="3058" spans="1:28" x14ac:dyDescent="0.2">
      <c r="A3058" t="s">
        <v>22274</v>
      </c>
      <c r="B3058" t="s">
        <v>22275</v>
      </c>
      <c r="C3058">
        <v>2013</v>
      </c>
      <c r="D3058" t="s">
        <v>22276</v>
      </c>
      <c r="E3058" t="s">
        <v>16512</v>
      </c>
      <c r="F3058" t="s">
        <v>44042</v>
      </c>
      <c r="H3058">
        <v>115</v>
      </c>
      <c r="I3058" t="s">
        <v>25</v>
      </c>
      <c r="J3058" t="s">
        <v>26</v>
      </c>
      <c r="K3058" t="s">
        <v>307</v>
      </c>
      <c r="L3058" t="s">
        <v>361</v>
      </c>
      <c r="M3058" t="s">
        <v>7583</v>
      </c>
      <c r="N3058" t="s">
        <v>22277</v>
      </c>
      <c r="O3058" t="s">
        <v>22278</v>
      </c>
      <c r="P3058" t="s">
        <v>312</v>
      </c>
      <c r="Q3058" t="s">
        <v>22279</v>
      </c>
      <c r="R3058" t="s">
        <v>22280</v>
      </c>
      <c r="S3058" t="s">
        <v>22281</v>
      </c>
      <c r="T3058">
        <v>6.7</v>
      </c>
      <c r="U3058">
        <v>223688</v>
      </c>
      <c r="V3058" s="12">
        <f>W3058*1.11098185502045</f>
        <v>55549092.751022503</v>
      </c>
      <c r="W3058" s="3">
        <v>50000000</v>
      </c>
      <c r="X3058" s="13">
        <f>Y3058*1.11098185502045</f>
        <v>27925601.023429107</v>
      </c>
      <c r="Y3058" s="3">
        <v>25135965</v>
      </c>
      <c r="Z3058" s="13">
        <f>AA3058*1.11098185502045</f>
        <v>152569250.59178671</v>
      </c>
      <c r="AA3058" s="3">
        <v>137328301</v>
      </c>
      <c r="AB3058">
        <v>339</v>
      </c>
    </row>
    <row r="3059" spans="1:28" x14ac:dyDescent="0.2">
      <c r="A3059" t="s">
        <v>11594</v>
      </c>
      <c r="B3059" t="s">
        <v>11595</v>
      </c>
      <c r="C3059">
        <v>2006</v>
      </c>
      <c r="D3059" t="s">
        <v>9994</v>
      </c>
      <c r="E3059" t="s">
        <v>3496</v>
      </c>
      <c r="F3059" t="s">
        <v>44042</v>
      </c>
      <c r="H3059">
        <v>93</v>
      </c>
      <c r="I3059" t="s">
        <v>25</v>
      </c>
      <c r="J3059" t="s">
        <v>26</v>
      </c>
      <c r="M3059" t="s">
        <v>1578</v>
      </c>
      <c r="N3059" t="s">
        <v>1579</v>
      </c>
      <c r="O3059" t="s">
        <v>11596</v>
      </c>
      <c r="P3059" t="s">
        <v>11597</v>
      </c>
      <c r="Q3059" t="s">
        <v>11597</v>
      </c>
      <c r="R3059" t="s">
        <v>11598</v>
      </c>
      <c r="S3059" t="s">
        <v>11599</v>
      </c>
      <c r="T3059">
        <v>5.8</v>
      </c>
      <c r="U3059">
        <v>128313</v>
      </c>
      <c r="V3059" s="12">
        <f>W3059*1.28378472222222</f>
        <v>32094618.0555555</v>
      </c>
      <c r="W3059" s="3">
        <v>25000000</v>
      </c>
      <c r="X3059" s="13">
        <f>Y3059*1.28378472222222</f>
        <v>69450251.375798494</v>
      </c>
      <c r="Y3059" s="3">
        <v>54098051</v>
      </c>
      <c r="Z3059" s="13">
        <f>AA3059*1.28378472222222</f>
        <v>152629514.81444418</v>
      </c>
      <c r="AA3059" s="3">
        <v>118890272</v>
      </c>
      <c r="AB3059">
        <v>593</v>
      </c>
    </row>
    <row r="3060" spans="1:28" x14ac:dyDescent="0.2">
      <c r="A3060" t="s">
        <v>409</v>
      </c>
      <c r="B3060" t="s">
        <v>410</v>
      </c>
      <c r="C3060">
        <v>2001</v>
      </c>
      <c r="D3060" t="s">
        <v>411</v>
      </c>
      <c r="E3060" t="s">
        <v>44041</v>
      </c>
      <c r="F3060" t="s">
        <v>44032</v>
      </c>
      <c r="G3060" t="s">
        <v>44042</v>
      </c>
      <c r="H3060">
        <v>122</v>
      </c>
      <c r="I3060" t="s">
        <v>25</v>
      </c>
      <c r="J3060" t="s">
        <v>26</v>
      </c>
      <c r="K3060" t="s">
        <v>75</v>
      </c>
      <c r="L3060" t="s">
        <v>308</v>
      </c>
      <c r="M3060" t="s">
        <v>413</v>
      </c>
      <c r="N3060" t="s">
        <v>414</v>
      </c>
      <c r="O3060" t="s">
        <v>415</v>
      </c>
      <c r="P3060" t="s">
        <v>416</v>
      </c>
      <c r="Q3060" t="s">
        <v>417</v>
      </c>
      <c r="R3060" t="s">
        <v>418</v>
      </c>
      <c r="S3060" t="s">
        <v>419</v>
      </c>
      <c r="T3060">
        <v>7.7</v>
      </c>
      <c r="U3060">
        <v>381509</v>
      </c>
      <c r="V3060" s="12">
        <f>W3060*1.46138339920949</f>
        <v>65762252.964427054</v>
      </c>
      <c r="W3060" s="3">
        <v>45000000</v>
      </c>
      <c r="X3060" s="13">
        <f>Y3060*1.46138339920949</f>
        <v>111988596.73956551</v>
      </c>
      <c r="Y3060" s="3">
        <v>76631907</v>
      </c>
      <c r="Z3060" s="13">
        <f>AA3060*1.46138339920949</f>
        <v>153264385.87782648</v>
      </c>
      <c r="AA3060" s="3">
        <v>104876233</v>
      </c>
      <c r="AB3060">
        <v>712</v>
      </c>
    </row>
    <row r="3061" spans="1:28" x14ac:dyDescent="0.2">
      <c r="A3061" t="s">
        <v>18996</v>
      </c>
      <c r="B3061" t="s">
        <v>18997</v>
      </c>
      <c r="C3061">
        <v>2010</v>
      </c>
      <c r="D3061" s="1">
        <v>40636</v>
      </c>
      <c r="E3061" t="s">
        <v>44035</v>
      </c>
      <c r="F3061" t="s">
        <v>44032</v>
      </c>
      <c r="G3061" t="s">
        <v>44050</v>
      </c>
      <c r="H3061">
        <v>116</v>
      </c>
      <c r="I3061" t="s">
        <v>25</v>
      </c>
      <c r="J3061" t="s">
        <v>26</v>
      </c>
      <c r="M3061" t="s">
        <v>8238</v>
      </c>
      <c r="N3061" t="s">
        <v>18998</v>
      </c>
      <c r="O3061" t="s">
        <v>18999</v>
      </c>
      <c r="P3061" t="s">
        <v>333</v>
      </c>
      <c r="Q3061" t="s">
        <v>19000</v>
      </c>
      <c r="R3061" t="s">
        <v>127</v>
      </c>
      <c r="S3061" t="s">
        <v>128</v>
      </c>
      <c r="T3061">
        <v>7.8</v>
      </c>
      <c r="U3061">
        <v>334145</v>
      </c>
      <c r="V3061" s="12">
        <f>W3061*1.18690152988223</f>
        <v>29672538.24705575</v>
      </c>
      <c r="W3061" s="3">
        <v>25000000</v>
      </c>
      <c r="X3061" s="13">
        <f>Y3061*1.18690152988223</f>
        <v>111114171.20509849</v>
      </c>
      <c r="Y3061" s="3">
        <v>93617009</v>
      </c>
      <c r="Z3061" s="13">
        <f>AA3061*1.18690152988223</f>
        <v>153336840.06291476</v>
      </c>
      <c r="AA3061" s="3">
        <v>129190869</v>
      </c>
      <c r="AB3061">
        <v>447</v>
      </c>
    </row>
    <row r="3062" spans="1:28" x14ac:dyDescent="0.2">
      <c r="A3062" t="s">
        <v>27681</v>
      </c>
      <c r="B3062" t="s">
        <v>27682</v>
      </c>
      <c r="C3062">
        <v>2011</v>
      </c>
      <c r="D3062" s="1">
        <v>40798</v>
      </c>
      <c r="E3062" t="s">
        <v>1045</v>
      </c>
      <c r="F3062" t="s">
        <v>44032</v>
      </c>
      <c r="G3062" t="s">
        <v>44036</v>
      </c>
      <c r="H3062">
        <v>100</v>
      </c>
      <c r="I3062" t="s">
        <v>27683</v>
      </c>
      <c r="J3062" t="s">
        <v>26</v>
      </c>
      <c r="K3062" t="s">
        <v>27</v>
      </c>
      <c r="M3062" t="s">
        <v>14447</v>
      </c>
      <c r="N3062" t="s">
        <v>14447</v>
      </c>
      <c r="O3062" t="s">
        <v>27684</v>
      </c>
      <c r="P3062" t="s">
        <v>14450</v>
      </c>
      <c r="Q3062" t="s">
        <v>27685</v>
      </c>
      <c r="R3062" t="s">
        <v>27686</v>
      </c>
      <c r="S3062" t="s">
        <v>27687</v>
      </c>
      <c r="T3062">
        <v>7.9</v>
      </c>
      <c r="U3062">
        <v>227320</v>
      </c>
      <c r="V3062" s="12">
        <f>W3062*1.1505830469594</f>
        <v>17258745.704391003</v>
      </c>
      <c r="W3062" s="3">
        <v>15000000</v>
      </c>
      <c r="X3062" s="13">
        <f>Y3062*1.1505830469594</f>
        <v>51398479.988361388</v>
      </c>
      <c r="Y3062" s="3">
        <v>44671682</v>
      </c>
      <c r="Z3062" s="13">
        <f>AA3062*1.1505830469594</f>
        <v>153525582.02097487</v>
      </c>
      <c r="AA3062" s="3">
        <v>133432856</v>
      </c>
      <c r="AB3062">
        <v>664</v>
      </c>
    </row>
    <row r="3063" spans="1:28" x14ac:dyDescent="0.2">
      <c r="A3063" t="s">
        <v>27113</v>
      </c>
      <c r="B3063" t="s">
        <v>27114</v>
      </c>
      <c r="C3063">
        <v>2017</v>
      </c>
      <c r="D3063" t="s">
        <v>27115</v>
      </c>
      <c r="E3063" t="s">
        <v>16512</v>
      </c>
      <c r="F3063" t="s">
        <v>44042</v>
      </c>
      <c r="H3063">
        <v>113</v>
      </c>
      <c r="I3063" t="s">
        <v>27116</v>
      </c>
      <c r="J3063" t="s">
        <v>26</v>
      </c>
      <c r="K3063" t="s">
        <v>209</v>
      </c>
      <c r="M3063" t="s">
        <v>1495</v>
      </c>
      <c r="N3063" t="s">
        <v>27117</v>
      </c>
      <c r="O3063" t="s">
        <v>27118</v>
      </c>
      <c r="P3063" t="s">
        <v>27119</v>
      </c>
      <c r="Q3063" t="s">
        <v>27120</v>
      </c>
      <c r="R3063" t="s">
        <v>27121</v>
      </c>
      <c r="S3063" t="s">
        <v>27122</v>
      </c>
      <c r="T3063">
        <v>7</v>
      </c>
      <c r="U3063">
        <v>96216</v>
      </c>
      <c r="V3063" s="12">
        <f>W3063*1.05585427545692</f>
        <v>36954899.640992202</v>
      </c>
      <c r="W3063" s="3">
        <v>35000000</v>
      </c>
      <c r="X3063" s="13">
        <f>Y3063*1.05585427545692</f>
        <v>36314531.413907506</v>
      </c>
      <c r="Y3063" s="3">
        <v>34393507</v>
      </c>
      <c r="Z3063" s="13">
        <f>AA3063*1.05585427545692</f>
        <v>153540149.45372078</v>
      </c>
      <c r="AA3063" s="3">
        <v>145417936</v>
      </c>
      <c r="AB3063">
        <v>426</v>
      </c>
    </row>
    <row r="3064" spans="1:28" x14ac:dyDescent="0.2">
      <c r="A3064" t="s">
        <v>804</v>
      </c>
      <c r="B3064" t="s">
        <v>805</v>
      </c>
      <c r="C3064">
        <v>2001</v>
      </c>
      <c r="D3064" t="s">
        <v>806</v>
      </c>
      <c r="E3064" t="s">
        <v>176</v>
      </c>
      <c r="F3064" t="s">
        <v>44042</v>
      </c>
      <c r="H3064">
        <v>104</v>
      </c>
      <c r="I3064" t="s">
        <v>786</v>
      </c>
      <c r="J3064" t="s">
        <v>26</v>
      </c>
      <c r="K3064" t="s">
        <v>75</v>
      </c>
      <c r="M3064" t="s">
        <v>808</v>
      </c>
      <c r="N3064" t="s">
        <v>809</v>
      </c>
      <c r="O3064" t="s">
        <v>810</v>
      </c>
      <c r="P3064" t="s">
        <v>811</v>
      </c>
      <c r="Q3064" t="s">
        <v>812</v>
      </c>
      <c r="R3064" t="s">
        <v>813</v>
      </c>
      <c r="S3064" t="s">
        <v>814</v>
      </c>
      <c r="T3064">
        <v>6.4</v>
      </c>
      <c r="U3064">
        <v>74947</v>
      </c>
      <c r="V3064" s="12">
        <f>W3064*1.46138339920949</f>
        <v>87683003.952569395</v>
      </c>
      <c r="W3064" s="3">
        <v>60000000</v>
      </c>
      <c r="X3064" s="13">
        <f>Y3064*1.46138339920949</f>
        <v>108256613.72735207</v>
      </c>
      <c r="Y3064" s="3">
        <v>74078174</v>
      </c>
      <c r="Z3064" s="13">
        <f>AA3064*1.46138339920949</f>
        <v>153706202.99814269</v>
      </c>
      <c r="AA3064" s="3">
        <v>105178561</v>
      </c>
      <c r="AB3064">
        <v>351</v>
      </c>
    </row>
    <row r="3065" spans="1:28" hidden="1" x14ac:dyDescent="0.2">
      <c r="A3065" t="s">
        <v>27882</v>
      </c>
      <c r="B3065" t="s">
        <v>27883</v>
      </c>
      <c r="C3065">
        <v>2013</v>
      </c>
      <c r="D3065" t="s">
        <v>24362</v>
      </c>
      <c r="E3065" t="s">
        <v>44035</v>
      </c>
      <c r="F3065" t="s">
        <v>44044</v>
      </c>
      <c r="G3065" t="s">
        <v>44032</v>
      </c>
      <c r="H3065">
        <v>111</v>
      </c>
      <c r="I3065" t="s">
        <v>697</v>
      </c>
      <c r="J3065" t="s">
        <v>26</v>
      </c>
      <c r="M3065" t="s">
        <v>20245</v>
      </c>
      <c r="N3065" t="s">
        <v>27884</v>
      </c>
      <c r="O3065" t="s">
        <v>27885</v>
      </c>
      <c r="P3065" t="s">
        <v>27886</v>
      </c>
      <c r="Q3065" t="s">
        <v>27886</v>
      </c>
      <c r="R3065" t="s">
        <v>27887</v>
      </c>
      <c r="S3065" t="s">
        <v>27888</v>
      </c>
      <c r="T3065">
        <v>6.5</v>
      </c>
      <c r="U3065">
        <v>10235</v>
      </c>
      <c r="W3065"/>
      <c r="X3065"/>
      <c r="Y3065"/>
      <c r="Z3065"/>
      <c r="AA3065">
        <v>6677474</v>
      </c>
      <c r="AB3065">
        <v>29</v>
      </c>
    </row>
    <row r="3066" spans="1:28" x14ac:dyDescent="0.2">
      <c r="A3066" t="s">
        <v>35826</v>
      </c>
      <c r="B3066" t="s">
        <v>35827</v>
      </c>
      <c r="C3066">
        <v>2015</v>
      </c>
      <c r="D3066" t="s">
        <v>35277</v>
      </c>
      <c r="E3066" t="s">
        <v>1045</v>
      </c>
      <c r="F3066" t="s">
        <v>44032</v>
      </c>
      <c r="G3066" t="s">
        <v>44036</v>
      </c>
      <c r="H3066">
        <v>125</v>
      </c>
      <c r="I3066" t="s">
        <v>1026</v>
      </c>
      <c r="J3066" t="s">
        <v>26</v>
      </c>
      <c r="K3066" t="s">
        <v>209</v>
      </c>
      <c r="M3066" t="s">
        <v>11111</v>
      </c>
      <c r="N3066" t="s">
        <v>32946</v>
      </c>
      <c r="O3066" t="s">
        <v>35828</v>
      </c>
      <c r="P3066" t="s">
        <v>35829</v>
      </c>
      <c r="Q3066" t="s">
        <v>35830</v>
      </c>
      <c r="R3066" t="s">
        <v>35831</v>
      </c>
      <c r="S3066" t="s">
        <v>35832</v>
      </c>
      <c r="T3066">
        <v>6.2</v>
      </c>
      <c r="U3066">
        <v>127731</v>
      </c>
      <c r="V3066" s="12">
        <f>W3066*1.09195121025074</f>
        <v>38218292.358775899</v>
      </c>
      <c r="W3066" s="3">
        <v>35000000</v>
      </c>
      <c r="X3066" s="13">
        <f>Y3066*1.09195121025074</f>
        <v>120346891.15000173</v>
      </c>
      <c r="Y3066" s="3">
        <v>110212700</v>
      </c>
      <c r="Z3066" s="13">
        <f>AA3066*1.09195121025074</f>
        <v>153742136.56456268</v>
      </c>
      <c r="AA3066" s="3">
        <v>140795793</v>
      </c>
      <c r="AB3066">
        <v>407</v>
      </c>
    </row>
    <row r="3067" spans="1:28" hidden="1" x14ac:dyDescent="0.2">
      <c r="A3067" t="s">
        <v>27898</v>
      </c>
      <c r="B3067" t="s">
        <v>27899</v>
      </c>
      <c r="C3067">
        <v>2010</v>
      </c>
      <c r="D3067" s="1">
        <v>40249</v>
      </c>
      <c r="E3067" t="s">
        <v>44041</v>
      </c>
      <c r="F3067" t="s">
        <v>44032</v>
      </c>
      <c r="G3067" t="s">
        <v>44045</v>
      </c>
      <c r="H3067">
        <v>140</v>
      </c>
      <c r="I3067" t="s">
        <v>4358</v>
      </c>
      <c r="J3067" t="s">
        <v>1076</v>
      </c>
      <c r="M3067" t="s">
        <v>27900</v>
      </c>
      <c r="N3067" t="s">
        <v>27900</v>
      </c>
      <c r="O3067" t="s">
        <v>27901</v>
      </c>
      <c r="P3067" t="s">
        <v>20211</v>
      </c>
      <c r="Q3067" t="s">
        <v>27902</v>
      </c>
      <c r="R3067" t="s">
        <v>27903</v>
      </c>
      <c r="S3067" t="s">
        <v>27904</v>
      </c>
      <c r="T3067">
        <v>7.4</v>
      </c>
      <c r="U3067">
        <v>30548</v>
      </c>
      <c r="W3067">
        <v>4000000</v>
      </c>
      <c r="X3067"/>
      <c r="Y3067"/>
      <c r="Z3067"/>
      <c r="AA3067">
        <v>12571431</v>
      </c>
      <c r="AB3067">
        <v>25</v>
      </c>
    </row>
    <row r="3068" spans="1:28" x14ac:dyDescent="0.2">
      <c r="A3068" t="s">
        <v>17613</v>
      </c>
      <c r="B3068" t="s">
        <v>17614</v>
      </c>
      <c r="C3068">
        <v>2008</v>
      </c>
      <c r="D3068" t="s">
        <v>8707</v>
      </c>
      <c r="E3068" t="s">
        <v>1045</v>
      </c>
      <c r="H3068">
        <v>98</v>
      </c>
      <c r="I3068" t="s">
        <v>25</v>
      </c>
      <c r="J3068" t="s">
        <v>26</v>
      </c>
      <c r="K3068" t="s">
        <v>308</v>
      </c>
      <c r="M3068" t="s">
        <v>8279</v>
      </c>
      <c r="N3068" t="s">
        <v>8280</v>
      </c>
      <c r="O3068" t="s">
        <v>17615</v>
      </c>
      <c r="P3068" t="s">
        <v>6745</v>
      </c>
      <c r="Q3068" t="s">
        <v>11611</v>
      </c>
      <c r="R3068" t="s">
        <v>17616</v>
      </c>
      <c r="S3068" t="s">
        <v>17617</v>
      </c>
      <c r="T3068">
        <v>6.9</v>
      </c>
      <c r="U3068">
        <v>263102</v>
      </c>
      <c r="V3068" s="12">
        <f>W3068*1.20207800169993</f>
        <v>78135070.110495448</v>
      </c>
      <c r="W3068" s="3">
        <v>65000000</v>
      </c>
      <c r="X3068" s="13">
        <f>Y3068*1.20207800169993</f>
        <v>120771325.92264391</v>
      </c>
      <c r="Y3068" s="3">
        <v>100468793</v>
      </c>
      <c r="Z3068" s="13">
        <f>AA3068*1.20207800169993</f>
        <v>153995378.29785001</v>
      </c>
      <c r="AA3068" s="3">
        <v>128107642</v>
      </c>
      <c r="AB3068">
        <v>352</v>
      </c>
    </row>
    <row r="3069" spans="1:28" x14ac:dyDescent="0.2">
      <c r="A3069" t="s">
        <v>14595</v>
      </c>
      <c r="B3069" t="s">
        <v>14596</v>
      </c>
      <c r="C3069">
        <v>2006</v>
      </c>
      <c r="D3069" s="1">
        <v>38874</v>
      </c>
      <c r="E3069" t="s">
        <v>16512</v>
      </c>
      <c r="F3069" t="s">
        <v>44031</v>
      </c>
      <c r="G3069" t="s">
        <v>44034</v>
      </c>
      <c r="H3069">
        <v>110</v>
      </c>
      <c r="I3069" t="s">
        <v>25</v>
      </c>
      <c r="J3069" t="s">
        <v>26</v>
      </c>
      <c r="K3069" t="s">
        <v>64</v>
      </c>
      <c r="M3069" t="s">
        <v>588</v>
      </c>
      <c r="N3069" t="s">
        <v>14597</v>
      </c>
      <c r="O3069" t="s">
        <v>14598</v>
      </c>
      <c r="P3069" t="s">
        <v>14599</v>
      </c>
      <c r="Q3069" t="s">
        <v>14600</v>
      </c>
      <c r="R3069" t="s">
        <v>14601</v>
      </c>
      <c r="S3069" t="s">
        <v>14602</v>
      </c>
      <c r="T3069">
        <v>5.5</v>
      </c>
      <c r="U3069">
        <v>55534</v>
      </c>
      <c r="V3069" s="12">
        <f>W3069*1.28378472222222</f>
        <v>32094618.0555555</v>
      </c>
      <c r="W3069" s="3">
        <v>25000000</v>
      </c>
      <c r="X3069" s="13">
        <f>Y3069*1.28378472222222</f>
        <v>70104124.015937388</v>
      </c>
      <c r="Y3069" s="3">
        <v>54607383</v>
      </c>
      <c r="Z3069" s="13">
        <f>AA3069*1.28378472222222</f>
        <v>154022036.10263863</v>
      </c>
      <c r="AA3069" s="3">
        <v>119974972</v>
      </c>
      <c r="AB3069">
        <v>568</v>
      </c>
    </row>
    <row r="3070" spans="1:28" x14ac:dyDescent="0.2">
      <c r="A3070" t="s">
        <v>22119</v>
      </c>
      <c r="B3070" t="s">
        <v>22120</v>
      </c>
      <c r="C3070">
        <v>2009</v>
      </c>
      <c r="D3070" t="s">
        <v>18251</v>
      </c>
      <c r="E3070" t="s">
        <v>16512</v>
      </c>
      <c r="F3070" t="s">
        <v>44044</v>
      </c>
      <c r="G3070" t="s">
        <v>44032</v>
      </c>
      <c r="H3070">
        <v>109</v>
      </c>
      <c r="I3070" t="s">
        <v>25</v>
      </c>
      <c r="J3070" t="s">
        <v>26</v>
      </c>
      <c r="M3070" t="s">
        <v>4177</v>
      </c>
      <c r="N3070" t="s">
        <v>2719</v>
      </c>
      <c r="O3070" t="s">
        <v>22121</v>
      </c>
      <c r="P3070" t="s">
        <v>2059</v>
      </c>
      <c r="Q3070" t="s">
        <v>22122</v>
      </c>
      <c r="R3070" t="s">
        <v>22123</v>
      </c>
      <c r="S3070" t="s">
        <v>22124</v>
      </c>
      <c r="T3070">
        <v>7.4</v>
      </c>
      <c r="U3070">
        <v>266764</v>
      </c>
      <c r="V3070" s="12">
        <f>W3070*1.20636999678377</f>
        <v>60318499.839188501</v>
      </c>
      <c r="W3070" s="3">
        <v>50000000</v>
      </c>
      <c r="X3070" s="13">
        <f>Y3070*1.20636999678377</f>
        <v>88496560.885054678</v>
      </c>
      <c r="Y3070" s="3">
        <v>73357727</v>
      </c>
      <c r="Z3070" s="13">
        <f>AA3070*1.20636999678377</f>
        <v>154348053.79346201</v>
      </c>
      <c r="AA3070" s="3">
        <v>127944208</v>
      </c>
      <c r="AB3070">
        <v>562</v>
      </c>
    </row>
    <row r="3071" spans="1:28" x14ac:dyDescent="0.2">
      <c r="A3071" t="s">
        <v>10652</v>
      </c>
      <c r="B3071" t="s">
        <v>10653</v>
      </c>
      <c r="C3071">
        <v>2006</v>
      </c>
      <c r="D3071" t="s">
        <v>10654</v>
      </c>
      <c r="E3071" t="s">
        <v>44043</v>
      </c>
      <c r="F3071" t="s">
        <v>44032</v>
      </c>
      <c r="G3071" t="s">
        <v>44040</v>
      </c>
      <c r="H3071">
        <v>120</v>
      </c>
      <c r="I3071" t="s">
        <v>25</v>
      </c>
      <c r="J3071" t="s">
        <v>26</v>
      </c>
      <c r="M3071" t="s">
        <v>10655</v>
      </c>
      <c r="N3071" t="s">
        <v>10656</v>
      </c>
      <c r="O3071" t="s">
        <v>10657</v>
      </c>
      <c r="P3071" t="s">
        <v>2569</v>
      </c>
      <c r="Q3071" t="s">
        <v>10658</v>
      </c>
      <c r="R3071" t="s">
        <v>10659</v>
      </c>
      <c r="S3071" t="s">
        <v>10660</v>
      </c>
      <c r="T3071">
        <v>7.3</v>
      </c>
      <c r="U3071">
        <v>59899</v>
      </c>
      <c r="V3071" s="12">
        <f>W3071*1.28378472222222</f>
        <v>51351388.888888806</v>
      </c>
      <c r="W3071" s="3">
        <v>40000000</v>
      </c>
      <c r="X3071" s="13">
        <f>Y3071*1.28378472222222</f>
        <v>104772964.08836788</v>
      </c>
      <c r="Y3071" s="3">
        <v>81612565</v>
      </c>
      <c r="Z3071" s="13">
        <f>AA3071*1.28378472222222</f>
        <v>154639564.7972914</v>
      </c>
      <c r="AA3071" s="3">
        <v>120455994</v>
      </c>
      <c r="AB3071">
        <v>286</v>
      </c>
    </row>
    <row r="3072" spans="1:28" hidden="1" x14ac:dyDescent="0.2">
      <c r="A3072" t="s">
        <v>27934</v>
      </c>
      <c r="B3072" t="s">
        <v>27935</v>
      </c>
      <c r="C3072">
        <v>2010</v>
      </c>
      <c r="D3072" t="s">
        <v>27936</v>
      </c>
      <c r="E3072" t="s">
        <v>44037</v>
      </c>
      <c r="F3072" t="s">
        <v>44031</v>
      </c>
      <c r="G3072" t="s">
        <v>44038</v>
      </c>
      <c r="H3072">
        <v>70</v>
      </c>
      <c r="I3072" t="s">
        <v>8657</v>
      </c>
      <c r="J3072" t="s">
        <v>27</v>
      </c>
      <c r="K3072" t="s">
        <v>26</v>
      </c>
      <c r="M3072" t="s">
        <v>27937</v>
      </c>
      <c r="N3072" t="s">
        <v>27938</v>
      </c>
      <c r="O3072" t="s">
        <v>27939</v>
      </c>
      <c r="P3072" t="s">
        <v>27940</v>
      </c>
      <c r="Q3072" t="s">
        <v>27941</v>
      </c>
      <c r="R3072" t="s">
        <v>27942</v>
      </c>
      <c r="S3072" t="s">
        <v>27943</v>
      </c>
      <c r="T3072">
        <v>6.9</v>
      </c>
      <c r="U3072">
        <v>10424</v>
      </c>
      <c r="W3072"/>
      <c r="X3072"/>
      <c r="Y3072">
        <v>309973</v>
      </c>
      <c r="Z3072"/>
      <c r="AA3072">
        <v>2080634</v>
      </c>
      <c r="AB3072">
        <v>35</v>
      </c>
    </row>
    <row r="3073" spans="1:28" x14ac:dyDescent="0.2">
      <c r="A3073" t="s">
        <v>17958</v>
      </c>
      <c r="B3073" t="s">
        <v>17959</v>
      </c>
      <c r="C3073">
        <v>2008</v>
      </c>
      <c r="D3073" t="s">
        <v>11399</v>
      </c>
      <c r="E3073" t="s">
        <v>16512</v>
      </c>
      <c r="F3073" t="s">
        <v>44031</v>
      </c>
      <c r="G3073" t="s">
        <v>44034</v>
      </c>
      <c r="H3073">
        <v>104</v>
      </c>
      <c r="I3073" t="s">
        <v>5301</v>
      </c>
      <c r="J3073" t="s">
        <v>26</v>
      </c>
      <c r="K3073" t="s">
        <v>209</v>
      </c>
      <c r="M3073" t="s">
        <v>3009</v>
      </c>
      <c r="N3073" t="s">
        <v>6587</v>
      </c>
      <c r="O3073" t="s">
        <v>17960</v>
      </c>
      <c r="P3073" t="s">
        <v>842</v>
      </c>
      <c r="Q3073" t="s">
        <v>17961</v>
      </c>
      <c r="R3073" t="s">
        <v>17962</v>
      </c>
      <c r="S3073" t="s">
        <v>17963</v>
      </c>
      <c r="T3073">
        <v>6.6</v>
      </c>
      <c r="U3073">
        <v>100248</v>
      </c>
      <c r="V3073" s="12">
        <f>W3073*1.20207800169993</f>
        <v>66114290.093496144</v>
      </c>
      <c r="W3073" s="3">
        <v>55000000</v>
      </c>
      <c r="X3073" s="13">
        <f>Y3073*1.20207800169993</f>
        <v>62598536.49958431</v>
      </c>
      <c r="Y3073" s="3">
        <v>52075270</v>
      </c>
      <c r="Z3073" s="13">
        <f>AA3073*1.20207800169993</f>
        <v>154818524.04899609</v>
      </c>
      <c r="AA3073" s="3">
        <v>128792411</v>
      </c>
      <c r="AB3073">
        <v>303</v>
      </c>
    </row>
    <row r="3074" spans="1:28" hidden="1" x14ac:dyDescent="0.2">
      <c r="A3074" t="s">
        <v>27954</v>
      </c>
      <c r="B3074" t="s">
        <v>27955</v>
      </c>
      <c r="C3074">
        <v>2012</v>
      </c>
      <c r="D3074" t="s">
        <v>27956</v>
      </c>
      <c r="E3074" t="s">
        <v>44035</v>
      </c>
      <c r="F3074" t="s">
        <v>44032</v>
      </c>
      <c r="H3074">
        <v>113</v>
      </c>
      <c r="I3074" t="s">
        <v>27957</v>
      </c>
      <c r="J3074" t="s">
        <v>307</v>
      </c>
      <c r="K3074" t="s">
        <v>26</v>
      </c>
      <c r="L3074" t="s">
        <v>27</v>
      </c>
      <c r="M3074" t="s">
        <v>27958</v>
      </c>
      <c r="N3074" t="s">
        <v>27959</v>
      </c>
      <c r="O3074" t="s">
        <v>27960</v>
      </c>
      <c r="P3074" t="s">
        <v>27961</v>
      </c>
      <c r="Q3074" t="s">
        <v>27962</v>
      </c>
      <c r="R3074" t="s">
        <v>27963</v>
      </c>
      <c r="S3074" t="s">
        <v>27964</v>
      </c>
      <c r="T3074">
        <v>7.1</v>
      </c>
      <c r="U3074">
        <v>10192</v>
      </c>
      <c r="W3074"/>
      <c r="X3074"/>
      <c r="Y3074">
        <v>717205</v>
      </c>
      <c r="Z3074"/>
      <c r="AA3074">
        <v>8880936</v>
      </c>
      <c r="AB3074">
        <v>41</v>
      </c>
    </row>
    <row r="3075" spans="1:28" x14ac:dyDescent="0.2">
      <c r="A3075" t="s">
        <v>43344</v>
      </c>
      <c r="B3075" t="s">
        <v>43345</v>
      </c>
      <c r="C3075">
        <v>2019</v>
      </c>
      <c r="D3075" t="s">
        <v>22237</v>
      </c>
      <c r="E3075" t="s">
        <v>1045</v>
      </c>
      <c r="F3075" t="s">
        <v>44034</v>
      </c>
      <c r="G3075" t="s">
        <v>44057</v>
      </c>
      <c r="H3075">
        <v>116</v>
      </c>
      <c r="I3075" t="s">
        <v>34179</v>
      </c>
      <c r="J3075" t="s">
        <v>26</v>
      </c>
      <c r="K3075" t="s">
        <v>4428</v>
      </c>
      <c r="L3075" t="s">
        <v>934</v>
      </c>
      <c r="M3075" t="s">
        <v>756</v>
      </c>
      <c r="N3075" t="s">
        <v>43346</v>
      </c>
      <c r="O3075" t="s">
        <v>43347</v>
      </c>
      <c r="P3075" t="s">
        <v>43348</v>
      </c>
      <c r="Q3075" t="s">
        <v>43349</v>
      </c>
      <c r="R3075" t="s">
        <v>43350</v>
      </c>
      <c r="S3075" t="s">
        <v>43351</v>
      </c>
      <c r="T3075">
        <v>6.8</v>
      </c>
      <c r="U3075">
        <v>105230</v>
      </c>
      <c r="V3075" s="12">
        <f>W3075*1.01233684194057</f>
        <v>26320757.890454821</v>
      </c>
      <c r="W3075" s="3">
        <v>26000000</v>
      </c>
      <c r="X3075" s="13">
        <f>Y3075*1.01233684194057</f>
        <v>74190775.817403883</v>
      </c>
      <c r="Y3075" s="3">
        <v>73286650</v>
      </c>
      <c r="Z3075" s="13">
        <f>AA3075*1.01233684194057</f>
        <v>154896770.34124255</v>
      </c>
      <c r="AA3075" s="3">
        <v>153009121</v>
      </c>
      <c r="AB3075">
        <v>951</v>
      </c>
    </row>
    <row r="3076" spans="1:28" hidden="1" x14ac:dyDescent="0.2">
      <c r="A3076" t="s">
        <v>14803</v>
      </c>
      <c r="B3076" t="s">
        <v>14804</v>
      </c>
      <c r="C3076">
        <v>2006</v>
      </c>
      <c r="D3076" s="1">
        <v>39203</v>
      </c>
      <c r="E3076" t="s">
        <v>16512</v>
      </c>
      <c r="F3076" t="s">
        <v>44031</v>
      </c>
      <c r="G3076" t="s">
        <v>44032</v>
      </c>
      <c r="H3076">
        <v>139</v>
      </c>
      <c r="I3076" t="s">
        <v>14805</v>
      </c>
      <c r="J3076" t="s">
        <v>11602</v>
      </c>
      <c r="M3076" t="s">
        <v>1401</v>
      </c>
      <c r="N3076" t="s">
        <v>14806</v>
      </c>
      <c r="O3076" t="s">
        <v>14807</v>
      </c>
      <c r="P3076" t="s">
        <v>14808</v>
      </c>
      <c r="Q3076" t="s">
        <v>14809</v>
      </c>
      <c r="R3076" t="s">
        <v>14810</v>
      </c>
      <c r="S3076" t="s">
        <v>14811</v>
      </c>
      <c r="T3076">
        <v>7.8</v>
      </c>
      <c r="U3076">
        <v>286225</v>
      </c>
      <c r="V3076" s="12">
        <f>W3076*1.28378472222222</f>
        <v>51351388.888888806</v>
      </c>
      <c r="W3076" s="3">
        <v>40000000</v>
      </c>
      <c r="X3076" s="13">
        <f>Y3076*1.28378472222222</f>
        <v>65301808.883854054</v>
      </c>
      <c r="Y3076" s="3">
        <v>50866635</v>
      </c>
      <c r="Z3076" s="13">
        <f>AA3076*1.28378472222222</f>
        <v>154918445.20385391</v>
      </c>
      <c r="AA3076" s="3">
        <v>120673227</v>
      </c>
      <c r="AB3076">
        <v>1164</v>
      </c>
    </row>
    <row r="3077" spans="1:28" x14ac:dyDescent="0.2">
      <c r="A3077" t="s">
        <v>34886</v>
      </c>
      <c r="B3077" t="s">
        <v>34887</v>
      </c>
      <c r="C3077">
        <v>2016</v>
      </c>
      <c r="D3077" s="1">
        <v>42651</v>
      </c>
      <c r="E3077" t="s">
        <v>16512</v>
      </c>
      <c r="F3077" t="s">
        <v>44031</v>
      </c>
      <c r="G3077" t="s">
        <v>44038</v>
      </c>
      <c r="H3077">
        <v>102</v>
      </c>
      <c r="I3077" t="s">
        <v>25</v>
      </c>
      <c r="J3077" t="s">
        <v>26</v>
      </c>
      <c r="M3077" t="s">
        <v>33382</v>
      </c>
      <c r="N3077" t="s">
        <v>34888</v>
      </c>
      <c r="O3077" t="s">
        <v>34889</v>
      </c>
      <c r="P3077" t="s">
        <v>7783</v>
      </c>
      <c r="Q3077" t="s">
        <v>7783</v>
      </c>
      <c r="R3077" t="s">
        <v>34890</v>
      </c>
      <c r="S3077" t="s">
        <v>34891</v>
      </c>
      <c r="T3077">
        <v>6.7</v>
      </c>
      <c r="U3077">
        <v>52936</v>
      </c>
      <c r="V3077" s="12">
        <f>W3077*1.07834771485832</f>
        <v>70092601.465790808</v>
      </c>
      <c r="W3077" s="3">
        <v>65000000</v>
      </c>
      <c r="X3077" s="13">
        <f>Y3077*1.07834771485832</f>
        <v>82205844.177299261</v>
      </c>
      <c r="Y3077" s="3">
        <v>76233151</v>
      </c>
      <c r="Z3077" s="13">
        <f>AA3077*1.07834771485832</f>
        <v>154953539.36809391</v>
      </c>
      <c r="AA3077" s="3">
        <v>143695338</v>
      </c>
      <c r="AB3077">
        <v>165</v>
      </c>
    </row>
    <row r="3078" spans="1:28" x14ac:dyDescent="0.2">
      <c r="A3078" t="s">
        <v>9866</v>
      </c>
      <c r="B3078" t="s">
        <v>9867</v>
      </c>
      <c r="C3078">
        <v>2004</v>
      </c>
      <c r="D3078" s="1">
        <v>38058</v>
      </c>
      <c r="E3078" t="s">
        <v>1045</v>
      </c>
      <c r="F3078" t="s">
        <v>44044</v>
      </c>
      <c r="H3078">
        <v>109</v>
      </c>
      <c r="I3078" t="s">
        <v>25</v>
      </c>
      <c r="J3078" t="s">
        <v>26</v>
      </c>
      <c r="M3078" t="s">
        <v>1046</v>
      </c>
      <c r="N3078" t="s">
        <v>9868</v>
      </c>
      <c r="O3078" t="s">
        <v>9869</v>
      </c>
      <c r="P3078" t="s">
        <v>9870</v>
      </c>
      <c r="Q3078" t="s">
        <v>1047</v>
      </c>
      <c r="R3078" t="s">
        <v>9871</v>
      </c>
      <c r="S3078" t="s">
        <v>9872</v>
      </c>
      <c r="T3078">
        <v>5.6</v>
      </c>
      <c r="U3078">
        <v>127968</v>
      </c>
      <c r="V3078" s="12">
        <f>W3078*1.37009528851244</f>
        <v>50693525.674960278</v>
      </c>
      <c r="W3078" s="3">
        <v>37000000</v>
      </c>
      <c r="X3078" s="13">
        <f>Y3078*1.37009528851244</f>
        <v>97046260.653043911</v>
      </c>
      <c r="Y3078" s="3">
        <v>70831760</v>
      </c>
      <c r="Z3078" s="13">
        <f>AA3078*1.37009528851244</f>
        <v>154958973.22394383</v>
      </c>
      <c r="AA3078" s="3">
        <v>113100873</v>
      </c>
      <c r="AB3078">
        <v>316</v>
      </c>
    </row>
    <row r="3079" spans="1:28" x14ac:dyDescent="0.2">
      <c r="A3079" t="s">
        <v>2119</v>
      </c>
      <c r="B3079" t="s">
        <v>2120</v>
      </c>
      <c r="C3079">
        <v>2000</v>
      </c>
      <c r="D3079" t="s">
        <v>608</v>
      </c>
      <c r="E3079" t="s">
        <v>44037</v>
      </c>
      <c r="F3079" t="s">
        <v>44031</v>
      </c>
      <c r="G3079" t="s">
        <v>44038</v>
      </c>
      <c r="H3079">
        <v>78</v>
      </c>
      <c r="I3079" t="s">
        <v>319</v>
      </c>
      <c r="J3079" t="s">
        <v>26</v>
      </c>
      <c r="K3079" t="s">
        <v>27</v>
      </c>
      <c r="M3079" t="s">
        <v>2121</v>
      </c>
      <c r="N3079" t="s">
        <v>2122</v>
      </c>
      <c r="O3079" t="s">
        <v>2123</v>
      </c>
      <c r="P3079" t="s">
        <v>2124</v>
      </c>
      <c r="Q3079" t="s">
        <v>2125</v>
      </c>
      <c r="R3079" t="s">
        <v>2126</v>
      </c>
      <c r="S3079" t="s">
        <v>2127</v>
      </c>
      <c r="T3079">
        <v>6.1</v>
      </c>
      <c r="U3079">
        <v>10997</v>
      </c>
      <c r="V3079" s="12">
        <f>W3079*1.5029674796748</f>
        <v>45089024.390244</v>
      </c>
      <c r="W3079" s="3">
        <v>30000000</v>
      </c>
      <c r="X3079" s="13">
        <f>Y3079*1.5029674796748</f>
        <v>114988669.21089455</v>
      </c>
      <c r="Y3079" s="3">
        <v>76507756</v>
      </c>
      <c r="Z3079" s="13">
        <f>AA3079*1.5029674796748</f>
        <v>155243210.83182961</v>
      </c>
      <c r="AA3079" s="3">
        <v>103291131</v>
      </c>
      <c r="AB3079">
        <v>54</v>
      </c>
    </row>
    <row r="3080" spans="1:28" hidden="1" x14ac:dyDescent="0.2">
      <c r="A3080" t="s">
        <v>28006</v>
      </c>
      <c r="B3080">
        <v>360</v>
      </c>
      <c r="C3080">
        <v>2011</v>
      </c>
      <c r="D3080" t="s">
        <v>16309</v>
      </c>
      <c r="E3080" t="s">
        <v>176</v>
      </c>
      <c r="F3080" t="s">
        <v>44042</v>
      </c>
      <c r="H3080">
        <v>110</v>
      </c>
      <c r="I3080" t="s">
        <v>28007</v>
      </c>
      <c r="J3080" t="s">
        <v>26</v>
      </c>
      <c r="K3080" t="s">
        <v>307</v>
      </c>
      <c r="L3080" t="s">
        <v>361</v>
      </c>
      <c r="M3080" t="s">
        <v>10249</v>
      </c>
      <c r="N3080" t="s">
        <v>12890</v>
      </c>
      <c r="O3080" t="s">
        <v>28008</v>
      </c>
      <c r="P3080" t="s">
        <v>28009</v>
      </c>
      <c r="Q3080" t="s">
        <v>28010</v>
      </c>
      <c r="R3080" t="s">
        <v>28011</v>
      </c>
      <c r="S3080" t="s">
        <v>28012</v>
      </c>
      <c r="T3080">
        <v>6.2</v>
      </c>
      <c r="U3080">
        <v>15708</v>
      </c>
      <c r="W3080"/>
      <c r="X3080"/>
      <c r="Y3080">
        <v>100343</v>
      </c>
      <c r="Z3080"/>
      <c r="AA3080">
        <v>4396975</v>
      </c>
      <c r="AB3080">
        <v>43</v>
      </c>
    </row>
    <row r="3081" spans="1:28" x14ac:dyDescent="0.2">
      <c r="A3081" t="s">
        <v>24636</v>
      </c>
      <c r="B3081" t="s">
        <v>13533</v>
      </c>
      <c r="C3081">
        <v>2011</v>
      </c>
      <c r="D3081" t="s">
        <v>24637</v>
      </c>
      <c r="E3081" t="s">
        <v>16512</v>
      </c>
      <c r="F3081" t="s">
        <v>44045</v>
      </c>
      <c r="G3081" t="s">
        <v>44042</v>
      </c>
      <c r="H3081">
        <v>113</v>
      </c>
      <c r="I3081" t="s">
        <v>24638</v>
      </c>
      <c r="J3081" t="s">
        <v>26</v>
      </c>
      <c r="K3081" t="s">
        <v>307</v>
      </c>
      <c r="L3081" t="s">
        <v>1076</v>
      </c>
      <c r="M3081" t="s">
        <v>10633</v>
      </c>
      <c r="N3081" t="s">
        <v>24639</v>
      </c>
      <c r="O3081" t="s">
        <v>24640</v>
      </c>
      <c r="P3081" t="s">
        <v>8535</v>
      </c>
      <c r="Q3081" t="s">
        <v>24641</v>
      </c>
      <c r="R3081" t="s">
        <v>24642</v>
      </c>
      <c r="S3081" t="s">
        <v>24643</v>
      </c>
      <c r="T3081">
        <v>6.8</v>
      </c>
      <c r="U3081">
        <v>244812</v>
      </c>
      <c r="V3081" s="12">
        <f>W3081*1.1505830469594</f>
        <v>34517491.408782005</v>
      </c>
      <c r="W3081" s="3">
        <v>30000000</v>
      </c>
      <c r="X3081" s="13">
        <f>Y3081*1.1505830469594</f>
        <v>73276488.710125998</v>
      </c>
      <c r="Y3081" s="3">
        <v>63686397</v>
      </c>
      <c r="Z3081" s="13">
        <f>AA3081*1.1505830469594</f>
        <v>156145658.66976854</v>
      </c>
      <c r="AA3081" s="3">
        <v>135710029</v>
      </c>
      <c r="AB3081">
        <v>388</v>
      </c>
    </row>
    <row r="3082" spans="1:28" x14ac:dyDescent="0.2">
      <c r="A3082" t="s">
        <v>35122</v>
      </c>
      <c r="B3082" t="s">
        <v>35123</v>
      </c>
      <c r="C3082">
        <v>2018</v>
      </c>
      <c r="D3082" s="1">
        <v>43103</v>
      </c>
      <c r="E3082" t="s">
        <v>16512</v>
      </c>
      <c r="F3082" t="s">
        <v>44032</v>
      </c>
      <c r="G3082" t="s">
        <v>44042</v>
      </c>
      <c r="H3082">
        <v>140</v>
      </c>
      <c r="I3082" t="s">
        <v>25</v>
      </c>
      <c r="J3082" t="s">
        <v>26</v>
      </c>
      <c r="K3082" t="s">
        <v>75</v>
      </c>
      <c r="M3082" t="s">
        <v>8376</v>
      </c>
      <c r="N3082" t="s">
        <v>35124</v>
      </c>
      <c r="O3082" t="s">
        <v>35125</v>
      </c>
      <c r="P3082" t="s">
        <v>24226</v>
      </c>
      <c r="Q3082" t="s">
        <v>35126</v>
      </c>
      <c r="R3082" t="s">
        <v>35127</v>
      </c>
      <c r="S3082" t="s">
        <v>35128</v>
      </c>
      <c r="T3082">
        <v>6.6</v>
      </c>
      <c r="U3082">
        <v>159357</v>
      </c>
      <c r="V3082" s="12">
        <f>W3082*1.03068014830331</f>
        <v>71116930.23292838</v>
      </c>
      <c r="W3082" s="3">
        <v>69000000</v>
      </c>
      <c r="X3082" s="13">
        <f>Y3082*1.03068014830331</f>
        <v>48312621.765044242</v>
      </c>
      <c r="Y3082" s="3">
        <v>46874505</v>
      </c>
      <c r="Z3082" s="13">
        <f>AA3082*1.03068014830331</f>
        <v>156222904.88984331</v>
      </c>
      <c r="AA3082" s="3">
        <v>151572634</v>
      </c>
      <c r="AB3082">
        <v>988</v>
      </c>
    </row>
    <row r="3083" spans="1:28" hidden="1" x14ac:dyDescent="0.2">
      <c r="A3083" t="s">
        <v>28030</v>
      </c>
      <c r="B3083" t="s">
        <v>28031</v>
      </c>
      <c r="C3083">
        <v>2011</v>
      </c>
      <c r="D3083" t="s">
        <v>28032</v>
      </c>
      <c r="E3083" t="s">
        <v>176</v>
      </c>
      <c r="H3083">
        <v>98</v>
      </c>
      <c r="I3083" t="s">
        <v>25</v>
      </c>
      <c r="J3083" t="s">
        <v>26</v>
      </c>
      <c r="M3083" t="s">
        <v>28033</v>
      </c>
      <c r="N3083" t="s">
        <v>28034</v>
      </c>
      <c r="O3083" t="s">
        <v>28035</v>
      </c>
      <c r="P3083" t="s">
        <v>3578</v>
      </c>
      <c r="Q3083" t="s">
        <v>28036</v>
      </c>
      <c r="R3083" t="s">
        <v>28037</v>
      </c>
      <c r="S3083" t="s">
        <v>28038</v>
      </c>
      <c r="T3083">
        <v>7.7</v>
      </c>
      <c r="U3083">
        <v>74857</v>
      </c>
      <c r="W3083"/>
      <c r="X3083"/>
      <c r="Y3083">
        <v>72689</v>
      </c>
      <c r="Z3083"/>
      <c r="AA3083">
        <v>1688710</v>
      </c>
      <c r="AB3083">
        <v>158</v>
      </c>
    </row>
    <row r="3084" spans="1:28" x14ac:dyDescent="0.2">
      <c r="A3084" t="s">
        <v>21222</v>
      </c>
      <c r="B3084" t="s">
        <v>21223</v>
      </c>
      <c r="C3084">
        <v>2009</v>
      </c>
      <c r="D3084" t="s">
        <v>12385</v>
      </c>
      <c r="E3084" t="s">
        <v>44035</v>
      </c>
      <c r="F3084" t="s">
        <v>44032</v>
      </c>
      <c r="G3084" t="s">
        <v>44036</v>
      </c>
      <c r="H3084">
        <v>123</v>
      </c>
      <c r="I3084" t="s">
        <v>25</v>
      </c>
      <c r="J3084" t="s">
        <v>26</v>
      </c>
      <c r="K3084" t="s">
        <v>27</v>
      </c>
      <c r="M3084" t="s">
        <v>9391</v>
      </c>
      <c r="N3084" t="s">
        <v>21224</v>
      </c>
      <c r="O3084" t="s">
        <v>21225</v>
      </c>
      <c r="P3084" t="s">
        <v>14103</v>
      </c>
      <c r="Q3084" t="s">
        <v>21226</v>
      </c>
      <c r="R3084" t="s">
        <v>21227</v>
      </c>
      <c r="S3084" t="s">
        <v>21228</v>
      </c>
      <c r="T3084">
        <v>7</v>
      </c>
      <c r="U3084">
        <v>105146</v>
      </c>
      <c r="V3084" s="12">
        <f>W3084*1.20636999678377</f>
        <v>48254799.871350802</v>
      </c>
      <c r="W3084" s="3">
        <v>40000000</v>
      </c>
      <c r="X3084" s="13">
        <f>Y3084*1.20636999678377</f>
        <v>113550089.86089098</v>
      </c>
      <c r="Y3084" s="3">
        <v>94125426</v>
      </c>
      <c r="Z3084" s="13">
        <f>AA3084*1.20636999678377</f>
        <v>156273799.10850787</v>
      </c>
      <c r="AA3084" s="3">
        <v>129540522</v>
      </c>
      <c r="AB3084">
        <v>323</v>
      </c>
    </row>
    <row r="3085" spans="1:28" hidden="1" x14ac:dyDescent="0.2">
      <c r="A3085" t="s">
        <v>28046</v>
      </c>
      <c r="B3085" t="s">
        <v>28047</v>
      </c>
      <c r="C3085">
        <v>2010</v>
      </c>
      <c r="D3085" s="1">
        <v>40309</v>
      </c>
      <c r="E3085" t="s">
        <v>16512</v>
      </c>
      <c r="F3085" t="s">
        <v>44042</v>
      </c>
      <c r="H3085">
        <v>119</v>
      </c>
      <c r="I3085" t="s">
        <v>28048</v>
      </c>
      <c r="J3085" t="s">
        <v>1076</v>
      </c>
      <c r="K3085" t="s">
        <v>26</v>
      </c>
      <c r="M3085" t="s">
        <v>28049</v>
      </c>
      <c r="N3085" t="s">
        <v>28049</v>
      </c>
      <c r="O3085" t="s">
        <v>28050</v>
      </c>
      <c r="P3085" t="s">
        <v>15451</v>
      </c>
      <c r="Q3085" t="s">
        <v>28051</v>
      </c>
      <c r="R3085" t="s">
        <v>28052</v>
      </c>
      <c r="S3085" t="s">
        <v>28053</v>
      </c>
      <c r="T3085">
        <v>5.8</v>
      </c>
      <c r="U3085">
        <v>14394</v>
      </c>
      <c r="W3085">
        <v>5000000</v>
      </c>
      <c r="X3085"/>
      <c r="Y3085"/>
      <c r="Z3085"/>
      <c r="AA3085">
        <v>23423390</v>
      </c>
      <c r="AB3085">
        <v>48</v>
      </c>
    </row>
    <row r="3086" spans="1:28" x14ac:dyDescent="0.2">
      <c r="A3086" t="s">
        <v>226</v>
      </c>
      <c r="B3086" t="s">
        <v>227</v>
      </c>
      <c r="C3086">
        <v>2005</v>
      </c>
      <c r="D3086" t="s">
        <v>228</v>
      </c>
      <c r="E3086" t="s">
        <v>44037</v>
      </c>
      <c r="F3086" t="s">
        <v>44032</v>
      </c>
      <c r="G3086" t="s">
        <v>44040</v>
      </c>
      <c r="H3086">
        <v>77</v>
      </c>
      <c r="I3086" t="s">
        <v>229</v>
      </c>
      <c r="J3086" t="s">
        <v>26</v>
      </c>
      <c r="M3086" t="s">
        <v>230</v>
      </c>
      <c r="N3086" t="s">
        <v>231</v>
      </c>
      <c r="O3086" t="s">
        <v>232</v>
      </c>
      <c r="P3086" t="s">
        <v>125</v>
      </c>
      <c r="Q3086" t="s">
        <v>233</v>
      </c>
      <c r="R3086" t="s">
        <v>234</v>
      </c>
      <c r="S3086" t="s">
        <v>235</v>
      </c>
      <c r="T3086">
        <v>7.3</v>
      </c>
      <c r="U3086">
        <v>237421</v>
      </c>
      <c r="V3086" s="12">
        <f>W3086*1.32519713261649</f>
        <v>53007885.304659598</v>
      </c>
      <c r="W3086" s="3">
        <v>40000000</v>
      </c>
      <c r="X3086" s="13">
        <f>Y3086*1.32519713261649</f>
        <v>70711340.896165013</v>
      </c>
      <c r="Y3086" s="3">
        <v>53359111</v>
      </c>
      <c r="Z3086" s="13">
        <f>AA3086*1.32519713261649</f>
        <v>156493637.25548416</v>
      </c>
      <c r="AA3086" s="3">
        <v>118090836</v>
      </c>
      <c r="AB3086">
        <v>525</v>
      </c>
    </row>
    <row r="3087" spans="1:28" x14ac:dyDescent="0.2">
      <c r="A3087" t="s">
        <v>1962</v>
      </c>
      <c r="B3087" t="s">
        <v>1963</v>
      </c>
      <c r="C3087">
        <v>2000</v>
      </c>
      <c r="D3087" t="s">
        <v>974</v>
      </c>
      <c r="E3087" t="s">
        <v>3496</v>
      </c>
      <c r="F3087" t="s">
        <v>44033</v>
      </c>
      <c r="G3087" t="s">
        <v>44042</v>
      </c>
      <c r="H3087">
        <v>107</v>
      </c>
      <c r="I3087" t="s">
        <v>97</v>
      </c>
      <c r="J3087" t="s">
        <v>26</v>
      </c>
      <c r="M3087" t="s">
        <v>1964</v>
      </c>
      <c r="N3087" t="s">
        <v>1965</v>
      </c>
      <c r="O3087" t="s">
        <v>1966</v>
      </c>
      <c r="P3087" t="s">
        <v>1958</v>
      </c>
      <c r="Q3087" t="s">
        <v>1967</v>
      </c>
      <c r="R3087" t="s">
        <v>1968</v>
      </c>
      <c r="S3087" t="s">
        <v>1969</v>
      </c>
      <c r="T3087">
        <v>6.3</v>
      </c>
      <c r="U3087">
        <v>93899</v>
      </c>
      <c r="V3087" s="12">
        <f>W3087*1.5029674796748</f>
        <v>49597926.829268403</v>
      </c>
      <c r="W3087" s="3">
        <v>33000000</v>
      </c>
      <c r="X3087" s="13">
        <f>Y3087*1.5029674796748</f>
        <v>92183096.073455483</v>
      </c>
      <c r="Y3087" s="3">
        <v>61334059</v>
      </c>
      <c r="Z3087" s="13">
        <f>AA3087*1.5029674796748</f>
        <v>156542844.84711418</v>
      </c>
      <c r="AA3087" s="3">
        <v>104155843</v>
      </c>
      <c r="AB3087">
        <v>707</v>
      </c>
    </row>
    <row r="3088" spans="1:28" x14ac:dyDescent="0.2">
      <c r="A3088" t="s">
        <v>4539</v>
      </c>
      <c r="B3088" t="s">
        <v>4540</v>
      </c>
      <c r="C3088">
        <v>2002</v>
      </c>
      <c r="D3088" s="1">
        <v>37805</v>
      </c>
      <c r="E3088" t="s">
        <v>176</v>
      </c>
      <c r="F3088" t="s">
        <v>44036</v>
      </c>
      <c r="H3088">
        <v>110</v>
      </c>
      <c r="I3088" t="s">
        <v>4541</v>
      </c>
      <c r="J3088" t="s">
        <v>26</v>
      </c>
      <c r="M3088" t="s">
        <v>3359</v>
      </c>
      <c r="N3088" t="s">
        <v>4542</v>
      </c>
      <c r="O3088" t="s">
        <v>4543</v>
      </c>
      <c r="P3088" t="s">
        <v>1431</v>
      </c>
      <c r="Q3088" t="s">
        <v>4544</v>
      </c>
      <c r="R3088" t="s">
        <v>4545</v>
      </c>
      <c r="S3088" t="s">
        <v>4546</v>
      </c>
      <c r="T3088">
        <v>7.5</v>
      </c>
      <c r="U3088">
        <v>122422</v>
      </c>
      <c r="V3088" s="12">
        <f>W3088*1.43863813229572</f>
        <v>35965953.307393</v>
      </c>
      <c r="W3088" s="3">
        <v>25000000</v>
      </c>
      <c r="X3088" s="13">
        <f>Y3088*1.43863813229572</f>
        <v>59956674.169727631</v>
      </c>
      <c r="Y3088" s="3">
        <v>41675994</v>
      </c>
      <c r="Z3088" s="13">
        <f>AA3088*1.43863813229572</f>
        <v>156590109.72980547</v>
      </c>
      <c r="AA3088" s="3">
        <v>108846072</v>
      </c>
      <c r="AB3088">
        <v>677</v>
      </c>
    </row>
    <row r="3089" spans="1:28" x14ac:dyDescent="0.2">
      <c r="A3089" t="s">
        <v>30502</v>
      </c>
      <c r="B3089" t="s">
        <v>30503</v>
      </c>
      <c r="C3089">
        <v>2017</v>
      </c>
      <c r="D3089" s="1">
        <v>43013</v>
      </c>
      <c r="E3089" t="s">
        <v>16512</v>
      </c>
      <c r="F3089" t="s">
        <v>44031</v>
      </c>
      <c r="G3089" t="s">
        <v>44032</v>
      </c>
      <c r="H3089">
        <v>126</v>
      </c>
      <c r="I3089" t="s">
        <v>495</v>
      </c>
      <c r="J3089" t="s">
        <v>26</v>
      </c>
      <c r="M3089" t="s">
        <v>1895</v>
      </c>
      <c r="N3089" t="s">
        <v>30504</v>
      </c>
      <c r="O3089" t="s">
        <v>30505</v>
      </c>
      <c r="P3089" t="s">
        <v>22294</v>
      </c>
      <c r="Q3089" t="s">
        <v>30506</v>
      </c>
      <c r="R3089" t="s">
        <v>30507</v>
      </c>
      <c r="S3089" t="s">
        <v>30508</v>
      </c>
      <c r="T3089">
        <v>6.7</v>
      </c>
      <c r="U3089">
        <v>187078</v>
      </c>
      <c r="V3089" s="12">
        <f>W3089*1.05585427545692</f>
        <v>184774498.204961</v>
      </c>
      <c r="W3089" s="3">
        <v>175000000</v>
      </c>
      <c r="X3089" s="13">
        <f>Y3089*1.05585427545692</f>
        <v>41363160.927407019</v>
      </c>
      <c r="Y3089" s="3">
        <v>39175066</v>
      </c>
      <c r="Z3089" s="13">
        <f>AA3089*1.05585427545692</f>
        <v>156979204.08993977</v>
      </c>
      <c r="AA3089" s="3">
        <v>148675066</v>
      </c>
      <c r="AB3089">
        <v>945</v>
      </c>
    </row>
    <row r="3090" spans="1:28" x14ac:dyDescent="0.2">
      <c r="A3090" t="s">
        <v>26860</v>
      </c>
      <c r="B3090" t="s">
        <v>26861</v>
      </c>
      <c r="C3090">
        <v>2011</v>
      </c>
      <c r="D3090" s="1">
        <v>40795</v>
      </c>
      <c r="E3090" t="s">
        <v>16512</v>
      </c>
      <c r="F3090" t="s">
        <v>44032</v>
      </c>
      <c r="G3090" t="s">
        <v>44042</v>
      </c>
      <c r="H3090">
        <v>106</v>
      </c>
      <c r="I3090" t="s">
        <v>26862</v>
      </c>
      <c r="J3090" t="s">
        <v>26</v>
      </c>
      <c r="K3090" t="s">
        <v>209</v>
      </c>
      <c r="L3090" t="s">
        <v>51</v>
      </c>
      <c r="M3090" t="s">
        <v>1187</v>
      </c>
      <c r="N3090" t="s">
        <v>26863</v>
      </c>
      <c r="O3090" t="s">
        <v>26864</v>
      </c>
      <c r="P3090" t="s">
        <v>3707</v>
      </c>
      <c r="Q3090" t="s">
        <v>26865</v>
      </c>
      <c r="R3090" t="s">
        <v>26866</v>
      </c>
      <c r="S3090" t="s">
        <v>26867</v>
      </c>
      <c r="T3090">
        <v>6.7</v>
      </c>
      <c r="U3090">
        <v>274278</v>
      </c>
      <c r="V3090" s="12">
        <f>W3090*1.1505830469594</f>
        <v>69034982.817564011</v>
      </c>
      <c r="W3090" s="3">
        <v>60000000</v>
      </c>
      <c r="X3090" s="13">
        <f>Y3090*1.1505830469594</f>
        <v>87050923.773409843</v>
      </c>
      <c r="Y3090" s="3">
        <v>75658097</v>
      </c>
      <c r="Z3090" s="13">
        <f>AA3090*1.1505830469594</f>
        <v>157072842.21116421</v>
      </c>
      <c r="AA3090" s="3">
        <v>136515867</v>
      </c>
      <c r="AB3090">
        <v>763</v>
      </c>
    </row>
    <row r="3091" spans="1:28" x14ac:dyDescent="0.2">
      <c r="A3091" t="s">
        <v>24784</v>
      </c>
      <c r="B3091" t="s">
        <v>24785</v>
      </c>
      <c r="C3091">
        <v>2011</v>
      </c>
      <c r="D3091" t="s">
        <v>24786</v>
      </c>
      <c r="E3091" t="s">
        <v>1045</v>
      </c>
      <c r="F3091" t="s">
        <v>44032</v>
      </c>
      <c r="G3091" t="s">
        <v>44036</v>
      </c>
      <c r="H3091">
        <v>124</v>
      </c>
      <c r="I3091" t="s">
        <v>24787</v>
      </c>
      <c r="J3091" t="s">
        <v>26</v>
      </c>
      <c r="K3091" t="s">
        <v>944</v>
      </c>
      <c r="M3091" t="s">
        <v>2710</v>
      </c>
      <c r="N3091" t="s">
        <v>24788</v>
      </c>
      <c r="O3091" t="s">
        <v>24789</v>
      </c>
      <c r="P3091" t="s">
        <v>9605</v>
      </c>
      <c r="Q3091" t="s">
        <v>24790</v>
      </c>
      <c r="R3091" t="s">
        <v>24791</v>
      </c>
      <c r="S3091" t="s">
        <v>24792</v>
      </c>
      <c r="T3091">
        <v>7.2</v>
      </c>
      <c r="U3091">
        <v>88913</v>
      </c>
      <c r="V3091" s="12">
        <f>W3091*1.1505830469594</f>
        <v>11505830.469594</v>
      </c>
      <c r="W3091" s="3">
        <v>10000000</v>
      </c>
      <c r="X3091" s="13">
        <f>Y3091*1.1505830469594</f>
        <v>53400907.549384601</v>
      </c>
      <c r="Y3091" s="3">
        <v>46412041</v>
      </c>
      <c r="Z3091" s="13">
        <f>AA3091*1.1505830469594</f>
        <v>157441361.30469179</v>
      </c>
      <c r="AA3091" s="3">
        <v>136836156</v>
      </c>
      <c r="AB3091">
        <v>296</v>
      </c>
    </row>
    <row r="3092" spans="1:28" x14ac:dyDescent="0.2">
      <c r="A3092" t="s">
        <v>41182</v>
      </c>
      <c r="B3092" t="s">
        <v>41183</v>
      </c>
      <c r="C3092">
        <v>2019</v>
      </c>
      <c r="D3092" t="s">
        <v>40601</v>
      </c>
      <c r="E3092" t="s">
        <v>16512</v>
      </c>
      <c r="F3092" t="s">
        <v>44031</v>
      </c>
      <c r="G3092" t="s">
        <v>44046</v>
      </c>
      <c r="H3092">
        <v>99</v>
      </c>
      <c r="I3092" t="s">
        <v>13179</v>
      </c>
      <c r="J3092" t="s">
        <v>26</v>
      </c>
      <c r="M3092" t="s">
        <v>36430</v>
      </c>
      <c r="N3092" t="s">
        <v>41184</v>
      </c>
      <c r="O3092" t="s">
        <v>41185</v>
      </c>
      <c r="P3092" t="s">
        <v>41186</v>
      </c>
      <c r="Q3092" t="s">
        <v>41187</v>
      </c>
      <c r="R3092" t="s">
        <v>41188</v>
      </c>
      <c r="S3092" t="s">
        <v>41189</v>
      </c>
      <c r="T3092">
        <v>6.3</v>
      </c>
      <c r="U3092">
        <v>77941</v>
      </c>
      <c r="V3092" s="12">
        <f>W3092*1.01233684194057</f>
        <v>9111031.57746513</v>
      </c>
      <c r="W3092" s="3">
        <v>9000000</v>
      </c>
      <c r="X3092" s="13">
        <f>Y3092*1.01233684194057</f>
        <v>57708870.089264199</v>
      </c>
      <c r="Y3092" s="3">
        <v>57005601</v>
      </c>
      <c r="Z3092" s="13">
        <f>AA3092*1.01233684194057</f>
        <v>157633072.28218687</v>
      </c>
      <c r="AA3092" s="3">
        <v>155712077</v>
      </c>
      <c r="AB3092">
        <v>655</v>
      </c>
    </row>
    <row r="3093" spans="1:28" hidden="1" x14ac:dyDescent="0.2">
      <c r="A3093" t="s">
        <v>28109</v>
      </c>
      <c r="B3093" t="s">
        <v>28110</v>
      </c>
      <c r="C3093">
        <v>2011</v>
      </c>
      <c r="D3093" t="s">
        <v>21695</v>
      </c>
      <c r="E3093" t="s">
        <v>1045</v>
      </c>
      <c r="F3093" t="s">
        <v>44032</v>
      </c>
      <c r="G3093" t="s">
        <v>44036</v>
      </c>
      <c r="H3093">
        <v>113</v>
      </c>
      <c r="I3093" t="s">
        <v>943</v>
      </c>
      <c r="J3093" t="s">
        <v>944</v>
      </c>
      <c r="K3093" t="s">
        <v>3160</v>
      </c>
      <c r="M3093" t="s">
        <v>28111</v>
      </c>
      <c r="N3093" t="s">
        <v>28112</v>
      </c>
      <c r="O3093" t="s">
        <v>28113</v>
      </c>
      <c r="P3093" t="s">
        <v>28114</v>
      </c>
      <c r="Q3093" t="s">
        <v>28115</v>
      </c>
      <c r="R3093" t="s">
        <v>28116</v>
      </c>
      <c r="S3093" t="s">
        <v>28117</v>
      </c>
      <c r="T3093">
        <v>6.8</v>
      </c>
      <c r="U3093">
        <v>13007</v>
      </c>
      <c r="W3093" t="s">
        <v>14900</v>
      </c>
      <c r="X3093"/>
      <c r="Y3093"/>
      <c r="Z3093"/>
      <c r="AA3093">
        <v>162756</v>
      </c>
      <c r="AB3093">
        <v>35</v>
      </c>
    </row>
    <row r="3094" spans="1:28" x14ac:dyDescent="0.2">
      <c r="A3094" t="s">
        <v>6699</v>
      </c>
      <c r="B3094" t="s">
        <v>6700</v>
      </c>
      <c r="C3094">
        <v>2005</v>
      </c>
      <c r="D3094" t="s">
        <v>6701</v>
      </c>
      <c r="E3094" t="s">
        <v>16512</v>
      </c>
      <c r="F3094" t="s">
        <v>44031</v>
      </c>
      <c r="G3094" t="s">
        <v>44038</v>
      </c>
      <c r="H3094">
        <v>124</v>
      </c>
      <c r="I3094" t="s">
        <v>6702</v>
      </c>
      <c r="J3094" t="s">
        <v>26</v>
      </c>
      <c r="K3094" t="s">
        <v>27</v>
      </c>
      <c r="L3094" t="s">
        <v>361</v>
      </c>
      <c r="M3094" t="s">
        <v>6703</v>
      </c>
      <c r="N3094" t="s">
        <v>6704</v>
      </c>
      <c r="O3094" t="s">
        <v>6705</v>
      </c>
      <c r="P3094" t="s">
        <v>6706</v>
      </c>
      <c r="Q3094" t="s">
        <v>6707</v>
      </c>
      <c r="R3094" t="s">
        <v>6708</v>
      </c>
      <c r="S3094" t="s">
        <v>6709</v>
      </c>
      <c r="T3094">
        <v>6</v>
      </c>
      <c r="U3094">
        <v>90793</v>
      </c>
      <c r="V3094" s="12">
        <f>W3094*1.32519713261649</f>
        <v>172275627.24014369</v>
      </c>
      <c r="W3094" s="3">
        <v>130000000</v>
      </c>
      <c r="X3094" s="13">
        <f>Y3094*1.32519713261649</f>
        <v>91003838.101254657</v>
      </c>
      <c r="Y3094" s="3">
        <v>68671925</v>
      </c>
      <c r="Z3094" s="13">
        <f>AA3094*1.32519713261649</f>
        <v>158016971.23738381</v>
      </c>
      <c r="AA3094" s="3">
        <v>119240351</v>
      </c>
      <c r="AB3094">
        <v>497</v>
      </c>
    </row>
    <row r="3095" spans="1:28" hidden="1" x14ac:dyDescent="0.2">
      <c r="A3095" t="s">
        <v>28125</v>
      </c>
      <c r="B3095" t="s">
        <v>28126</v>
      </c>
      <c r="C3095">
        <v>2012</v>
      </c>
      <c r="D3095" t="s">
        <v>22971</v>
      </c>
      <c r="E3095" t="s">
        <v>1045</v>
      </c>
      <c r="H3095">
        <v>103</v>
      </c>
      <c r="I3095" t="s">
        <v>25</v>
      </c>
      <c r="J3095" t="s">
        <v>26</v>
      </c>
      <c r="K3095" t="s">
        <v>27</v>
      </c>
      <c r="L3095" t="s">
        <v>1419</v>
      </c>
      <c r="M3095" t="s">
        <v>5989</v>
      </c>
      <c r="N3095" t="s">
        <v>28127</v>
      </c>
      <c r="O3095" t="s">
        <v>28128</v>
      </c>
      <c r="P3095" t="s">
        <v>25580</v>
      </c>
      <c r="Q3095" t="s">
        <v>28129</v>
      </c>
      <c r="R3095" t="s">
        <v>28130</v>
      </c>
      <c r="S3095" t="s">
        <v>28131</v>
      </c>
      <c r="T3095">
        <v>5.8</v>
      </c>
      <c r="U3095">
        <v>14612</v>
      </c>
      <c r="W3095"/>
      <c r="X3095"/>
      <c r="Y3095">
        <v>1378591</v>
      </c>
      <c r="Z3095"/>
      <c r="AA3095">
        <v>2085617</v>
      </c>
      <c r="AB3095">
        <v>57</v>
      </c>
    </row>
    <row r="3096" spans="1:28" hidden="1" x14ac:dyDescent="0.2">
      <c r="A3096" t="s">
        <v>28132</v>
      </c>
      <c r="B3096" t="s">
        <v>28133</v>
      </c>
      <c r="C3096">
        <v>2011</v>
      </c>
      <c r="D3096" s="1">
        <v>40673</v>
      </c>
      <c r="E3096" t="s">
        <v>16512</v>
      </c>
      <c r="F3096" t="s">
        <v>44046</v>
      </c>
      <c r="G3096" t="s">
        <v>44033</v>
      </c>
      <c r="H3096">
        <v>86</v>
      </c>
      <c r="I3096" t="s">
        <v>25</v>
      </c>
      <c r="J3096" t="s">
        <v>26</v>
      </c>
      <c r="M3096" t="s">
        <v>1543</v>
      </c>
      <c r="N3096" t="s">
        <v>28134</v>
      </c>
      <c r="O3096" t="s">
        <v>28135</v>
      </c>
      <c r="P3096" t="s">
        <v>28136</v>
      </c>
      <c r="Q3096" t="s">
        <v>28137</v>
      </c>
      <c r="R3096" t="s">
        <v>28138</v>
      </c>
      <c r="S3096" t="s">
        <v>28139</v>
      </c>
      <c r="T3096">
        <v>5.2</v>
      </c>
      <c r="U3096">
        <v>18326</v>
      </c>
      <c r="W3096">
        <v>4000000</v>
      </c>
      <c r="X3096"/>
      <c r="Y3096"/>
      <c r="Z3096"/>
      <c r="AA3096"/>
      <c r="AB3096">
        <v>78</v>
      </c>
    </row>
    <row r="3097" spans="1:28" x14ac:dyDescent="0.2">
      <c r="A3097" t="s">
        <v>9566</v>
      </c>
      <c r="B3097" t="s">
        <v>9567</v>
      </c>
      <c r="C3097">
        <v>2004</v>
      </c>
      <c r="D3097" s="1">
        <v>38272</v>
      </c>
      <c r="E3097" t="s">
        <v>176</v>
      </c>
      <c r="F3097" t="s">
        <v>44036</v>
      </c>
      <c r="H3097">
        <v>104</v>
      </c>
      <c r="I3097" t="s">
        <v>229</v>
      </c>
      <c r="J3097" t="s">
        <v>26</v>
      </c>
      <c r="M3097" t="s">
        <v>9568</v>
      </c>
      <c r="N3097" t="s">
        <v>9569</v>
      </c>
      <c r="O3097" t="s">
        <v>9570</v>
      </c>
      <c r="P3097" t="s">
        <v>1614</v>
      </c>
      <c r="Q3097" t="s">
        <v>9571</v>
      </c>
      <c r="R3097" t="s">
        <v>9572</v>
      </c>
      <c r="S3097" t="s">
        <v>9573</v>
      </c>
      <c r="T3097">
        <v>7.2</v>
      </c>
      <c r="U3097">
        <v>199832</v>
      </c>
      <c r="V3097" s="12">
        <f>W3097*1.37009528851244</f>
        <v>36992572.789835878</v>
      </c>
      <c r="W3097" s="3">
        <v>27000000</v>
      </c>
      <c r="X3097" s="13">
        <f>Y3097*1.37009528851244</f>
        <v>46566465.732805699</v>
      </c>
      <c r="Y3097" s="3">
        <v>33987757</v>
      </c>
      <c r="Z3097" s="13">
        <f>AA3097*1.37009528851244</f>
        <v>158252893.29220217</v>
      </c>
      <c r="AA3097" s="3">
        <v>115505027</v>
      </c>
      <c r="AB3097">
        <v>954</v>
      </c>
    </row>
    <row r="3098" spans="1:28" hidden="1" x14ac:dyDescent="0.2">
      <c r="A3098" t="s">
        <v>28149</v>
      </c>
      <c r="B3098" t="s">
        <v>28150</v>
      </c>
      <c r="C3098">
        <v>2011</v>
      </c>
      <c r="D3098" t="s">
        <v>6329</v>
      </c>
      <c r="E3098" t="s">
        <v>176</v>
      </c>
      <c r="F3098" t="s">
        <v>44036</v>
      </c>
      <c r="H3098">
        <v>98</v>
      </c>
      <c r="I3098" t="s">
        <v>9518</v>
      </c>
      <c r="J3098" t="s">
        <v>26</v>
      </c>
      <c r="M3098" t="s">
        <v>28151</v>
      </c>
      <c r="N3098" t="s">
        <v>28152</v>
      </c>
      <c r="O3098" t="s">
        <v>28153</v>
      </c>
      <c r="P3098" t="s">
        <v>28154</v>
      </c>
      <c r="Q3098" t="s">
        <v>28155</v>
      </c>
      <c r="R3098" t="s">
        <v>28156</v>
      </c>
      <c r="S3098" t="s">
        <v>28157</v>
      </c>
      <c r="T3098">
        <v>6.2</v>
      </c>
      <c r="U3098">
        <v>14574</v>
      </c>
      <c r="W3098"/>
      <c r="X3098"/>
      <c r="Y3098">
        <v>1126525</v>
      </c>
      <c r="Z3098"/>
      <c r="AA3098">
        <v>3143316</v>
      </c>
      <c r="AB3098">
        <v>87</v>
      </c>
    </row>
    <row r="3099" spans="1:28" hidden="1" x14ac:dyDescent="0.2">
      <c r="A3099" t="s">
        <v>28158</v>
      </c>
      <c r="B3099" t="s">
        <v>28159</v>
      </c>
      <c r="C3099">
        <v>2011</v>
      </c>
      <c r="D3099" t="s">
        <v>23380</v>
      </c>
      <c r="E3099" t="s">
        <v>16512</v>
      </c>
      <c r="F3099" t="s">
        <v>44032</v>
      </c>
      <c r="G3099" t="s">
        <v>44049</v>
      </c>
      <c r="H3099">
        <v>130</v>
      </c>
      <c r="I3099" t="s">
        <v>28160</v>
      </c>
      <c r="J3099" t="s">
        <v>26</v>
      </c>
      <c r="M3099" t="s">
        <v>2185</v>
      </c>
      <c r="N3099" t="s">
        <v>28161</v>
      </c>
      <c r="O3099" t="s">
        <v>28162</v>
      </c>
      <c r="P3099" t="s">
        <v>22808</v>
      </c>
      <c r="Q3099" t="s">
        <v>28163</v>
      </c>
      <c r="R3099" t="s">
        <v>28164</v>
      </c>
      <c r="S3099" t="s">
        <v>28165</v>
      </c>
      <c r="T3099">
        <v>6.7</v>
      </c>
      <c r="U3099">
        <v>11078</v>
      </c>
      <c r="W3099" t="s">
        <v>28166</v>
      </c>
      <c r="X3099"/>
      <c r="Y3099"/>
      <c r="Z3099"/>
      <c r="AA3099">
        <v>5452142</v>
      </c>
      <c r="AB3099">
        <v>42</v>
      </c>
    </row>
    <row r="3100" spans="1:28" hidden="1" x14ac:dyDescent="0.2">
      <c r="A3100" t="s">
        <v>28167</v>
      </c>
      <c r="B3100" t="s">
        <v>28168</v>
      </c>
      <c r="C3100">
        <v>2011</v>
      </c>
      <c r="D3100" t="s">
        <v>25118</v>
      </c>
      <c r="E3100" t="s">
        <v>1045</v>
      </c>
      <c r="F3100" t="s">
        <v>44046</v>
      </c>
      <c r="G3100" t="s">
        <v>44045</v>
      </c>
      <c r="H3100">
        <v>95</v>
      </c>
      <c r="I3100" t="s">
        <v>25</v>
      </c>
      <c r="J3100" t="s">
        <v>26</v>
      </c>
      <c r="M3100" t="s">
        <v>7183</v>
      </c>
      <c r="N3100" t="s">
        <v>28169</v>
      </c>
      <c r="O3100" t="s">
        <v>28170</v>
      </c>
      <c r="P3100" t="s">
        <v>28171</v>
      </c>
      <c r="Q3100" t="s">
        <v>28172</v>
      </c>
      <c r="R3100" t="s">
        <v>28173</v>
      </c>
      <c r="S3100" t="s">
        <v>28174</v>
      </c>
      <c r="T3100">
        <v>5.7</v>
      </c>
      <c r="U3100">
        <v>14712</v>
      </c>
      <c r="W3100">
        <v>10000000</v>
      </c>
      <c r="X3100"/>
      <c r="Y3100"/>
      <c r="Z3100"/>
      <c r="AA3100"/>
      <c r="AB3100">
        <v>86</v>
      </c>
    </row>
    <row r="3101" spans="1:28" hidden="1" x14ac:dyDescent="0.2">
      <c r="A3101" t="s">
        <v>28175</v>
      </c>
      <c r="B3101" t="s">
        <v>28176</v>
      </c>
      <c r="C3101">
        <v>2014</v>
      </c>
      <c r="D3101" s="1">
        <v>41916</v>
      </c>
      <c r="E3101" t="s">
        <v>176</v>
      </c>
      <c r="F3101" t="s">
        <v>44036</v>
      </c>
      <c r="H3101">
        <v>96</v>
      </c>
      <c r="I3101" t="s">
        <v>4427</v>
      </c>
      <c r="J3101" t="s">
        <v>4428</v>
      </c>
      <c r="M3101" t="s">
        <v>28177</v>
      </c>
      <c r="N3101" t="s">
        <v>28177</v>
      </c>
      <c r="O3101" t="s">
        <v>28178</v>
      </c>
      <c r="P3101" t="s">
        <v>28179</v>
      </c>
      <c r="Q3101" t="s">
        <v>28180</v>
      </c>
      <c r="R3101" t="s">
        <v>28181</v>
      </c>
      <c r="S3101" t="s">
        <v>28182</v>
      </c>
      <c r="T3101">
        <v>7.9</v>
      </c>
      <c r="U3101">
        <v>22344</v>
      </c>
      <c r="W3101"/>
      <c r="X3101"/>
      <c r="Y3101">
        <v>101451</v>
      </c>
      <c r="Z3101"/>
      <c r="AA3101">
        <v>1207841</v>
      </c>
      <c r="AB3101">
        <v>72</v>
      </c>
    </row>
    <row r="3102" spans="1:28" x14ac:dyDescent="0.2">
      <c r="A3102" t="s">
        <v>337</v>
      </c>
      <c r="B3102" t="s">
        <v>338</v>
      </c>
      <c r="C3102">
        <v>2002</v>
      </c>
      <c r="D3102" t="s">
        <v>339</v>
      </c>
      <c r="E3102" t="s">
        <v>44037</v>
      </c>
      <c r="F3102" t="s">
        <v>44031</v>
      </c>
      <c r="G3102" t="s">
        <v>44040</v>
      </c>
      <c r="H3102">
        <v>95</v>
      </c>
      <c r="I3102" t="s">
        <v>25</v>
      </c>
      <c r="J3102" t="s">
        <v>26</v>
      </c>
      <c r="M3102" t="s">
        <v>340</v>
      </c>
      <c r="N3102" t="s">
        <v>341</v>
      </c>
      <c r="O3102" t="s">
        <v>342</v>
      </c>
      <c r="P3102" t="s">
        <v>343</v>
      </c>
      <c r="Q3102" t="s">
        <v>344</v>
      </c>
      <c r="R3102" t="s">
        <v>345</v>
      </c>
      <c r="S3102" t="s">
        <v>346</v>
      </c>
      <c r="T3102">
        <v>7.2</v>
      </c>
      <c r="U3102">
        <v>99484</v>
      </c>
      <c r="V3102" s="12">
        <f>W3102*1.43863813229572</f>
        <v>201409338.52140081</v>
      </c>
      <c r="W3102" s="3">
        <v>140000000</v>
      </c>
      <c r="X3102" s="13">
        <f>Y3102*1.43863813229572</f>
        <v>54922575.792178996</v>
      </c>
      <c r="Y3102" s="3">
        <v>38176783</v>
      </c>
      <c r="Z3102" s="13">
        <f>AA3102*1.43863813229572</f>
        <v>158309700.94159535</v>
      </c>
      <c r="AA3102" s="3">
        <v>110041363</v>
      </c>
      <c r="AB3102">
        <v>266</v>
      </c>
    </row>
    <row r="3103" spans="1:28" x14ac:dyDescent="0.2">
      <c r="A3103" t="s">
        <v>29211</v>
      </c>
      <c r="B3103" t="s">
        <v>29212</v>
      </c>
      <c r="C3103">
        <v>2012</v>
      </c>
      <c r="D3103" s="1">
        <v>41009</v>
      </c>
      <c r="E3103" t="s">
        <v>176</v>
      </c>
      <c r="F3103" t="s">
        <v>44057</v>
      </c>
      <c r="G3103" t="s">
        <v>44036</v>
      </c>
      <c r="H3103">
        <v>99</v>
      </c>
      <c r="I3103" t="s">
        <v>25</v>
      </c>
      <c r="J3103" t="s">
        <v>26</v>
      </c>
      <c r="M3103" t="s">
        <v>29213</v>
      </c>
      <c r="N3103" t="s">
        <v>29214</v>
      </c>
      <c r="O3103" t="s">
        <v>29215</v>
      </c>
      <c r="P3103" t="s">
        <v>29216</v>
      </c>
      <c r="Q3103" t="s">
        <v>29217</v>
      </c>
      <c r="R3103" t="s">
        <v>29218</v>
      </c>
      <c r="S3103" t="s">
        <v>29219</v>
      </c>
      <c r="T3103">
        <v>6.4</v>
      </c>
      <c r="U3103">
        <v>53159</v>
      </c>
      <c r="V3103" s="12">
        <f>W3103*1.12725506764114</f>
        <v>37199417.232157618</v>
      </c>
      <c r="W3103" s="3">
        <v>33000000</v>
      </c>
      <c r="X3103" s="13">
        <f>Y3103*1.12725506764114</f>
        <v>39538107.394126132</v>
      </c>
      <c r="Y3103" s="3">
        <v>35074677</v>
      </c>
      <c r="Z3103" s="13">
        <f>AA3103*1.12725506764114</f>
        <v>158346360.28383139</v>
      </c>
      <c r="AA3103" s="3">
        <v>140470746</v>
      </c>
      <c r="AB3103">
        <v>82</v>
      </c>
    </row>
    <row r="3104" spans="1:28" hidden="1" x14ac:dyDescent="0.2">
      <c r="A3104" t="s">
        <v>28198</v>
      </c>
      <c r="B3104" t="s">
        <v>28199</v>
      </c>
      <c r="C3104">
        <v>2011</v>
      </c>
      <c r="D3104" s="1">
        <v>40704</v>
      </c>
      <c r="E3104" t="s">
        <v>44043</v>
      </c>
      <c r="F3104" t="s">
        <v>44032</v>
      </c>
      <c r="G3104" t="s">
        <v>44042</v>
      </c>
      <c r="H3104">
        <v>102</v>
      </c>
      <c r="I3104" t="s">
        <v>1831</v>
      </c>
      <c r="J3104" t="s">
        <v>26</v>
      </c>
      <c r="M3104" t="s">
        <v>28200</v>
      </c>
      <c r="N3104" t="s">
        <v>28201</v>
      </c>
      <c r="O3104" t="s">
        <v>28202</v>
      </c>
      <c r="P3104" t="s">
        <v>1770</v>
      </c>
      <c r="Q3104" t="s">
        <v>28203</v>
      </c>
      <c r="R3104" t="s">
        <v>28204</v>
      </c>
      <c r="S3104" t="s">
        <v>28205</v>
      </c>
      <c r="T3104">
        <v>6.7</v>
      </c>
      <c r="U3104">
        <v>36257</v>
      </c>
      <c r="W3104"/>
      <c r="X3104"/>
      <c r="Y3104">
        <v>176669</v>
      </c>
      <c r="Z3104"/>
      <c r="AA3104">
        <v>1680778</v>
      </c>
      <c r="AB3104">
        <v>111</v>
      </c>
    </row>
    <row r="3105" spans="1:28" hidden="1" x14ac:dyDescent="0.2">
      <c r="A3105" t="s">
        <v>28206</v>
      </c>
      <c r="B3105" t="s">
        <v>28207</v>
      </c>
      <c r="C3105">
        <v>2011</v>
      </c>
      <c r="D3105" s="1">
        <v>40549</v>
      </c>
      <c r="E3105" t="s">
        <v>44043</v>
      </c>
      <c r="F3105" t="s">
        <v>44034</v>
      </c>
      <c r="G3105" t="s">
        <v>44046</v>
      </c>
      <c r="H3105">
        <v>92</v>
      </c>
      <c r="I3105" t="s">
        <v>1983</v>
      </c>
      <c r="J3105" t="s">
        <v>26</v>
      </c>
      <c r="M3105" t="s">
        <v>28208</v>
      </c>
      <c r="N3105" t="s">
        <v>28209</v>
      </c>
      <c r="O3105" t="s">
        <v>28210</v>
      </c>
      <c r="P3105" t="s">
        <v>28211</v>
      </c>
      <c r="Q3105" t="s">
        <v>28212</v>
      </c>
      <c r="R3105" t="s">
        <v>28213</v>
      </c>
      <c r="S3105" t="s">
        <v>28214</v>
      </c>
      <c r="T3105">
        <v>6.1</v>
      </c>
      <c r="U3105">
        <v>51382</v>
      </c>
      <c r="W3105" t="s">
        <v>28215</v>
      </c>
      <c r="X3105"/>
      <c r="Y3105"/>
      <c r="Z3105"/>
      <c r="AA3105">
        <v>4055919</v>
      </c>
      <c r="AB3105">
        <v>297</v>
      </c>
    </row>
    <row r="3106" spans="1:28" hidden="1" x14ac:dyDescent="0.2">
      <c r="A3106" t="s">
        <v>28216</v>
      </c>
      <c r="B3106" t="s">
        <v>28217</v>
      </c>
      <c r="C3106">
        <v>2016</v>
      </c>
      <c r="D3106" s="1">
        <v>42624</v>
      </c>
      <c r="E3106" t="s">
        <v>44035</v>
      </c>
      <c r="F3106" t="s">
        <v>44032</v>
      </c>
      <c r="H3106">
        <v>104</v>
      </c>
      <c r="I3106" t="s">
        <v>495</v>
      </c>
      <c r="J3106" t="s">
        <v>26</v>
      </c>
      <c r="M3106" t="s">
        <v>28218</v>
      </c>
      <c r="N3106" t="s">
        <v>28219</v>
      </c>
      <c r="O3106" t="s">
        <v>28220</v>
      </c>
      <c r="P3106" t="s">
        <v>7358</v>
      </c>
      <c r="Q3106" t="s">
        <v>28221</v>
      </c>
      <c r="R3106" t="s">
        <v>28222</v>
      </c>
      <c r="S3106" t="s">
        <v>28223</v>
      </c>
      <c r="T3106">
        <v>6.6</v>
      </c>
      <c r="U3106">
        <v>17408</v>
      </c>
      <c r="W3106"/>
      <c r="X3106"/>
      <c r="Y3106">
        <v>1361045</v>
      </c>
      <c r="Z3106"/>
      <c r="AA3106">
        <v>7435006</v>
      </c>
      <c r="AB3106">
        <v>62</v>
      </c>
    </row>
    <row r="3107" spans="1:28" x14ac:dyDescent="0.2">
      <c r="A3107" t="s">
        <v>7297</v>
      </c>
      <c r="B3107" t="s">
        <v>7298</v>
      </c>
      <c r="C3107">
        <v>2004</v>
      </c>
      <c r="D3107" t="s">
        <v>6543</v>
      </c>
      <c r="E3107" t="s">
        <v>176</v>
      </c>
      <c r="F3107" t="s">
        <v>44036</v>
      </c>
      <c r="H3107">
        <v>123</v>
      </c>
      <c r="I3107" t="s">
        <v>25</v>
      </c>
      <c r="J3107" t="s">
        <v>26</v>
      </c>
      <c r="M3107" t="s">
        <v>3487</v>
      </c>
      <c r="N3107" t="s">
        <v>7299</v>
      </c>
      <c r="O3107" t="s">
        <v>7300</v>
      </c>
      <c r="P3107" t="s">
        <v>7301</v>
      </c>
      <c r="Q3107" t="s">
        <v>7302</v>
      </c>
      <c r="R3107" t="s">
        <v>7303</v>
      </c>
      <c r="S3107" t="s">
        <v>7304</v>
      </c>
      <c r="T3107">
        <v>7.8</v>
      </c>
      <c r="U3107">
        <v>508136</v>
      </c>
      <c r="V3107" s="12">
        <f>W3107*1.37009528851244</f>
        <v>39732763.366860762</v>
      </c>
      <c r="W3107" s="3">
        <v>29000000</v>
      </c>
      <c r="X3107" s="13">
        <f>Y3107*1.37009528851244</f>
        <v>110980166.72978821</v>
      </c>
      <c r="Y3107" s="3">
        <v>81001787</v>
      </c>
      <c r="Z3107" s="13">
        <f>AA3107*1.37009528851244</f>
        <v>158770471.44915295</v>
      </c>
      <c r="AA3107" s="3">
        <v>115882795</v>
      </c>
      <c r="AB3107">
        <v>1266</v>
      </c>
    </row>
    <row r="3108" spans="1:28" hidden="1" x14ac:dyDescent="0.2">
      <c r="A3108" t="s">
        <v>28231</v>
      </c>
      <c r="B3108" t="s">
        <v>28232</v>
      </c>
      <c r="C3108">
        <v>2011</v>
      </c>
      <c r="D3108" t="s">
        <v>21170</v>
      </c>
      <c r="E3108" t="s">
        <v>16512</v>
      </c>
      <c r="F3108" t="s">
        <v>44044</v>
      </c>
      <c r="G3108" t="s">
        <v>44042</v>
      </c>
      <c r="H3108">
        <v>155</v>
      </c>
      <c r="I3108" t="s">
        <v>943</v>
      </c>
      <c r="J3108" t="s">
        <v>2402</v>
      </c>
      <c r="M3108" t="s">
        <v>28233</v>
      </c>
      <c r="N3108" t="s">
        <v>28233</v>
      </c>
      <c r="O3108" t="s">
        <v>28234</v>
      </c>
      <c r="P3108" t="s">
        <v>28235</v>
      </c>
      <c r="Q3108" t="s">
        <v>28236</v>
      </c>
      <c r="R3108" t="s">
        <v>28237</v>
      </c>
      <c r="S3108" t="s">
        <v>28238</v>
      </c>
      <c r="T3108">
        <v>7.6</v>
      </c>
      <c r="U3108">
        <v>12372</v>
      </c>
      <c r="W3108" t="s">
        <v>13478</v>
      </c>
      <c r="X3108"/>
      <c r="Y3108"/>
      <c r="Z3108"/>
      <c r="AA3108">
        <v>1373444</v>
      </c>
      <c r="AB3108">
        <v>49</v>
      </c>
    </row>
    <row r="3109" spans="1:28" hidden="1" x14ac:dyDescent="0.2">
      <c r="A3109" t="s">
        <v>28239</v>
      </c>
      <c r="B3109" t="s">
        <v>28240</v>
      </c>
      <c r="C3109">
        <v>2011</v>
      </c>
      <c r="D3109" t="s">
        <v>17171</v>
      </c>
      <c r="E3109" t="s">
        <v>1045</v>
      </c>
      <c r="F3109" t="s">
        <v>44032</v>
      </c>
      <c r="H3109">
        <v>93</v>
      </c>
      <c r="I3109" t="s">
        <v>5481</v>
      </c>
      <c r="J3109" t="s">
        <v>308</v>
      </c>
      <c r="K3109" t="s">
        <v>209</v>
      </c>
      <c r="M3109" t="s">
        <v>28241</v>
      </c>
      <c r="N3109" t="s">
        <v>28241</v>
      </c>
      <c r="O3109" t="s">
        <v>28242</v>
      </c>
      <c r="P3109" t="s">
        <v>5485</v>
      </c>
      <c r="Q3109" t="s">
        <v>28243</v>
      </c>
      <c r="R3109" t="s">
        <v>28244</v>
      </c>
      <c r="S3109" t="s">
        <v>28245</v>
      </c>
      <c r="T3109">
        <v>7.3</v>
      </c>
      <c r="U3109">
        <v>16880</v>
      </c>
      <c r="W3109">
        <v>5000000</v>
      </c>
      <c r="X3109"/>
      <c r="Y3109"/>
      <c r="Z3109"/>
      <c r="AA3109">
        <v>10911008</v>
      </c>
      <c r="AB3109">
        <v>25</v>
      </c>
    </row>
    <row r="3110" spans="1:28" hidden="1" x14ac:dyDescent="0.2">
      <c r="A3110" t="s">
        <v>28246</v>
      </c>
      <c r="B3110" t="s">
        <v>28247</v>
      </c>
      <c r="C3110">
        <v>2013</v>
      </c>
      <c r="D3110" s="1">
        <v>41793</v>
      </c>
      <c r="E3110" t="s">
        <v>44037</v>
      </c>
      <c r="F3110" t="s">
        <v>44031</v>
      </c>
      <c r="G3110" t="s">
        <v>44032</v>
      </c>
      <c r="H3110">
        <v>94</v>
      </c>
      <c r="I3110" t="s">
        <v>319</v>
      </c>
      <c r="J3110" t="s">
        <v>26</v>
      </c>
      <c r="M3110" t="s">
        <v>28248</v>
      </c>
      <c r="N3110" t="s">
        <v>28249</v>
      </c>
      <c r="O3110" t="s">
        <v>28250</v>
      </c>
      <c r="P3110" t="s">
        <v>20095</v>
      </c>
      <c r="Q3110" t="s">
        <v>28251</v>
      </c>
      <c r="R3110" t="s">
        <v>28252</v>
      </c>
      <c r="S3110" t="s">
        <v>28253</v>
      </c>
      <c r="T3110">
        <v>4.8</v>
      </c>
      <c r="U3110">
        <v>12043</v>
      </c>
      <c r="W3110"/>
      <c r="X3110"/>
      <c r="Y3110"/>
      <c r="Z3110"/>
      <c r="AA3110">
        <v>44095996</v>
      </c>
      <c r="AB3110">
        <v>61</v>
      </c>
    </row>
    <row r="3111" spans="1:28" x14ac:dyDescent="0.2">
      <c r="A3111" t="s">
        <v>5658</v>
      </c>
      <c r="B3111" t="s">
        <v>5659</v>
      </c>
      <c r="C3111">
        <v>2004</v>
      </c>
      <c r="D3111" t="s">
        <v>5660</v>
      </c>
      <c r="E3111" t="s">
        <v>16512</v>
      </c>
      <c r="F3111" t="s">
        <v>44031</v>
      </c>
      <c r="G3111" t="s">
        <v>44033</v>
      </c>
      <c r="H3111">
        <v>119</v>
      </c>
      <c r="I3111" t="s">
        <v>25</v>
      </c>
      <c r="J3111" t="s">
        <v>26</v>
      </c>
      <c r="M3111" t="s">
        <v>362</v>
      </c>
      <c r="N3111" t="s">
        <v>363</v>
      </c>
      <c r="O3111" t="s">
        <v>5661</v>
      </c>
      <c r="P3111" t="s">
        <v>365</v>
      </c>
      <c r="Q3111" t="s">
        <v>5662</v>
      </c>
      <c r="R3111" t="s">
        <v>5663</v>
      </c>
      <c r="S3111" t="s">
        <v>5664</v>
      </c>
      <c r="T3111">
        <v>6.7</v>
      </c>
      <c r="U3111">
        <v>212109</v>
      </c>
      <c r="V3111" s="12">
        <f>W3111*1.37009528851244</f>
        <v>143860005.2938062</v>
      </c>
      <c r="W3111" s="3">
        <v>105000000</v>
      </c>
      <c r="X3111" s="13">
        <f>Y3111*1.37009528851244</f>
        <v>79138090.400910512</v>
      </c>
      <c r="Y3111" s="3">
        <v>57761012</v>
      </c>
      <c r="Z3111" s="13">
        <f>AA3111*1.37009528851244</f>
        <v>158794775.56947586</v>
      </c>
      <c r="AA3111" s="3">
        <v>115900534</v>
      </c>
      <c r="AB3111">
        <v>699</v>
      </c>
    </row>
    <row r="3112" spans="1:28" x14ac:dyDescent="0.2">
      <c r="A3112" t="s">
        <v>40510</v>
      </c>
      <c r="B3112" t="s">
        <v>40511</v>
      </c>
      <c r="C3112">
        <v>2019</v>
      </c>
      <c r="D3112" s="1">
        <v>43657</v>
      </c>
      <c r="E3112" t="s">
        <v>1045</v>
      </c>
      <c r="F3112" t="s">
        <v>44044</v>
      </c>
      <c r="G3112" t="s">
        <v>44032</v>
      </c>
      <c r="H3112">
        <v>110</v>
      </c>
      <c r="I3112" t="s">
        <v>25</v>
      </c>
      <c r="J3112" t="s">
        <v>26</v>
      </c>
      <c r="K3112" t="s">
        <v>75</v>
      </c>
      <c r="M3112" t="s">
        <v>23679</v>
      </c>
      <c r="N3112" t="s">
        <v>40512</v>
      </c>
      <c r="O3112" t="s">
        <v>40513</v>
      </c>
      <c r="P3112" t="s">
        <v>35722</v>
      </c>
      <c r="Q3112" t="s">
        <v>40514</v>
      </c>
      <c r="R3112" t="s">
        <v>40515</v>
      </c>
      <c r="S3112" t="s">
        <v>40516</v>
      </c>
      <c r="T3112">
        <v>6.3</v>
      </c>
      <c r="U3112">
        <v>76903</v>
      </c>
      <c r="V3112" s="12">
        <f>W3112*1.01233684194057</f>
        <v>20246736.838811401</v>
      </c>
      <c r="W3112" s="3">
        <v>20000000</v>
      </c>
      <c r="X3112" s="13">
        <f>Y3112*1.01233684194057</f>
        <v>106258517.31803954</v>
      </c>
      <c r="Y3112" s="3">
        <v>104963598</v>
      </c>
      <c r="Z3112" s="13">
        <f>AA3112*1.01233684194057</f>
        <v>159507435.20411351</v>
      </c>
      <c r="AA3112" s="3">
        <v>157563598</v>
      </c>
      <c r="AB3112">
        <v>700</v>
      </c>
    </row>
    <row r="3113" spans="1:28" x14ac:dyDescent="0.2">
      <c r="A3113" t="s">
        <v>6145</v>
      </c>
      <c r="B3113" t="s">
        <v>6146</v>
      </c>
      <c r="C3113">
        <v>2004</v>
      </c>
      <c r="D3113" s="1">
        <v>38444</v>
      </c>
      <c r="E3113" t="s">
        <v>44035</v>
      </c>
      <c r="F3113" t="s">
        <v>44032</v>
      </c>
      <c r="G3113" t="s">
        <v>44040</v>
      </c>
      <c r="H3113">
        <v>106</v>
      </c>
      <c r="I3113" t="s">
        <v>229</v>
      </c>
      <c r="J3113" t="s">
        <v>26</v>
      </c>
      <c r="M3113" t="s">
        <v>5199</v>
      </c>
      <c r="N3113" t="s">
        <v>6147</v>
      </c>
      <c r="O3113" t="s">
        <v>6148</v>
      </c>
      <c r="P3113" t="s">
        <v>125</v>
      </c>
      <c r="Q3113" t="s">
        <v>6149</v>
      </c>
      <c r="R3113" t="s">
        <v>6150</v>
      </c>
      <c r="S3113" t="s">
        <v>6151</v>
      </c>
      <c r="T3113">
        <v>7.7</v>
      </c>
      <c r="U3113">
        <v>196369</v>
      </c>
      <c r="V3113" s="12">
        <f>W3113*1.37009528851244</f>
        <v>34252382.212811001</v>
      </c>
      <c r="W3113" s="3">
        <v>25000000</v>
      </c>
      <c r="X3113" s="13">
        <f>Y3113*1.37009528851244</f>
        <v>70807364.378734753</v>
      </c>
      <c r="Y3113" s="3">
        <v>51680613</v>
      </c>
      <c r="Z3113" s="13">
        <f>AA3113*1.37009528851244</f>
        <v>159822455.273388</v>
      </c>
      <c r="AA3113" s="3">
        <v>116650613</v>
      </c>
      <c r="AB3113">
        <v>658</v>
      </c>
    </row>
    <row r="3114" spans="1:28" hidden="1" x14ac:dyDescent="0.2">
      <c r="A3114" t="s">
        <v>28279</v>
      </c>
      <c r="B3114" t="s">
        <v>28280</v>
      </c>
      <c r="C3114">
        <v>2011</v>
      </c>
      <c r="D3114" s="1">
        <v>40608</v>
      </c>
      <c r="E3114" t="s">
        <v>16512</v>
      </c>
      <c r="F3114" t="s">
        <v>44038</v>
      </c>
      <c r="H3114">
        <v>145</v>
      </c>
      <c r="I3114" t="s">
        <v>943</v>
      </c>
      <c r="J3114" t="s">
        <v>944</v>
      </c>
      <c r="K3114" t="s">
        <v>26</v>
      </c>
      <c r="M3114" t="s">
        <v>13588</v>
      </c>
      <c r="N3114" t="s">
        <v>28281</v>
      </c>
      <c r="O3114" t="s">
        <v>28282</v>
      </c>
      <c r="P3114" t="s">
        <v>9379</v>
      </c>
      <c r="Q3114" t="s">
        <v>28283</v>
      </c>
      <c r="R3114" t="s">
        <v>28284</v>
      </c>
      <c r="S3114" t="s">
        <v>28285</v>
      </c>
      <c r="T3114">
        <v>4.7</v>
      </c>
      <c r="U3114">
        <v>14701</v>
      </c>
      <c r="W3114"/>
      <c r="X3114"/>
      <c r="Y3114">
        <v>955148</v>
      </c>
      <c r="Z3114"/>
      <c r="AA3114">
        <v>2332914</v>
      </c>
      <c r="AB3114">
        <v>52</v>
      </c>
    </row>
    <row r="3115" spans="1:28" x14ac:dyDescent="0.2">
      <c r="A3115" t="s">
        <v>1454</v>
      </c>
      <c r="B3115" t="s">
        <v>1455</v>
      </c>
      <c r="C3115">
        <v>2000</v>
      </c>
      <c r="D3115" s="1">
        <v>36687</v>
      </c>
      <c r="E3115" t="s">
        <v>1045</v>
      </c>
      <c r="F3115" t="s">
        <v>44044</v>
      </c>
      <c r="H3115">
        <v>98</v>
      </c>
      <c r="I3115" t="s">
        <v>25</v>
      </c>
      <c r="J3115" t="s">
        <v>26</v>
      </c>
      <c r="K3115" t="s">
        <v>27</v>
      </c>
      <c r="L3115" t="s">
        <v>308</v>
      </c>
      <c r="M3115" t="s">
        <v>1456</v>
      </c>
      <c r="N3115" t="s">
        <v>1457</v>
      </c>
      <c r="O3115" t="s">
        <v>1458</v>
      </c>
      <c r="P3115" t="s">
        <v>1459</v>
      </c>
      <c r="Q3115" t="s">
        <v>1460</v>
      </c>
      <c r="R3115" t="s">
        <v>1461</v>
      </c>
      <c r="S3115" t="s">
        <v>1462</v>
      </c>
      <c r="T3115">
        <v>6.7</v>
      </c>
      <c r="U3115">
        <v>108581</v>
      </c>
      <c r="V3115" s="12">
        <f>W3115*1.5029674796748</f>
        <v>62072556.910569243</v>
      </c>
      <c r="W3115" s="3">
        <v>41300000</v>
      </c>
      <c r="X3115" s="13">
        <f>Y3115*1.5029674796748</f>
        <v>86063663.281138405</v>
      </c>
      <c r="Y3115" s="3">
        <v>57262492</v>
      </c>
      <c r="Z3115" s="13">
        <f>AA3115*1.5029674796748</f>
        <v>159873132.21231744</v>
      </c>
      <c r="AA3115" s="3">
        <v>106371651</v>
      </c>
      <c r="AB3115">
        <v>321</v>
      </c>
    </row>
    <row r="3116" spans="1:28" x14ac:dyDescent="0.2">
      <c r="A3116" t="s">
        <v>19782</v>
      </c>
      <c r="B3116" t="s">
        <v>19783</v>
      </c>
      <c r="C3116">
        <v>2010</v>
      </c>
      <c r="D3116" t="s">
        <v>19155</v>
      </c>
      <c r="E3116" t="s">
        <v>176</v>
      </c>
      <c r="H3116">
        <v>133</v>
      </c>
      <c r="I3116" t="s">
        <v>25</v>
      </c>
      <c r="J3116" t="s">
        <v>26</v>
      </c>
      <c r="M3116" t="s">
        <v>7896</v>
      </c>
      <c r="N3116" t="s">
        <v>19784</v>
      </c>
      <c r="O3116" t="s">
        <v>19785</v>
      </c>
      <c r="P3116" t="s">
        <v>19786</v>
      </c>
      <c r="Q3116" t="s">
        <v>19787</v>
      </c>
      <c r="R3116" t="s">
        <v>19788</v>
      </c>
      <c r="S3116" t="s">
        <v>19789</v>
      </c>
      <c r="T3116">
        <v>6.2</v>
      </c>
      <c r="U3116">
        <v>96951</v>
      </c>
      <c r="V3116" s="12">
        <f>W3116*1.18690152988223</f>
        <v>83083107.091756105</v>
      </c>
      <c r="W3116" s="3">
        <v>70000000</v>
      </c>
      <c r="X3116" s="13">
        <f>Y3116*1.18690152988223</f>
        <v>62282202.010382548</v>
      </c>
      <c r="Y3116" s="3">
        <v>52474616</v>
      </c>
      <c r="Z3116" s="13">
        <f>AA3116*1.18690152988223</f>
        <v>159932632.27350286</v>
      </c>
      <c r="AA3116" s="3">
        <v>134748021</v>
      </c>
      <c r="AB3116">
        <v>260</v>
      </c>
    </row>
    <row r="3117" spans="1:28" x14ac:dyDescent="0.2">
      <c r="A3117" t="s">
        <v>27148</v>
      </c>
      <c r="B3117" t="s">
        <v>27149</v>
      </c>
      <c r="C3117">
        <v>2015</v>
      </c>
      <c r="D3117" t="s">
        <v>27150</v>
      </c>
      <c r="E3117" t="s">
        <v>16512</v>
      </c>
      <c r="F3117" t="s">
        <v>44031</v>
      </c>
      <c r="G3117" t="s">
        <v>44034</v>
      </c>
      <c r="H3117">
        <v>106</v>
      </c>
      <c r="I3117" t="s">
        <v>27151</v>
      </c>
      <c r="J3117" t="s">
        <v>26</v>
      </c>
      <c r="M3117" t="s">
        <v>6703</v>
      </c>
      <c r="N3117" t="s">
        <v>27152</v>
      </c>
      <c r="O3117" t="s">
        <v>27153</v>
      </c>
      <c r="P3117" t="s">
        <v>365</v>
      </c>
      <c r="Q3117" t="s">
        <v>27154</v>
      </c>
      <c r="R3117" t="s">
        <v>27155</v>
      </c>
      <c r="S3117" t="s">
        <v>27156</v>
      </c>
      <c r="T3117">
        <v>6</v>
      </c>
      <c r="U3117">
        <v>92948</v>
      </c>
      <c r="V3117" s="12">
        <f>W3117*1.09195121025074</f>
        <v>98275608.922566608</v>
      </c>
      <c r="W3117" s="3">
        <v>90000000</v>
      </c>
      <c r="X3117" s="13">
        <f>Y3117*1.09195121025074</f>
        <v>29884149.458730768</v>
      </c>
      <c r="Y3117" s="3">
        <v>27367660</v>
      </c>
      <c r="Z3117" s="13">
        <f>AA3117*1.09195121025074</f>
        <v>160447936.70500407</v>
      </c>
      <c r="AA3117" s="3">
        <v>146936910</v>
      </c>
      <c r="AB3117">
        <v>191</v>
      </c>
    </row>
    <row r="3118" spans="1:28" hidden="1" x14ac:dyDescent="0.2">
      <c r="A3118" t="s">
        <v>28307</v>
      </c>
      <c r="B3118">
        <v>40858</v>
      </c>
      <c r="C3118">
        <v>2011</v>
      </c>
      <c r="D3118" s="1">
        <v>40613</v>
      </c>
      <c r="E3118" t="s">
        <v>3496</v>
      </c>
      <c r="F3118" t="s">
        <v>44045</v>
      </c>
      <c r="G3118" t="s">
        <v>44042</v>
      </c>
      <c r="H3118">
        <v>90</v>
      </c>
      <c r="I3118" t="s">
        <v>3904</v>
      </c>
      <c r="J3118" t="s">
        <v>26</v>
      </c>
      <c r="K3118" t="s">
        <v>308</v>
      </c>
      <c r="M3118" t="s">
        <v>12690</v>
      </c>
      <c r="N3118" t="s">
        <v>12690</v>
      </c>
      <c r="O3118" t="s">
        <v>28308</v>
      </c>
      <c r="P3118" t="s">
        <v>28309</v>
      </c>
      <c r="Q3118" t="s">
        <v>28310</v>
      </c>
      <c r="R3118" t="s">
        <v>28311</v>
      </c>
      <c r="S3118" t="s">
        <v>28312</v>
      </c>
      <c r="T3118">
        <v>3.9</v>
      </c>
      <c r="U3118">
        <v>11951</v>
      </c>
      <c r="W3118"/>
      <c r="X3118"/>
      <c r="Y3118">
        <v>32771</v>
      </c>
      <c r="Z3118"/>
      <c r="AA3118">
        <v>6963872</v>
      </c>
      <c r="AB3118">
        <v>71</v>
      </c>
    </row>
    <row r="3119" spans="1:28" x14ac:dyDescent="0.2">
      <c r="A3119" t="s">
        <v>39430</v>
      </c>
      <c r="B3119" t="s">
        <v>39431</v>
      </c>
      <c r="C3119">
        <v>2016</v>
      </c>
      <c r="D3119" s="1">
        <v>42468</v>
      </c>
      <c r="E3119" t="s">
        <v>176</v>
      </c>
      <c r="F3119" t="s">
        <v>44046</v>
      </c>
      <c r="G3119" t="s">
        <v>44045</v>
      </c>
      <c r="H3119">
        <v>81</v>
      </c>
      <c r="I3119" t="s">
        <v>25</v>
      </c>
      <c r="J3119" t="s">
        <v>26</v>
      </c>
      <c r="M3119" t="s">
        <v>13362</v>
      </c>
      <c r="N3119" t="s">
        <v>39432</v>
      </c>
      <c r="O3119" t="s">
        <v>39433</v>
      </c>
      <c r="P3119" t="s">
        <v>36327</v>
      </c>
      <c r="Q3119" t="s">
        <v>39434</v>
      </c>
      <c r="R3119" t="s">
        <v>39435</v>
      </c>
      <c r="S3119" t="s">
        <v>39436</v>
      </c>
      <c r="T3119">
        <v>6.3</v>
      </c>
      <c r="U3119">
        <v>111742</v>
      </c>
      <c r="V3119" s="12">
        <f>W3119*1.07834771485832</f>
        <v>5283903.8028057683</v>
      </c>
      <c r="W3119" s="3">
        <v>4900000</v>
      </c>
      <c r="X3119" s="13">
        <f>Y3119*1.07834771485832</f>
        <v>72539194.50343138</v>
      </c>
      <c r="Y3119" s="3">
        <v>67268835</v>
      </c>
      <c r="Z3119" s="13">
        <f>AA3119*1.07834771485832</f>
        <v>160532368.03587028</v>
      </c>
      <c r="AA3119" s="3">
        <v>148868835</v>
      </c>
      <c r="AB3119">
        <v>373</v>
      </c>
    </row>
    <row r="3120" spans="1:28" hidden="1" x14ac:dyDescent="0.2">
      <c r="A3120" t="s">
        <v>28320</v>
      </c>
      <c r="B3120" t="s">
        <v>28321</v>
      </c>
      <c r="C3120">
        <v>2016</v>
      </c>
      <c r="D3120" s="1">
        <v>42833</v>
      </c>
      <c r="E3120" t="s">
        <v>16512</v>
      </c>
      <c r="F3120" t="s">
        <v>44044</v>
      </c>
      <c r="G3120" t="s">
        <v>44032</v>
      </c>
      <c r="H3120">
        <v>102</v>
      </c>
      <c r="I3120" t="s">
        <v>28322</v>
      </c>
      <c r="J3120" t="s">
        <v>26</v>
      </c>
      <c r="K3120" t="s">
        <v>4487</v>
      </c>
      <c r="M3120" t="s">
        <v>11212</v>
      </c>
      <c r="N3120" t="s">
        <v>24639</v>
      </c>
      <c r="O3120" t="s">
        <v>28323</v>
      </c>
      <c r="P3120" t="s">
        <v>13712</v>
      </c>
      <c r="Q3120" t="s">
        <v>28324</v>
      </c>
      <c r="R3120" t="s">
        <v>28325</v>
      </c>
      <c r="S3120" t="s">
        <v>28326</v>
      </c>
      <c r="T3120">
        <v>6.4</v>
      </c>
      <c r="U3120">
        <v>11778</v>
      </c>
      <c r="W3120">
        <v>10000000</v>
      </c>
      <c r="X3120"/>
      <c r="Y3120"/>
      <c r="Z3120"/>
      <c r="AA3120">
        <v>315132</v>
      </c>
      <c r="AB3120">
        <v>65</v>
      </c>
    </row>
    <row r="3121" spans="1:28" x14ac:dyDescent="0.2">
      <c r="A3121" t="s">
        <v>35457</v>
      </c>
      <c r="B3121" t="s">
        <v>35458</v>
      </c>
      <c r="C3121">
        <v>2014</v>
      </c>
      <c r="D3121" t="s">
        <v>25180</v>
      </c>
      <c r="E3121" t="s">
        <v>44037</v>
      </c>
      <c r="F3121" t="s">
        <v>44031</v>
      </c>
      <c r="G3121" t="s">
        <v>44038</v>
      </c>
      <c r="H3121">
        <v>83</v>
      </c>
      <c r="I3121" t="s">
        <v>25</v>
      </c>
      <c r="J3121" t="s">
        <v>26</v>
      </c>
      <c r="M3121" t="s">
        <v>35459</v>
      </c>
      <c r="N3121" t="s">
        <v>35460</v>
      </c>
      <c r="O3121" t="s">
        <v>35461</v>
      </c>
      <c r="P3121" t="s">
        <v>12297</v>
      </c>
      <c r="Q3121" t="s">
        <v>35462</v>
      </c>
      <c r="R3121" t="s">
        <v>35463</v>
      </c>
      <c r="S3121" t="s">
        <v>35464</v>
      </c>
      <c r="T3121">
        <v>6</v>
      </c>
      <c r="U3121">
        <v>16263</v>
      </c>
      <c r="V3121" s="12">
        <f>W3121*1.09324733035956</f>
        <v>54662366.517977998</v>
      </c>
      <c r="W3121" s="3">
        <v>50000000</v>
      </c>
      <c r="X3121" s="13">
        <f>Y3121*1.09324733035956</f>
        <v>64682838.686372362</v>
      </c>
      <c r="Y3121" s="3">
        <v>59165787</v>
      </c>
      <c r="Z3121" s="13">
        <f>AA3121*1.09324733035956</f>
        <v>160669954.29194173</v>
      </c>
      <c r="AA3121" s="3">
        <v>146965787</v>
      </c>
      <c r="AB3121">
        <v>56</v>
      </c>
    </row>
    <row r="3122" spans="1:28" hidden="1" x14ac:dyDescent="0.2">
      <c r="A3122" t="s">
        <v>28335</v>
      </c>
      <c r="B3122" t="s">
        <v>28336</v>
      </c>
      <c r="C3122">
        <v>2012</v>
      </c>
      <c r="D3122" s="1">
        <v>41431</v>
      </c>
      <c r="E3122" t="s">
        <v>3496</v>
      </c>
      <c r="F3122" t="s">
        <v>44033</v>
      </c>
      <c r="G3122" t="s">
        <v>44042</v>
      </c>
      <c r="H3122">
        <v>84</v>
      </c>
      <c r="I3122" t="s">
        <v>25</v>
      </c>
      <c r="J3122" t="s">
        <v>26</v>
      </c>
      <c r="M3122" t="s">
        <v>2328</v>
      </c>
      <c r="N3122" t="s">
        <v>28337</v>
      </c>
      <c r="O3122" t="s">
        <v>28338</v>
      </c>
      <c r="P3122" t="s">
        <v>28339</v>
      </c>
      <c r="Q3122" t="s">
        <v>28340</v>
      </c>
      <c r="R3122" t="s">
        <v>28341</v>
      </c>
      <c r="S3122" t="s">
        <v>28342</v>
      </c>
      <c r="T3122">
        <v>5.6</v>
      </c>
      <c r="U3122">
        <v>24893</v>
      </c>
      <c r="W3122"/>
      <c r="X3122"/>
      <c r="Y3122">
        <v>30668</v>
      </c>
      <c r="Z3122"/>
      <c r="AA3122">
        <v>1581252</v>
      </c>
      <c r="AB3122">
        <v>152</v>
      </c>
    </row>
    <row r="3123" spans="1:28" x14ac:dyDescent="0.2">
      <c r="A3123" t="s">
        <v>31579</v>
      </c>
      <c r="B3123" t="s">
        <v>31580</v>
      </c>
      <c r="C3123">
        <v>2012</v>
      </c>
      <c r="D3123" t="s">
        <v>18890</v>
      </c>
      <c r="E3123" t="s">
        <v>3496</v>
      </c>
      <c r="F3123" t="s">
        <v>44045</v>
      </c>
      <c r="G3123" t="s">
        <v>44042</v>
      </c>
      <c r="H3123">
        <v>88</v>
      </c>
      <c r="I3123" t="s">
        <v>25</v>
      </c>
      <c r="J3123" t="s">
        <v>26</v>
      </c>
      <c r="K3123" t="s">
        <v>787</v>
      </c>
      <c r="M3123" t="s">
        <v>28986</v>
      </c>
      <c r="N3123" t="s">
        <v>31581</v>
      </c>
      <c r="O3123" t="s">
        <v>31582</v>
      </c>
      <c r="P3123" t="s">
        <v>21728</v>
      </c>
      <c r="Q3123" t="s">
        <v>31583</v>
      </c>
      <c r="R3123" t="s">
        <v>31584</v>
      </c>
      <c r="S3123" t="s">
        <v>31585</v>
      </c>
      <c r="T3123">
        <v>4.5999999999999996</v>
      </c>
      <c r="U3123">
        <v>61190</v>
      </c>
      <c r="V3123" s="12">
        <f>W3123*1.12725506764114</f>
        <v>5636275.3382056998</v>
      </c>
      <c r="W3123" s="3">
        <v>5000000</v>
      </c>
      <c r="X3123" s="13">
        <f>Y3123*1.12725506764114</f>
        <v>60742139.319842823</v>
      </c>
      <c r="Y3123" s="3">
        <v>53885000</v>
      </c>
      <c r="Z3123" s="13">
        <f>AA3123*1.12725506764114</f>
        <v>160975018.77586949</v>
      </c>
      <c r="AA3123" s="3">
        <v>142802657</v>
      </c>
      <c r="AB3123">
        <v>272</v>
      </c>
    </row>
    <row r="3124" spans="1:28" x14ac:dyDescent="0.2">
      <c r="A3124" t="s">
        <v>8210</v>
      </c>
      <c r="B3124" t="s">
        <v>8211</v>
      </c>
      <c r="C3124">
        <v>2004</v>
      </c>
      <c r="D3124" t="s">
        <v>8212</v>
      </c>
      <c r="E3124" t="s">
        <v>176</v>
      </c>
      <c r="F3124" t="s">
        <v>44045</v>
      </c>
      <c r="G3124" t="s">
        <v>44033</v>
      </c>
      <c r="H3124">
        <v>91</v>
      </c>
      <c r="I3124" t="s">
        <v>25</v>
      </c>
      <c r="J3124" t="s">
        <v>26</v>
      </c>
      <c r="M3124" t="s">
        <v>8213</v>
      </c>
      <c r="N3124" t="s">
        <v>2439</v>
      </c>
      <c r="O3124" t="s">
        <v>8214</v>
      </c>
      <c r="P3124" t="s">
        <v>5705</v>
      </c>
      <c r="Q3124" t="s">
        <v>8215</v>
      </c>
      <c r="R3124" t="s">
        <v>8216</v>
      </c>
      <c r="S3124" t="s">
        <v>8217</v>
      </c>
      <c r="T3124">
        <v>5.8</v>
      </c>
      <c r="U3124">
        <v>63333</v>
      </c>
      <c r="V3124" s="12">
        <f>W3124*1.37009528851244</f>
        <v>57544002.117522478</v>
      </c>
      <c r="W3124" s="3">
        <v>42000000</v>
      </c>
      <c r="X3124" s="13">
        <f>Y3124*1.37009528851244</f>
        <v>91979304.382207483</v>
      </c>
      <c r="Y3124" s="3">
        <v>67133509</v>
      </c>
      <c r="Z3124" s="13">
        <f>AA3124*1.37009528851244</f>
        <v>161113383.71593961</v>
      </c>
      <c r="AA3124" s="3">
        <v>117592831</v>
      </c>
      <c r="AB3124">
        <v>457</v>
      </c>
    </row>
    <row r="3125" spans="1:28" hidden="1" x14ac:dyDescent="0.2">
      <c r="A3125" t="s">
        <v>28358</v>
      </c>
      <c r="B3125" t="s">
        <v>28359</v>
      </c>
      <c r="C3125">
        <v>2011</v>
      </c>
      <c r="D3125" t="s">
        <v>17321</v>
      </c>
      <c r="E3125" t="s">
        <v>176</v>
      </c>
      <c r="F3125" t="s">
        <v>44046</v>
      </c>
      <c r="H3125">
        <v>101</v>
      </c>
      <c r="I3125" t="s">
        <v>25</v>
      </c>
      <c r="J3125" t="s">
        <v>26</v>
      </c>
      <c r="M3125" t="s">
        <v>5927</v>
      </c>
      <c r="N3125" t="s">
        <v>28360</v>
      </c>
      <c r="O3125" t="s">
        <v>28361</v>
      </c>
      <c r="P3125" t="s">
        <v>28362</v>
      </c>
      <c r="Q3125" t="s">
        <v>28363</v>
      </c>
      <c r="R3125" t="s">
        <v>28364</v>
      </c>
      <c r="S3125" t="s">
        <v>28365</v>
      </c>
      <c r="T3125">
        <v>6</v>
      </c>
      <c r="U3125">
        <v>21521</v>
      </c>
      <c r="W3125"/>
      <c r="X3125"/>
      <c r="Y3125"/>
      <c r="Z3125"/>
      <c r="AA3125">
        <v>1449</v>
      </c>
      <c r="AB3125">
        <v>158</v>
      </c>
    </row>
    <row r="3126" spans="1:28" x14ac:dyDescent="0.2">
      <c r="A3126" t="s">
        <v>11558</v>
      </c>
      <c r="B3126" t="s">
        <v>11559</v>
      </c>
      <c r="C3126">
        <v>2005</v>
      </c>
      <c r="D3126" s="1">
        <v>38778</v>
      </c>
      <c r="E3126" t="s">
        <v>176</v>
      </c>
      <c r="F3126" t="s">
        <v>44036</v>
      </c>
      <c r="H3126">
        <v>129</v>
      </c>
      <c r="I3126" t="s">
        <v>8708</v>
      </c>
      <c r="J3126" t="s">
        <v>26</v>
      </c>
      <c r="M3126" t="s">
        <v>11560</v>
      </c>
      <c r="N3126" t="s">
        <v>11561</v>
      </c>
      <c r="O3126" t="s">
        <v>11562</v>
      </c>
      <c r="P3126" t="s">
        <v>11563</v>
      </c>
      <c r="Q3126" t="s">
        <v>11564</v>
      </c>
      <c r="R3126" t="s">
        <v>11565</v>
      </c>
      <c r="S3126" t="s">
        <v>11566</v>
      </c>
      <c r="T3126">
        <v>7.8</v>
      </c>
      <c r="U3126">
        <v>247664</v>
      </c>
      <c r="V3126" s="12">
        <f>W3126*1.32519713261649</f>
        <v>37105519.713261716</v>
      </c>
      <c r="W3126" s="3">
        <v>28000000</v>
      </c>
      <c r="X3126" s="13">
        <f>Y3126*1.32519713261649</f>
        <v>50894312.495483965</v>
      </c>
      <c r="Y3126" s="3">
        <v>38405088</v>
      </c>
      <c r="Z3126" s="13">
        <f>AA3126*1.32519713261649</f>
        <v>161165909.96469563</v>
      </c>
      <c r="AA3126" s="3">
        <v>121616555</v>
      </c>
      <c r="AB3126">
        <v>1167</v>
      </c>
    </row>
    <row r="3127" spans="1:28" x14ac:dyDescent="0.2">
      <c r="A3127" t="s">
        <v>25548</v>
      </c>
      <c r="B3127" t="s">
        <v>25549</v>
      </c>
      <c r="C3127">
        <v>2010</v>
      </c>
      <c r="D3127" t="s">
        <v>13301</v>
      </c>
      <c r="E3127" t="s">
        <v>3496</v>
      </c>
      <c r="F3127" t="s">
        <v>44045</v>
      </c>
      <c r="H3127">
        <v>90</v>
      </c>
      <c r="I3127" t="s">
        <v>177</v>
      </c>
      <c r="J3127" t="s">
        <v>26</v>
      </c>
      <c r="M3127" t="s">
        <v>22734</v>
      </c>
      <c r="N3127" t="s">
        <v>12397</v>
      </c>
      <c r="O3127" t="s">
        <v>25550</v>
      </c>
      <c r="P3127" t="s">
        <v>12693</v>
      </c>
      <c r="Q3127" t="s">
        <v>18221</v>
      </c>
      <c r="R3127" t="s">
        <v>25551</v>
      </c>
      <c r="S3127" t="s">
        <v>25552</v>
      </c>
      <c r="T3127">
        <v>5.6</v>
      </c>
      <c r="U3127">
        <v>88695</v>
      </c>
      <c r="V3127" s="12">
        <f>W3127*1.18690152988223</f>
        <v>23738030.597644601</v>
      </c>
      <c r="W3127" s="3">
        <v>20000000</v>
      </c>
      <c r="X3127" s="13">
        <f>Y3127*1.18690152988223</f>
        <v>54253480.199389055</v>
      </c>
      <c r="Y3127" s="3">
        <v>45710178</v>
      </c>
      <c r="Z3127" s="13">
        <f>AA3127*1.18690152988223</f>
        <v>161597158.40872958</v>
      </c>
      <c r="AA3127" s="3">
        <v>136150434</v>
      </c>
      <c r="AB3127">
        <v>304</v>
      </c>
    </row>
    <row r="3128" spans="1:28" x14ac:dyDescent="0.2">
      <c r="A3128" t="s">
        <v>38993</v>
      </c>
      <c r="B3128" t="s">
        <v>38994</v>
      </c>
      <c r="C3128">
        <v>2017</v>
      </c>
      <c r="D3128" t="s">
        <v>38995</v>
      </c>
      <c r="E3128" t="s">
        <v>44035</v>
      </c>
      <c r="F3128" t="s">
        <v>44032</v>
      </c>
      <c r="G3128" t="s">
        <v>44049</v>
      </c>
      <c r="H3128">
        <v>125</v>
      </c>
      <c r="I3128" t="s">
        <v>495</v>
      </c>
      <c r="J3128" t="s">
        <v>26</v>
      </c>
      <c r="K3128" t="s">
        <v>27</v>
      </c>
      <c r="L3128" t="s">
        <v>307</v>
      </c>
      <c r="M3128" t="s">
        <v>11560</v>
      </c>
      <c r="N3128" t="s">
        <v>38996</v>
      </c>
      <c r="O3128" t="s">
        <v>38997</v>
      </c>
      <c r="P3128" t="s">
        <v>1906</v>
      </c>
      <c r="Q3128" t="s">
        <v>38998</v>
      </c>
      <c r="R3128" t="s">
        <v>38999</v>
      </c>
      <c r="S3128" t="s">
        <v>39000</v>
      </c>
      <c r="T3128">
        <v>7.4</v>
      </c>
      <c r="U3128">
        <v>165715</v>
      </c>
      <c r="V3128" s="12">
        <f>W3128*1.05585427545692</f>
        <v>31675628.263707601</v>
      </c>
      <c r="W3128" s="3">
        <v>30000000</v>
      </c>
      <c r="X3128" s="13">
        <f>Y3128*1.05585427545692</f>
        <v>59622412.126754299</v>
      </c>
      <c r="Y3128" s="3">
        <v>56468410</v>
      </c>
      <c r="Z3128" s="13">
        <f>AA3128*1.05585427545692</f>
        <v>161682850.11260214</v>
      </c>
      <c r="AA3128" s="3">
        <v>153129891</v>
      </c>
      <c r="AB3128">
        <v>634</v>
      </c>
    </row>
    <row r="3129" spans="1:28" x14ac:dyDescent="0.2">
      <c r="A3129" t="s">
        <v>725</v>
      </c>
      <c r="B3129" t="s">
        <v>726</v>
      </c>
      <c r="C3129">
        <v>2000</v>
      </c>
      <c r="D3129" t="s">
        <v>727</v>
      </c>
      <c r="E3129" t="s">
        <v>16512</v>
      </c>
      <c r="F3129" t="s">
        <v>44044</v>
      </c>
      <c r="G3129" t="s">
        <v>44042</v>
      </c>
      <c r="H3129">
        <v>99</v>
      </c>
      <c r="I3129" t="s">
        <v>319</v>
      </c>
      <c r="J3129" t="s">
        <v>26</v>
      </c>
      <c r="K3129" t="s">
        <v>307</v>
      </c>
      <c r="L3129" t="s">
        <v>308</v>
      </c>
      <c r="M3129" t="s">
        <v>729</v>
      </c>
      <c r="N3129" t="s">
        <v>730</v>
      </c>
      <c r="O3129" t="s">
        <v>731</v>
      </c>
      <c r="P3129" t="s">
        <v>732</v>
      </c>
      <c r="Q3129" t="s">
        <v>733</v>
      </c>
      <c r="R3129" t="s">
        <v>734</v>
      </c>
      <c r="S3129" t="s">
        <v>735</v>
      </c>
      <c r="T3129">
        <v>5.9</v>
      </c>
      <c r="U3129">
        <v>72469</v>
      </c>
      <c r="V3129" s="12">
        <f>W3129*1.5029674796748</f>
        <v>69136504.065040797</v>
      </c>
      <c r="W3129" s="3">
        <v>46000000</v>
      </c>
      <c r="X3129" s="13">
        <f>Y3129*1.5029674796748</f>
        <v>105710102.48105714</v>
      </c>
      <c r="Y3129" s="3">
        <v>70334258</v>
      </c>
      <c r="Z3129" s="13">
        <f>AA3129*1.5029674796748</f>
        <v>161758565.838415</v>
      </c>
      <c r="AA3129" s="3">
        <v>107626125</v>
      </c>
      <c r="AB3129">
        <v>310</v>
      </c>
    </row>
    <row r="3130" spans="1:28" hidden="1" x14ac:dyDescent="0.2">
      <c r="A3130" t="s">
        <v>28400</v>
      </c>
      <c r="B3130" t="s">
        <v>28401</v>
      </c>
      <c r="C3130">
        <v>2011</v>
      </c>
      <c r="D3130" s="1">
        <v>41039</v>
      </c>
      <c r="E3130" t="s">
        <v>1045</v>
      </c>
      <c r="F3130" t="s">
        <v>44032</v>
      </c>
      <c r="G3130" t="s">
        <v>44036</v>
      </c>
      <c r="H3130">
        <v>110</v>
      </c>
      <c r="I3130" t="s">
        <v>25</v>
      </c>
      <c r="J3130" t="s">
        <v>26</v>
      </c>
      <c r="M3130" t="s">
        <v>28402</v>
      </c>
      <c r="N3130" t="s">
        <v>28402</v>
      </c>
      <c r="O3130" t="s">
        <v>28403</v>
      </c>
      <c r="P3130" t="s">
        <v>14357</v>
      </c>
      <c r="Q3130" t="s">
        <v>14358</v>
      </c>
      <c r="R3130" t="s">
        <v>28404</v>
      </c>
      <c r="S3130" t="s">
        <v>28405</v>
      </c>
      <c r="T3130">
        <v>6.1</v>
      </c>
      <c r="U3130">
        <v>23440</v>
      </c>
      <c r="W3130"/>
      <c r="X3130"/>
      <c r="Y3130">
        <v>203373</v>
      </c>
      <c r="Z3130"/>
      <c r="AA3130">
        <v>285984</v>
      </c>
      <c r="AB3130">
        <v>56</v>
      </c>
    </row>
    <row r="3131" spans="1:28" x14ac:dyDescent="0.2">
      <c r="A3131" t="s">
        <v>20051</v>
      </c>
      <c r="B3131" t="s">
        <v>20052</v>
      </c>
      <c r="C3131">
        <v>2010</v>
      </c>
      <c r="D3131" s="1">
        <v>40425</v>
      </c>
      <c r="E3131" t="s">
        <v>16512</v>
      </c>
      <c r="F3131" t="s">
        <v>44038</v>
      </c>
      <c r="G3131" t="s">
        <v>44036</v>
      </c>
      <c r="H3131">
        <v>110</v>
      </c>
      <c r="I3131" t="s">
        <v>25</v>
      </c>
      <c r="J3131" t="s">
        <v>26</v>
      </c>
      <c r="K3131" t="s">
        <v>787</v>
      </c>
      <c r="M3131" t="s">
        <v>3720</v>
      </c>
      <c r="N3131" t="s">
        <v>6455</v>
      </c>
      <c r="O3131" t="s">
        <v>20053</v>
      </c>
      <c r="P3131" t="s">
        <v>2296</v>
      </c>
      <c r="Q3131" t="s">
        <v>20054</v>
      </c>
      <c r="R3131" t="s">
        <v>20055</v>
      </c>
      <c r="S3131" t="s">
        <v>20056</v>
      </c>
      <c r="T3131">
        <v>5.6</v>
      </c>
      <c r="U3131">
        <v>119522</v>
      </c>
      <c r="V3131" s="12">
        <f>W3131*1.18690152988223</f>
        <v>47476061.195289202</v>
      </c>
      <c r="W3131" s="3">
        <v>40000000</v>
      </c>
      <c r="X3131" s="13">
        <f>Y3131*1.18690152988223</f>
        <v>79595074.108981043</v>
      </c>
      <c r="Y3131" s="3">
        <v>67061228</v>
      </c>
      <c r="Z3131" s="13">
        <f>AA3131*1.18690152988223</f>
        <v>161814465.83603266</v>
      </c>
      <c r="AA3131" s="3">
        <v>136333522</v>
      </c>
      <c r="AB3131">
        <v>150</v>
      </c>
    </row>
    <row r="3132" spans="1:28" x14ac:dyDescent="0.2">
      <c r="A3132" t="s">
        <v>33580</v>
      </c>
      <c r="B3132" t="s">
        <v>33581</v>
      </c>
      <c r="C3132">
        <v>2016</v>
      </c>
      <c r="D3132" t="s">
        <v>33522</v>
      </c>
      <c r="E3132" t="s">
        <v>16512</v>
      </c>
      <c r="F3132" t="s">
        <v>44031</v>
      </c>
      <c r="G3132" t="s">
        <v>44034</v>
      </c>
      <c r="H3132">
        <v>127</v>
      </c>
      <c r="I3132" t="s">
        <v>33582</v>
      </c>
      <c r="J3132" t="s">
        <v>26</v>
      </c>
      <c r="M3132" t="s">
        <v>7810</v>
      </c>
      <c r="N3132" t="s">
        <v>17464</v>
      </c>
      <c r="O3132" t="s">
        <v>33583</v>
      </c>
      <c r="P3132" t="s">
        <v>33584</v>
      </c>
      <c r="Q3132" t="s">
        <v>33585</v>
      </c>
      <c r="R3132" t="s">
        <v>33586</v>
      </c>
      <c r="S3132" t="s">
        <v>33587</v>
      </c>
      <c r="T3132">
        <v>5.4</v>
      </c>
      <c r="U3132">
        <v>103173</v>
      </c>
      <c r="V3132" s="12">
        <f>W3132*1.07834771485832</f>
        <v>150968680.08016482</v>
      </c>
      <c r="W3132" s="3">
        <v>140000000</v>
      </c>
      <c r="X3132" s="13">
        <f>Y3132*1.07834771485832</f>
        <v>33594266.714320935</v>
      </c>
      <c r="Y3132" s="3">
        <v>31153464</v>
      </c>
      <c r="Z3132" s="13">
        <f>AA3132*1.07834771485832</f>
        <v>162486365.36727729</v>
      </c>
      <c r="AA3132" s="3">
        <v>150680864</v>
      </c>
      <c r="AB3132">
        <v>467</v>
      </c>
    </row>
    <row r="3133" spans="1:28" hidden="1" x14ac:dyDescent="0.2">
      <c r="A3133" t="s">
        <v>28422</v>
      </c>
      <c r="B3133" t="s">
        <v>28423</v>
      </c>
      <c r="C3133">
        <v>2011</v>
      </c>
      <c r="D3133" s="1">
        <v>40640</v>
      </c>
      <c r="E3133" t="s">
        <v>16512</v>
      </c>
      <c r="F3133" t="s">
        <v>44044</v>
      </c>
      <c r="G3133" t="s">
        <v>44032</v>
      </c>
      <c r="H3133">
        <v>115</v>
      </c>
      <c r="I3133" t="s">
        <v>50</v>
      </c>
      <c r="J3133" t="s">
        <v>209</v>
      </c>
      <c r="M3133" t="s">
        <v>28424</v>
      </c>
      <c r="N3133" t="s">
        <v>28425</v>
      </c>
      <c r="O3133" t="s">
        <v>28426</v>
      </c>
      <c r="P3133" t="s">
        <v>15083</v>
      </c>
      <c r="Q3133" t="s">
        <v>28427</v>
      </c>
      <c r="R3133" t="s">
        <v>28428</v>
      </c>
      <c r="S3133" t="s">
        <v>28429</v>
      </c>
      <c r="T3133">
        <v>7.1</v>
      </c>
      <c r="U3133">
        <v>13575</v>
      </c>
      <c r="W3133"/>
      <c r="X3133"/>
      <c r="Y3133">
        <v>11137</v>
      </c>
      <c r="Z3133"/>
      <c r="AA3133">
        <v>29282887</v>
      </c>
      <c r="AB3133">
        <v>49</v>
      </c>
    </row>
    <row r="3134" spans="1:28" hidden="1" x14ac:dyDescent="0.2">
      <c r="A3134" t="s">
        <v>28430</v>
      </c>
      <c r="B3134" t="s">
        <v>28431</v>
      </c>
      <c r="C3134">
        <v>2016</v>
      </c>
      <c r="D3134" s="1">
        <v>42953</v>
      </c>
      <c r="E3134" t="s">
        <v>176</v>
      </c>
      <c r="H3134">
        <v>108</v>
      </c>
      <c r="I3134" t="s">
        <v>177</v>
      </c>
      <c r="J3134" t="s">
        <v>26</v>
      </c>
      <c r="M3134" t="s">
        <v>28432</v>
      </c>
      <c r="N3134" t="s">
        <v>28433</v>
      </c>
      <c r="O3134" t="s">
        <v>28434</v>
      </c>
      <c r="P3134" t="s">
        <v>2296</v>
      </c>
      <c r="Q3134" t="s">
        <v>28435</v>
      </c>
      <c r="R3134" t="s">
        <v>28436</v>
      </c>
      <c r="S3134" t="s">
        <v>28437</v>
      </c>
      <c r="T3134">
        <v>6.5</v>
      </c>
      <c r="U3134">
        <v>10155</v>
      </c>
      <c r="W3134"/>
      <c r="X3134"/>
      <c r="Y3134"/>
      <c r="Z3134"/>
      <c r="AA3134">
        <v>1641235</v>
      </c>
      <c r="AB3134">
        <v>54</v>
      </c>
    </row>
    <row r="3135" spans="1:28" hidden="1" x14ac:dyDescent="0.2">
      <c r="A3135" t="s">
        <v>30923</v>
      </c>
      <c r="B3135" t="s">
        <v>30924</v>
      </c>
      <c r="C3135">
        <v>2013</v>
      </c>
      <c r="D3135" t="s">
        <v>15294</v>
      </c>
      <c r="E3135" t="s">
        <v>3496</v>
      </c>
      <c r="F3135" t="s">
        <v>44042</v>
      </c>
      <c r="H3135">
        <v>100</v>
      </c>
      <c r="I3135" t="s">
        <v>30925</v>
      </c>
      <c r="J3135" t="s">
        <v>26</v>
      </c>
      <c r="M3135" t="s">
        <v>24584</v>
      </c>
      <c r="N3135" t="s">
        <v>30926</v>
      </c>
      <c r="O3135" t="s">
        <v>30927</v>
      </c>
      <c r="P3135" t="s">
        <v>28533</v>
      </c>
      <c r="Q3135" t="s">
        <v>30928</v>
      </c>
      <c r="R3135" t="s">
        <v>30929</v>
      </c>
      <c r="S3135" t="s">
        <v>30930</v>
      </c>
      <c r="T3135">
        <v>6.2</v>
      </c>
      <c r="U3135">
        <v>166729</v>
      </c>
      <c r="V3135" s="12">
        <f>W3135*1.11098185502045</f>
        <v>16664727.825306749</v>
      </c>
      <c r="W3135" s="3">
        <v>15000000</v>
      </c>
      <c r="X3135" s="13">
        <f>Y3135*1.11098185502045</f>
        <v>79577608.288138703</v>
      </c>
      <c r="Y3135" s="3">
        <v>71628180</v>
      </c>
      <c r="Z3135" s="13">
        <f>AA3135*1.11098185502045</f>
        <v>162679051.04366836</v>
      </c>
      <c r="AA3135" s="3">
        <v>146428180</v>
      </c>
      <c r="AB3135">
        <v>368</v>
      </c>
    </row>
    <row r="3136" spans="1:28" x14ac:dyDescent="0.2">
      <c r="A3136" t="s">
        <v>10613</v>
      </c>
      <c r="B3136" t="s">
        <v>10614</v>
      </c>
      <c r="C3136">
        <v>2005</v>
      </c>
      <c r="D3136" s="1">
        <v>38902</v>
      </c>
      <c r="E3136" t="s">
        <v>1045</v>
      </c>
      <c r="F3136" t="s">
        <v>44040</v>
      </c>
      <c r="G3136" t="s">
        <v>44034</v>
      </c>
      <c r="H3136">
        <v>97</v>
      </c>
      <c r="I3136" t="s">
        <v>3037</v>
      </c>
      <c r="J3136" t="s">
        <v>26</v>
      </c>
      <c r="M3136" t="s">
        <v>10615</v>
      </c>
      <c r="N3136" t="s">
        <v>10616</v>
      </c>
      <c r="O3136" t="s">
        <v>10617</v>
      </c>
      <c r="P3136" t="s">
        <v>10618</v>
      </c>
      <c r="Q3136" t="s">
        <v>10619</v>
      </c>
      <c r="R3136" t="s">
        <v>10620</v>
      </c>
      <c r="S3136" t="s">
        <v>10621</v>
      </c>
      <c r="T3136">
        <v>6.5</v>
      </c>
      <c r="U3136">
        <v>66040</v>
      </c>
      <c r="V3136" s="12">
        <f>W3136*1.32519713261649</f>
        <v>33129928.315412249</v>
      </c>
      <c r="W3136" s="3">
        <v>25000000</v>
      </c>
      <c r="X3136" s="13">
        <f>Y3136*1.32519713261649</f>
        <v>62475239.391756393</v>
      </c>
      <c r="Y3136" s="3">
        <v>47144110</v>
      </c>
      <c r="Z3136" s="13">
        <f>AA3136*1.32519713261649</f>
        <v>163366071.15451643</v>
      </c>
      <c r="AA3136" s="3">
        <v>123276807</v>
      </c>
      <c r="AB3136">
        <v>194</v>
      </c>
    </row>
    <row r="3137" spans="1:28" x14ac:dyDescent="0.2">
      <c r="A3137" t="s">
        <v>26868</v>
      </c>
      <c r="B3137" t="s">
        <v>26869</v>
      </c>
      <c r="C3137">
        <v>2011</v>
      </c>
      <c r="D3137" t="s">
        <v>23380</v>
      </c>
      <c r="E3137" t="s">
        <v>1045</v>
      </c>
      <c r="F3137" t="s">
        <v>44036</v>
      </c>
      <c r="H3137">
        <v>118</v>
      </c>
      <c r="I3137" t="s">
        <v>25</v>
      </c>
      <c r="J3137" t="s">
        <v>26</v>
      </c>
      <c r="M3137" t="s">
        <v>3275</v>
      </c>
      <c r="N3137" t="s">
        <v>26870</v>
      </c>
      <c r="O3137" t="s">
        <v>26871</v>
      </c>
      <c r="P3137" t="s">
        <v>680</v>
      </c>
      <c r="Q3137" t="s">
        <v>26872</v>
      </c>
      <c r="R3137" t="s">
        <v>26873</v>
      </c>
      <c r="S3137" t="s">
        <v>26874</v>
      </c>
      <c r="T3137">
        <v>5.7</v>
      </c>
      <c r="U3137">
        <v>80243</v>
      </c>
      <c r="V3137" s="12">
        <f>W3137*1.1505830469594</f>
        <v>64432650.629726402</v>
      </c>
      <c r="W3137" s="3">
        <v>56000000</v>
      </c>
      <c r="X3137" s="13">
        <f>Y3137*1.1505830469594</f>
        <v>62758135.785337478</v>
      </c>
      <c r="Y3137" s="3">
        <v>54544638</v>
      </c>
      <c r="Z3137" s="13">
        <f>AA3137*1.1505830469594</f>
        <v>163434152.39428499</v>
      </c>
      <c r="AA3137" s="3">
        <v>142044638</v>
      </c>
      <c r="AB3137">
        <v>161</v>
      </c>
    </row>
    <row r="3138" spans="1:28" hidden="1" x14ac:dyDescent="0.2">
      <c r="A3138" t="s">
        <v>28458</v>
      </c>
      <c r="B3138" t="s">
        <v>28459</v>
      </c>
      <c r="C3138">
        <v>2017</v>
      </c>
      <c r="D3138" s="1">
        <v>38602</v>
      </c>
      <c r="E3138" t="s">
        <v>16512</v>
      </c>
      <c r="F3138" t="s">
        <v>44031</v>
      </c>
      <c r="G3138" t="s">
        <v>44033</v>
      </c>
      <c r="H3138">
        <v>106</v>
      </c>
      <c r="I3138" t="s">
        <v>28460</v>
      </c>
      <c r="J3138" t="s">
        <v>26</v>
      </c>
      <c r="K3138" t="s">
        <v>4833</v>
      </c>
      <c r="M3138" t="s">
        <v>28461</v>
      </c>
      <c r="N3138" t="s">
        <v>28461</v>
      </c>
      <c r="O3138" t="s">
        <v>28462</v>
      </c>
      <c r="P3138" t="s">
        <v>28463</v>
      </c>
      <c r="Q3138" t="s">
        <v>28464</v>
      </c>
      <c r="R3138" t="s">
        <v>28465</v>
      </c>
      <c r="S3138" t="s">
        <v>28466</v>
      </c>
      <c r="T3138">
        <v>5.3</v>
      </c>
      <c r="U3138">
        <v>17774</v>
      </c>
      <c r="W3138">
        <v>14000000</v>
      </c>
      <c r="X3138"/>
      <c r="Y3138"/>
      <c r="Z3138"/>
      <c r="AA3138">
        <v>992181</v>
      </c>
      <c r="AB3138">
        <v>191</v>
      </c>
    </row>
    <row r="3139" spans="1:28" hidden="1" x14ac:dyDescent="0.2">
      <c r="A3139" t="s">
        <v>28467</v>
      </c>
      <c r="B3139" t="s">
        <v>28468</v>
      </c>
      <c r="C3139">
        <v>2014</v>
      </c>
      <c r="D3139" t="s">
        <v>28469</v>
      </c>
      <c r="E3139" t="s">
        <v>1045</v>
      </c>
      <c r="F3139" t="s">
        <v>44036</v>
      </c>
      <c r="H3139">
        <v>99</v>
      </c>
      <c r="I3139" t="s">
        <v>229</v>
      </c>
      <c r="J3139" t="s">
        <v>26</v>
      </c>
      <c r="M3139" t="s">
        <v>15041</v>
      </c>
      <c r="N3139" t="s">
        <v>28470</v>
      </c>
      <c r="O3139" t="s">
        <v>28471</v>
      </c>
      <c r="P3139" t="s">
        <v>2686</v>
      </c>
      <c r="Q3139" t="s">
        <v>8930</v>
      </c>
      <c r="R3139" t="s">
        <v>28472</v>
      </c>
      <c r="S3139" t="s">
        <v>28473</v>
      </c>
      <c r="T3139">
        <v>5.7</v>
      </c>
      <c r="U3139">
        <v>13372</v>
      </c>
      <c r="W3139"/>
      <c r="X3139"/>
      <c r="Y3139"/>
      <c r="Z3139"/>
      <c r="AA3139">
        <v>2446097</v>
      </c>
      <c r="AB3139">
        <v>42</v>
      </c>
    </row>
    <row r="3140" spans="1:28" x14ac:dyDescent="0.2">
      <c r="A3140" t="s">
        <v>4752</v>
      </c>
      <c r="B3140" t="s">
        <v>4753</v>
      </c>
      <c r="C3140">
        <v>2002</v>
      </c>
      <c r="D3140" s="1">
        <v>37479</v>
      </c>
      <c r="E3140" t="s">
        <v>176</v>
      </c>
      <c r="F3140" t="s">
        <v>44045</v>
      </c>
      <c r="G3140" t="s">
        <v>44042</v>
      </c>
      <c r="H3140">
        <v>118</v>
      </c>
      <c r="I3140" t="s">
        <v>229</v>
      </c>
      <c r="J3140" t="s">
        <v>26</v>
      </c>
      <c r="M3140" t="s">
        <v>1939</v>
      </c>
      <c r="N3140" t="s">
        <v>4754</v>
      </c>
      <c r="O3140" t="s">
        <v>4755</v>
      </c>
      <c r="P3140" t="s">
        <v>3826</v>
      </c>
      <c r="Q3140" t="s">
        <v>4756</v>
      </c>
      <c r="R3140" t="s">
        <v>4757</v>
      </c>
      <c r="S3140" t="s">
        <v>4758</v>
      </c>
      <c r="T3140">
        <v>7.2</v>
      </c>
      <c r="U3140">
        <v>269304</v>
      </c>
      <c r="V3140" s="12">
        <f>W3140*1.43863813229572</f>
        <v>66177354.085603118</v>
      </c>
      <c r="W3140" s="3">
        <v>46000000</v>
      </c>
      <c r="X3140" s="13">
        <f>Y3140*1.43863813229572</f>
        <v>96900209.422140092</v>
      </c>
      <c r="Y3140" s="3">
        <v>67355513</v>
      </c>
      <c r="Z3140" s="13">
        <f>AA3140*1.43863813229572</f>
        <v>163657704.40505838</v>
      </c>
      <c r="AA3140" s="3">
        <v>113758770</v>
      </c>
      <c r="AB3140">
        <v>694</v>
      </c>
    </row>
    <row r="3141" spans="1:28" x14ac:dyDescent="0.2">
      <c r="A3141" t="s">
        <v>42392</v>
      </c>
      <c r="B3141" t="s">
        <v>42393</v>
      </c>
      <c r="C3141">
        <v>2018</v>
      </c>
      <c r="D3141" s="1">
        <v>43414</v>
      </c>
      <c r="E3141" t="s">
        <v>16512</v>
      </c>
      <c r="F3141" t="s">
        <v>44031</v>
      </c>
      <c r="G3141" t="s">
        <v>44038</v>
      </c>
      <c r="H3141">
        <v>89</v>
      </c>
      <c r="I3141" t="s">
        <v>20855</v>
      </c>
      <c r="J3141" t="s">
        <v>26</v>
      </c>
      <c r="K3141" t="s">
        <v>75</v>
      </c>
      <c r="L3141" t="s">
        <v>27</v>
      </c>
      <c r="M3141" t="s">
        <v>42394</v>
      </c>
      <c r="N3141" t="s">
        <v>42395</v>
      </c>
      <c r="O3141" t="s">
        <v>42396</v>
      </c>
      <c r="P3141" t="s">
        <v>42397</v>
      </c>
      <c r="Q3141" t="s">
        <v>42398</v>
      </c>
      <c r="R3141" t="s">
        <v>42399</v>
      </c>
      <c r="S3141" t="s">
        <v>42400</v>
      </c>
      <c r="T3141">
        <v>6.2</v>
      </c>
      <c r="U3141">
        <v>60393</v>
      </c>
      <c r="V3141" s="12">
        <f>W3141*1.03068014830331</f>
        <v>25767003.707582746</v>
      </c>
      <c r="W3141" s="3">
        <v>25000000</v>
      </c>
      <c r="X3141" s="13">
        <f>Y3141*1.03068014830331</f>
        <v>4547536.0299394149</v>
      </c>
      <c r="Y3141" s="3">
        <v>4412170</v>
      </c>
      <c r="Z3141" s="13">
        <f>AA3141*1.03068014830331</f>
        <v>163848022.98357224</v>
      </c>
      <c r="AA3141" s="3">
        <v>158970776</v>
      </c>
      <c r="AB3141">
        <v>414</v>
      </c>
    </row>
    <row r="3142" spans="1:28" x14ac:dyDescent="0.2">
      <c r="A3142" t="s">
        <v>7156</v>
      </c>
      <c r="B3142" t="s">
        <v>7157</v>
      </c>
      <c r="C3142">
        <v>2003</v>
      </c>
      <c r="D3142" s="1">
        <v>37904</v>
      </c>
      <c r="E3142" t="s">
        <v>16512</v>
      </c>
      <c r="F3142" t="s">
        <v>44046</v>
      </c>
      <c r="H3142">
        <v>97</v>
      </c>
      <c r="I3142" t="s">
        <v>177</v>
      </c>
      <c r="J3142" t="s">
        <v>26</v>
      </c>
      <c r="M3142" t="s">
        <v>2471</v>
      </c>
      <c r="N3142" t="s">
        <v>7158</v>
      </c>
      <c r="O3142" t="s">
        <v>7159</v>
      </c>
      <c r="P3142" t="s">
        <v>3983</v>
      </c>
      <c r="Q3142" t="s">
        <v>7160</v>
      </c>
      <c r="R3142" t="s">
        <v>7161</v>
      </c>
      <c r="S3142" t="s">
        <v>7162</v>
      </c>
      <c r="T3142">
        <v>5.7</v>
      </c>
      <c r="U3142">
        <v>108669</v>
      </c>
      <c r="V3142" s="12">
        <f>W3142*1.40658152173913</f>
        <v>42197445.652173899</v>
      </c>
      <c r="W3142" s="3">
        <v>30000000</v>
      </c>
      <c r="X3142" s="13">
        <f>Y3142*1.40658152173913</f>
        <v>116215499.80002713</v>
      </c>
      <c r="Y3142" s="3">
        <v>82622655</v>
      </c>
      <c r="Z3142" s="13">
        <f>AA3142*1.40658152173913</f>
        <v>164053299.37667385</v>
      </c>
      <c r="AA3142" s="3">
        <v>116632628</v>
      </c>
      <c r="AB3142">
        <v>909</v>
      </c>
    </row>
    <row r="3143" spans="1:28" hidden="1" x14ac:dyDescent="0.2">
      <c r="A3143" t="s">
        <v>28495</v>
      </c>
      <c r="B3143" t="s">
        <v>28496</v>
      </c>
      <c r="C3143">
        <v>2015</v>
      </c>
      <c r="D3143" s="1">
        <v>42072</v>
      </c>
      <c r="E3143" t="s">
        <v>1045</v>
      </c>
      <c r="F3143" t="s">
        <v>44033</v>
      </c>
      <c r="H3143">
        <v>85</v>
      </c>
      <c r="I3143" t="s">
        <v>1561</v>
      </c>
      <c r="J3143" t="s">
        <v>26</v>
      </c>
      <c r="K3143" t="s">
        <v>27</v>
      </c>
      <c r="M3143" t="s">
        <v>28497</v>
      </c>
      <c r="N3143" t="s">
        <v>28498</v>
      </c>
      <c r="O3143" t="s">
        <v>28499</v>
      </c>
      <c r="P3143" t="s">
        <v>8771</v>
      </c>
      <c r="Q3143" t="s">
        <v>28500</v>
      </c>
      <c r="R3143" t="s">
        <v>28501</v>
      </c>
      <c r="S3143" t="s">
        <v>28502</v>
      </c>
      <c r="T3143">
        <v>6</v>
      </c>
      <c r="U3143">
        <v>38716</v>
      </c>
      <c r="W3143"/>
      <c r="X3143"/>
      <c r="Y3143">
        <v>20169</v>
      </c>
      <c r="Z3143"/>
      <c r="AA3143">
        <v>6303792</v>
      </c>
      <c r="AB3143">
        <v>118</v>
      </c>
    </row>
    <row r="3144" spans="1:28" hidden="1" x14ac:dyDescent="0.2">
      <c r="A3144" t="s">
        <v>3357</v>
      </c>
      <c r="B3144" t="s">
        <v>3358</v>
      </c>
      <c r="C3144">
        <v>2000</v>
      </c>
      <c r="D3144" t="s">
        <v>1493</v>
      </c>
      <c r="E3144" t="s">
        <v>176</v>
      </c>
      <c r="F3144" t="s">
        <v>44057</v>
      </c>
      <c r="H3144">
        <v>110</v>
      </c>
      <c r="I3144" t="s">
        <v>1869</v>
      </c>
      <c r="J3144" t="s">
        <v>26</v>
      </c>
      <c r="M3144" t="s">
        <v>3359</v>
      </c>
      <c r="N3144" t="s">
        <v>3360</v>
      </c>
      <c r="O3144" t="s">
        <v>3361</v>
      </c>
      <c r="P3144" t="s">
        <v>3362</v>
      </c>
      <c r="Q3144" t="s">
        <v>3363</v>
      </c>
      <c r="R3144" t="s">
        <v>3364</v>
      </c>
      <c r="S3144" t="s">
        <v>3365</v>
      </c>
      <c r="T3144">
        <v>7.7</v>
      </c>
      <c r="U3144">
        <v>124065</v>
      </c>
      <c r="V3144" s="12">
        <f>W3144*1.5029674796748</f>
        <v>7514837.3983740006</v>
      </c>
      <c r="W3144" s="3">
        <v>5000000</v>
      </c>
      <c r="X3144" s="13">
        <f>Y3144*1.5029674796748</f>
        <v>33058164.99589438</v>
      </c>
      <c r="Y3144" s="3">
        <v>21995263</v>
      </c>
      <c r="Z3144" s="13">
        <f>AA3144*1.5029674796748</f>
        <v>164246597.74284589</v>
      </c>
      <c r="AA3144" s="3">
        <v>109281538</v>
      </c>
      <c r="AB3144">
        <v>468</v>
      </c>
    </row>
    <row r="3145" spans="1:28" x14ac:dyDescent="0.2">
      <c r="A3145" t="s">
        <v>19118</v>
      </c>
      <c r="B3145" t="s">
        <v>19119</v>
      </c>
      <c r="C3145">
        <v>2009</v>
      </c>
      <c r="D3145" t="s">
        <v>19120</v>
      </c>
      <c r="E3145" t="s">
        <v>1045</v>
      </c>
      <c r="F3145" t="s">
        <v>44032</v>
      </c>
      <c r="G3145" t="s">
        <v>44034</v>
      </c>
      <c r="H3145">
        <v>102</v>
      </c>
      <c r="I3145" t="s">
        <v>25</v>
      </c>
      <c r="J3145" t="s">
        <v>26</v>
      </c>
      <c r="M3145" t="s">
        <v>4940</v>
      </c>
      <c r="N3145" t="s">
        <v>6010</v>
      </c>
      <c r="O3145" t="s">
        <v>19121</v>
      </c>
      <c r="P3145" t="s">
        <v>18928</v>
      </c>
      <c r="Q3145" t="s">
        <v>19122</v>
      </c>
      <c r="R3145" t="s">
        <v>19123</v>
      </c>
      <c r="S3145" t="s">
        <v>19124</v>
      </c>
      <c r="T3145">
        <v>6.3</v>
      </c>
      <c r="U3145">
        <v>176232</v>
      </c>
      <c r="V3145" s="12">
        <f>W3145*1.20636999678377</f>
        <v>24127399.935675401</v>
      </c>
      <c r="W3145" s="3">
        <v>20000000</v>
      </c>
      <c r="X3145" s="13">
        <f>Y3145*1.20636999678377</f>
        <v>77409226.823153943</v>
      </c>
      <c r="Y3145" s="3">
        <v>64167069</v>
      </c>
      <c r="Z3145" s="13">
        <f>AA3145*1.20636999678377</f>
        <v>164448594.08717355</v>
      </c>
      <c r="AA3145" s="3">
        <v>136316880</v>
      </c>
      <c r="AB3145">
        <v>225</v>
      </c>
    </row>
    <row r="3146" spans="1:28" x14ac:dyDescent="0.2">
      <c r="A3146" t="s">
        <v>29382</v>
      </c>
      <c r="B3146" t="s">
        <v>29383</v>
      </c>
      <c r="C3146">
        <v>2013</v>
      </c>
      <c r="D3146" t="s">
        <v>25310</v>
      </c>
      <c r="E3146" t="s">
        <v>16512</v>
      </c>
      <c r="F3146" t="s">
        <v>44031</v>
      </c>
      <c r="G3146" t="s">
        <v>44038</v>
      </c>
      <c r="H3146">
        <v>116</v>
      </c>
      <c r="I3146" t="s">
        <v>29384</v>
      </c>
      <c r="J3146" t="s">
        <v>26</v>
      </c>
      <c r="K3146" t="s">
        <v>75</v>
      </c>
      <c r="L3146" t="s">
        <v>27</v>
      </c>
      <c r="M3146" t="s">
        <v>9110</v>
      </c>
      <c r="N3146" t="s">
        <v>8814</v>
      </c>
      <c r="O3146" t="s">
        <v>29385</v>
      </c>
      <c r="P3146" t="s">
        <v>1459</v>
      </c>
      <c r="Q3146" t="s">
        <v>29386</v>
      </c>
      <c r="R3146" t="s">
        <v>29387</v>
      </c>
      <c r="S3146" t="s">
        <v>29388</v>
      </c>
      <c r="T3146">
        <v>6.6</v>
      </c>
      <c r="U3146">
        <v>157061</v>
      </c>
      <c r="V3146" s="12">
        <f>W3146*1.11098185502045</f>
        <v>93322475.821717799</v>
      </c>
      <c r="W3146" s="3">
        <v>84000000</v>
      </c>
      <c r="X3146" s="13">
        <f>Y3146*1.11098185502045</f>
        <v>59173737.711938016</v>
      </c>
      <c r="Y3146" s="3">
        <v>53262560</v>
      </c>
      <c r="Z3146" s="13">
        <f>AA3146*1.11098185502045</f>
        <v>164509265.88690123</v>
      </c>
      <c r="AA3146" s="3">
        <v>148075565</v>
      </c>
      <c r="AB3146">
        <v>229</v>
      </c>
    </row>
    <row r="3147" spans="1:28" x14ac:dyDescent="0.2">
      <c r="A3147" t="s">
        <v>7600</v>
      </c>
      <c r="B3147" t="s">
        <v>7601</v>
      </c>
      <c r="C3147">
        <v>2003</v>
      </c>
      <c r="D3147" t="s">
        <v>597</v>
      </c>
      <c r="E3147" t="s">
        <v>16512</v>
      </c>
      <c r="F3147" t="s">
        <v>44045</v>
      </c>
      <c r="G3147" t="s">
        <v>44033</v>
      </c>
      <c r="H3147">
        <v>119</v>
      </c>
      <c r="I3147" t="s">
        <v>433</v>
      </c>
      <c r="J3147" t="s">
        <v>26</v>
      </c>
      <c r="M3147" t="s">
        <v>157</v>
      </c>
      <c r="N3147" t="s">
        <v>7602</v>
      </c>
      <c r="O3147" t="s">
        <v>7603</v>
      </c>
      <c r="P3147" t="s">
        <v>1278</v>
      </c>
      <c r="Q3147" t="s">
        <v>7604</v>
      </c>
      <c r="R3147" t="s">
        <v>7605</v>
      </c>
      <c r="S3147" t="s">
        <v>7606</v>
      </c>
      <c r="T3147">
        <v>6.3</v>
      </c>
      <c r="U3147">
        <v>101841</v>
      </c>
      <c r="V3147" s="12">
        <f>W3147*1.40658152173913</f>
        <v>84394891.304347798</v>
      </c>
      <c r="W3147" s="3">
        <v>60000000</v>
      </c>
      <c r="X3147" s="13">
        <f>Y3147*1.40658152173913</f>
        <v>75660654.422614112</v>
      </c>
      <c r="Y3147" s="3">
        <v>53790451</v>
      </c>
      <c r="Z3147" s="13">
        <f>AA3147*1.40658152173913</f>
        <v>164920217.76596734</v>
      </c>
      <c r="AA3147" s="3">
        <v>117248958</v>
      </c>
      <c r="AB3147">
        <v>371</v>
      </c>
    </row>
    <row r="3148" spans="1:28" x14ac:dyDescent="0.2">
      <c r="A3148" t="s">
        <v>37725</v>
      </c>
      <c r="B3148" t="s">
        <v>37726</v>
      </c>
      <c r="C3148">
        <v>2018</v>
      </c>
      <c r="D3148" s="1">
        <v>43414</v>
      </c>
      <c r="E3148" t="s">
        <v>16512</v>
      </c>
      <c r="F3148" t="s">
        <v>44031</v>
      </c>
      <c r="G3148" t="s">
        <v>44033</v>
      </c>
      <c r="H3148">
        <v>107</v>
      </c>
      <c r="I3148" t="s">
        <v>433</v>
      </c>
      <c r="J3148" t="s">
        <v>26</v>
      </c>
      <c r="K3148" t="s">
        <v>308</v>
      </c>
      <c r="M3148" t="s">
        <v>9318</v>
      </c>
      <c r="N3148" t="s">
        <v>37727</v>
      </c>
      <c r="O3148" t="s">
        <v>37728</v>
      </c>
      <c r="P3148" t="s">
        <v>37729</v>
      </c>
      <c r="Q3148" t="s">
        <v>37730</v>
      </c>
      <c r="R3148" t="s">
        <v>37731</v>
      </c>
      <c r="S3148" t="s">
        <v>37732</v>
      </c>
      <c r="T3148">
        <v>5.3</v>
      </c>
      <c r="U3148">
        <v>113053</v>
      </c>
      <c r="V3148" s="12">
        <f>W3148*1.03068014830331</f>
        <v>90699853.050691277</v>
      </c>
      <c r="W3148" s="3">
        <v>88000000</v>
      </c>
      <c r="X3148" s="13">
        <f>Y3148*1.03068014830331</f>
        <v>52590153.608573087</v>
      </c>
      <c r="Y3148" s="3">
        <v>51024708</v>
      </c>
      <c r="Z3148" s="13">
        <f>AA3148*1.03068014830331</f>
        <v>165467590.48004985</v>
      </c>
      <c r="AA3148" s="3">
        <v>160542134</v>
      </c>
      <c r="AB3148">
        <v>2582</v>
      </c>
    </row>
    <row r="3149" spans="1:28" x14ac:dyDescent="0.2">
      <c r="A3149" t="s">
        <v>4989</v>
      </c>
      <c r="B3149" t="s">
        <v>4990</v>
      </c>
      <c r="C3149">
        <v>2002</v>
      </c>
      <c r="D3149" t="s">
        <v>2826</v>
      </c>
      <c r="E3149" t="s">
        <v>44043</v>
      </c>
      <c r="F3149" t="s">
        <v>44038</v>
      </c>
      <c r="G3149" t="s">
        <v>44040</v>
      </c>
      <c r="H3149">
        <v>99</v>
      </c>
      <c r="I3149" t="s">
        <v>177</v>
      </c>
      <c r="J3149" t="s">
        <v>26</v>
      </c>
      <c r="M3149" t="s">
        <v>578</v>
      </c>
      <c r="N3149" t="s">
        <v>4991</v>
      </c>
      <c r="O3149" t="s">
        <v>4992</v>
      </c>
      <c r="P3149" t="s">
        <v>4993</v>
      </c>
      <c r="Q3149" t="s">
        <v>4994</v>
      </c>
      <c r="R3149" t="s">
        <v>4995</v>
      </c>
      <c r="S3149" t="s">
        <v>4996</v>
      </c>
      <c r="T3149">
        <v>5.2</v>
      </c>
      <c r="U3149">
        <v>24858</v>
      </c>
      <c r="V3149" s="12">
        <f>W3149*1.43863813229572</f>
        <v>47475058.365758762</v>
      </c>
      <c r="W3149" s="3">
        <v>33000000</v>
      </c>
      <c r="X3149" s="13">
        <f>Y3149*1.43863813229572</f>
        <v>116777940.11206228</v>
      </c>
      <c r="Y3149" s="3">
        <v>81172560</v>
      </c>
      <c r="Z3149" s="13">
        <f>AA3149*1.43863813229572</f>
        <v>165493867.02607006</v>
      </c>
      <c r="AA3149" s="3">
        <v>115035090</v>
      </c>
      <c r="AB3149">
        <v>107</v>
      </c>
    </row>
    <row r="3150" spans="1:28" x14ac:dyDescent="0.2">
      <c r="A3150" t="s">
        <v>4841</v>
      </c>
      <c r="B3150" t="s">
        <v>4842</v>
      </c>
      <c r="C3150">
        <v>2002</v>
      </c>
      <c r="D3150" s="1">
        <v>37416</v>
      </c>
      <c r="E3150" t="s">
        <v>44037</v>
      </c>
      <c r="F3150" t="s">
        <v>44031</v>
      </c>
      <c r="G3150" t="s">
        <v>44040</v>
      </c>
      <c r="H3150">
        <v>72</v>
      </c>
      <c r="I3150" t="s">
        <v>306</v>
      </c>
      <c r="J3150" t="s">
        <v>26</v>
      </c>
      <c r="M3150" t="s">
        <v>4843</v>
      </c>
      <c r="N3150" t="s">
        <v>4844</v>
      </c>
      <c r="O3150" t="s">
        <v>4845</v>
      </c>
      <c r="P3150" t="s">
        <v>4846</v>
      </c>
      <c r="Q3150" t="s">
        <v>4847</v>
      </c>
      <c r="R3150" t="s">
        <v>4848</v>
      </c>
      <c r="S3150" t="s">
        <v>4849</v>
      </c>
      <c r="T3150">
        <v>5.8</v>
      </c>
      <c r="U3150">
        <v>18036</v>
      </c>
      <c r="V3150" s="12">
        <f>W3150*1.43863813229572</f>
        <v>28772762.645914402</v>
      </c>
      <c r="W3150" s="3">
        <v>20000000</v>
      </c>
      <c r="X3150" s="13">
        <f>Y3150*1.43863813229572</f>
        <v>69673615.915719852</v>
      </c>
      <c r="Y3150" s="3">
        <v>48430258</v>
      </c>
      <c r="Z3150" s="13">
        <f>AA3150*1.43863813229572</f>
        <v>165618871.73202336</v>
      </c>
      <c r="AA3150" s="3">
        <v>115121981</v>
      </c>
      <c r="AB3150">
        <v>89</v>
      </c>
    </row>
    <row r="3151" spans="1:28" x14ac:dyDescent="0.2">
      <c r="A3151" t="s">
        <v>2318</v>
      </c>
      <c r="B3151" t="s">
        <v>2319</v>
      </c>
      <c r="C3151">
        <v>2000</v>
      </c>
      <c r="D3151" t="s">
        <v>305</v>
      </c>
      <c r="E3151" t="s">
        <v>1045</v>
      </c>
      <c r="F3151" t="s">
        <v>44040</v>
      </c>
      <c r="G3151" t="s">
        <v>44034</v>
      </c>
      <c r="H3151">
        <v>104</v>
      </c>
      <c r="I3151" t="s">
        <v>25</v>
      </c>
      <c r="J3151" t="s">
        <v>26</v>
      </c>
      <c r="M3151" t="s">
        <v>2320</v>
      </c>
      <c r="N3151" t="s">
        <v>2321</v>
      </c>
      <c r="O3151" t="s">
        <v>2322</v>
      </c>
      <c r="P3151" t="s">
        <v>1459</v>
      </c>
      <c r="Q3151" t="s">
        <v>2323</v>
      </c>
      <c r="R3151" t="s">
        <v>2324</v>
      </c>
      <c r="S3151" t="s">
        <v>2325</v>
      </c>
      <c r="T3151">
        <v>6.1</v>
      </c>
      <c r="U3151">
        <v>39692</v>
      </c>
      <c r="V3151" s="12">
        <f>W3151*1.5029674796748</f>
        <v>97692886.178862005</v>
      </c>
      <c r="W3151" s="3">
        <v>65000000</v>
      </c>
      <c r="X3151" s="13">
        <f>Y3151*1.5029674796748</f>
        <v>104744732.94215471</v>
      </c>
      <c r="Y3151" s="3">
        <v>69691949</v>
      </c>
      <c r="Z3151" s="13">
        <f>AA3151*1.5029674796748</f>
        <v>165803735.17642313</v>
      </c>
      <c r="AA3151" s="3">
        <v>110317580</v>
      </c>
      <c r="AB3151">
        <v>146</v>
      </c>
    </row>
    <row r="3152" spans="1:28" hidden="1" x14ac:dyDescent="0.2">
      <c r="A3152" t="s">
        <v>28567</v>
      </c>
      <c r="B3152" t="s">
        <v>28568</v>
      </c>
      <c r="C3152">
        <v>2017</v>
      </c>
      <c r="D3152" s="1">
        <v>42830</v>
      </c>
      <c r="E3152" t="s">
        <v>16512</v>
      </c>
      <c r="F3152" t="s">
        <v>44032</v>
      </c>
      <c r="G3152" t="s">
        <v>44045</v>
      </c>
      <c r="H3152">
        <v>98</v>
      </c>
      <c r="I3152" t="s">
        <v>28569</v>
      </c>
      <c r="J3152" t="s">
        <v>26</v>
      </c>
      <c r="K3152" t="s">
        <v>361</v>
      </c>
      <c r="L3152" t="s">
        <v>307</v>
      </c>
      <c r="M3152" t="s">
        <v>569</v>
      </c>
      <c r="N3152" t="s">
        <v>28570</v>
      </c>
      <c r="O3152" t="s">
        <v>28571</v>
      </c>
      <c r="P3152" t="s">
        <v>25242</v>
      </c>
      <c r="Q3152" t="s">
        <v>28572</v>
      </c>
      <c r="R3152" t="s">
        <v>28573</v>
      </c>
      <c r="S3152" t="s">
        <v>28574</v>
      </c>
      <c r="T3152">
        <v>6.2</v>
      </c>
      <c r="U3152">
        <v>28056</v>
      </c>
      <c r="W3152"/>
      <c r="X3152"/>
      <c r="Y3152"/>
      <c r="Z3152"/>
      <c r="AA3152">
        <v>4699125</v>
      </c>
      <c r="AB3152">
        <v>171</v>
      </c>
    </row>
    <row r="3153" spans="1:28" x14ac:dyDescent="0.2">
      <c r="A3153" t="s">
        <v>16455</v>
      </c>
      <c r="B3153" t="s">
        <v>16456</v>
      </c>
      <c r="C3153">
        <v>2010</v>
      </c>
      <c r="D3153" s="1">
        <v>40514</v>
      </c>
      <c r="E3153" t="s">
        <v>176</v>
      </c>
      <c r="F3153" t="s">
        <v>44034</v>
      </c>
      <c r="G3153" t="s">
        <v>44046</v>
      </c>
      <c r="H3153">
        <v>103</v>
      </c>
      <c r="I3153" t="s">
        <v>25</v>
      </c>
      <c r="J3153" t="s">
        <v>26</v>
      </c>
      <c r="K3153" t="s">
        <v>15438</v>
      </c>
      <c r="L3153" t="s">
        <v>1419</v>
      </c>
      <c r="M3153" t="s">
        <v>746</v>
      </c>
      <c r="N3153" t="s">
        <v>16457</v>
      </c>
      <c r="O3153" t="s">
        <v>16458</v>
      </c>
      <c r="P3153" t="s">
        <v>16459</v>
      </c>
      <c r="Q3153" t="s">
        <v>16460</v>
      </c>
      <c r="R3153" t="s">
        <v>16461</v>
      </c>
      <c r="S3153" t="s">
        <v>16462</v>
      </c>
      <c r="T3153">
        <v>5.8</v>
      </c>
      <c r="U3153">
        <v>101634</v>
      </c>
      <c r="V3153" s="12">
        <f>W3153*1.18690152988223</f>
        <v>178035229.48233452</v>
      </c>
      <c r="W3153" s="3">
        <v>150000000</v>
      </c>
      <c r="X3153" s="13">
        <f>Y3153*1.18690152988223</f>
        <v>73563777.013611063</v>
      </c>
      <c r="Y3153" s="3">
        <v>61979680</v>
      </c>
      <c r="Z3153" s="13">
        <f>AA3153*1.18690152988223</f>
        <v>165916685.94037741</v>
      </c>
      <c r="AA3153" s="3">
        <v>139789765</v>
      </c>
      <c r="AB3153">
        <v>469</v>
      </c>
    </row>
    <row r="3154" spans="1:28" x14ac:dyDescent="0.2">
      <c r="A3154" t="s">
        <v>4702</v>
      </c>
      <c r="B3154" t="s">
        <v>4703</v>
      </c>
      <c r="C3154">
        <v>2002</v>
      </c>
      <c r="D3154" t="s">
        <v>942</v>
      </c>
      <c r="E3154" t="s">
        <v>16512</v>
      </c>
      <c r="F3154" t="s">
        <v>44032</v>
      </c>
      <c r="G3154" t="s">
        <v>44049</v>
      </c>
      <c r="H3154">
        <v>138</v>
      </c>
      <c r="I3154" t="s">
        <v>4704</v>
      </c>
      <c r="J3154" t="s">
        <v>26</v>
      </c>
      <c r="K3154" t="s">
        <v>1793</v>
      </c>
      <c r="L3154" t="s">
        <v>27</v>
      </c>
      <c r="M3154" t="s">
        <v>2114</v>
      </c>
      <c r="N3154" t="s">
        <v>4705</v>
      </c>
      <c r="O3154" t="s">
        <v>4706</v>
      </c>
      <c r="P3154" t="s">
        <v>1401</v>
      </c>
      <c r="Q3154" t="s">
        <v>4707</v>
      </c>
      <c r="R3154" t="s">
        <v>4708</v>
      </c>
      <c r="S3154" t="s">
        <v>4709</v>
      </c>
      <c r="T3154">
        <v>7.2</v>
      </c>
      <c r="U3154">
        <v>127888</v>
      </c>
      <c r="V3154" s="12">
        <f>W3154*1.43863813229572</f>
        <v>107897859.922179</v>
      </c>
      <c r="W3154" s="3">
        <v>75000000</v>
      </c>
      <c r="X3154" s="13">
        <f>Y3154*1.43863813229572</f>
        <v>112390321.11338523</v>
      </c>
      <c r="Y3154" s="3">
        <v>78122718</v>
      </c>
      <c r="Z3154" s="13">
        <f>AA3154*1.43863813229572</f>
        <v>165982752.22937745</v>
      </c>
      <c r="AA3154" s="3">
        <v>115374915</v>
      </c>
      <c r="AB3154">
        <v>772</v>
      </c>
    </row>
    <row r="3155" spans="1:28" hidden="1" x14ac:dyDescent="0.2">
      <c r="A3155" t="s">
        <v>28591</v>
      </c>
      <c r="B3155" t="s">
        <v>28592</v>
      </c>
      <c r="C3155">
        <v>2011</v>
      </c>
      <c r="D3155" t="s">
        <v>21170</v>
      </c>
      <c r="E3155" t="s">
        <v>176</v>
      </c>
      <c r="H3155">
        <v>95</v>
      </c>
      <c r="I3155" t="s">
        <v>28593</v>
      </c>
      <c r="J3155" t="s">
        <v>4779</v>
      </c>
      <c r="K3155" t="s">
        <v>26</v>
      </c>
      <c r="M3155" t="s">
        <v>28594</v>
      </c>
      <c r="N3155" t="s">
        <v>28595</v>
      </c>
      <c r="O3155" t="s">
        <v>28596</v>
      </c>
      <c r="P3155" t="s">
        <v>28597</v>
      </c>
      <c r="Q3155" t="s">
        <v>28597</v>
      </c>
      <c r="R3155" t="s">
        <v>28598</v>
      </c>
      <c r="S3155" t="s">
        <v>28599</v>
      </c>
      <c r="T3155">
        <v>7.6</v>
      </c>
      <c r="U3155">
        <v>19669</v>
      </c>
      <c r="W3155"/>
      <c r="X3155"/>
      <c r="Y3155">
        <v>101475</v>
      </c>
      <c r="Z3155"/>
      <c r="AA3155">
        <v>1470679</v>
      </c>
      <c r="AB3155">
        <v>35</v>
      </c>
    </row>
    <row r="3156" spans="1:28" hidden="1" x14ac:dyDescent="0.2">
      <c r="A3156" t="s">
        <v>28600</v>
      </c>
      <c r="B3156" t="s">
        <v>28601</v>
      </c>
      <c r="C3156">
        <v>2010</v>
      </c>
      <c r="D3156" t="s">
        <v>28602</v>
      </c>
      <c r="E3156" t="s">
        <v>1045</v>
      </c>
      <c r="F3156" t="s">
        <v>44032</v>
      </c>
      <c r="H3156">
        <v>112</v>
      </c>
      <c r="I3156" t="s">
        <v>1561</v>
      </c>
      <c r="J3156" t="s">
        <v>26</v>
      </c>
      <c r="M3156" t="s">
        <v>4532</v>
      </c>
      <c r="O3156" t="s">
        <v>28603</v>
      </c>
      <c r="P3156" t="s">
        <v>4535</v>
      </c>
      <c r="Q3156" t="s">
        <v>12193</v>
      </c>
      <c r="R3156" t="s">
        <v>28604</v>
      </c>
      <c r="S3156" t="s">
        <v>28605</v>
      </c>
      <c r="T3156">
        <v>7</v>
      </c>
      <c r="U3156">
        <v>21175</v>
      </c>
      <c r="W3156"/>
      <c r="X3156"/>
      <c r="Y3156">
        <v>2030962</v>
      </c>
      <c r="Z3156"/>
      <c r="AA3156">
        <v>3945217</v>
      </c>
      <c r="AB3156">
        <v>64</v>
      </c>
    </row>
    <row r="3157" spans="1:28" x14ac:dyDescent="0.2">
      <c r="A3157" t="s">
        <v>22450</v>
      </c>
      <c r="B3157" t="s">
        <v>22451</v>
      </c>
      <c r="C3157">
        <v>2010</v>
      </c>
      <c r="D3157" t="s">
        <v>18737</v>
      </c>
      <c r="E3157" t="s">
        <v>44037</v>
      </c>
      <c r="F3157" t="s">
        <v>44047</v>
      </c>
      <c r="G3157" t="s">
        <v>44031</v>
      </c>
      <c r="H3157">
        <v>97</v>
      </c>
      <c r="I3157" t="s">
        <v>360</v>
      </c>
      <c r="J3157" t="s">
        <v>26</v>
      </c>
      <c r="M3157" t="s">
        <v>8591</v>
      </c>
      <c r="N3157" t="s">
        <v>22452</v>
      </c>
      <c r="O3157" t="s">
        <v>22453</v>
      </c>
      <c r="P3157" t="s">
        <v>22454</v>
      </c>
      <c r="Q3157" t="s">
        <v>22455</v>
      </c>
      <c r="R3157" t="s">
        <v>22456</v>
      </c>
      <c r="S3157" t="s">
        <v>22457</v>
      </c>
      <c r="T3157">
        <v>6.9</v>
      </c>
      <c r="U3157">
        <v>76832</v>
      </c>
      <c r="V3157" s="12">
        <f>W3157*1.18690152988223</f>
        <v>94952122.390578404</v>
      </c>
      <c r="W3157" s="3">
        <v>80000000</v>
      </c>
      <c r="X3157" s="13">
        <f>Y3157*1.18690152988223</f>
        <v>66081114.176372014</v>
      </c>
      <c r="Y3157" s="3">
        <v>55675313</v>
      </c>
      <c r="Z3157" s="13">
        <f>AA3157*1.18690152988223</f>
        <v>166253320.88679028</v>
      </c>
      <c r="AA3157" s="3">
        <v>140073390</v>
      </c>
      <c r="AB3157">
        <v>182</v>
      </c>
    </row>
    <row r="3158" spans="1:28" x14ac:dyDescent="0.2">
      <c r="A3158" t="s">
        <v>1218</v>
      </c>
      <c r="B3158" t="s">
        <v>1219</v>
      </c>
      <c r="C3158">
        <v>2000</v>
      </c>
      <c r="D3158" s="1">
        <v>36651</v>
      </c>
      <c r="E3158" t="s">
        <v>44043</v>
      </c>
      <c r="F3158" t="s">
        <v>44033</v>
      </c>
      <c r="G3158" t="s">
        <v>44042</v>
      </c>
      <c r="H3158">
        <v>114</v>
      </c>
      <c r="I3158" t="s">
        <v>1220</v>
      </c>
      <c r="J3158" t="s">
        <v>26</v>
      </c>
      <c r="M3158" t="s">
        <v>1221</v>
      </c>
      <c r="N3158" t="s">
        <v>1222</v>
      </c>
      <c r="O3158" t="s">
        <v>1223</v>
      </c>
      <c r="P3158" t="s">
        <v>641</v>
      </c>
      <c r="Q3158" t="s">
        <v>1224</v>
      </c>
      <c r="R3158" t="s">
        <v>1225</v>
      </c>
      <c r="S3158" t="s">
        <v>1226</v>
      </c>
      <c r="T3158">
        <v>5.7</v>
      </c>
      <c r="U3158">
        <v>69565</v>
      </c>
      <c r="V3158" s="12">
        <f>W3158*1.5029674796748</f>
        <v>150296747.96748</v>
      </c>
      <c r="W3158" s="3">
        <v>100000000</v>
      </c>
      <c r="X3158" s="13">
        <f>Y3158*1.5029674796748</f>
        <v>91505780.77280508</v>
      </c>
      <c r="Y3158" s="3">
        <v>60883407</v>
      </c>
      <c r="Z3158" s="13">
        <f>AA3158*1.5029674796748</f>
        <v>166804451.50451255</v>
      </c>
      <c r="AA3158" s="3">
        <v>110983407</v>
      </c>
      <c r="AB3158">
        <v>983</v>
      </c>
    </row>
    <row r="3159" spans="1:28" x14ac:dyDescent="0.2">
      <c r="A3159" t="s">
        <v>26512</v>
      </c>
      <c r="B3159" t="s">
        <v>26513</v>
      </c>
      <c r="C3159">
        <v>2011</v>
      </c>
      <c r="D3159" t="s">
        <v>14830</v>
      </c>
      <c r="E3159" t="s">
        <v>1045</v>
      </c>
      <c r="F3159" t="s">
        <v>44032</v>
      </c>
      <c r="G3159" t="s">
        <v>44036</v>
      </c>
      <c r="H3159">
        <v>118</v>
      </c>
      <c r="I3159" t="s">
        <v>25</v>
      </c>
      <c r="J3159" t="s">
        <v>26</v>
      </c>
      <c r="M3159" t="s">
        <v>6088</v>
      </c>
      <c r="N3159" t="s">
        <v>22183</v>
      </c>
      <c r="O3159" t="s">
        <v>26514</v>
      </c>
      <c r="P3159" t="s">
        <v>11114</v>
      </c>
      <c r="Q3159" t="s">
        <v>26515</v>
      </c>
      <c r="R3159" t="s">
        <v>26516</v>
      </c>
      <c r="S3159" t="s">
        <v>26517</v>
      </c>
      <c r="T3159">
        <v>7.4</v>
      </c>
      <c r="U3159">
        <v>462833</v>
      </c>
      <c r="V3159" s="12">
        <f>W3159*1.1505830469594</f>
        <v>57529152.347970001</v>
      </c>
      <c r="W3159" s="3">
        <v>50000000</v>
      </c>
      <c r="X3159" s="13">
        <f>Y3159*1.1505830469594</f>
        <v>97053057.258932605</v>
      </c>
      <c r="Y3159" s="3">
        <v>84351197</v>
      </c>
      <c r="Z3159" s="13">
        <f>AA3159*1.1505830469594</f>
        <v>166893448.2093682</v>
      </c>
      <c r="AA3159" s="3">
        <v>145051197</v>
      </c>
      <c r="AB3159">
        <v>374</v>
      </c>
    </row>
    <row r="3160" spans="1:28" x14ac:dyDescent="0.2">
      <c r="A3160" t="s">
        <v>7377</v>
      </c>
      <c r="B3160" t="s">
        <v>7378</v>
      </c>
      <c r="C3160">
        <v>2003</v>
      </c>
      <c r="D3160" s="1">
        <v>37753</v>
      </c>
      <c r="E3160" t="s">
        <v>1045</v>
      </c>
      <c r="F3160" t="s">
        <v>44032</v>
      </c>
      <c r="H3160">
        <v>102</v>
      </c>
      <c r="I3160" t="s">
        <v>1026</v>
      </c>
      <c r="J3160" t="s">
        <v>26</v>
      </c>
      <c r="K3160" t="s">
        <v>934</v>
      </c>
      <c r="L3160" t="s">
        <v>307</v>
      </c>
      <c r="M3160" t="s">
        <v>7379</v>
      </c>
      <c r="N3160" t="s">
        <v>7379</v>
      </c>
      <c r="O3160" t="s">
        <v>7380</v>
      </c>
      <c r="P3160" t="s">
        <v>7381</v>
      </c>
      <c r="Q3160" t="s">
        <v>7382</v>
      </c>
      <c r="R3160" t="s">
        <v>7383</v>
      </c>
      <c r="S3160" t="s">
        <v>7384</v>
      </c>
      <c r="T3160">
        <v>7.7</v>
      </c>
      <c r="U3160">
        <v>403588</v>
      </c>
      <c r="V3160" s="12">
        <f>W3160*1.40658152173913</f>
        <v>5626326.0869565196</v>
      </c>
      <c r="W3160" s="3">
        <v>4000000</v>
      </c>
      <c r="X3160" s="13">
        <f>Y3160*1.40658152173913</f>
        <v>62713074.328168459</v>
      </c>
      <c r="Y3160" s="3">
        <v>44585453</v>
      </c>
      <c r="Z3160" s="13">
        <f>AA3160*1.40658152173913</f>
        <v>166940765.08903798</v>
      </c>
      <c r="AA3160" s="3">
        <v>118685453</v>
      </c>
      <c r="AB3160">
        <v>1988</v>
      </c>
    </row>
    <row r="3161" spans="1:28" x14ac:dyDescent="0.2">
      <c r="A3161" t="s">
        <v>2451</v>
      </c>
      <c r="B3161" t="s">
        <v>2452</v>
      </c>
      <c r="C3161">
        <v>2001</v>
      </c>
      <c r="D3161" t="s">
        <v>2453</v>
      </c>
      <c r="E3161" t="s">
        <v>16512</v>
      </c>
      <c r="F3161" t="s">
        <v>44044</v>
      </c>
      <c r="G3161" t="s">
        <v>44032</v>
      </c>
      <c r="H3161">
        <v>124</v>
      </c>
      <c r="I3161" t="s">
        <v>2454</v>
      </c>
      <c r="J3161" t="s">
        <v>26</v>
      </c>
      <c r="K3161" t="s">
        <v>27</v>
      </c>
      <c r="M3161" t="s">
        <v>2455</v>
      </c>
      <c r="N3161" t="s">
        <v>2456</v>
      </c>
      <c r="O3161" t="s">
        <v>2457</v>
      </c>
      <c r="P3161" t="s">
        <v>1106</v>
      </c>
      <c r="Q3161" t="s">
        <v>2458</v>
      </c>
      <c r="R3161" t="s">
        <v>2459</v>
      </c>
      <c r="S3161" t="s">
        <v>2460</v>
      </c>
      <c r="T3161">
        <v>6.8</v>
      </c>
      <c r="U3161">
        <v>119173</v>
      </c>
      <c r="V3161" s="12">
        <f>W3161*1.46138339920949</f>
        <v>99374071.146245316</v>
      </c>
      <c r="W3161" s="3">
        <v>68000000</v>
      </c>
      <c r="X3161" s="13">
        <f>Y3161*1.46138339920949</f>
        <v>103915628.41118604</v>
      </c>
      <c r="Y3161" s="3">
        <v>71107711</v>
      </c>
      <c r="Z3161" s="13">
        <f>AA3161*1.46138339920949</f>
        <v>166966201.17952612</v>
      </c>
      <c r="AA3161" s="3">
        <v>114252154</v>
      </c>
      <c r="AB3161">
        <v>467</v>
      </c>
    </row>
    <row r="3162" spans="1:28" x14ac:dyDescent="0.2">
      <c r="A3162" t="s">
        <v>12442</v>
      </c>
      <c r="B3162" t="s">
        <v>12443</v>
      </c>
      <c r="C3162">
        <v>2006</v>
      </c>
      <c r="D3162" t="s">
        <v>10654</v>
      </c>
      <c r="E3162" t="s">
        <v>1045</v>
      </c>
      <c r="F3162" t="s">
        <v>44036</v>
      </c>
      <c r="H3162">
        <v>97</v>
      </c>
      <c r="I3162" t="s">
        <v>25</v>
      </c>
      <c r="J3162" t="s">
        <v>26</v>
      </c>
      <c r="M3162" t="s">
        <v>1286</v>
      </c>
      <c r="N3162" t="s">
        <v>12303</v>
      </c>
      <c r="O3162" t="s">
        <v>12444</v>
      </c>
      <c r="P3162" t="s">
        <v>426</v>
      </c>
      <c r="Q3162" t="s">
        <v>426</v>
      </c>
      <c r="R3162" t="s">
        <v>12445</v>
      </c>
      <c r="S3162" t="s">
        <v>12446</v>
      </c>
      <c r="T3162">
        <v>5.6</v>
      </c>
      <c r="U3162">
        <v>72858</v>
      </c>
      <c r="V3162" s="12">
        <f>W3162*1.28378472222222</f>
        <v>64189236.111111</v>
      </c>
      <c r="W3162" s="3">
        <v>50000000</v>
      </c>
      <c r="X3162" s="13">
        <f>Y3162*1.28378472222222</f>
        <v>113891208.11861092</v>
      </c>
      <c r="Y3162" s="3">
        <v>88715192</v>
      </c>
      <c r="Z3162" s="13">
        <f>AA3162*1.28378472222222</f>
        <v>167179784.5046525</v>
      </c>
      <c r="AA3162" s="3">
        <v>130224158</v>
      </c>
      <c r="AB3162">
        <v>271</v>
      </c>
    </row>
    <row r="3163" spans="1:28" x14ac:dyDescent="0.2">
      <c r="A3163" t="s">
        <v>31783</v>
      </c>
      <c r="B3163" t="s">
        <v>31784</v>
      </c>
      <c r="C3163">
        <v>2016</v>
      </c>
      <c r="D3163" t="s">
        <v>28000</v>
      </c>
      <c r="E3163" t="s">
        <v>16512</v>
      </c>
      <c r="F3163" t="s">
        <v>44044</v>
      </c>
      <c r="G3163" t="s">
        <v>44032</v>
      </c>
      <c r="H3163">
        <v>128</v>
      </c>
      <c r="I3163" t="s">
        <v>25</v>
      </c>
      <c r="J3163" t="s">
        <v>26</v>
      </c>
      <c r="K3163" t="s">
        <v>4833</v>
      </c>
      <c r="L3163" t="s">
        <v>27</v>
      </c>
      <c r="M3163" t="s">
        <v>8061</v>
      </c>
      <c r="N3163" t="s">
        <v>28433</v>
      </c>
      <c r="O3163" t="s">
        <v>31785</v>
      </c>
      <c r="P3163" t="s">
        <v>1278</v>
      </c>
      <c r="Q3163" t="s">
        <v>31786</v>
      </c>
      <c r="R3163" t="s">
        <v>31787</v>
      </c>
      <c r="S3163" t="s">
        <v>31788</v>
      </c>
      <c r="T3163">
        <v>7.3</v>
      </c>
      <c r="U3163">
        <v>253669</v>
      </c>
      <c r="V3163" s="12">
        <f>W3163*1.07834771485832</f>
        <v>47447299.453766085</v>
      </c>
      <c r="W3163" s="3">
        <v>44000000</v>
      </c>
      <c r="X3163" s="13">
        <f>Y3163*1.07834771485832</f>
        <v>93018322.409325853</v>
      </c>
      <c r="Y3163" s="3">
        <v>86260045</v>
      </c>
      <c r="Z3163" s="13">
        <f>AA3163*1.07834771485832</f>
        <v>167316479.9630641</v>
      </c>
      <c r="AA3163" s="3">
        <v>155160045</v>
      </c>
      <c r="AB3163">
        <v>517</v>
      </c>
    </row>
    <row r="3164" spans="1:28" hidden="1" x14ac:dyDescent="0.2">
      <c r="A3164" t="s">
        <v>28661</v>
      </c>
      <c r="B3164" t="s">
        <v>28662</v>
      </c>
      <c r="C3164">
        <v>2014</v>
      </c>
      <c r="D3164" t="s">
        <v>28663</v>
      </c>
      <c r="E3164" t="s">
        <v>44041</v>
      </c>
      <c r="F3164" t="s">
        <v>44032</v>
      </c>
      <c r="H3164">
        <v>126</v>
      </c>
      <c r="I3164" t="s">
        <v>28664</v>
      </c>
      <c r="J3164" t="s">
        <v>28665</v>
      </c>
      <c r="K3164" t="s">
        <v>787</v>
      </c>
      <c r="M3164" t="s">
        <v>28666</v>
      </c>
      <c r="N3164" t="s">
        <v>28666</v>
      </c>
      <c r="O3164" t="s">
        <v>28667</v>
      </c>
      <c r="P3164" t="s">
        <v>28668</v>
      </c>
      <c r="Q3164" t="s">
        <v>28669</v>
      </c>
      <c r="R3164" t="s">
        <v>28670</v>
      </c>
      <c r="S3164" t="s">
        <v>28671</v>
      </c>
      <c r="T3164">
        <v>7</v>
      </c>
      <c r="U3164">
        <v>10079</v>
      </c>
      <c r="W3164"/>
      <c r="X3164"/>
      <c r="Y3164">
        <v>150564</v>
      </c>
      <c r="Z3164"/>
      <c r="AA3164">
        <v>215034</v>
      </c>
      <c r="AB3164">
        <v>34</v>
      </c>
    </row>
    <row r="3165" spans="1:28" x14ac:dyDescent="0.2">
      <c r="A3165" t="s">
        <v>18212</v>
      </c>
      <c r="B3165" t="s">
        <v>18213</v>
      </c>
      <c r="C3165">
        <v>2009</v>
      </c>
      <c r="D3165" t="s">
        <v>12385</v>
      </c>
      <c r="E3165" t="s">
        <v>1045</v>
      </c>
      <c r="H3165">
        <v>81</v>
      </c>
      <c r="I3165" t="s">
        <v>229</v>
      </c>
      <c r="J3165" t="s">
        <v>26</v>
      </c>
      <c r="K3165" t="s">
        <v>307</v>
      </c>
      <c r="M3165" t="s">
        <v>13101</v>
      </c>
      <c r="N3165" t="s">
        <v>13102</v>
      </c>
      <c r="O3165" t="s">
        <v>18214</v>
      </c>
      <c r="P3165" t="s">
        <v>5149</v>
      </c>
      <c r="Q3165" t="s">
        <v>18215</v>
      </c>
      <c r="R3165" t="s">
        <v>18216</v>
      </c>
      <c r="S3165" t="s">
        <v>18217</v>
      </c>
      <c r="T3165">
        <v>5.8</v>
      </c>
      <c r="U3165">
        <v>139029</v>
      </c>
      <c r="V3165" s="12">
        <f>W3165*1.20636999678377</f>
        <v>50667539.864918336</v>
      </c>
      <c r="W3165" s="3">
        <v>42000000</v>
      </c>
      <c r="X3165" s="13">
        <f>Y3165*1.20636999678377</f>
        <v>72447983.162950814</v>
      </c>
      <c r="Y3165" s="3">
        <v>60054530</v>
      </c>
      <c r="Z3165" s="13">
        <f>AA3165*1.20636999678377</f>
        <v>167451189.89703852</v>
      </c>
      <c r="AA3165" s="3">
        <v>138805831</v>
      </c>
      <c r="AB3165">
        <v>419</v>
      </c>
    </row>
    <row r="3166" spans="1:28" x14ac:dyDescent="0.2">
      <c r="A3166" t="s">
        <v>14361</v>
      </c>
      <c r="B3166" t="s">
        <v>14362</v>
      </c>
      <c r="C3166">
        <v>2006</v>
      </c>
      <c r="D3166" s="1">
        <v>39001</v>
      </c>
      <c r="E3166" t="s">
        <v>1045</v>
      </c>
      <c r="F3166" t="s">
        <v>44036</v>
      </c>
      <c r="H3166">
        <v>110</v>
      </c>
      <c r="I3166" t="s">
        <v>25</v>
      </c>
      <c r="J3166" t="s">
        <v>26</v>
      </c>
      <c r="M3166" t="s">
        <v>4402</v>
      </c>
      <c r="N3166" t="s">
        <v>14363</v>
      </c>
      <c r="O3166" t="s">
        <v>14364</v>
      </c>
      <c r="P3166" t="s">
        <v>591</v>
      </c>
      <c r="Q3166" t="s">
        <v>14365</v>
      </c>
      <c r="R3166" t="s">
        <v>14366</v>
      </c>
      <c r="S3166" t="s">
        <v>14367</v>
      </c>
      <c r="T3166">
        <v>5.6</v>
      </c>
      <c r="U3166">
        <v>77597</v>
      </c>
      <c r="V3166" s="12">
        <f>W3166*1.28378472222222</f>
        <v>69324374.999999881</v>
      </c>
      <c r="W3166" s="3">
        <v>54000000</v>
      </c>
      <c r="X3166" s="13">
        <f>Y3166*1.28378472222222</f>
        <v>97090212.188541502</v>
      </c>
      <c r="Y3166" s="3">
        <v>75628110</v>
      </c>
      <c r="Z3166" s="13">
        <f>AA3166*1.28378472222222</f>
        <v>167699389.95204833</v>
      </c>
      <c r="AA3166" s="3">
        <v>130628903</v>
      </c>
      <c r="AB3166">
        <v>197</v>
      </c>
    </row>
    <row r="3167" spans="1:28" x14ac:dyDescent="0.2">
      <c r="A3167" t="s">
        <v>24058</v>
      </c>
      <c r="B3167" t="s">
        <v>24059</v>
      </c>
      <c r="C3167">
        <v>2013</v>
      </c>
      <c r="D3167" t="s">
        <v>17944</v>
      </c>
      <c r="E3167" t="s">
        <v>16512</v>
      </c>
      <c r="F3167" t="s">
        <v>44032</v>
      </c>
      <c r="G3167" t="s">
        <v>44034</v>
      </c>
      <c r="H3167">
        <v>128</v>
      </c>
      <c r="I3167" t="s">
        <v>24060</v>
      </c>
      <c r="J3167" t="s">
        <v>26</v>
      </c>
      <c r="K3167" t="s">
        <v>934</v>
      </c>
      <c r="M3167" t="s">
        <v>24061</v>
      </c>
      <c r="N3167" t="s">
        <v>24062</v>
      </c>
      <c r="O3167" t="s">
        <v>24063</v>
      </c>
      <c r="P3167" t="s">
        <v>1143</v>
      </c>
      <c r="Q3167" t="s">
        <v>24064</v>
      </c>
      <c r="R3167" t="s">
        <v>24065</v>
      </c>
      <c r="S3167" t="s">
        <v>24066</v>
      </c>
      <c r="T3167">
        <v>6.3</v>
      </c>
      <c r="U3167">
        <v>143667</v>
      </c>
      <c r="V3167" s="12">
        <f>W3167*1.11098185502045</f>
        <v>194421824.62857875</v>
      </c>
      <c r="W3167" s="3">
        <v>175000000</v>
      </c>
      <c r="X3167" s="13">
        <f>Y3167*1.11098185502045</f>
        <v>42620013.638675638</v>
      </c>
      <c r="Y3167" s="3">
        <v>38362475</v>
      </c>
      <c r="Z3167" s="13">
        <f>AA3167*1.11098185502045</f>
        <v>168629091.01434532</v>
      </c>
      <c r="AA3167" s="3">
        <v>151783839</v>
      </c>
      <c r="AB3167">
        <v>374</v>
      </c>
    </row>
    <row r="3168" spans="1:28" hidden="1" x14ac:dyDescent="0.2">
      <c r="A3168" t="s">
        <v>28691</v>
      </c>
      <c r="B3168" t="s">
        <v>28692</v>
      </c>
      <c r="C3168">
        <v>2011</v>
      </c>
      <c r="D3168" t="s">
        <v>28693</v>
      </c>
      <c r="E3168" t="s">
        <v>16512</v>
      </c>
      <c r="F3168" t="s">
        <v>44044</v>
      </c>
      <c r="G3168" t="s">
        <v>44032</v>
      </c>
      <c r="H3168">
        <v>85</v>
      </c>
      <c r="I3168" t="s">
        <v>25</v>
      </c>
      <c r="J3168" t="s">
        <v>26</v>
      </c>
      <c r="M3168" t="s">
        <v>28694</v>
      </c>
      <c r="N3168" t="s">
        <v>28695</v>
      </c>
      <c r="O3168" t="s">
        <v>28696</v>
      </c>
      <c r="P3168" t="s">
        <v>12579</v>
      </c>
      <c r="Q3168" t="s">
        <v>28697</v>
      </c>
      <c r="R3168" t="s">
        <v>28698</v>
      </c>
      <c r="S3168" t="s">
        <v>28699</v>
      </c>
      <c r="T3168">
        <v>4.4000000000000004</v>
      </c>
      <c r="U3168">
        <v>20336</v>
      </c>
      <c r="W3168">
        <v>20000000</v>
      </c>
      <c r="X3168"/>
      <c r="Y3168"/>
      <c r="Z3168"/>
      <c r="AA3168">
        <v>2140476</v>
      </c>
      <c r="AB3168">
        <v>102</v>
      </c>
    </row>
    <row r="3169" spans="1:28" hidden="1" x14ac:dyDescent="0.2">
      <c r="A3169" t="s">
        <v>28700</v>
      </c>
      <c r="B3169" t="s">
        <v>28701</v>
      </c>
      <c r="C3169">
        <v>2011</v>
      </c>
      <c r="D3169" t="s">
        <v>24939</v>
      </c>
      <c r="E3169" t="s">
        <v>176</v>
      </c>
      <c r="F3169" t="s">
        <v>44045</v>
      </c>
      <c r="G3169" t="s">
        <v>44033</v>
      </c>
      <c r="H3169">
        <v>87</v>
      </c>
      <c r="I3169" t="s">
        <v>25</v>
      </c>
      <c r="J3169" t="s">
        <v>26</v>
      </c>
      <c r="M3169" t="s">
        <v>28702</v>
      </c>
      <c r="N3169" t="s">
        <v>28703</v>
      </c>
      <c r="O3169" t="s">
        <v>28704</v>
      </c>
      <c r="P3169" t="s">
        <v>28705</v>
      </c>
      <c r="Q3169" t="s">
        <v>28706</v>
      </c>
      <c r="R3169" t="s">
        <v>28707</v>
      </c>
      <c r="S3169" t="s">
        <v>28708</v>
      </c>
      <c r="T3169">
        <v>6.6</v>
      </c>
      <c r="U3169">
        <v>20346</v>
      </c>
      <c r="W3169"/>
      <c r="X3169"/>
      <c r="Y3169">
        <v>408015</v>
      </c>
      <c r="Z3169"/>
      <c r="AA3169">
        <v>424088</v>
      </c>
      <c r="AB3169">
        <v>81</v>
      </c>
    </row>
    <row r="3170" spans="1:28" x14ac:dyDescent="0.2">
      <c r="A3170" t="s">
        <v>35595</v>
      </c>
      <c r="B3170" t="s">
        <v>35596</v>
      </c>
      <c r="C3170">
        <v>2013</v>
      </c>
      <c r="D3170" t="s">
        <v>22115</v>
      </c>
      <c r="E3170" t="s">
        <v>1045</v>
      </c>
      <c r="H3170">
        <v>92</v>
      </c>
      <c r="I3170" t="s">
        <v>25</v>
      </c>
      <c r="J3170" t="s">
        <v>26</v>
      </c>
      <c r="M3170" t="s">
        <v>16822</v>
      </c>
      <c r="N3170" t="s">
        <v>35597</v>
      </c>
      <c r="O3170" t="s">
        <v>35598</v>
      </c>
      <c r="P3170" t="s">
        <v>4268</v>
      </c>
      <c r="Q3170" t="s">
        <v>35599</v>
      </c>
      <c r="R3170" t="s">
        <v>35600</v>
      </c>
      <c r="S3170" t="s">
        <v>35601</v>
      </c>
      <c r="T3170">
        <v>6.5</v>
      </c>
      <c r="U3170">
        <v>88339</v>
      </c>
      <c r="V3170" s="12">
        <f>W3170*1.11098185502045</f>
        <v>16664727.825306749</v>
      </c>
      <c r="W3170" s="3">
        <v>15000000</v>
      </c>
      <c r="X3170" s="13">
        <f>Y3170*1.11098185502045</f>
        <v>113323503.26630621</v>
      </c>
      <c r="Y3170" s="3">
        <v>102003019</v>
      </c>
      <c r="Z3170" s="13">
        <f>AA3170*1.11098185502045</f>
        <v>168676538.82740954</v>
      </c>
      <c r="AA3170" s="3">
        <v>151826547</v>
      </c>
      <c r="AB3170">
        <v>178</v>
      </c>
    </row>
    <row r="3171" spans="1:28" x14ac:dyDescent="0.2">
      <c r="A3171" t="s">
        <v>9911</v>
      </c>
      <c r="B3171" t="s">
        <v>9912</v>
      </c>
      <c r="C3171">
        <v>2005</v>
      </c>
      <c r="D3171" s="1">
        <v>38659</v>
      </c>
      <c r="E3171" t="s">
        <v>176</v>
      </c>
      <c r="F3171" t="s">
        <v>44046</v>
      </c>
      <c r="G3171" t="s">
        <v>44045</v>
      </c>
      <c r="H3171">
        <v>101</v>
      </c>
      <c r="I3171" t="s">
        <v>319</v>
      </c>
      <c r="J3171" t="s">
        <v>26</v>
      </c>
      <c r="M3171" t="s">
        <v>5043</v>
      </c>
      <c r="N3171" t="s">
        <v>9913</v>
      </c>
      <c r="O3171" t="s">
        <v>9914</v>
      </c>
      <c r="P3171" t="s">
        <v>1106</v>
      </c>
      <c r="Q3171" t="s">
        <v>9915</v>
      </c>
      <c r="R3171" t="s">
        <v>9916</v>
      </c>
      <c r="S3171" t="s">
        <v>9917</v>
      </c>
      <c r="T3171">
        <v>6</v>
      </c>
      <c r="U3171">
        <v>80522</v>
      </c>
      <c r="V3171" s="12">
        <f>W3171*1.32519713261649</f>
        <v>39755913.978494696</v>
      </c>
      <c r="W3171" s="3">
        <v>30000000</v>
      </c>
      <c r="X3171" s="13">
        <f>Y3171*1.32519713261649</f>
        <v>67718217.522509083</v>
      </c>
      <c r="Y3171" s="3">
        <v>51100486</v>
      </c>
      <c r="Z3171" s="13">
        <f>AA3171*1.32519713261649</f>
        <v>168790333.60261682</v>
      </c>
      <c r="AA3171" s="3">
        <v>127369981</v>
      </c>
      <c r="AB3171">
        <v>461</v>
      </c>
    </row>
    <row r="3172" spans="1:28" hidden="1" x14ac:dyDescent="0.2">
      <c r="A3172" t="s">
        <v>28725</v>
      </c>
      <c r="B3172" t="s">
        <v>28726</v>
      </c>
      <c r="C3172">
        <v>2012</v>
      </c>
      <c r="D3172" t="s">
        <v>28727</v>
      </c>
      <c r="E3172" t="s">
        <v>44037</v>
      </c>
      <c r="F3172" t="s">
        <v>44047</v>
      </c>
      <c r="G3172" t="s">
        <v>44046</v>
      </c>
      <c r="H3172">
        <v>100</v>
      </c>
      <c r="I3172" t="s">
        <v>2213</v>
      </c>
      <c r="J3172" t="s">
        <v>934</v>
      </c>
      <c r="M3172" t="s">
        <v>21604</v>
      </c>
      <c r="N3172" t="s">
        <v>28728</v>
      </c>
      <c r="O3172" t="s">
        <v>28729</v>
      </c>
      <c r="P3172" t="s">
        <v>28730</v>
      </c>
      <c r="Q3172" t="s">
        <v>28731</v>
      </c>
      <c r="R3172" t="s">
        <v>28732</v>
      </c>
      <c r="S3172" t="s">
        <v>28733</v>
      </c>
      <c r="T3172">
        <v>6.5</v>
      </c>
      <c r="U3172">
        <v>17953</v>
      </c>
      <c r="W3172"/>
      <c r="X3172"/>
      <c r="Y3172"/>
      <c r="Z3172"/>
      <c r="AA3172">
        <v>2325035</v>
      </c>
      <c r="AB3172">
        <v>40</v>
      </c>
    </row>
    <row r="3173" spans="1:28" x14ac:dyDescent="0.2">
      <c r="A3173" t="s">
        <v>24717</v>
      </c>
      <c r="B3173" t="s">
        <v>24718</v>
      </c>
      <c r="C3173">
        <v>2014</v>
      </c>
      <c r="D3173" t="s">
        <v>24719</v>
      </c>
      <c r="E3173" t="s">
        <v>16512</v>
      </c>
      <c r="F3173" t="s">
        <v>44038</v>
      </c>
      <c r="G3173" t="s">
        <v>44044</v>
      </c>
      <c r="H3173">
        <v>99</v>
      </c>
      <c r="I3173" t="s">
        <v>25</v>
      </c>
      <c r="J3173" t="s">
        <v>26</v>
      </c>
      <c r="K3173" t="s">
        <v>787</v>
      </c>
      <c r="M3173" t="s">
        <v>98</v>
      </c>
      <c r="N3173" t="s">
        <v>24720</v>
      </c>
      <c r="O3173" t="s">
        <v>24721</v>
      </c>
      <c r="P3173" t="s">
        <v>1590</v>
      </c>
      <c r="Q3173" t="s">
        <v>24722</v>
      </c>
      <c r="R3173" t="s">
        <v>24723</v>
      </c>
      <c r="S3173" t="s">
        <v>24724</v>
      </c>
      <c r="T3173">
        <v>6.2</v>
      </c>
      <c r="U3173">
        <v>100500</v>
      </c>
      <c r="V3173" s="12">
        <f>W3173*1.09324733035956</f>
        <v>27331183.258988999</v>
      </c>
      <c r="W3173" s="3">
        <v>25000000</v>
      </c>
      <c r="X3173" s="13">
        <f>Y3173*1.09324733035956</f>
        <v>147520826.91352439</v>
      </c>
      <c r="Y3173" s="3">
        <v>134938200</v>
      </c>
      <c r="Z3173" s="13">
        <f>AA3173*1.09324733035956</f>
        <v>168872714.73507249</v>
      </c>
      <c r="AA3173" s="3">
        <v>154468902</v>
      </c>
      <c r="AB3173">
        <v>129</v>
      </c>
    </row>
    <row r="3174" spans="1:28" hidden="1" x14ac:dyDescent="0.2">
      <c r="A3174" t="s">
        <v>28743</v>
      </c>
      <c r="B3174" t="s">
        <v>28744</v>
      </c>
      <c r="C3174">
        <v>2011</v>
      </c>
      <c r="D3174" t="s">
        <v>21970</v>
      </c>
      <c r="E3174" t="s">
        <v>16512</v>
      </c>
      <c r="F3174" t="s">
        <v>44038</v>
      </c>
      <c r="H3174">
        <v>170</v>
      </c>
      <c r="I3174" t="s">
        <v>943</v>
      </c>
      <c r="J3174" t="s">
        <v>14789</v>
      </c>
      <c r="M3174" t="s">
        <v>28745</v>
      </c>
      <c r="N3174" t="s">
        <v>28746</v>
      </c>
      <c r="O3174" t="s">
        <v>28747</v>
      </c>
      <c r="P3174" t="s">
        <v>14792</v>
      </c>
      <c r="Q3174" t="s">
        <v>28748</v>
      </c>
      <c r="R3174" t="s">
        <v>28749</v>
      </c>
      <c r="S3174" t="s">
        <v>28750</v>
      </c>
      <c r="T3174">
        <v>7.4</v>
      </c>
      <c r="U3174">
        <v>12389</v>
      </c>
      <c r="W3174" t="s">
        <v>28751</v>
      </c>
      <c r="X3174"/>
      <c r="Y3174"/>
      <c r="Z3174"/>
      <c r="AA3174"/>
      <c r="AB3174">
        <v>26</v>
      </c>
    </row>
    <row r="3175" spans="1:28" hidden="1" x14ac:dyDescent="0.2">
      <c r="A3175" t="s">
        <v>28752</v>
      </c>
      <c r="B3175" t="s">
        <v>28753</v>
      </c>
      <c r="C3175">
        <v>2011</v>
      </c>
      <c r="D3175" t="s">
        <v>23293</v>
      </c>
      <c r="E3175" t="s">
        <v>1045</v>
      </c>
      <c r="F3175" t="s">
        <v>44032</v>
      </c>
      <c r="G3175" t="s">
        <v>44036</v>
      </c>
      <c r="H3175">
        <v>109</v>
      </c>
      <c r="I3175" t="s">
        <v>1983</v>
      </c>
      <c r="J3175" t="s">
        <v>27</v>
      </c>
      <c r="K3175" t="s">
        <v>308</v>
      </c>
      <c r="M3175" t="s">
        <v>28754</v>
      </c>
      <c r="N3175" t="s">
        <v>28755</v>
      </c>
      <c r="O3175" t="s">
        <v>28756</v>
      </c>
      <c r="P3175" t="s">
        <v>28757</v>
      </c>
      <c r="Q3175" t="s">
        <v>28758</v>
      </c>
      <c r="R3175" t="s">
        <v>28759</v>
      </c>
      <c r="S3175" t="s">
        <v>28760</v>
      </c>
      <c r="T3175">
        <v>7.2</v>
      </c>
      <c r="U3175">
        <v>15635</v>
      </c>
      <c r="W3175"/>
      <c r="X3175"/>
      <c r="Y3175">
        <v>340058</v>
      </c>
      <c r="Z3175"/>
      <c r="AA3175">
        <v>2865068</v>
      </c>
      <c r="AB3175">
        <v>23</v>
      </c>
    </row>
    <row r="3176" spans="1:28" hidden="1" x14ac:dyDescent="0.2">
      <c r="A3176" t="s">
        <v>28761</v>
      </c>
      <c r="B3176" t="s">
        <v>28762</v>
      </c>
      <c r="C3176">
        <v>2011</v>
      </c>
      <c r="D3176" t="s">
        <v>28763</v>
      </c>
      <c r="E3176" t="s">
        <v>16512</v>
      </c>
      <c r="F3176" t="s">
        <v>44032</v>
      </c>
      <c r="G3176" t="s">
        <v>44046</v>
      </c>
      <c r="H3176">
        <v>87</v>
      </c>
      <c r="I3176" t="s">
        <v>25</v>
      </c>
      <c r="J3176" t="s">
        <v>26</v>
      </c>
      <c r="M3176" t="s">
        <v>455</v>
      </c>
      <c r="N3176" t="s">
        <v>28764</v>
      </c>
      <c r="O3176" t="s">
        <v>28765</v>
      </c>
      <c r="P3176" t="s">
        <v>28766</v>
      </c>
      <c r="Q3176" t="s">
        <v>28767</v>
      </c>
      <c r="R3176" t="s">
        <v>28768</v>
      </c>
      <c r="S3176" t="s">
        <v>28769</v>
      </c>
      <c r="T3176">
        <v>5.2</v>
      </c>
      <c r="U3176">
        <v>12129</v>
      </c>
      <c r="W3176"/>
      <c r="X3176"/>
      <c r="Y3176">
        <v>20984</v>
      </c>
      <c r="Z3176"/>
      <c r="AA3176">
        <v>80848</v>
      </c>
      <c r="AB3176">
        <v>80</v>
      </c>
    </row>
    <row r="3177" spans="1:28" hidden="1" x14ac:dyDescent="0.2">
      <c r="A3177" t="s">
        <v>28770</v>
      </c>
      <c r="B3177" t="s">
        <v>28771</v>
      </c>
      <c r="C3177">
        <v>2011</v>
      </c>
      <c r="D3177" s="1">
        <v>41217</v>
      </c>
      <c r="E3177" t="s">
        <v>1045</v>
      </c>
      <c r="F3177" t="s">
        <v>44034</v>
      </c>
      <c r="G3177" t="s">
        <v>44046</v>
      </c>
      <c r="H3177">
        <v>88</v>
      </c>
      <c r="I3177" t="s">
        <v>25</v>
      </c>
      <c r="J3177" t="s">
        <v>26</v>
      </c>
      <c r="M3177" t="s">
        <v>15311</v>
      </c>
      <c r="N3177" t="s">
        <v>15311</v>
      </c>
      <c r="O3177" t="s">
        <v>28772</v>
      </c>
      <c r="P3177" t="s">
        <v>1652</v>
      </c>
      <c r="Q3177" t="s">
        <v>28773</v>
      </c>
      <c r="R3177" t="s">
        <v>28774</v>
      </c>
      <c r="S3177" t="s">
        <v>28775</v>
      </c>
      <c r="T3177">
        <v>4.8</v>
      </c>
      <c r="U3177">
        <v>10277</v>
      </c>
      <c r="W3177">
        <v>7000000</v>
      </c>
      <c r="X3177"/>
      <c r="Y3177"/>
      <c r="Z3177"/>
      <c r="AA3177">
        <v>647839</v>
      </c>
      <c r="AB3177">
        <v>78</v>
      </c>
    </row>
    <row r="3178" spans="1:28" hidden="1" x14ac:dyDescent="0.2">
      <c r="A3178" t="s">
        <v>28776</v>
      </c>
      <c r="B3178" t="s">
        <v>28777</v>
      </c>
      <c r="C3178">
        <v>2011</v>
      </c>
      <c r="D3178" s="1">
        <v>41004</v>
      </c>
      <c r="E3178" t="s">
        <v>3496</v>
      </c>
      <c r="F3178" t="s">
        <v>44042</v>
      </c>
      <c r="H3178">
        <v>80</v>
      </c>
      <c r="I3178" t="s">
        <v>2359</v>
      </c>
      <c r="J3178" t="s">
        <v>26</v>
      </c>
      <c r="M3178" t="s">
        <v>21824</v>
      </c>
      <c r="N3178" t="s">
        <v>25404</v>
      </c>
      <c r="O3178" t="s">
        <v>28778</v>
      </c>
      <c r="P3178" t="s">
        <v>28779</v>
      </c>
      <c r="Q3178" t="s">
        <v>28780</v>
      </c>
      <c r="R3178" t="s">
        <v>28781</v>
      </c>
      <c r="S3178" t="s">
        <v>28782</v>
      </c>
      <c r="T3178">
        <v>5.0999999999999996</v>
      </c>
      <c r="U3178">
        <v>10843</v>
      </c>
      <c r="W3178"/>
      <c r="X3178"/>
      <c r="Y3178">
        <v>383</v>
      </c>
      <c r="Z3178"/>
      <c r="AA3178">
        <v>4144297</v>
      </c>
      <c r="AB3178">
        <v>79</v>
      </c>
    </row>
    <row r="3179" spans="1:28" hidden="1" x14ac:dyDescent="0.2">
      <c r="A3179" t="s">
        <v>28783</v>
      </c>
      <c r="B3179" t="s">
        <v>28784</v>
      </c>
      <c r="C3179">
        <v>2012</v>
      </c>
      <c r="D3179" s="1">
        <v>41526</v>
      </c>
      <c r="E3179" t="s">
        <v>176</v>
      </c>
      <c r="F3179" t="s">
        <v>44033</v>
      </c>
      <c r="H3179">
        <v>85</v>
      </c>
      <c r="I3179" t="s">
        <v>25</v>
      </c>
      <c r="J3179" t="s">
        <v>26</v>
      </c>
      <c r="M3179" t="s">
        <v>28785</v>
      </c>
      <c r="N3179" t="s">
        <v>28786</v>
      </c>
      <c r="O3179" t="s">
        <v>28787</v>
      </c>
      <c r="P3179" t="s">
        <v>28788</v>
      </c>
      <c r="Q3179" t="s">
        <v>28789</v>
      </c>
      <c r="R3179" t="s">
        <v>28790</v>
      </c>
      <c r="S3179" t="s">
        <v>28791</v>
      </c>
      <c r="T3179">
        <v>6.5</v>
      </c>
      <c r="U3179">
        <v>11336</v>
      </c>
      <c r="W3179"/>
      <c r="X3179"/>
      <c r="Y3179"/>
      <c r="Z3179"/>
      <c r="AA3179"/>
      <c r="AB3179">
        <v>69</v>
      </c>
    </row>
    <row r="3180" spans="1:28" x14ac:dyDescent="0.2">
      <c r="A3180" t="s">
        <v>39830</v>
      </c>
      <c r="B3180" t="s">
        <v>39831</v>
      </c>
      <c r="C3180">
        <v>2017</v>
      </c>
      <c r="D3180" s="1">
        <v>43405</v>
      </c>
      <c r="E3180" t="s">
        <v>1045</v>
      </c>
      <c r="F3180" t="s">
        <v>44044</v>
      </c>
      <c r="G3180" t="s">
        <v>44032</v>
      </c>
      <c r="H3180">
        <v>115</v>
      </c>
      <c r="I3180" t="s">
        <v>495</v>
      </c>
      <c r="J3180" t="s">
        <v>26</v>
      </c>
      <c r="M3180" t="s">
        <v>16409</v>
      </c>
      <c r="N3180" t="s">
        <v>16409</v>
      </c>
      <c r="O3180" t="s">
        <v>39832</v>
      </c>
      <c r="P3180" t="s">
        <v>5745</v>
      </c>
      <c r="Q3180" t="s">
        <v>39833</v>
      </c>
      <c r="R3180" t="s">
        <v>39834</v>
      </c>
      <c r="S3180" t="s">
        <v>39835</v>
      </c>
      <c r="T3180">
        <v>8.1999999999999993</v>
      </c>
      <c r="U3180">
        <v>411693</v>
      </c>
      <c r="V3180" s="12">
        <f>W3180*1.05585427545692</f>
        <v>15837814.1318538</v>
      </c>
      <c r="W3180" s="3">
        <v>15000000</v>
      </c>
      <c r="X3180" s="13">
        <f>Y3180*1.05585427545692</f>
        <v>57558565.450146921</v>
      </c>
      <c r="Y3180" s="3">
        <v>54513740</v>
      </c>
      <c r="Z3180" s="13">
        <f>AA3180*1.05585427545692</f>
        <v>169139440.82547748</v>
      </c>
      <c r="AA3180" s="3">
        <v>160192031</v>
      </c>
      <c r="AB3180">
        <v>1195</v>
      </c>
    </row>
    <row r="3181" spans="1:28" x14ac:dyDescent="0.2">
      <c r="A3181" t="s">
        <v>18742</v>
      </c>
      <c r="B3181" t="s">
        <v>18743</v>
      </c>
      <c r="C3181">
        <v>2011</v>
      </c>
      <c r="D3181" t="s">
        <v>17727</v>
      </c>
      <c r="E3181" t="s">
        <v>16512</v>
      </c>
      <c r="F3181" t="s">
        <v>44032</v>
      </c>
      <c r="G3181" t="s">
        <v>44045</v>
      </c>
      <c r="H3181">
        <v>93</v>
      </c>
      <c r="I3181" t="s">
        <v>18744</v>
      </c>
      <c r="J3181" t="s">
        <v>26</v>
      </c>
      <c r="M3181" t="s">
        <v>16872</v>
      </c>
      <c r="N3181" t="s">
        <v>18745</v>
      </c>
      <c r="O3181" t="s">
        <v>18746</v>
      </c>
      <c r="P3181" t="s">
        <v>1096</v>
      </c>
      <c r="Q3181" t="s">
        <v>18747</v>
      </c>
      <c r="R3181" t="s">
        <v>18748</v>
      </c>
      <c r="S3181" t="s">
        <v>18749</v>
      </c>
      <c r="T3181">
        <v>7.5</v>
      </c>
      <c r="U3181">
        <v>476758</v>
      </c>
      <c r="V3181" s="12">
        <f>W3181*1.1505830469594</f>
        <v>36818657.502700798</v>
      </c>
      <c r="W3181" s="3">
        <v>32000000</v>
      </c>
      <c r="X3181" s="13">
        <f>Y3181*1.1505830469594</f>
        <v>62950960.847594358</v>
      </c>
      <c r="Y3181" s="3">
        <v>54712227</v>
      </c>
      <c r="Z3181" s="13">
        <f>AA3181*1.1505830469594</f>
        <v>169518503.43100607</v>
      </c>
      <c r="AA3181" s="3">
        <v>147332697</v>
      </c>
      <c r="AB3181">
        <v>638</v>
      </c>
    </row>
    <row r="3182" spans="1:28" x14ac:dyDescent="0.2">
      <c r="A3182" t="s">
        <v>24945</v>
      </c>
      <c r="B3182" t="s">
        <v>24946</v>
      </c>
      <c r="C3182">
        <v>2011</v>
      </c>
      <c r="D3182" t="s">
        <v>23380</v>
      </c>
      <c r="E3182" t="s">
        <v>44037</v>
      </c>
      <c r="F3182" t="s">
        <v>44031</v>
      </c>
      <c r="G3182" t="s">
        <v>44038</v>
      </c>
      <c r="H3182">
        <v>97</v>
      </c>
      <c r="I3182" t="s">
        <v>495</v>
      </c>
      <c r="J3182" t="s">
        <v>26</v>
      </c>
      <c r="M3182" t="s">
        <v>24947</v>
      </c>
      <c r="N3182" t="s">
        <v>24948</v>
      </c>
      <c r="O3182" t="s">
        <v>24949</v>
      </c>
      <c r="P3182" t="s">
        <v>9676</v>
      </c>
      <c r="Q3182" t="s">
        <v>24950</v>
      </c>
      <c r="R3182" t="s">
        <v>24951</v>
      </c>
      <c r="S3182" t="s">
        <v>24952</v>
      </c>
      <c r="T3182">
        <v>7.1</v>
      </c>
      <c r="U3182">
        <v>49050</v>
      </c>
      <c r="V3182" s="12">
        <f>W3182*1.1505830469594</f>
        <v>115058304.69594</v>
      </c>
      <c r="W3182" s="3">
        <v>100000000</v>
      </c>
      <c r="X3182" s="13">
        <f>Y3182*1.1505830469594</f>
        <v>53458929.15127667</v>
      </c>
      <c r="Y3182" s="3">
        <v>46462469</v>
      </c>
      <c r="Z3182" s="13">
        <f>AA3182*1.1505830469594</f>
        <v>169618345.27490595</v>
      </c>
      <c r="AA3182" s="3">
        <v>147419472</v>
      </c>
      <c r="AB3182">
        <v>107</v>
      </c>
    </row>
    <row r="3183" spans="1:28" x14ac:dyDescent="0.2">
      <c r="A3183" t="s">
        <v>1576</v>
      </c>
      <c r="B3183" t="s">
        <v>1577</v>
      </c>
      <c r="C3183">
        <v>2000</v>
      </c>
      <c r="D3183" t="s">
        <v>526</v>
      </c>
      <c r="E3183" t="s">
        <v>3496</v>
      </c>
      <c r="F3183" t="s">
        <v>44042</v>
      </c>
      <c r="H3183">
        <v>98</v>
      </c>
      <c r="I3183" t="s">
        <v>25</v>
      </c>
      <c r="J3183" t="s">
        <v>26</v>
      </c>
      <c r="K3183" t="s">
        <v>27</v>
      </c>
      <c r="M3183" t="s">
        <v>1578</v>
      </c>
      <c r="N3183" t="s">
        <v>1579</v>
      </c>
      <c r="O3183" t="s">
        <v>1580</v>
      </c>
      <c r="P3183" t="s">
        <v>1581</v>
      </c>
      <c r="Q3183" t="s">
        <v>1582</v>
      </c>
      <c r="R3183" t="s">
        <v>1583</v>
      </c>
      <c r="S3183" t="s">
        <v>1584</v>
      </c>
      <c r="T3183">
        <v>6.7</v>
      </c>
      <c r="U3183">
        <v>224856</v>
      </c>
      <c r="V3183" s="12">
        <f>W3183*1.5029674796748</f>
        <v>34568252.032520398</v>
      </c>
      <c r="W3183" s="3">
        <v>23000000</v>
      </c>
      <c r="X3183" s="13">
        <f>Y3183*1.5029674796748</f>
        <v>80154979.594756275</v>
      </c>
      <c r="Y3183" s="3">
        <v>53331147</v>
      </c>
      <c r="Z3183" s="13">
        <f>AA3183*1.5029674796748</f>
        <v>169655410.97813046</v>
      </c>
      <c r="AA3183" s="3">
        <v>112880294</v>
      </c>
      <c r="AB3183">
        <v>730</v>
      </c>
    </row>
    <row r="3184" spans="1:28" x14ac:dyDescent="0.2">
      <c r="A3184" t="s">
        <v>8080</v>
      </c>
      <c r="B3184" t="s">
        <v>8081</v>
      </c>
      <c r="C3184">
        <v>2004</v>
      </c>
      <c r="D3184" t="s">
        <v>8082</v>
      </c>
      <c r="E3184" t="s">
        <v>44035</v>
      </c>
      <c r="F3184" t="s">
        <v>44032</v>
      </c>
      <c r="G3184" t="s">
        <v>44057</v>
      </c>
      <c r="H3184">
        <v>152</v>
      </c>
      <c r="I3184" t="s">
        <v>25</v>
      </c>
      <c r="J3184" t="s">
        <v>26</v>
      </c>
      <c r="M3184" t="s">
        <v>2488</v>
      </c>
      <c r="N3184" t="s">
        <v>8083</v>
      </c>
      <c r="O3184" t="s">
        <v>8084</v>
      </c>
      <c r="P3184" t="s">
        <v>2059</v>
      </c>
      <c r="Q3184" t="s">
        <v>8085</v>
      </c>
      <c r="R3184" t="s">
        <v>8086</v>
      </c>
      <c r="S3184" t="s">
        <v>8087</v>
      </c>
      <c r="T3184">
        <v>7.7</v>
      </c>
      <c r="U3184">
        <v>136097</v>
      </c>
      <c r="V3184" s="12">
        <f>W3184*1.37009528851244</f>
        <v>54803811.540497601</v>
      </c>
      <c r="W3184" s="3">
        <v>40000000</v>
      </c>
      <c r="X3184" s="13">
        <f>Y3184*1.37009528851244</f>
        <v>103211470.23610373</v>
      </c>
      <c r="Y3184" s="3">
        <v>75331600</v>
      </c>
      <c r="Z3184" s="13">
        <f>AA3184*1.37009528851244</f>
        <v>169852598.16800418</v>
      </c>
      <c r="AA3184" s="3">
        <v>123971376</v>
      </c>
      <c r="AB3184">
        <v>461</v>
      </c>
    </row>
    <row r="3185" spans="1:28" hidden="1" x14ac:dyDescent="0.2">
      <c r="A3185" t="s">
        <v>28832</v>
      </c>
      <c r="B3185" t="s">
        <v>28833</v>
      </c>
      <c r="C3185">
        <v>2012</v>
      </c>
      <c r="D3185" s="1">
        <v>41066</v>
      </c>
      <c r="E3185" t="s">
        <v>44041</v>
      </c>
      <c r="F3185" t="s">
        <v>44032</v>
      </c>
      <c r="H3185">
        <v>121</v>
      </c>
      <c r="I3185" t="s">
        <v>1561</v>
      </c>
      <c r="J3185" t="s">
        <v>26</v>
      </c>
      <c r="M3185" t="s">
        <v>28834</v>
      </c>
      <c r="N3185" t="s">
        <v>28834</v>
      </c>
      <c r="O3185" t="s">
        <v>28835</v>
      </c>
      <c r="P3185" t="s">
        <v>24132</v>
      </c>
      <c r="Q3185" t="s">
        <v>28836</v>
      </c>
      <c r="R3185" t="s">
        <v>28837</v>
      </c>
      <c r="S3185" t="s">
        <v>28838</v>
      </c>
      <c r="T3185">
        <v>7.1</v>
      </c>
      <c r="U3185">
        <v>10173</v>
      </c>
      <c r="W3185" t="s">
        <v>28839</v>
      </c>
      <c r="X3185"/>
      <c r="Y3185"/>
      <c r="Z3185"/>
      <c r="AA3185">
        <v>714441</v>
      </c>
      <c r="AB3185">
        <v>66</v>
      </c>
    </row>
    <row r="3186" spans="1:28" x14ac:dyDescent="0.2">
      <c r="A3186" t="s">
        <v>380</v>
      </c>
      <c r="B3186" t="s">
        <v>381</v>
      </c>
      <c r="C3186">
        <v>2003</v>
      </c>
      <c r="D3186" t="s">
        <v>382</v>
      </c>
      <c r="E3186" t="s">
        <v>1045</v>
      </c>
      <c r="F3186" t="s">
        <v>44044</v>
      </c>
      <c r="G3186" t="s">
        <v>44036</v>
      </c>
      <c r="H3186">
        <v>100</v>
      </c>
      <c r="I3186" t="s">
        <v>25</v>
      </c>
      <c r="J3186" t="s">
        <v>26</v>
      </c>
      <c r="K3186" t="s">
        <v>27</v>
      </c>
      <c r="M3186" t="s">
        <v>383</v>
      </c>
      <c r="N3186" t="s">
        <v>384</v>
      </c>
      <c r="O3186" t="s">
        <v>385</v>
      </c>
      <c r="P3186" t="s">
        <v>386</v>
      </c>
      <c r="Q3186" t="s">
        <v>387</v>
      </c>
      <c r="R3186" t="s">
        <v>388</v>
      </c>
      <c r="S3186" t="s">
        <v>389</v>
      </c>
      <c r="T3186">
        <v>6.2</v>
      </c>
      <c r="U3186">
        <v>89972</v>
      </c>
      <c r="V3186" s="12">
        <f>W3186*1.40658152173913</f>
        <v>84394891.304347798</v>
      </c>
      <c r="W3186" s="3">
        <v>60000000</v>
      </c>
      <c r="X3186" s="13">
        <f>Y3186*1.40658152173913</f>
        <v>49691188.7516739</v>
      </c>
      <c r="Y3186" s="3">
        <v>35327628</v>
      </c>
      <c r="Z3186" s="13">
        <f>AA3186*1.40658152173913</f>
        <v>169916796.20691842</v>
      </c>
      <c r="AA3186" s="3">
        <v>120801243</v>
      </c>
      <c r="AB3186">
        <v>335</v>
      </c>
    </row>
    <row r="3187" spans="1:28" x14ac:dyDescent="0.2">
      <c r="A3187" t="s">
        <v>36625</v>
      </c>
      <c r="B3187" t="s">
        <v>36626</v>
      </c>
      <c r="C3187">
        <v>2015</v>
      </c>
      <c r="D3187" s="1">
        <v>42462</v>
      </c>
      <c r="E3187" t="s">
        <v>44041</v>
      </c>
      <c r="F3187" t="s">
        <v>44032</v>
      </c>
      <c r="G3187" t="s">
        <v>44045</v>
      </c>
      <c r="H3187">
        <v>168</v>
      </c>
      <c r="I3187" t="s">
        <v>25</v>
      </c>
      <c r="J3187" t="s">
        <v>26</v>
      </c>
      <c r="K3187" t="s">
        <v>308</v>
      </c>
      <c r="L3187" t="s">
        <v>27</v>
      </c>
      <c r="M3187" t="s">
        <v>4203</v>
      </c>
      <c r="N3187" t="s">
        <v>4203</v>
      </c>
      <c r="O3187" t="s">
        <v>36627</v>
      </c>
      <c r="P3187" t="s">
        <v>732</v>
      </c>
      <c r="Q3187" t="s">
        <v>36628</v>
      </c>
      <c r="R3187" t="s">
        <v>36629</v>
      </c>
      <c r="S3187" t="s">
        <v>36630</v>
      </c>
      <c r="T3187">
        <v>7.8</v>
      </c>
      <c r="U3187">
        <v>499070</v>
      </c>
      <c r="V3187" s="12">
        <f>W3187*1.09195121025074</f>
        <v>48045853.251032561</v>
      </c>
      <c r="W3187" s="3">
        <v>44000000</v>
      </c>
      <c r="X3187" s="13">
        <f>Y3187*1.09195121025074</f>
        <v>59093577.896842763</v>
      </c>
      <c r="Y3187" s="3">
        <v>54117416</v>
      </c>
      <c r="Z3187" s="13">
        <f>AA3187*1.09195121025074</f>
        <v>170085061.30619299</v>
      </c>
      <c r="AA3187" s="3">
        <v>155762510</v>
      </c>
      <c r="AB3187">
        <v>1450</v>
      </c>
    </row>
    <row r="3188" spans="1:28" x14ac:dyDescent="0.2">
      <c r="A3188" t="s">
        <v>38335</v>
      </c>
      <c r="B3188" t="s">
        <v>38336</v>
      </c>
      <c r="C3188">
        <v>2016</v>
      </c>
      <c r="D3188" s="1">
        <v>42591</v>
      </c>
      <c r="E3188" t="s">
        <v>44041</v>
      </c>
      <c r="F3188" t="s">
        <v>44046</v>
      </c>
      <c r="G3188" t="s">
        <v>44042</v>
      </c>
      <c r="H3188">
        <v>88</v>
      </c>
      <c r="I3188" t="s">
        <v>5685</v>
      </c>
      <c r="J3188" t="s">
        <v>26</v>
      </c>
      <c r="M3188" t="s">
        <v>23425</v>
      </c>
      <c r="N3188" t="s">
        <v>23426</v>
      </c>
      <c r="O3188" t="s">
        <v>38337</v>
      </c>
      <c r="P3188" t="s">
        <v>38338</v>
      </c>
      <c r="Q3188" t="s">
        <v>38339</v>
      </c>
      <c r="R3188" t="s">
        <v>38340</v>
      </c>
      <c r="S3188" t="s">
        <v>38341</v>
      </c>
      <c r="T3188">
        <v>7.1</v>
      </c>
      <c r="U3188">
        <v>212761</v>
      </c>
      <c r="V3188" s="12">
        <f>W3188*1.07834771485832</f>
        <v>10675642.377097368</v>
      </c>
      <c r="W3188" s="3">
        <v>9900000</v>
      </c>
      <c r="X3188" s="13">
        <f>Y3188*1.07834771485832</f>
        <v>96207891.630765244</v>
      </c>
      <c r="Y3188" s="3">
        <v>89217875</v>
      </c>
      <c r="Z3188" s="13">
        <f>AA3188*1.07834771485832</f>
        <v>170196144.99142578</v>
      </c>
      <c r="AA3188" s="3">
        <v>157830487</v>
      </c>
      <c r="AB3188">
        <v>651</v>
      </c>
    </row>
    <row r="3189" spans="1:28" x14ac:dyDescent="0.2">
      <c r="A3189" t="s">
        <v>1675</v>
      </c>
      <c r="B3189" t="s">
        <v>1676</v>
      </c>
      <c r="C3189">
        <v>2000</v>
      </c>
      <c r="D3189" t="s">
        <v>443</v>
      </c>
      <c r="E3189" t="s">
        <v>1045</v>
      </c>
      <c r="F3189" t="s">
        <v>44032</v>
      </c>
      <c r="G3189" t="s">
        <v>44057</v>
      </c>
      <c r="H3189">
        <v>100</v>
      </c>
      <c r="I3189" t="s">
        <v>25</v>
      </c>
      <c r="J3189" t="s">
        <v>26</v>
      </c>
      <c r="M3189" t="s">
        <v>1677</v>
      </c>
      <c r="N3189" t="s">
        <v>1678</v>
      </c>
      <c r="O3189" t="s">
        <v>1679</v>
      </c>
      <c r="P3189" t="s">
        <v>1680</v>
      </c>
      <c r="Q3189" t="s">
        <v>1681</v>
      </c>
      <c r="R3189" t="s">
        <v>1682</v>
      </c>
      <c r="S3189" t="s">
        <v>1683</v>
      </c>
      <c r="T3189">
        <v>5.7</v>
      </c>
      <c r="U3189">
        <v>105212</v>
      </c>
      <c r="V3189" s="12">
        <f>W3189*1.5029674796748</f>
        <v>67633536.585365996</v>
      </c>
      <c r="W3189" s="3">
        <v>45000000</v>
      </c>
      <c r="X3189" s="13">
        <f>Y3189*1.5029674796748</f>
        <v>91359785.517764434</v>
      </c>
      <c r="Y3189" s="3">
        <v>60786269</v>
      </c>
      <c r="Z3189" s="13">
        <f>AA3189*1.5029674796748</f>
        <v>171212755.82121989</v>
      </c>
      <c r="AA3189" s="3">
        <v>113916474</v>
      </c>
      <c r="AB3189">
        <v>389</v>
      </c>
    </row>
    <row r="3190" spans="1:28" x14ac:dyDescent="0.2">
      <c r="A3190" t="s">
        <v>31914</v>
      </c>
      <c r="B3190" t="s">
        <v>31915</v>
      </c>
      <c r="C3190">
        <v>2014</v>
      </c>
      <c r="D3190" t="s">
        <v>29317</v>
      </c>
      <c r="E3190" t="s">
        <v>1045</v>
      </c>
      <c r="F3190" t="s">
        <v>44032</v>
      </c>
      <c r="G3190" t="s">
        <v>44049</v>
      </c>
      <c r="H3190">
        <v>118</v>
      </c>
      <c r="I3190" t="s">
        <v>97</v>
      </c>
      <c r="J3190" t="s">
        <v>26</v>
      </c>
      <c r="K3190" t="s">
        <v>307</v>
      </c>
      <c r="L3190" t="s">
        <v>75</v>
      </c>
      <c r="M3190" t="s">
        <v>386</v>
      </c>
      <c r="N3190" t="s">
        <v>12732</v>
      </c>
      <c r="O3190" t="s">
        <v>31916</v>
      </c>
      <c r="P3190" t="s">
        <v>386</v>
      </c>
      <c r="Q3190" t="s">
        <v>31917</v>
      </c>
      <c r="R3190" t="s">
        <v>31918</v>
      </c>
      <c r="S3190" t="s">
        <v>31919</v>
      </c>
      <c r="T3190">
        <v>6.1</v>
      </c>
      <c r="U3190">
        <v>122890</v>
      </c>
      <c r="V3190" s="12">
        <f>W3190*1.09324733035956</f>
        <v>76527313.125169203</v>
      </c>
      <c r="W3190" s="3">
        <v>70000000</v>
      </c>
      <c r="X3190" s="13">
        <f>Y3190*1.09324733035956</f>
        <v>85307860.248631656</v>
      </c>
      <c r="Y3190" s="3">
        <v>78031620</v>
      </c>
      <c r="Z3190" s="13">
        <f>AA3190*1.09324733035956</f>
        <v>171319113.64312199</v>
      </c>
      <c r="AA3190" s="3">
        <v>156706638</v>
      </c>
      <c r="AB3190">
        <v>445</v>
      </c>
    </row>
    <row r="3191" spans="1:28" x14ac:dyDescent="0.2">
      <c r="A3191" t="s">
        <v>3451</v>
      </c>
      <c r="B3191" t="s">
        <v>3452</v>
      </c>
      <c r="C3191">
        <v>2002</v>
      </c>
      <c r="D3191" t="s">
        <v>339</v>
      </c>
      <c r="E3191" t="s">
        <v>176</v>
      </c>
      <c r="F3191" t="s">
        <v>44036</v>
      </c>
      <c r="G3191" t="s">
        <v>44042</v>
      </c>
      <c r="H3191">
        <v>124</v>
      </c>
      <c r="I3191" t="s">
        <v>3453</v>
      </c>
      <c r="J3191" t="s">
        <v>26</v>
      </c>
      <c r="K3191" t="s">
        <v>27</v>
      </c>
      <c r="M3191" t="s">
        <v>3454</v>
      </c>
      <c r="N3191" t="s">
        <v>3455</v>
      </c>
      <c r="O3191" t="s">
        <v>3456</v>
      </c>
      <c r="P3191" t="s">
        <v>3457</v>
      </c>
      <c r="Q3191" t="s">
        <v>3458</v>
      </c>
      <c r="R3191" t="s">
        <v>3459</v>
      </c>
      <c r="S3191" t="s">
        <v>3460</v>
      </c>
      <c r="T3191">
        <v>6.7</v>
      </c>
      <c r="U3191">
        <v>78388</v>
      </c>
      <c r="V3191" s="12">
        <f>W3191*1.43863813229572</f>
        <v>71931906.614785999</v>
      </c>
      <c r="W3191" s="3">
        <v>50000000</v>
      </c>
      <c r="X3191" s="13">
        <f>Y3191*1.43863813229572</f>
        <v>75925227.990077823</v>
      </c>
      <c r="Y3191" s="3">
        <v>52775765</v>
      </c>
      <c r="Z3191" s="13">
        <f>AA3191*1.43863813229572</f>
        <v>171396159.0596109</v>
      </c>
      <c r="AA3191" s="3">
        <v>119137784</v>
      </c>
      <c r="AB3191">
        <v>557</v>
      </c>
    </row>
    <row r="3192" spans="1:28" hidden="1" x14ac:dyDescent="0.2">
      <c r="A3192" t="s">
        <v>28885</v>
      </c>
      <c r="B3192" t="s">
        <v>28886</v>
      </c>
      <c r="C3192">
        <v>2012</v>
      </c>
      <c r="D3192" s="1">
        <v>41282</v>
      </c>
      <c r="E3192" t="s">
        <v>16512</v>
      </c>
      <c r="F3192" t="s">
        <v>44038</v>
      </c>
      <c r="G3192" t="s">
        <v>44044</v>
      </c>
      <c r="H3192">
        <v>94</v>
      </c>
      <c r="I3192" t="s">
        <v>25</v>
      </c>
      <c r="J3192" t="s">
        <v>26</v>
      </c>
      <c r="M3192" t="s">
        <v>15041</v>
      </c>
      <c r="N3192" t="s">
        <v>28887</v>
      </c>
      <c r="O3192" t="s">
        <v>28888</v>
      </c>
      <c r="P3192" t="s">
        <v>20897</v>
      </c>
      <c r="Q3192" t="s">
        <v>28889</v>
      </c>
      <c r="R3192" t="s">
        <v>28890</v>
      </c>
      <c r="S3192" t="s">
        <v>28891</v>
      </c>
      <c r="T3192">
        <v>5</v>
      </c>
      <c r="U3192">
        <v>19026</v>
      </c>
      <c r="V3192" s="3">
        <v>135000000</v>
      </c>
      <c r="W3192"/>
      <c r="X3192"/>
      <c r="Y3192"/>
      <c r="Z3192"/>
      <c r="AA3192">
        <v>2562285</v>
      </c>
      <c r="AB3192">
        <v>42</v>
      </c>
    </row>
    <row r="3193" spans="1:28" hidden="1" x14ac:dyDescent="0.2">
      <c r="A3193" t="s">
        <v>28892</v>
      </c>
      <c r="B3193" t="s">
        <v>28893</v>
      </c>
      <c r="C3193">
        <v>2013</v>
      </c>
      <c r="D3193" t="s">
        <v>28894</v>
      </c>
      <c r="E3193" t="s">
        <v>1045</v>
      </c>
      <c r="F3193" t="s">
        <v>44034</v>
      </c>
      <c r="G3193" t="s">
        <v>44046</v>
      </c>
      <c r="H3193">
        <v>100</v>
      </c>
      <c r="I3193" t="s">
        <v>229</v>
      </c>
      <c r="J3193" t="s">
        <v>26</v>
      </c>
      <c r="M3193" t="s">
        <v>1948</v>
      </c>
      <c r="N3193" t="s">
        <v>28895</v>
      </c>
      <c r="O3193" t="s">
        <v>28896</v>
      </c>
      <c r="P3193" t="s">
        <v>12211</v>
      </c>
      <c r="Q3193" t="s">
        <v>28897</v>
      </c>
      <c r="R3193" t="s">
        <v>28898</v>
      </c>
      <c r="S3193" t="s">
        <v>28899</v>
      </c>
      <c r="T3193">
        <v>6.8</v>
      </c>
      <c r="U3193">
        <v>46873</v>
      </c>
      <c r="V3193" s="3">
        <v>84500000</v>
      </c>
      <c r="W3193">
        <v>27000000</v>
      </c>
      <c r="X3193"/>
      <c r="Y3193"/>
      <c r="Z3193"/>
      <c r="AA3193">
        <v>1149267</v>
      </c>
      <c r="AB3193">
        <v>257</v>
      </c>
    </row>
    <row r="3194" spans="1:28" hidden="1" x14ac:dyDescent="0.2">
      <c r="A3194" t="s">
        <v>28900</v>
      </c>
      <c r="B3194" t="s">
        <v>28901</v>
      </c>
      <c r="C3194">
        <v>2014</v>
      </c>
      <c r="D3194" t="s">
        <v>27150</v>
      </c>
      <c r="E3194" t="s">
        <v>1045</v>
      </c>
      <c r="F3194" t="s">
        <v>44032</v>
      </c>
      <c r="H3194">
        <v>93</v>
      </c>
      <c r="I3194" t="s">
        <v>97</v>
      </c>
      <c r="J3194" t="s">
        <v>26</v>
      </c>
      <c r="M3194" t="s">
        <v>28902</v>
      </c>
      <c r="N3194" t="s">
        <v>28903</v>
      </c>
      <c r="O3194" t="s">
        <v>28904</v>
      </c>
      <c r="P3194" t="s">
        <v>28905</v>
      </c>
      <c r="Q3194" t="s">
        <v>28906</v>
      </c>
      <c r="R3194" t="s">
        <v>28907</v>
      </c>
      <c r="S3194" t="s">
        <v>28908</v>
      </c>
      <c r="T3194">
        <v>6.1</v>
      </c>
      <c r="U3194">
        <v>23973</v>
      </c>
      <c r="V3194" s="3">
        <v>14000000</v>
      </c>
      <c r="W3194"/>
      <c r="X3194"/>
      <c r="Y3194">
        <v>111996</v>
      </c>
      <c r="Z3194"/>
      <c r="AA3194">
        <v>6034851</v>
      </c>
      <c r="AB3194">
        <v>67</v>
      </c>
    </row>
    <row r="3195" spans="1:28" hidden="1" x14ac:dyDescent="0.2">
      <c r="A3195" t="s">
        <v>35170</v>
      </c>
      <c r="B3195" t="s">
        <v>35171</v>
      </c>
      <c r="C3195">
        <v>2015</v>
      </c>
      <c r="D3195" t="s">
        <v>35172</v>
      </c>
      <c r="E3195" t="s">
        <v>16512</v>
      </c>
      <c r="F3195" t="s">
        <v>44051</v>
      </c>
      <c r="G3195" t="s">
        <v>44032</v>
      </c>
      <c r="H3195">
        <v>105</v>
      </c>
      <c r="I3195" t="s">
        <v>5823</v>
      </c>
      <c r="J3195" t="s">
        <v>51</v>
      </c>
      <c r="K3195" t="s">
        <v>26</v>
      </c>
      <c r="M3195" t="s">
        <v>15080</v>
      </c>
      <c r="N3195" t="s">
        <v>35173</v>
      </c>
      <c r="O3195" t="s">
        <v>35174</v>
      </c>
      <c r="P3195" t="s">
        <v>15083</v>
      </c>
      <c r="Q3195" t="s">
        <v>35175</v>
      </c>
      <c r="R3195" t="s">
        <v>35176</v>
      </c>
      <c r="S3195" t="s">
        <v>35177</v>
      </c>
      <c r="T3195">
        <v>7.1</v>
      </c>
      <c r="U3195">
        <v>47190</v>
      </c>
      <c r="V3195" s="12">
        <f>W3195*1.09195121025074</f>
        <v>39310243.569026642</v>
      </c>
      <c r="W3195" s="3">
        <v>36000000</v>
      </c>
      <c r="X3195" s="13">
        <f>Y3195*1.09195121025074</f>
        <v>2925814.474940612</v>
      </c>
      <c r="Y3195" s="3">
        <v>2679437</v>
      </c>
      <c r="Z3195" s="13">
        <f>AA3195*1.09195121025074</f>
        <v>171468681.42031139</v>
      </c>
      <c r="AA3195" s="3">
        <v>157029618</v>
      </c>
      <c r="AB3195">
        <v>88</v>
      </c>
    </row>
    <row r="3196" spans="1:28" hidden="1" x14ac:dyDescent="0.2">
      <c r="A3196" t="s">
        <v>28917</v>
      </c>
      <c r="B3196" t="s">
        <v>28918</v>
      </c>
      <c r="C3196">
        <v>2012</v>
      </c>
      <c r="D3196" t="s">
        <v>17346</v>
      </c>
      <c r="E3196" t="s">
        <v>176</v>
      </c>
      <c r="F3196" t="s">
        <v>44042</v>
      </c>
      <c r="H3196">
        <v>101</v>
      </c>
      <c r="I3196" t="s">
        <v>4877</v>
      </c>
      <c r="J3196" t="s">
        <v>26</v>
      </c>
      <c r="M3196" t="s">
        <v>28919</v>
      </c>
      <c r="N3196" t="s">
        <v>28920</v>
      </c>
      <c r="O3196" t="s">
        <v>28921</v>
      </c>
      <c r="P3196" t="s">
        <v>28922</v>
      </c>
      <c r="Q3196" t="s">
        <v>28923</v>
      </c>
      <c r="R3196" t="s">
        <v>28924</v>
      </c>
      <c r="S3196" t="s">
        <v>28925</v>
      </c>
      <c r="T3196">
        <v>6.2</v>
      </c>
      <c r="U3196">
        <v>11846</v>
      </c>
      <c r="V3196" s="3">
        <v>10000000</v>
      </c>
      <c r="W3196"/>
      <c r="X3196"/>
      <c r="Y3196">
        <v>100616</v>
      </c>
      <c r="Z3196"/>
      <c r="AA3196">
        <v>2255291</v>
      </c>
      <c r="AB3196">
        <v>49</v>
      </c>
    </row>
    <row r="3197" spans="1:28" x14ac:dyDescent="0.2">
      <c r="A3197" t="s">
        <v>6507</v>
      </c>
      <c r="B3197" t="s">
        <v>6508</v>
      </c>
      <c r="C3197">
        <v>2003</v>
      </c>
      <c r="D3197" s="1">
        <v>38021</v>
      </c>
      <c r="E3197" t="s">
        <v>44043</v>
      </c>
      <c r="F3197" t="s">
        <v>44040</v>
      </c>
      <c r="G3197" t="s">
        <v>44034</v>
      </c>
      <c r="H3197">
        <v>113</v>
      </c>
      <c r="I3197" t="s">
        <v>6509</v>
      </c>
      <c r="J3197" t="s">
        <v>26</v>
      </c>
      <c r="K3197" t="s">
        <v>6510</v>
      </c>
      <c r="M3197" t="s">
        <v>6511</v>
      </c>
      <c r="N3197" t="s">
        <v>6512</v>
      </c>
      <c r="O3197" t="s">
        <v>6513</v>
      </c>
      <c r="P3197" t="s">
        <v>6514</v>
      </c>
      <c r="Q3197" t="s">
        <v>6515</v>
      </c>
      <c r="R3197" t="s">
        <v>6516</v>
      </c>
      <c r="S3197" t="s">
        <v>6517</v>
      </c>
      <c r="T3197">
        <v>6.8</v>
      </c>
      <c r="U3197">
        <v>65250</v>
      </c>
      <c r="V3197" s="12">
        <f>W3197*1.40658152173913</f>
        <v>140658152.173913</v>
      </c>
      <c r="W3197" s="3">
        <v>100000000</v>
      </c>
      <c r="X3197" s="13">
        <f>Y3197*1.40658152173913</f>
        <v>68166608.908086941</v>
      </c>
      <c r="Y3197" s="3">
        <v>48462608</v>
      </c>
      <c r="Z3197" s="13">
        <f>AA3197*1.40658152173913</f>
        <v>171567796.58652711</v>
      </c>
      <c r="AA3197" s="3">
        <v>121975011</v>
      </c>
      <c r="AB3197">
        <v>499</v>
      </c>
    </row>
    <row r="3198" spans="1:28" hidden="1" x14ac:dyDescent="0.2">
      <c r="A3198" t="s">
        <v>28935</v>
      </c>
      <c r="B3198" t="s">
        <v>28936</v>
      </c>
      <c r="C3198">
        <v>2011</v>
      </c>
      <c r="D3198" s="1">
        <v>41184</v>
      </c>
      <c r="E3198" t="s">
        <v>176</v>
      </c>
      <c r="F3198" t="s">
        <v>44045</v>
      </c>
      <c r="G3198" t="s">
        <v>44042</v>
      </c>
      <c r="H3198">
        <v>97</v>
      </c>
      <c r="I3198" t="s">
        <v>28937</v>
      </c>
      <c r="J3198" t="s">
        <v>308</v>
      </c>
      <c r="M3198" t="s">
        <v>28938</v>
      </c>
      <c r="N3198" t="s">
        <v>28939</v>
      </c>
      <c r="O3198" t="s">
        <v>28940</v>
      </c>
      <c r="P3198" t="s">
        <v>28941</v>
      </c>
      <c r="Q3198" t="s">
        <v>28942</v>
      </c>
      <c r="R3198" t="s">
        <v>28943</v>
      </c>
      <c r="S3198" t="s">
        <v>28944</v>
      </c>
      <c r="T3198">
        <v>7.4</v>
      </c>
      <c r="U3198">
        <v>36935</v>
      </c>
      <c r="W3198">
        <v>2600000</v>
      </c>
      <c r="X3198"/>
      <c r="Y3198"/>
      <c r="Z3198"/>
      <c r="AA3198">
        <v>6318409</v>
      </c>
      <c r="AB3198">
        <v>78</v>
      </c>
    </row>
    <row r="3199" spans="1:28" hidden="1" x14ac:dyDescent="0.2">
      <c r="A3199" t="s">
        <v>28945</v>
      </c>
      <c r="B3199" t="s">
        <v>28946</v>
      </c>
      <c r="C3199">
        <v>2014</v>
      </c>
      <c r="D3199" t="s">
        <v>28947</v>
      </c>
      <c r="E3199" t="s">
        <v>176</v>
      </c>
      <c r="F3199" t="s">
        <v>44046</v>
      </c>
      <c r="G3199" t="s">
        <v>44042</v>
      </c>
      <c r="H3199">
        <v>112</v>
      </c>
      <c r="I3199" t="s">
        <v>25</v>
      </c>
      <c r="J3199" t="s">
        <v>26</v>
      </c>
      <c r="M3199" t="s">
        <v>3946</v>
      </c>
      <c r="N3199" t="s">
        <v>28948</v>
      </c>
      <c r="O3199" t="s">
        <v>28949</v>
      </c>
      <c r="P3199" t="s">
        <v>6791</v>
      </c>
      <c r="Q3199" t="s">
        <v>28950</v>
      </c>
      <c r="R3199" t="s">
        <v>28951</v>
      </c>
      <c r="S3199" t="s">
        <v>28952</v>
      </c>
      <c r="T3199">
        <v>6.8</v>
      </c>
      <c r="U3199">
        <v>50223</v>
      </c>
      <c r="W3199"/>
      <c r="X3199"/>
      <c r="Y3199"/>
      <c r="Z3199"/>
      <c r="AA3199">
        <v>2478806</v>
      </c>
      <c r="AB3199">
        <v>123</v>
      </c>
    </row>
    <row r="3200" spans="1:28" x14ac:dyDescent="0.2">
      <c r="A3200" t="s">
        <v>1244</v>
      </c>
      <c r="B3200" t="s">
        <v>1245</v>
      </c>
      <c r="C3200">
        <v>2001</v>
      </c>
      <c r="D3200" s="1">
        <v>37145</v>
      </c>
      <c r="E3200" t="s">
        <v>16512</v>
      </c>
      <c r="F3200" t="s">
        <v>44031</v>
      </c>
      <c r="G3200" t="s">
        <v>44036</v>
      </c>
      <c r="H3200">
        <v>132</v>
      </c>
      <c r="I3200" t="s">
        <v>25</v>
      </c>
      <c r="J3200" t="s">
        <v>26</v>
      </c>
      <c r="K3200" t="s">
        <v>27</v>
      </c>
      <c r="M3200" t="s">
        <v>1246</v>
      </c>
      <c r="N3200" t="s">
        <v>1246</v>
      </c>
      <c r="O3200" t="s">
        <v>1247</v>
      </c>
      <c r="P3200" t="s">
        <v>1248</v>
      </c>
      <c r="Q3200" t="s">
        <v>1249</v>
      </c>
      <c r="R3200" t="s">
        <v>1250</v>
      </c>
      <c r="S3200" t="s">
        <v>1251</v>
      </c>
      <c r="T3200">
        <v>6.9</v>
      </c>
      <c r="U3200">
        <v>167807</v>
      </c>
      <c r="V3200" s="12">
        <f>W3200*1.46138339920949</f>
        <v>94989920.948616847</v>
      </c>
      <c r="W3200" s="3">
        <v>65000000</v>
      </c>
      <c r="X3200" s="13">
        <f>Y3200*1.46138339920949</f>
        <v>82670023.401027888</v>
      </c>
      <c r="Y3200" s="3">
        <v>56569702</v>
      </c>
      <c r="Z3200" s="13">
        <f>AA3200*1.46138339920949</f>
        <v>171694242.65727317</v>
      </c>
      <c r="AA3200" s="3">
        <v>117487473</v>
      </c>
      <c r="AB3200">
        <v>702</v>
      </c>
    </row>
    <row r="3201" spans="1:28" x14ac:dyDescent="0.2">
      <c r="A3201" t="s">
        <v>24748</v>
      </c>
      <c r="B3201" t="s">
        <v>24749</v>
      </c>
      <c r="C3201">
        <v>2011</v>
      </c>
      <c r="D3201" t="s">
        <v>19180</v>
      </c>
      <c r="E3201" t="s">
        <v>1045</v>
      </c>
      <c r="F3201" t="s">
        <v>44036</v>
      </c>
      <c r="H3201">
        <v>108</v>
      </c>
      <c r="I3201" t="s">
        <v>229</v>
      </c>
      <c r="J3201" t="s">
        <v>26</v>
      </c>
      <c r="K3201" t="s">
        <v>787</v>
      </c>
      <c r="M3201" t="s">
        <v>3463</v>
      </c>
      <c r="N3201" t="s">
        <v>24750</v>
      </c>
      <c r="O3201" t="s">
        <v>24751</v>
      </c>
      <c r="P3201" t="s">
        <v>1614</v>
      </c>
      <c r="Q3201" t="s">
        <v>24752</v>
      </c>
      <c r="R3201" t="s">
        <v>24753</v>
      </c>
      <c r="S3201" t="s">
        <v>24754</v>
      </c>
      <c r="T3201">
        <v>6.2</v>
      </c>
      <c r="U3201">
        <v>209640</v>
      </c>
      <c r="V3201" s="12">
        <f>W3201*1.1505830469594</f>
        <v>28764576.173985001</v>
      </c>
      <c r="W3201" s="3">
        <v>25000000</v>
      </c>
      <c r="X3201" s="13">
        <f>Y3201*1.1505830469594</f>
        <v>81302752.392515451</v>
      </c>
      <c r="Y3201" s="3">
        <v>70662220</v>
      </c>
      <c r="Z3201" s="13">
        <f>AA3201*1.1505830469594</f>
        <v>171699295.52655196</v>
      </c>
      <c r="AA3201" s="3">
        <v>149228077</v>
      </c>
      <c r="AB3201">
        <v>218</v>
      </c>
    </row>
    <row r="3202" spans="1:28" x14ac:dyDescent="0.2">
      <c r="A3202" t="s">
        <v>20672</v>
      </c>
      <c r="B3202" t="s">
        <v>20673</v>
      </c>
      <c r="C3202">
        <v>2013</v>
      </c>
      <c r="D3202" t="s">
        <v>20674</v>
      </c>
      <c r="E3202" t="s">
        <v>16512</v>
      </c>
      <c r="F3202" t="s">
        <v>44051</v>
      </c>
      <c r="G3202" t="s">
        <v>44032</v>
      </c>
      <c r="H3202">
        <v>121</v>
      </c>
      <c r="I3202" t="s">
        <v>229</v>
      </c>
      <c r="J3202" t="s">
        <v>26</v>
      </c>
      <c r="K3202" t="s">
        <v>11918</v>
      </c>
      <c r="L3202" t="s">
        <v>361</v>
      </c>
      <c r="M3202" t="s">
        <v>7091</v>
      </c>
      <c r="N3202" t="s">
        <v>20675</v>
      </c>
      <c r="O3202" t="s">
        <v>20676</v>
      </c>
      <c r="P3202" t="s">
        <v>333</v>
      </c>
      <c r="Q3202" t="s">
        <v>20677</v>
      </c>
      <c r="R3202" t="s">
        <v>20678</v>
      </c>
      <c r="S3202" t="s">
        <v>20679</v>
      </c>
      <c r="T3202">
        <v>7.5</v>
      </c>
      <c r="U3202">
        <v>261546</v>
      </c>
      <c r="V3202" s="12">
        <f>W3202*1.11098185502045</f>
        <v>44439274.200818002</v>
      </c>
      <c r="W3202" s="3">
        <v>40000000</v>
      </c>
      <c r="X3202" s="13">
        <f>Y3202*1.11098185502045</f>
        <v>138978942.85387805</v>
      </c>
      <c r="Y3202" s="3">
        <v>125095601</v>
      </c>
      <c r="Z3202" s="13">
        <f>AA3202*1.11098185502045</f>
        <v>171983226.33632749</v>
      </c>
      <c r="AA3202" s="3">
        <v>154802912</v>
      </c>
      <c r="AB3202">
        <v>495</v>
      </c>
    </row>
    <row r="3203" spans="1:28" hidden="1" x14ac:dyDescent="0.2">
      <c r="A3203" t="s">
        <v>28975</v>
      </c>
      <c r="B3203" t="s">
        <v>28976</v>
      </c>
      <c r="C3203">
        <v>2011</v>
      </c>
      <c r="D3203" t="s">
        <v>28602</v>
      </c>
      <c r="E3203" t="s">
        <v>176</v>
      </c>
      <c r="F3203" t="s">
        <v>44049</v>
      </c>
      <c r="G3203" t="s">
        <v>44050</v>
      </c>
      <c r="H3203">
        <v>94</v>
      </c>
      <c r="I3203" t="s">
        <v>1561</v>
      </c>
      <c r="J3203" t="s">
        <v>26</v>
      </c>
      <c r="K3203" t="s">
        <v>307</v>
      </c>
      <c r="M3203" t="s">
        <v>28977</v>
      </c>
      <c r="N3203" t="s">
        <v>28978</v>
      </c>
      <c r="O3203" t="s">
        <v>28979</v>
      </c>
      <c r="P3203" t="s">
        <v>28980</v>
      </c>
      <c r="Q3203" t="s">
        <v>28981</v>
      </c>
      <c r="R3203" t="s">
        <v>28982</v>
      </c>
      <c r="S3203" t="s">
        <v>28983</v>
      </c>
      <c r="T3203">
        <v>7.4</v>
      </c>
      <c r="U3203">
        <v>10619</v>
      </c>
      <c r="W3203"/>
      <c r="X3203"/>
      <c r="Y3203"/>
      <c r="Z3203"/>
      <c r="AA3203"/>
      <c r="AB3203">
        <v>26</v>
      </c>
    </row>
    <row r="3204" spans="1:28" x14ac:dyDescent="0.2">
      <c r="A3204" t="s">
        <v>27330</v>
      </c>
      <c r="B3204" t="s">
        <v>27331</v>
      </c>
      <c r="C3204">
        <v>2011</v>
      </c>
      <c r="D3204" t="s">
        <v>11339</v>
      </c>
      <c r="E3204" t="s">
        <v>1045</v>
      </c>
      <c r="F3204" t="s">
        <v>44036</v>
      </c>
      <c r="H3204">
        <v>109</v>
      </c>
      <c r="I3204" t="s">
        <v>25</v>
      </c>
      <c r="J3204" t="s">
        <v>26</v>
      </c>
      <c r="M3204" t="s">
        <v>20611</v>
      </c>
      <c r="N3204" t="s">
        <v>27219</v>
      </c>
      <c r="O3204" t="s">
        <v>27332</v>
      </c>
      <c r="P3204" t="s">
        <v>27333</v>
      </c>
      <c r="Q3204" t="s">
        <v>27334</v>
      </c>
      <c r="R3204" t="s">
        <v>27335</v>
      </c>
      <c r="S3204" t="s">
        <v>27336</v>
      </c>
      <c r="T3204">
        <v>6.5</v>
      </c>
      <c r="U3204">
        <v>334204</v>
      </c>
      <c r="V3204" s="12">
        <f>W3204*1.1505830469594</f>
        <v>40270406.643578999</v>
      </c>
      <c r="W3204" s="3">
        <v>35000000</v>
      </c>
      <c r="X3204" s="13">
        <f>Y3204*1.1505830469594</f>
        <v>64205702.726045847</v>
      </c>
      <c r="Y3204" s="3">
        <v>55802754</v>
      </c>
      <c r="Z3204" s="13">
        <f>AA3204*1.1505830469594</f>
        <v>172060771.90124911</v>
      </c>
      <c r="AA3204" s="3">
        <v>149542245</v>
      </c>
      <c r="AB3204">
        <v>241</v>
      </c>
    </row>
    <row r="3205" spans="1:28" x14ac:dyDescent="0.2">
      <c r="A3205" t="s">
        <v>17161</v>
      </c>
      <c r="B3205" t="s">
        <v>17162</v>
      </c>
      <c r="C3205">
        <v>2011</v>
      </c>
      <c r="D3205" t="s">
        <v>17163</v>
      </c>
      <c r="E3205" t="s">
        <v>1045</v>
      </c>
      <c r="H3205">
        <v>91</v>
      </c>
      <c r="I3205" t="s">
        <v>25</v>
      </c>
      <c r="J3205" t="s">
        <v>26</v>
      </c>
      <c r="M3205" t="s">
        <v>2781</v>
      </c>
      <c r="N3205" t="s">
        <v>17164</v>
      </c>
      <c r="O3205" t="s">
        <v>17165</v>
      </c>
      <c r="P3205" t="s">
        <v>1329</v>
      </c>
      <c r="Q3205" t="s">
        <v>17166</v>
      </c>
      <c r="R3205" t="s">
        <v>17167</v>
      </c>
      <c r="S3205" t="s">
        <v>17168</v>
      </c>
      <c r="T3205">
        <v>3.3</v>
      </c>
      <c r="U3205">
        <v>76576</v>
      </c>
      <c r="V3205" s="12">
        <f>W3205*1.1505830469594</f>
        <v>90896060.709792599</v>
      </c>
      <c r="W3205" s="3">
        <v>79000000</v>
      </c>
      <c r="X3205" s="13">
        <f>Y3205*1.1505830469594</f>
        <v>85325118.237953559</v>
      </c>
      <c r="Y3205" s="3">
        <v>74158157</v>
      </c>
      <c r="Z3205" s="13">
        <f>AA3205*1.1505830469594</f>
        <v>172212123.04699528</v>
      </c>
      <c r="AA3205" s="3">
        <v>149673788</v>
      </c>
      <c r="AB3205">
        <v>356</v>
      </c>
    </row>
    <row r="3206" spans="1:28" x14ac:dyDescent="0.2">
      <c r="A3206" t="s">
        <v>5294</v>
      </c>
      <c r="B3206" t="s">
        <v>5295</v>
      </c>
      <c r="C3206">
        <v>2002</v>
      </c>
      <c r="D3206" s="1">
        <v>37895</v>
      </c>
      <c r="E3206" t="s">
        <v>16512</v>
      </c>
      <c r="F3206" t="s">
        <v>44031</v>
      </c>
      <c r="G3206" t="s">
        <v>44038</v>
      </c>
      <c r="H3206">
        <v>100</v>
      </c>
      <c r="I3206" t="s">
        <v>25</v>
      </c>
      <c r="J3206" t="s">
        <v>26</v>
      </c>
      <c r="M3206" t="s">
        <v>2463</v>
      </c>
      <c r="N3206" t="s">
        <v>2463</v>
      </c>
      <c r="O3206" t="s">
        <v>5296</v>
      </c>
      <c r="P3206" t="s">
        <v>2278</v>
      </c>
      <c r="Q3206" t="s">
        <v>2465</v>
      </c>
      <c r="R3206" t="s">
        <v>5297</v>
      </c>
      <c r="S3206" t="s">
        <v>5298</v>
      </c>
      <c r="T3206">
        <v>5.2</v>
      </c>
      <c r="U3206">
        <v>59287</v>
      </c>
      <c r="V3206" s="12">
        <f>W3206*1.43863813229572</f>
        <v>54668249.027237363</v>
      </c>
      <c r="W3206" s="3">
        <v>38000000</v>
      </c>
      <c r="X3206" s="13">
        <f>Y3206*1.43863813229572</f>
        <v>123501946.28081714</v>
      </c>
      <c r="Y3206" s="3">
        <v>85846429</v>
      </c>
      <c r="Z3206" s="13">
        <f>AA3206*1.43863813229572</f>
        <v>172238588.14529184</v>
      </c>
      <c r="AA3206" s="3">
        <v>119723358</v>
      </c>
      <c r="AB3206">
        <v>115</v>
      </c>
    </row>
    <row r="3207" spans="1:28" x14ac:dyDescent="0.2">
      <c r="A3207" t="s">
        <v>25432</v>
      </c>
      <c r="B3207" t="s">
        <v>25433</v>
      </c>
      <c r="C3207">
        <v>2011</v>
      </c>
      <c r="D3207" t="s">
        <v>16101</v>
      </c>
      <c r="E3207" t="s">
        <v>16512</v>
      </c>
      <c r="F3207" t="s">
        <v>44031</v>
      </c>
      <c r="G3207" t="s">
        <v>44033</v>
      </c>
      <c r="H3207">
        <v>111</v>
      </c>
      <c r="I3207" t="s">
        <v>11340</v>
      </c>
      <c r="J3207" t="s">
        <v>26</v>
      </c>
      <c r="K3207" t="s">
        <v>27</v>
      </c>
      <c r="M3207" t="s">
        <v>2639</v>
      </c>
      <c r="N3207" t="s">
        <v>5849</v>
      </c>
      <c r="O3207" t="s">
        <v>25434</v>
      </c>
      <c r="P3207" t="s">
        <v>21398</v>
      </c>
      <c r="Q3207" t="s">
        <v>25435</v>
      </c>
      <c r="R3207" t="s">
        <v>25436</v>
      </c>
      <c r="S3207" t="s">
        <v>25437</v>
      </c>
      <c r="T3207">
        <v>6.1</v>
      </c>
      <c r="U3207">
        <v>225100</v>
      </c>
      <c r="V3207" s="12">
        <f>W3207*1.1505830469594</f>
        <v>69034982.817564011</v>
      </c>
      <c r="W3207" s="3">
        <v>60000000</v>
      </c>
      <c r="X3207" s="13">
        <f>Y3207*1.1505830469594</f>
        <v>63397628.692254461</v>
      </c>
      <c r="Y3207" s="3">
        <v>55100437</v>
      </c>
      <c r="Z3207" s="13">
        <f>AA3207*1.1505830469594</f>
        <v>172447588.71697247</v>
      </c>
      <c r="AA3207" s="3">
        <v>149878437</v>
      </c>
      <c r="AB3207">
        <v>389</v>
      </c>
    </row>
    <row r="3208" spans="1:28" x14ac:dyDescent="0.2">
      <c r="A3208" t="s">
        <v>13607</v>
      </c>
      <c r="B3208" t="s">
        <v>13608</v>
      </c>
      <c r="C3208">
        <v>2005</v>
      </c>
      <c r="D3208" t="s">
        <v>8038</v>
      </c>
      <c r="E3208" t="s">
        <v>44043</v>
      </c>
      <c r="F3208" t="s">
        <v>44038</v>
      </c>
      <c r="G3208" t="s">
        <v>44040</v>
      </c>
      <c r="H3208">
        <v>94</v>
      </c>
      <c r="I3208" t="s">
        <v>433</v>
      </c>
      <c r="J3208" t="s">
        <v>26</v>
      </c>
      <c r="M3208" t="s">
        <v>1955</v>
      </c>
      <c r="N3208" t="s">
        <v>13609</v>
      </c>
      <c r="O3208" t="s">
        <v>13610</v>
      </c>
      <c r="P3208" t="s">
        <v>6012</v>
      </c>
      <c r="Q3208" t="s">
        <v>13611</v>
      </c>
      <c r="R3208" t="s">
        <v>13612</v>
      </c>
      <c r="S3208" t="s">
        <v>13613</v>
      </c>
      <c r="T3208">
        <v>5.5</v>
      </c>
      <c r="U3208">
        <v>53650</v>
      </c>
      <c r="V3208" s="12">
        <f>W3208*1.32519713261649</f>
        <v>79511827.956989393</v>
      </c>
      <c r="W3208" s="3">
        <v>60000000</v>
      </c>
      <c r="X3208" s="13">
        <f>Y3208*1.32519713261649</f>
        <v>109423081.69638014</v>
      </c>
      <c r="Y3208" s="3">
        <v>82571173</v>
      </c>
      <c r="Z3208" s="13">
        <f>AA3208*1.32519713261649</f>
        <v>172480460.31053796</v>
      </c>
      <c r="AA3208" s="3">
        <v>130154568</v>
      </c>
      <c r="AB3208">
        <v>138</v>
      </c>
    </row>
    <row r="3209" spans="1:28" x14ac:dyDescent="0.2">
      <c r="A3209" t="s">
        <v>3570</v>
      </c>
      <c r="B3209" t="s">
        <v>3571</v>
      </c>
      <c r="C3209">
        <v>2002</v>
      </c>
      <c r="D3209" t="s">
        <v>3572</v>
      </c>
      <c r="E3209" t="s">
        <v>44035</v>
      </c>
      <c r="F3209" t="s">
        <v>44032</v>
      </c>
      <c r="G3209" t="s">
        <v>44057</v>
      </c>
      <c r="H3209">
        <v>150</v>
      </c>
      <c r="I3209" t="s">
        <v>3574</v>
      </c>
      <c r="J3209" t="s">
        <v>26</v>
      </c>
      <c r="K3209" t="s">
        <v>307</v>
      </c>
      <c r="L3209" t="s">
        <v>75</v>
      </c>
      <c r="M3209" t="s">
        <v>3575</v>
      </c>
      <c r="N3209" t="s">
        <v>3576</v>
      </c>
      <c r="O3209" t="s">
        <v>3577</v>
      </c>
      <c r="P3209" t="s">
        <v>3578</v>
      </c>
      <c r="Q3209" t="s">
        <v>3579</v>
      </c>
      <c r="R3209" t="s">
        <v>3580</v>
      </c>
      <c r="S3209" t="s">
        <v>3581</v>
      </c>
      <c r="T3209">
        <v>8.5</v>
      </c>
      <c r="U3209">
        <v>707942</v>
      </c>
      <c r="V3209" s="12">
        <f>W3209*1.43863813229572</f>
        <v>50352334.630350202</v>
      </c>
      <c r="W3209" s="3">
        <v>35000000</v>
      </c>
      <c r="X3209" s="13">
        <f>Y3209*1.43863813229572</f>
        <v>46860151.339338526</v>
      </c>
      <c r="Y3209" s="3">
        <v>32572577</v>
      </c>
      <c r="Z3209" s="13">
        <f>AA3209*1.43863813229572</f>
        <v>172740987.91521403</v>
      </c>
      <c r="AA3209" s="3">
        <v>120072577</v>
      </c>
      <c r="AB3209">
        <v>937</v>
      </c>
    </row>
    <row r="3210" spans="1:28" x14ac:dyDescent="0.2">
      <c r="A3210" t="s">
        <v>20187</v>
      </c>
      <c r="B3210" t="s">
        <v>20188</v>
      </c>
      <c r="C3210">
        <v>2015</v>
      </c>
      <c r="D3210" t="s">
        <v>20189</v>
      </c>
      <c r="E3210" t="s">
        <v>44043</v>
      </c>
      <c r="F3210" t="s">
        <v>44038</v>
      </c>
      <c r="G3210" t="s">
        <v>44040</v>
      </c>
      <c r="H3210">
        <v>103</v>
      </c>
      <c r="I3210" t="s">
        <v>360</v>
      </c>
      <c r="J3210" t="s">
        <v>26</v>
      </c>
      <c r="M3210" t="s">
        <v>20190</v>
      </c>
      <c r="N3210" t="s">
        <v>20191</v>
      </c>
      <c r="O3210" t="s">
        <v>20192</v>
      </c>
      <c r="P3210" t="s">
        <v>7317</v>
      </c>
      <c r="Q3210" t="s">
        <v>20193</v>
      </c>
      <c r="R3210" t="s">
        <v>20194</v>
      </c>
      <c r="S3210" t="s">
        <v>20195</v>
      </c>
      <c r="T3210">
        <v>6.3</v>
      </c>
      <c r="U3210">
        <v>78543</v>
      </c>
      <c r="V3210" s="12">
        <f>W3210*1.09195121025074</f>
        <v>63333170.194542922</v>
      </c>
      <c r="W3210" s="3">
        <v>58000000</v>
      </c>
      <c r="X3210" s="13">
        <f>Y3210*1.09195121025074</f>
        <v>87443866.766387954</v>
      </c>
      <c r="Y3210" s="3">
        <v>80080379</v>
      </c>
      <c r="Z3210" s="13">
        <f>AA3210*1.09195121025074</f>
        <v>172813238.07183427</v>
      </c>
      <c r="AA3210" s="3">
        <v>158260952</v>
      </c>
      <c r="AB3210">
        <v>207</v>
      </c>
    </row>
    <row r="3211" spans="1:28" hidden="1" x14ac:dyDescent="0.2">
      <c r="A3211" t="s">
        <v>29043</v>
      </c>
      <c r="B3211" t="s">
        <v>29044</v>
      </c>
      <c r="C3211">
        <v>2012</v>
      </c>
      <c r="D3211" t="s">
        <v>29045</v>
      </c>
      <c r="E3211" t="s">
        <v>1045</v>
      </c>
      <c r="F3211" t="s">
        <v>44034</v>
      </c>
      <c r="G3211" t="s">
        <v>44046</v>
      </c>
      <c r="H3211">
        <v>99</v>
      </c>
      <c r="I3211" t="s">
        <v>25</v>
      </c>
      <c r="J3211" t="s">
        <v>26</v>
      </c>
      <c r="M3211" t="s">
        <v>4999</v>
      </c>
      <c r="N3211" t="s">
        <v>29046</v>
      </c>
      <c r="O3211" t="s">
        <v>29047</v>
      </c>
      <c r="P3211" t="s">
        <v>29048</v>
      </c>
      <c r="Q3211" t="s">
        <v>29049</v>
      </c>
      <c r="R3211" t="s">
        <v>29050</v>
      </c>
      <c r="S3211" t="s">
        <v>29051</v>
      </c>
      <c r="T3211">
        <v>6.4</v>
      </c>
      <c r="U3211">
        <v>35767</v>
      </c>
      <c r="W3211"/>
      <c r="X3211"/>
      <c r="Y3211">
        <v>141951</v>
      </c>
      <c r="Z3211"/>
      <c r="AA3211">
        <v>141951</v>
      </c>
      <c r="AB3211">
        <v>129</v>
      </c>
    </row>
    <row r="3212" spans="1:28" hidden="1" x14ac:dyDescent="0.2">
      <c r="A3212" t="s">
        <v>29052</v>
      </c>
      <c r="B3212" t="s">
        <v>29053</v>
      </c>
      <c r="C3212">
        <v>2011</v>
      </c>
      <c r="D3212" s="1">
        <v>41522</v>
      </c>
      <c r="E3212" t="s">
        <v>1045</v>
      </c>
      <c r="F3212" t="s">
        <v>44032</v>
      </c>
      <c r="H3212">
        <v>115</v>
      </c>
      <c r="I3212" t="s">
        <v>29054</v>
      </c>
      <c r="J3212" t="s">
        <v>7140</v>
      </c>
      <c r="K3212" t="s">
        <v>5088</v>
      </c>
      <c r="L3212" t="s">
        <v>13773</v>
      </c>
      <c r="M3212" t="s">
        <v>29055</v>
      </c>
      <c r="N3212" t="s">
        <v>29055</v>
      </c>
      <c r="O3212" t="s">
        <v>29056</v>
      </c>
      <c r="P3212" t="s">
        <v>29057</v>
      </c>
      <c r="Q3212" t="s">
        <v>29058</v>
      </c>
      <c r="R3212" t="s">
        <v>29059</v>
      </c>
      <c r="S3212" t="s">
        <v>29060</v>
      </c>
      <c r="T3212">
        <v>7.3</v>
      </c>
      <c r="U3212">
        <v>11267</v>
      </c>
      <c r="W3212" t="s">
        <v>17452</v>
      </c>
      <c r="X3212"/>
      <c r="Y3212"/>
      <c r="Z3212"/>
      <c r="AA3212">
        <v>2492128</v>
      </c>
      <c r="AB3212">
        <v>31</v>
      </c>
    </row>
    <row r="3213" spans="1:28" x14ac:dyDescent="0.2">
      <c r="A3213" t="s">
        <v>40890</v>
      </c>
      <c r="B3213" t="s">
        <v>40891</v>
      </c>
      <c r="C3213">
        <v>2018</v>
      </c>
      <c r="D3213" t="s">
        <v>38995</v>
      </c>
      <c r="E3213" t="s">
        <v>3496</v>
      </c>
      <c r="F3213" t="s">
        <v>44045</v>
      </c>
      <c r="G3213" t="s">
        <v>44042</v>
      </c>
      <c r="H3213">
        <v>103</v>
      </c>
      <c r="I3213" t="s">
        <v>433</v>
      </c>
      <c r="J3213" t="s">
        <v>26</v>
      </c>
      <c r="M3213" t="s">
        <v>36430</v>
      </c>
      <c r="N3213" t="s">
        <v>20200</v>
      </c>
      <c r="O3213" t="s">
        <v>40892</v>
      </c>
      <c r="P3213" t="s">
        <v>40893</v>
      </c>
      <c r="Q3213" t="s">
        <v>40894</v>
      </c>
      <c r="R3213" t="s">
        <v>40895</v>
      </c>
      <c r="S3213" t="s">
        <v>40896</v>
      </c>
      <c r="T3213">
        <v>5.7</v>
      </c>
      <c r="U3213">
        <v>50294</v>
      </c>
      <c r="V3213" s="12">
        <f>W3213*1.03068014830331</f>
        <v>10306801.483033098</v>
      </c>
      <c r="W3213" s="3">
        <v>10000000</v>
      </c>
      <c r="X3213" s="13">
        <f>Y3213*1.03068014830331</f>
        <v>69823766.77125667</v>
      </c>
      <c r="Y3213" s="3">
        <v>67745330</v>
      </c>
      <c r="Z3213" s="13">
        <f>AA3213*1.03068014830331</f>
        <v>173036342.73782837</v>
      </c>
      <c r="AA3213" s="3">
        <v>167885588</v>
      </c>
      <c r="AB3213">
        <v>236</v>
      </c>
    </row>
    <row r="3214" spans="1:28" x14ac:dyDescent="0.2">
      <c r="A3214" t="s">
        <v>6726</v>
      </c>
      <c r="B3214" t="s">
        <v>6727</v>
      </c>
      <c r="C3214">
        <v>2003</v>
      </c>
      <c r="D3214" t="s">
        <v>5364</v>
      </c>
      <c r="E3214" t="s">
        <v>44043</v>
      </c>
      <c r="F3214" t="s">
        <v>44032</v>
      </c>
      <c r="G3214" t="s">
        <v>44034</v>
      </c>
      <c r="H3214">
        <v>125</v>
      </c>
      <c r="I3214" t="s">
        <v>25</v>
      </c>
      <c r="J3214" t="s">
        <v>26</v>
      </c>
      <c r="K3214" t="s">
        <v>51</v>
      </c>
      <c r="M3214" t="s">
        <v>330</v>
      </c>
      <c r="N3214" t="s">
        <v>6728</v>
      </c>
      <c r="O3214" t="s">
        <v>6729</v>
      </c>
      <c r="P3214" t="s">
        <v>242</v>
      </c>
      <c r="Q3214" t="s">
        <v>6730</v>
      </c>
      <c r="R3214" t="s">
        <v>6731</v>
      </c>
      <c r="S3214" t="s">
        <v>6732</v>
      </c>
      <c r="T3214">
        <v>8</v>
      </c>
      <c r="U3214">
        <v>408409</v>
      </c>
      <c r="V3214" s="12">
        <f>W3214*1.40658152173913</f>
        <v>98460706.521739095</v>
      </c>
      <c r="W3214" s="3">
        <v>70000000</v>
      </c>
      <c r="X3214" s="13">
        <f>Y3214*1.40658152173913</f>
        <v>93973279.646864101</v>
      </c>
      <c r="Y3214" s="3">
        <v>66809693</v>
      </c>
      <c r="Z3214" s="13">
        <f>AA3214*1.40658152173913</f>
        <v>173316758.33621734</v>
      </c>
      <c r="AA3214" s="3">
        <v>123218424</v>
      </c>
      <c r="AB3214">
        <v>880</v>
      </c>
    </row>
    <row r="3215" spans="1:28" x14ac:dyDescent="0.2">
      <c r="A3215" t="s">
        <v>33308</v>
      </c>
      <c r="B3215" t="s">
        <v>33309</v>
      </c>
      <c r="C3215">
        <v>2015</v>
      </c>
      <c r="D3215" s="1">
        <v>42127</v>
      </c>
      <c r="E3215" t="s">
        <v>1045</v>
      </c>
      <c r="F3215" t="s">
        <v>44044</v>
      </c>
      <c r="G3215" t="s">
        <v>44032</v>
      </c>
      <c r="H3215">
        <v>105</v>
      </c>
      <c r="I3215" t="s">
        <v>33310</v>
      </c>
      <c r="J3215" t="s">
        <v>26</v>
      </c>
      <c r="K3215" t="s">
        <v>308</v>
      </c>
      <c r="M3215" t="s">
        <v>6088</v>
      </c>
      <c r="N3215" t="s">
        <v>6088</v>
      </c>
      <c r="O3215" t="s">
        <v>33311</v>
      </c>
      <c r="P3215" t="s">
        <v>510</v>
      </c>
      <c r="Q3215" t="s">
        <v>33312</v>
      </c>
      <c r="R3215" t="s">
        <v>33313</v>
      </c>
      <c r="S3215" t="s">
        <v>33314</v>
      </c>
      <c r="T3215">
        <v>6.6</v>
      </c>
      <c r="U3215">
        <v>212459</v>
      </c>
      <c r="V3215" s="12">
        <f>W3215*1.09195121025074</f>
        <v>54706755.633562073</v>
      </c>
      <c r="W3215" s="3">
        <v>50100000</v>
      </c>
      <c r="X3215" s="13">
        <f>Y3215*1.09195121025074</f>
        <v>58815727.635540828</v>
      </c>
      <c r="Y3215" s="3">
        <v>53862963</v>
      </c>
      <c r="Z3215" s="13">
        <f>AA3215*1.09195121025074</f>
        <v>173361409.59084347</v>
      </c>
      <c r="AA3215" s="3">
        <v>158762963</v>
      </c>
      <c r="AB3215">
        <v>291</v>
      </c>
    </row>
    <row r="3216" spans="1:28" x14ac:dyDescent="0.2">
      <c r="A3216" t="s">
        <v>10562</v>
      </c>
      <c r="B3216" t="s">
        <v>10563</v>
      </c>
      <c r="C3216">
        <v>2006</v>
      </c>
      <c r="D3216" t="s">
        <v>2798</v>
      </c>
      <c r="E3216" t="s">
        <v>44041</v>
      </c>
      <c r="F3216" t="s">
        <v>44032</v>
      </c>
      <c r="H3216">
        <v>147</v>
      </c>
      <c r="I3216" t="s">
        <v>10564</v>
      </c>
      <c r="J3216" t="s">
        <v>26</v>
      </c>
      <c r="M3216" t="s">
        <v>1751</v>
      </c>
      <c r="N3216" t="s">
        <v>10565</v>
      </c>
      <c r="O3216" t="s">
        <v>10566</v>
      </c>
      <c r="P3216" t="s">
        <v>10567</v>
      </c>
      <c r="Q3216" t="s">
        <v>10568</v>
      </c>
      <c r="R3216" t="s">
        <v>10569</v>
      </c>
      <c r="S3216" t="s">
        <v>10570</v>
      </c>
      <c r="T3216">
        <v>7.5</v>
      </c>
      <c r="U3216">
        <v>231194</v>
      </c>
      <c r="V3216" s="12">
        <f>W3216*1.28378472222222</f>
        <v>77027083.333333209</v>
      </c>
      <c r="W3216" s="3">
        <v>60000000</v>
      </c>
      <c r="X3216" s="13">
        <f>Y3216*1.28378472222222</f>
        <v>2854229.5864236061</v>
      </c>
      <c r="Y3216" s="3">
        <v>2223293</v>
      </c>
      <c r="Z3216" s="13">
        <f>AA3216*1.28378472222222</f>
        <v>173362191.32124972</v>
      </c>
      <c r="AA3216" s="3">
        <v>135039924</v>
      </c>
      <c r="AB3216">
        <v>560</v>
      </c>
    </row>
    <row r="3217" spans="1:28" x14ac:dyDescent="0.2">
      <c r="A3217" t="s">
        <v>11234</v>
      </c>
      <c r="B3217" t="s">
        <v>11235</v>
      </c>
      <c r="C3217">
        <v>2005</v>
      </c>
      <c r="D3217" t="s">
        <v>9109</v>
      </c>
      <c r="E3217" t="s">
        <v>16512</v>
      </c>
      <c r="F3217" t="s">
        <v>44032</v>
      </c>
      <c r="G3217" t="s">
        <v>44049</v>
      </c>
      <c r="H3217">
        <v>164</v>
      </c>
      <c r="I3217" t="s">
        <v>11236</v>
      </c>
      <c r="J3217" t="s">
        <v>26</v>
      </c>
      <c r="K3217" t="s">
        <v>307</v>
      </c>
      <c r="L3217" t="s">
        <v>27</v>
      </c>
      <c r="M3217" t="s">
        <v>1159</v>
      </c>
      <c r="N3217" t="s">
        <v>11237</v>
      </c>
      <c r="O3217" t="s">
        <v>11238</v>
      </c>
      <c r="P3217" t="s">
        <v>5267</v>
      </c>
      <c r="Q3217" t="s">
        <v>11239</v>
      </c>
      <c r="R3217" t="s">
        <v>11240</v>
      </c>
      <c r="S3217" t="s">
        <v>11241</v>
      </c>
      <c r="T3217">
        <v>7.5</v>
      </c>
      <c r="U3217">
        <v>208522</v>
      </c>
      <c r="V3217" s="12">
        <f>W3217*1.32519713261649</f>
        <v>92763799.283154294</v>
      </c>
      <c r="W3217" s="3">
        <v>70000000</v>
      </c>
      <c r="X3217" s="13">
        <f>Y3217*1.32519713261649</f>
        <v>62819227.437455319</v>
      </c>
      <c r="Y3217" s="3">
        <v>47403685</v>
      </c>
      <c r="Z3217" s="13">
        <f>AA3217*1.32519713261649</f>
        <v>173577141.77480319</v>
      </c>
      <c r="AA3217" s="3">
        <v>130982129</v>
      </c>
      <c r="AB3217">
        <v>860</v>
      </c>
    </row>
    <row r="3218" spans="1:28" x14ac:dyDescent="0.2">
      <c r="A3218" t="s">
        <v>41040</v>
      </c>
      <c r="B3218" t="s">
        <v>41041</v>
      </c>
      <c r="C3218">
        <v>2019</v>
      </c>
      <c r="D3218" t="s">
        <v>41042</v>
      </c>
      <c r="E3218" t="s">
        <v>44037</v>
      </c>
      <c r="F3218" t="s">
        <v>44047</v>
      </c>
      <c r="G3218" t="s">
        <v>44031</v>
      </c>
      <c r="H3218">
        <v>102</v>
      </c>
      <c r="I3218" t="s">
        <v>25</v>
      </c>
      <c r="J3218" t="s">
        <v>26</v>
      </c>
      <c r="K3218" t="s">
        <v>934</v>
      </c>
      <c r="M3218" t="s">
        <v>41043</v>
      </c>
      <c r="N3218" t="s">
        <v>41044</v>
      </c>
      <c r="O3218" t="s">
        <v>41045</v>
      </c>
      <c r="P3218" t="s">
        <v>41046</v>
      </c>
      <c r="Q3218" t="s">
        <v>41047</v>
      </c>
      <c r="R3218" t="s">
        <v>41048</v>
      </c>
      <c r="S3218" t="s">
        <v>41049</v>
      </c>
      <c r="T3218">
        <v>6.8</v>
      </c>
      <c r="U3218">
        <v>27906</v>
      </c>
      <c r="V3218" s="12">
        <f>W3218*1.01233684194057</f>
        <v>101233684.194057</v>
      </c>
      <c r="W3218" s="3">
        <v>100000000</v>
      </c>
      <c r="X3218" s="13">
        <f>Y3218*1.01233684194057</f>
        <v>67580583.717805579</v>
      </c>
      <c r="Y3218" s="3">
        <v>66757013</v>
      </c>
      <c r="Z3218" s="13">
        <f>AA3218*1.01233684194057</f>
        <v>173733972.8918201</v>
      </c>
      <c r="AA3218" s="3">
        <v>171616764</v>
      </c>
      <c r="AB3218">
        <v>202</v>
      </c>
    </row>
    <row r="3219" spans="1:28" x14ac:dyDescent="0.2">
      <c r="A3219" t="s">
        <v>13445</v>
      </c>
      <c r="B3219" t="s">
        <v>13446</v>
      </c>
      <c r="C3219">
        <v>2006</v>
      </c>
      <c r="D3219" t="s">
        <v>7027</v>
      </c>
      <c r="E3219" t="s">
        <v>176</v>
      </c>
      <c r="H3219">
        <v>143</v>
      </c>
      <c r="I3219" t="s">
        <v>13447</v>
      </c>
      <c r="J3219" t="s">
        <v>26</v>
      </c>
      <c r="K3219" t="s">
        <v>361</v>
      </c>
      <c r="L3219" t="s">
        <v>308</v>
      </c>
      <c r="M3219" t="s">
        <v>3148</v>
      </c>
      <c r="N3219" t="s">
        <v>13448</v>
      </c>
      <c r="O3219" t="s">
        <v>13449</v>
      </c>
      <c r="P3219" t="s">
        <v>852</v>
      </c>
      <c r="Q3219" t="s">
        <v>13450</v>
      </c>
      <c r="R3219" t="s">
        <v>13451</v>
      </c>
      <c r="S3219" t="s">
        <v>13452</v>
      </c>
      <c r="T3219">
        <v>7.4</v>
      </c>
      <c r="U3219">
        <v>285300</v>
      </c>
      <c r="V3219" s="12">
        <f>W3219*1.28378472222222</f>
        <v>32094618.0555555</v>
      </c>
      <c r="W3219" s="3">
        <v>25000000</v>
      </c>
      <c r="X3219" s="13">
        <f>Y3219*1.28378472222222</f>
        <v>44037458.069479093</v>
      </c>
      <c r="Y3219" s="3">
        <v>34302837</v>
      </c>
      <c r="Z3219" s="13">
        <f>AA3219*1.28378472222222</f>
        <v>173734820.10715249</v>
      </c>
      <c r="AA3219" s="3">
        <v>135330182</v>
      </c>
      <c r="AB3219">
        <v>964</v>
      </c>
    </row>
    <row r="3220" spans="1:28" x14ac:dyDescent="0.2">
      <c r="A3220" t="s">
        <v>9389</v>
      </c>
      <c r="B3220" t="s">
        <v>9390</v>
      </c>
      <c r="C3220">
        <v>2005</v>
      </c>
      <c r="D3220" t="s">
        <v>7284</v>
      </c>
      <c r="E3220" t="s">
        <v>1045</v>
      </c>
      <c r="F3220" t="s">
        <v>44034</v>
      </c>
      <c r="G3220" t="s">
        <v>44036</v>
      </c>
      <c r="H3220">
        <v>102</v>
      </c>
      <c r="I3220" t="s">
        <v>25</v>
      </c>
      <c r="J3220" t="s">
        <v>26</v>
      </c>
      <c r="K3220" t="s">
        <v>308</v>
      </c>
      <c r="M3220" t="s">
        <v>9391</v>
      </c>
      <c r="N3220" t="s">
        <v>9392</v>
      </c>
      <c r="O3220" t="s">
        <v>9393</v>
      </c>
      <c r="P3220" t="s">
        <v>1431</v>
      </c>
      <c r="Q3220" t="s">
        <v>9394</v>
      </c>
      <c r="R3220" t="s">
        <v>9395</v>
      </c>
      <c r="S3220" t="s">
        <v>9396</v>
      </c>
      <c r="T3220">
        <v>4.8</v>
      </c>
      <c r="U3220">
        <v>67997</v>
      </c>
      <c r="V3220" s="12">
        <f>W3220*1.32519713261649</f>
        <v>112641756.27240165</v>
      </c>
      <c r="W3220" s="3">
        <v>85000000</v>
      </c>
      <c r="X3220" s="13">
        <f>Y3220*1.32519713261649</f>
        <v>83902416.763691917</v>
      </c>
      <c r="Y3220" s="3">
        <v>63313159</v>
      </c>
      <c r="Z3220" s="13">
        <f>AA3220*1.32519713261649</f>
        <v>174165582.30957022</v>
      </c>
      <c r="AA3220" s="3">
        <v>131426169</v>
      </c>
      <c r="AB3220">
        <v>521</v>
      </c>
    </row>
    <row r="3221" spans="1:28" hidden="1" x14ac:dyDescent="0.2">
      <c r="A3221" t="s">
        <v>29126</v>
      </c>
      <c r="B3221" t="s">
        <v>29127</v>
      </c>
      <c r="C3221">
        <v>2012</v>
      </c>
      <c r="D3221" s="1">
        <v>41579</v>
      </c>
      <c r="E3221" t="s">
        <v>1045</v>
      </c>
      <c r="F3221" t="s">
        <v>44032</v>
      </c>
      <c r="H3221">
        <v>90</v>
      </c>
      <c r="I3221" t="s">
        <v>2371</v>
      </c>
      <c r="J3221" t="s">
        <v>26</v>
      </c>
      <c r="K3221" t="s">
        <v>308</v>
      </c>
      <c r="M3221" t="s">
        <v>7307</v>
      </c>
      <c r="N3221" t="s">
        <v>29128</v>
      </c>
      <c r="O3221" t="s">
        <v>29129</v>
      </c>
      <c r="P3221" t="s">
        <v>29130</v>
      </c>
      <c r="Q3221" t="s">
        <v>29131</v>
      </c>
      <c r="R3221" t="s">
        <v>29132</v>
      </c>
      <c r="S3221" t="s">
        <v>29133</v>
      </c>
      <c r="T3221">
        <v>6.3</v>
      </c>
      <c r="U3221">
        <v>14374</v>
      </c>
      <c r="W3221"/>
      <c r="X3221"/>
      <c r="Y3221">
        <v>28378</v>
      </c>
      <c r="Z3221"/>
      <c r="AA3221">
        <v>28378</v>
      </c>
      <c r="AB3221">
        <v>52</v>
      </c>
    </row>
    <row r="3222" spans="1:28" x14ac:dyDescent="0.2">
      <c r="A3222" t="s">
        <v>36446</v>
      </c>
      <c r="B3222" t="s">
        <v>36447</v>
      </c>
      <c r="C3222">
        <v>2016</v>
      </c>
      <c r="D3222" t="s">
        <v>9560</v>
      </c>
      <c r="E3222" t="s">
        <v>16512</v>
      </c>
      <c r="F3222" t="s">
        <v>44042</v>
      </c>
      <c r="H3222">
        <v>118</v>
      </c>
      <c r="I3222" t="s">
        <v>23218</v>
      </c>
      <c r="J3222" t="s">
        <v>26</v>
      </c>
      <c r="K3222" t="s">
        <v>787</v>
      </c>
      <c r="M3222" t="s">
        <v>6961</v>
      </c>
      <c r="N3222" t="s">
        <v>36448</v>
      </c>
      <c r="O3222" t="s">
        <v>36449</v>
      </c>
      <c r="P3222" t="s">
        <v>160</v>
      </c>
      <c r="Q3222" t="s">
        <v>36450</v>
      </c>
      <c r="R3222" t="s">
        <v>36451</v>
      </c>
      <c r="S3222" t="s">
        <v>36452</v>
      </c>
      <c r="T3222">
        <v>6.1</v>
      </c>
      <c r="U3222">
        <v>134242</v>
      </c>
      <c r="V3222" s="12">
        <f>W3222*1.07834771485832</f>
        <v>64700862.891499199</v>
      </c>
      <c r="W3222" s="3">
        <v>60000000</v>
      </c>
      <c r="X3222" s="13">
        <f>Y3222*1.07834771485832</f>
        <v>63295857.773465142</v>
      </c>
      <c r="Y3222" s="3">
        <v>58697076</v>
      </c>
      <c r="Z3222" s="13">
        <f>AA3222*1.07834771485832</f>
        <v>174849850.52784351</v>
      </c>
      <c r="AA3222" s="3">
        <v>162146076</v>
      </c>
      <c r="AB3222">
        <v>390</v>
      </c>
    </row>
    <row r="3223" spans="1:28" hidden="1" x14ac:dyDescent="0.2">
      <c r="A3223" t="s">
        <v>29141</v>
      </c>
      <c r="B3223" t="s">
        <v>29142</v>
      </c>
      <c r="C3223">
        <v>2011</v>
      </c>
      <c r="D3223" t="s">
        <v>17171</v>
      </c>
      <c r="E3223" t="s">
        <v>176</v>
      </c>
      <c r="H3223">
        <v>98</v>
      </c>
      <c r="I3223" t="s">
        <v>1561</v>
      </c>
      <c r="J3223" t="s">
        <v>26</v>
      </c>
      <c r="M3223" t="s">
        <v>20602</v>
      </c>
      <c r="N3223" t="s">
        <v>29143</v>
      </c>
      <c r="O3223" t="s">
        <v>29144</v>
      </c>
      <c r="P3223" t="s">
        <v>29145</v>
      </c>
      <c r="Q3223" t="s">
        <v>29145</v>
      </c>
      <c r="R3223" t="s">
        <v>29146</v>
      </c>
      <c r="S3223" t="s">
        <v>29147</v>
      </c>
      <c r="T3223">
        <v>7.2</v>
      </c>
      <c r="U3223">
        <v>11681</v>
      </c>
      <c r="W3223"/>
      <c r="X3223"/>
      <c r="Y3223"/>
      <c r="Z3223"/>
      <c r="AA3223">
        <v>194099</v>
      </c>
      <c r="AB3223">
        <v>40</v>
      </c>
    </row>
    <row r="3224" spans="1:28" hidden="1" x14ac:dyDescent="0.2">
      <c r="A3224" t="s">
        <v>29148</v>
      </c>
      <c r="B3224" t="s">
        <v>29149</v>
      </c>
      <c r="C3224">
        <v>2012</v>
      </c>
      <c r="D3224" t="s">
        <v>28032</v>
      </c>
      <c r="E3224" t="s">
        <v>176</v>
      </c>
      <c r="F3224" t="s">
        <v>44036</v>
      </c>
      <c r="H3224">
        <v>120</v>
      </c>
      <c r="I3224" t="s">
        <v>2359</v>
      </c>
      <c r="J3224" t="s">
        <v>308</v>
      </c>
      <c r="M3224" t="s">
        <v>27584</v>
      </c>
      <c r="N3224" t="s">
        <v>27585</v>
      </c>
      <c r="O3224" t="s">
        <v>29150</v>
      </c>
      <c r="P3224" t="s">
        <v>27587</v>
      </c>
      <c r="Q3224" t="s">
        <v>29151</v>
      </c>
      <c r="R3224" t="s">
        <v>29152</v>
      </c>
      <c r="S3224" t="s">
        <v>29153</v>
      </c>
      <c r="T3224">
        <v>6.9</v>
      </c>
      <c r="U3224">
        <v>13724</v>
      </c>
      <c r="W3224"/>
      <c r="X3224"/>
      <c r="Y3224"/>
      <c r="Z3224"/>
      <c r="AA3224">
        <v>24016152</v>
      </c>
      <c r="AB3224">
        <v>14</v>
      </c>
    </row>
    <row r="3225" spans="1:28" x14ac:dyDescent="0.2">
      <c r="A3225" t="s">
        <v>33602</v>
      </c>
      <c r="B3225" t="s">
        <v>33603</v>
      </c>
      <c r="C3225">
        <v>2016</v>
      </c>
      <c r="D3225" t="s">
        <v>25534</v>
      </c>
      <c r="E3225" t="s">
        <v>16512</v>
      </c>
      <c r="F3225" t="s">
        <v>44031</v>
      </c>
      <c r="G3225" t="s">
        <v>44039</v>
      </c>
      <c r="H3225">
        <v>132</v>
      </c>
      <c r="I3225" t="s">
        <v>360</v>
      </c>
      <c r="J3225" t="s">
        <v>26</v>
      </c>
      <c r="K3225" t="s">
        <v>6510</v>
      </c>
      <c r="L3225" t="s">
        <v>308</v>
      </c>
      <c r="M3225" t="s">
        <v>413</v>
      </c>
      <c r="N3225" t="s">
        <v>33604</v>
      </c>
      <c r="O3225" t="s">
        <v>33605</v>
      </c>
      <c r="P3225" t="s">
        <v>416</v>
      </c>
      <c r="Q3225" t="s">
        <v>33606</v>
      </c>
      <c r="R3225" t="s">
        <v>33607</v>
      </c>
      <c r="S3225" t="s">
        <v>33608</v>
      </c>
      <c r="T3225">
        <v>6.9</v>
      </c>
      <c r="U3225">
        <v>181236</v>
      </c>
      <c r="V3225" s="12">
        <f>W3225*1.07834771485832</f>
        <v>97051294.337248802</v>
      </c>
      <c r="W3225" s="3">
        <v>90000000</v>
      </c>
      <c r="X3225" s="13">
        <f>Y3225*1.07834771485832</f>
        <v>100752890.01239578</v>
      </c>
      <c r="Y3225" s="3">
        <v>93432655</v>
      </c>
      <c r="Z3225" s="13">
        <f>AA3225*1.07834771485832</f>
        <v>175081220.8135435</v>
      </c>
      <c r="AA3225" s="3">
        <v>162360636</v>
      </c>
      <c r="AB3225">
        <v>497</v>
      </c>
    </row>
    <row r="3226" spans="1:28" x14ac:dyDescent="0.2">
      <c r="A3226" t="s">
        <v>12794</v>
      </c>
      <c r="B3226" t="s">
        <v>12795</v>
      </c>
      <c r="C3226">
        <v>2005</v>
      </c>
      <c r="D3226" t="s">
        <v>10526</v>
      </c>
      <c r="E3226" t="s">
        <v>16512</v>
      </c>
      <c r="F3226" t="s">
        <v>44032</v>
      </c>
      <c r="G3226" t="s">
        <v>44033</v>
      </c>
      <c r="H3226">
        <v>132</v>
      </c>
      <c r="I3226" t="s">
        <v>717</v>
      </c>
      <c r="J3226" t="s">
        <v>26</v>
      </c>
      <c r="M3226" t="s">
        <v>12796</v>
      </c>
      <c r="N3226" t="s">
        <v>2605</v>
      </c>
      <c r="O3226" t="s">
        <v>12797</v>
      </c>
      <c r="P3226" t="s">
        <v>1614</v>
      </c>
      <c r="Q3226" t="s">
        <v>12798</v>
      </c>
      <c r="R3226" t="s">
        <v>12799</v>
      </c>
      <c r="S3226" t="s">
        <v>12800</v>
      </c>
      <c r="T3226">
        <v>8.1999999999999993</v>
      </c>
      <c r="U3226">
        <v>1009729</v>
      </c>
      <c r="V3226" s="12">
        <f>W3226*1.32519713261649</f>
        <v>71560645.161290452</v>
      </c>
      <c r="W3226" s="3">
        <v>54000000</v>
      </c>
      <c r="X3226" s="13">
        <f>Y3226*1.32519713261649</f>
        <v>93441021.399820969</v>
      </c>
      <c r="Y3226" s="3">
        <v>70511035</v>
      </c>
      <c r="Z3226" s="13">
        <f>AA3226*1.32519713261649</f>
        <v>175603243.62204334</v>
      </c>
      <c r="AA3226" s="3">
        <v>132511035</v>
      </c>
      <c r="AB3226">
        <v>2220</v>
      </c>
    </row>
    <row r="3227" spans="1:28" x14ac:dyDescent="0.2">
      <c r="A3227" t="s">
        <v>19774</v>
      </c>
      <c r="B3227" t="s">
        <v>19775</v>
      </c>
      <c r="C3227">
        <v>2019</v>
      </c>
      <c r="D3227" s="1">
        <v>43748</v>
      </c>
      <c r="E3227" t="s">
        <v>16512</v>
      </c>
      <c r="F3227" t="s">
        <v>44032</v>
      </c>
      <c r="G3227" t="s">
        <v>44033</v>
      </c>
      <c r="H3227">
        <v>117</v>
      </c>
      <c r="I3227" t="s">
        <v>19776</v>
      </c>
      <c r="J3227" t="s">
        <v>26</v>
      </c>
      <c r="K3227" t="s">
        <v>27</v>
      </c>
      <c r="M3227" t="s">
        <v>1466</v>
      </c>
      <c r="N3227" t="s">
        <v>19777</v>
      </c>
      <c r="O3227" t="s">
        <v>19778</v>
      </c>
      <c r="P3227" t="s">
        <v>510</v>
      </c>
      <c r="Q3227" t="s">
        <v>19779</v>
      </c>
      <c r="R3227" t="s">
        <v>19780</v>
      </c>
      <c r="S3227" t="s">
        <v>19781</v>
      </c>
      <c r="T3227">
        <v>5.7</v>
      </c>
      <c r="U3227">
        <v>75445</v>
      </c>
      <c r="V3227" s="12">
        <f>W3227*1.01233684194057</f>
        <v>139702484.18779868</v>
      </c>
      <c r="W3227" s="3">
        <v>138000000</v>
      </c>
      <c r="X3227" s="13">
        <f>Y3227*1.01233684194057</f>
        <v>49145683.828215212</v>
      </c>
      <c r="Y3227" s="3">
        <v>48546770</v>
      </c>
      <c r="Z3227" s="13">
        <f>AA3227*1.01233684194057</f>
        <v>175609582.0003992</v>
      </c>
      <c r="AA3227" s="3">
        <v>173469516</v>
      </c>
      <c r="AB3227">
        <v>988</v>
      </c>
    </row>
    <row r="3228" spans="1:28" x14ac:dyDescent="0.2">
      <c r="A3228" t="s">
        <v>7345</v>
      </c>
      <c r="B3228" t="s">
        <v>7346</v>
      </c>
      <c r="C3228">
        <v>2003</v>
      </c>
      <c r="D3228" t="s">
        <v>2020</v>
      </c>
      <c r="E3228" t="s">
        <v>1045</v>
      </c>
      <c r="H3228">
        <v>95</v>
      </c>
      <c r="I3228" t="s">
        <v>25</v>
      </c>
      <c r="J3228" t="s">
        <v>26</v>
      </c>
      <c r="M3228" t="s">
        <v>4033</v>
      </c>
      <c r="N3228" t="s">
        <v>7347</v>
      </c>
      <c r="O3228" t="s">
        <v>7348</v>
      </c>
      <c r="P3228" t="s">
        <v>3439</v>
      </c>
      <c r="Q3228" t="s">
        <v>7349</v>
      </c>
      <c r="R3228" t="s">
        <v>7350</v>
      </c>
      <c r="S3228" t="s">
        <v>7351</v>
      </c>
      <c r="T3228">
        <v>4.8</v>
      </c>
      <c r="U3228">
        <v>60267</v>
      </c>
      <c r="V3228" s="12">
        <f>W3228*1.40658152173913</f>
        <v>63296168.478260852</v>
      </c>
      <c r="W3228" s="3">
        <v>45000000</v>
      </c>
      <c r="X3228" s="13">
        <f>Y3228*1.40658152173913</f>
        <v>126854422.47830431</v>
      </c>
      <c r="Y3228" s="3">
        <v>90186328</v>
      </c>
      <c r="Z3228" s="13">
        <f>AA3228*1.40658152173913</f>
        <v>175702908.548163</v>
      </c>
      <c r="AA3228" s="3">
        <v>124914842</v>
      </c>
      <c r="AB3228">
        <v>305</v>
      </c>
    </row>
    <row r="3229" spans="1:28" x14ac:dyDescent="0.2">
      <c r="A3229" t="s">
        <v>14781</v>
      </c>
      <c r="B3229" t="s">
        <v>14782</v>
      </c>
      <c r="C3229">
        <v>2011</v>
      </c>
      <c r="D3229" t="s">
        <v>6329</v>
      </c>
      <c r="E3229" t="s">
        <v>16512</v>
      </c>
      <c r="F3229" t="s">
        <v>44038</v>
      </c>
      <c r="G3229" t="s">
        <v>44044</v>
      </c>
      <c r="H3229">
        <v>104</v>
      </c>
      <c r="I3229" t="s">
        <v>25</v>
      </c>
      <c r="J3229" t="s">
        <v>26</v>
      </c>
      <c r="K3229" t="s">
        <v>308</v>
      </c>
      <c r="L3229" t="s">
        <v>838</v>
      </c>
      <c r="M3229" t="s">
        <v>2285</v>
      </c>
      <c r="N3229" t="s">
        <v>10077</v>
      </c>
      <c r="O3229" t="s">
        <v>14783</v>
      </c>
      <c r="P3229" t="s">
        <v>979</v>
      </c>
      <c r="Q3229" t="s">
        <v>14784</v>
      </c>
      <c r="R3229" t="s">
        <v>14785</v>
      </c>
      <c r="S3229" t="s">
        <v>14786</v>
      </c>
      <c r="T3229">
        <v>6.2</v>
      </c>
      <c r="U3229">
        <v>131289</v>
      </c>
      <c r="V3229" s="12">
        <f>W3229*1.1505830469594</f>
        <v>86293728.521954998</v>
      </c>
      <c r="W3229" s="3">
        <v>75000000</v>
      </c>
      <c r="X3229" s="13">
        <f>Y3229*1.1505830469594</f>
        <v>89799060.315330103</v>
      </c>
      <c r="Y3229" s="3">
        <v>78046570</v>
      </c>
      <c r="Z3229" s="13">
        <f>AA3229*1.1505830469594</f>
        <v>175959382.18473929</v>
      </c>
      <c r="AA3229" s="3">
        <v>152930623</v>
      </c>
      <c r="AB3229">
        <v>217</v>
      </c>
    </row>
    <row r="3230" spans="1:28" x14ac:dyDescent="0.2">
      <c r="A3230" t="s">
        <v>865</v>
      </c>
      <c r="B3230" t="s">
        <v>866</v>
      </c>
      <c r="C3230">
        <v>2002</v>
      </c>
      <c r="D3230" t="s">
        <v>339</v>
      </c>
      <c r="E3230" t="s">
        <v>44037</v>
      </c>
      <c r="F3230" t="s">
        <v>44031</v>
      </c>
      <c r="G3230" t="s">
        <v>44032</v>
      </c>
      <c r="H3230">
        <v>83</v>
      </c>
      <c r="I3230" t="s">
        <v>25</v>
      </c>
      <c r="J3230" t="s">
        <v>26</v>
      </c>
      <c r="M3230" t="s">
        <v>868</v>
      </c>
      <c r="N3230" t="s">
        <v>869</v>
      </c>
      <c r="O3230" t="s">
        <v>870</v>
      </c>
      <c r="P3230" t="s">
        <v>520</v>
      </c>
      <c r="Q3230" t="s">
        <v>871</v>
      </c>
      <c r="R3230" t="s">
        <v>872</v>
      </c>
      <c r="S3230" t="s">
        <v>873</v>
      </c>
      <c r="T3230">
        <v>7.1</v>
      </c>
      <c r="U3230">
        <v>63449</v>
      </c>
      <c r="V3230" s="12">
        <f>W3230*1.43863813229572</f>
        <v>115091050.58365761</v>
      </c>
      <c r="W3230" s="3">
        <v>80000000</v>
      </c>
      <c r="X3230" s="13">
        <f>Y3230*1.43863813229572</f>
        <v>105423570.65529184</v>
      </c>
      <c r="Y3230" s="3">
        <v>73280117</v>
      </c>
      <c r="Z3230" s="13">
        <f>AA3230*1.43863813229572</f>
        <v>176324580.83451363</v>
      </c>
      <c r="AA3230" s="3">
        <v>122563539</v>
      </c>
      <c r="AB3230">
        <v>253</v>
      </c>
    </row>
    <row r="3231" spans="1:28" x14ac:dyDescent="0.2">
      <c r="A3231" t="s">
        <v>26818</v>
      </c>
      <c r="B3231" t="s">
        <v>26819</v>
      </c>
      <c r="C3231">
        <v>2012</v>
      </c>
      <c r="D3231" t="s">
        <v>20304</v>
      </c>
      <c r="E3231" t="s">
        <v>16512</v>
      </c>
      <c r="F3231" t="s">
        <v>44038</v>
      </c>
      <c r="G3231" t="s">
        <v>44036</v>
      </c>
      <c r="H3231">
        <v>103</v>
      </c>
      <c r="I3231" t="s">
        <v>25</v>
      </c>
      <c r="J3231" t="s">
        <v>26</v>
      </c>
      <c r="K3231" t="s">
        <v>307</v>
      </c>
      <c r="L3231" t="s">
        <v>934</v>
      </c>
      <c r="M3231" t="s">
        <v>619</v>
      </c>
      <c r="N3231" t="s">
        <v>26820</v>
      </c>
      <c r="O3231" t="s">
        <v>26821</v>
      </c>
      <c r="P3231" t="s">
        <v>3439</v>
      </c>
      <c r="Q3231" t="s">
        <v>26822</v>
      </c>
      <c r="R3231" t="s">
        <v>26823</v>
      </c>
      <c r="S3231" t="s">
        <v>26824</v>
      </c>
      <c r="T3231">
        <v>6.3</v>
      </c>
      <c r="U3231">
        <v>173788</v>
      </c>
      <c r="V3231" s="12">
        <f>W3231*1.12725506764114</f>
        <v>73271579.396674097</v>
      </c>
      <c r="W3231" s="3">
        <v>65000000</v>
      </c>
      <c r="X3231" s="13">
        <f>Y3231*1.12725506764114</f>
        <v>61729379.162787326</v>
      </c>
      <c r="Y3231" s="3">
        <v>54760791</v>
      </c>
      <c r="Z3231" s="13">
        <f>AA3231*1.12725506764114</f>
        <v>176405587.29439351</v>
      </c>
      <c r="AA3231" s="3">
        <v>156491279</v>
      </c>
      <c r="AB3231">
        <v>267</v>
      </c>
    </row>
    <row r="3232" spans="1:28" x14ac:dyDescent="0.2">
      <c r="A3232" t="s">
        <v>29264</v>
      </c>
      <c r="B3232" t="s">
        <v>29265</v>
      </c>
      <c r="C3232">
        <v>2014</v>
      </c>
      <c r="D3232" t="s">
        <v>29266</v>
      </c>
      <c r="E3232" t="s">
        <v>44035</v>
      </c>
      <c r="F3232" t="s">
        <v>44032</v>
      </c>
      <c r="G3232" t="s">
        <v>44050</v>
      </c>
      <c r="H3232">
        <v>137</v>
      </c>
      <c r="I3232" t="s">
        <v>25</v>
      </c>
      <c r="J3232" t="s">
        <v>26</v>
      </c>
      <c r="K3232" t="s">
        <v>934</v>
      </c>
      <c r="L3232" t="s">
        <v>64</v>
      </c>
      <c r="M3232" t="s">
        <v>488</v>
      </c>
      <c r="N3232" t="s">
        <v>383</v>
      </c>
      <c r="O3232" t="s">
        <v>29267</v>
      </c>
      <c r="P3232" t="s">
        <v>29268</v>
      </c>
      <c r="Q3232" t="s">
        <v>29269</v>
      </c>
      <c r="R3232" t="s">
        <v>29270</v>
      </c>
      <c r="S3232" t="s">
        <v>29271</v>
      </c>
      <c r="T3232">
        <v>7.2</v>
      </c>
      <c r="U3232">
        <v>142962</v>
      </c>
      <c r="V3232" s="12">
        <f>W3232*1.09324733035956</f>
        <v>71061076.473371401</v>
      </c>
      <c r="W3232" s="3">
        <v>65000000</v>
      </c>
      <c r="X3232" s="13">
        <f>Y3232*1.09324733035956</f>
        <v>126420819.99714911</v>
      </c>
      <c r="Y3232" s="3">
        <v>115637895</v>
      </c>
      <c r="Z3232" s="13">
        <f>AA3232*1.09324733035956</f>
        <v>176514945.40698132</v>
      </c>
      <c r="AA3232" s="3">
        <v>161459297</v>
      </c>
      <c r="AB3232">
        <v>433</v>
      </c>
    </row>
    <row r="3233" spans="1:28" x14ac:dyDescent="0.2">
      <c r="A3233" t="s">
        <v>31554</v>
      </c>
      <c r="B3233" t="s">
        <v>31555</v>
      </c>
      <c r="C3233">
        <v>2014</v>
      </c>
      <c r="D3233" t="s">
        <v>22228</v>
      </c>
      <c r="E3233" t="s">
        <v>16512</v>
      </c>
      <c r="F3233" t="s">
        <v>44031</v>
      </c>
      <c r="G3233" t="s">
        <v>44032</v>
      </c>
      <c r="H3233">
        <v>89</v>
      </c>
      <c r="I3233" t="s">
        <v>25</v>
      </c>
      <c r="J3233" t="s">
        <v>26</v>
      </c>
      <c r="M3233" t="s">
        <v>27234</v>
      </c>
      <c r="N3233" t="s">
        <v>31556</v>
      </c>
      <c r="O3233" t="s">
        <v>31557</v>
      </c>
      <c r="P3233" t="s">
        <v>31558</v>
      </c>
      <c r="Q3233" t="s">
        <v>31559</v>
      </c>
      <c r="R3233" t="s">
        <v>31560</v>
      </c>
      <c r="S3233" t="s">
        <v>31561</v>
      </c>
      <c r="T3233">
        <v>5.8</v>
      </c>
      <c r="U3233">
        <v>63863</v>
      </c>
      <c r="V3233" s="12">
        <f>W3233*1.09324733035956</f>
        <v>54662366.517977998</v>
      </c>
      <c r="W3233" s="3">
        <v>50000000</v>
      </c>
      <c r="X3233" s="13">
        <f>Y3233*1.09324733035956</f>
        <v>52040971.509757869</v>
      </c>
      <c r="Y3233" s="3">
        <v>47602194</v>
      </c>
      <c r="Z3233" s="13">
        <f>AA3233*1.09324733035956</f>
        <v>176561842.43771175</v>
      </c>
      <c r="AA3233" s="3">
        <v>161502194</v>
      </c>
      <c r="AB3233">
        <v>251</v>
      </c>
    </row>
    <row r="3234" spans="1:28" hidden="1" x14ac:dyDescent="0.2">
      <c r="A3234" t="s">
        <v>29220</v>
      </c>
      <c r="B3234" t="s">
        <v>29221</v>
      </c>
      <c r="C3234">
        <v>2011</v>
      </c>
      <c r="D3234" s="1">
        <v>40725</v>
      </c>
      <c r="E3234" t="s">
        <v>1045</v>
      </c>
      <c r="H3234">
        <v>106</v>
      </c>
      <c r="I3234" t="s">
        <v>4358</v>
      </c>
      <c r="J3234" t="s">
        <v>1076</v>
      </c>
      <c r="M3234" t="s">
        <v>26784</v>
      </c>
      <c r="N3234" t="s">
        <v>26785</v>
      </c>
      <c r="O3234" t="s">
        <v>29222</v>
      </c>
      <c r="P3234" t="s">
        <v>26787</v>
      </c>
      <c r="Q3234" t="s">
        <v>26788</v>
      </c>
      <c r="R3234" t="s">
        <v>29223</v>
      </c>
      <c r="S3234" t="s">
        <v>29224</v>
      </c>
      <c r="T3234">
        <v>6.6</v>
      </c>
      <c r="U3234">
        <v>13515</v>
      </c>
      <c r="W3234"/>
      <c r="X3234"/>
      <c r="Y3234"/>
      <c r="Z3234"/>
      <c r="AA3234">
        <v>24792348</v>
      </c>
    </row>
    <row r="3235" spans="1:28" hidden="1" x14ac:dyDescent="0.2">
      <c r="A3235" t="s">
        <v>26503</v>
      </c>
      <c r="B3235" t="s">
        <v>26504</v>
      </c>
      <c r="C3235">
        <v>2010</v>
      </c>
      <c r="D3235" t="s">
        <v>11339</v>
      </c>
      <c r="E3235" t="s">
        <v>44037</v>
      </c>
      <c r="F3235" t="s">
        <v>44031</v>
      </c>
      <c r="G3235" t="s">
        <v>44040</v>
      </c>
      <c r="H3235">
        <v>94</v>
      </c>
      <c r="I3235" t="s">
        <v>2213</v>
      </c>
      <c r="J3235" t="s">
        <v>934</v>
      </c>
      <c r="M3235" t="s">
        <v>26505</v>
      </c>
      <c r="N3235" t="s">
        <v>26506</v>
      </c>
      <c r="O3235" t="s">
        <v>26507</v>
      </c>
      <c r="P3235" t="s">
        <v>26508</v>
      </c>
      <c r="Q3235" t="s">
        <v>26509</v>
      </c>
      <c r="R3235" t="s">
        <v>26510</v>
      </c>
      <c r="S3235" t="s">
        <v>26511</v>
      </c>
      <c r="T3235">
        <v>7.6</v>
      </c>
      <c r="U3235">
        <v>77612</v>
      </c>
      <c r="V3235" s="12">
        <f>W3235*1.18690152988223</f>
        <v>27298735.187291291</v>
      </c>
      <c r="W3235" s="3">
        <v>23000000</v>
      </c>
      <c r="X3235" s="13">
        <f>Y3235*1.18690152988223</f>
        <v>23247878.246652197</v>
      </c>
      <c r="Y3235" s="3">
        <v>19587032</v>
      </c>
      <c r="Z3235" s="13">
        <f>AA3235*1.18690152988223</f>
        <v>177067386.05951193</v>
      </c>
      <c r="AA3235" s="3">
        <v>149184563</v>
      </c>
      <c r="AB3235">
        <v>146</v>
      </c>
    </row>
    <row r="3236" spans="1:28" hidden="1" x14ac:dyDescent="0.2">
      <c r="A3236" t="s">
        <v>29231</v>
      </c>
      <c r="B3236" t="s">
        <v>29232</v>
      </c>
      <c r="C3236">
        <v>2011</v>
      </c>
      <c r="D3236" t="s">
        <v>17171</v>
      </c>
      <c r="E3236" t="s">
        <v>44035</v>
      </c>
      <c r="F3236" t="s">
        <v>44032</v>
      </c>
      <c r="G3236" t="s">
        <v>44049</v>
      </c>
      <c r="H3236">
        <v>132</v>
      </c>
      <c r="I3236" t="s">
        <v>29233</v>
      </c>
      <c r="J3236" t="s">
        <v>26</v>
      </c>
      <c r="K3236" t="s">
        <v>14321</v>
      </c>
      <c r="M3236" t="s">
        <v>1255</v>
      </c>
      <c r="N3236" t="s">
        <v>29234</v>
      </c>
      <c r="O3236" t="s">
        <v>29235</v>
      </c>
      <c r="P3236" t="s">
        <v>29236</v>
      </c>
      <c r="Q3236" t="s">
        <v>29237</v>
      </c>
      <c r="R3236" t="s">
        <v>29238</v>
      </c>
      <c r="S3236" t="s">
        <v>29239</v>
      </c>
      <c r="T3236">
        <v>7.1</v>
      </c>
      <c r="U3236">
        <v>10055</v>
      </c>
      <c r="W3236"/>
      <c r="X3236"/>
      <c r="Y3236">
        <v>355391</v>
      </c>
      <c r="Z3236"/>
      <c r="AA3236">
        <v>7832142</v>
      </c>
      <c r="AB3236">
        <v>39</v>
      </c>
    </row>
    <row r="3237" spans="1:28" hidden="1" x14ac:dyDescent="0.2">
      <c r="A3237" t="s">
        <v>29240</v>
      </c>
      <c r="B3237" t="s">
        <v>29241</v>
      </c>
      <c r="C3237">
        <v>2011</v>
      </c>
      <c r="D3237" s="1">
        <v>40635</v>
      </c>
      <c r="E3237" t="s">
        <v>176</v>
      </c>
      <c r="F3237" t="s">
        <v>44036</v>
      </c>
      <c r="H3237">
        <v>118</v>
      </c>
      <c r="I3237" t="s">
        <v>4358</v>
      </c>
      <c r="J3237" t="s">
        <v>1076</v>
      </c>
      <c r="K3237" t="s">
        <v>27</v>
      </c>
      <c r="M3237" t="s">
        <v>10025</v>
      </c>
      <c r="N3237" t="s">
        <v>29242</v>
      </c>
      <c r="O3237" t="s">
        <v>29243</v>
      </c>
      <c r="P3237" t="s">
        <v>29244</v>
      </c>
      <c r="Q3237" t="s">
        <v>29245</v>
      </c>
      <c r="R3237" t="s">
        <v>29246</v>
      </c>
      <c r="S3237" t="s">
        <v>29247</v>
      </c>
      <c r="T3237">
        <v>7.3</v>
      </c>
      <c r="U3237">
        <v>16923</v>
      </c>
      <c r="W3237"/>
      <c r="X3237"/>
      <c r="Y3237"/>
      <c r="Z3237"/>
      <c r="AA3237">
        <v>13585314</v>
      </c>
      <c r="AB3237">
        <v>14</v>
      </c>
    </row>
    <row r="3238" spans="1:28" hidden="1" x14ac:dyDescent="0.2">
      <c r="A3238" t="s">
        <v>29248</v>
      </c>
      <c r="B3238" t="s">
        <v>29249</v>
      </c>
      <c r="C3238">
        <v>2011</v>
      </c>
      <c r="D3238" s="1">
        <v>40849</v>
      </c>
      <c r="E3238" t="s">
        <v>176</v>
      </c>
      <c r="F3238" t="s">
        <v>44036</v>
      </c>
      <c r="H3238">
        <v>94</v>
      </c>
      <c r="I3238" t="s">
        <v>4358</v>
      </c>
      <c r="J3238" t="s">
        <v>1076</v>
      </c>
      <c r="M3238" t="s">
        <v>29250</v>
      </c>
      <c r="N3238" t="s">
        <v>29251</v>
      </c>
      <c r="O3238" t="s">
        <v>29252</v>
      </c>
      <c r="P3238" t="s">
        <v>29253</v>
      </c>
      <c r="Q3238" t="s">
        <v>29254</v>
      </c>
      <c r="R3238" t="s">
        <v>29255</v>
      </c>
      <c r="S3238" t="s">
        <v>29256</v>
      </c>
      <c r="T3238">
        <v>6.5</v>
      </c>
      <c r="U3238">
        <v>11742</v>
      </c>
      <c r="W3238"/>
      <c r="X3238"/>
      <c r="Y3238"/>
      <c r="Z3238"/>
      <c r="AA3238">
        <v>1066192</v>
      </c>
      <c r="AB3238">
        <v>16</v>
      </c>
    </row>
    <row r="3239" spans="1:28" hidden="1" x14ac:dyDescent="0.2">
      <c r="A3239" t="s">
        <v>29257</v>
      </c>
      <c r="B3239" t="s">
        <v>29258</v>
      </c>
      <c r="C3239">
        <v>2011</v>
      </c>
      <c r="D3239" t="s">
        <v>19180</v>
      </c>
      <c r="E3239" t="s">
        <v>1045</v>
      </c>
      <c r="F3239" t="s">
        <v>44032</v>
      </c>
      <c r="G3239" t="s">
        <v>44036</v>
      </c>
      <c r="H3239">
        <v>105</v>
      </c>
      <c r="I3239" t="s">
        <v>4358</v>
      </c>
      <c r="J3239" t="s">
        <v>1076</v>
      </c>
      <c r="M3239" t="s">
        <v>23343</v>
      </c>
      <c r="N3239" t="s">
        <v>29259</v>
      </c>
      <c r="O3239" t="s">
        <v>29260</v>
      </c>
      <c r="P3239" t="s">
        <v>18417</v>
      </c>
      <c r="Q3239" t="s">
        <v>29261</v>
      </c>
      <c r="R3239" t="s">
        <v>29262</v>
      </c>
      <c r="S3239" t="s">
        <v>29263</v>
      </c>
      <c r="T3239">
        <v>7.6</v>
      </c>
      <c r="U3239">
        <v>20898</v>
      </c>
      <c r="W3239"/>
      <c r="X3239"/>
      <c r="Y3239"/>
      <c r="Z3239"/>
      <c r="AA3239">
        <v>2692857</v>
      </c>
      <c r="AB3239">
        <v>11</v>
      </c>
    </row>
    <row r="3240" spans="1:28" x14ac:dyDescent="0.2">
      <c r="A3240" t="s">
        <v>26990</v>
      </c>
      <c r="B3240" t="s">
        <v>26991</v>
      </c>
      <c r="C3240">
        <v>2011</v>
      </c>
      <c r="D3240" s="1">
        <v>40586</v>
      </c>
      <c r="E3240" t="s">
        <v>1045</v>
      </c>
      <c r="F3240" t="s">
        <v>44034</v>
      </c>
      <c r="G3240" t="s">
        <v>44036</v>
      </c>
      <c r="H3240">
        <v>96</v>
      </c>
      <c r="I3240" t="s">
        <v>26992</v>
      </c>
      <c r="J3240" t="s">
        <v>26</v>
      </c>
      <c r="K3240" t="s">
        <v>27</v>
      </c>
      <c r="L3240" t="s">
        <v>308</v>
      </c>
      <c r="M3240" t="s">
        <v>1596</v>
      </c>
      <c r="N3240" t="s">
        <v>1596</v>
      </c>
      <c r="O3240" t="s">
        <v>26993</v>
      </c>
      <c r="P3240" t="s">
        <v>591</v>
      </c>
      <c r="Q3240" t="s">
        <v>26994</v>
      </c>
      <c r="R3240" t="s">
        <v>26995</v>
      </c>
      <c r="S3240" t="s">
        <v>26996</v>
      </c>
      <c r="T3240">
        <v>7.7</v>
      </c>
      <c r="U3240">
        <v>380128</v>
      </c>
      <c r="V3240" s="12">
        <f>W3240*1.1505830469594</f>
        <v>19559911.798309799</v>
      </c>
      <c r="W3240" s="3">
        <v>17000000</v>
      </c>
      <c r="X3240" s="13">
        <f>Y3240*1.1505830469594</f>
        <v>65372728.755329348</v>
      </c>
      <c r="Y3240" s="3">
        <v>56817045</v>
      </c>
      <c r="Z3240" s="13">
        <f>AA3240*1.1505830469594</f>
        <v>177143294.17081997</v>
      </c>
      <c r="AA3240" s="3">
        <v>153959590</v>
      </c>
      <c r="AB3240">
        <v>626</v>
      </c>
    </row>
    <row r="3241" spans="1:28" x14ac:dyDescent="0.2">
      <c r="A3241" t="s">
        <v>6690</v>
      </c>
      <c r="B3241" t="s">
        <v>6691</v>
      </c>
      <c r="C3241">
        <v>2004</v>
      </c>
      <c r="D3241" s="1">
        <v>38118</v>
      </c>
      <c r="E3241" t="s">
        <v>16512</v>
      </c>
      <c r="F3241" t="s">
        <v>44046</v>
      </c>
      <c r="G3241" t="s">
        <v>44033</v>
      </c>
      <c r="H3241">
        <v>94</v>
      </c>
      <c r="I3241" t="s">
        <v>6692</v>
      </c>
      <c r="J3241" t="s">
        <v>26</v>
      </c>
      <c r="M3241" t="s">
        <v>6693</v>
      </c>
      <c r="N3241" t="s">
        <v>167</v>
      </c>
      <c r="O3241" t="s">
        <v>6694</v>
      </c>
      <c r="P3241" t="s">
        <v>6695</v>
      </c>
      <c r="Q3241" t="s">
        <v>6696</v>
      </c>
      <c r="R3241" t="s">
        <v>6697</v>
      </c>
      <c r="S3241" t="s">
        <v>6698</v>
      </c>
      <c r="T3241">
        <v>6.2</v>
      </c>
      <c r="U3241">
        <v>183375</v>
      </c>
      <c r="V3241" s="12">
        <f>W3241*1.37009528851244</f>
        <v>61654287.983059801</v>
      </c>
      <c r="W3241" s="3">
        <v>45000000</v>
      </c>
      <c r="X3241" s="13">
        <f>Y3241*1.37009528851244</f>
        <v>70150869.520291135</v>
      </c>
      <c r="Y3241" s="3">
        <v>51201453</v>
      </c>
      <c r="Z3241" s="13">
        <f>AA3241*1.37009528851244</f>
        <v>177211918.4100529</v>
      </c>
      <c r="AA3241" s="3">
        <v>129342769</v>
      </c>
      <c r="AB3241">
        <v>698</v>
      </c>
    </row>
    <row r="3242" spans="1:28" hidden="1" x14ac:dyDescent="0.2">
      <c r="A3242" t="s">
        <v>29281</v>
      </c>
      <c r="B3242" t="s">
        <v>29282</v>
      </c>
      <c r="C3242">
        <v>2012</v>
      </c>
      <c r="D3242" t="s">
        <v>29283</v>
      </c>
      <c r="E3242" t="s">
        <v>44041</v>
      </c>
      <c r="F3242" t="s">
        <v>44032</v>
      </c>
      <c r="G3242" t="s">
        <v>44045</v>
      </c>
      <c r="H3242">
        <v>89</v>
      </c>
      <c r="I3242" t="s">
        <v>25</v>
      </c>
      <c r="J3242" t="s">
        <v>26</v>
      </c>
      <c r="M3242" t="s">
        <v>22655</v>
      </c>
      <c r="N3242" t="s">
        <v>29284</v>
      </c>
      <c r="O3242" t="s">
        <v>29285</v>
      </c>
      <c r="P3242" t="s">
        <v>530</v>
      </c>
      <c r="Q3242" t="s">
        <v>29286</v>
      </c>
      <c r="R3242" t="s">
        <v>29287</v>
      </c>
      <c r="S3242" t="s">
        <v>29288</v>
      </c>
      <c r="T3242">
        <v>5.3</v>
      </c>
      <c r="U3242">
        <v>11599</v>
      </c>
      <c r="W3242"/>
      <c r="X3242"/>
      <c r="Y3242">
        <v>525</v>
      </c>
      <c r="Z3242"/>
      <c r="AA3242">
        <v>525</v>
      </c>
      <c r="AB3242">
        <v>72</v>
      </c>
    </row>
    <row r="3243" spans="1:28" x14ac:dyDescent="0.2">
      <c r="A3243" t="s">
        <v>33315</v>
      </c>
      <c r="B3243" t="s">
        <v>33316</v>
      </c>
      <c r="C3243">
        <v>2016</v>
      </c>
      <c r="D3243" s="1">
        <v>42555</v>
      </c>
      <c r="E3243" t="s">
        <v>16512</v>
      </c>
      <c r="F3243" t="s">
        <v>44031</v>
      </c>
      <c r="G3243" t="s">
        <v>44032</v>
      </c>
      <c r="H3243">
        <v>114</v>
      </c>
      <c r="I3243" t="s">
        <v>5301</v>
      </c>
      <c r="J3243" t="s">
        <v>26</v>
      </c>
      <c r="M3243" t="s">
        <v>33317</v>
      </c>
      <c r="N3243" t="s">
        <v>33318</v>
      </c>
      <c r="O3243" t="s">
        <v>33319</v>
      </c>
      <c r="P3243" t="s">
        <v>16834</v>
      </c>
      <c r="Q3243" t="s">
        <v>33320</v>
      </c>
      <c r="R3243" t="s">
        <v>33321</v>
      </c>
      <c r="S3243" t="s">
        <v>33322</v>
      </c>
      <c r="T3243">
        <v>6.1</v>
      </c>
      <c r="U3243">
        <v>95701</v>
      </c>
      <c r="V3243" s="12">
        <f>W3243*1.07834771485832</f>
        <v>124009987.20870681</v>
      </c>
      <c r="W3243" s="3">
        <v>115000000</v>
      </c>
      <c r="X3243" s="13">
        <f>Y3243*1.07834771485832</f>
        <v>52181450.808059931</v>
      </c>
      <c r="Y3243" s="3">
        <v>48390190</v>
      </c>
      <c r="Z3243" s="13">
        <f>AA3243*1.07834771485832</f>
        <v>177915875.60828698</v>
      </c>
      <c r="AA3243" s="3">
        <v>164989338</v>
      </c>
      <c r="AB3243">
        <v>214</v>
      </c>
    </row>
    <row r="3244" spans="1:28" x14ac:dyDescent="0.2">
      <c r="A3244" t="s">
        <v>4306</v>
      </c>
      <c r="B3244" t="s">
        <v>4307</v>
      </c>
      <c r="C3244">
        <v>2002</v>
      </c>
      <c r="D3244" t="s">
        <v>4308</v>
      </c>
      <c r="E3244" t="s">
        <v>16512</v>
      </c>
      <c r="F3244" t="s">
        <v>44031</v>
      </c>
      <c r="G3244" t="s">
        <v>44033</v>
      </c>
      <c r="H3244">
        <v>96</v>
      </c>
      <c r="I3244" t="s">
        <v>4309</v>
      </c>
      <c r="J3244" t="s">
        <v>26</v>
      </c>
      <c r="M3244" t="s">
        <v>4310</v>
      </c>
      <c r="N3244" t="s">
        <v>4311</v>
      </c>
      <c r="O3244" t="s">
        <v>4312</v>
      </c>
      <c r="P3244" t="s">
        <v>1942</v>
      </c>
      <c r="Q3244" t="s">
        <v>4313</v>
      </c>
      <c r="R3244" t="s">
        <v>4314</v>
      </c>
      <c r="S3244" t="s">
        <v>4315</v>
      </c>
      <c r="T3244">
        <v>6</v>
      </c>
      <c r="U3244">
        <v>117239</v>
      </c>
      <c r="V3244" s="12">
        <f>W3244*1.43863813229572</f>
        <v>115091050.58365761</v>
      </c>
      <c r="W3244" s="3">
        <v>80000000</v>
      </c>
      <c r="X3244" s="13">
        <f>Y3244*1.43863813229572</f>
        <v>81761393.021867707</v>
      </c>
      <c r="Y3244" s="3">
        <v>56832494</v>
      </c>
      <c r="Z3244" s="13">
        <f>AA3244*1.43863813229572</f>
        <v>178001510.67112842</v>
      </c>
      <c r="AA3244" s="3">
        <v>123729176</v>
      </c>
      <c r="AB3244">
        <v>661</v>
      </c>
    </row>
    <row r="3245" spans="1:28" x14ac:dyDescent="0.2">
      <c r="A3245" t="s">
        <v>9616</v>
      </c>
      <c r="B3245" t="s">
        <v>9617</v>
      </c>
      <c r="C3245">
        <v>2004</v>
      </c>
      <c r="D3245" t="s">
        <v>4375</v>
      </c>
      <c r="E3245" t="s">
        <v>1045</v>
      </c>
      <c r="H3245">
        <v>97</v>
      </c>
      <c r="I3245" t="s">
        <v>433</v>
      </c>
      <c r="J3245" t="s">
        <v>26</v>
      </c>
      <c r="K3245" t="s">
        <v>307</v>
      </c>
      <c r="L3245" t="s">
        <v>1793</v>
      </c>
      <c r="M3245" t="s">
        <v>1532</v>
      </c>
      <c r="N3245" t="s">
        <v>9618</v>
      </c>
      <c r="O3245" t="s">
        <v>9619</v>
      </c>
      <c r="P3245" t="s">
        <v>8431</v>
      </c>
      <c r="Q3245" t="s">
        <v>9620</v>
      </c>
      <c r="R3245" t="s">
        <v>9621</v>
      </c>
      <c r="S3245" t="s">
        <v>9622</v>
      </c>
      <c r="T3245">
        <v>7</v>
      </c>
      <c r="U3245">
        <v>324817</v>
      </c>
      <c r="V3245" s="12">
        <f>W3245*1.37009528851244</f>
        <v>23291619.904711481</v>
      </c>
      <c r="W3245" s="3">
        <v>17000000</v>
      </c>
      <c r="X3245" s="13">
        <f>Y3245*1.37009528851244</f>
        <v>117907735.69404443</v>
      </c>
      <c r="Y3245" s="3">
        <v>86058055</v>
      </c>
      <c r="Z3245" s="13">
        <f>AA3245*1.37009528851244</f>
        <v>178284979.78020641</v>
      </c>
      <c r="AA3245" s="3">
        <v>130125971</v>
      </c>
      <c r="AB3245">
        <v>652</v>
      </c>
    </row>
    <row r="3246" spans="1:28" hidden="1" x14ac:dyDescent="0.2">
      <c r="A3246" t="s">
        <v>29315</v>
      </c>
      <c r="B3246" t="s">
        <v>29316</v>
      </c>
      <c r="C3246">
        <v>2013</v>
      </c>
      <c r="D3246" t="s">
        <v>29317</v>
      </c>
      <c r="E3246" t="s">
        <v>1045</v>
      </c>
      <c r="F3246" t="s">
        <v>44036</v>
      </c>
      <c r="H3246">
        <v>89</v>
      </c>
      <c r="I3246" t="s">
        <v>25</v>
      </c>
      <c r="J3246" t="s">
        <v>26</v>
      </c>
      <c r="M3246" t="s">
        <v>29318</v>
      </c>
      <c r="N3246" t="s">
        <v>29319</v>
      </c>
      <c r="O3246" t="s">
        <v>29320</v>
      </c>
      <c r="P3246" t="s">
        <v>10079</v>
      </c>
      <c r="Q3246" t="s">
        <v>29321</v>
      </c>
      <c r="R3246" t="s">
        <v>29322</v>
      </c>
      <c r="S3246" t="s">
        <v>29323</v>
      </c>
      <c r="T3246">
        <v>5.6</v>
      </c>
      <c r="U3246">
        <v>11151</v>
      </c>
      <c r="W3246"/>
      <c r="X3246"/>
      <c r="Y3246">
        <v>4187</v>
      </c>
      <c r="Z3246"/>
      <c r="AA3246">
        <v>116559</v>
      </c>
      <c r="AB3246">
        <v>31</v>
      </c>
    </row>
    <row r="3247" spans="1:28" hidden="1" x14ac:dyDescent="0.2">
      <c r="A3247" t="s">
        <v>31261</v>
      </c>
      <c r="B3247" t="s">
        <v>31262</v>
      </c>
      <c r="C3247">
        <v>2019</v>
      </c>
      <c r="D3247" t="s">
        <v>31263</v>
      </c>
      <c r="E3247" t="s">
        <v>16512</v>
      </c>
      <c r="F3247" t="s">
        <v>44051</v>
      </c>
      <c r="G3247" t="s">
        <v>44032</v>
      </c>
      <c r="H3247">
        <v>107</v>
      </c>
      <c r="I3247" t="s">
        <v>50</v>
      </c>
      <c r="J3247" t="s">
        <v>51</v>
      </c>
      <c r="K3247" t="s">
        <v>26</v>
      </c>
      <c r="L3247" t="s">
        <v>209</v>
      </c>
      <c r="M3247" t="s">
        <v>15080</v>
      </c>
      <c r="N3247" t="s">
        <v>31264</v>
      </c>
      <c r="O3247" t="s">
        <v>31265</v>
      </c>
      <c r="P3247" t="s">
        <v>15083</v>
      </c>
      <c r="Q3247" t="s">
        <v>31266</v>
      </c>
      <c r="R3247" t="s">
        <v>31267</v>
      </c>
      <c r="S3247" t="s">
        <v>31268</v>
      </c>
      <c r="T3247">
        <v>7.1</v>
      </c>
      <c r="U3247">
        <v>20858</v>
      </c>
      <c r="V3247" s="12">
        <f>W3247*1.01233684194057</f>
        <v>52641515.780909643</v>
      </c>
      <c r="W3247" s="3">
        <v>52000000</v>
      </c>
      <c r="X3247" s="13">
        <f>Y3247*1.01233684194057</f>
        <v>4004835.9291589954</v>
      </c>
      <c r="Y3247" s="3">
        <v>3956031</v>
      </c>
      <c r="Z3247" s="13">
        <f>AA3247*1.01233684194057</f>
        <v>178521518.30939913</v>
      </c>
      <c r="AA3247" s="3">
        <v>176345966</v>
      </c>
      <c r="AB3247">
        <v>259</v>
      </c>
    </row>
    <row r="3248" spans="1:28" hidden="1" x14ac:dyDescent="0.2">
      <c r="A3248" t="s">
        <v>29331</v>
      </c>
      <c r="B3248" t="s">
        <v>29332</v>
      </c>
      <c r="C3248">
        <v>2015</v>
      </c>
      <c r="D3248" t="s">
        <v>19608</v>
      </c>
      <c r="E3248" t="s">
        <v>1045</v>
      </c>
      <c r="F3248" t="s">
        <v>44046</v>
      </c>
      <c r="G3248" t="s">
        <v>44033</v>
      </c>
      <c r="H3248">
        <v>92</v>
      </c>
      <c r="I3248" t="s">
        <v>25</v>
      </c>
      <c r="J3248" t="s">
        <v>26</v>
      </c>
      <c r="M3248" t="s">
        <v>29333</v>
      </c>
      <c r="N3248" t="s">
        <v>24438</v>
      </c>
      <c r="O3248" t="s">
        <v>29334</v>
      </c>
      <c r="P3248" t="s">
        <v>29335</v>
      </c>
      <c r="Q3248" t="s">
        <v>29336</v>
      </c>
      <c r="R3248" t="s">
        <v>29337</v>
      </c>
      <c r="S3248" t="s">
        <v>29338</v>
      </c>
      <c r="T3248">
        <v>5.9</v>
      </c>
      <c r="U3248">
        <v>10720</v>
      </c>
      <c r="W3248"/>
      <c r="X3248"/>
      <c r="Y3248">
        <v>70958</v>
      </c>
      <c r="Z3248"/>
      <c r="AA3248">
        <v>70958</v>
      </c>
      <c r="AB3248">
        <v>45</v>
      </c>
    </row>
    <row r="3249" spans="1:28" hidden="1" x14ac:dyDescent="0.2">
      <c r="A3249" t="s">
        <v>29339</v>
      </c>
      <c r="B3249" t="s">
        <v>29340</v>
      </c>
      <c r="C3249">
        <v>2012</v>
      </c>
      <c r="D3249" s="1">
        <v>41155</v>
      </c>
      <c r="E3249" t="s">
        <v>44054</v>
      </c>
      <c r="F3249" t="s">
        <v>44042</v>
      </c>
      <c r="H3249">
        <v>122</v>
      </c>
      <c r="I3249" t="s">
        <v>943</v>
      </c>
      <c r="J3249" t="s">
        <v>944</v>
      </c>
      <c r="M3249" t="s">
        <v>29341</v>
      </c>
      <c r="N3249" t="s">
        <v>29342</v>
      </c>
      <c r="O3249" t="s">
        <v>29343</v>
      </c>
      <c r="P3249" t="s">
        <v>29344</v>
      </c>
      <c r="Q3249" t="s">
        <v>29345</v>
      </c>
      <c r="R3249" t="s">
        <v>29346</v>
      </c>
      <c r="S3249" t="s">
        <v>29347</v>
      </c>
      <c r="T3249">
        <v>8.1</v>
      </c>
      <c r="U3249">
        <v>56468</v>
      </c>
      <c r="W3249"/>
      <c r="X3249"/>
      <c r="Y3249"/>
      <c r="Z3249"/>
      <c r="AA3249">
        <v>459234</v>
      </c>
      <c r="AB3249">
        <v>195</v>
      </c>
    </row>
    <row r="3250" spans="1:28" x14ac:dyDescent="0.2">
      <c r="A3250" t="s">
        <v>7106</v>
      </c>
      <c r="B3250" t="s">
        <v>7107</v>
      </c>
      <c r="C3250">
        <v>2004</v>
      </c>
      <c r="D3250" s="1">
        <v>38269</v>
      </c>
      <c r="E3250" t="s">
        <v>16512</v>
      </c>
      <c r="F3250" t="s">
        <v>44044</v>
      </c>
      <c r="G3250" t="s">
        <v>44032</v>
      </c>
      <c r="H3250">
        <v>146</v>
      </c>
      <c r="I3250" t="s">
        <v>7108</v>
      </c>
      <c r="J3250" t="s">
        <v>26</v>
      </c>
      <c r="K3250" t="s">
        <v>308</v>
      </c>
      <c r="M3250" t="s">
        <v>4221</v>
      </c>
      <c r="N3250" t="s">
        <v>7109</v>
      </c>
      <c r="O3250" t="s">
        <v>7110</v>
      </c>
      <c r="P3250" t="s">
        <v>416</v>
      </c>
      <c r="Q3250" t="s">
        <v>7111</v>
      </c>
      <c r="R3250" t="s">
        <v>7112</v>
      </c>
      <c r="S3250" t="s">
        <v>7113</v>
      </c>
      <c r="T3250">
        <v>7.7</v>
      </c>
      <c r="U3250">
        <v>323807</v>
      </c>
      <c r="V3250" s="12">
        <f>W3250*1.37009528851244</f>
        <v>95906670.195870802</v>
      </c>
      <c r="W3250" s="3">
        <v>70000000</v>
      </c>
      <c r="X3250" s="13">
        <f>Y3250*1.37009528851244</f>
        <v>106746554.47704603</v>
      </c>
      <c r="Y3250" s="3">
        <v>77911774</v>
      </c>
      <c r="Z3250" s="13">
        <f>AA3250*1.37009528851244</f>
        <v>179256214.2984224</v>
      </c>
      <c r="AA3250" s="3">
        <v>130834852</v>
      </c>
      <c r="AB3250">
        <v>766</v>
      </c>
    </row>
    <row r="3251" spans="1:28" x14ac:dyDescent="0.2">
      <c r="A3251" t="s">
        <v>22458</v>
      </c>
      <c r="B3251" t="s">
        <v>22459</v>
      </c>
      <c r="C3251">
        <v>2017</v>
      </c>
      <c r="D3251" t="s">
        <v>22460</v>
      </c>
      <c r="E3251" t="s">
        <v>16512</v>
      </c>
      <c r="F3251" t="s">
        <v>44044</v>
      </c>
      <c r="G3251" t="s">
        <v>44032</v>
      </c>
      <c r="H3251">
        <v>107</v>
      </c>
      <c r="I3251" t="s">
        <v>22461</v>
      </c>
      <c r="J3251" t="s">
        <v>26</v>
      </c>
      <c r="K3251" t="s">
        <v>934</v>
      </c>
      <c r="M3251" t="s">
        <v>22462</v>
      </c>
      <c r="N3251" t="s">
        <v>22463</v>
      </c>
      <c r="O3251" t="s">
        <v>22464</v>
      </c>
      <c r="P3251" t="s">
        <v>7381</v>
      </c>
      <c r="Q3251" t="s">
        <v>22465</v>
      </c>
      <c r="R3251" t="s">
        <v>22466</v>
      </c>
      <c r="S3251" t="s">
        <v>22467</v>
      </c>
      <c r="T3251">
        <v>6.3</v>
      </c>
      <c r="U3251">
        <v>191536</v>
      </c>
      <c r="V3251" s="12">
        <f>W3251*1.05585427545692</f>
        <v>116143970.3002612</v>
      </c>
      <c r="W3251" s="3">
        <v>110000000</v>
      </c>
      <c r="X3251" s="13">
        <f>Y3251*1.05585427545692</f>
        <v>42829205.086190477</v>
      </c>
      <c r="Y3251" s="3">
        <v>40563557</v>
      </c>
      <c r="Z3251" s="13">
        <f>AA3251*1.05585427545692</f>
        <v>179286084.26864818</v>
      </c>
      <c r="AA3251" s="3">
        <v>169801921</v>
      </c>
      <c r="AB3251">
        <v>1027</v>
      </c>
    </row>
    <row r="3252" spans="1:28" x14ac:dyDescent="0.2">
      <c r="A3252" t="s">
        <v>40532</v>
      </c>
      <c r="B3252" t="s">
        <v>40533</v>
      </c>
      <c r="C3252">
        <v>2018</v>
      </c>
      <c r="D3252" t="s">
        <v>22334</v>
      </c>
      <c r="E3252" t="s">
        <v>44043</v>
      </c>
      <c r="F3252" t="s">
        <v>44040</v>
      </c>
      <c r="G3252" t="s">
        <v>44034</v>
      </c>
      <c r="H3252">
        <v>99</v>
      </c>
      <c r="I3252" t="s">
        <v>433</v>
      </c>
      <c r="J3252" t="s">
        <v>26</v>
      </c>
      <c r="K3252" t="s">
        <v>27</v>
      </c>
      <c r="M3252" t="s">
        <v>40534</v>
      </c>
      <c r="N3252" t="s">
        <v>40535</v>
      </c>
      <c r="O3252" t="s">
        <v>40536</v>
      </c>
      <c r="P3252" t="s">
        <v>40537</v>
      </c>
      <c r="Q3252" t="s">
        <v>40538</v>
      </c>
      <c r="R3252" t="s">
        <v>40539</v>
      </c>
      <c r="S3252" t="s">
        <v>40540</v>
      </c>
      <c r="T3252">
        <v>5.5</v>
      </c>
      <c r="U3252">
        <v>26839</v>
      </c>
      <c r="V3252" s="12">
        <f>W3252*1.03068014830331</f>
        <v>123681617.79639719</v>
      </c>
      <c r="W3252" s="3">
        <v>120000000</v>
      </c>
      <c r="X3252" s="13">
        <f>Y3252*1.03068014830331</f>
        <v>56541928.684429184</v>
      </c>
      <c r="Y3252" s="3">
        <v>54858851</v>
      </c>
      <c r="Z3252" s="13">
        <f>AA3252*1.03068014830331</f>
        <v>179298220.39592233</v>
      </c>
      <c r="AA3252" s="3">
        <v>173961069</v>
      </c>
      <c r="AB3252">
        <v>428</v>
      </c>
    </row>
    <row r="3253" spans="1:28" x14ac:dyDescent="0.2">
      <c r="A3253" t="s">
        <v>19549</v>
      </c>
      <c r="B3253" t="s">
        <v>19550</v>
      </c>
      <c r="C3253">
        <v>2008</v>
      </c>
      <c r="D3253" t="s">
        <v>9285</v>
      </c>
      <c r="E3253" t="s">
        <v>44043</v>
      </c>
      <c r="F3253" t="s">
        <v>44038</v>
      </c>
      <c r="G3253" t="s">
        <v>44032</v>
      </c>
      <c r="H3253">
        <v>91</v>
      </c>
      <c r="I3253" t="s">
        <v>2371</v>
      </c>
      <c r="J3253" t="s">
        <v>26</v>
      </c>
      <c r="M3253" t="s">
        <v>1887</v>
      </c>
      <c r="N3253" t="s">
        <v>19551</v>
      </c>
      <c r="O3253" t="s">
        <v>19552</v>
      </c>
      <c r="P3253" t="s">
        <v>1680</v>
      </c>
      <c r="Q3253" t="s">
        <v>19553</v>
      </c>
      <c r="R3253" t="s">
        <v>19554</v>
      </c>
      <c r="S3253" t="s">
        <v>19555</v>
      </c>
      <c r="T3253">
        <v>3.8</v>
      </c>
      <c r="U3253">
        <v>22408</v>
      </c>
      <c r="V3253" s="12">
        <f>W3253*1.20207800169993</f>
        <v>24041560.033998597</v>
      </c>
      <c r="W3253" s="3">
        <v>20000000</v>
      </c>
      <c r="X3253" s="13">
        <f>Y3253*1.20207800169993</f>
        <v>113613683.48802386</v>
      </c>
      <c r="Y3253" s="3">
        <v>94514402</v>
      </c>
      <c r="Z3253" s="13">
        <f>AA3253*1.20207800169993</f>
        <v>179461215.64385077</v>
      </c>
      <c r="AA3253" s="3">
        <v>149292488</v>
      </c>
      <c r="AB3253">
        <v>113</v>
      </c>
    </row>
    <row r="3254" spans="1:28" x14ac:dyDescent="0.2">
      <c r="A3254" t="s">
        <v>32187</v>
      </c>
      <c r="B3254" t="s">
        <v>32188</v>
      </c>
      <c r="C3254">
        <v>2013</v>
      </c>
      <c r="D3254" s="1">
        <v>41557</v>
      </c>
      <c r="E3254" t="s">
        <v>3496</v>
      </c>
      <c r="F3254" t="s">
        <v>44045</v>
      </c>
      <c r="G3254" t="s">
        <v>44042</v>
      </c>
      <c r="H3254">
        <v>106</v>
      </c>
      <c r="I3254" t="s">
        <v>433</v>
      </c>
      <c r="J3254" t="s">
        <v>26</v>
      </c>
      <c r="M3254" t="s">
        <v>10263</v>
      </c>
      <c r="N3254" t="s">
        <v>10264</v>
      </c>
      <c r="O3254" t="s">
        <v>32189</v>
      </c>
      <c r="P3254" t="s">
        <v>12226</v>
      </c>
      <c r="Q3254" t="s">
        <v>26739</v>
      </c>
      <c r="R3254" t="s">
        <v>32190</v>
      </c>
      <c r="S3254" t="s">
        <v>32191</v>
      </c>
      <c r="T3254">
        <v>6.6</v>
      </c>
      <c r="U3254">
        <v>151336</v>
      </c>
      <c r="V3254" s="12">
        <f>W3254*1.11098185502045</f>
        <v>5554909.2751022503</v>
      </c>
      <c r="W3254" s="3">
        <v>5000000</v>
      </c>
      <c r="X3254" s="13">
        <f>Y3254*1.11098185502045</f>
        <v>92863025.942628533</v>
      </c>
      <c r="Y3254" s="3">
        <v>83586447</v>
      </c>
      <c r="Z3254" s="13">
        <f>AA3254*1.11098185502045</f>
        <v>179889424.27528614</v>
      </c>
      <c r="AA3254" s="3">
        <v>161919318</v>
      </c>
      <c r="AB3254">
        <v>315</v>
      </c>
    </row>
    <row r="3255" spans="1:28" hidden="1" x14ac:dyDescent="0.2">
      <c r="A3255" t="s">
        <v>29389</v>
      </c>
      <c r="B3255" t="s">
        <v>29390</v>
      </c>
      <c r="C3255">
        <v>2013</v>
      </c>
      <c r="D3255" t="s">
        <v>29391</v>
      </c>
      <c r="E3255" t="s">
        <v>16512</v>
      </c>
      <c r="F3255" t="s">
        <v>44044</v>
      </c>
      <c r="G3255" t="s">
        <v>44032</v>
      </c>
      <c r="H3255">
        <v>130</v>
      </c>
      <c r="I3255" t="s">
        <v>29392</v>
      </c>
      <c r="J3255" t="s">
        <v>26</v>
      </c>
      <c r="K3255" t="s">
        <v>1494</v>
      </c>
      <c r="M3255" t="s">
        <v>29393</v>
      </c>
      <c r="N3255" t="s">
        <v>29394</v>
      </c>
      <c r="O3255" t="s">
        <v>29395</v>
      </c>
      <c r="P3255" t="s">
        <v>29396</v>
      </c>
      <c r="Q3255" t="s">
        <v>29397</v>
      </c>
      <c r="R3255" t="s">
        <v>29398</v>
      </c>
      <c r="S3255" t="s">
        <v>29399</v>
      </c>
      <c r="T3255">
        <v>7.9</v>
      </c>
      <c r="U3255">
        <v>29323</v>
      </c>
      <c r="W3255" t="s">
        <v>29400</v>
      </c>
      <c r="X3255"/>
      <c r="Y3255"/>
      <c r="Z3255"/>
      <c r="AA3255">
        <v>556003</v>
      </c>
      <c r="AB3255">
        <v>215</v>
      </c>
    </row>
    <row r="3256" spans="1:28" x14ac:dyDescent="0.2">
      <c r="A3256" t="s">
        <v>2164</v>
      </c>
      <c r="B3256" t="s">
        <v>2165</v>
      </c>
      <c r="C3256">
        <v>2000</v>
      </c>
      <c r="D3256" t="s">
        <v>974</v>
      </c>
      <c r="E3256" t="s">
        <v>1045</v>
      </c>
      <c r="H3256">
        <v>93</v>
      </c>
      <c r="I3256" t="s">
        <v>25</v>
      </c>
      <c r="J3256" t="s">
        <v>26</v>
      </c>
      <c r="M3256" t="s">
        <v>2166</v>
      </c>
      <c r="N3256" t="s">
        <v>2167</v>
      </c>
      <c r="O3256" t="s">
        <v>2168</v>
      </c>
      <c r="P3256" t="s">
        <v>2169</v>
      </c>
      <c r="Q3256" t="s">
        <v>2170</v>
      </c>
      <c r="R3256" t="s">
        <v>2171</v>
      </c>
      <c r="S3256" t="s">
        <v>2172</v>
      </c>
      <c r="T3256">
        <v>6.4</v>
      </c>
      <c r="U3256">
        <v>155391</v>
      </c>
      <c r="V3256" s="12">
        <f>W3256*1.5029674796748</f>
        <v>24047479.674796801</v>
      </c>
      <c r="W3256" s="3">
        <v>16000000</v>
      </c>
      <c r="X3256" s="13">
        <f>Y3256*1.5029674796748</f>
        <v>103014558.8626425</v>
      </c>
      <c r="Y3256" s="3">
        <v>68540777</v>
      </c>
      <c r="Z3256" s="13">
        <f>AA3256*1.5029674796748</f>
        <v>179986785.38593537</v>
      </c>
      <c r="AA3256" s="3">
        <v>119754278</v>
      </c>
      <c r="AB3256">
        <v>312</v>
      </c>
    </row>
    <row r="3257" spans="1:28" x14ac:dyDescent="0.2">
      <c r="A3257" t="s">
        <v>43274</v>
      </c>
      <c r="B3257" t="s">
        <v>43275</v>
      </c>
      <c r="C3257">
        <v>2018</v>
      </c>
      <c r="D3257" s="1">
        <v>43648</v>
      </c>
      <c r="E3257" t="s">
        <v>44041</v>
      </c>
      <c r="F3257" t="s">
        <v>44032</v>
      </c>
      <c r="G3257" t="s">
        <v>44042</v>
      </c>
      <c r="H3257">
        <v>116</v>
      </c>
      <c r="I3257" t="s">
        <v>433</v>
      </c>
      <c r="J3257" t="s">
        <v>26</v>
      </c>
      <c r="K3257" t="s">
        <v>308</v>
      </c>
      <c r="M3257" t="s">
        <v>1354</v>
      </c>
      <c r="N3257" t="s">
        <v>43276</v>
      </c>
      <c r="O3257" t="s">
        <v>43277</v>
      </c>
      <c r="P3257" t="s">
        <v>1354</v>
      </c>
      <c r="Q3257" t="s">
        <v>43278</v>
      </c>
      <c r="R3257" t="s">
        <v>43279</v>
      </c>
      <c r="S3257" t="s">
        <v>43280</v>
      </c>
      <c r="T3257">
        <v>7</v>
      </c>
      <c r="U3257">
        <v>101090</v>
      </c>
      <c r="V3257" s="12">
        <f>W3257*1.03068014830331</f>
        <v>51534007.415165491</v>
      </c>
      <c r="W3257" s="3">
        <v>50000000</v>
      </c>
      <c r="X3257" s="13">
        <f>Y3257*1.03068014830331</f>
        <v>106989141.60129714</v>
      </c>
      <c r="Y3257" s="3">
        <v>103804407</v>
      </c>
      <c r="Z3257" s="13">
        <f>AA3257*1.03068014830331</f>
        <v>180167432.13083214</v>
      </c>
      <c r="AA3257" s="3">
        <v>174804407</v>
      </c>
      <c r="AB3257">
        <v>684</v>
      </c>
    </row>
    <row r="3258" spans="1:28" hidden="1" x14ac:dyDescent="0.2">
      <c r="A3258" t="s">
        <v>29415</v>
      </c>
      <c r="B3258" t="s">
        <v>27541</v>
      </c>
      <c r="C3258">
        <v>2013</v>
      </c>
      <c r="D3258" s="1">
        <v>41733</v>
      </c>
      <c r="E3258" t="s">
        <v>1045</v>
      </c>
      <c r="F3258" t="s">
        <v>44032</v>
      </c>
      <c r="G3258" t="s">
        <v>44045</v>
      </c>
      <c r="H3258">
        <v>93</v>
      </c>
      <c r="I3258" t="s">
        <v>1561</v>
      </c>
      <c r="J3258" t="s">
        <v>26</v>
      </c>
      <c r="M3258" t="s">
        <v>25138</v>
      </c>
      <c r="N3258" t="s">
        <v>29416</v>
      </c>
      <c r="O3258" t="s">
        <v>29417</v>
      </c>
      <c r="P3258" t="s">
        <v>20683</v>
      </c>
      <c r="Q3258" t="s">
        <v>29418</v>
      </c>
      <c r="R3258" t="s">
        <v>29419</v>
      </c>
      <c r="S3258" t="s">
        <v>29420</v>
      </c>
      <c r="T3258">
        <v>6.5</v>
      </c>
      <c r="U3258">
        <v>46574</v>
      </c>
      <c r="W3258"/>
      <c r="X3258"/>
      <c r="Y3258">
        <v>200406</v>
      </c>
      <c r="Z3258"/>
      <c r="AA3258">
        <v>1662515</v>
      </c>
      <c r="AB3258">
        <v>154</v>
      </c>
    </row>
    <row r="3259" spans="1:28" x14ac:dyDescent="0.2">
      <c r="A3259" t="s">
        <v>25765</v>
      </c>
      <c r="B3259" t="s">
        <v>25766</v>
      </c>
      <c r="C3259">
        <v>2012</v>
      </c>
      <c r="D3259" t="s">
        <v>15493</v>
      </c>
      <c r="E3259" t="s">
        <v>16512</v>
      </c>
      <c r="F3259" t="s">
        <v>44034</v>
      </c>
      <c r="G3259" t="s">
        <v>44046</v>
      </c>
      <c r="H3259">
        <v>88</v>
      </c>
      <c r="I3259" t="s">
        <v>433</v>
      </c>
      <c r="J3259" t="s">
        <v>26</v>
      </c>
      <c r="K3259" t="s">
        <v>75</v>
      </c>
      <c r="M3259" t="s">
        <v>21696</v>
      </c>
      <c r="N3259" t="s">
        <v>25767</v>
      </c>
      <c r="O3259" t="s">
        <v>25768</v>
      </c>
      <c r="P3259" t="s">
        <v>6791</v>
      </c>
      <c r="Q3259" t="s">
        <v>25769</v>
      </c>
      <c r="R3259" t="s">
        <v>25770</v>
      </c>
      <c r="S3259" t="s">
        <v>25771</v>
      </c>
      <c r="T3259">
        <v>6.4</v>
      </c>
      <c r="U3259">
        <v>144040</v>
      </c>
      <c r="V3259" s="12">
        <f>W3259*1.12725506764114</f>
        <v>78907854.734879792</v>
      </c>
      <c r="W3259" s="3">
        <v>70000000</v>
      </c>
      <c r="X3259" s="13">
        <f>Y3259*1.12725506764114</f>
        <v>70251707.033411115</v>
      </c>
      <c r="Y3259" s="3">
        <v>62321039</v>
      </c>
      <c r="Z3259" s="13">
        <f>AA3259*1.12725506764114</f>
        <v>180487819.77830857</v>
      </c>
      <c r="AA3259" s="3">
        <v>160112671</v>
      </c>
      <c r="AB3259">
        <v>299</v>
      </c>
    </row>
    <row r="3260" spans="1:28" x14ac:dyDescent="0.2">
      <c r="A3260" t="s">
        <v>37178</v>
      </c>
      <c r="B3260" t="s">
        <v>37179</v>
      </c>
      <c r="C3260">
        <v>2015</v>
      </c>
      <c r="D3260" t="s">
        <v>33944</v>
      </c>
      <c r="E3260" t="s">
        <v>176</v>
      </c>
      <c r="F3260" t="s">
        <v>44049</v>
      </c>
      <c r="G3260" t="s">
        <v>44042</v>
      </c>
      <c r="H3260">
        <v>142</v>
      </c>
      <c r="I3260" t="s">
        <v>37180</v>
      </c>
      <c r="J3260" t="s">
        <v>26</v>
      </c>
      <c r="K3260" t="s">
        <v>307</v>
      </c>
      <c r="L3260" t="s">
        <v>75</v>
      </c>
      <c r="M3260" t="s">
        <v>1159</v>
      </c>
      <c r="N3260" t="s">
        <v>37181</v>
      </c>
      <c r="O3260" t="s">
        <v>37182</v>
      </c>
      <c r="P3260" t="s">
        <v>3699</v>
      </c>
      <c r="Q3260" t="s">
        <v>37183</v>
      </c>
      <c r="R3260" t="s">
        <v>37184</v>
      </c>
      <c r="S3260" t="s">
        <v>37185</v>
      </c>
      <c r="T3260">
        <v>7.6</v>
      </c>
      <c r="U3260">
        <v>281247</v>
      </c>
      <c r="V3260" s="12">
        <f>W3260*1.09195121025074</f>
        <v>43678048.410029605</v>
      </c>
      <c r="W3260" s="3">
        <v>40000000</v>
      </c>
      <c r="X3260" s="13">
        <f>Y3260*1.09195121025074</f>
        <v>78963091.198074296</v>
      </c>
      <c r="Y3260" s="3">
        <v>72313754</v>
      </c>
      <c r="Z3260" s="13">
        <f>AA3260*1.09195121025074</f>
        <v>180694282.36889312</v>
      </c>
      <c r="AA3260" s="3">
        <v>165478348</v>
      </c>
      <c r="AB3260">
        <v>467</v>
      </c>
    </row>
    <row r="3261" spans="1:28" hidden="1" x14ac:dyDescent="0.2">
      <c r="A3261" t="s">
        <v>29438</v>
      </c>
      <c r="B3261" t="s">
        <v>29439</v>
      </c>
      <c r="C3261">
        <v>2011</v>
      </c>
      <c r="D3261" t="s">
        <v>22702</v>
      </c>
      <c r="E3261" t="s">
        <v>44041</v>
      </c>
      <c r="F3261" t="s">
        <v>44032</v>
      </c>
      <c r="H3261">
        <v>157</v>
      </c>
      <c r="I3261" t="s">
        <v>29440</v>
      </c>
      <c r="J3261" t="s">
        <v>1076</v>
      </c>
      <c r="M3261" t="s">
        <v>7868</v>
      </c>
      <c r="N3261" t="s">
        <v>29441</v>
      </c>
      <c r="O3261" t="s">
        <v>29442</v>
      </c>
      <c r="P3261" t="s">
        <v>29443</v>
      </c>
      <c r="Q3261" t="s">
        <v>29444</v>
      </c>
      <c r="R3261" t="s">
        <v>29445</v>
      </c>
      <c r="S3261" t="s">
        <v>29446</v>
      </c>
      <c r="T3261">
        <v>7.9</v>
      </c>
      <c r="U3261">
        <v>39938</v>
      </c>
      <c r="W3261"/>
      <c r="X3261"/>
      <c r="Y3261">
        <v>152408</v>
      </c>
      <c r="Z3261"/>
      <c r="AA3261">
        <v>2099472</v>
      </c>
      <c r="AB3261">
        <v>118</v>
      </c>
    </row>
    <row r="3262" spans="1:28" hidden="1" x14ac:dyDescent="0.2">
      <c r="A3262" t="s">
        <v>29447</v>
      </c>
      <c r="B3262" t="s">
        <v>29448</v>
      </c>
      <c r="C3262">
        <v>2011</v>
      </c>
      <c r="D3262" t="s">
        <v>15103</v>
      </c>
      <c r="E3262" t="s">
        <v>176</v>
      </c>
      <c r="H3262">
        <v>87</v>
      </c>
      <c r="I3262" t="s">
        <v>29449</v>
      </c>
      <c r="J3262" t="s">
        <v>27</v>
      </c>
      <c r="M3262" t="s">
        <v>13979</v>
      </c>
      <c r="N3262" t="s">
        <v>13979</v>
      </c>
      <c r="O3262" t="s">
        <v>29450</v>
      </c>
      <c r="P3262" t="s">
        <v>29451</v>
      </c>
      <c r="Q3262" t="s">
        <v>29452</v>
      </c>
      <c r="R3262" t="s">
        <v>29453</v>
      </c>
      <c r="S3262" t="s">
        <v>29454</v>
      </c>
      <c r="T3262">
        <v>7.4</v>
      </c>
      <c r="U3262">
        <v>25940</v>
      </c>
      <c r="W3262"/>
      <c r="X3262"/>
      <c r="Y3262">
        <v>1470000</v>
      </c>
      <c r="Z3262"/>
      <c r="AA3262">
        <v>7011798</v>
      </c>
      <c r="AB3262">
        <v>72</v>
      </c>
    </row>
    <row r="3263" spans="1:28" x14ac:dyDescent="0.2">
      <c r="A3263" t="s">
        <v>23326</v>
      </c>
      <c r="B3263" t="s">
        <v>23327</v>
      </c>
      <c r="C3263">
        <v>2010</v>
      </c>
      <c r="D3263" s="1">
        <v>40364</v>
      </c>
      <c r="E3263" t="s">
        <v>1045</v>
      </c>
      <c r="F3263" t="s">
        <v>44044</v>
      </c>
      <c r="G3263" t="s">
        <v>44036</v>
      </c>
      <c r="H3263">
        <v>88</v>
      </c>
      <c r="I3263" t="s">
        <v>25</v>
      </c>
      <c r="J3263" t="s">
        <v>26</v>
      </c>
      <c r="K3263" t="s">
        <v>975</v>
      </c>
      <c r="M3263" t="s">
        <v>4089</v>
      </c>
      <c r="N3263" t="s">
        <v>23328</v>
      </c>
      <c r="O3263" t="s">
        <v>23329</v>
      </c>
      <c r="P3263" t="s">
        <v>11114</v>
      </c>
      <c r="Q3263" t="s">
        <v>23330</v>
      </c>
      <c r="R3263" t="s">
        <v>23331</v>
      </c>
      <c r="S3263" t="s">
        <v>23332</v>
      </c>
      <c r="T3263">
        <v>6.3</v>
      </c>
      <c r="U3263">
        <v>150419</v>
      </c>
      <c r="V3263" s="12">
        <f>W3263*1.18690152988223</f>
        <v>65279584.143522657</v>
      </c>
      <c r="W3263" s="3">
        <v>55000000</v>
      </c>
      <c r="X3263" s="13">
        <f>Y3263*1.18690152988223</f>
        <v>117160716.42442289</v>
      </c>
      <c r="Y3263" s="3">
        <v>98711404</v>
      </c>
      <c r="Z3263" s="13">
        <f>AA3263*1.18690152988223</f>
        <v>180722232.11780429</v>
      </c>
      <c r="AA3263" s="3">
        <v>152263880</v>
      </c>
      <c r="AB3263">
        <v>233</v>
      </c>
    </row>
    <row r="3264" spans="1:28" x14ac:dyDescent="0.2">
      <c r="A3264" t="s">
        <v>8323</v>
      </c>
      <c r="B3264" t="s">
        <v>8324</v>
      </c>
      <c r="C3264">
        <v>2004</v>
      </c>
      <c r="D3264" s="1">
        <v>38445</v>
      </c>
      <c r="E3264" t="s">
        <v>16512</v>
      </c>
      <c r="F3264" t="s">
        <v>44031</v>
      </c>
      <c r="G3264" t="s">
        <v>44034</v>
      </c>
      <c r="H3264">
        <v>113</v>
      </c>
      <c r="I3264" t="s">
        <v>25</v>
      </c>
      <c r="J3264" t="s">
        <v>26</v>
      </c>
      <c r="K3264" t="s">
        <v>8325</v>
      </c>
      <c r="M3264" t="s">
        <v>8326</v>
      </c>
      <c r="N3264" t="s">
        <v>8327</v>
      </c>
      <c r="O3264" t="s">
        <v>8328</v>
      </c>
      <c r="P3264" t="s">
        <v>612</v>
      </c>
      <c r="Q3264" t="s">
        <v>1422</v>
      </c>
      <c r="R3264" t="s">
        <v>8329</v>
      </c>
      <c r="S3264" t="s">
        <v>8330</v>
      </c>
      <c r="T3264">
        <v>5.9</v>
      </c>
      <c r="U3264">
        <v>163547</v>
      </c>
      <c r="V3264" s="12">
        <f>W3264*1.37009528851244</f>
        <v>89056193.753308594</v>
      </c>
      <c r="W3264" s="3">
        <v>65000000</v>
      </c>
      <c r="X3264" s="13">
        <f>Y3264*1.37009528851244</f>
        <v>71809305.472556889</v>
      </c>
      <c r="Y3264" s="3">
        <v>52411906</v>
      </c>
      <c r="Z3264" s="13">
        <f>AA3264*1.37009528851244</f>
        <v>180822304.45814711</v>
      </c>
      <c r="AA3264" s="3">
        <v>131977904</v>
      </c>
      <c r="AB3264">
        <v>538</v>
      </c>
    </row>
    <row r="3265" spans="1:28" x14ac:dyDescent="0.2">
      <c r="A3265" t="s">
        <v>20863</v>
      </c>
      <c r="B3265" t="s">
        <v>20864</v>
      </c>
      <c r="C3265">
        <v>2009</v>
      </c>
      <c r="D3265" t="s">
        <v>20625</v>
      </c>
      <c r="E3265" t="s">
        <v>16512</v>
      </c>
      <c r="F3265" t="s">
        <v>44044</v>
      </c>
      <c r="G3265" t="s">
        <v>44042</v>
      </c>
      <c r="H3265">
        <v>106</v>
      </c>
      <c r="I3265" t="s">
        <v>229</v>
      </c>
      <c r="J3265" t="s">
        <v>26</v>
      </c>
      <c r="K3265" t="s">
        <v>787</v>
      </c>
      <c r="M3265" t="s">
        <v>4221</v>
      </c>
      <c r="N3265" t="s">
        <v>20865</v>
      </c>
      <c r="O3265" t="s">
        <v>20866</v>
      </c>
      <c r="P3265" t="s">
        <v>416</v>
      </c>
      <c r="Q3265" t="s">
        <v>20867</v>
      </c>
      <c r="R3265" t="s">
        <v>20868</v>
      </c>
      <c r="S3265" t="s">
        <v>20869</v>
      </c>
      <c r="T3265">
        <v>6.4</v>
      </c>
      <c r="U3265">
        <v>183216</v>
      </c>
      <c r="V3265" s="12">
        <f>W3265*1.20636999678377</f>
        <v>120636999.678377</v>
      </c>
      <c r="W3265" s="3">
        <v>100000000</v>
      </c>
      <c r="X3265" s="13">
        <f>Y3265*1.20636999678377</f>
        <v>78959705.416930303</v>
      </c>
      <c r="Y3265" s="3">
        <v>65452312</v>
      </c>
      <c r="Z3265" s="13">
        <f>AA3265*1.20636999678377</f>
        <v>181155908.93965119</v>
      </c>
      <c r="AA3265" s="3">
        <v>150166126</v>
      </c>
      <c r="AB3265">
        <v>341</v>
      </c>
    </row>
    <row r="3266" spans="1:28" hidden="1" x14ac:dyDescent="0.2">
      <c r="A3266" t="s">
        <v>29480</v>
      </c>
      <c r="B3266" t="s">
        <v>29481</v>
      </c>
      <c r="C3266">
        <v>2019</v>
      </c>
      <c r="D3266" t="s">
        <v>29482</v>
      </c>
      <c r="E3266" t="s">
        <v>44041</v>
      </c>
      <c r="F3266" t="s">
        <v>44032</v>
      </c>
      <c r="G3266" t="s">
        <v>44042</v>
      </c>
      <c r="H3266">
        <v>113</v>
      </c>
      <c r="I3266" t="s">
        <v>1561</v>
      </c>
      <c r="J3266" t="s">
        <v>26</v>
      </c>
      <c r="K3266" t="s">
        <v>4240</v>
      </c>
      <c r="L3266" t="s">
        <v>308</v>
      </c>
      <c r="M3266" t="s">
        <v>29483</v>
      </c>
      <c r="N3266" t="s">
        <v>29484</v>
      </c>
      <c r="O3266" t="s">
        <v>29485</v>
      </c>
      <c r="P3266" t="s">
        <v>22793</v>
      </c>
      <c r="Q3266" t="s">
        <v>29486</v>
      </c>
      <c r="R3266" t="s">
        <v>29487</v>
      </c>
      <c r="S3266" t="s">
        <v>29488</v>
      </c>
      <c r="T3266">
        <v>6.6</v>
      </c>
      <c r="U3266">
        <v>15449</v>
      </c>
      <c r="W3266"/>
      <c r="X3266"/>
      <c r="Y3266"/>
      <c r="Z3266"/>
      <c r="AA3266">
        <v>2441411</v>
      </c>
      <c r="AB3266">
        <v>136</v>
      </c>
    </row>
    <row r="3267" spans="1:28" hidden="1" x14ac:dyDescent="0.2">
      <c r="A3267" t="s">
        <v>29489</v>
      </c>
      <c r="B3267" t="s">
        <v>29490</v>
      </c>
      <c r="C3267">
        <v>2013</v>
      </c>
      <c r="D3267" t="s">
        <v>29491</v>
      </c>
      <c r="E3267" t="s">
        <v>16512</v>
      </c>
      <c r="F3267" t="s">
        <v>44042</v>
      </c>
      <c r="H3267">
        <v>172</v>
      </c>
      <c r="I3267" t="s">
        <v>943</v>
      </c>
      <c r="J3267" t="s">
        <v>944</v>
      </c>
      <c r="K3267" t="s">
        <v>26</v>
      </c>
      <c r="L3267" t="s">
        <v>2402</v>
      </c>
      <c r="M3267" t="s">
        <v>29492</v>
      </c>
      <c r="N3267" t="s">
        <v>29493</v>
      </c>
      <c r="O3267" t="s">
        <v>29494</v>
      </c>
      <c r="P3267" t="s">
        <v>948</v>
      </c>
      <c r="Q3267" t="s">
        <v>29495</v>
      </c>
      <c r="R3267" t="s">
        <v>29496</v>
      </c>
      <c r="S3267" t="s">
        <v>29497</v>
      </c>
      <c r="T3267">
        <v>5.4</v>
      </c>
      <c r="U3267">
        <v>42374</v>
      </c>
      <c r="W3267"/>
      <c r="X3267"/>
      <c r="Y3267">
        <v>8031955</v>
      </c>
      <c r="Z3267"/>
      <c r="AA3267">
        <v>88031955</v>
      </c>
      <c r="AB3267">
        <v>415</v>
      </c>
    </row>
    <row r="3268" spans="1:28" hidden="1" x14ac:dyDescent="0.2">
      <c r="A3268" t="s">
        <v>29498</v>
      </c>
      <c r="B3268" t="s">
        <v>29499</v>
      </c>
      <c r="C3268">
        <v>2012</v>
      </c>
      <c r="D3268" t="s">
        <v>22408</v>
      </c>
      <c r="E3268" t="s">
        <v>176</v>
      </c>
      <c r="F3268" t="s">
        <v>44046</v>
      </c>
      <c r="G3268" t="s">
        <v>44042</v>
      </c>
      <c r="H3268">
        <v>92</v>
      </c>
      <c r="I3268" t="s">
        <v>29500</v>
      </c>
      <c r="J3268" t="s">
        <v>26</v>
      </c>
      <c r="K3268" t="s">
        <v>64</v>
      </c>
      <c r="M3268" t="s">
        <v>29501</v>
      </c>
      <c r="N3268" t="s">
        <v>29501</v>
      </c>
      <c r="O3268" t="s">
        <v>29502</v>
      </c>
      <c r="P3268" t="s">
        <v>29503</v>
      </c>
      <c r="Q3268" t="s">
        <v>29504</v>
      </c>
      <c r="R3268" t="s">
        <v>29505</v>
      </c>
      <c r="S3268" t="s">
        <v>29506</v>
      </c>
      <c r="T3268">
        <v>6.2</v>
      </c>
      <c r="U3268">
        <v>14217</v>
      </c>
      <c r="W3268"/>
      <c r="X3268"/>
      <c r="Y3268">
        <v>38493</v>
      </c>
      <c r="Z3268"/>
      <c r="AA3268">
        <v>312757</v>
      </c>
      <c r="AB3268">
        <v>77</v>
      </c>
    </row>
    <row r="3269" spans="1:28" hidden="1" x14ac:dyDescent="0.2">
      <c r="A3269" t="s">
        <v>29507</v>
      </c>
      <c r="B3269" t="s">
        <v>29508</v>
      </c>
      <c r="C3269">
        <v>2012</v>
      </c>
      <c r="D3269" s="1">
        <v>41072</v>
      </c>
      <c r="E3269" t="s">
        <v>176</v>
      </c>
      <c r="F3269" t="s">
        <v>44036</v>
      </c>
      <c r="H3269">
        <v>128</v>
      </c>
      <c r="I3269" t="s">
        <v>495</v>
      </c>
      <c r="J3269" t="s">
        <v>26</v>
      </c>
      <c r="M3269" t="s">
        <v>5965</v>
      </c>
      <c r="N3269" t="s">
        <v>29509</v>
      </c>
      <c r="O3269" t="s">
        <v>29510</v>
      </c>
      <c r="P3269" t="s">
        <v>29511</v>
      </c>
      <c r="Q3269" t="s">
        <v>29512</v>
      </c>
      <c r="R3269" t="s">
        <v>29513</v>
      </c>
      <c r="S3269" t="s">
        <v>29514</v>
      </c>
      <c r="T3269">
        <v>6.4</v>
      </c>
      <c r="U3269">
        <v>12053</v>
      </c>
      <c r="W3269"/>
      <c r="X3269"/>
      <c r="Y3269">
        <v>258656</v>
      </c>
      <c r="Z3269"/>
      <c r="AA3269">
        <v>6202879</v>
      </c>
      <c r="AB3269">
        <v>44</v>
      </c>
    </row>
    <row r="3270" spans="1:28" hidden="1" x14ac:dyDescent="0.2">
      <c r="A3270" t="s">
        <v>29515</v>
      </c>
      <c r="B3270" t="s">
        <v>29516</v>
      </c>
      <c r="C3270">
        <v>2012</v>
      </c>
      <c r="D3270" t="s">
        <v>29517</v>
      </c>
      <c r="E3270" t="s">
        <v>16512</v>
      </c>
      <c r="F3270" t="s">
        <v>44038</v>
      </c>
      <c r="G3270" t="s">
        <v>44044</v>
      </c>
      <c r="H3270">
        <v>98</v>
      </c>
      <c r="I3270" t="s">
        <v>25</v>
      </c>
      <c r="J3270" t="s">
        <v>26</v>
      </c>
      <c r="M3270" t="s">
        <v>29518</v>
      </c>
      <c r="N3270" t="s">
        <v>29519</v>
      </c>
      <c r="O3270" t="s">
        <v>29520</v>
      </c>
      <c r="P3270" t="s">
        <v>29521</v>
      </c>
      <c r="Q3270" t="s">
        <v>29522</v>
      </c>
      <c r="R3270" t="s">
        <v>29523</v>
      </c>
      <c r="S3270" t="s">
        <v>29524</v>
      </c>
      <c r="T3270">
        <v>6.4</v>
      </c>
      <c r="U3270">
        <v>13618</v>
      </c>
      <c r="W3270">
        <v>4000000</v>
      </c>
      <c r="X3270"/>
      <c r="Y3270"/>
      <c r="Z3270"/>
      <c r="AA3270">
        <v>37470</v>
      </c>
      <c r="AB3270">
        <v>70</v>
      </c>
    </row>
    <row r="3271" spans="1:28" x14ac:dyDescent="0.2">
      <c r="A3271" t="s">
        <v>19718</v>
      </c>
      <c r="B3271" t="s">
        <v>19719</v>
      </c>
      <c r="C3271">
        <v>2008</v>
      </c>
      <c r="D3271" t="s">
        <v>11399</v>
      </c>
      <c r="E3271" t="s">
        <v>176</v>
      </c>
      <c r="F3271" t="s">
        <v>44057</v>
      </c>
      <c r="G3271" t="s">
        <v>44036</v>
      </c>
      <c r="H3271">
        <v>98</v>
      </c>
      <c r="I3271" t="s">
        <v>25</v>
      </c>
      <c r="J3271" t="s">
        <v>26</v>
      </c>
      <c r="K3271" t="s">
        <v>75</v>
      </c>
      <c r="M3271" t="s">
        <v>19720</v>
      </c>
      <c r="N3271" t="s">
        <v>19721</v>
      </c>
      <c r="O3271" t="s">
        <v>19722</v>
      </c>
      <c r="P3271" t="s">
        <v>19723</v>
      </c>
      <c r="Q3271" t="s">
        <v>19724</v>
      </c>
      <c r="R3271" t="s">
        <v>19725</v>
      </c>
      <c r="S3271" t="s">
        <v>19726</v>
      </c>
      <c r="T3271">
        <v>6.2</v>
      </c>
      <c r="U3271">
        <v>78880</v>
      </c>
      <c r="V3271" s="12">
        <f>W3271*1.20207800169993</f>
        <v>21036365.029748775</v>
      </c>
      <c r="W3271" s="3">
        <v>17500000</v>
      </c>
      <c r="X3271" s="13">
        <f>Y3271*1.20207800169993</f>
        <v>69741900.651700169</v>
      </c>
      <c r="Y3271" s="3">
        <v>58017783</v>
      </c>
      <c r="Z3271" s="13">
        <f>AA3271*1.20207800169993</f>
        <v>181499812.51446566</v>
      </c>
      <c r="AA3271" s="3">
        <v>150988382</v>
      </c>
      <c r="AB3271">
        <v>114</v>
      </c>
    </row>
    <row r="3272" spans="1:28" x14ac:dyDescent="0.2">
      <c r="A3272" t="s">
        <v>27232</v>
      </c>
      <c r="B3272" t="s">
        <v>27233</v>
      </c>
      <c r="C3272">
        <v>2011</v>
      </c>
      <c r="D3272" s="1">
        <v>40734</v>
      </c>
      <c r="E3272" t="s">
        <v>3496</v>
      </c>
      <c r="F3272" t="s">
        <v>44042</v>
      </c>
      <c r="H3272">
        <v>92</v>
      </c>
      <c r="I3272" t="s">
        <v>433</v>
      </c>
      <c r="J3272" t="s">
        <v>26</v>
      </c>
      <c r="K3272" t="s">
        <v>51</v>
      </c>
      <c r="M3272" t="s">
        <v>27234</v>
      </c>
      <c r="N3272" t="s">
        <v>27235</v>
      </c>
      <c r="O3272" t="s">
        <v>27236</v>
      </c>
      <c r="P3272" t="s">
        <v>15029</v>
      </c>
      <c r="Q3272" t="s">
        <v>27237</v>
      </c>
      <c r="R3272" t="s">
        <v>27238</v>
      </c>
      <c r="S3272" t="s">
        <v>27239</v>
      </c>
      <c r="T3272">
        <v>5.8</v>
      </c>
      <c r="U3272">
        <v>104624</v>
      </c>
      <c r="V3272" s="12">
        <f>W3272*1.1505830469594</f>
        <v>46023321.878376</v>
      </c>
      <c r="W3272" s="3">
        <v>40000000</v>
      </c>
      <c r="X3272" s="13">
        <f>Y3272*1.1505830469594</f>
        <v>49000620.045759164</v>
      </c>
      <c r="Y3272" s="3">
        <v>42587643</v>
      </c>
      <c r="Z3272" s="13">
        <f>AA3272*1.1505830469594</f>
        <v>181662845.36017799</v>
      </c>
      <c r="AA3272" s="3">
        <v>157887643</v>
      </c>
      <c r="AB3272">
        <v>260</v>
      </c>
    </row>
    <row r="3273" spans="1:28" hidden="1" x14ac:dyDescent="0.2">
      <c r="A3273" t="s">
        <v>29541</v>
      </c>
      <c r="B3273" t="s">
        <v>29542</v>
      </c>
      <c r="C3273">
        <v>2012</v>
      </c>
      <c r="D3273" t="s">
        <v>24599</v>
      </c>
      <c r="E3273" t="s">
        <v>16512</v>
      </c>
      <c r="F3273" t="s">
        <v>44031</v>
      </c>
      <c r="G3273" t="s">
        <v>44045</v>
      </c>
      <c r="H3273">
        <v>94</v>
      </c>
      <c r="I3273" t="s">
        <v>25</v>
      </c>
      <c r="J3273" t="s">
        <v>26</v>
      </c>
      <c r="M3273" t="s">
        <v>29543</v>
      </c>
      <c r="N3273" t="s">
        <v>1037</v>
      </c>
      <c r="O3273" t="s">
        <v>29544</v>
      </c>
      <c r="P3273" t="s">
        <v>16670</v>
      </c>
      <c r="Q3273" t="s">
        <v>29545</v>
      </c>
      <c r="R3273" t="s">
        <v>29546</v>
      </c>
      <c r="S3273" t="s">
        <v>29547</v>
      </c>
      <c r="T3273">
        <v>5.9</v>
      </c>
      <c r="U3273">
        <v>41575</v>
      </c>
      <c r="W3273"/>
      <c r="X3273"/>
      <c r="Y3273">
        <v>11682205</v>
      </c>
      <c r="Z3273"/>
      <c r="AA3273">
        <v>19767535</v>
      </c>
      <c r="AB3273">
        <v>140</v>
      </c>
    </row>
    <row r="3274" spans="1:28" hidden="1" x14ac:dyDescent="0.2">
      <c r="A3274" t="s">
        <v>29548</v>
      </c>
      <c r="B3274" t="s">
        <v>29549</v>
      </c>
      <c r="C3274">
        <v>2013</v>
      </c>
      <c r="D3274" s="1">
        <v>41916</v>
      </c>
      <c r="E3274" t="s">
        <v>1045</v>
      </c>
      <c r="F3274" t="s">
        <v>44032</v>
      </c>
      <c r="G3274" t="s">
        <v>44036</v>
      </c>
      <c r="H3274">
        <v>111</v>
      </c>
      <c r="I3274" t="s">
        <v>29550</v>
      </c>
      <c r="J3274" t="s">
        <v>26</v>
      </c>
      <c r="K3274" t="s">
        <v>27</v>
      </c>
      <c r="M3274" t="s">
        <v>29551</v>
      </c>
      <c r="N3274" t="s">
        <v>29552</v>
      </c>
      <c r="O3274" t="s">
        <v>29553</v>
      </c>
      <c r="P3274" t="s">
        <v>3817</v>
      </c>
      <c r="Q3274" t="s">
        <v>29554</v>
      </c>
      <c r="R3274" t="s">
        <v>29555</v>
      </c>
      <c r="S3274" t="s">
        <v>29556</v>
      </c>
      <c r="T3274">
        <v>6.8</v>
      </c>
      <c r="U3274">
        <v>11925</v>
      </c>
      <c r="W3274">
        <v>8200000</v>
      </c>
      <c r="X3274"/>
      <c r="Y3274"/>
      <c r="Z3274"/>
      <c r="AA3274">
        <v>2967122</v>
      </c>
      <c r="AB3274">
        <v>48</v>
      </c>
    </row>
    <row r="3275" spans="1:28" x14ac:dyDescent="0.2">
      <c r="A3275" t="s">
        <v>12102</v>
      </c>
      <c r="B3275" t="s">
        <v>12103</v>
      </c>
      <c r="C3275">
        <v>2006</v>
      </c>
      <c r="D3275" s="1">
        <v>39056</v>
      </c>
      <c r="E3275" t="s">
        <v>1045</v>
      </c>
      <c r="F3275" t="s">
        <v>44044</v>
      </c>
      <c r="H3275">
        <v>99</v>
      </c>
      <c r="I3275" t="s">
        <v>25</v>
      </c>
      <c r="J3275" t="s">
        <v>26</v>
      </c>
      <c r="M3275" t="s">
        <v>7099</v>
      </c>
      <c r="N3275" t="s">
        <v>12104</v>
      </c>
      <c r="O3275" t="s">
        <v>12105</v>
      </c>
      <c r="P3275" t="s">
        <v>690</v>
      </c>
      <c r="Q3275" t="s">
        <v>1890</v>
      </c>
      <c r="R3275" t="s">
        <v>12106</v>
      </c>
      <c r="S3275" t="s">
        <v>12107</v>
      </c>
      <c r="T3275">
        <v>4.7</v>
      </c>
      <c r="U3275">
        <v>39973</v>
      </c>
      <c r="V3275" s="12">
        <f>W3275*1.28378472222222</f>
        <v>51351388.888888806</v>
      </c>
      <c r="W3275" s="3">
        <v>40000000</v>
      </c>
      <c r="X3275" s="13">
        <f>Y3275*1.28378472222222</f>
        <v>90078002.873472065</v>
      </c>
      <c r="Y3275" s="3">
        <v>70165972</v>
      </c>
      <c r="Z3275" s="13">
        <f>AA3275*1.28378472222222</f>
        <v>181685015.17545107</v>
      </c>
      <c r="AA3275" s="3">
        <v>141522961</v>
      </c>
      <c r="AB3275">
        <v>85</v>
      </c>
    </row>
    <row r="3276" spans="1:28" hidden="1" x14ac:dyDescent="0.2">
      <c r="A3276" t="s">
        <v>29564</v>
      </c>
      <c r="B3276" t="s">
        <v>29565</v>
      </c>
      <c r="C3276">
        <v>2011</v>
      </c>
      <c r="D3276" s="1">
        <v>40729</v>
      </c>
      <c r="E3276" t="s">
        <v>44037</v>
      </c>
      <c r="F3276" t="s">
        <v>44031</v>
      </c>
      <c r="G3276" t="s">
        <v>44032</v>
      </c>
      <c r="H3276">
        <v>116</v>
      </c>
      <c r="I3276" t="s">
        <v>2213</v>
      </c>
      <c r="J3276" t="s">
        <v>934</v>
      </c>
      <c r="M3276" t="s">
        <v>19226</v>
      </c>
      <c r="N3276" t="s">
        <v>19226</v>
      </c>
      <c r="O3276" t="s">
        <v>29566</v>
      </c>
      <c r="P3276" t="s">
        <v>29567</v>
      </c>
      <c r="Q3276" t="s">
        <v>29568</v>
      </c>
      <c r="R3276" t="s">
        <v>29569</v>
      </c>
      <c r="S3276" t="s">
        <v>29570</v>
      </c>
      <c r="T3276">
        <v>7.2</v>
      </c>
      <c r="U3276">
        <v>13197</v>
      </c>
      <c r="W3276"/>
      <c r="X3276"/>
      <c r="Y3276"/>
      <c r="Z3276"/>
      <c r="AA3276">
        <v>600486</v>
      </c>
      <c r="AB3276">
        <v>39</v>
      </c>
    </row>
    <row r="3277" spans="1:28" x14ac:dyDescent="0.2">
      <c r="A3277" t="s">
        <v>10166</v>
      </c>
      <c r="B3277" t="s">
        <v>10167</v>
      </c>
      <c r="C3277">
        <v>2006</v>
      </c>
      <c r="D3277" t="s">
        <v>10168</v>
      </c>
      <c r="E3277" t="s">
        <v>44037</v>
      </c>
      <c r="F3277" t="s">
        <v>44038</v>
      </c>
      <c r="G3277" t="s">
        <v>44040</v>
      </c>
      <c r="H3277">
        <v>91</v>
      </c>
      <c r="I3277" t="s">
        <v>25</v>
      </c>
      <c r="J3277" t="s">
        <v>26</v>
      </c>
      <c r="M3277" t="s">
        <v>10169</v>
      </c>
      <c r="N3277" t="s">
        <v>10170</v>
      </c>
      <c r="O3277" t="s">
        <v>10171</v>
      </c>
      <c r="P3277" t="s">
        <v>10172</v>
      </c>
      <c r="Q3277" t="s">
        <v>10173</v>
      </c>
      <c r="R3277" t="s">
        <v>10174</v>
      </c>
      <c r="S3277" t="s">
        <v>10175</v>
      </c>
      <c r="T3277">
        <v>6.6</v>
      </c>
      <c r="U3277">
        <v>97611</v>
      </c>
      <c r="V3277" s="12">
        <f>W3277*1.28378472222222</f>
        <v>96283854.166666508</v>
      </c>
      <c r="W3277" s="3">
        <v>75000000</v>
      </c>
      <c r="X3277" s="13">
        <f>Y3277*1.28378472222222</f>
        <v>94564879.261458173</v>
      </c>
      <c r="Y3277" s="3">
        <v>73661010</v>
      </c>
      <c r="Z3277" s="13">
        <f>AA3277*1.28378472222222</f>
        <v>182119296.43885386</v>
      </c>
      <c r="AA3277" s="3">
        <v>141861243</v>
      </c>
      <c r="AB3277">
        <v>276</v>
      </c>
    </row>
    <row r="3278" spans="1:28" hidden="1" x14ac:dyDescent="0.2">
      <c r="A3278" t="s">
        <v>29578</v>
      </c>
      <c r="B3278" t="s">
        <v>29579</v>
      </c>
      <c r="C3278">
        <v>2012</v>
      </c>
      <c r="D3278" s="1">
        <v>41067</v>
      </c>
      <c r="E3278" t="s">
        <v>1045</v>
      </c>
      <c r="F3278" t="s">
        <v>44032</v>
      </c>
      <c r="H3278">
        <v>109</v>
      </c>
      <c r="I3278" t="s">
        <v>25</v>
      </c>
      <c r="J3278" t="s">
        <v>26</v>
      </c>
      <c r="M3278" t="s">
        <v>6655</v>
      </c>
      <c r="N3278" t="s">
        <v>29580</v>
      </c>
      <c r="O3278" t="s">
        <v>29581</v>
      </c>
      <c r="P3278" t="s">
        <v>811</v>
      </c>
      <c r="Q3278" t="s">
        <v>29582</v>
      </c>
      <c r="R3278" t="s">
        <v>29583</v>
      </c>
      <c r="S3278" t="s">
        <v>29584</v>
      </c>
      <c r="T3278">
        <v>7</v>
      </c>
      <c r="U3278">
        <v>17246</v>
      </c>
      <c r="W3278"/>
      <c r="X3278"/>
      <c r="Y3278">
        <v>102388</v>
      </c>
      <c r="Z3278"/>
      <c r="AA3278">
        <v>123821</v>
      </c>
      <c r="AB3278">
        <v>69</v>
      </c>
    </row>
    <row r="3279" spans="1:28" x14ac:dyDescent="0.2">
      <c r="A3279" t="s">
        <v>41785</v>
      </c>
      <c r="B3279" t="s">
        <v>41786</v>
      </c>
      <c r="C3279">
        <v>2019</v>
      </c>
      <c r="D3279" s="1">
        <v>43534</v>
      </c>
      <c r="E3279" t="s">
        <v>44037</v>
      </c>
      <c r="F3279" t="s">
        <v>44031</v>
      </c>
      <c r="G3279" t="s">
        <v>44038</v>
      </c>
      <c r="H3279">
        <v>97</v>
      </c>
      <c r="I3279" t="s">
        <v>39086</v>
      </c>
      <c r="J3279" t="s">
        <v>26</v>
      </c>
      <c r="K3279" t="s">
        <v>209</v>
      </c>
      <c r="M3279" t="s">
        <v>41787</v>
      </c>
      <c r="N3279" t="s">
        <v>41788</v>
      </c>
      <c r="O3279" t="s">
        <v>41789</v>
      </c>
      <c r="P3279" t="s">
        <v>41790</v>
      </c>
      <c r="Q3279" t="s">
        <v>41791</v>
      </c>
      <c r="R3279" t="s">
        <v>41792</v>
      </c>
      <c r="S3279" t="s">
        <v>41793</v>
      </c>
      <c r="T3279">
        <v>7</v>
      </c>
      <c r="U3279">
        <v>25813</v>
      </c>
      <c r="V3279" s="12">
        <f>W3279*1.01233684194057</f>
        <v>75925263.145542756</v>
      </c>
      <c r="W3279" s="3">
        <v>75000000</v>
      </c>
      <c r="X3279" s="13">
        <f>Y3279*1.01233684194057</f>
        <v>61465438.506632008</v>
      </c>
      <c r="Y3279" s="3">
        <v>60716390</v>
      </c>
      <c r="Z3279" s="13">
        <f>AA3279*1.01233684194057</f>
        <v>182210811.88193578</v>
      </c>
      <c r="AA3279" s="3">
        <v>179990300</v>
      </c>
      <c r="AB3279">
        <v>251</v>
      </c>
    </row>
    <row r="3280" spans="1:28" x14ac:dyDescent="0.2">
      <c r="A3280" t="s">
        <v>29987</v>
      </c>
      <c r="B3280" t="s">
        <v>29988</v>
      </c>
      <c r="C3280">
        <v>2012</v>
      </c>
      <c r="D3280" t="s">
        <v>13076</v>
      </c>
      <c r="E3280" t="s">
        <v>176</v>
      </c>
      <c r="F3280" t="s">
        <v>44042</v>
      </c>
      <c r="H3280">
        <v>138</v>
      </c>
      <c r="I3280" t="s">
        <v>4309</v>
      </c>
      <c r="J3280" t="s">
        <v>26</v>
      </c>
      <c r="M3280" t="s">
        <v>677</v>
      </c>
      <c r="N3280" t="s">
        <v>11815</v>
      </c>
      <c r="O3280" t="s">
        <v>29989</v>
      </c>
      <c r="P3280" t="s">
        <v>29990</v>
      </c>
      <c r="Q3280" t="s">
        <v>29991</v>
      </c>
      <c r="R3280" t="s">
        <v>29992</v>
      </c>
      <c r="S3280" t="s">
        <v>29993</v>
      </c>
      <c r="T3280">
        <v>7.3</v>
      </c>
      <c r="U3280">
        <v>319918</v>
      </c>
      <c r="V3280" s="12">
        <f>W3280*1.12725506764114</f>
        <v>34944907.09687534</v>
      </c>
      <c r="W3280" s="3">
        <v>31000000</v>
      </c>
      <c r="X3280" s="13">
        <f>Y3280*1.12725506764114</f>
        <v>105705384.92349534</v>
      </c>
      <c r="Y3280" s="3">
        <v>93772375</v>
      </c>
      <c r="Z3280" s="13">
        <f>AA3280*1.12725506764114</f>
        <v>182358729.52309287</v>
      </c>
      <c r="AA3280" s="3">
        <v>161772375</v>
      </c>
      <c r="AB3280">
        <v>576</v>
      </c>
    </row>
    <row r="3281" spans="1:28" hidden="1" x14ac:dyDescent="0.2">
      <c r="A3281" t="s">
        <v>29600</v>
      </c>
      <c r="B3281" t="s">
        <v>29601</v>
      </c>
      <c r="C3281">
        <v>2015</v>
      </c>
      <c r="D3281" s="1">
        <v>43018</v>
      </c>
      <c r="E3281" t="s">
        <v>3496</v>
      </c>
      <c r="F3281" t="s">
        <v>44045</v>
      </c>
      <c r="G3281" t="s">
        <v>44042</v>
      </c>
      <c r="H3281">
        <v>83</v>
      </c>
      <c r="I3281" t="s">
        <v>25</v>
      </c>
      <c r="J3281" t="s">
        <v>26</v>
      </c>
      <c r="M3281" t="s">
        <v>29602</v>
      </c>
      <c r="N3281" t="s">
        <v>29603</v>
      </c>
      <c r="O3281" t="s">
        <v>29604</v>
      </c>
      <c r="P3281" t="s">
        <v>11422</v>
      </c>
      <c r="Q3281" t="s">
        <v>29605</v>
      </c>
      <c r="R3281" t="s">
        <v>29606</v>
      </c>
      <c r="S3281" t="s">
        <v>29607</v>
      </c>
      <c r="T3281">
        <v>5.3</v>
      </c>
      <c r="U3281">
        <v>13226</v>
      </c>
      <c r="W3281">
        <v>3000000</v>
      </c>
      <c r="X3281"/>
      <c r="Y3281"/>
      <c r="Z3281"/>
      <c r="AA3281">
        <v>4476578</v>
      </c>
      <c r="AB3281">
        <v>78</v>
      </c>
    </row>
    <row r="3282" spans="1:28" x14ac:dyDescent="0.2">
      <c r="A3282" t="s">
        <v>13083</v>
      </c>
      <c r="B3282" t="s">
        <v>13084</v>
      </c>
      <c r="C3282">
        <v>2008</v>
      </c>
      <c r="D3282" t="s">
        <v>13085</v>
      </c>
      <c r="E3282" t="s">
        <v>16512</v>
      </c>
      <c r="F3282" t="s">
        <v>44044</v>
      </c>
      <c r="G3282" t="s">
        <v>44032</v>
      </c>
      <c r="H3282">
        <v>90</v>
      </c>
      <c r="I3282" t="s">
        <v>2371</v>
      </c>
      <c r="J3282" t="s">
        <v>26</v>
      </c>
      <c r="K3282" t="s">
        <v>308</v>
      </c>
      <c r="M3282" t="s">
        <v>13086</v>
      </c>
      <c r="N3282" t="s">
        <v>13087</v>
      </c>
      <c r="O3282" t="s">
        <v>13088</v>
      </c>
      <c r="P3282" t="s">
        <v>1348</v>
      </c>
      <c r="Q3282" t="s">
        <v>13089</v>
      </c>
      <c r="R3282" t="s">
        <v>13090</v>
      </c>
      <c r="S3282" t="s">
        <v>13091</v>
      </c>
      <c r="T3282">
        <v>6.6</v>
      </c>
      <c r="U3282">
        <v>143518</v>
      </c>
      <c r="V3282" s="12">
        <f>W3282*1.20207800169993</f>
        <v>48083120.067997195</v>
      </c>
      <c r="W3282" s="3">
        <v>40000000</v>
      </c>
      <c r="X3282" s="13">
        <f>Y3282*1.20207800169993</f>
        <v>86869736.706715658</v>
      </c>
      <c r="Y3282" s="3">
        <v>72266306</v>
      </c>
      <c r="Z3282" s="13">
        <f>AA3282*1.20207800169993</f>
        <v>182763797.53325316</v>
      </c>
      <c r="AA3282" s="3">
        <v>152039882</v>
      </c>
      <c r="AB3282">
        <v>451</v>
      </c>
    </row>
    <row r="3283" spans="1:28" x14ac:dyDescent="0.2">
      <c r="A3283" t="s">
        <v>17634</v>
      </c>
      <c r="B3283" t="s">
        <v>17635</v>
      </c>
      <c r="C3283">
        <v>2010</v>
      </c>
      <c r="D3283" s="1">
        <v>40400</v>
      </c>
      <c r="E3283" t="s">
        <v>44041</v>
      </c>
      <c r="F3283" t="s">
        <v>44032</v>
      </c>
      <c r="G3283" t="s">
        <v>44042</v>
      </c>
      <c r="H3283">
        <v>125</v>
      </c>
      <c r="I3283" t="s">
        <v>25</v>
      </c>
      <c r="J3283" t="s">
        <v>26</v>
      </c>
      <c r="M3283" t="s">
        <v>1278</v>
      </c>
      <c r="N3283" t="s">
        <v>17636</v>
      </c>
      <c r="O3283" t="s">
        <v>17637</v>
      </c>
      <c r="P3283" t="s">
        <v>1278</v>
      </c>
      <c r="Q3283" t="s">
        <v>17638</v>
      </c>
      <c r="R3283" t="s">
        <v>17639</v>
      </c>
      <c r="S3283" t="s">
        <v>17640</v>
      </c>
      <c r="T3283">
        <v>7.5</v>
      </c>
      <c r="U3283">
        <v>344976</v>
      </c>
      <c r="V3283" s="12">
        <f>W3283*1.18690152988223</f>
        <v>43915356.605642512</v>
      </c>
      <c r="W3283" s="3">
        <v>37000000</v>
      </c>
      <c r="X3283" s="13">
        <f>Y3283*1.18690152988223</f>
        <v>109416015.40192409</v>
      </c>
      <c r="Y3283" s="3">
        <v>92186262</v>
      </c>
      <c r="Z3283" s="13">
        <f>AA3283*1.18690152988223</f>
        <v>182813856.46024844</v>
      </c>
      <c r="AA3283" s="3">
        <v>154026136</v>
      </c>
      <c r="AB3283">
        <v>510</v>
      </c>
    </row>
    <row r="3284" spans="1:28" x14ac:dyDescent="0.2">
      <c r="A3284" t="s">
        <v>38738</v>
      </c>
      <c r="B3284" t="s">
        <v>38739</v>
      </c>
      <c r="C3284">
        <v>2017</v>
      </c>
      <c r="D3284" t="s">
        <v>15985</v>
      </c>
      <c r="E3284" t="s">
        <v>16512</v>
      </c>
      <c r="F3284" t="s">
        <v>44044</v>
      </c>
      <c r="G3284" t="s">
        <v>44042</v>
      </c>
      <c r="H3284">
        <v>122</v>
      </c>
      <c r="I3284" t="s">
        <v>38740</v>
      </c>
      <c r="J3284" t="s">
        <v>26</v>
      </c>
      <c r="K3284" t="s">
        <v>64</v>
      </c>
      <c r="L3284" t="s">
        <v>75</v>
      </c>
      <c r="M3284" t="s">
        <v>38741</v>
      </c>
      <c r="N3284" t="s">
        <v>38742</v>
      </c>
      <c r="O3284" t="s">
        <v>38743</v>
      </c>
      <c r="P3284" t="s">
        <v>1143</v>
      </c>
      <c r="Q3284" t="s">
        <v>38744</v>
      </c>
      <c r="R3284" t="s">
        <v>38745</v>
      </c>
      <c r="S3284" t="s">
        <v>38746</v>
      </c>
      <c r="T3284">
        <v>7.5</v>
      </c>
      <c r="U3284">
        <v>352050</v>
      </c>
      <c r="V3284" s="12">
        <f>W3284*1.05585427545692</f>
        <v>42234171.018276803</v>
      </c>
      <c r="W3284" s="3">
        <v>40000000</v>
      </c>
      <c r="X3284" s="13">
        <f>Y3284*1.05585427545692</f>
        <v>97169407.393211573</v>
      </c>
      <c r="Y3284" s="3">
        <v>92029184</v>
      </c>
      <c r="Z3284" s="13">
        <f>AA3284*1.05585427545692</f>
        <v>183104725.90787387</v>
      </c>
      <c r="AA3284" s="3">
        <v>173418558</v>
      </c>
      <c r="AB3284">
        <v>871</v>
      </c>
    </row>
    <row r="3285" spans="1:28" x14ac:dyDescent="0.2">
      <c r="A3285" t="s">
        <v>24644</v>
      </c>
      <c r="B3285" t="s">
        <v>24645</v>
      </c>
      <c r="C3285">
        <v>2011</v>
      </c>
      <c r="D3285" t="s">
        <v>6329</v>
      </c>
      <c r="E3285" t="s">
        <v>44037</v>
      </c>
      <c r="F3285" t="s">
        <v>44031</v>
      </c>
      <c r="G3285" t="s">
        <v>44038</v>
      </c>
      <c r="H3285">
        <v>100</v>
      </c>
      <c r="I3285" t="s">
        <v>1705</v>
      </c>
      <c r="J3285" t="s">
        <v>26</v>
      </c>
      <c r="M3285" t="s">
        <v>24646</v>
      </c>
      <c r="N3285" t="s">
        <v>24646</v>
      </c>
      <c r="O3285" t="s">
        <v>24647</v>
      </c>
      <c r="P3285" t="s">
        <v>8849</v>
      </c>
      <c r="Q3285" t="s">
        <v>8850</v>
      </c>
      <c r="R3285" t="s">
        <v>24648</v>
      </c>
      <c r="S3285" t="s">
        <v>24649</v>
      </c>
      <c r="T3285">
        <v>5.9</v>
      </c>
      <c r="U3285">
        <v>40908</v>
      </c>
      <c r="V3285" s="12">
        <f>W3285*1.1505830469594</f>
        <v>155328711.33951899</v>
      </c>
      <c r="W3285" s="3">
        <v>135000000</v>
      </c>
      <c r="X3285" s="13">
        <f>Y3285*1.1505830469594</f>
        <v>73644754.67538324</v>
      </c>
      <c r="Y3285" s="3">
        <v>64006466</v>
      </c>
      <c r="Z3285" s="13">
        <f>AA3285*1.1505830469594</f>
        <v>183169295.6894806</v>
      </c>
      <c r="AA3285" s="3">
        <v>159196936</v>
      </c>
      <c r="AB3285">
        <v>87</v>
      </c>
    </row>
    <row r="3286" spans="1:28" x14ac:dyDescent="0.2">
      <c r="A3286" t="s">
        <v>25827</v>
      </c>
      <c r="B3286" t="s">
        <v>94</v>
      </c>
      <c r="C3286">
        <v>2015</v>
      </c>
      <c r="D3286" s="1">
        <v>42286</v>
      </c>
      <c r="E3286" t="s">
        <v>16512</v>
      </c>
      <c r="F3286" t="s">
        <v>44031</v>
      </c>
      <c r="G3286" t="s">
        <v>44033</v>
      </c>
      <c r="H3286">
        <v>100</v>
      </c>
      <c r="I3286" t="s">
        <v>1178</v>
      </c>
      <c r="J3286" t="s">
        <v>26</v>
      </c>
      <c r="K3286" t="s">
        <v>308</v>
      </c>
      <c r="M3286" t="s">
        <v>25828</v>
      </c>
      <c r="N3286" t="s">
        <v>25829</v>
      </c>
      <c r="O3286" t="s">
        <v>25830</v>
      </c>
      <c r="P3286" t="s">
        <v>25495</v>
      </c>
      <c r="Q3286" t="s">
        <v>25831</v>
      </c>
      <c r="R3286" t="s">
        <v>25832</v>
      </c>
      <c r="S3286" t="s">
        <v>25833</v>
      </c>
      <c r="T3286">
        <v>4.3</v>
      </c>
      <c r="U3286">
        <v>149218</v>
      </c>
      <c r="V3286" s="13">
        <v>80000000</v>
      </c>
      <c r="W3286" s="3">
        <v>120000000</v>
      </c>
      <c r="X3286" s="13">
        <f>Y3286*1.09195121025074</f>
        <v>61277624.454903997</v>
      </c>
      <c r="Y3286" s="3">
        <v>56117548</v>
      </c>
      <c r="Z3286" s="13">
        <f>AA3286*1.09195121025074</f>
        <v>183319915.08833098</v>
      </c>
      <c r="AA3286" s="3">
        <v>167882881</v>
      </c>
      <c r="AB3286">
        <v>858</v>
      </c>
    </row>
    <row r="3287" spans="1:28" x14ac:dyDescent="0.2">
      <c r="A3287" t="s">
        <v>18764</v>
      </c>
      <c r="B3287" t="s">
        <v>18765</v>
      </c>
      <c r="C3287">
        <v>2010</v>
      </c>
      <c r="D3287" t="s">
        <v>13859</v>
      </c>
      <c r="E3287" t="s">
        <v>16512</v>
      </c>
      <c r="F3287" t="s">
        <v>44032</v>
      </c>
      <c r="G3287" t="s">
        <v>44042</v>
      </c>
      <c r="H3287">
        <v>115</v>
      </c>
      <c r="I3287" t="s">
        <v>18766</v>
      </c>
      <c r="J3287" t="s">
        <v>26</v>
      </c>
      <c r="K3287" t="s">
        <v>361</v>
      </c>
      <c r="M3287" t="s">
        <v>4878</v>
      </c>
      <c r="N3287" t="s">
        <v>18767</v>
      </c>
      <c r="O3287" t="s">
        <v>18768</v>
      </c>
      <c r="P3287" t="s">
        <v>18769</v>
      </c>
      <c r="Q3287" t="s">
        <v>18770</v>
      </c>
      <c r="R3287" t="s">
        <v>18771</v>
      </c>
      <c r="S3287" t="s">
        <v>18772</v>
      </c>
      <c r="T3287">
        <v>6.8</v>
      </c>
      <c r="U3287">
        <v>127645</v>
      </c>
      <c r="V3287" s="12">
        <f>W3287*1.18690152988223</f>
        <v>118690152.988223</v>
      </c>
      <c r="W3287" s="3">
        <v>100000000</v>
      </c>
      <c r="X3287" s="13">
        <f>Y3287*1.18690152988223</f>
        <v>41605242.681971535</v>
      </c>
      <c r="Y3287" s="3">
        <v>35053660</v>
      </c>
      <c r="Z3287" s="13">
        <f>AA3287*1.18690152988223</f>
        <v>183627242.45247978</v>
      </c>
      <c r="AA3287" s="3">
        <v>154711438</v>
      </c>
      <c r="AB3287">
        <v>282</v>
      </c>
    </row>
    <row r="3288" spans="1:28" x14ac:dyDescent="0.2">
      <c r="A3288" t="s">
        <v>13866</v>
      </c>
      <c r="B3288" t="s">
        <v>13867</v>
      </c>
      <c r="C3288">
        <v>2006</v>
      </c>
      <c r="D3288" t="s">
        <v>10075</v>
      </c>
      <c r="E3288" t="s">
        <v>44037</v>
      </c>
      <c r="F3288" t="s">
        <v>44031</v>
      </c>
      <c r="G3288" t="s">
        <v>44038</v>
      </c>
      <c r="H3288">
        <v>82</v>
      </c>
      <c r="I3288" t="s">
        <v>495</v>
      </c>
      <c r="J3288" t="s">
        <v>26</v>
      </c>
      <c r="M3288" t="s">
        <v>13868</v>
      </c>
      <c r="N3288" t="s">
        <v>13869</v>
      </c>
      <c r="O3288" t="s">
        <v>13870</v>
      </c>
      <c r="P3288" t="s">
        <v>2169</v>
      </c>
      <c r="Q3288" t="s">
        <v>8224</v>
      </c>
      <c r="R3288" t="s">
        <v>13871</v>
      </c>
      <c r="S3288" t="s">
        <v>13872</v>
      </c>
      <c r="T3288">
        <v>5</v>
      </c>
      <c r="U3288">
        <v>38026</v>
      </c>
      <c r="V3288" s="12">
        <f>W3288*1.28378472222222</f>
        <v>77027083.333333209</v>
      </c>
      <c r="W3288" s="3">
        <v>60000000</v>
      </c>
      <c r="X3288" s="13">
        <f>Y3288*1.28378472222222</f>
        <v>36493823.501076326</v>
      </c>
      <c r="Y3288" s="3">
        <v>28426747</v>
      </c>
      <c r="Z3288" s="13">
        <f>AA3288*1.28378472222222</f>
        <v>183999690.58368024</v>
      </c>
      <c r="AA3288" s="3">
        <v>143325970</v>
      </c>
      <c r="AB3288">
        <v>85</v>
      </c>
    </row>
    <row r="3289" spans="1:28" x14ac:dyDescent="0.2">
      <c r="A3289" t="s">
        <v>27370</v>
      </c>
      <c r="B3289" t="s">
        <v>27371</v>
      </c>
      <c r="C3289">
        <v>2011</v>
      </c>
      <c r="D3289" t="s">
        <v>19216</v>
      </c>
      <c r="E3289" t="s">
        <v>16512</v>
      </c>
      <c r="F3289" t="s">
        <v>44031</v>
      </c>
      <c r="G3289" t="s">
        <v>44038</v>
      </c>
      <c r="H3289">
        <v>101</v>
      </c>
      <c r="I3289" t="s">
        <v>912</v>
      </c>
      <c r="J3289" t="s">
        <v>26</v>
      </c>
      <c r="K3289" t="s">
        <v>209</v>
      </c>
      <c r="L3289" t="s">
        <v>17683</v>
      </c>
      <c r="M3289" t="s">
        <v>4745</v>
      </c>
      <c r="N3289" t="s">
        <v>27372</v>
      </c>
      <c r="O3289" t="s">
        <v>27373</v>
      </c>
      <c r="P3289" t="s">
        <v>27374</v>
      </c>
      <c r="Q3289" t="s">
        <v>27375</v>
      </c>
      <c r="R3289" t="s">
        <v>27376</v>
      </c>
      <c r="S3289" t="s">
        <v>27377</v>
      </c>
      <c r="T3289">
        <v>6.3</v>
      </c>
      <c r="U3289">
        <v>117884</v>
      </c>
      <c r="V3289" s="13">
        <v>45000000</v>
      </c>
      <c r="W3289" s="3">
        <v>45000000</v>
      </c>
      <c r="X3289" s="13">
        <f>Y3289*1.1505830469594</f>
        <v>9556708.2705533672</v>
      </c>
      <c r="Y3289" s="3">
        <v>8305970</v>
      </c>
      <c r="Z3289" s="13">
        <f>AA3289*1.1505830469594</f>
        <v>184183707.23283237</v>
      </c>
      <c r="AA3289" s="3">
        <v>160078586</v>
      </c>
      <c r="AB3289">
        <v>182</v>
      </c>
    </row>
    <row r="3290" spans="1:28" x14ac:dyDescent="0.2">
      <c r="A3290" t="s">
        <v>7314</v>
      </c>
      <c r="B3290" t="s">
        <v>7315</v>
      </c>
      <c r="C3290">
        <v>2003</v>
      </c>
      <c r="D3290" s="1">
        <v>38021</v>
      </c>
      <c r="E3290" t="s">
        <v>1045</v>
      </c>
      <c r="F3290" t="s">
        <v>44057</v>
      </c>
      <c r="H3290">
        <v>109</v>
      </c>
      <c r="I3290" t="s">
        <v>97</v>
      </c>
      <c r="J3290" t="s">
        <v>26</v>
      </c>
      <c r="M3290" t="s">
        <v>2967</v>
      </c>
      <c r="N3290" t="s">
        <v>4506</v>
      </c>
      <c r="O3290" t="s">
        <v>7316</v>
      </c>
      <c r="P3290" t="s">
        <v>7317</v>
      </c>
      <c r="Q3290" t="s">
        <v>7318</v>
      </c>
      <c r="R3290" t="s">
        <v>7319</v>
      </c>
      <c r="S3290" t="s">
        <v>7320</v>
      </c>
      <c r="T3290">
        <v>7.1</v>
      </c>
      <c r="U3290">
        <v>262543</v>
      </c>
      <c r="V3290" s="12">
        <f>W3290*1.40658152173913</f>
        <v>49230353.260869548</v>
      </c>
      <c r="W3290" s="3">
        <v>35000000</v>
      </c>
      <c r="X3290" s="13">
        <f>Y3290*1.40658152173913</f>
        <v>114300470.0029728</v>
      </c>
      <c r="Y3290" s="3">
        <v>81261177</v>
      </c>
      <c r="Z3290" s="13">
        <f>AA3290*1.40658152173913</f>
        <v>184396668.23344558</v>
      </c>
      <c r="AA3290" s="3">
        <v>131095614</v>
      </c>
      <c r="AB3290">
        <v>520</v>
      </c>
    </row>
    <row r="3291" spans="1:28" hidden="1" x14ac:dyDescent="0.2">
      <c r="A3291" t="s">
        <v>29679</v>
      </c>
      <c r="B3291" t="s">
        <v>29680</v>
      </c>
      <c r="C3291">
        <v>2012</v>
      </c>
      <c r="D3291" t="s">
        <v>26115</v>
      </c>
      <c r="E3291" t="s">
        <v>176</v>
      </c>
      <c r="F3291" t="s">
        <v>44034</v>
      </c>
      <c r="H3291">
        <v>104</v>
      </c>
      <c r="I3291" t="s">
        <v>29681</v>
      </c>
      <c r="J3291" t="s">
        <v>308</v>
      </c>
      <c r="M3291" t="s">
        <v>29682</v>
      </c>
      <c r="N3291" t="s">
        <v>29683</v>
      </c>
      <c r="O3291" t="s">
        <v>29684</v>
      </c>
      <c r="P3291" t="s">
        <v>3126</v>
      </c>
      <c r="Q3291" t="s">
        <v>3126</v>
      </c>
      <c r="R3291" t="s">
        <v>29685</v>
      </c>
      <c r="S3291" t="s">
        <v>29686</v>
      </c>
      <c r="T3291">
        <v>7.5</v>
      </c>
      <c r="U3291">
        <v>10235</v>
      </c>
      <c r="W3291"/>
      <c r="X3291"/>
      <c r="Y3291">
        <v>279735</v>
      </c>
      <c r="Z3291"/>
      <c r="AA3291">
        <v>2585522</v>
      </c>
      <c r="AB3291">
        <v>48</v>
      </c>
    </row>
    <row r="3292" spans="1:28" x14ac:dyDescent="0.2">
      <c r="A3292" t="s">
        <v>9060</v>
      </c>
      <c r="B3292" t="s">
        <v>9061</v>
      </c>
      <c r="C3292">
        <v>2004</v>
      </c>
      <c r="D3292" t="s">
        <v>8082</v>
      </c>
      <c r="E3292" t="s">
        <v>1045</v>
      </c>
      <c r="F3292" t="s">
        <v>44040</v>
      </c>
      <c r="G3292" t="s">
        <v>44036</v>
      </c>
      <c r="H3292">
        <v>113</v>
      </c>
      <c r="I3292" t="s">
        <v>25</v>
      </c>
      <c r="J3292" t="s">
        <v>26</v>
      </c>
      <c r="K3292" t="s">
        <v>2390</v>
      </c>
      <c r="L3292" t="s">
        <v>27</v>
      </c>
      <c r="M3292" t="s">
        <v>3275</v>
      </c>
      <c r="N3292" t="s">
        <v>3276</v>
      </c>
      <c r="O3292" t="s">
        <v>9062</v>
      </c>
      <c r="P3292" t="s">
        <v>5169</v>
      </c>
      <c r="Q3292" t="s">
        <v>9063</v>
      </c>
      <c r="R3292" t="s">
        <v>9064</v>
      </c>
      <c r="S3292" t="s">
        <v>9065</v>
      </c>
      <c r="T3292">
        <v>5.8</v>
      </c>
      <c r="U3292">
        <v>72487</v>
      </c>
      <c r="V3292" s="12">
        <f>W3292*1.37009528851244</f>
        <v>54803811.540497601</v>
      </c>
      <c r="W3292" s="3">
        <v>40000000</v>
      </c>
      <c r="X3292" s="13">
        <f>Y3292*1.37009528851244</f>
        <v>130392627.62356269</v>
      </c>
      <c r="Y3292" s="3">
        <v>95170481</v>
      </c>
      <c r="Z3292" s="13">
        <f>AA3292*1.37009528851244</f>
        <v>184599077.61826888</v>
      </c>
      <c r="AA3292" s="3">
        <v>134734481</v>
      </c>
      <c r="AB3292">
        <v>165</v>
      </c>
    </row>
    <row r="3293" spans="1:28" x14ac:dyDescent="0.2">
      <c r="A3293" t="s">
        <v>13146</v>
      </c>
      <c r="B3293" t="s">
        <v>13147</v>
      </c>
      <c r="C3293">
        <v>2005</v>
      </c>
      <c r="D3293" s="1">
        <v>38723</v>
      </c>
      <c r="E3293" t="s">
        <v>44037</v>
      </c>
      <c r="F3293" t="s">
        <v>44038</v>
      </c>
      <c r="G3293" t="s">
        <v>44044</v>
      </c>
      <c r="H3293">
        <v>80</v>
      </c>
      <c r="I3293" t="s">
        <v>25</v>
      </c>
      <c r="J3293" t="s">
        <v>26</v>
      </c>
      <c r="K3293" t="s">
        <v>308</v>
      </c>
      <c r="M3293" t="s">
        <v>13148</v>
      </c>
      <c r="N3293" t="s">
        <v>13148</v>
      </c>
      <c r="O3293" t="s">
        <v>13149</v>
      </c>
      <c r="P3293" t="s">
        <v>5169</v>
      </c>
      <c r="Q3293" t="s">
        <v>13150</v>
      </c>
      <c r="R3293" t="s">
        <v>13151</v>
      </c>
      <c r="S3293" t="s">
        <v>13152</v>
      </c>
      <c r="T3293">
        <v>6.4</v>
      </c>
      <c r="U3293">
        <v>55428</v>
      </c>
      <c r="V3293" s="12">
        <f>W3293*1.32519713261649</f>
        <v>39755913.978494696</v>
      </c>
      <c r="W3293" s="3">
        <v>30000000</v>
      </c>
      <c r="X3293" s="13">
        <f>Y3293*1.32519713261649</f>
        <v>81539896.396774352</v>
      </c>
      <c r="Y3293" s="3">
        <v>61530390</v>
      </c>
      <c r="Z3293" s="13">
        <f>AA3293*1.32519713261649</f>
        <v>185525213.21146989</v>
      </c>
      <c r="AA3293" s="3">
        <v>139998200</v>
      </c>
      <c r="AB3293">
        <v>265</v>
      </c>
    </row>
    <row r="3294" spans="1:28" x14ac:dyDescent="0.2">
      <c r="A3294" t="s">
        <v>31425</v>
      </c>
      <c r="B3294" t="s">
        <v>31426</v>
      </c>
      <c r="C3294">
        <v>2014</v>
      </c>
      <c r="D3294" s="1">
        <v>41710</v>
      </c>
      <c r="E3294" t="s">
        <v>1045</v>
      </c>
      <c r="H3294">
        <v>109</v>
      </c>
      <c r="I3294" t="s">
        <v>25</v>
      </c>
      <c r="J3294" t="s">
        <v>26</v>
      </c>
      <c r="K3294" t="s">
        <v>51</v>
      </c>
      <c r="M3294" t="s">
        <v>1167</v>
      </c>
      <c r="N3294" t="s">
        <v>17269</v>
      </c>
      <c r="O3294" t="s">
        <v>31427</v>
      </c>
      <c r="P3294" t="s">
        <v>957</v>
      </c>
      <c r="Q3294" t="s">
        <v>31428</v>
      </c>
      <c r="R3294" t="s">
        <v>31429</v>
      </c>
      <c r="S3294" t="s">
        <v>31430</v>
      </c>
      <c r="T3294">
        <v>5.6</v>
      </c>
      <c r="U3294">
        <v>126513</v>
      </c>
      <c r="V3294" s="12">
        <f>W3294*1.09324733035956</f>
        <v>43729893.214382403</v>
      </c>
      <c r="W3294" s="3">
        <v>40000000</v>
      </c>
      <c r="X3294" s="13">
        <f>Y3294*1.09324733035956</f>
        <v>94246676.788110256</v>
      </c>
      <c r="Y3294" s="3">
        <v>86208010</v>
      </c>
      <c r="Z3294" s="13">
        <f>AA3294*1.09324733035956</f>
        <v>185673857.77874988</v>
      </c>
      <c r="AA3294" s="3">
        <v>169837010</v>
      </c>
      <c r="AB3294">
        <v>332</v>
      </c>
    </row>
    <row r="3295" spans="1:28" x14ac:dyDescent="0.2">
      <c r="A3295" t="s">
        <v>22443</v>
      </c>
      <c r="B3295" t="s">
        <v>22444</v>
      </c>
      <c r="C3295">
        <v>2011</v>
      </c>
      <c r="D3295" t="s">
        <v>15215</v>
      </c>
      <c r="E3295" t="s">
        <v>44058</v>
      </c>
      <c r="F3295" t="s">
        <v>44042</v>
      </c>
      <c r="H3295">
        <v>105</v>
      </c>
      <c r="I3295" t="s">
        <v>25</v>
      </c>
      <c r="J3295" t="s">
        <v>26</v>
      </c>
      <c r="K3295" t="s">
        <v>75</v>
      </c>
      <c r="L3295" t="s">
        <v>64</v>
      </c>
      <c r="M3295" t="s">
        <v>13155</v>
      </c>
      <c r="N3295" t="s">
        <v>22445</v>
      </c>
      <c r="O3295" t="s">
        <v>22446</v>
      </c>
      <c r="P3295" t="s">
        <v>16964</v>
      </c>
      <c r="Q3295" t="s">
        <v>22447</v>
      </c>
      <c r="R3295" t="s">
        <v>22448</v>
      </c>
      <c r="S3295" t="s">
        <v>22449</v>
      </c>
      <c r="T3295">
        <v>7.4</v>
      </c>
      <c r="U3295">
        <v>519061</v>
      </c>
      <c r="V3295" s="12">
        <f>W3295*1.1505830469594</f>
        <v>31065742.267903801</v>
      </c>
      <c r="W3295" s="3">
        <v>27000000</v>
      </c>
      <c r="X3295" s="13">
        <f>Y3295*1.1505830469594</f>
        <v>91183079.403771862</v>
      </c>
      <c r="Y3295" s="3">
        <v>79249455</v>
      </c>
      <c r="Z3295" s="13">
        <f>AA3295*1.1505830469594</f>
        <v>186221239.0826183</v>
      </c>
      <c r="AA3295" s="3">
        <v>161849455</v>
      </c>
      <c r="AB3295">
        <v>488</v>
      </c>
    </row>
    <row r="3296" spans="1:28" hidden="1" x14ac:dyDescent="0.2">
      <c r="A3296" t="s">
        <v>29714</v>
      </c>
      <c r="B3296" t="s">
        <v>29715</v>
      </c>
      <c r="C3296">
        <v>2011</v>
      </c>
      <c r="D3296" t="s">
        <v>29716</v>
      </c>
      <c r="E3296" t="s">
        <v>176</v>
      </c>
      <c r="H3296">
        <v>93</v>
      </c>
      <c r="I3296" t="s">
        <v>29717</v>
      </c>
      <c r="J3296" t="s">
        <v>2390</v>
      </c>
      <c r="K3296" t="s">
        <v>26</v>
      </c>
      <c r="M3296" t="s">
        <v>24400</v>
      </c>
      <c r="N3296" t="s">
        <v>24401</v>
      </c>
      <c r="O3296" t="s">
        <v>29718</v>
      </c>
      <c r="P3296" t="s">
        <v>29719</v>
      </c>
      <c r="Q3296" t="s">
        <v>29720</v>
      </c>
      <c r="R3296" t="s">
        <v>29721</v>
      </c>
      <c r="S3296" t="s">
        <v>29722</v>
      </c>
      <c r="T3296">
        <v>6.4</v>
      </c>
      <c r="U3296">
        <v>10002</v>
      </c>
      <c r="W3296"/>
      <c r="X3296"/>
      <c r="Y3296">
        <v>16057</v>
      </c>
      <c r="Z3296"/>
      <c r="AA3296">
        <v>202085</v>
      </c>
      <c r="AB3296">
        <v>19</v>
      </c>
    </row>
    <row r="3297" spans="1:28" x14ac:dyDescent="0.2">
      <c r="A3297" t="s">
        <v>30403</v>
      </c>
      <c r="B3297" t="s">
        <v>30404</v>
      </c>
      <c r="C3297">
        <v>2017</v>
      </c>
      <c r="D3297" s="1">
        <v>42865</v>
      </c>
      <c r="E3297" t="s">
        <v>16512</v>
      </c>
      <c r="F3297" t="s">
        <v>44038</v>
      </c>
      <c r="G3297" t="s">
        <v>44044</v>
      </c>
      <c r="H3297">
        <v>118</v>
      </c>
      <c r="I3297" t="s">
        <v>30405</v>
      </c>
      <c r="J3297" t="s">
        <v>26</v>
      </c>
      <c r="K3297" t="s">
        <v>75</v>
      </c>
      <c r="L3297" t="s">
        <v>27</v>
      </c>
      <c r="M3297" t="s">
        <v>30406</v>
      </c>
      <c r="N3297" t="s">
        <v>30121</v>
      </c>
      <c r="O3297" t="s">
        <v>30407</v>
      </c>
      <c r="P3297" t="s">
        <v>30408</v>
      </c>
      <c r="Q3297" t="s">
        <v>30409</v>
      </c>
      <c r="R3297" t="s">
        <v>30410</v>
      </c>
      <c r="S3297" t="s">
        <v>30411</v>
      </c>
      <c r="T3297">
        <v>6.9</v>
      </c>
      <c r="U3297">
        <v>181090</v>
      </c>
      <c r="V3297" s="12">
        <f>W3297*1.05585427545692</f>
        <v>31675628.263707601</v>
      </c>
      <c r="W3297" s="3">
        <v>30000000</v>
      </c>
      <c r="X3297" s="13">
        <f>Y3297*1.05585427545692</f>
        <v>79683826.023225427</v>
      </c>
      <c r="Y3297" s="3">
        <v>75468583</v>
      </c>
      <c r="Z3297" s="13">
        <f>AA3297*1.05585427545692</f>
        <v>186464083.60752711</v>
      </c>
      <c r="AA3297" s="3">
        <v>176600207</v>
      </c>
      <c r="AB3297">
        <v>509</v>
      </c>
    </row>
    <row r="3298" spans="1:28" x14ac:dyDescent="0.2">
      <c r="A3298" t="s">
        <v>20036</v>
      </c>
      <c r="B3298" t="s">
        <v>20037</v>
      </c>
      <c r="C3298">
        <v>2010</v>
      </c>
      <c r="D3298" t="s">
        <v>20038</v>
      </c>
      <c r="E3298" t="s">
        <v>16512</v>
      </c>
      <c r="F3298" t="s">
        <v>44031</v>
      </c>
      <c r="G3298" t="s">
        <v>44032</v>
      </c>
      <c r="H3298">
        <v>118</v>
      </c>
      <c r="I3298" t="s">
        <v>25</v>
      </c>
      <c r="J3298" t="s">
        <v>26</v>
      </c>
      <c r="M3298" t="s">
        <v>122</v>
      </c>
      <c r="N3298" t="s">
        <v>20039</v>
      </c>
      <c r="O3298" t="s">
        <v>20040</v>
      </c>
      <c r="P3298" t="s">
        <v>416</v>
      </c>
      <c r="Q3298" t="s">
        <v>20041</v>
      </c>
      <c r="R3298" t="s">
        <v>20042</v>
      </c>
      <c r="S3298" t="s">
        <v>20043</v>
      </c>
      <c r="T3298">
        <v>6.9</v>
      </c>
      <c r="U3298">
        <v>288327</v>
      </c>
      <c r="V3298" s="12">
        <f>W3298*1.18690152988223</f>
        <v>94952122.390578404</v>
      </c>
      <c r="W3298" s="3">
        <v>80000000</v>
      </c>
      <c r="X3298" s="13">
        <f>Y3298*1.18690152988223</f>
        <v>112559876.61357155</v>
      </c>
      <c r="Y3298" s="3">
        <v>94835059</v>
      </c>
      <c r="Z3298" s="13">
        <f>AA3298*1.18690152988223</f>
        <v>186471434.76586258</v>
      </c>
      <c r="AA3298" s="3">
        <v>157107755</v>
      </c>
      <c r="AB3298">
        <v>656</v>
      </c>
    </row>
    <row r="3299" spans="1:28" hidden="1" x14ac:dyDescent="0.2">
      <c r="A3299" t="s">
        <v>29739</v>
      </c>
      <c r="B3299" t="s">
        <v>29740</v>
      </c>
      <c r="C3299">
        <v>2019</v>
      </c>
      <c r="D3299" t="s">
        <v>29741</v>
      </c>
      <c r="E3299" t="s">
        <v>44035</v>
      </c>
      <c r="F3299" t="s">
        <v>44044</v>
      </c>
      <c r="G3299" t="s">
        <v>44032</v>
      </c>
      <c r="H3299">
        <v>132</v>
      </c>
      <c r="I3299" t="s">
        <v>25</v>
      </c>
      <c r="J3299" t="s">
        <v>26</v>
      </c>
      <c r="K3299" t="s">
        <v>308</v>
      </c>
      <c r="M3299" t="s">
        <v>4135</v>
      </c>
      <c r="N3299" t="s">
        <v>6587</v>
      </c>
      <c r="O3299" t="s">
        <v>29742</v>
      </c>
      <c r="P3299" t="s">
        <v>3861</v>
      </c>
      <c r="Q3299" t="s">
        <v>29743</v>
      </c>
      <c r="R3299" t="s">
        <v>29744</v>
      </c>
      <c r="S3299" t="s">
        <v>29745</v>
      </c>
      <c r="T3299">
        <v>6.9</v>
      </c>
      <c r="U3299">
        <v>69349</v>
      </c>
      <c r="W3299">
        <v>49000000</v>
      </c>
      <c r="X3299"/>
      <c r="Y3299"/>
      <c r="Z3299"/>
      <c r="AA3299"/>
      <c r="AB3299">
        <v>437</v>
      </c>
    </row>
    <row r="3300" spans="1:28" x14ac:dyDescent="0.2">
      <c r="A3300" t="s">
        <v>37065</v>
      </c>
      <c r="B3300" t="s">
        <v>37066</v>
      </c>
      <c r="C3300">
        <v>2016</v>
      </c>
      <c r="D3300" s="1">
        <v>42440</v>
      </c>
      <c r="E3300" t="s">
        <v>44041</v>
      </c>
      <c r="F3300" t="s">
        <v>44032</v>
      </c>
      <c r="G3300" t="s">
        <v>44045</v>
      </c>
      <c r="H3300">
        <v>112</v>
      </c>
      <c r="I3300" t="s">
        <v>11340</v>
      </c>
      <c r="J3300" t="s">
        <v>26</v>
      </c>
      <c r="K3300" t="s">
        <v>308</v>
      </c>
      <c r="M3300" t="s">
        <v>25319</v>
      </c>
      <c r="N3300" t="s">
        <v>37067</v>
      </c>
      <c r="O3300" t="s">
        <v>37068</v>
      </c>
      <c r="P3300" t="s">
        <v>15504</v>
      </c>
      <c r="Q3300" t="s">
        <v>37069</v>
      </c>
      <c r="R3300" t="s">
        <v>37070</v>
      </c>
      <c r="S3300" t="s">
        <v>37071</v>
      </c>
      <c r="T3300">
        <v>6.5</v>
      </c>
      <c r="U3300">
        <v>164886</v>
      </c>
      <c r="V3300" s="12">
        <f>W3300*1.07834771485832</f>
        <v>48525647.168624401</v>
      </c>
      <c r="W3300" s="3">
        <v>45000000</v>
      </c>
      <c r="X3300" s="13">
        <f>Y3300*1.07834771485832</f>
        <v>81302063.703913063</v>
      </c>
      <c r="Y3300" s="3">
        <v>75395035</v>
      </c>
      <c r="Z3300" s="13">
        <f>AA3300*1.07834771485832</f>
        <v>186754575.29842523</v>
      </c>
      <c r="AA3300" s="3">
        <v>173185859</v>
      </c>
      <c r="AB3300">
        <v>488</v>
      </c>
    </row>
    <row r="3301" spans="1:28" x14ac:dyDescent="0.2">
      <c r="A3301" t="s">
        <v>2282</v>
      </c>
      <c r="B3301" t="s">
        <v>2283</v>
      </c>
      <c r="C3301">
        <v>2000</v>
      </c>
      <c r="D3301" t="s">
        <v>2193</v>
      </c>
      <c r="E3301" t="s">
        <v>1045</v>
      </c>
      <c r="F3301" t="s">
        <v>44032</v>
      </c>
      <c r="G3301" t="s">
        <v>44034</v>
      </c>
      <c r="H3301">
        <v>125</v>
      </c>
      <c r="I3301" t="s">
        <v>25</v>
      </c>
      <c r="J3301" t="s">
        <v>26</v>
      </c>
      <c r="K3301" t="s">
        <v>64</v>
      </c>
      <c r="M3301" t="s">
        <v>2285</v>
      </c>
      <c r="N3301" t="s">
        <v>2286</v>
      </c>
      <c r="O3301" t="s">
        <v>2287</v>
      </c>
      <c r="P3301" t="s">
        <v>1391</v>
      </c>
      <c r="Q3301" t="s">
        <v>2288</v>
      </c>
      <c r="R3301" t="s">
        <v>2289</v>
      </c>
      <c r="S3301" t="s">
        <v>2290</v>
      </c>
      <c r="T3301">
        <v>6.8</v>
      </c>
      <c r="U3301">
        <v>101225</v>
      </c>
      <c r="V3301" s="12">
        <f>W3301*1.5029674796748</f>
        <v>90178048.780487999</v>
      </c>
      <c r="W3301" s="3">
        <v>60000000</v>
      </c>
      <c r="X3301" s="13">
        <f>Y3301*1.5029674796748</f>
        <v>113914872.59207343</v>
      </c>
      <c r="Y3301" s="3">
        <v>75793305</v>
      </c>
      <c r="Z3301" s="13">
        <f>AA3301*1.5029674796748</f>
        <v>187487802.99833375</v>
      </c>
      <c r="AA3301" s="3">
        <v>124745083</v>
      </c>
      <c r="AB3301">
        <v>363</v>
      </c>
    </row>
    <row r="3302" spans="1:28" x14ac:dyDescent="0.2">
      <c r="A3302" t="s">
        <v>20893</v>
      </c>
      <c r="B3302" t="s">
        <v>20894</v>
      </c>
      <c r="C3302">
        <v>2009</v>
      </c>
      <c r="D3302" s="1">
        <v>39818</v>
      </c>
      <c r="E3302" t="s">
        <v>1045</v>
      </c>
      <c r="F3302" t="s">
        <v>44032</v>
      </c>
      <c r="G3302" t="s">
        <v>44040</v>
      </c>
      <c r="H3302">
        <v>102</v>
      </c>
      <c r="I3302" t="s">
        <v>25</v>
      </c>
      <c r="J3302" t="s">
        <v>26</v>
      </c>
      <c r="M3302" t="s">
        <v>2851</v>
      </c>
      <c r="N3302" t="s">
        <v>20895</v>
      </c>
      <c r="O3302" t="s">
        <v>20896</v>
      </c>
      <c r="P3302" t="s">
        <v>20897</v>
      </c>
      <c r="Q3302" t="s">
        <v>20898</v>
      </c>
      <c r="R3302" t="s">
        <v>20899</v>
      </c>
      <c r="S3302" t="s">
        <v>20900</v>
      </c>
      <c r="T3302">
        <v>4.5</v>
      </c>
      <c r="U3302">
        <v>38996</v>
      </c>
      <c r="V3302" s="12">
        <f>W3302*1.20636999678377</f>
        <v>36191099.903513096</v>
      </c>
      <c r="W3302" s="3">
        <v>30000000</v>
      </c>
      <c r="X3302" s="13">
        <f>Y3302*1.20636999678377</f>
        <v>95998326.867994666</v>
      </c>
      <c r="Y3302" s="3">
        <v>79576189</v>
      </c>
      <c r="Z3302" s="13">
        <f>AA3302*1.20636999678377</f>
        <v>187645157.7269606</v>
      </c>
      <c r="AA3302" s="3">
        <v>155545279</v>
      </c>
      <c r="AB3302">
        <v>159</v>
      </c>
    </row>
    <row r="3303" spans="1:28" x14ac:dyDescent="0.2">
      <c r="A3303" t="s">
        <v>25499</v>
      </c>
      <c r="B3303" t="s">
        <v>25500</v>
      </c>
      <c r="C3303">
        <v>2017</v>
      </c>
      <c r="D3303" s="1">
        <v>42741</v>
      </c>
      <c r="E3303" t="s">
        <v>16512</v>
      </c>
      <c r="F3303" t="s">
        <v>44038</v>
      </c>
      <c r="G3303" t="s">
        <v>44044</v>
      </c>
      <c r="H3303">
        <v>116</v>
      </c>
      <c r="I3303" t="s">
        <v>25501</v>
      </c>
      <c r="J3303" t="s">
        <v>26</v>
      </c>
      <c r="K3303" t="s">
        <v>308</v>
      </c>
      <c r="M3303" t="s">
        <v>9101</v>
      </c>
      <c r="N3303" t="s">
        <v>25502</v>
      </c>
      <c r="O3303" t="s">
        <v>25503</v>
      </c>
      <c r="P3303" t="s">
        <v>4689</v>
      </c>
      <c r="Q3303" t="s">
        <v>25504</v>
      </c>
      <c r="R3303" t="s">
        <v>25505</v>
      </c>
      <c r="S3303" t="s">
        <v>25506</v>
      </c>
      <c r="T3303">
        <v>5.5</v>
      </c>
      <c r="U3303">
        <v>156266</v>
      </c>
      <c r="V3303" s="12">
        <f>W3303*1.05585427545692</f>
        <v>72853945.006527483</v>
      </c>
      <c r="W3303" s="3">
        <v>69000000</v>
      </c>
      <c r="X3303" s="13">
        <f>Y3303*1.05585427545692</f>
        <v>61303095.621924013</v>
      </c>
      <c r="Y3303" s="3">
        <v>58060186</v>
      </c>
      <c r="Z3303" s="13">
        <f>AA3303*1.05585427545692</f>
        <v>187790810.96222684</v>
      </c>
      <c r="AA3303" s="3">
        <v>177856751</v>
      </c>
      <c r="AB3303">
        <v>461</v>
      </c>
    </row>
    <row r="3304" spans="1:28" hidden="1" x14ac:dyDescent="0.2">
      <c r="A3304" t="s">
        <v>29780</v>
      </c>
      <c r="B3304" t="s">
        <v>29781</v>
      </c>
      <c r="C3304">
        <v>2011</v>
      </c>
      <c r="D3304" t="s">
        <v>16101</v>
      </c>
      <c r="E3304" t="s">
        <v>1045</v>
      </c>
      <c r="H3304">
        <v>90</v>
      </c>
      <c r="I3304" t="s">
        <v>4358</v>
      </c>
      <c r="J3304" t="s">
        <v>1076</v>
      </c>
      <c r="M3304" t="s">
        <v>29782</v>
      </c>
      <c r="N3304" t="s">
        <v>29782</v>
      </c>
      <c r="O3304" t="s">
        <v>29783</v>
      </c>
      <c r="P3304" t="s">
        <v>29784</v>
      </c>
      <c r="Q3304" t="s">
        <v>29785</v>
      </c>
      <c r="R3304" t="s">
        <v>29786</v>
      </c>
      <c r="S3304" t="s">
        <v>29787</v>
      </c>
      <c r="T3304">
        <v>7.1</v>
      </c>
      <c r="U3304">
        <v>11682</v>
      </c>
      <c r="W3304"/>
      <c r="X3304"/>
      <c r="Y3304"/>
      <c r="Z3304"/>
      <c r="AA3304">
        <v>342597</v>
      </c>
      <c r="AB3304">
        <v>2</v>
      </c>
    </row>
    <row r="3305" spans="1:28" x14ac:dyDescent="0.2">
      <c r="A3305" t="s">
        <v>4641</v>
      </c>
      <c r="B3305" t="s">
        <v>4642</v>
      </c>
      <c r="C3305">
        <v>2002</v>
      </c>
      <c r="D3305" t="s">
        <v>196</v>
      </c>
      <c r="E3305" t="s">
        <v>1045</v>
      </c>
      <c r="F3305" t="s">
        <v>44032</v>
      </c>
      <c r="G3305" t="s">
        <v>44036</v>
      </c>
      <c r="H3305">
        <v>101</v>
      </c>
      <c r="I3305" t="s">
        <v>4643</v>
      </c>
      <c r="J3305" t="s">
        <v>26</v>
      </c>
      <c r="M3305" t="s">
        <v>2559</v>
      </c>
      <c r="N3305" t="s">
        <v>4644</v>
      </c>
      <c r="O3305" t="s">
        <v>4645</v>
      </c>
      <c r="P3305" t="s">
        <v>4646</v>
      </c>
      <c r="Q3305" t="s">
        <v>4647</v>
      </c>
      <c r="R3305" t="s">
        <v>4648</v>
      </c>
      <c r="S3305" t="s">
        <v>4649</v>
      </c>
      <c r="T3305">
        <v>7</v>
      </c>
      <c r="U3305">
        <v>169283</v>
      </c>
      <c r="V3305" s="12">
        <f>W3305*1.43863813229572</f>
        <v>43159143.968871601</v>
      </c>
      <c r="W3305" s="3">
        <v>30000000</v>
      </c>
      <c r="X3305" s="13">
        <f>Y3305*1.43863813229572</f>
        <v>59538439.046459153</v>
      </c>
      <c r="Y3305" s="3">
        <v>41385278</v>
      </c>
      <c r="Z3305" s="13">
        <f>AA3305*1.43863813229572</f>
        <v>187813424.11342415</v>
      </c>
      <c r="AA3305" s="3">
        <v>130549455</v>
      </c>
      <c r="AB3305">
        <v>427</v>
      </c>
    </row>
    <row r="3306" spans="1:28" hidden="1" x14ac:dyDescent="0.2">
      <c r="A3306" t="s">
        <v>29796</v>
      </c>
      <c r="B3306" t="s">
        <v>29797</v>
      </c>
      <c r="C3306">
        <v>2017</v>
      </c>
      <c r="D3306" t="s">
        <v>29798</v>
      </c>
      <c r="E3306" t="s">
        <v>44041</v>
      </c>
      <c r="F3306" t="s">
        <v>44032</v>
      </c>
      <c r="G3306" t="s">
        <v>44045</v>
      </c>
      <c r="H3306">
        <v>115</v>
      </c>
      <c r="I3306" t="s">
        <v>495</v>
      </c>
      <c r="J3306" t="s">
        <v>26</v>
      </c>
      <c r="M3306" t="s">
        <v>27907</v>
      </c>
      <c r="N3306" t="s">
        <v>29799</v>
      </c>
      <c r="O3306" t="s">
        <v>29800</v>
      </c>
      <c r="P3306" t="s">
        <v>29801</v>
      </c>
      <c r="Q3306" t="s">
        <v>29802</v>
      </c>
      <c r="R3306" t="s">
        <v>29803</v>
      </c>
      <c r="S3306" t="s">
        <v>29804</v>
      </c>
      <c r="T3306">
        <v>6.3</v>
      </c>
      <c r="U3306">
        <v>16894</v>
      </c>
      <c r="W3306"/>
      <c r="X3306"/>
      <c r="Y3306"/>
      <c r="Z3306"/>
      <c r="AA3306">
        <v>3682156</v>
      </c>
      <c r="AB3306">
        <v>124</v>
      </c>
    </row>
    <row r="3307" spans="1:28" x14ac:dyDescent="0.2">
      <c r="A3307" t="s">
        <v>6312</v>
      </c>
      <c r="B3307" t="s">
        <v>6313</v>
      </c>
      <c r="C3307">
        <v>2003</v>
      </c>
      <c r="D3307" t="s">
        <v>4185</v>
      </c>
      <c r="E3307" t="s">
        <v>44043</v>
      </c>
      <c r="F3307" t="s">
        <v>44038</v>
      </c>
      <c r="G3307" t="s">
        <v>44040</v>
      </c>
      <c r="H3307">
        <v>82</v>
      </c>
      <c r="I3307" t="s">
        <v>25</v>
      </c>
      <c r="J3307" t="s">
        <v>26</v>
      </c>
      <c r="M3307" t="s">
        <v>6314</v>
      </c>
      <c r="N3307" t="s">
        <v>6315</v>
      </c>
      <c r="O3307" t="s">
        <v>6316</v>
      </c>
      <c r="P3307" t="s">
        <v>278</v>
      </c>
      <c r="Q3307" t="s">
        <v>6317</v>
      </c>
      <c r="R3307" t="s">
        <v>6318</v>
      </c>
      <c r="S3307" t="s">
        <v>6319</v>
      </c>
      <c r="T3307">
        <v>3.9</v>
      </c>
      <c r="U3307">
        <v>51054</v>
      </c>
      <c r="V3307" s="12">
        <f>W3307*1.40658152173913</f>
        <v>153317385.86956516</v>
      </c>
      <c r="W3307" s="3">
        <v>109000000</v>
      </c>
      <c r="X3307" s="13">
        <f>Y3307*1.40658152173913</f>
        <v>142274715.21812496</v>
      </c>
      <c r="Y3307" s="3">
        <v>101149285</v>
      </c>
      <c r="Z3307" s="13">
        <f>AA3307*1.40658152173913</f>
        <v>188426421.61277711</v>
      </c>
      <c r="AA3307" s="3">
        <v>133960541</v>
      </c>
      <c r="AB3307">
        <v>603</v>
      </c>
    </row>
    <row r="3308" spans="1:28" x14ac:dyDescent="0.2">
      <c r="A3308" t="s">
        <v>10211</v>
      </c>
      <c r="B3308" t="s">
        <v>10212</v>
      </c>
      <c r="C3308">
        <v>2005</v>
      </c>
      <c r="D3308" t="s">
        <v>228</v>
      </c>
      <c r="E3308" t="s">
        <v>16512</v>
      </c>
      <c r="F3308" t="s">
        <v>44031</v>
      </c>
      <c r="G3308" t="s">
        <v>44036</v>
      </c>
      <c r="H3308">
        <v>129</v>
      </c>
      <c r="I3308" t="s">
        <v>2371</v>
      </c>
      <c r="J3308" t="s">
        <v>26</v>
      </c>
      <c r="K3308" t="s">
        <v>308</v>
      </c>
      <c r="M3308" t="s">
        <v>1495</v>
      </c>
      <c r="N3308" t="s">
        <v>10213</v>
      </c>
      <c r="O3308" t="s">
        <v>10214</v>
      </c>
      <c r="P3308" t="s">
        <v>10215</v>
      </c>
      <c r="Q3308" t="s">
        <v>10216</v>
      </c>
      <c r="R3308" t="s">
        <v>10217</v>
      </c>
      <c r="S3308" t="s">
        <v>10218</v>
      </c>
      <c r="T3308">
        <v>6</v>
      </c>
      <c r="U3308">
        <v>91465</v>
      </c>
      <c r="V3308" s="12">
        <f>W3308*1.32519713261649</f>
        <v>99389784.946236745</v>
      </c>
      <c r="W3308" s="3">
        <v>75000000</v>
      </c>
      <c r="X3308" s="13">
        <f>Y3308*1.32519713261649</f>
        <v>61573990.049426638</v>
      </c>
      <c r="Y3308" s="3">
        <v>46464023</v>
      </c>
      <c r="Z3308" s="13">
        <f>AA3308*1.32519713261649</f>
        <v>188708157.82240179</v>
      </c>
      <c r="AA3308" s="3">
        <v>142400065</v>
      </c>
      <c r="AB3308">
        <v>255</v>
      </c>
    </row>
    <row r="3309" spans="1:28" x14ac:dyDescent="0.2">
      <c r="A3309" t="s">
        <v>22039</v>
      </c>
      <c r="B3309" t="s">
        <v>22040</v>
      </c>
      <c r="C3309">
        <v>2010</v>
      </c>
      <c r="D3309" s="1">
        <v>40337</v>
      </c>
      <c r="E3309" t="s">
        <v>176</v>
      </c>
      <c r="F3309" t="s">
        <v>44057</v>
      </c>
      <c r="G3309" t="s">
        <v>44036</v>
      </c>
      <c r="H3309">
        <v>107</v>
      </c>
      <c r="I3309" t="s">
        <v>25</v>
      </c>
      <c r="J3309" t="s">
        <v>26</v>
      </c>
      <c r="M3309" t="s">
        <v>19720</v>
      </c>
      <c r="N3309" t="s">
        <v>22041</v>
      </c>
      <c r="O3309" t="s">
        <v>22042</v>
      </c>
      <c r="P3309" t="s">
        <v>22043</v>
      </c>
      <c r="Q3309" t="s">
        <v>22044</v>
      </c>
      <c r="R3309" t="s">
        <v>22045</v>
      </c>
      <c r="S3309" t="s">
        <v>22046</v>
      </c>
      <c r="T3309">
        <v>6.2</v>
      </c>
      <c r="U3309">
        <v>55115</v>
      </c>
      <c r="V3309" s="12">
        <f>W3309*1.18690152988223</f>
        <v>35607045.896466903</v>
      </c>
      <c r="W3309" s="3">
        <v>30000000</v>
      </c>
      <c r="X3309" s="13">
        <f>Y3309*1.18690152988223</f>
        <v>50324889.546047717</v>
      </c>
      <c r="Y3309" s="3">
        <v>42400223</v>
      </c>
      <c r="Z3309" s="13">
        <f>AA3309*1.18690152988223</f>
        <v>189063691.799808</v>
      </c>
      <c r="AA3309" s="3">
        <v>159291809</v>
      </c>
      <c r="AB3309">
        <v>89</v>
      </c>
    </row>
    <row r="3310" spans="1:28" x14ac:dyDescent="0.2">
      <c r="A3310" t="s">
        <v>32547</v>
      </c>
      <c r="B3310" t="s">
        <v>32548</v>
      </c>
      <c r="C3310">
        <v>2014</v>
      </c>
      <c r="D3310" s="1">
        <v>41916</v>
      </c>
      <c r="E3310" t="s">
        <v>44043</v>
      </c>
      <c r="F3310" t="s">
        <v>44038</v>
      </c>
      <c r="G3310" t="s">
        <v>44044</v>
      </c>
      <c r="H3310">
        <v>99</v>
      </c>
      <c r="I3310" t="s">
        <v>319</v>
      </c>
      <c r="J3310" t="s">
        <v>26</v>
      </c>
      <c r="K3310" t="s">
        <v>27</v>
      </c>
      <c r="L3310" t="s">
        <v>307</v>
      </c>
      <c r="M3310" t="s">
        <v>4142</v>
      </c>
      <c r="N3310" t="s">
        <v>32549</v>
      </c>
      <c r="O3310" t="s">
        <v>32550</v>
      </c>
      <c r="P3310" t="s">
        <v>4765</v>
      </c>
      <c r="Q3310" t="s">
        <v>32551</v>
      </c>
      <c r="R3310" t="s">
        <v>32552</v>
      </c>
      <c r="S3310" t="s">
        <v>32553</v>
      </c>
      <c r="T3310">
        <v>8.1</v>
      </c>
      <c r="U3310">
        <v>687669</v>
      </c>
      <c r="V3310" s="12">
        <f>W3310*1.09324733035956</f>
        <v>27331183.258988999</v>
      </c>
      <c r="W3310" s="3">
        <v>25000000</v>
      </c>
      <c r="X3310" s="13">
        <f>Y3310*1.09324733035956</f>
        <v>64831014.149787307</v>
      </c>
      <c r="Y3310" s="3">
        <v>59301324</v>
      </c>
      <c r="Z3310" s="13">
        <f>AA3310*1.09324733035956</f>
        <v>189066243.60175949</v>
      </c>
      <c r="AA3310" s="3">
        <v>172940046</v>
      </c>
      <c r="AB3310">
        <v>882</v>
      </c>
    </row>
    <row r="3311" spans="1:28" hidden="1" x14ac:dyDescent="0.2">
      <c r="A3311" t="s">
        <v>29830</v>
      </c>
      <c r="B3311" t="s">
        <v>29831</v>
      </c>
      <c r="C3311">
        <v>2012</v>
      </c>
      <c r="D3311" s="1">
        <v>41155</v>
      </c>
      <c r="E3311" t="s">
        <v>16512</v>
      </c>
      <c r="F3311" t="s">
        <v>44051</v>
      </c>
      <c r="G3311" t="s">
        <v>44032</v>
      </c>
      <c r="H3311">
        <v>104</v>
      </c>
      <c r="I3311" t="s">
        <v>29832</v>
      </c>
      <c r="J3311" t="s">
        <v>26</v>
      </c>
      <c r="K3311" t="s">
        <v>4779</v>
      </c>
      <c r="L3311" t="s">
        <v>307</v>
      </c>
      <c r="M3311" t="s">
        <v>4780</v>
      </c>
      <c r="N3311" t="s">
        <v>29833</v>
      </c>
      <c r="O3311" t="s">
        <v>29834</v>
      </c>
      <c r="P3311" t="s">
        <v>29835</v>
      </c>
      <c r="Q3311" t="s">
        <v>29836</v>
      </c>
      <c r="R3311" t="s">
        <v>29837</v>
      </c>
      <c r="S3311" t="s">
        <v>29838</v>
      </c>
      <c r="T3311">
        <v>7.2</v>
      </c>
      <c r="U3311">
        <v>19329</v>
      </c>
      <c r="W3311"/>
      <c r="X3311"/>
      <c r="Y3311">
        <v>704</v>
      </c>
      <c r="Z3311"/>
      <c r="AA3311">
        <v>712216</v>
      </c>
      <c r="AB3311">
        <v>43</v>
      </c>
    </row>
    <row r="3312" spans="1:28" x14ac:dyDescent="0.2">
      <c r="A3312" t="s">
        <v>30034</v>
      </c>
      <c r="B3312" t="s">
        <v>30035</v>
      </c>
      <c r="C3312">
        <v>2012</v>
      </c>
      <c r="D3312" t="s">
        <v>27741</v>
      </c>
      <c r="E3312" t="s">
        <v>1045</v>
      </c>
      <c r="F3312" t="s">
        <v>44032</v>
      </c>
      <c r="H3312">
        <v>110</v>
      </c>
      <c r="I3312" t="s">
        <v>25</v>
      </c>
      <c r="J3312" t="s">
        <v>26</v>
      </c>
      <c r="M3312" t="s">
        <v>1187</v>
      </c>
      <c r="N3312" t="s">
        <v>30036</v>
      </c>
      <c r="O3312" t="s">
        <v>30037</v>
      </c>
      <c r="P3312" t="s">
        <v>426</v>
      </c>
      <c r="Q3312" t="s">
        <v>426</v>
      </c>
      <c r="R3312" t="s">
        <v>30038</v>
      </c>
      <c r="S3312" t="s">
        <v>30039</v>
      </c>
      <c r="T3312">
        <v>6.1</v>
      </c>
      <c r="U3312">
        <v>129356</v>
      </c>
      <c r="V3312" s="12">
        <f>W3312*1.12725506764114</f>
        <v>7890785.4734879797</v>
      </c>
      <c r="W3312" s="3">
        <v>7000000</v>
      </c>
      <c r="X3312" s="13">
        <f>Y3312*1.12725506764114</f>
        <v>128193217.2098617</v>
      </c>
      <c r="Y3312" s="3">
        <v>113721571</v>
      </c>
      <c r="Z3312" s="13">
        <f>AA3312*1.12725506764114</f>
        <v>189085052.62092206</v>
      </c>
      <c r="AA3312" s="3">
        <v>167739368</v>
      </c>
      <c r="AB3312">
        <v>299</v>
      </c>
    </row>
    <row r="3313" spans="1:28" x14ac:dyDescent="0.2">
      <c r="A3313" t="s">
        <v>32684</v>
      </c>
      <c r="B3313" t="s">
        <v>32685</v>
      </c>
      <c r="C3313">
        <v>2013</v>
      </c>
      <c r="D3313" t="s">
        <v>16693</v>
      </c>
      <c r="E3313" t="s">
        <v>16512</v>
      </c>
      <c r="F3313" t="s">
        <v>44042</v>
      </c>
      <c r="H3313">
        <v>119</v>
      </c>
      <c r="I3313" t="s">
        <v>25</v>
      </c>
      <c r="J3313" t="s">
        <v>26</v>
      </c>
      <c r="K3313" t="s">
        <v>3179</v>
      </c>
      <c r="M3313" t="s">
        <v>413</v>
      </c>
      <c r="N3313" t="s">
        <v>32686</v>
      </c>
      <c r="O3313" t="s">
        <v>32687</v>
      </c>
      <c r="P3313" t="s">
        <v>2296</v>
      </c>
      <c r="Q3313" t="s">
        <v>32688</v>
      </c>
      <c r="R3313" t="s">
        <v>32689</v>
      </c>
      <c r="S3313" t="s">
        <v>32690</v>
      </c>
      <c r="T3313">
        <v>6.5</v>
      </c>
      <c r="U3313">
        <v>252764</v>
      </c>
      <c r="V3313" s="12">
        <f>W3313*1.11098185502045</f>
        <v>77768729.851431504</v>
      </c>
      <c r="W3313" s="3">
        <v>70000000</v>
      </c>
      <c r="X3313" s="13">
        <f>Y3313*1.11098185502045</f>
        <v>109904591.03628522</v>
      </c>
      <c r="Y3313" s="3">
        <v>98925640</v>
      </c>
      <c r="Z3313" s="13">
        <f>AA3313*1.11098185502045</f>
        <v>189167103.76168486</v>
      </c>
      <c r="AA3313" s="3">
        <v>170270201</v>
      </c>
      <c r="AB3313">
        <v>798</v>
      </c>
    </row>
    <row r="3314" spans="1:28" x14ac:dyDescent="0.2">
      <c r="A3314" t="s">
        <v>35633</v>
      </c>
      <c r="B3314" t="s">
        <v>35634</v>
      </c>
      <c r="C3314">
        <v>2015</v>
      </c>
      <c r="D3314" t="s">
        <v>26038</v>
      </c>
      <c r="E3314" t="s">
        <v>176</v>
      </c>
      <c r="F3314" t="s">
        <v>44050</v>
      </c>
      <c r="H3314">
        <v>133</v>
      </c>
      <c r="I3314" t="s">
        <v>25</v>
      </c>
      <c r="J3314" t="s">
        <v>26</v>
      </c>
      <c r="K3314" t="s">
        <v>308</v>
      </c>
      <c r="M3314" t="s">
        <v>29425</v>
      </c>
      <c r="N3314" t="s">
        <v>35635</v>
      </c>
      <c r="O3314" t="s">
        <v>35636</v>
      </c>
      <c r="P3314" t="s">
        <v>8388</v>
      </c>
      <c r="Q3314" t="s">
        <v>35637</v>
      </c>
      <c r="R3314" t="s">
        <v>35638</v>
      </c>
      <c r="S3314" t="s">
        <v>35639</v>
      </c>
      <c r="T3314">
        <v>7.6</v>
      </c>
      <c r="U3314">
        <v>241768</v>
      </c>
      <c r="V3314" s="12">
        <f>W3314*1.09195121025074</f>
        <v>38218292.358775899</v>
      </c>
      <c r="W3314" s="3">
        <v>35000000</v>
      </c>
      <c r="X3314" s="13">
        <f>Y3314*1.09195121025074</f>
        <v>119860842.91924614</v>
      </c>
      <c r="Y3314" s="3">
        <v>109767581</v>
      </c>
      <c r="Z3314" s="13">
        <f>AA3314*1.09195121025074</f>
        <v>189527330.13324335</v>
      </c>
      <c r="AA3314" s="3">
        <v>173567581</v>
      </c>
      <c r="AB3314">
        <v>518</v>
      </c>
    </row>
    <row r="3315" spans="1:28" hidden="1" x14ac:dyDescent="0.2">
      <c r="A3315" t="s">
        <v>29861</v>
      </c>
      <c r="B3315" t="s">
        <v>29862</v>
      </c>
      <c r="C3315">
        <v>2013</v>
      </c>
      <c r="D3315" t="s">
        <v>21147</v>
      </c>
      <c r="E3315" t="s">
        <v>1045</v>
      </c>
      <c r="F3315" t="s">
        <v>44034</v>
      </c>
      <c r="H3315">
        <v>85</v>
      </c>
      <c r="I3315" t="s">
        <v>25</v>
      </c>
      <c r="J3315" t="s">
        <v>26</v>
      </c>
      <c r="M3315" t="s">
        <v>29863</v>
      </c>
      <c r="N3315" t="s">
        <v>29864</v>
      </c>
      <c r="O3315" t="s">
        <v>29865</v>
      </c>
      <c r="P3315" t="s">
        <v>29866</v>
      </c>
      <c r="Q3315" t="s">
        <v>29867</v>
      </c>
      <c r="R3315" t="s">
        <v>29868</v>
      </c>
      <c r="S3315" t="s">
        <v>29869</v>
      </c>
      <c r="T3315">
        <v>5.2</v>
      </c>
      <c r="U3315">
        <v>11023</v>
      </c>
      <c r="W3315">
        <v>2000000</v>
      </c>
      <c r="X3315"/>
      <c r="Y3315"/>
      <c r="Z3315"/>
      <c r="AA3315"/>
      <c r="AB3315">
        <v>62</v>
      </c>
    </row>
    <row r="3316" spans="1:28" hidden="1" x14ac:dyDescent="0.2">
      <c r="A3316" t="s">
        <v>29870</v>
      </c>
      <c r="B3316" t="s">
        <v>29871</v>
      </c>
      <c r="C3316">
        <v>2017</v>
      </c>
      <c r="D3316" t="s">
        <v>29872</v>
      </c>
      <c r="E3316" t="s">
        <v>176</v>
      </c>
      <c r="H3316">
        <v>105</v>
      </c>
      <c r="I3316" t="s">
        <v>177</v>
      </c>
      <c r="J3316" t="s">
        <v>26</v>
      </c>
      <c r="M3316" t="s">
        <v>29873</v>
      </c>
      <c r="N3316" t="s">
        <v>29874</v>
      </c>
      <c r="O3316" t="s">
        <v>29875</v>
      </c>
      <c r="P3316" t="s">
        <v>1238</v>
      </c>
      <c r="Q3316" t="s">
        <v>29876</v>
      </c>
      <c r="R3316" t="s">
        <v>29877</v>
      </c>
      <c r="S3316" t="s">
        <v>29878</v>
      </c>
      <c r="T3316">
        <v>6.8</v>
      </c>
      <c r="U3316">
        <v>10904</v>
      </c>
      <c r="W3316"/>
      <c r="X3316"/>
      <c r="Y3316"/>
      <c r="Z3316"/>
      <c r="AA3316">
        <v>70149</v>
      </c>
      <c r="AB3316">
        <v>84</v>
      </c>
    </row>
    <row r="3317" spans="1:28" hidden="1" x14ac:dyDescent="0.2">
      <c r="A3317" t="s">
        <v>29879</v>
      </c>
      <c r="B3317" t="s">
        <v>29880</v>
      </c>
      <c r="C3317">
        <v>2015</v>
      </c>
      <c r="D3317" t="s">
        <v>29881</v>
      </c>
      <c r="E3317" t="s">
        <v>176</v>
      </c>
      <c r="F3317" t="s">
        <v>44046</v>
      </c>
      <c r="H3317">
        <v>95</v>
      </c>
      <c r="I3317" t="s">
        <v>372</v>
      </c>
      <c r="J3317" t="s">
        <v>26</v>
      </c>
      <c r="M3317" t="s">
        <v>29882</v>
      </c>
      <c r="N3317" t="s">
        <v>29883</v>
      </c>
      <c r="O3317" t="s">
        <v>29884</v>
      </c>
      <c r="P3317" t="s">
        <v>1181</v>
      </c>
      <c r="Q3317" t="s">
        <v>1181</v>
      </c>
      <c r="R3317" t="s">
        <v>29885</v>
      </c>
      <c r="S3317" t="s">
        <v>29886</v>
      </c>
      <c r="T3317">
        <v>5.6</v>
      </c>
      <c r="U3317">
        <v>41328</v>
      </c>
      <c r="W3317"/>
      <c r="X3317"/>
      <c r="Y3317">
        <v>187112</v>
      </c>
      <c r="Z3317"/>
      <c r="AA3317">
        <v>1663165</v>
      </c>
      <c r="AB3317">
        <v>252</v>
      </c>
    </row>
    <row r="3318" spans="1:28" hidden="1" x14ac:dyDescent="0.2">
      <c r="A3318" t="s">
        <v>29887</v>
      </c>
      <c r="B3318" t="s">
        <v>29888</v>
      </c>
      <c r="C3318">
        <v>2014</v>
      </c>
      <c r="D3318" t="s">
        <v>20940</v>
      </c>
      <c r="E3318" t="s">
        <v>1045</v>
      </c>
      <c r="F3318" t="s">
        <v>44032</v>
      </c>
      <c r="G3318" t="s">
        <v>44034</v>
      </c>
      <c r="H3318">
        <v>101</v>
      </c>
      <c r="I3318" t="s">
        <v>29889</v>
      </c>
      <c r="J3318" t="s">
        <v>74</v>
      </c>
      <c r="K3318" t="s">
        <v>26</v>
      </c>
      <c r="M3318" t="s">
        <v>76</v>
      </c>
      <c r="N3318" t="s">
        <v>76</v>
      </c>
      <c r="O3318" t="s">
        <v>29890</v>
      </c>
      <c r="P3318" t="s">
        <v>29891</v>
      </c>
      <c r="Q3318" t="s">
        <v>29892</v>
      </c>
      <c r="R3318" t="s">
        <v>29893</v>
      </c>
      <c r="S3318" t="s">
        <v>29894</v>
      </c>
      <c r="T3318">
        <v>7</v>
      </c>
      <c r="U3318">
        <v>16045</v>
      </c>
      <c r="W3318"/>
      <c r="X3318"/>
      <c r="Y3318">
        <v>222989</v>
      </c>
      <c r="Z3318"/>
      <c r="AA3318">
        <v>1472431</v>
      </c>
      <c r="AB3318">
        <v>56</v>
      </c>
    </row>
    <row r="3319" spans="1:28" hidden="1" x14ac:dyDescent="0.2">
      <c r="A3319" t="s">
        <v>29895</v>
      </c>
      <c r="B3319" t="s">
        <v>29896</v>
      </c>
      <c r="C3319">
        <v>2015</v>
      </c>
      <c r="D3319" t="s">
        <v>22384</v>
      </c>
      <c r="E3319" t="s">
        <v>1045</v>
      </c>
      <c r="F3319" t="s">
        <v>44044</v>
      </c>
      <c r="G3319" t="s">
        <v>44046</v>
      </c>
      <c r="H3319">
        <v>102</v>
      </c>
      <c r="I3319" t="s">
        <v>25</v>
      </c>
      <c r="J3319" t="s">
        <v>26</v>
      </c>
      <c r="M3319" t="s">
        <v>25484</v>
      </c>
      <c r="N3319" t="s">
        <v>25484</v>
      </c>
      <c r="O3319" t="s">
        <v>29897</v>
      </c>
      <c r="P3319" t="s">
        <v>25486</v>
      </c>
      <c r="Q3319" t="s">
        <v>29898</v>
      </c>
      <c r="R3319" t="s">
        <v>29899</v>
      </c>
      <c r="S3319" t="s">
        <v>29900</v>
      </c>
      <c r="T3319">
        <v>2.7</v>
      </c>
      <c r="U3319">
        <v>14252</v>
      </c>
      <c r="W3319"/>
      <c r="X3319"/>
      <c r="Y3319">
        <v>16184</v>
      </c>
      <c r="Z3319"/>
      <c r="AA3319">
        <v>16184</v>
      </c>
      <c r="AB3319">
        <v>140</v>
      </c>
    </row>
    <row r="3320" spans="1:28" hidden="1" x14ac:dyDescent="0.2">
      <c r="A3320" t="s">
        <v>29901</v>
      </c>
      <c r="B3320" t="s">
        <v>29902</v>
      </c>
      <c r="C3320">
        <v>2011</v>
      </c>
      <c r="D3320" s="1">
        <v>41030</v>
      </c>
      <c r="E3320" t="s">
        <v>16512</v>
      </c>
      <c r="F3320" t="s">
        <v>44044</v>
      </c>
      <c r="G3320" t="s">
        <v>44032</v>
      </c>
      <c r="H3320">
        <v>94</v>
      </c>
      <c r="I3320" t="s">
        <v>25</v>
      </c>
      <c r="J3320" t="s">
        <v>26</v>
      </c>
      <c r="M3320" t="s">
        <v>29903</v>
      </c>
      <c r="N3320" t="s">
        <v>29904</v>
      </c>
      <c r="O3320" t="s">
        <v>29905</v>
      </c>
      <c r="P3320" t="s">
        <v>11333</v>
      </c>
      <c r="Q3320" t="s">
        <v>29906</v>
      </c>
      <c r="R3320" t="s">
        <v>29907</v>
      </c>
      <c r="S3320" t="s">
        <v>29908</v>
      </c>
      <c r="T3320">
        <v>4.5999999999999996</v>
      </c>
      <c r="U3320">
        <v>16485</v>
      </c>
      <c r="W3320">
        <v>7000000</v>
      </c>
      <c r="X3320"/>
      <c r="Y3320"/>
      <c r="Z3320"/>
      <c r="AA3320">
        <v>291742</v>
      </c>
      <c r="AB3320">
        <v>92</v>
      </c>
    </row>
    <row r="3321" spans="1:28" hidden="1" x14ac:dyDescent="0.2">
      <c r="A3321" t="s">
        <v>29909</v>
      </c>
      <c r="B3321" t="s">
        <v>29910</v>
      </c>
      <c r="C3321">
        <v>2012</v>
      </c>
      <c r="D3321" t="s">
        <v>29911</v>
      </c>
      <c r="E3321" t="s">
        <v>16512</v>
      </c>
      <c r="F3321" t="s">
        <v>44042</v>
      </c>
      <c r="H3321">
        <v>129</v>
      </c>
      <c r="I3321" t="s">
        <v>943</v>
      </c>
      <c r="J3321" t="s">
        <v>2402</v>
      </c>
      <c r="K3321" t="s">
        <v>26</v>
      </c>
      <c r="L3321" t="s">
        <v>944</v>
      </c>
      <c r="M3321" t="s">
        <v>29912</v>
      </c>
      <c r="N3321" t="s">
        <v>29913</v>
      </c>
      <c r="O3321" t="s">
        <v>29914</v>
      </c>
      <c r="P3321" t="s">
        <v>28235</v>
      </c>
      <c r="Q3321" t="s">
        <v>29915</v>
      </c>
      <c r="R3321" t="s">
        <v>29916</v>
      </c>
      <c r="S3321" t="s">
        <v>29917</v>
      </c>
      <c r="T3321">
        <v>6.2</v>
      </c>
      <c r="U3321">
        <v>10061</v>
      </c>
      <c r="W3321"/>
      <c r="X3321"/>
      <c r="Y3321"/>
      <c r="Z3321"/>
      <c r="AA3321">
        <v>1155290</v>
      </c>
      <c r="AB3321">
        <v>129</v>
      </c>
    </row>
    <row r="3322" spans="1:28" x14ac:dyDescent="0.2">
      <c r="A3322" t="s">
        <v>22174</v>
      </c>
      <c r="B3322" t="s">
        <v>22175</v>
      </c>
      <c r="C3322">
        <v>2011</v>
      </c>
      <c r="D3322" s="1">
        <v>40970</v>
      </c>
      <c r="E3322" t="s">
        <v>44043</v>
      </c>
      <c r="F3322" t="s">
        <v>44038</v>
      </c>
      <c r="G3322" t="s">
        <v>44040</v>
      </c>
      <c r="H3322">
        <v>120</v>
      </c>
      <c r="I3322" t="s">
        <v>25</v>
      </c>
      <c r="J3322" t="s">
        <v>26</v>
      </c>
      <c r="M3322" t="s">
        <v>22176</v>
      </c>
      <c r="N3322" t="s">
        <v>22083</v>
      </c>
      <c r="O3322" t="s">
        <v>22177</v>
      </c>
      <c r="P3322" t="s">
        <v>16767</v>
      </c>
      <c r="Q3322" t="s">
        <v>22178</v>
      </c>
      <c r="R3322" t="s">
        <v>22179</v>
      </c>
      <c r="S3322" t="s">
        <v>22180</v>
      </c>
      <c r="T3322">
        <v>7.1</v>
      </c>
      <c r="U3322">
        <v>86116</v>
      </c>
      <c r="V3322" s="12">
        <f>W3322*1.1505830469594</f>
        <v>51776237.113173001</v>
      </c>
      <c r="W3322" s="3">
        <v>45000000</v>
      </c>
      <c r="X3322" s="13">
        <f>Y3322*1.1505830469594</f>
        <v>101977598.72324072</v>
      </c>
      <c r="Y3322" s="3">
        <v>88631237</v>
      </c>
      <c r="Z3322" s="13">
        <f>AA3322*1.1505830469594</f>
        <v>190058182.71712366</v>
      </c>
      <c r="AA3322" s="3">
        <v>165184237</v>
      </c>
      <c r="AB3322">
        <v>258</v>
      </c>
    </row>
    <row r="3323" spans="1:28" x14ac:dyDescent="0.2">
      <c r="A3323" t="s">
        <v>40729</v>
      </c>
      <c r="B3323" t="s">
        <v>40730</v>
      </c>
      <c r="C3323">
        <v>2017</v>
      </c>
      <c r="D3323" t="s">
        <v>26174</v>
      </c>
      <c r="E3323" t="s">
        <v>1045</v>
      </c>
      <c r="H3323">
        <v>100</v>
      </c>
      <c r="I3323" t="s">
        <v>25</v>
      </c>
      <c r="J3323" t="s">
        <v>26</v>
      </c>
      <c r="K3323" t="s">
        <v>308</v>
      </c>
      <c r="M3323" t="s">
        <v>21238</v>
      </c>
      <c r="N3323" t="s">
        <v>17269</v>
      </c>
      <c r="O3323" t="s">
        <v>40731</v>
      </c>
      <c r="P3323" t="s">
        <v>6745</v>
      </c>
      <c r="Q3323" t="s">
        <v>26041</v>
      </c>
      <c r="R3323" t="s">
        <v>40732</v>
      </c>
      <c r="S3323" t="s">
        <v>40733</v>
      </c>
      <c r="T3323">
        <v>6</v>
      </c>
      <c r="U3323">
        <v>59328</v>
      </c>
      <c r="V3323" s="12">
        <f>W3323*1.05585427545692</f>
        <v>72853945.006527483</v>
      </c>
      <c r="W3323" s="3">
        <v>69000000</v>
      </c>
      <c r="X3323" s="13">
        <f>Y3323*1.05585427545692</f>
        <v>109839932.16495197</v>
      </c>
      <c r="Y3323" s="3">
        <v>104029443</v>
      </c>
      <c r="Z3323" s="13">
        <f>AA3323*1.05585427545692</f>
        <v>190701198.30687028</v>
      </c>
      <c r="AA3323" s="3">
        <v>180613180</v>
      </c>
      <c r="AB3323">
        <v>229</v>
      </c>
    </row>
    <row r="3324" spans="1:28" hidden="1" x14ac:dyDescent="0.2">
      <c r="A3324" t="s">
        <v>29931</v>
      </c>
      <c r="B3324" t="s">
        <v>29932</v>
      </c>
      <c r="C3324">
        <v>2016</v>
      </c>
      <c r="D3324" s="1">
        <v>43070</v>
      </c>
      <c r="E3324" t="s">
        <v>176</v>
      </c>
      <c r="F3324" t="s">
        <v>44045</v>
      </c>
      <c r="G3324" t="s">
        <v>44042</v>
      </c>
      <c r="H3324">
        <v>148</v>
      </c>
      <c r="I3324" t="s">
        <v>29933</v>
      </c>
      <c r="J3324" t="s">
        <v>26</v>
      </c>
      <c r="K3324" t="s">
        <v>3274</v>
      </c>
      <c r="M3324" t="s">
        <v>16684</v>
      </c>
      <c r="N3324" t="s">
        <v>16684</v>
      </c>
      <c r="O3324" t="s">
        <v>29934</v>
      </c>
      <c r="P3324" t="s">
        <v>1942</v>
      </c>
      <c r="Q3324" t="s">
        <v>29935</v>
      </c>
      <c r="R3324" t="s">
        <v>29936</v>
      </c>
      <c r="S3324" t="s">
        <v>29937</v>
      </c>
      <c r="T3324">
        <v>7.1</v>
      </c>
      <c r="U3324">
        <v>35058</v>
      </c>
      <c r="W3324" t="s">
        <v>11577</v>
      </c>
      <c r="X3324"/>
      <c r="Y3324"/>
      <c r="Z3324"/>
      <c r="AA3324">
        <v>2140941</v>
      </c>
      <c r="AB3324">
        <v>295</v>
      </c>
    </row>
    <row r="3325" spans="1:28" x14ac:dyDescent="0.2">
      <c r="A3325" t="s">
        <v>10823</v>
      </c>
      <c r="B3325" t="s">
        <v>10824</v>
      </c>
      <c r="C3325">
        <v>2005</v>
      </c>
      <c r="D3325" t="s">
        <v>5693</v>
      </c>
      <c r="E3325" t="s">
        <v>44043</v>
      </c>
      <c r="F3325" t="s">
        <v>44038</v>
      </c>
      <c r="G3325" t="s">
        <v>44040</v>
      </c>
      <c r="H3325">
        <v>101</v>
      </c>
      <c r="I3325" t="s">
        <v>25</v>
      </c>
      <c r="J3325" t="s">
        <v>26</v>
      </c>
      <c r="M3325" t="s">
        <v>8951</v>
      </c>
      <c r="N3325" t="s">
        <v>10550</v>
      </c>
      <c r="O3325" t="s">
        <v>10825</v>
      </c>
      <c r="P3325" t="s">
        <v>8431</v>
      </c>
      <c r="Q3325" t="s">
        <v>10826</v>
      </c>
      <c r="R3325" t="s">
        <v>10827</v>
      </c>
      <c r="S3325" t="s">
        <v>10828</v>
      </c>
      <c r="T3325">
        <v>4.8</v>
      </c>
      <c r="U3325">
        <v>44419</v>
      </c>
      <c r="V3325" s="12">
        <f>W3325*1.32519713261649</f>
        <v>66259856.630824499</v>
      </c>
      <c r="W3325" s="3">
        <v>50000000</v>
      </c>
      <c r="X3325" s="13">
        <f>Y3325*1.32519713261649</f>
        <v>87494571.647598729</v>
      </c>
      <c r="Y3325" s="3">
        <v>66023816</v>
      </c>
      <c r="Z3325" s="13">
        <f>AA3325*1.32519713261649</f>
        <v>191022947.23899677</v>
      </c>
      <c r="AA3325" s="3">
        <v>144146816</v>
      </c>
      <c r="AB3325">
        <v>179</v>
      </c>
    </row>
    <row r="3326" spans="1:28" x14ac:dyDescent="0.2">
      <c r="A3326" t="s">
        <v>11543</v>
      </c>
      <c r="B3326" t="s">
        <v>11544</v>
      </c>
      <c r="C3326">
        <v>2006</v>
      </c>
      <c r="D3326" s="1">
        <v>39328</v>
      </c>
      <c r="E3326" t="s">
        <v>44043</v>
      </c>
      <c r="F3326" t="s">
        <v>44038</v>
      </c>
      <c r="G3326" t="s">
        <v>44040</v>
      </c>
      <c r="H3326">
        <v>97</v>
      </c>
      <c r="I3326" t="s">
        <v>7574</v>
      </c>
      <c r="J3326" t="s">
        <v>26</v>
      </c>
      <c r="M3326" t="s">
        <v>7427</v>
      </c>
      <c r="N3326" t="s">
        <v>11545</v>
      </c>
      <c r="O3326" t="s">
        <v>11546</v>
      </c>
      <c r="P3326" t="s">
        <v>1572</v>
      </c>
      <c r="Q3326" t="s">
        <v>11547</v>
      </c>
      <c r="R3326" t="s">
        <v>11548</v>
      </c>
      <c r="S3326" t="s">
        <v>11549</v>
      </c>
      <c r="T3326">
        <v>6.3</v>
      </c>
      <c r="U3326">
        <v>36300</v>
      </c>
      <c r="V3326" s="12">
        <f>W3326*1.28378472222222</f>
        <v>109121701.3888887</v>
      </c>
      <c r="W3326" s="3">
        <v>85000000</v>
      </c>
      <c r="X3326" s="13">
        <f>Y3326*1.28378472222222</f>
        <v>106535784.09319426</v>
      </c>
      <c r="Y3326" s="3">
        <v>82985708</v>
      </c>
      <c r="Z3326" s="13">
        <f>AA3326*1.28378472222222</f>
        <v>191237478.84743023</v>
      </c>
      <c r="AA3326" s="3">
        <v>148963822</v>
      </c>
      <c r="AB3326">
        <v>116</v>
      </c>
    </row>
    <row r="3327" spans="1:28" hidden="1" x14ac:dyDescent="0.2">
      <c r="A3327" t="s">
        <v>29954</v>
      </c>
      <c r="B3327" t="s">
        <v>29955</v>
      </c>
      <c r="C3327">
        <v>2016</v>
      </c>
      <c r="D3327" s="1">
        <v>43260</v>
      </c>
      <c r="E3327" t="s">
        <v>44041</v>
      </c>
      <c r="F3327" t="s">
        <v>44032</v>
      </c>
      <c r="G3327" t="s">
        <v>44042</v>
      </c>
      <c r="H3327">
        <v>92</v>
      </c>
      <c r="I3327" t="s">
        <v>29956</v>
      </c>
      <c r="J3327" t="s">
        <v>26</v>
      </c>
      <c r="M3327" t="s">
        <v>29957</v>
      </c>
      <c r="N3327" t="s">
        <v>29958</v>
      </c>
      <c r="O3327" t="s">
        <v>29959</v>
      </c>
      <c r="P3327" t="s">
        <v>957</v>
      </c>
      <c r="Q3327" t="s">
        <v>29960</v>
      </c>
      <c r="R3327" t="s">
        <v>29961</v>
      </c>
      <c r="S3327" t="s">
        <v>29962</v>
      </c>
      <c r="T3327">
        <v>4.8</v>
      </c>
      <c r="U3327">
        <v>13766</v>
      </c>
      <c r="W3327" t="s">
        <v>29963</v>
      </c>
      <c r="X3327"/>
      <c r="Y3327"/>
      <c r="Z3327"/>
      <c r="AA3327">
        <v>25396</v>
      </c>
      <c r="AB3327">
        <v>141</v>
      </c>
    </row>
    <row r="3328" spans="1:28" x14ac:dyDescent="0.2">
      <c r="A3328" t="s">
        <v>420</v>
      </c>
      <c r="B3328" t="s">
        <v>421</v>
      </c>
      <c r="C3328">
        <v>2000</v>
      </c>
      <c r="D3328" s="1">
        <v>36687</v>
      </c>
      <c r="E3328" t="s">
        <v>16512</v>
      </c>
      <c r="F3328" t="s">
        <v>44055</v>
      </c>
      <c r="H3328">
        <v>116</v>
      </c>
      <c r="I3328" t="s">
        <v>422</v>
      </c>
      <c r="J3328" t="s">
        <v>26</v>
      </c>
      <c r="K3328" t="s">
        <v>307</v>
      </c>
      <c r="M3328" t="s">
        <v>423</v>
      </c>
      <c r="N3328" t="s">
        <v>424</v>
      </c>
      <c r="O3328" t="s">
        <v>425</v>
      </c>
      <c r="P3328" t="s">
        <v>426</v>
      </c>
      <c r="Q3328" t="s">
        <v>426</v>
      </c>
      <c r="R3328" t="s">
        <v>427</v>
      </c>
      <c r="S3328" t="s">
        <v>428</v>
      </c>
      <c r="T3328">
        <v>6.6</v>
      </c>
      <c r="U3328">
        <v>75749</v>
      </c>
      <c r="V3328" s="12">
        <f>W3328*1.5029674796748</f>
        <v>93183983.739837602</v>
      </c>
      <c r="W3328" s="3">
        <v>62000000</v>
      </c>
      <c r="X3328" s="13">
        <f>Y3328*1.5029674796748</f>
        <v>115912481.698984</v>
      </c>
      <c r="Y3328" s="3">
        <v>77122415</v>
      </c>
      <c r="Z3328" s="13">
        <f>AA3328*1.5029674796748</f>
        <v>191878469.99166709</v>
      </c>
      <c r="AA3328" s="3">
        <v>127666415</v>
      </c>
      <c r="AB3328">
        <v>637</v>
      </c>
    </row>
    <row r="3329" spans="1:28" hidden="1" x14ac:dyDescent="0.2">
      <c r="A3329" t="s">
        <v>29971</v>
      </c>
      <c r="B3329" t="s">
        <v>29972</v>
      </c>
      <c r="C3329">
        <v>2013</v>
      </c>
      <c r="D3329" t="s">
        <v>24362</v>
      </c>
      <c r="E3329" t="s">
        <v>3496</v>
      </c>
      <c r="F3329" t="s">
        <v>44045</v>
      </c>
      <c r="G3329" t="s">
        <v>44042</v>
      </c>
      <c r="H3329">
        <v>100</v>
      </c>
      <c r="I3329" t="s">
        <v>29973</v>
      </c>
      <c r="J3329" t="s">
        <v>26</v>
      </c>
      <c r="K3329" t="s">
        <v>75</v>
      </c>
      <c r="M3329" t="s">
        <v>309</v>
      </c>
      <c r="N3329" t="s">
        <v>29974</v>
      </c>
      <c r="O3329" t="s">
        <v>29975</v>
      </c>
      <c r="P3329" t="s">
        <v>29976</v>
      </c>
      <c r="Q3329" t="s">
        <v>29977</v>
      </c>
      <c r="R3329" t="s">
        <v>29978</v>
      </c>
      <c r="S3329" t="s">
        <v>29979</v>
      </c>
      <c r="T3329">
        <v>5.7</v>
      </c>
      <c r="U3329">
        <v>22537</v>
      </c>
      <c r="W3329"/>
      <c r="X3329"/>
      <c r="Y3329"/>
      <c r="Z3329"/>
      <c r="AA3329">
        <v>5217347</v>
      </c>
      <c r="AB3329">
        <v>132</v>
      </c>
    </row>
    <row r="3330" spans="1:28" x14ac:dyDescent="0.2">
      <c r="A3330" t="s">
        <v>15087</v>
      </c>
      <c r="B3330">
        <v>21</v>
      </c>
      <c r="C3330">
        <v>2008</v>
      </c>
      <c r="D3330" t="s">
        <v>11399</v>
      </c>
      <c r="E3330" t="s">
        <v>44041</v>
      </c>
      <c r="F3330" t="s">
        <v>44032</v>
      </c>
      <c r="G3330" t="s">
        <v>44049</v>
      </c>
      <c r="H3330">
        <v>123</v>
      </c>
      <c r="I3330" t="s">
        <v>25</v>
      </c>
      <c r="J3330" t="s">
        <v>26</v>
      </c>
      <c r="M3330" t="s">
        <v>3436</v>
      </c>
      <c r="N3330" t="s">
        <v>15088</v>
      </c>
      <c r="O3330" t="s">
        <v>15089</v>
      </c>
      <c r="P3330" t="s">
        <v>15090</v>
      </c>
      <c r="Q3330" t="s">
        <v>15091</v>
      </c>
      <c r="R3330" t="s">
        <v>15092</v>
      </c>
      <c r="S3330" t="s">
        <v>15093</v>
      </c>
      <c r="T3330">
        <v>6.8</v>
      </c>
      <c r="U3330">
        <v>225698</v>
      </c>
      <c r="V3330" s="12">
        <f>W3330*1.20207800169993</f>
        <v>42072730.05949755</v>
      </c>
      <c r="W3330" s="3">
        <v>35000000</v>
      </c>
      <c r="X3330" s="13">
        <f>Y3330*1.20207800169993</f>
        <v>97559887.298435241</v>
      </c>
      <c r="Y3330" s="3">
        <v>81159365</v>
      </c>
      <c r="Z3330" s="13">
        <f>AA3330*1.20207800169993</f>
        <v>192102126.06452304</v>
      </c>
      <c r="AA3330" s="3">
        <v>159808370</v>
      </c>
      <c r="AB3330">
        <v>315</v>
      </c>
    </row>
    <row r="3331" spans="1:28" x14ac:dyDescent="0.2">
      <c r="A3331" t="s">
        <v>11026</v>
      </c>
      <c r="B3331" t="s">
        <v>11027</v>
      </c>
      <c r="C3331">
        <v>2005</v>
      </c>
      <c r="D3331" s="1">
        <v>38543</v>
      </c>
      <c r="E3331" t="s">
        <v>176</v>
      </c>
      <c r="F3331" t="s">
        <v>44046</v>
      </c>
      <c r="G3331" t="s">
        <v>44042</v>
      </c>
      <c r="H3331">
        <v>119</v>
      </c>
      <c r="I3331" t="s">
        <v>25</v>
      </c>
      <c r="J3331" t="s">
        <v>26</v>
      </c>
      <c r="K3331" t="s">
        <v>5981</v>
      </c>
      <c r="L3331" t="s">
        <v>307</v>
      </c>
      <c r="M3331" t="s">
        <v>11028</v>
      </c>
      <c r="N3331" t="s">
        <v>11029</v>
      </c>
      <c r="O3331" t="s">
        <v>11030</v>
      </c>
      <c r="P3331" t="s">
        <v>11031</v>
      </c>
      <c r="Q3331" t="s">
        <v>11032</v>
      </c>
      <c r="R3331" t="s">
        <v>11033</v>
      </c>
      <c r="S3331" t="s">
        <v>11034</v>
      </c>
      <c r="T3331">
        <v>6.7</v>
      </c>
      <c r="U3331">
        <v>117192</v>
      </c>
      <c r="V3331" s="12">
        <f>W3331*1.32519713261649</f>
        <v>25178745.519713309</v>
      </c>
      <c r="W3331" s="3">
        <v>19000000</v>
      </c>
      <c r="X3331" s="13">
        <f>Y3331*1.32519713261649</f>
        <v>99485800.779283345</v>
      </c>
      <c r="Y3331" s="3">
        <v>75072454</v>
      </c>
      <c r="Z3331" s="13">
        <f>AA3331*1.32519713261649</f>
        <v>192374632.41190001</v>
      </c>
      <c r="AA3331" s="3">
        <v>145166804</v>
      </c>
      <c r="AB3331">
        <v>557</v>
      </c>
    </row>
    <row r="3332" spans="1:28" hidden="1" x14ac:dyDescent="0.2">
      <c r="A3332" t="s">
        <v>29994</v>
      </c>
      <c r="B3332" t="s">
        <v>29996</v>
      </c>
      <c r="C3332">
        <v>2012</v>
      </c>
      <c r="D3332" t="s">
        <v>28032</v>
      </c>
      <c r="E3332" t="s">
        <v>1045</v>
      </c>
      <c r="F3332" t="s">
        <v>44032</v>
      </c>
      <c r="H3332">
        <v>84</v>
      </c>
      <c r="I3332" t="s">
        <v>5128</v>
      </c>
      <c r="J3332" t="s">
        <v>27</v>
      </c>
      <c r="K3332" t="s">
        <v>308</v>
      </c>
      <c r="L3332" t="s">
        <v>934</v>
      </c>
      <c r="M3332" t="s">
        <v>29997</v>
      </c>
      <c r="N3332" t="s">
        <v>29998</v>
      </c>
      <c r="O3332" t="s">
        <v>29999</v>
      </c>
      <c r="P3332" t="s">
        <v>1440</v>
      </c>
      <c r="Q3332" t="s">
        <v>30000</v>
      </c>
      <c r="R3332" t="s">
        <v>30001</v>
      </c>
      <c r="S3332" t="s">
        <v>30002</v>
      </c>
      <c r="T3332">
        <v>6.6</v>
      </c>
      <c r="U3332">
        <v>15954</v>
      </c>
      <c r="W3332"/>
      <c r="X3332"/>
      <c r="Y3332">
        <v>342667</v>
      </c>
      <c r="Z3332"/>
      <c r="AA3332">
        <v>9245235</v>
      </c>
      <c r="AB3332">
        <v>29</v>
      </c>
    </row>
    <row r="3333" spans="1:28" x14ac:dyDescent="0.2">
      <c r="A3333" t="s">
        <v>1838</v>
      </c>
      <c r="B3333" t="s">
        <v>1839</v>
      </c>
      <c r="C3333">
        <v>2001</v>
      </c>
      <c r="D3333" s="1">
        <v>37081</v>
      </c>
      <c r="E3333" t="s">
        <v>176</v>
      </c>
      <c r="F3333" t="s">
        <v>44057</v>
      </c>
      <c r="G3333" t="s">
        <v>44036</v>
      </c>
      <c r="H3333">
        <v>112</v>
      </c>
      <c r="I3333" t="s">
        <v>25</v>
      </c>
      <c r="J3333" t="s">
        <v>26</v>
      </c>
      <c r="M3333" t="s">
        <v>1840</v>
      </c>
      <c r="N3333" t="s">
        <v>1841</v>
      </c>
      <c r="O3333" t="s">
        <v>1842</v>
      </c>
      <c r="P3333" t="s">
        <v>1843</v>
      </c>
      <c r="Q3333" t="s">
        <v>1844</v>
      </c>
      <c r="R3333" t="s">
        <v>1845</v>
      </c>
      <c r="S3333" t="s">
        <v>1846</v>
      </c>
      <c r="T3333">
        <v>6.2</v>
      </c>
      <c r="U3333">
        <v>56471</v>
      </c>
      <c r="V3333" s="12">
        <f>W3333*1.46138339920949</f>
        <v>18997984.189723369</v>
      </c>
      <c r="W3333" s="3">
        <v>13000000</v>
      </c>
      <c r="X3333" s="13">
        <f>Y3333*1.46138339920949</f>
        <v>133069196.95011893</v>
      </c>
      <c r="Y3333" s="3">
        <v>91057006</v>
      </c>
      <c r="Z3333" s="13">
        <f>AA3333*1.46138339920949</f>
        <v>192474144.23545507</v>
      </c>
      <c r="AA3333" s="3">
        <v>131706809</v>
      </c>
      <c r="AB3333">
        <v>326</v>
      </c>
    </row>
    <row r="3334" spans="1:28" x14ac:dyDescent="0.2">
      <c r="A3334" t="s">
        <v>22606</v>
      </c>
      <c r="B3334" t="s">
        <v>22607</v>
      </c>
      <c r="C3334">
        <v>2013</v>
      </c>
      <c r="D3334" t="s">
        <v>22608</v>
      </c>
      <c r="E3334" t="s">
        <v>1045</v>
      </c>
      <c r="H3334">
        <v>119</v>
      </c>
      <c r="I3334" t="s">
        <v>25</v>
      </c>
      <c r="J3334" t="s">
        <v>26</v>
      </c>
      <c r="M3334" t="s">
        <v>8279</v>
      </c>
      <c r="N3334" t="s">
        <v>8280</v>
      </c>
      <c r="O3334" t="s">
        <v>22609</v>
      </c>
      <c r="P3334" t="s">
        <v>6745</v>
      </c>
      <c r="Q3334" t="s">
        <v>22610</v>
      </c>
      <c r="R3334" t="s">
        <v>22611</v>
      </c>
      <c r="S3334" t="s">
        <v>22612</v>
      </c>
      <c r="T3334">
        <v>6.3</v>
      </c>
      <c r="U3334">
        <v>165737</v>
      </c>
      <c r="V3334" s="12">
        <f>W3334*1.11098185502045</f>
        <v>55549092.751022503</v>
      </c>
      <c r="W3334" s="3">
        <v>50000000</v>
      </c>
      <c r="X3334" s="13">
        <f>Y3334*1.11098185502045</f>
        <v>141486546.66473585</v>
      </c>
      <c r="Y3334" s="3">
        <v>127352707</v>
      </c>
      <c r="Z3334" s="13">
        <f>AA3334*1.11098185502045</f>
        <v>192921922.46655315</v>
      </c>
      <c r="AA3334" s="3">
        <v>173649931</v>
      </c>
      <c r="AB3334">
        <v>381</v>
      </c>
    </row>
    <row r="3335" spans="1:28" hidden="1" x14ac:dyDescent="0.2">
      <c r="A3335" t="s">
        <v>30019</v>
      </c>
      <c r="B3335" t="s">
        <v>30020</v>
      </c>
      <c r="C3335">
        <v>2013</v>
      </c>
      <c r="D3335" s="1">
        <v>41457</v>
      </c>
      <c r="E3335" t="s">
        <v>16512</v>
      </c>
      <c r="F3335" t="s">
        <v>44042</v>
      </c>
      <c r="H3335">
        <v>85</v>
      </c>
      <c r="I3335" t="s">
        <v>25</v>
      </c>
      <c r="J3335" t="s">
        <v>26</v>
      </c>
      <c r="M3335" t="s">
        <v>30021</v>
      </c>
      <c r="N3335" t="s">
        <v>30021</v>
      </c>
      <c r="O3335" t="s">
        <v>30022</v>
      </c>
      <c r="P3335" t="s">
        <v>2569</v>
      </c>
      <c r="Q3335" t="s">
        <v>30023</v>
      </c>
      <c r="R3335" t="s">
        <v>30024</v>
      </c>
      <c r="S3335" t="s">
        <v>30025</v>
      </c>
      <c r="T3335">
        <v>4.9000000000000004</v>
      </c>
      <c r="U3335">
        <v>14404</v>
      </c>
      <c r="W3335">
        <v>5000000</v>
      </c>
      <c r="X3335"/>
      <c r="Y3335"/>
      <c r="Z3335"/>
      <c r="AA3335">
        <v>1473445</v>
      </c>
      <c r="AB3335">
        <v>87</v>
      </c>
    </row>
    <row r="3336" spans="1:28" hidden="1" x14ac:dyDescent="0.2">
      <c r="A3336" t="s">
        <v>30026</v>
      </c>
      <c r="B3336" t="s">
        <v>30027</v>
      </c>
      <c r="C3336">
        <v>2011</v>
      </c>
      <c r="D3336" t="s">
        <v>30028</v>
      </c>
      <c r="E3336" t="s">
        <v>1045</v>
      </c>
      <c r="F3336" t="s">
        <v>44044</v>
      </c>
      <c r="G3336" t="s">
        <v>44032</v>
      </c>
      <c r="H3336">
        <v>105</v>
      </c>
      <c r="I3336" t="s">
        <v>25</v>
      </c>
      <c r="J3336" t="s">
        <v>26</v>
      </c>
      <c r="M3336" t="s">
        <v>23140</v>
      </c>
      <c r="N3336" t="s">
        <v>23140</v>
      </c>
      <c r="O3336" t="s">
        <v>30029</v>
      </c>
      <c r="P3336" t="s">
        <v>30030</v>
      </c>
      <c r="Q3336" t="s">
        <v>30031</v>
      </c>
      <c r="R3336" t="s">
        <v>30032</v>
      </c>
      <c r="S3336" t="s">
        <v>30033</v>
      </c>
      <c r="T3336">
        <v>7.2</v>
      </c>
      <c r="U3336">
        <v>67436</v>
      </c>
      <c r="W3336"/>
      <c r="X3336"/>
      <c r="Y3336">
        <v>122550</v>
      </c>
      <c r="Z3336"/>
      <c r="AA3336">
        <v>393880</v>
      </c>
      <c r="AB3336">
        <v>223</v>
      </c>
    </row>
    <row r="3337" spans="1:28" x14ac:dyDescent="0.2">
      <c r="A3337" t="s">
        <v>30940</v>
      </c>
      <c r="B3337" t="s">
        <v>30941</v>
      </c>
      <c r="C3337">
        <v>2013</v>
      </c>
      <c r="D3337" s="1">
        <v>41494</v>
      </c>
      <c r="E3337" t="s">
        <v>1045</v>
      </c>
      <c r="F3337" t="s">
        <v>44044</v>
      </c>
      <c r="G3337" t="s">
        <v>44032</v>
      </c>
      <c r="H3337">
        <v>111</v>
      </c>
      <c r="I3337" t="s">
        <v>25</v>
      </c>
      <c r="J3337" t="s">
        <v>26</v>
      </c>
      <c r="K3337" t="s">
        <v>308</v>
      </c>
      <c r="M3337" t="s">
        <v>9101</v>
      </c>
      <c r="N3337" t="s">
        <v>30942</v>
      </c>
      <c r="O3337" t="s">
        <v>30943</v>
      </c>
      <c r="P3337" t="s">
        <v>18208</v>
      </c>
      <c r="Q3337" t="s">
        <v>30944</v>
      </c>
      <c r="R3337" t="s">
        <v>30945</v>
      </c>
      <c r="S3337" t="s">
        <v>30946</v>
      </c>
      <c r="T3337">
        <v>5.7</v>
      </c>
      <c r="U3337">
        <v>122413</v>
      </c>
      <c r="V3337" s="12">
        <f>W3337*1.11098185502045</f>
        <v>38884364.925715752</v>
      </c>
      <c r="W3337" s="3">
        <v>35000000</v>
      </c>
      <c r="X3337" s="13">
        <f>Y3337*1.11098185502045</f>
        <v>149434747.49468726</v>
      </c>
      <c r="Y3337" s="3">
        <v>134506920</v>
      </c>
      <c r="Z3337" s="13">
        <f>AA3337*1.11098185502045</f>
        <v>193271969.51845112</v>
      </c>
      <c r="AA3337" s="3">
        <v>173965010</v>
      </c>
      <c r="AB3337">
        <v>272</v>
      </c>
    </row>
    <row r="3338" spans="1:28" x14ac:dyDescent="0.2">
      <c r="A3338" t="s">
        <v>7856</v>
      </c>
      <c r="B3338" t="s">
        <v>7857</v>
      </c>
      <c r="C3338">
        <v>2004</v>
      </c>
      <c r="D3338" t="s">
        <v>7858</v>
      </c>
      <c r="E3338" t="s">
        <v>44037</v>
      </c>
      <c r="F3338" t="s">
        <v>44047</v>
      </c>
      <c r="G3338" t="s">
        <v>44031</v>
      </c>
      <c r="H3338">
        <v>87</v>
      </c>
      <c r="I3338" t="s">
        <v>25</v>
      </c>
      <c r="J3338" t="s">
        <v>26</v>
      </c>
      <c r="M3338" t="s">
        <v>7859</v>
      </c>
      <c r="N3338" t="s">
        <v>7860</v>
      </c>
      <c r="O3338" t="s">
        <v>7861</v>
      </c>
      <c r="P3338" t="s">
        <v>7862</v>
      </c>
      <c r="Q3338" t="s">
        <v>7863</v>
      </c>
      <c r="R3338" t="s">
        <v>7864</v>
      </c>
      <c r="S3338" t="s">
        <v>7865</v>
      </c>
      <c r="T3338">
        <v>7.1</v>
      </c>
      <c r="U3338">
        <v>76845</v>
      </c>
      <c r="V3338" s="12">
        <f>W3338*1.37009528851244</f>
        <v>41102858.655373201</v>
      </c>
      <c r="W3338" s="3">
        <v>30000000</v>
      </c>
      <c r="X3338" s="13">
        <f>Y3338*1.37009528851244</f>
        <v>117030782.91301213</v>
      </c>
      <c r="Y3338" s="3">
        <v>85417988</v>
      </c>
      <c r="Z3338" s="13">
        <f>AA3338*1.37009528851244</f>
        <v>193275406.066686</v>
      </c>
      <c r="AA3338" s="3">
        <v>141067127</v>
      </c>
      <c r="AB3338">
        <v>212</v>
      </c>
    </row>
    <row r="3339" spans="1:28" x14ac:dyDescent="0.2">
      <c r="A3339" t="s">
        <v>36522</v>
      </c>
      <c r="B3339" t="s">
        <v>36523</v>
      </c>
      <c r="C3339">
        <v>2016</v>
      </c>
      <c r="D3339" s="1">
        <v>42616</v>
      </c>
      <c r="E3339" t="s">
        <v>16512</v>
      </c>
      <c r="F3339" t="s">
        <v>44031</v>
      </c>
      <c r="G3339" t="s">
        <v>44045</v>
      </c>
      <c r="H3339">
        <v>120</v>
      </c>
      <c r="I3339" t="s">
        <v>25</v>
      </c>
      <c r="J3339" t="s">
        <v>26</v>
      </c>
      <c r="M3339" t="s">
        <v>11277</v>
      </c>
      <c r="N3339" t="s">
        <v>36524</v>
      </c>
      <c r="O3339" t="s">
        <v>36525</v>
      </c>
      <c r="P3339" t="s">
        <v>29589</v>
      </c>
      <c r="Q3339" t="s">
        <v>29590</v>
      </c>
      <c r="R3339" t="s">
        <v>36526</v>
      </c>
      <c r="S3339" t="s">
        <v>36527</v>
      </c>
      <c r="T3339">
        <v>5.7</v>
      </c>
      <c r="U3339">
        <v>105498</v>
      </c>
      <c r="V3339" s="12">
        <f>W3339*1.07834771485832</f>
        <v>118618248.63441521</v>
      </c>
      <c r="W3339" s="3">
        <v>110000000</v>
      </c>
      <c r="X3339" s="13">
        <f>Y3339*1.07834771485832</f>
        <v>71369420.155916512</v>
      </c>
      <c r="Y3339" s="3">
        <v>66184051</v>
      </c>
      <c r="Z3339" s="13">
        <f>AA3339*1.07834771485832</f>
        <v>193290450.50331092</v>
      </c>
      <c r="AA3339" s="3">
        <v>179246868</v>
      </c>
      <c r="AB3339">
        <v>222</v>
      </c>
    </row>
    <row r="3340" spans="1:28" hidden="1" x14ac:dyDescent="0.2">
      <c r="A3340" t="s">
        <v>30057</v>
      </c>
      <c r="B3340" t="s">
        <v>30058</v>
      </c>
      <c r="C3340">
        <v>2014</v>
      </c>
      <c r="D3340" t="s">
        <v>24318</v>
      </c>
      <c r="E3340" t="s">
        <v>44043</v>
      </c>
      <c r="F3340" t="s">
        <v>44044</v>
      </c>
      <c r="G3340" t="s">
        <v>44032</v>
      </c>
      <c r="H3340">
        <v>114</v>
      </c>
      <c r="I3340" t="s">
        <v>30059</v>
      </c>
      <c r="J3340" t="s">
        <v>4428</v>
      </c>
      <c r="K3340" t="s">
        <v>26</v>
      </c>
      <c r="M3340" t="s">
        <v>30060</v>
      </c>
      <c r="N3340" t="s">
        <v>30061</v>
      </c>
      <c r="O3340" t="s">
        <v>30062</v>
      </c>
      <c r="P3340" t="s">
        <v>30063</v>
      </c>
      <c r="Q3340" t="s">
        <v>30064</v>
      </c>
      <c r="R3340" t="s">
        <v>30065</v>
      </c>
      <c r="S3340" t="s">
        <v>30066</v>
      </c>
      <c r="T3340">
        <v>7.2</v>
      </c>
      <c r="U3340">
        <v>20096</v>
      </c>
      <c r="W3340"/>
      <c r="X3340"/>
      <c r="Y3340">
        <v>17484</v>
      </c>
      <c r="Z3340"/>
      <c r="AA3340">
        <v>4809022</v>
      </c>
      <c r="AB3340">
        <v>35</v>
      </c>
    </row>
    <row r="3341" spans="1:28" x14ac:dyDescent="0.2">
      <c r="A3341" t="s">
        <v>1352</v>
      </c>
      <c r="B3341" t="s">
        <v>1353</v>
      </c>
      <c r="C3341">
        <v>2000</v>
      </c>
      <c r="D3341" s="1">
        <v>36534</v>
      </c>
      <c r="E3341" t="s">
        <v>16512</v>
      </c>
      <c r="F3341" t="s">
        <v>44031</v>
      </c>
      <c r="G3341" t="s">
        <v>44042</v>
      </c>
      <c r="H3341">
        <v>130</v>
      </c>
      <c r="I3341" t="s">
        <v>25</v>
      </c>
      <c r="J3341" t="s">
        <v>26</v>
      </c>
      <c r="M3341" t="s">
        <v>1354</v>
      </c>
      <c r="N3341" t="s">
        <v>1355</v>
      </c>
      <c r="O3341" t="s">
        <v>1356</v>
      </c>
      <c r="P3341" t="s">
        <v>1354</v>
      </c>
      <c r="Q3341" t="s">
        <v>1357</v>
      </c>
      <c r="R3341" t="s">
        <v>1358</v>
      </c>
      <c r="S3341" t="s">
        <v>1359</v>
      </c>
      <c r="T3341">
        <v>6.4</v>
      </c>
      <c r="U3341">
        <v>72407</v>
      </c>
      <c r="V3341" s="12">
        <f>W3341*1.5029674796748</f>
        <v>97692886.178862005</v>
      </c>
      <c r="W3341" s="3">
        <v>65000000</v>
      </c>
      <c r="X3341" s="13">
        <f>Y3341*1.5029674796748</f>
        <v>135965611.8751629</v>
      </c>
      <c r="Y3341" s="3">
        <v>90464773</v>
      </c>
      <c r="Z3341" s="13">
        <f>AA3341*1.5029674796748</f>
        <v>193708659.04211426</v>
      </c>
      <c r="AA3341" s="3">
        <v>128884132</v>
      </c>
      <c r="AB3341">
        <v>351</v>
      </c>
    </row>
    <row r="3342" spans="1:28" x14ac:dyDescent="0.2">
      <c r="A3342" t="s">
        <v>31645</v>
      </c>
      <c r="B3342" t="s">
        <v>31646</v>
      </c>
      <c r="C3342">
        <v>2016</v>
      </c>
      <c r="D3342" s="1">
        <v>42768</v>
      </c>
      <c r="E3342" t="s">
        <v>44035</v>
      </c>
      <c r="F3342" t="s">
        <v>44032</v>
      </c>
      <c r="G3342" t="s">
        <v>44049</v>
      </c>
      <c r="H3342">
        <v>139</v>
      </c>
      <c r="I3342" t="s">
        <v>1705</v>
      </c>
      <c r="J3342" t="s">
        <v>26</v>
      </c>
      <c r="K3342" t="s">
        <v>934</v>
      </c>
      <c r="M3342" t="s">
        <v>1401</v>
      </c>
      <c r="N3342" t="s">
        <v>31647</v>
      </c>
      <c r="O3342" t="s">
        <v>31648</v>
      </c>
      <c r="P3342" t="s">
        <v>15742</v>
      </c>
      <c r="Q3342" t="s">
        <v>31649</v>
      </c>
      <c r="R3342" t="s">
        <v>439</v>
      </c>
      <c r="S3342" t="s">
        <v>440</v>
      </c>
      <c r="T3342">
        <v>8.1</v>
      </c>
      <c r="U3342">
        <v>418336</v>
      </c>
      <c r="V3342" s="12">
        <f>W3342*1.07834771485832</f>
        <v>43133908.594332799</v>
      </c>
      <c r="W3342" s="3">
        <v>40000000</v>
      </c>
      <c r="X3342" s="13">
        <f>Y3342*1.07834771485832</f>
        <v>72475334.751757473</v>
      </c>
      <c r="Y3342" s="3">
        <v>67209615</v>
      </c>
      <c r="Z3342" s="13">
        <f>AA3342*1.07834771485832</f>
        <v>194588835.06938609</v>
      </c>
      <c r="AA3342" s="3">
        <v>180450918</v>
      </c>
      <c r="AB3342">
        <v>914</v>
      </c>
    </row>
    <row r="3343" spans="1:28" hidden="1" x14ac:dyDescent="0.2">
      <c r="A3343" t="s">
        <v>30080</v>
      </c>
      <c r="B3343" t="s">
        <v>30081</v>
      </c>
      <c r="C3343">
        <v>2012</v>
      </c>
      <c r="D3343" t="s">
        <v>18423</v>
      </c>
      <c r="E3343" t="s">
        <v>1045</v>
      </c>
      <c r="F3343" t="s">
        <v>44044</v>
      </c>
      <c r="G3343" t="s">
        <v>44032</v>
      </c>
      <c r="H3343">
        <v>101</v>
      </c>
      <c r="I3343" t="s">
        <v>30082</v>
      </c>
      <c r="J3343" t="s">
        <v>26</v>
      </c>
      <c r="M3343" t="s">
        <v>6364</v>
      </c>
      <c r="N3343" t="s">
        <v>6365</v>
      </c>
      <c r="O3343" t="s">
        <v>30083</v>
      </c>
      <c r="P3343" t="s">
        <v>30084</v>
      </c>
      <c r="Q3343" t="s">
        <v>30085</v>
      </c>
      <c r="R3343" t="s">
        <v>30086</v>
      </c>
      <c r="S3343" t="s">
        <v>30087</v>
      </c>
      <c r="T3343">
        <v>7</v>
      </c>
      <c r="U3343">
        <v>23168</v>
      </c>
      <c r="W3343"/>
      <c r="X3343"/>
      <c r="Y3343">
        <v>346669</v>
      </c>
      <c r="Z3343"/>
      <c r="AA3343">
        <v>13090471</v>
      </c>
      <c r="AB3343">
        <v>63</v>
      </c>
    </row>
    <row r="3344" spans="1:28" x14ac:dyDescent="0.2">
      <c r="A3344" t="s">
        <v>36798</v>
      </c>
      <c r="B3344" t="s">
        <v>36799</v>
      </c>
      <c r="C3344">
        <v>2019</v>
      </c>
      <c r="D3344" t="s">
        <v>36800</v>
      </c>
      <c r="E3344" t="s">
        <v>44037</v>
      </c>
      <c r="F3344" t="s">
        <v>44047</v>
      </c>
      <c r="G3344" t="s">
        <v>44031</v>
      </c>
      <c r="H3344">
        <v>107</v>
      </c>
      <c r="I3344" t="s">
        <v>36801</v>
      </c>
      <c r="J3344" t="s">
        <v>26</v>
      </c>
      <c r="M3344" t="s">
        <v>3506</v>
      </c>
      <c r="N3344" t="s">
        <v>17693</v>
      </c>
      <c r="O3344" t="s">
        <v>36802</v>
      </c>
      <c r="P3344" t="s">
        <v>9121</v>
      </c>
      <c r="Q3344" t="s">
        <v>36803</v>
      </c>
      <c r="R3344" t="s">
        <v>36804</v>
      </c>
      <c r="S3344" t="s">
        <v>36805</v>
      </c>
      <c r="T3344">
        <v>6.6</v>
      </c>
      <c r="U3344">
        <v>51436</v>
      </c>
      <c r="V3344" s="12">
        <f>W3344*1.01233684194057</f>
        <v>100221347.35211644</v>
      </c>
      <c r="W3344" s="3">
        <v>99000000</v>
      </c>
      <c r="X3344" s="13">
        <f>Y3344*1.01233684194057</f>
        <v>107111826.16547966</v>
      </c>
      <c r="Y3344" s="3">
        <v>105806508</v>
      </c>
      <c r="Z3344" s="13">
        <f>AA3344*1.01233684194057</f>
        <v>194678962.99333897</v>
      </c>
      <c r="AA3344" s="3">
        <v>192306508</v>
      </c>
      <c r="AB3344">
        <v>401</v>
      </c>
    </row>
    <row r="3345" spans="1:28" x14ac:dyDescent="0.2">
      <c r="A3345" t="s">
        <v>22497</v>
      </c>
      <c r="B3345" t="s">
        <v>22498</v>
      </c>
      <c r="C3345">
        <v>2011</v>
      </c>
      <c r="D3345" s="1">
        <v>40671</v>
      </c>
      <c r="E3345" t="s">
        <v>1045</v>
      </c>
      <c r="F3345" t="s">
        <v>44040</v>
      </c>
      <c r="G3345" t="s">
        <v>44034</v>
      </c>
      <c r="H3345">
        <v>102</v>
      </c>
      <c r="I3345" t="s">
        <v>25</v>
      </c>
      <c r="J3345" t="s">
        <v>26</v>
      </c>
      <c r="M3345" t="s">
        <v>7058</v>
      </c>
      <c r="N3345" t="s">
        <v>22499</v>
      </c>
      <c r="O3345" t="s">
        <v>22500</v>
      </c>
      <c r="P3345" t="s">
        <v>11581</v>
      </c>
      <c r="Q3345" t="s">
        <v>22501</v>
      </c>
      <c r="R3345" t="s">
        <v>22502</v>
      </c>
      <c r="S3345" t="s">
        <v>22503</v>
      </c>
      <c r="T3345">
        <v>5.2</v>
      </c>
      <c r="U3345">
        <v>56076</v>
      </c>
      <c r="V3345" s="12">
        <f>W3345*1.1505830469594</f>
        <v>92046643.756751999</v>
      </c>
      <c r="W3345" s="3">
        <v>80000000</v>
      </c>
      <c r="X3345" s="13">
        <f>Y3345*1.1505830469594</f>
        <v>92461823.595165983</v>
      </c>
      <c r="Y3345" s="3">
        <v>80360843</v>
      </c>
      <c r="Z3345" s="13">
        <f>AA3345*1.1505830469594</f>
        <v>195429704.98468065</v>
      </c>
      <c r="AA3345" s="3">
        <v>169852759</v>
      </c>
      <c r="AB3345">
        <v>137</v>
      </c>
    </row>
    <row r="3346" spans="1:28" x14ac:dyDescent="0.2">
      <c r="A3346" t="s">
        <v>19310</v>
      </c>
      <c r="B3346" t="s">
        <v>19311</v>
      </c>
      <c r="C3346">
        <v>2008</v>
      </c>
      <c r="D3346" t="s">
        <v>11657</v>
      </c>
      <c r="E3346" t="s">
        <v>1045</v>
      </c>
      <c r="F3346" t="s">
        <v>44036</v>
      </c>
      <c r="H3346">
        <v>111</v>
      </c>
      <c r="I3346" t="s">
        <v>25</v>
      </c>
      <c r="J3346" t="s">
        <v>26</v>
      </c>
      <c r="M3346" t="s">
        <v>14354</v>
      </c>
      <c r="N3346" t="s">
        <v>19312</v>
      </c>
      <c r="O3346" t="s">
        <v>19313</v>
      </c>
      <c r="P3346" t="s">
        <v>19314</v>
      </c>
      <c r="Q3346" t="s">
        <v>19315</v>
      </c>
      <c r="R3346" t="s">
        <v>19316</v>
      </c>
      <c r="S3346" t="s">
        <v>19317</v>
      </c>
      <c r="T3346">
        <v>6.1</v>
      </c>
      <c r="U3346">
        <v>151643</v>
      </c>
      <c r="V3346" s="12">
        <f>W3346*1.20207800169993</f>
        <v>36062340.050997898</v>
      </c>
      <c r="W3346" s="3">
        <v>30000000</v>
      </c>
      <c r="X3346" s="13">
        <f>Y3346*1.20207800169993</f>
        <v>92329993.313581333</v>
      </c>
      <c r="Y3346" s="3">
        <v>76808654</v>
      </c>
      <c r="Z3346" s="13">
        <f>AA3346*1.20207800169993</f>
        <v>195524419.29588071</v>
      </c>
      <c r="AA3346" s="3">
        <v>162655351</v>
      </c>
      <c r="AB3346">
        <v>173</v>
      </c>
    </row>
    <row r="3347" spans="1:28" hidden="1" x14ac:dyDescent="0.2">
      <c r="A3347" t="s">
        <v>30110</v>
      </c>
      <c r="B3347" t="s">
        <v>30111</v>
      </c>
      <c r="C3347">
        <v>2011</v>
      </c>
      <c r="D3347" t="s">
        <v>27279</v>
      </c>
      <c r="E3347" t="s">
        <v>44041</v>
      </c>
      <c r="F3347" t="s">
        <v>44032</v>
      </c>
      <c r="G3347" t="s">
        <v>44042</v>
      </c>
      <c r="H3347">
        <v>109</v>
      </c>
      <c r="I3347" t="s">
        <v>9576</v>
      </c>
      <c r="J3347" t="s">
        <v>75</v>
      </c>
      <c r="M3347" t="s">
        <v>9577</v>
      </c>
      <c r="N3347" t="s">
        <v>30112</v>
      </c>
      <c r="O3347" t="s">
        <v>30113</v>
      </c>
      <c r="P3347" t="s">
        <v>30114</v>
      </c>
      <c r="Q3347" t="s">
        <v>30115</v>
      </c>
      <c r="R3347" t="s">
        <v>30116</v>
      </c>
      <c r="S3347" t="s">
        <v>30117</v>
      </c>
      <c r="T3347">
        <v>7.3</v>
      </c>
      <c r="U3347">
        <v>12741</v>
      </c>
      <c r="W3347"/>
      <c r="X3347"/>
      <c r="Y3347">
        <v>233380</v>
      </c>
      <c r="Z3347"/>
      <c r="AA3347">
        <v>2227905</v>
      </c>
      <c r="AB3347">
        <v>64</v>
      </c>
    </row>
    <row r="3348" spans="1:28" hidden="1" x14ac:dyDescent="0.2">
      <c r="A3348" t="s">
        <v>30118</v>
      </c>
      <c r="B3348" t="s">
        <v>30119</v>
      </c>
      <c r="C3348">
        <v>2012</v>
      </c>
      <c r="D3348" s="1">
        <v>41522</v>
      </c>
      <c r="E3348" t="s">
        <v>16512</v>
      </c>
      <c r="F3348" t="s">
        <v>44044</v>
      </c>
      <c r="G3348" t="s">
        <v>44032</v>
      </c>
      <c r="H3348">
        <v>97</v>
      </c>
      <c r="I3348" t="s">
        <v>25</v>
      </c>
      <c r="J3348" t="s">
        <v>26</v>
      </c>
      <c r="M3348" t="s">
        <v>30120</v>
      </c>
      <c r="N3348" t="s">
        <v>30121</v>
      </c>
      <c r="O3348" t="s">
        <v>30122</v>
      </c>
      <c r="P3348" t="s">
        <v>13818</v>
      </c>
      <c r="Q3348" t="s">
        <v>30123</v>
      </c>
      <c r="R3348" t="s">
        <v>30124</v>
      </c>
      <c r="S3348" t="s">
        <v>30125</v>
      </c>
      <c r="T3348">
        <v>5.6</v>
      </c>
      <c r="U3348">
        <v>24763</v>
      </c>
      <c r="W3348">
        <v>10400000</v>
      </c>
      <c r="X3348"/>
      <c r="Y3348"/>
      <c r="Z3348"/>
      <c r="AA3348">
        <v>2500277</v>
      </c>
      <c r="AB3348">
        <v>73</v>
      </c>
    </row>
    <row r="3349" spans="1:28" hidden="1" x14ac:dyDescent="0.2">
      <c r="A3349" t="s">
        <v>30126</v>
      </c>
      <c r="B3349" t="s">
        <v>30127</v>
      </c>
      <c r="C3349">
        <v>2011</v>
      </c>
      <c r="D3349" t="s">
        <v>23564</v>
      </c>
      <c r="E3349" t="s">
        <v>1045</v>
      </c>
      <c r="F3349" t="s">
        <v>44032</v>
      </c>
      <c r="G3349" t="s">
        <v>44036</v>
      </c>
      <c r="H3349">
        <v>149</v>
      </c>
      <c r="I3349" t="s">
        <v>943</v>
      </c>
      <c r="J3349" t="s">
        <v>944</v>
      </c>
      <c r="M3349" t="s">
        <v>30128</v>
      </c>
      <c r="N3349" t="s">
        <v>30129</v>
      </c>
      <c r="O3349" t="s">
        <v>30130</v>
      </c>
      <c r="P3349" t="s">
        <v>30131</v>
      </c>
      <c r="Q3349" t="s">
        <v>30132</v>
      </c>
      <c r="R3349" t="s">
        <v>30133</v>
      </c>
      <c r="S3349" t="s">
        <v>30134</v>
      </c>
      <c r="T3349">
        <v>7.7</v>
      </c>
      <c r="U3349">
        <v>19503</v>
      </c>
      <c r="W3349"/>
      <c r="X3349"/>
      <c r="Y3349"/>
      <c r="Z3349"/>
      <c r="AA3349"/>
      <c r="AB3349">
        <v>47</v>
      </c>
    </row>
    <row r="3350" spans="1:28" hidden="1" x14ac:dyDescent="0.2">
      <c r="A3350" t="s">
        <v>30135</v>
      </c>
      <c r="B3350" t="s">
        <v>30136</v>
      </c>
      <c r="C3350">
        <v>2012</v>
      </c>
      <c r="D3350" t="s">
        <v>29610</v>
      </c>
      <c r="E3350" t="s">
        <v>16512</v>
      </c>
      <c r="F3350" t="s">
        <v>44038</v>
      </c>
      <c r="G3350" t="s">
        <v>44044</v>
      </c>
      <c r="H3350">
        <v>90</v>
      </c>
      <c r="I3350" t="s">
        <v>25</v>
      </c>
      <c r="J3350" t="s">
        <v>26</v>
      </c>
      <c r="M3350" t="s">
        <v>30137</v>
      </c>
      <c r="N3350" t="s">
        <v>30138</v>
      </c>
      <c r="O3350" t="s">
        <v>30139</v>
      </c>
      <c r="P3350" t="s">
        <v>19244</v>
      </c>
      <c r="Q3350" t="s">
        <v>30140</v>
      </c>
      <c r="R3350" t="s">
        <v>30141</v>
      </c>
      <c r="S3350" t="s">
        <v>30142</v>
      </c>
      <c r="T3350">
        <v>5.5</v>
      </c>
      <c r="U3350">
        <v>18213</v>
      </c>
      <c r="W3350"/>
      <c r="X3350"/>
      <c r="Y3350"/>
      <c r="Z3350"/>
      <c r="AA3350"/>
      <c r="AB3350">
        <v>80</v>
      </c>
    </row>
    <row r="3351" spans="1:28" hidden="1" x14ac:dyDescent="0.2">
      <c r="A3351" t="s">
        <v>30143</v>
      </c>
      <c r="B3351" t="s">
        <v>30144</v>
      </c>
      <c r="C3351">
        <v>2013</v>
      </c>
      <c r="D3351" s="1">
        <v>41557</v>
      </c>
      <c r="E3351" t="s">
        <v>176</v>
      </c>
      <c r="F3351" t="s">
        <v>44034</v>
      </c>
      <c r="G3351" t="s">
        <v>44033</v>
      </c>
      <c r="H3351">
        <v>107</v>
      </c>
      <c r="I3351" t="s">
        <v>30145</v>
      </c>
      <c r="J3351" t="s">
        <v>26</v>
      </c>
      <c r="K3351" t="s">
        <v>30146</v>
      </c>
      <c r="L3351" t="s">
        <v>4833</v>
      </c>
      <c r="M3351" t="s">
        <v>30147</v>
      </c>
      <c r="N3351" t="s">
        <v>30147</v>
      </c>
      <c r="O3351" t="s">
        <v>30148</v>
      </c>
      <c r="P3351" t="s">
        <v>30149</v>
      </c>
      <c r="Q3351" t="s">
        <v>30150</v>
      </c>
      <c r="R3351" t="s">
        <v>30151</v>
      </c>
      <c r="S3351" t="s">
        <v>30152</v>
      </c>
      <c r="T3351">
        <v>5.7</v>
      </c>
      <c r="U3351">
        <v>20979</v>
      </c>
      <c r="W3351"/>
      <c r="X3351"/>
      <c r="Y3351"/>
      <c r="Z3351"/>
      <c r="AA3351">
        <v>1770376</v>
      </c>
      <c r="AB3351">
        <v>153</v>
      </c>
    </row>
    <row r="3352" spans="1:28" hidden="1" x14ac:dyDescent="0.2">
      <c r="A3352" t="s">
        <v>43935</v>
      </c>
      <c r="B3352" t="s">
        <v>43936</v>
      </c>
      <c r="C3352">
        <v>2019</v>
      </c>
      <c r="D3352" t="s">
        <v>43937</v>
      </c>
      <c r="E3352" t="s">
        <v>44037</v>
      </c>
      <c r="F3352" t="s">
        <v>44032</v>
      </c>
      <c r="G3352" t="s">
        <v>44040</v>
      </c>
      <c r="H3352">
        <v>112</v>
      </c>
      <c r="I3352" t="s">
        <v>43938</v>
      </c>
      <c r="J3352" t="s">
        <v>934</v>
      </c>
      <c r="M3352" t="s">
        <v>19226</v>
      </c>
      <c r="N3352" t="s">
        <v>19226</v>
      </c>
      <c r="O3352" t="s">
        <v>43939</v>
      </c>
      <c r="P3352" t="s">
        <v>43940</v>
      </c>
      <c r="Q3352" t="s">
        <v>43941</v>
      </c>
      <c r="R3352" t="s">
        <v>43942</v>
      </c>
      <c r="S3352" t="s">
        <v>43943</v>
      </c>
      <c r="T3352">
        <v>7.6</v>
      </c>
      <c r="U3352">
        <v>16277</v>
      </c>
      <c r="V3352" s="12">
        <f>W3352*1.01233684194057</f>
        <v>11236938.945540328</v>
      </c>
      <c r="W3352" s="3">
        <v>11100000</v>
      </c>
      <c r="X3352" s="13">
        <f>Y3352*1.01233684194057</f>
        <v>7894954.8597261272</v>
      </c>
      <c r="Y3352" s="3">
        <v>7798743</v>
      </c>
      <c r="Z3352" s="13">
        <f>AA3352*1.01233684194057</f>
        <v>195560172.85647982</v>
      </c>
      <c r="AA3352" s="3">
        <v>193176979</v>
      </c>
      <c r="AB3352">
        <v>177</v>
      </c>
    </row>
    <row r="3353" spans="1:28" x14ac:dyDescent="0.2">
      <c r="A3353" t="s">
        <v>39385</v>
      </c>
      <c r="B3353" t="s">
        <v>39386</v>
      </c>
      <c r="C3353">
        <v>2017</v>
      </c>
      <c r="D3353" t="s">
        <v>39387</v>
      </c>
      <c r="E3353" t="s">
        <v>1045</v>
      </c>
      <c r="F3353" t="s">
        <v>44057</v>
      </c>
      <c r="H3353">
        <v>93</v>
      </c>
      <c r="I3353" t="s">
        <v>25</v>
      </c>
      <c r="J3353" t="s">
        <v>26</v>
      </c>
      <c r="K3353" t="s">
        <v>39388</v>
      </c>
      <c r="M3353" t="s">
        <v>34422</v>
      </c>
      <c r="N3353" t="s">
        <v>39389</v>
      </c>
      <c r="O3353" t="s">
        <v>39390</v>
      </c>
      <c r="P3353" t="s">
        <v>24796</v>
      </c>
      <c r="Q3353" t="s">
        <v>35008</v>
      </c>
      <c r="R3353" t="s">
        <v>39391</v>
      </c>
      <c r="S3353" t="s">
        <v>39392</v>
      </c>
      <c r="T3353">
        <v>5.8</v>
      </c>
      <c r="U3353">
        <v>54010</v>
      </c>
      <c r="V3353" s="12">
        <f>W3353*1.05585427545692</f>
        <v>47513442.395561397</v>
      </c>
      <c r="W3353" s="3">
        <v>45000000</v>
      </c>
      <c r="X3353" s="13">
        <f>Y3353*1.05585427545692</f>
        <v>110756505.53537053</v>
      </c>
      <c r="Y3353" s="3">
        <v>104897530</v>
      </c>
      <c r="Z3353" s="13">
        <f>AA3353*1.05585427545692</f>
        <v>195755746.93943802</v>
      </c>
      <c r="AA3353" s="3">
        <v>185400345</v>
      </c>
      <c r="AB3353">
        <v>178</v>
      </c>
    </row>
    <row r="3354" spans="1:28" x14ac:dyDescent="0.2">
      <c r="A3354" t="s">
        <v>12688</v>
      </c>
      <c r="B3354" t="s">
        <v>12689</v>
      </c>
      <c r="C3354">
        <v>2005</v>
      </c>
      <c r="D3354" s="1">
        <v>38838</v>
      </c>
      <c r="E3354" t="s">
        <v>3496</v>
      </c>
      <c r="F3354" t="s">
        <v>44045</v>
      </c>
      <c r="H3354">
        <v>93</v>
      </c>
      <c r="I3354" t="s">
        <v>177</v>
      </c>
      <c r="J3354" t="s">
        <v>26</v>
      </c>
      <c r="M3354" t="s">
        <v>12690</v>
      </c>
      <c r="N3354" t="s">
        <v>12691</v>
      </c>
      <c r="O3354" t="s">
        <v>12692</v>
      </c>
      <c r="P3354" t="s">
        <v>12693</v>
      </c>
      <c r="Q3354" t="s">
        <v>12694</v>
      </c>
      <c r="R3354" t="s">
        <v>12695</v>
      </c>
      <c r="S3354" t="s">
        <v>12696</v>
      </c>
      <c r="T3354">
        <v>6.6</v>
      </c>
      <c r="U3354">
        <v>229054</v>
      </c>
      <c r="V3354" s="12">
        <f>W3354*1.32519713261649</f>
        <v>5300788.5304659596</v>
      </c>
      <c r="W3354" s="3">
        <v>4000000</v>
      </c>
      <c r="X3354" s="13">
        <f>Y3354*1.32519713261649</f>
        <v>115345112.04103965</v>
      </c>
      <c r="Y3354" s="3">
        <v>87039965</v>
      </c>
      <c r="Z3354" s="13">
        <f>AA3354*1.32519713261649</f>
        <v>195795895.17437312</v>
      </c>
      <c r="AA3354" s="3">
        <v>147748505</v>
      </c>
      <c r="AB3354">
        <v>889</v>
      </c>
    </row>
    <row r="3355" spans="1:28" hidden="1" x14ac:dyDescent="0.2">
      <c r="A3355" t="s">
        <v>30175</v>
      </c>
      <c r="B3355" t="s">
        <v>30176</v>
      </c>
      <c r="C3355">
        <v>2013</v>
      </c>
      <c r="D3355" t="s">
        <v>30177</v>
      </c>
      <c r="E3355" t="s">
        <v>176</v>
      </c>
      <c r="F3355" t="s">
        <v>44036</v>
      </c>
      <c r="H3355">
        <v>91</v>
      </c>
      <c r="I3355" t="s">
        <v>25</v>
      </c>
      <c r="J3355" t="s">
        <v>26</v>
      </c>
      <c r="M3355" t="s">
        <v>30178</v>
      </c>
      <c r="N3355" t="s">
        <v>30178</v>
      </c>
      <c r="O3355" t="s">
        <v>30179</v>
      </c>
      <c r="P3355" t="s">
        <v>7077</v>
      </c>
      <c r="Q3355" t="s">
        <v>30180</v>
      </c>
      <c r="R3355" t="s">
        <v>30181</v>
      </c>
      <c r="S3355" t="s">
        <v>30182</v>
      </c>
      <c r="T3355">
        <v>6</v>
      </c>
      <c r="U3355">
        <v>14220</v>
      </c>
      <c r="W3355"/>
      <c r="X3355"/>
      <c r="Y3355">
        <v>6940</v>
      </c>
      <c r="Z3355"/>
      <c r="AA3355">
        <v>10963</v>
      </c>
      <c r="AB3355">
        <v>29</v>
      </c>
    </row>
    <row r="3356" spans="1:28" hidden="1" x14ac:dyDescent="0.2">
      <c r="A3356" t="s">
        <v>30183</v>
      </c>
      <c r="B3356" t="s">
        <v>30184</v>
      </c>
      <c r="C3356">
        <v>2012</v>
      </c>
      <c r="D3356" t="s">
        <v>17311</v>
      </c>
      <c r="E3356" t="s">
        <v>1045</v>
      </c>
      <c r="F3356" t="s">
        <v>44032</v>
      </c>
      <c r="G3356" t="s">
        <v>44036</v>
      </c>
      <c r="H3356">
        <v>112</v>
      </c>
      <c r="I3356" t="s">
        <v>25</v>
      </c>
      <c r="J3356" t="s">
        <v>26</v>
      </c>
      <c r="M3356" t="s">
        <v>977</v>
      </c>
      <c r="N3356" t="s">
        <v>30185</v>
      </c>
      <c r="O3356" t="s">
        <v>30186</v>
      </c>
      <c r="P3356" t="s">
        <v>21181</v>
      </c>
      <c r="Q3356" t="s">
        <v>30187</v>
      </c>
      <c r="R3356" t="s">
        <v>30188</v>
      </c>
      <c r="S3356" t="s">
        <v>30189</v>
      </c>
      <c r="T3356">
        <v>6.4</v>
      </c>
      <c r="U3356">
        <v>26185</v>
      </c>
      <c r="W3356"/>
      <c r="X3356"/>
      <c r="Y3356">
        <v>1065881</v>
      </c>
      <c r="Z3356"/>
      <c r="AA3356">
        <v>3499442</v>
      </c>
      <c r="AB3356">
        <v>68</v>
      </c>
    </row>
    <row r="3357" spans="1:28" x14ac:dyDescent="0.2">
      <c r="A3357" t="s">
        <v>37531</v>
      </c>
      <c r="B3357" t="s">
        <v>37532</v>
      </c>
      <c r="C3357">
        <v>2018</v>
      </c>
      <c r="D3357" t="s">
        <v>29227</v>
      </c>
      <c r="E3357" t="s">
        <v>16512</v>
      </c>
      <c r="F3357" t="s">
        <v>44044</v>
      </c>
      <c r="G3357" t="s">
        <v>44042</v>
      </c>
      <c r="H3357">
        <v>121</v>
      </c>
      <c r="I3357" t="s">
        <v>25</v>
      </c>
      <c r="J3357" t="s">
        <v>26</v>
      </c>
      <c r="K3357" t="s">
        <v>27</v>
      </c>
      <c r="L3357" t="s">
        <v>1076</v>
      </c>
      <c r="M3357" t="s">
        <v>413</v>
      </c>
      <c r="N3357" t="s">
        <v>13931</v>
      </c>
      <c r="O3357" t="s">
        <v>37533</v>
      </c>
      <c r="P3357" t="s">
        <v>416</v>
      </c>
      <c r="Q3357" t="s">
        <v>37534</v>
      </c>
      <c r="R3357" t="s">
        <v>37535</v>
      </c>
      <c r="S3357" t="s">
        <v>37536</v>
      </c>
      <c r="T3357">
        <v>6.7</v>
      </c>
      <c r="U3357">
        <v>125883</v>
      </c>
      <c r="V3357" s="12">
        <f>W3357*1.03068014830331</f>
        <v>63902169.194805212</v>
      </c>
      <c r="W3357" s="3">
        <v>62000000</v>
      </c>
      <c r="X3357" s="13">
        <f>Y3357*1.03068014830331</f>
        <v>105216325.36560877</v>
      </c>
      <c r="Y3357" s="3">
        <v>102084362</v>
      </c>
      <c r="Z3357" s="13">
        <f>AA3357*1.03068014830331</f>
        <v>196241662.0537335</v>
      </c>
      <c r="AA3357" s="3">
        <v>190400157</v>
      </c>
      <c r="AB3357">
        <v>724</v>
      </c>
    </row>
    <row r="3358" spans="1:28" hidden="1" x14ac:dyDescent="0.2">
      <c r="A3358" t="s">
        <v>30197</v>
      </c>
      <c r="B3358" t="s">
        <v>30198</v>
      </c>
      <c r="C3358">
        <v>2011</v>
      </c>
      <c r="D3358" s="1">
        <v>40550</v>
      </c>
      <c r="E3358" t="s">
        <v>16512</v>
      </c>
      <c r="F3358" t="s">
        <v>44038</v>
      </c>
      <c r="G3358" t="s">
        <v>44044</v>
      </c>
      <c r="H3358">
        <v>103</v>
      </c>
      <c r="I3358" t="s">
        <v>943</v>
      </c>
      <c r="J3358" t="s">
        <v>26</v>
      </c>
      <c r="K3358" t="s">
        <v>944</v>
      </c>
      <c r="M3358" t="s">
        <v>30199</v>
      </c>
      <c r="N3358" t="s">
        <v>30200</v>
      </c>
      <c r="O3358" t="s">
        <v>30201</v>
      </c>
      <c r="P3358" t="s">
        <v>14896</v>
      </c>
      <c r="Q3358" t="s">
        <v>30202</v>
      </c>
      <c r="R3358" t="s">
        <v>30203</v>
      </c>
      <c r="S3358" t="s">
        <v>30204</v>
      </c>
      <c r="T3358">
        <v>7.6</v>
      </c>
      <c r="U3358">
        <v>26919</v>
      </c>
      <c r="W3358"/>
      <c r="X3358"/>
      <c r="Y3358">
        <v>1532594</v>
      </c>
      <c r="Z3358"/>
      <c r="AA3358">
        <v>16706074</v>
      </c>
      <c r="AB3358">
        <v>111</v>
      </c>
    </row>
    <row r="3359" spans="1:28" x14ac:dyDescent="0.2">
      <c r="A3359" t="s">
        <v>18780</v>
      </c>
      <c r="B3359" t="s">
        <v>18781</v>
      </c>
      <c r="C3359">
        <v>2008</v>
      </c>
      <c r="D3359" s="1">
        <v>39788</v>
      </c>
      <c r="E3359" t="s">
        <v>176</v>
      </c>
      <c r="F3359" t="s">
        <v>44045</v>
      </c>
      <c r="G3359" t="s">
        <v>44033</v>
      </c>
      <c r="H3359">
        <v>91</v>
      </c>
      <c r="I3359" t="s">
        <v>11340</v>
      </c>
      <c r="J3359" t="s">
        <v>26</v>
      </c>
      <c r="K3359" t="s">
        <v>27</v>
      </c>
      <c r="M3359" t="s">
        <v>2250</v>
      </c>
      <c r="N3359" t="s">
        <v>2250</v>
      </c>
      <c r="O3359" t="s">
        <v>18782</v>
      </c>
      <c r="P3359" t="s">
        <v>333</v>
      </c>
      <c r="Q3359" t="s">
        <v>18783</v>
      </c>
      <c r="R3359" t="s">
        <v>18784</v>
      </c>
      <c r="S3359" t="s">
        <v>18785</v>
      </c>
      <c r="T3359">
        <v>5</v>
      </c>
      <c r="U3359">
        <v>193156</v>
      </c>
      <c r="V3359" s="12">
        <f>W3359*1.20207800169993</f>
        <v>57699744.081596635</v>
      </c>
      <c r="W3359" s="3">
        <v>48000000</v>
      </c>
      <c r="X3359" s="13">
        <f>Y3359*1.20207800169993</f>
        <v>77542294.193829164</v>
      </c>
      <c r="Y3359" s="3">
        <v>64506874</v>
      </c>
      <c r="Z3359" s="13">
        <f>AA3359*1.20207800169993</f>
        <v>196424112.17209703</v>
      </c>
      <c r="AA3359" s="3">
        <v>163403799</v>
      </c>
      <c r="AB3359">
        <v>1399</v>
      </c>
    </row>
    <row r="3360" spans="1:28" x14ac:dyDescent="0.2">
      <c r="A3360" t="s">
        <v>41838</v>
      </c>
      <c r="B3360" t="s">
        <v>41839</v>
      </c>
      <c r="C3360">
        <v>2019</v>
      </c>
      <c r="D3360" t="s">
        <v>36411</v>
      </c>
      <c r="E3360" t="s">
        <v>176</v>
      </c>
      <c r="F3360" t="s">
        <v>44036</v>
      </c>
      <c r="H3360">
        <v>122</v>
      </c>
      <c r="I3360" t="s">
        <v>495</v>
      </c>
      <c r="J3360" t="s">
        <v>26</v>
      </c>
      <c r="M3360" t="s">
        <v>41840</v>
      </c>
      <c r="N3360" t="s">
        <v>41841</v>
      </c>
      <c r="O3360" t="s">
        <v>41842</v>
      </c>
      <c r="P3360" t="s">
        <v>41843</v>
      </c>
      <c r="Q3360" t="s">
        <v>41843</v>
      </c>
      <c r="R3360" t="s">
        <v>41844</v>
      </c>
      <c r="S3360" t="s">
        <v>41845</v>
      </c>
      <c r="T3360">
        <v>7.4</v>
      </c>
      <c r="U3360">
        <v>35846</v>
      </c>
      <c r="V3360" s="12">
        <f>W3360*1.01233684194057</f>
        <v>13160378.945227411</v>
      </c>
      <c r="W3360" s="3">
        <v>13000000</v>
      </c>
      <c r="X3360" s="13">
        <f>Y3360*1.01233684194057</f>
        <v>98049009.154785633</v>
      </c>
      <c r="Y3360" s="3">
        <v>96854135</v>
      </c>
      <c r="Z3360" s="13">
        <f>AA3360*1.01233684194057</f>
        <v>196691305.40214843</v>
      </c>
      <c r="AA3360" s="3">
        <v>194294327</v>
      </c>
      <c r="AB3360">
        <v>441</v>
      </c>
    </row>
    <row r="3361" spans="1:28" x14ac:dyDescent="0.2">
      <c r="A3361" t="s">
        <v>18190</v>
      </c>
      <c r="B3361" t="s">
        <v>18191</v>
      </c>
      <c r="C3361">
        <v>2008</v>
      </c>
      <c r="D3361" t="s">
        <v>14504</v>
      </c>
      <c r="E3361" t="s">
        <v>1045</v>
      </c>
      <c r="F3361" t="s">
        <v>44044</v>
      </c>
      <c r="G3361" t="s">
        <v>44032</v>
      </c>
      <c r="H3361">
        <v>96</v>
      </c>
      <c r="I3361" t="s">
        <v>3037</v>
      </c>
      <c r="J3361" t="s">
        <v>26</v>
      </c>
      <c r="M3361" t="s">
        <v>7371</v>
      </c>
      <c r="N3361" t="s">
        <v>383</v>
      </c>
      <c r="O3361" t="s">
        <v>18192</v>
      </c>
      <c r="P3361" t="s">
        <v>386</v>
      </c>
      <c r="Q3361" t="s">
        <v>18193</v>
      </c>
      <c r="R3361" t="s">
        <v>18194</v>
      </c>
      <c r="S3361" t="s">
        <v>18195</v>
      </c>
      <c r="T3361">
        <v>7</v>
      </c>
      <c r="U3361">
        <v>304043</v>
      </c>
      <c r="V3361" s="12">
        <f>W3361*1.20207800169993</f>
        <v>44476886.062897407</v>
      </c>
      <c r="W3361" s="3">
        <v>37000000</v>
      </c>
      <c r="X3361" s="13">
        <f>Y3361*1.20207800169993</f>
        <v>72551834.913665861</v>
      </c>
      <c r="Y3361" s="3">
        <v>60355347</v>
      </c>
      <c r="Z3361" s="13">
        <f>AA3361*1.20207800169993</f>
        <v>196814911.33668366</v>
      </c>
      <c r="AA3361" s="3">
        <v>163728902</v>
      </c>
      <c r="AB3361">
        <v>630</v>
      </c>
    </row>
    <row r="3362" spans="1:28" hidden="1" x14ac:dyDescent="0.2">
      <c r="A3362" t="s">
        <v>30228</v>
      </c>
      <c r="B3362" t="s">
        <v>30229</v>
      </c>
      <c r="C3362">
        <v>2012</v>
      </c>
      <c r="D3362" t="s">
        <v>30230</v>
      </c>
      <c r="E3362" t="s">
        <v>1045</v>
      </c>
      <c r="F3362" t="s">
        <v>44034</v>
      </c>
      <c r="G3362" t="s">
        <v>44046</v>
      </c>
      <c r="H3362">
        <v>129</v>
      </c>
      <c r="I3362" t="s">
        <v>8684</v>
      </c>
      <c r="J3362" t="s">
        <v>26</v>
      </c>
      <c r="K3362" t="s">
        <v>308</v>
      </c>
      <c r="L3362" t="s">
        <v>934</v>
      </c>
      <c r="M3362" t="s">
        <v>30231</v>
      </c>
      <c r="N3362" t="s">
        <v>30232</v>
      </c>
      <c r="O3362" t="s">
        <v>30233</v>
      </c>
      <c r="P3362" t="s">
        <v>30234</v>
      </c>
      <c r="Q3362" t="s">
        <v>30235</v>
      </c>
      <c r="R3362" t="s">
        <v>30236</v>
      </c>
      <c r="S3362" t="s">
        <v>30237</v>
      </c>
      <c r="T3362">
        <v>4.7</v>
      </c>
      <c r="U3362">
        <v>17848</v>
      </c>
      <c r="W3362"/>
      <c r="X3362"/>
      <c r="Y3362">
        <v>21832</v>
      </c>
      <c r="Z3362"/>
      <c r="AA3362">
        <v>23589</v>
      </c>
      <c r="AB3362">
        <v>144</v>
      </c>
    </row>
    <row r="3363" spans="1:28" hidden="1" x14ac:dyDescent="0.2">
      <c r="A3363" t="s">
        <v>30238</v>
      </c>
      <c r="B3363" t="s">
        <v>30239</v>
      </c>
      <c r="C3363">
        <v>2017</v>
      </c>
      <c r="D3363" t="s">
        <v>30240</v>
      </c>
      <c r="E3363" t="s">
        <v>3496</v>
      </c>
      <c r="F3363" t="s">
        <v>44042</v>
      </c>
      <c r="H3363">
        <v>85</v>
      </c>
      <c r="I3363" t="s">
        <v>25</v>
      </c>
      <c r="J3363" t="s">
        <v>26</v>
      </c>
      <c r="M3363" t="s">
        <v>16920</v>
      </c>
      <c r="N3363" t="s">
        <v>16920</v>
      </c>
      <c r="O3363" t="s">
        <v>30241</v>
      </c>
      <c r="P3363" t="s">
        <v>1633</v>
      </c>
      <c r="Q3363" t="s">
        <v>1633</v>
      </c>
      <c r="R3363" t="s">
        <v>30242</v>
      </c>
      <c r="S3363" t="s">
        <v>30243</v>
      </c>
      <c r="T3363">
        <v>4.8</v>
      </c>
      <c r="U3363">
        <v>12425</v>
      </c>
      <c r="W3363"/>
      <c r="X3363"/>
      <c r="Y3363">
        <v>742</v>
      </c>
      <c r="Z3363"/>
      <c r="AA3363">
        <v>8481997</v>
      </c>
      <c r="AB3363">
        <v>73</v>
      </c>
    </row>
    <row r="3364" spans="1:28" x14ac:dyDescent="0.2">
      <c r="A3364" t="s">
        <v>23981</v>
      </c>
      <c r="B3364" t="s">
        <v>23982</v>
      </c>
      <c r="C3364">
        <v>2013</v>
      </c>
      <c r="D3364" s="1">
        <v>41640</v>
      </c>
      <c r="E3364" t="s">
        <v>44035</v>
      </c>
      <c r="F3364" t="s">
        <v>44032</v>
      </c>
      <c r="H3364">
        <v>132</v>
      </c>
      <c r="I3364" t="s">
        <v>25</v>
      </c>
      <c r="J3364" t="s">
        <v>26</v>
      </c>
      <c r="M3364" t="s">
        <v>18654</v>
      </c>
      <c r="N3364" t="s">
        <v>23983</v>
      </c>
      <c r="O3364" t="s">
        <v>23984</v>
      </c>
      <c r="P3364" t="s">
        <v>8437</v>
      </c>
      <c r="Q3364" t="s">
        <v>23985</v>
      </c>
      <c r="R3364" t="s">
        <v>23986</v>
      </c>
      <c r="S3364" t="s">
        <v>23987</v>
      </c>
      <c r="T3364">
        <v>7.2</v>
      </c>
      <c r="U3364">
        <v>106839</v>
      </c>
      <c r="V3364" s="12">
        <f>W3364*1.11098185502045</f>
        <v>33329455.650613498</v>
      </c>
      <c r="W3364" s="3">
        <v>30000000</v>
      </c>
      <c r="X3364" s="13">
        <f>Y3364*1.11098185502045</f>
        <v>129576141.25802135</v>
      </c>
      <c r="Y3364" s="3">
        <v>116632095</v>
      </c>
      <c r="Z3364" s="13">
        <f>AA3364*1.11098185502045</f>
        <v>196992408.88981578</v>
      </c>
      <c r="AA3364" s="3">
        <v>177313795</v>
      </c>
      <c r="AB3364">
        <v>358</v>
      </c>
    </row>
    <row r="3365" spans="1:28" hidden="1" x14ac:dyDescent="0.2">
      <c r="A3365" t="s">
        <v>30254</v>
      </c>
      <c r="B3365" t="s">
        <v>30255</v>
      </c>
      <c r="C3365">
        <v>2013</v>
      </c>
      <c r="D3365" s="1">
        <v>41979</v>
      </c>
      <c r="E3365" t="s">
        <v>1045</v>
      </c>
      <c r="F3365" t="s">
        <v>44032</v>
      </c>
      <c r="G3365" t="s">
        <v>44036</v>
      </c>
      <c r="H3365">
        <v>117</v>
      </c>
      <c r="I3365" t="s">
        <v>30256</v>
      </c>
      <c r="J3365" t="s">
        <v>27</v>
      </c>
      <c r="K3365" t="s">
        <v>26</v>
      </c>
      <c r="L3365" t="s">
        <v>308</v>
      </c>
      <c r="M3365" t="s">
        <v>5129</v>
      </c>
      <c r="N3365" t="s">
        <v>5129</v>
      </c>
      <c r="O3365" t="s">
        <v>30257</v>
      </c>
      <c r="P3365" t="s">
        <v>5131</v>
      </c>
      <c r="Q3365" t="s">
        <v>30258</v>
      </c>
      <c r="R3365" t="s">
        <v>30259</v>
      </c>
      <c r="S3365" t="s">
        <v>30260</v>
      </c>
      <c r="T3365">
        <v>7</v>
      </c>
      <c r="U3365">
        <v>13180</v>
      </c>
      <c r="W3365"/>
      <c r="X3365"/>
      <c r="Y3365">
        <v>338523</v>
      </c>
      <c r="Z3365"/>
      <c r="AA3365">
        <v>16968297</v>
      </c>
      <c r="AB3365">
        <v>25</v>
      </c>
    </row>
    <row r="3366" spans="1:28" hidden="1" x14ac:dyDescent="0.2">
      <c r="A3366" t="s">
        <v>30261</v>
      </c>
      <c r="B3366" t="s">
        <v>30262</v>
      </c>
      <c r="C3366">
        <v>2012</v>
      </c>
      <c r="D3366" t="s">
        <v>30263</v>
      </c>
      <c r="E3366" t="s">
        <v>44054</v>
      </c>
      <c r="F3366" t="s">
        <v>44042</v>
      </c>
      <c r="H3366">
        <v>112</v>
      </c>
      <c r="I3366" t="s">
        <v>2359</v>
      </c>
      <c r="J3366" t="s">
        <v>308</v>
      </c>
      <c r="M3366" t="s">
        <v>30264</v>
      </c>
      <c r="N3366" t="s">
        <v>30265</v>
      </c>
      <c r="O3366" t="s">
        <v>30266</v>
      </c>
      <c r="P3366" t="s">
        <v>30267</v>
      </c>
      <c r="Q3366" t="s">
        <v>30268</v>
      </c>
      <c r="R3366" t="s">
        <v>30269</v>
      </c>
      <c r="S3366" t="s">
        <v>30270</v>
      </c>
      <c r="T3366">
        <v>7.6</v>
      </c>
      <c r="U3366">
        <v>54553</v>
      </c>
      <c r="W3366"/>
      <c r="X3366"/>
      <c r="Y3366"/>
      <c r="Z3366"/>
      <c r="AA3366">
        <v>8779609</v>
      </c>
      <c r="AB3366">
        <v>93</v>
      </c>
    </row>
    <row r="3367" spans="1:28" hidden="1" x14ac:dyDescent="0.2">
      <c r="A3367" t="s">
        <v>30271</v>
      </c>
      <c r="B3367" t="s">
        <v>30272</v>
      </c>
      <c r="C3367">
        <v>2012</v>
      </c>
      <c r="D3367" t="s">
        <v>30273</v>
      </c>
      <c r="E3367" t="s">
        <v>176</v>
      </c>
      <c r="F3367" t="s">
        <v>44036</v>
      </c>
      <c r="H3367">
        <v>103</v>
      </c>
      <c r="I3367" t="s">
        <v>912</v>
      </c>
      <c r="J3367" t="s">
        <v>26</v>
      </c>
      <c r="M3367" t="s">
        <v>12110</v>
      </c>
      <c r="N3367" t="s">
        <v>30274</v>
      </c>
      <c r="O3367" t="s">
        <v>30275</v>
      </c>
      <c r="P3367" t="s">
        <v>7077</v>
      </c>
      <c r="Q3367" t="s">
        <v>30276</v>
      </c>
      <c r="R3367" t="s">
        <v>30277</v>
      </c>
      <c r="S3367" t="s">
        <v>30278</v>
      </c>
      <c r="T3367">
        <v>7.1</v>
      </c>
      <c r="U3367">
        <v>32817</v>
      </c>
      <c r="W3367"/>
      <c r="X3367"/>
      <c r="Y3367"/>
      <c r="Z3367"/>
      <c r="AA3367">
        <v>2273746</v>
      </c>
      <c r="AB3367">
        <v>66</v>
      </c>
    </row>
    <row r="3368" spans="1:28" hidden="1" x14ac:dyDescent="0.2">
      <c r="A3368" t="s">
        <v>30279</v>
      </c>
      <c r="B3368" t="s">
        <v>30280</v>
      </c>
      <c r="C3368">
        <v>2013</v>
      </c>
      <c r="D3368" s="1">
        <v>41702</v>
      </c>
      <c r="E3368" t="s">
        <v>176</v>
      </c>
      <c r="H3368">
        <v>117</v>
      </c>
      <c r="I3368" t="s">
        <v>30281</v>
      </c>
      <c r="J3368" t="s">
        <v>26</v>
      </c>
      <c r="M3368" t="s">
        <v>924</v>
      </c>
      <c r="N3368" t="s">
        <v>924</v>
      </c>
      <c r="O3368" t="s">
        <v>30282</v>
      </c>
      <c r="P3368" t="s">
        <v>30283</v>
      </c>
      <c r="Q3368" t="s">
        <v>30283</v>
      </c>
      <c r="R3368" t="s">
        <v>30284</v>
      </c>
      <c r="S3368" t="s">
        <v>30285</v>
      </c>
      <c r="T3368">
        <v>6.9</v>
      </c>
      <c r="U3368">
        <v>114441</v>
      </c>
      <c r="W3368"/>
      <c r="X3368"/>
      <c r="Y3368">
        <v>785896</v>
      </c>
      <c r="Z3368"/>
      <c r="AA3368">
        <v>13545832</v>
      </c>
      <c r="AB3368">
        <v>270</v>
      </c>
    </row>
    <row r="3369" spans="1:28" x14ac:dyDescent="0.2">
      <c r="A3369" t="s">
        <v>9098</v>
      </c>
      <c r="B3369" t="s">
        <v>9099</v>
      </c>
      <c r="C3369">
        <v>2008</v>
      </c>
      <c r="D3369" t="s">
        <v>9100</v>
      </c>
      <c r="E3369" t="s">
        <v>1045</v>
      </c>
      <c r="F3369" t="s">
        <v>44032</v>
      </c>
      <c r="G3369" t="s">
        <v>44036</v>
      </c>
      <c r="H3369">
        <v>88</v>
      </c>
      <c r="I3369" t="s">
        <v>319</v>
      </c>
      <c r="J3369" t="s">
        <v>26</v>
      </c>
      <c r="M3369" t="s">
        <v>9101</v>
      </c>
      <c r="N3369" t="s">
        <v>9102</v>
      </c>
      <c r="O3369" t="s">
        <v>9103</v>
      </c>
      <c r="P3369" t="s">
        <v>8677</v>
      </c>
      <c r="Q3369" t="s">
        <v>9104</v>
      </c>
      <c r="R3369" t="s">
        <v>9105</v>
      </c>
      <c r="S3369" t="s">
        <v>9106</v>
      </c>
      <c r="T3369">
        <v>5.7</v>
      </c>
      <c r="U3369">
        <v>61716</v>
      </c>
      <c r="V3369" s="12">
        <f>W3369*1.20207800169993</f>
        <v>96166240.13599439</v>
      </c>
      <c r="W3369" s="3">
        <v>80000000</v>
      </c>
      <c r="X3369" s="13">
        <f>Y3369*1.20207800169993</f>
        <v>144424911.67535985</v>
      </c>
      <c r="Y3369" s="3">
        <v>120146040</v>
      </c>
      <c r="Z3369" s="13">
        <f>AA3369*1.20207800169993</f>
        <v>197276291.71321812</v>
      </c>
      <c r="AA3369" s="3">
        <v>164112721</v>
      </c>
      <c r="AB3369">
        <v>152</v>
      </c>
    </row>
    <row r="3370" spans="1:28" hidden="1" x14ac:dyDescent="0.2">
      <c r="A3370" t="s">
        <v>30293</v>
      </c>
      <c r="B3370" t="s">
        <v>30294</v>
      </c>
      <c r="C3370">
        <v>2014</v>
      </c>
      <c r="D3370" s="1">
        <v>42251</v>
      </c>
      <c r="E3370" t="s">
        <v>16512</v>
      </c>
      <c r="F3370" t="s">
        <v>44042</v>
      </c>
      <c r="H3370">
        <v>92</v>
      </c>
      <c r="I3370" t="s">
        <v>25</v>
      </c>
      <c r="J3370" t="s">
        <v>26</v>
      </c>
      <c r="K3370" t="s">
        <v>934</v>
      </c>
      <c r="L3370" t="s">
        <v>308</v>
      </c>
      <c r="M3370" t="s">
        <v>26255</v>
      </c>
      <c r="N3370" t="s">
        <v>30295</v>
      </c>
      <c r="O3370" t="s">
        <v>30296</v>
      </c>
      <c r="P3370" t="s">
        <v>113</v>
      </c>
      <c r="Q3370" t="s">
        <v>30297</v>
      </c>
      <c r="R3370" t="s">
        <v>30298</v>
      </c>
      <c r="S3370" t="s">
        <v>30299</v>
      </c>
      <c r="T3370">
        <v>5.0999999999999996</v>
      </c>
      <c r="U3370">
        <v>16850</v>
      </c>
      <c r="W3370"/>
      <c r="X3370"/>
      <c r="Y3370"/>
      <c r="Z3370"/>
      <c r="AA3370">
        <v>358156</v>
      </c>
      <c r="AB3370">
        <v>100</v>
      </c>
    </row>
    <row r="3371" spans="1:28" hidden="1" x14ac:dyDescent="0.2">
      <c r="A3371" t="s">
        <v>30300</v>
      </c>
      <c r="B3371" t="s">
        <v>30301</v>
      </c>
      <c r="C3371">
        <v>2011</v>
      </c>
      <c r="D3371" t="s">
        <v>14092</v>
      </c>
      <c r="E3371" t="s">
        <v>16512</v>
      </c>
      <c r="F3371" t="s">
        <v>44032</v>
      </c>
      <c r="H3371">
        <v>143</v>
      </c>
      <c r="I3371" t="s">
        <v>943</v>
      </c>
      <c r="J3371" t="s">
        <v>944</v>
      </c>
      <c r="K3371" t="s">
        <v>23273</v>
      </c>
      <c r="L3371" t="s">
        <v>26573</v>
      </c>
      <c r="M3371" t="s">
        <v>15904</v>
      </c>
      <c r="N3371" t="s">
        <v>30302</v>
      </c>
      <c r="O3371" t="s">
        <v>30303</v>
      </c>
      <c r="P3371" t="s">
        <v>5671</v>
      </c>
      <c r="Q3371" t="s">
        <v>30304</v>
      </c>
      <c r="R3371" t="s">
        <v>30305</v>
      </c>
      <c r="S3371" t="s">
        <v>30306</v>
      </c>
      <c r="T3371">
        <v>6.8</v>
      </c>
      <c r="U3371">
        <v>13927</v>
      </c>
      <c r="W3371"/>
      <c r="X3371"/>
      <c r="Y3371">
        <v>350864</v>
      </c>
      <c r="Z3371"/>
      <c r="AA3371">
        <v>1373292</v>
      </c>
      <c r="AB3371">
        <v>49</v>
      </c>
    </row>
    <row r="3372" spans="1:28" x14ac:dyDescent="0.2">
      <c r="A3372" t="s">
        <v>11655</v>
      </c>
      <c r="B3372" t="s">
        <v>11656</v>
      </c>
      <c r="C3372">
        <v>2008</v>
      </c>
      <c r="D3372" t="s">
        <v>11657</v>
      </c>
      <c r="E3372" t="s">
        <v>16512</v>
      </c>
      <c r="F3372" t="s">
        <v>44031</v>
      </c>
      <c r="G3372" t="s">
        <v>44032</v>
      </c>
      <c r="H3372">
        <v>96</v>
      </c>
      <c r="I3372" t="s">
        <v>25</v>
      </c>
      <c r="J3372" t="s">
        <v>26</v>
      </c>
      <c r="M3372" t="s">
        <v>1532</v>
      </c>
      <c r="N3372" t="s">
        <v>11658</v>
      </c>
      <c r="O3372" t="s">
        <v>11659</v>
      </c>
      <c r="P3372" t="s">
        <v>7828</v>
      </c>
      <c r="Q3372" t="s">
        <v>11660</v>
      </c>
      <c r="R3372" t="s">
        <v>11661</v>
      </c>
      <c r="S3372" t="s">
        <v>11662</v>
      </c>
      <c r="T3372">
        <v>6.5</v>
      </c>
      <c r="U3372">
        <v>86673</v>
      </c>
      <c r="V3372" s="12">
        <f>W3372*1.20207800169993</f>
        <v>108187020.15299369</v>
      </c>
      <c r="W3372" s="3">
        <v>90000000</v>
      </c>
      <c r="X3372" s="13">
        <f>Y3372*1.20207800169993</f>
        <v>85582007.041160598</v>
      </c>
      <c r="Y3372" s="3">
        <v>71195053</v>
      </c>
      <c r="Z3372" s="13">
        <f>AA3372*1.20207800169993</f>
        <v>197345538.61858407</v>
      </c>
      <c r="AA3372" s="3">
        <v>164170327</v>
      </c>
      <c r="AB3372">
        <v>145</v>
      </c>
    </row>
    <row r="3373" spans="1:28" hidden="1" x14ac:dyDescent="0.2">
      <c r="A3373" t="s">
        <v>30311</v>
      </c>
      <c r="B3373" t="s">
        <v>30312</v>
      </c>
      <c r="C3373">
        <v>2019</v>
      </c>
      <c r="D3373" s="1">
        <v>43688</v>
      </c>
      <c r="E3373" t="s">
        <v>1045</v>
      </c>
      <c r="F3373" t="s">
        <v>44036</v>
      </c>
      <c r="H3373">
        <v>92</v>
      </c>
      <c r="I3373" t="s">
        <v>25</v>
      </c>
      <c r="J3373" t="s">
        <v>26</v>
      </c>
      <c r="M3373" t="s">
        <v>30313</v>
      </c>
      <c r="N3373" t="s">
        <v>30314</v>
      </c>
      <c r="O3373" t="s">
        <v>30315</v>
      </c>
      <c r="P3373" t="s">
        <v>30316</v>
      </c>
      <c r="Q3373" t="s">
        <v>30317</v>
      </c>
      <c r="R3373" t="s">
        <v>30318</v>
      </c>
      <c r="S3373" t="s">
        <v>30319</v>
      </c>
      <c r="T3373">
        <v>5.8</v>
      </c>
      <c r="U3373">
        <v>15669</v>
      </c>
      <c r="W3373"/>
      <c r="X3373"/>
      <c r="Y3373"/>
      <c r="Z3373"/>
      <c r="AA3373"/>
      <c r="AB3373">
        <v>176</v>
      </c>
    </row>
    <row r="3374" spans="1:28" x14ac:dyDescent="0.2">
      <c r="A3374" t="s">
        <v>31195</v>
      </c>
      <c r="B3374" t="s">
        <v>31196</v>
      </c>
      <c r="C3374">
        <v>2019</v>
      </c>
      <c r="D3374" t="s">
        <v>31197</v>
      </c>
      <c r="E3374" t="s">
        <v>44035</v>
      </c>
      <c r="F3374" t="s">
        <v>44032</v>
      </c>
      <c r="G3374" t="s">
        <v>44057</v>
      </c>
      <c r="H3374">
        <v>121</v>
      </c>
      <c r="I3374" t="s">
        <v>9672</v>
      </c>
      <c r="J3374" t="s">
        <v>26</v>
      </c>
      <c r="M3374" t="s">
        <v>20602</v>
      </c>
      <c r="N3374" t="s">
        <v>3360</v>
      </c>
      <c r="O3374" t="s">
        <v>31198</v>
      </c>
      <c r="P3374" t="s">
        <v>31199</v>
      </c>
      <c r="Q3374" t="s">
        <v>31200</v>
      </c>
      <c r="R3374" t="s">
        <v>31201</v>
      </c>
      <c r="S3374" t="s">
        <v>31202</v>
      </c>
      <c r="T3374">
        <v>7.3</v>
      </c>
      <c r="U3374">
        <v>124399</v>
      </c>
      <c r="V3374" s="12">
        <f>W3374*1.01233684194057</f>
        <v>40493473.677622803</v>
      </c>
      <c r="W3374" s="3">
        <v>40000000</v>
      </c>
      <c r="X3374" s="13">
        <f>Y3374*1.01233684194057</f>
        <v>97557038.75802356</v>
      </c>
      <c r="Y3374" s="3">
        <v>96368160</v>
      </c>
      <c r="Z3374" s="13">
        <f>AA3374*1.01233684194057</f>
        <v>197587195.16183427</v>
      </c>
      <c r="AA3374" s="3">
        <v>195179299</v>
      </c>
      <c r="AB3374">
        <v>958</v>
      </c>
    </row>
    <row r="3375" spans="1:28" x14ac:dyDescent="0.2">
      <c r="A3375" t="s">
        <v>39076</v>
      </c>
      <c r="B3375" t="s">
        <v>39077</v>
      </c>
      <c r="C3375">
        <v>2016</v>
      </c>
      <c r="D3375" t="s">
        <v>9560</v>
      </c>
      <c r="E3375" t="s">
        <v>44037</v>
      </c>
      <c r="F3375" t="s">
        <v>44031</v>
      </c>
      <c r="G3375" t="s">
        <v>44038</v>
      </c>
      <c r="H3375">
        <v>87</v>
      </c>
      <c r="I3375" t="s">
        <v>25</v>
      </c>
      <c r="J3375" t="s">
        <v>26</v>
      </c>
      <c r="M3375" t="s">
        <v>39078</v>
      </c>
      <c r="N3375" t="s">
        <v>16766</v>
      </c>
      <c r="O3375" t="s">
        <v>39079</v>
      </c>
      <c r="P3375" t="s">
        <v>15378</v>
      </c>
      <c r="Q3375" t="s">
        <v>39080</v>
      </c>
      <c r="R3375" t="s">
        <v>39081</v>
      </c>
      <c r="S3375" t="s">
        <v>39082</v>
      </c>
      <c r="T3375">
        <v>6.8</v>
      </c>
      <c r="U3375">
        <v>54796</v>
      </c>
      <c r="V3375" s="12">
        <f>W3375*1.07834771485832</f>
        <v>75484340.04008241</v>
      </c>
      <c r="W3375" s="3">
        <v>70000000</v>
      </c>
      <c r="X3375" s="13">
        <f>Y3375*1.07834771485832</f>
        <v>78373533.348852575</v>
      </c>
      <c r="Y3375" s="3">
        <v>72679278</v>
      </c>
      <c r="Z3375" s="13">
        <f>AA3375*1.07834771485832</f>
        <v>197757058.39780986</v>
      </c>
      <c r="AA3375" s="3">
        <v>183388953</v>
      </c>
      <c r="AB3375">
        <v>123</v>
      </c>
    </row>
    <row r="3376" spans="1:28" x14ac:dyDescent="0.2">
      <c r="A3376" t="s">
        <v>39144</v>
      </c>
      <c r="B3376" t="s">
        <v>39145</v>
      </c>
      <c r="C3376">
        <v>2016</v>
      </c>
      <c r="D3376" s="1">
        <v>42714</v>
      </c>
      <c r="E3376" t="s">
        <v>1045</v>
      </c>
      <c r="H3376">
        <v>100</v>
      </c>
      <c r="I3376" t="s">
        <v>25</v>
      </c>
      <c r="J3376" t="s">
        <v>26</v>
      </c>
      <c r="M3376" t="s">
        <v>17386</v>
      </c>
      <c r="N3376" t="s">
        <v>17386</v>
      </c>
      <c r="O3376" t="s">
        <v>39146</v>
      </c>
      <c r="P3376" t="s">
        <v>27137</v>
      </c>
      <c r="Q3376" t="s">
        <v>39147</v>
      </c>
      <c r="R3376" t="s">
        <v>39148</v>
      </c>
      <c r="S3376" t="s">
        <v>39149</v>
      </c>
      <c r="T3376">
        <v>6.2</v>
      </c>
      <c r="U3376">
        <v>111046</v>
      </c>
      <c r="V3376" s="12">
        <f>W3376*1.07834771485832</f>
        <v>21566954.2971664</v>
      </c>
      <c r="W3376" s="3">
        <v>20000000</v>
      </c>
      <c r="X3376" s="13">
        <f>Y3376*1.07834771485832</f>
        <v>122130747.41098006</v>
      </c>
      <c r="Y3376" s="3">
        <v>113257297</v>
      </c>
      <c r="Z3376" s="13">
        <f>AA3376*1.07834771485832</f>
        <v>198347045.07791084</v>
      </c>
      <c r="AA3376" s="3">
        <v>183936074</v>
      </c>
      <c r="AB3376">
        <v>290</v>
      </c>
    </row>
    <row r="3377" spans="1:28" x14ac:dyDescent="0.2">
      <c r="A3377" t="s">
        <v>5963</v>
      </c>
      <c r="B3377" t="s">
        <v>5964</v>
      </c>
      <c r="C3377">
        <v>2003</v>
      </c>
      <c r="D3377" t="s">
        <v>848</v>
      </c>
      <c r="E3377" t="s">
        <v>176</v>
      </c>
      <c r="H3377">
        <v>117</v>
      </c>
      <c r="I3377" t="s">
        <v>25</v>
      </c>
      <c r="J3377" t="s">
        <v>26</v>
      </c>
      <c r="K3377" t="s">
        <v>64</v>
      </c>
      <c r="M3377" t="s">
        <v>5965</v>
      </c>
      <c r="N3377" t="s">
        <v>5966</v>
      </c>
      <c r="O3377" t="s">
        <v>5967</v>
      </c>
      <c r="P3377" t="s">
        <v>1572</v>
      </c>
      <c r="Q3377" t="s">
        <v>5968</v>
      </c>
      <c r="R3377" t="s">
        <v>5969</v>
      </c>
      <c r="S3377" t="s">
        <v>5970</v>
      </c>
      <c r="T3377">
        <v>6.5</v>
      </c>
      <c r="U3377">
        <v>76236</v>
      </c>
      <c r="V3377" s="12">
        <f>W3377*1.40658152173913</f>
        <v>91427798.913043454</v>
      </c>
      <c r="W3377" s="3">
        <v>65000000</v>
      </c>
      <c r="X3377" s="13">
        <f>Y3377*1.40658152173913</f>
        <v>89825620.978054315</v>
      </c>
      <c r="Y3377" s="3">
        <v>63860942</v>
      </c>
      <c r="Z3377" s="13">
        <f>AA3377*1.40658152173913</f>
        <v>198803403.64716843</v>
      </c>
      <c r="AA3377" s="3">
        <v>141337989</v>
      </c>
      <c r="AB3377">
        <v>284</v>
      </c>
    </row>
    <row r="3378" spans="1:28" x14ac:dyDescent="0.2">
      <c r="A3378" t="s">
        <v>23285</v>
      </c>
      <c r="B3378" t="s">
        <v>23286</v>
      </c>
      <c r="C3378">
        <v>2012</v>
      </c>
      <c r="D3378" t="s">
        <v>23287</v>
      </c>
      <c r="E3378" t="s">
        <v>16512</v>
      </c>
      <c r="F3378" t="s">
        <v>44032</v>
      </c>
      <c r="G3378" t="s">
        <v>44033</v>
      </c>
      <c r="H3378">
        <v>113</v>
      </c>
      <c r="I3378" t="s">
        <v>5301</v>
      </c>
      <c r="J3378" t="s">
        <v>26</v>
      </c>
      <c r="K3378" t="s">
        <v>27</v>
      </c>
      <c r="M3378" t="s">
        <v>10476</v>
      </c>
      <c r="N3378" t="s">
        <v>10476</v>
      </c>
      <c r="O3378" t="s">
        <v>23288</v>
      </c>
      <c r="P3378" t="s">
        <v>10478</v>
      </c>
      <c r="Q3378" t="s">
        <v>10478</v>
      </c>
      <c r="R3378" t="s">
        <v>23289</v>
      </c>
      <c r="S3378" t="s">
        <v>23290</v>
      </c>
      <c r="T3378">
        <v>7.4</v>
      </c>
      <c r="U3378">
        <v>526225</v>
      </c>
      <c r="V3378" s="12">
        <f>W3378*1.12725506764114</f>
        <v>33817652.029234201</v>
      </c>
      <c r="W3378" s="3">
        <v>30000000</v>
      </c>
      <c r="X3378" s="13">
        <f>Y3378*1.12725506764114</f>
        <v>74946911.5144777</v>
      </c>
      <c r="Y3378" s="3">
        <v>66486205</v>
      </c>
      <c r="Z3378" s="13">
        <f>AA3378*1.12725506764114</f>
        <v>198968206.19096744</v>
      </c>
      <c r="AA3378" s="3">
        <v>176506819</v>
      </c>
      <c r="AB3378">
        <v>765</v>
      </c>
    </row>
    <row r="3379" spans="1:28" x14ac:dyDescent="0.2">
      <c r="A3379" t="s">
        <v>5786</v>
      </c>
      <c r="B3379" t="s">
        <v>5787</v>
      </c>
      <c r="C3379">
        <v>2004</v>
      </c>
      <c r="D3379" s="1">
        <v>38055</v>
      </c>
      <c r="E3379" t="s">
        <v>44037</v>
      </c>
      <c r="F3379" t="s">
        <v>44031</v>
      </c>
      <c r="G3379" t="s">
        <v>44038</v>
      </c>
      <c r="H3379">
        <v>76</v>
      </c>
      <c r="I3379" t="s">
        <v>25</v>
      </c>
      <c r="J3379" t="s">
        <v>26</v>
      </c>
      <c r="K3379" t="s">
        <v>209</v>
      </c>
      <c r="M3379" t="s">
        <v>5788</v>
      </c>
      <c r="N3379" t="s">
        <v>5788</v>
      </c>
      <c r="O3379" t="s">
        <v>5789</v>
      </c>
      <c r="P3379" t="s">
        <v>5790</v>
      </c>
      <c r="Q3379" t="s">
        <v>5791</v>
      </c>
      <c r="R3379" t="s">
        <v>5792</v>
      </c>
      <c r="S3379" t="s">
        <v>5793</v>
      </c>
      <c r="T3379">
        <v>5.4</v>
      </c>
      <c r="U3379">
        <v>19812</v>
      </c>
      <c r="V3379" s="12">
        <f>W3379*1.37009528851244</f>
        <v>150710481.73636839</v>
      </c>
      <c r="W3379" s="3">
        <v>110000000</v>
      </c>
      <c r="X3379" s="13">
        <f>Y3379*1.37009528851244</f>
        <v>68546498.898205385</v>
      </c>
      <c r="Y3379" s="3">
        <v>50030461</v>
      </c>
      <c r="Z3379" s="13">
        <f>AA3379*1.37009528851244</f>
        <v>199154395.89349914</v>
      </c>
      <c r="AA3379" s="3">
        <v>145358062</v>
      </c>
      <c r="AB3379">
        <v>108</v>
      </c>
    </row>
    <row r="3380" spans="1:28" hidden="1" x14ac:dyDescent="0.2">
      <c r="A3380" t="s">
        <v>30363</v>
      </c>
      <c r="B3380" t="s">
        <v>30364</v>
      </c>
      <c r="C3380">
        <v>2012</v>
      </c>
      <c r="D3380" t="s">
        <v>28032</v>
      </c>
      <c r="E3380" t="s">
        <v>16512</v>
      </c>
      <c r="F3380" t="s">
        <v>44044</v>
      </c>
      <c r="G3380" t="s">
        <v>44032</v>
      </c>
      <c r="H3380">
        <v>321</v>
      </c>
      <c r="I3380" t="s">
        <v>943</v>
      </c>
      <c r="J3380" t="s">
        <v>944</v>
      </c>
      <c r="M3380" t="s">
        <v>10807</v>
      </c>
      <c r="N3380" t="s">
        <v>30365</v>
      </c>
      <c r="O3380" t="s">
        <v>30366</v>
      </c>
      <c r="P3380" t="s">
        <v>30367</v>
      </c>
      <c r="Q3380" t="s">
        <v>30368</v>
      </c>
      <c r="R3380" t="s">
        <v>30369</v>
      </c>
      <c r="S3380" t="s">
        <v>30370</v>
      </c>
      <c r="T3380">
        <v>8.1999999999999993</v>
      </c>
      <c r="U3380">
        <v>78524</v>
      </c>
      <c r="W3380" t="s">
        <v>30371</v>
      </c>
      <c r="X3380"/>
      <c r="Y3380"/>
      <c r="Z3380"/>
      <c r="AA3380">
        <v>4384642</v>
      </c>
      <c r="AB3380">
        <v>236</v>
      </c>
    </row>
    <row r="3381" spans="1:28" x14ac:dyDescent="0.2">
      <c r="A3381" t="s">
        <v>8013</v>
      </c>
      <c r="B3381" t="s">
        <v>8014</v>
      </c>
      <c r="C3381">
        <v>2003</v>
      </c>
      <c r="D3381" t="s">
        <v>5491</v>
      </c>
      <c r="E3381" t="s">
        <v>3496</v>
      </c>
      <c r="F3381" t="s">
        <v>44045</v>
      </c>
      <c r="G3381" t="s">
        <v>44042</v>
      </c>
      <c r="H3381">
        <v>98</v>
      </c>
      <c r="I3381" t="s">
        <v>8015</v>
      </c>
      <c r="J3381" t="s">
        <v>26</v>
      </c>
      <c r="M3381" t="s">
        <v>2496</v>
      </c>
      <c r="N3381" t="s">
        <v>8016</v>
      </c>
      <c r="O3381" t="s">
        <v>8017</v>
      </c>
      <c r="P3381" t="s">
        <v>7068</v>
      </c>
      <c r="Q3381" t="s">
        <v>8018</v>
      </c>
      <c r="R3381" t="s">
        <v>8019</v>
      </c>
      <c r="S3381" t="s">
        <v>8020</v>
      </c>
      <c r="T3381">
        <v>5.8</v>
      </c>
      <c r="U3381">
        <v>104744</v>
      </c>
      <c r="V3381" s="12">
        <f>W3381*1.40658152173913</f>
        <v>56263260.869565196</v>
      </c>
      <c r="W3381" s="3">
        <v>40000000</v>
      </c>
      <c r="X3381" s="13">
        <f>Y3381*1.40658152173913</f>
        <v>83965293.175978228</v>
      </c>
      <c r="Y3381" s="3">
        <v>59694580</v>
      </c>
      <c r="Z3381" s="13">
        <f>AA3381*1.40658152173913</f>
        <v>199159739.97697818</v>
      </c>
      <c r="AA3381" s="3">
        <v>141591324</v>
      </c>
      <c r="AB3381">
        <v>390</v>
      </c>
    </row>
    <row r="3382" spans="1:28" x14ac:dyDescent="0.2">
      <c r="A3382" t="s">
        <v>15033</v>
      </c>
      <c r="B3382" t="s">
        <v>15034</v>
      </c>
      <c r="C3382">
        <v>2010</v>
      </c>
      <c r="D3382" s="1">
        <v>40523</v>
      </c>
      <c r="E3382" t="s">
        <v>16512</v>
      </c>
      <c r="F3382" t="s">
        <v>44042</v>
      </c>
      <c r="H3382">
        <v>98</v>
      </c>
      <c r="I3382" t="s">
        <v>25</v>
      </c>
      <c r="J3382" t="s">
        <v>26</v>
      </c>
      <c r="M3382" t="s">
        <v>4221</v>
      </c>
      <c r="N3382" t="s">
        <v>7364</v>
      </c>
      <c r="O3382" t="s">
        <v>15035</v>
      </c>
      <c r="P3382" t="s">
        <v>416</v>
      </c>
      <c r="Q3382" t="s">
        <v>15036</v>
      </c>
      <c r="R3382" t="s">
        <v>15037</v>
      </c>
      <c r="S3382" t="s">
        <v>15038</v>
      </c>
      <c r="T3382">
        <v>6.8</v>
      </c>
      <c r="U3382">
        <v>181877</v>
      </c>
      <c r="V3382" s="12">
        <f>W3382*1.18690152988223</f>
        <v>118690152.988223</v>
      </c>
      <c r="W3382" s="3">
        <v>100000000</v>
      </c>
      <c r="X3382" s="13">
        <f>Y3382*1.18690152988223</f>
        <v>96807180.6414956</v>
      </c>
      <c r="Y3382" s="3">
        <v>81562942</v>
      </c>
      <c r="Z3382" s="13">
        <f>AA3382*1.18690152988223</f>
        <v>199168564.31800056</v>
      </c>
      <c r="AA3382" s="3">
        <v>167805466</v>
      </c>
      <c r="AB3382">
        <v>371</v>
      </c>
    </row>
    <row r="3383" spans="1:28" hidden="1" x14ac:dyDescent="0.2">
      <c r="A3383" t="s">
        <v>30388</v>
      </c>
      <c r="B3383" t="s">
        <v>30389</v>
      </c>
      <c r="C3383">
        <v>2012</v>
      </c>
      <c r="D3383" s="1">
        <v>41579</v>
      </c>
      <c r="E3383" t="s">
        <v>176</v>
      </c>
      <c r="F3383" t="s">
        <v>44046</v>
      </c>
      <c r="H3383">
        <v>103</v>
      </c>
      <c r="I3383" t="s">
        <v>1983</v>
      </c>
      <c r="J3383" t="s">
        <v>26</v>
      </c>
      <c r="K3383" t="s">
        <v>3329</v>
      </c>
      <c r="L3383" t="s">
        <v>307</v>
      </c>
      <c r="M3383" t="s">
        <v>30390</v>
      </c>
      <c r="N3383" t="s">
        <v>30390</v>
      </c>
      <c r="O3383" t="s">
        <v>30391</v>
      </c>
      <c r="P3383" t="s">
        <v>30392</v>
      </c>
      <c r="Q3383" t="s">
        <v>30393</v>
      </c>
      <c r="R3383" t="s">
        <v>30394</v>
      </c>
      <c r="S3383" t="s">
        <v>30395</v>
      </c>
      <c r="T3383">
        <v>6.3</v>
      </c>
      <c r="U3383">
        <v>21909</v>
      </c>
      <c r="W3383"/>
      <c r="X3383"/>
      <c r="Y3383"/>
      <c r="Z3383"/>
      <c r="AA3383"/>
      <c r="AB3383">
        <v>121</v>
      </c>
    </row>
    <row r="3384" spans="1:28" x14ac:dyDescent="0.2">
      <c r="A3384" t="s">
        <v>13132</v>
      </c>
      <c r="B3384" t="s">
        <v>13133</v>
      </c>
      <c r="C3384">
        <v>2006</v>
      </c>
      <c r="D3384" t="s">
        <v>8171</v>
      </c>
      <c r="E3384" t="s">
        <v>176</v>
      </c>
      <c r="F3384" t="s">
        <v>44057</v>
      </c>
      <c r="G3384" t="s">
        <v>44053</v>
      </c>
      <c r="H3384">
        <v>130</v>
      </c>
      <c r="I3384" t="s">
        <v>25</v>
      </c>
      <c r="J3384" t="s">
        <v>26</v>
      </c>
      <c r="M3384" t="s">
        <v>8533</v>
      </c>
      <c r="N3384" t="s">
        <v>13134</v>
      </c>
      <c r="O3384" t="s">
        <v>13135</v>
      </c>
      <c r="P3384" t="s">
        <v>2059</v>
      </c>
      <c r="Q3384" t="s">
        <v>13136</v>
      </c>
      <c r="R3384" t="s">
        <v>13137</v>
      </c>
      <c r="S3384" t="s">
        <v>13138</v>
      </c>
      <c r="T3384">
        <v>6.5</v>
      </c>
      <c r="U3384">
        <v>67641</v>
      </c>
      <c r="V3384" s="12">
        <f>W3384*1.28378472222222</f>
        <v>89864930.555555403</v>
      </c>
      <c r="W3384" s="3">
        <v>70000000</v>
      </c>
      <c r="X3384" s="13">
        <f>Y3384*1.28378472222222</f>
        <v>132699635.11069421</v>
      </c>
      <c r="Y3384" s="3">
        <v>103365956</v>
      </c>
      <c r="Z3384" s="13">
        <f>AA3384*1.28378472222222</f>
        <v>199539089.44288161</v>
      </c>
      <c r="AA3384" s="3">
        <v>155430335</v>
      </c>
      <c r="AB3384">
        <v>529</v>
      </c>
    </row>
    <row r="3385" spans="1:28" x14ac:dyDescent="0.2">
      <c r="A3385" t="s">
        <v>27394</v>
      </c>
      <c r="B3385" t="s">
        <v>27395</v>
      </c>
      <c r="C3385">
        <v>2011</v>
      </c>
      <c r="D3385" t="s">
        <v>17163</v>
      </c>
      <c r="E3385" t="s">
        <v>16512</v>
      </c>
      <c r="F3385" t="s">
        <v>44033</v>
      </c>
      <c r="G3385" t="s">
        <v>44042</v>
      </c>
      <c r="H3385">
        <v>109</v>
      </c>
      <c r="I3385" t="s">
        <v>25</v>
      </c>
      <c r="J3385" t="s">
        <v>26</v>
      </c>
      <c r="M3385" t="s">
        <v>3824</v>
      </c>
      <c r="N3385" t="s">
        <v>3824</v>
      </c>
      <c r="O3385" t="s">
        <v>27396</v>
      </c>
      <c r="P3385" t="s">
        <v>27333</v>
      </c>
      <c r="Q3385" t="s">
        <v>27397</v>
      </c>
      <c r="R3385" t="s">
        <v>27398</v>
      </c>
      <c r="S3385" t="s">
        <v>27399</v>
      </c>
      <c r="T3385">
        <v>6.7</v>
      </c>
      <c r="U3385">
        <v>363670</v>
      </c>
      <c r="V3385" s="13">
        <v>80000000</v>
      </c>
      <c r="W3385" s="3">
        <v>40000000</v>
      </c>
      <c r="X3385" s="13">
        <f>Y3385*1.1505830469594</f>
        <v>43169985.22730615</v>
      </c>
      <c r="Y3385" s="3">
        <v>37520095</v>
      </c>
      <c r="Z3385" s="13">
        <f>AA3385*1.1505830469594</f>
        <v>200121595.10514444</v>
      </c>
      <c r="AA3385" s="3">
        <v>173930596</v>
      </c>
      <c r="AB3385">
        <v>540</v>
      </c>
    </row>
    <row r="3386" spans="1:28" x14ac:dyDescent="0.2">
      <c r="A3386" t="s">
        <v>15123</v>
      </c>
      <c r="B3386" t="s">
        <v>15124</v>
      </c>
      <c r="C3386">
        <v>2006</v>
      </c>
      <c r="D3386" s="1">
        <v>39417</v>
      </c>
      <c r="E3386" t="s">
        <v>16512</v>
      </c>
      <c r="F3386" t="s">
        <v>44032</v>
      </c>
      <c r="G3386" t="s">
        <v>44050</v>
      </c>
      <c r="H3386">
        <v>102</v>
      </c>
      <c r="I3386" t="s">
        <v>25</v>
      </c>
      <c r="J3386" t="s">
        <v>26</v>
      </c>
      <c r="K3386" t="s">
        <v>308</v>
      </c>
      <c r="M3386" t="s">
        <v>312</v>
      </c>
      <c r="N3386" t="s">
        <v>15125</v>
      </c>
      <c r="O3386" t="s">
        <v>15126</v>
      </c>
      <c r="P3386" t="s">
        <v>312</v>
      </c>
      <c r="Q3386" t="s">
        <v>15127</v>
      </c>
      <c r="R3386" t="s">
        <v>15128</v>
      </c>
      <c r="S3386" t="s">
        <v>15129</v>
      </c>
      <c r="T3386">
        <v>7.1</v>
      </c>
      <c r="U3386">
        <v>200694</v>
      </c>
      <c r="V3386" s="12">
        <f>W3386*1.28378472222222</f>
        <v>30810833.33333328</v>
      </c>
      <c r="W3386" s="3">
        <v>24000000</v>
      </c>
      <c r="X3386" s="13">
        <f>Y3386*1.28378472222222</f>
        <v>90212763.039548457</v>
      </c>
      <c r="Y3386" s="3">
        <v>70270943</v>
      </c>
      <c r="Z3386" s="13">
        <f>AA3386*1.28378472222222</f>
        <v>200179293.627083</v>
      </c>
      <c r="AA3386" s="3">
        <v>155929020</v>
      </c>
      <c r="AB3386">
        <v>1013</v>
      </c>
    </row>
    <row r="3387" spans="1:28" x14ac:dyDescent="0.2">
      <c r="A3387" t="s">
        <v>27134</v>
      </c>
      <c r="B3387" t="s">
        <v>27135</v>
      </c>
      <c r="C3387">
        <v>2015</v>
      </c>
      <c r="D3387" s="1">
        <v>42126</v>
      </c>
      <c r="E3387" t="s">
        <v>16512</v>
      </c>
      <c r="F3387" t="s">
        <v>44031</v>
      </c>
      <c r="G3387" t="s">
        <v>44033</v>
      </c>
      <c r="H3387">
        <v>127</v>
      </c>
      <c r="I3387" t="s">
        <v>360</v>
      </c>
      <c r="J3387" t="s">
        <v>26</v>
      </c>
      <c r="K3387" t="s">
        <v>75</v>
      </c>
      <c r="M3387" t="s">
        <v>2604</v>
      </c>
      <c r="N3387" t="s">
        <v>2605</v>
      </c>
      <c r="O3387" t="s">
        <v>27136</v>
      </c>
      <c r="P3387" t="s">
        <v>27137</v>
      </c>
      <c r="Q3387" t="s">
        <v>27138</v>
      </c>
      <c r="R3387" t="s">
        <v>27139</v>
      </c>
      <c r="S3387" t="s">
        <v>27140</v>
      </c>
      <c r="T3387">
        <v>5.3</v>
      </c>
      <c r="U3387">
        <v>175935</v>
      </c>
      <c r="V3387" s="12">
        <f>W3387*1.09195121025074</f>
        <v>192183413.00413024</v>
      </c>
      <c r="W3387" s="3">
        <v>176000000</v>
      </c>
      <c r="X3387" s="13">
        <f>Y3387*1.09195121025074</f>
        <v>51745081.480876833</v>
      </c>
      <c r="Y3387" s="3">
        <v>47387723</v>
      </c>
      <c r="Z3387" s="13">
        <f>AA3387*1.09195121025074</f>
        <v>200796421.68010285</v>
      </c>
      <c r="AA3387" s="3">
        <v>183887723</v>
      </c>
      <c r="AB3387">
        <v>905</v>
      </c>
    </row>
    <row r="3388" spans="1:28" hidden="1" x14ac:dyDescent="0.2">
      <c r="A3388" t="s">
        <v>30428</v>
      </c>
      <c r="B3388" t="s">
        <v>30429</v>
      </c>
      <c r="C3388">
        <v>2012</v>
      </c>
      <c r="D3388" t="s">
        <v>16693</v>
      </c>
      <c r="E3388" t="s">
        <v>176</v>
      </c>
      <c r="F3388" t="s">
        <v>44045</v>
      </c>
      <c r="G3388" t="s">
        <v>44042</v>
      </c>
      <c r="H3388">
        <v>105</v>
      </c>
      <c r="I3388" t="s">
        <v>817</v>
      </c>
      <c r="J3388" t="s">
        <v>27</v>
      </c>
      <c r="M3388" t="s">
        <v>5118</v>
      </c>
      <c r="N3388" t="s">
        <v>30430</v>
      </c>
      <c r="O3388" t="s">
        <v>30431</v>
      </c>
      <c r="P3388" t="s">
        <v>17991</v>
      </c>
      <c r="Q3388" t="s">
        <v>30432</v>
      </c>
      <c r="R3388" t="s">
        <v>30433</v>
      </c>
      <c r="S3388" t="s">
        <v>30434</v>
      </c>
      <c r="T3388">
        <v>7.4</v>
      </c>
      <c r="U3388">
        <v>29136</v>
      </c>
      <c r="W3388"/>
      <c r="X3388"/>
      <c r="Y3388">
        <v>389757</v>
      </c>
      <c r="Z3388"/>
      <c r="AA3388">
        <v>16190771</v>
      </c>
      <c r="AB3388">
        <v>50</v>
      </c>
    </row>
    <row r="3389" spans="1:28" hidden="1" x14ac:dyDescent="0.2">
      <c r="A3389" t="s">
        <v>30435</v>
      </c>
      <c r="B3389" t="s">
        <v>30436</v>
      </c>
      <c r="C3389">
        <v>2011</v>
      </c>
      <c r="D3389" t="s">
        <v>26387</v>
      </c>
      <c r="E3389" t="s">
        <v>16512</v>
      </c>
      <c r="H3389">
        <v>186</v>
      </c>
      <c r="I3389" t="s">
        <v>943</v>
      </c>
      <c r="J3389" t="s">
        <v>2402</v>
      </c>
      <c r="M3389" t="s">
        <v>30437</v>
      </c>
      <c r="N3389" t="s">
        <v>30438</v>
      </c>
      <c r="O3389" t="s">
        <v>30439</v>
      </c>
      <c r="P3389" t="s">
        <v>30440</v>
      </c>
      <c r="Q3389" t="s">
        <v>30441</v>
      </c>
      <c r="R3389" t="s">
        <v>30442</v>
      </c>
      <c r="S3389" t="s">
        <v>30443</v>
      </c>
      <c r="T3389">
        <v>6</v>
      </c>
      <c r="U3389">
        <v>10142</v>
      </c>
      <c r="W3389" t="s">
        <v>30444</v>
      </c>
      <c r="X3389"/>
      <c r="Y3389"/>
      <c r="Z3389"/>
      <c r="AA3389">
        <v>107843</v>
      </c>
      <c r="AB3389">
        <v>69</v>
      </c>
    </row>
    <row r="3390" spans="1:28" x14ac:dyDescent="0.2">
      <c r="A3390" t="s">
        <v>11337</v>
      </c>
      <c r="B3390" t="s">
        <v>11338</v>
      </c>
      <c r="C3390">
        <v>2011</v>
      </c>
      <c r="D3390" t="s">
        <v>11339</v>
      </c>
      <c r="E3390" t="s">
        <v>16512</v>
      </c>
      <c r="F3390" t="s">
        <v>44033</v>
      </c>
      <c r="G3390" t="s">
        <v>44042</v>
      </c>
      <c r="H3390">
        <v>119</v>
      </c>
      <c r="I3390" t="s">
        <v>11340</v>
      </c>
      <c r="J3390" t="s">
        <v>26</v>
      </c>
      <c r="K3390" t="s">
        <v>7565</v>
      </c>
      <c r="M3390" t="s">
        <v>2446</v>
      </c>
      <c r="N3390" t="s">
        <v>10213</v>
      </c>
      <c r="O3390" t="s">
        <v>11341</v>
      </c>
      <c r="P3390" t="s">
        <v>9512</v>
      </c>
      <c r="Q3390" t="s">
        <v>11342</v>
      </c>
      <c r="R3390" t="s">
        <v>11343</v>
      </c>
      <c r="S3390" t="s">
        <v>11344</v>
      </c>
      <c r="T3390">
        <v>6</v>
      </c>
      <c r="U3390">
        <v>204846</v>
      </c>
      <c r="V3390" s="12">
        <f>W3390*1.1505830469594</f>
        <v>187545036.6543822</v>
      </c>
      <c r="W3390" s="3">
        <v>163000000</v>
      </c>
      <c r="X3390" s="13">
        <f>Y3390*1.1505830469594</f>
        <v>115335078.59846914</v>
      </c>
      <c r="Y3390" s="3">
        <v>100240551</v>
      </c>
      <c r="Z3390" s="13">
        <f>AA3390*1.1505830469594</f>
        <v>201147603.37502649</v>
      </c>
      <c r="AA3390" s="3">
        <v>174822325</v>
      </c>
      <c r="AB3390">
        <v>554</v>
      </c>
    </row>
    <row r="3391" spans="1:28" x14ac:dyDescent="0.2">
      <c r="A3391" t="s">
        <v>22023</v>
      </c>
      <c r="B3391" t="s">
        <v>22024</v>
      </c>
      <c r="C3391">
        <v>2009</v>
      </c>
      <c r="D3391" t="s">
        <v>18051</v>
      </c>
      <c r="E3391" t="s">
        <v>1045</v>
      </c>
      <c r="F3391" t="s">
        <v>44032</v>
      </c>
      <c r="G3391" t="s">
        <v>44036</v>
      </c>
      <c r="H3391">
        <v>109</v>
      </c>
      <c r="I3391" t="s">
        <v>25</v>
      </c>
      <c r="J3391" t="s">
        <v>26</v>
      </c>
      <c r="M3391" t="s">
        <v>12489</v>
      </c>
      <c r="N3391" t="s">
        <v>22025</v>
      </c>
      <c r="O3391" t="s">
        <v>22026</v>
      </c>
      <c r="P3391" t="s">
        <v>386</v>
      </c>
      <c r="Q3391" t="s">
        <v>22027</v>
      </c>
      <c r="R3391" t="s">
        <v>22028</v>
      </c>
      <c r="S3391" t="s">
        <v>22029</v>
      </c>
      <c r="T3391">
        <v>7.4</v>
      </c>
      <c r="U3391">
        <v>314279</v>
      </c>
      <c r="V3391" s="12">
        <f>W3391*1.20636999678377</f>
        <v>30159249.919594251</v>
      </c>
      <c r="W3391" s="3">
        <v>25000000</v>
      </c>
      <c r="X3391" s="13">
        <f>Y3391*1.20636999678377</f>
        <v>101122011.86737473</v>
      </c>
      <c r="Y3391" s="3">
        <v>83823381</v>
      </c>
      <c r="Z3391" s="13">
        <f>AA3391*1.20636999678377</f>
        <v>201274074.51082537</v>
      </c>
      <c r="AA3391" s="3">
        <v>166842739</v>
      </c>
      <c r="AB3391">
        <v>523</v>
      </c>
    </row>
    <row r="3392" spans="1:28" x14ac:dyDescent="0.2">
      <c r="A3392" t="s">
        <v>43104</v>
      </c>
      <c r="B3392" t="s">
        <v>43105</v>
      </c>
      <c r="C3392">
        <v>2020</v>
      </c>
      <c r="D3392" s="1">
        <v>43984</v>
      </c>
      <c r="E3392" t="s">
        <v>16512</v>
      </c>
      <c r="F3392" t="s">
        <v>44031</v>
      </c>
      <c r="G3392" t="s">
        <v>44044</v>
      </c>
      <c r="H3392">
        <v>109</v>
      </c>
      <c r="I3392" t="s">
        <v>25</v>
      </c>
      <c r="J3392" t="s">
        <v>26</v>
      </c>
      <c r="K3392" t="s">
        <v>838</v>
      </c>
      <c r="M3392" t="s">
        <v>43106</v>
      </c>
      <c r="N3392" t="s">
        <v>43107</v>
      </c>
      <c r="O3392" t="s">
        <v>43108</v>
      </c>
      <c r="P3392" t="s">
        <v>38806</v>
      </c>
      <c r="Q3392" t="s">
        <v>43109</v>
      </c>
      <c r="R3392" t="s">
        <v>43110</v>
      </c>
      <c r="S3392" t="s">
        <v>43111</v>
      </c>
      <c r="T3392">
        <v>6.1</v>
      </c>
      <c r="U3392">
        <v>137373</v>
      </c>
      <c r="V3392" s="13">
        <f>W3392</f>
        <v>84500000</v>
      </c>
      <c r="W3392" s="3">
        <v>84500000</v>
      </c>
      <c r="X3392" s="13">
        <f>Y3392</f>
        <v>84158461</v>
      </c>
      <c r="Y3392" s="3">
        <v>84158461</v>
      </c>
      <c r="Z3392" s="13">
        <f>AA3392</f>
        <v>201858461</v>
      </c>
      <c r="AA3392" s="3">
        <v>201858461</v>
      </c>
      <c r="AB3392">
        <v>2222</v>
      </c>
    </row>
    <row r="3393" spans="1:28" x14ac:dyDescent="0.2">
      <c r="A3393" t="s">
        <v>4055</v>
      </c>
      <c r="B3393" t="s">
        <v>4056</v>
      </c>
      <c r="C3393">
        <v>2001</v>
      </c>
      <c r="D3393" t="s">
        <v>4057</v>
      </c>
      <c r="E3393" t="s">
        <v>1045</v>
      </c>
      <c r="F3393" t="s">
        <v>44036</v>
      </c>
      <c r="H3393">
        <v>102</v>
      </c>
      <c r="I3393" t="s">
        <v>25</v>
      </c>
      <c r="J3393" t="s">
        <v>26</v>
      </c>
      <c r="M3393" t="s">
        <v>4058</v>
      </c>
      <c r="N3393" t="s">
        <v>4059</v>
      </c>
      <c r="O3393" t="s">
        <v>4060</v>
      </c>
      <c r="P3393" t="s">
        <v>1572</v>
      </c>
      <c r="Q3393" t="s">
        <v>4061</v>
      </c>
      <c r="R3393" t="s">
        <v>4062</v>
      </c>
      <c r="S3393" t="s">
        <v>4063</v>
      </c>
      <c r="T3393">
        <v>5.7</v>
      </c>
      <c r="U3393">
        <v>53988</v>
      </c>
      <c r="V3393" s="12">
        <f>W3393*1.46138339920949</f>
        <v>67223636.363636538</v>
      </c>
      <c r="W3393" s="3">
        <v>46000000</v>
      </c>
      <c r="X3393" s="13">
        <f>Y3393*1.46138339920949</f>
        <v>136796699.3608304</v>
      </c>
      <c r="Y3393" s="3">
        <v>93607673</v>
      </c>
      <c r="Z3393" s="13">
        <f>AA3393*1.46138339920949</f>
        <v>202120537.30549461</v>
      </c>
      <c r="AA3393" s="3">
        <v>138307673</v>
      </c>
      <c r="AB3393">
        <v>344</v>
      </c>
    </row>
    <row r="3394" spans="1:28" hidden="1" x14ac:dyDescent="0.2">
      <c r="A3394" t="s">
        <v>30477</v>
      </c>
      <c r="B3394" t="s">
        <v>30478</v>
      </c>
      <c r="C3394">
        <v>2014</v>
      </c>
      <c r="D3394" t="s">
        <v>29119</v>
      </c>
      <c r="E3394" t="s">
        <v>16512</v>
      </c>
      <c r="F3394" t="s">
        <v>44032</v>
      </c>
      <c r="G3394" t="s">
        <v>44033</v>
      </c>
      <c r="H3394">
        <v>109</v>
      </c>
      <c r="I3394" t="s">
        <v>30479</v>
      </c>
      <c r="J3394" t="s">
        <v>26</v>
      </c>
      <c r="M3394" t="s">
        <v>30480</v>
      </c>
      <c r="N3394" t="s">
        <v>30481</v>
      </c>
      <c r="O3394" t="s">
        <v>30482</v>
      </c>
      <c r="P3394" t="s">
        <v>2278</v>
      </c>
      <c r="Q3394" t="s">
        <v>30483</v>
      </c>
      <c r="R3394" t="s">
        <v>30484</v>
      </c>
      <c r="S3394" t="s">
        <v>30485</v>
      </c>
      <c r="T3394">
        <v>6.1</v>
      </c>
      <c r="U3394">
        <v>53583</v>
      </c>
      <c r="W3394">
        <v>7000000</v>
      </c>
      <c r="X3394"/>
      <c r="Y3394"/>
      <c r="Z3394"/>
      <c r="AA3394">
        <v>6237990</v>
      </c>
      <c r="AB3394">
        <v>176</v>
      </c>
    </row>
    <row r="3395" spans="1:28" x14ac:dyDescent="0.2">
      <c r="A3395" t="s">
        <v>27515</v>
      </c>
      <c r="B3395" t="s">
        <v>27516</v>
      </c>
      <c r="C3395">
        <v>2012</v>
      </c>
      <c r="D3395" t="s">
        <v>22702</v>
      </c>
      <c r="E3395" t="s">
        <v>1045</v>
      </c>
      <c r="H3395">
        <v>83</v>
      </c>
      <c r="I3395" t="s">
        <v>25</v>
      </c>
      <c r="J3395" t="s">
        <v>26</v>
      </c>
      <c r="K3395" t="s">
        <v>975</v>
      </c>
      <c r="L3395" t="s">
        <v>361</v>
      </c>
      <c r="M3395" t="s">
        <v>13101</v>
      </c>
      <c r="N3395" t="s">
        <v>27517</v>
      </c>
      <c r="O3395" t="s">
        <v>27518</v>
      </c>
      <c r="P3395" t="s">
        <v>5149</v>
      </c>
      <c r="Q3395" t="s">
        <v>27519</v>
      </c>
      <c r="R3395" t="s">
        <v>27520</v>
      </c>
      <c r="S3395" t="s">
        <v>27521</v>
      </c>
      <c r="T3395">
        <v>6.4</v>
      </c>
      <c r="U3395">
        <v>268038</v>
      </c>
      <c r="V3395" s="12">
        <f>W3395*1.12725506764114</f>
        <v>73271579.396674097</v>
      </c>
      <c r="W3395" s="3">
        <v>65000000</v>
      </c>
      <c r="X3395" s="13">
        <f>Y3395*1.12725506764114</f>
        <v>67241015.035419017</v>
      </c>
      <c r="Y3395" s="3">
        <v>59650222</v>
      </c>
      <c r="Z3395" s="13">
        <f>AA3395*1.12725506764114</f>
        <v>202206487.60535109</v>
      </c>
      <c r="AA3395" s="3">
        <v>179379533</v>
      </c>
      <c r="AB3395">
        <v>364</v>
      </c>
    </row>
    <row r="3396" spans="1:28" x14ac:dyDescent="0.2">
      <c r="A3396" t="s">
        <v>24429</v>
      </c>
      <c r="B3396" t="s">
        <v>24430</v>
      </c>
      <c r="C3396">
        <v>2010</v>
      </c>
      <c r="D3396" t="s">
        <v>13301</v>
      </c>
      <c r="E3396" t="s">
        <v>16512</v>
      </c>
      <c r="F3396" t="s">
        <v>44038</v>
      </c>
      <c r="G3396" t="s">
        <v>44044</v>
      </c>
      <c r="H3396">
        <v>107</v>
      </c>
      <c r="I3396" t="s">
        <v>25</v>
      </c>
      <c r="J3396" t="s">
        <v>26</v>
      </c>
      <c r="K3396" t="s">
        <v>787</v>
      </c>
      <c r="M3396" t="s">
        <v>8279</v>
      </c>
      <c r="N3396" t="s">
        <v>24431</v>
      </c>
      <c r="O3396" t="s">
        <v>24432</v>
      </c>
      <c r="P3396" t="s">
        <v>6745</v>
      </c>
      <c r="Q3396" t="s">
        <v>24433</v>
      </c>
      <c r="R3396" t="s">
        <v>24434</v>
      </c>
      <c r="S3396" t="s">
        <v>24435</v>
      </c>
      <c r="T3396">
        <v>6.6</v>
      </c>
      <c r="U3396">
        <v>238059</v>
      </c>
      <c r="V3396" s="12">
        <f>W3396*1.18690152988223</f>
        <v>118690152.988223</v>
      </c>
      <c r="W3396" s="3">
        <v>100000000</v>
      </c>
      <c r="X3396" s="13">
        <f>Y3396*1.18690152988223</f>
        <v>141502374.28072581</v>
      </c>
      <c r="Y3396" s="3">
        <v>119219978</v>
      </c>
      <c r="Z3396" s="13">
        <f>AA3396*1.18690152988223</f>
        <v>202317955.30387571</v>
      </c>
      <c r="AA3396" s="3">
        <v>170458922</v>
      </c>
      <c r="AB3396">
        <v>393</v>
      </c>
    </row>
    <row r="3397" spans="1:28" x14ac:dyDescent="0.2">
      <c r="A3397" t="s">
        <v>11453</v>
      </c>
      <c r="B3397" t="s">
        <v>11454</v>
      </c>
      <c r="C3397">
        <v>2008</v>
      </c>
      <c r="D3397" t="s">
        <v>11455</v>
      </c>
      <c r="E3397" t="s">
        <v>16512</v>
      </c>
      <c r="F3397" t="s">
        <v>44031</v>
      </c>
      <c r="G3397" t="s">
        <v>44034</v>
      </c>
      <c r="H3397">
        <v>120</v>
      </c>
      <c r="I3397" t="s">
        <v>11456</v>
      </c>
      <c r="J3397" t="s">
        <v>26</v>
      </c>
      <c r="K3397" t="s">
        <v>454</v>
      </c>
      <c r="M3397" t="s">
        <v>884</v>
      </c>
      <c r="N3397" t="s">
        <v>885</v>
      </c>
      <c r="O3397" t="s">
        <v>11457</v>
      </c>
      <c r="P3397" t="s">
        <v>887</v>
      </c>
      <c r="Q3397" t="s">
        <v>11458</v>
      </c>
      <c r="R3397" t="s">
        <v>11459</v>
      </c>
      <c r="S3397" t="s">
        <v>11460</v>
      </c>
      <c r="T3397">
        <v>7</v>
      </c>
      <c r="U3397">
        <v>252599</v>
      </c>
      <c r="V3397" s="12">
        <f>W3397*1.20207800169993</f>
        <v>102176630.14449404</v>
      </c>
      <c r="W3397" s="3">
        <v>85000000</v>
      </c>
      <c r="X3397" s="13">
        <f>Y3397*1.20207800169993</f>
        <v>91341703.68240574</v>
      </c>
      <c r="Y3397" s="3">
        <v>75986503</v>
      </c>
      <c r="Z3397" s="13">
        <f>AA3397*1.20207800169993</f>
        <v>202332859.27308491</v>
      </c>
      <c r="AA3397" s="3">
        <v>168319243</v>
      </c>
      <c r="AB3397">
        <v>377</v>
      </c>
    </row>
    <row r="3398" spans="1:28" x14ac:dyDescent="0.2">
      <c r="A3398" t="s">
        <v>41721</v>
      </c>
      <c r="B3398" t="s">
        <v>41722</v>
      </c>
      <c r="C3398">
        <v>2017</v>
      </c>
      <c r="D3398" s="1">
        <v>43102</v>
      </c>
      <c r="E3398" t="s">
        <v>176</v>
      </c>
      <c r="F3398" t="s">
        <v>44042</v>
      </c>
      <c r="H3398">
        <v>116</v>
      </c>
      <c r="I3398" t="s">
        <v>229</v>
      </c>
      <c r="J3398" t="s">
        <v>26</v>
      </c>
      <c r="M3398" t="s">
        <v>1159</v>
      </c>
      <c r="N3398" t="s">
        <v>41723</v>
      </c>
      <c r="O3398" t="s">
        <v>41724</v>
      </c>
      <c r="P3398" t="s">
        <v>14103</v>
      </c>
      <c r="Q3398" t="s">
        <v>41725</v>
      </c>
      <c r="R3398" t="s">
        <v>41726</v>
      </c>
      <c r="S3398" t="s">
        <v>41727</v>
      </c>
      <c r="T3398">
        <v>7.2</v>
      </c>
      <c r="U3398">
        <v>130017</v>
      </c>
      <c r="V3398" s="12">
        <f>W3398*1.05585427545692</f>
        <v>52792713.772845998</v>
      </c>
      <c r="W3398" s="3">
        <v>50000000</v>
      </c>
      <c r="X3398" s="13">
        <f>Y3398*1.05585427545692</f>
        <v>86478116.304006279</v>
      </c>
      <c r="Y3398" s="3">
        <v>81903458</v>
      </c>
      <c r="Z3398" s="13">
        <f>AA3398*1.05585427545692</f>
        <v>203715094.27996919</v>
      </c>
      <c r="AA3398" s="3">
        <v>192938646</v>
      </c>
      <c r="AB3398">
        <v>470</v>
      </c>
    </row>
    <row r="3399" spans="1:28" x14ac:dyDescent="0.2">
      <c r="A3399" t="s">
        <v>39039</v>
      </c>
      <c r="B3399" t="s">
        <v>39040</v>
      </c>
      <c r="C3399">
        <v>2018</v>
      </c>
      <c r="D3399" t="s">
        <v>39041</v>
      </c>
      <c r="E3399" t="s">
        <v>1045</v>
      </c>
      <c r="F3399" t="s">
        <v>44032</v>
      </c>
      <c r="G3399" t="s">
        <v>44040</v>
      </c>
      <c r="H3399">
        <v>104</v>
      </c>
      <c r="I3399" t="s">
        <v>495</v>
      </c>
      <c r="J3399" t="s">
        <v>26</v>
      </c>
      <c r="M3399" t="s">
        <v>5199</v>
      </c>
      <c r="N3399" t="s">
        <v>39042</v>
      </c>
      <c r="O3399" t="s">
        <v>39043</v>
      </c>
      <c r="P3399" t="s">
        <v>242</v>
      </c>
      <c r="Q3399" t="s">
        <v>39044</v>
      </c>
      <c r="R3399" t="s">
        <v>39045</v>
      </c>
      <c r="S3399" t="s">
        <v>39046</v>
      </c>
      <c r="T3399">
        <v>7.3</v>
      </c>
      <c r="U3399">
        <v>65938</v>
      </c>
      <c r="V3399" s="12">
        <f>W3399*1.03068014830331</f>
        <v>77301011.122748241</v>
      </c>
      <c r="W3399" s="3">
        <v>75000000</v>
      </c>
      <c r="X3399" s="13">
        <f>Y3399*1.03068014830331</f>
        <v>102258974.20247912</v>
      </c>
      <c r="Y3399" s="3">
        <v>99215042</v>
      </c>
      <c r="Z3399" s="13">
        <f>AA3399*1.03068014830331</f>
        <v>203811203.81250563</v>
      </c>
      <c r="AA3399" s="3">
        <v>197744377</v>
      </c>
      <c r="AB3399">
        <v>597</v>
      </c>
    </row>
    <row r="3400" spans="1:28" hidden="1" x14ac:dyDescent="0.2">
      <c r="A3400" t="s">
        <v>30526</v>
      </c>
      <c r="B3400" t="s">
        <v>30527</v>
      </c>
      <c r="C3400">
        <v>2014</v>
      </c>
      <c r="D3400" t="s">
        <v>30528</v>
      </c>
      <c r="E3400" t="s">
        <v>3496</v>
      </c>
      <c r="F3400" t="s">
        <v>44045</v>
      </c>
      <c r="G3400" t="s">
        <v>44033</v>
      </c>
      <c r="H3400">
        <v>97</v>
      </c>
      <c r="I3400" t="s">
        <v>4587</v>
      </c>
      <c r="J3400" t="s">
        <v>26</v>
      </c>
      <c r="K3400" t="s">
        <v>934</v>
      </c>
      <c r="M3400" t="s">
        <v>8649</v>
      </c>
      <c r="N3400" t="s">
        <v>11501</v>
      </c>
      <c r="O3400" t="s">
        <v>30529</v>
      </c>
      <c r="P3400" t="s">
        <v>13901</v>
      </c>
      <c r="Q3400" t="s">
        <v>30530</v>
      </c>
      <c r="R3400" t="s">
        <v>30531</v>
      </c>
      <c r="S3400" t="s">
        <v>30532</v>
      </c>
      <c r="T3400">
        <v>4.8</v>
      </c>
      <c r="U3400">
        <v>14566</v>
      </c>
      <c r="W3400"/>
      <c r="X3400"/>
      <c r="Y3400"/>
      <c r="Z3400"/>
      <c r="AA3400">
        <v>2871035</v>
      </c>
      <c r="AB3400">
        <v>100</v>
      </c>
    </row>
    <row r="3401" spans="1:28" hidden="1" x14ac:dyDescent="0.2">
      <c r="A3401" t="s">
        <v>30533</v>
      </c>
      <c r="B3401" t="s">
        <v>30534</v>
      </c>
      <c r="C3401">
        <v>2012</v>
      </c>
      <c r="D3401" t="s">
        <v>30535</v>
      </c>
      <c r="E3401" t="s">
        <v>16512</v>
      </c>
      <c r="F3401" t="s">
        <v>44044</v>
      </c>
      <c r="G3401" t="s">
        <v>44032</v>
      </c>
      <c r="H3401">
        <v>115</v>
      </c>
      <c r="I3401" t="s">
        <v>25</v>
      </c>
      <c r="J3401" t="s">
        <v>26</v>
      </c>
      <c r="M3401" t="s">
        <v>9645</v>
      </c>
      <c r="N3401" t="s">
        <v>26582</v>
      </c>
      <c r="O3401" t="s">
        <v>30536</v>
      </c>
      <c r="P3401" t="s">
        <v>2738</v>
      </c>
      <c r="Q3401" t="s">
        <v>2738</v>
      </c>
      <c r="R3401" t="s">
        <v>30537</v>
      </c>
      <c r="S3401" t="s">
        <v>30538</v>
      </c>
      <c r="T3401">
        <v>6.1</v>
      </c>
      <c r="U3401">
        <v>13785</v>
      </c>
      <c r="W3401">
        <v>10000000</v>
      </c>
      <c r="X3401"/>
      <c r="Y3401"/>
      <c r="Z3401"/>
      <c r="AA3401">
        <v>99861</v>
      </c>
      <c r="AB3401">
        <v>49</v>
      </c>
    </row>
    <row r="3402" spans="1:28" x14ac:dyDescent="0.2">
      <c r="A3402" t="s">
        <v>19942</v>
      </c>
      <c r="B3402" t="s">
        <v>19943</v>
      </c>
      <c r="C3402">
        <v>2011</v>
      </c>
      <c r="D3402" t="s">
        <v>17163</v>
      </c>
      <c r="E3402" t="s">
        <v>1045</v>
      </c>
      <c r="F3402" t="s">
        <v>44032</v>
      </c>
      <c r="H3402">
        <v>115</v>
      </c>
      <c r="I3402" t="s">
        <v>25</v>
      </c>
      <c r="J3402" t="s">
        <v>26</v>
      </c>
      <c r="M3402" t="s">
        <v>3762</v>
      </c>
      <c r="N3402" t="s">
        <v>19944</v>
      </c>
      <c r="O3402" t="s">
        <v>19945</v>
      </c>
      <c r="P3402" t="s">
        <v>386</v>
      </c>
      <c r="Q3402" t="s">
        <v>19946</v>
      </c>
      <c r="R3402" t="s">
        <v>19947</v>
      </c>
      <c r="S3402" t="s">
        <v>19948</v>
      </c>
      <c r="T3402">
        <v>7.3</v>
      </c>
      <c r="U3402">
        <v>230101</v>
      </c>
      <c r="V3402" s="12">
        <f>W3402*1.1505830469594</f>
        <v>23011660.939188</v>
      </c>
      <c r="W3402" s="3">
        <v>20000000</v>
      </c>
      <c r="X3402" s="13">
        <f>Y3402*1.1505830469594</f>
        <v>95019934.443382606</v>
      </c>
      <c r="Y3402" s="3">
        <v>82584160</v>
      </c>
      <c r="Z3402" s="13">
        <f>AA3402*1.1505830469594</f>
        <v>203933003.85008863</v>
      </c>
      <c r="AA3402" s="3">
        <v>177243185</v>
      </c>
      <c r="AB3402">
        <v>492</v>
      </c>
    </row>
    <row r="3403" spans="1:28" x14ac:dyDescent="0.2">
      <c r="A3403" t="s">
        <v>17235</v>
      </c>
      <c r="B3403" t="s">
        <v>17236</v>
      </c>
      <c r="C3403">
        <v>2008</v>
      </c>
      <c r="D3403" s="1">
        <v>40057</v>
      </c>
      <c r="E3403" t="s">
        <v>176</v>
      </c>
      <c r="H3403">
        <v>123</v>
      </c>
      <c r="I3403" t="s">
        <v>25</v>
      </c>
      <c r="J3403" t="s">
        <v>26</v>
      </c>
      <c r="K3403" t="s">
        <v>308</v>
      </c>
      <c r="M3403" t="s">
        <v>13801</v>
      </c>
      <c r="N3403" t="s">
        <v>17237</v>
      </c>
      <c r="O3403" t="s">
        <v>17238</v>
      </c>
      <c r="P3403" t="s">
        <v>510</v>
      </c>
      <c r="Q3403" t="s">
        <v>17239</v>
      </c>
      <c r="R3403" t="s">
        <v>17240</v>
      </c>
      <c r="S3403" t="s">
        <v>17241</v>
      </c>
      <c r="T3403">
        <v>7.6</v>
      </c>
      <c r="U3403">
        <v>282310</v>
      </c>
      <c r="V3403" s="12">
        <f>W3403*1.20207800169993</f>
        <v>66114290.093496144</v>
      </c>
      <c r="W3403" s="3">
        <v>55000000</v>
      </c>
      <c r="X3403" s="13">
        <f>Y3403*1.20207800169993</f>
        <v>84087548.809185207</v>
      </c>
      <c r="Y3403" s="3">
        <v>69951824</v>
      </c>
      <c r="Z3403" s="13">
        <f>AA3403*1.20207800169993</f>
        <v>204051453.36302328</v>
      </c>
      <c r="AA3403" s="3">
        <v>169748929</v>
      </c>
      <c r="AB3403">
        <v>689</v>
      </c>
    </row>
    <row r="3404" spans="1:28" hidden="1" x14ac:dyDescent="0.2">
      <c r="A3404" t="s">
        <v>30553</v>
      </c>
      <c r="B3404" t="s">
        <v>30554</v>
      </c>
      <c r="C3404">
        <v>2012</v>
      </c>
      <c r="D3404" t="s">
        <v>23704</v>
      </c>
      <c r="E3404" t="s">
        <v>176</v>
      </c>
      <c r="F3404" t="s">
        <v>44046</v>
      </c>
      <c r="G3404" t="s">
        <v>44045</v>
      </c>
      <c r="H3404">
        <v>93</v>
      </c>
      <c r="I3404" t="s">
        <v>25</v>
      </c>
      <c r="J3404" t="s">
        <v>26</v>
      </c>
      <c r="M3404" t="s">
        <v>30555</v>
      </c>
      <c r="N3404" t="s">
        <v>30556</v>
      </c>
      <c r="O3404" t="s">
        <v>30557</v>
      </c>
      <c r="P3404" t="s">
        <v>30558</v>
      </c>
      <c r="Q3404" t="s">
        <v>30559</v>
      </c>
      <c r="R3404" t="s">
        <v>30560</v>
      </c>
      <c r="S3404" t="s">
        <v>30561</v>
      </c>
      <c r="T3404">
        <v>6.4</v>
      </c>
      <c r="U3404">
        <v>13636</v>
      </c>
      <c r="W3404"/>
      <c r="X3404"/>
      <c r="Y3404"/>
      <c r="Z3404"/>
      <c r="AA3404"/>
      <c r="AB3404">
        <v>99</v>
      </c>
    </row>
    <row r="3405" spans="1:28" hidden="1" x14ac:dyDescent="0.2">
      <c r="A3405" t="s">
        <v>30562</v>
      </c>
      <c r="B3405" t="s">
        <v>30563</v>
      </c>
      <c r="C3405">
        <v>2012</v>
      </c>
      <c r="D3405" t="s">
        <v>30564</v>
      </c>
      <c r="E3405" t="s">
        <v>16512</v>
      </c>
      <c r="F3405" t="s">
        <v>44032</v>
      </c>
      <c r="G3405" t="s">
        <v>44049</v>
      </c>
      <c r="H3405">
        <v>134</v>
      </c>
      <c r="I3405" t="s">
        <v>2213</v>
      </c>
      <c r="J3405" t="s">
        <v>934</v>
      </c>
      <c r="M3405" t="s">
        <v>30565</v>
      </c>
      <c r="N3405" t="s">
        <v>30566</v>
      </c>
      <c r="O3405" t="s">
        <v>30567</v>
      </c>
      <c r="P3405" t="s">
        <v>30568</v>
      </c>
      <c r="Q3405" t="s">
        <v>30569</v>
      </c>
      <c r="R3405" t="s">
        <v>30570</v>
      </c>
      <c r="S3405" t="s">
        <v>30571</v>
      </c>
      <c r="T3405">
        <v>7.5</v>
      </c>
      <c r="U3405">
        <v>19202</v>
      </c>
      <c r="W3405"/>
      <c r="X3405"/>
      <c r="Y3405">
        <v>32445</v>
      </c>
      <c r="Z3405"/>
      <c r="AA3405">
        <v>37687024</v>
      </c>
      <c r="AB3405">
        <v>76</v>
      </c>
    </row>
    <row r="3406" spans="1:28" x14ac:dyDescent="0.2">
      <c r="A3406" t="s">
        <v>14385</v>
      </c>
      <c r="B3406" t="s">
        <v>14386</v>
      </c>
      <c r="C3406">
        <v>2006</v>
      </c>
      <c r="D3406" t="s">
        <v>8038</v>
      </c>
      <c r="E3406" t="s">
        <v>16512</v>
      </c>
      <c r="F3406" t="s">
        <v>44044</v>
      </c>
      <c r="G3406" t="s">
        <v>44042</v>
      </c>
      <c r="H3406">
        <v>104</v>
      </c>
      <c r="I3406" t="s">
        <v>3222</v>
      </c>
      <c r="J3406" t="s">
        <v>26</v>
      </c>
      <c r="K3406" t="s">
        <v>934</v>
      </c>
      <c r="L3406" t="s">
        <v>4428</v>
      </c>
      <c r="M3406" t="s">
        <v>11757</v>
      </c>
      <c r="N3406" t="s">
        <v>14387</v>
      </c>
      <c r="O3406" t="s">
        <v>14388</v>
      </c>
      <c r="P3406" t="s">
        <v>14389</v>
      </c>
      <c r="Q3406" t="s">
        <v>14390</v>
      </c>
      <c r="R3406" t="s">
        <v>14391</v>
      </c>
      <c r="S3406" t="s">
        <v>14392</v>
      </c>
      <c r="T3406">
        <v>6</v>
      </c>
      <c r="U3406">
        <v>236524</v>
      </c>
      <c r="V3406" s="12">
        <f>W3406*1.28378472222222</f>
        <v>109121701.3888887</v>
      </c>
      <c r="W3406" s="3">
        <v>85000000</v>
      </c>
      <c r="X3406" s="13">
        <f>Y3406*1.28378472222222</f>
        <v>80255050.895659581</v>
      </c>
      <c r="Y3406" s="3">
        <v>62514415</v>
      </c>
      <c r="Z3406" s="13">
        <f>AA3406*1.28378472222222</f>
        <v>204076337.69201353</v>
      </c>
      <c r="AA3406" s="3">
        <v>158964610</v>
      </c>
      <c r="AB3406">
        <v>448</v>
      </c>
    </row>
    <row r="3407" spans="1:28" x14ac:dyDescent="0.2">
      <c r="A3407" t="s">
        <v>26495</v>
      </c>
      <c r="B3407" t="s">
        <v>26496</v>
      </c>
      <c r="C3407">
        <v>2011</v>
      </c>
      <c r="D3407" t="s">
        <v>17163</v>
      </c>
      <c r="E3407" t="s">
        <v>16512</v>
      </c>
      <c r="F3407" t="s">
        <v>44031</v>
      </c>
      <c r="G3407" t="s">
        <v>44032</v>
      </c>
      <c r="H3407">
        <v>146</v>
      </c>
      <c r="I3407" t="s">
        <v>11340</v>
      </c>
      <c r="J3407" t="s">
        <v>26</v>
      </c>
      <c r="K3407" t="s">
        <v>307</v>
      </c>
      <c r="M3407" t="s">
        <v>1159</v>
      </c>
      <c r="N3407" t="s">
        <v>26497</v>
      </c>
      <c r="O3407" t="s">
        <v>26498</v>
      </c>
      <c r="P3407" t="s">
        <v>26499</v>
      </c>
      <c r="Q3407" t="s">
        <v>26500</v>
      </c>
      <c r="R3407" t="s">
        <v>26501</v>
      </c>
      <c r="S3407" t="s">
        <v>26502</v>
      </c>
      <c r="T3407">
        <v>7.2</v>
      </c>
      <c r="U3407">
        <v>144320</v>
      </c>
      <c r="V3407" s="12">
        <f>W3407*1.1505830469594</f>
        <v>75938481.099320397</v>
      </c>
      <c r="W3407" s="3">
        <v>66000000</v>
      </c>
      <c r="X3407" s="13">
        <f>Y3407*1.1505830469594</f>
        <v>91914187.485802993</v>
      </c>
      <c r="Y3407" s="3">
        <v>79884879</v>
      </c>
      <c r="Z3407" s="13">
        <f>AA3407*1.1505830469594</f>
        <v>204326151.17373636</v>
      </c>
      <c r="AA3407" s="3">
        <v>177584879</v>
      </c>
      <c r="AB3407">
        <v>546</v>
      </c>
    </row>
    <row r="3408" spans="1:28" x14ac:dyDescent="0.2">
      <c r="A3408" t="s">
        <v>2000</v>
      </c>
      <c r="B3408" t="s">
        <v>2001</v>
      </c>
      <c r="C3408">
        <v>2000</v>
      </c>
      <c r="D3408" t="s">
        <v>1714</v>
      </c>
      <c r="E3408" t="s">
        <v>44035</v>
      </c>
      <c r="F3408" t="s">
        <v>44032</v>
      </c>
      <c r="G3408" t="s">
        <v>44050</v>
      </c>
      <c r="H3408">
        <v>113</v>
      </c>
      <c r="I3408" t="s">
        <v>25</v>
      </c>
      <c r="J3408" t="s">
        <v>26</v>
      </c>
      <c r="M3408" t="s">
        <v>2003</v>
      </c>
      <c r="N3408" t="s">
        <v>2004</v>
      </c>
      <c r="O3408" t="s">
        <v>2005</v>
      </c>
      <c r="P3408" t="s">
        <v>416</v>
      </c>
      <c r="Q3408" t="s">
        <v>2006</v>
      </c>
      <c r="R3408" t="s">
        <v>2007</v>
      </c>
      <c r="S3408" t="s">
        <v>2008</v>
      </c>
      <c r="T3408">
        <v>7.8</v>
      </c>
      <c r="U3408">
        <v>194366</v>
      </c>
      <c r="V3408" s="12">
        <f>W3408*1.5029674796748</f>
        <v>45089024.390244</v>
      </c>
      <c r="W3408" s="3">
        <v>30000000</v>
      </c>
      <c r="X3408" s="13">
        <f>Y3408*1.5029674796748</f>
        <v>173825329.62288657</v>
      </c>
      <c r="Y3408" s="3">
        <v>115654751</v>
      </c>
      <c r="Z3408" s="13">
        <f>AA3408*1.5029674796748</f>
        <v>205465698.80321184</v>
      </c>
      <c r="AA3408" s="3">
        <v>136706683</v>
      </c>
      <c r="AB3408">
        <v>453</v>
      </c>
    </row>
    <row r="3409" spans="1:28" x14ac:dyDescent="0.2">
      <c r="A3409" t="s">
        <v>27199</v>
      </c>
      <c r="B3409" t="s">
        <v>27200</v>
      </c>
      <c r="C3409">
        <v>2019</v>
      </c>
      <c r="D3409" t="s">
        <v>27201</v>
      </c>
      <c r="E3409" t="s">
        <v>44037</v>
      </c>
      <c r="F3409" t="s">
        <v>44038</v>
      </c>
      <c r="G3409" t="s">
        <v>44040</v>
      </c>
      <c r="H3409">
        <v>86</v>
      </c>
      <c r="I3409" t="s">
        <v>177</v>
      </c>
      <c r="J3409" t="s">
        <v>26</v>
      </c>
      <c r="K3409" t="s">
        <v>308</v>
      </c>
      <c r="L3409" t="s">
        <v>64</v>
      </c>
      <c r="M3409" t="s">
        <v>27202</v>
      </c>
      <c r="N3409" t="s">
        <v>27203</v>
      </c>
      <c r="O3409" t="s">
        <v>27204</v>
      </c>
      <c r="P3409" t="s">
        <v>27205</v>
      </c>
      <c r="Q3409" t="s">
        <v>27206</v>
      </c>
      <c r="R3409" t="s">
        <v>27207</v>
      </c>
      <c r="S3409" t="s">
        <v>27208</v>
      </c>
      <c r="T3409">
        <v>5.8</v>
      </c>
      <c r="U3409">
        <v>23558</v>
      </c>
      <c r="V3409" s="12">
        <f>W3409*1.01233684194057</f>
        <v>24296084.20657368</v>
      </c>
      <c r="W3409" s="3">
        <v>24000000</v>
      </c>
      <c r="X3409" s="13">
        <f>Y3409*1.01233684194057</f>
        <v>101279143.17994435</v>
      </c>
      <c r="Y3409" s="3">
        <v>100044905</v>
      </c>
      <c r="Z3409" s="13">
        <f>AA3409*1.01233684194057</f>
        <v>205549837.89982307</v>
      </c>
      <c r="AA3409" s="3">
        <v>203044905</v>
      </c>
      <c r="AB3409">
        <v>286</v>
      </c>
    </row>
    <row r="3410" spans="1:28" x14ac:dyDescent="0.2">
      <c r="A3410" t="s">
        <v>9141</v>
      </c>
      <c r="B3410" t="s">
        <v>9142</v>
      </c>
      <c r="C3410">
        <v>2005</v>
      </c>
      <c r="D3410" s="1">
        <v>38543</v>
      </c>
      <c r="E3410" t="s">
        <v>1045</v>
      </c>
      <c r="F3410" t="s">
        <v>44036</v>
      </c>
      <c r="H3410">
        <v>101</v>
      </c>
      <c r="I3410" t="s">
        <v>97</v>
      </c>
      <c r="J3410" t="s">
        <v>26</v>
      </c>
      <c r="M3410" t="s">
        <v>3436</v>
      </c>
      <c r="N3410" t="s">
        <v>9143</v>
      </c>
      <c r="O3410" t="s">
        <v>9144</v>
      </c>
      <c r="P3410" t="s">
        <v>1958</v>
      </c>
      <c r="Q3410" t="s">
        <v>9145</v>
      </c>
      <c r="R3410" t="s">
        <v>9146</v>
      </c>
      <c r="S3410" t="s">
        <v>9147</v>
      </c>
      <c r="T3410">
        <v>5.6</v>
      </c>
      <c r="U3410">
        <v>55526</v>
      </c>
      <c r="V3410" s="12">
        <f>W3410*1.32519713261649</f>
        <v>56983476.702509068</v>
      </c>
      <c r="W3410" s="3">
        <v>43000000</v>
      </c>
      <c r="X3410" s="13">
        <f>Y3410*1.32519713261649</f>
        <v>109900322.28935505</v>
      </c>
      <c r="Y3410" s="3">
        <v>82931301</v>
      </c>
      <c r="Z3410" s="13">
        <f>AA3410*1.32519713261649</f>
        <v>206011603.98462406</v>
      </c>
      <c r="AA3410" s="3">
        <v>155457327</v>
      </c>
      <c r="AB3410">
        <v>250</v>
      </c>
    </row>
    <row r="3411" spans="1:28" x14ac:dyDescent="0.2">
      <c r="A3411" t="s">
        <v>3711</v>
      </c>
      <c r="B3411" t="s">
        <v>3712</v>
      </c>
      <c r="C3411">
        <v>2001</v>
      </c>
      <c r="D3411" s="1">
        <v>37594</v>
      </c>
      <c r="E3411" t="s">
        <v>1045</v>
      </c>
      <c r="F3411" t="s">
        <v>44032</v>
      </c>
      <c r="G3411" t="s">
        <v>44034</v>
      </c>
      <c r="H3411">
        <v>114</v>
      </c>
      <c r="I3411" t="s">
        <v>97</v>
      </c>
      <c r="J3411" t="s">
        <v>26</v>
      </c>
      <c r="M3411" t="s">
        <v>1167</v>
      </c>
      <c r="N3411" t="s">
        <v>3713</v>
      </c>
      <c r="O3411" t="s">
        <v>3714</v>
      </c>
      <c r="P3411" t="s">
        <v>3707</v>
      </c>
      <c r="Q3411" t="s">
        <v>3715</v>
      </c>
      <c r="R3411" t="s">
        <v>3716</v>
      </c>
      <c r="S3411" t="s">
        <v>3717</v>
      </c>
      <c r="T3411">
        <v>5.9</v>
      </c>
      <c r="U3411">
        <v>125517</v>
      </c>
      <c r="V3411" s="12">
        <f>W3411*1.46138339920949</f>
        <v>58455335.968379602</v>
      </c>
      <c r="W3411" s="3">
        <v>40000000</v>
      </c>
      <c r="X3411" s="13">
        <f>Y3411*1.46138339920949</f>
        <v>103523235.2774311</v>
      </c>
      <c r="Y3411" s="3">
        <v>70839203</v>
      </c>
      <c r="Z3411" s="13">
        <f>AA3411*1.46138339920949</f>
        <v>206157151.53280687</v>
      </c>
      <c r="AA3411" s="3">
        <v>141069860</v>
      </c>
      <c r="AB3411">
        <v>428</v>
      </c>
    </row>
    <row r="3412" spans="1:28" x14ac:dyDescent="0.2">
      <c r="A3412" t="s">
        <v>40607</v>
      </c>
      <c r="B3412" t="s">
        <v>40608</v>
      </c>
      <c r="C3412">
        <v>2017</v>
      </c>
      <c r="D3412" t="s">
        <v>29423</v>
      </c>
      <c r="E3412" t="s">
        <v>44043</v>
      </c>
      <c r="F3412" t="s">
        <v>44032</v>
      </c>
      <c r="G3412" t="s">
        <v>44034</v>
      </c>
      <c r="H3412">
        <v>123</v>
      </c>
      <c r="I3412" t="s">
        <v>433</v>
      </c>
      <c r="J3412" t="s">
        <v>26</v>
      </c>
      <c r="K3412" t="s">
        <v>686</v>
      </c>
      <c r="L3412" t="s">
        <v>75</v>
      </c>
      <c r="M3412" t="s">
        <v>884</v>
      </c>
      <c r="N3412" t="s">
        <v>40609</v>
      </c>
      <c r="O3412" t="s">
        <v>40610</v>
      </c>
      <c r="P3412" t="s">
        <v>20109</v>
      </c>
      <c r="Q3412" t="s">
        <v>40611</v>
      </c>
      <c r="R3412" t="s">
        <v>40612</v>
      </c>
      <c r="S3412" t="s">
        <v>40613</v>
      </c>
      <c r="T3412">
        <v>7.3</v>
      </c>
      <c r="U3412">
        <v>357610</v>
      </c>
      <c r="V3412" s="12">
        <f>W3412*1.05585427545692</f>
        <v>20483572.943864249</v>
      </c>
      <c r="W3412" s="3">
        <v>19400000</v>
      </c>
      <c r="X3412" s="13">
        <f>Y3412*1.05585427545692</f>
        <v>67426257.473013282</v>
      </c>
      <c r="Y3412" s="3">
        <v>63859435</v>
      </c>
      <c r="Z3412" s="13">
        <f>AA3412*1.05585427545692</f>
        <v>206243512.61436051</v>
      </c>
      <c r="AA3412" s="3">
        <v>195333312</v>
      </c>
      <c r="AB3412">
        <v>1607</v>
      </c>
    </row>
    <row r="3413" spans="1:28" x14ac:dyDescent="0.2">
      <c r="A3413" t="s">
        <v>27875</v>
      </c>
      <c r="B3413" t="s">
        <v>27876</v>
      </c>
      <c r="C3413">
        <v>2012</v>
      </c>
      <c r="D3413" s="1">
        <v>41003</v>
      </c>
      <c r="E3413" t="s">
        <v>44043</v>
      </c>
      <c r="F3413" t="s">
        <v>44038</v>
      </c>
      <c r="G3413" t="s">
        <v>44032</v>
      </c>
      <c r="H3413">
        <v>106</v>
      </c>
      <c r="I3413" t="s">
        <v>433</v>
      </c>
      <c r="J3413" t="s">
        <v>26</v>
      </c>
      <c r="M3413" t="s">
        <v>1964</v>
      </c>
      <c r="N3413" t="s">
        <v>27877</v>
      </c>
      <c r="O3413" t="s">
        <v>27878</v>
      </c>
      <c r="P3413" t="s">
        <v>1572</v>
      </c>
      <c r="Q3413" t="s">
        <v>27879</v>
      </c>
      <c r="R3413" t="s">
        <v>27880</v>
      </c>
      <c r="S3413" t="s">
        <v>27881</v>
      </c>
      <c r="T3413">
        <v>5.6</v>
      </c>
      <c r="U3413">
        <v>82866</v>
      </c>
      <c r="V3413" s="12">
        <f>W3413*1.12725506764114</f>
        <v>95816680.749496892</v>
      </c>
      <c r="W3413" s="3">
        <v>85000000</v>
      </c>
      <c r="X3413" s="13">
        <f>Y3413*1.12725506764114</f>
        <v>73198496.068873718</v>
      </c>
      <c r="Y3413" s="3">
        <v>64935167</v>
      </c>
      <c r="Z3413" s="13">
        <f>AA3413*1.12725506764114</f>
        <v>206308556.39669144</v>
      </c>
      <c r="AA3413" s="3">
        <v>183018522</v>
      </c>
      <c r="AB3413">
        <v>231</v>
      </c>
    </row>
    <row r="3414" spans="1:28" x14ac:dyDescent="0.2">
      <c r="A3414" t="s">
        <v>3752</v>
      </c>
      <c r="B3414" t="s">
        <v>3753</v>
      </c>
      <c r="C3414">
        <v>2001</v>
      </c>
      <c r="D3414" s="1">
        <v>37235</v>
      </c>
      <c r="E3414" t="s">
        <v>1045</v>
      </c>
      <c r="F3414" t="s">
        <v>44046</v>
      </c>
      <c r="H3414">
        <v>83</v>
      </c>
      <c r="I3414" t="s">
        <v>433</v>
      </c>
      <c r="J3414" t="s">
        <v>26</v>
      </c>
      <c r="M3414" t="s">
        <v>1046</v>
      </c>
      <c r="N3414" t="s">
        <v>1047</v>
      </c>
      <c r="O3414" t="s">
        <v>3755</v>
      </c>
      <c r="P3414" t="s">
        <v>3756</v>
      </c>
      <c r="Q3414" t="s">
        <v>3757</v>
      </c>
      <c r="R3414" t="s">
        <v>3758</v>
      </c>
      <c r="S3414" t="s">
        <v>3759</v>
      </c>
      <c r="T3414">
        <v>5.3</v>
      </c>
      <c r="U3414">
        <v>147183</v>
      </c>
      <c r="V3414" s="12">
        <f>W3414*1.46138339920949</f>
        <v>65762252.964427054</v>
      </c>
      <c r="W3414" s="3">
        <v>45000000</v>
      </c>
      <c r="X3414" s="13">
        <f>Y3414*1.46138339920949</f>
        <v>104209784.43007933</v>
      </c>
      <c r="Y3414" s="3">
        <v>71308997</v>
      </c>
      <c r="Z3414" s="13">
        <f>AA3414*1.46138339920949</f>
        <v>206377554.45430884</v>
      </c>
      <c r="AA3414" s="3">
        <v>141220678</v>
      </c>
      <c r="AB3414">
        <v>560</v>
      </c>
    </row>
    <row r="3415" spans="1:28" x14ac:dyDescent="0.2">
      <c r="A3415" t="s">
        <v>3434</v>
      </c>
      <c r="B3415" t="s">
        <v>3435</v>
      </c>
      <c r="C3415">
        <v>2001</v>
      </c>
      <c r="D3415" s="1">
        <v>37471</v>
      </c>
      <c r="E3415" t="s">
        <v>1045</v>
      </c>
      <c r="F3415" t="s">
        <v>44036</v>
      </c>
      <c r="H3415">
        <v>96</v>
      </c>
      <c r="I3415" t="s">
        <v>25</v>
      </c>
      <c r="J3415" t="s">
        <v>26</v>
      </c>
      <c r="M3415" t="s">
        <v>3436</v>
      </c>
      <c r="N3415" t="s">
        <v>3437</v>
      </c>
      <c r="O3415" t="s">
        <v>3438</v>
      </c>
      <c r="P3415" t="s">
        <v>3439</v>
      </c>
      <c r="Q3415" t="s">
        <v>3440</v>
      </c>
      <c r="R3415" t="s">
        <v>3441</v>
      </c>
      <c r="S3415" t="s">
        <v>3442</v>
      </c>
      <c r="T3415">
        <v>6.3</v>
      </c>
      <c r="U3415">
        <v>180089</v>
      </c>
      <c r="V3415" s="12">
        <f>W3415*1.46138339920949</f>
        <v>26304901.185770821</v>
      </c>
      <c r="W3415" s="3">
        <v>18000000</v>
      </c>
      <c r="X3415" s="13">
        <f>Y3415*1.46138339920949</f>
        <v>141053710.66411105</v>
      </c>
      <c r="Y3415" s="3">
        <v>96520674</v>
      </c>
      <c r="Z3415" s="13">
        <f>AA3415*1.46138339920949</f>
        <v>207187162.3188543</v>
      </c>
      <c r="AA3415" s="3">
        <v>141774679</v>
      </c>
      <c r="AB3415">
        <v>588</v>
      </c>
    </row>
    <row r="3416" spans="1:28" hidden="1" x14ac:dyDescent="0.2">
      <c r="A3416" t="s">
        <v>30643</v>
      </c>
      <c r="B3416" t="s">
        <v>30644</v>
      </c>
      <c r="C3416">
        <v>2012</v>
      </c>
      <c r="D3416" s="1">
        <v>40950</v>
      </c>
      <c r="E3416" t="s">
        <v>1045</v>
      </c>
      <c r="F3416" t="s">
        <v>44032</v>
      </c>
      <c r="G3416" t="s">
        <v>44046</v>
      </c>
      <c r="H3416">
        <v>81</v>
      </c>
      <c r="I3416" t="s">
        <v>25</v>
      </c>
      <c r="J3416" t="s">
        <v>26</v>
      </c>
      <c r="M3416" t="s">
        <v>30645</v>
      </c>
      <c r="N3416" t="s">
        <v>30645</v>
      </c>
      <c r="O3416" t="s">
        <v>30646</v>
      </c>
      <c r="P3416" t="s">
        <v>30647</v>
      </c>
      <c r="Q3416" t="s">
        <v>30648</v>
      </c>
      <c r="R3416" t="s">
        <v>30649</v>
      </c>
      <c r="S3416" t="s">
        <v>30650</v>
      </c>
      <c r="T3416">
        <v>6.1</v>
      </c>
      <c r="U3416">
        <v>20368</v>
      </c>
      <c r="W3416"/>
      <c r="X3416"/>
      <c r="Y3416"/>
      <c r="Z3416"/>
      <c r="AA3416">
        <v>2757</v>
      </c>
      <c r="AB3416">
        <v>120</v>
      </c>
    </row>
    <row r="3417" spans="1:28" x14ac:dyDescent="0.2">
      <c r="A3417" t="s">
        <v>20311</v>
      </c>
      <c r="B3417" t="s">
        <v>20312</v>
      </c>
      <c r="C3417">
        <v>2008</v>
      </c>
      <c r="D3417" s="1">
        <v>39449</v>
      </c>
      <c r="E3417" t="s">
        <v>16512</v>
      </c>
      <c r="F3417" t="s">
        <v>44031</v>
      </c>
      <c r="G3417" t="s">
        <v>44046</v>
      </c>
      <c r="H3417">
        <v>85</v>
      </c>
      <c r="I3417" t="s">
        <v>25</v>
      </c>
      <c r="J3417" t="s">
        <v>26</v>
      </c>
      <c r="K3417" t="s">
        <v>75</v>
      </c>
      <c r="M3417" t="s">
        <v>20313</v>
      </c>
      <c r="N3417" t="s">
        <v>20314</v>
      </c>
      <c r="O3417" t="s">
        <v>20315</v>
      </c>
      <c r="P3417" t="s">
        <v>20316</v>
      </c>
      <c r="Q3417" t="s">
        <v>20317</v>
      </c>
      <c r="R3417" t="s">
        <v>20318</v>
      </c>
      <c r="S3417" t="s">
        <v>20319</v>
      </c>
      <c r="T3417">
        <v>7</v>
      </c>
      <c r="U3417">
        <v>367611</v>
      </c>
      <c r="V3417" s="12">
        <f>W3417*1.20207800169993</f>
        <v>30051950.04249825</v>
      </c>
      <c r="W3417" s="3">
        <v>25000000</v>
      </c>
      <c r="X3417" s="13">
        <f>Y3417*1.20207800169993</f>
        <v>96224460.37985073</v>
      </c>
      <c r="Y3417" s="3">
        <v>80048433</v>
      </c>
      <c r="Z3417" s="13">
        <f>AA3417*1.20207800169993</f>
        <v>207231251.39909804</v>
      </c>
      <c r="AA3417" s="3">
        <v>172394180</v>
      </c>
      <c r="AB3417">
        <v>2343</v>
      </c>
    </row>
    <row r="3418" spans="1:28" x14ac:dyDescent="0.2">
      <c r="A3418" t="s">
        <v>20547</v>
      </c>
      <c r="B3418" t="s">
        <v>20548</v>
      </c>
      <c r="C3418">
        <v>2009</v>
      </c>
      <c r="D3418" t="s">
        <v>20549</v>
      </c>
      <c r="E3418" t="s">
        <v>1045</v>
      </c>
      <c r="H3418">
        <v>113</v>
      </c>
      <c r="I3418" t="s">
        <v>25</v>
      </c>
      <c r="J3418" t="s">
        <v>26</v>
      </c>
      <c r="K3418" t="s">
        <v>787</v>
      </c>
      <c r="M3418" t="s">
        <v>20550</v>
      </c>
      <c r="N3418" t="s">
        <v>2448</v>
      </c>
      <c r="O3418" t="s">
        <v>20551</v>
      </c>
      <c r="P3418" t="s">
        <v>8677</v>
      </c>
      <c r="Q3418" t="s">
        <v>20552</v>
      </c>
      <c r="R3418" t="s">
        <v>20553</v>
      </c>
      <c r="S3418" t="s">
        <v>20554</v>
      </c>
      <c r="T3418">
        <v>5.5</v>
      </c>
      <c r="U3418">
        <v>100007</v>
      </c>
      <c r="V3418" s="12">
        <f>W3418*1.20636999678377</f>
        <v>84445899.774863899</v>
      </c>
      <c r="W3418" s="3">
        <v>70000000</v>
      </c>
      <c r="X3418" s="13">
        <f>Y3418*1.20636999678377</f>
        <v>131741569.14842178</v>
      </c>
      <c r="Y3418" s="3">
        <v>109204945</v>
      </c>
      <c r="Z3418" s="13">
        <f>AA3418*1.20636999678377</f>
        <v>207308459.07810748</v>
      </c>
      <c r="AA3418" s="3">
        <v>171844840</v>
      </c>
      <c r="AB3418">
        <v>169</v>
      </c>
    </row>
    <row r="3419" spans="1:28" x14ac:dyDescent="0.2">
      <c r="A3419" t="s">
        <v>33484</v>
      </c>
      <c r="B3419" t="s">
        <v>33485</v>
      </c>
      <c r="C3419">
        <v>2017</v>
      </c>
      <c r="D3419" s="1">
        <v>42890</v>
      </c>
      <c r="E3419" t="s">
        <v>44037</v>
      </c>
      <c r="F3419" t="s">
        <v>44031</v>
      </c>
      <c r="G3419" t="s">
        <v>44038</v>
      </c>
      <c r="H3419">
        <v>90</v>
      </c>
      <c r="I3419" t="s">
        <v>33486</v>
      </c>
      <c r="J3419" t="s">
        <v>26</v>
      </c>
      <c r="M3419" t="s">
        <v>9673</v>
      </c>
      <c r="N3419" t="s">
        <v>33487</v>
      </c>
      <c r="O3419" t="s">
        <v>33488</v>
      </c>
      <c r="P3419" t="s">
        <v>33489</v>
      </c>
      <c r="Q3419" t="s">
        <v>33490</v>
      </c>
      <c r="R3419" t="s">
        <v>33491</v>
      </c>
      <c r="S3419" t="s">
        <v>33492</v>
      </c>
      <c r="T3419">
        <v>6</v>
      </c>
      <c r="U3419">
        <v>17800</v>
      </c>
      <c r="V3419" s="12">
        <f>W3419*1.05585427545692</f>
        <v>63351256.527415201</v>
      </c>
      <c r="W3419" s="3">
        <v>60000000</v>
      </c>
      <c r="X3419" s="13">
        <f>Y3419*1.05585427545692</f>
        <v>47534857.231976219</v>
      </c>
      <c r="Y3419" s="3">
        <v>45020282</v>
      </c>
      <c r="Z3419" s="13">
        <f>AA3419*1.05585427545692</f>
        <v>208197090.09385625</v>
      </c>
      <c r="AA3419" s="3">
        <v>197183546</v>
      </c>
      <c r="AB3419">
        <v>91</v>
      </c>
    </row>
    <row r="3420" spans="1:28" x14ac:dyDescent="0.2">
      <c r="A3420" t="s">
        <v>30963</v>
      </c>
      <c r="B3420" t="s">
        <v>30964</v>
      </c>
      <c r="C3420">
        <v>2013</v>
      </c>
      <c r="D3420" t="s">
        <v>20674</v>
      </c>
      <c r="E3420" t="s">
        <v>44035</v>
      </c>
      <c r="F3420" t="s">
        <v>44032</v>
      </c>
      <c r="G3420" t="s">
        <v>44049</v>
      </c>
      <c r="H3420">
        <v>134</v>
      </c>
      <c r="I3420" t="s">
        <v>229</v>
      </c>
      <c r="J3420" t="s">
        <v>26</v>
      </c>
      <c r="M3420" t="s">
        <v>19259</v>
      </c>
      <c r="N3420" t="s">
        <v>30965</v>
      </c>
      <c r="O3420" t="s">
        <v>30966</v>
      </c>
      <c r="P3420" t="s">
        <v>5873</v>
      </c>
      <c r="Q3420" t="s">
        <v>30967</v>
      </c>
      <c r="R3420" t="s">
        <v>418</v>
      </c>
      <c r="S3420" t="s">
        <v>419</v>
      </c>
      <c r="T3420">
        <v>8.1</v>
      </c>
      <c r="U3420">
        <v>624629</v>
      </c>
      <c r="V3420" s="12">
        <f>W3420*1.11098185502045</f>
        <v>22219637.100409001</v>
      </c>
      <c r="W3420" s="3">
        <v>20000000</v>
      </c>
      <c r="X3420" s="13">
        <f>Y3420*1.11098185502045</f>
        <v>62961555.910845958</v>
      </c>
      <c r="Y3420" s="3">
        <v>56671993</v>
      </c>
      <c r="Z3420" s="13">
        <f>AA3420*1.11098185502045</f>
        <v>208568181.00688887</v>
      </c>
      <c r="AA3420" s="3">
        <v>187733202</v>
      </c>
      <c r="AB3420">
        <v>879</v>
      </c>
    </row>
    <row r="3421" spans="1:28" x14ac:dyDescent="0.2">
      <c r="A3421" t="s">
        <v>7172</v>
      </c>
      <c r="B3421" t="s">
        <v>7173</v>
      </c>
      <c r="C3421">
        <v>2003</v>
      </c>
      <c r="D3421" t="s">
        <v>3989</v>
      </c>
      <c r="E3421" t="s">
        <v>176</v>
      </c>
      <c r="F3421" t="s">
        <v>44049</v>
      </c>
      <c r="G3421" t="s">
        <v>44050</v>
      </c>
      <c r="H3421">
        <v>140</v>
      </c>
      <c r="I3421" t="s">
        <v>25</v>
      </c>
      <c r="J3421" t="s">
        <v>26</v>
      </c>
      <c r="M3421" t="s">
        <v>7174</v>
      </c>
      <c r="N3421" t="s">
        <v>7175</v>
      </c>
      <c r="O3421" t="s">
        <v>7176</v>
      </c>
      <c r="P3421" t="s">
        <v>7177</v>
      </c>
      <c r="Q3421" t="s">
        <v>7178</v>
      </c>
      <c r="R3421" t="s">
        <v>7179</v>
      </c>
      <c r="S3421" t="s">
        <v>7180</v>
      </c>
      <c r="T3421">
        <v>7.3</v>
      </c>
      <c r="U3421">
        <v>65913</v>
      </c>
      <c r="V3421" s="12">
        <f>W3421*1.40658152173913</f>
        <v>122372592.39130431</v>
      </c>
      <c r="W3421" s="3">
        <v>87000000</v>
      </c>
      <c r="X3421" s="13">
        <f>Y3421*1.40658152173913</f>
        <v>169180606.91083691</v>
      </c>
      <c r="Y3421" s="3">
        <v>120277854</v>
      </c>
      <c r="Z3421" s="13">
        <f>AA3421*1.40658152173913</f>
        <v>208647302.53747275</v>
      </c>
      <c r="AA3421" s="3">
        <v>148336445</v>
      </c>
      <c r="AB3421">
        <v>470</v>
      </c>
    </row>
    <row r="3422" spans="1:28" hidden="1" x14ac:dyDescent="0.2">
      <c r="A3422" t="s">
        <v>30691</v>
      </c>
      <c r="B3422" t="s">
        <v>30692</v>
      </c>
      <c r="C3422">
        <v>2012</v>
      </c>
      <c r="D3422" t="s">
        <v>22971</v>
      </c>
      <c r="E3422" t="s">
        <v>44041</v>
      </c>
      <c r="F3422" t="s">
        <v>44032</v>
      </c>
      <c r="G3422" t="s">
        <v>44046</v>
      </c>
      <c r="H3422">
        <v>94</v>
      </c>
      <c r="I3422" t="s">
        <v>1983</v>
      </c>
      <c r="J3422" t="s">
        <v>26</v>
      </c>
      <c r="M3422" t="s">
        <v>11323</v>
      </c>
      <c r="N3422" t="s">
        <v>30693</v>
      </c>
      <c r="O3422" t="s">
        <v>30694</v>
      </c>
      <c r="P3422" t="s">
        <v>30695</v>
      </c>
      <c r="Q3422" t="s">
        <v>30696</v>
      </c>
      <c r="R3422" t="s">
        <v>30697</v>
      </c>
      <c r="S3422" t="s">
        <v>30698</v>
      </c>
      <c r="T3422">
        <v>6.4</v>
      </c>
      <c r="U3422">
        <v>16071</v>
      </c>
      <c r="W3422"/>
      <c r="X3422"/>
      <c r="Y3422"/>
      <c r="Z3422"/>
      <c r="AA3422">
        <v>77839</v>
      </c>
      <c r="AB3422">
        <v>88</v>
      </c>
    </row>
    <row r="3423" spans="1:28" x14ac:dyDescent="0.2">
      <c r="A3423" t="s">
        <v>8340</v>
      </c>
      <c r="B3423" t="s">
        <v>8341</v>
      </c>
      <c r="C3423">
        <v>2013</v>
      </c>
      <c r="D3423" t="s">
        <v>8342</v>
      </c>
      <c r="E3423" t="s">
        <v>1045</v>
      </c>
      <c r="F3423" t="s">
        <v>44032</v>
      </c>
      <c r="G3423" t="s">
        <v>44034</v>
      </c>
      <c r="H3423">
        <v>114</v>
      </c>
      <c r="I3423" t="s">
        <v>229</v>
      </c>
      <c r="J3423" t="s">
        <v>26</v>
      </c>
      <c r="K3423" t="s">
        <v>308</v>
      </c>
      <c r="L3423" t="s">
        <v>8343</v>
      </c>
      <c r="M3423" t="s">
        <v>979</v>
      </c>
      <c r="N3423" t="s">
        <v>8344</v>
      </c>
      <c r="O3423" t="s">
        <v>8345</v>
      </c>
      <c r="P3423" t="s">
        <v>979</v>
      </c>
      <c r="Q3423" t="s">
        <v>8346</v>
      </c>
      <c r="R3423" t="s">
        <v>8347</v>
      </c>
      <c r="S3423" t="s">
        <v>8348</v>
      </c>
      <c r="T3423">
        <v>7.3</v>
      </c>
      <c r="U3423">
        <v>288525</v>
      </c>
      <c r="V3423" s="12">
        <f>W3423*1.11098185502045</f>
        <v>99988366.951840505</v>
      </c>
      <c r="W3423" s="3">
        <v>90000000</v>
      </c>
      <c r="X3423" s="13">
        <f>Y3423*1.11098185502045</f>
        <v>64700070.311765432</v>
      </c>
      <c r="Y3423" s="3">
        <v>58236838</v>
      </c>
      <c r="Z3423" s="13">
        <f>AA3423*1.11098185502045</f>
        <v>209012707.06671962</v>
      </c>
      <c r="AA3423" s="3">
        <v>188133322</v>
      </c>
      <c r="AB3423">
        <v>659</v>
      </c>
    </row>
    <row r="3424" spans="1:28" x14ac:dyDescent="0.2">
      <c r="A3424" t="s">
        <v>4218</v>
      </c>
      <c r="B3424" t="s">
        <v>4219</v>
      </c>
      <c r="C3424">
        <v>2001</v>
      </c>
      <c r="D3424" t="s">
        <v>483</v>
      </c>
      <c r="E3424" t="s">
        <v>16512</v>
      </c>
      <c r="F3424" t="s">
        <v>44044</v>
      </c>
      <c r="G3424" t="s">
        <v>44042</v>
      </c>
      <c r="H3424">
        <v>126</v>
      </c>
      <c r="I3424" t="s">
        <v>4220</v>
      </c>
      <c r="J3424" t="s">
        <v>26</v>
      </c>
      <c r="K3424" t="s">
        <v>307</v>
      </c>
      <c r="L3424" t="s">
        <v>361</v>
      </c>
      <c r="M3424" t="s">
        <v>4221</v>
      </c>
      <c r="N3424" t="s">
        <v>4222</v>
      </c>
      <c r="O3424" t="s">
        <v>4223</v>
      </c>
      <c r="P3424" t="s">
        <v>507</v>
      </c>
      <c r="Q3424" t="s">
        <v>4224</v>
      </c>
      <c r="R3424" t="s">
        <v>4225</v>
      </c>
      <c r="S3424" t="s">
        <v>4226</v>
      </c>
      <c r="T3424">
        <v>7.1</v>
      </c>
      <c r="U3424">
        <v>142632</v>
      </c>
      <c r="V3424" s="12">
        <f>W3424*1.46138339920949</f>
        <v>168059090.90909135</v>
      </c>
      <c r="W3424" s="3">
        <v>115000000</v>
      </c>
      <c r="X3424" s="13">
        <f>Y3424*1.46138339920949</f>
        <v>91135609.916205779</v>
      </c>
      <c r="Y3424" s="3">
        <v>62362560</v>
      </c>
      <c r="Z3424" s="13">
        <f>AA3424*1.46138339920949</f>
        <v>209050252.2482219</v>
      </c>
      <c r="AA3424" s="3">
        <v>143049560</v>
      </c>
      <c r="AB3424">
        <v>392</v>
      </c>
    </row>
    <row r="3425" spans="1:28" x14ac:dyDescent="0.2">
      <c r="A3425" t="s">
        <v>14699</v>
      </c>
      <c r="B3425" t="s">
        <v>14700</v>
      </c>
      <c r="C3425">
        <v>2006</v>
      </c>
      <c r="D3425" t="s">
        <v>10168</v>
      </c>
      <c r="E3425" t="s">
        <v>176</v>
      </c>
      <c r="F3425" t="s">
        <v>44049</v>
      </c>
      <c r="G3425" t="s">
        <v>44042</v>
      </c>
      <c r="H3425">
        <v>129</v>
      </c>
      <c r="I3425" t="s">
        <v>25</v>
      </c>
      <c r="J3425" t="s">
        <v>26</v>
      </c>
      <c r="M3425" t="s">
        <v>7896</v>
      </c>
      <c r="N3425" t="s">
        <v>14701</v>
      </c>
      <c r="O3425" t="s">
        <v>14702</v>
      </c>
      <c r="P3425" t="s">
        <v>1391</v>
      </c>
      <c r="Q3425" t="s">
        <v>14703</v>
      </c>
      <c r="R3425" t="s">
        <v>14704</v>
      </c>
      <c r="S3425" t="s">
        <v>14705</v>
      </c>
      <c r="T3425">
        <v>5.9</v>
      </c>
      <c r="U3425">
        <v>76697</v>
      </c>
      <c r="V3425" s="12">
        <f>W3425*1.28378472222222</f>
        <v>83446006.944444299</v>
      </c>
      <c r="W3425" s="3">
        <v>65000000</v>
      </c>
      <c r="X3425" s="13">
        <f>Y3425*1.28378472222222</f>
        <v>90222969.128090128</v>
      </c>
      <c r="Y3425" s="3">
        <v>70278893</v>
      </c>
      <c r="Z3425" s="13">
        <f>AA3425*1.28378472222222</f>
        <v>209574258.73798576</v>
      </c>
      <c r="AA3425" s="3">
        <v>163247198</v>
      </c>
      <c r="AB3425">
        <v>580</v>
      </c>
    </row>
    <row r="3426" spans="1:28" x14ac:dyDescent="0.2">
      <c r="A3426" t="s">
        <v>11608</v>
      </c>
      <c r="B3426" t="s">
        <v>11609</v>
      </c>
      <c r="C3426">
        <v>2006</v>
      </c>
      <c r="D3426" s="1">
        <v>38787</v>
      </c>
      <c r="E3426" t="s">
        <v>1045</v>
      </c>
      <c r="F3426" t="s">
        <v>44050</v>
      </c>
      <c r="H3426">
        <v>108</v>
      </c>
      <c r="I3426" t="s">
        <v>25</v>
      </c>
      <c r="J3426" t="s">
        <v>26</v>
      </c>
      <c r="K3426" t="s">
        <v>27</v>
      </c>
      <c r="M3426" t="s">
        <v>8279</v>
      </c>
      <c r="N3426" t="s">
        <v>8280</v>
      </c>
      <c r="O3426" t="s">
        <v>11610</v>
      </c>
      <c r="P3426" t="s">
        <v>6745</v>
      </c>
      <c r="Q3426" t="s">
        <v>11611</v>
      </c>
      <c r="R3426" t="s">
        <v>11612</v>
      </c>
      <c r="S3426" t="s">
        <v>11613</v>
      </c>
      <c r="T3426">
        <v>6.6</v>
      </c>
      <c r="U3426">
        <v>164356</v>
      </c>
      <c r="V3426" s="12">
        <f>W3426*1.28378472222222</f>
        <v>93074392.361110955</v>
      </c>
      <c r="W3426" s="3">
        <v>72500000</v>
      </c>
      <c r="X3426" s="13">
        <f>Y3426*1.28378472222222</f>
        <v>190274069.02156219</v>
      </c>
      <c r="Y3426" s="3">
        <v>148213377</v>
      </c>
      <c r="Z3426" s="13">
        <f>AA3426*1.28378472222222</f>
        <v>209721761.75121492</v>
      </c>
      <c r="AA3426" s="3">
        <v>163362095</v>
      </c>
      <c r="AB3426">
        <v>478</v>
      </c>
    </row>
    <row r="3427" spans="1:28" hidden="1" x14ac:dyDescent="0.2">
      <c r="A3427" t="s">
        <v>30731</v>
      </c>
      <c r="B3427" t="s">
        <v>30732</v>
      </c>
      <c r="C3427">
        <v>2016</v>
      </c>
      <c r="D3427" s="1">
        <v>42495</v>
      </c>
      <c r="E3427" t="s">
        <v>44041</v>
      </c>
      <c r="F3427" t="s">
        <v>44032</v>
      </c>
      <c r="G3427" t="s">
        <v>44042</v>
      </c>
      <c r="H3427">
        <v>108</v>
      </c>
      <c r="I3427" t="s">
        <v>912</v>
      </c>
      <c r="J3427" t="s">
        <v>26</v>
      </c>
      <c r="K3427" t="s">
        <v>75</v>
      </c>
      <c r="L3427" t="s">
        <v>27</v>
      </c>
      <c r="M3427" t="s">
        <v>24827</v>
      </c>
      <c r="N3427" t="s">
        <v>30733</v>
      </c>
      <c r="O3427" t="s">
        <v>30734</v>
      </c>
      <c r="P3427" t="s">
        <v>30735</v>
      </c>
      <c r="Q3427" t="s">
        <v>30736</v>
      </c>
      <c r="R3427" t="s">
        <v>30737</v>
      </c>
      <c r="S3427" t="s">
        <v>30738</v>
      </c>
      <c r="T3427">
        <v>6.2</v>
      </c>
      <c r="U3427">
        <v>19669</v>
      </c>
      <c r="W3427"/>
      <c r="X3427"/>
      <c r="Y3427">
        <v>3153157</v>
      </c>
      <c r="Z3427"/>
      <c r="AA3427">
        <v>10711027</v>
      </c>
      <c r="AB3427">
        <v>76</v>
      </c>
    </row>
    <row r="3428" spans="1:28" x14ac:dyDescent="0.2">
      <c r="A3428" t="s">
        <v>13929</v>
      </c>
      <c r="B3428" t="s">
        <v>13930</v>
      </c>
      <c r="C3428">
        <v>2014</v>
      </c>
      <c r="D3428" s="1">
        <v>41892</v>
      </c>
      <c r="E3428" t="s">
        <v>16512</v>
      </c>
      <c r="F3428" t="s">
        <v>44044</v>
      </c>
      <c r="G3428" t="s">
        <v>44042</v>
      </c>
      <c r="H3428">
        <v>132</v>
      </c>
      <c r="I3428" t="s">
        <v>25</v>
      </c>
      <c r="J3428" t="s">
        <v>26</v>
      </c>
      <c r="K3428" t="s">
        <v>75</v>
      </c>
      <c r="L3428" t="s">
        <v>308</v>
      </c>
      <c r="M3428" t="s">
        <v>413</v>
      </c>
      <c r="N3428" t="s">
        <v>13931</v>
      </c>
      <c r="O3428" t="s">
        <v>13932</v>
      </c>
      <c r="P3428" t="s">
        <v>416</v>
      </c>
      <c r="Q3428" t="s">
        <v>13933</v>
      </c>
      <c r="R3428" t="s">
        <v>13934</v>
      </c>
      <c r="S3428" t="s">
        <v>13935</v>
      </c>
      <c r="T3428">
        <v>7.2</v>
      </c>
      <c r="U3428">
        <v>325508</v>
      </c>
      <c r="V3428" s="12">
        <f>W3428*1.09324733035956</f>
        <v>60128603.169775799</v>
      </c>
      <c r="W3428" s="3">
        <v>55000000</v>
      </c>
      <c r="X3428" s="13">
        <f>Y3428*1.09324733035956</f>
        <v>110998208.26793593</v>
      </c>
      <c r="Y3428" s="3">
        <v>101530738</v>
      </c>
      <c r="Z3428" s="13">
        <f>AA3428*1.09324733035956</f>
        <v>210265065.86458397</v>
      </c>
      <c r="AA3428" s="3">
        <v>192330738</v>
      </c>
      <c r="AB3428">
        <v>619</v>
      </c>
    </row>
    <row r="3429" spans="1:28" x14ac:dyDescent="0.2">
      <c r="A3429" t="s">
        <v>10900</v>
      </c>
      <c r="B3429" t="s">
        <v>10901</v>
      </c>
      <c r="C3429">
        <v>2005</v>
      </c>
      <c r="D3429" s="1">
        <v>38358</v>
      </c>
      <c r="E3429" t="s">
        <v>44041</v>
      </c>
      <c r="F3429" t="s">
        <v>44042</v>
      </c>
      <c r="H3429">
        <v>124</v>
      </c>
      <c r="I3429" t="s">
        <v>25</v>
      </c>
      <c r="J3429" t="s">
        <v>26</v>
      </c>
      <c r="M3429" t="s">
        <v>10902</v>
      </c>
      <c r="N3429" t="s">
        <v>10903</v>
      </c>
      <c r="O3429" t="s">
        <v>10904</v>
      </c>
      <c r="P3429" t="s">
        <v>6825</v>
      </c>
      <c r="Q3429" t="s">
        <v>10905</v>
      </c>
      <c r="R3429" t="s">
        <v>10906</v>
      </c>
      <c r="S3429" t="s">
        <v>10907</v>
      </c>
      <c r="T3429">
        <v>8</v>
      </c>
      <c r="U3429">
        <v>733158</v>
      </c>
      <c r="V3429" s="12">
        <f>W3429*1.32519713261649</f>
        <v>53007885.304659598</v>
      </c>
      <c r="W3429" s="3">
        <v>40000000</v>
      </c>
      <c r="X3429" s="13">
        <f>Y3429*1.32519713261649</f>
        <v>98202169.779928505</v>
      </c>
      <c r="Y3429" s="3">
        <v>74103820</v>
      </c>
      <c r="Z3429" s="13">
        <f>AA3429*1.32519713261649</f>
        <v>210353603.11326206</v>
      </c>
      <c r="AA3429" s="3">
        <v>158733820</v>
      </c>
      <c r="AB3429">
        <v>1780</v>
      </c>
    </row>
    <row r="3430" spans="1:28" x14ac:dyDescent="0.2">
      <c r="A3430" t="s">
        <v>12520</v>
      </c>
      <c r="B3430" t="s">
        <v>12521</v>
      </c>
      <c r="C3430">
        <v>2010</v>
      </c>
      <c r="D3430" t="s">
        <v>12522</v>
      </c>
      <c r="E3430" t="s">
        <v>16512</v>
      </c>
      <c r="F3430" t="s">
        <v>44031</v>
      </c>
      <c r="G3430" t="s">
        <v>44042</v>
      </c>
      <c r="H3430">
        <v>117</v>
      </c>
      <c r="I3430" t="s">
        <v>229</v>
      </c>
      <c r="J3430" t="s">
        <v>26</v>
      </c>
      <c r="K3430" t="s">
        <v>308</v>
      </c>
      <c r="L3430" t="s">
        <v>27</v>
      </c>
      <c r="M3430" t="s">
        <v>4470</v>
      </c>
      <c r="N3430" t="s">
        <v>12523</v>
      </c>
      <c r="O3430" t="s">
        <v>12524</v>
      </c>
      <c r="P3430" t="s">
        <v>8535</v>
      </c>
      <c r="Q3430" t="s">
        <v>12525</v>
      </c>
      <c r="R3430" t="s">
        <v>12526</v>
      </c>
      <c r="S3430" t="s">
        <v>12527</v>
      </c>
      <c r="T3430">
        <v>6.7</v>
      </c>
      <c r="U3430">
        <v>243142</v>
      </c>
      <c r="V3430" s="12">
        <f>W3430*1.18690152988223</f>
        <v>130559168.28704531</v>
      </c>
      <c r="W3430" s="3">
        <v>110000000</v>
      </c>
      <c r="X3430" s="13">
        <f>Y3430*1.18690152988223</f>
        <v>91655027.443817034</v>
      </c>
      <c r="Y3430" s="3">
        <v>77222099</v>
      </c>
      <c r="Z3430" s="13">
        <f>AA3430*1.18690152988223</f>
        <v>210364998.12688449</v>
      </c>
      <c r="AA3430" s="3">
        <v>177238796</v>
      </c>
      <c r="AB3430">
        <v>395</v>
      </c>
    </row>
    <row r="3431" spans="1:28" hidden="1" x14ac:dyDescent="0.2">
      <c r="A3431" t="s">
        <v>30767</v>
      </c>
      <c r="B3431" t="s">
        <v>30768</v>
      </c>
      <c r="C3431">
        <v>2013</v>
      </c>
      <c r="D3431" t="s">
        <v>30769</v>
      </c>
      <c r="E3431" t="s">
        <v>176</v>
      </c>
      <c r="F3431" t="s">
        <v>44036</v>
      </c>
      <c r="H3431">
        <v>98</v>
      </c>
      <c r="I3431" t="s">
        <v>25</v>
      </c>
      <c r="J3431" t="s">
        <v>26</v>
      </c>
      <c r="M3431" t="s">
        <v>28802</v>
      </c>
      <c r="N3431" t="s">
        <v>28803</v>
      </c>
      <c r="O3431" t="s">
        <v>30770</v>
      </c>
      <c r="P3431" t="s">
        <v>1942</v>
      </c>
      <c r="Q3431" t="s">
        <v>30771</v>
      </c>
      <c r="R3431" t="s">
        <v>30772</v>
      </c>
      <c r="S3431" t="s">
        <v>30773</v>
      </c>
      <c r="T3431">
        <v>6.4</v>
      </c>
      <c r="U3431">
        <v>13990</v>
      </c>
      <c r="W3431"/>
      <c r="X3431"/>
      <c r="Y3431">
        <v>89661</v>
      </c>
      <c r="Z3431"/>
      <c r="AA3431">
        <v>500207</v>
      </c>
      <c r="AB3431">
        <v>57</v>
      </c>
    </row>
    <row r="3432" spans="1:28" hidden="1" x14ac:dyDescent="0.2">
      <c r="A3432" t="s">
        <v>30774</v>
      </c>
      <c r="B3432" t="s">
        <v>30775</v>
      </c>
      <c r="C3432">
        <v>2012</v>
      </c>
      <c r="D3432" s="1">
        <v>43622</v>
      </c>
      <c r="E3432" t="s">
        <v>3496</v>
      </c>
      <c r="F3432" t="s">
        <v>44042</v>
      </c>
      <c r="H3432">
        <v>93</v>
      </c>
      <c r="I3432" t="s">
        <v>25</v>
      </c>
      <c r="J3432" t="s">
        <v>26</v>
      </c>
      <c r="M3432" t="s">
        <v>30776</v>
      </c>
      <c r="N3432" t="s">
        <v>30777</v>
      </c>
      <c r="O3432" t="s">
        <v>30778</v>
      </c>
      <c r="P3432" t="s">
        <v>18627</v>
      </c>
      <c r="Q3432" t="s">
        <v>30779</v>
      </c>
      <c r="R3432" t="s">
        <v>30780</v>
      </c>
      <c r="S3432" t="s">
        <v>30781</v>
      </c>
      <c r="T3432">
        <v>5.7</v>
      </c>
      <c r="U3432">
        <v>36190</v>
      </c>
      <c r="W3432"/>
      <c r="X3432"/>
      <c r="Y3432"/>
      <c r="Z3432"/>
      <c r="AA3432"/>
      <c r="AB3432">
        <v>210</v>
      </c>
    </row>
    <row r="3433" spans="1:28" x14ac:dyDescent="0.2">
      <c r="A3433" t="s">
        <v>37195</v>
      </c>
      <c r="B3433" t="s">
        <v>37196</v>
      </c>
      <c r="C3433">
        <v>2016</v>
      </c>
      <c r="D3433" t="s">
        <v>24222</v>
      </c>
      <c r="E3433" t="s">
        <v>44043</v>
      </c>
      <c r="F3433" t="s">
        <v>44040</v>
      </c>
      <c r="G3433" t="s">
        <v>44034</v>
      </c>
      <c r="H3433">
        <v>117</v>
      </c>
      <c r="I3433" t="s">
        <v>22428</v>
      </c>
      <c r="J3433" t="s">
        <v>26</v>
      </c>
      <c r="M3433" t="s">
        <v>1159</v>
      </c>
      <c r="N3433" t="s">
        <v>37197</v>
      </c>
      <c r="O3433" t="s">
        <v>37198</v>
      </c>
      <c r="P3433" t="s">
        <v>3699</v>
      </c>
      <c r="Q3433" t="s">
        <v>37199</v>
      </c>
      <c r="R3433" t="s">
        <v>37200</v>
      </c>
      <c r="S3433" t="s">
        <v>37201</v>
      </c>
      <c r="T3433">
        <v>6.4</v>
      </c>
      <c r="U3433">
        <v>75533</v>
      </c>
      <c r="V3433" s="12">
        <f>W3433*1.07834771485832</f>
        <v>150968680.08016482</v>
      </c>
      <c r="W3433" s="3">
        <v>140000000</v>
      </c>
      <c r="X3433" s="13">
        <f>Y3433*1.07834771485832</f>
        <v>59830796.591224611</v>
      </c>
      <c r="Y3433" s="3">
        <v>55483770</v>
      </c>
      <c r="Z3433" s="13">
        <f>AA3433*1.07834771485832</f>
        <v>210540286.0929938</v>
      </c>
      <c r="AA3433" s="3">
        <v>195243411</v>
      </c>
      <c r="AB3433">
        <v>251</v>
      </c>
    </row>
    <row r="3434" spans="1:28" x14ac:dyDescent="0.2">
      <c r="A3434" t="s">
        <v>26148</v>
      </c>
      <c r="B3434" t="s">
        <v>26149</v>
      </c>
      <c r="C3434">
        <v>2010</v>
      </c>
      <c r="D3434" t="s">
        <v>19155</v>
      </c>
      <c r="E3434" t="s">
        <v>3496</v>
      </c>
      <c r="H3434">
        <v>91</v>
      </c>
      <c r="I3434" t="s">
        <v>25</v>
      </c>
      <c r="J3434" t="s">
        <v>26</v>
      </c>
      <c r="K3434" t="s">
        <v>308</v>
      </c>
      <c r="M3434" t="s">
        <v>8006</v>
      </c>
      <c r="N3434" t="s">
        <v>26150</v>
      </c>
      <c r="O3434" t="s">
        <v>26151</v>
      </c>
      <c r="P3434" t="s">
        <v>26152</v>
      </c>
      <c r="Q3434" t="s">
        <v>26153</v>
      </c>
      <c r="R3434" t="s">
        <v>26154</v>
      </c>
      <c r="S3434" t="s">
        <v>26155</v>
      </c>
      <c r="T3434">
        <v>5.6</v>
      </c>
      <c r="U3434">
        <v>97205</v>
      </c>
      <c r="V3434" s="12">
        <f>W3434*1.18690152988223</f>
        <v>3560704.5896466901</v>
      </c>
      <c r="W3434" s="3">
        <v>3000000</v>
      </c>
      <c r="X3434" s="13">
        <f>Y3434*1.18690152988223</f>
        <v>100593354.98026636</v>
      </c>
      <c r="Y3434" s="3">
        <v>84752907</v>
      </c>
      <c r="Z3434" s="13">
        <f>AA3434*1.18690152988223</f>
        <v>210689302.35330337</v>
      </c>
      <c r="AA3434" s="3">
        <v>177512032</v>
      </c>
      <c r="AB3434">
        <v>379</v>
      </c>
    </row>
    <row r="3435" spans="1:28" hidden="1" x14ac:dyDescent="0.2">
      <c r="A3435" t="s">
        <v>30796</v>
      </c>
      <c r="B3435" t="s">
        <v>30797</v>
      </c>
      <c r="C3435">
        <v>2013</v>
      </c>
      <c r="D3435" s="1">
        <v>42283</v>
      </c>
      <c r="E3435" t="s">
        <v>16512</v>
      </c>
      <c r="F3435" t="s">
        <v>44046</v>
      </c>
      <c r="G3435" t="s">
        <v>44042</v>
      </c>
      <c r="H3435">
        <v>106</v>
      </c>
      <c r="I3435" t="s">
        <v>1831</v>
      </c>
      <c r="J3435" t="s">
        <v>26</v>
      </c>
      <c r="K3435" t="s">
        <v>307</v>
      </c>
      <c r="M3435" t="s">
        <v>11665</v>
      </c>
      <c r="N3435" t="s">
        <v>30798</v>
      </c>
      <c r="O3435" t="s">
        <v>30799</v>
      </c>
      <c r="P3435" t="s">
        <v>11667</v>
      </c>
      <c r="Q3435" t="s">
        <v>30800</v>
      </c>
      <c r="R3435" t="s">
        <v>30801</v>
      </c>
      <c r="S3435" t="s">
        <v>30802</v>
      </c>
      <c r="T3435">
        <v>6.1</v>
      </c>
      <c r="U3435">
        <v>17453</v>
      </c>
      <c r="W3435">
        <v>7200000</v>
      </c>
      <c r="X3435"/>
      <c r="Y3435"/>
      <c r="Z3435"/>
      <c r="AA3435">
        <v>4383978</v>
      </c>
      <c r="AB3435">
        <v>114</v>
      </c>
    </row>
    <row r="3436" spans="1:28" x14ac:dyDescent="0.2">
      <c r="A3436" t="s">
        <v>9992</v>
      </c>
      <c r="B3436" t="s">
        <v>9993</v>
      </c>
      <c r="C3436">
        <v>2006</v>
      </c>
      <c r="D3436" t="s">
        <v>9994</v>
      </c>
      <c r="E3436" t="s">
        <v>44043</v>
      </c>
      <c r="F3436" t="s">
        <v>44038</v>
      </c>
      <c r="G3436" t="s">
        <v>44044</v>
      </c>
      <c r="H3436">
        <v>93</v>
      </c>
      <c r="I3436" t="s">
        <v>4869</v>
      </c>
      <c r="J3436" t="s">
        <v>26</v>
      </c>
      <c r="M3436" t="s">
        <v>4089</v>
      </c>
      <c r="N3436" t="s">
        <v>9995</v>
      </c>
      <c r="O3436" t="s">
        <v>9996</v>
      </c>
      <c r="P3436" t="s">
        <v>6012</v>
      </c>
      <c r="Q3436" t="s">
        <v>9997</v>
      </c>
      <c r="R3436" t="s">
        <v>9998</v>
      </c>
      <c r="S3436" t="s">
        <v>9999</v>
      </c>
      <c r="T3436">
        <v>5.7</v>
      </c>
      <c r="U3436">
        <v>80280</v>
      </c>
      <c r="V3436" s="12">
        <f>W3436*1.28378472222222</f>
        <v>102702777.77777761</v>
      </c>
      <c r="W3436" s="3">
        <v>80000000</v>
      </c>
      <c r="X3436" s="13">
        <f>Y3436*1.28378472222222</f>
        <v>105561091.0834026</v>
      </c>
      <c r="Y3436" s="3">
        <v>82226474</v>
      </c>
      <c r="Z3436" s="13">
        <f>AA3436*1.28378472222222</f>
        <v>210689481.24239549</v>
      </c>
      <c r="AA3436" s="3">
        <v>164115897</v>
      </c>
      <c r="AB3436">
        <v>450</v>
      </c>
    </row>
    <row r="3437" spans="1:28" hidden="1" x14ac:dyDescent="0.2">
      <c r="A3437" t="s">
        <v>30811</v>
      </c>
      <c r="B3437" t="s">
        <v>30812</v>
      </c>
      <c r="C3437">
        <v>2013</v>
      </c>
      <c r="D3437" s="1">
        <v>41343</v>
      </c>
      <c r="E3437" t="s">
        <v>44041</v>
      </c>
      <c r="F3437" t="s">
        <v>44032</v>
      </c>
      <c r="G3437" t="s">
        <v>44042</v>
      </c>
      <c r="H3437">
        <v>105</v>
      </c>
      <c r="I3437" t="s">
        <v>25</v>
      </c>
      <c r="J3437" t="s">
        <v>26</v>
      </c>
      <c r="K3437" t="s">
        <v>27</v>
      </c>
      <c r="M3437" t="s">
        <v>30813</v>
      </c>
      <c r="N3437" t="s">
        <v>30813</v>
      </c>
      <c r="O3437" t="s">
        <v>30814</v>
      </c>
      <c r="P3437" t="s">
        <v>1391</v>
      </c>
      <c r="Q3437" t="s">
        <v>30815</v>
      </c>
      <c r="R3437" t="s">
        <v>30816</v>
      </c>
      <c r="S3437" t="s">
        <v>30817</v>
      </c>
      <c r="T3437">
        <v>6.4</v>
      </c>
      <c r="U3437">
        <v>56059</v>
      </c>
      <c r="W3437">
        <v>27220000</v>
      </c>
      <c r="X3437"/>
      <c r="Y3437"/>
      <c r="Z3437"/>
      <c r="AA3437">
        <v>5617460</v>
      </c>
      <c r="AB3437">
        <v>189</v>
      </c>
    </row>
    <row r="3438" spans="1:28" hidden="1" x14ac:dyDescent="0.2">
      <c r="A3438" t="s">
        <v>30818</v>
      </c>
      <c r="B3438" t="s">
        <v>30819</v>
      </c>
      <c r="C3438">
        <v>2012</v>
      </c>
      <c r="D3438" s="1">
        <v>41127</v>
      </c>
      <c r="E3438" t="s">
        <v>1045</v>
      </c>
      <c r="F3438" t="s">
        <v>44046</v>
      </c>
      <c r="H3438">
        <v>100</v>
      </c>
      <c r="I3438" t="s">
        <v>1561</v>
      </c>
      <c r="J3438" t="s">
        <v>26</v>
      </c>
      <c r="M3438" t="s">
        <v>30820</v>
      </c>
      <c r="N3438" t="s">
        <v>30821</v>
      </c>
      <c r="O3438" t="s">
        <v>30822</v>
      </c>
      <c r="P3438" t="s">
        <v>8771</v>
      </c>
      <c r="Q3438" t="s">
        <v>30823</v>
      </c>
      <c r="R3438" t="s">
        <v>30824</v>
      </c>
      <c r="S3438" t="s">
        <v>30825</v>
      </c>
      <c r="T3438">
        <v>5.8</v>
      </c>
      <c r="U3438">
        <v>13934</v>
      </c>
      <c r="W3438" t="s">
        <v>15212</v>
      </c>
      <c r="X3438"/>
      <c r="Y3438"/>
      <c r="Z3438"/>
      <c r="AA3438">
        <v>96948</v>
      </c>
      <c r="AB3438">
        <v>63</v>
      </c>
    </row>
    <row r="3439" spans="1:28" x14ac:dyDescent="0.2">
      <c r="A3439" t="s">
        <v>12583</v>
      </c>
      <c r="B3439" t="s">
        <v>12584</v>
      </c>
      <c r="C3439">
        <v>2006</v>
      </c>
      <c r="D3439" s="1">
        <v>38878</v>
      </c>
      <c r="E3439" t="s">
        <v>16512</v>
      </c>
      <c r="F3439" t="s">
        <v>44044</v>
      </c>
      <c r="G3439" t="s">
        <v>44042</v>
      </c>
      <c r="H3439">
        <v>132</v>
      </c>
      <c r="I3439" t="s">
        <v>25</v>
      </c>
      <c r="J3439" t="s">
        <v>26</v>
      </c>
      <c r="K3439" t="s">
        <v>308</v>
      </c>
      <c r="M3439" t="s">
        <v>3312</v>
      </c>
      <c r="N3439" t="s">
        <v>12585</v>
      </c>
      <c r="O3439" t="s">
        <v>12586</v>
      </c>
      <c r="P3439" t="s">
        <v>968</v>
      </c>
      <c r="Q3439" t="s">
        <v>12587</v>
      </c>
      <c r="R3439" t="s">
        <v>12588</v>
      </c>
      <c r="S3439" t="s">
        <v>12589</v>
      </c>
      <c r="T3439">
        <v>6</v>
      </c>
      <c r="U3439">
        <v>108511</v>
      </c>
      <c r="V3439" s="12">
        <f>W3439*1.28378472222222</f>
        <v>173310937.4999997</v>
      </c>
      <c r="W3439" s="3">
        <v>135000000</v>
      </c>
      <c r="X3439" s="13">
        <f>Y3439*1.28378472222222</f>
        <v>81456744.003819302</v>
      </c>
      <c r="Y3439" s="3">
        <v>63450470</v>
      </c>
      <c r="Z3439" s="13">
        <f>AA3439*1.28378472222222</f>
        <v>210837628.71555519</v>
      </c>
      <c r="AA3439" s="3">
        <v>164231296</v>
      </c>
      <c r="AB3439">
        <v>976</v>
      </c>
    </row>
    <row r="3440" spans="1:28" x14ac:dyDescent="0.2">
      <c r="A3440" t="s">
        <v>9695</v>
      </c>
      <c r="B3440" t="s">
        <v>9696</v>
      </c>
      <c r="C3440">
        <v>2004</v>
      </c>
      <c r="D3440" t="s">
        <v>8589</v>
      </c>
      <c r="E3440" t="s">
        <v>16512</v>
      </c>
      <c r="F3440" t="s">
        <v>44044</v>
      </c>
      <c r="G3440" t="s">
        <v>44042</v>
      </c>
      <c r="H3440">
        <v>137</v>
      </c>
      <c r="I3440" t="s">
        <v>25</v>
      </c>
      <c r="J3440" t="s">
        <v>26</v>
      </c>
      <c r="K3440" t="s">
        <v>51</v>
      </c>
      <c r="L3440" t="s">
        <v>209</v>
      </c>
      <c r="M3440" t="s">
        <v>4203</v>
      </c>
      <c r="N3440" t="s">
        <v>4204</v>
      </c>
      <c r="O3440" t="s">
        <v>9697</v>
      </c>
      <c r="P3440" t="s">
        <v>9698</v>
      </c>
      <c r="Q3440" t="s">
        <v>9699</v>
      </c>
      <c r="R3440" t="s">
        <v>9700</v>
      </c>
      <c r="S3440" t="s">
        <v>9701</v>
      </c>
      <c r="T3440">
        <v>8</v>
      </c>
      <c r="U3440">
        <v>668215</v>
      </c>
      <c r="V3440" s="12">
        <f>W3440*1.37009528851244</f>
        <v>41102858.655373201</v>
      </c>
      <c r="W3440" s="3">
        <v>30000000</v>
      </c>
      <c r="X3440" s="13">
        <f>Y3440*1.37009528851244</f>
        <v>90711519.589269429</v>
      </c>
      <c r="Y3440" s="3">
        <v>66208183</v>
      </c>
      <c r="Z3440" s="13">
        <f>AA3440*1.37009528851244</f>
        <v>211154696.08023286</v>
      </c>
      <c r="AA3440" s="3">
        <v>154116796</v>
      </c>
      <c r="AB3440">
        <v>1028</v>
      </c>
    </row>
    <row r="3441" spans="1:28" hidden="1" x14ac:dyDescent="0.2">
      <c r="A3441" t="s">
        <v>30843</v>
      </c>
      <c r="B3441" t="s">
        <v>30844</v>
      </c>
      <c r="C3441">
        <v>2018</v>
      </c>
      <c r="D3441" s="1">
        <v>43346</v>
      </c>
      <c r="E3441" t="s">
        <v>16512</v>
      </c>
      <c r="F3441" t="s">
        <v>44044</v>
      </c>
      <c r="G3441" t="s">
        <v>44032</v>
      </c>
      <c r="H3441">
        <v>120</v>
      </c>
      <c r="I3441" t="s">
        <v>25</v>
      </c>
      <c r="J3441" t="s">
        <v>26</v>
      </c>
      <c r="K3441" t="s">
        <v>934</v>
      </c>
      <c r="M3441" t="s">
        <v>30845</v>
      </c>
      <c r="N3441" t="s">
        <v>30846</v>
      </c>
      <c r="O3441" t="s">
        <v>30847</v>
      </c>
      <c r="P3441" t="s">
        <v>15480</v>
      </c>
      <c r="Q3441" t="s">
        <v>30848</v>
      </c>
      <c r="R3441" t="s">
        <v>30849</v>
      </c>
      <c r="S3441" t="s">
        <v>30850</v>
      </c>
      <c r="T3441">
        <v>6.3</v>
      </c>
      <c r="U3441">
        <v>19548</v>
      </c>
      <c r="W3441"/>
      <c r="X3441"/>
      <c r="Y3441"/>
      <c r="Z3441"/>
      <c r="AA3441">
        <v>1869</v>
      </c>
      <c r="AB3441">
        <v>195</v>
      </c>
    </row>
    <row r="3442" spans="1:28" hidden="1" x14ac:dyDescent="0.2">
      <c r="A3442" t="s">
        <v>30851</v>
      </c>
      <c r="B3442" t="s">
        <v>30852</v>
      </c>
      <c r="C3442">
        <v>2011</v>
      </c>
      <c r="D3442" t="s">
        <v>22408</v>
      </c>
      <c r="E3442" t="s">
        <v>1045</v>
      </c>
      <c r="F3442" t="s">
        <v>44032</v>
      </c>
      <c r="H3442">
        <v>95</v>
      </c>
      <c r="I3442" t="s">
        <v>1983</v>
      </c>
      <c r="J3442" t="s">
        <v>27</v>
      </c>
      <c r="K3442" t="s">
        <v>26</v>
      </c>
      <c r="L3442" t="s">
        <v>361</v>
      </c>
      <c r="M3442" t="s">
        <v>30853</v>
      </c>
      <c r="N3442" t="s">
        <v>30854</v>
      </c>
      <c r="O3442" t="s">
        <v>30855</v>
      </c>
      <c r="P3442" t="s">
        <v>30856</v>
      </c>
      <c r="Q3442" t="s">
        <v>30857</v>
      </c>
      <c r="R3442" t="s">
        <v>30858</v>
      </c>
      <c r="S3442" t="s">
        <v>30859</v>
      </c>
      <c r="T3442">
        <v>7.5</v>
      </c>
      <c r="U3442">
        <v>18901</v>
      </c>
      <c r="W3442"/>
      <c r="X3442"/>
      <c r="Y3442">
        <v>2009517</v>
      </c>
      <c r="Z3442"/>
      <c r="AA3442">
        <v>9074711</v>
      </c>
      <c r="AB3442">
        <v>56</v>
      </c>
    </row>
    <row r="3443" spans="1:28" hidden="1" x14ac:dyDescent="0.2">
      <c r="A3443" t="s">
        <v>30860</v>
      </c>
      <c r="B3443" t="s">
        <v>30861</v>
      </c>
      <c r="C3443">
        <v>2013</v>
      </c>
      <c r="D3443" t="s">
        <v>30862</v>
      </c>
      <c r="E3443" t="s">
        <v>176</v>
      </c>
      <c r="F3443" t="s">
        <v>44042</v>
      </c>
      <c r="H3443">
        <v>82</v>
      </c>
      <c r="I3443" t="s">
        <v>25</v>
      </c>
      <c r="J3443" t="s">
        <v>26</v>
      </c>
      <c r="M3443" t="s">
        <v>30863</v>
      </c>
      <c r="N3443" t="s">
        <v>23893</v>
      </c>
      <c r="O3443" t="s">
        <v>30864</v>
      </c>
      <c r="P3443" t="s">
        <v>13818</v>
      </c>
      <c r="Q3443" t="s">
        <v>30865</v>
      </c>
      <c r="R3443" t="s">
        <v>30866</v>
      </c>
      <c r="S3443" t="s">
        <v>30867</v>
      </c>
      <c r="T3443">
        <v>6.5</v>
      </c>
      <c r="U3443">
        <v>10191</v>
      </c>
      <c r="W3443"/>
      <c r="X3443"/>
      <c r="Y3443">
        <v>3434</v>
      </c>
      <c r="Z3443"/>
      <c r="AA3443">
        <v>3434</v>
      </c>
      <c r="AB3443">
        <v>66</v>
      </c>
    </row>
    <row r="3444" spans="1:28" x14ac:dyDescent="0.2">
      <c r="A3444" t="s">
        <v>24778</v>
      </c>
      <c r="B3444" t="s">
        <v>24779</v>
      </c>
      <c r="C3444">
        <v>2011</v>
      </c>
      <c r="D3444" s="1">
        <v>40547</v>
      </c>
      <c r="E3444" t="s">
        <v>44037</v>
      </c>
      <c r="F3444" t="s">
        <v>44031</v>
      </c>
      <c r="G3444" t="s">
        <v>44038</v>
      </c>
      <c r="H3444">
        <v>95</v>
      </c>
      <c r="I3444" t="s">
        <v>25</v>
      </c>
      <c r="J3444" t="s">
        <v>26</v>
      </c>
      <c r="K3444" t="s">
        <v>838</v>
      </c>
      <c r="L3444" t="s">
        <v>308</v>
      </c>
      <c r="M3444" t="s">
        <v>13868</v>
      </c>
      <c r="N3444" t="s">
        <v>3842</v>
      </c>
      <c r="O3444" t="s">
        <v>24780</v>
      </c>
      <c r="P3444" t="s">
        <v>1068</v>
      </c>
      <c r="Q3444" t="s">
        <v>24781</v>
      </c>
      <c r="R3444" t="s">
        <v>24782</v>
      </c>
      <c r="S3444" t="s">
        <v>24783</v>
      </c>
      <c r="T3444">
        <v>5.4</v>
      </c>
      <c r="U3444">
        <v>30778</v>
      </c>
      <c r="V3444" s="12">
        <f>W3444*1.1505830469594</f>
        <v>72486731.958442196</v>
      </c>
      <c r="W3444" s="3">
        <v>63000000</v>
      </c>
      <c r="X3444" s="13">
        <f>Y3444*1.1505830469594</f>
        <v>124361119.55843608</v>
      </c>
      <c r="Y3444" s="3">
        <v>108085305</v>
      </c>
      <c r="Z3444" s="13">
        <f>AA3444*1.1505830469594</f>
        <v>211654035.10886547</v>
      </c>
      <c r="AA3444" s="3">
        <v>183953723</v>
      </c>
      <c r="AB3444">
        <v>103</v>
      </c>
    </row>
    <row r="3445" spans="1:28" x14ac:dyDescent="0.2">
      <c r="A3445" t="s">
        <v>15662</v>
      </c>
      <c r="B3445" t="s">
        <v>15663</v>
      </c>
      <c r="C3445">
        <v>2006</v>
      </c>
      <c r="D3445" s="1">
        <v>39328</v>
      </c>
      <c r="E3445" t="s">
        <v>3496</v>
      </c>
      <c r="F3445" t="s">
        <v>44045</v>
      </c>
      <c r="G3445" t="s">
        <v>44042</v>
      </c>
      <c r="H3445">
        <v>108</v>
      </c>
      <c r="I3445" t="s">
        <v>177</v>
      </c>
      <c r="J3445" t="s">
        <v>26</v>
      </c>
      <c r="M3445" t="s">
        <v>12690</v>
      </c>
      <c r="N3445" t="s">
        <v>10264</v>
      </c>
      <c r="O3445" t="s">
        <v>15664</v>
      </c>
      <c r="P3445" t="s">
        <v>12693</v>
      </c>
      <c r="Q3445" t="s">
        <v>12694</v>
      </c>
      <c r="R3445" t="s">
        <v>15665</v>
      </c>
      <c r="S3445" t="s">
        <v>15666</v>
      </c>
      <c r="T3445">
        <v>6.2</v>
      </c>
      <c r="U3445">
        <v>175339</v>
      </c>
      <c r="V3445" s="12">
        <f>W3445*1.28378472222222</f>
        <v>12837847.222222202</v>
      </c>
      <c r="W3445" s="3">
        <v>10000000</v>
      </c>
      <c r="X3445" s="13">
        <f>Y3445*1.28378472222222</f>
        <v>103009248.00180538</v>
      </c>
      <c r="Y3445" s="3">
        <v>80238724</v>
      </c>
      <c r="Z3445" s="13">
        <f>AA3445*1.28378472222222</f>
        <v>211663075.33246493</v>
      </c>
      <c r="AA3445" s="3">
        <v>164874275</v>
      </c>
      <c r="AB3445">
        <v>649</v>
      </c>
    </row>
    <row r="3446" spans="1:28" hidden="1" x14ac:dyDescent="0.2">
      <c r="A3446" t="s">
        <v>30884</v>
      </c>
      <c r="B3446" t="s">
        <v>30885</v>
      </c>
      <c r="C3446">
        <v>2012</v>
      </c>
      <c r="D3446" t="s">
        <v>25412</v>
      </c>
      <c r="E3446" t="s">
        <v>16512</v>
      </c>
      <c r="F3446" t="s">
        <v>44036</v>
      </c>
      <c r="G3446" t="s">
        <v>44042</v>
      </c>
      <c r="H3446">
        <v>132</v>
      </c>
      <c r="I3446" t="s">
        <v>943</v>
      </c>
      <c r="J3446" t="s">
        <v>944</v>
      </c>
      <c r="K3446" t="s">
        <v>26</v>
      </c>
      <c r="M3446" t="s">
        <v>23990</v>
      </c>
      <c r="N3446" t="s">
        <v>30886</v>
      </c>
      <c r="O3446" t="s">
        <v>30887</v>
      </c>
      <c r="P3446" t="s">
        <v>9379</v>
      </c>
      <c r="Q3446" t="s">
        <v>30888</v>
      </c>
      <c r="R3446" t="s">
        <v>30889</v>
      </c>
      <c r="S3446" t="s">
        <v>30890</v>
      </c>
      <c r="T3446">
        <v>5.5</v>
      </c>
      <c r="U3446">
        <v>28315</v>
      </c>
      <c r="W3446"/>
      <c r="X3446"/>
      <c r="Y3446">
        <v>2347774</v>
      </c>
      <c r="Z3446"/>
      <c r="AA3446">
        <v>5543117</v>
      </c>
      <c r="AB3446">
        <v>151</v>
      </c>
    </row>
    <row r="3447" spans="1:28" hidden="1" x14ac:dyDescent="0.2">
      <c r="A3447" t="s">
        <v>5527</v>
      </c>
      <c r="B3447" t="s">
        <v>5528</v>
      </c>
      <c r="C3447">
        <v>2004</v>
      </c>
      <c r="D3447" t="s">
        <v>5529</v>
      </c>
      <c r="E3447" t="s">
        <v>176</v>
      </c>
      <c r="F3447" t="s">
        <v>44053</v>
      </c>
      <c r="G3447" t="s">
        <v>44036</v>
      </c>
      <c r="H3447">
        <v>143</v>
      </c>
      <c r="I3447" t="s">
        <v>1561</v>
      </c>
      <c r="J3447" t="s">
        <v>26</v>
      </c>
      <c r="K3447" t="s">
        <v>64</v>
      </c>
      <c r="M3447" t="s">
        <v>965</v>
      </c>
      <c r="N3447" t="s">
        <v>5530</v>
      </c>
      <c r="O3447" t="s">
        <v>5531</v>
      </c>
      <c r="P3447" t="s">
        <v>2296</v>
      </c>
      <c r="Q3447" t="s">
        <v>5532</v>
      </c>
      <c r="R3447" t="s">
        <v>5533</v>
      </c>
      <c r="S3447" t="s">
        <v>5534</v>
      </c>
      <c r="T3447">
        <v>7.2</v>
      </c>
      <c r="U3447">
        <v>114669</v>
      </c>
      <c r="V3447" s="12">
        <f>W3447*1.37009528851244</f>
        <v>95906670.195870802</v>
      </c>
      <c r="W3447" s="3">
        <v>70000000</v>
      </c>
      <c r="X3447" s="13">
        <f>Y3447*1.37009528851244</f>
        <v>70243161.879115909</v>
      </c>
      <c r="Y3447" s="3">
        <v>51268815</v>
      </c>
      <c r="Z3447" s="13">
        <f>AA3447*1.37009528851244</f>
        <v>211883711.45239273</v>
      </c>
      <c r="AA3447" s="3">
        <v>154648887</v>
      </c>
      <c r="AB3447">
        <v>2094</v>
      </c>
    </row>
    <row r="3448" spans="1:28" x14ac:dyDescent="0.2">
      <c r="A3448" t="s">
        <v>33129</v>
      </c>
      <c r="B3448" t="s">
        <v>33130</v>
      </c>
      <c r="C3448">
        <v>2015</v>
      </c>
      <c r="D3448" t="s">
        <v>33131</v>
      </c>
      <c r="E3448" t="s">
        <v>1045</v>
      </c>
      <c r="F3448" t="s">
        <v>44032</v>
      </c>
      <c r="H3448">
        <v>121</v>
      </c>
      <c r="I3448" t="s">
        <v>25</v>
      </c>
      <c r="J3448" t="s">
        <v>26</v>
      </c>
      <c r="M3448" t="s">
        <v>1879</v>
      </c>
      <c r="N3448" t="s">
        <v>1879</v>
      </c>
      <c r="O3448" t="s">
        <v>33132</v>
      </c>
      <c r="P3448" t="s">
        <v>1106</v>
      </c>
      <c r="Q3448" t="s">
        <v>33133</v>
      </c>
      <c r="R3448" t="s">
        <v>33134</v>
      </c>
      <c r="S3448" t="s">
        <v>33135</v>
      </c>
      <c r="T3448">
        <v>7.1</v>
      </c>
      <c r="U3448">
        <v>213024</v>
      </c>
      <c r="V3448" s="12">
        <f>W3448*1.09195121025074</f>
        <v>38218292.358775899</v>
      </c>
      <c r="W3448" s="3">
        <v>35000000</v>
      </c>
      <c r="X3448" s="13">
        <f>Y3448*1.09195121025074</f>
        <v>82731325.284650356</v>
      </c>
      <c r="Y3448" s="3">
        <v>75764672</v>
      </c>
      <c r="Z3448" s="13">
        <f>AA3448*1.09195121025074</f>
        <v>212455129.06243828</v>
      </c>
      <c r="AA3448" s="3">
        <v>194564672</v>
      </c>
      <c r="AB3448">
        <v>492</v>
      </c>
    </row>
    <row r="3449" spans="1:28" x14ac:dyDescent="0.2">
      <c r="A3449" t="s">
        <v>19026</v>
      </c>
      <c r="B3449" t="s">
        <v>19027</v>
      </c>
      <c r="C3449">
        <v>2011</v>
      </c>
      <c r="D3449" s="1">
        <v>40970</v>
      </c>
      <c r="E3449" t="s">
        <v>176</v>
      </c>
      <c r="F3449" t="s">
        <v>44040</v>
      </c>
      <c r="G3449" t="s">
        <v>44034</v>
      </c>
      <c r="H3449">
        <v>126</v>
      </c>
      <c r="I3449" t="s">
        <v>86</v>
      </c>
      <c r="J3449" t="s">
        <v>26</v>
      </c>
      <c r="M3449" t="s">
        <v>2226</v>
      </c>
      <c r="N3449" t="s">
        <v>19028</v>
      </c>
      <c r="O3449" t="s">
        <v>19029</v>
      </c>
      <c r="P3449" t="s">
        <v>16726</v>
      </c>
      <c r="Q3449" t="s">
        <v>19030</v>
      </c>
      <c r="R3449" t="s">
        <v>19031</v>
      </c>
      <c r="S3449" t="s">
        <v>19032</v>
      </c>
      <c r="T3449">
        <v>7.5</v>
      </c>
      <c r="U3449">
        <v>299666</v>
      </c>
      <c r="V3449" s="12">
        <f>W3449*1.1505830469594</f>
        <v>172587457.04391</v>
      </c>
      <c r="W3449" s="3">
        <v>150000000</v>
      </c>
      <c r="X3449" s="13">
        <f>Y3449*1.1505830469594</f>
        <v>84987249.526213929</v>
      </c>
      <c r="Y3449" s="3">
        <v>73864507</v>
      </c>
      <c r="Z3449" s="13">
        <f>AA3449*1.1505830469594</f>
        <v>213743996.72693527</v>
      </c>
      <c r="AA3449" s="3">
        <v>185770160</v>
      </c>
      <c r="AB3449">
        <v>757</v>
      </c>
    </row>
    <row r="3450" spans="1:28" hidden="1" x14ac:dyDescent="0.2">
      <c r="A3450" t="s">
        <v>30909</v>
      </c>
      <c r="B3450" t="s">
        <v>30910</v>
      </c>
      <c r="C3450">
        <v>2013</v>
      </c>
      <c r="D3450" s="1">
        <v>41457</v>
      </c>
      <c r="E3450" t="s">
        <v>16512</v>
      </c>
      <c r="F3450" t="s">
        <v>44031</v>
      </c>
      <c r="G3450" t="s">
        <v>44038</v>
      </c>
      <c r="H3450">
        <v>110</v>
      </c>
      <c r="I3450" t="s">
        <v>5823</v>
      </c>
      <c r="J3450" t="s">
        <v>209</v>
      </c>
      <c r="M3450" t="s">
        <v>30911</v>
      </c>
      <c r="N3450" t="s">
        <v>30911</v>
      </c>
      <c r="O3450" t="s">
        <v>30912</v>
      </c>
      <c r="P3450" t="s">
        <v>30913</v>
      </c>
      <c r="Q3450" t="s">
        <v>30914</v>
      </c>
      <c r="R3450" t="s">
        <v>30915</v>
      </c>
      <c r="S3450" t="s">
        <v>30916</v>
      </c>
      <c r="T3450">
        <v>6.8</v>
      </c>
      <c r="U3450">
        <v>11396</v>
      </c>
      <c r="W3450"/>
      <c r="X3450"/>
      <c r="Y3450">
        <v>18058</v>
      </c>
      <c r="Z3450"/>
      <c r="AA3450">
        <v>205637183</v>
      </c>
      <c r="AB3450">
        <v>60</v>
      </c>
    </row>
    <row r="3451" spans="1:28" x14ac:dyDescent="0.2">
      <c r="A3451" t="s">
        <v>20295</v>
      </c>
      <c r="B3451" t="s">
        <v>20296</v>
      </c>
      <c r="C3451">
        <v>2008</v>
      </c>
      <c r="D3451" t="s">
        <v>15871</v>
      </c>
      <c r="E3451" t="s">
        <v>16512</v>
      </c>
      <c r="F3451" t="s">
        <v>44045</v>
      </c>
      <c r="G3451" t="s">
        <v>44042</v>
      </c>
      <c r="H3451">
        <v>118</v>
      </c>
      <c r="I3451" t="s">
        <v>97</v>
      </c>
      <c r="J3451" t="s">
        <v>26</v>
      </c>
      <c r="M3451" t="s">
        <v>2639</v>
      </c>
      <c r="N3451" t="s">
        <v>20297</v>
      </c>
      <c r="O3451" t="s">
        <v>20298</v>
      </c>
      <c r="P3451" t="s">
        <v>11792</v>
      </c>
      <c r="Q3451" t="s">
        <v>20299</v>
      </c>
      <c r="R3451" t="s">
        <v>20300</v>
      </c>
      <c r="S3451" t="s">
        <v>20301</v>
      </c>
      <c r="T3451">
        <v>6.6</v>
      </c>
      <c r="U3451">
        <v>173902</v>
      </c>
      <c r="V3451" s="12">
        <f>W3451*1.20207800169993</f>
        <v>96166240.13599439</v>
      </c>
      <c r="W3451" s="3">
        <v>80000000</v>
      </c>
      <c r="X3451" s="13">
        <f>Y3451*1.20207800169993</f>
        <v>121939685.63639615</v>
      </c>
      <c r="Y3451" s="3">
        <v>101440743</v>
      </c>
      <c r="Z3451" s="13">
        <f>AA3451*1.20207800169993</f>
        <v>214892338.52576602</v>
      </c>
      <c r="AA3451" s="3">
        <v>178767383</v>
      </c>
      <c r="AB3451">
        <v>359</v>
      </c>
    </row>
    <row r="3452" spans="1:28" x14ac:dyDescent="0.2">
      <c r="A3452" t="s">
        <v>3060</v>
      </c>
      <c r="B3452" t="s">
        <v>3061</v>
      </c>
      <c r="C3452">
        <v>2001</v>
      </c>
      <c r="D3452" t="s">
        <v>1703</v>
      </c>
      <c r="E3452" t="s">
        <v>16512</v>
      </c>
      <c r="F3452" t="s">
        <v>44044</v>
      </c>
      <c r="G3452" t="s">
        <v>44042</v>
      </c>
      <c r="H3452">
        <v>99</v>
      </c>
      <c r="I3452" t="s">
        <v>25</v>
      </c>
      <c r="J3452" t="s">
        <v>26</v>
      </c>
      <c r="K3452" t="s">
        <v>307</v>
      </c>
      <c r="M3452" t="s">
        <v>1388</v>
      </c>
      <c r="N3452" t="s">
        <v>3062</v>
      </c>
      <c r="O3452" t="s">
        <v>3063</v>
      </c>
      <c r="P3452" t="s">
        <v>1318</v>
      </c>
      <c r="Q3452" t="s">
        <v>3064</v>
      </c>
      <c r="R3452" t="s">
        <v>3065</v>
      </c>
      <c r="S3452" t="s">
        <v>3066</v>
      </c>
      <c r="T3452">
        <v>6.5</v>
      </c>
      <c r="U3452">
        <v>174509</v>
      </c>
      <c r="V3452" s="12">
        <f>W3452*1.46138339920949</f>
        <v>149061106.71936798</v>
      </c>
      <c r="W3452" s="3">
        <v>102000000</v>
      </c>
      <c r="X3452" s="13">
        <f>Y3452*1.46138339920949</f>
        <v>101965058.61015837</v>
      </c>
      <c r="Y3452" s="3">
        <v>69772969</v>
      </c>
      <c r="Z3452" s="13">
        <f>AA3452*1.46138339920949</f>
        <v>214940873.90707567</v>
      </c>
      <c r="AA3452" s="3">
        <v>147080413</v>
      </c>
      <c r="AB3452">
        <v>556</v>
      </c>
    </row>
    <row r="3453" spans="1:28" x14ac:dyDescent="0.2">
      <c r="A3453" t="s">
        <v>10661</v>
      </c>
      <c r="B3453" t="s">
        <v>10662</v>
      </c>
      <c r="C3453">
        <v>2005</v>
      </c>
      <c r="D3453" t="s">
        <v>8394</v>
      </c>
      <c r="E3453" t="s">
        <v>176</v>
      </c>
      <c r="F3453" t="s">
        <v>44036</v>
      </c>
      <c r="H3453">
        <v>145</v>
      </c>
      <c r="I3453" t="s">
        <v>10663</v>
      </c>
      <c r="J3453" t="s">
        <v>26</v>
      </c>
      <c r="K3453" t="s">
        <v>934</v>
      </c>
      <c r="M3453" t="s">
        <v>5807</v>
      </c>
      <c r="N3453" t="s">
        <v>10664</v>
      </c>
      <c r="O3453" t="s">
        <v>10665</v>
      </c>
      <c r="P3453" t="s">
        <v>10666</v>
      </c>
      <c r="Q3453" t="s">
        <v>10667</v>
      </c>
      <c r="R3453" t="s">
        <v>10668</v>
      </c>
      <c r="S3453" t="s">
        <v>10669</v>
      </c>
      <c r="T3453">
        <v>7.4</v>
      </c>
      <c r="U3453">
        <v>136390</v>
      </c>
      <c r="V3453" s="12">
        <f>W3453*1.32519713261649</f>
        <v>112641756.27240165</v>
      </c>
      <c r="W3453" s="3">
        <v>85000000</v>
      </c>
      <c r="X3453" s="13">
        <f>Y3453*1.32519713261649</f>
        <v>76186256.354265377</v>
      </c>
      <c r="Y3453" s="3">
        <v>57490508</v>
      </c>
      <c r="Z3453" s="13">
        <f>AA3453*1.32519713261649</f>
        <v>215003908.02960613</v>
      </c>
      <c r="AA3453" s="3">
        <v>162242962</v>
      </c>
      <c r="AB3453">
        <v>581</v>
      </c>
    </row>
    <row r="3454" spans="1:28" x14ac:dyDescent="0.2">
      <c r="A3454" t="s">
        <v>32068</v>
      </c>
      <c r="B3454" t="s">
        <v>32069</v>
      </c>
      <c r="C3454">
        <v>2014</v>
      </c>
      <c r="D3454" t="s">
        <v>9981</v>
      </c>
      <c r="E3454" t="s">
        <v>1045</v>
      </c>
      <c r="F3454" t="s">
        <v>44036</v>
      </c>
      <c r="H3454">
        <v>109</v>
      </c>
      <c r="I3454" t="s">
        <v>25</v>
      </c>
      <c r="J3454" t="s">
        <v>26</v>
      </c>
      <c r="M3454" t="s">
        <v>3487</v>
      </c>
      <c r="N3454" t="s">
        <v>32070</v>
      </c>
      <c r="O3454" t="s">
        <v>32071</v>
      </c>
      <c r="P3454" t="s">
        <v>622</v>
      </c>
      <c r="Q3454" t="s">
        <v>32072</v>
      </c>
      <c r="R3454" t="s">
        <v>32073</v>
      </c>
      <c r="S3454" t="s">
        <v>32074</v>
      </c>
      <c r="T3454">
        <v>6</v>
      </c>
      <c r="U3454">
        <v>129001</v>
      </c>
      <c r="V3454" s="12">
        <f>W3454*1.09324733035956</f>
        <v>43729893.214382403</v>
      </c>
      <c r="W3454" s="3">
        <v>40000000</v>
      </c>
      <c r="X3454" s="13">
        <f>Y3454*1.09324733035956</f>
        <v>91735687.734535798</v>
      </c>
      <c r="Y3454" s="3">
        <v>83911193</v>
      </c>
      <c r="Z3454" s="13">
        <f>AA3454*1.09324733035956</f>
        <v>215053115.28097188</v>
      </c>
      <c r="AA3454" s="3">
        <v>196710396</v>
      </c>
      <c r="AB3454">
        <v>230</v>
      </c>
    </row>
    <row r="3455" spans="1:28" x14ac:dyDescent="0.2">
      <c r="A3455" t="s">
        <v>24565</v>
      </c>
      <c r="B3455" t="s">
        <v>24566</v>
      </c>
      <c r="C3455">
        <v>2011</v>
      </c>
      <c r="D3455" s="1">
        <v>40885</v>
      </c>
      <c r="E3455" t="s">
        <v>1045</v>
      </c>
      <c r="F3455" t="s">
        <v>44040</v>
      </c>
      <c r="G3455" t="s">
        <v>44034</v>
      </c>
      <c r="H3455">
        <v>94</v>
      </c>
      <c r="I3455" t="s">
        <v>25</v>
      </c>
      <c r="J3455" t="s">
        <v>26</v>
      </c>
      <c r="M3455" t="s">
        <v>1532</v>
      </c>
      <c r="N3455" t="s">
        <v>17269</v>
      </c>
      <c r="O3455" t="s">
        <v>24567</v>
      </c>
      <c r="P3455" t="s">
        <v>957</v>
      </c>
      <c r="Q3455" t="s">
        <v>24568</v>
      </c>
      <c r="R3455" t="s">
        <v>24569</v>
      </c>
      <c r="S3455" t="s">
        <v>24570</v>
      </c>
      <c r="T3455">
        <v>6</v>
      </c>
      <c r="U3455">
        <v>86091</v>
      </c>
      <c r="V3455" s="12">
        <f>W3455*1.1505830469594</f>
        <v>63282067.582767002</v>
      </c>
      <c r="W3455" s="3">
        <v>55000000</v>
      </c>
      <c r="X3455" s="13">
        <f>Y3455*1.1505830469594</f>
        <v>78497897.859295338</v>
      </c>
      <c r="Y3455" s="3">
        <v>68224452</v>
      </c>
      <c r="Z3455" s="13">
        <f>AA3455*1.1505830469594</f>
        <v>215575257.80097756</v>
      </c>
      <c r="AA3455" s="3">
        <v>187361754</v>
      </c>
      <c r="AB3455">
        <v>125</v>
      </c>
    </row>
    <row r="3456" spans="1:28" hidden="1" x14ac:dyDescent="0.2">
      <c r="A3456" t="s">
        <v>30955</v>
      </c>
      <c r="B3456" t="s">
        <v>30956</v>
      </c>
      <c r="C3456">
        <v>2012</v>
      </c>
      <c r="D3456" s="1">
        <v>41856</v>
      </c>
      <c r="E3456" t="s">
        <v>176</v>
      </c>
      <c r="F3456" t="s">
        <v>44057</v>
      </c>
      <c r="G3456" t="s">
        <v>44036</v>
      </c>
      <c r="H3456">
        <v>111</v>
      </c>
      <c r="I3456" t="s">
        <v>18810</v>
      </c>
      <c r="J3456" t="s">
        <v>10496</v>
      </c>
      <c r="K3456" t="s">
        <v>26</v>
      </c>
      <c r="L3456" t="s">
        <v>3274</v>
      </c>
      <c r="M3456" t="s">
        <v>22576</v>
      </c>
      <c r="N3456" t="s">
        <v>30957</v>
      </c>
      <c r="O3456" t="s">
        <v>30958</v>
      </c>
      <c r="P3456" t="s">
        <v>30959</v>
      </c>
      <c r="Q3456" t="s">
        <v>30960</v>
      </c>
      <c r="R3456" t="s">
        <v>30961</v>
      </c>
      <c r="S3456" t="s">
        <v>30962</v>
      </c>
      <c r="T3456">
        <v>7.8</v>
      </c>
      <c r="U3456">
        <v>38628</v>
      </c>
      <c r="W3456"/>
      <c r="X3456"/>
      <c r="Y3456">
        <v>175058</v>
      </c>
      <c r="Z3456"/>
      <c r="AA3456">
        <v>5990754</v>
      </c>
      <c r="AB3456">
        <v>70</v>
      </c>
    </row>
    <row r="3457" spans="1:28" x14ac:dyDescent="0.2">
      <c r="A3457" t="s">
        <v>19424</v>
      </c>
      <c r="B3457" t="s">
        <v>19425</v>
      </c>
      <c r="C3457">
        <v>2009</v>
      </c>
      <c r="D3457" t="s">
        <v>18077</v>
      </c>
      <c r="E3457" t="s">
        <v>1045</v>
      </c>
      <c r="F3457" t="s">
        <v>44032</v>
      </c>
      <c r="G3457" t="s">
        <v>44036</v>
      </c>
      <c r="H3457">
        <v>129</v>
      </c>
      <c r="I3457" t="s">
        <v>319</v>
      </c>
      <c r="J3457" t="s">
        <v>26</v>
      </c>
      <c r="M3457" t="s">
        <v>11003</v>
      </c>
      <c r="N3457" t="s">
        <v>19426</v>
      </c>
      <c r="O3457" t="s">
        <v>19427</v>
      </c>
      <c r="P3457" t="s">
        <v>19428</v>
      </c>
      <c r="Q3457" t="s">
        <v>19429</v>
      </c>
      <c r="R3457" t="s">
        <v>19430</v>
      </c>
      <c r="S3457" t="s">
        <v>19431</v>
      </c>
      <c r="T3457">
        <v>6.4</v>
      </c>
      <c r="U3457">
        <v>159672</v>
      </c>
      <c r="V3457" s="12">
        <f>W3457*1.20636999678377</f>
        <v>48254799.871350802</v>
      </c>
      <c r="W3457" s="3">
        <v>40000000</v>
      </c>
      <c r="X3457" s="13">
        <f>Y3457*1.20636999678377</f>
        <v>113342868.06743345</v>
      </c>
      <c r="Y3457" s="3">
        <v>93953653</v>
      </c>
      <c r="Z3457" s="13">
        <f>AA3457*1.20636999678377</f>
        <v>215778766.45118529</v>
      </c>
      <c r="AA3457" s="3">
        <v>178866158</v>
      </c>
      <c r="AB3457">
        <v>248</v>
      </c>
    </row>
    <row r="3458" spans="1:28" hidden="1" x14ac:dyDescent="0.2">
      <c r="A3458" t="s">
        <v>30968</v>
      </c>
      <c r="B3458" t="s">
        <v>30969</v>
      </c>
      <c r="C3458">
        <v>2011</v>
      </c>
      <c r="D3458" s="1">
        <v>40824</v>
      </c>
      <c r="E3458" t="s">
        <v>16512</v>
      </c>
      <c r="F3458" t="s">
        <v>44049</v>
      </c>
      <c r="G3458" t="s">
        <v>44055</v>
      </c>
      <c r="H3458">
        <v>122</v>
      </c>
      <c r="I3458" t="s">
        <v>3660</v>
      </c>
      <c r="J3458" t="s">
        <v>3179</v>
      </c>
      <c r="M3458" t="s">
        <v>30970</v>
      </c>
      <c r="N3458" t="s">
        <v>30970</v>
      </c>
      <c r="O3458" t="s">
        <v>30971</v>
      </c>
      <c r="P3458" t="s">
        <v>30972</v>
      </c>
      <c r="Q3458" t="s">
        <v>30973</v>
      </c>
      <c r="R3458" t="s">
        <v>30974</v>
      </c>
      <c r="S3458" t="s">
        <v>30975</v>
      </c>
      <c r="T3458">
        <v>7.2</v>
      </c>
      <c r="U3458">
        <v>10967</v>
      </c>
      <c r="W3458"/>
      <c r="X3458"/>
      <c r="Y3458">
        <v>251200</v>
      </c>
      <c r="Z3458"/>
      <c r="AA3458">
        <v>50587661</v>
      </c>
      <c r="AB3458">
        <v>46</v>
      </c>
    </row>
    <row r="3459" spans="1:28" x14ac:dyDescent="0.2">
      <c r="A3459" t="s">
        <v>9346</v>
      </c>
      <c r="B3459" t="s">
        <v>9347</v>
      </c>
      <c r="C3459">
        <v>2005</v>
      </c>
      <c r="D3459" t="s">
        <v>228</v>
      </c>
      <c r="E3459" t="s">
        <v>44041</v>
      </c>
      <c r="F3459" t="s">
        <v>44045</v>
      </c>
      <c r="G3459" t="s">
        <v>44042</v>
      </c>
      <c r="H3459">
        <v>128</v>
      </c>
      <c r="I3459" t="s">
        <v>7475</v>
      </c>
      <c r="J3459" t="s">
        <v>26</v>
      </c>
      <c r="K3459" t="s">
        <v>3533</v>
      </c>
      <c r="L3459" t="s">
        <v>27</v>
      </c>
      <c r="M3459" t="s">
        <v>9348</v>
      </c>
      <c r="N3459" t="s">
        <v>9349</v>
      </c>
      <c r="O3459" t="s">
        <v>9350</v>
      </c>
      <c r="P3459" t="s">
        <v>1431</v>
      </c>
      <c r="Q3459" t="s">
        <v>9351</v>
      </c>
      <c r="R3459" t="s">
        <v>9352</v>
      </c>
      <c r="S3459" t="s">
        <v>9353</v>
      </c>
      <c r="T3459">
        <v>6.4</v>
      </c>
      <c r="U3459">
        <v>96245</v>
      </c>
      <c r="V3459" s="12">
        <f>W3459*1.32519713261649</f>
        <v>106015770.6093192</v>
      </c>
      <c r="W3459" s="3">
        <v>80000000</v>
      </c>
      <c r="X3459" s="13">
        <f>Y3459*1.32519713261649</f>
        <v>96352646.475018099</v>
      </c>
      <c r="Y3459" s="3">
        <v>72708161</v>
      </c>
      <c r="Z3459" s="13">
        <f>AA3459*1.32519713261649</f>
        <v>215934144.73401475</v>
      </c>
      <c r="AA3459" s="3">
        <v>162944923</v>
      </c>
      <c r="AB3459">
        <v>421</v>
      </c>
    </row>
    <row r="3460" spans="1:28" x14ac:dyDescent="0.2">
      <c r="A3460" t="s">
        <v>10779</v>
      </c>
      <c r="B3460" t="s">
        <v>10780</v>
      </c>
      <c r="C3460">
        <v>2005</v>
      </c>
      <c r="D3460" t="s">
        <v>5693</v>
      </c>
      <c r="E3460" t="s">
        <v>16512</v>
      </c>
      <c r="F3460" t="s">
        <v>44033</v>
      </c>
      <c r="G3460" t="s">
        <v>44042</v>
      </c>
      <c r="H3460">
        <v>136</v>
      </c>
      <c r="I3460" t="s">
        <v>25</v>
      </c>
      <c r="J3460" t="s">
        <v>26</v>
      </c>
      <c r="M3460" t="s">
        <v>995</v>
      </c>
      <c r="N3460" t="s">
        <v>10781</v>
      </c>
      <c r="O3460" t="s">
        <v>10782</v>
      </c>
      <c r="P3460" t="s">
        <v>242</v>
      </c>
      <c r="Q3460" t="s">
        <v>10783</v>
      </c>
      <c r="R3460" t="s">
        <v>10784</v>
      </c>
      <c r="S3460" t="s">
        <v>10785</v>
      </c>
      <c r="T3460">
        <v>6.8</v>
      </c>
      <c r="U3460">
        <v>297368</v>
      </c>
      <c r="V3460" s="12">
        <f>W3460*1.32519713261649</f>
        <v>166974838.70967773</v>
      </c>
      <c r="W3460" s="3">
        <v>126000000</v>
      </c>
      <c r="X3460" s="13">
        <f>Y3460*1.32519713261649</f>
        <v>47467120.801039517</v>
      </c>
      <c r="Y3460" s="3">
        <v>35818913</v>
      </c>
      <c r="Z3460" s="13">
        <f>AA3460*1.32519713261649</f>
        <v>215939764.89505416</v>
      </c>
      <c r="AA3460" s="3">
        <v>162949164</v>
      </c>
      <c r="AB3460">
        <v>954</v>
      </c>
    </row>
    <row r="3461" spans="1:28" hidden="1" x14ac:dyDescent="0.2">
      <c r="A3461" t="s">
        <v>30989</v>
      </c>
      <c r="B3461" t="s">
        <v>30990</v>
      </c>
      <c r="C3461">
        <v>2012</v>
      </c>
      <c r="D3461" t="s">
        <v>21147</v>
      </c>
      <c r="E3461" t="s">
        <v>176</v>
      </c>
      <c r="F3461" t="s">
        <v>44042</v>
      </c>
      <c r="H3461">
        <v>130</v>
      </c>
      <c r="I3461" t="s">
        <v>30991</v>
      </c>
      <c r="J3461" t="s">
        <v>26</v>
      </c>
      <c r="K3461" t="s">
        <v>1494</v>
      </c>
      <c r="M3461" t="s">
        <v>2868</v>
      </c>
      <c r="N3461" t="s">
        <v>30992</v>
      </c>
      <c r="O3461" t="s">
        <v>30993</v>
      </c>
      <c r="P3461" t="s">
        <v>24132</v>
      </c>
      <c r="Q3461" t="s">
        <v>30994</v>
      </c>
      <c r="R3461" t="s">
        <v>30995</v>
      </c>
      <c r="S3461" t="s">
        <v>30996</v>
      </c>
      <c r="T3461">
        <v>6.9</v>
      </c>
      <c r="U3461">
        <v>13156</v>
      </c>
      <c r="W3461"/>
      <c r="X3461"/>
      <c r="Y3461">
        <v>552959</v>
      </c>
      <c r="Z3461"/>
      <c r="AA3461">
        <v>2176576</v>
      </c>
      <c r="AB3461">
        <v>67</v>
      </c>
    </row>
    <row r="3462" spans="1:28" hidden="1" x14ac:dyDescent="0.2">
      <c r="A3462" t="s">
        <v>30997</v>
      </c>
      <c r="B3462" t="s">
        <v>30998</v>
      </c>
      <c r="C3462">
        <v>2016</v>
      </c>
      <c r="D3462" t="s">
        <v>28078</v>
      </c>
      <c r="E3462" t="s">
        <v>16512</v>
      </c>
      <c r="F3462" t="s">
        <v>44032</v>
      </c>
      <c r="G3462" t="s">
        <v>44049</v>
      </c>
      <c r="H3462">
        <v>128</v>
      </c>
      <c r="I3462" t="s">
        <v>25</v>
      </c>
      <c r="J3462" t="s">
        <v>26</v>
      </c>
      <c r="K3462" t="s">
        <v>934</v>
      </c>
      <c r="M3462" t="s">
        <v>30999</v>
      </c>
      <c r="N3462" t="s">
        <v>31000</v>
      </c>
      <c r="O3462" t="s">
        <v>31001</v>
      </c>
      <c r="P3462" t="s">
        <v>1391</v>
      </c>
      <c r="Q3462" t="s">
        <v>31002</v>
      </c>
      <c r="R3462" t="s">
        <v>31003</v>
      </c>
      <c r="S3462" t="s">
        <v>31004</v>
      </c>
      <c r="T3462">
        <v>5.2</v>
      </c>
      <c r="U3462">
        <v>11051</v>
      </c>
      <c r="W3462">
        <v>40000000</v>
      </c>
      <c r="X3462"/>
      <c r="Y3462"/>
      <c r="Z3462"/>
      <c r="AA3462">
        <v>2158568</v>
      </c>
      <c r="AB3462">
        <v>153</v>
      </c>
    </row>
    <row r="3463" spans="1:28" x14ac:dyDescent="0.2">
      <c r="A3463" t="s">
        <v>2664</v>
      </c>
      <c r="B3463" t="s">
        <v>2665</v>
      </c>
      <c r="C3463">
        <v>2001</v>
      </c>
      <c r="D3463" t="s">
        <v>516</v>
      </c>
      <c r="E3463" t="s">
        <v>44043</v>
      </c>
      <c r="F3463" t="s">
        <v>44038</v>
      </c>
      <c r="G3463" t="s">
        <v>44044</v>
      </c>
      <c r="H3463">
        <v>123</v>
      </c>
      <c r="I3463" t="s">
        <v>2371</v>
      </c>
      <c r="J3463" t="s">
        <v>26</v>
      </c>
      <c r="K3463" t="s">
        <v>308</v>
      </c>
      <c r="M3463" t="s">
        <v>2666</v>
      </c>
      <c r="N3463" t="s">
        <v>2667</v>
      </c>
      <c r="O3463" t="s">
        <v>2668</v>
      </c>
      <c r="P3463" t="s">
        <v>852</v>
      </c>
      <c r="Q3463" t="s">
        <v>2669</v>
      </c>
      <c r="R3463" t="s">
        <v>2670</v>
      </c>
      <c r="S3463" t="s">
        <v>2671</v>
      </c>
      <c r="T3463">
        <v>6.1</v>
      </c>
      <c r="U3463">
        <v>101689</v>
      </c>
      <c r="V3463" s="12">
        <f>W3463*1.46138339920949</f>
        <v>83298853.754940927</v>
      </c>
      <c r="W3463" s="3">
        <v>57000000</v>
      </c>
      <c r="X3463" s="13">
        <f>Y3463*1.46138339920949</f>
        <v>97686221.545810536</v>
      </c>
      <c r="Y3463" s="3">
        <v>66845033</v>
      </c>
      <c r="Z3463" s="13">
        <f>AA3463*1.46138339920949</f>
        <v>216058276.88177922</v>
      </c>
      <c r="AA3463" s="3">
        <v>147845033</v>
      </c>
      <c r="AB3463">
        <v>355</v>
      </c>
    </row>
    <row r="3464" spans="1:28" x14ac:dyDescent="0.2">
      <c r="A3464" t="s">
        <v>2461</v>
      </c>
      <c r="B3464" t="s">
        <v>2462</v>
      </c>
      <c r="C3464">
        <v>2001</v>
      </c>
      <c r="D3464" t="s">
        <v>1025</v>
      </c>
      <c r="E3464" t="s">
        <v>16512</v>
      </c>
      <c r="F3464" t="s">
        <v>44031</v>
      </c>
      <c r="G3464" t="s">
        <v>44038</v>
      </c>
      <c r="H3464">
        <v>88</v>
      </c>
      <c r="I3464" t="s">
        <v>25</v>
      </c>
      <c r="J3464" t="s">
        <v>26</v>
      </c>
      <c r="K3464" t="s">
        <v>308</v>
      </c>
      <c r="M3464" t="s">
        <v>2463</v>
      </c>
      <c r="N3464" t="s">
        <v>2463</v>
      </c>
      <c r="O3464" t="s">
        <v>2464</v>
      </c>
      <c r="P3464" t="s">
        <v>2278</v>
      </c>
      <c r="Q3464" t="s">
        <v>2465</v>
      </c>
      <c r="R3464" t="s">
        <v>2466</v>
      </c>
      <c r="S3464" t="s">
        <v>2467</v>
      </c>
      <c r="T3464">
        <v>5.5</v>
      </c>
      <c r="U3464">
        <v>106395</v>
      </c>
      <c r="V3464" s="12">
        <f>W3464*1.46138339920949</f>
        <v>51148418.97233215</v>
      </c>
      <c r="W3464" s="3">
        <v>35000000</v>
      </c>
      <c r="X3464" s="13">
        <f>Y3464*1.46138339920949</f>
        <v>164725676.83687791</v>
      </c>
      <c r="Y3464" s="3">
        <v>112719001</v>
      </c>
      <c r="Z3464" s="13">
        <f>AA3464*1.46138339920949</f>
        <v>216188554.82766855</v>
      </c>
      <c r="AA3464" s="3">
        <v>147934180</v>
      </c>
      <c r="AB3464">
        <v>221</v>
      </c>
    </row>
    <row r="3465" spans="1:28" x14ac:dyDescent="0.2">
      <c r="A3465" t="s">
        <v>753</v>
      </c>
      <c r="B3465" t="s">
        <v>754</v>
      </c>
      <c r="C3465">
        <v>2000</v>
      </c>
      <c r="D3465" t="s">
        <v>755</v>
      </c>
      <c r="E3465" t="s">
        <v>44043</v>
      </c>
      <c r="F3465" t="s">
        <v>44032</v>
      </c>
      <c r="G3465" t="s">
        <v>44036</v>
      </c>
      <c r="H3465">
        <v>119</v>
      </c>
      <c r="I3465" t="s">
        <v>229</v>
      </c>
      <c r="J3465" t="s">
        <v>26</v>
      </c>
      <c r="K3465" t="s">
        <v>27</v>
      </c>
      <c r="L3465" t="s">
        <v>74</v>
      </c>
      <c r="M3465" t="s">
        <v>756</v>
      </c>
      <c r="N3465" t="s">
        <v>757</v>
      </c>
      <c r="O3465" t="s">
        <v>758</v>
      </c>
      <c r="P3465" t="s">
        <v>759</v>
      </c>
      <c r="Q3465" t="s">
        <v>760</v>
      </c>
      <c r="R3465" t="s">
        <v>761</v>
      </c>
      <c r="S3465" t="s">
        <v>762</v>
      </c>
      <c r="T3465">
        <v>6.7</v>
      </c>
      <c r="U3465">
        <v>219346</v>
      </c>
      <c r="V3465" s="12">
        <f>W3465*1.5029674796748</f>
        <v>75148373.983740002</v>
      </c>
      <c r="W3465" s="3">
        <v>50000000</v>
      </c>
      <c r="X3465" s="13">
        <f>Y3465*1.5029674796748</f>
        <v>59795601.758983873</v>
      </c>
      <c r="Y3465" s="3">
        <v>39785027</v>
      </c>
      <c r="Z3465" s="13">
        <f>AA3465*1.5029674796748</f>
        <v>216512795.34264275</v>
      </c>
      <c r="AA3465" s="3">
        <v>144056873</v>
      </c>
      <c r="AB3465">
        <v>590</v>
      </c>
    </row>
    <row r="3466" spans="1:28" x14ac:dyDescent="0.2">
      <c r="A3466" t="s">
        <v>28717</v>
      </c>
      <c r="B3466" t="s">
        <v>28718</v>
      </c>
      <c r="C3466">
        <v>2017</v>
      </c>
      <c r="D3466" t="s">
        <v>23518</v>
      </c>
      <c r="E3466" t="s">
        <v>44043</v>
      </c>
      <c r="F3466" t="s">
        <v>44038</v>
      </c>
      <c r="G3466" t="s">
        <v>44032</v>
      </c>
      <c r="H3466">
        <v>100</v>
      </c>
      <c r="I3466" t="s">
        <v>11340</v>
      </c>
      <c r="J3466" t="s">
        <v>26</v>
      </c>
      <c r="M3466" t="s">
        <v>178</v>
      </c>
      <c r="N3466" t="s">
        <v>28719</v>
      </c>
      <c r="O3466" t="s">
        <v>28720</v>
      </c>
      <c r="P3466" t="s">
        <v>28721</v>
      </c>
      <c r="Q3466" t="s">
        <v>28722</v>
      </c>
      <c r="R3466" t="s">
        <v>28723</v>
      </c>
      <c r="S3466" t="s">
        <v>28724</v>
      </c>
      <c r="T3466">
        <v>7.2</v>
      </c>
      <c r="U3466">
        <v>63485</v>
      </c>
      <c r="V3466" s="12">
        <f>W3466*1.05585427545692</f>
        <v>23228794.060052238</v>
      </c>
      <c r="W3466" s="3">
        <v>22000000</v>
      </c>
      <c r="X3466" s="13">
        <f>Y3466*1.05585427545692</f>
        <v>68111702.230825782</v>
      </c>
      <c r="Y3466" s="3">
        <v>64508620</v>
      </c>
      <c r="Z3466" s="13">
        <f>AA3466*1.05585427545692</f>
        <v>217227898.29188988</v>
      </c>
      <c r="AA3466" s="3">
        <v>205736628</v>
      </c>
      <c r="AB3466">
        <v>422</v>
      </c>
    </row>
    <row r="3467" spans="1:28" hidden="1" x14ac:dyDescent="0.2">
      <c r="A3467" t="s">
        <v>31037</v>
      </c>
      <c r="B3467" t="s">
        <v>31038</v>
      </c>
      <c r="C3467">
        <v>2013</v>
      </c>
      <c r="D3467" t="s">
        <v>14124</v>
      </c>
      <c r="E3467" t="s">
        <v>176</v>
      </c>
      <c r="F3467" t="s">
        <v>44057</v>
      </c>
      <c r="G3467" t="s">
        <v>44045</v>
      </c>
      <c r="H3467">
        <v>90</v>
      </c>
      <c r="I3467" t="s">
        <v>16182</v>
      </c>
      <c r="J3467" t="s">
        <v>26</v>
      </c>
      <c r="M3467" t="s">
        <v>31039</v>
      </c>
      <c r="N3467" t="s">
        <v>22335</v>
      </c>
      <c r="O3467" t="s">
        <v>31040</v>
      </c>
      <c r="P3467" t="s">
        <v>10104</v>
      </c>
      <c r="Q3467" t="s">
        <v>31041</v>
      </c>
      <c r="R3467" t="s">
        <v>31042</v>
      </c>
      <c r="S3467" t="s">
        <v>31043</v>
      </c>
      <c r="T3467">
        <v>5.9</v>
      </c>
      <c r="U3467">
        <v>17198</v>
      </c>
      <c r="W3467"/>
      <c r="X3467"/>
      <c r="Y3467">
        <v>22555</v>
      </c>
      <c r="Z3467"/>
      <c r="AA3467">
        <v>1618085</v>
      </c>
      <c r="AB3467">
        <v>85</v>
      </c>
    </row>
    <row r="3468" spans="1:28" x14ac:dyDescent="0.2">
      <c r="A3468" t="s">
        <v>9630</v>
      </c>
      <c r="B3468" t="s">
        <v>9631</v>
      </c>
      <c r="C3468">
        <v>2005</v>
      </c>
      <c r="D3468" s="1">
        <v>38568</v>
      </c>
      <c r="E3468" t="s">
        <v>3496</v>
      </c>
      <c r="F3468" t="s">
        <v>44045</v>
      </c>
      <c r="H3468">
        <v>110</v>
      </c>
      <c r="I3468" t="s">
        <v>25</v>
      </c>
      <c r="J3468" t="s">
        <v>26</v>
      </c>
      <c r="M3468" t="s">
        <v>6120</v>
      </c>
      <c r="N3468" t="s">
        <v>5711</v>
      </c>
      <c r="O3468" t="s">
        <v>9632</v>
      </c>
      <c r="P3468" t="s">
        <v>878</v>
      </c>
      <c r="Q3468" t="s">
        <v>9633</v>
      </c>
      <c r="R3468" t="s">
        <v>9634</v>
      </c>
      <c r="S3468" t="s">
        <v>9635</v>
      </c>
      <c r="T3468">
        <v>5.4</v>
      </c>
      <c r="U3468">
        <v>90187</v>
      </c>
      <c r="V3468" s="12">
        <f>W3468*1.32519713261649</f>
        <v>66259856.630824499</v>
      </c>
      <c r="W3468" s="3">
        <v>50000000</v>
      </c>
      <c r="X3468" s="13">
        <f>Y3468*1.32519713261649</f>
        <v>101021432.59057367</v>
      </c>
      <c r="Y3468" s="3">
        <v>76231249</v>
      </c>
      <c r="Z3468" s="13">
        <f>AA3468*1.32519713261649</f>
        <v>217326961.37552014</v>
      </c>
      <c r="AA3468" s="3">
        <v>163995949</v>
      </c>
      <c r="AB3468">
        <v>572</v>
      </c>
    </row>
    <row r="3469" spans="1:28" hidden="1" x14ac:dyDescent="0.2">
      <c r="A3469" t="s">
        <v>31051</v>
      </c>
      <c r="B3469" t="s">
        <v>31052</v>
      </c>
      <c r="C3469">
        <v>2012</v>
      </c>
      <c r="D3469" s="1">
        <v>41127</v>
      </c>
      <c r="E3469" t="s">
        <v>3496</v>
      </c>
      <c r="F3469" t="s">
        <v>44045</v>
      </c>
      <c r="G3469" t="s">
        <v>44042</v>
      </c>
      <c r="H3469">
        <v>89</v>
      </c>
      <c r="I3469" t="s">
        <v>25</v>
      </c>
      <c r="J3469" t="s">
        <v>26</v>
      </c>
      <c r="M3469" t="s">
        <v>31053</v>
      </c>
      <c r="N3469" t="s">
        <v>31053</v>
      </c>
      <c r="O3469" t="s">
        <v>31054</v>
      </c>
      <c r="P3469" t="s">
        <v>31055</v>
      </c>
      <c r="Q3469" t="s">
        <v>31056</v>
      </c>
      <c r="R3469" t="s">
        <v>31057</v>
      </c>
      <c r="S3469" t="s">
        <v>31058</v>
      </c>
      <c r="T3469">
        <v>5.7</v>
      </c>
      <c r="U3469">
        <v>23044</v>
      </c>
      <c r="W3469">
        <v>400000</v>
      </c>
      <c r="X3469"/>
      <c r="Y3469"/>
      <c r="Z3469"/>
      <c r="AA3469">
        <v>5664404</v>
      </c>
      <c r="AB3469">
        <v>167</v>
      </c>
    </row>
    <row r="3470" spans="1:28" x14ac:dyDescent="0.2">
      <c r="A3470" t="s">
        <v>36135</v>
      </c>
      <c r="B3470" t="s">
        <v>36136</v>
      </c>
      <c r="C3470">
        <v>2019</v>
      </c>
      <c r="D3470" s="1">
        <v>44075</v>
      </c>
      <c r="E3470" t="s">
        <v>176</v>
      </c>
      <c r="F3470" t="s">
        <v>44036</v>
      </c>
      <c r="H3470">
        <v>135</v>
      </c>
      <c r="I3470" t="s">
        <v>25</v>
      </c>
      <c r="J3470" t="s">
        <v>26</v>
      </c>
      <c r="K3470" t="s">
        <v>27</v>
      </c>
      <c r="M3470" t="s">
        <v>22777</v>
      </c>
      <c r="N3470" t="s">
        <v>36137</v>
      </c>
      <c r="O3470" t="s">
        <v>36138</v>
      </c>
      <c r="P3470" t="s">
        <v>16467</v>
      </c>
      <c r="Q3470" t="s">
        <v>36139</v>
      </c>
      <c r="R3470" t="s">
        <v>36140</v>
      </c>
      <c r="S3470" t="s">
        <v>36141</v>
      </c>
      <c r="T3470">
        <v>7.8</v>
      </c>
      <c r="U3470">
        <v>122387</v>
      </c>
      <c r="V3470" s="12">
        <f>W3470*1.01233684194057</f>
        <v>40493473.677622803</v>
      </c>
      <c r="W3470" s="3">
        <v>40000000</v>
      </c>
      <c r="X3470" s="13">
        <f>Y3470*1.01233684194057</f>
        <v>109434841.59070174</v>
      </c>
      <c r="Y3470" s="3">
        <v>108101214</v>
      </c>
      <c r="Z3470" s="13">
        <f>AA3470*1.01233684194057</f>
        <v>219273388.9412536</v>
      </c>
      <c r="AA3470" s="3">
        <v>216601214</v>
      </c>
      <c r="AB3470">
        <v>897</v>
      </c>
    </row>
    <row r="3471" spans="1:28" hidden="1" x14ac:dyDescent="0.2">
      <c r="A3471" t="s">
        <v>31065</v>
      </c>
      <c r="B3471" t="s">
        <v>31066</v>
      </c>
      <c r="C3471">
        <v>2013</v>
      </c>
      <c r="D3471" t="s">
        <v>29813</v>
      </c>
      <c r="E3471" t="s">
        <v>176</v>
      </c>
      <c r="F3471" t="s">
        <v>44042</v>
      </c>
      <c r="H3471">
        <v>112</v>
      </c>
      <c r="I3471" t="s">
        <v>25</v>
      </c>
      <c r="J3471" t="s">
        <v>26</v>
      </c>
      <c r="M3471" t="s">
        <v>21411</v>
      </c>
      <c r="N3471" t="s">
        <v>21412</v>
      </c>
      <c r="O3471" t="s">
        <v>31067</v>
      </c>
      <c r="P3471" t="s">
        <v>20683</v>
      </c>
      <c r="Q3471" t="s">
        <v>31068</v>
      </c>
      <c r="R3471" t="s">
        <v>31069</v>
      </c>
      <c r="S3471" t="s">
        <v>31070</v>
      </c>
      <c r="T3471">
        <v>6</v>
      </c>
      <c r="U3471">
        <v>14417</v>
      </c>
      <c r="W3471"/>
      <c r="X3471"/>
      <c r="Y3471">
        <v>271755</v>
      </c>
      <c r="Z3471"/>
      <c r="AA3471">
        <v>858513</v>
      </c>
      <c r="AB3471">
        <v>80</v>
      </c>
    </row>
    <row r="3472" spans="1:28" hidden="1" x14ac:dyDescent="0.2">
      <c r="A3472" t="s">
        <v>31071</v>
      </c>
      <c r="B3472" t="s">
        <v>31072</v>
      </c>
      <c r="C3472">
        <v>2015</v>
      </c>
      <c r="D3472" s="1">
        <v>42619</v>
      </c>
      <c r="E3472" t="s">
        <v>176</v>
      </c>
      <c r="F3472" t="s">
        <v>44045</v>
      </c>
      <c r="G3472" t="s">
        <v>44036</v>
      </c>
      <c r="H3472">
        <v>101</v>
      </c>
      <c r="I3472" t="s">
        <v>25</v>
      </c>
      <c r="J3472" t="s">
        <v>26</v>
      </c>
      <c r="M3472" t="s">
        <v>31073</v>
      </c>
      <c r="N3472" t="s">
        <v>31074</v>
      </c>
      <c r="O3472" t="s">
        <v>31075</v>
      </c>
      <c r="P3472" t="s">
        <v>31076</v>
      </c>
      <c r="Q3472" t="s">
        <v>31077</v>
      </c>
      <c r="R3472" t="s">
        <v>31078</v>
      </c>
      <c r="S3472" t="s">
        <v>31079</v>
      </c>
      <c r="T3472">
        <v>5.5</v>
      </c>
      <c r="U3472">
        <v>10085</v>
      </c>
      <c r="W3472"/>
      <c r="X3472"/>
      <c r="Y3472">
        <v>4505</v>
      </c>
      <c r="Z3472"/>
      <c r="AA3472">
        <v>4505</v>
      </c>
      <c r="AB3472">
        <v>82</v>
      </c>
    </row>
    <row r="3473" spans="1:28" hidden="1" x14ac:dyDescent="0.2">
      <c r="A3473" t="s">
        <v>31080</v>
      </c>
      <c r="B3473" t="s">
        <v>31081</v>
      </c>
      <c r="C3473">
        <v>2013</v>
      </c>
      <c r="D3473" t="s">
        <v>17346</v>
      </c>
      <c r="E3473" t="s">
        <v>176</v>
      </c>
      <c r="F3473" t="s">
        <v>44045</v>
      </c>
      <c r="G3473" t="s">
        <v>44033</v>
      </c>
      <c r="H3473">
        <v>97</v>
      </c>
      <c r="I3473" t="s">
        <v>25</v>
      </c>
      <c r="J3473" t="s">
        <v>26</v>
      </c>
      <c r="K3473" t="s">
        <v>75</v>
      </c>
      <c r="L3473" t="s">
        <v>838</v>
      </c>
      <c r="M3473" t="s">
        <v>31082</v>
      </c>
      <c r="N3473" t="s">
        <v>31083</v>
      </c>
      <c r="O3473" t="s">
        <v>31084</v>
      </c>
      <c r="P3473" t="s">
        <v>31085</v>
      </c>
      <c r="Q3473" t="s">
        <v>31086</v>
      </c>
      <c r="R3473" t="s">
        <v>31087</v>
      </c>
      <c r="S3473" t="s">
        <v>31088</v>
      </c>
      <c r="T3473">
        <v>6.4</v>
      </c>
      <c r="U3473">
        <v>66390</v>
      </c>
      <c r="W3473"/>
      <c r="X3473"/>
      <c r="Y3473">
        <v>125687</v>
      </c>
      <c r="Z3473"/>
      <c r="AA3473">
        <v>125687</v>
      </c>
      <c r="AB3473">
        <v>329</v>
      </c>
    </row>
    <row r="3474" spans="1:28" x14ac:dyDescent="0.2">
      <c r="A3474" t="s">
        <v>34124</v>
      </c>
      <c r="B3474" t="s">
        <v>34125</v>
      </c>
      <c r="C3474">
        <v>2016</v>
      </c>
      <c r="D3474" t="s">
        <v>23518</v>
      </c>
      <c r="E3474" t="s">
        <v>176</v>
      </c>
      <c r="F3474" t="s">
        <v>44045</v>
      </c>
      <c r="G3474" t="s">
        <v>44033</v>
      </c>
      <c r="H3474">
        <v>116</v>
      </c>
      <c r="I3474" t="s">
        <v>433</v>
      </c>
      <c r="J3474" t="s">
        <v>26</v>
      </c>
      <c r="K3474" t="s">
        <v>75</v>
      </c>
      <c r="L3474" t="s">
        <v>209</v>
      </c>
      <c r="M3474" t="s">
        <v>22056</v>
      </c>
      <c r="N3474" t="s">
        <v>34126</v>
      </c>
      <c r="O3474" t="s">
        <v>34127</v>
      </c>
      <c r="P3474" t="s">
        <v>14232</v>
      </c>
      <c r="Q3474" t="s">
        <v>34128</v>
      </c>
      <c r="R3474" t="s">
        <v>34129</v>
      </c>
      <c r="S3474" t="s">
        <v>34130</v>
      </c>
      <c r="T3474">
        <v>7.9</v>
      </c>
      <c r="U3474">
        <v>575657</v>
      </c>
      <c r="V3474" s="12">
        <f>W3474*1.07834771485832</f>
        <v>50682342.59834104</v>
      </c>
      <c r="W3474" s="3">
        <v>47000000</v>
      </c>
      <c r="X3474" s="13">
        <f>Y3474*1.07834771485832</f>
        <v>108423699.22847702</v>
      </c>
      <c r="Y3474" s="3">
        <v>100546139</v>
      </c>
      <c r="Z3474" s="13">
        <f>AA3474*1.07834771485832</f>
        <v>219323185.60227895</v>
      </c>
      <c r="AA3474" s="3">
        <v>203388186</v>
      </c>
      <c r="AB3474">
        <v>1875</v>
      </c>
    </row>
    <row r="3475" spans="1:28" hidden="1" x14ac:dyDescent="0.2">
      <c r="A3475" t="s">
        <v>24188</v>
      </c>
      <c r="B3475" t="s">
        <v>24189</v>
      </c>
      <c r="C3475">
        <v>2013</v>
      </c>
      <c r="D3475" t="s">
        <v>24190</v>
      </c>
      <c r="E3475" t="s">
        <v>44043</v>
      </c>
      <c r="F3475" t="s">
        <v>44034</v>
      </c>
      <c r="H3475">
        <v>114</v>
      </c>
      <c r="I3475" t="s">
        <v>1561</v>
      </c>
      <c r="J3475" t="s">
        <v>26</v>
      </c>
      <c r="M3475" t="s">
        <v>187</v>
      </c>
      <c r="N3475" t="s">
        <v>24191</v>
      </c>
      <c r="O3475" t="s">
        <v>24192</v>
      </c>
      <c r="P3475" t="s">
        <v>24193</v>
      </c>
      <c r="Q3475" t="s">
        <v>24194</v>
      </c>
      <c r="R3475" t="s">
        <v>24195</v>
      </c>
      <c r="S3475" t="s">
        <v>24196</v>
      </c>
      <c r="T3475">
        <v>6.2</v>
      </c>
      <c r="U3475">
        <v>129795</v>
      </c>
      <c r="V3475" s="12">
        <f>W3475*1.11098185502045</f>
        <v>216641461.72898775</v>
      </c>
      <c r="W3475" s="3">
        <v>195000000</v>
      </c>
      <c r="X3475" s="13">
        <f>Y3475*1.11098185502045</f>
        <v>72422244.105276644</v>
      </c>
      <c r="Y3475" s="3">
        <v>65187603</v>
      </c>
      <c r="Z3475" s="13">
        <f>AA3475*1.11098185502045</f>
        <v>219627339.89548627</v>
      </c>
      <c r="AA3475" s="3">
        <v>197687603</v>
      </c>
      <c r="AB3475">
        <v>222</v>
      </c>
    </row>
    <row r="3476" spans="1:28" hidden="1" x14ac:dyDescent="0.2">
      <c r="A3476" t="s">
        <v>31105</v>
      </c>
      <c r="B3476" t="s">
        <v>31106</v>
      </c>
      <c r="C3476">
        <v>2013</v>
      </c>
      <c r="D3476" s="1">
        <v>41856</v>
      </c>
      <c r="E3476" t="s">
        <v>1045</v>
      </c>
      <c r="F3476" t="s">
        <v>44032</v>
      </c>
      <c r="H3476">
        <v>93</v>
      </c>
      <c r="I3476" t="s">
        <v>25</v>
      </c>
      <c r="J3476" t="s">
        <v>26</v>
      </c>
      <c r="M3476" t="s">
        <v>31107</v>
      </c>
      <c r="N3476" t="s">
        <v>31108</v>
      </c>
      <c r="O3476" t="s">
        <v>31109</v>
      </c>
      <c r="P3476" t="s">
        <v>5705</v>
      </c>
      <c r="Q3476" t="s">
        <v>31110</v>
      </c>
      <c r="R3476" t="s">
        <v>31111</v>
      </c>
      <c r="S3476" t="s">
        <v>31112</v>
      </c>
      <c r="T3476">
        <v>5.8</v>
      </c>
      <c r="U3476">
        <v>11775</v>
      </c>
      <c r="W3476"/>
      <c r="X3476"/>
      <c r="Y3476">
        <v>104810</v>
      </c>
      <c r="Z3476"/>
      <c r="AA3476">
        <v>320013</v>
      </c>
      <c r="AB3476">
        <v>43</v>
      </c>
    </row>
    <row r="3477" spans="1:28" hidden="1" x14ac:dyDescent="0.2">
      <c r="A3477" t="s">
        <v>31113</v>
      </c>
      <c r="B3477" t="s">
        <v>31114</v>
      </c>
      <c r="C3477">
        <v>2015</v>
      </c>
      <c r="D3477" t="s">
        <v>31115</v>
      </c>
      <c r="E3477" t="s">
        <v>176</v>
      </c>
      <c r="F3477" t="s">
        <v>44042</v>
      </c>
      <c r="H3477">
        <v>125</v>
      </c>
      <c r="I3477" t="s">
        <v>31116</v>
      </c>
      <c r="J3477" t="s">
        <v>26</v>
      </c>
      <c r="K3477" t="s">
        <v>64</v>
      </c>
      <c r="M3477" t="s">
        <v>20004</v>
      </c>
      <c r="N3477" t="s">
        <v>31117</v>
      </c>
      <c r="O3477" t="s">
        <v>31118</v>
      </c>
      <c r="P3477" t="s">
        <v>3421</v>
      </c>
      <c r="Q3477" t="s">
        <v>31119</v>
      </c>
      <c r="R3477" t="s">
        <v>31120</v>
      </c>
      <c r="S3477" t="s">
        <v>31121</v>
      </c>
      <c r="T3477">
        <v>6.4</v>
      </c>
      <c r="U3477">
        <v>26469</v>
      </c>
      <c r="W3477"/>
      <c r="X3477"/>
      <c r="Y3477">
        <v>2024099</v>
      </c>
      <c r="Z3477"/>
      <c r="AA3477">
        <v>7545758</v>
      </c>
      <c r="AB3477">
        <v>94</v>
      </c>
    </row>
    <row r="3478" spans="1:28" x14ac:dyDescent="0.2">
      <c r="A3478" t="s">
        <v>24605</v>
      </c>
      <c r="B3478" t="s">
        <v>24606</v>
      </c>
      <c r="C3478">
        <v>2015</v>
      </c>
      <c r="D3478" s="1">
        <v>42014</v>
      </c>
      <c r="E3478" t="s">
        <v>44035</v>
      </c>
      <c r="F3478" t="s">
        <v>44032</v>
      </c>
      <c r="G3478" t="s">
        <v>44049</v>
      </c>
      <c r="H3478">
        <v>147</v>
      </c>
      <c r="I3478" t="s">
        <v>25</v>
      </c>
      <c r="J3478" t="s">
        <v>26</v>
      </c>
      <c r="M3478" t="s">
        <v>4177</v>
      </c>
      <c r="N3478" t="s">
        <v>24607</v>
      </c>
      <c r="O3478" t="s">
        <v>24608</v>
      </c>
      <c r="P3478" t="s">
        <v>24609</v>
      </c>
      <c r="Q3478" t="s">
        <v>24610</v>
      </c>
      <c r="R3478" t="s">
        <v>314</v>
      </c>
      <c r="S3478" t="s">
        <v>315</v>
      </c>
      <c r="T3478">
        <v>7.8</v>
      </c>
      <c r="U3478">
        <v>176177</v>
      </c>
      <c r="V3478" s="12">
        <f>W3478*1.09195121025074</f>
        <v>30574633.887020722</v>
      </c>
      <c r="W3478" s="3">
        <v>28000000</v>
      </c>
      <c r="X3478" s="13">
        <f>Y3478*1.09195121025074</f>
        <v>176020116.4204886</v>
      </c>
      <c r="Y3478" s="3">
        <v>161197785</v>
      </c>
      <c r="Z3478" s="13">
        <f>AA3478*1.09195121025074</f>
        <v>220175572.45134708</v>
      </c>
      <c r="AA3478" s="3">
        <v>201634991</v>
      </c>
      <c r="AB3478">
        <v>389</v>
      </c>
    </row>
    <row r="3479" spans="1:28" x14ac:dyDescent="0.2">
      <c r="A3479" t="s">
        <v>7018</v>
      </c>
      <c r="B3479" t="s">
        <v>7019</v>
      </c>
      <c r="C3479">
        <v>2003</v>
      </c>
      <c r="D3479" t="s">
        <v>4202</v>
      </c>
      <c r="E3479" t="s">
        <v>44041</v>
      </c>
      <c r="F3479" t="s">
        <v>44032</v>
      </c>
      <c r="G3479" t="s">
        <v>44045</v>
      </c>
      <c r="H3479">
        <v>138</v>
      </c>
      <c r="I3479" t="s">
        <v>360</v>
      </c>
      <c r="J3479" t="s">
        <v>26</v>
      </c>
      <c r="M3479" t="s">
        <v>1354</v>
      </c>
      <c r="N3479" t="s">
        <v>7020</v>
      </c>
      <c r="O3479" t="s">
        <v>7021</v>
      </c>
      <c r="P3479" t="s">
        <v>2701</v>
      </c>
      <c r="Q3479" t="s">
        <v>7022</v>
      </c>
      <c r="R3479" t="s">
        <v>7023</v>
      </c>
      <c r="S3479" t="s">
        <v>7024</v>
      </c>
      <c r="T3479">
        <v>7.9</v>
      </c>
      <c r="U3479">
        <v>411389</v>
      </c>
      <c r="V3479" s="12">
        <f>W3479*1.40658152173913</f>
        <v>35164538.043478251</v>
      </c>
      <c r="W3479" s="3">
        <v>25000000</v>
      </c>
      <c r="X3479" s="13">
        <f>Y3479*1.40658152173913</f>
        <v>126782494.11902714</v>
      </c>
      <c r="Y3479" s="3">
        <v>90135191</v>
      </c>
      <c r="Z3479" s="13">
        <f>AA3479*1.40658152173913</f>
        <v>220263902.0538097</v>
      </c>
      <c r="AA3479" s="3">
        <v>156595191</v>
      </c>
      <c r="AB3479">
        <v>1041</v>
      </c>
    </row>
    <row r="3480" spans="1:28" x14ac:dyDescent="0.2">
      <c r="A3480" t="s">
        <v>13499</v>
      </c>
      <c r="B3480" t="s">
        <v>13500</v>
      </c>
      <c r="C3480">
        <v>2006</v>
      </c>
      <c r="D3480" t="s">
        <v>8171</v>
      </c>
      <c r="E3480" t="s">
        <v>44043</v>
      </c>
      <c r="F3480" t="s">
        <v>44032</v>
      </c>
      <c r="G3480" t="s">
        <v>44042</v>
      </c>
      <c r="H3480">
        <v>143</v>
      </c>
      <c r="I3480" t="s">
        <v>1178</v>
      </c>
      <c r="J3480" t="s">
        <v>26</v>
      </c>
      <c r="K3480" t="s">
        <v>13502</v>
      </c>
      <c r="L3480" t="s">
        <v>13503</v>
      </c>
      <c r="M3480" t="s">
        <v>6961</v>
      </c>
      <c r="N3480" t="s">
        <v>13504</v>
      </c>
      <c r="O3480" t="s">
        <v>13505</v>
      </c>
      <c r="P3480" t="s">
        <v>759</v>
      </c>
      <c r="Q3480" t="s">
        <v>13506</v>
      </c>
      <c r="R3480" t="s">
        <v>13507</v>
      </c>
      <c r="S3480" t="s">
        <v>13508</v>
      </c>
      <c r="T3480">
        <v>8</v>
      </c>
      <c r="U3480">
        <v>489786</v>
      </c>
      <c r="V3480" s="12">
        <f>W3480*1.28378472222222</f>
        <v>128378472.222222</v>
      </c>
      <c r="W3480" s="3">
        <v>100000000</v>
      </c>
      <c r="X3480" s="13">
        <f>Y3480*1.28378472222222</f>
        <v>73660891.95374988</v>
      </c>
      <c r="Y3480" s="3">
        <v>57377916</v>
      </c>
      <c r="Z3480" s="13">
        <f>AA3480*1.28378472222222</f>
        <v>220452023.44631907</v>
      </c>
      <c r="AA3480" s="3">
        <v>171720398</v>
      </c>
      <c r="AB3480">
        <v>729</v>
      </c>
    </row>
    <row r="3481" spans="1:28" x14ac:dyDescent="0.2">
      <c r="A3481" t="s">
        <v>41561</v>
      </c>
      <c r="B3481" t="s">
        <v>41562</v>
      </c>
      <c r="C3481">
        <v>2018</v>
      </c>
      <c r="D3481" s="1">
        <v>43200</v>
      </c>
      <c r="E3481" t="s">
        <v>44037</v>
      </c>
      <c r="F3481" t="s">
        <v>44031</v>
      </c>
      <c r="G3481" t="s">
        <v>44038</v>
      </c>
      <c r="H3481">
        <v>96</v>
      </c>
      <c r="I3481" t="s">
        <v>25</v>
      </c>
      <c r="J3481" t="s">
        <v>26</v>
      </c>
      <c r="K3481" t="s">
        <v>209</v>
      </c>
      <c r="M3481" t="s">
        <v>41563</v>
      </c>
      <c r="N3481" t="s">
        <v>41564</v>
      </c>
      <c r="O3481" t="s">
        <v>41565</v>
      </c>
      <c r="P3481" t="s">
        <v>14357</v>
      </c>
      <c r="Q3481" t="s">
        <v>41566</v>
      </c>
      <c r="R3481" t="s">
        <v>41567</v>
      </c>
      <c r="S3481" t="s">
        <v>41568</v>
      </c>
      <c r="T3481">
        <v>6.6</v>
      </c>
      <c r="U3481">
        <v>31935</v>
      </c>
      <c r="V3481" s="12">
        <f>W3481*1.03068014830331</f>
        <v>82454411.864264786</v>
      </c>
      <c r="W3481" s="3">
        <v>80000000</v>
      </c>
      <c r="X3481" s="13">
        <f>Y3481*1.03068014830331</f>
        <v>85793921.704822794</v>
      </c>
      <c r="Y3481" s="3">
        <v>83240103</v>
      </c>
      <c r="Z3481" s="13">
        <f>AA3481*1.03068014830331</f>
        <v>220606885.10289574</v>
      </c>
      <c r="AA3481" s="3">
        <v>214040103</v>
      </c>
      <c r="AB3481">
        <v>218</v>
      </c>
    </row>
    <row r="3482" spans="1:28" hidden="1" x14ac:dyDescent="0.2">
      <c r="A3482" t="s">
        <v>31156</v>
      </c>
      <c r="B3482" t="s">
        <v>31157</v>
      </c>
      <c r="C3482">
        <v>2012</v>
      </c>
      <c r="D3482" s="1">
        <v>41522</v>
      </c>
      <c r="E3482" t="s">
        <v>176</v>
      </c>
      <c r="H3482">
        <v>118</v>
      </c>
      <c r="I3482" t="s">
        <v>31158</v>
      </c>
      <c r="J3482" t="s">
        <v>308</v>
      </c>
      <c r="M3482" t="s">
        <v>27161</v>
      </c>
      <c r="N3482" t="s">
        <v>31159</v>
      </c>
      <c r="O3482" t="s">
        <v>31160</v>
      </c>
      <c r="P3482" t="s">
        <v>4608</v>
      </c>
      <c r="Q3482" t="s">
        <v>31161</v>
      </c>
      <c r="R3482" t="s">
        <v>31162</v>
      </c>
      <c r="S3482" t="s">
        <v>31163</v>
      </c>
      <c r="T3482">
        <v>7.4</v>
      </c>
      <c r="U3482">
        <v>22664</v>
      </c>
      <c r="W3482"/>
      <c r="X3482"/>
      <c r="Y3482">
        <v>2343664</v>
      </c>
      <c r="Z3482"/>
      <c r="AA3482">
        <v>7699095</v>
      </c>
      <c r="AB3482">
        <v>46</v>
      </c>
    </row>
    <row r="3483" spans="1:28" hidden="1" x14ac:dyDescent="0.2">
      <c r="A3483" t="s">
        <v>31164</v>
      </c>
      <c r="B3483" t="s">
        <v>31165</v>
      </c>
      <c r="C3483">
        <v>2011</v>
      </c>
      <c r="D3483" t="s">
        <v>31166</v>
      </c>
      <c r="E3483" t="s">
        <v>44037</v>
      </c>
      <c r="F3483" t="s">
        <v>44032</v>
      </c>
      <c r="G3483" t="s">
        <v>44034</v>
      </c>
      <c r="H3483">
        <v>45</v>
      </c>
      <c r="I3483" t="s">
        <v>2213</v>
      </c>
      <c r="J3483" t="s">
        <v>934</v>
      </c>
      <c r="M3483" t="s">
        <v>31167</v>
      </c>
      <c r="N3483" t="s">
        <v>31168</v>
      </c>
      <c r="O3483" t="s">
        <v>31169</v>
      </c>
      <c r="P3483" t="s">
        <v>31170</v>
      </c>
      <c r="Q3483" t="s">
        <v>31171</v>
      </c>
      <c r="R3483" t="s">
        <v>31172</v>
      </c>
      <c r="S3483" t="s">
        <v>31173</v>
      </c>
      <c r="T3483">
        <v>7.9</v>
      </c>
      <c r="U3483">
        <v>12847</v>
      </c>
      <c r="W3483"/>
      <c r="X3483"/>
      <c r="Y3483"/>
      <c r="Z3483"/>
      <c r="AA3483"/>
      <c r="AB3483">
        <v>33</v>
      </c>
    </row>
    <row r="3484" spans="1:28" hidden="1" x14ac:dyDescent="0.2">
      <c r="A3484" t="s">
        <v>31174</v>
      </c>
      <c r="B3484" t="s">
        <v>31175</v>
      </c>
      <c r="C3484">
        <v>2017</v>
      </c>
      <c r="D3484" s="1">
        <v>43013</v>
      </c>
      <c r="E3484" t="s">
        <v>176</v>
      </c>
      <c r="F3484" t="s">
        <v>44057</v>
      </c>
      <c r="G3484" t="s">
        <v>44036</v>
      </c>
      <c r="H3484">
        <v>129</v>
      </c>
      <c r="I3484" t="s">
        <v>25</v>
      </c>
      <c r="J3484" t="s">
        <v>26</v>
      </c>
      <c r="M3484" t="s">
        <v>10950</v>
      </c>
      <c r="N3484" t="s">
        <v>10950</v>
      </c>
      <c r="O3484" t="s">
        <v>31176</v>
      </c>
      <c r="P3484" t="s">
        <v>3250</v>
      </c>
      <c r="Q3484" t="s">
        <v>31177</v>
      </c>
      <c r="R3484" t="s">
        <v>31178</v>
      </c>
      <c r="S3484" t="s">
        <v>31179</v>
      </c>
      <c r="T3484">
        <v>5.7</v>
      </c>
      <c r="U3484">
        <v>18055</v>
      </c>
      <c r="W3484"/>
      <c r="X3484"/>
      <c r="Y3484">
        <v>443684</v>
      </c>
      <c r="Z3484"/>
      <c r="AA3484">
        <v>1813453</v>
      </c>
      <c r="AB3484">
        <v>104</v>
      </c>
    </row>
    <row r="3485" spans="1:28" x14ac:dyDescent="0.2">
      <c r="A3485" t="s">
        <v>41803</v>
      </c>
      <c r="B3485" t="s">
        <v>41804</v>
      </c>
      <c r="C3485">
        <v>2018</v>
      </c>
      <c r="D3485" t="s">
        <v>31709</v>
      </c>
      <c r="E3485" t="s">
        <v>176</v>
      </c>
      <c r="F3485" t="s">
        <v>44050</v>
      </c>
      <c r="H3485">
        <v>130</v>
      </c>
      <c r="I3485" t="s">
        <v>25</v>
      </c>
      <c r="J3485" t="s">
        <v>26</v>
      </c>
      <c r="K3485" t="s">
        <v>75</v>
      </c>
      <c r="L3485" t="s">
        <v>23804</v>
      </c>
      <c r="M3485" t="s">
        <v>41805</v>
      </c>
      <c r="N3485" t="s">
        <v>41806</v>
      </c>
      <c r="O3485" t="s">
        <v>41807</v>
      </c>
      <c r="P3485" t="s">
        <v>8388</v>
      </c>
      <c r="Q3485" t="s">
        <v>35637</v>
      </c>
      <c r="R3485" t="s">
        <v>41808</v>
      </c>
      <c r="S3485" t="s">
        <v>41809</v>
      </c>
      <c r="T3485">
        <v>7.1</v>
      </c>
      <c r="U3485">
        <v>99570</v>
      </c>
      <c r="V3485" s="12">
        <f>W3485*1.03068014830331</f>
        <v>51534007.415165491</v>
      </c>
      <c r="W3485" s="3">
        <v>50000000</v>
      </c>
      <c r="X3485" s="13">
        <f>Y3485*1.03068014830331</f>
        <v>119266069.63556935</v>
      </c>
      <c r="Y3485" s="3">
        <v>115715889</v>
      </c>
      <c r="Z3485" s="13">
        <f>AA3485*1.03068014830331</f>
        <v>220788064.24344537</v>
      </c>
      <c r="AA3485" s="3">
        <v>214215889</v>
      </c>
      <c r="AB3485">
        <v>772</v>
      </c>
    </row>
    <row r="3486" spans="1:28" hidden="1" x14ac:dyDescent="0.2">
      <c r="A3486" t="s">
        <v>31187</v>
      </c>
      <c r="B3486" t="s">
        <v>31188</v>
      </c>
      <c r="C3486">
        <v>2014</v>
      </c>
      <c r="D3486" s="1">
        <v>41768</v>
      </c>
      <c r="E3486" t="s">
        <v>1045</v>
      </c>
      <c r="F3486" t="s">
        <v>44032</v>
      </c>
      <c r="G3486" t="s">
        <v>44036</v>
      </c>
      <c r="H3486">
        <v>86</v>
      </c>
      <c r="I3486" t="s">
        <v>25</v>
      </c>
      <c r="J3486" t="s">
        <v>26</v>
      </c>
      <c r="K3486" t="s">
        <v>27</v>
      </c>
      <c r="L3486" t="s">
        <v>307</v>
      </c>
      <c r="M3486" t="s">
        <v>31189</v>
      </c>
      <c r="N3486" t="s">
        <v>31190</v>
      </c>
      <c r="O3486" t="s">
        <v>31191</v>
      </c>
      <c r="P3486" t="s">
        <v>18208</v>
      </c>
      <c r="Q3486" t="s">
        <v>31192</v>
      </c>
      <c r="R3486" t="s">
        <v>31193</v>
      </c>
      <c r="S3486" t="s">
        <v>31194</v>
      </c>
      <c r="T3486">
        <v>5.4</v>
      </c>
      <c r="U3486">
        <v>11284</v>
      </c>
      <c r="W3486"/>
      <c r="X3486"/>
      <c r="Y3486"/>
      <c r="Z3486"/>
      <c r="AA3486">
        <v>46460</v>
      </c>
      <c r="AB3486">
        <v>49</v>
      </c>
    </row>
    <row r="3487" spans="1:28" x14ac:dyDescent="0.2">
      <c r="A3487" t="s">
        <v>27020</v>
      </c>
      <c r="B3487" t="s">
        <v>27021</v>
      </c>
      <c r="C3487">
        <v>2012</v>
      </c>
      <c r="D3487" t="s">
        <v>25956</v>
      </c>
      <c r="E3487" t="s">
        <v>176</v>
      </c>
      <c r="F3487" t="s">
        <v>44036</v>
      </c>
      <c r="H3487">
        <v>104</v>
      </c>
      <c r="I3487" t="s">
        <v>433</v>
      </c>
      <c r="J3487" t="s">
        <v>26</v>
      </c>
      <c r="M3487" t="s">
        <v>27022</v>
      </c>
      <c r="N3487" t="s">
        <v>19426</v>
      </c>
      <c r="O3487" t="s">
        <v>27023</v>
      </c>
      <c r="P3487" t="s">
        <v>12090</v>
      </c>
      <c r="Q3487" t="s">
        <v>27024</v>
      </c>
      <c r="R3487" t="s">
        <v>27025</v>
      </c>
      <c r="S3487" t="s">
        <v>27026</v>
      </c>
      <c r="T3487">
        <v>6.8</v>
      </c>
      <c r="U3487">
        <v>181401</v>
      </c>
      <c r="V3487" s="12">
        <f>W3487*1.12725506764114</f>
        <v>33817652.029234201</v>
      </c>
      <c r="W3487" s="3">
        <v>30000000</v>
      </c>
      <c r="X3487" s="13">
        <f>Y3487*1.12725506764114</f>
        <v>140922698.84374151</v>
      </c>
      <c r="Y3487" s="3">
        <v>125014030</v>
      </c>
      <c r="Z3487" s="13">
        <f>AA3487*1.12725506764114</f>
        <v>221071142.87076306</v>
      </c>
      <c r="AA3487" s="3">
        <v>196114570</v>
      </c>
      <c r="AB3487">
        <v>196</v>
      </c>
    </row>
    <row r="3488" spans="1:28" hidden="1" x14ac:dyDescent="0.2">
      <c r="A3488" t="s">
        <v>31203</v>
      </c>
      <c r="B3488" t="s">
        <v>31204</v>
      </c>
      <c r="C3488">
        <v>2011</v>
      </c>
      <c r="D3488" t="s">
        <v>27481</v>
      </c>
      <c r="E3488" t="s">
        <v>176</v>
      </c>
      <c r="H3488">
        <v>125</v>
      </c>
      <c r="I3488" t="s">
        <v>3660</v>
      </c>
      <c r="J3488" t="s">
        <v>3179</v>
      </c>
      <c r="K3488" t="s">
        <v>6246</v>
      </c>
      <c r="M3488" t="s">
        <v>31205</v>
      </c>
      <c r="N3488" t="s">
        <v>31206</v>
      </c>
      <c r="O3488" t="s">
        <v>31207</v>
      </c>
      <c r="P3488" t="s">
        <v>31208</v>
      </c>
      <c r="Q3488" t="s">
        <v>31209</v>
      </c>
      <c r="R3488" t="s">
        <v>31210</v>
      </c>
      <c r="S3488" t="s">
        <v>31211</v>
      </c>
      <c r="T3488">
        <v>8.1</v>
      </c>
      <c r="U3488">
        <v>10543</v>
      </c>
      <c r="W3488"/>
      <c r="X3488"/>
      <c r="Y3488"/>
      <c r="Z3488"/>
      <c r="AA3488">
        <v>30996130</v>
      </c>
      <c r="AB3488">
        <v>47</v>
      </c>
    </row>
    <row r="3489" spans="1:28" x14ac:dyDescent="0.2">
      <c r="A3489" t="s">
        <v>20901</v>
      </c>
      <c r="B3489" t="s">
        <v>20902</v>
      </c>
      <c r="C3489">
        <v>2009</v>
      </c>
      <c r="D3489" s="1">
        <v>39879</v>
      </c>
      <c r="E3489" t="s">
        <v>16512</v>
      </c>
      <c r="F3489" t="s">
        <v>44038</v>
      </c>
      <c r="G3489" t="s">
        <v>44044</v>
      </c>
      <c r="H3489">
        <v>91</v>
      </c>
      <c r="I3489" t="s">
        <v>25</v>
      </c>
      <c r="J3489" t="s">
        <v>26</v>
      </c>
      <c r="M3489" t="s">
        <v>1587</v>
      </c>
      <c r="N3489" t="s">
        <v>20903</v>
      </c>
      <c r="O3489" t="s">
        <v>20904</v>
      </c>
      <c r="P3489" t="s">
        <v>11581</v>
      </c>
      <c r="Q3489" t="s">
        <v>20905</v>
      </c>
      <c r="R3489" t="s">
        <v>20906</v>
      </c>
      <c r="S3489" t="s">
        <v>20907</v>
      </c>
      <c r="T3489">
        <v>5.2</v>
      </c>
      <c r="U3489">
        <v>101068</v>
      </c>
      <c r="V3489" s="12">
        <f>W3489*1.20636999678377</f>
        <v>31365619.916378021</v>
      </c>
      <c r="W3489" s="3">
        <v>26000000</v>
      </c>
      <c r="X3489" s="13">
        <f>Y3489*1.20636999678377</f>
        <v>176535574.58320919</v>
      </c>
      <c r="Y3489" s="3">
        <v>146336178</v>
      </c>
      <c r="Z3489" s="13">
        <f>AA3489*1.20636999678377</f>
        <v>221186043.70303929</v>
      </c>
      <c r="AA3489" s="3">
        <v>183348429</v>
      </c>
      <c r="AB3489">
        <v>244</v>
      </c>
    </row>
    <row r="3490" spans="1:28" hidden="1" x14ac:dyDescent="0.2">
      <c r="A3490" t="s">
        <v>31220</v>
      </c>
      <c r="B3490" t="s">
        <v>31221</v>
      </c>
      <c r="C3490">
        <v>2013</v>
      </c>
      <c r="D3490" t="s">
        <v>31222</v>
      </c>
      <c r="E3490" t="s">
        <v>176</v>
      </c>
      <c r="F3490" t="s">
        <v>44042</v>
      </c>
      <c r="H3490">
        <v>111</v>
      </c>
      <c r="I3490" t="s">
        <v>25</v>
      </c>
      <c r="J3490" t="s">
        <v>26</v>
      </c>
      <c r="M3490" t="s">
        <v>13893</v>
      </c>
      <c r="N3490" t="s">
        <v>12128</v>
      </c>
      <c r="O3490" t="s">
        <v>31223</v>
      </c>
      <c r="P3490" t="s">
        <v>31224</v>
      </c>
      <c r="Q3490" t="s">
        <v>31225</v>
      </c>
      <c r="R3490" t="s">
        <v>31226</v>
      </c>
      <c r="S3490" t="s">
        <v>31227</v>
      </c>
      <c r="T3490">
        <v>5</v>
      </c>
      <c r="U3490">
        <v>11334</v>
      </c>
      <c r="W3490"/>
      <c r="X3490"/>
      <c r="Y3490">
        <v>51975354</v>
      </c>
      <c r="Z3490"/>
      <c r="AA3490">
        <v>53143144</v>
      </c>
      <c r="AB3490">
        <v>117</v>
      </c>
    </row>
    <row r="3491" spans="1:28" hidden="1" x14ac:dyDescent="0.2">
      <c r="A3491" t="s">
        <v>31228</v>
      </c>
      <c r="B3491" t="s">
        <v>31229</v>
      </c>
      <c r="C3491">
        <v>2013</v>
      </c>
      <c r="D3491" t="s">
        <v>31230</v>
      </c>
      <c r="E3491" t="s">
        <v>3496</v>
      </c>
      <c r="F3491" t="s">
        <v>44045</v>
      </c>
      <c r="G3491" t="s">
        <v>44042</v>
      </c>
      <c r="H3491">
        <v>102</v>
      </c>
      <c r="I3491" t="s">
        <v>5685</v>
      </c>
      <c r="J3491" t="s">
        <v>26</v>
      </c>
      <c r="M3491" t="s">
        <v>28928</v>
      </c>
      <c r="N3491" t="s">
        <v>31231</v>
      </c>
      <c r="O3491" t="s">
        <v>31232</v>
      </c>
      <c r="P3491" t="s">
        <v>21251</v>
      </c>
      <c r="Q3491" t="s">
        <v>31233</v>
      </c>
      <c r="R3491" t="s">
        <v>31234</v>
      </c>
      <c r="S3491" t="s">
        <v>31235</v>
      </c>
      <c r="T3491">
        <v>6.2</v>
      </c>
      <c r="U3491">
        <v>27548</v>
      </c>
      <c r="W3491"/>
      <c r="X3491"/>
      <c r="Y3491"/>
      <c r="Z3491"/>
      <c r="AA3491">
        <v>489812</v>
      </c>
      <c r="AB3491">
        <v>109</v>
      </c>
    </row>
    <row r="3492" spans="1:28" hidden="1" x14ac:dyDescent="0.2">
      <c r="A3492" t="s">
        <v>31236</v>
      </c>
      <c r="B3492" t="s">
        <v>31237</v>
      </c>
      <c r="C3492">
        <v>2015</v>
      </c>
      <c r="D3492" s="1">
        <v>42012</v>
      </c>
      <c r="E3492" t="s">
        <v>16512</v>
      </c>
      <c r="F3492" t="s">
        <v>44031</v>
      </c>
      <c r="G3492" t="s">
        <v>44032</v>
      </c>
      <c r="H3492">
        <v>98</v>
      </c>
      <c r="I3492" t="s">
        <v>2213</v>
      </c>
      <c r="J3492" t="s">
        <v>934</v>
      </c>
      <c r="M3492" t="s">
        <v>31238</v>
      </c>
      <c r="N3492" t="s">
        <v>31239</v>
      </c>
      <c r="O3492" t="s">
        <v>31240</v>
      </c>
      <c r="P3492" t="s">
        <v>31241</v>
      </c>
      <c r="Q3492" t="s">
        <v>31242</v>
      </c>
      <c r="R3492" t="s">
        <v>31243</v>
      </c>
      <c r="S3492" t="s">
        <v>31244</v>
      </c>
      <c r="T3492">
        <v>5.0999999999999996</v>
      </c>
      <c r="U3492">
        <v>11732</v>
      </c>
      <c r="W3492"/>
      <c r="X3492"/>
      <c r="Y3492">
        <v>449523</v>
      </c>
      <c r="Z3492"/>
      <c r="AA3492">
        <v>30810658</v>
      </c>
      <c r="AB3492">
        <v>129</v>
      </c>
    </row>
    <row r="3493" spans="1:28" x14ac:dyDescent="0.2">
      <c r="A3493" t="s">
        <v>13343</v>
      </c>
      <c r="B3493" t="s">
        <v>13344</v>
      </c>
      <c r="C3493">
        <v>2009</v>
      </c>
      <c r="D3493" s="1">
        <v>39912</v>
      </c>
      <c r="E3493" t="s">
        <v>16512</v>
      </c>
      <c r="F3493" t="s">
        <v>44032</v>
      </c>
      <c r="G3493" t="s">
        <v>44045</v>
      </c>
      <c r="H3493">
        <v>121</v>
      </c>
      <c r="I3493" t="s">
        <v>13345</v>
      </c>
      <c r="J3493" t="s">
        <v>26</v>
      </c>
      <c r="M3493" t="s">
        <v>7810</v>
      </c>
      <c r="N3493" t="s">
        <v>13346</v>
      </c>
      <c r="O3493" t="s">
        <v>13347</v>
      </c>
      <c r="P3493" t="s">
        <v>1391</v>
      </c>
      <c r="Q3493" t="s">
        <v>13348</v>
      </c>
      <c r="R3493" t="s">
        <v>13349</v>
      </c>
      <c r="S3493" t="s">
        <v>13350</v>
      </c>
      <c r="T3493">
        <v>6.2</v>
      </c>
      <c r="U3493">
        <v>217720</v>
      </c>
      <c r="V3493" s="12">
        <f>W3493*1.20636999678377</f>
        <v>60318499.839188501</v>
      </c>
      <c r="W3493" s="3">
        <v>50000000</v>
      </c>
      <c r="X3493" s="13">
        <f>Y3493*1.20636999678377</f>
        <v>96458490.671417862</v>
      </c>
      <c r="Y3493" s="3">
        <v>79957634</v>
      </c>
      <c r="Z3493" s="13">
        <f>AA3493*1.20636999678377</f>
        <v>221560101.64157203</v>
      </c>
      <c r="AA3493" s="3">
        <v>183658498</v>
      </c>
      <c r="AB3493">
        <v>890</v>
      </c>
    </row>
    <row r="3494" spans="1:28" hidden="1" x14ac:dyDescent="0.2">
      <c r="A3494" t="s">
        <v>31253</v>
      </c>
      <c r="B3494" t="s">
        <v>31254</v>
      </c>
      <c r="C3494">
        <v>2012</v>
      </c>
      <c r="D3494" s="1">
        <v>41431</v>
      </c>
      <c r="E3494" t="s">
        <v>176</v>
      </c>
      <c r="F3494" t="s">
        <v>44034</v>
      </c>
      <c r="H3494">
        <v>115</v>
      </c>
      <c r="I3494" t="s">
        <v>2038</v>
      </c>
      <c r="J3494" t="s">
        <v>27</v>
      </c>
      <c r="K3494" t="s">
        <v>26</v>
      </c>
      <c r="L3494" t="s">
        <v>838</v>
      </c>
      <c r="M3494" t="s">
        <v>31255</v>
      </c>
      <c r="N3494" t="s">
        <v>31255</v>
      </c>
      <c r="O3494" t="s">
        <v>31256</v>
      </c>
      <c r="P3494" t="s">
        <v>31257</v>
      </c>
      <c r="Q3494" t="s">
        <v>31258</v>
      </c>
      <c r="R3494" t="s">
        <v>31259</v>
      </c>
      <c r="S3494" t="s">
        <v>31260</v>
      </c>
      <c r="T3494">
        <v>7.1</v>
      </c>
      <c r="U3494">
        <v>40586</v>
      </c>
      <c r="W3494"/>
      <c r="X3494"/>
      <c r="Y3494">
        <v>641100</v>
      </c>
      <c r="Z3494"/>
      <c r="AA3494">
        <v>1954125</v>
      </c>
      <c r="AB3494">
        <v>140</v>
      </c>
    </row>
    <row r="3495" spans="1:28" x14ac:dyDescent="0.2">
      <c r="A3495" t="s">
        <v>36205</v>
      </c>
      <c r="B3495" t="s">
        <v>36206</v>
      </c>
      <c r="C3495">
        <v>2016</v>
      </c>
      <c r="D3495" s="1">
        <v>42432</v>
      </c>
      <c r="E3495" t="s">
        <v>16512</v>
      </c>
      <c r="F3495" t="s">
        <v>44042</v>
      </c>
      <c r="H3495">
        <v>99</v>
      </c>
      <c r="I3495" t="s">
        <v>36207</v>
      </c>
      <c r="J3495" t="s">
        <v>26</v>
      </c>
      <c r="K3495" t="s">
        <v>64</v>
      </c>
      <c r="L3495" t="s">
        <v>27</v>
      </c>
      <c r="M3495" t="s">
        <v>36208</v>
      </c>
      <c r="N3495" t="s">
        <v>32686</v>
      </c>
      <c r="O3495" t="s">
        <v>36209</v>
      </c>
      <c r="P3495" t="s">
        <v>36210</v>
      </c>
      <c r="Q3495" t="s">
        <v>36211</v>
      </c>
      <c r="R3495" t="s">
        <v>36212</v>
      </c>
      <c r="S3495" t="s">
        <v>36213</v>
      </c>
      <c r="T3495">
        <v>5.9</v>
      </c>
      <c r="U3495">
        <v>141509</v>
      </c>
      <c r="V3495" s="12">
        <f>W3495*1.07834771485832</f>
        <v>64700862.891499199</v>
      </c>
      <c r="W3495" s="3">
        <v>60000000</v>
      </c>
      <c r="X3495" s="13">
        <f>Y3495*1.07834771485832</f>
        <v>67422892.894207463</v>
      </c>
      <c r="Y3495" s="3">
        <v>62524260</v>
      </c>
      <c r="Z3495" s="13">
        <f>AA3495*1.07834771485832</f>
        <v>221874837.74438733</v>
      </c>
      <c r="AA3495" s="3">
        <v>205754447</v>
      </c>
      <c r="AB3495">
        <v>572</v>
      </c>
    </row>
    <row r="3496" spans="1:28" x14ac:dyDescent="0.2">
      <c r="A3496" t="s">
        <v>29687</v>
      </c>
      <c r="B3496" t="s">
        <v>29688</v>
      </c>
      <c r="C3496">
        <v>2013</v>
      </c>
      <c r="D3496" s="1">
        <v>41617</v>
      </c>
      <c r="E3496" t="s">
        <v>44043</v>
      </c>
      <c r="F3496" t="s">
        <v>44040</v>
      </c>
      <c r="G3496" t="s">
        <v>44034</v>
      </c>
      <c r="H3496">
        <v>106</v>
      </c>
      <c r="I3496" t="s">
        <v>25</v>
      </c>
      <c r="J3496" t="s">
        <v>26</v>
      </c>
      <c r="M3496" t="s">
        <v>16497</v>
      </c>
      <c r="N3496" t="s">
        <v>29689</v>
      </c>
      <c r="O3496" t="s">
        <v>29690</v>
      </c>
      <c r="P3496" t="s">
        <v>17231</v>
      </c>
      <c r="Q3496" t="s">
        <v>29691</v>
      </c>
      <c r="R3496" t="s">
        <v>29692</v>
      </c>
      <c r="S3496" t="s">
        <v>29693</v>
      </c>
      <c r="T3496">
        <v>5.8</v>
      </c>
      <c r="U3496">
        <v>108432</v>
      </c>
      <c r="V3496" s="12">
        <f>W3496*1.11098185502045</f>
        <v>99988366.951840505</v>
      </c>
      <c r="W3496" s="3">
        <v>90000000</v>
      </c>
      <c r="X3496" s="13">
        <f>Y3496*1.11098185502045</f>
        <v>76168420.482294708</v>
      </c>
      <c r="Y3496" s="3">
        <v>68559554</v>
      </c>
      <c r="Z3496" s="13">
        <f>AA3496*1.11098185502045</f>
        <v>222030073.68512127</v>
      </c>
      <c r="AA3496" s="3">
        <v>199850315</v>
      </c>
      <c r="AB3496">
        <v>234</v>
      </c>
    </row>
    <row r="3497" spans="1:28" x14ac:dyDescent="0.2">
      <c r="A3497" t="s">
        <v>34691</v>
      </c>
      <c r="B3497" t="s">
        <v>34692</v>
      </c>
      <c r="C3497">
        <v>2015</v>
      </c>
      <c r="D3497" t="s">
        <v>32488</v>
      </c>
      <c r="E3497" t="s">
        <v>16512</v>
      </c>
      <c r="F3497" t="s">
        <v>44031</v>
      </c>
      <c r="G3497" t="s">
        <v>44051</v>
      </c>
      <c r="H3497">
        <v>121</v>
      </c>
      <c r="I3497" t="s">
        <v>34693</v>
      </c>
      <c r="J3497" t="s">
        <v>26</v>
      </c>
      <c r="K3497" t="s">
        <v>75</v>
      </c>
      <c r="M3497" t="s">
        <v>23250</v>
      </c>
      <c r="N3497" t="s">
        <v>34694</v>
      </c>
      <c r="O3497" t="s">
        <v>34695</v>
      </c>
      <c r="P3497" t="s">
        <v>17586</v>
      </c>
      <c r="Q3497" t="s">
        <v>34696</v>
      </c>
      <c r="R3497" t="s">
        <v>34697</v>
      </c>
      <c r="S3497" t="s">
        <v>34698</v>
      </c>
      <c r="T3497">
        <v>7.1</v>
      </c>
      <c r="U3497">
        <v>192978</v>
      </c>
      <c r="V3497" s="12">
        <f>W3497*1.09195121025074</f>
        <v>60057316.563790701</v>
      </c>
      <c r="W3497" s="3">
        <v>55000000</v>
      </c>
      <c r="X3497" s="13">
        <f>Y3497*1.09195121025074</f>
        <v>47480517.350949444</v>
      </c>
      <c r="Y3497" s="3">
        <v>43482270</v>
      </c>
      <c r="Z3497" s="13">
        <f>AA3497*1.09195121025074</f>
        <v>222132996.54718408</v>
      </c>
      <c r="AA3497" s="3">
        <v>203427584</v>
      </c>
      <c r="AB3497">
        <v>337</v>
      </c>
    </row>
    <row r="3498" spans="1:28" x14ac:dyDescent="0.2">
      <c r="A3498" t="s">
        <v>33179</v>
      </c>
      <c r="B3498" t="s">
        <v>33180</v>
      </c>
      <c r="C3498">
        <v>2014</v>
      </c>
      <c r="D3498" t="s">
        <v>17944</v>
      </c>
      <c r="E3498" t="s">
        <v>16512</v>
      </c>
      <c r="F3498" t="s">
        <v>44044</v>
      </c>
      <c r="G3498" t="s">
        <v>44042</v>
      </c>
      <c r="H3498">
        <v>132</v>
      </c>
      <c r="I3498" t="s">
        <v>11340</v>
      </c>
      <c r="J3498" t="s">
        <v>26</v>
      </c>
      <c r="M3498" t="s">
        <v>33181</v>
      </c>
      <c r="N3498" t="s">
        <v>33182</v>
      </c>
      <c r="O3498" t="s">
        <v>33183</v>
      </c>
      <c r="P3498" t="s">
        <v>33184</v>
      </c>
      <c r="Q3498" t="s">
        <v>33185</v>
      </c>
      <c r="R3498" t="s">
        <v>33186</v>
      </c>
      <c r="S3498" t="s">
        <v>33187</v>
      </c>
      <c r="T3498">
        <v>6.4</v>
      </c>
      <c r="U3498">
        <v>161017</v>
      </c>
      <c r="V3498" s="12">
        <f>W3498*1.09324733035956</f>
        <v>72154323.803730965</v>
      </c>
      <c r="W3498" s="3">
        <v>66000000</v>
      </c>
      <c r="X3498" s="13">
        <f>Y3498*1.09324733035956</f>
        <v>47641134.220380656</v>
      </c>
      <c r="Y3498" s="3">
        <v>43577636</v>
      </c>
      <c r="Z3498" s="13">
        <f>AA3498*1.09324733035956</f>
        <v>222232732.87880239</v>
      </c>
      <c r="AA3498" s="3">
        <v>203277636</v>
      </c>
      <c r="AB3498">
        <v>403</v>
      </c>
    </row>
    <row r="3499" spans="1:28" x14ac:dyDescent="0.2">
      <c r="A3499" t="s">
        <v>3511</v>
      </c>
      <c r="B3499" t="s">
        <v>3512</v>
      </c>
      <c r="C3499">
        <v>2002</v>
      </c>
      <c r="D3499" s="1">
        <v>37715</v>
      </c>
      <c r="E3499" t="s">
        <v>1045</v>
      </c>
      <c r="F3499" t="s">
        <v>44032</v>
      </c>
      <c r="G3499" t="s">
        <v>44036</v>
      </c>
      <c r="H3499">
        <v>105</v>
      </c>
      <c r="I3499" t="s">
        <v>25</v>
      </c>
      <c r="J3499" t="s">
        <v>26</v>
      </c>
      <c r="K3499" t="s">
        <v>27</v>
      </c>
      <c r="L3499" t="s">
        <v>308</v>
      </c>
      <c r="M3499" t="s">
        <v>3513</v>
      </c>
      <c r="N3499" t="s">
        <v>3514</v>
      </c>
      <c r="O3499" t="s">
        <v>3515</v>
      </c>
      <c r="P3499" t="s">
        <v>1958</v>
      </c>
      <c r="Q3499" t="s">
        <v>3516</v>
      </c>
      <c r="R3499" t="s">
        <v>3517</v>
      </c>
      <c r="S3499" t="s">
        <v>3518</v>
      </c>
      <c r="T3499">
        <v>5.3</v>
      </c>
      <c r="U3499">
        <v>82799</v>
      </c>
      <c r="V3499" s="12">
        <f>W3499*1.43863813229572</f>
        <v>79125097.276264608</v>
      </c>
      <c r="W3499" s="3">
        <v>55000000</v>
      </c>
      <c r="X3499" s="13">
        <f>Y3499*1.43863813229572</f>
        <v>135248133.14883271</v>
      </c>
      <c r="Y3499" s="3">
        <v>94011225</v>
      </c>
      <c r="Z3499" s="13">
        <f>AA3499*1.43863813229572</f>
        <v>222854675.49762648</v>
      </c>
      <c r="AA3499" s="3">
        <v>154906693</v>
      </c>
      <c r="AB3499">
        <v>252</v>
      </c>
    </row>
    <row r="3500" spans="1:28" x14ac:dyDescent="0.2">
      <c r="A3500" t="s">
        <v>1416</v>
      </c>
      <c r="B3500" t="s">
        <v>1417</v>
      </c>
      <c r="C3500">
        <v>2002</v>
      </c>
      <c r="D3500" t="s">
        <v>1418</v>
      </c>
      <c r="E3500" t="s">
        <v>16512</v>
      </c>
      <c r="F3500" t="s">
        <v>44034</v>
      </c>
      <c r="G3500" t="s">
        <v>44046</v>
      </c>
      <c r="H3500">
        <v>117</v>
      </c>
      <c r="I3500" t="s">
        <v>319</v>
      </c>
      <c r="J3500" t="s">
        <v>26</v>
      </c>
      <c r="K3500" t="s">
        <v>1419</v>
      </c>
      <c r="L3500" t="s">
        <v>923</v>
      </c>
      <c r="M3500" t="s">
        <v>884</v>
      </c>
      <c r="N3500" t="s">
        <v>1420</v>
      </c>
      <c r="O3500" t="s">
        <v>1421</v>
      </c>
      <c r="P3500" t="s">
        <v>612</v>
      </c>
      <c r="Q3500" t="s">
        <v>1422</v>
      </c>
      <c r="R3500" t="s">
        <v>1423</v>
      </c>
      <c r="S3500" t="s">
        <v>1424</v>
      </c>
      <c r="T3500">
        <v>6.7</v>
      </c>
      <c r="U3500">
        <v>196524</v>
      </c>
      <c r="V3500" s="12">
        <f>W3500*1.43863813229572</f>
        <v>77686459.14396888</v>
      </c>
      <c r="W3500" s="3">
        <v>54000000</v>
      </c>
      <c r="X3500" s="13">
        <f>Y3500*1.43863813229572</f>
        <v>118469431.84385215</v>
      </c>
      <c r="Y3500" s="3">
        <v>82348319</v>
      </c>
      <c r="Z3500" s="13">
        <f>AA3500*1.43863813229572</f>
        <v>223003342.92357978</v>
      </c>
      <c r="AA3500" s="3">
        <v>155010032</v>
      </c>
      <c r="AB3500">
        <v>575</v>
      </c>
    </row>
    <row r="3501" spans="1:28" x14ac:dyDescent="0.2">
      <c r="A3501" t="s">
        <v>9669</v>
      </c>
      <c r="B3501" t="s">
        <v>9670</v>
      </c>
      <c r="C3501">
        <v>2011</v>
      </c>
      <c r="D3501" t="s">
        <v>9671</v>
      </c>
      <c r="E3501" t="s">
        <v>44037</v>
      </c>
      <c r="F3501" t="s">
        <v>44031</v>
      </c>
      <c r="G3501" t="s">
        <v>44038</v>
      </c>
      <c r="H3501">
        <v>84</v>
      </c>
      <c r="I3501" t="s">
        <v>9672</v>
      </c>
      <c r="J3501" t="s">
        <v>26</v>
      </c>
      <c r="K3501" t="s">
        <v>934</v>
      </c>
      <c r="L3501" t="s">
        <v>308</v>
      </c>
      <c r="M3501" t="s">
        <v>9673</v>
      </c>
      <c r="N3501" t="s">
        <v>9674</v>
      </c>
      <c r="O3501" t="s">
        <v>9675</v>
      </c>
      <c r="P3501" t="s">
        <v>9676</v>
      </c>
      <c r="Q3501" t="s">
        <v>9677</v>
      </c>
      <c r="R3501" t="s">
        <v>9678</v>
      </c>
      <c r="S3501" t="s">
        <v>9679</v>
      </c>
      <c r="T3501">
        <v>5.9</v>
      </c>
      <c r="U3501">
        <v>51582</v>
      </c>
      <c r="V3501" s="12">
        <f>W3501*1.1505830469594</f>
        <v>41420989.690538399</v>
      </c>
      <c r="W3501" s="3">
        <v>36000000</v>
      </c>
      <c r="X3501" s="13">
        <f>Y3501*1.1505830469594</f>
        <v>115021106.34603181</v>
      </c>
      <c r="Y3501" s="3">
        <v>99967670</v>
      </c>
      <c r="Z3501" s="13">
        <f>AA3501*1.1505830469594</f>
        <v>223175912.7602154</v>
      </c>
      <c r="AA3501" s="3">
        <v>193967670</v>
      </c>
      <c r="AB3501">
        <v>127</v>
      </c>
    </row>
    <row r="3502" spans="1:28" x14ac:dyDescent="0.2">
      <c r="A3502" t="s">
        <v>27591</v>
      </c>
      <c r="B3502" t="s">
        <v>27592</v>
      </c>
      <c r="C3502">
        <v>2012</v>
      </c>
      <c r="D3502" t="s">
        <v>23287</v>
      </c>
      <c r="E3502" t="s">
        <v>176</v>
      </c>
      <c r="F3502" t="s">
        <v>44049</v>
      </c>
      <c r="G3502" t="s">
        <v>44042</v>
      </c>
      <c r="H3502">
        <v>114</v>
      </c>
      <c r="I3502" t="s">
        <v>27593</v>
      </c>
      <c r="J3502" t="s">
        <v>26</v>
      </c>
      <c r="K3502" t="s">
        <v>2073</v>
      </c>
      <c r="L3502" t="s">
        <v>74</v>
      </c>
      <c r="M3502" t="s">
        <v>14419</v>
      </c>
      <c r="N3502" t="s">
        <v>27594</v>
      </c>
      <c r="O3502" t="s">
        <v>27595</v>
      </c>
      <c r="P3502" t="s">
        <v>878</v>
      </c>
      <c r="Q3502" t="s">
        <v>27596</v>
      </c>
      <c r="R3502" t="s">
        <v>27597</v>
      </c>
      <c r="S3502" t="s">
        <v>27598</v>
      </c>
      <c r="T3502">
        <v>7.6</v>
      </c>
      <c r="U3502">
        <v>192273</v>
      </c>
      <c r="V3502" s="12">
        <f>W3502*1.12725506764114</f>
        <v>50726478.043851294</v>
      </c>
      <c r="W3502" s="3">
        <v>45000000</v>
      </c>
      <c r="X3502" s="13">
        <f>Y3502*1.12725506764114</f>
        <v>21440258.370436501</v>
      </c>
      <c r="Y3502" s="3">
        <v>19019882</v>
      </c>
      <c r="Z3502" s="13">
        <f>AA3502*1.12725506764114</f>
        <v>223294813.56190482</v>
      </c>
      <c r="AA3502" s="3">
        <v>198087212</v>
      </c>
      <c r="AB3502">
        <v>430</v>
      </c>
    </row>
    <row r="3503" spans="1:28" x14ac:dyDescent="0.2">
      <c r="A3503" t="s">
        <v>11329</v>
      </c>
      <c r="B3503" t="s">
        <v>11330</v>
      </c>
      <c r="C3503">
        <v>2009</v>
      </c>
      <c r="D3503" s="1">
        <v>39967</v>
      </c>
      <c r="E3503" t="s">
        <v>16512</v>
      </c>
      <c r="F3503" t="s">
        <v>44032</v>
      </c>
      <c r="G3503" t="s">
        <v>44045</v>
      </c>
      <c r="H3503">
        <v>162</v>
      </c>
      <c r="I3503" t="s">
        <v>25</v>
      </c>
      <c r="J3503" t="s">
        <v>26</v>
      </c>
      <c r="M3503" t="s">
        <v>8591</v>
      </c>
      <c r="N3503" t="s">
        <v>11331</v>
      </c>
      <c r="O3503" t="s">
        <v>11332</v>
      </c>
      <c r="P3503" t="s">
        <v>11333</v>
      </c>
      <c r="Q3503" t="s">
        <v>11334</v>
      </c>
      <c r="R3503" t="s">
        <v>11335</v>
      </c>
      <c r="S3503" t="s">
        <v>11336</v>
      </c>
      <c r="T3503">
        <v>7.6</v>
      </c>
      <c r="U3503">
        <v>491133</v>
      </c>
      <c r="V3503" s="12">
        <f>W3503*1.20636999678377</f>
        <v>156828099.58189011</v>
      </c>
      <c r="W3503" s="3">
        <v>130000000</v>
      </c>
      <c r="X3503" s="13">
        <f>Y3503*1.20636999678377</f>
        <v>129696595.87385376</v>
      </c>
      <c r="Y3503" s="3">
        <v>107509799</v>
      </c>
      <c r="Z3503" s="13">
        <f>AA3503*1.20636999678377</f>
        <v>223640263.52257624</v>
      </c>
      <c r="AA3503" s="3">
        <v>185382813</v>
      </c>
      <c r="AB3503">
        <v>1405</v>
      </c>
    </row>
    <row r="3504" spans="1:28" hidden="1" x14ac:dyDescent="0.2">
      <c r="A3504" t="s">
        <v>31327</v>
      </c>
      <c r="B3504" t="s">
        <v>31328</v>
      </c>
      <c r="C3504">
        <v>2012</v>
      </c>
      <c r="D3504" t="s">
        <v>31329</v>
      </c>
      <c r="E3504" t="s">
        <v>44037</v>
      </c>
      <c r="F3504" t="s">
        <v>44047</v>
      </c>
      <c r="G3504" t="s">
        <v>44033</v>
      </c>
      <c r="H3504">
        <v>89</v>
      </c>
      <c r="I3504" t="s">
        <v>4587</v>
      </c>
      <c r="J3504" t="s">
        <v>26</v>
      </c>
      <c r="M3504" t="s">
        <v>31330</v>
      </c>
      <c r="N3504" t="s">
        <v>31331</v>
      </c>
      <c r="O3504" t="s">
        <v>31332</v>
      </c>
      <c r="P3504" t="s">
        <v>31333</v>
      </c>
      <c r="Q3504" t="s">
        <v>31334</v>
      </c>
      <c r="R3504" t="s">
        <v>31335</v>
      </c>
      <c r="S3504" t="s">
        <v>31336</v>
      </c>
      <c r="T3504">
        <v>5.9</v>
      </c>
      <c r="U3504">
        <v>10656</v>
      </c>
      <c r="W3504"/>
      <c r="X3504"/>
      <c r="Y3504"/>
      <c r="Z3504"/>
      <c r="AA3504">
        <v>193425</v>
      </c>
      <c r="AB3504">
        <v>62</v>
      </c>
    </row>
    <row r="3505" spans="1:28" x14ac:dyDescent="0.2">
      <c r="A3505" t="s">
        <v>24451</v>
      </c>
      <c r="B3505" t="s">
        <v>24452</v>
      </c>
      <c r="C3505">
        <v>2012</v>
      </c>
      <c r="D3505" s="1">
        <v>41223</v>
      </c>
      <c r="E3505" t="s">
        <v>16512</v>
      </c>
      <c r="F3505" t="s">
        <v>44031</v>
      </c>
      <c r="G3505" t="s">
        <v>44033</v>
      </c>
      <c r="H3505">
        <v>118</v>
      </c>
      <c r="I3505" t="s">
        <v>433</v>
      </c>
      <c r="J3505" t="s">
        <v>26</v>
      </c>
      <c r="K3505" t="s">
        <v>787</v>
      </c>
      <c r="M3505" t="s">
        <v>6788</v>
      </c>
      <c r="N3505" t="s">
        <v>24453</v>
      </c>
      <c r="O3505" t="s">
        <v>24454</v>
      </c>
      <c r="P3505" t="s">
        <v>968</v>
      </c>
      <c r="Q3505" t="s">
        <v>24455</v>
      </c>
      <c r="R3505" t="s">
        <v>24456</v>
      </c>
      <c r="S3505" t="s">
        <v>24457</v>
      </c>
      <c r="T3505">
        <v>6.3</v>
      </c>
      <c r="U3505">
        <v>237318</v>
      </c>
      <c r="V3505" s="12">
        <f>W3505*1.12725506764114</f>
        <v>140906883.4551425</v>
      </c>
      <c r="W3505" s="3">
        <v>125000000</v>
      </c>
      <c r="X3505" s="13">
        <f>Y3505*1.12725506764114</f>
        <v>66370488.927667938</v>
      </c>
      <c r="Y3505" s="3">
        <v>58877969</v>
      </c>
      <c r="Z3505" s="13">
        <f>AA3505*1.12725506764114</f>
        <v>223723120.88838547</v>
      </c>
      <c r="AA3505" s="3">
        <v>198467168</v>
      </c>
      <c r="AB3505">
        <v>603</v>
      </c>
    </row>
    <row r="3506" spans="1:28" hidden="1" x14ac:dyDescent="0.2">
      <c r="A3506" t="s">
        <v>31344</v>
      </c>
      <c r="B3506" t="s">
        <v>31345</v>
      </c>
      <c r="C3506">
        <v>2017</v>
      </c>
      <c r="D3506" t="s">
        <v>31346</v>
      </c>
      <c r="E3506" t="s">
        <v>44041</v>
      </c>
      <c r="F3506" t="s">
        <v>44045</v>
      </c>
      <c r="G3506" t="s">
        <v>44042</v>
      </c>
      <c r="H3506">
        <v>93</v>
      </c>
      <c r="I3506" t="s">
        <v>31347</v>
      </c>
      <c r="J3506" t="s">
        <v>26</v>
      </c>
      <c r="M3506" t="s">
        <v>21178</v>
      </c>
      <c r="N3506" t="s">
        <v>31348</v>
      </c>
      <c r="O3506" t="s">
        <v>31349</v>
      </c>
      <c r="P3506" t="s">
        <v>2278</v>
      </c>
      <c r="Q3506" t="s">
        <v>31350</v>
      </c>
      <c r="R3506" t="s">
        <v>31351</v>
      </c>
      <c r="S3506" t="s">
        <v>31352</v>
      </c>
      <c r="T3506">
        <v>6.2</v>
      </c>
      <c r="U3506">
        <v>12054</v>
      </c>
      <c r="W3506"/>
      <c r="X3506"/>
      <c r="Y3506"/>
      <c r="Z3506"/>
      <c r="AA3506">
        <v>391431</v>
      </c>
      <c r="AB3506">
        <v>94</v>
      </c>
    </row>
    <row r="3507" spans="1:28" x14ac:dyDescent="0.2">
      <c r="A3507" t="s">
        <v>1211</v>
      </c>
      <c r="B3507" t="s">
        <v>1212</v>
      </c>
      <c r="C3507">
        <v>2000</v>
      </c>
      <c r="D3507" s="1">
        <v>36747</v>
      </c>
      <c r="E3507" t="s">
        <v>1045</v>
      </c>
      <c r="H3507">
        <v>116</v>
      </c>
      <c r="I3507" t="s">
        <v>25</v>
      </c>
      <c r="J3507" t="s">
        <v>26</v>
      </c>
      <c r="K3507" t="s">
        <v>307</v>
      </c>
      <c r="M3507" t="s">
        <v>1167</v>
      </c>
      <c r="N3507" t="s">
        <v>1213</v>
      </c>
      <c r="O3507" t="s">
        <v>1214</v>
      </c>
      <c r="P3507" t="s">
        <v>957</v>
      </c>
      <c r="Q3507" t="s">
        <v>1215</v>
      </c>
      <c r="R3507" t="s">
        <v>1216</v>
      </c>
      <c r="S3507" t="s">
        <v>1217</v>
      </c>
      <c r="T3507">
        <v>6.6</v>
      </c>
      <c r="U3507">
        <v>219069</v>
      </c>
      <c r="V3507" s="12">
        <f>W3507*1.5029674796748</f>
        <v>76651341.463414803</v>
      </c>
      <c r="W3507" s="3">
        <v>51000000</v>
      </c>
      <c r="X3507" s="13">
        <f>Y3507*1.5029674796748</f>
        <v>136125266.09865883</v>
      </c>
      <c r="Y3507" s="3">
        <v>90570999</v>
      </c>
      <c r="Z3507" s="13">
        <f>AA3507*1.5029674796748</f>
        <v>224349457.15556958</v>
      </c>
      <c r="AA3507" s="3">
        <v>149270999</v>
      </c>
      <c r="AB3507">
        <v>502</v>
      </c>
    </row>
    <row r="3508" spans="1:28" x14ac:dyDescent="0.2">
      <c r="A3508" t="s">
        <v>21339</v>
      </c>
      <c r="B3508" t="s">
        <v>21340</v>
      </c>
      <c r="C3508">
        <v>2009</v>
      </c>
      <c r="D3508" t="s">
        <v>19671</v>
      </c>
      <c r="E3508" t="s">
        <v>3496</v>
      </c>
      <c r="F3508" t="s">
        <v>44042</v>
      </c>
      <c r="H3508">
        <v>82</v>
      </c>
      <c r="I3508" t="s">
        <v>25</v>
      </c>
      <c r="J3508" t="s">
        <v>26</v>
      </c>
      <c r="M3508" t="s">
        <v>6177</v>
      </c>
      <c r="N3508" t="s">
        <v>21341</v>
      </c>
      <c r="O3508" t="s">
        <v>21342</v>
      </c>
      <c r="P3508" t="s">
        <v>21343</v>
      </c>
      <c r="Q3508" t="s">
        <v>21344</v>
      </c>
      <c r="R3508" t="s">
        <v>21345</v>
      </c>
      <c r="S3508" t="s">
        <v>21346</v>
      </c>
      <c r="T3508">
        <v>5.2</v>
      </c>
      <c r="U3508">
        <v>95087</v>
      </c>
      <c r="V3508" s="12">
        <f>W3508*1.20636999678377</f>
        <v>48254799.871350802</v>
      </c>
      <c r="W3508" s="3">
        <v>40000000</v>
      </c>
      <c r="X3508" s="13">
        <f>Y3508*1.20636999678377</f>
        <v>80196702.735192433</v>
      </c>
      <c r="Y3508" s="3">
        <v>66477700</v>
      </c>
      <c r="Z3508" s="13">
        <f>AA3508*1.20636999678377</f>
        <v>224586450.87667367</v>
      </c>
      <c r="AA3508" s="3">
        <v>186167139</v>
      </c>
      <c r="AB3508">
        <v>321</v>
      </c>
    </row>
    <row r="3509" spans="1:28" hidden="1" x14ac:dyDescent="0.2">
      <c r="A3509" t="s">
        <v>31368</v>
      </c>
      <c r="B3509" t="s">
        <v>31369</v>
      </c>
      <c r="C3509">
        <v>2015</v>
      </c>
      <c r="D3509" t="s">
        <v>31370</v>
      </c>
      <c r="E3509" t="s">
        <v>176</v>
      </c>
      <c r="F3509" t="s">
        <v>44033</v>
      </c>
      <c r="G3509" t="s">
        <v>44042</v>
      </c>
      <c r="H3509">
        <v>95</v>
      </c>
      <c r="I3509" t="s">
        <v>25</v>
      </c>
      <c r="J3509" t="s">
        <v>26</v>
      </c>
      <c r="M3509" t="s">
        <v>31371</v>
      </c>
      <c r="N3509" t="s">
        <v>31372</v>
      </c>
      <c r="O3509" t="s">
        <v>31373</v>
      </c>
      <c r="P3509" t="s">
        <v>31374</v>
      </c>
      <c r="Q3509" t="s">
        <v>31375</v>
      </c>
      <c r="R3509" t="s">
        <v>31376</v>
      </c>
      <c r="S3509" t="s">
        <v>31377</v>
      </c>
      <c r="T3509">
        <v>5.0999999999999996</v>
      </c>
      <c r="U3509">
        <v>11554</v>
      </c>
      <c r="W3509"/>
      <c r="X3509"/>
      <c r="Y3509"/>
      <c r="Z3509"/>
      <c r="AA3509"/>
      <c r="AB3509">
        <v>59</v>
      </c>
    </row>
    <row r="3510" spans="1:28" x14ac:dyDescent="0.2">
      <c r="A3510" t="s">
        <v>34561</v>
      </c>
      <c r="B3510" t="s">
        <v>34562</v>
      </c>
      <c r="C3510">
        <v>2016</v>
      </c>
      <c r="D3510" s="1">
        <v>42378</v>
      </c>
      <c r="E3510" t="s">
        <v>176</v>
      </c>
      <c r="F3510" t="s">
        <v>44036</v>
      </c>
      <c r="H3510">
        <v>106</v>
      </c>
      <c r="I3510" t="s">
        <v>495</v>
      </c>
      <c r="J3510" t="s">
        <v>26</v>
      </c>
      <c r="K3510" t="s">
        <v>27</v>
      </c>
      <c r="M3510" t="s">
        <v>34563</v>
      </c>
      <c r="N3510" t="s">
        <v>34564</v>
      </c>
      <c r="O3510" t="s">
        <v>34565</v>
      </c>
      <c r="P3510" t="s">
        <v>27782</v>
      </c>
      <c r="Q3510" t="s">
        <v>34566</v>
      </c>
      <c r="R3510" t="s">
        <v>34567</v>
      </c>
      <c r="S3510" t="s">
        <v>34568</v>
      </c>
      <c r="T3510">
        <v>7.4</v>
      </c>
      <c r="U3510">
        <v>200097</v>
      </c>
      <c r="V3510" s="12">
        <f>W3510*1.07834771485832</f>
        <v>21566954.2971664</v>
      </c>
      <c r="W3510" s="3">
        <v>20000000</v>
      </c>
      <c r="X3510" s="13">
        <f>Y3510*1.07834771485832</f>
        <v>60651748.098284826</v>
      </c>
      <c r="Y3510" s="3">
        <v>56245075</v>
      </c>
      <c r="Z3510" s="13">
        <f>AA3510*1.07834771485832</f>
        <v>224635126.44567105</v>
      </c>
      <c r="AA3510" s="3">
        <v>208314186</v>
      </c>
      <c r="AB3510">
        <v>469</v>
      </c>
    </row>
    <row r="3511" spans="1:28" hidden="1" x14ac:dyDescent="0.2">
      <c r="A3511" t="s">
        <v>31386</v>
      </c>
      <c r="B3511" t="s">
        <v>31387</v>
      </c>
      <c r="C3511">
        <v>2016</v>
      </c>
      <c r="D3511" t="s">
        <v>25534</v>
      </c>
      <c r="E3511" t="s">
        <v>1045</v>
      </c>
      <c r="F3511" t="s">
        <v>44049</v>
      </c>
      <c r="H3511">
        <v>86</v>
      </c>
      <c r="I3511" t="s">
        <v>25</v>
      </c>
      <c r="J3511" t="s">
        <v>26</v>
      </c>
      <c r="M3511" t="s">
        <v>31388</v>
      </c>
      <c r="N3511" t="s">
        <v>31389</v>
      </c>
      <c r="O3511" t="s">
        <v>31390</v>
      </c>
      <c r="P3511" t="s">
        <v>25761</v>
      </c>
      <c r="Q3511" t="s">
        <v>31391</v>
      </c>
      <c r="R3511" t="s">
        <v>31392</v>
      </c>
      <c r="S3511" t="s">
        <v>31393</v>
      </c>
      <c r="T3511">
        <v>6.4</v>
      </c>
      <c r="U3511">
        <v>12831</v>
      </c>
      <c r="W3511"/>
      <c r="X3511"/>
      <c r="Y3511">
        <v>1055287</v>
      </c>
      <c r="Z3511"/>
      <c r="AA3511">
        <v>1798432</v>
      </c>
      <c r="AB3511">
        <v>93</v>
      </c>
    </row>
    <row r="3512" spans="1:28" hidden="1" x14ac:dyDescent="0.2">
      <c r="A3512" t="s">
        <v>31394</v>
      </c>
      <c r="B3512" t="s">
        <v>31395</v>
      </c>
      <c r="C3512">
        <v>2013</v>
      </c>
      <c r="D3512" s="1">
        <v>41376</v>
      </c>
      <c r="E3512" t="s">
        <v>176</v>
      </c>
      <c r="F3512" t="s">
        <v>44042</v>
      </c>
      <c r="H3512">
        <v>97</v>
      </c>
      <c r="I3512" t="s">
        <v>25</v>
      </c>
      <c r="J3512" t="s">
        <v>26</v>
      </c>
      <c r="M3512" t="s">
        <v>31396</v>
      </c>
      <c r="N3512" t="s">
        <v>31396</v>
      </c>
      <c r="O3512" t="s">
        <v>31397</v>
      </c>
      <c r="P3512" t="s">
        <v>2569</v>
      </c>
      <c r="Q3512" t="s">
        <v>31398</v>
      </c>
      <c r="R3512" t="s">
        <v>31399</v>
      </c>
      <c r="S3512" t="s">
        <v>31400</v>
      </c>
      <c r="T3512">
        <v>6.4</v>
      </c>
      <c r="U3512">
        <v>27795</v>
      </c>
      <c r="W3512">
        <v>4000000</v>
      </c>
      <c r="X3512"/>
      <c r="Y3512"/>
      <c r="Z3512"/>
      <c r="AA3512">
        <v>801983</v>
      </c>
      <c r="AB3512">
        <v>88</v>
      </c>
    </row>
    <row r="3513" spans="1:28" hidden="1" x14ac:dyDescent="0.2">
      <c r="A3513" t="s">
        <v>31401</v>
      </c>
      <c r="B3513" t="s">
        <v>31402</v>
      </c>
      <c r="C3513">
        <v>2012</v>
      </c>
      <c r="D3513" t="s">
        <v>31403</v>
      </c>
      <c r="E3513" t="s">
        <v>1045</v>
      </c>
      <c r="F3513" t="s">
        <v>44032</v>
      </c>
      <c r="G3513" t="s">
        <v>44036</v>
      </c>
      <c r="H3513">
        <v>109</v>
      </c>
      <c r="I3513" t="s">
        <v>25</v>
      </c>
      <c r="J3513" t="s">
        <v>26</v>
      </c>
      <c r="M3513" t="s">
        <v>9770</v>
      </c>
      <c r="N3513" t="s">
        <v>31404</v>
      </c>
      <c r="O3513" t="s">
        <v>31405</v>
      </c>
      <c r="P3513" t="s">
        <v>31406</v>
      </c>
      <c r="Q3513" t="s">
        <v>31407</v>
      </c>
      <c r="R3513" t="s">
        <v>31408</v>
      </c>
      <c r="S3513" t="s">
        <v>31409</v>
      </c>
      <c r="T3513">
        <v>7.1</v>
      </c>
      <c r="U3513">
        <v>15929</v>
      </c>
      <c r="W3513"/>
      <c r="X3513"/>
      <c r="Y3513">
        <v>4328849</v>
      </c>
      <c r="Z3513"/>
      <c r="AA3513">
        <v>5341221</v>
      </c>
      <c r="AB3513">
        <v>99</v>
      </c>
    </row>
    <row r="3514" spans="1:28" x14ac:dyDescent="0.2">
      <c r="A3514" t="s">
        <v>6949</v>
      </c>
      <c r="B3514" t="s">
        <v>6950</v>
      </c>
      <c r="C3514">
        <v>2003</v>
      </c>
      <c r="D3514" t="s">
        <v>4202</v>
      </c>
      <c r="E3514" t="s">
        <v>16512</v>
      </c>
      <c r="F3514" t="s">
        <v>44031</v>
      </c>
      <c r="G3514" t="s">
        <v>44034</v>
      </c>
      <c r="H3514">
        <v>117</v>
      </c>
      <c r="I3514" t="s">
        <v>6951</v>
      </c>
      <c r="J3514" t="s">
        <v>26</v>
      </c>
      <c r="K3514" t="s">
        <v>209</v>
      </c>
      <c r="M3514" t="s">
        <v>6952</v>
      </c>
      <c r="N3514" t="s">
        <v>6953</v>
      </c>
      <c r="O3514" t="s">
        <v>6954</v>
      </c>
      <c r="P3514" t="s">
        <v>488</v>
      </c>
      <c r="Q3514" t="s">
        <v>6955</v>
      </c>
      <c r="R3514" t="s">
        <v>6956</v>
      </c>
      <c r="S3514" t="s">
        <v>6957</v>
      </c>
      <c r="T3514">
        <v>5.6</v>
      </c>
      <c r="U3514">
        <v>128291</v>
      </c>
      <c r="V3514" s="12">
        <f>W3514*1.40658152173913</f>
        <v>133625244.56521735</v>
      </c>
      <c r="W3514" s="3">
        <v>95000000</v>
      </c>
      <c r="X3514" s="13">
        <f>Y3514*1.40658152173913</f>
        <v>92356418.407369539</v>
      </c>
      <c r="Y3514" s="3">
        <v>65660196</v>
      </c>
      <c r="Z3514" s="13">
        <f>AA3514*1.40658152173913</f>
        <v>225192607.31001079</v>
      </c>
      <c r="AA3514" s="3">
        <v>160099222</v>
      </c>
      <c r="AB3514">
        <v>329</v>
      </c>
    </row>
    <row r="3515" spans="1:28" hidden="1" x14ac:dyDescent="0.2">
      <c r="A3515" t="s">
        <v>31418</v>
      </c>
      <c r="B3515" t="s">
        <v>31419</v>
      </c>
      <c r="C3515">
        <v>2014</v>
      </c>
      <c r="D3515" t="s">
        <v>17512</v>
      </c>
      <c r="E3515" t="s">
        <v>44035</v>
      </c>
      <c r="F3515" t="s">
        <v>44032</v>
      </c>
      <c r="G3515" t="s">
        <v>44036</v>
      </c>
      <c r="H3515">
        <v>103</v>
      </c>
      <c r="I3515" t="s">
        <v>31420</v>
      </c>
      <c r="J3515" t="s">
        <v>26</v>
      </c>
      <c r="K3515" t="s">
        <v>27</v>
      </c>
      <c r="L3515" t="s">
        <v>64</v>
      </c>
      <c r="M3515" t="s">
        <v>7418</v>
      </c>
      <c r="N3515" t="s">
        <v>27510</v>
      </c>
      <c r="O3515" t="s">
        <v>31421</v>
      </c>
      <c r="P3515" t="s">
        <v>1431</v>
      </c>
      <c r="Q3515" t="s">
        <v>31422</v>
      </c>
      <c r="R3515" t="s">
        <v>31423</v>
      </c>
      <c r="S3515" t="s">
        <v>31424</v>
      </c>
      <c r="T3515">
        <v>5.7</v>
      </c>
      <c r="U3515">
        <v>18084</v>
      </c>
      <c r="W3515">
        <v>30000000</v>
      </c>
      <c r="X3515"/>
      <c r="Y3515"/>
      <c r="Z3515"/>
      <c r="AA3515">
        <v>27515247</v>
      </c>
      <c r="AB3515">
        <v>83</v>
      </c>
    </row>
    <row r="3516" spans="1:28" x14ac:dyDescent="0.2">
      <c r="A3516" t="s">
        <v>4522</v>
      </c>
      <c r="B3516" t="s">
        <v>4523</v>
      </c>
      <c r="C3516">
        <v>2003</v>
      </c>
      <c r="D3516" s="1">
        <v>37929</v>
      </c>
      <c r="E3516" t="s">
        <v>16512</v>
      </c>
      <c r="F3516" t="s">
        <v>44031</v>
      </c>
      <c r="G3516" t="s">
        <v>44038</v>
      </c>
      <c r="H3516">
        <v>89</v>
      </c>
      <c r="I3516" t="s">
        <v>912</v>
      </c>
      <c r="J3516" t="s">
        <v>26</v>
      </c>
      <c r="K3516" t="s">
        <v>27</v>
      </c>
      <c r="L3516" t="s">
        <v>934</v>
      </c>
      <c r="M3516" t="s">
        <v>2257</v>
      </c>
      <c r="N3516" t="s">
        <v>4524</v>
      </c>
      <c r="O3516" t="s">
        <v>4525</v>
      </c>
      <c r="P3516" t="s">
        <v>4526</v>
      </c>
      <c r="Q3516" t="s">
        <v>4527</v>
      </c>
      <c r="R3516" t="s">
        <v>4528</v>
      </c>
      <c r="S3516" t="s">
        <v>4529</v>
      </c>
      <c r="T3516">
        <v>6.2</v>
      </c>
      <c r="U3516">
        <v>145084</v>
      </c>
      <c r="V3516" s="12">
        <f>W3516*1.40658152173913</f>
        <v>56263260.869565196</v>
      </c>
      <c r="W3516" s="3">
        <v>40000000</v>
      </c>
      <c r="X3516" s="13">
        <f>Y3516*1.40658152173913</f>
        <v>39500137.102315202</v>
      </c>
      <c r="Y3516" s="3">
        <v>28082366</v>
      </c>
      <c r="Z3516" s="13">
        <f>AA3516*1.40658152173913</f>
        <v>225708510.46739122</v>
      </c>
      <c r="AA3516" s="3">
        <v>160466000</v>
      </c>
      <c r="AB3516">
        <v>318</v>
      </c>
    </row>
    <row r="3517" spans="1:28" x14ac:dyDescent="0.2">
      <c r="A3517" t="s">
        <v>6802</v>
      </c>
      <c r="B3517" t="s">
        <v>6803</v>
      </c>
      <c r="C3517">
        <v>2003</v>
      </c>
      <c r="D3517" t="s">
        <v>3745</v>
      </c>
      <c r="E3517" t="s">
        <v>1045</v>
      </c>
      <c r="F3517" t="s">
        <v>44040</v>
      </c>
      <c r="G3517" t="s">
        <v>44034</v>
      </c>
      <c r="H3517">
        <v>97</v>
      </c>
      <c r="I3517" t="s">
        <v>25</v>
      </c>
      <c r="J3517" t="s">
        <v>26</v>
      </c>
      <c r="K3517" t="s">
        <v>209</v>
      </c>
      <c r="M3517" t="s">
        <v>1532</v>
      </c>
      <c r="N3517" t="s">
        <v>6804</v>
      </c>
      <c r="O3517" t="s">
        <v>6805</v>
      </c>
      <c r="P3517" t="s">
        <v>2351</v>
      </c>
      <c r="Q3517" t="s">
        <v>6806</v>
      </c>
      <c r="R3517" t="s">
        <v>6807</v>
      </c>
      <c r="S3517" t="s">
        <v>6808</v>
      </c>
      <c r="T3517">
        <v>6.2</v>
      </c>
      <c r="U3517">
        <v>122538</v>
      </c>
      <c r="V3517" s="12">
        <f>W3517*1.40658152173913</f>
        <v>28131630.434782598</v>
      </c>
      <c r="W3517" s="3">
        <v>20000000</v>
      </c>
      <c r="X3517" s="13">
        <f>Y3517*1.40658152173913</f>
        <v>155047948.12636951</v>
      </c>
      <c r="Y3517" s="3">
        <v>110230332</v>
      </c>
      <c r="Z3517" s="13">
        <f>AA3517*1.40658152173913</f>
        <v>226243478.43071732</v>
      </c>
      <c r="AA3517" s="3">
        <v>160846332</v>
      </c>
      <c r="AB3517">
        <v>291</v>
      </c>
    </row>
    <row r="3518" spans="1:28" x14ac:dyDescent="0.2">
      <c r="A3518" t="s">
        <v>22724</v>
      </c>
      <c r="B3518" t="s">
        <v>22725</v>
      </c>
      <c r="C3518">
        <v>2012</v>
      </c>
      <c r="D3518" t="s">
        <v>22702</v>
      </c>
      <c r="E3518" t="s">
        <v>16512</v>
      </c>
      <c r="F3518" t="s">
        <v>44038</v>
      </c>
      <c r="G3518" t="s">
        <v>44044</v>
      </c>
      <c r="H3518">
        <v>109</v>
      </c>
      <c r="I3518" t="s">
        <v>25</v>
      </c>
      <c r="J3518" t="s">
        <v>26</v>
      </c>
      <c r="M3518" t="s">
        <v>17693</v>
      </c>
      <c r="N3518" t="s">
        <v>22726</v>
      </c>
      <c r="O3518" t="s">
        <v>22727</v>
      </c>
      <c r="P3518" t="s">
        <v>17491</v>
      </c>
      <c r="Q3518" t="s">
        <v>22728</v>
      </c>
      <c r="R3518" t="s">
        <v>22729</v>
      </c>
      <c r="S3518" t="s">
        <v>22730</v>
      </c>
      <c r="T3518">
        <v>7.2</v>
      </c>
      <c r="U3518">
        <v>502220</v>
      </c>
      <c r="V3518" s="12">
        <f>W3518*1.12725506764114</f>
        <v>47344712.840927877</v>
      </c>
      <c r="W3518" s="3">
        <v>42000000</v>
      </c>
      <c r="X3518" s="13">
        <f>Y3518*1.12725506764114</f>
        <v>156065834.228843</v>
      </c>
      <c r="Y3518" s="3">
        <v>138447667</v>
      </c>
      <c r="Z3518" s="13">
        <f>AA3518*1.12725506764114</f>
        <v>227238082.55010137</v>
      </c>
      <c r="AA3518" s="3">
        <v>201585328</v>
      </c>
      <c r="AB3518">
        <v>401</v>
      </c>
    </row>
    <row r="3519" spans="1:28" x14ac:dyDescent="0.2">
      <c r="A3519" t="s">
        <v>32956</v>
      </c>
      <c r="B3519" t="s">
        <v>32957</v>
      </c>
      <c r="C3519">
        <v>2013</v>
      </c>
      <c r="D3519" t="s">
        <v>22354</v>
      </c>
      <c r="E3519" t="s">
        <v>16512</v>
      </c>
      <c r="F3519" t="s">
        <v>44032</v>
      </c>
      <c r="G3519" t="s">
        <v>44042</v>
      </c>
      <c r="H3519">
        <v>131</v>
      </c>
      <c r="I3519" t="s">
        <v>25</v>
      </c>
      <c r="J3519" t="s">
        <v>26</v>
      </c>
      <c r="M3519" t="s">
        <v>1398</v>
      </c>
      <c r="N3519" t="s">
        <v>3990</v>
      </c>
      <c r="O3519" t="s">
        <v>32958</v>
      </c>
      <c r="P3519" t="s">
        <v>14357</v>
      </c>
      <c r="Q3519" t="s">
        <v>32959</v>
      </c>
      <c r="R3519" t="s">
        <v>32960</v>
      </c>
      <c r="S3519" t="s">
        <v>32961</v>
      </c>
      <c r="T3519">
        <v>6.4</v>
      </c>
      <c r="U3519">
        <v>203010</v>
      </c>
      <c r="V3519" s="12">
        <f>W3519*1.11098185502045</f>
        <v>166647278.25306749</v>
      </c>
      <c r="W3519" s="3">
        <v>150000000</v>
      </c>
      <c r="X3519" s="13">
        <f>Y3519*1.11098185502045</f>
        <v>81216977.557334289</v>
      </c>
      <c r="Y3519" s="3">
        <v>73103784</v>
      </c>
      <c r="Z3519" s="13">
        <f>AA3519*1.11098185502045</f>
        <v>228158718.43175688</v>
      </c>
      <c r="AA3519" s="3">
        <v>205366737</v>
      </c>
      <c r="AB3519">
        <v>509</v>
      </c>
    </row>
    <row r="3520" spans="1:28" hidden="1" x14ac:dyDescent="0.2">
      <c r="A3520" t="s">
        <v>31453</v>
      </c>
      <c r="B3520" t="s">
        <v>31454</v>
      </c>
      <c r="C3520">
        <v>2012</v>
      </c>
      <c r="D3520" t="s">
        <v>29466</v>
      </c>
      <c r="E3520" t="s">
        <v>3496</v>
      </c>
      <c r="F3520" t="s">
        <v>44045</v>
      </c>
      <c r="G3520" t="s">
        <v>44033</v>
      </c>
      <c r="H3520">
        <v>108</v>
      </c>
      <c r="I3520" t="s">
        <v>4486</v>
      </c>
      <c r="J3520" t="s">
        <v>26</v>
      </c>
      <c r="M3520" t="s">
        <v>31455</v>
      </c>
      <c r="N3520" t="s">
        <v>31455</v>
      </c>
      <c r="O3520" t="s">
        <v>31456</v>
      </c>
      <c r="P3520" t="s">
        <v>31457</v>
      </c>
      <c r="Q3520" t="s">
        <v>31458</v>
      </c>
      <c r="R3520" t="s">
        <v>31459</v>
      </c>
      <c r="S3520" t="s">
        <v>31460</v>
      </c>
      <c r="T3520">
        <v>5.7</v>
      </c>
      <c r="U3520">
        <v>11783</v>
      </c>
      <c r="W3520" t="s">
        <v>31461</v>
      </c>
      <c r="X3520"/>
      <c r="Y3520"/>
      <c r="Z3520"/>
      <c r="AA3520">
        <v>61808</v>
      </c>
      <c r="AB3520">
        <v>63</v>
      </c>
    </row>
    <row r="3521" spans="1:28" x14ac:dyDescent="0.2">
      <c r="A3521" t="s">
        <v>30420</v>
      </c>
      <c r="B3521" t="s">
        <v>30421</v>
      </c>
      <c r="C3521">
        <v>2015</v>
      </c>
      <c r="D3521" t="s">
        <v>18183</v>
      </c>
      <c r="E3521" t="s">
        <v>16512</v>
      </c>
      <c r="F3521" t="s">
        <v>44031</v>
      </c>
      <c r="G3521" t="s">
        <v>44040</v>
      </c>
      <c r="H3521">
        <v>130</v>
      </c>
      <c r="I3521" t="s">
        <v>30422</v>
      </c>
      <c r="J3521" t="s">
        <v>26</v>
      </c>
      <c r="K3521" t="s">
        <v>27</v>
      </c>
      <c r="L3521" t="s">
        <v>934</v>
      </c>
      <c r="M3521" t="s">
        <v>6604</v>
      </c>
      <c r="N3521" t="s">
        <v>30423</v>
      </c>
      <c r="O3521" t="s">
        <v>30424</v>
      </c>
      <c r="P3521" t="s">
        <v>386</v>
      </c>
      <c r="Q3521" t="s">
        <v>30425</v>
      </c>
      <c r="R3521" t="s">
        <v>30426</v>
      </c>
      <c r="S3521" t="s">
        <v>30427</v>
      </c>
      <c r="T3521">
        <v>6.4</v>
      </c>
      <c r="U3521">
        <v>169586</v>
      </c>
      <c r="V3521" s="12">
        <f>W3521*1.09195121025074</f>
        <v>207470729.9476406</v>
      </c>
      <c r="W3521" s="3">
        <v>190000000</v>
      </c>
      <c r="X3521" s="13">
        <f>Y3521*1.09195121025074</f>
        <v>102027904.88927785</v>
      </c>
      <c r="Y3521" s="3">
        <v>93436322</v>
      </c>
      <c r="Z3521" s="13">
        <f>AA3521*1.09195121025074</f>
        <v>228256750.65817189</v>
      </c>
      <c r="AA3521" s="3">
        <v>209035668</v>
      </c>
      <c r="AB3521">
        <v>593</v>
      </c>
    </row>
    <row r="3522" spans="1:28" hidden="1" x14ac:dyDescent="0.2">
      <c r="A3522" t="s">
        <v>31468</v>
      </c>
      <c r="B3522" t="s">
        <v>31469</v>
      </c>
      <c r="C3522">
        <v>2015</v>
      </c>
      <c r="D3522" s="1">
        <v>42624</v>
      </c>
      <c r="E3522" t="s">
        <v>176</v>
      </c>
      <c r="F3522" t="s">
        <v>44036</v>
      </c>
      <c r="H3522">
        <v>118</v>
      </c>
      <c r="I3522" t="s">
        <v>25</v>
      </c>
      <c r="J3522" t="s">
        <v>26</v>
      </c>
      <c r="K3522" t="s">
        <v>307</v>
      </c>
      <c r="L3522" t="s">
        <v>308</v>
      </c>
      <c r="M3522" t="s">
        <v>10950</v>
      </c>
      <c r="N3522" t="s">
        <v>10950</v>
      </c>
      <c r="O3522" t="s">
        <v>31470</v>
      </c>
      <c r="P3522" t="s">
        <v>437</v>
      </c>
      <c r="Q3522" t="s">
        <v>31471</v>
      </c>
      <c r="R3522" t="s">
        <v>31472</v>
      </c>
      <c r="S3522" t="s">
        <v>31473</v>
      </c>
      <c r="T3522">
        <v>5.7</v>
      </c>
      <c r="U3522">
        <v>24318</v>
      </c>
      <c r="W3522"/>
      <c r="X3522"/>
      <c r="Y3522">
        <v>566006</v>
      </c>
      <c r="Z3522"/>
      <c r="AA3522">
        <v>1026288</v>
      </c>
      <c r="AB3522">
        <v>166</v>
      </c>
    </row>
    <row r="3523" spans="1:28" x14ac:dyDescent="0.2">
      <c r="A3523" t="s">
        <v>30307</v>
      </c>
      <c r="B3523" t="s">
        <v>30308</v>
      </c>
      <c r="C3523">
        <v>2019</v>
      </c>
      <c r="D3523" t="s">
        <v>26366</v>
      </c>
      <c r="E3523" t="s">
        <v>16512</v>
      </c>
      <c r="F3523" t="s">
        <v>44051</v>
      </c>
      <c r="G3523" t="s">
        <v>44032</v>
      </c>
      <c r="H3523">
        <v>152</v>
      </c>
      <c r="I3523" t="s">
        <v>25</v>
      </c>
      <c r="J3523" t="s">
        <v>26</v>
      </c>
      <c r="K3523" t="s">
        <v>64</v>
      </c>
      <c r="L3523" t="s">
        <v>27</v>
      </c>
      <c r="M3523" t="s">
        <v>28</v>
      </c>
      <c r="N3523" t="s">
        <v>19156</v>
      </c>
      <c r="O3523" t="s">
        <v>30309</v>
      </c>
      <c r="P3523" t="s">
        <v>520</v>
      </c>
      <c r="Q3523" t="s">
        <v>30310</v>
      </c>
      <c r="R3523" t="s">
        <v>398</v>
      </c>
      <c r="S3523" t="s">
        <v>399</v>
      </c>
      <c r="T3523">
        <v>8.1</v>
      </c>
      <c r="U3523">
        <v>251782</v>
      </c>
      <c r="V3523" s="12">
        <f>W3523*1.01233684194057</f>
        <v>98804075.773399636</v>
      </c>
      <c r="W3523" s="3">
        <v>97600000</v>
      </c>
      <c r="X3523" s="13">
        <f>Y3523*1.01233684194057</f>
        <v>119075470.10067019</v>
      </c>
      <c r="Y3523" s="3">
        <v>117624357</v>
      </c>
      <c r="Z3523" s="13">
        <f>AA3523*1.01233684194057</f>
        <v>228290269.14307088</v>
      </c>
      <c r="AA3523" s="3">
        <v>225508210</v>
      </c>
      <c r="AB3523">
        <v>1316</v>
      </c>
    </row>
    <row r="3524" spans="1:28" hidden="1" x14ac:dyDescent="0.2">
      <c r="A3524" t="s">
        <v>31481</v>
      </c>
      <c r="B3524" t="s">
        <v>31482</v>
      </c>
      <c r="C3524">
        <v>2013</v>
      </c>
      <c r="D3524" t="s">
        <v>30671</v>
      </c>
      <c r="E3524" t="s">
        <v>44043</v>
      </c>
      <c r="F3524" t="s">
        <v>44032</v>
      </c>
      <c r="G3524" t="s">
        <v>44049</v>
      </c>
      <c r="H3524">
        <v>155</v>
      </c>
      <c r="I3524" t="s">
        <v>697</v>
      </c>
      <c r="J3524" t="s">
        <v>26</v>
      </c>
      <c r="K3524" t="s">
        <v>361</v>
      </c>
      <c r="L3524" t="s">
        <v>975</v>
      </c>
      <c r="M3524" t="s">
        <v>17684</v>
      </c>
      <c r="N3524" t="s">
        <v>31483</v>
      </c>
      <c r="O3524" t="s">
        <v>31484</v>
      </c>
      <c r="P3524" t="s">
        <v>31485</v>
      </c>
      <c r="Q3524" t="s">
        <v>31486</v>
      </c>
      <c r="R3524" t="s">
        <v>31487</v>
      </c>
      <c r="S3524" t="s">
        <v>31488</v>
      </c>
      <c r="T3524">
        <v>7.2</v>
      </c>
      <c r="U3524">
        <v>35784</v>
      </c>
      <c r="W3524">
        <v>36000000</v>
      </c>
      <c r="X3524"/>
      <c r="Y3524"/>
      <c r="Z3524"/>
      <c r="AA3524">
        <v>57284237</v>
      </c>
      <c r="AB3524">
        <v>136</v>
      </c>
    </row>
    <row r="3525" spans="1:28" hidden="1" x14ac:dyDescent="0.2">
      <c r="A3525" t="s">
        <v>31489</v>
      </c>
      <c r="B3525" t="s">
        <v>31490</v>
      </c>
      <c r="C3525">
        <v>2014</v>
      </c>
      <c r="D3525" t="s">
        <v>31491</v>
      </c>
      <c r="E3525" t="s">
        <v>44048</v>
      </c>
      <c r="F3525" t="s">
        <v>44036</v>
      </c>
      <c r="H3525">
        <v>106</v>
      </c>
      <c r="I3525" t="s">
        <v>25</v>
      </c>
      <c r="J3525" t="s">
        <v>26</v>
      </c>
      <c r="M3525" t="s">
        <v>31492</v>
      </c>
      <c r="N3525" t="s">
        <v>9770</v>
      </c>
      <c r="O3525" t="s">
        <v>31493</v>
      </c>
      <c r="P3525" t="s">
        <v>31494</v>
      </c>
      <c r="Q3525" t="s">
        <v>31494</v>
      </c>
      <c r="R3525" t="s">
        <v>31495</v>
      </c>
      <c r="S3525" t="s">
        <v>31496</v>
      </c>
      <c r="T3525">
        <v>7</v>
      </c>
      <c r="U3525">
        <v>29882</v>
      </c>
      <c r="W3525">
        <v>1000000</v>
      </c>
      <c r="X3525"/>
      <c r="Y3525"/>
      <c r="Z3525"/>
      <c r="AA3525"/>
      <c r="AB3525">
        <v>75</v>
      </c>
    </row>
    <row r="3526" spans="1:28" hidden="1" x14ac:dyDescent="0.2">
      <c r="A3526" t="s">
        <v>31497</v>
      </c>
      <c r="B3526" t="s">
        <v>31498</v>
      </c>
      <c r="C3526">
        <v>2014</v>
      </c>
      <c r="D3526" t="s">
        <v>31499</v>
      </c>
      <c r="E3526" t="s">
        <v>16512</v>
      </c>
      <c r="F3526" t="s">
        <v>44044</v>
      </c>
      <c r="G3526" t="s">
        <v>44042</v>
      </c>
      <c r="H3526">
        <v>108</v>
      </c>
      <c r="I3526" t="s">
        <v>31500</v>
      </c>
      <c r="J3526" t="s">
        <v>26</v>
      </c>
      <c r="M3526" t="s">
        <v>1688</v>
      </c>
      <c r="N3526" t="s">
        <v>31501</v>
      </c>
      <c r="O3526" t="s">
        <v>31502</v>
      </c>
      <c r="P3526" t="s">
        <v>25843</v>
      </c>
      <c r="Q3526" t="s">
        <v>31503</v>
      </c>
      <c r="R3526" t="s">
        <v>31504</v>
      </c>
      <c r="S3526" t="s">
        <v>31505</v>
      </c>
      <c r="T3526">
        <v>5.7</v>
      </c>
      <c r="U3526">
        <v>11114</v>
      </c>
      <c r="W3526">
        <v>10000000</v>
      </c>
      <c r="X3526"/>
      <c r="Y3526"/>
      <c r="Z3526"/>
      <c r="AA3526">
        <v>594860</v>
      </c>
      <c r="AB3526">
        <v>77</v>
      </c>
    </row>
    <row r="3527" spans="1:28" x14ac:dyDescent="0.2">
      <c r="A3527" t="s">
        <v>25532</v>
      </c>
      <c r="B3527" t="s">
        <v>25533</v>
      </c>
      <c r="C3527">
        <v>2016</v>
      </c>
      <c r="D3527" t="s">
        <v>25534</v>
      </c>
      <c r="E3527" t="s">
        <v>1045</v>
      </c>
      <c r="F3527" t="s">
        <v>44032</v>
      </c>
      <c r="G3527" t="s">
        <v>44036</v>
      </c>
      <c r="H3527">
        <v>123</v>
      </c>
      <c r="I3527" t="s">
        <v>25535</v>
      </c>
      <c r="J3527" t="s">
        <v>26</v>
      </c>
      <c r="K3527" t="s">
        <v>64</v>
      </c>
      <c r="M3527" t="s">
        <v>2981</v>
      </c>
      <c r="N3527" t="s">
        <v>25536</v>
      </c>
      <c r="O3527" t="s">
        <v>25537</v>
      </c>
      <c r="P3527" t="s">
        <v>2984</v>
      </c>
      <c r="Q3527" t="s">
        <v>2985</v>
      </c>
      <c r="R3527" t="s">
        <v>25538</v>
      </c>
      <c r="S3527" t="s">
        <v>25539</v>
      </c>
      <c r="T3527">
        <v>6.5</v>
      </c>
      <c r="U3527">
        <v>66417</v>
      </c>
      <c r="V3527" s="12">
        <f>W3527*1.07834771485832</f>
        <v>37742170.020041205</v>
      </c>
      <c r="W3527" s="3">
        <v>35000000</v>
      </c>
      <c r="X3527" s="13">
        <f>Y3527*1.07834771485832</f>
        <v>26152541.686784219</v>
      </c>
      <c r="Y3527" s="3">
        <v>24252420</v>
      </c>
      <c r="Z3527" s="13">
        <f>AA3527*1.07834771485832</f>
        <v>228558407.76569089</v>
      </c>
      <c r="AA3527" s="3">
        <v>211952420</v>
      </c>
      <c r="AB3527">
        <v>144</v>
      </c>
    </row>
    <row r="3528" spans="1:28" x14ac:dyDescent="0.2">
      <c r="A3528" t="s">
        <v>8496</v>
      </c>
      <c r="B3528" t="s">
        <v>8497</v>
      </c>
      <c r="C3528">
        <v>2006</v>
      </c>
      <c r="D3528" t="s">
        <v>8498</v>
      </c>
      <c r="E3528" t="s">
        <v>1045</v>
      </c>
      <c r="F3528" t="s">
        <v>44046</v>
      </c>
      <c r="H3528">
        <v>83</v>
      </c>
      <c r="I3528" t="s">
        <v>25</v>
      </c>
      <c r="J3528" t="s">
        <v>26</v>
      </c>
      <c r="K3528" t="s">
        <v>934</v>
      </c>
      <c r="M3528" t="s">
        <v>4385</v>
      </c>
      <c r="N3528" t="s">
        <v>8499</v>
      </c>
      <c r="O3528" t="s">
        <v>8500</v>
      </c>
      <c r="P3528" t="s">
        <v>8501</v>
      </c>
      <c r="Q3528" t="s">
        <v>8502</v>
      </c>
      <c r="R3528" t="s">
        <v>8503</v>
      </c>
      <c r="S3528" t="s">
        <v>8504</v>
      </c>
      <c r="T3528">
        <v>5.0999999999999996</v>
      </c>
      <c r="U3528">
        <v>112056</v>
      </c>
      <c r="V3528" s="12">
        <f>W3528*1.28378472222222</f>
        <v>57770312.499999903</v>
      </c>
      <c r="W3528" s="3">
        <v>45000000</v>
      </c>
      <c r="X3528" s="13">
        <f>Y3528*1.28378472222222</f>
        <v>116452908.09930536</v>
      </c>
      <c r="Y3528" s="3">
        <v>90710620</v>
      </c>
      <c r="Z3528" s="13">
        <f>AA3528*1.28378472222222</f>
        <v>228850828.09930518</v>
      </c>
      <c r="AA3528" s="3">
        <v>178262620</v>
      </c>
      <c r="AB3528">
        <v>411</v>
      </c>
    </row>
    <row r="3529" spans="1:28" hidden="1" x14ac:dyDescent="0.2">
      <c r="A3529" t="s">
        <v>31521</v>
      </c>
      <c r="B3529" t="s">
        <v>31522</v>
      </c>
      <c r="C3529">
        <v>2012</v>
      </c>
      <c r="D3529" s="1">
        <v>41557</v>
      </c>
      <c r="E3529" t="s">
        <v>176</v>
      </c>
      <c r="F3529" t="s">
        <v>44049</v>
      </c>
      <c r="G3529" t="s">
        <v>44055</v>
      </c>
      <c r="H3529">
        <v>107</v>
      </c>
      <c r="I3529" t="s">
        <v>4587</v>
      </c>
      <c r="J3529" t="s">
        <v>26</v>
      </c>
      <c r="K3529" t="s">
        <v>934</v>
      </c>
      <c r="M3529" t="s">
        <v>7355</v>
      </c>
      <c r="N3529" t="s">
        <v>31523</v>
      </c>
      <c r="O3529" t="s">
        <v>31524</v>
      </c>
      <c r="P3529" t="s">
        <v>31525</v>
      </c>
      <c r="Q3529" t="s">
        <v>31526</v>
      </c>
      <c r="R3529" t="s">
        <v>31527</v>
      </c>
      <c r="S3529" t="s">
        <v>31528</v>
      </c>
      <c r="T3529">
        <v>6.5</v>
      </c>
      <c r="U3529">
        <v>13068</v>
      </c>
      <c r="W3529"/>
      <c r="X3529"/>
      <c r="Y3529">
        <v>3346265</v>
      </c>
      <c r="Z3529"/>
      <c r="AA3529">
        <v>14858240</v>
      </c>
      <c r="AB3529">
        <v>57</v>
      </c>
    </row>
    <row r="3530" spans="1:28" x14ac:dyDescent="0.2">
      <c r="A3530" t="s">
        <v>12215</v>
      </c>
      <c r="B3530" t="s">
        <v>12216</v>
      </c>
      <c r="C3530">
        <v>2006</v>
      </c>
      <c r="D3530" t="s">
        <v>11138</v>
      </c>
      <c r="E3530" t="s">
        <v>44037</v>
      </c>
      <c r="F3530" t="s">
        <v>44031</v>
      </c>
      <c r="G3530" t="s">
        <v>44038</v>
      </c>
      <c r="H3530">
        <v>85</v>
      </c>
      <c r="I3530" t="s">
        <v>495</v>
      </c>
      <c r="J3530" t="s">
        <v>26</v>
      </c>
      <c r="M3530" t="s">
        <v>12217</v>
      </c>
      <c r="N3530" t="s">
        <v>1669</v>
      </c>
      <c r="O3530" t="s">
        <v>12218</v>
      </c>
      <c r="P3530" t="s">
        <v>190</v>
      </c>
      <c r="Q3530" t="s">
        <v>12219</v>
      </c>
      <c r="R3530" t="s">
        <v>12220</v>
      </c>
      <c r="S3530" t="s">
        <v>12221</v>
      </c>
      <c r="T3530">
        <v>6.6</v>
      </c>
      <c r="U3530">
        <v>110469</v>
      </c>
      <c r="V3530" s="12">
        <f>W3530*1.28378472222222</f>
        <v>191283923.61111078</v>
      </c>
      <c r="W3530" s="3">
        <v>149000000</v>
      </c>
      <c r="X3530" s="13">
        <f>Y3530*1.28378472222222</f>
        <v>83016801.765833199</v>
      </c>
      <c r="Y3530" s="3">
        <v>64665672</v>
      </c>
      <c r="Z3530" s="13">
        <f>AA3530*1.28378472222222</f>
        <v>228875135.27923572</v>
      </c>
      <c r="AA3530" s="3">
        <v>178281554</v>
      </c>
      <c r="AB3530">
        <v>144</v>
      </c>
    </row>
    <row r="3531" spans="1:28" x14ac:dyDescent="0.2">
      <c r="A3531" t="s">
        <v>7892</v>
      </c>
      <c r="B3531" t="s">
        <v>7893</v>
      </c>
      <c r="C3531">
        <v>2004</v>
      </c>
      <c r="D3531" t="s">
        <v>7894</v>
      </c>
      <c r="E3531" t="s">
        <v>16512</v>
      </c>
      <c r="F3531" t="s">
        <v>44051</v>
      </c>
      <c r="G3531" t="s">
        <v>44032</v>
      </c>
      <c r="H3531">
        <v>175</v>
      </c>
      <c r="I3531" t="s">
        <v>7895</v>
      </c>
      <c r="J3531" t="s">
        <v>26</v>
      </c>
      <c r="M3531" t="s">
        <v>7896</v>
      </c>
      <c r="N3531" t="s">
        <v>7897</v>
      </c>
      <c r="O3531" t="s">
        <v>7898</v>
      </c>
      <c r="P3531" t="s">
        <v>2108</v>
      </c>
      <c r="Q3531" t="s">
        <v>7899</v>
      </c>
      <c r="R3531" t="s">
        <v>7900</v>
      </c>
      <c r="S3531" t="s">
        <v>7901</v>
      </c>
      <c r="T3531">
        <v>5.6</v>
      </c>
      <c r="U3531">
        <v>160399</v>
      </c>
      <c r="V3531" s="12">
        <f>W3531*1.37009528851244</f>
        <v>212364769.71942821</v>
      </c>
      <c r="W3531" s="3">
        <v>155000000</v>
      </c>
      <c r="X3531" s="13">
        <f>Y3531*1.37009528851244</f>
        <v>46990419.798311263</v>
      </c>
      <c r="Y3531" s="3">
        <v>34297191</v>
      </c>
      <c r="Z3531" s="13">
        <f>AA3531*1.37009528851244</f>
        <v>229214464.6358496</v>
      </c>
      <c r="AA3531" s="3">
        <v>167298192</v>
      </c>
      <c r="AB3531">
        <v>1434</v>
      </c>
    </row>
    <row r="3532" spans="1:28" hidden="1" x14ac:dyDescent="0.2">
      <c r="A3532" t="s">
        <v>31545</v>
      </c>
      <c r="B3532" t="s">
        <v>31546</v>
      </c>
      <c r="C3532">
        <v>2012</v>
      </c>
      <c r="D3532" s="1">
        <v>41069</v>
      </c>
      <c r="E3532" t="s">
        <v>3496</v>
      </c>
      <c r="F3532" t="s">
        <v>44033</v>
      </c>
      <c r="G3532" t="s">
        <v>44042</v>
      </c>
      <c r="H3532">
        <v>116</v>
      </c>
      <c r="I3532" t="s">
        <v>25</v>
      </c>
      <c r="J3532" t="s">
        <v>26</v>
      </c>
      <c r="M3532" t="s">
        <v>31547</v>
      </c>
      <c r="N3532" t="s">
        <v>31548</v>
      </c>
      <c r="O3532" t="s">
        <v>31549</v>
      </c>
      <c r="P3532" t="s">
        <v>31550</v>
      </c>
      <c r="Q3532" t="s">
        <v>31551</v>
      </c>
      <c r="R3532" t="s">
        <v>31552</v>
      </c>
      <c r="S3532" t="s">
        <v>31553</v>
      </c>
      <c r="T3532">
        <v>5.8</v>
      </c>
      <c r="U3532">
        <v>56011</v>
      </c>
      <c r="W3532"/>
      <c r="X3532"/>
      <c r="Y3532">
        <v>100345</v>
      </c>
      <c r="Z3532"/>
      <c r="AA3532">
        <v>1944287</v>
      </c>
      <c r="AB3532">
        <v>324</v>
      </c>
    </row>
    <row r="3533" spans="1:28" x14ac:dyDescent="0.2">
      <c r="A3533" t="s">
        <v>2875</v>
      </c>
      <c r="B3533" t="s">
        <v>2876</v>
      </c>
      <c r="C3533">
        <v>2000</v>
      </c>
      <c r="D3533" t="s">
        <v>1493</v>
      </c>
      <c r="E3533" t="s">
        <v>176</v>
      </c>
      <c r="F3533" t="s">
        <v>44036</v>
      </c>
      <c r="H3533">
        <v>121</v>
      </c>
      <c r="I3533" t="s">
        <v>495</v>
      </c>
      <c r="J3533" t="s">
        <v>26</v>
      </c>
      <c r="K3533" t="s">
        <v>27</v>
      </c>
      <c r="M3533" t="s">
        <v>178</v>
      </c>
      <c r="N3533" t="s">
        <v>2877</v>
      </c>
      <c r="O3533" t="s">
        <v>2878</v>
      </c>
      <c r="P3533" t="s">
        <v>2879</v>
      </c>
      <c r="Q3533" t="s">
        <v>2880</v>
      </c>
      <c r="R3533" t="s">
        <v>2881</v>
      </c>
      <c r="S3533" t="s">
        <v>2882</v>
      </c>
      <c r="T3533">
        <v>7.2</v>
      </c>
      <c r="U3533">
        <v>175310</v>
      </c>
      <c r="V3533" s="12">
        <f>W3533*1.5029674796748</f>
        <v>37574186.991870001</v>
      </c>
      <c r="W3533" s="3">
        <v>25000000</v>
      </c>
      <c r="X3533" s="13">
        <f>Y3533*1.5029674796748</f>
        <v>107476247.0812604</v>
      </c>
      <c r="Y3533" s="3">
        <v>71509363</v>
      </c>
      <c r="Z3533" s="13">
        <f>AA3533*1.5029674796748</f>
        <v>229503052.98609805</v>
      </c>
      <c r="AA3533" s="3">
        <v>152699946</v>
      </c>
      <c r="AB3533">
        <v>521</v>
      </c>
    </row>
    <row r="3534" spans="1:28" x14ac:dyDescent="0.2">
      <c r="A3534" t="s">
        <v>39560</v>
      </c>
      <c r="B3534" t="s">
        <v>39561</v>
      </c>
      <c r="C3534">
        <v>2017</v>
      </c>
      <c r="D3534" t="s">
        <v>36419</v>
      </c>
      <c r="E3534" t="s">
        <v>44037</v>
      </c>
      <c r="F3534" t="s">
        <v>44031</v>
      </c>
      <c r="G3534" t="s">
        <v>44038</v>
      </c>
      <c r="H3534">
        <v>86</v>
      </c>
      <c r="I3534" t="s">
        <v>25</v>
      </c>
      <c r="J3534" t="s">
        <v>26</v>
      </c>
      <c r="K3534" t="s">
        <v>308</v>
      </c>
      <c r="M3534" t="s">
        <v>14505</v>
      </c>
      <c r="N3534" t="s">
        <v>39562</v>
      </c>
      <c r="O3534" t="s">
        <v>39563</v>
      </c>
      <c r="P3534" t="s">
        <v>39564</v>
      </c>
      <c r="Q3534" t="s">
        <v>39565</v>
      </c>
      <c r="R3534" t="s">
        <v>39566</v>
      </c>
      <c r="S3534" t="s">
        <v>39567</v>
      </c>
      <c r="T3534">
        <v>3.3</v>
      </c>
      <c r="U3534">
        <v>54055</v>
      </c>
      <c r="V3534" s="12">
        <f>W3534*1.05585427545692</f>
        <v>52792713.772845998</v>
      </c>
      <c r="W3534" s="3">
        <v>50000000</v>
      </c>
      <c r="X3534" s="13">
        <f>Y3534*1.05585427545692</f>
        <v>90897980.373054102</v>
      </c>
      <c r="Y3534" s="3">
        <v>86089513</v>
      </c>
      <c r="Z3534" s="13">
        <f>AA3534*1.05585427545692</f>
        <v>229940402.77376816</v>
      </c>
      <c r="AA3534" s="3">
        <v>217776646</v>
      </c>
      <c r="AB3534">
        <v>819</v>
      </c>
    </row>
    <row r="3535" spans="1:28" hidden="1" x14ac:dyDescent="0.2">
      <c r="A3535" t="s">
        <v>31570</v>
      </c>
      <c r="B3535" t="s">
        <v>31571</v>
      </c>
      <c r="C3535">
        <v>2016</v>
      </c>
      <c r="D3535" s="1">
        <v>42625</v>
      </c>
      <c r="E3535" t="s">
        <v>16512</v>
      </c>
      <c r="F3535" t="s">
        <v>44031</v>
      </c>
      <c r="G3535" t="s">
        <v>44033</v>
      </c>
      <c r="H3535">
        <v>107</v>
      </c>
      <c r="I3535" t="s">
        <v>5685</v>
      </c>
      <c r="J3535" t="s">
        <v>26</v>
      </c>
      <c r="K3535" t="s">
        <v>75</v>
      </c>
      <c r="L3535" t="s">
        <v>1419</v>
      </c>
      <c r="M3535" t="s">
        <v>31572</v>
      </c>
      <c r="N3535" t="s">
        <v>31573</v>
      </c>
      <c r="O3535" t="s">
        <v>31574</v>
      </c>
      <c r="P3535" t="s">
        <v>31575</v>
      </c>
      <c r="Q3535" t="s">
        <v>31576</v>
      </c>
      <c r="R3535" t="s">
        <v>31577</v>
      </c>
      <c r="S3535" t="s">
        <v>31578</v>
      </c>
      <c r="T3535">
        <v>6.3</v>
      </c>
      <c r="U3535">
        <v>50288</v>
      </c>
      <c r="W3535">
        <v>70000000</v>
      </c>
      <c r="X3535"/>
      <c r="Y3535"/>
      <c r="Z3535"/>
      <c r="AA3535"/>
      <c r="AB3535">
        <v>246</v>
      </c>
    </row>
    <row r="3536" spans="1:28" x14ac:dyDescent="0.2">
      <c r="A3536" t="s">
        <v>8673</v>
      </c>
      <c r="B3536" t="s">
        <v>8674</v>
      </c>
      <c r="C3536">
        <v>2004</v>
      </c>
      <c r="D3536" s="1">
        <v>38118</v>
      </c>
      <c r="E3536" t="s">
        <v>1045</v>
      </c>
      <c r="F3536" t="s">
        <v>44050</v>
      </c>
      <c r="H3536">
        <v>92</v>
      </c>
      <c r="I3536" t="s">
        <v>25</v>
      </c>
      <c r="J3536" t="s">
        <v>26</v>
      </c>
      <c r="K3536" t="s">
        <v>307</v>
      </c>
      <c r="M3536" t="s">
        <v>8675</v>
      </c>
      <c r="N3536" t="s">
        <v>8675</v>
      </c>
      <c r="O3536" t="s">
        <v>8676</v>
      </c>
      <c r="P3536" t="s">
        <v>8677</v>
      </c>
      <c r="Q3536" t="s">
        <v>8678</v>
      </c>
      <c r="R3536" t="s">
        <v>8679</v>
      </c>
      <c r="S3536" t="s">
        <v>8680</v>
      </c>
      <c r="T3536">
        <v>6.7</v>
      </c>
      <c r="U3536">
        <v>225525</v>
      </c>
      <c r="V3536" s="12">
        <f>W3536*1.37009528851244</f>
        <v>27401905.770248801</v>
      </c>
      <c r="W3536" s="3">
        <v>20000000</v>
      </c>
      <c r="X3536" s="13">
        <f>Y3536*1.37009528851244</f>
        <v>156638522.34460557</v>
      </c>
      <c r="Y3536" s="3">
        <v>114326736</v>
      </c>
      <c r="Z3536" s="13">
        <f>AA3536*1.37009528851244</f>
        <v>230755869.78876117</v>
      </c>
      <c r="AA3536" s="3">
        <v>168423227</v>
      </c>
      <c r="AB3536">
        <v>409</v>
      </c>
    </row>
    <row r="3537" spans="1:28" x14ac:dyDescent="0.2">
      <c r="A3537" t="s">
        <v>6576</v>
      </c>
      <c r="B3537" t="s">
        <v>6577</v>
      </c>
      <c r="C3537">
        <v>2003</v>
      </c>
      <c r="D3537" t="s">
        <v>3989</v>
      </c>
      <c r="E3537" t="s">
        <v>1045</v>
      </c>
      <c r="F3537" t="s">
        <v>44040</v>
      </c>
      <c r="H3537">
        <v>92</v>
      </c>
      <c r="I3537" t="s">
        <v>25</v>
      </c>
      <c r="J3537" t="s">
        <v>26</v>
      </c>
      <c r="K3537" t="s">
        <v>6578</v>
      </c>
      <c r="L3537" t="s">
        <v>307</v>
      </c>
      <c r="M3537" t="s">
        <v>1587</v>
      </c>
      <c r="N3537" t="s">
        <v>6579</v>
      </c>
      <c r="O3537" t="s">
        <v>6580</v>
      </c>
      <c r="P3537" t="s">
        <v>447</v>
      </c>
      <c r="Q3537" t="s">
        <v>6581</v>
      </c>
      <c r="R3537" t="s">
        <v>6582</v>
      </c>
      <c r="S3537" t="s">
        <v>6583</v>
      </c>
      <c r="T3537">
        <v>5.6</v>
      </c>
      <c r="U3537">
        <v>62578</v>
      </c>
      <c r="V3537" s="12">
        <f>W3537*1.40658152173913</f>
        <v>84394891.304347798</v>
      </c>
      <c r="W3537" s="3">
        <v>60000000</v>
      </c>
      <c r="X3537" s="13">
        <f>Y3537*1.40658152173913</f>
        <v>146702318.77429888</v>
      </c>
      <c r="Y3537" s="3">
        <v>104297061</v>
      </c>
      <c r="Z3537" s="13">
        <f>AA3537*1.40658152173913</f>
        <v>231289638.87030971</v>
      </c>
      <c r="AA3537" s="3">
        <v>164433867</v>
      </c>
      <c r="AB3537">
        <v>136</v>
      </c>
    </row>
    <row r="3538" spans="1:28" hidden="1" x14ac:dyDescent="0.2">
      <c r="A3538" t="s">
        <v>31593</v>
      </c>
      <c r="B3538" t="s">
        <v>31594</v>
      </c>
      <c r="C3538">
        <v>2016</v>
      </c>
      <c r="D3538" t="s">
        <v>31595</v>
      </c>
      <c r="E3538" t="s">
        <v>1045</v>
      </c>
      <c r="F3538" t="s">
        <v>44044</v>
      </c>
      <c r="H3538">
        <v>91</v>
      </c>
      <c r="I3538" t="s">
        <v>495</v>
      </c>
      <c r="J3538" t="s">
        <v>26</v>
      </c>
      <c r="K3538" t="s">
        <v>27</v>
      </c>
      <c r="M3538" t="s">
        <v>31596</v>
      </c>
      <c r="N3538" t="s">
        <v>31597</v>
      </c>
      <c r="O3538" t="s">
        <v>31598</v>
      </c>
      <c r="P3538" t="s">
        <v>31599</v>
      </c>
      <c r="Q3538" t="s">
        <v>31600</v>
      </c>
      <c r="R3538" t="s">
        <v>31601</v>
      </c>
      <c r="S3538" t="s">
        <v>31602</v>
      </c>
      <c r="T3538">
        <v>5.4</v>
      </c>
      <c r="U3538">
        <v>11629</v>
      </c>
      <c r="W3538"/>
      <c r="X3538"/>
      <c r="Y3538">
        <v>4772155</v>
      </c>
      <c r="Z3538"/>
      <c r="AA3538">
        <v>39219109</v>
      </c>
      <c r="AB3538">
        <v>88</v>
      </c>
    </row>
    <row r="3539" spans="1:28" hidden="1" x14ac:dyDescent="0.2">
      <c r="A3539" t="s">
        <v>31603</v>
      </c>
      <c r="B3539" t="s">
        <v>31604</v>
      </c>
      <c r="C3539">
        <v>2013</v>
      </c>
      <c r="D3539" s="1">
        <v>41525</v>
      </c>
      <c r="E3539" t="s">
        <v>16512</v>
      </c>
      <c r="F3539" t="s">
        <v>44038</v>
      </c>
      <c r="H3539">
        <v>141</v>
      </c>
      <c r="I3539" t="s">
        <v>943</v>
      </c>
      <c r="J3539" t="s">
        <v>944</v>
      </c>
      <c r="K3539" t="s">
        <v>2402</v>
      </c>
      <c r="L3539" t="s">
        <v>26</v>
      </c>
      <c r="M3539" t="s">
        <v>15904</v>
      </c>
      <c r="N3539" t="s">
        <v>31605</v>
      </c>
      <c r="O3539" t="s">
        <v>31606</v>
      </c>
      <c r="P3539" t="s">
        <v>31607</v>
      </c>
      <c r="Q3539" t="s">
        <v>31608</v>
      </c>
      <c r="R3539" t="s">
        <v>31609</v>
      </c>
      <c r="S3539" t="s">
        <v>31610</v>
      </c>
      <c r="T3539">
        <v>6</v>
      </c>
      <c r="U3539">
        <v>47846</v>
      </c>
      <c r="W3539"/>
      <c r="X3539"/>
      <c r="Y3539">
        <v>5307960</v>
      </c>
      <c r="Z3539"/>
      <c r="AA3539">
        <v>10234653</v>
      </c>
      <c r="AB3539">
        <v>254</v>
      </c>
    </row>
    <row r="3540" spans="1:28" x14ac:dyDescent="0.2">
      <c r="A3540" t="s">
        <v>34660</v>
      </c>
      <c r="B3540" t="s">
        <v>34661</v>
      </c>
      <c r="C3540">
        <v>2014</v>
      </c>
      <c r="D3540" s="1">
        <v>42041</v>
      </c>
      <c r="E3540" t="s">
        <v>16512</v>
      </c>
      <c r="F3540" t="s">
        <v>44032</v>
      </c>
      <c r="G3540" t="s">
        <v>44055</v>
      </c>
      <c r="H3540">
        <v>134</v>
      </c>
      <c r="I3540" t="s">
        <v>34662</v>
      </c>
      <c r="J3540" t="s">
        <v>26</v>
      </c>
      <c r="K3540" t="s">
        <v>307</v>
      </c>
      <c r="M3540" t="s">
        <v>414</v>
      </c>
      <c r="N3540" t="s">
        <v>414</v>
      </c>
      <c r="O3540" t="s">
        <v>34663</v>
      </c>
      <c r="P3540" t="s">
        <v>852</v>
      </c>
      <c r="Q3540" t="s">
        <v>34664</v>
      </c>
      <c r="R3540" t="s">
        <v>34665</v>
      </c>
      <c r="S3540" t="s">
        <v>34666</v>
      </c>
      <c r="T3540">
        <v>7.6</v>
      </c>
      <c r="U3540">
        <v>415279</v>
      </c>
      <c r="V3540" s="12">
        <f>W3540*1.09324733035956</f>
        <v>74340818.464450076</v>
      </c>
      <c r="W3540" s="3">
        <v>68000000</v>
      </c>
      <c r="X3540" s="13">
        <f>Y3540*1.09324733035956</f>
        <v>93820196.631547675</v>
      </c>
      <c r="Y3540" s="3">
        <v>85817906</v>
      </c>
      <c r="Z3540" s="13">
        <f>AA3540*1.09324733035956</f>
        <v>231574598.00481197</v>
      </c>
      <c r="AA3540" s="3">
        <v>211822697</v>
      </c>
      <c r="AB3540">
        <v>945</v>
      </c>
    </row>
    <row r="3541" spans="1:28" x14ac:dyDescent="0.2">
      <c r="A3541" t="s">
        <v>6008</v>
      </c>
      <c r="B3541" t="s">
        <v>6009</v>
      </c>
      <c r="C3541">
        <v>2003</v>
      </c>
      <c r="D3541" t="s">
        <v>3780</v>
      </c>
      <c r="E3541" t="s">
        <v>1045</v>
      </c>
      <c r="H3541">
        <v>105</v>
      </c>
      <c r="I3541" t="s">
        <v>25</v>
      </c>
      <c r="J3541" t="s">
        <v>26</v>
      </c>
      <c r="M3541" t="s">
        <v>1955</v>
      </c>
      <c r="N3541" t="s">
        <v>6010</v>
      </c>
      <c r="O3541" t="s">
        <v>6011</v>
      </c>
      <c r="P3541" t="s">
        <v>6012</v>
      </c>
      <c r="Q3541" t="s">
        <v>6013</v>
      </c>
      <c r="R3541" t="s">
        <v>6014</v>
      </c>
      <c r="S3541" t="s">
        <v>6015</v>
      </c>
      <c r="T3541">
        <v>5.6</v>
      </c>
      <c r="U3541">
        <v>34433</v>
      </c>
      <c r="V3541" s="12">
        <f>W3541*1.40658152173913</f>
        <v>46417190.21739129</v>
      </c>
      <c r="W3541" s="3">
        <v>33000000</v>
      </c>
      <c r="X3541" s="13">
        <f>Y3541*1.40658152173913</f>
        <v>186676825.49482059</v>
      </c>
      <c r="Y3541" s="3">
        <v>132716677</v>
      </c>
      <c r="Z3541" s="13">
        <f>AA3541*1.40658152173913</f>
        <v>231705722.56341842</v>
      </c>
      <c r="AA3541" s="3">
        <v>164729679</v>
      </c>
      <c r="AB3541">
        <v>234</v>
      </c>
    </row>
    <row r="3542" spans="1:28" hidden="1" x14ac:dyDescent="0.2">
      <c r="A3542" t="s">
        <v>31630</v>
      </c>
      <c r="B3542" t="s">
        <v>31631</v>
      </c>
      <c r="C3542">
        <v>2012</v>
      </c>
      <c r="D3542" t="s">
        <v>31632</v>
      </c>
      <c r="E3542" t="s">
        <v>176</v>
      </c>
      <c r="H3542">
        <v>90</v>
      </c>
      <c r="I3542" t="s">
        <v>31633</v>
      </c>
      <c r="J3542" t="s">
        <v>26</v>
      </c>
      <c r="M3542" t="s">
        <v>1871</v>
      </c>
      <c r="N3542" t="s">
        <v>1871</v>
      </c>
      <c r="O3542" t="s">
        <v>31634</v>
      </c>
      <c r="P3542" t="s">
        <v>23370</v>
      </c>
      <c r="Q3542" t="s">
        <v>23370</v>
      </c>
      <c r="R3542" t="s">
        <v>31635</v>
      </c>
      <c r="S3542" t="s">
        <v>31636</v>
      </c>
      <c r="T3542">
        <v>6.3</v>
      </c>
      <c r="U3542">
        <v>10294</v>
      </c>
      <c r="W3542"/>
      <c r="X3542"/>
      <c r="Y3542">
        <v>1012973</v>
      </c>
      <c r="Z3542"/>
      <c r="AA3542">
        <v>1674776</v>
      </c>
      <c r="AB3542">
        <v>40</v>
      </c>
    </row>
    <row r="3543" spans="1:28" hidden="1" x14ac:dyDescent="0.2">
      <c r="A3543" t="s">
        <v>31637</v>
      </c>
      <c r="B3543" t="s">
        <v>31638</v>
      </c>
      <c r="C3543">
        <v>2015</v>
      </c>
      <c r="D3543" s="1">
        <v>42319</v>
      </c>
      <c r="E3543" t="s">
        <v>1045</v>
      </c>
      <c r="F3543" t="s">
        <v>44032</v>
      </c>
      <c r="G3543" t="s">
        <v>44034</v>
      </c>
      <c r="H3543">
        <v>91</v>
      </c>
      <c r="I3543" t="s">
        <v>433</v>
      </c>
      <c r="J3543" t="s">
        <v>26</v>
      </c>
      <c r="M3543" t="s">
        <v>23192</v>
      </c>
      <c r="N3543" t="s">
        <v>31639</v>
      </c>
      <c r="O3543" t="s">
        <v>31640</v>
      </c>
      <c r="P3543" t="s">
        <v>31641</v>
      </c>
      <c r="Q3543" t="s">
        <v>31642</v>
      </c>
      <c r="R3543" t="s">
        <v>31643</v>
      </c>
      <c r="S3543" t="s">
        <v>31644</v>
      </c>
      <c r="T3543">
        <v>6.6</v>
      </c>
      <c r="U3543">
        <v>33484</v>
      </c>
      <c r="W3543">
        <v>4500000</v>
      </c>
      <c r="X3543"/>
      <c r="Y3543"/>
      <c r="Z3543"/>
      <c r="AA3543"/>
      <c r="AB3543">
        <v>133</v>
      </c>
    </row>
    <row r="3544" spans="1:28" x14ac:dyDescent="0.2">
      <c r="A3544" t="s">
        <v>13687</v>
      </c>
      <c r="B3544" t="s">
        <v>13688</v>
      </c>
      <c r="C3544">
        <v>2006</v>
      </c>
      <c r="D3544" t="s">
        <v>10874</v>
      </c>
      <c r="E3544" t="s">
        <v>16512</v>
      </c>
      <c r="F3544" t="s">
        <v>44044</v>
      </c>
      <c r="G3544" t="s">
        <v>44033</v>
      </c>
      <c r="H3544">
        <v>126</v>
      </c>
      <c r="I3544" t="s">
        <v>229</v>
      </c>
      <c r="J3544" t="s">
        <v>26</v>
      </c>
      <c r="M3544" t="s">
        <v>4221</v>
      </c>
      <c r="N3544" t="s">
        <v>13689</v>
      </c>
      <c r="O3544" t="s">
        <v>13690</v>
      </c>
      <c r="P3544" t="s">
        <v>416</v>
      </c>
      <c r="Q3544" t="s">
        <v>13691</v>
      </c>
      <c r="R3544" t="s">
        <v>13692</v>
      </c>
      <c r="S3544" t="s">
        <v>13693</v>
      </c>
      <c r="T3544">
        <v>7</v>
      </c>
      <c r="U3544">
        <v>288673</v>
      </c>
      <c r="V3544" s="12">
        <f>W3544*1.28378472222222</f>
        <v>96283854.166666508</v>
      </c>
      <c r="W3544" s="3">
        <v>75000000</v>
      </c>
      <c r="X3544" s="13">
        <f>Y3544*1.28378472222222</f>
        <v>82211796.853055418</v>
      </c>
      <c r="Y3544" s="3">
        <v>64038616</v>
      </c>
      <c r="Z3544" s="13">
        <f>AA3544*1.28378472222222</f>
        <v>231797024.17187461</v>
      </c>
      <c r="AA3544" s="3">
        <v>180557550</v>
      </c>
      <c r="AB3544">
        <v>461</v>
      </c>
    </row>
    <row r="3545" spans="1:28" x14ac:dyDescent="0.2">
      <c r="A3545" t="s">
        <v>31959</v>
      </c>
      <c r="B3545" t="s">
        <v>31960</v>
      </c>
      <c r="C3545">
        <v>2014</v>
      </c>
      <c r="D3545" s="1">
        <v>42039</v>
      </c>
      <c r="E3545" t="s">
        <v>44043</v>
      </c>
      <c r="F3545" t="s">
        <v>44038</v>
      </c>
      <c r="G3545" t="s">
        <v>44032</v>
      </c>
      <c r="H3545">
        <v>125</v>
      </c>
      <c r="I3545" t="s">
        <v>25</v>
      </c>
      <c r="J3545" t="s">
        <v>26</v>
      </c>
      <c r="M3545" t="s">
        <v>5807</v>
      </c>
      <c r="N3545" t="s">
        <v>31961</v>
      </c>
      <c r="O3545" t="s">
        <v>31962</v>
      </c>
      <c r="P3545" t="s">
        <v>24796</v>
      </c>
      <c r="Q3545" t="s">
        <v>31963</v>
      </c>
      <c r="R3545" t="s">
        <v>31964</v>
      </c>
      <c r="S3545" t="s">
        <v>31965</v>
      </c>
      <c r="T3545">
        <v>5.9</v>
      </c>
      <c r="U3545">
        <v>129755</v>
      </c>
      <c r="V3545" s="12">
        <f>W3545*1.09324733035956</f>
        <v>54662366.517977998</v>
      </c>
      <c r="W3545" s="3">
        <v>50000000</v>
      </c>
      <c r="X3545" s="13">
        <f>Y3545*1.09324733035956</f>
        <v>139938251.46869129</v>
      </c>
      <c r="Y3545" s="3">
        <v>128002372</v>
      </c>
      <c r="Z3545" s="13">
        <f>AA3545*1.09324733035956</f>
        <v>232754949.81621793</v>
      </c>
      <c r="AA3545" s="3">
        <v>212902372</v>
      </c>
      <c r="AB3545">
        <v>889</v>
      </c>
    </row>
    <row r="3546" spans="1:28" x14ac:dyDescent="0.2">
      <c r="A3546" t="s">
        <v>8302</v>
      </c>
      <c r="B3546" t="s">
        <v>8303</v>
      </c>
      <c r="C3546">
        <v>2004</v>
      </c>
      <c r="D3546" t="s">
        <v>2089</v>
      </c>
      <c r="E3546" t="s">
        <v>1045</v>
      </c>
      <c r="F3546" t="s">
        <v>44032</v>
      </c>
      <c r="G3546" t="s">
        <v>44057</v>
      </c>
      <c r="H3546">
        <v>106</v>
      </c>
      <c r="I3546" t="s">
        <v>25</v>
      </c>
      <c r="J3546" t="s">
        <v>26</v>
      </c>
      <c r="M3546" t="s">
        <v>2851</v>
      </c>
      <c r="N3546" t="s">
        <v>8304</v>
      </c>
      <c r="O3546" t="s">
        <v>8305</v>
      </c>
      <c r="P3546" t="s">
        <v>1039</v>
      </c>
      <c r="Q3546" t="s">
        <v>8306</v>
      </c>
      <c r="R3546" t="s">
        <v>8307</v>
      </c>
      <c r="S3546" t="s">
        <v>8308</v>
      </c>
      <c r="T3546">
        <v>6.1</v>
      </c>
      <c r="U3546">
        <v>42875</v>
      </c>
      <c r="V3546" s="12">
        <f>W3546*1.37009528851244</f>
        <v>68504764.425622001</v>
      </c>
      <c r="W3546" s="3">
        <v>50000000</v>
      </c>
      <c r="X3546" s="13">
        <f>Y3546*1.37009528851244</f>
        <v>79315446.49581787</v>
      </c>
      <c r="Y3546" s="3">
        <v>57890460</v>
      </c>
      <c r="Z3546" s="13">
        <f>AA3546*1.37009528851244</f>
        <v>233092201.4878771</v>
      </c>
      <c r="AA3546" s="3">
        <v>170128460</v>
      </c>
      <c r="AB3546">
        <v>221</v>
      </c>
    </row>
    <row r="3547" spans="1:28" hidden="1" x14ac:dyDescent="0.2">
      <c r="A3547" t="s">
        <v>31665</v>
      </c>
      <c r="B3547" t="s">
        <v>31666</v>
      </c>
      <c r="C3547">
        <v>2014</v>
      </c>
      <c r="D3547" s="1">
        <v>42190</v>
      </c>
      <c r="E3547" t="s">
        <v>1045</v>
      </c>
      <c r="F3547" t="s">
        <v>44032</v>
      </c>
      <c r="H3547">
        <v>120</v>
      </c>
      <c r="I3547" t="s">
        <v>31667</v>
      </c>
      <c r="J3547" t="s">
        <v>4779</v>
      </c>
      <c r="K3547" t="s">
        <v>64</v>
      </c>
      <c r="L3547" t="s">
        <v>74</v>
      </c>
      <c r="M3547" t="s">
        <v>31668</v>
      </c>
      <c r="N3547" t="s">
        <v>31668</v>
      </c>
      <c r="O3547" t="s">
        <v>31669</v>
      </c>
      <c r="P3547" t="s">
        <v>31670</v>
      </c>
      <c r="Q3547" t="s">
        <v>31671</v>
      </c>
      <c r="R3547" t="s">
        <v>31672</v>
      </c>
      <c r="S3547" t="s">
        <v>31673</v>
      </c>
      <c r="T3547">
        <v>7.3</v>
      </c>
      <c r="U3547">
        <v>47574</v>
      </c>
      <c r="W3547"/>
      <c r="X3547"/>
      <c r="Y3547">
        <v>1359497</v>
      </c>
      <c r="Z3547"/>
      <c r="AA3547">
        <v>4094339</v>
      </c>
      <c r="AB3547">
        <v>133</v>
      </c>
    </row>
    <row r="3548" spans="1:28" hidden="1" x14ac:dyDescent="0.2">
      <c r="A3548" t="s">
        <v>31674</v>
      </c>
      <c r="B3548" t="s">
        <v>31675</v>
      </c>
      <c r="C3548">
        <v>2015</v>
      </c>
      <c r="D3548" t="s">
        <v>31676</v>
      </c>
      <c r="E3548" t="s">
        <v>3496</v>
      </c>
      <c r="F3548" t="s">
        <v>44042</v>
      </c>
      <c r="H3548">
        <v>84</v>
      </c>
      <c r="I3548" t="s">
        <v>177</v>
      </c>
      <c r="J3548" t="s">
        <v>26</v>
      </c>
      <c r="M3548" t="s">
        <v>31677</v>
      </c>
      <c r="N3548" t="s">
        <v>31678</v>
      </c>
      <c r="O3548" t="s">
        <v>31679</v>
      </c>
      <c r="P3548" t="s">
        <v>11373</v>
      </c>
      <c r="Q3548" t="s">
        <v>31680</v>
      </c>
      <c r="R3548" t="s">
        <v>31681</v>
      </c>
      <c r="S3548" t="s">
        <v>31682</v>
      </c>
      <c r="T3548">
        <v>4.7</v>
      </c>
      <c r="U3548">
        <v>14025</v>
      </c>
      <c r="W3548">
        <v>8000000</v>
      </c>
      <c r="X3548"/>
      <c r="Y3548"/>
      <c r="Z3548"/>
      <c r="AA3548">
        <v>33411</v>
      </c>
      <c r="AB3548">
        <v>169</v>
      </c>
    </row>
    <row r="3549" spans="1:28" x14ac:dyDescent="0.2">
      <c r="A3549" t="s">
        <v>11307</v>
      </c>
      <c r="B3549" t="s">
        <v>11308</v>
      </c>
      <c r="C3549">
        <v>2006</v>
      </c>
      <c r="D3549" s="1">
        <v>38723</v>
      </c>
      <c r="E3549" t="s">
        <v>16512</v>
      </c>
      <c r="F3549" t="s">
        <v>44031</v>
      </c>
      <c r="G3549" t="s">
        <v>44042</v>
      </c>
      <c r="H3549">
        <v>98</v>
      </c>
      <c r="I3549" t="s">
        <v>25</v>
      </c>
      <c r="J3549" t="s">
        <v>26</v>
      </c>
      <c r="K3549" t="s">
        <v>308</v>
      </c>
      <c r="M3549" t="s">
        <v>1086</v>
      </c>
      <c r="N3549" t="s">
        <v>11309</v>
      </c>
      <c r="O3549" t="s">
        <v>11310</v>
      </c>
      <c r="P3549" t="s">
        <v>9966</v>
      </c>
      <c r="Q3549" t="s">
        <v>11311</v>
      </c>
      <c r="R3549" t="s">
        <v>11312</v>
      </c>
      <c r="S3549" t="s">
        <v>11313</v>
      </c>
      <c r="T3549">
        <v>5.7</v>
      </c>
      <c r="U3549">
        <v>96734</v>
      </c>
      <c r="V3549" s="12">
        <f>W3549*1.28378472222222</f>
        <v>205405555.55555522</v>
      </c>
      <c r="W3549" s="3">
        <v>160000000</v>
      </c>
      <c r="X3549" s="13">
        <f>Y3549*1.28378472222222</f>
        <v>77893403.08822903</v>
      </c>
      <c r="Y3549" s="3">
        <v>60674817</v>
      </c>
      <c r="Z3549" s="13">
        <f>AA3549*1.28378472222222</f>
        <v>233231354.47711766</v>
      </c>
      <c r="AA3549" s="3">
        <v>181674817</v>
      </c>
      <c r="AB3549">
        <v>675</v>
      </c>
    </row>
    <row r="3550" spans="1:28" x14ac:dyDescent="0.2">
      <c r="A3550" t="s">
        <v>7393</v>
      </c>
      <c r="B3550" t="s">
        <v>7394</v>
      </c>
      <c r="C3550">
        <v>2004</v>
      </c>
      <c r="D3550" t="s">
        <v>4375</v>
      </c>
      <c r="E3550" t="s">
        <v>1045</v>
      </c>
      <c r="F3550" t="s">
        <v>44044</v>
      </c>
      <c r="H3550">
        <v>101</v>
      </c>
      <c r="I3550" t="s">
        <v>25</v>
      </c>
      <c r="J3550" t="s">
        <v>26</v>
      </c>
      <c r="K3550" t="s">
        <v>3179</v>
      </c>
      <c r="M3550" t="s">
        <v>2166</v>
      </c>
      <c r="N3550" t="s">
        <v>7395</v>
      </c>
      <c r="O3550" t="s">
        <v>7396</v>
      </c>
      <c r="P3550" t="s">
        <v>979</v>
      </c>
      <c r="Q3550" t="s">
        <v>1605</v>
      </c>
      <c r="R3550" t="s">
        <v>7397</v>
      </c>
      <c r="S3550" t="s">
        <v>7398</v>
      </c>
      <c r="T3550">
        <v>6.1</v>
      </c>
      <c r="U3550">
        <v>136822</v>
      </c>
      <c r="V3550" s="12">
        <f>W3550*1.37009528851244</f>
        <v>82205717.310746402</v>
      </c>
      <c r="W3550" s="3">
        <v>60000000</v>
      </c>
      <c r="X3550" s="13">
        <f>Y3550*1.37009528851244</f>
        <v>120894131.02431971</v>
      </c>
      <c r="Y3550" s="3">
        <v>88237754</v>
      </c>
      <c r="Z3550" s="13">
        <f>AA3550*1.37009528851244</f>
        <v>233284412.1559025</v>
      </c>
      <c r="AA3550" s="3">
        <v>170268750</v>
      </c>
      <c r="AB3550">
        <v>325</v>
      </c>
    </row>
    <row r="3551" spans="1:28" x14ac:dyDescent="0.2">
      <c r="A3551" t="s">
        <v>25741</v>
      </c>
      <c r="B3551" t="s">
        <v>25742</v>
      </c>
      <c r="C3551">
        <v>2016</v>
      </c>
      <c r="D3551" t="s">
        <v>18576</v>
      </c>
      <c r="E3551" t="s">
        <v>16512</v>
      </c>
      <c r="F3551" t="s">
        <v>44038</v>
      </c>
      <c r="G3551" t="s">
        <v>44044</v>
      </c>
      <c r="H3551">
        <v>107</v>
      </c>
      <c r="I3551" t="s">
        <v>5301</v>
      </c>
      <c r="J3551" t="s">
        <v>26</v>
      </c>
      <c r="M3551" t="s">
        <v>8675</v>
      </c>
      <c r="N3551" t="s">
        <v>25743</v>
      </c>
      <c r="O3551" t="s">
        <v>25744</v>
      </c>
      <c r="P3551" t="s">
        <v>4689</v>
      </c>
      <c r="Q3551" t="s">
        <v>25745</v>
      </c>
      <c r="R3551" t="s">
        <v>25746</v>
      </c>
      <c r="S3551" t="s">
        <v>25747</v>
      </c>
      <c r="T3551">
        <v>6.3</v>
      </c>
      <c r="U3551">
        <v>155085</v>
      </c>
      <c r="V3551" s="12">
        <f>W3551*1.07834771485832</f>
        <v>53917385.742916003</v>
      </c>
      <c r="W3551" s="3">
        <v>50000000</v>
      </c>
      <c r="X3551" s="13">
        <f>Y3551*1.07834771485832</f>
        <v>137425572.02240396</v>
      </c>
      <c r="Y3551" s="3">
        <v>127440871</v>
      </c>
      <c r="Z3551" s="13">
        <f>AA3551*1.07834771485832</f>
        <v>233971845.93104857</v>
      </c>
      <c r="AA3551" s="3">
        <v>216972543</v>
      </c>
      <c r="AB3551">
        <v>241</v>
      </c>
    </row>
    <row r="3552" spans="1:28" x14ac:dyDescent="0.2">
      <c r="A3552" t="s">
        <v>30628</v>
      </c>
      <c r="B3552" t="s">
        <v>30629</v>
      </c>
      <c r="C3552">
        <v>2017</v>
      </c>
      <c r="D3552" s="1">
        <v>42746</v>
      </c>
      <c r="E3552" t="s">
        <v>16512</v>
      </c>
      <c r="F3552" t="s">
        <v>44033</v>
      </c>
      <c r="G3552" t="s">
        <v>44042</v>
      </c>
      <c r="H3552">
        <v>109</v>
      </c>
      <c r="I3552" t="s">
        <v>25</v>
      </c>
      <c r="J3552" t="s">
        <v>26</v>
      </c>
      <c r="K3552" t="s">
        <v>51</v>
      </c>
      <c r="L3552" t="s">
        <v>75</v>
      </c>
      <c r="M3552" t="s">
        <v>30630</v>
      </c>
      <c r="N3552" t="s">
        <v>30631</v>
      </c>
      <c r="O3552" t="s">
        <v>30632</v>
      </c>
      <c r="P3552" t="s">
        <v>2296</v>
      </c>
      <c r="Q3552" t="s">
        <v>30633</v>
      </c>
      <c r="R3552" t="s">
        <v>30634</v>
      </c>
      <c r="S3552" t="s">
        <v>30635</v>
      </c>
      <c r="T3552">
        <v>5.3</v>
      </c>
      <c r="U3552">
        <v>90841</v>
      </c>
      <c r="V3552" s="12">
        <f>W3552*1.05585427545692</f>
        <v>126702513.0548304</v>
      </c>
      <c r="W3552" s="3">
        <v>120000000</v>
      </c>
      <c r="X3552" s="13">
        <f>Y3552*1.05585427545692</f>
        <v>35582458.019582279</v>
      </c>
      <c r="Y3552" s="3">
        <v>33700160</v>
      </c>
      <c r="Z3552" s="13">
        <f>AA3552*1.05585427545692</f>
        <v>233977476.37793756</v>
      </c>
      <c r="AA3552" s="3">
        <v>221600160</v>
      </c>
      <c r="AB3552">
        <v>707</v>
      </c>
    </row>
    <row r="3553" spans="1:28" hidden="1" x14ac:dyDescent="0.2">
      <c r="A3553" t="s">
        <v>31715</v>
      </c>
      <c r="B3553" t="s">
        <v>31716</v>
      </c>
      <c r="C3553">
        <v>2015</v>
      </c>
      <c r="D3553" t="s">
        <v>31717</v>
      </c>
      <c r="E3553" t="s">
        <v>3496</v>
      </c>
      <c r="F3553" t="s">
        <v>44033</v>
      </c>
      <c r="G3553" t="s">
        <v>44042</v>
      </c>
      <c r="H3553">
        <v>84</v>
      </c>
      <c r="I3553" t="s">
        <v>25</v>
      </c>
      <c r="J3553" t="s">
        <v>26</v>
      </c>
      <c r="M3553" t="s">
        <v>31718</v>
      </c>
      <c r="N3553" t="s">
        <v>31718</v>
      </c>
      <c r="O3553" t="s">
        <v>31719</v>
      </c>
      <c r="P3553" t="s">
        <v>18580</v>
      </c>
      <c r="Q3553" t="s">
        <v>18580</v>
      </c>
      <c r="R3553" t="s">
        <v>31720</v>
      </c>
      <c r="S3553" t="s">
        <v>31721</v>
      </c>
      <c r="T3553">
        <v>6.4</v>
      </c>
      <c r="U3553">
        <v>19176</v>
      </c>
      <c r="W3553"/>
      <c r="X3553"/>
      <c r="Y3553"/>
      <c r="Z3553"/>
      <c r="AA3553"/>
      <c r="AB3553">
        <v>111</v>
      </c>
    </row>
    <row r="3554" spans="1:28" x14ac:dyDescent="0.2">
      <c r="A3554" t="s">
        <v>43556</v>
      </c>
      <c r="B3554" t="s">
        <v>43557</v>
      </c>
      <c r="C3554">
        <v>2019</v>
      </c>
      <c r="D3554" s="1">
        <v>43531</v>
      </c>
      <c r="E3554" t="s">
        <v>3496</v>
      </c>
      <c r="F3554" t="s">
        <v>44045</v>
      </c>
      <c r="G3554" t="s">
        <v>44042</v>
      </c>
      <c r="H3554">
        <v>106</v>
      </c>
      <c r="I3554" t="s">
        <v>25</v>
      </c>
      <c r="J3554" t="s">
        <v>26</v>
      </c>
      <c r="M3554" t="s">
        <v>36301</v>
      </c>
      <c r="N3554" t="s">
        <v>43558</v>
      </c>
      <c r="O3554" t="s">
        <v>43559</v>
      </c>
      <c r="P3554" t="s">
        <v>21360</v>
      </c>
      <c r="Q3554" t="s">
        <v>25371</v>
      </c>
      <c r="R3554" t="s">
        <v>43560</v>
      </c>
      <c r="S3554" t="s">
        <v>43561</v>
      </c>
      <c r="T3554">
        <v>5.9</v>
      </c>
      <c r="U3554">
        <v>53649</v>
      </c>
      <c r="V3554" s="12">
        <f>W3554*1.01233684194057</f>
        <v>30370105.2582171</v>
      </c>
      <c r="W3554" s="3">
        <v>30000000</v>
      </c>
      <c r="X3554" s="13">
        <f>Y3554*1.01233684194057</f>
        <v>75067399.794650733</v>
      </c>
      <c r="Y3554" s="3">
        <v>74152591</v>
      </c>
      <c r="Z3554" s="13">
        <f>AA3554*1.01233684194057</f>
        <v>234105517.66351429</v>
      </c>
      <c r="AA3554" s="3">
        <v>231252591</v>
      </c>
      <c r="AB3554">
        <v>748</v>
      </c>
    </row>
    <row r="3555" spans="1:28" hidden="1" x14ac:dyDescent="0.2">
      <c r="A3555" t="s">
        <v>31731</v>
      </c>
      <c r="B3555" t="s">
        <v>31732</v>
      </c>
      <c r="C3555">
        <v>2014</v>
      </c>
      <c r="D3555" s="1">
        <v>42221</v>
      </c>
      <c r="E3555" t="s">
        <v>1045</v>
      </c>
      <c r="F3555" t="s">
        <v>44036</v>
      </c>
      <c r="H3555">
        <v>94</v>
      </c>
      <c r="I3555" t="s">
        <v>25</v>
      </c>
      <c r="J3555" t="s">
        <v>26</v>
      </c>
      <c r="K3555" t="s">
        <v>3179</v>
      </c>
      <c r="M3555" t="s">
        <v>31733</v>
      </c>
      <c r="N3555" t="s">
        <v>31734</v>
      </c>
      <c r="O3555" t="s">
        <v>31735</v>
      </c>
      <c r="P3555" t="s">
        <v>13116</v>
      </c>
      <c r="Q3555" t="s">
        <v>31736</v>
      </c>
      <c r="R3555" t="s">
        <v>31737</v>
      </c>
      <c r="S3555" t="s">
        <v>31738</v>
      </c>
      <c r="T3555">
        <v>6</v>
      </c>
      <c r="U3555">
        <v>25241</v>
      </c>
      <c r="W3555"/>
      <c r="X3555"/>
      <c r="Y3555"/>
      <c r="Z3555"/>
      <c r="AA3555">
        <v>1323415</v>
      </c>
      <c r="AB3555">
        <v>49</v>
      </c>
    </row>
    <row r="3556" spans="1:28" x14ac:dyDescent="0.2">
      <c r="A3556" t="s">
        <v>26889</v>
      </c>
      <c r="B3556" t="s">
        <v>26890</v>
      </c>
      <c r="C3556">
        <v>2012</v>
      </c>
      <c r="D3556" s="1">
        <v>40942</v>
      </c>
      <c r="E3556" t="s">
        <v>16512</v>
      </c>
      <c r="F3556" t="s">
        <v>44042</v>
      </c>
      <c r="H3556">
        <v>115</v>
      </c>
      <c r="I3556" t="s">
        <v>26891</v>
      </c>
      <c r="J3556" t="s">
        <v>26</v>
      </c>
      <c r="K3556" t="s">
        <v>13503</v>
      </c>
      <c r="M3556" t="s">
        <v>19542</v>
      </c>
      <c r="N3556" t="s">
        <v>26892</v>
      </c>
      <c r="O3556" t="s">
        <v>26893</v>
      </c>
      <c r="P3556" t="s">
        <v>416</v>
      </c>
      <c r="Q3556" t="s">
        <v>26894</v>
      </c>
      <c r="R3556" t="s">
        <v>26895</v>
      </c>
      <c r="S3556" t="s">
        <v>26896</v>
      </c>
      <c r="T3556">
        <v>6.7</v>
      </c>
      <c r="U3556">
        <v>202221</v>
      </c>
      <c r="V3556" s="12">
        <f>W3556*1.12725506764114</f>
        <v>95816680.749496892</v>
      </c>
      <c r="W3556" s="3">
        <v>85000000</v>
      </c>
      <c r="X3556" s="13">
        <f>Y3556*1.12725506764114</f>
        <v>142455093.89171314</v>
      </c>
      <c r="Y3556" s="3">
        <v>126373434</v>
      </c>
      <c r="Z3556" s="13">
        <f>AA3556*1.12725506764114</f>
        <v>234554956.5417867</v>
      </c>
      <c r="AA3556" s="3">
        <v>208076205</v>
      </c>
      <c r="AB3556">
        <v>318</v>
      </c>
    </row>
    <row r="3557" spans="1:28" x14ac:dyDescent="0.2">
      <c r="A3557" t="s">
        <v>32920</v>
      </c>
      <c r="B3557" t="s">
        <v>32921</v>
      </c>
      <c r="C3557">
        <v>2014</v>
      </c>
      <c r="D3557" s="1">
        <v>41738</v>
      </c>
      <c r="E3557" t="s">
        <v>16512</v>
      </c>
      <c r="F3557" t="s">
        <v>44031</v>
      </c>
      <c r="G3557" t="s">
        <v>44042</v>
      </c>
      <c r="H3557">
        <v>126</v>
      </c>
      <c r="I3557" t="s">
        <v>32922</v>
      </c>
      <c r="J3557" t="s">
        <v>26</v>
      </c>
      <c r="K3557" t="s">
        <v>1419</v>
      </c>
      <c r="L3557" t="s">
        <v>308</v>
      </c>
      <c r="M3557" t="s">
        <v>30406</v>
      </c>
      <c r="N3557" t="s">
        <v>32923</v>
      </c>
      <c r="O3557" t="s">
        <v>32924</v>
      </c>
      <c r="P3557" t="s">
        <v>312</v>
      </c>
      <c r="Q3557" t="s">
        <v>23862</v>
      </c>
      <c r="R3557" t="s">
        <v>32925</v>
      </c>
      <c r="S3557" t="s">
        <v>32926</v>
      </c>
      <c r="T3557">
        <v>6.1</v>
      </c>
      <c r="U3557">
        <v>165983</v>
      </c>
      <c r="V3557" s="12">
        <f>W3557*1.09324733035956</f>
        <v>98392259.732360408</v>
      </c>
      <c r="W3557" s="3">
        <v>90000000</v>
      </c>
      <c r="X3557" s="13">
        <f>Y3557*1.09324733035956</f>
        <v>42989266.250946335</v>
      </c>
      <c r="Y3557" s="3">
        <v>39322544</v>
      </c>
      <c r="Z3557" s="13">
        <f>AA3557*1.09324733035956</f>
        <v>234673822.99670169</v>
      </c>
      <c r="AA3557" s="3">
        <v>214657577</v>
      </c>
      <c r="AB3557">
        <v>400</v>
      </c>
    </row>
    <row r="3558" spans="1:28" hidden="1" x14ac:dyDescent="0.2">
      <c r="A3558" t="s">
        <v>31755</v>
      </c>
      <c r="B3558" t="s">
        <v>31756</v>
      </c>
      <c r="C3558">
        <v>2012</v>
      </c>
      <c r="D3558" t="s">
        <v>31757</v>
      </c>
      <c r="E3558" t="s">
        <v>44037</v>
      </c>
      <c r="F3558" t="s">
        <v>44032</v>
      </c>
      <c r="G3558" t="s">
        <v>44040</v>
      </c>
      <c r="H3558">
        <v>117</v>
      </c>
      <c r="I3558" t="s">
        <v>2213</v>
      </c>
      <c r="J3558" t="s">
        <v>934</v>
      </c>
      <c r="M3558" t="s">
        <v>17109</v>
      </c>
      <c r="N3558" t="s">
        <v>31758</v>
      </c>
      <c r="O3558" t="s">
        <v>31759</v>
      </c>
      <c r="P3558" t="s">
        <v>31760</v>
      </c>
      <c r="Q3558" t="s">
        <v>31761</v>
      </c>
      <c r="R3558" t="s">
        <v>31762</v>
      </c>
      <c r="S3558" t="s">
        <v>31763</v>
      </c>
      <c r="T3558">
        <v>8.1</v>
      </c>
      <c r="U3558">
        <v>37177</v>
      </c>
      <c r="W3558"/>
      <c r="X3558"/>
      <c r="Y3558"/>
      <c r="Z3558"/>
      <c r="AA3558">
        <v>54999779</v>
      </c>
      <c r="AB3558">
        <v>97</v>
      </c>
    </row>
    <row r="3559" spans="1:28" x14ac:dyDescent="0.2">
      <c r="A3559" t="s">
        <v>11109</v>
      </c>
      <c r="B3559" t="s">
        <v>11110</v>
      </c>
      <c r="C3559">
        <v>2005</v>
      </c>
      <c r="D3559" t="s">
        <v>10688</v>
      </c>
      <c r="E3559" t="s">
        <v>1045</v>
      </c>
      <c r="F3559" t="s">
        <v>44036</v>
      </c>
      <c r="H3559">
        <v>116</v>
      </c>
      <c r="I3559" t="s">
        <v>25</v>
      </c>
      <c r="J3559" t="s">
        <v>26</v>
      </c>
      <c r="K3559" t="s">
        <v>308</v>
      </c>
      <c r="L3559" t="s">
        <v>934</v>
      </c>
      <c r="M3559" t="s">
        <v>11111</v>
      </c>
      <c r="N3559" t="s">
        <v>11112</v>
      </c>
      <c r="O3559" t="s">
        <v>11113</v>
      </c>
      <c r="P3559" t="s">
        <v>11114</v>
      </c>
      <c r="Q3559" t="s">
        <v>11115</v>
      </c>
      <c r="R3559" t="s">
        <v>11116</v>
      </c>
      <c r="S3559" t="s">
        <v>11117</v>
      </c>
      <c r="T3559">
        <v>7.1</v>
      </c>
      <c r="U3559">
        <v>387842</v>
      </c>
      <c r="V3559" s="12">
        <f>W3559*1.32519713261649</f>
        <v>34455125.448028736</v>
      </c>
      <c r="W3559" s="3">
        <v>26000000</v>
      </c>
      <c r="X3559" s="13">
        <f>Y3559*1.32519713261649</f>
        <v>145041815.03946263</v>
      </c>
      <c r="Y3559" s="3">
        <v>109449237</v>
      </c>
      <c r="Z3559" s="13">
        <f>AA3559*1.32519713261649</f>
        <v>235061671.7413983</v>
      </c>
      <c r="AA3559" s="3">
        <v>177378645</v>
      </c>
      <c r="AB3559">
        <v>591</v>
      </c>
    </row>
    <row r="3560" spans="1:28" x14ac:dyDescent="0.2">
      <c r="A3560" t="s">
        <v>18715</v>
      </c>
      <c r="B3560" t="s">
        <v>18716</v>
      </c>
      <c r="C3560">
        <v>2008</v>
      </c>
      <c r="D3560" t="s">
        <v>8707</v>
      </c>
      <c r="E3560" t="s">
        <v>16512</v>
      </c>
      <c r="F3560" t="s">
        <v>44038</v>
      </c>
      <c r="G3560" t="s">
        <v>44055</v>
      </c>
      <c r="H3560">
        <v>107</v>
      </c>
      <c r="I3560" t="s">
        <v>717</v>
      </c>
      <c r="J3560" t="s">
        <v>26</v>
      </c>
      <c r="K3560" t="s">
        <v>209</v>
      </c>
      <c r="M3560" t="s">
        <v>979</v>
      </c>
      <c r="N3560" t="s">
        <v>18717</v>
      </c>
      <c r="O3560" t="s">
        <v>18718</v>
      </c>
      <c r="P3560" t="s">
        <v>18719</v>
      </c>
      <c r="Q3560" t="s">
        <v>18720</v>
      </c>
      <c r="R3560" t="s">
        <v>18721</v>
      </c>
      <c r="S3560" t="s">
        <v>18722</v>
      </c>
      <c r="T3560">
        <v>7</v>
      </c>
      <c r="U3560">
        <v>371908</v>
      </c>
      <c r="V3560" s="12">
        <f>W3560*1.20207800169993</f>
        <v>110591176.15639356</v>
      </c>
      <c r="W3560" s="3">
        <v>92000000</v>
      </c>
      <c r="X3560" s="13">
        <f>Y3560*1.20207800169993</f>
        <v>132848026.6082823</v>
      </c>
      <c r="Y3560" s="3">
        <v>110515313</v>
      </c>
      <c r="Z3560" s="13">
        <f>AA3560*1.20207800169993</f>
        <v>235250043.97393906</v>
      </c>
      <c r="AA3560" s="3">
        <v>195702811</v>
      </c>
      <c r="AB3560">
        <v>634</v>
      </c>
    </row>
    <row r="3561" spans="1:28" hidden="1" x14ac:dyDescent="0.2">
      <c r="A3561" t="s">
        <v>31775</v>
      </c>
      <c r="B3561" t="s">
        <v>31776</v>
      </c>
      <c r="C3561">
        <v>2015</v>
      </c>
      <c r="D3561" t="s">
        <v>31777</v>
      </c>
      <c r="E3561" t="s">
        <v>1045</v>
      </c>
      <c r="F3561" t="s">
        <v>44032</v>
      </c>
      <c r="G3561" t="s">
        <v>44036</v>
      </c>
      <c r="H3561">
        <v>128</v>
      </c>
      <c r="I3561" t="s">
        <v>943</v>
      </c>
      <c r="J3561" t="s">
        <v>944</v>
      </c>
      <c r="M3561" t="s">
        <v>28111</v>
      </c>
      <c r="N3561" t="s">
        <v>28112</v>
      </c>
      <c r="O3561" t="s">
        <v>31778</v>
      </c>
      <c r="P3561" t="s">
        <v>31779</v>
      </c>
      <c r="Q3561" t="s">
        <v>31780</v>
      </c>
      <c r="R3561" t="s">
        <v>31781</v>
      </c>
      <c r="S3561" t="s">
        <v>31782</v>
      </c>
      <c r="T3561">
        <v>7.6</v>
      </c>
      <c r="U3561">
        <v>25671</v>
      </c>
      <c r="W3561"/>
      <c r="X3561"/>
      <c r="Y3561">
        <v>3043479</v>
      </c>
      <c r="Z3561"/>
      <c r="AA3561">
        <v>4180081</v>
      </c>
      <c r="AB3561">
        <v>109</v>
      </c>
    </row>
    <row r="3562" spans="1:28" x14ac:dyDescent="0.2">
      <c r="A3562" t="s">
        <v>34436</v>
      </c>
      <c r="B3562" t="s">
        <v>34437</v>
      </c>
      <c r="C3562">
        <v>2015</v>
      </c>
      <c r="D3562" t="s">
        <v>29881</v>
      </c>
      <c r="E3562" t="s">
        <v>1045</v>
      </c>
      <c r="H3562">
        <v>115</v>
      </c>
      <c r="I3562" t="s">
        <v>25</v>
      </c>
      <c r="J3562" t="s">
        <v>26</v>
      </c>
      <c r="M3562" t="s">
        <v>27409</v>
      </c>
      <c r="N3562" t="s">
        <v>27410</v>
      </c>
      <c r="O3562" t="s">
        <v>34438</v>
      </c>
      <c r="P3562" t="s">
        <v>333</v>
      </c>
      <c r="Q3562" t="s">
        <v>34439</v>
      </c>
      <c r="R3562" t="s">
        <v>34440</v>
      </c>
      <c r="S3562" t="s">
        <v>34441</v>
      </c>
      <c r="T3562">
        <v>6.3</v>
      </c>
      <c r="U3562">
        <v>180324</v>
      </c>
      <c r="V3562" s="12">
        <f>W3562*1.09195121025074</f>
        <v>74252682.297050327</v>
      </c>
      <c r="W3562" s="3">
        <v>68000000</v>
      </c>
      <c r="X3562" s="13">
        <f>Y3562*1.09195121025074</f>
        <v>88968237.207605243</v>
      </c>
      <c r="Y3562" s="3">
        <v>81476385</v>
      </c>
      <c r="Z3562" s="13">
        <f>AA3562*1.09195121025074</f>
        <v>235712525.82078892</v>
      </c>
      <c r="AA3562" s="3">
        <v>215863606</v>
      </c>
      <c r="AB3562">
        <v>258</v>
      </c>
    </row>
    <row r="3563" spans="1:28" x14ac:dyDescent="0.2">
      <c r="A3563" t="s">
        <v>10358</v>
      </c>
      <c r="B3563" t="s">
        <v>10359</v>
      </c>
      <c r="C3563">
        <v>2005</v>
      </c>
      <c r="D3563" t="s">
        <v>8229</v>
      </c>
      <c r="E3563" t="s">
        <v>176</v>
      </c>
      <c r="F3563" t="s">
        <v>44036</v>
      </c>
      <c r="H3563">
        <v>134</v>
      </c>
      <c r="I3563" t="s">
        <v>433</v>
      </c>
      <c r="J3563" t="s">
        <v>26</v>
      </c>
      <c r="K3563" t="s">
        <v>308</v>
      </c>
      <c r="M3563" t="s">
        <v>1466</v>
      </c>
      <c r="N3563" t="s">
        <v>10360</v>
      </c>
      <c r="O3563" t="s">
        <v>10361</v>
      </c>
      <c r="P3563" t="s">
        <v>1248</v>
      </c>
      <c r="Q3563" t="s">
        <v>10362</v>
      </c>
      <c r="R3563" t="s">
        <v>10363</v>
      </c>
      <c r="S3563" t="s">
        <v>10364</v>
      </c>
      <c r="T3563">
        <v>7.7</v>
      </c>
      <c r="U3563">
        <v>317082</v>
      </c>
      <c r="V3563" s="12">
        <f>W3563*1.32519713261649</f>
        <v>18552759.856630858</v>
      </c>
      <c r="W3563" s="3">
        <v>14000000</v>
      </c>
      <c r="X3563" s="13">
        <f>Y3563*1.32519713261649</f>
        <v>110049353.9588891</v>
      </c>
      <c r="Y3563" s="3">
        <v>83043761</v>
      </c>
      <c r="Z3563" s="13">
        <f>AA3563*1.32519713261649</f>
        <v>235968257.6525811</v>
      </c>
      <c r="AA3563" s="3">
        <v>178062759</v>
      </c>
      <c r="AB3563">
        <v>2347</v>
      </c>
    </row>
    <row r="3564" spans="1:28" hidden="1" x14ac:dyDescent="0.2">
      <c r="A3564" t="s">
        <v>31798</v>
      </c>
      <c r="B3564" t="s">
        <v>31799</v>
      </c>
      <c r="C3564">
        <v>2014</v>
      </c>
      <c r="D3564" s="1">
        <v>42014</v>
      </c>
      <c r="E3564" t="s">
        <v>1045</v>
      </c>
      <c r="F3564" t="s">
        <v>44036</v>
      </c>
      <c r="H3564">
        <v>86</v>
      </c>
      <c r="I3564" t="s">
        <v>25</v>
      </c>
      <c r="J3564" t="s">
        <v>26</v>
      </c>
      <c r="M3564" t="s">
        <v>31800</v>
      </c>
      <c r="N3564" t="s">
        <v>31801</v>
      </c>
      <c r="O3564" t="s">
        <v>31802</v>
      </c>
      <c r="P3564" t="s">
        <v>31803</v>
      </c>
      <c r="Q3564" t="s">
        <v>31804</v>
      </c>
      <c r="R3564" t="s">
        <v>31805</v>
      </c>
      <c r="S3564" t="s">
        <v>31806</v>
      </c>
      <c r="T3564">
        <v>6.4</v>
      </c>
      <c r="U3564">
        <v>64254</v>
      </c>
      <c r="W3564"/>
      <c r="X3564"/>
      <c r="Y3564">
        <v>18612</v>
      </c>
      <c r="Z3564"/>
      <c r="AA3564">
        <v>492332</v>
      </c>
      <c r="AB3564">
        <v>69</v>
      </c>
    </row>
    <row r="3565" spans="1:28" x14ac:dyDescent="0.2">
      <c r="A3565" t="s">
        <v>22977</v>
      </c>
      <c r="B3565" t="s">
        <v>22978</v>
      </c>
      <c r="C3565">
        <v>2010</v>
      </c>
      <c r="D3565" s="1">
        <v>40852</v>
      </c>
      <c r="E3565" t="s">
        <v>16512</v>
      </c>
      <c r="F3565" t="s">
        <v>44038</v>
      </c>
      <c r="G3565" t="s">
        <v>44044</v>
      </c>
      <c r="H3565">
        <v>111</v>
      </c>
      <c r="I3565" t="s">
        <v>5301</v>
      </c>
      <c r="J3565" t="s">
        <v>26</v>
      </c>
      <c r="K3565" t="s">
        <v>75</v>
      </c>
      <c r="M3565" t="s">
        <v>11277</v>
      </c>
      <c r="N3565" t="s">
        <v>8814</v>
      </c>
      <c r="O3565" t="s">
        <v>22979</v>
      </c>
      <c r="P3565" t="s">
        <v>1459</v>
      </c>
      <c r="Q3565" t="s">
        <v>22980</v>
      </c>
      <c r="R3565" t="s">
        <v>22981</v>
      </c>
      <c r="S3565" t="s">
        <v>22982</v>
      </c>
      <c r="T3565">
        <v>7</v>
      </c>
      <c r="U3565">
        <v>284340</v>
      </c>
      <c r="V3565" s="12">
        <f>W3565*1.18690152988223</f>
        <v>68840288.733169347</v>
      </c>
      <c r="W3565" s="3">
        <v>58000000</v>
      </c>
      <c r="X3565" s="13">
        <f>Y3565*1.18690152988223</f>
        <v>107272352.54880379</v>
      </c>
      <c r="Y3565" s="3">
        <v>90380162</v>
      </c>
      <c r="Z3565" s="13">
        <f>AA3565*1.18690152988223</f>
        <v>236200985.18663514</v>
      </c>
      <c r="AA3565" s="3">
        <v>199006387</v>
      </c>
      <c r="AB3565">
        <v>370</v>
      </c>
    </row>
    <row r="3566" spans="1:28" hidden="1" x14ac:dyDescent="0.2">
      <c r="A3566" t="s">
        <v>31814</v>
      </c>
      <c r="B3566" t="s">
        <v>31815</v>
      </c>
      <c r="C3566">
        <v>2013</v>
      </c>
      <c r="D3566" t="s">
        <v>31816</v>
      </c>
      <c r="E3566" t="s">
        <v>44035</v>
      </c>
      <c r="F3566" t="s">
        <v>44032</v>
      </c>
      <c r="H3566">
        <v>112</v>
      </c>
      <c r="I3566" t="s">
        <v>1831</v>
      </c>
      <c r="J3566" t="s">
        <v>26</v>
      </c>
      <c r="K3566" t="s">
        <v>3533</v>
      </c>
      <c r="M3566" t="s">
        <v>13336</v>
      </c>
      <c r="N3566" t="s">
        <v>31817</v>
      </c>
      <c r="O3566" t="s">
        <v>31818</v>
      </c>
      <c r="P3566" t="s">
        <v>31819</v>
      </c>
      <c r="Q3566" t="s">
        <v>31820</v>
      </c>
      <c r="R3566" t="s">
        <v>31821</v>
      </c>
      <c r="S3566" t="s">
        <v>31822</v>
      </c>
      <c r="T3566">
        <v>7.2</v>
      </c>
      <c r="U3566">
        <v>27243</v>
      </c>
      <c r="W3566"/>
      <c r="X3566"/>
      <c r="Y3566">
        <v>510007</v>
      </c>
      <c r="Z3566"/>
      <c r="AA3566">
        <v>5853509</v>
      </c>
      <c r="AB3566">
        <v>69</v>
      </c>
    </row>
    <row r="3567" spans="1:28" x14ac:dyDescent="0.2">
      <c r="A3567" t="s">
        <v>35587</v>
      </c>
      <c r="B3567" t="s">
        <v>35588</v>
      </c>
      <c r="C3567">
        <v>2016</v>
      </c>
      <c r="D3567" t="s">
        <v>35589</v>
      </c>
      <c r="E3567" t="s">
        <v>16512</v>
      </c>
      <c r="F3567" t="s">
        <v>44031</v>
      </c>
      <c r="G3567" t="s">
        <v>44044</v>
      </c>
      <c r="H3567">
        <v>121</v>
      </c>
      <c r="I3567" t="s">
        <v>5685</v>
      </c>
      <c r="J3567" t="s">
        <v>26</v>
      </c>
      <c r="K3567" t="s">
        <v>27</v>
      </c>
      <c r="L3567" t="s">
        <v>64</v>
      </c>
      <c r="M3567" t="s">
        <v>954</v>
      </c>
      <c r="N3567" t="s">
        <v>35590</v>
      </c>
      <c r="O3567" t="s">
        <v>35591</v>
      </c>
      <c r="P3567" t="s">
        <v>7373</v>
      </c>
      <c r="Q3567" t="s">
        <v>35592</v>
      </c>
      <c r="R3567" t="s">
        <v>35593</v>
      </c>
      <c r="S3567" t="s">
        <v>35594</v>
      </c>
      <c r="T3567">
        <v>6.2</v>
      </c>
      <c r="U3567">
        <v>153986</v>
      </c>
      <c r="V3567" s="12">
        <f>W3567*1.07834771485832</f>
        <v>80876078.614373997</v>
      </c>
      <c r="W3567" s="3">
        <v>75000000</v>
      </c>
      <c r="X3567" s="13">
        <f>Y3567*1.07834771485832</f>
        <v>37034314.54296761</v>
      </c>
      <c r="Y3567" s="3">
        <v>34343574</v>
      </c>
      <c r="Z3567" s="13">
        <f>AA3567*1.07834771485832</f>
        <v>237259421.86290058</v>
      </c>
      <c r="AA3567" s="3">
        <v>220021259</v>
      </c>
      <c r="AB3567">
        <v>400</v>
      </c>
    </row>
    <row r="3568" spans="1:28" x14ac:dyDescent="0.2">
      <c r="A3568" t="s">
        <v>17460</v>
      </c>
      <c r="B3568" t="s">
        <v>17461</v>
      </c>
      <c r="C3568">
        <v>2014</v>
      </c>
      <c r="D3568" t="s">
        <v>17462</v>
      </c>
      <c r="E3568" t="s">
        <v>16512</v>
      </c>
      <c r="F3568" t="s">
        <v>44032</v>
      </c>
      <c r="G3568" t="s">
        <v>44034</v>
      </c>
      <c r="H3568">
        <v>92</v>
      </c>
      <c r="I3568" t="s">
        <v>3584</v>
      </c>
      <c r="J3568" t="s">
        <v>26</v>
      </c>
      <c r="K3568" t="s">
        <v>1076</v>
      </c>
      <c r="M3568" t="s">
        <v>17463</v>
      </c>
      <c r="N3568" t="s">
        <v>17464</v>
      </c>
      <c r="O3568" t="s">
        <v>17465</v>
      </c>
      <c r="P3568" t="s">
        <v>17466</v>
      </c>
      <c r="Q3568" t="s">
        <v>17467</v>
      </c>
      <c r="R3568" t="s">
        <v>17468</v>
      </c>
      <c r="S3568" t="s">
        <v>17469</v>
      </c>
      <c r="T3568">
        <v>6.3</v>
      </c>
      <c r="U3568">
        <v>174045</v>
      </c>
      <c r="V3568" s="12">
        <f>W3568*1.09324733035956</f>
        <v>76527313.125169203</v>
      </c>
      <c r="W3568" s="3">
        <v>70000000</v>
      </c>
      <c r="X3568" s="13">
        <f>Y3568*1.09324733035956</f>
        <v>61528347.855438314</v>
      </c>
      <c r="Y3568" s="3">
        <v>56280355</v>
      </c>
      <c r="Z3568" s="13">
        <f>AA3568*1.09324733035956</f>
        <v>237370539.4662416</v>
      </c>
      <c r="AA3568" s="3">
        <v>217124280</v>
      </c>
      <c r="AB3568">
        <v>526</v>
      </c>
    </row>
    <row r="3569" spans="1:28" x14ac:dyDescent="0.2">
      <c r="A3569" t="s">
        <v>28984</v>
      </c>
      <c r="B3569" t="s">
        <v>28985</v>
      </c>
      <c r="C3569">
        <v>2011</v>
      </c>
      <c r="D3569" t="s">
        <v>25866</v>
      </c>
      <c r="E3569" t="s">
        <v>3496</v>
      </c>
      <c r="F3569" t="s">
        <v>44045</v>
      </c>
      <c r="G3569" t="s">
        <v>44042</v>
      </c>
      <c r="H3569">
        <v>83</v>
      </c>
      <c r="I3569" t="s">
        <v>25</v>
      </c>
      <c r="J3569" t="s">
        <v>26</v>
      </c>
      <c r="M3569" t="s">
        <v>28986</v>
      </c>
      <c r="N3569" t="s">
        <v>28987</v>
      </c>
      <c r="O3569" t="s">
        <v>28988</v>
      </c>
      <c r="P3569" t="s">
        <v>28989</v>
      </c>
      <c r="Q3569" t="s">
        <v>28990</v>
      </c>
      <c r="R3569" t="s">
        <v>28991</v>
      </c>
      <c r="S3569" t="s">
        <v>28992</v>
      </c>
      <c r="T3569">
        <v>5.8</v>
      </c>
      <c r="U3569">
        <v>88995</v>
      </c>
      <c r="V3569" s="12">
        <f>W3569*1.1505830469594</f>
        <v>5752915.234797</v>
      </c>
      <c r="W3569" s="3">
        <v>5000000</v>
      </c>
      <c r="X3569" s="13">
        <f>Y3569*1.1505830469594</f>
        <v>119693781.72961137</v>
      </c>
      <c r="Y3569" s="3">
        <v>104028807</v>
      </c>
      <c r="Z3569" s="13">
        <f>AA3569*1.1505830469594</f>
        <v>238216534.55151886</v>
      </c>
      <c r="AA3569" s="3">
        <v>207039844</v>
      </c>
      <c r="AB3569">
        <v>335</v>
      </c>
    </row>
    <row r="3570" spans="1:28" x14ac:dyDescent="0.2">
      <c r="A3570" t="s">
        <v>32292</v>
      </c>
      <c r="B3570" t="s">
        <v>32293</v>
      </c>
      <c r="C3570">
        <v>2017</v>
      </c>
      <c r="D3570" t="s">
        <v>32294</v>
      </c>
      <c r="E3570" t="s">
        <v>16512</v>
      </c>
      <c r="F3570" t="s">
        <v>44031</v>
      </c>
      <c r="G3570" t="s">
        <v>44034</v>
      </c>
      <c r="H3570">
        <v>136</v>
      </c>
      <c r="I3570" t="s">
        <v>32295</v>
      </c>
      <c r="J3570" t="s">
        <v>26</v>
      </c>
      <c r="K3570" t="s">
        <v>27</v>
      </c>
      <c r="M3570" t="s">
        <v>1255</v>
      </c>
      <c r="N3570" t="s">
        <v>32296</v>
      </c>
      <c r="O3570" t="s">
        <v>32297</v>
      </c>
      <c r="P3570" t="s">
        <v>28259</v>
      </c>
      <c r="Q3570" t="s">
        <v>32298</v>
      </c>
      <c r="R3570" t="s">
        <v>32299</v>
      </c>
      <c r="S3570" t="s">
        <v>32300</v>
      </c>
      <c r="T3570">
        <v>6.5</v>
      </c>
      <c r="U3570">
        <v>157560</v>
      </c>
      <c r="V3570" s="12">
        <f>W3570*1.05585427545692</f>
        <v>187097377.61096624</v>
      </c>
      <c r="W3570" s="3">
        <v>177200000</v>
      </c>
      <c r="X3570" s="13">
        <f>Y3570*1.05585427545692</f>
        <v>43490097.008681498</v>
      </c>
      <c r="Y3570" s="3">
        <v>41189488</v>
      </c>
      <c r="Z3570" s="13">
        <f>AA3570*1.05585427545692</f>
        <v>238490269.34933114</v>
      </c>
      <c r="AA3570" s="3">
        <v>225874228</v>
      </c>
      <c r="AB3570">
        <v>1094</v>
      </c>
    </row>
    <row r="3571" spans="1:28" hidden="1" x14ac:dyDescent="0.2">
      <c r="A3571" t="s">
        <v>31852</v>
      </c>
      <c r="B3571" t="s">
        <v>31853</v>
      </c>
      <c r="C3571">
        <v>2014</v>
      </c>
      <c r="D3571" s="1">
        <v>42737</v>
      </c>
      <c r="E3571" t="s">
        <v>176</v>
      </c>
      <c r="H3571">
        <v>115</v>
      </c>
      <c r="I3571" t="s">
        <v>25</v>
      </c>
      <c r="J3571" t="s">
        <v>26</v>
      </c>
      <c r="M3571" t="s">
        <v>31854</v>
      </c>
      <c r="N3571" t="s">
        <v>31855</v>
      </c>
      <c r="O3571" t="s">
        <v>31856</v>
      </c>
      <c r="P3571" t="s">
        <v>31855</v>
      </c>
      <c r="Q3571" t="s">
        <v>31857</v>
      </c>
      <c r="R3571" t="s">
        <v>31858</v>
      </c>
      <c r="S3571" t="s">
        <v>31859</v>
      </c>
      <c r="T3571">
        <v>8.8000000000000007</v>
      </c>
      <c r="U3571">
        <v>17814</v>
      </c>
      <c r="W3571"/>
      <c r="X3571"/>
      <c r="Y3571"/>
      <c r="Z3571"/>
      <c r="AA3571"/>
      <c r="AB3571">
        <v>41</v>
      </c>
    </row>
    <row r="3572" spans="1:28" hidden="1" x14ac:dyDescent="0.2">
      <c r="A3572" t="s">
        <v>31860</v>
      </c>
      <c r="B3572" t="s">
        <v>31861</v>
      </c>
      <c r="C3572">
        <v>2013</v>
      </c>
      <c r="D3572" t="s">
        <v>31321</v>
      </c>
      <c r="E3572" t="s">
        <v>44041</v>
      </c>
      <c r="F3572" t="s">
        <v>44032</v>
      </c>
      <c r="G3572" t="s">
        <v>44042</v>
      </c>
      <c r="H3572">
        <v>94</v>
      </c>
      <c r="I3572" t="s">
        <v>25</v>
      </c>
      <c r="J3572" t="s">
        <v>26</v>
      </c>
      <c r="K3572" t="s">
        <v>2390</v>
      </c>
      <c r="M3572" t="s">
        <v>14910</v>
      </c>
      <c r="N3572" t="s">
        <v>31862</v>
      </c>
      <c r="O3572" t="s">
        <v>31863</v>
      </c>
      <c r="P3572" t="s">
        <v>24814</v>
      </c>
      <c r="Q3572" t="s">
        <v>31864</v>
      </c>
      <c r="R3572" t="s">
        <v>31865</v>
      </c>
      <c r="S3572" t="s">
        <v>31866</v>
      </c>
      <c r="T3572">
        <v>5.2</v>
      </c>
      <c r="U3572">
        <v>19399</v>
      </c>
      <c r="W3572">
        <v>11000000</v>
      </c>
      <c r="X3572"/>
      <c r="Y3572"/>
      <c r="Z3572"/>
      <c r="AA3572">
        <v>1212500</v>
      </c>
      <c r="AB3572">
        <v>63</v>
      </c>
    </row>
    <row r="3573" spans="1:28" hidden="1" x14ac:dyDescent="0.2">
      <c r="A3573" t="s">
        <v>31867</v>
      </c>
      <c r="B3573" t="s">
        <v>31868</v>
      </c>
      <c r="C3573">
        <v>2012</v>
      </c>
      <c r="D3573" t="s">
        <v>31632</v>
      </c>
      <c r="E3573" t="s">
        <v>1045</v>
      </c>
      <c r="F3573" t="s">
        <v>44032</v>
      </c>
      <c r="G3573" t="s">
        <v>44036</v>
      </c>
      <c r="H3573">
        <v>146</v>
      </c>
      <c r="I3573" t="s">
        <v>943</v>
      </c>
      <c r="J3573" t="s">
        <v>944</v>
      </c>
      <c r="M3573" t="s">
        <v>3293</v>
      </c>
      <c r="N3573" t="s">
        <v>31869</v>
      </c>
      <c r="O3573" t="s">
        <v>31870</v>
      </c>
      <c r="P3573" t="s">
        <v>31871</v>
      </c>
      <c r="Q3573" t="s">
        <v>31872</v>
      </c>
      <c r="R3573" t="s">
        <v>31873</v>
      </c>
      <c r="S3573" t="s">
        <v>31874</v>
      </c>
      <c r="T3573">
        <v>5.3</v>
      </c>
      <c r="U3573">
        <v>14721</v>
      </c>
      <c r="W3573"/>
      <c r="X3573"/>
      <c r="Y3573">
        <v>670086</v>
      </c>
      <c r="Z3573"/>
      <c r="AA3573">
        <v>1337281</v>
      </c>
      <c r="AB3573">
        <v>75</v>
      </c>
    </row>
    <row r="3574" spans="1:28" x14ac:dyDescent="0.2">
      <c r="A3574" t="s">
        <v>13771</v>
      </c>
      <c r="B3574" t="s">
        <v>13772</v>
      </c>
      <c r="C3574">
        <v>2006</v>
      </c>
      <c r="D3574" s="1">
        <v>38902</v>
      </c>
      <c r="E3574" t="s">
        <v>44041</v>
      </c>
      <c r="F3574" t="s">
        <v>44032</v>
      </c>
      <c r="G3574" t="s">
        <v>44045</v>
      </c>
      <c r="H3574">
        <v>129</v>
      </c>
      <c r="I3574" t="s">
        <v>25</v>
      </c>
      <c r="J3574" t="s">
        <v>26</v>
      </c>
      <c r="K3574" t="s">
        <v>13773</v>
      </c>
      <c r="L3574" t="s">
        <v>308</v>
      </c>
      <c r="M3574" t="s">
        <v>2175</v>
      </c>
      <c r="N3574" t="s">
        <v>13774</v>
      </c>
      <c r="O3574" t="s">
        <v>13775</v>
      </c>
      <c r="P3574" t="s">
        <v>416</v>
      </c>
      <c r="Q3574" t="s">
        <v>13776</v>
      </c>
      <c r="R3574" t="s">
        <v>13777</v>
      </c>
      <c r="S3574" t="s">
        <v>13778</v>
      </c>
      <c r="T3574">
        <v>7.6</v>
      </c>
      <c r="U3574">
        <v>331649</v>
      </c>
      <c r="V3574" s="12">
        <f>W3574*1.28378472222222</f>
        <v>57770312.499999903</v>
      </c>
      <c r="W3574" s="3">
        <v>45000000</v>
      </c>
      <c r="X3574" s="13">
        <f>Y3574*1.28378472222222</f>
        <v>113632272.59149286</v>
      </c>
      <c r="Y3574" s="3">
        <v>88513495</v>
      </c>
      <c r="Z3574" s="13">
        <f>AA3574*1.28378472222222</f>
        <v>238788568.40427044</v>
      </c>
      <c r="AA3574" s="3">
        <v>186003591</v>
      </c>
      <c r="AB3574">
        <v>722</v>
      </c>
    </row>
    <row r="3575" spans="1:28" x14ac:dyDescent="0.2">
      <c r="A3575" t="s">
        <v>37893</v>
      </c>
      <c r="B3575" t="s">
        <v>37894</v>
      </c>
      <c r="C3575">
        <v>2017</v>
      </c>
      <c r="D3575" s="1">
        <v>42925</v>
      </c>
      <c r="E3575" t="s">
        <v>16512</v>
      </c>
      <c r="F3575" t="s">
        <v>44044</v>
      </c>
      <c r="G3575" t="s">
        <v>44032</v>
      </c>
      <c r="H3575">
        <v>113</v>
      </c>
      <c r="I3575" t="s">
        <v>495</v>
      </c>
      <c r="J3575" t="s">
        <v>26</v>
      </c>
      <c r="K3575" t="s">
        <v>686</v>
      </c>
      <c r="M3575" t="s">
        <v>8768</v>
      </c>
      <c r="N3575" t="s">
        <v>8768</v>
      </c>
      <c r="O3575" t="s">
        <v>37895</v>
      </c>
      <c r="P3575" t="s">
        <v>37896</v>
      </c>
      <c r="Q3575" t="s">
        <v>37897</v>
      </c>
      <c r="R3575" t="s">
        <v>37898</v>
      </c>
      <c r="S3575" t="s">
        <v>37899</v>
      </c>
      <c r="T3575">
        <v>7.6</v>
      </c>
      <c r="U3575">
        <v>422594</v>
      </c>
      <c r="V3575" s="12">
        <f>W3575*1.05585427545692</f>
        <v>35899045.365535282</v>
      </c>
      <c r="W3575" s="3">
        <v>34000000</v>
      </c>
      <c r="X3575" s="13">
        <f>Y3575*1.05585427545692</f>
        <v>113848397.39752784</v>
      </c>
      <c r="Y3575" s="3">
        <v>107825862</v>
      </c>
      <c r="Z3575" s="13">
        <f>AA3575*1.05585427545692</f>
        <v>239620940.40289268</v>
      </c>
      <c r="AA3575" s="3">
        <v>226945087</v>
      </c>
      <c r="AB3575">
        <v>1115</v>
      </c>
    </row>
    <row r="3576" spans="1:28" x14ac:dyDescent="0.2">
      <c r="A3576" t="s">
        <v>38830</v>
      </c>
      <c r="B3576" t="s">
        <v>38831</v>
      </c>
      <c r="C3576">
        <v>2017</v>
      </c>
      <c r="D3576" s="1">
        <v>42989</v>
      </c>
      <c r="E3576" t="s">
        <v>44043</v>
      </c>
      <c r="F3576" t="s">
        <v>44038</v>
      </c>
      <c r="G3576" t="s">
        <v>44040</v>
      </c>
      <c r="H3576">
        <v>103</v>
      </c>
      <c r="I3576" t="s">
        <v>38832</v>
      </c>
      <c r="J3576" t="s">
        <v>26</v>
      </c>
      <c r="M3576" t="s">
        <v>20856</v>
      </c>
      <c r="N3576" t="s">
        <v>38833</v>
      </c>
      <c r="O3576" t="s">
        <v>38834</v>
      </c>
      <c r="P3576" t="s">
        <v>7736</v>
      </c>
      <c r="Q3576" t="s">
        <v>38835</v>
      </c>
      <c r="R3576" t="s">
        <v>38836</v>
      </c>
      <c r="S3576" t="s">
        <v>38837</v>
      </c>
      <c r="T3576">
        <v>7.8</v>
      </c>
      <c r="U3576">
        <v>58049</v>
      </c>
      <c r="V3576" s="12">
        <f>W3576*1.05585427545692</f>
        <v>42234171.018276803</v>
      </c>
      <c r="W3576" s="3">
        <v>40000000</v>
      </c>
      <c r="X3576" s="13">
        <f>Y3576*1.05585427545692</f>
        <v>43175561.187585711</v>
      </c>
      <c r="Y3576" s="3">
        <v>40891591</v>
      </c>
      <c r="Z3576" s="13">
        <f>AA3576*1.05585427545692</f>
        <v>240712227.03612539</v>
      </c>
      <c r="AA3576" s="3">
        <v>227978645</v>
      </c>
      <c r="AB3576">
        <v>244</v>
      </c>
    </row>
    <row r="3577" spans="1:28" hidden="1" x14ac:dyDescent="0.2">
      <c r="A3577" t="s">
        <v>31899</v>
      </c>
      <c r="B3577" t="s">
        <v>31900</v>
      </c>
      <c r="C3577">
        <v>2013</v>
      </c>
      <c r="D3577" t="s">
        <v>31901</v>
      </c>
      <c r="E3577" t="s">
        <v>1045</v>
      </c>
      <c r="F3577" t="s">
        <v>44044</v>
      </c>
      <c r="G3577" t="s">
        <v>44042</v>
      </c>
      <c r="H3577">
        <v>90</v>
      </c>
      <c r="I3577" t="s">
        <v>177</v>
      </c>
      <c r="J3577" t="s">
        <v>26</v>
      </c>
      <c r="K3577" t="s">
        <v>308</v>
      </c>
      <c r="M3577" t="s">
        <v>31902</v>
      </c>
      <c r="N3577" t="s">
        <v>31902</v>
      </c>
      <c r="O3577" t="s">
        <v>31903</v>
      </c>
      <c r="P3577" t="s">
        <v>2578</v>
      </c>
      <c r="Q3577" t="s">
        <v>31904</v>
      </c>
      <c r="R3577" t="s">
        <v>31905</v>
      </c>
      <c r="S3577" t="s">
        <v>31906</v>
      </c>
      <c r="T3577">
        <v>6.3</v>
      </c>
      <c r="U3577">
        <v>22985</v>
      </c>
      <c r="W3577"/>
      <c r="X3577"/>
      <c r="Y3577">
        <v>64065</v>
      </c>
      <c r="Z3577"/>
      <c r="AA3577">
        <v>77450</v>
      </c>
      <c r="AB3577">
        <v>73</v>
      </c>
    </row>
    <row r="3578" spans="1:28" x14ac:dyDescent="0.2">
      <c r="A3578" t="s">
        <v>25788</v>
      </c>
      <c r="B3578" t="s">
        <v>25789</v>
      </c>
      <c r="C3578">
        <v>2011</v>
      </c>
      <c r="D3578" t="s">
        <v>21858</v>
      </c>
      <c r="E3578" t="s">
        <v>1045</v>
      </c>
      <c r="F3578" t="s">
        <v>44044</v>
      </c>
      <c r="H3578">
        <v>98</v>
      </c>
      <c r="I3578" t="s">
        <v>25</v>
      </c>
      <c r="J3578" t="s">
        <v>26</v>
      </c>
      <c r="M3578" t="s">
        <v>9101</v>
      </c>
      <c r="N3578" t="s">
        <v>25790</v>
      </c>
      <c r="O3578" t="s">
        <v>25791</v>
      </c>
      <c r="P3578" t="s">
        <v>18208</v>
      </c>
      <c r="Q3578" t="s">
        <v>25792</v>
      </c>
      <c r="R3578" t="s">
        <v>25793</v>
      </c>
      <c r="S3578" t="s">
        <v>25794</v>
      </c>
      <c r="T3578">
        <v>6.9</v>
      </c>
      <c r="U3578">
        <v>416024</v>
      </c>
      <c r="V3578" s="12">
        <f>W3578*1.1505830469594</f>
        <v>40270406.643578999</v>
      </c>
      <c r="W3578" s="3">
        <v>35000000</v>
      </c>
      <c r="X3578" s="13">
        <f>Y3578*1.1505830469594</f>
        <v>135237873.34943721</v>
      </c>
      <c r="Y3578" s="3">
        <v>117538559</v>
      </c>
      <c r="Z3578" s="13">
        <f>AA3578*1.1505830469594</f>
        <v>241436688.58378983</v>
      </c>
      <c r="AA3578" s="3">
        <v>209838559</v>
      </c>
      <c r="AB3578">
        <v>442</v>
      </c>
    </row>
    <row r="3579" spans="1:28" x14ac:dyDescent="0.2">
      <c r="A3579" t="s">
        <v>23632</v>
      </c>
      <c r="B3579" t="s">
        <v>23633</v>
      </c>
      <c r="C3579">
        <v>2010</v>
      </c>
      <c r="D3579" t="s">
        <v>19066</v>
      </c>
      <c r="E3579" t="s">
        <v>44037</v>
      </c>
      <c r="F3579" t="s">
        <v>44031</v>
      </c>
      <c r="G3579" t="s">
        <v>44038</v>
      </c>
      <c r="H3579">
        <v>81</v>
      </c>
      <c r="I3579" t="s">
        <v>8684</v>
      </c>
      <c r="J3579" t="s">
        <v>26</v>
      </c>
      <c r="M3579" t="s">
        <v>9286</v>
      </c>
      <c r="N3579" t="s">
        <v>23634</v>
      </c>
      <c r="O3579" t="s">
        <v>23635</v>
      </c>
      <c r="P3579" t="s">
        <v>23636</v>
      </c>
      <c r="Q3579" t="s">
        <v>23637</v>
      </c>
      <c r="R3579" t="s">
        <v>23638</v>
      </c>
      <c r="S3579" t="s">
        <v>23639</v>
      </c>
      <c r="T3579">
        <v>4.5999999999999996</v>
      </c>
      <c r="U3579">
        <v>20027</v>
      </c>
      <c r="V3579" s="12">
        <f>W3579*1.18690152988223</f>
        <v>94952122.390578404</v>
      </c>
      <c r="W3579" s="3">
        <v>80000000</v>
      </c>
      <c r="X3579" s="13">
        <f>Y3579*1.18690152988223</f>
        <v>118982143.82049087</v>
      </c>
      <c r="Y3579" s="3">
        <v>100246011</v>
      </c>
      <c r="Z3579" s="13">
        <f>AA3579*1.18690152988223</f>
        <v>241545587.34597492</v>
      </c>
      <c r="AA3579" s="3">
        <v>203509374</v>
      </c>
      <c r="AB3579">
        <v>114</v>
      </c>
    </row>
    <row r="3580" spans="1:28" hidden="1" x14ac:dyDescent="0.2">
      <c r="A3580" t="s">
        <v>31920</v>
      </c>
      <c r="B3580" t="s">
        <v>31921</v>
      </c>
      <c r="C3580">
        <v>2013</v>
      </c>
      <c r="D3580" t="s">
        <v>26069</v>
      </c>
      <c r="E3580" t="s">
        <v>176</v>
      </c>
      <c r="F3580" t="s">
        <v>44053</v>
      </c>
      <c r="G3580" t="s">
        <v>44036</v>
      </c>
      <c r="H3580">
        <v>160</v>
      </c>
      <c r="I3580" t="s">
        <v>943</v>
      </c>
      <c r="J3580" t="s">
        <v>944</v>
      </c>
      <c r="K3580" t="s">
        <v>26</v>
      </c>
      <c r="L3580" t="s">
        <v>27</v>
      </c>
      <c r="M3580" t="s">
        <v>23941</v>
      </c>
      <c r="N3580" t="s">
        <v>31922</v>
      </c>
      <c r="O3580" t="s">
        <v>31923</v>
      </c>
      <c r="P3580" t="s">
        <v>21792</v>
      </c>
      <c r="Q3580" t="s">
        <v>21793</v>
      </c>
      <c r="R3580" t="s">
        <v>31924</v>
      </c>
      <c r="S3580" t="s">
        <v>31925</v>
      </c>
      <c r="T3580">
        <v>7.1</v>
      </c>
      <c r="U3580">
        <v>37323</v>
      </c>
      <c r="W3580"/>
      <c r="X3580"/>
      <c r="Y3580">
        <v>3827466</v>
      </c>
      <c r="Z3580"/>
      <c r="AA3580">
        <v>6189998</v>
      </c>
      <c r="AB3580">
        <v>137</v>
      </c>
    </row>
    <row r="3581" spans="1:28" hidden="1" x14ac:dyDescent="0.2">
      <c r="A3581" t="s">
        <v>31926</v>
      </c>
      <c r="B3581" t="s">
        <v>31927</v>
      </c>
      <c r="C3581">
        <v>2012</v>
      </c>
      <c r="D3581" t="s">
        <v>25359</v>
      </c>
      <c r="E3581" t="s">
        <v>176</v>
      </c>
      <c r="H3581">
        <v>105</v>
      </c>
      <c r="I3581" t="s">
        <v>697</v>
      </c>
      <c r="J3581" t="s">
        <v>307</v>
      </c>
      <c r="M3581" t="s">
        <v>31928</v>
      </c>
      <c r="N3581" t="s">
        <v>31929</v>
      </c>
      <c r="O3581" t="s">
        <v>31930</v>
      </c>
      <c r="P3581" t="s">
        <v>31931</v>
      </c>
      <c r="Q3581" t="s">
        <v>31932</v>
      </c>
      <c r="R3581" t="s">
        <v>31933</v>
      </c>
      <c r="S3581" t="s">
        <v>31934</v>
      </c>
      <c r="T3581">
        <v>7.1</v>
      </c>
      <c r="U3581">
        <v>12403</v>
      </c>
      <c r="W3581"/>
      <c r="X3581"/>
      <c r="Y3581">
        <v>1013902</v>
      </c>
      <c r="Z3581"/>
      <c r="AA3581">
        <v>6889185</v>
      </c>
      <c r="AB3581">
        <v>45</v>
      </c>
    </row>
    <row r="3582" spans="1:28" hidden="1" x14ac:dyDescent="0.2">
      <c r="A3582" t="s">
        <v>31935</v>
      </c>
      <c r="B3582" t="s">
        <v>31936</v>
      </c>
      <c r="C3582">
        <v>2013</v>
      </c>
      <c r="D3582" t="s">
        <v>30862</v>
      </c>
      <c r="E3582" t="s">
        <v>44043</v>
      </c>
      <c r="F3582" t="s">
        <v>44038</v>
      </c>
      <c r="G3582" t="s">
        <v>44032</v>
      </c>
      <c r="H3582">
        <v>95</v>
      </c>
      <c r="I3582" t="s">
        <v>25</v>
      </c>
      <c r="J3582" t="s">
        <v>26</v>
      </c>
      <c r="K3582" t="s">
        <v>308</v>
      </c>
      <c r="M3582" t="s">
        <v>31937</v>
      </c>
      <c r="N3582" t="s">
        <v>31938</v>
      </c>
      <c r="O3582" t="s">
        <v>31939</v>
      </c>
      <c r="P3582" t="s">
        <v>31940</v>
      </c>
      <c r="Q3582" t="s">
        <v>31941</v>
      </c>
      <c r="R3582" t="s">
        <v>31942</v>
      </c>
      <c r="S3582" t="s">
        <v>31943</v>
      </c>
      <c r="T3582">
        <v>7.1</v>
      </c>
      <c r="U3582">
        <v>76634</v>
      </c>
      <c r="W3582"/>
      <c r="X3582"/>
      <c r="Y3582">
        <v>1315590</v>
      </c>
      <c r="Z3582"/>
      <c r="AA3582">
        <v>1501595</v>
      </c>
      <c r="AB3582">
        <v>123</v>
      </c>
    </row>
    <row r="3583" spans="1:28" hidden="1" x14ac:dyDescent="0.2">
      <c r="A3583" t="s">
        <v>31944</v>
      </c>
      <c r="B3583" t="s">
        <v>31945</v>
      </c>
      <c r="C3583">
        <v>2012</v>
      </c>
      <c r="D3583" s="1">
        <v>41067</v>
      </c>
      <c r="E3583" t="s">
        <v>1045</v>
      </c>
      <c r="F3583" t="s">
        <v>44032</v>
      </c>
      <c r="H3583">
        <v>109</v>
      </c>
      <c r="I3583" t="s">
        <v>8657</v>
      </c>
      <c r="J3583" t="s">
        <v>27</v>
      </c>
      <c r="M3583" t="s">
        <v>10241</v>
      </c>
      <c r="N3583" t="s">
        <v>31946</v>
      </c>
      <c r="O3583" t="s">
        <v>31947</v>
      </c>
      <c r="P3583" t="s">
        <v>31948</v>
      </c>
      <c r="Q3583" t="s">
        <v>31949</v>
      </c>
      <c r="R3583" t="s">
        <v>31950</v>
      </c>
      <c r="S3583" t="s">
        <v>31951</v>
      </c>
      <c r="T3583">
        <v>7.3</v>
      </c>
      <c r="U3583">
        <v>14870</v>
      </c>
      <c r="W3583"/>
      <c r="X3583"/>
      <c r="Y3583">
        <v>8111</v>
      </c>
      <c r="Z3583"/>
      <c r="AA3583">
        <v>31303580</v>
      </c>
      <c r="AB3583">
        <v>25</v>
      </c>
    </row>
    <row r="3584" spans="1:28" x14ac:dyDescent="0.2">
      <c r="A3584" t="s">
        <v>3272</v>
      </c>
      <c r="B3584" t="s">
        <v>3273</v>
      </c>
      <c r="C3584">
        <v>2001</v>
      </c>
      <c r="D3584" t="s">
        <v>806</v>
      </c>
      <c r="E3584" t="s">
        <v>1045</v>
      </c>
      <c r="F3584" t="s">
        <v>44040</v>
      </c>
      <c r="G3584" t="s">
        <v>44036</v>
      </c>
      <c r="H3584">
        <v>111</v>
      </c>
      <c r="I3584" t="s">
        <v>229</v>
      </c>
      <c r="J3584" t="s">
        <v>26</v>
      </c>
      <c r="K3584" t="s">
        <v>3274</v>
      </c>
      <c r="L3584" t="s">
        <v>64</v>
      </c>
      <c r="M3584" t="s">
        <v>3275</v>
      </c>
      <c r="N3584" t="s">
        <v>3276</v>
      </c>
      <c r="O3584" t="s">
        <v>3277</v>
      </c>
      <c r="P3584" t="s">
        <v>3278</v>
      </c>
      <c r="Q3584" t="s">
        <v>3279</v>
      </c>
      <c r="R3584" t="s">
        <v>3280</v>
      </c>
      <c r="S3584" t="s">
        <v>3281</v>
      </c>
      <c r="T3584">
        <v>6.3</v>
      </c>
      <c r="U3584">
        <v>125180</v>
      </c>
      <c r="V3584" s="12">
        <f>W3584*1.46138339920949</f>
        <v>37995968.379446737</v>
      </c>
      <c r="W3584" s="3">
        <v>26000000</v>
      </c>
      <c r="X3584" s="13">
        <f>Y3584*1.46138339920949</f>
        <v>158193227.28015852</v>
      </c>
      <c r="Y3584" s="3">
        <v>108248956</v>
      </c>
      <c r="Z3584" s="13">
        <f>AA3584*1.46138339920949</f>
        <v>241618047.89996111</v>
      </c>
      <c r="AA3584" s="3">
        <v>165335153</v>
      </c>
      <c r="AB3584">
        <v>328</v>
      </c>
    </row>
    <row r="3585" spans="1:28" x14ac:dyDescent="0.2">
      <c r="A3585" t="s">
        <v>19248</v>
      </c>
      <c r="B3585" t="s">
        <v>19249</v>
      </c>
      <c r="C3585">
        <v>2008</v>
      </c>
      <c r="D3585" t="s">
        <v>18567</v>
      </c>
      <c r="E3585" t="s">
        <v>176</v>
      </c>
      <c r="F3585" t="s">
        <v>44049</v>
      </c>
      <c r="G3585" t="s">
        <v>44042</v>
      </c>
      <c r="H3585">
        <v>121</v>
      </c>
      <c r="I3585" t="s">
        <v>19250</v>
      </c>
      <c r="J3585" t="s">
        <v>26</v>
      </c>
      <c r="K3585" t="s">
        <v>307</v>
      </c>
      <c r="M3585" t="s">
        <v>187</v>
      </c>
      <c r="N3585" t="s">
        <v>19251</v>
      </c>
      <c r="O3585" t="s">
        <v>19252</v>
      </c>
      <c r="P3585" t="s">
        <v>160</v>
      </c>
      <c r="Q3585" t="s">
        <v>19253</v>
      </c>
      <c r="R3585" t="s">
        <v>19254</v>
      </c>
      <c r="S3585" t="s">
        <v>19255</v>
      </c>
      <c r="T3585">
        <v>7.1</v>
      </c>
      <c r="U3585">
        <v>224844</v>
      </c>
      <c r="V3585" s="12">
        <f>W3585*1.20207800169993</f>
        <v>90155850.127494752</v>
      </c>
      <c r="W3585" s="3">
        <v>75000000</v>
      </c>
      <c r="X3585" s="13">
        <f>Y3585*1.20207800169993</f>
        <v>99866035.478200495</v>
      </c>
      <c r="Y3585" s="3">
        <v>83077833</v>
      </c>
      <c r="Z3585" s="13">
        <f>AA3585*1.20207800169993</f>
        <v>242273432.32693925</v>
      </c>
      <c r="AA3585" s="3">
        <v>201545517</v>
      </c>
      <c r="AB3585">
        <v>473</v>
      </c>
    </row>
    <row r="3586" spans="1:28" hidden="1" x14ac:dyDescent="0.2">
      <c r="A3586" t="s">
        <v>31966</v>
      </c>
      <c r="B3586" t="s">
        <v>31967</v>
      </c>
      <c r="C3586">
        <v>2012</v>
      </c>
      <c r="D3586" s="1">
        <v>41244</v>
      </c>
      <c r="E3586" t="s">
        <v>1045</v>
      </c>
      <c r="F3586" t="s">
        <v>44032</v>
      </c>
      <c r="H3586">
        <v>188</v>
      </c>
      <c r="I3586" t="s">
        <v>943</v>
      </c>
      <c r="J3586" t="s">
        <v>2402</v>
      </c>
      <c r="K3586" t="s">
        <v>14789</v>
      </c>
      <c r="M3586" t="s">
        <v>5439</v>
      </c>
      <c r="N3586" t="s">
        <v>21921</v>
      </c>
      <c r="O3586" t="s">
        <v>31968</v>
      </c>
      <c r="P3586" t="s">
        <v>30440</v>
      </c>
      <c r="Q3586" t="s">
        <v>31969</v>
      </c>
      <c r="R3586" t="s">
        <v>31970</v>
      </c>
      <c r="S3586" t="s">
        <v>31971</v>
      </c>
      <c r="T3586">
        <v>7.4</v>
      </c>
      <c r="U3586">
        <v>11049</v>
      </c>
      <c r="W3586" t="s">
        <v>15171</v>
      </c>
      <c r="X3586"/>
      <c r="Y3586"/>
      <c r="Z3586"/>
      <c r="AA3586">
        <v>1291621</v>
      </c>
      <c r="AB3586">
        <v>67</v>
      </c>
    </row>
    <row r="3587" spans="1:28" x14ac:dyDescent="0.2">
      <c r="A3587" t="s">
        <v>18115</v>
      </c>
      <c r="B3587" t="s">
        <v>18116</v>
      </c>
      <c r="C3587">
        <v>2010</v>
      </c>
      <c r="D3587" t="s">
        <v>18117</v>
      </c>
      <c r="E3587" t="s">
        <v>44035</v>
      </c>
      <c r="F3587" t="s">
        <v>44032</v>
      </c>
      <c r="G3587" t="s">
        <v>44036</v>
      </c>
      <c r="H3587">
        <v>133</v>
      </c>
      <c r="I3587" t="s">
        <v>25</v>
      </c>
      <c r="J3587" t="s">
        <v>26</v>
      </c>
      <c r="K3587" t="s">
        <v>64</v>
      </c>
      <c r="L3587" t="s">
        <v>4428</v>
      </c>
      <c r="M3587" t="s">
        <v>12987</v>
      </c>
      <c r="N3587" t="s">
        <v>18118</v>
      </c>
      <c r="O3587" t="s">
        <v>18119</v>
      </c>
      <c r="P3587" t="s">
        <v>1572</v>
      </c>
      <c r="Q3587" t="s">
        <v>18120</v>
      </c>
      <c r="R3587" t="s">
        <v>18121</v>
      </c>
      <c r="S3587" t="s">
        <v>18122</v>
      </c>
      <c r="T3587">
        <v>5.8</v>
      </c>
      <c r="U3587">
        <v>86198</v>
      </c>
      <c r="V3587" s="12">
        <f>W3587*1.18690152988223</f>
        <v>71214091.792933807</v>
      </c>
      <c r="W3587" s="3">
        <v>60000000</v>
      </c>
      <c r="X3587" s="13">
        <f>Y3587*1.18690152988223</f>
        <v>95633415.737746105</v>
      </c>
      <c r="Y3587" s="3">
        <v>80574010</v>
      </c>
      <c r="Z3587" s="13">
        <f>AA3587*1.18690152988223</f>
        <v>242832950.59514946</v>
      </c>
      <c r="AA3587" s="3">
        <v>204594016</v>
      </c>
      <c r="AB3587">
        <v>369</v>
      </c>
    </row>
    <row r="3588" spans="1:28" hidden="1" x14ac:dyDescent="0.2">
      <c r="A3588" t="s">
        <v>31982</v>
      </c>
      <c r="B3588" t="s">
        <v>31983</v>
      </c>
      <c r="C3588">
        <v>2012</v>
      </c>
      <c r="D3588" s="1">
        <v>41039</v>
      </c>
      <c r="E3588" t="s">
        <v>1045</v>
      </c>
      <c r="F3588" t="s">
        <v>44032</v>
      </c>
      <c r="G3588" t="s">
        <v>44040</v>
      </c>
      <c r="H3588">
        <v>134</v>
      </c>
      <c r="I3588" t="s">
        <v>943</v>
      </c>
      <c r="J3588" t="s">
        <v>944</v>
      </c>
      <c r="K3588" t="s">
        <v>2402</v>
      </c>
      <c r="M3588" t="s">
        <v>31984</v>
      </c>
      <c r="N3588" t="s">
        <v>31984</v>
      </c>
      <c r="O3588" t="s">
        <v>31985</v>
      </c>
      <c r="P3588" t="s">
        <v>31986</v>
      </c>
      <c r="Q3588" t="s">
        <v>31987</v>
      </c>
      <c r="R3588" t="s">
        <v>31988</v>
      </c>
      <c r="S3588" t="s">
        <v>31989</v>
      </c>
      <c r="T3588">
        <v>7.8</v>
      </c>
      <c r="U3588">
        <v>32801</v>
      </c>
      <c r="W3588"/>
      <c r="X3588"/>
      <c r="Y3588">
        <v>1862086</v>
      </c>
      <c r="Z3588"/>
      <c r="AA3588">
        <v>3064818</v>
      </c>
      <c r="AB3588">
        <v>119</v>
      </c>
    </row>
    <row r="3589" spans="1:28" x14ac:dyDescent="0.2">
      <c r="A3589" t="s">
        <v>26113</v>
      </c>
      <c r="B3589" t="s">
        <v>26114</v>
      </c>
      <c r="C3589">
        <v>2013</v>
      </c>
      <c r="D3589" t="s">
        <v>26115</v>
      </c>
      <c r="E3589" t="s">
        <v>44043</v>
      </c>
      <c r="F3589" t="s">
        <v>44051</v>
      </c>
      <c r="G3589" t="s">
        <v>44044</v>
      </c>
      <c r="H3589">
        <v>134</v>
      </c>
      <c r="I3589" t="s">
        <v>25</v>
      </c>
      <c r="J3589" t="s">
        <v>26</v>
      </c>
      <c r="K3589" t="s">
        <v>4066</v>
      </c>
      <c r="M3589" t="s">
        <v>4878</v>
      </c>
      <c r="N3589" t="s">
        <v>26116</v>
      </c>
      <c r="O3589" t="s">
        <v>26117</v>
      </c>
      <c r="P3589" t="s">
        <v>7373</v>
      </c>
      <c r="Q3589" t="s">
        <v>26118</v>
      </c>
      <c r="R3589" t="s">
        <v>345</v>
      </c>
      <c r="S3589" t="s">
        <v>346</v>
      </c>
      <c r="T3589">
        <v>7.8</v>
      </c>
      <c r="U3589">
        <v>412102</v>
      </c>
      <c r="V3589" s="12">
        <f>W3589*1.11098185502045</f>
        <v>61104002.026124753</v>
      </c>
      <c r="W3589" s="3">
        <v>55000000</v>
      </c>
      <c r="X3589" s="13">
        <f>Y3589*1.11098185502045</f>
        <v>118987106.56217624</v>
      </c>
      <c r="Y3589" s="3">
        <v>107100855</v>
      </c>
      <c r="Z3589" s="13">
        <f>AA3589*1.11098185502045</f>
        <v>243073732.0480637</v>
      </c>
      <c r="AA3589" s="3">
        <v>218791811</v>
      </c>
      <c r="AB3589">
        <v>629</v>
      </c>
    </row>
    <row r="3590" spans="1:28" x14ac:dyDescent="0.2">
      <c r="A3590" t="s">
        <v>9155</v>
      </c>
      <c r="B3590" t="s">
        <v>9156</v>
      </c>
      <c r="C3590">
        <v>2004</v>
      </c>
      <c r="D3590" t="s">
        <v>3206</v>
      </c>
      <c r="E3590" t="s">
        <v>16512</v>
      </c>
      <c r="F3590" t="s">
        <v>44031</v>
      </c>
      <c r="G3590" t="s">
        <v>44046</v>
      </c>
      <c r="H3590">
        <v>101</v>
      </c>
      <c r="I3590" t="s">
        <v>9157</v>
      </c>
      <c r="J3590" t="s">
        <v>26</v>
      </c>
      <c r="K3590" t="s">
        <v>64</v>
      </c>
      <c r="M3590" t="s">
        <v>167</v>
      </c>
      <c r="N3590" t="s">
        <v>9158</v>
      </c>
      <c r="O3590" t="s">
        <v>9159</v>
      </c>
      <c r="P3590" t="s">
        <v>9160</v>
      </c>
      <c r="Q3590" t="s">
        <v>9161</v>
      </c>
      <c r="R3590" t="s">
        <v>9162</v>
      </c>
      <c r="S3590" t="s">
        <v>9163</v>
      </c>
      <c r="T3590">
        <v>5.6</v>
      </c>
      <c r="U3590">
        <v>181945</v>
      </c>
      <c r="V3590" s="12">
        <f>W3590*1.37009528851244</f>
        <v>82205717.310746402</v>
      </c>
      <c r="W3590" s="3">
        <v>60000000</v>
      </c>
      <c r="X3590" s="13">
        <f>Y3590*1.37009528851244</f>
        <v>109994306.44436735</v>
      </c>
      <c r="Y3590" s="3">
        <v>80282231</v>
      </c>
      <c r="Z3590" s="13">
        <f>AA3590*1.37009528851244</f>
        <v>243092020.06347266</v>
      </c>
      <c r="AA3590" s="3">
        <v>177427090</v>
      </c>
      <c r="AB3590">
        <v>1351</v>
      </c>
    </row>
    <row r="3591" spans="1:28" hidden="1" x14ac:dyDescent="0.2">
      <c r="A3591" t="s">
        <v>32005</v>
      </c>
      <c r="B3591" t="s">
        <v>32006</v>
      </c>
      <c r="C3591">
        <v>2012</v>
      </c>
      <c r="D3591" t="s">
        <v>31909</v>
      </c>
      <c r="E3591" t="s">
        <v>16512</v>
      </c>
      <c r="F3591" t="s">
        <v>44042</v>
      </c>
      <c r="H3591">
        <v>165</v>
      </c>
      <c r="I3591" t="s">
        <v>943</v>
      </c>
      <c r="J3591" t="s">
        <v>2402</v>
      </c>
      <c r="M3591" t="s">
        <v>13463</v>
      </c>
      <c r="N3591" t="s">
        <v>13464</v>
      </c>
      <c r="O3591" t="s">
        <v>32007</v>
      </c>
      <c r="P3591" t="s">
        <v>30440</v>
      </c>
      <c r="Q3591" t="s">
        <v>32008</v>
      </c>
      <c r="R3591" t="s">
        <v>32009</v>
      </c>
      <c r="S3591" t="s">
        <v>32010</v>
      </c>
      <c r="T3591">
        <v>7.9</v>
      </c>
      <c r="U3591">
        <v>22820</v>
      </c>
      <c r="W3591"/>
      <c r="X3591"/>
      <c r="Y3591"/>
      <c r="Z3591"/>
      <c r="AA3591">
        <v>2075056</v>
      </c>
      <c r="AB3591">
        <v>75</v>
      </c>
    </row>
    <row r="3592" spans="1:28" x14ac:dyDescent="0.2">
      <c r="A3592" t="s">
        <v>347</v>
      </c>
      <c r="B3592" t="s">
        <v>348</v>
      </c>
      <c r="C3592">
        <v>2000</v>
      </c>
      <c r="D3592" s="1">
        <v>36534</v>
      </c>
      <c r="E3592" t="s">
        <v>3496</v>
      </c>
      <c r="F3592" t="s">
        <v>44045</v>
      </c>
      <c r="H3592">
        <v>116</v>
      </c>
      <c r="I3592" t="s">
        <v>25</v>
      </c>
      <c r="J3592" t="s">
        <v>26</v>
      </c>
      <c r="M3592" t="s">
        <v>350</v>
      </c>
      <c r="N3592" t="s">
        <v>351</v>
      </c>
      <c r="O3592" t="s">
        <v>352</v>
      </c>
      <c r="P3592" t="s">
        <v>353</v>
      </c>
      <c r="Q3592" t="s">
        <v>354</v>
      </c>
      <c r="R3592" t="s">
        <v>355</v>
      </c>
      <c r="S3592" t="s">
        <v>356</v>
      </c>
      <c r="T3592">
        <v>5.6</v>
      </c>
      <c r="U3592">
        <v>121153</v>
      </c>
      <c r="V3592" s="12">
        <f>W3592*1.5029674796748</f>
        <v>60118699.186992005</v>
      </c>
      <c r="W3592" s="3">
        <v>40000000</v>
      </c>
      <c r="X3592" s="13">
        <f>Y3592*1.5029674796748</f>
        <v>133979293.05995965</v>
      </c>
      <c r="Y3592" s="3">
        <v>89143175</v>
      </c>
      <c r="Z3592" s="13">
        <f>AA3592*1.5029674796748</f>
        <v>243231653.92471597</v>
      </c>
      <c r="AA3592" s="3">
        <v>161834276</v>
      </c>
      <c r="AB3592">
        <v>763</v>
      </c>
    </row>
    <row r="3593" spans="1:28" x14ac:dyDescent="0.2">
      <c r="A3593" t="s">
        <v>595</v>
      </c>
      <c r="B3593" t="s">
        <v>596</v>
      </c>
      <c r="C3593">
        <v>2003</v>
      </c>
      <c r="D3593" t="s">
        <v>597</v>
      </c>
      <c r="E3593" t="s">
        <v>44043</v>
      </c>
      <c r="F3593" t="s">
        <v>44032</v>
      </c>
      <c r="G3593" t="s">
        <v>44049</v>
      </c>
      <c r="H3593">
        <v>154</v>
      </c>
      <c r="I3593" t="s">
        <v>598</v>
      </c>
      <c r="J3593" t="s">
        <v>26</v>
      </c>
      <c r="M3593" t="s">
        <v>599</v>
      </c>
      <c r="N3593" t="s">
        <v>600</v>
      </c>
      <c r="O3593" t="s">
        <v>601</v>
      </c>
      <c r="P3593" t="s">
        <v>602</v>
      </c>
      <c r="Q3593" t="s">
        <v>603</v>
      </c>
      <c r="R3593" t="s">
        <v>604</v>
      </c>
      <c r="S3593" t="s">
        <v>605</v>
      </c>
      <c r="T3593">
        <v>7.2</v>
      </c>
      <c r="U3593">
        <v>138013</v>
      </c>
      <c r="V3593" s="12">
        <f>W3593*1.40658152173913</f>
        <v>111119940.21739127</v>
      </c>
      <c r="W3593" s="3">
        <v>79000000</v>
      </c>
      <c r="X3593" s="13">
        <f>Y3593*1.40658152173913</f>
        <v>134520546.363038</v>
      </c>
      <c r="Y3593" s="3">
        <v>95636509</v>
      </c>
      <c r="Z3593" s="13">
        <f>AA3593*1.40658152173913</f>
        <v>243357604.77064666</v>
      </c>
      <c r="AA3593" s="3">
        <v>173013509</v>
      </c>
      <c r="AB3593">
        <v>697</v>
      </c>
    </row>
    <row r="3594" spans="1:28" hidden="1" x14ac:dyDescent="0.2">
      <c r="A3594" t="s">
        <v>32024</v>
      </c>
      <c r="B3594" t="s">
        <v>32025</v>
      </c>
      <c r="C3594">
        <v>2013</v>
      </c>
      <c r="D3594" s="1">
        <v>41853</v>
      </c>
      <c r="E3594" t="s">
        <v>16512</v>
      </c>
      <c r="F3594" t="s">
        <v>44031</v>
      </c>
      <c r="G3594" t="s">
        <v>44038</v>
      </c>
      <c r="H3594">
        <v>95</v>
      </c>
      <c r="I3594" t="s">
        <v>32026</v>
      </c>
      <c r="J3594" t="s">
        <v>26</v>
      </c>
      <c r="M3594" t="s">
        <v>32027</v>
      </c>
      <c r="N3594" t="s">
        <v>32028</v>
      </c>
      <c r="O3594" t="s">
        <v>32029</v>
      </c>
      <c r="P3594" t="s">
        <v>2738</v>
      </c>
      <c r="Q3594" t="s">
        <v>2738</v>
      </c>
      <c r="R3594" t="s">
        <v>32030</v>
      </c>
      <c r="S3594" t="s">
        <v>32031</v>
      </c>
      <c r="T3594">
        <v>4.9000000000000004</v>
      </c>
      <c r="U3594">
        <v>12163</v>
      </c>
      <c r="W3594">
        <v>3500000</v>
      </c>
      <c r="X3594"/>
      <c r="Y3594"/>
      <c r="Z3594"/>
      <c r="AA3594"/>
      <c r="AB3594">
        <v>54</v>
      </c>
    </row>
    <row r="3595" spans="1:28" x14ac:dyDescent="0.2">
      <c r="A3595" t="s">
        <v>30947</v>
      </c>
      <c r="B3595" t="s">
        <v>30948</v>
      </c>
      <c r="C3595">
        <v>2014</v>
      </c>
      <c r="D3595" s="1">
        <v>41856</v>
      </c>
      <c r="E3595" t="s">
        <v>16512</v>
      </c>
      <c r="F3595" t="s">
        <v>44045</v>
      </c>
      <c r="G3595" t="s">
        <v>44042</v>
      </c>
      <c r="H3595">
        <v>106</v>
      </c>
      <c r="I3595" t="s">
        <v>30949</v>
      </c>
      <c r="J3595" t="s">
        <v>26</v>
      </c>
      <c r="K3595" t="s">
        <v>307</v>
      </c>
      <c r="M3595" t="s">
        <v>10633</v>
      </c>
      <c r="N3595" t="s">
        <v>30950</v>
      </c>
      <c r="O3595" t="s">
        <v>30951</v>
      </c>
      <c r="P3595" t="s">
        <v>8535</v>
      </c>
      <c r="Q3595" t="s">
        <v>30952</v>
      </c>
      <c r="R3595" t="s">
        <v>30953</v>
      </c>
      <c r="S3595" t="s">
        <v>30954</v>
      </c>
      <c r="T3595">
        <v>6.9</v>
      </c>
      <c r="U3595">
        <v>246465</v>
      </c>
      <c r="V3595" s="12">
        <f>W3595*1.09324733035956</f>
        <v>54662366.517977998</v>
      </c>
      <c r="W3595" s="3">
        <v>50000000</v>
      </c>
      <c r="X3595" s="13">
        <f>Y3595*1.09324733035956</f>
        <v>100763075.89297815</v>
      </c>
      <c r="Y3595" s="3">
        <v>92168600</v>
      </c>
      <c r="Z3595" s="13">
        <f>AA3595*1.09324733035956</f>
        <v>243586000.37848142</v>
      </c>
      <c r="AA3595" s="3">
        <v>222809600</v>
      </c>
      <c r="AB3595">
        <v>450</v>
      </c>
    </row>
    <row r="3596" spans="1:28" x14ac:dyDescent="0.2">
      <c r="A3596" t="s">
        <v>22435</v>
      </c>
      <c r="B3596" t="s">
        <v>22436</v>
      </c>
      <c r="C3596">
        <v>2011</v>
      </c>
      <c r="D3596" t="s">
        <v>22437</v>
      </c>
      <c r="E3596" t="s">
        <v>16512</v>
      </c>
      <c r="F3596" t="s">
        <v>44033</v>
      </c>
      <c r="H3596">
        <v>116</v>
      </c>
      <c r="I3596" t="s">
        <v>25</v>
      </c>
      <c r="J3596" t="s">
        <v>26</v>
      </c>
      <c r="K3596" t="s">
        <v>787</v>
      </c>
      <c r="M3596" t="s">
        <v>5017</v>
      </c>
      <c r="N3596" t="s">
        <v>22438</v>
      </c>
      <c r="O3596" t="s">
        <v>22439</v>
      </c>
      <c r="P3596" t="s">
        <v>6876</v>
      </c>
      <c r="Q3596" t="s">
        <v>22440</v>
      </c>
      <c r="R3596" t="s">
        <v>22441</v>
      </c>
      <c r="S3596" t="s">
        <v>22442</v>
      </c>
      <c r="T3596">
        <v>5.7</v>
      </c>
      <c r="U3596">
        <v>172606</v>
      </c>
      <c r="V3596" s="12">
        <f>W3596*1.1505830469594</f>
        <v>80540813.287157997</v>
      </c>
      <c r="W3596" s="3">
        <v>70000000</v>
      </c>
      <c r="X3596" s="13">
        <f>Y3596*1.1505830469594</f>
        <v>96134008.339678943</v>
      </c>
      <c r="Y3596" s="3">
        <v>83552429</v>
      </c>
      <c r="Z3596" s="13">
        <f>AA3596*1.1505830469594</f>
        <v>243715757.73029178</v>
      </c>
      <c r="AA3596" s="3">
        <v>211819354</v>
      </c>
      <c r="AB3596">
        <v>887</v>
      </c>
    </row>
    <row r="3597" spans="1:28" hidden="1" x14ac:dyDescent="0.2">
      <c r="A3597" t="s">
        <v>18075</v>
      </c>
      <c r="B3597" t="s">
        <v>18076</v>
      </c>
      <c r="C3597">
        <v>2008</v>
      </c>
      <c r="D3597" t="s">
        <v>18077</v>
      </c>
      <c r="E3597" t="s">
        <v>44037</v>
      </c>
      <c r="F3597" t="s">
        <v>44031</v>
      </c>
      <c r="G3597" t="s">
        <v>44038</v>
      </c>
      <c r="H3597">
        <v>101</v>
      </c>
      <c r="I3597" t="s">
        <v>2213</v>
      </c>
      <c r="J3597" t="s">
        <v>64</v>
      </c>
      <c r="K3597" t="s">
        <v>934</v>
      </c>
      <c r="M3597" t="s">
        <v>3107</v>
      </c>
      <c r="N3597" t="s">
        <v>3107</v>
      </c>
      <c r="O3597" t="s">
        <v>18078</v>
      </c>
      <c r="P3597" t="s">
        <v>18079</v>
      </c>
      <c r="Q3597" t="s">
        <v>18080</v>
      </c>
      <c r="R3597" t="s">
        <v>18081</v>
      </c>
      <c r="S3597" t="s">
        <v>18082</v>
      </c>
      <c r="T3597">
        <v>7.7</v>
      </c>
      <c r="U3597">
        <v>120185</v>
      </c>
      <c r="V3597" s="12">
        <f>W3597*1.20207800169993</f>
        <v>40870652.057797618</v>
      </c>
      <c r="W3597" s="3">
        <v>34000000</v>
      </c>
      <c r="X3597" s="13">
        <f>Y3597*1.20207800169993</f>
        <v>18924880.159500796</v>
      </c>
      <c r="Y3597" s="3">
        <v>15743471</v>
      </c>
      <c r="Z3597" s="13">
        <f>AA3597*1.20207800169993</f>
        <v>244268118.49023005</v>
      </c>
      <c r="AA3597" s="3">
        <v>203204882</v>
      </c>
      <c r="AB3597">
        <v>200</v>
      </c>
    </row>
    <row r="3598" spans="1:28" hidden="1" x14ac:dyDescent="0.2">
      <c r="A3598" t="s">
        <v>32052</v>
      </c>
      <c r="B3598" t="s">
        <v>32053</v>
      </c>
      <c r="C3598">
        <v>2013</v>
      </c>
      <c r="D3598" t="s">
        <v>24383</v>
      </c>
      <c r="E3598" t="s">
        <v>16512</v>
      </c>
      <c r="F3598" t="s">
        <v>44042</v>
      </c>
      <c r="H3598">
        <v>148</v>
      </c>
      <c r="I3598" t="s">
        <v>943</v>
      </c>
      <c r="J3598" t="s">
        <v>2402</v>
      </c>
      <c r="K3598" t="s">
        <v>944</v>
      </c>
      <c r="M3598" t="s">
        <v>2403</v>
      </c>
      <c r="N3598" t="s">
        <v>2404</v>
      </c>
      <c r="O3598" t="s">
        <v>32054</v>
      </c>
      <c r="P3598" t="s">
        <v>2403</v>
      </c>
      <c r="Q3598" t="s">
        <v>32055</v>
      </c>
      <c r="R3598" t="s">
        <v>32056</v>
      </c>
      <c r="S3598" t="s">
        <v>32057</v>
      </c>
      <c r="T3598">
        <v>8.1999999999999993</v>
      </c>
      <c r="U3598">
        <v>38473</v>
      </c>
      <c r="W3598" t="s">
        <v>32058</v>
      </c>
      <c r="X3598"/>
      <c r="Y3598"/>
      <c r="Z3598"/>
      <c r="AA3598">
        <v>791040</v>
      </c>
      <c r="AB3598">
        <v>241</v>
      </c>
    </row>
    <row r="3599" spans="1:28" hidden="1" x14ac:dyDescent="0.2">
      <c r="A3599" t="s">
        <v>32059</v>
      </c>
      <c r="B3599" t="s">
        <v>32060</v>
      </c>
      <c r="C3599">
        <v>2013</v>
      </c>
      <c r="D3599" t="s">
        <v>30230</v>
      </c>
      <c r="E3599" t="s">
        <v>176</v>
      </c>
      <c r="F3599" t="s">
        <v>44057</v>
      </c>
      <c r="G3599" t="s">
        <v>44053</v>
      </c>
      <c r="H3599">
        <v>132</v>
      </c>
      <c r="I3599" t="s">
        <v>943</v>
      </c>
      <c r="J3599" t="s">
        <v>944</v>
      </c>
      <c r="M3599" t="s">
        <v>32061</v>
      </c>
      <c r="N3599" t="s">
        <v>32062</v>
      </c>
      <c r="O3599" t="s">
        <v>32063</v>
      </c>
      <c r="P3599" t="s">
        <v>32064</v>
      </c>
      <c r="Q3599" t="s">
        <v>32065</v>
      </c>
      <c r="R3599" t="s">
        <v>32066</v>
      </c>
      <c r="S3599" t="s">
        <v>32067</v>
      </c>
      <c r="T3599">
        <v>7</v>
      </c>
      <c r="U3599">
        <v>26072</v>
      </c>
      <c r="W3599" t="s">
        <v>7920</v>
      </c>
      <c r="X3599"/>
      <c r="Y3599"/>
      <c r="Z3599"/>
      <c r="AA3599"/>
      <c r="AB3599">
        <v>114</v>
      </c>
    </row>
    <row r="3600" spans="1:28" x14ac:dyDescent="0.2">
      <c r="A3600" t="s">
        <v>7786</v>
      </c>
      <c r="B3600" t="s">
        <v>7787</v>
      </c>
      <c r="C3600">
        <v>2004</v>
      </c>
      <c r="D3600" s="1">
        <v>38324</v>
      </c>
      <c r="E3600" t="s">
        <v>1045</v>
      </c>
      <c r="F3600" t="s">
        <v>44036</v>
      </c>
      <c r="H3600">
        <v>90</v>
      </c>
      <c r="I3600" t="s">
        <v>25</v>
      </c>
      <c r="J3600" t="s">
        <v>26</v>
      </c>
      <c r="K3600" t="s">
        <v>308</v>
      </c>
      <c r="M3600" t="s">
        <v>7788</v>
      </c>
      <c r="N3600" t="s">
        <v>7788</v>
      </c>
      <c r="O3600" t="s">
        <v>7789</v>
      </c>
      <c r="P3600" t="s">
        <v>979</v>
      </c>
      <c r="Q3600" t="s">
        <v>7790</v>
      </c>
      <c r="R3600" t="s">
        <v>7791</v>
      </c>
      <c r="S3600" t="s">
        <v>7792</v>
      </c>
      <c r="T3600">
        <v>6</v>
      </c>
      <c r="U3600">
        <v>124480</v>
      </c>
      <c r="V3600" s="12">
        <f>W3600*1.37009528851244</f>
        <v>57544002.117522478</v>
      </c>
      <c r="W3600" s="3">
        <v>42000000</v>
      </c>
      <c r="X3600" s="13">
        <f>Y3600*1.37009528851244</f>
        <v>120701509.32770774</v>
      </c>
      <c r="Y3600" s="3">
        <v>88097164</v>
      </c>
      <c r="Z3600" s="13">
        <f>AA3600*1.37009528851244</f>
        <v>244304059.78940701</v>
      </c>
      <c r="AA3600" s="3">
        <v>178311729</v>
      </c>
      <c r="AB3600">
        <v>290</v>
      </c>
    </row>
    <row r="3601" spans="1:28" hidden="1" x14ac:dyDescent="0.2">
      <c r="A3601" t="s">
        <v>32075</v>
      </c>
      <c r="B3601" t="s">
        <v>32076</v>
      </c>
      <c r="C3601">
        <v>2012</v>
      </c>
      <c r="D3601" s="1">
        <v>41310</v>
      </c>
      <c r="E3601" t="s">
        <v>1045</v>
      </c>
      <c r="F3601" t="s">
        <v>44032</v>
      </c>
      <c r="G3601" t="s">
        <v>44036</v>
      </c>
      <c r="H3601">
        <v>97</v>
      </c>
      <c r="I3601" t="s">
        <v>25</v>
      </c>
      <c r="J3601" t="s">
        <v>26</v>
      </c>
      <c r="M3601" t="s">
        <v>32077</v>
      </c>
      <c r="N3601" t="s">
        <v>32077</v>
      </c>
      <c r="O3601" t="s">
        <v>32078</v>
      </c>
      <c r="P3601" t="s">
        <v>5754</v>
      </c>
      <c r="Q3601" t="s">
        <v>32079</v>
      </c>
      <c r="R3601" t="s">
        <v>32080</v>
      </c>
      <c r="S3601" t="s">
        <v>32081</v>
      </c>
      <c r="T3601">
        <v>7.2</v>
      </c>
      <c r="U3601">
        <v>82447</v>
      </c>
      <c r="W3601"/>
      <c r="X3601"/>
      <c r="Y3601">
        <v>81071</v>
      </c>
      <c r="Z3601"/>
      <c r="AA3601">
        <v>977671</v>
      </c>
      <c r="AB3601">
        <v>106</v>
      </c>
    </row>
    <row r="3602" spans="1:28" x14ac:dyDescent="0.2">
      <c r="A3602" t="s">
        <v>3007</v>
      </c>
      <c r="B3602" t="s">
        <v>3008</v>
      </c>
      <c r="C3602">
        <v>2002</v>
      </c>
      <c r="D3602" t="s">
        <v>785</v>
      </c>
      <c r="E3602" t="s">
        <v>44037</v>
      </c>
      <c r="F3602" t="s">
        <v>44031</v>
      </c>
      <c r="G3602" t="s">
        <v>44038</v>
      </c>
      <c r="H3602">
        <v>77</v>
      </c>
      <c r="I3602" t="s">
        <v>25</v>
      </c>
      <c r="J3602" t="s">
        <v>26</v>
      </c>
      <c r="M3602" t="s">
        <v>3009</v>
      </c>
      <c r="N3602" t="s">
        <v>3010</v>
      </c>
      <c r="O3602" t="s">
        <v>3011</v>
      </c>
      <c r="P3602" t="s">
        <v>3012</v>
      </c>
      <c r="Q3602" t="s">
        <v>3013</v>
      </c>
      <c r="R3602" t="s">
        <v>3014</v>
      </c>
      <c r="S3602" t="s">
        <v>3015</v>
      </c>
      <c r="T3602">
        <v>5.5</v>
      </c>
      <c r="U3602">
        <v>49301</v>
      </c>
      <c r="V3602" s="12">
        <f>W3602*1.43863813229572</f>
        <v>172636575.8754864</v>
      </c>
      <c r="W3602" s="3">
        <v>120000000</v>
      </c>
      <c r="X3602" s="13">
        <f>Y3602*1.43863813229572</f>
        <v>93449338.063735425</v>
      </c>
      <c r="Y3602" s="3">
        <v>64956806</v>
      </c>
      <c r="Z3602" s="13">
        <f>AA3602*1.43863813229572</f>
        <v>244506341.95478603</v>
      </c>
      <c r="AA3602" s="3">
        <v>169956806</v>
      </c>
      <c r="AB3602">
        <v>83</v>
      </c>
    </row>
    <row r="3603" spans="1:28" x14ac:dyDescent="0.2">
      <c r="A3603" t="s">
        <v>18858</v>
      </c>
      <c r="B3603" t="s">
        <v>18859</v>
      </c>
      <c r="C3603">
        <v>2008</v>
      </c>
      <c r="D3603" s="1">
        <v>39517</v>
      </c>
      <c r="E3603" t="s">
        <v>1045</v>
      </c>
      <c r="H3603">
        <v>113</v>
      </c>
      <c r="I3603" t="s">
        <v>25</v>
      </c>
      <c r="J3603" t="s">
        <v>26</v>
      </c>
      <c r="K3603" t="s">
        <v>975</v>
      </c>
      <c r="M3603" t="s">
        <v>2781</v>
      </c>
      <c r="N3603" t="s">
        <v>18860</v>
      </c>
      <c r="O3603" t="s">
        <v>18861</v>
      </c>
      <c r="P3603" t="s">
        <v>1329</v>
      </c>
      <c r="Q3603" t="s">
        <v>18862</v>
      </c>
      <c r="R3603" t="s">
        <v>18863</v>
      </c>
      <c r="S3603" t="s">
        <v>18864</v>
      </c>
      <c r="T3603">
        <v>5.5</v>
      </c>
      <c r="U3603">
        <v>187831</v>
      </c>
      <c r="V3603" s="12">
        <f>W3603*1.20207800169993</f>
        <v>108187020.15299369</v>
      </c>
      <c r="W3603" s="3">
        <v>90000000</v>
      </c>
      <c r="X3603" s="13">
        <f>Y3603*1.20207800169993</f>
        <v>120230443.71331102</v>
      </c>
      <c r="Y3603" s="3">
        <v>100018837</v>
      </c>
      <c r="Z3603" s="13">
        <f>AA3603*1.20207800169993</f>
        <v>245600643.59251848</v>
      </c>
      <c r="AA3603" s="3">
        <v>204313400</v>
      </c>
      <c r="AB3603">
        <v>426</v>
      </c>
    </row>
    <row r="3604" spans="1:28" hidden="1" x14ac:dyDescent="0.2">
      <c r="A3604" t="s">
        <v>32097</v>
      </c>
      <c r="B3604" t="s">
        <v>32098</v>
      </c>
      <c r="C3604">
        <v>2012</v>
      </c>
      <c r="D3604" t="s">
        <v>32099</v>
      </c>
      <c r="E3604" t="s">
        <v>44037</v>
      </c>
      <c r="F3604" t="s">
        <v>44047</v>
      </c>
      <c r="G3604" t="s">
        <v>44031</v>
      </c>
      <c r="H3604">
        <v>76</v>
      </c>
      <c r="I3604" t="s">
        <v>2213</v>
      </c>
      <c r="J3604" t="s">
        <v>934</v>
      </c>
      <c r="K3604" t="s">
        <v>26</v>
      </c>
      <c r="M3604" t="s">
        <v>32100</v>
      </c>
      <c r="N3604" t="s">
        <v>32101</v>
      </c>
      <c r="O3604" t="s">
        <v>32102</v>
      </c>
      <c r="P3604" t="s">
        <v>32103</v>
      </c>
      <c r="Q3604" t="s">
        <v>32104</v>
      </c>
      <c r="R3604" t="s">
        <v>460</v>
      </c>
      <c r="S3604" t="s">
        <v>461</v>
      </c>
      <c r="T3604">
        <v>7.6</v>
      </c>
      <c r="U3604">
        <v>10216</v>
      </c>
      <c r="W3604"/>
      <c r="X3604"/>
      <c r="Y3604"/>
      <c r="Z3604"/>
      <c r="AA3604">
        <v>2152610</v>
      </c>
      <c r="AB3604">
        <v>15</v>
      </c>
    </row>
    <row r="3605" spans="1:28" hidden="1" x14ac:dyDescent="0.2">
      <c r="A3605" t="s">
        <v>32105</v>
      </c>
      <c r="B3605" t="s">
        <v>32106</v>
      </c>
      <c r="C3605">
        <v>2014</v>
      </c>
      <c r="D3605" t="s">
        <v>29119</v>
      </c>
      <c r="E3605" t="s">
        <v>16512</v>
      </c>
      <c r="F3605" t="s">
        <v>44044</v>
      </c>
      <c r="G3605" t="s">
        <v>44032</v>
      </c>
      <c r="H3605">
        <v>108</v>
      </c>
      <c r="I3605" t="s">
        <v>32107</v>
      </c>
      <c r="J3605" t="s">
        <v>26</v>
      </c>
      <c r="M3605" t="s">
        <v>32108</v>
      </c>
      <c r="N3605" t="s">
        <v>32109</v>
      </c>
      <c r="O3605" t="s">
        <v>32110</v>
      </c>
      <c r="P3605" t="s">
        <v>500</v>
      </c>
      <c r="Q3605" t="s">
        <v>32111</v>
      </c>
      <c r="R3605" t="s">
        <v>32112</v>
      </c>
      <c r="S3605" t="s">
        <v>32113</v>
      </c>
      <c r="T3605">
        <v>5.2</v>
      </c>
      <c r="U3605">
        <v>16072</v>
      </c>
      <c r="W3605"/>
      <c r="X3605"/>
      <c r="Y3605">
        <v>56574</v>
      </c>
      <c r="Z3605"/>
      <c r="AA3605">
        <v>461780</v>
      </c>
      <c r="AB3605">
        <v>595</v>
      </c>
    </row>
    <row r="3606" spans="1:28" hidden="1" x14ac:dyDescent="0.2">
      <c r="A3606" t="s">
        <v>32114</v>
      </c>
      <c r="B3606" t="s">
        <v>32115</v>
      </c>
      <c r="C3606">
        <v>2013</v>
      </c>
      <c r="D3606" t="s">
        <v>25989</v>
      </c>
      <c r="E3606" t="s">
        <v>176</v>
      </c>
      <c r="F3606" t="s">
        <v>44050</v>
      </c>
      <c r="H3606">
        <v>130</v>
      </c>
      <c r="I3606" t="s">
        <v>943</v>
      </c>
      <c r="J3606" t="s">
        <v>944</v>
      </c>
      <c r="M3606" t="s">
        <v>22623</v>
      </c>
      <c r="N3606" t="s">
        <v>32116</v>
      </c>
      <c r="O3606" t="s">
        <v>32117</v>
      </c>
      <c r="P3606" t="s">
        <v>32118</v>
      </c>
      <c r="Q3606" t="s">
        <v>32118</v>
      </c>
      <c r="R3606" t="s">
        <v>32119</v>
      </c>
      <c r="S3606" t="s">
        <v>32120</v>
      </c>
      <c r="T3606">
        <v>7.7</v>
      </c>
      <c r="U3606">
        <v>30678</v>
      </c>
      <c r="W3606"/>
      <c r="X3606"/>
      <c r="Y3606">
        <v>1122527</v>
      </c>
      <c r="Z3606"/>
      <c r="AA3606">
        <v>1435272</v>
      </c>
      <c r="AB3606">
        <v>123</v>
      </c>
    </row>
    <row r="3607" spans="1:28" hidden="1" x14ac:dyDescent="0.2">
      <c r="A3607" t="s">
        <v>32121</v>
      </c>
      <c r="B3607" t="s">
        <v>32122</v>
      </c>
      <c r="C3607">
        <v>2013</v>
      </c>
      <c r="D3607" t="s">
        <v>32123</v>
      </c>
      <c r="E3607" t="s">
        <v>176</v>
      </c>
      <c r="F3607" t="s">
        <v>44053</v>
      </c>
      <c r="G3607" t="s">
        <v>44036</v>
      </c>
      <c r="H3607">
        <v>150</v>
      </c>
      <c r="I3607" t="s">
        <v>943</v>
      </c>
      <c r="J3607" t="s">
        <v>944</v>
      </c>
      <c r="M3607" t="s">
        <v>2761</v>
      </c>
      <c r="N3607" t="s">
        <v>32124</v>
      </c>
      <c r="O3607" t="s">
        <v>32125</v>
      </c>
      <c r="P3607" t="s">
        <v>27054</v>
      </c>
      <c r="Q3607" t="s">
        <v>32126</v>
      </c>
      <c r="R3607" t="s">
        <v>32127</v>
      </c>
      <c r="S3607" t="s">
        <v>32128</v>
      </c>
      <c r="T3607">
        <v>6.4</v>
      </c>
      <c r="U3607">
        <v>18239</v>
      </c>
      <c r="W3607"/>
      <c r="X3607"/>
      <c r="Y3607">
        <v>2738863</v>
      </c>
      <c r="Z3607"/>
      <c r="AA3607">
        <v>4840059</v>
      </c>
      <c r="AB3607">
        <v>128</v>
      </c>
    </row>
    <row r="3608" spans="1:28" x14ac:dyDescent="0.2">
      <c r="A3608" t="s">
        <v>35717</v>
      </c>
      <c r="B3608" t="s">
        <v>35718</v>
      </c>
      <c r="C3608">
        <v>2018</v>
      </c>
      <c r="D3608" t="s">
        <v>35719</v>
      </c>
      <c r="E3608" t="s">
        <v>1045</v>
      </c>
      <c r="F3608" t="s">
        <v>44032</v>
      </c>
      <c r="G3608" t="s">
        <v>44036</v>
      </c>
      <c r="H3608">
        <v>120</v>
      </c>
      <c r="I3608" t="s">
        <v>25</v>
      </c>
      <c r="J3608" t="s">
        <v>26</v>
      </c>
      <c r="K3608" t="s">
        <v>209</v>
      </c>
      <c r="L3608" t="s">
        <v>51</v>
      </c>
      <c r="M3608" t="s">
        <v>19720</v>
      </c>
      <c r="N3608" t="s">
        <v>35720</v>
      </c>
      <c r="O3608" t="s">
        <v>35721</v>
      </c>
      <c r="P3608" t="s">
        <v>35722</v>
      </c>
      <c r="Q3608" t="s">
        <v>35723</v>
      </c>
      <c r="R3608" t="s">
        <v>35724</v>
      </c>
      <c r="S3608" t="s">
        <v>35725</v>
      </c>
      <c r="T3608">
        <v>6.9</v>
      </c>
      <c r="U3608">
        <v>133010</v>
      </c>
      <c r="V3608" s="12">
        <f>W3608*1.03068014830331</f>
        <v>30920404.449099299</v>
      </c>
      <c r="W3608" s="3">
        <v>30000000</v>
      </c>
      <c r="X3608" s="13">
        <f>Y3608*1.03068014830331</f>
        <v>179887616.90008986</v>
      </c>
      <c r="Y3608" s="3">
        <v>174532921</v>
      </c>
      <c r="Z3608" s="13">
        <f>AA3608*1.03068014830331</f>
        <v>245857139.79656407</v>
      </c>
      <c r="AA3608" s="3">
        <v>238538736</v>
      </c>
      <c r="AB3608">
        <v>1135</v>
      </c>
    </row>
    <row r="3609" spans="1:28" x14ac:dyDescent="0.2">
      <c r="A3609" t="s">
        <v>42060</v>
      </c>
      <c r="B3609" t="s">
        <v>42061</v>
      </c>
      <c r="C3609">
        <v>2020</v>
      </c>
      <c r="D3609" t="s">
        <v>39636</v>
      </c>
      <c r="E3609" t="s">
        <v>44043</v>
      </c>
      <c r="F3609" t="s">
        <v>44038</v>
      </c>
      <c r="G3609" t="s">
        <v>44040</v>
      </c>
      <c r="H3609">
        <v>101</v>
      </c>
      <c r="I3609" t="s">
        <v>42062</v>
      </c>
      <c r="J3609" t="s">
        <v>26</v>
      </c>
      <c r="K3609" t="s">
        <v>27</v>
      </c>
      <c r="M3609" t="s">
        <v>8759</v>
      </c>
      <c r="N3609" t="s">
        <v>42063</v>
      </c>
      <c r="O3609" t="s">
        <v>42064</v>
      </c>
      <c r="P3609" t="s">
        <v>9224</v>
      </c>
      <c r="Q3609" t="s">
        <v>42065</v>
      </c>
      <c r="R3609" t="s">
        <v>42066</v>
      </c>
      <c r="S3609" t="s">
        <v>42067</v>
      </c>
      <c r="T3609">
        <v>5.6</v>
      </c>
      <c r="U3609">
        <v>39245</v>
      </c>
      <c r="V3609" s="13">
        <f>W3609</f>
        <v>175000000</v>
      </c>
      <c r="W3609" s="3">
        <v>175000000</v>
      </c>
      <c r="X3609" s="13">
        <f>Y3609</f>
        <v>77047065</v>
      </c>
      <c r="Y3609" s="3">
        <v>77047065</v>
      </c>
      <c r="Z3609" s="13">
        <f>AA3609</f>
        <v>245891166</v>
      </c>
      <c r="AA3609" s="3">
        <v>245891166</v>
      </c>
      <c r="AB3609">
        <v>680</v>
      </c>
    </row>
    <row r="3610" spans="1:28" x14ac:dyDescent="0.2">
      <c r="A3610" t="s">
        <v>16611</v>
      </c>
      <c r="B3610" t="s">
        <v>16612</v>
      </c>
      <c r="C3610">
        <v>2012</v>
      </c>
      <c r="D3610" s="1">
        <v>41334</v>
      </c>
      <c r="E3610" t="s">
        <v>16512</v>
      </c>
      <c r="F3610" t="s">
        <v>44042</v>
      </c>
      <c r="H3610">
        <v>130</v>
      </c>
      <c r="I3610" t="s">
        <v>25</v>
      </c>
      <c r="J3610" t="s">
        <v>26</v>
      </c>
      <c r="M3610" t="s">
        <v>1695</v>
      </c>
      <c r="N3610" t="s">
        <v>16613</v>
      </c>
      <c r="O3610" t="s">
        <v>16614</v>
      </c>
      <c r="P3610" t="s">
        <v>160</v>
      </c>
      <c r="Q3610" t="s">
        <v>16615</v>
      </c>
      <c r="R3610" t="s">
        <v>16616</v>
      </c>
      <c r="S3610" t="s">
        <v>16617</v>
      </c>
      <c r="T3610">
        <v>7</v>
      </c>
      <c r="U3610">
        <v>301986</v>
      </c>
      <c r="V3610" s="12">
        <f>W3610*1.12725506764114</f>
        <v>67635304.058468401</v>
      </c>
      <c r="W3610" s="3">
        <v>60000000</v>
      </c>
      <c r="X3610" s="13">
        <f>Y3610*1.12725506764114</f>
        <v>90260142.925755858</v>
      </c>
      <c r="Y3610" s="3">
        <v>80070736</v>
      </c>
      <c r="Z3610" s="13">
        <f>AA3610*1.12725506764114</f>
        <v>246125542.18553174</v>
      </c>
      <c r="AA3610" s="3">
        <v>218340595</v>
      </c>
      <c r="AB3610">
        <v>531</v>
      </c>
    </row>
    <row r="3611" spans="1:28" hidden="1" x14ac:dyDescent="0.2">
      <c r="A3611" t="s">
        <v>32153</v>
      </c>
      <c r="B3611" t="s">
        <v>32154</v>
      </c>
      <c r="C3611">
        <v>2012</v>
      </c>
      <c r="D3611" t="s">
        <v>25189</v>
      </c>
      <c r="E3611" t="s">
        <v>1045</v>
      </c>
      <c r="F3611" t="s">
        <v>44032</v>
      </c>
      <c r="G3611" t="s">
        <v>44040</v>
      </c>
      <c r="H3611">
        <v>151</v>
      </c>
      <c r="I3611" t="s">
        <v>943</v>
      </c>
      <c r="J3611" t="s">
        <v>32155</v>
      </c>
      <c r="M3611" t="s">
        <v>32156</v>
      </c>
      <c r="N3611" t="s">
        <v>32157</v>
      </c>
      <c r="O3611" t="s">
        <v>32158</v>
      </c>
      <c r="P3611" t="s">
        <v>32159</v>
      </c>
      <c r="Q3611" t="s">
        <v>32160</v>
      </c>
      <c r="R3611" t="s">
        <v>32161</v>
      </c>
      <c r="S3611" t="s">
        <v>32162</v>
      </c>
      <c r="T3611">
        <v>8.3000000000000007</v>
      </c>
      <c r="U3611">
        <v>11118</v>
      </c>
      <c r="W3611"/>
      <c r="X3611"/>
      <c r="Y3611"/>
      <c r="Z3611"/>
      <c r="AA3611">
        <v>2178</v>
      </c>
      <c r="AB3611">
        <v>35</v>
      </c>
    </row>
    <row r="3612" spans="1:28" x14ac:dyDescent="0.2">
      <c r="A3612" t="s">
        <v>4884</v>
      </c>
      <c r="B3612" t="s">
        <v>4885</v>
      </c>
      <c r="C3612">
        <v>2002</v>
      </c>
      <c r="D3612" s="1">
        <v>37804</v>
      </c>
      <c r="E3612" t="s">
        <v>1045</v>
      </c>
      <c r="F3612" t="s">
        <v>44036</v>
      </c>
      <c r="H3612">
        <v>96</v>
      </c>
      <c r="I3612" t="s">
        <v>25</v>
      </c>
      <c r="J3612" t="s">
        <v>26</v>
      </c>
      <c r="M3612" t="s">
        <v>1326</v>
      </c>
      <c r="N3612" t="s">
        <v>4886</v>
      </c>
      <c r="O3612" t="s">
        <v>4887</v>
      </c>
      <c r="P3612" t="s">
        <v>1329</v>
      </c>
      <c r="Q3612" t="s">
        <v>4888</v>
      </c>
      <c r="R3612" t="s">
        <v>4889</v>
      </c>
      <c r="S3612" t="s">
        <v>4890</v>
      </c>
      <c r="T3612">
        <v>5.8</v>
      </c>
      <c r="U3612">
        <v>133994</v>
      </c>
      <c r="V3612" s="12">
        <f>W3612*1.43863813229572</f>
        <v>71931906.614785999</v>
      </c>
      <c r="W3612" s="3">
        <v>50000000</v>
      </c>
      <c r="X3612" s="13">
        <f>Y3612*1.43863813229572</f>
        <v>181690575.90645915</v>
      </c>
      <c r="Y3612" s="3">
        <v>126293452</v>
      </c>
      <c r="Z3612" s="13">
        <f>AA3612*1.43863813229572</f>
        <v>246394883.95155644</v>
      </c>
      <c r="AA3612" s="3">
        <v>171269535</v>
      </c>
      <c r="AB3612">
        <v>315</v>
      </c>
    </row>
    <row r="3613" spans="1:28" x14ac:dyDescent="0.2">
      <c r="A3613" t="s">
        <v>23432</v>
      </c>
      <c r="B3613" t="s">
        <v>23433</v>
      </c>
      <c r="C3613">
        <v>2016</v>
      </c>
      <c r="D3613" t="s">
        <v>23434</v>
      </c>
      <c r="E3613" t="s">
        <v>16512</v>
      </c>
      <c r="F3613" t="s">
        <v>44038</v>
      </c>
      <c r="G3613" t="s">
        <v>44034</v>
      </c>
      <c r="H3613">
        <v>117</v>
      </c>
      <c r="I3613" t="s">
        <v>360</v>
      </c>
      <c r="J3613" t="s">
        <v>26</v>
      </c>
      <c r="M3613" t="s">
        <v>15607</v>
      </c>
      <c r="N3613" t="s">
        <v>23435</v>
      </c>
      <c r="O3613" t="s">
        <v>23436</v>
      </c>
      <c r="P3613" t="s">
        <v>23437</v>
      </c>
      <c r="Q3613" t="s">
        <v>23438</v>
      </c>
      <c r="R3613" t="s">
        <v>23439</v>
      </c>
      <c r="S3613" t="s">
        <v>23440</v>
      </c>
      <c r="T3613">
        <v>5.2</v>
      </c>
      <c r="U3613">
        <v>200067</v>
      </c>
      <c r="V3613" s="12">
        <f>W3613*1.07834771485832</f>
        <v>155282070.93959808</v>
      </c>
      <c r="W3613" s="3">
        <v>144000000</v>
      </c>
      <c r="X3613" s="13">
        <f>Y3613*1.07834771485832</f>
        <v>138406548.17365369</v>
      </c>
      <c r="Y3613" s="3">
        <v>128350574</v>
      </c>
      <c r="Z3613" s="13">
        <f>AA3613*1.07834771485832</f>
        <v>247100692.69562632</v>
      </c>
      <c r="AA3613" s="3">
        <v>229147509</v>
      </c>
      <c r="AB3613">
        <v>2203</v>
      </c>
    </row>
    <row r="3614" spans="1:28" hidden="1" x14ac:dyDescent="0.2">
      <c r="A3614" t="s">
        <v>32180</v>
      </c>
      <c r="B3614" t="s">
        <v>32181</v>
      </c>
      <c r="C3614">
        <v>2013</v>
      </c>
      <c r="D3614" s="1">
        <v>41401</v>
      </c>
      <c r="E3614" t="s">
        <v>176</v>
      </c>
      <c r="F3614" t="s">
        <v>44036</v>
      </c>
      <c r="H3614">
        <v>136</v>
      </c>
      <c r="I3614" t="s">
        <v>943</v>
      </c>
      <c r="J3614" t="s">
        <v>944</v>
      </c>
      <c r="M3614" t="s">
        <v>27438</v>
      </c>
      <c r="N3614" t="s">
        <v>32182</v>
      </c>
      <c r="O3614" t="s">
        <v>32183</v>
      </c>
      <c r="P3614" t="s">
        <v>27054</v>
      </c>
      <c r="Q3614" t="s">
        <v>32184</v>
      </c>
      <c r="R3614" t="s">
        <v>32185</v>
      </c>
      <c r="S3614" t="s">
        <v>32186</v>
      </c>
      <c r="T3614">
        <v>7.3</v>
      </c>
      <c r="U3614">
        <v>14457</v>
      </c>
      <c r="W3614"/>
      <c r="X3614"/>
      <c r="Y3614">
        <v>581813</v>
      </c>
      <c r="Z3614"/>
      <c r="AA3614">
        <v>789671</v>
      </c>
      <c r="AB3614">
        <v>116</v>
      </c>
    </row>
    <row r="3615" spans="1:28" x14ac:dyDescent="0.2">
      <c r="A3615" t="s">
        <v>26426</v>
      </c>
      <c r="B3615" t="s">
        <v>26427</v>
      </c>
      <c r="C3615">
        <v>2011</v>
      </c>
      <c r="D3615" s="1">
        <v>40547</v>
      </c>
      <c r="E3615" t="s">
        <v>1045</v>
      </c>
      <c r="F3615" t="s">
        <v>44036</v>
      </c>
      <c r="H3615">
        <v>117</v>
      </c>
      <c r="I3615" t="s">
        <v>25</v>
      </c>
      <c r="J3615" t="s">
        <v>26</v>
      </c>
      <c r="M3615" t="s">
        <v>2781</v>
      </c>
      <c r="N3615" t="s">
        <v>26428</v>
      </c>
      <c r="O3615" t="s">
        <v>26429</v>
      </c>
      <c r="P3615" t="s">
        <v>1329</v>
      </c>
      <c r="Q3615" t="s">
        <v>26430</v>
      </c>
      <c r="R3615" t="s">
        <v>26431</v>
      </c>
      <c r="S3615" t="s">
        <v>26432</v>
      </c>
      <c r="T3615">
        <v>6.4</v>
      </c>
      <c r="U3615">
        <v>217122</v>
      </c>
      <c r="V3615" s="12">
        <f>W3615*1.1505830469594</f>
        <v>92046643.756751999</v>
      </c>
      <c r="W3615" s="3">
        <v>80000000</v>
      </c>
      <c r="X3615" s="13">
        <f>Y3615*1.1505830469594</f>
        <v>118542395.57568519</v>
      </c>
      <c r="Y3615" s="3">
        <v>103028109</v>
      </c>
      <c r="Z3615" s="13">
        <f>AA3615*1.1505830469594</f>
        <v>247312753.023269</v>
      </c>
      <c r="AA3615" s="3">
        <v>214945591</v>
      </c>
      <c r="AB3615">
        <v>280</v>
      </c>
    </row>
    <row r="3616" spans="1:28" x14ac:dyDescent="0.2">
      <c r="A3616" t="s">
        <v>8309</v>
      </c>
      <c r="B3616" t="s">
        <v>8310</v>
      </c>
      <c r="C3616">
        <v>2005</v>
      </c>
      <c r="D3616" t="s">
        <v>8311</v>
      </c>
      <c r="E3616" t="s">
        <v>44035</v>
      </c>
      <c r="F3616" t="s">
        <v>44032</v>
      </c>
      <c r="G3616" t="s">
        <v>44057</v>
      </c>
      <c r="H3616">
        <v>136</v>
      </c>
      <c r="I3616" t="s">
        <v>97</v>
      </c>
      <c r="J3616" t="s">
        <v>26</v>
      </c>
      <c r="K3616" t="s">
        <v>75</v>
      </c>
      <c r="M3616" t="s">
        <v>28</v>
      </c>
      <c r="N3616" t="s">
        <v>8312</v>
      </c>
      <c r="O3616" t="s">
        <v>8313</v>
      </c>
      <c r="P3616" t="s">
        <v>3526</v>
      </c>
      <c r="Q3616" t="s">
        <v>8314</v>
      </c>
      <c r="R3616" t="s">
        <v>33</v>
      </c>
      <c r="S3616" t="s">
        <v>34</v>
      </c>
      <c r="T3616">
        <v>7.8</v>
      </c>
      <c r="U3616">
        <v>229549</v>
      </c>
      <c r="V3616" s="12">
        <f>W3616*1.32519713261649</f>
        <v>37105519.713261716</v>
      </c>
      <c r="W3616" s="3">
        <v>28000000</v>
      </c>
      <c r="X3616" s="13">
        <f>Y3616*1.32519713261649</f>
        <v>158386768.82243758</v>
      </c>
      <c r="Y3616" s="3">
        <v>119519402</v>
      </c>
      <c r="Z3616" s="13">
        <f>AA3616*1.32519713261649</f>
        <v>247544155.42573524</v>
      </c>
      <c r="AA3616" s="3">
        <v>186797986</v>
      </c>
      <c r="AB3616">
        <v>906</v>
      </c>
    </row>
    <row r="3617" spans="1:28" x14ac:dyDescent="0.2">
      <c r="A3617" t="s">
        <v>6610</v>
      </c>
      <c r="B3617" t="s">
        <v>6611</v>
      </c>
      <c r="C3617">
        <v>2003</v>
      </c>
      <c r="D3617" s="1">
        <v>37932</v>
      </c>
      <c r="E3617" t="s">
        <v>16512</v>
      </c>
      <c r="F3617" t="s">
        <v>44044</v>
      </c>
      <c r="G3617" t="s">
        <v>44042</v>
      </c>
      <c r="H3617">
        <v>111</v>
      </c>
      <c r="I3617" t="s">
        <v>6612</v>
      </c>
      <c r="J3617" t="s">
        <v>26</v>
      </c>
      <c r="K3617" t="s">
        <v>75</v>
      </c>
      <c r="L3617" t="s">
        <v>64</v>
      </c>
      <c r="M3617" t="s">
        <v>4177</v>
      </c>
      <c r="N3617" t="s">
        <v>6613</v>
      </c>
      <c r="O3617" t="s">
        <v>6614</v>
      </c>
      <c r="P3617" t="s">
        <v>333</v>
      </c>
      <c r="Q3617" t="s">
        <v>6615</v>
      </c>
      <c r="R3617" t="s">
        <v>6616</v>
      </c>
      <c r="S3617" t="s">
        <v>6617</v>
      </c>
      <c r="T3617">
        <v>7</v>
      </c>
      <c r="U3617">
        <v>337492</v>
      </c>
      <c r="V3617" s="12">
        <f>W3617*1.40658152173913</f>
        <v>84394891.304347798</v>
      </c>
      <c r="W3617" s="3">
        <v>60000000</v>
      </c>
      <c r="X3617" s="13">
        <f>Y3617*1.40658152173913</f>
        <v>149278529.09462497</v>
      </c>
      <c r="Y3617" s="3">
        <v>106128601</v>
      </c>
      <c r="Z3617" s="13">
        <f>AA3617*1.40658152173913</f>
        <v>247657049.05804884</v>
      </c>
      <c r="AA3617" s="3">
        <v>176070171</v>
      </c>
      <c r="AB3617">
        <v>525</v>
      </c>
    </row>
    <row r="3618" spans="1:28" hidden="1" x14ac:dyDescent="0.2">
      <c r="A3618" t="s">
        <v>32204</v>
      </c>
      <c r="B3618" t="s">
        <v>32205</v>
      </c>
      <c r="C3618">
        <v>2013</v>
      </c>
      <c r="D3618" s="1">
        <v>41365</v>
      </c>
      <c r="E3618" t="s">
        <v>44043</v>
      </c>
      <c r="F3618" t="s">
        <v>44032</v>
      </c>
      <c r="G3618" t="s">
        <v>44042</v>
      </c>
      <c r="H3618">
        <v>108</v>
      </c>
      <c r="I3618" t="s">
        <v>943</v>
      </c>
      <c r="J3618" t="s">
        <v>944</v>
      </c>
      <c r="M3618" t="s">
        <v>32206</v>
      </c>
      <c r="N3618" t="s">
        <v>32207</v>
      </c>
      <c r="O3618" t="s">
        <v>32208</v>
      </c>
      <c r="P3618" t="s">
        <v>32209</v>
      </c>
      <c r="Q3618" t="s">
        <v>32210</v>
      </c>
      <c r="R3618" t="s">
        <v>32211</v>
      </c>
      <c r="S3618" t="s">
        <v>32212</v>
      </c>
      <c r="T3618">
        <v>7.1</v>
      </c>
      <c r="U3618">
        <v>10974</v>
      </c>
      <c r="W3618"/>
      <c r="X3618"/>
      <c r="Y3618">
        <v>46720</v>
      </c>
      <c r="Z3618"/>
      <c r="AA3618">
        <v>77621</v>
      </c>
      <c r="AB3618">
        <v>33</v>
      </c>
    </row>
    <row r="3619" spans="1:28" hidden="1" x14ac:dyDescent="0.2">
      <c r="A3619" t="s">
        <v>32213</v>
      </c>
      <c r="B3619" t="s">
        <v>32214</v>
      </c>
      <c r="C3619">
        <v>2013</v>
      </c>
      <c r="D3619" t="s">
        <v>30623</v>
      </c>
      <c r="E3619" t="s">
        <v>3496</v>
      </c>
      <c r="F3619" t="s">
        <v>44042</v>
      </c>
      <c r="H3619">
        <v>97</v>
      </c>
      <c r="I3619" t="s">
        <v>433</v>
      </c>
      <c r="J3619" t="s">
        <v>26</v>
      </c>
      <c r="M3619" t="s">
        <v>10273</v>
      </c>
      <c r="N3619" t="s">
        <v>10274</v>
      </c>
      <c r="O3619" t="s">
        <v>32215</v>
      </c>
      <c r="P3619" t="s">
        <v>32216</v>
      </c>
      <c r="Q3619" t="s">
        <v>32217</v>
      </c>
      <c r="R3619" t="s">
        <v>32218</v>
      </c>
      <c r="S3619" t="s">
        <v>32219</v>
      </c>
      <c r="T3619">
        <v>5.6</v>
      </c>
      <c r="U3619">
        <v>33047</v>
      </c>
      <c r="W3619">
        <v>5000000</v>
      </c>
      <c r="X3619"/>
      <c r="Y3619"/>
      <c r="Z3619"/>
      <c r="AA3619"/>
      <c r="AB3619">
        <v>202</v>
      </c>
    </row>
    <row r="3620" spans="1:28" hidden="1" x14ac:dyDescent="0.2">
      <c r="A3620" t="s">
        <v>32220</v>
      </c>
      <c r="B3620" t="s">
        <v>32221</v>
      </c>
      <c r="C3620">
        <v>2015</v>
      </c>
      <c r="D3620" s="1">
        <v>42132</v>
      </c>
      <c r="E3620" t="s">
        <v>16512</v>
      </c>
      <c r="F3620" t="s">
        <v>44044</v>
      </c>
      <c r="G3620" t="s">
        <v>44032</v>
      </c>
      <c r="H3620">
        <v>92</v>
      </c>
      <c r="I3620" t="s">
        <v>25</v>
      </c>
      <c r="J3620" t="s">
        <v>26</v>
      </c>
      <c r="M3620" t="s">
        <v>485</v>
      </c>
      <c r="N3620" t="s">
        <v>32222</v>
      </c>
      <c r="O3620" t="s">
        <v>32223</v>
      </c>
      <c r="P3620" t="s">
        <v>1671</v>
      </c>
      <c r="Q3620" t="s">
        <v>32224</v>
      </c>
      <c r="R3620" t="s">
        <v>32225</v>
      </c>
      <c r="S3620" t="s">
        <v>32226</v>
      </c>
      <c r="T3620">
        <v>5.6</v>
      </c>
      <c r="U3620">
        <v>50092</v>
      </c>
      <c r="W3620">
        <v>30000000</v>
      </c>
      <c r="X3620"/>
      <c r="Y3620"/>
      <c r="Z3620"/>
      <c r="AA3620">
        <v>6738764</v>
      </c>
      <c r="AB3620">
        <v>168</v>
      </c>
    </row>
    <row r="3621" spans="1:28" x14ac:dyDescent="0.2">
      <c r="A3621" t="s">
        <v>7247</v>
      </c>
      <c r="B3621" t="s">
        <v>7248</v>
      </c>
      <c r="C3621">
        <v>2004</v>
      </c>
      <c r="D3621" s="1">
        <v>38234</v>
      </c>
      <c r="E3621" t="s">
        <v>44043</v>
      </c>
      <c r="F3621" t="s">
        <v>44038</v>
      </c>
      <c r="G3621" t="s">
        <v>44040</v>
      </c>
      <c r="H3621">
        <v>93</v>
      </c>
      <c r="I3621" t="s">
        <v>433</v>
      </c>
      <c r="J3621" t="s">
        <v>26</v>
      </c>
      <c r="M3621" t="s">
        <v>1887</v>
      </c>
      <c r="N3621" t="s">
        <v>579</v>
      </c>
      <c r="O3621" t="s">
        <v>7249</v>
      </c>
      <c r="P3621" t="s">
        <v>1381</v>
      </c>
      <c r="Q3621" t="s">
        <v>4276</v>
      </c>
      <c r="R3621" t="s">
        <v>7250</v>
      </c>
      <c r="S3621" t="s">
        <v>7251</v>
      </c>
      <c r="T3621">
        <v>5.0999999999999996</v>
      </c>
      <c r="U3621">
        <v>48206</v>
      </c>
      <c r="V3621" s="12">
        <f>W3621*1.37009528851244</f>
        <v>109607623.0809952</v>
      </c>
      <c r="W3621" s="3">
        <v>80000000</v>
      </c>
      <c r="X3621" s="13">
        <f>Y3621*1.37009528851244</f>
        <v>115385086.10673898</v>
      </c>
      <c r="Y3621" s="3">
        <v>84216833</v>
      </c>
      <c r="Z3621" s="13">
        <f>AA3621*1.37009528851244</f>
        <v>248284329.09244567</v>
      </c>
      <c r="AA3621" s="3">
        <v>181216833</v>
      </c>
      <c r="AB3621">
        <v>176</v>
      </c>
    </row>
    <row r="3622" spans="1:28" hidden="1" x14ac:dyDescent="0.2">
      <c r="A3622" t="s">
        <v>32233</v>
      </c>
      <c r="B3622" t="s">
        <v>32234</v>
      </c>
      <c r="C3622">
        <v>2012</v>
      </c>
      <c r="D3622" s="1">
        <v>41282</v>
      </c>
      <c r="E3622" t="s">
        <v>16512</v>
      </c>
      <c r="F3622" t="s">
        <v>44031</v>
      </c>
      <c r="G3622" t="s">
        <v>44034</v>
      </c>
      <c r="H3622">
        <v>98</v>
      </c>
      <c r="I3622" t="s">
        <v>177</v>
      </c>
      <c r="J3622" t="s">
        <v>26</v>
      </c>
      <c r="M3622" t="s">
        <v>32235</v>
      </c>
      <c r="N3622" t="s">
        <v>28209</v>
      </c>
      <c r="O3622" t="s">
        <v>32236</v>
      </c>
      <c r="P3622" t="s">
        <v>32237</v>
      </c>
      <c r="Q3622" t="s">
        <v>32238</v>
      </c>
      <c r="R3622" t="s">
        <v>32239</v>
      </c>
      <c r="S3622" t="s">
        <v>32240</v>
      </c>
      <c r="T3622">
        <v>5.0999999999999996</v>
      </c>
      <c r="U3622">
        <v>22498</v>
      </c>
      <c r="W3622">
        <v>1400000</v>
      </c>
      <c r="X3622"/>
      <c r="Y3622"/>
      <c r="Z3622"/>
      <c r="AA3622">
        <v>1552486</v>
      </c>
      <c r="AB3622">
        <v>131</v>
      </c>
    </row>
    <row r="3623" spans="1:28" hidden="1" x14ac:dyDescent="0.2">
      <c r="A3623" t="s">
        <v>32241</v>
      </c>
      <c r="B3623" t="s">
        <v>32242</v>
      </c>
      <c r="C3623">
        <v>2014</v>
      </c>
      <c r="D3623" t="s">
        <v>24533</v>
      </c>
      <c r="E3623" t="s">
        <v>1045</v>
      </c>
      <c r="F3623" t="s">
        <v>44032</v>
      </c>
      <c r="H3623">
        <v>102</v>
      </c>
      <c r="I3623" t="s">
        <v>6671</v>
      </c>
      <c r="J3623" t="s">
        <v>26</v>
      </c>
      <c r="M3623" t="s">
        <v>26208</v>
      </c>
      <c r="N3623" t="s">
        <v>26208</v>
      </c>
      <c r="O3623" t="s">
        <v>32243</v>
      </c>
      <c r="P3623" t="s">
        <v>32244</v>
      </c>
      <c r="Q3623" t="s">
        <v>32245</v>
      </c>
      <c r="R3623" t="s">
        <v>32246</v>
      </c>
      <c r="S3623" t="s">
        <v>32247</v>
      </c>
      <c r="T3623">
        <v>7.4</v>
      </c>
      <c r="U3623">
        <v>55077</v>
      </c>
      <c r="W3623"/>
      <c r="X3623"/>
      <c r="Y3623">
        <v>3600006</v>
      </c>
      <c r="Z3623"/>
      <c r="AA3623">
        <v>16887741</v>
      </c>
      <c r="AB3623">
        <v>206</v>
      </c>
    </row>
    <row r="3624" spans="1:28" x14ac:dyDescent="0.2">
      <c r="A3624" t="s">
        <v>5971</v>
      </c>
      <c r="B3624" t="s">
        <v>5972</v>
      </c>
      <c r="C3624">
        <v>2002</v>
      </c>
      <c r="D3624" t="s">
        <v>1112</v>
      </c>
      <c r="E3624" t="s">
        <v>1045</v>
      </c>
      <c r="F3624" t="s">
        <v>44040</v>
      </c>
      <c r="G3624" t="s">
        <v>44034</v>
      </c>
      <c r="H3624">
        <v>104</v>
      </c>
      <c r="I3624" t="s">
        <v>433</v>
      </c>
      <c r="J3624" t="s">
        <v>26</v>
      </c>
      <c r="M3624" t="s">
        <v>5973</v>
      </c>
      <c r="N3624" t="s">
        <v>5974</v>
      </c>
      <c r="O3624" t="s">
        <v>5975</v>
      </c>
      <c r="P3624" t="s">
        <v>3190</v>
      </c>
      <c r="Q3624" t="s">
        <v>5976</v>
      </c>
      <c r="R3624" t="s">
        <v>5977</v>
      </c>
      <c r="S3624" t="s">
        <v>5978</v>
      </c>
      <c r="T3624">
        <v>5.6</v>
      </c>
      <c r="U3624">
        <v>48333</v>
      </c>
      <c r="V3624" s="12">
        <f>W3624*1.43863813229572</f>
        <v>93511478.599221796</v>
      </c>
      <c r="W3624" s="3">
        <v>65000000</v>
      </c>
      <c r="X3624" s="13">
        <f>Y3624*1.43863813229572</f>
        <v>200310689.42299613</v>
      </c>
      <c r="Y3624" s="3">
        <v>139236327</v>
      </c>
      <c r="Z3624" s="13">
        <f>AA3624*1.43863813229572</f>
        <v>248675887.86945528</v>
      </c>
      <c r="AA3624" s="3">
        <v>172855065</v>
      </c>
      <c r="AB3624">
        <v>117</v>
      </c>
    </row>
    <row r="3625" spans="1:28" hidden="1" x14ac:dyDescent="0.2">
      <c r="A3625" t="s">
        <v>32255</v>
      </c>
      <c r="B3625" t="s">
        <v>32256</v>
      </c>
      <c r="C3625">
        <v>2013</v>
      </c>
      <c r="D3625" t="s">
        <v>31499</v>
      </c>
      <c r="E3625" t="s">
        <v>1045</v>
      </c>
      <c r="H3625">
        <v>94</v>
      </c>
      <c r="I3625" t="s">
        <v>6882</v>
      </c>
      <c r="J3625" t="s">
        <v>26</v>
      </c>
      <c r="K3625" t="s">
        <v>27</v>
      </c>
      <c r="M3625" t="s">
        <v>20142</v>
      </c>
      <c r="N3625" t="s">
        <v>32257</v>
      </c>
      <c r="O3625" t="s">
        <v>32258</v>
      </c>
      <c r="P3625" t="s">
        <v>10618</v>
      </c>
      <c r="Q3625" t="s">
        <v>32259</v>
      </c>
      <c r="R3625" t="s">
        <v>32260</v>
      </c>
      <c r="S3625" t="s">
        <v>32261</v>
      </c>
      <c r="T3625">
        <v>5.8</v>
      </c>
      <c r="U3625">
        <v>12677</v>
      </c>
      <c r="W3625"/>
      <c r="X3625"/>
      <c r="Y3625">
        <v>266588</v>
      </c>
      <c r="Z3625"/>
      <c r="AA3625">
        <v>8366493</v>
      </c>
      <c r="AB3625">
        <v>43</v>
      </c>
    </row>
    <row r="3626" spans="1:28" hidden="1" x14ac:dyDescent="0.2">
      <c r="A3626" t="s">
        <v>32262</v>
      </c>
      <c r="B3626" t="s">
        <v>32263</v>
      </c>
      <c r="C3626">
        <v>2014</v>
      </c>
      <c r="D3626" s="1">
        <v>41741</v>
      </c>
      <c r="E3626" t="s">
        <v>1045</v>
      </c>
      <c r="F3626" t="s">
        <v>44032</v>
      </c>
      <c r="G3626" t="s">
        <v>44036</v>
      </c>
      <c r="H3626">
        <v>108</v>
      </c>
      <c r="I3626" t="s">
        <v>25</v>
      </c>
      <c r="J3626" t="s">
        <v>26</v>
      </c>
      <c r="M3626" t="s">
        <v>32264</v>
      </c>
      <c r="N3626" t="s">
        <v>32264</v>
      </c>
      <c r="O3626" t="s">
        <v>32265</v>
      </c>
      <c r="P3626" t="s">
        <v>32266</v>
      </c>
      <c r="Q3626" t="s">
        <v>32267</v>
      </c>
      <c r="R3626" t="s">
        <v>32268</v>
      </c>
      <c r="S3626" t="s">
        <v>32269</v>
      </c>
      <c r="T3626">
        <v>6.1</v>
      </c>
      <c r="U3626">
        <v>24094</v>
      </c>
      <c r="W3626"/>
      <c r="X3626"/>
      <c r="Y3626">
        <v>4404154</v>
      </c>
      <c r="Z3626"/>
      <c r="AA3626">
        <v>4633961</v>
      </c>
      <c r="AB3626">
        <v>90</v>
      </c>
    </row>
    <row r="3627" spans="1:28" x14ac:dyDescent="0.2">
      <c r="A3627" t="s">
        <v>23357</v>
      </c>
      <c r="B3627" t="s">
        <v>23358</v>
      </c>
      <c r="C3627">
        <v>2011</v>
      </c>
      <c r="D3627" t="s">
        <v>21170</v>
      </c>
      <c r="E3627" t="s">
        <v>1045</v>
      </c>
      <c r="F3627" t="s">
        <v>44036</v>
      </c>
      <c r="H3627">
        <v>92</v>
      </c>
      <c r="I3627" t="s">
        <v>25</v>
      </c>
      <c r="J3627" t="s">
        <v>26</v>
      </c>
      <c r="M3627" t="s">
        <v>4505</v>
      </c>
      <c r="N3627" t="s">
        <v>23359</v>
      </c>
      <c r="O3627" t="s">
        <v>23360</v>
      </c>
      <c r="P3627" t="s">
        <v>622</v>
      </c>
      <c r="Q3627" t="s">
        <v>23361</v>
      </c>
      <c r="R3627" t="s">
        <v>23362</v>
      </c>
      <c r="S3627" t="s">
        <v>23363</v>
      </c>
      <c r="T3627">
        <v>5.6</v>
      </c>
      <c r="U3627">
        <v>189837</v>
      </c>
      <c r="V3627" s="12">
        <f>W3627*1.1505830469594</f>
        <v>23011660.939188</v>
      </c>
      <c r="W3627" s="3">
        <v>20000000</v>
      </c>
      <c r="X3627" s="13">
        <f>Y3627*1.1505830469594</f>
        <v>115395259.84474035</v>
      </c>
      <c r="Y3627" s="3">
        <v>100292856</v>
      </c>
      <c r="Z3627" s="13">
        <f>AA3627*1.1505830469594</f>
        <v>248753169.09034052</v>
      </c>
      <c r="AA3627" s="3">
        <v>216197492</v>
      </c>
      <c r="AB3627">
        <v>326</v>
      </c>
    </row>
    <row r="3628" spans="1:28" hidden="1" x14ac:dyDescent="0.2">
      <c r="A3628" t="s">
        <v>32278</v>
      </c>
      <c r="B3628" t="s">
        <v>32279</v>
      </c>
      <c r="C3628">
        <v>2016</v>
      </c>
      <c r="D3628" t="s">
        <v>23434</v>
      </c>
      <c r="E3628" t="s">
        <v>16512</v>
      </c>
      <c r="F3628" t="s">
        <v>44031</v>
      </c>
      <c r="G3628" t="s">
        <v>44038</v>
      </c>
      <c r="H3628">
        <v>107</v>
      </c>
      <c r="I3628" t="s">
        <v>13319</v>
      </c>
      <c r="J3628" t="s">
        <v>209</v>
      </c>
      <c r="K3628" t="s">
        <v>26</v>
      </c>
      <c r="L3628" t="s">
        <v>11633</v>
      </c>
      <c r="M3628" t="s">
        <v>309</v>
      </c>
      <c r="N3628" t="s">
        <v>32280</v>
      </c>
      <c r="O3628" t="s">
        <v>32281</v>
      </c>
      <c r="P3628" t="s">
        <v>1289</v>
      </c>
      <c r="Q3628" t="s">
        <v>32282</v>
      </c>
      <c r="R3628" t="s">
        <v>32283</v>
      </c>
      <c r="S3628" t="s">
        <v>32284</v>
      </c>
      <c r="T3628">
        <v>5.7</v>
      </c>
      <c r="U3628">
        <v>18800</v>
      </c>
      <c r="W3628">
        <v>32000000</v>
      </c>
      <c r="X3628"/>
      <c r="Y3628"/>
      <c r="Z3628"/>
      <c r="AA3628">
        <v>136579287</v>
      </c>
      <c r="AB3628">
        <v>57</v>
      </c>
    </row>
    <row r="3629" spans="1:28" hidden="1" x14ac:dyDescent="0.2">
      <c r="A3629" t="s">
        <v>32285</v>
      </c>
      <c r="B3629" t="s">
        <v>32286</v>
      </c>
      <c r="C3629">
        <v>2014</v>
      </c>
      <c r="D3629" t="s">
        <v>30103</v>
      </c>
      <c r="E3629" t="s">
        <v>176</v>
      </c>
      <c r="F3629" t="s">
        <v>44045</v>
      </c>
      <c r="G3629" t="s">
        <v>44042</v>
      </c>
      <c r="H3629">
        <v>91</v>
      </c>
      <c r="I3629" t="s">
        <v>63</v>
      </c>
      <c r="J3629" t="s">
        <v>26</v>
      </c>
      <c r="M3629" t="s">
        <v>9166</v>
      </c>
      <c r="N3629" t="s">
        <v>32287</v>
      </c>
      <c r="O3629" t="s">
        <v>32288</v>
      </c>
      <c r="P3629" t="s">
        <v>29589</v>
      </c>
      <c r="Q3629" t="s">
        <v>32289</v>
      </c>
      <c r="R3629" t="s">
        <v>32290</v>
      </c>
      <c r="S3629" t="s">
        <v>32291</v>
      </c>
      <c r="T3629">
        <v>6.4</v>
      </c>
      <c r="U3629">
        <v>26610</v>
      </c>
      <c r="W3629"/>
      <c r="X3629"/>
      <c r="Y3629">
        <v>33821</v>
      </c>
      <c r="Z3629"/>
      <c r="AA3629">
        <v>469701</v>
      </c>
      <c r="AB3629">
        <v>85</v>
      </c>
    </row>
    <row r="3630" spans="1:28" x14ac:dyDescent="0.2">
      <c r="A3630" t="s">
        <v>25317</v>
      </c>
      <c r="B3630" t="s">
        <v>25318</v>
      </c>
      <c r="C3630">
        <v>2011</v>
      </c>
      <c r="D3630" t="s">
        <v>15493</v>
      </c>
      <c r="E3630" t="s">
        <v>176</v>
      </c>
      <c r="H3630">
        <v>146</v>
      </c>
      <c r="I3630" t="s">
        <v>25</v>
      </c>
      <c r="J3630" t="s">
        <v>26</v>
      </c>
      <c r="M3630" t="s">
        <v>25319</v>
      </c>
      <c r="N3630" t="s">
        <v>25320</v>
      </c>
      <c r="O3630" t="s">
        <v>25321</v>
      </c>
      <c r="P3630" t="s">
        <v>23353</v>
      </c>
      <c r="Q3630" t="s">
        <v>25322</v>
      </c>
      <c r="R3630" t="s">
        <v>25323</v>
      </c>
      <c r="S3630" t="s">
        <v>25324</v>
      </c>
      <c r="T3630">
        <v>8</v>
      </c>
      <c r="U3630">
        <v>419566</v>
      </c>
      <c r="V3630" s="12">
        <f>W3630*1.1505830469594</f>
        <v>28764576.173985001</v>
      </c>
      <c r="W3630" s="3">
        <v>25000000</v>
      </c>
      <c r="X3630" s="13">
        <f>Y3630*1.1505830469594</f>
        <v>195263276.59868711</v>
      </c>
      <c r="Y3630" s="3">
        <v>169708112</v>
      </c>
      <c r="Z3630" s="13">
        <f>AA3630*1.1505830469594</f>
        <v>249261289.57553872</v>
      </c>
      <c r="AA3630" s="3">
        <v>216639112</v>
      </c>
      <c r="AB3630">
        <v>570</v>
      </c>
    </row>
    <row r="3631" spans="1:28" x14ac:dyDescent="0.2">
      <c r="A3631" t="s">
        <v>3476</v>
      </c>
      <c r="B3631" t="s">
        <v>3477</v>
      </c>
      <c r="C3631">
        <v>2003</v>
      </c>
      <c r="D3631" t="s">
        <v>3478</v>
      </c>
      <c r="E3631" t="s">
        <v>1045</v>
      </c>
      <c r="F3631" t="s">
        <v>44036</v>
      </c>
      <c r="H3631">
        <v>116</v>
      </c>
      <c r="I3631" t="s">
        <v>97</v>
      </c>
      <c r="J3631" t="s">
        <v>26</v>
      </c>
      <c r="M3631" t="s">
        <v>2082</v>
      </c>
      <c r="N3631" t="s">
        <v>3479</v>
      </c>
      <c r="O3631" t="s">
        <v>3480</v>
      </c>
      <c r="P3631" t="s">
        <v>3481</v>
      </c>
      <c r="Q3631" t="s">
        <v>3482</v>
      </c>
      <c r="R3631" t="s">
        <v>3483</v>
      </c>
      <c r="S3631" t="s">
        <v>3484</v>
      </c>
      <c r="T3631">
        <v>6.4</v>
      </c>
      <c r="U3631">
        <v>205336</v>
      </c>
      <c r="V3631" s="12">
        <f>W3631*1.40658152173913</f>
        <v>70329076.086956501</v>
      </c>
      <c r="W3631" s="3">
        <v>50000000</v>
      </c>
      <c r="X3631" s="13">
        <f>Y3631*1.40658152173913</f>
        <v>148835135.21469018</v>
      </c>
      <c r="Y3631" s="3">
        <v>105813373</v>
      </c>
      <c r="Z3631" s="13">
        <f>AA3631*1.40658152173913</f>
        <v>249671577.61878797</v>
      </c>
      <c r="AA3631" s="3">
        <v>177502387</v>
      </c>
      <c r="AB3631">
        <v>387</v>
      </c>
    </row>
    <row r="3632" spans="1:28" x14ac:dyDescent="0.2">
      <c r="A3632" t="s">
        <v>441</v>
      </c>
      <c r="B3632" t="s">
        <v>442</v>
      </c>
      <c r="C3632">
        <v>2000</v>
      </c>
      <c r="D3632" t="s">
        <v>443</v>
      </c>
      <c r="E3632" t="s">
        <v>1045</v>
      </c>
      <c r="F3632" t="s">
        <v>44036</v>
      </c>
      <c r="G3632" t="s">
        <v>44033</v>
      </c>
      <c r="H3632">
        <v>106</v>
      </c>
      <c r="I3632" t="s">
        <v>25</v>
      </c>
      <c r="J3632" t="s">
        <v>26</v>
      </c>
      <c r="M3632" t="s">
        <v>444</v>
      </c>
      <c r="N3632" t="s">
        <v>445</v>
      </c>
      <c r="O3632" t="s">
        <v>446</v>
      </c>
      <c r="P3632" t="s">
        <v>447</v>
      </c>
      <c r="Q3632" t="s">
        <v>448</v>
      </c>
      <c r="R3632" t="s">
        <v>449</v>
      </c>
      <c r="S3632" t="s">
        <v>450</v>
      </c>
      <c r="T3632">
        <v>4.4000000000000004</v>
      </c>
      <c r="U3632">
        <v>47646</v>
      </c>
      <c r="V3632" s="12">
        <f>W3632*1.5029674796748</f>
        <v>126249268.2926832</v>
      </c>
      <c r="W3632" s="3">
        <v>84000000</v>
      </c>
      <c r="X3632" s="13">
        <f>Y3632*1.5029674796748</f>
        <v>185330754.59227684</v>
      </c>
      <c r="Y3632" s="3">
        <v>123309890</v>
      </c>
      <c r="Z3632" s="13">
        <f>AA3632*1.5029674796748</f>
        <v>250003445.24268347</v>
      </c>
      <c r="AA3632" s="3">
        <v>166339890</v>
      </c>
      <c r="AB3632">
        <v>181</v>
      </c>
    </row>
    <row r="3633" spans="1:28" x14ac:dyDescent="0.2">
      <c r="A3633" t="s">
        <v>42253</v>
      </c>
      <c r="B3633" t="s">
        <v>42254</v>
      </c>
      <c r="C3633">
        <v>2019</v>
      </c>
      <c r="D3633" t="s">
        <v>32890</v>
      </c>
      <c r="E3633" t="s">
        <v>176</v>
      </c>
      <c r="F3633" t="s">
        <v>44033</v>
      </c>
      <c r="G3633" t="s">
        <v>44042</v>
      </c>
      <c r="H3633">
        <v>129</v>
      </c>
      <c r="I3633" t="s">
        <v>5301</v>
      </c>
      <c r="J3633" t="s">
        <v>26</v>
      </c>
      <c r="K3633" t="s">
        <v>308</v>
      </c>
      <c r="M3633" t="s">
        <v>2250</v>
      </c>
      <c r="N3633" t="s">
        <v>2250</v>
      </c>
      <c r="O3633" t="s">
        <v>42255</v>
      </c>
      <c r="P3633" t="s">
        <v>9676</v>
      </c>
      <c r="Q3633" t="s">
        <v>42256</v>
      </c>
      <c r="R3633" t="s">
        <v>42257</v>
      </c>
      <c r="S3633" t="s">
        <v>42258</v>
      </c>
      <c r="T3633">
        <v>6.7</v>
      </c>
      <c r="U3633">
        <v>197883</v>
      </c>
      <c r="V3633" s="12">
        <f>W3633*1.01233684194057</f>
        <v>20246736.838811401</v>
      </c>
      <c r="W3633" s="3">
        <v>20000000</v>
      </c>
      <c r="X3633" s="13">
        <f>Y3633*1.01233684194057</f>
        <v>112418455.39745845</v>
      </c>
      <c r="Y3633" s="3">
        <v>111048468</v>
      </c>
      <c r="Z3633" s="13">
        <f>AA3633*1.01233684194057</f>
        <v>250046227.1036157</v>
      </c>
      <c r="AA3633" s="3">
        <v>246999039</v>
      </c>
      <c r="AB3633">
        <v>1959</v>
      </c>
    </row>
    <row r="3634" spans="1:28" x14ac:dyDescent="0.2">
      <c r="A3634" t="s">
        <v>22677</v>
      </c>
      <c r="B3634" t="s">
        <v>22678</v>
      </c>
      <c r="C3634">
        <v>2010</v>
      </c>
      <c r="D3634" t="s">
        <v>22679</v>
      </c>
      <c r="E3634" t="s">
        <v>1045</v>
      </c>
      <c r="F3634" t="s">
        <v>44032</v>
      </c>
      <c r="H3634">
        <v>95</v>
      </c>
      <c r="I3634" t="s">
        <v>25</v>
      </c>
      <c r="J3634" t="s">
        <v>26</v>
      </c>
      <c r="K3634" t="s">
        <v>308</v>
      </c>
      <c r="M3634" t="s">
        <v>2166</v>
      </c>
      <c r="N3634" t="s">
        <v>22680</v>
      </c>
      <c r="O3634" t="s">
        <v>22681</v>
      </c>
      <c r="P3634" t="s">
        <v>9224</v>
      </c>
      <c r="Q3634" t="s">
        <v>22682</v>
      </c>
      <c r="R3634" t="s">
        <v>22683</v>
      </c>
      <c r="S3634" t="s">
        <v>22684</v>
      </c>
      <c r="T3634">
        <v>6.5</v>
      </c>
      <c r="U3634">
        <v>318791</v>
      </c>
      <c r="V3634" s="12">
        <f>W3634*1.18690152988223</f>
        <v>77148599.442344949</v>
      </c>
      <c r="W3634" s="3">
        <v>65000000</v>
      </c>
      <c r="X3634" s="13">
        <f>Y3634*1.18690152988223</f>
        <v>119329943.94959532</v>
      </c>
      <c r="Y3634" s="3">
        <v>100539043</v>
      </c>
      <c r="Z3634" s="13">
        <f>AA3634*1.18690152988223</f>
        <v>251362984.0053193</v>
      </c>
      <c r="AA3634" s="3">
        <v>211780824</v>
      </c>
      <c r="AB3634">
        <v>320</v>
      </c>
    </row>
    <row r="3635" spans="1:28" hidden="1" x14ac:dyDescent="0.2">
      <c r="A3635" t="s">
        <v>32329</v>
      </c>
      <c r="B3635" t="s">
        <v>32330</v>
      </c>
      <c r="C3635">
        <v>2013</v>
      </c>
      <c r="D3635" s="1">
        <v>41488</v>
      </c>
      <c r="E3635" t="s">
        <v>1045</v>
      </c>
      <c r="F3635" t="s">
        <v>44036</v>
      </c>
      <c r="H3635">
        <v>97</v>
      </c>
      <c r="I3635" t="s">
        <v>912</v>
      </c>
      <c r="J3635" t="s">
        <v>26</v>
      </c>
      <c r="M3635" t="s">
        <v>29733</v>
      </c>
      <c r="N3635" t="s">
        <v>29733</v>
      </c>
      <c r="O3635" t="s">
        <v>32331</v>
      </c>
      <c r="P3635" t="s">
        <v>32332</v>
      </c>
      <c r="Q3635" t="s">
        <v>32333</v>
      </c>
      <c r="R3635" t="s">
        <v>32334</v>
      </c>
      <c r="S3635" t="s">
        <v>32335</v>
      </c>
      <c r="T3635">
        <v>5.7</v>
      </c>
      <c r="U3635">
        <v>35243</v>
      </c>
      <c r="W3635"/>
      <c r="X3635"/>
      <c r="Y3635">
        <v>34657</v>
      </c>
      <c r="Z3635"/>
      <c r="AA3635">
        <v>29128433</v>
      </c>
      <c r="AB3635">
        <v>108</v>
      </c>
    </row>
    <row r="3636" spans="1:28" hidden="1" x14ac:dyDescent="0.2">
      <c r="A3636" t="s">
        <v>32336</v>
      </c>
      <c r="B3636" t="s">
        <v>32337</v>
      </c>
      <c r="C3636">
        <v>2015</v>
      </c>
      <c r="D3636" t="s">
        <v>26805</v>
      </c>
      <c r="E3636" t="s">
        <v>1045</v>
      </c>
      <c r="F3636" t="s">
        <v>44032</v>
      </c>
      <c r="G3636" t="s">
        <v>44036</v>
      </c>
      <c r="H3636">
        <v>112</v>
      </c>
      <c r="I3636" t="s">
        <v>1561</v>
      </c>
      <c r="J3636" t="s">
        <v>26</v>
      </c>
      <c r="M3636" t="s">
        <v>7116</v>
      </c>
      <c r="N3636" t="s">
        <v>32338</v>
      </c>
      <c r="O3636" t="s">
        <v>32339</v>
      </c>
      <c r="P3636" t="s">
        <v>213</v>
      </c>
      <c r="Q3636" t="s">
        <v>32340</v>
      </c>
      <c r="R3636" t="s">
        <v>32341</v>
      </c>
      <c r="S3636" t="s">
        <v>32342</v>
      </c>
      <c r="T3636">
        <v>6.8</v>
      </c>
      <c r="U3636">
        <v>17057</v>
      </c>
      <c r="W3636"/>
      <c r="X3636"/>
      <c r="Y3636">
        <v>1162653</v>
      </c>
      <c r="Z3636"/>
      <c r="AA3636">
        <v>7573997</v>
      </c>
      <c r="AB3636">
        <v>54</v>
      </c>
    </row>
    <row r="3637" spans="1:28" x14ac:dyDescent="0.2">
      <c r="A3637" t="s">
        <v>24931</v>
      </c>
      <c r="B3637" t="s">
        <v>24932</v>
      </c>
      <c r="C3637">
        <v>2013</v>
      </c>
      <c r="D3637" s="1">
        <v>41279</v>
      </c>
      <c r="E3637" t="s">
        <v>16512</v>
      </c>
      <c r="F3637" t="s">
        <v>44034</v>
      </c>
      <c r="G3637" t="s">
        <v>44046</v>
      </c>
      <c r="H3637">
        <v>88</v>
      </c>
      <c r="I3637" t="s">
        <v>319</v>
      </c>
      <c r="J3637" t="s">
        <v>26</v>
      </c>
      <c r="M3637" t="s">
        <v>23319</v>
      </c>
      <c r="N3637" t="s">
        <v>23319</v>
      </c>
      <c r="O3637" t="s">
        <v>24933</v>
      </c>
      <c r="P3637" t="s">
        <v>18200</v>
      </c>
      <c r="Q3637" t="s">
        <v>24934</v>
      </c>
      <c r="R3637" t="s">
        <v>24935</v>
      </c>
      <c r="S3637" t="s">
        <v>24936</v>
      </c>
      <c r="T3637">
        <v>6.1</v>
      </c>
      <c r="U3637">
        <v>192084</v>
      </c>
      <c r="V3637" s="12">
        <f>W3637*1.11098185502045</f>
        <v>55549092.751022503</v>
      </c>
      <c r="W3637" s="3">
        <v>50000000</v>
      </c>
      <c r="X3637" s="13">
        <f>Y3637*1.11098185502045</f>
        <v>61885549.986585259</v>
      </c>
      <c r="Y3637" s="3">
        <v>55703475</v>
      </c>
      <c r="Z3637" s="13">
        <f>AA3637*1.11098185502045</f>
        <v>251470464.02743325</v>
      </c>
      <c r="AA3637" s="3">
        <v>226349749</v>
      </c>
      <c r="AB3637">
        <v>347</v>
      </c>
    </row>
    <row r="3638" spans="1:28" x14ac:dyDescent="0.2">
      <c r="A3638" t="s">
        <v>5299</v>
      </c>
      <c r="B3638" t="s">
        <v>5300</v>
      </c>
      <c r="C3638">
        <v>2003</v>
      </c>
      <c r="D3638" s="1">
        <v>37715</v>
      </c>
      <c r="E3638" t="s">
        <v>16512</v>
      </c>
      <c r="F3638" t="s">
        <v>44044</v>
      </c>
      <c r="H3638">
        <v>103</v>
      </c>
      <c r="I3638" t="s">
        <v>5301</v>
      </c>
      <c r="J3638" t="s">
        <v>26</v>
      </c>
      <c r="K3638" t="s">
        <v>2390</v>
      </c>
      <c r="L3638" t="s">
        <v>64</v>
      </c>
      <c r="M3638" t="s">
        <v>3868</v>
      </c>
      <c r="N3638" t="s">
        <v>3868</v>
      </c>
      <c r="O3638" t="s">
        <v>5302</v>
      </c>
      <c r="P3638" t="s">
        <v>1278</v>
      </c>
      <c r="Q3638" t="s">
        <v>5303</v>
      </c>
      <c r="R3638" t="s">
        <v>5304</v>
      </c>
      <c r="S3638" t="s">
        <v>5305</v>
      </c>
      <c r="T3638">
        <v>5.3</v>
      </c>
      <c r="U3638">
        <v>204269</v>
      </c>
      <c r="V3638" s="12">
        <f>W3638*1.40658152173913</f>
        <v>109713358.69565214</v>
      </c>
      <c r="W3638" s="3">
        <v>78000000</v>
      </c>
      <c r="X3638" s="13">
        <f>Y3638*1.40658152173913</f>
        <v>144235817.59292388</v>
      </c>
      <c r="Y3638" s="3">
        <v>102543518</v>
      </c>
      <c r="Z3638" s="13">
        <f>AA3638*1.40658152173913</f>
        <v>252030880.40922818</v>
      </c>
      <c r="AA3638" s="3">
        <v>179179718</v>
      </c>
      <c r="AB3638">
        <v>1048</v>
      </c>
    </row>
    <row r="3639" spans="1:28" hidden="1" x14ac:dyDescent="0.2">
      <c r="A3639" t="s">
        <v>32359</v>
      </c>
      <c r="B3639" t="s">
        <v>14655</v>
      </c>
      <c r="C3639">
        <v>2013</v>
      </c>
      <c r="D3639" s="1">
        <v>41376</v>
      </c>
      <c r="E3639" t="s">
        <v>44041</v>
      </c>
      <c r="F3639" t="s">
        <v>44032</v>
      </c>
      <c r="G3639" t="s">
        <v>44042</v>
      </c>
      <c r="H3639">
        <v>110</v>
      </c>
      <c r="I3639" t="s">
        <v>32360</v>
      </c>
      <c r="J3639" t="s">
        <v>12978</v>
      </c>
      <c r="K3639" t="s">
        <v>14655</v>
      </c>
      <c r="L3639" t="s">
        <v>26</v>
      </c>
      <c r="M3639" t="s">
        <v>17073</v>
      </c>
      <c r="N3639" t="s">
        <v>32361</v>
      </c>
      <c r="O3639" t="s">
        <v>32362</v>
      </c>
      <c r="P3639" t="s">
        <v>9031</v>
      </c>
      <c r="Q3639" t="s">
        <v>32363</v>
      </c>
      <c r="R3639" t="s">
        <v>32364</v>
      </c>
      <c r="S3639" t="s">
        <v>32365</v>
      </c>
      <c r="T3639">
        <v>6.7</v>
      </c>
      <c r="U3639">
        <v>17497</v>
      </c>
      <c r="W3639">
        <v>16000000</v>
      </c>
      <c r="X3639"/>
      <c r="Y3639"/>
      <c r="Z3639"/>
      <c r="AA3639">
        <v>2636607</v>
      </c>
      <c r="AB3639">
        <v>51</v>
      </c>
    </row>
    <row r="3640" spans="1:28" x14ac:dyDescent="0.2">
      <c r="A3640" t="s">
        <v>6277</v>
      </c>
      <c r="B3640" t="s">
        <v>6278</v>
      </c>
      <c r="C3640">
        <v>2003</v>
      </c>
      <c r="D3640" s="1">
        <v>37904</v>
      </c>
      <c r="E3640" t="s">
        <v>16512</v>
      </c>
      <c r="F3640" t="s">
        <v>44031</v>
      </c>
      <c r="G3640" t="s">
        <v>44034</v>
      </c>
      <c r="H3640">
        <v>110</v>
      </c>
      <c r="I3640" t="s">
        <v>6279</v>
      </c>
      <c r="J3640" t="s">
        <v>26</v>
      </c>
      <c r="K3640" t="s">
        <v>307</v>
      </c>
      <c r="L3640" t="s">
        <v>64</v>
      </c>
      <c r="M3640" t="s">
        <v>6280</v>
      </c>
      <c r="N3640" t="s">
        <v>6281</v>
      </c>
      <c r="O3640" t="s">
        <v>6282</v>
      </c>
      <c r="P3640" t="s">
        <v>1152</v>
      </c>
      <c r="Q3640" t="s">
        <v>6283</v>
      </c>
      <c r="R3640" t="s">
        <v>6284</v>
      </c>
      <c r="S3640" t="s">
        <v>6285</v>
      </c>
      <c r="T3640">
        <v>5.8</v>
      </c>
      <c r="U3640">
        <v>164344</v>
      </c>
      <c r="V3640" s="12">
        <f>W3640*1.40658152173913</f>
        <v>109713358.69565214</v>
      </c>
      <c r="W3640" s="3">
        <v>78000000</v>
      </c>
      <c r="X3640" s="13">
        <f>Y3640*1.40658152173913</f>
        <v>93488727.785021707</v>
      </c>
      <c r="Y3640" s="3">
        <v>66465204</v>
      </c>
      <c r="Z3640" s="13">
        <f>AA3640*1.40658152173913</f>
        <v>252151123.43719557</v>
      </c>
      <c r="AA3640" s="3">
        <v>179265204</v>
      </c>
      <c r="AB3640">
        <v>816</v>
      </c>
    </row>
    <row r="3641" spans="1:28" hidden="1" x14ac:dyDescent="0.2">
      <c r="A3641" t="s">
        <v>32372</v>
      </c>
      <c r="B3641" t="s">
        <v>32373</v>
      </c>
      <c r="C3641">
        <v>2012</v>
      </c>
      <c r="D3641" t="s">
        <v>18691</v>
      </c>
      <c r="E3641" t="s">
        <v>176</v>
      </c>
      <c r="H3641">
        <v>152</v>
      </c>
      <c r="I3641" t="s">
        <v>32374</v>
      </c>
      <c r="J3641" t="s">
        <v>1419</v>
      </c>
      <c r="M3641" t="s">
        <v>19926</v>
      </c>
      <c r="N3641" t="s">
        <v>32375</v>
      </c>
      <c r="O3641" t="s">
        <v>32376</v>
      </c>
      <c r="P3641" t="s">
        <v>32377</v>
      </c>
      <c r="Q3641" t="s">
        <v>32378</v>
      </c>
      <c r="R3641" t="s">
        <v>32379</v>
      </c>
      <c r="S3641" t="s">
        <v>32380</v>
      </c>
      <c r="T3641">
        <v>7.5</v>
      </c>
      <c r="U3641">
        <v>11316</v>
      </c>
      <c r="W3641"/>
      <c r="X3641"/>
      <c r="Y3641">
        <v>124919</v>
      </c>
      <c r="Z3641"/>
      <c r="AA3641">
        <v>673493</v>
      </c>
      <c r="AB3641">
        <v>35</v>
      </c>
    </row>
    <row r="3642" spans="1:28" hidden="1" x14ac:dyDescent="0.2">
      <c r="A3642" t="s">
        <v>32381</v>
      </c>
      <c r="B3642" t="s">
        <v>32382</v>
      </c>
      <c r="C3642">
        <v>2012</v>
      </c>
      <c r="D3642" s="1">
        <v>41067</v>
      </c>
      <c r="E3642" t="s">
        <v>16512</v>
      </c>
      <c r="F3642" t="s">
        <v>44034</v>
      </c>
      <c r="H3642">
        <v>145</v>
      </c>
      <c r="I3642" t="s">
        <v>943</v>
      </c>
      <c r="J3642" t="s">
        <v>14789</v>
      </c>
      <c r="K3642" t="s">
        <v>2402</v>
      </c>
      <c r="M3642" t="s">
        <v>32383</v>
      </c>
      <c r="N3642" t="s">
        <v>32384</v>
      </c>
      <c r="O3642" t="s">
        <v>32385</v>
      </c>
      <c r="P3642" t="s">
        <v>32386</v>
      </c>
      <c r="Q3642" t="s">
        <v>32387</v>
      </c>
      <c r="R3642" t="s">
        <v>32388</v>
      </c>
      <c r="S3642" t="s">
        <v>32389</v>
      </c>
      <c r="T3642">
        <v>7.7</v>
      </c>
      <c r="U3642">
        <v>20853</v>
      </c>
      <c r="W3642" t="s">
        <v>6836</v>
      </c>
      <c r="X3642"/>
      <c r="Y3642"/>
      <c r="Z3642"/>
      <c r="AA3642"/>
      <c r="AB3642">
        <v>68</v>
      </c>
    </row>
    <row r="3643" spans="1:28" hidden="1" x14ac:dyDescent="0.2">
      <c r="A3643" t="s">
        <v>32390</v>
      </c>
      <c r="B3643" t="s">
        <v>32391</v>
      </c>
      <c r="C3643">
        <v>2013</v>
      </c>
      <c r="D3643" t="s">
        <v>32090</v>
      </c>
      <c r="E3643" t="s">
        <v>1045</v>
      </c>
      <c r="F3643" t="s">
        <v>44036</v>
      </c>
      <c r="H3643">
        <v>90</v>
      </c>
      <c r="I3643" t="s">
        <v>25</v>
      </c>
      <c r="J3643" t="s">
        <v>26</v>
      </c>
      <c r="K3643" t="s">
        <v>27</v>
      </c>
      <c r="L3643" t="s">
        <v>308</v>
      </c>
      <c r="M3643" t="s">
        <v>8994</v>
      </c>
      <c r="N3643" t="s">
        <v>8994</v>
      </c>
      <c r="O3643" t="s">
        <v>32392</v>
      </c>
      <c r="P3643" t="s">
        <v>8994</v>
      </c>
      <c r="Q3643" t="s">
        <v>32393</v>
      </c>
      <c r="R3643" t="s">
        <v>32394</v>
      </c>
      <c r="S3643" t="s">
        <v>32395</v>
      </c>
      <c r="T3643">
        <v>6.2</v>
      </c>
      <c r="U3643">
        <v>23402</v>
      </c>
      <c r="W3643"/>
      <c r="X3643"/>
      <c r="Y3643">
        <v>3769873</v>
      </c>
      <c r="Z3643"/>
      <c r="AA3643">
        <v>22706304</v>
      </c>
      <c r="AB3643">
        <v>69</v>
      </c>
    </row>
    <row r="3644" spans="1:28" hidden="1" x14ac:dyDescent="0.2">
      <c r="A3644" t="s">
        <v>32396</v>
      </c>
      <c r="B3644" t="s">
        <v>32397</v>
      </c>
      <c r="C3644">
        <v>2012</v>
      </c>
      <c r="D3644" s="1">
        <v>41072</v>
      </c>
      <c r="E3644" t="s">
        <v>1045</v>
      </c>
      <c r="F3644" t="s">
        <v>44032</v>
      </c>
      <c r="H3644">
        <v>98</v>
      </c>
      <c r="I3644" t="s">
        <v>32398</v>
      </c>
      <c r="J3644" t="s">
        <v>361</v>
      </c>
      <c r="M3644" t="s">
        <v>32399</v>
      </c>
      <c r="N3644" t="s">
        <v>32399</v>
      </c>
      <c r="O3644" t="s">
        <v>32400</v>
      </c>
      <c r="P3644" t="s">
        <v>32401</v>
      </c>
      <c r="Q3644" t="s">
        <v>32402</v>
      </c>
      <c r="R3644" t="s">
        <v>32403</v>
      </c>
      <c r="S3644" t="s">
        <v>32404</v>
      </c>
      <c r="T3644">
        <v>7.5</v>
      </c>
      <c r="U3644">
        <v>18369</v>
      </c>
      <c r="W3644"/>
      <c r="X3644"/>
      <c r="Y3644">
        <v>1347747</v>
      </c>
      <c r="Z3644"/>
      <c r="AA3644">
        <v>6499169</v>
      </c>
      <c r="AB3644">
        <v>139</v>
      </c>
    </row>
    <row r="3645" spans="1:28" x14ac:dyDescent="0.2">
      <c r="A3645" t="s">
        <v>4064</v>
      </c>
      <c r="B3645" t="s">
        <v>4065</v>
      </c>
      <c r="C3645">
        <v>2001</v>
      </c>
      <c r="D3645" s="1">
        <v>37470</v>
      </c>
      <c r="E3645" t="s">
        <v>176</v>
      </c>
      <c r="F3645" t="s">
        <v>44049</v>
      </c>
      <c r="G3645" t="s">
        <v>44055</v>
      </c>
      <c r="H3645">
        <v>144</v>
      </c>
      <c r="I3645" t="s">
        <v>229</v>
      </c>
      <c r="J3645" t="s">
        <v>26</v>
      </c>
      <c r="K3645" t="s">
        <v>4066</v>
      </c>
      <c r="L3645" t="s">
        <v>361</v>
      </c>
      <c r="M3645" t="s">
        <v>1005</v>
      </c>
      <c r="N3645" t="s">
        <v>4067</v>
      </c>
      <c r="O3645" t="s">
        <v>4068</v>
      </c>
      <c r="P3645" t="s">
        <v>3041</v>
      </c>
      <c r="Q3645" t="s">
        <v>4069</v>
      </c>
      <c r="R3645" t="s">
        <v>4070</v>
      </c>
      <c r="S3645" t="s">
        <v>4071</v>
      </c>
      <c r="T3645">
        <v>7.7</v>
      </c>
      <c r="U3645">
        <v>358188</v>
      </c>
      <c r="V3645" s="12">
        <f>W3645*1.46138339920949</f>
        <v>134447272.72727308</v>
      </c>
      <c r="W3645" s="3">
        <v>92000000</v>
      </c>
      <c r="X3645" s="13">
        <f>Y3645*1.46138339920949</f>
        <v>158762858.453953</v>
      </c>
      <c r="Y3645" s="3">
        <v>108638745</v>
      </c>
      <c r="Z3645" s="13">
        <f>AA3645*1.46138339920949</f>
        <v>252804204.20644334</v>
      </c>
      <c r="AA3645" s="3">
        <v>172989651</v>
      </c>
      <c r="AB3645">
        <v>1154</v>
      </c>
    </row>
    <row r="3646" spans="1:28" x14ac:dyDescent="0.2">
      <c r="A3646" t="s">
        <v>21168</v>
      </c>
      <c r="B3646" t="s">
        <v>21169</v>
      </c>
      <c r="C3646">
        <v>2011</v>
      </c>
      <c r="D3646" t="s">
        <v>21170</v>
      </c>
      <c r="E3646" t="s">
        <v>16512</v>
      </c>
      <c r="F3646" t="s">
        <v>44031</v>
      </c>
      <c r="G3646" t="s">
        <v>44033</v>
      </c>
      <c r="H3646">
        <v>114</v>
      </c>
      <c r="I3646" t="s">
        <v>25</v>
      </c>
      <c r="J3646" t="s">
        <v>26</v>
      </c>
      <c r="M3646" t="s">
        <v>1495</v>
      </c>
      <c r="N3646" t="s">
        <v>21171</v>
      </c>
      <c r="O3646" t="s">
        <v>21172</v>
      </c>
      <c r="P3646" t="s">
        <v>5063</v>
      </c>
      <c r="Q3646" t="s">
        <v>21173</v>
      </c>
      <c r="R3646" t="s">
        <v>21174</v>
      </c>
      <c r="S3646" t="s">
        <v>21175</v>
      </c>
      <c r="T3646">
        <v>5.5</v>
      </c>
      <c r="U3646">
        <v>263315</v>
      </c>
      <c r="V3646" s="12">
        <f>W3646*1.1505830469594</f>
        <v>230116609.39188001</v>
      </c>
      <c r="W3646" s="3">
        <v>200000000</v>
      </c>
      <c r="X3646" s="13">
        <f>Y3646*1.1505830469594</f>
        <v>134159331.75879708</v>
      </c>
      <c r="Y3646" s="3">
        <v>116601172</v>
      </c>
      <c r="Z3646" s="13">
        <f>AA3646*1.1505830469594</f>
        <v>252957031.35735515</v>
      </c>
      <c r="AA3646" s="3">
        <v>219851172</v>
      </c>
      <c r="AB3646">
        <v>650</v>
      </c>
    </row>
    <row r="3647" spans="1:28" x14ac:dyDescent="0.2">
      <c r="A3647" t="s">
        <v>10702</v>
      </c>
      <c r="B3647" t="s">
        <v>10703</v>
      </c>
      <c r="C3647">
        <v>2005</v>
      </c>
      <c r="D3647" t="s">
        <v>6236</v>
      </c>
      <c r="E3647" t="s">
        <v>1045</v>
      </c>
      <c r="F3647" t="s">
        <v>44044</v>
      </c>
      <c r="G3647" t="s">
        <v>44050</v>
      </c>
      <c r="H3647">
        <v>113</v>
      </c>
      <c r="I3647" t="s">
        <v>25</v>
      </c>
      <c r="J3647" t="s">
        <v>26</v>
      </c>
      <c r="M3647" t="s">
        <v>444</v>
      </c>
      <c r="N3647" t="s">
        <v>10704</v>
      </c>
      <c r="O3647" t="s">
        <v>10705</v>
      </c>
      <c r="P3647" t="s">
        <v>1329</v>
      </c>
      <c r="Q3647" t="s">
        <v>10706</v>
      </c>
      <c r="R3647" t="s">
        <v>10707</v>
      </c>
      <c r="S3647" t="s">
        <v>10708</v>
      </c>
      <c r="T3647">
        <v>6.4</v>
      </c>
      <c r="U3647">
        <v>159468</v>
      </c>
      <c r="V3647" s="12">
        <f>W3647*1.32519713261649</f>
        <v>108666164.87455218</v>
      </c>
      <c r="W3647" s="3">
        <v>82000000</v>
      </c>
      <c r="X3647" s="13">
        <f>Y3647*1.32519713261649</f>
        <v>209539455.00286779</v>
      </c>
      <c r="Y3647" s="3">
        <v>158119460</v>
      </c>
      <c r="Z3647" s="13">
        <f>AA3647*1.32519713261649</f>
        <v>253730931.00315461</v>
      </c>
      <c r="AA3647" s="3">
        <v>191466556</v>
      </c>
      <c r="AB3647">
        <v>337</v>
      </c>
    </row>
    <row r="3648" spans="1:28" hidden="1" x14ac:dyDescent="0.2">
      <c r="A3648" t="s">
        <v>32430</v>
      </c>
      <c r="B3648" t="s">
        <v>32431</v>
      </c>
      <c r="C3648">
        <v>2016</v>
      </c>
      <c r="D3648" t="s">
        <v>32432</v>
      </c>
      <c r="E3648" t="s">
        <v>44041</v>
      </c>
      <c r="F3648" t="s">
        <v>44032</v>
      </c>
      <c r="G3648" t="s">
        <v>44046</v>
      </c>
      <c r="H3648">
        <v>98</v>
      </c>
      <c r="I3648" t="s">
        <v>25</v>
      </c>
      <c r="J3648" t="s">
        <v>26</v>
      </c>
      <c r="M3648" t="s">
        <v>32433</v>
      </c>
      <c r="N3648" t="s">
        <v>32434</v>
      </c>
      <c r="O3648" t="s">
        <v>32435</v>
      </c>
      <c r="P3648" t="s">
        <v>32436</v>
      </c>
      <c r="Q3648" t="s">
        <v>32437</v>
      </c>
      <c r="R3648" t="s">
        <v>32438</v>
      </c>
      <c r="S3648" t="s">
        <v>32439</v>
      </c>
      <c r="T3648">
        <v>6.3</v>
      </c>
      <c r="U3648">
        <v>15467</v>
      </c>
      <c r="W3648"/>
      <c r="X3648"/>
      <c r="Y3648"/>
      <c r="Z3648"/>
      <c r="AA3648">
        <v>90573</v>
      </c>
      <c r="AB3648">
        <v>118</v>
      </c>
    </row>
    <row r="3649" spans="1:28" hidden="1" x14ac:dyDescent="0.2">
      <c r="A3649" t="s">
        <v>32440</v>
      </c>
      <c r="B3649" t="s">
        <v>32441</v>
      </c>
      <c r="C3649">
        <v>2013</v>
      </c>
      <c r="D3649" s="1">
        <v>41641</v>
      </c>
      <c r="E3649" t="s">
        <v>44037</v>
      </c>
      <c r="F3649" t="s">
        <v>44047</v>
      </c>
      <c r="G3649" t="s">
        <v>44031</v>
      </c>
      <c r="H3649">
        <v>85</v>
      </c>
      <c r="I3649" t="s">
        <v>2213</v>
      </c>
      <c r="J3649" t="s">
        <v>934</v>
      </c>
      <c r="M3649" t="s">
        <v>32442</v>
      </c>
      <c r="N3649" t="s">
        <v>32443</v>
      </c>
      <c r="O3649" t="s">
        <v>32444</v>
      </c>
      <c r="P3649" t="s">
        <v>32445</v>
      </c>
      <c r="Q3649" t="s">
        <v>32446</v>
      </c>
      <c r="R3649" t="s">
        <v>32447</v>
      </c>
      <c r="S3649" t="s">
        <v>32448</v>
      </c>
      <c r="T3649">
        <v>7.2</v>
      </c>
      <c r="U3649">
        <v>25818</v>
      </c>
      <c r="W3649"/>
      <c r="X3649"/>
      <c r="Y3649">
        <v>2553002</v>
      </c>
      <c r="Z3649"/>
      <c r="AA3649">
        <v>50461371</v>
      </c>
      <c r="AB3649">
        <v>87</v>
      </c>
    </row>
    <row r="3650" spans="1:28" hidden="1" x14ac:dyDescent="0.2">
      <c r="A3650" t="s">
        <v>2036</v>
      </c>
      <c r="B3650" t="s">
        <v>2037</v>
      </c>
      <c r="C3650">
        <v>2001</v>
      </c>
      <c r="D3650" t="s">
        <v>1427</v>
      </c>
      <c r="E3650" t="s">
        <v>1045</v>
      </c>
      <c r="F3650" t="s">
        <v>44036</v>
      </c>
      <c r="H3650">
        <v>122</v>
      </c>
      <c r="I3650" t="s">
        <v>2038</v>
      </c>
      <c r="J3650" t="s">
        <v>27</v>
      </c>
      <c r="K3650" t="s">
        <v>75</v>
      </c>
      <c r="L3650" t="s">
        <v>26</v>
      </c>
      <c r="M3650" t="s">
        <v>2039</v>
      </c>
      <c r="N3650" t="s">
        <v>2040</v>
      </c>
      <c r="O3650" t="s">
        <v>2041</v>
      </c>
      <c r="P3650" t="s">
        <v>2042</v>
      </c>
      <c r="Q3650" t="s">
        <v>2043</v>
      </c>
      <c r="R3650" t="s">
        <v>2044</v>
      </c>
      <c r="S3650" t="s">
        <v>2045</v>
      </c>
      <c r="T3650">
        <v>8.3000000000000007</v>
      </c>
      <c r="U3650">
        <v>690480</v>
      </c>
      <c r="V3650" s="12">
        <f>W3650*1.46138339920949</f>
        <v>14613833.9920949</v>
      </c>
      <c r="W3650" s="3">
        <v>10000000</v>
      </c>
      <c r="X3650" s="13">
        <f>Y3650*1.46138339920949</f>
        <v>48555192.669051513</v>
      </c>
      <c r="Y3650" s="3">
        <v>33225499</v>
      </c>
      <c r="Z3650" s="13">
        <f>AA3650*1.46138339920949</f>
        <v>254170730.67059356</v>
      </c>
      <c r="AA3650" s="3">
        <v>173924742</v>
      </c>
      <c r="AB3650">
        <v>1493</v>
      </c>
    </row>
    <row r="3651" spans="1:28" hidden="1" x14ac:dyDescent="0.2">
      <c r="A3651" t="s">
        <v>32456</v>
      </c>
      <c r="B3651" t="s">
        <v>32457</v>
      </c>
      <c r="C3651">
        <v>2013</v>
      </c>
      <c r="D3651" t="s">
        <v>24939</v>
      </c>
      <c r="E3651" t="s">
        <v>1045</v>
      </c>
      <c r="F3651" t="s">
        <v>44032</v>
      </c>
      <c r="G3651" t="s">
        <v>44036</v>
      </c>
      <c r="H3651">
        <v>90</v>
      </c>
      <c r="I3651" t="s">
        <v>25</v>
      </c>
      <c r="J3651" t="s">
        <v>26</v>
      </c>
      <c r="M3651" t="s">
        <v>32458</v>
      </c>
      <c r="N3651" t="s">
        <v>32458</v>
      </c>
      <c r="O3651" t="s">
        <v>32459</v>
      </c>
      <c r="P3651" t="s">
        <v>25734</v>
      </c>
      <c r="Q3651" t="s">
        <v>32460</v>
      </c>
      <c r="R3651" t="s">
        <v>32461</v>
      </c>
      <c r="S3651" t="s">
        <v>32462</v>
      </c>
      <c r="T3651">
        <v>6.1</v>
      </c>
      <c r="U3651">
        <v>55452</v>
      </c>
      <c r="W3651"/>
      <c r="X3651"/>
      <c r="Y3651">
        <v>343341</v>
      </c>
      <c r="Z3651"/>
      <c r="AA3651">
        <v>401914</v>
      </c>
      <c r="AB3651">
        <v>133</v>
      </c>
    </row>
    <row r="3652" spans="1:28" hidden="1" x14ac:dyDescent="0.2">
      <c r="A3652" t="s">
        <v>32463</v>
      </c>
      <c r="B3652" t="s">
        <v>32464</v>
      </c>
      <c r="C3652">
        <v>2013</v>
      </c>
      <c r="D3652" t="s">
        <v>32465</v>
      </c>
      <c r="E3652" t="s">
        <v>176</v>
      </c>
      <c r="F3652" t="s">
        <v>44036</v>
      </c>
      <c r="H3652">
        <v>98</v>
      </c>
      <c r="I3652" t="s">
        <v>25</v>
      </c>
      <c r="J3652" t="s">
        <v>26</v>
      </c>
      <c r="M3652" t="s">
        <v>32466</v>
      </c>
      <c r="N3652" t="s">
        <v>32466</v>
      </c>
      <c r="O3652" t="s">
        <v>32467</v>
      </c>
      <c r="P3652" t="s">
        <v>13795</v>
      </c>
      <c r="Q3652" t="s">
        <v>32468</v>
      </c>
      <c r="R3652" t="s">
        <v>32469</v>
      </c>
      <c r="S3652" t="s">
        <v>32470</v>
      </c>
      <c r="T3652">
        <v>5.6</v>
      </c>
      <c r="U3652">
        <v>13914</v>
      </c>
      <c r="W3652"/>
      <c r="X3652"/>
      <c r="Y3652"/>
      <c r="Z3652"/>
      <c r="AA3652"/>
      <c r="AB3652">
        <v>70</v>
      </c>
    </row>
    <row r="3653" spans="1:28" x14ac:dyDescent="0.2">
      <c r="A3653" t="s">
        <v>32789</v>
      </c>
      <c r="B3653" t="s">
        <v>32790</v>
      </c>
      <c r="C3653">
        <v>2017</v>
      </c>
      <c r="D3653" s="1">
        <v>43044</v>
      </c>
      <c r="E3653" t="s">
        <v>3496</v>
      </c>
      <c r="F3653" t="s">
        <v>44033</v>
      </c>
      <c r="G3653" t="s">
        <v>44042</v>
      </c>
      <c r="H3653">
        <v>122</v>
      </c>
      <c r="I3653" t="s">
        <v>229</v>
      </c>
      <c r="J3653" t="s">
        <v>26</v>
      </c>
      <c r="M3653" t="s">
        <v>1005</v>
      </c>
      <c r="N3653" t="s">
        <v>9158</v>
      </c>
      <c r="O3653" t="s">
        <v>32791</v>
      </c>
      <c r="P3653" t="s">
        <v>19665</v>
      </c>
      <c r="Q3653" t="s">
        <v>32792</v>
      </c>
      <c r="R3653" t="s">
        <v>32793</v>
      </c>
      <c r="S3653" t="s">
        <v>32794</v>
      </c>
      <c r="T3653">
        <v>6.4</v>
      </c>
      <c r="U3653">
        <v>248096</v>
      </c>
      <c r="V3653" s="12">
        <f>W3653*1.05585427545692</f>
        <v>102417864.71932124</v>
      </c>
      <c r="W3653" s="3">
        <v>97000000</v>
      </c>
      <c r="X3653" s="13">
        <f>Y3653*1.05585427545692</f>
        <v>78409882.935464337</v>
      </c>
      <c r="Y3653" s="3">
        <v>74262031</v>
      </c>
      <c r="Z3653" s="13">
        <f>AA3653*1.05585427545692</f>
        <v>254346597.88590509</v>
      </c>
      <c r="AA3653" s="3">
        <v>240891763</v>
      </c>
      <c r="AB3653">
        <v>2069</v>
      </c>
    </row>
    <row r="3654" spans="1:28" x14ac:dyDescent="0.2">
      <c r="A3654" t="s">
        <v>21244</v>
      </c>
      <c r="B3654" t="s">
        <v>21245</v>
      </c>
      <c r="C3654">
        <v>2009</v>
      </c>
      <c r="D3654" t="s">
        <v>19088</v>
      </c>
      <c r="E3654" t="s">
        <v>16512</v>
      </c>
      <c r="F3654" t="s">
        <v>44033</v>
      </c>
      <c r="G3654" t="s">
        <v>44042</v>
      </c>
      <c r="H3654">
        <v>112</v>
      </c>
      <c r="I3654" t="s">
        <v>21246</v>
      </c>
      <c r="J3654" t="s">
        <v>26</v>
      </c>
      <c r="K3654" t="s">
        <v>21247</v>
      </c>
      <c r="L3654" t="s">
        <v>13503</v>
      </c>
      <c r="M3654" t="s">
        <v>21248</v>
      </c>
      <c r="N3654" t="s">
        <v>21249</v>
      </c>
      <c r="O3654" t="s">
        <v>21250</v>
      </c>
      <c r="P3654" t="s">
        <v>21251</v>
      </c>
      <c r="Q3654" t="s">
        <v>21252</v>
      </c>
      <c r="R3654" t="s">
        <v>21253</v>
      </c>
      <c r="S3654" t="s">
        <v>21254</v>
      </c>
      <c r="T3654">
        <v>7.9</v>
      </c>
      <c r="U3654">
        <v>630278</v>
      </c>
      <c r="V3654" s="12">
        <f>W3654*1.20636999678377</f>
        <v>36191099.903513096</v>
      </c>
      <c r="W3654" s="3">
        <v>30000000</v>
      </c>
      <c r="X3654" s="13">
        <f>Y3654*1.20636999678377</f>
        <v>139512148.14500511</v>
      </c>
      <c r="Y3654" s="3">
        <v>115646235</v>
      </c>
      <c r="Z3654" s="13">
        <f>AA3654*1.20636999678377</f>
        <v>254410101.93323264</v>
      </c>
      <c r="AA3654" s="3">
        <v>210888950</v>
      </c>
      <c r="AB3654">
        <v>1383</v>
      </c>
    </row>
    <row r="3655" spans="1:28" x14ac:dyDescent="0.2">
      <c r="A3655" t="s">
        <v>39530</v>
      </c>
      <c r="B3655" t="s">
        <v>39531</v>
      </c>
      <c r="C3655">
        <v>2016</v>
      </c>
      <c r="D3655" s="1">
        <v>42950</v>
      </c>
      <c r="E3655" t="s">
        <v>44035</v>
      </c>
      <c r="F3655" t="s">
        <v>44032</v>
      </c>
      <c r="G3655" t="s">
        <v>44049</v>
      </c>
      <c r="H3655">
        <v>127</v>
      </c>
      <c r="I3655" t="s">
        <v>25</v>
      </c>
      <c r="J3655" t="s">
        <v>26</v>
      </c>
      <c r="M3655" t="s">
        <v>31847</v>
      </c>
      <c r="N3655" t="s">
        <v>39532</v>
      </c>
      <c r="O3655" t="s">
        <v>39533</v>
      </c>
      <c r="P3655" t="s">
        <v>39534</v>
      </c>
      <c r="Q3655" t="s">
        <v>39535</v>
      </c>
      <c r="R3655" t="s">
        <v>39536</v>
      </c>
      <c r="S3655" t="s">
        <v>39537</v>
      </c>
      <c r="T3655">
        <v>7.8</v>
      </c>
      <c r="U3655">
        <v>193340</v>
      </c>
      <c r="V3655" s="12">
        <f>W3655*1.07834771485832</f>
        <v>26958692.871458001</v>
      </c>
      <c r="W3655" s="3">
        <v>25000000</v>
      </c>
      <c r="X3655" s="13">
        <f>Y3655*1.07834771485832</f>
        <v>182895630.35976925</v>
      </c>
      <c r="Y3655" s="3">
        <v>169607287</v>
      </c>
      <c r="Z3655" s="13">
        <f>AA3655*1.07834771485832</f>
        <v>254443581.7633577</v>
      </c>
      <c r="AA3655" s="3">
        <v>235956898</v>
      </c>
      <c r="AB3655">
        <v>508</v>
      </c>
    </row>
    <row r="3656" spans="1:28" hidden="1" x14ac:dyDescent="0.2">
      <c r="A3656" t="s">
        <v>32493</v>
      </c>
      <c r="B3656" t="s">
        <v>32494</v>
      </c>
      <c r="C3656">
        <v>2013</v>
      </c>
      <c r="D3656" t="s">
        <v>30342</v>
      </c>
      <c r="E3656" t="s">
        <v>176</v>
      </c>
      <c r="F3656" t="s">
        <v>44033</v>
      </c>
      <c r="G3656" t="s">
        <v>44042</v>
      </c>
      <c r="H3656">
        <v>87</v>
      </c>
      <c r="I3656" t="s">
        <v>1831</v>
      </c>
      <c r="J3656" t="s">
        <v>26</v>
      </c>
      <c r="M3656" t="s">
        <v>32495</v>
      </c>
      <c r="N3656" t="s">
        <v>32495</v>
      </c>
      <c r="O3656" t="s">
        <v>32496</v>
      </c>
      <c r="P3656" t="s">
        <v>32497</v>
      </c>
      <c r="Q3656" t="s">
        <v>32498</v>
      </c>
      <c r="R3656" t="s">
        <v>32499</v>
      </c>
      <c r="S3656" t="s">
        <v>32500</v>
      </c>
      <c r="T3656">
        <v>6.7</v>
      </c>
      <c r="U3656">
        <v>15699</v>
      </c>
      <c r="W3656" t="s">
        <v>32501</v>
      </c>
      <c r="X3656"/>
      <c r="Y3656"/>
      <c r="Z3656"/>
      <c r="AA3656">
        <v>360234</v>
      </c>
      <c r="AB3656">
        <v>86</v>
      </c>
    </row>
    <row r="3657" spans="1:28" hidden="1" x14ac:dyDescent="0.2">
      <c r="A3657" t="s">
        <v>32502</v>
      </c>
      <c r="B3657" t="s">
        <v>32503</v>
      </c>
      <c r="C3657">
        <v>2015</v>
      </c>
      <c r="D3657" t="s">
        <v>32504</v>
      </c>
      <c r="E3657" t="s">
        <v>16512</v>
      </c>
      <c r="F3657" t="s">
        <v>44032</v>
      </c>
      <c r="G3657" t="s">
        <v>44039</v>
      </c>
      <c r="H3657">
        <v>90</v>
      </c>
      <c r="I3657" t="s">
        <v>19590</v>
      </c>
      <c r="J3657" t="s">
        <v>26</v>
      </c>
      <c r="M3657" t="s">
        <v>32505</v>
      </c>
      <c r="N3657" t="s">
        <v>32506</v>
      </c>
      <c r="O3657" t="s">
        <v>32507</v>
      </c>
      <c r="P3657" t="s">
        <v>32508</v>
      </c>
      <c r="Q3657" t="s">
        <v>32508</v>
      </c>
      <c r="R3657" t="s">
        <v>32509</v>
      </c>
      <c r="S3657" t="s">
        <v>32510</v>
      </c>
      <c r="T3657">
        <v>6.3</v>
      </c>
      <c r="U3657">
        <v>10070</v>
      </c>
      <c r="W3657">
        <v>11000000</v>
      </c>
      <c r="X3657"/>
      <c r="Y3657"/>
      <c r="Z3657"/>
      <c r="AA3657"/>
      <c r="AB3657">
        <v>79</v>
      </c>
    </row>
    <row r="3658" spans="1:28" hidden="1" x14ac:dyDescent="0.2">
      <c r="A3658" t="s">
        <v>32511</v>
      </c>
      <c r="B3658" t="s">
        <v>32512</v>
      </c>
      <c r="C3658">
        <v>2015</v>
      </c>
      <c r="D3658" t="s">
        <v>32513</v>
      </c>
      <c r="E3658" t="s">
        <v>44041</v>
      </c>
      <c r="F3658" t="s">
        <v>44032</v>
      </c>
      <c r="G3658" t="s">
        <v>44045</v>
      </c>
      <c r="H3658">
        <v>99</v>
      </c>
      <c r="I3658" t="s">
        <v>25</v>
      </c>
      <c r="J3658" t="s">
        <v>26</v>
      </c>
      <c r="K3658" t="s">
        <v>32514</v>
      </c>
      <c r="M3658" t="s">
        <v>32515</v>
      </c>
      <c r="N3658" t="s">
        <v>32516</v>
      </c>
      <c r="O3658" t="s">
        <v>32517</v>
      </c>
      <c r="P3658" t="s">
        <v>17491</v>
      </c>
      <c r="Q3658" t="s">
        <v>32518</v>
      </c>
      <c r="R3658" t="s">
        <v>32519</v>
      </c>
      <c r="S3658" t="s">
        <v>32520</v>
      </c>
      <c r="T3658">
        <v>6.3</v>
      </c>
      <c r="U3658">
        <v>61759</v>
      </c>
      <c r="W3658"/>
      <c r="X3658"/>
      <c r="Y3658">
        <v>4719695</v>
      </c>
      <c r="Z3658"/>
      <c r="AA3658">
        <v>5261595</v>
      </c>
      <c r="AB3658">
        <v>149</v>
      </c>
    </row>
    <row r="3659" spans="1:28" x14ac:dyDescent="0.2">
      <c r="A3659" t="s">
        <v>4200</v>
      </c>
      <c r="B3659" t="s">
        <v>4201</v>
      </c>
      <c r="C3659">
        <v>2003</v>
      </c>
      <c r="D3659" t="s">
        <v>4202</v>
      </c>
      <c r="E3659" t="s">
        <v>16512</v>
      </c>
      <c r="F3659" t="s">
        <v>44044</v>
      </c>
      <c r="G3659" t="s">
        <v>44042</v>
      </c>
      <c r="H3659">
        <v>111</v>
      </c>
      <c r="I3659" t="s">
        <v>1026</v>
      </c>
      <c r="J3659" t="s">
        <v>26</v>
      </c>
      <c r="K3659" t="s">
        <v>934</v>
      </c>
      <c r="L3659" t="s">
        <v>27</v>
      </c>
      <c r="M3659" t="s">
        <v>4203</v>
      </c>
      <c r="N3659" t="s">
        <v>4204</v>
      </c>
      <c r="O3659" t="s">
        <v>4205</v>
      </c>
      <c r="P3659" t="s">
        <v>4206</v>
      </c>
      <c r="Q3659" t="s">
        <v>4207</v>
      </c>
      <c r="R3659" t="s">
        <v>4208</v>
      </c>
      <c r="S3659" t="s">
        <v>4209</v>
      </c>
      <c r="T3659">
        <v>8.1</v>
      </c>
      <c r="U3659">
        <v>977296</v>
      </c>
      <c r="V3659" s="12">
        <f>W3659*1.40658152173913</f>
        <v>42197445.652173899</v>
      </c>
      <c r="W3659" s="3">
        <v>30000000</v>
      </c>
      <c r="X3659" s="13">
        <f>Y3659*1.40658152173913</f>
        <v>98600021.388559744</v>
      </c>
      <c r="Y3659" s="3">
        <v>70099045</v>
      </c>
      <c r="Z3659" s="13">
        <f>AA3659*1.40658152173913</f>
        <v>254449253.99725536</v>
      </c>
      <c r="AA3659" s="3">
        <v>180899045</v>
      </c>
      <c r="AB3659">
        <v>2285</v>
      </c>
    </row>
    <row r="3660" spans="1:28" hidden="1" x14ac:dyDescent="0.2">
      <c r="A3660" t="s">
        <v>32529</v>
      </c>
      <c r="B3660" t="s">
        <v>32530</v>
      </c>
      <c r="C3660">
        <v>2014</v>
      </c>
      <c r="D3660" s="1">
        <v>41913</v>
      </c>
      <c r="E3660" t="s">
        <v>16512</v>
      </c>
      <c r="F3660" t="s">
        <v>44038</v>
      </c>
      <c r="G3660" t="s">
        <v>44044</v>
      </c>
      <c r="H3660">
        <v>99</v>
      </c>
      <c r="I3660" t="s">
        <v>32531</v>
      </c>
      <c r="J3660" t="s">
        <v>26</v>
      </c>
      <c r="K3660" t="s">
        <v>75</v>
      </c>
      <c r="L3660" t="s">
        <v>32532</v>
      </c>
      <c r="M3660" t="s">
        <v>32533</v>
      </c>
      <c r="N3660" t="s">
        <v>32534</v>
      </c>
      <c r="O3660" t="s">
        <v>32535</v>
      </c>
      <c r="P3660" t="s">
        <v>5423</v>
      </c>
      <c r="Q3660" t="s">
        <v>32536</v>
      </c>
      <c r="R3660" t="s">
        <v>32537</v>
      </c>
      <c r="S3660" t="s">
        <v>32538</v>
      </c>
      <c r="T3660">
        <v>6.6</v>
      </c>
      <c r="U3660">
        <v>33246</v>
      </c>
      <c r="W3660">
        <v>2700000</v>
      </c>
      <c r="X3660"/>
      <c r="Y3660"/>
      <c r="Z3660"/>
      <c r="AA3660">
        <v>332537</v>
      </c>
      <c r="AB3660">
        <v>72</v>
      </c>
    </row>
    <row r="3661" spans="1:28" x14ac:dyDescent="0.2">
      <c r="A3661" t="s">
        <v>217</v>
      </c>
      <c r="B3661" t="s">
        <v>218</v>
      </c>
      <c r="C3661">
        <v>2000</v>
      </c>
      <c r="D3661" s="1">
        <v>37046</v>
      </c>
      <c r="E3661" t="s">
        <v>44037</v>
      </c>
      <c r="F3661" t="s">
        <v>44031</v>
      </c>
      <c r="G3661" t="s">
        <v>44038</v>
      </c>
      <c r="H3661">
        <v>78</v>
      </c>
      <c r="I3661" t="s">
        <v>25</v>
      </c>
      <c r="J3661" t="s">
        <v>26</v>
      </c>
      <c r="M3661" t="s">
        <v>219</v>
      </c>
      <c r="N3661" t="s">
        <v>220</v>
      </c>
      <c r="O3661" t="s">
        <v>221</v>
      </c>
      <c r="P3661" t="s">
        <v>222</v>
      </c>
      <c r="Q3661" t="s">
        <v>223</v>
      </c>
      <c r="R3661" t="s">
        <v>224</v>
      </c>
      <c r="S3661" t="s">
        <v>225</v>
      </c>
      <c r="T3661">
        <v>7.3</v>
      </c>
      <c r="U3661">
        <v>175207</v>
      </c>
      <c r="V3661" s="12">
        <f>W3661*1.5029674796748</f>
        <v>150296747.96748</v>
      </c>
      <c r="W3661" s="3">
        <v>100000000</v>
      </c>
      <c r="X3661" s="13">
        <f>Y3661*1.5029674796748</f>
        <v>134219034.40857753</v>
      </c>
      <c r="Y3661" s="3">
        <v>89302687</v>
      </c>
      <c r="Z3661" s="13">
        <f>AA3661*1.5029674796748</f>
        <v>254494006.96955341</v>
      </c>
      <c r="AA3661" s="3">
        <v>169327687</v>
      </c>
      <c r="AB3661">
        <v>330</v>
      </c>
    </row>
    <row r="3662" spans="1:28" x14ac:dyDescent="0.2">
      <c r="A3662" t="s">
        <v>13914</v>
      </c>
      <c r="B3662" t="s">
        <v>1831</v>
      </c>
      <c r="C3662">
        <v>2008</v>
      </c>
      <c r="D3662" t="s">
        <v>9285</v>
      </c>
      <c r="E3662" t="s">
        <v>44043</v>
      </c>
      <c r="F3662" t="s">
        <v>44038</v>
      </c>
      <c r="G3662" t="s">
        <v>44032</v>
      </c>
      <c r="H3662">
        <v>165</v>
      </c>
      <c r="I3662" t="s">
        <v>13915</v>
      </c>
      <c r="J3662" t="s">
        <v>26</v>
      </c>
      <c r="K3662" t="s">
        <v>3533</v>
      </c>
      <c r="L3662" t="s">
        <v>838</v>
      </c>
      <c r="M3662" t="s">
        <v>1706</v>
      </c>
      <c r="N3662" t="s">
        <v>13916</v>
      </c>
      <c r="O3662" t="s">
        <v>13917</v>
      </c>
      <c r="P3662" t="s">
        <v>13918</v>
      </c>
      <c r="Q3662" t="s">
        <v>13919</v>
      </c>
      <c r="R3662" t="s">
        <v>13920</v>
      </c>
      <c r="S3662" t="s">
        <v>13921</v>
      </c>
      <c r="T3662">
        <v>6.6</v>
      </c>
      <c r="U3662">
        <v>117975</v>
      </c>
      <c r="V3662" s="12">
        <f>W3662*1.20207800169993</f>
        <v>156270140.2209909</v>
      </c>
      <c r="W3662" s="3">
        <v>130000000</v>
      </c>
      <c r="X3662" s="13">
        <f>Y3662*1.20207800169993</f>
        <v>59567775.700394332</v>
      </c>
      <c r="Y3662" s="3">
        <v>49554002</v>
      </c>
      <c r="Z3662" s="13">
        <f>AA3662*1.20207800169993</f>
        <v>254585108.00788194</v>
      </c>
      <c r="AA3662" s="3">
        <v>211787511</v>
      </c>
      <c r="AB3662">
        <v>480</v>
      </c>
    </row>
    <row r="3663" spans="1:28" hidden="1" x14ac:dyDescent="0.2">
      <c r="A3663" t="s">
        <v>5821</v>
      </c>
      <c r="B3663" t="s">
        <v>5822</v>
      </c>
      <c r="C3663">
        <v>2002</v>
      </c>
      <c r="D3663" s="1">
        <v>38209</v>
      </c>
      <c r="E3663" t="s">
        <v>16512</v>
      </c>
      <c r="F3663" t="s">
        <v>44031</v>
      </c>
      <c r="G3663" t="s">
        <v>44049</v>
      </c>
      <c r="H3663">
        <v>120</v>
      </c>
      <c r="I3663" t="s">
        <v>5823</v>
      </c>
      <c r="J3663" t="s">
        <v>209</v>
      </c>
      <c r="M3663" t="s">
        <v>5824</v>
      </c>
      <c r="N3663" t="s">
        <v>5825</v>
      </c>
      <c r="O3663" t="s">
        <v>5826</v>
      </c>
      <c r="P3663" t="s">
        <v>842</v>
      </c>
      <c r="Q3663" t="s">
        <v>5827</v>
      </c>
      <c r="R3663" t="s">
        <v>5828</v>
      </c>
      <c r="S3663" t="s">
        <v>5829</v>
      </c>
      <c r="T3663">
        <v>7.9</v>
      </c>
      <c r="U3663">
        <v>172037</v>
      </c>
      <c r="V3663" s="12">
        <f>W3663*1.43863813229572</f>
        <v>44597782.101167321</v>
      </c>
      <c r="W3663" s="3">
        <v>31000000</v>
      </c>
      <c r="X3663" s="13">
        <f>Y3663*1.43863813229572</f>
        <v>77269281.419727638</v>
      </c>
      <c r="Y3663" s="3">
        <v>53710019</v>
      </c>
      <c r="Z3663" s="13">
        <f>AA3663*1.43863813229572</f>
        <v>255208012.80003893</v>
      </c>
      <c r="AA3663" s="3">
        <v>177395557</v>
      </c>
      <c r="AB3663">
        <v>867</v>
      </c>
    </row>
    <row r="3664" spans="1:28" x14ac:dyDescent="0.2">
      <c r="A3664" t="s">
        <v>31313</v>
      </c>
      <c r="B3664" t="s">
        <v>31314</v>
      </c>
      <c r="C3664">
        <v>2014</v>
      </c>
      <c r="D3664" s="1">
        <v>42005</v>
      </c>
      <c r="E3664" t="s">
        <v>44035</v>
      </c>
      <c r="F3664" t="s">
        <v>44032</v>
      </c>
      <c r="G3664" t="s">
        <v>44042</v>
      </c>
      <c r="H3664">
        <v>114</v>
      </c>
      <c r="I3664" t="s">
        <v>495</v>
      </c>
      <c r="J3664" t="s">
        <v>26</v>
      </c>
      <c r="K3664" t="s">
        <v>307</v>
      </c>
      <c r="M3664" t="s">
        <v>24223</v>
      </c>
      <c r="N3664" t="s">
        <v>31315</v>
      </c>
      <c r="O3664" t="s">
        <v>31316</v>
      </c>
      <c r="P3664" t="s">
        <v>22271</v>
      </c>
      <c r="Q3664" t="s">
        <v>22271</v>
      </c>
      <c r="R3664" t="s">
        <v>31317</v>
      </c>
      <c r="S3664" t="s">
        <v>31318</v>
      </c>
      <c r="T3664">
        <v>8</v>
      </c>
      <c r="U3664">
        <v>668033</v>
      </c>
      <c r="V3664" s="12">
        <f>W3664*1.09324733035956</f>
        <v>15305462.625033841</v>
      </c>
      <c r="W3664" s="3">
        <v>14000000</v>
      </c>
      <c r="X3664" s="13">
        <f>Y3664*1.09324733035956</f>
        <v>99622909.666941538</v>
      </c>
      <c r="Y3664" s="3">
        <v>91125683</v>
      </c>
      <c r="Z3664" s="13">
        <f>AA3664*1.09324733035956</f>
        <v>255334154.26123694</v>
      </c>
      <c r="AA3664" s="3">
        <v>233555708</v>
      </c>
      <c r="AB3664">
        <v>845</v>
      </c>
    </row>
    <row r="3665" spans="1:28" x14ac:dyDescent="0.2">
      <c r="A3665" t="s">
        <v>33616</v>
      </c>
      <c r="B3665" t="s">
        <v>33617</v>
      </c>
      <c r="C3665">
        <v>2013</v>
      </c>
      <c r="D3665" s="1">
        <v>41343</v>
      </c>
      <c r="E3665" t="s">
        <v>16512</v>
      </c>
      <c r="F3665" t="s">
        <v>44038</v>
      </c>
      <c r="G3665" t="s">
        <v>44044</v>
      </c>
      <c r="H3665">
        <v>117</v>
      </c>
      <c r="I3665" t="s">
        <v>25</v>
      </c>
      <c r="J3665" t="s">
        <v>26</v>
      </c>
      <c r="K3665" t="s">
        <v>308</v>
      </c>
      <c r="L3665" t="s">
        <v>8525</v>
      </c>
      <c r="M3665" t="s">
        <v>15607</v>
      </c>
      <c r="N3665" t="s">
        <v>32944</v>
      </c>
      <c r="O3665" t="s">
        <v>33618</v>
      </c>
      <c r="P3665" t="s">
        <v>1516</v>
      </c>
      <c r="Q3665" t="s">
        <v>33619</v>
      </c>
      <c r="R3665" t="s">
        <v>33620</v>
      </c>
      <c r="S3665" t="s">
        <v>33621</v>
      </c>
      <c r="T3665">
        <v>6.6</v>
      </c>
      <c r="U3665">
        <v>160124</v>
      </c>
      <c r="V3665" s="12">
        <f>W3665*1.11098185502045</f>
        <v>47772219.765879348</v>
      </c>
      <c r="W3665" s="3">
        <v>43000000</v>
      </c>
      <c r="X3665" s="13">
        <f>Y3665*1.11098185502045</f>
        <v>177292915.25246221</v>
      </c>
      <c r="Y3665" s="3">
        <v>159582188</v>
      </c>
      <c r="Z3665" s="13">
        <f>AA3665*1.11098185502045</f>
        <v>255448914.4918623</v>
      </c>
      <c r="AA3665" s="3">
        <v>229930771</v>
      </c>
      <c r="AB3665">
        <v>437</v>
      </c>
    </row>
    <row r="3666" spans="1:28" hidden="1" x14ac:dyDescent="0.2">
      <c r="A3666" t="s">
        <v>32579</v>
      </c>
      <c r="B3666" t="s">
        <v>32580</v>
      </c>
      <c r="C3666">
        <v>2013</v>
      </c>
      <c r="D3666" t="s">
        <v>32581</v>
      </c>
      <c r="E3666" t="s">
        <v>176</v>
      </c>
      <c r="F3666" t="s">
        <v>44046</v>
      </c>
      <c r="G3666" t="s">
        <v>44042</v>
      </c>
      <c r="H3666">
        <v>84</v>
      </c>
      <c r="I3666" t="s">
        <v>25</v>
      </c>
      <c r="J3666" t="s">
        <v>26</v>
      </c>
      <c r="M3666" t="s">
        <v>32582</v>
      </c>
      <c r="N3666" t="s">
        <v>32582</v>
      </c>
      <c r="O3666" t="s">
        <v>32583</v>
      </c>
      <c r="P3666" t="s">
        <v>32584</v>
      </c>
      <c r="Q3666" t="s">
        <v>32585</v>
      </c>
      <c r="R3666" t="s">
        <v>32586</v>
      </c>
      <c r="S3666" t="s">
        <v>32587</v>
      </c>
      <c r="T3666">
        <v>5.3</v>
      </c>
      <c r="U3666">
        <v>14027</v>
      </c>
      <c r="W3666"/>
      <c r="X3666"/>
      <c r="Y3666">
        <v>4105</v>
      </c>
      <c r="Z3666"/>
      <c r="AA3666">
        <v>58221</v>
      </c>
      <c r="AB3666">
        <v>195</v>
      </c>
    </row>
    <row r="3667" spans="1:28" x14ac:dyDescent="0.2">
      <c r="A3667" t="s">
        <v>18972</v>
      </c>
      <c r="B3667" t="s">
        <v>18973</v>
      </c>
      <c r="C3667">
        <v>2010</v>
      </c>
      <c r="D3667" t="s">
        <v>18974</v>
      </c>
      <c r="E3667" t="s">
        <v>16512</v>
      </c>
      <c r="F3667" t="s">
        <v>44031</v>
      </c>
      <c r="G3667" t="s">
        <v>44040</v>
      </c>
      <c r="H3667">
        <v>109</v>
      </c>
      <c r="I3667" t="s">
        <v>25</v>
      </c>
      <c r="J3667" t="s">
        <v>26</v>
      </c>
      <c r="K3667" t="s">
        <v>51</v>
      </c>
      <c r="L3667" t="s">
        <v>787</v>
      </c>
      <c r="M3667" t="s">
        <v>2320</v>
      </c>
      <c r="N3667" t="s">
        <v>5966</v>
      </c>
      <c r="O3667" t="s">
        <v>18975</v>
      </c>
      <c r="P3667" t="s">
        <v>1391</v>
      </c>
      <c r="Q3667" t="s">
        <v>18976</v>
      </c>
      <c r="R3667" t="s">
        <v>18977</v>
      </c>
      <c r="S3667" t="s">
        <v>18978</v>
      </c>
      <c r="T3667">
        <v>6.1</v>
      </c>
      <c r="U3667">
        <v>150831</v>
      </c>
      <c r="V3667" s="12">
        <f>W3667*1.18690152988223</f>
        <v>178035229.48233452</v>
      </c>
      <c r="W3667" s="3">
        <v>150000000</v>
      </c>
      <c r="X3667" s="13">
        <f>Y3667*1.18690152988223</f>
        <v>74954007.831478938</v>
      </c>
      <c r="Y3667" s="3">
        <v>63150991</v>
      </c>
      <c r="Z3667" s="13">
        <f>AA3667*1.18690152988223</f>
        <v>255520602.73857132</v>
      </c>
      <c r="AA3667" s="3">
        <v>215283742</v>
      </c>
      <c r="AB3667">
        <v>260</v>
      </c>
    </row>
    <row r="3668" spans="1:28" hidden="1" x14ac:dyDescent="0.2">
      <c r="A3668" t="s">
        <v>32594</v>
      </c>
      <c r="B3668" t="s">
        <v>32595</v>
      </c>
      <c r="C3668">
        <v>2014</v>
      </c>
      <c r="D3668" t="s">
        <v>20634</v>
      </c>
      <c r="E3668" t="s">
        <v>3496</v>
      </c>
      <c r="H3668">
        <v>83</v>
      </c>
      <c r="I3668" t="s">
        <v>25</v>
      </c>
      <c r="J3668" t="s">
        <v>26</v>
      </c>
      <c r="M3668" t="s">
        <v>32596</v>
      </c>
      <c r="N3668" t="s">
        <v>32597</v>
      </c>
      <c r="O3668" t="s">
        <v>32598</v>
      </c>
      <c r="P3668" t="s">
        <v>32599</v>
      </c>
      <c r="Q3668" t="s">
        <v>32600</v>
      </c>
      <c r="R3668" t="s">
        <v>32601</v>
      </c>
      <c r="S3668" t="s">
        <v>32602</v>
      </c>
      <c r="T3668">
        <v>5.7</v>
      </c>
      <c r="U3668">
        <v>11465</v>
      </c>
      <c r="W3668"/>
      <c r="X3668"/>
      <c r="Y3668"/>
      <c r="Z3668"/>
      <c r="AA3668">
        <v>2405143</v>
      </c>
      <c r="AB3668">
        <v>111</v>
      </c>
    </row>
    <row r="3669" spans="1:28" x14ac:dyDescent="0.2">
      <c r="A3669" t="s">
        <v>42009</v>
      </c>
      <c r="B3669" t="s">
        <v>42010</v>
      </c>
      <c r="C3669">
        <v>2019</v>
      </c>
      <c r="D3669" s="1">
        <v>43622</v>
      </c>
      <c r="E3669" t="s">
        <v>16512</v>
      </c>
      <c r="F3669" t="s">
        <v>44031</v>
      </c>
      <c r="G3669" t="s">
        <v>44033</v>
      </c>
      <c r="H3669">
        <v>113</v>
      </c>
      <c r="I3669" t="s">
        <v>433</v>
      </c>
      <c r="J3669" t="s">
        <v>26</v>
      </c>
      <c r="K3669" t="s">
        <v>27</v>
      </c>
      <c r="M3669" t="s">
        <v>8246</v>
      </c>
      <c r="N3669" t="s">
        <v>8246</v>
      </c>
      <c r="O3669" t="s">
        <v>42011</v>
      </c>
      <c r="P3669" t="s">
        <v>9676</v>
      </c>
      <c r="Q3669" t="s">
        <v>36390</v>
      </c>
      <c r="R3669" t="s">
        <v>42012</v>
      </c>
      <c r="S3669" t="s">
        <v>42013</v>
      </c>
      <c r="T3669">
        <v>5.8</v>
      </c>
      <c r="U3669">
        <v>146150</v>
      </c>
      <c r="V3669" s="12">
        <f>W3669*1.01233684194057</f>
        <v>202467368.38811401</v>
      </c>
      <c r="W3669" s="3">
        <v>200000000</v>
      </c>
      <c r="X3669" s="13">
        <f>Y3669*1.01233684194057</f>
        <v>66658305.373660885</v>
      </c>
      <c r="Y3669" s="3">
        <v>65845974</v>
      </c>
      <c r="Z3669" s="13">
        <f>AA3669*1.01233684194057</f>
        <v>255557323.06924543</v>
      </c>
      <c r="AA3669" s="3">
        <v>252442974</v>
      </c>
      <c r="AB3669">
        <v>2078</v>
      </c>
    </row>
    <row r="3670" spans="1:28" x14ac:dyDescent="0.2">
      <c r="A3670" t="s">
        <v>18865</v>
      </c>
      <c r="B3670" t="s">
        <v>18866</v>
      </c>
      <c r="C3670">
        <v>2008</v>
      </c>
      <c r="D3670" t="s">
        <v>14527</v>
      </c>
      <c r="E3670" t="s">
        <v>1045</v>
      </c>
      <c r="F3670" t="s">
        <v>44040</v>
      </c>
      <c r="G3670" t="s">
        <v>44034</v>
      </c>
      <c r="H3670">
        <v>99</v>
      </c>
      <c r="I3670" t="s">
        <v>25</v>
      </c>
      <c r="J3670" t="s">
        <v>26</v>
      </c>
      <c r="M3670" t="s">
        <v>1955</v>
      </c>
      <c r="N3670" t="s">
        <v>18867</v>
      </c>
      <c r="O3670" t="s">
        <v>18868</v>
      </c>
      <c r="P3670" t="s">
        <v>1329</v>
      </c>
      <c r="Q3670" t="s">
        <v>18869</v>
      </c>
      <c r="R3670" t="s">
        <v>18870</v>
      </c>
      <c r="S3670" t="s">
        <v>18871</v>
      </c>
      <c r="T3670">
        <v>6</v>
      </c>
      <c r="U3670">
        <v>86813</v>
      </c>
      <c r="V3670" s="12">
        <f>W3670*1.20207800169993</f>
        <v>96166240.13599439</v>
      </c>
      <c r="W3670" s="3">
        <v>80000000</v>
      </c>
      <c r="X3670" s="13">
        <f>Y3670*1.20207800169993</f>
        <v>132351162.09121564</v>
      </c>
      <c r="Y3670" s="3">
        <v>110101975</v>
      </c>
      <c r="Z3670" s="13">
        <f>AA3670*1.20207800169993</f>
        <v>255892191.12926435</v>
      </c>
      <c r="AA3670" s="3">
        <v>212874864</v>
      </c>
      <c r="AB3670">
        <v>133</v>
      </c>
    </row>
    <row r="3671" spans="1:28" hidden="1" x14ac:dyDescent="0.2">
      <c r="A3671" t="s">
        <v>32618</v>
      </c>
      <c r="B3671" t="s">
        <v>32619</v>
      </c>
      <c r="C3671">
        <v>2012</v>
      </c>
      <c r="D3671" t="s">
        <v>22082</v>
      </c>
      <c r="E3671" t="s">
        <v>1045</v>
      </c>
      <c r="F3671" t="s">
        <v>44032</v>
      </c>
      <c r="G3671" t="s">
        <v>44034</v>
      </c>
      <c r="H3671">
        <v>125</v>
      </c>
      <c r="I3671" t="s">
        <v>943</v>
      </c>
      <c r="J3671" t="s">
        <v>944</v>
      </c>
      <c r="K3671" t="s">
        <v>26</v>
      </c>
      <c r="M3671" t="s">
        <v>32620</v>
      </c>
      <c r="N3671" t="s">
        <v>32621</v>
      </c>
      <c r="O3671" t="s">
        <v>32622</v>
      </c>
      <c r="P3671" t="s">
        <v>32209</v>
      </c>
      <c r="Q3671" t="s">
        <v>32623</v>
      </c>
      <c r="R3671" t="s">
        <v>32624</v>
      </c>
      <c r="S3671" t="s">
        <v>32625</v>
      </c>
      <c r="T3671">
        <v>8.1</v>
      </c>
      <c r="U3671">
        <v>49860</v>
      </c>
      <c r="W3671"/>
      <c r="X3671"/>
      <c r="Y3671"/>
      <c r="Z3671"/>
      <c r="AA3671">
        <v>792634</v>
      </c>
      <c r="AB3671">
        <v>128</v>
      </c>
    </row>
    <row r="3672" spans="1:28" hidden="1" x14ac:dyDescent="0.2">
      <c r="A3672" t="s">
        <v>32626</v>
      </c>
      <c r="B3672" t="s">
        <v>32627</v>
      </c>
      <c r="C3672">
        <v>2017</v>
      </c>
      <c r="D3672" s="1">
        <v>43134</v>
      </c>
      <c r="E3672" t="s">
        <v>44035</v>
      </c>
      <c r="F3672" t="s">
        <v>44032</v>
      </c>
      <c r="G3672" t="s">
        <v>44046</v>
      </c>
      <c r="H3672">
        <v>107</v>
      </c>
      <c r="I3672" t="s">
        <v>25</v>
      </c>
      <c r="J3672" t="s">
        <v>26</v>
      </c>
      <c r="M3672" t="s">
        <v>32628</v>
      </c>
      <c r="N3672" t="s">
        <v>32629</v>
      </c>
      <c r="O3672" t="s">
        <v>32630</v>
      </c>
      <c r="P3672" t="s">
        <v>32631</v>
      </c>
      <c r="Q3672" t="s">
        <v>32631</v>
      </c>
      <c r="R3672" t="s">
        <v>479</v>
      </c>
      <c r="S3672" t="s">
        <v>480</v>
      </c>
      <c r="T3672">
        <v>6.2</v>
      </c>
      <c r="U3672">
        <v>15509</v>
      </c>
      <c r="W3672"/>
      <c r="X3672"/>
      <c r="Y3672">
        <v>1361611</v>
      </c>
      <c r="Z3672"/>
      <c r="AA3672">
        <v>1436751</v>
      </c>
      <c r="AB3672">
        <v>105</v>
      </c>
    </row>
    <row r="3673" spans="1:28" x14ac:dyDescent="0.2">
      <c r="A3673" t="s">
        <v>35396</v>
      </c>
      <c r="B3673" t="s">
        <v>35397</v>
      </c>
      <c r="C3673">
        <v>2015</v>
      </c>
      <c r="D3673" t="s">
        <v>35398</v>
      </c>
      <c r="E3673" t="s">
        <v>44037</v>
      </c>
      <c r="F3673" t="s">
        <v>44031</v>
      </c>
      <c r="G3673" t="s">
        <v>44038</v>
      </c>
      <c r="H3673">
        <v>92</v>
      </c>
      <c r="I3673" t="s">
        <v>25</v>
      </c>
      <c r="J3673" t="s">
        <v>26</v>
      </c>
      <c r="K3673" t="s">
        <v>308</v>
      </c>
      <c r="M3673" t="s">
        <v>5060</v>
      </c>
      <c r="N3673" t="s">
        <v>35399</v>
      </c>
      <c r="O3673" t="s">
        <v>35400</v>
      </c>
      <c r="P3673" t="s">
        <v>4154</v>
      </c>
      <c r="Q3673" t="s">
        <v>35401</v>
      </c>
      <c r="R3673" t="s">
        <v>35402</v>
      </c>
      <c r="S3673" t="s">
        <v>35403</v>
      </c>
      <c r="T3673">
        <v>5</v>
      </c>
      <c r="U3673">
        <v>16287</v>
      </c>
      <c r="V3673" s="12">
        <f>W3673*1.09195121025074</f>
        <v>98275608.922566608</v>
      </c>
      <c r="W3673" s="3">
        <v>90000000</v>
      </c>
      <c r="X3673" s="13">
        <f>Y3673*1.09195121025074</f>
        <v>93784399.399439573</v>
      </c>
      <c r="Y3673" s="3">
        <v>85886987</v>
      </c>
      <c r="Z3673" s="13">
        <f>AA3673*1.09195121025074</f>
        <v>256388654.74542299</v>
      </c>
      <c r="AA3673" s="3">
        <v>234798636</v>
      </c>
      <c r="AB3673">
        <v>70</v>
      </c>
    </row>
    <row r="3674" spans="1:28" x14ac:dyDescent="0.2">
      <c r="A3674" t="s">
        <v>7521</v>
      </c>
      <c r="B3674" t="s">
        <v>7522</v>
      </c>
      <c r="C3674">
        <v>2003</v>
      </c>
      <c r="D3674" t="s">
        <v>7416</v>
      </c>
      <c r="E3674" t="s">
        <v>1045</v>
      </c>
      <c r="F3674" t="s">
        <v>44040</v>
      </c>
      <c r="G3674" t="s">
        <v>44034</v>
      </c>
      <c r="H3674">
        <v>99</v>
      </c>
      <c r="I3674" t="s">
        <v>25</v>
      </c>
      <c r="J3674" t="s">
        <v>26</v>
      </c>
      <c r="M3674" t="s">
        <v>3009</v>
      </c>
      <c r="N3674" t="s">
        <v>6743</v>
      </c>
      <c r="O3674" t="s">
        <v>7523</v>
      </c>
      <c r="P3674" t="s">
        <v>447</v>
      </c>
      <c r="Q3674" t="s">
        <v>7524</v>
      </c>
      <c r="R3674" t="s">
        <v>7525</v>
      </c>
      <c r="S3674" t="s">
        <v>7526</v>
      </c>
      <c r="T3674">
        <v>5</v>
      </c>
      <c r="U3674">
        <v>41032</v>
      </c>
      <c r="V3674" s="12">
        <f>W3674*1.40658152173913</f>
        <v>126592336.9565217</v>
      </c>
      <c r="W3674" s="3">
        <v>90000000</v>
      </c>
      <c r="X3674" s="13">
        <f>Y3674*1.40658152173913</f>
        <v>106685362.83003257</v>
      </c>
      <c r="Y3674" s="3">
        <v>75847266</v>
      </c>
      <c r="Z3674" s="13">
        <f>AA3674*1.40658152173913</f>
        <v>256406119.74851078</v>
      </c>
      <c r="AA3674" s="3">
        <v>182290266</v>
      </c>
      <c r="AB3674">
        <v>191</v>
      </c>
    </row>
    <row r="3675" spans="1:28" x14ac:dyDescent="0.2">
      <c r="A3675" t="s">
        <v>10450</v>
      </c>
      <c r="B3675" t="s">
        <v>10451</v>
      </c>
      <c r="C3675">
        <v>2004</v>
      </c>
      <c r="D3675" s="1">
        <v>38473</v>
      </c>
      <c r="E3675" t="s">
        <v>3496</v>
      </c>
      <c r="F3675" t="s">
        <v>44045</v>
      </c>
      <c r="G3675" t="s">
        <v>44042</v>
      </c>
      <c r="H3675">
        <v>91</v>
      </c>
      <c r="I3675" t="s">
        <v>1026</v>
      </c>
      <c r="J3675" t="s">
        <v>26</v>
      </c>
      <c r="K3675" t="s">
        <v>934</v>
      </c>
      <c r="M3675" t="s">
        <v>8649</v>
      </c>
      <c r="N3675" t="s">
        <v>10452</v>
      </c>
      <c r="O3675" t="s">
        <v>10453</v>
      </c>
      <c r="P3675" t="s">
        <v>10454</v>
      </c>
      <c r="Q3675" t="s">
        <v>10454</v>
      </c>
      <c r="R3675" t="s">
        <v>10455</v>
      </c>
      <c r="S3675" t="s">
        <v>10456</v>
      </c>
      <c r="T3675">
        <v>5.9</v>
      </c>
      <c r="U3675">
        <v>137206</v>
      </c>
      <c r="V3675" s="12">
        <f>W3675*1.37009528851244</f>
        <v>13700952.8851244</v>
      </c>
      <c r="W3675" s="3">
        <v>10000000</v>
      </c>
      <c r="X3675" s="13">
        <f>Y3675*1.37009528851244</f>
        <v>151202841.91943881</v>
      </c>
      <c r="Y3675" s="3">
        <v>110359362</v>
      </c>
      <c r="Z3675" s="13">
        <f>AA3675*1.37009528851244</f>
        <v>256592973.28885645</v>
      </c>
      <c r="AA3675" s="3">
        <v>187281115</v>
      </c>
      <c r="AB3675">
        <v>920</v>
      </c>
    </row>
    <row r="3676" spans="1:28" x14ac:dyDescent="0.2">
      <c r="A3676" t="s">
        <v>17361</v>
      </c>
      <c r="B3676" t="s">
        <v>17362</v>
      </c>
      <c r="C3676">
        <v>2010</v>
      </c>
      <c r="D3676" s="1">
        <v>40515</v>
      </c>
      <c r="E3676" t="s">
        <v>1045</v>
      </c>
      <c r="F3676" t="s">
        <v>44036</v>
      </c>
      <c r="H3676">
        <v>125</v>
      </c>
      <c r="I3676" t="s">
        <v>25</v>
      </c>
      <c r="J3676" t="s">
        <v>26</v>
      </c>
      <c r="K3676" t="s">
        <v>308</v>
      </c>
      <c r="L3676" t="s">
        <v>75</v>
      </c>
      <c r="M3676" t="s">
        <v>3275</v>
      </c>
      <c r="N3676" t="s">
        <v>17363</v>
      </c>
      <c r="O3676" t="s">
        <v>17364</v>
      </c>
      <c r="P3676" t="s">
        <v>6825</v>
      </c>
      <c r="Q3676" t="s">
        <v>17365</v>
      </c>
      <c r="R3676" t="s">
        <v>17366</v>
      </c>
      <c r="S3676" t="s">
        <v>17367</v>
      </c>
      <c r="T3676">
        <v>5.7</v>
      </c>
      <c r="U3676">
        <v>112228</v>
      </c>
      <c r="V3676" s="12">
        <f>W3676*1.18690152988223</f>
        <v>61718879.55387596</v>
      </c>
      <c r="W3676" s="3">
        <v>52000000</v>
      </c>
      <c r="X3676" s="13">
        <f>Y3676*1.18690152988223</f>
        <v>131135591.76263873</v>
      </c>
      <c r="Y3676" s="3">
        <v>110485654</v>
      </c>
      <c r="Z3676" s="13">
        <f>AA3676*1.18690152988223</f>
        <v>256947153.93015513</v>
      </c>
      <c r="AA3676" s="3">
        <v>216485654</v>
      </c>
      <c r="AB3676">
        <v>243</v>
      </c>
    </row>
    <row r="3677" spans="1:28" hidden="1" x14ac:dyDescent="0.2">
      <c r="A3677" t="s">
        <v>32662</v>
      </c>
      <c r="B3677" t="s">
        <v>32663</v>
      </c>
      <c r="C3677">
        <v>2013</v>
      </c>
      <c r="D3677" t="s">
        <v>22106</v>
      </c>
      <c r="E3677" t="s">
        <v>1045</v>
      </c>
      <c r="H3677">
        <v>93</v>
      </c>
      <c r="I3677" t="s">
        <v>25</v>
      </c>
      <c r="J3677" t="s">
        <v>26</v>
      </c>
      <c r="K3677" t="s">
        <v>75</v>
      </c>
      <c r="M3677" t="s">
        <v>32664</v>
      </c>
      <c r="N3677" t="s">
        <v>32664</v>
      </c>
      <c r="O3677" t="s">
        <v>32665</v>
      </c>
      <c r="P3677" t="s">
        <v>32664</v>
      </c>
      <c r="Q3677" t="s">
        <v>32666</v>
      </c>
      <c r="R3677" t="s">
        <v>32667</v>
      </c>
      <c r="S3677" t="s">
        <v>32668</v>
      </c>
      <c r="T3677">
        <v>6.7</v>
      </c>
      <c r="U3677">
        <v>30546</v>
      </c>
      <c r="W3677"/>
      <c r="X3677"/>
      <c r="Y3677">
        <v>2963902</v>
      </c>
      <c r="Z3677"/>
      <c r="AA3677">
        <v>3114953</v>
      </c>
      <c r="AB3677">
        <v>94</v>
      </c>
    </row>
    <row r="3678" spans="1:28" x14ac:dyDescent="0.2">
      <c r="A3678" t="s">
        <v>32603</v>
      </c>
      <c r="B3678" t="s">
        <v>32604</v>
      </c>
      <c r="C3678">
        <v>2019</v>
      </c>
      <c r="D3678" t="s">
        <v>32605</v>
      </c>
      <c r="E3678" t="s">
        <v>16512</v>
      </c>
      <c r="F3678" t="s">
        <v>44031</v>
      </c>
      <c r="G3678" t="s">
        <v>44038</v>
      </c>
      <c r="H3678">
        <v>114</v>
      </c>
      <c r="I3678" t="s">
        <v>23218</v>
      </c>
      <c r="J3678" t="s">
        <v>26</v>
      </c>
      <c r="K3678" t="s">
        <v>27</v>
      </c>
      <c r="L3678" t="s">
        <v>838</v>
      </c>
      <c r="M3678" t="s">
        <v>4177</v>
      </c>
      <c r="N3678" t="s">
        <v>32606</v>
      </c>
      <c r="O3678" t="s">
        <v>32607</v>
      </c>
      <c r="P3678" t="s">
        <v>16834</v>
      </c>
      <c r="Q3678" t="s">
        <v>32608</v>
      </c>
      <c r="R3678" t="s">
        <v>32609</v>
      </c>
      <c r="S3678" t="s">
        <v>32610</v>
      </c>
      <c r="T3678">
        <v>5.6</v>
      </c>
      <c r="U3678">
        <v>103315</v>
      </c>
      <c r="V3678" s="12">
        <f>W3678*1.01233684194057</f>
        <v>111357052.6134627</v>
      </c>
      <c r="W3678" s="3">
        <v>110000000</v>
      </c>
      <c r="X3678" s="13">
        <f>Y3678*1.01233684194057</f>
        <v>80988776.647918984</v>
      </c>
      <c r="Y3678" s="3">
        <v>80001807</v>
      </c>
      <c r="Z3678" s="13">
        <f>AA3678*1.01233684194057</f>
        <v>257022910.44841754</v>
      </c>
      <c r="AA3678" s="3">
        <v>253890701</v>
      </c>
      <c r="AB3678">
        <v>1068</v>
      </c>
    </row>
    <row r="3679" spans="1:28" hidden="1" x14ac:dyDescent="0.2">
      <c r="A3679" t="s">
        <v>32677</v>
      </c>
      <c r="B3679" t="s">
        <v>32678</v>
      </c>
      <c r="C3679">
        <v>2014</v>
      </c>
      <c r="D3679" s="1">
        <v>41831</v>
      </c>
      <c r="E3679" t="s">
        <v>176</v>
      </c>
      <c r="F3679" t="s">
        <v>44046</v>
      </c>
      <c r="G3679" t="s">
        <v>44045</v>
      </c>
      <c r="H3679">
        <v>90</v>
      </c>
      <c r="I3679" t="s">
        <v>25</v>
      </c>
      <c r="J3679" t="s">
        <v>26</v>
      </c>
      <c r="M3679" t="s">
        <v>22734</v>
      </c>
      <c r="N3679" t="s">
        <v>12269</v>
      </c>
      <c r="O3679" t="s">
        <v>32679</v>
      </c>
      <c r="P3679" t="s">
        <v>32680</v>
      </c>
      <c r="Q3679" t="s">
        <v>32681</v>
      </c>
      <c r="R3679" t="s">
        <v>32682</v>
      </c>
      <c r="S3679" t="s">
        <v>32683</v>
      </c>
      <c r="T3679">
        <v>5.4</v>
      </c>
      <c r="U3679">
        <v>22140</v>
      </c>
      <c r="W3679"/>
      <c r="X3679"/>
      <c r="Y3679"/>
      <c r="Z3679"/>
      <c r="AA3679">
        <v>6998359</v>
      </c>
      <c r="AB3679">
        <v>82</v>
      </c>
    </row>
    <row r="3680" spans="1:28" x14ac:dyDescent="0.2">
      <c r="A3680" t="s">
        <v>6304</v>
      </c>
      <c r="B3680" t="s">
        <v>6305</v>
      </c>
      <c r="C3680">
        <v>2005</v>
      </c>
      <c r="D3680" s="1">
        <v>38779</v>
      </c>
      <c r="E3680" t="s">
        <v>44037</v>
      </c>
      <c r="F3680" t="s">
        <v>44031</v>
      </c>
      <c r="G3680" t="s">
        <v>44038</v>
      </c>
      <c r="H3680">
        <v>85</v>
      </c>
      <c r="I3680" t="s">
        <v>495</v>
      </c>
      <c r="J3680" t="s">
        <v>26</v>
      </c>
      <c r="M3680" t="s">
        <v>6306</v>
      </c>
      <c r="N3680" t="s">
        <v>6306</v>
      </c>
      <c r="O3680" t="s">
        <v>6307</v>
      </c>
      <c r="P3680" t="s">
        <v>6308</v>
      </c>
      <c r="Q3680" t="s">
        <v>6309</v>
      </c>
      <c r="R3680" t="s">
        <v>6310</v>
      </c>
      <c r="S3680" t="s">
        <v>6311</v>
      </c>
      <c r="T3680">
        <v>7.4</v>
      </c>
      <c r="U3680">
        <v>123120</v>
      </c>
      <c r="V3680" s="12">
        <f>W3680*1.32519713261649</f>
        <v>39755913.978494696</v>
      </c>
      <c r="W3680" s="3">
        <v>30000000</v>
      </c>
      <c r="X3680" s="13">
        <f>Y3680*1.32519713261649</f>
        <v>74357999.812939212</v>
      </c>
      <c r="Y3680" s="3">
        <v>56110897</v>
      </c>
      <c r="Z3680" s="13">
        <f>AA3680*1.32519713261649</f>
        <v>257235567.21802917</v>
      </c>
      <c r="AA3680" s="3">
        <v>194111171</v>
      </c>
      <c r="AB3680">
        <v>332</v>
      </c>
    </row>
    <row r="3681" spans="1:28" x14ac:dyDescent="0.2">
      <c r="A3681" t="s">
        <v>35648</v>
      </c>
      <c r="B3681" t="s">
        <v>35649</v>
      </c>
      <c r="C3681">
        <v>2015</v>
      </c>
      <c r="D3681" t="s">
        <v>27946</v>
      </c>
      <c r="E3681" t="s">
        <v>16512</v>
      </c>
      <c r="F3681" t="s">
        <v>44038</v>
      </c>
      <c r="G3681" t="s">
        <v>44044</v>
      </c>
      <c r="H3681">
        <v>120</v>
      </c>
      <c r="I3681" t="s">
        <v>35650</v>
      </c>
      <c r="J3681" t="s">
        <v>26</v>
      </c>
      <c r="K3681" t="s">
        <v>27</v>
      </c>
      <c r="L3681" t="s">
        <v>64</v>
      </c>
      <c r="M3681" t="s">
        <v>15607</v>
      </c>
      <c r="N3681" t="s">
        <v>15607</v>
      </c>
      <c r="O3681" t="s">
        <v>35651</v>
      </c>
      <c r="P3681" t="s">
        <v>602</v>
      </c>
      <c r="Q3681" t="s">
        <v>35652</v>
      </c>
      <c r="R3681" t="s">
        <v>35653</v>
      </c>
      <c r="S3681" t="s">
        <v>35654</v>
      </c>
      <c r="T3681">
        <v>7</v>
      </c>
      <c r="U3681">
        <v>225974</v>
      </c>
      <c r="V3681" s="12">
        <f>W3681*1.09195121025074</f>
        <v>70976828.666298106</v>
      </c>
      <c r="W3681" s="3">
        <v>65000000</v>
      </c>
      <c r="X3681" s="13">
        <f>Y3681*1.09195121025074</f>
        <v>121016270.34529996</v>
      </c>
      <c r="Y3681" s="3">
        <v>110825712</v>
      </c>
      <c r="Z3681" s="13">
        <f>AA3681*1.09195121025074</f>
        <v>257336013.05226594</v>
      </c>
      <c r="AA3681" s="3">
        <v>235666219</v>
      </c>
      <c r="AB3681">
        <v>498</v>
      </c>
    </row>
    <row r="3682" spans="1:28" hidden="1" x14ac:dyDescent="0.2">
      <c r="A3682" t="s">
        <v>32699</v>
      </c>
      <c r="B3682" t="s">
        <v>32700</v>
      </c>
      <c r="C3682">
        <v>2013</v>
      </c>
      <c r="D3682" t="s">
        <v>22115</v>
      </c>
      <c r="E3682" t="s">
        <v>176</v>
      </c>
      <c r="H3682">
        <v>91</v>
      </c>
      <c r="I3682" t="s">
        <v>1561</v>
      </c>
      <c r="J3682" t="s">
        <v>26</v>
      </c>
      <c r="M3682" t="s">
        <v>32701</v>
      </c>
      <c r="N3682" t="s">
        <v>32702</v>
      </c>
      <c r="O3682" t="s">
        <v>32703</v>
      </c>
      <c r="P3682" t="s">
        <v>32704</v>
      </c>
      <c r="Q3682" t="s">
        <v>32705</v>
      </c>
      <c r="R3682" t="s">
        <v>32706</v>
      </c>
      <c r="S3682" t="s">
        <v>32707</v>
      </c>
      <c r="T3682">
        <v>7.3</v>
      </c>
      <c r="U3682">
        <v>11379</v>
      </c>
      <c r="W3682"/>
      <c r="X3682"/>
      <c r="Y3682">
        <v>12189</v>
      </c>
      <c r="Z3682"/>
      <c r="AA3682">
        <v>1114027</v>
      </c>
      <c r="AB3682">
        <v>47</v>
      </c>
    </row>
    <row r="3683" spans="1:28" x14ac:dyDescent="0.2">
      <c r="A3683" t="s">
        <v>2808</v>
      </c>
      <c r="B3683" t="s">
        <v>2809</v>
      </c>
      <c r="C3683">
        <v>2001</v>
      </c>
      <c r="D3683" t="s">
        <v>1025</v>
      </c>
      <c r="E3683" t="s">
        <v>1045</v>
      </c>
      <c r="F3683" t="s">
        <v>44040</v>
      </c>
      <c r="G3683" t="s">
        <v>44034</v>
      </c>
      <c r="H3683">
        <v>87</v>
      </c>
      <c r="I3683" t="s">
        <v>25</v>
      </c>
      <c r="J3683" t="s">
        <v>26</v>
      </c>
      <c r="M3683" t="s">
        <v>1587</v>
      </c>
      <c r="N3683" t="s">
        <v>2810</v>
      </c>
      <c r="O3683" t="s">
        <v>2811</v>
      </c>
      <c r="P3683" t="s">
        <v>447</v>
      </c>
      <c r="Q3683" t="s">
        <v>2812</v>
      </c>
      <c r="R3683" t="s">
        <v>2813</v>
      </c>
      <c r="S3683" t="s">
        <v>2814</v>
      </c>
      <c r="T3683">
        <v>4.7</v>
      </c>
      <c r="U3683">
        <v>41189</v>
      </c>
      <c r="V3683" s="12">
        <f>W3683*1.46138339920949</f>
        <v>102296837.9446643</v>
      </c>
      <c r="W3683" s="3">
        <v>70000000</v>
      </c>
      <c r="X3683" s="13">
        <f>Y3683*1.46138339920949</f>
        <v>165067491.4911862</v>
      </c>
      <c r="Y3683" s="3">
        <v>112952899</v>
      </c>
      <c r="Z3683" s="13">
        <f>AA3683*1.46138339920949</f>
        <v>257355964.85027736</v>
      </c>
      <c r="AA3683" s="3">
        <v>176104344</v>
      </c>
      <c r="AB3683">
        <v>81</v>
      </c>
    </row>
    <row r="3684" spans="1:28" x14ac:dyDescent="0.2">
      <c r="A3684" t="s">
        <v>10836</v>
      </c>
      <c r="B3684" t="s">
        <v>10837</v>
      </c>
      <c r="C3684">
        <v>2006</v>
      </c>
      <c r="D3684" s="1">
        <v>38910</v>
      </c>
      <c r="E3684" t="s">
        <v>44037</v>
      </c>
      <c r="F3684" t="s">
        <v>44031</v>
      </c>
      <c r="G3684" t="s">
        <v>44038</v>
      </c>
      <c r="H3684">
        <v>86</v>
      </c>
      <c r="I3684" t="s">
        <v>25</v>
      </c>
      <c r="J3684" t="s">
        <v>26</v>
      </c>
      <c r="M3684" t="s">
        <v>10838</v>
      </c>
      <c r="N3684" t="s">
        <v>10839</v>
      </c>
      <c r="O3684" t="s">
        <v>10840</v>
      </c>
      <c r="P3684" t="s">
        <v>690</v>
      </c>
      <c r="Q3684" t="s">
        <v>10841</v>
      </c>
      <c r="R3684" t="s">
        <v>10842</v>
      </c>
      <c r="S3684" t="s">
        <v>10843</v>
      </c>
      <c r="T3684">
        <v>6.1</v>
      </c>
      <c r="U3684">
        <v>84628</v>
      </c>
      <c r="V3684" s="12">
        <f>W3684*1.28378472222222</f>
        <v>109121701.3888887</v>
      </c>
      <c r="W3684" s="3">
        <v>85000000</v>
      </c>
      <c r="X3684" s="13">
        <f>Y3684*1.28378472222222</f>
        <v>109256831.2849651</v>
      </c>
      <c r="Y3684" s="3">
        <v>85105259</v>
      </c>
      <c r="Z3684" s="13">
        <f>AA3684*1.28378472222222</f>
        <v>257798978.38183984</v>
      </c>
      <c r="AA3684" s="3">
        <v>200811689</v>
      </c>
      <c r="AB3684">
        <v>115</v>
      </c>
    </row>
    <row r="3685" spans="1:28" hidden="1" x14ac:dyDescent="0.2">
      <c r="A3685" t="s">
        <v>32723</v>
      </c>
      <c r="B3685" t="s">
        <v>32724</v>
      </c>
      <c r="C3685">
        <v>2014</v>
      </c>
      <c r="D3685" s="1">
        <v>41793</v>
      </c>
      <c r="E3685" t="s">
        <v>44041</v>
      </c>
      <c r="F3685" t="s">
        <v>44032</v>
      </c>
      <c r="G3685" t="s">
        <v>44042</v>
      </c>
      <c r="H3685">
        <v>91</v>
      </c>
      <c r="I3685" t="s">
        <v>9084</v>
      </c>
      <c r="J3685" t="s">
        <v>26</v>
      </c>
      <c r="M3685" t="s">
        <v>2257</v>
      </c>
      <c r="N3685" t="s">
        <v>32725</v>
      </c>
      <c r="O3685" t="s">
        <v>32726</v>
      </c>
      <c r="P3685" t="s">
        <v>23201</v>
      </c>
      <c r="Q3685" t="s">
        <v>32727</v>
      </c>
      <c r="R3685" t="s">
        <v>32728</v>
      </c>
      <c r="S3685" t="s">
        <v>32729</v>
      </c>
      <c r="T3685">
        <v>5.7</v>
      </c>
      <c r="U3685">
        <v>18545</v>
      </c>
      <c r="W3685">
        <v>7000000</v>
      </c>
      <c r="X3685"/>
      <c r="Y3685"/>
      <c r="Z3685"/>
      <c r="AA3685">
        <v>602802</v>
      </c>
      <c r="AB3685">
        <v>74</v>
      </c>
    </row>
    <row r="3686" spans="1:28" x14ac:dyDescent="0.2">
      <c r="A3686" t="s">
        <v>21402</v>
      </c>
      <c r="B3686" t="s">
        <v>21403</v>
      </c>
      <c r="C3686">
        <v>2009</v>
      </c>
      <c r="D3686" s="1">
        <v>39975</v>
      </c>
      <c r="E3686" t="s">
        <v>44035</v>
      </c>
      <c r="F3686" t="s">
        <v>44044</v>
      </c>
      <c r="G3686" t="s">
        <v>44032</v>
      </c>
      <c r="H3686">
        <v>140</v>
      </c>
      <c r="I3686" t="s">
        <v>1026</v>
      </c>
      <c r="J3686" t="s">
        <v>26</v>
      </c>
      <c r="M3686" t="s">
        <v>3312</v>
      </c>
      <c r="N3686" t="s">
        <v>21404</v>
      </c>
      <c r="O3686" t="s">
        <v>21405</v>
      </c>
      <c r="P3686" t="s">
        <v>437</v>
      </c>
      <c r="Q3686" t="s">
        <v>21406</v>
      </c>
      <c r="R3686" t="s">
        <v>21407</v>
      </c>
      <c r="S3686" t="s">
        <v>21408</v>
      </c>
      <c r="T3686">
        <v>7</v>
      </c>
      <c r="U3686">
        <v>277787</v>
      </c>
      <c r="V3686" s="12">
        <f>W3686*1.20636999678377</f>
        <v>120636999.678377</v>
      </c>
      <c r="W3686" s="3">
        <v>100000000</v>
      </c>
      <c r="X3686" s="13">
        <f>Y3686*1.20636999678377</f>
        <v>117144100.11708921</v>
      </c>
      <c r="Y3686" s="3">
        <v>97104620</v>
      </c>
      <c r="Z3686" s="13">
        <f>AA3686*1.20636999678377</f>
        <v>258289389.74079031</v>
      </c>
      <c r="AA3686" s="3">
        <v>214104620</v>
      </c>
      <c r="AB3686">
        <v>647</v>
      </c>
    </row>
    <row r="3687" spans="1:28" hidden="1" x14ac:dyDescent="0.2">
      <c r="A3687" t="s">
        <v>32737</v>
      </c>
      <c r="B3687" t="s">
        <v>32738</v>
      </c>
      <c r="C3687">
        <v>2013</v>
      </c>
      <c r="D3687" t="s">
        <v>22115</v>
      </c>
      <c r="E3687" t="s">
        <v>176</v>
      </c>
      <c r="F3687" t="s">
        <v>44046</v>
      </c>
      <c r="G3687" t="s">
        <v>44042</v>
      </c>
      <c r="H3687">
        <v>105</v>
      </c>
      <c r="I3687" t="s">
        <v>1016</v>
      </c>
      <c r="J3687" t="s">
        <v>26</v>
      </c>
      <c r="M3687" t="s">
        <v>21670</v>
      </c>
      <c r="N3687" t="s">
        <v>21671</v>
      </c>
      <c r="O3687" t="s">
        <v>32739</v>
      </c>
      <c r="P3687" t="s">
        <v>32740</v>
      </c>
      <c r="Q3687" t="s">
        <v>32740</v>
      </c>
      <c r="R3687" t="s">
        <v>32741</v>
      </c>
      <c r="S3687" t="s">
        <v>32742</v>
      </c>
      <c r="T3687">
        <v>5.9</v>
      </c>
      <c r="U3687">
        <v>19658</v>
      </c>
      <c r="W3687"/>
      <c r="X3687"/>
      <c r="Y3687">
        <v>81381</v>
      </c>
      <c r="Z3687"/>
      <c r="AA3687">
        <v>159047</v>
      </c>
      <c r="AB3687">
        <v>92</v>
      </c>
    </row>
    <row r="3688" spans="1:28" hidden="1" x14ac:dyDescent="0.2">
      <c r="A3688" t="s">
        <v>32743</v>
      </c>
      <c r="B3688" t="s">
        <v>32744</v>
      </c>
      <c r="C3688">
        <v>2013</v>
      </c>
      <c r="D3688" t="s">
        <v>27639</v>
      </c>
      <c r="E3688" t="s">
        <v>176</v>
      </c>
      <c r="F3688" t="s">
        <v>44046</v>
      </c>
      <c r="G3688" t="s">
        <v>44042</v>
      </c>
      <c r="H3688">
        <v>110</v>
      </c>
      <c r="I3688" t="s">
        <v>32745</v>
      </c>
      <c r="J3688" t="s">
        <v>975</v>
      </c>
      <c r="K3688" t="s">
        <v>361</v>
      </c>
      <c r="M3688" t="s">
        <v>32746</v>
      </c>
      <c r="N3688" t="s">
        <v>32746</v>
      </c>
      <c r="O3688" t="s">
        <v>32747</v>
      </c>
      <c r="P3688" t="s">
        <v>32748</v>
      </c>
      <c r="Q3688" t="s">
        <v>32749</v>
      </c>
      <c r="R3688" t="s">
        <v>32750</v>
      </c>
      <c r="S3688" t="s">
        <v>32751</v>
      </c>
      <c r="T3688">
        <v>6.8</v>
      </c>
      <c r="U3688">
        <v>15096</v>
      </c>
      <c r="W3688"/>
      <c r="X3688"/>
      <c r="Y3688">
        <v>33232</v>
      </c>
      <c r="Z3688"/>
      <c r="AA3688">
        <v>291239</v>
      </c>
      <c r="AB3688">
        <v>66</v>
      </c>
    </row>
    <row r="3689" spans="1:28" x14ac:dyDescent="0.2">
      <c r="A3689" t="s">
        <v>42281</v>
      </c>
      <c r="B3689" t="s">
        <v>42282</v>
      </c>
      <c r="C3689">
        <v>2019</v>
      </c>
      <c r="D3689" s="1">
        <v>43559</v>
      </c>
      <c r="E3689" t="s">
        <v>3496</v>
      </c>
      <c r="F3689" t="s">
        <v>44045</v>
      </c>
      <c r="G3689" t="s">
        <v>44042</v>
      </c>
      <c r="H3689">
        <v>116</v>
      </c>
      <c r="I3689" t="s">
        <v>33017</v>
      </c>
      <c r="J3689" t="s">
        <v>26</v>
      </c>
      <c r="M3689" t="s">
        <v>38290</v>
      </c>
      <c r="N3689" t="s">
        <v>38290</v>
      </c>
      <c r="O3689" t="s">
        <v>42283</v>
      </c>
      <c r="P3689" t="s">
        <v>42284</v>
      </c>
      <c r="Q3689" t="s">
        <v>42285</v>
      </c>
      <c r="R3689" t="s">
        <v>42286</v>
      </c>
      <c r="S3689" t="s">
        <v>42287</v>
      </c>
      <c r="T3689">
        <v>6.9</v>
      </c>
      <c r="U3689">
        <v>210015</v>
      </c>
      <c r="V3689" s="12">
        <f>W3689*1.01233684194057</f>
        <v>20246736.838811401</v>
      </c>
      <c r="W3689" s="3">
        <v>20000000</v>
      </c>
      <c r="X3689" s="13">
        <f>Y3689*1.01233684194057</f>
        <v>177244570.78969109</v>
      </c>
      <c r="Y3689" s="3">
        <v>175084580</v>
      </c>
      <c r="Z3689" s="13">
        <f>AA3689*1.01233684194057</f>
        <v>258332751.82913077</v>
      </c>
      <c r="AA3689" s="3">
        <v>255184580</v>
      </c>
      <c r="AB3689">
        <v>3082</v>
      </c>
    </row>
    <row r="3690" spans="1:28" hidden="1" x14ac:dyDescent="0.2">
      <c r="A3690" t="s">
        <v>32761</v>
      </c>
      <c r="B3690" t="s">
        <v>32762</v>
      </c>
      <c r="C3690">
        <v>2013</v>
      </c>
      <c r="D3690" t="s">
        <v>32763</v>
      </c>
      <c r="E3690" t="s">
        <v>16512</v>
      </c>
      <c r="F3690" t="s">
        <v>44031</v>
      </c>
      <c r="G3690" t="s">
        <v>44046</v>
      </c>
      <c r="H3690">
        <v>85</v>
      </c>
      <c r="I3690" t="s">
        <v>177</v>
      </c>
      <c r="J3690" t="s">
        <v>26</v>
      </c>
      <c r="K3690" t="s">
        <v>27</v>
      </c>
      <c r="L3690" t="s">
        <v>64</v>
      </c>
      <c r="M3690" t="s">
        <v>32764</v>
      </c>
      <c r="N3690" t="s">
        <v>32764</v>
      </c>
      <c r="O3690" t="s">
        <v>32765</v>
      </c>
      <c r="P3690" t="s">
        <v>32766</v>
      </c>
      <c r="Q3690" t="s">
        <v>32764</v>
      </c>
      <c r="R3690" t="s">
        <v>32767</v>
      </c>
      <c r="S3690" t="s">
        <v>32768</v>
      </c>
      <c r="T3690">
        <v>6.3</v>
      </c>
      <c r="U3690">
        <v>21333</v>
      </c>
      <c r="W3690"/>
      <c r="X3690"/>
      <c r="Y3690">
        <v>121179</v>
      </c>
      <c r="Z3690"/>
      <c r="AA3690">
        <v>121179</v>
      </c>
      <c r="AB3690">
        <v>146</v>
      </c>
    </row>
    <row r="3691" spans="1:28" x14ac:dyDescent="0.2">
      <c r="A3691" t="s">
        <v>31410</v>
      </c>
      <c r="B3691" t="s">
        <v>31411</v>
      </c>
      <c r="C3691">
        <v>2016</v>
      </c>
      <c r="D3691" s="1">
        <v>42826</v>
      </c>
      <c r="E3691" t="s">
        <v>16512</v>
      </c>
      <c r="F3691" t="s">
        <v>44031</v>
      </c>
      <c r="G3691" t="s">
        <v>44033</v>
      </c>
      <c r="H3691">
        <v>115</v>
      </c>
      <c r="I3691" t="s">
        <v>31412</v>
      </c>
      <c r="J3691" t="s">
        <v>26</v>
      </c>
      <c r="K3691" t="s">
        <v>308</v>
      </c>
      <c r="L3691" t="s">
        <v>361</v>
      </c>
      <c r="M3691" t="s">
        <v>28016</v>
      </c>
      <c r="N3691" t="s">
        <v>31413</v>
      </c>
      <c r="O3691" t="s">
        <v>31414</v>
      </c>
      <c r="P3691" t="s">
        <v>19665</v>
      </c>
      <c r="Q3691" t="s">
        <v>31415</v>
      </c>
      <c r="R3691" t="s">
        <v>31416</v>
      </c>
      <c r="S3691" t="s">
        <v>31417</v>
      </c>
      <c r="T3691">
        <v>5.7</v>
      </c>
      <c r="U3691">
        <v>181433</v>
      </c>
      <c r="V3691" s="12">
        <f>W3691*1.07834771485832</f>
        <v>134793464.35729</v>
      </c>
      <c r="W3691" s="3">
        <v>125000000</v>
      </c>
      <c r="X3691" s="13">
        <f>Y3691*1.07834771485832</f>
        <v>58929489.847496301</v>
      </c>
      <c r="Y3691" s="3">
        <v>54647948</v>
      </c>
      <c r="Z3691" s="13">
        <f>AA3691*1.07834771485832</f>
        <v>259555982.98889697</v>
      </c>
      <c r="AA3691" s="3">
        <v>240697856</v>
      </c>
      <c r="AB3691">
        <v>658</v>
      </c>
    </row>
    <row r="3692" spans="1:28" x14ac:dyDescent="0.2">
      <c r="A3692" t="s">
        <v>36108</v>
      </c>
      <c r="B3692" t="s">
        <v>36109</v>
      </c>
      <c r="C3692">
        <v>2016</v>
      </c>
      <c r="D3692" s="1">
        <v>42381</v>
      </c>
      <c r="E3692" t="s">
        <v>44035</v>
      </c>
      <c r="F3692" t="s">
        <v>44032</v>
      </c>
      <c r="H3692">
        <v>96</v>
      </c>
      <c r="I3692" t="s">
        <v>25</v>
      </c>
      <c r="J3692" t="s">
        <v>26</v>
      </c>
      <c r="M3692" t="s">
        <v>1354</v>
      </c>
      <c r="N3692" t="s">
        <v>36110</v>
      </c>
      <c r="O3692" t="s">
        <v>36111</v>
      </c>
      <c r="P3692" t="s">
        <v>7373</v>
      </c>
      <c r="Q3692" t="s">
        <v>36112</v>
      </c>
      <c r="R3692" t="s">
        <v>36113</v>
      </c>
      <c r="S3692" t="s">
        <v>36114</v>
      </c>
      <c r="T3692">
        <v>7.4</v>
      </c>
      <c r="U3692">
        <v>229971</v>
      </c>
      <c r="V3692" s="12">
        <f>W3692*1.07834771485832</f>
        <v>64700862.891499199</v>
      </c>
      <c r="W3692" s="3">
        <v>60000000</v>
      </c>
      <c r="X3692" s="13">
        <f>Y3692*1.07834771485832</f>
        <v>134868984.28280467</v>
      </c>
      <c r="Y3692" s="3">
        <v>125070033</v>
      </c>
      <c r="Z3692" s="13">
        <f>AA3692*1.07834771485832</f>
        <v>259663566.50536525</v>
      </c>
      <c r="AA3692" s="3">
        <v>240797623</v>
      </c>
      <c r="AB3692">
        <v>480</v>
      </c>
    </row>
    <row r="3693" spans="1:28" hidden="1" x14ac:dyDescent="0.2">
      <c r="A3693" t="s">
        <v>32781</v>
      </c>
      <c r="B3693" t="s">
        <v>32782</v>
      </c>
      <c r="C3693">
        <v>2018</v>
      </c>
      <c r="D3693" s="1">
        <v>43990</v>
      </c>
      <c r="E3693" t="s">
        <v>16512</v>
      </c>
      <c r="F3693" t="s">
        <v>44044</v>
      </c>
      <c r="G3693" t="s">
        <v>44032</v>
      </c>
      <c r="H3693">
        <v>91</v>
      </c>
      <c r="I3693" t="s">
        <v>25</v>
      </c>
      <c r="J3693" t="s">
        <v>26</v>
      </c>
      <c r="M3693" t="s">
        <v>32783</v>
      </c>
      <c r="N3693" t="s">
        <v>32784</v>
      </c>
      <c r="O3693" t="s">
        <v>32785</v>
      </c>
      <c r="P3693" t="s">
        <v>16607</v>
      </c>
      <c r="Q3693" t="s">
        <v>32786</v>
      </c>
      <c r="R3693" t="s">
        <v>32787</v>
      </c>
      <c r="S3693" t="s">
        <v>32788</v>
      </c>
      <c r="T3693">
        <v>6.2</v>
      </c>
      <c r="U3693">
        <v>10901</v>
      </c>
      <c r="W3693"/>
      <c r="X3693"/>
      <c r="Y3693"/>
      <c r="Z3693"/>
      <c r="AA3693">
        <v>225795</v>
      </c>
      <c r="AB3693">
        <v>137</v>
      </c>
    </row>
    <row r="3694" spans="1:28" x14ac:dyDescent="0.2">
      <c r="A3694" t="s">
        <v>3718</v>
      </c>
      <c r="B3694" t="s">
        <v>3719</v>
      </c>
      <c r="C3694">
        <v>2002</v>
      </c>
      <c r="D3694" t="s">
        <v>339</v>
      </c>
      <c r="E3694" t="s">
        <v>1045</v>
      </c>
      <c r="F3694" t="s">
        <v>44036</v>
      </c>
      <c r="H3694">
        <v>108</v>
      </c>
      <c r="I3694" t="s">
        <v>25</v>
      </c>
      <c r="J3694" t="s">
        <v>26</v>
      </c>
      <c r="M3694" t="s">
        <v>3720</v>
      </c>
      <c r="N3694" t="s">
        <v>3721</v>
      </c>
      <c r="O3694" t="s">
        <v>3722</v>
      </c>
      <c r="P3694" t="s">
        <v>3439</v>
      </c>
      <c r="Q3694" t="s">
        <v>3723</v>
      </c>
      <c r="R3694" t="s">
        <v>3724</v>
      </c>
      <c r="S3694" t="s">
        <v>3725</v>
      </c>
      <c r="T3694">
        <v>6.2</v>
      </c>
      <c r="U3694">
        <v>100636</v>
      </c>
      <c r="V3694" s="12">
        <f>W3694*1.43863813229572</f>
        <v>43159143.968871601</v>
      </c>
      <c r="W3694" s="3">
        <v>30000000</v>
      </c>
      <c r="X3694" s="13">
        <f>Y3694*1.43863813229572</f>
        <v>183028460.4557977</v>
      </c>
      <c r="Y3694" s="3">
        <v>127223418</v>
      </c>
      <c r="Z3694" s="13">
        <f>AA3694*1.43863813229572</f>
        <v>259850306.71408564</v>
      </c>
      <c r="AA3694" s="3">
        <v>180622424</v>
      </c>
      <c r="AB3694">
        <v>408</v>
      </c>
    </row>
    <row r="3695" spans="1:28" hidden="1" x14ac:dyDescent="0.2">
      <c r="A3695" t="s">
        <v>32795</v>
      </c>
      <c r="B3695" t="s">
        <v>32796</v>
      </c>
      <c r="C3695">
        <v>2013</v>
      </c>
      <c r="D3695" t="s">
        <v>27043</v>
      </c>
      <c r="E3695" t="s">
        <v>176</v>
      </c>
      <c r="F3695" t="s">
        <v>44045</v>
      </c>
      <c r="G3695" t="s">
        <v>44042</v>
      </c>
      <c r="H3695">
        <v>91</v>
      </c>
      <c r="I3695" t="s">
        <v>32797</v>
      </c>
      <c r="J3695" t="s">
        <v>26</v>
      </c>
      <c r="M3695" t="s">
        <v>22056</v>
      </c>
      <c r="N3695" t="s">
        <v>32798</v>
      </c>
      <c r="O3695" t="s">
        <v>32799</v>
      </c>
      <c r="P3695" t="s">
        <v>1096</v>
      </c>
      <c r="Q3695" t="s">
        <v>32800</v>
      </c>
      <c r="R3695" t="s">
        <v>32801</v>
      </c>
      <c r="S3695" t="s">
        <v>32802</v>
      </c>
      <c r="T3695">
        <v>6.9</v>
      </c>
      <c r="U3695">
        <v>162040</v>
      </c>
      <c r="W3695"/>
      <c r="X3695"/>
      <c r="Y3695">
        <v>1008726</v>
      </c>
      <c r="Z3695"/>
      <c r="AA3695">
        <v>3468224</v>
      </c>
      <c r="AB3695">
        <v>436</v>
      </c>
    </row>
    <row r="3696" spans="1:28" hidden="1" x14ac:dyDescent="0.2">
      <c r="A3696" t="s">
        <v>32803</v>
      </c>
      <c r="B3696" t="s">
        <v>32804</v>
      </c>
      <c r="C3696">
        <v>2014</v>
      </c>
      <c r="D3696" t="s">
        <v>28265</v>
      </c>
      <c r="E3696" t="s">
        <v>176</v>
      </c>
      <c r="F3696" t="s">
        <v>44040</v>
      </c>
      <c r="G3696" t="s">
        <v>44034</v>
      </c>
      <c r="H3696">
        <v>112</v>
      </c>
      <c r="I3696" t="s">
        <v>32805</v>
      </c>
      <c r="J3696" t="s">
        <v>27</v>
      </c>
      <c r="K3696" t="s">
        <v>26</v>
      </c>
      <c r="M3696" t="s">
        <v>2692</v>
      </c>
      <c r="N3696" t="s">
        <v>32806</v>
      </c>
      <c r="O3696" t="s">
        <v>32807</v>
      </c>
      <c r="P3696" t="s">
        <v>4517</v>
      </c>
      <c r="Q3696" t="s">
        <v>32808</v>
      </c>
      <c r="R3696" t="s">
        <v>32809</v>
      </c>
      <c r="S3696" t="s">
        <v>32810</v>
      </c>
      <c r="T3696">
        <v>6.4</v>
      </c>
      <c r="U3696">
        <v>19308</v>
      </c>
      <c r="W3696" t="s">
        <v>32811</v>
      </c>
      <c r="X3696"/>
      <c r="Y3696"/>
      <c r="Z3696"/>
      <c r="AA3696">
        <v>47430624</v>
      </c>
      <c r="AB3696">
        <v>57</v>
      </c>
    </row>
    <row r="3697" spans="1:28" hidden="1" x14ac:dyDescent="0.2">
      <c r="A3697" t="s">
        <v>32812</v>
      </c>
      <c r="B3697" t="s">
        <v>32813</v>
      </c>
      <c r="C3697">
        <v>2013</v>
      </c>
      <c r="D3697" t="s">
        <v>32590</v>
      </c>
      <c r="E3697" t="s">
        <v>16512</v>
      </c>
      <c r="F3697" t="s">
        <v>44032</v>
      </c>
      <c r="G3697" t="s">
        <v>44033</v>
      </c>
      <c r="H3697">
        <v>91</v>
      </c>
      <c r="I3697" t="s">
        <v>1561</v>
      </c>
      <c r="J3697" t="s">
        <v>26</v>
      </c>
      <c r="K3697" t="s">
        <v>838</v>
      </c>
      <c r="M3697" t="s">
        <v>32814</v>
      </c>
      <c r="N3697" t="s">
        <v>32814</v>
      </c>
      <c r="O3697" t="s">
        <v>32815</v>
      </c>
      <c r="P3697" t="s">
        <v>14440</v>
      </c>
      <c r="Q3697" t="s">
        <v>32816</v>
      </c>
      <c r="R3697" t="s">
        <v>32817</v>
      </c>
      <c r="S3697" t="s">
        <v>32818</v>
      </c>
      <c r="T3697">
        <v>6.1</v>
      </c>
      <c r="U3697">
        <v>29734</v>
      </c>
      <c r="W3697">
        <v>1000000</v>
      </c>
      <c r="X3697"/>
      <c r="Y3697"/>
      <c r="Z3697"/>
      <c r="AA3697">
        <v>205715</v>
      </c>
      <c r="AB3697">
        <v>145</v>
      </c>
    </row>
    <row r="3698" spans="1:28" hidden="1" x14ac:dyDescent="0.2">
      <c r="A3698" t="s">
        <v>32819</v>
      </c>
      <c r="B3698" t="s">
        <v>32820</v>
      </c>
      <c r="C3698">
        <v>2012</v>
      </c>
      <c r="D3698" t="s">
        <v>20304</v>
      </c>
      <c r="E3698" t="s">
        <v>1045</v>
      </c>
      <c r="F3698" t="s">
        <v>44036</v>
      </c>
      <c r="H3698">
        <v>126</v>
      </c>
      <c r="I3698" t="s">
        <v>943</v>
      </c>
      <c r="J3698" t="s">
        <v>944</v>
      </c>
      <c r="M3698" t="s">
        <v>32821</v>
      </c>
      <c r="N3698" t="s">
        <v>32822</v>
      </c>
      <c r="O3698" t="s">
        <v>32823</v>
      </c>
      <c r="P3698" t="s">
        <v>19882</v>
      </c>
      <c r="Q3698" t="s">
        <v>32824</v>
      </c>
      <c r="R3698" t="s">
        <v>32825</v>
      </c>
      <c r="S3698" t="s">
        <v>32826</v>
      </c>
      <c r="T3698">
        <v>7.8</v>
      </c>
      <c r="U3698">
        <v>38866</v>
      </c>
      <c r="W3698"/>
      <c r="X3698"/>
      <c r="Y3698">
        <v>549001</v>
      </c>
      <c r="Z3698"/>
      <c r="AA3698">
        <v>739085</v>
      </c>
      <c r="AB3698">
        <v>73</v>
      </c>
    </row>
    <row r="3699" spans="1:28" x14ac:dyDescent="0.2">
      <c r="A3699" t="s">
        <v>4684</v>
      </c>
      <c r="B3699" t="s">
        <v>4685</v>
      </c>
      <c r="C3699">
        <v>2002</v>
      </c>
      <c r="D3699" t="s">
        <v>4289</v>
      </c>
      <c r="E3699" t="s">
        <v>16512</v>
      </c>
      <c r="F3699" t="s">
        <v>44031</v>
      </c>
      <c r="G3699" t="s">
        <v>44034</v>
      </c>
      <c r="H3699">
        <v>92</v>
      </c>
      <c r="I3699" t="s">
        <v>4686</v>
      </c>
      <c r="J3699" t="s">
        <v>26</v>
      </c>
      <c r="M3699" t="s">
        <v>767</v>
      </c>
      <c r="N3699" t="s">
        <v>4687</v>
      </c>
      <c r="O3699" t="s">
        <v>4688</v>
      </c>
      <c r="P3699" t="s">
        <v>4689</v>
      </c>
      <c r="Q3699" t="s">
        <v>4690</v>
      </c>
      <c r="R3699" t="s">
        <v>4691</v>
      </c>
      <c r="S3699" t="s">
        <v>4692</v>
      </c>
      <c r="T3699">
        <v>5.5</v>
      </c>
      <c r="U3699">
        <v>128674</v>
      </c>
      <c r="V3699" s="12">
        <f>W3699*1.43863813229572</f>
        <v>86318287.937743202</v>
      </c>
      <c r="W3699" s="3">
        <v>60000000</v>
      </c>
      <c r="X3699" s="13">
        <f>Y3699*1.43863813229572</f>
        <v>130983796.80626461</v>
      </c>
      <c r="Y3699" s="3">
        <v>91047077</v>
      </c>
      <c r="Z3699" s="13">
        <f>AA3699*1.43863813229572</f>
        <v>259862510.68136191</v>
      </c>
      <c r="AA3699" s="3">
        <v>180630907</v>
      </c>
      <c r="AB3699">
        <v>444</v>
      </c>
    </row>
    <row r="3700" spans="1:28" x14ac:dyDescent="0.2">
      <c r="A3700" t="s">
        <v>3733</v>
      </c>
      <c r="B3700" t="s">
        <v>3734</v>
      </c>
      <c r="C3700">
        <v>2002</v>
      </c>
      <c r="D3700" t="s">
        <v>3735</v>
      </c>
      <c r="E3700" t="s">
        <v>44041</v>
      </c>
      <c r="F3700" t="s">
        <v>44032</v>
      </c>
      <c r="G3700" t="s">
        <v>44042</v>
      </c>
      <c r="H3700">
        <v>117</v>
      </c>
      <c r="I3700" t="s">
        <v>25</v>
      </c>
      <c r="J3700" t="s">
        <v>26</v>
      </c>
      <c r="M3700" t="s">
        <v>3736</v>
      </c>
      <c r="N3700" t="s">
        <v>3737</v>
      </c>
      <c r="O3700" t="s">
        <v>3738</v>
      </c>
      <c r="P3700" t="s">
        <v>3739</v>
      </c>
      <c r="Q3700" t="s">
        <v>3740</v>
      </c>
      <c r="R3700" t="s">
        <v>3741</v>
      </c>
      <c r="S3700" t="s">
        <v>3742</v>
      </c>
      <c r="T3700">
        <v>7.7</v>
      </c>
      <c r="U3700">
        <v>242441</v>
      </c>
      <c r="V3700" s="12">
        <f>W3700*1.43863813229572</f>
        <v>115091050.58365761</v>
      </c>
      <c r="W3700" s="3">
        <v>80000000</v>
      </c>
      <c r="X3700" s="13">
        <f>Y3700*1.43863813229572</f>
        <v>150272603.71307394</v>
      </c>
      <c r="Y3700" s="3">
        <v>104454762</v>
      </c>
      <c r="Z3700" s="13">
        <f>AA3700*1.43863813229572</f>
        <v>260395628.25268486</v>
      </c>
      <c r="AA3700" s="3">
        <v>181001478</v>
      </c>
      <c r="AB3700">
        <v>1074</v>
      </c>
    </row>
    <row r="3701" spans="1:28" hidden="1" x14ac:dyDescent="0.2">
      <c r="A3701" t="s">
        <v>42118</v>
      </c>
      <c r="B3701" t="s">
        <v>42119</v>
      </c>
      <c r="C3701">
        <v>2019</v>
      </c>
      <c r="D3701" s="1">
        <v>43657</v>
      </c>
      <c r="E3701" t="s">
        <v>1045</v>
      </c>
      <c r="F3701" t="s">
        <v>44032</v>
      </c>
      <c r="G3701" t="s">
        <v>44042</v>
      </c>
      <c r="H3701">
        <v>132</v>
      </c>
      <c r="I3701" t="s">
        <v>3660</v>
      </c>
      <c r="J3701" t="s">
        <v>3179</v>
      </c>
      <c r="K3701" t="s">
        <v>26</v>
      </c>
      <c r="M3701" t="s">
        <v>8163</v>
      </c>
      <c r="N3701" t="s">
        <v>42120</v>
      </c>
      <c r="O3701" t="s">
        <v>42121</v>
      </c>
      <c r="P3701" t="s">
        <v>6249</v>
      </c>
      <c r="Q3701" t="s">
        <v>42122</v>
      </c>
      <c r="R3701" t="s">
        <v>42123</v>
      </c>
      <c r="S3701" t="s">
        <v>42124</v>
      </c>
      <c r="T3701">
        <v>8.6</v>
      </c>
      <c r="U3701">
        <v>470931</v>
      </c>
      <c r="V3701" s="12">
        <f>W3701*1.01233684194057</f>
        <v>11540639.998122498</v>
      </c>
      <c r="W3701" s="3">
        <v>11400000</v>
      </c>
      <c r="X3701" s="13">
        <f>Y3701*1.01233684194057</f>
        <v>54028163.157820895</v>
      </c>
      <c r="Y3701" s="3">
        <v>53369749</v>
      </c>
      <c r="Z3701" s="13">
        <f>AA3701*1.01233684194057</f>
        <v>260782943.08245847</v>
      </c>
      <c r="AA3701" s="3">
        <v>257604912</v>
      </c>
      <c r="AB3701">
        <v>2714</v>
      </c>
    </row>
    <row r="3702" spans="1:28" x14ac:dyDescent="0.2">
      <c r="A3702" t="s">
        <v>23031</v>
      </c>
      <c r="B3702" t="s">
        <v>23032</v>
      </c>
      <c r="C3702">
        <v>2011</v>
      </c>
      <c r="D3702" s="1">
        <v>40858</v>
      </c>
      <c r="E3702" t="s">
        <v>16512</v>
      </c>
      <c r="F3702" t="s">
        <v>44032</v>
      </c>
      <c r="G3702" t="s">
        <v>44034</v>
      </c>
      <c r="H3702">
        <v>110</v>
      </c>
      <c r="I3702" t="s">
        <v>7240</v>
      </c>
      <c r="J3702" t="s">
        <v>26</v>
      </c>
      <c r="K3702" t="s">
        <v>2390</v>
      </c>
      <c r="M3702" t="s">
        <v>1964</v>
      </c>
      <c r="N3702" t="s">
        <v>22879</v>
      </c>
      <c r="O3702" t="s">
        <v>23033</v>
      </c>
      <c r="P3702" t="s">
        <v>13528</v>
      </c>
      <c r="Q3702" t="s">
        <v>23034</v>
      </c>
      <c r="R3702" t="s">
        <v>23035</v>
      </c>
      <c r="S3702" t="s">
        <v>23036</v>
      </c>
      <c r="T3702">
        <v>6</v>
      </c>
      <c r="U3702">
        <v>158793</v>
      </c>
      <c r="V3702" s="12">
        <f>W3702*1.1505830469594</f>
        <v>86293728.521954998</v>
      </c>
      <c r="W3702" s="3">
        <v>75000000</v>
      </c>
      <c r="X3702" s="13">
        <f>Y3702*1.1505830469594</f>
        <v>96078306.313209534</v>
      </c>
      <c r="Y3702" s="3">
        <v>83504017</v>
      </c>
      <c r="Z3702" s="13">
        <f>AA3702*1.1505830469594</f>
        <v>261071915.2471875</v>
      </c>
      <c r="AA3702" s="3">
        <v>226904017</v>
      </c>
      <c r="AB3702">
        <v>435</v>
      </c>
    </row>
    <row r="3703" spans="1:28" x14ac:dyDescent="0.2">
      <c r="A3703" t="s">
        <v>1885</v>
      </c>
      <c r="B3703" t="s">
        <v>1886</v>
      </c>
      <c r="C3703">
        <v>2000</v>
      </c>
      <c r="D3703" t="s">
        <v>1714</v>
      </c>
      <c r="E3703" t="s">
        <v>16512</v>
      </c>
      <c r="F3703" t="s">
        <v>44038</v>
      </c>
      <c r="G3703" t="s">
        <v>44044</v>
      </c>
      <c r="H3703">
        <v>99</v>
      </c>
      <c r="I3703" t="s">
        <v>319</v>
      </c>
      <c r="J3703" t="s">
        <v>26</v>
      </c>
      <c r="M3703" t="s">
        <v>1887</v>
      </c>
      <c r="N3703" t="s">
        <v>1888</v>
      </c>
      <c r="O3703" t="s">
        <v>1889</v>
      </c>
      <c r="P3703" t="s">
        <v>690</v>
      </c>
      <c r="Q3703" t="s">
        <v>1890</v>
      </c>
      <c r="R3703" t="s">
        <v>1891</v>
      </c>
      <c r="S3703" t="s">
        <v>1892</v>
      </c>
      <c r="T3703">
        <v>5.2</v>
      </c>
      <c r="U3703">
        <v>79813</v>
      </c>
      <c r="V3703" s="12">
        <f>W3703*1.5029674796748</f>
        <v>45089024.390244</v>
      </c>
      <c r="W3703" s="3">
        <v>30000000</v>
      </c>
      <c r="X3703" s="13">
        <f>Y3703*1.5029674796748</f>
        <v>176688012.24284592</v>
      </c>
      <c r="Y3703" s="3">
        <v>117559438</v>
      </c>
      <c r="Z3703" s="13">
        <f>AA3703*1.5029674796748</f>
        <v>261455378.09650463</v>
      </c>
      <c r="AA3703" s="3">
        <v>173959438</v>
      </c>
      <c r="AB3703">
        <v>153</v>
      </c>
    </row>
    <row r="3704" spans="1:28" hidden="1" x14ac:dyDescent="0.2">
      <c r="A3704" t="s">
        <v>32871</v>
      </c>
      <c r="B3704" t="s">
        <v>32872</v>
      </c>
      <c r="C3704">
        <v>2014</v>
      </c>
      <c r="D3704" t="s">
        <v>32873</v>
      </c>
      <c r="E3704" t="s">
        <v>176</v>
      </c>
      <c r="F3704" t="s">
        <v>44046</v>
      </c>
      <c r="H3704">
        <v>101</v>
      </c>
      <c r="I3704" t="s">
        <v>25</v>
      </c>
      <c r="J3704" t="s">
        <v>5473</v>
      </c>
      <c r="M3704" t="s">
        <v>32874</v>
      </c>
      <c r="N3704" t="s">
        <v>32874</v>
      </c>
      <c r="O3704" t="s">
        <v>32875</v>
      </c>
      <c r="P3704" t="s">
        <v>32876</v>
      </c>
      <c r="Q3704" t="s">
        <v>32877</v>
      </c>
      <c r="R3704" t="s">
        <v>32878</v>
      </c>
      <c r="S3704" t="s">
        <v>32879</v>
      </c>
      <c r="T3704">
        <v>7</v>
      </c>
      <c r="U3704">
        <v>29994</v>
      </c>
      <c r="W3704"/>
      <c r="X3704"/>
      <c r="Y3704">
        <v>491910</v>
      </c>
      <c r="Z3704"/>
      <c r="AA3704">
        <v>546352</v>
      </c>
      <c r="AB3704">
        <v>121</v>
      </c>
    </row>
    <row r="3705" spans="1:28" hidden="1" x14ac:dyDescent="0.2">
      <c r="A3705" t="s">
        <v>32880</v>
      </c>
      <c r="B3705" t="s">
        <v>32881</v>
      </c>
      <c r="C3705">
        <v>2014</v>
      </c>
      <c r="D3705" s="1">
        <v>41768</v>
      </c>
      <c r="E3705" t="s">
        <v>44041</v>
      </c>
      <c r="F3705" t="s">
        <v>44032</v>
      </c>
      <c r="G3705" t="s">
        <v>44045</v>
      </c>
      <c r="H3705">
        <v>112</v>
      </c>
      <c r="I3705" t="s">
        <v>1983</v>
      </c>
      <c r="J3705" t="s">
        <v>26</v>
      </c>
      <c r="M3705" t="s">
        <v>4488</v>
      </c>
      <c r="N3705" t="s">
        <v>32882</v>
      </c>
      <c r="O3705" t="s">
        <v>32883</v>
      </c>
      <c r="P3705" t="s">
        <v>32884</v>
      </c>
      <c r="Q3705" t="s">
        <v>32885</v>
      </c>
      <c r="R3705" t="s">
        <v>32886</v>
      </c>
      <c r="S3705" t="s">
        <v>32887</v>
      </c>
      <c r="T3705">
        <v>5.9</v>
      </c>
      <c r="U3705">
        <v>29946</v>
      </c>
      <c r="W3705"/>
      <c r="X3705"/>
      <c r="Y3705">
        <v>1075178</v>
      </c>
      <c r="Z3705"/>
      <c r="AA3705">
        <v>2096212</v>
      </c>
      <c r="AB3705">
        <v>254</v>
      </c>
    </row>
    <row r="3706" spans="1:28" x14ac:dyDescent="0.2">
      <c r="A3706" t="s">
        <v>19751</v>
      </c>
      <c r="B3706" t="s">
        <v>19752</v>
      </c>
      <c r="C3706">
        <v>2012</v>
      </c>
      <c r="D3706" s="1">
        <v>41132</v>
      </c>
      <c r="E3706" t="s">
        <v>44035</v>
      </c>
      <c r="F3706" t="s">
        <v>44032</v>
      </c>
      <c r="G3706" t="s">
        <v>44042</v>
      </c>
      <c r="H3706">
        <v>120</v>
      </c>
      <c r="I3706" t="s">
        <v>229</v>
      </c>
      <c r="J3706" t="s">
        <v>26</v>
      </c>
      <c r="K3706" t="s">
        <v>5473</v>
      </c>
      <c r="L3706" t="s">
        <v>307</v>
      </c>
      <c r="M3706" t="s">
        <v>1278</v>
      </c>
      <c r="N3706" t="s">
        <v>19753</v>
      </c>
      <c r="O3706" t="s">
        <v>19754</v>
      </c>
      <c r="P3706" t="s">
        <v>1278</v>
      </c>
      <c r="Q3706" t="s">
        <v>19755</v>
      </c>
      <c r="R3706" t="s">
        <v>19756</v>
      </c>
      <c r="S3706" t="s">
        <v>19757</v>
      </c>
      <c r="T3706">
        <v>7.7</v>
      </c>
      <c r="U3706">
        <v>563198</v>
      </c>
      <c r="V3706" s="12">
        <f>W3706*1.12725506764114</f>
        <v>50162850.510030724</v>
      </c>
      <c r="W3706" s="3">
        <v>44500000</v>
      </c>
      <c r="X3706" s="13">
        <f>Y3706*1.12725506764114</f>
        <v>153335437.58518508</v>
      </c>
      <c r="Y3706" s="3">
        <v>136025503</v>
      </c>
      <c r="Z3706" s="13">
        <f>AA3706*1.12725506764114</f>
        <v>261890100.59902686</v>
      </c>
      <c r="AA3706" s="3">
        <v>232325503</v>
      </c>
      <c r="AB3706">
        <v>799</v>
      </c>
    </row>
    <row r="3707" spans="1:28" hidden="1" x14ac:dyDescent="0.2">
      <c r="A3707" t="s">
        <v>32898</v>
      </c>
      <c r="B3707" t="s">
        <v>32899</v>
      </c>
      <c r="C3707">
        <v>2012</v>
      </c>
      <c r="D3707" s="1">
        <v>41494</v>
      </c>
      <c r="E3707" t="s">
        <v>3496</v>
      </c>
      <c r="F3707" t="s">
        <v>44042</v>
      </c>
      <c r="H3707">
        <v>84</v>
      </c>
      <c r="I3707" t="s">
        <v>1983</v>
      </c>
      <c r="J3707" t="s">
        <v>26</v>
      </c>
      <c r="M3707" t="s">
        <v>32900</v>
      </c>
      <c r="N3707" t="s">
        <v>32900</v>
      </c>
      <c r="O3707" t="s">
        <v>32901</v>
      </c>
      <c r="P3707" t="s">
        <v>32902</v>
      </c>
      <c r="Q3707" t="s">
        <v>32903</v>
      </c>
      <c r="R3707" t="s">
        <v>32904</v>
      </c>
      <c r="S3707" t="s">
        <v>32905</v>
      </c>
      <c r="T3707">
        <v>6.3</v>
      </c>
      <c r="U3707">
        <v>10015</v>
      </c>
      <c r="W3707">
        <v>1500000</v>
      </c>
      <c r="X3707"/>
      <c r="Y3707"/>
      <c r="Z3707"/>
      <c r="AA3707"/>
      <c r="AB3707">
        <v>63</v>
      </c>
    </row>
    <row r="3708" spans="1:28" hidden="1" x14ac:dyDescent="0.2">
      <c r="A3708" t="s">
        <v>32906</v>
      </c>
      <c r="B3708" t="s">
        <v>32907</v>
      </c>
      <c r="C3708">
        <v>2017</v>
      </c>
      <c r="D3708" t="s">
        <v>30240</v>
      </c>
      <c r="E3708" t="s">
        <v>176</v>
      </c>
      <c r="F3708" t="s">
        <v>44045</v>
      </c>
      <c r="G3708" t="s">
        <v>44033</v>
      </c>
      <c r="H3708">
        <v>111</v>
      </c>
      <c r="I3708" t="s">
        <v>9672</v>
      </c>
      <c r="J3708" t="s">
        <v>26</v>
      </c>
      <c r="M3708" t="s">
        <v>14821</v>
      </c>
      <c r="N3708" t="s">
        <v>32908</v>
      </c>
      <c r="O3708" t="s">
        <v>32909</v>
      </c>
      <c r="P3708" t="s">
        <v>7752</v>
      </c>
      <c r="Q3708" t="s">
        <v>32910</v>
      </c>
      <c r="R3708" t="s">
        <v>32911</v>
      </c>
      <c r="S3708" t="s">
        <v>32912</v>
      </c>
      <c r="T3708">
        <v>6.2</v>
      </c>
      <c r="U3708">
        <v>14927</v>
      </c>
      <c r="W3708"/>
      <c r="X3708"/>
      <c r="Y3708"/>
      <c r="Z3708"/>
      <c r="AA3708">
        <v>70124</v>
      </c>
      <c r="AB3708">
        <v>71</v>
      </c>
    </row>
    <row r="3709" spans="1:28" hidden="1" x14ac:dyDescent="0.2">
      <c r="A3709" t="s">
        <v>32913</v>
      </c>
      <c r="B3709" t="s">
        <v>32914</v>
      </c>
      <c r="C3709">
        <v>2013</v>
      </c>
      <c r="D3709" s="1">
        <v>41702</v>
      </c>
      <c r="E3709" t="s">
        <v>176</v>
      </c>
      <c r="H3709">
        <v>121</v>
      </c>
      <c r="I3709" t="s">
        <v>2213</v>
      </c>
      <c r="J3709" t="s">
        <v>934</v>
      </c>
      <c r="M3709" t="s">
        <v>11259</v>
      </c>
      <c r="N3709" t="s">
        <v>11259</v>
      </c>
      <c r="O3709" t="s">
        <v>32915</v>
      </c>
      <c r="P3709" t="s">
        <v>32916</v>
      </c>
      <c r="Q3709" t="s">
        <v>32917</v>
      </c>
      <c r="R3709" t="s">
        <v>32918</v>
      </c>
      <c r="S3709" t="s">
        <v>32919</v>
      </c>
      <c r="T3709">
        <v>7.8</v>
      </c>
      <c r="U3709">
        <v>20945</v>
      </c>
      <c r="W3709"/>
      <c r="X3709"/>
      <c r="Y3709">
        <v>334616</v>
      </c>
      <c r="Z3709"/>
      <c r="AA3709">
        <v>37170163</v>
      </c>
      <c r="AB3709">
        <v>45</v>
      </c>
    </row>
    <row r="3710" spans="1:28" x14ac:dyDescent="0.2">
      <c r="A3710" t="s">
        <v>5076</v>
      </c>
      <c r="B3710" t="s">
        <v>5077</v>
      </c>
      <c r="C3710">
        <v>2003</v>
      </c>
      <c r="D3710" s="1">
        <v>37715</v>
      </c>
      <c r="E3710" t="s">
        <v>44037</v>
      </c>
      <c r="F3710" t="s">
        <v>44031</v>
      </c>
      <c r="G3710" t="s">
        <v>44040</v>
      </c>
      <c r="H3710">
        <v>72</v>
      </c>
      <c r="I3710" t="s">
        <v>360</v>
      </c>
      <c r="J3710" t="s">
        <v>26</v>
      </c>
      <c r="M3710" t="s">
        <v>5078</v>
      </c>
      <c r="N3710" t="s">
        <v>5079</v>
      </c>
      <c r="O3710" t="s">
        <v>5080</v>
      </c>
      <c r="P3710" t="s">
        <v>1623</v>
      </c>
      <c r="Q3710" t="s">
        <v>5081</v>
      </c>
      <c r="R3710" t="s">
        <v>5082</v>
      </c>
      <c r="S3710" t="s">
        <v>5083</v>
      </c>
      <c r="T3710">
        <v>5.4</v>
      </c>
      <c r="U3710">
        <v>14739</v>
      </c>
      <c r="V3710" s="12">
        <f>W3710*1.40658152173913</f>
        <v>28131630.434782598</v>
      </c>
      <c r="W3710" s="3">
        <v>20000000</v>
      </c>
      <c r="X3710" s="13">
        <f>Y3710*1.40658152173913</f>
        <v>67377480.103271723</v>
      </c>
      <c r="Y3710" s="3">
        <v>47901582</v>
      </c>
      <c r="Z3710" s="13">
        <f>AA3710*1.40658152173913</f>
        <v>262051424.83994013</v>
      </c>
      <c r="AA3710" s="3">
        <v>186303759</v>
      </c>
      <c r="AB3710">
        <v>68</v>
      </c>
    </row>
    <row r="3711" spans="1:28" x14ac:dyDescent="0.2">
      <c r="A3711" t="s">
        <v>19335</v>
      </c>
      <c r="B3711" t="s">
        <v>19336</v>
      </c>
      <c r="C3711">
        <v>2011</v>
      </c>
      <c r="D3711" t="s">
        <v>18304</v>
      </c>
      <c r="E3711" t="s">
        <v>16512</v>
      </c>
      <c r="F3711" t="s">
        <v>44038</v>
      </c>
      <c r="G3711" t="s">
        <v>44044</v>
      </c>
      <c r="H3711">
        <v>119</v>
      </c>
      <c r="I3711" t="s">
        <v>25</v>
      </c>
      <c r="J3711" t="s">
        <v>26</v>
      </c>
      <c r="K3711" t="s">
        <v>209</v>
      </c>
      <c r="M3711" t="s">
        <v>2311</v>
      </c>
      <c r="N3711" t="s">
        <v>17489</v>
      </c>
      <c r="O3711" t="s">
        <v>19337</v>
      </c>
      <c r="P3711" t="s">
        <v>15111</v>
      </c>
      <c r="Q3711" t="s">
        <v>19338</v>
      </c>
      <c r="R3711" t="s">
        <v>19339</v>
      </c>
      <c r="S3711" t="s">
        <v>19340</v>
      </c>
      <c r="T3711">
        <v>5.8</v>
      </c>
      <c r="U3711">
        <v>153763</v>
      </c>
      <c r="V3711" s="12">
        <f>W3711*1.1505830469594</f>
        <v>138069965.63512802</v>
      </c>
      <c r="W3711" s="3">
        <v>120000000</v>
      </c>
      <c r="X3711" s="13">
        <f>Y3711*1.1505830469594</f>
        <v>113654641.70313752</v>
      </c>
      <c r="Y3711" s="3">
        <v>98780042</v>
      </c>
      <c r="Z3711" s="13">
        <f>AA3711*1.1505830469594</f>
        <v>262122663.35374528</v>
      </c>
      <c r="AA3711" s="3">
        <v>227817248</v>
      </c>
      <c r="AB3711">
        <v>480</v>
      </c>
    </row>
    <row r="3712" spans="1:28" x14ac:dyDescent="0.2">
      <c r="A3712" t="s">
        <v>10548</v>
      </c>
      <c r="B3712" t="s">
        <v>10549</v>
      </c>
      <c r="C3712">
        <v>2005</v>
      </c>
      <c r="D3712" t="s">
        <v>6701</v>
      </c>
      <c r="E3712" t="s">
        <v>16512</v>
      </c>
      <c r="F3712" t="s">
        <v>44038</v>
      </c>
      <c r="G3712" t="s">
        <v>44032</v>
      </c>
      <c r="H3712">
        <v>95</v>
      </c>
      <c r="I3712" t="s">
        <v>177</v>
      </c>
      <c r="J3712" t="s">
        <v>26</v>
      </c>
      <c r="K3712" t="s">
        <v>3179</v>
      </c>
      <c r="M3712" t="s">
        <v>1955</v>
      </c>
      <c r="N3712" t="s">
        <v>10550</v>
      </c>
      <c r="O3712" t="s">
        <v>10551</v>
      </c>
      <c r="P3712" t="s">
        <v>365</v>
      </c>
      <c r="Q3712" t="s">
        <v>10552</v>
      </c>
      <c r="R3712" t="s">
        <v>10553</v>
      </c>
      <c r="S3712" t="s">
        <v>10554</v>
      </c>
      <c r="T3712">
        <v>5.6</v>
      </c>
      <c r="U3712">
        <v>86211</v>
      </c>
      <c r="V3712" s="12">
        <f>W3712*1.32519713261649</f>
        <v>74211039.426523432</v>
      </c>
      <c r="W3712" s="3">
        <v>56000000</v>
      </c>
      <c r="X3712" s="13">
        <f>Y3712*1.32519713261649</f>
        <v>149862393.21017951</v>
      </c>
      <c r="Y3712" s="3">
        <v>113086868</v>
      </c>
      <c r="Z3712" s="13">
        <f>AA3712*1.32519713261649</f>
        <v>263233007.9055202</v>
      </c>
      <c r="AA3712" s="3">
        <v>198636868</v>
      </c>
      <c r="AB3712">
        <v>242</v>
      </c>
    </row>
    <row r="3713" spans="1:28" x14ac:dyDescent="0.2">
      <c r="A3713" t="s">
        <v>25820</v>
      </c>
      <c r="B3713" t="s">
        <v>9332</v>
      </c>
      <c r="C3713">
        <v>2018</v>
      </c>
      <c r="D3713" t="s">
        <v>25821</v>
      </c>
      <c r="E3713" t="s">
        <v>44041</v>
      </c>
      <c r="F3713" t="s">
        <v>44046</v>
      </c>
      <c r="G3713" t="s">
        <v>44042</v>
      </c>
      <c r="H3713">
        <v>106</v>
      </c>
      <c r="I3713" t="s">
        <v>229</v>
      </c>
      <c r="J3713" t="s">
        <v>26</v>
      </c>
      <c r="M3713" t="s">
        <v>5796</v>
      </c>
      <c r="N3713" t="s">
        <v>25822</v>
      </c>
      <c r="O3713" t="s">
        <v>25823</v>
      </c>
      <c r="P3713" t="s">
        <v>2351</v>
      </c>
      <c r="Q3713" t="s">
        <v>25824</v>
      </c>
      <c r="R3713" t="s">
        <v>25825</v>
      </c>
      <c r="S3713" t="s">
        <v>25826</v>
      </c>
      <c r="T3713">
        <v>6.6</v>
      </c>
      <c r="U3713">
        <v>112488</v>
      </c>
      <c r="V3713" s="13">
        <v>10000000</v>
      </c>
      <c r="W3713" s="3">
        <v>10000000</v>
      </c>
      <c r="X3713" s="13">
        <f>Y3713*1.03068014830331</f>
        <v>164230651.65114823</v>
      </c>
      <c r="Y3713" s="3">
        <v>159342015</v>
      </c>
      <c r="Z3713" s="13">
        <f>AA3713*1.03068014830331</f>
        <v>263323501.15033752</v>
      </c>
      <c r="AA3713" s="3">
        <v>255485178</v>
      </c>
      <c r="AB3713">
        <v>1760</v>
      </c>
    </row>
    <row r="3714" spans="1:28" x14ac:dyDescent="0.2">
      <c r="A3714" t="s">
        <v>19949</v>
      </c>
      <c r="B3714" t="s">
        <v>19950</v>
      </c>
      <c r="C3714">
        <v>2008</v>
      </c>
      <c r="D3714" s="1">
        <v>39696</v>
      </c>
      <c r="E3714" t="s">
        <v>1045</v>
      </c>
      <c r="F3714" t="s">
        <v>44036</v>
      </c>
      <c r="H3714">
        <v>99</v>
      </c>
      <c r="I3714" t="s">
        <v>25</v>
      </c>
      <c r="J3714" t="s">
        <v>26</v>
      </c>
      <c r="K3714" t="s">
        <v>587</v>
      </c>
      <c r="M3714" t="s">
        <v>15041</v>
      </c>
      <c r="N3714" t="s">
        <v>19951</v>
      </c>
      <c r="O3714" t="s">
        <v>19952</v>
      </c>
      <c r="P3714" t="s">
        <v>622</v>
      </c>
      <c r="Q3714" t="s">
        <v>19953</v>
      </c>
      <c r="R3714" t="s">
        <v>19954</v>
      </c>
      <c r="S3714" t="s">
        <v>19955</v>
      </c>
      <c r="T3714">
        <v>6.1</v>
      </c>
      <c r="U3714">
        <v>163171</v>
      </c>
      <c r="V3714" s="12">
        <f>W3714*1.20207800169993</f>
        <v>42072730.05949755</v>
      </c>
      <c r="W3714" s="3">
        <v>35000000</v>
      </c>
      <c r="X3714" s="13">
        <f>Y3714*1.20207800169993</f>
        <v>96499992.284854382</v>
      </c>
      <c r="Y3714" s="3">
        <v>80277646</v>
      </c>
      <c r="Z3714" s="13">
        <f>AA3714*1.20207800169993</f>
        <v>263706537.19075909</v>
      </c>
      <c r="AA3714" s="3">
        <v>219375562</v>
      </c>
      <c r="AB3714">
        <v>169</v>
      </c>
    </row>
    <row r="3715" spans="1:28" x14ac:dyDescent="0.2">
      <c r="A3715" t="s">
        <v>13600</v>
      </c>
      <c r="B3715" t="s">
        <v>13601</v>
      </c>
      <c r="C3715">
        <v>2006</v>
      </c>
      <c r="D3715" t="s">
        <v>2798</v>
      </c>
      <c r="E3715" t="s">
        <v>1045</v>
      </c>
      <c r="F3715" t="s">
        <v>44032</v>
      </c>
      <c r="G3715" t="s">
        <v>44036</v>
      </c>
      <c r="H3715">
        <v>106</v>
      </c>
      <c r="I3715" t="s">
        <v>25</v>
      </c>
      <c r="J3715" t="s">
        <v>26</v>
      </c>
      <c r="M3715" t="s">
        <v>1803</v>
      </c>
      <c r="N3715" t="s">
        <v>13602</v>
      </c>
      <c r="O3715" t="s">
        <v>13603</v>
      </c>
      <c r="P3715" t="s">
        <v>8677</v>
      </c>
      <c r="Q3715" t="s">
        <v>13604</v>
      </c>
      <c r="R3715" t="s">
        <v>13605</v>
      </c>
      <c r="S3715" t="s">
        <v>13606</v>
      </c>
      <c r="T3715">
        <v>5.8</v>
      </c>
      <c r="U3715">
        <v>123285</v>
      </c>
      <c r="V3715" s="12">
        <f>W3715*1.28378472222222</f>
        <v>66756805.55555544</v>
      </c>
      <c r="W3715" s="3">
        <v>52000000</v>
      </c>
      <c r="X3715" s="13">
        <f>Y3715*1.28378472222222</f>
        <v>152389450.92274281</v>
      </c>
      <c r="Y3715" s="3">
        <v>118703275</v>
      </c>
      <c r="Z3715" s="13">
        <f>AA3715*1.28378472222222</f>
        <v>264033705.84479123</v>
      </c>
      <c r="AA3715" s="3">
        <v>205668210</v>
      </c>
      <c r="AB3715">
        <v>525</v>
      </c>
    </row>
    <row r="3716" spans="1:28" hidden="1" x14ac:dyDescent="0.2">
      <c r="A3716" t="s">
        <v>32962</v>
      </c>
      <c r="B3716" t="s">
        <v>32963</v>
      </c>
      <c r="C3716">
        <v>2014</v>
      </c>
      <c r="D3716" t="s">
        <v>32964</v>
      </c>
      <c r="E3716" t="s">
        <v>1045</v>
      </c>
      <c r="F3716" t="s">
        <v>44032</v>
      </c>
      <c r="G3716" t="s">
        <v>44053</v>
      </c>
      <c r="H3716">
        <v>153</v>
      </c>
      <c r="I3716" t="s">
        <v>943</v>
      </c>
      <c r="J3716" t="s">
        <v>944</v>
      </c>
      <c r="M3716" t="s">
        <v>9428</v>
      </c>
      <c r="N3716" t="s">
        <v>21921</v>
      </c>
      <c r="O3716" t="s">
        <v>32965</v>
      </c>
      <c r="P3716" t="s">
        <v>948</v>
      </c>
      <c r="Q3716" t="s">
        <v>32966</v>
      </c>
      <c r="R3716" t="s">
        <v>32967</v>
      </c>
      <c r="S3716" t="s">
        <v>32968</v>
      </c>
      <c r="T3716">
        <v>8.1</v>
      </c>
      <c r="U3716">
        <v>157179</v>
      </c>
      <c r="W3716"/>
      <c r="X3716"/>
      <c r="Y3716">
        <v>10616104</v>
      </c>
      <c r="Z3716"/>
      <c r="AA3716">
        <v>100370104</v>
      </c>
      <c r="AB3716">
        <v>599</v>
      </c>
    </row>
    <row r="3717" spans="1:28" hidden="1" x14ac:dyDescent="0.2">
      <c r="A3717" t="s">
        <v>32969</v>
      </c>
      <c r="B3717" t="s">
        <v>32970</v>
      </c>
      <c r="C3717">
        <v>2017</v>
      </c>
      <c r="D3717" s="1">
        <v>43589</v>
      </c>
      <c r="E3717" t="s">
        <v>1045</v>
      </c>
      <c r="F3717" t="s">
        <v>44032</v>
      </c>
      <c r="G3717" t="s">
        <v>44034</v>
      </c>
      <c r="H3717">
        <v>92</v>
      </c>
      <c r="I3717" t="s">
        <v>25</v>
      </c>
      <c r="J3717" t="s">
        <v>26</v>
      </c>
      <c r="M3717" t="s">
        <v>32971</v>
      </c>
      <c r="N3717" t="s">
        <v>32972</v>
      </c>
      <c r="O3717" t="s">
        <v>32973</v>
      </c>
      <c r="P3717" t="s">
        <v>32971</v>
      </c>
      <c r="Q3717" t="s">
        <v>32974</v>
      </c>
      <c r="R3717" t="s">
        <v>32975</v>
      </c>
      <c r="S3717" t="s">
        <v>32976</v>
      </c>
      <c r="T3717">
        <v>5.5</v>
      </c>
      <c r="U3717">
        <v>16729</v>
      </c>
      <c r="W3717"/>
      <c r="X3717"/>
      <c r="Y3717"/>
      <c r="Z3717"/>
      <c r="AA3717"/>
      <c r="AB3717">
        <v>298</v>
      </c>
    </row>
    <row r="3718" spans="1:28" x14ac:dyDescent="0.2">
      <c r="A3718" t="s">
        <v>14084</v>
      </c>
      <c r="B3718" t="s">
        <v>14085</v>
      </c>
      <c r="C3718">
        <v>2006</v>
      </c>
      <c r="D3718" s="1">
        <v>39327</v>
      </c>
      <c r="E3718" t="s">
        <v>1045</v>
      </c>
      <c r="F3718" t="s">
        <v>44036</v>
      </c>
      <c r="H3718">
        <v>136</v>
      </c>
      <c r="I3718" t="s">
        <v>25</v>
      </c>
      <c r="J3718" t="s">
        <v>26</v>
      </c>
      <c r="M3718" t="s">
        <v>1879</v>
      </c>
      <c r="N3718" t="s">
        <v>1879</v>
      </c>
      <c r="O3718" t="s">
        <v>14086</v>
      </c>
      <c r="P3718" t="s">
        <v>622</v>
      </c>
      <c r="Q3718" t="s">
        <v>14087</v>
      </c>
      <c r="R3718" t="s">
        <v>14088</v>
      </c>
      <c r="S3718" t="s">
        <v>14089</v>
      </c>
      <c r="T3718">
        <v>6.9</v>
      </c>
      <c r="U3718">
        <v>237300</v>
      </c>
      <c r="V3718" s="12">
        <f>W3718*1.28378472222222</f>
        <v>109121701.3888887</v>
      </c>
      <c r="W3718" s="3">
        <v>85000000</v>
      </c>
      <c r="X3718" s="13">
        <f>Y3718*1.28378472222222</f>
        <v>81167095.211006805</v>
      </c>
      <c r="Y3718" s="3">
        <v>63224849</v>
      </c>
      <c r="Z3718" s="13">
        <f>AA3718*1.28378472222222</f>
        <v>264256667.15642318</v>
      </c>
      <c r="AA3718" s="3">
        <v>205841885</v>
      </c>
      <c r="AB3718">
        <v>565</v>
      </c>
    </row>
    <row r="3719" spans="1:28" x14ac:dyDescent="0.2">
      <c r="A3719" t="s">
        <v>22639</v>
      </c>
      <c r="B3719" t="s">
        <v>22640</v>
      </c>
      <c r="C3719">
        <v>2009</v>
      </c>
      <c r="D3719" t="s">
        <v>12723</v>
      </c>
      <c r="E3719" t="s">
        <v>1045</v>
      </c>
      <c r="F3719" t="s">
        <v>44032</v>
      </c>
      <c r="G3719" t="s">
        <v>44036</v>
      </c>
      <c r="H3719">
        <v>121</v>
      </c>
      <c r="I3719" t="s">
        <v>1026</v>
      </c>
      <c r="J3719" t="s">
        <v>26</v>
      </c>
      <c r="K3719" t="s">
        <v>27</v>
      </c>
      <c r="M3719" t="s">
        <v>1879</v>
      </c>
      <c r="N3719" t="s">
        <v>1879</v>
      </c>
      <c r="O3719" t="s">
        <v>22641</v>
      </c>
      <c r="P3719" t="s">
        <v>14103</v>
      </c>
      <c r="Q3719" t="s">
        <v>22642</v>
      </c>
      <c r="R3719" t="s">
        <v>22643</v>
      </c>
      <c r="S3719" t="s">
        <v>22644</v>
      </c>
      <c r="T3719">
        <v>6.5</v>
      </c>
      <c r="U3719">
        <v>84674</v>
      </c>
      <c r="V3719" s="12">
        <f>W3719*1.20636999678377</f>
        <v>102541449.72662045</v>
      </c>
      <c r="W3719" s="3">
        <v>85000000</v>
      </c>
      <c r="X3719" s="13">
        <f>Y3719*1.20636999678377</f>
        <v>136000573.97616711</v>
      </c>
      <c r="Y3719" s="3">
        <v>112735375</v>
      </c>
      <c r="Z3719" s="13">
        <f>AA3719*1.20636999678377</f>
        <v>264320075.57766226</v>
      </c>
      <c r="AA3719" s="3">
        <v>219103655</v>
      </c>
      <c r="AB3719">
        <v>237</v>
      </c>
    </row>
    <row r="3720" spans="1:28" x14ac:dyDescent="0.2">
      <c r="A3720" t="s">
        <v>41882</v>
      </c>
      <c r="B3720" t="s">
        <v>41883</v>
      </c>
      <c r="C3720">
        <v>2019</v>
      </c>
      <c r="D3720" t="s">
        <v>27201</v>
      </c>
      <c r="E3720" t="s">
        <v>16512</v>
      </c>
      <c r="F3720" t="s">
        <v>44031</v>
      </c>
      <c r="G3720" t="s">
        <v>44033</v>
      </c>
      <c r="H3720">
        <v>128</v>
      </c>
      <c r="I3720" t="s">
        <v>41884</v>
      </c>
      <c r="J3720" t="s">
        <v>26</v>
      </c>
      <c r="K3720" t="s">
        <v>308</v>
      </c>
      <c r="M3720" t="s">
        <v>24980</v>
      </c>
      <c r="N3720" t="s">
        <v>41885</v>
      </c>
      <c r="O3720" t="s">
        <v>41886</v>
      </c>
      <c r="P3720" t="s">
        <v>41887</v>
      </c>
      <c r="Q3720" t="s">
        <v>41888</v>
      </c>
      <c r="R3720" t="s">
        <v>41889</v>
      </c>
      <c r="S3720" t="s">
        <v>41890</v>
      </c>
      <c r="T3720">
        <v>6.2</v>
      </c>
      <c r="U3720">
        <v>132793</v>
      </c>
      <c r="V3720" s="12">
        <f>W3720*1.01233684194057</f>
        <v>187282315.75900546</v>
      </c>
      <c r="W3720" s="3">
        <v>185000000</v>
      </c>
      <c r="X3720" s="13">
        <f>Y3720*1.01233684194057</f>
        <v>63021083.371263139</v>
      </c>
      <c r="Y3720" s="3">
        <v>62253077</v>
      </c>
      <c r="Z3720" s="13">
        <f>AA3720*1.01233684194057</f>
        <v>264340679.43303755</v>
      </c>
      <c r="AA3720" s="3">
        <v>261119292</v>
      </c>
      <c r="AB3720">
        <v>2878</v>
      </c>
    </row>
    <row r="3721" spans="1:28" hidden="1" x14ac:dyDescent="0.2">
      <c r="A3721" t="s">
        <v>33002</v>
      </c>
      <c r="B3721" t="s">
        <v>33003</v>
      </c>
      <c r="C3721">
        <v>2013</v>
      </c>
      <c r="D3721" t="s">
        <v>22276</v>
      </c>
      <c r="E3721" t="s">
        <v>44048</v>
      </c>
      <c r="F3721" t="s">
        <v>44046</v>
      </c>
      <c r="G3721" t="s">
        <v>44045</v>
      </c>
      <c r="H3721">
        <v>97</v>
      </c>
      <c r="I3721" t="s">
        <v>4486</v>
      </c>
      <c r="J3721" t="s">
        <v>26</v>
      </c>
      <c r="M3721" t="s">
        <v>5157</v>
      </c>
      <c r="N3721" t="s">
        <v>5158</v>
      </c>
      <c r="O3721" t="s">
        <v>33004</v>
      </c>
      <c r="P3721" t="s">
        <v>11373</v>
      </c>
      <c r="Q3721" t="s">
        <v>33005</v>
      </c>
      <c r="R3721" t="s">
        <v>33006</v>
      </c>
      <c r="S3721" t="s">
        <v>33007</v>
      </c>
      <c r="T3721">
        <v>5.9</v>
      </c>
      <c r="U3721">
        <v>16344</v>
      </c>
      <c r="W3721"/>
      <c r="X3721"/>
      <c r="Y3721"/>
      <c r="Z3721"/>
      <c r="AA3721">
        <v>1489366</v>
      </c>
      <c r="AB3721">
        <v>86</v>
      </c>
    </row>
    <row r="3722" spans="1:28" x14ac:dyDescent="0.2">
      <c r="A3722" t="s">
        <v>37967</v>
      </c>
      <c r="B3722" t="s">
        <v>37968</v>
      </c>
      <c r="C3722">
        <v>2016</v>
      </c>
      <c r="D3722" s="1">
        <v>42558</v>
      </c>
      <c r="E3722" t="s">
        <v>16512</v>
      </c>
      <c r="F3722" t="s">
        <v>44031</v>
      </c>
      <c r="G3722" t="s">
        <v>44038</v>
      </c>
      <c r="H3722">
        <v>112</v>
      </c>
      <c r="I3722" t="s">
        <v>37969</v>
      </c>
      <c r="J3722" t="s">
        <v>26</v>
      </c>
      <c r="M3722" t="s">
        <v>31992</v>
      </c>
      <c r="N3722" t="s">
        <v>23458</v>
      </c>
      <c r="O3722" t="s">
        <v>37970</v>
      </c>
      <c r="P3722" t="s">
        <v>21133</v>
      </c>
      <c r="Q3722" t="s">
        <v>23460</v>
      </c>
      <c r="R3722" t="s">
        <v>37971</v>
      </c>
      <c r="S3722" t="s">
        <v>37972</v>
      </c>
      <c r="T3722">
        <v>6</v>
      </c>
      <c r="U3722">
        <v>82613</v>
      </c>
      <c r="V3722" s="12">
        <f>W3722*1.07834771485832</f>
        <v>145576941.5058732</v>
      </c>
      <c r="W3722" s="3">
        <v>135000000</v>
      </c>
      <c r="X3722" s="13">
        <f>Y3722*1.07834771485832</f>
        <v>88480156.438816652</v>
      </c>
      <c r="Y3722" s="3">
        <v>82051601</v>
      </c>
      <c r="Z3722" s="13">
        <f>AA3722*1.07834771485832</f>
        <v>264867915.20550734</v>
      </c>
      <c r="AA3722" s="3">
        <v>245623848</v>
      </c>
      <c r="AB3722">
        <v>231</v>
      </c>
    </row>
    <row r="3723" spans="1:28" x14ac:dyDescent="0.2">
      <c r="A3723" t="s">
        <v>26976</v>
      </c>
      <c r="B3723" t="s">
        <v>26977</v>
      </c>
      <c r="C3723">
        <v>2012</v>
      </c>
      <c r="D3723" s="1">
        <v>41004</v>
      </c>
      <c r="E3723" t="s">
        <v>1045</v>
      </c>
      <c r="H3723">
        <v>113</v>
      </c>
      <c r="I3723" t="s">
        <v>25</v>
      </c>
      <c r="J3723" t="s">
        <v>26</v>
      </c>
      <c r="M3723" t="s">
        <v>8856</v>
      </c>
      <c r="N3723" t="s">
        <v>8856</v>
      </c>
      <c r="O3723" t="s">
        <v>26978</v>
      </c>
      <c r="P3723" t="s">
        <v>2236</v>
      </c>
      <c r="Q3723" t="s">
        <v>26979</v>
      </c>
      <c r="R3723" t="s">
        <v>26980</v>
      </c>
      <c r="S3723" t="s">
        <v>26981</v>
      </c>
      <c r="T3723">
        <v>6.7</v>
      </c>
      <c r="U3723">
        <v>200052</v>
      </c>
      <c r="V3723" s="12">
        <f>W3723*1.12725506764114</f>
        <v>56362753.382056996</v>
      </c>
      <c r="W3723" s="3">
        <v>50000000</v>
      </c>
      <c r="X3723" s="13">
        <f>Y3723*1.12725506764114</f>
        <v>64266525.961179271</v>
      </c>
      <c r="Y3723" s="3">
        <v>57011521</v>
      </c>
      <c r="Z3723" s="13">
        <f>AA3723*1.12725506764114</f>
        <v>264893199.40688333</v>
      </c>
      <c r="AA3723" s="3">
        <v>234989584</v>
      </c>
      <c r="AB3723">
        <v>199</v>
      </c>
    </row>
    <row r="3724" spans="1:28" hidden="1" x14ac:dyDescent="0.2">
      <c r="A3724" t="s">
        <v>33024</v>
      </c>
      <c r="B3724" t="s">
        <v>33025</v>
      </c>
      <c r="C3724">
        <v>2012</v>
      </c>
      <c r="D3724" s="1">
        <v>41952</v>
      </c>
      <c r="E3724" t="s">
        <v>1045</v>
      </c>
      <c r="F3724" t="s">
        <v>44032</v>
      </c>
      <c r="G3724" t="s">
        <v>44036</v>
      </c>
      <c r="H3724">
        <v>86</v>
      </c>
      <c r="I3724" t="s">
        <v>25</v>
      </c>
      <c r="J3724" t="s">
        <v>26</v>
      </c>
      <c r="K3724" t="s">
        <v>27</v>
      </c>
      <c r="M3724" t="s">
        <v>8904</v>
      </c>
      <c r="N3724" t="s">
        <v>33026</v>
      </c>
      <c r="O3724" t="s">
        <v>33027</v>
      </c>
      <c r="P3724" t="s">
        <v>22777</v>
      </c>
      <c r="Q3724" t="s">
        <v>33028</v>
      </c>
      <c r="R3724" t="s">
        <v>33029</v>
      </c>
      <c r="S3724" t="s">
        <v>33030</v>
      </c>
      <c r="T3724">
        <v>7.5</v>
      </c>
      <c r="U3724">
        <v>71244</v>
      </c>
      <c r="W3724"/>
      <c r="X3724"/>
      <c r="Y3724">
        <v>4069826</v>
      </c>
      <c r="Z3724"/>
      <c r="AA3724">
        <v>9013161</v>
      </c>
      <c r="AB3724">
        <v>192</v>
      </c>
    </row>
    <row r="3725" spans="1:28" x14ac:dyDescent="0.2">
      <c r="A3725" t="s">
        <v>26036</v>
      </c>
      <c r="B3725" t="s">
        <v>26037</v>
      </c>
      <c r="C3725">
        <v>2015</v>
      </c>
      <c r="D3725" t="s">
        <v>26038</v>
      </c>
      <c r="E3725" t="s">
        <v>1045</v>
      </c>
      <c r="F3725" t="s">
        <v>44040</v>
      </c>
      <c r="H3725">
        <v>96</v>
      </c>
      <c r="I3725" t="s">
        <v>25</v>
      </c>
      <c r="J3725" t="s">
        <v>26</v>
      </c>
      <c r="M3725" t="s">
        <v>21238</v>
      </c>
      <c r="N3725" t="s">
        <v>26039</v>
      </c>
      <c r="O3725" t="s">
        <v>26040</v>
      </c>
      <c r="P3725" t="s">
        <v>6745</v>
      </c>
      <c r="Q3725" t="s">
        <v>26041</v>
      </c>
      <c r="R3725" t="s">
        <v>26042</v>
      </c>
      <c r="S3725" t="s">
        <v>26043</v>
      </c>
      <c r="T3725">
        <v>6.2</v>
      </c>
      <c r="U3725">
        <v>105614</v>
      </c>
      <c r="V3725" s="12">
        <f>W3725*1.09195121025074</f>
        <v>54597560.512537003</v>
      </c>
      <c r="W3725" s="3">
        <v>50000000</v>
      </c>
      <c r="X3725" s="13">
        <f>Y3725*1.09195121025074</f>
        <v>164182657.71698633</v>
      </c>
      <c r="Y3725" s="3">
        <v>150357137</v>
      </c>
      <c r="Z3725" s="13">
        <f>AA3725*1.09195121025074</f>
        <v>265110616.12925199</v>
      </c>
      <c r="AA3725" s="3">
        <v>242786137</v>
      </c>
      <c r="AB3725">
        <v>195</v>
      </c>
    </row>
    <row r="3726" spans="1:28" x14ac:dyDescent="0.2">
      <c r="A3726" t="s">
        <v>22789</v>
      </c>
      <c r="B3726" t="s">
        <v>22790</v>
      </c>
      <c r="C3726">
        <v>2014</v>
      </c>
      <c r="D3726" s="1">
        <v>41792</v>
      </c>
      <c r="E3726" t="s">
        <v>16512</v>
      </c>
      <c r="F3726" t="s">
        <v>44044</v>
      </c>
      <c r="G3726" t="s">
        <v>44033</v>
      </c>
      <c r="H3726">
        <v>117</v>
      </c>
      <c r="I3726" t="s">
        <v>25</v>
      </c>
      <c r="J3726" t="s">
        <v>26</v>
      </c>
      <c r="K3726" t="s">
        <v>5473</v>
      </c>
      <c r="L3726" t="s">
        <v>787</v>
      </c>
      <c r="M3726" t="s">
        <v>17900</v>
      </c>
      <c r="N3726" t="s">
        <v>22791</v>
      </c>
      <c r="O3726" t="s">
        <v>22792</v>
      </c>
      <c r="P3726" t="s">
        <v>22793</v>
      </c>
      <c r="Q3726" t="s">
        <v>22794</v>
      </c>
      <c r="R3726" t="s">
        <v>22795</v>
      </c>
      <c r="S3726" t="s">
        <v>22796</v>
      </c>
      <c r="T3726">
        <v>6.1</v>
      </c>
      <c r="U3726">
        <v>213760</v>
      </c>
      <c r="V3726" s="12">
        <f>W3726*1.09324733035956</f>
        <v>109324733.035956</v>
      </c>
      <c r="W3726" s="3">
        <v>100000000</v>
      </c>
      <c r="X3726" s="13">
        <f>Y3726*1.09324733035956</f>
        <v>64071953.94311405</v>
      </c>
      <c r="Y3726" s="3">
        <v>58607007</v>
      </c>
      <c r="Z3726" s="13">
        <f>AA3726*1.09324733035956</f>
        <v>265319063.09397471</v>
      </c>
      <c r="AA3726" s="3">
        <v>242688965</v>
      </c>
      <c r="AB3726">
        <v>704</v>
      </c>
    </row>
    <row r="3727" spans="1:28" hidden="1" x14ac:dyDescent="0.2">
      <c r="A3727" t="s">
        <v>33047</v>
      </c>
      <c r="B3727" t="s">
        <v>33048</v>
      </c>
      <c r="C3727">
        <v>2013</v>
      </c>
      <c r="D3727" t="s">
        <v>27639</v>
      </c>
      <c r="E3727" t="s">
        <v>16512</v>
      </c>
      <c r="F3727" t="s">
        <v>44032</v>
      </c>
      <c r="G3727" t="s">
        <v>44033</v>
      </c>
      <c r="H3727">
        <v>122</v>
      </c>
      <c r="I3727" t="s">
        <v>3660</v>
      </c>
      <c r="J3727" t="s">
        <v>3179</v>
      </c>
      <c r="K3727" t="s">
        <v>26</v>
      </c>
      <c r="L3727" t="s">
        <v>7001</v>
      </c>
      <c r="M3727" t="s">
        <v>4577</v>
      </c>
      <c r="N3727" t="s">
        <v>33049</v>
      </c>
      <c r="O3727" t="s">
        <v>33050</v>
      </c>
      <c r="P3727" t="s">
        <v>33051</v>
      </c>
      <c r="Q3727" t="s">
        <v>33052</v>
      </c>
      <c r="R3727" t="s">
        <v>33053</v>
      </c>
      <c r="S3727" t="s">
        <v>33054</v>
      </c>
      <c r="T3727">
        <v>6.7</v>
      </c>
      <c r="U3727">
        <v>10472</v>
      </c>
      <c r="W3727"/>
      <c r="X3727"/>
      <c r="Y3727"/>
      <c r="Z3727"/>
      <c r="AA3727">
        <v>19775853</v>
      </c>
      <c r="AB3727">
        <v>78</v>
      </c>
    </row>
    <row r="3728" spans="1:28" x14ac:dyDescent="0.2">
      <c r="A3728" t="s">
        <v>28085</v>
      </c>
      <c r="B3728" t="s">
        <v>28086</v>
      </c>
      <c r="C3728">
        <v>2013</v>
      </c>
      <c r="D3728" s="1">
        <v>41497</v>
      </c>
      <c r="E3728" t="s">
        <v>44037</v>
      </c>
      <c r="F3728" t="s">
        <v>44031</v>
      </c>
      <c r="G3728" t="s">
        <v>44038</v>
      </c>
      <c r="H3728">
        <v>91</v>
      </c>
      <c r="I3728" t="s">
        <v>25</v>
      </c>
      <c r="J3728" t="s">
        <v>26</v>
      </c>
      <c r="K3728" t="s">
        <v>308</v>
      </c>
      <c r="M3728" t="s">
        <v>28087</v>
      </c>
      <c r="N3728" t="s">
        <v>28088</v>
      </c>
      <c r="O3728" t="s">
        <v>28089</v>
      </c>
      <c r="P3728" t="s">
        <v>12297</v>
      </c>
      <c r="Q3728" t="s">
        <v>28090</v>
      </c>
      <c r="R3728" t="s">
        <v>28091</v>
      </c>
      <c r="S3728" t="s">
        <v>28092</v>
      </c>
      <c r="T3728">
        <v>5.7</v>
      </c>
      <c r="U3728">
        <v>41636</v>
      </c>
      <c r="V3728" s="12">
        <f>W3728*1.11098185502045</f>
        <v>55549092.751022503</v>
      </c>
      <c r="W3728" s="3">
        <v>50000000</v>
      </c>
      <c r="X3728" s="13">
        <f>Y3728*1.11098185502045</f>
        <v>100309120.74516717</v>
      </c>
      <c r="Y3728" s="3">
        <v>90288712</v>
      </c>
      <c r="Z3728" s="13">
        <f>AA3728*1.11098185502045</f>
        <v>265812087.6875636</v>
      </c>
      <c r="AA3728" s="3">
        <v>239258712</v>
      </c>
      <c r="AB3728">
        <v>126</v>
      </c>
    </row>
    <row r="3729" spans="1:28" hidden="1" x14ac:dyDescent="0.2">
      <c r="A3729" t="s">
        <v>33062</v>
      </c>
      <c r="B3729" t="s">
        <v>33063</v>
      </c>
      <c r="C3729">
        <v>2013</v>
      </c>
      <c r="D3729" s="1">
        <v>41615</v>
      </c>
      <c r="E3729" t="s">
        <v>44035</v>
      </c>
      <c r="F3729" t="s">
        <v>44032</v>
      </c>
      <c r="G3729" t="s">
        <v>44050</v>
      </c>
      <c r="H3729">
        <v>186</v>
      </c>
      <c r="I3729" t="s">
        <v>943</v>
      </c>
      <c r="J3729" t="s">
        <v>944</v>
      </c>
      <c r="M3729" t="s">
        <v>11130</v>
      </c>
      <c r="N3729" t="s">
        <v>33064</v>
      </c>
      <c r="O3729" t="s">
        <v>33065</v>
      </c>
      <c r="P3729" t="s">
        <v>5464</v>
      </c>
      <c r="Q3729" t="s">
        <v>33066</v>
      </c>
      <c r="R3729" t="s">
        <v>33067</v>
      </c>
      <c r="S3729" t="s">
        <v>33068</v>
      </c>
      <c r="T3729">
        <v>8.1999999999999993</v>
      </c>
      <c r="U3729">
        <v>59569</v>
      </c>
      <c r="W3729"/>
      <c r="X3729"/>
      <c r="Y3729">
        <v>1636731</v>
      </c>
      <c r="Z3729"/>
      <c r="AA3729">
        <v>2325917</v>
      </c>
      <c r="AB3729">
        <v>198</v>
      </c>
    </row>
    <row r="3730" spans="1:28" x14ac:dyDescent="0.2">
      <c r="A3730" t="s">
        <v>20099</v>
      </c>
      <c r="B3730" t="s">
        <v>20100</v>
      </c>
      <c r="C3730">
        <v>2012</v>
      </c>
      <c r="D3730" s="1">
        <v>41458</v>
      </c>
      <c r="E3730" t="s">
        <v>1045</v>
      </c>
      <c r="F3730" t="s">
        <v>44032</v>
      </c>
      <c r="G3730" t="s">
        <v>44036</v>
      </c>
      <c r="H3730">
        <v>122</v>
      </c>
      <c r="I3730" t="s">
        <v>25</v>
      </c>
      <c r="J3730" t="s">
        <v>26</v>
      </c>
      <c r="M3730" t="s">
        <v>8238</v>
      </c>
      <c r="N3730" t="s">
        <v>20101</v>
      </c>
      <c r="O3730" t="s">
        <v>20102</v>
      </c>
      <c r="P3730" t="s">
        <v>16964</v>
      </c>
      <c r="Q3730" t="s">
        <v>20103</v>
      </c>
      <c r="R3730" t="s">
        <v>20104</v>
      </c>
      <c r="S3730" t="s">
        <v>20105</v>
      </c>
      <c r="T3730">
        <v>7.7</v>
      </c>
      <c r="U3730">
        <v>651122</v>
      </c>
      <c r="V3730" s="12">
        <f>W3730*1.12725506764114</f>
        <v>23672356.420463938</v>
      </c>
      <c r="W3730" s="3">
        <v>21000000</v>
      </c>
      <c r="X3730" s="13">
        <f>Y3730*1.12725506764114</f>
        <v>148902456.30520827</v>
      </c>
      <c r="Y3730" s="3">
        <v>132092958</v>
      </c>
      <c r="Z3730" s="13">
        <f>AA3730*1.12725506764114</f>
        <v>266497135.69772282</v>
      </c>
      <c r="AA3730" s="3">
        <v>236412453</v>
      </c>
      <c r="AB3730">
        <v>850</v>
      </c>
    </row>
    <row r="3731" spans="1:28" x14ac:dyDescent="0.2">
      <c r="A3731" t="s">
        <v>23373</v>
      </c>
      <c r="B3731" t="s">
        <v>23374</v>
      </c>
      <c r="C3731">
        <v>2010</v>
      </c>
      <c r="D3731" s="1">
        <v>40493</v>
      </c>
      <c r="E3731" t="s">
        <v>44035</v>
      </c>
      <c r="F3731" t="s">
        <v>44032</v>
      </c>
      <c r="H3731">
        <v>120</v>
      </c>
      <c r="I3731" t="s">
        <v>25</v>
      </c>
      <c r="J3731" t="s">
        <v>26</v>
      </c>
      <c r="K3731" t="s">
        <v>27</v>
      </c>
      <c r="M3731" t="s">
        <v>3797</v>
      </c>
      <c r="N3731" t="s">
        <v>23375</v>
      </c>
      <c r="O3731" t="s">
        <v>23376</v>
      </c>
      <c r="P3731" t="s">
        <v>20683</v>
      </c>
      <c r="Q3731" t="s">
        <v>23377</v>
      </c>
      <c r="R3731" t="s">
        <v>280</v>
      </c>
      <c r="S3731" t="s">
        <v>281</v>
      </c>
      <c r="T3731">
        <v>7.7</v>
      </c>
      <c r="U3731">
        <v>608745</v>
      </c>
      <c r="V3731" s="12">
        <f>W3731*1.18690152988223</f>
        <v>47476061.195289202</v>
      </c>
      <c r="W3731" s="3">
        <v>40000000</v>
      </c>
      <c r="X3731" s="13">
        <f>Y3731*1.18690152988223</f>
        <v>115085169.85010253</v>
      </c>
      <c r="Y3731" s="3">
        <v>96962694</v>
      </c>
      <c r="Z3731" s="13">
        <f>AA3731*1.18690152988223</f>
        <v>266958265.9750931</v>
      </c>
      <c r="AA3731" s="3">
        <v>224920315</v>
      </c>
      <c r="AB3731">
        <v>879</v>
      </c>
    </row>
    <row r="3732" spans="1:28" hidden="1" x14ac:dyDescent="0.2">
      <c r="A3732" t="s">
        <v>33082</v>
      </c>
      <c r="B3732" t="s">
        <v>33083</v>
      </c>
      <c r="C3732">
        <v>2013</v>
      </c>
      <c r="D3732" s="1">
        <v>41434</v>
      </c>
      <c r="E3732" t="s">
        <v>176</v>
      </c>
      <c r="F3732" t="s">
        <v>44033</v>
      </c>
      <c r="G3732" t="s">
        <v>44042</v>
      </c>
      <c r="H3732">
        <v>135</v>
      </c>
      <c r="I3732" t="s">
        <v>943</v>
      </c>
      <c r="J3732" t="s">
        <v>33084</v>
      </c>
      <c r="M3732" t="s">
        <v>33085</v>
      </c>
      <c r="N3732" t="s">
        <v>33086</v>
      </c>
      <c r="O3732" t="s">
        <v>33087</v>
      </c>
      <c r="P3732" t="s">
        <v>33088</v>
      </c>
      <c r="Q3732" t="s">
        <v>33089</v>
      </c>
      <c r="R3732" t="s">
        <v>33090</v>
      </c>
      <c r="S3732" t="s">
        <v>33091</v>
      </c>
      <c r="T3732">
        <v>8.3000000000000007</v>
      </c>
      <c r="U3732">
        <v>11317</v>
      </c>
      <c r="W3732" t="s">
        <v>33092</v>
      </c>
      <c r="X3732"/>
      <c r="Y3732"/>
      <c r="Z3732"/>
      <c r="AA3732"/>
      <c r="AB3732">
        <v>120</v>
      </c>
    </row>
    <row r="3733" spans="1:28" x14ac:dyDescent="0.2">
      <c r="A3733" t="s">
        <v>31658</v>
      </c>
      <c r="B3733" t="s">
        <v>31659</v>
      </c>
      <c r="C3733">
        <v>2015</v>
      </c>
      <c r="D3733" t="s">
        <v>31660</v>
      </c>
      <c r="E3733" t="s">
        <v>16512</v>
      </c>
      <c r="F3733" t="s">
        <v>44038</v>
      </c>
      <c r="G3733" t="s">
        <v>44034</v>
      </c>
      <c r="H3733">
        <v>105</v>
      </c>
      <c r="I3733" t="s">
        <v>27151</v>
      </c>
      <c r="J3733" t="s">
        <v>26</v>
      </c>
      <c r="K3733" t="s">
        <v>944</v>
      </c>
      <c r="L3733" t="s">
        <v>934</v>
      </c>
      <c r="M3733" t="s">
        <v>2886</v>
      </c>
      <c r="N3733" t="s">
        <v>31661</v>
      </c>
      <c r="O3733" t="s">
        <v>31662</v>
      </c>
      <c r="P3733" t="s">
        <v>1329</v>
      </c>
      <c r="Q3733" t="s">
        <v>16169</v>
      </c>
      <c r="R3733" t="s">
        <v>31663</v>
      </c>
      <c r="S3733" t="s">
        <v>31664</v>
      </c>
      <c r="T3733">
        <v>5.5</v>
      </c>
      <c r="U3733">
        <v>128972</v>
      </c>
      <c r="V3733" s="12">
        <f>W3733*1.09195121025074</f>
        <v>96091706.502065122</v>
      </c>
      <c r="W3733" s="3">
        <v>88000000</v>
      </c>
      <c r="X3733" s="13">
        <f>Y3733*1.09195121025074</f>
        <v>85988520.74507302</v>
      </c>
      <c r="Y3733" s="3">
        <v>78747585</v>
      </c>
      <c r="Z3733" s="13">
        <f>AA3733*1.09195121025074</f>
        <v>267391344.04746881</v>
      </c>
      <c r="AA3733" s="3">
        <v>244874809</v>
      </c>
      <c r="AB3733">
        <v>462</v>
      </c>
    </row>
    <row r="3734" spans="1:28" x14ac:dyDescent="0.2">
      <c r="A3734" t="s">
        <v>26487</v>
      </c>
      <c r="B3734" t="s">
        <v>26488</v>
      </c>
      <c r="C3734">
        <v>2011</v>
      </c>
      <c r="D3734" s="1">
        <v>40970</v>
      </c>
      <c r="E3734" t="s">
        <v>44041</v>
      </c>
      <c r="F3734" t="s">
        <v>44032</v>
      </c>
      <c r="G3734" t="s">
        <v>44045</v>
      </c>
      <c r="H3734">
        <v>158</v>
      </c>
      <c r="I3734" t="s">
        <v>26489</v>
      </c>
      <c r="J3734" t="s">
        <v>26</v>
      </c>
      <c r="K3734" t="s">
        <v>74</v>
      </c>
      <c r="M3734" t="s">
        <v>3797</v>
      </c>
      <c r="N3734" t="s">
        <v>26490</v>
      </c>
      <c r="O3734" t="s">
        <v>26491</v>
      </c>
      <c r="P3734" t="s">
        <v>9512</v>
      </c>
      <c r="Q3734" t="s">
        <v>26492</v>
      </c>
      <c r="R3734" t="s">
        <v>26493</v>
      </c>
      <c r="S3734" t="s">
        <v>26494</v>
      </c>
      <c r="T3734">
        <v>7.8</v>
      </c>
      <c r="U3734">
        <v>411774</v>
      </c>
      <c r="V3734" s="12">
        <f>W3734*1.1505830469594</f>
        <v>103552474.226346</v>
      </c>
      <c r="W3734" s="3">
        <v>90000000</v>
      </c>
      <c r="X3734" s="13">
        <f>Y3734*1.1505830469594</f>
        <v>117952933.47139913</v>
      </c>
      <c r="Y3734" s="3">
        <v>102515793</v>
      </c>
      <c r="Z3734" s="13">
        <f>AA3734*1.1505830469594</f>
        <v>267645671.38526496</v>
      </c>
      <c r="AA3734" s="3">
        <v>232617430</v>
      </c>
      <c r="AB3734">
        <v>727</v>
      </c>
    </row>
    <row r="3735" spans="1:28" x14ac:dyDescent="0.2">
      <c r="A3735" t="s">
        <v>23182</v>
      </c>
      <c r="B3735" t="s">
        <v>23183</v>
      </c>
      <c r="C3735">
        <v>2014</v>
      </c>
      <c r="D3735" t="s">
        <v>23184</v>
      </c>
      <c r="E3735" t="s">
        <v>16512</v>
      </c>
      <c r="F3735" t="s">
        <v>44031</v>
      </c>
      <c r="G3735" t="s">
        <v>44034</v>
      </c>
      <c r="H3735">
        <v>98</v>
      </c>
      <c r="I3735" t="s">
        <v>5685</v>
      </c>
      <c r="J3735" t="s">
        <v>26</v>
      </c>
      <c r="M3735" t="s">
        <v>2285</v>
      </c>
      <c r="N3735" t="s">
        <v>23185</v>
      </c>
      <c r="O3735" t="s">
        <v>23186</v>
      </c>
      <c r="P3735" t="s">
        <v>4689</v>
      </c>
      <c r="Q3735" t="s">
        <v>23187</v>
      </c>
      <c r="R3735" t="s">
        <v>23188</v>
      </c>
      <c r="S3735" t="s">
        <v>23189</v>
      </c>
      <c r="T3735">
        <v>6</v>
      </c>
      <c r="U3735">
        <v>143777</v>
      </c>
      <c r="V3735" s="12">
        <f>W3735*1.09324733035956</f>
        <v>109324733.035956</v>
      </c>
      <c r="W3735" s="3">
        <v>100000000</v>
      </c>
      <c r="X3735" s="13">
        <f>Y3735*1.09324733035956</f>
        <v>79466633.203036532</v>
      </c>
      <c r="Y3735" s="3">
        <v>72688614</v>
      </c>
      <c r="Z3735" s="13">
        <f>AA3735*1.09324733035956</f>
        <v>267648660.55049589</v>
      </c>
      <c r="AA3735" s="3">
        <v>244819862</v>
      </c>
      <c r="AB3735">
        <v>301</v>
      </c>
    </row>
    <row r="3736" spans="1:28" x14ac:dyDescent="0.2">
      <c r="A3736" t="s">
        <v>8029</v>
      </c>
      <c r="B3736" t="s">
        <v>8030</v>
      </c>
      <c r="C3736">
        <v>2003</v>
      </c>
      <c r="D3736" t="s">
        <v>5491</v>
      </c>
      <c r="E3736" t="s">
        <v>1045</v>
      </c>
      <c r="F3736" t="s">
        <v>44040</v>
      </c>
      <c r="H3736">
        <v>98</v>
      </c>
      <c r="I3736" t="s">
        <v>25</v>
      </c>
      <c r="J3736" t="s">
        <v>26</v>
      </c>
      <c r="M3736" t="s">
        <v>4089</v>
      </c>
      <c r="N3736" t="s">
        <v>8031</v>
      </c>
      <c r="O3736" t="s">
        <v>8032</v>
      </c>
      <c r="P3736" t="s">
        <v>6012</v>
      </c>
      <c r="Q3736" t="s">
        <v>8033</v>
      </c>
      <c r="R3736" t="s">
        <v>8034</v>
      </c>
      <c r="S3736" t="s">
        <v>8035</v>
      </c>
      <c r="T3736">
        <v>5.9</v>
      </c>
      <c r="U3736">
        <v>92277</v>
      </c>
      <c r="V3736" s="12">
        <f>W3736*1.40658152173913</f>
        <v>56263260.869565196</v>
      </c>
      <c r="W3736" s="3">
        <v>40000000</v>
      </c>
      <c r="X3736" s="13">
        <f>Y3736*1.40658152173913</f>
        <v>194972656.23469558</v>
      </c>
      <c r="Y3736" s="3">
        <v>138614544</v>
      </c>
      <c r="Z3736" s="13">
        <f>AA3736*1.40658152173913</f>
        <v>268008116.13548905</v>
      </c>
      <c r="AA3736" s="3">
        <v>190538630</v>
      </c>
      <c r="AB3736">
        <v>293</v>
      </c>
    </row>
    <row r="3737" spans="1:28" x14ac:dyDescent="0.2">
      <c r="A3737" t="s">
        <v>20417</v>
      </c>
      <c r="B3737" t="s">
        <v>20418</v>
      </c>
      <c r="C3737">
        <v>2008</v>
      </c>
      <c r="D3737" s="1">
        <v>40057</v>
      </c>
      <c r="E3737" t="s">
        <v>1045</v>
      </c>
      <c r="F3737" t="s">
        <v>44036</v>
      </c>
      <c r="H3737">
        <v>104</v>
      </c>
      <c r="I3737" t="s">
        <v>229</v>
      </c>
      <c r="J3737" t="s">
        <v>26</v>
      </c>
      <c r="K3737" t="s">
        <v>3179</v>
      </c>
      <c r="L3737" t="s">
        <v>12569</v>
      </c>
      <c r="M3737" t="s">
        <v>1803</v>
      </c>
      <c r="N3737" t="s">
        <v>20419</v>
      </c>
      <c r="O3737" t="s">
        <v>20420</v>
      </c>
      <c r="P3737" t="s">
        <v>957</v>
      </c>
      <c r="Q3737" t="s">
        <v>20421</v>
      </c>
      <c r="R3737" t="s">
        <v>20422</v>
      </c>
      <c r="S3737" t="s">
        <v>20423</v>
      </c>
      <c r="T3737">
        <v>6.8</v>
      </c>
      <c r="U3737">
        <v>329778</v>
      </c>
      <c r="V3737" s="12">
        <f>W3737*1.20207800169993</f>
        <v>84145460.1189951</v>
      </c>
      <c r="W3737" s="3">
        <v>70000000</v>
      </c>
      <c r="X3737" s="13">
        <f>Y3737*1.20207800169993</f>
        <v>117432173.21419582</v>
      </c>
      <c r="Y3737" s="3">
        <v>97690976</v>
      </c>
      <c r="Z3737" s="13">
        <f>AA3737*1.20207800169993</f>
        <v>268353860.90118113</v>
      </c>
      <c r="AA3737" s="3">
        <v>223241637</v>
      </c>
      <c r="AB3737">
        <v>302</v>
      </c>
    </row>
    <row r="3738" spans="1:28" x14ac:dyDescent="0.2">
      <c r="A3738" t="s">
        <v>17226</v>
      </c>
      <c r="B3738" t="s">
        <v>17227</v>
      </c>
      <c r="C3738">
        <v>2010</v>
      </c>
      <c r="D3738" s="1">
        <v>40515</v>
      </c>
      <c r="E3738" t="s">
        <v>44043</v>
      </c>
      <c r="F3738" t="s">
        <v>44040</v>
      </c>
      <c r="G3738" t="s">
        <v>44034</v>
      </c>
      <c r="H3738">
        <v>118</v>
      </c>
      <c r="I3738" t="s">
        <v>9472</v>
      </c>
      <c r="J3738" t="s">
        <v>26</v>
      </c>
      <c r="K3738" t="s">
        <v>2390</v>
      </c>
      <c r="L3738" t="s">
        <v>17228</v>
      </c>
      <c r="M3738" t="s">
        <v>2886</v>
      </c>
      <c r="N3738" t="s">
        <v>17229</v>
      </c>
      <c r="O3738" t="s">
        <v>17230</v>
      </c>
      <c r="P3738" t="s">
        <v>17231</v>
      </c>
      <c r="Q3738" t="s">
        <v>17232</v>
      </c>
      <c r="R3738" t="s">
        <v>17233</v>
      </c>
      <c r="S3738" t="s">
        <v>17234</v>
      </c>
      <c r="T3738">
        <v>5.9</v>
      </c>
      <c r="U3738">
        <v>174198</v>
      </c>
      <c r="V3738" s="12">
        <f>W3738*1.18690152988223</f>
        <v>112755645.33881186</v>
      </c>
      <c r="W3738" s="3">
        <v>95000000</v>
      </c>
      <c r="X3738" s="13">
        <f>Y3738*1.18690152988223</f>
        <v>105359234.63574935</v>
      </c>
      <c r="Y3738" s="3">
        <v>88768303</v>
      </c>
      <c r="Z3738" s="13">
        <f>AA3738*1.18690152988223</f>
        <v>268829883.8761552</v>
      </c>
      <c r="AA3738" s="3">
        <v>226497209</v>
      </c>
      <c r="AB3738">
        <v>489</v>
      </c>
    </row>
    <row r="3739" spans="1:28" x14ac:dyDescent="0.2">
      <c r="A3739" t="s">
        <v>33756</v>
      </c>
      <c r="B3739" t="s">
        <v>33757</v>
      </c>
      <c r="C3739">
        <v>2015</v>
      </c>
      <c r="D3739" s="1">
        <v>42135</v>
      </c>
      <c r="E3739" t="s">
        <v>44037</v>
      </c>
      <c r="F3739" t="s">
        <v>44038</v>
      </c>
      <c r="G3739" t="s">
        <v>44040</v>
      </c>
      <c r="H3739">
        <v>88</v>
      </c>
      <c r="I3739" t="s">
        <v>25</v>
      </c>
      <c r="J3739" t="s">
        <v>26</v>
      </c>
      <c r="M3739" t="s">
        <v>33758</v>
      </c>
      <c r="N3739" t="s">
        <v>33759</v>
      </c>
      <c r="O3739" t="s">
        <v>33760</v>
      </c>
      <c r="P3739" t="s">
        <v>33761</v>
      </c>
      <c r="Q3739" t="s">
        <v>33762</v>
      </c>
      <c r="R3739" t="s">
        <v>33763</v>
      </c>
      <c r="S3739" t="s">
        <v>33764</v>
      </c>
      <c r="T3739">
        <v>7.1</v>
      </c>
      <c r="U3739">
        <v>41469</v>
      </c>
      <c r="V3739" s="12">
        <f>W3739*1.09195121025074</f>
        <v>108103169.81482327</v>
      </c>
      <c r="W3739" s="3">
        <v>99000000</v>
      </c>
      <c r="X3739" s="13">
        <f>Y3739*1.09195121025074</f>
        <v>142148473.43996826</v>
      </c>
      <c r="Y3739" s="3">
        <v>130178411</v>
      </c>
      <c r="Z3739" s="13">
        <f>AA3739*1.09195121025074</f>
        <v>268874545.74415725</v>
      </c>
      <c r="AA3739" s="3">
        <v>246233113</v>
      </c>
      <c r="AB3739">
        <v>199</v>
      </c>
    </row>
    <row r="3740" spans="1:28" x14ac:dyDescent="0.2">
      <c r="A3740" t="s">
        <v>1701</v>
      </c>
      <c r="B3740" t="s">
        <v>1702</v>
      </c>
      <c r="C3740">
        <v>2001</v>
      </c>
      <c r="D3740" t="s">
        <v>1703</v>
      </c>
      <c r="E3740" t="s">
        <v>176</v>
      </c>
      <c r="F3740" t="s">
        <v>44053</v>
      </c>
      <c r="G3740" t="s">
        <v>44036</v>
      </c>
      <c r="H3740">
        <v>127</v>
      </c>
      <c r="I3740" t="s">
        <v>1705</v>
      </c>
      <c r="J3740" t="s">
        <v>26</v>
      </c>
      <c r="K3740" t="s">
        <v>27</v>
      </c>
      <c r="L3740" t="s">
        <v>308</v>
      </c>
      <c r="M3740" t="s">
        <v>1706</v>
      </c>
      <c r="N3740" t="s">
        <v>1707</v>
      </c>
      <c r="O3740" t="s">
        <v>1708</v>
      </c>
      <c r="P3740" t="s">
        <v>1431</v>
      </c>
      <c r="Q3740" t="s">
        <v>1709</v>
      </c>
      <c r="R3740" t="s">
        <v>1710</v>
      </c>
      <c r="S3740" t="s">
        <v>1711</v>
      </c>
      <c r="T3740">
        <v>7.6</v>
      </c>
      <c r="U3740">
        <v>262869</v>
      </c>
      <c r="V3740" s="12">
        <f>W3740*1.46138339920949</f>
        <v>73069169.960474506</v>
      </c>
      <c r="W3740" s="3">
        <v>50000000</v>
      </c>
      <c r="X3740" s="13">
        <f>Y3740*1.46138339920949</f>
        <v>83863834.806759119</v>
      </c>
      <c r="Y3740" s="3">
        <v>57386607</v>
      </c>
      <c r="Z3740" s="13">
        <f>AA3740*1.46138339920949</f>
        <v>270260982.77430904</v>
      </c>
      <c r="AA3740" s="3">
        <v>184935030</v>
      </c>
      <c r="AB3740">
        <v>2352</v>
      </c>
    </row>
    <row r="3741" spans="1:28" x14ac:dyDescent="0.2">
      <c r="A3741" t="s">
        <v>15641</v>
      </c>
      <c r="B3741" t="s">
        <v>15642</v>
      </c>
      <c r="C3741">
        <v>2008</v>
      </c>
      <c r="D3741" t="s">
        <v>13085</v>
      </c>
      <c r="E3741" t="s">
        <v>16512</v>
      </c>
      <c r="F3741" t="s">
        <v>44031</v>
      </c>
      <c r="G3741" t="s">
        <v>44033</v>
      </c>
      <c r="H3741">
        <v>88</v>
      </c>
      <c r="I3741" t="s">
        <v>433</v>
      </c>
      <c r="J3741" t="s">
        <v>26</v>
      </c>
      <c r="K3741" t="s">
        <v>64</v>
      </c>
      <c r="L3741" t="s">
        <v>934</v>
      </c>
      <c r="M3741" t="s">
        <v>3833</v>
      </c>
      <c r="N3741" t="s">
        <v>15643</v>
      </c>
      <c r="O3741" t="s">
        <v>15644</v>
      </c>
      <c r="P3741" t="s">
        <v>2051</v>
      </c>
      <c r="Q3741" t="s">
        <v>15645</v>
      </c>
      <c r="R3741" t="s">
        <v>15646</v>
      </c>
      <c r="S3741" t="s">
        <v>15647</v>
      </c>
      <c r="T3741">
        <v>6.1</v>
      </c>
      <c r="U3741">
        <v>282968</v>
      </c>
      <c r="V3741" s="12">
        <f>W3741*1.20207800169993</f>
        <v>102176630.14449404</v>
      </c>
      <c r="W3741" s="3">
        <v>85000000</v>
      </c>
      <c r="X3741" s="13">
        <f>Y3741*1.20207800169993</f>
        <v>96373151.418271005</v>
      </c>
      <c r="Y3741" s="3">
        <v>80172128</v>
      </c>
      <c r="Z3741" s="13">
        <f>AA3741*1.20207800169993</f>
        <v>270626360.5135228</v>
      </c>
      <c r="AA3741" s="3">
        <v>225132113</v>
      </c>
      <c r="AB3741">
        <v>527</v>
      </c>
    </row>
    <row r="3742" spans="1:28" hidden="1" x14ac:dyDescent="0.2">
      <c r="A3742" t="s">
        <v>33154</v>
      </c>
      <c r="B3742" t="s">
        <v>33155</v>
      </c>
      <c r="C3742">
        <v>2018</v>
      </c>
      <c r="D3742" t="s">
        <v>33156</v>
      </c>
      <c r="E3742" t="s">
        <v>44035</v>
      </c>
      <c r="F3742" t="s">
        <v>44032</v>
      </c>
      <c r="G3742" t="s">
        <v>44055</v>
      </c>
      <c r="H3742">
        <v>110</v>
      </c>
      <c r="I3742" t="s">
        <v>495</v>
      </c>
      <c r="J3742" t="s">
        <v>26</v>
      </c>
      <c r="M3742" t="s">
        <v>33157</v>
      </c>
      <c r="N3742" t="s">
        <v>33158</v>
      </c>
      <c r="O3742" t="s">
        <v>33159</v>
      </c>
      <c r="P3742" t="s">
        <v>33160</v>
      </c>
      <c r="Q3742" t="s">
        <v>33161</v>
      </c>
      <c r="R3742" t="s">
        <v>33162</v>
      </c>
      <c r="S3742" t="s">
        <v>33163</v>
      </c>
      <c r="T3742">
        <v>6.7</v>
      </c>
      <c r="U3742">
        <v>15499</v>
      </c>
      <c r="W3742"/>
      <c r="X3742"/>
      <c r="Y3742">
        <v>1633208</v>
      </c>
      <c r="Z3742"/>
      <c r="AA3742">
        <v>3915207</v>
      </c>
      <c r="AB3742">
        <v>127</v>
      </c>
    </row>
    <row r="3743" spans="1:28" hidden="1" x14ac:dyDescent="0.2">
      <c r="A3743" t="s">
        <v>33164</v>
      </c>
      <c r="B3743" t="s">
        <v>33165</v>
      </c>
      <c r="C3743">
        <v>2013</v>
      </c>
      <c r="D3743" s="1">
        <v>41827</v>
      </c>
      <c r="E3743" t="s">
        <v>16512</v>
      </c>
      <c r="F3743" t="s">
        <v>44032</v>
      </c>
      <c r="G3743" t="s">
        <v>44042</v>
      </c>
      <c r="H3743">
        <v>99</v>
      </c>
      <c r="I3743" t="s">
        <v>177</v>
      </c>
      <c r="J3743" t="s">
        <v>26</v>
      </c>
      <c r="M3743" t="s">
        <v>6595</v>
      </c>
      <c r="N3743" t="s">
        <v>33166</v>
      </c>
      <c r="O3743" t="s">
        <v>33167</v>
      </c>
      <c r="P3743" t="s">
        <v>16320</v>
      </c>
      <c r="Q3743" t="s">
        <v>33168</v>
      </c>
      <c r="R3743" t="s">
        <v>33169</v>
      </c>
      <c r="S3743" t="s">
        <v>33170</v>
      </c>
      <c r="T3743">
        <v>6</v>
      </c>
      <c r="U3743">
        <v>19868</v>
      </c>
      <c r="W3743"/>
      <c r="X3743"/>
      <c r="Y3743"/>
      <c r="Z3743"/>
      <c r="AA3743"/>
      <c r="AB3743">
        <v>131</v>
      </c>
    </row>
    <row r="3744" spans="1:28" x14ac:dyDescent="0.2">
      <c r="A3744" t="s">
        <v>29298</v>
      </c>
      <c r="B3744" t="s">
        <v>29299</v>
      </c>
      <c r="C3744">
        <v>2013</v>
      </c>
      <c r="D3744" s="1">
        <v>41431</v>
      </c>
      <c r="E3744" t="s">
        <v>16512</v>
      </c>
      <c r="F3744" t="s">
        <v>44031</v>
      </c>
      <c r="G3744" t="s">
        <v>44033</v>
      </c>
      <c r="H3744">
        <v>100</v>
      </c>
      <c r="I3744" t="s">
        <v>25</v>
      </c>
      <c r="J3744" t="s">
        <v>26</v>
      </c>
      <c r="M3744" t="s">
        <v>2250</v>
      </c>
      <c r="N3744" t="s">
        <v>29300</v>
      </c>
      <c r="O3744" t="s">
        <v>29301</v>
      </c>
      <c r="P3744" t="s">
        <v>21436</v>
      </c>
      <c r="Q3744" t="s">
        <v>29302</v>
      </c>
      <c r="R3744" t="s">
        <v>29303</v>
      </c>
      <c r="S3744" t="s">
        <v>29304</v>
      </c>
      <c r="T3744">
        <v>4.8</v>
      </c>
      <c r="U3744">
        <v>189179</v>
      </c>
      <c r="V3744" s="12">
        <f>W3744*1.11098185502045</f>
        <v>144427641.15265849</v>
      </c>
      <c r="W3744" s="3">
        <v>130000000</v>
      </c>
      <c r="X3744" s="13">
        <f>Y3744*1.11098185502045</f>
        <v>67238951.594787613</v>
      </c>
      <c r="Y3744" s="3">
        <v>60522097</v>
      </c>
      <c r="Z3744" s="13">
        <f>AA3744*1.11098185502045</f>
        <v>270648491.66756845</v>
      </c>
      <c r="AA3744" s="3">
        <v>243611982</v>
      </c>
      <c r="AB3744">
        <v>848</v>
      </c>
    </row>
    <row r="3745" spans="1:28" x14ac:dyDescent="0.2">
      <c r="A3745" t="s">
        <v>29700</v>
      </c>
      <c r="B3745" t="s">
        <v>29701</v>
      </c>
      <c r="C3745">
        <v>2012</v>
      </c>
      <c r="D3745" t="s">
        <v>22082</v>
      </c>
      <c r="E3745" t="s">
        <v>16512</v>
      </c>
      <c r="F3745" t="s">
        <v>44046</v>
      </c>
      <c r="G3745" t="s">
        <v>44033</v>
      </c>
      <c r="H3745">
        <v>95</v>
      </c>
      <c r="I3745" t="s">
        <v>29702</v>
      </c>
      <c r="J3745" t="s">
        <v>26</v>
      </c>
      <c r="K3745" t="s">
        <v>686</v>
      </c>
      <c r="M3745" t="s">
        <v>167</v>
      </c>
      <c r="N3745" t="s">
        <v>167</v>
      </c>
      <c r="O3745" t="s">
        <v>29703</v>
      </c>
      <c r="P3745" t="s">
        <v>6695</v>
      </c>
      <c r="Q3745" t="s">
        <v>6696</v>
      </c>
      <c r="R3745" t="s">
        <v>29704</v>
      </c>
      <c r="S3745" t="s">
        <v>29705</v>
      </c>
      <c r="T3745">
        <v>5.4</v>
      </c>
      <c r="U3745">
        <v>130855</v>
      </c>
      <c r="V3745" s="12">
        <f>W3745*1.12725506764114</f>
        <v>73271579.396674097</v>
      </c>
      <c r="W3745" s="3">
        <v>65000000</v>
      </c>
      <c r="X3745" s="13">
        <f>Y3745*1.12725506764114</f>
        <v>47734214.411704987</v>
      </c>
      <c r="Y3745" s="3">
        <v>42345531</v>
      </c>
      <c r="Z3745" s="13">
        <f>AA3745*1.12725506764114</f>
        <v>270720737.23967075</v>
      </c>
      <c r="AA3745" s="3">
        <v>240159255</v>
      </c>
      <c r="AB3745">
        <v>448</v>
      </c>
    </row>
    <row r="3746" spans="1:28" hidden="1" x14ac:dyDescent="0.2">
      <c r="A3746" t="s">
        <v>33188</v>
      </c>
      <c r="B3746" t="s">
        <v>33189</v>
      </c>
      <c r="C3746">
        <v>2013</v>
      </c>
      <c r="D3746" t="s">
        <v>30862</v>
      </c>
      <c r="E3746" t="s">
        <v>176</v>
      </c>
      <c r="H3746">
        <v>96</v>
      </c>
      <c r="I3746" t="s">
        <v>25</v>
      </c>
      <c r="J3746" t="s">
        <v>26</v>
      </c>
      <c r="M3746" t="s">
        <v>33190</v>
      </c>
      <c r="N3746" t="s">
        <v>33190</v>
      </c>
      <c r="O3746" t="s">
        <v>33191</v>
      </c>
      <c r="P3746" t="s">
        <v>32971</v>
      </c>
      <c r="Q3746" t="s">
        <v>33192</v>
      </c>
      <c r="R3746" t="s">
        <v>33193</v>
      </c>
      <c r="S3746" t="s">
        <v>33194</v>
      </c>
      <c r="T3746">
        <v>8</v>
      </c>
      <c r="U3746">
        <v>79731</v>
      </c>
      <c r="W3746"/>
      <c r="X3746"/>
      <c r="Y3746">
        <v>1013100</v>
      </c>
      <c r="Z3746"/>
      <c r="AA3746">
        <v>1645164</v>
      </c>
      <c r="AB3746">
        <v>169</v>
      </c>
    </row>
    <row r="3747" spans="1:28" hidden="1" x14ac:dyDescent="0.2">
      <c r="A3747" t="s">
        <v>33195</v>
      </c>
      <c r="B3747" t="s">
        <v>33196</v>
      </c>
      <c r="C3747">
        <v>2014</v>
      </c>
      <c r="D3747" t="s">
        <v>33197</v>
      </c>
      <c r="E3747" t="s">
        <v>16512</v>
      </c>
      <c r="F3747" t="s">
        <v>44038</v>
      </c>
      <c r="H3747">
        <v>146</v>
      </c>
      <c r="I3747" t="s">
        <v>943</v>
      </c>
      <c r="J3747" t="s">
        <v>944</v>
      </c>
      <c r="M3747" t="s">
        <v>33198</v>
      </c>
      <c r="N3747" t="s">
        <v>33199</v>
      </c>
      <c r="O3747" t="s">
        <v>33200</v>
      </c>
      <c r="P3747" t="s">
        <v>33201</v>
      </c>
      <c r="Q3747" t="s">
        <v>33202</v>
      </c>
      <c r="R3747" t="s">
        <v>33203</v>
      </c>
      <c r="S3747" t="s">
        <v>33204</v>
      </c>
      <c r="T3747">
        <v>5.3</v>
      </c>
      <c r="U3747">
        <v>23474</v>
      </c>
      <c r="W3747"/>
      <c r="X3747"/>
      <c r="Y3747">
        <v>2472695</v>
      </c>
      <c r="Z3747"/>
      <c r="AA3747">
        <v>5233794</v>
      </c>
      <c r="AB3747">
        <v>156</v>
      </c>
    </row>
    <row r="3748" spans="1:28" hidden="1" x14ac:dyDescent="0.2">
      <c r="A3748" t="s">
        <v>33205</v>
      </c>
      <c r="B3748" t="s">
        <v>33206</v>
      </c>
      <c r="C3748">
        <v>2018</v>
      </c>
      <c r="D3748" s="1">
        <v>43108</v>
      </c>
      <c r="E3748" t="s">
        <v>176</v>
      </c>
      <c r="F3748" t="s">
        <v>44034</v>
      </c>
      <c r="G3748" t="s">
        <v>44046</v>
      </c>
      <c r="H3748">
        <v>96</v>
      </c>
      <c r="I3748" t="s">
        <v>2413</v>
      </c>
      <c r="J3748" t="s">
        <v>26</v>
      </c>
      <c r="M3748" t="s">
        <v>25404</v>
      </c>
      <c r="N3748" t="s">
        <v>33207</v>
      </c>
      <c r="O3748" t="s">
        <v>33208</v>
      </c>
      <c r="P3748" t="s">
        <v>6546</v>
      </c>
      <c r="Q3748" t="s">
        <v>33209</v>
      </c>
      <c r="R3748" t="s">
        <v>33210</v>
      </c>
      <c r="S3748" t="s">
        <v>33211</v>
      </c>
      <c r="T3748">
        <v>5.0999999999999996</v>
      </c>
      <c r="U3748">
        <v>10525</v>
      </c>
      <c r="W3748"/>
      <c r="X3748"/>
      <c r="Y3748"/>
      <c r="Z3748"/>
      <c r="AA3748">
        <v>2707199</v>
      </c>
      <c r="AB3748">
        <v>145</v>
      </c>
    </row>
    <row r="3749" spans="1:28" hidden="1" x14ac:dyDescent="0.2">
      <c r="A3749" t="s">
        <v>33212</v>
      </c>
      <c r="B3749" t="s">
        <v>33213</v>
      </c>
      <c r="C3749">
        <v>2014</v>
      </c>
      <c r="D3749" t="s">
        <v>31499</v>
      </c>
      <c r="E3749" t="s">
        <v>1045</v>
      </c>
      <c r="F3749" t="s">
        <v>44032</v>
      </c>
      <c r="G3749" t="s">
        <v>44036</v>
      </c>
      <c r="H3749">
        <v>149</v>
      </c>
      <c r="I3749" t="s">
        <v>943</v>
      </c>
      <c r="J3749" t="s">
        <v>944</v>
      </c>
      <c r="M3749" t="s">
        <v>33214</v>
      </c>
      <c r="N3749" t="s">
        <v>33215</v>
      </c>
      <c r="O3749" t="s">
        <v>33216</v>
      </c>
      <c r="P3749" t="s">
        <v>33217</v>
      </c>
      <c r="Q3749" t="s">
        <v>33218</v>
      </c>
      <c r="R3749" t="s">
        <v>33219</v>
      </c>
      <c r="S3749" t="s">
        <v>33220</v>
      </c>
      <c r="T3749">
        <v>6.9</v>
      </c>
      <c r="U3749">
        <v>23046</v>
      </c>
      <c r="W3749"/>
      <c r="X3749"/>
      <c r="Y3749">
        <v>2238174</v>
      </c>
      <c r="Z3749"/>
      <c r="AA3749">
        <v>3558887</v>
      </c>
      <c r="AB3749">
        <v>90</v>
      </c>
    </row>
    <row r="3750" spans="1:28" hidden="1" x14ac:dyDescent="0.2">
      <c r="A3750" t="s">
        <v>33221</v>
      </c>
      <c r="B3750" t="s">
        <v>33222</v>
      </c>
      <c r="C3750">
        <v>2014</v>
      </c>
      <c r="D3750" s="1">
        <v>41913</v>
      </c>
      <c r="E3750" t="s">
        <v>16512</v>
      </c>
      <c r="F3750" t="s">
        <v>44042</v>
      </c>
      <c r="H3750">
        <v>170</v>
      </c>
      <c r="I3750" t="s">
        <v>943</v>
      </c>
      <c r="J3750" t="s">
        <v>14789</v>
      </c>
      <c r="M3750" t="s">
        <v>33223</v>
      </c>
      <c r="N3750" t="s">
        <v>33224</v>
      </c>
      <c r="O3750" t="s">
        <v>33225</v>
      </c>
      <c r="P3750" t="s">
        <v>14792</v>
      </c>
      <c r="Q3750" t="s">
        <v>33226</v>
      </c>
      <c r="R3750" t="s">
        <v>33227</v>
      </c>
      <c r="S3750" t="s">
        <v>33228</v>
      </c>
      <c r="T3750">
        <v>8.1</v>
      </c>
      <c r="U3750">
        <v>42586</v>
      </c>
      <c r="W3750">
        <v>10990000</v>
      </c>
      <c r="X3750"/>
      <c r="Y3750"/>
      <c r="Z3750"/>
      <c r="AA3750"/>
      <c r="AB3750">
        <v>328</v>
      </c>
    </row>
    <row r="3751" spans="1:28" x14ac:dyDescent="0.2">
      <c r="A3751" t="s">
        <v>9107</v>
      </c>
      <c r="B3751" t="s">
        <v>9108</v>
      </c>
      <c r="C3751">
        <v>2005</v>
      </c>
      <c r="D3751" t="s">
        <v>9109</v>
      </c>
      <c r="E3751" t="s">
        <v>1045</v>
      </c>
      <c r="F3751" t="s">
        <v>44044</v>
      </c>
      <c r="H3751">
        <v>90</v>
      </c>
      <c r="I3751" t="s">
        <v>25</v>
      </c>
      <c r="J3751" t="s">
        <v>26</v>
      </c>
      <c r="K3751" t="s">
        <v>308</v>
      </c>
      <c r="M3751" t="s">
        <v>9110</v>
      </c>
      <c r="N3751" t="s">
        <v>9111</v>
      </c>
      <c r="O3751" t="s">
        <v>9112</v>
      </c>
      <c r="P3751" t="s">
        <v>957</v>
      </c>
      <c r="Q3751" t="s">
        <v>9113</v>
      </c>
      <c r="R3751" t="s">
        <v>9114</v>
      </c>
      <c r="S3751" t="s">
        <v>9115</v>
      </c>
      <c r="T3751">
        <v>6.2</v>
      </c>
      <c r="U3751">
        <v>132575</v>
      </c>
      <c r="V3751" s="12">
        <f>W3751*1.32519713261649</f>
        <v>132519713.261649</v>
      </c>
      <c r="W3751" s="3">
        <v>100000000</v>
      </c>
      <c r="X3751" s="13">
        <f>Y3751*1.32519713261649</f>
        <v>146212626.70612931</v>
      </c>
      <c r="Y3751" s="3">
        <v>110332737</v>
      </c>
      <c r="Z3751" s="13">
        <f>AA3751*1.32519713261649</f>
        <v>271243865.65329802</v>
      </c>
      <c r="AA3751" s="3">
        <v>204681899</v>
      </c>
      <c r="AB3751">
        <v>292</v>
      </c>
    </row>
    <row r="3752" spans="1:28" hidden="1" x14ac:dyDescent="0.2">
      <c r="A3752" t="s">
        <v>33238</v>
      </c>
      <c r="B3752" t="s">
        <v>33239</v>
      </c>
      <c r="C3752">
        <v>2014</v>
      </c>
      <c r="D3752" t="s">
        <v>29274</v>
      </c>
      <c r="E3752" t="s">
        <v>44041</v>
      </c>
      <c r="F3752" t="s">
        <v>44032</v>
      </c>
      <c r="G3752" t="s">
        <v>44042</v>
      </c>
      <c r="H3752">
        <v>92</v>
      </c>
      <c r="I3752" t="s">
        <v>25</v>
      </c>
      <c r="J3752" t="s">
        <v>26</v>
      </c>
      <c r="K3752" t="s">
        <v>308</v>
      </c>
      <c r="M3752" t="s">
        <v>33240</v>
      </c>
      <c r="N3752" t="s">
        <v>33241</v>
      </c>
      <c r="O3752" t="s">
        <v>33242</v>
      </c>
      <c r="P3752" t="s">
        <v>1318</v>
      </c>
      <c r="Q3752" t="s">
        <v>33243</v>
      </c>
      <c r="R3752" t="s">
        <v>33244</v>
      </c>
      <c r="S3752" t="s">
        <v>33245</v>
      </c>
      <c r="T3752">
        <v>5.8</v>
      </c>
      <c r="U3752">
        <v>11733</v>
      </c>
      <c r="W3752">
        <v>15000000</v>
      </c>
      <c r="X3752"/>
      <c r="Y3752"/>
      <c r="Z3752"/>
      <c r="AA3752">
        <v>500304</v>
      </c>
      <c r="AB3752">
        <v>61</v>
      </c>
    </row>
    <row r="3753" spans="1:28" x14ac:dyDescent="0.2">
      <c r="A3753" t="s">
        <v>2512</v>
      </c>
      <c r="B3753" t="s">
        <v>2513</v>
      </c>
      <c r="C3753">
        <v>2001</v>
      </c>
      <c r="D3753" s="1">
        <v>37054</v>
      </c>
      <c r="E3753" t="s">
        <v>44037</v>
      </c>
      <c r="F3753" t="s">
        <v>44047</v>
      </c>
      <c r="G3753" t="s">
        <v>44031</v>
      </c>
      <c r="H3753">
        <v>95</v>
      </c>
      <c r="I3753" t="s">
        <v>25</v>
      </c>
      <c r="J3753" t="s">
        <v>26</v>
      </c>
      <c r="K3753" t="s">
        <v>27</v>
      </c>
      <c r="L3753" t="s">
        <v>308</v>
      </c>
      <c r="M3753" t="s">
        <v>2514</v>
      </c>
      <c r="N3753" t="s">
        <v>2515</v>
      </c>
      <c r="O3753" t="s">
        <v>2516</v>
      </c>
      <c r="P3753" t="s">
        <v>2517</v>
      </c>
      <c r="Q3753" t="s">
        <v>2518</v>
      </c>
      <c r="R3753" t="s">
        <v>2519</v>
      </c>
      <c r="S3753" t="s">
        <v>2520</v>
      </c>
      <c r="T3753">
        <v>6.9</v>
      </c>
      <c r="U3753">
        <v>101439</v>
      </c>
      <c r="V3753" s="12">
        <f>W3753*1.46138339920949</f>
        <v>175366007.90513879</v>
      </c>
      <c r="W3753" s="3">
        <v>120000000</v>
      </c>
      <c r="X3753" s="13">
        <f>Y3753*1.46138339920949</f>
        <v>122838732.77691732</v>
      </c>
      <c r="Y3753" s="3">
        <v>84056472</v>
      </c>
      <c r="Z3753" s="13">
        <f>AA3753*1.46138339920949</f>
        <v>271895825.07608765</v>
      </c>
      <c r="AA3753" s="3">
        <v>186053725</v>
      </c>
      <c r="AB3753">
        <v>322</v>
      </c>
    </row>
    <row r="3754" spans="1:28" hidden="1" x14ac:dyDescent="0.2">
      <c r="A3754" t="s">
        <v>33253</v>
      </c>
      <c r="B3754" t="s">
        <v>33254</v>
      </c>
      <c r="C3754">
        <v>2013</v>
      </c>
      <c r="D3754" s="1">
        <v>41488</v>
      </c>
      <c r="E3754" t="s">
        <v>44041</v>
      </c>
      <c r="F3754" t="s">
        <v>44032</v>
      </c>
      <c r="G3754" t="s">
        <v>44042</v>
      </c>
      <c r="H3754">
        <v>144</v>
      </c>
      <c r="I3754" t="s">
        <v>943</v>
      </c>
      <c r="J3754" t="s">
        <v>944</v>
      </c>
      <c r="M3754" t="s">
        <v>23335</v>
      </c>
      <c r="N3754" t="s">
        <v>23335</v>
      </c>
      <c r="O3754" t="s">
        <v>33255</v>
      </c>
      <c r="P3754" t="s">
        <v>2934</v>
      </c>
      <c r="Q3754" t="s">
        <v>33256</v>
      </c>
      <c r="R3754" t="s">
        <v>33257</v>
      </c>
      <c r="S3754" t="s">
        <v>33258</v>
      </c>
      <c r="T3754">
        <v>8</v>
      </c>
      <c r="U3754">
        <v>49678</v>
      </c>
      <c r="W3754"/>
      <c r="X3754"/>
      <c r="Y3754"/>
      <c r="Z3754"/>
      <c r="AA3754">
        <v>647074</v>
      </c>
      <c r="AB3754">
        <v>128</v>
      </c>
    </row>
    <row r="3755" spans="1:28" x14ac:dyDescent="0.2">
      <c r="A3755" t="s">
        <v>7793</v>
      </c>
      <c r="B3755" t="s">
        <v>7794</v>
      </c>
      <c r="C3755">
        <v>2004</v>
      </c>
      <c r="D3755" t="s">
        <v>4185</v>
      </c>
      <c r="E3755" t="s">
        <v>1045</v>
      </c>
      <c r="F3755" t="s">
        <v>44032</v>
      </c>
      <c r="G3755" t="s">
        <v>44036</v>
      </c>
      <c r="H3755">
        <v>99</v>
      </c>
      <c r="I3755" t="s">
        <v>25</v>
      </c>
      <c r="J3755" t="s">
        <v>26</v>
      </c>
      <c r="K3755" t="s">
        <v>4633</v>
      </c>
      <c r="L3755" t="s">
        <v>209</v>
      </c>
      <c r="M3755" t="s">
        <v>444</v>
      </c>
      <c r="N3755" t="s">
        <v>7795</v>
      </c>
      <c r="O3755" t="s">
        <v>7796</v>
      </c>
      <c r="P3755" t="s">
        <v>1329</v>
      </c>
      <c r="Q3755" t="s">
        <v>7797</v>
      </c>
      <c r="R3755" t="s">
        <v>7798</v>
      </c>
      <c r="S3755" t="s">
        <v>7799</v>
      </c>
      <c r="T3755">
        <v>6.8</v>
      </c>
      <c r="U3755">
        <v>320588</v>
      </c>
      <c r="V3755" s="12">
        <f>W3755*1.37009528851244</f>
        <v>102757146.63843299</v>
      </c>
      <c r="W3755" s="3">
        <v>75000000</v>
      </c>
      <c r="X3755" s="13">
        <f>Y3755*1.37009528851244</f>
        <v>165655582.53051344</v>
      </c>
      <c r="Y3755" s="3">
        <v>120908074</v>
      </c>
      <c r="Z3755" s="13">
        <f>AA3755*1.37009528851244</f>
        <v>271992596.34448904</v>
      </c>
      <c r="AA3755" s="3">
        <v>198520934</v>
      </c>
      <c r="AB3755">
        <v>506</v>
      </c>
    </row>
    <row r="3756" spans="1:28" x14ac:dyDescent="0.2">
      <c r="A3756" t="s">
        <v>18668</v>
      </c>
      <c r="B3756" t="s">
        <v>18669</v>
      </c>
      <c r="C3756">
        <v>2008</v>
      </c>
      <c r="D3756" t="s">
        <v>16018</v>
      </c>
      <c r="E3756" t="s">
        <v>16512</v>
      </c>
      <c r="F3756" t="s">
        <v>44042</v>
      </c>
      <c r="H3756">
        <v>90</v>
      </c>
      <c r="I3756" t="s">
        <v>63</v>
      </c>
      <c r="J3756" t="s">
        <v>26</v>
      </c>
      <c r="K3756" t="s">
        <v>27</v>
      </c>
      <c r="L3756" t="s">
        <v>13773</v>
      </c>
      <c r="M3756" t="s">
        <v>11570</v>
      </c>
      <c r="N3756" t="s">
        <v>5546</v>
      </c>
      <c r="O3756" t="s">
        <v>18670</v>
      </c>
      <c r="P3756" t="s">
        <v>8535</v>
      </c>
      <c r="Q3756" t="s">
        <v>18671</v>
      </c>
      <c r="R3756" t="s">
        <v>18672</v>
      </c>
      <c r="S3756" t="s">
        <v>18673</v>
      </c>
      <c r="T3756">
        <v>7.8</v>
      </c>
      <c r="U3756">
        <v>558000</v>
      </c>
      <c r="V3756" s="12">
        <f>W3756*1.20207800169993</f>
        <v>30051950.04249825</v>
      </c>
      <c r="W3756" s="3">
        <v>25000000</v>
      </c>
      <c r="X3756" s="13">
        <f>Y3756*1.20207800169993</f>
        <v>174302499.10163352</v>
      </c>
      <c r="Y3756" s="3">
        <v>145000989</v>
      </c>
      <c r="Z3756" s="13">
        <f>AA3756*1.20207800169993</f>
        <v>272676681.25088829</v>
      </c>
      <c r="AA3756" s="3">
        <v>226837760</v>
      </c>
      <c r="AB3756">
        <v>1065</v>
      </c>
    </row>
    <row r="3757" spans="1:28" x14ac:dyDescent="0.2">
      <c r="A3757" t="s">
        <v>29706</v>
      </c>
      <c r="B3757" t="s">
        <v>29707</v>
      </c>
      <c r="C3757">
        <v>2017</v>
      </c>
      <c r="D3757" s="1">
        <v>42865</v>
      </c>
      <c r="E3757" t="s">
        <v>16512</v>
      </c>
      <c r="F3757" t="s">
        <v>44032</v>
      </c>
      <c r="G3757" t="s">
        <v>44045</v>
      </c>
      <c r="H3757">
        <v>164</v>
      </c>
      <c r="I3757" t="s">
        <v>29708</v>
      </c>
      <c r="J3757" t="s">
        <v>26</v>
      </c>
      <c r="K3757" t="s">
        <v>618</v>
      </c>
      <c r="L3757" t="s">
        <v>934</v>
      </c>
      <c r="M3757" t="s">
        <v>22056</v>
      </c>
      <c r="N3757" t="s">
        <v>29709</v>
      </c>
      <c r="O3757" t="s">
        <v>29710</v>
      </c>
      <c r="P3757" t="s">
        <v>3250</v>
      </c>
      <c r="Q3757" t="s">
        <v>29711</v>
      </c>
      <c r="R3757" t="s">
        <v>29712</v>
      </c>
      <c r="S3757" t="s">
        <v>29713</v>
      </c>
      <c r="T3757">
        <v>8</v>
      </c>
      <c r="U3757">
        <v>440890</v>
      </c>
      <c r="V3757" s="12">
        <f>W3757*1.05585427545692</f>
        <v>158378141.31853801</v>
      </c>
      <c r="W3757" s="3">
        <v>150000000</v>
      </c>
      <c r="X3757" s="13">
        <f>Y3757*1.05585427545692</f>
        <v>97195777.353741109</v>
      </c>
      <c r="Y3757" s="3">
        <v>92054159</v>
      </c>
      <c r="Z3757" s="13">
        <f>AA3757*1.05585427545692</f>
        <v>273719301.26728976</v>
      </c>
      <c r="AA3757" s="3">
        <v>259239658</v>
      </c>
      <c r="AB3757">
        <v>2381</v>
      </c>
    </row>
    <row r="3758" spans="1:28" x14ac:dyDescent="0.2">
      <c r="A3758" t="s">
        <v>32011</v>
      </c>
      <c r="B3758" t="s">
        <v>32012</v>
      </c>
      <c r="C3758">
        <v>2013</v>
      </c>
      <c r="D3758" s="1">
        <v>41466</v>
      </c>
      <c r="E3758" t="s">
        <v>1045</v>
      </c>
      <c r="H3758">
        <v>101</v>
      </c>
      <c r="I3758" t="s">
        <v>25</v>
      </c>
      <c r="J3758" t="s">
        <v>26</v>
      </c>
      <c r="K3758" t="s">
        <v>308</v>
      </c>
      <c r="M3758" t="s">
        <v>2781</v>
      </c>
      <c r="N3758" t="s">
        <v>32013</v>
      </c>
      <c r="O3758" t="s">
        <v>32014</v>
      </c>
      <c r="P3758" t="s">
        <v>1329</v>
      </c>
      <c r="Q3758" t="s">
        <v>16169</v>
      </c>
      <c r="R3758" t="s">
        <v>32015</v>
      </c>
      <c r="S3758" t="s">
        <v>32016</v>
      </c>
      <c r="T3758">
        <v>5.4</v>
      </c>
      <c r="U3758">
        <v>137683</v>
      </c>
      <c r="V3758" s="12">
        <f>W3758*1.11098185502045</f>
        <v>88878548.401636004</v>
      </c>
      <c r="W3758" s="3">
        <v>80000000</v>
      </c>
      <c r="X3758" s="13">
        <f>Y3758*1.11098185502045</f>
        <v>148503305.86234739</v>
      </c>
      <c r="Y3758" s="3">
        <v>133668525</v>
      </c>
      <c r="Z3758" s="13">
        <f>AA3758*1.11098185502045</f>
        <v>274395051.33332652</v>
      </c>
      <c r="AA3758" s="3">
        <v>246984278</v>
      </c>
      <c r="AB3758">
        <v>323</v>
      </c>
    </row>
    <row r="3759" spans="1:28" x14ac:dyDescent="0.2">
      <c r="A3759" t="s">
        <v>5996</v>
      </c>
      <c r="B3759" t="s">
        <v>5997</v>
      </c>
      <c r="C3759">
        <v>2003</v>
      </c>
      <c r="D3759" t="s">
        <v>2347</v>
      </c>
      <c r="E3759" t="s">
        <v>1045</v>
      </c>
      <c r="H3759">
        <v>106</v>
      </c>
      <c r="I3759" t="s">
        <v>25</v>
      </c>
      <c r="J3759" t="s">
        <v>26</v>
      </c>
      <c r="M3759" t="s">
        <v>444</v>
      </c>
      <c r="N3759" t="s">
        <v>4386</v>
      </c>
      <c r="O3759" t="s">
        <v>5998</v>
      </c>
      <c r="P3759" t="s">
        <v>1329</v>
      </c>
      <c r="Q3759" t="s">
        <v>5999</v>
      </c>
      <c r="R3759" t="s">
        <v>6000</v>
      </c>
      <c r="S3759" t="s">
        <v>6001</v>
      </c>
      <c r="T3759">
        <v>6.3</v>
      </c>
      <c r="U3759">
        <v>200456</v>
      </c>
      <c r="V3759" s="12">
        <f>W3759*1.40658152173913</f>
        <v>105493614.13043475</v>
      </c>
      <c r="W3759" s="3">
        <v>75000000</v>
      </c>
      <c r="X3759" s="13">
        <f>Y3759*1.40658152173913</f>
        <v>190796908.13289669</v>
      </c>
      <c r="Y3759" s="3">
        <v>135645823</v>
      </c>
      <c r="Z3759" s="13">
        <f>AA3759*1.40658152173913</f>
        <v>275332457.58941841</v>
      </c>
      <c r="AA3759" s="3">
        <v>195745823</v>
      </c>
      <c r="AB3759">
        <v>491</v>
      </c>
    </row>
    <row r="3760" spans="1:28" x14ac:dyDescent="0.2">
      <c r="A3760" t="s">
        <v>2009</v>
      </c>
      <c r="B3760" t="s">
        <v>2010</v>
      </c>
      <c r="C3760">
        <v>2000</v>
      </c>
      <c r="D3760" t="s">
        <v>1204</v>
      </c>
      <c r="E3760" t="s">
        <v>44043</v>
      </c>
      <c r="F3760" t="s">
        <v>44038</v>
      </c>
      <c r="G3760" t="s">
        <v>44040</v>
      </c>
      <c r="H3760">
        <v>100</v>
      </c>
      <c r="I3760" t="s">
        <v>229</v>
      </c>
      <c r="J3760" t="s">
        <v>26</v>
      </c>
      <c r="M3760" t="s">
        <v>2011</v>
      </c>
      <c r="N3760" t="s">
        <v>2012</v>
      </c>
      <c r="O3760" t="s">
        <v>2013</v>
      </c>
      <c r="P3760" t="s">
        <v>2014</v>
      </c>
      <c r="Q3760" t="s">
        <v>2015</v>
      </c>
      <c r="R3760" t="s">
        <v>2016</v>
      </c>
      <c r="S3760" t="s">
        <v>2017</v>
      </c>
      <c r="T3760">
        <v>4.9000000000000004</v>
      </c>
      <c r="U3760">
        <v>34086</v>
      </c>
      <c r="V3760" s="12">
        <f>W3760*1.5029674796748</f>
        <v>127752235.772358</v>
      </c>
      <c r="W3760" s="3">
        <v>85000000</v>
      </c>
      <c r="X3760" s="13">
        <f>Y3760*1.5029674796748</f>
        <v>100634232.61374006</v>
      </c>
      <c r="Y3760" s="3">
        <v>66957026</v>
      </c>
      <c r="Z3760" s="13">
        <f>AA3760*1.5029674796748</f>
        <v>275962520.69849652</v>
      </c>
      <c r="AA3760" s="3">
        <v>183611771</v>
      </c>
      <c r="AB3760">
        <v>86</v>
      </c>
    </row>
    <row r="3761" spans="1:28" x14ac:dyDescent="0.2">
      <c r="A3761" t="s">
        <v>20519</v>
      </c>
      <c r="B3761" t="s">
        <v>20520</v>
      </c>
      <c r="C3761">
        <v>2012</v>
      </c>
      <c r="D3761" s="1">
        <v>41218</v>
      </c>
      <c r="E3761" t="s">
        <v>1045</v>
      </c>
      <c r="F3761" t="s">
        <v>44034</v>
      </c>
      <c r="G3761" t="s">
        <v>44046</v>
      </c>
      <c r="H3761">
        <v>113</v>
      </c>
      <c r="I3761" t="s">
        <v>20521</v>
      </c>
      <c r="J3761" t="s">
        <v>26</v>
      </c>
      <c r="M3761" t="s">
        <v>330</v>
      </c>
      <c r="N3761" t="s">
        <v>20522</v>
      </c>
      <c r="O3761" t="s">
        <v>20523</v>
      </c>
      <c r="P3761" t="s">
        <v>125</v>
      </c>
      <c r="Q3761" t="s">
        <v>20524</v>
      </c>
      <c r="R3761" t="s">
        <v>20525</v>
      </c>
      <c r="S3761" t="s">
        <v>20526</v>
      </c>
      <c r="T3761">
        <v>6.2</v>
      </c>
      <c r="U3761">
        <v>242866</v>
      </c>
      <c r="V3761" s="12">
        <f>W3761*1.12725506764114</f>
        <v>169088260.14617097</v>
      </c>
      <c r="W3761" s="3">
        <v>150000000</v>
      </c>
      <c r="X3761" s="13">
        <f>Y3761*1.12725506764114</f>
        <v>89872832.738830239</v>
      </c>
      <c r="Y3761" s="3">
        <v>79727149</v>
      </c>
      <c r="Z3761" s="13">
        <f>AA3761*1.12725506764114</f>
        <v>276771722.95373124</v>
      </c>
      <c r="AA3761" s="3">
        <v>245527149</v>
      </c>
      <c r="AB3761">
        <v>530</v>
      </c>
    </row>
    <row r="3762" spans="1:28" x14ac:dyDescent="0.2">
      <c r="A3762" t="s">
        <v>7622</v>
      </c>
      <c r="B3762" t="s">
        <v>7623</v>
      </c>
      <c r="C3762">
        <v>2003</v>
      </c>
      <c r="D3762" t="s">
        <v>7624</v>
      </c>
      <c r="E3762" t="s">
        <v>16512</v>
      </c>
      <c r="F3762" t="s">
        <v>44031</v>
      </c>
      <c r="G3762" t="s">
        <v>44038</v>
      </c>
      <c r="H3762">
        <v>84</v>
      </c>
      <c r="I3762" t="s">
        <v>25</v>
      </c>
      <c r="J3762" t="s">
        <v>26</v>
      </c>
      <c r="M3762" t="s">
        <v>2463</v>
      </c>
      <c r="N3762" t="s">
        <v>2463</v>
      </c>
      <c r="O3762" t="s">
        <v>7625</v>
      </c>
      <c r="P3762" t="s">
        <v>2278</v>
      </c>
      <c r="Q3762" t="s">
        <v>2465</v>
      </c>
      <c r="R3762" t="s">
        <v>7626</v>
      </c>
      <c r="S3762" t="s">
        <v>7627</v>
      </c>
      <c r="T3762">
        <v>4.3</v>
      </c>
      <c r="U3762">
        <v>53750</v>
      </c>
      <c r="V3762" s="12">
        <f>W3762*1.40658152173913</f>
        <v>53450097.826086938</v>
      </c>
      <c r="W3762" s="3">
        <v>38000000</v>
      </c>
      <c r="X3762" s="13">
        <f>Y3762*1.40658152173913</f>
        <v>157202338.71414125</v>
      </c>
      <c r="Y3762" s="3">
        <v>111761982</v>
      </c>
      <c r="Z3762" s="13">
        <f>AA3762*1.40658152173913</f>
        <v>277239578.17857599</v>
      </c>
      <c r="AA3762" s="3">
        <v>197101678</v>
      </c>
      <c r="AB3762">
        <v>209</v>
      </c>
    </row>
    <row r="3763" spans="1:28" hidden="1" x14ac:dyDescent="0.2">
      <c r="A3763" t="s">
        <v>33323</v>
      </c>
      <c r="B3763" t="s">
        <v>33324</v>
      </c>
      <c r="C3763">
        <v>2013</v>
      </c>
      <c r="D3763" t="s">
        <v>31620</v>
      </c>
      <c r="E3763" t="s">
        <v>176</v>
      </c>
      <c r="H3763">
        <v>124</v>
      </c>
      <c r="I3763" t="s">
        <v>33325</v>
      </c>
      <c r="J3763" t="s">
        <v>26</v>
      </c>
      <c r="M3763" t="s">
        <v>924</v>
      </c>
      <c r="N3763" t="s">
        <v>924</v>
      </c>
      <c r="O3763" t="s">
        <v>33326</v>
      </c>
      <c r="P3763" t="s">
        <v>30283</v>
      </c>
      <c r="Q3763" t="s">
        <v>30283</v>
      </c>
      <c r="R3763" t="s">
        <v>33327</v>
      </c>
      <c r="S3763" t="s">
        <v>33328</v>
      </c>
      <c r="T3763">
        <v>6.7</v>
      </c>
      <c r="U3763">
        <v>85059</v>
      </c>
      <c r="W3763"/>
      <c r="X3763"/>
      <c r="Y3763">
        <v>327167</v>
      </c>
      <c r="Z3763"/>
      <c r="AA3763">
        <v>4934725</v>
      </c>
      <c r="AB3763">
        <v>163</v>
      </c>
    </row>
    <row r="3764" spans="1:28" x14ac:dyDescent="0.2">
      <c r="A3764" t="s">
        <v>12301</v>
      </c>
      <c r="B3764" t="s">
        <v>12302</v>
      </c>
      <c r="C3764">
        <v>2008</v>
      </c>
      <c r="D3764" s="1">
        <v>39698</v>
      </c>
      <c r="E3764" t="s">
        <v>16512</v>
      </c>
      <c r="F3764" t="s">
        <v>44031</v>
      </c>
      <c r="G3764" t="s">
        <v>44038</v>
      </c>
      <c r="H3764">
        <v>110</v>
      </c>
      <c r="I3764" t="s">
        <v>25</v>
      </c>
      <c r="J3764" t="s">
        <v>26</v>
      </c>
      <c r="K3764" t="s">
        <v>75</v>
      </c>
      <c r="L3764" t="s">
        <v>3160</v>
      </c>
      <c r="M3764" t="s">
        <v>444</v>
      </c>
      <c r="N3764" t="s">
        <v>12303</v>
      </c>
      <c r="O3764" t="s">
        <v>12304</v>
      </c>
      <c r="P3764" t="s">
        <v>11114</v>
      </c>
      <c r="Q3764" t="s">
        <v>12305</v>
      </c>
      <c r="R3764" t="s">
        <v>12306</v>
      </c>
      <c r="S3764" t="s">
        <v>12307</v>
      </c>
      <c r="T3764">
        <v>6.5</v>
      </c>
      <c r="U3764">
        <v>200748</v>
      </c>
      <c r="V3764" s="12">
        <f>W3764*1.20207800169993</f>
        <v>96166240.13599439</v>
      </c>
      <c r="W3764" s="3">
        <v>80000000</v>
      </c>
      <c r="X3764" s="13">
        <f>Y3764*1.20207800169993</f>
        <v>156653853.13575754</v>
      </c>
      <c r="Y3764" s="3">
        <v>130319208</v>
      </c>
      <c r="Z3764" s="13">
        <f>AA3764*1.20207800169993</f>
        <v>277301908.36348313</v>
      </c>
      <c r="AA3764" s="3">
        <v>230685453</v>
      </c>
      <c r="AB3764">
        <v>437</v>
      </c>
    </row>
    <row r="3765" spans="1:28" x14ac:dyDescent="0.2">
      <c r="A3765" t="s">
        <v>8218</v>
      </c>
      <c r="B3765" t="s">
        <v>8219</v>
      </c>
      <c r="C3765">
        <v>2004</v>
      </c>
      <c r="D3765" t="s">
        <v>8220</v>
      </c>
      <c r="E3765" t="s">
        <v>44037</v>
      </c>
      <c r="F3765" t="s">
        <v>44038</v>
      </c>
      <c r="G3765" t="s">
        <v>44040</v>
      </c>
      <c r="H3765">
        <v>80</v>
      </c>
      <c r="I3765" t="s">
        <v>25</v>
      </c>
      <c r="J3765" t="s">
        <v>26</v>
      </c>
      <c r="M3765" t="s">
        <v>8221</v>
      </c>
      <c r="N3765" t="s">
        <v>8222</v>
      </c>
      <c r="O3765" t="s">
        <v>8223</v>
      </c>
      <c r="P3765" t="s">
        <v>2169</v>
      </c>
      <c r="Q3765" t="s">
        <v>8224</v>
      </c>
      <c r="R3765" t="s">
        <v>8225</v>
      </c>
      <c r="S3765" t="s">
        <v>8226</v>
      </c>
      <c r="T3765">
        <v>5</v>
      </c>
      <c r="U3765">
        <v>77678</v>
      </c>
      <c r="V3765" s="12">
        <f>W3765*1.37009528851244</f>
        <v>68504764.425622001</v>
      </c>
      <c r="W3765" s="3">
        <v>50000000</v>
      </c>
      <c r="X3765" s="13">
        <f>Y3765*1.37009528851244</f>
        <v>103263518.78601903</v>
      </c>
      <c r="Y3765" s="3">
        <v>75369589</v>
      </c>
      <c r="Z3765" s="13">
        <f>AA3765*1.37009528851244</f>
        <v>278365571.28738475</v>
      </c>
      <c r="AA3765" s="3">
        <v>203172417</v>
      </c>
      <c r="AB3765">
        <v>259</v>
      </c>
    </row>
    <row r="3766" spans="1:28" hidden="1" x14ac:dyDescent="0.2">
      <c r="A3766" t="s">
        <v>33342</v>
      </c>
      <c r="B3766" t="s">
        <v>33343</v>
      </c>
      <c r="C3766">
        <v>2015</v>
      </c>
      <c r="D3766" t="s">
        <v>33344</v>
      </c>
      <c r="E3766" t="s">
        <v>1045</v>
      </c>
      <c r="F3766" t="s">
        <v>44032</v>
      </c>
      <c r="G3766" t="s">
        <v>44034</v>
      </c>
      <c r="H3766">
        <v>99</v>
      </c>
      <c r="I3766" t="s">
        <v>1983</v>
      </c>
      <c r="J3766" t="s">
        <v>26</v>
      </c>
      <c r="M3766" t="s">
        <v>33345</v>
      </c>
      <c r="N3766" t="s">
        <v>33345</v>
      </c>
      <c r="O3766" t="s">
        <v>33346</v>
      </c>
      <c r="P3766" t="s">
        <v>33347</v>
      </c>
      <c r="Q3766" t="s">
        <v>33348</v>
      </c>
      <c r="R3766" t="s">
        <v>33349</v>
      </c>
      <c r="S3766" t="s">
        <v>33350</v>
      </c>
      <c r="T3766">
        <v>6.4</v>
      </c>
      <c r="U3766">
        <v>17069</v>
      </c>
      <c r="W3766"/>
      <c r="X3766"/>
      <c r="Y3766"/>
      <c r="Z3766"/>
      <c r="AA3766"/>
      <c r="AB3766">
        <v>122</v>
      </c>
    </row>
    <row r="3767" spans="1:28" x14ac:dyDescent="0.2">
      <c r="A3767" t="s">
        <v>2221</v>
      </c>
      <c r="B3767" t="s">
        <v>2222</v>
      </c>
      <c r="C3767">
        <v>2002</v>
      </c>
      <c r="D3767" t="s">
        <v>2223</v>
      </c>
      <c r="E3767" t="s">
        <v>44041</v>
      </c>
      <c r="F3767" t="s">
        <v>44032</v>
      </c>
      <c r="H3767">
        <v>167</v>
      </c>
      <c r="I3767" t="s">
        <v>2224</v>
      </c>
      <c r="J3767" t="s">
        <v>26</v>
      </c>
      <c r="K3767" t="s">
        <v>2225</v>
      </c>
      <c r="L3767" t="s">
        <v>838</v>
      </c>
      <c r="M3767" t="s">
        <v>2226</v>
      </c>
      <c r="N3767" t="s">
        <v>2227</v>
      </c>
      <c r="O3767" t="s">
        <v>2228</v>
      </c>
      <c r="P3767" t="s">
        <v>759</v>
      </c>
      <c r="Q3767" t="s">
        <v>2229</v>
      </c>
      <c r="R3767" t="s">
        <v>2230</v>
      </c>
      <c r="S3767" t="s">
        <v>2231</v>
      </c>
      <c r="T3767">
        <v>7.5</v>
      </c>
      <c r="U3767">
        <v>396984</v>
      </c>
      <c r="V3767" s="12">
        <f>W3767*1.43863813229572</f>
        <v>143863813.229572</v>
      </c>
      <c r="W3767" s="3">
        <v>100000000</v>
      </c>
      <c r="X3767" s="13">
        <f>Y3767*1.43863813229572</f>
        <v>111943310.35019457</v>
      </c>
      <c r="Y3767" s="3">
        <v>77812000</v>
      </c>
      <c r="Z3767" s="13">
        <f>AA3767*1.43863813229572</f>
        <v>278768513.24482495</v>
      </c>
      <c r="AA3767" s="3">
        <v>193772504</v>
      </c>
      <c r="AB3767">
        <v>1220</v>
      </c>
    </row>
    <row r="3768" spans="1:28" x14ac:dyDescent="0.2">
      <c r="A3768" t="s">
        <v>8044</v>
      </c>
      <c r="B3768" t="s">
        <v>8045</v>
      </c>
      <c r="C3768">
        <v>2004</v>
      </c>
      <c r="D3768" s="1">
        <v>37996</v>
      </c>
      <c r="E3768" t="s">
        <v>16512</v>
      </c>
      <c r="F3768" t="s">
        <v>44031</v>
      </c>
      <c r="G3768" t="s">
        <v>44032</v>
      </c>
      <c r="H3768">
        <v>126</v>
      </c>
      <c r="I3768" t="s">
        <v>3584</v>
      </c>
      <c r="J3768" t="s">
        <v>26</v>
      </c>
      <c r="K3768" t="s">
        <v>1121</v>
      </c>
      <c r="L3768" t="s">
        <v>2225</v>
      </c>
      <c r="M3768" t="s">
        <v>413</v>
      </c>
      <c r="N3768" t="s">
        <v>8046</v>
      </c>
      <c r="O3768" t="s">
        <v>8047</v>
      </c>
      <c r="P3768" t="s">
        <v>8048</v>
      </c>
      <c r="Q3768" t="s">
        <v>8049</v>
      </c>
      <c r="R3768" t="s">
        <v>8050</v>
      </c>
      <c r="S3768" t="s">
        <v>8051</v>
      </c>
      <c r="T3768">
        <v>6.3</v>
      </c>
      <c r="U3768">
        <v>157683</v>
      </c>
      <c r="V3768" s="12">
        <f>W3768*1.37009528851244</f>
        <v>164411434.6214928</v>
      </c>
      <c r="W3768" s="3">
        <v>120000000</v>
      </c>
      <c r="X3768" s="13">
        <f>Y3768*1.37009528851244</f>
        <v>71083618.061852813</v>
      </c>
      <c r="Y3768" s="3">
        <v>51882244</v>
      </c>
      <c r="Z3768" s="13">
        <f>AA3768*1.37009528851244</f>
        <v>278907361.76827413</v>
      </c>
      <c r="AA3768" s="3">
        <v>203567857</v>
      </c>
      <c r="AB3768">
        <v>924</v>
      </c>
    </row>
    <row r="3769" spans="1:28" x14ac:dyDescent="0.2">
      <c r="A3769" t="s">
        <v>783</v>
      </c>
      <c r="B3769" t="s">
        <v>784</v>
      </c>
      <c r="C3769">
        <v>2002</v>
      </c>
      <c r="D3769" t="s">
        <v>785</v>
      </c>
      <c r="E3769" t="s">
        <v>16512</v>
      </c>
      <c r="F3769" t="s">
        <v>44032</v>
      </c>
      <c r="G3769" t="s">
        <v>44042</v>
      </c>
      <c r="H3769">
        <v>124</v>
      </c>
      <c r="I3769" t="s">
        <v>786</v>
      </c>
      <c r="J3769" t="s">
        <v>26</v>
      </c>
      <c r="K3769" t="s">
        <v>75</v>
      </c>
      <c r="L3769" t="s">
        <v>787</v>
      </c>
      <c r="M3769" t="s">
        <v>788</v>
      </c>
      <c r="N3769" t="s">
        <v>789</v>
      </c>
      <c r="O3769" t="s">
        <v>790</v>
      </c>
      <c r="P3769" t="s">
        <v>791</v>
      </c>
      <c r="Q3769" t="s">
        <v>792</v>
      </c>
      <c r="R3769" t="s">
        <v>793</v>
      </c>
      <c r="S3769" t="s">
        <v>794</v>
      </c>
      <c r="T3769">
        <v>6.4</v>
      </c>
      <c r="U3769">
        <v>101506</v>
      </c>
      <c r="V3769" s="12">
        <f>W3769*1.43863813229572</f>
        <v>97827392.996108964</v>
      </c>
      <c r="W3769" s="3">
        <v>68000000</v>
      </c>
      <c r="X3769" s="13">
        <f>Y3769*1.43863813229572</f>
        <v>171064196.18785995</v>
      </c>
      <c r="Y3769" s="3">
        <v>118907036</v>
      </c>
      <c r="Z3769" s="13">
        <f>AA3769*1.43863813229572</f>
        <v>278982680.42630351</v>
      </c>
      <c r="AA3769" s="3">
        <v>193921372</v>
      </c>
      <c r="AB3769">
        <v>572</v>
      </c>
    </row>
    <row r="3770" spans="1:28" x14ac:dyDescent="0.2">
      <c r="A3770" t="s">
        <v>29191</v>
      </c>
      <c r="B3770" t="s">
        <v>29192</v>
      </c>
      <c r="C3770">
        <v>2013</v>
      </c>
      <c r="D3770" s="1">
        <v>41640</v>
      </c>
      <c r="E3770" t="s">
        <v>44041</v>
      </c>
      <c r="F3770" t="s">
        <v>44032</v>
      </c>
      <c r="H3770">
        <v>138</v>
      </c>
      <c r="I3770" t="s">
        <v>5301</v>
      </c>
      <c r="J3770" t="s">
        <v>26</v>
      </c>
      <c r="K3770" t="s">
        <v>361</v>
      </c>
      <c r="M3770" t="s">
        <v>8238</v>
      </c>
      <c r="N3770" t="s">
        <v>29193</v>
      </c>
      <c r="O3770" t="s">
        <v>29194</v>
      </c>
      <c r="P3770" t="s">
        <v>437</v>
      </c>
      <c r="Q3770" t="s">
        <v>29195</v>
      </c>
      <c r="R3770" t="s">
        <v>29196</v>
      </c>
      <c r="S3770" t="s">
        <v>29197</v>
      </c>
      <c r="T3770">
        <v>7.2</v>
      </c>
      <c r="U3770">
        <v>440628</v>
      </c>
      <c r="V3770" s="12">
        <f>W3770*1.11098185502045</f>
        <v>44439274.200818002</v>
      </c>
      <c r="W3770" s="3">
        <v>40000000</v>
      </c>
      <c r="X3770" s="13">
        <f>Y3770*1.11098185502045</f>
        <v>166778159.69246191</v>
      </c>
      <c r="Y3770" s="3">
        <v>150117807</v>
      </c>
      <c r="Z3770" s="13">
        <f>AA3770*1.11098185502045</f>
        <v>279047320.06969845</v>
      </c>
      <c r="AA3770" s="3">
        <v>251171807</v>
      </c>
      <c r="AB3770">
        <v>816</v>
      </c>
    </row>
    <row r="3771" spans="1:28" hidden="1" x14ac:dyDescent="0.2">
      <c r="A3771" t="s">
        <v>33379</v>
      </c>
      <c r="B3771" t="s">
        <v>33380</v>
      </c>
      <c r="C3771">
        <v>2013</v>
      </c>
      <c r="D3771" t="s">
        <v>33381</v>
      </c>
      <c r="E3771" t="s">
        <v>44041</v>
      </c>
      <c r="F3771" t="s">
        <v>44032</v>
      </c>
      <c r="G3771" t="s">
        <v>44036</v>
      </c>
      <c r="H3771">
        <v>96</v>
      </c>
      <c r="I3771" t="s">
        <v>25</v>
      </c>
      <c r="J3771" t="s">
        <v>26</v>
      </c>
      <c r="M3771" t="s">
        <v>33382</v>
      </c>
      <c r="N3771" t="s">
        <v>33382</v>
      </c>
      <c r="O3771" t="s">
        <v>33383</v>
      </c>
      <c r="P3771" t="s">
        <v>31101</v>
      </c>
      <c r="Q3771" t="s">
        <v>33384</v>
      </c>
      <c r="R3771" t="s">
        <v>33385</v>
      </c>
      <c r="S3771" t="s">
        <v>33386</v>
      </c>
      <c r="T3771">
        <v>6.4</v>
      </c>
      <c r="U3771">
        <v>20236</v>
      </c>
      <c r="W3771"/>
      <c r="X3771"/>
      <c r="Y3771">
        <v>396519</v>
      </c>
      <c r="Z3771"/>
      <c r="AA3771">
        <v>1031243</v>
      </c>
      <c r="AB3771">
        <v>64</v>
      </c>
    </row>
    <row r="3772" spans="1:28" x14ac:dyDescent="0.2">
      <c r="A3772" t="s">
        <v>19040</v>
      </c>
      <c r="B3772" t="s">
        <v>19041</v>
      </c>
      <c r="C3772">
        <v>2008</v>
      </c>
      <c r="D3772" s="1">
        <v>39794</v>
      </c>
      <c r="E3772" t="s">
        <v>176</v>
      </c>
      <c r="F3772" t="s">
        <v>44033</v>
      </c>
      <c r="G3772" t="s">
        <v>44042</v>
      </c>
      <c r="H3772">
        <v>104</v>
      </c>
      <c r="I3772" t="s">
        <v>433</v>
      </c>
      <c r="J3772" t="s">
        <v>26</v>
      </c>
      <c r="K3772" t="s">
        <v>209</v>
      </c>
      <c r="M3772" t="s">
        <v>11028</v>
      </c>
      <c r="N3772" t="s">
        <v>19042</v>
      </c>
      <c r="O3772" t="s">
        <v>19043</v>
      </c>
      <c r="P3772" t="s">
        <v>1143</v>
      </c>
      <c r="Q3772" t="s">
        <v>19044</v>
      </c>
      <c r="R3772" t="s">
        <v>19045</v>
      </c>
      <c r="S3772" t="s">
        <v>19046</v>
      </c>
      <c r="T3772">
        <v>5.5</v>
      </c>
      <c r="U3772">
        <v>161595</v>
      </c>
      <c r="V3772" s="12">
        <f>W3772*1.20207800169993</f>
        <v>96166240.13599439</v>
      </c>
      <c r="W3772" s="3">
        <v>80000000</v>
      </c>
      <c r="X3772" s="13">
        <f>Y3772*1.20207800169993</f>
        <v>95405298.315202311</v>
      </c>
      <c r="Y3772" s="3">
        <v>79366978</v>
      </c>
      <c r="Z3772" s="13">
        <f>AA3772*1.20207800169993</f>
        <v>280197000.23524523</v>
      </c>
      <c r="AA3772" s="3">
        <v>233093859</v>
      </c>
      <c r="AB3772">
        <v>764</v>
      </c>
    </row>
    <row r="3773" spans="1:28" hidden="1" x14ac:dyDescent="0.2">
      <c r="A3773" t="s">
        <v>33395</v>
      </c>
      <c r="B3773" t="s">
        <v>33396</v>
      </c>
      <c r="C3773">
        <v>2018</v>
      </c>
      <c r="D3773" s="1">
        <v>43293</v>
      </c>
      <c r="E3773" t="s">
        <v>44043</v>
      </c>
      <c r="F3773" t="s">
        <v>44032</v>
      </c>
      <c r="G3773" t="s">
        <v>44034</v>
      </c>
      <c r="H3773">
        <v>104</v>
      </c>
      <c r="I3773" t="s">
        <v>495</v>
      </c>
      <c r="J3773" t="s">
        <v>26</v>
      </c>
      <c r="K3773" t="s">
        <v>944</v>
      </c>
      <c r="M3773" t="s">
        <v>14481</v>
      </c>
      <c r="N3773" t="s">
        <v>33397</v>
      </c>
      <c r="O3773" t="s">
        <v>33398</v>
      </c>
      <c r="P3773" t="s">
        <v>437</v>
      </c>
      <c r="Q3773" t="s">
        <v>31471</v>
      </c>
      <c r="R3773" t="s">
        <v>33399</v>
      </c>
      <c r="S3773" t="s">
        <v>33400</v>
      </c>
      <c r="T3773">
        <v>6.5</v>
      </c>
      <c r="U3773">
        <v>54507</v>
      </c>
      <c r="W3773"/>
      <c r="X3773"/>
      <c r="Y3773"/>
      <c r="Z3773"/>
      <c r="AA3773"/>
      <c r="AB3773">
        <v>495</v>
      </c>
    </row>
    <row r="3774" spans="1:28" x14ac:dyDescent="0.2">
      <c r="A3774" t="s">
        <v>36299</v>
      </c>
      <c r="B3774" t="s">
        <v>36300</v>
      </c>
      <c r="C3774">
        <v>2014</v>
      </c>
      <c r="D3774" s="1">
        <v>41680</v>
      </c>
      <c r="E3774" t="s">
        <v>3496</v>
      </c>
      <c r="F3774" t="s">
        <v>44045</v>
      </c>
      <c r="G3774" t="s">
        <v>44042</v>
      </c>
      <c r="H3774">
        <v>99</v>
      </c>
      <c r="I3774" t="s">
        <v>25</v>
      </c>
      <c r="J3774" t="s">
        <v>26</v>
      </c>
      <c r="M3774" t="s">
        <v>14011</v>
      </c>
      <c r="N3774" t="s">
        <v>36301</v>
      </c>
      <c r="O3774" t="s">
        <v>36302</v>
      </c>
      <c r="P3774" t="s">
        <v>36303</v>
      </c>
      <c r="Q3774" t="s">
        <v>36304</v>
      </c>
      <c r="R3774" t="s">
        <v>36305</v>
      </c>
      <c r="S3774" t="s">
        <v>36306</v>
      </c>
      <c r="T3774">
        <v>5.4</v>
      </c>
      <c r="U3774">
        <v>137122</v>
      </c>
      <c r="V3774" s="12">
        <f>W3774*1.09324733035956</f>
        <v>7106107.6473371405</v>
      </c>
      <c r="W3774" s="3">
        <v>6500000</v>
      </c>
      <c r="X3774" s="13">
        <f>Y3774*1.09324733035956</f>
        <v>92132121.081470788</v>
      </c>
      <c r="Y3774" s="3">
        <v>84273813</v>
      </c>
      <c r="Z3774" s="13">
        <f>AA3774*1.09324733035956</f>
        <v>281016669.16341919</v>
      </c>
      <c r="AA3774" s="3">
        <v>257047661</v>
      </c>
      <c r="AB3774">
        <v>412</v>
      </c>
    </row>
    <row r="3775" spans="1:28" hidden="1" x14ac:dyDescent="0.2">
      <c r="A3775" t="s">
        <v>33410</v>
      </c>
      <c r="B3775" t="s">
        <v>33411</v>
      </c>
      <c r="C3775">
        <v>2014</v>
      </c>
      <c r="D3775" t="s">
        <v>20362</v>
      </c>
      <c r="E3775" t="s">
        <v>1045</v>
      </c>
      <c r="F3775" t="s">
        <v>44036</v>
      </c>
      <c r="G3775" t="s">
        <v>44050</v>
      </c>
      <c r="H3775">
        <v>98</v>
      </c>
      <c r="I3775" t="s">
        <v>1561</v>
      </c>
      <c r="J3775" t="s">
        <v>26</v>
      </c>
      <c r="K3775" t="s">
        <v>5473</v>
      </c>
      <c r="L3775" t="s">
        <v>308</v>
      </c>
      <c r="M3775" t="s">
        <v>33412</v>
      </c>
      <c r="N3775" t="s">
        <v>33413</v>
      </c>
      <c r="O3775" t="s">
        <v>33414</v>
      </c>
      <c r="P3775" t="s">
        <v>33415</v>
      </c>
      <c r="Q3775" t="s">
        <v>33416</v>
      </c>
      <c r="R3775" t="s">
        <v>33417</v>
      </c>
      <c r="S3775" t="s">
        <v>33418</v>
      </c>
      <c r="T3775">
        <v>6.2</v>
      </c>
      <c r="U3775">
        <v>17681</v>
      </c>
      <c r="W3775"/>
      <c r="X3775"/>
      <c r="Y3775">
        <v>92384</v>
      </c>
      <c r="Z3775"/>
      <c r="AA3775">
        <v>5678942</v>
      </c>
      <c r="AB3775">
        <v>39</v>
      </c>
    </row>
    <row r="3776" spans="1:28" x14ac:dyDescent="0.2">
      <c r="A3776" t="s">
        <v>23865</v>
      </c>
      <c r="B3776" t="s">
        <v>23866</v>
      </c>
      <c r="C3776">
        <v>2010</v>
      </c>
      <c r="D3776" s="1">
        <v>40635</v>
      </c>
      <c r="E3776" t="s">
        <v>44043</v>
      </c>
      <c r="F3776" t="s">
        <v>44038</v>
      </c>
      <c r="G3776" t="s">
        <v>44040</v>
      </c>
      <c r="H3776">
        <v>85</v>
      </c>
      <c r="I3776" t="s">
        <v>25</v>
      </c>
      <c r="J3776" t="s">
        <v>26</v>
      </c>
      <c r="M3776" t="s">
        <v>20190</v>
      </c>
      <c r="N3776" t="s">
        <v>23867</v>
      </c>
      <c r="O3776" t="s">
        <v>23868</v>
      </c>
      <c r="P3776" t="s">
        <v>7317</v>
      </c>
      <c r="Q3776" t="s">
        <v>23869</v>
      </c>
      <c r="R3776" t="s">
        <v>23870</v>
      </c>
      <c r="S3776" t="s">
        <v>23871</v>
      </c>
      <c r="T3776">
        <v>4.9000000000000004</v>
      </c>
      <c r="U3776">
        <v>64747</v>
      </c>
      <c r="V3776" s="12">
        <f>W3776*1.18690152988223</f>
        <v>132932971.34680977</v>
      </c>
      <c r="W3776" s="3">
        <v>112000000</v>
      </c>
      <c r="X3776" s="13">
        <f>Y3776*1.18690152988223</f>
        <v>50774770.328131221</v>
      </c>
      <c r="Y3776" s="3">
        <v>42779261</v>
      </c>
      <c r="Z3776" s="13">
        <f>AA3776*1.18690152988223</f>
        <v>281749918.28321117</v>
      </c>
      <c r="AA3776" s="3">
        <v>237382724</v>
      </c>
      <c r="AB3776">
        <v>131</v>
      </c>
    </row>
    <row r="3777" spans="1:28" hidden="1" x14ac:dyDescent="0.2">
      <c r="A3777" t="s">
        <v>33425</v>
      </c>
      <c r="B3777" t="s">
        <v>20164</v>
      </c>
      <c r="C3777">
        <v>2015</v>
      </c>
      <c r="D3777" t="s">
        <v>24273</v>
      </c>
      <c r="E3777" t="s">
        <v>16512</v>
      </c>
      <c r="F3777" t="s">
        <v>44034</v>
      </c>
      <c r="G3777" t="s">
        <v>44046</v>
      </c>
      <c r="H3777">
        <v>92</v>
      </c>
      <c r="I3777" t="s">
        <v>1561</v>
      </c>
      <c r="J3777" t="s">
        <v>26</v>
      </c>
      <c r="M3777" t="s">
        <v>33426</v>
      </c>
      <c r="N3777" t="s">
        <v>33427</v>
      </c>
      <c r="O3777" t="s">
        <v>33428</v>
      </c>
      <c r="P3777" t="s">
        <v>33429</v>
      </c>
      <c r="Q3777" t="s">
        <v>33430</v>
      </c>
      <c r="R3777" t="s">
        <v>33431</v>
      </c>
      <c r="S3777" t="s">
        <v>33432</v>
      </c>
      <c r="T3777">
        <v>5.4</v>
      </c>
      <c r="U3777">
        <v>11269</v>
      </c>
      <c r="W3777" t="s">
        <v>11467</v>
      </c>
      <c r="X3777"/>
      <c r="Y3777"/>
      <c r="Z3777"/>
      <c r="AA3777">
        <v>477656</v>
      </c>
      <c r="AB3777">
        <v>122</v>
      </c>
    </row>
    <row r="3778" spans="1:28" hidden="1" x14ac:dyDescent="0.2">
      <c r="A3778" t="s">
        <v>33433</v>
      </c>
      <c r="B3778" t="s">
        <v>33434</v>
      </c>
      <c r="C3778">
        <v>2014</v>
      </c>
      <c r="D3778" s="1">
        <v>42281</v>
      </c>
      <c r="E3778" t="s">
        <v>16512</v>
      </c>
      <c r="F3778" t="s">
        <v>44038</v>
      </c>
      <c r="G3778" t="s">
        <v>44044</v>
      </c>
      <c r="H3778">
        <v>90</v>
      </c>
      <c r="I3778" t="s">
        <v>360</v>
      </c>
      <c r="J3778" t="s">
        <v>26</v>
      </c>
      <c r="M3778" t="s">
        <v>16862</v>
      </c>
      <c r="N3778" t="s">
        <v>33435</v>
      </c>
      <c r="O3778" t="s">
        <v>33436</v>
      </c>
      <c r="P3778" t="s">
        <v>8771</v>
      </c>
      <c r="Q3778" t="s">
        <v>33437</v>
      </c>
      <c r="R3778" t="s">
        <v>33438</v>
      </c>
      <c r="S3778" t="s">
        <v>33439</v>
      </c>
      <c r="T3778">
        <v>5.9</v>
      </c>
      <c r="U3778">
        <v>19131</v>
      </c>
      <c r="W3778"/>
      <c r="X3778"/>
      <c r="Y3778">
        <v>24296</v>
      </c>
      <c r="Z3778"/>
      <c r="AA3778">
        <v>101807</v>
      </c>
      <c r="AB3778">
        <v>53</v>
      </c>
    </row>
    <row r="3779" spans="1:28" x14ac:dyDescent="0.2">
      <c r="A3779" t="s">
        <v>22017</v>
      </c>
      <c r="B3779" t="s">
        <v>22018</v>
      </c>
      <c r="C3779">
        <v>2011</v>
      </c>
      <c r="D3779" s="1">
        <v>40850</v>
      </c>
      <c r="E3779" t="s">
        <v>44037</v>
      </c>
      <c r="F3779" t="s">
        <v>44031</v>
      </c>
      <c r="G3779" t="s">
        <v>44038</v>
      </c>
      <c r="H3779">
        <v>107</v>
      </c>
      <c r="I3779" t="s">
        <v>25</v>
      </c>
      <c r="J3779" t="s">
        <v>26</v>
      </c>
      <c r="M3779" t="s">
        <v>2666</v>
      </c>
      <c r="N3779" t="s">
        <v>6962</v>
      </c>
      <c r="O3779" t="s">
        <v>22019</v>
      </c>
      <c r="P3779" t="s">
        <v>125</v>
      </c>
      <c r="Q3779" t="s">
        <v>22020</v>
      </c>
      <c r="R3779" t="s">
        <v>22021</v>
      </c>
      <c r="S3779" t="s">
        <v>22022</v>
      </c>
      <c r="T3779">
        <v>7.2</v>
      </c>
      <c r="U3779">
        <v>231174</v>
      </c>
      <c r="V3779" s="12">
        <f>W3779*1.1505830469594</f>
        <v>155328711.33951899</v>
      </c>
      <c r="W3779" s="3">
        <v>135000000</v>
      </c>
      <c r="X3779" s="13">
        <f>Y3779*1.1505830469594</f>
        <v>142071241.29331535</v>
      </c>
      <c r="Y3779" s="3">
        <v>123477607</v>
      </c>
      <c r="Z3779" s="13">
        <f>AA3779*1.1505830469594</f>
        <v>282726562.43262893</v>
      </c>
      <c r="AA3779" s="3">
        <v>245724603</v>
      </c>
      <c r="AB3779">
        <v>404</v>
      </c>
    </row>
    <row r="3780" spans="1:28" hidden="1" x14ac:dyDescent="0.2">
      <c r="A3780" t="s">
        <v>33448</v>
      </c>
      <c r="B3780" t="s">
        <v>33449</v>
      </c>
      <c r="C3780">
        <v>2019</v>
      </c>
      <c r="D3780" t="s">
        <v>12896</v>
      </c>
      <c r="E3780" t="s">
        <v>176</v>
      </c>
      <c r="F3780" t="s">
        <v>44057</v>
      </c>
      <c r="H3780">
        <v>153</v>
      </c>
      <c r="I3780" t="s">
        <v>943</v>
      </c>
      <c r="J3780" t="s">
        <v>944</v>
      </c>
      <c r="M3780" t="s">
        <v>26395</v>
      </c>
      <c r="N3780" t="s">
        <v>33450</v>
      </c>
      <c r="O3780" t="s">
        <v>33451</v>
      </c>
      <c r="P3780" t="s">
        <v>27054</v>
      </c>
      <c r="Q3780" t="s">
        <v>33452</v>
      </c>
      <c r="R3780" t="s">
        <v>33453</v>
      </c>
      <c r="S3780" t="s">
        <v>33454</v>
      </c>
      <c r="T3780">
        <v>8.1</v>
      </c>
      <c r="U3780">
        <v>29747</v>
      </c>
      <c r="W3780"/>
      <c r="X3780"/>
      <c r="Y3780">
        <v>5566534</v>
      </c>
      <c r="Z3780"/>
      <c r="AA3780">
        <v>28141995</v>
      </c>
      <c r="AB3780">
        <v>459</v>
      </c>
    </row>
    <row r="3781" spans="1:28" hidden="1" x14ac:dyDescent="0.2">
      <c r="A3781" t="s">
        <v>33455</v>
      </c>
      <c r="B3781" t="s">
        <v>33456</v>
      </c>
      <c r="C3781">
        <v>2012</v>
      </c>
      <c r="D3781" t="s">
        <v>33457</v>
      </c>
      <c r="E3781" t="s">
        <v>44037</v>
      </c>
      <c r="F3781" t="s">
        <v>44038</v>
      </c>
      <c r="G3781" t="s">
        <v>44032</v>
      </c>
      <c r="H3781">
        <v>62</v>
      </c>
      <c r="I3781" t="s">
        <v>25</v>
      </c>
      <c r="J3781" t="s">
        <v>26</v>
      </c>
      <c r="M3781" t="s">
        <v>33458</v>
      </c>
      <c r="P3781" t="e">
        <v>#VALUE!</v>
      </c>
      <c r="Q3781" t="e">
        <v>#VALUE!</v>
      </c>
      <c r="R3781" t="s">
        <v>33459</v>
      </c>
      <c r="S3781" t="s">
        <v>33460</v>
      </c>
      <c r="T3781">
        <v>8.3000000000000007</v>
      </c>
      <c r="U3781">
        <v>10514</v>
      </c>
      <c r="W3781"/>
      <c r="X3781"/>
      <c r="Y3781"/>
      <c r="Z3781"/>
      <c r="AA3781"/>
      <c r="AB3781">
        <v>52</v>
      </c>
    </row>
    <row r="3782" spans="1:28" hidden="1" x14ac:dyDescent="0.2">
      <c r="A3782" t="s">
        <v>33461</v>
      </c>
      <c r="B3782" t="s">
        <v>33462</v>
      </c>
      <c r="C3782">
        <v>2017</v>
      </c>
      <c r="D3782" t="s">
        <v>33463</v>
      </c>
      <c r="E3782" t="s">
        <v>176</v>
      </c>
      <c r="F3782" t="s">
        <v>44055</v>
      </c>
      <c r="H3782">
        <v>134</v>
      </c>
      <c r="I3782" t="s">
        <v>25</v>
      </c>
      <c r="J3782" t="s">
        <v>26</v>
      </c>
      <c r="M3782" t="s">
        <v>33464</v>
      </c>
      <c r="N3782" t="s">
        <v>33465</v>
      </c>
      <c r="O3782" t="s">
        <v>33466</v>
      </c>
      <c r="P3782" t="s">
        <v>21599</v>
      </c>
      <c r="Q3782" t="s">
        <v>33467</v>
      </c>
      <c r="R3782" t="s">
        <v>33468</v>
      </c>
      <c r="S3782" t="s">
        <v>33469</v>
      </c>
      <c r="T3782">
        <v>7.4</v>
      </c>
      <c r="U3782">
        <v>40622</v>
      </c>
      <c r="W3782"/>
      <c r="X3782"/>
      <c r="Y3782"/>
      <c r="Z3782"/>
      <c r="AA3782">
        <v>117344</v>
      </c>
      <c r="AB3782">
        <v>140</v>
      </c>
    </row>
    <row r="3783" spans="1:28" hidden="1" x14ac:dyDescent="0.2">
      <c r="A3783" t="s">
        <v>33470</v>
      </c>
      <c r="B3783" t="s">
        <v>33471</v>
      </c>
      <c r="C3783">
        <v>2014</v>
      </c>
      <c r="D3783" s="1">
        <v>42011</v>
      </c>
      <c r="E3783" t="s">
        <v>16512</v>
      </c>
      <c r="F3783" t="s">
        <v>44032</v>
      </c>
      <c r="G3783" t="s">
        <v>44033</v>
      </c>
      <c r="H3783">
        <v>97</v>
      </c>
      <c r="I3783" t="s">
        <v>1705</v>
      </c>
      <c r="J3783" t="s">
        <v>26</v>
      </c>
      <c r="M3783" t="s">
        <v>7723</v>
      </c>
      <c r="N3783" t="s">
        <v>7723</v>
      </c>
      <c r="O3783" t="s">
        <v>33472</v>
      </c>
      <c r="P3783" t="s">
        <v>4616</v>
      </c>
      <c r="Q3783" t="s">
        <v>33473</v>
      </c>
      <c r="R3783" t="s">
        <v>33474</v>
      </c>
      <c r="S3783" t="s">
        <v>33475</v>
      </c>
      <c r="T3783">
        <v>7.5</v>
      </c>
      <c r="U3783">
        <v>245897</v>
      </c>
      <c r="W3783"/>
      <c r="X3783"/>
      <c r="Y3783">
        <v>68372</v>
      </c>
      <c r="Z3783"/>
      <c r="AA3783">
        <v>4824499</v>
      </c>
      <c r="AB3783">
        <v>582</v>
      </c>
    </row>
    <row r="3784" spans="1:28" x14ac:dyDescent="0.2">
      <c r="A3784" t="s">
        <v>24280</v>
      </c>
      <c r="B3784" t="s">
        <v>24281</v>
      </c>
      <c r="C3784">
        <v>2018</v>
      </c>
      <c r="D3784" t="s">
        <v>24282</v>
      </c>
      <c r="E3784" t="s">
        <v>16512</v>
      </c>
      <c r="F3784" t="s">
        <v>44031</v>
      </c>
      <c r="G3784" t="s">
        <v>44034</v>
      </c>
      <c r="H3784">
        <v>119</v>
      </c>
      <c r="I3784" t="s">
        <v>495</v>
      </c>
      <c r="J3784" t="s">
        <v>26</v>
      </c>
      <c r="K3784" t="s">
        <v>51</v>
      </c>
      <c r="L3784" t="s">
        <v>944</v>
      </c>
      <c r="M3784" t="s">
        <v>17048</v>
      </c>
      <c r="N3784" t="s">
        <v>24283</v>
      </c>
      <c r="O3784" t="s">
        <v>24284</v>
      </c>
      <c r="P3784" t="s">
        <v>15766</v>
      </c>
      <c r="Q3784" t="s">
        <v>24285</v>
      </c>
      <c r="R3784" t="s">
        <v>301</v>
      </c>
      <c r="S3784" t="s">
        <v>302</v>
      </c>
      <c r="T3784">
        <v>6.3</v>
      </c>
      <c r="U3784">
        <v>185701</v>
      </c>
      <c r="V3784" s="12">
        <f>W3784*1.03068014830331</f>
        <v>96883933.940511137</v>
      </c>
      <c r="W3784" s="3">
        <v>94000000</v>
      </c>
      <c r="X3784" s="13">
        <f>Y3784*1.03068014830331</f>
        <v>60037946.274826892</v>
      </c>
      <c r="Y3784" s="3">
        <v>58250803</v>
      </c>
      <c r="Z3784" s="13">
        <f>AA3784*1.03068014830331</f>
        <v>283077130.36766315</v>
      </c>
      <c r="AA3784" s="3">
        <v>274650803</v>
      </c>
      <c r="AB3784">
        <v>1265</v>
      </c>
    </row>
    <row r="3785" spans="1:28" x14ac:dyDescent="0.2">
      <c r="A3785" t="s">
        <v>3794</v>
      </c>
      <c r="B3785" t="s">
        <v>3795</v>
      </c>
      <c r="C3785">
        <v>2002</v>
      </c>
      <c r="D3785" t="s">
        <v>3796</v>
      </c>
      <c r="E3785" t="s">
        <v>44041</v>
      </c>
      <c r="F3785" t="s">
        <v>44032</v>
      </c>
      <c r="G3785" t="s">
        <v>44042</v>
      </c>
      <c r="H3785">
        <v>112</v>
      </c>
      <c r="I3785" t="s">
        <v>25</v>
      </c>
      <c r="J3785" t="s">
        <v>26</v>
      </c>
      <c r="M3785" t="s">
        <v>3797</v>
      </c>
      <c r="N3785" t="s">
        <v>3798</v>
      </c>
      <c r="O3785" t="s">
        <v>3799</v>
      </c>
      <c r="P3785" t="s">
        <v>3800</v>
      </c>
      <c r="Q3785" t="s">
        <v>3801</v>
      </c>
      <c r="R3785" t="s">
        <v>3802</v>
      </c>
      <c r="S3785" t="s">
        <v>3803</v>
      </c>
      <c r="T3785">
        <v>6.8</v>
      </c>
      <c r="U3785">
        <v>253016</v>
      </c>
      <c r="V3785" s="12">
        <f>W3785*1.43863813229572</f>
        <v>69054630.350194559</v>
      </c>
      <c r="W3785" s="3">
        <v>48000000</v>
      </c>
      <c r="X3785" s="13">
        <f>Y3785*1.43863813229572</f>
        <v>138680880.5440467</v>
      </c>
      <c r="Y3785" s="3">
        <v>96397334</v>
      </c>
      <c r="Z3785" s="13">
        <f>AA3785*1.43863813229572</f>
        <v>283526149.97112846</v>
      </c>
      <c r="AA3785" s="3">
        <v>197079546</v>
      </c>
      <c r="AB3785">
        <v>910</v>
      </c>
    </row>
    <row r="3786" spans="1:28" hidden="1" x14ac:dyDescent="0.2">
      <c r="A3786" t="s">
        <v>33493</v>
      </c>
      <c r="B3786" t="s">
        <v>33494</v>
      </c>
      <c r="C3786">
        <v>2014</v>
      </c>
      <c r="D3786" s="1">
        <v>41768</v>
      </c>
      <c r="E3786" t="s">
        <v>1045</v>
      </c>
      <c r="F3786" t="s">
        <v>44036</v>
      </c>
      <c r="H3786">
        <v>83</v>
      </c>
      <c r="I3786" t="s">
        <v>25</v>
      </c>
      <c r="J3786" t="s">
        <v>26</v>
      </c>
      <c r="M3786" t="s">
        <v>3028</v>
      </c>
      <c r="N3786" t="s">
        <v>3029</v>
      </c>
      <c r="O3786" t="s">
        <v>33495</v>
      </c>
      <c r="P3786" t="s">
        <v>15119</v>
      </c>
      <c r="Q3786" t="s">
        <v>33496</v>
      </c>
      <c r="R3786" t="s">
        <v>33497</v>
      </c>
      <c r="S3786" t="s">
        <v>33498</v>
      </c>
      <c r="T3786">
        <v>5.5</v>
      </c>
      <c r="U3786">
        <v>20907</v>
      </c>
      <c r="W3786"/>
      <c r="X3786"/>
      <c r="Y3786"/>
      <c r="Z3786"/>
      <c r="AA3786"/>
      <c r="AB3786">
        <v>108</v>
      </c>
    </row>
    <row r="3787" spans="1:28" hidden="1" x14ac:dyDescent="0.2">
      <c r="A3787" t="s">
        <v>33499</v>
      </c>
      <c r="B3787" t="s">
        <v>33500</v>
      </c>
      <c r="C3787">
        <v>2015</v>
      </c>
      <c r="D3787" s="1">
        <v>42709</v>
      </c>
      <c r="E3787" t="s">
        <v>176</v>
      </c>
      <c r="F3787" t="s">
        <v>44045</v>
      </c>
      <c r="G3787" t="s">
        <v>44042</v>
      </c>
      <c r="H3787">
        <v>100</v>
      </c>
      <c r="I3787" t="s">
        <v>25</v>
      </c>
      <c r="J3787" t="s">
        <v>26</v>
      </c>
      <c r="M3787" t="s">
        <v>10926</v>
      </c>
      <c r="N3787" t="s">
        <v>3394</v>
      </c>
      <c r="O3787" t="s">
        <v>33501</v>
      </c>
      <c r="P3787" t="s">
        <v>33502</v>
      </c>
      <c r="Q3787" t="s">
        <v>33502</v>
      </c>
      <c r="R3787" t="s">
        <v>33503</v>
      </c>
      <c r="S3787" t="s">
        <v>33504</v>
      </c>
      <c r="T3787">
        <v>6.6</v>
      </c>
      <c r="U3787">
        <v>88626</v>
      </c>
      <c r="W3787"/>
      <c r="X3787"/>
      <c r="Y3787">
        <v>231737</v>
      </c>
      <c r="Z3787"/>
      <c r="AA3787">
        <v>354835</v>
      </c>
      <c r="AB3787">
        <v>502</v>
      </c>
    </row>
    <row r="3788" spans="1:28" hidden="1" x14ac:dyDescent="0.2">
      <c r="A3788" t="s">
        <v>33505</v>
      </c>
      <c r="B3788" t="s">
        <v>33506</v>
      </c>
      <c r="C3788">
        <v>2015</v>
      </c>
      <c r="D3788" s="1">
        <v>42132</v>
      </c>
      <c r="E3788" t="s">
        <v>16512</v>
      </c>
      <c r="F3788" t="s">
        <v>44044</v>
      </c>
      <c r="G3788" t="s">
        <v>44032</v>
      </c>
      <c r="H3788">
        <v>94</v>
      </c>
      <c r="I3788" t="s">
        <v>25</v>
      </c>
      <c r="J3788" t="s">
        <v>26</v>
      </c>
      <c r="K3788" t="s">
        <v>838</v>
      </c>
      <c r="L3788" t="s">
        <v>1793</v>
      </c>
      <c r="M3788" t="s">
        <v>33507</v>
      </c>
      <c r="N3788" t="s">
        <v>33508</v>
      </c>
      <c r="O3788" t="s">
        <v>33509</v>
      </c>
      <c r="P3788" t="s">
        <v>12262</v>
      </c>
      <c r="Q3788" t="s">
        <v>33510</v>
      </c>
      <c r="R3788" t="s">
        <v>33511</v>
      </c>
      <c r="S3788" t="s">
        <v>33512</v>
      </c>
      <c r="T3788">
        <v>5.6</v>
      </c>
      <c r="U3788">
        <v>18264</v>
      </c>
      <c r="W3788">
        <v>11000000</v>
      </c>
      <c r="X3788"/>
      <c r="Y3788"/>
      <c r="Z3788"/>
      <c r="AA3788">
        <v>3340503</v>
      </c>
      <c r="AB3788">
        <v>53</v>
      </c>
    </row>
    <row r="3789" spans="1:28" hidden="1" x14ac:dyDescent="0.2">
      <c r="A3789" t="s">
        <v>33513</v>
      </c>
      <c r="B3789" t="s">
        <v>33514</v>
      </c>
      <c r="C3789">
        <v>2014</v>
      </c>
      <c r="D3789" s="1">
        <v>41887</v>
      </c>
      <c r="E3789" t="s">
        <v>16512</v>
      </c>
      <c r="F3789" t="s">
        <v>44044</v>
      </c>
      <c r="G3789" t="s">
        <v>44042</v>
      </c>
      <c r="H3789">
        <v>98</v>
      </c>
      <c r="I3789" t="s">
        <v>1016</v>
      </c>
      <c r="J3789" t="s">
        <v>26</v>
      </c>
      <c r="M3789" t="s">
        <v>31380</v>
      </c>
      <c r="N3789" t="s">
        <v>33515</v>
      </c>
      <c r="O3789" t="s">
        <v>33516</v>
      </c>
      <c r="P3789" t="s">
        <v>1391</v>
      </c>
      <c r="Q3789" t="s">
        <v>33517</v>
      </c>
      <c r="R3789" t="s">
        <v>33518</v>
      </c>
      <c r="S3789" t="s">
        <v>33519</v>
      </c>
      <c r="T3789">
        <v>5</v>
      </c>
      <c r="U3789">
        <v>23111</v>
      </c>
      <c r="W3789">
        <v>21000000</v>
      </c>
      <c r="X3789"/>
      <c r="Y3789"/>
      <c r="Z3789"/>
      <c r="AA3789">
        <v>2424381</v>
      </c>
      <c r="AB3789">
        <v>147</v>
      </c>
    </row>
    <row r="3790" spans="1:28" x14ac:dyDescent="0.2">
      <c r="A3790" t="s">
        <v>774</v>
      </c>
      <c r="B3790" t="s">
        <v>775</v>
      </c>
      <c r="C3790">
        <v>2000</v>
      </c>
      <c r="D3790" t="s">
        <v>392</v>
      </c>
      <c r="E3790" t="s">
        <v>16512</v>
      </c>
      <c r="F3790" t="s">
        <v>44046</v>
      </c>
      <c r="G3790" t="s">
        <v>44033</v>
      </c>
      <c r="H3790">
        <v>112</v>
      </c>
      <c r="I3790" t="s">
        <v>97</v>
      </c>
      <c r="J3790" t="s">
        <v>26</v>
      </c>
      <c r="M3790" t="s">
        <v>776</v>
      </c>
      <c r="N3790" t="s">
        <v>777</v>
      </c>
      <c r="O3790" t="s">
        <v>778</v>
      </c>
      <c r="P3790" t="s">
        <v>779</v>
      </c>
      <c r="Q3790" t="s">
        <v>780</v>
      </c>
      <c r="R3790" t="s">
        <v>781</v>
      </c>
      <c r="S3790" t="s">
        <v>782</v>
      </c>
      <c r="T3790">
        <v>5.8</v>
      </c>
      <c r="U3790">
        <v>121916</v>
      </c>
      <c r="V3790" s="12">
        <f>W3790*1.5029674796748</f>
        <v>142781910.56910601</v>
      </c>
      <c r="W3790" s="3">
        <v>95000000</v>
      </c>
      <c r="X3790" s="13">
        <f>Y3790*1.5029674796748</f>
        <v>110031257.22845553</v>
      </c>
      <c r="Y3790" s="3">
        <v>73209340</v>
      </c>
      <c r="Z3790" s="13">
        <f>AA3790*1.5029674796748</f>
        <v>285884637.06158602</v>
      </c>
      <c r="AA3790" s="3">
        <v>190213455</v>
      </c>
      <c r="AB3790">
        <v>663</v>
      </c>
    </row>
    <row r="3791" spans="1:28" x14ac:dyDescent="0.2">
      <c r="A3791" t="s">
        <v>6371</v>
      </c>
      <c r="B3791" t="s">
        <v>6372</v>
      </c>
      <c r="C3791">
        <v>2002</v>
      </c>
      <c r="D3791" t="s">
        <v>4150</v>
      </c>
      <c r="E3791" t="s">
        <v>1045</v>
      </c>
      <c r="F3791" t="s">
        <v>44036</v>
      </c>
      <c r="H3791">
        <v>101</v>
      </c>
      <c r="I3791" t="s">
        <v>360</v>
      </c>
      <c r="J3791" t="s">
        <v>26</v>
      </c>
      <c r="M3791" t="s">
        <v>6373</v>
      </c>
      <c r="N3791" t="s">
        <v>6373</v>
      </c>
      <c r="O3791" t="s">
        <v>6374</v>
      </c>
      <c r="P3791" t="s">
        <v>1516</v>
      </c>
      <c r="Q3791" t="s">
        <v>6375</v>
      </c>
      <c r="R3791" t="s">
        <v>6376</v>
      </c>
      <c r="S3791" t="s">
        <v>6377</v>
      </c>
      <c r="T3791">
        <v>6.1</v>
      </c>
      <c r="U3791">
        <v>104922</v>
      </c>
      <c r="V3791" s="12">
        <f>W3791*1.43863813229572</f>
        <v>86318287.937743202</v>
      </c>
      <c r="W3791" s="3">
        <v>60000000</v>
      </c>
      <c r="X3791" s="13">
        <f>Y3791*1.43863813229572</f>
        <v>134303848.48338524</v>
      </c>
      <c r="Y3791" s="3">
        <v>93354851</v>
      </c>
      <c r="Z3791" s="13">
        <f>AA3791*1.43863813229572</f>
        <v>286351197.91696501</v>
      </c>
      <c r="AA3791" s="3">
        <v>199043242</v>
      </c>
      <c r="AB3791">
        <v>290</v>
      </c>
    </row>
    <row r="3792" spans="1:28" hidden="1" x14ac:dyDescent="0.2">
      <c r="A3792" t="s">
        <v>33537</v>
      </c>
      <c r="B3792" t="s">
        <v>33538</v>
      </c>
      <c r="C3792">
        <v>2013</v>
      </c>
      <c r="D3792" t="s">
        <v>27315</v>
      </c>
      <c r="E3792" t="s">
        <v>1045</v>
      </c>
      <c r="F3792" t="s">
        <v>44044</v>
      </c>
      <c r="G3792" t="s">
        <v>44032</v>
      </c>
      <c r="H3792">
        <v>93</v>
      </c>
      <c r="I3792" t="s">
        <v>495</v>
      </c>
      <c r="J3792" t="s">
        <v>26</v>
      </c>
      <c r="M3792" t="s">
        <v>8733</v>
      </c>
      <c r="N3792" t="s">
        <v>8733</v>
      </c>
      <c r="O3792" t="s">
        <v>33539</v>
      </c>
      <c r="P3792" t="s">
        <v>602</v>
      </c>
      <c r="Q3792" t="s">
        <v>33540</v>
      </c>
      <c r="R3792" t="s">
        <v>33541</v>
      </c>
      <c r="S3792" t="s">
        <v>33542</v>
      </c>
      <c r="T3792">
        <v>6.2</v>
      </c>
      <c r="U3792">
        <v>25409</v>
      </c>
      <c r="W3792"/>
      <c r="X3792"/>
      <c r="Y3792">
        <v>523511</v>
      </c>
      <c r="Z3792"/>
      <c r="AA3792">
        <v>1307599</v>
      </c>
      <c r="AB3792">
        <v>86</v>
      </c>
    </row>
    <row r="3793" spans="1:28" x14ac:dyDescent="0.2">
      <c r="A3793" t="s">
        <v>39862</v>
      </c>
      <c r="B3793" t="s">
        <v>39863</v>
      </c>
      <c r="C3793">
        <v>2017</v>
      </c>
      <c r="D3793" t="s">
        <v>36538</v>
      </c>
      <c r="E3793" t="s">
        <v>3496</v>
      </c>
      <c r="F3793" t="s">
        <v>44045</v>
      </c>
      <c r="G3793" t="s">
        <v>44042</v>
      </c>
      <c r="H3793">
        <v>104</v>
      </c>
      <c r="I3793" t="s">
        <v>1026</v>
      </c>
      <c r="J3793" t="s">
        <v>26</v>
      </c>
      <c r="M3793" t="s">
        <v>38290</v>
      </c>
      <c r="N3793" t="s">
        <v>38290</v>
      </c>
      <c r="O3793" t="s">
        <v>39864</v>
      </c>
      <c r="P3793" t="s">
        <v>39865</v>
      </c>
      <c r="Q3793" t="s">
        <v>39866</v>
      </c>
      <c r="R3793" t="s">
        <v>39867</v>
      </c>
      <c r="S3793" t="s">
        <v>39868</v>
      </c>
      <c r="T3793">
        <v>7.7</v>
      </c>
      <c r="U3793">
        <v>472430</v>
      </c>
      <c r="V3793" s="12">
        <f>W3793*1.05585427545692</f>
        <v>4751344.2395561403</v>
      </c>
      <c r="W3793" s="3">
        <v>4500000</v>
      </c>
      <c r="X3793" s="13">
        <f>Y3793*1.05585427545692</f>
        <v>185873288.79452938</v>
      </c>
      <c r="Y3793" s="3">
        <v>176040665</v>
      </c>
      <c r="Z3793" s="13">
        <f>AA3793*1.05585427545692</f>
        <v>287720620.5443989</v>
      </c>
      <c r="AA3793" s="3">
        <v>272500313</v>
      </c>
      <c r="AB3793">
        <v>1593</v>
      </c>
    </row>
    <row r="3794" spans="1:28" x14ac:dyDescent="0.2">
      <c r="A3794" t="s">
        <v>6776</v>
      </c>
      <c r="B3794" t="s">
        <v>6777</v>
      </c>
      <c r="C3794">
        <v>2005</v>
      </c>
      <c r="D3794" s="1">
        <v>38508</v>
      </c>
      <c r="E3794" t="s">
        <v>16512</v>
      </c>
      <c r="F3794" t="s">
        <v>44031</v>
      </c>
      <c r="G3794" t="s">
        <v>44032</v>
      </c>
      <c r="H3794">
        <v>144</v>
      </c>
      <c r="I3794" t="s">
        <v>6778</v>
      </c>
      <c r="J3794" t="s">
        <v>26</v>
      </c>
      <c r="K3794" t="s">
        <v>361</v>
      </c>
      <c r="L3794" t="s">
        <v>1121</v>
      </c>
      <c r="M3794" t="s">
        <v>1005</v>
      </c>
      <c r="N3794" t="s">
        <v>6779</v>
      </c>
      <c r="O3794" t="s">
        <v>6780</v>
      </c>
      <c r="P3794" t="s">
        <v>6781</v>
      </c>
      <c r="Q3794" t="s">
        <v>6782</v>
      </c>
      <c r="R3794" t="s">
        <v>6783</v>
      </c>
      <c r="S3794" t="s">
        <v>6784</v>
      </c>
      <c r="T3794">
        <v>7.2</v>
      </c>
      <c r="U3794">
        <v>262672</v>
      </c>
      <c r="V3794" s="12">
        <f>W3794*1.32519713261649</f>
        <v>172275627.24014369</v>
      </c>
      <c r="W3794" s="3">
        <v>130000000</v>
      </c>
      <c r="X3794" s="13">
        <f>Y3794*1.32519713261649</f>
        <v>62812240.998172164</v>
      </c>
      <c r="Y3794" s="3">
        <v>47398413</v>
      </c>
      <c r="Z3794" s="13">
        <f>AA3794*1.32519713261649</f>
        <v>289055479.85917616</v>
      </c>
      <c r="AA3794" s="3">
        <v>218122627</v>
      </c>
      <c r="AB3794">
        <v>1020</v>
      </c>
    </row>
    <row r="3795" spans="1:28" x14ac:dyDescent="0.2">
      <c r="A3795" t="s">
        <v>22259</v>
      </c>
      <c r="B3795" t="s">
        <v>22260</v>
      </c>
      <c r="C3795">
        <v>2013</v>
      </c>
      <c r="D3795" s="1">
        <v>41340</v>
      </c>
      <c r="E3795" t="s">
        <v>16512</v>
      </c>
      <c r="F3795" t="s">
        <v>44031</v>
      </c>
      <c r="G3795" t="s">
        <v>44038</v>
      </c>
      <c r="H3795">
        <v>150</v>
      </c>
      <c r="I3795" t="s">
        <v>25</v>
      </c>
      <c r="J3795" t="s">
        <v>26</v>
      </c>
      <c r="K3795" t="s">
        <v>6510</v>
      </c>
      <c r="M3795" t="s">
        <v>2666</v>
      </c>
      <c r="N3795" t="s">
        <v>22261</v>
      </c>
      <c r="O3795" t="s">
        <v>22262</v>
      </c>
      <c r="P3795" t="s">
        <v>125</v>
      </c>
      <c r="Q3795" t="s">
        <v>22263</v>
      </c>
      <c r="R3795" t="s">
        <v>22264</v>
      </c>
      <c r="S3795" t="s">
        <v>22265</v>
      </c>
      <c r="T3795">
        <v>6.4</v>
      </c>
      <c r="U3795">
        <v>218067</v>
      </c>
      <c r="V3795" s="12">
        <f>W3795*1.11098185502045</f>
        <v>238861098.82939675</v>
      </c>
      <c r="W3795" s="3">
        <v>215000000</v>
      </c>
      <c r="X3795" s="13">
        <f>Y3795*1.11098185502045</f>
        <v>99213029.379949555</v>
      </c>
      <c r="Y3795" s="3">
        <v>89302115</v>
      </c>
      <c r="Z3795" s="13">
        <f>AA3795*1.11098185502045</f>
        <v>289413122.9594506</v>
      </c>
      <c r="AA3795" s="3">
        <v>260502115</v>
      </c>
      <c r="AB3795">
        <v>770</v>
      </c>
    </row>
    <row r="3796" spans="1:28" hidden="1" x14ac:dyDescent="0.2">
      <c r="A3796" t="s">
        <v>33565</v>
      </c>
      <c r="B3796" t="s">
        <v>33566</v>
      </c>
      <c r="C3796">
        <v>2013</v>
      </c>
      <c r="D3796" t="s">
        <v>22213</v>
      </c>
      <c r="E3796" t="s">
        <v>1045</v>
      </c>
      <c r="F3796" t="s">
        <v>44033</v>
      </c>
      <c r="H3796">
        <v>83</v>
      </c>
      <c r="I3796" t="s">
        <v>25</v>
      </c>
      <c r="J3796" t="s">
        <v>26</v>
      </c>
      <c r="M3796" t="s">
        <v>14551</v>
      </c>
      <c r="N3796" t="s">
        <v>14551</v>
      </c>
      <c r="O3796" t="s">
        <v>33567</v>
      </c>
      <c r="P3796" t="s">
        <v>33568</v>
      </c>
      <c r="Q3796" t="s">
        <v>33569</v>
      </c>
      <c r="R3796" t="s">
        <v>33570</v>
      </c>
      <c r="S3796" t="s">
        <v>33571</v>
      </c>
      <c r="T3796">
        <v>3.2</v>
      </c>
      <c r="U3796">
        <v>18688</v>
      </c>
      <c r="W3796">
        <v>4500000</v>
      </c>
      <c r="X3796"/>
      <c r="Y3796"/>
      <c r="Z3796"/>
      <c r="AA3796">
        <v>3906308</v>
      </c>
      <c r="AB3796">
        <v>72</v>
      </c>
    </row>
    <row r="3797" spans="1:28" x14ac:dyDescent="0.2">
      <c r="A3797" t="s">
        <v>7695</v>
      </c>
      <c r="B3797" t="s">
        <v>7696</v>
      </c>
      <c r="C3797">
        <v>2004</v>
      </c>
      <c r="D3797" t="s">
        <v>7697</v>
      </c>
      <c r="E3797" t="s">
        <v>44043</v>
      </c>
      <c r="F3797" t="s">
        <v>44038</v>
      </c>
      <c r="G3797" t="s">
        <v>44040</v>
      </c>
      <c r="H3797">
        <v>108</v>
      </c>
      <c r="I3797" t="s">
        <v>319</v>
      </c>
      <c r="J3797" t="s">
        <v>26</v>
      </c>
      <c r="M3797" t="s">
        <v>1094</v>
      </c>
      <c r="N3797" t="s">
        <v>7698</v>
      </c>
      <c r="O3797" t="s">
        <v>7699</v>
      </c>
      <c r="P3797" t="s">
        <v>957</v>
      </c>
      <c r="Q3797" t="s">
        <v>7700</v>
      </c>
      <c r="R3797" t="s">
        <v>7701</v>
      </c>
      <c r="S3797" t="s">
        <v>7702</v>
      </c>
      <c r="T3797">
        <v>6.8</v>
      </c>
      <c r="U3797">
        <v>193135</v>
      </c>
      <c r="V3797" s="12">
        <f>W3797*1.37009528851244</f>
        <v>191813340.3917416</v>
      </c>
      <c r="W3797" s="3">
        <v>140000000</v>
      </c>
      <c r="X3797" s="13">
        <f>Y3797*1.37009528851244</f>
        <v>162540636.63969821</v>
      </c>
      <c r="Y3797" s="3">
        <v>118634549</v>
      </c>
      <c r="Z3797" s="13">
        <f>AA3797*1.37009528851244</f>
        <v>289731632.44354147</v>
      </c>
      <c r="AA3797" s="3">
        <v>211468235</v>
      </c>
      <c r="AB3797">
        <v>629</v>
      </c>
    </row>
    <row r="3798" spans="1:28" x14ac:dyDescent="0.2">
      <c r="A3798" t="s">
        <v>3743</v>
      </c>
      <c r="B3798" t="s">
        <v>3744</v>
      </c>
      <c r="C3798">
        <v>2003</v>
      </c>
      <c r="D3798" t="s">
        <v>3745</v>
      </c>
      <c r="E3798" t="s">
        <v>16512</v>
      </c>
      <c r="F3798" t="s">
        <v>44031</v>
      </c>
      <c r="G3798" t="s">
        <v>44044</v>
      </c>
      <c r="H3798">
        <v>117</v>
      </c>
      <c r="I3798" t="s">
        <v>25</v>
      </c>
      <c r="J3798" t="s">
        <v>26</v>
      </c>
      <c r="K3798" t="s">
        <v>308</v>
      </c>
      <c r="L3798" t="s">
        <v>27</v>
      </c>
      <c r="M3798" t="s">
        <v>3746</v>
      </c>
      <c r="N3798" t="s">
        <v>3747</v>
      </c>
      <c r="O3798" t="s">
        <v>3748</v>
      </c>
      <c r="P3798" t="s">
        <v>732</v>
      </c>
      <c r="Q3798" t="s">
        <v>3749</v>
      </c>
      <c r="R3798" t="s">
        <v>3750</v>
      </c>
      <c r="S3798" t="s">
        <v>3751</v>
      </c>
      <c r="T3798">
        <v>6</v>
      </c>
      <c r="U3798">
        <v>136189</v>
      </c>
      <c r="V3798" s="12">
        <f>W3798*1.40658152173913</f>
        <v>112526521.73913039</v>
      </c>
      <c r="W3798" s="3">
        <v>80000000</v>
      </c>
      <c r="X3798" s="13">
        <f>Y3798*1.40658152173913</f>
        <v>164478117.94103256</v>
      </c>
      <c r="Y3798" s="3">
        <v>116934650</v>
      </c>
      <c r="Z3798" s="13">
        <f>AA3798*1.40658152173913</f>
        <v>292183045.40885317</v>
      </c>
      <c r="AA3798" s="3">
        <v>207725639</v>
      </c>
      <c r="AB3798">
        <v>347</v>
      </c>
    </row>
    <row r="3799" spans="1:28" x14ac:dyDescent="0.2">
      <c r="A3799" t="s">
        <v>7661</v>
      </c>
      <c r="B3799" t="s">
        <v>7662</v>
      </c>
      <c r="C3799">
        <v>2004</v>
      </c>
      <c r="D3799" t="s">
        <v>7056</v>
      </c>
      <c r="E3799" t="s">
        <v>44035</v>
      </c>
      <c r="F3799" t="s">
        <v>44032</v>
      </c>
      <c r="H3799">
        <v>170</v>
      </c>
      <c r="I3799" t="s">
        <v>319</v>
      </c>
      <c r="J3799" t="s">
        <v>26</v>
      </c>
      <c r="M3799" t="s">
        <v>2226</v>
      </c>
      <c r="N3799" t="s">
        <v>850</v>
      </c>
      <c r="O3799" t="s">
        <v>7663</v>
      </c>
      <c r="P3799" t="s">
        <v>759</v>
      </c>
      <c r="Q3799" t="s">
        <v>7664</v>
      </c>
      <c r="R3799" t="s">
        <v>7665</v>
      </c>
      <c r="S3799" t="s">
        <v>7666</v>
      </c>
      <c r="T3799">
        <v>7.5</v>
      </c>
      <c r="U3799">
        <v>327091</v>
      </c>
      <c r="V3799" s="12">
        <f>W3799*1.37009528851244</f>
        <v>150710481.73636839</v>
      </c>
      <c r="W3799" s="3">
        <v>110000000</v>
      </c>
      <c r="X3799" s="13">
        <f>Y3799*1.37009528851244</f>
        <v>140585929.68570668</v>
      </c>
      <c r="Y3799" s="3">
        <v>102610330</v>
      </c>
      <c r="Z3799" s="13">
        <f>AA3799*1.37009528851244</f>
        <v>292816685.59535193</v>
      </c>
      <c r="AA3799" s="3">
        <v>213719942</v>
      </c>
      <c r="AB3799">
        <v>841</v>
      </c>
    </row>
    <row r="3800" spans="1:28" x14ac:dyDescent="0.2">
      <c r="A3800" t="s">
        <v>17691</v>
      </c>
      <c r="B3800" t="s">
        <v>17692</v>
      </c>
      <c r="C3800">
        <v>2009</v>
      </c>
      <c r="D3800" t="s">
        <v>16214</v>
      </c>
      <c r="E3800" t="s">
        <v>44037</v>
      </c>
      <c r="F3800" t="s">
        <v>44031</v>
      </c>
      <c r="G3800" t="s">
        <v>44038</v>
      </c>
      <c r="H3800">
        <v>90</v>
      </c>
      <c r="I3800" t="s">
        <v>25</v>
      </c>
      <c r="J3800" t="s">
        <v>26</v>
      </c>
      <c r="K3800" t="s">
        <v>27</v>
      </c>
      <c r="L3800" t="s">
        <v>308</v>
      </c>
      <c r="M3800" t="s">
        <v>17693</v>
      </c>
      <c r="N3800" t="s">
        <v>17693</v>
      </c>
      <c r="O3800" t="s">
        <v>17694</v>
      </c>
      <c r="P3800" t="s">
        <v>17695</v>
      </c>
      <c r="Q3800" t="s">
        <v>17696</v>
      </c>
      <c r="R3800" t="s">
        <v>17697</v>
      </c>
      <c r="S3800" t="s">
        <v>17698</v>
      </c>
      <c r="T3800">
        <v>6.9</v>
      </c>
      <c r="U3800">
        <v>200180</v>
      </c>
      <c r="V3800" s="12">
        <f>W3800*1.20636999678377</f>
        <v>120636999.678377</v>
      </c>
      <c r="W3800" s="3">
        <v>100000000</v>
      </c>
      <c r="X3800" s="13">
        <f>Y3800*1.20636999678377</f>
        <v>150639753.25013846</v>
      </c>
      <c r="Y3800" s="3">
        <v>124870275</v>
      </c>
      <c r="Z3800" s="13">
        <f>AA3800*1.20636999678377</f>
        <v>293155299.44105643</v>
      </c>
      <c r="AA3800" s="3">
        <v>243006126</v>
      </c>
      <c r="AB3800">
        <v>189</v>
      </c>
    </row>
    <row r="3801" spans="1:28" x14ac:dyDescent="0.2">
      <c r="A3801" t="s">
        <v>26020</v>
      </c>
      <c r="B3801" t="s">
        <v>26021</v>
      </c>
      <c r="C3801">
        <v>2014</v>
      </c>
      <c r="D3801" t="s">
        <v>26022</v>
      </c>
      <c r="E3801" t="s">
        <v>16512</v>
      </c>
      <c r="F3801" t="s">
        <v>44032</v>
      </c>
      <c r="G3801" t="s">
        <v>44034</v>
      </c>
      <c r="H3801">
        <v>150</v>
      </c>
      <c r="I3801" t="s">
        <v>26023</v>
      </c>
      <c r="J3801" t="s">
        <v>26</v>
      </c>
      <c r="M3801" t="s">
        <v>1005</v>
      </c>
      <c r="N3801" t="s">
        <v>10077</v>
      </c>
      <c r="O3801" t="s">
        <v>26024</v>
      </c>
      <c r="P3801" t="s">
        <v>437</v>
      </c>
      <c r="Q3801" t="s">
        <v>26025</v>
      </c>
      <c r="R3801" t="s">
        <v>26026</v>
      </c>
      <c r="S3801" t="s">
        <v>26027</v>
      </c>
      <c r="T3801">
        <v>6</v>
      </c>
      <c r="U3801">
        <v>157504</v>
      </c>
      <c r="V3801" s="12">
        <f>W3801*1.09324733035956</f>
        <v>153054626.25033841</v>
      </c>
      <c r="W3801" s="3">
        <v>140000000</v>
      </c>
      <c r="X3801" s="13">
        <f>Y3801*1.09324733035956</f>
        <v>71076942.771876916</v>
      </c>
      <c r="Y3801" s="3">
        <v>65014513</v>
      </c>
      <c r="Z3801" s="13">
        <f>AA3801*1.09324733035956</f>
        <v>293182292.65824044</v>
      </c>
      <c r="AA3801" s="3">
        <v>268175631</v>
      </c>
      <c r="AB3801">
        <v>747</v>
      </c>
    </row>
    <row r="3802" spans="1:28" x14ac:dyDescent="0.2">
      <c r="A3802" t="s">
        <v>2769</v>
      </c>
      <c r="B3802" t="s">
        <v>2770</v>
      </c>
      <c r="C3802">
        <v>2001</v>
      </c>
      <c r="D3802" t="s">
        <v>2771</v>
      </c>
      <c r="E3802" t="s">
        <v>16512</v>
      </c>
      <c r="F3802" t="s">
        <v>44038</v>
      </c>
      <c r="G3802" t="s">
        <v>44040</v>
      </c>
      <c r="H3802">
        <v>87</v>
      </c>
      <c r="I3802" t="s">
        <v>360</v>
      </c>
      <c r="J3802" t="s">
        <v>26</v>
      </c>
      <c r="M3802" t="s">
        <v>2772</v>
      </c>
      <c r="N3802" t="s">
        <v>2773</v>
      </c>
      <c r="O3802" t="s">
        <v>2774</v>
      </c>
      <c r="P3802" t="s">
        <v>2775</v>
      </c>
      <c r="Q3802" t="s">
        <v>2776</v>
      </c>
      <c r="R3802" t="s">
        <v>2777</v>
      </c>
      <c r="S3802" t="s">
        <v>2778</v>
      </c>
      <c r="T3802">
        <v>5.0999999999999996</v>
      </c>
      <c r="U3802">
        <v>55612</v>
      </c>
      <c r="V3802" s="12">
        <f>W3802*1.46138339920949</f>
        <v>87683003.952569395</v>
      </c>
      <c r="W3802" s="3">
        <v>60000000</v>
      </c>
      <c r="X3802" s="13">
        <f>Y3802*1.46138339920949</f>
        <v>136472041.34762883</v>
      </c>
      <c r="Y3802" s="3">
        <v>93385515</v>
      </c>
      <c r="Z3802" s="13">
        <f>AA3802*1.46138339920949</f>
        <v>293281369.23778731</v>
      </c>
      <c r="AA3802" s="3">
        <v>200687492</v>
      </c>
      <c r="AB3802">
        <v>237</v>
      </c>
    </row>
    <row r="3803" spans="1:28" x14ac:dyDescent="0.2">
      <c r="A3803" t="s">
        <v>9283</v>
      </c>
      <c r="B3803" t="s">
        <v>9284</v>
      </c>
      <c r="C3803">
        <v>2008</v>
      </c>
      <c r="D3803" t="s">
        <v>9285</v>
      </c>
      <c r="E3803" t="s">
        <v>16512</v>
      </c>
      <c r="F3803" t="s">
        <v>44031</v>
      </c>
      <c r="G3803" t="s">
        <v>44040</v>
      </c>
      <c r="H3803">
        <v>93</v>
      </c>
      <c r="I3803" t="s">
        <v>25</v>
      </c>
      <c r="J3803" t="s">
        <v>26</v>
      </c>
      <c r="K3803" t="s">
        <v>8343</v>
      </c>
      <c r="L3803" t="s">
        <v>64</v>
      </c>
      <c r="M3803" t="s">
        <v>9286</v>
      </c>
      <c r="N3803" t="s">
        <v>9287</v>
      </c>
      <c r="O3803" t="s">
        <v>9288</v>
      </c>
      <c r="P3803" t="s">
        <v>861</v>
      </c>
      <c r="Q3803" t="s">
        <v>9289</v>
      </c>
      <c r="R3803" t="s">
        <v>9290</v>
      </c>
      <c r="S3803" t="s">
        <v>9291</v>
      </c>
      <c r="T3803">
        <v>5.8</v>
      </c>
      <c r="U3803">
        <v>111377</v>
      </c>
      <c r="V3803" s="12">
        <f>W3803*1.20207800169993</f>
        <v>72124680.101995796</v>
      </c>
      <c r="W3803" s="3">
        <v>60000000</v>
      </c>
      <c r="X3803" s="13">
        <f>Y3803*1.20207800169993</f>
        <v>122256585.8537503</v>
      </c>
      <c r="Y3803" s="3">
        <v>101704370</v>
      </c>
      <c r="Z3803" s="13">
        <f>AA3803*1.20207800169993</f>
        <v>293586741.54084247</v>
      </c>
      <c r="AA3803" s="3">
        <v>244232688</v>
      </c>
      <c r="AB3803">
        <v>235</v>
      </c>
    </row>
    <row r="3804" spans="1:28" hidden="1" x14ac:dyDescent="0.2">
      <c r="A3804" t="s">
        <v>33622</v>
      </c>
      <c r="B3804" t="s">
        <v>33623</v>
      </c>
      <c r="C3804">
        <v>2013</v>
      </c>
      <c r="D3804" t="s">
        <v>19540</v>
      </c>
      <c r="E3804" t="s">
        <v>16512</v>
      </c>
      <c r="F3804" t="s">
        <v>44038</v>
      </c>
      <c r="G3804" t="s">
        <v>44034</v>
      </c>
      <c r="H3804">
        <v>112</v>
      </c>
      <c r="I3804" t="s">
        <v>3621</v>
      </c>
      <c r="J3804" t="s">
        <v>308</v>
      </c>
      <c r="M3804" t="s">
        <v>3649</v>
      </c>
      <c r="N3804" t="s">
        <v>3650</v>
      </c>
      <c r="O3804" t="s">
        <v>33624</v>
      </c>
      <c r="P3804" t="s">
        <v>33625</v>
      </c>
      <c r="Q3804" t="s">
        <v>33626</v>
      </c>
      <c r="R3804" t="s">
        <v>33627</v>
      </c>
      <c r="S3804" t="s">
        <v>33628</v>
      </c>
      <c r="T3804">
        <v>6.4</v>
      </c>
      <c r="U3804">
        <v>13049</v>
      </c>
      <c r="W3804"/>
      <c r="X3804"/>
      <c r="Y3804"/>
      <c r="Z3804"/>
      <c r="AA3804">
        <v>7422695</v>
      </c>
      <c r="AB3804">
        <v>26</v>
      </c>
    </row>
    <row r="3805" spans="1:28" hidden="1" x14ac:dyDescent="0.2">
      <c r="A3805" t="s">
        <v>33629</v>
      </c>
      <c r="B3805" t="s">
        <v>33630</v>
      </c>
      <c r="C3805">
        <v>2013</v>
      </c>
      <c r="D3805" t="s">
        <v>32634</v>
      </c>
      <c r="E3805" t="s">
        <v>176</v>
      </c>
      <c r="H3805">
        <v>96</v>
      </c>
      <c r="I3805" t="s">
        <v>33631</v>
      </c>
      <c r="J3805" t="s">
        <v>27</v>
      </c>
      <c r="K3805" t="s">
        <v>307</v>
      </c>
      <c r="M3805" t="s">
        <v>3575</v>
      </c>
      <c r="N3805" t="s">
        <v>33632</v>
      </c>
      <c r="O3805" t="s">
        <v>33633</v>
      </c>
      <c r="P3805" t="s">
        <v>33634</v>
      </c>
      <c r="Q3805" t="e">
        <v>#VALUE!</v>
      </c>
      <c r="R3805" t="s">
        <v>33635</v>
      </c>
      <c r="S3805" t="s">
        <v>33636</v>
      </c>
      <c r="T3805">
        <v>7.2</v>
      </c>
      <c r="U3805">
        <v>17525</v>
      </c>
      <c r="W3805"/>
      <c r="X3805"/>
      <c r="Y3805">
        <v>373605</v>
      </c>
      <c r="Z3805"/>
      <c r="AA3805">
        <v>8533375</v>
      </c>
      <c r="AB3805">
        <v>49</v>
      </c>
    </row>
    <row r="3806" spans="1:28" x14ac:dyDescent="0.2">
      <c r="A3806" t="s">
        <v>30789</v>
      </c>
      <c r="B3806" t="s">
        <v>30790</v>
      </c>
      <c r="C3806">
        <v>2014</v>
      </c>
      <c r="D3806" t="s">
        <v>25700</v>
      </c>
      <c r="E3806" t="s">
        <v>1045</v>
      </c>
      <c r="H3806">
        <v>97</v>
      </c>
      <c r="I3806" t="s">
        <v>25</v>
      </c>
      <c r="J3806" t="s">
        <v>26</v>
      </c>
      <c r="M3806" t="s">
        <v>16766</v>
      </c>
      <c r="N3806" t="s">
        <v>30791</v>
      </c>
      <c r="O3806" t="s">
        <v>30792</v>
      </c>
      <c r="P3806" t="s">
        <v>15111</v>
      </c>
      <c r="Q3806" t="s">
        <v>30793</v>
      </c>
      <c r="R3806" t="s">
        <v>30794</v>
      </c>
      <c r="S3806" t="s">
        <v>30795</v>
      </c>
      <c r="T3806">
        <v>6.3</v>
      </c>
      <c r="U3806">
        <v>280904</v>
      </c>
      <c r="V3806" s="12">
        <f>W3806*1.09324733035956</f>
        <v>19678451.946472079</v>
      </c>
      <c r="W3806" s="3">
        <v>18000000</v>
      </c>
      <c r="X3806" s="13">
        <f>Y3806*1.09324733035956</f>
        <v>164159176.6837326</v>
      </c>
      <c r="Y3806" s="3">
        <v>150157400</v>
      </c>
      <c r="Z3806" s="13">
        <f>AA3806*1.09324733035956</f>
        <v>295903935.16691256</v>
      </c>
      <c r="AA3806" s="3">
        <v>270665134</v>
      </c>
      <c r="AB3806">
        <v>425</v>
      </c>
    </row>
    <row r="3807" spans="1:28" x14ac:dyDescent="0.2">
      <c r="A3807" t="s">
        <v>11275</v>
      </c>
      <c r="B3807" t="s">
        <v>11276</v>
      </c>
      <c r="C3807">
        <v>2005</v>
      </c>
      <c r="D3807" s="1">
        <v>38453</v>
      </c>
      <c r="E3807" t="s">
        <v>176</v>
      </c>
      <c r="F3807" t="s">
        <v>44045</v>
      </c>
      <c r="G3807" t="s">
        <v>44042</v>
      </c>
      <c r="H3807">
        <v>98</v>
      </c>
      <c r="I3807" t="s">
        <v>25</v>
      </c>
      <c r="J3807" t="s">
        <v>26</v>
      </c>
      <c r="K3807" t="s">
        <v>27</v>
      </c>
      <c r="L3807" t="s">
        <v>307</v>
      </c>
      <c r="M3807" t="s">
        <v>11277</v>
      </c>
      <c r="N3807" t="s">
        <v>11278</v>
      </c>
      <c r="O3807" t="s">
        <v>11279</v>
      </c>
      <c r="P3807" t="s">
        <v>3800</v>
      </c>
      <c r="Q3807" t="s">
        <v>11280</v>
      </c>
      <c r="R3807" t="s">
        <v>11281</v>
      </c>
      <c r="S3807" t="s">
        <v>11282</v>
      </c>
      <c r="T3807">
        <v>6.3</v>
      </c>
      <c r="U3807">
        <v>150163</v>
      </c>
      <c r="V3807" s="12">
        <f>W3807*1.32519713261649</f>
        <v>72885842.293906942</v>
      </c>
      <c r="W3807" s="3">
        <v>55000000</v>
      </c>
      <c r="X3807" s="13">
        <f>Y3807*1.32519713261649</f>
        <v>118879855.40957011</v>
      </c>
      <c r="Y3807" s="3">
        <v>89707299</v>
      </c>
      <c r="Z3807" s="13">
        <f>AA3807*1.32519713261649</f>
        <v>296032208.0977425</v>
      </c>
      <c r="AA3807" s="3">
        <v>223387299</v>
      </c>
      <c r="AB3807">
        <v>625</v>
      </c>
    </row>
    <row r="3808" spans="1:28" hidden="1" x14ac:dyDescent="0.2">
      <c r="A3808" t="s">
        <v>33653</v>
      </c>
      <c r="B3808" t="s">
        <v>33654</v>
      </c>
      <c r="C3808">
        <v>2013</v>
      </c>
      <c r="D3808" t="s">
        <v>23549</v>
      </c>
      <c r="E3808" t="s">
        <v>44054</v>
      </c>
      <c r="F3808" t="s">
        <v>44036</v>
      </c>
      <c r="G3808" t="s">
        <v>44033</v>
      </c>
      <c r="H3808">
        <v>105</v>
      </c>
      <c r="I3808" t="s">
        <v>12077</v>
      </c>
      <c r="J3808" t="s">
        <v>26</v>
      </c>
      <c r="M3808" t="s">
        <v>33655</v>
      </c>
      <c r="N3808" t="s">
        <v>33655</v>
      </c>
      <c r="O3808" t="s">
        <v>33656</v>
      </c>
      <c r="P3808" t="s">
        <v>33657</v>
      </c>
      <c r="Q3808" t="s">
        <v>33658</v>
      </c>
      <c r="R3808" t="s">
        <v>33659</v>
      </c>
      <c r="S3808" t="s">
        <v>33660</v>
      </c>
      <c r="T3808">
        <v>6.8</v>
      </c>
      <c r="U3808">
        <v>13477</v>
      </c>
      <c r="W3808"/>
      <c r="X3808"/>
      <c r="Y3808"/>
      <c r="Z3808"/>
      <c r="AA3808"/>
      <c r="AB3808">
        <v>48</v>
      </c>
    </row>
    <row r="3809" spans="1:28" hidden="1" x14ac:dyDescent="0.2">
      <c r="A3809" t="s">
        <v>33661</v>
      </c>
      <c r="B3809" t="s">
        <v>33662</v>
      </c>
      <c r="C3809">
        <v>2017</v>
      </c>
      <c r="D3809" t="s">
        <v>20573</v>
      </c>
      <c r="E3809" t="s">
        <v>1045</v>
      </c>
      <c r="F3809" t="s">
        <v>44050</v>
      </c>
      <c r="H3809">
        <v>101</v>
      </c>
      <c r="I3809" t="s">
        <v>1983</v>
      </c>
      <c r="J3809" t="s">
        <v>26</v>
      </c>
      <c r="M3809" t="s">
        <v>17271</v>
      </c>
      <c r="N3809" t="s">
        <v>33663</v>
      </c>
      <c r="O3809" t="s">
        <v>33664</v>
      </c>
      <c r="P3809" t="s">
        <v>12627</v>
      </c>
      <c r="Q3809" t="s">
        <v>12627</v>
      </c>
      <c r="R3809" t="s">
        <v>33665</v>
      </c>
      <c r="S3809" t="s">
        <v>33666</v>
      </c>
      <c r="T3809">
        <v>5.8</v>
      </c>
      <c r="U3809">
        <v>11821</v>
      </c>
      <c r="W3809"/>
      <c r="X3809"/>
      <c r="Y3809"/>
      <c r="Z3809"/>
      <c r="AA3809">
        <v>124875</v>
      </c>
      <c r="AB3809">
        <v>47</v>
      </c>
    </row>
    <row r="3810" spans="1:28" hidden="1" x14ac:dyDescent="0.2">
      <c r="A3810" t="s">
        <v>33667</v>
      </c>
      <c r="B3810" t="s">
        <v>33668</v>
      </c>
      <c r="C3810">
        <v>2015</v>
      </c>
      <c r="D3810" s="1">
        <v>42009</v>
      </c>
      <c r="E3810" t="s">
        <v>16512</v>
      </c>
      <c r="H3810">
        <v>128</v>
      </c>
      <c r="I3810" t="s">
        <v>943</v>
      </c>
      <c r="J3810" t="s">
        <v>944</v>
      </c>
      <c r="M3810" t="s">
        <v>33669</v>
      </c>
      <c r="N3810" t="s">
        <v>33670</v>
      </c>
      <c r="O3810" t="s">
        <v>33671</v>
      </c>
      <c r="P3810" t="s">
        <v>2934</v>
      </c>
      <c r="Q3810" t="s">
        <v>33672</v>
      </c>
      <c r="R3810" t="s">
        <v>33673</v>
      </c>
      <c r="S3810" t="s">
        <v>33674</v>
      </c>
      <c r="T3810">
        <v>7.1</v>
      </c>
      <c r="U3810">
        <v>22203</v>
      </c>
      <c r="W3810"/>
      <c r="X3810"/>
      <c r="Y3810">
        <v>534601</v>
      </c>
      <c r="Z3810"/>
      <c r="AA3810">
        <v>998582</v>
      </c>
      <c r="AB3810">
        <v>65</v>
      </c>
    </row>
    <row r="3811" spans="1:28" hidden="1" x14ac:dyDescent="0.2">
      <c r="A3811" t="s">
        <v>33675</v>
      </c>
      <c r="B3811" t="s">
        <v>33676</v>
      </c>
      <c r="C3811">
        <v>2013</v>
      </c>
      <c r="D3811" s="1">
        <v>42528</v>
      </c>
      <c r="E3811" t="s">
        <v>176</v>
      </c>
      <c r="F3811" t="s">
        <v>44045</v>
      </c>
      <c r="G3811" t="s">
        <v>44042</v>
      </c>
      <c r="H3811">
        <v>102</v>
      </c>
      <c r="I3811" t="s">
        <v>11437</v>
      </c>
      <c r="J3811" t="s">
        <v>27</v>
      </c>
      <c r="M3811" t="s">
        <v>24910</v>
      </c>
      <c r="N3811" t="s">
        <v>33677</v>
      </c>
      <c r="O3811" t="s">
        <v>33678</v>
      </c>
      <c r="P3811" t="s">
        <v>24910</v>
      </c>
      <c r="Q3811" t="s">
        <v>33679</v>
      </c>
      <c r="R3811" t="s">
        <v>33680</v>
      </c>
      <c r="S3811" t="s">
        <v>33681</v>
      </c>
      <c r="T3811">
        <v>7</v>
      </c>
      <c r="U3811">
        <v>15743</v>
      </c>
      <c r="W3811"/>
      <c r="X3811"/>
      <c r="Y3811"/>
      <c r="Z3811"/>
      <c r="AA3811">
        <v>687505</v>
      </c>
      <c r="AB3811">
        <v>26</v>
      </c>
    </row>
    <row r="3812" spans="1:28" hidden="1" x14ac:dyDescent="0.2">
      <c r="A3812" t="s">
        <v>33682</v>
      </c>
      <c r="B3812" t="s">
        <v>9893</v>
      </c>
      <c r="C3812">
        <v>2014</v>
      </c>
      <c r="D3812" t="s">
        <v>33683</v>
      </c>
      <c r="E3812" t="s">
        <v>3496</v>
      </c>
      <c r="F3812" t="s">
        <v>44042</v>
      </c>
      <c r="H3812">
        <v>77</v>
      </c>
      <c r="I3812" t="s">
        <v>25</v>
      </c>
      <c r="J3812" t="s">
        <v>26</v>
      </c>
      <c r="M3812" t="s">
        <v>33684</v>
      </c>
      <c r="N3812" t="s">
        <v>33685</v>
      </c>
      <c r="O3812" t="s">
        <v>33685</v>
      </c>
      <c r="P3812" t="s">
        <v>33684</v>
      </c>
      <c r="Q3812" t="e">
        <v>#VALUE!</v>
      </c>
      <c r="R3812" t="s">
        <v>33686</v>
      </c>
      <c r="S3812" t="s">
        <v>33687</v>
      </c>
      <c r="T3812">
        <v>6.3</v>
      </c>
      <c r="U3812">
        <v>38811</v>
      </c>
      <c r="W3812"/>
      <c r="X3812"/>
      <c r="Y3812"/>
      <c r="Z3812"/>
      <c r="AA3812"/>
      <c r="AB3812">
        <v>244</v>
      </c>
    </row>
    <row r="3813" spans="1:28" hidden="1" x14ac:dyDescent="0.2">
      <c r="A3813" t="s">
        <v>33688</v>
      </c>
      <c r="B3813" t="s">
        <v>33689</v>
      </c>
      <c r="C3813">
        <v>2013</v>
      </c>
      <c r="D3813" t="s">
        <v>33690</v>
      </c>
      <c r="E3813" t="s">
        <v>1045</v>
      </c>
      <c r="F3813" t="s">
        <v>44032</v>
      </c>
      <c r="G3813" t="s">
        <v>44036</v>
      </c>
      <c r="H3813">
        <v>92</v>
      </c>
      <c r="I3813" t="s">
        <v>25</v>
      </c>
      <c r="J3813" t="s">
        <v>26</v>
      </c>
      <c r="K3813" t="s">
        <v>307</v>
      </c>
      <c r="M3813" t="s">
        <v>33691</v>
      </c>
      <c r="N3813" t="s">
        <v>33692</v>
      </c>
      <c r="O3813" t="s">
        <v>33693</v>
      </c>
      <c r="P3813" t="s">
        <v>33694</v>
      </c>
      <c r="Q3813" t="s">
        <v>33695</v>
      </c>
      <c r="R3813" t="s">
        <v>33696</v>
      </c>
      <c r="S3813" t="s">
        <v>33697</v>
      </c>
      <c r="T3813">
        <v>5.9</v>
      </c>
      <c r="U3813">
        <v>10495</v>
      </c>
      <c r="W3813"/>
      <c r="X3813"/>
      <c r="Y3813"/>
      <c r="Z3813"/>
      <c r="AA3813"/>
      <c r="AB3813">
        <v>33</v>
      </c>
    </row>
    <row r="3814" spans="1:28" x14ac:dyDescent="0.2">
      <c r="A3814" t="s">
        <v>11079</v>
      </c>
      <c r="B3814" t="s">
        <v>11080</v>
      </c>
      <c r="C3814">
        <v>2004</v>
      </c>
      <c r="D3814" t="s">
        <v>8212</v>
      </c>
      <c r="E3814" t="s">
        <v>176</v>
      </c>
      <c r="F3814" t="s">
        <v>44050</v>
      </c>
      <c r="H3814">
        <v>132</v>
      </c>
      <c r="I3814" t="s">
        <v>25</v>
      </c>
      <c r="J3814" t="s">
        <v>26</v>
      </c>
      <c r="K3814" t="s">
        <v>2225</v>
      </c>
      <c r="M3814" t="s">
        <v>1354</v>
      </c>
      <c r="N3814" t="s">
        <v>11081</v>
      </c>
      <c r="O3814" t="s">
        <v>11082</v>
      </c>
      <c r="P3814" t="s">
        <v>1354</v>
      </c>
      <c r="Q3814" t="s">
        <v>11083</v>
      </c>
      <c r="R3814" t="s">
        <v>11084</v>
      </c>
      <c r="S3814" t="s">
        <v>11085</v>
      </c>
      <c r="T3814">
        <v>8.1</v>
      </c>
      <c r="U3814">
        <v>623282</v>
      </c>
      <c r="V3814" s="12">
        <f>W3814*1.37009528851244</f>
        <v>41102858.655373201</v>
      </c>
      <c r="W3814" s="3">
        <v>30000000</v>
      </c>
      <c r="X3814" s="13">
        <f>Y3814*1.37009528851244</f>
        <v>137683893.86253569</v>
      </c>
      <c r="Y3814" s="3">
        <v>100492203</v>
      </c>
      <c r="Z3814" s="13">
        <f>AA3814*1.37009528851244</f>
        <v>296986850.10537839</v>
      </c>
      <c r="AA3814" s="3">
        <v>216763646</v>
      </c>
      <c r="AB3814">
        <v>1230</v>
      </c>
    </row>
    <row r="3815" spans="1:28" x14ac:dyDescent="0.2">
      <c r="A3815" t="s">
        <v>38865</v>
      </c>
      <c r="B3815" t="s">
        <v>38866</v>
      </c>
      <c r="C3815">
        <v>2018</v>
      </c>
      <c r="D3815" s="1">
        <v>43102</v>
      </c>
      <c r="E3815" t="s">
        <v>16512</v>
      </c>
      <c r="F3815" t="s">
        <v>44031</v>
      </c>
      <c r="G3815" t="s">
        <v>44033</v>
      </c>
      <c r="H3815">
        <v>143</v>
      </c>
      <c r="I3815" t="s">
        <v>25</v>
      </c>
      <c r="J3815" t="s">
        <v>26</v>
      </c>
      <c r="M3815" t="s">
        <v>29097</v>
      </c>
      <c r="N3815" t="s">
        <v>38121</v>
      </c>
      <c r="O3815" t="s">
        <v>38867</v>
      </c>
      <c r="P3815" t="s">
        <v>29100</v>
      </c>
      <c r="Q3815" t="s">
        <v>38123</v>
      </c>
      <c r="R3815" t="s">
        <v>38868</v>
      </c>
      <c r="S3815" t="s">
        <v>38869</v>
      </c>
      <c r="T3815">
        <v>6.2</v>
      </c>
      <c r="U3815">
        <v>107184</v>
      </c>
      <c r="V3815" s="12">
        <f>W3815*1.03068014830331</f>
        <v>63902169.194805212</v>
      </c>
      <c r="W3815" s="3">
        <v>62000000</v>
      </c>
      <c r="X3815" s="13">
        <f>Y3815*1.03068014830331</f>
        <v>59812886.957643375</v>
      </c>
      <c r="Y3815" s="3">
        <v>58032443</v>
      </c>
      <c r="Z3815" s="13">
        <f>AA3815*1.03068014830331</f>
        <v>297016597.01515603</v>
      </c>
      <c r="AA3815" s="3">
        <v>288175335</v>
      </c>
      <c r="AB3815">
        <v>431</v>
      </c>
    </row>
    <row r="3816" spans="1:28" hidden="1" x14ac:dyDescent="0.2">
      <c r="A3816" t="s">
        <v>33715</v>
      </c>
      <c r="B3816" t="s">
        <v>33716</v>
      </c>
      <c r="C3816">
        <v>2013</v>
      </c>
      <c r="D3816" s="1">
        <v>41552</v>
      </c>
      <c r="E3816" t="s">
        <v>16512</v>
      </c>
      <c r="F3816" t="s">
        <v>44031</v>
      </c>
      <c r="G3816" t="s">
        <v>44038</v>
      </c>
      <c r="H3816">
        <v>108</v>
      </c>
      <c r="I3816" t="s">
        <v>943</v>
      </c>
      <c r="J3816" t="s">
        <v>944</v>
      </c>
      <c r="K3816" t="s">
        <v>75</v>
      </c>
      <c r="M3816" t="s">
        <v>33717</v>
      </c>
      <c r="N3816" t="s">
        <v>33718</v>
      </c>
      <c r="O3816" t="s">
        <v>33719</v>
      </c>
      <c r="P3816" t="s">
        <v>9685</v>
      </c>
      <c r="Q3816" t="s">
        <v>33720</v>
      </c>
      <c r="R3816" t="s">
        <v>33721</v>
      </c>
      <c r="S3816" t="s">
        <v>33722</v>
      </c>
      <c r="T3816">
        <v>6.6</v>
      </c>
      <c r="U3816">
        <v>11133</v>
      </c>
      <c r="W3816"/>
      <c r="X3816"/>
      <c r="Y3816">
        <v>298457</v>
      </c>
      <c r="Z3816"/>
      <c r="AA3816">
        <v>429350</v>
      </c>
      <c r="AB3816">
        <v>56</v>
      </c>
    </row>
    <row r="3817" spans="1:28" hidden="1" x14ac:dyDescent="0.2">
      <c r="A3817" t="s">
        <v>33723</v>
      </c>
      <c r="B3817" t="s">
        <v>33724</v>
      </c>
      <c r="C3817">
        <v>2013</v>
      </c>
      <c r="D3817" s="1">
        <v>41343</v>
      </c>
      <c r="E3817" t="s">
        <v>44041</v>
      </c>
      <c r="F3817" t="s">
        <v>44045</v>
      </c>
      <c r="G3817" t="s">
        <v>44042</v>
      </c>
      <c r="H3817">
        <v>96</v>
      </c>
      <c r="I3817" t="s">
        <v>33725</v>
      </c>
      <c r="J3817" t="s">
        <v>496</v>
      </c>
      <c r="K3817" t="s">
        <v>74</v>
      </c>
      <c r="L3817" t="s">
        <v>361</v>
      </c>
      <c r="M3817" t="s">
        <v>33726</v>
      </c>
      <c r="N3817" t="s">
        <v>33727</v>
      </c>
      <c r="O3817" t="s">
        <v>33728</v>
      </c>
      <c r="P3817" t="s">
        <v>7775</v>
      </c>
      <c r="Q3817" t="s">
        <v>33729</v>
      </c>
      <c r="R3817" t="s">
        <v>33730</v>
      </c>
      <c r="S3817" t="s">
        <v>33731</v>
      </c>
      <c r="T3817">
        <v>7.2</v>
      </c>
      <c r="U3817">
        <v>24979</v>
      </c>
      <c r="W3817" t="s">
        <v>20328</v>
      </c>
      <c r="X3817"/>
      <c r="Y3817"/>
      <c r="Z3817"/>
      <c r="AA3817">
        <v>13656380</v>
      </c>
      <c r="AB3817">
        <v>51</v>
      </c>
    </row>
    <row r="3818" spans="1:28" x14ac:dyDescent="0.2">
      <c r="A3818" t="s">
        <v>3902</v>
      </c>
      <c r="B3818" t="s">
        <v>3903</v>
      </c>
      <c r="C3818">
        <v>2001</v>
      </c>
      <c r="D3818" s="1">
        <v>37258</v>
      </c>
      <c r="E3818" t="s">
        <v>44048</v>
      </c>
      <c r="F3818" t="s">
        <v>44045</v>
      </c>
      <c r="G3818" t="s">
        <v>44036</v>
      </c>
      <c r="H3818">
        <v>136</v>
      </c>
      <c r="I3818" t="s">
        <v>3904</v>
      </c>
      <c r="J3818" t="s">
        <v>26</v>
      </c>
      <c r="K3818" t="s">
        <v>308</v>
      </c>
      <c r="M3818" t="s">
        <v>1196</v>
      </c>
      <c r="N3818" t="s">
        <v>3905</v>
      </c>
      <c r="O3818" t="s">
        <v>3906</v>
      </c>
      <c r="P3818" t="s">
        <v>160</v>
      </c>
      <c r="Q3818" t="s">
        <v>3907</v>
      </c>
      <c r="R3818" t="s">
        <v>3908</v>
      </c>
      <c r="S3818" t="s">
        <v>3909</v>
      </c>
      <c r="T3818">
        <v>6.9</v>
      </c>
      <c r="U3818">
        <v>244825</v>
      </c>
      <c r="V3818" s="12">
        <f>W3818*1.46138339920949</f>
        <v>99374071.146245316</v>
      </c>
      <c r="W3818" s="3">
        <v>68000000</v>
      </c>
      <c r="X3818" s="13">
        <f>Y3818*1.46138339920949</f>
        <v>147041977.57754979</v>
      </c>
      <c r="Y3818" s="3">
        <v>100618344</v>
      </c>
      <c r="Z3818" s="13">
        <f>AA3818*1.46138339920949</f>
        <v>297228345.1301589</v>
      </c>
      <c r="AA3818" s="3">
        <v>203388341</v>
      </c>
      <c r="AB3818">
        <v>1299</v>
      </c>
    </row>
    <row r="3819" spans="1:28" x14ac:dyDescent="0.2">
      <c r="A3819" t="s">
        <v>6262</v>
      </c>
      <c r="B3819" t="s">
        <v>6263</v>
      </c>
      <c r="C3819">
        <v>2003</v>
      </c>
      <c r="D3819" t="s">
        <v>848</v>
      </c>
      <c r="E3819" t="s">
        <v>16512</v>
      </c>
      <c r="F3819" t="s">
        <v>44031</v>
      </c>
      <c r="G3819" t="s">
        <v>44032</v>
      </c>
      <c r="H3819">
        <v>138</v>
      </c>
      <c r="I3819" t="s">
        <v>25</v>
      </c>
      <c r="J3819" t="s">
        <v>26</v>
      </c>
      <c r="K3819" t="s">
        <v>27</v>
      </c>
      <c r="L3819" t="s">
        <v>4428</v>
      </c>
      <c r="M3819" t="s">
        <v>6264</v>
      </c>
      <c r="N3819" t="s">
        <v>6265</v>
      </c>
      <c r="O3819" t="s">
        <v>6266</v>
      </c>
      <c r="P3819" t="s">
        <v>1008</v>
      </c>
      <c r="Q3819" t="s">
        <v>6267</v>
      </c>
      <c r="R3819" t="s">
        <v>6268</v>
      </c>
      <c r="S3819" t="s">
        <v>6269</v>
      </c>
      <c r="T3819">
        <v>7.4</v>
      </c>
      <c r="U3819">
        <v>198459</v>
      </c>
      <c r="V3819" s="12">
        <f>W3819*1.40658152173913</f>
        <v>210987228.2608695</v>
      </c>
      <c r="W3819" s="3">
        <v>150000000</v>
      </c>
      <c r="X3819" s="13">
        <f>Y3819*1.40658152173913</f>
        <v>132117276.64739126</v>
      </c>
      <c r="Y3819" s="3">
        <v>93927920</v>
      </c>
      <c r="Z3819" s="13">
        <f>AA3819*1.40658152173913</f>
        <v>297664347.3145923</v>
      </c>
      <c r="AA3819" s="3">
        <v>211622535</v>
      </c>
      <c r="AB3819">
        <v>722</v>
      </c>
    </row>
    <row r="3820" spans="1:28" hidden="1" x14ac:dyDescent="0.2">
      <c r="A3820" t="s">
        <v>33747</v>
      </c>
      <c r="B3820" t="s">
        <v>33748</v>
      </c>
      <c r="C3820">
        <v>2013</v>
      </c>
      <c r="D3820" s="1">
        <v>41431</v>
      </c>
      <c r="E3820" t="s">
        <v>3496</v>
      </c>
      <c r="F3820" t="s">
        <v>44033</v>
      </c>
      <c r="G3820" t="s">
        <v>44042</v>
      </c>
      <c r="H3820">
        <v>96</v>
      </c>
      <c r="I3820" t="s">
        <v>33749</v>
      </c>
      <c r="J3820" t="s">
        <v>26</v>
      </c>
      <c r="K3820" t="s">
        <v>4833</v>
      </c>
      <c r="M3820" t="s">
        <v>33750</v>
      </c>
      <c r="N3820" t="s">
        <v>33751</v>
      </c>
      <c r="O3820" t="s">
        <v>33752</v>
      </c>
      <c r="P3820" t="s">
        <v>33753</v>
      </c>
      <c r="Q3820" t="s">
        <v>33753</v>
      </c>
      <c r="R3820" t="s">
        <v>33754</v>
      </c>
      <c r="S3820" t="s">
        <v>33755</v>
      </c>
      <c r="T3820">
        <v>6</v>
      </c>
      <c r="U3820">
        <v>35408</v>
      </c>
      <c r="W3820"/>
      <c r="X3820"/>
      <c r="Y3820">
        <v>21833</v>
      </c>
      <c r="Z3820"/>
      <c r="AA3820">
        <v>805574</v>
      </c>
      <c r="AB3820">
        <v>140</v>
      </c>
    </row>
    <row r="3821" spans="1:28" x14ac:dyDescent="0.2">
      <c r="A3821" t="s">
        <v>17757</v>
      </c>
      <c r="B3821" t="s">
        <v>17758</v>
      </c>
      <c r="C3821">
        <v>2013</v>
      </c>
      <c r="D3821" t="s">
        <v>17759</v>
      </c>
      <c r="E3821" t="s">
        <v>44037</v>
      </c>
      <c r="F3821" t="s">
        <v>44031</v>
      </c>
      <c r="G3821" t="s">
        <v>44040</v>
      </c>
      <c r="H3821">
        <v>102</v>
      </c>
      <c r="I3821" t="s">
        <v>25</v>
      </c>
      <c r="J3821" t="s">
        <v>26</v>
      </c>
      <c r="M3821" t="s">
        <v>17760</v>
      </c>
      <c r="N3821" t="s">
        <v>17761</v>
      </c>
      <c r="O3821" t="s">
        <v>17762</v>
      </c>
      <c r="P3821" t="s">
        <v>17763</v>
      </c>
      <c r="Q3821" t="s">
        <v>17764</v>
      </c>
      <c r="R3821" t="s">
        <v>17765</v>
      </c>
      <c r="S3821" t="s">
        <v>17766</v>
      </c>
      <c r="T3821">
        <v>6.7</v>
      </c>
      <c r="U3821">
        <v>98588</v>
      </c>
      <c r="V3821" s="12">
        <f>W3821*1.11098185502045</f>
        <v>111098185.50204501</v>
      </c>
      <c r="W3821" s="3">
        <v>100000000</v>
      </c>
      <c r="X3821" s="13">
        <f>Y3821*1.11098185502045</f>
        <v>119451304.77771387</v>
      </c>
      <c r="Y3821" s="3">
        <v>107518682</v>
      </c>
      <c r="Z3821" s="13">
        <f>AA3821*1.11098185502045</f>
        <v>298217119.77821541</v>
      </c>
      <c r="AA3821" s="3">
        <v>268426634</v>
      </c>
      <c r="AB3821">
        <v>132</v>
      </c>
    </row>
    <row r="3822" spans="1:28" hidden="1" x14ac:dyDescent="0.2">
      <c r="A3822" t="s">
        <v>33765</v>
      </c>
      <c r="B3822" t="s">
        <v>33766</v>
      </c>
      <c r="C3822">
        <v>2014</v>
      </c>
      <c r="D3822" t="s">
        <v>30602</v>
      </c>
      <c r="E3822" t="s">
        <v>16512</v>
      </c>
      <c r="F3822" t="s">
        <v>44044</v>
      </c>
      <c r="G3822" t="s">
        <v>44032</v>
      </c>
      <c r="H3822">
        <v>108</v>
      </c>
      <c r="I3822" t="s">
        <v>33767</v>
      </c>
      <c r="J3822" t="s">
        <v>26</v>
      </c>
      <c r="K3822" t="s">
        <v>587</v>
      </c>
      <c r="M3822" t="s">
        <v>33768</v>
      </c>
      <c r="N3822" t="s">
        <v>33769</v>
      </c>
      <c r="O3822" t="s">
        <v>33770</v>
      </c>
      <c r="P3822" t="s">
        <v>33584</v>
      </c>
      <c r="Q3822" t="s">
        <v>33771</v>
      </c>
      <c r="R3822" t="s">
        <v>33772</v>
      </c>
      <c r="S3822" t="s">
        <v>33773</v>
      </c>
      <c r="T3822">
        <v>6.4</v>
      </c>
      <c r="U3822">
        <v>25847</v>
      </c>
      <c r="W3822"/>
      <c r="X3822"/>
      <c r="Y3822"/>
      <c r="Z3822"/>
      <c r="AA3822">
        <v>660241</v>
      </c>
      <c r="AB3822">
        <v>58</v>
      </c>
    </row>
    <row r="3823" spans="1:28" x14ac:dyDescent="0.2">
      <c r="A3823" t="s">
        <v>27630</v>
      </c>
      <c r="B3823" t="s">
        <v>27631</v>
      </c>
      <c r="C3823">
        <v>2011</v>
      </c>
      <c r="D3823" s="1">
        <v>40795</v>
      </c>
      <c r="E3823" t="s">
        <v>16512</v>
      </c>
      <c r="F3823" t="s">
        <v>44031</v>
      </c>
      <c r="G3823" t="s">
        <v>44033</v>
      </c>
      <c r="H3823">
        <v>112</v>
      </c>
      <c r="I3823" t="s">
        <v>25</v>
      </c>
      <c r="J3823" t="s">
        <v>26</v>
      </c>
      <c r="M3823" t="s">
        <v>6621</v>
      </c>
      <c r="N3823" t="s">
        <v>6621</v>
      </c>
      <c r="O3823" t="s">
        <v>27632</v>
      </c>
      <c r="P3823" t="s">
        <v>27633</v>
      </c>
      <c r="Q3823" t="s">
        <v>27634</v>
      </c>
      <c r="R3823" t="s">
        <v>27635</v>
      </c>
      <c r="S3823" t="s">
        <v>27636</v>
      </c>
      <c r="T3823">
        <v>7</v>
      </c>
      <c r="U3823">
        <v>334427</v>
      </c>
      <c r="V3823" s="12">
        <f>W3823*1.1505830469594</f>
        <v>57529152.347970001</v>
      </c>
      <c r="W3823" s="3">
        <v>50000000</v>
      </c>
      <c r="X3823" s="13">
        <f>Y3823*1.1505830469594</f>
        <v>146128855.25039706</v>
      </c>
      <c r="Y3823" s="3">
        <v>127004179</v>
      </c>
      <c r="Z3823" s="13">
        <f>AA3823*1.1505830469594</f>
        <v>299262032.07378948</v>
      </c>
      <c r="AA3823" s="3">
        <v>260095986</v>
      </c>
      <c r="AB3823">
        <v>931</v>
      </c>
    </row>
    <row r="3824" spans="1:28" hidden="1" x14ac:dyDescent="0.2">
      <c r="A3824" t="s">
        <v>33782</v>
      </c>
      <c r="B3824" t="s">
        <v>33783</v>
      </c>
      <c r="C3824">
        <v>2014</v>
      </c>
      <c r="D3824" s="1">
        <v>41801</v>
      </c>
      <c r="E3824" t="s">
        <v>176</v>
      </c>
      <c r="H3824">
        <v>124</v>
      </c>
      <c r="I3824" t="s">
        <v>33784</v>
      </c>
      <c r="J3824" t="s">
        <v>26</v>
      </c>
      <c r="K3824" t="s">
        <v>27</v>
      </c>
      <c r="L3824" t="s">
        <v>307</v>
      </c>
      <c r="M3824" t="s">
        <v>33785</v>
      </c>
      <c r="N3824" t="s">
        <v>33785</v>
      </c>
      <c r="O3824" t="s">
        <v>33786</v>
      </c>
      <c r="P3824" t="s">
        <v>2205</v>
      </c>
      <c r="Q3824" t="s">
        <v>33787</v>
      </c>
      <c r="R3824" t="s">
        <v>33788</v>
      </c>
      <c r="S3824" t="s">
        <v>33789</v>
      </c>
      <c r="T3824">
        <v>6.7</v>
      </c>
      <c r="U3824">
        <v>27045</v>
      </c>
      <c r="W3824"/>
      <c r="X3824"/>
      <c r="Y3824">
        <v>1851517</v>
      </c>
      <c r="Z3824"/>
      <c r="AA3824">
        <v>4728401</v>
      </c>
      <c r="AB3824">
        <v>105</v>
      </c>
    </row>
    <row r="3825" spans="1:28" hidden="1" x14ac:dyDescent="0.2">
      <c r="A3825" t="s">
        <v>33790</v>
      </c>
      <c r="B3825" t="s">
        <v>33791</v>
      </c>
      <c r="C3825">
        <v>2016</v>
      </c>
      <c r="D3825" t="s">
        <v>33792</v>
      </c>
      <c r="E3825" t="s">
        <v>1045</v>
      </c>
      <c r="F3825" t="s">
        <v>44032</v>
      </c>
      <c r="H3825">
        <v>97</v>
      </c>
      <c r="I3825" t="s">
        <v>25</v>
      </c>
      <c r="J3825" t="s">
        <v>26</v>
      </c>
      <c r="M3825" t="s">
        <v>33793</v>
      </c>
      <c r="N3825" t="s">
        <v>33794</v>
      </c>
      <c r="O3825" t="s">
        <v>33795</v>
      </c>
      <c r="P3825" t="s">
        <v>33796</v>
      </c>
      <c r="Q3825" t="s">
        <v>33797</v>
      </c>
      <c r="R3825" t="s">
        <v>33798</v>
      </c>
      <c r="S3825" t="s">
        <v>33799</v>
      </c>
      <c r="T3825">
        <v>7.3</v>
      </c>
      <c r="U3825">
        <v>55835</v>
      </c>
      <c r="W3825"/>
      <c r="X3825"/>
      <c r="Y3825"/>
      <c r="Z3825"/>
      <c r="AA3825"/>
      <c r="AB3825">
        <v>126</v>
      </c>
    </row>
    <row r="3826" spans="1:28" hidden="1" x14ac:dyDescent="0.2">
      <c r="A3826" t="s">
        <v>33800</v>
      </c>
      <c r="B3826" t="s">
        <v>33801</v>
      </c>
      <c r="C3826">
        <v>2013</v>
      </c>
      <c r="D3826" t="s">
        <v>33802</v>
      </c>
      <c r="E3826" t="s">
        <v>16512</v>
      </c>
      <c r="F3826" t="s">
        <v>44042</v>
      </c>
      <c r="H3826">
        <v>95</v>
      </c>
      <c r="I3826" t="s">
        <v>33803</v>
      </c>
      <c r="J3826" t="s">
        <v>26</v>
      </c>
      <c r="K3826" t="s">
        <v>934</v>
      </c>
      <c r="M3826" t="s">
        <v>21773</v>
      </c>
      <c r="N3826" t="s">
        <v>33804</v>
      </c>
      <c r="O3826" t="s">
        <v>33805</v>
      </c>
      <c r="P3826" t="s">
        <v>21776</v>
      </c>
      <c r="Q3826" t="s">
        <v>33806</v>
      </c>
      <c r="R3826" t="s">
        <v>33807</v>
      </c>
      <c r="S3826" t="s">
        <v>33808</v>
      </c>
      <c r="T3826">
        <v>6.2</v>
      </c>
      <c r="U3826">
        <v>11149</v>
      </c>
      <c r="W3826">
        <v>2600000</v>
      </c>
      <c r="X3826"/>
      <c r="Y3826"/>
      <c r="Z3826"/>
      <c r="AA3826">
        <v>544853</v>
      </c>
      <c r="AB3826">
        <v>47</v>
      </c>
    </row>
    <row r="3827" spans="1:28" hidden="1" x14ac:dyDescent="0.2">
      <c r="A3827" t="s">
        <v>33809</v>
      </c>
      <c r="B3827" t="s">
        <v>33810</v>
      </c>
      <c r="C3827">
        <v>2014</v>
      </c>
      <c r="D3827" s="1">
        <v>41708</v>
      </c>
      <c r="E3827" t="s">
        <v>44043</v>
      </c>
      <c r="F3827" t="s">
        <v>44032</v>
      </c>
      <c r="G3827" t="s">
        <v>44036</v>
      </c>
      <c r="H3827">
        <v>98</v>
      </c>
      <c r="I3827" t="s">
        <v>33811</v>
      </c>
      <c r="J3827" t="s">
        <v>26</v>
      </c>
      <c r="K3827" t="s">
        <v>496</v>
      </c>
      <c r="M3827" t="s">
        <v>29873</v>
      </c>
      <c r="N3827" t="s">
        <v>29873</v>
      </c>
      <c r="O3827" t="s">
        <v>33812</v>
      </c>
      <c r="P3827" t="s">
        <v>33813</v>
      </c>
      <c r="Q3827" t="s">
        <v>33814</v>
      </c>
      <c r="R3827" t="s">
        <v>33815</v>
      </c>
      <c r="S3827" t="s">
        <v>33816</v>
      </c>
      <c r="T3827">
        <v>7.1</v>
      </c>
      <c r="U3827">
        <v>11948</v>
      </c>
      <c r="W3827"/>
      <c r="X3827"/>
      <c r="Y3827"/>
      <c r="Z3827"/>
      <c r="AA3827"/>
      <c r="AB3827">
        <v>47</v>
      </c>
    </row>
    <row r="3828" spans="1:28" hidden="1" x14ac:dyDescent="0.2">
      <c r="A3828" t="s">
        <v>33817</v>
      </c>
      <c r="B3828" t="s">
        <v>33818</v>
      </c>
      <c r="C3828">
        <v>2014</v>
      </c>
      <c r="D3828" t="s">
        <v>28947</v>
      </c>
      <c r="E3828" t="s">
        <v>16512</v>
      </c>
      <c r="F3828" t="s">
        <v>44038</v>
      </c>
      <c r="G3828" t="s">
        <v>44057</v>
      </c>
      <c r="H3828">
        <v>180</v>
      </c>
      <c r="I3828" t="s">
        <v>943</v>
      </c>
      <c r="J3828" t="s">
        <v>944</v>
      </c>
      <c r="M3828" t="s">
        <v>7965</v>
      </c>
      <c r="N3828" t="s">
        <v>33819</v>
      </c>
      <c r="O3828" t="s">
        <v>33820</v>
      </c>
      <c r="P3828" t="s">
        <v>2764</v>
      </c>
      <c r="Q3828" t="s">
        <v>33821</v>
      </c>
      <c r="R3828" t="s">
        <v>33822</v>
      </c>
      <c r="S3828" t="s">
        <v>33823</v>
      </c>
      <c r="T3828">
        <v>5</v>
      </c>
      <c r="U3828">
        <v>33350</v>
      </c>
      <c r="W3828"/>
      <c r="X3828"/>
      <c r="Y3828"/>
      <c r="Z3828"/>
      <c r="AA3828">
        <v>3086192</v>
      </c>
      <c r="AB3828">
        <v>228</v>
      </c>
    </row>
    <row r="3829" spans="1:28" x14ac:dyDescent="0.2">
      <c r="A3829" t="s">
        <v>24657</v>
      </c>
      <c r="B3829" t="s">
        <v>24658</v>
      </c>
      <c r="C3829">
        <v>2010</v>
      </c>
      <c r="D3829" t="s">
        <v>16101</v>
      </c>
      <c r="E3829" t="s">
        <v>176</v>
      </c>
      <c r="F3829" t="s">
        <v>44039</v>
      </c>
      <c r="H3829">
        <v>110</v>
      </c>
      <c r="I3829" t="s">
        <v>25</v>
      </c>
      <c r="J3829" t="s">
        <v>26</v>
      </c>
      <c r="M3829" t="s">
        <v>7371</v>
      </c>
      <c r="N3829" t="s">
        <v>383</v>
      </c>
      <c r="O3829" t="s">
        <v>24660</v>
      </c>
      <c r="P3829" t="s">
        <v>12600</v>
      </c>
      <c r="Q3829" t="s">
        <v>24661</v>
      </c>
      <c r="R3829" t="s">
        <v>24662</v>
      </c>
      <c r="S3829" t="s">
        <v>24663</v>
      </c>
      <c r="T3829">
        <v>7.6</v>
      </c>
      <c r="U3829">
        <v>305020</v>
      </c>
      <c r="V3829" s="12">
        <f>W3829*1.18690152988223</f>
        <v>45102258.135524742</v>
      </c>
      <c r="W3829" s="3">
        <v>38000000</v>
      </c>
      <c r="X3829" s="13">
        <f>Y3829*1.18690152988223</f>
        <v>203248584.61613038</v>
      </c>
      <c r="Y3829" s="3">
        <v>171243005</v>
      </c>
      <c r="Z3829" s="13">
        <f>AA3829*1.18690152988223</f>
        <v>299427870.61028767</v>
      </c>
      <c r="AA3829" s="3">
        <v>252276927</v>
      </c>
      <c r="AB3829">
        <v>811</v>
      </c>
    </row>
    <row r="3830" spans="1:28" hidden="1" x14ac:dyDescent="0.2">
      <c r="A3830" t="s">
        <v>33831</v>
      </c>
      <c r="B3830" t="s">
        <v>33832</v>
      </c>
      <c r="C3830">
        <v>2014</v>
      </c>
      <c r="D3830" t="s">
        <v>33373</v>
      </c>
      <c r="E3830" t="s">
        <v>1045</v>
      </c>
      <c r="H3830">
        <v>95</v>
      </c>
      <c r="I3830" t="s">
        <v>25</v>
      </c>
      <c r="J3830" t="s">
        <v>26</v>
      </c>
      <c r="K3830" t="s">
        <v>975</v>
      </c>
      <c r="M3830" t="s">
        <v>1326</v>
      </c>
      <c r="N3830" t="s">
        <v>1326</v>
      </c>
      <c r="O3830" t="s">
        <v>33833</v>
      </c>
      <c r="P3830" t="s">
        <v>19462</v>
      </c>
      <c r="Q3830" t="s">
        <v>33834</v>
      </c>
      <c r="R3830" t="s">
        <v>33835</v>
      </c>
      <c r="S3830" t="s">
        <v>33836</v>
      </c>
      <c r="T3830">
        <v>6</v>
      </c>
      <c r="U3830">
        <v>50327</v>
      </c>
      <c r="W3830"/>
      <c r="X3830"/>
      <c r="Y3830">
        <v>59209</v>
      </c>
      <c r="Z3830"/>
      <c r="AA3830">
        <v>8122990</v>
      </c>
      <c r="AB3830">
        <v>81</v>
      </c>
    </row>
    <row r="3831" spans="1:28" x14ac:dyDescent="0.2">
      <c r="A3831" t="s">
        <v>34176</v>
      </c>
      <c r="B3831" t="s">
        <v>34177</v>
      </c>
      <c r="C3831">
        <v>2018</v>
      </c>
      <c r="D3831" t="s">
        <v>34178</v>
      </c>
      <c r="E3831" t="s">
        <v>16512</v>
      </c>
      <c r="F3831" t="s">
        <v>44031</v>
      </c>
      <c r="G3831" t="s">
        <v>44033</v>
      </c>
      <c r="H3831">
        <v>111</v>
      </c>
      <c r="I3831" t="s">
        <v>34179</v>
      </c>
      <c r="J3831" t="s">
        <v>26</v>
      </c>
      <c r="K3831" t="s">
        <v>209</v>
      </c>
      <c r="L3831" t="s">
        <v>75</v>
      </c>
      <c r="M3831" t="s">
        <v>34180</v>
      </c>
      <c r="N3831" t="s">
        <v>34181</v>
      </c>
      <c r="O3831" t="s">
        <v>34182</v>
      </c>
      <c r="P3831" t="s">
        <v>34183</v>
      </c>
      <c r="Q3831" t="s">
        <v>34184</v>
      </c>
      <c r="R3831" t="s">
        <v>34185</v>
      </c>
      <c r="S3831" t="s">
        <v>34186</v>
      </c>
      <c r="T3831">
        <v>5.6</v>
      </c>
      <c r="U3831">
        <v>102915</v>
      </c>
      <c r="V3831" s="12">
        <f>W3831*1.03068014830331</f>
        <v>154602022.24549648</v>
      </c>
      <c r="W3831" s="3">
        <v>150000000</v>
      </c>
      <c r="X3831" s="13">
        <f>Y3831*1.03068014830331</f>
        <v>61711484.306590237</v>
      </c>
      <c r="Y3831" s="3">
        <v>59874525</v>
      </c>
      <c r="Z3831" s="13">
        <f>AA3831*1.03068014830331</f>
        <v>299855928.08654392</v>
      </c>
      <c r="AA3831" s="3">
        <v>290930148</v>
      </c>
      <c r="AB3831">
        <v>741</v>
      </c>
    </row>
    <row r="3832" spans="1:28" x14ac:dyDescent="0.2">
      <c r="A3832" t="s">
        <v>28444</v>
      </c>
      <c r="B3832" t="s">
        <v>28445</v>
      </c>
      <c r="C3832">
        <v>2013</v>
      </c>
      <c r="D3832" s="1">
        <v>41617</v>
      </c>
      <c r="E3832" t="s">
        <v>1045</v>
      </c>
      <c r="F3832" t="s">
        <v>44044</v>
      </c>
      <c r="H3832">
        <v>110</v>
      </c>
      <c r="I3832" t="s">
        <v>229</v>
      </c>
      <c r="J3832" t="s">
        <v>26</v>
      </c>
      <c r="K3832" t="s">
        <v>308</v>
      </c>
      <c r="M3832" t="s">
        <v>8675</v>
      </c>
      <c r="N3832" t="s">
        <v>28446</v>
      </c>
      <c r="O3832" t="s">
        <v>28447</v>
      </c>
      <c r="P3832" t="s">
        <v>4801</v>
      </c>
      <c r="Q3832" t="s">
        <v>28448</v>
      </c>
      <c r="R3832" t="s">
        <v>28449</v>
      </c>
      <c r="S3832" t="s">
        <v>28450</v>
      </c>
      <c r="T3832">
        <v>7</v>
      </c>
      <c r="U3832">
        <v>395325</v>
      </c>
      <c r="V3832" s="12">
        <f>W3832*1.11098185502045</f>
        <v>41106328.635756649</v>
      </c>
      <c r="W3832" s="3">
        <v>37000000</v>
      </c>
      <c r="X3832" s="13">
        <f>Y3832*1.11098185502045</f>
        <v>167085137.31078631</v>
      </c>
      <c r="Y3832" s="3">
        <v>150394119</v>
      </c>
      <c r="Z3832" s="13">
        <f>AA3832*1.11098185502045</f>
        <v>299958567.1712321</v>
      </c>
      <c r="AA3832" s="3">
        <v>269994119</v>
      </c>
      <c r="AB3832">
        <v>394</v>
      </c>
    </row>
    <row r="3833" spans="1:28" x14ac:dyDescent="0.2">
      <c r="A3833" t="s">
        <v>8523</v>
      </c>
      <c r="B3833" t="s">
        <v>8524</v>
      </c>
      <c r="C3833">
        <v>2004</v>
      </c>
      <c r="D3833" s="1">
        <v>38055</v>
      </c>
      <c r="E3833" t="s">
        <v>1045</v>
      </c>
      <c r="F3833" t="s">
        <v>44032</v>
      </c>
      <c r="G3833" t="s">
        <v>44036</v>
      </c>
      <c r="H3833">
        <v>128</v>
      </c>
      <c r="I3833" t="s">
        <v>25</v>
      </c>
      <c r="J3833" t="s">
        <v>26</v>
      </c>
      <c r="K3833" t="s">
        <v>8525</v>
      </c>
      <c r="L3833" t="s">
        <v>308</v>
      </c>
      <c r="M3833" t="s">
        <v>1159</v>
      </c>
      <c r="N3833" t="s">
        <v>8526</v>
      </c>
      <c r="O3833" t="s">
        <v>8527</v>
      </c>
      <c r="P3833" t="s">
        <v>7373</v>
      </c>
      <c r="Q3833" t="s">
        <v>8528</v>
      </c>
      <c r="R3833" t="s">
        <v>8529</v>
      </c>
      <c r="S3833" t="s">
        <v>8530</v>
      </c>
      <c r="T3833">
        <v>7.4</v>
      </c>
      <c r="U3833">
        <v>396732</v>
      </c>
      <c r="V3833" s="12">
        <f>W3833*1.37009528851244</f>
        <v>82205717.310746402</v>
      </c>
      <c r="W3833" s="3">
        <v>60000000</v>
      </c>
      <c r="X3833" s="13">
        <f>Y3833*1.37009528851244</f>
        <v>106693270.10118048</v>
      </c>
      <c r="Y3833" s="3">
        <v>77872883</v>
      </c>
      <c r="Z3833" s="13">
        <f>AA3833*1.37009528851244</f>
        <v>300187992.80107981</v>
      </c>
      <c r="AA3833" s="3">
        <v>219100084</v>
      </c>
      <c r="AB3833">
        <v>706</v>
      </c>
    </row>
    <row r="3834" spans="1:28" hidden="1" x14ac:dyDescent="0.2">
      <c r="A3834" t="s">
        <v>33860</v>
      </c>
      <c r="B3834" t="s">
        <v>33861</v>
      </c>
      <c r="C3834">
        <v>2012</v>
      </c>
      <c r="D3834" t="s">
        <v>33862</v>
      </c>
      <c r="E3834" t="s">
        <v>44043</v>
      </c>
      <c r="F3834" t="s">
        <v>44032</v>
      </c>
      <c r="G3834" t="s">
        <v>44042</v>
      </c>
      <c r="H3834">
        <v>90</v>
      </c>
      <c r="I3834" t="s">
        <v>4358</v>
      </c>
      <c r="J3834" t="s">
        <v>1076</v>
      </c>
      <c r="M3834" t="s">
        <v>33863</v>
      </c>
      <c r="N3834" t="s">
        <v>33863</v>
      </c>
      <c r="O3834" t="s">
        <v>33864</v>
      </c>
      <c r="P3834" t="s">
        <v>33865</v>
      </c>
      <c r="Q3834" t="s">
        <v>33866</v>
      </c>
      <c r="R3834" t="s">
        <v>33867</v>
      </c>
      <c r="S3834" t="s">
        <v>33868</v>
      </c>
      <c r="T3834">
        <v>7.8</v>
      </c>
      <c r="U3834">
        <v>19435</v>
      </c>
      <c r="W3834" t="s">
        <v>33869</v>
      </c>
      <c r="X3834"/>
      <c r="Y3834"/>
      <c r="Z3834"/>
      <c r="AA3834"/>
      <c r="AB3834">
        <v>19</v>
      </c>
    </row>
    <row r="3835" spans="1:28" x14ac:dyDescent="0.2">
      <c r="A3835" t="s">
        <v>39734</v>
      </c>
      <c r="B3835" t="s">
        <v>39735</v>
      </c>
      <c r="C3835">
        <v>2016</v>
      </c>
      <c r="D3835" t="s">
        <v>25525</v>
      </c>
      <c r="E3835" t="s">
        <v>3496</v>
      </c>
      <c r="F3835" t="s">
        <v>44042</v>
      </c>
      <c r="H3835">
        <v>117</v>
      </c>
      <c r="I3835" t="s">
        <v>1026</v>
      </c>
      <c r="J3835" t="s">
        <v>26</v>
      </c>
      <c r="M3835" t="s">
        <v>2250</v>
      </c>
      <c r="N3835" t="s">
        <v>2250</v>
      </c>
      <c r="O3835" t="s">
        <v>39736</v>
      </c>
      <c r="P3835" t="s">
        <v>9676</v>
      </c>
      <c r="Q3835" t="s">
        <v>39737</v>
      </c>
      <c r="R3835" t="s">
        <v>39738</v>
      </c>
      <c r="S3835" t="s">
        <v>39739</v>
      </c>
      <c r="T3835">
        <v>7.3</v>
      </c>
      <c r="U3835">
        <v>408269</v>
      </c>
      <c r="V3835" s="12">
        <f>W3835*1.07834771485832</f>
        <v>9705129.4337248802</v>
      </c>
      <c r="W3835" s="3">
        <v>9000000</v>
      </c>
      <c r="X3835" s="13">
        <f>Y3835*1.07834771485832</f>
        <v>149126177.43238786</v>
      </c>
      <c r="Y3835" s="3">
        <v>138291365</v>
      </c>
      <c r="Z3835" s="13">
        <f>AA3835*1.07834771485832</f>
        <v>300270620.64164054</v>
      </c>
      <c r="AA3835" s="3">
        <v>278454358</v>
      </c>
      <c r="AB3835">
        <v>993</v>
      </c>
    </row>
    <row r="3836" spans="1:28" x14ac:dyDescent="0.2">
      <c r="A3836" t="s">
        <v>5348</v>
      </c>
      <c r="B3836" t="s">
        <v>5349</v>
      </c>
      <c r="C3836">
        <v>2002</v>
      </c>
      <c r="D3836" t="s">
        <v>3572</v>
      </c>
      <c r="E3836" t="s">
        <v>44041</v>
      </c>
      <c r="F3836" t="s">
        <v>44032</v>
      </c>
      <c r="G3836" t="s">
        <v>44042</v>
      </c>
      <c r="H3836">
        <v>124</v>
      </c>
      <c r="I3836" t="s">
        <v>319</v>
      </c>
      <c r="J3836" t="s">
        <v>26</v>
      </c>
      <c r="K3836" t="s">
        <v>27</v>
      </c>
      <c r="M3836" t="s">
        <v>2285</v>
      </c>
      <c r="N3836" t="s">
        <v>5350</v>
      </c>
      <c r="O3836" t="s">
        <v>5351</v>
      </c>
      <c r="P3836" t="s">
        <v>2108</v>
      </c>
      <c r="Q3836" t="s">
        <v>5352</v>
      </c>
      <c r="R3836" t="s">
        <v>5353</v>
      </c>
      <c r="S3836" t="s">
        <v>5354</v>
      </c>
      <c r="T3836">
        <v>7.2</v>
      </c>
      <c r="U3836">
        <v>246522</v>
      </c>
      <c r="V3836" s="12">
        <f>W3836*1.43863813229572</f>
        <v>112213774.31906617</v>
      </c>
      <c r="W3836" s="3">
        <v>78000000</v>
      </c>
      <c r="X3836" s="13">
        <f>Y3836*1.43863813229572</f>
        <v>134008995.28225683</v>
      </c>
      <c r="Y3836" s="3">
        <v>93149898</v>
      </c>
      <c r="Z3836" s="13">
        <f>AA3836*1.43863813229572</f>
        <v>300957771.43789887</v>
      </c>
      <c r="AA3836" s="3">
        <v>209196298</v>
      </c>
      <c r="AB3836">
        <v>797</v>
      </c>
    </row>
    <row r="3837" spans="1:28" x14ac:dyDescent="0.2">
      <c r="A3837" t="s">
        <v>17942</v>
      </c>
      <c r="B3837" t="s">
        <v>17943</v>
      </c>
      <c r="C3837">
        <v>2014</v>
      </c>
      <c r="D3837" t="s">
        <v>17944</v>
      </c>
      <c r="E3837" t="s">
        <v>44037</v>
      </c>
      <c r="F3837" t="s">
        <v>44031</v>
      </c>
      <c r="G3837" t="s">
        <v>44038</v>
      </c>
      <c r="H3837">
        <v>92</v>
      </c>
      <c r="I3837" t="s">
        <v>25</v>
      </c>
      <c r="J3837" t="s">
        <v>26</v>
      </c>
      <c r="M3837" t="s">
        <v>3009</v>
      </c>
      <c r="N3837" t="s">
        <v>17945</v>
      </c>
      <c r="O3837" t="s">
        <v>17946</v>
      </c>
      <c r="P3837" t="s">
        <v>17947</v>
      </c>
      <c r="Q3837" t="s">
        <v>17948</v>
      </c>
      <c r="R3837" t="s">
        <v>17949</v>
      </c>
      <c r="S3837" t="s">
        <v>17950</v>
      </c>
      <c r="T3837">
        <v>6.8</v>
      </c>
      <c r="U3837">
        <v>61042</v>
      </c>
      <c r="V3837" s="12">
        <f>W3837*1.09324733035956</f>
        <v>158520862.90213621</v>
      </c>
      <c r="W3837" s="3">
        <v>145000000</v>
      </c>
      <c r="X3837" s="13">
        <f>Y3837*1.09324733035956</f>
        <v>121904106.91542515</v>
      </c>
      <c r="Y3837" s="3">
        <v>111506430</v>
      </c>
      <c r="Z3837" s="13">
        <f>AA3837*1.09324733035956</f>
        <v>301406145.12211585</v>
      </c>
      <c r="AA3837" s="3">
        <v>275698039</v>
      </c>
      <c r="AB3837">
        <v>161</v>
      </c>
    </row>
    <row r="3838" spans="1:28" x14ac:dyDescent="0.2">
      <c r="A3838" t="s">
        <v>9091</v>
      </c>
      <c r="B3838" t="s">
        <v>9092</v>
      </c>
      <c r="C3838">
        <v>2004</v>
      </c>
      <c r="D3838" t="s">
        <v>7923</v>
      </c>
      <c r="E3838" t="s">
        <v>44041</v>
      </c>
      <c r="F3838" t="s">
        <v>44032</v>
      </c>
      <c r="G3838" t="s">
        <v>44042</v>
      </c>
      <c r="H3838">
        <v>120</v>
      </c>
      <c r="I3838" t="s">
        <v>25</v>
      </c>
      <c r="J3838" t="s">
        <v>26</v>
      </c>
      <c r="K3838" t="s">
        <v>308</v>
      </c>
      <c r="L3838" t="s">
        <v>27</v>
      </c>
      <c r="M3838" t="s">
        <v>3312</v>
      </c>
      <c r="N3838" t="s">
        <v>9093</v>
      </c>
      <c r="O3838" t="s">
        <v>9094</v>
      </c>
      <c r="P3838" t="s">
        <v>160</v>
      </c>
      <c r="Q3838" t="s">
        <v>9095</v>
      </c>
      <c r="R3838" t="s">
        <v>9096</v>
      </c>
      <c r="S3838" t="s">
        <v>9097</v>
      </c>
      <c r="T3838">
        <v>7.5</v>
      </c>
      <c r="U3838">
        <v>352788</v>
      </c>
      <c r="V3838" s="12">
        <f>W3838*1.37009528851244</f>
        <v>89056193.753308594</v>
      </c>
      <c r="W3838" s="3">
        <v>65000000</v>
      </c>
      <c r="X3838" s="13">
        <f>Y3838*1.37009528851244</f>
        <v>138387437.79318681</v>
      </c>
      <c r="Y3838" s="3">
        <v>101005703</v>
      </c>
      <c r="Z3838" s="13">
        <f>AA3838*1.37009528851244</f>
        <v>302690623.92612481</v>
      </c>
      <c r="AA3838" s="3">
        <v>220926695</v>
      </c>
      <c r="AB3838">
        <v>898</v>
      </c>
    </row>
    <row r="3839" spans="1:28" hidden="1" x14ac:dyDescent="0.2">
      <c r="A3839" t="s">
        <v>33897</v>
      </c>
      <c r="B3839" t="s">
        <v>33898</v>
      </c>
      <c r="C3839">
        <v>2015</v>
      </c>
      <c r="D3839" t="s">
        <v>33899</v>
      </c>
      <c r="E3839" t="s">
        <v>44048</v>
      </c>
      <c r="F3839" t="s">
        <v>44046</v>
      </c>
      <c r="G3839" t="s">
        <v>44042</v>
      </c>
      <c r="H3839">
        <v>97</v>
      </c>
      <c r="I3839" t="s">
        <v>6671</v>
      </c>
      <c r="J3839" t="s">
        <v>26</v>
      </c>
      <c r="M3839" t="s">
        <v>33900</v>
      </c>
      <c r="N3839" t="s">
        <v>33901</v>
      </c>
      <c r="O3839" t="s">
        <v>33902</v>
      </c>
      <c r="P3839" t="s">
        <v>33903</v>
      </c>
      <c r="Q3839" t="s">
        <v>33904</v>
      </c>
      <c r="R3839" t="s">
        <v>33905</v>
      </c>
      <c r="S3839" t="s">
        <v>33906</v>
      </c>
      <c r="T3839">
        <v>5.7</v>
      </c>
      <c r="U3839">
        <v>15018</v>
      </c>
      <c r="W3839"/>
      <c r="X3839"/>
      <c r="Y3839">
        <v>13906</v>
      </c>
      <c r="Z3839"/>
      <c r="AA3839">
        <v>1862407</v>
      </c>
      <c r="AB3839">
        <v>85</v>
      </c>
    </row>
    <row r="3840" spans="1:28" hidden="1" x14ac:dyDescent="0.2">
      <c r="A3840" t="s">
        <v>33907</v>
      </c>
      <c r="B3840" t="s">
        <v>33908</v>
      </c>
      <c r="C3840">
        <v>2015</v>
      </c>
      <c r="D3840" s="1">
        <v>42320</v>
      </c>
      <c r="E3840" t="s">
        <v>16512</v>
      </c>
      <c r="F3840" t="s">
        <v>44031</v>
      </c>
      <c r="G3840" t="s">
        <v>44038</v>
      </c>
      <c r="H3840">
        <v>119</v>
      </c>
      <c r="I3840" t="s">
        <v>25</v>
      </c>
      <c r="J3840" t="s">
        <v>26</v>
      </c>
      <c r="M3840" t="s">
        <v>7058</v>
      </c>
      <c r="N3840" t="s">
        <v>1327</v>
      </c>
      <c r="O3840" t="s">
        <v>33909</v>
      </c>
      <c r="P3840" t="s">
        <v>1329</v>
      </c>
      <c r="Q3840" t="s">
        <v>33910</v>
      </c>
      <c r="R3840" t="s">
        <v>33911</v>
      </c>
      <c r="S3840" t="s">
        <v>33912</v>
      </c>
      <c r="T3840">
        <v>4.8</v>
      </c>
      <c r="U3840">
        <v>42889</v>
      </c>
      <c r="W3840">
        <v>60000000</v>
      </c>
      <c r="X3840"/>
      <c r="Y3840"/>
      <c r="Z3840"/>
      <c r="AA3840"/>
      <c r="AB3840">
        <v>236</v>
      </c>
    </row>
    <row r="3841" spans="1:28" hidden="1" x14ac:dyDescent="0.2">
      <c r="A3841" t="s">
        <v>33913</v>
      </c>
      <c r="B3841" t="s">
        <v>33914</v>
      </c>
      <c r="C3841">
        <v>2013</v>
      </c>
      <c r="D3841" s="1">
        <v>41887</v>
      </c>
      <c r="E3841" t="s">
        <v>176</v>
      </c>
      <c r="H3841">
        <v>100</v>
      </c>
      <c r="I3841" t="s">
        <v>25</v>
      </c>
      <c r="J3841" t="s">
        <v>26</v>
      </c>
      <c r="M3841" t="s">
        <v>33915</v>
      </c>
      <c r="N3841" t="s">
        <v>33916</v>
      </c>
      <c r="O3841" t="s">
        <v>33917</v>
      </c>
      <c r="P3841" t="s">
        <v>33918</v>
      </c>
      <c r="Q3841" t="s">
        <v>33919</v>
      </c>
      <c r="R3841" t="s">
        <v>33920</v>
      </c>
      <c r="S3841" t="s">
        <v>33921</v>
      </c>
      <c r="T3841">
        <v>6.2</v>
      </c>
      <c r="U3841">
        <v>26876</v>
      </c>
      <c r="W3841"/>
      <c r="X3841"/>
      <c r="Y3841">
        <v>767732</v>
      </c>
      <c r="Z3841"/>
      <c r="AA3841">
        <v>919591</v>
      </c>
      <c r="AB3841">
        <v>77</v>
      </c>
    </row>
    <row r="3842" spans="1:28" hidden="1" x14ac:dyDescent="0.2">
      <c r="A3842" t="s">
        <v>33922</v>
      </c>
      <c r="B3842" t="s">
        <v>33923</v>
      </c>
      <c r="C3842">
        <v>2014</v>
      </c>
      <c r="D3842" t="s">
        <v>32090</v>
      </c>
      <c r="E3842" t="s">
        <v>44041</v>
      </c>
      <c r="F3842" t="s">
        <v>44032</v>
      </c>
      <c r="H3842">
        <v>104</v>
      </c>
      <c r="I3842" t="s">
        <v>25</v>
      </c>
      <c r="J3842" t="s">
        <v>26</v>
      </c>
      <c r="M3842" t="s">
        <v>21590</v>
      </c>
      <c r="N3842" t="s">
        <v>33924</v>
      </c>
      <c r="O3842" t="s">
        <v>33925</v>
      </c>
      <c r="P3842" t="s">
        <v>6215</v>
      </c>
      <c r="Q3842" t="s">
        <v>33926</v>
      </c>
      <c r="R3842" t="s">
        <v>33927</v>
      </c>
      <c r="S3842" t="s">
        <v>33928</v>
      </c>
      <c r="T3842">
        <v>6.3</v>
      </c>
      <c r="U3842">
        <v>10610</v>
      </c>
      <c r="W3842"/>
      <c r="X3842"/>
      <c r="Y3842">
        <v>208693</v>
      </c>
      <c r="Z3842"/>
      <c r="AA3842">
        <v>209613</v>
      </c>
      <c r="AB3842">
        <v>44</v>
      </c>
    </row>
    <row r="3843" spans="1:28" hidden="1" x14ac:dyDescent="0.2">
      <c r="A3843" t="s">
        <v>33929</v>
      </c>
      <c r="B3843" t="s">
        <v>33930</v>
      </c>
      <c r="C3843">
        <v>2019</v>
      </c>
      <c r="D3843" s="1">
        <v>43713</v>
      </c>
      <c r="E3843" t="s">
        <v>44035</v>
      </c>
      <c r="F3843" t="s">
        <v>44044</v>
      </c>
      <c r="G3843" t="s">
        <v>44032</v>
      </c>
      <c r="H3843">
        <v>110</v>
      </c>
      <c r="I3843" t="s">
        <v>25</v>
      </c>
      <c r="J3843" t="s">
        <v>26</v>
      </c>
      <c r="M3843" t="s">
        <v>2505</v>
      </c>
      <c r="N3843" t="s">
        <v>33931</v>
      </c>
      <c r="O3843" t="s">
        <v>33932</v>
      </c>
      <c r="P3843" t="s">
        <v>26186</v>
      </c>
      <c r="Q3843" t="s">
        <v>33933</v>
      </c>
      <c r="R3843" t="s">
        <v>33934</v>
      </c>
      <c r="S3843" t="s">
        <v>33935</v>
      </c>
      <c r="T3843">
        <v>6.6</v>
      </c>
      <c r="U3843">
        <v>73071</v>
      </c>
      <c r="W3843"/>
      <c r="X3843"/>
      <c r="Y3843"/>
      <c r="Z3843"/>
      <c r="AA3843">
        <v>9813468</v>
      </c>
      <c r="AB3843">
        <v>626</v>
      </c>
    </row>
    <row r="3844" spans="1:28" hidden="1" x14ac:dyDescent="0.2">
      <c r="A3844" t="s">
        <v>33936</v>
      </c>
      <c r="B3844" t="s">
        <v>33937</v>
      </c>
      <c r="C3844">
        <v>2014</v>
      </c>
      <c r="D3844" s="1">
        <v>42340</v>
      </c>
      <c r="E3844" t="s">
        <v>1045</v>
      </c>
      <c r="F3844" t="s">
        <v>44032</v>
      </c>
      <c r="G3844" t="s">
        <v>44036</v>
      </c>
      <c r="H3844">
        <v>95</v>
      </c>
      <c r="I3844" t="s">
        <v>25</v>
      </c>
      <c r="J3844" t="s">
        <v>26</v>
      </c>
      <c r="K3844" t="s">
        <v>27</v>
      </c>
      <c r="M3844" t="s">
        <v>7401</v>
      </c>
      <c r="N3844" t="s">
        <v>7401</v>
      </c>
      <c r="O3844" t="s">
        <v>33938</v>
      </c>
      <c r="P3844" t="s">
        <v>12211</v>
      </c>
      <c r="Q3844" t="s">
        <v>33939</v>
      </c>
      <c r="R3844" t="s">
        <v>33940</v>
      </c>
      <c r="S3844" t="s">
        <v>33941</v>
      </c>
      <c r="T3844">
        <v>7.1</v>
      </c>
      <c r="U3844">
        <v>18392</v>
      </c>
      <c r="W3844"/>
      <c r="X3844"/>
      <c r="Y3844">
        <v>162685</v>
      </c>
      <c r="Z3844"/>
      <c r="AA3844">
        <v>674579</v>
      </c>
      <c r="AB3844">
        <v>85</v>
      </c>
    </row>
    <row r="3845" spans="1:28" x14ac:dyDescent="0.2">
      <c r="A3845" t="s">
        <v>18923</v>
      </c>
      <c r="B3845" t="s">
        <v>18924</v>
      </c>
      <c r="C3845">
        <v>2008</v>
      </c>
      <c r="D3845" t="s">
        <v>15359</v>
      </c>
      <c r="E3845" t="s">
        <v>1045</v>
      </c>
      <c r="F3845" t="s">
        <v>44032</v>
      </c>
      <c r="G3845" t="s">
        <v>44040</v>
      </c>
      <c r="H3845">
        <v>112</v>
      </c>
      <c r="I3845" t="s">
        <v>25</v>
      </c>
      <c r="J3845" t="s">
        <v>26</v>
      </c>
      <c r="M3845" t="s">
        <v>18925</v>
      </c>
      <c r="N3845" t="s">
        <v>18926</v>
      </c>
      <c r="O3845" t="s">
        <v>18927</v>
      </c>
      <c r="P3845" t="s">
        <v>18928</v>
      </c>
      <c r="Q3845" t="s">
        <v>18929</v>
      </c>
      <c r="R3845" t="s">
        <v>18930</v>
      </c>
      <c r="S3845" t="s">
        <v>18931</v>
      </c>
      <c r="T3845">
        <v>4.8</v>
      </c>
      <c r="U3845">
        <v>56762</v>
      </c>
      <c r="V3845" s="12">
        <f>W3845*1.20207800169993</f>
        <v>13222858.018699229</v>
      </c>
      <c r="W3845" s="3">
        <v>11000000</v>
      </c>
      <c r="X3845" s="13">
        <f>Y3845*1.20207800169993</f>
        <v>108859481.82039267</v>
      </c>
      <c r="Y3845" s="3">
        <v>90559416</v>
      </c>
      <c r="Z3845" s="13">
        <f>AA3845*1.20207800169993</f>
        <v>304016558.09973389</v>
      </c>
      <c r="AA3845" s="3">
        <v>252909177</v>
      </c>
      <c r="AB3845">
        <v>189</v>
      </c>
    </row>
    <row r="3846" spans="1:28" hidden="1" x14ac:dyDescent="0.2">
      <c r="A3846" t="s">
        <v>33950</v>
      </c>
      <c r="B3846" t="s">
        <v>33951</v>
      </c>
      <c r="C3846">
        <v>2014</v>
      </c>
      <c r="D3846" t="s">
        <v>33952</v>
      </c>
      <c r="E3846" t="s">
        <v>16512</v>
      </c>
      <c r="F3846" t="s">
        <v>44038</v>
      </c>
      <c r="G3846" t="s">
        <v>44046</v>
      </c>
      <c r="H3846">
        <v>88</v>
      </c>
      <c r="I3846" t="s">
        <v>25</v>
      </c>
      <c r="J3846" t="s">
        <v>26</v>
      </c>
      <c r="M3846" t="s">
        <v>33953</v>
      </c>
      <c r="N3846" t="s">
        <v>33954</v>
      </c>
      <c r="O3846" t="s">
        <v>33955</v>
      </c>
      <c r="P3846" t="s">
        <v>10104</v>
      </c>
      <c r="Q3846" t="s">
        <v>33956</v>
      </c>
      <c r="R3846" t="s">
        <v>33957</v>
      </c>
      <c r="S3846" t="s">
        <v>33958</v>
      </c>
      <c r="T3846">
        <v>5.7</v>
      </c>
      <c r="U3846">
        <v>22433</v>
      </c>
      <c r="W3846"/>
      <c r="X3846"/>
      <c r="Y3846">
        <v>60058</v>
      </c>
      <c r="Z3846"/>
      <c r="AA3846">
        <v>485544</v>
      </c>
      <c r="AB3846">
        <v>102</v>
      </c>
    </row>
    <row r="3847" spans="1:28" hidden="1" x14ac:dyDescent="0.2">
      <c r="A3847" t="s">
        <v>33959</v>
      </c>
      <c r="B3847" t="s">
        <v>33960</v>
      </c>
      <c r="C3847">
        <v>2015</v>
      </c>
      <c r="D3847" s="1">
        <v>42067</v>
      </c>
      <c r="E3847" t="s">
        <v>16512</v>
      </c>
      <c r="F3847" t="s">
        <v>44032</v>
      </c>
      <c r="G3847" t="s">
        <v>44049</v>
      </c>
      <c r="H3847">
        <v>115</v>
      </c>
      <c r="I3847" t="s">
        <v>33961</v>
      </c>
      <c r="J3847" t="s">
        <v>26</v>
      </c>
      <c r="M3847" t="s">
        <v>11156</v>
      </c>
      <c r="N3847" t="s">
        <v>33962</v>
      </c>
      <c r="O3847" t="s">
        <v>33963</v>
      </c>
      <c r="P3847" t="s">
        <v>8048</v>
      </c>
      <c r="Q3847" t="s">
        <v>33964</v>
      </c>
      <c r="R3847" t="s">
        <v>33965</v>
      </c>
      <c r="S3847" t="s">
        <v>33966</v>
      </c>
      <c r="T3847">
        <v>6.2</v>
      </c>
      <c r="U3847">
        <v>38545</v>
      </c>
      <c r="W3847">
        <v>40000000</v>
      </c>
      <c r="X3847"/>
      <c r="Y3847"/>
      <c r="Z3847"/>
      <c r="AA3847">
        <v>1797955</v>
      </c>
      <c r="AB3847">
        <v>197</v>
      </c>
    </row>
    <row r="3848" spans="1:28" hidden="1" x14ac:dyDescent="0.2">
      <c r="A3848" t="s">
        <v>33967</v>
      </c>
      <c r="B3848" t="s">
        <v>33968</v>
      </c>
      <c r="C3848">
        <v>2014</v>
      </c>
      <c r="D3848" t="s">
        <v>33969</v>
      </c>
      <c r="E3848" t="s">
        <v>1045</v>
      </c>
      <c r="F3848" t="s">
        <v>44044</v>
      </c>
      <c r="H3848">
        <v>94</v>
      </c>
      <c r="I3848" t="s">
        <v>25</v>
      </c>
      <c r="J3848" t="s">
        <v>26</v>
      </c>
      <c r="M3848" t="s">
        <v>4470</v>
      </c>
      <c r="N3848" t="s">
        <v>33970</v>
      </c>
      <c r="O3848" t="s">
        <v>33971</v>
      </c>
      <c r="P3848" t="s">
        <v>12226</v>
      </c>
      <c r="Q3848" t="s">
        <v>33972</v>
      </c>
      <c r="R3848" t="s">
        <v>33973</v>
      </c>
      <c r="S3848" t="s">
        <v>33974</v>
      </c>
      <c r="T3848">
        <v>6.5</v>
      </c>
      <c r="U3848">
        <v>28501</v>
      </c>
      <c r="W3848">
        <v>5000000</v>
      </c>
      <c r="X3848"/>
      <c r="Y3848"/>
      <c r="Z3848"/>
      <c r="AA3848">
        <v>4833</v>
      </c>
      <c r="AB3848">
        <v>63</v>
      </c>
    </row>
    <row r="3849" spans="1:28" hidden="1" x14ac:dyDescent="0.2">
      <c r="A3849" t="s">
        <v>33975</v>
      </c>
      <c r="B3849" t="s">
        <v>33976</v>
      </c>
      <c r="C3849">
        <v>2015</v>
      </c>
      <c r="D3849" t="s">
        <v>32504</v>
      </c>
      <c r="E3849" t="s">
        <v>176</v>
      </c>
      <c r="F3849" t="s">
        <v>44046</v>
      </c>
      <c r="G3849" t="s">
        <v>44039</v>
      </c>
      <c r="H3849">
        <v>132</v>
      </c>
      <c r="I3849" t="s">
        <v>229</v>
      </c>
      <c r="J3849" t="s">
        <v>26</v>
      </c>
      <c r="M3849" t="s">
        <v>33977</v>
      </c>
      <c r="N3849" t="s">
        <v>33977</v>
      </c>
      <c r="O3849" t="s">
        <v>33978</v>
      </c>
      <c r="P3849" t="s">
        <v>2578</v>
      </c>
      <c r="Q3849" t="s">
        <v>33979</v>
      </c>
      <c r="R3849" t="s">
        <v>33980</v>
      </c>
      <c r="S3849" t="s">
        <v>33981</v>
      </c>
      <c r="T3849">
        <v>7.1</v>
      </c>
      <c r="U3849">
        <v>82432</v>
      </c>
      <c r="W3849">
        <v>1800000</v>
      </c>
      <c r="X3849"/>
      <c r="Y3849"/>
      <c r="Z3849"/>
      <c r="AA3849">
        <v>382579</v>
      </c>
      <c r="AB3849">
        <v>436</v>
      </c>
    </row>
    <row r="3850" spans="1:28" hidden="1" x14ac:dyDescent="0.2">
      <c r="A3850" t="s">
        <v>33982</v>
      </c>
      <c r="B3850" t="s">
        <v>33983</v>
      </c>
      <c r="C3850">
        <v>2013</v>
      </c>
      <c r="D3850" t="s">
        <v>24190</v>
      </c>
      <c r="E3850" t="s">
        <v>16512</v>
      </c>
      <c r="F3850" t="s">
        <v>44051</v>
      </c>
      <c r="G3850" t="s">
        <v>44032</v>
      </c>
      <c r="H3850">
        <v>100</v>
      </c>
      <c r="I3850" t="s">
        <v>4444</v>
      </c>
      <c r="J3850" t="s">
        <v>51</v>
      </c>
      <c r="M3850" t="s">
        <v>27472</v>
      </c>
      <c r="N3850" t="s">
        <v>33984</v>
      </c>
      <c r="O3850" t="s">
        <v>33985</v>
      </c>
      <c r="P3850" t="s">
        <v>9079</v>
      </c>
      <c r="Q3850" t="s">
        <v>9079</v>
      </c>
      <c r="R3850" t="s">
        <v>33986</v>
      </c>
      <c r="S3850" t="s">
        <v>33987</v>
      </c>
      <c r="T3850">
        <v>6.2</v>
      </c>
      <c r="U3850">
        <v>10463</v>
      </c>
      <c r="W3850"/>
      <c r="X3850"/>
      <c r="Y3850">
        <v>37884</v>
      </c>
      <c r="Z3850"/>
      <c r="AA3850">
        <v>3967001</v>
      </c>
      <c r="AB3850">
        <v>22</v>
      </c>
    </row>
    <row r="3851" spans="1:28" hidden="1" x14ac:dyDescent="0.2">
      <c r="A3851" t="s">
        <v>33988</v>
      </c>
      <c r="B3851" t="s">
        <v>26270</v>
      </c>
      <c r="C3851">
        <v>2019</v>
      </c>
      <c r="D3851" s="1">
        <v>43806</v>
      </c>
      <c r="E3851" t="s">
        <v>16512</v>
      </c>
      <c r="F3851" t="s">
        <v>44044</v>
      </c>
      <c r="G3851" t="s">
        <v>44032</v>
      </c>
      <c r="H3851">
        <v>86</v>
      </c>
      <c r="I3851" t="s">
        <v>63</v>
      </c>
      <c r="J3851" t="s">
        <v>26</v>
      </c>
      <c r="M3851" t="s">
        <v>26255</v>
      </c>
      <c r="N3851" t="s">
        <v>33989</v>
      </c>
      <c r="O3851" t="s">
        <v>33990</v>
      </c>
      <c r="P3851" t="s">
        <v>28463</v>
      </c>
      <c r="Q3851" t="s">
        <v>33991</v>
      </c>
      <c r="R3851" t="s">
        <v>33992</v>
      </c>
      <c r="S3851" t="s">
        <v>33993</v>
      </c>
      <c r="T3851">
        <v>5.7</v>
      </c>
      <c r="U3851">
        <v>10934</v>
      </c>
      <c r="W3851"/>
      <c r="X3851"/>
      <c r="Y3851"/>
      <c r="Z3851"/>
      <c r="AA3851"/>
      <c r="AB3851">
        <v>149</v>
      </c>
    </row>
    <row r="3852" spans="1:28" hidden="1" x14ac:dyDescent="0.2">
      <c r="A3852" t="s">
        <v>33994</v>
      </c>
      <c r="B3852" t="s">
        <v>33995</v>
      </c>
      <c r="C3852">
        <v>2013</v>
      </c>
      <c r="D3852" t="s">
        <v>27043</v>
      </c>
      <c r="E3852" t="s">
        <v>3496</v>
      </c>
      <c r="F3852" t="s">
        <v>44045</v>
      </c>
      <c r="G3852" t="s">
        <v>44042</v>
      </c>
      <c r="H3852">
        <v>76</v>
      </c>
      <c r="I3852" t="s">
        <v>25</v>
      </c>
      <c r="J3852" t="s">
        <v>26</v>
      </c>
      <c r="M3852" t="s">
        <v>33996</v>
      </c>
      <c r="N3852" t="s">
        <v>33997</v>
      </c>
      <c r="O3852" t="s">
        <v>33998</v>
      </c>
      <c r="P3852" t="s">
        <v>33999</v>
      </c>
      <c r="Q3852" t="s">
        <v>34000</v>
      </c>
      <c r="R3852" t="s">
        <v>34001</v>
      </c>
      <c r="S3852" t="s">
        <v>34002</v>
      </c>
      <c r="T3852">
        <v>6</v>
      </c>
      <c r="U3852">
        <v>12946</v>
      </c>
      <c r="W3852">
        <v>500000</v>
      </c>
      <c r="X3852"/>
      <c r="Y3852"/>
      <c r="Z3852"/>
      <c r="AA3852">
        <v>410129</v>
      </c>
      <c r="AB3852">
        <v>97</v>
      </c>
    </row>
    <row r="3853" spans="1:28" x14ac:dyDescent="0.2">
      <c r="A3853" t="s">
        <v>30669</v>
      </c>
      <c r="B3853" t="s">
        <v>30670</v>
      </c>
      <c r="C3853">
        <v>2013</v>
      </c>
      <c r="D3853" t="s">
        <v>30671</v>
      </c>
      <c r="E3853" t="s">
        <v>44037</v>
      </c>
      <c r="F3853" t="s">
        <v>44031</v>
      </c>
      <c r="G3853" t="s">
        <v>44038</v>
      </c>
      <c r="H3853">
        <v>95</v>
      </c>
      <c r="I3853" t="s">
        <v>25</v>
      </c>
      <c r="J3853" t="s">
        <v>26</v>
      </c>
      <c r="K3853" t="s">
        <v>838</v>
      </c>
      <c r="M3853" t="s">
        <v>30672</v>
      </c>
      <c r="N3853" t="s">
        <v>30673</v>
      </c>
      <c r="O3853" t="s">
        <v>30674</v>
      </c>
      <c r="P3853" t="s">
        <v>17695</v>
      </c>
      <c r="Q3853" t="s">
        <v>17696</v>
      </c>
      <c r="R3853" t="s">
        <v>30675</v>
      </c>
      <c r="S3853" t="s">
        <v>30676</v>
      </c>
      <c r="T3853">
        <v>6.4</v>
      </c>
      <c r="U3853">
        <v>88117</v>
      </c>
      <c r="V3853" s="12">
        <f>W3853*1.11098185502045</f>
        <v>86656584.691595092</v>
      </c>
      <c r="W3853" s="3">
        <v>78000000</v>
      </c>
      <c r="X3853" s="13">
        <f>Y3853*1.11098185502045</f>
        <v>133088479.28517656</v>
      </c>
      <c r="Y3853" s="3">
        <v>119793567</v>
      </c>
      <c r="Z3853" s="13">
        <f>AA3853*1.11098185502045</f>
        <v>304771151.70026535</v>
      </c>
      <c r="AA3853" s="3">
        <v>274325949</v>
      </c>
      <c r="AB3853">
        <v>110</v>
      </c>
    </row>
    <row r="3854" spans="1:28" hidden="1" x14ac:dyDescent="0.2">
      <c r="A3854" t="s">
        <v>34008</v>
      </c>
      <c r="B3854" t="s">
        <v>34009</v>
      </c>
      <c r="C3854">
        <v>2014</v>
      </c>
      <c r="D3854" t="s">
        <v>32964</v>
      </c>
      <c r="E3854" t="s">
        <v>176</v>
      </c>
      <c r="H3854">
        <v>100</v>
      </c>
      <c r="I3854" t="s">
        <v>25</v>
      </c>
      <c r="J3854" t="s">
        <v>64</v>
      </c>
      <c r="K3854" t="s">
        <v>26</v>
      </c>
      <c r="L3854" t="s">
        <v>307</v>
      </c>
      <c r="M3854" t="s">
        <v>1037</v>
      </c>
      <c r="N3854" t="s">
        <v>34010</v>
      </c>
      <c r="O3854" t="s">
        <v>34011</v>
      </c>
      <c r="P3854" t="s">
        <v>28859</v>
      </c>
      <c r="Q3854" t="s">
        <v>34012</v>
      </c>
      <c r="R3854" t="s">
        <v>34013</v>
      </c>
      <c r="S3854" t="s">
        <v>34014</v>
      </c>
      <c r="T3854">
        <v>6</v>
      </c>
      <c r="U3854">
        <v>11351</v>
      </c>
      <c r="W3854">
        <v>950000</v>
      </c>
      <c r="X3854"/>
      <c r="Y3854"/>
      <c r="Z3854"/>
      <c r="AA3854"/>
      <c r="AB3854">
        <v>83</v>
      </c>
    </row>
    <row r="3855" spans="1:28" hidden="1" x14ac:dyDescent="0.2">
      <c r="A3855" t="s">
        <v>34015</v>
      </c>
      <c r="B3855" t="s">
        <v>34016</v>
      </c>
      <c r="C3855">
        <v>2014</v>
      </c>
      <c r="D3855" t="s">
        <v>22149</v>
      </c>
      <c r="E3855" t="s">
        <v>1045</v>
      </c>
      <c r="F3855" t="s">
        <v>44036</v>
      </c>
      <c r="H3855">
        <v>107</v>
      </c>
      <c r="I3855" t="s">
        <v>25</v>
      </c>
      <c r="J3855" t="s">
        <v>26</v>
      </c>
      <c r="K3855" t="s">
        <v>27</v>
      </c>
      <c r="M3855" t="s">
        <v>6373</v>
      </c>
      <c r="N3855" t="s">
        <v>6373</v>
      </c>
      <c r="O3855" t="s">
        <v>34017</v>
      </c>
      <c r="P3855" t="s">
        <v>4646</v>
      </c>
      <c r="Q3855" t="s">
        <v>34018</v>
      </c>
      <c r="R3855" t="s">
        <v>34019</v>
      </c>
      <c r="S3855" t="s">
        <v>34020</v>
      </c>
      <c r="T3855">
        <v>6.2</v>
      </c>
      <c r="U3855">
        <v>18102</v>
      </c>
      <c r="W3855"/>
      <c r="X3855"/>
      <c r="Y3855"/>
      <c r="Z3855"/>
      <c r="AA3855">
        <v>4453524</v>
      </c>
      <c r="AB3855">
        <v>68</v>
      </c>
    </row>
    <row r="3856" spans="1:28" x14ac:dyDescent="0.2">
      <c r="A3856" t="s">
        <v>8374</v>
      </c>
      <c r="B3856" t="s">
        <v>8375</v>
      </c>
      <c r="C3856">
        <v>2005</v>
      </c>
      <c r="D3856" t="s">
        <v>3543</v>
      </c>
      <c r="E3856" t="s">
        <v>16512</v>
      </c>
      <c r="F3856" t="s">
        <v>44034</v>
      </c>
      <c r="G3856" t="s">
        <v>44046</v>
      </c>
      <c r="H3856">
        <v>121</v>
      </c>
      <c r="I3856" t="s">
        <v>97</v>
      </c>
      <c r="J3856" t="s">
        <v>26</v>
      </c>
      <c r="K3856" t="s">
        <v>7001</v>
      </c>
      <c r="L3856" t="s">
        <v>7002</v>
      </c>
      <c r="M3856" t="s">
        <v>8376</v>
      </c>
      <c r="N3856" t="s">
        <v>8377</v>
      </c>
      <c r="O3856" t="s">
        <v>8378</v>
      </c>
      <c r="P3856" t="s">
        <v>1143</v>
      </c>
      <c r="Q3856" t="s">
        <v>8379</v>
      </c>
      <c r="R3856" t="s">
        <v>8380</v>
      </c>
      <c r="S3856" t="s">
        <v>8381</v>
      </c>
      <c r="T3856">
        <v>7</v>
      </c>
      <c r="U3856">
        <v>299527</v>
      </c>
      <c r="V3856" s="12">
        <f>W3856*1.32519713261649</f>
        <v>132519713.261649</v>
      </c>
      <c r="W3856" s="3">
        <v>100000000</v>
      </c>
      <c r="X3856" s="13">
        <f>Y3856*1.32519713261649</f>
        <v>100683413.23276004</v>
      </c>
      <c r="Y3856" s="3">
        <v>75976178</v>
      </c>
      <c r="Z3856" s="13">
        <f>AA3856*1.32519713261649</f>
        <v>305967779.51053822</v>
      </c>
      <c r="AA3856" s="3">
        <v>230884728</v>
      </c>
      <c r="AB3856">
        <v>1080</v>
      </c>
    </row>
    <row r="3857" spans="1:28" x14ac:dyDescent="0.2">
      <c r="A3857" t="s">
        <v>37632</v>
      </c>
      <c r="B3857" t="s">
        <v>37633</v>
      </c>
      <c r="C3857">
        <v>2020</v>
      </c>
      <c r="D3857" t="s">
        <v>8162</v>
      </c>
      <c r="E3857" t="s">
        <v>16512</v>
      </c>
      <c r="F3857" t="s">
        <v>44031</v>
      </c>
      <c r="G3857" t="s">
        <v>44038</v>
      </c>
      <c r="H3857">
        <v>99</v>
      </c>
      <c r="I3857" t="s">
        <v>12897</v>
      </c>
      <c r="J3857" t="s">
        <v>26</v>
      </c>
      <c r="K3857" t="s">
        <v>27</v>
      </c>
      <c r="M3857" t="s">
        <v>37634</v>
      </c>
      <c r="N3857" t="s">
        <v>37635</v>
      </c>
      <c r="O3857" t="s">
        <v>37636</v>
      </c>
      <c r="P3857" t="s">
        <v>37637</v>
      </c>
      <c r="Q3857" t="s">
        <v>37638</v>
      </c>
      <c r="R3857" t="s">
        <v>37639</v>
      </c>
      <c r="S3857" t="s">
        <v>37640</v>
      </c>
      <c r="T3857">
        <v>6.5</v>
      </c>
      <c r="U3857">
        <v>74639</v>
      </c>
      <c r="V3857" s="13">
        <f>W3857</f>
        <v>85000000</v>
      </c>
      <c r="W3857" s="3">
        <v>85000000</v>
      </c>
      <c r="X3857" s="13">
        <f>Y3857</f>
        <v>146066470</v>
      </c>
      <c r="Y3857" s="3">
        <v>146066470</v>
      </c>
      <c r="Z3857" s="13">
        <f>AA3857</f>
        <v>306766470</v>
      </c>
      <c r="AA3857" s="3">
        <v>306766470</v>
      </c>
      <c r="AB3857">
        <v>1018</v>
      </c>
    </row>
    <row r="3858" spans="1:28" x14ac:dyDescent="0.2">
      <c r="A3858" t="s">
        <v>2529</v>
      </c>
      <c r="B3858" t="s">
        <v>2530</v>
      </c>
      <c r="C3858">
        <v>2001</v>
      </c>
      <c r="D3858" t="s">
        <v>329</v>
      </c>
      <c r="E3858" t="s">
        <v>3496</v>
      </c>
      <c r="F3858" t="s">
        <v>44045</v>
      </c>
      <c r="G3858" t="s">
        <v>44042</v>
      </c>
      <c r="H3858">
        <v>101</v>
      </c>
      <c r="I3858" t="s">
        <v>2531</v>
      </c>
      <c r="J3858" t="s">
        <v>26</v>
      </c>
      <c r="M3858" t="s">
        <v>2532</v>
      </c>
      <c r="N3858" t="s">
        <v>2532</v>
      </c>
      <c r="O3858" t="s">
        <v>2533</v>
      </c>
      <c r="P3858" t="s">
        <v>1431</v>
      </c>
      <c r="Q3858" t="s">
        <v>2534</v>
      </c>
      <c r="R3858" t="s">
        <v>2535</v>
      </c>
      <c r="S3858" t="s">
        <v>2536</v>
      </c>
      <c r="T3858">
        <v>7.6</v>
      </c>
      <c r="U3858">
        <v>330588</v>
      </c>
      <c r="V3858" s="12">
        <f>W3858*1.46138339920949</f>
        <v>24843517.786561329</v>
      </c>
      <c r="W3858" s="3">
        <v>17000000</v>
      </c>
      <c r="X3858" s="13">
        <f>Y3858*1.46138339920949</f>
        <v>141056652.42889366</v>
      </c>
      <c r="Y3858" s="3">
        <v>96522687</v>
      </c>
      <c r="Z3858" s="13">
        <f>AA3858*1.46138339920949</f>
        <v>306813114.58502054</v>
      </c>
      <c r="AA3858" s="3">
        <v>209947037</v>
      </c>
      <c r="AB3858">
        <v>1155</v>
      </c>
    </row>
    <row r="3859" spans="1:28" x14ac:dyDescent="0.2">
      <c r="A3859" t="s">
        <v>40083</v>
      </c>
      <c r="B3859" t="s">
        <v>40084</v>
      </c>
      <c r="C3859">
        <v>2018</v>
      </c>
      <c r="D3859" t="s">
        <v>40085</v>
      </c>
      <c r="E3859" t="s">
        <v>16512</v>
      </c>
      <c r="F3859" t="s">
        <v>44038</v>
      </c>
      <c r="G3859" t="s">
        <v>44044</v>
      </c>
      <c r="H3859">
        <v>110</v>
      </c>
      <c r="I3859" t="s">
        <v>25</v>
      </c>
      <c r="J3859" t="s">
        <v>26</v>
      </c>
      <c r="K3859" t="s">
        <v>944</v>
      </c>
      <c r="L3859" t="s">
        <v>27</v>
      </c>
      <c r="M3859" t="s">
        <v>7174</v>
      </c>
      <c r="N3859" t="s">
        <v>40086</v>
      </c>
      <c r="O3859" t="s">
        <v>40087</v>
      </c>
      <c r="P3859" t="s">
        <v>1516</v>
      </c>
      <c r="Q3859" t="s">
        <v>40088</v>
      </c>
      <c r="R3859" t="s">
        <v>40089</v>
      </c>
      <c r="S3859" t="s">
        <v>40090</v>
      </c>
      <c r="T3859">
        <v>6.2</v>
      </c>
      <c r="U3859">
        <v>177206</v>
      </c>
      <c r="V3859" s="12">
        <f>W3859*1.03068014830331</f>
        <v>72147610.381231695</v>
      </c>
      <c r="W3859" s="3">
        <v>70000000</v>
      </c>
      <c r="X3859" s="13">
        <f>Y3859*1.03068014830331</f>
        <v>144520641.84837896</v>
      </c>
      <c r="Y3859" s="3">
        <v>140218711</v>
      </c>
      <c r="Z3859" s="13">
        <f>AA3859*1.03068014830331</f>
        <v>306852765.20615023</v>
      </c>
      <c r="AA3859" s="3">
        <v>297718711</v>
      </c>
      <c r="AB3859">
        <v>1038</v>
      </c>
    </row>
    <row r="3860" spans="1:28" hidden="1" x14ac:dyDescent="0.2">
      <c r="A3860" t="s">
        <v>34051</v>
      </c>
      <c r="B3860" t="s">
        <v>34052</v>
      </c>
      <c r="C3860">
        <v>2014</v>
      </c>
      <c r="D3860" s="1">
        <v>42221</v>
      </c>
      <c r="E3860" t="s">
        <v>3496</v>
      </c>
      <c r="F3860" t="s">
        <v>44045</v>
      </c>
      <c r="G3860" t="s">
        <v>44042</v>
      </c>
      <c r="H3860">
        <v>92</v>
      </c>
      <c r="I3860" t="s">
        <v>6671</v>
      </c>
      <c r="J3860" t="s">
        <v>26</v>
      </c>
      <c r="M3860" t="s">
        <v>34053</v>
      </c>
      <c r="N3860" t="s">
        <v>34053</v>
      </c>
      <c r="O3860" t="s">
        <v>34054</v>
      </c>
      <c r="P3860" t="s">
        <v>34055</v>
      </c>
      <c r="Q3860" t="s">
        <v>34056</v>
      </c>
      <c r="R3860" t="s">
        <v>34057</v>
      </c>
      <c r="S3860" t="s">
        <v>34058</v>
      </c>
      <c r="T3860">
        <v>5.9</v>
      </c>
      <c r="U3860">
        <v>13076</v>
      </c>
      <c r="W3860"/>
      <c r="X3860"/>
      <c r="Y3860"/>
      <c r="Z3860"/>
      <c r="AA3860">
        <v>75212</v>
      </c>
      <c r="AB3860">
        <v>64</v>
      </c>
    </row>
    <row r="3861" spans="1:28" hidden="1" x14ac:dyDescent="0.2">
      <c r="A3861" t="s">
        <v>34059</v>
      </c>
      <c r="B3861" t="s">
        <v>34060</v>
      </c>
      <c r="C3861">
        <v>2013</v>
      </c>
      <c r="D3861" t="s">
        <v>34061</v>
      </c>
      <c r="E3861" t="s">
        <v>1045</v>
      </c>
      <c r="F3861" t="s">
        <v>44032</v>
      </c>
      <c r="H3861">
        <v>109</v>
      </c>
      <c r="I3861" t="s">
        <v>697</v>
      </c>
      <c r="J3861" t="s">
        <v>307</v>
      </c>
      <c r="M3861" t="s">
        <v>34062</v>
      </c>
      <c r="N3861" t="s">
        <v>34063</v>
      </c>
      <c r="O3861" t="s">
        <v>34064</v>
      </c>
      <c r="P3861" t="s">
        <v>34065</v>
      </c>
      <c r="Q3861" t="s">
        <v>34066</v>
      </c>
      <c r="R3861" t="s">
        <v>34067</v>
      </c>
      <c r="S3861" t="s">
        <v>34068</v>
      </c>
      <c r="T3861">
        <v>5.8</v>
      </c>
      <c r="U3861">
        <v>10879</v>
      </c>
      <c r="W3861"/>
      <c r="X3861"/>
      <c r="Y3861">
        <v>59478</v>
      </c>
      <c r="Z3861"/>
      <c r="AA3861">
        <v>10561230</v>
      </c>
      <c r="AB3861">
        <v>35</v>
      </c>
    </row>
    <row r="3862" spans="1:28" x14ac:dyDescent="0.2">
      <c r="A3862" t="s">
        <v>17397</v>
      </c>
      <c r="B3862" t="s">
        <v>17398</v>
      </c>
      <c r="C3862">
        <v>2008</v>
      </c>
      <c r="D3862" s="1">
        <v>39876</v>
      </c>
      <c r="E3862" t="s">
        <v>1045</v>
      </c>
      <c r="F3862" t="s">
        <v>44032</v>
      </c>
      <c r="G3862" t="s">
        <v>44040</v>
      </c>
      <c r="H3862">
        <v>111</v>
      </c>
      <c r="I3862" t="s">
        <v>25</v>
      </c>
      <c r="J3862" t="s">
        <v>26</v>
      </c>
      <c r="M3862" t="s">
        <v>14100</v>
      </c>
      <c r="N3862" t="s">
        <v>17399</v>
      </c>
      <c r="O3862" t="s">
        <v>17400</v>
      </c>
      <c r="P3862" t="s">
        <v>591</v>
      </c>
      <c r="Q3862" t="s">
        <v>17401</v>
      </c>
      <c r="R3862" t="s">
        <v>17402</v>
      </c>
      <c r="S3862" t="s">
        <v>17403</v>
      </c>
      <c r="T3862">
        <v>7.1</v>
      </c>
      <c r="U3862">
        <v>144191</v>
      </c>
      <c r="V3862" s="12">
        <f>W3862*1.20207800169993</f>
        <v>72124680.101995796</v>
      </c>
      <c r="W3862" s="3">
        <v>60000000</v>
      </c>
      <c r="X3862" s="13">
        <f>Y3862*1.20207800169993</f>
        <v>172081974.93792936</v>
      </c>
      <c r="Y3862" s="3">
        <v>143153751</v>
      </c>
      <c r="Z3862" s="13">
        <f>AA3862*1.20207800169993</f>
        <v>307423146.18199933</v>
      </c>
      <c r="AA3862" s="3">
        <v>255743093</v>
      </c>
      <c r="AB3862">
        <v>347</v>
      </c>
    </row>
    <row r="3863" spans="1:28" x14ac:dyDescent="0.2">
      <c r="A3863" t="s">
        <v>3830</v>
      </c>
      <c r="B3863" t="s">
        <v>3831</v>
      </c>
      <c r="C3863">
        <v>2002</v>
      </c>
      <c r="D3863" t="s">
        <v>3823</v>
      </c>
      <c r="E3863" t="s">
        <v>16512</v>
      </c>
      <c r="F3863" t="s">
        <v>44045</v>
      </c>
      <c r="G3863" t="s">
        <v>44042</v>
      </c>
      <c r="H3863">
        <v>119</v>
      </c>
      <c r="I3863" t="s">
        <v>3832</v>
      </c>
      <c r="J3863" t="s">
        <v>26</v>
      </c>
      <c r="K3863" t="s">
        <v>27</v>
      </c>
      <c r="L3863" t="s">
        <v>307</v>
      </c>
      <c r="M3863" t="s">
        <v>3833</v>
      </c>
      <c r="N3863" t="s">
        <v>3834</v>
      </c>
      <c r="O3863" t="s">
        <v>3835</v>
      </c>
      <c r="P3863" t="s">
        <v>520</v>
      </c>
      <c r="Q3863" t="s">
        <v>3836</v>
      </c>
      <c r="R3863" t="s">
        <v>3837</v>
      </c>
      <c r="S3863" t="s">
        <v>3838</v>
      </c>
      <c r="T3863">
        <v>7.9</v>
      </c>
      <c r="U3863">
        <v>499095</v>
      </c>
      <c r="V3863" s="12">
        <f>W3863*1.43863813229572</f>
        <v>86318287.937743202</v>
      </c>
      <c r="W3863" s="3">
        <v>60000000</v>
      </c>
      <c r="X3863" s="13">
        <f>Y3863*1.43863813229572</f>
        <v>175027136.40307394</v>
      </c>
      <c r="Y3863" s="3">
        <v>121661683</v>
      </c>
      <c r="Z3863" s="13">
        <f>AA3863*1.43863813229572</f>
        <v>307917796.26272374</v>
      </c>
      <c r="AA3863" s="3">
        <v>214034224</v>
      </c>
      <c r="AB3863">
        <v>915</v>
      </c>
    </row>
    <row r="3864" spans="1:28" x14ac:dyDescent="0.2">
      <c r="A3864" t="s">
        <v>20852</v>
      </c>
      <c r="B3864" t="s">
        <v>20853</v>
      </c>
      <c r="C3864">
        <v>2014</v>
      </c>
      <c r="D3864" t="s">
        <v>20854</v>
      </c>
      <c r="E3864" t="s">
        <v>44043</v>
      </c>
      <c r="F3864" t="s">
        <v>44038</v>
      </c>
      <c r="G3864" t="s">
        <v>44040</v>
      </c>
      <c r="H3864">
        <v>95</v>
      </c>
      <c r="I3864" t="s">
        <v>20855</v>
      </c>
      <c r="J3864" t="s">
        <v>26</v>
      </c>
      <c r="M3864" t="s">
        <v>20856</v>
      </c>
      <c r="N3864" t="s">
        <v>20857</v>
      </c>
      <c r="O3864" t="s">
        <v>20858</v>
      </c>
      <c r="P3864" t="s">
        <v>20859</v>
      </c>
      <c r="Q3864" t="s">
        <v>20860</v>
      </c>
      <c r="R3864" t="s">
        <v>20861</v>
      </c>
      <c r="S3864" t="s">
        <v>20862</v>
      </c>
      <c r="T3864">
        <v>7.2</v>
      </c>
      <c r="U3864">
        <v>94983</v>
      </c>
      <c r="V3864" s="12">
        <f>W3864*1.09324733035956</f>
        <v>60128603.169775799</v>
      </c>
      <c r="W3864" s="3">
        <v>55000000</v>
      </c>
      <c r="X3864" s="13">
        <f>Y3864*1.09324733035956</f>
        <v>83383976.715632856</v>
      </c>
      <c r="Y3864" s="3">
        <v>76271832</v>
      </c>
      <c r="Z3864" s="13">
        <f>AA3864*1.09324733035956</f>
        <v>308704817.35422254</v>
      </c>
      <c r="AA3864" s="3">
        <v>282374179</v>
      </c>
      <c r="AB3864">
        <v>261</v>
      </c>
    </row>
    <row r="3865" spans="1:28" x14ac:dyDescent="0.2">
      <c r="A3865" t="s">
        <v>10407</v>
      </c>
      <c r="B3865" t="s">
        <v>10408</v>
      </c>
      <c r="C3865">
        <v>2006</v>
      </c>
      <c r="D3865" t="s">
        <v>10290</v>
      </c>
      <c r="E3865" t="s">
        <v>1045</v>
      </c>
      <c r="F3865" t="s">
        <v>44032</v>
      </c>
      <c r="G3865" t="s">
        <v>44034</v>
      </c>
      <c r="H3865">
        <v>107</v>
      </c>
      <c r="I3865" t="s">
        <v>25</v>
      </c>
      <c r="J3865" t="s">
        <v>26</v>
      </c>
      <c r="K3865" t="s">
        <v>4428</v>
      </c>
      <c r="L3865" t="s">
        <v>934</v>
      </c>
      <c r="M3865" t="s">
        <v>7058</v>
      </c>
      <c r="N3865" t="s">
        <v>6462</v>
      </c>
      <c r="O3865" t="s">
        <v>10409</v>
      </c>
      <c r="P3865" t="s">
        <v>1329</v>
      </c>
      <c r="Q3865" t="s">
        <v>10410</v>
      </c>
      <c r="R3865" t="s">
        <v>10411</v>
      </c>
      <c r="S3865" t="s">
        <v>10412</v>
      </c>
      <c r="T3865">
        <v>6.4</v>
      </c>
      <c r="U3865">
        <v>300363</v>
      </c>
      <c r="V3865" s="12">
        <f>W3865*1.28378472222222</f>
        <v>105912239.58333315</v>
      </c>
      <c r="W3865" s="3">
        <v>82500000</v>
      </c>
      <c r="X3865" s="13">
        <f>Y3865*1.28378472222222</f>
        <v>176335063.15656221</v>
      </c>
      <c r="Y3865" s="3">
        <v>137355633</v>
      </c>
      <c r="Z3865" s="13">
        <f>AA3865*1.28378472222222</f>
        <v>308988144.3818745</v>
      </c>
      <c r="AA3865" s="3">
        <v>240685326</v>
      </c>
      <c r="AB3865">
        <v>783</v>
      </c>
    </row>
    <row r="3866" spans="1:28" hidden="1" x14ac:dyDescent="0.2">
      <c r="A3866" t="s">
        <v>34106</v>
      </c>
      <c r="B3866" t="s">
        <v>34107</v>
      </c>
      <c r="C3866">
        <v>2014</v>
      </c>
      <c r="D3866" t="s">
        <v>34108</v>
      </c>
      <c r="E3866" t="s">
        <v>16512</v>
      </c>
      <c r="F3866" t="s">
        <v>44038</v>
      </c>
      <c r="G3866" t="s">
        <v>44046</v>
      </c>
      <c r="H3866">
        <v>98</v>
      </c>
      <c r="I3866" t="s">
        <v>1831</v>
      </c>
      <c r="J3866" t="s">
        <v>26</v>
      </c>
      <c r="M3866" t="s">
        <v>34109</v>
      </c>
      <c r="N3866" t="s">
        <v>34110</v>
      </c>
      <c r="O3866" t="s">
        <v>34111</v>
      </c>
      <c r="P3866" t="s">
        <v>34112</v>
      </c>
      <c r="Q3866" t="s">
        <v>34113</v>
      </c>
      <c r="R3866" t="s">
        <v>34114</v>
      </c>
      <c r="S3866" t="s">
        <v>34115</v>
      </c>
      <c r="T3866">
        <v>6.2</v>
      </c>
      <c r="U3866">
        <v>15429</v>
      </c>
      <c r="W3866"/>
      <c r="X3866"/>
      <c r="Y3866"/>
      <c r="Z3866"/>
      <c r="AA3866">
        <v>111141</v>
      </c>
      <c r="AB3866">
        <v>104</v>
      </c>
    </row>
    <row r="3867" spans="1:28" hidden="1" x14ac:dyDescent="0.2">
      <c r="A3867" t="s">
        <v>34116</v>
      </c>
      <c r="B3867" t="s">
        <v>34117</v>
      </c>
      <c r="C3867">
        <v>2013</v>
      </c>
      <c r="D3867" s="1">
        <v>41403</v>
      </c>
      <c r="E3867" t="s">
        <v>3496</v>
      </c>
      <c r="F3867" t="s">
        <v>44042</v>
      </c>
      <c r="H3867">
        <v>106</v>
      </c>
      <c r="I3867" t="s">
        <v>27967</v>
      </c>
      <c r="J3867" t="s">
        <v>26</v>
      </c>
      <c r="K3867" t="s">
        <v>8525</v>
      </c>
      <c r="M3867" t="s">
        <v>22899</v>
      </c>
      <c r="N3867" t="s">
        <v>34118</v>
      </c>
      <c r="O3867" t="s">
        <v>34119</v>
      </c>
      <c r="P3867" t="s">
        <v>34120</v>
      </c>
      <c r="Q3867" t="s">
        <v>34121</v>
      </c>
      <c r="R3867" t="s">
        <v>34122</v>
      </c>
      <c r="S3867" t="s">
        <v>34123</v>
      </c>
      <c r="T3867">
        <v>5.7</v>
      </c>
      <c r="U3867">
        <v>26496</v>
      </c>
      <c r="W3867"/>
      <c r="X3867"/>
      <c r="Y3867">
        <v>809</v>
      </c>
      <c r="Z3867"/>
      <c r="AA3867">
        <v>678604</v>
      </c>
      <c r="AB3867">
        <v>139</v>
      </c>
    </row>
    <row r="3868" spans="1:28" x14ac:dyDescent="0.2">
      <c r="A3868" t="s">
        <v>13074</v>
      </c>
      <c r="B3868" t="s">
        <v>13075</v>
      </c>
      <c r="C3868">
        <v>2012</v>
      </c>
      <c r="D3868" t="s">
        <v>13076</v>
      </c>
      <c r="E3868" t="s">
        <v>44035</v>
      </c>
      <c r="F3868" t="s">
        <v>44032</v>
      </c>
      <c r="G3868" t="s">
        <v>44049</v>
      </c>
      <c r="H3868">
        <v>150</v>
      </c>
      <c r="I3868" t="s">
        <v>11340</v>
      </c>
      <c r="J3868" t="s">
        <v>26</v>
      </c>
      <c r="M3868" t="s">
        <v>1159</v>
      </c>
      <c r="N3868" t="s">
        <v>13077</v>
      </c>
      <c r="O3868" t="s">
        <v>13078</v>
      </c>
      <c r="P3868" t="s">
        <v>13079</v>
      </c>
      <c r="Q3868" t="s">
        <v>13080</v>
      </c>
      <c r="R3868" t="s">
        <v>13081</v>
      </c>
      <c r="S3868" t="s">
        <v>13082</v>
      </c>
      <c r="T3868">
        <v>7.3</v>
      </c>
      <c r="U3868">
        <v>240462</v>
      </c>
      <c r="V3868" s="12">
        <f>W3868*1.12725506764114</f>
        <v>73271579.396674097</v>
      </c>
      <c r="W3868" s="3">
        <v>65000000</v>
      </c>
      <c r="X3868" s="13">
        <f>Y3868*1.12725506764114</f>
        <v>205394860.92886999</v>
      </c>
      <c r="Y3868" s="3">
        <v>182207973</v>
      </c>
      <c r="Z3868" s="13">
        <f>AA3868*1.12725506764114</f>
        <v>310325936.60091275</v>
      </c>
      <c r="AA3868" s="3">
        <v>275293450</v>
      </c>
      <c r="AB3868">
        <v>797</v>
      </c>
    </row>
    <row r="3869" spans="1:28" x14ac:dyDescent="0.2">
      <c r="A3869" t="s">
        <v>6023</v>
      </c>
      <c r="B3869" t="s">
        <v>6024</v>
      </c>
      <c r="C3869">
        <v>2003</v>
      </c>
      <c r="D3869" t="s">
        <v>6025</v>
      </c>
      <c r="E3869" t="s">
        <v>1045</v>
      </c>
      <c r="F3869" t="s">
        <v>44046</v>
      </c>
      <c r="H3869">
        <v>84</v>
      </c>
      <c r="I3869" t="s">
        <v>433</v>
      </c>
      <c r="J3869" t="s">
        <v>26</v>
      </c>
      <c r="M3869" t="s">
        <v>4385</v>
      </c>
      <c r="N3869" t="s">
        <v>6026</v>
      </c>
      <c r="O3869" t="s">
        <v>6027</v>
      </c>
      <c r="P3869" t="s">
        <v>6028</v>
      </c>
      <c r="Q3869" t="s">
        <v>6029</v>
      </c>
      <c r="R3869" t="s">
        <v>6030</v>
      </c>
      <c r="S3869" t="s">
        <v>6031</v>
      </c>
      <c r="T3869">
        <v>5.5</v>
      </c>
      <c r="U3869">
        <v>135366</v>
      </c>
      <c r="V3869" s="12">
        <f>W3869*1.40658152173913</f>
        <v>67515913.043478236</v>
      </c>
      <c r="W3869" s="3">
        <v>48000000</v>
      </c>
      <c r="X3869" s="13">
        <f>Y3869*1.40658152173913</f>
        <v>154728492.36405975</v>
      </c>
      <c r="Y3869" s="3">
        <v>110003217</v>
      </c>
      <c r="Z3869" s="13">
        <f>AA3869*1.40658152173913</f>
        <v>310394869.37492925</v>
      </c>
      <c r="AA3869" s="3">
        <v>220673217</v>
      </c>
      <c r="AB3869">
        <v>365</v>
      </c>
    </row>
    <row r="3870" spans="1:28" x14ac:dyDescent="0.2">
      <c r="A3870" t="s">
        <v>19497</v>
      </c>
      <c r="B3870" t="s">
        <v>19498</v>
      </c>
      <c r="C3870">
        <v>2010</v>
      </c>
      <c r="D3870" s="1">
        <v>40400</v>
      </c>
      <c r="E3870" t="s">
        <v>16512</v>
      </c>
      <c r="F3870" t="s">
        <v>44031</v>
      </c>
      <c r="G3870" t="s">
        <v>44038</v>
      </c>
      <c r="H3870">
        <v>109</v>
      </c>
      <c r="I3870" t="s">
        <v>25</v>
      </c>
      <c r="J3870" t="s">
        <v>26</v>
      </c>
      <c r="K3870" t="s">
        <v>307</v>
      </c>
      <c r="L3870" t="s">
        <v>308</v>
      </c>
      <c r="M3870" t="s">
        <v>28</v>
      </c>
      <c r="N3870" t="s">
        <v>19499</v>
      </c>
      <c r="O3870" t="s">
        <v>19500</v>
      </c>
      <c r="P3870" t="s">
        <v>160</v>
      </c>
      <c r="Q3870" t="s">
        <v>19501</v>
      </c>
      <c r="R3870" t="s">
        <v>19502</v>
      </c>
      <c r="S3870" t="s">
        <v>19503</v>
      </c>
      <c r="T3870">
        <v>6.3</v>
      </c>
      <c r="U3870">
        <v>177351</v>
      </c>
      <c r="V3870" s="12">
        <f>W3870*1.18690152988223</f>
        <v>138867478.99622092</v>
      </c>
      <c r="W3870" s="3">
        <v>117000000</v>
      </c>
      <c r="X3870" s="13">
        <f>Y3870*1.18690152988223</f>
        <v>90706617.15974322</v>
      </c>
      <c r="Y3870" s="3">
        <v>76423035</v>
      </c>
      <c r="Z3870" s="13">
        <f>AA3870*1.18690152988223</f>
        <v>310956057.63959205</v>
      </c>
      <c r="AA3870" s="3">
        <v>261989769</v>
      </c>
      <c r="AB3870">
        <v>405</v>
      </c>
    </row>
    <row r="3871" spans="1:28" hidden="1" x14ac:dyDescent="0.2">
      <c r="A3871" t="s">
        <v>34148</v>
      </c>
      <c r="B3871" t="s">
        <v>34149</v>
      </c>
      <c r="C3871">
        <v>2018</v>
      </c>
      <c r="D3871" s="1">
        <v>43192</v>
      </c>
      <c r="E3871" t="s">
        <v>16512</v>
      </c>
      <c r="F3871" t="s">
        <v>44031</v>
      </c>
      <c r="G3871" t="s">
        <v>44046</v>
      </c>
      <c r="H3871">
        <v>102</v>
      </c>
      <c r="I3871" t="s">
        <v>25</v>
      </c>
      <c r="J3871" t="s">
        <v>26</v>
      </c>
      <c r="K3871" t="s">
        <v>209</v>
      </c>
      <c r="L3871" t="s">
        <v>307</v>
      </c>
      <c r="M3871" t="s">
        <v>34150</v>
      </c>
      <c r="N3871" t="s">
        <v>34151</v>
      </c>
      <c r="O3871" t="s">
        <v>34152</v>
      </c>
      <c r="P3871" t="s">
        <v>34153</v>
      </c>
      <c r="Q3871" t="s">
        <v>34154</v>
      </c>
      <c r="R3871" t="s">
        <v>34155</v>
      </c>
      <c r="S3871" t="s">
        <v>34156</v>
      </c>
      <c r="T3871">
        <v>5.5</v>
      </c>
      <c r="U3871">
        <v>92693</v>
      </c>
      <c r="W3871">
        <v>45000000</v>
      </c>
      <c r="X3871"/>
      <c r="Y3871"/>
      <c r="Z3871"/>
      <c r="AA3871"/>
      <c r="AB3871">
        <v>649</v>
      </c>
    </row>
    <row r="3872" spans="1:28" x14ac:dyDescent="0.2">
      <c r="A3872" t="s">
        <v>22047</v>
      </c>
      <c r="B3872" t="s">
        <v>22048</v>
      </c>
      <c r="C3872">
        <v>2012</v>
      </c>
      <c r="D3872" s="1">
        <v>41099</v>
      </c>
      <c r="E3872" t="s">
        <v>16512</v>
      </c>
      <c r="F3872" t="s">
        <v>44031</v>
      </c>
      <c r="G3872" t="s">
        <v>44042</v>
      </c>
      <c r="H3872">
        <v>135</v>
      </c>
      <c r="I3872" t="s">
        <v>1026</v>
      </c>
      <c r="J3872" t="s">
        <v>26</v>
      </c>
      <c r="K3872" t="s">
        <v>75</v>
      </c>
      <c r="L3872" t="s">
        <v>7001</v>
      </c>
      <c r="M3872" t="s">
        <v>14513</v>
      </c>
      <c r="N3872" t="s">
        <v>22049</v>
      </c>
      <c r="O3872" t="s">
        <v>22050</v>
      </c>
      <c r="P3872" t="s">
        <v>18200</v>
      </c>
      <c r="Q3872" t="s">
        <v>22051</v>
      </c>
      <c r="R3872" t="s">
        <v>22052</v>
      </c>
      <c r="S3872" t="s">
        <v>22053</v>
      </c>
      <c r="T3872">
        <v>6.7</v>
      </c>
      <c r="U3872">
        <v>280665</v>
      </c>
      <c r="V3872" s="12">
        <f>W3872*1.12725506764114</f>
        <v>140906883.4551425</v>
      </c>
      <c r="W3872" s="3">
        <v>125000000</v>
      </c>
      <c r="X3872" s="13">
        <f>Y3872*1.12725506764114</f>
        <v>127609636.13408881</v>
      </c>
      <c r="Y3872" s="3">
        <v>113203870</v>
      </c>
      <c r="Z3872" s="13">
        <f>AA3872*1.12725506764114</f>
        <v>311285568.83999568</v>
      </c>
      <c r="AA3872" s="3">
        <v>276144750</v>
      </c>
      <c r="AB3872">
        <v>563</v>
      </c>
    </row>
    <row r="3873" spans="1:28" x14ac:dyDescent="0.2">
      <c r="A3873" t="s">
        <v>6741</v>
      </c>
      <c r="B3873" t="s">
        <v>6742</v>
      </c>
      <c r="C3873">
        <v>2003</v>
      </c>
      <c r="D3873" t="s">
        <v>5207</v>
      </c>
      <c r="E3873" t="s">
        <v>1045</v>
      </c>
      <c r="F3873" t="s">
        <v>44040</v>
      </c>
      <c r="G3873" t="s">
        <v>44034</v>
      </c>
      <c r="H3873">
        <v>97</v>
      </c>
      <c r="I3873" t="s">
        <v>25</v>
      </c>
      <c r="J3873" t="s">
        <v>26</v>
      </c>
      <c r="M3873" t="s">
        <v>2446</v>
      </c>
      <c r="N3873" t="s">
        <v>6743</v>
      </c>
      <c r="O3873" t="s">
        <v>6744</v>
      </c>
      <c r="P3873" t="s">
        <v>6745</v>
      </c>
      <c r="Q3873" t="s">
        <v>6746</v>
      </c>
      <c r="R3873" t="s">
        <v>6747</v>
      </c>
      <c r="S3873" t="s">
        <v>6748</v>
      </c>
      <c r="T3873">
        <v>6.9</v>
      </c>
      <c r="U3873">
        <v>211602</v>
      </c>
      <c r="V3873" s="12">
        <f>W3873*1.40658152173913</f>
        <v>46417190.21739129</v>
      </c>
      <c r="W3873" s="3">
        <v>33000000</v>
      </c>
      <c r="X3873" s="13">
        <f>Y3873*1.40658152173913</f>
        <v>245626886.34369558</v>
      </c>
      <c r="Y3873" s="3">
        <v>174626840</v>
      </c>
      <c r="Z3873" s="13">
        <f>AA3873*1.40658152173913</f>
        <v>311799419.79295099</v>
      </c>
      <c r="AA3873" s="3">
        <v>221671773</v>
      </c>
      <c r="AB3873">
        <v>502</v>
      </c>
    </row>
    <row r="3874" spans="1:28" x14ac:dyDescent="0.2">
      <c r="A3874" t="s">
        <v>1184</v>
      </c>
      <c r="B3874" t="s">
        <v>1185</v>
      </c>
      <c r="C3874">
        <v>2000</v>
      </c>
      <c r="D3874" s="1">
        <v>37137</v>
      </c>
      <c r="E3874" t="s">
        <v>44041</v>
      </c>
      <c r="F3874" t="s">
        <v>44032</v>
      </c>
      <c r="G3874" t="s">
        <v>44042</v>
      </c>
      <c r="H3874">
        <v>147</v>
      </c>
      <c r="I3874" t="s">
        <v>1186</v>
      </c>
      <c r="J3874" t="s">
        <v>26</v>
      </c>
      <c r="K3874" t="s">
        <v>308</v>
      </c>
      <c r="M3874" t="s">
        <v>1187</v>
      </c>
      <c r="N3874" t="s">
        <v>1188</v>
      </c>
      <c r="O3874" t="s">
        <v>1189</v>
      </c>
      <c r="P3874" t="s">
        <v>1190</v>
      </c>
      <c r="Q3874" t="s">
        <v>1191</v>
      </c>
      <c r="R3874" t="s">
        <v>1192</v>
      </c>
      <c r="S3874" t="s">
        <v>1193</v>
      </c>
      <c r="T3874">
        <v>7.6</v>
      </c>
      <c r="U3874">
        <v>193193</v>
      </c>
      <c r="V3874" s="12">
        <f>W3874*1.5029674796748</f>
        <v>72142439.024390399</v>
      </c>
      <c r="W3874" s="3">
        <v>48000000</v>
      </c>
      <c r="X3874" s="13">
        <f>Y3874*1.5029674796748</f>
        <v>186541898.39126056</v>
      </c>
      <c r="Y3874" s="3">
        <v>124115725</v>
      </c>
      <c r="Z3874" s="13">
        <f>AA3874*1.5029674796748</f>
        <v>311889386.19613892</v>
      </c>
      <c r="AA3874" s="3">
        <v>207515725</v>
      </c>
      <c r="AB3874">
        <v>897</v>
      </c>
    </row>
    <row r="3875" spans="1:28" x14ac:dyDescent="0.2">
      <c r="A3875" t="s">
        <v>36528</v>
      </c>
      <c r="B3875" t="s">
        <v>36529</v>
      </c>
      <c r="C3875">
        <v>2017</v>
      </c>
      <c r="D3875" t="s">
        <v>34133</v>
      </c>
      <c r="E3875" t="s">
        <v>44037</v>
      </c>
      <c r="F3875" t="s">
        <v>44031</v>
      </c>
      <c r="G3875" t="s">
        <v>44038</v>
      </c>
      <c r="H3875">
        <v>108</v>
      </c>
      <c r="I3875" t="s">
        <v>3904</v>
      </c>
      <c r="J3875" t="s">
        <v>26</v>
      </c>
      <c r="K3875" t="s">
        <v>308</v>
      </c>
      <c r="L3875" t="s">
        <v>307</v>
      </c>
      <c r="M3875" t="s">
        <v>12956</v>
      </c>
      <c r="N3875" t="s">
        <v>36530</v>
      </c>
      <c r="O3875" t="s">
        <v>36531</v>
      </c>
      <c r="P3875" t="s">
        <v>36532</v>
      </c>
      <c r="Q3875" t="s">
        <v>36533</v>
      </c>
      <c r="R3875" t="s">
        <v>36534</v>
      </c>
      <c r="S3875" t="s">
        <v>36535</v>
      </c>
      <c r="T3875">
        <v>6.7</v>
      </c>
      <c r="U3875">
        <v>46400</v>
      </c>
      <c r="V3875" s="12">
        <f>W3875*1.05585427545692</f>
        <v>117199824.57571812</v>
      </c>
      <c r="W3875" s="3">
        <v>111000000</v>
      </c>
      <c r="X3875" s="13">
        <f>Y3875*1.05585427545692</f>
        <v>89125060.615943298</v>
      </c>
      <c r="Y3875" s="3">
        <v>84410380</v>
      </c>
      <c r="Z3875" s="13">
        <f>AA3875*1.05585427545692</f>
        <v>312605929.59525567</v>
      </c>
      <c r="AA3875" s="3">
        <v>296069199</v>
      </c>
      <c r="AB3875">
        <v>143</v>
      </c>
    </row>
    <row r="3876" spans="1:28" x14ac:dyDescent="0.2">
      <c r="A3876" t="s">
        <v>43802</v>
      </c>
      <c r="B3876" t="s">
        <v>43803</v>
      </c>
      <c r="C3876">
        <v>2019</v>
      </c>
      <c r="D3876" s="1">
        <v>43597</v>
      </c>
      <c r="E3876" t="s">
        <v>1045</v>
      </c>
      <c r="F3876" t="s">
        <v>44044</v>
      </c>
      <c r="G3876" t="s">
        <v>44032</v>
      </c>
      <c r="H3876">
        <v>130</v>
      </c>
      <c r="I3876" t="s">
        <v>25</v>
      </c>
      <c r="J3876" t="s">
        <v>26</v>
      </c>
      <c r="K3876" t="s">
        <v>308</v>
      </c>
      <c r="L3876" t="s">
        <v>944</v>
      </c>
      <c r="M3876" t="s">
        <v>10476</v>
      </c>
      <c r="N3876" t="s">
        <v>10476</v>
      </c>
      <c r="O3876" t="s">
        <v>43804</v>
      </c>
      <c r="P3876" t="s">
        <v>9512</v>
      </c>
      <c r="Q3876" t="s">
        <v>43805</v>
      </c>
      <c r="R3876" t="s">
        <v>43806</v>
      </c>
      <c r="S3876" t="s">
        <v>43807</v>
      </c>
      <c r="T3876">
        <v>7.9</v>
      </c>
      <c r="U3876">
        <v>377903</v>
      </c>
      <c r="V3876" s="12">
        <f>W3876*1.01233684194057</f>
        <v>40493473.677622803</v>
      </c>
      <c r="W3876" s="3">
        <v>40000000</v>
      </c>
      <c r="X3876" s="13">
        <f>Y3876*1.01233684194057</f>
        <v>167403294.08063951</v>
      </c>
      <c r="Y3876" s="3">
        <v>165363234</v>
      </c>
      <c r="Z3876" s="13">
        <f>AA3876*1.01233684194057</f>
        <v>313047753.13942939</v>
      </c>
      <c r="AA3876" s="3">
        <v>309232797</v>
      </c>
      <c r="AB3876">
        <v>2334</v>
      </c>
    </row>
    <row r="3877" spans="1:28" hidden="1" x14ac:dyDescent="0.2">
      <c r="A3877" t="s">
        <v>34193</v>
      </c>
      <c r="B3877" t="s">
        <v>34194</v>
      </c>
      <c r="C3877">
        <v>2014</v>
      </c>
      <c r="D3877" t="s">
        <v>30511</v>
      </c>
      <c r="E3877" t="s">
        <v>3496</v>
      </c>
      <c r="F3877" t="s">
        <v>44045</v>
      </c>
      <c r="G3877" t="s">
        <v>44042</v>
      </c>
      <c r="H3877">
        <v>86</v>
      </c>
      <c r="I3877" t="s">
        <v>25</v>
      </c>
      <c r="J3877" t="s">
        <v>26</v>
      </c>
      <c r="M3877" t="s">
        <v>31793</v>
      </c>
      <c r="N3877" t="s">
        <v>34195</v>
      </c>
      <c r="O3877" t="s">
        <v>34196</v>
      </c>
      <c r="P3877" t="s">
        <v>34197</v>
      </c>
      <c r="Q3877" t="s">
        <v>34198</v>
      </c>
      <c r="R3877" t="s">
        <v>34199</v>
      </c>
      <c r="S3877" t="s">
        <v>34200</v>
      </c>
      <c r="T3877">
        <v>5.6</v>
      </c>
      <c r="U3877">
        <v>13206</v>
      </c>
      <c r="W3877"/>
      <c r="X3877"/>
      <c r="Y3877"/>
      <c r="Z3877"/>
      <c r="AA3877"/>
      <c r="AB3877">
        <v>93</v>
      </c>
    </row>
    <row r="3878" spans="1:28" x14ac:dyDescent="0.2">
      <c r="A3878" t="s">
        <v>2565</v>
      </c>
      <c r="B3878" t="s">
        <v>2566</v>
      </c>
      <c r="C3878">
        <v>2001</v>
      </c>
      <c r="D3878" t="s">
        <v>2369</v>
      </c>
      <c r="E3878" t="s">
        <v>16512</v>
      </c>
      <c r="F3878" t="s">
        <v>44044</v>
      </c>
      <c r="G3878" t="s">
        <v>44042</v>
      </c>
      <c r="H3878">
        <v>106</v>
      </c>
      <c r="I3878" t="s">
        <v>97</v>
      </c>
      <c r="J3878" t="s">
        <v>26</v>
      </c>
      <c r="K3878" t="s">
        <v>308</v>
      </c>
      <c r="M3878" t="s">
        <v>1542</v>
      </c>
      <c r="N3878" t="s">
        <v>2567</v>
      </c>
      <c r="O3878" t="s">
        <v>2568</v>
      </c>
      <c r="P3878" t="s">
        <v>2569</v>
      </c>
      <c r="Q3878" t="s">
        <v>2570</v>
      </c>
      <c r="R3878" t="s">
        <v>2571</v>
      </c>
      <c r="S3878" t="s">
        <v>2572</v>
      </c>
      <c r="T3878">
        <v>6.8</v>
      </c>
      <c r="U3878">
        <v>341160</v>
      </c>
      <c r="V3878" s="12">
        <f>W3878*1.46138339920949</f>
        <v>55532569.169960618</v>
      </c>
      <c r="W3878" s="3">
        <v>38000000</v>
      </c>
      <c r="X3878" s="13">
        <f>Y3878*1.46138339920949</f>
        <v>211219478.61758947</v>
      </c>
      <c r="Y3878" s="3">
        <v>144533925</v>
      </c>
      <c r="Z3878" s="13">
        <f>AA3878*1.46138339920949</f>
        <v>313429612.6851787</v>
      </c>
      <c r="AA3878" s="3">
        <v>214474595</v>
      </c>
      <c r="AB3878">
        <v>1067</v>
      </c>
    </row>
    <row r="3879" spans="1:28" x14ac:dyDescent="0.2">
      <c r="A3879" t="s">
        <v>35005</v>
      </c>
      <c r="B3879" t="s">
        <v>35006</v>
      </c>
      <c r="C3879">
        <v>2015</v>
      </c>
      <c r="D3879" t="s">
        <v>28663</v>
      </c>
      <c r="E3879" t="s">
        <v>1045</v>
      </c>
      <c r="F3879" t="s">
        <v>44057</v>
      </c>
      <c r="H3879">
        <v>115</v>
      </c>
      <c r="I3879" t="s">
        <v>25</v>
      </c>
      <c r="J3879" t="s">
        <v>26</v>
      </c>
      <c r="K3879" t="s">
        <v>307</v>
      </c>
      <c r="M3879" t="s">
        <v>19462</v>
      </c>
      <c r="N3879" t="s">
        <v>30638</v>
      </c>
      <c r="O3879" t="s">
        <v>35007</v>
      </c>
      <c r="P3879" t="s">
        <v>24796</v>
      </c>
      <c r="Q3879" t="s">
        <v>35008</v>
      </c>
      <c r="R3879" t="s">
        <v>35009</v>
      </c>
      <c r="S3879" t="s">
        <v>35010</v>
      </c>
      <c r="T3879">
        <v>6.4</v>
      </c>
      <c r="U3879">
        <v>139566</v>
      </c>
      <c r="V3879" s="12">
        <f>W3879*1.09195121025074</f>
        <v>31666585.097271461</v>
      </c>
      <c r="W3879" s="3">
        <v>29000000</v>
      </c>
      <c r="X3879" s="13">
        <f>Y3879*1.09195121025074</f>
        <v>201242491.39314875</v>
      </c>
      <c r="Y3879" s="3">
        <v>184296230</v>
      </c>
      <c r="Z3879" s="13">
        <f>AA3879*1.09195121025074</f>
        <v>313547324.58038414</v>
      </c>
      <c r="AA3879" s="3">
        <v>287144079</v>
      </c>
      <c r="AB3879">
        <v>226</v>
      </c>
    </row>
    <row r="3880" spans="1:28" x14ac:dyDescent="0.2">
      <c r="A3880" t="s">
        <v>29746</v>
      </c>
      <c r="B3880" t="s">
        <v>29747</v>
      </c>
      <c r="C3880">
        <v>2013</v>
      </c>
      <c r="D3880" t="s">
        <v>29748</v>
      </c>
      <c r="E3880" t="s">
        <v>44037</v>
      </c>
      <c r="F3880" t="s">
        <v>44031</v>
      </c>
      <c r="G3880" t="s">
        <v>44038</v>
      </c>
      <c r="H3880">
        <v>96</v>
      </c>
      <c r="I3880" t="s">
        <v>25</v>
      </c>
      <c r="J3880" t="s">
        <v>26</v>
      </c>
      <c r="M3880" t="s">
        <v>29749</v>
      </c>
      <c r="N3880" t="s">
        <v>29750</v>
      </c>
      <c r="O3880" t="s">
        <v>29751</v>
      </c>
      <c r="P3880" t="s">
        <v>5063</v>
      </c>
      <c r="Q3880" t="s">
        <v>29752</v>
      </c>
      <c r="R3880" t="s">
        <v>29753</v>
      </c>
      <c r="S3880" t="s">
        <v>29754</v>
      </c>
      <c r="T3880">
        <v>6.4</v>
      </c>
      <c r="U3880">
        <v>81691</v>
      </c>
      <c r="V3880" s="12">
        <f>W3880*1.11098185502045</f>
        <v>149982550.42776075</v>
      </c>
      <c r="W3880" s="3">
        <v>135000000</v>
      </c>
      <c r="X3880" s="13">
        <f>Y3880*1.11098185502045</f>
        <v>92242743.664315358</v>
      </c>
      <c r="Y3880" s="3">
        <v>83028128</v>
      </c>
      <c r="Z3880" s="13">
        <f>AA3880*1.11098185502045</f>
        <v>313930900.46275365</v>
      </c>
      <c r="AA3880" s="3">
        <v>282570682</v>
      </c>
      <c r="AB3880">
        <v>118</v>
      </c>
    </row>
    <row r="3881" spans="1:28" hidden="1" x14ac:dyDescent="0.2">
      <c r="A3881" t="s">
        <v>34221</v>
      </c>
      <c r="B3881" t="s">
        <v>34222</v>
      </c>
      <c r="C3881">
        <v>2013</v>
      </c>
      <c r="D3881" t="s">
        <v>32590</v>
      </c>
      <c r="E3881" t="s">
        <v>44041</v>
      </c>
      <c r="F3881" t="s">
        <v>44032</v>
      </c>
      <c r="H3881">
        <v>106</v>
      </c>
      <c r="I3881" t="s">
        <v>1561</v>
      </c>
      <c r="J3881" t="s">
        <v>26</v>
      </c>
      <c r="M3881" t="s">
        <v>5342</v>
      </c>
      <c r="N3881" t="s">
        <v>34223</v>
      </c>
      <c r="O3881" t="s">
        <v>34224</v>
      </c>
      <c r="P3881" t="s">
        <v>29268</v>
      </c>
      <c r="Q3881" t="s">
        <v>34225</v>
      </c>
      <c r="R3881" t="s">
        <v>34226</v>
      </c>
      <c r="S3881" t="s">
        <v>34227</v>
      </c>
      <c r="T3881">
        <v>7.4</v>
      </c>
      <c r="U3881">
        <v>42584</v>
      </c>
      <c r="W3881"/>
      <c r="X3881"/>
      <c r="Y3881">
        <v>54915</v>
      </c>
      <c r="Z3881"/>
      <c r="AA3881">
        <v>3025189</v>
      </c>
      <c r="AB3881">
        <v>95</v>
      </c>
    </row>
    <row r="3882" spans="1:28" x14ac:dyDescent="0.2">
      <c r="A3882" t="s">
        <v>40940</v>
      </c>
      <c r="B3882" t="s">
        <v>40941</v>
      </c>
      <c r="C3882">
        <v>2018</v>
      </c>
      <c r="D3882" t="s">
        <v>26409</v>
      </c>
      <c r="E3882" t="s">
        <v>16512</v>
      </c>
      <c r="F3882" t="s">
        <v>44031</v>
      </c>
      <c r="G3882" t="s">
        <v>44042</v>
      </c>
      <c r="H3882">
        <v>102</v>
      </c>
      <c r="I3882" t="s">
        <v>4212</v>
      </c>
      <c r="J3882" t="s">
        <v>26</v>
      </c>
      <c r="K3882" t="s">
        <v>51</v>
      </c>
      <c r="L3882" t="s">
        <v>209</v>
      </c>
      <c r="M3882" t="s">
        <v>8675</v>
      </c>
      <c r="N3882" t="s">
        <v>8675</v>
      </c>
      <c r="O3882" t="s">
        <v>40942</v>
      </c>
      <c r="P3882" t="s">
        <v>4689</v>
      </c>
      <c r="Q3882" t="s">
        <v>40943</v>
      </c>
      <c r="R3882" t="s">
        <v>40944</v>
      </c>
      <c r="S3882" t="s">
        <v>40945</v>
      </c>
      <c r="T3882">
        <v>5.8</v>
      </c>
      <c r="U3882">
        <v>102420</v>
      </c>
      <c r="V3882" s="12">
        <f>W3882*1.03068014830331</f>
        <v>128835018.53791374</v>
      </c>
      <c r="W3882" s="3">
        <v>125000000</v>
      </c>
      <c r="X3882" s="13">
        <f>Y3882*1.03068014830331</f>
        <v>70519259.428530261</v>
      </c>
      <c r="Y3882" s="3">
        <v>68420120</v>
      </c>
      <c r="Z3882" s="13">
        <f>AA3882*1.03068014830331</f>
        <v>315242164.58093071</v>
      </c>
      <c r="AA3882" s="3">
        <v>305858384</v>
      </c>
      <c r="AB3882">
        <v>794</v>
      </c>
    </row>
    <row r="3883" spans="1:28" x14ac:dyDescent="0.2">
      <c r="A3883" t="s">
        <v>29585</v>
      </c>
      <c r="B3883" t="s">
        <v>29586</v>
      </c>
      <c r="C3883">
        <v>2014</v>
      </c>
      <c r="D3883" s="1">
        <v>41702</v>
      </c>
      <c r="E3883" t="s">
        <v>16512</v>
      </c>
      <c r="F3883" t="s">
        <v>44031</v>
      </c>
      <c r="G3883" t="s">
        <v>44045</v>
      </c>
      <c r="H3883">
        <v>139</v>
      </c>
      <c r="I3883" t="s">
        <v>25</v>
      </c>
      <c r="J3883" t="s">
        <v>26</v>
      </c>
      <c r="K3883" t="s">
        <v>308</v>
      </c>
      <c r="M3883" t="s">
        <v>13155</v>
      </c>
      <c r="N3883" t="s">
        <v>29587</v>
      </c>
      <c r="O3883" t="s">
        <v>29588</v>
      </c>
      <c r="P3883" t="s">
        <v>29589</v>
      </c>
      <c r="Q3883" t="s">
        <v>29590</v>
      </c>
      <c r="R3883" t="s">
        <v>29591</v>
      </c>
      <c r="S3883" t="s">
        <v>29592</v>
      </c>
      <c r="T3883">
        <v>6.7</v>
      </c>
      <c r="U3883">
        <v>418338</v>
      </c>
      <c r="V3883" s="12">
        <f>W3883*1.09324733035956</f>
        <v>92926023.080562606</v>
      </c>
      <c r="W3883" s="3">
        <v>85000000</v>
      </c>
      <c r="X3883" s="13">
        <f>Y3883*1.09324733035956</f>
        <v>165023383.23214519</v>
      </c>
      <c r="Y3883" s="3">
        <v>150947895</v>
      </c>
      <c r="Z3883" s="13">
        <f>AA3883*1.09324733035956</f>
        <v>315823649.30723774</v>
      </c>
      <c r="AA3883" s="3">
        <v>288885818</v>
      </c>
      <c r="AB3883">
        <v>799</v>
      </c>
    </row>
    <row r="3884" spans="1:28" hidden="1" x14ac:dyDescent="0.2">
      <c r="A3884" t="s">
        <v>34242</v>
      </c>
      <c r="B3884" t="s">
        <v>34243</v>
      </c>
      <c r="C3884">
        <v>2013</v>
      </c>
      <c r="D3884" t="s">
        <v>29391</v>
      </c>
      <c r="E3884" t="s">
        <v>16512</v>
      </c>
      <c r="H3884">
        <v>143</v>
      </c>
      <c r="I3884" t="s">
        <v>943</v>
      </c>
      <c r="J3884" t="s">
        <v>944</v>
      </c>
      <c r="M3884" t="s">
        <v>34244</v>
      </c>
      <c r="N3884" t="s">
        <v>34245</v>
      </c>
      <c r="O3884" t="s">
        <v>34246</v>
      </c>
      <c r="P3884" t="s">
        <v>2934</v>
      </c>
      <c r="Q3884" t="s">
        <v>34247</v>
      </c>
      <c r="R3884" t="s">
        <v>34248</v>
      </c>
      <c r="S3884" t="s">
        <v>34249</v>
      </c>
      <c r="T3884">
        <v>5.0999999999999996</v>
      </c>
      <c r="U3884">
        <v>10090</v>
      </c>
      <c r="W3884"/>
      <c r="X3884"/>
      <c r="Y3884"/>
      <c r="Z3884"/>
      <c r="AA3884">
        <v>594283</v>
      </c>
      <c r="AB3884">
        <v>40</v>
      </c>
    </row>
    <row r="3885" spans="1:28" hidden="1" x14ac:dyDescent="0.2">
      <c r="A3885" t="s">
        <v>34250</v>
      </c>
      <c r="B3885" t="s">
        <v>34251</v>
      </c>
      <c r="C3885">
        <v>2014</v>
      </c>
      <c r="D3885" t="s">
        <v>20362</v>
      </c>
      <c r="E3885" t="s">
        <v>16512</v>
      </c>
      <c r="F3885" t="s">
        <v>44032</v>
      </c>
      <c r="G3885" t="s">
        <v>44036</v>
      </c>
      <c r="H3885">
        <v>152</v>
      </c>
      <c r="I3885" t="s">
        <v>943</v>
      </c>
      <c r="J3885" t="s">
        <v>944</v>
      </c>
      <c r="K3885" t="s">
        <v>12764</v>
      </c>
      <c r="M3885" t="s">
        <v>34252</v>
      </c>
      <c r="N3885" t="s">
        <v>34253</v>
      </c>
      <c r="O3885" t="s">
        <v>34254</v>
      </c>
      <c r="P3885" t="s">
        <v>27054</v>
      </c>
      <c r="Q3885" t="s">
        <v>34255</v>
      </c>
      <c r="R3885" t="s">
        <v>34256</v>
      </c>
      <c r="S3885" t="s">
        <v>34257</v>
      </c>
      <c r="T3885">
        <v>2.4</v>
      </c>
      <c r="U3885">
        <v>57453</v>
      </c>
      <c r="W3885"/>
      <c r="X3885"/>
      <c r="Y3885"/>
      <c r="Z3885"/>
      <c r="AA3885">
        <v>843232</v>
      </c>
      <c r="AB3885">
        <v>889</v>
      </c>
    </row>
    <row r="3886" spans="1:28" x14ac:dyDescent="0.2">
      <c r="A3886" t="s">
        <v>26106</v>
      </c>
      <c r="B3886" t="s">
        <v>26107</v>
      </c>
      <c r="C3886">
        <v>2013</v>
      </c>
      <c r="D3886" t="s">
        <v>23293</v>
      </c>
      <c r="E3886" t="s">
        <v>16512</v>
      </c>
      <c r="F3886" t="s">
        <v>44032</v>
      </c>
      <c r="G3886" t="s">
        <v>44033</v>
      </c>
      <c r="H3886">
        <v>109</v>
      </c>
      <c r="I3886" t="s">
        <v>26108</v>
      </c>
      <c r="J3886" t="s">
        <v>26</v>
      </c>
      <c r="K3886" t="s">
        <v>308</v>
      </c>
      <c r="L3886" t="s">
        <v>27</v>
      </c>
      <c r="M3886" t="s">
        <v>21248</v>
      </c>
      <c r="N3886" t="s">
        <v>21248</v>
      </c>
      <c r="O3886" t="s">
        <v>26109</v>
      </c>
      <c r="P3886" t="s">
        <v>520</v>
      </c>
      <c r="Q3886" t="s">
        <v>26110</v>
      </c>
      <c r="R3886" t="s">
        <v>26111</v>
      </c>
      <c r="S3886" t="s">
        <v>26112</v>
      </c>
      <c r="T3886">
        <v>6.6</v>
      </c>
      <c r="U3886">
        <v>413841</v>
      </c>
      <c r="V3886" s="12">
        <f>W3886*1.11098185502045</f>
        <v>127762913.32735175</v>
      </c>
      <c r="W3886" s="3">
        <v>115000000</v>
      </c>
      <c r="X3886" s="13">
        <f>Y3886*1.11098185502045</f>
        <v>103376991.59452991</v>
      </c>
      <c r="Y3886" s="3">
        <v>93050117</v>
      </c>
      <c r="Z3886" s="13">
        <f>AA3886*1.11098185502045</f>
        <v>317897125.68285006</v>
      </c>
      <c r="AA3886" s="3">
        <v>286140700</v>
      </c>
      <c r="AB3886">
        <v>920</v>
      </c>
    </row>
    <row r="3887" spans="1:28" hidden="1" x14ac:dyDescent="0.2">
      <c r="A3887" t="s">
        <v>34268</v>
      </c>
      <c r="B3887" t="s">
        <v>34269</v>
      </c>
      <c r="C3887">
        <v>2015</v>
      </c>
      <c r="D3887" s="1">
        <v>42706</v>
      </c>
      <c r="E3887" t="s">
        <v>176</v>
      </c>
      <c r="F3887" t="s">
        <v>44033</v>
      </c>
      <c r="G3887" t="s">
        <v>44042</v>
      </c>
      <c r="H3887">
        <v>104</v>
      </c>
      <c r="I3887" t="s">
        <v>1561</v>
      </c>
      <c r="J3887" t="s">
        <v>26</v>
      </c>
      <c r="M3887" t="s">
        <v>34270</v>
      </c>
      <c r="N3887" t="s">
        <v>34270</v>
      </c>
      <c r="O3887" t="s">
        <v>34271</v>
      </c>
      <c r="P3887" t="s">
        <v>34272</v>
      </c>
      <c r="Q3887" t="s">
        <v>34273</v>
      </c>
      <c r="R3887" t="s">
        <v>34274</v>
      </c>
      <c r="S3887" t="s">
        <v>34275</v>
      </c>
      <c r="T3887">
        <v>6.4</v>
      </c>
      <c r="U3887">
        <v>15543</v>
      </c>
      <c r="W3887"/>
      <c r="X3887"/>
      <c r="Y3887"/>
      <c r="Z3887"/>
      <c r="AA3887">
        <v>56971</v>
      </c>
      <c r="AB3887">
        <v>92</v>
      </c>
    </row>
    <row r="3888" spans="1:28" x14ac:dyDescent="0.2">
      <c r="A3888" t="s">
        <v>25632</v>
      </c>
      <c r="B3888" t="s">
        <v>25633</v>
      </c>
      <c r="C3888">
        <v>2013</v>
      </c>
      <c r="D3888" s="1">
        <v>41582</v>
      </c>
      <c r="E3888" t="s">
        <v>16512</v>
      </c>
      <c r="F3888" t="s">
        <v>44031</v>
      </c>
      <c r="G3888" t="s">
        <v>44033</v>
      </c>
      <c r="H3888">
        <v>124</v>
      </c>
      <c r="I3888" t="s">
        <v>25</v>
      </c>
      <c r="J3888" t="s">
        <v>26</v>
      </c>
      <c r="M3888" t="s">
        <v>20816</v>
      </c>
      <c r="N3888" t="s">
        <v>25634</v>
      </c>
      <c r="O3888" t="s">
        <v>25635</v>
      </c>
      <c r="P3888" t="s">
        <v>160</v>
      </c>
      <c r="Q3888" t="s">
        <v>25636</v>
      </c>
      <c r="R3888" t="s">
        <v>25637</v>
      </c>
      <c r="S3888" t="s">
        <v>25638</v>
      </c>
      <c r="T3888">
        <v>7</v>
      </c>
      <c r="U3888">
        <v>476845</v>
      </c>
      <c r="V3888" s="12">
        <f>W3888*1.11098185502045</f>
        <v>133317822.60245399</v>
      </c>
      <c r="W3888" s="3">
        <v>120000000</v>
      </c>
      <c r="X3888" s="13">
        <f>Y3888*1.11098185502045</f>
        <v>98996521.23604317</v>
      </c>
      <c r="Y3888" s="3">
        <v>89107235</v>
      </c>
      <c r="Z3888" s="13">
        <f>AA3888*1.11098185502045</f>
        <v>317928090.96911323</v>
      </c>
      <c r="AA3888" s="3">
        <v>286168572</v>
      </c>
      <c r="AB3888">
        <v>1015</v>
      </c>
    </row>
    <row r="3889" spans="1:28" x14ac:dyDescent="0.2">
      <c r="A3889" t="s">
        <v>16781</v>
      </c>
      <c r="B3889" t="s">
        <v>16782</v>
      </c>
      <c r="C3889">
        <v>2008</v>
      </c>
      <c r="D3889" t="s">
        <v>16571</v>
      </c>
      <c r="E3889" t="s">
        <v>16512</v>
      </c>
      <c r="F3889" t="s">
        <v>44031</v>
      </c>
      <c r="G3889" t="s">
        <v>44033</v>
      </c>
      <c r="H3889">
        <v>112</v>
      </c>
      <c r="I3889" t="s">
        <v>25</v>
      </c>
      <c r="J3889" t="s">
        <v>26</v>
      </c>
      <c r="K3889" t="s">
        <v>4428</v>
      </c>
      <c r="L3889" t="s">
        <v>308</v>
      </c>
      <c r="M3889" t="s">
        <v>7766</v>
      </c>
      <c r="N3889" t="s">
        <v>6874</v>
      </c>
      <c r="O3889" t="s">
        <v>16783</v>
      </c>
      <c r="P3889" t="s">
        <v>976</v>
      </c>
      <c r="Q3889" t="s">
        <v>16784</v>
      </c>
      <c r="R3889" t="s">
        <v>16785</v>
      </c>
      <c r="S3889" t="s">
        <v>16786</v>
      </c>
      <c r="T3889">
        <v>6.7</v>
      </c>
      <c r="U3889">
        <v>426219</v>
      </c>
      <c r="V3889" s="12">
        <f>W3889*1.20207800169993</f>
        <v>180311700.2549895</v>
      </c>
      <c r="W3889" s="3">
        <v>150000000</v>
      </c>
      <c r="X3889" s="13">
        <f>Y3889*1.20207800169993</f>
        <v>162048424.5943763</v>
      </c>
      <c r="Y3889" s="3">
        <v>134806913</v>
      </c>
      <c r="Z3889" s="13">
        <f>AA3889*1.20207800169993</f>
        <v>318275389.77978015</v>
      </c>
      <c r="AA3889" s="3">
        <v>264770996</v>
      </c>
      <c r="AB3889">
        <v>808</v>
      </c>
    </row>
    <row r="3890" spans="1:28" x14ac:dyDescent="0.2">
      <c r="A3890" t="s">
        <v>30219</v>
      </c>
      <c r="B3890" t="s">
        <v>30220</v>
      </c>
      <c r="C3890">
        <v>2016</v>
      </c>
      <c r="D3890" t="s">
        <v>30221</v>
      </c>
      <c r="E3890" t="s">
        <v>44043</v>
      </c>
      <c r="F3890" t="s">
        <v>44032</v>
      </c>
      <c r="G3890" t="s">
        <v>44040</v>
      </c>
      <c r="H3890">
        <v>127</v>
      </c>
      <c r="I3890" t="s">
        <v>30222</v>
      </c>
      <c r="J3890" t="s">
        <v>26</v>
      </c>
      <c r="M3890" t="s">
        <v>330</v>
      </c>
      <c r="N3890" t="s">
        <v>30223</v>
      </c>
      <c r="O3890" t="s">
        <v>30224</v>
      </c>
      <c r="P3890" t="s">
        <v>18298</v>
      </c>
      <c r="Q3890" t="s">
        <v>30225</v>
      </c>
      <c r="R3890" t="s">
        <v>30226</v>
      </c>
      <c r="S3890" t="s">
        <v>30227</v>
      </c>
      <c r="T3890">
        <v>6.7</v>
      </c>
      <c r="U3890">
        <v>151879</v>
      </c>
      <c r="V3890" s="12">
        <f>W3890*1.07834771485832</f>
        <v>118618248.63441521</v>
      </c>
      <c r="W3890" s="3">
        <v>110000000</v>
      </c>
      <c r="X3890" s="13">
        <f>Y3890*1.07834771485832</f>
        <v>94078110.681663752</v>
      </c>
      <c r="Y3890" s="3">
        <v>87242834</v>
      </c>
      <c r="Z3890" s="13">
        <f>AA3890*1.07834771485832</f>
        <v>319711168.13970524</v>
      </c>
      <c r="AA3890" s="3">
        <v>296482446</v>
      </c>
      <c r="AB3890">
        <v>431</v>
      </c>
    </row>
    <row r="3891" spans="1:28" hidden="1" x14ac:dyDescent="0.2">
      <c r="A3891" t="s">
        <v>34299</v>
      </c>
      <c r="B3891" t="s">
        <v>34300</v>
      </c>
      <c r="C3891">
        <v>2015</v>
      </c>
      <c r="D3891" s="1">
        <v>42014</v>
      </c>
      <c r="E3891" t="s">
        <v>176</v>
      </c>
      <c r="H3891">
        <v>116</v>
      </c>
      <c r="I3891" t="s">
        <v>2139</v>
      </c>
      <c r="J3891" t="s">
        <v>26</v>
      </c>
      <c r="M3891" t="s">
        <v>13801</v>
      </c>
      <c r="N3891" t="s">
        <v>34301</v>
      </c>
      <c r="O3891" t="s">
        <v>34302</v>
      </c>
      <c r="P3891" t="s">
        <v>1008</v>
      </c>
      <c r="Q3891" t="s">
        <v>34303</v>
      </c>
      <c r="R3891" t="s">
        <v>34304</v>
      </c>
      <c r="S3891" t="s">
        <v>34305</v>
      </c>
      <c r="T3891">
        <v>7.1</v>
      </c>
      <c r="U3891">
        <v>23489</v>
      </c>
      <c r="W3891">
        <v>22400000</v>
      </c>
      <c r="X3891"/>
      <c r="Y3891"/>
      <c r="Z3891"/>
      <c r="AA3891">
        <v>5587709</v>
      </c>
      <c r="AB3891">
        <v>84</v>
      </c>
    </row>
    <row r="3892" spans="1:28" hidden="1" x14ac:dyDescent="0.2">
      <c r="A3892" t="s">
        <v>34306</v>
      </c>
      <c r="B3892" t="s">
        <v>34307</v>
      </c>
      <c r="C3892">
        <v>2017</v>
      </c>
      <c r="D3892" t="s">
        <v>34308</v>
      </c>
      <c r="E3892" t="s">
        <v>16512</v>
      </c>
      <c r="F3892" t="s">
        <v>44032</v>
      </c>
      <c r="G3892" t="s">
        <v>44055</v>
      </c>
      <c r="H3892">
        <v>113</v>
      </c>
      <c r="I3892" t="s">
        <v>25</v>
      </c>
      <c r="J3892" t="s">
        <v>26</v>
      </c>
      <c r="K3892" t="s">
        <v>361</v>
      </c>
      <c r="M3892" t="s">
        <v>34309</v>
      </c>
      <c r="N3892" t="s">
        <v>34310</v>
      </c>
      <c r="O3892" t="s">
        <v>34311</v>
      </c>
      <c r="P3892" t="s">
        <v>13528</v>
      </c>
      <c r="Q3892" t="s">
        <v>34312</v>
      </c>
      <c r="R3892" t="s">
        <v>34313</v>
      </c>
      <c r="S3892" t="s">
        <v>34314</v>
      </c>
      <c r="T3892">
        <v>6.3</v>
      </c>
      <c r="U3892">
        <v>18409</v>
      </c>
      <c r="W3892"/>
      <c r="X3892"/>
      <c r="Y3892"/>
      <c r="Z3892"/>
      <c r="AA3892"/>
      <c r="AB3892">
        <v>63</v>
      </c>
    </row>
    <row r="3893" spans="1:28" x14ac:dyDescent="0.2">
      <c r="A3893" t="s">
        <v>2080</v>
      </c>
      <c r="B3893" t="s">
        <v>2081</v>
      </c>
      <c r="C3893">
        <v>2000</v>
      </c>
      <c r="D3893" t="s">
        <v>1972</v>
      </c>
      <c r="E3893" t="s">
        <v>16512</v>
      </c>
      <c r="F3893" t="s">
        <v>44038</v>
      </c>
      <c r="G3893" t="s">
        <v>44044</v>
      </c>
      <c r="H3893">
        <v>109</v>
      </c>
      <c r="I3893" t="s">
        <v>25</v>
      </c>
      <c r="J3893" t="s">
        <v>26</v>
      </c>
      <c r="K3893" t="s">
        <v>75</v>
      </c>
      <c r="L3893" t="s">
        <v>27</v>
      </c>
      <c r="M3893" t="s">
        <v>2082</v>
      </c>
      <c r="N3893" t="s">
        <v>2083</v>
      </c>
      <c r="O3893" t="s">
        <v>2084</v>
      </c>
      <c r="P3893" t="s">
        <v>1516</v>
      </c>
      <c r="Q3893" t="s">
        <v>2085</v>
      </c>
      <c r="R3893" t="s">
        <v>2086</v>
      </c>
      <c r="S3893" t="s">
        <v>2087</v>
      </c>
      <c r="T3893">
        <v>6.2</v>
      </c>
      <c r="U3893">
        <v>183055</v>
      </c>
      <c r="V3893" s="12">
        <f>W3893*1.5029674796748</f>
        <v>67633536.585365996</v>
      </c>
      <c r="W3893" s="3">
        <v>45000000</v>
      </c>
      <c r="X3893" s="13">
        <f>Y3893*1.5029674796748</f>
        <v>160528450.0809353</v>
      </c>
      <c r="Y3893" s="3">
        <v>106807667</v>
      </c>
      <c r="Z3893" s="13">
        <f>AA3893*1.5029674796748</f>
        <v>319745389.69756168</v>
      </c>
      <c r="AA3893" s="3">
        <v>212742720</v>
      </c>
      <c r="AB3893">
        <v>393</v>
      </c>
    </row>
    <row r="3894" spans="1:28" x14ac:dyDescent="0.2">
      <c r="A3894" t="s">
        <v>10891</v>
      </c>
      <c r="B3894" t="s">
        <v>10892</v>
      </c>
      <c r="C3894">
        <v>2012</v>
      </c>
      <c r="D3894" s="1">
        <v>41093</v>
      </c>
      <c r="E3894" t="s">
        <v>16512</v>
      </c>
      <c r="F3894" t="s">
        <v>44031</v>
      </c>
      <c r="G3894" t="s">
        <v>44033</v>
      </c>
      <c r="H3894">
        <v>132</v>
      </c>
      <c r="I3894" t="s">
        <v>25</v>
      </c>
      <c r="J3894" t="s">
        <v>26</v>
      </c>
      <c r="M3894" t="s">
        <v>10893</v>
      </c>
      <c r="N3894" t="s">
        <v>10894</v>
      </c>
      <c r="O3894" t="s">
        <v>10895</v>
      </c>
      <c r="P3894" t="s">
        <v>10896</v>
      </c>
      <c r="Q3894" t="s">
        <v>10897</v>
      </c>
      <c r="R3894" t="s">
        <v>10898</v>
      </c>
      <c r="S3894" t="s">
        <v>10899</v>
      </c>
      <c r="T3894">
        <v>6.6</v>
      </c>
      <c r="U3894">
        <v>251828</v>
      </c>
      <c r="V3894" s="12">
        <f>W3894*1.12725506764114</f>
        <v>281813766.910285</v>
      </c>
      <c r="W3894" s="3">
        <v>250000000</v>
      </c>
      <c r="X3894" s="13">
        <f>Y3894*1.12725506764114</f>
        <v>82377658.558585986</v>
      </c>
      <c r="Y3894" s="3">
        <v>73078100</v>
      </c>
      <c r="Z3894" s="13">
        <f>AA3894*1.12725506764114</f>
        <v>320297240.38999259</v>
      </c>
      <c r="AA3894" s="3">
        <v>284139100</v>
      </c>
      <c r="AB3894">
        <v>897</v>
      </c>
    </row>
    <row r="3895" spans="1:28" hidden="1" x14ac:dyDescent="0.2">
      <c r="A3895" t="s">
        <v>1463</v>
      </c>
      <c r="B3895" t="s">
        <v>1464</v>
      </c>
      <c r="C3895">
        <v>2000</v>
      </c>
      <c r="D3895" s="1">
        <v>36924</v>
      </c>
      <c r="E3895" t="s">
        <v>16512</v>
      </c>
      <c r="F3895" t="s">
        <v>44031</v>
      </c>
      <c r="G3895" t="s">
        <v>44034</v>
      </c>
      <c r="H3895">
        <v>120</v>
      </c>
      <c r="I3895" t="s">
        <v>1465</v>
      </c>
      <c r="J3895" t="s">
        <v>209</v>
      </c>
      <c r="M3895" t="s">
        <v>1466</v>
      </c>
      <c r="N3895" t="s">
        <v>1467</v>
      </c>
      <c r="O3895" t="s">
        <v>1468</v>
      </c>
      <c r="P3895" t="s">
        <v>1469</v>
      </c>
      <c r="Q3895" t="s">
        <v>1470</v>
      </c>
      <c r="R3895" t="s">
        <v>1471</v>
      </c>
      <c r="S3895" t="s">
        <v>1472</v>
      </c>
      <c r="T3895">
        <v>7.8</v>
      </c>
      <c r="U3895">
        <v>249561</v>
      </c>
      <c r="V3895" s="12">
        <f>W3895*1.5029674796748</f>
        <v>25550447.154471602</v>
      </c>
      <c r="W3895" s="3">
        <v>17000000</v>
      </c>
      <c r="X3895" s="13">
        <f>Y3895*1.5029674796748</f>
        <v>192498379.44943133</v>
      </c>
      <c r="Y3895" s="3">
        <v>128078872</v>
      </c>
      <c r="Z3895" s="13">
        <f>AA3895*1.5029674796748</f>
        <v>320922237.2816267</v>
      </c>
      <c r="AA3895" s="3">
        <v>213525736</v>
      </c>
      <c r="AB3895">
        <v>1673</v>
      </c>
    </row>
    <row r="3896" spans="1:28" x14ac:dyDescent="0.2">
      <c r="A3896" t="s">
        <v>13401</v>
      </c>
      <c r="B3896" t="s">
        <v>13402</v>
      </c>
      <c r="C3896">
        <v>2006</v>
      </c>
      <c r="D3896" t="s">
        <v>11138</v>
      </c>
      <c r="E3896" t="s">
        <v>16512</v>
      </c>
      <c r="F3896" t="s">
        <v>44031</v>
      </c>
      <c r="G3896" t="s">
        <v>44040</v>
      </c>
      <c r="H3896">
        <v>104</v>
      </c>
      <c r="I3896" t="s">
        <v>13403</v>
      </c>
      <c r="J3896" t="s">
        <v>26</v>
      </c>
      <c r="M3896" t="s">
        <v>13404</v>
      </c>
      <c r="N3896" t="s">
        <v>13405</v>
      </c>
      <c r="O3896" t="s">
        <v>13406</v>
      </c>
      <c r="P3896" t="s">
        <v>13407</v>
      </c>
      <c r="Q3896" t="s">
        <v>13408</v>
      </c>
      <c r="R3896" t="s">
        <v>13409</v>
      </c>
      <c r="S3896" t="s">
        <v>13410</v>
      </c>
      <c r="T3896">
        <v>5.0999999999999996</v>
      </c>
      <c r="U3896">
        <v>120776</v>
      </c>
      <c r="V3896" s="12">
        <f>W3896*1.28378472222222</f>
        <v>128378472.222222</v>
      </c>
      <c r="W3896" s="3">
        <v>100000000</v>
      </c>
      <c r="X3896" s="13">
        <f>Y3896*1.28378472222222</f>
        <v>96322576.965242893</v>
      </c>
      <c r="Y3896" s="3">
        <v>75030163</v>
      </c>
      <c r="Z3896" s="13">
        <f>AA3896*1.28378472222222</f>
        <v>321492446.36027724</v>
      </c>
      <c r="AA3896" s="3">
        <v>250425512</v>
      </c>
      <c r="AB3896">
        <v>1723</v>
      </c>
    </row>
    <row r="3897" spans="1:28" hidden="1" x14ac:dyDescent="0.2">
      <c r="A3897" t="s">
        <v>34345</v>
      </c>
      <c r="B3897" t="s">
        <v>34346</v>
      </c>
      <c r="C3897">
        <v>2013</v>
      </c>
      <c r="D3897" t="s">
        <v>31877</v>
      </c>
      <c r="E3897" t="s">
        <v>44037</v>
      </c>
      <c r="F3897" t="s">
        <v>44032</v>
      </c>
      <c r="G3897" t="s">
        <v>44036</v>
      </c>
      <c r="H3897">
        <v>46</v>
      </c>
      <c r="I3897" t="s">
        <v>2213</v>
      </c>
      <c r="J3897" t="s">
        <v>934</v>
      </c>
      <c r="K3897" t="s">
        <v>26</v>
      </c>
      <c r="M3897" t="s">
        <v>19226</v>
      </c>
      <c r="N3897" t="s">
        <v>19226</v>
      </c>
      <c r="O3897" t="s">
        <v>34347</v>
      </c>
      <c r="P3897" t="s">
        <v>34348</v>
      </c>
      <c r="Q3897" t="s">
        <v>34349</v>
      </c>
      <c r="R3897" t="s">
        <v>34350</v>
      </c>
      <c r="S3897" t="s">
        <v>34351</v>
      </c>
      <c r="T3897">
        <v>7.5</v>
      </c>
      <c r="U3897">
        <v>32669</v>
      </c>
      <c r="W3897"/>
      <c r="X3897"/>
      <c r="Y3897"/>
      <c r="Z3897"/>
      <c r="AA3897">
        <v>418256</v>
      </c>
      <c r="AB3897">
        <v>98</v>
      </c>
    </row>
    <row r="3898" spans="1:28" x14ac:dyDescent="0.2">
      <c r="A3898" t="s">
        <v>16393</v>
      </c>
      <c r="B3898" t="s">
        <v>16394</v>
      </c>
      <c r="C3898">
        <v>2009</v>
      </c>
      <c r="D3898" t="s">
        <v>9482</v>
      </c>
      <c r="E3898" t="s">
        <v>44037</v>
      </c>
      <c r="F3898" t="s">
        <v>44031</v>
      </c>
      <c r="G3898" t="s">
        <v>44038</v>
      </c>
      <c r="H3898">
        <v>97</v>
      </c>
      <c r="I3898" t="s">
        <v>25</v>
      </c>
      <c r="J3898" t="s">
        <v>26</v>
      </c>
      <c r="K3898" t="s">
        <v>27</v>
      </c>
      <c r="M3898" t="s">
        <v>340</v>
      </c>
      <c r="N3898" t="s">
        <v>340</v>
      </c>
      <c r="O3898" t="s">
        <v>16395</v>
      </c>
      <c r="P3898" t="s">
        <v>16396</v>
      </c>
      <c r="Q3898" t="s">
        <v>16397</v>
      </c>
      <c r="R3898" t="s">
        <v>16398</v>
      </c>
      <c r="S3898" t="s">
        <v>16399</v>
      </c>
      <c r="T3898">
        <v>7.1</v>
      </c>
      <c r="U3898">
        <v>120611</v>
      </c>
      <c r="V3898" s="12">
        <f>W3898*1.20636999678377</f>
        <v>126668849.66229585</v>
      </c>
      <c r="W3898" s="3">
        <v>105000000</v>
      </c>
      <c r="X3898" s="13">
        <f>Y3898*1.20636999678377</f>
        <v>125946112.1908527</v>
      </c>
      <c r="Y3898" s="3">
        <v>104400899</v>
      </c>
      <c r="Z3898" s="13">
        <f>AA3898*1.20636999678377</f>
        <v>322155998.66416937</v>
      </c>
      <c r="AA3898" s="3">
        <v>267045765</v>
      </c>
      <c r="AB3898">
        <v>256</v>
      </c>
    </row>
    <row r="3899" spans="1:28" hidden="1" x14ac:dyDescent="0.2">
      <c r="A3899" t="s">
        <v>34359</v>
      </c>
      <c r="B3899" t="s">
        <v>34360</v>
      </c>
      <c r="C3899">
        <v>2013</v>
      </c>
      <c r="D3899" t="s">
        <v>25989</v>
      </c>
      <c r="E3899" t="s">
        <v>44035</v>
      </c>
      <c r="F3899" t="s">
        <v>44032</v>
      </c>
      <c r="G3899" t="s">
        <v>44049</v>
      </c>
      <c r="H3899">
        <v>138</v>
      </c>
      <c r="I3899" t="s">
        <v>4358</v>
      </c>
      <c r="J3899" t="s">
        <v>1076</v>
      </c>
      <c r="M3899" t="s">
        <v>4360</v>
      </c>
      <c r="N3899" t="s">
        <v>4360</v>
      </c>
      <c r="O3899" t="s">
        <v>34361</v>
      </c>
      <c r="P3899" t="s">
        <v>34362</v>
      </c>
      <c r="Q3899" t="s">
        <v>34363</v>
      </c>
      <c r="R3899" t="s">
        <v>34364</v>
      </c>
      <c r="S3899" t="s">
        <v>34365</v>
      </c>
      <c r="T3899">
        <v>7.8</v>
      </c>
      <c r="U3899">
        <v>19351</v>
      </c>
      <c r="W3899">
        <v>15000000</v>
      </c>
      <c r="X3899"/>
      <c r="Y3899"/>
      <c r="Z3899"/>
      <c r="AA3899">
        <v>11028096</v>
      </c>
      <c r="AB3899">
        <v>14</v>
      </c>
    </row>
    <row r="3900" spans="1:28" hidden="1" x14ac:dyDescent="0.2">
      <c r="A3900" t="s">
        <v>34366</v>
      </c>
      <c r="B3900" t="s">
        <v>34367</v>
      </c>
      <c r="C3900">
        <v>2013</v>
      </c>
      <c r="D3900" t="s">
        <v>34368</v>
      </c>
      <c r="E3900" t="s">
        <v>1045</v>
      </c>
      <c r="F3900" t="s">
        <v>44036</v>
      </c>
      <c r="H3900">
        <v>114</v>
      </c>
      <c r="I3900" t="s">
        <v>4358</v>
      </c>
      <c r="J3900" t="s">
        <v>1076</v>
      </c>
      <c r="M3900" t="s">
        <v>22032</v>
      </c>
      <c r="N3900" t="s">
        <v>22035</v>
      </c>
      <c r="O3900" t="s">
        <v>34369</v>
      </c>
      <c r="P3900" t="s">
        <v>22035</v>
      </c>
      <c r="Q3900" t="s">
        <v>34370</v>
      </c>
      <c r="R3900" t="s">
        <v>34371</v>
      </c>
      <c r="S3900" t="s">
        <v>34372</v>
      </c>
      <c r="T3900">
        <v>2.8</v>
      </c>
      <c r="U3900">
        <v>41040</v>
      </c>
      <c r="W3900"/>
      <c r="X3900"/>
      <c r="Y3900"/>
      <c r="Z3900"/>
      <c r="AA3900">
        <v>16999831</v>
      </c>
      <c r="AB3900">
        <v>80</v>
      </c>
    </row>
    <row r="3901" spans="1:28" hidden="1" x14ac:dyDescent="0.2">
      <c r="A3901" t="s">
        <v>34373</v>
      </c>
      <c r="B3901">
        <v>71</v>
      </c>
      <c r="C3901">
        <v>2014</v>
      </c>
      <c r="D3901" s="1">
        <v>42254</v>
      </c>
      <c r="E3901" t="s">
        <v>16512</v>
      </c>
      <c r="F3901" t="s">
        <v>44044</v>
      </c>
      <c r="G3901" t="s">
        <v>44032</v>
      </c>
      <c r="H3901">
        <v>99</v>
      </c>
      <c r="I3901" t="s">
        <v>1561</v>
      </c>
      <c r="J3901" t="s">
        <v>26</v>
      </c>
      <c r="M3901" t="s">
        <v>34374</v>
      </c>
      <c r="N3901" t="s">
        <v>34375</v>
      </c>
      <c r="O3901" t="s">
        <v>34376</v>
      </c>
      <c r="P3901" t="s">
        <v>29268</v>
      </c>
      <c r="Q3901" t="s">
        <v>34377</v>
      </c>
      <c r="R3901" t="s">
        <v>34378</v>
      </c>
      <c r="S3901" t="s">
        <v>34379</v>
      </c>
      <c r="T3901">
        <v>7.2</v>
      </c>
      <c r="U3901">
        <v>49740</v>
      </c>
      <c r="W3901"/>
      <c r="X3901"/>
      <c r="Y3901">
        <v>1270847</v>
      </c>
      <c r="Z3901"/>
      <c r="AA3901">
        <v>3062178</v>
      </c>
      <c r="AB3901">
        <v>140</v>
      </c>
    </row>
    <row r="3902" spans="1:28" hidden="1" x14ac:dyDescent="0.2">
      <c r="A3902" t="s">
        <v>34380</v>
      </c>
      <c r="B3902" t="s">
        <v>34381</v>
      </c>
      <c r="C3902">
        <v>2013</v>
      </c>
      <c r="D3902" t="s">
        <v>17759</v>
      </c>
      <c r="E3902" t="s">
        <v>176</v>
      </c>
      <c r="H3902">
        <v>97</v>
      </c>
      <c r="I3902" t="s">
        <v>697</v>
      </c>
      <c r="J3902" t="s">
        <v>307</v>
      </c>
      <c r="K3902" t="s">
        <v>26</v>
      </c>
      <c r="M3902" t="s">
        <v>34382</v>
      </c>
      <c r="N3902" t="s">
        <v>34383</v>
      </c>
      <c r="O3902" t="s">
        <v>34384</v>
      </c>
      <c r="P3902" t="s">
        <v>34385</v>
      </c>
      <c r="Q3902" t="s">
        <v>34386</v>
      </c>
      <c r="R3902" t="s">
        <v>34387</v>
      </c>
      <c r="S3902" t="s">
        <v>34388</v>
      </c>
      <c r="T3902">
        <v>7.6</v>
      </c>
      <c r="U3902">
        <v>17725</v>
      </c>
      <c r="W3902"/>
      <c r="X3902"/>
      <c r="Y3902"/>
      <c r="Z3902"/>
      <c r="AA3902">
        <v>599721</v>
      </c>
      <c r="AB3902">
        <v>66</v>
      </c>
    </row>
    <row r="3903" spans="1:28" hidden="1" x14ac:dyDescent="0.2">
      <c r="A3903" t="s">
        <v>34389</v>
      </c>
      <c r="B3903" t="s">
        <v>34390</v>
      </c>
      <c r="C3903">
        <v>2017</v>
      </c>
      <c r="D3903" t="s">
        <v>34391</v>
      </c>
      <c r="E3903" t="s">
        <v>44041</v>
      </c>
      <c r="F3903" t="s">
        <v>44046</v>
      </c>
      <c r="G3903" t="s">
        <v>44042</v>
      </c>
      <c r="H3903">
        <v>90</v>
      </c>
      <c r="I3903" t="s">
        <v>25</v>
      </c>
      <c r="J3903" t="s">
        <v>26</v>
      </c>
      <c r="M3903" t="s">
        <v>17811</v>
      </c>
      <c r="N3903" t="s">
        <v>6892</v>
      </c>
      <c r="O3903" t="s">
        <v>34392</v>
      </c>
      <c r="P3903" t="s">
        <v>5598</v>
      </c>
      <c r="Q3903" t="s">
        <v>34393</v>
      </c>
      <c r="R3903" t="s">
        <v>34394</v>
      </c>
      <c r="S3903" t="s">
        <v>34395</v>
      </c>
      <c r="T3903">
        <v>5</v>
      </c>
      <c r="U3903">
        <v>18818</v>
      </c>
      <c r="W3903"/>
      <c r="X3903"/>
      <c r="Y3903"/>
      <c r="Z3903"/>
      <c r="AA3903">
        <v>1476843</v>
      </c>
      <c r="AB3903">
        <v>170</v>
      </c>
    </row>
    <row r="3904" spans="1:28" hidden="1" x14ac:dyDescent="0.2">
      <c r="A3904" t="s">
        <v>34396</v>
      </c>
      <c r="B3904" t="s">
        <v>34397</v>
      </c>
      <c r="C3904">
        <v>2013</v>
      </c>
      <c r="D3904" t="s">
        <v>16580</v>
      </c>
      <c r="E3904" t="s">
        <v>1045</v>
      </c>
      <c r="F3904" t="s">
        <v>44032</v>
      </c>
      <c r="H3904">
        <v>135</v>
      </c>
      <c r="I3904" t="s">
        <v>943</v>
      </c>
      <c r="J3904" t="s">
        <v>944</v>
      </c>
      <c r="M3904" t="s">
        <v>34398</v>
      </c>
      <c r="N3904" t="s">
        <v>34398</v>
      </c>
      <c r="O3904" t="s">
        <v>34399</v>
      </c>
      <c r="P3904" t="s">
        <v>34400</v>
      </c>
      <c r="Q3904" t="s">
        <v>34401</v>
      </c>
      <c r="R3904" t="s">
        <v>34402</v>
      </c>
      <c r="S3904" t="s">
        <v>34403</v>
      </c>
      <c r="T3904">
        <v>7.5</v>
      </c>
      <c r="U3904">
        <v>16951</v>
      </c>
      <c r="W3904"/>
      <c r="X3904"/>
      <c r="Y3904"/>
      <c r="Z3904"/>
      <c r="AA3904">
        <v>316863</v>
      </c>
      <c r="AB3904">
        <v>38</v>
      </c>
    </row>
    <row r="3905" spans="1:28" hidden="1" x14ac:dyDescent="0.2">
      <c r="A3905" t="s">
        <v>34404</v>
      </c>
      <c r="B3905" t="s">
        <v>34405</v>
      </c>
      <c r="C3905">
        <v>2013</v>
      </c>
      <c r="D3905" t="s">
        <v>11065</v>
      </c>
      <c r="E3905" t="s">
        <v>16512</v>
      </c>
      <c r="F3905" t="s">
        <v>44044</v>
      </c>
      <c r="G3905" t="s">
        <v>44032</v>
      </c>
      <c r="H3905">
        <v>135</v>
      </c>
      <c r="I3905" t="s">
        <v>3660</v>
      </c>
      <c r="J3905" t="s">
        <v>3179</v>
      </c>
      <c r="K3905" t="s">
        <v>209</v>
      </c>
      <c r="M3905" t="s">
        <v>34406</v>
      </c>
      <c r="N3905" t="s">
        <v>34406</v>
      </c>
      <c r="O3905" t="s">
        <v>34407</v>
      </c>
      <c r="P3905" t="s">
        <v>34408</v>
      </c>
      <c r="Q3905" t="s">
        <v>34409</v>
      </c>
      <c r="R3905" t="s">
        <v>34410</v>
      </c>
      <c r="S3905" t="s">
        <v>34411</v>
      </c>
      <c r="T3905">
        <v>7.6</v>
      </c>
      <c r="U3905">
        <v>19797</v>
      </c>
      <c r="W3905"/>
      <c r="X3905"/>
      <c r="Y3905">
        <v>457806</v>
      </c>
      <c r="Z3905"/>
      <c r="AA3905">
        <v>31672872</v>
      </c>
      <c r="AB3905">
        <v>53</v>
      </c>
    </row>
    <row r="3906" spans="1:28" hidden="1" x14ac:dyDescent="0.2">
      <c r="A3906" t="s">
        <v>34412</v>
      </c>
      <c r="B3906" t="s">
        <v>34413</v>
      </c>
      <c r="C3906">
        <v>2015</v>
      </c>
      <c r="D3906" t="s">
        <v>27430</v>
      </c>
      <c r="E3906" t="s">
        <v>176</v>
      </c>
      <c r="F3906" t="s">
        <v>44042</v>
      </c>
      <c r="H3906">
        <v>101</v>
      </c>
      <c r="I3906" t="s">
        <v>1983</v>
      </c>
      <c r="J3906" t="s">
        <v>26</v>
      </c>
      <c r="M3906" t="s">
        <v>34414</v>
      </c>
      <c r="N3906" t="s">
        <v>34415</v>
      </c>
      <c r="O3906" t="s">
        <v>34416</v>
      </c>
      <c r="P3906" t="s">
        <v>14630</v>
      </c>
      <c r="Q3906" t="s">
        <v>34417</v>
      </c>
      <c r="R3906" t="s">
        <v>34418</v>
      </c>
      <c r="S3906" t="s">
        <v>34419</v>
      </c>
      <c r="T3906">
        <v>5.8</v>
      </c>
      <c r="U3906">
        <v>18561</v>
      </c>
      <c r="W3906"/>
      <c r="X3906"/>
      <c r="Y3906">
        <v>9995</v>
      </c>
      <c r="Z3906"/>
      <c r="AA3906">
        <v>92166</v>
      </c>
      <c r="AB3906">
        <v>202</v>
      </c>
    </row>
    <row r="3907" spans="1:28" x14ac:dyDescent="0.2">
      <c r="A3907" t="s">
        <v>24375</v>
      </c>
      <c r="B3907" t="s">
        <v>24376</v>
      </c>
      <c r="C3907">
        <v>2010</v>
      </c>
      <c r="D3907" s="1">
        <v>40188</v>
      </c>
      <c r="E3907" t="s">
        <v>1045</v>
      </c>
      <c r="H3907">
        <v>102</v>
      </c>
      <c r="I3907" t="s">
        <v>25</v>
      </c>
      <c r="J3907" t="s">
        <v>26</v>
      </c>
      <c r="K3907" t="s">
        <v>308</v>
      </c>
      <c r="M3907" t="s">
        <v>2781</v>
      </c>
      <c r="N3907" t="s">
        <v>24377</v>
      </c>
      <c r="O3907" t="s">
        <v>24378</v>
      </c>
      <c r="P3907" t="s">
        <v>1329</v>
      </c>
      <c r="Q3907" t="s">
        <v>16169</v>
      </c>
      <c r="R3907" t="s">
        <v>24379</v>
      </c>
      <c r="S3907" t="s">
        <v>24380</v>
      </c>
      <c r="T3907">
        <v>5.9</v>
      </c>
      <c r="U3907">
        <v>224280</v>
      </c>
      <c r="V3907" s="12">
        <f>W3907*1.18690152988223</f>
        <v>94952122.390578404</v>
      </c>
      <c r="W3907" s="3">
        <v>80000000</v>
      </c>
      <c r="X3907" s="13">
        <f>Y3907*1.18690152988223</f>
        <v>192279455.5061357</v>
      </c>
      <c r="Y3907" s="3">
        <v>162001186</v>
      </c>
      <c r="Z3907" s="13">
        <f>AA3907*1.18690152988223</f>
        <v>322193085.85460103</v>
      </c>
      <c r="AA3907" s="3">
        <v>271457301</v>
      </c>
      <c r="AB3907">
        <v>375</v>
      </c>
    </row>
    <row r="3908" spans="1:28" x14ac:dyDescent="0.2">
      <c r="A3908" t="s">
        <v>34215</v>
      </c>
      <c r="B3908" t="s">
        <v>34216</v>
      </c>
      <c r="C3908">
        <v>2016</v>
      </c>
      <c r="D3908" t="s">
        <v>34217</v>
      </c>
      <c r="E3908" t="s">
        <v>44043</v>
      </c>
      <c r="F3908" t="s">
        <v>44040</v>
      </c>
      <c r="G3908" t="s">
        <v>44034</v>
      </c>
      <c r="H3908">
        <v>113</v>
      </c>
      <c r="I3908" t="s">
        <v>229</v>
      </c>
      <c r="J3908" t="s">
        <v>26</v>
      </c>
      <c r="M3908" t="s">
        <v>22176</v>
      </c>
      <c r="N3908" t="s">
        <v>19533</v>
      </c>
      <c r="O3908" t="s">
        <v>34218</v>
      </c>
      <c r="P3908" t="s">
        <v>125</v>
      </c>
      <c r="Q3908" t="s">
        <v>19535</v>
      </c>
      <c r="R3908" t="s">
        <v>34219</v>
      </c>
      <c r="S3908" t="s">
        <v>34220</v>
      </c>
      <c r="T3908">
        <v>6.2</v>
      </c>
      <c r="U3908">
        <v>89612</v>
      </c>
      <c r="V3908" s="12">
        <f>W3908*1.07834771485832</f>
        <v>183319111.5259144</v>
      </c>
      <c r="W3908" s="3">
        <v>170000000</v>
      </c>
      <c r="X3908" s="13">
        <f>Y3908*1.07834771485832</f>
        <v>83077397.150879189</v>
      </c>
      <c r="Y3908" s="3">
        <v>77041381</v>
      </c>
      <c r="Z3908" s="13">
        <f>AA3908*1.07834771485832</f>
        <v>322918797.52867311</v>
      </c>
      <c r="AA3908" s="3">
        <v>299457024</v>
      </c>
      <c r="AB3908">
        <v>231</v>
      </c>
    </row>
    <row r="3909" spans="1:28" x14ac:dyDescent="0.2">
      <c r="A3909" t="s">
        <v>1395</v>
      </c>
      <c r="B3909" t="s">
        <v>1396</v>
      </c>
      <c r="C3909">
        <v>2000</v>
      </c>
      <c r="D3909" t="s">
        <v>526</v>
      </c>
      <c r="E3909" t="s">
        <v>16512</v>
      </c>
      <c r="F3909" t="s">
        <v>44032</v>
      </c>
      <c r="G3909" t="s">
        <v>44049</v>
      </c>
      <c r="H3909">
        <v>165</v>
      </c>
      <c r="I3909" t="s">
        <v>97</v>
      </c>
      <c r="J3909" t="s">
        <v>26</v>
      </c>
      <c r="K3909" t="s">
        <v>27</v>
      </c>
      <c r="M3909" t="s">
        <v>1398</v>
      </c>
      <c r="N3909" t="s">
        <v>1399</v>
      </c>
      <c r="O3909" t="s">
        <v>1400</v>
      </c>
      <c r="P3909" t="s">
        <v>1401</v>
      </c>
      <c r="Q3909" t="s">
        <v>1402</v>
      </c>
      <c r="R3909" t="s">
        <v>1403</v>
      </c>
      <c r="S3909" t="s">
        <v>1404</v>
      </c>
      <c r="T3909">
        <v>7.2</v>
      </c>
      <c r="U3909">
        <v>250764</v>
      </c>
      <c r="V3909" s="12">
        <f>W3909*1.5029674796748</f>
        <v>165326422.76422802</v>
      </c>
      <c r="W3909" s="3">
        <v>110000000</v>
      </c>
      <c r="X3909" s="13">
        <f>Y3909*1.5029674796748</f>
        <v>170331818.48642313</v>
      </c>
      <c r="Y3909" s="3">
        <v>113330342</v>
      </c>
      <c r="Z3909" s="13">
        <f>AA3909*1.5029674796748</f>
        <v>323580394.58398443</v>
      </c>
      <c r="AA3909" s="3">
        <v>215294342</v>
      </c>
      <c r="AB3909">
        <v>1196</v>
      </c>
    </row>
    <row r="3910" spans="1:28" hidden="1" x14ac:dyDescent="0.2">
      <c r="A3910" t="s">
        <v>7930</v>
      </c>
      <c r="B3910" t="s">
        <v>7931</v>
      </c>
      <c r="C3910">
        <v>2004</v>
      </c>
      <c r="D3910" s="1">
        <v>38604</v>
      </c>
      <c r="E3910" t="s">
        <v>44037</v>
      </c>
      <c r="F3910" t="s">
        <v>44031</v>
      </c>
      <c r="G3910" t="s">
        <v>44040</v>
      </c>
      <c r="H3910">
        <v>119</v>
      </c>
      <c r="I3910" t="s">
        <v>2213</v>
      </c>
      <c r="J3910" t="s">
        <v>934</v>
      </c>
      <c r="M3910" t="s">
        <v>3107</v>
      </c>
      <c r="N3910" t="s">
        <v>7932</v>
      </c>
      <c r="O3910" t="s">
        <v>7933</v>
      </c>
      <c r="P3910" t="s">
        <v>7934</v>
      </c>
      <c r="Q3910" t="s">
        <v>7935</v>
      </c>
      <c r="R3910" t="s">
        <v>7936</v>
      </c>
      <c r="S3910" t="s">
        <v>7937</v>
      </c>
      <c r="T3910">
        <v>8.1999999999999993</v>
      </c>
      <c r="U3910">
        <v>319137</v>
      </c>
      <c r="V3910" s="12">
        <f>W3910*1.37009528851244</f>
        <v>32882286.924298558</v>
      </c>
      <c r="W3910" s="3">
        <v>24000000</v>
      </c>
      <c r="X3910" s="13">
        <f>Y3910*1.37009528851244</f>
        <v>7640669.30954473</v>
      </c>
      <c r="Y3910" s="3">
        <v>5576743</v>
      </c>
      <c r="Z3910" s="13">
        <f>AA3910*1.37009528851244</f>
        <v>323634307.42462671</v>
      </c>
      <c r="AA3910" s="3">
        <v>236212992</v>
      </c>
      <c r="AB3910">
        <v>446</v>
      </c>
    </row>
    <row r="3911" spans="1:28" x14ac:dyDescent="0.2">
      <c r="A3911" t="s">
        <v>40042</v>
      </c>
      <c r="B3911" t="s">
        <v>40043</v>
      </c>
      <c r="C3911">
        <v>2017</v>
      </c>
      <c r="D3911" s="1">
        <v>42802</v>
      </c>
      <c r="E3911" t="s">
        <v>3496</v>
      </c>
      <c r="F3911" t="s">
        <v>44045</v>
      </c>
      <c r="G3911" t="s">
        <v>44042</v>
      </c>
      <c r="H3911">
        <v>109</v>
      </c>
      <c r="I3911" t="s">
        <v>25</v>
      </c>
      <c r="J3911" t="s">
        <v>26</v>
      </c>
      <c r="K3911" t="s">
        <v>308</v>
      </c>
      <c r="M3911" t="s">
        <v>13362</v>
      </c>
      <c r="N3911" t="s">
        <v>40044</v>
      </c>
      <c r="O3911" t="s">
        <v>40045</v>
      </c>
      <c r="P3911" t="s">
        <v>3881</v>
      </c>
      <c r="Q3911" t="s">
        <v>40046</v>
      </c>
      <c r="R3911" t="s">
        <v>40047</v>
      </c>
      <c r="S3911" t="s">
        <v>40048</v>
      </c>
      <c r="T3911">
        <v>6.5</v>
      </c>
      <c r="U3911">
        <v>108128</v>
      </c>
      <c r="V3911" s="12">
        <f>W3911*1.05585427545692</f>
        <v>15837814.1318538</v>
      </c>
      <c r="W3911" s="3">
        <v>15000000</v>
      </c>
      <c r="X3911" s="13">
        <f>Y3911*1.05585427545692</f>
        <v>107794486.91665724</v>
      </c>
      <c r="Y3911" s="3">
        <v>102092201</v>
      </c>
      <c r="Z3911" s="13">
        <f>AA3911*1.05585427545692</f>
        <v>323636106.61685735</v>
      </c>
      <c r="AA3911" s="3">
        <v>306515884</v>
      </c>
      <c r="AB3911">
        <v>418</v>
      </c>
    </row>
    <row r="3912" spans="1:28" hidden="1" x14ac:dyDescent="0.2">
      <c r="A3912" t="s">
        <v>34459</v>
      </c>
      <c r="B3912" t="s">
        <v>34460</v>
      </c>
      <c r="C3912">
        <v>2014</v>
      </c>
      <c r="D3912" s="1">
        <v>42100</v>
      </c>
      <c r="E3912" t="s">
        <v>176</v>
      </c>
      <c r="F3912" t="s">
        <v>44036</v>
      </c>
      <c r="H3912">
        <v>112</v>
      </c>
      <c r="I3912" t="s">
        <v>1561</v>
      </c>
      <c r="J3912" t="s">
        <v>26</v>
      </c>
      <c r="M3912" t="s">
        <v>13373</v>
      </c>
      <c r="N3912" t="s">
        <v>34461</v>
      </c>
      <c r="O3912" t="s">
        <v>34462</v>
      </c>
      <c r="P3912" t="s">
        <v>34463</v>
      </c>
      <c r="Q3912" t="s">
        <v>34464</v>
      </c>
      <c r="R3912" t="s">
        <v>34465</v>
      </c>
      <c r="S3912" t="s">
        <v>34466</v>
      </c>
      <c r="T3912">
        <v>6.5</v>
      </c>
      <c r="U3912">
        <v>20225</v>
      </c>
      <c r="W3912"/>
      <c r="X3912"/>
      <c r="Y3912">
        <v>558173</v>
      </c>
      <c r="Z3912"/>
      <c r="AA3912">
        <v>10084623</v>
      </c>
      <c r="AB3912">
        <v>80</v>
      </c>
    </row>
    <row r="3913" spans="1:28" hidden="1" x14ac:dyDescent="0.2">
      <c r="A3913" t="s">
        <v>34467</v>
      </c>
      <c r="B3913" t="s">
        <v>34468</v>
      </c>
      <c r="C3913">
        <v>2018</v>
      </c>
      <c r="D3913" t="s">
        <v>34469</v>
      </c>
      <c r="E3913" t="s">
        <v>176</v>
      </c>
      <c r="F3913" t="s">
        <v>44045</v>
      </c>
      <c r="G3913" t="s">
        <v>44042</v>
      </c>
      <c r="H3913">
        <v>98</v>
      </c>
      <c r="I3913" t="s">
        <v>22838</v>
      </c>
      <c r="J3913" t="s">
        <v>26</v>
      </c>
      <c r="K3913" t="s">
        <v>3329</v>
      </c>
      <c r="L3913" t="s">
        <v>27</v>
      </c>
      <c r="M3913" t="s">
        <v>11409</v>
      </c>
      <c r="N3913" t="s">
        <v>34470</v>
      </c>
      <c r="O3913" t="s">
        <v>34471</v>
      </c>
      <c r="P3913" t="s">
        <v>3642</v>
      </c>
      <c r="Q3913" t="s">
        <v>34472</v>
      </c>
      <c r="R3913" t="s">
        <v>34473</v>
      </c>
      <c r="S3913" t="s">
        <v>34474</v>
      </c>
      <c r="T3913">
        <v>6</v>
      </c>
      <c r="U3913">
        <v>23435</v>
      </c>
      <c r="W3913"/>
      <c r="X3913"/>
      <c r="Y3913">
        <v>10532219</v>
      </c>
      <c r="Z3913"/>
      <c r="AA3913">
        <v>18653107</v>
      </c>
      <c r="AB3913">
        <v>341</v>
      </c>
    </row>
    <row r="3914" spans="1:28" hidden="1" x14ac:dyDescent="0.2">
      <c r="A3914" t="s">
        <v>34475</v>
      </c>
      <c r="B3914" t="s">
        <v>34476</v>
      </c>
      <c r="C3914">
        <v>2014</v>
      </c>
      <c r="D3914" t="s">
        <v>30342</v>
      </c>
      <c r="E3914" t="s">
        <v>176</v>
      </c>
      <c r="F3914" t="s">
        <v>44036</v>
      </c>
      <c r="H3914">
        <v>94</v>
      </c>
      <c r="I3914" t="s">
        <v>32084</v>
      </c>
      <c r="J3914" t="s">
        <v>26</v>
      </c>
      <c r="K3914" t="s">
        <v>75</v>
      </c>
      <c r="M3914" t="s">
        <v>34477</v>
      </c>
      <c r="N3914" t="s">
        <v>34478</v>
      </c>
      <c r="O3914" t="s">
        <v>34479</v>
      </c>
      <c r="P3914" t="s">
        <v>2879</v>
      </c>
      <c r="Q3914" t="s">
        <v>34480</v>
      </c>
      <c r="R3914" t="s">
        <v>34481</v>
      </c>
      <c r="S3914" t="s">
        <v>34482</v>
      </c>
      <c r="T3914">
        <v>6.7</v>
      </c>
      <c r="U3914">
        <v>11976</v>
      </c>
      <c r="W3914"/>
      <c r="X3914"/>
      <c r="Y3914">
        <v>2262223</v>
      </c>
      <c r="Z3914"/>
      <c r="AA3914">
        <v>3057388</v>
      </c>
      <c r="AB3914">
        <v>76</v>
      </c>
    </row>
    <row r="3915" spans="1:28" x14ac:dyDescent="0.2">
      <c r="A3915" t="s">
        <v>1491</v>
      </c>
      <c r="B3915" t="s">
        <v>1492</v>
      </c>
      <c r="C3915">
        <v>2000</v>
      </c>
      <c r="D3915" t="s">
        <v>1493</v>
      </c>
      <c r="E3915" t="s">
        <v>16512</v>
      </c>
      <c r="F3915" t="s">
        <v>44031</v>
      </c>
      <c r="G3915" t="s">
        <v>44032</v>
      </c>
      <c r="H3915">
        <v>124</v>
      </c>
      <c r="I3915" t="s">
        <v>97</v>
      </c>
      <c r="J3915" t="s">
        <v>26</v>
      </c>
      <c r="K3915" t="s">
        <v>1494</v>
      </c>
      <c r="M3915" t="s">
        <v>1495</v>
      </c>
      <c r="N3915" t="s">
        <v>1496</v>
      </c>
      <c r="O3915" t="s">
        <v>1497</v>
      </c>
      <c r="P3915" t="s">
        <v>1498</v>
      </c>
      <c r="Q3915" t="s">
        <v>1499</v>
      </c>
      <c r="R3915" t="s">
        <v>1500</v>
      </c>
      <c r="S3915" t="s">
        <v>1501</v>
      </c>
      <c r="T3915">
        <v>5.9</v>
      </c>
      <c r="U3915">
        <v>57823</v>
      </c>
      <c r="V3915" s="12">
        <f>W3915*1.5029674796748</f>
        <v>112722560.97561</v>
      </c>
      <c r="W3915" s="3">
        <v>75000000</v>
      </c>
      <c r="X3915" s="13">
        <f>Y3915*1.5029674796748</f>
        <v>104071268.24418722</v>
      </c>
      <c r="Y3915" s="3">
        <v>69243859</v>
      </c>
      <c r="Z3915" s="13">
        <f>AA3915*1.5029674796748</f>
        <v>324135766.61817145</v>
      </c>
      <c r="AA3915" s="3">
        <v>215663859</v>
      </c>
      <c r="AB3915">
        <v>394</v>
      </c>
    </row>
    <row r="3916" spans="1:28" hidden="1" x14ac:dyDescent="0.2">
      <c r="A3916" t="s">
        <v>34489</v>
      </c>
      <c r="B3916" t="s">
        <v>34490</v>
      </c>
      <c r="C3916">
        <v>2014</v>
      </c>
      <c r="D3916" t="s">
        <v>29317</v>
      </c>
      <c r="E3916" t="s">
        <v>16512</v>
      </c>
      <c r="F3916" t="s">
        <v>44032</v>
      </c>
      <c r="G3916" t="s">
        <v>44039</v>
      </c>
      <c r="H3916">
        <v>115</v>
      </c>
      <c r="I3916" t="s">
        <v>17211</v>
      </c>
      <c r="J3916" t="s">
        <v>307</v>
      </c>
      <c r="K3916" t="s">
        <v>26</v>
      </c>
      <c r="M3916" t="s">
        <v>34491</v>
      </c>
      <c r="N3916" t="s">
        <v>34492</v>
      </c>
      <c r="O3916" t="s">
        <v>34493</v>
      </c>
      <c r="P3916" t="s">
        <v>7455</v>
      </c>
      <c r="Q3916" t="s">
        <v>34494</v>
      </c>
      <c r="R3916" t="s">
        <v>34495</v>
      </c>
      <c r="S3916" t="s">
        <v>34496</v>
      </c>
      <c r="T3916">
        <v>7.1</v>
      </c>
      <c r="U3916">
        <v>11659</v>
      </c>
      <c r="W3916" t="s">
        <v>34497</v>
      </c>
      <c r="X3916"/>
      <c r="Y3916"/>
      <c r="Z3916"/>
      <c r="AA3916">
        <v>2390284</v>
      </c>
      <c r="AB3916">
        <v>61</v>
      </c>
    </row>
    <row r="3917" spans="1:28" x14ac:dyDescent="0.2">
      <c r="A3917" t="s">
        <v>13177</v>
      </c>
      <c r="B3917" t="s">
        <v>13178</v>
      </c>
      <c r="C3917">
        <v>2008</v>
      </c>
      <c r="D3917" t="s">
        <v>5501</v>
      </c>
      <c r="E3917" t="s">
        <v>16512</v>
      </c>
      <c r="F3917" t="s">
        <v>44031</v>
      </c>
      <c r="G3917" t="s">
        <v>44032</v>
      </c>
      <c r="H3917">
        <v>109</v>
      </c>
      <c r="I3917" t="s">
        <v>13179</v>
      </c>
      <c r="J3917" t="s">
        <v>26</v>
      </c>
      <c r="M3917" t="s">
        <v>1398</v>
      </c>
      <c r="N3917" t="s">
        <v>13180</v>
      </c>
      <c r="O3917" t="s">
        <v>13181</v>
      </c>
      <c r="P3917" t="s">
        <v>13182</v>
      </c>
      <c r="Q3917" t="s">
        <v>13183</v>
      </c>
      <c r="R3917" t="s">
        <v>13184</v>
      </c>
      <c r="S3917" t="s">
        <v>13185</v>
      </c>
      <c r="T3917">
        <v>5.0999999999999996</v>
      </c>
      <c r="U3917">
        <v>124337</v>
      </c>
      <c r="V3917" s="12">
        <f>W3917*1.20207800169993</f>
        <v>126218190.17849265</v>
      </c>
      <c r="W3917" s="3">
        <v>105000000</v>
      </c>
      <c r="X3917" s="13">
        <f>Y3917*1.20207800169993</f>
        <v>113938002.93080451</v>
      </c>
      <c r="Y3917" s="3">
        <v>94784201</v>
      </c>
      <c r="Z3917" s="13">
        <f>AA3917*1.20207800169993</f>
        <v>324301653.22829223</v>
      </c>
      <c r="AA3917" s="3">
        <v>269784201</v>
      </c>
      <c r="AB3917">
        <v>594</v>
      </c>
    </row>
    <row r="3918" spans="1:28" hidden="1" x14ac:dyDescent="0.2">
      <c r="A3918" t="s">
        <v>34506</v>
      </c>
      <c r="B3918" t="s">
        <v>34507</v>
      </c>
      <c r="C3918">
        <v>2016</v>
      </c>
      <c r="D3918" t="s">
        <v>32504</v>
      </c>
      <c r="E3918" t="s">
        <v>16512</v>
      </c>
      <c r="F3918" t="s">
        <v>44031</v>
      </c>
      <c r="G3918" t="s">
        <v>44032</v>
      </c>
      <c r="H3918">
        <v>96</v>
      </c>
      <c r="I3918" t="s">
        <v>23218</v>
      </c>
      <c r="J3918" t="s">
        <v>26</v>
      </c>
      <c r="M3918" t="s">
        <v>34508</v>
      </c>
      <c r="N3918" t="s">
        <v>34509</v>
      </c>
      <c r="O3918" t="s">
        <v>34510</v>
      </c>
      <c r="P3918" t="s">
        <v>15083</v>
      </c>
      <c r="Q3918" t="s">
        <v>34511</v>
      </c>
      <c r="R3918" t="s">
        <v>34512</v>
      </c>
      <c r="S3918" t="s">
        <v>34513</v>
      </c>
      <c r="T3918">
        <v>6.1</v>
      </c>
      <c r="U3918">
        <v>17307</v>
      </c>
      <c r="W3918">
        <v>20000000</v>
      </c>
      <c r="X3918"/>
      <c r="Y3918"/>
      <c r="Z3918"/>
      <c r="AA3918">
        <v>38659039</v>
      </c>
      <c r="AB3918">
        <v>83</v>
      </c>
    </row>
    <row r="3919" spans="1:28" hidden="1" x14ac:dyDescent="0.2">
      <c r="A3919" t="s">
        <v>34514</v>
      </c>
      <c r="B3919" t="s">
        <v>34515</v>
      </c>
      <c r="C3919">
        <v>2013</v>
      </c>
      <c r="D3919" t="s">
        <v>23704</v>
      </c>
      <c r="E3919" t="s">
        <v>1045</v>
      </c>
      <c r="F3919" t="s">
        <v>44032</v>
      </c>
      <c r="H3919">
        <v>127</v>
      </c>
      <c r="I3919" t="s">
        <v>3660</v>
      </c>
      <c r="J3919" t="s">
        <v>3179</v>
      </c>
      <c r="M3919" t="s">
        <v>34516</v>
      </c>
      <c r="N3919" t="s">
        <v>34517</v>
      </c>
      <c r="O3919" t="s">
        <v>34518</v>
      </c>
      <c r="P3919" t="s">
        <v>34519</v>
      </c>
      <c r="Q3919" t="s">
        <v>34520</v>
      </c>
      <c r="R3919" t="s">
        <v>34521</v>
      </c>
      <c r="S3919" t="s">
        <v>34522</v>
      </c>
      <c r="T3919">
        <v>8.1999999999999993</v>
      </c>
      <c r="U3919">
        <v>15499</v>
      </c>
      <c r="W3919"/>
      <c r="X3919"/>
      <c r="Y3919"/>
      <c r="Z3919"/>
      <c r="AA3919">
        <v>82101723</v>
      </c>
      <c r="AB3919">
        <v>85</v>
      </c>
    </row>
    <row r="3920" spans="1:28" x14ac:dyDescent="0.2">
      <c r="A3920" t="s">
        <v>35192</v>
      </c>
      <c r="B3920" t="s">
        <v>35193</v>
      </c>
      <c r="C3920">
        <v>2015</v>
      </c>
      <c r="D3920" t="s">
        <v>26907</v>
      </c>
      <c r="E3920" t="s">
        <v>16512</v>
      </c>
      <c r="F3920" t="s">
        <v>44031</v>
      </c>
      <c r="G3920" t="s">
        <v>44033</v>
      </c>
      <c r="H3920">
        <v>119</v>
      </c>
      <c r="I3920" t="s">
        <v>433</v>
      </c>
      <c r="J3920" t="s">
        <v>26</v>
      </c>
      <c r="M3920" t="s">
        <v>11277</v>
      </c>
      <c r="N3920" t="s">
        <v>35194</v>
      </c>
      <c r="O3920" t="s">
        <v>35195</v>
      </c>
      <c r="P3920" t="s">
        <v>4951</v>
      </c>
      <c r="Q3920" t="s">
        <v>35196</v>
      </c>
      <c r="R3920" t="s">
        <v>35197</v>
      </c>
      <c r="S3920" t="s">
        <v>35198</v>
      </c>
      <c r="T3920">
        <v>6.2</v>
      </c>
      <c r="U3920">
        <v>212844</v>
      </c>
      <c r="V3920" s="12">
        <f>W3920*1.09195121025074</f>
        <v>120114633.1275814</v>
      </c>
      <c r="W3920" s="3">
        <v>110000000</v>
      </c>
      <c r="X3920" s="13">
        <f>Y3920*1.09195121025074</f>
        <v>142149195.21971822</v>
      </c>
      <c r="Y3920" s="3">
        <v>130179072</v>
      </c>
      <c r="Z3920" s="13">
        <f>AA3920*1.09195121025074</f>
        <v>324312268.80517811</v>
      </c>
      <c r="AA3920" s="3">
        <v>297002527</v>
      </c>
      <c r="AB3920">
        <v>315</v>
      </c>
    </row>
    <row r="3921" spans="1:28" hidden="1" x14ac:dyDescent="0.2">
      <c r="A3921" t="s">
        <v>34531</v>
      </c>
      <c r="B3921" t="s">
        <v>34532</v>
      </c>
      <c r="C3921">
        <v>2016</v>
      </c>
      <c r="D3921" t="s">
        <v>29848</v>
      </c>
      <c r="E3921" t="s">
        <v>16512</v>
      </c>
      <c r="F3921" t="s">
        <v>44046</v>
      </c>
      <c r="G3921" t="s">
        <v>44033</v>
      </c>
      <c r="H3921">
        <v>99</v>
      </c>
      <c r="I3921" t="s">
        <v>1561</v>
      </c>
      <c r="J3921" t="s">
        <v>26</v>
      </c>
      <c r="M3921" t="s">
        <v>34533</v>
      </c>
      <c r="N3921" t="s">
        <v>34533</v>
      </c>
      <c r="O3921" t="s">
        <v>34534</v>
      </c>
      <c r="P3921" t="s">
        <v>18589</v>
      </c>
      <c r="Q3921" t="s">
        <v>34535</v>
      </c>
      <c r="R3921" t="s">
        <v>34536</v>
      </c>
      <c r="S3921" t="s">
        <v>34537</v>
      </c>
      <c r="T3921">
        <v>5.7</v>
      </c>
      <c r="U3921">
        <v>12864</v>
      </c>
      <c r="W3921"/>
      <c r="X3921"/>
      <c r="Y3921"/>
      <c r="Z3921"/>
      <c r="AA3921">
        <v>25427</v>
      </c>
      <c r="AB3921">
        <v>89</v>
      </c>
    </row>
    <row r="3922" spans="1:28" hidden="1" x14ac:dyDescent="0.2">
      <c r="A3922" t="s">
        <v>34538</v>
      </c>
      <c r="B3922" t="s">
        <v>34539</v>
      </c>
      <c r="C3922">
        <v>2013</v>
      </c>
      <c r="D3922" s="1">
        <v>41640</v>
      </c>
      <c r="E3922" t="s">
        <v>44037</v>
      </c>
      <c r="F3922" t="s">
        <v>44031</v>
      </c>
      <c r="G3922" t="s">
        <v>44033</v>
      </c>
      <c r="H3922">
        <v>115</v>
      </c>
      <c r="I3922" t="s">
        <v>2213</v>
      </c>
      <c r="J3922" t="s">
        <v>934</v>
      </c>
      <c r="M3922" t="s">
        <v>31330</v>
      </c>
      <c r="N3922" t="s">
        <v>34540</v>
      </c>
      <c r="O3922" t="s">
        <v>34541</v>
      </c>
      <c r="P3922" t="s">
        <v>34542</v>
      </c>
      <c r="Q3922" t="s">
        <v>34543</v>
      </c>
      <c r="R3922" t="s">
        <v>34544</v>
      </c>
      <c r="S3922" t="s">
        <v>34545</v>
      </c>
      <c r="T3922">
        <v>6.4</v>
      </c>
      <c r="U3922">
        <v>11386</v>
      </c>
      <c r="W3922">
        <v>30000000</v>
      </c>
      <c r="X3922"/>
      <c r="Y3922"/>
      <c r="Z3922"/>
      <c r="AA3922">
        <v>18010317</v>
      </c>
      <c r="AB3922">
        <v>43</v>
      </c>
    </row>
    <row r="3923" spans="1:28" hidden="1" x14ac:dyDescent="0.2">
      <c r="A3923" t="s">
        <v>34546</v>
      </c>
      <c r="B3923" t="s">
        <v>34547</v>
      </c>
      <c r="C3923">
        <v>2014</v>
      </c>
      <c r="D3923" t="s">
        <v>25923</v>
      </c>
      <c r="E3923" t="s">
        <v>3496</v>
      </c>
      <c r="F3923" t="s">
        <v>44033</v>
      </c>
      <c r="G3923" t="s">
        <v>44042</v>
      </c>
      <c r="H3923">
        <v>104</v>
      </c>
      <c r="I3923" t="s">
        <v>25</v>
      </c>
      <c r="J3923" t="s">
        <v>26</v>
      </c>
      <c r="M3923" t="s">
        <v>34548</v>
      </c>
      <c r="N3923" t="s">
        <v>34549</v>
      </c>
      <c r="O3923" t="s">
        <v>34550</v>
      </c>
      <c r="P3923" t="s">
        <v>28347</v>
      </c>
      <c r="Q3923" t="s">
        <v>34551</v>
      </c>
      <c r="R3923" t="s">
        <v>34552</v>
      </c>
      <c r="S3923" t="s">
        <v>34553</v>
      </c>
      <c r="T3923">
        <v>6.5</v>
      </c>
      <c r="U3923">
        <v>40494</v>
      </c>
      <c r="W3923">
        <v>5000000</v>
      </c>
      <c r="X3923"/>
      <c r="Y3923"/>
      <c r="Z3923"/>
      <c r="AA3923">
        <v>19572</v>
      </c>
      <c r="AB3923">
        <v>182</v>
      </c>
    </row>
    <row r="3924" spans="1:28" x14ac:dyDescent="0.2">
      <c r="A3924" t="s">
        <v>22196</v>
      </c>
      <c r="B3924" t="s">
        <v>22197</v>
      </c>
      <c r="C3924">
        <v>2008</v>
      </c>
      <c r="D3924" t="s">
        <v>17717</v>
      </c>
      <c r="E3924" t="s">
        <v>176</v>
      </c>
      <c r="H3924">
        <v>116</v>
      </c>
      <c r="I3924" t="s">
        <v>319</v>
      </c>
      <c r="J3924" t="s">
        <v>26</v>
      </c>
      <c r="K3924" t="s">
        <v>22198</v>
      </c>
      <c r="M3924" t="s">
        <v>1354</v>
      </c>
      <c r="N3924" t="s">
        <v>22199</v>
      </c>
      <c r="O3924" t="s">
        <v>22200</v>
      </c>
      <c r="P3924" t="s">
        <v>1354</v>
      </c>
      <c r="Q3924" t="s">
        <v>22201</v>
      </c>
      <c r="R3924" t="s">
        <v>22202</v>
      </c>
      <c r="S3924" t="s">
        <v>22203</v>
      </c>
      <c r="T3924">
        <v>8.1</v>
      </c>
      <c r="U3924">
        <v>707142</v>
      </c>
      <c r="V3924" s="12">
        <f>W3924*1.20207800169993</f>
        <v>39668574.056097686</v>
      </c>
      <c r="W3924" s="3">
        <v>33000000</v>
      </c>
      <c r="X3924" s="13">
        <f>Y3924*1.20207800169993</f>
        <v>178022104.68930763</v>
      </c>
      <c r="Y3924" s="3">
        <v>148095302</v>
      </c>
      <c r="Z3924" s="13">
        <f>AA3924*1.20207800169993</f>
        <v>324510847.25669408</v>
      </c>
      <c r="AA3924" s="3">
        <v>269958228</v>
      </c>
      <c r="AB3924">
        <v>997</v>
      </c>
    </row>
    <row r="3925" spans="1:28" x14ac:dyDescent="0.2">
      <c r="A3925" t="s">
        <v>23857</v>
      </c>
      <c r="B3925" t="s">
        <v>23858</v>
      </c>
      <c r="C3925">
        <v>2010</v>
      </c>
      <c r="D3925" s="1">
        <v>40187</v>
      </c>
      <c r="E3925" t="s">
        <v>16512</v>
      </c>
      <c r="F3925" t="s">
        <v>44031</v>
      </c>
      <c r="G3925" t="s">
        <v>44042</v>
      </c>
      <c r="H3925">
        <v>103</v>
      </c>
      <c r="I3925" t="s">
        <v>23859</v>
      </c>
      <c r="J3925" t="s">
        <v>26</v>
      </c>
      <c r="K3925" t="s">
        <v>308</v>
      </c>
      <c r="M3925" t="s">
        <v>312</v>
      </c>
      <c r="N3925" t="s">
        <v>23860</v>
      </c>
      <c r="O3925" t="s">
        <v>23861</v>
      </c>
      <c r="P3925" t="s">
        <v>312</v>
      </c>
      <c r="Q3925" t="s">
        <v>23862</v>
      </c>
      <c r="R3925" t="s">
        <v>23863</v>
      </c>
      <c r="S3925" t="s">
        <v>23864</v>
      </c>
      <c r="T3925">
        <v>6.5</v>
      </c>
      <c r="U3925">
        <v>321130</v>
      </c>
      <c r="V3925" s="12">
        <f>W3925*1.18690152988223</f>
        <v>94952122.390578404</v>
      </c>
      <c r="W3925" s="3">
        <v>80000000</v>
      </c>
      <c r="X3925" s="13">
        <f>Y3925*1.18690152988223</f>
        <v>122332188.81830335</v>
      </c>
      <c r="Y3925" s="3">
        <v>103068524</v>
      </c>
      <c r="Z3925" s="13">
        <f>AA3925*1.18690152988223</f>
        <v>325769330.54597849</v>
      </c>
      <c r="AA3925" s="3">
        <v>274470394</v>
      </c>
      <c r="AB3925">
        <v>770</v>
      </c>
    </row>
    <row r="3926" spans="1:28" x14ac:dyDescent="0.2">
      <c r="A3926" t="s">
        <v>24221</v>
      </c>
      <c r="B3926" t="s">
        <v>13454</v>
      </c>
      <c r="C3926">
        <v>2016</v>
      </c>
      <c r="D3926" t="s">
        <v>24222</v>
      </c>
      <c r="E3926" t="s">
        <v>176</v>
      </c>
      <c r="F3926" t="s">
        <v>44036</v>
      </c>
      <c r="G3926" t="s">
        <v>44033</v>
      </c>
      <c r="H3926">
        <v>116</v>
      </c>
      <c r="I3926" t="s">
        <v>360</v>
      </c>
      <c r="J3926" t="s">
        <v>26</v>
      </c>
      <c r="K3926" t="s">
        <v>308</v>
      </c>
      <c r="L3926" t="s">
        <v>934</v>
      </c>
      <c r="M3926" t="s">
        <v>24223</v>
      </c>
      <c r="N3926" t="s">
        <v>24224</v>
      </c>
      <c r="O3926" t="s">
        <v>24225</v>
      </c>
      <c r="P3926" t="s">
        <v>24226</v>
      </c>
      <c r="Q3926" t="s">
        <v>24227</v>
      </c>
      <c r="R3926" t="s">
        <v>24228</v>
      </c>
      <c r="S3926" t="s">
        <v>24229</v>
      </c>
      <c r="T3926">
        <v>7</v>
      </c>
      <c r="U3926">
        <v>340493</v>
      </c>
      <c r="V3926" s="12">
        <f>W3926*1.07834771485832</f>
        <v>118618248.63441521</v>
      </c>
      <c r="W3926" s="3">
        <v>110000000</v>
      </c>
      <c r="X3926" s="13">
        <f>Y3926*1.07834771485832</f>
        <v>107850622.1188927</v>
      </c>
      <c r="Y3926" s="3">
        <v>100014699</v>
      </c>
      <c r="Z3926" s="13">
        <f>AA3926*1.07834771485832</f>
        <v>326894803.58186322</v>
      </c>
      <c r="AA3926" s="3">
        <v>303144152</v>
      </c>
      <c r="AB3926">
        <v>1186</v>
      </c>
    </row>
    <row r="3927" spans="1:28" x14ac:dyDescent="0.2">
      <c r="A3927" t="s">
        <v>7130</v>
      </c>
      <c r="B3927" t="s">
        <v>7131</v>
      </c>
      <c r="C3927">
        <v>2003</v>
      </c>
      <c r="D3927" s="1">
        <v>37690</v>
      </c>
      <c r="E3927" t="s">
        <v>1045</v>
      </c>
      <c r="H3927">
        <v>96</v>
      </c>
      <c r="I3927" t="s">
        <v>97</v>
      </c>
      <c r="J3927" t="s">
        <v>26</v>
      </c>
      <c r="M3927" t="s">
        <v>4736</v>
      </c>
      <c r="N3927" t="s">
        <v>7132</v>
      </c>
      <c r="O3927" t="s">
        <v>7133</v>
      </c>
      <c r="P3927" t="s">
        <v>2236</v>
      </c>
      <c r="Q3927" t="s">
        <v>7134</v>
      </c>
      <c r="R3927" t="s">
        <v>7135</v>
      </c>
      <c r="S3927" t="s">
        <v>7136</v>
      </c>
      <c r="T3927">
        <v>6.3</v>
      </c>
      <c r="U3927">
        <v>191578</v>
      </c>
      <c r="V3927" s="12">
        <f>W3927*1.40658152173913</f>
        <v>77361983.695652142</v>
      </c>
      <c r="W3927" s="3">
        <v>55000000</v>
      </c>
      <c r="X3927" s="13">
        <f>Y3927*1.40658152173913</f>
        <v>147079357.17094561</v>
      </c>
      <c r="Y3927" s="3">
        <v>104565114</v>
      </c>
      <c r="Z3927" s="13">
        <f>AA3927*1.40658152173913</f>
        <v>327343780.05589664</v>
      </c>
      <c r="AA3927" s="3">
        <v>232722935</v>
      </c>
      <c r="AB3927">
        <v>336</v>
      </c>
    </row>
    <row r="3928" spans="1:28" x14ac:dyDescent="0.2">
      <c r="A3928" t="s">
        <v>38236</v>
      </c>
      <c r="B3928" t="s">
        <v>38237</v>
      </c>
      <c r="C3928">
        <v>2017</v>
      </c>
      <c r="D3928" s="1">
        <v>42980</v>
      </c>
      <c r="E3928" t="s">
        <v>44037</v>
      </c>
      <c r="F3928" t="s">
        <v>44047</v>
      </c>
      <c r="G3928" t="s">
        <v>44038</v>
      </c>
      <c r="H3928">
        <v>104</v>
      </c>
      <c r="I3928" t="s">
        <v>38238</v>
      </c>
      <c r="J3928" t="s">
        <v>26</v>
      </c>
      <c r="M3928" t="s">
        <v>38239</v>
      </c>
      <c r="N3928" t="s">
        <v>38240</v>
      </c>
      <c r="O3928" t="s">
        <v>38241</v>
      </c>
      <c r="P3928" t="s">
        <v>15053</v>
      </c>
      <c r="Q3928" t="s">
        <v>38242</v>
      </c>
      <c r="R3928" t="s">
        <v>38243</v>
      </c>
      <c r="S3928" t="s">
        <v>38244</v>
      </c>
      <c r="T3928">
        <v>7.3</v>
      </c>
      <c r="U3928">
        <v>128222</v>
      </c>
      <c r="V3928" s="12">
        <f>W3928*1.05585427545692</f>
        <v>84468342.036553606</v>
      </c>
      <c r="W3928" s="3">
        <v>80000000</v>
      </c>
      <c r="X3928" s="13">
        <f>Y3928*1.05585427545692</f>
        <v>185566794.35959548</v>
      </c>
      <c r="Y3928" s="3">
        <v>175750384</v>
      </c>
      <c r="Z3928" s="13">
        <f>AA3928*1.05585427545692</f>
        <v>329374146.67682797</v>
      </c>
      <c r="AA3928" s="3">
        <v>311950384</v>
      </c>
      <c r="AB3928">
        <v>327</v>
      </c>
    </row>
    <row r="3929" spans="1:28" hidden="1" x14ac:dyDescent="0.2">
      <c r="A3929" t="s">
        <v>34596</v>
      </c>
      <c r="B3929" t="s">
        <v>34597</v>
      </c>
      <c r="C3929">
        <v>2016</v>
      </c>
      <c r="D3929" s="1">
        <v>42622</v>
      </c>
      <c r="E3929" t="s">
        <v>44041</v>
      </c>
      <c r="F3929" t="s">
        <v>44032</v>
      </c>
      <c r="G3929" t="s">
        <v>44045</v>
      </c>
      <c r="H3929">
        <v>95</v>
      </c>
      <c r="I3929" t="s">
        <v>18468</v>
      </c>
      <c r="J3929" t="s">
        <v>26</v>
      </c>
      <c r="M3929" t="s">
        <v>588</v>
      </c>
      <c r="N3929" t="s">
        <v>34598</v>
      </c>
      <c r="O3929" t="s">
        <v>34599</v>
      </c>
      <c r="P3929" t="s">
        <v>2686</v>
      </c>
      <c r="Q3929" t="s">
        <v>34600</v>
      </c>
      <c r="R3929" t="s">
        <v>34601</v>
      </c>
      <c r="S3929" t="s">
        <v>34602</v>
      </c>
      <c r="T3929">
        <v>5.5</v>
      </c>
      <c r="U3929">
        <v>14599</v>
      </c>
      <c r="W3929" t="s">
        <v>34603</v>
      </c>
      <c r="X3929"/>
      <c r="Y3929"/>
      <c r="Z3929"/>
      <c r="AA3929">
        <v>2128301</v>
      </c>
      <c r="AB3929">
        <v>72</v>
      </c>
    </row>
    <row r="3930" spans="1:28" x14ac:dyDescent="0.2">
      <c r="A3930" t="s">
        <v>41531</v>
      </c>
      <c r="B3930" t="s">
        <v>41532</v>
      </c>
      <c r="C3930">
        <v>2019</v>
      </c>
      <c r="D3930" t="s">
        <v>23573</v>
      </c>
      <c r="E3930" t="s">
        <v>16512</v>
      </c>
      <c r="F3930" t="s">
        <v>44044</v>
      </c>
      <c r="G3930" t="s">
        <v>44042</v>
      </c>
      <c r="H3930">
        <v>130</v>
      </c>
      <c r="I3930" t="s">
        <v>25</v>
      </c>
      <c r="J3930" t="s">
        <v>26</v>
      </c>
      <c r="K3930" t="s">
        <v>75</v>
      </c>
      <c r="L3930" t="s">
        <v>934</v>
      </c>
      <c r="M3930" t="s">
        <v>38741</v>
      </c>
      <c r="N3930" t="s">
        <v>41533</v>
      </c>
      <c r="O3930" t="s">
        <v>41534</v>
      </c>
      <c r="P3930" t="s">
        <v>1143</v>
      </c>
      <c r="Q3930" t="s">
        <v>41535</v>
      </c>
      <c r="R3930" t="s">
        <v>41536</v>
      </c>
      <c r="S3930" t="s">
        <v>41537</v>
      </c>
      <c r="T3930">
        <v>7.5</v>
      </c>
      <c r="U3930">
        <v>258107</v>
      </c>
      <c r="V3930" s="12">
        <f>W3930*1.01233684194057</f>
        <v>75925263.145542756</v>
      </c>
      <c r="W3930" s="3">
        <v>75000000</v>
      </c>
      <c r="X3930" s="13">
        <f>Y3930*1.01233684194057</f>
        <v>173125480.49987701</v>
      </c>
      <c r="Y3930" s="3">
        <v>171015687</v>
      </c>
      <c r="Z3930" s="13">
        <f>AA3930*1.01233684194057</f>
        <v>330740293.26244581</v>
      </c>
      <c r="AA3930" s="3">
        <v>326709727</v>
      </c>
      <c r="AB3930">
        <v>2223</v>
      </c>
    </row>
    <row r="3931" spans="1:28" x14ac:dyDescent="0.2">
      <c r="A3931" t="s">
        <v>22922</v>
      </c>
      <c r="B3931" t="s">
        <v>22923</v>
      </c>
      <c r="C3931">
        <v>2010</v>
      </c>
      <c r="D3931" t="s">
        <v>19434</v>
      </c>
      <c r="E3931" t="s">
        <v>16512</v>
      </c>
      <c r="F3931" t="s">
        <v>44031</v>
      </c>
      <c r="G3931" t="s">
        <v>44044</v>
      </c>
      <c r="H3931">
        <v>103</v>
      </c>
      <c r="I3931" t="s">
        <v>22924</v>
      </c>
      <c r="J3931" t="s">
        <v>26</v>
      </c>
      <c r="K3931" t="s">
        <v>27</v>
      </c>
      <c r="L3931" t="s">
        <v>64</v>
      </c>
      <c r="M3931" t="s">
        <v>11073</v>
      </c>
      <c r="N3931" t="s">
        <v>22925</v>
      </c>
      <c r="O3931" t="s">
        <v>22926</v>
      </c>
      <c r="P3931" t="s">
        <v>125</v>
      </c>
      <c r="Q3931" t="s">
        <v>22927</v>
      </c>
      <c r="R3931" t="s">
        <v>22928</v>
      </c>
      <c r="S3931" t="s">
        <v>22929</v>
      </c>
      <c r="T3931">
        <v>6</v>
      </c>
      <c r="U3931">
        <v>220037</v>
      </c>
      <c r="V3931" s="12">
        <f>W3931*1.18690152988223</f>
        <v>118690152.988223</v>
      </c>
      <c r="W3931" s="3">
        <v>100000000</v>
      </c>
      <c r="X3931" s="13">
        <f>Y3931*1.18690152988223</f>
        <v>80271523.7110053</v>
      </c>
      <c r="Y3931" s="3">
        <v>67631157</v>
      </c>
      <c r="Z3931" s="13">
        <f>AA3931*1.18690152988223</f>
        <v>330884931.92414278</v>
      </c>
      <c r="AA3931" s="3">
        <v>278780441</v>
      </c>
      <c r="AB3931">
        <v>450</v>
      </c>
    </row>
    <row r="3932" spans="1:28" x14ac:dyDescent="0.2">
      <c r="A3932" t="s">
        <v>42424</v>
      </c>
      <c r="B3932" t="s">
        <v>42425</v>
      </c>
      <c r="C3932">
        <v>2018</v>
      </c>
      <c r="D3932" t="s">
        <v>33353</v>
      </c>
      <c r="E3932" t="s">
        <v>44035</v>
      </c>
      <c r="F3932" t="s">
        <v>44038</v>
      </c>
      <c r="G3932" t="s">
        <v>44032</v>
      </c>
      <c r="H3932">
        <v>130</v>
      </c>
      <c r="I3932" t="s">
        <v>5301</v>
      </c>
      <c r="J3932" t="s">
        <v>26</v>
      </c>
      <c r="K3932" t="s">
        <v>64</v>
      </c>
      <c r="L3932" t="s">
        <v>75</v>
      </c>
      <c r="M3932" t="s">
        <v>42426</v>
      </c>
      <c r="N3932" t="s">
        <v>42427</v>
      </c>
      <c r="O3932" t="s">
        <v>42428</v>
      </c>
      <c r="P3932" t="s">
        <v>6589</v>
      </c>
      <c r="Q3932" t="s">
        <v>42429</v>
      </c>
      <c r="R3932" t="s">
        <v>42430</v>
      </c>
      <c r="S3932" t="s">
        <v>42431</v>
      </c>
      <c r="T3932">
        <v>8.1999999999999993</v>
      </c>
      <c r="U3932">
        <v>341975</v>
      </c>
      <c r="V3932" s="12">
        <f>W3932*1.03068014830331</f>
        <v>23705643.410976127</v>
      </c>
      <c r="W3932" s="3">
        <v>23000000</v>
      </c>
      <c r="X3932" s="13">
        <f>Y3932*1.03068014830331</f>
        <v>87690443.263950959</v>
      </c>
      <c r="Y3932" s="3">
        <v>85080171</v>
      </c>
      <c r="Z3932" s="13">
        <f>AA3932*1.03068014830331</f>
        <v>331624075.20306385</v>
      </c>
      <c r="AA3932" s="3">
        <v>321752656</v>
      </c>
      <c r="AB3932">
        <v>1472</v>
      </c>
    </row>
    <row r="3933" spans="1:28" x14ac:dyDescent="0.2">
      <c r="A3933" t="s">
        <v>25575</v>
      </c>
      <c r="B3933" t="s">
        <v>25576</v>
      </c>
      <c r="C3933">
        <v>2011</v>
      </c>
      <c r="D3933" t="s">
        <v>25577</v>
      </c>
      <c r="E3933" t="s">
        <v>1045</v>
      </c>
      <c r="F3933" t="s">
        <v>44036</v>
      </c>
      <c r="H3933">
        <v>125</v>
      </c>
      <c r="I3933" t="s">
        <v>25</v>
      </c>
      <c r="J3933" t="s">
        <v>26</v>
      </c>
      <c r="K3933" t="s">
        <v>2073</v>
      </c>
      <c r="L3933" t="s">
        <v>308</v>
      </c>
      <c r="M3933" t="s">
        <v>15607</v>
      </c>
      <c r="N3933" t="s">
        <v>25578</v>
      </c>
      <c r="O3933" t="s">
        <v>25579</v>
      </c>
      <c r="P3933" t="s">
        <v>25580</v>
      </c>
      <c r="Q3933" t="s">
        <v>25581</v>
      </c>
      <c r="R3933" t="s">
        <v>25582</v>
      </c>
      <c r="S3933" t="s">
        <v>25583</v>
      </c>
      <c r="T3933">
        <v>6.8</v>
      </c>
      <c r="U3933">
        <v>263044</v>
      </c>
      <c r="V3933" s="12">
        <f>W3933*1.1505830469594</f>
        <v>37393949.026180498</v>
      </c>
      <c r="W3933" s="3">
        <v>32500000</v>
      </c>
      <c r="X3933" s="13">
        <f>Y3933*1.1505830469594</f>
        <v>194571330.91182536</v>
      </c>
      <c r="Y3933" s="3">
        <v>169106725</v>
      </c>
      <c r="Z3933" s="13">
        <f>AA3933*1.1505830469594</f>
        <v>331809192.58622622</v>
      </c>
      <c r="AA3933" s="3">
        <v>288383523</v>
      </c>
      <c r="AB3933">
        <v>569</v>
      </c>
    </row>
    <row r="3934" spans="1:28" x14ac:dyDescent="0.2">
      <c r="A3934" t="s">
        <v>6795</v>
      </c>
      <c r="B3934" t="s">
        <v>6796</v>
      </c>
      <c r="C3934">
        <v>2003</v>
      </c>
      <c r="D3934" t="s">
        <v>3780</v>
      </c>
      <c r="E3934" t="s">
        <v>16512</v>
      </c>
      <c r="F3934" t="s">
        <v>44044</v>
      </c>
      <c r="G3934" t="s">
        <v>44042</v>
      </c>
      <c r="H3934">
        <v>107</v>
      </c>
      <c r="I3934" t="s">
        <v>97</v>
      </c>
      <c r="J3934" t="s">
        <v>26</v>
      </c>
      <c r="K3934" t="s">
        <v>308</v>
      </c>
      <c r="M3934" t="s">
        <v>729</v>
      </c>
      <c r="N3934" t="s">
        <v>6797</v>
      </c>
      <c r="O3934" t="s">
        <v>6798</v>
      </c>
      <c r="P3934" t="s">
        <v>2569</v>
      </c>
      <c r="Q3934" t="s">
        <v>6799</v>
      </c>
      <c r="R3934" t="s">
        <v>6800</v>
      </c>
      <c r="S3934" t="s">
        <v>6801</v>
      </c>
      <c r="T3934">
        <v>5.9</v>
      </c>
      <c r="U3934">
        <v>246757</v>
      </c>
      <c r="V3934" s="12">
        <f>W3934*1.40658152173913</f>
        <v>106900195.65217388</v>
      </c>
      <c r="W3934" s="3">
        <v>76000000</v>
      </c>
      <c r="X3934" s="13">
        <f>Y3934*1.40658152173913</f>
        <v>178853734.14516842</v>
      </c>
      <c r="Y3934" s="3">
        <v>127154901</v>
      </c>
      <c r="Z3934" s="13">
        <f>AA3934*1.40658152173913</f>
        <v>332446472.41342926</v>
      </c>
      <c r="AA3934" s="3">
        <v>236350661</v>
      </c>
      <c r="AB3934">
        <v>418</v>
      </c>
    </row>
    <row r="3935" spans="1:28" x14ac:dyDescent="0.2">
      <c r="A3935" t="s">
        <v>34330</v>
      </c>
      <c r="B3935" t="s">
        <v>34331</v>
      </c>
      <c r="C3935">
        <v>2014</v>
      </c>
      <c r="D3935" s="1">
        <v>41738</v>
      </c>
      <c r="E3935" t="s">
        <v>176</v>
      </c>
      <c r="F3935" t="s">
        <v>44036</v>
      </c>
      <c r="H3935">
        <v>126</v>
      </c>
      <c r="I3935" t="s">
        <v>25</v>
      </c>
      <c r="J3935" t="s">
        <v>26</v>
      </c>
      <c r="M3935" t="s">
        <v>32077</v>
      </c>
      <c r="N3935" t="s">
        <v>17599</v>
      </c>
      <c r="O3935" t="s">
        <v>34332</v>
      </c>
      <c r="P3935" t="s">
        <v>29589</v>
      </c>
      <c r="Q3935" t="s">
        <v>34333</v>
      </c>
      <c r="R3935" t="s">
        <v>34334</v>
      </c>
      <c r="S3935" t="s">
        <v>34335</v>
      </c>
      <c r="T3935">
        <v>7.7</v>
      </c>
      <c r="U3935">
        <v>337110</v>
      </c>
      <c r="V3935" s="12">
        <f>W3935*1.09324733035956</f>
        <v>13118967.96431472</v>
      </c>
      <c r="W3935" s="3">
        <v>12000000</v>
      </c>
      <c r="X3935" s="13">
        <f>Y3935*1.09324733035956</f>
        <v>136516363.27322459</v>
      </c>
      <c r="Y3935" s="3">
        <v>124872350</v>
      </c>
      <c r="Z3935" s="13">
        <f>AA3935*1.09324733035956</f>
        <v>335809321.24549812</v>
      </c>
      <c r="AA3935" s="3">
        <v>307166834</v>
      </c>
      <c r="AB3935">
        <v>692</v>
      </c>
    </row>
    <row r="3936" spans="1:28" x14ac:dyDescent="0.2">
      <c r="A3936" t="s">
        <v>34352</v>
      </c>
      <c r="B3936" t="s">
        <v>34353</v>
      </c>
      <c r="C3936">
        <v>2016</v>
      </c>
      <c r="D3936" t="s">
        <v>31595</v>
      </c>
      <c r="E3936" t="s">
        <v>16512</v>
      </c>
      <c r="F3936" t="s">
        <v>44046</v>
      </c>
      <c r="G3936" t="s">
        <v>44033</v>
      </c>
      <c r="H3936">
        <v>107</v>
      </c>
      <c r="I3936" t="s">
        <v>34354</v>
      </c>
      <c r="J3936" t="s">
        <v>26</v>
      </c>
      <c r="M3936" t="s">
        <v>167</v>
      </c>
      <c r="N3936" t="s">
        <v>167</v>
      </c>
      <c r="O3936" t="s">
        <v>34355</v>
      </c>
      <c r="P3936" t="s">
        <v>6695</v>
      </c>
      <c r="Q3936" t="s">
        <v>34356</v>
      </c>
      <c r="R3936" t="s">
        <v>34357</v>
      </c>
      <c r="S3936" t="s">
        <v>34358</v>
      </c>
      <c r="T3936">
        <v>5.5</v>
      </c>
      <c r="U3936">
        <v>81889</v>
      </c>
      <c r="V3936" s="12">
        <f>W3936*1.07834771485832</f>
        <v>43133908.594332799</v>
      </c>
      <c r="W3936" s="3">
        <v>40000000</v>
      </c>
      <c r="X3936" s="13">
        <f>Y3936*1.07834771485832</f>
        <v>28932142.517293338</v>
      </c>
      <c r="Y3936" s="3">
        <v>26830068</v>
      </c>
      <c r="Z3936" s="13">
        <f>AA3936*1.07834771485832</f>
        <v>336706122.22846109</v>
      </c>
      <c r="AA3936" s="3">
        <v>312242626</v>
      </c>
      <c r="AB3936">
        <v>408</v>
      </c>
    </row>
    <row r="3937" spans="1:28" x14ac:dyDescent="0.2">
      <c r="A3937" t="s">
        <v>13099</v>
      </c>
      <c r="B3937" t="s">
        <v>13100</v>
      </c>
      <c r="C3937">
        <v>2006</v>
      </c>
      <c r="D3937" s="1">
        <v>39116</v>
      </c>
      <c r="E3937" t="s">
        <v>1045</v>
      </c>
      <c r="H3937">
        <v>84</v>
      </c>
      <c r="I3937" t="s">
        <v>229</v>
      </c>
      <c r="J3937" t="s">
        <v>26</v>
      </c>
      <c r="K3937" t="s">
        <v>1419</v>
      </c>
      <c r="L3937" t="s">
        <v>975</v>
      </c>
      <c r="M3937" t="s">
        <v>13101</v>
      </c>
      <c r="N3937" t="s">
        <v>13102</v>
      </c>
      <c r="O3937" t="s">
        <v>13103</v>
      </c>
      <c r="P3937" t="s">
        <v>5149</v>
      </c>
      <c r="Q3937" t="s">
        <v>13104</v>
      </c>
      <c r="R3937" t="s">
        <v>13105</v>
      </c>
      <c r="S3937" t="s">
        <v>13106</v>
      </c>
      <c r="T3937">
        <v>7.3</v>
      </c>
      <c r="U3937">
        <v>346660</v>
      </c>
      <c r="V3937" s="12">
        <f>W3937*1.28378472222222</f>
        <v>23108124.999999963</v>
      </c>
      <c r="W3937" s="3">
        <v>18000000</v>
      </c>
      <c r="X3937" s="13">
        <f>Y3937*1.28378472222222</f>
        <v>164973985.59493029</v>
      </c>
      <c r="Y3937" s="3">
        <v>128505958</v>
      </c>
      <c r="Z3937" s="13">
        <f>AA3937*1.28378472222222</f>
        <v>337061392.80864525</v>
      </c>
      <c r="AA3937" s="3">
        <v>262552893</v>
      </c>
      <c r="AB3937">
        <v>1257</v>
      </c>
    </row>
    <row r="3938" spans="1:28" x14ac:dyDescent="0.2">
      <c r="A3938" t="s">
        <v>82</v>
      </c>
      <c r="B3938" t="s">
        <v>83</v>
      </c>
      <c r="C3938">
        <v>2000</v>
      </c>
      <c r="D3938" t="s">
        <v>84</v>
      </c>
      <c r="E3938" t="s">
        <v>44037</v>
      </c>
      <c r="F3938" t="s">
        <v>44031</v>
      </c>
      <c r="G3938" t="s">
        <v>44038</v>
      </c>
      <c r="H3938">
        <v>84</v>
      </c>
      <c r="I3938" t="s">
        <v>86</v>
      </c>
      <c r="J3938" t="s">
        <v>26</v>
      </c>
      <c r="M3938" t="s">
        <v>87</v>
      </c>
      <c r="N3938" t="s">
        <v>87</v>
      </c>
      <c r="O3938" t="s">
        <v>88</v>
      </c>
      <c r="P3938" t="s">
        <v>89</v>
      </c>
      <c r="Q3938" t="s">
        <v>90</v>
      </c>
      <c r="R3938" t="s">
        <v>91</v>
      </c>
      <c r="S3938" t="s">
        <v>92</v>
      </c>
      <c r="T3938">
        <v>7</v>
      </c>
      <c r="U3938">
        <v>173987</v>
      </c>
      <c r="V3938" s="12">
        <f>W3938*1.5029674796748</f>
        <v>67633536.585365996</v>
      </c>
      <c r="W3938" s="3">
        <v>45000000</v>
      </c>
      <c r="X3938" s="13">
        <f>Y3938*1.5029674796748</f>
        <v>160568875.39723614</v>
      </c>
      <c r="Y3938" s="3">
        <v>106834564</v>
      </c>
      <c r="Z3938" s="13">
        <f>AA3938*1.5029674796748</f>
        <v>337919037.9988625</v>
      </c>
      <c r="AA3938" s="3">
        <v>224834564</v>
      </c>
      <c r="AB3938">
        <v>393</v>
      </c>
    </row>
    <row r="3939" spans="1:28" x14ac:dyDescent="0.2">
      <c r="A3939" t="s">
        <v>27004</v>
      </c>
      <c r="B3939" t="s">
        <v>27005</v>
      </c>
      <c r="C3939">
        <v>2013</v>
      </c>
      <c r="D3939" t="s">
        <v>20931</v>
      </c>
      <c r="E3939" t="s">
        <v>16512</v>
      </c>
      <c r="F3939" t="s">
        <v>44042</v>
      </c>
      <c r="H3939">
        <v>98</v>
      </c>
      <c r="I3939" t="s">
        <v>13403</v>
      </c>
      <c r="J3939" t="s">
        <v>26</v>
      </c>
      <c r="K3939" t="s">
        <v>75</v>
      </c>
      <c r="L3939" t="s">
        <v>944</v>
      </c>
      <c r="M3939" t="s">
        <v>588</v>
      </c>
      <c r="N3939" t="s">
        <v>27006</v>
      </c>
      <c r="O3939" t="s">
        <v>27007</v>
      </c>
      <c r="P3939" t="s">
        <v>1459</v>
      </c>
      <c r="Q3939" t="s">
        <v>27008</v>
      </c>
      <c r="R3939" t="s">
        <v>27009</v>
      </c>
      <c r="S3939" t="s">
        <v>27010</v>
      </c>
      <c r="T3939">
        <v>5.3</v>
      </c>
      <c r="U3939">
        <v>195632</v>
      </c>
      <c r="V3939" s="12">
        <f>W3939*1.11098185502045</f>
        <v>102210330.6618814</v>
      </c>
      <c r="W3939" s="3">
        <v>92000000</v>
      </c>
      <c r="X3939" s="13">
        <f>Y3939*1.11098185502045</f>
        <v>74823736.928179577</v>
      </c>
      <c r="Y3939" s="3">
        <v>67349198</v>
      </c>
      <c r="Z3939" s="13">
        <f>AA3939*1.11098185502045</f>
        <v>338465268.25809777</v>
      </c>
      <c r="AA3939" s="3">
        <v>304654182</v>
      </c>
      <c r="AB3939">
        <v>557</v>
      </c>
    </row>
    <row r="3940" spans="1:28" hidden="1" x14ac:dyDescent="0.2">
      <c r="A3940" t="s">
        <v>34674</v>
      </c>
      <c r="B3940" t="s">
        <v>34675</v>
      </c>
      <c r="C3940">
        <v>2014</v>
      </c>
      <c r="D3940" t="s">
        <v>30103</v>
      </c>
      <c r="E3940" t="s">
        <v>176</v>
      </c>
      <c r="F3940" t="s">
        <v>44042</v>
      </c>
      <c r="H3940">
        <v>107</v>
      </c>
      <c r="I3940" t="s">
        <v>1869</v>
      </c>
      <c r="J3940" t="s">
        <v>26</v>
      </c>
      <c r="M3940" t="s">
        <v>3047</v>
      </c>
      <c r="N3940" t="s">
        <v>34676</v>
      </c>
      <c r="O3940" t="s">
        <v>34677</v>
      </c>
      <c r="P3940" t="s">
        <v>34678</v>
      </c>
      <c r="Q3940" t="s">
        <v>34679</v>
      </c>
      <c r="R3940" t="s">
        <v>34680</v>
      </c>
      <c r="S3940" t="s">
        <v>34681</v>
      </c>
      <c r="T3940">
        <v>6</v>
      </c>
      <c r="U3940">
        <v>21184</v>
      </c>
      <c r="W3940"/>
      <c r="X3940"/>
      <c r="Y3940">
        <v>7734</v>
      </c>
      <c r="Z3940"/>
      <c r="AA3940">
        <v>3517925</v>
      </c>
      <c r="AB3940">
        <v>70</v>
      </c>
    </row>
    <row r="3941" spans="1:28" hidden="1" x14ac:dyDescent="0.2">
      <c r="A3941" t="s">
        <v>34682</v>
      </c>
      <c r="B3941" t="s">
        <v>34683</v>
      </c>
      <c r="C3941">
        <v>2013</v>
      </c>
      <c r="D3941" t="s">
        <v>17944</v>
      </c>
      <c r="E3941" t="s">
        <v>176</v>
      </c>
      <c r="H3941">
        <v>82</v>
      </c>
      <c r="I3941" t="s">
        <v>34684</v>
      </c>
      <c r="J3941" t="s">
        <v>4240</v>
      </c>
      <c r="K3941" t="s">
        <v>1121</v>
      </c>
      <c r="L3941" t="s">
        <v>27</v>
      </c>
      <c r="M3941" t="s">
        <v>9920</v>
      </c>
      <c r="N3941" t="s">
        <v>34685</v>
      </c>
      <c r="O3941" t="s">
        <v>34686</v>
      </c>
      <c r="P3941" t="s">
        <v>34687</v>
      </c>
      <c r="Q3941" t="s">
        <v>34688</v>
      </c>
      <c r="R3941" t="s">
        <v>34689</v>
      </c>
      <c r="S3941" t="s">
        <v>34690</v>
      </c>
      <c r="T3941">
        <v>7.4</v>
      </c>
      <c r="U3941">
        <v>51676</v>
      </c>
      <c r="W3941"/>
      <c r="X3941"/>
      <c r="Y3941">
        <v>3827060</v>
      </c>
      <c r="Z3941"/>
      <c r="AA3941">
        <v>11156836</v>
      </c>
      <c r="AB3941">
        <v>149</v>
      </c>
    </row>
    <row r="3942" spans="1:28" x14ac:dyDescent="0.2">
      <c r="A3942" t="s">
        <v>27547</v>
      </c>
      <c r="B3942" t="s">
        <v>27548</v>
      </c>
      <c r="C3942">
        <v>2012</v>
      </c>
      <c r="D3942" t="s">
        <v>24786</v>
      </c>
      <c r="E3942" t="s">
        <v>16512</v>
      </c>
      <c r="F3942" t="s">
        <v>44031</v>
      </c>
      <c r="G3942" t="s">
        <v>44034</v>
      </c>
      <c r="H3942">
        <v>99</v>
      </c>
      <c r="I3942" t="s">
        <v>2413</v>
      </c>
      <c r="J3942" t="s">
        <v>26</v>
      </c>
      <c r="M3942" t="s">
        <v>5017</v>
      </c>
      <c r="N3942" t="s">
        <v>27549</v>
      </c>
      <c r="O3942" t="s">
        <v>27550</v>
      </c>
      <c r="P3942" t="s">
        <v>16031</v>
      </c>
      <c r="Q3942" t="s">
        <v>16816</v>
      </c>
      <c r="R3942" t="s">
        <v>27551</v>
      </c>
      <c r="S3942" t="s">
        <v>27552</v>
      </c>
      <c r="T3942">
        <v>5.7</v>
      </c>
      <c r="U3942">
        <v>179356</v>
      </c>
      <c r="V3942" s="12">
        <f>W3942*1.12725506764114</f>
        <v>169088260.14617097</v>
      </c>
      <c r="W3942" s="3">
        <v>150000000</v>
      </c>
      <c r="X3942" s="13">
        <f>Y3942*1.12725506764114</f>
        <v>94317525.07170479</v>
      </c>
      <c r="Y3942" s="3">
        <v>83670083</v>
      </c>
      <c r="Z3942" s="13">
        <f>AA3942*1.12725506764114</f>
        <v>340397306.33776563</v>
      </c>
      <c r="AA3942" s="3">
        <v>301970083</v>
      </c>
      <c r="AB3942">
        <v>268</v>
      </c>
    </row>
    <row r="3943" spans="1:28" x14ac:dyDescent="0.2">
      <c r="A3943" t="s">
        <v>38119</v>
      </c>
      <c r="B3943" t="s">
        <v>38120</v>
      </c>
      <c r="C3943">
        <v>2015</v>
      </c>
      <c r="D3943" t="s">
        <v>33131</v>
      </c>
      <c r="E3943" t="s">
        <v>16512</v>
      </c>
      <c r="F3943" t="s">
        <v>44031</v>
      </c>
      <c r="G3943" t="s">
        <v>44033</v>
      </c>
      <c r="H3943">
        <v>131</v>
      </c>
      <c r="I3943" t="s">
        <v>25</v>
      </c>
      <c r="J3943" t="s">
        <v>26</v>
      </c>
      <c r="M3943" t="s">
        <v>29097</v>
      </c>
      <c r="N3943" t="s">
        <v>38121</v>
      </c>
      <c r="O3943" t="s">
        <v>38122</v>
      </c>
      <c r="P3943" t="s">
        <v>29100</v>
      </c>
      <c r="Q3943" t="s">
        <v>38123</v>
      </c>
      <c r="R3943" t="s">
        <v>38124</v>
      </c>
      <c r="S3943" t="s">
        <v>38125</v>
      </c>
      <c r="T3943">
        <v>6.3</v>
      </c>
      <c r="U3943">
        <v>216136</v>
      </c>
      <c r="V3943" s="12">
        <f>W3943*1.09195121025074</f>
        <v>66609023.825295143</v>
      </c>
      <c r="W3943" s="3">
        <v>61000000</v>
      </c>
      <c r="X3943" s="13">
        <f>Y3943*1.09195121025074</f>
        <v>89209347.678487077</v>
      </c>
      <c r="Y3943" s="3">
        <v>81697192</v>
      </c>
      <c r="Z3943" s="13">
        <f>AA3943*1.09195121025074</f>
        <v>341012056.30573291</v>
      </c>
      <c r="AA3943" s="3">
        <v>312296056</v>
      </c>
      <c r="AB3943">
        <v>441</v>
      </c>
    </row>
    <row r="3944" spans="1:28" hidden="1" x14ac:dyDescent="0.2">
      <c r="A3944" t="s">
        <v>34709</v>
      </c>
      <c r="B3944" t="s">
        <v>34710</v>
      </c>
      <c r="C3944">
        <v>2014</v>
      </c>
      <c r="D3944" t="s">
        <v>34711</v>
      </c>
      <c r="E3944" t="s">
        <v>1045</v>
      </c>
      <c r="F3944" t="s">
        <v>44032</v>
      </c>
      <c r="H3944">
        <v>95</v>
      </c>
      <c r="I3944" t="s">
        <v>1561</v>
      </c>
      <c r="J3944" t="s">
        <v>26</v>
      </c>
      <c r="K3944" t="s">
        <v>838</v>
      </c>
      <c r="L3944" t="s">
        <v>27</v>
      </c>
      <c r="M3944" t="s">
        <v>34712</v>
      </c>
      <c r="N3944" t="s">
        <v>34712</v>
      </c>
      <c r="O3944" t="s">
        <v>34713</v>
      </c>
      <c r="P3944" t="s">
        <v>33160</v>
      </c>
      <c r="Q3944" t="s">
        <v>34714</v>
      </c>
      <c r="R3944" t="s">
        <v>34715</v>
      </c>
      <c r="S3944" t="s">
        <v>34716</v>
      </c>
      <c r="T3944">
        <v>6.9</v>
      </c>
      <c r="U3944">
        <v>19348</v>
      </c>
      <c r="W3944" t="s">
        <v>12817</v>
      </c>
      <c r="X3944"/>
      <c r="Y3944"/>
      <c r="Z3944"/>
      <c r="AA3944">
        <v>10714112</v>
      </c>
      <c r="AB3944">
        <v>100</v>
      </c>
    </row>
    <row r="3945" spans="1:28" x14ac:dyDescent="0.2">
      <c r="A3945" t="s">
        <v>34131</v>
      </c>
      <c r="B3945" t="s">
        <v>34132</v>
      </c>
      <c r="C3945">
        <v>2017</v>
      </c>
      <c r="D3945" t="s">
        <v>34133</v>
      </c>
      <c r="E3945" t="s">
        <v>176</v>
      </c>
      <c r="F3945" t="s">
        <v>44040</v>
      </c>
      <c r="H3945">
        <v>113</v>
      </c>
      <c r="I3945" t="s">
        <v>33486</v>
      </c>
      <c r="J3945" t="s">
        <v>26</v>
      </c>
      <c r="M3945" t="s">
        <v>27748</v>
      </c>
      <c r="N3945" t="s">
        <v>34134</v>
      </c>
      <c r="O3945" t="s">
        <v>34135</v>
      </c>
      <c r="P3945" t="s">
        <v>34136</v>
      </c>
      <c r="Q3945" t="s">
        <v>34137</v>
      </c>
      <c r="R3945" t="s">
        <v>34138</v>
      </c>
      <c r="S3945" t="s">
        <v>34139</v>
      </c>
      <c r="T3945">
        <v>8</v>
      </c>
      <c r="U3945">
        <v>134456</v>
      </c>
      <c r="V3945" s="12">
        <f>W3945*1.05585427545692</f>
        <v>21117085.509138402</v>
      </c>
      <c r="W3945" s="3">
        <v>20000000</v>
      </c>
      <c r="X3945" s="13">
        <f>Y3945*1.05585427545692</f>
        <v>139819189.05066511</v>
      </c>
      <c r="Y3945" s="3">
        <v>132422809</v>
      </c>
      <c r="Z3945" s="13">
        <f>AA3945*1.05585427545692</f>
        <v>341308815.98422843</v>
      </c>
      <c r="AA3945" s="3">
        <v>323253714</v>
      </c>
      <c r="AB3945">
        <v>464</v>
      </c>
    </row>
    <row r="3946" spans="1:28" x14ac:dyDescent="0.2">
      <c r="A3946" t="s">
        <v>25116</v>
      </c>
      <c r="B3946" t="s">
        <v>25117</v>
      </c>
      <c r="C3946">
        <v>2012</v>
      </c>
      <c r="D3946" t="s">
        <v>25118</v>
      </c>
      <c r="E3946" t="s">
        <v>16512</v>
      </c>
      <c r="F3946" t="s">
        <v>44031</v>
      </c>
      <c r="G3946" t="s">
        <v>44033</v>
      </c>
      <c r="H3946">
        <v>131</v>
      </c>
      <c r="I3946" t="s">
        <v>25</v>
      </c>
      <c r="J3946" t="s">
        <v>26</v>
      </c>
      <c r="K3946" t="s">
        <v>934</v>
      </c>
      <c r="M3946" t="s">
        <v>7091</v>
      </c>
      <c r="N3946" t="s">
        <v>8814</v>
      </c>
      <c r="O3946" t="s">
        <v>25119</v>
      </c>
      <c r="P3946" t="s">
        <v>10896</v>
      </c>
      <c r="Q3946" t="s">
        <v>25120</v>
      </c>
      <c r="R3946" t="s">
        <v>25121</v>
      </c>
      <c r="S3946" t="s">
        <v>25122</v>
      </c>
      <c r="T3946">
        <v>5.8</v>
      </c>
      <c r="U3946">
        <v>233458</v>
      </c>
      <c r="V3946" s="12">
        <f>W3946*1.12725506764114</f>
        <v>235596309.13699824</v>
      </c>
      <c r="W3946" s="3">
        <v>209000000</v>
      </c>
      <c r="X3946" s="13">
        <f>Y3946*1.12725506764114</f>
        <v>73747985.569635928</v>
      </c>
      <c r="Y3946" s="3">
        <v>65422625</v>
      </c>
      <c r="Z3946" s="13">
        <f>AA3946*1.12725506764114</f>
        <v>341587013.59066421</v>
      </c>
      <c r="AA3946" s="3">
        <v>303025485</v>
      </c>
      <c r="AB3946">
        <v>884</v>
      </c>
    </row>
    <row r="3947" spans="1:28" hidden="1" x14ac:dyDescent="0.2">
      <c r="A3947" t="s">
        <v>34730</v>
      </c>
      <c r="B3947" t="s">
        <v>34731</v>
      </c>
      <c r="C3947">
        <v>2018</v>
      </c>
      <c r="D3947" t="s">
        <v>34732</v>
      </c>
      <c r="E3947" t="s">
        <v>176</v>
      </c>
      <c r="F3947" t="s">
        <v>44046</v>
      </c>
      <c r="G3947" t="s">
        <v>44033</v>
      </c>
      <c r="H3947">
        <v>124</v>
      </c>
      <c r="I3947" t="s">
        <v>25</v>
      </c>
      <c r="J3947" t="s">
        <v>26</v>
      </c>
      <c r="M3947" t="s">
        <v>10222</v>
      </c>
      <c r="N3947" t="s">
        <v>34733</v>
      </c>
      <c r="O3947" t="s">
        <v>34734</v>
      </c>
      <c r="P3947" t="s">
        <v>1516</v>
      </c>
      <c r="Q3947" t="s">
        <v>34735</v>
      </c>
      <c r="R3947" t="s">
        <v>34736</v>
      </c>
      <c r="S3947" t="s">
        <v>34737</v>
      </c>
      <c r="T3947">
        <v>6.6</v>
      </c>
      <c r="U3947">
        <v>266866</v>
      </c>
      <c r="W3947"/>
      <c r="X3947"/>
      <c r="Y3947"/>
      <c r="Z3947"/>
      <c r="AA3947"/>
      <c r="AB3947">
        <v>2783</v>
      </c>
    </row>
    <row r="3948" spans="1:28" hidden="1" x14ac:dyDescent="0.2">
      <c r="A3948" t="s">
        <v>34738</v>
      </c>
      <c r="B3948" t="s">
        <v>34739</v>
      </c>
      <c r="C3948">
        <v>2013</v>
      </c>
      <c r="D3948" s="1">
        <v>41466</v>
      </c>
      <c r="E3948" t="s">
        <v>176</v>
      </c>
      <c r="F3948" t="s">
        <v>44036</v>
      </c>
      <c r="H3948">
        <v>95</v>
      </c>
      <c r="I3948" t="s">
        <v>817</v>
      </c>
      <c r="J3948" t="s">
        <v>27</v>
      </c>
      <c r="K3948" t="s">
        <v>307</v>
      </c>
      <c r="M3948" t="s">
        <v>5118</v>
      </c>
      <c r="N3948" t="s">
        <v>5118</v>
      </c>
      <c r="O3948" t="s">
        <v>34740</v>
      </c>
      <c r="P3948" t="s">
        <v>34741</v>
      </c>
      <c r="Q3948" t="s">
        <v>34742</v>
      </c>
      <c r="R3948" t="s">
        <v>34743</v>
      </c>
      <c r="S3948" t="s">
        <v>34744</v>
      </c>
      <c r="T3948">
        <v>6.7</v>
      </c>
      <c r="U3948">
        <v>31421</v>
      </c>
      <c r="W3948"/>
      <c r="X3948"/>
      <c r="Y3948">
        <v>61067</v>
      </c>
      <c r="Z3948"/>
      <c r="AA3948">
        <v>9757417</v>
      </c>
      <c r="AB3948">
        <v>54</v>
      </c>
    </row>
    <row r="3949" spans="1:28" x14ac:dyDescent="0.2">
      <c r="A3949" t="s">
        <v>12714</v>
      </c>
      <c r="B3949" t="s">
        <v>12715</v>
      </c>
      <c r="C3949">
        <v>2011</v>
      </c>
      <c r="D3949" t="s">
        <v>6329</v>
      </c>
      <c r="E3949" t="s">
        <v>16512</v>
      </c>
      <c r="F3949" t="s">
        <v>44032</v>
      </c>
      <c r="G3949" t="s">
        <v>44033</v>
      </c>
      <c r="H3949">
        <v>127</v>
      </c>
      <c r="I3949" t="s">
        <v>11340</v>
      </c>
      <c r="J3949" t="s">
        <v>26</v>
      </c>
      <c r="K3949" t="s">
        <v>787</v>
      </c>
      <c r="M3949" t="s">
        <v>4089</v>
      </c>
      <c r="N3949" t="s">
        <v>12716</v>
      </c>
      <c r="O3949" t="s">
        <v>12717</v>
      </c>
      <c r="P3949" t="s">
        <v>190</v>
      </c>
      <c r="Q3949" t="s">
        <v>12718</v>
      </c>
      <c r="R3949" t="s">
        <v>12719</v>
      </c>
      <c r="S3949" t="s">
        <v>12720</v>
      </c>
      <c r="T3949">
        <v>7.1</v>
      </c>
      <c r="U3949">
        <v>293214</v>
      </c>
      <c r="V3949" s="12">
        <f>W3949*1.1505830469594</f>
        <v>126564135.165534</v>
      </c>
      <c r="W3949" s="3">
        <v>110000000</v>
      </c>
      <c r="X3949" s="13">
        <f>Y3949*1.1505830469594</f>
        <v>98338616.353713855</v>
      </c>
      <c r="Y3949" s="3">
        <v>85468508</v>
      </c>
      <c r="Z3949" s="13">
        <f>AA3949*1.1505830469594</f>
        <v>344333271.79363358</v>
      </c>
      <c r="AA3949" s="3">
        <v>299268508</v>
      </c>
      <c r="AB3949">
        <v>477</v>
      </c>
    </row>
    <row r="3950" spans="1:28" x14ac:dyDescent="0.2">
      <c r="A3950" t="s">
        <v>6412</v>
      </c>
      <c r="B3950" t="s">
        <v>6413</v>
      </c>
      <c r="C3950">
        <v>2003</v>
      </c>
      <c r="D3950" t="s">
        <v>5051</v>
      </c>
      <c r="E3950" t="s">
        <v>1045</v>
      </c>
      <c r="F3950" t="s">
        <v>44032</v>
      </c>
      <c r="G3950" t="s">
        <v>44036</v>
      </c>
      <c r="H3950">
        <v>135</v>
      </c>
      <c r="I3950" t="s">
        <v>86</v>
      </c>
      <c r="J3950" t="s">
        <v>26</v>
      </c>
      <c r="K3950" t="s">
        <v>4428</v>
      </c>
      <c r="L3950" t="s">
        <v>27</v>
      </c>
      <c r="M3950" t="s">
        <v>6414</v>
      </c>
      <c r="N3950" t="s">
        <v>6414</v>
      </c>
      <c r="O3950" t="s">
        <v>6415</v>
      </c>
      <c r="P3950" t="s">
        <v>4646</v>
      </c>
      <c r="Q3950" t="s">
        <v>6416</v>
      </c>
      <c r="R3950" t="s">
        <v>6417</v>
      </c>
      <c r="S3950" t="s">
        <v>6418</v>
      </c>
      <c r="T3950">
        <v>7.6</v>
      </c>
      <c r="U3950">
        <v>415761</v>
      </c>
      <c r="V3950" s="12">
        <f>W3950*1.40658152173913</f>
        <v>56263260.869565196</v>
      </c>
      <c r="W3950" s="3">
        <v>40000000</v>
      </c>
      <c r="X3950" s="13">
        <f>Y3950*1.40658152173913</f>
        <v>83967493.069478229</v>
      </c>
      <c r="Y3950" s="3">
        <v>59696144</v>
      </c>
      <c r="Z3950" s="13">
        <f>AA3950*1.40658152173913</f>
        <v>344521582.34131509</v>
      </c>
      <c r="AA3950" s="3">
        <v>244935382</v>
      </c>
      <c r="AB3950">
        <v>1140</v>
      </c>
    </row>
    <row r="3951" spans="1:28" x14ac:dyDescent="0.2">
      <c r="A3951" t="s">
        <v>2095</v>
      </c>
      <c r="B3951" t="s">
        <v>2096</v>
      </c>
      <c r="C3951">
        <v>2001</v>
      </c>
      <c r="D3951" s="1">
        <v>37021</v>
      </c>
      <c r="E3951" t="s">
        <v>176</v>
      </c>
      <c r="F3951" t="s">
        <v>44033</v>
      </c>
      <c r="H3951">
        <v>146</v>
      </c>
      <c r="I3951" t="s">
        <v>229</v>
      </c>
      <c r="J3951" t="s">
        <v>26</v>
      </c>
      <c r="M3951" t="s">
        <v>1159</v>
      </c>
      <c r="N3951" t="s">
        <v>2097</v>
      </c>
      <c r="O3951" t="s">
        <v>2098</v>
      </c>
      <c r="P3951" t="s">
        <v>2099</v>
      </c>
      <c r="Q3951" t="s">
        <v>2100</v>
      </c>
      <c r="R3951" t="s">
        <v>2101</v>
      </c>
      <c r="S3951" t="s">
        <v>2102</v>
      </c>
      <c r="T3951">
        <v>7.2</v>
      </c>
      <c r="U3951">
        <v>286428</v>
      </c>
      <c r="V3951" s="12">
        <f>W3951*1.46138339920949</f>
        <v>146138339.92094901</v>
      </c>
      <c r="W3951" s="3">
        <v>100000000</v>
      </c>
      <c r="X3951" s="13">
        <f>Y3951*1.46138339920949</f>
        <v>114889124.20541532</v>
      </c>
      <c r="Y3951" s="3">
        <v>78616689</v>
      </c>
      <c r="Z3951" s="13">
        <f>AA3951*1.46138339920949</f>
        <v>344779146.52553451</v>
      </c>
      <c r="AA3951" s="3">
        <v>235926552</v>
      </c>
      <c r="AB3951">
        <v>2203</v>
      </c>
    </row>
    <row r="3952" spans="1:28" x14ac:dyDescent="0.2">
      <c r="A3952" t="s">
        <v>5262</v>
      </c>
      <c r="B3952" t="s">
        <v>5263</v>
      </c>
      <c r="C3952">
        <v>2003</v>
      </c>
      <c r="D3952" t="s">
        <v>5264</v>
      </c>
      <c r="E3952" t="s">
        <v>16512</v>
      </c>
      <c r="F3952" t="s">
        <v>44033</v>
      </c>
      <c r="H3952">
        <v>138</v>
      </c>
      <c r="I3952" t="s">
        <v>25</v>
      </c>
      <c r="J3952" t="s">
        <v>26</v>
      </c>
      <c r="K3952" t="s">
        <v>308</v>
      </c>
      <c r="M3952" t="s">
        <v>1466</v>
      </c>
      <c r="N3952" t="s">
        <v>5265</v>
      </c>
      <c r="O3952" t="s">
        <v>5266</v>
      </c>
      <c r="P3952" t="s">
        <v>5267</v>
      </c>
      <c r="Q3952" t="s">
        <v>5268</v>
      </c>
      <c r="R3952" t="s">
        <v>5269</v>
      </c>
      <c r="S3952" t="s">
        <v>5270</v>
      </c>
      <c r="T3952">
        <v>5.6</v>
      </c>
      <c r="U3952">
        <v>248768</v>
      </c>
      <c r="V3952" s="12">
        <f>W3952*1.40658152173913</f>
        <v>192701668.47826082</v>
      </c>
      <c r="W3952" s="3">
        <v>137000000</v>
      </c>
      <c r="X3952" s="13">
        <f>Y3952*1.40658152173913</f>
        <v>185918054.93898907</v>
      </c>
      <c r="Y3952" s="3">
        <v>132177234</v>
      </c>
      <c r="Z3952" s="13">
        <f>AA3952*1.40658152173913</f>
        <v>345013580.64573359</v>
      </c>
      <c r="AA3952" s="3">
        <v>245285165</v>
      </c>
      <c r="AB3952">
        <v>1485</v>
      </c>
    </row>
    <row r="3953" spans="1:28" hidden="1" x14ac:dyDescent="0.2">
      <c r="A3953" t="s">
        <v>34779</v>
      </c>
      <c r="B3953" t="s">
        <v>34780</v>
      </c>
      <c r="C3953">
        <v>2014</v>
      </c>
      <c r="D3953" s="1">
        <v>41892</v>
      </c>
      <c r="E3953" t="s">
        <v>176</v>
      </c>
      <c r="H3953">
        <v>196</v>
      </c>
      <c r="I3953" t="s">
        <v>34781</v>
      </c>
      <c r="J3953" t="s">
        <v>1076</v>
      </c>
      <c r="K3953" t="s">
        <v>26</v>
      </c>
      <c r="M3953" t="s">
        <v>7868</v>
      </c>
      <c r="N3953" t="s">
        <v>15965</v>
      </c>
      <c r="O3953" t="s">
        <v>34782</v>
      </c>
      <c r="P3953" t="s">
        <v>15451</v>
      </c>
      <c r="Q3953" t="s">
        <v>34783</v>
      </c>
      <c r="R3953" t="s">
        <v>34784</v>
      </c>
      <c r="S3953" t="s">
        <v>34785</v>
      </c>
      <c r="T3953">
        <v>8.1</v>
      </c>
      <c r="U3953">
        <v>43907</v>
      </c>
      <c r="W3953"/>
      <c r="X3953"/>
      <c r="Y3953"/>
      <c r="Z3953"/>
      <c r="AA3953">
        <v>4018705</v>
      </c>
      <c r="AB3953">
        <v>104</v>
      </c>
    </row>
    <row r="3954" spans="1:28" hidden="1" x14ac:dyDescent="0.2">
      <c r="A3954" t="s">
        <v>34786</v>
      </c>
      <c r="B3954" t="s">
        <v>34787</v>
      </c>
      <c r="C3954">
        <v>2019</v>
      </c>
      <c r="D3954" t="s">
        <v>34788</v>
      </c>
      <c r="E3954" t="s">
        <v>44043</v>
      </c>
      <c r="F3954" t="s">
        <v>44046</v>
      </c>
      <c r="G3954" t="s">
        <v>44045</v>
      </c>
      <c r="H3954">
        <v>131</v>
      </c>
      <c r="I3954" t="s">
        <v>34789</v>
      </c>
      <c r="J3954" t="s">
        <v>4428</v>
      </c>
      <c r="K3954" t="s">
        <v>26</v>
      </c>
      <c r="M3954" t="s">
        <v>34790</v>
      </c>
      <c r="N3954" t="s">
        <v>34791</v>
      </c>
      <c r="O3954" t="s">
        <v>34792</v>
      </c>
      <c r="P3954" t="s">
        <v>34793</v>
      </c>
      <c r="Q3954" t="s">
        <v>34794</v>
      </c>
      <c r="R3954" t="s">
        <v>34795</v>
      </c>
      <c r="S3954" t="s">
        <v>34796</v>
      </c>
      <c r="T3954">
        <v>7.5</v>
      </c>
      <c r="U3954">
        <v>16374</v>
      </c>
      <c r="W3954"/>
      <c r="X3954"/>
      <c r="Y3954">
        <v>58115</v>
      </c>
      <c r="Z3954"/>
      <c r="AA3954">
        <v>3540693</v>
      </c>
      <c r="AB3954">
        <v>87</v>
      </c>
    </row>
    <row r="3955" spans="1:28" x14ac:dyDescent="0.2">
      <c r="A3955" t="s">
        <v>23125</v>
      </c>
      <c r="B3955" t="s">
        <v>23126</v>
      </c>
      <c r="C3955">
        <v>2010</v>
      </c>
      <c r="D3955" t="s">
        <v>17429</v>
      </c>
      <c r="E3955" t="s">
        <v>1045</v>
      </c>
      <c r="F3955" t="s">
        <v>44032</v>
      </c>
      <c r="G3955" t="s">
        <v>44036</v>
      </c>
      <c r="H3955">
        <v>146</v>
      </c>
      <c r="I3955" t="s">
        <v>25</v>
      </c>
      <c r="J3955" t="s">
        <v>26</v>
      </c>
      <c r="K3955" t="s">
        <v>361</v>
      </c>
      <c r="M3955" t="s">
        <v>19417</v>
      </c>
      <c r="N3955" t="s">
        <v>19418</v>
      </c>
      <c r="O3955" t="s">
        <v>23127</v>
      </c>
      <c r="P3955" t="s">
        <v>19420</v>
      </c>
      <c r="Q3955" t="s">
        <v>23128</v>
      </c>
      <c r="R3955" t="s">
        <v>23129</v>
      </c>
      <c r="S3955" t="s">
        <v>23130</v>
      </c>
      <c r="T3955">
        <v>4.5</v>
      </c>
      <c r="U3955">
        <v>72948</v>
      </c>
      <c r="V3955" s="12">
        <f>W3955*1.18690152988223</f>
        <v>118690152.988223</v>
      </c>
      <c r="W3955" s="3">
        <v>100000000</v>
      </c>
      <c r="X3955" s="13">
        <f>Y3955*1.18690152988223</f>
        <v>113168321.50553967</v>
      </c>
      <c r="Y3955" s="3">
        <v>95347692</v>
      </c>
      <c r="Z3955" s="13">
        <f>AA3955*1.18690152988223</f>
        <v>345085750.58519316</v>
      </c>
      <c r="AA3955" s="3">
        <v>290745055</v>
      </c>
      <c r="AB3955">
        <v>329</v>
      </c>
    </row>
    <row r="3956" spans="1:28" hidden="1" x14ac:dyDescent="0.2">
      <c r="A3956" t="s">
        <v>34804</v>
      </c>
      <c r="B3956" t="s">
        <v>34805</v>
      </c>
      <c r="C3956">
        <v>2014</v>
      </c>
      <c r="D3956" t="s">
        <v>20940</v>
      </c>
      <c r="E3956" t="s">
        <v>176</v>
      </c>
      <c r="F3956" t="s">
        <v>44049</v>
      </c>
      <c r="G3956" t="s">
        <v>44057</v>
      </c>
      <c r="H3956">
        <v>98</v>
      </c>
      <c r="I3956" t="s">
        <v>34806</v>
      </c>
      <c r="J3956" t="s">
        <v>307</v>
      </c>
      <c r="K3956" t="s">
        <v>26</v>
      </c>
      <c r="M3956" t="s">
        <v>31928</v>
      </c>
      <c r="N3956" t="s">
        <v>34807</v>
      </c>
      <c r="O3956" t="s">
        <v>34808</v>
      </c>
      <c r="P3956" t="s">
        <v>31931</v>
      </c>
      <c r="Q3956" t="s">
        <v>31932</v>
      </c>
      <c r="R3956" t="s">
        <v>34809</v>
      </c>
      <c r="S3956" t="s">
        <v>34810</v>
      </c>
      <c r="T3956">
        <v>7.3</v>
      </c>
      <c r="U3956">
        <v>16312</v>
      </c>
      <c r="W3956"/>
      <c r="X3956"/>
      <c r="Y3956">
        <v>3184472</v>
      </c>
      <c r="Z3956"/>
      <c r="AA3956">
        <v>5793245</v>
      </c>
      <c r="AB3956">
        <v>75</v>
      </c>
    </row>
    <row r="3957" spans="1:28" x14ac:dyDescent="0.2">
      <c r="A3957" t="s">
        <v>35609</v>
      </c>
      <c r="B3957" t="s">
        <v>35610</v>
      </c>
      <c r="C3957">
        <v>2016</v>
      </c>
      <c r="D3957" t="s">
        <v>29771</v>
      </c>
      <c r="E3957" t="s">
        <v>3496</v>
      </c>
      <c r="F3957" t="s">
        <v>44045</v>
      </c>
      <c r="G3957" t="s">
        <v>44042</v>
      </c>
      <c r="H3957">
        <v>134</v>
      </c>
      <c r="I3957" t="s">
        <v>9587</v>
      </c>
      <c r="J3957" t="s">
        <v>26</v>
      </c>
      <c r="M3957" t="s">
        <v>10263</v>
      </c>
      <c r="N3957" t="s">
        <v>25369</v>
      </c>
      <c r="O3957" t="s">
        <v>35611</v>
      </c>
      <c r="P3957" t="s">
        <v>12226</v>
      </c>
      <c r="Q3957" t="s">
        <v>35612</v>
      </c>
      <c r="R3957" t="s">
        <v>35613</v>
      </c>
      <c r="S3957" t="s">
        <v>35614</v>
      </c>
      <c r="T3957">
        <v>7.3</v>
      </c>
      <c r="U3957">
        <v>218066</v>
      </c>
      <c r="V3957" s="12">
        <f>W3957*1.07834771485832</f>
        <v>43133908.594332799</v>
      </c>
      <c r="W3957" s="3">
        <v>40000000</v>
      </c>
      <c r="X3957" s="13">
        <f>Y3957*1.07834771485832</f>
        <v>110498298.96831377</v>
      </c>
      <c r="Y3957" s="3">
        <v>102470008</v>
      </c>
      <c r="Z3957" s="13">
        <f>AA3957*1.07834771485832</f>
        <v>345494863.14731765</v>
      </c>
      <c r="AA3957" s="3">
        <v>320392818</v>
      </c>
      <c r="AB3957">
        <v>553</v>
      </c>
    </row>
    <row r="3958" spans="1:28" x14ac:dyDescent="0.2">
      <c r="A3958" t="s">
        <v>25229</v>
      </c>
      <c r="B3958" t="s">
        <v>25230</v>
      </c>
      <c r="C3958">
        <v>2012</v>
      </c>
      <c r="D3958" t="s">
        <v>22308</v>
      </c>
      <c r="E3958" t="s">
        <v>44037</v>
      </c>
      <c r="F3958" t="s">
        <v>44047</v>
      </c>
      <c r="G3958" t="s">
        <v>44031</v>
      </c>
      <c r="H3958">
        <v>97</v>
      </c>
      <c r="I3958" t="s">
        <v>25</v>
      </c>
      <c r="J3958" t="s">
        <v>26</v>
      </c>
      <c r="K3958" t="s">
        <v>27</v>
      </c>
      <c r="M3958" t="s">
        <v>25231</v>
      </c>
      <c r="N3958" t="s">
        <v>25232</v>
      </c>
      <c r="O3958" t="s">
        <v>25233</v>
      </c>
      <c r="P3958" t="s">
        <v>16719</v>
      </c>
      <c r="Q3958" t="s">
        <v>25234</v>
      </c>
      <c r="R3958" t="s">
        <v>25235</v>
      </c>
      <c r="S3958" t="s">
        <v>25236</v>
      </c>
      <c r="T3958">
        <v>7.3</v>
      </c>
      <c r="U3958">
        <v>153445</v>
      </c>
      <c r="V3958" s="12">
        <f>W3958*1.12725506764114</f>
        <v>163451984.80796528</v>
      </c>
      <c r="W3958" s="3">
        <v>145000000</v>
      </c>
      <c r="X3958" s="13">
        <f>Y3958*1.12725506764114</f>
        <v>116572555.51424684</v>
      </c>
      <c r="Y3958" s="3">
        <v>103412758</v>
      </c>
      <c r="Z3958" s="13">
        <f>AA3958*1.12725506764114</f>
        <v>346001552.97773445</v>
      </c>
      <c r="AA3958" s="3">
        <v>306941670</v>
      </c>
      <c r="AB3958">
        <v>218</v>
      </c>
    </row>
    <row r="3959" spans="1:28" x14ac:dyDescent="0.2">
      <c r="A3959" t="s">
        <v>8293</v>
      </c>
      <c r="B3959" t="s">
        <v>8294</v>
      </c>
      <c r="C3959">
        <v>2005</v>
      </c>
      <c r="D3959" t="s">
        <v>8295</v>
      </c>
      <c r="E3959" t="s">
        <v>44037</v>
      </c>
      <c r="F3959" t="s">
        <v>44031</v>
      </c>
      <c r="G3959" t="s">
        <v>44038</v>
      </c>
      <c r="H3959">
        <v>91</v>
      </c>
      <c r="I3959" t="s">
        <v>25</v>
      </c>
      <c r="J3959" t="s">
        <v>26</v>
      </c>
      <c r="K3959" t="s">
        <v>64</v>
      </c>
      <c r="M3959" t="s">
        <v>4290</v>
      </c>
      <c r="N3959" t="s">
        <v>8296</v>
      </c>
      <c r="O3959" t="s">
        <v>8297</v>
      </c>
      <c r="P3959" t="s">
        <v>8298</v>
      </c>
      <c r="Q3959" t="s">
        <v>8299</v>
      </c>
      <c r="R3959" t="s">
        <v>8300</v>
      </c>
      <c r="S3959" t="s">
        <v>8301</v>
      </c>
      <c r="T3959">
        <v>6.3</v>
      </c>
      <c r="U3959">
        <v>130168</v>
      </c>
      <c r="V3959" s="12">
        <f>W3959*1.32519713261649</f>
        <v>99389784.946236745</v>
      </c>
      <c r="W3959" s="3">
        <v>75000000</v>
      </c>
      <c r="X3959" s="13">
        <f>Y3959*1.32519713261649</f>
        <v>169890288.3037996</v>
      </c>
      <c r="Y3959" s="3">
        <v>128200012</v>
      </c>
      <c r="Z3959" s="13">
        <f>AA3959*1.32519713261649</f>
        <v>347879473.82688236</v>
      </c>
      <c r="AA3959" s="3">
        <v>262511490</v>
      </c>
      <c r="AB3959">
        <v>291</v>
      </c>
    </row>
    <row r="3960" spans="1:28" hidden="1" x14ac:dyDescent="0.2">
      <c r="A3960" t="s">
        <v>34837</v>
      </c>
      <c r="B3960" t="s">
        <v>34838</v>
      </c>
      <c r="C3960">
        <v>2014</v>
      </c>
      <c r="D3960" t="s">
        <v>34839</v>
      </c>
      <c r="E3960" t="s">
        <v>1045</v>
      </c>
      <c r="F3960" t="s">
        <v>44046</v>
      </c>
      <c r="H3960">
        <v>77</v>
      </c>
      <c r="I3960" t="s">
        <v>25</v>
      </c>
      <c r="J3960" t="s">
        <v>26</v>
      </c>
      <c r="M3960" t="s">
        <v>34840</v>
      </c>
      <c r="N3960" t="s">
        <v>34841</v>
      </c>
      <c r="O3960" t="s">
        <v>34842</v>
      </c>
      <c r="P3960" t="s">
        <v>34843</v>
      </c>
      <c r="Q3960" t="s">
        <v>34844</v>
      </c>
      <c r="R3960" t="s">
        <v>34845</v>
      </c>
      <c r="S3960" t="s">
        <v>34846</v>
      </c>
      <c r="T3960">
        <v>4.8</v>
      </c>
      <c r="U3960">
        <v>16329</v>
      </c>
      <c r="W3960"/>
      <c r="X3960"/>
      <c r="Y3960">
        <v>14947</v>
      </c>
      <c r="Z3960"/>
      <c r="AA3960">
        <v>54985</v>
      </c>
      <c r="AB3960">
        <v>118</v>
      </c>
    </row>
    <row r="3961" spans="1:28" x14ac:dyDescent="0.2">
      <c r="A3961" t="s">
        <v>18735</v>
      </c>
      <c r="B3961" t="s">
        <v>18736</v>
      </c>
      <c r="C3961">
        <v>2010</v>
      </c>
      <c r="D3961" t="s">
        <v>18737</v>
      </c>
      <c r="E3961" t="s">
        <v>16512</v>
      </c>
      <c r="F3961" t="s">
        <v>44045</v>
      </c>
      <c r="G3961" t="s">
        <v>44042</v>
      </c>
      <c r="H3961">
        <v>100</v>
      </c>
      <c r="I3961" t="s">
        <v>25</v>
      </c>
      <c r="J3961" t="s">
        <v>26</v>
      </c>
      <c r="K3961" t="s">
        <v>75</v>
      </c>
      <c r="L3961" t="s">
        <v>3179</v>
      </c>
      <c r="M3961" t="s">
        <v>3534</v>
      </c>
      <c r="N3961" t="s">
        <v>2719</v>
      </c>
      <c r="O3961" t="s">
        <v>18738</v>
      </c>
      <c r="P3961" t="s">
        <v>488</v>
      </c>
      <c r="Q3961" t="s">
        <v>18739</v>
      </c>
      <c r="R3961" t="s">
        <v>18740</v>
      </c>
      <c r="S3961" t="s">
        <v>18741</v>
      </c>
      <c r="T3961">
        <v>6.4</v>
      </c>
      <c r="U3961">
        <v>291354</v>
      </c>
      <c r="V3961" s="12">
        <f>W3961*1.18690152988223</f>
        <v>130559168.28704531</v>
      </c>
      <c r="W3961" s="3">
        <v>110000000</v>
      </c>
      <c r="X3961" s="13">
        <f>Y3961*1.18690152988223</f>
        <v>140423943.68165952</v>
      </c>
      <c r="Y3961" s="3">
        <v>118311368</v>
      </c>
      <c r="Z3961" s="13">
        <f>AA3961*1.18690152988223</f>
        <v>348359579.88816577</v>
      </c>
      <c r="AA3961" s="3">
        <v>293503354</v>
      </c>
      <c r="AB3961">
        <v>587</v>
      </c>
    </row>
    <row r="3962" spans="1:28" hidden="1" x14ac:dyDescent="0.2">
      <c r="A3962" t="s">
        <v>34853</v>
      </c>
      <c r="B3962" t="s">
        <v>34854</v>
      </c>
      <c r="C3962">
        <v>2015</v>
      </c>
      <c r="D3962" t="s">
        <v>31749</v>
      </c>
      <c r="E3962" t="s">
        <v>176</v>
      </c>
      <c r="F3962" t="s">
        <v>44034</v>
      </c>
      <c r="G3962" t="s">
        <v>44045</v>
      </c>
      <c r="H3962">
        <v>90</v>
      </c>
      <c r="I3962" t="s">
        <v>34855</v>
      </c>
      <c r="J3962" t="s">
        <v>26</v>
      </c>
      <c r="M3962" t="s">
        <v>34856</v>
      </c>
      <c r="N3962" t="s">
        <v>34856</v>
      </c>
      <c r="O3962" t="s">
        <v>34857</v>
      </c>
      <c r="P3962" t="s">
        <v>3578</v>
      </c>
      <c r="Q3962" t="s">
        <v>34858</v>
      </c>
      <c r="R3962" t="s">
        <v>34859</v>
      </c>
      <c r="S3962" t="s">
        <v>34860</v>
      </c>
      <c r="T3962">
        <v>5.9</v>
      </c>
      <c r="U3962">
        <v>11432</v>
      </c>
      <c r="W3962"/>
      <c r="X3962"/>
      <c r="Y3962"/>
      <c r="Z3962"/>
      <c r="AA3962"/>
      <c r="AB3962">
        <v>67</v>
      </c>
    </row>
    <row r="3963" spans="1:28" hidden="1" x14ac:dyDescent="0.2">
      <c r="A3963" t="s">
        <v>34861</v>
      </c>
      <c r="B3963" t="s">
        <v>34862</v>
      </c>
      <c r="C3963">
        <v>2014</v>
      </c>
      <c r="D3963" t="s">
        <v>30103</v>
      </c>
      <c r="E3963" t="s">
        <v>1045</v>
      </c>
      <c r="F3963" t="s">
        <v>44032</v>
      </c>
      <c r="G3963" t="s">
        <v>44036</v>
      </c>
      <c r="H3963">
        <v>96</v>
      </c>
      <c r="I3963" t="s">
        <v>1831</v>
      </c>
      <c r="J3963" t="s">
        <v>26</v>
      </c>
      <c r="K3963" t="s">
        <v>34863</v>
      </c>
      <c r="M3963" t="s">
        <v>34864</v>
      </c>
      <c r="N3963" t="s">
        <v>34864</v>
      </c>
      <c r="O3963" t="s">
        <v>34865</v>
      </c>
      <c r="P3963" t="s">
        <v>34866</v>
      </c>
      <c r="Q3963" t="s">
        <v>34867</v>
      </c>
      <c r="R3963" t="s">
        <v>34868</v>
      </c>
      <c r="S3963" t="s">
        <v>34869</v>
      </c>
      <c r="T3963">
        <v>7.1</v>
      </c>
      <c r="U3963">
        <v>24753</v>
      </c>
      <c r="W3963"/>
      <c r="X3963"/>
      <c r="Y3963">
        <v>18238</v>
      </c>
      <c r="Z3963"/>
      <c r="AA3963">
        <v>601162</v>
      </c>
      <c r="AB3963">
        <v>68</v>
      </c>
    </row>
    <row r="3964" spans="1:28" x14ac:dyDescent="0.2">
      <c r="A3964" t="s">
        <v>5723</v>
      </c>
      <c r="B3964" t="s">
        <v>5724</v>
      </c>
      <c r="C3964">
        <v>2002</v>
      </c>
      <c r="D3964" t="s">
        <v>4852</v>
      </c>
      <c r="E3964" t="s">
        <v>176</v>
      </c>
      <c r="F3964" t="s">
        <v>44057</v>
      </c>
      <c r="H3964">
        <v>110</v>
      </c>
      <c r="I3964" t="s">
        <v>97</v>
      </c>
      <c r="J3964" t="s">
        <v>26</v>
      </c>
      <c r="M3964" t="s">
        <v>1306</v>
      </c>
      <c r="N3964" t="s">
        <v>5725</v>
      </c>
      <c r="O3964" t="s">
        <v>5726</v>
      </c>
      <c r="P3964" t="s">
        <v>5727</v>
      </c>
      <c r="Q3964" t="s">
        <v>5728</v>
      </c>
      <c r="R3964" t="s">
        <v>5729</v>
      </c>
      <c r="S3964" t="s">
        <v>5730</v>
      </c>
      <c r="T3964">
        <v>7.1</v>
      </c>
      <c r="U3964">
        <v>244894</v>
      </c>
      <c r="V3964" s="12">
        <f>W3964*1.43863813229572</f>
        <v>58984163.424124524</v>
      </c>
      <c r="W3964" s="3">
        <v>41000000</v>
      </c>
      <c r="X3964" s="13">
        <f>Y3964*1.43863813229572</f>
        <v>167962298.15848252</v>
      </c>
      <c r="Y3964" s="3">
        <v>116750901</v>
      </c>
      <c r="Z3964" s="13">
        <f>AA3964*1.43863813229572</f>
        <v>349409348.5950973</v>
      </c>
      <c r="AA3964" s="3">
        <v>242875078</v>
      </c>
      <c r="AB3964">
        <v>615</v>
      </c>
    </row>
    <row r="3965" spans="1:28" hidden="1" x14ac:dyDescent="0.2">
      <c r="A3965" t="s">
        <v>34878</v>
      </c>
      <c r="B3965" t="s">
        <v>34879</v>
      </c>
      <c r="C3965">
        <v>2014</v>
      </c>
      <c r="D3965" s="1">
        <v>42009</v>
      </c>
      <c r="E3965" t="s">
        <v>1045</v>
      </c>
      <c r="F3965" t="s">
        <v>44032</v>
      </c>
      <c r="H3965">
        <v>87</v>
      </c>
      <c r="I3965" t="s">
        <v>25</v>
      </c>
      <c r="J3965" t="s">
        <v>26</v>
      </c>
      <c r="M3965" t="s">
        <v>34880</v>
      </c>
      <c r="N3965" t="s">
        <v>34881</v>
      </c>
      <c r="O3965" t="s">
        <v>34882</v>
      </c>
      <c r="P3965" t="s">
        <v>25580</v>
      </c>
      <c r="Q3965" t="s">
        <v>34883</v>
      </c>
      <c r="R3965" t="s">
        <v>34884</v>
      </c>
      <c r="S3965" t="s">
        <v>34885</v>
      </c>
      <c r="T3965">
        <v>5.9</v>
      </c>
      <c r="U3965">
        <v>17973</v>
      </c>
      <c r="W3965"/>
      <c r="X3965"/>
      <c r="Y3965">
        <v>608852</v>
      </c>
      <c r="Z3965"/>
      <c r="AA3965">
        <v>636819</v>
      </c>
      <c r="AB3965">
        <v>76</v>
      </c>
    </row>
    <row r="3966" spans="1:28" x14ac:dyDescent="0.2">
      <c r="A3966" t="s">
        <v>21100</v>
      </c>
      <c r="B3966" t="s">
        <v>21101</v>
      </c>
      <c r="C3966">
        <v>2010</v>
      </c>
      <c r="D3966" s="1">
        <v>40301</v>
      </c>
      <c r="E3966" t="s">
        <v>44054</v>
      </c>
      <c r="F3966" t="s">
        <v>44042</v>
      </c>
      <c r="H3966">
        <v>138</v>
      </c>
      <c r="I3966" t="s">
        <v>25</v>
      </c>
      <c r="J3966" t="s">
        <v>26</v>
      </c>
      <c r="K3966" t="s">
        <v>307</v>
      </c>
      <c r="M3966" t="s">
        <v>2226</v>
      </c>
      <c r="N3966" t="s">
        <v>21102</v>
      </c>
      <c r="O3966" t="s">
        <v>21103</v>
      </c>
      <c r="P3966" t="s">
        <v>759</v>
      </c>
      <c r="Q3966" t="s">
        <v>21104</v>
      </c>
      <c r="R3966" t="s">
        <v>21105</v>
      </c>
      <c r="S3966" t="s">
        <v>21106</v>
      </c>
      <c r="T3966">
        <v>8.1999999999999993</v>
      </c>
      <c r="U3966">
        <v>1096024</v>
      </c>
      <c r="V3966" s="12">
        <f>W3966*1.18690152988223</f>
        <v>94952122.390578404</v>
      </c>
      <c r="W3966" s="3">
        <v>80000000</v>
      </c>
      <c r="X3966" s="13">
        <f>Y3966*1.18690152988223</f>
        <v>151938747.20931295</v>
      </c>
      <c r="Y3966" s="3">
        <v>128012934</v>
      </c>
      <c r="Z3966" s="13">
        <f>AA3966*1.18690152988223</f>
        <v>349903550.06119931</v>
      </c>
      <c r="AA3966" s="3">
        <v>294804195</v>
      </c>
      <c r="AB3966">
        <v>1286</v>
      </c>
    </row>
    <row r="3967" spans="1:28" hidden="1" x14ac:dyDescent="0.2">
      <c r="A3967" t="s">
        <v>34892</v>
      </c>
      <c r="B3967" t="s">
        <v>34893</v>
      </c>
      <c r="C3967">
        <v>2014</v>
      </c>
      <c r="D3967" t="s">
        <v>34894</v>
      </c>
      <c r="E3967" t="s">
        <v>176</v>
      </c>
      <c r="F3967" t="s">
        <v>44034</v>
      </c>
      <c r="G3967" t="s">
        <v>44046</v>
      </c>
      <c r="H3967">
        <v>98</v>
      </c>
      <c r="I3967" t="s">
        <v>34895</v>
      </c>
      <c r="J3967" t="s">
        <v>26</v>
      </c>
      <c r="M3967" t="s">
        <v>17583</v>
      </c>
      <c r="N3967" t="s">
        <v>17583</v>
      </c>
      <c r="O3967" t="s">
        <v>34896</v>
      </c>
      <c r="P3967" t="s">
        <v>34897</v>
      </c>
      <c r="Q3967" t="s">
        <v>34898</v>
      </c>
      <c r="R3967" t="s">
        <v>34899</v>
      </c>
      <c r="S3967" t="s">
        <v>34900</v>
      </c>
      <c r="T3967">
        <v>6</v>
      </c>
      <c r="U3967">
        <v>17795</v>
      </c>
      <c r="W3967"/>
      <c r="X3967"/>
      <c r="Y3967"/>
      <c r="Z3967"/>
      <c r="AA3967">
        <v>10220</v>
      </c>
      <c r="AB3967">
        <v>115</v>
      </c>
    </row>
    <row r="3968" spans="1:28" x14ac:dyDescent="0.2">
      <c r="A3968" t="s">
        <v>42043</v>
      </c>
      <c r="B3968" t="s">
        <v>42044</v>
      </c>
      <c r="C3968">
        <v>2018</v>
      </c>
      <c r="D3968" s="1">
        <v>43224</v>
      </c>
      <c r="E3968" t="s">
        <v>176</v>
      </c>
      <c r="F3968" t="s">
        <v>44046</v>
      </c>
      <c r="G3968" t="s">
        <v>44033</v>
      </c>
      <c r="H3968">
        <v>90</v>
      </c>
      <c r="I3968" t="s">
        <v>25</v>
      </c>
      <c r="J3968" t="s">
        <v>26</v>
      </c>
      <c r="K3968" t="s">
        <v>686</v>
      </c>
      <c r="M3968" t="s">
        <v>9780</v>
      </c>
      <c r="N3968" t="s">
        <v>42045</v>
      </c>
      <c r="O3968" t="s">
        <v>42046</v>
      </c>
      <c r="P3968" t="s">
        <v>15504</v>
      </c>
      <c r="Q3968" t="s">
        <v>42047</v>
      </c>
      <c r="R3968" t="s">
        <v>42048</v>
      </c>
      <c r="S3968" t="s">
        <v>42049</v>
      </c>
      <c r="T3968">
        <v>7.5</v>
      </c>
      <c r="U3968">
        <v>391417</v>
      </c>
      <c r="V3968" s="12">
        <f>W3968*1.03068014830331</f>
        <v>17521562.52115627</v>
      </c>
      <c r="W3968" s="3">
        <v>17000000</v>
      </c>
      <c r="X3968" s="13">
        <f>Y3968*1.03068014830331</f>
        <v>193792976.28011507</v>
      </c>
      <c r="Y3968" s="3">
        <v>188024361</v>
      </c>
      <c r="Z3968" s="13">
        <f>AA3968*1.03068014830331</f>
        <v>351409540.06881028</v>
      </c>
      <c r="AA3968" s="3">
        <v>340949169</v>
      </c>
      <c r="AB3968">
        <v>2910</v>
      </c>
    </row>
    <row r="3969" spans="1:28" x14ac:dyDescent="0.2">
      <c r="A3969" t="s">
        <v>9007</v>
      </c>
      <c r="B3969" t="s">
        <v>9008</v>
      </c>
      <c r="C3969">
        <v>2004</v>
      </c>
      <c r="D3969" t="s">
        <v>2089</v>
      </c>
      <c r="E3969" t="s">
        <v>176</v>
      </c>
      <c r="F3969" t="s">
        <v>44045</v>
      </c>
      <c r="G3969" t="s">
        <v>44042</v>
      </c>
      <c r="H3969">
        <v>108</v>
      </c>
      <c r="I3969" t="s">
        <v>25</v>
      </c>
      <c r="J3969" t="s">
        <v>26</v>
      </c>
      <c r="M3969" t="s">
        <v>2250</v>
      </c>
      <c r="N3969" t="s">
        <v>2250</v>
      </c>
      <c r="O3969" t="s">
        <v>9009</v>
      </c>
      <c r="P3969" t="s">
        <v>7783</v>
      </c>
      <c r="Q3969" t="s">
        <v>7783</v>
      </c>
      <c r="R3969" t="s">
        <v>9010</v>
      </c>
      <c r="S3969" t="s">
        <v>9011</v>
      </c>
      <c r="T3969">
        <v>6.5</v>
      </c>
      <c r="U3969">
        <v>238570</v>
      </c>
      <c r="V3969" s="12">
        <f>W3969*1.37009528851244</f>
        <v>82205717.310746402</v>
      </c>
      <c r="W3969" s="3">
        <v>60000000</v>
      </c>
      <c r="X3969" s="13">
        <f>Y3969*1.37009528851244</f>
        <v>156461484.11180514</v>
      </c>
      <c r="Y3969" s="3">
        <v>114197520</v>
      </c>
      <c r="Z3969" s="13">
        <f>AA3969*1.37009528851244</f>
        <v>351700062.72482783</v>
      </c>
      <c r="AA3969" s="3">
        <v>256697520</v>
      </c>
      <c r="AB3969">
        <v>2064</v>
      </c>
    </row>
    <row r="3970" spans="1:28" hidden="1" x14ac:dyDescent="0.2">
      <c r="A3970" t="s">
        <v>34918</v>
      </c>
      <c r="B3970" t="s">
        <v>34919</v>
      </c>
      <c r="C3970">
        <v>2014</v>
      </c>
      <c r="D3970" s="1">
        <v>42126</v>
      </c>
      <c r="E3970" t="s">
        <v>1045</v>
      </c>
      <c r="H3970">
        <v>97</v>
      </c>
      <c r="I3970" t="s">
        <v>817</v>
      </c>
      <c r="J3970" t="s">
        <v>27</v>
      </c>
      <c r="M3970" t="s">
        <v>34920</v>
      </c>
      <c r="N3970" t="s">
        <v>34921</v>
      </c>
      <c r="O3970" t="s">
        <v>34922</v>
      </c>
      <c r="P3970" t="s">
        <v>34923</v>
      </c>
      <c r="Q3970" t="s">
        <v>34924</v>
      </c>
      <c r="R3970" t="s">
        <v>34925</v>
      </c>
      <c r="S3970" t="s">
        <v>34926</v>
      </c>
      <c r="T3970">
        <v>7</v>
      </c>
      <c r="U3970">
        <v>38130</v>
      </c>
      <c r="W3970">
        <v>13000000</v>
      </c>
      <c r="X3970"/>
      <c r="Y3970"/>
      <c r="Z3970"/>
      <c r="AA3970">
        <v>176404493</v>
      </c>
      <c r="AB3970">
        <v>38</v>
      </c>
    </row>
    <row r="3971" spans="1:28" hidden="1" x14ac:dyDescent="0.2">
      <c r="A3971" t="s">
        <v>34927</v>
      </c>
      <c r="B3971" t="s">
        <v>34928</v>
      </c>
      <c r="C3971">
        <v>2015</v>
      </c>
      <c r="D3971" s="1">
        <v>42065</v>
      </c>
      <c r="E3971" t="s">
        <v>1045</v>
      </c>
      <c r="F3971" t="s">
        <v>44044</v>
      </c>
      <c r="G3971" t="s">
        <v>44042</v>
      </c>
      <c r="H3971">
        <v>98</v>
      </c>
      <c r="I3971" t="s">
        <v>25</v>
      </c>
      <c r="J3971" t="s">
        <v>26</v>
      </c>
      <c r="K3971" t="s">
        <v>27</v>
      </c>
      <c r="M3971" t="s">
        <v>34929</v>
      </c>
      <c r="N3971" t="s">
        <v>34930</v>
      </c>
      <c r="O3971" t="s">
        <v>34931</v>
      </c>
      <c r="P3971" t="s">
        <v>19314</v>
      </c>
      <c r="Q3971" t="s">
        <v>34932</v>
      </c>
      <c r="R3971" t="s">
        <v>34933</v>
      </c>
      <c r="S3971" t="s">
        <v>34934</v>
      </c>
      <c r="T3971">
        <v>5.4</v>
      </c>
      <c r="U3971">
        <v>14012</v>
      </c>
      <c r="W3971">
        <v>3000000</v>
      </c>
      <c r="X3971"/>
      <c r="Y3971"/>
      <c r="Z3971"/>
      <c r="AA3971"/>
      <c r="AB3971">
        <v>50</v>
      </c>
    </row>
    <row r="3972" spans="1:28" x14ac:dyDescent="0.2">
      <c r="A3972" t="s">
        <v>7137</v>
      </c>
      <c r="B3972" t="s">
        <v>7138</v>
      </c>
      <c r="C3972">
        <v>2003</v>
      </c>
      <c r="D3972" s="1">
        <v>38110</v>
      </c>
      <c r="E3972" t="s">
        <v>44037</v>
      </c>
      <c r="F3972" t="s">
        <v>44031</v>
      </c>
      <c r="G3972" t="s">
        <v>44038</v>
      </c>
      <c r="H3972">
        <v>85</v>
      </c>
      <c r="I3972" t="s">
        <v>25</v>
      </c>
      <c r="J3972" t="s">
        <v>26</v>
      </c>
      <c r="K3972" t="s">
        <v>7139</v>
      </c>
      <c r="L3972" t="s">
        <v>7140</v>
      </c>
      <c r="M3972" t="s">
        <v>7141</v>
      </c>
      <c r="N3972" t="s">
        <v>7142</v>
      </c>
      <c r="O3972" t="s">
        <v>7143</v>
      </c>
      <c r="P3972" t="s">
        <v>3526</v>
      </c>
      <c r="Q3972" t="s">
        <v>7144</v>
      </c>
      <c r="R3972" t="s">
        <v>7145</v>
      </c>
      <c r="S3972" t="s">
        <v>7146</v>
      </c>
      <c r="T3972">
        <v>6.8</v>
      </c>
      <c r="U3972">
        <v>94355</v>
      </c>
      <c r="V3972" s="12">
        <f>W3972*1.40658152173913</f>
        <v>180042434.78260863</v>
      </c>
      <c r="W3972" s="3">
        <v>128000000</v>
      </c>
      <c r="X3972" s="13">
        <f>Y3972*1.40658152173913</f>
        <v>120032430.36221191</v>
      </c>
      <c r="Y3972" s="3">
        <v>85336277</v>
      </c>
      <c r="Z3972" s="13">
        <f>AA3972*1.40658152173913</f>
        <v>352204915.75096726</v>
      </c>
      <c r="AA3972" s="3">
        <v>250397798</v>
      </c>
      <c r="AB3972">
        <v>180</v>
      </c>
    </row>
    <row r="3973" spans="1:28" hidden="1" x14ac:dyDescent="0.2">
      <c r="A3973" t="s">
        <v>34943</v>
      </c>
      <c r="B3973" t="s">
        <v>34944</v>
      </c>
      <c r="C3973">
        <v>2014</v>
      </c>
      <c r="D3973" s="1">
        <v>42190</v>
      </c>
      <c r="E3973" t="s">
        <v>44041</v>
      </c>
      <c r="F3973" t="s">
        <v>44032</v>
      </c>
      <c r="H3973">
        <v>140</v>
      </c>
      <c r="I3973" t="s">
        <v>9576</v>
      </c>
      <c r="J3973" t="s">
        <v>75</v>
      </c>
      <c r="M3973" t="s">
        <v>9577</v>
      </c>
      <c r="N3973" t="s">
        <v>30112</v>
      </c>
      <c r="O3973" t="s">
        <v>34945</v>
      </c>
      <c r="P3973" t="s">
        <v>34946</v>
      </c>
      <c r="Q3973" t="s">
        <v>34946</v>
      </c>
      <c r="R3973" t="s">
        <v>34947</v>
      </c>
      <c r="S3973" t="s">
        <v>34948</v>
      </c>
      <c r="T3973">
        <v>7.6</v>
      </c>
      <c r="U3973">
        <v>48030</v>
      </c>
      <c r="W3973"/>
      <c r="X3973"/>
      <c r="Y3973">
        <v>1092800</v>
      </c>
      <c r="Z3973"/>
      <c r="AA3973">
        <v>4439481</v>
      </c>
      <c r="AB3973">
        <v>137</v>
      </c>
    </row>
    <row r="3974" spans="1:28" hidden="1" x14ac:dyDescent="0.2">
      <c r="A3974" t="s">
        <v>34949</v>
      </c>
      <c r="B3974" t="s">
        <v>34950</v>
      </c>
      <c r="C3974">
        <v>2013</v>
      </c>
      <c r="D3974" t="s">
        <v>31403</v>
      </c>
      <c r="E3974" t="s">
        <v>1045</v>
      </c>
      <c r="F3974" t="s">
        <v>44032</v>
      </c>
      <c r="G3974" t="s">
        <v>44036</v>
      </c>
      <c r="H3974">
        <v>139</v>
      </c>
      <c r="I3974" t="s">
        <v>943</v>
      </c>
      <c r="J3974" t="s">
        <v>944</v>
      </c>
      <c r="M3974" t="s">
        <v>34951</v>
      </c>
      <c r="N3974" t="s">
        <v>34952</v>
      </c>
      <c r="O3974" t="s">
        <v>34953</v>
      </c>
      <c r="P3974" t="s">
        <v>34954</v>
      </c>
      <c r="Q3974" t="s">
        <v>34955</v>
      </c>
      <c r="R3974" t="s">
        <v>34956</v>
      </c>
      <c r="S3974" t="s">
        <v>34957</v>
      </c>
      <c r="T3974">
        <v>6.9</v>
      </c>
      <c r="U3974">
        <v>10240</v>
      </c>
      <c r="W3974"/>
      <c r="X3974"/>
      <c r="Y3974">
        <v>125279</v>
      </c>
      <c r="Z3974"/>
      <c r="AA3974">
        <v>180331</v>
      </c>
      <c r="AB3974">
        <v>37</v>
      </c>
    </row>
    <row r="3975" spans="1:28" hidden="1" x14ac:dyDescent="0.2">
      <c r="A3975" t="s">
        <v>12879</v>
      </c>
      <c r="B3975" t="s">
        <v>12880</v>
      </c>
      <c r="C3975">
        <v>2009</v>
      </c>
      <c r="D3975" t="s">
        <v>9883</v>
      </c>
      <c r="E3975" t="s">
        <v>44037</v>
      </c>
      <c r="F3975" t="s">
        <v>44047</v>
      </c>
      <c r="G3975" t="s">
        <v>44031</v>
      </c>
      <c r="H3975">
        <v>88</v>
      </c>
      <c r="I3975" t="s">
        <v>25</v>
      </c>
      <c r="J3975" t="s">
        <v>308</v>
      </c>
      <c r="K3975" t="s">
        <v>26</v>
      </c>
      <c r="M3975" t="s">
        <v>12881</v>
      </c>
      <c r="N3975" t="s">
        <v>2195</v>
      </c>
      <c r="O3975" t="s">
        <v>12882</v>
      </c>
      <c r="P3975" t="s">
        <v>12883</v>
      </c>
      <c r="Q3975" t="s">
        <v>12884</v>
      </c>
      <c r="R3975" t="s">
        <v>12885</v>
      </c>
      <c r="S3975" t="s">
        <v>12886</v>
      </c>
      <c r="T3975">
        <v>5.0999999999999996</v>
      </c>
      <c r="U3975">
        <v>41904</v>
      </c>
      <c r="V3975" s="12">
        <f>W3975*1.20636999678377</f>
        <v>180955499.51756549</v>
      </c>
      <c r="W3975" s="3">
        <v>150000000</v>
      </c>
      <c r="X3975" s="13">
        <f>Y3975*1.20636999678377</f>
        <v>144084935.84076387</v>
      </c>
      <c r="Y3975" s="3">
        <v>119436770</v>
      </c>
      <c r="Z3975" s="13">
        <f>AA3975*1.20636999678377</f>
        <v>353246657.90540045</v>
      </c>
      <c r="AA3975" s="3">
        <v>292817841</v>
      </c>
      <c r="AB3975">
        <v>96</v>
      </c>
    </row>
    <row r="3976" spans="1:28" x14ac:dyDescent="0.2">
      <c r="A3976" t="s">
        <v>25367</v>
      </c>
      <c r="B3976" t="s">
        <v>25368</v>
      </c>
      <c r="C3976">
        <v>2013</v>
      </c>
      <c r="D3976" t="s">
        <v>25310</v>
      </c>
      <c r="E3976" t="s">
        <v>3496</v>
      </c>
      <c r="F3976" t="s">
        <v>44045</v>
      </c>
      <c r="G3976" t="s">
        <v>44042</v>
      </c>
      <c r="H3976">
        <v>112</v>
      </c>
      <c r="I3976" t="s">
        <v>25</v>
      </c>
      <c r="J3976" t="s">
        <v>26</v>
      </c>
      <c r="K3976" t="s">
        <v>1121</v>
      </c>
      <c r="M3976" t="s">
        <v>10263</v>
      </c>
      <c r="N3976" t="s">
        <v>25369</v>
      </c>
      <c r="O3976" t="s">
        <v>25370</v>
      </c>
      <c r="P3976" t="s">
        <v>21360</v>
      </c>
      <c r="Q3976" t="s">
        <v>25371</v>
      </c>
      <c r="R3976" t="s">
        <v>25372</v>
      </c>
      <c r="S3976" t="s">
        <v>25373</v>
      </c>
      <c r="T3976">
        <v>7.5</v>
      </c>
      <c r="U3976">
        <v>430412</v>
      </c>
      <c r="V3976" s="12">
        <f>W3976*1.11098185502045</f>
        <v>22219637.100409001</v>
      </c>
      <c r="W3976" s="3">
        <v>20000000</v>
      </c>
      <c r="X3976" s="13">
        <f>Y3976*1.11098185502045</f>
        <v>152649063.52825138</v>
      </c>
      <c r="Y3976" s="3">
        <v>137400141</v>
      </c>
      <c r="Z3976" s="13">
        <f>AA3976*1.11098185502045</f>
        <v>354960653.56317121</v>
      </c>
      <c r="AA3976" s="3">
        <v>319501756</v>
      </c>
      <c r="AB3976">
        <v>1065</v>
      </c>
    </row>
    <row r="3977" spans="1:28" x14ac:dyDescent="0.2">
      <c r="A3977" t="s">
        <v>28878</v>
      </c>
      <c r="B3977" t="s">
        <v>28879</v>
      </c>
      <c r="C3977">
        <v>2012</v>
      </c>
      <c r="D3977" t="s">
        <v>26767</v>
      </c>
      <c r="E3977" t="s">
        <v>16512</v>
      </c>
      <c r="F3977" t="s">
        <v>44031</v>
      </c>
      <c r="G3977" t="s">
        <v>44042</v>
      </c>
      <c r="H3977">
        <v>103</v>
      </c>
      <c r="I3977" t="s">
        <v>28880</v>
      </c>
      <c r="J3977" t="s">
        <v>26</v>
      </c>
      <c r="M3977" t="s">
        <v>485</v>
      </c>
      <c r="N3977" t="s">
        <v>28881</v>
      </c>
      <c r="O3977" t="s">
        <v>28882</v>
      </c>
      <c r="P3977" t="s">
        <v>312</v>
      </c>
      <c r="Q3977" t="s">
        <v>23862</v>
      </c>
      <c r="R3977" t="s">
        <v>28883</v>
      </c>
      <c r="S3977" t="s">
        <v>28884</v>
      </c>
      <c r="T3977">
        <v>6.6</v>
      </c>
      <c r="U3977">
        <v>288369</v>
      </c>
      <c r="V3977" s="12">
        <f>W3977*1.12725506764114</f>
        <v>112725506.76411399</v>
      </c>
      <c r="W3977" s="3">
        <v>100000000</v>
      </c>
      <c r="X3977" s="13">
        <f>Y3977*1.12725506764114</f>
        <v>95848460.324363828</v>
      </c>
      <c r="Y3977" s="3">
        <v>85028192</v>
      </c>
      <c r="Z3977" s="13">
        <f>AA3977*1.12725506764114</f>
        <v>355058241.45885766</v>
      </c>
      <c r="AA3977" s="3">
        <v>314975955</v>
      </c>
      <c r="AB3977">
        <v>510</v>
      </c>
    </row>
    <row r="3978" spans="1:28" x14ac:dyDescent="0.2">
      <c r="A3978" t="s">
        <v>32571</v>
      </c>
      <c r="B3978" t="s">
        <v>32572</v>
      </c>
      <c r="C3978">
        <v>2015</v>
      </c>
      <c r="D3978" t="s">
        <v>29119</v>
      </c>
      <c r="E3978" t="s">
        <v>44037</v>
      </c>
      <c r="F3978" t="s">
        <v>44047</v>
      </c>
      <c r="G3978" t="s">
        <v>44031</v>
      </c>
      <c r="H3978">
        <v>92</v>
      </c>
      <c r="I3978" t="s">
        <v>32573</v>
      </c>
      <c r="J3978" t="s">
        <v>26</v>
      </c>
      <c r="M3978" t="s">
        <v>32574</v>
      </c>
      <c r="N3978" t="s">
        <v>13037</v>
      </c>
      <c r="O3978" t="s">
        <v>32575</v>
      </c>
      <c r="P3978" t="s">
        <v>2278</v>
      </c>
      <c r="Q3978" t="s">
        <v>32576</v>
      </c>
      <c r="R3978" t="s">
        <v>32577</v>
      </c>
      <c r="S3978" t="s">
        <v>32578</v>
      </c>
      <c r="T3978">
        <v>6</v>
      </c>
      <c r="U3978">
        <v>47499</v>
      </c>
      <c r="V3978" s="12">
        <f>W3978*1.09195121025074</f>
        <v>80804389.558554769</v>
      </c>
      <c r="W3978" s="3">
        <v>74000000</v>
      </c>
      <c r="X3978" s="13">
        <f>Y3978*1.09195121025074</f>
        <v>177981530.50604784</v>
      </c>
      <c r="Y3978" s="3">
        <v>162994032</v>
      </c>
      <c r="Z3978" s="13">
        <f>AA3978*1.09195121025074</f>
        <v>355087281.19903588</v>
      </c>
      <c r="AA3978" s="3">
        <v>325186032</v>
      </c>
      <c r="AB3978">
        <v>180</v>
      </c>
    </row>
    <row r="3979" spans="1:28" hidden="1" x14ac:dyDescent="0.2">
      <c r="A3979" t="s">
        <v>34986</v>
      </c>
      <c r="B3979" t="s">
        <v>34987</v>
      </c>
      <c r="C3979">
        <v>2018</v>
      </c>
      <c r="D3979" t="s">
        <v>34988</v>
      </c>
      <c r="E3979" t="s">
        <v>44035</v>
      </c>
      <c r="F3979" t="s">
        <v>44038</v>
      </c>
      <c r="G3979" t="s">
        <v>44044</v>
      </c>
      <c r="H3979">
        <v>93</v>
      </c>
      <c r="I3979" t="s">
        <v>229</v>
      </c>
      <c r="J3979" t="s">
        <v>26</v>
      </c>
      <c r="K3979" t="s">
        <v>308</v>
      </c>
      <c r="M3979" t="s">
        <v>33382</v>
      </c>
      <c r="N3979" t="s">
        <v>34989</v>
      </c>
      <c r="O3979" t="s">
        <v>34990</v>
      </c>
      <c r="P3979" t="s">
        <v>507</v>
      </c>
      <c r="Q3979" t="s">
        <v>34991</v>
      </c>
      <c r="R3979" t="s">
        <v>34992</v>
      </c>
      <c r="S3979" t="s">
        <v>34993</v>
      </c>
      <c r="T3979">
        <v>6.7</v>
      </c>
      <c r="U3979">
        <v>38743</v>
      </c>
      <c r="W3979"/>
      <c r="X3979"/>
      <c r="Y3979">
        <v>11277120</v>
      </c>
      <c r="Z3979"/>
      <c r="AA3979">
        <v>17860397</v>
      </c>
      <c r="AB3979">
        <v>272</v>
      </c>
    </row>
    <row r="3980" spans="1:28" x14ac:dyDescent="0.2">
      <c r="A3980" t="s">
        <v>22476</v>
      </c>
      <c r="B3980" t="s">
        <v>22477</v>
      </c>
      <c r="C3980">
        <v>2010</v>
      </c>
      <c r="D3980" s="1">
        <v>40460</v>
      </c>
      <c r="E3980" t="s">
        <v>16512</v>
      </c>
      <c r="F3980" t="s">
        <v>44031</v>
      </c>
      <c r="G3980" t="s">
        <v>44046</v>
      </c>
      <c r="H3980">
        <v>96</v>
      </c>
      <c r="I3980" t="s">
        <v>22478</v>
      </c>
      <c r="J3980" t="s">
        <v>26</v>
      </c>
      <c r="K3980" t="s">
        <v>934</v>
      </c>
      <c r="L3980" t="s">
        <v>308</v>
      </c>
      <c r="M3980" t="s">
        <v>167</v>
      </c>
      <c r="N3980" t="s">
        <v>167</v>
      </c>
      <c r="O3980" t="s">
        <v>22479</v>
      </c>
      <c r="P3980" t="s">
        <v>6695</v>
      </c>
      <c r="Q3980" t="s">
        <v>22480</v>
      </c>
      <c r="R3980" t="s">
        <v>22481</v>
      </c>
      <c r="S3980" t="s">
        <v>22482</v>
      </c>
      <c r="T3980">
        <v>5.8</v>
      </c>
      <c r="U3980">
        <v>159831</v>
      </c>
      <c r="V3980" s="12">
        <f>W3980*1.18690152988223</f>
        <v>71214091.792933807</v>
      </c>
      <c r="W3980" s="3">
        <v>60000000</v>
      </c>
      <c r="X3980" s="13">
        <f>Y3980*1.18690152988223</f>
        <v>71366686.975024641</v>
      </c>
      <c r="Y3980" s="3">
        <v>60128566</v>
      </c>
      <c r="Z3980" s="13">
        <f>AA3980*1.18690152988223</f>
        <v>356341172.2132107</v>
      </c>
      <c r="AA3980" s="3">
        <v>300228084</v>
      </c>
      <c r="AB3980">
        <v>433</v>
      </c>
    </row>
    <row r="3981" spans="1:28" x14ac:dyDescent="0.2">
      <c r="A3981" t="s">
        <v>1385</v>
      </c>
      <c r="B3981" t="s">
        <v>1386</v>
      </c>
      <c r="C3981">
        <v>2000</v>
      </c>
      <c r="D3981" t="s">
        <v>1387</v>
      </c>
      <c r="E3981" t="s">
        <v>16512</v>
      </c>
      <c r="F3981" t="s">
        <v>44044</v>
      </c>
      <c r="G3981" t="s">
        <v>44042</v>
      </c>
      <c r="H3981">
        <v>118</v>
      </c>
      <c r="I3981" t="s">
        <v>25</v>
      </c>
      <c r="J3981" t="s">
        <v>26</v>
      </c>
      <c r="M3981" t="s">
        <v>1388</v>
      </c>
      <c r="N3981" t="s">
        <v>1389</v>
      </c>
      <c r="O3981" t="s">
        <v>1390</v>
      </c>
      <c r="P3981" t="s">
        <v>1391</v>
      </c>
      <c r="Q3981" t="s">
        <v>1392</v>
      </c>
      <c r="R3981" t="s">
        <v>1393</v>
      </c>
      <c r="S3981" t="s">
        <v>1394</v>
      </c>
      <c r="T3981">
        <v>6.5</v>
      </c>
      <c r="U3981">
        <v>256788</v>
      </c>
      <c r="V3981" s="12">
        <f>W3981*1.5029674796748</f>
        <v>135267073.17073199</v>
      </c>
      <c r="W3981" s="3">
        <v>90000000</v>
      </c>
      <c r="X3981" s="13">
        <f>Y3981*1.5029674796748</f>
        <v>152774496.56841496</v>
      </c>
      <c r="Y3981" s="3">
        <v>101648571</v>
      </c>
      <c r="Z3981" s="13">
        <f>AA3981*1.5029674796748</f>
        <v>356507341.50109833</v>
      </c>
      <c r="AA3981" s="3">
        <v>237202299</v>
      </c>
      <c r="AB3981">
        <v>552</v>
      </c>
    </row>
    <row r="3982" spans="1:28" hidden="1" x14ac:dyDescent="0.2">
      <c r="A3982" t="s">
        <v>35011</v>
      </c>
      <c r="B3982" t="s">
        <v>35012</v>
      </c>
      <c r="C3982">
        <v>2013</v>
      </c>
      <c r="D3982" t="s">
        <v>30653</v>
      </c>
      <c r="E3982" t="s">
        <v>16512</v>
      </c>
      <c r="F3982" t="s">
        <v>44032</v>
      </c>
      <c r="H3982">
        <v>130</v>
      </c>
      <c r="I3982" t="s">
        <v>35013</v>
      </c>
      <c r="J3982" t="s">
        <v>209</v>
      </c>
      <c r="K3982" t="s">
        <v>51</v>
      </c>
      <c r="L3982" t="s">
        <v>26</v>
      </c>
      <c r="M3982" t="s">
        <v>35014</v>
      </c>
      <c r="N3982" t="s">
        <v>35014</v>
      </c>
      <c r="O3982" t="s">
        <v>35015</v>
      </c>
      <c r="P3982" t="s">
        <v>35016</v>
      </c>
      <c r="Q3982" t="s">
        <v>35017</v>
      </c>
      <c r="R3982" t="s">
        <v>35018</v>
      </c>
      <c r="S3982" t="s">
        <v>35019</v>
      </c>
      <c r="T3982">
        <v>7.1</v>
      </c>
      <c r="U3982">
        <v>10066</v>
      </c>
      <c r="W3982"/>
      <c r="X3982"/>
      <c r="Y3982">
        <v>154120</v>
      </c>
      <c r="Z3982"/>
      <c r="AA3982">
        <v>854891</v>
      </c>
      <c r="AB3982">
        <v>28</v>
      </c>
    </row>
    <row r="3983" spans="1:28" x14ac:dyDescent="0.2">
      <c r="A3983" t="s">
        <v>33732</v>
      </c>
      <c r="B3983" t="s">
        <v>33733</v>
      </c>
      <c r="C3983">
        <v>2014</v>
      </c>
      <c r="D3983" s="1">
        <v>42340</v>
      </c>
      <c r="E3983" t="s">
        <v>16512</v>
      </c>
      <c r="F3983" t="s">
        <v>44042</v>
      </c>
      <c r="H3983">
        <v>108</v>
      </c>
      <c r="I3983" t="s">
        <v>33734</v>
      </c>
      <c r="J3983" t="s">
        <v>26</v>
      </c>
      <c r="K3983" t="s">
        <v>75</v>
      </c>
      <c r="M3983" t="s">
        <v>21081</v>
      </c>
      <c r="N3983" t="s">
        <v>5546</v>
      </c>
      <c r="O3983" t="s">
        <v>33735</v>
      </c>
      <c r="P3983" t="s">
        <v>8535</v>
      </c>
      <c r="Q3983" t="s">
        <v>33736</v>
      </c>
      <c r="R3983" t="s">
        <v>33737</v>
      </c>
      <c r="S3983" t="s">
        <v>33738</v>
      </c>
      <c r="T3983">
        <v>6</v>
      </c>
      <c r="U3983">
        <v>175675</v>
      </c>
      <c r="V3983" s="12">
        <f>W3983*1.09324733035956</f>
        <v>52475871.857258879</v>
      </c>
      <c r="W3983" s="3">
        <v>48000000</v>
      </c>
      <c r="X3983" s="13">
        <f>Y3983*1.09324733035956</f>
        <v>97579347.255440965</v>
      </c>
      <c r="Y3983" s="3">
        <v>89256424</v>
      </c>
      <c r="Z3983" s="13">
        <f>AA3983*1.09324733035956</f>
        <v>356922449.3163324</v>
      </c>
      <c r="AA3983" s="3">
        <v>326479141</v>
      </c>
      <c r="AB3983">
        <v>394</v>
      </c>
    </row>
    <row r="3984" spans="1:28" hidden="1" x14ac:dyDescent="0.2">
      <c r="A3984" t="s">
        <v>35028</v>
      </c>
      <c r="B3984" t="s">
        <v>35029</v>
      </c>
      <c r="C3984">
        <v>2013</v>
      </c>
      <c r="D3984" t="s">
        <v>22354</v>
      </c>
      <c r="E3984" t="s">
        <v>176</v>
      </c>
      <c r="F3984" t="s">
        <v>44036</v>
      </c>
      <c r="G3984" t="s">
        <v>44042</v>
      </c>
      <c r="H3984">
        <v>100</v>
      </c>
      <c r="I3984" t="s">
        <v>817</v>
      </c>
      <c r="J3984" t="s">
        <v>27</v>
      </c>
      <c r="M3984" t="s">
        <v>35030</v>
      </c>
      <c r="N3984" t="s">
        <v>35030</v>
      </c>
      <c r="O3984" t="s">
        <v>35031</v>
      </c>
      <c r="P3984" t="s">
        <v>35032</v>
      </c>
      <c r="Q3984" t="s">
        <v>35032</v>
      </c>
      <c r="R3984" t="s">
        <v>35033</v>
      </c>
      <c r="S3984" t="s">
        <v>35034</v>
      </c>
      <c r="T3984">
        <v>6.9</v>
      </c>
      <c r="U3984">
        <v>12865</v>
      </c>
      <c r="W3984"/>
      <c r="X3984"/>
      <c r="Y3984">
        <v>325196</v>
      </c>
      <c r="Z3984"/>
      <c r="AA3984">
        <v>1131241</v>
      </c>
      <c r="AB3984">
        <v>69</v>
      </c>
    </row>
    <row r="3985" spans="1:28" x14ac:dyDescent="0.2">
      <c r="A3985" t="s">
        <v>37838</v>
      </c>
      <c r="B3985" t="s">
        <v>37839</v>
      </c>
      <c r="C3985">
        <v>2019</v>
      </c>
      <c r="D3985" t="s">
        <v>37840</v>
      </c>
      <c r="E3985" t="s">
        <v>44043</v>
      </c>
      <c r="F3985" t="s">
        <v>44040</v>
      </c>
      <c r="G3985" t="s">
        <v>44034</v>
      </c>
      <c r="H3985">
        <v>112</v>
      </c>
      <c r="I3985" t="s">
        <v>37841</v>
      </c>
      <c r="J3985" t="s">
        <v>26</v>
      </c>
      <c r="K3985" t="s">
        <v>27</v>
      </c>
      <c r="M3985" t="s">
        <v>330</v>
      </c>
      <c r="N3985" t="s">
        <v>37842</v>
      </c>
      <c r="O3985" t="s">
        <v>37843</v>
      </c>
      <c r="P3985" t="s">
        <v>968</v>
      </c>
      <c r="Q3985" t="s">
        <v>37844</v>
      </c>
      <c r="R3985" t="s">
        <v>37845</v>
      </c>
      <c r="S3985" t="s">
        <v>37846</v>
      </c>
      <c r="T3985">
        <v>6.3</v>
      </c>
      <c r="U3985">
        <v>62609</v>
      </c>
      <c r="V3985" s="12">
        <f>W3985*1.01233684194057</f>
        <v>172097263.12989691</v>
      </c>
      <c r="W3985" s="3">
        <v>170000000</v>
      </c>
      <c r="X3985" s="13">
        <f>Y3985*1.01233684194057</f>
        <v>116182160.78956194</v>
      </c>
      <c r="Y3985" s="3">
        <v>114766307</v>
      </c>
      <c r="Z3985" s="13">
        <f>AA3985*1.01233684194057</f>
        <v>357643037.52931118</v>
      </c>
      <c r="AA3985" s="3">
        <v>353284621</v>
      </c>
      <c r="AB3985">
        <v>743</v>
      </c>
    </row>
    <row r="3986" spans="1:28" hidden="1" x14ac:dyDescent="0.2">
      <c r="A3986" t="s">
        <v>35043</v>
      </c>
      <c r="B3986" t="s">
        <v>35044</v>
      </c>
      <c r="C3986">
        <v>2013</v>
      </c>
      <c r="D3986" t="s">
        <v>30862</v>
      </c>
      <c r="E3986" t="s">
        <v>16512</v>
      </c>
      <c r="F3986" t="s">
        <v>44032</v>
      </c>
      <c r="G3986" t="s">
        <v>44042</v>
      </c>
      <c r="H3986">
        <v>130</v>
      </c>
      <c r="I3986" t="s">
        <v>943</v>
      </c>
      <c r="J3986" t="s">
        <v>944</v>
      </c>
      <c r="M3986" t="s">
        <v>32821</v>
      </c>
      <c r="N3986" t="s">
        <v>35045</v>
      </c>
      <c r="O3986" t="s">
        <v>35046</v>
      </c>
      <c r="P3986" t="s">
        <v>35047</v>
      </c>
      <c r="Q3986" t="s">
        <v>35048</v>
      </c>
      <c r="R3986" t="s">
        <v>35049</v>
      </c>
      <c r="S3986" t="s">
        <v>35050</v>
      </c>
      <c r="T3986">
        <v>7.7</v>
      </c>
      <c r="U3986">
        <v>22483</v>
      </c>
      <c r="W3986" t="s">
        <v>3636</v>
      </c>
      <c r="X3986"/>
      <c r="Y3986"/>
      <c r="Z3986"/>
      <c r="AA3986">
        <v>38333</v>
      </c>
      <c r="AB3986">
        <v>143</v>
      </c>
    </row>
    <row r="3987" spans="1:28" x14ac:dyDescent="0.2">
      <c r="A3987" t="s">
        <v>5709</v>
      </c>
      <c r="B3987" t="s">
        <v>5710</v>
      </c>
      <c r="C3987">
        <v>2002</v>
      </c>
      <c r="D3987" t="s">
        <v>4789</v>
      </c>
      <c r="E3987" t="s">
        <v>3496</v>
      </c>
      <c r="F3987" t="s">
        <v>44045</v>
      </c>
      <c r="H3987">
        <v>115</v>
      </c>
      <c r="I3987" t="s">
        <v>25</v>
      </c>
      <c r="J3987" t="s">
        <v>26</v>
      </c>
      <c r="M3987" t="s">
        <v>2666</v>
      </c>
      <c r="N3987" t="s">
        <v>5711</v>
      </c>
      <c r="O3987" t="s">
        <v>5712</v>
      </c>
      <c r="P3987" t="s">
        <v>878</v>
      </c>
      <c r="Q3987" t="s">
        <v>5713</v>
      </c>
      <c r="R3987" t="s">
        <v>5714</v>
      </c>
      <c r="S3987" t="s">
        <v>5715</v>
      </c>
      <c r="T3987">
        <v>7.1</v>
      </c>
      <c r="U3987">
        <v>315069</v>
      </c>
      <c r="V3987" s="12">
        <f>W3987*1.43863813229572</f>
        <v>69054630.350194559</v>
      </c>
      <c r="W3987" s="3">
        <v>48000000</v>
      </c>
      <c r="X3987" s="13">
        <f>Y3987*1.43863813229572</f>
        <v>185768656.08595333</v>
      </c>
      <c r="Y3987" s="3">
        <v>129128133</v>
      </c>
      <c r="Z3987" s="13">
        <f>AA3987*1.43863813229572</f>
        <v>358722883.26105064</v>
      </c>
      <c r="AA3987" s="3">
        <v>249348933</v>
      </c>
      <c r="AB3987">
        <v>1671</v>
      </c>
    </row>
    <row r="3988" spans="1:28" x14ac:dyDescent="0.2">
      <c r="A3988" t="s">
        <v>13562</v>
      </c>
      <c r="B3988" t="s">
        <v>13563</v>
      </c>
      <c r="C3988">
        <v>2008</v>
      </c>
      <c r="D3988" t="s">
        <v>11399</v>
      </c>
      <c r="E3988" t="s">
        <v>44037</v>
      </c>
      <c r="F3988" t="s">
        <v>44031</v>
      </c>
      <c r="G3988" t="s">
        <v>44038</v>
      </c>
      <c r="H3988">
        <v>86</v>
      </c>
      <c r="I3988" t="s">
        <v>25</v>
      </c>
      <c r="J3988" t="s">
        <v>26</v>
      </c>
      <c r="M3988" t="s">
        <v>13564</v>
      </c>
      <c r="N3988" t="s">
        <v>3842</v>
      </c>
      <c r="O3988" t="s">
        <v>13565</v>
      </c>
      <c r="P3988" t="s">
        <v>957</v>
      </c>
      <c r="Q3988" t="s">
        <v>13566</v>
      </c>
      <c r="R3988" t="s">
        <v>13567</v>
      </c>
      <c r="S3988" t="s">
        <v>13568</v>
      </c>
      <c r="T3988">
        <v>6.8</v>
      </c>
      <c r="U3988">
        <v>127433</v>
      </c>
      <c r="V3988" s="12">
        <f>W3988*1.20207800169993</f>
        <v>102176630.14449404</v>
      </c>
      <c r="W3988" s="3">
        <v>85000000</v>
      </c>
      <c r="X3988" s="13">
        <f>Y3988*1.20207800169993</f>
        <v>185756439.23693123</v>
      </c>
      <c r="Y3988" s="3">
        <v>154529439</v>
      </c>
      <c r="Z3988" s="13">
        <f>AA3988*1.20207800169993</f>
        <v>358907793.58387482</v>
      </c>
      <c r="AA3988" s="3">
        <v>298572799</v>
      </c>
      <c r="AB3988">
        <v>162</v>
      </c>
    </row>
    <row r="3989" spans="1:28" x14ac:dyDescent="0.2">
      <c r="A3989" t="s">
        <v>39836</v>
      </c>
      <c r="B3989" t="s">
        <v>39837</v>
      </c>
      <c r="C3989">
        <v>2018</v>
      </c>
      <c r="D3989" t="s">
        <v>34988</v>
      </c>
      <c r="E3989" t="s">
        <v>1045</v>
      </c>
      <c r="F3989" t="s">
        <v>44040</v>
      </c>
      <c r="G3989" t="s">
        <v>44034</v>
      </c>
      <c r="H3989">
        <v>130</v>
      </c>
      <c r="I3989" t="s">
        <v>229</v>
      </c>
      <c r="J3989" t="s">
        <v>26</v>
      </c>
      <c r="M3989" t="s">
        <v>5807</v>
      </c>
      <c r="N3989" t="s">
        <v>39838</v>
      </c>
      <c r="O3989" t="s">
        <v>39839</v>
      </c>
      <c r="P3989" t="s">
        <v>15504</v>
      </c>
      <c r="Q3989" t="s">
        <v>39840</v>
      </c>
      <c r="R3989" t="s">
        <v>39841</v>
      </c>
      <c r="S3989" t="s">
        <v>39842</v>
      </c>
      <c r="T3989">
        <v>6.7</v>
      </c>
      <c r="U3989">
        <v>73598</v>
      </c>
      <c r="V3989" s="12">
        <f>W3989*1.03068014830331</f>
        <v>133988419.27943029</v>
      </c>
      <c r="W3989" s="3">
        <v>130000000</v>
      </c>
      <c r="X3989" s="13">
        <f>Y3989*1.03068014830331</f>
        <v>177234148.37984553</v>
      </c>
      <c r="Y3989" s="3">
        <v>171958438</v>
      </c>
      <c r="Z3989" s="13">
        <f>AA3989*1.03068014830331</f>
        <v>360270088.07570374</v>
      </c>
      <c r="AA3989" s="3">
        <v>349545966</v>
      </c>
      <c r="AB3989">
        <v>1110</v>
      </c>
    </row>
    <row r="3990" spans="1:28" x14ac:dyDescent="0.2">
      <c r="A3990" t="s">
        <v>35726</v>
      </c>
      <c r="B3990" t="s">
        <v>35727</v>
      </c>
      <c r="C3990">
        <v>2016</v>
      </c>
      <c r="D3990" s="1">
        <v>42649</v>
      </c>
      <c r="E3990" t="s">
        <v>16512</v>
      </c>
      <c r="F3990" t="s">
        <v>44031</v>
      </c>
      <c r="G3990" t="s">
        <v>44038</v>
      </c>
      <c r="H3990">
        <v>129</v>
      </c>
      <c r="I3990" t="s">
        <v>63</v>
      </c>
      <c r="J3990" t="s">
        <v>26</v>
      </c>
      <c r="K3990" t="s">
        <v>209</v>
      </c>
      <c r="L3990" t="s">
        <v>51</v>
      </c>
      <c r="M3990" t="s">
        <v>19720</v>
      </c>
      <c r="N3990" t="s">
        <v>35728</v>
      </c>
      <c r="O3990" t="s">
        <v>35729</v>
      </c>
      <c r="P3990" t="s">
        <v>20683</v>
      </c>
      <c r="Q3990" t="s">
        <v>27916</v>
      </c>
      <c r="R3990" t="s">
        <v>35730</v>
      </c>
      <c r="S3990" t="s">
        <v>35731</v>
      </c>
      <c r="T3990">
        <v>6.5</v>
      </c>
      <c r="U3990">
        <v>240792</v>
      </c>
      <c r="V3990" s="12">
        <f>W3990*1.07834771485832</f>
        <v>97051294.337248802</v>
      </c>
      <c r="W3990" s="3">
        <v>90000000</v>
      </c>
      <c r="X3990" s="13">
        <f>Y3990*1.07834771485832</f>
        <v>70174059.852171198</v>
      </c>
      <c r="Y3990" s="3">
        <v>65075540</v>
      </c>
      <c r="Z3990" s="13">
        <f>AA3990*1.07834771485832</f>
        <v>361136068.14162201</v>
      </c>
      <c r="AA3990" s="3">
        <v>334897606</v>
      </c>
      <c r="AB3990">
        <v>345</v>
      </c>
    </row>
    <row r="3991" spans="1:28" x14ac:dyDescent="0.2">
      <c r="A3991" t="s">
        <v>31022</v>
      </c>
      <c r="B3991" t="s">
        <v>31023</v>
      </c>
      <c r="C3991">
        <v>2016</v>
      </c>
      <c r="D3991" t="s">
        <v>27159</v>
      </c>
      <c r="E3991" t="s">
        <v>16512</v>
      </c>
      <c r="F3991" t="s">
        <v>44031</v>
      </c>
      <c r="G3991" t="s">
        <v>44034</v>
      </c>
      <c r="H3991">
        <v>103</v>
      </c>
      <c r="I3991" t="s">
        <v>31024</v>
      </c>
      <c r="J3991" t="s">
        <v>26</v>
      </c>
      <c r="K3991" t="s">
        <v>209</v>
      </c>
      <c r="L3991" t="s">
        <v>308</v>
      </c>
      <c r="M3991" t="s">
        <v>5824</v>
      </c>
      <c r="N3991" t="s">
        <v>31025</v>
      </c>
      <c r="O3991" t="s">
        <v>31026</v>
      </c>
      <c r="P3991" t="s">
        <v>520</v>
      </c>
      <c r="Q3991" t="s">
        <v>31027</v>
      </c>
      <c r="R3991" t="s">
        <v>31028</v>
      </c>
      <c r="S3991" t="s">
        <v>31029</v>
      </c>
      <c r="T3991">
        <v>5.9</v>
      </c>
      <c r="U3991">
        <v>121995</v>
      </c>
      <c r="V3991" s="12">
        <f>W3991*1.07834771485832</f>
        <v>161752157.22874799</v>
      </c>
      <c r="W3991" s="3">
        <v>150000000</v>
      </c>
      <c r="X3991" s="13">
        <f>Y3991*1.07834771485832</f>
        <v>49108849.963251226</v>
      </c>
      <c r="Y3991" s="3">
        <v>45540830</v>
      </c>
      <c r="Z3991" s="13">
        <f>AA3991*1.07834771485832</f>
        <v>361175131.28759277</v>
      </c>
      <c r="AA3991" s="3">
        <v>334933831</v>
      </c>
      <c r="AB3991">
        <v>482</v>
      </c>
    </row>
    <row r="3992" spans="1:28" hidden="1" x14ac:dyDescent="0.2">
      <c r="A3992" t="s">
        <v>35085</v>
      </c>
      <c r="B3992" t="s">
        <v>35086</v>
      </c>
      <c r="C3992">
        <v>2015</v>
      </c>
      <c r="D3992" t="s">
        <v>20243</v>
      </c>
      <c r="E3992" t="s">
        <v>1045</v>
      </c>
      <c r="F3992" t="s">
        <v>44032</v>
      </c>
      <c r="H3992">
        <v>84</v>
      </c>
      <c r="I3992" t="s">
        <v>25</v>
      </c>
      <c r="J3992" t="s">
        <v>26</v>
      </c>
      <c r="M3992" t="s">
        <v>8904</v>
      </c>
      <c r="N3992" t="s">
        <v>33026</v>
      </c>
      <c r="O3992" t="s">
        <v>35087</v>
      </c>
      <c r="P3992" t="s">
        <v>35088</v>
      </c>
      <c r="Q3992" t="s">
        <v>35089</v>
      </c>
      <c r="R3992" t="s">
        <v>35090</v>
      </c>
      <c r="S3992" t="s">
        <v>35091</v>
      </c>
      <c r="T3992">
        <v>6.7</v>
      </c>
      <c r="U3992">
        <v>24872</v>
      </c>
      <c r="W3992"/>
      <c r="X3992"/>
      <c r="Y3992">
        <v>2500431</v>
      </c>
      <c r="Z3992"/>
      <c r="AA3992">
        <v>3340737</v>
      </c>
      <c r="AB3992">
        <v>63</v>
      </c>
    </row>
    <row r="3993" spans="1:28" x14ac:dyDescent="0.2">
      <c r="A3993" t="s">
        <v>40020</v>
      </c>
      <c r="B3993" t="s">
        <v>40021</v>
      </c>
      <c r="C3993">
        <v>2018</v>
      </c>
      <c r="D3993" t="s">
        <v>34178</v>
      </c>
      <c r="E3993" t="s">
        <v>44043</v>
      </c>
      <c r="F3993" t="s">
        <v>44038</v>
      </c>
      <c r="G3993" t="s">
        <v>44040</v>
      </c>
      <c r="H3993">
        <v>95</v>
      </c>
      <c r="I3993" t="s">
        <v>20521</v>
      </c>
      <c r="J3993" t="s">
        <v>26</v>
      </c>
      <c r="M3993" t="s">
        <v>20611</v>
      </c>
      <c r="N3993" t="s">
        <v>40022</v>
      </c>
      <c r="O3993" t="s">
        <v>40023</v>
      </c>
      <c r="P3993" t="s">
        <v>22117</v>
      </c>
      <c r="Q3993" t="s">
        <v>40024</v>
      </c>
      <c r="R3993" t="s">
        <v>40025</v>
      </c>
      <c r="S3993" t="s">
        <v>40026</v>
      </c>
      <c r="T3993">
        <v>6.6</v>
      </c>
      <c r="U3993">
        <v>33945</v>
      </c>
      <c r="V3993" s="12">
        <f>W3993*1.03068014830331</f>
        <v>51534007.415165491</v>
      </c>
      <c r="W3993" s="3">
        <v>50000000</v>
      </c>
      <c r="X3993" s="13">
        <f>Y3993*1.03068014830331</f>
        <v>118789416.14078425</v>
      </c>
      <c r="Y3993" s="3">
        <v>115253424</v>
      </c>
      <c r="Z3993" s="13">
        <f>AA3993*1.03068014830331</f>
        <v>362043339.25841469</v>
      </c>
      <c r="AA3993" s="3">
        <v>351266433</v>
      </c>
      <c r="AB3993">
        <v>314</v>
      </c>
    </row>
    <row r="3994" spans="1:28" x14ac:dyDescent="0.2">
      <c r="A3994" t="s">
        <v>32648</v>
      </c>
      <c r="B3994" t="s">
        <v>32649</v>
      </c>
      <c r="C3994">
        <v>2014</v>
      </c>
      <c r="D3994" t="s">
        <v>32650</v>
      </c>
      <c r="E3994" t="s">
        <v>16512</v>
      </c>
      <c r="F3994" t="s">
        <v>44038</v>
      </c>
      <c r="G3994" t="s">
        <v>44044</v>
      </c>
      <c r="H3994">
        <v>112</v>
      </c>
      <c r="I3994" t="s">
        <v>25</v>
      </c>
      <c r="J3994" t="s">
        <v>26</v>
      </c>
      <c r="M3994" t="s">
        <v>17693</v>
      </c>
      <c r="N3994" t="s">
        <v>32651</v>
      </c>
      <c r="O3994" t="s">
        <v>32652</v>
      </c>
      <c r="P3994" t="s">
        <v>17491</v>
      </c>
      <c r="Q3994" t="s">
        <v>22728</v>
      </c>
      <c r="R3994" t="s">
        <v>32653</v>
      </c>
      <c r="S3994" t="s">
        <v>32654</v>
      </c>
      <c r="T3994">
        <v>7</v>
      </c>
      <c r="U3994">
        <v>339248</v>
      </c>
      <c r="V3994" s="12">
        <f>W3994*1.09324733035956</f>
        <v>54662366.517977998</v>
      </c>
      <c r="W3994" s="3">
        <v>50000000</v>
      </c>
      <c r="X3994" s="13">
        <f>Y3994*1.09324733035956</f>
        <v>209596653.35355482</v>
      </c>
      <c r="Y3994" s="3">
        <v>191719337</v>
      </c>
      <c r="Z3994" s="13">
        <f>AA3994*1.09324733035956</f>
        <v>362229875.39468551</v>
      </c>
      <c r="AA3994" s="3">
        <v>331333876</v>
      </c>
      <c r="AB3994">
        <v>354</v>
      </c>
    </row>
    <row r="3995" spans="1:28" x14ac:dyDescent="0.2">
      <c r="A3995" t="s">
        <v>30585</v>
      </c>
      <c r="B3995" t="s">
        <v>30586</v>
      </c>
      <c r="C3995">
        <v>2015</v>
      </c>
      <c r="D3995" t="s">
        <v>30587</v>
      </c>
      <c r="E3995" t="s">
        <v>44037</v>
      </c>
      <c r="F3995" t="s">
        <v>44031</v>
      </c>
      <c r="G3995" t="s">
        <v>44038</v>
      </c>
      <c r="H3995">
        <v>93</v>
      </c>
      <c r="I3995" t="s">
        <v>25</v>
      </c>
      <c r="J3995" t="s">
        <v>26</v>
      </c>
      <c r="M3995" t="s">
        <v>30588</v>
      </c>
      <c r="N3995" t="s">
        <v>30589</v>
      </c>
      <c r="O3995" t="s">
        <v>30590</v>
      </c>
      <c r="P3995" t="s">
        <v>8988</v>
      </c>
      <c r="Q3995" t="s">
        <v>30591</v>
      </c>
      <c r="R3995" t="s">
        <v>30592</v>
      </c>
      <c r="S3995" t="s">
        <v>30593</v>
      </c>
      <c r="T3995">
        <v>6.7</v>
      </c>
      <c r="U3995">
        <v>99311</v>
      </c>
      <c r="V3995" s="12">
        <f>W3995*1.09195121025074</f>
        <v>218390242.05014801</v>
      </c>
      <c r="W3995" s="3">
        <v>200000000</v>
      </c>
      <c r="X3995" s="13">
        <f>Y3995*1.09195121025074</f>
        <v>134405129.65027806</v>
      </c>
      <c r="Y3995" s="3">
        <v>123087120</v>
      </c>
      <c r="Z3995" s="13">
        <f>AA3995*1.09195121025074</f>
        <v>362754568.40302968</v>
      </c>
      <c r="AA3995" s="3">
        <v>332207671</v>
      </c>
      <c r="AB3995">
        <v>484</v>
      </c>
    </row>
    <row r="3996" spans="1:28" x14ac:dyDescent="0.2">
      <c r="A3996" t="s">
        <v>6550</v>
      </c>
      <c r="B3996" t="s">
        <v>6551</v>
      </c>
      <c r="C3996">
        <v>2004</v>
      </c>
      <c r="D3996" s="1">
        <v>38534</v>
      </c>
      <c r="E3996" t="s">
        <v>1045</v>
      </c>
      <c r="F3996" t="s">
        <v>44032</v>
      </c>
      <c r="G3996" t="s">
        <v>44036</v>
      </c>
      <c r="H3996">
        <v>108</v>
      </c>
      <c r="I3996" t="s">
        <v>6552</v>
      </c>
      <c r="J3996" t="s">
        <v>26</v>
      </c>
      <c r="K3996" t="s">
        <v>307</v>
      </c>
      <c r="L3996" t="s">
        <v>2073</v>
      </c>
      <c r="M3996" t="s">
        <v>6553</v>
      </c>
      <c r="N3996" t="s">
        <v>6554</v>
      </c>
      <c r="O3996" t="s">
        <v>6555</v>
      </c>
      <c r="P3996" t="s">
        <v>2984</v>
      </c>
      <c r="Q3996" t="s">
        <v>2985</v>
      </c>
      <c r="R3996" t="s">
        <v>6556</v>
      </c>
      <c r="S3996" t="s">
        <v>6557</v>
      </c>
      <c r="T3996">
        <v>6</v>
      </c>
      <c r="U3996">
        <v>103340</v>
      </c>
      <c r="V3996" s="12">
        <f>W3996*1.37009528851244</f>
        <v>54803811.540497601</v>
      </c>
      <c r="W3996" s="3">
        <v>40000000</v>
      </c>
      <c r="X3996" s="13">
        <f>Y3996*1.37009528851244</f>
        <v>55113747.646188445</v>
      </c>
      <c r="Y3996" s="3">
        <v>40226215</v>
      </c>
      <c r="Z3996" s="13">
        <f>AA3996*1.37009528851244</f>
        <v>363249141.20962405</v>
      </c>
      <c r="AA3996" s="3">
        <v>265126918</v>
      </c>
      <c r="AB3996">
        <v>266</v>
      </c>
    </row>
    <row r="3997" spans="1:28" x14ac:dyDescent="0.2">
      <c r="A3997" t="s">
        <v>6002</v>
      </c>
      <c r="B3997" t="s">
        <v>6003</v>
      </c>
      <c r="C3997">
        <v>2003</v>
      </c>
      <c r="D3997" s="1">
        <v>37718</v>
      </c>
      <c r="E3997" t="s">
        <v>16512</v>
      </c>
      <c r="F3997" t="s">
        <v>44031</v>
      </c>
      <c r="G3997" t="s">
        <v>44038</v>
      </c>
      <c r="H3997">
        <v>106</v>
      </c>
      <c r="I3997" t="s">
        <v>25</v>
      </c>
      <c r="J3997" t="s">
        <v>26</v>
      </c>
      <c r="K3997" t="s">
        <v>209</v>
      </c>
      <c r="L3997" t="s">
        <v>308</v>
      </c>
      <c r="M3997" t="s">
        <v>619</v>
      </c>
      <c r="N3997" t="s">
        <v>6004</v>
      </c>
      <c r="O3997" t="s">
        <v>6005</v>
      </c>
      <c r="P3997" t="s">
        <v>622</v>
      </c>
      <c r="Q3997" t="s">
        <v>623</v>
      </c>
      <c r="R3997" t="s">
        <v>6006</v>
      </c>
      <c r="S3997" t="s">
        <v>6007</v>
      </c>
      <c r="T3997">
        <v>4.9000000000000004</v>
      </c>
      <c r="U3997">
        <v>119317</v>
      </c>
      <c r="V3997" s="12">
        <f>W3997*1.40658152173913</f>
        <v>168789782.6086956</v>
      </c>
      <c r="W3997" s="3">
        <v>120000000</v>
      </c>
      <c r="X3997" s="13">
        <f>Y3997*1.40658152173913</f>
        <v>141825770.9675054</v>
      </c>
      <c r="Y3997" s="3">
        <v>100830111</v>
      </c>
      <c r="Z3997" s="13">
        <f>AA3997*1.40658152173913</f>
        <v>364551874.28297812</v>
      </c>
      <c r="AA3997" s="3">
        <v>259175788</v>
      </c>
      <c r="AB3997">
        <v>576</v>
      </c>
    </row>
    <row r="3998" spans="1:28" hidden="1" x14ac:dyDescent="0.2">
      <c r="A3998" t="s">
        <v>35129</v>
      </c>
      <c r="B3998" t="s">
        <v>35130</v>
      </c>
      <c r="C3998">
        <v>2013</v>
      </c>
      <c r="D3998" t="s">
        <v>35131</v>
      </c>
      <c r="E3998" t="s">
        <v>44041</v>
      </c>
      <c r="F3998" t="s">
        <v>44032</v>
      </c>
      <c r="G3998" t="s">
        <v>44045</v>
      </c>
      <c r="H3998">
        <v>128</v>
      </c>
      <c r="I3998" t="s">
        <v>943</v>
      </c>
      <c r="J3998" t="s">
        <v>944</v>
      </c>
      <c r="M3998" t="s">
        <v>10807</v>
      </c>
      <c r="N3998" t="s">
        <v>30365</v>
      </c>
      <c r="O3998" t="s">
        <v>35132</v>
      </c>
      <c r="P3998" t="s">
        <v>35133</v>
      </c>
      <c r="Q3998" t="s">
        <v>35134</v>
      </c>
      <c r="R3998" t="s">
        <v>35135</v>
      </c>
      <c r="S3998" t="s">
        <v>35136</v>
      </c>
      <c r="T3998">
        <v>8</v>
      </c>
      <c r="U3998">
        <v>19577</v>
      </c>
      <c r="W3998">
        <v>1475000</v>
      </c>
      <c r="X3998"/>
      <c r="Y3998"/>
      <c r="Z3998"/>
      <c r="AA3998"/>
      <c r="AB3998">
        <v>114</v>
      </c>
    </row>
    <row r="3999" spans="1:28" x14ac:dyDescent="0.2">
      <c r="A3999" t="s">
        <v>20133</v>
      </c>
      <c r="B3999" t="s">
        <v>20134</v>
      </c>
      <c r="C3999">
        <v>2009</v>
      </c>
      <c r="D3999" s="1">
        <v>40126</v>
      </c>
      <c r="E3999" t="s">
        <v>16512</v>
      </c>
      <c r="F3999" t="s">
        <v>44031</v>
      </c>
      <c r="G3999" t="s">
        <v>44033</v>
      </c>
      <c r="H3999">
        <v>118</v>
      </c>
      <c r="I3999" t="s">
        <v>4869</v>
      </c>
      <c r="J3999" t="s">
        <v>26</v>
      </c>
      <c r="K3999" t="s">
        <v>27</v>
      </c>
      <c r="L3999" t="s">
        <v>454</v>
      </c>
      <c r="M3999" t="s">
        <v>1948</v>
      </c>
      <c r="N3999" t="s">
        <v>20135</v>
      </c>
      <c r="O3999" t="s">
        <v>20136</v>
      </c>
      <c r="P3999" t="s">
        <v>20137</v>
      </c>
      <c r="Q3999" t="s">
        <v>20137</v>
      </c>
      <c r="R3999" t="s">
        <v>20138</v>
      </c>
      <c r="S3999" t="s">
        <v>20139</v>
      </c>
      <c r="T3999">
        <v>5.8</v>
      </c>
      <c r="U3999">
        <v>196946</v>
      </c>
      <c r="V3999" s="12">
        <f>W3999*1.20636999678377</f>
        <v>211114749.43715975</v>
      </c>
      <c r="W3999" s="3">
        <v>175000000</v>
      </c>
      <c r="X3999" s="13">
        <f>Y3999*1.20636999678377</f>
        <v>181198580.65917742</v>
      </c>
      <c r="Y3999" s="3">
        <v>150201498</v>
      </c>
      <c r="Z3999" s="13">
        <f>AA3999*1.20636999678377</f>
        <v>364889547.06548005</v>
      </c>
      <c r="AA3999" s="3">
        <v>302469017</v>
      </c>
      <c r="AB3999">
        <v>551</v>
      </c>
    </row>
    <row r="4000" spans="1:28" x14ac:dyDescent="0.2">
      <c r="A4000" t="s">
        <v>23516</v>
      </c>
      <c r="B4000" t="s">
        <v>23517</v>
      </c>
      <c r="C4000">
        <v>2017</v>
      </c>
      <c r="D4000" t="s">
        <v>23518</v>
      </c>
      <c r="E4000" t="s">
        <v>16512</v>
      </c>
      <c r="F4000" t="s">
        <v>44031</v>
      </c>
      <c r="G4000" t="s">
        <v>44042</v>
      </c>
      <c r="H4000">
        <v>107</v>
      </c>
      <c r="I4000" t="s">
        <v>23519</v>
      </c>
      <c r="J4000" t="s">
        <v>26</v>
      </c>
      <c r="K4000" t="s">
        <v>308</v>
      </c>
      <c r="L4000" t="s">
        <v>4428</v>
      </c>
      <c r="M4000" t="s">
        <v>2639</v>
      </c>
      <c r="N4000" t="s">
        <v>23520</v>
      </c>
      <c r="O4000" t="s">
        <v>23521</v>
      </c>
      <c r="P4000" t="s">
        <v>365</v>
      </c>
      <c r="Q4000" t="s">
        <v>23522</v>
      </c>
      <c r="R4000" t="s">
        <v>23523</v>
      </c>
      <c r="S4000" t="s">
        <v>23524</v>
      </c>
      <c r="T4000">
        <v>5.2</v>
      </c>
      <c r="U4000">
        <v>83629</v>
      </c>
      <c r="V4000" s="12">
        <f>W4000*1.05585427545692</f>
        <v>89747613.413838208</v>
      </c>
      <c r="W4000" s="3">
        <v>85000000</v>
      </c>
      <c r="X4000" s="13">
        <f>Y4000*1.05585427545692</f>
        <v>47406181.327280559</v>
      </c>
      <c r="Y4000" s="3">
        <v>44898413</v>
      </c>
      <c r="Z4000" s="13">
        <f>AA4000*1.05585427545692</f>
        <v>365450462.58423257</v>
      </c>
      <c r="AA4000" s="3">
        <v>346118277</v>
      </c>
      <c r="AB4000">
        <v>376</v>
      </c>
    </row>
    <row r="4001" spans="1:28" x14ac:dyDescent="0.2">
      <c r="A4001" t="s">
        <v>19064</v>
      </c>
      <c r="B4001" t="s">
        <v>19065</v>
      </c>
      <c r="C4001">
        <v>2010</v>
      </c>
      <c r="D4001" t="s">
        <v>19066</v>
      </c>
      <c r="E4001" t="s">
        <v>1045</v>
      </c>
      <c r="F4001" t="s">
        <v>44036</v>
      </c>
      <c r="H4001">
        <v>98</v>
      </c>
      <c r="I4001" t="s">
        <v>25</v>
      </c>
      <c r="J4001" t="s">
        <v>26</v>
      </c>
      <c r="K4001" t="s">
        <v>787</v>
      </c>
      <c r="M4001" t="s">
        <v>10118</v>
      </c>
      <c r="N4001" t="s">
        <v>19067</v>
      </c>
      <c r="O4001" t="s">
        <v>19068</v>
      </c>
      <c r="P4001" t="s">
        <v>1106</v>
      </c>
      <c r="Q4001" t="s">
        <v>2077</v>
      </c>
      <c r="R4001" t="s">
        <v>19069</v>
      </c>
      <c r="S4001" t="s">
        <v>19070</v>
      </c>
      <c r="T4001">
        <v>5.5</v>
      </c>
      <c r="U4001">
        <v>104817</v>
      </c>
      <c r="V4001" s="12">
        <f>W4001*1.18690152988223</f>
        <v>118690152.988223</v>
      </c>
      <c r="W4001" s="3">
        <v>100000000</v>
      </c>
      <c r="X4001" s="13">
        <f>Y4001*1.18690152988223</f>
        <v>176182001.43357641</v>
      </c>
      <c r="Y4001" s="3">
        <v>148438600</v>
      </c>
      <c r="Z4001" s="13">
        <f>AA4001*1.18690152988223</f>
        <v>368711654.59530973</v>
      </c>
      <c r="AA4001" s="3">
        <v>310650585</v>
      </c>
      <c r="AB4001">
        <v>168</v>
      </c>
    </row>
    <row r="4002" spans="1:28" hidden="1" x14ac:dyDescent="0.2">
      <c r="A4002" t="s">
        <v>35156</v>
      </c>
      <c r="B4002" t="s">
        <v>35157</v>
      </c>
      <c r="C4002">
        <v>2014</v>
      </c>
      <c r="D4002" t="s">
        <v>35158</v>
      </c>
      <c r="E4002" t="s">
        <v>176</v>
      </c>
      <c r="F4002" t="s">
        <v>44036</v>
      </c>
      <c r="G4002" t="s">
        <v>44033</v>
      </c>
      <c r="H4002">
        <v>106</v>
      </c>
      <c r="I4002" t="s">
        <v>25</v>
      </c>
      <c r="J4002" t="s">
        <v>26</v>
      </c>
      <c r="K4002" t="s">
        <v>944</v>
      </c>
      <c r="M4002" t="s">
        <v>10322</v>
      </c>
      <c r="N4002" t="s">
        <v>10322</v>
      </c>
      <c r="O4002" t="s">
        <v>35159</v>
      </c>
      <c r="P4002" t="s">
        <v>6215</v>
      </c>
      <c r="Q4002" t="s">
        <v>35160</v>
      </c>
      <c r="R4002" t="s">
        <v>35161</v>
      </c>
      <c r="S4002" t="s">
        <v>35162</v>
      </c>
      <c r="T4002">
        <v>7.4</v>
      </c>
      <c r="U4002">
        <v>112923</v>
      </c>
      <c r="W4002"/>
      <c r="X4002"/>
      <c r="Y4002">
        <v>336472</v>
      </c>
      <c r="Z4002"/>
      <c r="AA4002">
        <v>481234</v>
      </c>
      <c r="AB4002">
        <v>243</v>
      </c>
    </row>
    <row r="4003" spans="1:28" hidden="1" x14ac:dyDescent="0.2">
      <c r="A4003" t="s">
        <v>35163</v>
      </c>
      <c r="B4003" t="s">
        <v>35164</v>
      </c>
      <c r="C4003">
        <v>2013</v>
      </c>
      <c r="D4003" s="1">
        <v>41675</v>
      </c>
      <c r="E4003" t="s">
        <v>3496</v>
      </c>
      <c r="F4003" t="s">
        <v>44045</v>
      </c>
      <c r="G4003" t="s">
        <v>44033</v>
      </c>
      <c r="H4003">
        <v>80</v>
      </c>
      <c r="I4003" t="s">
        <v>25</v>
      </c>
      <c r="J4003" t="s">
        <v>26</v>
      </c>
      <c r="M4003" t="s">
        <v>23140</v>
      </c>
      <c r="N4003" t="s">
        <v>23140</v>
      </c>
      <c r="O4003" t="s">
        <v>35165</v>
      </c>
      <c r="P4003" t="s">
        <v>35166</v>
      </c>
      <c r="Q4003" t="s">
        <v>35167</v>
      </c>
      <c r="R4003" t="s">
        <v>35168</v>
      </c>
      <c r="S4003" t="s">
        <v>35169</v>
      </c>
      <c r="T4003">
        <v>5.0999999999999996</v>
      </c>
      <c r="U4003">
        <v>10250</v>
      </c>
      <c r="W4003"/>
      <c r="X4003"/>
      <c r="Y4003"/>
      <c r="Z4003"/>
      <c r="AA4003"/>
      <c r="AB4003">
        <v>139</v>
      </c>
    </row>
    <row r="4004" spans="1:28" x14ac:dyDescent="0.2">
      <c r="A4004" t="s">
        <v>23024</v>
      </c>
      <c r="B4004" t="s">
        <v>23025</v>
      </c>
      <c r="C4004">
        <v>2014</v>
      </c>
      <c r="D4004" s="1">
        <v>41793</v>
      </c>
      <c r="E4004" t="s">
        <v>16512</v>
      </c>
      <c r="F4004" t="s">
        <v>44032</v>
      </c>
      <c r="H4004">
        <v>102</v>
      </c>
      <c r="I4004" t="s">
        <v>25</v>
      </c>
      <c r="J4004" t="s">
        <v>26</v>
      </c>
      <c r="M4004" t="s">
        <v>17853</v>
      </c>
      <c r="N4004" t="s">
        <v>11681</v>
      </c>
      <c r="O4004" t="s">
        <v>23026</v>
      </c>
      <c r="P4004" t="s">
        <v>23027</v>
      </c>
      <c r="Q4004" t="s">
        <v>23028</v>
      </c>
      <c r="R4004" t="s">
        <v>23029</v>
      </c>
      <c r="S4004" t="s">
        <v>23030</v>
      </c>
      <c r="T4004">
        <v>6.2</v>
      </c>
      <c r="U4004">
        <v>276636</v>
      </c>
      <c r="V4004" s="12">
        <f>W4004*1.09324733035956</f>
        <v>120257206.3395516</v>
      </c>
      <c r="W4004" s="3">
        <v>110000000</v>
      </c>
      <c r="X4004" s="13">
        <f>Y4004*1.09324733035956</f>
        <v>116518356.22533575</v>
      </c>
      <c r="Y4004" s="3">
        <v>106580051</v>
      </c>
      <c r="Z4004" s="13">
        <f>AA4004*1.09324733035956</f>
        <v>369058489.53839409</v>
      </c>
      <c r="AA4004" s="3">
        <v>337580051</v>
      </c>
      <c r="AB4004">
        <v>583</v>
      </c>
    </row>
    <row r="4005" spans="1:28" x14ac:dyDescent="0.2">
      <c r="A4005" t="s">
        <v>34523</v>
      </c>
      <c r="B4005" t="s">
        <v>34524</v>
      </c>
      <c r="C4005">
        <v>2016</v>
      </c>
      <c r="D4005" t="s">
        <v>34525</v>
      </c>
      <c r="E4005" t="s">
        <v>16512</v>
      </c>
      <c r="F4005" t="s">
        <v>44031</v>
      </c>
      <c r="G4005" t="s">
        <v>44033</v>
      </c>
      <c r="H4005">
        <v>122</v>
      </c>
      <c r="I4005" t="s">
        <v>34526</v>
      </c>
      <c r="J4005" t="s">
        <v>26</v>
      </c>
      <c r="M4005" t="s">
        <v>11757</v>
      </c>
      <c r="N4005" t="s">
        <v>34527</v>
      </c>
      <c r="O4005" t="s">
        <v>34528</v>
      </c>
      <c r="P4005" t="s">
        <v>16719</v>
      </c>
      <c r="Q4005" t="s">
        <v>16720</v>
      </c>
      <c r="R4005" t="s">
        <v>34529</v>
      </c>
      <c r="S4005" t="s">
        <v>34530</v>
      </c>
      <c r="T4005">
        <v>7.1</v>
      </c>
      <c r="U4005">
        <v>223293</v>
      </c>
      <c r="V4005" s="12">
        <f>W4005*1.07834771485832</f>
        <v>199494327.24878922</v>
      </c>
      <c r="W4005" s="3">
        <v>185000000</v>
      </c>
      <c r="X4005" s="13">
        <f>Y4005*1.07834771485832</f>
        <v>171293744.44803748</v>
      </c>
      <c r="Y4005" s="3">
        <v>158848340</v>
      </c>
      <c r="Z4005" s="13">
        <f>AA4005*1.07834771485832</f>
        <v>370382047.90183735</v>
      </c>
      <c r="AA4005" s="3">
        <v>343471816</v>
      </c>
      <c r="AB4005">
        <v>833</v>
      </c>
    </row>
    <row r="4006" spans="1:28" hidden="1" x14ac:dyDescent="0.2">
      <c r="A4006" t="s">
        <v>35185</v>
      </c>
      <c r="B4006" t="s">
        <v>35186</v>
      </c>
      <c r="C4006">
        <v>2014</v>
      </c>
      <c r="D4006" s="1">
        <v>41680</v>
      </c>
      <c r="E4006" t="s">
        <v>16512</v>
      </c>
      <c r="F4006" t="s">
        <v>44031</v>
      </c>
      <c r="G4006" t="s">
        <v>44038</v>
      </c>
      <c r="H4006">
        <v>153</v>
      </c>
      <c r="I4006" t="s">
        <v>943</v>
      </c>
      <c r="J4006" t="s">
        <v>944</v>
      </c>
      <c r="K4006" t="s">
        <v>26</v>
      </c>
      <c r="M4006" t="s">
        <v>21789</v>
      </c>
      <c r="N4006" t="s">
        <v>35187</v>
      </c>
      <c r="O4006" t="s">
        <v>35188</v>
      </c>
      <c r="P4006" t="s">
        <v>2597</v>
      </c>
      <c r="Q4006" t="s">
        <v>35189</v>
      </c>
      <c r="R4006" t="s">
        <v>35190</v>
      </c>
      <c r="S4006" t="s">
        <v>35191</v>
      </c>
      <c r="T4006">
        <v>5.5</v>
      </c>
      <c r="U4006">
        <v>21418</v>
      </c>
      <c r="W4006"/>
      <c r="X4006"/>
      <c r="Y4006">
        <v>2546172</v>
      </c>
      <c r="Z4006"/>
      <c r="AA4006">
        <v>42045981</v>
      </c>
      <c r="AB4006">
        <v>155</v>
      </c>
    </row>
    <row r="4007" spans="1:28" x14ac:dyDescent="0.2">
      <c r="A4007" t="s">
        <v>13360</v>
      </c>
      <c r="B4007" t="s">
        <v>13361</v>
      </c>
      <c r="C4007">
        <v>2019</v>
      </c>
      <c r="D4007" s="1">
        <v>43528</v>
      </c>
      <c r="E4007" t="s">
        <v>16512</v>
      </c>
      <c r="F4007" t="s">
        <v>44031</v>
      </c>
      <c r="G4007" t="s">
        <v>44038</v>
      </c>
      <c r="H4007">
        <v>132</v>
      </c>
      <c r="I4007" t="s">
        <v>433</v>
      </c>
      <c r="J4007" t="s">
        <v>26</v>
      </c>
      <c r="K4007" t="s">
        <v>308</v>
      </c>
      <c r="M4007" t="s">
        <v>13362</v>
      </c>
      <c r="N4007" t="s">
        <v>13363</v>
      </c>
      <c r="O4007" t="s">
        <v>13364</v>
      </c>
      <c r="P4007" t="s">
        <v>13365</v>
      </c>
      <c r="Q4007" t="s">
        <v>13366</v>
      </c>
      <c r="R4007" t="s">
        <v>13367</v>
      </c>
      <c r="S4007" t="s">
        <v>13368</v>
      </c>
      <c r="T4007">
        <v>7.1</v>
      </c>
      <c r="U4007">
        <v>240858</v>
      </c>
      <c r="V4007" s="12">
        <f>W4007*1.01233684194057</f>
        <v>101233684.194057</v>
      </c>
      <c r="W4007" s="3">
        <v>100000000</v>
      </c>
      <c r="X4007" s="13">
        <f>Y4007*1.01233684194057</f>
        <v>142103398.93300807</v>
      </c>
      <c r="Y4007" s="3">
        <v>140371656</v>
      </c>
      <c r="Z4007" s="13">
        <f>AA4007*1.01233684194057</f>
        <v>370486590.47480065</v>
      </c>
      <c r="AA4007" s="3">
        <v>365971656</v>
      </c>
      <c r="AB4007">
        <v>2009</v>
      </c>
    </row>
    <row r="4008" spans="1:28" hidden="1" x14ac:dyDescent="0.2">
      <c r="A4008" t="s">
        <v>35199</v>
      </c>
      <c r="B4008" t="s">
        <v>35200</v>
      </c>
      <c r="C4008">
        <v>2014</v>
      </c>
      <c r="D4008" t="s">
        <v>27831</v>
      </c>
      <c r="E4008" t="s">
        <v>1045</v>
      </c>
      <c r="F4008" t="s">
        <v>44032</v>
      </c>
      <c r="G4008" t="s">
        <v>44036</v>
      </c>
      <c r="H4008">
        <v>84</v>
      </c>
      <c r="I4008" t="s">
        <v>25</v>
      </c>
      <c r="J4008" t="s">
        <v>26</v>
      </c>
      <c r="M4008" t="s">
        <v>35201</v>
      </c>
      <c r="N4008" t="s">
        <v>35202</v>
      </c>
      <c r="O4008" t="s">
        <v>35203</v>
      </c>
      <c r="P4008" t="s">
        <v>35204</v>
      </c>
      <c r="Q4008" t="s">
        <v>35205</v>
      </c>
      <c r="R4008" t="s">
        <v>35206</v>
      </c>
      <c r="S4008" t="s">
        <v>35207</v>
      </c>
      <c r="T4008">
        <v>6.8</v>
      </c>
      <c r="U4008">
        <v>23350</v>
      </c>
      <c r="W4008"/>
      <c r="X4008"/>
      <c r="Y4008">
        <v>3123963</v>
      </c>
      <c r="Z4008"/>
      <c r="AA4008">
        <v>3325417</v>
      </c>
      <c r="AB4008">
        <v>95</v>
      </c>
    </row>
    <row r="4009" spans="1:28" x14ac:dyDescent="0.2">
      <c r="A4009" t="s">
        <v>36493</v>
      </c>
      <c r="B4009" t="s">
        <v>36494</v>
      </c>
      <c r="C4009">
        <v>2017</v>
      </c>
      <c r="D4009" t="s">
        <v>26174</v>
      </c>
      <c r="E4009" t="s">
        <v>44041</v>
      </c>
      <c r="F4009" t="s">
        <v>44032</v>
      </c>
      <c r="G4009" t="s">
        <v>44045</v>
      </c>
      <c r="H4009">
        <v>114</v>
      </c>
      <c r="I4009" t="s">
        <v>36495</v>
      </c>
      <c r="J4009" t="s">
        <v>26</v>
      </c>
      <c r="K4009" t="s">
        <v>27</v>
      </c>
      <c r="L4009" t="s">
        <v>307</v>
      </c>
      <c r="M4009" t="s">
        <v>16832</v>
      </c>
      <c r="N4009" t="s">
        <v>36496</v>
      </c>
      <c r="O4009" t="s">
        <v>36497</v>
      </c>
      <c r="P4009" t="s">
        <v>36498</v>
      </c>
      <c r="Q4009" t="s">
        <v>36499</v>
      </c>
      <c r="R4009" t="s">
        <v>36500</v>
      </c>
      <c r="S4009" t="s">
        <v>36501</v>
      </c>
      <c r="T4009">
        <v>6.5</v>
      </c>
      <c r="U4009">
        <v>203262</v>
      </c>
      <c r="V4009" s="12">
        <f>W4009*1.05585427545692</f>
        <v>58071985.1501306</v>
      </c>
      <c r="W4009" s="3">
        <v>55000000</v>
      </c>
      <c r="X4009" s="13">
        <f>Y4009*1.05585427545692</f>
        <v>108569845.05700482</v>
      </c>
      <c r="Y4009" s="3">
        <v>102826543</v>
      </c>
      <c r="Z4009" s="13">
        <f>AA4009*1.05585427545692</f>
        <v>372494630.28198874</v>
      </c>
      <c r="AA4009" s="3">
        <v>352789811</v>
      </c>
      <c r="AB4009">
        <v>890</v>
      </c>
    </row>
    <row r="4010" spans="1:28" x14ac:dyDescent="0.2">
      <c r="A4010" t="s">
        <v>10677</v>
      </c>
      <c r="B4010" t="s">
        <v>10678</v>
      </c>
      <c r="C4010">
        <v>2008</v>
      </c>
      <c r="D4010" t="s">
        <v>10679</v>
      </c>
      <c r="E4010" t="s">
        <v>44037</v>
      </c>
      <c r="F4010" t="s">
        <v>44031</v>
      </c>
      <c r="G4010" t="s">
        <v>44038</v>
      </c>
      <c r="H4010">
        <v>96</v>
      </c>
      <c r="I4010" t="s">
        <v>25</v>
      </c>
      <c r="J4010" t="s">
        <v>26</v>
      </c>
      <c r="M4010" t="s">
        <v>10680</v>
      </c>
      <c r="N4010" t="s">
        <v>10681</v>
      </c>
      <c r="O4010" t="s">
        <v>10682</v>
      </c>
      <c r="P4010" t="s">
        <v>1318</v>
      </c>
      <c r="Q4010" t="s">
        <v>10683</v>
      </c>
      <c r="R4010" t="s">
        <v>10684</v>
      </c>
      <c r="S4010" t="s">
        <v>10685</v>
      </c>
      <c r="T4010">
        <v>6.8</v>
      </c>
      <c r="U4010">
        <v>185896</v>
      </c>
      <c r="V4010" s="12">
        <f>W4010*1.20207800169993</f>
        <v>180311700.2549895</v>
      </c>
      <c r="W4010" s="3">
        <v>150000000</v>
      </c>
      <c r="X4010" s="13">
        <f>Y4010*1.20207800169993</f>
        <v>137101298.33104509</v>
      </c>
      <c r="Y4010" s="3">
        <v>114053579</v>
      </c>
      <c r="Z4010" s="13">
        <f>AA4010*1.20207800169993</f>
        <v>372620131.75447625</v>
      </c>
      <c r="AA4010" s="3">
        <v>309979994</v>
      </c>
      <c r="AB4010">
        <v>215</v>
      </c>
    </row>
    <row r="4011" spans="1:28" x14ac:dyDescent="0.2">
      <c r="A4011" t="s">
        <v>2247</v>
      </c>
      <c r="B4011" t="s">
        <v>2248</v>
      </c>
      <c r="C4011">
        <v>2000</v>
      </c>
      <c r="D4011" t="s">
        <v>2249</v>
      </c>
      <c r="E4011" t="s">
        <v>176</v>
      </c>
      <c r="F4011" t="s">
        <v>44045</v>
      </c>
      <c r="G4011" t="s">
        <v>44033</v>
      </c>
      <c r="H4011">
        <v>106</v>
      </c>
      <c r="I4011" t="s">
        <v>25</v>
      </c>
      <c r="J4011" t="s">
        <v>26</v>
      </c>
      <c r="M4011" t="s">
        <v>2250</v>
      </c>
      <c r="N4011" t="s">
        <v>2250</v>
      </c>
      <c r="O4011" t="s">
        <v>2251</v>
      </c>
      <c r="P4011" t="s">
        <v>1459</v>
      </c>
      <c r="Q4011" t="s">
        <v>2252</v>
      </c>
      <c r="R4011" t="s">
        <v>2253</v>
      </c>
      <c r="S4011" t="s">
        <v>2254</v>
      </c>
      <c r="T4011">
        <v>7.3</v>
      </c>
      <c r="U4011">
        <v>380103</v>
      </c>
      <c r="V4011" s="12">
        <f>W4011*1.5029674796748</f>
        <v>112722560.97561</v>
      </c>
      <c r="W4011" s="3">
        <v>75000000</v>
      </c>
      <c r="X4011" s="13">
        <f>Y4011*1.5029674796748</f>
        <v>142798952.71735802</v>
      </c>
      <c r="Y4011" s="3">
        <v>95011339</v>
      </c>
      <c r="Z4011" s="13">
        <f>AA4011*1.5029674796748</f>
        <v>372913466.98101705</v>
      </c>
      <c r="AA4011" s="3">
        <v>248118121</v>
      </c>
      <c r="AB4011">
        <v>1500</v>
      </c>
    </row>
    <row r="4012" spans="1:28" hidden="1" x14ac:dyDescent="0.2">
      <c r="A4012" t="s">
        <v>35235</v>
      </c>
      <c r="B4012" t="s">
        <v>35236</v>
      </c>
      <c r="C4012">
        <v>2015</v>
      </c>
      <c r="D4012" s="1">
        <v>42158</v>
      </c>
      <c r="E4012" t="s">
        <v>16512</v>
      </c>
      <c r="F4012" t="s">
        <v>44044</v>
      </c>
      <c r="G4012" t="s">
        <v>44032</v>
      </c>
      <c r="H4012">
        <v>95</v>
      </c>
      <c r="I4012" t="s">
        <v>35237</v>
      </c>
      <c r="J4012" t="s">
        <v>26</v>
      </c>
      <c r="K4012" t="s">
        <v>3274</v>
      </c>
      <c r="L4012" t="s">
        <v>307</v>
      </c>
      <c r="M4012" t="s">
        <v>22377</v>
      </c>
      <c r="N4012" t="s">
        <v>35238</v>
      </c>
      <c r="O4012" t="s">
        <v>35239</v>
      </c>
      <c r="P4012" t="s">
        <v>15090</v>
      </c>
      <c r="Q4012" t="s">
        <v>35240</v>
      </c>
      <c r="R4012" t="s">
        <v>35241</v>
      </c>
      <c r="S4012" t="s">
        <v>35242</v>
      </c>
      <c r="T4012">
        <v>6.1</v>
      </c>
      <c r="U4012">
        <v>19162</v>
      </c>
      <c r="W4012"/>
      <c r="X4012"/>
      <c r="Y4012"/>
      <c r="Z4012"/>
      <c r="AA4012">
        <v>3184017</v>
      </c>
      <c r="AB4012">
        <v>42</v>
      </c>
    </row>
    <row r="4013" spans="1:28" x14ac:dyDescent="0.2">
      <c r="A4013" t="s">
        <v>18092</v>
      </c>
      <c r="B4013" t="s">
        <v>18093</v>
      </c>
      <c r="C4013">
        <v>2009</v>
      </c>
      <c r="D4013" t="s">
        <v>16181</v>
      </c>
      <c r="E4013" t="s">
        <v>44035</v>
      </c>
      <c r="F4013" t="s">
        <v>44032</v>
      </c>
      <c r="G4013" t="s">
        <v>44050</v>
      </c>
      <c r="H4013">
        <v>129</v>
      </c>
      <c r="I4013" t="s">
        <v>25</v>
      </c>
      <c r="J4013" t="s">
        <v>26</v>
      </c>
      <c r="M4013" t="s">
        <v>4135</v>
      </c>
      <c r="N4013" t="s">
        <v>18094</v>
      </c>
      <c r="O4013" t="s">
        <v>18095</v>
      </c>
      <c r="P4013" t="s">
        <v>1516</v>
      </c>
      <c r="Q4013" t="s">
        <v>18096</v>
      </c>
      <c r="R4013" t="s">
        <v>18097</v>
      </c>
      <c r="S4013" t="s">
        <v>18098</v>
      </c>
      <c r="T4013">
        <v>7.6</v>
      </c>
      <c r="U4013">
        <v>286037</v>
      </c>
      <c r="V4013" s="12">
        <f>W4013*1.20636999678377</f>
        <v>34984729.906729333</v>
      </c>
      <c r="W4013" s="3">
        <v>29000000</v>
      </c>
      <c r="X4013" s="13">
        <f>Y4013*1.20636999678377</f>
        <v>308781831.03252548</v>
      </c>
      <c r="Y4013" s="3">
        <v>255959475</v>
      </c>
      <c r="Z4013" s="13">
        <f>AA4013*1.20636999678377</f>
        <v>373019626.73384494</v>
      </c>
      <c r="AA4013" s="3">
        <v>309208309</v>
      </c>
      <c r="AB4013">
        <v>509</v>
      </c>
    </row>
    <row r="4014" spans="1:28" x14ac:dyDescent="0.2">
      <c r="A4014" t="s">
        <v>7467</v>
      </c>
      <c r="B4014" t="s">
        <v>7468</v>
      </c>
      <c r="C4014">
        <v>2003</v>
      </c>
      <c r="D4014" s="1">
        <v>38140</v>
      </c>
      <c r="E4014" t="s">
        <v>1045</v>
      </c>
      <c r="F4014" t="s">
        <v>44032</v>
      </c>
      <c r="G4014" t="s">
        <v>44036</v>
      </c>
      <c r="H4014">
        <v>128</v>
      </c>
      <c r="I4014" t="s">
        <v>25</v>
      </c>
      <c r="J4014" t="s">
        <v>26</v>
      </c>
      <c r="K4014" t="s">
        <v>27</v>
      </c>
      <c r="M4014" t="s">
        <v>1879</v>
      </c>
      <c r="N4014" t="s">
        <v>1879</v>
      </c>
      <c r="O4014" t="s">
        <v>7469</v>
      </c>
      <c r="P4014" t="s">
        <v>3765</v>
      </c>
      <c r="Q4014" t="s">
        <v>7470</v>
      </c>
      <c r="R4014" t="s">
        <v>7471</v>
      </c>
      <c r="S4014" t="s">
        <v>7472</v>
      </c>
      <c r="T4014">
        <v>6.7</v>
      </c>
      <c r="U4014">
        <v>110012</v>
      </c>
      <c r="V4014" s="12">
        <f>W4014*1.40658152173913</f>
        <v>112526521.73913039</v>
      </c>
      <c r="W4014" s="3">
        <v>80000000</v>
      </c>
      <c r="X4014" s="13">
        <f>Y4014*1.40658152173913</f>
        <v>175441138.10064125</v>
      </c>
      <c r="Y4014" s="3">
        <v>124728738</v>
      </c>
      <c r="Z4014" s="13">
        <f>AA4014*1.40658152173913</f>
        <v>373206500.05716294</v>
      </c>
      <c r="AA4014" s="3">
        <v>265328738</v>
      </c>
      <c r="AB4014">
        <v>422</v>
      </c>
    </row>
    <row r="4015" spans="1:28" hidden="1" x14ac:dyDescent="0.2">
      <c r="A4015" t="s">
        <v>35258</v>
      </c>
      <c r="B4015" t="s">
        <v>35259</v>
      </c>
      <c r="C4015">
        <v>2014</v>
      </c>
      <c r="D4015" t="s">
        <v>25222</v>
      </c>
      <c r="E4015" t="s">
        <v>16512</v>
      </c>
      <c r="F4015" t="s">
        <v>44044</v>
      </c>
      <c r="G4015" t="s">
        <v>44032</v>
      </c>
      <c r="H4015">
        <v>94</v>
      </c>
      <c r="I4015" t="s">
        <v>35260</v>
      </c>
      <c r="J4015" t="s">
        <v>26</v>
      </c>
      <c r="M4015" t="s">
        <v>35261</v>
      </c>
      <c r="N4015" t="s">
        <v>35262</v>
      </c>
      <c r="O4015" t="s">
        <v>35263</v>
      </c>
      <c r="P4015" t="s">
        <v>2051</v>
      </c>
      <c r="Q4015" t="s">
        <v>35264</v>
      </c>
      <c r="R4015" t="s">
        <v>35265</v>
      </c>
      <c r="S4015" t="s">
        <v>35266</v>
      </c>
      <c r="T4015">
        <v>5</v>
      </c>
      <c r="U4015">
        <v>16151</v>
      </c>
      <c r="W4015">
        <v>10000000</v>
      </c>
      <c r="X4015"/>
      <c r="Y4015"/>
      <c r="Z4015"/>
      <c r="AA4015">
        <v>2931475</v>
      </c>
      <c r="AB4015">
        <v>69</v>
      </c>
    </row>
    <row r="4016" spans="1:28" x14ac:dyDescent="0.2">
      <c r="A4016" t="s">
        <v>27998</v>
      </c>
      <c r="B4016" t="s">
        <v>27999</v>
      </c>
      <c r="C4016">
        <v>2016</v>
      </c>
      <c r="D4016" t="s">
        <v>28000</v>
      </c>
      <c r="E4016" t="s">
        <v>44037</v>
      </c>
      <c r="F4016" t="s">
        <v>44031</v>
      </c>
      <c r="G4016" t="s">
        <v>44038</v>
      </c>
      <c r="H4016">
        <v>92</v>
      </c>
      <c r="I4016" t="s">
        <v>25</v>
      </c>
      <c r="J4016" t="s">
        <v>26</v>
      </c>
      <c r="M4016" t="s">
        <v>28001</v>
      </c>
      <c r="N4016" t="s">
        <v>13037</v>
      </c>
      <c r="O4016" t="s">
        <v>28002</v>
      </c>
      <c r="P4016" t="s">
        <v>24796</v>
      </c>
      <c r="Q4016" t="s">
        <v>28003</v>
      </c>
      <c r="R4016" t="s">
        <v>28004</v>
      </c>
      <c r="S4016" t="s">
        <v>28005</v>
      </c>
      <c r="T4016">
        <v>6.5</v>
      </c>
      <c r="U4016">
        <v>70238</v>
      </c>
      <c r="V4016" s="12">
        <f>W4016*1.07834771485832</f>
        <v>134793464.35729</v>
      </c>
      <c r="W4016" s="3">
        <v>125000000</v>
      </c>
      <c r="X4016" s="13">
        <f>Y4016*1.07834771485832</f>
        <v>165749661.22198156</v>
      </c>
      <c r="Y4016" s="3">
        <v>153707064</v>
      </c>
      <c r="Z4016" s="13">
        <f>AA4016*1.07834771485832</f>
        <v>374040499.96326059</v>
      </c>
      <c r="AA4016" s="3">
        <v>346864462</v>
      </c>
      <c r="AB4016">
        <v>203</v>
      </c>
    </row>
    <row r="4017" spans="1:28" x14ac:dyDescent="0.2">
      <c r="A4017" t="s">
        <v>11220</v>
      </c>
      <c r="B4017" t="s">
        <v>11221</v>
      </c>
      <c r="C4017">
        <v>2006</v>
      </c>
      <c r="D4017" t="s">
        <v>7027</v>
      </c>
      <c r="E4017" t="s">
        <v>44041</v>
      </c>
      <c r="F4017" t="s">
        <v>44032</v>
      </c>
      <c r="G4017" t="s">
        <v>44042</v>
      </c>
      <c r="H4017">
        <v>151</v>
      </c>
      <c r="I4017" t="s">
        <v>25</v>
      </c>
      <c r="J4017" t="s">
        <v>26</v>
      </c>
      <c r="K4017" t="s">
        <v>51</v>
      </c>
      <c r="M4017" t="s">
        <v>2226</v>
      </c>
      <c r="N4017" t="s">
        <v>11222</v>
      </c>
      <c r="O4017" t="s">
        <v>11223</v>
      </c>
      <c r="P4017" t="s">
        <v>759</v>
      </c>
      <c r="Q4017" t="s">
        <v>11224</v>
      </c>
      <c r="R4017" t="s">
        <v>11225</v>
      </c>
      <c r="S4017" t="s">
        <v>11226</v>
      </c>
      <c r="T4017">
        <v>8.5</v>
      </c>
      <c r="U4017">
        <v>1159703</v>
      </c>
      <c r="V4017" s="12">
        <f>W4017*1.28378472222222</f>
        <v>115540624.99999981</v>
      </c>
      <c r="W4017" s="3">
        <v>90000000</v>
      </c>
      <c r="X4017" s="13">
        <f>Y4017*1.28378472222222</f>
        <v>169952961.05885389</v>
      </c>
      <c r="Y4017" s="3">
        <v>132384315</v>
      </c>
      <c r="Z4017" s="13">
        <f>AA4017*1.28378472222222</f>
        <v>374178357.71117991</v>
      </c>
      <c r="AA4017" s="3">
        <v>291465034</v>
      </c>
      <c r="AB4017">
        <v>2340</v>
      </c>
    </row>
    <row r="4018" spans="1:28" x14ac:dyDescent="0.2">
      <c r="A4018" t="s">
        <v>41032</v>
      </c>
      <c r="B4018" t="s">
        <v>41033</v>
      </c>
      <c r="C4018">
        <v>2018</v>
      </c>
      <c r="D4018" t="s">
        <v>41034</v>
      </c>
      <c r="E4018" t="s">
        <v>3496</v>
      </c>
      <c r="F4018" t="s">
        <v>44045</v>
      </c>
      <c r="G4018" t="s">
        <v>44042</v>
      </c>
      <c r="H4018">
        <v>96</v>
      </c>
      <c r="I4018" t="s">
        <v>25</v>
      </c>
      <c r="J4018" t="s">
        <v>26</v>
      </c>
      <c r="K4018" t="s">
        <v>27</v>
      </c>
      <c r="L4018" t="s">
        <v>1419</v>
      </c>
      <c r="M4018" t="s">
        <v>33900</v>
      </c>
      <c r="N4018" t="s">
        <v>41035</v>
      </c>
      <c r="O4018" t="s">
        <v>41036</v>
      </c>
      <c r="P4018" t="s">
        <v>9422</v>
      </c>
      <c r="Q4018" t="s">
        <v>41037</v>
      </c>
      <c r="R4018" t="s">
        <v>41038</v>
      </c>
      <c r="S4018" t="s">
        <v>41039</v>
      </c>
      <c r="T4018">
        <v>5.3</v>
      </c>
      <c r="U4018">
        <v>112638</v>
      </c>
      <c r="V4018" s="12">
        <f>W4018*1.03068014830331</f>
        <v>22674963.262672819</v>
      </c>
      <c r="W4018" s="3">
        <v>22000000</v>
      </c>
      <c r="X4018" s="13">
        <f>Y4018*1.03068014830331</f>
        <v>121053506.0691614</v>
      </c>
      <c r="Y4018" s="3">
        <v>117450119</v>
      </c>
      <c r="Z4018" s="13">
        <f>AA4018*1.03068014830331</f>
        <v>376766874.18444616</v>
      </c>
      <c r="AA4018" s="3">
        <v>365551694</v>
      </c>
      <c r="AB4018">
        <v>1743</v>
      </c>
    </row>
    <row r="4019" spans="1:28" hidden="1" x14ac:dyDescent="0.2">
      <c r="A4019" t="s">
        <v>35291</v>
      </c>
      <c r="B4019" t="s">
        <v>35292</v>
      </c>
      <c r="C4019">
        <v>2017</v>
      </c>
      <c r="D4019" s="1">
        <v>42744</v>
      </c>
      <c r="E4019" t="s">
        <v>1045</v>
      </c>
      <c r="F4019" t="s">
        <v>44046</v>
      </c>
      <c r="H4019">
        <v>94</v>
      </c>
      <c r="I4019" t="s">
        <v>25</v>
      </c>
      <c r="M4019" t="s">
        <v>25465</v>
      </c>
      <c r="N4019" t="s">
        <v>25465</v>
      </c>
      <c r="O4019" t="s">
        <v>35293</v>
      </c>
      <c r="P4019" t="s">
        <v>35294</v>
      </c>
      <c r="Q4019" t="s">
        <v>35295</v>
      </c>
      <c r="R4019" t="s">
        <v>35296</v>
      </c>
      <c r="S4019" t="s">
        <v>35297</v>
      </c>
      <c r="T4019">
        <v>5.7</v>
      </c>
      <c r="U4019">
        <v>18191</v>
      </c>
      <c r="W4019"/>
      <c r="X4019"/>
      <c r="Y4019"/>
      <c r="Z4019"/>
      <c r="AA4019"/>
      <c r="AB4019">
        <v>98</v>
      </c>
    </row>
    <row r="4020" spans="1:28" x14ac:dyDescent="0.2">
      <c r="A4020" t="s">
        <v>24597</v>
      </c>
      <c r="B4020" t="s">
        <v>24598</v>
      </c>
      <c r="C4020">
        <v>2012</v>
      </c>
      <c r="D4020" t="s">
        <v>24599</v>
      </c>
      <c r="E4020" t="s">
        <v>16512</v>
      </c>
      <c r="F4020" t="s">
        <v>44031</v>
      </c>
      <c r="G4020" t="s">
        <v>44038</v>
      </c>
      <c r="H4020">
        <v>94</v>
      </c>
      <c r="I4020" t="s">
        <v>25</v>
      </c>
      <c r="J4020" t="s">
        <v>26</v>
      </c>
      <c r="M4020" t="s">
        <v>23401</v>
      </c>
      <c r="N4020" t="s">
        <v>24600</v>
      </c>
      <c r="O4020" t="s">
        <v>24601</v>
      </c>
      <c r="P4020" t="s">
        <v>4689</v>
      </c>
      <c r="Q4020" t="s">
        <v>24602</v>
      </c>
      <c r="R4020" t="s">
        <v>24603</v>
      </c>
      <c r="S4020" t="s">
        <v>24604</v>
      </c>
      <c r="T4020">
        <v>5.8</v>
      </c>
      <c r="U4020">
        <v>90916</v>
      </c>
      <c r="V4020" s="12">
        <f>W4020*1.12725506764114</f>
        <v>89053150.343650058</v>
      </c>
      <c r="W4020" s="3">
        <v>79000000</v>
      </c>
      <c r="X4020" s="13">
        <f>Y4020*1.12725506764114</f>
        <v>117077038.22917841</v>
      </c>
      <c r="Y4020" s="3">
        <v>103860290</v>
      </c>
      <c r="Z4020" s="13">
        <f>AA4020*1.12725506764114</f>
        <v>377923860.88133818</v>
      </c>
      <c r="AA4020" s="3">
        <v>335260290</v>
      </c>
      <c r="AB4020">
        <v>182</v>
      </c>
    </row>
    <row r="4021" spans="1:28" x14ac:dyDescent="0.2">
      <c r="A4021" t="s">
        <v>42569</v>
      </c>
      <c r="B4021" t="s">
        <v>42570</v>
      </c>
      <c r="C4021">
        <v>2019</v>
      </c>
      <c r="D4021" t="s">
        <v>42571</v>
      </c>
      <c r="E4021" t="s">
        <v>1045</v>
      </c>
      <c r="F4021" t="s">
        <v>44032</v>
      </c>
      <c r="H4021">
        <v>161</v>
      </c>
      <c r="I4021" t="s">
        <v>35228</v>
      </c>
      <c r="J4021" t="s">
        <v>26</v>
      </c>
      <c r="K4021" t="s">
        <v>64</v>
      </c>
      <c r="L4021" t="s">
        <v>308</v>
      </c>
      <c r="M4021" t="s">
        <v>4203</v>
      </c>
      <c r="N4021" t="s">
        <v>4203</v>
      </c>
      <c r="O4021" t="s">
        <v>42572</v>
      </c>
      <c r="P4021" t="s">
        <v>759</v>
      </c>
      <c r="Q4021" t="s">
        <v>42573</v>
      </c>
      <c r="R4021" t="s">
        <v>42574</v>
      </c>
      <c r="S4021" t="s">
        <v>42575</v>
      </c>
      <c r="T4021">
        <v>7.6</v>
      </c>
      <c r="U4021">
        <v>507214</v>
      </c>
      <c r="V4021" s="12">
        <f>W4021*1.01233684194057</f>
        <v>91110315.774651304</v>
      </c>
      <c r="W4021" s="3">
        <v>90000000</v>
      </c>
      <c r="X4021" s="13">
        <f>Y4021*1.01233684194057</f>
        <v>144260761.63143605</v>
      </c>
      <c r="Y4021" s="3">
        <v>142502728</v>
      </c>
      <c r="Z4021" s="13">
        <f>AA4021*1.01233684194057</f>
        <v>378961844.14542186</v>
      </c>
      <c r="AA4021" s="3">
        <v>374343626</v>
      </c>
      <c r="AB4021">
        <v>5166</v>
      </c>
    </row>
    <row r="4022" spans="1:28" x14ac:dyDescent="0.2">
      <c r="A4022" t="s">
        <v>18681</v>
      </c>
      <c r="B4022" t="s">
        <v>18682</v>
      </c>
      <c r="C4022">
        <v>2010</v>
      </c>
      <c r="D4022" t="s">
        <v>18683</v>
      </c>
      <c r="E4022" t="s">
        <v>16512</v>
      </c>
      <c r="F4022" t="s">
        <v>44031</v>
      </c>
      <c r="G4022" t="s">
        <v>44040</v>
      </c>
      <c r="H4022">
        <v>103</v>
      </c>
      <c r="I4022" t="s">
        <v>25</v>
      </c>
      <c r="J4022" t="s">
        <v>26</v>
      </c>
      <c r="M4022" t="s">
        <v>2250</v>
      </c>
      <c r="N4022" t="s">
        <v>2250</v>
      </c>
      <c r="O4022" t="s">
        <v>18684</v>
      </c>
      <c r="P4022" t="s">
        <v>18685</v>
      </c>
      <c r="Q4022" t="s">
        <v>18686</v>
      </c>
      <c r="R4022" t="s">
        <v>18687</v>
      </c>
      <c r="S4022" t="s">
        <v>18688</v>
      </c>
      <c r="T4022">
        <v>4</v>
      </c>
      <c r="U4022">
        <v>149673</v>
      </c>
      <c r="V4022" s="12">
        <f>W4022*1.18690152988223</f>
        <v>178035229.48233452</v>
      </c>
      <c r="W4022" s="3">
        <v>150000000</v>
      </c>
      <c r="X4022" s="13">
        <f>Y4022*1.18690152988223</f>
        <v>156400610.34622732</v>
      </c>
      <c r="Y4022" s="3">
        <v>131772187</v>
      </c>
      <c r="Z4022" s="13">
        <f>AA4022*1.18690152988223</f>
        <v>379468894.48348522</v>
      </c>
      <c r="AA4022" s="3">
        <v>319713881</v>
      </c>
      <c r="AB4022">
        <v>1577</v>
      </c>
    </row>
    <row r="4023" spans="1:28" hidden="1" x14ac:dyDescent="0.2">
      <c r="A4023" t="s">
        <v>35319</v>
      </c>
      <c r="B4023" t="s">
        <v>35320</v>
      </c>
      <c r="C4023">
        <v>2014</v>
      </c>
      <c r="D4023" t="s">
        <v>35321</v>
      </c>
      <c r="E4023" t="s">
        <v>176</v>
      </c>
      <c r="F4023" t="s">
        <v>44046</v>
      </c>
      <c r="G4023" t="s">
        <v>44042</v>
      </c>
      <c r="H4023">
        <v>92</v>
      </c>
      <c r="I4023" t="s">
        <v>1983</v>
      </c>
      <c r="J4023" t="s">
        <v>26</v>
      </c>
      <c r="M4023" t="s">
        <v>35322</v>
      </c>
      <c r="N4023" t="s">
        <v>35322</v>
      </c>
      <c r="O4023" t="s">
        <v>35323</v>
      </c>
      <c r="P4023" t="s">
        <v>35324</v>
      </c>
      <c r="Q4023" t="s">
        <v>35325</v>
      </c>
      <c r="R4023" t="s">
        <v>35326</v>
      </c>
      <c r="S4023" t="s">
        <v>35327</v>
      </c>
      <c r="T4023">
        <v>6</v>
      </c>
      <c r="U4023">
        <v>18175</v>
      </c>
      <c r="W4023"/>
      <c r="X4023"/>
      <c r="Y4023">
        <v>13848</v>
      </c>
      <c r="Z4023"/>
      <c r="AA4023">
        <v>13848</v>
      </c>
      <c r="AB4023">
        <v>190</v>
      </c>
    </row>
    <row r="4024" spans="1:28" x14ac:dyDescent="0.2">
      <c r="A4024" t="s">
        <v>30659</v>
      </c>
      <c r="B4024" t="s">
        <v>30660</v>
      </c>
      <c r="C4024">
        <v>2016</v>
      </c>
      <c r="D4024" t="s">
        <v>30661</v>
      </c>
      <c r="E4024" t="s">
        <v>44037</v>
      </c>
      <c r="F4024" t="s">
        <v>44047</v>
      </c>
      <c r="G4024" t="s">
        <v>44031</v>
      </c>
      <c r="H4024">
        <v>97</v>
      </c>
      <c r="I4024" t="s">
        <v>30662</v>
      </c>
      <c r="J4024" t="s">
        <v>26</v>
      </c>
      <c r="M4024" t="s">
        <v>30663</v>
      </c>
      <c r="N4024" t="s">
        <v>30664</v>
      </c>
      <c r="O4024" t="s">
        <v>30665</v>
      </c>
      <c r="P4024" t="s">
        <v>22689</v>
      </c>
      <c r="Q4024" t="s">
        <v>30666</v>
      </c>
      <c r="R4024" t="s">
        <v>30667</v>
      </c>
      <c r="S4024" t="s">
        <v>30668</v>
      </c>
      <c r="T4024">
        <v>6.3</v>
      </c>
      <c r="U4024">
        <v>78294</v>
      </c>
      <c r="V4024" s="12">
        <f>W4024*1.07834771485832</f>
        <v>78719383.184657365</v>
      </c>
      <c r="W4024" s="3">
        <v>73000000</v>
      </c>
      <c r="X4024" s="13">
        <f>Y4024*1.07834771485832</f>
        <v>115932479.15196677</v>
      </c>
      <c r="Y4024" s="3">
        <v>107509366</v>
      </c>
      <c r="Z4024" s="13">
        <f>AA4024*1.07834771485832</f>
        <v>379938487.20420361</v>
      </c>
      <c r="AA4024" s="3">
        <v>352333929</v>
      </c>
      <c r="AB4024">
        <v>211</v>
      </c>
    </row>
    <row r="4025" spans="1:28" hidden="1" x14ac:dyDescent="0.2">
      <c r="A4025" t="s">
        <v>35335</v>
      </c>
      <c r="B4025" t="s">
        <v>35336</v>
      </c>
      <c r="C4025">
        <v>2015</v>
      </c>
      <c r="D4025" t="s">
        <v>31676</v>
      </c>
      <c r="E4025" t="s">
        <v>176</v>
      </c>
      <c r="F4025" t="s">
        <v>44042</v>
      </c>
      <c r="H4025">
        <v>92</v>
      </c>
      <c r="I4025" t="s">
        <v>25</v>
      </c>
      <c r="J4025" t="s">
        <v>26</v>
      </c>
      <c r="M4025" t="s">
        <v>35337</v>
      </c>
      <c r="N4025" t="s">
        <v>35338</v>
      </c>
      <c r="O4025" t="s">
        <v>35339</v>
      </c>
      <c r="P4025" t="s">
        <v>33160</v>
      </c>
      <c r="Q4025" t="s">
        <v>35340</v>
      </c>
      <c r="R4025" t="s">
        <v>35341</v>
      </c>
      <c r="S4025" t="s">
        <v>35342</v>
      </c>
      <c r="T4025">
        <v>5.0999999999999996</v>
      </c>
      <c r="U4025">
        <v>11690</v>
      </c>
      <c r="W4025"/>
      <c r="X4025"/>
      <c r="Y4025"/>
      <c r="Z4025"/>
      <c r="AA4025"/>
      <c r="AB4025">
        <v>72</v>
      </c>
    </row>
    <row r="4026" spans="1:28" hidden="1" x14ac:dyDescent="0.2">
      <c r="A4026" t="s">
        <v>35343</v>
      </c>
      <c r="B4026" t="s">
        <v>35344</v>
      </c>
      <c r="C4026">
        <v>2014</v>
      </c>
      <c r="D4026" t="s">
        <v>27043</v>
      </c>
      <c r="E4026" t="s">
        <v>1045</v>
      </c>
      <c r="F4026" t="s">
        <v>44036</v>
      </c>
      <c r="H4026">
        <v>98</v>
      </c>
      <c r="I4026" t="s">
        <v>2359</v>
      </c>
      <c r="J4026" t="s">
        <v>308</v>
      </c>
      <c r="K4026" t="s">
        <v>22887</v>
      </c>
      <c r="M4026" t="s">
        <v>35345</v>
      </c>
      <c r="N4026" t="s">
        <v>35346</v>
      </c>
      <c r="O4026" t="s">
        <v>35347</v>
      </c>
      <c r="P4026" t="s">
        <v>35348</v>
      </c>
      <c r="Q4026" t="s">
        <v>35349</v>
      </c>
      <c r="R4026" t="s">
        <v>35350</v>
      </c>
      <c r="S4026" t="s">
        <v>35351</v>
      </c>
      <c r="T4026">
        <v>6.5</v>
      </c>
      <c r="U4026">
        <v>15952</v>
      </c>
      <c r="W4026" t="s">
        <v>13377</v>
      </c>
      <c r="X4026"/>
      <c r="Y4026"/>
      <c r="Z4026"/>
      <c r="AA4026">
        <v>78768613</v>
      </c>
      <c r="AB4026">
        <v>10</v>
      </c>
    </row>
    <row r="4027" spans="1:28" hidden="1" x14ac:dyDescent="0.2">
      <c r="A4027" t="s">
        <v>35352</v>
      </c>
      <c r="B4027" t="s">
        <v>35353</v>
      </c>
      <c r="C4027">
        <v>2014</v>
      </c>
      <c r="D4027" t="s">
        <v>30511</v>
      </c>
      <c r="E4027" t="s">
        <v>16512</v>
      </c>
      <c r="F4027" t="s">
        <v>44046</v>
      </c>
      <c r="G4027" t="s">
        <v>44045</v>
      </c>
      <c r="H4027">
        <v>101</v>
      </c>
      <c r="I4027" t="s">
        <v>1983</v>
      </c>
      <c r="J4027" t="s">
        <v>26</v>
      </c>
      <c r="M4027" t="s">
        <v>35354</v>
      </c>
      <c r="N4027" t="s">
        <v>28208</v>
      </c>
      <c r="O4027" t="s">
        <v>35355</v>
      </c>
      <c r="P4027" t="s">
        <v>35356</v>
      </c>
      <c r="Q4027" t="s">
        <v>35357</v>
      </c>
      <c r="R4027" t="s">
        <v>35358</v>
      </c>
      <c r="S4027" t="s">
        <v>35359</v>
      </c>
      <c r="T4027">
        <v>5</v>
      </c>
      <c r="U4027">
        <v>14530</v>
      </c>
      <c r="W4027">
        <v>3000000</v>
      </c>
      <c r="X4027"/>
      <c r="Y4027"/>
      <c r="Z4027"/>
      <c r="AA4027">
        <v>71103</v>
      </c>
      <c r="AB4027">
        <v>153</v>
      </c>
    </row>
    <row r="4028" spans="1:28" hidden="1" x14ac:dyDescent="0.2">
      <c r="A4028" t="s">
        <v>35360</v>
      </c>
      <c r="B4028" t="s">
        <v>35361</v>
      </c>
      <c r="C4028">
        <v>2014</v>
      </c>
      <c r="D4028" s="1">
        <v>42100</v>
      </c>
      <c r="E4028" t="s">
        <v>1045</v>
      </c>
      <c r="F4028" t="s">
        <v>44032</v>
      </c>
      <c r="H4028">
        <v>100</v>
      </c>
      <c r="I4028" t="s">
        <v>25</v>
      </c>
      <c r="J4028" t="s">
        <v>26</v>
      </c>
      <c r="M4028" t="s">
        <v>25125</v>
      </c>
      <c r="N4028" t="s">
        <v>35362</v>
      </c>
      <c r="O4028" t="s">
        <v>35363</v>
      </c>
      <c r="P4028" t="s">
        <v>35364</v>
      </c>
      <c r="Q4028" t="s">
        <v>35365</v>
      </c>
      <c r="R4028" t="s">
        <v>35366</v>
      </c>
      <c r="S4028" t="s">
        <v>35367</v>
      </c>
      <c r="T4028">
        <v>7.1</v>
      </c>
      <c r="U4028">
        <v>13791</v>
      </c>
      <c r="W4028"/>
      <c r="X4028"/>
      <c r="Y4028"/>
      <c r="Z4028"/>
      <c r="AA4028">
        <v>41760</v>
      </c>
      <c r="AB4028">
        <v>34</v>
      </c>
    </row>
    <row r="4029" spans="1:28" hidden="1" x14ac:dyDescent="0.2">
      <c r="A4029" t="s">
        <v>35368</v>
      </c>
      <c r="B4029" t="s">
        <v>35369</v>
      </c>
      <c r="C4029">
        <v>2014</v>
      </c>
      <c r="D4029" s="1">
        <v>41771</v>
      </c>
      <c r="E4029" t="s">
        <v>1045</v>
      </c>
      <c r="F4029" t="s">
        <v>44032</v>
      </c>
      <c r="G4029" t="s">
        <v>44036</v>
      </c>
      <c r="H4029">
        <v>91</v>
      </c>
      <c r="I4029" t="s">
        <v>25</v>
      </c>
      <c r="J4029" t="s">
        <v>26</v>
      </c>
      <c r="M4029" t="s">
        <v>35370</v>
      </c>
      <c r="N4029" t="s">
        <v>35370</v>
      </c>
      <c r="O4029" t="s">
        <v>35371</v>
      </c>
      <c r="P4029" t="s">
        <v>10079</v>
      </c>
      <c r="Q4029" t="s">
        <v>35372</v>
      </c>
      <c r="R4029" t="s">
        <v>35373</v>
      </c>
      <c r="S4029" t="s">
        <v>35374</v>
      </c>
      <c r="T4029">
        <v>6.8</v>
      </c>
      <c r="U4029">
        <v>17266</v>
      </c>
      <c r="W4029"/>
      <c r="X4029"/>
      <c r="Y4029">
        <v>8623</v>
      </c>
      <c r="Z4029"/>
      <c r="AA4029">
        <v>19530</v>
      </c>
      <c r="AB4029">
        <v>70</v>
      </c>
    </row>
    <row r="4030" spans="1:28" hidden="1" x14ac:dyDescent="0.2">
      <c r="A4030" t="s">
        <v>35375</v>
      </c>
      <c r="B4030" t="s">
        <v>35376</v>
      </c>
      <c r="C4030">
        <v>2014</v>
      </c>
      <c r="D4030" s="1">
        <v>42165</v>
      </c>
      <c r="E4030" t="s">
        <v>3496</v>
      </c>
      <c r="F4030" t="s">
        <v>44045</v>
      </c>
      <c r="G4030" t="s">
        <v>44042</v>
      </c>
      <c r="H4030">
        <v>90</v>
      </c>
      <c r="I4030" t="s">
        <v>25</v>
      </c>
      <c r="J4030" t="s">
        <v>26</v>
      </c>
      <c r="M4030" t="s">
        <v>23999</v>
      </c>
      <c r="N4030" t="s">
        <v>35377</v>
      </c>
      <c r="O4030" t="s">
        <v>35378</v>
      </c>
      <c r="P4030" t="s">
        <v>35379</v>
      </c>
      <c r="Q4030" t="s">
        <v>35380</v>
      </c>
      <c r="R4030" t="s">
        <v>35381</v>
      </c>
      <c r="S4030" t="s">
        <v>35382</v>
      </c>
      <c r="T4030">
        <v>5.8</v>
      </c>
      <c r="U4030">
        <v>16386</v>
      </c>
      <c r="W4030"/>
      <c r="X4030"/>
      <c r="Y4030"/>
      <c r="Z4030"/>
      <c r="AA4030"/>
      <c r="AB4030">
        <v>139</v>
      </c>
    </row>
    <row r="4031" spans="1:28" hidden="1" x14ac:dyDescent="0.2">
      <c r="A4031" t="s">
        <v>35383</v>
      </c>
      <c r="B4031" t="s">
        <v>35384</v>
      </c>
      <c r="C4031">
        <v>2014</v>
      </c>
      <c r="D4031" t="s">
        <v>35385</v>
      </c>
      <c r="E4031" t="s">
        <v>1045</v>
      </c>
      <c r="F4031" t="s">
        <v>44032</v>
      </c>
      <c r="H4031">
        <v>108</v>
      </c>
      <c r="I4031" t="s">
        <v>1561</v>
      </c>
      <c r="J4031" t="s">
        <v>26</v>
      </c>
      <c r="M4031" t="s">
        <v>4532</v>
      </c>
      <c r="N4031" t="s">
        <v>4532</v>
      </c>
      <c r="O4031" t="s">
        <v>35386</v>
      </c>
      <c r="P4031" t="s">
        <v>4535</v>
      </c>
      <c r="Q4031" t="s">
        <v>12193</v>
      </c>
      <c r="R4031" t="s">
        <v>35387</v>
      </c>
      <c r="S4031" t="s">
        <v>35388</v>
      </c>
      <c r="T4031">
        <v>6.6</v>
      </c>
      <c r="U4031">
        <v>14665</v>
      </c>
      <c r="W4031"/>
      <c r="X4031"/>
      <c r="Y4031">
        <v>2880537</v>
      </c>
      <c r="Z4031"/>
      <c r="AA4031">
        <v>6132875</v>
      </c>
      <c r="AB4031">
        <v>86</v>
      </c>
    </row>
    <row r="4032" spans="1:28" x14ac:dyDescent="0.2">
      <c r="A4032" t="s">
        <v>29095</v>
      </c>
      <c r="B4032" t="s">
        <v>29096</v>
      </c>
      <c r="C4032">
        <v>2014</v>
      </c>
      <c r="D4032" s="1">
        <v>41861</v>
      </c>
      <c r="E4032" t="s">
        <v>16512</v>
      </c>
      <c r="F4032" t="s">
        <v>44045</v>
      </c>
      <c r="G4032" t="s">
        <v>44033</v>
      </c>
      <c r="H4032">
        <v>113</v>
      </c>
      <c r="I4032" t="s">
        <v>229</v>
      </c>
      <c r="J4032" t="s">
        <v>26</v>
      </c>
      <c r="M4032" t="s">
        <v>29097</v>
      </c>
      <c r="N4032" t="s">
        <v>29098</v>
      </c>
      <c r="O4032" t="s">
        <v>29099</v>
      </c>
      <c r="P4032" t="s">
        <v>29100</v>
      </c>
      <c r="Q4032" t="s">
        <v>29101</v>
      </c>
      <c r="R4032" t="s">
        <v>29102</v>
      </c>
      <c r="S4032" t="s">
        <v>29103</v>
      </c>
      <c r="T4032">
        <v>6.8</v>
      </c>
      <c r="U4032">
        <v>408789</v>
      </c>
      <c r="V4032" s="12">
        <f>W4032*1.09324733035956</f>
        <v>37170409.232225038</v>
      </c>
      <c r="W4032" s="3">
        <v>34000000</v>
      </c>
      <c r="X4032" s="13">
        <f>Y4032*1.09324733035956</f>
        <v>111978986.68593742</v>
      </c>
      <c r="Y4032" s="3">
        <v>102427862</v>
      </c>
      <c r="Z4032" s="13">
        <f>AA4032*1.09324733035956</f>
        <v>380799758.149463</v>
      </c>
      <c r="AA4032" s="3">
        <v>348319861</v>
      </c>
      <c r="AB4032">
        <v>616</v>
      </c>
    </row>
    <row r="4033" spans="1:28" x14ac:dyDescent="0.2">
      <c r="A4033" t="s">
        <v>18827</v>
      </c>
      <c r="B4033" t="s">
        <v>18828</v>
      </c>
      <c r="C4033">
        <v>2010</v>
      </c>
      <c r="D4033" s="1">
        <v>40517</v>
      </c>
      <c r="E4033" t="s">
        <v>16512</v>
      </c>
      <c r="F4033" t="s">
        <v>44031</v>
      </c>
      <c r="G4033" t="s">
        <v>44032</v>
      </c>
      <c r="H4033">
        <v>140</v>
      </c>
      <c r="I4033" t="s">
        <v>229</v>
      </c>
      <c r="J4033" t="s">
        <v>26</v>
      </c>
      <c r="K4033" t="s">
        <v>27</v>
      </c>
      <c r="L4033" t="s">
        <v>787</v>
      </c>
      <c r="M4033" t="s">
        <v>1005</v>
      </c>
      <c r="N4033" t="s">
        <v>18829</v>
      </c>
      <c r="O4033" t="s">
        <v>18830</v>
      </c>
      <c r="P4033" t="s">
        <v>1008</v>
      </c>
      <c r="Q4033" t="s">
        <v>18831</v>
      </c>
      <c r="R4033" t="s">
        <v>18832</v>
      </c>
      <c r="S4033" t="s">
        <v>18833</v>
      </c>
      <c r="T4033">
        <v>6.6</v>
      </c>
      <c r="U4033">
        <v>249741</v>
      </c>
      <c r="V4033" s="12">
        <f>W4033*1.18690152988223</f>
        <v>237380305.976446</v>
      </c>
      <c r="W4033" s="3">
        <v>200000000</v>
      </c>
      <c r="X4033" s="13">
        <f>Y4033*1.18690152988223</f>
        <v>124944803.58728929</v>
      </c>
      <c r="Y4033" s="3">
        <v>105269730</v>
      </c>
      <c r="Z4033" s="13">
        <f>AA4033*1.18690152988223</f>
        <v>381790307.70972073</v>
      </c>
      <c r="AA4033" s="3">
        <v>321669741</v>
      </c>
      <c r="AB4033">
        <v>626</v>
      </c>
    </row>
    <row r="4034" spans="1:28" x14ac:dyDescent="0.2">
      <c r="A4034" t="s">
        <v>19432</v>
      </c>
      <c r="B4034" t="s">
        <v>19433</v>
      </c>
      <c r="C4034">
        <v>2010</v>
      </c>
      <c r="D4034" t="s">
        <v>19434</v>
      </c>
      <c r="E4034" t="s">
        <v>44037</v>
      </c>
      <c r="F4034" t="s">
        <v>44047</v>
      </c>
      <c r="G4034" t="s">
        <v>44038</v>
      </c>
      <c r="H4034">
        <v>95</v>
      </c>
      <c r="I4034" t="s">
        <v>25</v>
      </c>
      <c r="J4034" t="s">
        <v>26</v>
      </c>
      <c r="M4034" t="s">
        <v>19435</v>
      </c>
      <c r="N4034" t="s">
        <v>19436</v>
      </c>
      <c r="O4034" t="s">
        <v>19437</v>
      </c>
      <c r="P4034" t="s">
        <v>6745</v>
      </c>
      <c r="Q4034" t="s">
        <v>19438</v>
      </c>
      <c r="R4034" t="s">
        <v>19439</v>
      </c>
      <c r="S4034" t="s">
        <v>19440</v>
      </c>
      <c r="T4034">
        <v>7.2</v>
      </c>
      <c r="U4034">
        <v>222974</v>
      </c>
      <c r="V4034" s="12">
        <f>W4034*1.18690152988223</f>
        <v>154297198.8846899</v>
      </c>
      <c r="W4034" s="3">
        <v>130000000</v>
      </c>
      <c r="X4034" s="13">
        <f>Y4034*1.18690152988223</f>
        <v>176155002.98447618</v>
      </c>
      <c r="Y4034" s="3">
        <v>148415853</v>
      </c>
      <c r="Z4034" s="13">
        <f>AA4034*1.18690152988223</f>
        <v>382046706.92581201</v>
      </c>
      <c r="AA4034" s="3">
        <v>321885765</v>
      </c>
      <c r="AB4034">
        <v>260</v>
      </c>
    </row>
    <row r="4035" spans="1:28" x14ac:dyDescent="0.2">
      <c r="A4035" t="s">
        <v>10581</v>
      </c>
      <c r="B4035" t="s">
        <v>10582</v>
      </c>
      <c r="C4035">
        <v>2005</v>
      </c>
      <c r="D4035" s="1">
        <v>38604</v>
      </c>
      <c r="E4035" t="s">
        <v>1045</v>
      </c>
      <c r="F4035" t="s">
        <v>44036</v>
      </c>
      <c r="H4035">
        <v>119</v>
      </c>
      <c r="I4035" t="s">
        <v>25</v>
      </c>
      <c r="J4035" t="s">
        <v>26</v>
      </c>
      <c r="M4035" t="s">
        <v>5848</v>
      </c>
      <c r="N4035" t="s">
        <v>10583</v>
      </c>
      <c r="O4035" t="s">
        <v>10584</v>
      </c>
      <c r="P4035" t="s">
        <v>591</v>
      </c>
      <c r="Q4035" t="s">
        <v>10585</v>
      </c>
      <c r="R4035" t="s">
        <v>10586</v>
      </c>
      <c r="S4035" t="s">
        <v>10587</v>
      </c>
      <c r="T4035">
        <v>6.9</v>
      </c>
      <c r="U4035">
        <v>327881</v>
      </c>
      <c r="V4035" s="12">
        <f>W4035*1.32519713261649</f>
        <v>53007885.304659598</v>
      </c>
      <c r="W4035" s="3">
        <v>40000000</v>
      </c>
      <c r="X4035" s="13">
        <f>Y4035*1.32519713261649</f>
        <v>277305346.49222273</v>
      </c>
      <c r="Y4035" s="3">
        <v>209255921</v>
      </c>
      <c r="Z4035" s="13">
        <f>AA4035*1.32519713261649</f>
        <v>382276496.00663155</v>
      </c>
      <c r="AA4035" s="3">
        <v>288467645</v>
      </c>
      <c r="AB4035">
        <v>671</v>
      </c>
    </row>
    <row r="4036" spans="1:28" x14ac:dyDescent="0.2">
      <c r="A4036" t="s">
        <v>20066</v>
      </c>
      <c r="B4036" t="s">
        <v>20067</v>
      </c>
      <c r="C4036">
        <v>2009</v>
      </c>
      <c r="D4036" s="1">
        <v>39881</v>
      </c>
      <c r="E4036" t="s">
        <v>1045</v>
      </c>
      <c r="F4036" t="s">
        <v>44032</v>
      </c>
      <c r="G4036" t="s">
        <v>44036</v>
      </c>
      <c r="H4036">
        <v>108</v>
      </c>
      <c r="I4036" t="s">
        <v>25</v>
      </c>
      <c r="J4036" t="s">
        <v>26</v>
      </c>
      <c r="M4036" t="s">
        <v>14354</v>
      </c>
      <c r="N4036" t="s">
        <v>20068</v>
      </c>
      <c r="O4036" t="s">
        <v>20069</v>
      </c>
      <c r="P4036" t="s">
        <v>1516</v>
      </c>
      <c r="Q4036" t="s">
        <v>20070</v>
      </c>
      <c r="R4036" t="s">
        <v>20071</v>
      </c>
      <c r="S4036" t="s">
        <v>20072</v>
      </c>
      <c r="T4036">
        <v>6.7</v>
      </c>
      <c r="U4036">
        <v>289455</v>
      </c>
      <c r="V4036" s="12">
        <f>W4036*1.20636999678377</f>
        <v>48254799.871350802</v>
      </c>
      <c r="W4036" s="3">
        <v>40000000</v>
      </c>
      <c r="X4036" s="13">
        <f>Y4036*1.20636999678377</f>
        <v>197794049.33014327</v>
      </c>
      <c r="Y4036" s="3">
        <v>163958031</v>
      </c>
      <c r="Z4036" s="13">
        <f>AA4036*1.20636999678377</f>
        <v>382871715.12671888</v>
      </c>
      <c r="AA4036" s="3">
        <v>317375031</v>
      </c>
      <c r="AB4036">
        <v>330</v>
      </c>
    </row>
    <row r="4037" spans="1:28" hidden="1" x14ac:dyDescent="0.2">
      <c r="A4037" t="s">
        <v>35427</v>
      </c>
      <c r="B4037" t="s">
        <v>35428</v>
      </c>
      <c r="C4037">
        <v>2014</v>
      </c>
      <c r="D4037" t="s">
        <v>29274</v>
      </c>
      <c r="E4037" t="s">
        <v>1045</v>
      </c>
      <c r="F4037" t="s">
        <v>44032</v>
      </c>
      <c r="H4037">
        <v>95</v>
      </c>
      <c r="I4037" t="s">
        <v>25</v>
      </c>
      <c r="J4037" t="s">
        <v>26</v>
      </c>
      <c r="M4037" t="s">
        <v>35429</v>
      </c>
      <c r="N4037" t="s">
        <v>35430</v>
      </c>
      <c r="O4037" t="s">
        <v>35431</v>
      </c>
      <c r="P4037" t="s">
        <v>12627</v>
      </c>
      <c r="Q4037" t="s">
        <v>12627</v>
      </c>
      <c r="R4037" t="s">
        <v>35432</v>
      </c>
      <c r="S4037" t="s">
        <v>35433</v>
      </c>
      <c r="T4037">
        <v>6.4</v>
      </c>
      <c r="U4037">
        <v>17466</v>
      </c>
      <c r="W4037"/>
      <c r="X4037"/>
      <c r="Y4037">
        <v>10970</v>
      </c>
      <c r="Z4037"/>
      <c r="AA4037">
        <v>10970</v>
      </c>
      <c r="AB4037">
        <v>76</v>
      </c>
    </row>
    <row r="4038" spans="1:28" x14ac:dyDescent="0.2">
      <c r="A4038" t="s">
        <v>38838</v>
      </c>
      <c r="B4038" t="s">
        <v>38839</v>
      </c>
      <c r="C4038">
        <v>2018</v>
      </c>
      <c r="D4038" s="1">
        <v>43314</v>
      </c>
      <c r="E4038" t="s">
        <v>176</v>
      </c>
      <c r="F4038" t="s">
        <v>44036</v>
      </c>
      <c r="G4038" t="s">
        <v>44042</v>
      </c>
      <c r="H4038">
        <v>105</v>
      </c>
      <c r="I4038" t="s">
        <v>25</v>
      </c>
      <c r="J4038" t="s">
        <v>26</v>
      </c>
      <c r="M4038" t="s">
        <v>6255</v>
      </c>
      <c r="N4038" t="s">
        <v>38818</v>
      </c>
      <c r="O4038" t="s">
        <v>38840</v>
      </c>
      <c r="P4038" t="s">
        <v>23504</v>
      </c>
      <c r="Q4038" t="s">
        <v>32868</v>
      </c>
      <c r="R4038" t="s">
        <v>38841</v>
      </c>
      <c r="S4038" t="s">
        <v>38842</v>
      </c>
      <c r="T4038">
        <v>4.5</v>
      </c>
      <c r="U4038">
        <v>53182</v>
      </c>
      <c r="V4038" s="12">
        <f>W4038*1.03068014830331</f>
        <v>56687408.156682044</v>
      </c>
      <c r="W4038" s="3">
        <v>55000000</v>
      </c>
      <c r="X4038" s="13">
        <f>Y4038*1.03068014830331</f>
        <v>103488284.96760315</v>
      </c>
      <c r="Y4038" s="3">
        <v>100407760</v>
      </c>
      <c r="Z4038" s="13">
        <f>AA4038*1.03068014830331</f>
        <v>383397573.51884937</v>
      </c>
      <c r="AA4038" s="3">
        <v>371985018</v>
      </c>
      <c r="AB4038">
        <v>263</v>
      </c>
    </row>
    <row r="4039" spans="1:28" x14ac:dyDescent="0.2">
      <c r="A4039" t="s">
        <v>992</v>
      </c>
      <c r="B4039" t="s">
        <v>993</v>
      </c>
      <c r="C4039">
        <v>2003</v>
      </c>
      <c r="D4039" t="s">
        <v>382</v>
      </c>
      <c r="E4039" t="s">
        <v>16512</v>
      </c>
      <c r="F4039" t="s">
        <v>44038</v>
      </c>
      <c r="G4039" t="s">
        <v>44044</v>
      </c>
      <c r="H4039">
        <v>147</v>
      </c>
      <c r="I4039" t="s">
        <v>25</v>
      </c>
      <c r="J4039" t="s">
        <v>26</v>
      </c>
      <c r="K4039" t="s">
        <v>308</v>
      </c>
      <c r="L4039" t="s">
        <v>75</v>
      </c>
      <c r="M4039" t="s">
        <v>995</v>
      </c>
      <c r="N4039" t="s">
        <v>996</v>
      </c>
      <c r="O4039" t="s">
        <v>997</v>
      </c>
      <c r="P4039" t="s">
        <v>690</v>
      </c>
      <c r="Q4039" t="s">
        <v>998</v>
      </c>
      <c r="R4039" t="s">
        <v>999</v>
      </c>
      <c r="S4039" t="s">
        <v>1000</v>
      </c>
      <c r="T4039">
        <v>6.6</v>
      </c>
      <c r="U4039">
        <v>227621</v>
      </c>
      <c r="V4039" s="12">
        <f>W4039*1.40658152173913</f>
        <v>182855597.82608691</v>
      </c>
      <c r="W4039" s="3">
        <v>130000000</v>
      </c>
      <c r="X4039" s="13">
        <f>Y4039*1.40658152173913</f>
        <v>194964076.08741298</v>
      </c>
      <c r="Y4039" s="3">
        <v>138608444</v>
      </c>
      <c r="Z4039" s="13">
        <f>AA4039*1.40658152173913</f>
        <v>384474368.62997812</v>
      </c>
      <c r="AA4039" s="3">
        <v>273339556</v>
      </c>
      <c r="AB4039">
        <v>565</v>
      </c>
    </row>
    <row r="4040" spans="1:28" x14ac:dyDescent="0.2">
      <c r="A4040" t="s">
        <v>18574</v>
      </c>
      <c r="B4040" t="s">
        <v>18575</v>
      </c>
      <c r="C4040">
        <v>2016</v>
      </c>
      <c r="D4040" t="s">
        <v>18576</v>
      </c>
      <c r="E4040" t="s">
        <v>16512</v>
      </c>
      <c r="F4040" t="s">
        <v>44031</v>
      </c>
      <c r="G4040" t="s">
        <v>44032</v>
      </c>
      <c r="H4040">
        <v>110</v>
      </c>
      <c r="I4040" t="s">
        <v>9472</v>
      </c>
      <c r="J4040" t="s">
        <v>26</v>
      </c>
      <c r="K4040" t="s">
        <v>18577</v>
      </c>
      <c r="L4040" t="s">
        <v>27</v>
      </c>
      <c r="M4040" t="s">
        <v>9340</v>
      </c>
      <c r="N4040" t="s">
        <v>18578</v>
      </c>
      <c r="O4040" t="s">
        <v>18579</v>
      </c>
      <c r="P4040" t="s">
        <v>18580</v>
      </c>
      <c r="Q4040" t="s">
        <v>18580</v>
      </c>
      <c r="R4040" t="s">
        <v>18581</v>
      </c>
      <c r="S4040" t="s">
        <v>18582</v>
      </c>
      <c r="T4040">
        <v>6.2</v>
      </c>
      <c r="U4040">
        <v>160617</v>
      </c>
      <c r="V4040" s="12">
        <f>W4040*1.07834771485832</f>
        <v>194102588.6744976</v>
      </c>
      <c r="W4040" s="3">
        <v>180000000</v>
      </c>
      <c r="X4040" s="13">
        <f>Y4040*1.07834771485832</f>
        <v>136565255.43201283</v>
      </c>
      <c r="Y4040" s="3">
        <v>126643061</v>
      </c>
      <c r="Z4040" s="13">
        <f>AA4040*1.07834771485832</f>
        <v>384647014.86009699</v>
      </c>
      <c r="AA4040" s="3">
        <v>356700357</v>
      </c>
      <c r="AB4040">
        <v>477</v>
      </c>
    </row>
    <row r="4041" spans="1:28" x14ac:dyDescent="0.2">
      <c r="A4041" t="s">
        <v>1569</v>
      </c>
      <c r="B4041" t="s">
        <v>1570</v>
      </c>
      <c r="C4041">
        <v>2000</v>
      </c>
      <c r="D4041" t="s">
        <v>536</v>
      </c>
      <c r="E4041" t="s">
        <v>44035</v>
      </c>
      <c r="F4041" t="s">
        <v>44032</v>
      </c>
      <c r="H4041">
        <v>131</v>
      </c>
      <c r="I4041" t="s">
        <v>25</v>
      </c>
      <c r="J4041" t="s">
        <v>26</v>
      </c>
      <c r="M4041" t="s">
        <v>1187</v>
      </c>
      <c r="N4041" t="s">
        <v>1514</v>
      </c>
      <c r="O4041" t="s">
        <v>1571</v>
      </c>
      <c r="P4041" t="s">
        <v>1572</v>
      </c>
      <c r="Q4041" t="s">
        <v>1573</v>
      </c>
      <c r="R4041" t="s">
        <v>1574</v>
      </c>
      <c r="S4041" t="s">
        <v>1575</v>
      </c>
      <c r="T4041">
        <v>7.3</v>
      </c>
      <c r="U4041">
        <v>170733</v>
      </c>
      <c r="V4041" s="12">
        <f>W4041*1.5029674796748</f>
        <v>78154308.943089604</v>
      </c>
      <c r="W4041" s="3">
        <v>52000000</v>
      </c>
      <c r="X4041" s="13">
        <f>Y4041*1.5029674796748</f>
        <v>188765508.71808985</v>
      </c>
      <c r="Y4041" s="3">
        <v>125595205</v>
      </c>
      <c r="Z4041" s="13">
        <f>AA4041*1.5029674796748</f>
        <v>385167408.83243984</v>
      </c>
      <c r="AA4041" s="3">
        <v>256271286</v>
      </c>
      <c r="AB4041">
        <v>525</v>
      </c>
    </row>
    <row r="4042" spans="1:28" hidden="1" x14ac:dyDescent="0.2">
      <c r="A4042" t="s">
        <v>35465</v>
      </c>
      <c r="B4042" t="s">
        <v>35466</v>
      </c>
      <c r="C4042">
        <v>2014</v>
      </c>
      <c r="D4042" t="s">
        <v>35467</v>
      </c>
      <c r="E4042" t="s">
        <v>44041</v>
      </c>
      <c r="F4042" t="s">
        <v>44032</v>
      </c>
      <c r="G4042" t="s">
        <v>44036</v>
      </c>
      <c r="H4042">
        <v>133</v>
      </c>
      <c r="I4042" t="s">
        <v>943</v>
      </c>
      <c r="J4042" t="s">
        <v>944</v>
      </c>
      <c r="M4042" t="s">
        <v>20713</v>
      </c>
      <c r="N4042" t="s">
        <v>20713</v>
      </c>
      <c r="O4042" t="s">
        <v>35468</v>
      </c>
      <c r="P4042" t="s">
        <v>31871</v>
      </c>
      <c r="Q4042" t="s">
        <v>35469</v>
      </c>
      <c r="R4042" t="s">
        <v>35470</v>
      </c>
      <c r="S4042" t="s">
        <v>35471</v>
      </c>
      <c r="T4042">
        <v>7.6</v>
      </c>
      <c r="U4042">
        <v>25849</v>
      </c>
      <c r="W4042"/>
      <c r="X4042"/>
      <c r="Y4042">
        <v>529136</v>
      </c>
      <c r="Z4042"/>
      <c r="AA4042">
        <v>858783</v>
      </c>
      <c r="AB4042">
        <v>191</v>
      </c>
    </row>
    <row r="4043" spans="1:28" hidden="1" x14ac:dyDescent="0.2">
      <c r="A4043" t="s">
        <v>35472</v>
      </c>
      <c r="B4043" t="s">
        <v>35473</v>
      </c>
      <c r="C4043">
        <v>2013</v>
      </c>
      <c r="D4043" t="s">
        <v>33131</v>
      </c>
      <c r="E4043" t="s">
        <v>1045</v>
      </c>
      <c r="H4043">
        <v>119</v>
      </c>
      <c r="I4043" t="s">
        <v>697</v>
      </c>
      <c r="J4043" t="s">
        <v>307</v>
      </c>
      <c r="M4043" t="s">
        <v>35474</v>
      </c>
      <c r="N4043" t="s">
        <v>35475</v>
      </c>
      <c r="O4043" t="s">
        <v>35476</v>
      </c>
      <c r="P4043" t="s">
        <v>35477</v>
      </c>
      <c r="Q4043" t="s">
        <v>35478</v>
      </c>
      <c r="R4043" t="s">
        <v>35479</v>
      </c>
      <c r="S4043" t="s">
        <v>35480</v>
      </c>
      <c r="T4043">
        <v>6.9</v>
      </c>
      <c r="U4043">
        <v>26075</v>
      </c>
      <c r="W4043" t="s">
        <v>20328</v>
      </c>
      <c r="X4043"/>
      <c r="Y4043"/>
      <c r="Z4043"/>
      <c r="AA4043">
        <v>77676735</v>
      </c>
      <c r="AB4043">
        <v>19</v>
      </c>
    </row>
    <row r="4044" spans="1:28" hidden="1" x14ac:dyDescent="0.2">
      <c r="A4044" t="s">
        <v>35481</v>
      </c>
      <c r="B4044" t="s">
        <v>35482</v>
      </c>
      <c r="C4044">
        <v>2018</v>
      </c>
      <c r="D4044" t="s">
        <v>33156</v>
      </c>
      <c r="E4044" t="s">
        <v>44043</v>
      </c>
      <c r="F4044" t="s">
        <v>44038</v>
      </c>
      <c r="G4044" t="s">
        <v>44040</v>
      </c>
      <c r="H4044">
        <v>104</v>
      </c>
      <c r="I4044" t="s">
        <v>25</v>
      </c>
      <c r="J4044" t="s">
        <v>26</v>
      </c>
      <c r="K4044" t="s">
        <v>308</v>
      </c>
      <c r="L4044" t="s">
        <v>27</v>
      </c>
      <c r="M4044" t="s">
        <v>35483</v>
      </c>
      <c r="N4044" t="s">
        <v>35484</v>
      </c>
      <c r="O4044" t="s">
        <v>35485</v>
      </c>
      <c r="P4044" t="s">
        <v>35486</v>
      </c>
      <c r="Q4044" t="s">
        <v>35487</v>
      </c>
      <c r="R4044" t="s">
        <v>35488</v>
      </c>
      <c r="S4044" t="s">
        <v>35489</v>
      </c>
      <c r="T4044">
        <v>7.1</v>
      </c>
      <c r="U4044">
        <v>42853</v>
      </c>
      <c r="W4044"/>
      <c r="X4044"/>
      <c r="Y4044"/>
      <c r="Z4044"/>
      <c r="AA4044"/>
      <c r="AB4044">
        <v>645</v>
      </c>
    </row>
    <row r="4045" spans="1:28" x14ac:dyDescent="0.2">
      <c r="A4045" t="s">
        <v>30899</v>
      </c>
      <c r="B4045" t="s">
        <v>30900</v>
      </c>
      <c r="C4045">
        <v>2013</v>
      </c>
      <c r="D4045" t="s">
        <v>25420</v>
      </c>
      <c r="E4045" t="s">
        <v>44037</v>
      </c>
      <c r="F4045" t="s">
        <v>44031</v>
      </c>
      <c r="G4045" t="s">
        <v>44038</v>
      </c>
      <c r="H4045">
        <v>105</v>
      </c>
      <c r="I4045" t="s">
        <v>30901</v>
      </c>
      <c r="J4045" t="s">
        <v>26</v>
      </c>
      <c r="K4045" t="s">
        <v>27</v>
      </c>
      <c r="M4045" t="s">
        <v>1887</v>
      </c>
      <c r="N4045" t="s">
        <v>2122</v>
      </c>
      <c r="O4045" t="s">
        <v>30902</v>
      </c>
      <c r="P4045" t="s">
        <v>14833</v>
      </c>
      <c r="Q4045" t="s">
        <v>14834</v>
      </c>
      <c r="R4045" t="s">
        <v>30903</v>
      </c>
      <c r="S4045" t="s">
        <v>30904</v>
      </c>
      <c r="T4045">
        <v>5.3</v>
      </c>
      <c r="U4045">
        <v>36946</v>
      </c>
      <c r="V4045" s="12">
        <f>W4045*1.11098185502045</f>
        <v>116653094.77714725</v>
      </c>
      <c r="W4045" s="3">
        <v>105000000</v>
      </c>
      <c r="X4045" s="13">
        <f>Y4045*1.11098185502045</f>
        <v>78899469.407761633</v>
      </c>
      <c r="Y4045" s="3">
        <v>71017784</v>
      </c>
      <c r="Z4045" s="13">
        <f>AA4045*1.11098185502045</f>
        <v>386116588.75655007</v>
      </c>
      <c r="AA4045" s="3">
        <v>347545360</v>
      </c>
      <c r="AB4045">
        <v>75</v>
      </c>
    </row>
    <row r="4046" spans="1:28" x14ac:dyDescent="0.2">
      <c r="A4046" t="s">
        <v>39098</v>
      </c>
      <c r="B4046" t="s">
        <v>39099</v>
      </c>
      <c r="C4046">
        <v>2018</v>
      </c>
      <c r="D4046" t="s">
        <v>23039</v>
      </c>
      <c r="E4046" t="s">
        <v>44037</v>
      </c>
      <c r="F4046" t="s">
        <v>44047</v>
      </c>
      <c r="G4046" t="s">
        <v>44031</v>
      </c>
      <c r="H4046">
        <v>117</v>
      </c>
      <c r="I4046" t="s">
        <v>25</v>
      </c>
      <c r="J4046" t="s">
        <v>26</v>
      </c>
      <c r="K4046" t="s">
        <v>308</v>
      </c>
      <c r="M4046" t="s">
        <v>39100</v>
      </c>
      <c r="N4046" t="s">
        <v>39101</v>
      </c>
      <c r="O4046" t="s">
        <v>39102</v>
      </c>
      <c r="P4046" t="s">
        <v>39103</v>
      </c>
      <c r="Q4046" t="s">
        <v>39104</v>
      </c>
      <c r="R4046" t="s">
        <v>39105</v>
      </c>
      <c r="S4046" t="s">
        <v>39106</v>
      </c>
      <c r="T4046">
        <v>8.4</v>
      </c>
      <c r="U4046">
        <v>335892</v>
      </c>
      <c r="V4046" s="12">
        <f>W4046*1.03068014830331</f>
        <v>92761213.347297892</v>
      </c>
      <c r="W4046" s="3">
        <v>90000000</v>
      </c>
      <c r="X4046" s="13">
        <f>Y4046*1.03068014830331</f>
        <v>196077941.60421595</v>
      </c>
      <c r="Y4046" s="3">
        <v>190241310</v>
      </c>
      <c r="Z4046" s="13">
        <f>AA4046*1.03068014830331</f>
        <v>387062479.38902825</v>
      </c>
      <c r="AA4046" s="3">
        <v>375540831</v>
      </c>
      <c r="AB4046">
        <v>1828</v>
      </c>
    </row>
    <row r="4047" spans="1:28" x14ac:dyDescent="0.2">
      <c r="A4047" t="s">
        <v>8460</v>
      </c>
      <c r="B4047" t="s">
        <v>8461</v>
      </c>
      <c r="C4047">
        <v>2009</v>
      </c>
      <c r="D4047" s="1">
        <v>39854</v>
      </c>
      <c r="E4047" t="s">
        <v>44043</v>
      </c>
      <c r="F4047" t="s">
        <v>44032</v>
      </c>
      <c r="G4047" t="s">
        <v>44055</v>
      </c>
      <c r="H4047">
        <v>153</v>
      </c>
      <c r="I4047" t="s">
        <v>319</v>
      </c>
      <c r="J4047" t="s">
        <v>26</v>
      </c>
      <c r="K4047" t="s">
        <v>307</v>
      </c>
      <c r="L4047" t="s">
        <v>27</v>
      </c>
      <c r="M4047" t="s">
        <v>4203</v>
      </c>
      <c r="N4047" t="s">
        <v>4203</v>
      </c>
      <c r="O4047" t="s">
        <v>8462</v>
      </c>
      <c r="P4047" t="s">
        <v>852</v>
      </c>
      <c r="Q4047" t="s">
        <v>8463</v>
      </c>
      <c r="R4047" t="s">
        <v>8464</v>
      </c>
      <c r="S4047" t="s">
        <v>8465</v>
      </c>
      <c r="T4047">
        <v>8.3000000000000007</v>
      </c>
      <c r="U4047">
        <v>1229958</v>
      </c>
      <c r="V4047" s="12">
        <f>W4047*1.20636999678377</f>
        <v>84445899.774863899</v>
      </c>
      <c r="W4047" s="3">
        <v>70000000</v>
      </c>
      <c r="X4047" s="13">
        <f>Y4047*1.20636999678377</f>
        <v>145416706.79234332</v>
      </c>
      <c r="Y4047" s="3">
        <v>120540719</v>
      </c>
      <c r="Z4047" s="13">
        <f>AA4047*1.20636999678377</f>
        <v>387794498.50505459</v>
      </c>
      <c r="AA4047" s="3">
        <v>321455689</v>
      </c>
      <c r="AB4047">
        <v>1880</v>
      </c>
    </row>
    <row r="4048" spans="1:28" x14ac:dyDescent="0.2">
      <c r="A4048" t="s">
        <v>21332</v>
      </c>
      <c r="B4048" t="s">
        <v>21333</v>
      </c>
      <c r="C4048">
        <v>2009</v>
      </c>
      <c r="D4048" t="s">
        <v>19690</v>
      </c>
      <c r="E4048" t="s">
        <v>1045</v>
      </c>
      <c r="F4048" t="s">
        <v>44036</v>
      </c>
      <c r="H4048">
        <v>96</v>
      </c>
      <c r="I4048" t="s">
        <v>25</v>
      </c>
      <c r="J4048" t="s">
        <v>26</v>
      </c>
      <c r="M4048" t="s">
        <v>3436</v>
      </c>
      <c r="N4048" t="s">
        <v>21334</v>
      </c>
      <c r="O4048" t="s">
        <v>21335</v>
      </c>
      <c r="P4048" t="s">
        <v>19314</v>
      </c>
      <c r="Q4048" t="s">
        <v>21336</v>
      </c>
      <c r="R4048" t="s">
        <v>21337</v>
      </c>
      <c r="S4048" t="s">
        <v>21338</v>
      </c>
      <c r="T4048">
        <v>6.4</v>
      </c>
      <c r="U4048">
        <v>200721</v>
      </c>
      <c r="V4048" s="12">
        <f>W4048*1.20636999678377</f>
        <v>45842059.877783261</v>
      </c>
      <c r="W4048" s="3">
        <v>38000000</v>
      </c>
      <c r="X4048" s="13">
        <f>Y4048*1.20636999678377</f>
        <v>107264646.42720821</v>
      </c>
      <c r="Y4048" s="3">
        <v>88915214</v>
      </c>
      <c r="Z4048" s="13">
        <f>AA4048*1.20636999678377</f>
        <v>388068237.1273948</v>
      </c>
      <c r="AA4048" s="3">
        <v>321682600</v>
      </c>
      <c r="AB4048">
        <v>196</v>
      </c>
    </row>
    <row r="4049" spans="1:28" hidden="1" x14ac:dyDescent="0.2">
      <c r="A4049" t="s">
        <v>35526</v>
      </c>
      <c r="B4049" t="s">
        <v>35527</v>
      </c>
      <c r="C4049">
        <v>2017</v>
      </c>
      <c r="D4049" t="s">
        <v>35528</v>
      </c>
      <c r="E4049" t="s">
        <v>44041</v>
      </c>
      <c r="F4049" t="s">
        <v>44032</v>
      </c>
      <c r="G4049" t="s">
        <v>44045</v>
      </c>
      <c r="H4049">
        <v>98</v>
      </c>
      <c r="I4049" t="s">
        <v>25</v>
      </c>
      <c r="J4049" t="s">
        <v>26</v>
      </c>
      <c r="M4049" t="s">
        <v>35529</v>
      </c>
      <c r="N4049" t="s">
        <v>35530</v>
      </c>
      <c r="O4049" t="s">
        <v>35531</v>
      </c>
      <c r="P4049" t="s">
        <v>3826</v>
      </c>
      <c r="Q4049" t="s">
        <v>35532</v>
      </c>
      <c r="R4049" t="s">
        <v>35533</v>
      </c>
      <c r="S4049" t="s">
        <v>35534</v>
      </c>
      <c r="T4049">
        <v>5.2</v>
      </c>
      <c r="U4049">
        <v>13846</v>
      </c>
      <c r="W4049"/>
      <c r="X4049"/>
      <c r="Y4049"/>
      <c r="Z4049"/>
      <c r="AA4049"/>
      <c r="AB4049">
        <v>241</v>
      </c>
    </row>
    <row r="4050" spans="1:28" x14ac:dyDescent="0.2">
      <c r="A4050" t="s">
        <v>43669</v>
      </c>
      <c r="B4050">
        <v>1917</v>
      </c>
      <c r="C4050">
        <v>2019</v>
      </c>
      <c r="D4050" t="s">
        <v>43670</v>
      </c>
      <c r="E4050" t="s">
        <v>176</v>
      </c>
      <c r="F4050" t="s">
        <v>44055</v>
      </c>
      <c r="H4050">
        <v>119</v>
      </c>
      <c r="I4050" t="s">
        <v>43671</v>
      </c>
      <c r="J4050" t="s">
        <v>26</v>
      </c>
      <c r="K4050" t="s">
        <v>27</v>
      </c>
      <c r="L4050" t="s">
        <v>307</v>
      </c>
      <c r="M4050" t="s">
        <v>3736</v>
      </c>
      <c r="N4050" t="s">
        <v>43672</v>
      </c>
      <c r="O4050" t="s">
        <v>43673</v>
      </c>
      <c r="P4050" t="s">
        <v>43674</v>
      </c>
      <c r="Q4050" t="s">
        <v>43674</v>
      </c>
      <c r="R4050" t="s">
        <v>43675</v>
      </c>
      <c r="S4050" t="s">
        <v>43676</v>
      </c>
      <c r="T4050">
        <v>8.3000000000000007</v>
      </c>
      <c r="U4050">
        <v>362897</v>
      </c>
      <c r="V4050" s="12">
        <f>W4050*1.01233684194057</f>
        <v>96171999.984354153</v>
      </c>
      <c r="W4050" s="3">
        <v>95000000</v>
      </c>
      <c r="X4050" s="13">
        <f>Y4050*1.01233684194057</f>
        <v>161192010.27659735</v>
      </c>
      <c r="Y4050" s="3">
        <v>159227644</v>
      </c>
      <c r="Z4050" s="13">
        <f>AA4050*1.01233684194057</f>
        <v>389605146.74217457</v>
      </c>
      <c r="AA4050" s="3">
        <v>384857224</v>
      </c>
      <c r="AB4050">
        <v>2843</v>
      </c>
    </row>
    <row r="4051" spans="1:28" x14ac:dyDescent="0.2">
      <c r="A4051" t="s">
        <v>27912</v>
      </c>
      <c r="B4051" t="s">
        <v>27913</v>
      </c>
      <c r="C4051">
        <v>2013</v>
      </c>
      <c r="D4051" s="1">
        <v>41585</v>
      </c>
      <c r="E4051" t="s">
        <v>44041</v>
      </c>
      <c r="F4051" t="s">
        <v>44045</v>
      </c>
      <c r="G4051" t="s">
        <v>44042</v>
      </c>
      <c r="H4051">
        <v>115</v>
      </c>
      <c r="I4051" t="s">
        <v>1016</v>
      </c>
      <c r="J4051" t="s">
        <v>26</v>
      </c>
      <c r="K4051" t="s">
        <v>27</v>
      </c>
      <c r="M4051" t="s">
        <v>7766</v>
      </c>
      <c r="N4051" t="s">
        <v>27914</v>
      </c>
      <c r="O4051" t="s">
        <v>27915</v>
      </c>
      <c r="P4051" t="s">
        <v>20683</v>
      </c>
      <c r="Q4051" t="s">
        <v>27916</v>
      </c>
      <c r="R4051" t="s">
        <v>27917</v>
      </c>
      <c r="S4051" t="s">
        <v>27918</v>
      </c>
      <c r="T4051">
        <v>7.3</v>
      </c>
      <c r="U4051">
        <v>585135</v>
      </c>
      <c r="V4051" s="12">
        <f>W4051*1.11098185502045</f>
        <v>83323639.126533747</v>
      </c>
      <c r="W4051" s="3">
        <v>75000000</v>
      </c>
      <c r="X4051" s="13">
        <f>Y4051*1.11098185502045</f>
        <v>130789215.67962705</v>
      </c>
      <c r="Y4051" s="3">
        <v>117723989</v>
      </c>
      <c r="Z4051" s="13">
        <f>AA4051*1.11098185502045</f>
        <v>390758969.75441235</v>
      </c>
      <c r="AA4051" s="3">
        <v>351723989</v>
      </c>
      <c r="AB4051">
        <v>767</v>
      </c>
    </row>
    <row r="4052" spans="1:28" x14ac:dyDescent="0.2">
      <c r="A4052" t="s">
        <v>18750</v>
      </c>
      <c r="B4052" t="s">
        <v>18751</v>
      </c>
      <c r="C4052">
        <v>2010</v>
      </c>
      <c r="D4052" t="s">
        <v>16101</v>
      </c>
      <c r="E4052" t="s">
        <v>176</v>
      </c>
      <c r="F4052" t="s">
        <v>44042</v>
      </c>
      <c r="H4052">
        <v>108</v>
      </c>
      <c r="I4052" t="s">
        <v>25</v>
      </c>
      <c r="J4052" t="s">
        <v>26</v>
      </c>
      <c r="K4052" t="s">
        <v>27</v>
      </c>
      <c r="L4052" t="s">
        <v>64</v>
      </c>
      <c r="M4052" t="s">
        <v>1131</v>
      </c>
      <c r="N4052" t="s">
        <v>18752</v>
      </c>
      <c r="O4052" t="s">
        <v>18753</v>
      </c>
      <c r="P4052" t="s">
        <v>1614</v>
      </c>
      <c r="Q4052" t="s">
        <v>18754</v>
      </c>
      <c r="R4052" t="s">
        <v>18755</v>
      </c>
      <c r="S4052" t="s">
        <v>18756</v>
      </c>
      <c r="T4052">
        <v>8</v>
      </c>
      <c r="U4052">
        <v>686153</v>
      </c>
      <c r="V4052" s="12">
        <f>W4052*1.18690152988223</f>
        <v>15429719.88846899</v>
      </c>
      <c r="W4052" s="3">
        <v>13000000</v>
      </c>
      <c r="X4052" s="13">
        <f>Y4052*1.18690152988223</f>
        <v>126944670.9462613</v>
      </c>
      <c r="Y4052" s="3">
        <v>106954678</v>
      </c>
      <c r="Z4052" s="13">
        <f>AA4052*1.18690152988223</f>
        <v>390963044.73761719</v>
      </c>
      <c r="AA4052" s="3">
        <v>329398046</v>
      </c>
      <c r="AB4052">
        <v>1283</v>
      </c>
    </row>
    <row r="4053" spans="1:28" hidden="1" x14ac:dyDescent="0.2">
      <c r="A4053" t="s">
        <v>35560</v>
      </c>
      <c r="B4053" t="s">
        <v>35561</v>
      </c>
      <c r="C4053">
        <v>2014</v>
      </c>
      <c r="D4053" s="1">
        <v>41647</v>
      </c>
      <c r="E4053" t="s">
        <v>16512</v>
      </c>
      <c r="F4053" t="s">
        <v>44031</v>
      </c>
      <c r="G4053" t="s">
        <v>44032</v>
      </c>
      <c r="H4053">
        <v>138</v>
      </c>
      <c r="I4053" t="s">
        <v>2213</v>
      </c>
      <c r="J4053" t="s">
        <v>934</v>
      </c>
      <c r="M4053" t="s">
        <v>30565</v>
      </c>
      <c r="N4053" t="s">
        <v>30566</v>
      </c>
      <c r="O4053" t="s">
        <v>35562</v>
      </c>
      <c r="P4053" t="s">
        <v>30568</v>
      </c>
      <c r="Q4053" t="s">
        <v>30569</v>
      </c>
      <c r="R4053" t="s">
        <v>35563</v>
      </c>
      <c r="S4053" t="s">
        <v>35564</v>
      </c>
      <c r="T4053">
        <v>7.6</v>
      </c>
      <c r="U4053">
        <v>11579</v>
      </c>
      <c r="W4053"/>
      <c r="X4053"/>
      <c r="Y4053"/>
      <c r="Z4053"/>
      <c r="AA4053">
        <v>52696176</v>
      </c>
      <c r="AB4053">
        <v>30</v>
      </c>
    </row>
    <row r="4054" spans="1:28" x14ac:dyDescent="0.2">
      <c r="A4054" t="s">
        <v>37421</v>
      </c>
      <c r="B4054" t="s">
        <v>37422</v>
      </c>
      <c r="C4054">
        <v>2019</v>
      </c>
      <c r="D4054" t="s">
        <v>37423</v>
      </c>
      <c r="E4054" t="s">
        <v>16512</v>
      </c>
      <c r="F4054" t="s">
        <v>44031</v>
      </c>
      <c r="G4054" t="s">
        <v>44034</v>
      </c>
      <c r="H4054">
        <v>132</v>
      </c>
      <c r="I4054" t="s">
        <v>37424</v>
      </c>
      <c r="J4054" t="s">
        <v>26</v>
      </c>
      <c r="K4054" t="s">
        <v>934</v>
      </c>
      <c r="L4054" t="s">
        <v>838</v>
      </c>
      <c r="M4054" t="s">
        <v>17925</v>
      </c>
      <c r="N4054" t="s">
        <v>37425</v>
      </c>
      <c r="O4054" t="s">
        <v>37426</v>
      </c>
      <c r="P4054" t="s">
        <v>37427</v>
      </c>
      <c r="Q4054" t="s">
        <v>37428</v>
      </c>
      <c r="R4054" t="s">
        <v>37429</v>
      </c>
      <c r="S4054" t="s">
        <v>37430</v>
      </c>
      <c r="T4054">
        <v>6</v>
      </c>
      <c r="U4054">
        <v>125326</v>
      </c>
      <c r="V4054" s="12">
        <f>W4054*1.01233684194057</f>
        <v>172097263.12989691</v>
      </c>
      <c r="W4054" s="3">
        <v>170000000</v>
      </c>
      <c r="X4054" s="13">
        <f>Y4054*1.01233684194057</f>
        <v>111863360.73691718</v>
      </c>
      <c r="Y4054" s="3">
        <v>110500138</v>
      </c>
      <c r="Z4054" s="13">
        <f>AA4054*1.01233684194057</f>
        <v>391369562.79670858</v>
      </c>
      <c r="AA4054" s="3">
        <v>386600138</v>
      </c>
      <c r="AB4054">
        <v>2141</v>
      </c>
    </row>
    <row r="4055" spans="1:28" hidden="1" x14ac:dyDescent="0.2">
      <c r="A4055" t="s">
        <v>35573</v>
      </c>
      <c r="B4055" t="s">
        <v>35574</v>
      </c>
      <c r="C4055">
        <v>2014</v>
      </c>
      <c r="D4055" t="s">
        <v>30103</v>
      </c>
      <c r="E4055" t="s">
        <v>44041</v>
      </c>
      <c r="F4055" t="s">
        <v>44032</v>
      </c>
      <c r="G4055" t="s">
        <v>44045</v>
      </c>
      <c r="H4055">
        <v>102</v>
      </c>
      <c r="I4055" t="s">
        <v>697</v>
      </c>
      <c r="J4055" t="s">
        <v>307</v>
      </c>
      <c r="K4055" t="s">
        <v>26</v>
      </c>
      <c r="M4055" t="s">
        <v>31247</v>
      </c>
      <c r="N4055" t="s">
        <v>35575</v>
      </c>
      <c r="O4055" t="s">
        <v>35576</v>
      </c>
      <c r="P4055" t="s">
        <v>30376</v>
      </c>
      <c r="Q4055" t="s">
        <v>35577</v>
      </c>
      <c r="R4055" t="s">
        <v>35578</v>
      </c>
      <c r="S4055" t="s">
        <v>35579</v>
      </c>
      <c r="T4055">
        <v>7.6</v>
      </c>
      <c r="U4055">
        <v>46313</v>
      </c>
      <c r="W4055"/>
      <c r="X4055"/>
      <c r="Y4055"/>
      <c r="Z4055"/>
      <c r="AA4055">
        <v>7700259</v>
      </c>
      <c r="AB4055">
        <v>68</v>
      </c>
    </row>
    <row r="4056" spans="1:28" x14ac:dyDescent="0.2">
      <c r="A4056" t="s">
        <v>20346</v>
      </c>
      <c r="B4056" t="s">
        <v>20347</v>
      </c>
      <c r="C4056">
        <v>2009</v>
      </c>
      <c r="D4056" s="1">
        <v>39884</v>
      </c>
      <c r="E4056" t="s">
        <v>44037</v>
      </c>
      <c r="F4056" t="s">
        <v>44032</v>
      </c>
      <c r="G4056" t="s">
        <v>44040</v>
      </c>
      <c r="H4056">
        <v>96</v>
      </c>
      <c r="I4056" t="s">
        <v>25</v>
      </c>
      <c r="J4056" t="s">
        <v>26</v>
      </c>
      <c r="M4056" t="s">
        <v>677</v>
      </c>
      <c r="N4056" t="s">
        <v>20348</v>
      </c>
      <c r="O4056" t="s">
        <v>20349</v>
      </c>
      <c r="P4056" t="s">
        <v>957</v>
      </c>
      <c r="Q4056" t="s">
        <v>20350</v>
      </c>
      <c r="R4056" t="s">
        <v>20351</v>
      </c>
      <c r="S4056" t="s">
        <v>20352</v>
      </c>
      <c r="T4056">
        <v>6.8</v>
      </c>
      <c r="U4056">
        <v>98606</v>
      </c>
      <c r="V4056" s="12">
        <f>W4056*1.20636999678377</f>
        <v>241273999.356754</v>
      </c>
      <c r="W4056" s="3">
        <v>200000000</v>
      </c>
      <c r="X4056" s="13">
        <f>Y4056*1.20636999678377</f>
        <v>166305177.00393385</v>
      </c>
      <c r="Y4056" s="3">
        <v>137855863</v>
      </c>
      <c r="Z4056" s="13">
        <f>AA4056*1.20636999678377</f>
        <v>392416050.08882332</v>
      </c>
      <c r="AA4056" s="3">
        <v>325286646</v>
      </c>
      <c r="AB4056">
        <v>278</v>
      </c>
    </row>
    <row r="4057" spans="1:28" x14ac:dyDescent="0.2">
      <c r="A4057" t="s">
        <v>30396</v>
      </c>
      <c r="B4057" t="s">
        <v>30397</v>
      </c>
      <c r="C4057">
        <v>2014</v>
      </c>
      <c r="D4057" s="1">
        <v>41916</v>
      </c>
      <c r="E4057" t="s">
        <v>16512</v>
      </c>
      <c r="F4057" t="s">
        <v>44031</v>
      </c>
      <c r="G4057" t="s">
        <v>44032</v>
      </c>
      <c r="H4057">
        <v>138</v>
      </c>
      <c r="I4057" t="s">
        <v>25</v>
      </c>
      <c r="J4057" t="s">
        <v>26</v>
      </c>
      <c r="M4057" t="s">
        <v>1131</v>
      </c>
      <c r="N4057" t="s">
        <v>30398</v>
      </c>
      <c r="O4057" t="s">
        <v>30399</v>
      </c>
      <c r="P4057" t="s">
        <v>1008</v>
      </c>
      <c r="Q4057" t="s">
        <v>30400</v>
      </c>
      <c r="R4057" t="s">
        <v>30401</v>
      </c>
      <c r="S4057" t="s">
        <v>30402</v>
      </c>
      <c r="T4057">
        <v>5.7</v>
      </c>
      <c r="U4057">
        <v>240005</v>
      </c>
      <c r="V4057" s="12">
        <f>W4057*1.09324733035956</f>
        <v>136655916.294945</v>
      </c>
      <c r="W4057" s="3">
        <v>125000000</v>
      </c>
      <c r="X4057" s="13">
        <f>Y4057*1.09324733035956</f>
        <v>110636677.93527001</v>
      </c>
      <c r="Y4057" s="3">
        <v>101200044</v>
      </c>
      <c r="Z4057" s="13">
        <f>AA4057*1.09324733035956</f>
        <v>392694489.16803652</v>
      </c>
      <c r="AA4057" s="3">
        <v>359200044</v>
      </c>
      <c r="AB4057">
        <v>1401</v>
      </c>
    </row>
    <row r="4058" spans="1:28" x14ac:dyDescent="0.2">
      <c r="A4058" t="s">
        <v>24151</v>
      </c>
      <c r="B4058" t="s">
        <v>24152</v>
      </c>
      <c r="C4058">
        <v>2013</v>
      </c>
      <c r="D4058" t="s">
        <v>24153</v>
      </c>
      <c r="E4058" t="s">
        <v>176</v>
      </c>
      <c r="F4058" t="s">
        <v>44036</v>
      </c>
      <c r="H4058">
        <v>143</v>
      </c>
      <c r="I4058" t="s">
        <v>1705</v>
      </c>
      <c r="J4058" t="s">
        <v>26</v>
      </c>
      <c r="M4058" t="s">
        <v>1706</v>
      </c>
      <c r="N4058" t="s">
        <v>1707</v>
      </c>
      <c r="O4058" t="s">
        <v>24154</v>
      </c>
      <c r="P4058" t="s">
        <v>24155</v>
      </c>
      <c r="Q4058" t="s">
        <v>24156</v>
      </c>
      <c r="R4058" t="s">
        <v>24157</v>
      </c>
      <c r="S4058" t="s">
        <v>24158</v>
      </c>
      <c r="T4058">
        <v>7.2</v>
      </c>
      <c r="U4058">
        <v>466522</v>
      </c>
      <c r="V4058" s="12">
        <f>W4058*1.11098185502045</f>
        <v>116653094.77714725</v>
      </c>
      <c r="W4058" s="3">
        <v>105000000</v>
      </c>
      <c r="X4058" s="13">
        <f>Y4058*1.11098185502045</f>
        <v>160915077.38255924</v>
      </c>
      <c r="Y4058" s="3">
        <v>144840419</v>
      </c>
      <c r="Z4058" s="13">
        <f>AA4058*1.11098185502045</f>
        <v>392889728.52004719</v>
      </c>
      <c r="AA4058" s="3">
        <v>353641895</v>
      </c>
      <c r="AB4058">
        <v>911</v>
      </c>
    </row>
    <row r="4059" spans="1:28" hidden="1" x14ac:dyDescent="0.2">
      <c r="A4059" t="s">
        <v>35602</v>
      </c>
      <c r="B4059" t="s">
        <v>35603</v>
      </c>
      <c r="C4059">
        <v>2015</v>
      </c>
      <c r="D4059" t="s">
        <v>22932</v>
      </c>
      <c r="E4059" t="s">
        <v>1045</v>
      </c>
      <c r="F4059" t="s">
        <v>44032</v>
      </c>
      <c r="G4059" t="s">
        <v>44036</v>
      </c>
      <c r="H4059">
        <v>88</v>
      </c>
      <c r="I4059" t="s">
        <v>912</v>
      </c>
      <c r="J4059" t="s">
        <v>26</v>
      </c>
      <c r="M4059" t="s">
        <v>28408</v>
      </c>
      <c r="N4059" t="s">
        <v>35604</v>
      </c>
      <c r="O4059" t="s">
        <v>35605</v>
      </c>
      <c r="P4059" t="s">
        <v>32664</v>
      </c>
      <c r="Q4059" t="s">
        <v>35606</v>
      </c>
      <c r="R4059" t="s">
        <v>35607</v>
      </c>
      <c r="S4059" t="s">
        <v>35608</v>
      </c>
      <c r="T4059">
        <v>6.8</v>
      </c>
      <c r="U4059">
        <v>47895</v>
      </c>
      <c r="W4059"/>
      <c r="X4059"/>
      <c r="Y4059"/>
      <c r="Z4059"/>
      <c r="AA4059">
        <v>6135977</v>
      </c>
      <c r="AB4059">
        <v>107</v>
      </c>
    </row>
    <row r="4060" spans="1:28" x14ac:dyDescent="0.2">
      <c r="A4060" t="s">
        <v>4631</v>
      </c>
      <c r="B4060" t="s">
        <v>4632</v>
      </c>
      <c r="C4060">
        <v>2002</v>
      </c>
      <c r="D4060" t="s">
        <v>2310</v>
      </c>
      <c r="E4060" t="s">
        <v>44037</v>
      </c>
      <c r="F4060" t="s">
        <v>44031</v>
      </c>
      <c r="G4060" t="s">
        <v>44038</v>
      </c>
      <c r="H4060">
        <v>85</v>
      </c>
      <c r="I4060" t="s">
        <v>25</v>
      </c>
      <c r="J4060" t="s">
        <v>26</v>
      </c>
      <c r="K4060" t="s">
        <v>4633</v>
      </c>
      <c r="M4060" t="s">
        <v>4634</v>
      </c>
      <c r="N4060" t="s">
        <v>4635</v>
      </c>
      <c r="O4060" t="s">
        <v>4636</v>
      </c>
      <c r="P4060" t="s">
        <v>4637</v>
      </c>
      <c r="Q4060" t="s">
        <v>4638</v>
      </c>
      <c r="R4060" t="s">
        <v>4639</v>
      </c>
      <c r="S4060" t="s">
        <v>4640</v>
      </c>
      <c r="T4060">
        <v>7.2</v>
      </c>
      <c r="U4060">
        <v>163741</v>
      </c>
      <c r="V4060" s="12">
        <f>W4060*1.43863813229572</f>
        <v>115091050.58365761</v>
      </c>
      <c r="W4060" s="3">
        <v>80000000</v>
      </c>
      <c r="X4060" s="13">
        <f>Y4060*1.43863813229572</f>
        <v>209745294.11961091</v>
      </c>
      <c r="Y4060" s="3">
        <v>145794338</v>
      </c>
      <c r="Z4060" s="13">
        <f>AA4060*1.43863813229572</f>
        <v>392955591.24214011</v>
      </c>
      <c r="AA4060" s="3">
        <v>273144151</v>
      </c>
      <c r="AB4060">
        <v>397</v>
      </c>
    </row>
    <row r="4061" spans="1:28" x14ac:dyDescent="0.2">
      <c r="A4061" t="s">
        <v>25624</v>
      </c>
      <c r="B4061" t="s">
        <v>25625</v>
      </c>
      <c r="C4061">
        <v>2012</v>
      </c>
      <c r="D4061" s="1">
        <v>40914</v>
      </c>
      <c r="E4061" t="s">
        <v>44037</v>
      </c>
      <c r="F4061" t="s">
        <v>44031</v>
      </c>
      <c r="G4061" t="s">
        <v>44038</v>
      </c>
      <c r="H4061">
        <v>86</v>
      </c>
      <c r="I4061" t="s">
        <v>1016</v>
      </c>
      <c r="J4061" t="s">
        <v>26</v>
      </c>
      <c r="M4061" t="s">
        <v>25626</v>
      </c>
      <c r="N4061" t="s">
        <v>25627</v>
      </c>
      <c r="O4061" t="s">
        <v>25628</v>
      </c>
      <c r="P4061" t="s">
        <v>1338</v>
      </c>
      <c r="Q4061" t="s">
        <v>25629</v>
      </c>
      <c r="R4061" t="s">
        <v>25630</v>
      </c>
      <c r="S4061" t="s">
        <v>25631</v>
      </c>
      <c r="T4061">
        <v>6.4</v>
      </c>
      <c r="U4061">
        <v>96541</v>
      </c>
      <c r="V4061" s="12">
        <f>W4061*1.12725506764114</f>
        <v>78907854.734879792</v>
      </c>
      <c r="W4061" s="3">
        <v>70000000</v>
      </c>
      <c r="X4061" s="13">
        <f>Y4061*1.12725506764114</f>
        <v>241266965.754767</v>
      </c>
      <c r="Y4061" s="3">
        <v>214030500</v>
      </c>
      <c r="Z4061" s="13">
        <f>AA4061*1.12725506764114</f>
        <v>393232014.00853664</v>
      </c>
      <c r="AA4061" s="3">
        <v>348840316</v>
      </c>
      <c r="AB4061">
        <v>240</v>
      </c>
    </row>
    <row r="4062" spans="1:28" x14ac:dyDescent="0.2">
      <c r="A4062" t="s">
        <v>13799</v>
      </c>
      <c r="B4062" t="s">
        <v>13800</v>
      </c>
      <c r="C4062">
        <v>2006</v>
      </c>
      <c r="D4062" s="1">
        <v>39417</v>
      </c>
      <c r="E4062" t="s">
        <v>44035</v>
      </c>
      <c r="F4062" t="s">
        <v>44032</v>
      </c>
      <c r="H4062">
        <v>117</v>
      </c>
      <c r="I4062" t="s">
        <v>25</v>
      </c>
      <c r="J4062" t="s">
        <v>26</v>
      </c>
      <c r="K4062" t="s">
        <v>51</v>
      </c>
      <c r="M4062" t="s">
        <v>13801</v>
      </c>
      <c r="N4062" t="s">
        <v>10068</v>
      </c>
      <c r="O4062" t="s">
        <v>13802</v>
      </c>
      <c r="P4062" t="s">
        <v>510</v>
      </c>
      <c r="Q4062" t="s">
        <v>13803</v>
      </c>
      <c r="R4062" t="s">
        <v>13804</v>
      </c>
      <c r="S4062" t="s">
        <v>13805</v>
      </c>
      <c r="T4062">
        <v>8</v>
      </c>
      <c r="U4062">
        <v>437433</v>
      </c>
      <c r="V4062" s="12">
        <f>W4062*1.28378472222222</f>
        <v>70608159.722222105</v>
      </c>
      <c r="W4062" s="3">
        <v>55000000</v>
      </c>
      <c r="X4062" s="13">
        <f>Y4062*1.28378472222222</f>
        <v>209984121.13218716</v>
      </c>
      <c r="Y4062" s="3">
        <v>163566459</v>
      </c>
      <c r="Z4062" s="13">
        <f>AA4062*1.28378472222222</f>
        <v>394285752.74739516</v>
      </c>
      <c r="AA4062" s="3">
        <v>307127625</v>
      </c>
      <c r="AB4062">
        <v>783</v>
      </c>
    </row>
    <row r="4063" spans="1:28" x14ac:dyDescent="0.2">
      <c r="A4063" t="s">
        <v>27123</v>
      </c>
      <c r="B4063" t="s">
        <v>27124</v>
      </c>
      <c r="C4063">
        <v>2011</v>
      </c>
      <c r="D4063" s="1">
        <v>40969</v>
      </c>
      <c r="E4063" t="s">
        <v>44037</v>
      </c>
      <c r="F4063" t="s">
        <v>44031</v>
      </c>
      <c r="G4063" t="s">
        <v>44038</v>
      </c>
      <c r="H4063">
        <v>87</v>
      </c>
      <c r="I4063" t="s">
        <v>25</v>
      </c>
      <c r="J4063" t="s">
        <v>26</v>
      </c>
      <c r="M4063" t="s">
        <v>3506</v>
      </c>
      <c r="N4063" t="s">
        <v>13037</v>
      </c>
      <c r="O4063" t="s">
        <v>27125</v>
      </c>
      <c r="P4063" t="s">
        <v>4154</v>
      </c>
      <c r="Q4063" t="s">
        <v>18805</v>
      </c>
      <c r="R4063" t="s">
        <v>27126</v>
      </c>
      <c r="S4063" t="s">
        <v>27127</v>
      </c>
      <c r="T4063">
        <v>4.3</v>
      </c>
      <c r="U4063">
        <v>30636</v>
      </c>
      <c r="V4063" s="12">
        <f>W4063*1.1505830469594</f>
        <v>86293728.521954998</v>
      </c>
      <c r="W4063" s="3">
        <v>75000000</v>
      </c>
      <c r="X4063" s="13">
        <f>Y4063*1.1505830469594</f>
        <v>153154963.11338657</v>
      </c>
      <c r="Y4063" s="3">
        <v>133110742</v>
      </c>
      <c r="Z4063" s="13">
        <f>AA4063*1.1505830469594</f>
        <v>394299557.78137702</v>
      </c>
      <c r="AA4063" s="3">
        <v>342695435</v>
      </c>
      <c r="AB4063">
        <v>72</v>
      </c>
    </row>
    <row r="4064" spans="1:28" x14ac:dyDescent="0.2">
      <c r="A4064" t="s">
        <v>4272</v>
      </c>
      <c r="B4064" t="s">
        <v>4273</v>
      </c>
      <c r="C4064">
        <v>2002</v>
      </c>
      <c r="D4064" t="s">
        <v>637</v>
      </c>
      <c r="E4064" t="s">
        <v>44043</v>
      </c>
      <c r="F4064" t="s">
        <v>44038</v>
      </c>
      <c r="G4064" t="s">
        <v>44040</v>
      </c>
      <c r="H4064">
        <v>89</v>
      </c>
      <c r="I4064" t="s">
        <v>360</v>
      </c>
      <c r="J4064" t="s">
        <v>26</v>
      </c>
      <c r="M4064" t="s">
        <v>1887</v>
      </c>
      <c r="N4064" t="s">
        <v>4274</v>
      </c>
      <c r="O4064" t="s">
        <v>4275</v>
      </c>
      <c r="P4064" t="s">
        <v>1381</v>
      </c>
      <c r="Q4064" t="s">
        <v>4276</v>
      </c>
      <c r="R4064" t="s">
        <v>4277</v>
      </c>
      <c r="S4064" t="s">
        <v>4278</v>
      </c>
      <c r="T4064">
        <v>5.0999999999999996</v>
      </c>
      <c r="U4064">
        <v>96464</v>
      </c>
      <c r="V4064" s="12">
        <f>W4064*1.43863813229572</f>
        <v>120845603.11284049</v>
      </c>
      <c r="W4064" s="3">
        <v>84000000</v>
      </c>
      <c r="X4064" s="13">
        <f>Y4064*1.43863813229572</f>
        <v>220534829.7887938</v>
      </c>
      <c r="Y4064" s="3">
        <v>153294164</v>
      </c>
      <c r="Z4064" s="13">
        <f>AA4064*1.43863813229572</f>
        <v>396561612.52992225</v>
      </c>
      <c r="AA4064" s="3">
        <v>275650703</v>
      </c>
      <c r="AB4064">
        <v>558</v>
      </c>
    </row>
    <row r="4065" spans="1:28" x14ac:dyDescent="0.2">
      <c r="A4065" t="s">
        <v>616</v>
      </c>
      <c r="B4065" t="s">
        <v>617</v>
      </c>
      <c r="C4065">
        <v>2000</v>
      </c>
      <c r="D4065" t="s">
        <v>359</v>
      </c>
      <c r="E4065" t="s">
        <v>16512</v>
      </c>
      <c r="F4065" t="s">
        <v>44031</v>
      </c>
      <c r="G4065" t="s">
        <v>44038</v>
      </c>
      <c r="H4065">
        <v>98</v>
      </c>
      <c r="I4065" t="s">
        <v>97</v>
      </c>
      <c r="J4065" t="s">
        <v>26</v>
      </c>
      <c r="K4065" t="s">
        <v>307</v>
      </c>
      <c r="L4065" t="s">
        <v>618</v>
      </c>
      <c r="M4065" t="s">
        <v>619</v>
      </c>
      <c r="N4065" t="s">
        <v>620</v>
      </c>
      <c r="O4065" t="s">
        <v>621</v>
      </c>
      <c r="P4065" t="s">
        <v>622</v>
      </c>
      <c r="Q4065" t="s">
        <v>623</v>
      </c>
      <c r="R4065" t="s">
        <v>624</v>
      </c>
      <c r="S4065" t="s">
        <v>625</v>
      </c>
      <c r="T4065">
        <v>5.5</v>
      </c>
      <c r="U4065">
        <v>173640</v>
      </c>
      <c r="V4065" s="12">
        <f>W4065*1.5029674796748</f>
        <v>139775975.60975641</v>
      </c>
      <c r="W4065" s="3">
        <v>93000000</v>
      </c>
      <c r="X4065" s="13">
        <f>Y4065*1.5029674796748</f>
        <v>188330159.15792724</v>
      </c>
      <c r="Y4065" s="3">
        <v>125305545</v>
      </c>
      <c r="Z4065" s="13">
        <f>AA4065*1.5029674796748</f>
        <v>396942045.33678949</v>
      </c>
      <c r="AA4065" s="3">
        <v>264105545</v>
      </c>
      <c r="AB4065">
        <v>662</v>
      </c>
    </row>
    <row r="4066" spans="1:28" hidden="1" x14ac:dyDescent="0.2">
      <c r="A4066" t="s">
        <v>35655</v>
      </c>
      <c r="B4066" t="s">
        <v>35656</v>
      </c>
      <c r="C4066">
        <v>2016</v>
      </c>
      <c r="D4066" s="1">
        <v>42378</v>
      </c>
      <c r="E4066" t="s">
        <v>16512</v>
      </c>
      <c r="F4066" t="s">
        <v>44044</v>
      </c>
      <c r="G4066" t="s">
        <v>44032</v>
      </c>
      <c r="H4066">
        <v>90</v>
      </c>
      <c r="I4066" t="s">
        <v>25</v>
      </c>
      <c r="J4066" t="s">
        <v>26</v>
      </c>
      <c r="M4066" t="s">
        <v>1688</v>
      </c>
      <c r="N4066" t="s">
        <v>35657</v>
      </c>
      <c r="O4066" t="s">
        <v>35658</v>
      </c>
      <c r="P4066" t="s">
        <v>35659</v>
      </c>
      <c r="Q4066" t="s">
        <v>35660</v>
      </c>
      <c r="R4066" t="s">
        <v>35661</v>
      </c>
      <c r="S4066" t="s">
        <v>35662</v>
      </c>
      <c r="T4066">
        <v>4.9000000000000004</v>
      </c>
      <c r="U4066">
        <v>10178</v>
      </c>
      <c r="W4066">
        <v>10000000</v>
      </c>
      <c r="X4066"/>
      <c r="Y4066"/>
      <c r="Z4066"/>
      <c r="AA4066">
        <v>287779</v>
      </c>
      <c r="AB4066">
        <v>91</v>
      </c>
    </row>
    <row r="4067" spans="1:28" hidden="1" x14ac:dyDescent="0.2">
      <c r="A4067" t="s">
        <v>35663</v>
      </c>
      <c r="B4067" t="s">
        <v>35664</v>
      </c>
      <c r="C4067">
        <v>2015</v>
      </c>
      <c r="D4067" s="1">
        <v>42226</v>
      </c>
      <c r="E4067" t="s">
        <v>44035</v>
      </c>
      <c r="F4067" t="s">
        <v>44032</v>
      </c>
      <c r="G4067" t="s">
        <v>44050</v>
      </c>
      <c r="H4067">
        <v>99</v>
      </c>
      <c r="I4067" t="s">
        <v>86</v>
      </c>
      <c r="J4067" t="s">
        <v>26</v>
      </c>
      <c r="M4067" t="s">
        <v>497</v>
      </c>
      <c r="N4067" t="s">
        <v>35665</v>
      </c>
      <c r="O4067" t="s">
        <v>35666</v>
      </c>
      <c r="P4067" t="s">
        <v>16607</v>
      </c>
      <c r="Q4067" t="s">
        <v>35667</v>
      </c>
      <c r="R4067" t="s">
        <v>35668</v>
      </c>
      <c r="S4067" t="s">
        <v>35669</v>
      </c>
      <c r="T4067">
        <v>6.5</v>
      </c>
      <c r="U4067">
        <v>15977</v>
      </c>
      <c r="W4067"/>
      <c r="X4067"/>
      <c r="Y4067">
        <v>13074</v>
      </c>
      <c r="Z4067"/>
      <c r="AA4067">
        <v>3335613</v>
      </c>
      <c r="AB4067">
        <v>58</v>
      </c>
    </row>
    <row r="4068" spans="1:28" hidden="1" x14ac:dyDescent="0.2">
      <c r="A4068" t="s">
        <v>35670</v>
      </c>
      <c r="B4068" t="s">
        <v>35671</v>
      </c>
      <c r="C4068">
        <v>2014</v>
      </c>
      <c r="D4068" s="1">
        <v>42217</v>
      </c>
      <c r="E4068" t="s">
        <v>3496</v>
      </c>
      <c r="F4068" t="s">
        <v>44045</v>
      </c>
      <c r="G4068" t="s">
        <v>44042</v>
      </c>
      <c r="H4068">
        <v>99</v>
      </c>
      <c r="I4068" t="s">
        <v>21580</v>
      </c>
      <c r="J4068" t="s">
        <v>307</v>
      </c>
      <c r="M4068" t="s">
        <v>35672</v>
      </c>
      <c r="N4068" t="s">
        <v>35673</v>
      </c>
      <c r="O4068" t="s">
        <v>35674</v>
      </c>
      <c r="P4068" t="s">
        <v>35675</v>
      </c>
      <c r="Q4068" t="s">
        <v>35676</v>
      </c>
      <c r="R4068" t="s">
        <v>35677</v>
      </c>
      <c r="S4068" t="s">
        <v>35678</v>
      </c>
      <c r="T4068">
        <v>6.7</v>
      </c>
      <c r="U4068">
        <v>42153</v>
      </c>
      <c r="W4068"/>
      <c r="X4068"/>
      <c r="Y4068">
        <v>1178196</v>
      </c>
      <c r="Z4068"/>
      <c r="AA4068">
        <v>2193474</v>
      </c>
      <c r="AB4068">
        <v>211</v>
      </c>
    </row>
    <row r="4069" spans="1:28" hidden="1" x14ac:dyDescent="0.2">
      <c r="A4069" t="s">
        <v>35679</v>
      </c>
      <c r="B4069" t="s">
        <v>35680</v>
      </c>
      <c r="C4069">
        <v>2020</v>
      </c>
      <c r="D4069" s="1">
        <v>44171</v>
      </c>
      <c r="E4069" t="s">
        <v>44043</v>
      </c>
      <c r="F4069" t="s">
        <v>44040</v>
      </c>
      <c r="G4069" t="s">
        <v>44034</v>
      </c>
      <c r="H4069">
        <v>95</v>
      </c>
      <c r="I4069" t="s">
        <v>25</v>
      </c>
      <c r="J4069" t="s">
        <v>26</v>
      </c>
      <c r="K4069" t="s">
        <v>64</v>
      </c>
      <c r="M4069" t="s">
        <v>16832</v>
      </c>
      <c r="N4069" t="s">
        <v>35681</v>
      </c>
      <c r="O4069" t="s">
        <v>35682</v>
      </c>
      <c r="P4069" t="s">
        <v>35683</v>
      </c>
      <c r="Q4069" t="s">
        <v>35684</v>
      </c>
      <c r="R4069" t="s">
        <v>35685</v>
      </c>
      <c r="S4069" t="s">
        <v>35686</v>
      </c>
      <c r="T4069">
        <v>4.0999999999999996</v>
      </c>
      <c r="U4069">
        <v>18079</v>
      </c>
      <c r="W4069"/>
      <c r="X4069"/>
      <c r="Y4069"/>
      <c r="Z4069"/>
      <c r="AA4069"/>
      <c r="AB4069">
        <v>865</v>
      </c>
    </row>
    <row r="4070" spans="1:28" x14ac:dyDescent="0.2">
      <c r="A4070" t="s">
        <v>34612</v>
      </c>
      <c r="B4070" t="s">
        <v>34613</v>
      </c>
      <c r="C4070">
        <v>2014</v>
      </c>
      <c r="D4070" t="s">
        <v>34614</v>
      </c>
      <c r="E4070" t="s">
        <v>44043</v>
      </c>
      <c r="F4070" t="s">
        <v>44038</v>
      </c>
      <c r="G4070" t="s">
        <v>44040</v>
      </c>
      <c r="H4070">
        <v>98</v>
      </c>
      <c r="I4070" t="s">
        <v>495</v>
      </c>
      <c r="J4070" t="s">
        <v>26</v>
      </c>
      <c r="M4070" t="s">
        <v>4089</v>
      </c>
      <c r="N4070" t="s">
        <v>12437</v>
      </c>
      <c r="O4070" t="s">
        <v>34615</v>
      </c>
      <c r="P4070" t="s">
        <v>979</v>
      </c>
      <c r="Q4070" t="s">
        <v>34616</v>
      </c>
      <c r="R4070" t="s">
        <v>34617</v>
      </c>
      <c r="S4070" t="s">
        <v>34618</v>
      </c>
      <c r="T4070">
        <v>6.2</v>
      </c>
      <c r="U4070">
        <v>103272</v>
      </c>
      <c r="V4070" s="12">
        <f>W4070*1.09324733035956</f>
        <v>138842410.95566413</v>
      </c>
      <c r="W4070" s="3">
        <v>127000000</v>
      </c>
      <c r="X4070" s="13">
        <f>Y4070*1.09324733035956</f>
        <v>124353189.74567066</v>
      </c>
      <c r="Y4070" s="3">
        <v>113746621</v>
      </c>
      <c r="Z4070" s="13">
        <f>AA4070*1.09324733035956</f>
        <v>397072497.58796841</v>
      </c>
      <c r="AA4070" s="3">
        <v>363204635</v>
      </c>
      <c r="AB4070">
        <v>161</v>
      </c>
    </row>
    <row r="4071" spans="1:28" hidden="1" x14ac:dyDescent="0.2">
      <c r="A4071" t="s">
        <v>35695</v>
      </c>
      <c r="B4071" t="s">
        <v>35696</v>
      </c>
      <c r="C4071">
        <v>2014</v>
      </c>
      <c r="D4071" s="1">
        <v>41798</v>
      </c>
      <c r="E4071" t="s">
        <v>1045</v>
      </c>
      <c r="F4071" t="s">
        <v>44040</v>
      </c>
      <c r="H4071">
        <v>96</v>
      </c>
      <c r="I4071" t="s">
        <v>1561</v>
      </c>
      <c r="J4071" t="s">
        <v>26</v>
      </c>
      <c r="M4071" t="s">
        <v>35697</v>
      </c>
      <c r="N4071" t="s">
        <v>35697</v>
      </c>
      <c r="O4071" t="s">
        <v>35698</v>
      </c>
      <c r="P4071" t="s">
        <v>28411</v>
      </c>
      <c r="Q4071" t="s">
        <v>28412</v>
      </c>
      <c r="R4071" t="s">
        <v>35699</v>
      </c>
      <c r="S4071" t="s">
        <v>35700</v>
      </c>
      <c r="T4071">
        <v>6.4</v>
      </c>
      <c r="U4071">
        <v>40286</v>
      </c>
      <c r="W4071"/>
      <c r="X4071"/>
      <c r="Y4071"/>
      <c r="Z4071"/>
      <c r="AA4071">
        <v>63852235</v>
      </c>
      <c r="AB4071">
        <v>100</v>
      </c>
    </row>
    <row r="4072" spans="1:28" x14ac:dyDescent="0.2">
      <c r="A4072" t="s">
        <v>9228</v>
      </c>
      <c r="B4072" t="s">
        <v>9229</v>
      </c>
      <c r="C4072">
        <v>2004</v>
      </c>
      <c r="D4072" t="s">
        <v>8220</v>
      </c>
      <c r="E4072" t="s">
        <v>16512</v>
      </c>
      <c r="F4072" t="s">
        <v>44045</v>
      </c>
      <c r="G4072" t="s">
        <v>44042</v>
      </c>
      <c r="H4072">
        <v>108</v>
      </c>
      <c r="I4072" t="s">
        <v>97</v>
      </c>
      <c r="J4072" t="s">
        <v>26</v>
      </c>
      <c r="K4072" t="s">
        <v>75</v>
      </c>
      <c r="L4072" t="s">
        <v>307</v>
      </c>
      <c r="M4072" t="s">
        <v>4878</v>
      </c>
      <c r="N4072" t="s">
        <v>9230</v>
      </c>
      <c r="O4072" t="s">
        <v>9231</v>
      </c>
      <c r="P4072" t="s">
        <v>520</v>
      </c>
      <c r="Q4072" t="s">
        <v>3836</v>
      </c>
      <c r="R4072" t="s">
        <v>9232</v>
      </c>
      <c r="S4072" t="s">
        <v>9233</v>
      </c>
      <c r="T4072">
        <v>7.7</v>
      </c>
      <c r="U4072">
        <v>427227</v>
      </c>
      <c r="V4072" s="12">
        <f>W4072*1.37009528851244</f>
        <v>102757146.63843299</v>
      </c>
      <c r="W4072" s="3">
        <v>75000000</v>
      </c>
      <c r="X4072" s="13">
        <f>Y4072*1.37009528851244</f>
        <v>241468253.00238743</v>
      </c>
      <c r="Y4072" s="3">
        <v>176241941</v>
      </c>
      <c r="Z4072" s="13">
        <f>AA4072*1.37009528851244</f>
        <v>398472031.79014808</v>
      </c>
      <c r="AA4072" s="3">
        <v>290835269</v>
      </c>
      <c r="AB4072">
        <v>849</v>
      </c>
    </row>
    <row r="4073" spans="1:28" hidden="1" x14ac:dyDescent="0.2">
      <c r="A4073" t="s">
        <v>35708</v>
      </c>
      <c r="B4073" t="s">
        <v>35709</v>
      </c>
      <c r="C4073">
        <v>2016</v>
      </c>
      <c r="D4073" t="s">
        <v>35710</v>
      </c>
      <c r="E4073" t="s">
        <v>44041</v>
      </c>
      <c r="F4073" t="s">
        <v>44032</v>
      </c>
      <c r="G4073" t="s">
        <v>44045</v>
      </c>
      <c r="H4073">
        <v>113</v>
      </c>
      <c r="I4073" t="s">
        <v>25</v>
      </c>
      <c r="J4073" t="s">
        <v>26</v>
      </c>
      <c r="M4073" t="s">
        <v>35711</v>
      </c>
      <c r="N4073" t="s">
        <v>35712</v>
      </c>
      <c r="O4073" t="s">
        <v>35713</v>
      </c>
      <c r="P4073" t="s">
        <v>3578</v>
      </c>
      <c r="Q4073" t="s">
        <v>35714</v>
      </c>
      <c r="R4073" t="s">
        <v>35715</v>
      </c>
      <c r="S4073" t="s">
        <v>35716</v>
      </c>
      <c r="T4073">
        <v>6.2</v>
      </c>
      <c r="U4073">
        <v>11392</v>
      </c>
      <c r="W4073"/>
      <c r="X4073"/>
      <c r="Y4073"/>
      <c r="Z4073"/>
      <c r="AA4073">
        <v>184656</v>
      </c>
      <c r="AB4073">
        <v>51</v>
      </c>
    </row>
    <row r="4074" spans="1:28" x14ac:dyDescent="0.2">
      <c r="A4074" t="s">
        <v>5636</v>
      </c>
      <c r="B4074" t="s">
        <v>5637</v>
      </c>
      <c r="C4074">
        <v>2002</v>
      </c>
      <c r="D4074" t="s">
        <v>2826</v>
      </c>
      <c r="E4074" t="s">
        <v>16512</v>
      </c>
      <c r="F4074" t="s">
        <v>44031</v>
      </c>
      <c r="G4074" t="s">
        <v>44042</v>
      </c>
      <c r="H4074">
        <v>124</v>
      </c>
      <c r="I4074" t="s">
        <v>25</v>
      </c>
      <c r="J4074" t="s">
        <v>26</v>
      </c>
      <c r="K4074" t="s">
        <v>307</v>
      </c>
      <c r="L4074" t="s">
        <v>308</v>
      </c>
      <c r="M4074" t="s">
        <v>1542</v>
      </c>
      <c r="N4074" t="s">
        <v>5638</v>
      </c>
      <c r="O4074" t="s">
        <v>5639</v>
      </c>
      <c r="P4074" t="s">
        <v>365</v>
      </c>
      <c r="Q4074" t="s">
        <v>5640</v>
      </c>
      <c r="R4074" t="s">
        <v>5641</v>
      </c>
      <c r="S4074" t="s">
        <v>5642</v>
      </c>
      <c r="T4074">
        <v>5.9</v>
      </c>
      <c r="U4074">
        <v>171591</v>
      </c>
      <c r="V4074" s="12">
        <f>W4074*1.43863813229572</f>
        <v>100704669.2607004</v>
      </c>
      <c r="W4074" s="3">
        <v>70000000</v>
      </c>
      <c r="X4074" s="13">
        <f>Y4074*1.43863813229572</f>
        <v>204443975.902179</v>
      </c>
      <c r="Y4074" s="3">
        <v>142109382</v>
      </c>
      <c r="Z4074" s="13">
        <f>AA4074*1.43863813229572</f>
        <v>399147822.08894944</v>
      </c>
      <c r="AA4074" s="3">
        <v>277448382</v>
      </c>
      <c r="AB4074">
        <v>751</v>
      </c>
    </row>
    <row r="4075" spans="1:28" x14ac:dyDescent="0.2">
      <c r="A4075" t="s">
        <v>14852</v>
      </c>
      <c r="B4075" t="s">
        <v>14853</v>
      </c>
      <c r="C4075">
        <v>2010</v>
      </c>
      <c r="D4075" t="s">
        <v>14854</v>
      </c>
      <c r="E4075" t="s">
        <v>16512</v>
      </c>
      <c r="F4075" t="s">
        <v>44031</v>
      </c>
      <c r="G4075" t="s">
        <v>44034</v>
      </c>
      <c r="H4075">
        <v>116</v>
      </c>
      <c r="I4075" t="s">
        <v>25</v>
      </c>
      <c r="J4075" t="s">
        <v>26</v>
      </c>
      <c r="M4075" t="s">
        <v>5965</v>
      </c>
      <c r="N4075" t="s">
        <v>14855</v>
      </c>
      <c r="O4075" t="s">
        <v>14856</v>
      </c>
      <c r="P4075" t="s">
        <v>1096</v>
      </c>
      <c r="Q4075" t="s">
        <v>14857</v>
      </c>
      <c r="R4075" t="s">
        <v>14858</v>
      </c>
      <c r="S4075" t="s">
        <v>14859</v>
      </c>
      <c r="T4075">
        <v>6.6</v>
      </c>
      <c r="U4075">
        <v>267921</v>
      </c>
      <c r="V4075" s="12">
        <f>W4075*1.18690152988223</f>
        <v>237380305.976446</v>
      </c>
      <c r="W4075" s="3">
        <v>200000000</v>
      </c>
      <c r="X4075" s="13">
        <f>Y4075*1.18690152988223</f>
        <v>107722798.29601552</v>
      </c>
      <c r="Y4075" s="3">
        <v>90759676</v>
      </c>
      <c r="Z4075" s="13">
        <f>AA4075*1.18690152988223</f>
        <v>399232935.44427049</v>
      </c>
      <c r="AA4075" s="3">
        <v>336365676</v>
      </c>
      <c r="AB4075">
        <v>477</v>
      </c>
    </row>
    <row r="4076" spans="1:28" hidden="1" x14ac:dyDescent="0.2">
      <c r="A4076" t="s">
        <v>35732</v>
      </c>
      <c r="B4076" t="s">
        <v>35733</v>
      </c>
      <c r="C4076">
        <v>2020</v>
      </c>
      <c r="D4076" t="s">
        <v>35734</v>
      </c>
      <c r="E4076" t="s">
        <v>176</v>
      </c>
      <c r="F4076" t="s">
        <v>44045</v>
      </c>
      <c r="G4076" t="s">
        <v>44042</v>
      </c>
      <c r="H4076">
        <v>95</v>
      </c>
      <c r="I4076" t="s">
        <v>25</v>
      </c>
      <c r="J4076" t="s">
        <v>26</v>
      </c>
      <c r="M4076" t="s">
        <v>35735</v>
      </c>
      <c r="N4076" t="s">
        <v>35736</v>
      </c>
      <c r="O4076" t="s">
        <v>35737</v>
      </c>
      <c r="P4076" t="s">
        <v>1745</v>
      </c>
      <c r="Q4076" t="s">
        <v>35738</v>
      </c>
      <c r="R4076" t="s">
        <v>35739</v>
      </c>
      <c r="S4076" t="s">
        <v>35740</v>
      </c>
      <c r="T4076">
        <v>6.1</v>
      </c>
      <c r="U4076">
        <v>14327</v>
      </c>
      <c r="W4076"/>
      <c r="X4076"/>
      <c r="Y4076"/>
      <c r="Z4076"/>
      <c r="AA4076"/>
      <c r="AB4076">
        <v>127</v>
      </c>
    </row>
    <row r="4077" spans="1:28" hidden="1" x14ac:dyDescent="0.2">
      <c r="A4077" t="s">
        <v>35741</v>
      </c>
      <c r="B4077" t="s">
        <v>35742</v>
      </c>
      <c r="C4077">
        <v>2015</v>
      </c>
      <c r="D4077" t="s">
        <v>24273</v>
      </c>
      <c r="E4077" t="s">
        <v>176</v>
      </c>
      <c r="F4077" t="s">
        <v>44046</v>
      </c>
      <c r="G4077" t="s">
        <v>44045</v>
      </c>
      <c r="H4077">
        <v>87</v>
      </c>
      <c r="I4077" t="s">
        <v>25</v>
      </c>
      <c r="J4077" t="s">
        <v>26</v>
      </c>
      <c r="M4077" t="s">
        <v>35743</v>
      </c>
      <c r="N4077" t="s">
        <v>35743</v>
      </c>
      <c r="O4077" t="s">
        <v>35744</v>
      </c>
      <c r="P4077" t="s">
        <v>35745</v>
      </c>
      <c r="Q4077" t="s">
        <v>35746</v>
      </c>
      <c r="R4077" t="s">
        <v>35747</v>
      </c>
      <c r="S4077" t="s">
        <v>35748</v>
      </c>
      <c r="T4077">
        <v>6</v>
      </c>
      <c r="U4077">
        <v>40924</v>
      </c>
      <c r="W4077"/>
      <c r="X4077"/>
      <c r="Y4077"/>
      <c r="Z4077"/>
      <c r="AA4077"/>
      <c r="AB4077">
        <v>222</v>
      </c>
    </row>
    <row r="4078" spans="1:28" hidden="1" x14ac:dyDescent="0.2">
      <c r="A4078" t="s">
        <v>35749</v>
      </c>
      <c r="B4078" t="s">
        <v>35750</v>
      </c>
      <c r="C4078">
        <v>2018</v>
      </c>
      <c r="D4078" s="1">
        <v>43290</v>
      </c>
      <c r="E4078" t="s">
        <v>1045</v>
      </c>
      <c r="F4078" t="s">
        <v>44032</v>
      </c>
      <c r="G4078" t="s">
        <v>44036</v>
      </c>
      <c r="H4078">
        <v>105</v>
      </c>
      <c r="I4078" t="s">
        <v>25</v>
      </c>
      <c r="J4078" t="s">
        <v>26</v>
      </c>
      <c r="M4078" t="s">
        <v>35751</v>
      </c>
      <c r="N4078" t="s">
        <v>35752</v>
      </c>
      <c r="O4078" t="s">
        <v>35753</v>
      </c>
      <c r="P4078" t="s">
        <v>35754</v>
      </c>
      <c r="Q4078" t="s">
        <v>35755</v>
      </c>
      <c r="R4078" t="s">
        <v>35756</v>
      </c>
      <c r="S4078" t="s">
        <v>35757</v>
      </c>
      <c r="T4078">
        <v>5.8</v>
      </c>
      <c r="U4078">
        <v>33472</v>
      </c>
      <c r="W4078"/>
      <c r="X4078"/>
      <c r="Y4078"/>
      <c r="Z4078"/>
      <c r="AA4078"/>
      <c r="AB4078">
        <v>380</v>
      </c>
    </row>
    <row r="4079" spans="1:28" x14ac:dyDescent="0.2">
      <c r="A4079" t="s">
        <v>481</v>
      </c>
      <c r="B4079" t="s">
        <v>482</v>
      </c>
      <c r="C4079">
        <v>2001</v>
      </c>
      <c r="D4079" t="s">
        <v>483</v>
      </c>
      <c r="E4079" t="s">
        <v>16512</v>
      </c>
      <c r="F4079" t="s">
        <v>44031</v>
      </c>
      <c r="G4079" t="s">
        <v>44034</v>
      </c>
      <c r="H4079">
        <v>100</v>
      </c>
      <c r="I4079" t="s">
        <v>484</v>
      </c>
      <c r="J4079" t="s">
        <v>26</v>
      </c>
      <c r="M4079" t="s">
        <v>485</v>
      </c>
      <c r="N4079" t="s">
        <v>486</v>
      </c>
      <c r="O4079" t="s">
        <v>487</v>
      </c>
      <c r="P4079" t="s">
        <v>488</v>
      </c>
      <c r="Q4079" t="s">
        <v>489</v>
      </c>
      <c r="R4079" t="s">
        <v>490</v>
      </c>
      <c r="S4079" t="s">
        <v>491</v>
      </c>
      <c r="T4079">
        <v>5.8</v>
      </c>
      <c r="U4079">
        <v>195155</v>
      </c>
      <c r="V4079" s="12">
        <f>W4079*1.46138339920949</f>
        <v>168059090.90909135</v>
      </c>
      <c r="W4079" s="3">
        <v>115000000</v>
      </c>
      <c r="X4079" s="13">
        <f>Y4079*1.46138339920949</f>
        <v>191686840.00434834</v>
      </c>
      <c r="Y4079" s="3">
        <v>131168070</v>
      </c>
      <c r="Z4079" s="13">
        <f>AA4079*1.46138339920949</f>
        <v>401446900.78340024</v>
      </c>
      <c r="AA4079" s="3">
        <v>274703340</v>
      </c>
      <c r="AB4079">
        <v>852</v>
      </c>
    </row>
    <row r="4080" spans="1:28" x14ac:dyDescent="0.2">
      <c r="A4080" t="s">
        <v>30326</v>
      </c>
      <c r="B4080" t="s">
        <v>30327</v>
      </c>
      <c r="C4080">
        <v>2013</v>
      </c>
      <c r="D4080" t="s">
        <v>26947</v>
      </c>
      <c r="E4080" t="s">
        <v>1045</v>
      </c>
      <c r="F4080" t="s">
        <v>44044</v>
      </c>
      <c r="G4080" t="s">
        <v>44036</v>
      </c>
      <c r="H4080">
        <v>100</v>
      </c>
      <c r="I4080" t="s">
        <v>25</v>
      </c>
      <c r="J4080" t="s">
        <v>26</v>
      </c>
      <c r="K4080" t="s">
        <v>308</v>
      </c>
      <c r="M4080" t="s">
        <v>2166</v>
      </c>
      <c r="N4080" t="s">
        <v>30328</v>
      </c>
      <c r="O4080" t="s">
        <v>30329</v>
      </c>
      <c r="P4080" t="s">
        <v>16964</v>
      </c>
      <c r="Q4080" t="s">
        <v>20926</v>
      </c>
      <c r="R4080" t="s">
        <v>30330</v>
      </c>
      <c r="S4080" t="s">
        <v>30331</v>
      </c>
      <c r="T4080">
        <v>5.8</v>
      </c>
      <c r="U4080">
        <v>288141</v>
      </c>
      <c r="V4080" s="12">
        <f>W4080*1.11098185502045</f>
        <v>114431131.06710635</v>
      </c>
      <c r="W4080" s="3">
        <v>103000000</v>
      </c>
      <c r="X4080" s="13">
        <f>Y4080*1.11098185502045</f>
        <v>124652244.12398805</v>
      </c>
      <c r="Y4080" s="3">
        <v>112200072</v>
      </c>
      <c r="Z4080" s="13">
        <f>AA4080*1.11098185502045</f>
        <v>402175511.50809646</v>
      </c>
      <c r="AA4080" s="3">
        <v>362000072</v>
      </c>
      <c r="AB4080">
        <v>325</v>
      </c>
    </row>
    <row r="4081" spans="1:28" hidden="1" x14ac:dyDescent="0.2">
      <c r="A4081" t="s">
        <v>35772</v>
      </c>
      <c r="B4081" t="s">
        <v>35773</v>
      </c>
      <c r="C4081">
        <v>2016</v>
      </c>
      <c r="D4081" t="s">
        <v>35774</v>
      </c>
      <c r="E4081" t="s">
        <v>1045</v>
      </c>
      <c r="F4081" t="s">
        <v>44057</v>
      </c>
      <c r="H4081">
        <v>96</v>
      </c>
      <c r="I4081" t="s">
        <v>495</v>
      </c>
      <c r="J4081" t="s">
        <v>26</v>
      </c>
      <c r="M4081" t="s">
        <v>20291</v>
      </c>
      <c r="N4081" t="s">
        <v>20291</v>
      </c>
      <c r="O4081" t="s">
        <v>35775</v>
      </c>
      <c r="P4081" t="s">
        <v>20291</v>
      </c>
      <c r="Q4081" t="s">
        <v>35776</v>
      </c>
      <c r="R4081" t="s">
        <v>35777</v>
      </c>
      <c r="S4081" t="s">
        <v>35778</v>
      </c>
      <c r="T4081">
        <v>6.3</v>
      </c>
      <c r="U4081">
        <v>17957</v>
      </c>
      <c r="W4081"/>
      <c r="X4081"/>
      <c r="Y4081"/>
      <c r="Z4081"/>
      <c r="AA4081">
        <v>5204054</v>
      </c>
      <c r="AB4081">
        <v>112</v>
      </c>
    </row>
    <row r="4082" spans="1:28" hidden="1" x14ac:dyDescent="0.2">
      <c r="A4082" t="s">
        <v>35779</v>
      </c>
      <c r="B4082" t="s">
        <v>35780</v>
      </c>
      <c r="C4082">
        <v>2014</v>
      </c>
      <c r="D4082" t="s">
        <v>35781</v>
      </c>
      <c r="E4082" t="s">
        <v>1045</v>
      </c>
      <c r="H4082">
        <v>85</v>
      </c>
      <c r="I4082" t="s">
        <v>25</v>
      </c>
      <c r="J4082" t="s">
        <v>26</v>
      </c>
      <c r="M4082" t="s">
        <v>35782</v>
      </c>
      <c r="N4082" t="s">
        <v>35783</v>
      </c>
      <c r="O4082" t="s">
        <v>35784</v>
      </c>
      <c r="P4082" t="s">
        <v>35785</v>
      </c>
      <c r="Q4082" t="s">
        <v>35786</v>
      </c>
      <c r="R4082" t="s">
        <v>532</v>
      </c>
      <c r="S4082" t="s">
        <v>533</v>
      </c>
      <c r="T4082">
        <v>3.6</v>
      </c>
      <c r="U4082">
        <v>11456</v>
      </c>
      <c r="W4082"/>
      <c r="X4082"/>
      <c r="Y4082"/>
      <c r="Z4082"/>
      <c r="AA4082"/>
      <c r="AB4082">
        <v>40</v>
      </c>
    </row>
    <row r="4083" spans="1:28" hidden="1" x14ac:dyDescent="0.2">
      <c r="A4083" t="s">
        <v>35787</v>
      </c>
      <c r="B4083" t="s">
        <v>35788</v>
      </c>
      <c r="C4083">
        <v>2015</v>
      </c>
      <c r="D4083" s="1">
        <v>42005</v>
      </c>
      <c r="E4083" t="s">
        <v>1045</v>
      </c>
      <c r="F4083" t="s">
        <v>44032</v>
      </c>
      <c r="G4083" t="s">
        <v>44036</v>
      </c>
      <c r="H4083">
        <v>136</v>
      </c>
      <c r="I4083" t="s">
        <v>4358</v>
      </c>
      <c r="J4083" t="s">
        <v>1076</v>
      </c>
      <c r="M4083" t="s">
        <v>28049</v>
      </c>
      <c r="N4083" t="s">
        <v>28049</v>
      </c>
      <c r="O4083" t="s">
        <v>35789</v>
      </c>
      <c r="P4083" t="s">
        <v>35790</v>
      </c>
      <c r="Q4083" t="s">
        <v>35791</v>
      </c>
      <c r="R4083" t="s">
        <v>35792</v>
      </c>
      <c r="S4083" t="s">
        <v>35793</v>
      </c>
      <c r="T4083">
        <v>7.7</v>
      </c>
      <c r="U4083">
        <v>10057</v>
      </c>
      <c r="W4083">
        <v>5000000</v>
      </c>
      <c r="X4083"/>
      <c r="Y4083"/>
      <c r="Z4083"/>
      <c r="AA4083">
        <v>15584520</v>
      </c>
      <c r="AB4083">
        <v>33</v>
      </c>
    </row>
    <row r="4084" spans="1:28" hidden="1" x14ac:dyDescent="0.2">
      <c r="A4084" t="s">
        <v>35794</v>
      </c>
      <c r="B4084" t="s">
        <v>35795</v>
      </c>
      <c r="C4084">
        <v>2014</v>
      </c>
      <c r="D4084" s="1">
        <v>41680</v>
      </c>
      <c r="E4084" t="s">
        <v>44041</v>
      </c>
      <c r="F4084" t="s">
        <v>44045</v>
      </c>
      <c r="G4084" t="s">
        <v>44042</v>
      </c>
      <c r="H4084">
        <v>119</v>
      </c>
      <c r="I4084" t="s">
        <v>35796</v>
      </c>
      <c r="J4084" t="s">
        <v>496</v>
      </c>
      <c r="K4084" t="s">
        <v>26</v>
      </c>
      <c r="L4084" t="s">
        <v>27</v>
      </c>
      <c r="M4084" t="s">
        <v>33726</v>
      </c>
      <c r="N4084" t="s">
        <v>21157</v>
      </c>
      <c r="O4084" t="s">
        <v>35797</v>
      </c>
      <c r="P4084" t="s">
        <v>7775</v>
      </c>
      <c r="Q4084" t="s">
        <v>35798</v>
      </c>
      <c r="R4084" t="s">
        <v>35799</v>
      </c>
      <c r="S4084" t="s">
        <v>35800</v>
      </c>
      <c r="T4084">
        <v>7.1</v>
      </c>
      <c r="U4084">
        <v>19203</v>
      </c>
      <c r="W4084" t="s">
        <v>35801</v>
      </c>
      <c r="X4084"/>
      <c r="Y4084"/>
      <c r="Z4084"/>
      <c r="AA4084">
        <v>11536119</v>
      </c>
      <c r="AB4084">
        <v>33</v>
      </c>
    </row>
    <row r="4085" spans="1:28" hidden="1" x14ac:dyDescent="0.2">
      <c r="A4085" t="s">
        <v>35802</v>
      </c>
      <c r="B4085" t="s">
        <v>35803</v>
      </c>
      <c r="C4085">
        <v>2015</v>
      </c>
      <c r="D4085" t="s">
        <v>17924</v>
      </c>
      <c r="E4085" t="s">
        <v>1045</v>
      </c>
      <c r="F4085" t="s">
        <v>44032</v>
      </c>
      <c r="G4085" t="s">
        <v>44036</v>
      </c>
      <c r="H4085">
        <v>139</v>
      </c>
      <c r="I4085" t="s">
        <v>943</v>
      </c>
      <c r="J4085" t="s">
        <v>944</v>
      </c>
      <c r="M4085" t="s">
        <v>20713</v>
      </c>
      <c r="N4085" t="s">
        <v>20713</v>
      </c>
      <c r="O4085" t="s">
        <v>35804</v>
      </c>
      <c r="P4085" t="s">
        <v>31607</v>
      </c>
      <c r="Q4085" t="s">
        <v>35805</v>
      </c>
      <c r="R4085" t="s">
        <v>35806</v>
      </c>
      <c r="S4085" t="s">
        <v>35807</v>
      </c>
      <c r="T4085">
        <v>7.3</v>
      </c>
      <c r="U4085">
        <v>22648</v>
      </c>
      <c r="W4085"/>
      <c r="X4085"/>
      <c r="Y4085">
        <v>2065487</v>
      </c>
      <c r="Z4085"/>
      <c r="AA4085">
        <v>15159762</v>
      </c>
      <c r="AB4085">
        <v>292</v>
      </c>
    </row>
    <row r="4086" spans="1:28" hidden="1" x14ac:dyDescent="0.2">
      <c r="A4086" t="s">
        <v>35808</v>
      </c>
      <c r="B4086" t="s">
        <v>35809</v>
      </c>
      <c r="C4086">
        <v>2014</v>
      </c>
      <c r="D4086" t="s">
        <v>35810</v>
      </c>
      <c r="E4086" t="s">
        <v>176</v>
      </c>
      <c r="F4086" t="s">
        <v>44036</v>
      </c>
      <c r="H4086">
        <v>111</v>
      </c>
      <c r="I4086" t="s">
        <v>1561</v>
      </c>
      <c r="J4086" t="s">
        <v>26</v>
      </c>
      <c r="K4086" t="s">
        <v>209</v>
      </c>
      <c r="M4086" t="s">
        <v>35811</v>
      </c>
      <c r="N4086" t="s">
        <v>35812</v>
      </c>
      <c r="O4086" t="s">
        <v>35813</v>
      </c>
      <c r="P4086" t="s">
        <v>18553</v>
      </c>
      <c r="Q4086" t="s">
        <v>35814</v>
      </c>
      <c r="R4086" t="s">
        <v>35815</v>
      </c>
      <c r="S4086" t="s">
        <v>35816</v>
      </c>
      <c r="T4086">
        <v>7.1</v>
      </c>
      <c r="U4086">
        <v>26944</v>
      </c>
      <c r="W4086"/>
      <c r="X4086"/>
      <c r="Y4086">
        <v>171793</v>
      </c>
      <c r="Z4086"/>
      <c r="AA4086">
        <v>1043620</v>
      </c>
      <c r="AB4086">
        <v>80</v>
      </c>
    </row>
    <row r="4087" spans="1:28" hidden="1" x14ac:dyDescent="0.2">
      <c r="A4087" t="s">
        <v>35817</v>
      </c>
      <c r="B4087" t="s">
        <v>35818</v>
      </c>
      <c r="C4087">
        <v>2020</v>
      </c>
      <c r="D4087" t="s">
        <v>35819</v>
      </c>
      <c r="E4087" t="s">
        <v>44037</v>
      </c>
      <c r="F4087" t="s">
        <v>44031</v>
      </c>
      <c r="G4087" t="s">
        <v>44038</v>
      </c>
      <c r="H4087">
        <v>93</v>
      </c>
      <c r="I4087" t="s">
        <v>25</v>
      </c>
      <c r="J4087" t="s">
        <v>26</v>
      </c>
      <c r="M4087" t="s">
        <v>35820</v>
      </c>
      <c r="N4087" t="s">
        <v>35821</v>
      </c>
      <c r="O4087" t="s">
        <v>35822</v>
      </c>
      <c r="P4087" t="s">
        <v>16490</v>
      </c>
      <c r="Q4087" t="s">
        <v>35823</v>
      </c>
      <c r="R4087" t="s">
        <v>35824</v>
      </c>
      <c r="S4087" t="s">
        <v>35825</v>
      </c>
      <c r="T4087">
        <v>5.7</v>
      </c>
      <c r="U4087">
        <v>14555</v>
      </c>
      <c r="W4087"/>
      <c r="X4087"/>
      <c r="Y4087"/>
      <c r="Z4087"/>
      <c r="AA4087">
        <v>18500000</v>
      </c>
      <c r="AB4087">
        <v>462</v>
      </c>
    </row>
    <row r="4088" spans="1:28" x14ac:dyDescent="0.2">
      <c r="A4088" t="s">
        <v>38816</v>
      </c>
      <c r="B4088" t="s">
        <v>38817</v>
      </c>
      <c r="C4088">
        <v>2017</v>
      </c>
      <c r="D4088" s="1">
        <v>42980</v>
      </c>
      <c r="E4088" t="s">
        <v>176</v>
      </c>
      <c r="F4088" t="s">
        <v>44036</v>
      </c>
      <c r="H4088">
        <v>118</v>
      </c>
      <c r="I4088" t="s">
        <v>33017</v>
      </c>
      <c r="J4088" t="s">
        <v>26</v>
      </c>
      <c r="M4088" t="s">
        <v>6255</v>
      </c>
      <c r="N4088" t="s">
        <v>38818</v>
      </c>
      <c r="O4088" t="s">
        <v>38819</v>
      </c>
      <c r="P4088" t="s">
        <v>23504</v>
      </c>
      <c r="Q4088" t="s">
        <v>32868</v>
      </c>
      <c r="R4088" t="s">
        <v>38820</v>
      </c>
      <c r="S4088" t="s">
        <v>38821</v>
      </c>
      <c r="T4088">
        <v>4.5999999999999996</v>
      </c>
      <c r="U4088">
        <v>89375</v>
      </c>
      <c r="V4088" s="12">
        <f>W4088*1.05585427545692</f>
        <v>58071985.1501306</v>
      </c>
      <c r="W4088" s="3">
        <v>55000000</v>
      </c>
      <c r="X4088" s="13">
        <f>Y4088*1.05585427545692</f>
        <v>120981102.69969821</v>
      </c>
      <c r="Y4088" s="3">
        <v>114581250</v>
      </c>
      <c r="Z4088" s="13">
        <f>AA4088*1.05585427545692</f>
        <v>402856812.78192759</v>
      </c>
      <c r="AA4088" s="3">
        <v>381545846</v>
      </c>
      <c r="AB4088">
        <v>309</v>
      </c>
    </row>
    <row r="4089" spans="1:28" x14ac:dyDescent="0.2">
      <c r="A4089" t="s">
        <v>12094</v>
      </c>
      <c r="B4089" t="s">
        <v>12095</v>
      </c>
      <c r="C4089">
        <v>2008</v>
      </c>
      <c r="D4089" t="s">
        <v>12096</v>
      </c>
      <c r="E4089" t="s">
        <v>176</v>
      </c>
      <c r="F4089" t="s">
        <v>44034</v>
      </c>
      <c r="G4089" t="s">
        <v>44036</v>
      </c>
      <c r="H4089">
        <v>166</v>
      </c>
      <c r="I4089" t="s">
        <v>25</v>
      </c>
      <c r="J4089" t="s">
        <v>26</v>
      </c>
      <c r="K4089" t="s">
        <v>75</v>
      </c>
      <c r="L4089" t="s">
        <v>27</v>
      </c>
      <c r="M4089" t="s">
        <v>3797</v>
      </c>
      <c r="N4089" t="s">
        <v>12097</v>
      </c>
      <c r="O4089" t="s">
        <v>12098</v>
      </c>
      <c r="P4089" t="s">
        <v>2304</v>
      </c>
      <c r="Q4089" t="s">
        <v>12099</v>
      </c>
      <c r="R4089" t="s">
        <v>12100</v>
      </c>
      <c r="S4089" t="s">
        <v>12101</v>
      </c>
      <c r="T4089">
        <v>7.8</v>
      </c>
      <c r="U4089">
        <v>575714</v>
      </c>
      <c r="V4089" s="12">
        <f>W4089*1.20207800169993</f>
        <v>180311700.2549895</v>
      </c>
      <c r="W4089" s="3">
        <v>150000000</v>
      </c>
      <c r="X4089" s="13">
        <f>Y4089*1.20207800169993</f>
        <v>153276155.79618493</v>
      </c>
      <c r="Y4089" s="3">
        <v>127509326</v>
      </c>
      <c r="Z4089" s="13">
        <f>AA4089*1.20207800169993</f>
        <v>403661141.96014923</v>
      </c>
      <c r="AA4089" s="3">
        <v>335802786</v>
      </c>
      <c r="AB4089">
        <v>952</v>
      </c>
    </row>
    <row r="4090" spans="1:28" hidden="1" x14ac:dyDescent="0.2">
      <c r="A4090" t="s">
        <v>35840</v>
      </c>
      <c r="B4090" t="s">
        <v>35841</v>
      </c>
      <c r="C4090">
        <v>2015</v>
      </c>
      <c r="D4090" s="1">
        <v>42346</v>
      </c>
      <c r="E4090" t="s">
        <v>1045</v>
      </c>
      <c r="F4090" t="s">
        <v>44032</v>
      </c>
      <c r="G4090" t="s">
        <v>44036</v>
      </c>
      <c r="H4090">
        <v>101</v>
      </c>
      <c r="I4090" t="s">
        <v>25</v>
      </c>
      <c r="J4090" t="s">
        <v>26</v>
      </c>
      <c r="M4090" t="s">
        <v>30042</v>
      </c>
      <c r="N4090" t="s">
        <v>30042</v>
      </c>
      <c r="O4090" t="s">
        <v>35842</v>
      </c>
      <c r="P4090" t="s">
        <v>21267</v>
      </c>
      <c r="Q4090" t="s">
        <v>35843</v>
      </c>
      <c r="R4090" t="s">
        <v>35844</v>
      </c>
      <c r="S4090" t="s">
        <v>35845</v>
      </c>
      <c r="T4090">
        <v>6.5</v>
      </c>
      <c r="U4090">
        <v>39667</v>
      </c>
      <c r="W4090"/>
      <c r="X4090"/>
      <c r="Y4090">
        <v>819431</v>
      </c>
      <c r="Z4090"/>
      <c r="AA4090">
        <v>3224947</v>
      </c>
      <c r="AB4090">
        <v>74</v>
      </c>
    </row>
    <row r="4091" spans="1:28" x14ac:dyDescent="0.2">
      <c r="A4091" t="s">
        <v>32479</v>
      </c>
      <c r="B4091" t="s">
        <v>32480</v>
      </c>
      <c r="C4091">
        <v>2014</v>
      </c>
      <c r="D4091" t="s">
        <v>31846</v>
      </c>
      <c r="E4091" t="s">
        <v>176</v>
      </c>
      <c r="F4091" t="s">
        <v>44045</v>
      </c>
      <c r="G4091" t="s">
        <v>44042</v>
      </c>
      <c r="H4091">
        <v>149</v>
      </c>
      <c r="I4091" t="s">
        <v>25</v>
      </c>
      <c r="J4091" t="s">
        <v>26</v>
      </c>
      <c r="M4091" t="s">
        <v>3797</v>
      </c>
      <c r="N4091" t="s">
        <v>32481</v>
      </c>
      <c r="O4091" t="s">
        <v>32482</v>
      </c>
      <c r="P4091" t="s">
        <v>1278</v>
      </c>
      <c r="Q4091" t="s">
        <v>32483</v>
      </c>
      <c r="R4091" t="s">
        <v>32484</v>
      </c>
      <c r="S4091" t="s">
        <v>32485</v>
      </c>
      <c r="T4091">
        <v>8.1</v>
      </c>
      <c r="U4091">
        <v>833485</v>
      </c>
      <c r="V4091" s="12">
        <f>W4091*1.09324733035956</f>
        <v>66688087.151933163</v>
      </c>
      <c r="W4091" s="3">
        <v>61000000</v>
      </c>
      <c r="X4091" s="13">
        <f>Y4091*1.09324733035956</f>
        <v>183411031.49617773</v>
      </c>
      <c r="Y4091" s="3">
        <v>167767189</v>
      </c>
      <c r="Z4091" s="13">
        <f>AA4091*1.09324733035956</f>
        <v>403769433.3704772</v>
      </c>
      <c r="AA4091" s="3">
        <v>369330363</v>
      </c>
      <c r="AB4091">
        <v>1475</v>
      </c>
    </row>
    <row r="4092" spans="1:28" hidden="1" x14ac:dyDescent="0.2">
      <c r="A4092" t="s">
        <v>35853</v>
      </c>
      <c r="B4092" t="s">
        <v>35854</v>
      </c>
      <c r="C4092">
        <v>2014</v>
      </c>
      <c r="D4092" s="1">
        <v>41955</v>
      </c>
      <c r="E4092" t="s">
        <v>44035</v>
      </c>
      <c r="F4092" t="s">
        <v>44038</v>
      </c>
      <c r="G4092" t="s">
        <v>44032</v>
      </c>
      <c r="H4092">
        <v>119</v>
      </c>
      <c r="I4092" t="s">
        <v>912</v>
      </c>
      <c r="J4092" t="s">
        <v>26</v>
      </c>
      <c r="K4092" t="s">
        <v>11419</v>
      </c>
      <c r="M4092" t="s">
        <v>35855</v>
      </c>
      <c r="N4092" t="s">
        <v>35856</v>
      </c>
      <c r="O4092" t="s">
        <v>35857</v>
      </c>
      <c r="P4092" t="s">
        <v>35858</v>
      </c>
      <c r="Q4092" t="s">
        <v>35859</v>
      </c>
      <c r="R4092" t="s">
        <v>35860</v>
      </c>
      <c r="S4092" t="s">
        <v>35861</v>
      </c>
      <c r="T4092">
        <v>7.8</v>
      </c>
      <c r="U4092">
        <v>50641</v>
      </c>
      <c r="W4092"/>
      <c r="X4092"/>
      <c r="Y4092">
        <v>1446634</v>
      </c>
      <c r="Z4092"/>
      <c r="AA4092">
        <v>16775629</v>
      </c>
      <c r="AB4092">
        <v>170</v>
      </c>
    </row>
    <row r="4093" spans="1:28" x14ac:dyDescent="0.2">
      <c r="A4093" t="s">
        <v>17573</v>
      </c>
      <c r="B4093" t="s">
        <v>17574</v>
      </c>
      <c r="C4093">
        <v>2012</v>
      </c>
      <c r="D4093" s="1">
        <v>41132</v>
      </c>
      <c r="E4093" t="s">
        <v>44037</v>
      </c>
      <c r="F4093" t="s">
        <v>44038</v>
      </c>
      <c r="G4093" t="s">
        <v>44040</v>
      </c>
      <c r="H4093">
        <v>91</v>
      </c>
      <c r="I4093" t="s">
        <v>25</v>
      </c>
      <c r="J4093" t="s">
        <v>26</v>
      </c>
      <c r="M4093" t="s">
        <v>17575</v>
      </c>
      <c r="N4093" t="s">
        <v>17576</v>
      </c>
      <c r="O4093" t="s">
        <v>17577</v>
      </c>
      <c r="P4093" t="s">
        <v>1329</v>
      </c>
      <c r="Q4093" t="s">
        <v>17578</v>
      </c>
      <c r="R4093" t="s">
        <v>17579</v>
      </c>
      <c r="S4093" t="s">
        <v>17580</v>
      </c>
      <c r="T4093">
        <v>7.1</v>
      </c>
      <c r="U4093">
        <v>218566</v>
      </c>
      <c r="V4093" s="12">
        <f>W4093*1.12725506764114</f>
        <v>95816680.749496892</v>
      </c>
      <c r="W4093" s="3">
        <v>85000000</v>
      </c>
      <c r="X4093" s="13">
        <f>Y4093*1.12725506764114</f>
        <v>167186634.95530364</v>
      </c>
      <c r="Y4093" s="3">
        <v>148313048</v>
      </c>
      <c r="Z4093" s="13">
        <f>AA4093*1.12725506764114</f>
        <v>403980714.60069931</v>
      </c>
      <c r="AA4093" s="3">
        <v>358375603</v>
      </c>
      <c r="AB4093">
        <v>226</v>
      </c>
    </row>
    <row r="4094" spans="1:28" hidden="1" x14ac:dyDescent="0.2">
      <c r="A4094" t="s">
        <v>35870</v>
      </c>
      <c r="B4094" t="s">
        <v>35871</v>
      </c>
      <c r="C4094">
        <v>2017</v>
      </c>
      <c r="D4094" t="s">
        <v>35872</v>
      </c>
      <c r="E4094" t="s">
        <v>16512</v>
      </c>
      <c r="F4094" t="s">
        <v>44044</v>
      </c>
      <c r="G4094" t="s">
        <v>44033</v>
      </c>
      <c r="H4094">
        <v>90</v>
      </c>
      <c r="I4094" t="s">
        <v>1561</v>
      </c>
      <c r="J4094" t="s">
        <v>26</v>
      </c>
      <c r="M4094" t="s">
        <v>35873</v>
      </c>
      <c r="N4094" t="s">
        <v>35874</v>
      </c>
      <c r="O4094" t="s">
        <v>35875</v>
      </c>
      <c r="P4094" t="s">
        <v>35876</v>
      </c>
      <c r="Q4094" t="s">
        <v>35877</v>
      </c>
      <c r="R4094" t="s">
        <v>35878</v>
      </c>
      <c r="S4094" t="s">
        <v>35879</v>
      </c>
      <c r="T4094">
        <v>6</v>
      </c>
      <c r="U4094">
        <v>19522</v>
      </c>
      <c r="W4094">
        <v>1500000</v>
      </c>
      <c r="X4094"/>
      <c r="Y4094"/>
      <c r="Z4094"/>
      <c r="AA4094"/>
      <c r="AB4094">
        <v>80</v>
      </c>
    </row>
    <row r="4095" spans="1:28" x14ac:dyDescent="0.2">
      <c r="A4095" t="s">
        <v>37592</v>
      </c>
      <c r="B4095" t="s">
        <v>37593</v>
      </c>
      <c r="C4095">
        <v>2018</v>
      </c>
      <c r="D4095" t="s">
        <v>37594</v>
      </c>
      <c r="E4095" t="s">
        <v>16512</v>
      </c>
      <c r="F4095" t="s">
        <v>44031</v>
      </c>
      <c r="G4095" t="s">
        <v>44033</v>
      </c>
      <c r="H4095">
        <v>135</v>
      </c>
      <c r="I4095" t="s">
        <v>25</v>
      </c>
      <c r="J4095" t="s">
        <v>26</v>
      </c>
      <c r="M4095" t="s">
        <v>954</v>
      </c>
      <c r="N4095" t="s">
        <v>37595</v>
      </c>
      <c r="O4095" t="s">
        <v>37596</v>
      </c>
      <c r="P4095" t="s">
        <v>26352</v>
      </c>
      <c r="Q4095" t="s">
        <v>37597</v>
      </c>
      <c r="R4095" t="s">
        <v>37598</v>
      </c>
      <c r="S4095" t="s">
        <v>37599</v>
      </c>
      <c r="T4095">
        <v>6.9</v>
      </c>
      <c r="U4095">
        <v>278319</v>
      </c>
      <c r="V4095" s="12">
        <f>W4095*1.03068014830331</f>
        <v>283437040.78341019</v>
      </c>
      <c r="W4095" s="3">
        <v>275000000</v>
      </c>
      <c r="X4095" s="13">
        <f>Y4095*1.03068014830331</f>
        <v>220325930.97058958</v>
      </c>
      <c r="Y4095" s="3">
        <v>213767512</v>
      </c>
      <c r="Z4095" s="13">
        <f>AA4095*1.03068014830331</f>
        <v>404979798.3508094</v>
      </c>
      <c r="AA4095" s="3">
        <v>392924807</v>
      </c>
      <c r="AB4095">
        <v>2486</v>
      </c>
    </row>
    <row r="4096" spans="1:28" hidden="1" x14ac:dyDescent="0.2">
      <c r="A4096" t="s">
        <v>35889</v>
      </c>
      <c r="B4096" t="s">
        <v>35890</v>
      </c>
      <c r="C4096">
        <v>2014</v>
      </c>
      <c r="D4096" s="1">
        <v>41822</v>
      </c>
      <c r="E4096" t="s">
        <v>1045</v>
      </c>
      <c r="F4096" t="s">
        <v>44036</v>
      </c>
      <c r="H4096">
        <v>141</v>
      </c>
      <c r="I4096" t="s">
        <v>943</v>
      </c>
      <c r="J4096" t="s">
        <v>944</v>
      </c>
      <c r="K4096" t="s">
        <v>26</v>
      </c>
      <c r="L4096" t="s">
        <v>838</v>
      </c>
      <c r="M4096" t="s">
        <v>35891</v>
      </c>
      <c r="N4096" t="s">
        <v>35892</v>
      </c>
      <c r="O4096" t="s">
        <v>35893</v>
      </c>
      <c r="P4096" t="s">
        <v>35894</v>
      </c>
      <c r="Q4096" t="s">
        <v>35895</v>
      </c>
      <c r="R4096" t="s">
        <v>35896</v>
      </c>
      <c r="S4096" t="s">
        <v>35897</v>
      </c>
      <c r="T4096">
        <v>6.8</v>
      </c>
      <c r="U4096">
        <v>13267</v>
      </c>
      <c r="W4096"/>
      <c r="X4096"/>
      <c r="Y4096">
        <v>646035</v>
      </c>
      <c r="Z4096"/>
      <c r="AA4096">
        <v>916906</v>
      </c>
      <c r="AB4096">
        <v>69</v>
      </c>
    </row>
    <row r="4097" spans="1:28" hidden="1" x14ac:dyDescent="0.2">
      <c r="A4097" t="s">
        <v>35898</v>
      </c>
      <c r="B4097" t="s">
        <v>35899</v>
      </c>
      <c r="C4097">
        <v>2016</v>
      </c>
      <c r="D4097" t="s">
        <v>34217</v>
      </c>
      <c r="E4097" t="s">
        <v>176</v>
      </c>
      <c r="F4097" t="s">
        <v>44034</v>
      </c>
      <c r="G4097" t="s">
        <v>44046</v>
      </c>
      <c r="H4097">
        <v>97</v>
      </c>
      <c r="I4097" t="s">
        <v>25</v>
      </c>
      <c r="J4097" t="s">
        <v>26</v>
      </c>
      <c r="M4097" t="s">
        <v>27060</v>
      </c>
      <c r="N4097" t="s">
        <v>33389</v>
      </c>
      <c r="O4097" t="s">
        <v>35900</v>
      </c>
      <c r="P4097" t="s">
        <v>5857</v>
      </c>
      <c r="Q4097" t="s">
        <v>35901</v>
      </c>
      <c r="R4097" t="s">
        <v>35902</v>
      </c>
      <c r="S4097" t="s">
        <v>35903</v>
      </c>
      <c r="T4097">
        <v>6.2</v>
      </c>
      <c r="U4097">
        <v>37763</v>
      </c>
      <c r="W4097"/>
      <c r="X4097"/>
      <c r="Y4097"/>
      <c r="Z4097"/>
      <c r="AA4097">
        <v>3965086</v>
      </c>
      <c r="AB4097">
        <v>182</v>
      </c>
    </row>
    <row r="4098" spans="1:28" hidden="1" x14ac:dyDescent="0.2">
      <c r="A4098" t="s">
        <v>35904</v>
      </c>
      <c r="B4098" t="s">
        <v>35905</v>
      </c>
      <c r="C4098">
        <v>2014</v>
      </c>
      <c r="D4098" t="s">
        <v>35906</v>
      </c>
      <c r="E4098" t="s">
        <v>16512</v>
      </c>
      <c r="F4098" t="s">
        <v>44032</v>
      </c>
      <c r="G4098" t="s">
        <v>44042</v>
      </c>
      <c r="H4098">
        <v>129</v>
      </c>
      <c r="I4098" t="s">
        <v>943</v>
      </c>
      <c r="J4098" t="s">
        <v>944</v>
      </c>
      <c r="M4098" t="s">
        <v>32061</v>
      </c>
      <c r="N4098" t="s">
        <v>35907</v>
      </c>
      <c r="O4098" t="s">
        <v>35908</v>
      </c>
      <c r="P4098" t="s">
        <v>35894</v>
      </c>
      <c r="Q4098" t="s">
        <v>35909</v>
      </c>
      <c r="R4098" t="s">
        <v>35910</v>
      </c>
      <c r="S4098" t="s">
        <v>35911</v>
      </c>
      <c r="T4098">
        <v>6.5</v>
      </c>
      <c r="U4098">
        <v>16024</v>
      </c>
      <c r="W4098"/>
      <c r="X4098"/>
      <c r="Y4098">
        <v>730530</v>
      </c>
      <c r="Z4098"/>
      <c r="AA4098">
        <v>1278108</v>
      </c>
      <c r="AB4098">
        <v>133</v>
      </c>
    </row>
    <row r="4099" spans="1:28" x14ac:dyDescent="0.2">
      <c r="A4099" t="s">
        <v>27313</v>
      </c>
      <c r="B4099" t="s">
        <v>27314</v>
      </c>
      <c r="C4099">
        <v>2014</v>
      </c>
      <c r="D4099" t="s">
        <v>27315</v>
      </c>
      <c r="E4099" t="s">
        <v>16512</v>
      </c>
      <c r="F4099" t="s">
        <v>44031</v>
      </c>
      <c r="G4099" t="s">
        <v>44033</v>
      </c>
      <c r="H4099">
        <v>113</v>
      </c>
      <c r="I4099" t="s">
        <v>433</v>
      </c>
      <c r="J4099" t="s">
        <v>26</v>
      </c>
      <c r="M4099" t="s">
        <v>3833</v>
      </c>
      <c r="N4099" t="s">
        <v>27316</v>
      </c>
      <c r="O4099" t="s">
        <v>27317</v>
      </c>
      <c r="P4099" t="s">
        <v>160</v>
      </c>
      <c r="Q4099" t="s">
        <v>27318</v>
      </c>
      <c r="R4099" t="s">
        <v>27319</v>
      </c>
      <c r="S4099" t="s">
        <v>27320</v>
      </c>
      <c r="T4099">
        <v>7.9</v>
      </c>
      <c r="U4099">
        <v>586141</v>
      </c>
      <c r="V4099" s="12">
        <f>W4099*1.09324733035956</f>
        <v>194598024.80400169</v>
      </c>
      <c r="W4099" s="3">
        <v>178000000</v>
      </c>
      <c r="X4099" s="13">
        <f>Y4099*1.09324733035956</f>
        <v>109550221.85732664</v>
      </c>
      <c r="Y4099" s="3">
        <v>100206256</v>
      </c>
      <c r="Z4099" s="13">
        <f>AA4099*1.09324733035956</f>
        <v>405093238.91007829</v>
      </c>
      <c r="AA4099" s="3">
        <v>370541256</v>
      </c>
      <c r="AB4099">
        <v>975</v>
      </c>
    </row>
    <row r="4100" spans="1:28" x14ac:dyDescent="0.2">
      <c r="A4100" t="s">
        <v>36968</v>
      </c>
      <c r="B4100" t="s">
        <v>36969</v>
      </c>
      <c r="C4100">
        <v>2017</v>
      </c>
      <c r="D4100" t="s">
        <v>34391</v>
      </c>
      <c r="E4100" t="s">
        <v>44037</v>
      </c>
      <c r="F4100" t="s">
        <v>44031</v>
      </c>
      <c r="G4100" t="s">
        <v>44038</v>
      </c>
      <c r="H4100">
        <v>102</v>
      </c>
      <c r="I4100" t="s">
        <v>25</v>
      </c>
      <c r="J4100" t="s">
        <v>26</v>
      </c>
      <c r="M4100" t="s">
        <v>36970</v>
      </c>
      <c r="N4100" t="s">
        <v>36971</v>
      </c>
      <c r="O4100" t="s">
        <v>36972</v>
      </c>
      <c r="P4100" t="s">
        <v>591</v>
      </c>
      <c r="Q4100" t="s">
        <v>36973</v>
      </c>
      <c r="R4100" t="s">
        <v>36974</v>
      </c>
      <c r="S4100" t="s">
        <v>36975</v>
      </c>
      <c r="T4100">
        <v>6.7</v>
      </c>
      <c r="U4100">
        <v>71587</v>
      </c>
      <c r="V4100" s="12">
        <f>W4100*1.05585427545692</f>
        <v>184774498.204961</v>
      </c>
      <c r="W4100" s="3">
        <v>175000000</v>
      </c>
      <c r="X4100" s="13">
        <f>Y4100*1.05585427545692</f>
        <v>161441295.9948802</v>
      </c>
      <c r="Y4100" s="3">
        <v>152901115</v>
      </c>
      <c r="Z4100" s="13">
        <f>AA4100*1.05585427545692</f>
        <v>405374824.61658001</v>
      </c>
      <c r="AA4100" s="3">
        <v>383930656</v>
      </c>
      <c r="AB4100">
        <v>341</v>
      </c>
    </row>
    <row r="4101" spans="1:28" hidden="1" x14ac:dyDescent="0.2">
      <c r="A4101" t="s">
        <v>35928</v>
      </c>
      <c r="B4101" t="s">
        <v>35929</v>
      </c>
      <c r="C4101">
        <v>2015</v>
      </c>
      <c r="D4101" t="s">
        <v>24273</v>
      </c>
      <c r="E4101" t="s">
        <v>16512</v>
      </c>
      <c r="F4101" t="s">
        <v>44044</v>
      </c>
      <c r="G4101" t="s">
        <v>44042</v>
      </c>
      <c r="H4101">
        <v>96</v>
      </c>
      <c r="I4101" t="s">
        <v>29410</v>
      </c>
      <c r="J4101" t="s">
        <v>26</v>
      </c>
      <c r="M4101" t="s">
        <v>35930</v>
      </c>
      <c r="N4101" t="s">
        <v>26558</v>
      </c>
      <c r="O4101" t="s">
        <v>35931</v>
      </c>
      <c r="P4101" t="s">
        <v>35932</v>
      </c>
      <c r="Q4101" t="s">
        <v>35933</v>
      </c>
      <c r="R4101" t="s">
        <v>35934</v>
      </c>
      <c r="S4101" t="s">
        <v>35935</v>
      </c>
      <c r="T4101">
        <v>5.5</v>
      </c>
      <c r="U4101">
        <v>13909</v>
      </c>
      <c r="W4101"/>
      <c r="X4101"/>
      <c r="Y4101"/>
      <c r="Z4101"/>
      <c r="AA4101">
        <v>789406</v>
      </c>
      <c r="AB4101">
        <v>69</v>
      </c>
    </row>
    <row r="4102" spans="1:28" x14ac:dyDescent="0.2">
      <c r="A4102" t="s">
        <v>23225</v>
      </c>
      <c r="B4102" t="s">
        <v>23226</v>
      </c>
      <c r="C4102">
        <v>2011</v>
      </c>
      <c r="D4102" s="1">
        <v>40761</v>
      </c>
      <c r="E4102" t="s">
        <v>16512</v>
      </c>
      <c r="F4102" t="s">
        <v>44031</v>
      </c>
      <c r="G4102" t="s">
        <v>44033</v>
      </c>
      <c r="H4102">
        <v>131</v>
      </c>
      <c r="I4102" t="s">
        <v>229</v>
      </c>
      <c r="J4102" t="s">
        <v>26</v>
      </c>
      <c r="K4102" t="s">
        <v>307</v>
      </c>
      <c r="L4102" t="s">
        <v>27</v>
      </c>
      <c r="M4102" t="s">
        <v>9509</v>
      </c>
      <c r="N4102" t="s">
        <v>6387</v>
      </c>
      <c r="O4102" t="s">
        <v>23227</v>
      </c>
      <c r="P4102" t="s">
        <v>9676</v>
      </c>
      <c r="Q4102" t="s">
        <v>23228</v>
      </c>
      <c r="R4102" t="s">
        <v>23229</v>
      </c>
      <c r="S4102" t="s">
        <v>23230</v>
      </c>
      <c r="T4102">
        <v>7.7</v>
      </c>
      <c r="U4102">
        <v>636920</v>
      </c>
      <c r="V4102" s="12">
        <f>W4102*1.1505830469594</f>
        <v>184093287.513504</v>
      </c>
      <c r="W4102" s="3">
        <v>160000000</v>
      </c>
      <c r="X4102" s="13">
        <f>Y4102*1.1505830469594</f>
        <v>168454913.66706118</v>
      </c>
      <c r="Y4102" s="3">
        <v>146408305</v>
      </c>
      <c r="Z4102" s="13">
        <f>AA4102*1.1505830469594</f>
        <v>405714785.58893824</v>
      </c>
      <c r="AA4102" s="3">
        <v>352616690</v>
      </c>
      <c r="AB4102">
        <v>774</v>
      </c>
    </row>
    <row r="4103" spans="1:28" x14ac:dyDescent="0.2">
      <c r="A4103" t="s">
        <v>30011</v>
      </c>
      <c r="B4103" t="s">
        <v>30012</v>
      </c>
      <c r="C4103">
        <v>2014</v>
      </c>
      <c r="D4103" t="s">
        <v>24318</v>
      </c>
      <c r="E4103" t="s">
        <v>44037</v>
      </c>
      <c r="F4103" t="s">
        <v>44031</v>
      </c>
      <c r="G4103" t="s">
        <v>44038</v>
      </c>
      <c r="H4103">
        <v>92</v>
      </c>
      <c r="I4103" t="s">
        <v>25</v>
      </c>
      <c r="J4103" t="s">
        <v>26</v>
      </c>
      <c r="K4103" t="s">
        <v>64</v>
      </c>
      <c r="L4103" t="s">
        <v>209</v>
      </c>
      <c r="M4103" t="s">
        <v>30013</v>
      </c>
      <c r="N4103" t="s">
        <v>30014</v>
      </c>
      <c r="O4103" t="s">
        <v>30015</v>
      </c>
      <c r="P4103" t="s">
        <v>19435</v>
      </c>
      <c r="Q4103" t="s">
        <v>30016</v>
      </c>
      <c r="R4103" t="s">
        <v>30017</v>
      </c>
      <c r="S4103" t="s">
        <v>30018</v>
      </c>
      <c r="T4103">
        <v>6.7</v>
      </c>
      <c r="U4103">
        <v>77379</v>
      </c>
      <c r="V4103" s="12">
        <f>W4103*1.09324733035956</f>
        <v>144308647.60746193</v>
      </c>
      <c r="W4103" s="3">
        <v>132000000</v>
      </c>
      <c r="X4103" s="13">
        <f>Y4103*1.09324733035956</f>
        <v>91669784.59896706</v>
      </c>
      <c r="Y4103" s="3">
        <v>83850911</v>
      </c>
      <c r="Z4103" s="13">
        <f>AA4103*1.09324733035956</f>
        <v>408344955.50584322</v>
      </c>
      <c r="AA4103" s="3">
        <v>373515621</v>
      </c>
      <c r="AB4103">
        <v>146</v>
      </c>
    </row>
    <row r="4104" spans="1:28" hidden="1" x14ac:dyDescent="0.2">
      <c r="A4104" t="s">
        <v>24531</v>
      </c>
      <c r="B4104" t="s">
        <v>24532</v>
      </c>
      <c r="C4104">
        <v>2015</v>
      </c>
      <c r="D4104" t="s">
        <v>24533</v>
      </c>
      <c r="E4104" t="s">
        <v>16512</v>
      </c>
      <c r="F4104" t="s">
        <v>44031</v>
      </c>
      <c r="G4104" t="s">
        <v>44033</v>
      </c>
      <c r="H4104">
        <v>120</v>
      </c>
      <c r="I4104" t="s">
        <v>24534</v>
      </c>
      <c r="J4104" t="s">
        <v>26</v>
      </c>
      <c r="K4104" t="s">
        <v>75</v>
      </c>
      <c r="M4104" t="s">
        <v>24535</v>
      </c>
      <c r="N4104" t="s">
        <v>24536</v>
      </c>
      <c r="O4104" t="s">
        <v>24537</v>
      </c>
      <c r="P4104" t="s">
        <v>21542</v>
      </c>
      <c r="Q4104" t="s">
        <v>24538</v>
      </c>
      <c r="R4104" t="s">
        <v>24539</v>
      </c>
      <c r="S4104" t="s">
        <v>24540</v>
      </c>
      <c r="T4104">
        <v>8.1</v>
      </c>
      <c r="U4104">
        <v>856553</v>
      </c>
      <c r="V4104" s="12">
        <f>W4104*1.09195121025074</f>
        <v>163792681.53761101</v>
      </c>
      <c r="W4104" s="3">
        <v>150000000</v>
      </c>
      <c r="X4104" s="13">
        <f>Y4104*1.09195121025074</f>
        <v>168224190.81222001</v>
      </c>
      <c r="Y4104" s="3">
        <v>154058340</v>
      </c>
      <c r="Z4104" s="13">
        <f>AA4104*1.09195121025074</f>
        <v>409727583.95779574</v>
      </c>
      <c r="AA4104" s="3">
        <v>375225175</v>
      </c>
      <c r="AB4104">
        <v>2017</v>
      </c>
    </row>
    <row r="4105" spans="1:28" hidden="1" x14ac:dyDescent="0.2">
      <c r="A4105" t="s">
        <v>35958</v>
      </c>
      <c r="B4105" t="s">
        <v>35959</v>
      </c>
      <c r="C4105">
        <v>2018</v>
      </c>
      <c r="D4105" t="s">
        <v>35960</v>
      </c>
      <c r="E4105" t="s">
        <v>16512</v>
      </c>
      <c r="F4105" t="s">
        <v>44032</v>
      </c>
      <c r="G4105" t="s">
        <v>44033</v>
      </c>
      <c r="H4105">
        <v>95</v>
      </c>
      <c r="I4105" t="s">
        <v>25</v>
      </c>
      <c r="J4105" t="s">
        <v>26</v>
      </c>
      <c r="M4105" t="s">
        <v>35961</v>
      </c>
      <c r="N4105" t="s">
        <v>35962</v>
      </c>
      <c r="O4105" t="s">
        <v>35963</v>
      </c>
      <c r="P4105" t="s">
        <v>15839</v>
      </c>
      <c r="Q4105" t="s">
        <v>35964</v>
      </c>
      <c r="R4105" t="s">
        <v>35965</v>
      </c>
      <c r="S4105" t="s">
        <v>35966</v>
      </c>
      <c r="T4105">
        <v>5.8</v>
      </c>
      <c r="U4105">
        <v>44573</v>
      </c>
      <c r="W4105"/>
      <c r="X4105"/>
      <c r="Y4105"/>
      <c r="Z4105"/>
      <c r="AA4105">
        <v>1451864</v>
      </c>
      <c r="AB4105">
        <v>871</v>
      </c>
    </row>
    <row r="4106" spans="1:28" hidden="1" x14ac:dyDescent="0.2">
      <c r="A4106" t="s">
        <v>35967</v>
      </c>
      <c r="B4106" t="s">
        <v>35968</v>
      </c>
      <c r="C4106">
        <v>2015</v>
      </c>
      <c r="D4106" t="s">
        <v>35969</v>
      </c>
      <c r="E4106" t="s">
        <v>176</v>
      </c>
      <c r="F4106" t="s">
        <v>44036</v>
      </c>
      <c r="H4106">
        <v>163</v>
      </c>
      <c r="I4106" t="s">
        <v>2359</v>
      </c>
      <c r="J4106" t="s">
        <v>308</v>
      </c>
      <c r="K4106" t="s">
        <v>35970</v>
      </c>
      <c r="L4106" t="s">
        <v>35971</v>
      </c>
      <c r="M4106" t="s">
        <v>27584</v>
      </c>
      <c r="N4106" t="s">
        <v>35972</v>
      </c>
      <c r="O4106" t="s">
        <v>35973</v>
      </c>
      <c r="P4106" t="s">
        <v>27587</v>
      </c>
      <c r="Q4106" t="s">
        <v>35974</v>
      </c>
      <c r="R4106" t="s">
        <v>35975</v>
      </c>
      <c r="S4106" t="s">
        <v>35976</v>
      </c>
      <c r="T4106">
        <v>7.4</v>
      </c>
      <c r="U4106">
        <v>10087</v>
      </c>
      <c r="W4106" t="s">
        <v>9140</v>
      </c>
      <c r="X4106"/>
      <c r="Y4106"/>
      <c r="Z4106"/>
      <c r="AA4106">
        <v>18428235</v>
      </c>
      <c r="AB4106">
        <v>31</v>
      </c>
    </row>
    <row r="4107" spans="1:28" hidden="1" x14ac:dyDescent="0.2">
      <c r="A4107" t="s">
        <v>35977</v>
      </c>
      <c r="B4107" t="s">
        <v>35978</v>
      </c>
      <c r="C4107">
        <v>2018</v>
      </c>
      <c r="D4107" s="1">
        <v>43195</v>
      </c>
      <c r="E4107" t="s">
        <v>44041</v>
      </c>
      <c r="F4107" t="s">
        <v>44046</v>
      </c>
      <c r="G4107" t="s">
        <v>44042</v>
      </c>
      <c r="H4107">
        <v>110</v>
      </c>
      <c r="I4107" t="s">
        <v>25</v>
      </c>
      <c r="J4107" t="s">
        <v>26</v>
      </c>
      <c r="M4107" t="s">
        <v>30630</v>
      </c>
      <c r="N4107" t="s">
        <v>35979</v>
      </c>
      <c r="O4107" t="s">
        <v>35980</v>
      </c>
      <c r="P4107" t="s">
        <v>35981</v>
      </c>
      <c r="Q4107" t="s">
        <v>35982</v>
      </c>
      <c r="R4107" t="s">
        <v>35983</v>
      </c>
      <c r="S4107" t="s">
        <v>35984</v>
      </c>
      <c r="T4107">
        <v>6.4</v>
      </c>
      <c r="U4107">
        <v>17912</v>
      </c>
      <c r="W4107"/>
      <c r="X4107"/>
      <c r="Y4107">
        <v>3435047</v>
      </c>
      <c r="Z4107"/>
      <c r="AA4107">
        <v>4623836</v>
      </c>
      <c r="AB4107">
        <v>247</v>
      </c>
    </row>
    <row r="4108" spans="1:28" x14ac:dyDescent="0.2">
      <c r="A4108" t="s">
        <v>12894</v>
      </c>
      <c r="B4108" t="s">
        <v>12895</v>
      </c>
      <c r="C4108">
        <v>2019</v>
      </c>
      <c r="D4108" t="s">
        <v>12896</v>
      </c>
      <c r="E4108" t="s">
        <v>16512</v>
      </c>
      <c r="F4108" t="s">
        <v>44031</v>
      </c>
      <c r="G4108" t="s">
        <v>44033</v>
      </c>
      <c r="H4108">
        <v>122</v>
      </c>
      <c r="I4108" t="s">
        <v>12897</v>
      </c>
      <c r="J4108" t="s">
        <v>26</v>
      </c>
      <c r="K4108" t="s">
        <v>308</v>
      </c>
      <c r="M4108" t="s">
        <v>2463</v>
      </c>
      <c r="N4108" t="s">
        <v>12898</v>
      </c>
      <c r="O4108" t="s">
        <v>12899</v>
      </c>
      <c r="P4108" t="s">
        <v>12900</v>
      </c>
      <c r="Q4108" t="s">
        <v>12901</v>
      </c>
      <c r="R4108" t="s">
        <v>12902</v>
      </c>
      <c r="S4108" t="s">
        <v>12903</v>
      </c>
      <c r="T4108">
        <v>7.3</v>
      </c>
      <c r="U4108">
        <v>217183</v>
      </c>
      <c r="V4108" s="12">
        <f>W4108*1.01233684194057</f>
        <v>172097263.12989691</v>
      </c>
      <c r="W4108" s="3">
        <v>170000000</v>
      </c>
      <c r="X4108" s="13">
        <f>Y4108*1.01233684194057</f>
        <v>86767603.313463062</v>
      </c>
      <c r="Y4108" s="3">
        <v>85710210</v>
      </c>
      <c r="Z4108" s="13">
        <f>AA4108*1.01233684194057</f>
        <v>409847144.83222884</v>
      </c>
      <c r="AA4108" s="3">
        <v>404852543</v>
      </c>
      <c r="AB4108">
        <v>2757</v>
      </c>
    </row>
    <row r="4109" spans="1:28" hidden="1" x14ac:dyDescent="0.2">
      <c r="A4109" t="s">
        <v>35990</v>
      </c>
      <c r="B4109" t="s">
        <v>35991</v>
      </c>
      <c r="C4109">
        <v>2014</v>
      </c>
      <c r="D4109" t="s">
        <v>34525</v>
      </c>
      <c r="E4109" t="s">
        <v>1045</v>
      </c>
      <c r="F4109" t="s">
        <v>44032</v>
      </c>
      <c r="G4109" t="s">
        <v>44034</v>
      </c>
      <c r="H4109">
        <v>99</v>
      </c>
      <c r="I4109" t="s">
        <v>25</v>
      </c>
      <c r="J4109" t="s">
        <v>26</v>
      </c>
      <c r="K4109" t="s">
        <v>1870</v>
      </c>
      <c r="M4109" t="s">
        <v>7750</v>
      </c>
      <c r="N4109" t="s">
        <v>35992</v>
      </c>
      <c r="O4109" t="s">
        <v>35993</v>
      </c>
      <c r="P4109" t="s">
        <v>35994</v>
      </c>
      <c r="Q4109" t="s">
        <v>35995</v>
      </c>
      <c r="R4109" t="s">
        <v>35996</v>
      </c>
      <c r="S4109" t="s">
        <v>35997</v>
      </c>
      <c r="T4109">
        <v>5.8</v>
      </c>
      <c r="U4109">
        <v>51145</v>
      </c>
      <c r="W4109"/>
      <c r="X4109"/>
      <c r="Y4109"/>
      <c r="Z4109"/>
      <c r="AA4109">
        <v>6501058</v>
      </c>
      <c r="AB4109">
        <v>142</v>
      </c>
    </row>
    <row r="4110" spans="1:28" x14ac:dyDescent="0.2">
      <c r="A4110" t="s">
        <v>7645</v>
      </c>
      <c r="B4110" t="s">
        <v>7646</v>
      </c>
      <c r="C4110">
        <v>2004</v>
      </c>
      <c r="D4110" s="1">
        <v>38173</v>
      </c>
      <c r="E4110" t="s">
        <v>16512</v>
      </c>
      <c r="F4110" t="s">
        <v>44031</v>
      </c>
      <c r="G4110" t="s">
        <v>44034</v>
      </c>
      <c r="H4110">
        <v>131</v>
      </c>
      <c r="I4110" t="s">
        <v>7647</v>
      </c>
      <c r="J4110" t="s">
        <v>26</v>
      </c>
      <c r="K4110" t="s">
        <v>1121</v>
      </c>
      <c r="M4110" t="s">
        <v>1948</v>
      </c>
      <c r="N4110" t="s">
        <v>1948</v>
      </c>
      <c r="O4110" t="s">
        <v>7648</v>
      </c>
      <c r="P4110" t="s">
        <v>190</v>
      </c>
      <c r="Q4110" t="s">
        <v>7649</v>
      </c>
      <c r="R4110" t="s">
        <v>7650</v>
      </c>
      <c r="S4110" t="s">
        <v>7651</v>
      </c>
      <c r="T4110">
        <v>6.1</v>
      </c>
      <c r="U4110">
        <v>240561</v>
      </c>
      <c r="V4110" s="12">
        <f>W4110*1.37009528851244</f>
        <v>219215246.1619904</v>
      </c>
      <c r="W4110" s="3">
        <v>160000000</v>
      </c>
      <c r="X4110" s="13">
        <f>Y4110*1.37009528851244</f>
        <v>164654056.57556373</v>
      </c>
      <c r="Y4110" s="3">
        <v>120177084</v>
      </c>
      <c r="Z4110" s="13">
        <f>AA4110*1.37009528851244</f>
        <v>411244565.63482255</v>
      </c>
      <c r="AA4110" s="3">
        <v>300157638</v>
      </c>
      <c r="AB4110">
        <v>1377</v>
      </c>
    </row>
    <row r="4111" spans="1:28" x14ac:dyDescent="0.2">
      <c r="A4111" t="s">
        <v>15843</v>
      </c>
      <c r="B4111" t="s">
        <v>15844</v>
      </c>
      <c r="C4111">
        <v>2008</v>
      </c>
      <c r="D4111" s="1">
        <v>39485</v>
      </c>
      <c r="E4111" t="s">
        <v>16512</v>
      </c>
      <c r="F4111" t="s">
        <v>44044</v>
      </c>
      <c r="G4111" t="s">
        <v>44034</v>
      </c>
      <c r="H4111">
        <v>110</v>
      </c>
      <c r="I4111" t="s">
        <v>97</v>
      </c>
      <c r="J4111" t="s">
        <v>26</v>
      </c>
      <c r="M4111" t="s">
        <v>10995</v>
      </c>
      <c r="N4111" t="s">
        <v>15845</v>
      </c>
      <c r="O4111" t="s">
        <v>15846</v>
      </c>
      <c r="P4111" t="s">
        <v>9676</v>
      </c>
      <c r="Q4111" t="s">
        <v>15847</v>
      </c>
      <c r="R4111" t="s">
        <v>15848</v>
      </c>
      <c r="S4111" t="s">
        <v>15849</v>
      </c>
      <c r="T4111">
        <v>6.7</v>
      </c>
      <c r="U4111">
        <v>355095</v>
      </c>
      <c r="V4111" s="12">
        <f>W4111*1.20207800169993</f>
        <v>90155850.127494752</v>
      </c>
      <c r="W4111" s="3">
        <v>75000000</v>
      </c>
      <c r="X4111" s="13">
        <f>Y4111*1.20207800169993</f>
        <v>161689770.19763312</v>
      </c>
      <c r="Y4111" s="3">
        <v>134508551</v>
      </c>
      <c r="Z4111" s="13">
        <f>AA4111*1.20207800169993</f>
        <v>411667314.42707723</v>
      </c>
      <c r="AA4111" s="3">
        <v>342463063</v>
      </c>
      <c r="AB4111">
        <v>784</v>
      </c>
    </row>
    <row r="4112" spans="1:28" hidden="1" x14ac:dyDescent="0.2">
      <c r="A4112" t="s">
        <v>36016</v>
      </c>
      <c r="B4112" t="s">
        <v>36017</v>
      </c>
      <c r="C4112">
        <v>2016</v>
      </c>
      <c r="D4112" t="s">
        <v>36018</v>
      </c>
      <c r="E4112" t="s">
        <v>16512</v>
      </c>
      <c r="F4112" t="s">
        <v>44044</v>
      </c>
      <c r="G4112" t="s">
        <v>44032</v>
      </c>
      <c r="H4112">
        <v>92</v>
      </c>
      <c r="I4112" t="s">
        <v>25</v>
      </c>
      <c r="J4112" t="s">
        <v>26</v>
      </c>
      <c r="M4112" t="s">
        <v>767</v>
      </c>
      <c r="N4112" t="s">
        <v>36019</v>
      </c>
      <c r="O4112" t="s">
        <v>36020</v>
      </c>
      <c r="P4112" t="s">
        <v>1318</v>
      </c>
      <c r="Q4112" t="s">
        <v>36021</v>
      </c>
      <c r="R4112" t="s">
        <v>36022</v>
      </c>
      <c r="S4112" t="s">
        <v>36023</v>
      </c>
      <c r="T4112">
        <v>5.4</v>
      </c>
      <c r="U4112">
        <v>13093</v>
      </c>
      <c r="W4112">
        <v>18000000</v>
      </c>
      <c r="X4112"/>
      <c r="Y4112"/>
      <c r="Z4112"/>
      <c r="AA4112">
        <v>228631</v>
      </c>
      <c r="AB4112">
        <v>145</v>
      </c>
    </row>
    <row r="4113" spans="1:28" x14ac:dyDescent="0.2">
      <c r="A4113" t="s">
        <v>2979</v>
      </c>
      <c r="B4113" t="s">
        <v>2980</v>
      </c>
      <c r="C4113">
        <v>2001</v>
      </c>
      <c r="D4113" t="s">
        <v>2453</v>
      </c>
      <c r="E4113" t="s">
        <v>1045</v>
      </c>
      <c r="F4113" t="s">
        <v>44032</v>
      </c>
      <c r="G4113" t="s">
        <v>44036</v>
      </c>
      <c r="H4113">
        <v>97</v>
      </c>
      <c r="I4113" t="s">
        <v>912</v>
      </c>
      <c r="J4113" t="s">
        <v>26</v>
      </c>
      <c r="M4113" t="s">
        <v>2981</v>
      </c>
      <c r="N4113" t="s">
        <v>2982</v>
      </c>
      <c r="O4113" t="s">
        <v>2983</v>
      </c>
      <c r="P4113" t="s">
        <v>2984</v>
      </c>
      <c r="Q4113" t="s">
        <v>2985</v>
      </c>
      <c r="R4113" t="s">
        <v>2986</v>
      </c>
      <c r="S4113" t="s">
        <v>2987</v>
      </c>
      <c r="T4113">
        <v>6.7</v>
      </c>
      <c r="U4113">
        <v>219944</v>
      </c>
      <c r="V4113" s="12">
        <f>W4113*1.46138339920949</f>
        <v>36534584.980237253</v>
      </c>
      <c r="W4113" s="3">
        <v>25000000</v>
      </c>
      <c r="X4113" s="13">
        <f>Y4113*1.46138339920949</f>
        <v>104552376.54035601</v>
      </c>
      <c r="Y4113" s="3">
        <v>71543427</v>
      </c>
      <c r="Z4113" s="13">
        <f>AA4113*1.46138339920949</f>
        <v>412007522.15553468</v>
      </c>
      <c r="AA4113" s="3">
        <v>281929795</v>
      </c>
      <c r="AB4113">
        <v>590</v>
      </c>
    </row>
    <row r="4114" spans="1:28" x14ac:dyDescent="0.2">
      <c r="A4114" t="s">
        <v>42381</v>
      </c>
      <c r="B4114" t="s">
        <v>42382</v>
      </c>
      <c r="C4114">
        <v>2018</v>
      </c>
      <c r="D4114" s="1">
        <v>43260</v>
      </c>
      <c r="E4114" t="s">
        <v>1045</v>
      </c>
      <c r="F4114" t="s">
        <v>44053</v>
      </c>
      <c r="G4114" t="s">
        <v>44036</v>
      </c>
      <c r="H4114">
        <v>114</v>
      </c>
      <c r="I4114" t="s">
        <v>22355</v>
      </c>
      <c r="J4114" t="s">
        <v>26</v>
      </c>
      <c r="K4114" t="s">
        <v>27</v>
      </c>
      <c r="L4114" t="s">
        <v>2390</v>
      </c>
      <c r="M4114" t="s">
        <v>12110</v>
      </c>
      <c r="N4114" t="s">
        <v>42383</v>
      </c>
      <c r="O4114" t="s">
        <v>42384</v>
      </c>
      <c r="P4114" t="s">
        <v>16670</v>
      </c>
      <c r="Q4114" t="s">
        <v>42385</v>
      </c>
      <c r="R4114" t="s">
        <v>723</v>
      </c>
      <c r="S4114" t="s">
        <v>724</v>
      </c>
      <c r="T4114">
        <v>6.6</v>
      </c>
      <c r="U4114">
        <v>75686</v>
      </c>
      <c r="V4114" s="12">
        <f>W4114*1.03068014830331</f>
        <v>77301011.122748241</v>
      </c>
      <c r="W4114" s="3">
        <v>75000000</v>
      </c>
      <c r="X4114" s="13">
        <f>Y4114*1.03068014830331</f>
        <v>124336032.69636016</v>
      </c>
      <c r="Y4114" s="3">
        <v>120634935</v>
      </c>
      <c r="Z4114" s="13">
        <f>AA4114*1.03068014830331</f>
        <v>412175856.66696149</v>
      </c>
      <c r="AA4114" s="3">
        <v>399906661</v>
      </c>
      <c r="AB4114">
        <v>764</v>
      </c>
    </row>
    <row r="4115" spans="1:28" x14ac:dyDescent="0.2">
      <c r="A4115" t="s">
        <v>9196</v>
      </c>
      <c r="B4115" t="s">
        <v>9197</v>
      </c>
      <c r="C4115">
        <v>2005</v>
      </c>
      <c r="D4115" s="1">
        <v>38395</v>
      </c>
      <c r="E4115" t="s">
        <v>44037</v>
      </c>
      <c r="F4115" t="s">
        <v>44031</v>
      </c>
      <c r="G4115" t="s">
        <v>44038</v>
      </c>
      <c r="H4115">
        <v>81</v>
      </c>
      <c r="I4115" t="s">
        <v>25</v>
      </c>
      <c r="J4115" t="s">
        <v>26</v>
      </c>
      <c r="M4115" t="s">
        <v>219</v>
      </c>
      <c r="N4115" t="s">
        <v>9198</v>
      </c>
      <c r="O4115" t="s">
        <v>9199</v>
      </c>
      <c r="P4115" t="s">
        <v>7340</v>
      </c>
      <c r="Q4115" t="s">
        <v>9200</v>
      </c>
      <c r="R4115" t="s">
        <v>9201</v>
      </c>
      <c r="S4115" t="s">
        <v>9202</v>
      </c>
      <c r="T4115">
        <v>5.7</v>
      </c>
      <c r="U4115">
        <v>84176</v>
      </c>
      <c r="V4115" s="12">
        <f>W4115*1.32519713261649</f>
        <v>198779569.89247349</v>
      </c>
      <c r="W4115" s="3">
        <v>150000000</v>
      </c>
      <c r="X4115" s="13">
        <f>Y4115*1.32519713261649</f>
        <v>179414020.2525093</v>
      </c>
      <c r="Y4115" s="3">
        <v>135386665</v>
      </c>
      <c r="Z4115" s="13">
        <f>AA4115*1.32519713261649</f>
        <v>416685493.99286819</v>
      </c>
      <c r="AA4115" s="3">
        <v>314432837</v>
      </c>
      <c r="AB4115">
        <v>283</v>
      </c>
    </row>
    <row r="4116" spans="1:28" hidden="1" x14ac:dyDescent="0.2">
      <c r="A4116" t="s">
        <v>36045</v>
      </c>
      <c r="B4116" t="s">
        <v>36046</v>
      </c>
      <c r="C4116">
        <v>2015</v>
      </c>
      <c r="D4116" s="1">
        <v>42130</v>
      </c>
      <c r="E4116" t="s">
        <v>176</v>
      </c>
      <c r="H4116">
        <v>114</v>
      </c>
      <c r="I4116" t="s">
        <v>2371</v>
      </c>
      <c r="J4116" t="s">
        <v>26</v>
      </c>
      <c r="K4116" t="s">
        <v>308</v>
      </c>
      <c r="M4116" t="s">
        <v>8454</v>
      </c>
      <c r="N4116" t="s">
        <v>36047</v>
      </c>
      <c r="O4116" t="s">
        <v>36048</v>
      </c>
      <c r="P4116" t="s">
        <v>36049</v>
      </c>
      <c r="Q4116" t="s">
        <v>36050</v>
      </c>
      <c r="R4116" t="s">
        <v>36051</v>
      </c>
      <c r="S4116" t="s">
        <v>36052</v>
      </c>
      <c r="T4116">
        <v>7.3</v>
      </c>
      <c r="U4116">
        <v>10306</v>
      </c>
      <c r="W4116"/>
      <c r="X4116"/>
      <c r="Y4116">
        <v>3618912</v>
      </c>
      <c r="Z4116"/>
      <c r="AA4116">
        <v>3701281</v>
      </c>
      <c r="AB4116">
        <v>45</v>
      </c>
    </row>
    <row r="4117" spans="1:28" x14ac:dyDescent="0.2">
      <c r="A4117" t="s">
        <v>26641</v>
      </c>
      <c r="B4117" t="s">
        <v>26642</v>
      </c>
      <c r="C4117">
        <v>2013</v>
      </c>
      <c r="D4117" t="s">
        <v>24190</v>
      </c>
      <c r="E4117" t="s">
        <v>16512</v>
      </c>
      <c r="F4117" t="s">
        <v>44031</v>
      </c>
      <c r="G4117" t="s">
        <v>44033</v>
      </c>
      <c r="H4117">
        <v>110</v>
      </c>
      <c r="I4117" t="s">
        <v>25</v>
      </c>
      <c r="J4117" t="s">
        <v>26</v>
      </c>
      <c r="M4117" t="s">
        <v>19720</v>
      </c>
      <c r="N4117" t="s">
        <v>21443</v>
      </c>
      <c r="O4117" t="s">
        <v>26643</v>
      </c>
      <c r="P4117" t="s">
        <v>4689</v>
      </c>
      <c r="Q4117" t="s">
        <v>26644</v>
      </c>
      <c r="R4117" t="s">
        <v>26645</v>
      </c>
      <c r="S4117" t="s">
        <v>26646</v>
      </c>
      <c r="T4117">
        <v>5.8</v>
      </c>
      <c r="U4117">
        <v>171306</v>
      </c>
      <c r="V4117" s="12">
        <f>W4117*1.11098185502045</f>
        <v>144427641.15265849</v>
      </c>
      <c r="W4117" s="3">
        <v>130000000</v>
      </c>
      <c r="X4117" s="13">
        <f>Y4117*1.11098185502045</f>
        <v>136120896.4815819</v>
      </c>
      <c r="Y4117" s="3">
        <v>122523060</v>
      </c>
      <c r="Z4117" s="13">
        <f>AA4117*1.11098185502045</f>
        <v>417441105.44759166</v>
      </c>
      <c r="AA4117" s="3">
        <v>375740705</v>
      </c>
      <c r="AB4117">
        <v>315</v>
      </c>
    </row>
    <row r="4118" spans="1:28" hidden="1" x14ac:dyDescent="0.2">
      <c r="A4118" t="s">
        <v>36061</v>
      </c>
      <c r="B4118" t="s">
        <v>36062</v>
      </c>
      <c r="C4118">
        <v>2015</v>
      </c>
      <c r="D4118" t="s">
        <v>18183</v>
      </c>
      <c r="E4118" t="s">
        <v>16512</v>
      </c>
      <c r="F4118" t="s">
        <v>44044</v>
      </c>
      <c r="G4118" t="s">
        <v>44042</v>
      </c>
      <c r="H4118">
        <v>96</v>
      </c>
      <c r="I4118" t="s">
        <v>229</v>
      </c>
      <c r="J4118" t="s">
        <v>26</v>
      </c>
      <c r="K4118" t="s">
        <v>11918</v>
      </c>
      <c r="L4118" t="s">
        <v>209</v>
      </c>
      <c r="M4118" t="s">
        <v>12796</v>
      </c>
      <c r="N4118" t="s">
        <v>36063</v>
      </c>
      <c r="O4118" t="s">
        <v>36064</v>
      </c>
      <c r="P4118" t="s">
        <v>36065</v>
      </c>
      <c r="Q4118" t="s">
        <v>36066</v>
      </c>
      <c r="R4118" t="s">
        <v>36067</v>
      </c>
      <c r="S4118" t="s">
        <v>36068</v>
      </c>
      <c r="T4118">
        <v>5.6</v>
      </c>
      <c r="U4118">
        <v>30618</v>
      </c>
      <c r="W4118">
        <v>20000000</v>
      </c>
      <c r="X4118"/>
      <c r="Y4118"/>
      <c r="Z4118"/>
      <c r="AA4118">
        <v>3839100</v>
      </c>
      <c r="AB4118">
        <v>149</v>
      </c>
    </row>
    <row r="4119" spans="1:28" hidden="1" x14ac:dyDescent="0.2">
      <c r="A4119" t="s">
        <v>36069</v>
      </c>
      <c r="B4119" t="s">
        <v>36070</v>
      </c>
      <c r="C4119">
        <v>2014</v>
      </c>
      <c r="D4119" s="1">
        <v>42075</v>
      </c>
      <c r="E4119" t="s">
        <v>44043</v>
      </c>
      <c r="F4119" t="s">
        <v>44044</v>
      </c>
      <c r="G4119" t="s">
        <v>44045</v>
      </c>
      <c r="H4119">
        <v>105</v>
      </c>
      <c r="I4119" t="s">
        <v>2359</v>
      </c>
      <c r="J4119" t="s">
        <v>308</v>
      </c>
      <c r="M4119" t="s">
        <v>36071</v>
      </c>
      <c r="N4119" t="s">
        <v>36072</v>
      </c>
      <c r="O4119" t="s">
        <v>36073</v>
      </c>
      <c r="P4119" t="s">
        <v>36074</v>
      </c>
      <c r="Q4119" t="s">
        <v>36075</v>
      </c>
      <c r="R4119" t="s">
        <v>36076</v>
      </c>
      <c r="S4119" t="s">
        <v>36077</v>
      </c>
      <c r="T4119">
        <v>7.3</v>
      </c>
      <c r="U4119">
        <v>29614</v>
      </c>
      <c r="W4119" t="s">
        <v>3656</v>
      </c>
      <c r="X4119"/>
      <c r="Y4119"/>
      <c r="Z4119"/>
      <c r="AA4119">
        <v>9014591</v>
      </c>
      <c r="AB4119">
        <v>62</v>
      </c>
    </row>
    <row r="4120" spans="1:28" hidden="1" x14ac:dyDescent="0.2">
      <c r="A4120" t="s">
        <v>36078</v>
      </c>
      <c r="B4120" t="s">
        <v>36079</v>
      </c>
      <c r="C4120">
        <v>2019</v>
      </c>
      <c r="D4120" t="s">
        <v>36080</v>
      </c>
      <c r="E4120" t="s">
        <v>44043</v>
      </c>
      <c r="F4120" t="s">
        <v>44032</v>
      </c>
      <c r="G4120" t="s">
        <v>44033</v>
      </c>
      <c r="H4120">
        <v>96</v>
      </c>
      <c r="I4120" t="s">
        <v>25</v>
      </c>
      <c r="J4120" t="s">
        <v>26</v>
      </c>
      <c r="M4120" t="s">
        <v>36081</v>
      </c>
      <c r="N4120" t="s">
        <v>36082</v>
      </c>
      <c r="O4120" t="s">
        <v>36083</v>
      </c>
      <c r="P4120" t="s">
        <v>36084</v>
      </c>
      <c r="Q4120" t="s">
        <v>36085</v>
      </c>
      <c r="R4120" t="s">
        <v>36086</v>
      </c>
      <c r="S4120" t="s">
        <v>36087</v>
      </c>
      <c r="T4120">
        <v>4.7</v>
      </c>
      <c r="U4120">
        <v>29864</v>
      </c>
      <c r="W4120"/>
      <c r="X4120"/>
      <c r="Y4120"/>
      <c r="Z4120"/>
      <c r="AA4120"/>
      <c r="AB4120">
        <v>833</v>
      </c>
    </row>
    <row r="4121" spans="1:28" x14ac:dyDescent="0.2">
      <c r="A4121" t="s">
        <v>1043</v>
      </c>
      <c r="B4121" t="s">
        <v>1044</v>
      </c>
      <c r="C4121">
        <v>2000</v>
      </c>
      <c r="D4121" s="1">
        <v>36810</v>
      </c>
      <c r="E4121" t="s">
        <v>1045</v>
      </c>
      <c r="H4121">
        <v>88</v>
      </c>
      <c r="I4121" t="s">
        <v>25</v>
      </c>
      <c r="J4121" t="s">
        <v>26</v>
      </c>
      <c r="M4121" t="s">
        <v>1046</v>
      </c>
      <c r="N4121" t="s">
        <v>1047</v>
      </c>
      <c r="O4121" t="s">
        <v>1048</v>
      </c>
      <c r="P4121" t="s">
        <v>1049</v>
      </c>
      <c r="Q4121" t="s">
        <v>1050</v>
      </c>
      <c r="R4121" t="s">
        <v>1051</v>
      </c>
      <c r="S4121" t="s">
        <v>1052</v>
      </c>
      <c r="T4121">
        <v>6.2</v>
      </c>
      <c r="U4121">
        <v>228332</v>
      </c>
      <c r="V4121" s="12">
        <f>W4121*1.5029674796748</f>
        <v>28556382.113821201</v>
      </c>
      <c r="W4121" s="3">
        <v>19000000</v>
      </c>
      <c r="X4121" s="13">
        <f>Y4121*1.5029674796748</f>
        <v>235995609.47898427</v>
      </c>
      <c r="Y4121" s="3">
        <v>157019771</v>
      </c>
      <c r="Z4121" s="13">
        <f>AA4121*1.5029674796748</f>
        <v>417854674.51963508</v>
      </c>
      <c r="AA4121" s="3">
        <v>278019771</v>
      </c>
      <c r="AB4121">
        <v>918</v>
      </c>
    </row>
    <row r="4122" spans="1:28" hidden="1" x14ac:dyDescent="0.2">
      <c r="A4122" t="s">
        <v>36099</v>
      </c>
      <c r="B4122" t="s">
        <v>36100</v>
      </c>
      <c r="C4122">
        <v>2014</v>
      </c>
      <c r="D4122" t="s">
        <v>31441</v>
      </c>
      <c r="E4122" t="s">
        <v>176</v>
      </c>
      <c r="H4122">
        <v>105</v>
      </c>
      <c r="I4122" t="s">
        <v>25</v>
      </c>
      <c r="J4122" t="s">
        <v>26</v>
      </c>
      <c r="K4122" t="s">
        <v>934</v>
      </c>
      <c r="M4122" t="s">
        <v>36101</v>
      </c>
      <c r="N4122" t="s">
        <v>36102</v>
      </c>
      <c r="O4122" t="s">
        <v>36103</v>
      </c>
      <c r="P4122" t="s">
        <v>36104</v>
      </c>
      <c r="Q4122" t="s">
        <v>36105</v>
      </c>
      <c r="R4122" t="s">
        <v>36106</v>
      </c>
      <c r="S4122" t="s">
        <v>36107</v>
      </c>
      <c r="T4122">
        <v>6.6</v>
      </c>
      <c r="U4122">
        <v>11345</v>
      </c>
      <c r="W4122"/>
      <c r="X4122"/>
      <c r="Y4122">
        <v>623383</v>
      </c>
      <c r="Z4122"/>
      <c r="AA4122">
        <v>739623</v>
      </c>
      <c r="AB4122">
        <v>63</v>
      </c>
    </row>
    <row r="4123" spans="1:28" x14ac:dyDescent="0.2">
      <c r="A4123" t="s">
        <v>14098</v>
      </c>
      <c r="B4123" t="s">
        <v>14099</v>
      </c>
      <c r="C4123">
        <v>2006</v>
      </c>
      <c r="D4123" t="s">
        <v>10168</v>
      </c>
      <c r="E4123" t="s">
        <v>1045</v>
      </c>
      <c r="F4123" t="s">
        <v>44032</v>
      </c>
      <c r="H4123">
        <v>109</v>
      </c>
      <c r="I4123" t="s">
        <v>1016</v>
      </c>
      <c r="J4123" t="s">
        <v>26</v>
      </c>
      <c r="K4123" t="s">
        <v>27</v>
      </c>
      <c r="M4123" t="s">
        <v>14100</v>
      </c>
      <c r="N4123" t="s">
        <v>14101</v>
      </c>
      <c r="O4123" t="s">
        <v>14102</v>
      </c>
      <c r="P4123" t="s">
        <v>14103</v>
      </c>
      <c r="Q4123" t="s">
        <v>14104</v>
      </c>
      <c r="R4123" t="s">
        <v>14105</v>
      </c>
      <c r="S4123" t="s">
        <v>14106</v>
      </c>
      <c r="T4123">
        <v>6.9</v>
      </c>
      <c r="U4123">
        <v>362466</v>
      </c>
      <c r="V4123" s="12">
        <f>W4123*1.28378472222222</f>
        <v>44932465.277777702</v>
      </c>
      <c r="W4123" s="3">
        <v>35000000</v>
      </c>
      <c r="X4123" s="13">
        <f>Y4123*1.28378472222222</f>
        <v>160139896.79097196</v>
      </c>
      <c r="Y4123" s="3">
        <v>124740460</v>
      </c>
      <c r="Z4123" s="13">
        <f>AA4123*1.28378472222222</f>
        <v>419420045.64742982</v>
      </c>
      <c r="AA4123" s="3">
        <v>326705902</v>
      </c>
      <c r="AB4123">
        <v>708</v>
      </c>
    </row>
    <row r="4124" spans="1:28" x14ac:dyDescent="0.2">
      <c r="A4124" t="s">
        <v>27270</v>
      </c>
      <c r="B4124" t="s">
        <v>27271</v>
      </c>
      <c r="C4124">
        <v>2016</v>
      </c>
      <c r="D4124" s="1">
        <v>42591</v>
      </c>
      <c r="E4124" t="s">
        <v>16512</v>
      </c>
      <c r="F4124" t="s">
        <v>44031</v>
      </c>
      <c r="G4124" t="s">
        <v>44033</v>
      </c>
      <c r="H4124">
        <v>120</v>
      </c>
      <c r="I4124" t="s">
        <v>25</v>
      </c>
      <c r="J4124" t="s">
        <v>26</v>
      </c>
      <c r="K4124" t="s">
        <v>209</v>
      </c>
      <c r="M4124" t="s">
        <v>1398</v>
      </c>
      <c r="N4124" t="s">
        <v>27272</v>
      </c>
      <c r="O4124" t="s">
        <v>27273</v>
      </c>
      <c r="P4124" t="s">
        <v>24814</v>
      </c>
      <c r="Q4124" t="s">
        <v>27274</v>
      </c>
      <c r="R4124" t="s">
        <v>27275</v>
      </c>
      <c r="S4124" t="s">
        <v>27276</v>
      </c>
      <c r="T4124">
        <v>5.2</v>
      </c>
      <c r="U4124">
        <v>163982</v>
      </c>
      <c r="V4124" s="12">
        <f>W4124*1.07834771485832</f>
        <v>177927372.95162281</v>
      </c>
      <c r="W4124" s="3">
        <v>165000000</v>
      </c>
      <c r="X4124" s="13">
        <f>Y4124*1.07834771485832</f>
        <v>111225405.10879301</v>
      </c>
      <c r="Y4124" s="3">
        <v>103144286</v>
      </c>
      <c r="Z4124" s="13">
        <f>AA4124*1.07834771485832</f>
        <v>420212624.12881839</v>
      </c>
      <c r="AA4124" s="3">
        <v>389681935</v>
      </c>
      <c r="AB4124">
        <v>894</v>
      </c>
    </row>
    <row r="4125" spans="1:28" x14ac:dyDescent="0.2">
      <c r="A4125" t="s">
        <v>3563</v>
      </c>
      <c r="B4125" t="s">
        <v>3564</v>
      </c>
      <c r="C4125">
        <v>2001</v>
      </c>
      <c r="D4125" t="s">
        <v>2771</v>
      </c>
      <c r="E4125" t="s">
        <v>1045</v>
      </c>
      <c r="H4125">
        <v>108</v>
      </c>
      <c r="I4125" t="s">
        <v>25</v>
      </c>
      <c r="J4125" t="s">
        <v>26</v>
      </c>
      <c r="M4125" t="s">
        <v>2789</v>
      </c>
      <c r="N4125" t="s">
        <v>3565</v>
      </c>
      <c r="O4125" t="s">
        <v>3566</v>
      </c>
      <c r="P4125" t="s">
        <v>2236</v>
      </c>
      <c r="Q4125" t="s">
        <v>3567</v>
      </c>
      <c r="R4125" t="s">
        <v>3568</v>
      </c>
      <c r="S4125" t="s">
        <v>3569</v>
      </c>
      <c r="T4125">
        <v>6.4</v>
      </c>
      <c r="U4125">
        <v>236374</v>
      </c>
      <c r="V4125" s="12">
        <f>W4125*1.46138339920949</f>
        <v>43841501.976284698</v>
      </c>
      <c r="W4125" s="3">
        <v>30000000</v>
      </c>
      <c r="X4125" s="13">
        <f>Y4125*1.46138339920949</f>
        <v>212051984.89861715</v>
      </c>
      <c r="Y4125" s="3">
        <v>145103595</v>
      </c>
      <c r="Z4125" s="13">
        <f>AA4125*1.46138339920949</f>
        <v>420226050.116009</v>
      </c>
      <c r="AA4125" s="3">
        <v>287553595</v>
      </c>
      <c r="AB4125">
        <v>436</v>
      </c>
    </row>
    <row r="4126" spans="1:28" hidden="1" x14ac:dyDescent="0.2">
      <c r="A4126" t="s">
        <v>36129</v>
      </c>
      <c r="B4126" t="s">
        <v>36130</v>
      </c>
      <c r="C4126">
        <v>2017</v>
      </c>
      <c r="D4126" s="1">
        <v>42804</v>
      </c>
      <c r="E4126" t="s">
        <v>1045</v>
      </c>
      <c r="F4126" t="s">
        <v>44034</v>
      </c>
      <c r="G4126" t="s">
        <v>44046</v>
      </c>
      <c r="H4126">
        <v>91</v>
      </c>
      <c r="I4126" t="s">
        <v>25</v>
      </c>
      <c r="J4126" t="s">
        <v>26</v>
      </c>
      <c r="M4126" t="s">
        <v>10273</v>
      </c>
      <c r="N4126" t="s">
        <v>10274</v>
      </c>
      <c r="O4126" t="s">
        <v>36131</v>
      </c>
      <c r="P4126" t="s">
        <v>36132</v>
      </c>
      <c r="Q4126" t="s">
        <v>36132</v>
      </c>
      <c r="R4126" t="s">
        <v>36133</v>
      </c>
      <c r="S4126" t="s">
        <v>36134</v>
      </c>
      <c r="T4126">
        <v>5.2</v>
      </c>
      <c r="U4126">
        <v>19863</v>
      </c>
      <c r="W4126"/>
      <c r="X4126"/>
      <c r="Y4126"/>
      <c r="Z4126"/>
      <c r="AA4126"/>
      <c r="AB4126">
        <v>163</v>
      </c>
    </row>
    <row r="4127" spans="1:28" x14ac:dyDescent="0.2">
      <c r="A4127" t="s">
        <v>32171</v>
      </c>
      <c r="B4127" t="s">
        <v>32172</v>
      </c>
      <c r="C4127">
        <v>2015</v>
      </c>
      <c r="D4127" t="s">
        <v>32173</v>
      </c>
      <c r="E4127" t="s">
        <v>44037</v>
      </c>
      <c r="F4127" t="s">
        <v>44031</v>
      </c>
      <c r="G4127" t="s">
        <v>44038</v>
      </c>
      <c r="H4127">
        <v>94</v>
      </c>
      <c r="I4127" t="s">
        <v>25</v>
      </c>
      <c r="J4127" t="s">
        <v>26</v>
      </c>
      <c r="K4127" t="s">
        <v>27</v>
      </c>
      <c r="M4127" t="s">
        <v>32174</v>
      </c>
      <c r="N4127" t="s">
        <v>12303</v>
      </c>
      <c r="O4127" t="s">
        <v>32175</v>
      </c>
      <c r="P4127" t="s">
        <v>32176</v>
      </c>
      <c r="Q4127" t="s">
        <v>32177</v>
      </c>
      <c r="R4127" t="s">
        <v>32178</v>
      </c>
      <c r="S4127" t="s">
        <v>32179</v>
      </c>
      <c r="T4127">
        <v>6.6</v>
      </c>
      <c r="U4127">
        <v>90310</v>
      </c>
      <c r="V4127" s="12">
        <f>W4127*1.09195121025074</f>
        <v>147413413.38384992</v>
      </c>
      <c r="W4127" s="3">
        <v>135000000</v>
      </c>
      <c r="X4127" s="13">
        <f>Y4127*1.09195121025074</f>
        <v>193709425.73996776</v>
      </c>
      <c r="Y4127" s="3">
        <v>177397510</v>
      </c>
      <c r="Z4127" s="13">
        <f>AA4127*1.09195121025074</f>
        <v>421538599.97079057</v>
      </c>
      <c r="AA4127" s="3">
        <v>386041607</v>
      </c>
      <c r="AB4127">
        <v>254</v>
      </c>
    </row>
    <row r="4128" spans="1:28" hidden="1" x14ac:dyDescent="0.2">
      <c r="A4128" t="s">
        <v>36142</v>
      </c>
      <c r="B4128" t="s">
        <v>36143</v>
      </c>
      <c r="C4128">
        <v>2015</v>
      </c>
      <c r="D4128" t="s">
        <v>36144</v>
      </c>
      <c r="E4128" t="s">
        <v>3496</v>
      </c>
      <c r="F4128" t="s">
        <v>44045</v>
      </c>
      <c r="G4128" t="s">
        <v>44042</v>
      </c>
      <c r="H4128">
        <v>93</v>
      </c>
      <c r="I4128" t="s">
        <v>1983</v>
      </c>
      <c r="J4128" t="s">
        <v>26</v>
      </c>
      <c r="M4128" t="s">
        <v>36145</v>
      </c>
      <c r="N4128" t="s">
        <v>36145</v>
      </c>
      <c r="O4128" t="s">
        <v>36146</v>
      </c>
      <c r="P4128" t="s">
        <v>12550</v>
      </c>
      <c r="Q4128" t="s">
        <v>36147</v>
      </c>
      <c r="R4128" t="s">
        <v>36148</v>
      </c>
      <c r="S4128" t="s">
        <v>36149</v>
      </c>
      <c r="T4128">
        <v>5.9</v>
      </c>
      <c r="U4128">
        <v>17578</v>
      </c>
      <c r="W4128"/>
      <c r="X4128"/>
      <c r="Y4128">
        <v>20435</v>
      </c>
      <c r="Z4128"/>
      <c r="AA4128">
        <v>38348</v>
      </c>
      <c r="AB4128">
        <v>213</v>
      </c>
    </row>
    <row r="4129" spans="1:28" hidden="1" x14ac:dyDescent="0.2">
      <c r="A4129" t="s">
        <v>36150</v>
      </c>
      <c r="B4129" t="s">
        <v>36151</v>
      </c>
      <c r="C4129">
        <v>2015</v>
      </c>
      <c r="D4129" t="s">
        <v>36152</v>
      </c>
      <c r="E4129" t="s">
        <v>1045</v>
      </c>
      <c r="F4129" t="s">
        <v>44032</v>
      </c>
      <c r="G4129" t="s">
        <v>44036</v>
      </c>
      <c r="H4129">
        <v>94</v>
      </c>
      <c r="I4129" t="s">
        <v>25</v>
      </c>
      <c r="J4129" t="s">
        <v>26</v>
      </c>
      <c r="M4129" t="s">
        <v>36153</v>
      </c>
      <c r="N4129" t="s">
        <v>36153</v>
      </c>
      <c r="O4129" t="s">
        <v>36154</v>
      </c>
      <c r="P4129" t="s">
        <v>19314</v>
      </c>
      <c r="Q4129" t="s">
        <v>36155</v>
      </c>
      <c r="R4129" t="s">
        <v>36156</v>
      </c>
      <c r="S4129" t="s">
        <v>36157</v>
      </c>
      <c r="T4129">
        <v>5.5</v>
      </c>
      <c r="U4129">
        <v>10282</v>
      </c>
      <c r="W4129"/>
      <c r="X4129"/>
      <c r="Y4129">
        <v>4704</v>
      </c>
      <c r="Z4129"/>
      <c r="AA4129">
        <v>42927</v>
      </c>
      <c r="AB4129">
        <v>77</v>
      </c>
    </row>
    <row r="4130" spans="1:28" x14ac:dyDescent="0.2">
      <c r="A4130" t="s">
        <v>24591</v>
      </c>
      <c r="B4130" t="s">
        <v>24592</v>
      </c>
      <c r="C4130">
        <v>2012</v>
      </c>
      <c r="D4130" s="1">
        <v>41223</v>
      </c>
      <c r="E4130" t="s">
        <v>16512</v>
      </c>
      <c r="F4130" t="s">
        <v>44042</v>
      </c>
      <c r="H4130">
        <v>92</v>
      </c>
      <c r="I4130" t="s">
        <v>24593</v>
      </c>
      <c r="J4130" t="s">
        <v>26</v>
      </c>
      <c r="K4130" t="s">
        <v>1076</v>
      </c>
      <c r="L4130" t="s">
        <v>361</v>
      </c>
      <c r="M4130" t="s">
        <v>21081</v>
      </c>
      <c r="N4130" t="s">
        <v>5546</v>
      </c>
      <c r="O4130" t="s">
        <v>24594</v>
      </c>
      <c r="P4130" t="s">
        <v>8535</v>
      </c>
      <c r="Q4130" t="s">
        <v>18671</v>
      </c>
      <c r="R4130" t="s">
        <v>24595</v>
      </c>
      <c r="S4130" t="s">
        <v>24596</v>
      </c>
      <c r="T4130">
        <v>6.3</v>
      </c>
      <c r="U4130">
        <v>285515</v>
      </c>
      <c r="V4130" s="12">
        <f>W4130*1.12725506764114</f>
        <v>50726478.043851294</v>
      </c>
      <c r="W4130" s="3">
        <v>45000000</v>
      </c>
      <c r="X4130" s="13">
        <f>Y4130*1.12725506764114</f>
        <v>157651453.7520884</v>
      </c>
      <c r="Y4130" s="3">
        <v>139854287</v>
      </c>
      <c r="Z4130" s="13">
        <f>AA4130*1.12725506764114</f>
        <v>424007193.33765674</v>
      </c>
      <c r="AA4130" s="3">
        <v>376141306</v>
      </c>
      <c r="AB4130">
        <v>506</v>
      </c>
    </row>
    <row r="4131" spans="1:28" x14ac:dyDescent="0.2">
      <c r="A4131" t="s">
        <v>25804</v>
      </c>
      <c r="B4131" t="s">
        <v>25805</v>
      </c>
      <c r="C4131">
        <v>2020</v>
      </c>
      <c r="D4131" t="s">
        <v>25806</v>
      </c>
      <c r="E4131" t="s">
        <v>16512</v>
      </c>
      <c r="F4131" t="s">
        <v>44038</v>
      </c>
      <c r="G4131" t="s">
        <v>44044</v>
      </c>
      <c r="H4131">
        <v>124</v>
      </c>
      <c r="I4131" t="s">
        <v>2371</v>
      </c>
      <c r="J4131" t="s">
        <v>26</v>
      </c>
      <c r="K4131" t="s">
        <v>308</v>
      </c>
      <c r="M4131" t="s">
        <v>25807</v>
      </c>
      <c r="N4131" t="s">
        <v>25808</v>
      </c>
      <c r="O4131" t="s">
        <v>25809</v>
      </c>
      <c r="P4131" t="s">
        <v>510</v>
      </c>
      <c r="Q4131" t="s">
        <v>25810</v>
      </c>
      <c r="R4131" t="s">
        <v>25811</v>
      </c>
      <c r="S4131" t="s">
        <v>25812</v>
      </c>
      <c r="T4131">
        <v>6.6</v>
      </c>
      <c r="U4131">
        <v>111557</v>
      </c>
      <c r="V4131" s="13">
        <f>W4131</f>
        <v>90000000</v>
      </c>
      <c r="W4131" s="3">
        <v>90000000</v>
      </c>
      <c r="X4131" s="13">
        <f>Y4131</f>
        <v>204417855</v>
      </c>
      <c r="Y4131" s="3">
        <v>204417855</v>
      </c>
      <c r="Z4131" s="13">
        <f>AA4131</f>
        <v>424617855</v>
      </c>
      <c r="AA4131" s="3">
        <v>424617855</v>
      </c>
      <c r="AB4131">
        <v>1072</v>
      </c>
    </row>
    <row r="4132" spans="1:28" hidden="1" x14ac:dyDescent="0.2">
      <c r="A4132" t="s">
        <v>36172</v>
      </c>
      <c r="B4132" t="s">
        <v>36173</v>
      </c>
      <c r="C4132">
        <v>2016</v>
      </c>
      <c r="D4132" s="1">
        <v>42950</v>
      </c>
      <c r="E4132" t="s">
        <v>3496</v>
      </c>
      <c r="F4132" t="s">
        <v>44045</v>
      </c>
      <c r="G4132" t="s">
        <v>44042</v>
      </c>
      <c r="H4132">
        <v>86</v>
      </c>
      <c r="I4132" t="s">
        <v>1561</v>
      </c>
      <c r="J4132" t="s">
        <v>26</v>
      </c>
      <c r="M4132" t="s">
        <v>28608</v>
      </c>
      <c r="N4132" t="s">
        <v>36174</v>
      </c>
      <c r="O4132" t="s">
        <v>36175</v>
      </c>
      <c r="P4132" t="s">
        <v>18919</v>
      </c>
      <c r="Q4132" t="s">
        <v>36176</v>
      </c>
      <c r="R4132" t="s">
        <v>36177</v>
      </c>
      <c r="S4132" t="s">
        <v>36178</v>
      </c>
      <c r="T4132">
        <v>6.8</v>
      </c>
      <c r="U4132">
        <v>93428</v>
      </c>
      <c r="W4132"/>
      <c r="X4132"/>
      <c r="Y4132">
        <v>10474</v>
      </c>
      <c r="Z4132"/>
      <c r="AA4132">
        <v>6170043</v>
      </c>
      <c r="AB4132">
        <v>453</v>
      </c>
    </row>
    <row r="4133" spans="1:28" x14ac:dyDescent="0.2">
      <c r="A4133" t="s">
        <v>21432</v>
      </c>
      <c r="B4133" t="s">
        <v>21433</v>
      </c>
      <c r="C4133">
        <v>2010</v>
      </c>
      <c r="D4133" t="s">
        <v>18356</v>
      </c>
      <c r="E4133" t="s">
        <v>16512</v>
      </c>
      <c r="F4133" t="s">
        <v>44032</v>
      </c>
      <c r="G4133" t="s">
        <v>44040</v>
      </c>
      <c r="H4133">
        <v>140</v>
      </c>
      <c r="I4133" t="s">
        <v>5301</v>
      </c>
      <c r="J4133" t="s">
        <v>26</v>
      </c>
      <c r="K4133" t="s">
        <v>209</v>
      </c>
      <c r="M4133" t="s">
        <v>1757</v>
      </c>
      <c r="N4133" t="s">
        <v>21434</v>
      </c>
      <c r="O4133" t="s">
        <v>21435</v>
      </c>
      <c r="P4133" t="s">
        <v>21436</v>
      </c>
      <c r="Q4133" t="s">
        <v>21437</v>
      </c>
      <c r="R4133" t="s">
        <v>21438</v>
      </c>
      <c r="S4133" t="s">
        <v>21439</v>
      </c>
      <c r="T4133">
        <v>6.2</v>
      </c>
      <c r="U4133">
        <v>157587</v>
      </c>
      <c r="V4133" s="12">
        <f>W4133*1.18690152988223</f>
        <v>47476061.195289202</v>
      </c>
      <c r="W4133" s="3">
        <v>40000000</v>
      </c>
      <c r="X4133" s="13">
        <f>Y4133*1.18690152988223</f>
        <v>209596861.56857836</v>
      </c>
      <c r="Y4133" s="3">
        <v>176591618</v>
      </c>
      <c r="Z4133" s="13">
        <f>AA4133*1.18690152988223</f>
        <v>426247224.9323194</v>
      </c>
      <c r="AA4133" s="3">
        <v>359126022</v>
      </c>
      <c r="AB4133">
        <v>473</v>
      </c>
    </row>
    <row r="4134" spans="1:28" hidden="1" x14ac:dyDescent="0.2">
      <c r="A4134" t="s">
        <v>36188</v>
      </c>
      <c r="B4134" t="s">
        <v>36189</v>
      </c>
      <c r="C4134">
        <v>2017</v>
      </c>
      <c r="D4134" t="s">
        <v>31709</v>
      </c>
      <c r="E4134" t="s">
        <v>16512</v>
      </c>
      <c r="F4134" t="s">
        <v>44051</v>
      </c>
      <c r="G4134" t="s">
        <v>44042</v>
      </c>
      <c r="H4134">
        <v>120</v>
      </c>
      <c r="I4134" t="s">
        <v>36190</v>
      </c>
      <c r="J4134" t="s">
        <v>26</v>
      </c>
      <c r="K4134" t="s">
        <v>307</v>
      </c>
      <c r="L4134" t="s">
        <v>923</v>
      </c>
      <c r="M4134" t="s">
        <v>36191</v>
      </c>
      <c r="N4134" t="s">
        <v>36192</v>
      </c>
      <c r="O4134" t="s">
        <v>36193</v>
      </c>
      <c r="P4134" t="s">
        <v>17586</v>
      </c>
      <c r="Q4134" t="s">
        <v>36194</v>
      </c>
      <c r="R4134" t="s">
        <v>36195</v>
      </c>
      <c r="S4134" t="s">
        <v>36196</v>
      </c>
      <c r="T4134">
        <v>6.4</v>
      </c>
      <c r="U4134">
        <v>13235</v>
      </c>
      <c r="W4134" t="s">
        <v>36197</v>
      </c>
      <c r="X4134"/>
      <c r="Y4134"/>
      <c r="Z4134"/>
      <c r="AA4134">
        <v>4412639</v>
      </c>
      <c r="AB4134">
        <v>47</v>
      </c>
    </row>
    <row r="4135" spans="1:28" hidden="1" x14ac:dyDescent="0.2">
      <c r="A4135" t="s">
        <v>36198</v>
      </c>
      <c r="B4135" t="s">
        <v>36199</v>
      </c>
      <c r="C4135">
        <v>2014</v>
      </c>
      <c r="D4135" t="s">
        <v>33522</v>
      </c>
      <c r="E4135" t="s">
        <v>176</v>
      </c>
      <c r="F4135" t="s">
        <v>44042</v>
      </c>
      <c r="G4135" t="s">
        <v>44055</v>
      </c>
      <c r="H4135">
        <v>102</v>
      </c>
      <c r="I4135" t="s">
        <v>25</v>
      </c>
      <c r="J4135" t="s">
        <v>26</v>
      </c>
      <c r="M4135" t="s">
        <v>3824</v>
      </c>
      <c r="N4135" t="s">
        <v>3824</v>
      </c>
      <c r="O4135" t="s">
        <v>36200</v>
      </c>
      <c r="P4135" t="s">
        <v>36201</v>
      </c>
      <c r="Q4135" t="s">
        <v>36202</v>
      </c>
      <c r="R4135" t="s">
        <v>36203</v>
      </c>
      <c r="S4135" t="s">
        <v>36204</v>
      </c>
      <c r="T4135">
        <v>6.4</v>
      </c>
      <c r="U4135">
        <v>22268</v>
      </c>
      <c r="W4135"/>
      <c r="X4135"/>
      <c r="Y4135">
        <v>316472</v>
      </c>
      <c r="Z4135"/>
      <c r="AA4135">
        <v>1474471</v>
      </c>
      <c r="AB4135">
        <v>87</v>
      </c>
    </row>
    <row r="4136" spans="1:28" x14ac:dyDescent="0.2">
      <c r="A4136" t="s">
        <v>14090</v>
      </c>
      <c r="B4136" t="s">
        <v>14091</v>
      </c>
      <c r="C4136">
        <v>2011</v>
      </c>
      <c r="D4136" t="s">
        <v>14092</v>
      </c>
      <c r="E4136" t="s">
        <v>16512</v>
      </c>
      <c r="F4136" t="s">
        <v>44031</v>
      </c>
      <c r="G4136" t="s">
        <v>44033</v>
      </c>
      <c r="H4136">
        <v>124</v>
      </c>
      <c r="I4136" t="s">
        <v>25</v>
      </c>
      <c r="J4136" t="s">
        <v>26</v>
      </c>
      <c r="K4136" t="s">
        <v>4779</v>
      </c>
      <c r="L4136" t="s">
        <v>27</v>
      </c>
      <c r="M4136" t="s">
        <v>746</v>
      </c>
      <c r="N4136" t="s">
        <v>14093</v>
      </c>
      <c r="O4136" t="s">
        <v>14094</v>
      </c>
      <c r="P4136" t="s">
        <v>13116</v>
      </c>
      <c r="Q4136" t="s">
        <v>14095</v>
      </c>
      <c r="R4136" t="s">
        <v>14096</v>
      </c>
      <c r="S4136" t="s">
        <v>14097</v>
      </c>
      <c r="T4136">
        <v>6.9</v>
      </c>
      <c r="U4136">
        <v>723473</v>
      </c>
      <c r="V4136" s="12">
        <f>W4136*1.1505830469594</f>
        <v>161081626.57431599</v>
      </c>
      <c r="W4136" s="3">
        <v>140000000</v>
      </c>
      <c r="X4136" s="13">
        <f>Y4136*1.1505830469594</f>
        <v>203255678.62200457</v>
      </c>
      <c r="Y4136" s="3">
        <v>176654505</v>
      </c>
      <c r="Z4136" s="13">
        <f>AA4136*1.1505830469594</f>
        <v>426371299.67997628</v>
      </c>
      <c r="AA4136" s="3">
        <v>370569774</v>
      </c>
      <c r="AB4136">
        <v>892</v>
      </c>
    </row>
    <row r="4137" spans="1:28" hidden="1" x14ac:dyDescent="0.2">
      <c r="A4137" t="s">
        <v>36214</v>
      </c>
      <c r="B4137" t="s">
        <v>36215</v>
      </c>
      <c r="C4137">
        <v>2017</v>
      </c>
      <c r="D4137" t="s">
        <v>25659</v>
      </c>
      <c r="E4137" t="s">
        <v>176</v>
      </c>
      <c r="F4137" t="s">
        <v>44049</v>
      </c>
      <c r="G4137" t="s">
        <v>44042</v>
      </c>
      <c r="H4137">
        <v>135</v>
      </c>
      <c r="I4137" t="s">
        <v>4778</v>
      </c>
      <c r="J4137" t="s">
        <v>4779</v>
      </c>
      <c r="K4137" t="s">
        <v>307</v>
      </c>
      <c r="L4137" t="s">
        <v>26</v>
      </c>
      <c r="M4137" t="s">
        <v>1757</v>
      </c>
      <c r="N4137" t="s">
        <v>27084</v>
      </c>
      <c r="O4137" t="s">
        <v>36216</v>
      </c>
      <c r="P4137" t="s">
        <v>36217</v>
      </c>
      <c r="Q4137" t="s">
        <v>36218</v>
      </c>
      <c r="R4137" t="s">
        <v>36219</v>
      </c>
      <c r="S4137" t="s">
        <v>36220</v>
      </c>
      <c r="T4137">
        <v>7.4</v>
      </c>
      <c r="U4137">
        <v>17469</v>
      </c>
      <c r="W4137"/>
      <c r="X4137"/>
      <c r="Y4137"/>
      <c r="Z4137"/>
      <c r="AA4137">
        <v>9567121</v>
      </c>
      <c r="AB4137">
        <v>120</v>
      </c>
    </row>
    <row r="4138" spans="1:28" x14ac:dyDescent="0.2">
      <c r="A4138" t="s">
        <v>5585</v>
      </c>
      <c r="B4138" t="s">
        <v>5586</v>
      </c>
      <c r="C4138">
        <v>2002</v>
      </c>
      <c r="D4138" t="s">
        <v>1112</v>
      </c>
      <c r="E4138" t="s">
        <v>16512</v>
      </c>
      <c r="F4138" t="s">
        <v>44031</v>
      </c>
      <c r="G4138" t="s">
        <v>44038</v>
      </c>
      <c r="H4138">
        <v>94</v>
      </c>
      <c r="I4138" t="s">
        <v>25</v>
      </c>
      <c r="J4138" t="s">
        <v>26</v>
      </c>
      <c r="K4138" t="s">
        <v>934</v>
      </c>
      <c r="L4138" t="s">
        <v>307</v>
      </c>
      <c r="M4138" t="s">
        <v>2074</v>
      </c>
      <c r="N4138" t="s">
        <v>5587</v>
      </c>
      <c r="O4138" t="s">
        <v>5588</v>
      </c>
      <c r="P4138" t="s">
        <v>278</v>
      </c>
      <c r="Q4138" t="s">
        <v>5589</v>
      </c>
      <c r="R4138" t="s">
        <v>5590</v>
      </c>
      <c r="S4138" t="s">
        <v>5591</v>
      </c>
      <c r="T4138">
        <v>6.2</v>
      </c>
      <c r="U4138">
        <v>192760</v>
      </c>
      <c r="V4138" s="12">
        <f>W4138*1.43863813229572</f>
        <v>90634202.334630355</v>
      </c>
      <c r="W4138" s="3">
        <v>63000000</v>
      </c>
      <c r="X4138" s="13">
        <f>Y4138*1.43863813229572</f>
        <v>306872863.03490275</v>
      </c>
      <c r="Y4138" s="3">
        <v>213307889</v>
      </c>
      <c r="Z4138" s="13">
        <f>AA4138*1.43863813229572</f>
        <v>427187482.07677048</v>
      </c>
      <c r="AA4138" s="3">
        <v>296938801</v>
      </c>
      <c r="AB4138">
        <v>786</v>
      </c>
    </row>
    <row r="4139" spans="1:28" x14ac:dyDescent="0.2">
      <c r="A4139" t="s">
        <v>7607</v>
      </c>
      <c r="B4139" t="s">
        <v>7608</v>
      </c>
      <c r="C4139">
        <v>2004</v>
      </c>
      <c r="D4139" s="1">
        <v>38058</v>
      </c>
      <c r="E4139" t="s">
        <v>44037</v>
      </c>
      <c r="F4139" t="s">
        <v>44031</v>
      </c>
      <c r="G4139" t="s">
        <v>44038</v>
      </c>
      <c r="H4139">
        <v>100</v>
      </c>
      <c r="I4139" t="s">
        <v>25</v>
      </c>
      <c r="J4139" t="s">
        <v>26</v>
      </c>
      <c r="M4139" t="s">
        <v>677</v>
      </c>
      <c r="N4139" t="s">
        <v>7609</v>
      </c>
      <c r="O4139" t="s">
        <v>7610</v>
      </c>
      <c r="P4139" t="s">
        <v>7373</v>
      </c>
      <c r="Q4139" t="s">
        <v>7611</v>
      </c>
      <c r="R4139" t="s">
        <v>7612</v>
      </c>
      <c r="S4139" t="s">
        <v>7613</v>
      </c>
      <c r="T4139">
        <v>6.6</v>
      </c>
      <c r="U4139">
        <v>168056</v>
      </c>
      <c r="V4139" s="12">
        <f>W4139*1.37009528851244</f>
        <v>226065722.6045526</v>
      </c>
      <c r="W4139" s="3">
        <v>165000000</v>
      </c>
      <c r="X4139" s="13">
        <f>Y4139*1.37009528851244</f>
        <v>256515391.64314443</v>
      </c>
      <c r="Y4139" s="3">
        <v>187224490</v>
      </c>
      <c r="Z4139" s="13">
        <f>AA4139*1.37009528851244</f>
        <v>429525466.19990987</v>
      </c>
      <c r="AA4139" s="3">
        <v>313500433</v>
      </c>
      <c r="AB4139">
        <v>523</v>
      </c>
    </row>
    <row r="4140" spans="1:28" x14ac:dyDescent="0.2">
      <c r="A4140" t="s">
        <v>19214</v>
      </c>
      <c r="B4140" t="s">
        <v>19215</v>
      </c>
      <c r="C4140">
        <v>2011</v>
      </c>
      <c r="D4140" t="s">
        <v>19216</v>
      </c>
      <c r="E4140" t="s">
        <v>44037</v>
      </c>
      <c r="F4140" t="s">
        <v>44047</v>
      </c>
      <c r="G4140" t="s">
        <v>44031</v>
      </c>
      <c r="H4140">
        <v>107</v>
      </c>
      <c r="I4140" t="s">
        <v>19217</v>
      </c>
      <c r="J4140" t="s">
        <v>26</v>
      </c>
      <c r="M4140" t="s">
        <v>1159</v>
      </c>
      <c r="N4140" t="s">
        <v>19218</v>
      </c>
      <c r="O4140" t="s">
        <v>19219</v>
      </c>
      <c r="P4140" t="s">
        <v>3362</v>
      </c>
      <c r="Q4140" t="s">
        <v>19220</v>
      </c>
      <c r="R4140" t="s">
        <v>19221</v>
      </c>
      <c r="S4140" t="s">
        <v>19222</v>
      </c>
      <c r="T4140">
        <v>7.3</v>
      </c>
      <c r="U4140">
        <v>213212</v>
      </c>
      <c r="V4140" s="12">
        <f>W4140*1.1505830469594</f>
        <v>155328711.33951899</v>
      </c>
      <c r="W4140" s="3">
        <v>135000000</v>
      </c>
      <c r="X4140" s="13">
        <f>Y4140*1.1505830469594</f>
        <v>89275845.331138834</v>
      </c>
      <c r="Y4140" s="3">
        <v>77591831</v>
      </c>
      <c r="Z4140" s="13">
        <f>AA4140*1.1505830469594</f>
        <v>430311099.68596458</v>
      </c>
      <c r="AA4140" s="3">
        <v>373993951</v>
      </c>
      <c r="AB4140">
        <v>499</v>
      </c>
    </row>
    <row r="4141" spans="1:28" x14ac:dyDescent="0.2">
      <c r="A4141" t="s">
        <v>33015</v>
      </c>
      <c r="B4141" t="s">
        <v>33016</v>
      </c>
      <c r="C4141">
        <v>2017</v>
      </c>
      <c r="D4141" s="1">
        <v>42953</v>
      </c>
      <c r="E4141" t="s">
        <v>16512</v>
      </c>
      <c r="F4141" t="s">
        <v>44031</v>
      </c>
      <c r="G4141" t="s">
        <v>44034</v>
      </c>
      <c r="H4141">
        <v>111</v>
      </c>
      <c r="I4141" t="s">
        <v>33017</v>
      </c>
      <c r="J4141" t="s">
        <v>26</v>
      </c>
      <c r="K4141" t="s">
        <v>33018</v>
      </c>
      <c r="M4141" t="s">
        <v>28417</v>
      </c>
      <c r="N4141" t="s">
        <v>33019</v>
      </c>
      <c r="O4141" t="s">
        <v>33020</v>
      </c>
      <c r="P4141" t="s">
        <v>160</v>
      </c>
      <c r="Q4141" t="s">
        <v>33021</v>
      </c>
      <c r="R4141" t="s">
        <v>33022</v>
      </c>
      <c r="S4141" t="s">
        <v>33023</v>
      </c>
      <c r="T4141">
        <v>5.4</v>
      </c>
      <c r="U4141">
        <v>169130</v>
      </c>
      <c r="V4141" s="12">
        <f>W4141*1.05585427545692</f>
        <v>131981784.432115</v>
      </c>
      <c r="W4141" s="3">
        <v>125000000</v>
      </c>
      <c r="X4141" s="13">
        <f>Y4141*1.05585427545692</f>
        <v>84708965.94665885</v>
      </c>
      <c r="Y4141" s="3">
        <v>80227895</v>
      </c>
      <c r="Z4141" s="13">
        <f>AA4141*1.05585427545692</f>
        <v>432088941.90305603</v>
      </c>
      <c r="AA4141" s="3">
        <v>409231607</v>
      </c>
      <c r="AB4141">
        <v>910</v>
      </c>
    </row>
    <row r="4142" spans="1:28" hidden="1" x14ac:dyDescent="0.2">
      <c r="A4142" t="s">
        <v>36250</v>
      </c>
      <c r="B4142" t="s">
        <v>36251</v>
      </c>
      <c r="C4142">
        <v>2018</v>
      </c>
      <c r="D4142" t="s">
        <v>36252</v>
      </c>
      <c r="E4142" t="s">
        <v>16512</v>
      </c>
      <c r="F4142" t="s">
        <v>44038</v>
      </c>
      <c r="H4142">
        <v>101</v>
      </c>
      <c r="I4142" t="s">
        <v>25</v>
      </c>
      <c r="J4142" t="s">
        <v>26</v>
      </c>
      <c r="M4142" t="s">
        <v>27144</v>
      </c>
      <c r="N4142" t="s">
        <v>36253</v>
      </c>
      <c r="O4142" t="s">
        <v>36254</v>
      </c>
      <c r="P4142" t="s">
        <v>36255</v>
      </c>
      <c r="Q4142" t="s">
        <v>36256</v>
      </c>
      <c r="R4142" t="s">
        <v>36257</v>
      </c>
      <c r="S4142" t="s">
        <v>36258</v>
      </c>
      <c r="T4142">
        <v>5.4</v>
      </c>
      <c r="U4142">
        <v>25187</v>
      </c>
      <c r="W4142"/>
      <c r="X4142"/>
      <c r="Y4142"/>
      <c r="Z4142"/>
      <c r="AA4142"/>
      <c r="AB4142">
        <v>230</v>
      </c>
    </row>
    <row r="4143" spans="1:28" hidden="1" x14ac:dyDescent="0.2">
      <c r="A4143" t="s">
        <v>36259</v>
      </c>
      <c r="B4143" t="s">
        <v>36260</v>
      </c>
      <c r="C4143">
        <v>2015</v>
      </c>
      <c r="D4143" s="1">
        <v>42075</v>
      </c>
      <c r="E4143" t="s">
        <v>44041</v>
      </c>
      <c r="F4143" t="s">
        <v>44032</v>
      </c>
      <c r="G4143" t="s">
        <v>44045</v>
      </c>
      <c r="H4143">
        <v>106</v>
      </c>
      <c r="I4143" t="s">
        <v>36261</v>
      </c>
      <c r="J4143" t="s">
        <v>26</v>
      </c>
      <c r="M4143" t="s">
        <v>2532</v>
      </c>
      <c r="N4143" t="s">
        <v>2532</v>
      </c>
      <c r="O4143" t="s">
        <v>36262</v>
      </c>
      <c r="P4143" t="s">
        <v>4616</v>
      </c>
      <c r="Q4143" t="s">
        <v>36263</v>
      </c>
      <c r="R4143" t="s">
        <v>36264</v>
      </c>
      <c r="S4143" t="s">
        <v>36265</v>
      </c>
      <c r="T4143">
        <v>5.7</v>
      </c>
      <c r="U4143">
        <v>36297</v>
      </c>
      <c r="W4143"/>
      <c r="X4143"/>
      <c r="Y4143">
        <v>55039</v>
      </c>
      <c r="Z4143"/>
      <c r="AA4143">
        <v>17671101</v>
      </c>
      <c r="AB4143">
        <v>112</v>
      </c>
    </row>
    <row r="4144" spans="1:28" hidden="1" x14ac:dyDescent="0.2">
      <c r="A4144" t="s">
        <v>36266</v>
      </c>
      <c r="B4144" t="s">
        <v>36267</v>
      </c>
      <c r="C4144">
        <v>2015</v>
      </c>
      <c r="D4144" s="1">
        <v>42221</v>
      </c>
      <c r="E4144" t="s">
        <v>16512</v>
      </c>
      <c r="F4144" t="s">
        <v>44032</v>
      </c>
      <c r="G4144" t="s">
        <v>44042</v>
      </c>
      <c r="H4144">
        <v>104</v>
      </c>
      <c r="I4144" t="s">
        <v>1561</v>
      </c>
      <c r="J4144" t="s">
        <v>26</v>
      </c>
      <c r="M4144" t="s">
        <v>320</v>
      </c>
      <c r="N4144" t="s">
        <v>36268</v>
      </c>
      <c r="O4144" t="s">
        <v>36269</v>
      </c>
      <c r="P4144" t="s">
        <v>36270</v>
      </c>
      <c r="Q4144" t="s">
        <v>36271</v>
      </c>
      <c r="R4144" t="s">
        <v>36272</v>
      </c>
      <c r="S4144" t="s">
        <v>36273</v>
      </c>
      <c r="T4144">
        <v>6.2</v>
      </c>
      <c r="U4144">
        <v>20942</v>
      </c>
      <c r="W4144"/>
      <c r="X4144"/>
      <c r="Y4144"/>
      <c r="Z4144"/>
      <c r="AA4144">
        <v>5161464</v>
      </c>
      <c r="AB4144">
        <v>81</v>
      </c>
    </row>
    <row r="4145" spans="1:28" x14ac:dyDescent="0.2">
      <c r="A4145" t="s">
        <v>39138</v>
      </c>
      <c r="B4145" t="s">
        <v>39139</v>
      </c>
      <c r="C4145">
        <v>2017</v>
      </c>
      <c r="D4145" t="s">
        <v>32294</v>
      </c>
      <c r="E4145" t="s">
        <v>16512</v>
      </c>
      <c r="F4145" t="s">
        <v>44031</v>
      </c>
      <c r="G4145" t="s">
        <v>44038</v>
      </c>
      <c r="H4145">
        <v>141</v>
      </c>
      <c r="I4145" t="s">
        <v>495</v>
      </c>
      <c r="J4145" t="s">
        <v>26</v>
      </c>
      <c r="K4145" t="s">
        <v>64</v>
      </c>
      <c r="L4145" t="s">
        <v>74</v>
      </c>
      <c r="M4145" t="s">
        <v>9509</v>
      </c>
      <c r="N4145" t="s">
        <v>15538</v>
      </c>
      <c r="O4145" t="s">
        <v>39140</v>
      </c>
      <c r="P4145" t="s">
        <v>31199</v>
      </c>
      <c r="Q4145" t="s">
        <v>39141</v>
      </c>
      <c r="R4145" t="s">
        <v>39142</v>
      </c>
      <c r="S4145" t="s">
        <v>39143</v>
      </c>
      <c r="T4145">
        <v>6.7</v>
      </c>
      <c r="U4145">
        <v>262328</v>
      </c>
      <c r="V4145" s="12">
        <f>W4145*1.05585427545692</f>
        <v>109808844.64751968</v>
      </c>
      <c r="W4145" s="3">
        <v>104000000</v>
      </c>
      <c r="X4145" s="13">
        <f>Y4145*1.05585427545692</f>
        <v>105833382.25203176</v>
      </c>
      <c r="Y4145" s="3">
        <v>100234838</v>
      </c>
      <c r="Z4145" s="13">
        <f>AA4145*1.05585427545692</f>
        <v>433853332.46932971</v>
      </c>
      <c r="AA4145" s="3">
        <v>410902662</v>
      </c>
      <c r="AB4145">
        <v>693</v>
      </c>
    </row>
    <row r="4146" spans="1:28" hidden="1" x14ac:dyDescent="0.2">
      <c r="A4146" t="s">
        <v>36281</v>
      </c>
      <c r="B4146" t="s">
        <v>36282</v>
      </c>
      <c r="C4146">
        <v>2013</v>
      </c>
      <c r="D4146" s="1">
        <v>41823</v>
      </c>
      <c r="E4146" t="s">
        <v>44043</v>
      </c>
      <c r="F4146" t="s">
        <v>44038</v>
      </c>
      <c r="G4146" t="s">
        <v>44032</v>
      </c>
      <c r="H4146">
        <v>146</v>
      </c>
      <c r="I4146" t="s">
        <v>943</v>
      </c>
      <c r="J4146" t="s">
        <v>944</v>
      </c>
      <c r="K4146" t="s">
        <v>26</v>
      </c>
      <c r="L4146" t="s">
        <v>27</v>
      </c>
      <c r="M4146" t="s">
        <v>36283</v>
      </c>
      <c r="N4146" t="s">
        <v>36284</v>
      </c>
      <c r="O4146" t="s">
        <v>36285</v>
      </c>
      <c r="P4146" t="s">
        <v>31779</v>
      </c>
      <c r="Q4146" t="s">
        <v>36286</v>
      </c>
      <c r="R4146" t="s">
        <v>36287</v>
      </c>
      <c r="S4146" t="s">
        <v>36288</v>
      </c>
      <c r="T4146">
        <v>8.1999999999999993</v>
      </c>
      <c r="U4146">
        <v>59478</v>
      </c>
      <c r="W4146"/>
      <c r="X4146"/>
      <c r="Y4146"/>
      <c r="Z4146"/>
      <c r="AA4146">
        <v>502391</v>
      </c>
      <c r="AB4146">
        <v>214</v>
      </c>
    </row>
    <row r="4147" spans="1:28" hidden="1" x14ac:dyDescent="0.2">
      <c r="A4147" t="s">
        <v>36289</v>
      </c>
      <c r="B4147" t="s">
        <v>36290</v>
      </c>
      <c r="C4147">
        <v>2017</v>
      </c>
      <c r="D4147" t="s">
        <v>36291</v>
      </c>
      <c r="E4147" t="s">
        <v>3496</v>
      </c>
      <c r="H4147">
        <v>80</v>
      </c>
      <c r="I4147" t="s">
        <v>34159</v>
      </c>
      <c r="J4147" t="s">
        <v>26</v>
      </c>
      <c r="M4147" t="s">
        <v>36292</v>
      </c>
      <c r="N4147" t="s">
        <v>36293</v>
      </c>
      <c r="O4147" t="s">
        <v>36294</v>
      </c>
      <c r="P4147" t="s">
        <v>36295</v>
      </c>
      <c r="Q4147" t="s">
        <v>36296</v>
      </c>
      <c r="R4147" t="s">
        <v>36297</v>
      </c>
      <c r="S4147" t="s">
        <v>36298</v>
      </c>
      <c r="T4147">
        <v>4.5</v>
      </c>
      <c r="U4147">
        <v>10966</v>
      </c>
      <c r="W4147"/>
      <c r="X4147"/>
      <c r="Y4147">
        <v>30911</v>
      </c>
      <c r="Z4147"/>
      <c r="AA4147">
        <v>55668</v>
      </c>
      <c r="AB4147">
        <v>135</v>
      </c>
    </row>
    <row r="4148" spans="1:28" x14ac:dyDescent="0.2">
      <c r="A4148" t="s">
        <v>19504</v>
      </c>
      <c r="B4148" t="s">
        <v>19505</v>
      </c>
      <c r="C4148">
        <v>2009</v>
      </c>
      <c r="D4148" t="s">
        <v>11435</v>
      </c>
      <c r="E4148" t="s">
        <v>16512</v>
      </c>
      <c r="F4148" t="s">
        <v>44042</v>
      </c>
      <c r="H4148">
        <v>107</v>
      </c>
      <c r="I4148" t="s">
        <v>1026</v>
      </c>
      <c r="J4148" t="s">
        <v>26</v>
      </c>
      <c r="K4148" t="s">
        <v>308</v>
      </c>
      <c r="M4148" t="s">
        <v>11757</v>
      </c>
      <c r="N4148" t="s">
        <v>19506</v>
      </c>
      <c r="O4148" t="s">
        <v>19507</v>
      </c>
      <c r="P4148" t="s">
        <v>365</v>
      </c>
      <c r="Q4148" t="s">
        <v>19508</v>
      </c>
      <c r="R4148" t="s">
        <v>19509</v>
      </c>
      <c r="S4148" t="s">
        <v>19510</v>
      </c>
      <c r="T4148">
        <v>6.6</v>
      </c>
      <c r="U4148">
        <v>257872</v>
      </c>
      <c r="V4148" s="12">
        <f>W4148*1.20636999678377</f>
        <v>102541449.72662045</v>
      </c>
      <c r="W4148" s="3">
        <v>85000000</v>
      </c>
      <c r="X4148" s="13">
        <f>Y4148*1.20636999678377</f>
        <v>187064876.86932766</v>
      </c>
      <c r="Y4148" s="3">
        <v>155064265</v>
      </c>
      <c r="Z4148" s="13">
        <f>AA4148*1.20636999678377</f>
        <v>434732637.20903563</v>
      </c>
      <c r="AA4148" s="3">
        <v>360364265</v>
      </c>
      <c r="AB4148">
        <v>273</v>
      </c>
    </row>
    <row r="4149" spans="1:28" hidden="1" x14ac:dyDescent="0.2">
      <c r="A4149" t="s">
        <v>36307</v>
      </c>
      <c r="B4149" t="s">
        <v>36308</v>
      </c>
      <c r="C4149">
        <v>2015</v>
      </c>
      <c r="D4149" t="s">
        <v>36223</v>
      </c>
      <c r="E4149" t="s">
        <v>3496</v>
      </c>
      <c r="F4149" t="s">
        <v>44033</v>
      </c>
      <c r="G4149" t="s">
        <v>44042</v>
      </c>
      <c r="H4149">
        <v>110</v>
      </c>
      <c r="I4149" t="s">
        <v>1831</v>
      </c>
      <c r="J4149" t="s">
        <v>26</v>
      </c>
      <c r="M4149" t="s">
        <v>17843</v>
      </c>
      <c r="N4149" t="s">
        <v>36309</v>
      </c>
      <c r="O4149" t="s">
        <v>36310</v>
      </c>
      <c r="P4149" t="s">
        <v>36311</v>
      </c>
      <c r="Q4149" t="s">
        <v>36312</v>
      </c>
      <c r="R4149" t="s">
        <v>36313</v>
      </c>
      <c r="S4149" t="s">
        <v>36314</v>
      </c>
      <c r="T4149">
        <v>5.4</v>
      </c>
      <c r="U4149">
        <v>13798</v>
      </c>
      <c r="W4149">
        <v>800000</v>
      </c>
      <c r="X4149"/>
      <c r="Y4149"/>
      <c r="Z4149"/>
      <c r="AA4149"/>
      <c r="AB4149">
        <v>130</v>
      </c>
    </row>
    <row r="4150" spans="1:28" x14ac:dyDescent="0.2">
      <c r="A4150" t="s">
        <v>40007</v>
      </c>
      <c r="B4150" t="s">
        <v>40008</v>
      </c>
      <c r="C4150">
        <v>2019</v>
      </c>
      <c r="D4150" s="1">
        <v>43622</v>
      </c>
      <c r="E4150" t="s">
        <v>44037</v>
      </c>
      <c r="F4150" t="s">
        <v>44031</v>
      </c>
      <c r="G4150" t="s">
        <v>44038</v>
      </c>
      <c r="H4150">
        <v>86</v>
      </c>
      <c r="I4150" t="s">
        <v>12161</v>
      </c>
      <c r="J4150" t="s">
        <v>26</v>
      </c>
      <c r="M4150" t="s">
        <v>40009</v>
      </c>
      <c r="N4150" t="s">
        <v>32643</v>
      </c>
      <c r="O4150" t="s">
        <v>40010</v>
      </c>
      <c r="P4150" t="s">
        <v>9958</v>
      </c>
      <c r="Q4150" t="s">
        <v>40011</v>
      </c>
      <c r="R4150" t="s">
        <v>40012</v>
      </c>
      <c r="S4150" t="s">
        <v>40013</v>
      </c>
      <c r="T4150">
        <v>6.5</v>
      </c>
      <c r="U4150">
        <v>46358</v>
      </c>
      <c r="V4150" s="12">
        <f>W4150*1.01233684194057</f>
        <v>80986947.355245605</v>
      </c>
      <c r="W4150" s="3">
        <v>80000000</v>
      </c>
      <c r="X4150" s="13">
        <f>Y4150*1.01233684194057</f>
        <v>160834403.2995187</v>
      </c>
      <c r="Y4150" s="3">
        <v>158874395</v>
      </c>
      <c r="Z4150" s="13">
        <f>AA4150*1.01233684194057</f>
        <v>435356767.82807881</v>
      </c>
      <c r="AA4150" s="3">
        <v>430051293</v>
      </c>
      <c r="AB4150">
        <v>287</v>
      </c>
    </row>
    <row r="4151" spans="1:28" hidden="1" x14ac:dyDescent="0.2">
      <c r="A4151" t="s">
        <v>36322</v>
      </c>
      <c r="B4151" t="s">
        <v>36323</v>
      </c>
      <c r="C4151">
        <v>2017</v>
      </c>
      <c r="D4151" t="s">
        <v>36324</v>
      </c>
      <c r="E4151" t="s">
        <v>176</v>
      </c>
      <c r="F4151" t="s">
        <v>44046</v>
      </c>
      <c r="G4151" t="s">
        <v>44045</v>
      </c>
      <c r="H4151">
        <v>116</v>
      </c>
      <c r="I4151" t="s">
        <v>1831</v>
      </c>
      <c r="J4151" t="s">
        <v>26</v>
      </c>
      <c r="K4151" t="s">
        <v>307</v>
      </c>
      <c r="L4151" t="s">
        <v>75</v>
      </c>
      <c r="M4151" t="s">
        <v>30750</v>
      </c>
      <c r="N4151" t="s">
        <v>36325</v>
      </c>
      <c r="O4151" t="s">
        <v>36326</v>
      </c>
      <c r="P4151" t="s">
        <v>36327</v>
      </c>
      <c r="Q4151" t="s">
        <v>36328</v>
      </c>
      <c r="R4151" t="s">
        <v>36329</v>
      </c>
      <c r="S4151" t="s">
        <v>36330</v>
      </c>
      <c r="T4151">
        <v>6.3</v>
      </c>
      <c r="U4151">
        <v>21475</v>
      </c>
      <c r="W4151"/>
      <c r="X4151"/>
      <c r="Y4151">
        <v>28660</v>
      </c>
      <c r="Z4151"/>
      <c r="AA4151">
        <v>397783</v>
      </c>
      <c r="AB4151">
        <v>93</v>
      </c>
    </row>
    <row r="4152" spans="1:28" hidden="1" x14ac:dyDescent="0.2">
      <c r="A4152" t="s">
        <v>36331</v>
      </c>
      <c r="B4152" t="s">
        <v>36332</v>
      </c>
      <c r="C4152">
        <v>2013</v>
      </c>
      <c r="D4152" s="1">
        <v>41437</v>
      </c>
      <c r="E4152" t="s">
        <v>1045</v>
      </c>
      <c r="H4152">
        <v>106</v>
      </c>
      <c r="I4152" t="s">
        <v>4358</v>
      </c>
      <c r="J4152" t="s">
        <v>1076</v>
      </c>
      <c r="K4152" t="s">
        <v>36333</v>
      </c>
      <c r="M4152" t="s">
        <v>36334</v>
      </c>
      <c r="N4152" t="s">
        <v>29782</v>
      </c>
      <c r="O4152" t="s">
        <v>36335</v>
      </c>
      <c r="P4152" t="s">
        <v>36336</v>
      </c>
      <c r="Q4152" t="s">
        <v>36337</v>
      </c>
      <c r="R4152" t="s">
        <v>36338</v>
      </c>
      <c r="S4152" t="s">
        <v>36339</v>
      </c>
      <c r="T4152">
        <v>7.1</v>
      </c>
      <c r="U4152">
        <v>20198</v>
      </c>
      <c r="W4152">
        <v>2500000</v>
      </c>
      <c r="X4152"/>
      <c r="Y4152"/>
      <c r="Z4152"/>
      <c r="AA4152">
        <v>36185741</v>
      </c>
      <c r="AB4152">
        <v>13</v>
      </c>
    </row>
    <row r="4153" spans="1:28" x14ac:dyDescent="0.2">
      <c r="A4153" t="s">
        <v>19356</v>
      </c>
      <c r="B4153" t="s">
        <v>19357</v>
      </c>
      <c r="C4153">
        <v>2013</v>
      </c>
      <c r="D4153" t="s">
        <v>19358</v>
      </c>
      <c r="E4153" t="s">
        <v>44035</v>
      </c>
      <c r="F4153" t="s">
        <v>44044</v>
      </c>
      <c r="G4153" t="s">
        <v>44032</v>
      </c>
      <c r="H4153">
        <v>180</v>
      </c>
      <c r="I4153" t="s">
        <v>25</v>
      </c>
      <c r="J4153" t="s">
        <v>26</v>
      </c>
      <c r="K4153" t="s">
        <v>27</v>
      </c>
      <c r="M4153" t="s">
        <v>2226</v>
      </c>
      <c r="N4153" t="s">
        <v>19359</v>
      </c>
      <c r="O4153" t="s">
        <v>19360</v>
      </c>
      <c r="P4153" t="s">
        <v>759</v>
      </c>
      <c r="Q4153" t="s">
        <v>19361</v>
      </c>
      <c r="R4153" t="s">
        <v>152</v>
      </c>
      <c r="S4153" t="s">
        <v>153</v>
      </c>
      <c r="T4153">
        <v>8.1999999999999993</v>
      </c>
      <c r="U4153">
        <v>1141549</v>
      </c>
      <c r="V4153" s="12">
        <f>W4153*1.11098185502045</f>
        <v>111098185.50204501</v>
      </c>
      <c r="W4153" s="3">
        <v>100000000</v>
      </c>
      <c r="X4153" s="13">
        <f>Y4153*1.11098185502045</f>
        <v>129874549.87329799</v>
      </c>
      <c r="Y4153" s="3">
        <v>116900694</v>
      </c>
      <c r="Z4153" s="13">
        <f>AA4153*1.11098185502045</f>
        <v>435505658.1894238</v>
      </c>
      <c r="AA4153" s="3">
        <v>392000694</v>
      </c>
      <c r="AB4153">
        <v>1466</v>
      </c>
    </row>
    <row r="4154" spans="1:28" x14ac:dyDescent="0.2">
      <c r="A4154" t="s">
        <v>7025</v>
      </c>
      <c r="B4154" t="s">
        <v>7026</v>
      </c>
      <c r="C4154">
        <v>2006</v>
      </c>
      <c r="D4154" t="s">
        <v>7027</v>
      </c>
      <c r="E4154" t="s">
        <v>44037</v>
      </c>
      <c r="F4154" t="s">
        <v>44031</v>
      </c>
      <c r="G4154" t="s">
        <v>44038</v>
      </c>
      <c r="H4154">
        <v>83</v>
      </c>
      <c r="I4154" t="s">
        <v>25</v>
      </c>
      <c r="J4154" t="s">
        <v>26</v>
      </c>
      <c r="M4154" t="s">
        <v>7028</v>
      </c>
      <c r="N4154" t="s">
        <v>7029</v>
      </c>
      <c r="O4154" t="s">
        <v>7030</v>
      </c>
      <c r="P4154" t="s">
        <v>1459</v>
      </c>
      <c r="Q4154" t="s">
        <v>7031</v>
      </c>
      <c r="R4154" t="s">
        <v>7032</v>
      </c>
      <c r="S4154" t="s">
        <v>7033</v>
      </c>
      <c r="T4154">
        <v>6.7</v>
      </c>
      <c r="U4154">
        <v>156530</v>
      </c>
      <c r="V4154" s="12">
        <f>W4154*1.28378472222222</f>
        <v>102702777.77777761</v>
      </c>
      <c r="W4154" s="3">
        <v>80000000</v>
      </c>
      <c r="X4154" s="13">
        <f>Y4154*1.28378472222222</f>
        <v>199011460.34097189</v>
      </c>
      <c r="Y4154" s="3">
        <v>155019340</v>
      </c>
      <c r="Z4154" s="13">
        <f>AA4154*1.28378472222222</f>
        <v>436224772.25590205</v>
      </c>
      <c r="AA4154" s="3">
        <v>339795890</v>
      </c>
      <c r="AB4154">
        <v>294</v>
      </c>
    </row>
    <row r="4155" spans="1:28" x14ac:dyDescent="0.2">
      <c r="A4155" t="s">
        <v>674</v>
      </c>
      <c r="B4155" t="s">
        <v>675</v>
      </c>
      <c r="C4155">
        <v>2000</v>
      </c>
      <c r="D4155" t="s">
        <v>84</v>
      </c>
      <c r="E4155" t="s">
        <v>176</v>
      </c>
      <c r="F4155" t="s">
        <v>44034</v>
      </c>
      <c r="G4155" t="s">
        <v>44046</v>
      </c>
      <c r="H4155">
        <v>130</v>
      </c>
      <c r="I4155" t="s">
        <v>25</v>
      </c>
      <c r="J4155" t="s">
        <v>26</v>
      </c>
      <c r="M4155" t="s">
        <v>677</v>
      </c>
      <c r="N4155" t="s">
        <v>678</v>
      </c>
      <c r="O4155" t="s">
        <v>679</v>
      </c>
      <c r="P4155" t="s">
        <v>680</v>
      </c>
      <c r="Q4155" t="s">
        <v>681</v>
      </c>
      <c r="R4155" t="s">
        <v>682</v>
      </c>
      <c r="S4155" t="s">
        <v>683</v>
      </c>
      <c r="T4155">
        <v>6.6</v>
      </c>
      <c r="U4155">
        <v>116054</v>
      </c>
      <c r="V4155" s="12">
        <f>W4155*1.5029674796748</f>
        <v>150296747.96748</v>
      </c>
      <c r="W4155" s="3">
        <v>100000000</v>
      </c>
      <c r="X4155" s="13">
        <f>Y4155*1.5029674796748</f>
        <v>233657863.80174848</v>
      </c>
      <c r="Y4155" s="3">
        <v>155464351</v>
      </c>
      <c r="Z4155" s="13">
        <f>AA4155*1.5029674796748</f>
        <v>437995310.46841562</v>
      </c>
      <c r="AA4155" s="3">
        <v>291420351</v>
      </c>
      <c r="AB4155">
        <v>704</v>
      </c>
    </row>
    <row r="4156" spans="1:28" x14ac:dyDescent="0.2">
      <c r="A4156" t="s">
        <v>41159</v>
      </c>
      <c r="B4156" t="s">
        <v>41160</v>
      </c>
      <c r="C4156">
        <v>2019</v>
      </c>
      <c r="D4156" s="1">
        <v>43713</v>
      </c>
      <c r="E4156" t="s">
        <v>16512</v>
      </c>
      <c r="F4156" t="s">
        <v>44031</v>
      </c>
      <c r="G4156" t="s">
        <v>44038</v>
      </c>
      <c r="H4156">
        <v>104</v>
      </c>
      <c r="I4156" t="s">
        <v>41161</v>
      </c>
      <c r="J4156" t="s">
        <v>26</v>
      </c>
      <c r="K4156" t="s">
        <v>934</v>
      </c>
      <c r="M4156" t="s">
        <v>20190</v>
      </c>
      <c r="N4156" t="s">
        <v>41162</v>
      </c>
      <c r="O4156" t="s">
        <v>41163</v>
      </c>
      <c r="P4156" t="s">
        <v>5063</v>
      </c>
      <c r="Q4156" t="s">
        <v>41164</v>
      </c>
      <c r="R4156" t="s">
        <v>41165</v>
      </c>
      <c r="S4156" t="s">
        <v>41166</v>
      </c>
      <c r="T4156">
        <v>6.6</v>
      </c>
      <c r="U4156">
        <v>130487</v>
      </c>
      <c r="V4156" s="12">
        <f>W4156*1.01233684194057</f>
        <v>151850526.29108551</v>
      </c>
      <c r="W4156" s="3">
        <v>150000000</v>
      </c>
      <c r="X4156" s="13">
        <f>Y4156*1.01233684194057</f>
        <v>145883150.87639317</v>
      </c>
      <c r="Y4156" s="3">
        <v>144105346</v>
      </c>
      <c r="Z4156" s="13">
        <f>AA4156*1.01233684194057</f>
        <v>438347264.51302385</v>
      </c>
      <c r="AA4156" s="3">
        <v>433005346</v>
      </c>
      <c r="AB4156">
        <v>901</v>
      </c>
    </row>
    <row r="4157" spans="1:28" x14ac:dyDescent="0.2">
      <c r="A4157" t="s">
        <v>36568</v>
      </c>
      <c r="B4157" t="s">
        <v>36569</v>
      </c>
      <c r="C4157">
        <v>2016</v>
      </c>
      <c r="D4157" t="s">
        <v>36570</v>
      </c>
      <c r="E4157" t="s">
        <v>44037</v>
      </c>
      <c r="F4157" t="s">
        <v>44031</v>
      </c>
      <c r="G4157" t="s">
        <v>44038</v>
      </c>
      <c r="H4157">
        <v>94</v>
      </c>
      <c r="I4157" t="s">
        <v>25</v>
      </c>
      <c r="J4157" t="s">
        <v>26</v>
      </c>
      <c r="M4157" t="s">
        <v>36571</v>
      </c>
      <c r="N4157" t="s">
        <v>4291</v>
      </c>
      <c r="O4157" t="s">
        <v>36572</v>
      </c>
      <c r="P4157" t="s">
        <v>36573</v>
      </c>
      <c r="Q4157" t="s">
        <v>36574</v>
      </c>
      <c r="R4157" t="s">
        <v>36575</v>
      </c>
      <c r="S4157" t="s">
        <v>36576</v>
      </c>
      <c r="T4157">
        <v>5.7</v>
      </c>
      <c r="U4157">
        <v>54946</v>
      </c>
      <c r="V4157" s="12">
        <f>W4157*1.07834771485832</f>
        <v>113226510.06012361</v>
      </c>
      <c r="W4157" s="3">
        <v>105000000</v>
      </c>
      <c r="X4157" s="13">
        <f>Y4157*1.07834771485832</f>
        <v>69082198.283750281</v>
      </c>
      <c r="Y4157" s="3">
        <v>64063008</v>
      </c>
      <c r="Z4157" s="13">
        <f>AA4157*1.07834771485832</f>
        <v>440590271.96631068</v>
      </c>
      <c r="AA4157" s="3">
        <v>408579038</v>
      </c>
      <c r="AB4157">
        <v>136</v>
      </c>
    </row>
    <row r="4158" spans="1:28" x14ac:dyDescent="0.2">
      <c r="A4158" t="s">
        <v>32227</v>
      </c>
      <c r="B4158" t="s">
        <v>24095</v>
      </c>
      <c r="C4158">
        <v>2018</v>
      </c>
      <c r="D4158" s="1">
        <v>43438</v>
      </c>
      <c r="E4158" t="s">
        <v>16512</v>
      </c>
      <c r="F4158" t="s">
        <v>44031</v>
      </c>
      <c r="G4158" t="s">
        <v>44033</v>
      </c>
      <c r="H4158">
        <v>107</v>
      </c>
      <c r="I4158" t="s">
        <v>25</v>
      </c>
      <c r="J4158" t="s">
        <v>26</v>
      </c>
      <c r="K4158" t="s">
        <v>686</v>
      </c>
      <c r="M4158" t="s">
        <v>23401</v>
      </c>
      <c r="N4158" t="s">
        <v>32228</v>
      </c>
      <c r="O4158" t="s">
        <v>32229</v>
      </c>
      <c r="P4158" t="s">
        <v>4689</v>
      </c>
      <c r="Q4158" t="s">
        <v>32230</v>
      </c>
      <c r="R4158" t="s">
        <v>32231</v>
      </c>
      <c r="S4158" t="s">
        <v>32232</v>
      </c>
      <c r="T4158">
        <v>6.1</v>
      </c>
      <c r="U4158">
        <v>137865</v>
      </c>
      <c r="V4158" s="12">
        <f>W4158*1.03068014830331</f>
        <v>123681617.79639719</v>
      </c>
      <c r="W4158" s="3">
        <v>120000000</v>
      </c>
      <c r="X4158" s="13">
        <f>Y4158*1.03068014830331</f>
        <v>104127794.17126134</v>
      </c>
      <c r="Y4158" s="3">
        <v>101028233</v>
      </c>
      <c r="Z4158" s="13">
        <f>AA4158*1.03068014830331</f>
        <v>441160202.66644371</v>
      </c>
      <c r="AA4158" s="3">
        <v>428028233</v>
      </c>
      <c r="AB4158">
        <v>687</v>
      </c>
    </row>
    <row r="4159" spans="1:28" x14ac:dyDescent="0.2">
      <c r="A4159" t="s">
        <v>5803</v>
      </c>
      <c r="B4159" t="s">
        <v>5804</v>
      </c>
      <c r="C4159">
        <v>2002</v>
      </c>
      <c r="D4159" t="s">
        <v>5805</v>
      </c>
      <c r="E4159" t="s">
        <v>1045</v>
      </c>
      <c r="F4159" t="s">
        <v>44044</v>
      </c>
      <c r="G4159" t="s">
        <v>44053</v>
      </c>
      <c r="H4159">
        <v>113</v>
      </c>
      <c r="I4159" t="s">
        <v>5806</v>
      </c>
      <c r="J4159" t="s">
        <v>26</v>
      </c>
      <c r="K4159" t="s">
        <v>3329</v>
      </c>
      <c r="M4159" t="s">
        <v>5807</v>
      </c>
      <c r="N4159" t="s">
        <v>5808</v>
      </c>
      <c r="O4159" t="s">
        <v>5809</v>
      </c>
      <c r="P4159" t="s">
        <v>5810</v>
      </c>
      <c r="Q4159" t="s">
        <v>5811</v>
      </c>
      <c r="R4159" t="s">
        <v>5812</v>
      </c>
      <c r="S4159" t="s">
        <v>5813</v>
      </c>
      <c r="T4159">
        <v>7.1</v>
      </c>
      <c r="U4159">
        <v>212421</v>
      </c>
      <c r="V4159" s="12">
        <f>W4159*1.43863813229572</f>
        <v>64738715.953307398</v>
      </c>
      <c r="W4159" s="3">
        <v>45000000</v>
      </c>
      <c r="X4159" s="13">
        <f>Y4159*1.43863813229572</f>
        <v>245557572.10171208</v>
      </c>
      <c r="Y4159" s="3">
        <v>170687518</v>
      </c>
      <c r="Z4159" s="13">
        <f>AA4159*1.43863813229572</f>
        <v>441340704.75626463</v>
      </c>
      <c r="AA4159" s="3">
        <v>306776732</v>
      </c>
      <c r="AB4159">
        <v>1035</v>
      </c>
    </row>
    <row r="4160" spans="1:28" x14ac:dyDescent="0.2">
      <c r="A4160" t="s">
        <v>93</v>
      </c>
      <c r="B4160" t="s">
        <v>94</v>
      </c>
      <c r="C4160">
        <v>2005</v>
      </c>
      <c r="D4160" t="s">
        <v>95</v>
      </c>
      <c r="E4160" t="s">
        <v>16512</v>
      </c>
      <c r="F4160" t="s">
        <v>44031</v>
      </c>
      <c r="G4160" t="s">
        <v>44034</v>
      </c>
      <c r="H4160">
        <v>106</v>
      </c>
      <c r="I4160" t="s">
        <v>97</v>
      </c>
      <c r="J4160" t="s">
        <v>26</v>
      </c>
      <c r="M4160" t="s">
        <v>98</v>
      </c>
      <c r="N4160" t="s">
        <v>99</v>
      </c>
      <c r="O4160" t="s">
        <v>100</v>
      </c>
      <c r="P4160" t="s">
        <v>101</v>
      </c>
      <c r="Q4160" t="s">
        <v>102</v>
      </c>
      <c r="R4160" t="s">
        <v>103</v>
      </c>
      <c r="S4160" t="s">
        <v>104</v>
      </c>
      <c r="T4160">
        <v>5.7</v>
      </c>
      <c r="U4160">
        <v>307944</v>
      </c>
      <c r="V4160" s="12">
        <f>W4160*1.32519713261649</f>
        <v>132519713.261649</v>
      </c>
      <c r="W4160" s="3">
        <v>100000000</v>
      </c>
      <c r="X4160" s="13">
        <f>Y4160*1.32519713261649</f>
        <v>205002801.64301115</v>
      </c>
      <c r="Y4160" s="3">
        <v>154696080</v>
      </c>
      <c r="Z4160" s="13">
        <f>AA4160*1.32519713261649</f>
        <v>442000863.36136287</v>
      </c>
      <c r="AA4160" s="3">
        <v>333535934</v>
      </c>
      <c r="AB4160">
        <v>1029</v>
      </c>
    </row>
    <row r="4161" spans="1:28" x14ac:dyDescent="0.2">
      <c r="A4161" t="s">
        <v>185</v>
      </c>
      <c r="B4161" t="s">
        <v>186</v>
      </c>
      <c r="C4161">
        <v>2000</v>
      </c>
      <c r="D4161" t="s">
        <v>48</v>
      </c>
      <c r="E4161" t="s">
        <v>16512</v>
      </c>
      <c r="F4161" t="s">
        <v>44031</v>
      </c>
      <c r="G4161" t="s">
        <v>44033</v>
      </c>
      <c r="H4161">
        <v>104</v>
      </c>
      <c r="I4161" t="s">
        <v>25</v>
      </c>
      <c r="J4161" t="s">
        <v>26</v>
      </c>
      <c r="M4161" t="s">
        <v>187</v>
      </c>
      <c r="N4161" t="s">
        <v>188</v>
      </c>
      <c r="O4161" t="s">
        <v>189</v>
      </c>
      <c r="P4161" t="s">
        <v>190</v>
      </c>
      <c r="Q4161" t="s">
        <v>191</v>
      </c>
      <c r="R4161" t="s">
        <v>192</v>
      </c>
      <c r="S4161" t="s">
        <v>193</v>
      </c>
      <c r="T4161">
        <v>7.4</v>
      </c>
      <c r="U4161">
        <v>562022</v>
      </c>
      <c r="V4161" s="12">
        <f>W4161*1.5029674796748</f>
        <v>112722560.97561</v>
      </c>
      <c r="W4161" s="3">
        <v>75000000</v>
      </c>
      <c r="X4161" s="13">
        <f>Y4161*1.5029674796748</f>
        <v>236416360.71601677</v>
      </c>
      <c r="Y4161" s="3">
        <v>157299718</v>
      </c>
      <c r="Z4161" s="13">
        <f>AA4161*1.5029674796748</f>
        <v>445388673.52617985</v>
      </c>
      <c r="AA4161" s="3">
        <v>296339528</v>
      </c>
      <c r="AB4161">
        <v>1448</v>
      </c>
    </row>
    <row r="4162" spans="1:28" x14ac:dyDescent="0.2">
      <c r="A4162" t="s">
        <v>28584</v>
      </c>
      <c r="B4162" t="s">
        <v>28585</v>
      </c>
      <c r="C4162">
        <v>2012</v>
      </c>
      <c r="D4162" s="1">
        <v>41220</v>
      </c>
      <c r="E4162" t="s">
        <v>16512</v>
      </c>
      <c r="F4162" t="s">
        <v>44031</v>
      </c>
      <c r="G4162" t="s">
        <v>44032</v>
      </c>
      <c r="H4162">
        <v>127</v>
      </c>
      <c r="I4162" t="s">
        <v>229</v>
      </c>
      <c r="J4162" t="s">
        <v>26</v>
      </c>
      <c r="M4162" t="s">
        <v>22462</v>
      </c>
      <c r="N4162" t="s">
        <v>28586</v>
      </c>
      <c r="O4162" t="s">
        <v>28587</v>
      </c>
      <c r="P4162" t="s">
        <v>9718</v>
      </c>
      <c r="Q4162" t="s">
        <v>28588</v>
      </c>
      <c r="R4162" t="s">
        <v>28589</v>
      </c>
      <c r="S4162" t="s">
        <v>28590</v>
      </c>
      <c r="T4162">
        <v>6.1</v>
      </c>
      <c r="U4162">
        <v>269500</v>
      </c>
      <c r="V4162" s="12">
        <f>W4162*1.12725506764114</f>
        <v>191633361.49899378</v>
      </c>
      <c r="W4162" s="3">
        <v>170000000</v>
      </c>
      <c r="X4162" s="13">
        <f>Y4162*1.12725506764114</f>
        <v>175099213.65101433</v>
      </c>
      <c r="Y4162" s="3">
        <v>155332381</v>
      </c>
      <c r="Z4162" s="13">
        <f>AA4162*1.12725506764114</f>
        <v>447061276.28038603</v>
      </c>
      <c r="AA4162" s="3">
        <v>396592829</v>
      </c>
      <c r="AB4162">
        <v>761</v>
      </c>
    </row>
    <row r="4163" spans="1:28" x14ac:dyDescent="0.2">
      <c r="A4163" t="s">
        <v>12967</v>
      </c>
      <c r="B4163" t="s">
        <v>12968</v>
      </c>
      <c r="C4163">
        <v>2009</v>
      </c>
      <c r="D4163" s="1">
        <v>39939</v>
      </c>
      <c r="E4163" t="s">
        <v>16512</v>
      </c>
      <c r="F4163" t="s">
        <v>44031</v>
      </c>
      <c r="G4163" t="s">
        <v>44033</v>
      </c>
      <c r="H4163">
        <v>115</v>
      </c>
      <c r="I4163" t="s">
        <v>12969</v>
      </c>
      <c r="J4163" t="s">
        <v>26</v>
      </c>
      <c r="K4163" t="s">
        <v>64</v>
      </c>
      <c r="M4163" t="s">
        <v>619</v>
      </c>
      <c r="N4163" t="s">
        <v>1179</v>
      </c>
      <c r="O4163" t="s">
        <v>12970</v>
      </c>
      <c r="P4163" t="s">
        <v>437</v>
      </c>
      <c r="Q4163" t="s">
        <v>12971</v>
      </c>
      <c r="R4163" t="s">
        <v>12972</v>
      </c>
      <c r="S4163" t="s">
        <v>12973</v>
      </c>
      <c r="T4163">
        <v>6.5</v>
      </c>
      <c r="U4163">
        <v>339181</v>
      </c>
      <c r="V4163" s="12">
        <f>W4163*1.20636999678377</f>
        <v>241273999.356754</v>
      </c>
      <c r="W4163" s="3">
        <v>200000000</v>
      </c>
      <c r="X4163" s="13">
        <f>Y4163*1.20636999678377</f>
        <v>151185266.5244641</v>
      </c>
      <c r="Y4163" s="3">
        <v>125322469</v>
      </c>
      <c r="Z4163" s="13">
        <f>AA4163*1.20636999678377</f>
        <v>447989118.62201333</v>
      </c>
      <c r="AA4163" s="3">
        <v>371353001</v>
      </c>
      <c r="AB4163">
        <v>1095</v>
      </c>
    </row>
    <row r="4164" spans="1:28" hidden="1" x14ac:dyDescent="0.2">
      <c r="A4164" t="s">
        <v>36427</v>
      </c>
      <c r="B4164" t="s">
        <v>36428</v>
      </c>
      <c r="C4164">
        <v>2014</v>
      </c>
      <c r="D4164" t="s">
        <v>36429</v>
      </c>
      <c r="E4164" t="s">
        <v>3496</v>
      </c>
      <c r="F4164" t="s">
        <v>44045</v>
      </c>
      <c r="G4164" t="s">
        <v>44042</v>
      </c>
      <c r="H4164">
        <v>90</v>
      </c>
      <c r="I4164" t="s">
        <v>25</v>
      </c>
      <c r="J4164" t="s">
        <v>26</v>
      </c>
      <c r="M4164" t="s">
        <v>36430</v>
      </c>
      <c r="N4164" t="s">
        <v>36431</v>
      </c>
      <c r="O4164" t="s">
        <v>36432</v>
      </c>
      <c r="P4164" t="s">
        <v>36433</v>
      </c>
      <c r="Q4164" t="s">
        <v>36434</v>
      </c>
      <c r="R4164" t="s">
        <v>36435</v>
      </c>
      <c r="S4164" t="s">
        <v>36436</v>
      </c>
      <c r="T4164">
        <v>6</v>
      </c>
      <c r="U4164">
        <v>24825</v>
      </c>
      <c r="W4164">
        <v>1500000</v>
      </c>
      <c r="X4164"/>
      <c r="Y4164"/>
      <c r="Z4164"/>
      <c r="AA4164">
        <v>407782</v>
      </c>
      <c r="AB4164">
        <v>125</v>
      </c>
    </row>
    <row r="4165" spans="1:28" x14ac:dyDescent="0.2">
      <c r="A4165" t="s">
        <v>38437</v>
      </c>
      <c r="B4165" t="s">
        <v>38438</v>
      </c>
      <c r="C4165">
        <v>2016</v>
      </c>
      <c r="D4165" s="1">
        <v>42378</v>
      </c>
      <c r="E4165" t="s">
        <v>16512</v>
      </c>
      <c r="F4165" t="s">
        <v>44042</v>
      </c>
      <c r="H4165">
        <v>123</v>
      </c>
      <c r="I4165" t="s">
        <v>5301</v>
      </c>
      <c r="J4165" t="s">
        <v>26</v>
      </c>
      <c r="K4165" t="s">
        <v>2390</v>
      </c>
      <c r="L4165" t="s">
        <v>307</v>
      </c>
      <c r="M4165" t="s">
        <v>4878</v>
      </c>
      <c r="N4165" t="s">
        <v>38439</v>
      </c>
      <c r="O4165" t="s">
        <v>38440</v>
      </c>
      <c r="P4165" t="s">
        <v>520</v>
      </c>
      <c r="Q4165" t="s">
        <v>38441</v>
      </c>
      <c r="R4165" t="s">
        <v>38442</v>
      </c>
      <c r="S4165" t="s">
        <v>38443</v>
      </c>
      <c r="T4165">
        <v>6.6</v>
      </c>
      <c r="U4165">
        <v>203948</v>
      </c>
      <c r="V4165" s="12">
        <f>W4165*1.07834771485832</f>
        <v>129401725.7829984</v>
      </c>
      <c r="W4165" s="3">
        <v>120000000</v>
      </c>
      <c r="X4165" s="13">
        <f>Y4165*1.07834771485832</f>
        <v>175160774.83785945</v>
      </c>
      <c r="Y4165" s="3">
        <v>162434410</v>
      </c>
      <c r="Z4165" s="13">
        <f>AA4165*1.07834771485832</f>
        <v>448037207.5700056</v>
      </c>
      <c r="AA4165" s="3">
        <v>415484914</v>
      </c>
      <c r="AB4165">
        <v>697</v>
      </c>
    </row>
    <row r="4166" spans="1:28" x14ac:dyDescent="0.2">
      <c r="A4166" t="s">
        <v>25900</v>
      </c>
      <c r="B4166" t="s">
        <v>25901</v>
      </c>
      <c r="C4166">
        <v>2018</v>
      </c>
      <c r="D4166" s="1">
        <v>43414</v>
      </c>
      <c r="E4166" t="s">
        <v>176</v>
      </c>
      <c r="F4166" t="s">
        <v>44057</v>
      </c>
      <c r="G4166" t="s">
        <v>44036</v>
      </c>
      <c r="H4166">
        <v>136</v>
      </c>
      <c r="I4166" t="s">
        <v>25</v>
      </c>
      <c r="J4166" t="s">
        <v>26</v>
      </c>
      <c r="M4166" t="s">
        <v>16964</v>
      </c>
      <c r="N4166" t="s">
        <v>25902</v>
      </c>
      <c r="O4166" t="s">
        <v>25903</v>
      </c>
      <c r="P4166" t="s">
        <v>25904</v>
      </c>
      <c r="Q4166" t="s">
        <v>25905</v>
      </c>
      <c r="R4166" t="s">
        <v>25906</v>
      </c>
      <c r="S4166" t="s">
        <v>25907</v>
      </c>
      <c r="T4166">
        <v>7.7</v>
      </c>
      <c r="U4166">
        <v>318520</v>
      </c>
      <c r="V4166" s="12">
        <f>W4166*1.03068014830331</f>
        <v>37104485.338919155</v>
      </c>
      <c r="W4166" s="3">
        <v>36000000</v>
      </c>
      <c r="X4166" s="13">
        <f>Y4166*1.03068014830331</f>
        <v>221893960.33693141</v>
      </c>
      <c r="Y4166" s="3">
        <v>215288866</v>
      </c>
      <c r="Z4166" s="13">
        <f>AA4166*1.03068014830331</f>
        <v>449571205.09713256</v>
      </c>
      <c r="AA4166" s="3">
        <v>436188866</v>
      </c>
      <c r="AB4166">
        <v>2687</v>
      </c>
    </row>
    <row r="4167" spans="1:28" hidden="1" x14ac:dyDescent="0.2">
      <c r="A4167" t="s">
        <v>36453</v>
      </c>
      <c r="B4167" t="s">
        <v>36454</v>
      </c>
      <c r="C4167">
        <v>2014</v>
      </c>
      <c r="D4167" t="s">
        <v>34839</v>
      </c>
      <c r="E4167" t="s">
        <v>3496</v>
      </c>
      <c r="F4167" t="s">
        <v>44036</v>
      </c>
      <c r="G4167" t="s">
        <v>44033</v>
      </c>
      <c r="H4167">
        <v>109</v>
      </c>
      <c r="I4167" t="s">
        <v>2139</v>
      </c>
      <c r="J4167" t="s">
        <v>26</v>
      </c>
      <c r="K4167" t="s">
        <v>64</v>
      </c>
      <c r="L4167" t="s">
        <v>27</v>
      </c>
      <c r="M4167" t="s">
        <v>30555</v>
      </c>
      <c r="N4167" t="s">
        <v>30556</v>
      </c>
      <c r="O4167" t="s">
        <v>36455</v>
      </c>
      <c r="P4167" t="s">
        <v>16998</v>
      </c>
      <c r="Q4167" t="s">
        <v>36456</v>
      </c>
      <c r="R4167" t="s">
        <v>36457</v>
      </c>
      <c r="S4167" t="s">
        <v>36458</v>
      </c>
      <c r="T4167">
        <v>6.7</v>
      </c>
      <c r="U4167">
        <v>23499</v>
      </c>
      <c r="W4167"/>
      <c r="X4167"/>
      <c r="Y4167">
        <v>49970</v>
      </c>
      <c r="Z4167"/>
      <c r="AA4167">
        <v>49970</v>
      </c>
      <c r="AB4167">
        <v>118</v>
      </c>
    </row>
    <row r="4168" spans="1:28" x14ac:dyDescent="0.2">
      <c r="A4168" t="s">
        <v>14138</v>
      </c>
      <c r="B4168" t="s">
        <v>14139</v>
      </c>
      <c r="C4168">
        <v>2009</v>
      </c>
      <c r="D4168" t="s">
        <v>14140</v>
      </c>
      <c r="E4168" t="s">
        <v>16512</v>
      </c>
      <c r="F4168" t="s">
        <v>44031</v>
      </c>
      <c r="G4168" t="s">
        <v>44033</v>
      </c>
      <c r="H4168">
        <v>107</v>
      </c>
      <c r="I4168" t="s">
        <v>229</v>
      </c>
      <c r="J4168" t="s">
        <v>26</v>
      </c>
      <c r="M4168" t="s">
        <v>14141</v>
      </c>
      <c r="N4168" t="s">
        <v>14142</v>
      </c>
      <c r="O4168" t="s">
        <v>14143</v>
      </c>
      <c r="P4168" t="s">
        <v>190</v>
      </c>
      <c r="Q4168" t="s">
        <v>14144</v>
      </c>
      <c r="R4168" t="s">
        <v>14145</v>
      </c>
      <c r="S4168" t="s">
        <v>14146</v>
      </c>
      <c r="T4168">
        <v>6.6</v>
      </c>
      <c r="U4168">
        <v>459736</v>
      </c>
      <c r="V4168" s="12">
        <f>W4168*1.20636999678377</f>
        <v>180955499.51756549</v>
      </c>
      <c r="W4168" s="3">
        <v>150000000</v>
      </c>
      <c r="X4168" s="13">
        <f>Y4168*1.20636999678377</f>
        <v>217005643.53154439</v>
      </c>
      <c r="Y4168" s="3">
        <v>179883157</v>
      </c>
      <c r="Z4168" s="13">
        <f>AA4168*1.20636999678377</f>
        <v>450051846.04382402</v>
      </c>
      <c r="AA4168" s="3">
        <v>373062864</v>
      </c>
      <c r="AB4168">
        <v>716</v>
      </c>
    </row>
    <row r="4169" spans="1:28" hidden="1" x14ac:dyDescent="0.2">
      <c r="A4169" t="s">
        <v>36466</v>
      </c>
      <c r="B4169" t="s">
        <v>36467</v>
      </c>
      <c r="C4169">
        <v>2014</v>
      </c>
      <c r="D4169" t="s">
        <v>36468</v>
      </c>
      <c r="E4169" t="s">
        <v>44037</v>
      </c>
      <c r="F4169" t="s">
        <v>44032</v>
      </c>
      <c r="G4169" t="s">
        <v>44040</v>
      </c>
      <c r="H4169">
        <v>103</v>
      </c>
      <c r="I4169" t="s">
        <v>2213</v>
      </c>
      <c r="J4169" t="s">
        <v>934</v>
      </c>
      <c r="M4169" t="s">
        <v>36469</v>
      </c>
      <c r="N4169" t="s">
        <v>36470</v>
      </c>
      <c r="O4169" t="s">
        <v>36471</v>
      </c>
      <c r="P4169" t="s">
        <v>36472</v>
      </c>
      <c r="Q4169" t="s">
        <v>36473</v>
      </c>
      <c r="R4169" t="s">
        <v>36474</v>
      </c>
      <c r="S4169" t="s">
        <v>36475</v>
      </c>
      <c r="T4169">
        <v>7.7</v>
      </c>
      <c r="U4169">
        <v>30606</v>
      </c>
      <c r="W4169"/>
      <c r="X4169"/>
      <c r="Y4169">
        <v>561085</v>
      </c>
      <c r="Z4169"/>
      <c r="AA4169">
        <v>34949567</v>
      </c>
      <c r="AB4169">
        <v>92</v>
      </c>
    </row>
    <row r="4170" spans="1:28" x14ac:dyDescent="0.2">
      <c r="A4170" t="s">
        <v>34935</v>
      </c>
      <c r="B4170" t="s">
        <v>34936</v>
      </c>
      <c r="C4170">
        <v>2014</v>
      </c>
      <c r="D4170" t="s">
        <v>34937</v>
      </c>
      <c r="E4170" t="s">
        <v>16512</v>
      </c>
      <c r="F4170" t="s">
        <v>44031</v>
      </c>
      <c r="G4170" t="s">
        <v>44038</v>
      </c>
      <c r="H4170">
        <v>129</v>
      </c>
      <c r="I4170" t="s">
        <v>495</v>
      </c>
      <c r="J4170" t="s">
        <v>26</v>
      </c>
      <c r="K4170" t="s">
        <v>361</v>
      </c>
      <c r="L4170" t="s">
        <v>74</v>
      </c>
      <c r="M4170" t="s">
        <v>9509</v>
      </c>
      <c r="N4170" t="s">
        <v>15538</v>
      </c>
      <c r="O4170" t="s">
        <v>34938</v>
      </c>
      <c r="P4170" t="s">
        <v>34939</v>
      </c>
      <c r="Q4170" t="s">
        <v>34940</v>
      </c>
      <c r="R4170" t="s">
        <v>34941</v>
      </c>
      <c r="S4170" t="s">
        <v>34942</v>
      </c>
      <c r="T4170">
        <v>7.7</v>
      </c>
      <c r="U4170">
        <v>579388</v>
      </c>
      <c r="V4170" s="12">
        <f>W4170*1.09324733035956</f>
        <v>88553033.759124354</v>
      </c>
      <c r="W4170" s="3">
        <v>81000000</v>
      </c>
      <c r="X4170" s="13">
        <f>Y4170*1.09324733035956</f>
        <v>140221787.35031471</v>
      </c>
      <c r="Y4170" s="3">
        <v>128261724</v>
      </c>
      <c r="Z4170" s="13">
        <f>AA4170*1.09324733035956</f>
        <v>452988721.49485642</v>
      </c>
      <c r="AA4170" s="3">
        <v>414351546</v>
      </c>
      <c r="AB4170">
        <v>945</v>
      </c>
    </row>
    <row r="4171" spans="1:28" x14ac:dyDescent="0.2">
      <c r="A4171" t="s">
        <v>25237</v>
      </c>
      <c r="B4171" t="s">
        <v>25238</v>
      </c>
      <c r="C4171">
        <v>2012</v>
      </c>
      <c r="D4171" t="s">
        <v>25239</v>
      </c>
      <c r="E4171" t="s">
        <v>44043</v>
      </c>
      <c r="F4171" t="s">
        <v>44045</v>
      </c>
      <c r="G4171" t="s">
        <v>44033</v>
      </c>
      <c r="H4171">
        <v>124</v>
      </c>
      <c r="I4171" t="s">
        <v>229</v>
      </c>
      <c r="J4171" t="s">
        <v>26</v>
      </c>
      <c r="K4171" t="s">
        <v>454</v>
      </c>
      <c r="M4171" t="s">
        <v>1005</v>
      </c>
      <c r="N4171" t="s">
        <v>25240</v>
      </c>
      <c r="O4171" t="s">
        <v>25241</v>
      </c>
      <c r="P4171" t="s">
        <v>25242</v>
      </c>
      <c r="Q4171" t="s">
        <v>25243</v>
      </c>
      <c r="R4171" t="s">
        <v>25244</v>
      </c>
      <c r="S4171" t="s">
        <v>25245</v>
      </c>
      <c r="T4171">
        <v>7</v>
      </c>
      <c r="U4171">
        <v>560484</v>
      </c>
      <c r="V4171" s="12">
        <f>W4171*1.12725506764114</f>
        <v>146543158.79334819</v>
      </c>
      <c r="W4171" s="3">
        <v>130000000</v>
      </c>
      <c r="X4171" s="13">
        <f>Y4171*1.12725506764114</f>
        <v>142571933.87947413</v>
      </c>
      <c r="Y4171" s="3">
        <v>126477084</v>
      </c>
      <c r="Z4171" s="13">
        <f>AA4171*1.12725506764114</f>
        <v>454683369.23595107</v>
      </c>
      <c r="AA4171" s="3">
        <v>403354469</v>
      </c>
      <c r="AB4171">
        <v>2552</v>
      </c>
    </row>
    <row r="4172" spans="1:28" x14ac:dyDescent="0.2">
      <c r="A4172" t="s">
        <v>19472</v>
      </c>
      <c r="B4172" t="s">
        <v>19473</v>
      </c>
      <c r="C4172">
        <v>2008</v>
      </c>
      <c r="D4172" s="1">
        <v>39580</v>
      </c>
      <c r="E4172" t="s">
        <v>176</v>
      </c>
      <c r="F4172" t="s">
        <v>44036</v>
      </c>
      <c r="H4172">
        <v>120</v>
      </c>
      <c r="I4172" t="s">
        <v>8420</v>
      </c>
      <c r="J4172" t="s">
        <v>26</v>
      </c>
      <c r="K4172" t="s">
        <v>944</v>
      </c>
      <c r="L4172" t="s">
        <v>27</v>
      </c>
      <c r="M4172" t="s">
        <v>19474</v>
      </c>
      <c r="N4172" t="s">
        <v>19475</v>
      </c>
      <c r="O4172" t="s">
        <v>19476</v>
      </c>
      <c r="P4172" t="s">
        <v>19477</v>
      </c>
      <c r="Q4172" t="s">
        <v>19478</v>
      </c>
      <c r="R4172" t="s">
        <v>19479</v>
      </c>
      <c r="S4172" t="s">
        <v>19480</v>
      </c>
      <c r="T4172">
        <v>8</v>
      </c>
      <c r="U4172">
        <v>786365</v>
      </c>
      <c r="V4172" s="12">
        <f>W4172*1.20207800169993</f>
        <v>18031170.025498949</v>
      </c>
      <c r="W4172" s="3">
        <v>15000000</v>
      </c>
      <c r="X4172" s="13">
        <f>Y4172*1.20207800169993</f>
        <v>169877576.65061799</v>
      </c>
      <c r="Y4172" s="3">
        <v>141319928</v>
      </c>
      <c r="Z4172" s="13">
        <f>AA4172*1.20207800169993</f>
        <v>454878472.4580847</v>
      </c>
      <c r="AA4172" s="3">
        <v>378410113</v>
      </c>
      <c r="AB4172">
        <v>1132</v>
      </c>
    </row>
    <row r="4173" spans="1:28" hidden="1" x14ac:dyDescent="0.2">
      <c r="A4173" t="s">
        <v>36502</v>
      </c>
      <c r="B4173" t="s">
        <v>36503</v>
      </c>
      <c r="C4173">
        <v>2017</v>
      </c>
      <c r="D4173" t="s">
        <v>36504</v>
      </c>
      <c r="E4173" t="s">
        <v>16512</v>
      </c>
      <c r="F4173" t="s">
        <v>44044</v>
      </c>
      <c r="G4173" t="s">
        <v>44032</v>
      </c>
      <c r="H4173">
        <v>143</v>
      </c>
      <c r="I4173" t="s">
        <v>943</v>
      </c>
      <c r="J4173" t="s">
        <v>944</v>
      </c>
      <c r="M4173" t="s">
        <v>36505</v>
      </c>
      <c r="N4173" t="s">
        <v>36506</v>
      </c>
      <c r="O4173" t="s">
        <v>36507</v>
      </c>
      <c r="P4173" t="s">
        <v>36508</v>
      </c>
      <c r="Q4173" t="s">
        <v>36509</v>
      </c>
      <c r="R4173" t="s">
        <v>36510</v>
      </c>
      <c r="S4173" t="s">
        <v>36511</v>
      </c>
      <c r="T4173">
        <v>6.8</v>
      </c>
      <c r="U4173">
        <v>39332</v>
      </c>
      <c r="W4173"/>
      <c r="X4173"/>
      <c r="Y4173">
        <v>3262954</v>
      </c>
      <c r="Z4173"/>
      <c r="AA4173">
        <v>8428190</v>
      </c>
      <c r="AB4173">
        <v>202</v>
      </c>
    </row>
    <row r="4174" spans="1:28" hidden="1" x14ac:dyDescent="0.2">
      <c r="A4174" t="s">
        <v>36512</v>
      </c>
      <c r="B4174" t="s">
        <v>36513</v>
      </c>
      <c r="C4174">
        <v>2014</v>
      </c>
      <c r="D4174" s="1">
        <v>42340</v>
      </c>
      <c r="E4174" t="s">
        <v>176</v>
      </c>
      <c r="F4174" t="s">
        <v>44055</v>
      </c>
      <c r="H4174">
        <v>96</v>
      </c>
      <c r="I4174" t="s">
        <v>36514</v>
      </c>
      <c r="J4174" t="s">
        <v>27</v>
      </c>
      <c r="K4174" t="s">
        <v>361</v>
      </c>
      <c r="L4174" t="s">
        <v>19639</v>
      </c>
      <c r="M4174" t="s">
        <v>36515</v>
      </c>
      <c r="N4174" t="s">
        <v>36516</v>
      </c>
      <c r="O4174" t="s">
        <v>36517</v>
      </c>
      <c r="P4174" t="s">
        <v>36518</v>
      </c>
      <c r="Q4174" t="s">
        <v>36519</v>
      </c>
      <c r="R4174" t="s">
        <v>36520</v>
      </c>
      <c r="S4174" t="s">
        <v>36521</v>
      </c>
      <c r="T4174">
        <v>7.1</v>
      </c>
      <c r="U4174">
        <v>15971</v>
      </c>
      <c r="W4174"/>
      <c r="X4174"/>
      <c r="Y4174">
        <v>1076075</v>
      </c>
      <c r="Z4174"/>
      <c r="AA4174">
        <v>7179391</v>
      </c>
      <c r="AB4174">
        <v>71</v>
      </c>
    </row>
    <row r="4175" spans="1:28" x14ac:dyDescent="0.2">
      <c r="A4175" t="s">
        <v>27838</v>
      </c>
      <c r="B4175" t="s">
        <v>27839</v>
      </c>
      <c r="C4175">
        <v>2013</v>
      </c>
      <c r="D4175" s="1">
        <v>41585</v>
      </c>
      <c r="E4175" t="s">
        <v>16512</v>
      </c>
      <c r="F4175" t="s">
        <v>44031</v>
      </c>
      <c r="G4175" t="s">
        <v>44033</v>
      </c>
      <c r="H4175">
        <v>131</v>
      </c>
      <c r="I4175" t="s">
        <v>25</v>
      </c>
      <c r="J4175" t="s">
        <v>26</v>
      </c>
      <c r="K4175" t="s">
        <v>934</v>
      </c>
      <c r="L4175" t="s">
        <v>51</v>
      </c>
      <c r="M4175" t="s">
        <v>884</v>
      </c>
      <c r="N4175" t="s">
        <v>27840</v>
      </c>
      <c r="O4175" t="s">
        <v>27841</v>
      </c>
      <c r="P4175" t="s">
        <v>22294</v>
      </c>
      <c r="Q4175" t="s">
        <v>27842</v>
      </c>
      <c r="R4175" t="s">
        <v>27843</v>
      </c>
      <c r="S4175" t="s">
        <v>27844</v>
      </c>
      <c r="T4175">
        <v>6.9</v>
      </c>
      <c r="U4175">
        <v>459808</v>
      </c>
      <c r="V4175" s="12">
        <f>W4175*1.11098185502045</f>
        <v>211086552.4538855</v>
      </c>
      <c r="W4175" s="3">
        <v>190000000</v>
      </c>
      <c r="X4175" s="13">
        <f>Y4175*1.11098185502045</f>
        <v>113101181.3543525</v>
      </c>
      <c r="Y4175" s="3">
        <v>101802906</v>
      </c>
      <c r="Z4175" s="13">
        <f>AA4175*1.11098185502045</f>
        <v>456616770.92667562</v>
      </c>
      <c r="AA4175" s="3">
        <v>411002906</v>
      </c>
      <c r="AB4175">
        <v>1244</v>
      </c>
    </row>
    <row r="4176" spans="1:28" x14ac:dyDescent="0.2">
      <c r="A4176" t="s">
        <v>25657</v>
      </c>
      <c r="B4176" t="s">
        <v>25658</v>
      </c>
      <c r="C4176">
        <v>2017</v>
      </c>
      <c r="D4176" t="s">
        <v>25659</v>
      </c>
      <c r="E4176" t="s">
        <v>44035</v>
      </c>
      <c r="F4176" t="s">
        <v>44032</v>
      </c>
      <c r="G4176" t="s">
        <v>44053</v>
      </c>
      <c r="H4176">
        <v>105</v>
      </c>
      <c r="I4176" t="s">
        <v>25</v>
      </c>
      <c r="J4176" t="s">
        <v>26</v>
      </c>
      <c r="M4176" t="s">
        <v>25660</v>
      </c>
      <c r="N4176" t="s">
        <v>25661</v>
      </c>
      <c r="O4176" t="s">
        <v>25662</v>
      </c>
      <c r="P4176" t="s">
        <v>190</v>
      </c>
      <c r="Q4176" t="s">
        <v>25663</v>
      </c>
      <c r="R4176" t="s">
        <v>25664</v>
      </c>
      <c r="S4176" t="s">
        <v>25665</v>
      </c>
      <c r="T4176">
        <v>7.6</v>
      </c>
      <c r="U4176">
        <v>226510</v>
      </c>
      <c r="V4176" s="12">
        <f>W4176*1.05585427545692</f>
        <v>88691759.138381287</v>
      </c>
      <c r="W4176" s="3">
        <v>84000000</v>
      </c>
      <c r="X4176" s="13">
        <f>Y4176*1.05585427545692</f>
        <v>184077818.10180336</v>
      </c>
      <c r="Y4176" s="3">
        <v>174340174</v>
      </c>
      <c r="Z4176" s="13">
        <f>AA4176*1.05585427545692</f>
        <v>459387838.80072248</v>
      </c>
      <c r="AA4176" s="3">
        <v>435086403</v>
      </c>
      <c r="AB4176">
        <v>1819</v>
      </c>
    </row>
    <row r="4177" spans="1:28" x14ac:dyDescent="0.2">
      <c r="A4177" t="s">
        <v>18272</v>
      </c>
      <c r="B4177" t="s">
        <v>18273</v>
      </c>
      <c r="C4177">
        <v>2009</v>
      </c>
      <c r="D4177" s="1">
        <v>39876</v>
      </c>
      <c r="E4177" t="s">
        <v>44037</v>
      </c>
      <c r="F4177" t="s">
        <v>44047</v>
      </c>
      <c r="G4177" t="s">
        <v>44031</v>
      </c>
      <c r="H4177">
        <v>94</v>
      </c>
      <c r="I4177" t="s">
        <v>25</v>
      </c>
      <c r="J4177" t="s">
        <v>26</v>
      </c>
      <c r="M4177" t="s">
        <v>18274</v>
      </c>
      <c r="N4177" t="s">
        <v>18275</v>
      </c>
      <c r="O4177" t="s">
        <v>18276</v>
      </c>
      <c r="P4177" t="s">
        <v>3439</v>
      </c>
      <c r="Q4177" t="s">
        <v>18277</v>
      </c>
      <c r="R4177" t="s">
        <v>18278</v>
      </c>
      <c r="S4177" t="s">
        <v>18279</v>
      </c>
      <c r="T4177">
        <v>6.4</v>
      </c>
      <c r="U4177">
        <v>144198</v>
      </c>
      <c r="V4177" s="12">
        <f>W4177*1.20636999678377</f>
        <v>211114749.43715975</v>
      </c>
      <c r="W4177" s="3">
        <v>175000000</v>
      </c>
      <c r="X4177" s="13">
        <f>Y4177*1.20636999678377</f>
        <v>239285329.78267586</v>
      </c>
      <c r="Y4177" s="3">
        <v>198351526</v>
      </c>
      <c r="Z4177" s="13">
        <f>AA4177*1.20636999678377</f>
        <v>460242060.64487648</v>
      </c>
      <c r="AA4177" s="3">
        <v>381509870</v>
      </c>
      <c r="AB4177">
        <v>210</v>
      </c>
    </row>
    <row r="4178" spans="1:28" hidden="1" x14ac:dyDescent="0.2">
      <c r="A4178" t="s">
        <v>36545</v>
      </c>
      <c r="B4178" t="s">
        <v>36546</v>
      </c>
      <c r="C4178">
        <v>2017</v>
      </c>
      <c r="D4178" t="s">
        <v>35960</v>
      </c>
      <c r="E4178" t="s">
        <v>1045</v>
      </c>
      <c r="F4178" t="s">
        <v>44044</v>
      </c>
      <c r="G4178" t="s">
        <v>44032</v>
      </c>
      <c r="H4178">
        <v>107</v>
      </c>
      <c r="I4178" t="s">
        <v>25</v>
      </c>
      <c r="J4178" t="s">
        <v>26</v>
      </c>
      <c r="M4178" t="s">
        <v>36547</v>
      </c>
      <c r="N4178" t="s">
        <v>36547</v>
      </c>
      <c r="O4178" t="s">
        <v>36548</v>
      </c>
      <c r="P4178" t="s">
        <v>36549</v>
      </c>
      <c r="Q4178" t="s">
        <v>36550</v>
      </c>
      <c r="R4178" t="s">
        <v>36551</v>
      </c>
      <c r="S4178" t="s">
        <v>36552</v>
      </c>
      <c r="T4178">
        <v>6.4</v>
      </c>
      <c r="U4178">
        <v>12257</v>
      </c>
      <c r="W4178"/>
      <c r="X4178"/>
      <c r="Y4178"/>
      <c r="Z4178"/>
      <c r="AA4178">
        <v>246133</v>
      </c>
      <c r="AB4178">
        <v>84</v>
      </c>
    </row>
    <row r="4179" spans="1:28" x14ac:dyDescent="0.2">
      <c r="A4179" t="s">
        <v>24937</v>
      </c>
      <c r="B4179" t="s">
        <v>24938</v>
      </c>
      <c r="C4179">
        <v>2013</v>
      </c>
      <c r="D4179" t="s">
        <v>24939</v>
      </c>
      <c r="E4179" t="s">
        <v>16512</v>
      </c>
      <c r="F4179" t="s">
        <v>44031</v>
      </c>
      <c r="G4179" t="s">
        <v>44033</v>
      </c>
      <c r="H4179">
        <v>126</v>
      </c>
      <c r="I4179" t="s">
        <v>229</v>
      </c>
      <c r="J4179" t="s">
        <v>26</v>
      </c>
      <c r="K4179" t="s">
        <v>934</v>
      </c>
      <c r="M4179" t="s">
        <v>28</v>
      </c>
      <c r="N4179" t="s">
        <v>24940</v>
      </c>
      <c r="O4179" t="s">
        <v>24941</v>
      </c>
      <c r="P4179" t="s">
        <v>190</v>
      </c>
      <c r="Q4179" t="s">
        <v>24942</v>
      </c>
      <c r="R4179" t="s">
        <v>24943</v>
      </c>
      <c r="S4179" t="s">
        <v>24944</v>
      </c>
      <c r="T4179">
        <v>6.7</v>
      </c>
      <c r="U4179">
        <v>422312</v>
      </c>
      <c r="V4179" s="12">
        <f>W4179*1.11098185502045</f>
        <v>133317822.60245399</v>
      </c>
      <c r="W4179" s="3">
        <v>120000000</v>
      </c>
      <c r="X4179" s="13">
        <f>Y4179*1.11098185502045</f>
        <v>147268257.33063126</v>
      </c>
      <c r="Y4179" s="3">
        <v>132556852</v>
      </c>
      <c r="Z4179" s="13">
        <f>AA4179*1.11098185502045</f>
        <v>460866654.25595957</v>
      </c>
      <c r="AA4179" s="3">
        <v>414828246</v>
      </c>
      <c r="AB4179">
        <v>613</v>
      </c>
    </row>
    <row r="4180" spans="1:28" hidden="1" x14ac:dyDescent="0.2">
      <c r="A4180" t="s">
        <v>36560</v>
      </c>
      <c r="B4180" t="s">
        <v>36561</v>
      </c>
      <c r="C4180">
        <v>2015</v>
      </c>
      <c r="D4180" s="1">
        <v>42676</v>
      </c>
      <c r="E4180" t="s">
        <v>44035</v>
      </c>
      <c r="F4180" t="s">
        <v>44032</v>
      </c>
      <c r="H4180">
        <v>106</v>
      </c>
      <c r="I4180" t="s">
        <v>25</v>
      </c>
      <c r="J4180" t="s">
        <v>26</v>
      </c>
      <c r="M4180" t="s">
        <v>28353</v>
      </c>
      <c r="N4180" t="s">
        <v>36562</v>
      </c>
      <c r="O4180" t="s">
        <v>36563</v>
      </c>
      <c r="P4180" t="s">
        <v>36564</v>
      </c>
      <c r="Q4180" t="s">
        <v>36565</v>
      </c>
      <c r="R4180" t="s">
        <v>36566</v>
      </c>
      <c r="S4180" t="s">
        <v>36567</v>
      </c>
      <c r="T4180">
        <v>7.3</v>
      </c>
      <c r="U4180">
        <v>28155</v>
      </c>
      <c r="W4180"/>
      <c r="X4180"/>
      <c r="Y4180">
        <v>3002884</v>
      </c>
      <c r="Z4180"/>
      <c r="AA4180">
        <v>3072991</v>
      </c>
      <c r="AB4180">
        <v>98</v>
      </c>
    </row>
    <row r="4181" spans="1:28" x14ac:dyDescent="0.2">
      <c r="A4181" t="s">
        <v>4316</v>
      </c>
      <c r="B4181" t="s">
        <v>4317</v>
      </c>
      <c r="C4181">
        <v>2001</v>
      </c>
      <c r="D4181" t="s">
        <v>2584</v>
      </c>
      <c r="E4181" t="s">
        <v>44035</v>
      </c>
      <c r="F4181" t="s">
        <v>44032</v>
      </c>
      <c r="H4181">
        <v>135</v>
      </c>
      <c r="I4181" t="s">
        <v>25</v>
      </c>
      <c r="J4181" t="s">
        <v>26</v>
      </c>
      <c r="M4181" t="s">
        <v>954</v>
      </c>
      <c r="N4181" t="s">
        <v>4318</v>
      </c>
      <c r="O4181" t="s">
        <v>4319</v>
      </c>
      <c r="P4181" t="s">
        <v>1008</v>
      </c>
      <c r="Q4181" t="s">
        <v>4320</v>
      </c>
      <c r="R4181" t="s">
        <v>4321</v>
      </c>
      <c r="S4181" t="s">
        <v>4322</v>
      </c>
      <c r="T4181">
        <v>8.1999999999999993</v>
      </c>
      <c r="U4181">
        <v>827595</v>
      </c>
      <c r="V4181" s="12">
        <f>W4181*1.46138339920949</f>
        <v>84760237.154150426</v>
      </c>
      <c r="W4181" s="3">
        <v>58000000</v>
      </c>
      <c r="X4181" s="13">
        <f>Y4181*1.46138339920949</f>
        <v>249520022.67956588</v>
      </c>
      <c r="Y4181" s="3">
        <v>170742341</v>
      </c>
      <c r="Z4181" s="13">
        <f>AA4181*1.46138339920949</f>
        <v>462953483.99450713</v>
      </c>
      <c r="AA4181" s="3">
        <v>316791257</v>
      </c>
      <c r="AB4181">
        <v>1302</v>
      </c>
    </row>
    <row r="4182" spans="1:28" hidden="1" x14ac:dyDescent="0.2">
      <c r="A4182" t="s">
        <v>36577</v>
      </c>
      <c r="B4182" t="s">
        <v>36578</v>
      </c>
      <c r="C4182">
        <v>2013</v>
      </c>
      <c r="D4182" t="s">
        <v>8342</v>
      </c>
      <c r="E4182" t="s">
        <v>44041</v>
      </c>
      <c r="F4182" t="s">
        <v>44032</v>
      </c>
      <c r="G4182" t="s">
        <v>44042</v>
      </c>
      <c r="H4182">
        <v>160</v>
      </c>
      <c r="I4182" t="s">
        <v>943</v>
      </c>
      <c r="J4182" t="s">
        <v>32155</v>
      </c>
      <c r="M4182" t="s">
        <v>36579</v>
      </c>
      <c r="N4182" t="s">
        <v>36579</v>
      </c>
      <c r="O4182" t="s">
        <v>36580</v>
      </c>
      <c r="P4182" t="s">
        <v>36581</v>
      </c>
      <c r="Q4182" t="s">
        <v>36582</v>
      </c>
      <c r="R4182" t="s">
        <v>36583</v>
      </c>
      <c r="S4182" t="s">
        <v>36584</v>
      </c>
      <c r="T4182">
        <v>8.3000000000000007</v>
      </c>
      <c r="U4182">
        <v>29766</v>
      </c>
      <c r="W4182" t="s">
        <v>36585</v>
      </c>
      <c r="X4182"/>
      <c r="Y4182"/>
      <c r="Z4182"/>
      <c r="AA4182">
        <v>13076265</v>
      </c>
      <c r="AB4182">
        <v>90</v>
      </c>
    </row>
    <row r="4183" spans="1:28" x14ac:dyDescent="0.2">
      <c r="A4183" t="s">
        <v>16716</v>
      </c>
      <c r="B4183" t="s">
        <v>16717</v>
      </c>
      <c r="C4183">
        <v>2009</v>
      </c>
      <c r="D4183" s="1">
        <v>40030</v>
      </c>
      <c r="E4183" t="s">
        <v>16512</v>
      </c>
      <c r="F4183" t="s">
        <v>44031</v>
      </c>
      <c r="G4183" t="s">
        <v>44033</v>
      </c>
      <c r="H4183">
        <v>127</v>
      </c>
      <c r="I4183" t="s">
        <v>97</v>
      </c>
      <c r="J4183" t="s">
        <v>26</v>
      </c>
      <c r="M4183" t="s">
        <v>6621</v>
      </c>
      <c r="N4183" t="s">
        <v>10213</v>
      </c>
      <c r="O4183" t="s">
        <v>16718</v>
      </c>
      <c r="P4183" t="s">
        <v>16719</v>
      </c>
      <c r="Q4183" t="s">
        <v>16720</v>
      </c>
      <c r="R4183" t="s">
        <v>16721</v>
      </c>
      <c r="S4183" t="s">
        <v>16722</v>
      </c>
      <c r="T4183">
        <v>7.9</v>
      </c>
      <c r="U4183">
        <v>571847</v>
      </c>
      <c r="V4183" s="12">
        <f>W4183*1.20636999678377</f>
        <v>180955499.51756549</v>
      </c>
      <c r="W4183" s="3">
        <v>150000000</v>
      </c>
      <c r="X4183" s="13">
        <f>Y4183*1.20636999678377</f>
        <v>310917762.19211096</v>
      </c>
      <c r="Y4183" s="3">
        <v>257730019</v>
      </c>
      <c r="Z4183" s="13">
        <f>AA4183*1.20636999678377</f>
        <v>465273318.40058297</v>
      </c>
      <c r="AA4183" s="3">
        <v>385680446</v>
      </c>
      <c r="AB4183">
        <v>1663</v>
      </c>
    </row>
    <row r="4184" spans="1:28" hidden="1" x14ac:dyDescent="0.2">
      <c r="A4184" t="s">
        <v>36593</v>
      </c>
      <c r="B4184" t="s">
        <v>36594</v>
      </c>
      <c r="C4184">
        <v>2015</v>
      </c>
      <c r="D4184" s="1">
        <v>42067</v>
      </c>
      <c r="E4184" t="s">
        <v>16512</v>
      </c>
      <c r="F4184" t="s">
        <v>44045</v>
      </c>
      <c r="G4184" t="s">
        <v>44042</v>
      </c>
      <c r="H4184">
        <v>139</v>
      </c>
      <c r="I4184" t="s">
        <v>943</v>
      </c>
      <c r="J4184" t="s">
        <v>944</v>
      </c>
      <c r="M4184" t="s">
        <v>14559</v>
      </c>
      <c r="N4184" t="s">
        <v>36595</v>
      </c>
      <c r="O4184" t="s">
        <v>36596</v>
      </c>
      <c r="P4184" t="s">
        <v>32118</v>
      </c>
      <c r="Q4184" t="s">
        <v>32118</v>
      </c>
      <c r="R4184" t="s">
        <v>36597</v>
      </c>
      <c r="S4184" t="s">
        <v>36598</v>
      </c>
      <c r="T4184">
        <v>7.6</v>
      </c>
      <c r="U4184">
        <v>18480</v>
      </c>
      <c r="W4184"/>
      <c r="X4184"/>
      <c r="Y4184">
        <v>579055</v>
      </c>
      <c r="Z4184"/>
      <c r="AA4184">
        <v>827437</v>
      </c>
      <c r="AB4184">
        <v>147</v>
      </c>
    </row>
    <row r="4185" spans="1:28" hidden="1" x14ac:dyDescent="0.2">
      <c r="A4185" t="s">
        <v>36599</v>
      </c>
      <c r="B4185" t="s">
        <v>36600</v>
      </c>
      <c r="C4185">
        <v>2015</v>
      </c>
      <c r="D4185" t="s">
        <v>24254</v>
      </c>
      <c r="E4185" t="s">
        <v>44043</v>
      </c>
      <c r="F4185" t="s">
        <v>44051</v>
      </c>
      <c r="G4185" t="s">
        <v>44032</v>
      </c>
      <c r="H4185">
        <v>120</v>
      </c>
      <c r="I4185" t="s">
        <v>943</v>
      </c>
      <c r="J4185" t="s">
        <v>944</v>
      </c>
      <c r="M4185" t="s">
        <v>36601</v>
      </c>
      <c r="N4185" t="s">
        <v>36602</v>
      </c>
      <c r="O4185" t="s">
        <v>36603</v>
      </c>
      <c r="P4185" t="s">
        <v>23058</v>
      </c>
      <c r="Q4185" t="s">
        <v>23058</v>
      </c>
      <c r="R4185" t="s">
        <v>36604</v>
      </c>
      <c r="S4185" t="s">
        <v>36605</v>
      </c>
      <c r="T4185">
        <v>8</v>
      </c>
      <c r="U4185">
        <v>17434</v>
      </c>
      <c r="W4185" t="s">
        <v>9383</v>
      </c>
      <c r="X4185"/>
      <c r="Y4185"/>
      <c r="Z4185"/>
      <c r="AA4185"/>
      <c r="AB4185">
        <v>82</v>
      </c>
    </row>
    <row r="4186" spans="1:28" x14ac:dyDescent="0.2">
      <c r="A4186" t="s">
        <v>16869</v>
      </c>
      <c r="B4186" t="s">
        <v>16870</v>
      </c>
      <c r="C4186">
        <v>2016</v>
      </c>
      <c r="D4186" s="1">
        <v>42375</v>
      </c>
      <c r="E4186" t="s">
        <v>16512</v>
      </c>
      <c r="F4186" t="s">
        <v>44031</v>
      </c>
      <c r="G4186" t="s">
        <v>44034</v>
      </c>
      <c r="H4186">
        <v>123</v>
      </c>
      <c r="I4186" t="s">
        <v>16871</v>
      </c>
      <c r="J4186" t="s">
        <v>26</v>
      </c>
      <c r="M4186" t="s">
        <v>16872</v>
      </c>
      <c r="N4186" t="s">
        <v>16873</v>
      </c>
      <c r="O4186" t="s">
        <v>16874</v>
      </c>
      <c r="P4186" t="s">
        <v>16875</v>
      </c>
      <c r="Q4186" t="s">
        <v>16876</v>
      </c>
      <c r="R4186" t="s">
        <v>16877</v>
      </c>
      <c r="S4186" t="s">
        <v>16878</v>
      </c>
      <c r="T4186">
        <v>6.8</v>
      </c>
      <c r="U4186">
        <v>238090</v>
      </c>
      <c r="V4186" s="12">
        <f>W4186*1.07834771485832</f>
        <v>172535634.3773312</v>
      </c>
      <c r="W4186" s="3">
        <v>160000000</v>
      </c>
      <c r="X4186" s="13">
        <f>Y4186*1.07834771485832</f>
        <v>51076252.23510164</v>
      </c>
      <c r="Y4186" s="3">
        <v>47365290</v>
      </c>
      <c r="Z4186" s="13">
        <f>AA4186*1.07834771485832</f>
        <v>473447393.12292707</v>
      </c>
      <c r="AA4186" s="3">
        <v>439048914</v>
      </c>
      <c r="AB4186">
        <v>987</v>
      </c>
    </row>
    <row r="4187" spans="1:28" x14ac:dyDescent="0.2">
      <c r="A4187" t="s">
        <v>20813</v>
      </c>
      <c r="B4187" t="s">
        <v>20814</v>
      </c>
      <c r="C4187">
        <v>2010</v>
      </c>
      <c r="D4187" t="s">
        <v>20815</v>
      </c>
      <c r="E4187" t="s">
        <v>16512</v>
      </c>
      <c r="F4187" t="s">
        <v>44031</v>
      </c>
      <c r="G4187" t="s">
        <v>44033</v>
      </c>
      <c r="H4187">
        <v>125</v>
      </c>
      <c r="I4187" t="s">
        <v>25</v>
      </c>
      <c r="J4187" t="s">
        <v>26</v>
      </c>
      <c r="M4187" t="s">
        <v>20816</v>
      </c>
      <c r="N4187" t="s">
        <v>20817</v>
      </c>
      <c r="O4187" t="s">
        <v>20818</v>
      </c>
      <c r="P4187" t="s">
        <v>12600</v>
      </c>
      <c r="Q4187" t="s">
        <v>20819</v>
      </c>
      <c r="R4187" t="s">
        <v>20820</v>
      </c>
      <c r="S4187" t="s">
        <v>20821</v>
      </c>
      <c r="T4187">
        <v>6.8</v>
      </c>
      <c r="U4187">
        <v>309135</v>
      </c>
      <c r="V4187" s="12">
        <f>W4187*1.18690152988223</f>
        <v>201773260.07997912</v>
      </c>
      <c r="W4187" s="3">
        <v>170000000</v>
      </c>
      <c r="X4187" s="13">
        <f>Y4187*1.18690152988223</f>
        <v>204221556.64046356</v>
      </c>
      <c r="Y4187" s="3">
        <v>172062763</v>
      </c>
      <c r="Z4187" s="13">
        <f>AA4187*1.18690152988223</f>
        <v>474835105.45361203</v>
      </c>
      <c r="AA4187" s="3">
        <v>400062763</v>
      </c>
      <c r="AB4187">
        <v>747</v>
      </c>
    </row>
    <row r="4188" spans="1:28" x14ac:dyDescent="0.2">
      <c r="A4188" t="s">
        <v>9043</v>
      </c>
      <c r="B4188" t="s">
        <v>9044</v>
      </c>
      <c r="C4188">
        <v>2004</v>
      </c>
      <c r="D4188" s="1">
        <v>38180</v>
      </c>
      <c r="E4188" t="s">
        <v>16512</v>
      </c>
      <c r="F4188" t="s">
        <v>44031</v>
      </c>
      <c r="G4188" t="s">
        <v>44045</v>
      </c>
      <c r="H4188">
        <v>131</v>
      </c>
      <c r="I4188" t="s">
        <v>25</v>
      </c>
      <c r="J4188" t="s">
        <v>26</v>
      </c>
      <c r="K4188" t="s">
        <v>308</v>
      </c>
      <c r="M4188" t="s">
        <v>2320</v>
      </c>
      <c r="N4188" t="s">
        <v>9045</v>
      </c>
      <c r="O4188" t="s">
        <v>9046</v>
      </c>
      <c r="P4188" t="s">
        <v>1391</v>
      </c>
      <c r="Q4188" t="s">
        <v>9047</v>
      </c>
      <c r="R4188" t="s">
        <v>9048</v>
      </c>
      <c r="S4188" t="s">
        <v>9049</v>
      </c>
      <c r="T4188">
        <v>6.9</v>
      </c>
      <c r="U4188">
        <v>299339</v>
      </c>
      <c r="V4188" s="12">
        <f>W4188*1.37009528851244</f>
        <v>137009528.851244</v>
      </c>
      <c r="W4188" s="3">
        <v>100000000</v>
      </c>
      <c r="X4188" s="13">
        <f>Y4188*1.37009528851244</f>
        <v>237038670.54014814</v>
      </c>
      <c r="Y4188" s="3">
        <v>173008894</v>
      </c>
      <c r="Z4188" s="13">
        <f>AA4188*1.37009528851244</f>
        <v>476124989.59183681</v>
      </c>
      <c r="AA4188" s="3">
        <v>347512318</v>
      </c>
      <c r="AB4188">
        <v>741</v>
      </c>
    </row>
    <row r="4189" spans="1:28" x14ac:dyDescent="0.2">
      <c r="A4189" t="s">
        <v>42798</v>
      </c>
      <c r="B4189" t="s">
        <v>42799</v>
      </c>
      <c r="C4189">
        <v>2019</v>
      </c>
      <c r="D4189" s="1">
        <v>43594</v>
      </c>
      <c r="E4189" t="s">
        <v>176</v>
      </c>
      <c r="F4189" t="s">
        <v>44034</v>
      </c>
      <c r="G4189" t="s">
        <v>44046</v>
      </c>
      <c r="H4189">
        <v>169</v>
      </c>
      <c r="I4189" t="s">
        <v>177</v>
      </c>
      <c r="J4189" t="s">
        <v>26</v>
      </c>
      <c r="K4189" t="s">
        <v>6510</v>
      </c>
      <c r="L4189" t="s">
        <v>308</v>
      </c>
      <c r="M4189" t="s">
        <v>24584</v>
      </c>
      <c r="N4189" t="s">
        <v>42800</v>
      </c>
      <c r="O4189" t="s">
        <v>42801</v>
      </c>
      <c r="P4189" t="s">
        <v>28533</v>
      </c>
      <c r="Q4189" t="s">
        <v>42802</v>
      </c>
      <c r="R4189" t="s">
        <v>42803</v>
      </c>
      <c r="S4189" t="s">
        <v>42804</v>
      </c>
      <c r="T4189">
        <v>6.5</v>
      </c>
      <c r="U4189">
        <v>192182</v>
      </c>
      <c r="V4189" s="12">
        <f>W4189*1.01233684194057</f>
        <v>79974610.513305038</v>
      </c>
      <c r="W4189" s="3">
        <v>79000000</v>
      </c>
      <c r="X4189" s="13">
        <f>Y4189*1.01233684194057</f>
        <v>214203620.20953101</v>
      </c>
      <c r="Y4189" s="3">
        <v>211593228</v>
      </c>
      <c r="Z4189" s="13">
        <f>AA4189*1.01233684194057</f>
        <v>478929704.37699008</v>
      </c>
      <c r="AA4189" s="3">
        <v>473093228</v>
      </c>
      <c r="AB4189">
        <v>2231</v>
      </c>
    </row>
    <row r="4190" spans="1:28" hidden="1" x14ac:dyDescent="0.2">
      <c r="A4190" t="s">
        <v>36631</v>
      </c>
      <c r="B4190" t="s">
        <v>36632</v>
      </c>
      <c r="C4190">
        <v>2014</v>
      </c>
      <c r="D4190" t="s">
        <v>36633</v>
      </c>
      <c r="E4190" t="s">
        <v>176</v>
      </c>
      <c r="F4190" t="s">
        <v>44046</v>
      </c>
      <c r="G4190" t="s">
        <v>44045</v>
      </c>
      <c r="H4190">
        <v>170</v>
      </c>
      <c r="I4190" t="s">
        <v>36634</v>
      </c>
      <c r="J4190" t="s">
        <v>361</v>
      </c>
      <c r="M4190" t="s">
        <v>36635</v>
      </c>
      <c r="N4190" t="s">
        <v>36636</v>
      </c>
      <c r="O4190" t="s">
        <v>36637</v>
      </c>
      <c r="P4190" t="s">
        <v>36638</v>
      </c>
      <c r="Q4190" t="s">
        <v>36639</v>
      </c>
      <c r="R4190" t="s">
        <v>36640</v>
      </c>
      <c r="S4190" t="s">
        <v>36641</v>
      </c>
      <c r="T4190">
        <v>8.1</v>
      </c>
      <c r="U4190">
        <v>24708</v>
      </c>
      <c r="W4190">
        <v>3500000</v>
      </c>
      <c r="X4190"/>
      <c r="Y4190"/>
      <c r="Z4190"/>
      <c r="AA4190">
        <v>695436</v>
      </c>
      <c r="AB4190">
        <v>59</v>
      </c>
    </row>
    <row r="4191" spans="1:28" x14ac:dyDescent="0.2">
      <c r="A4191" t="s">
        <v>29658</v>
      </c>
      <c r="B4191" t="s">
        <v>29659</v>
      </c>
      <c r="C4191">
        <v>2012</v>
      </c>
      <c r="D4191" t="s">
        <v>21326</v>
      </c>
      <c r="E4191" t="s">
        <v>176</v>
      </c>
      <c r="F4191" t="s">
        <v>44039</v>
      </c>
      <c r="H4191">
        <v>165</v>
      </c>
      <c r="I4191" t="s">
        <v>25</v>
      </c>
      <c r="J4191" t="s">
        <v>26</v>
      </c>
      <c r="K4191" t="s">
        <v>307</v>
      </c>
      <c r="L4191" t="s">
        <v>27</v>
      </c>
      <c r="M4191" t="s">
        <v>4203</v>
      </c>
      <c r="N4191" t="s">
        <v>4203</v>
      </c>
      <c r="O4191" t="s">
        <v>29660</v>
      </c>
      <c r="P4191" t="s">
        <v>2059</v>
      </c>
      <c r="Q4191" t="s">
        <v>29661</v>
      </c>
      <c r="R4191" t="s">
        <v>29662</v>
      </c>
      <c r="S4191" t="s">
        <v>29663</v>
      </c>
      <c r="T4191">
        <v>8.4</v>
      </c>
      <c r="U4191">
        <v>1317856</v>
      </c>
      <c r="V4191" s="12">
        <f>W4191*1.12725506764114</f>
        <v>112725506.76411399</v>
      </c>
      <c r="W4191" s="3">
        <v>100000000</v>
      </c>
      <c r="X4191" s="13">
        <f>Y4191*1.12725506764114</f>
        <v>183523250.51601514</v>
      </c>
      <c r="Y4191" s="3">
        <v>162805434</v>
      </c>
      <c r="Z4191" s="13">
        <f>AA4191*1.12725506764114</f>
        <v>479498501.89908248</v>
      </c>
      <c r="AA4191" s="3">
        <v>425368238</v>
      </c>
      <c r="AB4191">
        <v>1547</v>
      </c>
    </row>
    <row r="4192" spans="1:28" x14ac:dyDescent="0.2">
      <c r="A4192" t="s">
        <v>24110</v>
      </c>
      <c r="B4192" t="s">
        <v>24111</v>
      </c>
      <c r="C4192">
        <v>2015</v>
      </c>
      <c r="D4192" s="1">
        <v>42254</v>
      </c>
      <c r="E4192" t="s">
        <v>16512</v>
      </c>
      <c r="F4192" t="s">
        <v>44031</v>
      </c>
      <c r="G4192" t="s">
        <v>44033</v>
      </c>
      <c r="H4192">
        <v>126</v>
      </c>
      <c r="I4192" t="s">
        <v>433</v>
      </c>
      <c r="J4192" t="s">
        <v>26</v>
      </c>
      <c r="M4192" t="s">
        <v>24112</v>
      </c>
      <c r="N4192" t="s">
        <v>24113</v>
      </c>
      <c r="O4192" t="s">
        <v>24114</v>
      </c>
      <c r="P4192" t="s">
        <v>1181</v>
      </c>
      <c r="Q4192" t="s">
        <v>1181</v>
      </c>
      <c r="R4192" t="s">
        <v>24115</v>
      </c>
      <c r="S4192" t="s">
        <v>24116</v>
      </c>
      <c r="T4192">
        <v>6.3</v>
      </c>
      <c r="U4192">
        <v>254807</v>
      </c>
      <c r="V4192" s="12">
        <f>W4192*1.09195121025074</f>
        <v>169252437.58886471</v>
      </c>
      <c r="W4192" s="3">
        <v>155000000</v>
      </c>
      <c r="X4192" s="13">
        <f>Y4192*1.09195121025074</f>
        <v>98014584.537463427</v>
      </c>
      <c r="Y4192" s="3">
        <v>89760956</v>
      </c>
      <c r="Z4192" s="13">
        <f>AA4192*1.09195121025074</f>
        <v>481117565.46790671</v>
      </c>
      <c r="AA4192" s="3">
        <v>440603537</v>
      </c>
      <c r="AB4192">
        <v>1062</v>
      </c>
    </row>
    <row r="4193" spans="1:28" hidden="1" x14ac:dyDescent="0.2">
      <c r="A4193" t="s">
        <v>36659</v>
      </c>
      <c r="B4193" t="s">
        <v>35959</v>
      </c>
      <c r="C4193">
        <v>2015</v>
      </c>
      <c r="D4193" t="s">
        <v>36152</v>
      </c>
      <c r="E4193" t="s">
        <v>176</v>
      </c>
      <c r="F4193" t="s">
        <v>44046</v>
      </c>
      <c r="G4193" t="s">
        <v>44033</v>
      </c>
      <c r="H4193">
        <v>112</v>
      </c>
      <c r="I4193" t="s">
        <v>36660</v>
      </c>
      <c r="J4193" t="s">
        <v>26</v>
      </c>
      <c r="M4193" t="s">
        <v>36661</v>
      </c>
      <c r="N4193" t="s">
        <v>36662</v>
      </c>
      <c r="O4193" t="s">
        <v>36663</v>
      </c>
      <c r="P4193" t="s">
        <v>31525</v>
      </c>
      <c r="Q4193" t="s">
        <v>36664</v>
      </c>
      <c r="R4193" t="s">
        <v>36665</v>
      </c>
      <c r="S4193" t="s">
        <v>36666</v>
      </c>
      <c r="T4193">
        <v>5.9</v>
      </c>
      <c r="U4193">
        <v>15640</v>
      </c>
      <c r="W4193" t="s">
        <v>706</v>
      </c>
      <c r="X4193"/>
      <c r="Y4193"/>
      <c r="Z4193"/>
      <c r="AA4193">
        <v>2350695</v>
      </c>
      <c r="AB4193">
        <v>86</v>
      </c>
    </row>
    <row r="4194" spans="1:28" x14ac:dyDescent="0.2">
      <c r="A4194" t="s">
        <v>37600</v>
      </c>
      <c r="B4194" t="s">
        <v>37601</v>
      </c>
      <c r="C4194">
        <v>2016</v>
      </c>
      <c r="D4194" t="s">
        <v>25525</v>
      </c>
      <c r="E4194" t="s">
        <v>1045</v>
      </c>
      <c r="F4194" t="s">
        <v>44032</v>
      </c>
      <c r="G4194" t="s">
        <v>44057</v>
      </c>
      <c r="H4194">
        <v>128</v>
      </c>
      <c r="I4194" t="s">
        <v>1284</v>
      </c>
      <c r="J4194" t="s">
        <v>26</v>
      </c>
      <c r="M4194" t="s">
        <v>22335</v>
      </c>
      <c r="N4194" t="s">
        <v>22335</v>
      </c>
      <c r="O4194" t="s">
        <v>37602</v>
      </c>
      <c r="P4194" t="s">
        <v>3250</v>
      </c>
      <c r="Q4194" t="s">
        <v>37603</v>
      </c>
      <c r="R4194" t="s">
        <v>37604</v>
      </c>
      <c r="S4194" t="s">
        <v>37605</v>
      </c>
      <c r="T4194">
        <v>8</v>
      </c>
      <c r="U4194">
        <v>488112</v>
      </c>
      <c r="V4194" s="12">
        <f>W4194*1.07834771485832</f>
        <v>32350431.445749599</v>
      </c>
      <c r="W4194" s="3">
        <v>30000000</v>
      </c>
      <c r="X4194" s="13">
        <f>Y4194*1.07834771485832</f>
        <v>162940283.97602203</v>
      </c>
      <c r="Y4194" s="3">
        <v>151101803</v>
      </c>
      <c r="Z4194" s="13">
        <f>AA4194*1.07834771485832</f>
        <v>481467571.90175438</v>
      </c>
      <c r="AA4194" s="3">
        <v>446486384</v>
      </c>
      <c r="AB4194">
        <v>1793</v>
      </c>
    </row>
    <row r="4195" spans="1:28" x14ac:dyDescent="0.2">
      <c r="A4195" t="s">
        <v>39274</v>
      </c>
      <c r="B4195" t="s">
        <v>39275</v>
      </c>
      <c r="C4195">
        <v>2018</v>
      </c>
      <c r="D4195" t="s">
        <v>34988</v>
      </c>
      <c r="E4195" t="s">
        <v>16512</v>
      </c>
      <c r="F4195" t="s">
        <v>44031</v>
      </c>
      <c r="G4195" t="s">
        <v>44033</v>
      </c>
      <c r="H4195">
        <v>114</v>
      </c>
      <c r="I4195" t="s">
        <v>23218</v>
      </c>
      <c r="J4195" t="s">
        <v>26</v>
      </c>
      <c r="M4195" t="s">
        <v>38607</v>
      </c>
      <c r="N4195" t="s">
        <v>34294</v>
      </c>
      <c r="O4195" t="s">
        <v>39276</v>
      </c>
      <c r="P4195" t="s">
        <v>29857</v>
      </c>
      <c r="Q4195" t="s">
        <v>39277</v>
      </c>
      <c r="R4195" t="s">
        <v>39278</v>
      </c>
      <c r="S4195" t="s">
        <v>39279</v>
      </c>
      <c r="T4195">
        <v>6.8</v>
      </c>
      <c r="U4195">
        <v>131507</v>
      </c>
      <c r="V4195" s="12">
        <f>W4195*1.03068014830331</f>
        <v>139141820.02094683</v>
      </c>
      <c r="W4195" s="3">
        <v>135000000</v>
      </c>
      <c r="X4195" s="13">
        <f>Y4195*1.03068014830331</f>
        <v>131097968.53404686</v>
      </c>
      <c r="Y4195" s="3">
        <v>127195589</v>
      </c>
      <c r="Z4195" s="13">
        <f>AA4195*1.03068014830331</f>
        <v>482347636.71301335</v>
      </c>
      <c r="AA4195" s="3">
        <v>467989645</v>
      </c>
      <c r="AB4195">
        <v>1331</v>
      </c>
    </row>
    <row r="4196" spans="1:28" hidden="1" x14ac:dyDescent="0.2">
      <c r="A4196" t="s">
        <v>36677</v>
      </c>
      <c r="B4196" t="s">
        <v>36678</v>
      </c>
      <c r="C4196">
        <v>2015</v>
      </c>
      <c r="D4196" t="s">
        <v>36679</v>
      </c>
      <c r="E4196" t="s">
        <v>1045</v>
      </c>
      <c r="F4196" t="s">
        <v>44032</v>
      </c>
      <c r="G4196" t="s">
        <v>44036</v>
      </c>
      <c r="H4196">
        <v>98</v>
      </c>
      <c r="I4196" t="s">
        <v>25</v>
      </c>
      <c r="J4196" t="s">
        <v>26</v>
      </c>
      <c r="K4196" t="s">
        <v>496</v>
      </c>
      <c r="M4196" t="s">
        <v>8253</v>
      </c>
      <c r="N4196" t="s">
        <v>36680</v>
      </c>
      <c r="O4196" t="s">
        <v>36681</v>
      </c>
      <c r="P4196" t="s">
        <v>22777</v>
      </c>
      <c r="Q4196" t="s">
        <v>36682</v>
      </c>
      <c r="R4196" t="s">
        <v>36683</v>
      </c>
      <c r="S4196" t="s">
        <v>36684</v>
      </c>
      <c r="T4196">
        <v>6.2</v>
      </c>
      <c r="U4196">
        <v>15574</v>
      </c>
      <c r="W4196"/>
      <c r="X4196"/>
      <c r="Y4196">
        <v>3351735</v>
      </c>
      <c r="Z4196"/>
      <c r="AA4196">
        <v>5883891</v>
      </c>
      <c r="AB4196">
        <v>50</v>
      </c>
    </row>
    <row r="4197" spans="1:28" hidden="1" x14ac:dyDescent="0.2">
      <c r="A4197" t="s">
        <v>36685</v>
      </c>
      <c r="B4197" t="s">
        <v>36686</v>
      </c>
      <c r="C4197">
        <v>2014</v>
      </c>
      <c r="D4197" t="s">
        <v>35467</v>
      </c>
      <c r="E4197" t="s">
        <v>1045</v>
      </c>
      <c r="H4197">
        <v>117</v>
      </c>
      <c r="I4197" t="s">
        <v>4358</v>
      </c>
      <c r="J4197" t="s">
        <v>1076</v>
      </c>
      <c r="M4197" t="s">
        <v>22032</v>
      </c>
      <c r="N4197" t="s">
        <v>36687</v>
      </c>
      <c r="O4197" t="s">
        <v>36688</v>
      </c>
      <c r="P4197" t="s">
        <v>22035</v>
      </c>
      <c r="Q4197" t="s">
        <v>36689</v>
      </c>
      <c r="R4197" t="s">
        <v>36690</v>
      </c>
      <c r="S4197" t="s">
        <v>36691</v>
      </c>
      <c r="T4197">
        <v>3.7</v>
      </c>
      <c r="U4197">
        <v>14882</v>
      </c>
      <c r="W4197"/>
      <c r="X4197"/>
      <c r="Y4197"/>
      <c r="Z4197"/>
      <c r="AA4197">
        <v>39477906</v>
      </c>
      <c r="AB4197">
        <v>9</v>
      </c>
    </row>
    <row r="4198" spans="1:28" hidden="1" x14ac:dyDescent="0.2">
      <c r="A4198" t="s">
        <v>36692</v>
      </c>
      <c r="B4198" t="s">
        <v>36693</v>
      </c>
      <c r="C4198">
        <v>2015</v>
      </c>
      <c r="D4198" s="1">
        <v>42075</v>
      </c>
      <c r="E4198" t="s">
        <v>176</v>
      </c>
      <c r="F4198" t="s">
        <v>44036</v>
      </c>
      <c r="H4198">
        <v>124</v>
      </c>
      <c r="I4198" t="s">
        <v>817</v>
      </c>
      <c r="J4198" t="s">
        <v>27</v>
      </c>
      <c r="M4198" t="s">
        <v>27796</v>
      </c>
      <c r="N4198" t="s">
        <v>36694</v>
      </c>
      <c r="O4198" t="s">
        <v>36695</v>
      </c>
      <c r="P4198" t="s">
        <v>4517</v>
      </c>
      <c r="Q4198" t="s">
        <v>36696</v>
      </c>
      <c r="R4198" t="s">
        <v>36697</v>
      </c>
      <c r="S4198" t="s">
        <v>36698</v>
      </c>
      <c r="T4198">
        <v>7.1</v>
      </c>
      <c r="U4198">
        <v>10617</v>
      </c>
      <c r="W4198"/>
      <c r="X4198"/>
      <c r="Y4198">
        <v>54114</v>
      </c>
      <c r="Z4198"/>
      <c r="AA4198">
        <v>8003331</v>
      </c>
      <c r="AB4198">
        <v>16</v>
      </c>
    </row>
    <row r="4199" spans="1:28" hidden="1" x14ac:dyDescent="0.2">
      <c r="A4199" t="s">
        <v>36699</v>
      </c>
      <c r="B4199" t="s">
        <v>36700</v>
      </c>
      <c r="C4199">
        <v>2015</v>
      </c>
      <c r="D4199" s="1">
        <v>42007</v>
      </c>
      <c r="E4199" t="s">
        <v>16512</v>
      </c>
      <c r="F4199" t="s">
        <v>44033</v>
      </c>
      <c r="H4199">
        <v>83</v>
      </c>
      <c r="I4199" t="s">
        <v>25</v>
      </c>
      <c r="J4199" t="s">
        <v>26</v>
      </c>
      <c r="M4199" t="s">
        <v>36701</v>
      </c>
      <c r="N4199" t="s">
        <v>36702</v>
      </c>
      <c r="O4199" t="s">
        <v>36703</v>
      </c>
      <c r="P4199" t="s">
        <v>36704</v>
      </c>
      <c r="Q4199" t="s">
        <v>36705</v>
      </c>
      <c r="R4199" t="s">
        <v>36706</v>
      </c>
      <c r="S4199" t="s">
        <v>36707</v>
      </c>
      <c r="T4199">
        <v>6.1</v>
      </c>
      <c r="U4199">
        <v>13535</v>
      </c>
      <c r="W4199"/>
      <c r="X4199"/>
      <c r="Y4199"/>
      <c r="Z4199"/>
      <c r="AA4199"/>
      <c r="AB4199">
        <v>126</v>
      </c>
    </row>
    <row r="4200" spans="1:28" hidden="1" x14ac:dyDescent="0.2">
      <c r="A4200" t="s">
        <v>36708</v>
      </c>
      <c r="B4200" t="s">
        <v>36709</v>
      </c>
      <c r="C4200">
        <v>2015</v>
      </c>
      <c r="D4200" t="s">
        <v>25222</v>
      </c>
      <c r="E4200" t="s">
        <v>16512</v>
      </c>
      <c r="F4200" t="s">
        <v>44031</v>
      </c>
      <c r="G4200" t="s">
        <v>44033</v>
      </c>
      <c r="H4200">
        <v>96</v>
      </c>
      <c r="I4200" t="s">
        <v>25</v>
      </c>
      <c r="J4200" t="s">
        <v>26</v>
      </c>
      <c r="M4200" t="s">
        <v>20635</v>
      </c>
      <c r="N4200" t="s">
        <v>20636</v>
      </c>
      <c r="O4200" t="s">
        <v>36710</v>
      </c>
      <c r="P4200" t="s">
        <v>36711</v>
      </c>
      <c r="Q4200" t="s">
        <v>36712</v>
      </c>
      <c r="R4200" t="s">
        <v>36713</v>
      </c>
      <c r="S4200" t="s">
        <v>36714</v>
      </c>
      <c r="T4200">
        <v>4.2</v>
      </c>
      <c r="U4200">
        <v>15271</v>
      </c>
      <c r="W4200">
        <v>10000000</v>
      </c>
      <c r="X4200"/>
      <c r="Y4200"/>
      <c r="Z4200"/>
      <c r="AA4200">
        <v>1568954</v>
      </c>
      <c r="AB4200">
        <v>147</v>
      </c>
    </row>
    <row r="4201" spans="1:28" x14ac:dyDescent="0.2">
      <c r="A4201" t="s">
        <v>7808</v>
      </c>
      <c r="B4201" t="s">
        <v>7809</v>
      </c>
      <c r="C4201">
        <v>2004</v>
      </c>
      <c r="D4201" t="s">
        <v>3505</v>
      </c>
      <c r="E4201" t="s">
        <v>16512</v>
      </c>
      <c r="F4201" t="s">
        <v>44032</v>
      </c>
      <c r="G4201" t="s">
        <v>44033</v>
      </c>
      <c r="H4201">
        <v>115</v>
      </c>
      <c r="I4201" t="s">
        <v>97</v>
      </c>
      <c r="J4201" t="s">
        <v>26</v>
      </c>
      <c r="M4201" t="s">
        <v>7810</v>
      </c>
      <c r="N4201" t="s">
        <v>7811</v>
      </c>
      <c r="O4201" t="s">
        <v>7812</v>
      </c>
      <c r="P4201" t="s">
        <v>510</v>
      </c>
      <c r="Q4201" t="s">
        <v>7813</v>
      </c>
      <c r="R4201" t="s">
        <v>7814</v>
      </c>
      <c r="S4201" t="s">
        <v>7815</v>
      </c>
      <c r="T4201">
        <v>7.1</v>
      </c>
      <c r="U4201">
        <v>490975</v>
      </c>
      <c r="V4201" s="12">
        <f>W4201*1.37009528851244</f>
        <v>164411434.6214928</v>
      </c>
      <c r="W4201" s="3">
        <v>120000000</v>
      </c>
      <c r="X4201" s="13">
        <f>Y4201*1.37009528851244</f>
        <v>198391199.38408145</v>
      </c>
      <c r="Y4201" s="3">
        <v>144801023</v>
      </c>
      <c r="Z4201" s="13">
        <f>AA4201*1.37009528851244</f>
        <v>483827089.86383253</v>
      </c>
      <c r="AA4201" s="3">
        <v>353133898</v>
      </c>
      <c r="AB4201">
        <v>842</v>
      </c>
    </row>
    <row r="4202" spans="1:28" hidden="1" x14ac:dyDescent="0.2">
      <c r="A4202" t="s">
        <v>36721</v>
      </c>
      <c r="B4202" t="s">
        <v>36722</v>
      </c>
      <c r="C4202">
        <v>2014</v>
      </c>
      <c r="D4202" t="s">
        <v>20634</v>
      </c>
      <c r="E4202" t="s">
        <v>16512</v>
      </c>
      <c r="F4202" t="s">
        <v>44044</v>
      </c>
      <c r="G4202" t="s">
        <v>44032</v>
      </c>
      <c r="H4202">
        <v>113</v>
      </c>
      <c r="I4202" t="s">
        <v>943</v>
      </c>
      <c r="J4202" t="s">
        <v>944</v>
      </c>
      <c r="M4202" t="s">
        <v>36723</v>
      </c>
      <c r="N4202" t="s">
        <v>36724</v>
      </c>
      <c r="O4202" t="s">
        <v>36725</v>
      </c>
      <c r="P4202" t="s">
        <v>28562</v>
      </c>
      <c r="Q4202" t="s">
        <v>36726</v>
      </c>
      <c r="R4202" t="s">
        <v>36727</v>
      </c>
      <c r="S4202" t="s">
        <v>36728</v>
      </c>
      <c r="T4202">
        <v>7.3</v>
      </c>
      <c r="U4202">
        <v>11316</v>
      </c>
      <c r="W4202"/>
      <c r="X4202"/>
      <c r="Y4202"/>
      <c r="Z4202"/>
      <c r="AA4202">
        <v>183205</v>
      </c>
      <c r="AB4202">
        <v>65</v>
      </c>
    </row>
    <row r="4203" spans="1:28" x14ac:dyDescent="0.2">
      <c r="A4203" t="s">
        <v>17868</v>
      </c>
      <c r="B4203" t="s">
        <v>17869</v>
      </c>
      <c r="C4203">
        <v>2008</v>
      </c>
      <c r="D4203" t="s">
        <v>15809</v>
      </c>
      <c r="E4203" t="s">
        <v>16512</v>
      </c>
      <c r="F4203" t="s">
        <v>44031</v>
      </c>
      <c r="G4203" t="s">
        <v>44034</v>
      </c>
      <c r="H4203">
        <v>112</v>
      </c>
      <c r="I4203" t="s">
        <v>17870</v>
      </c>
      <c r="J4203" t="s">
        <v>26</v>
      </c>
      <c r="K4203" t="s">
        <v>209</v>
      </c>
      <c r="L4203" t="s">
        <v>2800</v>
      </c>
      <c r="M4203" t="s">
        <v>1542</v>
      </c>
      <c r="N4203" t="s">
        <v>5849</v>
      </c>
      <c r="O4203" t="s">
        <v>17871</v>
      </c>
      <c r="P4203" t="s">
        <v>861</v>
      </c>
      <c r="Q4203" t="s">
        <v>17872</v>
      </c>
      <c r="R4203" t="s">
        <v>17873</v>
      </c>
      <c r="S4203" t="s">
        <v>17874</v>
      </c>
      <c r="T4203">
        <v>5.2</v>
      </c>
      <c r="U4203">
        <v>148693</v>
      </c>
      <c r="V4203" s="12">
        <f>W4203*1.20207800169993</f>
        <v>174301310.24648985</v>
      </c>
      <c r="W4203" s="3">
        <v>145000000</v>
      </c>
      <c r="X4203" s="13">
        <f>Y4203*1.20207800169993</f>
        <v>123203109.28475684</v>
      </c>
      <c r="Y4203" s="3">
        <v>102491776</v>
      </c>
      <c r="Z4203" s="13">
        <f>AA4203*1.20207800169993</f>
        <v>484978165.43257648</v>
      </c>
      <c r="AA4203" s="3">
        <v>403449830</v>
      </c>
      <c r="AB4203">
        <v>553</v>
      </c>
    </row>
    <row r="4204" spans="1:28" hidden="1" x14ac:dyDescent="0.2">
      <c r="A4204" t="s">
        <v>36736</v>
      </c>
      <c r="B4204" t="s">
        <v>36737</v>
      </c>
      <c r="C4204">
        <v>2015</v>
      </c>
      <c r="D4204" t="s">
        <v>36738</v>
      </c>
      <c r="E4204" t="s">
        <v>1045</v>
      </c>
      <c r="F4204" t="s">
        <v>44032</v>
      </c>
      <c r="G4204" t="s">
        <v>44036</v>
      </c>
      <c r="H4204">
        <v>110</v>
      </c>
      <c r="I4204" t="s">
        <v>943</v>
      </c>
      <c r="J4204" t="s">
        <v>944</v>
      </c>
      <c r="M4204" t="s">
        <v>36739</v>
      </c>
      <c r="N4204" t="s">
        <v>36739</v>
      </c>
      <c r="O4204" t="s">
        <v>36740</v>
      </c>
      <c r="P4204" t="s">
        <v>19882</v>
      </c>
      <c r="Q4204" t="s">
        <v>36741</v>
      </c>
      <c r="R4204" t="s">
        <v>36742</v>
      </c>
      <c r="S4204" t="s">
        <v>36743</v>
      </c>
      <c r="T4204">
        <v>7.5</v>
      </c>
      <c r="U4204">
        <v>17508</v>
      </c>
      <c r="W4204"/>
      <c r="X4204"/>
      <c r="Y4204"/>
      <c r="Z4204"/>
      <c r="AA4204">
        <v>3064</v>
      </c>
      <c r="AB4204">
        <v>72</v>
      </c>
    </row>
    <row r="4205" spans="1:28" x14ac:dyDescent="0.2">
      <c r="A4205" t="s">
        <v>20777</v>
      </c>
      <c r="B4205" t="s">
        <v>20778</v>
      </c>
      <c r="C4205">
        <v>2008</v>
      </c>
      <c r="D4205" t="s">
        <v>16128</v>
      </c>
      <c r="E4205" t="s">
        <v>176</v>
      </c>
      <c r="F4205" t="s">
        <v>44034</v>
      </c>
      <c r="G4205" t="s">
        <v>44036</v>
      </c>
      <c r="H4205">
        <v>122</v>
      </c>
      <c r="I4205" t="s">
        <v>25</v>
      </c>
      <c r="J4205" t="s">
        <v>26</v>
      </c>
      <c r="M4205" t="s">
        <v>7116</v>
      </c>
      <c r="N4205" t="s">
        <v>20779</v>
      </c>
      <c r="O4205" t="s">
        <v>20780</v>
      </c>
      <c r="P4205" t="s">
        <v>9718</v>
      </c>
      <c r="Q4205" t="s">
        <v>20781</v>
      </c>
      <c r="R4205" t="s">
        <v>20782</v>
      </c>
      <c r="S4205" t="s">
        <v>20783</v>
      </c>
      <c r="T4205">
        <v>5.2</v>
      </c>
      <c r="U4205">
        <v>417077</v>
      </c>
      <c r="V4205" s="12">
        <f>W4205*1.20207800169993</f>
        <v>44476886.062897407</v>
      </c>
      <c r="W4205" s="3">
        <v>37000000</v>
      </c>
      <c r="X4205" s="13">
        <f>Y4205*1.20207800169993</f>
        <v>233158021.94861662</v>
      </c>
      <c r="Y4205" s="3">
        <v>193962473</v>
      </c>
      <c r="Z4205" s="13">
        <f>AA4205*1.20207800169993</f>
        <v>490965217.09667307</v>
      </c>
      <c r="AA4205" s="3">
        <v>408430415</v>
      </c>
      <c r="AB4205">
        <v>1660</v>
      </c>
    </row>
    <row r="4206" spans="1:28" x14ac:dyDescent="0.2">
      <c r="A4206" t="s">
        <v>10229</v>
      </c>
      <c r="B4206" t="s">
        <v>10230</v>
      </c>
      <c r="C4206">
        <v>2005</v>
      </c>
      <c r="D4206" s="1">
        <v>38659</v>
      </c>
      <c r="E4206" t="s">
        <v>1045</v>
      </c>
      <c r="F4206" t="s">
        <v>44036</v>
      </c>
      <c r="H4206">
        <v>118</v>
      </c>
      <c r="I4206" t="s">
        <v>25</v>
      </c>
      <c r="J4206" t="s">
        <v>26</v>
      </c>
      <c r="M4206" t="s">
        <v>3720</v>
      </c>
      <c r="N4206" t="s">
        <v>10231</v>
      </c>
      <c r="O4206" t="s">
        <v>10232</v>
      </c>
      <c r="P4206" t="s">
        <v>510</v>
      </c>
      <c r="Q4206" t="s">
        <v>10233</v>
      </c>
      <c r="R4206" t="s">
        <v>10234</v>
      </c>
      <c r="S4206" t="s">
        <v>10235</v>
      </c>
      <c r="T4206">
        <v>6.6</v>
      </c>
      <c r="U4206">
        <v>291792</v>
      </c>
      <c r="V4206" s="12">
        <f>W4206*1.32519713261649</f>
        <v>92763799.283154294</v>
      </c>
      <c r="W4206" s="3">
        <v>70000000</v>
      </c>
      <c r="X4206" s="13">
        <f>Y4206*1.32519713261649</f>
        <v>237866994.80340546</v>
      </c>
      <c r="Y4206" s="3">
        <v>179495555</v>
      </c>
      <c r="Z4206" s="13">
        <f>AA4206*1.32519713261649</f>
        <v>492435581.58888984</v>
      </c>
      <c r="AA4206" s="3">
        <v>371594210</v>
      </c>
      <c r="AB4206">
        <v>411</v>
      </c>
    </row>
    <row r="4207" spans="1:28" hidden="1" x14ac:dyDescent="0.2">
      <c r="A4207" t="s">
        <v>36758</v>
      </c>
      <c r="B4207" t="s">
        <v>36759</v>
      </c>
      <c r="C4207">
        <v>2017</v>
      </c>
      <c r="D4207" s="1">
        <v>42828</v>
      </c>
      <c r="E4207" t="s">
        <v>16512</v>
      </c>
      <c r="F4207" t="s">
        <v>44044</v>
      </c>
      <c r="G4207" t="s">
        <v>44042</v>
      </c>
      <c r="H4207">
        <v>88</v>
      </c>
      <c r="I4207" t="s">
        <v>25</v>
      </c>
      <c r="J4207" t="s">
        <v>26</v>
      </c>
      <c r="M4207" t="s">
        <v>36760</v>
      </c>
      <c r="N4207" t="s">
        <v>36761</v>
      </c>
      <c r="O4207" t="s">
        <v>36762</v>
      </c>
      <c r="P4207" t="s">
        <v>2278</v>
      </c>
      <c r="Q4207" t="s">
        <v>36763</v>
      </c>
      <c r="R4207" t="s">
        <v>36764</v>
      </c>
      <c r="S4207" t="s">
        <v>36765</v>
      </c>
      <c r="T4207">
        <v>5.7</v>
      </c>
      <c r="U4207">
        <v>15386</v>
      </c>
      <c r="W4207">
        <v>15000000</v>
      </c>
      <c r="X4207"/>
      <c r="Y4207"/>
      <c r="Z4207"/>
      <c r="AA4207">
        <v>776522</v>
      </c>
      <c r="AB4207">
        <v>108</v>
      </c>
    </row>
    <row r="4208" spans="1:28" x14ac:dyDescent="0.2">
      <c r="A4208" t="s">
        <v>19194</v>
      </c>
      <c r="B4208" t="s">
        <v>19195</v>
      </c>
      <c r="C4208">
        <v>2010</v>
      </c>
      <c r="D4208" s="1">
        <v>40463</v>
      </c>
      <c r="E4208" t="s">
        <v>44043</v>
      </c>
      <c r="F4208" t="s">
        <v>44040</v>
      </c>
      <c r="G4208" t="s">
        <v>44034</v>
      </c>
      <c r="H4208">
        <v>113</v>
      </c>
      <c r="I4208" t="s">
        <v>229</v>
      </c>
      <c r="J4208" t="s">
        <v>26</v>
      </c>
      <c r="M4208" t="s">
        <v>569</v>
      </c>
      <c r="N4208" t="s">
        <v>14093</v>
      </c>
      <c r="O4208" t="s">
        <v>19196</v>
      </c>
      <c r="P4208" t="s">
        <v>8611</v>
      </c>
      <c r="Q4208" t="s">
        <v>8612</v>
      </c>
      <c r="R4208" t="s">
        <v>19197</v>
      </c>
      <c r="S4208" t="s">
        <v>19198</v>
      </c>
      <c r="T4208">
        <v>6.3</v>
      </c>
      <c r="U4208">
        <v>138442</v>
      </c>
      <c r="V4208" s="12">
        <f>W4208*1.18690152988223</f>
        <v>183969737.13174567</v>
      </c>
      <c r="W4208" s="3">
        <v>155000000</v>
      </c>
      <c r="X4208" s="13">
        <f>Y4208*1.18690152988223</f>
        <v>123897030.65473986</v>
      </c>
      <c r="Y4208" s="3">
        <v>104386950</v>
      </c>
      <c r="Z4208" s="13">
        <f>AA4208*1.18690152988223</f>
        <v>493378606.90825665</v>
      </c>
      <c r="AA4208" s="3">
        <v>415686217</v>
      </c>
      <c r="AB4208">
        <v>240</v>
      </c>
    </row>
    <row r="4209" spans="1:28" hidden="1" x14ac:dyDescent="0.2">
      <c r="A4209" t="s">
        <v>36774</v>
      </c>
      <c r="B4209" t="s">
        <v>36775</v>
      </c>
      <c r="C4209">
        <v>2016</v>
      </c>
      <c r="D4209" t="s">
        <v>35420</v>
      </c>
      <c r="E4209" t="s">
        <v>44041</v>
      </c>
      <c r="F4209" t="s">
        <v>44032</v>
      </c>
      <c r="G4209" t="s">
        <v>44045</v>
      </c>
      <c r="H4209">
        <v>93</v>
      </c>
      <c r="I4209" t="s">
        <v>25</v>
      </c>
      <c r="J4209" t="s">
        <v>26</v>
      </c>
      <c r="M4209" t="s">
        <v>19163</v>
      </c>
      <c r="N4209" t="s">
        <v>4729</v>
      </c>
      <c r="O4209" t="s">
        <v>36776</v>
      </c>
      <c r="P4209" t="s">
        <v>1143</v>
      </c>
      <c r="Q4209" t="s">
        <v>36777</v>
      </c>
      <c r="R4209" t="s">
        <v>36778</v>
      </c>
      <c r="S4209" t="s">
        <v>36779</v>
      </c>
      <c r="T4209">
        <v>6.2</v>
      </c>
      <c r="U4209">
        <v>22999</v>
      </c>
      <c r="W4209"/>
      <c r="X4209"/>
      <c r="Y4209"/>
      <c r="Z4209"/>
      <c r="AA4209">
        <v>1667849</v>
      </c>
      <c r="AB4209">
        <v>95</v>
      </c>
    </row>
    <row r="4210" spans="1:28" hidden="1" x14ac:dyDescent="0.2">
      <c r="A4210" t="s">
        <v>36780</v>
      </c>
      <c r="B4210" t="s">
        <v>36781</v>
      </c>
      <c r="C4210">
        <v>2014</v>
      </c>
      <c r="D4210" s="1">
        <v>41738</v>
      </c>
      <c r="E4210" t="s">
        <v>1045</v>
      </c>
      <c r="F4210" t="s">
        <v>44046</v>
      </c>
      <c r="G4210" t="s">
        <v>44045</v>
      </c>
      <c r="H4210">
        <v>107</v>
      </c>
      <c r="I4210" t="s">
        <v>15861</v>
      </c>
      <c r="J4210" t="s">
        <v>26</v>
      </c>
      <c r="M4210" t="s">
        <v>36782</v>
      </c>
      <c r="N4210" t="s">
        <v>36782</v>
      </c>
      <c r="O4210" t="s">
        <v>36783</v>
      </c>
      <c r="P4210" t="s">
        <v>36784</v>
      </c>
      <c r="Q4210" t="s">
        <v>36785</v>
      </c>
      <c r="R4210" t="s">
        <v>36786</v>
      </c>
      <c r="S4210" t="s">
        <v>36787</v>
      </c>
      <c r="T4210">
        <v>6.8</v>
      </c>
      <c r="U4210">
        <v>31396</v>
      </c>
      <c r="W4210" t="s">
        <v>36788</v>
      </c>
      <c r="X4210"/>
      <c r="Y4210"/>
      <c r="Z4210"/>
      <c r="AA4210">
        <v>241347</v>
      </c>
      <c r="AB4210">
        <v>121</v>
      </c>
    </row>
    <row r="4211" spans="1:28" x14ac:dyDescent="0.2">
      <c r="A4211" t="s">
        <v>8844</v>
      </c>
      <c r="B4211" t="s">
        <v>8845</v>
      </c>
      <c r="C4211">
        <v>2006</v>
      </c>
      <c r="D4211" s="1">
        <v>38729</v>
      </c>
      <c r="E4211" t="s">
        <v>44037</v>
      </c>
      <c r="F4211" t="s">
        <v>44031</v>
      </c>
      <c r="G4211" t="s">
        <v>44038</v>
      </c>
      <c r="H4211">
        <v>108</v>
      </c>
      <c r="I4211" t="s">
        <v>360</v>
      </c>
      <c r="J4211" t="s">
        <v>26</v>
      </c>
      <c r="M4211" t="s">
        <v>8846</v>
      </c>
      <c r="N4211" t="s">
        <v>8847</v>
      </c>
      <c r="O4211" t="s">
        <v>8848</v>
      </c>
      <c r="P4211" t="s">
        <v>8849</v>
      </c>
      <c r="Q4211" t="s">
        <v>8850</v>
      </c>
      <c r="R4211" t="s">
        <v>8851</v>
      </c>
      <c r="S4211" t="s">
        <v>8852</v>
      </c>
      <c r="T4211">
        <v>6.4</v>
      </c>
      <c r="U4211">
        <v>166806</v>
      </c>
      <c r="V4211" s="12">
        <f>W4211*1.28378472222222</f>
        <v>128378472.222222</v>
      </c>
      <c r="W4211" s="3">
        <v>100000000</v>
      </c>
      <c r="X4211" s="13">
        <f>Y4211*1.28378472222222</f>
        <v>254189781.95975652</v>
      </c>
      <c r="Y4211" s="3">
        <v>198000317</v>
      </c>
      <c r="Z4211" s="13">
        <f>AA4211*1.28378472222222</f>
        <v>493404823.64874917</v>
      </c>
      <c r="AA4211" s="3">
        <v>384336108</v>
      </c>
      <c r="AB4211">
        <v>586</v>
      </c>
    </row>
    <row r="4212" spans="1:28" x14ac:dyDescent="0.2">
      <c r="A4212" t="s">
        <v>1084</v>
      </c>
      <c r="B4212" t="s">
        <v>1085</v>
      </c>
      <c r="C4212">
        <v>2000</v>
      </c>
      <c r="D4212" t="s">
        <v>207</v>
      </c>
      <c r="E4212" t="s">
        <v>16512</v>
      </c>
      <c r="F4212" t="s">
        <v>44031</v>
      </c>
      <c r="G4212" t="s">
        <v>44032</v>
      </c>
      <c r="H4212">
        <v>130</v>
      </c>
      <c r="I4212" t="s">
        <v>25</v>
      </c>
      <c r="J4212" t="s">
        <v>26</v>
      </c>
      <c r="M4212" t="s">
        <v>1086</v>
      </c>
      <c r="N4212" t="s">
        <v>1087</v>
      </c>
      <c r="O4212" t="s">
        <v>1088</v>
      </c>
      <c r="P4212" t="s">
        <v>386</v>
      </c>
      <c r="Q4212" t="s">
        <v>1089</v>
      </c>
      <c r="R4212" t="s">
        <v>1090</v>
      </c>
      <c r="S4212" t="s">
        <v>1091</v>
      </c>
      <c r="T4212">
        <v>6.4</v>
      </c>
      <c r="U4212">
        <v>154003</v>
      </c>
      <c r="V4212" s="12">
        <f>W4212*1.5029674796748</f>
        <v>210415447.15447199</v>
      </c>
      <c r="W4212" s="3">
        <v>140000000</v>
      </c>
      <c r="X4212" s="13">
        <f>Y4212*1.5029674796748</f>
        <v>274469567.49113882</v>
      </c>
      <c r="Y4212" s="3">
        <v>182618434</v>
      </c>
      <c r="Z4212" s="13">
        <f>AA4212*1.5029674796748</f>
        <v>494053116.27162713</v>
      </c>
      <c r="AA4212" s="3">
        <v>328718434</v>
      </c>
      <c r="AB4212">
        <v>804</v>
      </c>
    </row>
    <row r="4213" spans="1:28" x14ac:dyDescent="0.2">
      <c r="A4213" t="s">
        <v>9257</v>
      </c>
      <c r="B4213" t="s">
        <v>9258</v>
      </c>
      <c r="C4213">
        <v>2005</v>
      </c>
      <c r="D4213" t="s">
        <v>6534</v>
      </c>
      <c r="E4213" t="s">
        <v>16512</v>
      </c>
      <c r="F4213" t="s">
        <v>44031</v>
      </c>
      <c r="H4213">
        <v>140</v>
      </c>
      <c r="I4213" t="s">
        <v>229</v>
      </c>
      <c r="J4213" t="s">
        <v>26</v>
      </c>
      <c r="K4213" t="s">
        <v>209</v>
      </c>
      <c r="M4213" t="s">
        <v>1939</v>
      </c>
      <c r="N4213" t="s">
        <v>9259</v>
      </c>
      <c r="O4213" t="s">
        <v>9260</v>
      </c>
      <c r="P4213" t="s">
        <v>437</v>
      </c>
      <c r="Q4213" t="s">
        <v>9261</v>
      </c>
      <c r="R4213" t="s">
        <v>9262</v>
      </c>
      <c r="S4213" t="s">
        <v>9263</v>
      </c>
      <c r="T4213">
        <v>8.1999999999999993</v>
      </c>
      <c r="U4213">
        <v>1278075</v>
      </c>
      <c r="V4213" s="12">
        <f>W4213*1.32519713261649</f>
        <v>198779569.89247349</v>
      </c>
      <c r="W4213" s="3">
        <v>150000000</v>
      </c>
      <c r="X4213" s="13">
        <f>Y4213*1.32519713261649</f>
        <v>274120249.7611475</v>
      </c>
      <c r="Y4213" s="3">
        <v>206852432</v>
      </c>
      <c r="Z4213" s="13">
        <f>AA4213*1.32519713261649</f>
        <v>495166489.53111207</v>
      </c>
      <c r="AA4213" s="3">
        <v>373654966</v>
      </c>
      <c r="AB4213">
        <v>2911</v>
      </c>
    </row>
    <row r="4214" spans="1:28" hidden="1" x14ac:dyDescent="0.2">
      <c r="A4214" t="s">
        <v>36812</v>
      </c>
      <c r="B4214" t="s">
        <v>36813</v>
      </c>
      <c r="C4214">
        <v>2015</v>
      </c>
      <c r="D4214" s="1">
        <v>42228</v>
      </c>
      <c r="E4214" t="s">
        <v>3496</v>
      </c>
      <c r="F4214" t="s">
        <v>44045</v>
      </c>
      <c r="H4214">
        <v>84</v>
      </c>
      <c r="I4214" t="s">
        <v>25</v>
      </c>
      <c r="J4214" t="s">
        <v>26</v>
      </c>
      <c r="M4214" t="s">
        <v>36814</v>
      </c>
      <c r="N4214" t="s">
        <v>36814</v>
      </c>
      <c r="O4214" t="s">
        <v>36815</v>
      </c>
      <c r="P4214" t="s">
        <v>36816</v>
      </c>
      <c r="Q4214" t="s">
        <v>36817</v>
      </c>
      <c r="R4214" t="s">
        <v>36818</v>
      </c>
      <c r="S4214" t="s">
        <v>36819</v>
      </c>
      <c r="T4214">
        <v>5.7</v>
      </c>
      <c r="U4214">
        <v>16845</v>
      </c>
      <c r="W4214"/>
      <c r="X4214"/>
      <c r="Y4214"/>
      <c r="Z4214"/>
      <c r="AA4214"/>
      <c r="AB4214">
        <v>118</v>
      </c>
    </row>
    <row r="4215" spans="1:28" x14ac:dyDescent="0.2">
      <c r="A4215" t="s">
        <v>2071</v>
      </c>
      <c r="B4215" t="s">
        <v>2072</v>
      </c>
      <c r="C4215">
        <v>2000</v>
      </c>
      <c r="D4215" s="1">
        <v>36924</v>
      </c>
      <c r="E4215" t="s">
        <v>1045</v>
      </c>
      <c r="F4215" t="s">
        <v>44036</v>
      </c>
      <c r="H4215">
        <v>108</v>
      </c>
      <c r="I4215" t="s">
        <v>25</v>
      </c>
      <c r="J4215" t="s">
        <v>26</v>
      </c>
      <c r="K4215" t="s">
        <v>2073</v>
      </c>
      <c r="L4215" t="s">
        <v>308</v>
      </c>
      <c r="M4215" t="s">
        <v>2074</v>
      </c>
      <c r="N4215" t="s">
        <v>2075</v>
      </c>
      <c r="O4215" t="s">
        <v>2076</v>
      </c>
      <c r="P4215" t="s">
        <v>1106</v>
      </c>
      <c r="Q4215" t="s">
        <v>2077</v>
      </c>
      <c r="R4215" t="s">
        <v>2078</v>
      </c>
      <c r="S4215" t="s">
        <v>2079</v>
      </c>
      <c r="T4215">
        <v>7</v>
      </c>
      <c r="U4215">
        <v>306467</v>
      </c>
      <c r="V4215" s="12">
        <f>W4215*1.5029674796748</f>
        <v>82663211.382114008</v>
      </c>
      <c r="W4215" s="3">
        <v>55000000</v>
      </c>
      <c r="X4215" s="13">
        <f>Y4215*1.5029674796748</f>
        <v>249859393.32459405</v>
      </c>
      <c r="Y4215" s="3">
        <v>166244045</v>
      </c>
      <c r="Z4215" s="13">
        <f>AA4215*1.5029674796748</f>
        <v>496646653.48719621</v>
      </c>
      <c r="AA4215" s="3">
        <v>330444045</v>
      </c>
      <c r="AB4215">
        <v>519</v>
      </c>
    </row>
    <row r="4216" spans="1:28" x14ac:dyDescent="0.2">
      <c r="A4216" t="s">
        <v>8067</v>
      </c>
      <c r="B4216" t="s">
        <v>8068</v>
      </c>
      <c r="C4216">
        <v>2004</v>
      </c>
      <c r="D4216" t="s">
        <v>5529</v>
      </c>
      <c r="E4216" t="s">
        <v>44041</v>
      </c>
      <c r="F4216" t="s">
        <v>44042</v>
      </c>
      <c r="H4216">
        <v>125</v>
      </c>
      <c r="I4216" t="s">
        <v>25</v>
      </c>
      <c r="J4216" t="s">
        <v>26</v>
      </c>
      <c r="K4216" t="s">
        <v>3274</v>
      </c>
      <c r="L4216" t="s">
        <v>27</v>
      </c>
      <c r="M4216" t="s">
        <v>1187</v>
      </c>
      <c r="N4216" t="s">
        <v>8069</v>
      </c>
      <c r="O4216" t="s">
        <v>8070</v>
      </c>
      <c r="P4216" t="s">
        <v>852</v>
      </c>
      <c r="Q4216" t="s">
        <v>853</v>
      </c>
      <c r="R4216" t="s">
        <v>8071</v>
      </c>
      <c r="S4216" t="s">
        <v>8072</v>
      </c>
      <c r="T4216">
        <v>6.5</v>
      </c>
      <c r="U4216">
        <v>351814</v>
      </c>
      <c r="V4216" s="12">
        <f>W4216*1.37009528851244</f>
        <v>150710481.73636839</v>
      </c>
      <c r="W4216" s="3">
        <v>110000000</v>
      </c>
      <c r="X4216" s="13">
        <f>Y4216*1.37009528851244</f>
        <v>172007626.52768654</v>
      </c>
      <c r="Y4216" s="3">
        <v>125544280</v>
      </c>
      <c r="Z4216" s="13">
        <f>AA4216*1.37009528851244</f>
        <v>496994228.96283734</v>
      </c>
      <c r="AA4216" s="3">
        <v>362744280</v>
      </c>
      <c r="AB4216">
        <v>678</v>
      </c>
    </row>
    <row r="4217" spans="1:28" x14ac:dyDescent="0.2">
      <c r="A4217" t="s">
        <v>39408</v>
      </c>
      <c r="B4217" t="s">
        <v>39409</v>
      </c>
      <c r="C4217">
        <v>2019</v>
      </c>
      <c r="D4217" t="s">
        <v>29482</v>
      </c>
      <c r="E4217" t="s">
        <v>44043</v>
      </c>
      <c r="F4217" t="s">
        <v>44040</v>
      </c>
      <c r="G4217" t="s">
        <v>44034</v>
      </c>
      <c r="H4217">
        <v>119</v>
      </c>
      <c r="I4217" t="s">
        <v>12457</v>
      </c>
      <c r="J4217" t="s">
        <v>26</v>
      </c>
      <c r="M4217" t="s">
        <v>39410</v>
      </c>
      <c r="N4217" t="s">
        <v>39411</v>
      </c>
      <c r="O4217" t="s">
        <v>39412</v>
      </c>
      <c r="P4217" t="s">
        <v>488</v>
      </c>
      <c r="Q4217" t="s">
        <v>26666</v>
      </c>
      <c r="R4217" t="s">
        <v>39413</v>
      </c>
      <c r="S4217" t="s">
        <v>39414</v>
      </c>
      <c r="T4217">
        <v>6.6</v>
      </c>
      <c r="U4217">
        <v>76696</v>
      </c>
      <c r="V4217" s="12">
        <f>W4217*1.01233684194057</f>
        <v>187282315.75900546</v>
      </c>
      <c r="W4217" s="3">
        <v>185000000</v>
      </c>
      <c r="X4217" s="13">
        <f>Y4217*1.01233684194057</f>
        <v>115335136.52923658</v>
      </c>
      <c r="Y4217" s="3">
        <v>113929605</v>
      </c>
      <c r="Z4217" s="13">
        <f>AA4217*1.01233684194057</f>
        <v>497796485.38541543</v>
      </c>
      <c r="AA4217" s="3">
        <v>491730089</v>
      </c>
      <c r="AB4217">
        <v>683</v>
      </c>
    </row>
    <row r="4218" spans="1:28" x14ac:dyDescent="0.2">
      <c r="A4218" t="s">
        <v>28272</v>
      </c>
      <c r="B4218" t="s">
        <v>28273</v>
      </c>
      <c r="C4218">
        <v>2012</v>
      </c>
      <c r="D4218" t="s">
        <v>23287</v>
      </c>
      <c r="E4218" t="s">
        <v>176</v>
      </c>
      <c r="F4218" t="s">
        <v>44049</v>
      </c>
      <c r="G4218" t="s">
        <v>44053</v>
      </c>
      <c r="H4218">
        <v>158</v>
      </c>
      <c r="I4218" t="s">
        <v>495</v>
      </c>
      <c r="J4218" t="s">
        <v>26</v>
      </c>
      <c r="M4218" t="s">
        <v>17142</v>
      </c>
      <c r="N4218" t="s">
        <v>28274</v>
      </c>
      <c r="O4218" t="s">
        <v>28275</v>
      </c>
      <c r="P4218" t="s">
        <v>190</v>
      </c>
      <c r="Q4218" t="s">
        <v>28276</v>
      </c>
      <c r="R4218" t="s">
        <v>28277</v>
      </c>
      <c r="S4218" t="s">
        <v>28278</v>
      </c>
      <c r="T4218">
        <v>7.6</v>
      </c>
      <c r="U4218">
        <v>302721</v>
      </c>
      <c r="V4218" s="12">
        <f>W4218*1.12725506764114</f>
        <v>68762559.12610954</v>
      </c>
      <c r="W4218" s="3">
        <v>61000000</v>
      </c>
      <c r="X4218" s="13">
        <f>Y4218*1.12725506764114</f>
        <v>167746567.34701246</v>
      </c>
      <c r="Y4218" s="3">
        <v>148809770</v>
      </c>
      <c r="Z4218" s="13">
        <f>AA4218*1.12725506764114</f>
        <v>498032302.16586649</v>
      </c>
      <c r="AA4218" s="3">
        <v>441809770</v>
      </c>
      <c r="AB4218">
        <v>976</v>
      </c>
    </row>
    <row r="4219" spans="1:28" x14ac:dyDescent="0.2">
      <c r="A4219" t="s">
        <v>20541</v>
      </c>
      <c r="B4219" t="s">
        <v>20542</v>
      </c>
      <c r="C4219">
        <v>2009</v>
      </c>
      <c r="D4219" t="s">
        <v>12624</v>
      </c>
      <c r="E4219" t="s">
        <v>44043</v>
      </c>
      <c r="F4219" t="s">
        <v>44038</v>
      </c>
      <c r="G4219" t="s">
        <v>44040</v>
      </c>
      <c r="H4219">
        <v>105</v>
      </c>
      <c r="I4219" t="s">
        <v>433</v>
      </c>
      <c r="J4219" t="s">
        <v>26</v>
      </c>
      <c r="M4219" t="s">
        <v>4089</v>
      </c>
      <c r="N4219" t="s">
        <v>13825</v>
      </c>
      <c r="O4219" t="s">
        <v>20543</v>
      </c>
      <c r="P4219" t="s">
        <v>979</v>
      </c>
      <c r="Q4219" t="s">
        <v>20544</v>
      </c>
      <c r="R4219" t="s">
        <v>20545</v>
      </c>
      <c r="S4219" t="s">
        <v>20546</v>
      </c>
      <c r="T4219">
        <v>6</v>
      </c>
      <c r="U4219">
        <v>173173</v>
      </c>
      <c r="V4219" s="12">
        <f>W4219*1.20636999678377</f>
        <v>180955499.51756549</v>
      </c>
      <c r="W4219" s="3">
        <v>150000000</v>
      </c>
      <c r="X4219" s="13">
        <f>Y4219*1.20636999678377</f>
        <v>213821507.13271344</v>
      </c>
      <c r="Y4219" s="3">
        <v>177243721</v>
      </c>
      <c r="Z4219" s="13">
        <f>AA4219*1.20636999678377</f>
        <v>498358888.97425556</v>
      </c>
      <c r="AA4219" s="3">
        <v>413106170</v>
      </c>
      <c r="AB4219">
        <v>227</v>
      </c>
    </row>
    <row r="4220" spans="1:28" x14ac:dyDescent="0.2">
      <c r="A4220" t="s">
        <v>35106</v>
      </c>
      <c r="B4220" t="s">
        <v>35107</v>
      </c>
      <c r="C4220">
        <v>2014</v>
      </c>
      <c r="D4220" t="s">
        <v>30103</v>
      </c>
      <c r="E4220" t="s">
        <v>16512</v>
      </c>
      <c r="F4220" t="s">
        <v>44033</v>
      </c>
      <c r="G4220" t="s">
        <v>44042</v>
      </c>
      <c r="H4220">
        <v>89</v>
      </c>
      <c r="I4220" t="s">
        <v>35108</v>
      </c>
      <c r="J4220" t="s">
        <v>26</v>
      </c>
      <c r="K4220" t="s">
        <v>209</v>
      </c>
      <c r="L4220" t="s">
        <v>27</v>
      </c>
      <c r="M4220" t="s">
        <v>1255</v>
      </c>
      <c r="N4220" t="s">
        <v>1255</v>
      </c>
      <c r="O4220" t="s">
        <v>35109</v>
      </c>
      <c r="P4220" t="s">
        <v>7381</v>
      </c>
      <c r="Q4220" t="s">
        <v>35110</v>
      </c>
      <c r="R4220" t="s">
        <v>35111</v>
      </c>
      <c r="S4220" t="s">
        <v>35112</v>
      </c>
      <c r="T4220">
        <v>6.4</v>
      </c>
      <c r="U4220">
        <v>433936</v>
      </c>
      <c r="V4220" s="12">
        <f>W4220*1.09324733035956</f>
        <v>43729893.214382403</v>
      </c>
      <c r="W4220" s="3">
        <v>40000000</v>
      </c>
      <c r="X4220" s="13">
        <f>Y4220*1.09324733035956</f>
        <v>138474642.55373117</v>
      </c>
      <c r="Y4220" s="3">
        <v>126663600</v>
      </c>
      <c r="Z4220" s="13">
        <f>AA4220*1.09324733035956</f>
        <v>501651405.69917703</v>
      </c>
      <c r="AA4220" s="3">
        <v>458863600</v>
      </c>
      <c r="AB4220">
        <v>1159</v>
      </c>
    </row>
    <row r="4221" spans="1:28" hidden="1" x14ac:dyDescent="0.2">
      <c r="A4221" t="s">
        <v>36865</v>
      </c>
      <c r="B4221" t="s">
        <v>36866</v>
      </c>
      <c r="C4221">
        <v>2015</v>
      </c>
      <c r="D4221" s="1">
        <v>42135</v>
      </c>
      <c r="E4221" t="s">
        <v>176</v>
      </c>
      <c r="F4221" t="s">
        <v>44036</v>
      </c>
      <c r="H4221">
        <v>91</v>
      </c>
      <c r="I4221" t="s">
        <v>1561</v>
      </c>
      <c r="J4221" t="s">
        <v>26</v>
      </c>
      <c r="M4221" t="s">
        <v>28376</v>
      </c>
      <c r="N4221" t="s">
        <v>36867</v>
      </c>
      <c r="O4221" t="s">
        <v>36868</v>
      </c>
      <c r="P4221" t="s">
        <v>6885</v>
      </c>
      <c r="Q4221" t="s">
        <v>36869</v>
      </c>
      <c r="R4221" t="s">
        <v>36870</v>
      </c>
      <c r="S4221" t="s">
        <v>36871</v>
      </c>
      <c r="T4221">
        <v>7.1</v>
      </c>
      <c r="U4221">
        <v>30430</v>
      </c>
      <c r="W4221"/>
      <c r="X4221"/>
      <c r="Y4221">
        <v>4247285</v>
      </c>
      <c r="Z4221"/>
      <c r="AA4221">
        <v>14430249</v>
      </c>
      <c r="AB4221">
        <v>163</v>
      </c>
    </row>
    <row r="4222" spans="1:28" hidden="1" x14ac:dyDescent="0.2">
      <c r="A4222" t="s">
        <v>36872</v>
      </c>
      <c r="B4222" t="s">
        <v>36873</v>
      </c>
      <c r="C4222">
        <v>2016</v>
      </c>
      <c r="D4222" s="1">
        <v>42624</v>
      </c>
      <c r="E4222" t="s">
        <v>1045</v>
      </c>
      <c r="F4222" t="s">
        <v>44032</v>
      </c>
      <c r="G4222" t="s">
        <v>44057</v>
      </c>
      <c r="H4222">
        <v>106</v>
      </c>
      <c r="I4222" t="s">
        <v>6671</v>
      </c>
      <c r="J4222" t="s">
        <v>26</v>
      </c>
      <c r="K4222" t="s">
        <v>27</v>
      </c>
      <c r="L4222" t="s">
        <v>1121</v>
      </c>
      <c r="M4222" t="s">
        <v>18469</v>
      </c>
      <c r="N4222" t="s">
        <v>36874</v>
      </c>
      <c r="O4222" t="s">
        <v>36875</v>
      </c>
      <c r="P4222" t="s">
        <v>36876</v>
      </c>
      <c r="Q4222" t="s">
        <v>36877</v>
      </c>
      <c r="R4222" t="s">
        <v>36878</v>
      </c>
      <c r="S4222" t="s">
        <v>36879</v>
      </c>
      <c r="T4222">
        <v>7.9</v>
      </c>
      <c r="U4222">
        <v>82856</v>
      </c>
      <c r="W4222"/>
      <c r="X4222"/>
      <c r="Y4222">
        <v>3237118</v>
      </c>
      <c r="Z4222"/>
      <c r="AA4222">
        <v>13624522</v>
      </c>
      <c r="AB4222">
        <v>201</v>
      </c>
    </row>
    <row r="4223" spans="1:28" hidden="1" x14ac:dyDescent="0.2">
      <c r="A4223" t="s">
        <v>36880</v>
      </c>
      <c r="B4223" t="s">
        <v>36881</v>
      </c>
      <c r="C4223">
        <v>2014</v>
      </c>
      <c r="D4223" t="s">
        <v>32173</v>
      </c>
      <c r="E4223" t="s">
        <v>1045</v>
      </c>
      <c r="F4223" t="s">
        <v>44032</v>
      </c>
      <c r="G4223" t="s">
        <v>44057</v>
      </c>
      <c r="H4223">
        <v>106</v>
      </c>
      <c r="I4223" t="s">
        <v>8657</v>
      </c>
      <c r="J4223" t="s">
        <v>27</v>
      </c>
      <c r="K4223" t="s">
        <v>23804</v>
      </c>
      <c r="L4223" t="s">
        <v>308</v>
      </c>
      <c r="M4223" t="s">
        <v>36882</v>
      </c>
      <c r="N4223" t="s">
        <v>36883</v>
      </c>
      <c r="O4223" t="s">
        <v>36884</v>
      </c>
      <c r="P4223" t="s">
        <v>27799</v>
      </c>
      <c r="Q4223" t="s">
        <v>36885</v>
      </c>
      <c r="R4223" t="s">
        <v>36886</v>
      </c>
      <c r="S4223" t="s">
        <v>36887</v>
      </c>
      <c r="T4223">
        <v>7.3</v>
      </c>
      <c r="U4223">
        <v>23822</v>
      </c>
      <c r="W4223" t="s">
        <v>36888</v>
      </c>
      <c r="X4223"/>
      <c r="Y4223"/>
      <c r="Z4223"/>
      <c r="AA4223">
        <v>72751538</v>
      </c>
      <c r="AB4223">
        <v>40</v>
      </c>
    </row>
    <row r="4224" spans="1:28" x14ac:dyDescent="0.2">
      <c r="A4224" t="s">
        <v>7989</v>
      </c>
      <c r="B4224" t="s">
        <v>7990</v>
      </c>
      <c r="C4224">
        <v>2006</v>
      </c>
      <c r="D4224" s="1">
        <v>38726</v>
      </c>
      <c r="E4224" t="s">
        <v>16512</v>
      </c>
      <c r="F4224" t="s">
        <v>44033</v>
      </c>
      <c r="H4224">
        <v>154</v>
      </c>
      <c r="I4224" t="s">
        <v>25</v>
      </c>
      <c r="J4224" t="s">
        <v>26</v>
      </c>
      <c r="K4224" t="s">
        <v>307</v>
      </c>
      <c r="L4224" t="s">
        <v>27</v>
      </c>
      <c r="M4224" t="s">
        <v>187</v>
      </c>
      <c r="N4224" t="s">
        <v>7991</v>
      </c>
      <c r="O4224" t="s">
        <v>7992</v>
      </c>
      <c r="P4224" t="s">
        <v>7993</v>
      </c>
      <c r="Q4224" t="s">
        <v>7994</v>
      </c>
      <c r="R4224" t="s">
        <v>7995</v>
      </c>
      <c r="S4224" t="s">
        <v>7996</v>
      </c>
      <c r="T4224">
        <v>6</v>
      </c>
      <c r="U4224">
        <v>268239</v>
      </c>
      <c r="V4224" s="12">
        <f>W4224*1.28378472222222</f>
        <v>346621874.9999994</v>
      </c>
      <c r="W4224" s="3">
        <v>270000000</v>
      </c>
      <c r="X4224" s="13">
        <f>Y4224*1.28378472222222</f>
        <v>256861177.49361068</v>
      </c>
      <c r="Y4224" s="3">
        <v>200081192</v>
      </c>
      <c r="Z4224" s="13">
        <f>AA4224*1.28378472222222</f>
        <v>502064059.43805474</v>
      </c>
      <c r="AA4224" s="3">
        <v>391081192</v>
      </c>
      <c r="AB4224">
        <v>2423</v>
      </c>
    </row>
    <row r="4225" spans="1:28" hidden="1" x14ac:dyDescent="0.2">
      <c r="A4225" t="s">
        <v>36897</v>
      </c>
      <c r="B4225" t="s">
        <v>36898</v>
      </c>
      <c r="C4225">
        <v>2016</v>
      </c>
      <c r="D4225" s="1">
        <v>42563</v>
      </c>
      <c r="E4225" t="s">
        <v>1045</v>
      </c>
      <c r="F4225" t="s">
        <v>44032</v>
      </c>
      <c r="H4225">
        <v>118</v>
      </c>
      <c r="I4225" t="s">
        <v>25</v>
      </c>
      <c r="J4225" t="s">
        <v>26</v>
      </c>
      <c r="K4225" t="s">
        <v>8325</v>
      </c>
      <c r="M4225" t="s">
        <v>36899</v>
      </c>
      <c r="N4225" t="s">
        <v>36899</v>
      </c>
      <c r="O4225" t="s">
        <v>36900</v>
      </c>
      <c r="P4225" t="s">
        <v>6589</v>
      </c>
      <c r="Q4225" t="s">
        <v>36901</v>
      </c>
      <c r="R4225" t="s">
        <v>36902</v>
      </c>
      <c r="S4225" t="s">
        <v>36903</v>
      </c>
      <c r="T4225">
        <v>7.9</v>
      </c>
      <c r="U4225">
        <v>182051</v>
      </c>
      <c r="W4225"/>
      <c r="X4225"/>
      <c r="Y4225">
        <v>5879835</v>
      </c>
      <c r="Z4225"/>
      <c r="AA4225">
        <v>23123592</v>
      </c>
      <c r="AB4225">
        <v>450</v>
      </c>
    </row>
    <row r="4226" spans="1:28" hidden="1" x14ac:dyDescent="0.2">
      <c r="A4226" t="s">
        <v>36904</v>
      </c>
      <c r="B4226" t="s">
        <v>36905</v>
      </c>
      <c r="C4226">
        <v>2014</v>
      </c>
      <c r="D4226" s="1">
        <v>41955</v>
      </c>
      <c r="E4226" t="s">
        <v>44041</v>
      </c>
      <c r="F4226" t="s">
        <v>44032</v>
      </c>
      <c r="G4226" t="s">
        <v>44042</v>
      </c>
      <c r="H4226">
        <v>116</v>
      </c>
      <c r="I4226" t="s">
        <v>9576</v>
      </c>
      <c r="J4226" t="s">
        <v>75</v>
      </c>
      <c r="M4226" t="s">
        <v>36906</v>
      </c>
      <c r="N4226" t="s">
        <v>36906</v>
      </c>
      <c r="O4226" t="s">
        <v>36907</v>
      </c>
      <c r="P4226" t="s">
        <v>36908</v>
      </c>
      <c r="Q4226" t="s">
        <v>36909</v>
      </c>
      <c r="R4226" t="s">
        <v>36910</v>
      </c>
      <c r="S4226" t="s">
        <v>36911</v>
      </c>
      <c r="T4226">
        <v>8</v>
      </c>
      <c r="U4226">
        <v>11067</v>
      </c>
      <c r="W4226"/>
      <c r="X4226"/>
      <c r="Y4226"/>
      <c r="Z4226"/>
      <c r="AA4226"/>
      <c r="AB4226">
        <v>26</v>
      </c>
    </row>
    <row r="4227" spans="1:28" x14ac:dyDescent="0.2">
      <c r="A4227" t="s">
        <v>19415</v>
      </c>
      <c r="B4227" t="s">
        <v>19416</v>
      </c>
      <c r="C4227">
        <v>2008</v>
      </c>
      <c r="D4227" t="s">
        <v>12207</v>
      </c>
      <c r="E4227" t="s">
        <v>1045</v>
      </c>
      <c r="F4227" t="s">
        <v>44032</v>
      </c>
      <c r="G4227" t="s">
        <v>44036</v>
      </c>
      <c r="H4227">
        <v>145</v>
      </c>
      <c r="I4227" t="s">
        <v>25</v>
      </c>
      <c r="J4227" t="s">
        <v>26</v>
      </c>
      <c r="M4227" t="s">
        <v>19417</v>
      </c>
      <c r="N4227" t="s">
        <v>19418</v>
      </c>
      <c r="O4227" t="s">
        <v>19419</v>
      </c>
      <c r="P4227" t="s">
        <v>19420</v>
      </c>
      <c r="Q4227" t="s">
        <v>19421</v>
      </c>
      <c r="R4227" t="s">
        <v>19422</v>
      </c>
      <c r="S4227" t="s">
        <v>19423</v>
      </c>
      <c r="T4227">
        <v>5.6</v>
      </c>
      <c r="U4227">
        <v>114468</v>
      </c>
      <c r="V4227" s="12">
        <f>W4227*1.20207800169993</f>
        <v>78135070.110495448</v>
      </c>
      <c r="W4227" s="3">
        <v>65000000</v>
      </c>
      <c r="X4227" s="13">
        <f>Y4227*1.20207800169993</f>
        <v>183493910.86161366</v>
      </c>
      <c r="Y4227" s="3">
        <v>152647258</v>
      </c>
      <c r="Z4227" s="13">
        <f>AA4227*1.20207800169993</f>
        <v>503388580.24890971</v>
      </c>
      <c r="AA4227" s="3">
        <v>418765321</v>
      </c>
      <c r="AB4227">
        <v>495</v>
      </c>
    </row>
    <row r="4228" spans="1:28" x14ac:dyDescent="0.2">
      <c r="A4228" t="s">
        <v>16016</v>
      </c>
      <c r="B4228" t="s">
        <v>16017</v>
      </c>
      <c r="C4228">
        <v>2008</v>
      </c>
      <c r="D4228" t="s">
        <v>16018</v>
      </c>
      <c r="E4228" t="s">
        <v>16512</v>
      </c>
      <c r="F4228" t="s">
        <v>44031</v>
      </c>
      <c r="G4228" t="s">
        <v>44040</v>
      </c>
      <c r="H4228">
        <v>150</v>
      </c>
      <c r="I4228" t="s">
        <v>16019</v>
      </c>
      <c r="J4228" t="s">
        <v>26</v>
      </c>
      <c r="M4228" t="s">
        <v>8608</v>
      </c>
      <c r="N4228" t="s">
        <v>16020</v>
      </c>
      <c r="O4228" t="s">
        <v>16021</v>
      </c>
      <c r="P4228" t="s">
        <v>16022</v>
      </c>
      <c r="Q4228" t="s">
        <v>16023</v>
      </c>
      <c r="R4228" t="s">
        <v>16024</v>
      </c>
      <c r="S4228" t="s">
        <v>16025</v>
      </c>
      <c r="T4228">
        <v>6.5</v>
      </c>
      <c r="U4228">
        <v>190392</v>
      </c>
      <c r="V4228" s="12">
        <f>W4228*1.20207800169993</f>
        <v>270467550.38248426</v>
      </c>
      <c r="W4228" s="3">
        <v>225000000</v>
      </c>
      <c r="X4228" s="13">
        <f>Y4228*1.20207800169993</f>
        <v>170240077.69696662</v>
      </c>
      <c r="Y4228" s="3">
        <v>141621490</v>
      </c>
      <c r="Z4228" s="13">
        <f>AA4228*1.20207800169993</f>
        <v>504470747.36370605</v>
      </c>
      <c r="AA4228" s="3">
        <v>419665568</v>
      </c>
      <c r="AB4228">
        <v>463</v>
      </c>
    </row>
    <row r="4229" spans="1:28" x14ac:dyDescent="0.2">
      <c r="A4229" t="s">
        <v>3995</v>
      </c>
      <c r="B4229" t="s">
        <v>3996</v>
      </c>
      <c r="C4229">
        <v>2002</v>
      </c>
      <c r="D4229" t="s">
        <v>3997</v>
      </c>
      <c r="E4229" t="s">
        <v>44035</v>
      </c>
      <c r="F4229" t="s">
        <v>44044</v>
      </c>
      <c r="G4229" t="s">
        <v>44032</v>
      </c>
      <c r="H4229">
        <v>141</v>
      </c>
      <c r="I4229" t="s">
        <v>433</v>
      </c>
      <c r="J4229" t="s">
        <v>26</v>
      </c>
      <c r="K4229" t="s">
        <v>27</v>
      </c>
      <c r="M4229" t="s">
        <v>1159</v>
      </c>
      <c r="N4229" t="s">
        <v>3998</v>
      </c>
      <c r="O4229" t="s">
        <v>3999</v>
      </c>
      <c r="P4229" t="s">
        <v>759</v>
      </c>
      <c r="Q4229" t="s">
        <v>4000</v>
      </c>
      <c r="R4229" t="s">
        <v>4001</v>
      </c>
      <c r="S4229" t="s">
        <v>4002</v>
      </c>
      <c r="T4229">
        <v>8.1</v>
      </c>
      <c r="U4229">
        <v>800449</v>
      </c>
      <c r="V4229" s="12">
        <f>W4229*1.43863813229572</f>
        <v>74809182.87937744</v>
      </c>
      <c r="W4229" s="3">
        <v>52000000</v>
      </c>
      <c r="X4229" s="13">
        <f>Y4229*1.43863813229572</f>
        <v>236821921.10984439</v>
      </c>
      <c r="Y4229" s="3">
        <v>164615351</v>
      </c>
      <c r="Z4229" s="13">
        <f>AA4229*1.43863813229572</f>
        <v>506565076.17027241</v>
      </c>
      <c r="AA4229" s="3">
        <v>352114312</v>
      </c>
      <c r="AB4229">
        <v>848</v>
      </c>
    </row>
    <row r="4230" spans="1:28" x14ac:dyDescent="0.2">
      <c r="A4230" t="s">
        <v>25834</v>
      </c>
      <c r="B4230" t="s">
        <v>25835</v>
      </c>
      <c r="C4230">
        <v>2010</v>
      </c>
      <c r="D4230" t="s">
        <v>18304</v>
      </c>
      <c r="E4230" t="s">
        <v>44035</v>
      </c>
      <c r="F4230" t="s">
        <v>44032</v>
      </c>
      <c r="G4230" t="s">
        <v>44049</v>
      </c>
      <c r="H4230">
        <v>118</v>
      </c>
      <c r="I4230" t="s">
        <v>1668</v>
      </c>
      <c r="J4230" t="s">
        <v>26</v>
      </c>
      <c r="M4230" t="s">
        <v>17142</v>
      </c>
      <c r="N4230" t="s">
        <v>25836</v>
      </c>
      <c r="O4230" t="s">
        <v>25837</v>
      </c>
      <c r="P4230" t="s">
        <v>7358</v>
      </c>
      <c r="Q4230" t="s">
        <v>25838</v>
      </c>
      <c r="R4230" t="s">
        <v>335</v>
      </c>
      <c r="S4230" t="s">
        <v>336</v>
      </c>
      <c r="T4230">
        <v>8</v>
      </c>
      <c r="U4230">
        <v>628323</v>
      </c>
      <c r="V4230" s="13">
        <v>84500000</v>
      </c>
      <c r="W4230" s="3">
        <v>15000000</v>
      </c>
      <c r="X4230" s="13">
        <f>Y4230*1.18690152988223</f>
        <v>164738904.56185082</v>
      </c>
      <c r="Y4230" s="3">
        <v>138797449</v>
      </c>
      <c r="Z4230" s="13">
        <f>AA4230*1.18690152988223</f>
        <v>507251230.67967319</v>
      </c>
      <c r="AA4230" s="3">
        <v>427374317</v>
      </c>
      <c r="AB4230">
        <v>760</v>
      </c>
    </row>
    <row r="4231" spans="1:28" hidden="1" x14ac:dyDescent="0.2">
      <c r="A4231" t="s">
        <v>36943</v>
      </c>
      <c r="B4231" t="s">
        <v>36944</v>
      </c>
      <c r="C4231">
        <v>2015</v>
      </c>
      <c r="D4231" s="1">
        <v>42289</v>
      </c>
      <c r="E4231" t="s">
        <v>1045</v>
      </c>
      <c r="F4231" t="s">
        <v>44032</v>
      </c>
      <c r="G4231" t="s">
        <v>44055</v>
      </c>
      <c r="H4231">
        <v>106</v>
      </c>
      <c r="I4231" t="s">
        <v>2359</v>
      </c>
      <c r="J4231" t="s">
        <v>26</v>
      </c>
      <c r="K4231" t="s">
        <v>6812</v>
      </c>
      <c r="L4231" t="s">
        <v>308</v>
      </c>
      <c r="M4231" t="s">
        <v>6760</v>
      </c>
      <c r="N4231" t="s">
        <v>36945</v>
      </c>
      <c r="O4231" t="s">
        <v>36946</v>
      </c>
      <c r="P4231" t="s">
        <v>1190</v>
      </c>
      <c r="Q4231" t="s">
        <v>36947</v>
      </c>
      <c r="R4231" t="s">
        <v>36948</v>
      </c>
      <c r="S4231" t="s">
        <v>36949</v>
      </c>
      <c r="T4231">
        <v>6.8</v>
      </c>
      <c r="U4231">
        <v>20033</v>
      </c>
      <c r="W4231"/>
      <c r="X4231"/>
      <c r="Y4231">
        <v>14044</v>
      </c>
      <c r="Z4231"/>
      <c r="AA4231">
        <v>4069691</v>
      </c>
      <c r="AB4231">
        <v>68</v>
      </c>
    </row>
    <row r="4232" spans="1:28" x14ac:dyDescent="0.2">
      <c r="A4232" t="s">
        <v>4210</v>
      </c>
      <c r="B4232" t="s">
        <v>4211</v>
      </c>
      <c r="C4232">
        <v>2001</v>
      </c>
      <c r="D4232" t="s">
        <v>3796</v>
      </c>
      <c r="E4232" t="s">
        <v>16512</v>
      </c>
      <c r="F4232" t="s">
        <v>44038</v>
      </c>
      <c r="G4232" t="s">
        <v>44044</v>
      </c>
      <c r="H4232">
        <v>90</v>
      </c>
      <c r="I4232" t="s">
        <v>4212</v>
      </c>
      <c r="J4232" t="s">
        <v>26</v>
      </c>
      <c r="K4232" t="s">
        <v>209</v>
      </c>
      <c r="L4232" t="s">
        <v>51</v>
      </c>
      <c r="M4232" t="s">
        <v>2285</v>
      </c>
      <c r="N4232" t="s">
        <v>4213</v>
      </c>
      <c r="O4232" t="s">
        <v>4214</v>
      </c>
      <c r="P4232" t="s">
        <v>1289</v>
      </c>
      <c r="Q4232" t="s">
        <v>4215</v>
      </c>
      <c r="R4232" t="s">
        <v>4216</v>
      </c>
      <c r="S4232" t="s">
        <v>4217</v>
      </c>
      <c r="T4232">
        <v>6.6</v>
      </c>
      <c r="U4232">
        <v>196580</v>
      </c>
      <c r="V4232" s="12">
        <f>W4232*1.46138339920949</f>
        <v>131524505.92885411</v>
      </c>
      <c r="W4232" s="3">
        <v>90000000</v>
      </c>
      <c r="X4232" s="13">
        <f>Y4232*1.46138339920949</f>
        <v>330512733.05446726</v>
      </c>
      <c r="Y4232" s="3">
        <v>226164286</v>
      </c>
      <c r="Z4232" s="13">
        <f>AA4232*1.46138339920949</f>
        <v>507576161.1599223</v>
      </c>
      <c r="AA4232" s="3">
        <v>347325802</v>
      </c>
      <c r="AB4232">
        <v>406</v>
      </c>
    </row>
    <row r="4233" spans="1:28" x14ac:dyDescent="0.2">
      <c r="A4233" t="s">
        <v>6618</v>
      </c>
      <c r="B4233" t="s">
        <v>6619</v>
      </c>
      <c r="C4233">
        <v>2006</v>
      </c>
      <c r="D4233" s="1">
        <v>38842</v>
      </c>
      <c r="E4233" t="s">
        <v>16512</v>
      </c>
      <c r="F4233" t="s">
        <v>44031</v>
      </c>
      <c r="G4233" t="s">
        <v>44042</v>
      </c>
      <c r="H4233">
        <v>126</v>
      </c>
      <c r="I4233" t="s">
        <v>6620</v>
      </c>
      <c r="J4233" t="s">
        <v>26</v>
      </c>
      <c r="K4233" t="s">
        <v>64</v>
      </c>
      <c r="L4233" t="s">
        <v>209</v>
      </c>
      <c r="M4233" t="s">
        <v>6621</v>
      </c>
      <c r="N4233" t="s">
        <v>6622</v>
      </c>
      <c r="O4233" t="s">
        <v>6623</v>
      </c>
      <c r="P4233" t="s">
        <v>160</v>
      </c>
      <c r="Q4233" t="s">
        <v>6624</v>
      </c>
      <c r="R4233" t="s">
        <v>6625</v>
      </c>
      <c r="S4233" t="s">
        <v>6626</v>
      </c>
      <c r="T4233">
        <v>6.9</v>
      </c>
      <c r="U4233">
        <v>324310</v>
      </c>
      <c r="V4233" s="12">
        <f>W4233*1.28378472222222</f>
        <v>192567708.33333302</v>
      </c>
      <c r="W4233" s="3">
        <v>150000000</v>
      </c>
      <c r="X4233" s="13">
        <f>Y4233*1.28378472222222</f>
        <v>172065410.84628442</v>
      </c>
      <c r="Y4233" s="3">
        <v>134029801</v>
      </c>
      <c r="Z4233" s="13">
        <f>AA4233*1.28378472222222</f>
        <v>511561890.36739498</v>
      </c>
      <c r="AA4233" s="3">
        <v>398479497</v>
      </c>
      <c r="AB4233">
        <v>913</v>
      </c>
    </row>
    <row r="4234" spans="1:28" x14ac:dyDescent="0.2">
      <c r="A4234" t="s">
        <v>25748</v>
      </c>
      <c r="B4234" t="s">
        <v>25749</v>
      </c>
      <c r="C4234">
        <v>2014</v>
      </c>
      <c r="D4234" t="s">
        <v>20674</v>
      </c>
      <c r="E4234" t="s">
        <v>44037</v>
      </c>
      <c r="F4234" t="s">
        <v>44047</v>
      </c>
      <c r="G4234" t="s">
        <v>44031</v>
      </c>
      <c r="H4234">
        <v>100</v>
      </c>
      <c r="I4234" t="s">
        <v>25750</v>
      </c>
      <c r="J4234" t="s">
        <v>26</v>
      </c>
      <c r="K4234" t="s">
        <v>1076</v>
      </c>
      <c r="M4234" t="s">
        <v>25751</v>
      </c>
      <c r="N4234" t="s">
        <v>17693</v>
      </c>
      <c r="O4234" t="s">
        <v>25752</v>
      </c>
      <c r="P4234" t="s">
        <v>15053</v>
      </c>
      <c r="Q4234" t="s">
        <v>25753</v>
      </c>
      <c r="R4234" t="s">
        <v>25754</v>
      </c>
      <c r="S4234" t="s">
        <v>25755</v>
      </c>
      <c r="T4234">
        <v>7.7</v>
      </c>
      <c r="U4234">
        <v>319327</v>
      </c>
      <c r="V4234" s="12">
        <f>W4234*1.09324733035956</f>
        <v>65594839.8215736</v>
      </c>
      <c r="W4234" s="3">
        <v>60000000</v>
      </c>
      <c r="X4234" s="13">
        <f>Y4234*1.09324733035956</f>
        <v>281796188.4006328</v>
      </c>
      <c r="Y4234" s="3">
        <v>257760692</v>
      </c>
      <c r="Z4234" s="13">
        <f>AA4234*1.09324733035956</f>
        <v>511706101.97524828</v>
      </c>
      <c r="AA4234" s="3">
        <v>468060692</v>
      </c>
      <c r="AB4234">
        <v>552</v>
      </c>
    </row>
    <row r="4235" spans="1:28" x14ac:dyDescent="0.2">
      <c r="A4235" t="s">
        <v>6064</v>
      </c>
      <c r="B4235" t="s">
        <v>6065</v>
      </c>
      <c r="C4235">
        <v>2004</v>
      </c>
      <c r="D4235" t="s">
        <v>3543</v>
      </c>
      <c r="E4235" t="s">
        <v>44037</v>
      </c>
      <c r="F4235" t="s">
        <v>44031</v>
      </c>
      <c r="G4235" t="s">
        <v>44038</v>
      </c>
      <c r="H4235">
        <v>90</v>
      </c>
      <c r="I4235" t="s">
        <v>25</v>
      </c>
      <c r="J4235" t="s">
        <v>26</v>
      </c>
      <c r="M4235" t="s">
        <v>6066</v>
      </c>
      <c r="N4235" t="s">
        <v>6067</v>
      </c>
      <c r="O4235" t="s">
        <v>6068</v>
      </c>
      <c r="P4235" t="s">
        <v>510</v>
      </c>
      <c r="Q4235" t="s">
        <v>6069</v>
      </c>
      <c r="R4235" t="s">
        <v>6070</v>
      </c>
      <c r="S4235" t="s">
        <v>6071</v>
      </c>
      <c r="T4235">
        <v>6</v>
      </c>
      <c r="U4235">
        <v>163930</v>
      </c>
      <c r="V4235" s="12">
        <f>W4235*1.37009528851244</f>
        <v>102757146.63843299</v>
      </c>
      <c r="W4235" s="3">
        <v>75000000</v>
      </c>
      <c r="X4235" s="13">
        <f>Y4235*1.37009528851244</f>
        <v>220396142.25192159</v>
      </c>
      <c r="Y4235" s="3">
        <v>160861908</v>
      </c>
      <c r="Z4235" s="13">
        <f>AA4235*1.37009528851244</f>
        <v>513215607.77061391</v>
      </c>
      <c r="AA4235" s="3">
        <v>374583879</v>
      </c>
      <c r="AB4235">
        <v>321</v>
      </c>
    </row>
    <row r="4236" spans="1:28" x14ac:dyDescent="0.2">
      <c r="A4236" t="s">
        <v>2103</v>
      </c>
      <c r="B4236" t="s">
        <v>2104</v>
      </c>
      <c r="C4236">
        <v>2001</v>
      </c>
      <c r="D4236" s="1">
        <v>37136</v>
      </c>
      <c r="E4236" t="s">
        <v>44041</v>
      </c>
      <c r="F4236" t="s">
        <v>44032</v>
      </c>
      <c r="G4236" t="s">
        <v>44042</v>
      </c>
      <c r="H4236">
        <v>131</v>
      </c>
      <c r="I4236" t="s">
        <v>2105</v>
      </c>
      <c r="J4236" t="s">
        <v>26</v>
      </c>
      <c r="K4236" t="s">
        <v>64</v>
      </c>
      <c r="L4236" t="s">
        <v>934</v>
      </c>
      <c r="M4236" t="s">
        <v>1005</v>
      </c>
      <c r="N4236" t="s">
        <v>2106</v>
      </c>
      <c r="O4236" t="s">
        <v>2107</v>
      </c>
      <c r="P4236" t="s">
        <v>2108</v>
      </c>
      <c r="Q4236" t="s">
        <v>2109</v>
      </c>
      <c r="R4236" t="s">
        <v>2110</v>
      </c>
      <c r="S4236" t="s">
        <v>2111</v>
      </c>
      <c r="T4236">
        <v>6.8</v>
      </c>
      <c r="U4236">
        <v>250009</v>
      </c>
      <c r="V4236" s="12">
        <f>W4236*1.46138339920949</f>
        <v>127140355.73122562</v>
      </c>
      <c r="W4236" s="3">
        <v>87000000</v>
      </c>
      <c r="X4236" s="13">
        <f>Y4236*1.46138339920949</f>
        <v>241263099.79304412</v>
      </c>
      <c r="Y4236" s="3">
        <v>165092268</v>
      </c>
      <c r="Z4236" s="13">
        <f>AA4236*1.46138339920949</f>
        <v>513957242.08553493</v>
      </c>
      <c r="AA4236" s="3">
        <v>351692268</v>
      </c>
      <c r="AB4236">
        <v>1401</v>
      </c>
    </row>
    <row r="4237" spans="1:28" hidden="1" x14ac:dyDescent="0.2">
      <c r="A4237" t="s">
        <v>36990</v>
      </c>
      <c r="B4237" t="s">
        <v>36991</v>
      </c>
      <c r="C4237">
        <v>2016</v>
      </c>
      <c r="D4237" t="s">
        <v>36992</v>
      </c>
      <c r="E4237" t="s">
        <v>16512</v>
      </c>
      <c r="F4237" t="s">
        <v>44039</v>
      </c>
      <c r="H4237">
        <v>104</v>
      </c>
      <c r="I4237" t="s">
        <v>25</v>
      </c>
      <c r="J4237" t="s">
        <v>26</v>
      </c>
      <c r="M4237" t="s">
        <v>18908</v>
      </c>
      <c r="N4237" t="s">
        <v>18908</v>
      </c>
      <c r="O4237" t="s">
        <v>36993</v>
      </c>
      <c r="P4237" t="s">
        <v>4616</v>
      </c>
      <c r="Q4237" t="s">
        <v>36994</v>
      </c>
      <c r="R4237" t="s">
        <v>36995</v>
      </c>
      <c r="S4237" t="s">
        <v>36996</v>
      </c>
      <c r="T4237">
        <v>6</v>
      </c>
      <c r="U4237">
        <v>15108</v>
      </c>
      <c r="W4237"/>
      <c r="X4237"/>
      <c r="Y4237">
        <v>61797</v>
      </c>
      <c r="Z4237"/>
      <c r="AA4237">
        <v>61797</v>
      </c>
      <c r="AB4237">
        <v>134</v>
      </c>
    </row>
    <row r="4238" spans="1:28" hidden="1" x14ac:dyDescent="0.2">
      <c r="A4238" t="s">
        <v>36997</v>
      </c>
      <c r="B4238" t="s">
        <v>36998</v>
      </c>
      <c r="C4238">
        <v>2016</v>
      </c>
      <c r="D4238" s="1">
        <v>43010</v>
      </c>
      <c r="E4238" t="s">
        <v>3496</v>
      </c>
      <c r="F4238" t="s">
        <v>44042</v>
      </c>
      <c r="H4238">
        <v>83</v>
      </c>
      <c r="I4238" t="s">
        <v>1561</v>
      </c>
      <c r="J4238" t="s">
        <v>26</v>
      </c>
      <c r="M4238" t="s">
        <v>36999</v>
      </c>
      <c r="N4238" t="s">
        <v>37000</v>
      </c>
      <c r="O4238" t="s">
        <v>37001</v>
      </c>
      <c r="P4238" t="s">
        <v>37002</v>
      </c>
      <c r="Q4238" t="s">
        <v>37003</v>
      </c>
      <c r="R4238" t="s">
        <v>37004</v>
      </c>
      <c r="S4238" t="s">
        <v>37005</v>
      </c>
      <c r="T4238">
        <v>5.6</v>
      </c>
      <c r="U4238">
        <v>12070</v>
      </c>
      <c r="W4238"/>
      <c r="X4238"/>
      <c r="Y4238"/>
      <c r="Z4238"/>
      <c r="AA4238">
        <v>332571</v>
      </c>
      <c r="AB4238">
        <v>98</v>
      </c>
    </row>
    <row r="4239" spans="1:28" x14ac:dyDescent="0.2">
      <c r="A4239" t="s">
        <v>1156</v>
      </c>
      <c r="B4239" t="s">
        <v>1157</v>
      </c>
      <c r="C4239">
        <v>2002</v>
      </c>
      <c r="D4239" t="s">
        <v>1158</v>
      </c>
      <c r="E4239" t="s">
        <v>16512</v>
      </c>
      <c r="F4239" t="s">
        <v>44044</v>
      </c>
      <c r="G4239" t="s">
        <v>44045</v>
      </c>
      <c r="H4239">
        <v>145</v>
      </c>
      <c r="I4239" t="s">
        <v>25</v>
      </c>
      <c r="J4239" t="s">
        <v>26</v>
      </c>
      <c r="K4239" t="s">
        <v>74</v>
      </c>
      <c r="M4239" t="s">
        <v>1159</v>
      </c>
      <c r="N4239" t="s">
        <v>1160</v>
      </c>
      <c r="O4239" t="s">
        <v>1161</v>
      </c>
      <c r="P4239" t="s">
        <v>160</v>
      </c>
      <c r="Q4239" t="s">
        <v>1162</v>
      </c>
      <c r="R4239" t="s">
        <v>1163</v>
      </c>
      <c r="S4239" t="s">
        <v>1164</v>
      </c>
      <c r="T4239">
        <v>7.6</v>
      </c>
      <c r="U4239">
        <v>498830</v>
      </c>
      <c r="V4239" s="12">
        <f>W4239*1.43863813229572</f>
        <v>146741089.49416345</v>
      </c>
      <c r="W4239" s="3">
        <v>102000000</v>
      </c>
      <c r="X4239" s="13">
        <f>Y4239*1.43863813229572</f>
        <v>190005147.58747083</v>
      </c>
      <c r="Y4239" s="3">
        <v>132072926</v>
      </c>
      <c r="Z4239" s="13">
        <f>AA4239*1.43863813229572</f>
        <v>515568956.92599225</v>
      </c>
      <c r="AA4239" s="3">
        <v>358372926</v>
      </c>
      <c r="AB4239">
        <v>1392</v>
      </c>
    </row>
    <row r="4240" spans="1:28" hidden="1" x14ac:dyDescent="0.2">
      <c r="A4240" t="s">
        <v>37014</v>
      </c>
      <c r="B4240" t="s">
        <v>37015</v>
      </c>
      <c r="C4240">
        <v>2014</v>
      </c>
      <c r="D4240" s="1">
        <v>41741</v>
      </c>
      <c r="E4240" t="s">
        <v>176</v>
      </c>
      <c r="H4240">
        <v>139</v>
      </c>
      <c r="I4240" t="s">
        <v>1983</v>
      </c>
      <c r="J4240" t="s">
        <v>27</v>
      </c>
      <c r="K4240" t="s">
        <v>26</v>
      </c>
      <c r="M4240" t="s">
        <v>24910</v>
      </c>
      <c r="N4240" t="s">
        <v>24910</v>
      </c>
      <c r="O4240" t="s">
        <v>37016</v>
      </c>
      <c r="P4240" t="s">
        <v>24913</v>
      </c>
      <c r="Q4240" t="s">
        <v>37017</v>
      </c>
      <c r="R4240" t="s">
        <v>37018</v>
      </c>
      <c r="S4240" t="s">
        <v>37019</v>
      </c>
      <c r="T4240">
        <v>8.1</v>
      </c>
      <c r="U4240">
        <v>48748</v>
      </c>
      <c r="W4240"/>
      <c r="X4240"/>
      <c r="Y4240">
        <v>3494070</v>
      </c>
      <c r="Z4240"/>
      <c r="AA4240">
        <v>13156856</v>
      </c>
      <c r="AB4240">
        <v>71</v>
      </c>
    </row>
    <row r="4241" spans="1:28" x14ac:dyDescent="0.2">
      <c r="A4241" t="s">
        <v>16829</v>
      </c>
      <c r="B4241" t="s">
        <v>16830</v>
      </c>
      <c r="C4241">
        <v>2011</v>
      </c>
      <c r="D4241" t="s">
        <v>16831</v>
      </c>
      <c r="E4241" t="s">
        <v>16512</v>
      </c>
      <c r="F4241" t="s">
        <v>44031</v>
      </c>
      <c r="G4241" t="s">
        <v>44034</v>
      </c>
      <c r="H4241">
        <v>115</v>
      </c>
      <c r="I4241" t="s">
        <v>25</v>
      </c>
      <c r="J4241" t="s">
        <v>26</v>
      </c>
      <c r="M4241" t="s">
        <v>16832</v>
      </c>
      <c r="N4241" t="s">
        <v>6387</v>
      </c>
      <c r="O4241" t="s">
        <v>16833</v>
      </c>
      <c r="P4241" t="s">
        <v>16834</v>
      </c>
      <c r="Q4241" t="s">
        <v>16835</v>
      </c>
      <c r="R4241" t="s">
        <v>16836</v>
      </c>
      <c r="S4241" t="s">
        <v>16837</v>
      </c>
      <c r="T4241">
        <v>7</v>
      </c>
      <c r="U4241">
        <v>731043</v>
      </c>
      <c r="V4241" s="12">
        <f>W4241*1.1505830469594</f>
        <v>172587457.04391</v>
      </c>
      <c r="W4241" s="3">
        <v>150000000</v>
      </c>
      <c r="X4241" s="13">
        <f>Y4241*1.1505830469594</f>
        <v>208290766.95488149</v>
      </c>
      <c r="Y4241" s="3">
        <v>181030624</v>
      </c>
      <c r="Z4241" s="13">
        <f>AA4241*1.1505830469594</f>
        <v>516987589.21840239</v>
      </c>
      <c r="AA4241" s="3">
        <v>449326618</v>
      </c>
      <c r="AB4241">
        <v>917</v>
      </c>
    </row>
    <row r="4242" spans="1:28" hidden="1" x14ac:dyDescent="0.2">
      <c r="A4242" t="s">
        <v>37029</v>
      </c>
      <c r="B4242" t="s">
        <v>37030</v>
      </c>
      <c r="C4242">
        <v>2016</v>
      </c>
      <c r="D4242" t="s">
        <v>37031</v>
      </c>
      <c r="E4242" t="s">
        <v>176</v>
      </c>
      <c r="F4242" t="s">
        <v>44034</v>
      </c>
      <c r="G4242" t="s">
        <v>44046</v>
      </c>
      <c r="H4242">
        <v>93</v>
      </c>
      <c r="I4242" t="s">
        <v>1561</v>
      </c>
      <c r="J4242" t="s">
        <v>4240</v>
      </c>
      <c r="K4242" t="s">
        <v>26</v>
      </c>
      <c r="M4242" t="s">
        <v>32814</v>
      </c>
      <c r="N4242" t="s">
        <v>33427</v>
      </c>
      <c r="O4242" t="s">
        <v>37032</v>
      </c>
      <c r="P4242" t="s">
        <v>37033</v>
      </c>
      <c r="Q4242" t="s">
        <v>37034</v>
      </c>
      <c r="R4242" t="s">
        <v>37035</v>
      </c>
      <c r="S4242" t="s">
        <v>37036</v>
      </c>
      <c r="T4242">
        <v>5.0999999999999996</v>
      </c>
      <c r="U4242">
        <v>12239</v>
      </c>
      <c r="W4242"/>
      <c r="X4242"/>
      <c r="Y4242"/>
      <c r="Z4242"/>
      <c r="AA4242">
        <v>2081591</v>
      </c>
      <c r="AB4242">
        <v>89</v>
      </c>
    </row>
    <row r="4243" spans="1:28" hidden="1" x14ac:dyDescent="0.2">
      <c r="A4243" t="s">
        <v>37037</v>
      </c>
      <c r="B4243" t="s">
        <v>37038</v>
      </c>
      <c r="C4243">
        <v>2014</v>
      </c>
      <c r="D4243" t="s">
        <v>37039</v>
      </c>
      <c r="E4243" t="s">
        <v>44043</v>
      </c>
      <c r="F4243" t="s">
        <v>44051</v>
      </c>
      <c r="G4243" t="s">
        <v>44032</v>
      </c>
      <c r="H4243">
        <v>108</v>
      </c>
      <c r="I4243" t="s">
        <v>1561</v>
      </c>
      <c r="J4243" t="s">
        <v>26</v>
      </c>
      <c r="M4243" t="s">
        <v>37040</v>
      </c>
      <c r="N4243" t="s">
        <v>37041</v>
      </c>
      <c r="O4243" t="s">
        <v>37042</v>
      </c>
      <c r="P4243" t="s">
        <v>37043</v>
      </c>
      <c r="Q4243" t="s">
        <v>37044</v>
      </c>
      <c r="R4243" t="s">
        <v>37045</v>
      </c>
      <c r="S4243" t="s">
        <v>37046</v>
      </c>
      <c r="T4243">
        <v>7.1</v>
      </c>
      <c r="U4243">
        <v>11734</v>
      </c>
      <c r="W4243"/>
      <c r="X4243"/>
      <c r="Y4243">
        <v>7891</v>
      </c>
      <c r="Z4243"/>
      <c r="AA4243">
        <v>34017</v>
      </c>
      <c r="AB4243">
        <v>92</v>
      </c>
    </row>
    <row r="4244" spans="1:28" x14ac:dyDescent="0.2">
      <c r="A4244" t="s">
        <v>31700</v>
      </c>
      <c r="B4244" t="s">
        <v>31701</v>
      </c>
      <c r="C4244">
        <v>2015</v>
      </c>
      <c r="D4244" t="s">
        <v>28663</v>
      </c>
      <c r="E4244" t="s">
        <v>16512</v>
      </c>
      <c r="F4244" t="s">
        <v>44031</v>
      </c>
      <c r="G4244" t="s">
        <v>44032</v>
      </c>
      <c r="H4244">
        <v>114</v>
      </c>
      <c r="I4244" t="s">
        <v>25</v>
      </c>
      <c r="J4244" t="s">
        <v>26</v>
      </c>
      <c r="M4244" t="s">
        <v>23401</v>
      </c>
      <c r="N4244" t="s">
        <v>31702</v>
      </c>
      <c r="O4244" t="s">
        <v>31703</v>
      </c>
      <c r="P4244" t="s">
        <v>4689</v>
      </c>
      <c r="Q4244" t="s">
        <v>31704</v>
      </c>
      <c r="R4244" t="s">
        <v>31705</v>
      </c>
      <c r="S4244" t="s">
        <v>31706</v>
      </c>
      <c r="T4244">
        <v>6.1</v>
      </c>
      <c r="U4244">
        <v>207545</v>
      </c>
      <c r="V4244" s="12">
        <f>W4244*1.09195121025074</f>
        <v>120114633.1275814</v>
      </c>
      <c r="W4244" s="3">
        <v>110000000</v>
      </c>
      <c r="X4244" s="13">
        <f>Y4244*1.09195121025074</f>
        <v>169460816.82221928</v>
      </c>
      <c r="Y4244" s="3">
        <v>155190832</v>
      </c>
      <c r="Z4244" s="13">
        <f>AA4244*1.09195121025074</f>
        <v>517574862.65015519</v>
      </c>
      <c r="AA4244" s="3">
        <v>473990832</v>
      </c>
      <c r="AB4244">
        <v>624</v>
      </c>
    </row>
    <row r="4245" spans="1:28" x14ac:dyDescent="0.2">
      <c r="A4245" t="s">
        <v>36617</v>
      </c>
      <c r="B4245" t="s">
        <v>36618</v>
      </c>
      <c r="C4245">
        <v>2017</v>
      </c>
      <c r="D4245" t="s">
        <v>31346</v>
      </c>
      <c r="E4245" t="s">
        <v>16512</v>
      </c>
      <c r="F4245" t="s">
        <v>44031</v>
      </c>
      <c r="G4245" t="s">
        <v>44032</v>
      </c>
      <c r="H4245">
        <v>140</v>
      </c>
      <c r="I4245" t="s">
        <v>36619</v>
      </c>
      <c r="J4245" t="s">
        <v>26</v>
      </c>
      <c r="K4245" t="s">
        <v>686</v>
      </c>
      <c r="M4245" t="s">
        <v>20313</v>
      </c>
      <c r="N4245" t="s">
        <v>36620</v>
      </c>
      <c r="O4245" t="s">
        <v>36621</v>
      </c>
      <c r="P4245" t="s">
        <v>14481</v>
      </c>
      <c r="Q4245" t="s">
        <v>36622</v>
      </c>
      <c r="R4245" t="s">
        <v>36623</v>
      </c>
      <c r="S4245" t="s">
        <v>36624</v>
      </c>
      <c r="T4245">
        <v>7.4</v>
      </c>
      <c r="U4245">
        <v>222173</v>
      </c>
      <c r="V4245" s="12">
        <f>W4245*1.05585427545692</f>
        <v>158378141.31853801</v>
      </c>
      <c r="W4245" s="3">
        <v>150000000</v>
      </c>
      <c r="X4245" s="13">
        <f>Y4245*1.05585427545692</f>
        <v>155084047.02750504</v>
      </c>
      <c r="Y4245" s="3">
        <v>146880162</v>
      </c>
      <c r="Z4245" s="13">
        <f>AA4245*1.05585427545692</f>
        <v>518128559.81475651</v>
      </c>
      <c r="AA4245" s="3">
        <v>490719763</v>
      </c>
      <c r="AB4245">
        <v>884</v>
      </c>
    </row>
    <row r="4246" spans="1:28" x14ac:dyDescent="0.2">
      <c r="A4246" t="s">
        <v>34021</v>
      </c>
      <c r="B4246" t="s">
        <v>34022</v>
      </c>
      <c r="C4246">
        <v>2015</v>
      </c>
      <c r="D4246" s="1">
        <v>42226</v>
      </c>
      <c r="E4246" t="s">
        <v>44037</v>
      </c>
      <c r="F4246" t="s">
        <v>44038</v>
      </c>
      <c r="G4246" t="s">
        <v>44040</v>
      </c>
      <c r="H4246">
        <v>89</v>
      </c>
      <c r="I4246" t="s">
        <v>25</v>
      </c>
      <c r="J4246" t="s">
        <v>26</v>
      </c>
      <c r="M4246" t="s">
        <v>17575</v>
      </c>
      <c r="N4246" t="s">
        <v>34023</v>
      </c>
      <c r="O4246" t="s">
        <v>34024</v>
      </c>
      <c r="P4246" t="s">
        <v>1329</v>
      </c>
      <c r="Q4246" t="s">
        <v>17578</v>
      </c>
      <c r="R4246" t="s">
        <v>34025</v>
      </c>
      <c r="S4246" t="s">
        <v>34026</v>
      </c>
      <c r="T4246">
        <v>6.7</v>
      </c>
      <c r="U4246">
        <v>103704</v>
      </c>
      <c r="V4246" s="12">
        <f>W4246*1.09195121025074</f>
        <v>87356096.82005921</v>
      </c>
      <c r="W4246" s="3">
        <v>80000000</v>
      </c>
      <c r="X4246" s="13">
        <f>Y4246*1.09195121025074</f>
        <v>185304240.49418372</v>
      </c>
      <c r="Y4246" s="3">
        <v>169700110</v>
      </c>
      <c r="Z4246" s="13">
        <f>AA4246*1.09195121025074</f>
        <v>518458434.62705135</v>
      </c>
      <c r="AA4246" s="3">
        <v>474800000</v>
      </c>
      <c r="AB4246">
        <v>159</v>
      </c>
    </row>
    <row r="4247" spans="1:28" x14ac:dyDescent="0.2">
      <c r="A4247" t="s">
        <v>952</v>
      </c>
      <c r="B4247" t="s">
        <v>953</v>
      </c>
      <c r="C4247">
        <v>2000</v>
      </c>
      <c r="D4247" s="1">
        <v>36719</v>
      </c>
      <c r="E4247" t="s">
        <v>1045</v>
      </c>
      <c r="F4247" t="s">
        <v>44040</v>
      </c>
      <c r="G4247" t="s">
        <v>44034</v>
      </c>
      <c r="H4247">
        <v>104</v>
      </c>
      <c r="I4247" t="s">
        <v>97</v>
      </c>
      <c r="J4247" t="s">
        <v>26</v>
      </c>
      <c r="M4247" t="s">
        <v>954</v>
      </c>
      <c r="N4247" t="s">
        <v>955</v>
      </c>
      <c r="O4247" t="s">
        <v>956</v>
      </c>
      <c r="P4247" t="s">
        <v>957</v>
      </c>
      <c r="Q4247" t="s">
        <v>958</v>
      </c>
      <c r="R4247" t="s">
        <v>959</v>
      </c>
      <c r="S4247" t="s">
        <v>960</v>
      </c>
      <c r="T4247">
        <v>6.2</v>
      </c>
      <c r="U4247">
        <v>198436</v>
      </c>
      <c r="V4247" s="12">
        <f>W4247*1.5029674796748</f>
        <v>184865000.00000042</v>
      </c>
      <c r="W4247" s="3">
        <v>123000000</v>
      </c>
      <c r="X4247" s="13">
        <f>Y4247*1.5029674796748</f>
        <v>390838915.23272443</v>
      </c>
      <c r="Y4247" s="3">
        <v>260044825</v>
      </c>
      <c r="Z4247" s="13">
        <f>AA4247*1.5029674796748</f>
        <v>518736304.59833449</v>
      </c>
      <c r="AA4247" s="3">
        <v>345141403</v>
      </c>
      <c r="AB4247">
        <v>570</v>
      </c>
    </row>
    <row r="4248" spans="1:28" x14ac:dyDescent="0.2">
      <c r="A4248" t="s">
        <v>24712</v>
      </c>
      <c r="B4248" t="s">
        <v>24713</v>
      </c>
      <c r="C4248">
        <v>2013</v>
      </c>
      <c r="D4248" s="1">
        <v>41614</v>
      </c>
      <c r="E4248" t="s">
        <v>16512</v>
      </c>
      <c r="F4248" t="s">
        <v>44031</v>
      </c>
      <c r="G4248" t="s">
        <v>44033</v>
      </c>
      <c r="H4248">
        <v>132</v>
      </c>
      <c r="I4248" t="s">
        <v>25</v>
      </c>
      <c r="J4248" t="s">
        <v>26</v>
      </c>
      <c r="K4248" t="s">
        <v>6578</v>
      </c>
      <c r="M4248" t="s">
        <v>6621</v>
      </c>
      <c r="N4248" t="s">
        <v>10213</v>
      </c>
      <c r="O4248" t="s">
        <v>24714</v>
      </c>
      <c r="P4248" t="s">
        <v>16719</v>
      </c>
      <c r="Q4248" t="s">
        <v>16720</v>
      </c>
      <c r="R4248" t="s">
        <v>24715</v>
      </c>
      <c r="S4248" t="s">
        <v>24716</v>
      </c>
      <c r="T4248">
        <v>7.7</v>
      </c>
      <c r="U4248">
        <v>458568</v>
      </c>
      <c r="V4248" s="12">
        <f>W4248*1.11098185502045</f>
        <v>211086552.4538855</v>
      </c>
      <c r="W4248" s="3">
        <v>190000000</v>
      </c>
      <c r="X4248" s="13">
        <f>Y4248*1.11098185502045</f>
        <v>254168941.18687469</v>
      </c>
      <c r="Y4248" s="3">
        <v>228778661</v>
      </c>
      <c r="Z4248" s="13">
        <f>AA4248*1.11098185502045</f>
        <v>519234307.97316897</v>
      </c>
      <c r="AA4248" s="3">
        <v>467365246</v>
      </c>
      <c r="AB4248">
        <v>1245</v>
      </c>
    </row>
    <row r="4249" spans="1:28" hidden="1" x14ac:dyDescent="0.2">
      <c r="A4249" t="s">
        <v>37078</v>
      </c>
      <c r="B4249" t="s">
        <v>37079</v>
      </c>
      <c r="C4249">
        <v>2014</v>
      </c>
      <c r="D4249" t="s">
        <v>31499</v>
      </c>
      <c r="E4249" t="s">
        <v>16512</v>
      </c>
      <c r="F4249" t="s">
        <v>44044</v>
      </c>
      <c r="G4249" t="s">
        <v>44032</v>
      </c>
      <c r="H4249">
        <v>110</v>
      </c>
      <c r="I4249" t="s">
        <v>4358</v>
      </c>
      <c r="J4249" t="s">
        <v>1076</v>
      </c>
      <c r="M4249" t="s">
        <v>37080</v>
      </c>
      <c r="N4249" t="s">
        <v>37080</v>
      </c>
      <c r="O4249" t="s">
        <v>37081</v>
      </c>
      <c r="P4249" t="s">
        <v>37082</v>
      </c>
      <c r="Q4249" t="s">
        <v>37083</v>
      </c>
      <c r="R4249" t="s">
        <v>37084</v>
      </c>
      <c r="S4249" t="s">
        <v>37085</v>
      </c>
      <c r="T4249">
        <v>7.8</v>
      </c>
      <c r="U4249">
        <v>11910</v>
      </c>
      <c r="W4249"/>
      <c r="X4249"/>
      <c r="Y4249"/>
      <c r="Z4249"/>
      <c r="AA4249">
        <v>686484</v>
      </c>
      <c r="AB4249">
        <v>4</v>
      </c>
    </row>
    <row r="4250" spans="1:28" hidden="1" x14ac:dyDescent="0.2">
      <c r="A4250" t="s">
        <v>37086</v>
      </c>
      <c r="B4250" t="s">
        <v>37087</v>
      </c>
      <c r="C4250">
        <v>2016</v>
      </c>
      <c r="D4250" s="1">
        <v>42800</v>
      </c>
      <c r="E4250" t="s">
        <v>16512</v>
      </c>
      <c r="F4250" t="s">
        <v>44044</v>
      </c>
      <c r="G4250" t="s">
        <v>44032</v>
      </c>
      <c r="H4250">
        <v>88</v>
      </c>
      <c r="I4250" t="s">
        <v>817</v>
      </c>
      <c r="J4250" t="s">
        <v>26</v>
      </c>
      <c r="K4250" t="s">
        <v>308</v>
      </c>
      <c r="M4250" t="s">
        <v>10728</v>
      </c>
      <c r="N4250" t="s">
        <v>37088</v>
      </c>
      <c r="O4250" t="s">
        <v>37089</v>
      </c>
      <c r="P4250" t="s">
        <v>1401</v>
      </c>
      <c r="Q4250" t="s">
        <v>37090</v>
      </c>
      <c r="R4250" t="s">
        <v>37091</v>
      </c>
      <c r="S4250" t="s">
        <v>37092</v>
      </c>
      <c r="T4250">
        <v>6.4</v>
      </c>
      <c r="U4250">
        <v>58159</v>
      </c>
      <c r="W4250">
        <v>13000000</v>
      </c>
      <c r="X4250"/>
      <c r="Y4250"/>
      <c r="Z4250"/>
      <c r="AA4250">
        <v>6903033</v>
      </c>
      <c r="AB4250">
        <v>202</v>
      </c>
    </row>
    <row r="4251" spans="1:28" hidden="1" x14ac:dyDescent="0.2">
      <c r="A4251" t="s">
        <v>37093</v>
      </c>
      <c r="B4251" t="s">
        <v>37094</v>
      </c>
      <c r="C4251">
        <v>2017</v>
      </c>
      <c r="D4251" t="s">
        <v>37095</v>
      </c>
      <c r="E4251" t="s">
        <v>3496</v>
      </c>
      <c r="F4251" t="s">
        <v>44042</v>
      </c>
      <c r="H4251">
        <v>78</v>
      </c>
      <c r="I4251" t="s">
        <v>25</v>
      </c>
      <c r="J4251" t="s">
        <v>26</v>
      </c>
      <c r="M4251" t="s">
        <v>33684</v>
      </c>
      <c r="N4251" t="s">
        <v>37096</v>
      </c>
      <c r="O4251" t="s">
        <v>37097</v>
      </c>
      <c r="P4251" t="s">
        <v>37098</v>
      </c>
      <c r="Q4251" t="s">
        <v>37099</v>
      </c>
      <c r="R4251" t="s">
        <v>37100</v>
      </c>
      <c r="S4251" t="s">
        <v>37101</v>
      </c>
      <c r="T4251">
        <v>6.4</v>
      </c>
      <c r="U4251">
        <v>17701</v>
      </c>
      <c r="W4251"/>
      <c r="X4251"/>
      <c r="Y4251"/>
      <c r="Z4251"/>
      <c r="AA4251"/>
      <c r="AB4251">
        <v>104</v>
      </c>
    </row>
    <row r="4252" spans="1:28" hidden="1" x14ac:dyDescent="0.2">
      <c r="A4252" t="s">
        <v>37102</v>
      </c>
      <c r="B4252" t="s">
        <v>37103</v>
      </c>
      <c r="C4252">
        <v>2016</v>
      </c>
      <c r="D4252" t="s">
        <v>30661</v>
      </c>
      <c r="E4252" t="s">
        <v>44041</v>
      </c>
      <c r="F4252" t="s">
        <v>44032</v>
      </c>
      <c r="G4252" t="s">
        <v>44045</v>
      </c>
      <c r="H4252">
        <v>106</v>
      </c>
      <c r="I4252" t="s">
        <v>25</v>
      </c>
      <c r="J4252" t="s">
        <v>26</v>
      </c>
      <c r="M4252" t="s">
        <v>37104</v>
      </c>
      <c r="N4252" t="s">
        <v>37105</v>
      </c>
      <c r="O4252" t="s">
        <v>37106</v>
      </c>
      <c r="P4252" t="s">
        <v>13818</v>
      </c>
      <c r="Q4252" t="s">
        <v>37107</v>
      </c>
      <c r="R4252" t="s">
        <v>37108</v>
      </c>
      <c r="S4252" t="s">
        <v>37109</v>
      </c>
      <c r="T4252">
        <v>5.3</v>
      </c>
      <c r="U4252">
        <v>14738</v>
      </c>
      <c r="W4252">
        <v>11000000</v>
      </c>
      <c r="X4252"/>
      <c r="Y4252"/>
      <c r="Z4252"/>
      <c r="AA4252">
        <v>2049761</v>
      </c>
      <c r="AB4252">
        <v>91</v>
      </c>
    </row>
    <row r="4253" spans="1:28" hidden="1" x14ac:dyDescent="0.2">
      <c r="A4253" t="s">
        <v>3104</v>
      </c>
      <c r="B4253" t="s">
        <v>3105</v>
      </c>
      <c r="C4253">
        <v>2001</v>
      </c>
      <c r="D4253" t="s">
        <v>3106</v>
      </c>
      <c r="E4253" t="s">
        <v>44037</v>
      </c>
      <c r="F4253" t="s">
        <v>44031</v>
      </c>
      <c r="G4253" t="s">
        <v>44040</v>
      </c>
      <c r="H4253">
        <v>125</v>
      </c>
      <c r="I4253" t="s">
        <v>2213</v>
      </c>
      <c r="J4253" t="s">
        <v>934</v>
      </c>
      <c r="M4253" t="s">
        <v>3107</v>
      </c>
      <c r="N4253" t="s">
        <v>3107</v>
      </c>
      <c r="O4253" t="s">
        <v>3108</v>
      </c>
      <c r="P4253" t="s">
        <v>3109</v>
      </c>
      <c r="Q4253" t="s">
        <v>3110</v>
      </c>
      <c r="R4253" t="s">
        <v>3111</v>
      </c>
      <c r="S4253" t="s">
        <v>3112</v>
      </c>
      <c r="T4253">
        <v>8.6</v>
      </c>
      <c r="U4253">
        <v>626693</v>
      </c>
      <c r="V4253" s="12">
        <f>W4253*1.46138339920949</f>
        <v>27766284.584980309</v>
      </c>
      <c r="W4253" s="3">
        <v>19000000</v>
      </c>
      <c r="X4253" s="13">
        <f>Y4253*1.46138339920949</f>
        <v>20094962.870039579</v>
      </c>
      <c r="Y4253" s="3">
        <v>13750644</v>
      </c>
      <c r="Z4253" s="13">
        <f>AA4253*1.46138339920949</f>
        <v>519473654.60427016</v>
      </c>
      <c r="AA4253" s="3">
        <v>355467056</v>
      </c>
      <c r="AB4253">
        <v>1325</v>
      </c>
    </row>
    <row r="4254" spans="1:28" hidden="1" x14ac:dyDescent="0.2">
      <c r="A4254" t="s">
        <v>37118</v>
      </c>
      <c r="B4254" t="s">
        <v>37119</v>
      </c>
      <c r="C4254">
        <v>2016</v>
      </c>
      <c r="D4254" t="s">
        <v>37120</v>
      </c>
      <c r="E4254" t="s">
        <v>44037</v>
      </c>
      <c r="F4254" t="s">
        <v>44040</v>
      </c>
      <c r="G4254" t="s">
        <v>44034</v>
      </c>
      <c r="H4254">
        <v>80</v>
      </c>
      <c r="I4254" t="s">
        <v>37121</v>
      </c>
      <c r="J4254" t="s">
        <v>35115</v>
      </c>
      <c r="M4254" t="s">
        <v>37122</v>
      </c>
      <c r="N4254" t="s">
        <v>37123</v>
      </c>
      <c r="O4254" t="s">
        <v>37124</v>
      </c>
      <c r="P4254" t="s">
        <v>37125</v>
      </c>
      <c r="Q4254" t="s">
        <v>37126</v>
      </c>
      <c r="R4254" t="s">
        <v>37127</v>
      </c>
      <c r="S4254" t="s">
        <v>37128</v>
      </c>
      <c r="T4254">
        <v>7.5</v>
      </c>
      <c r="U4254">
        <v>29973</v>
      </c>
      <c r="W4254"/>
      <c r="X4254"/>
      <c r="Y4254">
        <v>921974</v>
      </c>
      <c r="Z4254"/>
      <c r="AA4254">
        <v>6591789</v>
      </c>
      <c r="AB4254">
        <v>112</v>
      </c>
    </row>
    <row r="4255" spans="1:28" hidden="1" x14ac:dyDescent="0.2">
      <c r="A4255" t="s">
        <v>37129</v>
      </c>
      <c r="B4255" t="s">
        <v>37130</v>
      </c>
      <c r="C4255">
        <v>2014</v>
      </c>
      <c r="D4255" t="s">
        <v>32836</v>
      </c>
      <c r="E4255" t="s">
        <v>1045</v>
      </c>
      <c r="F4255" t="s">
        <v>44032</v>
      </c>
      <c r="G4255" t="s">
        <v>44036</v>
      </c>
      <c r="H4255">
        <v>171</v>
      </c>
      <c r="I4255" t="s">
        <v>943</v>
      </c>
      <c r="J4255" t="s">
        <v>32155</v>
      </c>
      <c r="M4255" t="s">
        <v>32157</v>
      </c>
      <c r="N4255" t="s">
        <v>37131</v>
      </c>
      <c r="O4255" t="s">
        <v>37132</v>
      </c>
      <c r="P4255" t="s">
        <v>37133</v>
      </c>
      <c r="Q4255" t="s">
        <v>37134</v>
      </c>
      <c r="R4255" t="s">
        <v>37135</v>
      </c>
      <c r="S4255" t="s">
        <v>37136</v>
      </c>
      <c r="T4255">
        <v>8.3000000000000007</v>
      </c>
      <c r="U4255">
        <v>15520</v>
      </c>
      <c r="W4255"/>
      <c r="X4255"/>
      <c r="Y4255"/>
      <c r="Z4255"/>
      <c r="AA4255">
        <v>180217</v>
      </c>
      <c r="AB4255">
        <v>54</v>
      </c>
    </row>
    <row r="4256" spans="1:28" hidden="1" x14ac:dyDescent="0.2">
      <c r="A4256" t="s">
        <v>37137</v>
      </c>
      <c r="B4256" t="s">
        <v>37138</v>
      </c>
      <c r="C4256">
        <v>2015</v>
      </c>
      <c r="D4256" t="s">
        <v>22149</v>
      </c>
      <c r="E4256" t="s">
        <v>44035</v>
      </c>
      <c r="F4256" t="s">
        <v>44032</v>
      </c>
      <c r="G4256" t="s">
        <v>44036</v>
      </c>
      <c r="H4256">
        <v>127</v>
      </c>
      <c r="I4256" t="s">
        <v>1831</v>
      </c>
      <c r="J4256" t="s">
        <v>26</v>
      </c>
      <c r="M4256" t="s">
        <v>12277</v>
      </c>
      <c r="N4256" t="s">
        <v>37139</v>
      </c>
      <c r="O4256" t="s">
        <v>37140</v>
      </c>
      <c r="P4256" t="s">
        <v>37141</v>
      </c>
      <c r="Q4256" t="s">
        <v>37142</v>
      </c>
      <c r="R4256" t="s">
        <v>37143</v>
      </c>
      <c r="S4256" t="s">
        <v>37144</v>
      </c>
      <c r="T4256">
        <v>7.4</v>
      </c>
      <c r="U4256">
        <v>10268</v>
      </c>
      <c r="W4256"/>
      <c r="X4256"/>
      <c r="Y4256"/>
      <c r="Z4256"/>
      <c r="AA4256">
        <v>767038</v>
      </c>
      <c r="AB4256">
        <v>55</v>
      </c>
    </row>
    <row r="4257" spans="1:28" x14ac:dyDescent="0.2">
      <c r="A4257" t="s">
        <v>282</v>
      </c>
      <c r="B4257" t="s">
        <v>283</v>
      </c>
      <c r="C4257">
        <v>2000</v>
      </c>
      <c r="D4257" t="s">
        <v>284</v>
      </c>
      <c r="E4257" t="s">
        <v>44037</v>
      </c>
      <c r="F4257" t="s">
        <v>44031</v>
      </c>
      <c r="G4257" t="s">
        <v>44040</v>
      </c>
      <c r="H4257">
        <v>82</v>
      </c>
      <c r="I4257" t="s">
        <v>25</v>
      </c>
      <c r="J4257" t="s">
        <v>26</v>
      </c>
      <c r="M4257" t="s">
        <v>285</v>
      </c>
      <c r="N4257" t="s">
        <v>286</v>
      </c>
      <c r="O4257" t="s">
        <v>287</v>
      </c>
      <c r="P4257" t="s">
        <v>288</v>
      </c>
      <c r="Q4257" t="s">
        <v>289</v>
      </c>
      <c r="R4257" t="s">
        <v>290</v>
      </c>
      <c r="S4257" t="s">
        <v>291</v>
      </c>
      <c r="T4257">
        <v>6.5</v>
      </c>
      <c r="U4257">
        <v>51947</v>
      </c>
      <c r="V4257" s="12">
        <f>W4257*1.5029674796748</f>
        <v>191628353.658537</v>
      </c>
      <c r="W4257" s="3">
        <v>127500000</v>
      </c>
      <c r="X4257" s="13">
        <f>Y4257*1.5029674796748</f>
        <v>207030859.07719558</v>
      </c>
      <c r="Y4257" s="3">
        <v>137748063</v>
      </c>
      <c r="Z4257" s="13">
        <f>AA4257*1.5029674796748</f>
        <v>525772239.44491982</v>
      </c>
      <c r="AA4257" s="3">
        <v>349822765</v>
      </c>
      <c r="AB4257">
        <v>258</v>
      </c>
    </row>
    <row r="4258" spans="1:28" x14ac:dyDescent="0.2">
      <c r="A4258" t="s">
        <v>34645</v>
      </c>
      <c r="B4258" t="s">
        <v>34646</v>
      </c>
      <c r="C4258">
        <v>2018</v>
      </c>
      <c r="D4258" t="s">
        <v>28513</v>
      </c>
      <c r="E4258" t="s">
        <v>44037</v>
      </c>
      <c r="F4258" t="s">
        <v>44038</v>
      </c>
      <c r="G4258" t="s">
        <v>44040</v>
      </c>
      <c r="H4258">
        <v>85</v>
      </c>
      <c r="I4258" t="s">
        <v>34647</v>
      </c>
      <c r="J4258" t="s">
        <v>26</v>
      </c>
      <c r="M4258" t="s">
        <v>34648</v>
      </c>
      <c r="N4258" t="s">
        <v>34649</v>
      </c>
      <c r="O4258" t="s">
        <v>34650</v>
      </c>
      <c r="P4258" t="s">
        <v>22271</v>
      </c>
      <c r="Q4258" t="s">
        <v>22271</v>
      </c>
      <c r="R4258" t="s">
        <v>34651</v>
      </c>
      <c r="S4258" t="s">
        <v>34652</v>
      </c>
      <c r="T4258">
        <v>6.3</v>
      </c>
      <c r="U4258">
        <v>45035</v>
      </c>
      <c r="V4258" s="12">
        <f>W4258*1.03068014830331</f>
        <v>77301011.122748241</v>
      </c>
      <c r="W4258" s="3">
        <v>75000000</v>
      </c>
      <c r="X4258" s="13">
        <f>Y4258*1.03068014830331</f>
        <v>278923640.87998259</v>
      </c>
      <c r="Y4258" s="3">
        <v>270620950</v>
      </c>
      <c r="Z4258" s="13">
        <f>AA4258*1.03068014830331</f>
        <v>527291796.83213377</v>
      </c>
      <c r="AA4258" s="3">
        <v>511595957</v>
      </c>
      <c r="AB4258">
        <v>545</v>
      </c>
    </row>
    <row r="4259" spans="1:28" x14ac:dyDescent="0.2">
      <c r="A4259" t="s">
        <v>33351</v>
      </c>
      <c r="B4259" t="s">
        <v>33352</v>
      </c>
      <c r="C4259">
        <v>2019</v>
      </c>
      <c r="D4259" t="s">
        <v>33353</v>
      </c>
      <c r="E4259" t="s">
        <v>44037</v>
      </c>
      <c r="F4259" t="s">
        <v>44047</v>
      </c>
      <c r="G4259" t="s">
        <v>44031</v>
      </c>
      <c r="H4259">
        <v>104</v>
      </c>
      <c r="I4259" t="s">
        <v>1026</v>
      </c>
      <c r="J4259" t="s">
        <v>26</v>
      </c>
      <c r="M4259" t="s">
        <v>27534</v>
      </c>
      <c r="N4259" t="s">
        <v>27535</v>
      </c>
      <c r="O4259" t="s">
        <v>33354</v>
      </c>
      <c r="P4259" t="s">
        <v>17271</v>
      </c>
      <c r="Q4259" t="s">
        <v>33355</v>
      </c>
      <c r="R4259" t="s">
        <v>33356</v>
      </c>
      <c r="S4259" t="s">
        <v>33357</v>
      </c>
      <c r="T4259">
        <v>7.5</v>
      </c>
      <c r="U4259">
        <v>97018</v>
      </c>
      <c r="V4259" s="12">
        <f>W4259*1.01233684194057</f>
        <v>130591452.61033353</v>
      </c>
      <c r="W4259" s="3">
        <v>129000000</v>
      </c>
      <c r="X4259" s="13">
        <f>Y4259*1.01233684194057</f>
        <v>162783263.0773069</v>
      </c>
      <c r="Y4259" s="3">
        <v>160799505</v>
      </c>
      <c r="Z4259" s="13">
        <f>AA4259*1.01233684194057</f>
        <v>528237519.01212627</v>
      </c>
      <c r="AA4259" s="3">
        <v>521800153</v>
      </c>
      <c r="AB4259">
        <v>669</v>
      </c>
    </row>
    <row r="4260" spans="1:28" hidden="1" x14ac:dyDescent="0.2">
      <c r="A4260" t="s">
        <v>37171</v>
      </c>
      <c r="B4260" t="s">
        <v>37172</v>
      </c>
      <c r="C4260">
        <v>2014</v>
      </c>
      <c r="D4260" s="1">
        <v>41950</v>
      </c>
      <c r="E4260" t="s">
        <v>1045</v>
      </c>
      <c r="F4260" t="s">
        <v>44032</v>
      </c>
      <c r="G4260" t="s">
        <v>44036</v>
      </c>
      <c r="H4260">
        <v>133</v>
      </c>
      <c r="I4260" t="s">
        <v>943</v>
      </c>
      <c r="J4260" t="s">
        <v>944</v>
      </c>
      <c r="K4260" t="s">
        <v>26</v>
      </c>
      <c r="M4260" t="s">
        <v>37173</v>
      </c>
      <c r="N4260" t="s">
        <v>37173</v>
      </c>
      <c r="O4260" t="s">
        <v>37174</v>
      </c>
      <c r="P4260" t="s">
        <v>37167</v>
      </c>
      <c r="Q4260" t="s">
        <v>37175</v>
      </c>
      <c r="R4260" t="s">
        <v>37176</v>
      </c>
      <c r="S4260" t="s">
        <v>37177</v>
      </c>
      <c r="T4260">
        <v>6</v>
      </c>
      <c r="U4260">
        <v>10870</v>
      </c>
      <c r="W4260"/>
      <c r="X4260"/>
      <c r="Y4260">
        <v>380011</v>
      </c>
      <c r="Z4260"/>
      <c r="AA4260">
        <v>13669988</v>
      </c>
      <c r="AB4260">
        <v>62</v>
      </c>
    </row>
    <row r="4261" spans="1:28" x14ac:dyDescent="0.2">
      <c r="A4261" t="s">
        <v>327</v>
      </c>
      <c r="B4261" t="s">
        <v>328</v>
      </c>
      <c r="C4261">
        <v>2001</v>
      </c>
      <c r="D4261" t="s">
        <v>329</v>
      </c>
      <c r="E4261" t="s">
        <v>16512</v>
      </c>
      <c r="F4261" t="s">
        <v>44031</v>
      </c>
      <c r="G4261" t="s">
        <v>44033</v>
      </c>
      <c r="H4261">
        <v>119</v>
      </c>
      <c r="I4261" t="s">
        <v>25</v>
      </c>
      <c r="J4261" t="s">
        <v>26</v>
      </c>
      <c r="M4261" t="s">
        <v>330</v>
      </c>
      <c r="N4261" t="s">
        <v>331</v>
      </c>
      <c r="O4261" t="s">
        <v>332</v>
      </c>
      <c r="P4261" t="s">
        <v>333</v>
      </c>
      <c r="Q4261" t="s">
        <v>334</v>
      </c>
      <c r="R4261" t="s">
        <v>335</v>
      </c>
      <c r="S4261" t="s">
        <v>336</v>
      </c>
      <c r="T4261">
        <v>5.7</v>
      </c>
      <c r="U4261">
        <v>207951</v>
      </c>
      <c r="V4261" s="12">
        <f>W4261*1.46138339920949</f>
        <v>146138339.92094901</v>
      </c>
      <c r="W4261" s="3">
        <v>100000000</v>
      </c>
      <c r="X4261" s="13">
        <f>Y4261*1.46138339920949</f>
        <v>263066168.49881491</v>
      </c>
      <c r="Y4261" s="3">
        <v>180011740</v>
      </c>
      <c r="Z4261" s="13">
        <f>AA4261*1.46138339920949</f>
        <v>529330223.83478397</v>
      </c>
      <c r="AA4261" s="3">
        <v>362211740</v>
      </c>
      <c r="AB4261">
        <v>1377</v>
      </c>
    </row>
    <row r="4262" spans="1:28" hidden="1" x14ac:dyDescent="0.2">
      <c r="A4262" t="s">
        <v>37186</v>
      </c>
      <c r="B4262" t="s">
        <v>37187</v>
      </c>
      <c r="C4262">
        <v>2018</v>
      </c>
      <c r="D4262" t="s">
        <v>37188</v>
      </c>
      <c r="E4262" t="s">
        <v>1045</v>
      </c>
      <c r="F4262" t="s">
        <v>44036</v>
      </c>
      <c r="H4262">
        <v>94</v>
      </c>
      <c r="I4262" t="s">
        <v>25</v>
      </c>
      <c r="J4262" t="s">
        <v>26</v>
      </c>
      <c r="M4262" t="s">
        <v>37189</v>
      </c>
      <c r="N4262" t="s">
        <v>37190</v>
      </c>
      <c r="O4262" t="s">
        <v>37191</v>
      </c>
      <c r="P4262" t="s">
        <v>37192</v>
      </c>
      <c r="Q4262" t="s">
        <v>37192</v>
      </c>
      <c r="R4262" t="s">
        <v>37193</v>
      </c>
      <c r="S4262" t="s">
        <v>37194</v>
      </c>
      <c r="T4262">
        <v>5.2</v>
      </c>
      <c r="U4262">
        <v>15123</v>
      </c>
      <c r="W4262"/>
      <c r="X4262"/>
      <c r="Y4262"/>
      <c r="Z4262"/>
      <c r="AA4262"/>
      <c r="AB4262">
        <v>257</v>
      </c>
    </row>
    <row r="4263" spans="1:28" x14ac:dyDescent="0.2">
      <c r="A4263" t="s">
        <v>23456</v>
      </c>
      <c r="B4263" t="s">
        <v>23457</v>
      </c>
      <c r="C4263">
        <v>2014</v>
      </c>
      <c r="D4263" t="s">
        <v>8804</v>
      </c>
      <c r="E4263" t="s">
        <v>16512</v>
      </c>
      <c r="F4263" t="s">
        <v>44031</v>
      </c>
      <c r="G4263" t="s">
        <v>44038</v>
      </c>
      <c r="H4263">
        <v>101</v>
      </c>
      <c r="I4263" t="s">
        <v>25</v>
      </c>
      <c r="J4263" t="s">
        <v>26</v>
      </c>
      <c r="K4263" t="s">
        <v>934</v>
      </c>
      <c r="M4263" t="s">
        <v>5017</v>
      </c>
      <c r="N4263" t="s">
        <v>23458</v>
      </c>
      <c r="O4263" t="s">
        <v>23459</v>
      </c>
      <c r="P4263" t="s">
        <v>21133</v>
      </c>
      <c r="Q4263" t="s">
        <v>23460</v>
      </c>
      <c r="R4263" t="s">
        <v>23461</v>
      </c>
      <c r="S4263" t="s">
        <v>23462</v>
      </c>
      <c r="T4263">
        <v>5.8</v>
      </c>
      <c r="U4263">
        <v>198613</v>
      </c>
      <c r="V4263" s="12">
        <f>W4263*1.09324733035956</f>
        <v>136655916.294945</v>
      </c>
      <c r="W4263" s="3">
        <v>125000000</v>
      </c>
      <c r="X4263" s="13">
        <f>Y4263*1.09324733035956</f>
        <v>209034086.8625564</v>
      </c>
      <c r="Y4263" s="3">
        <v>191204754</v>
      </c>
      <c r="Z4263" s="13">
        <f>AA4263*1.09324733035956</f>
        <v>530230152.52219516</v>
      </c>
      <c r="AA4263" s="3">
        <v>485004754</v>
      </c>
      <c r="AB4263">
        <v>547</v>
      </c>
    </row>
    <row r="4264" spans="1:28" hidden="1" x14ac:dyDescent="0.2">
      <c r="A4264" t="s">
        <v>37202</v>
      </c>
      <c r="B4264" t="s">
        <v>37203</v>
      </c>
      <c r="C4264">
        <v>2014</v>
      </c>
      <c r="D4264" t="s">
        <v>27315</v>
      </c>
      <c r="E4264" t="s">
        <v>16512</v>
      </c>
      <c r="F4264" t="s">
        <v>44044</v>
      </c>
      <c r="G4264" t="s">
        <v>44042</v>
      </c>
      <c r="H4264">
        <v>111</v>
      </c>
      <c r="I4264" t="s">
        <v>3660</v>
      </c>
      <c r="J4264" t="s">
        <v>3179</v>
      </c>
      <c r="M4264" t="s">
        <v>37204</v>
      </c>
      <c r="N4264" t="s">
        <v>37205</v>
      </c>
      <c r="O4264" t="s">
        <v>37206</v>
      </c>
      <c r="P4264" t="s">
        <v>37207</v>
      </c>
      <c r="Q4264" t="s">
        <v>37208</v>
      </c>
      <c r="R4264" t="s">
        <v>37209</v>
      </c>
      <c r="S4264" t="s">
        <v>37210</v>
      </c>
      <c r="T4264">
        <v>7.2</v>
      </c>
      <c r="U4264">
        <v>10544</v>
      </c>
      <c r="W4264"/>
      <c r="X4264"/>
      <c r="Y4264">
        <v>19004</v>
      </c>
      <c r="Z4264"/>
      <c r="AA4264">
        <v>26488847</v>
      </c>
      <c r="AB4264">
        <v>39</v>
      </c>
    </row>
    <row r="4265" spans="1:28" hidden="1" x14ac:dyDescent="0.2">
      <c r="A4265" t="s">
        <v>37211</v>
      </c>
      <c r="B4265" t="s">
        <v>37212</v>
      </c>
      <c r="C4265">
        <v>2014</v>
      </c>
      <c r="D4265" s="1">
        <v>41680</v>
      </c>
      <c r="E4265" t="s">
        <v>1045</v>
      </c>
      <c r="H4265">
        <v>134</v>
      </c>
      <c r="I4265" t="s">
        <v>4358</v>
      </c>
      <c r="J4265" t="s">
        <v>1076</v>
      </c>
      <c r="M4265" t="s">
        <v>10028</v>
      </c>
      <c r="N4265" t="s">
        <v>10028</v>
      </c>
      <c r="O4265" t="s">
        <v>37213</v>
      </c>
      <c r="P4265" t="s">
        <v>10028</v>
      </c>
      <c r="Q4265" t="s">
        <v>37214</v>
      </c>
      <c r="R4265" t="s">
        <v>37215</v>
      </c>
      <c r="S4265" t="s">
        <v>37216</v>
      </c>
      <c r="T4265">
        <v>7.4</v>
      </c>
      <c r="U4265">
        <v>30771</v>
      </c>
      <c r="W4265"/>
      <c r="X4265"/>
      <c r="Y4265"/>
      <c r="Z4265"/>
      <c r="AA4265">
        <v>10769798</v>
      </c>
      <c r="AB4265">
        <v>15</v>
      </c>
    </row>
    <row r="4266" spans="1:28" hidden="1" x14ac:dyDescent="0.2">
      <c r="A4266" t="s">
        <v>37217</v>
      </c>
      <c r="B4266" t="s">
        <v>37218</v>
      </c>
      <c r="C4266">
        <v>2016</v>
      </c>
      <c r="D4266" t="s">
        <v>28329</v>
      </c>
      <c r="E4266" t="s">
        <v>3496</v>
      </c>
      <c r="H4266">
        <v>96</v>
      </c>
      <c r="I4266" t="s">
        <v>8420</v>
      </c>
      <c r="J4266" t="s">
        <v>26</v>
      </c>
      <c r="K4266" t="s">
        <v>944</v>
      </c>
      <c r="L4266" t="s">
        <v>2800</v>
      </c>
      <c r="M4266" t="s">
        <v>23367</v>
      </c>
      <c r="N4266" t="s">
        <v>35270</v>
      </c>
      <c r="O4266" t="s">
        <v>37219</v>
      </c>
      <c r="P4266" t="s">
        <v>37220</v>
      </c>
      <c r="Q4266" t="s">
        <v>37220</v>
      </c>
      <c r="R4266" t="s">
        <v>37221</v>
      </c>
      <c r="S4266" t="s">
        <v>37222</v>
      </c>
      <c r="T4266">
        <v>5.3</v>
      </c>
      <c r="U4266">
        <v>16790</v>
      </c>
      <c r="W4266"/>
      <c r="X4266"/>
      <c r="Y4266">
        <v>3000342</v>
      </c>
      <c r="Z4266"/>
      <c r="AA4266">
        <v>14332467</v>
      </c>
      <c r="AB4266">
        <v>91</v>
      </c>
    </row>
    <row r="4267" spans="1:28" hidden="1" x14ac:dyDescent="0.2">
      <c r="A4267" t="s">
        <v>37223</v>
      </c>
      <c r="B4267" t="s">
        <v>37224</v>
      </c>
      <c r="C4267">
        <v>2015</v>
      </c>
      <c r="D4267" t="s">
        <v>21523</v>
      </c>
      <c r="E4267" t="s">
        <v>1045</v>
      </c>
      <c r="H4267">
        <v>115</v>
      </c>
      <c r="I4267" t="s">
        <v>697</v>
      </c>
      <c r="J4267" t="s">
        <v>307</v>
      </c>
      <c r="K4267" t="s">
        <v>26</v>
      </c>
      <c r="L4267" t="s">
        <v>2073</v>
      </c>
      <c r="M4267" t="s">
        <v>35474</v>
      </c>
      <c r="N4267" t="s">
        <v>35474</v>
      </c>
      <c r="O4267" t="s">
        <v>37225</v>
      </c>
      <c r="P4267" t="s">
        <v>35477</v>
      </c>
      <c r="Q4267" t="s">
        <v>37226</v>
      </c>
      <c r="R4267" t="s">
        <v>37227</v>
      </c>
      <c r="S4267" t="s">
        <v>37228</v>
      </c>
      <c r="T4267">
        <v>6</v>
      </c>
      <c r="U4267">
        <v>11253</v>
      </c>
      <c r="W4267"/>
      <c r="X4267"/>
      <c r="Y4267"/>
      <c r="Z4267"/>
      <c r="AA4267">
        <v>83027924</v>
      </c>
      <c r="AB4267">
        <v>5</v>
      </c>
    </row>
    <row r="4268" spans="1:28" x14ac:dyDescent="0.2">
      <c r="A4268" t="s">
        <v>3885</v>
      </c>
      <c r="B4268" t="s">
        <v>3886</v>
      </c>
      <c r="C4268">
        <v>2002</v>
      </c>
      <c r="D4268" s="1">
        <v>37419</v>
      </c>
      <c r="E4268" t="s">
        <v>1045</v>
      </c>
      <c r="F4268" t="s">
        <v>44032</v>
      </c>
      <c r="G4268" t="s">
        <v>44036</v>
      </c>
      <c r="H4268">
        <v>95</v>
      </c>
      <c r="I4268" t="s">
        <v>177</v>
      </c>
      <c r="J4268" t="s">
        <v>26</v>
      </c>
      <c r="K4268" t="s">
        <v>2390</v>
      </c>
      <c r="M4268" t="s">
        <v>3887</v>
      </c>
      <c r="N4268" t="s">
        <v>3888</v>
      </c>
      <c r="O4268" t="s">
        <v>3889</v>
      </c>
      <c r="P4268" t="s">
        <v>3888</v>
      </c>
      <c r="Q4268" t="s">
        <v>3890</v>
      </c>
      <c r="R4268" t="s">
        <v>3891</v>
      </c>
      <c r="S4268" t="s">
        <v>3892</v>
      </c>
      <c r="T4268">
        <v>6.5</v>
      </c>
      <c r="U4268">
        <v>118082</v>
      </c>
      <c r="V4268" s="12">
        <f>W4268*1.43863813229572</f>
        <v>7193190.6614786005</v>
      </c>
      <c r="W4268" s="3">
        <v>5000000</v>
      </c>
      <c r="X4268" s="13">
        <f>Y4268*1.43863813229572</f>
        <v>347342212.62194556</v>
      </c>
      <c r="Y4268" s="3">
        <v>241438208</v>
      </c>
      <c r="Z4268" s="13">
        <f>AA4268*1.43863813229572</f>
        <v>530489242.7553308</v>
      </c>
      <c r="AA4268" s="3">
        <v>368744044</v>
      </c>
      <c r="AB4268">
        <v>777</v>
      </c>
    </row>
    <row r="4269" spans="1:28" hidden="1" x14ac:dyDescent="0.2">
      <c r="A4269" t="s">
        <v>37237</v>
      </c>
      <c r="B4269" t="s">
        <v>37238</v>
      </c>
      <c r="C4269">
        <v>2014</v>
      </c>
      <c r="D4269" t="s">
        <v>20340</v>
      </c>
      <c r="E4269" t="s">
        <v>3496</v>
      </c>
      <c r="F4269" t="s">
        <v>44033</v>
      </c>
      <c r="G4269" t="s">
        <v>44042</v>
      </c>
      <c r="H4269">
        <v>81</v>
      </c>
      <c r="I4269" t="s">
        <v>3904</v>
      </c>
      <c r="J4269" t="s">
        <v>26</v>
      </c>
      <c r="K4269" t="s">
        <v>308</v>
      </c>
      <c r="M4269" t="s">
        <v>37239</v>
      </c>
      <c r="N4269" t="s">
        <v>37240</v>
      </c>
      <c r="O4269" t="s">
        <v>37241</v>
      </c>
      <c r="P4269" t="s">
        <v>37242</v>
      </c>
      <c r="Q4269" t="s">
        <v>37243</v>
      </c>
      <c r="R4269" t="s">
        <v>37244</v>
      </c>
      <c r="S4269" t="s">
        <v>37245</v>
      </c>
      <c r="T4269">
        <v>4.2</v>
      </c>
      <c r="U4269">
        <v>14791</v>
      </c>
      <c r="W4269"/>
      <c r="X4269"/>
      <c r="Y4269">
        <v>2756</v>
      </c>
      <c r="Z4269"/>
      <c r="AA4269">
        <v>82409</v>
      </c>
      <c r="AB4269">
        <v>113</v>
      </c>
    </row>
    <row r="4270" spans="1:28" hidden="1" x14ac:dyDescent="0.2">
      <c r="A4270" t="s">
        <v>37246</v>
      </c>
      <c r="B4270" t="s">
        <v>37247</v>
      </c>
      <c r="C4270">
        <v>2016</v>
      </c>
      <c r="D4270" t="s">
        <v>37248</v>
      </c>
      <c r="E4270" t="s">
        <v>44035</v>
      </c>
      <c r="F4270" t="s">
        <v>44032</v>
      </c>
      <c r="H4270">
        <v>88</v>
      </c>
      <c r="I4270" t="s">
        <v>37249</v>
      </c>
      <c r="J4270" t="s">
        <v>26</v>
      </c>
      <c r="M4270" t="s">
        <v>37250</v>
      </c>
      <c r="N4270" t="s">
        <v>37251</v>
      </c>
      <c r="O4270" t="s">
        <v>37252</v>
      </c>
      <c r="P4270" t="s">
        <v>20007</v>
      </c>
      <c r="Q4270" t="s">
        <v>37253</v>
      </c>
      <c r="R4270" t="s">
        <v>37254</v>
      </c>
      <c r="S4270" t="s">
        <v>37255</v>
      </c>
      <c r="T4270">
        <v>6.6</v>
      </c>
      <c r="U4270">
        <v>16612</v>
      </c>
      <c r="W4270"/>
      <c r="X4270"/>
      <c r="Y4270"/>
      <c r="Z4270"/>
      <c r="AA4270">
        <v>10846</v>
      </c>
      <c r="AB4270">
        <v>129</v>
      </c>
    </row>
    <row r="4271" spans="1:28" hidden="1" x14ac:dyDescent="0.2">
      <c r="A4271" t="s">
        <v>37256</v>
      </c>
      <c r="B4271" t="s">
        <v>37257</v>
      </c>
      <c r="C4271">
        <v>2015</v>
      </c>
      <c r="D4271" s="1">
        <v>42045</v>
      </c>
      <c r="E4271" t="s">
        <v>16512</v>
      </c>
      <c r="F4271" t="s">
        <v>44038</v>
      </c>
      <c r="G4271" t="s">
        <v>44046</v>
      </c>
      <c r="H4271">
        <v>86</v>
      </c>
      <c r="I4271" t="s">
        <v>133</v>
      </c>
      <c r="J4271" t="s">
        <v>26</v>
      </c>
      <c r="M4271" t="s">
        <v>37258</v>
      </c>
      <c r="N4271" t="s">
        <v>37258</v>
      </c>
      <c r="O4271" t="s">
        <v>37259</v>
      </c>
      <c r="P4271" t="s">
        <v>37260</v>
      </c>
      <c r="Q4271" t="s">
        <v>37261</v>
      </c>
      <c r="R4271" t="s">
        <v>37262</v>
      </c>
      <c r="S4271" t="s">
        <v>37263</v>
      </c>
      <c r="T4271">
        <v>6.3</v>
      </c>
      <c r="U4271">
        <v>15502</v>
      </c>
      <c r="W4271"/>
      <c r="X4271"/>
      <c r="Y4271"/>
      <c r="Z4271"/>
      <c r="AA4271"/>
      <c r="AB4271">
        <v>81</v>
      </c>
    </row>
    <row r="4272" spans="1:28" hidden="1" x14ac:dyDescent="0.2">
      <c r="A4272" t="s">
        <v>37264</v>
      </c>
      <c r="B4272" t="s">
        <v>37265</v>
      </c>
      <c r="C4272">
        <v>2016</v>
      </c>
      <c r="D4272" s="1">
        <v>42531</v>
      </c>
      <c r="E4272" t="s">
        <v>176</v>
      </c>
      <c r="F4272" t="s">
        <v>44034</v>
      </c>
      <c r="G4272" t="s">
        <v>44042</v>
      </c>
      <c r="H4272">
        <v>106</v>
      </c>
      <c r="I4272" t="s">
        <v>37266</v>
      </c>
      <c r="J4272" t="s">
        <v>26</v>
      </c>
      <c r="M4272" t="s">
        <v>37267</v>
      </c>
      <c r="N4272" t="s">
        <v>37267</v>
      </c>
      <c r="O4272" t="s">
        <v>37268</v>
      </c>
      <c r="P4272" t="s">
        <v>37269</v>
      </c>
      <c r="Q4272" t="s">
        <v>37270</v>
      </c>
      <c r="R4272" t="s">
        <v>37271</v>
      </c>
      <c r="S4272" t="s">
        <v>37272</v>
      </c>
      <c r="T4272">
        <v>5.9</v>
      </c>
      <c r="U4272">
        <v>15038</v>
      </c>
      <c r="W4272"/>
      <c r="X4272"/>
      <c r="Y4272"/>
      <c r="Z4272"/>
      <c r="AA4272">
        <v>1788934</v>
      </c>
      <c r="AB4272">
        <v>125</v>
      </c>
    </row>
    <row r="4273" spans="1:28" x14ac:dyDescent="0.2">
      <c r="A4273" t="s">
        <v>28959</v>
      </c>
      <c r="B4273" t="s">
        <v>28960</v>
      </c>
      <c r="C4273">
        <v>2012</v>
      </c>
      <c r="D4273" t="s">
        <v>13781</v>
      </c>
      <c r="E4273" t="s">
        <v>44037</v>
      </c>
      <c r="F4273" t="s">
        <v>44031</v>
      </c>
      <c r="G4273" t="s">
        <v>44038</v>
      </c>
      <c r="H4273">
        <v>101</v>
      </c>
      <c r="I4273" t="s">
        <v>25</v>
      </c>
      <c r="J4273" t="s">
        <v>26</v>
      </c>
      <c r="M4273" t="s">
        <v>28961</v>
      </c>
      <c r="N4273" t="s">
        <v>28962</v>
      </c>
      <c r="O4273" t="s">
        <v>28963</v>
      </c>
      <c r="P4273" t="s">
        <v>13558</v>
      </c>
      <c r="Q4273" t="s">
        <v>28964</v>
      </c>
      <c r="R4273" t="s">
        <v>28965</v>
      </c>
      <c r="S4273" t="s">
        <v>28966</v>
      </c>
      <c r="T4273">
        <v>7.7</v>
      </c>
      <c r="U4273">
        <v>371521</v>
      </c>
      <c r="V4273" s="12">
        <f>W4273*1.12725506764114</f>
        <v>185997086.16078809</v>
      </c>
      <c r="W4273" s="3">
        <v>165000000</v>
      </c>
      <c r="X4273" s="13">
        <f>Y4273*1.12725506764114</f>
        <v>213527911.55247512</v>
      </c>
      <c r="Y4273" s="3">
        <v>189422889</v>
      </c>
      <c r="Z4273" s="13">
        <f>AA4273*1.12725506764114</f>
        <v>531188389.61374837</v>
      </c>
      <c r="AA4273" s="3">
        <v>471222889</v>
      </c>
      <c r="AB4273">
        <v>444</v>
      </c>
    </row>
    <row r="4274" spans="1:28" hidden="1" x14ac:dyDescent="0.2">
      <c r="A4274" t="s">
        <v>37279</v>
      </c>
      <c r="B4274" t="s">
        <v>37280</v>
      </c>
      <c r="C4274">
        <v>2016</v>
      </c>
      <c r="D4274" s="1">
        <v>42561</v>
      </c>
      <c r="E4274" t="s">
        <v>16512</v>
      </c>
      <c r="F4274" t="s">
        <v>44038</v>
      </c>
      <c r="G4274" t="s">
        <v>44044</v>
      </c>
      <c r="H4274">
        <v>98</v>
      </c>
      <c r="I4274" t="s">
        <v>1561</v>
      </c>
      <c r="J4274" t="s">
        <v>26</v>
      </c>
      <c r="K4274" t="s">
        <v>308</v>
      </c>
      <c r="M4274" t="s">
        <v>26208</v>
      </c>
      <c r="N4274" t="s">
        <v>26208</v>
      </c>
      <c r="O4274" t="s">
        <v>37281</v>
      </c>
      <c r="P4274" t="s">
        <v>18580</v>
      </c>
      <c r="Q4274" t="s">
        <v>18580</v>
      </c>
      <c r="R4274" t="s">
        <v>37282</v>
      </c>
      <c r="S4274" t="s">
        <v>37283</v>
      </c>
      <c r="T4274">
        <v>5.8</v>
      </c>
      <c r="U4274">
        <v>16805</v>
      </c>
      <c r="W4274"/>
      <c r="X4274"/>
      <c r="Y4274"/>
      <c r="Z4274"/>
      <c r="AA4274">
        <v>698036</v>
      </c>
      <c r="AB4274">
        <v>82</v>
      </c>
    </row>
    <row r="4275" spans="1:28" x14ac:dyDescent="0.2">
      <c r="A4275" t="s">
        <v>22669</v>
      </c>
      <c r="B4275" t="s">
        <v>22670</v>
      </c>
      <c r="C4275">
        <v>2009</v>
      </c>
      <c r="D4275" t="s">
        <v>22671</v>
      </c>
      <c r="E4275" t="s">
        <v>44037</v>
      </c>
      <c r="F4275" t="s">
        <v>44038</v>
      </c>
      <c r="G4275" t="s">
        <v>44040</v>
      </c>
      <c r="H4275">
        <v>88</v>
      </c>
      <c r="I4275" t="s">
        <v>25</v>
      </c>
      <c r="J4275" t="s">
        <v>26</v>
      </c>
      <c r="K4275" t="s">
        <v>27</v>
      </c>
      <c r="M4275" t="s">
        <v>1513</v>
      </c>
      <c r="N4275" t="s">
        <v>22672</v>
      </c>
      <c r="O4275" t="s">
        <v>22673</v>
      </c>
      <c r="P4275" t="s">
        <v>13365</v>
      </c>
      <c r="Q4275" t="s">
        <v>22674</v>
      </c>
      <c r="R4275" t="s">
        <v>22675</v>
      </c>
      <c r="S4275" t="s">
        <v>22676</v>
      </c>
      <c r="T4275">
        <v>4.5</v>
      </c>
      <c r="U4275">
        <v>42604</v>
      </c>
      <c r="V4275" s="12">
        <f>W4275*1.20636999678377</f>
        <v>90477749.758782744</v>
      </c>
      <c r="W4275" s="3">
        <v>75000000</v>
      </c>
      <c r="X4275" s="13">
        <f>Y4275*1.20636999678377</f>
        <v>264936478.77210888</v>
      </c>
      <c r="Y4275" s="3">
        <v>219614612</v>
      </c>
      <c r="Z4275" s="13">
        <f>AA4275*1.20636999678377</f>
        <v>534590806.40660983</v>
      </c>
      <c r="AA4275" s="3">
        <v>443140005</v>
      </c>
      <c r="AB4275">
        <v>105</v>
      </c>
    </row>
    <row r="4276" spans="1:28" x14ac:dyDescent="0.2">
      <c r="A4276" t="s">
        <v>744</v>
      </c>
      <c r="B4276" t="s">
        <v>745</v>
      </c>
      <c r="C4276">
        <v>2001</v>
      </c>
      <c r="D4276" t="s">
        <v>264</v>
      </c>
      <c r="E4276" t="s">
        <v>16512</v>
      </c>
      <c r="F4276" t="s">
        <v>44031</v>
      </c>
      <c r="G4276" t="s">
        <v>44033</v>
      </c>
      <c r="H4276">
        <v>92</v>
      </c>
      <c r="I4276" t="s">
        <v>25</v>
      </c>
      <c r="J4276" t="s">
        <v>26</v>
      </c>
      <c r="K4276" t="s">
        <v>308</v>
      </c>
      <c r="M4276" t="s">
        <v>746</v>
      </c>
      <c r="N4276" t="s">
        <v>747</v>
      </c>
      <c r="O4276" t="s">
        <v>748</v>
      </c>
      <c r="P4276" t="s">
        <v>749</v>
      </c>
      <c r="Q4276" t="s">
        <v>750</v>
      </c>
      <c r="R4276" t="s">
        <v>751</v>
      </c>
      <c r="S4276" t="s">
        <v>752</v>
      </c>
      <c r="T4276">
        <v>5.9</v>
      </c>
      <c r="U4276">
        <v>290954</v>
      </c>
      <c r="V4276" s="12">
        <f>W4276*1.46138339920949</f>
        <v>135908656.12648258</v>
      </c>
      <c r="W4276" s="3">
        <v>93000000</v>
      </c>
      <c r="X4276" s="13">
        <f>Y4276*1.46138339920949</f>
        <v>264761570.52865681</v>
      </c>
      <c r="Y4276" s="3">
        <v>181171875</v>
      </c>
      <c r="Z4276" s="13">
        <f>AA4276*1.46138339920949</f>
        <v>538930152.21964574</v>
      </c>
      <c r="AA4276" s="3">
        <v>368780809</v>
      </c>
      <c r="AB4276">
        <v>1312</v>
      </c>
    </row>
    <row r="4277" spans="1:28" x14ac:dyDescent="0.2">
      <c r="A4277" t="s">
        <v>40175</v>
      </c>
      <c r="B4277" t="s">
        <v>40176</v>
      </c>
      <c r="C4277">
        <v>2018</v>
      </c>
      <c r="D4277" t="s">
        <v>37735</v>
      </c>
      <c r="E4277" t="s">
        <v>44037</v>
      </c>
      <c r="F4277" t="s">
        <v>44031</v>
      </c>
      <c r="G4277" t="s">
        <v>44038</v>
      </c>
      <c r="H4277">
        <v>97</v>
      </c>
      <c r="I4277" t="s">
        <v>40177</v>
      </c>
      <c r="J4277" t="s">
        <v>26</v>
      </c>
      <c r="K4277" t="s">
        <v>308</v>
      </c>
      <c r="L4277" t="s">
        <v>307</v>
      </c>
      <c r="M4277" t="s">
        <v>17575</v>
      </c>
      <c r="N4277" t="s">
        <v>40178</v>
      </c>
      <c r="O4277" t="s">
        <v>40179</v>
      </c>
      <c r="P4277" t="s">
        <v>1329</v>
      </c>
      <c r="Q4277" t="s">
        <v>17578</v>
      </c>
      <c r="R4277" t="s">
        <v>40180</v>
      </c>
      <c r="S4277" t="s">
        <v>40181</v>
      </c>
      <c r="T4277">
        <v>6.3</v>
      </c>
      <c r="U4277">
        <v>54196</v>
      </c>
      <c r="V4277" s="12">
        <f>W4277*1.03068014830331</f>
        <v>82454411.864264786</v>
      </c>
      <c r="W4277" s="3">
        <v>80000000</v>
      </c>
      <c r="X4277" s="13">
        <f>Y4277*1.03068014830331</f>
        <v>172649248.1331698</v>
      </c>
      <c r="Y4277" s="3">
        <v>167510016</v>
      </c>
      <c r="Z4277" s="13">
        <f>AA4277*1.03068014830331</f>
        <v>544800802.57704329</v>
      </c>
      <c r="AA4277" s="3">
        <v>528583774</v>
      </c>
      <c r="AB4277">
        <v>264</v>
      </c>
    </row>
    <row r="4278" spans="1:28" x14ac:dyDescent="0.2">
      <c r="A4278" t="s">
        <v>33074</v>
      </c>
      <c r="B4278" t="s">
        <v>33075</v>
      </c>
      <c r="C4278">
        <v>2014</v>
      </c>
      <c r="D4278" t="s">
        <v>32090</v>
      </c>
      <c r="E4278" t="s">
        <v>44037</v>
      </c>
      <c r="F4278" t="s">
        <v>44031</v>
      </c>
      <c r="G4278" t="s">
        <v>44038</v>
      </c>
      <c r="H4278">
        <v>101</v>
      </c>
      <c r="I4278" t="s">
        <v>25</v>
      </c>
      <c r="J4278" t="s">
        <v>26</v>
      </c>
      <c r="K4278" t="s">
        <v>4428</v>
      </c>
      <c r="M4278" t="s">
        <v>12956</v>
      </c>
      <c r="N4278" t="s">
        <v>33076</v>
      </c>
      <c r="O4278" t="s">
        <v>33077</v>
      </c>
      <c r="P4278" t="s">
        <v>33078</v>
      </c>
      <c r="Q4278" t="s">
        <v>33079</v>
      </c>
      <c r="R4278" t="s">
        <v>33080</v>
      </c>
      <c r="S4278" t="s">
        <v>33081</v>
      </c>
      <c r="T4278">
        <v>6.3</v>
      </c>
      <c r="U4278">
        <v>77968</v>
      </c>
      <c r="V4278" s="12">
        <f>W4278*1.09324733035956</f>
        <v>112604475.02703469</v>
      </c>
      <c r="W4278" s="3">
        <v>103000000</v>
      </c>
      <c r="X4278" s="13">
        <f>Y4278*1.09324733035956</f>
        <v>143804042.9034245</v>
      </c>
      <c r="Y4278" s="3">
        <v>131538435</v>
      </c>
      <c r="Z4278" s="13">
        <f>AA4278*1.09324733035956</f>
        <v>545291124.5940094</v>
      </c>
      <c r="AA4278" s="3">
        <v>498781117</v>
      </c>
      <c r="AB4278">
        <v>116</v>
      </c>
    </row>
    <row r="4279" spans="1:28" x14ac:dyDescent="0.2">
      <c r="A4279" t="s">
        <v>41110</v>
      </c>
      <c r="B4279" t="s">
        <v>41111</v>
      </c>
      <c r="C4279">
        <v>2018</v>
      </c>
      <c r="D4279" s="1">
        <v>43466</v>
      </c>
      <c r="E4279" t="s">
        <v>44037</v>
      </c>
      <c r="F4279" t="s">
        <v>44031</v>
      </c>
      <c r="G4279" t="s">
        <v>44038</v>
      </c>
      <c r="H4279">
        <v>112</v>
      </c>
      <c r="I4279" t="s">
        <v>25</v>
      </c>
      <c r="J4279" t="s">
        <v>26</v>
      </c>
      <c r="M4279" t="s">
        <v>41112</v>
      </c>
      <c r="N4279" t="s">
        <v>41113</v>
      </c>
      <c r="O4279" t="s">
        <v>41114</v>
      </c>
      <c r="P4279" t="s">
        <v>13558</v>
      </c>
      <c r="Q4279" t="s">
        <v>28964</v>
      </c>
      <c r="R4279" t="s">
        <v>41115</v>
      </c>
      <c r="S4279" t="s">
        <v>41116</v>
      </c>
      <c r="T4279">
        <v>7.1</v>
      </c>
      <c r="U4279">
        <v>124313</v>
      </c>
      <c r="V4279" s="12">
        <f>W4279*1.03068014830331</f>
        <v>180369025.95307922</v>
      </c>
      <c r="W4279" s="3">
        <v>175000000</v>
      </c>
      <c r="X4279" s="13">
        <f>Y4279*1.03068014830331</f>
        <v>207261234.51604635</v>
      </c>
      <c r="Y4279" s="3">
        <v>201091711</v>
      </c>
      <c r="Z4279" s="13">
        <f>AA4279*1.03068014830331</f>
        <v>545563699.65465558</v>
      </c>
      <c r="AA4279" s="3">
        <v>529323962</v>
      </c>
      <c r="AB4279">
        <v>778</v>
      </c>
    </row>
    <row r="4280" spans="1:28" x14ac:dyDescent="0.2">
      <c r="A4280" t="s">
        <v>39415</v>
      </c>
      <c r="B4280" t="s">
        <v>39416</v>
      </c>
      <c r="C4280">
        <v>2018</v>
      </c>
      <c r="D4280" s="1">
        <v>43351</v>
      </c>
      <c r="E4280" t="s">
        <v>16512</v>
      </c>
      <c r="F4280" t="s">
        <v>44046</v>
      </c>
      <c r="G4280" t="s">
        <v>44033</v>
      </c>
      <c r="H4280">
        <v>113</v>
      </c>
      <c r="I4280" t="s">
        <v>5301</v>
      </c>
      <c r="J4280" t="s">
        <v>26</v>
      </c>
      <c r="K4280" t="s">
        <v>209</v>
      </c>
      <c r="L4280" t="s">
        <v>2073</v>
      </c>
      <c r="M4280" t="s">
        <v>2320</v>
      </c>
      <c r="N4280" t="s">
        <v>39417</v>
      </c>
      <c r="O4280" t="s">
        <v>39418</v>
      </c>
      <c r="P4280" t="s">
        <v>1671</v>
      </c>
      <c r="Q4280" t="s">
        <v>39419</v>
      </c>
      <c r="R4280" t="s">
        <v>39420</v>
      </c>
      <c r="S4280" t="s">
        <v>39421</v>
      </c>
      <c r="T4280">
        <v>5.6</v>
      </c>
      <c r="U4280">
        <v>143438</v>
      </c>
      <c r="V4280" s="12">
        <f>W4280*1.03068014830331</f>
        <v>133988419.27943029</v>
      </c>
      <c r="W4280" s="3">
        <v>130000000</v>
      </c>
      <c r="X4280" s="13">
        <f>Y4280*1.03068014830331</f>
        <v>149905977.57434833</v>
      </c>
      <c r="Y4280" s="3">
        <v>145443742</v>
      </c>
      <c r="Z4280" s="13">
        <f>AA4280*1.03068014830331</f>
        <v>546527912.27087498</v>
      </c>
      <c r="AA4280" s="3">
        <v>530259473</v>
      </c>
      <c r="AB4280">
        <v>1501</v>
      </c>
    </row>
    <row r="4281" spans="1:28" x14ac:dyDescent="0.2">
      <c r="A4281" t="s">
        <v>27240</v>
      </c>
      <c r="B4281" t="s">
        <v>27241</v>
      </c>
      <c r="C4281">
        <v>2013</v>
      </c>
      <c r="D4281" s="1">
        <v>41458</v>
      </c>
      <c r="E4281" t="s">
        <v>44043</v>
      </c>
      <c r="F4281" t="s">
        <v>44040</v>
      </c>
      <c r="G4281" t="s">
        <v>44034</v>
      </c>
      <c r="H4281">
        <v>130</v>
      </c>
      <c r="I4281" t="s">
        <v>25</v>
      </c>
      <c r="J4281" t="s">
        <v>26</v>
      </c>
      <c r="M4281" t="s">
        <v>464</v>
      </c>
      <c r="N4281" t="s">
        <v>27242</v>
      </c>
      <c r="O4281" t="s">
        <v>27243</v>
      </c>
      <c r="P4281" t="s">
        <v>9458</v>
      </c>
      <c r="Q4281" t="s">
        <v>27244</v>
      </c>
      <c r="R4281" t="s">
        <v>27245</v>
      </c>
      <c r="S4281" t="s">
        <v>27246</v>
      </c>
      <c r="T4281">
        <v>6.3</v>
      </c>
      <c r="U4281">
        <v>197337</v>
      </c>
      <c r="V4281" s="12">
        <f>W4281*1.11098185502045</f>
        <v>238861098.82939675</v>
      </c>
      <c r="W4281" s="3">
        <v>215000000</v>
      </c>
      <c r="X4281" s="13">
        <f>Y4281*1.11098185502045</f>
        <v>260982775.10473931</v>
      </c>
      <c r="Y4281" s="3">
        <v>234911825</v>
      </c>
      <c r="Z4281" s="13">
        <f>AA4281*1.11098185502045</f>
        <v>548060486.44202363</v>
      </c>
      <c r="AA4281" s="3">
        <v>493311825</v>
      </c>
      <c r="AB4281">
        <v>539</v>
      </c>
    </row>
    <row r="4282" spans="1:28" hidden="1" x14ac:dyDescent="0.2">
      <c r="A4282" t="s">
        <v>37343</v>
      </c>
      <c r="B4282" t="s">
        <v>37344</v>
      </c>
      <c r="C4282">
        <v>2016</v>
      </c>
      <c r="D4282" t="s">
        <v>37345</v>
      </c>
      <c r="E4282" t="s">
        <v>176</v>
      </c>
      <c r="F4282" t="s">
        <v>44036</v>
      </c>
      <c r="H4282">
        <v>163</v>
      </c>
      <c r="I4282" t="s">
        <v>495</v>
      </c>
      <c r="J4282" t="s">
        <v>26</v>
      </c>
      <c r="M4282" t="s">
        <v>14764</v>
      </c>
      <c r="N4282" t="s">
        <v>14764</v>
      </c>
      <c r="O4282" t="s">
        <v>37346</v>
      </c>
      <c r="P4282" t="s">
        <v>37347</v>
      </c>
      <c r="Q4282" t="s">
        <v>37348</v>
      </c>
      <c r="R4282" t="s">
        <v>37349</v>
      </c>
      <c r="S4282" t="s">
        <v>37350</v>
      </c>
      <c r="T4282">
        <v>7</v>
      </c>
      <c r="U4282">
        <v>36892</v>
      </c>
      <c r="W4282"/>
      <c r="X4282"/>
      <c r="Y4282">
        <v>663246</v>
      </c>
      <c r="Z4282"/>
      <c r="AA4282">
        <v>2290649</v>
      </c>
      <c r="AB4282">
        <v>198</v>
      </c>
    </row>
    <row r="4283" spans="1:28" x14ac:dyDescent="0.2">
      <c r="A4283" t="s">
        <v>4287</v>
      </c>
      <c r="B4283" t="s">
        <v>4288</v>
      </c>
      <c r="C4283">
        <v>2002</v>
      </c>
      <c r="D4283" t="s">
        <v>4289</v>
      </c>
      <c r="E4283" t="s">
        <v>44037</v>
      </c>
      <c r="F4283" t="s">
        <v>44031</v>
      </c>
      <c r="G4283" t="s">
        <v>44038</v>
      </c>
      <c r="H4283">
        <v>81</v>
      </c>
      <c r="I4283" t="s">
        <v>25</v>
      </c>
      <c r="J4283" t="s">
        <v>26</v>
      </c>
      <c r="M4283" t="s">
        <v>4290</v>
      </c>
      <c r="N4283" t="s">
        <v>4291</v>
      </c>
      <c r="O4283" t="s">
        <v>4292</v>
      </c>
      <c r="P4283" t="s">
        <v>4293</v>
      </c>
      <c r="Q4283" t="s">
        <v>4294</v>
      </c>
      <c r="R4283" t="s">
        <v>4295</v>
      </c>
      <c r="S4283" t="s">
        <v>4296</v>
      </c>
      <c r="T4283">
        <v>7.5</v>
      </c>
      <c r="U4283">
        <v>431467</v>
      </c>
      <c r="V4283" s="12">
        <f>W4283*1.43863813229572</f>
        <v>84879649.805447474</v>
      </c>
      <c r="W4283" s="3">
        <v>59000000</v>
      </c>
      <c r="X4283" s="13">
        <f>Y4283*1.43863813229572</f>
        <v>253757646.88968876</v>
      </c>
      <c r="Y4283" s="3">
        <v>176387405</v>
      </c>
      <c r="Z4283" s="13">
        <f>AA4283*1.43863813229572</f>
        <v>551368330.32404673</v>
      </c>
      <c r="AA4283" s="3">
        <v>383257136</v>
      </c>
      <c r="AB4283">
        <v>495</v>
      </c>
    </row>
    <row r="4284" spans="1:28" hidden="1" x14ac:dyDescent="0.2">
      <c r="A4284" t="s">
        <v>37361</v>
      </c>
      <c r="B4284" t="s">
        <v>37362</v>
      </c>
      <c r="C4284">
        <v>2018</v>
      </c>
      <c r="D4284" s="1">
        <v>43346</v>
      </c>
      <c r="E4284" t="s">
        <v>16512</v>
      </c>
      <c r="F4284" t="s">
        <v>44038</v>
      </c>
      <c r="G4284" t="s">
        <v>44044</v>
      </c>
      <c r="H4284">
        <v>111</v>
      </c>
      <c r="I4284" t="s">
        <v>37363</v>
      </c>
      <c r="J4284" t="s">
        <v>26</v>
      </c>
      <c r="K4284" t="s">
        <v>308</v>
      </c>
      <c r="L4284" t="s">
        <v>27</v>
      </c>
      <c r="M4284" t="s">
        <v>37364</v>
      </c>
      <c r="N4284" t="s">
        <v>37365</v>
      </c>
      <c r="O4284" t="s">
        <v>37366</v>
      </c>
      <c r="P4284" t="s">
        <v>12783</v>
      </c>
      <c r="Q4284" t="s">
        <v>37367</v>
      </c>
      <c r="R4284" t="s">
        <v>37368</v>
      </c>
      <c r="S4284" t="s">
        <v>37369</v>
      </c>
      <c r="T4284">
        <v>6.1</v>
      </c>
      <c r="U4284">
        <v>25700</v>
      </c>
      <c r="W4284"/>
      <c r="X4284"/>
      <c r="Y4284">
        <v>4969853</v>
      </c>
      <c r="Z4284"/>
      <c r="AA4284">
        <v>11001627</v>
      </c>
      <c r="AB4284">
        <v>120</v>
      </c>
    </row>
    <row r="4285" spans="1:28" x14ac:dyDescent="0.2">
      <c r="A4285" t="s">
        <v>23802</v>
      </c>
      <c r="B4285" t="s">
        <v>23803</v>
      </c>
      <c r="C4285">
        <v>2011</v>
      </c>
      <c r="D4285" t="s">
        <v>21970</v>
      </c>
      <c r="E4285" t="s">
        <v>16512</v>
      </c>
      <c r="F4285" t="s">
        <v>44032</v>
      </c>
      <c r="G4285" t="s">
        <v>44033</v>
      </c>
      <c r="H4285">
        <v>105</v>
      </c>
      <c r="I4285" t="s">
        <v>12457</v>
      </c>
      <c r="J4285" t="s">
        <v>26</v>
      </c>
      <c r="K4285" t="s">
        <v>23804</v>
      </c>
      <c r="M4285" t="s">
        <v>18916</v>
      </c>
      <c r="N4285" t="s">
        <v>9119</v>
      </c>
      <c r="O4285" t="s">
        <v>23805</v>
      </c>
      <c r="P4285" t="s">
        <v>14481</v>
      </c>
      <c r="Q4285" t="s">
        <v>23806</v>
      </c>
      <c r="R4285" t="s">
        <v>23807</v>
      </c>
      <c r="S4285" t="s">
        <v>23808</v>
      </c>
      <c r="T4285">
        <v>7.6</v>
      </c>
      <c r="U4285">
        <v>490488</v>
      </c>
      <c r="V4285" s="12">
        <f>W4285*1.1505830469594</f>
        <v>107004223.3672242</v>
      </c>
      <c r="W4285" s="3">
        <v>93000000</v>
      </c>
      <c r="X4285" s="13">
        <f>Y4285*1.1505830469594</f>
        <v>203377272.23840725</v>
      </c>
      <c r="Y4285" s="3">
        <v>176760185</v>
      </c>
      <c r="Z4285" s="13">
        <f>AA4285*1.1505830469594</f>
        <v>554351916.48403895</v>
      </c>
      <c r="AA4285" s="3">
        <v>481800873</v>
      </c>
      <c r="AB4285">
        <v>713</v>
      </c>
    </row>
    <row r="4286" spans="1:28" hidden="1" x14ac:dyDescent="0.2">
      <c r="A4286" t="s">
        <v>37376</v>
      </c>
      <c r="B4286" t="s">
        <v>37377</v>
      </c>
      <c r="C4286">
        <v>2015</v>
      </c>
      <c r="D4286" t="s">
        <v>24273</v>
      </c>
      <c r="E4286" t="s">
        <v>44035</v>
      </c>
      <c r="F4286" t="s">
        <v>44032</v>
      </c>
      <c r="G4286" t="s">
        <v>44049</v>
      </c>
      <c r="H4286">
        <v>98</v>
      </c>
      <c r="I4286" t="s">
        <v>25</v>
      </c>
      <c r="J4286" t="s">
        <v>26</v>
      </c>
      <c r="M4286" t="s">
        <v>37378</v>
      </c>
      <c r="N4286" t="s">
        <v>37378</v>
      </c>
      <c r="O4286" t="s">
        <v>37379</v>
      </c>
      <c r="P4286" t="s">
        <v>37380</v>
      </c>
      <c r="Q4286" t="s">
        <v>37381</v>
      </c>
      <c r="R4286" t="s">
        <v>37382</v>
      </c>
      <c r="S4286" t="s">
        <v>37383</v>
      </c>
      <c r="T4286">
        <v>6.6</v>
      </c>
      <c r="U4286">
        <v>17133</v>
      </c>
      <c r="W4286"/>
      <c r="X4286"/>
      <c r="Y4286">
        <v>155575</v>
      </c>
      <c r="Z4286"/>
      <c r="AA4286">
        <v>224145</v>
      </c>
      <c r="AB4286">
        <v>68</v>
      </c>
    </row>
    <row r="4287" spans="1:28" x14ac:dyDescent="0.2">
      <c r="A4287" t="s">
        <v>39806</v>
      </c>
      <c r="B4287" t="s">
        <v>39807</v>
      </c>
      <c r="C4287">
        <v>2017</v>
      </c>
      <c r="D4287" t="s">
        <v>38960</v>
      </c>
      <c r="E4287" t="s">
        <v>16512</v>
      </c>
      <c r="F4287" t="s">
        <v>44032</v>
      </c>
      <c r="G4287" t="s">
        <v>44049</v>
      </c>
      <c r="H4287">
        <v>106</v>
      </c>
      <c r="I4287" t="s">
        <v>39808</v>
      </c>
      <c r="J4287" t="s">
        <v>26</v>
      </c>
      <c r="K4287" t="s">
        <v>27</v>
      </c>
      <c r="L4287" t="s">
        <v>307</v>
      </c>
      <c r="M4287" t="s">
        <v>1939</v>
      </c>
      <c r="N4287" t="s">
        <v>1939</v>
      </c>
      <c r="O4287" t="s">
        <v>39809</v>
      </c>
      <c r="P4287" t="s">
        <v>39810</v>
      </c>
      <c r="Q4287" t="s">
        <v>39811</v>
      </c>
      <c r="R4287" t="s">
        <v>39812</v>
      </c>
      <c r="S4287" t="s">
        <v>39813</v>
      </c>
      <c r="T4287">
        <v>7.9</v>
      </c>
      <c r="U4287">
        <v>531422</v>
      </c>
      <c r="V4287" s="12">
        <f>W4287*1.05585427545692</f>
        <v>105585427.545692</v>
      </c>
      <c r="W4287" s="3">
        <v>100000000</v>
      </c>
      <c r="X4287" s="13">
        <f>Y4287*1.05585427545692</f>
        <v>200338492.36828917</v>
      </c>
      <c r="Y4287" s="3">
        <v>189740665</v>
      </c>
      <c r="Z4287" s="13">
        <f>AA4287*1.05585427545692</f>
        <v>556381780.10702157</v>
      </c>
      <c r="AA4287" s="3">
        <v>526949403</v>
      </c>
      <c r="AB4287">
        <v>2399</v>
      </c>
    </row>
    <row r="4288" spans="1:28" x14ac:dyDescent="0.2">
      <c r="A4288" t="s">
        <v>25056</v>
      </c>
      <c r="B4288" t="s">
        <v>25057</v>
      </c>
      <c r="C4288">
        <v>2011</v>
      </c>
      <c r="D4288" t="s">
        <v>15215</v>
      </c>
      <c r="E4288" t="s">
        <v>44037</v>
      </c>
      <c r="F4288" t="s">
        <v>44031</v>
      </c>
      <c r="G4288" t="s">
        <v>44038</v>
      </c>
      <c r="H4288">
        <v>96</v>
      </c>
      <c r="I4288" t="s">
        <v>25058</v>
      </c>
      <c r="J4288" t="s">
        <v>26</v>
      </c>
      <c r="K4288" t="s">
        <v>4428</v>
      </c>
      <c r="M4288" t="s">
        <v>12956</v>
      </c>
      <c r="N4288" t="s">
        <v>25059</v>
      </c>
      <c r="O4288" t="s">
        <v>25060</v>
      </c>
      <c r="P4288" t="s">
        <v>25061</v>
      </c>
      <c r="Q4288" t="s">
        <v>25062</v>
      </c>
      <c r="R4288" t="s">
        <v>25063</v>
      </c>
      <c r="S4288" t="s">
        <v>25064</v>
      </c>
      <c r="T4288">
        <v>6.9</v>
      </c>
      <c r="U4288">
        <v>202456</v>
      </c>
      <c r="V4288" s="12">
        <f>W4288*1.1505830469594</f>
        <v>103552474.226346</v>
      </c>
      <c r="W4288" s="3">
        <v>90000000</v>
      </c>
      <c r="X4288" s="13">
        <f>Y4288*1.1505830469594</f>
        <v>165246517.44294706</v>
      </c>
      <c r="Y4288" s="3">
        <v>143619809</v>
      </c>
      <c r="Z4288" s="13">
        <f>AA4288*1.1505830469594</f>
        <v>556728612.60207534</v>
      </c>
      <c r="AA4288" s="3">
        <v>483866518</v>
      </c>
      <c r="AB4288">
        <v>215</v>
      </c>
    </row>
    <row r="4289" spans="1:28" hidden="1" x14ac:dyDescent="0.2">
      <c r="A4289" t="s">
        <v>37398</v>
      </c>
      <c r="B4289" t="s">
        <v>37399</v>
      </c>
      <c r="C4289">
        <v>2016</v>
      </c>
      <c r="D4289" t="s">
        <v>29848</v>
      </c>
      <c r="E4289" t="s">
        <v>44041</v>
      </c>
      <c r="F4289" t="s">
        <v>44032</v>
      </c>
      <c r="G4289" t="s">
        <v>44042</v>
      </c>
      <c r="H4289">
        <v>92</v>
      </c>
      <c r="I4289" t="s">
        <v>25</v>
      </c>
      <c r="J4289" t="s">
        <v>26</v>
      </c>
      <c r="K4289" t="s">
        <v>307</v>
      </c>
      <c r="M4289" t="s">
        <v>37400</v>
      </c>
      <c r="N4289" t="s">
        <v>37401</v>
      </c>
      <c r="O4289" t="s">
        <v>37402</v>
      </c>
      <c r="P4289" t="s">
        <v>1391</v>
      </c>
      <c r="Q4289" t="s">
        <v>37403</v>
      </c>
      <c r="R4289" t="s">
        <v>37404</v>
      </c>
      <c r="S4289" t="s">
        <v>37405</v>
      </c>
      <c r="T4289">
        <v>5.4</v>
      </c>
      <c r="U4289">
        <v>17382</v>
      </c>
      <c r="W4289">
        <v>9000000</v>
      </c>
      <c r="X4289"/>
      <c r="Y4289"/>
      <c r="Z4289"/>
      <c r="AA4289">
        <v>321650</v>
      </c>
      <c r="AB4289">
        <v>152</v>
      </c>
    </row>
    <row r="4290" spans="1:28" hidden="1" x14ac:dyDescent="0.2">
      <c r="A4290" t="s">
        <v>37406</v>
      </c>
      <c r="B4290" t="s">
        <v>37407</v>
      </c>
      <c r="C4290">
        <v>2015</v>
      </c>
      <c r="D4290" t="s">
        <v>9560</v>
      </c>
      <c r="E4290" t="s">
        <v>176</v>
      </c>
      <c r="F4290" t="s">
        <v>44046</v>
      </c>
      <c r="G4290" t="s">
        <v>44045</v>
      </c>
      <c r="H4290">
        <v>94</v>
      </c>
      <c r="I4290" t="s">
        <v>37408</v>
      </c>
      <c r="J4290" t="s">
        <v>26</v>
      </c>
      <c r="K4290" t="s">
        <v>308</v>
      </c>
      <c r="L4290" t="s">
        <v>838</v>
      </c>
      <c r="M4290" t="s">
        <v>16239</v>
      </c>
      <c r="N4290" t="s">
        <v>37409</v>
      </c>
      <c r="O4290" t="s">
        <v>37410</v>
      </c>
      <c r="P4290" t="s">
        <v>1391</v>
      </c>
      <c r="Q4290" t="s">
        <v>37411</v>
      </c>
      <c r="R4290" t="s">
        <v>37412</v>
      </c>
      <c r="S4290" t="s">
        <v>37413</v>
      </c>
      <c r="T4290">
        <v>5.2</v>
      </c>
      <c r="U4290">
        <v>15465</v>
      </c>
      <c r="W4290"/>
      <c r="X4290"/>
      <c r="Y4290"/>
      <c r="Z4290"/>
      <c r="AA4290">
        <v>2914020</v>
      </c>
      <c r="AB4290">
        <v>88</v>
      </c>
    </row>
    <row r="4291" spans="1:28" x14ac:dyDescent="0.2">
      <c r="A4291" t="s">
        <v>37862</v>
      </c>
      <c r="B4291" t="s">
        <v>37863</v>
      </c>
      <c r="C4291">
        <v>2017</v>
      </c>
      <c r="D4291" t="s">
        <v>36324</v>
      </c>
      <c r="E4291" t="s">
        <v>44037</v>
      </c>
      <c r="F4291" t="s">
        <v>44031</v>
      </c>
      <c r="G4291" t="s">
        <v>44038</v>
      </c>
      <c r="H4291">
        <v>97</v>
      </c>
      <c r="I4291" t="s">
        <v>25</v>
      </c>
      <c r="J4291" t="s">
        <v>26</v>
      </c>
      <c r="K4291" t="s">
        <v>308</v>
      </c>
      <c r="M4291" t="s">
        <v>19435</v>
      </c>
      <c r="N4291" t="s">
        <v>37864</v>
      </c>
      <c r="O4291" t="s">
        <v>37865</v>
      </c>
      <c r="P4291" t="s">
        <v>37866</v>
      </c>
      <c r="Q4291" t="s">
        <v>37867</v>
      </c>
      <c r="R4291" t="s">
        <v>37868</v>
      </c>
      <c r="S4291" t="s">
        <v>37869</v>
      </c>
      <c r="T4291">
        <v>6.3</v>
      </c>
      <c r="U4291">
        <v>105125</v>
      </c>
      <c r="V4291" s="12">
        <f>W4291*1.05585427545692</f>
        <v>131981784.432115</v>
      </c>
      <c r="W4291" s="3">
        <v>125000000</v>
      </c>
      <c r="X4291" s="13">
        <f>Y4291*1.05585427545692</f>
        <v>184777700.61097845</v>
      </c>
      <c r="Y4291" s="3">
        <v>175003033</v>
      </c>
      <c r="Z4291" s="13">
        <f>AA4291*1.05585427545692</f>
        <v>557455090.82121456</v>
      </c>
      <c r="AA4291" s="3">
        <v>527965936</v>
      </c>
      <c r="AB4291">
        <v>232</v>
      </c>
    </row>
    <row r="4292" spans="1:28" x14ac:dyDescent="0.2">
      <c r="A4292" t="s">
        <v>32471</v>
      </c>
      <c r="B4292" t="s">
        <v>32472</v>
      </c>
      <c r="C4292">
        <v>2016</v>
      </c>
      <c r="D4292" t="s">
        <v>32473</v>
      </c>
      <c r="E4292" t="s">
        <v>44037</v>
      </c>
      <c r="F4292" t="s">
        <v>44047</v>
      </c>
      <c r="G4292" t="s">
        <v>44031</v>
      </c>
      <c r="H4292">
        <v>95</v>
      </c>
      <c r="I4292" t="s">
        <v>23218</v>
      </c>
      <c r="J4292" t="s">
        <v>26</v>
      </c>
      <c r="M4292" t="s">
        <v>32474</v>
      </c>
      <c r="N4292" t="s">
        <v>13037</v>
      </c>
      <c r="O4292" t="s">
        <v>32475</v>
      </c>
      <c r="P4292" t="s">
        <v>7317</v>
      </c>
      <c r="Q4292" t="s">
        <v>32476</v>
      </c>
      <c r="R4292" t="s">
        <v>32477</v>
      </c>
      <c r="S4292" t="s">
        <v>32478</v>
      </c>
      <c r="T4292">
        <v>7.1</v>
      </c>
      <c r="U4292">
        <v>129771</v>
      </c>
      <c r="V4292" s="12">
        <f>W4292*1.07834771485832</f>
        <v>156360418.65445641</v>
      </c>
      <c r="W4292" s="3">
        <v>145000000</v>
      </c>
      <c r="X4292" s="13">
        <f>Y4292*1.07834771485832</f>
        <v>154773758.31542045</v>
      </c>
      <c r="Y4292" s="3">
        <v>143528619</v>
      </c>
      <c r="Z4292" s="13">
        <f>AA4292*1.07834771485832</f>
        <v>562003368.18957543</v>
      </c>
      <c r="AA4292" s="3">
        <v>521170825</v>
      </c>
      <c r="AB4292">
        <v>201</v>
      </c>
    </row>
    <row r="4293" spans="1:28" x14ac:dyDescent="0.2">
      <c r="A4293" t="s">
        <v>1877</v>
      </c>
      <c r="B4293" t="s">
        <v>1878</v>
      </c>
      <c r="C4293">
        <v>2000</v>
      </c>
      <c r="D4293" s="1">
        <v>37136</v>
      </c>
      <c r="E4293" t="s">
        <v>1045</v>
      </c>
      <c r="F4293" t="s">
        <v>44034</v>
      </c>
      <c r="G4293" t="s">
        <v>44036</v>
      </c>
      <c r="H4293">
        <v>127</v>
      </c>
      <c r="I4293" t="s">
        <v>25</v>
      </c>
      <c r="J4293" t="s">
        <v>26</v>
      </c>
      <c r="M4293" t="s">
        <v>1879</v>
      </c>
      <c r="N4293" t="s">
        <v>1880</v>
      </c>
      <c r="O4293" t="s">
        <v>1881</v>
      </c>
      <c r="P4293" t="s">
        <v>1401</v>
      </c>
      <c r="Q4293" t="s">
        <v>1882</v>
      </c>
      <c r="R4293" t="s">
        <v>1883</v>
      </c>
      <c r="S4293" t="s">
        <v>1884</v>
      </c>
      <c r="T4293">
        <v>6.4</v>
      </c>
      <c r="U4293">
        <v>188711</v>
      </c>
      <c r="V4293" s="12">
        <f>W4293*1.5029674796748</f>
        <v>105207723.577236</v>
      </c>
      <c r="W4293" s="3">
        <v>70000000</v>
      </c>
      <c r="X4293" s="13">
        <f>Y4293*1.5029674796748</f>
        <v>274760050.52483803</v>
      </c>
      <c r="Y4293" s="3">
        <v>182811707</v>
      </c>
      <c r="Z4293" s="13">
        <f>AA4293*1.5029674796748</f>
        <v>562277729.3866272</v>
      </c>
      <c r="AA4293" s="3">
        <v>374111707</v>
      </c>
      <c r="AB4293">
        <v>409</v>
      </c>
    </row>
    <row r="4294" spans="1:28" hidden="1" x14ac:dyDescent="0.2">
      <c r="A4294" t="s">
        <v>37440</v>
      </c>
      <c r="B4294" t="s">
        <v>37441</v>
      </c>
      <c r="C4294">
        <v>2015</v>
      </c>
      <c r="D4294" t="s">
        <v>35810</v>
      </c>
      <c r="E4294" t="s">
        <v>16512</v>
      </c>
      <c r="F4294" t="s">
        <v>44044</v>
      </c>
      <c r="G4294" t="s">
        <v>44032</v>
      </c>
      <c r="H4294">
        <v>115</v>
      </c>
      <c r="I4294" t="s">
        <v>943</v>
      </c>
      <c r="J4294" t="s">
        <v>944</v>
      </c>
      <c r="K4294" t="s">
        <v>37442</v>
      </c>
      <c r="M4294" t="s">
        <v>37443</v>
      </c>
      <c r="N4294" t="s">
        <v>37444</v>
      </c>
      <c r="O4294" t="s">
        <v>37445</v>
      </c>
      <c r="P4294" t="s">
        <v>37446</v>
      </c>
      <c r="Q4294" t="s">
        <v>37447</v>
      </c>
      <c r="R4294" t="s">
        <v>37448</v>
      </c>
      <c r="S4294" t="s">
        <v>37449</v>
      </c>
      <c r="T4294">
        <v>7.2</v>
      </c>
      <c r="U4294">
        <v>11917</v>
      </c>
      <c r="W4294"/>
      <c r="X4294"/>
      <c r="Y4294">
        <v>303587</v>
      </c>
      <c r="Z4294"/>
      <c r="AA4294">
        <v>303587</v>
      </c>
      <c r="AB4294">
        <v>74</v>
      </c>
    </row>
    <row r="4295" spans="1:28" x14ac:dyDescent="0.2">
      <c r="A4295" t="s">
        <v>20923</v>
      </c>
      <c r="B4295" t="s">
        <v>20924</v>
      </c>
      <c r="C4295">
        <v>2009</v>
      </c>
      <c r="D4295" t="s">
        <v>7074</v>
      </c>
      <c r="E4295" t="s">
        <v>1045</v>
      </c>
      <c r="H4295">
        <v>100</v>
      </c>
      <c r="I4295" t="s">
        <v>97</v>
      </c>
      <c r="J4295" t="s">
        <v>26</v>
      </c>
      <c r="M4295" t="s">
        <v>2166</v>
      </c>
      <c r="N4295" t="s">
        <v>17386</v>
      </c>
      <c r="O4295" t="s">
        <v>20925</v>
      </c>
      <c r="P4295" t="s">
        <v>16964</v>
      </c>
      <c r="Q4295" t="s">
        <v>20926</v>
      </c>
      <c r="R4295" t="s">
        <v>20927</v>
      </c>
      <c r="S4295" t="s">
        <v>20928</v>
      </c>
      <c r="T4295">
        <v>7.7</v>
      </c>
      <c r="U4295">
        <v>705947</v>
      </c>
      <c r="V4295" s="12">
        <f>W4295*1.20636999678377</f>
        <v>42222949.887431949</v>
      </c>
      <c r="W4295" s="3">
        <v>35000000</v>
      </c>
      <c r="X4295" s="13">
        <f>Y4295*1.20636999678377</f>
        <v>334553547.05217707</v>
      </c>
      <c r="Y4295" s="3">
        <v>277322503</v>
      </c>
      <c r="Z4295" s="13">
        <f>AA4295*1.20636999678377</f>
        <v>566162511.71590841</v>
      </c>
      <c r="AA4295" s="3">
        <v>469310836</v>
      </c>
      <c r="AB4295">
        <v>726</v>
      </c>
    </row>
    <row r="4296" spans="1:28" hidden="1" x14ac:dyDescent="0.2">
      <c r="A4296" t="s">
        <v>37459</v>
      </c>
      <c r="B4296" t="s">
        <v>37460</v>
      </c>
      <c r="C4296">
        <v>2017</v>
      </c>
      <c r="D4296" t="s">
        <v>37461</v>
      </c>
      <c r="E4296" t="s">
        <v>176</v>
      </c>
      <c r="F4296" t="s">
        <v>44046</v>
      </c>
      <c r="G4296" t="s">
        <v>44042</v>
      </c>
      <c r="H4296">
        <v>103</v>
      </c>
      <c r="I4296" t="s">
        <v>25</v>
      </c>
      <c r="J4296" t="s">
        <v>26</v>
      </c>
      <c r="M4296" t="s">
        <v>27060</v>
      </c>
      <c r="N4296" t="s">
        <v>33389</v>
      </c>
      <c r="O4296" t="s">
        <v>37462</v>
      </c>
      <c r="P4296" t="s">
        <v>37463</v>
      </c>
      <c r="Q4296" t="s">
        <v>37464</v>
      </c>
      <c r="R4296" t="s">
        <v>37465</v>
      </c>
      <c r="S4296" t="s">
        <v>37466</v>
      </c>
      <c r="T4296">
        <v>6.6</v>
      </c>
      <c r="U4296">
        <v>84184</v>
      </c>
      <c r="W4296"/>
      <c r="X4296"/>
      <c r="Y4296"/>
      <c r="Z4296"/>
      <c r="AA4296"/>
      <c r="AB4296">
        <v>314</v>
      </c>
    </row>
    <row r="4297" spans="1:28" hidden="1" x14ac:dyDescent="0.2">
      <c r="A4297" t="s">
        <v>37467</v>
      </c>
      <c r="B4297" t="s">
        <v>37468</v>
      </c>
      <c r="C4297">
        <v>2016</v>
      </c>
      <c r="D4297" s="1">
        <v>42402</v>
      </c>
      <c r="E4297" t="s">
        <v>1045</v>
      </c>
      <c r="F4297" t="s">
        <v>44050</v>
      </c>
      <c r="H4297">
        <v>90</v>
      </c>
      <c r="I4297" t="s">
        <v>25</v>
      </c>
      <c r="J4297" t="s">
        <v>26</v>
      </c>
      <c r="M4297" t="s">
        <v>37469</v>
      </c>
      <c r="N4297" t="s">
        <v>37470</v>
      </c>
      <c r="O4297" t="s">
        <v>37471</v>
      </c>
      <c r="P4297" t="s">
        <v>37472</v>
      </c>
      <c r="Q4297" t="s">
        <v>37473</v>
      </c>
      <c r="R4297" t="s">
        <v>37474</v>
      </c>
      <c r="S4297" t="s">
        <v>37475</v>
      </c>
      <c r="T4297">
        <v>5.8</v>
      </c>
      <c r="U4297">
        <v>14557</v>
      </c>
      <c r="W4297"/>
      <c r="X4297"/>
      <c r="Y4297"/>
      <c r="Z4297"/>
      <c r="AA4297"/>
      <c r="AB4297">
        <v>29</v>
      </c>
    </row>
    <row r="4298" spans="1:28" x14ac:dyDescent="0.2">
      <c r="A4298" t="s">
        <v>15115</v>
      </c>
      <c r="B4298" t="s">
        <v>15116</v>
      </c>
      <c r="C4298">
        <v>2015</v>
      </c>
      <c r="D4298" s="1">
        <v>42346</v>
      </c>
      <c r="E4298" t="s">
        <v>16512</v>
      </c>
      <c r="F4298" t="s">
        <v>44031</v>
      </c>
      <c r="G4298" t="s">
        <v>44038</v>
      </c>
      <c r="H4298">
        <v>117</v>
      </c>
      <c r="I4298" t="s">
        <v>25</v>
      </c>
      <c r="J4298" t="s">
        <v>26</v>
      </c>
      <c r="M4298" t="s">
        <v>1803</v>
      </c>
      <c r="N4298" t="s">
        <v>15117</v>
      </c>
      <c r="O4298" t="s">
        <v>15118</v>
      </c>
      <c r="P4298" t="s">
        <v>15119</v>
      </c>
      <c r="Q4298" t="s">
        <v>15120</v>
      </c>
      <c r="R4298" t="s">
        <v>15121</v>
      </c>
      <c r="S4298" t="s">
        <v>15122</v>
      </c>
      <c r="T4298">
        <v>7.3</v>
      </c>
      <c r="U4298">
        <v>553758</v>
      </c>
      <c r="V4298" s="12">
        <f>W4298*1.09195121025074</f>
        <v>141953657.33259621</v>
      </c>
      <c r="W4298" s="3">
        <v>130000000</v>
      </c>
      <c r="X4298" s="13">
        <f>Y4298*1.09195121025074</f>
        <v>196771969.97765112</v>
      </c>
      <c r="Y4298" s="3">
        <v>180202163</v>
      </c>
      <c r="Z4298" s="13">
        <f>AA4298*1.09195121025074</f>
        <v>567063328.6794399</v>
      </c>
      <c r="AA4298" s="3">
        <v>519311965</v>
      </c>
      <c r="AB4298">
        <v>726</v>
      </c>
    </row>
    <row r="4299" spans="1:28" hidden="1" x14ac:dyDescent="0.2">
      <c r="A4299" t="s">
        <v>37484</v>
      </c>
      <c r="B4299" t="s">
        <v>37485</v>
      </c>
      <c r="C4299">
        <v>2017</v>
      </c>
      <c r="D4299" s="1">
        <v>43200</v>
      </c>
      <c r="E4299" t="s">
        <v>176</v>
      </c>
      <c r="H4299">
        <v>99</v>
      </c>
      <c r="I4299" t="s">
        <v>37486</v>
      </c>
      <c r="J4299" t="s">
        <v>26</v>
      </c>
      <c r="K4299" t="s">
        <v>74</v>
      </c>
      <c r="M4299" t="s">
        <v>37487</v>
      </c>
      <c r="N4299" t="s">
        <v>37488</v>
      </c>
      <c r="O4299" t="s">
        <v>37489</v>
      </c>
      <c r="P4299" t="s">
        <v>2014</v>
      </c>
      <c r="Q4299" t="s">
        <v>37490</v>
      </c>
      <c r="R4299" t="s">
        <v>37491</v>
      </c>
      <c r="S4299" t="s">
        <v>37492</v>
      </c>
      <c r="T4299">
        <v>7.2</v>
      </c>
      <c r="U4299">
        <v>33383</v>
      </c>
      <c r="W4299"/>
      <c r="X4299"/>
      <c r="Y4299">
        <v>9601092</v>
      </c>
      <c r="Z4299"/>
      <c r="AA4299">
        <v>19978189</v>
      </c>
      <c r="AB4299">
        <v>227</v>
      </c>
    </row>
    <row r="4300" spans="1:28" x14ac:dyDescent="0.2">
      <c r="A4300" t="s">
        <v>5404</v>
      </c>
      <c r="B4300" t="s">
        <v>5405</v>
      </c>
      <c r="C4300">
        <v>2003</v>
      </c>
      <c r="D4300" t="s">
        <v>5026</v>
      </c>
      <c r="E4300" t="s">
        <v>16512</v>
      </c>
      <c r="F4300" t="s">
        <v>44033</v>
      </c>
      <c r="G4300" t="s">
        <v>44042</v>
      </c>
      <c r="H4300">
        <v>134</v>
      </c>
      <c r="I4300" t="s">
        <v>177</v>
      </c>
      <c r="J4300" t="s">
        <v>26</v>
      </c>
      <c r="K4300" t="s">
        <v>307</v>
      </c>
      <c r="L4300" t="s">
        <v>64</v>
      </c>
      <c r="M4300" t="s">
        <v>187</v>
      </c>
      <c r="N4300" t="s">
        <v>5406</v>
      </c>
      <c r="O4300" t="s">
        <v>5407</v>
      </c>
      <c r="P4300" t="s">
        <v>3596</v>
      </c>
      <c r="Q4300" t="s">
        <v>5408</v>
      </c>
      <c r="R4300" t="s">
        <v>5409</v>
      </c>
      <c r="S4300" t="s">
        <v>5410</v>
      </c>
      <c r="T4300">
        <v>7.4</v>
      </c>
      <c r="U4300">
        <v>504086</v>
      </c>
      <c r="V4300" s="12">
        <f>W4300*1.40658152173913</f>
        <v>154723967.39130428</v>
      </c>
      <c r="W4300" s="3">
        <v>110000000</v>
      </c>
      <c r="X4300" s="13">
        <f>Y4300*1.40658152173913</f>
        <v>302344267.68388033</v>
      </c>
      <c r="Y4300" s="3">
        <v>214949694</v>
      </c>
      <c r="Z4300" s="13">
        <f>AA4300*1.40658152173913</f>
        <v>573479531.02303791</v>
      </c>
      <c r="AA4300" s="3">
        <v>407711549</v>
      </c>
      <c r="AB4300">
        <v>1104</v>
      </c>
    </row>
    <row r="4301" spans="1:28" hidden="1" x14ac:dyDescent="0.2">
      <c r="A4301" t="s">
        <v>37502</v>
      </c>
      <c r="B4301" t="s">
        <v>37503</v>
      </c>
      <c r="C4301">
        <v>2015</v>
      </c>
      <c r="D4301" s="1">
        <v>42370</v>
      </c>
      <c r="E4301" t="s">
        <v>176</v>
      </c>
      <c r="F4301" t="s">
        <v>44040</v>
      </c>
      <c r="H4301">
        <v>127</v>
      </c>
      <c r="I4301" t="s">
        <v>2213</v>
      </c>
      <c r="J4301" t="s">
        <v>934</v>
      </c>
      <c r="M4301" t="s">
        <v>11259</v>
      </c>
      <c r="N4301" t="s">
        <v>37504</v>
      </c>
      <c r="O4301" t="s">
        <v>37505</v>
      </c>
      <c r="P4301" t="s">
        <v>37506</v>
      </c>
      <c r="Q4301" t="s">
        <v>37507</v>
      </c>
      <c r="R4301" t="s">
        <v>37508</v>
      </c>
      <c r="S4301" t="s">
        <v>37509</v>
      </c>
      <c r="T4301">
        <v>7.5</v>
      </c>
      <c r="U4301">
        <v>11855</v>
      </c>
      <c r="W4301"/>
      <c r="X4301"/>
      <c r="Y4301">
        <v>531996</v>
      </c>
      <c r="Z4301"/>
      <c r="AA4301">
        <v>15918101</v>
      </c>
      <c r="AB4301">
        <v>53</v>
      </c>
    </row>
    <row r="4302" spans="1:28" hidden="1" x14ac:dyDescent="0.2">
      <c r="A4302" t="s">
        <v>37510</v>
      </c>
      <c r="B4302" t="s">
        <v>37511</v>
      </c>
      <c r="C4302">
        <v>2017</v>
      </c>
      <c r="D4302" t="s">
        <v>19988</v>
      </c>
      <c r="E4302" t="s">
        <v>16512</v>
      </c>
      <c r="F4302" t="s">
        <v>44031</v>
      </c>
      <c r="G4302" t="s">
        <v>44051</v>
      </c>
      <c r="H4302">
        <v>115</v>
      </c>
      <c r="I4302" t="s">
        <v>37512</v>
      </c>
      <c r="J4302" t="s">
        <v>26</v>
      </c>
      <c r="K4302" t="s">
        <v>308</v>
      </c>
      <c r="L4302" t="s">
        <v>307</v>
      </c>
      <c r="M4302" t="s">
        <v>11665</v>
      </c>
      <c r="N4302" t="s">
        <v>37513</v>
      </c>
      <c r="O4302" t="s">
        <v>37514</v>
      </c>
      <c r="P4302" t="s">
        <v>5613</v>
      </c>
      <c r="Q4302" t="s">
        <v>37515</v>
      </c>
      <c r="R4302" t="s">
        <v>37516</v>
      </c>
      <c r="S4302" t="s">
        <v>37517</v>
      </c>
      <c r="T4302">
        <v>6.7</v>
      </c>
      <c r="U4302">
        <v>43892</v>
      </c>
      <c r="W4302"/>
      <c r="X4302"/>
      <c r="Y4302"/>
      <c r="Z4302"/>
      <c r="AA4302">
        <v>1906640</v>
      </c>
      <c r="AB4302">
        <v>180</v>
      </c>
    </row>
    <row r="4303" spans="1:28" hidden="1" x14ac:dyDescent="0.2">
      <c r="A4303" t="s">
        <v>37518</v>
      </c>
      <c r="B4303" t="s">
        <v>37519</v>
      </c>
      <c r="C4303">
        <v>2014</v>
      </c>
      <c r="D4303" t="s">
        <v>26022</v>
      </c>
      <c r="E4303" t="s">
        <v>44037</v>
      </c>
      <c r="F4303" t="s">
        <v>44031</v>
      </c>
      <c r="G4303" t="s">
        <v>44038</v>
      </c>
      <c r="H4303">
        <v>85</v>
      </c>
      <c r="I4303" t="s">
        <v>8657</v>
      </c>
      <c r="J4303" t="s">
        <v>27</v>
      </c>
      <c r="M4303" t="s">
        <v>37520</v>
      </c>
      <c r="N4303" t="s">
        <v>3386</v>
      </c>
      <c r="O4303" t="s">
        <v>37521</v>
      </c>
      <c r="P4303" t="s">
        <v>9192</v>
      </c>
      <c r="Q4303" t="s">
        <v>9193</v>
      </c>
      <c r="R4303" t="s">
        <v>37522</v>
      </c>
      <c r="S4303" t="s">
        <v>37523</v>
      </c>
      <c r="T4303">
        <v>6.9</v>
      </c>
      <c r="U4303">
        <v>11771</v>
      </c>
      <c r="W4303" t="s">
        <v>7424</v>
      </c>
      <c r="X4303"/>
      <c r="Y4303"/>
      <c r="Z4303"/>
      <c r="AA4303">
        <v>42830578</v>
      </c>
      <c r="AB4303">
        <v>35</v>
      </c>
    </row>
    <row r="4304" spans="1:28" x14ac:dyDescent="0.2">
      <c r="A4304" t="s">
        <v>17510</v>
      </c>
      <c r="B4304" t="s">
        <v>17511</v>
      </c>
      <c r="C4304">
        <v>2014</v>
      </c>
      <c r="D4304" t="s">
        <v>17512</v>
      </c>
      <c r="E4304" t="s">
        <v>16512</v>
      </c>
      <c r="F4304" t="s">
        <v>44031</v>
      </c>
      <c r="G4304" t="s">
        <v>44033</v>
      </c>
      <c r="H4304">
        <v>123</v>
      </c>
      <c r="I4304" t="s">
        <v>1026</v>
      </c>
      <c r="J4304" t="s">
        <v>26</v>
      </c>
      <c r="K4304" t="s">
        <v>934</v>
      </c>
      <c r="M4304" t="s">
        <v>17513</v>
      </c>
      <c r="N4304" t="s">
        <v>17514</v>
      </c>
      <c r="O4304" t="s">
        <v>17515</v>
      </c>
      <c r="P4304" t="s">
        <v>17516</v>
      </c>
      <c r="Q4304" t="s">
        <v>17516</v>
      </c>
      <c r="R4304" t="s">
        <v>17517</v>
      </c>
      <c r="S4304" t="s">
        <v>17518</v>
      </c>
      <c r="T4304">
        <v>6.4</v>
      </c>
      <c r="U4304">
        <v>369814</v>
      </c>
      <c r="V4304" s="12">
        <f>W4304*1.09324733035956</f>
        <v>174919572.85752961</v>
      </c>
      <c r="W4304" s="3">
        <v>160000000</v>
      </c>
      <c r="X4304" s="13">
        <f>Y4304*1.09324733035956</f>
        <v>219388576.70130086</v>
      </c>
      <c r="Y4304" s="3">
        <v>200676069</v>
      </c>
      <c r="Z4304" s="13">
        <f>AA4304*1.09324733035956</f>
        <v>573928685.93690622</v>
      </c>
      <c r="AA4304" s="3">
        <v>524976069</v>
      </c>
      <c r="AB4304">
        <v>1643</v>
      </c>
    </row>
    <row r="4305" spans="1:28" x14ac:dyDescent="0.2">
      <c r="A4305" t="s">
        <v>27820</v>
      </c>
      <c r="B4305" t="s">
        <v>24068</v>
      </c>
      <c r="C4305">
        <v>2015</v>
      </c>
      <c r="D4305" t="s">
        <v>27821</v>
      </c>
      <c r="E4305" t="s">
        <v>16512</v>
      </c>
      <c r="F4305" t="s">
        <v>44031</v>
      </c>
      <c r="G4305" t="s">
        <v>44032</v>
      </c>
      <c r="H4305">
        <v>156</v>
      </c>
      <c r="I4305" t="s">
        <v>27822</v>
      </c>
      <c r="J4305" t="s">
        <v>26</v>
      </c>
      <c r="K4305" t="s">
        <v>27823</v>
      </c>
      <c r="L4305" t="s">
        <v>27</v>
      </c>
      <c r="M4305" t="s">
        <v>3148</v>
      </c>
      <c r="N4305" t="s">
        <v>27824</v>
      </c>
      <c r="O4305" t="s">
        <v>27825</v>
      </c>
      <c r="P4305" t="s">
        <v>759</v>
      </c>
      <c r="Q4305" t="s">
        <v>27826</v>
      </c>
      <c r="R4305" t="s">
        <v>27827</v>
      </c>
      <c r="S4305" t="s">
        <v>27828</v>
      </c>
      <c r="T4305">
        <v>8</v>
      </c>
      <c r="U4305">
        <v>684961</v>
      </c>
      <c r="V4305" s="12">
        <f>W4305*1.09195121025074</f>
        <v>147413413.38384992</v>
      </c>
      <c r="W4305" s="3">
        <v>135000000</v>
      </c>
      <c r="X4305" s="13">
        <f>Y4305*1.09195121025074</f>
        <v>200523620.60119712</v>
      </c>
      <c r="Y4305" s="3">
        <v>183637894</v>
      </c>
      <c r="Z4305" s="13">
        <f>AA4305*1.09195121025074</f>
        <v>581955946.75459063</v>
      </c>
      <c r="AA4305" s="3">
        <v>532950503</v>
      </c>
      <c r="AB4305">
        <v>1617</v>
      </c>
    </row>
    <row r="4306" spans="1:28" x14ac:dyDescent="0.2">
      <c r="A4306" t="s">
        <v>16811</v>
      </c>
      <c r="B4306" t="s">
        <v>16812</v>
      </c>
      <c r="C4306">
        <v>2010</v>
      </c>
      <c r="D4306" s="1">
        <v>40213</v>
      </c>
      <c r="E4306" t="s">
        <v>16512</v>
      </c>
      <c r="F4306" t="s">
        <v>44031</v>
      </c>
      <c r="G4306" t="s">
        <v>44034</v>
      </c>
      <c r="H4306">
        <v>106</v>
      </c>
      <c r="I4306" t="s">
        <v>16813</v>
      </c>
      <c r="J4306" t="s">
        <v>26</v>
      </c>
      <c r="M4306" t="s">
        <v>7766</v>
      </c>
      <c r="N4306" t="s">
        <v>16814</v>
      </c>
      <c r="O4306" t="s">
        <v>16815</v>
      </c>
      <c r="P4306" t="s">
        <v>16031</v>
      </c>
      <c r="Q4306" t="s">
        <v>16816</v>
      </c>
      <c r="R4306" t="s">
        <v>16817</v>
      </c>
      <c r="S4306" t="s">
        <v>16818</v>
      </c>
      <c r="T4306">
        <v>5.8</v>
      </c>
      <c r="U4306">
        <v>267178</v>
      </c>
      <c r="V4306" s="12">
        <f>W4306*1.18690152988223</f>
        <v>148362691.23527876</v>
      </c>
      <c r="W4306" s="3">
        <v>125000000</v>
      </c>
      <c r="X4306" s="13">
        <f>Y4306*1.18690152988223</f>
        <v>193720000.26675683</v>
      </c>
      <c r="Y4306" s="3">
        <v>163214888</v>
      </c>
      <c r="Z4306" s="13">
        <f>AA4306*1.18690152988223</f>
        <v>585397629.75255334</v>
      </c>
      <c r="AA4306" s="3">
        <v>493214993</v>
      </c>
      <c r="AB4306">
        <v>682</v>
      </c>
    </row>
    <row r="4307" spans="1:28" hidden="1" x14ac:dyDescent="0.2">
      <c r="A4307" t="s">
        <v>37546</v>
      </c>
      <c r="B4307" t="s">
        <v>37547</v>
      </c>
      <c r="C4307">
        <v>2015</v>
      </c>
      <c r="D4307" s="1">
        <v>42221</v>
      </c>
      <c r="E4307" t="s">
        <v>1045</v>
      </c>
      <c r="F4307" t="s">
        <v>44032</v>
      </c>
      <c r="H4307">
        <v>123</v>
      </c>
      <c r="I4307" t="s">
        <v>943</v>
      </c>
      <c r="J4307" t="s">
        <v>944</v>
      </c>
      <c r="M4307" t="s">
        <v>32821</v>
      </c>
      <c r="N4307" t="s">
        <v>37548</v>
      </c>
      <c r="O4307" t="s">
        <v>37549</v>
      </c>
      <c r="P4307" t="s">
        <v>31607</v>
      </c>
      <c r="Q4307" t="s">
        <v>37550</v>
      </c>
      <c r="R4307" t="s">
        <v>37551</v>
      </c>
      <c r="S4307" t="s">
        <v>37552</v>
      </c>
      <c r="T4307">
        <v>7.6</v>
      </c>
      <c r="U4307">
        <v>28155</v>
      </c>
      <c r="W4307"/>
      <c r="X4307"/>
      <c r="Y4307">
        <v>1801807</v>
      </c>
      <c r="Z4307"/>
      <c r="AA4307">
        <v>2452343</v>
      </c>
      <c r="AB4307">
        <v>120</v>
      </c>
    </row>
    <row r="4308" spans="1:28" x14ac:dyDescent="0.2">
      <c r="A4308" t="s">
        <v>11678</v>
      </c>
      <c r="B4308">
        <v>300</v>
      </c>
      <c r="C4308">
        <v>2006</v>
      </c>
      <c r="D4308" t="s">
        <v>11679</v>
      </c>
      <c r="E4308" t="s">
        <v>16512</v>
      </c>
      <c r="F4308" t="s">
        <v>44032</v>
      </c>
      <c r="H4308">
        <v>117</v>
      </c>
      <c r="I4308" t="s">
        <v>11680</v>
      </c>
      <c r="J4308" t="s">
        <v>26</v>
      </c>
      <c r="M4308" t="s">
        <v>8591</v>
      </c>
      <c r="N4308" t="s">
        <v>11681</v>
      </c>
      <c r="O4308" t="s">
        <v>11682</v>
      </c>
      <c r="P4308" t="s">
        <v>2296</v>
      </c>
      <c r="Q4308" t="s">
        <v>11683</v>
      </c>
      <c r="R4308" t="s">
        <v>11684</v>
      </c>
      <c r="S4308" t="s">
        <v>11685</v>
      </c>
      <c r="T4308">
        <v>7.6</v>
      </c>
      <c r="U4308">
        <v>722519</v>
      </c>
      <c r="V4308" s="12">
        <f>W4308*1.28378472222222</f>
        <v>83446006.944444299</v>
      </c>
      <c r="W4308" s="3">
        <v>65000000</v>
      </c>
      <c r="X4308" s="13">
        <f>Y4308*1.28378472222222</f>
        <v>270384240.95996481</v>
      </c>
      <c r="Y4308" s="3">
        <v>210614939</v>
      </c>
      <c r="Z4308" s="13">
        <f>AA4308*1.28378472222222</f>
        <v>585493363.05947816</v>
      </c>
      <c r="AA4308" s="3">
        <v>456068181</v>
      </c>
      <c r="AB4308">
        <v>2188</v>
      </c>
    </row>
    <row r="4309" spans="1:28" hidden="1" x14ac:dyDescent="0.2">
      <c r="A4309" t="s">
        <v>37560</v>
      </c>
      <c r="B4309" t="s">
        <v>37561</v>
      </c>
      <c r="C4309">
        <v>2015</v>
      </c>
      <c r="D4309" t="s">
        <v>26805</v>
      </c>
      <c r="E4309" t="s">
        <v>1045</v>
      </c>
      <c r="F4309" t="s">
        <v>44044</v>
      </c>
      <c r="G4309" t="s">
        <v>44032</v>
      </c>
      <c r="H4309">
        <v>100</v>
      </c>
      <c r="I4309" t="s">
        <v>25</v>
      </c>
      <c r="J4309" t="s">
        <v>26</v>
      </c>
      <c r="M4309" t="s">
        <v>37562</v>
      </c>
      <c r="N4309" t="s">
        <v>37562</v>
      </c>
      <c r="O4309" t="s">
        <v>37563</v>
      </c>
      <c r="P4309" t="s">
        <v>13166</v>
      </c>
      <c r="Q4309" t="s">
        <v>37564</v>
      </c>
      <c r="R4309" t="s">
        <v>37565</v>
      </c>
      <c r="S4309" t="s">
        <v>37566</v>
      </c>
      <c r="T4309">
        <v>6.4</v>
      </c>
      <c r="U4309">
        <v>14554</v>
      </c>
      <c r="W4309"/>
      <c r="X4309"/>
      <c r="Y4309">
        <v>4631</v>
      </c>
      <c r="Z4309"/>
      <c r="AA4309">
        <v>122919</v>
      </c>
      <c r="AB4309">
        <v>55</v>
      </c>
    </row>
    <row r="4310" spans="1:28" x14ac:dyDescent="0.2">
      <c r="A4310" t="s">
        <v>17010</v>
      </c>
      <c r="B4310" t="s">
        <v>17011</v>
      </c>
      <c r="C4310">
        <v>2009</v>
      </c>
      <c r="D4310" t="s">
        <v>17012</v>
      </c>
      <c r="E4310" t="s">
        <v>16512</v>
      </c>
      <c r="F4310" t="s">
        <v>44045</v>
      </c>
      <c r="G4310" t="s">
        <v>44042</v>
      </c>
      <c r="H4310">
        <v>138</v>
      </c>
      <c r="I4310" t="s">
        <v>2224</v>
      </c>
      <c r="J4310" t="s">
        <v>26</v>
      </c>
      <c r="K4310" t="s">
        <v>64</v>
      </c>
      <c r="L4310" t="s">
        <v>1121</v>
      </c>
      <c r="M4310" t="s">
        <v>954</v>
      </c>
      <c r="N4310" t="s">
        <v>17013</v>
      </c>
      <c r="O4310" t="s">
        <v>17014</v>
      </c>
      <c r="P4310" t="s">
        <v>7373</v>
      </c>
      <c r="Q4310" t="s">
        <v>17015</v>
      </c>
      <c r="R4310" t="s">
        <v>17016</v>
      </c>
      <c r="S4310" t="s">
        <v>17017</v>
      </c>
      <c r="T4310">
        <v>6.7</v>
      </c>
      <c r="U4310">
        <v>267880</v>
      </c>
      <c r="V4310" s="12">
        <f>W4310*1.20636999678377</f>
        <v>180955499.51756549</v>
      </c>
      <c r="W4310" s="3">
        <v>150000000</v>
      </c>
      <c r="X4310" s="13">
        <f>Y4310*1.20636999678377</f>
        <v>160900618.9100526</v>
      </c>
      <c r="Y4310" s="3">
        <v>133375846</v>
      </c>
      <c r="Z4310" s="13">
        <f>AA4310*1.20636999678377</f>
        <v>586212356.93505478</v>
      </c>
      <c r="AA4310" s="3">
        <v>485930816</v>
      </c>
      <c r="AB4310">
        <v>498</v>
      </c>
    </row>
    <row r="4311" spans="1:28" hidden="1" x14ac:dyDescent="0.2">
      <c r="A4311" t="s">
        <v>37574</v>
      </c>
      <c r="B4311" t="s">
        <v>37575</v>
      </c>
      <c r="C4311">
        <v>2015</v>
      </c>
      <c r="D4311" t="s">
        <v>37576</v>
      </c>
      <c r="E4311" t="s">
        <v>44054</v>
      </c>
      <c r="F4311" t="s">
        <v>44033</v>
      </c>
      <c r="G4311" t="s">
        <v>44042</v>
      </c>
      <c r="H4311">
        <v>91</v>
      </c>
      <c r="I4311" t="s">
        <v>25</v>
      </c>
      <c r="J4311" t="s">
        <v>26</v>
      </c>
      <c r="M4311" t="s">
        <v>37577</v>
      </c>
      <c r="N4311" t="s">
        <v>37577</v>
      </c>
      <c r="O4311" t="s">
        <v>37578</v>
      </c>
      <c r="P4311" t="s">
        <v>7993</v>
      </c>
      <c r="Q4311" t="s">
        <v>37579</v>
      </c>
      <c r="R4311" t="s">
        <v>37580</v>
      </c>
      <c r="S4311" t="s">
        <v>37581</v>
      </c>
      <c r="T4311">
        <v>4.4000000000000004</v>
      </c>
      <c r="U4311">
        <v>10018</v>
      </c>
      <c r="W4311"/>
      <c r="X4311"/>
      <c r="Y4311"/>
      <c r="Z4311"/>
      <c r="AA4311">
        <v>58</v>
      </c>
      <c r="AB4311">
        <v>143</v>
      </c>
    </row>
    <row r="4312" spans="1:28" hidden="1" x14ac:dyDescent="0.2">
      <c r="A4312" t="s">
        <v>37582</v>
      </c>
      <c r="B4312" t="s">
        <v>37583</v>
      </c>
      <c r="C4312">
        <v>2015</v>
      </c>
      <c r="D4312" t="s">
        <v>33522</v>
      </c>
      <c r="E4312" t="s">
        <v>16512</v>
      </c>
      <c r="F4312" t="s">
        <v>44032</v>
      </c>
      <c r="G4312" t="s">
        <v>44033</v>
      </c>
      <c r="H4312">
        <v>112</v>
      </c>
      <c r="I4312" t="s">
        <v>7884</v>
      </c>
      <c r="J4312" t="s">
        <v>64</v>
      </c>
      <c r="M4312" t="s">
        <v>37584</v>
      </c>
      <c r="N4312" t="s">
        <v>37585</v>
      </c>
      <c r="O4312" t="s">
        <v>37586</v>
      </c>
      <c r="P4312" t="s">
        <v>37587</v>
      </c>
      <c r="Q4312" t="s">
        <v>37588</v>
      </c>
      <c r="R4312" t="s">
        <v>37589</v>
      </c>
      <c r="S4312" t="s">
        <v>37590</v>
      </c>
      <c r="T4312">
        <v>7.1</v>
      </c>
      <c r="U4312">
        <v>12790</v>
      </c>
      <c r="W4312" t="s">
        <v>37591</v>
      </c>
      <c r="X4312"/>
      <c r="Y4312"/>
      <c r="Z4312"/>
      <c r="AA4312">
        <v>5973344</v>
      </c>
      <c r="AB4312">
        <v>29</v>
      </c>
    </row>
    <row r="4313" spans="1:28" x14ac:dyDescent="0.2">
      <c r="A4313" t="s">
        <v>36385</v>
      </c>
      <c r="B4313" t="s">
        <v>36386</v>
      </c>
      <c r="C4313">
        <v>2016</v>
      </c>
      <c r="D4313" t="s">
        <v>36387</v>
      </c>
      <c r="E4313" t="s">
        <v>16512</v>
      </c>
      <c r="F4313" t="s">
        <v>44031</v>
      </c>
      <c r="G4313" t="s">
        <v>44033</v>
      </c>
      <c r="H4313">
        <v>144</v>
      </c>
      <c r="I4313" t="s">
        <v>25</v>
      </c>
      <c r="J4313" t="s">
        <v>26</v>
      </c>
      <c r="K4313" t="s">
        <v>4240</v>
      </c>
      <c r="L4313" t="s">
        <v>307</v>
      </c>
      <c r="M4313" t="s">
        <v>187</v>
      </c>
      <c r="N4313" t="s">
        <v>36388</v>
      </c>
      <c r="O4313" t="s">
        <v>36389</v>
      </c>
      <c r="P4313" t="s">
        <v>9676</v>
      </c>
      <c r="Q4313" t="s">
        <v>36390</v>
      </c>
      <c r="R4313" t="s">
        <v>36391</v>
      </c>
      <c r="S4313" t="s">
        <v>36392</v>
      </c>
      <c r="T4313">
        <v>6.9</v>
      </c>
      <c r="U4313">
        <v>384887</v>
      </c>
      <c r="V4313" s="12">
        <f>W4313*1.07834771485832</f>
        <v>191945893.24478096</v>
      </c>
      <c r="W4313" s="3">
        <v>178000000</v>
      </c>
      <c r="X4313" s="13">
        <f>Y4313*1.07834771485832</f>
        <v>167621052.80503955</v>
      </c>
      <c r="Y4313" s="3">
        <v>155442489</v>
      </c>
      <c r="Z4313" s="13">
        <f>AA4313*1.07834771485832</f>
        <v>586550099.16025555</v>
      </c>
      <c r="AA4313" s="3">
        <v>543934105</v>
      </c>
      <c r="AB4313">
        <v>835</v>
      </c>
    </row>
    <row r="4314" spans="1:28" x14ac:dyDescent="0.2">
      <c r="A4314" t="s">
        <v>5222</v>
      </c>
      <c r="B4314" t="s">
        <v>5223</v>
      </c>
      <c r="C4314">
        <v>2002</v>
      </c>
      <c r="D4314" t="s">
        <v>5116</v>
      </c>
      <c r="E4314" t="s">
        <v>176</v>
      </c>
      <c r="F4314" t="s">
        <v>44045</v>
      </c>
      <c r="G4314" t="s">
        <v>44033</v>
      </c>
      <c r="H4314">
        <v>106</v>
      </c>
      <c r="I4314" t="s">
        <v>25</v>
      </c>
      <c r="J4314" t="s">
        <v>26</v>
      </c>
      <c r="K4314" t="s">
        <v>4428</v>
      </c>
      <c r="M4314" t="s">
        <v>2250</v>
      </c>
      <c r="N4314" t="s">
        <v>2250</v>
      </c>
      <c r="O4314" t="s">
        <v>5224</v>
      </c>
      <c r="P4314" t="s">
        <v>1401</v>
      </c>
      <c r="Q4314" t="s">
        <v>5225</v>
      </c>
      <c r="R4314" t="s">
        <v>5226</v>
      </c>
      <c r="S4314" t="s">
        <v>5227</v>
      </c>
      <c r="T4314">
        <v>6.7</v>
      </c>
      <c r="U4314">
        <v>331801</v>
      </c>
      <c r="V4314" s="12">
        <f>W4314*1.43863813229572</f>
        <v>103581945.52529185</v>
      </c>
      <c r="W4314" s="3">
        <v>72000000</v>
      </c>
      <c r="X4314" s="13">
        <f>Y4314*1.43863813229572</f>
        <v>327961492.56350201</v>
      </c>
      <c r="Y4314" s="3">
        <v>227966634</v>
      </c>
      <c r="Z4314" s="13">
        <f>AA4314*1.43863813229572</f>
        <v>587321020.82649815</v>
      </c>
      <c r="AA4314" s="3">
        <v>408247917</v>
      </c>
      <c r="AB4314">
        <v>2417</v>
      </c>
    </row>
    <row r="4315" spans="1:28" x14ac:dyDescent="0.2">
      <c r="A4315" t="s">
        <v>18264</v>
      </c>
      <c r="B4315" t="s">
        <v>18265</v>
      </c>
      <c r="C4315">
        <v>2010</v>
      </c>
      <c r="D4315" t="s">
        <v>18266</v>
      </c>
      <c r="E4315" t="s">
        <v>44037</v>
      </c>
      <c r="F4315" t="s">
        <v>44047</v>
      </c>
      <c r="G4315" t="s">
        <v>44031</v>
      </c>
      <c r="H4315">
        <v>98</v>
      </c>
      <c r="I4315" t="s">
        <v>25</v>
      </c>
      <c r="J4315" t="s">
        <v>26</v>
      </c>
      <c r="M4315" t="s">
        <v>4634</v>
      </c>
      <c r="N4315" t="s">
        <v>18267</v>
      </c>
      <c r="O4315" t="s">
        <v>18268</v>
      </c>
      <c r="P4315" t="s">
        <v>17271</v>
      </c>
      <c r="Q4315" t="s">
        <v>18269</v>
      </c>
      <c r="R4315" t="s">
        <v>18270</v>
      </c>
      <c r="S4315" t="s">
        <v>18271</v>
      </c>
      <c r="T4315">
        <v>8.1</v>
      </c>
      <c r="U4315">
        <v>651499</v>
      </c>
      <c r="V4315" s="12">
        <f>W4315*1.18690152988223</f>
        <v>195838752.43056795</v>
      </c>
      <c r="W4315" s="3">
        <v>165000000</v>
      </c>
      <c r="X4315" s="13">
        <f>Y4315*1.18690152988223</f>
        <v>258247495.94755891</v>
      </c>
      <c r="Y4315" s="3">
        <v>217581231</v>
      </c>
      <c r="Z4315" s="13">
        <f>AA4315*1.18690152988223</f>
        <v>587372356.16331947</v>
      </c>
      <c r="AA4315" s="3">
        <v>494878759</v>
      </c>
      <c r="AB4315">
        <v>634</v>
      </c>
    </row>
    <row r="4316" spans="1:28" x14ac:dyDescent="0.2">
      <c r="A4316" t="s">
        <v>9584</v>
      </c>
      <c r="B4316" t="s">
        <v>9585</v>
      </c>
      <c r="C4316">
        <v>2006</v>
      </c>
      <c r="D4316" t="s">
        <v>9586</v>
      </c>
      <c r="E4316" t="s">
        <v>16512</v>
      </c>
      <c r="F4316" t="s">
        <v>44031</v>
      </c>
      <c r="G4316" t="s">
        <v>44033</v>
      </c>
      <c r="H4316">
        <v>104</v>
      </c>
      <c r="I4316" t="s">
        <v>9587</v>
      </c>
      <c r="J4316" t="s">
        <v>26</v>
      </c>
      <c r="M4316" t="s">
        <v>2285</v>
      </c>
      <c r="N4316" t="s">
        <v>9588</v>
      </c>
      <c r="O4316" t="s">
        <v>9589</v>
      </c>
      <c r="P4316" t="s">
        <v>190</v>
      </c>
      <c r="Q4316" t="s">
        <v>9590</v>
      </c>
      <c r="R4316" t="s">
        <v>9591</v>
      </c>
      <c r="S4316" t="s">
        <v>9592</v>
      </c>
      <c r="T4316">
        <v>6.7</v>
      </c>
      <c r="U4316">
        <v>475426</v>
      </c>
      <c r="V4316" s="12">
        <f>W4316*1.28378472222222</f>
        <v>269594791.66666621</v>
      </c>
      <c r="W4316" s="3">
        <v>210000000</v>
      </c>
      <c r="X4316" s="13">
        <f>Y4316*1.28378472222222</f>
        <v>300870948.17798561</v>
      </c>
      <c r="Y4316" s="3">
        <v>234362462</v>
      </c>
      <c r="Z4316" s="13">
        <f>AA4316*1.28378472222222</f>
        <v>591099792.15774202</v>
      </c>
      <c r="AA4316" s="3">
        <v>460435291</v>
      </c>
      <c r="AB4316">
        <v>1954</v>
      </c>
    </row>
    <row r="4317" spans="1:28" hidden="1" x14ac:dyDescent="0.2">
      <c r="A4317" t="s">
        <v>37623</v>
      </c>
      <c r="B4317" t="s">
        <v>37624</v>
      </c>
      <c r="C4317">
        <v>2016</v>
      </c>
      <c r="D4317" t="s">
        <v>23434</v>
      </c>
      <c r="E4317" t="s">
        <v>1045</v>
      </c>
      <c r="F4317" t="s">
        <v>44032</v>
      </c>
      <c r="G4317" t="s">
        <v>44036</v>
      </c>
      <c r="H4317">
        <v>88</v>
      </c>
      <c r="I4317" t="s">
        <v>25</v>
      </c>
      <c r="J4317" t="s">
        <v>26</v>
      </c>
      <c r="M4317" t="s">
        <v>37625</v>
      </c>
      <c r="N4317" t="s">
        <v>37626</v>
      </c>
      <c r="O4317" t="s">
        <v>37627</v>
      </c>
      <c r="P4317" t="s">
        <v>37628</v>
      </c>
      <c r="Q4317" t="s">
        <v>37629</v>
      </c>
      <c r="R4317" t="s">
        <v>37630</v>
      </c>
      <c r="S4317" t="s">
        <v>37631</v>
      </c>
      <c r="T4317">
        <v>6</v>
      </c>
      <c r="U4317">
        <v>11455</v>
      </c>
      <c r="W4317"/>
      <c r="X4317"/>
      <c r="Y4317"/>
      <c r="Z4317"/>
      <c r="AA4317"/>
      <c r="AB4317">
        <v>70</v>
      </c>
    </row>
    <row r="4318" spans="1:28" x14ac:dyDescent="0.2">
      <c r="A4318" t="s">
        <v>27769</v>
      </c>
      <c r="B4318" t="s">
        <v>27770</v>
      </c>
      <c r="C4318">
        <v>2015</v>
      </c>
      <c r="D4318" s="1">
        <v>42341</v>
      </c>
      <c r="E4318" t="s">
        <v>176</v>
      </c>
      <c r="F4318" t="s">
        <v>44040</v>
      </c>
      <c r="G4318" t="s">
        <v>44034</v>
      </c>
      <c r="H4318">
        <v>105</v>
      </c>
      <c r="I4318" t="s">
        <v>229</v>
      </c>
      <c r="J4318" t="s">
        <v>26</v>
      </c>
      <c r="M4318" t="s">
        <v>16832</v>
      </c>
      <c r="N4318" t="s">
        <v>27771</v>
      </c>
      <c r="O4318" t="s">
        <v>27772</v>
      </c>
      <c r="P4318" t="s">
        <v>2304</v>
      </c>
      <c r="Q4318" t="s">
        <v>27773</v>
      </c>
      <c r="R4318" t="s">
        <v>27774</v>
      </c>
      <c r="S4318" t="s">
        <v>27775</v>
      </c>
      <c r="T4318">
        <v>6.9</v>
      </c>
      <c r="U4318">
        <v>155645</v>
      </c>
      <c r="V4318" s="12">
        <f>W4318*1.09195121025074</f>
        <v>103735364.9738203</v>
      </c>
      <c r="W4318" s="3">
        <v>95000000</v>
      </c>
      <c r="X4318" s="13">
        <f>Y4318*1.09195121025074</f>
        <v>219647463.35192382</v>
      </c>
      <c r="Y4318" s="3">
        <v>201151353</v>
      </c>
      <c r="Z4318" s="13">
        <f>AA4318*1.09195121025074</f>
        <v>592221216.28947628</v>
      </c>
      <c r="AA4318" s="3">
        <v>542351353</v>
      </c>
      <c r="AB4318">
        <v>448</v>
      </c>
    </row>
    <row r="4319" spans="1:28" hidden="1" x14ac:dyDescent="0.2">
      <c r="A4319" t="s">
        <v>37641</v>
      </c>
      <c r="B4319" t="s">
        <v>37642</v>
      </c>
      <c r="C4319">
        <v>2016</v>
      </c>
      <c r="D4319" s="1">
        <v>42492</v>
      </c>
      <c r="E4319" t="s">
        <v>176</v>
      </c>
      <c r="F4319" t="s">
        <v>44036</v>
      </c>
      <c r="H4319">
        <v>111</v>
      </c>
      <c r="I4319" t="s">
        <v>25</v>
      </c>
      <c r="J4319" t="s">
        <v>26</v>
      </c>
      <c r="M4319" t="s">
        <v>37643</v>
      </c>
      <c r="N4319" t="s">
        <v>37644</v>
      </c>
      <c r="O4319" t="s">
        <v>37645</v>
      </c>
      <c r="P4319" t="s">
        <v>24440</v>
      </c>
      <c r="Q4319" t="s">
        <v>37646</v>
      </c>
      <c r="R4319" t="s">
        <v>37647</v>
      </c>
      <c r="S4319" t="s">
        <v>37648</v>
      </c>
      <c r="T4319">
        <v>6.6</v>
      </c>
      <c r="U4319">
        <v>33879</v>
      </c>
      <c r="W4319"/>
      <c r="X4319"/>
      <c r="Y4319">
        <v>18730891</v>
      </c>
      <c r="Z4319"/>
      <c r="AA4319">
        <v>23079932</v>
      </c>
      <c r="AB4319">
        <v>108</v>
      </c>
    </row>
    <row r="4320" spans="1:28" hidden="1" x14ac:dyDescent="0.2">
      <c r="A4320" t="s">
        <v>37649</v>
      </c>
      <c r="B4320" t="s">
        <v>37650</v>
      </c>
      <c r="C4320">
        <v>2018</v>
      </c>
      <c r="D4320" s="1">
        <v>43409</v>
      </c>
      <c r="E4320" t="s">
        <v>1045</v>
      </c>
      <c r="F4320" t="s">
        <v>44036</v>
      </c>
      <c r="H4320">
        <v>105</v>
      </c>
      <c r="I4320" t="s">
        <v>495</v>
      </c>
      <c r="J4320" t="s">
        <v>26</v>
      </c>
      <c r="M4320" t="s">
        <v>37651</v>
      </c>
      <c r="N4320" t="s">
        <v>37652</v>
      </c>
      <c r="O4320" t="s">
        <v>37653</v>
      </c>
      <c r="P4320" t="s">
        <v>37654</v>
      </c>
      <c r="Q4320" t="s">
        <v>37655</v>
      </c>
      <c r="R4320" t="s">
        <v>37656</v>
      </c>
      <c r="S4320" t="s">
        <v>37657</v>
      </c>
      <c r="T4320">
        <v>6</v>
      </c>
      <c r="U4320">
        <v>61297</v>
      </c>
      <c r="W4320"/>
      <c r="X4320"/>
      <c r="Y4320"/>
      <c r="Z4320"/>
      <c r="AA4320"/>
      <c r="AB4320">
        <v>587</v>
      </c>
    </row>
    <row r="4321" spans="1:28" hidden="1" x14ac:dyDescent="0.2">
      <c r="A4321" t="s">
        <v>37658</v>
      </c>
      <c r="B4321" t="s">
        <v>37659</v>
      </c>
      <c r="C4321">
        <v>2015</v>
      </c>
      <c r="D4321" t="s">
        <v>37660</v>
      </c>
      <c r="E4321" t="s">
        <v>176</v>
      </c>
      <c r="F4321" t="s">
        <v>44036</v>
      </c>
      <c r="H4321">
        <v>79</v>
      </c>
      <c r="I4321" t="s">
        <v>25</v>
      </c>
      <c r="J4321" t="s">
        <v>26</v>
      </c>
      <c r="M4321" t="s">
        <v>37661</v>
      </c>
      <c r="N4321" t="s">
        <v>37661</v>
      </c>
      <c r="O4321" t="s">
        <v>37662</v>
      </c>
      <c r="P4321" t="s">
        <v>31641</v>
      </c>
      <c r="Q4321" t="s">
        <v>37663</v>
      </c>
      <c r="R4321" t="s">
        <v>37664</v>
      </c>
      <c r="S4321" t="s">
        <v>37665</v>
      </c>
      <c r="T4321">
        <v>5.6</v>
      </c>
      <c r="U4321">
        <v>11295</v>
      </c>
      <c r="W4321"/>
      <c r="X4321"/>
      <c r="Y4321"/>
      <c r="Z4321"/>
      <c r="AA4321"/>
      <c r="AB4321">
        <v>52</v>
      </c>
    </row>
    <row r="4322" spans="1:28" x14ac:dyDescent="0.2">
      <c r="A4322" t="s">
        <v>6558</v>
      </c>
      <c r="B4322" t="s">
        <v>6559</v>
      </c>
      <c r="C4322">
        <v>2006</v>
      </c>
      <c r="D4322" t="s">
        <v>6560</v>
      </c>
      <c r="E4322" t="s">
        <v>44037</v>
      </c>
      <c r="F4322" t="s">
        <v>44038</v>
      </c>
      <c r="G4322" t="s">
        <v>44040</v>
      </c>
      <c r="H4322">
        <v>117</v>
      </c>
      <c r="I4322" t="s">
        <v>25</v>
      </c>
      <c r="J4322" t="s">
        <v>26</v>
      </c>
      <c r="K4322" t="s">
        <v>64</v>
      </c>
      <c r="L4322" t="s">
        <v>934</v>
      </c>
      <c r="M4322" t="s">
        <v>6561</v>
      </c>
      <c r="N4322" t="s">
        <v>6561</v>
      </c>
      <c r="O4322" t="s">
        <v>6562</v>
      </c>
      <c r="P4322" t="s">
        <v>591</v>
      </c>
      <c r="Q4322" t="s">
        <v>6563</v>
      </c>
      <c r="R4322" t="s">
        <v>6564</v>
      </c>
      <c r="S4322" t="s">
        <v>6565</v>
      </c>
      <c r="T4322">
        <v>7.1</v>
      </c>
      <c r="U4322">
        <v>357920</v>
      </c>
      <c r="V4322" s="12">
        <f>W4322*1.28378472222222</f>
        <v>154054166.66666642</v>
      </c>
      <c r="W4322" s="3">
        <v>120000000</v>
      </c>
      <c r="X4322" s="13">
        <f>Y4322*1.28378472222222</f>
        <v>313350003.24604112</v>
      </c>
      <c r="Y4322" s="3">
        <v>244082982</v>
      </c>
      <c r="Z4322" s="13">
        <f>AA4322*1.28378472222222</f>
        <v>593098100.64551985</v>
      </c>
      <c r="AA4322" s="3">
        <v>461991867</v>
      </c>
      <c r="AB4322">
        <v>667</v>
      </c>
    </row>
    <row r="4323" spans="1:28" hidden="1" x14ac:dyDescent="0.2">
      <c r="A4323" t="s">
        <v>37673</v>
      </c>
      <c r="B4323" t="s">
        <v>37674</v>
      </c>
      <c r="C4323">
        <v>2014</v>
      </c>
      <c r="D4323" t="s">
        <v>30878</v>
      </c>
      <c r="E4323" t="s">
        <v>16512</v>
      </c>
      <c r="F4323" t="s">
        <v>44032</v>
      </c>
      <c r="H4323">
        <v>166</v>
      </c>
      <c r="I4323" t="s">
        <v>943</v>
      </c>
      <c r="J4323" t="s">
        <v>2402</v>
      </c>
      <c r="M4323" t="s">
        <v>13463</v>
      </c>
      <c r="N4323" t="s">
        <v>13464</v>
      </c>
      <c r="O4323" t="s">
        <v>37675</v>
      </c>
      <c r="P4323" t="s">
        <v>30440</v>
      </c>
      <c r="Q4323" t="s">
        <v>37676</v>
      </c>
      <c r="R4323" t="s">
        <v>37677</v>
      </c>
      <c r="S4323" t="s">
        <v>37678</v>
      </c>
      <c r="T4323">
        <v>7.9</v>
      </c>
      <c r="U4323">
        <v>16952</v>
      </c>
      <c r="W4323"/>
      <c r="X4323"/>
      <c r="Y4323"/>
      <c r="Z4323"/>
      <c r="AA4323">
        <v>674359</v>
      </c>
      <c r="AB4323">
        <v>84</v>
      </c>
    </row>
    <row r="4324" spans="1:28" x14ac:dyDescent="0.2">
      <c r="A4324" t="s">
        <v>37391</v>
      </c>
      <c r="B4324" t="s">
        <v>37392</v>
      </c>
      <c r="C4324">
        <v>2017</v>
      </c>
      <c r="D4324" s="1">
        <v>42981</v>
      </c>
      <c r="E4324" t="s">
        <v>16512</v>
      </c>
      <c r="F4324" t="s">
        <v>44031</v>
      </c>
      <c r="G4324" t="s">
        <v>44034</v>
      </c>
      <c r="H4324">
        <v>118</v>
      </c>
      <c r="I4324" t="s">
        <v>5301</v>
      </c>
      <c r="J4324" t="s">
        <v>26</v>
      </c>
      <c r="K4324" t="s">
        <v>1793</v>
      </c>
      <c r="M4324" t="s">
        <v>31937</v>
      </c>
      <c r="N4324" t="s">
        <v>37393</v>
      </c>
      <c r="O4324" t="s">
        <v>37394</v>
      </c>
      <c r="P4324" t="s">
        <v>14279</v>
      </c>
      <c r="Q4324" t="s">
        <v>37395</v>
      </c>
      <c r="R4324" t="s">
        <v>37396</v>
      </c>
      <c r="S4324" t="s">
        <v>37397</v>
      </c>
      <c r="T4324">
        <v>6.6</v>
      </c>
      <c r="U4324">
        <v>262000</v>
      </c>
      <c r="V4324" s="12">
        <f>W4324*1.05585427545692</f>
        <v>195333040.9595302</v>
      </c>
      <c r="W4324" s="3">
        <v>185000000</v>
      </c>
      <c r="X4324" s="13">
        <f>Y4324*1.05585427545692</f>
        <v>177439280.05275798</v>
      </c>
      <c r="Y4324" s="3">
        <v>168052812</v>
      </c>
      <c r="Z4324" s="13">
        <f>AA4324*1.05585427545692</f>
        <v>598302794.24988627</v>
      </c>
      <c r="AA4324" s="3">
        <v>566652812</v>
      </c>
      <c r="AB4324">
        <v>951</v>
      </c>
    </row>
    <row r="4325" spans="1:28" x14ac:dyDescent="0.2">
      <c r="A4325" t="s">
        <v>31952</v>
      </c>
      <c r="B4325" t="s">
        <v>31953</v>
      </c>
      <c r="C4325">
        <v>2014</v>
      </c>
      <c r="D4325" s="1">
        <v>42005</v>
      </c>
      <c r="E4325" t="s">
        <v>16512</v>
      </c>
      <c r="F4325" t="s">
        <v>44051</v>
      </c>
      <c r="G4325" t="s">
        <v>44032</v>
      </c>
      <c r="H4325">
        <v>133</v>
      </c>
      <c r="I4325" t="s">
        <v>25</v>
      </c>
      <c r="J4325" t="s">
        <v>26</v>
      </c>
      <c r="K4325" t="s">
        <v>361</v>
      </c>
      <c r="M4325" t="s">
        <v>1354</v>
      </c>
      <c r="N4325" t="s">
        <v>31954</v>
      </c>
      <c r="O4325" t="s">
        <v>31955</v>
      </c>
      <c r="P4325" t="s">
        <v>16964</v>
      </c>
      <c r="Q4325" t="s">
        <v>31956</v>
      </c>
      <c r="R4325" t="s">
        <v>31957</v>
      </c>
      <c r="S4325" t="s">
        <v>31958</v>
      </c>
      <c r="T4325">
        <v>7.3</v>
      </c>
      <c r="U4325">
        <v>429820</v>
      </c>
      <c r="V4325" s="12">
        <f>W4325*1.09324733035956</f>
        <v>64282943.025142126</v>
      </c>
      <c r="W4325" s="3">
        <v>58800000</v>
      </c>
      <c r="X4325" s="13">
        <f>Y4325*1.09324733035956</f>
        <v>382774721.47747821</v>
      </c>
      <c r="Y4325" s="3">
        <v>350126372</v>
      </c>
      <c r="Z4325" s="13">
        <f>AA4325*1.09324733035956</f>
        <v>598472419.75741935</v>
      </c>
      <c r="AA4325" s="3">
        <v>547426372</v>
      </c>
      <c r="AB4325">
        <v>1050</v>
      </c>
    </row>
    <row r="4326" spans="1:28" x14ac:dyDescent="0.2">
      <c r="A4326" t="s">
        <v>17344</v>
      </c>
      <c r="B4326" t="s">
        <v>17345</v>
      </c>
      <c r="C4326">
        <v>2013</v>
      </c>
      <c r="D4326" t="s">
        <v>17346</v>
      </c>
      <c r="E4326" t="s">
        <v>16512</v>
      </c>
      <c r="F4326" t="s">
        <v>44031</v>
      </c>
      <c r="G4326" t="s">
        <v>44046</v>
      </c>
      <c r="H4326">
        <v>116</v>
      </c>
      <c r="I4326" t="s">
        <v>17347</v>
      </c>
      <c r="J4326" t="s">
        <v>26</v>
      </c>
      <c r="K4326" t="s">
        <v>308</v>
      </c>
      <c r="L4326" t="s">
        <v>975</v>
      </c>
      <c r="M4326" t="s">
        <v>5199</v>
      </c>
      <c r="N4326" t="s">
        <v>17348</v>
      </c>
      <c r="O4326" t="s">
        <v>17349</v>
      </c>
      <c r="P4326" t="s">
        <v>852</v>
      </c>
      <c r="Q4326" t="s">
        <v>17350</v>
      </c>
      <c r="R4326" t="s">
        <v>17351</v>
      </c>
      <c r="S4326" t="s">
        <v>17352</v>
      </c>
      <c r="T4326">
        <v>7</v>
      </c>
      <c r="U4326">
        <v>590172</v>
      </c>
      <c r="V4326" s="12">
        <f>W4326*1.11098185502045</f>
        <v>211086552.4538855</v>
      </c>
      <c r="W4326" s="3">
        <v>190000000</v>
      </c>
      <c r="X4326" s="13">
        <f>Y4326*1.11098185502045</f>
        <v>224817967.10818216</v>
      </c>
      <c r="Y4326" s="3">
        <v>202359711</v>
      </c>
      <c r="Z4326" s="13">
        <f>AA4326*1.11098185502045</f>
        <v>599938951.80413318</v>
      </c>
      <c r="AA4326" s="3">
        <v>540007876</v>
      </c>
      <c r="AB4326">
        <v>1135</v>
      </c>
    </row>
    <row r="4327" spans="1:28" x14ac:dyDescent="0.2">
      <c r="A4327" t="s">
        <v>27989</v>
      </c>
      <c r="B4327" t="s">
        <v>27990</v>
      </c>
      <c r="C4327">
        <v>2018</v>
      </c>
      <c r="D4327" t="s">
        <v>27991</v>
      </c>
      <c r="E4327" t="s">
        <v>16512</v>
      </c>
      <c r="F4327" t="s">
        <v>44031</v>
      </c>
      <c r="G4327" t="s">
        <v>44033</v>
      </c>
      <c r="H4327">
        <v>140</v>
      </c>
      <c r="I4327" t="s">
        <v>11340</v>
      </c>
      <c r="J4327" t="s">
        <v>26</v>
      </c>
      <c r="M4327" t="s">
        <v>1159</v>
      </c>
      <c r="N4327" t="s">
        <v>27992</v>
      </c>
      <c r="O4327" t="s">
        <v>27993</v>
      </c>
      <c r="P4327" t="s">
        <v>27994</v>
      </c>
      <c r="Q4327" t="s">
        <v>27995</v>
      </c>
      <c r="R4327" t="s">
        <v>27996</v>
      </c>
      <c r="S4327" t="s">
        <v>27997</v>
      </c>
      <c r="T4327">
        <v>7.5</v>
      </c>
      <c r="U4327">
        <v>353913</v>
      </c>
      <c r="V4327" s="12">
        <f>W4327*1.03068014830331</f>
        <v>180369025.95307922</v>
      </c>
      <c r="W4327" s="3">
        <v>175000000</v>
      </c>
      <c r="X4327" s="13">
        <f>Y4327*1.03068014830331</f>
        <v>141914526.89686826</v>
      </c>
      <c r="Y4327" s="3">
        <v>137690172</v>
      </c>
      <c r="Z4327" s="13">
        <f>AA4327*1.03068014830331</f>
        <v>600776935.27134073</v>
      </c>
      <c r="AA4327" s="3">
        <v>582893671</v>
      </c>
      <c r="AB4327">
        <v>2009</v>
      </c>
    </row>
    <row r="4328" spans="1:28" x14ac:dyDescent="0.2">
      <c r="A4328" t="s">
        <v>2947</v>
      </c>
      <c r="B4328" t="s">
        <v>2948</v>
      </c>
      <c r="C4328">
        <v>2003</v>
      </c>
      <c r="D4328" s="1">
        <v>37752</v>
      </c>
      <c r="E4328" t="s">
        <v>16512</v>
      </c>
      <c r="F4328" t="s">
        <v>44033</v>
      </c>
      <c r="H4328">
        <v>129</v>
      </c>
      <c r="I4328" t="s">
        <v>25</v>
      </c>
      <c r="J4328" t="s">
        <v>26</v>
      </c>
      <c r="K4328" t="s">
        <v>27</v>
      </c>
      <c r="M4328" t="s">
        <v>2604</v>
      </c>
      <c r="N4328" t="s">
        <v>2605</v>
      </c>
      <c r="O4328" t="s">
        <v>2949</v>
      </c>
      <c r="P4328" t="s">
        <v>2950</v>
      </c>
      <c r="Q4328" t="s">
        <v>2951</v>
      </c>
      <c r="R4328" t="s">
        <v>2952</v>
      </c>
      <c r="S4328" t="s">
        <v>2953</v>
      </c>
      <c r="T4328">
        <v>6.8</v>
      </c>
      <c r="U4328">
        <v>439565</v>
      </c>
      <c r="V4328" s="12">
        <f>W4328*1.40658152173913</f>
        <v>210987228.2608695</v>
      </c>
      <c r="W4328" s="3">
        <v>150000000</v>
      </c>
      <c r="X4328" s="13">
        <f>Y4328*1.40658152173913</f>
        <v>195956424.97732604</v>
      </c>
      <c r="Y4328" s="3">
        <v>139313948</v>
      </c>
      <c r="Z4328" s="13">
        <f>AA4328*1.40658152173913</f>
        <v>601094263.84730411</v>
      </c>
      <c r="AA4328" s="3">
        <v>427344064</v>
      </c>
      <c r="AB4328">
        <v>2131</v>
      </c>
    </row>
    <row r="4329" spans="1:28" hidden="1" x14ac:dyDescent="0.2">
      <c r="A4329" t="s">
        <v>37716</v>
      </c>
      <c r="B4329" t="s">
        <v>37717</v>
      </c>
      <c r="C4329">
        <v>2014</v>
      </c>
      <c r="D4329" t="s">
        <v>26038</v>
      </c>
      <c r="E4329" t="s">
        <v>176</v>
      </c>
      <c r="F4329" t="s">
        <v>44049</v>
      </c>
      <c r="H4329">
        <v>124</v>
      </c>
      <c r="I4329" t="s">
        <v>697</v>
      </c>
      <c r="J4329" t="s">
        <v>307</v>
      </c>
      <c r="K4329" t="s">
        <v>26</v>
      </c>
      <c r="L4329" t="s">
        <v>975</v>
      </c>
      <c r="M4329" t="s">
        <v>37718</v>
      </c>
      <c r="N4329" t="s">
        <v>37719</v>
      </c>
      <c r="O4329" t="s">
        <v>37720</v>
      </c>
      <c r="P4329" t="s">
        <v>37721</v>
      </c>
      <c r="Q4329" t="s">
        <v>37722</v>
      </c>
      <c r="R4329" t="s">
        <v>37723</v>
      </c>
      <c r="S4329" t="s">
        <v>37724</v>
      </c>
      <c r="T4329">
        <v>7.3</v>
      </c>
      <c r="U4329">
        <v>11740</v>
      </c>
      <c r="W4329"/>
      <c r="X4329"/>
      <c r="Y4329">
        <v>794452</v>
      </c>
      <c r="Z4329"/>
      <c r="AA4329">
        <v>4574756</v>
      </c>
      <c r="AB4329">
        <v>31</v>
      </c>
    </row>
    <row r="4330" spans="1:28" x14ac:dyDescent="0.2">
      <c r="A4330" t="s">
        <v>22416</v>
      </c>
      <c r="B4330" t="s">
        <v>22417</v>
      </c>
      <c r="C4330">
        <v>2012</v>
      </c>
      <c r="D4330" s="1">
        <v>41038</v>
      </c>
      <c r="E4330" t="s">
        <v>44037</v>
      </c>
      <c r="F4330" t="s">
        <v>44031</v>
      </c>
      <c r="G4330" t="s">
        <v>44038</v>
      </c>
      <c r="H4330">
        <v>93</v>
      </c>
      <c r="I4330" t="s">
        <v>229</v>
      </c>
      <c r="J4330" t="s">
        <v>26</v>
      </c>
      <c r="M4330" t="s">
        <v>22418</v>
      </c>
      <c r="N4330" t="s">
        <v>22419</v>
      </c>
      <c r="O4330" t="s">
        <v>22420</v>
      </c>
      <c r="P4330" t="s">
        <v>22421</v>
      </c>
      <c r="Q4330" t="s">
        <v>22422</v>
      </c>
      <c r="R4330" t="s">
        <v>22423</v>
      </c>
      <c r="S4330" t="s">
        <v>22424</v>
      </c>
      <c r="T4330">
        <v>7.1</v>
      </c>
      <c r="U4330">
        <v>364295</v>
      </c>
      <c r="V4330" s="12">
        <f>W4330*1.12725506764114</f>
        <v>208542187.5136109</v>
      </c>
      <c r="W4330" s="3">
        <v>185000000</v>
      </c>
      <c r="X4330" s="13">
        <f>Y4330*1.12725506764114</f>
        <v>267478697.55689159</v>
      </c>
      <c r="Y4330" s="3">
        <v>237283207</v>
      </c>
      <c r="Z4330" s="13">
        <f>AA4330*1.12725506764114</f>
        <v>607571551.4642235</v>
      </c>
      <c r="AA4330" s="3">
        <v>538983207</v>
      </c>
      <c r="AB4330">
        <v>518</v>
      </c>
    </row>
    <row r="4331" spans="1:28" x14ac:dyDescent="0.2">
      <c r="A4331" t="s">
        <v>1174</v>
      </c>
      <c r="B4331" t="s">
        <v>1175</v>
      </c>
      <c r="C4331">
        <v>2003</v>
      </c>
      <c r="D4331" t="s">
        <v>1176</v>
      </c>
      <c r="E4331" t="s">
        <v>16512</v>
      </c>
      <c r="F4331" t="s">
        <v>44033</v>
      </c>
      <c r="H4331">
        <v>109</v>
      </c>
      <c r="I4331" t="s">
        <v>1178</v>
      </c>
      <c r="J4331" t="s">
        <v>26</v>
      </c>
      <c r="M4331" t="s">
        <v>423</v>
      </c>
      <c r="N4331" t="s">
        <v>1179</v>
      </c>
      <c r="O4331" t="s">
        <v>1180</v>
      </c>
      <c r="P4331" t="s">
        <v>1181</v>
      </c>
      <c r="Q4331" t="s">
        <v>1181</v>
      </c>
      <c r="R4331" t="s">
        <v>1182</v>
      </c>
      <c r="S4331" t="s">
        <v>1183</v>
      </c>
      <c r="T4331">
        <v>6.3</v>
      </c>
      <c r="U4331">
        <v>371749</v>
      </c>
      <c r="V4331" s="12">
        <f>W4331*1.40658152173913</f>
        <v>281316304.347826</v>
      </c>
      <c r="W4331" s="3">
        <v>200000000</v>
      </c>
      <c r="X4331" s="13">
        <f>Y4331*1.40658152173913</f>
        <v>211509227.54256514</v>
      </c>
      <c r="Y4331" s="3">
        <v>150371112</v>
      </c>
      <c r="Z4331" s="13">
        <f>AA4331*1.40658152173913</f>
        <v>609571798.19473898</v>
      </c>
      <c r="AA4331" s="3">
        <v>433371112</v>
      </c>
      <c r="AB4331">
        <v>1721</v>
      </c>
    </row>
    <row r="4332" spans="1:28" x14ac:dyDescent="0.2">
      <c r="A4332" t="s">
        <v>27407</v>
      </c>
      <c r="B4332" t="s">
        <v>27408</v>
      </c>
      <c r="C4332">
        <v>2012</v>
      </c>
      <c r="D4332" s="1">
        <v>41009</v>
      </c>
      <c r="E4332" t="s">
        <v>1045</v>
      </c>
      <c r="H4332">
        <v>106</v>
      </c>
      <c r="I4332" t="s">
        <v>25</v>
      </c>
      <c r="J4332" t="s">
        <v>26</v>
      </c>
      <c r="K4332" t="s">
        <v>934</v>
      </c>
      <c r="M4332" t="s">
        <v>27409</v>
      </c>
      <c r="N4332" t="s">
        <v>27410</v>
      </c>
      <c r="O4332" t="s">
        <v>27411</v>
      </c>
      <c r="P4332" t="s">
        <v>333</v>
      </c>
      <c r="Q4332" t="s">
        <v>14614</v>
      </c>
      <c r="R4332" t="s">
        <v>27412</v>
      </c>
      <c r="S4332" t="s">
        <v>27413</v>
      </c>
      <c r="T4332">
        <v>6.9</v>
      </c>
      <c r="U4332">
        <v>562136</v>
      </c>
      <c r="V4332" s="13">
        <v>5000000</v>
      </c>
      <c r="W4332" s="3">
        <v>50000000</v>
      </c>
      <c r="X4332" s="13">
        <f>Y4332*1.12725506764114</f>
        <v>246660866.59911397</v>
      </c>
      <c r="Y4332" s="3">
        <v>218815487</v>
      </c>
      <c r="Z4332" s="13">
        <f>AA4332*1.12725506764114</f>
        <v>619278217.08522403</v>
      </c>
      <c r="AA4332" s="3">
        <v>549368315</v>
      </c>
      <c r="AB4332">
        <v>662</v>
      </c>
    </row>
    <row r="4333" spans="1:28" hidden="1" x14ac:dyDescent="0.2">
      <c r="A4333" t="s">
        <v>37747</v>
      </c>
      <c r="B4333" t="s">
        <v>37748</v>
      </c>
      <c r="C4333">
        <v>2020</v>
      </c>
      <c r="D4333" s="1">
        <v>43897</v>
      </c>
      <c r="E4333" t="s">
        <v>16512</v>
      </c>
      <c r="F4333" t="s">
        <v>44032</v>
      </c>
      <c r="G4333" t="s">
        <v>44049</v>
      </c>
      <c r="H4333">
        <v>123</v>
      </c>
      <c r="I4333" t="s">
        <v>27967</v>
      </c>
      <c r="J4333" t="s">
        <v>26</v>
      </c>
      <c r="M4333" t="s">
        <v>1904</v>
      </c>
      <c r="N4333" t="s">
        <v>37749</v>
      </c>
      <c r="O4333" t="s">
        <v>37750</v>
      </c>
      <c r="P4333" t="s">
        <v>30214</v>
      </c>
      <c r="Q4333" t="s">
        <v>37751</v>
      </c>
      <c r="R4333" t="s">
        <v>37752</v>
      </c>
      <c r="S4333" t="s">
        <v>37753</v>
      </c>
      <c r="T4333">
        <v>6.7</v>
      </c>
      <c r="U4333">
        <v>10057</v>
      </c>
      <c r="W4333">
        <v>18000000</v>
      </c>
      <c r="X4333"/>
      <c r="Y4333"/>
      <c r="Z4333"/>
      <c r="AA4333">
        <v>1049275</v>
      </c>
      <c r="AB4333">
        <v>167</v>
      </c>
    </row>
    <row r="4334" spans="1:28" x14ac:dyDescent="0.2">
      <c r="A4334" t="s">
        <v>3176</v>
      </c>
      <c r="B4334" t="s">
        <v>3177</v>
      </c>
      <c r="C4334">
        <v>2002</v>
      </c>
      <c r="D4334" t="s">
        <v>3178</v>
      </c>
      <c r="E4334" t="s">
        <v>16512</v>
      </c>
      <c r="F4334" t="s">
        <v>44031</v>
      </c>
      <c r="G4334" t="s">
        <v>44042</v>
      </c>
      <c r="H4334">
        <v>133</v>
      </c>
      <c r="I4334" t="s">
        <v>495</v>
      </c>
      <c r="J4334" t="s">
        <v>26</v>
      </c>
      <c r="K4334" t="s">
        <v>3179</v>
      </c>
      <c r="L4334" t="s">
        <v>51</v>
      </c>
      <c r="M4334" t="s">
        <v>808</v>
      </c>
      <c r="N4334" t="s">
        <v>3180</v>
      </c>
      <c r="O4334" t="s">
        <v>3181</v>
      </c>
      <c r="P4334" t="s">
        <v>2686</v>
      </c>
      <c r="Q4334" t="s">
        <v>3182</v>
      </c>
      <c r="R4334" t="s">
        <v>3183</v>
      </c>
      <c r="S4334" t="s">
        <v>3184</v>
      </c>
      <c r="T4334">
        <v>6.1</v>
      </c>
      <c r="U4334">
        <v>201580</v>
      </c>
      <c r="V4334" s="12">
        <f>W4334*1.43863813229572</f>
        <v>204286614.78599223</v>
      </c>
      <c r="W4334" s="3">
        <v>142000000</v>
      </c>
      <c r="X4334" s="13">
        <f>Y4334*1.43863813229572</f>
        <v>231537498.25863817</v>
      </c>
      <c r="Y4334" s="3">
        <v>160942139</v>
      </c>
      <c r="Z4334" s="13">
        <f>AA4334*1.43863813229572</f>
        <v>621450119.52793777</v>
      </c>
      <c r="AA4334" s="3">
        <v>431971116</v>
      </c>
      <c r="AB4334">
        <v>1212</v>
      </c>
    </row>
    <row r="4335" spans="1:28" hidden="1" x14ac:dyDescent="0.2">
      <c r="A4335" t="s">
        <v>37760</v>
      </c>
      <c r="B4335" t="s">
        <v>37761</v>
      </c>
      <c r="C4335">
        <v>2016</v>
      </c>
      <c r="D4335" s="1">
        <v>42409</v>
      </c>
      <c r="E4335" t="s">
        <v>16512</v>
      </c>
      <c r="F4335" t="s">
        <v>44038</v>
      </c>
      <c r="G4335" t="s">
        <v>44034</v>
      </c>
      <c r="H4335">
        <v>88</v>
      </c>
      <c r="I4335" t="s">
        <v>25</v>
      </c>
      <c r="J4335" t="s">
        <v>26</v>
      </c>
      <c r="K4335" t="s">
        <v>27</v>
      </c>
      <c r="L4335" t="s">
        <v>307</v>
      </c>
      <c r="M4335" t="s">
        <v>3937</v>
      </c>
      <c r="N4335" t="s">
        <v>3937</v>
      </c>
      <c r="O4335" t="s">
        <v>37762</v>
      </c>
      <c r="P4335" t="s">
        <v>37763</v>
      </c>
      <c r="Q4335" t="s">
        <v>37764</v>
      </c>
      <c r="R4335" t="s">
        <v>37765</v>
      </c>
      <c r="S4335" t="s">
        <v>37766</v>
      </c>
      <c r="T4335">
        <v>4.3</v>
      </c>
      <c r="U4335">
        <v>11894</v>
      </c>
      <c r="W4335">
        <v>5000000</v>
      </c>
      <c r="X4335"/>
      <c r="Y4335"/>
      <c r="Z4335"/>
      <c r="AA4335">
        <v>36585</v>
      </c>
      <c r="AB4335">
        <v>106</v>
      </c>
    </row>
    <row r="4336" spans="1:28" x14ac:dyDescent="0.2">
      <c r="A4336" t="s">
        <v>32864</v>
      </c>
      <c r="B4336" t="s">
        <v>32865</v>
      </c>
      <c r="C4336">
        <v>2015</v>
      </c>
      <c r="D4336" s="1">
        <v>42340</v>
      </c>
      <c r="E4336" t="s">
        <v>176</v>
      </c>
      <c r="F4336" t="s">
        <v>44036</v>
      </c>
      <c r="G4336" t="s">
        <v>44042</v>
      </c>
      <c r="H4336">
        <v>125</v>
      </c>
      <c r="I4336" t="s">
        <v>25</v>
      </c>
      <c r="J4336" t="s">
        <v>26</v>
      </c>
      <c r="M4336" t="s">
        <v>23179</v>
      </c>
      <c r="N4336" t="s">
        <v>32866</v>
      </c>
      <c r="O4336" t="s">
        <v>32867</v>
      </c>
      <c r="P4336" t="s">
        <v>23504</v>
      </c>
      <c r="Q4336" t="s">
        <v>32868</v>
      </c>
      <c r="R4336" t="s">
        <v>32869</v>
      </c>
      <c r="S4336" t="s">
        <v>32870</v>
      </c>
      <c r="T4336">
        <v>4.0999999999999996</v>
      </c>
      <c r="U4336">
        <v>293277</v>
      </c>
      <c r="V4336" s="12">
        <f>W4336*1.09195121025074</f>
        <v>43678048.410029605</v>
      </c>
      <c r="W4336" s="3">
        <v>40000000</v>
      </c>
      <c r="X4336" s="13">
        <f>Y4336*1.09195121025074</f>
        <v>181446507.90251309</v>
      </c>
      <c r="Y4336" s="3">
        <v>166167230</v>
      </c>
      <c r="Z4336" s="13">
        <f>AA4336*1.09195121025074</f>
        <v>622031608.81175947</v>
      </c>
      <c r="AA4336" s="3">
        <v>569651467</v>
      </c>
      <c r="AB4336">
        <v>1551</v>
      </c>
    </row>
    <row r="4337" spans="1:28" hidden="1" x14ac:dyDescent="0.2">
      <c r="A4337" t="s">
        <v>37775</v>
      </c>
      <c r="B4337" t="s">
        <v>37776</v>
      </c>
      <c r="C4337">
        <v>2015</v>
      </c>
      <c r="D4337" t="s">
        <v>37777</v>
      </c>
      <c r="E4337" t="s">
        <v>1045</v>
      </c>
      <c r="F4337" t="s">
        <v>44045</v>
      </c>
      <c r="H4337">
        <v>79</v>
      </c>
      <c r="I4337" t="s">
        <v>25</v>
      </c>
      <c r="J4337" t="s">
        <v>26</v>
      </c>
      <c r="K4337" t="s">
        <v>27</v>
      </c>
      <c r="M4337" t="s">
        <v>33684</v>
      </c>
      <c r="N4337" t="s">
        <v>33684</v>
      </c>
      <c r="O4337" t="s">
        <v>37778</v>
      </c>
      <c r="P4337" t="s">
        <v>23708</v>
      </c>
      <c r="Q4337" t="s">
        <v>37779</v>
      </c>
      <c r="R4337" t="s">
        <v>37780</v>
      </c>
      <c r="S4337" t="s">
        <v>37781</v>
      </c>
      <c r="T4337">
        <v>6.1</v>
      </c>
      <c r="U4337">
        <v>15728</v>
      </c>
      <c r="W4337"/>
      <c r="X4337"/>
      <c r="Y4337">
        <v>1110522</v>
      </c>
      <c r="Z4337"/>
      <c r="AA4337">
        <v>1110522</v>
      </c>
      <c r="AB4337">
        <v>52</v>
      </c>
    </row>
    <row r="4338" spans="1:28" hidden="1" x14ac:dyDescent="0.2">
      <c r="A4338" t="s">
        <v>37782</v>
      </c>
      <c r="B4338" t="s">
        <v>37783</v>
      </c>
      <c r="C4338">
        <v>2018</v>
      </c>
      <c r="D4338" t="s">
        <v>37784</v>
      </c>
      <c r="E4338" t="s">
        <v>1045</v>
      </c>
      <c r="F4338" t="s">
        <v>44032</v>
      </c>
      <c r="G4338" t="s">
        <v>44036</v>
      </c>
      <c r="H4338">
        <v>99</v>
      </c>
      <c r="I4338" t="s">
        <v>25</v>
      </c>
      <c r="J4338" t="s">
        <v>26</v>
      </c>
      <c r="M4338" t="s">
        <v>37785</v>
      </c>
      <c r="N4338" t="s">
        <v>37786</v>
      </c>
      <c r="O4338" t="s">
        <v>37787</v>
      </c>
      <c r="P4338" t="s">
        <v>37788</v>
      </c>
      <c r="Q4338" t="s">
        <v>37789</v>
      </c>
      <c r="R4338" t="s">
        <v>37790</v>
      </c>
      <c r="S4338" t="s">
        <v>37791</v>
      </c>
      <c r="T4338">
        <v>7.1</v>
      </c>
      <c r="U4338">
        <v>81850</v>
      </c>
      <c r="W4338"/>
      <c r="X4338"/>
      <c r="Y4338"/>
      <c r="Z4338"/>
      <c r="AA4338"/>
      <c r="AB4338">
        <v>415</v>
      </c>
    </row>
    <row r="4339" spans="1:28" hidden="1" x14ac:dyDescent="0.2">
      <c r="A4339" t="s">
        <v>37792</v>
      </c>
      <c r="B4339" t="s">
        <v>37793</v>
      </c>
      <c r="C4339">
        <v>2015</v>
      </c>
      <c r="D4339" t="s">
        <v>37794</v>
      </c>
      <c r="E4339" t="s">
        <v>16512</v>
      </c>
      <c r="F4339" t="s">
        <v>44042</v>
      </c>
      <c r="H4339">
        <v>159</v>
      </c>
      <c r="I4339" t="s">
        <v>943</v>
      </c>
      <c r="J4339" t="s">
        <v>944</v>
      </c>
      <c r="M4339" t="s">
        <v>23335</v>
      </c>
      <c r="N4339" t="s">
        <v>23335</v>
      </c>
      <c r="O4339" t="s">
        <v>37795</v>
      </c>
      <c r="P4339" t="s">
        <v>2934</v>
      </c>
      <c r="Q4339" t="s">
        <v>37796</v>
      </c>
      <c r="R4339" t="s">
        <v>37797</v>
      </c>
      <c r="S4339" t="s">
        <v>37798</v>
      </c>
      <c r="T4339">
        <v>8</v>
      </c>
      <c r="U4339">
        <v>51757</v>
      </c>
      <c r="W4339"/>
      <c r="X4339"/>
      <c r="Y4339"/>
      <c r="Z4339"/>
      <c r="AA4339">
        <v>117539</v>
      </c>
      <c r="AB4339">
        <v>228</v>
      </c>
    </row>
    <row r="4340" spans="1:28" x14ac:dyDescent="0.2">
      <c r="A4340" t="s">
        <v>25887</v>
      </c>
      <c r="B4340" t="s">
        <v>25888</v>
      </c>
      <c r="C4340">
        <v>2011</v>
      </c>
      <c r="D4340" t="s">
        <v>13395</v>
      </c>
      <c r="E4340" t="s">
        <v>16512</v>
      </c>
      <c r="F4340" t="s">
        <v>44031</v>
      </c>
      <c r="G4340" t="s">
        <v>44045</v>
      </c>
      <c r="H4340">
        <v>129</v>
      </c>
      <c r="I4340" t="s">
        <v>229</v>
      </c>
      <c r="J4340" t="s">
        <v>26</v>
      </c>
      <c r="K4340" t="s">
        <v>27</v>
      </c>
      <c r="L4340" t="s">
        <v>64</v>
      </c>
      <c r="M4340" t="s">
        <v>1895</v>
      </c>
      <c r="N4340" t="s">
        <v>12916</v>
      </c>
      <c r="O4340" t="s">
        <v>25889</v>
      </c>
      <c r="P4340" t="s">
        <v>9224</v>
      </c>
      <c r="Q4340" t="s">
        <v>19288</v>
      </c>
      <c r="R4340" t="s">
        <v>25890</v>
      </c>
      <c r="S4340" t="s">
        <v>25891</v>
      </c>
      <c r="T4340">
        <v>7.5</v>
      </c>
      <c r="U4340">
        <v>413820</v>
      </c>
      <c r="V4340" s="12">
        <f>W4340*1.1505830469594</f>
        <v>143822880.86992499</v>
      </c>
      <c r="W4340" s="3">
        <v>125000000</v>
      </c>
      <c r="X4340" s="13">
        <f>Y4340*1.1505830469594</f>
        <v>214984622.10198361</v>
      </c>
      <c r="Y4340" s="3">
        <v>186848418</v>
      </c>
      <c r="Z4340" s="13">
        <f>AA4340*1.1505830469594</f>
        <v>625742769.86648941</v>
      </c>
      <c r="AA4340" s="3">
        <v>543848418</v>
      </c>
      <c r="AB4340">
        <v>448</v>
      </c>
    </row>
    <row r="4341" spans="1:28" x14ac:dyDescent="0.2">
      <c r="A4341" t="s">
        <v>18499</v>
      </c>
      <c r="B4341" t="s">
        <v>18500</v>
      </c>
      <c r="C4341">
        <v>2008</v>
      </c>
      <c r="D4341" t="s">
        <v>12606</v>
      </c>
      <c r="E4341" t="s">
        <v>44037</v>
      </c>
      <c r="F4341" t="s">
        <v>44031</v>
      </c>
      <c r="G4341" t="s">
        <v>44040</v>
      </c>
      <c r="H4341">
        <v>98</v>
      </c>
      <c r="I4341" t="s">
        <v>25</v>
      </c>
      <c r="J4341" t="s">
        <v>26</v>
      </c>
      <c r="M4341" t="s">
        <v>10893</v>
      </c>
      <c r="N4341" t="s">
        <v>18501</v>
      </c>
      <c r="O4341" t="s">
        <v>18502</v>
      </c>
      <c r="P4341" t="s">
        <v>18503</v>
      </c>
      <c r="Q4341" t="s">
        <v>18504</v>
      </c>
      <c r="R4341" t="s">
        <v>18505</v>
      </c>
      <c r="S4341" t="s">
        <v>18506</v>
      </c>
      <c r="T4341">
        <v>8.4</v>
      </c>
      <c r="U4341">
        <v>974734</v>
      </c>
      <c r="V4341" s="12">
        <f>W4341*1.20207800169993</f>
        <v>216374040.30598739</v>
      </c>
      <c r="W4341" s="3">
        <v>180000000</v>
      </c>
      <c r="X4341" s="13">
        <f>Y4341*1.20207800169993</f>
        <v>269034870.54525018</v>
      </c>
      <c r="Y4341" s="3">
        <v>223808164</v>
      </c>
      <c r="Z4341" s="13">
        <f>AA4341*1.20207800169993</f>
        <v>626657518.9312737</v>
      </c>
      <c r="AA4341" s="3">
        <v>521311860</v>
      </c>
      <c r="AB4341">
        <v>1287</v>
      </c>
    </row>
    <row r="4342" spans="1:28" x14ac:dyDescent="0.2">
      <c r="A4342" t="s">
        <v>8942</v>
      </c>
      <c r="B4342" t="s">
        <v>8943</v>
      </c>
      <c r="C4342">
        <v>2005</v>
      </c>
      <c r="D4342" t="s">
        <v>7858</v>
      </c>
      <c r="E4342" t="s">
        <v>44043</v>
      </c>
      <c r="F4342" t="s">
        <v>44038</v>
      </c>
      <c r="G4342" t="s">
        <v>44040</v>
      </c>
      <c r="H4342">
        <v>115</v>
      </c>
      <c r="I4342" t="s">
        <v>495</v>
      </c>
      <c r="J4342" t="s">
        <v>26</v>
      </c>
      <c r="M4342" t="s">
        <v>330</v>
      </c>
      <c r="N4342" t="s">
        <v>8944</v>
      </c>
      <c r="O4342" t="s">
        <v>8945</v>
      </c>
      <c r="P4342" t="s">
        <v>125</v>
      </c>
      <c r="Q4342" t="s">
        <v>8946</v>
      </c>
      <c r="R4342" t="s">
        <v>8947</v>
      </c>
      <c r="S4342" t="s">
        <v>8948</v>
      </c>
      <c r="T4342">
        <v>6.6</v>
      </c>
      <c r="U4342">
        <v>416793</v>
      </c>
      <c r="V4342" s="12">
        <f>W4342*1.32519713261649</f>
        <v>198779569.89247349</v>
      </c>
      <c r="W4342" s="3">
        <v>150000000</v>
      </c>
      <c r="X4342" s="13">
        <f>Y4342*1.32519713261649</f>
        <v>273598975.51784998</v>
      </c>
      <c r="Y4342" s="3">
        <v>206459076</v>
      </c>
      <c r="Z4342" s="13">
        <f>AA4342*1.32519713261649</f>
        <v>629427242.81000113</v>
      </c>
      <c r="AA4342" s="3">
        <v>474968763</v>
      </c>
      <c r="AB4342">
        <v>1442</v>
      </c>
    </row>
    <row r="4343" spans="1:28" hidden="1" x14ac:dyDescent="0.2">
      <c r="A4343" t="s">
        <v>37822</v>
      </c>
      <c r="B4343" t="s">
        <v>37823</v>
      </c>
      <c r="C4343">
        <v>2016</v>
      </c>
      <c r="D4343" s="1">
        <v>42712</v>
      </c>
      <c r="E4343" t="s">
        <v>16512</v>
      </c>
      <c r="F4343" t="s">
        <v>44031</v>
      </c>
      <c r="G4343" t="s">
        <v>44032</v>
      </c>
      <c r="H4343">
        <v>155</v>
      </c>
      <c r="I4343" t="s">
        <v>943</v>
      </c>
      <c r="J4343" t="s">
        <v>944</v>
      </c>
      <c r="M4343" t="s">
        <v>945</v>
      </c>
      <c r="N4343" t="s">
        <v>37824</v>
      </c>
      <c r="O4343" t="s">
        <v>37825</v>
      </c>
      <c r="P4343" t="s">
        <v>2597</v>
      </c>
      <c r="Q4343" t="s">
        <v>37826</v>
      </c>
      <c r="R4343" t="s">
        <v>37827</v>
      </c>
      <c r="S4343" t="s">
        <v>37828</v>
      </c>
      <c r="T4343">
        <v>5.7</v>
      </c>
      <c r="U4343">
        <v>10301</v>
      </c>
      <c r="W4343"/>
      <c r="X4343"/>
      <c r="Y4343">
        <v>1264339</v>
      </c>
      <c r="Z4343"/>
      <c r="AA4343">
        <v>1630231</v>
      </c>
      <c r="AB4343">
        <v>131</v>
      </c>
    </row>
    <row r="4344" spans="1:28" hidden="1" x14ac:dyDescent="0.2">
      <c r="A4344" t="s">
        <v>37829</v>
      </c>
      <c r="B4344" t="s">
        <v>9882</v>
      </c>
      <c r="C4344">
        <v>2017</v>
      </c>
      <c r="D4344" t="s">
        <v>37830</v>
      </c>
      <c r="E4344" t="s">
        <v>176</v>
      </c>
      <c r="F4344" t="s">
        <v>44046</v>
      </c>
      <c r="G4344" t="s">
        <v>44033</v>
      </c>
      <c r="H4344">
        <v>105</v>
      </c>
      <c r="I4344" t="s">
        <v>1831</v>
      </c>
      <c r="J4344" t="s">
        <v>26</v>
      </c>
      <c r="K4344" t="s">
        <v>3533</v>
      </c>
      <c r="M4344" t="s">
        <v>37831</v>
      </c>
      <c r="N4344" t="s">
        <v>37832</v>
      </c>
      <c r="O4344" t="s">
        <v>37833</v>
      </c>
      <c r="P4344" t="s">
        <v>37834</v>
      </c>
      <c r="Q4344" t="s">
        <v>37835</v>
      </c>
      <c r="R4344" t="s">
        <v>37836</v>
      </c>
      <c r="S4344" t="s">
        <v>37837</v>
      </c>
      <c r="T4344">
        <v>6.3</v>
      </c>
      <c r="U4344">
        <v>34590</v>
      </c>
      <c r="W4344"/>
      <c r="X4344"/>
      <c r="Y4344"/>
      <c r="Z4344"/>
      <c r="AA4344">
        <v>56385</v>
      </c>
      <c r="AB4344">
        <v>295</v>
      </c>
    </row>
    <row r="4345" spans="1:28" x14ac:dyDescent="0.2">
      <c r="A4345" t="s">
        <v>19282</v>
      </c>
      <c r="B4345" t="s">
        <v>19283</v>
      </c>
      <c r="C4345">
        <v>2009</v>
      </c>
      <c r="D4345" t="s">
        <v>19284</v>
      </c>
      <c r="E4345" t="s">
        <v>16512</v>
      </c>
      <c r="F4345" t="s">
        <v>44031</v>
      </c>
      <c r="G4345" t="s">
        <v>44045</v>
      </c>
      <c r="H4345">
        <v>128</v>
      </c>
      <c r="I4345" t="s">
        <v>19285</v>
      </c>
      <c r="J4345" t="s">
        <v>26</v>
      </c>
      <c r="K4345" t="s">
        <v>27</v>
      </c>
      <c r="M4345" t="s">
        <v>1895</v>
      </c>
      <c r="N4345" t="s">
        <v>19286</v>
      </c>
      <c r="O4345" t="s">
        <v>19287</v>
      </c>
      <c r="P4345" t="s">
        <v>9224</v>
      </c>
      <c r="Q4345" t="s">
        <v>19288</v>
      </c>
      <c r="R4345" t="s">
        <v>19289</v>
      </c>
      <c r="S4345" t="s">
        <v>19290</v>
      </c>
      <c r="T4345">
        <v>7.6</v>
      </c>
      <c r="U4345">
        <v>574055</v>
      </c>
      <c r="V4345" s="12">
        <f>W4345*1.20636999678377</f>
        <v>108573299.7105393</v>
      </c>
      <c r="W4345" s="3">
        <v>90000000</v>
      </c>
      <c r="X4345" s="13">
        <f>Y4345*1.20636999678377</f>
        <v>252165926.81294569</v>
      </c>
      <c r="Y4345" s="3">
        <v>209028679</v>
      </c>
      <c r="Z4345" s="13">
        <f>AA4345*1.20636999678377</f>
        <v>632172475.7998333</v>
      </c>
      <c r="AA4345" s="3">
        <v>524028679</v>
      </c>
      <c r="AB4345">
        <v>698</v>
      </c>
    </row>
    <row r="4346" spans="1:28" hidden="1" x14ac:dyDescent="0.2">
      <c r="A4346" t="s">
        <v>37847</v>
      </c>
      <c r="B4346" t="s">
        <v>37848</v>
      </c>
      <c r="C4346">
        <v>2015</v>
      </c>
      <c r="D4346" t="s">
        <v>11989</v>
      </c>
      <c r="E4346" t="s">
        <v>16512</v>
      </c>
      <c r="F4346" t="s">
        <v>44038</v>
      </c>
      <c r="G4346" t="s">
        <v>44032</v>
      </c>
      <c r="H4346">
        <v>163</v>
      </c>
      <c r="I4346" t="s">
        <v>943</v>
      </c>
      <c r="J4346" t="s">
        <v>944</v>
      </c>
      <c r="K4346" t="s">
        <v>1494</v>
      </c>
      <c r="M4346" t="s">
        <v>23990</v>
      </c>
      <c r="N4346" t="s">
        <v>37849</v>
      </c>
      <c r="O4346" t="s">
        <v>37850</v>
      </c>
      <c r="P4346" t="s">
        <v>9379</v>
      </c>
      <c r="Q4346" t="s">
        <v>37851</v>
      </c>
      <c r="R4346" t="s">
        <v>37852</v>
      </c>
      <c r="S4346" t="s">
        <v>37853</v>
      </c>
      <c r="T4346">
        <v>8</v>
      </c>
      <c r="U4346">
        <v>70034</v>
      </c>
      <c r="W4346"/>
      <c r="X4346"/>
      <c r="Y4346">
        <v>8178001</v>
      </c>
      <c r="Z4346"/>
      <c r="AA4346">
        <v>121126188</v>
      </c>
      <c r="AB4346">
        <v>325</v>
      </c>
    </row>
    <row r="4347" spans="1:28" x14ac:dyDescent="0.2">
      <c r="A4347" t="s">
        <v>13393</v>
      </c>
      <c r="B4347" t="s">
        <v>13394</v>
      </c>
      <c r="C4347">
        <v>2011</v>
      </c>
      <c r="D4347" t="s">
        <v>13395</v>
      </c>
      <c r="E4347" t="s">
        <v>44037</v>
      </c>
      <c r="F4347" t="s">
        <v>44031</v>
      </c>
      <c r="G4347" t="s">
        <v>44038</v>
      </c>
      <c r="H4347">
        <v>90</v>
      </c>
      <c r="I4347" t="s">
        <v>25</v>
      </c>
      <c r="J4347" t="s">
        <v>26</v>
      </c>
      <c r="K4347" t="s">
        <v>308</v>
      </c>
      <c r="M4347" t="s">
        <v>13396</v>
      </c>
      <c r="N4347" t="s">
        <v>13397</v>
      </c>
      <c r="O4347" t="s">
        <v>13398</v>
      </c>
      <c r="P4347" t="s">
        <v>2278</v>
      </c>
      <c r="Q4347" t="s">
        <v>5209</v>
      </c>
      <c r="R4347" t="s">
        <v>13399</v>
      </c>
      <c r="S4347" t="s">
        <v>13400</v>
      </c>
      <c r="T4347">
        <v>6.6</v>
      </c>
      <c r="U4347">
        <v>141547</v>
      </c>
      <c r="V4347" s="12">
        <f>W4347*1.1505830469594</f>
        <v>149575796.10472199</v>
      </c>
      <c r="W4347" s="3">
        <v>130000000</v>
      </c>
      <c r="X4347" s="13">
        <f>Y4347*1.1505830469594</f>
        <v>171736605.48301572</v>
      </c>
      <c r="Y4347" s="3">
        <v>149260504</v>
      </c>
      <c r="Z4347" s="13">
        <f>AA4347*1.1505830469594</f>
        <v>638559182.31096995</v>
      </c>
      <c r="AA4347" s="3">
        <v>554987477</v>
      </c>
      <c r="AB4347">
        <v>157</v>
      </c>
    </row>
    <row r="4348" spans="1:28" x14ac:dyDescent="0.2">
      <c r="A4348" t="s">
        <v>36371</v>
      </c>
      <c r="B4348" t="s">
        <v>36372</v>
      </c>
      <c r="C4348">
        <v>2017</v>
      </c>
      <c r="D4348" t="s">
        <v>22290</v>
      </c>
      <c r="E4348" t="s">
        <v>16512</v>
      </c>
      <c r="F4348" t="s">
        <v>44031</v>
      </c>
      <c r="G4348" t="s">
        <v>44033</v>
      </c>
      <c r="H4348">
        <v>154</v>
      </c>
      <c r="I4348" t="s">
        <v>27151</v>
      </c>
      <c r="J4348" t="s">
        <v>26</v>
      </c>
      <c r="M4348" t="s">
        <v>995</v>
      </c>
      <c r="N4348" t="s">
        <v>36373</v>
      </c>
      <c r="O4348" t="s">
        <v>36374</v>
      </c>
      <c r="P4348" t="s">
        <v>333</v>
      </c>
      <c r="Q4348" t="s">
        <v>36375</v>
      </c>
      <c r="R4348" t="s">
        <v>36376</v>
      </c>
      <c r="S4348" t="s">
        <v>36377</v>
      </c>
      <c r="T4348">
        <v>5.2</v>
      </c>
      <c r="U4348">
        <v>132180</v>
      </c>
      <c r="V4348" s="12">
        <f>W4348*1.05585427545692</f>
        <v>229120377.77415165</v>
      </c>
      <c r="W4348" s="3">
        <v>217000000</v>
      </c>
      <c r="X4348" s="13">
        <f>Y4348*1.05585427545692</f>
        <v>137439160.47614649</v>
      </c>
      <c r="Y4348" s="3">
        <v>130168683</v>
      </c>
      <c r="Z4348" s="13">
        <f>AA4348*1.05585427545692</f>
        <v>639240740.48762703</v>
      </c>
      <c r="AA4348" s="3">
        <v>605425157</v>
      </c>
      <c r="AB4348">
        <v>875</v>
      </c>
    </row>
    <row r="4349" spans="1:28" hidden="1" x14ac:dyDescent="0.2">
      <c r="A4349" t="s">
        <v>37870</v>
      </c>
      <c r="B4349" t="s">
        <v>37871</v>
      </c>
      <c r="C4349">
        <v>2015</v>
      </c>
      <c r="D4349" s="1">
        <v>42126</v>
      </c>
      <c r="E4349" t="s">
        <v>1045</v>
      </c>
      <c r="F4349" t="s">
        <v>44032</v>
      </c>
      <c r="G4349" t="s">
        <v>44045</v>
      </c>
      <c r="H4349">
        <v>104</v>
      </c>
      <c r="I4349" t="s">
        <v>11807</v>
      </c>
      <c r="J4349" t="s">
        <v>496</v>
      </c>
      <c r="M4349" t="s">
        <v>2648</v>
      </c>
      <c r="N4349" t="s">
        <v>2648</v>
      </c>
      <c r="O4349" t="s">
        <v>37872</v>
      </c>
      <c r="P4349" t="s">
        <v>37873</v>
      </c>
      <c r="Q4349" t="s">
        <v>37874</v>
      </c>
      <c r="R4349" t="s">
        <v>37875</v>
      </c>
      <c r="S4349" t="s">
        <v>37876</v>
      </c>
      <c r="T4349">
        <v>6.7</v>
      </c>
      <c r="U4349">
        <v>10097</v>
      </c>
      <c r="W4349"/>
      <c r="X4349"/>
      <c r="Y4349">
        <v>30207</v>
      </c>
      <c r="Z4349"/>
      <c r="AA4349">
        <v>4765472</v>
      </c>
      <c r="AB4349">
        <v>24</v>
      </c>
    </row>
    <row r="4350" spans="1:28" x14ac:dyDescent="0.2">
      <c r="A4350" t="s">
        <v>6958</v>
      </c>
      <c r="B4350" t="s">
        <v>6959</v>
      </c>
      <c r="C4350">
        <v>2003</v>
      </c>
      <c r="D4350" s="1">
        <v>38231</v>
      </c>
      <c r="E4350" t="s">
        <v>16512</v>
      </c>
      <c r="F4350" t="s">
        <v>44032</v>
      </c>
      <c r="G4350" t="s">
        <v>44055</v>
      </c>
      <c r="H4350">
        <v>154</v>
      </c>
      <c r="I4350" t="s">
        <v>6960</v>
      </c>
      <c r="J4350" t="s">
        <v>26</v>
      </c>
      <c r="K4350" t="s">
        <v>934</v>
      </c>
      <c r="M4350" t="s">
        <v>6961</v>
      </c>
      <c r="N4350" t="s">
        <v>6962</v>
      </c>
      <c r="O4350" t="s">
        <v>6963</v>
      </c>
      <c r="P4350" t="s">
        <v>6964</v>
      </c>
      <c r="Q4350" t="s">
        <v>6965</v>
      </c>
      <c r="R4350" t="s">
        <v>6966</v>
      </c>
      <c r="S4350" t="s">
        <v>6967</v>
      </c>
      <c r="T4350">
        <v>7.7</v>
      </c>
      <c r="U4350">
        <v>392213</v>
      </c>
      <c r="V4350" s="12">
        <f>W4350*1.40658152173913</f>
        <v>196921413.04347819</v>
      </c>
      <c r="W4350" s="3">
        <v>140000000</v>
      </c>
      <c r="X4350" s="13">
        <f>Y4350*1.40658152173913</f>
        <v>156309554.69724452</v>
      </c>
      <c r="Y4350" s="3">
        <v>111127263</v>
      </c>
      <c r="Z4350" s="13">
        <f>AA4350*1.40658152173913</f>
        <v>639470307.41463566</v>
      </c>
      <c r="AA4350" s="3">
        <v>454627263</v>
      </c>
      <c r="AB4350">
        <v>1042</v>
      </c>
    </row>
    <row r="4351" spans="1:28" x14ac:dyDescent="0.2">
      <c r="A4351" t="s">
        <v>194</v>
      </c>
      <c r="B4351" t="s">
        <v>195</v>
      </c>
      <c r="C4351">
        <v>2002</v>
      </c>
      <c r="D4351" t="s">
        <v>196</v>
      </c>
      <c r="E4351" t="s">
        <v>16512</v>
      </c>
      <c r="F4351" t="s">
        <v>44031</v>
      </c>
      <c r="G4351" t="s">
        <v>44038</v>
      </c>
      <c r="H4351">
        <v>88</v>
      </c>
      <c r="I4351" t="s">
        <v>25</v>
      </c>
      <c r="J4351" t="s">
        <v>26</v>
      </c>
      <c r="M4351" t="s">
        <v>198</v>
      </c>
      <c r="N4351" t="s">
        <v>199</v>
      </c>
      <c r="O4351" t="s">
        <v>200</v>
      </c>
      <c r="P4351" t="s">
        <v>201</v>
      </c>
      <c r="Q4351" t="s">
        <v>202</v>
      </c>
      <c r="R4351" t="s">
        <v>203</v>
      </c>
      <c r="S4351" t="s">
        <v>204</v>
      </c>
      <c r="T4351">
        <v>6.2</v>
      </c>
      <c r="U4351">
        <v>337088</v>
      </c>
      <c r="V4351" s="12">
        <f>W4351*1.43863813229572</f>
        <v>201409338.52140081</v>
      </c>
      <c r="W4351" s="3">
        <v>140000000</v>
      </c>
      <c r="X4351" s="13">
        <f>Y4351*1.43863813229572</f>
        <v>278714972.88809341</v>
      </c>
      <c r="Y4351" s="3">
        <v>193735288</v>
      </c>
      <c r="Z4351" s="13">
        <f>AA4351*1.43863813229572</f>
        <v>640388599.34723747</v>
      </c>
      <c r="AA4351" s="3">
        <v>445135288</v>
      </c>
      <c r="AB4351">
        <v>650</v>
      </c>
    </row>
    <row r="4352" spans="1:28" x14ac:dyDescent="0.2">
      <c r="A4352" t="s">
        <v>39965</v>
      </c>
      <c r="B4352" t="s">
        <v>39966</v>
      </c>
      <c r="C4352">
        <v>2018</v>
      </c>
      <c r="D4352" t="s">
        <v>38156</v>
      </c>
      <c r="E4352" t="s">
        <v>16512</v>
      </c>
      <c r="F4352" t="s">
        <v>44031</v>
      </c>
      <c r="G4352" t="s">
        <v>44038</v>
      </c>
      <c r="H4352">
        <v>118</v>
      </c>
      <c r="I4352" t="s">
        <v>25</v>
      </c>
      <c r="J4352" t="s">
        <v>26</v>
      </c>
      <c r="K4352" t="s">
        <v>308</v>
      </c>
      <c r="M4352" t="s">
        <v>1803</v>
      </c>
      <c r="N4352" t="s">
        <v>32614</v>
      </c>
      <c r="O4352" t="s">
        <v>39967</v>
      </c>
      <c r="P4352" t="s">
        <v>15119</v>
      </c>
      <c r="Q4352" t="s">
        <v>39968</v>
      </c>
      <c r="R4352" t="s">
        <v>39969</v>
      </c>
      <c r="S4352" t="s">
        <v>39970</v>
      </c>
      <c r="T4352">
        <v>7.1</v>
      </c>
      <c r="U4352">
        <v>295480</v>
      </c>
      <c r="V4352" s="12">
        <f>W4352*1.03068014830331</f>
        <v>166970184.0251362</v>
      </c>
      <c r="W4352" s="3">
        <v>162000000</v>
      </c>
      <c r="X4352" s="13">
        <f>Y4352*1.03068014830331</f>
        <v>223295555.47292522</v>
      </c>
      <c r="Y4352" s="3">
        <v>216648740</v>
      </c>
      <c r="Z4352" s="13">
        <f>AA4352*1.03068014830331</f>
        <v>641777873.92915583</v>
      </c>
      <c r="AA4352" s="3">
        <v>622674139</v>
      </c>
      <c r="AB4352">
        <v>944</v>
      </c>
    </row>
    <row r="4353" spans="1:28" hidden="1" x14ac:dyDescent="0.2">
      <c r="A4353" t="s">
        <v>37900</v>
      </c>
      <c r="B4353" t="s">
        <v>37901</v>
      </c>
      <c r="C4353">
        <v>2018</v>
      </c>
      <c r="D4353" s="1">
        <v>43323</v>
      </c>
      <c r="E4353" t="s">
        <v>176</v>
      </c>
      <c r="H4353">
        <v>109</v>
      </c>
      <c r="I4353" t="s">
        <v>433</v>
      </c>
      <c r="J4353" t="s">
        <v>26</v>
      </c>
      <c r="M4353" t="s">
        <v>24619</v>
      </c>
      <c r="N4353" t="s">
        <v>24620</v>
      </c>
      <c r="O4353" t="s">
        <v>37902</v>
      </c>
      <c r="P4353" t="s">
        <v>37903</v>
      </c>
      <c r="Q4353" t="s">
        <v>37904</v>
      </c>
      <c r="R4353" t="s">
        <v>37905</v>
      </c>
      <c r="S4353" t="s">
        <v>37906</v>
      </c>
      <c r="T4353">
        <v>7.2</v>
      </c>
      <c r="U4353">
        <v>47559</v>
      </c>
      <c r="W4353"/>
      <c r="X4353"/>
      <c r="Y4353">
        <v>6046104</v>
      </c>
      <c r="Z4353"/>
      <c r="AA4353">
        <v>7682928</v>
      </c>
      <c r="AB4353">
        <v>317</v>
      </c>
    </row>
    <row r="4354" spans="1:28" x14ac:dyDescent="0.2">
      <c r="A4354" t="s">
        <v>22368</v>
      </c>
      <c r="B4354" t="s">
        <v>22369</v>
      </c>
      <c r="C4354">
        <v>2011</v>
      </c>
      <c r="D4354" t="s">
        <v>19020</v>
      </c>
      <c r="E4354" t="s">
        <v>44037</v>
      </c>
      <c r="F4354" t="s">
        <v>44031</v>
      </c>
      <c r="G4354" t="s">
        <v>44038</v>
      </c>
      <c r="H4354">
        <v>106</v>
      </c>
      <c r="I4354" t="s">
        <v>25</v>
      </c>
      <c r="J4354" t="s">
        <v>26</v>
      </c>
      <c r="K4354" t="s">
        <v>934</v>
      </c>
      <c r="L4354" t="s">
        <v>64</v>
      </c>
      <c r="M4354" t="s">
        <v>22370</v>
      </c>
      <c r="N4354" t="s">
        <v>22370</v>
      </c>
      <c r="O4354" t="s">
        <v>22371</v>
      </c>
      <c r="P4354" t="s">
        <v>14296</v>
      </c>
      <c r="Q4354" t="s">
        <v>14296</v>
      </c>
      <c r="R4354" t="s">
        <v>22372</v>
      </c>
      <c r="S4354" t="s">
        <v>22373</v>
      </c>
      <c r="T4354">
        <v>6.1</v>
      </c>
      <c r="U4354">
        <v>155043</v>
      </c>
      <c r="V4354" s="12">
        <f>W4354*1.1505830469594</f>
        <v>230116609.39188001</v>
      </c>
      <c r="W4354" s="3">
        <v>200000000</v>
      </c>
      <c r="X4354" s="13">
        <f>Y4354*1.1505830469594</f>
        <v>220281881.13735765</v>
      </c>
      <c r="Y4354" s="3">
        <v>191452396</v>
      </c>
      <c r="Z4354" s="13">
        <f>AA4354*1.1505830469594</f>
        <v>644156675.63720059</v>
      </c>
      <c r="AA4354" s="3">
        <v>559852396</v>
      </c>
      <c r="AB4354">
        <v>338</v>
      </c>
    </row>
    <row r="4355" spans="1:28" hidden="1" x14ac:dyDescent="0.2">
      <c r="A4355" t="s">
        <v>37914</v>
      </c>
      <c r="B4355" t="s">
        <v>37915</v>
      </c>
      <c r="C4355">
        <v>2017</v>
      </c>
      <c r="D4355" s="1">
        <v>43106</v>
      </c>
      <c r="E4355" t="s">
        <v>44037</v>
      </c>
      <c r="F4355" t="s">
        <v>44032</v>
      </c>
      <c r="G4355" t="s">
        <v>44040</v>
      </c>
      <c r="H4355">
        <v>94</v>
      </c>
      <c r="I4355" t="s">
        <v>37916</v>
      </c>
      <c r="J4355" t="s">
        <v>26</v>
      </c>
      <c r="M4355" t="s">
        <v>37917</v>
      </c>
      <c r="N4355" t="s">
        <v>37918</v>
      </c>
      <c r="O4355" t="s">
        <v>37919</v>
      </c>
      <c r="P4355" t="s">
        <v>37920</v>
      </c>
      <c r="Q4355" t="s">
        <v>37921</v>
      </c>
      <c r="R4355" t="s">
        <v>37922</v>
      </c>
      <c r="S4355" t="s">
        <v>37923</v>
      </c>
      <c r="T4355">
        <v>7.7</v>
      </c>
      <c r="U4355">
        <v>18853</v>
      </c>
      <c r="W4355"/>
      <c r="X4355"/>
      <c r="Y4355">
        <v>313215</v>
      </c>
      <c r="Z4355"/>
      <c r="AA4355">
        <v>2790214</v>
      </c>
      <c r="AB4355">
        <v>86</v>
      </c>
    </row>
    <row r="4356" spans="1:28" hidden="1" x14ac:dyDescent="0.2">
      <c r="A4356" t="s">
        <v>37924</v>
      </c>
      <c r="B4356" t="s">
        <v>37925</v>
      </c>
      <c r="C4356">
        <v>2017</v>
      </c>
      <c r="D4356" t="s">
        <v>37926</v>
      </c>
      <c r="E4356" t="s">
        <v>44035</v>
      </c>
      <c r="F4356" t="s">
        <v>44032</v>
      </c>
      <c r="G4356" t="s">
        <v>44049</v>
      </c>
      <c r="H4356">
        <v>120</v>
      </c>
      <c r="I4356" t="s">
        <v>37927</v>
      </c>
      <c r="J4356" t="s">
        <v>26</v>
      </c>
      <c r="M4356" t="s">
        <v>32399</v>
      </c>
      <c r="N4356" t="s">
        <v>37928</v>
      </c>
      <c r="O4356" t="s">
        <v>37929</v>
      </c>
      <c r="P4356" t="s">
        <v>8009</v>
      </c>
      <c r="Q4356" t="s">
        <v>37930</v>
      </c>
      <c r="R4356" t="s">
        <v>37931</v>
      </c>
      <c r="S4356" t="s">
        <v>37932</v>
      </c>
      <c r="T4356">
        <v>6.4</v>
      </c>
      <c r="U4356">
        <v>12288</v>
      </c>
      <c r="W4356"/>
      <c r="X4356"/>
      <c r="Y4356">
        <v>108900</v>
      </c>
      <c r="Z4356"/>
      <c r="AA4356">
        <v>2096600</v>
      </c>
      <c r="AB4356">
        <v>83</v>
      </c>
    </row>
    <row r="4357" spans="1:28" hidden="1" x14ac:dyDescent="0.2">
      <c r="A4357" t="s">
        <v>37933</v>
      </c>
      <c r="B4357" t="s">
        <v>37934</v>
      </c>
      <c r="C4357">
        <v>2020</v>
      </c>
      <c r="D4357" t="s">
        <v>37935</v>
      </c>
      <c r="E4357" t="s">
        <v>176</v>
      </c>
      <c r="F4357" t="s">
        <v>44036</v>
      </c>
      <c r="H4357">
        <v>107</v>
      </c>
      <c r="I4357" t="s">
        <v>25</v>
      </c>
      <c r="J4357" t="s">
        <v>26</v>
      </c>
      <c r="M4357" t="s">
        <v>37936</v>
      </c>
      <c r="N4357" t="s">
        <v>37937</v>
      </c>
      <c r="O4357" t="s">
        <v>37938</v>
      </c>
      <c r="P4357" t="s">
        <v>8009</v>
      </c>
      <c r="Q4357" t="s">
        <v>37939</v>
      </c>
      <c r="R4357" t="s">
        <v>37940</v>
      </c>
      <c r="S4357" t="s">
        <v>37941</v>
      </c>
      <c r="T4357">
        <v>6.5</v>
      </c>
      <c r="U4357">
        <v>17187</v>
      </c>
      <c r="W4357"/>
      <c r="X4357"/>
      <c r="Y4357"/>
      <c r="Z4357"/>
      <c r="AA4357"/>
      <c r="AB4357">
        <v>221</v>
      </c>
    </row>
    <row r="4358" spans="1:28" hidden="1" x14ac:dyDescent="0.2">
      <c r="A4358" t="s">
        <v>37942</v>
      </c>
      <c r="B4358" t="s">
        <v>37943</v>
      </c>
      <c r="C4358">
        <v>2016</v>
      </c>
      <c r="D4358" s="1">
        <v>43011</v>
      </c>
      <c r="E4358" t="s">
        <v>1045</v>
      </c>
      <c r="F4358" t="s">
        <v>44046</v>
      </c>
      <c r="G4358" t="s">
        <v>44036</v>
      </c>
      <c r="H4358">
        <v>120</v>
      </c>
      <c r="I4358" t="s">
        <v>25</v>
      </c>
      <c r="J4358" t="s">
        <v>26</v>
      </c>
      <c r="M4358" t="s">
        <v>37944</v>
      </c>
      <c r="N4358" t="s">
        <v>37944</v>
      </c>
      <c r="O4358" t="s">
        <v>37945</v>
      </c>
      <c r="P4358" t="s">
        <v>37946</v>
      </c>
      <c r="Q4358" t="s">
        <v>37947</v>
      </c>
      <c r="R4358" t="s">
        <v>37948</v>
      </c>
      <c r="S4358" t="s">
        <v>37949</v>
      </c>
      <c r="T4358">
        <v>6.2</v>
      </c>
      <c r="U4358">
        <v>11921</v>
      </c>
      <c r="W4358"/>
      <c r="X4358"/>
      <c r="Y4358">
        <v>228894</v>
      </c>
      <c r="Z4358"/>
      <c r="AA4358">
        <v>246218</v>
      </c>
      <c r="AB4358">
        <v>119</v>
      </c>
    </row>
    <row r="4359" spans="1:28" hidden="1" x14ac:dyDescent="0.2">
      <c r="A4359" t="s">
        <v>37950</v>
      </c>
      <c r="B4359" t="s">
        <v>37951</v>
      </c>
      <c r="C4359">
        <v>2016</v>
      </c>
      <c r="D4359" s="1">
        <v>42561</v>
      </c>
      <c r="E4359" t="s">
        <v>16512</v>
      </c>
      <c r="F4359" t="s">
        <v>44032</v>
      </c>
      <c r="G4359" t="s">
        <v>44049</v>
      </c>
      <c r="H4359">
        <v>108</v>
      </c>
      <c r="I4359" t="s">
        <v>37952</v>
      </c>
      <c r="J4359" t="s">
        <v>26</v>
      </c>
      <c r="K4359" t="s">
        <v>2225</v>
      </c>
      <c r="L4359" t="s">
        <v>27</v>
      </c>
      <c r="M4359" t="s">
        <v>37953</v>
      </c>
      <c r="N4359" t="s">
        <v>37954</v>
      </c>
      <c r="O4359" t="s">
        <v>37955</v>
      </c>
      <c r="P4359" t="s">
        <v>37956</v>
      </c>
      <c r="Q4359" t="s">
        <v>37957</v>
      </c>
      <c r="R4359" t="s">
        <v>37958</v>
      </c>
      <c r="S4359" t="s">
        <v>37959</v>
      </c>
      <c r="T4359">
        <v>7.2</v>
      </c>
      <c r="U4359">
        <v>29979</v>
      </c>
      <c r="W4359"/>
      <c r="X4359"/>
      <c r="Y4359"/>
      <c r="Z4359"/>
      <c r="AA4359"/>
      <c r="AB4359">
        <v>108</v>
      </c>
    </row>
    <row r="4360" spans="1:28" x14ac:dyDescent="0.2">
      <c r="A4360" t="s">
        <v>23932</v>
      </c>
      <c r="B4360" t="s">
        <v>23933</v>
      </c>
      <c r="C4360">
        <v>2010</v>
      </c>
      <c r="D4360" t="s">
        <v>21659</v>
      </c>
      <c r="E4360" t="s">
        <v>44037</v>
      </c>
      <c r="F4360" t="s">
        <v>44038</v>
      </c>
      <c r="G4360" t="s">
        <v>44040</v>
      </c>
      <c r="H4360">
        <v>95</v>
      </c>
      <c r="I4360" t="s">
        <v>1016</v>
      </c>
      <c r="J4360" t="s">
        <v>26</v>
      </c>
      <c r="M4360" t="s">
        <v>23934</v>
      </c>
      <c r="N4360" t="s">
        <v>3842</v>
      </c>
      <c r="O4360" t="s">
        <v>23935</v>
      </c>
      <c r="P4360" t="s">
        <v>11114</v>
      </c>
      <c r="Q4360" t="s">
        <v>23936</v>
      </c>
      <c r="R4360" t="s">
        <v>23937</v>
      </c>
      <c r="S4360" t="s">
        <v>23938</v>
      </c>
      <c r="T4360">
        <v>7.6</v>
      </c>
      <c r="U4360">
        <v>491257</v>
      </c>
      <c r="V4360" s="12">
        <f>W4360*1.18690152988223</f>
        <v>81896205.561873868</v>
      </c>
      <c r="W4360" s="3">
        <v>69000000</v>
      </c>
      <c r="X4360" s="13">
        <f>Y4360*1.18690152988223</f>
        <v>298522333.58327627</v>
      </c>
      <c r="Y4360" s="3">
        <v>251513985</v>
      </c>
      <c r="Z4360" s="13">
        <f>AA4360*1.18690152988223</f>
        <v>644622819.69693458</v>
      </c>
      <c r="AA4360" s="3">
        <v>543113985</v>
      </c>
      <c r="AB4360">
        <v>363</v>
      </c>
    </row>
    <row r="4361" spans="1:28" x14ac:dyDescent="0.2">
      <c r="A4361" t="s">
        <v>707</v>
      </c>
      <c r="B4361" t="s">
        <v>708</v>
      </c>
      <c r="C4361">
        <v>2000</v>
      </c>
      <c r="D4361" s="1">
        <v>37226</v>
      </c>
      <c r="E4361" t="s">
        <v>44043</v>
      </c>
      <c r="F4361" t="s">
        <v>44032</v>
      </c>
      <c r="G4361" t="s">
        <v>44036</v>
      </c>
      <c r="H4361">
        <v>143</v>
      </c>
      <c r="I4361" t="s">
        <v>25</v>
      </c>
      <c r="J4361" t="s">
        <v>26</v>
      </c>
      <c r="K4361" t="s">
        <v>75</v>
      </c>
      <c r="M4361" t="s">
        <v>677</v>
      </c>
      <c r="N4361" t="s">
        <v>709</v>
      </c>
      <c r="O4361" t="s">
        <v>710</v>
      </c>
      <c r="P4361" t="s">
        <v>711</v>
      </c>
      <c r="Q4361" t="s">
        <v>712</v>
      </c>
      <c r="R4361" t="s">
        <v>713</v>
      </c>
      <c r="S4361" t="s">
        <v>714</v>
      </c>
      <c r="T4361">
        <v>7.8</v>
      </c>
      <c r="U4361">
        <v>510788</v>
      </c>
      <c r="V4361" s="12">
        <f>W4361*1.5029674796748</f>
        <v>135267073.17073199</v>
      </c>
      <c r="W4361" s="3">
        <v>90000000</v>
      </c>
      <c r="X4361" s="13">
        <f>Y4361*1.5029674796748</f>
        <v>351141511.632765</v>
      </c>
      <c r="Y4361" s="3">
        <v>233632142</v>
      </c>
      <c r="Z4361" s="13">
        <f>AA4361*1.5029674796748</f>
        <v>645723137.6490258</v>
      </c>
      <c r="AA4361" s="3">
        <v>429632142</v>
      </c>
      <c r="AB4361">
        <v>1184</v>
      </c>
    </row>
    <row r="4362" spans="1:28" x14ac:dyDescent="0.2">
      <c r="A4362" t="s">
        <v>8244</v>
      </c>
      <c r="B4362" t="s">
        <v>8245</v>
      </c>
      <c r="C4362">
        <v>2005</v>
      </c>
      <c r="D4362" s="1">
        <v>38395</v>
      </c>
      <c r="E4362" t="s">
        <v>16512</v>
      </c>
      <c r="F4362" t="s">
        <v>44038</v>
      </c>
      <c r="G4362" t="s">
        <v>44044</v>
      </c>
      <c r="H4362">
        <v>120</v>
      </c>
      <c r="I4362" t="s">
        <v>25</v>
      </c>
      <c r="J4362" t="s">
        <v>26</v>
      </c>
      <c r="K4362" t="s">
        <v>308</v>
      </c>
      <c r="M4362" t="s">
        <v>3833</v>
      </c>
      <c r="N4362" t="s">
        <v>8246</v>
      </c>
      <c r="O4362" t="s">
        <v>8247</v>
      </c>
      <c r="P4362" t="s">
        <v>852</v>
      </c>
      <c r="Q4362" t="s">
        <v>8248</v>
      </c>
      <c r="R4362" t="s">
        <v>8249</v>
      </c>
      <c r="S4362" t="s">
        <v>8250</v>
      </c>
      <c r="T4362">
        <v>6.5</v>
      </c>
      <c r="U4362">
        <v>442126</v>
      </c>
      <c r="V4362" s="12">
        <f>W4362*1.32519713261649</f>
        <v>145771684.58781388</v>
      </c>
      <c r="W4362" s="3">
        <v>110000000</v>
      </c>
      <c r="X4362" s="13">
        <f>Y4362*1.32519713261649</f>
        <v>246932302.63322628</v>
      </c>
      <c r="Y4362" s="3">
        <v>186336279</v>
      </c>
      <c r="Z4362" s="13">
        <f>AA4362*1.32519713261649</f>
        <v>645752191.23863924</v>
      </c>
      <c r="AA4362" s="3">
        <v>487287646</v>
      </c>
      <c r="AB4362">
        <v>831</v>
      </c>
    </row>
    <row r="4363" spans="1:28" hidden="1" x14ac:dyDescent="0.2">
      <c r="A4363" t="s">
        <v>37980</v>
      </c>
      <c r="B4363" t="s">
        <v>37981</v>
      </c>
      <c r="C4363">
        <v>2016</v>
      </c>
      <c r="D4363" s="1">
        <v>42376</v>
      </c>
      <c r="E4363" t="s">
        <v>16512</v>
      </c>
      <c r="F4363" t="s">
        <v>44044</v>
      </c>
      <c r="G4363" t="s">
        <v>44042</v>
      </c>
      <c r="H4363">
        <v>107</v>
      </c>
      <c r="I4363" t="s">
        <v>177</v>
      </c>
      <c r="J4363" t="s">
        <v>26</v>
      </c>
      <c r="M4363" t="s">
        <v>37982</v>
      </c>
      <c r="N4363" t="s">
        <v>37983</v>
      </c>
      <c r="O4363" t="s">
        <v>37984</v>
      </c>
      <c r="P4363" t="s">
        <v>1459</v>
      </c>
      <c r="Q4363" t="s">
        <v>37985</v>
      </c>
      <c r="R4363" t="s">
        <v>37986</v>
      </c>
      <c r="S4363" t="s">
        <v>37987</v>
      </c>
      <c r="T4363">
        <v>5.5</v>
      </c>
      <c r="U4363">
        <v>18512</v>
      </c>
      <c r="W4363">
        <v>15000000</v>
      </c>
      <c r="X4363"/>
      <c r="Y4363"/>
      <c r="Z4363"/>
      <c r="AA4363">
        <v>1616004</v>
      </c>
      <c r="AB4363">
        <v>90</v>
      </c>
    </row>
    <row r="4364" spans="1:28" x14ac:dyDescent="0.2">
      <c r="A4364" t="s">
        <v>1946</v>
      </c>
      <c r="B4364" t="s">
        <v>1947</v>
      </c>
      <c r="C4364">
        <v>2001</v>
      </c>
      <c r="D4364" s="1">
        <v>37200</v>
      </c>
      <c r="E4364" t="s">
        <v>16512</v>
      </c>
      <c r="F4364" t="s">
        <v>44031</v>
      </c>
      <c r="G4364" t="s">
        <v>44034</v>
      </c>
      <c r="H4364">
        <v>130</v>
      </c>
      <c r="I4364" t="s">
        <v>25</v>
      </c>
      <c r="J4364" t="s">
        <v>26</v>
      </c>
      <c r="K4364" t="s">
        <v>361</v>
      </c>
      <c r="M4364" t="s">
        <v>1948</v>
      </c>
      <c r="N4364" t="s">
        <v>1948</v>
      </c>
      <c r="O4364" t="s">
        <v>1949</v>
      </c>
      <c r="P4364" t="s">
        <v>861</v>
      </c>
      <c r="Q4364" t="s">
        <v>1950</v>
      </c>
      <c r="R4364" t="s">
        <v>1951</v>
      </c>
      <c r="S4364" t="s">
        <v>1952</v>
      </c>
      <c r="T4364">
        <v>6.3</v>
      </c>
      <c r="U4364">
        <v>296653</v>
      </c>
      <c r="V4364" s="12">
        <f>W4364*1.46138339920949</f>
        <v>143215573.12253001</v>
      </c>
      <c r="W4364" s="3">
        <v>98000000</v>
      </c>
      <c r="X4364" s="13">
        <f>Y4364*1.46138339920949</f>
        <v>295228360.11087036</v>
      </c>
      <c r="Y4364" s="3">
        <v>202019785</v>
      </c>
      <c r="Z4364" s="13">
        <f>AA4364*1.46138339920949</f>
        <v>647803354.29217565</v>
      </c>
      <c r="AA4364" s="3">
        <v>443280904</v>
      </c>
      <c r="AB4364">
        <v>927</v>
      </c>
    </row>
    <row r="4365" spans="1:28" hidden="1" x14ac:dyDescent="0.2">
      <c r="A4365" t="s">
        <v>37998</v>
      </c>
      <c r="B4365" t="s">
        <v>37999</v>
      </c>
      <c r="C4365">
        <v>2017</v>
      </c>
      <c r="D4365" t="s">
        <v>38000</v>
      </c>
      <c r="E4365" t="s">
        <v>16512</v>
      </c>
      <c r="F4365" t="s">
        <v>44031</v>
      </c>
      <c r="G4365" t="s">
        <v>44032</v>
      </c>
      <c r="H4365">
        <v>120</v>
      </c>
      <c r="I4365" t="s">
        <v>16159</v>
      </c>
      <c r="J4365" t="s">
        <v>26</v>
      </c>
      <c r="K4365" t="s">
        <v>3179</v>
      </c>
      <c r="L4365" t="s">
        <v>308</v>
      </c>
      <c r="M4365" t="s">
        <v>8163</v>
      </c>
      <c r="N4365" t="s">
        <v>38001</v>
      </c>
      <c r="O4365" t="s">
        <v>38002</v>
      </c>
      <c r="P4365" t="s">
        <v>3421</v>
      </c>
      <c r="Q4365" t="s">
        <v>38003</v>
      </c>
      <c r="R4365" t="s">
        <v>38004</v>
      </c>
      <c r="S4365" t="s">
        <v>38005</v>
      </c>
      <c r="T4365">
        <v>7.3</v>
      </c>
      <c r="U4365">
        <v>99322</v>
      </c>
      <c r="W4365">
        <v>50000000</v>
      </c>
      <c r="X4365"/>
      <c r="Y4365"/>
      <c r="Z4365"/>
      <c r="AA4365">
        <v>2049823</v>
      </c>
      <c r="AB4365">
        <v>331</v>
      </c>
    </row>
    <row r="4366" spans="1:28" x14ac:dyDescent="0.2">
      <c r="A4366" t="s">
        <v>14828</v>
      </c>
      <c r="B4366" t="s">
        <v>14829</v>
      </c>
      <c r="C4366">
        <v>2011</v>
      </c>
      <c r="D4366" t="s">
        <v>14830</v>
      </c>
      <c r="E4366" t="s">
        <v>44037</v>
      </c>
      <c r="F4366" t="s">
        <v>44031</v>
      </c>
      <c r="G4366" t="s">
        <v>44038</v>
      </c>
      <c r="H4366">
        <v>103</v>
      </c>
      <c r="I4366" t="s">
        <v>14831</v>
      </c>
      <c r="J4366" t="s">
        <v>26</v>
      </c>
      <c r="M4366" t="s">
        <v>1887</v>
      </c>
      <c r="N4366" t="s">
        <v>2122</v>
      </c>
      <c r="O4366" t="s">
        <v>14832</v>
      </c>
      <c r="P4366" t="s">
        <v>14833</v>
      </c>
      <c r="Q4366" t="s">
        <v>14834</v>
      </c>
      <c r="R4366" t="s">
        <v>14835</v>
      </c>
      <c r="S4366" t="s">
        <v>14836</v>
      </c>
      <c r="T4366">
        <v>5.4</v>
      </c>
      <c r="U4366">
        <v>82080</v>
      </c>
      <c r="V4366" s="12">
        <f>W4366*1.1505830469594</f>
        <v>126564135.165534</v>
      </c>
      <c r="W4366" s="3">
        <v>110000000</v>
      </c>
      <c r="X4366" s="13">
        <f>Y4366*1.1505830469594</f>
        <v>164089432.45118931</v>
      </c>
      <c r="Y4366" s="3">
        <v>142614158</v>
      </c>
      <c r="Z4366" s="13">
        <f>AA4366*1.1505830469594</f>
        <v>648640413.77863896</v>
      </c>
      <c r="AA4366" s="3">
        <v>563749323</v>
      </c>
      <c r="AB4366">
        <v>170</v>
      </c>
    </row>
    <row r="4367" spans="1:28" hidden="1" x14ac:dyDescent="0.2">
      <c r="A4367" t="s">
        <v>38012</v>
      </c>
      <c r="B4367" t="s">
        <v>38013</v>
      </c>
      <c r="C4367">
        <v>2017</v>
      </c>
      <c r="D4367" s="1">
        <v>43255</v>
      </c>
      <c r="E4367" t="s">
        <v>176</v>
      </c>
      <c r="F4367" t="s">
        <v>44034</v>
      </c>
      <c r="G4367" t="s">
        <v>44046</v>
      </c>
      <c r="H4367">
        <v>111</v>
      </c>
      <c r="I4367" t="s">
        <v>25</v>
      </c>
      <c r="J4367" t="s">
        <v>26</v>
      </c>
      <c r="M4367" t="s">
        <v>30555</v>
      </c>
      <c r="N4367" t="s">
        <v>30556</v>
      </c>
      <c r="O4367" t="s">
        <v>38014</v>
      </c>
      <c r="P4367" t="s">
        <v>38015</v>
      </c>
      <c r="Q4367" t="s">
        <v>38016</v>
      </c>
      <c r="R4367" t="s">
        <v>38017</v>
      </c>
      <c r="S4367" t="s">
        <v>38018</v>
      </c>
      <c r="T4367">
        <v>6.5</v>
      </c>
      <c r="U4367">
        <v>30725</v>
      </c>
      <c r="W4367"/>
      <c r="X4367"/>
      <c r="Y4367">
        <v>272020</v>
      </c>
      <c r="Z4367"/>
      <c r="AA4367">
        <v>956425</v>
      </c>
      <c r="AB4367">
        <v>257</v>
      </c>
    </row>
    <row r="4368" spans="1:28" hidden="1" x14ac:dyDescent="0.2">
      <c r="A4368" t="s">
        <v>38019</v>
      </c>
      <c r="B4368" t="s">
        <v>38020</v>
      </c>
      <c r="C4368">
        <v>2016</v>
      </c>
      <c r="D4368" s="1">
        <v>42378</v>
      </c>
      <c r="E4368" t="s">
        <v>44054</v>
      </c>
      <c r="F4368" t="s">
        <v>44042</v>
      </c>
      <c r="H4368">
        <v>108</v>
      </c>
      <c r="I4368" t="s">
        <v>1983</v>
      </c>
      <c r="J4368" t="s">
        <v>26</v>
      </c>
      <c r="M4368" t="s">
        <v>7530</v>
      </c>
      <c r="N4368" t="s">
        <v>38021</v>
      </c>
      <c r="O4368" t="s">
        <v>38022</v>
      </c>
      <c r="P4368" t="s">
        <v>38023</v>
      </c>
      <c r="Q4368" t="s">
        <v>38024</v>
      </c>
      <c r="R4368" t="s">
        <v>38025</v>
      </c>
      <c r="S4368" t="s">
        <v>38026</v>
      </c>
      <c r="T4368">
        <v>6.3</v>
      </c>
      <c r="U4368">
        <v>13255</v>
      </c>
      <c r="W4368"/>
      <c r="X4368"/>
      <c r="Y4368"/>
      <c r="Z4368"/>
      <c r="AA4368">
        <v>584723</v>
      </c>
      <c r="AB4368">
        <v>54</v>
      </c>
    </row>
    <row r="4369" spans="1:28" x14ac:dyDescent="0.2">
      <c r="A4369" t="s">
        <v>15292</v>
      </c>
      <c r="B4369" t="s">
        <v>15293</v>
      </c>
      <c r="C4369">
        <v>2013</v>
      </c>
      <c r="D4369" t="s">
        <v>15294</v>
      </c>
      <c r="E4369" t="s">
        <v>44037</v>
      </c>
      <c r="F4369" t="s">
        <v>44047</v>
      </c>
      <c r="G4369" t="s">
        <v>44031</v>
      </c>
      <c r="H4369">
        <v>98</v>
      </c>
      <c r="I4369" t="s">
        <v>25</v>
      </c>
      <c r="J4369" t="s">
        <v>26</v>
      </c>
      <c r="M4369" t="s">
        <v>15295</v>
      </c>
      <c r="N4369" t="s">
        <v>15296</v>
      </c>
      <c r="O4369" t="s">
        <v>15297</v>
      </c>
      <c r="P4369" t="s">
        <v>1391</v>
      </c>
      <c r="Q4369" t="s">
        <v>15298</v>
      </c>
      <c r="R4369" t="s">
        <v>15299</v>
      </c>
      <c r="S4369" t="s">
        <v>15300</v>
      </c>
      <c r="T4369">
        <v>7.2</v>
      </c>
      <c r="U4369">
        <v>186660</v>
      </c>
      <c r="V4369" s="12">
        <f>W4369*1.11098185502045</f>
        <v>149982550.42776075</v>
      </c>
      <c r="W4369" s="3">
        <v>135000000</v>
      </c>
      <c r="X4369" s="13">
        <f>Y4369*1.11098185502045</f>
        <v>207940724.00775596</v>
      </c>
      <c r="Y4369" s="3">
        <v>187168425</v>
      </c>
      <c r="Z4369" s="13">
        <f>AA4369*1.11098185502045</f>
        <v>652373731.33130753</v>
      </c>
      <c r="AA4369" s="3">
        <v>587204668</v>
      </c>
      <c r="AB4369">
        <v>239</v>
      </c>
    </row>
    <row r="4370" spans="1:28" x14ac:dyDescent="0.2">
      <c r="A4370" t="s">
        <v>36231</v>
      </c>
      <c r="B4370" t="s">
        <v>36232</v>
      </c>
      <c r="C4370">
        <v>2017</v>
      </c>
      <c r="D4370" s="1">
        <v>42738</v>
      </c>
      <c r="E4370" t="s">
        <v>16512</v>
      </c>
      <c r="F4370" t="s">
        <v>44032</v>
      </c>
      <c r="G4370" t="s">
        <v>44033</v>
      </c>
      <c r="H4370">
        <v>137</v>
      </c>
      <c r="I4370" t="s">
        <v>25</v>
      </c>
      <c r="J4370" t="s">
        <v>26</v>
      </c>
      <c r="K4370" t="s">
        <v>308</v>
      </c>
      <c r="M4370" t="s">
        <v>28</v>
      </c>
      <c r="N4370" t="s">
        <v>36233</v>
      </c>
      <c r="O4370" t="s">
        <v>36234</v>
      </c>
      <c r="P4370" t="s">
        <v>190</v>
      </c>
      <c r="Q4370" t="s">
        <v>191</v>
      </c>
      <c r="R4370" t="s">
        <v>36235</v>
      </c>
      <c r="S4370" t="s">
        <v>36236</v>
      </c>
      <c r="T4370">
        <v>8.1</v>
      </c>
      <c r="U4370">
        <v>627493</v>
      </c>
      <c r="V4370" s="12">
        <f>W4370*1.05585427545692</f>
        <v>102417864.71932124</v>
      </c>
      <c r="W4370" s="3">
        <v>97000000</v>
      </c>
      <c r="X4370" s="13">
        <f>Y4370*1.05585427545692</f>
        <v>238915609.68565622</v>
      </c>
      <c r="Y4370" s="3">
        <v>226277068</v>
      </c>
      <c r="Z4370" s="13">
        <f>AA4370*1.05585427545692</f>
        <v>653596429.80008221</v>
      </c>
      <c r="AA4370" s="3">
        <v>619021436</v>
      </c>
      <c r="AB4370">
        <v>1574</v>
      </c>
    </row>
    <row r="4371" spans="1:28" hidden="1" x14ac:dyDescent="0.2">
      <c r="A4371" t="s">
        <v>38044</v>
      </c>
      <c r="B4371" t="s">
        <v>34291</v>
      </c>
      <c r="C4371">
        <v>2015</v>
      </c>
      <c r="D4371" t="s">
        <v>37576</v>
      </c>
      <c r="E4371" t="s">
        <v>176</v>
      </c>
      <c r="F4371" t="s">
        <v>44046</v>
      </c>
      <c r="G4371" t="s">
        <v>44042</v>
      </c>
      <c r="H4371">
        <v>90</v>
      </c>
      <c r="I4371" t="s">
        <v>25</v>
      </c>
      <c r="J4371" t="s">
        <v>26</v>
      </c>
      <c r="M4371" t="s">
        <v>38045</v>
      </c>
      <c r="N4371" t="s">
        <v>37240</v>
      </c>
      <c r="O4371" t="s">
        <v>38046</v>
      </c>
      <c r="P4371" t="s">
        <v>8620</v>
      </c>
      <c r="Q4371" t="s">
        <v>38047</v>
      </c>
      <c r="R4371" t="s">
        <v>38048</v>
      </c>
      <c r="S4371" t="s">
        <v>38049</v>
      </c>
      <c r="T4371">
        <v>5.7</v>
      </c>
      <c r="U4371">
        <v>11335</v>
      </c>
      <c r="W4371"/>
      <c r="X4371"/>
      <c r="Y4371"/>
      <c r="Z4371"/>
      <c r="AA4371"/>
      <c r="AB4371">
        <v>61</v>
      </c>
    </row>
    <row r="4372" spans="1:28" x14ac:dyDescent="0.2">
      <c r="A4372" t="s">
        <v>2112</v>
      </c>
      <c r="B4372" t="s">
        <v>2113</v>
      </c>
      <c r="C4372">
        <v>2001</v>
      </c>
      <c r="D4372" s="1">
        <v>36897</v>
      </c>
      <c r="E4372" t="s">
        <v>16512</v>
      </c>
      <c r="F4372" t="s">
        <v>44032</v>
      </c>
      <c r="G4372" t="s">
        <v>44049</v>
      </c>
      <c r="H4372">
        <v>183</v>
      </c>
      <c r="I4372" t="s">
        <v>25</v>
      </c>
      <c r="J4372" t="s">
        <v>26</v>
      </c>
      <c r="K4372" t="s">
        <v>934</v>
      </c>
      <c r="L4372" t="s">
        <v>27</v>
      </c>
      <c r="M4372" t="s">
        <v>995</v>
      </c>
      <c r="N4372" t="s">
        <v>2114</v>
      </c>
      <c r="O4372" t="s">
        <v>2115</v>
      </c>
      <c r="P4372" t="s">
        <v>1278</v>
      </c>
      <c r="Q4372" t="s">
        <v>2116</v>
      </c>
      <c r="R4372" t="s">
        <v>2117</v>
      </c>
      <c r="S4372" t="s">
        <v>2118</v>
      </c>
      <c r="T4372">
        <v>6.2</v>
      </c>
      <c r="U4372">
        <v>306993</v>
      </c>
      <c r="V4372" s="12">
        <f>W4372*1.46138339920949</f>
        <v>204593675.8893286</v>
      </c>
      <c r="W4372" s="3">
        <v>140000000</v>
      </c>
      <c r="X4372" s="13">
        <f>Y4372*1.46138339920949</f>
        <v>290146792.4522537</v>
      </c>
      <c r="Y4372" s="3">
        <v>198542554</v>
      </c>
      <c r="Z4372" s="13">
        <f>AA4372*1.46138339920949</f>
        <v>656484031.60019934</v>
      </c>
      <c r="AA4372" s="3">
        <v>449220945</v>
      </c>
      <c r="AB4372">
        <v>2026</v>
      </c>
    </row>
    <row r="4373" spans="1:28" hidden="1" x14ac:dyDescent="0.2">
      <c r="A4373" t="s">
        <v>38058</v>
      </c>
      <c r="B4373" t="s">
        <v>38059</v>
      </c>
      <c r="C4373">
        <v>2018</v>
      </c>
      <c r="D4373" t="s">
        <v>38060</v>
      </c>
      <c r="E4373" t="s">
        <v>176</v>
      </c>
      <c r="F4373" t="s">
        <v>44045</v>
      </c>
      <c r="G4373" t="s">
        <v>44042</v>
      </c>
      <c r="H4373">
        <v>114</v>
      </c>
      <c r="I4373" t="s">
        <v>97</v>
      </c>
      <c r="J4373" t="s">
        <v>26</v>
      </c>
      <c r="M4373" t="s">
        <v>38061</v>
      </c>
      <c r="N4373" t="s">
        <v>38061</v>
      </c>
      <c r="O4373" t="s">
        <v>38062</v>
      </c>
      <c r="P4373" t="s">
        <v>38063</v>
      </c>
      <c r="Q4373" t="s">
        <v>38064</v>
      </c>
      <c r="R4373" t="s">
        <v>38065</v>
      </c>
      <c r="S4373" t="s">
        <v>38066</v>
      </c>
      <c r="T4373">
        <v>7.2</v>
      </c>
      <c r="U4373">
        <v>14541</v>
      </c>
      <c r="W4373"/>
      <c r="X4373"/>
      <c r="Y4373"/>
      <c r="Z4373"/>
      <c r="AA4373"/>
      <c r="AB4373">
        <v>74</v>
      </c>
    </row>
    <row r="4374" spans="1:28" x14ac:dyDescent="0.2">
      <c r="A4374" t="s">
        <v>2842</v>
      </c>
      <c r="B4374" t="s">
        <v>2843</v>
      </c>
      <c r="C4374">
        <v>2001</v>
      </c>
      <c r="D4374" t="s">
        <v>119</v>
      </c>
      <c r="E4374" t="s">
        <v>44041</v>
      </c>
      <c r="F4374" t="s">
        <v>44042</v>
      </c>
      <c r="H4374">
        <v>116</v>
      </c>
      <c r="I4374" t="s">
        <v>25</v>
      </c>
      <c r="J4374" t="s">
        <v>26</v>
      </c>
      <c r="K4374" t="s">
        <v>64</v>
      </c>
      <c r="L4374" t="s">
        <v>51</v>
      </c>
      <c r="M4374" t="s">
        <v>1187</v>
      </c>
      <c r="N4374" t="s">
        <v>2844</v>
      </c>
      <c r="O4374" t="s">
        <v>2845</v>
      </c>
      <c r="P4374" t="s">
        <v>386</v>
      </c>
      <c r="Q4374" t="s">
        <v>2846</v>
      </c>
      <c r="R4374" t="s">
        <v>2847</v>
      </c>
      <c r="S4374" t="s">
        <v>2848</v>
      </c>
      <c r="T4374">
        <v>7.7</v>
      </c>
      <c r="U4374">
        <v>504464</v>
      </c>
      <c r="V4374" s="12">
        <f>W4374*1.46138339920949</f>
        <v>124217588.93280666</v>
      </c>
      <c r="W4374" s="3">
        <v>85000000</v>
      </c>
      <c r="X4374" s="13">
        <f>Y4374*1.46138339920949</f>
        <v>268042778.1403169</v>
      </c>
      <c r="Y4374" s="3">
        <v>183417150</v>
      </c>
      <c r="Z4374" s="13">
        <f>AA4374*1.46138339920949</f>
        <v>658670560.74901354</v>
      </c>
      <c r="AA4374" s="3">
        <v>450717150</v>
      </c>
      <c r="AB4374">
        <v>945</v>
      </c>
    </row>
    <row r="4375" spans="1:28" hidden="1" x14ac:dyDescent="0.2">
      <c r="A4375" t="s">
        <v>38076</v>
      </c>
      <c r="B4375" t="s">
        <v>38077</v>
      </c>
      <c r="C4375">
        <v>2016</v>
      </c>
      <c r="D4375" t="s">
        <v>38078</v>
      </c>
      <c r="E4375" t="s">
        <v>44041</v>
      </c>
      <c r="F4375" t="s">
        <v>44032</v>
      </c>
      <c r="G4375" t="s">
        <v>44045</v>
      </c>
      <c r="H4375">
        <v>102</v>
      </c>
      <c r="I4375" t="s">
        <v>25</v>
      </c>
      <c r="J4375" t="s">
        <v>26</v>
      </c>
      <c r="K4375" t="s">
        <v>308</v>
      </c>
      <c r="M4375" t="s">
        <v>38079</v>
      </c>
      <c r="N4375" t="s">
        <v>38079</v>
      </c>
      <c r="O4375" t="s">
        <v>38080</v>
      </c>
      <c r="P4375" t="s">
        <v>38081</v>
      </c>
      <c r="Q4375" t="s">
        <v>38082</v>
      </c>
      <c r="R4375" t="s">
        <v>38083</v>
      </c>
      <c r="S4375" t="s">
        <v>38084</v>
      </c>
      <c r="T4375">
        <v>4.3</v>
      </c>
      <c r="U4375">
        <v>13430</v>
      </c>
      <c r="W4375">
        <v>6000000</v>
      </c>
      <c r="X4375"/>
      <c r="Y4375"/>
      <c r="Z4375"/>
      <c r="AA4375">
        <v>269915</v>
      </c>
      <c r="AB4375">
        <v>203</v>
      </c>
    </row>
    <row r="4376" spans="1:28" hidden="1" x14ac:dyDescent="0.2">
      <c r="A4376" t="s">
        <v>38085</v>
      </c>
      <c r="B4376" t="s">
        <v>38086</v>
      </c>
      <c r="C4376">
        <v>2015</v>
      </c>
      <c r="D4376" t="s">
        <v>38087</v>
      </c>
      <c r="E4376" t="s">
        <v>44041</v>
      </c>
      <c r="F4376" t="s">
        <v>44032</v>
      </c>
      <c r="G4376" t="s">
        <v>44042</v>
      </c>
      <c r="H4376">
        <v>130</v>
      </c>
      <c r="I4376" t="s">
        <v>1920</v>
      </c>
      <c r="J4376" t="s">
        <v>64</v>
      </c>
      <c r="K4376" t="s">
        <v>15438</v>
      </c>
      <c r="L4376" t="s">
        <v>26</v>
      </c>
      <c r="M4376" t="s">
        <v>38088</v>
      </c>
      <c r="N4376" t="s">
        <v>38089</v>
      </c>
      <c r="O4376" t="s">
        <v>38090</v>
      </c>
      <c r="P4376" t="s">
        <v>38091</v>
      </c>
      <c r="Q4376" t="s">
        <v>38091</v>
      </c>
      <c r="R4376" t="s">
        <v>38092</v>
      </c>
      <c r="S4376" t="s">
        <v>38093</v>
      </c>
      <c r="T4376">
        <v>7.4</v>
      </c>
      <c r="U4376">
        <v>17317</v>
      </c>
      <c r="W4376" t="s">
        <v>706</v>
      </c>
      <c r="X4376"/>
      <c r="Y4376"/>
      <c r="Z4376"/>
      <c r="AA4376">
        <v>5217330</v>
      </c>
      <c r="AB4376">
        <v>47</v>
      </c>
    </row>
    <row r="4377" spans="1:28" x14ac:dyDescent="0.2">
      <c r="A4377" t="s">
        <v>38252</v>
      </c>
      <c r="B4377" t="s">
        <v>38253</v>
      </c>
      <c r="C4377">
        <v>2018</v>
      </c>
      <c r="D4377" t="s">
        <v>38254</v>
      </c>
      <c r="E4377" t="s">
        <v>44043</v>
      </c>
      <c r="F4377" t="s">
        <v>44040</v>
      </c>
      <c r="G4377" t="s">
        <v>44034</v>
      </c>
      <c r="H4377">
        <v>134</v>
      </c>
      <c r="I4377" t="s">
        <v>495</v>
      </c>
      <c r="J4377" t="s">
        <v>26</v>
      </c>
      <c r="K4377" t="s">
        <v>27</v>
      </c>
      <c r="M4377" t="s">
        <v>9340</v>
      </c>
      <c r="N4377" t="s">
        <v>38255</v>
      </c>
      <c r="O4377" t="s">
        <v>38256</v>
      </c>
      <c r="P4377" t="s">
        <v>125</v>
      </c>
      <c r="Q4377" t="s">
        <v>38257</v>
      </c>
      <c r="R4377" t="s">
        <v>38258</v>
      </c>
      <c r="S4377" t="s">
        <v>38259</v>
      </c>
      <c r="T4377">
        <v>6.6</v>
      </c>
      <c r="U4377">
        <v>209744</v>
      </c>
      <c r="V4377" s="12">
        <f>W4377*1.03068014830331</f>
        <v>206136029.66066197</v>
      </c>
      <c r="W4377" s="3">
        <v>200000000</v>
      </c>
      <c r="X4377" s="13">
        <f>Y4377*1.03068014830331</f>
        <v>164451099.70534822</v>
      </c>
      <c r="Y4377" s="3">
        <v>159555901</v>
      </c>
      <c r="Z4377" s="13">
        <f>AA4377*1.03068014830331</f>
        <v>674946977.15997767</v>
      </c>
      <c r="AA4377" s="3">
        <v>654855901</v>
      </c>
      <c r="AB4377">
        <v>1474</v>
      </c>
    </row>
    <row r="4378" spans="1:28" x14ac:dyDescent="0.2">
      <c r="A4378" t="s">
        <v>24770</v>
      </c>
      <c r="B4378" t="s">
        <v>24771</v>
      </c>
      <c r="C4378">
        <v>2011</v>
      </c>
      <c r="D4378" t="s">
        <v>24772</v>
      </c>
      <c r="E4378" t="s">
        <v>1045</v>
      </c>
      <c r="H4378">
        <v>102</v>
      </c>
      <c r="I4378" t="s">
        <v>24773</v>
      </c>
      <c r="J4378" t="s">
        <v>26</v>
      </c>
      <c r="K4378" t="s">
        <v>2073</v>
      </c>
      <c r="M4378" t="s">
        <v>2166</v>
      </c>
      <c r="N4378" t="s">
        <v>24774</v>
      </c>
      <c r="O4378" t="s">
        <v>24775</v>
      </c>
      <c r="P4378" t="s">
        <v>16964</v>
      </c>
      <c r="Q4378" t="s">
        <v>20926</v>
      </c>
      <c r="R4378" t="s">
        <v>24776</v>
      </c>
      <c r="S4378" t="s">
        <v>24777</v>
      </c>
      <c r="T4378">
        <v>6.4</v>
      </c>
      <c r="U4378">
        <v>456333</v>
      </c>
      <c r="V4378" s="12">
        <f>W4378*1.1505830469594</f>
        <v>92046643.756751999</v>
      </c>
      <c r="W4378" s="3">
        <v>80000000</v>
      </c>
      <c r="X4378" s="13">
        <f>Y4378*1.1505830469594</f>
        <v>292782315.38930613</v>
      </c>
      <c r="Y4378" s="3">
        <v>254464305</v>
      </c>
      <c r="Z4378" s="13">
        <f>AA4378*1.1505830469594</f>
        <v>675121061.8939147</v>
      </c>
      <c r="AA4378" s="3">
        <v>586764305</v>
      </c>
      <c r="AB4378">
        <v>423</v>
      </c>
    </row>
    <row r="4379" spans="1:28" x14ac:dyDescent="0.2">
      <c r="A4379" t="s">
        <v>27531</v>
      </c>
      <c r="B4379" t="s">
        <v>27532</v>
      </c>
      <c r="C4379">
        <v>2014</v>
      </c>
      <c r="D4379" t="s">
        <v>27533</v>
      </c>
      <c r="E4379" t="s">
        <v>44037</v>
      </c>
      <c r="F4379" t="s">
        <v>44047</v>
      </c>
      <c r="G4379" t="s">
        <v>44031</v>
      </c>
      <c r="H4379">
        <v>102</v>
      </c>
      <c r="I4379" t="s">
        <v>25</v>
      </c>
      <c r="J4379" t="s">
        <v>26</v>
      </c>
      <c r="M4379" t="s">
        <v>27534</v>
      </c>
      <c r="N4379" t="s">
        <v>27535</v>
      </c>
      <c r="O4379" t="s">
        <v>27536</v>
      </c>
      <c r="P4379" t="s">
        <v>17271</v>
      </c>
      <c r="Q4379" t="s">
        <v>27537</v>
      </c>
      <c r="R4379" t="s">
        <v>27538</v>
      </c>
      <c r="S4379" t="s">
        <v>27539</v>
      </c>
      <c r="T4379">
        <v>7.8</v>
      </c>
      <c r="U4379">
        <v>298406</v>
      </c>
      <c r="V4379" s="12">
        <f>W4379*1.09324733035956</f>
        <v>158520862.90213621</v>
      </c>
      <c r="W4379" s="3">
        <v>145000000</v>
      </c>
      <c r="X4379" s="13">
        <f>Y4379*1.09324733035956</f>
        <v>193507974.1288361</v>
      </c>
      <c r="Y4379" s="3">
        <v>177002924</v>
      </c>
      <c r="Z4379" s="13">
        <f>AA4379*1.09324733035956</f>
        <v>679494233.36505425</v>
      </c>
      <c r="AA4379" s="3">
        <v>621537519</v>
      </c>
      <c r="AB4379">
        <v>408</v>
      </c>
    </row>
    <row r="4380" spans="1:28" x14ac:dyDescent="0.2">
      <c r="A4380" t="s">
        <v>7321</v>
      </c>
      <c r="B4380" t="s">
        <v>7322</v>
      </c>
      <c r="C4380">
        <v>2004</v>
      </c>
      <c r="D4380" t="s">
        <v>6680</v>
      </c>
      <c r="E4380" t="s">
        <v>176</v>
      </c>
      <c r="F4380" t="s">
        <v>44049</v>
      </c>
      <c r="H4380">
        <v>163</v>
      </c>
      <c r="I4380" t="s">
        <v>7323</v>
      </c>
      <c r="J4380" t="s">
        <v>26</v>
      </c>
      <c r="M4380" t="s">
        <v>1086</v>
      </c>
      <c r="N4380" t="s">
        <v>7324</v>
      </c>
      <c r="O4380" t="s">
        <v>7325</v>
      </c>
      <c r="P4380" t="s">
        <v>7326</v>
      </c>
      <c r="Q4380" t="s">
        <v>7327</v>
      </c>
      <c r="R4380" t="s">
        <v>7328</v>
      </c>
      <c r="S4380" t="s">
        <v>7329</v>
      </c>
      <c r="T4380">
        <v>7.2</v>
      </c>
      <c r="U4380">
        <v>479687</v>
      </c>
      <c r="V4380" s="12">
        <f>W4380*1.37009528851244</f>
        <v>239766675.48967701</v>
      </c>
      <c r="W4380" s="3">
        <v>175000000</v>
      </c>
      <c r="X4380" s="13">
        <f>Y4380*1.37009528851244</f>
        <v>182740920.13560608</v>
      </c>
      <c r="Y4380" s="3">
        <v>133378256</v>
      </c>
      <c r="Z4380" s="13">
        <f>AA4380*1.37009528851244</f>
        <v>681498894.68487012</v>
      </c>
      <c r="AA4380" s="3">
        <v>497409852</v>
      </c>
      <c r="AB4380">
        <v>1804</v>
      </c>
    </row>
    <row r="4381" spans="1:28" x14ac:dyDescent="0.2">
      <c r="A4381" t="s">
        <v>6460</v>
      </c>
      <c r="B4381" t="s">
        <v>6461</v>
      </c>
      <c r="C4381">
        <v>2003</v>
      </c>
      <c r="D4381" t="s">
        <v>4815</v>
      </c>
      <c r="E4381" t="s">
        <v>1045</v>
      </c>
      <c r="F4381" t="s">
        <v>44034</v>
      </c>
      <c r="H4381">
        <v>101</v>
      </c>
      <c r="I4381" t="s">
        <v>25</v>
      </c>
      <c r="J4381" t="s">
        <v>26</v>
      </c>
      <c r="K4381" t="s">
        <v>308</v>
      </c>
      <c r="M4381" t="s">
        <v>3858</v>
      </c>
      <c r="N4381" t="s">
        <v>6462</v>
      </c>
      <c r="O4381" t="s">
        <v>6463</v>
      </c>
      <c r="P4381" t="s">
        <v>957</v>
      </c>
      <c r="Q4381" t="s">
        <v>6464</v>
      </c>
      <c r="R4381" t="s">
        <v>6465</v>
      </c>
      <c r="S4381" t="s">
        <v>6466</v>
      </c>
      <c r="T4381">
        <v>6.8</v>
      </c>
      <c r="U4381">
        <v>365635</v>
      </c>
      <c r="V4381" s="12">
        <f>W4381*1.40658152173913</f>
        <v>113933103.26086953</v>
      </c>
      <c r="W4381" s="3">
        <v>81000000</v>
      </c>
      <c r="X4381" s="13">
        <f>Y4381*1.40658152173913</f>
        <v>341559151.46016836</v>
      </c>
      <c r="Y4381" s="3">
        <v>242829261</v>
      </c>
      <c r="Z4381" s="13">
        <f>AA4381*1.40658152173913</f>
        <v>681619382.13485849</v>
      </c>
      <c r="AA4381" s="3">
        <v>484592874</v>
      </c>
      <c r="AB4381">
        <v>642</v>
      </c>
    </row>
    <row r="4382" spans="1:28" x14ac:dyDescent="0.2">
      <c r="A4382" t="s">
        <v>36672</v>
      </c>
      <c r="B4382" t="s">
        <v>36673</v>
      </c>
      <c r="C4382">
        <v>2016</v>
      </c>
      <c r="D4382" s="1">
        <v>42826</v>
      </c>
      <c r="E4382" t="s">
        <v>44037</v>
      </c>
      <c r="F4382" t="s">
        <v>44038</v>
      </c>
      <c r="G4382" t="s">
        <v>44040</v>
      </c>
      <c r="H4382">
        <v>108</v>
      </c>
      <c r="I4382" t="s">
        <v>4587</v>
      </c>
      <c r="J4382" t="s">
        <v>26</v>
      </c>
      <c r="K4382" t="s">
        <v>934</v>
      </c>
      <c r="L4382" t="s">
        <v>787</v>
      </c>
      <c r="M4382" t="s">
        <v>9205</v>
      </c>
      <c r="N4382" t="s">
        <v>9205</v>
      </c>
      <c r="O4382" t="s">
        <v>36674</v>
      </c>
      <c r="P4382" t="s">
        <v>426</v>
      </c>
      <c r="Q4382" t="s">
        <v>426</v>
      </c>
      <c r="R4382" t="s">
        <v>36675</v>
      </c>
      <c r="S4382" t="s">
        <v>36676</v>
      </c>
      <c r="T4382">
        <v>7.1</v>
      </c>
      <c r="U4382">
        <v>129577</v>
      </c>
      <c r="V4382" s="12">
        <f>W4382*1.07834771485832</f>
        <v>80876078.614373997</v>
      </c>
      <c r="W4382" s="3">
        <v>75000000</v>
      </c>
      <c r="X4382" s="13">
        <f>Y4382*1.07834771485832</f>
        <v>291580288.65689427</v>
      </c>
      <c r="Y4382" s="3">
        <v>270395425</v>
      </c>
      <c r="Z4382" s="13">
        <f>AA4382*1.07834771485832</f>
        <v>683839511.00485623</v>
      </c>
      <c r="AA4382" s="3">
        <v>634154922</v>
      </c>
      <c r="AB4382">
        <v>278</v>
      </c>
    </row>
    <row r="4383" spans="1:28" hidden="1" x14ac:dyDescent="0.2">
      <c r="A4383" t="s">
        <v>13779</v>
      </c>
      <c r="B4383" t="s">
        <v>13780</v>
      </c>
      <c r="C4383">
        <v>2012</v>
      </c>
      <c r="D4383" t="s">
        <v>13781</v>
      </c>
      <c r="E4383" t="s">
        <v>44043</v>
      </c>
      <c r="F4383" t="s">
        <v>44032</v>
      </c>
      <c r="G4383" t="s">
        <v>44034</v>
      </c>
      <c r="H4383">
        <v>127</v>
      </c>
      <c r="I4383" t="s">
        <v>13782</v>
      </c>
      <c r="J4383" t="s">
        <v>361</v>
      </c>
      <c r="K4383" t="s">
        <v>26</v>
      </c>
      <c r="L4383" t="s">
        <v>2402</v>
      </c>
      <c r="M4383" t="s">
        <v>1466</v>
      </c>
      <c r="N4383" t="s">
        <v>13783</v>
      </c>
      <c r="O4383" t="s">
        <v>13784</v>
      </c>
      <c r="P4383" t="s">
        <v>13785</v>
      </c>
      <c r="Q4383" t="s">
        <v>13786</v>
      </c>
      <c r="R4383" t="s">
        <v>13787</v>
      </c>
      <c r="S4383" t="s">
        <v>13788</v>
      </c>
      <c r="T4383">
        <v>7.9</v>
      </c>
      <c r="U4383">
        <v>570273</v>
      </c>
      <c r="V4383" s="12">
        <f>W4383*1.12725506764114</f>
        <v>135270608.1169368</v>
      </c>
      <c r="W4383" s="3">
        <v>120000000</v>
      </c>
      <c r="X4383" s="13">
        <f>Y4383*1.12725506764114</f>
        <v>140892255.06612971</v>
      </c>
      <c r="Y4383" s="3">
        <v>124987023</v>
      </c>
      <c r="Z4383" s="13">
        <f>AA4383*1.12725506764114</f>
        <v>686517009.17364967</v>
      </c>
      <c r="AA4383" s="3">
        <v>609016565</v>
      </c>
      <c r="AB4383">
        <v>922</v>
      </c>
    </row>
    <row r="4384" spans="1:28" hidden="1" x14ac:dyDescent="0.2">
      <c r="A4384" t="s">
        <v>38147</v>
      </c>
      <c r="B4384" t="s">
        <v>38148</v>
      </c>
      <c r="C4384">
        <v>2018</v>
      </c>
      <c r="D4384" t="s">
        <v>34788</v>
      </c>
      <c r="E4384" t="s">
        <v>44043</v>
      </c>
      <c r="F4384" t="s">
        <v>44032</v>
      </c>
      <c r="G4384" t="s">
        <v>44042</v>
      </c>
      <c r="H4384">
        <v>136</v>
      </c>
      <c r="I4384" t="s">
        <v>1831</v>
      </c>
      <c r="J4384" t="s">
        <v>26</v>
      </c>
      <c r="K4384" t="s">
        <v>2225</v>
      </c>
      <c r="L4384" t="s">
        <v>3533</v>
      </c>
      <c r="M4384" t="s">
        <v>32858</v>
      </c>
      <c r="N4384" t="s">
        <v>32858</v>
      </c>
      <c r="O4384" t="s">
        <v>38149</v>
      </c>
      <c r="P4384" t="s">
        <v>38150</v>
      </c>
      <c r="Q4384" t="s">
        <v>38151</v>
      </c>
      <c r="R4384" t="s">
        <v>38152</v>
      </c>
      <c r="S4384" t="s">
        <v>38153</v>
      </c>
      <c r="T4384">
        <v>7.3</v>
      </c>
      <c r="U4384">
        <v>18468</v>
      </c>
      <c r="W4384"/>
      <c r="X4384"/>
      <c r="Y4384">
        <v>400209</v>
      </c>
      <c r="Z4384"/>
      <c r="AA4384">
        <v>855756</v>
      </c>
      <c r="AB4384">
        <v>259</v>
      </c>
    </row>
    <row r="4385" spans="1:28" x14ac:dyDescent="0.2">
      <c r="A4385" t="s">
        <v>37110</v>
      </c>
      <c r="B4385" t="s">
        <v>37111</v>
      </c>
      <c r="C4385">
        <v>2015</v>
      </c>
      <c r="D4385" s="1">
        <v>42014</v>
      </c>
      <c r="E4385" t="s">
        <v>44043</v>
      </c>
      <c r="F4385" t="s">
        <v>44032</v>
      </c>
      <c r="G4385" t="s">
        <v>44033</v>
      </c>
      <c r="H4385">
        <v>144</v>
      </c>
      <c r="I4385" t="s">
        <v>37112</v>
      </c>
      <c r="J4385" t="s">
        <v>26</v>
      </c>
      <c r="K4385" t="s">
        <v>209</v>
      </c>
      <c r="M4385" t="s">
        <v>1005</v>
      </c>
      <c r="N4385" t="s">
        <v>37113</v>
      </c>
      <c r="O4385" t="s">
        <v>37114</v>
      </c>
      <c r="P4385" t="s">
        <v>520</v>
      </c>
      <c r="Q4385" t="s">
        <v>37115</v>
      </c>
      <c r="R4385" t="s">
        <v>37116</v>
      </c>
      <c r="S4385" t="s">
        <v>37117</v>
      </c>
      <c r="T4385">
        <v>8</v>
      </c>
      <c r="U4385">
        <v>740757</v>
      </c>
      <c r="V4385" s="12">
        <f>W4385*1.09195121025074</f>
        <v>117930730.70707993</v>
      </c>
      <c r="W4385" s="3">
        <v>108000000</v>
      </c>
      <c r="X4385" s="13">
        <f>Y4385*1.09195121025074</f>
        <v>249438414.7748597</v>
      </c>
      <c r="Y4385" s="3">
        <v>228433663</v>
      </c>
      <c r="Z4385" s="13">
        <f>AA4385*1.09195121025074</f>
        <v>688106038.43939376</v>
      </c>
      <c r="AA4385" s="3">
        <v>630161890</v>
      </c>
      <c r="AB4385">
        <v>1328</v>
      </c>
    </row>
    <row r="4386" spans="1:28" hidden="1" x14ac:dyDescent="0.2">
      <c r="A4386" t="s">
        <v>38163</v>
      </c>
      <c r="B4386" t="s">
        <v>38164</v>
      </c>
      <c r="C4386">
        <v>2015</v>
      </c>
      <c r="D4386" t="s">
        <v>29798</v>
      </c>
      <c r="E4386" t="s">
        <v>1045</v>
      </c>
      <c r="F4386" t="s">
        <v>44032</v>
      </c>
      <c r="G4386" t="s">
        <v>44036</v>
      </c>
      <c r="H4386">
        <v>116</v>
      </c>
      <c r="I4386" t="s">
        <v>4349</v>
      </c>
      <c r="J4386" t="s">
        <v>74</v>
      </c>
      <c r="K4386" t="s">
        <v>5473</v>
      </c>
      <c r="M4386" t="s">
        <v>38165</v>
      </c>
      <c r="N4386" t="s">
        <v>38166</v>
      </c>
      <c r="O4386" t="s">
        <v>38167</v>
      </c>
      <c r="P4386" t="s">
        <v>38168</v>
      </c>
      <c r="Q4386" t="s">
        <v>38169</v>
      </c>
      <c r="R4386" t="s">
        <v>38170</v>
      </c>
      <c r="S4386" t="s">
        <v>38171</v>
      </c>
      <c r="T4386">
        <v>7.7</v>
      </c>
      <c r="U4386">
        <v>45039</v>
      </c>
      <c r="W4386"/>
      <c r="X4386"/>
      <c r="Y4386">
        <v>3479315</v>
      </c>
      <c r="Z4386"/>
      <c r="AA4386">
        <v>30691696</v>
      </c>
      <c r="AB4386">
        <v>93</v>
      </c>
    </row>
    <row r="4387" spans="1:28" hidden="1" x14ac:dyDescent="0.2">
      <c r="A4387" t="s">
        <v>38172</v>
      </c>
      <c r="B4387" t="s">
        <v>38173</v>
      </c>
      <c r="C4387">
        <v>2017</v>
      </c>
      <c r="D4387" t="s">
        <v>38174</v>
      </c>
      <c r="E4387" t="s">
        <v>44035</v>
      </c>
      <c r="F4387" t="s">
        <v>44044</v>
      </c>
      <c r="G4387" t="s">
        <v>44032</v>
      </c>
      <c r="H4387">
        <v>116</v>
      </c>
      <c r="I4387" t="s">
        <v>38175</v>
      </c>
      <c r="J4387" t="s">
        <v>26</v>
      </c>
      <c r="K4387" t="s">
        <v>2073</v>
      </c>
      <c r="M4387" t="s">
        <v>38176</v>
      </c>
      <c r="N4387" t="s">
        <v>38177</v>
      </c>
      <c r="O4387" t="s">
        <v>38178</v>
      </c>
      <c r="P4387" t="s">
        <v>38179</v>
      </c>
      <c r="Q4387" t="s">
        <v>38180</v>
      </c>
      <c r="R4387" t="s">
        <v>38181</v>
      </c>
      <c r="S4387" t="s">
        <v>38182</v>
      </c>
      <c r="T4387">
        <v>6.9</v>
      </c>
      <c r="U4387">
        <v>19566</v>
      </c>
      <c r="W4387"/>
      <c r="X4387"/>
      <c r="Y4387">
        <v>14453</v>
      </c>
      <c r="Z4387"/>
      <c r="AA4387">
        <v>958883</v>
      </c>
      <c r="AB4387">
        <v>105</v>
      </c>
    </row>
    <row r="4388" spans="1:28" hidden="1" x14ac:dyDescent="0.2">
      <c r="A4388" t="s">
        <v>38183</v>
      </c>
      <c r="B4388" t="s">
        <v>38184</v>
      </c>
      <c r="C4388">
        <v>2015</v>
      </c>
      <c r="D4388" t="s">
        <v>33531</v>
      </c>
      <c r="E4388" t="s">
        <v>44041</v>
      </c>
      <c r="F4388" t="s">
        <v>44032</v>
      </c>
      <c r="H4388">
        <v>115</v>
      </c>
      <c r="I4388" t="s">
        <v>817</v>
      </c>
      <c r="J4388" t="s">
        <v>2402</v>
      </c>
      <c r="K4388" t="s">
        <v>27</v>
      </c>
      <c r="L4388" t="s">
        <v>26</v>
      </c>
      <c r="M4388" t="s">
        <v>4514</v>
      </c>
      <c r="N4388" t="s">
        <v>38185</v>
      </c>
      <c r="O4388" t="s">
        <v>38186</v>
      </c>
      <c r="P4388" t="s">
        <v>38187</v>
      </c>
      <c r="Q4388" t="s">
        <v>38187</v>
      </c>
      <c r="R4388" t="s">
        <v>38188</v>
      </c>
      <c r="S4388" t="s">
        <v>38189</v>
      </c>
      <c r="T4388">
        <v>7.2</v>
      </c>
      <c r="U4388">
        <v>13911</v>
      </c>
      <c r="W4388"/>
      <c r="X4388"/>
      <c r="Y4388">
        <v>261819</v>
      </c>
      <c r="Z4388"/>
      <c r="AA4388">
        <v>5562575</v>
      </c>
      <c r="AB4388">
        <v>46</v>
      </c>
    </row>
    <row r="4389" spans="1:28" hidden="1" x14ac:dyDescent="0.2">
      <c r="A4389" t="s">
        <v>38190</v>
      </c>
      <c r="B4389" t="s">
        <v>38191</v>
      </c>
      <c r="C4389">
        <v>2015</v>
      </c>
      <c r="D4389" s="1">
        <v>42039</v>
      </c>
      <c r="E4389" t="s">
        <v>44035</v>
      </c>
      <c r="F4389" t="s">
        <v>44032</v>
      </c>
      <c r="G4389" t="s">
        <v>44036</v>
      </c>
      <c r="H4389">
        <v>110</v>
      </c>
      <c r="I4389" t="s">
        <v>38192</v>
      </c>
      <c r="J4389" t="s">
        <v>75</v>
      </c>
      <c r="K4389" t="s">
        <v>26</v>
      </c>
      <c r="L4389" t="s">
        <v>787</v>
      </c>
      <c r="M4389" t="s">
        <v>38193</v>
      </c>
      <c r="N4389" t="s">
        <v>38194</v>
      </c>
      <c r="O4389" t="s">
        <v>38195</v>
      </c>
      <c r="P4389" t="s">
        <v>38196</v>
      </c>
      <c r="Q4389" t="s">
        <v>38197</v>
      </c>
      <c r="R4389" t="s">
        <v>38198</v>
      </c>
      <c r="S4389" t="s">
        <v>38199</v>
      </c>
      <c r="T4389">
        <v>7.1</v>
      </c>
      <c r="U4389">
        <v>10073</v>
      </c>
      <c r="W4389">
        <v>5000000</v>
      </c>
      <c r="X4389"/>
      <c r="Y4389"/>
      <c r="Z4389"/>
      <c r="AA4389">
        <v>9104504</v>
      </c>
      <c r="AB4389">
        <v>50</v>
      </c>
    </row>
    <row r="4390" spans="1:28" hidden="1" x14ac:dyDescent="0.2">
      <c r="A4390" t="s">
        <v>38200</v>
      </c>
      <c r="B4390" t="s">
        <v>38201</v>
      </c>
      <c r="C4390">
        <v>2016</v>
      </c>
      <c r="D4390" s="1">
        <v>42432</v>
      </c>
      <c r="E4390" t="s">
        <v>44041</v>
      </c>
      <c r="F4390" t="s">
        <v>44032</v>
      </c>
      <c r="G4390" t="s">
        <v>44042</v>
      </c>
      <c r="H4390">
        <v>112</v>
      </c>
      <c r="I4390" t="s">
        <v>33725</v>
      </c>
      <c r="J4390" t="s">
        <v>496</v>
      </c>
      <c r="K4390" t="s">
        <v>4779</v>
      </c>
      <c r="M4390" t="s">
        <v>34579</v>
      </c>
      <c r="N4390" t="s">
        <v>38202</v>
      </c>
      <c r="O4390" t="s">
        <v>38203</v>
      </c>
      <c r="P4390" t="s">
        <v>7775</v>
      </c>
      <c r="Q4390" t="s">
        <v>35798</v>
      </c>
      <c r="R4390" t="s">
        <v>38204</v>
      </c>
      <c r="S4390" t="s">
        <v>38205</v>
      </c>
      <c r="T4390">
        <v>7</v>
      </c>
      <c r="U4390">
        <v>16032</v>
      </c>
      <c r="W4390" t="s">
        <v>38206</v>
      </c>
      <c r="X4390"/>
      <c r="Y4390"/>
      <c r="Z4390"/>
      <c r="AA4390">
        <v>9651271</v>
      </c>
      <c r="AB4390">
        <v>37</v>
      </c>
    </row>
    <row r="4391" spans="1:28" x14ac:dyDescent="0.2">
      <c r="A4391" t="s">
        <v>36825</v>
      </c>
      <c r="B4391" t="s">
        <v>36826</v>
      </c>
      <c r="C4391">
        <v>2016</v>
      </c>
      <c r="D4391" t="s">
        <v>36827</v>
      </c>
      <c r="E4391" t="s">
        <v>44037</v>
      </c>
      <c r="F4391" t="s">
        <v>44031</v>
      </c>
      <c r="G4391" t="s">
        <v>44038</v>
      </c>
      <c r="H4391">
        <v>107</v>
      </c>
      <c r="I4391" t="s">
        <v>25</v>
      </c>
      <c r="J4391" t="s">
        <v>26</v>
      </c>
      <c r="M4391" t="s">
        <v>340</v>
      </c>
      <c r="N4391" t="s">
        <v>36828</v>
      </c>
      <c r="O4391" t="s">
        <v>36829</v>
      </c>
      <c r="P4391" t="s">
        <v>36830</v>
      </c>
      <c r="Q4391" t="s">
        <v>36831</v>
      </c>
      <c r="R4391" t="s">
        <v>36832</v>
      </c>
      <c r="S4391" t="s">
        <v>36833</v>
      </c>
      <c r="T4391">
        <v>7.6</v>
      </c>
      <c r="U4391">
        <v>260900</v>
      </c>
      <c r="V4391" s="12">
        <f>W4391*1.07834771485832</f>
        <v>161752157.22874799</v>
      </c>
      <c r="W4391" s="3">
        <v>150000000</v>
      </c>
      <c r="X4391" s="13">
        <f>Y4391*1.07834771485832</f>
        <v>268246589.95231056</v>
      </c>
      <c r="Y4391" s="3">
        <v>248757044</v>
      </c>
      <c r="Z4391" s="13">
        <f>AA4391*1.07834771485832</f>
        <v>693752198.65004158</v>
      </c>
      <c r="AA4391" s="3">
        <v>643347400</v>
      </c>
      <c r="AB4391">
        <v>528</v>
      </c>
    </row>
    <row r="4392" spans="1:28" x14ac:dyDescent="0.2">
      <c r="A4392" t="s">
        <v>1001</v>
      </c>
      <c r="B4392" t="s">
        <v>1002</v>
      </c>
      <c r="C4392">
        <v>2000</v>
      </c>
      <c r="D4392" t="s">
        <v>1003</v>
      </c>
      <c r="E4392" t="s">
        <v>16512</v>
      </c>
      <c r="F4392" t="s">
        <v>44031</v>
      </c>
      <c r="G4392" t="s">
        <v>44032</v>
      </c>
      <c r="H4392">
        <v>155</v>
      </c>
      <c r="I4392" t="s">
        <v>1004</v>
      </c>
      <c r="J4392" t="s">
        <v>26</v>
      </c>
      <c r="M4392" t="s">
        <v>1005</v>
      </c>
      <c r="N4392" t="s">
        <v>1006</v>
      </c>
      <c r="O4392" t="s">
        <v>1007</v>
      </c>
      <c r="P4392" t="s">
        <v>1008</v>
      </c>
      <c r="Q4392" t="s">
        <v>1009</v>
      </c>
      <c r="R4392" t="s">
        <v>1010</v>
      </c>
      <c r="S4392" t="s">
        <v>1011</v>
      </c>
      <c r="T4392">
        <v>8.5</v>
      </c>
      <c r="U4392">
        <v>1308193</v>
      </c>
      <c r="V4392" s="12">
        <f>W4392*1.5029674796748</f>
        <v>154805650.40650439</v>
      </c>
      <c r="W4392" s="3">
        <v>103000000</v>
      </c>
      <c r="X4392" s="13">
        <f>Y4392*1.5029674796748</f>
        <v>282115152.53947216</v>
      </c>
      <c r="Y4392" s="3">
        <v>187705427</v>
      </c>
      <c r="Z4392" s="13">
        <f>AA4392*1.5029674796748</f>
        <v>699422713.8312211</v>
      </c>
      <c r="AA4392" s="3">
        <v>465361176</v>
      </c>
      <c r="AB4392">
        <v>2653</v>
      </c>
    </row>
    <row r="4393" spans="1:28" hidden="1" x14ac:dyDescent="0.2">
      <c r="A4393" t="s">
        <v>38223</v>
      </c>
      <c r="B4393" t="s">
        <v>38224</v>
      </c>
      <c r="C4393">
        <v>2015</v>
      </c>
      <c r="D4393" t="s">
        <v>34108</v>
      </c>
      <c r="E4393" t="s">
        <v>16512</v>
      </c>
      <c r="F4393" t="s">
        <v>44038</v>
      </c>
      <c r="G4393" t="s">
        <v>44032</v>
      </c>
      <c r="H4393">
        <v>197</v>
      </c>
      <c r="I4393" t="s">
        <v>943</v>
      </c>
      <c r="J4393" t="s">
        <v>944</v>
      </c>
      <c r="K4393" t="s">
        <v>26</v>
      </c>
      <c r="L4393" t="s">
        <v>2402</v>
      </c>
      <c r="M4393" t="s">
        <v>38225</v>
      </c>
      <c r="N4393" t="s">
        <v>38226</v>
      </c>
      <c r="O4393" t="s">
        <v>38227</v>
      </c>
      <c r="P4393" t="s">
        <v>38226</v>
      </c>
      <c r="Q4393" t="s">
        <v>38226</v>
      </c>
      <c r="R4393" t="s">
        <v>38228</v>
      </c>
      <c r="S4393" t="s">
        <v>38229</v>
      </c>
      <c r="T4393">
        <v>5.9</v>
      </c>
      <c r="U4393">
        <v>11142</v>
      </c>
      <c r="W4393" t="s">
        <v>21926</v>
      </c>
      <c r="X4393"/>
      <c r="Y4393"/>
      <c r="Z4393"/>
      <c r="AA4393">
        <v>13025</v>
      </c>
      <c r="AB4393">
        <v>151</v>
      </c>
    </row>
    <row r="4394" spans="1:28" hidden="1" x14ac:dyDescent="0.2">
      <c r="A4394" t="s">
        <v>38230</v>
      </c>
      <c r="B4394" t="s">
        <v>38231</v>
      </c>
      <c r="C4394">
        <v>2015</v>
      </c>
      <c r="D4394" s="1">
        <v>42130</v>
      </c>
      <c r="E4394" t="s">
        <v>1045</v>
      </c>
      <c r="F4394" t="s">
        <v>44032</v>
      </c>
      <c r="G4394" t="s">
        <v>44036</v>
      </c>
      <c r="H4394">
        <v>170</v>
      </c>
      <c r="I4394" t="s">
        <v>943</v>
      </c>
      <c r="J4394" t="s">
        <v>944</v>
      </c>
      <c r="M4394" t="s">
        <v>26395</v>
      </c>
      <c r="N4394" t="s">
        <v>33450</v>
      </c>
      <c r="O4394" t="s">
        <v>38232</v>
      </c>
      <c r="P4394" t="s">
        <v>5442</v>
      </c>
      <c r="Q4394" t="s">
        <v>38233</v>
      </c>
      <c r="R4394" t="s">
        <v>38234</v>
      </c>
      <c r="S4394" t="s">
        <v>38235</v>
      </c>
      <c r="T4394">
        <v>6.9</v>
      </c>
      <c r="U4394">
        <v>14416</v>
      </c>
      <c r="W4394"/>
      <c r="X4394"/>
      <c r="Y4394">
        <v>3066100</v>
      </c>
      <c r="Z4394"/>
      <c r="AA4394">
        <v>4161630</v>
      </c>
      <c r="AB4394">
        <v>108</v>
      </c>
    </row>
    <row r="4395" spans="1:28" x14ac:dyDescent="0.2">
      <c r="A4395" t="s">
        <v>10709</v>
      </c>
      <c r="B4395" t="s">
        <v>10710</v>
      </c>
      <c r="C4395">
        <v>2010</v>
      </c>
      <c r="D4395" t="s">
        <v>10711</v>
      </c>
      <c r="E4395" t="s">
        <v>44037</v>
      </c>
      <c r="F4395" t="s">
        <v>44031</v>
      </c>
      <c r="G4395" t="s">
        <v>44038</v>
      </c>
      <c r="H4395">
        <v>100</v>
      </c>
      <c r="I4395" t="s">
        <v>25</v>
      </c>
      <c r="J4395" t="s">
        <v>26</v>
      </c>
      <c r="M4395" t="s">
        <v>10712</v>
      </c>
      <c r="N4395" t="s">
        <v>10713</v>
      </c>
      <c r="O4395" t="s">
        <v>10714</v>
      </c>
      <c r="P4395" t="s">
        <v>8362</v>
      </c>
      <c r="Q4395" t="s">
        <v>10715</v>
      </c>
      <c r="R4395" t="s">
        <v>10716</v>
      </c>
      <c r="S4395" t="s">
        <v>10717</v>
      </c>
      <c r="T4395">
        <v>7.7</v>
      </c>
      <c r="U4395">
        <v>396086</v>
      </c>
      <c r="V4395" s="12">
        <f>W4395*1.18690152988223</f>
        <v>308594397.76937979</v>
      </c>
      <c r="W4395" s="3">
        <v>260000000</v>
      </c>
      <c r="X4395" s="13">
        <f>Y4395*1.18690152988223</f>
        <v>238355863.07231128</v>
      </c>
      <c r="Y4395" s="3">
        <v>200821936</v>
      </c>
      <c r="Z4395" s="13">
        <f>AA4395*1.18690152988223</f>
        <v>703193736.10747576</v>
      </c>
      <c r="AA4395" s="3">
        <v>592461732</v>
      </c>
      <c r="AB4395">
        <v>494</v>
      </c>
    </row>
    <row r="4396" spans="1:28" x14ac:dyDescent="0.2">
      <c r="A4396" t="s">
        <v>24725</v>
      </c>
      <c r="B4396" t="s">
        <v>24726</v>
      </c>
      <c r="C4396">
        <v>2012</v>
      </c>
      <c r="D4396" t="s">
        <v>15059</v>
      </c>
      <c r="E4396" t="s">
        <v>16512</v>
      </c>
      <c r="F4396" t="s">
        <v>44031</v>
      </c>
      <c r="G4396" t="s">
        <v>44038</v>
      </c>
      <c r="H4396">
        <v>106</v>
      </c>
      <c r="I4396" t="s">
        <v>4309</v>
      </c>
      <c r="J4396" t="s">
        <v>26</v>
      </c>
      <c r="K4396" t="s">
        <v>787</v>
      </c>
      <c r="M4396" t="s">
        <v>198</v>
      </c>
      <c r="N4396" t="s">
        <v>24727</v>
      </c>
      <c r="O4396" t="s">
        <v>24728</v>
      </c>
      <c r="P4396" t="s">
        <v>510</v>
      </c>
      <c r="Q4396" t="s">
        <v>24729</v>
      </c>
      <c r="R4396" t="s">
        <v>24730</v>
      </c>
      <c r="S4396" t="s">
        <v>24731</v>
      </c>
      <c r="T4396">
        <v>6.8</v>
      </c>
      <c r="U4396">
        <v>329608</v>
      </c>
      <c r="V4396" s="12">
        <f>W4396*1.12725506764114</f>
        <v>253632390.21925649</v>
      </c>
      <c r="W4396" s="3">
        <v>225000000</v>
      </c>
      <c r="X4396" s="13">
        <f>Y4396*1.12725506764114</f>
        <v>201802164.88494465</v>
      </c>
      <c r="Y4396" s="3">
        <v>179020854</v>
      </c>
      <c r="Z4396" s="13">
        <f>AA4396*1.12725506764114</f>
        <v>703437345.58976245</v>
      </c>
      <c r="AA4396" s="3">
        <v>624026776</v>
      </c>
      <c r="AB4396">
        <v>394</v>
      </c>
    </row>
    <row r="4397" spans="1:28" x14ac:dyDescent="0.2">
      <c r="A4397" t="s">
        <v>9220</v>
      </c>
      <c r="B4397" t="s">
        <v>9221</v>
      </c>
      <c r="C4397">
        <v>2008</v>
      </c>
      <c r="D4397" s="1">
        <v>39452</v>
      </c>
      <c r="E4397" t="s">
        <v>16512</v>
      </c>
      <c r="F4397" t="s">
        <v>44031</v>
      </c>
      <c r="G4397" t="s">
        <v>44033</v>
      </c>
      <c r="H4397">
        <v>126</v>
      </c>
      <c r="I4397" t="s">
        <v>433</v>
      </c>
      <c r="J4397" t="s">
        <v>26</v>
      </c>
      <c r="K4397" t="s">
        <v>5473</v>
      </c>
      <c r="L4397" t="s">
        <v>1494</v>
      </c>
      <c r="M4397" t="s">
        <v>2446</v>
      </c>
      <c r="N4397" t="s">
        <v>9222</v>
      </c>
      <c r="O4397" t="s">
        <v>9223</v>
      </c>
      <c r="P4397" t="s">
        <v>9224</v>
      </c>
      <c r="Q4397" t="s">
        <v>9225</v>
      </c>
      <c r="R4397" t="s">
        <v>9226</v>
      </c>
      <c r="S4397" t="s">
        <v>9227</v>
      </c>
      <c r="T4397">
        <v>7.9</v>
      </c>
      <c r="U4397">
        <v>920706</v>
      </c>
      <c r="V4397" s="12">
        <f>W4397*1.20207800169993</f>
        <v>168290920.2379902</v>
      </c>
      <c r="W4397" s="3">
        <v>140000000</v>
      </c>
      <c r="X4397" s="13">
        <f>Y4397*1.20207800169993</f>
        <v>383503904.65616369</v>
      </c>
      <c r="Y4397" s="3">
        <v>319034126</v>
      </c>
      <c r="Z4397" s="13">
        <f>AA4397*1.20207800169993</f>
        <v>704172781.99707854</v>
      </c>
      <c r="AA4397" s="3">
        <v>585796247</v>
      </c>
      <c r="AB4397">
        <v>1329</v>
      </c>
    </row>
    <row r="4398" spans="1:28" hidden="1" x14ac:dyDescent="0.2">
      <c r="A4398" t="s">
        <v>43012</v>
      </c>
      <c r="B4398" t="s">
        <v>43013</v>
      </c>
      <c r="C4398">
        <v>2019</v>
      </c>
      <c r="D4398" s="1">
        <v>43587</v>
      </c>
      <c r="E4398" t="s">
        <v>16512</v>
      </c>
      <c r="F4398" t="s">
        <v>44033</v>
      </c>
      <c r="H4398">
        <v>125</v>
      </c>
      <c r="I4398" t="s">
        <v>43014</v>
      </c>
      <c r="J4398" t="s">
        <v>209</v>
      </c>
      <c r="K4398" t="s">
        <v>26</v>
      </c>
      <c r="L4398" t="s">
        <v>75</v>
      </c>
      <c r="M4398" t="s">
        <v>43015</v>
      </c>
      <c r="N4398" t="s">
        <v>43016</v>
      </c>
      <c r="O4398" t="s">
        <v>43017</v>
      </c>
      <c r="P4398" t="s">
        <v>43018</v>
      </c>
      <c r="Q4398" t="s">
        <v>43019</v>
      </c>
      <c r="R4398" t="s">
        <v>43020</v>
      </c>
      <c r="S4398" t="s">
        <v>43021</v>
      </c>
      <c r="T4398">
        <v>6</v>
      </c>
      <c r="U4398">
        <v>25379</v>
      </c>
      <c r="V4398" s="12">
        <f>W4398*1.01233684194057</f>
        <v>48592168.41314736</v>
      </c>
      <c r="W4398" s="3">
        <v>48000000</v>
      </c>
      <c r="X4398" s="13">
        <f>Y4398*1.01233684194057</f>
        <v>6045081.378342865</v>
      </c>
      <c r="Y4398" s="3">
        <v>5971413</v>
      </c>
      <c r="Z4398" s="13">
        <f>AA4398*1.01233684194057</f>
        <v>708490720.47661209</v>
      </c>
      <c r="AA4398" s="3">
        <v>699856699</v>
      </c>
      <c r="AB4398">
        <v>762</v>
      </c>
    </row>
    <row r="4399" spans="1:28" hidden="1" x14ac:dyDescent="0.2">
      <c r="A4399" t="s">
        <v>38269</v>
      </c>
      <c r="B4399" t="s">
        <v>38270</v>
      </c>
      <c r="C4399">
        <v>2018</v>
      </c>
      <c r="D4399" t="s">
        <v>33776</v>
      </c>
      <c r="E4399" t="s">
        <v>44041</v>
      </c>
      <c r="F4399" t="s">
        <v>44032</v>
      </c>
      <c r="G4399" t="s">
        <v>44045</v>
      </c>
      <c r="H4399">
        <v>107</v>
      </c>
      <c r="I4399" t="s">
        <v>1561</v>
      </c>
      <c r="J4399" t="s">
        <v>26</v>
      </c>
      <c r="K4399" t="s">
        <v>74</v>
      </c>
      <c r="M4399" t="s">
        <v>38271</v>
      </c>
      <c r="N4399" t="s">
        <v>38272</v>
      </c>
      <c r="O4399" t="s">
        <v>38273</v>
      </c>
      <c r="P4399" t="s">
        <v>6672</v>
      </c>
      <c r="Q4399" t="s">
        <v>38274</v>
      </c>
      <c r="R4399" t="s">
        <v>38275</v>
      </c>
      <c r="S4399" t="s">
        <v>38276</v>
      </c>
      <c r="T4399">
        <v>5.8</v>
      </c>
      <c r="U4399">
        <v>12934</v>
      </c>
      <c r="W4399"/>
      <c r="X4399"/>
      <c r="Y4399"/>
      <c r="Z4399"/>
      <c r="AA4399">
        <v>1202522</v>
      </c>
      <c r="AB4399">
        <v>163</v>
      </c>
    </row>
    <row r="4400" spans="1:28" x14ac:dyDescent="0.2">
      <c r="A4400" t="s">
        <v>17495</v>
      </c>
      <c r="B4400" t="s">
        <v>17496</v>
      </c>
      <c r="C4400">
        <v>2008</v>
      </c>
      <c r="D4400" s="1">
        <v>39640</v>
      </c>
      <c r="E4400" t="s">
        <v>16512</v>
      </c>
      <c r="F4400" t="s">
        <v>44031</v>
      </c>
      <c r="G4400" t="s">
        <v>44042</v>
      </c>
      <c r="H4400">
        <v>106</v>
      </c>
      <c r="I4400" t="s">
        <v>495</v>
      </c>
      <c r="J4400" t="s">
        <v>26</v>
      </c>
      <c r="K4400" t="s">
        <v>308</v>
      </c>
      <c r="L4400" t="s">
        <v>64</v>
      </c>
      <c r="M4400" t="s">
        <v>5199</v>
      </c>
      <c r="N4400" t="s">
        <v>17497</v>
      </c>
      <c r="O4400" t="s">
        <v>17498</v>
      </c>
      <c r="P4400" t="s">
        <v>9512</v>
      </c>
      <c r="Q4400" t="s">
        <v>17499</v>
      </c>
      <c r="R4400" t="s">
        <v>17500</v>
      </c>
      <c r="S4400" t="s">
        <v>17501</v>
      </c>
      <c r="T4400">
        <v>6.6</v>
      </c>
      <c r="U4400">
        <v>397640</v>
      </c>
      <c r="V4400" s="12">
        <f>W4400*1.20207800169993</f>
        <v>240415600.339986</v>
      </c>
      <c r="W4400" s="3">
        <v>200000000</v>
      </c>
      <c r="X4400" s="13">
        <f>Y4400*1.20207800169993</f>
        <v>202391982.27752054</v>
      </c>
      <c r="Y4400" s="3">
        <v>168368427</v>
      </c>
      <c r="Z4400" s="13">
        <f>AA4400*1.20207800169993</f>
        <v>708721727.64384151</v>
      </c>
      <c r="AA4400" s="3">
        <v>589580482</v>
      </c>
      <c r="AB4400">
        <v>1319</v>
      </c>
    </row>
    <row r="4401" spans="1:28" x14ac:dyDescent="0.2">
      <c r="A4401" t="s">
        <v>272</v>
      </c>
      <c r="B4401" t="s">
        <v>273</v>
      </c>
      <c r="C4401">
        <v>2001</v>
      </c>
      <c r="D4401" t="s">
        <v>274</v>
      </c>
      <c r="E4401" t="s">
        <v>44037</v>
      </c>
      <c r="F4401" t="s">
        <v>44031</v>
      </c>
      <c r="G4401" t="s">
        <v>44038</v>
      </c>
      <c r="H4401">
        <v>90</v>
      </c>
      <c r="I4401" t="s">
        <v>25</v>
      </c>
      <c r="J4401" t="s">
        <v>26</v>
      </c>
      <c r="M4401" t="s">
        <v>275</v>
      </c>
      <c r="N4401" t="s">
        <v>276</v>
      </c>
      <c r="O4401" t="s">
        <v>277</v>
      </c>
      <c r="P4401" t="s">
        <v>278</v>
      </c>
      <c r="Q4401" t="s">
        <v>279</v>
      </c>
      <c r="R4401" t="s">
        <v>280</v>
      </c>
      <c r="S4401" t="s">
        <v>281</v>
      </c>
      <c r="T4401">
        <v>7.8</v>
      </c>
      <c r="U4401">
        <v>600116</v>
      </c>
      <c r="V4401" s="12">
        <f>W4401*1.46138339920949</f>
        <v>87683003.952569395</v>
      </c>
      <c r="W4401" s="3">
        <v>60000000</v>
      </c>
      <c r="X4401" s="13">
        <f>Y4401*1.46138339920949</f>
        <v>391161203.62462556</v>
      </c>
      <c r="Y4401" s="3">
        <v>267665011</v>
      </c>
      <c r="Z4401" s="13">
        <f>AA4401*1.46138339920949</f>
        <v>712818686.89434969</v>
      </c>
      <c r="AA4401" s="3">
        <v>487769799</v>
      </c>
      <c r="AB4401">
        <v>1071</v>
      </c>
    </row>
    <row r="4402" spans="1:28" hidden="1" x14ac:dyDescent="0.2">
      <c r="A4402" t="s">
        <v>38294</v>
      </c>
      <c r="B4402" t="s">
        <v>38295</v>
      </c>
      <c r="C4402">
        <v>2019</v>
      </c>
      <c r="D4402" t="s">
        <v>38296</v>
      </c>
      <c r="E4402" t="s">
        <v>16512</v>
      </c>
      <c r="F4402" t="s">
        <v>44044</v>
      </c>
      <c r="G4402" t="s">
        <v>44032</v>
      </c>
      <c r="H4402">
        <v>118</v>
      </c>
      <c r="I4402" t="s">
        <v>319</v>
      </c>
      <c r="J4402" t="s">
        <v>26</v>
      </c>
      <c r="K4402" t="s">
        <v>75</v>
      </c>
      <c r="M4402" t="s">
        <v>5034</v>
      </c>
      <c r="N4402" t="s">
        <v>38297</v>
      </c>
      <c r="O4402" t="s">
        <v>38298</v>
      </c>
      <c r="P4402" t="s">
        <v>10577</v>
      </c>
      <c r="Q4402" t="s">
        <v>38299</v>
      </c>
      <c r="R4402" t="s">
        <v>38300</v>
      </c>
      <c r="S4402" t="s">
        <v>38301</v>
      </c>
      <c r="T4402">
        <v>6.3</v>
      </c>
      <c r="U4402">
        <v>70883</v>
      </c>
      <c r="W4402"/>
      <c r="X4402"/>
      <c r="Y4402"/>
      <c r="Z4402"/>
      <c r="AA4402"/>
      <c r="AB4402">
        <v>929</v>
      </c>
    </row>
    <row r="4403" spans="1:28" x14ac:dyDescent="0.2">
      <c r="A4403" t="s">
        <v>5380</v>
      </c>
      <c r="B4403" t="s">
        <v>5381</v>
      </c>
      <c r="C4403">
        <v>2004</v>
      </c>
      <c r="D4403" s="1">
        <v>38658</v>
      </c>
      <c r="E4403" t="s">
        <v>1045</v>
      </c>
      <c r="F4403" t="s">
        <v>44036</v>
      </c>
      <c r="H4403">
        <v>115</v>
      </c>
      <c r="I4403" t="s">
        <v>25</v>
      </c>
      <c r="J4403" t="s">
        <v>26</v>
      </c>
      <c r="K4403" t="s">
        <v>308</v>
      </c>
      <c r="L4403" t="s">
        <v>975</v>
      </c>
      <c r="M4403" t="s">
        <v>2074</v>
      </c>
      <c r="N4403" t="s">
        <v>2075</v>
      </c>
      <c r="O4403" t="s">
        <v>5382</v>
      </c>
      <c r="P4403" t="s">
        <v>1106</v>
      </c>
      <c r="Q4403" t="s">
        <v>2077</v>
      </c>
      <c r="R4403" t="s">
        <v>5383</v>
      </c>
      <c r="S4403" t="s">
        <v>5384</v>
      </c>
      <c r="T4403">
        <v>6.3</v>
      </c>
      <c r="U4403">
        <v>249128</v>
      </c>
      <c r="V4403" s="12">
        <f>W4403*1.37009528851244</f>
        <v>109607623.0809952</v>
      </c>
      <c r="W4403" s="3">
        <v>80000000</v>
      </c>
      <c r="X4403" s="13">
        <f>Y4403*1.37009528851244</f>
        <v>382614399.58051866</v>
      </c>
      <c r="Y4403" s="3">
        <v>279261160</v>
      </c>
      <c r="Z4403" s="13">
        <f>AA4403*1.37009528851244</f>
        <v>716091175.61723638</v>
      </c>
      <c r="AA4403" s="3">
        <v>522657936</v>
      </c>
      <c r="AB4403">
        <v>441</v>
      </c>
    </row>
    <row r="4404" spans="1:28" x14ac:dyDescent="0.2">
      <c r="A4404" t="s">
        <v>30621</v>
      </c>
      <c r="B4404" t="s">
        <v>30622</v>
      </c>
      <c r="C4404">
        <v>2013</v>
      </c>
      <c r="D4404" t="s">
        <v>30623</v>
      </c>
      <c r="E4404" t="s">
        <v>16512</v>
      </c>
      <c r="F4404" t="s">
        <v>44031</v>
      </c>
      <c r="G4404" t="s">
        <v>44034</v>
      </c>
      <c r="H4404">
        <v>112</v>
      </c>
      <c r="I4404" t="s">
        <v>25</v>
      </c>
      <c r="J4404" t="s">
        <v>26</v>
      </c>
      <c r="M4404" t="s">
        <v>24112</v>
      </c>
      <c r="N4404" t="s">
        <v>30624</v>
      </c>
      <c r="O4404" t="s">
        <v>30625</v>
      </c>
      <c r="P4404" t="s">
        <v>16834</v>
      </c>
      <c r="Q4404" t="s">
        <v>16835</v>
      </c>
      <c r="R4404" t="s">
        <v>30626</v>
      </c>
      <c r="S4404" t="s">
        <v>30627</v>
      </c>
      <c r="T4404">
        <v>6.9</v>
      </c>
      <c r="U4404">
        <v>582153</v>
      </c>
      <c r="V4404" s="12">
        <f>W4404*1.11098185502045</f>
        <v>188866915.35347649</v>
      </c>
      <c r="W4404" s="3">
        <v>170000000</v>
      </c>
      <c r="X4404" s="13">
        <f>Y4404*1.11098185502045</f>
        <v>229264593.1031898</v>
      </c>
      <c r="Y4404" s="3">
        <v>206362140</v>
      </c>
      <c r="Z4404" s="13">
        <f>AA4404*1.11098185502045</f>
        <v>716342368.96311057</v>
      </c>
      <c r="AA4404" s="3">
        <v>644783140</v>
      </c>
      <c r="AB4404">
        <v>703</v>
      </c>
    </row>
    <row r="4405" spans="1:28" hidden="1" x14ac:dyDescent="0.2">
      <c r="A4405" t="s">
        <v>8096</v>
      </c>
      <c r="B4405" t="s">
        <v>8097</v>
      </c>
      <c r="C4405">
        <v>2005</v>
      </c>
      <c r="D4405" s="1">
        <v>38392</v>
      </c>
      <c r="E4405" t="s">
        <v>44037</v>
      </c>
      <c r="F4405" t="s">
        <v>44031</v>
      </c>
      <c r="G4405" t="s">
        <v>44038</v>
      </c>
      <c r="H4405">
        <v>86</v>
      </c>
      <c r="I4405" t="s">
        <v>25</v>
      </c>
      <c r="J4405" t="s">
        <v>2390</v>
      </c>
      <c r="K4405" t="s">
        <v>686</v>
      </c>
      <c r="L4405" t="s">
        <v>26</v>
      </c>
      <c r="M4405" t="s">
        <v>8098</v>
      </c>
      <c r="N4405" t="s">
        <v>8099</v>
      </c>
      <c r="O4405" t="s">
        <v>8100</v>
      </c>
      <c r="P4405" t="s">
        <v>979</v>
      </c>
      <c r="Q4405" t="s">
        <v>8101</v>
      </c>
      <c r="R4405" t="s">
        <v>8102</v>
      </c>
      <c r="S4405" t="s">
        <v>8103</v>
      </c>
      <c r="T4405">
        <v>6.9</v>
      </c>
      <c r="U4405">
        <v>357718</v>
      </c>
      <c r="V4405" s="12">
        <f>W4405*1.32519713261649</f>
        <v>99389784.946236745</v>
      </c>
      <c r="W4405" s="3">
        <v>75000000</v>
      </c>
      <c r="X4405" s="13">
        <f>Y4405*1.32519713261649</f>
        <v>256552229.31659546</v>
      </c>
      <c r="Y4405" s="3">
        <v>193595521</v>
      </c>
      <c r="Z4405" s="13">
        <f>AA4405*1.32519713261649</f>
        <v>718341454.41426659</v>
      </c>
      <c r="AA4405" s="3">
        <v>542063846</v>
      </c>
      <c r="AB4405">
        <v>424</v>
      </c>
    </row>
    <row r="4406" spans="1:28" x14ac:dyDescent="0.2">
      <c r="A4406" t="s">
        <v>30348</v>
      </c>
      <c r="B4406" t="s">
        <v>30349</v>
      </c>
      <c r="C4406">
        <v>2015</v>
      </c>
      <c r="D4406" t="s">
        <v>30350</v>
      </c>
      <c r="E4406" t="s">
        <v>16512</v>
      </c>
      <c r="F4406" t="s">
        <v>44031</v>
      </c>
      <c r="G4406" t="s">
        <v>44033</v>
      </c>
      <c r="H4406">
        <v>137</v>
      </c>
      <c r="I4406" t="s">
        <v>26134</v>
      </c>
      <c r="J4406" t="s">
        <v>26</v>
      </c>
      <c r="M4406" t="s">
        <v>8376</v>
      </c>
      <c r="N4406" t="s">
        <v>30343</v>
      </c>
      <c r="O4406" t="s">
        <v>30344</v>
      </c>
      <c r="P4406" t="s">
        <v>24226</v>
      </c>
      <c r="Q4406" t="s">
        <v>30345</v>
      </c>
      <c r="R4406" t="s">
        <v>30351</v>
      </c>
      <c r="S4406" t="s">
        <v>30352</v>
      </c>
      <c r="T4406">
        <v>6.5</v>
      </c>
      <c r="U4406">
        <v>277407</v>
      </c>
      <c r="V4406" s="12">
        <f>W4406*1.09195121025074</f>
        <v>174712193.64011842</v>
      </c>
      <c r="W4406" s="3">
        <v>160000000</v>
      </c>
      <c r="X4406" s="13">
        <f>Y4406*1.09195121025074</f>
        <v>307628755.74546087</v>
      </c>
      <c r="Y4406" s="3">
        <v>281723902</v>
      </c>
      <c r="Z4406" s="13">
        <f>AA4406*1.09195121025074</f>
        <v>718879677.15862906</v>
      </c>
      <c r="AA4406" s="3">
        <v>658344137</v>
      </c>
      <c r="AB4406">
        <v>463</v>
      </c>
    </row>
    <row r="4407" spans="1:28" x14ac:dyDescent="0.2">
      <c r="A4407" t="s">
        <v>32343</v>
      </c>
      <c r="B4407" t="s">
        <v>32344</v>
      </c>
      <c r="C4407">
        <v>2014</v>
      </c>
      <c r="D4407" t="s">
        <v>31846</v>
      </c>
      <c r="E4407" t="s">
        <v>44037</v>
      </c>
      <c r="F4407" t="s">
        <v>44047</v>
      </c>
      <c r="G4407" t="s">
        <v>44031</v>
      </c>
      <c r="H4407">
        <v>102</v>
      </c>
      <c r="I4407" t="s">
        <v>25</v>
      </c>
      <c r="J4407" t="s">
        <v>26</v>
      </c>
      <c r="M4407" t="s">
        <v>32345</v>
      </c>
      <c r="N4407" t="s">
        <v>32346</v>
      </c>
      <c r="O4407" t="s">
        <v>32347</v>
      </c>
      <c r="P4407" t="s">
        <v>32348</v>
      </c>
      <c r="Q4407" t="s">
        <v>32349</v>
      </c>
      <c r="R4407" t="s">
        <v>32350</v>
      </c>
      <c r="S4407" t="s">
        <v>32351</v>
      </c>
      <c r="T4407">
        <v>7.8</v>
      </c>
      <c r="U4407">
        <v>400882</v>
      </c>
      <c r="V4407" s="12">
        <f>W4407*1.09324733035956</f>
        <v>180385809.50932741</v>
      </c>
      <c r="W4407" s="3">
        <v>165000000</v>
      </c>
      <c r="X4407" s="13">
        <f>Y4407*1.09324733035956</f>
        <v>243277953.89171135</v>
      </c>
      <c r="Y4407" s="3">
        <v>222527828</v>
      </c>
      <c r="Z4407" s="13">
        <f>AA4407*1.09324733035956</f>
        <v>719212594.34309328</v>
      </c>
      <c r="AA4407" s="3">
        <v>657868146</v>
      </c>
      <c r="AB4407">
        <v>564</v>
      </c>
    </row>
    <row r="4408" spans="1:28" x14ac:dyDescent="0.2">
      <c r="A4408" t="s">
        <v>19095</v>
      </c>
      <c r="B4408" t="s">
        <v>19096</v>
      </c>
      <c r="C4408">
        <v>2017</v>
      </c>
      <c r="D4408" t="s">
        <v>19097</v>
      </c>
      <c r="E4408" t="s">
        <v>16512</v>
      </c>
      <c r="F4408" t="s">
        <v>44031</v>
      </c>
      <c r="G4408" t="s">
        <v>44034</v>
      </c>
      <c r="H4408">
        <v>120</v>
      </c>
      <c r="I4408" t="s">
        <v>7240</v>
      </c>
      <c r="J4408" t="s">
        <v>26</v>
      </c>
      <c r="K4408" t="s">
        <v>2225</v>
      </c>
      <c r="L4408" t="s">
        <v>75</v>
      </c>
      <c r="M4408" t="s">
        <v>8591</v>
      </c>
      <c r="N4408" t="s">
        <v>19098</v>
      </c>
      <c r="O4408" t="s">
        <v>19099</v>
      </c>
      <c r="P4408" t="s">
        <v>1278</v>
      </c>
      <c r="Q4408" t="s">
        <v>19100</v>
      </c>
      <c r="R4408" t="s">
        <v>19101</v>
      </c>
      <c r="S4408" t="s">
        <v>19102</v>
      </c>
      <c r="T4408">
        <v>6.3</v>
      </c>
      <c r="U4408">
        <v>371025</v>
      </c>
      <c r="V4408" s="12">
        <f>W4408*1.05585427545692</f>
        <v>316756282.63707602</v>
      </c>
      <c r="W4408" s="3">
        <v>300000000</v>
      </c>
      <c r="X4408" s="13">
        <f>Y4408*1.05585427545692</f>
        <v>241816281.05925691</v>
      </c>
      <c r="Y4408" s="3">
        <v>229024295</v>
      </c>
      <c r="Z4408" s="13">
        <f>AA4408*1.05585427545692</f>
        <v>719957457.0116725</v>
      </c>
      <c r="AA4408" s="3">
        <v>681871991</v>
      </c>
      <c r="AB4408">
        <v>2013</v>
      </c>
    </row>
    <row r="4409" spans="1:28" hidden="1" x14ac:dyDescent="0.2">
      <c r="A4409" t="s">
        <v>38342</v>
      </c>
      <c r="B4409" t="s">
        <v>38343</v>
      </c>
      <c r="C4409">
        <v>2015</v>
      </c>
      <c r="D4409" t="s">
        <v>24273</v>
      </c>
      <c r="E4409" t="s">
        <v>1045</v>
      </c>
      <c r="F4409" t="s">
        <v>44046</v>
      </c>
      <c r="H4409">
        <v>97</v>
      </c>
      <c r="I4409" t="s">
        <v>25</v>
      </c>
      <c r="J4409" t="s">
        <v>26</v>
      </c>
      <c r="M4409" t="s">
        <v>38344</v>
      </c>
      <c r="N4409" t="s">
        <v>38345</v>
      </c>
      <c r="O4409" t="s">
        <v>38346</v>
      </c>
      <c r="P4409" t="s">
        <v>38347</v>
      </c>
      <c r="Q4409" t="s">
        <v>38348</v>
      </c>
      <c r="R4409" t="s">
        <v>38349</v>
      </c>
      <c r="S4409" t="s">
        <v>38350</v>
      </c>
      <c r="T4409">
        <v>5.5</v>
      </c>
      <c r="U4409">
        <v>11279</v>
      </c>
      <c r="W4409"/>
      <c r="X4409"/>
      <c r="Y4409"/>
      <c r="Z4409"/>
      <c r="AA4409">
        <v>416792</v>
      </c>
      <c r="AB4409">
        <v>79</v>
      </c>
    </row>
    <row r="4410" spans="1:28" hidden="1" x14ac:dyDescent="0.2">
      <c r="A4410" t="s">
        <v>38351</v>
      </c>
      <c r="B4410" t="s">
        <v>38352</v>
      </c>
      <c r="C4410">
        <v>2016</v>
      </c>
      <c r="D4410" t="s">
        <v>36144</v>
      </c>
      <c r="E4410" t="s">
        <v>44035</v>
      </c>
      <c r="F4410" t="s">
        <v>44032</v>
      </c>
      <c r="G4410" t="s">
        <v>44050</v>
      </c>
      <c r="H4410">
        <v>184</v>
      </c>
      <c r="I4410" t="s">
        <v>943</v>
      </c>
      <c r="J4410" t="s">
        <v>944</v>
      </c>
      <c r="M4410" t="s">
        <v>23335</v>
      </c>
      <c r="N4410" t="s">
        <v>23336</v>
      </c>
      <c r="O4410" t="s">
        <v>38353</v>
      </c>
      <c r="P4410" t="s">
        <v>32118</v>
      </c>
      <c r="Q4410" t="s">
        <v>32118</v>
      </c>
      <c r="R4410" t="s">
        <v>583</v>
      </c>
      <c r="S4410" t="s">
        <v>584</v>
      </c>
      <c r="T4410">
        <v>7.8</v>
      </c>
      <c r="U4410">
        <v>37220</v>
      </c>
      <c r="W4410"/>
      <c r="X4410"/>
      <c r="Y4410">
        <v>1801550</v>
      </c>
      <c r="Z4410"/>
      <c r="AA4410">
        <v>28903047</v>
      </c>
      <c r="AB4410">
        <v>205</v>
      </c>
    </row>
    <row r="4411" spans="1:28" x14ac:dyDescent="0.2">
      <c r="A4411" t="s">
        <v>26797</v>
      </c>
      <c r="B4411" t="s">
        <v>26798</v>
      </c>
      <c r="C4411">
        <v>2011</v>
      </c>
      <c r="D4411" s="1">
        <v>40638</v>
      </c>
      <c r="E4411" t="s">
        <v>16512</v>
      </c>
      <c r="F4411" t="s">
        <v>44031</v>
      </c>
      <c r="G4411" t="s">
        <v>44044</v>
      </c>
      <c r="H4411">
        <v>130</v>
      </c>
      <c r="I4411" t="s">
        <v>26799</v>
      </c>
      <c r="J4411" t="s">
        <v>26</v>
      </c>
      <c r="K4411" t="s">
        <v>4428</v>
      </c>
      <c r="L4411" t="s">
        <v>308</v>
      </c>
      <c r="M4411" t="s">
        <v>11757</v>
      </c>
      <c r="N4411" t="s">
        <v>19506</v>
      </c>
      <c r="O4411" t="s">
        <v>26800</v>
      </c>
      <c r="P4411" t="s">
        <v>365</v>
      </c>
      <c r="Q4411" t="s">
        <v>19508</v>
      </c>
      <c r="R4411" t="s">
        <v>26801</v>
      </c>
      <c r="S4411" t="s">
        <v>26802</v>
      </c>
      <c r="T4411">
        <v>7.3</v>
      </c>
      <c r="U4411">
        <v>347242</v>
      </c>
      <c r="V4411" s="12">
        <f>W4411*1.1505830469594</f>
        <v>143822880.86992499</v>
      </c>
      <c r="W4411" s="3">
        <v>125000000</v>
      </c>
      <c r="X4411" s="13">
        <f>Y4411*1.1505830469594</f>
        <v>241435671.46837634</v>
      </c>
      <c r="Y4411" s="3">
        <v>209837675</v>
      </c>
      <c r="Z4411" s="13">
        <f>AA4411*1.1505830469594</f>
        <v>720423393.91757452</v>
      </c>
      <c r="AA4411" s="3">
        <v>626137675</v>
      </c>
      <c r="AB4411">
        <v>427</v>
      </c>
    </row>
    <row r="4412" spans="1:28" hidden="1" x14ac:dyDescent="0.2">
      <c r="A4412" t="s">
        <v>38362</v>
      </c>
      <c r="B4412" t="s">
        <v>38363</v>
      </c>
      <c r="C4412">
        <v>2015</v>
      </c>
      <c r="D4412" s="1">
        <v>42617</v>
      </c>
      <c r="E4412" t="s">
        <v>1045</v>
      </c>
      <c r="F4412" t="s">
        <v>44032</v>
      </c>
      <c r="G4412" t="s">
        <v>44034</v>
      </c>
      <c r="H4412">
        <v>116</v>
      </c>
      <c r="I4412" t="s">
        <v>697</v>
      </c>
      <c r="J4412" t="s">
        <v>307</v>
      </c>
      <c r="M4412" t="s">
        <v>34062</v>
      </c>
      <c r="N4412" t="s">
        <v>38364</v>
      </c>
      <c r="O4412" t="s">
        <v>38365</v>
      </c>
      <c r="P4412" t="s">
        <v>38366</v>
      </c>
      <c r="Q4412" t="s">
        <v>38367</v>
      </c>
      <c r="R4412" t="s">
        <v>38368</v>
      </c>
      <c r="S4412" t="s">
        <v>38369</v>
      </c>
      <c r="T4412">
        <v>7.1</v>
      </c>
      <c r="U4412">
        <v>41100</v>
      </c>
      <c r="W4412" t="s">
        <v>38370</v>
      </c>
      <c r="X4412"/>
      <c r="Y4412"/>
      <c r="Z4412"/>
      <c r="AA4412">
        <v>25513752</v>
      </c>
      <c r="AB4412">
        <v>124</v>
      </c>
    </row>
    <row r="4413" spans="1:28" x14ac:dyDescent="0.2">
      <c r="A4413" t="s">
        <v>15179</v>
      </c>
      <c r="B4413" t="s">
        <v>15180</v>
      </c>
      <c r="C4413">
        <v>2008</v>
      </c>
      <c r="D4413" t="s">
        <v>15181</v>
      </c>
      <c r="E4413" t="s">
        <v>44037</v>
      </c>
      <c r="F4413" t="s">
        <v>44031</v>
      </c>
      <c r="G4413" t="s">
        <v>44038</v>
      </c>
      <c r="H4413">
        <v>89</v>
      </c>
      <c r="I4413" t="s">
        <v>25</v>
      </c>
      <c r="J4413" t="s">
        <v>26</v>
      </c>
      <c r="K4413" t="s">
        <v>64</v>
      </c>
      <c r="M4413" t="s">
        <v>8098</v>
      </c>
      <c r="N4413" t="s">
        <v>15182</v>
      </c>
      <c r="O4413" t="s">
        <v>15183</v>
      </c>
      <c r="P4413" t="s">
        <v>979</v>
      </c>
      <c r="Q4413" t="s">
        <v>8101</v>
      </c>
      <c r="R4413" t="s">
        <v>15184</v>
      </c>
      <c r="S4413" t="s">
        <v>15185</v>
      </c>
      <c r="T4413">
        <v>6.6</v>
      </c>
      <c r="U4413">
        <v>200033</v>
      </c>
      <c r="V4413" s="12">
        <f>W4413*1.20207800169993</f>
        <v>180311700.2549895</v>
      </c>
      <c r="W4413" s="3">
        <v>150000000</v>
      </c>
      <c r="X4413" s="13">
        <f>Y4413*1.20207800169993</f>
        <v>216387203.06010601</v>
      </c>
      <c r="Y4413" s="3">
        <v>180010950</v>
      </c>
      <c r="Z4413" s="13">
        <f>AA4413*1.20207800169993</f>
        <v>725935330.76220036</v>
      </c>
      <c r="AA4413" s="3">
        <v>603900354</v>
      </c>
      <c r="AB4413">
        <v>151</v>
      </c>
    </row>
    <row r="4414" spans="1:28" hidden="1" x14ac:dyDescent="0.2">
      <c r="A4414" t="s">
        <v>38377</v>
      </c>
      <c r="B4414" t="s">
        <v>38378</v>
      </c>
      <c r="C4414">
        <v>2016</v>
      </c>
      <c r="D4414" t="s">
        <v>38286</v>
      </c>
      <c r="E4414" t="s">
        <v>1045</v>
      </c>
      <c r="H4414">
        <v>101</v>
      </c>
      <c r="I4414" t="s">
        <v>15772</v>
      </c>
      <c r="J4414" t="s">
        <v>26</v>
      </c>
      <c r="K4414" t="s">
        <v>308</v>
      </c>
      <c r="M4414" t="s">
        <v>20291</v>
      </c>
      <c r="N4414" t="s">
        <v>20291</v>
      </c>
      <c r="O4414" t="s">
        <v>38379</v>
      </c>
      <c r="P4414" t="s">
        <v>20291</v>
      </c>
      <c r="Q4414" t="s">
        <v>38380</v>
      </c>
      <c r="R4414" t="s">
        <v>38381</v>
      </c>
      <c r="S4414" t="s">
        <v>38382</v>
      </c>
      <c r="T4414">
        <v>5.8</v>
      </c>
      <c r="U4414">
        <v>20087</v>
      </c>
      <c r="W4414"/>
      <c r="X4414"/>
      <c r="Y4414"/>
      <c r="Z4414"/>
      <c r="AA4414"/>
      <c r="AB4414">
        <v>99</v>
      </c>
    </row>
    <row r="4415" spans="1:28" hidden="1" x14ac:dyDescent="0.2">
      <c r="A4415" t="s">
        <v>38383</v>
      </c>
      <c r="B4415" t="s">
        <v>38384</v>
      </c>
      <c r="C4415">
        <v>2016</v>
      </c>
      <c r="D4415" s="1">
        <v>42622</v>
      </c>
      <c r="E4415" t="s">
        <v>16512</v>
      </c>
      <c r="F4415" t="s">
        <v>44051</v>
      </c>
      <c r="G4415" t="s">
        <v>44032</v>
      </c>
      <c r="H4415">
        <v>120</v>
      </c>
      <c r="I4415" t="s">
        <v>38385</v>
      </c>
      <c r="J4415" t="s">
        <v>26</v>
      </c>
      <c r="K4415" t="s">
        <v>923</v>
      </c>
      <c r="L4415" t="s">
        <v>307</v>
      </c>
      <c r="M4415" t="s">
        <v>14149</v>
      </c>
      <c r="N4415" t="s">
        <v>38386</v>
      </c>
      <c r="O4415" t="s">
        <v>38387</v>
      </c>
      <c r="P4415" t="s">
        <v>38388</v>
      </c>
      <c r="Q4415" t="s">
        <v>38389</v>
      </c>
      <c r="R4415" t="s">
        <v>38390</v>
      </c>
      <c r="S4415" t="s">
        <v>38391</v>
      </c>
      <c r="T4415">
        <v>7.2</v>
      </c>
      <c r="U4415">
        <v>42497</v>
      </c>
      <c r="W4415"/>
      <c r="X4415"/>
      <c r="Y4415">
        <v>2964845</v>
      </c>
      <c r="Z4415"/>
      <c r="AA4415">
        <v>5079219</v>
      </c>
      <c r="AB4415">
        <v>134</v>
      </c>
    </row>
    <row r="4416" spans="1:28" x14ac:dyDescent="0.2">
      <c r="A4416" t="s">
        <v>22266</v>
      </c>
      <c r="B4416" t="s">
        <v>22267</v>
      </c>
      <c r="C4416">
        <v>2016</v>
      </c>
      <c r="D4416" t="s">
        <v>22268</v>
      </c>
      <c r="E4416" t="s">
        <v>16512</v>
      </c>
      <c r="F4416" t="s">
        <v>44031</v>
      </c>
      <c r="G4416" t="s">
        <v>44034</v>
      </c>
      <c r="H4416">
        <v>115</v>
      </c>
      <c r="I4416" t="s">
        <v>25</v>
      </c>
      <c r="J4416" t="s">
        <v>26</v>
      </c>
      <c r="M4416" t="s">
        <v>11028</v>
      </c>
      <c r="N4416" t="s">
        <v>22269</v>
      </c>
      <c r="O4416" t="s">
        <v>22270</v>
      </c>
      <c r="P4416" t="s">
        <v>22271</v>
      </c>
      <c r="Q4416" t="s">
        <v>22271</v>
      </c>
      <c r="R4416" t="s">
        <v>22272</v>
      </c>
      <c r="S4416" t="s">
        <v>22273</v>
      </c>
      <c r="T4416">
        <v>7.5</v>
      </c>
      <c r="U4416">
        <v>578675</v>
      </c>
      <c r="V4416" s="12">
        <f>W4416*1.07834771485832</f>
        <v>177927372.95162281</v>
      </c>
      <c r="W4416" s="3">
        <v>165000000</v>
      </c>
      <c r="X4416" s="13">
        <f>Y4416*1.07834771485832</f>
        <v>250868882.8122521</v>
      </c>
      <c r="Y4416" s="3">
        <v>232641920</v>
      </c>
      <c r="Z4416" s="13">
        <f>AA4416*1.07834771485832</f>
        <v>730816082.56569827</v>
      </c>
      <c r="AA4416" s="3">
        <v>677718395</v>
      </c>
      <c r="AB4416">
        <v>961</v>
      </c>
    </row>
    <row r="4417" spans="1:28" hidden="1" x14ac:dyDescent="0.2">
      <c r="A4417" t="s">
        <v>38401</v>
      </c>
      <c r="B4417" t="s">
        <v>38402</v>
      </c>
      <c r="C4417">
        <v>2015</v>
      </c>
      <c r="D4417" t="s">
        <v>29274</v>
      </c>
      <c r="E4417" t="s">
        <v>1045</v>
      </c>
      <c r="F4417" t="s">
        <v>44032</v>
      </c>
      <c r="H4417">
        <v>110</v>
      </c>
      <c r="I4417" t="s">
        <v>4358</v>
      </c>
      <c r="J4417" t="s">
        <v>1076</v>
      </c>
      <c r="M4417" t="s">
        <v>38403</v>
      </c>
      <c r="N4417" t="s">
        <v>38404</v>
      </c>
      <c r="O4417" t="s">
        <v>38405</v>
      </c>
      <c r="P4417" t="s">
        <v>38406</v>
      </c>
      <c r="Q4417" t="s">
        <v>38407</v>
      </c>
      <c r="R4417" t="s">
        <v>38408</v>
      </c>
      <c r="S4417" t="s">
        <v>38409</v>
      </c>
      <c r="T4417">
        <v>7.5</v>
      </c>
      <c r="U4417">
        <v>11747</v>
      </c>
      <c r="W4417"/>
      <c r="X4417"/>
      <c r="Y4417"/>
      <c r="Z4417"/>
      <c r="AA4417">
        <v>328039</v>
      </c>
      <c r="AB4417">
        <v>7</v>
      </c>
    </row>
    <row r="4418" spans="1:28" hidden="1" x14ac:dyDescent="0.2">
      <c r="A4418" t="s">
        <v>38410</v>
      </c>
      <c r="B4418" t="s">
        <v>38411</v>
      </c>
      <c r="C4418">
        <v>2016</v>
      </c>
      <c r="D4418" s="1">
        <v>42440</v>
      </c>
      <c r="E4418" t="s">
        <v>176</v>
      </c>
      <c r="F4418" t="s">
        <v>44036</v>
      </c>
      <c r="H4418">
        <v>110</v>
      </c>
      <c r="I4418" t="s">
        <v>38412</v>
      </c>
      <c r="J4418" t="s">
        <v>26</v>
      </c>
      <c r="K4418" t="s">
        <v>975</v>
      </c>
      <c r="M4418" t="s">
        <v>38413</v>
      </c>
      <c r="N4418" t="s">
        <v>38414</v>
      </c>
      <c r="O4418" t="s">
        <v>38415</v>
      </c>
      <c r="P4418" t="s">
        <v>38416</v>
      </c>
      <c r="Q4418" t="s">
        <v>38417</v>
      </c>
      <c r="R4418" t="s">
        <v>38418</v>
      </c>
      <c r="S4418" t="s">
        <v>38419</v>
      </c>
      <c r="T4418">
        <v>6.7</v>
      </c>
      <c r="U4418">
        <v>11330</v>
      </c>
      <c r="W4418"/>
      <c r="X4418"/>
      <c r="Y4418">
        <v>3401155</v>
      </c>
      <c r="Z4418"/>
      <c r="AA4418">
        <v>3924527</v>
      </c>
      <c r="AB4418">
        <v>65</v>
      </c>
    </row>
    <row r="4419" spans="1:28" hidden="1" x14ac:dyDescent="0.2">
      <c r="A4419" t="s">
        <v>38420</v>
      </c>
      <c r="B4419" t="s">
        <v>38421</v>
      </c>
      <c r="C4419">
        <v>2015</v>
      </c>
      <c r="D4419" s="1">
        <v>42248</v>
      </c>
      <c r="E4419" t="s">
        <v>1045</v>
      </c>
      <c r="F4419" t="s">
        <v>44034</v>
      </c>
      <c r="G4419" t="s">
        <v>44036</v>
      </c>
      <c r="H4419">
        <v>103</v>
      </c>
      <c r="I4419" t="s">
        <v>4358</v>
      </c>
      <c r="J4419" t="s">
        <v>1076</v>
      </c>
      <c r="K4419" t="s">
        <v>26</v>
      </c>
      <c r="M4419" t="s">
        <v>38422</v>
      </c>
      <c r="N4419" t="s">
        <v>38422</v>
      </c>
      <c r="O4419" t="s">
        <v>38423</v>
      </c>
      <c r="P4419" t="s">
        <v>38424</v>
      </c>
      <c r="Q4419" t="s">
        <v>38425</v>
      </c>
      <c r="R4419" t="s">
        <v>38426</v>
      </c>
      <c r="S4419" t="s">
        <v>38427</v>
      </c>
      <c r="T4419">
        <v>7.5</v>
      </c>
      <c r="U4419">
        <v>14512</v>
      </c>
      <c r="W4419"/>
      <c r="X4419"/>
      <c r="Y4419"/>
      <c r="Z4419"/>
      <c r="AA4419">
        <v>6740968</v>
      </c>
      <c r="AB4419">
        <v>3</v>
      </c>
    </row>
    <row r="4420" spans="1:28" x14ac:dyDescent="0.2">
      <c r="A4420" t="s">
        <v>16665</v>
      </c>
      <c r="B4420" t="s">
        <v>16666</v>
      </c>
      <c r="C4420">
        <v>2008</v>
      </c>
      <c r="D4420" s="1">
        <v>39517</v>
      </c>
      <c r="E4420" t="s">
        <v>1045</v>
      </c>
      <c r="F4420" t="s">
        <v>44053</v>
      </c>
      <c r="G4420" t="s">
        <v>44036</v>
      </c>
      <c r="H4420">
        <v>108</v>
      </c>
      <c r="I4420" t="s">
        <v>717</v>
      </c>
      <c r="J4420" t="s">
        <v>26</v>
      </c>
      <c r="K4420" t="s">
        <v>2390</v>
      </c>
      <c r="M4420" t="s">
        <v>16667</v>
      </c>
      <c r="N4420" t="s">
        <v>16668</v>
      </c>
      <c r="O4420" t="s">
        <v>16669</v>
      </c>
      <c r="P4420" t="s">
        <v>16670</v>
      </c>
      <c r="Q4420" t="s">
        <v>16671</v>
      </c>
      <c r="R4420" t="s">
        <v>16672</v>
      </c>
      <c r="S4420" t="s">
        <v>16673</v>
      </c>
      <c r="T4420">
        <v>6.4</v>
      </c>
      <c r="U4420">
        <v>210500</v>
      </c>
      <c r="V4420" s="12">
        <f>W4420*1.20207800169993</f>
        <v>62508056.088396356</v>
      </c>
      <c r="W4420" s="3">
        <v>52000000</v>
      </c>
      <c r="X4420" s="13">
        <f>Y4420*1.20207800169993</f>
        <v>173303181.60687032</v>
      </c>
      <c r="Y4420" s="3">
        <v>144169664</v>
      </c>
      <c r="Z4420" s="13">
        <f>AA4420*1.20207800169993</f>
        <v>733159555.09525645</v>
      </c>
      <c r="AA4420" s="3">
        <v>609910134</v>
      </c>
      <c r="AB4420">
        <v>757</v>
      </c>
    </row>
    <row r="4421" spans="1:28" x14ac:dyDescent="0.2">
      <c r="A4421" t="s">
        <v>15065</v>
      </c>
      <c r="B4421" t="s">
        <v>15066</v>
      </c>
      <c r="C4421">
        <v>2006</v>
      </c>
      <c r="D4421" s="1">
        <v>39115</v>
      </c>
      <c r="E4421" t="s">
        <v>44043</v>
      </c>
      <c r="F4421" t="s">
        <v>44038</v>
      </c>
      <c r="G4421" t="s">
        <v>44040</v>
      </c>
      <c r="H4421">
        <v>108</v>
      </c>
      <c r="I4421" t="s">
        <v>229</v>
      </c>
      <c r="J4421" t="s">
        <v>26</v>
      </c>
      <c r="K4421" t="s">
        <v>64</v>
      </c>
      <c r="L4421" t="s">
        <v>975</v>
      </c>
      <c r="M4421" t="s">
        <v>4089</v>
      </c>
      <c r="N4421" t="s">
        <v>13825</v>
      </c>
      <c r="O4421" t="s">
        <v>15067</v>
      </c>
      <c r="P4421" t="s">
        <v>979</v>
      </c>
      <c r="Q4421" t="s">
        <v>15068</v>
      </c>
      <c r="R4421" t="s">
        <v>15069</v>
      </c>
      <c r="S4421" t="s">
        <v>15070</v>
      </c>
      <c r="T4421">
        <v>6.4</v>
      </c>
      <c r="U4421">
        <v>307074</v>
      </c>
      <c r="V4421" s="12">
        <f>W4421*1.28378472222222</f>
        <v>141216319.44444421</v>
      </c>
      <c r="W4421" s="3">
        <v>110000000</v>
      </c>
      <c r="X4421" s="13">
        <f>Y4421*1.28378472222222</f>
        <v>322054430.82513833</v>
      </c>
      <c r="Y4421" s="3">
        <v>250863268</v>
      </c>
      <c r="Z4421" s="13">
        <f>AA4421*1.28378472222222</f>
        <v>737509726.88517237</v>
      </c>
      <c r="AA4421" s="3">
        <v>574480841</v>
      </c>
      <c r="AB4421">
        <v>475</v>
      </c>
    </row>
    <row r="4422" spans="1:28" x14ac:dyDescent="0.2">
      <c r="A4422" t="s">
        <v>22582</v>
      </c>
      <c r="B4422" t="s">
        <v>22583</v>
      </c>
      <c r="C4422">
        <v>2010</v>
      </c>
      <c r="D4422" t="s">
        <v>22584</v>
      </c>
      <c r="E4422" t="s">
        <v>16512</v>
      </c>
      <c r="F4422" t="s">
        <v>44031</v>
      </c>
      <c r="G4422" t="s">
        <v>44033</v>
      </c>
      <c r="H4422">
        <v>124</v>
      </c>
      <c r="I4422" t="s">
        <v>25</v>
      </c>
      <c r="J4422" t="s">
        <v>26</v>
      </c>
      <c r="K4422" t="s">
        <v>27</v>
      </c>
      <c r="L4422" t="s">
        <v>75</v>
      </c>
      <c r="M4422" t="s">
        <v>2446</v>
      </c>
      <c r="N4422" t="s">
        <v>22585</v>
      </c>
      <c r="O4422" t="s">
        <v>22586</v>
      </c>
      <c r="P4422" t="s">
        <v>9224</v>
      </c>
      <c r="Q4422" t="s">
        <v>22587</v>
      </c>
      <c r="R4422" t="s">
        <v>22588</v>
      </c>
      <c r="S4422" t="s">
        <v>22589</v>
      </c>
      <c r="T4422">
        <v>7</v>
      </c>
      <c r="U4422">
        <v>706284</v>
      </c>
      <c r="V4422" s="12">
        <f>W4422*1.18690152988223</f>
        <v>237380305.976446</v>
      </c>
      <c r="W4422" s="3">
        <v>200000000</v>
      </c>
      <c r="X4422" s="13">
        <f>Y4422*1.18690152988223</f>
        <v>370827598.55010116</v>
      </c>
      <c r="Y4422" s="3">
        <v>312433331</v>
      </c>
      <c r="Z4422" s="13">
        <f>AA4422*1.18690152988223</f>
        <v>740547425.10841584</v>
      </c>
      <c r="AA4422" s="3">
        <v>623933331</v>
      </c>
      <c r="AB4422">
        <v>885</v>
      </c>
    </row>
    <row r="4423" spans="1:28" x14ac:dyDescent="0.2">
      <c r="A4423" t="s">
        <v>24581</v>
      </c>
      <c r="B4423" t="s">
        <v>24582</v>
      </c>
      <c r="C4423">
        <v>2017</v>
      </c>
      <c r="D4423" t="s">
        <v>24583</v>
      </c>
      <c r="E4423" t="s">
        <v>3496</v>
      </c>
      <c r="H4423">
        <v>135</v>
      </c>
      <c r="I4423" t="s">
        <v>177</v>
      </c>
      <c r="J4423" t="s">
        <v>26</v>
      </c>
      <c r="K4423" t="s">
        <v>975</v>
      </c>
      <c r="M4423" t="s">
        <v>24584</v>
      </c>
      <c r="N4423" t="s">
        <v>24585</v>
      </c>
      <c r="O4423" t="s">
        <v>24586</v>
      </c>
      <c r="P4423" t="s">
        <v>24587</v>
      </c>
      <c r="Q4423" t="s">
        <v>24588</v>
      </c>
      <c r="R4423" t="s">
        <v>24589</v>
      </c>
      <c r="S4423" t="s">
        <v>24590</v>
      </c>
      <c r="T4423">
        <v>7.3</v>
      </c>
      <c r="U4423">
        <v>442715</v>
      </c>
      <c r="V4423" s="12">
        <f>W4423*1.05585427545692</f>
        <v>36954899.640992202</v>
      </c>
      <c r="W4423" s="3">
        <v>35000000</v>
      </c>
      <c r="X4423" s="13">
        <f>Y4423*1.05585427545692</f>
        <v>347195372.50658482</v>
      </c>
      <c r="Y4423" s="3">
        <v>328828874</v>
      </c>
      <c r="Z4423" s="13">
        <f>AA4423*1.05585427545692</f>
        <v>740994775.89786291</v>
      </c>
      <c r="AA4423" s="3">
        <v>701796444</v>
      </c>
      <c r="AB4423">
        <v>1933</v>
      </c>
    </row>
    <row r="4424" spans="1:28" x14ac:dyDescent="0.2">
      <c r="A4424" t="s">
        <v>16307</v>
      </c>
      <c r="B4424" t="s">
        <v>16308</v>
      </c>
      <c r="C4424">
        <v>2013</v>
      </c>
      <c r="D4424" t="s">
        <v>16309</v>
      </c>
      <c r="E4424" t="s">
        <v>16512</v>
      </c>
      <c r="F4424" t="s">
        <v>44031</v>
      </c>
      <c r="G4424" t="s">
        <v>44033</v>
      </c>
      <c r="H4424">
        <v>143</v>
      </c>
      <c r="I4424" t="s">
        <v>229</v>
      </c>
      <c r="J4424" t="s">
        <v>26</v>
      </c>
      <c r="M4424" t="s">
        <v>8591</v>
      </c>
      <c r="N4424" t="s">
        <v>16310</v>
      </c>
      <c r="O4424" t="s">
        <v>16311</v>
      </c>
      <c r="P4424" t="s">
        <v>13528</v>
      </c>
      <c r="Q4424" t="s">
        <v>16312</v>
      </c>
      <c r="R4424" t="s">
        <v>16313</v>
      </c>
      <c r="S4424" t="s">
        <v>16314</v>
      </c>
      <c r="T4424">
        <v>7</v>
      </c>
      <c r="U4424">
        <v>678921</v>
      </c>
      <c r="V4424" s="12">
        <f>W4424*1.11098185502045</f>
        <v>249970917.37960124</v>
      </c>
      <c r="W4424" s="3">
        <v>225000000</v>
      </c>
      <c r="X4424" s="13">
        <f>Y4424*1.11098185502045</f>
        <v>323346289.48302776</v>
      </c>
      <c r="Y4424" s="3">
        <v>291045518</v>
      </c>
      <c r="Z4424" s="13">
        <f>AA4424*1.11098185502045</f>
        <v>742186448.82573736</v>
      </c>
      <c r="AA4424" s="3">
        <v>668045518</v>
      </c>
      <c r="AB4424">
        <v>2777</v>
      </c>
    </row>
    <row r="4425" spans="1:28" hidden="1" x14ac:dyDescent="0.2">
      <c r="A4425" t="s">
        <v>38468</v>
      </c>
      <c r="B4425" t="s">
        <v>38469</v>
      </c>
      <c r="C4425">
        <v>2017</v>
      </c>
      <c r="D4425" t="s">
        <v>36538</v>
      </c>
      <c r="E4425" t="s">
        <v>16512</v>
      </c>
      <c r="F4425" t="s">
        <v>44032</v>
      </c>
      <c r="G4425" t="s">
        <v>44042</v>
      </c>
      <c r="H4425">
        <v>88</v>
      </c>
      <c r="I4425" t="s">
        <v>25</v>
      </c>
      <c r="J4425" t="s">
        <v>26</v>
      </c>
      <c r="M4425" t="s">
        <v>3833</v>
      </c>
      <c r="N4425" t="s">
        <v>38470</v>
      </c>
      <c r="O4425" t="s">
        <v>38471</v>
      </c>
      <c r="P4425" t="s">
        <v>17516</v>
      </c>
      <c r="Q4425" t="s">
        <v>17516</v>
      </c>
      <c r="R4425" t="s">
        <v>38472</v>
      </c>
      <c r="S4425" t="s">
        <v>38473</v>
      </c>
      <c r="T4425">
        <v>6.2</v>
      </c>
      <c r="U4425">
        <v>23247</v>
      </c>
      <c r="W4425"/>
      <c r="X4425"/>
      <c r="Y4425">
        <v>1803064</v>
      </c>
      <c r="Z4425"/>
      <c r="AA4425">
        <v>4476705</v>
      </c>
      <c r="AB4425">
        <v>155</v>
      </c>
    </row>
    <row r="4426" spans="1:28" hidden="1" x14ac:dyDescent="0.2">
      <c r="A4426" t="s">
        <v>38474</v>
      </c>
      <c r="B4426" t="s">
        <v>38475</v>
      </c>
      <c r="C4426">
        <v>2017</v>
      </c>
      <c r="D4426" t="s">
        <v>38476</v>
      </c>
      <c r="E4426" t="s">
        <v>1045</v>
      </c>
      <c r="F4426" t="s">
        <v>44046</v>
      </c>
      <c r="H4426">
        <v>85</v>
      </c>
      <c r="I4426" t="s">
        <v>25</v>
      </c>
      <c r="J4426" t="s">
        <v>26</v>
      </c>
      <c r="M4426" t="s">
        <v>619</v>
      </c>
      <c r="N4426" t="s">
        <v>38477</v>
      </c>
      <c r="O4426" t="s">
        <v>38478</v>
      </c>
      <c r="P4426" t="s">
        <v>38479</v>
      </c>
      <c r="Q4426" t="s">
        <v>38480</v>
      </c>
      <c r="R4426" t="s">
        <v>38481</v>
      </c>
      <c r="S4426" t="s">
        <v>38482</v>
      </c>
      <c r="T4426">
        <v>6.3</v>
      </c>
      <c r="U4426">
        <v>59979</v>
      </c>
      <c r="W4426"/>
      <c r="X4426"/>
      <c r="Y4426"/>
      <c r="Z4426"/>
      <c r="AA4426"/>
      <c r="AB4426">
        <v>278</v>
      </c>
    </row>
    <row r="4427" spans="1:28" hidden="1" x14ac:dyDescent="0.2">
      <c r="A4427" t="s">
        <v>38483</v>
      </c>
      <c r="B4427" t="s">
        <v>38484</v>
      </c>
      <c r="C4427">
        <v>2015</v>
      </c>
      <c r="D4427" t="s">
        <v>37309</v>
      </c>
      <c r="E4427" t="s">
        <v>44041</v>
      </c>
      <c r="F4427" t="s">
        <v>44032</v>
      </c>
      <c r="G4427" t="s">
        <v>44036</v>
      </c>
      <c r="H4427">
        <v>138</v>
      </c>
      <c r="I4427" t="s">
        <v>697</v>
      </c>
      <c r="J4427" t="s">
        <v>307</v>
      </c>
      <c r="K4427" t="s">
        <v>26</v>
      </c>
      <c r="L4427" t="s">
        <v>308</v>
      </c>
      <c r="M4427" t="s">
        <v>38485</v>
      </c>
      <c r="N4427" t="s">
        <v>38486</v>
      </c>
      <c r="O4427" t="s">
        <v>38487</v>
      </c>
      <c r="P4427" t="s">
        <v>38488</v>
      </c>
      <c r="Q4427" t="s">
        <v>38489</v>
      </c>
      <c r="R4427" t="s">
        <v>38490</v>
      </c>
      <c r="S4427" t="s">
        <v>38491</v>
      </c>
      <c r="T4427">
        <v>7.6</v>
      </c>
      <c r="U4427">
        <v>50906</v>
      </c>
      <c r="W4427"/>
      <c r="X4427"/>
      <c r="Y4427"/>
      <c r="Z4427"/>
      <c r="AA4427">
        <v>3191971</v>
      </c>
      <c r="AB4427">
        <v>174</v>
      </c>
    </row>
    <row r="4428" spans="1:28" x14ac:dyDescent="0.2">
      <c r="A4428" t="s">
        <v>8392</v>
      </c>
      <c r="B4428" t="s">
        <v>8393</v>
      </c>
      <c r="C4428">
        <v>2005</v>
      </c>
      <c r="D4428" t="s">
        <v>8394</v>
      </c>
      <c r="E4428" t="s">
        <v>16512</v>
      </c>
      <c r="F4428" t="s">
        <v>44031</v>
      </c>
      <c r="G4428" t="s">
        <v>44032</v>
      </c>
      <c r="H4428">
        <v>187</v>
      </c>
      <c r="I4428" t="s">
        <v>8395</v>
      </c>
      <c r="J4428" t="s">
        <v>26</v>
      </c>
      <c r="M4428" t="s">
        <v>135</v>
      </c>
      <c r="N4428" t="s">
        <v>8396</v>
      </c>
      <c r="O4428" t="s">
        <v>8397</v>
      </c>
      <c r="P4428" t="s">
        <v>878</v>
      </c>
      <c r="Q4428" t="s">
        <v>8398</v>
      </c>
      <c r="R4428" t="s">
        <v>8399</v>
      </c>
      <c r="S4428" t="s">
        <v>8400</v>
      </c>
      <c r="T4428">
        <v>7.2</v>
      </c>
      <c r="U4428">
        <v>384415</v>
      </c>
      <c r="V4428" s="12">
        <f>W4428*1.32519713261649</f>
        <v>274315806.45161343</v>
      </c>
      <c r="W4428" s="3">
        <v>207000000</v>
      </c>
      <c r="X4428" s="13">
        <f>Y4428*1.32519713261649</f>
        <v>288999023.81093246</v>
      </c>
      <c r="Y4428" s="3">
        <v>218080025</v>
      </c>
      <c r="Z4428" s="13">
        <f>AA4428*1.32519713261649</f>
        <v>745242430.10311973</v>
      </c>
      <c r="AA4428" s="3">
        <v>562363449</v>
      </c>
      <c r="AB4428">
        <v>2697</v>
      </c>
    </row>
    <row r="4429" spans="1:28" x14ac:dyDescent="0.2">
      <c r="A4429" t="s">
        <v>33300</v>
      </c>
      <c r="B4429" t="s">
        <v>33301</v>
      </c>
      <c r="C4429">
        <v>2015</v>
      </c>
      <c r="D4429" t="s">
        <v>27861</v>
      </c>
      <c r="E4429" t="s">
        <v>16512</v>
      </c>
      <c r="F4429" t="s">
        <v>44031</v>
      </c>
      <c r="G4429" t="s">
        <v>44042</v>
      </c>
      <c r="H4429">
        <v>131</v>
      </c>
      <c r="I4429" t="s">
        <v>33302</v>
      </c>
      <c r="J4429" t="s">
        <v>26</v>
      </c>
      <c r="K4429" t="s">
        <v>74</v>
      </c>
      <c r="L4429" t="s">
        <v>307</v>
      </c>
      <c r="M4429" t="s">
        <v>1695</v>
      </c>
      <c r="N4429" t="s">
        <v>33303</v>
      </c>
      <c r="O4429" t="s">
        <v>33304</v>
      </c>
      <c r="P4429" t="s">
        <v>160</v>
      </c>
      <c r="Q4429" t="s">
        <v>33305</v>
      </c>
      <c r="R4429" t="s">
        <v>33306</v>
      </c>
      <c r="S4429" t="s">
        <v>33307</v>
      </c>
      <c r="T4429">
        <v>7.4</v>
      </c>
      <c r="U4429">
        <v>334530</v>
      </c>
      <c r="V4429" s="12">
        <f>W4429*1.09195121025074</f>
        <v>163792681.53761101</v>
      </c>
      <c r="W4429" s="3">
        <v>150000000</v>
      </c>
      <c r="X4429" s="13">
        <f>Y4429*1.09195121025074</f>
        <v>212976759.61533111</v>
      </c>
      <c r="Y4429" s="3">
        <v>195042377</v>
      </c>
      <c r="Z4429" s="13">
        <f>AA4429*1.09195121025074</f>
        <v>745493256.93851399</v>
      </c>
      <c r="AA4429" s="3">
        <v>682716636</v>
      </c>
      <c r="AB4429">
        <v>539</v>
      </c>
    </row>
    <row r="4430" spans="1:28" hidden="1" x14ac:dyDescent="0.2">
      <c r="A4430" t="s">
        <v>38510</v>
      </c>
      <c r="B4430" t="s">
        <v>38511</v>
      </c>
      <c r="C4430">
        <v>2016</v>
      </c>
      <c r="D4430" s="1">
        <v>42928</v>
      </c>
      <c r="E4430" t="s">
        <v>3496</v>
      </c>
      <c r="F4430" t="s">
        <v>44045</v>
      </c>
      <c r="G4430" t="s">
        <v>44033</v>
      </c>
      <c r="H4430">
        <v>90</v>
      </c>
      <c r="I4430" t="s">
        <v>1983</v>
      </c>
      <c r="J4430" t="s">
        <v>26</v>
      </c>
      <c r="M4430" t="s">
        <v>38512</v>
      </c>
      <c r="N4430" t="s">
        <v>38512</v>
      </c>
      <c r="O4430" t="s">
        <v>38513</v>
      </c>
      <c r="P4430" t="s">
        <v>32902</v>
      </c>
      <c r="Q4430" t="s">
        <v>38514</v>
      </c>
      <c r="R4430" t="s">
        <v>38515</v>
      </c>
      <c r="S4430" t="s">
        <v>38516</v>
      </c>
      <c r="T4430">
        <v>5.8</v>
      </c>
      <c r="U4430">
        <v>29609</v>
      </c>
      <c r="W4430"/>
      <c r="X4430"/>
      <c r="Y4430">
        <v>151042</v>
      </c>
      <c r="Z4430"/>
      <c r="AA4430">
        <v>368372</v>
      </c>
      <c r="AB4430">
        <v>288</v>
      </c>
    </row>
    <row r="4431" spans="1:28" x14ac:dyDescent="0.2">
      <c r="A4431" t="s">
        <v>13386</v>
      </c>
      <c r="B4431" t="s">
        <v>13387</v>
      </c>
      <c r="C4431">
        <v>2008</v>
      </c>
      <c r="D4431" s="1">
        <v>39791</v>
      </c>
      <c r="E4431" t="s">
        <v>16512</v>
      </c>
      <c r="F4431" t="s">
        <v>44034</v>
      </c>
      <c r="H4431">
        <v>92</v>
      </c>
      <c r="I4431" t="s">
        <v>25</v>
      </c>
      <c r="J4431" t="s">
        <v>26</v>
      </c>
      <c r="K4431" t="s">
        <v>934</v>
      </c>
      <c r="L4431" t="s">
        <v>1793</v>
      </c>
      <c r="M4431" t="s">
        <v>7091</v>
      </c>
      <c r="N4431" t="s">
        <v>13388</v>
      </c>
      <c r="O4431" t="s">
        <v>13389</v>
      </c>
      <c r="P4431" t="s">
        <v>510</v>
      </c>
      <c r="Q4431" t="s">
        <v>13390</v>
      </c>
      <c r="R4431" t="s">
        <v>13391</v>
      </c>
      <c r="S4431" t="s">
        <v>13392</v>
      </c>
      <c r="T4431">
        <v>6.4</v>
      </c>
      <c r="U4431">
        <v>437405</v>
      </c>
      <c r="V4431" s="12">
        <f>W4431*1.20207800169993</f>
        <v>180311700.2549895</v>
      </c>
      <c r="W4431" s="3">
        <v>150000000</v>
      </c>
      <c r="X4431" s="13">
        <f>Y4431*1.20207800169993</f>
        <v>274009201.54486471</v>
      </c>
      <c r="Y4431" s="3">
        <v>227946274</v>
      </c>
      <c r="Z4431" s="13">
        <f>AA4431*1.20207800169993</f>
        <v>756640098.11339378</v>
      </c>
      <c r="AA4431" s="3">
        <v>629443428</v>
      </c>
      <c r="AB4431">
        <v>657</v>
      </c>
    </row>
    <row r="4432" spans="1:28" hidden="1" x14ac:dyDescent="0.2">
      <c r="A4432" t="s">
        <v>38525</v>
      </c>
      <c r="B4432" t="s">
        <v>38526</v>
      </c>
      <c r="C4432">
        <v>2016</v>
      </c>
      <c r="D4432" s="1">
        <v>42801</v>
      </c>
      <c r="E4432" t="s">
        <v>16512</v>
      </c>
      <c r="F4432" t="s">
        <v>44031</v>
      </c>
      <c r="G4432" t="s">
        <v>44032</v>
      </c>
      <c r="H4432">
        <v>120</v>
      </c>
      <c r="I4432" t="s">
        <v>2213</v>
      </c>
      <c r="J4432" t="s">
        <v>934</v>
      </c>
      <c r="K4432" t="s">
        <v>38527</v>
      </c>
      <c r="L4432" t="s">
        <v>26</v>
      </c>
      <c r="M4432" t="s">
        <v>38528</v>
      </c>
      <c r="N4432" t="s">
        <v>38529</v>
      </c>
      <c r="O4432" t="s">
        <v>38530</v>
      </c>
      <c r="P4432" t="s">
        <v>38531</v>
      </c>
      <c r="Q4432" t="s">
        <v>38532</v>
      </c>
      <c r="R4432" t="s">
        <v>38533</v>
      </c>
      <c r="S4432" t="s">
        <v>38534</v>
      </c>
      <c r="T4432">
        <v>6.7</v>
      </c>
      <c r="U4432">
        <v>21363</v>
      </c>
      <c r="W4432"/>
      <c r="X4432"/>
      <c r="Y4432">
        <v>1918403</v>
      </c>
      <c r="Z4432"/>
      <c r="AA4432">
        <v>78053145</v>
      </c>
      <c r="AB4432">
        <v>197</v>
      </c>
    </row>
    <row r="4433" spans="1:28" x14ac:dyDescent="0.2">
      <c r="A4433" t="s">
        <v>6733</v>
      </c>
      <c r="B4433" t="s">
        <v>6734</v>
      </c>
      <c r="C4433">
        <v>2004</v>
      </c>
      <c r="D4433" t="s">
        <v>6735</v>
      </c>
      <c r="E4433" t="s">
        <v>16512</v>
      </c>
      <c r="F4433" t="s">
        <v>44031</v>
      </c>
      <c r="G4433" t="s">
        <v>44033</v>
      </c>
      <c r="H4433">
        <v>124</v>
      </c>
      <c r="I4433" t="s">
        <v>25</v>
      </c>
      <c r="J4433" t="s">
        <v>26</v>
      </c>
      <c r="K4433" t="s">
        <v>934</v>
      </c>
      <c r="L4433" t="s">
        <v>27</v>
      </c>
      <c r="M4433" t="s">
        <v>1398</v>
      </c>
      <c r="N4433" t="s">
        <v>6736</v>
      </c>
      <c r="O4433" t="s">
        <v>6737</v>
      </c>
      <c r="P4433" t="s">
        <v>1348</v>
      </c>
      <c r="Q4433" t="s">
        <v>6738</v>
      </c>
      <c r="R4433" t="s">
        <v>6739</v>
      </c>
      <c r="S4433" t="s">
        <v>6740</v>
      </c>
      <c r="T4433">
        <v>6.4</v>
      </c>
      <c r="U4433">
        <v>408418</v>
      </c>
      <c r="V4433" s="12">
        <f>W4433*1.37009528851244</f>
        <v>171261911.064055</v>
      </c>
      <c r="W4433" s="3">
        <v>125000000</v>
      </c>
      <c r="X4433" s="13">
        <f>Y4433*1.37009528851244</f>
        <v>255852688.88294858</v>
      </c>
      <c r="Y4433" s="3">
        <v>186740799</v>
      </c>
      <c r="Z4433" s="13">
        <f>AA4433*1.37009528851244</f>
        <v>757168872.4726361</v>
      </c>
      <c r="AA4433" s="3">
        <v>552639571</v>
      </c>
      <c r="AB4433">
        <v>1225</v>
      </c>
    </row>
    <row r="4434" spans="1:28" x14ac:dyDescent="0.2">
      <c r="A4434" t="s">
        <v>13033</v>
      </c>
      <c r="B4434" t="s">
        <v>13034</v>
      </c>
      <c r="C4434">
        <v>2008</v>
      </c>
      <c r="D4434" t="s">
        <v>13035</v>
      </c>
      <c r="E4434" t="s">
        <v>44037</v>
      </c>
      <c r="F4434" t="s">
        <v>44047</v>
      </c>
      <c r="G4434" t="s">
        <v>44031</v>
      </c>
      <c r="H4434">
        <v>92</v>
      </c>
      <c r="I4434" t="s">
        <v>25</v>
      </c>
      <c r="J4434" t="s">
        <v>26</v>
      </c>
      <c r="M4434" t="s">
        <v>13036</v>
      </c>
      <c r="N4434" t="s">
        <v>13037</v>
      </c>
      <c r="O4434" t="s">
        <v>13038</v>
      </c>
      <c r="P4434" t="s">
        <v>7317</v>
      </c>
      <c r="Q4434" t="s">
        <v>13039</v>
      </c>
      <c r="R4434" t="s">
        <v>13040</v>
      </c>
      <c r="S4434" t="s">
        <v>13041</v>
      </c>
      <c r="T4434">
        <v>7.5</v>
      </c>
      <c r="U4434">
        <v>409544</v>
      </c>
      <c r="V4434" s="12">
        <f>W4434*1.20207800169993</f>
        <v>156270140.2209909</v>
      </c>
      <c r="W4434" s="3">
        <v>130000000</v>
      </c>
      <c r="X4434" s="13">
        <f>Y4434*1.20207800169993</f>
        <v>258969182.64632171</v>
      </c>
      <c r="Y4434" s="3">
        <v>215434591</v>
      </c>
      <c r="Z4434" s="13">
        <f>AA4434*1.20207800169993</f>
        <v>759408206.07129025</v>
      </c>
      <c r="AA4434" s="3">
        <v>631746197</v>
      </c>
      <c r="AB4434">
        <v>429</v>
      </c>
    </row>
    <row r="4435" spans="1:28" hidden="1" x14ac:dyDescent="0.2">
      <c r="A4435" t="s">
        <v>38551</v>
      </c>
      <c r="B4435" t="s">
        <v>38552</v>
      </c>
      <c r="C4435">
        <v>2015</v>
      </c>
      <c r="D4435" s="1">
        <v>42648</v>
      </c>
      <c r="E4435" t="s">
        <v>44037</v>
      </c>
      <c r="F4435" t="s">
        <v>44047</v>
      </c>
      <c r="G4435" t="s">
        <v>44031</v>
      </c>
      <c r="H4435">
        <v>119</v>
      </c>
      <c r="I4435" t="s">
        <v>2213</v>
      </c>
      <c r="J4435" t="s">
        <v>934</v>
      </c>
      <c r="M4435" t="s">
        <v>17109</v>
      </c>
      <c r="N4435" t="s">
        <v>17109</v>
      </c>
      <c r="O4435" t="s">
        <v>38553</v>
      </c>
      <c r="P4435" t="s">
        <v>25052</v>
      </c>
      <c r="Q4435" t="s">
        <v>38554</v>
      </c>
      <c r="R4435" t="s">
        <v>38555</v>
      </c>
      <c r="S4435" t="s">
        <v>38556</v>
      </c>
      <c r="T4435">
        <v>7.7</v>
      </c>
      <c r="U4435">
        <v>19578</v>
      </c>
      <c r="W4435"/>
      <c r="X4435"/>
      <c r="Y4435">
        <v>490643</v>
      </c>
      <c r="Z4435"/>
      <c r="AA4435">
        <v>49768644</v>
      </c>
      <c r="AB4435">
        <v>44</v>
      </c>
    </row>
    <row r="4436" spans="1:28" hidden="1" x14ac:dyDescent="0.2">
      <c r="A4436" t="s">
        <v>38557</v>
      </c>
      <c r="B4436" t="s">
        <v>38558</v>
      </c>
      <c r="C4436">
        <v>2016</v>
      </c>
      <c r="D4436" t="s">
        <v>36144</v>
      </c>
      <c r="E4436" t="s">
        <v>176</v>
      </c>
      <c r="F4436" t="s">
        <v>44046</v>
      </c>
      <c r="G4436" t="s">
        <v>44042</v>
      </c>
      <c r="H4436">
        <v>84</v>
      </c>
      <c r="I4436" t="s">
        <v>38559</v>
      </c>
      <c r="J4436" t="s">
        <v>5473</v>
      </c>
      <c r="M4436" t="s">
        <v>38560</v>
      </c>
      <c r="N4436" t="s">
        <v>38560</v>
      </c>
      <c r="O4436" t="s">
        <v>38561</v>
      </c>
      <c r="P4436" t="s">
        <v>38562</v>
      </c>
      <c r="Q4436" t="s">
        <v>38563</v>
      </c>
      <c r="R4436" t="s">
        <v>38564</v>
      </c>
      <c r="S4436" t="s">
        <v>38565</v>
      </c>
      <c r="T4436">
        <v>6.9</v>
      </c>
      <c r="U4436">
        <v>22760</v>
      </c>
      <c r="W4436"/>
      <c r="X4436"/>
      <c r="Y4436">
        <v>31900</v>
      </c>
      <c r="Z4436"/>
      <c r="AA4436">
        <v>133324</v>
      </c>
      <c r="AB4436">
        <v>108</v>
      </c>
    </row>
    <row r="4437" spans="1:28" x14ac:dyDescent="0.2">
      <c r="A4437" t="s">
        <v>17338</v>
      </c>
      <c r="B4437" t="s">
        <v>17339</v>
      </c>
      <c r="C4437">
        <v>2014</v>
      </c>
      <c r="D4437" s="1">
        <v>41801</v>
      </c>
      <c r="E4437" t="s">
        <v>44043</v>
      </c>
      <c r="F4437" t="s">
        <v>44032</v>
      </c>
      <c r="G4437" t="s">
        <v>44033</v>
      </c>
      <c r="H4437">
        <v>169</v>
      </c>
      <c r="I4437" t="s">
        <v>12457</v>
      </c>
      <c r="J4437" t="s">
        <v>26</v>
      </c>
      <c r="M4437" t="s">
        <v>1939</v>
      </c>
      <c r="N4437" t="s">
        <v>14664</v>
      </c>
      <c r="O4437" t="s">
        <v>17340</v>
      </c>
      <c r="P4437" t="s">
        <v>1134</v>
      </c>
      <c r="Q4437" t="s">
        <v>17341</v>
      </c>
      <c r="R4437" t="s">
        <v>17342</v>
      </c>
      <c r="S4437" t="s">
        <v>17343</v>
      </c>
      <c r="T4437">
        <v>8.6</v>
      </c>
      <c r="U4437">
        <v>1449256</v>
      </c>
      <c r="V4437" s="12">
        <f>W4437*1.09324733035956</f>
        <v>180385809.50932741</v>
      </c>
      <c r="W4437" s="3">
        <v>165000000</v>
      </c>
      <c r="X4437" s="13">
        <f>Y4437*1.09324733035956</f>
        <v>205552381.6394091</v>
      </c>
      <c r="Y4437" s="3">
        <v>188020017</v>
      </c>
      <c r="Z4437" s="13">
        <f>AA4437*1.09324733035956</f>
        <v>761711392.67123103</v>
      </c>
      <c r="AA4437" s="3">
        <v>696742056</v>
      </c>
      <c r="AB4437">
        <v>4100</v>
      </c>
    </row>
    <row r="4438" spans="1:28" hidden="1" x14ac:dyDescent="0.2">
      <c r="A4438" t="s">
        <v>38570</v>
      </c>
      <c r="B4438" t="s">
        <v>38571</v>
      </c>
      <c r="C4438">
        <v>2016</v>
      </c>
      <c r="D4438" t="s">
        <v>24282</v>
      </c>
      <c r="E4438" t="s">
        <v>3496</v>
      </c>
      <c r="F4438" t="s">
        <v>44042</v>
      </c>
      <c r="H4438">
        <v>82</v>
      </c>
      <c r="I4438" t="s">
        <v>25</v>
      </c>
      <c r="J4438" t="s">
        <v>26</v>
      </c>
      <c r="M4438" t="s">
        <v>38572</v>
      </c>
      <c r="N4438" t="s">
        <v>38572</v>
      </c>
      <c r="O4438" t="s">
        <v>38573</v>
      </c>
      <c r="P4438" t="s">
        <v>38574</v>
      </c>
      <c r="Q4438" t="s">
        <v>38575</v>
      </c>
      <c r="R4438" t="s">
        <v>38576</v>
      </c>
      <c r="S4438" t="s">
        <v>38577</v>
      </c>
      <c r="T4438">
        <v>5.6</v>
      </c>
      <c r="U4438">
        <v>13029</v>
      </c>
      <c r="W4438">
        <v>800000</v>
      </c>
      <c r="X4438"/>
      <c r="Y4438"/>
      <c r="Z4438"/>
      <c r="AA4438"/>
      <c r="AB4438">
        <v>408</v>
      </c>
    </row>
    <row r="4439" spans="1:28" x14ac:dyDescent="0.2">
      <c r="A4439" t="s">
        <v>23625</v>
      </c>
      <c r="B4439" t="s">
        <v>23626</v>
      </c>
      <c r="C4439">
        <v>2011</v>
      </c>
      <c r="D4439" t="s">
        <v>14846</v>
      </c>
      <c r="E4439" t="s">
        <v>44037</v>
      </c>
      <c r="F4439" t="s">
        <v>44047</v>
      </c>
      <c r="G4439" t="s">
        <v>44031</v>
      </c>
      <c r="H4439">
        <v>90</v>
      </c>
      <c r="I4439" t="s">
        <v>25</v>
      </c>
      <c r="J4439" t="s">
        <v>26</v>
      </c>
      <c r="M4439" t="s">
        <v>23627</v>
      </c>
      <c r="N4439" t="s">
        <v>13037</v>
      </c>
      <c r="O4439" t="s">
        <v>23628</v>
      </c>
      <c r="P4439" t="s">
        <v>7317</v>
      </c>
      <c r="Q4439" t="s">
        <v>23629</v>
      </c>
      <c r="R4439" t="s">
        <v>23630</v>
      </c>
      <c r="S4439" t="s">
        <v>23631</v>
      </c>
      <c r="T4439">
        <v>7.2</v>
      </c>
      <c r="U4439">
        <v>247095</v>
      </c>
      <c r="V4439" s="12">
        <f>W4439*1.1505830469594</f>
        <v>172587457.04391</v>
      </c>
      <c r="W4439" s="3">
        <v>150000000</v>
      </c>
      <c r="X4439" s="13">
        <f>Y4439*1.1505830469594</f>
        <v>190132770.41372585</v>
      </c>
      <c r="Y4439" s="3">
        <v>165249063</v>
      </c>
      <c r="Z4439" s="13">
        <f>AA4439*1.1505830469594</f>
        <v>765934253.01033318</v>
      </c>
      <c r="AA4439" s="3">
        <v>665692281</v>
      </c>
      <c r="AB4439">
        <v>245</v>
      </c>
    </row>
    <row r="4440" spans="1:28" x14ac:dyDescent="0.2">
      <c r="A4440" t="s">
        <v>42222</v>
      </c>
      <c r="B4440" t="s">
        <v>42223</v>
      </c>
      <c r="C4440">
        <v>2019</v>
      </c>
      <c r="D4440" s="1">
        <v>43685</v>
      </c>
      <c r="E4440" t="s">
        <v>16512</v>
      </c>
      <c r="F4440" t="s">
        <v>44031</v>
      </c>
      <c r="G4440" t="s">
        <v>44042</v>
      </c>
      <c r="H4440">
        <v>137</v>
      </c>
      <c r="I4440" t="s">
        <v>1026</v>
      </c>
      <c r="J4440" t="s">
        <v>26</v>
      </c>
      <c r="K4440" t="s">
        <v>42224</v>
      </c>
      <c r="L4440" t="s">
        <v>75</v>
      </c>
      <c r="M4440" t="s">
        <v>33641</v>
      </c>
      <c r="N4440" t="s">
        <v>42225</v>
      </c>
      <c r="O4440" t="s">
        <v>42226</v>
      </c>
      <c r="P4440" t="s">
        <v>4689</v>
      </c>
      <c r="Q4440" t="s">
        <v>42227</v>
      </c>
      <c r="R4440" t="s">
        <v>42228</v>
      </c>
      <c r="S4440" t="s">
        <v>42229</v>
      </c>
      <c r="T4440">
        <v>6.4</v>
      </c>
      <c r="U4440">
        <v>158617</v>
      </c>
      <c r="V4440" s="12">
        <f>W4440*1.01233684194057</f>
        <v>202467368.38811401</v>
      </c>
      <c r="W4440" s="3">
        <v>200000000</v>
      </c>
      <c r="X4440" s="13">
        <f>Y4440*1.01233684194057</f>
        <v>176103014.21156102</v>
      </c>
      <c r="Y4440" s="3">
        <v>173956935</v>
      </c>
      <c r="Z4440" s="13">
        <f>AA4440*1.01233684194057</f>
        <v>768421300.43098855</v>
      </c>
      <c r="AA4440" s="3">
        <v>759056935</v>
      </c>
      <c r="AB4440">
        <v>1228</v>
      </c>
    </row>
    <row r="4441" spans="1:28" x14ac:dyDescent="0.2">
      <c r="A4441" t="s">
        <v>29811</v>
      </c>
      <c r="B4441" t="s">
        <v>29812</v>
      </c>
      <c r="C4441">
        <v>2014</v>
      </c>
      <c r="D4441" t="s">
        <v>29813</v>
      </c>
      <c r="E4441" t="s">
        <v>16512</v>
      </c>
      <c r="F4441" t="s">
        <v>44031</v>
      </c>
      <c r="G4441" t="s">
        <v>44033</v>
      </c>
      <c r="H4441">
        <v>142</v>
      </c>
      <c r="I4441" t="s">
        <v>25</v>
      </c>
      <c r="J4441" t="s">
        <v>26</v>
      </c>
      <c r="M4441" t="s">
        <v>14206</v>
      </c>
      <c r="N4441" t="s">
        <v>6622</v>
      </c>
      <c r="O4441" t="s">
        <v>29814</v>
      </c>
      <c r="P4441" t="s">
        <v>15742</v>
      </c>
      <c r="Q4441" t="s">
        <v>18777</v>
      </c>
      <c r="R4441" t="s">
        <v>29815</v>
      </c>
      <c r="S4441" t="s">
        <v>29816</v>
      </c>
      <c r="T4441">
        <v>6.6</v>
      </c>
      <c r="U4441">
        <v>409370</v>
      </c>
      <c r="V4441" s="12">
        <f>W4441*1.09324733035956</f>
        <v>218649466.07191199</v>
      </c>
      <c r="W4441" s="3">
        <v>200000000</v>
      </c>
      <c r="X4441" s="13">
        <f>Y4441*1.09324733035956</f>
        <v>221769520.70518705</v>
      </c>
      <c r="Y4441" s="3">
        <v>202853933</v>
      </c>
      <c r="Z4441" s="13">
        <f>AA4441*1.09324733035956</f>
        <v>775093031.89186931</v>
      </c>
      <c r="AA4441" s="3">
        <v>708982323</v>
      </c>
      <c r="AB4441">
        <v>1184</v>
      </c>
    </row>
    <row r="4442" spans="1:28" x14ac:dyDescent="0.2">
      <c r="A4442" t="s">
        <v>31537</v>
      </c>
      <c r="B4442" t="s">
        <v>31538</v>
      </c>
      <c r="C4442">
        <v>2014</v>
      </c>
      <c r="D4442" t="s">
        <v>31539</v>
      </c>
      <c r="E4442" t="s">
        <v>16512</v>
      </c>
      <c r="F4442" t="s">
        <v>44031</v>
      </c>
      <c r="G4442" t="s">
        <v>44032</v>
      </c>
      <c r="H4442">
        <v>130</v>
      </c>
      <c r="I4442" t="s">
        <v>12457</v>
      </c>
      <c r="J4442" t="s">
        <v>26</v>
      </c>
      <c r="K4442" t="s">
        <v>686</v>
      </c>
      <c r="M4442" t="s">
        <v>20313</v>
      </c>
      <c r="N4442" t="s">
        <v>31540</v>
      </c>
      <c r="O4442" t="s">
        <v>31541</v>
      </c>
      <c r="P4442" t="s">
        <v>14481</v>
      </c>
      <c r="Q4442" t="s">
        <v>31542</v>
      </c>
      <c r="R4442" t="s">
        <v>31543</v>
      </c>
      <c r="S4442" t="s">
        <v>31544</v>
      </c>
      <c r="T4442">
        <v>7.6</v>
      </c>
      <c r="U4442">
        <v>406657</v>
      </c>
      <c r="V4442" s="12">
        <f>W4442*1.09324733035956</f>
        <v>185852046.16112521</v>
      </c>
      <c r="W4442" s="3">
        <v>170000000</v>
      </c>
      <c r="X4442" s="13">
        <f>Y4442*1.09324733035956</f>
        <v>227991908.43251202</v>
      </c>
      <c r="Y4442" s="3">
        <v>208545589</v>
      </c>
      <c r="Z4442" s="13">
        <f>AA4442*1.09324733035956</f>
        <v>776910274.6140281</v>
      </c>
      <c r="AA4442" s="3">
        <v>710644566</v>
      </c>
      <c r="AB4442">
        <v>676</v>
      </c>
    </row>
    <row r="4443" spans="1:28" hidden="1" x14ac:dyDescent="0.2">
      <c r="A4443" t="s">
        <v>38614</v>
      </c>
      <c r="B4443" t="s">
        <v>38615</v>
      </c>
      <c r="C4443">
        <v>2016</v>
      </c>
      <c r="D4443" t="s">
        <v>29020</v>
      </c>
      <c r="E4443" t="s">
        <v>176</v>
      </c>
      <c r="F4443" t="s">
        <v>44046</v>
      </c>
      <c r="G4443" t="s">
        <v>44042</v>
      </c>
      <c r="H4443">
        <v>104</v>
      </c>
      <c r="I4443" t="s">
        <v>5770</v>
      </c>
      <c r="J4443" t="s">
        <v>26</v>
      </c>
      <c r="M4443" t="s">
        <v>38616</v>
      </c>
      <c r="N4443" t="s">
        <v>38617</v>
      </c>
      <c r="O4443" t="s">
        <v>38618</v>
      </c>
      <c r="P4443" t="s">
        <v>10207</v>
      </c>
      <c r="Q4443" t="s">
        <v>38619</v>
      </c>
      <c r="R4443" t="s">
        <v>38620</v>
      </c>
      <c r="S4443" t="s">
        <v>38621</v>
      </c>
      <c r="T4443">
        <v>6.2</v>
      </c>
      <c r="U4443">
        <v>13281</v>
      </c>
      <c r="W4443" t="s">
        <v>38622</v>
      </c>
      <c r="X4443"/>
      <c r="Y4443"/>
      <c r="Z4443"/>
      <c r="AA4443">
        <v>21148</v>
      </c>
      <c r="AB4443">
        <v>71</v>
      </c>
    </row>
    <row r="4444" spans="1:28" x14ac:dyDescent="0.2">
      <c r="A4444" t="s">
        <v>29608</v>
      </c>
      <c r="B4444" t="s">
        <v>29609</v>
      </c>
      <c r="C4444">
        <v>2014</v>
      </c>
      <c r="D4444" t="s">
        <v>29610</v>
      </c>
      <c r="E4444" t="s">
        <v>16512</v>
      </c>
      <c r="F4444" t="s">
        <v>44031</v>
      </c>
      <c r="G4444" t="s">
        <v>44033</v>
      </c>
      <c r="H4444">
        <v>136</v>
      </c>
      <c r="I4444" t="s">
        <v>25</v>
      </c>
      <c r="J4444" t="s">
        <v>26</v>
      </c>
      <c r="K4444" t="s">
        <v>27</v>
      </c>
      <c r="M4444" t="s">
        <v>4402</v>
      </c>
      <c r="N4444" t="s">
        <v>14093</v>
      </c>
      <c r="O4444" t="s">
        <v>29611</v>
      </c>
      <c r="P4444" t="s">
        <v>13116</v>
      </c>
      <c r="Q4444" t="s">
        <v>29612</v>
      </c>
      <c r="R4444" t="s">
        <v>29613</v>
      </c>
      <c r="S4444" t="s">
        <v>29614</v>
      </c>
      <c r="T4444">
        <v>7.7</v>
      </c>
      <c r="U4444">
        <v>719085</v>
      </c>
      <c r="V4444" s="12">
        <f>W4444*1.09324733035956</f>
        <v>185852046.16112521</v>
      </c>
      <c r="W4444" s="3">
        <v>170000000</v>
      </c>
      <c r="X4444" s="13">
        <f>Y4444*1.09324733035956</f>
        <v>283989111.35565442</v>
      </c>
      <c r="Y4444" s="3">
        <v>259766572</v>
      </c>
      <c r="Z4444" s="13">
        <f>AA4444*1.09324733035956</f>
        <v>781039400.90621436</v>
      </c>
      <c r="AA4444" s="3">
        <v>714421503</v>
      </c>
      <c r="AB4444">
        <v>944</v>
      </c>
    </row>
    <row r="4445" spans="1:28" hidden="1" x14ac:dyDescent="0.2">
      <c r="A4445" t="s">
        <v>38632</v>
      </c>
      <c r="B4445" t="s">
        <v>38633</v>
      </c>
      <c r="C4445">
        <v>2019</v>
      </c>
      <c r="D4445" s="1">
        <v>43779</v>
      </c>
      <c r="E4445" t="s">
        <v>44054</v>
      </c>
      <c r="F4445" t="s">
        <v>44042</v>
      </c>
      <c r="H4445">
        <v>99</v>
      </c>
      <c r="I4445" t="s">
        <v>25</v>
      </c>
      <c r="J4445" t="s">
        <v>26</v>
      </c>
      <c r="M4445" t="s">
        <v>3946</v>
      </c>
      <c r="N4445" t="s">
        <v>5630</v>
      </c>
      <c r="O4445" t="s">
        <v>38634</v>
      </c>
      <c r="P4445" t="s">
        <v>16031</v>
      </c>
      <c r="Q4445" t="s">
        <v>38635</v>
      </c>
      <c r="R4445" t="s">
        <v>38636</v>
      </c>
      <c r="S4445" t="s">
        <v>38637</v>
      </c>
      <c r="T4445">
        <v>6.4</v>
      </c>
      <c r="U4445">
        <v>49164</v>
      </c>
      <c r="W4445"/>
      <c r="X4445"/>
      <c r="Y4445"/>
      <c r="Z4445"/>
      <c r="AA4445"/>
      <c r="AB4445">
        <v>923</v>
      </c>
    </row>
    <row r="4446" spans="1:28" x14ac:dyDescent="0.2">
      <c r="A4446" t="s">
        <v>24523</v>
      </c>
      <c r="B4446" t="s">
        <v>24524</v>
      </c>
      <c r="C4446">
        <v>2012</v>
      </c>
      <c r="D4446" s="1">
        <v>40913</v>
      </c>
      <c r="E4446" t="s">
        <v>16512</v>
      </c>
      <c r="F4446" t="s">
        <v>44031</v>
      </c>
      <c r="G4446" t="s">
        <v>44033</v>
      </c>
      <c r="H4446">
        <v>142</v>
      </c>
      <c r="I4446" t="s">
        <v>25</v>
      </c>
      <c r="J4446" t="s">
        <v>26</v>
      </c>
      <c r="M4446" t="s">
        <v>7174</v>
      </c>
      <c r="N4446" t="s">
        <v>24525</v>
      </c>
      <c r="O4446" t="s">
        <v>24526</v>
      </c>
      <c r="P4446" t="s">
        <v>24527</v>
      </c>
      <c r="Q4446" t="s">
        <v>24528</v>
      </c>
      <c r="R4446" t="s">
        <v>24529</v>
      </c>
      <c r="S4446" t="s">
        <v>24530</v>
      </c>
      <c r="T4446">
        <v>7.2</v>
      </c>
      <c r="U4446">
        <v>830511</v>
      </c>
      <c r="V4446" s="12">
        <f>W4446*1.12725506764114</f>
        <v>87925895.276008919</v>
      </c>
      <c r="W4446" s="3">
        <v>78000000</v>
      </c>
      <c r="X4446" s="13">
        <f>Y4446*1.12725506764114</f>
        <v>459932120.20876831</v>
      </c>
      <c r="Y4446" s="3">
        <v>408010692</v>
      </c>
      <c r="Z4446" s="13">
        <f>AA4446*1.12725506764114</f>
        <v>782759971.57227063</v>
      </c>
      <c r="AA4446" s="3">
        <v>694394724</v>
      </c>
      <c r="AB4446">
        <v>2052</v>
      </c>
    </row>
    <row r="4447" spans="1:28" x14ac:dyDescent="0.2">
      <c r="A4447" t="s">
        <v>9843</v>
      </c>
      <c r="B4447" t="s">
        <v>9844</v>
      </c>
      <c r="C4447">
        <v>2006</v>
      </c>
      <c r="D4447" s="1">
        <v>39203</v>
      </c>
      <c r="E4447" t="s">
        <v>16512</v>
      </c>
      <c r="F4447" t="s">
        <v>44031</v>
      </c>
      <c r="G4447" t="s">
        <v>44042</v>
      </c>
      <c r="H4447">
        <v>144</v>
      </c>
      <c r="I4447" t="s">
        <v>9845</v>
      </c>
      <c r="J4447" t="s">
        <v>26</v>
      </c>
      <c r="K4447" t="s">
        <v>6812</v>
      </c>
      <c r="L4447" t="s">
        <v>307</v>
      </c>
      <c r="M4447" t="s">
        <v>1495</v>
      </c>
      <c r="N4447" t="s">
        <v>4524</v>
      </c>
      <c r="O4447" t="s">
        <v>9846</v>
      </c>
      <c r="P4447" t="s">
        <v>9512</v>
      </c>
      <c r="Q4447" t="s">
        <v>9847</v>
      </c>
      <c r="R4447" t="s">
        <v>9848</v>
      </c>
      <c r="S4447" t="s">
        <v>9849</v>
      </c>
      <c r="T4447">
        <v>8</v>
      </c>
      <c r="U4447">
        <v>569968</v>
      </c>
      <c r="V4447" s="12">
        <f>W4447*1.28378472222222</f>
        <v>192567708.33333302</v>
      </c>
      <c r="W4447" s="3">
        <v>150000000</v>
      </c>
      <c r="X4447" s="13">
        <f>Y4447*1.28378472222222</f>
        <v>214964565.24583298</v>
      </c>
      <c r="Y4447" s="3">
        <v>167445960</v>
      </c>
      <c r="Z4447" s="13">
        <f>AA4447*1.28378472222222</f>
        <v>791455359.69746399</v>
      </c>
      <c r="AA4447" s="3">
        <v>616501619</v>
      </c>
      <c r="AB4447">
        <v>2409</v>
      </c>
    </row>
    <row r="4448" spans="1:28" hidden="1" x14ac:dyDescent="0.2">
      <c r="A4448" t="s">
        <v>38653</v>
      </c>
      <c r="B4448" t="s">
        <v>38654</v>
      </c>
      <c r="C4448">
        <v>2017</v>
      </c>
      <c r="D4448" s="1">
        <v>43019</v>
      </c>
      <c r="E4448" t="s">
        <v>16512</v>
      </c>
      <c r="F4448" t="s">
        <v>44038</v>
      </c>
      <c r="G4448" t="s">
        <v>44046</v>
      </c>
      <c r="H4448">
        <v>86</v>
      </c>
      <c r="I4448" t="s">
        <v>25</v>
      </c>
      <c r="J4448" t="s">
        <v>26</v>
      </c>
      <c r="M4448" t="s">
        <v>26255</v>
      </c>
      <c r="N4448" t="s">
        <v>38655</v>
      </c>
      <c r="O4448" t="s">
        <v>38656</v>
      </c>
      <c r="P4448" t="s">
        <v>38657</v>
      </c>
      <c r="Q4448" t="s">
        <v>38658</v>
      </c>
      <c r="R4448" t="s">
        <v>38659</v>
      </c>
      <c r="S4448" t="s">
        <v>38660</v>
      </c>
      <c r="T4448">
        <v>6.4</v>
      </c>
      <c r="U4448">
        <v>15670</v>
      </c>
      <c r="W4448"/>
      <c r="X4448"/>
      <c r="Y4448"/>
      <c r="Z4448"/>
      <c r="AA4448"/>
      <c r="AB4448">
        <v>71</v>
      </c>
    </row>
    <row r="4449" spans="1:28" hidden="1" x14ac:dyDescent="0.2">
      <c r="A4449" t="s">
        <v>38661</v>
      </c>
      <c r="B4449" t="s">
        <v>38662</v>
      </c>
      <c r="C4449">
        <v>2019</v>
      </c>
      <c r="D4449" s="1">
        <v>43652</v>
      </c>
      <c r="E4449" t="s">
        <v>176</v>
      </c>
      <c r="H4449">
        <v>121</v>
      </c>
      <c r="I4449" t="s">
        <v>25</v>
      </c>
      <c r="J4449" t="s">
        <v>26</v>
      </c>
      <c r="M4449" t="s">
        <v>38663</v>
      </c>
      <c r="N4449" t="s">
        <v>38664</v>
      </c>
      <c r="O4449" t="s">
        <v>38665</v>
      </c>
      <c r="P4449" t="s">
        <v>38666</v>
      </c>
      <c r="Q4449" t="s">
        <v>38667</v>
      </c>
      <c r="R4449" t="s">
        <v>38668</v>
      </c>
      <c r="S4449" t="s">
        <v>38669</v>
      </c>
      <c r="T4449">
        <v>7.4</v>
      </c>
      <c r="U4449">
        <v>12754</v>
      </c>
      <c r="W4449"/>
      <c r="X4449"/>
      <c r="Y4449">
        <v>4515719</v>
      </c>
      <c r="Z4449"/>
      <c r="AA4449">
        <v>4607017</v>
      </c>
      <c r="AB4449">
        <v>124</v>
      </c>
    </row>
    <row r="4450" spans="1:28" hidden="1" x14ac:dyDescent="0.2">
      <c r="A4450" t="s">
        <v>38670</v>
      </c>
      <c r="B4450" t="s">
        <v>38671</v>
      </c>
      <c r="C4450">
        <v>2018</v>
      </c>
      <c r="D4450" t="s">
        <v>38672</v>
      </c>
      <c r="E4450" t="s">
        <v>44058</v>
      </c>
      <c r="F4450" t="s">
        <v>44042</v>
      </c>
      <c r="H4450">
        <v>97</v>
      </c>
      <c r="I4450" t="s">
        <v>25</v>
      </c>
      <c r="J4450" t="s">
        <v>26</v>
      </c>
      <c r="M4450" t="s">
        <v>38673</v>
      </c>
      <c r="N4450" t="s">
        <v>38674</v>
      </c>
      <c r="O4450" t="s">
        <v>38675</v>
      </c>
      <c r="P4450" t="s">
        <v>38676</v>
      </c>
      <c r="Q4450" t="s">
        <v>38677</v>
      </c>
      <c r="R4450" t="s">
        <v>38678</v>
      </c>
      <c r="S4450" t="s">
        <v>38679</v>
      </c>
      <c r="T4450">
        <v>5.8</v>
      </c>
      <c r="U4450">
        <v>25474</v>
      </c>
      <c r="W4450"/>
      <c r="X4450"/>
      <c r="Y4450"/>
      <c r="Z4450"/>
      <c r="AA4450"/>
      <c r="AB4450">
        <v>281</v>
      </c>
    </row>
    <row r="4451" spans="1:28" hidden="1" x14ac:dyDescent="0.2">
      <c r="A4451" t="s">
        <v>38680</v>
      </c>
      <c r="B4451" t="s">
        <v>6533</v>
      </c>
      <c r="C4451">
        <v>2015</v>
      </c>
      <c r="D4451" t="s">
        <v>22149</v>
      </c>
      <c r="E4451" t="s">
        <v>1045</v>
      </c>
      <c r="F4451" t="s">
        <v>44032</v>
      </c>
      <c r="H4451">
        <v>82</v>
      </c>
      <c r="I4451" t="s">
        <v>11704</v>
      </c>
      <c r="J4451" t="s">
        <v>5473</v>
      </c>
      <c r="M4451" t="s">
        <v>38681</v>
      </c>
      <c r="N4451" t="s">
        <v>38681</v>
      </c>
      <c r="O4451" t="s">
        <v>38681</v>
      </c>
      <c r="P4451" t="e">
        <v>#VALUE!</v>
      </c>
      <c r="Q4451" t="e">
        <v>#VALUE!</v>
      </c>
      <c r="R4451" t="s">
        <v>38682</v>
      </c>
      <c r="S4451" t="s">
        <v>38683</v>
      </c>
      <c r="T4451">
        <v>7.3</v>
      </c>
      <c r="U4451">
        <v>13310</v>
      </c>
      <c r="W4451"/>
      <c r="X4451"/>
      <c r="Y4451">
        <v>321642</v>
      </c>
      <c r="Z4451"/>
      <c r="AA4451">
        <v>3906227</v>
      </c>
      <c r="AB4451">
        <v>34</v>
      </c>
    </row>
    <row r="4452" spans="1:28" x14ac:dyDescent="0.2">
      <c r="A4452" t="s">
        <v>22598</v>
      </c>
      <c r="B4452" t="s">
        <v>22599</v>
      </c>
      <c r="C4452">
        <v>2011</v>
      </c>
      <c r="D4452" t="s">
        <v>19468</v>
      </c>
      <c r="E4452" t="s">
        <v>16512</v>
      </c>
      <c r="F4452" t="s">
        <v>44031</v>
      </c>
      <c r="G4452" t="s">
        <v>44042</v>
      </c>
      <c r="H4452">
        <v>132</v>
      </c>
      <c r="I4452" t="s">
        <v>22600</v>
      </c>
      <c r="J4452" t="s">
        <v>26</v>
      </c>
      <c r="K4452" t="s">
        <v>75</v>
      </c>
      <c r="L4452" t="s">
        <v>27</v>
      </c>
      <c r="M4452" t="s">
        <v>6604</v>
      </c>
      <c r="N4452" t="s">
        <v>22601</v>
      </c>
      <c r="O4452" t="s">
        <v>22602</v>
      </c>
      <c r="P4452" t="s">
        <v>160</v>
      </c>
      <c r="Q4452" t="s">
        <v>22603</v>
      </c>
      <c r="R4452" t="s">
        <v>22604</v>
      </c>
      <c r="S4452" t="s">
        <v>22605</v>
      </c>
      <c r="T4452">
        <v>7.4</v>
      </c>
      <c r="U4452">
        <v>449833</v>
      </c>
      <c r="V4452" s="12">
        <f>W4452*1.1505830469594</f>
        <v>166834541.809113</v>
      </c>
      <c r="W4452" s="3">
        <v>145000000</v>
      </c>
      <c r="X4452" s="13">
        <f>Y4452*1.1505830469594</f>
        <v>240929677.26064891</v>
      </c>
      <c r="Y4452" s="3">
        <v>209397903</v>
      </c>
      <c r="Z4452" s="13">
        <f>AA4452*1.1505830469594</f>
        <v>799325437.52386355</v>
      </c>
      <c r="AA4452" s="3">
        <v>694713380</v>
      </c>
      <c r="AB4452">
        <v>582</v>
      </c>
    </row>
    <row r="4453" spans="1:28" x14ac:dyDescent="0.2">
      <c r="A4453" t="s">
        <v>11201</v>
      </c>
      <c r="B4453" t="s">
        <v>11202</v>
      </c>
      <c r="C4453">
        <v>2005</v>
      </c>
      <c r="D4453" t="s">
        <v>11203</v>
      </c>
      <c r="E4453" t="s">
        <v>44043</v>
      </c>
      <c r="F4453" t="s">
        <v>44033</v>
      </c>
      <c r="G4453" t="s">
        <v>44042</v>
      </c>
      <c r="H4453">
        <v>116</v>
      </c>
      <c r="I4453" t="s">
        <v>25</v>
      </c>
      <c r="J4453" t="s">
        <v>26</v>
      </c>
      <c r="M4453" t="s">
        <v>1159</v>
      </c>
      <c r="N4453" t="s">
        <v>11204</v>
      </c>
      <c r="O4453" t="s">
        <v>11205</v>
      </c>
      <c r="P4453" t="s">
        <v>160</v>
      </c>
      <c r="Q4453" t="s">
        <v>11206</v>
      </c>
      <c r="R4453" t="s">
        <v>11207</v>
      </c>
      <c r="S4453" t="s">
        <v>11208</v>
      </c>
      <c r="T4453">
        <v>6.5</v>
      </c>
      <c r="U4453">
        <v>409066</v>
      </c>
      <c r="V4453" s="12">
        <f>W4453*1.32519713261649</f>
        <v>174926021.50537667</v>
      </c>
      <c r="W4453" s="3">
        <v>132000000</v>
      </c>
      <c r="X4453" s="13">
        <f>Y4453*1.32519713261649</f>
        <v>310467653.34917623</v>
      </c>
      <c r="Y4453" s="3">
        <v>234280354</v>
      </c>
      <c r="Z4453" s="13">
        <f>AA4453*1.32519713261649</f>
        <v>800250925.76297641</v>
      </c>
      <c r="AA4453" s="3">
        <v>603873119</v>
      </c>
      <c r="AB4453">
        <v>2847</v>
      </c>
    </row>
    <row r="4454" spans="1:28" x14ac:dyDescent="0.2">
      <c r="A4454" t="s">
        <v>25325</v>
      </c>
      <c r="B4454" t="s">
        <v>25326</v>
      </c>
      <c r="C4454">
        <v>2013</v>
      </c>
      <c r="D4454" s="1">
        <v>41343</v>
      </c>
      <c r="E4454" t="s">
        <v>176</v>
      </c>
      <c r="F4454" t="s">
        <v>44033</v>
      </c>
      <c r="G4454" t="s">
        <v>44042</v>
      </c>
      <c r="H4454">
        <v>91</v>
      </c>
      <c r="I4454" t="s">
        <v>25327</v>
      </c>
      <c r="J4454" t="s">
        <v>26</v>
      </c>
      <c r="K4454" t="s">
        <v>25328</v>
      </c>
      <c r="M4454" t="s">
        <v>1861</v>
      </c>
      <c r="N4454" t="s">
        <v>25329</v>
      </c>
      <c r="O4454" t="s">
        <v>25330</v>
      </c>
      <c r="P4454" t="s">
        <v>1516</v>
      </c>
      <c r="Q4454" t="s">
        <v>25331</v>
      </c>
      <c r="R4454" t="s">
        <v>25332</v>
      </c>
      <c r="S4454" t="s">
        <v>25333</v>
      </c>
      <c r="T4454">
        <v>7.7</v>
      </c>
      <c r="U4454">
        <v>755710</v>
      </c>
      <c r="V4454" s="12">
        <f>W4454*1.11098185502045</f>
        <v>111098185.50204501</v>
      </c>
      <c r="W4454" s="3">
        <v>100000000</v>
      </c>
      <c r="X4454" s="13">
        <f>Y4454*1.11098185502045</f>
        <v>304512021.84847295</v>
      </c>
      <c r="Y4454" s="3">
        <v>274092705</v>
      </c>
      <c r="Z4454" s="13">
        <f>AA4454*1.11098185502045</f>
        <v>803453972.93815708</v>
      </c>
      <c r="AA4454" s="3">
        <v>723192705</v>
      </c>
      <c r="AB4454">
        <v>2103</v>
      </c>
    </row>
    <row r="4455" spans="1:28" x14ac:dyDescent="0.2">
      <c r="A4455" t="s">
        <v>24444</v>
      </c>
      <c r="B4455" t="s">
        <v>24445</v>
      </c>
      <c r="C4455">
        <v>2016</v>
      </c>
      <c r="D4455" t="s">
        <v>24446</v>
      </c>
      <c r="E4455" t="s">
        <v>16512</v>
      </c>
      <c r="F4455" t="s">
        <v>44031</v>
      </c>
      <c r="G4455" t="s">
        <v>44034</v>
      </c>
      <c r="H4455">
        <v>123</v>
      </c>
      <c r="I4455" t="s">
        <v>25</v>
      </c>
      <c r="J4455" t="s">
        <v>26</v>
      </c>
      <c r="K4455" t="s">
        <v>934</v>
      </c>
      <c r="L4455" t="s">
        <v>308</v>
      </c>
      <c r="M4455" t="s">
        <v>414</v>
      </c>
      <c r="N4455" t="s">
        <v>414</v>
      </c>
      <c r="O4455" t="s">
        <v>24447</v>
      </c>
      <c r="P4455" t="s">
        <v>510</v>
      </c>
      <c r="Q4455" t="s">
        <v>24448</v>
      </c>
      <c r="R4455" t="s">
        <v>24449</v>
      </c>
      <c r="S4455" t="s">
        <v>24450</v>
      </c>
      <c r="T4455">
        <v>6</v>
      </c>
      <c r="U4455">
        <v>586474</v>
      </c>
      <c r="V4455" s="12">
        <f>W4455*1.07834771485832</f>
        <v>188710850.10020602</v>
      </c>
      <c r="W4455" s="3">
        <v>175000000</v>
      </c>
      <c r="X4455" s="13">
        <f>Y4455*1.07834771485832</f>
        <v>350570900.33121645</v>
      </c>
      <c r="Y4455" s="3">
        <v>325100054</v>
      </c>
      <c r="Z4455" s="13">
        <f>AA4455*1.07834771485832</f>
        <v>805360641.49393392</v>
      </c>
      <c r="AA4455" s="3">
        <v>746846894</v>
      </c>
      <c r="AB4455">
        <v>2268</v>
      </c>
    </row>
    <row r="4456" spans="1:28" hidden="1" x14ac:dyDescent="0.2">
      <c r="A4456" t="s">
        <v>38715</v>
      </c>
      <c r="B4456" t="s">
        <v>38716</v>
      </c>
      <c r="C4456">
        <v>2016</v>
      </c>
      <c r="D4456" t="s">
        <v>38078</v>
      </c>
      <c r="E4456" t="s">
        <v>176</v>
      </c>
      <c r="F4456" t="s">
        <v>44049</v>
      </c>
      <c r="H4456">
        <v>130</v>
      </c>
      <c r="I4456" t="s">
        <v>943</v>
      </c>
      <c r="J4456" t="s">
        <v>944</v>
      </c>
      <c r="M4456" t="s">
        <v>38717</v>
      </c>
      <c r="N4456" t="s">
        <v>38718</v>
      </c>
      <c r="O4456" t="s">
        <v>38719</v>
      </c>
      <c r="P4456" t="s">
        <v>2934</v>
      </c>
      <c r="Q4456" t="s">
        <v>38720</v>
      </c>
      <c r="R4456" t="s">
        <v>38721</v>
      </c>
      <c r="S4456" t="s">
        <v>38722</v>
      </c>
      <c r="T4456">
        <v>8</v>
      </c>
      <c r="U4456">
        <v>51927</v>
      </c>
      <c r="W4456">
        <v>4400000</v>
      </c>
      <c r="X4456"/>
      <c r="Y4456"/>
      <c r="Z4456"/>
      <c r="AA4456">
        <v>9323484</v>
      </c>
      <c r="AB4456">
        <v>211</v>
      </c>
    </row>
    <row r="4457" spans="1:28" hidden="1" x14ac:dyDescent="0.2">
      <c r="A4457" t="s">
        <v>38723</v>
      </c>
      <c r="B4457" t="s">
        <v>38724</v>
      </c>
      <c r="C4457">
        <v>2015</v>
      </c>
      <c r="D4457" t="s">
        <v>31124</v>
      </c>
      <c r="E4457" t="s">
        <v>44035</v>
      </c>
      <c r="F4457" t="s">
        <v>44044</v>
      </c>
      <c r="G4457" t="s">
        <v>44032</v>
      </c>
      <c r="H4457">
        <v>108</v>
      </c>
      <c r="I4457" t="s">
        <v>5481</v>
      </c>
      <c r="J4457" t="s">
        <v>308</v>
      </c>
      <c r="M4457" t="s">
        <v>38725</v>
      </c>
      <c r="N4457" t="s">
        <v>38726</v>
      </c>
      <c r="O4457" t="s">
        <v>38727</v>
      </c>
      <c r="P4457" t="s">
        <v>38728</v>
      </c>
      <c r="Q4457" t="s">
        <v>38728</v>
      </c>
      <c r="R4457" t="s">
        <v>38729</v>
      </c>
      <c r="S4457" t="s">
        <v>38730</v>
      </c>
      <c r="T4457">
        <v>7</v>
      </c>
      <c r="U4457">
        <v>11865</v>
      </c>
      <c r="W4457"/>
      <c r="X4457"/>
      <c r="Y4457">
        <v>201227</v>
      </c>
      <c r="Z4457"/>
      <c r="AA4457">
        <v>20381995</v>
      </c>
      <c r="AB4457">
        <v>24</v>
      </c>
    </row>
    <row r="4458" spans="1:28" hidden="1" x14ac:dyDescent="0.2">
      <c r="A4458" t="s">
        <v>38731</v>
      </c>
      <c r="B4458" t="s">
        <v>38732</v>
      </c>
      <c r="C4458">
        <v>2017</v>
      </c>
      <c r="D4458" s="1">
        <v>43315</v>
      </c>
      <c r="E4458" t="s">
        <v>176</v>
      </c>
      <c r="F4458" t="s">
        <v>44045</v>
      </c>
      <c r="G4458" t="s">
        <v>44036</v>
      </c>
      <c r="H4458">
        <v>106</v>
      </c>
      <c r="I4458" t="s">
        <v>495</v>
      </c>
      <c r="J4458" t="s">
        <v>26</v>
      </c>
      <c r="K4458" t="s">
        <v>64</v>
      </c>
      <c r="M4458" t="s">
        <v>4005</v>
      </c>
      <c r="N4458" t="s">
        <v>38733</v>
      </c>
      <c r="O4458" t="s">
        <v>38734</v>
      </c>
      <c r="P4458" t="s">
        <v>17675</v>
      </c>
      <c r="Q4458" t="s">
        <v>38735</v>
      </c>
      <c r="R4458" t="s">
        <v>38736</v>
      </c>
      <c r="S4458" t="s">
        <v>38737</v>
      </c>
      <c r="T4458">
        <v>6</v>
      </c>
      <c r="U4458">
        <v>17330</v>
      </c>
      <c r="W4458"/>
      <c r="X4458"/>
      <c r="Y4458">
        <v>2716368</v>
      </c>
      <c r="Z4458"/>
      <c r="AA4458">
        <v>9200168</v>
      </c>
      <c r="AB4458">
        <v>97</v>
      </c>
    </row>
    <row r="4459" spans="1:28" x14ac:dyDescent="0.2">
      <c r="A4459" t="s">
        <v>43297</v>
      </c>
      <c r="B4459" t="s">
        <v>43298</v>
      </c>
      <c r="C4459">
        <v>2019</v>
      </c>
      <c r="D4459" t="s">
        <v>41042</v>
      </c>
      <c r="E4459" t="s">
        <v>16512</v>
      </c>
      <c r="F4459" t="s">
        <v>44031</v>
      </c>
      <c r="G4459" t="s">
        <v>44038</v>
      </c>
      <c r="H4459">
        <v>123</v>
      </c>
      <c r="I4459" t="s">
        <v>25</v>
      </c>
      <c r="J4459" t="s">
        <v>26</v>
      </c>
      <c r="M4459" t="s">
        <v>4505</v>
      </c>
      <c r="N4459" t="s">
        <v>43299</v>
      </c>
      <c r="O4459" t="s">
        <v>43300</v>
      </c>
      <c r="P4459" t="s">
        <v>4689</v>
      </c>
      <c r="Q4459" t="s">
        <v>25745</v>
      </c>
      <c r="R4459" t="s">
        <v>43301</v>
      </c>
      <c r="S4459" t="s">
        <v>43302</v>
      </c>
      <c r="T4459">
        <v>6.7</v>
      </c>
      <c r="U4459">
        <v>168698</v>
      </c>
      <c r="V4459" s="12">
        <f>W4459*1.01233684194057</f>
        <v>126542105.24257125</v>
      </c>
      <c r="W4459" s="3">
        <v>125000000</v>
      </c>
      <c r="X4459" s="13">
        <f>Y4459*1.01233684194057</f>
        <v>320739943.00373584</v>
      </c>
      <c r="Y4459" s="3">
        <v>316831246</v>
      </c>
      <c r="Z4459" s="13">
        <f>AA4459*1.01233684194057</f>
        <v>806403225.11929369</v>
      </c>
      <c r="AA4459" s="3">
        <v>796575993</v>
      </c>
      <c r="AB4459">
        <v>940</v>
      </c>
    </row>
    <row r="4460" spans="1:28" hidden="1" x14ac:dyDescent="0.2">
      <c r="A4460" t="s">
        <v>38747</v>
      </c>
      <c r="B4460" t="s">
        <v>38748</v>
      </c>
      <c r="C4460">
        <v>2015</v>
      </c>
      <c r="D4460" t="s">
        <v>24273</v>
      </c>
      <c r="E4460" t="s">
        <v>1045</v>
      </c>
      <c r="F4460" t="s">
        <v>44032</v>
      </c>
      <c r="G4460" t="s">
        <v>44036</v>
      </c>
      <c r="H4460">
        <v>137</v>
      </c>
      <c r="I4460" t="s">
        <v>943</v>
      </c>
      <c r="J4460" t="s">
        <v>944</v>
      </c>
      <c r="M4460" t="s">
        <v>30128</v>
      </c>
      <c r="N4460" t="s">
        <v>38749</v>
      </c>
      <c r="O4460" t="s">
        <v>38750</v>
      </c>
      <c r="P4460" t="s">
        <v>30131</v>
      </c>
      <c r="Q4460" t="s">
        <v>38751</v>
      </c>
      <c r="R4460" t="s">
        <v>38752</v>
      </c>
      <c r="S4460" t="s">
        <v>38753</v>
      </c>
      <c r="T4460">
        <v>7.3</v>
      </c>
      <c r="U4460">
        <v>13734</v>
      </c>
      <c r="W4460"/>
      <c r="X4460"/>
      <c r="Y4460">
        <v>222856</v>
      </c>
      <c r="Z4460"/>
      <c r="AA4460">
        <v>12983721</v>
      </c>
      <c r="AB4460">
        <v>37</v>
      </c>
    </row>
    <row r="4461" spans="1:28" hidden="1" x14ac:dyDescent="0.2">
      <c r="A4461" t="s">
        <v>38754</v>
      </c>
      <c r="B4461" t="s">
        <v>36578</v>
      </c>
      <c r="C4461">
        <v>2015</v>
      </c>
      <c r="D4461" t="s">
        <v>36152</v>
      </c>
      <c r="E4461" t="s">
        <v>44041</v>
      </c>
      <c r="F4461" t="s">
        <v>44032</v>
      </c>
      <c r="G4461" t="s">
        <v>44045</v>
      </c>
      <c r="H4461">
        <v>163</v>
      </c>
      <c r="I4461" t="s">
        <v>943</v>
      </c>
      <c r="J4461" t="s">
        <v>944</v>
      </c>
      <c r="M4461" t="s">
        <v>38755</v>
      </c>
      <c r="N4461" t="s">
        <v>38756</v>
      </c>
      <c r="O4461" t="s">
        <v>38757</v>
      </c>
      <c r="P4461" t="s">
        <v>5671</v>
      </c>
      <c r="Q4461" t="s">
        <v>38758</v>
      </c>
      <c r="R4461" t="s">
        <v>38759</v>
      </c>
      <c r="S4461" t="s">
        <v>38760</v>
      </c>
      <c r="T4461">
        <v>8.1999999999999993</v>
      </c>
      <c r="U4461">
        <v>66043</v>
      </c>
      <c r="W4461">
        <v>9400000</v>
      </c>
      <c r="X4461"/>
      <c r="Y4461"/>
      <c r="Z4461"/>
      <c r="AA4461"/>
      <c r="AB4461">
        <v>235</v>
      </c>
    </row>
    <row r="4462" spans="1:28" hidden="1" x14ac:dyDescent="0.2">
      <c r="A4462" t="s">
        <v>38761</v>
      </c>
      <c r="B4462" t="s">
        <v>38762</v>
      </c>
      <c r="C4462">
        <v>2015</v>
      </c>
      <c r="D4462" s="1">
        <v>42070</v>
      </c>
      <c r="E4462" t="s">
        <v>44054</v>
      </c>
      <c r="F4462" t="s">
        <v>44042</v>
      </c>
      <c r="H4462">
        <v>149</v>
      </c>
      <c r="I4462" t="s">
        <v>943</v>
      </c>
      <c r="J4462" t="s">
        <v>33084</v>
      </c>
      <c r="M4462" t="s">
        <v>38763</v>
      </c>
      <c r="N4462" t="s">
        <v>38763</v>
      </c>
      <c r="O4462" t="s">
        <v>38764</v>
      </c>
      <c r="P4462" t="s">
        <v>38765</v>
      </c>
      <c r="Q4462" t="s">
        <v>38766</v>
      </c>
      <c r="R4462" t="s">
        <v>38767</v>
      </c>
      <c r="S4462" t="s">
        <v>38768</v>
      </c>
      <c r="T4462">
        <v>8.3000000000000007</v>
      </c>
      <c r="U4462">
        <v>12176</v>
      </c>
      <c r="W4462" t="s">
        <v>38769</v>
      </c>
      <c r="X4462"/>
      <c r="Y4462"/>
      <c r="Z4462"/>
      <c r="AA4462"/>
      <c r="AB4462">
        <v>115</v>
      </c>
    </row>
    <row r="4463" spans="1:28" hidden="1" x14ac:dyDescent="0.2">
      <c r="A4463" t="s">
        <v>38770</v>
      </c>
      <c r="B4463" t="s">
        <v>38771</v>
      </c>
      <c r="C4463">
        <v>2016</v>
      </c>
      <c r="D4463" t="s">
        <v>38772</v>
      </c>
      <c r="E4463" t="s">
        <v>16512</v>
      </c>
      <c r="F4463" t="s">
        <v>44044</v>
      </c>
      <c r="G4463" t="s">
        <v>44032</v>
      </c>
      <c r="H4463">
        <v>148</v>
      </c>
      <c r="I4463" t="s">
        <v>943</v>
      </c>
      <c r="J4463" t="s">
        <v>944</v>
      </c>
      <c r="M4463" t="s">
        <v>38773</v>
      </c>
      <c r="N4463" t="s">
        <v>38774</v>
      </c>
      <c r="O4463" t="s">
        <v>38775</v>
      </c>
      <c r="P4463" t="s">
        <v>20715</v>
      </c>
      <c r="Q4463" t="s">
        <v>38776</v>
      </c>
      <c r="R4463" t="s">
        <v>38777</v>
      </c>
      <c r="S4463" t="s">
        <v>38778</v>
      </c>
      <c r="T4463">
        <v>7.8</v>
      </c>
      <c r="U4463">
        <v>26309</v>
      </c>
      <c r="W4463">
        <v>5900000</v>
      </c>
      <c r="X4463"/>
      <c r="Y4463"/>
      <c r="Z4463"/>
      <c r="AA4463">
        <v>359891</v>
      </c>
      <c r="AB4463">
        <v>131</v>
      </c>
    </row>
    <row r="4464" spans="1:28" x14ac:dyDescent="0.2">
      <c r="A4464" t="s">
        <v>40477</v>
      </c>
      <c r="B4464" t="s">
        <v>40478</v>
      </c>
      <c r="C4464">
        <v>2018</v>
      </c>
      <c r="D4464" t="s">
        <v>40479</v>
      </c>
      <c r="E4464" t="s">
        <v>16512</v>
      </c>
      <c r="F4464" t="s">
        <v>44031</v>
      </c>
      <c r="G4464" t="s">
        <v>44038</v>
      </c>
      <c r="H4464">
        <v>119</v>
      </c>
      <c r="I4464" t="s">
        <v>25</v>
      </c>
      <c r="J4464" t="s">
        <v>26</v>
      </c>
      <c r="K4464" t="s">
        <v>51</v>
      </c>
      <c r="L4464" t="s">
        <v>308</v>
      </c>
      <c r="M4464" t="s">
        <v>33641</v>
      </c>
      <c r="N4464" t="s">
        <v>21443</v>
      </c>
      <c r="O4464" t="s">
        <v>40480</v>
      </c>
      <c r="P4464" t="s">
        <v>5063</v>
      </c>
      <c r="Q4464" t="s">
        <v>40481</v>
      </c>
      <c r="R4464" t="s">
        <v>40482</v>
      </c>
      <c r="S4464" t="s">
        <v>40483</v>
      </c>
      <c r="T4464">
        <v>7.7</v>
      </c>
      <c r="U4464">
        <v>460610</v>
      </c>
      <c r="V4464" s="12">
        <f>W4464*1.03068014830331</f>
        <v>113374816.31336409</v>
      </c>
      <c r="W4464" s="3">
        <v>110000000</v>
      </c>
      <c r="X4464" s="13">
        <f>Y4464*1.03068014830331</f>
        <v>334550257.56782866</v>
      </c>
      <c r="Y4464" s="3">
        <v>324591735</v>
      </c>
      <c r="Z4464" s="13">
        <f>AA4464*1.03068014830331</f>
        <v>809902460.94759762</v>
      </c>
      <c r="AA4464" s="3">
        <v>785794179</v>
      </c>
      <c r="AB4464">
        <v>1309</v>
      </c>
    </row>
    <row r="4465" spans="1:28" hidden="1" x14ac:dyDescent="0.2">
      <c r="A4465" t="s">
        <v>38785</v>
      </c>
      <c r="B4465" t="s">
        <v>38786</v>
      </c>
      <c r="C4465">
        <v>2016</v>
      </c>
      <c r="D4465" s="1">
        <v>42896</v>
      </c>
      <c r="E4465" t="s">
        <v>1045</v>
      </c>
      <c r="F4465" t="s">
        <v>44044</v>
      </c>
      <c r="G4465" t="s">
        <v>44046</v>
      </c>
      <c r="H4465">
        <v>89</v>
      </c>
      <c r="I4465" t="s">
        <v>1705</v>
      </c>
      <c r="J4465" t="s">
        <v>26</v>
      </c>
      <c r="M4465" t="s">
        <v>38787</v>
      </c>
      <c r="N4465" t="s">
        <v>38788</v>
      </c>
      <c r="O4465" t="s">
        <v>38789</v>
      </c>
      <c r="P4465" t="s">
        <v>36923</v>
      </c>
      <c r="Q4465" t="s">
        <v>38790</v>
      </c>
      <c r="R4465" t="s">
        <v>38791</v>
      </c>
      <c r="S4465" t="s">
        <v>38792</v>
      </c>
      <c r="T4465">
        <v>6.5</v>
      </c>
      <c r="U4465">
        <v>28490</v>
      </c>
      <c r="W4465"/>
      <c r="X4465"/>
      <c r="Y4465">
        <v>20369</v>
      </c>
      <c r="Z4465"/>
      <c r="AA4465">
        <v>176288</v>
      </c>
      <c r="AB4465">
        <v>265</v>
      </c>
    </row>
    <row r="4466" spans="1:28" hidden="1" x14ac:dyDescent="0.2">
      <c r="A4466" t="s">
        <v>38793</v>
      </c>
      <c r="B4466" t="s">
        <v>38794</v>
      </c>
      <c r="C4466">
        <v>2015</v>
      </c>
      <c r="D4466" t="s">
        <v>34108</v>
      </c>
      <c r="E4466" t="s">
        <v>44041</v>
      </c>
      <c r="F4466" t="s">
        <v>44045</v>
      </c>
      <c r="H4466">
        <v>114</v>
      </c>
      <c r="I4466" t="s">
        <v>4358</v>
      </c>
      <c r="J4466" t="s">
        <v>1076</v>
      </c>
      <c r="M4466" t="s">
        <v>38795</v>
      </c>
      <c r="O4466" t="s">
        <v>38796</v>
      </c>
      <c r="P4466" t="s">
        <v>38797</v>
      </c>
      <c r="Q4466" t="s">
        <v>38798</v>
      </c>
      <c r="R4466" t="s">
        <v>38799</v>
      </c>
      <c r="S4466" t="s">
        <v>38800</v>
      </c>
      <c r="T4466">
        <v>1.3</v>
      </c>
      <c r="U4466">
        <v>27100</v>
      </c>
      <c r="W4466"/>
      <c r="X4466"/>
      <c r="Y4466"/>
      <c r="Z4466"/>
      <c r="AA4466">
        <v>1186730</v>
      </c>
      <c r="AB4466">
        <v>73</v>
      </c>
    </row>
    <row r="4467" spans="1:28" hidden="1" x14ac:dyDescent="0.2">
      <c r="A4467" t="s">
        <v>38801</v>
      </c>
      <c r="B4467" t="s">
        <v>38802</v>
      </c>
      <c r="C4467">
        <v>2018</v>
      </c>
      <c r="D4467" s="1">
        <v>43409</v>
      </c>
      <c r="E4467" t="s">
        <v>44041</v>
      </c>
      <c r="F4467" t="s">
        <v>44032</v>
      </c>
      <c r="G4467" t="s">
        <v>44042</v>
      </c>
      <c r="H4467">
        <v>95</v>
      </c>
      <c r="I4467" t="s">
        <v>38803</v>
      </c>
      <c r="J4467" t="s">
        <v>26</v>
      </c>
      <c r="M4467" t="s">
        <v>38804</v>
      </c>
      <c r="N4467" t="s">
        <v>38804</v>
      </c>
      <c r="O4467" t="s">
        <v>38805</v>
      </c>
      <c r="P4467" t="s">
        <v>38806</v>
      </c>
      <c r="Q4467" t="s">
        <v>38807</v>
      </c>
      <c r="R4467" t="s">
        <v>38808</v>
      </c>
      <c r="S4467" t="s">
        <v>38809</v>
      </c>
      <c r="T4467">
        <v>5.4</v>
      </c>
      <c r="U4467">
        <v>18379</v>
      </c>
      <c r="W4467"/>
      <c r="X4467"/>
      <c r="Y4467"/>
      <c r="Z4467"/>
      <c r="AA4467">
        <v>843970</v>
      </c>
      <c r="AB4467">
        <v>210</v>
      </c>
    </row>
    <row r="4468" spans="1:28" x14ac:dyDescent="0.2">
      <c r="A4468" t="s">
        <v>39617</v>
      </c>
      <c r="B4468" t="s">
        <v>39618</v>
      </c>
      <c r="C4468">
        <v>2018</v>
      </c>
      <c r="D4468" t="s">
        <v>37926</v>
      </c>
      <c r="E4468" t="s">
        <v>16512</v>
      </c>
      <c r="F4468" t="s">
        <v>44031</v>
      </c>
      <c r="G4468" t="s">
        <v>44042</v>
      </c>
      <c r="H4468">
        <v>147</v>
      </c>
      <c r="I4468" t="s">
        <v>39619</v>
      </c>
      <c r="J4468" t="s">
        <v>26</v>
      </c>
      <c r="K4468" t="s">
        <v>27</v>
      </c>
      <c r="M4468" t="s">
        <v>1695</v>
      </c>
      <c r="N4468" t="s">
        <v>39620</v>
      </c>
      <c r="O4468" t="s">
        <v>39621</v>
      </c>
      <c r="P4468" t="s">
        <v>160</v>
      </c>
      <c r="Q4468" t="s">
        <v>39622</v>
      </c>
      <c r="R4468" t="s">
        <v>39623</v>
      </c>
      <c r="S4468" t="s">
        <v>39624</v>
      </c>
      <c r="T4468">
        <v>7.7</v>
      </c>
      <c r="U4468">
        <v>280981</v>
      </c>
      <c r="V4468" s="12">
        <f>W4468*1.03068014830331</f>
        <v>183461066.39798915</v>
      </c>
      <c r="W4468" s="3">
        <v>178000000</v>
      </c>
      <c r="X4468" s="13">
        <f>Y4468*1.03068014830331</f>
        <v>226913617.96104383</v>
      </c>
      <c r="Y4468" s="3">
        <v>220159104</v>
      </c>
      <c r="Z4468" s="13">
        <f>AA4468*1.03068014830331</f>
        <v>815392117.99545765</v>
      </c>
      <c r="AA4468" s="3">
        <v>791120426</v>
      </c>
      <c r="AB4468">
        <v>1644</v>
      </c>
    </row>
    <row r="4469" spans="1:28" x14ac:dyDescent="0.2">
      <c r="A4469" t="s">
        <v>29839</v>
      </c>
      <c r="B4469" t="s">
        <v>29840</v>
      </c>
      <c r="C4469">
        <v>2014</v>
      </c>
      <c r="D4469" t="s">
        <v>24719</v>
      </c>
      <c r="E4469" t="s">
        <v>16512</v>
      </c>
      <c r="F4469" t="s">
        <v>44031</v>
      </c>
      <c r="G4469" t="s">
        <v>44033</v>
      </c>
      <c r="H4469">
        <v>132</v>
      </c>
      <c r="I4469" t="s">
        <v>12457</v>
      </c>
      <c r="J4469" t="s">
        <v>26</v>
      </c>
      <c r="K4469" t="s">
        <v>1793</v>
      </c>
      <c r="L4469" t="s">
        <v>27</v>
      </c>
      <c r="M4469" t="s">
        <v>187</v>
      </c>
      <c r="N4469" t="s">
        <v>29841</v>
      </c>
      <c r="O4469" t="s">
        <v>29842</v>
      </c>
      <c r="P4469" t="s">
        <v>190</v>
      </c>
      <c r="Q4469" t="s">
        <v>29843</v>
      </c>
      <c r="R4469" t="s">
        <v>29844</v>
      </c>
      <c r="S4469" t="s">
        <v>29845</v>
      </c>
      <c r="T4469">
        <v>8</v>
      </c>
      <c r="U4469">
        <v>650414</v>
      </c>
      <c r="V4469" s="12">
        <f>W4469*1.09324733035956</f>
        <v>218649466.07191199</v>
      </c>
      <c r="W4469" s="3">
        <v>200000000</v>
      </c>
      <c r="X4469" s="13">
        <f>Y4469*1.09324733035956</f>
        <v>255734092.55911306</v>
      </c>
      <c r="Y4469" s="3">
        <v>233921534</v>
      </c>
      <c r="Z4469" s="13">
        <f>AA4469*1.09324733035956</f>
        <v>815612469.85122919</v>
      </c>
      <c r="AA4469" s="3">
        <v>746045700</v>
      </c>
      <c r="AB4469">
        <v>822</v>
      </c>
    </row>
    <row r="4470" spans="1:28" hidden="1" x14ac:dyDescent="0.2">
      <c r="A4470" t="s">
        <v>38822</v>
      </c>
      <c r="B4470" t="s">
        <v>38823</v>
      </c>
      <c r="C4470">
        <v>2016</v>
      </c>
      <c r="D4470" t="s">
        <v>38824</v>
      </c>
      <c r="E4470" t="s">
        <v>176</v>
      </c>
      <c r="H4470">
        <v>107</v>
      </c>
      <c r="I4470" t="s">
        <v>25</v>
      </c>
      <c r="J4470" t="s">
        <v>26</v>
      </c>
      <c r="M4470" t="s">
        <v>21411</v>
      </c>
      <c r="N4470" t="s">
        <v>38825</v>
      </c>
      <c r="O4470" t="s">
        <v>38826</v>
      </c>
      <c r="P4470" t="s">
        <v>38063</v>
      </c>
      <c r="Q4470" t="s">
        <v>38827</v>
      </c>
      <c r="R4470" t="s">
        <v>38828</v>
      </c>
      <c r="S4470" t="s">
        <v>38829</v>
      </c>
      <c r="T4470">
        <v>6.3</v>
      </c>
      <c r="U4470">
        <v>11712</v>
      </c>
      <c r="W4470"/>
      <c r="X4470"/>
      <c r="Y4470">
        <v>1087585</v>
      </c>
      <c r="Z4470"/>
      <c r="AA4470">
        <v>1526698</v>
      </c>
      <c r="AB4470">
        <v>92</v>
      </c>
    </row>
    <row r="4471" spans="1:28" x14ac:dyDescent="0.2">
      <c r="A4471" t="s">
        <v>23947</v>
      </c>
      <c r="B4471" t="s">
        <v>23948</v>
      </c>
      <c r="C4471">
        <v>2011</v>
      </c>
      <c r="D4471" t="s">
        <v>23949</v>
      </c>
      <c r="E4471" t="s">
        <v>44043</v>
      </c>
      <c r="F4471" t="s">
        <v>44032</v>
      </c>
      <c r="G4471" t="s">
        <v>44034</v>
      </c>
      <c r="H4471">
        <v>117</v>
      </c>
      <c r="I4471" t="s">
        <v>25</v>
      </c>
      <c r="J4471" t="s">
        <v>26</v>
      </c>
      <c r="K4471" t="s">
        <v>4428</v>
      </c>
      <c r="M4471" t="s">
        <v>8533</v>
      </c>
      <c r="N4471" t="s">
        <v>20779</v>
      </c>
      <c r="O4471" t="s">
        <v>23950</v>
      </c>
      <c r="P4471" t="s">
        <v>12262</v>
      </c>
      <c r="Q4471" t="s">
        <v>23951</v>
      </c>
      <c r="R4471" t="s">
        <v>23952</v>
      </c>
      <c r="S4471" t="s">
        <v>23953</v>
      </c>
      <c r="T4471">
        <v>4.9000000000000004</v>
      </c>
      <c r="U4471">
        <v>219424</v>
      </c>
      <c r="V4471" s="12">
        <f>W4471*1.1505830469594</f>
        <v>126564135.165534</v>
      </c>
      <c r="W4471" s="3">
        <v>110000000</v>
      </c>
      <c r="X4471" s="13">
        <f>Y4471*1.1505830469594</f>
        <v>323644206.55761403</v>
      </c>
      <c r="Y4471" s="3">
        <v>281287133</v>
      </c>
      <c r="Z4471" s="13">
        <f>AA4471*1.1505830469594</f>
        <v>819451983.85880768</v>
      </c>
      <c r="AA4471" s="3">
        <v>712205856</v>
      </c>
      <c r="AB4471">
        <v>478</v>
      </c>
    </row>
    <row r="4472" spans="1:28" x14ac:dyDescent="0.2">
      <c r="A4472" t="s">
        <v>154</v>
      </c>
      <c r="B4472" t="s">
        <v>155</v>
      </c>
      <c r="C4472">
        <v>2000</v>
      </c>
      <c r="D4472" s="1">
        <v>36714</v>
      </c>
      <c r="E4472" t="s">
        <v>16512</v>
      </c>
      <c r="F4472" t="s">
        <v>44031</v>
      </c>
      <c r="G4472" t="s">
        <v>44042</v>
      </c>
      <c r="H4472">
        <v>123</v>
      </c>
      <c r="I4472" t="s">
        <v>97</v>
      </c>
      <c r="J4472" t="s">
        <v>26</v>
      </c>
      <c r="M4472" t="s">
        <v>157</v>
      </c>
      <c r="N4472" t="s">
        <v>158</v>
      </c>
      <c r="O4472" t="s">
        <v>159</v>
      </c>
      <c r="P4472" t="s">
        <v>160</v>
      </c>
      <c r="Q4472" t="s">
        <v>161</v>
      </c>
      <c r="R4472" t="s">
        <v>162</v>
      </c>
      <c r="S4472" t="s">
        <v>163</v>
      </c>
      <c r="T4472">
        <v>6.1</v>
      </c>
      <c r="U4472">
        <v>308586</v>
      </c>
      <c r="V4472" s="12">
        <f>W4472*1.5029674796748</f>
        <v>187870934.95935002</v>
      </c>
      <c r="W4472" s="3">
        <v>125000000</v>
      </c>
      <c r="X4472" s="13">
        <f>Y4472*1.5029674796748</f>
        <v>323754057.96735841</v>
      </c>
      <c r="Y4472" s="3">
        <v>215409889</v>
      </c>
      <c r="Z4472" s="13">
        <f>AA4472*1.5029674796748</f>
        <v>821203557.60504246</v>
      </c>
      <c r="AA4472" s="3">
        <v>546388108</v>
      </c>
      <c r="AB4472">
        <v>1501</v>
      </c>
    </row>
    <row r="4473" spans="1:28" x14ac:dyDescent="0.2">
      <c r="A4473" t="s">
        <v>30340</v>
      </c>
      <c r="B4473" t="s">
        <v>30341</v>
      </c>
      <c r="C4473">
        <v>2014</v>
      </c>
      <c r="D4473" t="s">
        <v>30342</v>
      </c>
      <c r="E4473" t="s">
        <v>16512</v>
      </c>
      <c r="F4473" t="s">
        <v>44031</v>
      </c>
      <c r="G4473" t="s">
        <v>44033</v>
      </c>
      <c r="H4473">
        <v>123</v>
      </c>
      <c r="I4473" t="s">
        <v>1220</v>
      </c>
      <c r="J4473" t="s">
        <v>26</v>
      </c>
      <c r="M4473" t="s">
        <v>8376</v>
      </c>
      <c r="N4473" t="s">
        <v>30343</v>
      </c>
      <c r="O4473" t="s">
        <v>30344</v>
      </c>
      <c r="P4473" t="s">
        <v>24226</v>
      </c>
      <c r="Q4473" t="s">
        <v>30345</v>
      </c>
      <c r="R4473" t="s">
        <v>30346</v>
      </c>
      <c r="S4473" t="s">
        <v>30347</v>
      </c>
      <c r="T4473">
        <v>6.6</v>
      </c>
      <c r="U4473">
        <v>404425</v>
      </c>
      <c r="V4473" s="12">
        <f>W4473*1.09324733035956</f>
        <v>136655916.294945</v>
      </c>
      <c r="W4473" s="3">
        <v>125000000</v>
      </c>
      <c r="X4473" s="13">
        <f>Y4473*1.09324733035956</f>
        <v>368572906.24465764</v>
      </c>
      <c r="Y4473" s="3">
        <v>337135885</v>
      </c>
      <c r="Z4473" s="13">
        <f>AA4473*1.09324733035956</f>
        <v>825791707.76992774</v>
      </c>
      <c r="AA4473" s="3">
        <v>755356711</v>
      </c>
      <c r="AB4473">
        <v>615</v>
      </c>
    </row>
    <row r="4474" spans="1:28" x14ac:dyDescent="0.2">
      <c r="A4474" t="s">
        <v>25308</v>
      </c>
      <c r="B4474" t="s">
        <v>25309</v>
      </c>
      <c r="C4474">
        <v>2013</v>
      </c>
      <c r="D4474" t="s">
        <v>25310</v>
      </c>
      <c r="E4474" t="s">
        <v>44037</v>
      </c>
      <c r="F4474" t="s">
        <v>44031</v>
      </c>
      <c r="G4474" t="s">
        <v>44038</v>
      </c>
      <c r="H4474">
        <v>104</v>
      </c>
      <c r="I4474" t="s">
        <v>25</v>
      </c>
      <c r="J4474" t="s">
        <v>26</v>
      </c>
      <c r="M4474" t="s">
        <v>25311</v>
      </c>
      <c r="N4474" t="s">
        <v>25312</v>
      </c>
      <c r="O4474" t="s">
        <v>25313</v>
      </c>
      <c r="P4474" t="s">
        <v>20159</v>
      </c>
      <c r="Q4474" t="s">
        <v>25314</v>
      </c>
      <c r="R4474" t="s">
        <v>25315</v>
      </c>
      <c r="S4474" t="s">
        <v>25316</v>
      </c>
      <c r="T4474">
        <v>7.3</v>
      </c>
      <c r="U4474">
        <v>313986</v>
      </c>
      <c r="V4474" s="12">
        <f>W4474*1.11098185502045</f>
        <v>222196371.00409001</v>
      </c>
      <c r="W4474" s="3">
        <v>200000000</v>
      </c>
      <c r="X4474" s="13">
        <f>Y4474*1.11098185502045</f>
        <v>298290589.00828791</v>
      </c>
      <c r="Y4474" s="3">
        <v>268492764</v>
      </c>
      <c r="Z4474" s="13">
        <f>AA4474*1.11098185502045</f>
        <v>826081231.50313675</v>
      </c>
      <c r="AA4474" s="3">
        <v>743559607</v>
      </c>
      <c r="AB4474">
        <v>336</v>
      </c>
    </row>
    <row r="4475" spans="1:28" x14ac:dyDescent="0.2">
      <c r="A4475" t="s">
        <v>23954</v>
      </c>
      <c r="B4475" t="s">
        <v>23955</v>
      </c>
      <c r="C4475">
        <v>2010</v>
      </c>
      <c r="D4475" t="s">
        <v>23956</v>
      </c>
      <c r="E4475" t="s">
        <v>44043</v>
      </c>
      <c r="F4475" t="s">
        <v>44032</v>
      </c>
      <c r="G4475" t="s">
        <v>44034</v>
      </c>
      <c r="H4475">
        <v>124</v>
      </c>
      <c r="I4475" t="s">
        <v>25</v>
      </c>
      <c r="J4475" t="s">
        <v>26</v>
      </c>
      <c r="M4475" t="s">
        <v>10391</v>
      </c>
      <c r="N4475" t="s">
        <v>20779</v>
      </c>
      <c r="O4475" t="s">
        <v>23957</v>
      </c>
      <c r="P4475" t="s">
        <v>23780</v>
      </c>
      <c r="Q4475" t="s">
        <v>23958</v>
      </c>
      <c r="R4475" t="s">
        <v>23959</v>
      </c>
      <c r="S4475" t="s">
        <v>23960</v>
      </c>
      <c r="T4475">
        <v>5</v>
      </c>
      <c r="U4475">
        <v>223170</v>
      </c>
      <c r="V4475" s="12">
        <f>W4475*1.18690152988223</f>
        <v>80709304.031991646</v>
      </c>
      <c r="W4475" s="3">
        <v>68000000</v>
      </c>
      <c r="X4475" s="13">
        <f>Y4475*1.18690152988223</f>
        <v>356701595.04008543</v>
      </c>
      <c r="Y4475" s="3">
        <v>300531751</v>
      </c>
      <c r="Z4475" s="13">
        <f>AA4475*1.18690152988223</f>
        <v>829040448.36379969</v>
      </c>
      <c r="AA4475" s="3">
        <v>698491347</v>
      </c>
      <c r="AB4475">
        <v>530</v>
      </c>
    </row>
    <row r="4476" spans="1:28" x14ac:dyDescent="0.2">
      <c r="A4476" t="s">
        <v>26660</v>
      </c>
      <c r="B4476" t="s">
        <v>26661</v>
      </c>
      <c r="C4476">
        <v>2014</v>
      </c>
      <c r="D4476" t="s">
        <v>26662</v>
      </c>
      <c r="E4476" t="s">
        <v>16512</v>
      </c>
      <c r="F4476" t="s">
        <v>44031</v>
      </c>
      <c r="G4476" t="s">
        <v>44040</v>
      </c>
      <c r="H4476">
        <v>97</v>
      </c>
      <c r="I4476" t="s">
        <v>25</v>
      </c>
      <c r="J4476" t="s">
        <v>26</v>
      </c>
      <c r="M4476" t="s">
        <v>26663</v>
      </c>
      <c r="N4476" t="s">
        <v>26664</v>
      </c>
      <c r="O4476" t="s">
        <v>26665</v>
      </c>
      <c r="P4476" t="s">
        <v>488</v>
      </c>
      <c r="Q4476" t="s">
        <v>26666</v>
      </c>
      <c r="R4476" t="s">
        <v>26667</v>
      </c>
      <c r="S4476" t="s">
        <v>26668</v>
      </c>
      <c r="T4476">
        <v>7</v>
      </c>
      <c r="U4476">
        <v>336610</v>
      </c>
      <c r="V4476" s="12">
        <f>W4476*1.09324733035956</f>
        <v>196784519.46472082</v>
      </c>
      <c r="W4476" s="3">
        <v>180000000</v>
      </c>
      <c r="X4476" s="13">
        <f>Y4476*1.09324733035956</f>
        <v>263921251.26959226</v>
      </c>
      <c r="Y4476" s="3">
        <v>241410378</v>
      </c>
      <c r="Z4476" s="13">
        <f>AA4476*1.09324733035956</f>
        <v>829131509.48959434</v>
      </c>
      <c r="AA4476" s="3">
        <v>758411648</v>
      </c>
      <c r="AB4476">
        <v>774</v>
      </c>
    </row>
    <row r="4477" spans="1:28" hidden="1" x14ac:dyDescent="0.2">
      <c r="A4477" t="s">
        <v>7385</v>
      </c>
      <c r="B4477" t="s">
        <v>7386</v>
      </c>
      <c r="C4477">
        <v>2004</v>
      </c>
      <c r="D4477" s="1">
        <v>38172</v>
      </c>
      <c r="E4477" t="s">
        <v>176</v>
      </c>
      <c r="H4477">
        <v>127</v>
      </c>
      <c r="I4477" t="s">
        <v>25</v>
      </c>
      <c r="J4477" t="s">
        <v>5982</v>
      </c>
      <c r="K4477" t="s">
        <v>1121</v>
      </c>
      <c r="L4477" t="s">
        <v>975</v>
      </c>
      <c r="M4477" t="s">
        <v>1401</v>
      </c>
      <c r="N4477" t="s">
        <v>7387</v>
      </c>
      <c r="O4477" t="s">
        <v>7388</v>
      </c>
      <c r="P4477" t="s">
        <v>7389</v>
      </c>
      <c r="Q4477" t="s">
        <v>7390</v>
      </c>
      <c r="R4477" t="s">
        <v>7391</v>
      </c>
      <c r="S4477" t="s">
        <v>7392</v>
      </c>
      <c r="T4477">
        <v>7.2</v>
      </c>
      <c r="U4477">
        <v>212350</v>
      </c>
      <c r="V4477" s="12">
        <f>W4477*1.37009528851244</f>
        <v>41102858.655373201</v>
      </c>
      <c r="W4477" s="3">
        <v>30000000</v>
      </c>
      <c r="X4477" s="13">
        <f>Y4477*1.37009528851244</f>
        <v>508007945.45383787</v>
      </c>
      <c r="Y4477" s="3">
        <v>370782930</v>
      </c>
      <c r="Z4477" s="13">
        <f>AA4477*1.37009528851244</f>
        <v>838572888.11597645</v>
      </c>
      <c r="AA4477" s="3">
        <v>612054428</v>
      </c>
      <c r="AB4477">
        <v>2860</v>
      </c>
    </row>
    <row r="4478" spans="1:28" x14ac:dyDescent="0.2">
      <c r="A4478" t="s">
        <v>29086</v>
      </c>
      <c r="B4478" t="s">
        <v>29087</v>
      </c>
      <c r="C4478">
        <v>2017</v>
      </c>
      <c r="D4478" t="s">
        <v>29088</v>
      </c>
      <c r="E4478" t="s">
        <v>16512</v>
      </c>
      <c r="F4478" t="s">
        <v>44031</v>
      </c>
      <c r="G4478" t="s">
        <v>44034</v>
      </c>
      <c r="H4478">
        <v>129</v>
      </c>
      <c r="I4478" t="s">
        <v>29089</v>
      </c>
      <c r="J4478" t="s">
        <v>26</v>
      </c>
      <c r="K4478" t="s">
        <v>308</v>
      </c>
      <c r="M4478" t="s">
        <v>11688</v>
      </c>
      <c r="N4478" t="s">
        <v>29090</v>
      </c>
      <c r="O4478" t="s">
        <v>29091</v>
      </c>
      <c r="P4478" t="s">
        <v>125</v>
      </c>
      <c r="Q4478" t="s">
        <v>29092</v>
      </c>
      <c r="R4478" t="s">
        <v>29093</v>
      </c>
      <c r="S4478" t="s">
        <v>29094</v>
      </c>
      <c r="T4478">
        <v>6.6</v>
      </c>
      <c r="U4478">
        <v>254613</v>
      </c>
      <c r="V4478" s="12">
        <f>W4478*1.05585427545692</f>
        <v>242846483.3550916</v>
      </c>
      <c r="W4478" s="3">
        <v>230000000</v>
      </c>
      <c r="X4478" s="13">
        <f>Y4478*1.05585427545692</f>
        <v>182197026.9926405</v>
      </c>
      <c r="Y4478" s="3">
        <v>172558876</v>
      </c>
      <c r="Z4478" s="13">
        <f>AA4478*1.05585427545692</f>
        <v>839276195.28788018</v>
      </c>
      <c r="AA4478" s="3">
        <v>794878815</v>
      </c>
      <c r="AB4478">
        <v>650</v>
      </c>
    </row>
    <row r="4479" spans="1:28" hidden="1" x14ac:dyDescent="0.2">
      <c r="A4479" t="s">
        <v>38885</v>
      </c>
      <c r="B4479" t="s">
        <v>38886</v>
      </c>
      <c r="C4479">
        <v>2015</v>
      </c>
      <c r="D4479" s="1">
        <v>42463</v>
      </c>
      <c r="E4479" t="s">
        <v>3496</v>
      </c>
      <c r="F4479" t="s">
        <v>44045</v>
      </c>
      <c r="G4479" t="s">
        <v>44042</v>
      </c>
      <c r="H4479">
        <v>82</v>
      </c>
      <c r="I4479" t="s">
        <v>25</v>
      </c>
      <c r="J4479" t="s">
        <v>26</v>
      </c>
      <c r="M4479" t="s">
        <v>38887</v>
      </c>
      <c r="N4479" t="s">
        <v>38888</v>
      </c>
      <c r="O4479" t="s">
        <v>38889</v>
      </c>
      <c r="P4479" t="s">
        <v>38890</v>
      </c>
      <c r="Q4479" t="s">
        <v>38891</v>
      </c>
      <c r="R4479" t="s">
        <v>38892</v>
      </c>
      <c r="S4479" t="s">
        <v>38893</v>
      </c>
      <c r="T4479">
        <v>5.4</v>
      </c>
      <c r="U4479">
        <v>13135</v>
      </c>
      <c r="W4479"/>
      <c r="X4479"/>
      <c r="Y4479"/>
      <c r="Z4479"/>
      <c r="AA4479">
        <v>6147</v>
      </c>
      <c r="AB4479">
        <v>116</v>
      </c>
    </row>
    <row r="4480" spans="1:28" x14ac:dyDescent="0.2">
      <c r="A4480" t="s">
        <v>23310</v>
      </c>
      <c r="B4480" t="s">
        <v>23311</v>
      </c>
      <c r="C4480">
        <v>2012</v>
      </c>
      <c r="D4480" t="s">
        <v>23312</v>
      </c>
      <c r="E4480" t="s">
        <v>44037</v>
      </c>
      <c r="F4480" t="s">
        <v>44031</v>
      </c>
      <c r="G4480" t="s">
        <v>44038</v>
      </c>
      <c r="H4480">
        <v>95</v>
      </c>
      <c r="I4480" t="s">
        <v>25</v>
      </c>
      <c r="J4480" t="s">
        <v>26</v>
      </c>
      <c r="K4480" t="s">
        <v>308</v>
      </c>
      <c r="M4480" t="s">
        <v>8098</v>
      </c>
      <c r="N4480" t="s">
        <v>23313</v>
      </c>
      <c r="O4480" t="s">
        <v>23314</v>
      </c>
      <c r="P4480" t="s">
        <v>979</v>
      </c>
      <c r="Q4480" t="s">
        <v>8101</v>
      </c>
      <c r="R4480" t="s">
        <v>23315</v>
      </c>
      <c r="S4480" t="s">
        <v>23316</v>
      </c>
      <c r="T4480">
        <v>6.8</v>
      </c>
      <c r="U4480">
        <v>159018</v>
      </c>
      <c r="V4480" s="12">
        <f>W4480*1.12725506764114</f>
        <v>163451984.80796528</v>
      </c>
      <c r="W4480" s="3">
        <v>145000000</v>
      </c>
      <c r="X4480" s="13">
        <f>Y4480*1.12725506764114</f>
        <v>243928394.67887652</v>
      </c>
      <c r="Y4480" s="3">
        <v>216391482</v>
      </c>
      <c r="Z4480" s="13">
        <f>AA4480*1.12725506764114</f>
        <v>841970791.24547637</v>
      </c>
      <c r="AA4480" s="3">
        <v>746921274</v>
      </c>
      <c r="AB4480">
        <v>192</v>
      </c>
    </row>
    <row r="4481" spans="1:28" x14ac:dyDescent="0.2">
      <c r="A4481" t="s">
        <v>24978</v>
      </c>
      <c r="B4481" t="s">
        <v>24979</v>
      </c>
      <c r="C4481">
        <v>2016</v>
      </c>
      <c r="D4481" t="s">
        <v>17140</v>
      </c>
      <c r="E4481" t="s">
        <v>16512</v>
      </c>
      <c r="F4481" t="s">
        <v>44031</v>
      </c>
      <c r="G4481" t="s">
        <v>44038</v>
      </c>
      <c r="H4481">
        <v>108</v>
      </c>
      <c r="I4481" t="s">
        <v>25</v>
      </c>
      <c r="J4481" t="s">
        <v>26</v>
      </c>
      <c r="M4481" t="s">
        <v>24980</v>
      </c>
      <c r="N4481" t="s">
        <v>21443</v>
      </c>
      <c r="O4481" t="s">
        <v>24981</v>
      </c>
      <c r="P4481" t="s">
        <v>5063</v>
      </c>
      <c r="Q4481" t="s">
        <v>24982</v>
      </c>
      <c r="R4481" t="s">
        <v>24983</v>
      </c>
      <c r="S4481" t="s">
        <v>24984</v>
      </c>
      <c r="T4481">
        <v>8</v>
      </c>
      <c r="U4481">
        <v>882037</v>
      </c>
      <c r="V4481" s="12">
        <f>W4481*1.07834771485832</f>
        <v>62544167.46178256</v>
      </c>
      <c r="W4481" s="3">
        <v>58000000</v>
      </c>
      <c r="X4481" s="13">
        <f>Y4481*1.07834771485832</f>
        <v>391516469.3821401</v>
      </c>
      <c r="Y4481" s="3">
        <v>363070709</v>
      </c>
      <c r="Z4481" s="13">
        <f>AA4481*1.07834771485832</f>
        <v>843928028.96459532</v>
      </c>
      <c r="AA4481" s="3">
        <v>782612155</v>
      </c>
      <c r="AB4481">
        <v>1449</v>
      </c>
    </row>
    <row r="4482" spans="1:28" x14ac:dyDescent="0.2">
      <c r="A4482" t="s">
        <v>30876</v>
      </c>
      <c r="B4482" t="s">
        <v>30877</v>
      </c>
      <c r="C4482">
        <v>2014</v>
      </c>
      <c r="D4482" t="s">
        <v>30878</v>
      </c>
      <c r="E4482" t="s">
        <v>16512</v>
      </c>
      <c r="F4482" t="s">
        <v>44031</v>
      </c>
      <c r="G4482" t="s">
        <v>44038</v>
      </c>
      <c r="H4482">
        <v>121</v>
      </c>
      <c r="I4482" t="s">
        <v>25</v>
      </c>
      <c r="J4482" t="s">
        <v>26</v>
      </c>
      <c r="M4482" t="s">
        <v>13003</v>
      </c>
      <c r="N4482" t="s">
        <v>30879</v>
      </c>
      <c r="O4482" t="s">
        <v>30880</v>
      </c>
      <c r="P4482" t="s">
        <v>9121</v>
      </c>
      <c r="Q4482" t="s">
        <v>30881</v>
      </c>
      <c r="R4482" t="s">
        <v>30882</v>
      </c>
      <c r="S4482" t="s">
        <v>30883</v>
      </c>
      <c r="T4482">
        <v>8</v>
      </c>
      <c r="U4482">
        <v>1023350</v>
      </c>
      <c r="V4482" s="12">
        <f>W4482*1.09324733035956</f>
        <v>185852046.16112521</v>
      </c>
      <c r="W4482" s="3">
        <v>170000000</v>
      </c>
      <c r="X4482" s="13">
        <f>Y4482*1.09324733035956</f>
        <v>364244428.48827499</v>
      </c>
      <c r="Y4482" s="3">
        <v>333176600</v>
      </c>
      <c r="Z4482" s="13">
        <f>AA4482*1.09324733035956</f>
        <v>844851868.22247827</v>
      </c>
      <c r="AA4482" s="3">
        <v>772791156</v>
      </c>
      <c r="AB4482">
        <v>1405</v>
      </c>
    </row>
    <row r="4483" spans="1:28" x14ac:dyDescent="0.2">
      <c r="A4483" t="s">
        <v>1618</v>
      </c>
      <c r="B4483" t="s">
        <v>1619</v>
      </c>
      <c r="C4483">
        <v>2001</v>
      </c>
      <c r="D4483" t="s">
        <v>628</v>
      </c>
      <c r="E4483" t="s">
        <v>44037</v>
      </c>
      <c r="F4483" t="s">
        <v>44031</v>
      </c>
      <c r="G4483" t="s">
        <v>44038</v>
      </c>
      <c r="H4483">
        <v>92</v>
      </c>
      <c r="I4483" t="s">
        <v>25</v>
      </c>
      <c r="J4483" t="s">
        <v>26</v>
      </c>
      <c r="M4483" t="s">
        <v>1620</v>
      </c>
      <c r="N4483" t="s">
        <v>1621</v>
      </c>
      <c r="O4483" t="s">
        <v>1622</v>
      </c>
      <c r="P4483" t="s">
        <v>1623</v>
      </c>
      <c r="Q4483" t="s">
        <v>1624</v>
      </c>
      <c r="R4483" t="s">
        <v>1625</v>
      </c>
      <c r="S4483" t="s">
        <v>1626</v>
      </c>
      <c r="T4483">
        <v>8</v>
      </c>
      <c r="U4483">
        <v>794964</v>
      </c>
      <c r="V4483" s="12">
        <f>W4483*1.46138339920949</f>
        <v>168059090.90909135</v>
      </c>
      <c r="W4483" s="3">
        <v>115000000</v>
      </c>
      <c r="X4483" s="13">
        <f>Y4483*1.46138339920949</f>
        <v>423678803.67936867</v>
      </c>
      <c r="Y4483" s="3">
        <v>289916256</v>
      </c>
      <c r="Z4483" s="13">
        <f>AA4483*1.46138339920949</f>
        <v>846113324.15454769</v>
      </c>
      <c r="AA4483" s="3">
        <v>578981070</v>
      </c>
      <c r="AB4483">
        <v>687</v>
      </c>
    </row>
    <row r="4484" spans="1:28" x14ac:dyDescent="0.2">
      <c r="A4484" t="s">
        <v>33282</v>
      </c>
      <c r="B4484" t="s">
        <v>33283</v>
      </c>
      <c r="C4484">
        <v>2017</v>
      </c>
      <c r="D4484" t="s">
        <v>33284</v>
      </c>
      <c r="E4484" t="s">
        <v>44037</v>
      </c>
      <c r="F4484" t="s">
        <v>44031</v>
      </c>
      <c r="G4484" t="s">
        <v>44040</v>
      </c>
      <c r="H4484">
        <v>105</v>
      </c>
      <c r="I4484" t="s">
        <v>25</v>
      </c>
      <c r="J4484" t="s">
        <v>26</v>
      </c>
      <c r="K4484" t="s">
        <v>308</v>
      </c>
      <c r="M4484" t="s">
        <v>33285</v>
      </c>
      <c r="N4484" t="s">
        <v>33286</v>
      </c>
      <c r="O4484" t="s">
        <v>33287</v>
      </c>
      <c r="P4484" t="s">
        <v>33288</v>
      </c>
      <c r="Q4484" t="s">
        <v>33289</v>
      </c>
      <c r="R4484" t="s">
        <v>33290</v>
      </c>
      <c r="S4484" t="s">
        <v>33291</v>
      </c>
      <c r="T4484">
        <v>8.4</v>
      </c>
      <c r="U4484">
        <v>352455</v>
      </c>
      <c r="V4484" s="12">
        <f>W4484*1.05585427545692</f>
        <v>184774498.204961</v>
      </c>
      <c r="W4484" s="3">
        <v>175000000</v>
      </c>
      <c r="X4484" s="13">
        <f>Y4484*1.05585427545692</f>
        <v>221440109.61229214</v>
      </c>
      <c r="Y4484" s="3">
        <v>209726015</v>
      </c>
      <c r="Z4484" s="13">
        <f>AA4484*1.05585427545692</f>
        <v>852162743.6209619</v>
      </c>
      <c r="AA4484" s="3">
        <v>807083670</v>
      </c>
      <c r="AB4484">
        <v>1101</v>
      </c>
    </row>
    <row r="4485" spans="1:28" hidden="1" x14ac:dyDescent="0.2">
      <c r="A4485" t="s">
        <v>38929</v>
      </c>
      <c r="B4485" t="s">
        <v>38930</v>
      </c>
      <c r="C4485">
        <v>2015</v>
      </c>
      <c r="D4485" t="s">
        <v>38931</v>
      </c>
      <c r="E4485" t="s">
        <v>3496</v>
      </c>
      <c r="F4485" t="s">
        <v>44042</v>
      </c>
      <c r="H4485">
        <v>92</v>
      </c>
      <c r="I4485" t="s">
        <v>25</v>
      </c>
      <c r="J4485" t="s">
        <v>26</v>
      </c>
      <c r="M4485" t="s">
        <v>38932</v>
      </c>
      <c r="N4485" t="s">
        <v>38933</v>
      </c>
      <c r="O4485" t="s">
        <v>38934</v>
      </c>
      <c r="P4485" t="s">
        <v>22902</v>
      </c>
      <c r="Q4485" t="s">
        <v>38935</v>
      </c>
      <c r="R4485" t="s">
        <v>38936</v>
      </c>
      <c r="S4485" t="s">
        <v>38937</v>
      </c>
      <c r="T4485">
        <v>5.2</v>
      </c>
      <c r="U4485">
        <v>11380</v>
      </c>
      <c r="W4485"/>
      <c r="X4485"/>
      <c r="Y4485"/>
      <c r="Z4485"/>
      <c r="AA4485">
        <v>144661</v>
      </c>
      <c r="AB4485">
        <v>74</v>
      </c>
    </row>
    <row r="4486" spans="1:28" x14ac:dyDescent="0.2">
      <c r="A4486" t="s">
        <v>18773</v>
      </c>
      <c r="B4486" t="s">
        <v>18774</v>
      </c>
      <c r="C4486">
        <v>2012</v>
      </c>
      <c r="D4486" s="1">
        <v>41006</v>
      </c>
      <c r="E4486" t="s">
        <v>16512</v>
      </c>
      <c r="F4486" t="s">
        <v>44031</v>
      </c>
      <c r="G4486" t="s">
        <v>44033</v>
      </c>
      <c r="H4486">
        <v>136</v>
      </c>
      <c r="I4486" t="s">
        <v>25</v>
      </c>
      <c r="J4486" t="s">
        <v>26</v>
      </c>
      <c r="M4486" t="s">
        <v>14206</v>
      </c>
      <c r="N4486" t="s">
        <v>18775</v>
      </c>
      <c r="O4486" t="s">
        <v>18776</v>
      </c>
      <c r="P4486" t="s">
        <v>15742</v>
      </c>
      <c r="Q4486" t="s">
        <v>18777</v>
      </c>
      <c r="R4486" t="s">
        <v>18778</v>
      </c>
      <c r="S4486" t="s">
        <v>18779</v>
      </c>
      <c r="T4486">
        <v>6.9</v>
      </c>
      <c r="U4486">
        <v>550033</v>
      </c>
      <c r="V4486" s="12">
        <f>W4486*1.12725506764114</f>
        <v>259268665.55746219</v>
      </c>
      <c r="W4486" s="3">
        <v>230000000</v>
      </c>
      <c r="X4486" s="13">
        <f>Y4486*1.12725506764114</f>
        <v>295375392.74411774</v>
      </c>
      <c r="Y4486" s="3">
        <v>262030663</v>
      </c>
      <c r="Z4486" s="13">
        <f>AA4486*1.12725506764114</f>
        <v>854381180.787359</v>
      </c>
      <c r="AA4486" s="3">
        <v>757930663</v>
      </c>
      <c r="AB4486">
        <v>1339</v>
      </c>
    </row>
    <row r="4487" spans="1:28" x14ac:dyDescent="0.2">
      <c r="A4487" t="s">
        <v>12954</v>
      </c>
      <c r="B4487" t="s">
        <v>12955</v>
      </c>
      <c r="C4487">
        <v>2006</v>
      </c>
      <c r="D4487" t="s">
        <v>8498</v>
      </c>
      <c r="E4487" t="s">
        <v>44037</v>
      </c>
      <c r="F4487" t="s">
        <v>44031</v>
      </c>
      <c r="G4487" t="s">
        <v>44038</v>
      </c>
      <c r="H4487">
        <v>91</v>
      </c>
      <c r="I4487" t="s">
        <v>25</v>
      </c>
      <c r="J4487" t="s">
        <v>26</v>
      </c>
      <c r="M4487" t="s">
        <v>12956</v>
      </c>
      <c r="N4487" t="s">
        <v>2790</v>
      </c>
      <c r="O4487" t="s">
        <v>12957</v>
      </c>
      <c r="P4487" t="s">
        <v>4293</v>
      </c>
      <c r="Q4487" t="s">
        <v>4294</v>
      </c>
      <c r="R4487" t="s">
        <v>12958</v>
      </c>
      <c r="S4487" t="s">
        <v>12959</v>
      </c>
      <c r="T4487">
        <v>6.8</v>
      </c>
      <c r="U4487">
        <v>250963</v>
      </c>
      <c r="V4487" s="12">
        <f>W4487*1.28378472222222</f>
        <v>102702777.77777761</v>
      </c>
      <c r="W4487" s="3">
        <v>80000000</v>
      </c>
      <c r="X4487" s="13">
        <f>Y4487*1.28378472222222</f>
        <v>250762467.02197874</v>
      </c>
      <c r="Y4487" s="3">
        <v>195330621</v>
      </c>
      <c r="Z4487" s="13">
        <f>AA4487*1.28378472222222</f>
        <v>856405735.08117914</v>
      </c>
      <c r="AA4487" s="3">
        <v>667094506</v>
      </c>
      <c r="AB4487">
        <v>268</v>
      </c>
    </row>
    <row r="4488" spans="1:28" x14ac:dyDescent="0.2">
      <c r="A4488" t="s">
        <v>23103</v>
      </c>
      <c r="B4488" t="s">
        <v>23104</v>
      </c>
      <c r="C4488">
        <v>2009</v>
      </c>
      <c r="D4488" t="s">
        <v>23105</v>
      </c>
      <c r="E4488" t="s">
        <v>44043</v>
      </c>
      <c r="F4488" t="s">
        <v>44032</v>
      </c>
      <c r="G4488" t="s">
        <v>44034</v>
      </c>
      <c r="H4488">
        <v>130</v>
      </c>
      <c r="I4488" t="s">
        <v>25</v>
      </c>
      <c r="J4488" t="s">
        <v>26</v>
      </c>
      <c r="K4488" t="s">
        <v>64</v>
      </c>
      <c r="M4488" t="s">
        <v>10160</v>
      </c>
      <c r="N4488" t="s">
        <v>20779</v>
      </c>
      <c r="O4488" t="s">
        <v>23106</v>
      </c>
      <c r="P4488" t="s">
        <v>9718</v>
      </c>
      <c r="Q4488" t="s">
        <v>23107</v>
      </c>
      <c r="R4488" t="s">
        <v>23108</v>
      </c>
      <c r="S4488" t="s">
        <v>23109</v>
      </c>
      <c r="T4488">
        <v>4.7</v>
      </c>
      <c r="U4488">
        <v>260695</v>
      </c>
      <c r="V4488" s="12">
        <f>W4488*1.20636999678377</f>
        <v>60318499.839188501</v>
      </c>
      <c r="W4488" s="3">
        <v>50000000</v>
      </c>
      <c r="X4488" s="13">
        <f>Y4488*1.20636999678377</f>
        <v>359276592.17376441</v>
      </c>
      <c r="Y4488" s="3">
        <v>297816253</v>
      </c>
      <c r="Z4488" s="13">
        <f>AA4488*1.20636999678377</f>
        <v>857759807.22714853</v>
      </c>
      <c r="AA4488" s="3">
        <v>711025481</v>
      </c>
      <c r="AB4488">
        <v>960</v>
      </c>
    </row>
    <row r="4489" spans="1:28" x14ac:dyDescent="0.2">
      <c r="A4489" t="s">
        <v>6602</v>
      </c>
      <c r="B4489" t="s">
        <v>6603</v>
      </c>
      <c r="C4489">
        <v>2004</v>
      </c>
      <c r="D4489" t="s">
        <v>6454</v>
      </c>
      <c r="E4489" t="s">
        <v>44037</v>
      </c>
      <c r="F4489" t="s">
        <v>44047</v>
      </c>
      <c r="G4489" t="s">
        <v>44031</v>
      </c>
      <c r="H4489">
        <v>115</v>
      </c>
      <c r="I4489" t="s">
        <v>25</v>
      </c>
      <c r="J4489" t="s">
        <v>26</v>
      </c>
      <c r="K4489" t="s">
        <v>27</v>
      </c>
      <c r="M4489" t="s">
        <v>6604</v>
      </c>
      <c r="N4489" t="s">
        <v>6604</v>
      </c>
      <c r="O4489" t="s">
        <v>6605</v>
      </c>
      <c r="P4489" t="s">
        <v>6606</v>
      </c>
      <c r="Q4489" t="s">
        <v>6607</v>
      </c>
      <c r="R4489" t="s">
        <v>6608</v>
      </c>
      <c r="S4489" t="s">
        <v>6609</v>
      </c>
      <c r="T4489">
        <v>8</v>
      </c>
      <c r="U4489">
        <v>642759</v>
      </c>
      <c r="V4489" s="12">
        <f>W4489*1.37009528851244</f>
        <v>126048766.54314448</v>
      </c>
      <c r="W4489" s="3">
        <v>92000000</v>
      </c>
      <c r="X4489" s="13">
        <f>Y4489*1.37009528851244</f>
        <v>358199208.37274736</v>
      </c>
      <c r="Y4489" s="3">
        <v>261441092</v>
      </c>
      <c r="Z4489" s="13">
        <f>AA4489*1.37009528851244</f>
        <v>865361381.67412889</v>
      </c>
      <c r="AA4489" s="3">
        <v>631606713</v>
      </c>
      <c r="AB4489">
        <v>947</v>
      </c>
    </row>
    <row r="4490" spans="1:28" hidden="1" x14ac:dyDescent="0.2">
      <c r="A4490" t="s">
        <v>38967</v>
      </c>
      <c r="B4490" t="s">
        <v>38968</v>
      </c>
      <c r="C4490">
        <v>2016</v>
      </c>
      <c r="D4490" s="1">
        <v>42772</v>
      </c>
      <c r="E4490" t="s">
        <v>16512</v>
      </c>
      <c r="F4490" t="s">
        <v>44031</v>
      </c>
      <c r="G4490" t="s">
        <v>44032</v>
      </c>
      <c r="H4490">
        <v>111</v>
      </c>
      <c r="I4490" t="s">
        <v>1561</v>
      </c>
      <c r="J4490" t="s">
        <v>26</v>
      </c>
      <c r="M4490" t="s">
        <v>38969</v>
      </c>
      <c r="N4490" t="s">
        <v>38970</v>
      </c>
      <c r="O4490" t="s">
        <v>38971</v>
      </c>
      <c r="P4490" t="s">
        <v>38972</v>
      </c>
      <c r="Q4490" t="s">
        <v>38973</v>
      </c>
      <c r="R4490" t="s">
        <v>38974</v>
      </c>
      <c r="S4490" t="s">
        <v>38975</v>
      </c>
      <c r="T4490">
        <v>6.6</v>
      </c>
      <c r="U4490">
        <v>52975</v>
      </c>
      <c r="W4490" t="s">
        <v>8775</v>
      </c>
      <c r="X4490"/>
      <c r="Y4490"/>
      <c r="Z4490"/>
      <c r="AA4490">
        <v>4086096</v>
      </c>
      <c r="AB4490">
        <v>270</v>
      </c>
    </row>
    <row r="4491" spans="1:28" hidden="1" x14ac:dyDescent="0.2">
      <c r="A4491" t="s">
        <v>38976</v>
      </c>
      <c r="B4491" t="s">
        <v>38977</v>
      </c>
      <c r="C4491">
        <v>2017</v>
      </c>
      <c r="D4491" s="1">
        <v>43259</v>
      </c>
      <c r="E4491" t="s">
        <v>176</v>
      </c>
      <c r="F4491" t="s">
        <v>44034</v>
      </c>
      <c r="G4491" t="s">
        <v>44042</v>
      </c>
      <c r="H4491">
        <v>106</v>
      </c>
      <c r="I4491" t="s">
        <v>38978</v>
      </c>
      <c r="J4491" t="s">
        <v>26</v>
      </c>
      <c r="M4491" t="s">
        <v>38979</v>
      </c>
      <c r="N4491" t="s">
        <v>38980</v>
      </c>
      <c r="O4491" t="s">
        <v>38981</v>
      </c>
      <c r="P4491" t="s">
        <v>38982</v>
      </c>
      <c r="Q4491" t="s">
        <v>38983</v>
      </c>
      <c r="R4491" t="s">
        <v>38984</v>
      </c>
      <c r="S4491" t="s">
        <v>38985</v>
      </c>
      <c r="T4491">
        <v>6.1</v>
      </c>
      <c r="U4491">
        <v>25343</v>
      </c>
      <c r="W4491">
        <v>15100000</v>
      </c>
      <c r="X4491"/>
      <c r="Y4491"/>
      <c r="Z4491"/>
      <c r="AA4491">
        <v>342558</v>
      </c>
      <c r="AB4491">
        <v>286</v>
      </c>
    </row>
    <row r="4492" spans="1:28" x14ac:dyDescent="0.2">
      <c r="A4492" t="s">
        <v>13577</v>
      </c>
      <c r="B4492" t="s">
        <v>13578</v>
      </c>
      <c r="C4492">
        <v>2017</v>
      </c>
      <c r="D4492" s="1">
        <v>42741</v>
      </c>
      <c r="E4492" t="s">
        <v>16512</v>
      </c>
      <c r="F4492" t="s">
        <v>44031</v>
      </c>
      <c r="G4492" t="s">
        <v>44034</v>
      </c>
      <c r="H4492">
        <v>141</v>
      </c>
      <c r="I4492" t="s">
        <v>13579</v>
      </c>
      <c r="J4492" t="s">
        <v>26</v>
      </c>
      <c r="K4492" t="s">
        <v>307</v>
      </c>
      <c r="L4492" t="s">
        <v>3274</v>
      </c>
      <c r="M4492" t="s">
        <v>7758</v>
      </c>
      <c r="N4492" t="s">
        <v>13580</v>
      </c>
      <c r="O4492" t="s">
        <v>13581</v>
      </c>
      <c r="P4492" t="s">
        <v>13582</v>
      </c>
      <c r="Q4492" t="s">
        <v>13583</v>
      </c>
      <c r="R4492" t="s">
        <v>13584</v>
      </c>
      <c r="S4492" t="s">
        <v>13585</v>
      </c>
      <c r="T4492">
        <v>7.4</v>
      </c>
      <c r="U4492">
        <v>535903</v>
      </c>
      <c r="V4492" s="12">
        <f>W4492*1.05585427545692</f>
        <v>157322287.04308107</v>
      </c>
      <c r="W4492" s="3">
        <v>149000000</v>
      </c>
      <c r="X4492" s="13">
        <f>Y4492*1.05585427545692</f>
        <v>435606838.23387766</v>
      </c>
      <c r="Y4492" s="3">
        <v>412563408</v>
      </c>
      <c r="Z4492" s="13">
        <f>AA4492*1.05585427545692</f>
        <v>867750681.39169466</v>
      </c>
      <c r="AA4492" s="3">
        <v>821847012</v>
      </c>
      <c r="AB4492">
        <v>2200</v>
      </c>
    </row>
    <row r="4493" spans="1:28" x14ac:dyDescent="0.2">
      <c r="A4493" t="s">
        <v>29980</v>
      </c>
      <c r="B4493" t="s">
        <v>29981</v>
      </c>
      <c r="C4493">
        <v>2013</v>
      </c>
      <c r="D4493" t="s">
        <v>29982</v>
      </c>
      <c r="E4493" t="s">
        <v>16512</v>
      </c>
      <c r="F4493" t="s">
        <v>44031</v>
      </c>
      <c r="G4493" t="s">
        <v>44042</v>
      </c>
      <c r="H4493">
        <v>130</v>
      </c>
      <c r="I4493" t="s">
        <v>29983</v>
      </c>
      <c r="J4493" t="s">
        <v>26</v>
      </c>
      <c r="K4493" t="s">
        <v>308</v>
      </c>
      <c r="L4493" t="s">
        <v>75</v>
      </c>
      <c r="M4493" t="s">
        <v>11757</v>
      </c>
      <c r="N4493" t="s">
        <v>19506</v>
      </c>
      <c r="O4493" t="s">
        <v>29984</v>
      </c>
      <c r="P4493" t="s">
        <v>365</v>
      </c>
      <c r="Q4493" t="s">
        <v>19508</v>
      </c>
      <c r="R4493" t="s">
        <v>29985</v>
      </c>
      <c r="S4493" t="s">
        <v>29986</v>
      </c>
      <c r="T4493">
        <v>7.1</v>
      </c>
      <c r="U4493">
        <v>363237</v>
      </c>
      <c r="V4493" s="12">
        <f>W4493*1.11098185502045</f>
        <v>177757096.80327201</v>
      </c>
      <c r="W4493" s="3">
        <v>160000000</v>
      </c>
      <c r="X4493" s="13">
        <f>Y4493*1.11098185502045</f>
        <v>265168982.50900275</v>
      </c>
      <c r="Y4493" s="3">
        <v>238679850</v>
      </c>
      <c r="Z4493" s="13">
        <f>AA4493*1.11098185502045</f>
        <v>876210244.84796417</v>
      </c>
      <c r="AA4493" s="3">
        <v>788680968</v>
      </c>
      <c r="AB4493">
        <v>494</v>
      </c>
    </row>
    <row r="4494" spans="1:28" hidden="1" x14ac:dyDescent="0.2">
      <c r="A4494" t="s">
        <v>39001</v>
      </c>
      <c r="B4494" t="s">
        <v>39002</v>
      </c>
      <c r="C4494">
        <v>2016</v>
      </c>
      <c r="D4494" t="s">
        <v>39003</v>
      </c>
      <c r="E4494" t="s">
        <v>176</v>
      </c>
      <c r="F4494" t="s">
        <v>44057</v>
      </c>
      <c r="G4494" t="s">
        <v>44053</v>
      </c>
      <c r="H4494">
        <v>158</v>
      </c>
      <c r="I4494" t="s">
        <v>943</v>
      </c>
      <c r="J4494" t="s">
        <v>944</v>
      </c>
      <c r="M4494" t="s">
        <v>3293</v>
      </c>
      <c r="N4494" t="s">
        <v>39004</v>
      </c>
      <c r="O4494" t="s">
        <v>39005</v>
      </c>
      <c r="P4494" t="s">
        <v>21792</v>
      </c>
      <c r="Q4494" t="s">
        <v>39006</v>
      </c>
      <c r="R4494" t="s">
        <v>39007</v>
      </c>
      <c r="S4494" t="s">
        <v>39008</v>
      </c>
      <c r="T4494">
        <v>5.8</v>
      </c>
      <c r="U4494">
        <v>20346</v>
      </c>
      <c r="W4494"/>
      <c r="X4494"/>
      <c r="Y4494">
        <v>4264983</v>
      </c>
      <c r="Z4494"/>
      <c r="AA4494">
        <v>31668920</v>
      </c>
      <c r="AB4494">
        <v>212</v>
      </c>
    </row>
    <row r="4495" spans="1:28" x14ac:dyDescent="0.2">
      <c r="A4495" t="s">
        <v>35943</v>
      </c>
      <c r="B4495" t="s">
        <v>35944</v>
      </c>
      <c r="C4495">
        <v>2016</v>
      </c>
      <c r="D4495" t="s">
        <v>35945</v>
      </c>
      <c r="E4495" t="s">
        <v>44043</v>
      </c>
      <c r="F4495" t="s">
        <v>44040</v>
      </c>
      <c r="G4495" t="s">
        <v>44034</v>
      </c>
      <c r="H4495">
        <v>132</v>
      </c>
      <c r="I4495" t="s">
        <v>495</v>
      </c>
      <c r="J4495" t="s">
        <v>26</v>
      </c>
      <c r="K4495" t="s">
        <v>5570</v>
      </c>
      <c r="M4495" t="s">
        <v>9340</v>
      </c>
      <c r="N4495" t="s">
        <v>35946</v>
      </c>
      <c r="O4495" t="s">
        <v>35947</v>
      </c>
      <c r="P4495" t="s">
        <v>35439</v>
      </c>
      <c r="Q4495" t="s">
        <v>35948</v>
      </c>
      <c r="R4495" t="s">
        <v>35949</v>
      </c>
      <c r="S4495" t="s">
        <v>35950</v>
      </c>
      <c r="T4495">
        <v>7.3</v>
      </c>
      <c r="U4495">
        <v>398554</v>
      </c>
      <c r="V4495" s="12">
        <f>W4495*1.07834771485832</f>
        <v>194102588.6744976</v>
      </c>
      <c r="W4495" s="3">
        <v>180000000</v>
      </c>
      <c r="X4495" s="13">
        <f>Y4495*1.07834771485832</f>
        <v>252373884.1922327</v>
      </c>
      <c r="Y4495" s="3">
        <v>234037575</v>
      </c>
      <c r="Z4495" s="13">
        <f>AA4495*1.07834771485832</f>
        <v>877816564.90847623</v>
      </c>
      <c r="AA4495" s="3">
        <v>814038508</v>
      </c>
      <c r="AB4495">
        <v>824</v>
      </c>
    </row>
    <row r="4496" spans="1:28" hidden="1" x14ac:dyDescent="0.2">
      <c r="A4496" t="s">
        <v>39017</v>
      </c>
      <c r="B4496" t="s">
        <v>39018</v>
      </c>
      <c r="C4496">
        <v>2017</v>
      </c>
      <c r="D4496" s="1">
        <v>42802</v>
      </c>
      <c r="E4496" t="s">
        <v>1045</v>
      </c>
      <c r="F4496" t="s">
        <v>44036</v>
      </c>
      <c r="H4496">
        <v>88</v>
      </c>
      <c r="I4496" t="s">
        <v>25</v>
      </c>
      <c r="J4496" t="s">
        <v>26</v>
      </c>
      <c r="M4496" t="s">
        <v>4404</v>
      </c>
      <c r="N4496" t="s">
        <v>39019</v>
      </c>
      <c r="O4496" t="s">
        <v>39020</v>
      </c>
      <c r="P4496" t="s">
        <v>39021</v>
      </c>
      <c r="Q4496" t="s">
        <v>39022</v>
      </c>
      <c r="R4496" t="s">
        <v>39023</v>
      </c>
      <c r="S4496" t="s">
        <v>39024</v>
      </c>
      <c r="T4496">
        <v>4.7</v>
      </c>
      <c r="U4496">
        <v>12606</v>
      </c>
      <c r="W4496"/>
      <c r="X4496"/>
      <c r="Y4496"/>
      <c r="Z4496"/>
      <c r="AA4496"/>
      <c r="AB4496">
        <v>68</v>
      </c>
    </row>
    <row r="4497" spans="1:28" x14ac:dyDescent="0.2">
      <c r="A4497" t="s">
        <v>23216</v>
      </c>
      <c r="B4497" t="s">
        <v>23217</v>
      </c>
      <c r="C4497">
        <v>2018</v>
      </c>
      <c r="D4497" s="1">
        <v>43200</v>
      </c>
      <c r="E4497" t="s">
        <v>16512</v>
      </c>
      <c r="F4497" t="s">
        <v>44031</v>
      </c>
      <c r="G4497" t="s">
        <v>44033</v>
      </c>
      <c r="H4497">
        <v>112</v>
      </c>
      <c r="I4497" t="s">
        <v>23218</v>
      </c>
      <c r="J4497" t="s">
        <v>26</v>
      </c>
      <c r="K4497" t="s">
        <v>209</v>
      </c>
      <c r="L4497" t="s">
        <v>23219</v>
      </c>
      <c r="M4497" t="s">
        <v>21442</v>
      </c>
      <c r="N4497" t="s">
        <v>23220</v>
      </c>
      <c r="O4497" t="s">
        <v>23221</v>
      </c>
      <c r="P4497" t="s">
        <v>21542</v>
      </c>
      <c r="Q4497" t="s">
        <v>23222</v>
      </c>
      <c r="R4497" t="s">
        <v>23223</v>
      </c>
      <c r="S4497" t="s">
        <v>23224</v>
      </c>
      <c r="T4497">
        <v>6.7</v>
      </c>
      <c r="U4497">
        <v>343608</v>
      </c>
      <c r="V4497" s="12">
        <f>W4497*1.03068014830331</f>
        <v>103068014.83033098</v>
      </c>
      <c r="W4497" s="3">
        <v>100000000</v>
      </c>
      <c r="X4497" s="13">
        <f>Y4497*1.03068014830331</f>
        <v>220066193.38913625</v>
      </c>
      <c r="Y4497" s="3">
        <v>213515506</v>
      </c>
      <c r="Z4497" s="13">
        <f>AA4497*1.03068014830331</f>
        <v>882349970.39294147</v>
      </c>
      <c r="AA4497" s="3">
        <v>856085151</v>
      </c>
      <c r="AB4497">
        <v>3632</v>
      </c>
    </row>
    <row r="4498" spans="1:28" x14ac:dyDescent="0.2">
      <c r="A4498" t="s">
        <v>20169</v>
      </c>
      <c r="B4498" t="s">
        <v>20170</v>
      </c>
      <c r="C4498">
        <v>2009</v>
      </c>
      <c r="D4498" t="s">
        <v>19908</v>
      </c>
      <c r="E4498" t="s">
        <v>44037</v>
      </c>
      <c r="F4498" t="s">
        <v>44031</v>
      </c>
      <c r="G4498" t="s">
        <v>44038</v>
      </c>
      <c r="H4498">
        <v>96</v>
      </c>
      <c r="I4498" t="s">
        <v>25</v>
      </c>
      <c r="J4498" t="s">
        <v>26</v>
      </c>
      <c r="M4498" t="s">
        <v>20171</v>
      </c>
      <c r="N4498" t="s">
        <v>20171</v>
      </c>
      <c r="O4498" t="s">
        <v>20172</v>
      </c>
      <c r="P4498" t="s">
        <v>20173</v>
      </c>
      <c r="Q4498" t="s">
        <v>20174</v>
      </c>
      <c r="R4498" t="s">
        <v>20175</v>
      </c>
      <c r="S4498" t="s">
        <v>20176</v>
      </c>
      <c r="T4498">
        <v>8.1999999999999993</v>
      </c>
      <c r="U4498">
        <v>911402</v>
      </c>
      <c r="V4498" s="12">
        <f>W4498*1.20636999678377</f>
        <v>211114749.43715975</v>
      </c>
      <c r="W4498" s="3">
        <v>175000000</v>
      </c>
      <c r="X4498" s="13">
        <f>Y4498*1.20636999678377</f>
        <v>353471432.38231122</v>
      </c>
      <c r="Y4498" s="3">
        <v>293004164</v>
      </c>
      <c r="Z4498" s="13">
        <f>AA4498*1.20636999678377</f>
        <v>886801477.18809223</v>
      </c>
      <c r="AA4498" s="3">
        <v>735099082</v>
      </c>
      <c r="AB4498">
        <v>905</v>
      </c>
    </row>
    <row r="4499" spans="1:28" x14ac:dyDescent="0.2">
      <c r="A4499" t="s">
        <v>18280</v>
      </c>
      <c r="B4499" t="s">
        <v>18281</v>
      </c>
      <c r="C4499">
        <v>2010</v>
      </c>
      <c r="D4499" t="s">
        <v>18251</v>
      </c>
      <c r="E4499" t="s">
        <v>44037</v>
      </c>
      <c r="F4499" t="s">
        <v>44031</v>
      </c>
      <c r="G4499" t="s">
        <v>44038</v>
      </c>
      <c r="H4499">
        <v>93</v>
      </c>
      <c r="I4499" t="s">
        <v>25</v>
      </c>
      <c r="J4499" t="s">
        <v>26</v>
      </c>
      <c r="M4499" t="s">
        <v>3506</v>
      </c>
      <c r="N4499" t="s">
        <v>18282</v>
      </c>
      <c r="O4499" t="s">
        <v>18283</v>
      </c>
      <c r="P4499" t="s">
        <v>278</v>
      </c>
      <c r="Q4499" t="s">
        <v>279</v>
      </c>
      <c r="R4499" t="s">
        <v>18284</v>
      </c>
      <c r="S4499" t="s">
        <v>18285</v>
      </c>
      <c r="T4499">
        <v>6.3</v>
      </c>
      <c r="U4499">
        <v>180304</v>
      </c>
      <c r="V4499" s="12">
        <f>W4499*1.18690152988223</f>
        <v>195838752.43056795</v>
      </c>
      <c r="W4499" s="3">
        <v>165000000</v>
      </c>
      <c r="X4499" s="13">
        <f>Y4499*1.18690152988223</f>
        <v>283357057.72946811</v>
      </c>
      <c r="Y4499" s="3">
        <v>238736787</v>
      </c>
      <c r="Z4499" s="13">
        <f>AA4499*1.18690152988223</f>
        <v>893263120.43299282</v>
      </c>
      <c r="AA4499" s="3">
        <v>752600867</v>
      </c>
      <c r="AB4499">
        <v>213</v>
      </c>
    </row>
    <row r="4500" spans="1:28" hidden="1" x14ac:dyDescent="0.2">
      <c r="A4500" t="s">
        <v>39047</v>
      </c>
      <c r="B4500" t="s">
        <v>39048</v>
      </c>
      <c r="C4500">
        <v>2017</v>
      </c>
      <c r="D4500" s="1">
        <v>42920</v>
      </c>
      <c r="E4500" t="s">
        <v>176</v>
      </c>
      <c r="F4500" t="s">
        <v>44042</v>
      </c>
      <c r="H4500">
        <v>94</v>
      </c>
      <c r="I4500" t="s">
        <v>495</v>
      </c>
      <c r="J4500" t="s">
        <v>26</v>
      </c>
      <c r="K4500" t="s">
        <v>2073</v>
      </c>
      <c r="M4500" t="s">
        <v>23565</v>
      </c>
      <c r="N4500" t="s">
        <v>39049</v>
      </c>
      <c r="O4500" t="s">
        <v>39050</v>
      </c>
      <c r="P4500" t="s">
        <v>1181</v>
      </c>
      <c r="Q4500" t="s">
        <v>1181</v>
      </c>
      <c r="R4500" t="s">
        <v>39051</v>
      </c>
      <c r="S4500" t="s">
        <v>39052</v>
      </c>
      <c r="T4500">
        <v>5.6</v>
      </c>
      <c r="U4500">
        <v>21375</v>
      </c>
      <c r="W4500">
        <v>10500000</v>
      </c>
      <c r="X4500"/>
      <c r="Y4500"/>
      <c r="Z4500"/>
      <c r="AA4500">
        <v>840809</v>
      </c>
      <c r="AB4500">
        <v>200</v>
      </c>
    </row>
    <row r="4501" spans="1:28" x14ac:dyDescent="0.2">
      <c r="A4501" t="s">
        <v>36766</v>
      </c>
      <c r="B4501" t="s">
        <v>36767</v>
      </c>
      <c r="C4501">
        <v>2017</v>
      </c>
      <c r="D4501" t="s">
        <v>36768</v>
      </c>
      <c r="E4501" t="s">
        <v>16512</v>
      </c>
      <c r="F4501" t="s">
        <v>44031</v>
      </c>
      <c r="G4501" t="s">
        <v>44038</v>
      </c>
      <c r="H4501">
        <v>130</v>
      </c>
      <c r="I4501" t="s">
        <v>25</v>
      </c>
      <c r="J4501" t="s">
        <v>26</v>
      </c>
      <c r="M4501" t="s">
        <v>15862</v>
      </c>
      <c r="N4501" t="s">
        <v>36769</v>
      </c>
      <c r="O4501" t="s">
        <v>36770</v>
      </c>
      <c r="P4501" t="s">
        <v>16834</v>
      </c>
      <c r="Q4501" t="s">
        <v>36771</v>
      </c>
      <c r="R4501" t="s">
        <v>36772</v>
      </c>
      <c r="S4501" t="s">
        <v>36773</v>
      </c>
      <c r="T4501">
        <v>7.9</v>
      </c>
      <c r="U4501">
        <v>564511</v>
      </c>
      <c r="V4501" s="12">
        <f>W4501*1.05585427545692</f>
        <v>190053769.58224559</v>
      </c>
      <c r="W4501" s="3">
        <v>180000000</v>
      </c>
      <c r="X4501" s="13">
        <f>Y4501*1.05585427545692</f>
        <v>332655641.45879191</v>
      </c>
      <c r="Y4501" s="3">
        <v>315058289</v>
      </c>
      <c r="Z4501" s="13">
        <f>AA4501*1.05585427545692</f>
        <v>901677528.23173225</v>
      </c>
      <c r="AA4501" s="3">
        <v>853979142</v>
      </c>
      <c r="AB4501">
        <v>1600</v>
      </c>
    </row>
    <row r="4502" spans="1:28" hidden="1" x14ac:dyDescent="0.2">
      <c r="A4502" t="s">
        <v>39060</v>
      </c>
      <c r="B4502" t="s">
        <v>39061</v>
      </c>
      <c r="C4502">
        <v>2017</v>
      </c>
      <c r="D4502" t="s">
        <v>27159</v>
      </c>
      <c r="E4502" t="s">
        <v>16512</v>
      </c>
      <c r="F4502" t="s">
        <v>44031</v>
      </c>
      <c r="G4502" t="s">
        <v>44038</v>
      </c>
      <c r="H4502">
        <v>89</v>
      </c>
      <c r="I4502" t="s">
        <v>9576</v>
      </c>
      <c r="J4502" t="s">
        <v>75</v>
      </c>
      <c r="M4502" t="s">
        <v>35261</v>
      </c>
      <c r="N4502" t="s">
        <v>39062</v>
      </c>
      <c r="O4502" t="s">
        <v>39063</v>
      </c>
      <c r="P4502" t="s">
        <v>39064</v>
      </c>
      <c r="Q4502" t="s">
        <v>39065</v>
      </c>
      <c r="R4502" t="s">
        <v>39066</v>
      </c>
      <c r="S4502" t="s">
        <v>39067</v>
      </c>
      <c r="T4502">
        <v>3.9</v>
      </c>
      <c r="U4502">
        <v>11415</v>
      </c>
      <c r="W4502" t="s">
        <v>39068</v>
      </c>
      <c r="X4502"/>
      <c r="Y4502"/>
      <c r="Z4502"/>
      <c r="AA4502">
        <v>9765483</v>
      </c>
      <c r="AB4502">
        <v>156</v>
      </c>
    </row>
    <row r="4503" spans="1:28" x14ac:dyDescent="0.2">
      <c r="A4503" t="s">
        <v>37907</v>
      </c>
      <c r="B4503" t="s">
        <v>37908</v>
      </c>
      <c r="C4503">
        <v>2017</v>
      </c>
      <c r="D4503" t="s">
        <v>37909</v>
      </c>
      <c r="E4503" t="s">
        <v>16512</v>
      </c>
      <c r="F4503" t="s">
        <v>44031</v>
      </c>
      <c r="G4503" t="s">
        <v>44038</v>
      </c>
      <c r="H4503">
        <v>136</v>
      </c>
      <c r="I4503" t="s">
        <v>25</v>
      </c>
      <c r="J4503" t="s">
        <v>26</v>
      </c>
      <c r="M4503" t="s">
        <v>13003</v>
      </c>
      <c r="N4503" t="s">
        <v>37910</v>
      </c>
      <c r="O4503" t="s">
        <v>37911</v>
      </c>
      <c r="P4503" t="s">
        <v>9121</v>
      </c>
      <c r="Q4503" t="s">
        <v>30881</v>
      </c>
      <c r="R4503" t="s">
        <v>37912</v>
      </c>
      <c r="S4503" t="s">
        <v>37913</v>
      </c>
      <c r="T4503">
        <v>7.6</v>
      </c>
      <c r="U4503">
        <v>550182</v>
      </c>
      <c r="V4503" s="12">
        <f>W4503*1.05585427545692</f>
        <v>211170855.09138399</v>
      </c>
      <c r="W4503" s="3">
        <v>200000000</v>
      </c>
      <c r="X4503" s="13">
        <f>Y4503*1.05585427545692</f>
        <v>411585829.31997019</v>
      </c>
      <c r="Y4503" s="3">
        <v>389813101</v>
      </c>
      <c r="Z4503" s="13">
        <f>AA4503*1.05585427545692</f>
        <v>912000519.4001354</v>
      </c>
      <c r="AA4503" s="3">
        <v>863756051</v>
      </c>
      <c r="AB4503">
        <v>1047</v>
      </c>
    </row>
    <row r="4504" spans="1:28" x14ac:dyDescent="0.2">
      <c r="A4504" t="s">
        <v>6975</v>
      </c>
      <c r="B4504" t="s">
        <v>6976</v>
      </c>
      <c r="C4504">
        <v>2003</v>
      </c>
      <c r="D4504" s="1">
        <v>37750</v>
      </c>
      <c r="E4504" t="s">
        <v>16512</v>
      </c>
      <c r="F4504" t="s">
        <v>44031</v>
      </c>
      <c r="G4504" t="s">
        <v>44034</v>
      </c>
      <c r="H4504">
        <v>143</v>
      </c>
      <c r="I4504" t="s">
        <v>25</v>
      </c>
      <c r="J4504" t="s">
        <v>26</v>
      </c>
      <c r="M4504" t="s">
        <v>2666</v>
      </c>
      <c r="N4504" t="s">
        <v>6977</v>
      </c>
      <c r="O4504" t="s">
        <v>6978</v>
      </c>
      <c r="P4504" t="s">
        <v>125</v>
      </c>
      <c r="Q4504" t="s">
        <v>6979</v>
      </c>
      <c r="R4504" t="s">
        <v>6980</v>
      </c>
      <c r="S4504" t="s">
        <v>6981</v>
      </c>
      <c r="T4504">
        <v>8</v>
      </c>
      <c r="U4504">
        <v>1001260</v>
      </c>
      <c r="V4504" s="12">
        <f>W4504*1.40658152173913</f>
        <v>196921413.04347819</v>
      </c>
      <c r="W4504" s="3">
        <v>140000000</v>
      </c>
      <c r="X4504" s="13">
        <f>Y4504*1.40658152173913</f>
        <v>429589573.54074985</v>
      </c>
      <c r="Y4504" s="3">
        <v>305413918</v>
      </c>
      <c r="Z4504" s="13">
        <f>AA4504*1.40658152173913</f>
        <v>920275673.83785295</v>
      </c>
      <c r="AA4504" s="3">
        <v>654264015</v>
      </c>
      <c r="AB4504">
        <v>2196</v>
      </c>
    </row>
    <row r="4505" spans="1:28" x14ac:dyDescent="0.2">
      <c r="A4505" t="s">
        <v>32366</v>
      </c>
      <c r="B4505" t="s">
        <v>32367</v>
      </c>
      <c r="C4505">
        <v>2017</v>
      </c>
      <c r="D4505" s="1">
        <v>42893</v>
      </c>
      <c r="E4505" t="s">
        <v>16512</v>
      </c>
      <c r="F4505" t="s">
        <v>44031</v>
      </c>
      <c r="G4505" t="s">
        <v>44033</v>
      </c>
      <c r="H4505">
        <v>133</v>
      </c>
      <c r="I4505" t="s">
        <v>25</v>
      </c>
      <c r="J4505" t="s">
        <v>26</v>
      </c>
      <c r="K4505" t="s">
        <v>308</v>
      </c>
      <c r="M4505" t="s">
        <v>29004</v>
      </c>
      <c r="N4505" t="s">
        <v>16582</v>
      </c>
      <c r="O4505" t="s">
        <v>32368</v>
      </c>
      <c r="P4505" t="s">
        <v>26508</v>
      </c>
      <c r="Q4505" t="s">
        <v>32369</v>
      </c>
      <c r="R4505" t="s">
        <v>32370</v>
      </c>
      <c r="S4505" t="s">
        <v>32371</v>
      </c>
      <c r="T4505">
        <v>7.4</v>
      </c>
      <c r="U4505">
        <v>494060</v>
      </c>
      <c r="V4505" s="12">
        <f>W4505*1.05585427545692</f>
        <v>184774498.204961</v>
      </c>
      <c r="W4505" s="3">
        <v>175000000</v>
      </c>
      <c r="X4505" s="13">
        <f>Y4505*1.05585427545692</f>
        <v>352867702.53157669</v>
      </c>
      <c r="Y4505" s="3">
        <v>334201140</v>
      </c>
      <c r="Z4505" s="13">
        <f>AA4505*1.05585427545692</f>
        <v>929328009.82116604</v>
      </c>
      <c r="AA4505" s="3">
        <v>880166924</v>
      </c>
      <c r="AB4505">
        <v>1370</v>
      </c>
    </row>
    <row r="4506" spans="1:28" hidden="1" x14ac:dyDescent="0.2">
      <c r="A4506" t="s">
        <v>39092</v>
      </c>
      <c r="B4506" t="s">
        <v>39093</v>
      </c>
      <c r="C4506">
        <v>2017</v>
      </c>
      <c r="D4506" s="1">
        <v>42925</v>
      </c>
      <c r="E4506" t="s">
        <v>44041</v>
      </c>
      <c r="F4506" t="s">
        <v>44032</v>
      </c>
      <c r="G4506" t="s">
        <v>44042</v>
      </c>
      <c r="H4506">
        <v>121</v>
      </c>
      <c r="I4506" t="s">
        <v>25</v>
      </c>
      <c r="J4506" t="s">
        <v>26</v>
      </c>
      <c r="M4506" t="s">
        <v>18160</v>
      </c>
      <c r="N4506" t="s">
        <v>18160</v>
      </c>
      <c r="O4506" t="s">
        <v>39094</v>
      </c>
      <c r="P4506" t="s">
        <v>39095</v>
      </c>
      <c r="Q4506" t="s">
        <v>39095</v>
      </c>
      <c r="R4506" t="s">
        <v>39096</v>
      </c>
      <c r="S4506" t="s">
        <v>39097</v>
      </c>
      <c r="T4506">
        <v>7.3</v>
      </c>
      <c r="U4506">
        <v>68750</v>
      </c>
      <c r="W4506"/>
      <c r="X4506"/>
      <c r="Y4506"/>
      <c r="Z4506"/>
      <c r="AA4506">
        <v>3440362</v>
      </c>
      <c r="AB4506">
        <v>283</v>
      </c>
    </row>
    <row r="4507" spans="1:28" x14ac:dyDescent="0.2">
      <c r="A4507" t="s">
        <v>28511</v>
      </c>
      <c r="B4507" t="s">
        <v>28512</v>
      </c>
      <c r="C4507">
        <v>2018</v>
      </c>
      <c r="D4507" t="s">
        <v>28513</v>
      </c>
      <c r="E4507" t="s">
        <v>44035</v>
      </c>
      <c r="F4507" t="s">
        <v>44032</v>
      </c>
      <c r="G4507" t="s">
        <v>44057</v>
      </c>
      <c r="H4507">
        <v>134</v>
      </c>
      <c r="I4507" t="s">
        <v>495</v>
      </c>
      <c r="J4507" t="s">
        <v>26</v>
      </c>
      <c r="K4507" t="s">
        <v>9654</v>
      </c>
      <c r="M4507" t="s">
        <v>187</v>
      </c>
      <c r="N4507" t="s">
        <v>28514</v>
      </c>
      <c r="O4507" t="s">
        <v>28515</v>
      </c>
      <c r="P4507" t="s">
        <v>28516</v>
      </c>
      <c r="Q4507" t="s">
        <v>28517</v>
      </c>
      <c r="R4507" t="s">
        <v>28518</v>
      </c>
      <c r="S4507" t="s">
        <v>28519</v>
      </c>
      <c r="T4507">
        <v>8</v>
      </c>
      <c r="U4507">
        <v>433549</v>
      </c>
      <c r="V4507" s="12">
        <f>W4507*1.03068014830331</f>
        <v>53595367.711772114</v>
      </c>
      <c r="W4507" s="3">
        <v>52000000</v>
      </c>
      <c r="X4507" s="13">
        <f>Y4507*1.03068014830331</f>
        <v>223315449.66114777</v>
      </c>
      <c r="Y4507" s="3">
        <v>216668042</v>
      </c>
      <c r="Z4507" s="13">
        <f>AA4507*1.03068014830331</f>
        <v>934708046.78320122</v>
      </c>
      <c r="AA4507" s="3">
        <v>906884690</v>
      </c>
      <c r="AB4507">
        <v>3367</v>
      </c>
    </row>
    <row r="4508" spans="1:28" hidden="1" x14ac:dyDescent="0.2">
      <c r="A4508" t="s">
        <v>39107</v>
      </c>
      <c r="B4508" t="s">
        <v>39108</v>
      </c>
      <c r="C4508">
        <v>2015</v>
      </c>
      <c r="D4508" s="1">
        <v>42375</v>
      </c>
      <c r="E4508" t="s">
        <v>176</v>
      </c>
      <c r="H4508">
        <v>109</v>
      </c>
      <c r="I4508" t="s">
        <v>39109</v>
      </c>
      <c r="J4508" t="s">
        <v>944</v>
      </c>
      <c r="M4508" t="s">
        <v>39110</v>
      </c>
      <c r="N4508" t="s">
        <v>39111</v>
      </c>
      <c r="O4508" t="s">
        <v>39112</v>
      </c>
      <c r="P4508" t="s">
        <v>39113</v>
      </c>
      <c r="Q4508" t="s">
        <v>39114</v>
      </c>
      <c r="R4508" t="s">
        <v>39115</v>
      </c>
      <c r="S4508" t="s">
        <v>39116</v>
      </c>
      <c r="T4508">
        <v>8.1999999999999993</v>
      </c>
      <c r="U4508">
        <v>22684</v>
      </c>
      <c r="W4508"/>
      <c r="X4508"/>
      <c r="Y4508"/>
      <c r="Z4508"/>
      <c r="AA4508">
        <v>120809</v>
      </c>
      <c r="AB4508">
        <v>94</v>
      </c>
    </row>
    <row r="4509" spans="1:28" x14ac:dyDescent="0.2">
      <c r="A4509" t="s">
        <v>27919</v>
      </c>
      <c r="B4509" t="s">
        <v>27920</v>
      </c>
      <c r="C4509">
        <v>2012</v>
      </c>
      <c r="D4509" t="s">
        <v>27921</v>
      </c>
      <c r="E4509" t="s">
        <v>44043</v>
      </c>
      <c r="F4509" t="s">
        <v>44032</v>
      </c>
      <c r="G4509" t="s">
        <v>44034</v>
      </c>
      <c r="H4509">
        <v>115</v>
      </c>
      <c r="I4509" t="s">
        <v>25</v>
      </c>
      <c r="J4509" t="s">
        <v>26</v>
      </c>
      <c r="M4509" t="s">
        <v>8533</v>
      </c>
      <c r="N4509" t="s">
        <v>20779</v>
      </c>
      <c r="O4509" t="s">
        <v>27922</v>
      </c>
      <c r="P4509" t="s">
        <v>9718</v>
      </c>
      <c r="Q4509" t="s">
        <v>27923</v>
      </c>
      <c r="R4509" t="s">
        <v>27924</v>
      </c>
      <c r="S4509" t="s">
        <v>27925</v>
      </c>
      <c r="T4509">
        <v>5.5</v>
      </c>
      <c r="U4509">
        <v>226618</v>
      </c>
      <c r="V4509" s="12">
        <f>W4509*1.12725506764114</f>
        <v>135270608.1169368</v>
      </c>
      <c r="W4509" s="3">
        <v>120000000</v>
      </c>
      <c r="X4509" s="13">
        <f>Y4509*1.12725506764114</f>
        <v>329524541.18011343</v>
      </c>
      <c r="Y4509" s="3">
        <v>292324737</v>
      </c>
      <c r="Z4509" s="13">
        <f>AA4509*1.12725506764114</f>
        <v>935336307.70412076</v>
      </c>
      <c r="AA4509" s="3">
        <v>829746820</v>
      </c>
      <c r="AB4509">
        <v>380</v>
      </c>
    </row>
    <row r="4510" spans="1:28" hidden="1" x14ac:dyDescent="0.2">
      <c r="A4510" t="s">
        <v>39125</v>
      </c>
      <c r="B4510" t="s">
        <v>39126</v>
      </c>
      <c r="C4510">
        <v>2016</v>
      </c>
      <c r="D4510" s="1">
        <v>42563</v>
      </c>
      <c r="E4510" t="s">
        <v>176</v>
      </c>
      <c r="H4510">
        <v>97</v>
      </c>
      <c r="I4510" t="s">
        <v>4486</v>
      </c>
      <c r="J4510" t="s">
        <v>27</v>
      </c>
      <c r="K4510" t="s">
        <v>26</v>
      </c>
      <c r="M4510" t="s">
        <v>24910</v>
      </c>
      <c r="N4510" t="s">
        <v>39127</v>
      </c>
      <c r="O4510" t="s">
        <v>39128</v>
      </c>
      <c r="P4510" t="s">
        <v>39129</v>
      </c>
      <c r="Q4510" t="s">
        <v>39130</v>
      </c>
      <c r="R4510" t="s">
        <v>604</v>
      </c>
      <c r="S4510" t="s">
        <v>605</v>
      </c>
      <c r="T4510">
        <v>6.9</v>
      </c>
      <c r="U4510">
        <v>20242</v>
      </c>
      <c r="W4510">
        <v>7400000</v>
      </c>
      <c r="X4510"/>
      <c r="Y4510"/>
      <c r="Z4510"/>
      <c r="AA4510">
        <v>9231823</v>
      </c>
      <c r="AB4510">
        <v>56</v>
      </c>
    </row>
    <row r="4511" spans="1:28" x14ac:dyDescent="0.2">
      <c r="A4511" t="s">
        <v>31431</v>
      </c>
      <c r="B4511" t="s">
        <v>31432</v>
      </c>
      <c r="C4511">
        <v>2015</v>
      </c>
      <c r="D4511" t="s">
        <v>31433</v>
      </c>
      <c r="E4511" t="s">
        <v>44037</v>
      </c>
      <c r="F4511" t="s">
        <v>44031</v>
      </c>
      <c r="G4511" t="s">
        <v>44038</v>
      </c>
      <c r="H4511">
        <v>95</v>
      </c>
      <c r="I4511" t="s">
        <v>25</v>
      </c>
      <c r="J4511" t="s">
        <v>26</v>
      </c>
      <c r="M4511" t="s">
        <v>31434</v>
      </c>
      <c r="N4511" t="s">
        <v>31434</v>
      </c>
      <c r="O4511" t="s">
        <v>31435</v>
      </c>
      <c r="P4511" t="s">
        <v>18024</v>
      </c>
      <c r="Q4511" t="s">
        <v>31436</v>
      </c>
      <c r="R4511" t="s">
        <v>31437</v>
      </c>
      <c r="S4511" t="s">
        <v>31438</v>
      </c>
      <c r="T4511">
        <v>8.1</v>
      </c>
      <c r="U4511">
        <v>592575</v>
      </c>
      <c r="V4511" s="12">
        <f>W4511*1.09195121025074</f>
        <v>191091461.79387951</v>
      </c>
      <c r="W4511" s="3">
        <v>175000000</v>
      </c>
      <c r="X4511" s="13">
        <f>Y4511*1.09195121025074</f>
        <v>389741094.29121488</v>
      </c>
      <c r="Y4511" s="3">
        <v>356921711</v>
      </c>
      <c r="Z4511" s="13">
        <f>AA4511*1.09195121025074</f>
        <v>936972049.11398637</v>
      </c>
      <c r="AA4511" s="3">
        <v>858071350</v>
      </c>
      <c r="AB4511">
        <v>1034</v>
      </c>
    </row>
    <row r="4512" spans="1:28" x14ac:dyDescent="0.2">
      <c r="A4512" t="s">
        <v>236</v>
      </c>
      <c r="B4512" t="s">
        <v>237</v>
      </c>
      <c r="C4512">
        <v>2002</v>
      </c>
      <c r="D4512" t="s">
        <v>238</v>
      </c>
      <c r="E4512" t="s">
        <v>16512</v>
      </c>
      <c r="F4512" t="s">
        <v>44031</v>
      </c>
      <c r="G4512" t="s">
        <v>44034</v>
      </c>
      <c r="H4512">
        <v>142</v>
      </c>
      <c r="I4512" t="s">
        <v>25</v>
      </c>
      <c r="J4512" t="s">
        <v>26</v>
      </c>
      <c r="M4512" t="s">
        <v>239</v>
      </c>
      <c r="N4512" t="s">
        <v>240</v>
      </c>
      <c r="O4512" t="s">
        <v>241</v>
      </c>
      <c r="P4512" t="s">
        <v>242</v>
      </c>
      <c r="Q4512" t="s">
        <v>243</v>
      </c>
      <c r="R4512" t="s">
        <v>244</v>
      </c>
      <c r="S4512" t="s">
        <v>245</v>
      </c>
      <c r="T4512">
        <v>6.5</v>
      </c>
      <c r="U4512">
        <v>625761</v>
      </c>
      <c r="V4512" s="12">
        <f>W4512*1.43863813229572</f>
        <v>165443385.21400779</v>
      </c>
      <c r="W4512" s="3">
        <v>115000000</v>
      </c>
      <c r="X4512" s="13">
        <f>Y4512*1.43863813229572</f>
        <v>446951404.981323</v>
      </c>
      <c r="Y4512" s="3">
        <v>310676740</v>
      </c>
      <c r="Z4512" s="13">
        <f>AA4512*1.43863813229572</f>
        <v>940552794.97315192</v>
      </c>
      <c r="AA4512" s="3">
        <v>653779970</v>
      </c>
      <c r="AB4512">
        <v>3660</v>
      </c>
    </row>
    <row r="4513" spans="1:28" x14ac:dyDescent="0.2">
      <c r="A4513" t="s">
        <v>35411</v>
      </c>
      <c r="B4513" t="s">
        <v>35412</v>
      </c>
      <c r="C4513">
        <v>2016</v>
      </c>
      <c r="D4513" t="s">
        <v>35413</v>
      </c>
      <c r="E4513" t="s">
        <v>16512</v>
      </c>
      <c r="F4513" t="s">
        <v>44031</v>
      </c>
      <c r="G4513" t="s">
        <v>44033</v>
      </c>
      <c r="H4513">
        <v>152</v>
      </c>
      <c r="I4513" t="s">
        <v>25</v>
      </c>
      <c r="J4513" t="s">
        <v>26</v>
      </c>
      <c r="M4513" t="s">
        <v>8591</v>
      </c>
      <c r="N4513" t="s">
        <v>35414</v>
      </c>
      <c r="O4513" t="s">
        <v>35415</v>
      </c>
      <c r="P4513" t="s">
        <v>1278</v>
      </c>
      <c r="Q4513" t="s">
        <v>19100</v>
      </c>
      <c r="R4513" t="s">
        <v>35416</v>
      </c>
      <c r="S4513" t="s">
        <v>35417</v>
      </c>
      <c r="T4513">
        <v>6.4</v>
      </c>
      <c r="U4513">
        <v>612550</v>
      </c>
      <c r="V4513" s="12">
        <f>W4513*1.07834771485832</f>
        <v>269586928.71458</v>
      </c>
      <c r="W4513" s="3">
        <v>250000000</v>
      </c>
      <c r="X4513" s="13">
        <f>Y4513*1.07834771485832</f>
        <v>356243160.28005129</v>
      </c>
      <c r="Y4513" s="3">
        <v>330360194</v>
      </c>
      <c r="Z4513" s="13">
        <f>AA4513*1.07834771485832</f>
        <v>942085031.93327165</v>
      </c>
      <c r="AA4513" s="3">
        <v>873637528</v>
      </c>
      <c r="AB4513">
        <v>3766</v>
      </c>
    </row>
    <row r="4514" spans="1:28" hidden="1" x14ac:dyDescent="0.2">
      <c r="A4514" t="s">
        <v>39150</v>
      </c>
      <c r="B4514" t="s">
        <v>39151</v>
      </c>
      <c r="C4514">
        <v>2017</v>
      </c>
      <c r="D4514" t="s">
        <v>39152</v>
      </c>
      <c r="E4514" t="s">
        <v>1045</v>
      </c>
      <c r="F4514" t="s">
        <v>44032</v>
      </c>
      <c r="H4514">
        <v>93</v>
      </c>
      <c r="I4514" t="s">
        <v>25</v>
      </c>
      <c r="J4514" t="s">
        <v>26</v>
      </c>
      <c r="K4514" t="s">
        <v>6578</v>
      </c>
      <c r="M4514" t="s">
        <v>29790</v>
      </c>
      <c r="N4514" t="s">
        <v>39153</v>
      </c>
      <c r="O4514" t="s">
        <v>39154</v>
      </c>
      <c r="P4514" t="s">
        <v>7077</v>
      </c>
      <c r="Q4514" t="s">
        <v>39155</v>
      </c>
      <c r="R4514" t="s">
        <v>39156</v>
      </c>
      <c r="S4514" t="s">
        <v>39157</v>
      </c>
      <c r="T4514">
        <v>6.7</v>
      </c>
      <c r="U4514">
        <v>10212</v>
      </c>
      <c r="W4514"/>
      <c r="X4514"/>
      <c r="Y4514">
        <v>9868</v>
      </c>
      <c r="Z4514"/>
      <c r="AA4514">
        <v>406732</v>
      </c>
      <c r="AB4514">
        <v>64</v>
      </c>
    </row>
    <row r="4515" spans="1:28" hidden="1" x14ac:dyDescent="0.2">
      <c r="A4515" t="s">
        <v>39158</v>
      </c>
      <c r="B4515" t="s">
        <v>39159</v>
      </c>
      <c r="C4515">
        <v>2016</v>
      </c>
      <c r="D4515" t="s">
        <v>37345</v>
      </c>
      <c r="E4515" t="s">
        <v>44035</v>
      </c>
      <c r="F4515" t="s">
        <v>44032</v>
      </c>
      <c r="H4515">
        <v>119</v>
      </c>
      <c r="I4515" t="s">
        <v>495</v>
      </c>
      <c r="J4515" t="s">
        <v>26</v>
      </c>
      <c r="M4515" t="s">
        <v>39160</v>
      </c>
      <c r="N4515" t="s">
        <v>39161</v>
      </c>
      <c r="O4515" t="s">
        <v>39162</v>
      </c>
      <c r="P4515" t="s">
        <v>15941</v>
      </c>
      <c r="Q4515" t="s">
        <v>39163</v>
      </c>
      <c r="R4515" t="s">
        <v>624</v>
      </c>
      <c r="S4515" t="s">
        <v>625</v>
      </c>
      <c r="T4515">
        <v>6.9</v>
      </c>
      <c r="U4515">
        <v>13011</v>
      </c>
      <c r="W4515"/>
      <c r="X4515"/>
      <c r="Y4515">
        <v>298525</v>
      </c>
      <c r="Z4515"/>
      <c r="AA4515">
        <v>313465</v>
      </c>
      <c r="AB4515">
        <v>76</v>
      </c>
    </row>
    <row r="4516" spans="1:28" x14ac:dyDescent="0.2">
      <c r="A4516" t="s">
        <v>34653</v>
      </c>
      <c r="B4516" t="s">
        <v>34654</v>
      </c>
      <c r="C4516">
        <v>2016</v>
      </c>
      <c r="D4516" s="1">
        <v>42531</v>
      </c>
      <c r="E4516" t="s">
        <v>44037</v>
      </c>
      <c r="F4516" t="s">
        <v>44031</v>
      </c>
      <c r="G4516" t="s">
        <v>44038</v>
      </c>
      <c r="H4516">
        <v>87</v>
      </c>
      <c r="I4516" t="s">
        <v>12161</v>
      </c>
      <c r="J4516" t="s">
        <v>26</v>
      </c>
      <c r="M4516" t="s">
        <v>34655</v>
      </c>
      <c r="N4516" t="s">
        <v>3842</v>
      </c>
      <c r="O4516" t="s">
        <v>34656</v>
      </c>
      <c r="P4516" t="s">
        <v>3806</v>
      </c>
      <c r="Q4516" t="s">
        <v>34657</v>
      </c>
      <c r="R4516" t="s">
        <v>34658</v>
      </c>
      <c r="S4516" t="s">
        <v>34659</v>
      </c>
      <c r="T4516">
        <v>6.5</v>
      </c>
      <c r="U4516">
        <v>179235</v>
      </c>
      <c r="V4516" s="12">
        <f>W4516*1.07834771485832</f>
        <v>80876078.614373997</v>
      </c>
      <c r="W4516" s="3">
        <v>75000000</v>
      </c>
      <c r="X4516" s="13">
        <f>Y4516*1.07834771485832</f>
        <v>397246400.4451133</v>
      </c>
      <c r="Y4516" s="3">
        <v>368384330</v>
      </c>
      <c r="Z4516" s="13">
        <f>AA4516*1.07834771485832</f>
        <v>944048065.81852913</v>
      </c>
      <c r="AA4516" s="3">
        <v>875457937</v>
      </c>
      <c r="AB4516">
        <v>336</v>
      </c>
    </row>
    <row r="4517" spans="1:28" hidden="1" x14ac:dyDescent="0.2">
      <c r="A4517" t="s">
        <v>39170</v>
      </c>
      <c r="B4517" t="s">
        <v>39171</v>
      </c>
      <c r="C4517">
        <v>2018</v>
      </c>
      <c r="D4517" t="s">
        <v>39172</v>
      </c>
      <c r="E4517" t="s">
        <v>16512</v>
      </c>
      <c r="F4517" t="s">
        <v>44032</v>
      </c>
      <c r="G4517" t="s">
        <v>44042</v>
      </c>
      <c r="H4517">
        <v>109</v>
      </c>
      <c r="I4517" t="s">
        <v>25</v>
      </c>
      <c r="J4517" t="s">
        <v>26</v>
      </c>
      <c r="K4517" t="s">
        <v>361</v>
      </c>
      <c r="L4517" t="s">
        <v>27</v>
      </c>
      <c r="M4517" t="s">
        <v>3946</v>
      </c>
      <c r="N4517" t="s">
        <v>14513</v>
      </c>
      <c r="O4517" t="s">
        <v>39173</v>
      </c>
      <c r="P4517" t="s">
        <v>27557</v>
      </c>
      <c r="Q4517" t="s">
        <v>39174</v>
      </c>
      <c r="R4517" t="s">
        <v>39175</v>
      </c>
      <c r="S4517" t="s">
        <v>39176</v>
      </c>
      <c r="T4517">
        <v>6.4</v>
      </c>
      <c r="U4517">
        <v>18108</v>
      </c>
      <c r="W4517"/>
      <c r="X4517"/>
      <c r="Y4517">
        <v>5019226</v>
      </c>
      <c r="Z4517"/>
      <c r="AA4517">
        <v>7509436</v>
      </c>
      <c r="AB4517">
        <v>122</v>
      </c>
    </row>
    <row r="4518" spans="1:28" hidden="1" x14ac:dyDescent="0.2">
      <c r="A4518" t="s">
        <v>39177</v>
      </c>
      <c r="B4518" t="s">
        <v>39178</v>
      </c>
      <c r="C4518">
        <v>2018</v>
      </c>
      <c r="D4518" t="s">
        <v>29741</v>
      </c>
      <c r="E4518" t="s">
        <v>44035</v>
      </c>
      <c r="F4518" t="s">
        <v>44032</v>
      </c>
      <c r="G4518" t="s">
        <v>44046</v>
      </c>
      <c r="H4518">
        <v>118</v>
      </c>
      <c r="I4518" t="s">
        <v>39179</v>
      </c>
      <c r="J4518" t="s">
        <v>26</v>
      </c>
      <c r="M4518" t="s">
        <v>5034</v>
      </c>
      <c r="N4518" t="s">
        <v>39180</v>
      </c>
      <c r="O4518" t="s">
        <v>39181</v>
      </c>
      <c r="P4518" t="s">
        <v>8620</v>
      </c>
      <c r="Q4518" t="s">
        <v>39182</v>
      </c>
      <c r="R4518" t="s">
        <v>39183</v>
      </c>
      <c r="S4518" t="s">
        <v>39184</v>
      </c>
      <c r="T4518">
        <v>6.5</v>
      </c>
      <c r="U4518">
        <v>11658</v>
      </c>
      <c r="W4518"/>
      <c r="X4518"/>
      <c r="Y4518">
        <v>253184</v>
      </c>
      <c r="Z4518"/>
      <c r="AA4518">
        <v>365353</v>
      </c>
      <c r="AB4518">
        <v>152</v>
      </c>
    </row>
    <row r="4519" spans="1:28" x14ac:dyDescent="0.2">
      <c r="A4519" t="s">
        <v>8965</v>
      </c>
      <c r="B4519" t="s">
        <v>8966</v>
      </c>
      <c r="C4519">
        <v>2008</v>
      </c>
      <c r="D4519" t="s">
        <v>8967</v>
      </c>
      <c r="E4519" t="s">
        <v>16512</v>
      </c>
      <c r="F4519" t="s">
        <v>44031</v>
      </c>
      <c r="H4519">
        <v>122</v>
      </c>
      <c r="I4519" t="s">
        <v>25</v>
      </c>
      <c r="J4519" t="s">
        <v>26</v>
      </c>
      <c r="K4519" t="s">
        <v>307</v>
      </c>
      <c r="L4519" t="s">
        <v>75</v>
      </c>
      <c r="M4519" t="s">
        <v>1159</v>
      </c>
      <c r="N4519" t="s">
        <v>8969</v>
      </c>
      <c r="O4519" t="s">
        <v>8970</v>
      </c>
      <c r="P4519" t="s">
        <v>7194</v>
      </c>
      <c r="Q4519" t="s">
        <v>8971</v>
      </c>
      <c r="R4519" t="s">
        <v>8972</v>
      </c>
      <c r="S4519" t="s">
        <v>8973</v>
      </c>
      <c r="T4519">
        <v>6.1</v>
      </c>
      <c r="U4519">
        <v>417120</v>
      </c>
      <c r="V4519" s="12">
        <f>W4519*1.20207800169993</f>
        <v>222384430.31448704</v>
      </c>
      <c r="W4519" s="3">
        <v>185000000</v>
      </c>
      <c r="X4519" s="13">
        <f>Y4519*1.20207800169993</f>
        <v>381180279.46433169</v>
      </c>
      <c r="Y4519" s="3">
        <v>317101119</v>
      </c>
      <c r="Z4519" s="13">
        <f>AA4519*1.20207800169993</f>
        <v>950427710.63553238</v>
      </c>
      <c r="AA4519" s="3">
        <v>790653942</v>
      </c>
      <c r="AB4519">
        <v>2173</v>
      </c>
    </row>
    <row r="4520" spans="1:28" x14ac:dyDescent="0.2">
      <c r="A4520" t="s">
        <v>21984</v>
      </c>
      <c r="B4520">
        <v>2012</v>
      </c>
      <c r="C4520">
        <v>2009</v>
      </c>
      <c r="D4520" t="s">
        <v>18516</v>
      </c>
      <c r="E4520" t="s">
        <v>16512</v>
      </c>
      <c r="F4520" t="s">
        <v>44031</v>
      </c>
      <c r="G4520" t="s">
        <v>44033</v>
      </c>
      <c r="H4520">
        <v>158</v>
      </c>
      <c r="I4520" t="s">
        <v>25</v>
      </c>
      <c r="J4520" t="s">
        <v>26</v>
      </c>
      <c r="K4520" t="s">
        <v>27</v>
      </c>
      <c r="L4520" t="s">
        <v>3159</v>
      </c>
      <c r="M4520" t="s">
        <v>1398</v>
      </c>
      <c r="N4520" t="s">
        <v>13180</v>
      </c>
      <c r="O4520" t="s">
        <v>21985</v>
      </c>
      <c r="P4520" t="s">
        <v>500</v>
      </c>
      <c r="Q4520" t="s">
        <v>21986</v>
      </c>
      <c r="R4520" t="s">
        <v>21987</v>
      </c>
      <c r="S4520" t="s">
        <v>21988</v>
      </c>
      <c r="T4520">
        <v>5.8</v>
      </c>
      <c r="U4520">
        <v>347291</v>
      </c>
      <c r="V4520" s="12">
        <f>W4520*1.20636999678377</f>
        <v>241273999.356754</v>
      </c>
      <c r="W4520" s="3">
        <v>200000000</v>
      </c>
      <c r="X4520" s="13">
        <f>Y4520*1.20636999678377</f>
        <v>200392734.36953506</v>
      </c>
      <c r="Y4520" s="3">
        <v>166112167</v>
      </c>
      <c r="Z4520" s="13">
        <f>AA4520*1.20636999678377</f>
        <v>954501446.20688152</v>
      </c>
      <c r="AA4520" s="3">
        <v>791217826</v>
      </c>
      <c r="AB4520">
        <v>1182</v>
      </c>
    </row>
    <row r="4521" spans="1:28" hidden="1" x14ac:dyDescent="0.2">
      <c r="A4521" t="s">
        <v>39197</v>
      </c>
      <c r="B4521" t="s">
        <v>39198</v>
      </c>
      <c r="C4521">
        <v>2015</v>
      </c>
      <c r="D4521" t="s">
        <v>31777</v>
      </c>
      <c r="E4521" t="s">
        <v>1045</v>
      </c>
      <c r="F4521" t="s">
        <v>44032</v>
      </c>
      <c r="G4521" t="s">
        <v>44036</v>
      </c>
      <c r="H4521">
        <v>156</v>
      </c>
      <c r="I4521" t="s">
        <v>943</v>
      </c>
      <c r="J4521" t="s">
        <v>32155</v>
      </c>
      <c r="M4521" t="s">
        <v>39199</v>
      </c>
      <c r="N4521" t="s">
        <v>39199</v>
      </c>
      <c r="O4521" t="s">
        <v>39200</v>
      </c>
      <c r="P4521" t="s">
        <v>39201</v>
      </c>
      <c r="Q4521" t="s">
        <v>39202</v>
      </c>
      <c r="R4521" t="s">
        <v>39203</v>
      </c>
      <c r="S4521" t="s">
        <v>39204</v>
      </c>
      <c r="T4521">
        <v>8.3000000000000007</v>
      </c>
      <c r="U4521">
        <v>16224</v>
      </c>
      <c r="W4521"/>
      <c r="X4521"/>
      <c r="Y4521">
        <v>178000</v>
      </c>
      <c r="Z4521"/>
      <c r="AA4521" t="s">
        <v>15171</v>
      </c>
      <c r="AB4521">
        <v>74</v>
      </c>
    </row>
    <row r="4522" spans="1:28" x14ac:dyDescent="0.2">
      <c r="A4522" t="s">
        <v>30332</v>
      </c>
      <c r="B4522" t="s">
        <v>30333</v>
      </c>
      <c r="C4522">
        <v>2013</v>
      </c>
      <c r="D4522" t="s">
        <v>30334</v>
      </c>
      <c r="E4522" t="s">
        <v>16512</v>
      </c>
      <c r="F4522" t="s">
        <v>44031</v>
      </c>
      <c r="G4522" t="s">
        <v>44045</v>
      </c>
      <c r="H4522">
        <v>146</v>
      </c>
      <c r="I4522" t="s">
        <v>25</v>
      </c>
      <c r="J4522" t="s">
        <v>26</v>
      </c>
      <c r="M4522" t="s">
        <v>8376</v>
      </c>
      <c r="N4522" t="s">
        <v>30335</v>
      </c>
      <c r="O4522" t="s">
        <v>30336</v>
      </c>
      <c r="P4522" t="s">
        <v>24226</v>
      </c>
      <c r="Q4522" t="s">
        <v>30337</v>
      </c>
      <c r="R4522" t="s">
        <v>30338</v>
      </c>
      <c r="S4522" t="s">
        <v>30339</v>
      </c>
      <c r="T4522">
        <v>7.5</v>
      </c>
      <c r="U4522">
        <v>603034</v>
      </c>
      <c r="V4522" s="12">
        <f>W4522*1.11098185502045</f>
        <v>144427641.15265849</v>
      </c>
      <c r="W4522" s="3">
        <v>130000000</v>
      </c>
      <c r="X4522" s="13">
        <f>Y4522*1.11098185502045</f>
        <v>471798494.62397164</v>
      </c>
      <c r="Y4522" s="3">
        <v>424668047</v>
      </c>
      <c r="Z4522" s="13">
        <f>AA4522*1.11098185502045</f>
        <v>961012354.18555832</v>
      </c>
      <c r="AA4522" s="3">
        <v>865011746</v>
      </c>
      <c r="AB4522">
        <v>726</v>
      </c>
    </row>
    <row r="4523" spans="1:28" x14ac:dyDescent="0.2">
      <c r="A4523" t="s">
        <v>33274</v>
      </c>
      <c r="B4523" t="s">
        <v>33275</v>
      </c>
      <c r="C4523">
        <v>2015</v>
      </c>
      <c r="D4523" s="1">
        <v>42135</v>
      </c>
      <c r="E4523" t="s">
        <v>16512</v>
      </c>
      <c r="F4523" t="s">
        <v>44031</v>
      </c>
      <c r="G4523" t="s">
        <v>44042</v>
      </c>
      <c r="H4523">
        <v>148</v>
      </c>
      <c r="I4523" t="s">
        <v>33276</v>
      </c>
      <c r="J4523" t="s">
        <v>26</v>
      </c>
      <c r="K4523" t="s">
        <v>308</v>
      </c>
      <c r="L4523" t="s">
        <v>64</v>
      </c>
      <c r="M4523" t="s">
        <v>3736</v>
      </c>
      <c r="N4523" t="s">
        <v>33277</v>
      </c>
      <c r="O4523" t="s">
        <v>33278</v>
      </c>
      <c r="P4523" t="s">
        <v>9512</v>
      </c>
      <c r="Q4523" t="s">
        <v>33279</v>
      </c>
      <c r="R4523" t="s">
        <v>33280</v>
      </c>
      <c r="S4523" t="s">
        <v>33281</v>
      </c>
      <c r="T4523">
        <v>6.8</v>
      </c>
      <c r="U4523">
        <v>376138</v>
      </c>
      <c r="V4523" s="12">
        <f>W4523*1.09195121025074</f>
        <v>267528046.51143131</v>
      </c>
      <c r="W4523" s="3">
        <v>245000000</v>
      </c>
      <c r="X4523" s="13">
        <f>Y4523*1.09195121025074</f>
        <v>218471711.43799362</v>
      </c>
      <c r="Y4523" s="3">
        <v>200074609</v>
      </c>
      <c r="Z4523" s="13">
        <f>AA4523*1.09195121025074</f>
        <v>961653705.13464725</v>
      </c>
      <c r="AA4523" s="3">
        <v>880674609</v>
      </c>
      <c r="AB4523">
        <v>1161</v>
      </c>
    </row>
    <row r="4524" spans="1:28" x14ac:dyDescent="0.2">
      <c r="A4524" t="s">
        <v>9938</v>
      </c>
      <c r="B4524" t="s">
        <v>9939</v>
      </c>
      <c r="C4524">
        <v>2006</v>
      </c>
      <c r="D4524" t="s">
        <v>9940</v>
      </c>
      <c r="E4524" t="s">
        <v>44054</v>
      </c>
      <c r="F4524" t="s">
        <v>44042</v>
      </c>
      <c r="H4524">
        <v>149</v>
      </c>
      <c r="I4524" t="s">
        <v>9941</v>
      </c>
      <c r="J4524" t="s">
        <v>26</v>
      </c>
      <c r="K4524" t="s">
        <v>27</v>
      </c>
      <c r="L4524" t="s">
        <v>1121</v>
      </c>
      <c r="M4524" t="s">
        <v>954</v>
      </c>
      <c r="N4524" t="s">
        <v>9942</v>
      </c>
      <c r="O4524" t="s">
        <v>9943</v>
      </c>
      <c r="P4524" t="s">
        <v>7373</v>
      </c>
      <c r="Q4524" t="s">
        <v>9944</v>
      </c>
      <c r="R4524" t="s">
        <v>9945</v>
      </c>
      <c r="S4524" t="s">
        <v>9946</v>
      </c>
      <c r="T4524">
        <v>6.6</v>
      </c>
      <c r="U4524">
        <v>392810</v>
      </c>
      <c r="V4524" s="12">
        <f>W4524*1.28378472222222</f>
        <v>160473090.27777752</v>
      </c>
      <c r="W4524" s="3">
        <v>125000000</v>
      </c>
      <c r="X4524" s="13">
        <f>Y4524*1.28378472222222</f>
        <v>279269570.49562454</v>
      </c>
      <c r="Y4524" s="3">
        <v>217536138</v>
      </c>
      <c r="Z4524" s="13">
        <f>AA4524*1.28378472222222</f>
        <v>975685304.77378309</v>
      </c>
      <c r="AA4524" s="3">
        <v>760006945</v>
      </c>
      <c r="AB4524">
        <v>2025</v>
      </c>
    </row>
    <row r="4525" spans="1:28" x14ac:dyDescent="0.2">
      <c r="A4525" t="s">
        <v>8604</v>
      </c>
      <c r="B4525" t="s">
        <v>8605</v>
      </c>
      <c r="C4525">
        <v>2005</v>
      </c>
      <c r="D4525" t="s">
        <v>8606</v>
      </c>
      <c r="E4525" t="s">
        <v>44043</v>
      </c>
      <c r="F4525" t="s">
        <v>44040</v>
      </c>
      <c r="G4525" t="s">
        <v>44034</v>
      </c>
      <c r="H4525">
        <v>143</v>
      </c>
      <c r="I4525" t="s">
        <v>495</v>
      </c>
      <c r="J4525" t="s">
        <v>26</v>
      </c>
      <c r="K4525" t="s">
        <v>307</v>
      </c>
      <c r="L4525" t="s">
        <v>8607</v>
      </c>
      <c r="M4525" t="s">
        <v>8608</v>
      </c>
      <c r="N4525" t="s">
        <v>8609</v>
      </c>
      <c r="O4525" t="s">
        <v>8610</v>
      </c>
      <c r="P4525" t="s">
        <v>8611</v>
      </c>
      <c r="Q4525" t="s">
        <v>8612</v>
      </c>
      <c r="R4525" t="s">
        <v>8613</v>
      </c>
      <c r="S4525" t="s">
        <v>8614</v>
      </c>
      <c r="T4525">
        <v>6.9</v>
      </c>
      <c r="U4525">
        <v>358834</v>
      </c>
      <c r="V4525" s="12">
        <f>W4525*1.32519713261649</f>
        <v>238535483.87096819</v>
      </c>
      <c r="W4525" s="3">
        <v>180000000</v>
      </c>
      <c r="X4525" s="13">
        <f>Y4525*1.32519713261649</f>
        <v>386574523.76921219</v>
      </c>
      <c r="Y4525" s="3">
        <v>291710957</v>
      </c>
      <c r="Z4525" s="13">
        <f>AA4525*1.32519713261649</f>
        <v>987289243.75967932</v>
      </c>
      <c r="AA4525" s="3">
        <v>745013115</v>
      </c>
      <c r="AB4525">
        <v>1508</v>
      </c>
    </row>
    <row r="4526" spans="1:28" hidden="1" x14ac:dyDescent="0.2">
      <c r="A4526" t="s">
        <v>39234</v>
      </c>
      <c r="B4526" t="s">
        <v>39235</v>
      </c>
      <c r="C4526">
        <v>2019</v>
      </c>
      <c r="D4526" t="s">
        <v>36411</v>
      </c>
      <c r="E4526" t="s">
        <v>176</v>
      </c>
      <c r="F4526" t="s">
        <v>44046</v>
      </c>
      <c r="G4526" t="s">
        <v>44045</v>
      </c>
      <c r="H4526">
        <v>101</v>
      </c>
      <c r="I4526" t="s">
        <v>177</v>
      </c>
      <c r="J4526" t="s">
        <v>26</v>
      </c>
      <c r="M4526" t="s">
        <v>5157</v>
      </c>
      <c r="N4526" t="s">
        <v>39236</v>
      </c>
      <c r="O4526" t="s">
        <v>39237</v>
      </c>
      <c r="P4526" t="s">
        <v>39238</v>
      </c>
      <c r="Q4526" t="s">
        <v>39239</v>
      </c>
      <c r="R4526" t="s">
        <v>39240</v>
      </c>
      <c r="S4526" t="s">
        <v>39241</v>
      </c>
      <c r="T4526">
        <v>5.4</v>
      </c>
      <c r="U4526">
        <v>42968</v>
      </c>
      <c r="W4526"/>
      <c r="X4526"/>
      <c r="Y4526"/>
      <c r="Z4526"/>
      <c r="AA4526"/>
      <c r="AB4526">
        <v>741</v>
      </c>
    </row>
    <row r="4527" spans="1:28" hidden="1" x14ac:dyDescent="0.2">
      <c r="A4527" t="s">
        <v>39242</v>
      </c>
      <c r="B4527" t="s">
        <v>39243</v>
      </c>
      <c r="C4527">
        <v>2017</v>
      </c>
      <c r="D4527" t="s">
        <v>39244</v>
      </c>
      <c r="E4527" t="s">
        <v>44041</v>
      </c>
      <c r="F4527" t="s">
        <v>44045</v>
      </c>
      <c r="G4527" t="s">
        <v>44033</v>
      </c>
      <c r="H4527">
        <v>96</v>
      </c>
      <c r="I4527" t="s">
        <v>39245</v>
      </c>
      <c r="J4527" t="s">
        <v>26</v>
      </c>
      <c r="M4527" t="s">
        <v>39246</v>
      </c>
      <c r="N4527" t="s">
        <v>39247</v>
      </c>
      <c r="O4527" t="s">
        <v>39248</v>
      </c>
      <c r="P4527" t="s">
        <v>32497</v>
      </c>
      <c r="Q4527" t="s">
        <v>39249</v>
      </c>
      <c r="R4527" t="s">
        <v>39250</v>
      </c>
      <c r="S4527" t="s">
        <v>39251</v>
      </c>
      <c r="T4527">
        <v>6.3</v>
      </c>
      <c r="U4527">
        <v>13784</v>
      </c>
      <c r="W4527"/>
      <c r="X4527"/>
      <c r="Y4527"/>
      <c r="Z4527"/>
      <c r="AA4527"/>
      <c r="AB4527">
        <v>118</v>
      </c>
    </row>
    <row r="4528" spans="1:28" hidden="1" x14ac:dyDescent="0.2">
      <c r="A4528" t="s">
        <v>39252</v>
      </c>
      <c r="B4528" t="s">
        <v>39253</v>
      </c>
      <c r="C4528">
        <v>2017</v>
      </c>
      <c r="D4528" t="s">
        <v>34571</v>
      </c>
      <c r="E4528" t="s">
        <v>16512</v>
      </c>
      <c r="F4528" t="s">
        <v>44038</v>
      </c>
      <c r="H4528">
        <v>94</v>
      </c>
      <c r="I4528" t="s">
        <v>25</v>
      </c>
      <c r="J4528" t="s">
        <v>26</v>
      </c>
      <c r="M4528" t="s">
        <v>39254</v>
      </c>
      <c r="N4528" t="s">
        <v>39255</v>
      </c>
      <c r="O4528" t="s">
        <v>39256</v>
      </c>
      <c r="P4528" t="s">
        <v>1459</v>
      </c>
      <c r="Q4528" t="s">
        <v>39257</v>
      </c>
      <c r="R4528" t="s">
        <v>39258</v>
      </c>
      <c r="S4528" t="s">
        <v>39259</v>
      </c>
      <c r="T4528">
        <v>5.3</v>
      </c>
      <c r="U4528">
        <v>16891</v>
      </c>
      <c r="W4528"/>
      <c r="X4528"/>
      <c r="Y4528"/>
      <c r="Z4528"/>
      <c r="AA4528">
        <v>855888</v>
      </c>
      <c r="AB4528">
        <v>76</v>
      </c>
    </row>
    <row r="4529" spans="1:28" x14ac:dyDescent="0.2">
      <c r="A4529" t="s">
        <v>27889</v>
      </c>
      <c r="B4529" t="s">
        <v>27890</v>
      </c>
      <c r="C4529">
        <v>2012</v>
      </c>
      <c r="D4529" t="s">
        <v>22082</v>
      </c>
      <c r="E4529" t="s">
        <v>44037</v>
      </c>
      <c r="F4529" t="s">
        <v>44031</v>
      </c>
      <c r="G4529" t="s">
        <v>44038</v>
      </c>
      <c r="H4529">
        <v>88</v>
      </c>
      <c r="I4529" t="s">
        <v>25</v>
      </c>
      <c r="J4529" t="s">
        <v>26</v>
      </c>
      <c r="M4529" t="s">
        <v>27891</v>
      </c>
      <c r="N4529" t="s">
        <v>27892</v>
      </c>
      <c r="O4529" t="s">
        <v>27893</v>
      </c>
      <c r="P4529" t="s">
        <v>27894</v>
      </c>
      <c r="Q4529" t="s">
        <v>27895</v>
      </c>
      <c r="R4529" t="s">
        <v>27896</v>
      </c>
      <c r="S4529" t="s">
        <v>27897</v>
      </c>
      <c r="T4529">
        <v>6.6</v>
      </c>
      <c r="U4529">
        <v>187558</v>
      </c>
      <c r="V4529" s="12">
        <f>W4529*1.12725506764114</f>
        <v>107089231.4259083</v>
      </c>
      <c r="W4529" s="3">
        <v>95000000</v>
      </c>
      <c r="X4529" s="13">
        <f>Y4529*1.12725506764114</f>
        <v>181850865.04295835</v>
      </c>
      <c r="Y4529" s="3">
        <v>161321843</v>
      </c>
      <c r="Z4529" s="13">
        <f>AA4529*1.12725506764114</f>
        <v>988878626.0712471</v>
      </c>
      <c r="AA4529" s="3">
        <v>877244782</v>
      </c>
      <c r="AB4529">
        <v>152</v>
      </c>
    </row>
    <row r="4530" spans="1:28" hidden="1" x14ac:dyDescent="0.2">
      <c r="A4530" t="s">
        <v>39267</v>
      </c>
      <c r="B4530" t="s">
        <v>39268</v>
      </c>
      <c r="C4530">
        <v>2016</v>
      </c>
      <c r="D4530" t="s">
        <v>18430</v>
      </c>
      <c r="E4530" t="s">
        <v>44043</v>
      </c>
      <c r="F4530" t="s">
        <v>44038</v>
      </c>
      <c r="G4530" t="s">
        <v>44032</v>
      </c>
      <c r="H4530">
        <v>101</v>
      </c>
      <c r="I4530" t="s">
        <v>15861</v>
      </c>
      <c r="J4530" t="s">
        <v>26</v>
      </c>
      <c r="M4530" t="s">
        <v>15862</v>
      </c>
      <c r="N4530" t="s">
        <v>39269</v>
      </c>
      <c r="O4530" t="s">
        <v>39270</v>
      </c>
      <c r="P4530" t="s">
        <v>749</v>
      </c>
      <c r="Q4530" t="s">
        <v>39271</v>
      </c>
      <c r="R4530" t="s">
        <v>39272</v>
      </c>
      <c r="S4530" t="s">
        <v>39273</v>
      </c>
      <c r="T4530">
        <v>7.9</v>
      </c>
      <c r="U4530">
        <v>104624</v>
      </c>
      <c r="W4530"/>
      <c r="X4530"/>
      <c r="Y4530">
        <v>5205468</v>
      </c>
      <c r="Z4530"/>
      <c r="AA4530">
        <v>22519390</v>
      </c>
      <c r="AB4530">
        <v>240</v>
      </c>
    </row>
    <row r="4531" spans="1:28" x14ac:dyDescent="0.2">
      <c r="A4531" t="s">
        <v>20276</v>
      </c>
      <c r="B4531" t="s">
        <v>20277</v>
      </c>
      <c r="C4531">
        <v>2009</v>
      </c>
      <c r="D4531" t="s">
        <v>11490</v>
      </c>
      <c r="E4531" t="s">
        <v>16512</v>
      </c>
      <c r="F4531" t="s">
        <v>44031</v>
      </c>
      <c r="G4531" t="s">
        <v>44033</v>
      </c>
      <c r="H4531">
        <v>149</v>
      </c>
      <c r="I4531" t="s">
        <v>25</v>
      </c>
      <c r="J4531" t="s">
        <v>26</v>
      </c>
      <c r="K4531" t="s">
        <v>308</v>
      </c>
      <c r="M4531" t="s">
        <v>995</v>
      </c>
      <c r="N4531" t="s">
        <v>20278</v>
      </c>
      <c r="O4531" t="s">
        <v>20279</v>
      </c>
      <c r="P4531" t="s">
        <v>11792</v>
      </c>
      <c r="Q4531" t="s">
        <v>11793</v>
      </c>
      <c r="R4531" t="s">
        <v>20280</v>
      </c>
      <c r="S4531" t="s">
        <v>20281</v>
      </c>
      <c r="T4531">
        <v>6</v>
      </c>
      <c r="U4531">
        <v>379328</v>
      </c>
      <c r="V4531" s="12">
        <f>W4531*1.20636999678377</f>
        <v>241273999.356754</v>
      </c>
      <c r="W4531" s="3">
        <v>200000000</v>
      </c>
      <c r="X4531" s="13">
        <f>Y4531*1.20636999678377</f>
        <v>485095695.31861573</v>
      </c>
      <c r="Y4531" s="3">
        <v>402111870</v>
      </c>
      <c r="Z4531" s="13">
        <f>AA4531*1.20636999678377</f>
        <v>1008891683.434665</v>
      </c>
      <c r="AA4531" s="3">
        <v>836303693</v>
      </c>
      <c r="AB4531">
        <v>1500</v>
      </c>
    </row>
    <row r="4532" spans="1:28" x14ac:dyDescent="0.2">
      <c r="A4532" t="s">
        <v>32611</v>
      </c>
      <c r="B4532" t="s">
        <v>32612</v>
      </c>
      <c r="C4532">
        <v>2017</v>
      </c>
      <c r="D4532" s="1">
        <v>43101</v>
      </c>
      <c r="E4532" t="s">
        <v>16512</v>
      </c>
      <c r="F4532" t="s">
        <v>44031</v>
      </c>
      <c r="G4532" t="s">
        <v>44038</v>
      </c>
      <c r="H4532">
        <v>119</v>
      </c>
      <c r="I4532" t="s">
        <v>32613</v>
      </c>
      <c r="J4532" t="s">
        <v>26</v>
      </c>
      <c r="M4532" t="s">
        <v>4505</v>
      </c>
      <c r="N4532" t="s">
        <v>32614</v>
      </c>
      <c r="O4532" t="s">
        <v>32615</v>
      </c>
      <c r="P4532" t="s">
        <v>4689</v>
      </c>
      <c r="Q4532" t="s">
        <v>25745</v>
      </c>
      <c r="R4532" t="s">
        <v>32616</v>
      </c>
      <c r="S4532" t="s">
        <v>32617</v>
      </c>
      <c r="T4532">
        <v>6.9</v>
      </c>
      <c r="U4532">
        <v>308721</v>
      </c>
      <c r="V4532" s="12">
        <f>W4532*1.05585427545692</f>
        <v>95026884.791122794</v>
      </c>
      <c r="W4532" s="3">
        <v>90000000</v>
      </c>
      <c r="X4532" s="13">
        <f>Y4532*1.05585427545692</f>
        <v>427135469.14442354</v>
      </c>
      <c r="Y4532" s="3">
        <v>404540171</v>
      </c>
      <c r="Z4532" s="13">
        <f>AA4532*1.05585427545692</f>
        <v>1015839760.363117</v>
      </c>
      <c r="AA4532" s="3">
        <v>962102237</v>
      </c>
      <c r="AB4532">
        <v>887</v>
      </c>
    </row>
    <row r="4533" spans="1:28" hidden="1" x14ac:dyDescent="0.2">
      <c r="A4533" t="s">
        <v>39288</v>
      </c>
      <c r="B4533" t="s">
        <v>39289</v>
      </c>
      <c r="C4533">
        <v>2017</v>
      </c>
      <c r="D4533" s="1">
        <v>42925</v>
      </c>
      <c r="E4533" t="s">
        <v>16512</v>
      </c>
      <c r="F4533" t="s">
        <v>44032</v>
      </c>
      <c r="G4533" t="s">
        <v>44049</v>
      </c>
      <c r="H4533">
        <v>94</v>
      </c>
      <c r="I4533" t="s">
        <v>39290</v>
      </c>
      <c r="J4533" t="s">
        <v>26</v>
      </c>
      <c r="K4533" t="s">
        <v>361</v>
      </c>
      <c r="L4533" t="s">
        <v>5473</v>
      </c>
      <c r="M4533" t="s">
        <v>39291</v>
      </c>
      <c r="N4533" t="s">
        <v>39292</v>
      </c>
      <c r="O4533" t="s">
        <v>39293</v>
      </c>
      <c r="P4533" t="s">
        <v>3362</v>
      </c>
      <c r="Q4533" t="s">
        <v>39294</v>
      </c>
      <c r="R4533" t="s">
        <v>39295</v>
      </c>
      <c r="S4533" t="s">
        <v>39296</v>
      </c>
      <c r="T4533">
        <v>6.2</v>
      </c>
      <c r="U4533">
        <v>17469</v>
      </c>
      <c r="W4533"/>
      <c r="X4533"/>
      <c r="Y4533"/>
      <c r="Z4533"/>
      <c r="AA4533">
        <v>316946</v>
      </c>
      <c r="AB4533">
        <v>81</v>
      </c>
    </row>
    <row r="4534" spans="1:28" hidden="1" x14ac:dyDescent="0.2">
      <c r="A4534" t="s">
        <v>39297</v>
      </c>
      <c r="B4534" t="s">
        <v>39298</v>
      </c>
      <c r="C4534">
        <v>2016</v>
      </c>
      <c r="D4534" t="s">
        <v>37755</v>
      </c>
      <c r="E4534" t="s">
        <v>44043</v>
      </c>
      <c r="F4534" t="s">
        <v>44038</v>
      </c>
      <c r="G4534" t="s">
        <v>44044</v>
      </c>
      <c r="H4534">
        <v>83</v>
      </c>
      <c r="I4534" t="s">
        <v>18468</v>
      </c>
      <c r="J4534" t="s">
        <v>26</v>
      </c>
      <c r="M4534" t="s">
        <v>39299</v>
      </c>
      <c r="N4534" t="s">
        <v>39300</v>
      </c>
      <c r="O4534" t="s">
        <v>39301</v>
      </c>
      <c r="P4534" t="s">
        <v>39302</v>
      </c>
      <c r="Q4534" t="s">
        <v>39303</v>
      </c>
      <c r="R4534" t="s">
        <v>39304</v>
      </c>
      <c r="S4534" t="s">
        <v>39305</v>
      </c>
      <c r="T4534">
        <v>7.1</v>
      </c>
      <c r="U4534">
        <v>10420</v>
      </c>
      <c r="W4534"/>
      <c r="X4534"/>
      <c r="Y4534"/>
      <c r="Z4534"/>
      <c r="AA4534">
        <v>14862</v>
      </c>
      <c r="AB4534">
        <v>33</v>
      </c>
    </row>
    <row r="4535" spans="1:28" x14ac:dyDescent="0.2">
      <c r="A4535" t="s">
        <v>24369</v>
      </c>
      <c r="B4535" t="s">
        <v>24370</v>
      </c>
      <c r="C4535">
        <v>2010</v>
      </c>
      <c r="D4535" t="s">
        <v>18683</v>
      </c>
      <c r="E4535" t="s">
        <v>16512</v>
      </c>
      <c r="F4535" t="s">
        <v>44031</v>
      </c>
      <c r="G4535" t="s">
        <v>44033</v>
      </c>
      <c r="H4535">
        <v>148</v>
      </c>
      <c r="I4535" t="s">
        <v>229</v>
      </c>
      <c r="J4535" t="s">
        <v>26</v>
      </c>
      <c r="K4535" t="s">
        <v>934</v>
      </c>
      <c r="L4535" t="s">
        <v>27</v>
      </c>
      <c r="M4535" t="s">
        <v>1939</v>
      </c>
      <c r="N4535" t="s">
        <v>1939</v>
      </c>
      <c r="O4535" t="s">
        <v>24371</v>
      </c>
      <c r="P4535" t="s">
        <v>759</v>
      </c>
      <c r="Q4535" t="s">
        <v>24372</v>
      </c>
      <c r="R4535" t="s">
        <v>24373</v>
      </c>
      <c r="S4535" t="s">
        <v>24374</v>
      </c>
      <c r="T4535">
        <v>8.8000000000000007</v>
      </c>
      <c r="U4535">
        <v>2002816</v>
      </c>
      <c r="V4535" s="12">
        <f>W4535*1.18690152988223</f>
        <v>189904244.78115681</v>
      </c>
      <c r="W4535" s="3">
        <v>160000000</v>
      </c>
      <c r="X4535" s="13">
        <f>Y4535*1.18690152988223</f>
        <v>347259133.4526217</v>
      </c>
      <c r="Y4535" s="3">
        <v>292576195</v>
      </c>
      <c r="Z4535" s="13">
        <f>AA4535*1.18690152988223</f>
        <v>1032349136.4865017</v>
      </c>
      <c r="AA4535" s="3">
        <v>869784991</v>
      </c>
      <c r="AB4535">
        <v>3927</v>
      </c>
    </row>
    <row r="4536" spans="1:28" hidden="1" x14ac:dyDescent="0.2">
      <c r="A4536" t="s">
        <v>39313</v>
      </c>
      <c r="B4536" t="s">
        <v>39314</v>
      </c>
      <c r="C4536">
        <v>2016</v>
      </c>
      <c r="D4536" s="1">
        <v>42772</v>
      </c>
      <c r="E4536" t="s">
        <v>176</v>
      </c>
      <c r="F4536" t="s">
        <v>44036</v>
      </c>
      <c r="G4536" t="s">
        <v>44055</v>
      </c>
      <c r="H4536">
        <v>107</v>
      </c>
      <c r="I4536" t="s">
        <v>495</v>
      </c>
      <c r="J4536" t="s">
        <v>26</v>
      </c>
      <c r="M4536" t="s">
        <v>39315</v>
      </c>
      <c r="N4536" t="s">
        <v>39316</v>
      </c>
      <c r="O4536" t="s">
        <v>39317</v>
      </c>
      <c r="P4536" t="s">
        <v>39318</v>
      </c>
      <c r="Q4536" t="s">
        <v>39319</v>
      </c>
      <c r="R4536" t="s">
        <v>39320</v>
      </c>
      <c r="S4536" t="s">
        <v>39321</v>
      </c>
      <c r="T4536">
        <v>6.8</v>
      </c>
      <c r="U4536">
        <v>10447</v>
      </c>
      <c r="W4536"/>
      <c r="X4536"/>
      <c r="Y4536">
        <v>708973</v>
      </c>
      <c r="Z4536"/>
      <c r="AA4536">
        <v>834572</v>
      </c>
      <c r="AB4536">
        <v>76</v>
      </c>
    </row>
    <row r="4537" spans="1:28" hidden="1" x14ac:dyDescent="0.2">
      <c r="A4537" t="s">
        <v>39322</v>
      </c>
      <c r="B4537" t="s">
        <v>39323</v>
      </c>
      <c r="C4537">
        <v>2015</v>
      </c>
      <c r="D4537" s="1">
        <v>42193</v>
      </c>
      <c r="E4537" t="s">
        <v>16512</v>
      </c>
      <c r="F4537" t="s">
        <v>44032</v>
      </c>
      <c r="H4537">
        <v>158</v>
      </c>
      <c r="I4537" t="s">
        <v>943</v>
      </c>
      <c r="J4537" t="s">
        <v>14789</v>
      </c>
      <c r="M4537" t="s">
        <v>39324</v>
      </c>
      <c r="N4537" t="s">
        <v>39324</v>
      </c>
      <c r="O4537" t="s">
        <v>39325</v>
      </c>
      <c r="P4537" t="s">
        <v>14792</v>
      </c>
      <c r="Q4537" t="s">
        <v>39326</v>
      </c>
      <c r="R4537" t="s">
        <v>39327</v>
      </c>
      <c r="S4537" t="s">
        <v>39328</v>
      </c>
      <c r="T4537">
        <v>7.5</v>
      </c>
      <c r="U4537">
        <v>10902</v>
      </c>
      <c r="W4537"/>
      <c r="X4537"/>
      <c r="Y4537"/>
      <c r="Z4537"/>
      <c r="AA4537">
        <v>14240289</v>
      </c>
      <c r="AB4537">
        <v>67</v>
      </c>
    </row>
    <row r="4538" spans="1:28" hidden="1" x14ac:dyDescent="0.2">
      <c r="A4538" t="s">
        <v>39329</v>
      </c>
      <c r="B4538" t="s">
        <v>39330</v>
      </c>
      <c r="C4538">
        <v>2015</v>
      </c>
      <c r="D4538" t="s">
        <v>33899</v>
      </c>
      <c r="E4538" t="s">
        <v>16512</v>
      </c>
      <c r="F4538" t="s">
        <v>44038</v>
      </c>
      <c r="G4538" t="s">
        <v>44032</v>
      </c>
      <c r="H4538">
        <v>114</v>
      </c>
      <c r="I4538" t="s">
        <v>4358</v>
      </c>
      <c r="J4538" t="s">
        <v>1076</v>
      </c>
      <c r="K4538" t="s">
        <v>39331</v>
      </c>
      <c r="L4538" t="s">
        <v>75</v>
      </c>
      <c r="M4538" t="s">
        <v>10028</v>
      </c>
      <c r="N4538" t="s">
        <v>10028</v>
      </c>
      <c r="O4538" t="s">
        <v>39332</v>
      </c>
      <c r="P4538" t="s">
        <v>10028</v>
      </c>
      <c r="Q4538" t="s">
        <v>39333</v>
      </c>
      <c r="R4538" t="s">
        <v>39334</v>
      </c>
      <c r="S4538" t="s">
        <v>39335</v>
      </c>
      <c r="T4538">
        <v>5.8</v>
      </c>
      <c r="U4538">
        <v>18122</v>
      </c>
      <c r="W4538"/>
      <c r="X4538"/>
      <c r="Y4538"/>
      <c r="Z4538"/>
      <c r="AA4538">
        <v>7816034</v>
      </c>
      <c r="AB4538">
        <v>17</v>
      </c>
    </row>
    <row r="4539" spans="1:28" hidden="1" x14ac:dyDescent="0.2">
      <c r="A4539" t="s">
        <v>39336</v>
      </c>
      <c r="B4539" t="s">
        <v>39337</v>
      </c>
      <c r="C4539">
        <v>2019</v>
      </c>
      <c r="D4539" t="s">
        <v>39338</v>
      </c>
      <c r="E4539" t="s">
        <v>44037</v>
      </c>
      <c r="F4539" t="s">
        <v>44031</v>
      </c>
      <c r="G4539" t="s">
        <v>44038</v>
      </c>
      <c r="H4539">
        <v>96</v>
      </c>
      <c r="I4539" t="s">
        <v>12136</v>
      </c>
      <c r="J4539" t="s">
        <v>26</v>
      </c>
      <c r="K4539" t="s">
        <v>37317</v>
      </c>
      <c r="M4539" t="s">
        <v>39339</v>
      </c>
      <c r="N4539" t="s">
        <v>39340</v>
      </c>
      <c r="O4539" t="s">
        <v>39341</v>
      </c>
      <c r="P4539" t="s">
        <v>5037</v>
      </c>
      <c r="Q4539" t="s">
        <v>39342</v>
      </c>
      <c r="R4539" t="s">
        <v>39343</v>
      </c>
      <c r="S4539" t="s">
        <v>39344</v>
      </c>
      <c r="T4539">
        <v>8.1999999999999993</v>
      </c>
      <c r="U4539">
        <v>74832</v>
      </c>
      <c r="W4539">
        <v>40000000</v>
      </c>
      <c r="X4539"/>
      <c r="Y4539"/>
      <c r="Z4539"/>
      <c r="AA4539"/>
      <c r="AB4539">
        <v>592</v>
      </c>
    </row>
    <row r="4540" spans="1:28" x14ac:dyDescent="0.2">
      <c r="A4540" t="s">
        <v>35565</v>
      </c>
      <c r="B4540" t="s">
        <v>35566</v>
      </c>
      <c r="C4540">
        <v>2016</v>
      </c>
      <c r="D4540" t="s">
        <v>20243</v>
      </c>
      <c r="E4540" t="s">
        <v>44043</v>
      </c>
      <c r="F4540" t="s">
        <v>44032</v>
      </c>
      <c r="G4540" t="s">
        <v>44040</v>
      </c>
      <c r="H4540">
        <v>106</v>
      </c>
      <c r="I4540" t="s">
        <v>495</v>
      </c>
      <c r="J4540" t="s">
        <v>26</v>
      </c>
      <c r="M4540" t="s">
        <v>2446</v>
      </c>
      <c r="N4540" t="s">
        <v>35567</v>
      </c>
      <c r="O4540" t="s">
        <v>35568</v>
      </c>
      <c r="P4540" t="s">
        <v>35569</v>
      </c>
      <c r="Q4540" t="s">
        <v>35570</v>
      </c>
      <c r="R4540" t="s">
        <v>35571</v>
      </c>
      <c r="S4540" t="s">
        <v>35572</v>
      </c>
      <c r="T4540">
        <v>7.4</v>
      </c>
      <c r="U4540">
        <v>254949</v>
      </c>
      <c r="V4540" s="12">
        <f>W4540*1.07834771485832</f>
        <v>188710850.10020602</v>
      </c>
      <c r="W4540" s="3">
        <v>175000000</v>
      </c>
      <c r="X4540" s="13">
        <f>Y4540*1.07834771485832</f>
        <v>392519779.19291228</v>
      </c>
      <c r="Y4540" s="3">
        <v>364001123</v>
      </c>
      <c r="Z4540" s="13">
        <f>AA4540*1.07834771485832</f>
        <v>1042279143.7267821</v>
      </c>
      <c r="AA4540" s="3">
        <v>966552003</v>
      </c>
      <c r="AB4540">
        <v>595</v>
      </c>
    </row>
    <row r="4541" spans="1:28" hidden="1" x14ac:dyDescent="0.2">
      <c r="A4541" t="s">
        <v>39352</v>
      </c>
      <c r="B4541" t="s">
        <v>39353</v>
      </c>
      <c r="C4541">
        <v>2017</v>
      </c>
      <c r="D4541" t="s">
        <v>25525</v>
      </c>
      <c r="E4541" t="s">
        <v>176</v>
      </c>
      <c r="F4541" t="s">
        <v>44036</v>
      </c>
      <c r="G4541" t="s">
        <v>44033</v>
      </c>
      <c r="H4541">
        <v>132</v>
      </c>
      <c r="I4541" t="s">
        <v>9576</v>
      </c>
      <c r="J4541" t="s">
        <v>75</v>
      </c>
      <c r="M4541" t="s">
        <v>11748</v>
      </c>
      <c r="N4541" t="s">
        <v>39354</v>
      </c>
      <c r="O4541" t="s">
        <v>39355</v>
      </c>
      <c r="P4541" t="s">
        <v>39356</v>
      </c>
      <c r="Q4541" t="s">
        <v>39357</v>
      </c>
      <c r="R4541" t="s">
        <v>39358</v>
      </c>
      <c r="S4541" t="s">
        <v>39359</v>
      </c>
      <c r="T4541">
        <v>5.6</v>
      </c>
      <c r="U4541">
        <v>10011</v>
      </c>
      <c r="W4541" t="s">
        <v>39360</v>
      </c>
      <c r="X4541"/>
      <c r="Y4541"/>
      <c r="Z4541"/>
      <c r="AA4541">
        <v>19454845</v>
      </c>
      <c r="AB4541">
        <v>121</v>
      </c>
    </row>
    <row r="4542" spans="1:28" hidden="1" x14ac:dyDescent="0.2">
      <c r="A4542" t="s">
        <v>39361</v>
      </c>
      <c r="B4542" t="s">
        <v>39362</v>
      </c>
      <c r="C4542">
        <v>2016</v>
      </c>
      <c r="D4542" s="1">
        <v>42744</v>
      </c>
      <c r="E4542" t="s">
        <v>44041</v>
      </c>
      <c r="F4542" t="s">
        <v>44045</v>
      </c>
      <c r="G4542" t="s">
        <v>44042</v>
      </c>
      <c r="H4542">
        <v>109</v>
      </c>
      <c r="I4542" t="s">
        <v>1561</v>
      </c>
      <c r="J4542" t="s">
        <v>26</v>
      </c>
      <c r="K4542" t="s">
        <v>2225</v>
      </c>
      <c r="L4542" t="s">
        <v>838</v>
      </c>
      <c r="M4542" t="s">
        <v>39363</v>
      </c>
      <c r="N4542" t="s">
        <v>39364</v>
      </c>
      <c r="O4542" t="s">
        <v>39365</v>
      </c>
      <c r="P4542" t="s">
        <v>36095</v>
      </c>
      <c r="Q4542" t="s">
        <v>39366</v>
      </c>
      <c r="R4542" t="s">
        <v>39367</v>
      </c>
      <c r="S4542" t="s">
        <v>39368</v>
      </c>
      <c r="T4542">
        <v>6.3</v>
      </c>
      <c r="U4542">
        <v>17836</v>
      </c>
      <c r="W4542"/>
      <c r="X4542"/>
      <c r="Y4542"/>
      <c r="Z4542"/>
      <c r="AA4542">
        <v>2327419</v>
      </c>
      <c r="AB4542">
        <v>123</v>
      </c>
    </row>
    <row r="4543" spans="1:28" hidden="1" x14ac:dyDescent="0.2">
      <c r="A4543" t="s">
        <v>39369</v>
      </c>
      <c r="B4543" t="s">
        <v>39370</v>
      </c>
      <c r="C4543">
        <v>2017</v>
      </c>
      <c r="D4543" t="s">
        <v>39371</v>
      </c>
      <c r="E4543" t="s">
        <v>1045</v>
      </c>
      <c r="F4543" t="s">
        <v>44032</v>
      </c>
      <c r="G4543" t="s">
        <v>44055</v>
      </c>
      <c r="H4543">
        <v>122</v>
      </c>
      <c r="I4543" t="s">
        <v>25</v>
      </c>
      <c r="J4543" t="s">
        <v>26</v>
      </c>
      <c r="K4543" t="s">
        <v>11918</v>
      </c>
      <c r="M4543" t="s">
        <v>23729</v>
      </c>
      <c r="N4543" t="s">
        <v>39372</v>
      </c>
      <c r="O4543" t="s">
        <v>39373</v>
      </c>
      <c r="P4543" t="s">
        <v>852</v>
      </c>
      <c r="Q4543" t="s">
        <v>39374</v>
      </c>
      <c r="R4543" t="s">
        <v>39375</v>
      </c>
      <c r="S4543" t="s">
        <v>39376</v>
      </c>
      <c r="T4543">
        <v>6</v>
      </c>
      <c r="U4543">
        <v>40464</v>
      </c>
      <c r="W4543">
        <v>60000000</v>
      </c>
      <c r="X4543"/>
      <c r="Y4543"/>
      <c r="Z4543"/>
      <c r="AA4543"/>
      <c r="AB4543">
        <v>192</v>
      </c>
    </row>
    <row r="4544" spans="1:28" x14ac:dyDescent="0.2">
      <c r="A4544" t="s">
        <v>2602</v>
      </c>
      <c r="B4544" t="s">
        <v>2603</v>
      </c>
      <c r="C4544">
        <v>2003</v>
      </c>
      <c r="D4544" t="s">
        <v>932</v>
      </c>
      <c r="E4544" t="s">
        <v>16512</v>
      </c>
      <c r="F4544" t="s">
        <v>44033</v>
      </c>
      <c r="H4544">
        <v>138</v>
      </c>
      <c r="I4544" t="s">
        <v>25</v>
      </c>
      <c r="J4544" t="s">
        <v>26</v>
      </c>
      <c r="K4544" t="s">
        <v>27</v>
      </c>
      <c r="M4544" t="s">
        <v>2604</v>
      </c>
      <c r="N4544" t="s">
        <v>2605</v>
      </c>
      <c r="O4544" t="s">
        <v>2606</v>
      </c>
      <c r="P4544" t="s">
        <v>2607</v>
      </c>
      <c r="Q4544" t="s">
        <v>2608</v>
      </c>
      <c r="R4544" t="s">
        <v>2609</v>
      </c>
      <c r="S4544" t="s">
        <v>2610</v>
      </c>
      <c r="T4544">
        <v>7.2</v>
      </c>
      <c r="U4544">
        <v>506036</v>
      </c>
      <c r="V4544" s="12">
        <f>W4544*1.40658152173913</f>
        <v>210987228.2608695</v>
      </c>
      <c r="W4544" s="3">
        <v>150000000</v>
      </c>
      <c r="X4544" s="13">
        <f>Y4544*1.40658152173913</f>
        <v>396060246.99929881</v>
      </c>
      <c r="Y4544" s="3">
        <v>281576461</v>
      </c>
      <c r="Z4544" s="13">
        <f>AA4544*1.40658152173913</f>
        <v>1043469534.0151627</v>
      </c>
      <c r="AA4544" s="3">
        <v>741847890</v>
      </c>
      <c r="AB4544">
        <v>2788</v>
      </c>
    </row>
    <row r="4545" spans="1:28" x14ac:dyDescent="0.2">
      <c r="A4545" t="s">
        <v>32769</v>
      </c>
      <c r="B4545" t="s">
        <v>32770</v>
      </c>
      <c r="C4545">
        <v>2014</v>
      </c>
      <c r="D4545" t="s">
        <v>32771</v>
      </c>
      <c r="E4545" t="s">
        <v>44043</v>
      </c>
      <c r="F4545" t="s">
        <v>44034</v>
      </c>
      <c r="H4545">
        <v>144</v>
      </c>
      <c r="I4545" t="s">
        <v>133</v>
      </c>
      <c r="J4545" t="s">
        <v>26</v>
      </c>
      <c r="M4545" t="s">
        <v>135</v>
      </c>
      <c r="N4545" t="s">
        <v>8396</v>
      </c>
      <c r="O4545" t="s">
        <v>18424</v>
      </c>
      <c r="P4545" t="s">
        <v>15540</v>
      </c>
      <c r="Q4545" t="s">
        <v>18425</v>
      </c>
      <c r="R4545" t="s">
        <v>32772</v>
      </c>
      <c r="S4545" t="s">
        <v>32773</v>
      </c>
      <c r="T4545">
        <v>7.4</v>
      </c>
      <c r="U4545">
        <v>464157</v>
      </c>
      <c r="V4545" s="12">
        <f>W4545*1.09324733035956</f>
        <v>273311832.58989</v>
      </c>
      <c r="W4545" s="3">
        <v>250000000</v>
      </c>
      <c r="X4545" s="13">
        <f>Y4545*1.09324733035956</f>
        <v>278909027.15289694</v>
      </c>
      <c r="Y4545" s="3">
        <v>255119788</v>
      </c>
      <c r="Z4545" s="13">
        <f>AA4545*1.09324733035956</f>
        <v>1045166081.0019125</v>
      </c>
      <c r="AA4545" s="3">
        <v>956019788</v>
      </c>
      <c r="AB4545">
        <v>886</v>
      </c>
    </row>
    <row r="4546" spans="1:28" hidden="1" x14ac:dyDescent="0.2">
      <c r="A4546" t="s">
        <v>39393</v>
      </c>
      <c r="B4546" t="s">
        <v>39394</v>
      </c>
      <c r="C4546">
        <v>2016</v>
      </c>
      <c r="D4546" t="s">
        <v>39395</v>
      </c>
      <c r="E4546" t="s">
        <v>16512</v>
      </c>
      <c r="F4546" t="s">
        <v>44031</v>
      </c>
      <c r="G4546" t="s">
        <v>44038</v>
      </c>
      <c r="H4546">
        <v>108</v>
      </c>
      <c r="I4546" t="s">
        <v>25</v>
      </c>
      <c r="J4546" t="s">
        <v>26</v>
      </c>
      <c r="M4546" t="s">
        <v>1326</v>
      </c>
      <c r="N4546" t="s">
        <v>39396</v>
      </c>
      <c r="O4546" t="s">
        <v>39397</v>
      </c>
      <c r="P4546" t="s">
        <v>1329</v>
      </c>
      <c r="Q4546" t="s">
        <v>39398</v>
      </c>
      <c r="R4546" t="s">
        <v>39399</v>
      </c>
      <c r="S4546" t="s">
        <v>39400</v>
      </c>
      <c r="T4546">
        <v>5.7</v>
      </c>
      <c r="U4546">
        <v>38772</v>
      </c>
      <c r="W4546"/>
      <c r="X4546"/>
      <c r="Y4546"/>
      <c r="Z4546"/>
      <c r="AA4546"/>
      <c r="AB4546">
        <v>121</v>
      </c>
    </row>
    <row r="4547" spans="1:28" x14ac:dyDescent="0.2">
      <c r="A4547" t="s">
        <v>41516</v>
      </c>
      <c r="B4547" t="s">
        <v>41517</v>
      </c>
      <c r="C4547">
        <v>2019</v>
      </c>
      <c r="D4547" t="s">
        <v>41518</v>
      </c>
      <c r="E4547" t="s">
        <v>44043</v>
      </c>
      <c r="F4547" t="s">
        <v>44040</v>
      </c>
      <c r="G4547" t="s">
        <v>44034</v>
      </c>
      <c r="H4547">
        <v>128</v>
      </c>
      <c r="I4547" t="s">
        <v>1668</v>
      </c>
      <c r="J4547" t="s">
        <v>26</v>
      </c>
      <c r="K4547" t="s">
        <v>361</v>
      </c>
      <c r="M4547" t="s">
        <v>1895</v>
      </c>
      <c r="N4547" t="s">
        <v>41519</v>
      </c>
      <c r="O4547" t="s">
        <v>41520</v>
      </c>
      <c r="P4547" t="s">
        <v>510</v>
      </c>
      <c r="Q4547" t="s">
        <v>41521</v>
      </c>
      <c r="R4547" t="s">
        <v>41522</v>
      </c>
      <c r="S4547" t="s">
        <v>41523</v>
      </c>
      <c r="T4547">
        <v>7</v>
      </c>
      <c r="U4547">
        <v>215140</v>
      </c>
      <c r="V4547" s="12">
        <f>W4547*1.01233684194057</f>
        <v>185257642.07512432</v>
      </c>
      <c r="W4547" s="3">
        <v>183000000</v>
      </c>
      <c r="X4547" s="13">
        <f>Y4547*1.01233684194057</f>
        <v>359945693.84830499</v>
      </c>
      <c r="Y4547" s="3">
        <v>355559216</v>
      </c>
      <c r="Z4547" s="13">
        <f>AA4547*1.01233684194057</f>
        <v>1063656198.2260737</v>
      </c>
      <c r="AA4547" s="3">
        <v>1050693953</v>
      </c>
      <c r="AB4547">
        <v>2299</v>
      </c>
    </row>
    <row r="4548" spans="1:28" x14ac:dyDescent="0.2">
      <c r="A4548" t="s">
        <v>21508</v>
      </c>
      <c r="B4548" t="s">
        <v>21509</v>
      </c>
      <c r="C4548">
        <v>2013</v>
      </c>
      <c r="D4548" s="1">
        <v>41620</v>
      </c>
      <c r="E4548" t="s">
        <v>44043</v>
      </c>
      <c r="F4548" t="s">
        <v>44034</v>
      </c>
      <c r="H4548">
        <v>161</v>
      </c>
      <c r="I4548" t="s">
        <v>133</v>
      </c>
      <c r="J4548" t="s">
        <v>26</v>
      </c>
      <c r="M4548" t="s">
        <v>135</v>
      </c>
      <c r="N4548" t="s">
        <v>8396</v>
      </c>
      <c r="O4548" t="s">
        <v>18424</v>
      </c>
      <c r="P4548" t="s">
        <v>15540</v>
      </c>
      <c r="Q4548" t="s">
        <v>18425</v>
      </c>
      <c r="R4548" t="s">
        <v>21510</v>
      </c>
      <c r="S4548" t="s">
        <v>21511</v>
      </c>
      <c r="T4548">
        <v>7.8</v>
      </c>
      <c r="U4548">
        <v>590831</v>
      </c>
      <c r="V4548" s="12">
        <f>W4548*1.11098185502045</f>
        <v>249970917.37960124</v>
      </c>
      <c r="W4548" s="3">
        <v>225000000</v>
      </c>
      <c r="X4548" s="13">
        <f>Y4548*1.11098185502045</f>
        <v>287040887.84369963</v>
      </c>
      <c r="Y4548" s="3">
        <v>258366855</v>
      </c>
      <c r="Z4548" s="13">
        <f>AA4548*1.11098185502045</f>
        <v>1064728186.3580146</v>
      </c>
      <c r="AA4548" s="3">
        <v>958366855</v>
      </c>
      <c r="AB4548">
        <v>989</v>
      </c>
    </row>
    <row r="4549" spans="1:28" x14ac:dyDescent="0.2">
      <c r="A4549" t="s">
        <v>20555</v>
      </c>
      <c r="B4549" t="s">
        <v>20556</v>
      </c>
      <c r="C4549">
        <v>2009</v>
      </c>
      <c r="D4549" t="s">
        <v>14338</v>
      </c>
      <c r="E4549" t="s">
        <v>44037</v>
      </c>
      <c r="F4549" t="s">
        <v>44031</v>
      </c>
      <c r="G4549" t="s">
        <v>44038</v>
      </c>
      <c r="H4549">
        <v>94</v>
      </c>
      <c r="I4549" t="s">
        <v>25</v>
      </c>
      <c r="J4549" t="s">
        <v>26</v>
      </c>
      <c r="M4549" t="s">
        <v>20557</v>
      </c>
      <c r="N4549" t="s">
        <v>20558</v>
      </c>
      <c r="O4549" t="s">
        <v>20559</v>
      </c>
      <c r="P4549" t="s">
        <v>20560</v>
      </c>
      <c r="Q4549" t="s">
        <v>20561</v>
      </c>
      <c r="R4549" t="s">
        <v>20562</v>
      </c>
      <c r="S4549" t="s">
        <v>20563</v>
      </c>
      <c r="T4549">
        <v>6.9</v>
      </c>
      <c r="U4549">
        <v>218699</v>
      </c>
      <c r="V4549" s="12">
        <f>W4549*1.20636999678377</f>
        <v>108573299.7105393</v>
      </c>
      <c r="W4549" s="3">
        <v>90000000</v>
      </c>
      <c r="X4549" s="13">
        <f>Y4549*1.20636999678377</f>
        <v>237140619.86862376</v>
      </c>
      <c r="Y4549" s="3">
        <v>196573705</v>
      </c>
      <c r="Z4549" s="13">
        <f>AA4549*1.20636999678377</f>
        <v>1069672372.5725013</v>
      </c>
      <c r="AA4549" s="3">
        <v>886686817</v>
      </c>
      <c r="AB4549">
        <v>151</v>
      </c>
    </row>
    <row r="4550" spans="1:28" hidden="1" x14ac:dyDescent="0.2">
      <c r="A4550" t="s">
        <v>39422</v>
      </c>
      <c r="B4550" t="s">
        <v>39423</v>
      </c>
      <c r="C4550">
        <v>2016</v>
      </c>
      <c r="D4550" s="1">
        <v>42737</v>
      </c>
      <c r="E4550" t="s">
        <v>44035</v>
      </c>
      <c r="F4550" t="s">
        <v>44044</v>
      </c>
      <c r="G4550" t="s">
        <v>44032</v>
      </c>
      <c r="H4550">
        <v>109</v>
      </c>
      <c r="I4550" t="s">
        <v>25</v>
      </c>
      <c r="J4550" t="s">
        <v>26</v>
      </c>
      <c r="M4550" t="s">
        <v>39424</v>
      </c>
      <c r="N4550" t="s">
        <v>39425</v>
      </c>
      <c r="O4550" t="s">
        <v>39426</v>
      </c>
      <c r="P4550" t="s">
        <v>5613</v>
      </c>
      <c r="Q4550" t="s">
        <v>39427</v>
      </c>
      <c r="R4550" t="s">
        <v>39428</v>
      </c>
      <c r="S4550" t="s">
        <v>39429</v>
      </c>
      <c r="T4550">
        <v>6.5</v>
      </c>
      <c r="U4550">
        <v>41055</v>
      </c>
      <c r="W4550"/>
      <c r="X4550"/>
      <c r="Y4550"/>
      <c r="Z4550"/>
      <c r="AA4550">
        <v>282817</v>
      </c>
      <c r="AB4550">
        <v>133</v>
      </c>
    </row>
    <row r="4551" spans="1:28" x14ac:dyDescent="0.2">
      <c r="A4551" t="s">
        <v>28070</v>
      </c>
      <c r="B4551" t="s">
        <v>28071</v>
      </c>
      <c r="C4551">
        <v>2013</v>
      </c>
      <c r="D4551" s="1">
        <v>41557</v>
      </c>
      <c r="E4551" t="s">
        <v>44037</v>
      </c>
      <c r="F4551" t="s">
        <v>44031</v>
      </c>
      <c r="G4551" t="s">
        <v>44038</v>
      </c>
      <c r="H4551">
        <v>98</v>
      </c>
      <c r="I4551" t="s">
        <v>12161</v>
      </c>
      <c r="J4551" t="s">
        <v>26</v>
      </c>
      <c r="K4551" t="s">
        <v>787</v>
      </c>
      <c r="M4551" t="s">
        <v>23934</v>
      </c>
      <c r="N4551" t="s">
        <v>3842</v>
      </c>
      <c r="O4551" t="s">
        <v>28072</v>
      </c>
      <c r="P4551" t="s">
        <v>11114</v>
      </c>
      <c r="Q4551" t="s">
        <v>28073</v>
      </c>
      <c r="R4551" t="s">
        <v>28074</v>
      </c>
      <c r="S4551" t="s">
        <v>28075</v>
      </c>
      <c r="T4551">
        <v>7.3</v>
      </c>
      <c r="U4551">
        <v>363248</v>
      </c>
      <c r="V4551" s="12">
        <f>W4551*1.11098185502045</f>
        <v>84434620.981554195</v>
      </c>
      <c r="W4551" s="3">
        <v>76000000</v>
      </c>
      <c r="X4551" s="13">
        <f>Y4551*1.11098185502045</f>
        <v>408913964.19611609</v>
      </c>
      <c r="Y4551" s="3">
        <v>368065385</v>
      </c>
      <c r="Z4551" s="13">
        <f>AA4551*1.11098185502045</f>
        <v>1078503417.0256915</v>
      </c>
      <c r="AA4551" s="3">
        <v>970766005</v>
      </c>
      <c r="AB4551">
        <v>321</v>
      </c>
    </row>
    <row r="4552" spans="1:28" x14ac:dyDescent="0.2">
      <c r="A4552" t="s">
        <v>6525</v>
      </c>
      <c r="B4552" t="s">
        <v>6526</v>
      </c>
      <c r="C4552">
        <v>2004</v>
      </c>
      <c r="D4552" t="s">
        <v>6527</v>
      </c>
      <c r="E4552" t="s">
        <v>16512</v>
      </c>
      <c r="F4552" t="s">
        <v>44031</v>
      </c>
      <c r="G4552" t="s">
        <v>44033</v>
      </c>
      <c r="H4552">
        <v>127</v>
      </c>
      <c r="I4552" t="s">
        <v>25</v>
      </c>
      <c r="J4552" t="s">
        <v>26</v>
      </c>
      <c r="K4552" t="s">
        <v>75</v>
      </c>
      <c r="L4552" t="s">
        <v>838</v>
      </c>
      <c r="M4552" t="s">
        <v>464</v>
      </c>
      <c r="N4552" t="s">
        <v>465</v>
      </c>
      <c r="O4552" t="s">
        <v>6528</v>
      </c>
      <c r="P4552" t="s">
        <v>467</v>
      </c>
      <c r="Q4552" t="s">
        <v>6529</v>
      </c>
      <c r="R4552" t="s">
        <v>6530</v>
      </c>
      <c r="S4552" t="s">
        <v>6531</v>
      </c>
      <c r="T4552">
        <v>7.3</v>
      </c>
      <c r="U4552">
        <v>532565</v>
      </c>
      <c r="V4552" s="12">
        <f>W4552*1.37009528851244</f>
        <v>274019057.70248801</v>
      </c>
      <c r="W4552" s="3">
        <v>200000000</v>
      </c>
      <c r="X4552" s="13">
        <f>Y4552*1.37009528851244</f>
        <v>511848178.6875329</v>
      </c>
      <c r="Y4552" s="3">
        <v>373585825</v>
      </c>
      <c r="Z4552" s="13">
        <f>AA4552*1.37009528851244</f>
        <v>1080972921.0025566</v>
      </c>
      <c r="AA4552" s="3">
        <v>788976453</v>
      </c>
      <c r="AB4552">
        <v>1458</v>
      </c>
    </row>
    <row r="4553" spans="1:28" x14ac:dyDescent="0.2">
      <c r="A4553" t="s">
        <v>30578</v>
      </c>
      <c r="B4553" t="s">
        <v>30579</v>
      </c>
      <c r="C4553">
        <v>2019</v>
      </c>
      <c r="D4553" t="s">
        <v>30580</v>
      </c>
      <c r="E4553" t="s">
        <v>44037</v>
      </c>
      <c r="F4553" t="s">
        <v>44031</v>
      </c>
      <c r="G4553" t="s">
        <v>44038</v>
      </c>
      <c r="H4553">
        <v>100</v>
      </c>
      <c r="I4553" t="s">
        <v>25</v>
      </c>
      <c r="J4553" t="s">
        <v>26</v>
      </c>
      <c r="M4553" t="s">
        <v>30581</v>
      </c>
      <c r="N4553" t="s">
        <v>12866</v>
      </c>
      <c r="O4553" t="s">
        <v>30582</v>
      </c>
      <c r="P4553" t="s">
        <v>7373</v>
      </c>
      <c r="Q4553" t="s">
        <v>12868</v>
      </c>
      <c r="R4553" t="s">
        <v>30583</v>
      </c>
      <c r="S4553" t="s">
        <v>30584</v>
      </c>
      <c r="T4553">
        <v>7.8</v>
      </c>
      <c r="U4553">
        <v>189129</v>
      </c>
      <c r="V4553" s="12">
        <f>W4553*1.01233684194057</f>
        <v>202467368.38811401</v>
      </c>
      <c r="W4553" s="3">
        <v>200000000</v>
      </c>
      <c r="X4553" s="13">
        <f>Y4553*1.01233684194057</f>
        <v>439392666.30089587</v>
      </c>
      <c r="Y4553" s="3">
        <v>434038008</v>
      </c>
      <c r="Z4553" s="13">
        <f>AA4553*1.01233684194057</f>
        <v>1086636892.4337034</v>
      </c>
      <c r="AA4553" s="3">
        <v>1073394593</v>
      </c>
      <c r="AB4553">
        <v>1287</v>
      </c>
    </row>
    <row r="4554" spans="1:28" hidden="1" x14ac:dyDescent="0.2">
      <c r="A4554" t="s">
        <v>39454</v>
      </c>
      <c r="B4554" t="s">
        <v>39455</v>
      </c>
      <c r="C4554">
        <v>2016</v>
      </c>
      <c r="D4554" s="1">
        <v>42860</v>
      </c>
      <c r="E4554" t="s">
        <v>1045</v>
      </c>
      <c r="H4554">
        <v>89</v>
      </c>
      <c r="I4554" t="s">
        <v>1561</v>
      </c>
      <c r="J4554" t="s">
        <v>26</v>
      </c>
      <c r="M4554" t="s">
        <v>39456</v>
      </c>
      <c r="N4554" t="s">
        <v>39457</v>
      </c>
      <c r="O4554" t="s">
        <v>39458</v>
      </c>
      <c r="P4554" t="s">
        <v>33233</v>
      </c>
      <c r="Q4554" t="s">
        <v>39457</v>
      </c>
      <c r="R4554" t="s">
        <v>39459</v>
      </c>
      <c r="S4554" t="s">
        <v>39460</v>
      </c>
      <c r="T4554">
        <v>6.3</v>
      </c>
      <c r="U4554">
        <v>10695</v>
      </c>
      <c r="W4554"/>
      <c r="X4554"/>
      <c r="Y4554"/>
      <c r="Z4554"/>
      <c r="AA4554">
        <v>815829</v>
      </c>
      <c r="AB4554">
        <v>51</v>
      </c>
    </row>
    <row r="4555" spans="1:28" x14ac:dyDescent="0.2">
      <c r="A4555" t="s">
        <v>34078</v>
      </c>
      <c r="B4555" t="s">
        <v>34079</v>
      </c>
      <c r="C4555">
        <v>2019</v>
      </c>
      <c r="D4555" t="s">
        <v>34080</v>
      </c>
      <c r="E4555" t="s">
        <v>16512</v>
      </c>
      <c r="F4555" t="s">
        <v>44031</v>
      </c>
      <c r="G4555" t="s">
        <v>44034</v>
      </c>
      <c r="H4555">
        <v>141</v>
      </c>
      <c r="I4555" t="s">
        <v>25</v>
      </c>
      <c r="J4555" t="s">
        <v>26</v>
      </c>
      <c r="M4555" t="s">
        <v>6621</v>
      </c>
      <c r="N4555" t="s">
        <v>34081</v>
      </c>
      <c r="O4555" t="s">
        <v>34082</v>
      </c>
      <c r="P4555" t="s">
        <v>34083</v>
      </c>
      <c r="Q4555" t="s">
        <v>34084</v>
      </c>
      <c r="R4555" t="s">
        <v>34085</v>
      </c>
      <c r="S4555" t="s">
        <v>34086</v>
      </c>
      <c r="T4555">
        <v>6.6</v>
      </c>
      <c r="U4555">
        <v>347274</v>
      </c>
      <c r="V4555" s="12">
        <f>W4555*1.01233684194057</f>
        <v>278392631.53365678</v>
      </c>
      <c r="W4555" s="3">
        <v>275000000</v>
      </c>
      <c r="X4555" s="13">
        <f>Y4555*1.01233684194057</f>
        <v>521558514.32803392</v>
      </c>
      <c r="Y4555" s="3">
        <v>515202542</v>
      </c>
      <c r="Z4555" s="13">
        <f>AA4555*1.01233684194057</f>
        <v>1087395795.8089485</v>
      </c>
      <c r="AA4555" s="3">
        <v>1074144248</v>
      </c>
      <c r="AB4555">
        <v>7553</v>
      </c>
    </row>
    <row r="4556" spans="1:28" hidden="1" x14ac:dyDescent="0.2">
      <c r="A4556" t="s">
        <v>39469</v>
      </c>
      <c r="B4556" t="s">
        <v>39470</v>
      </c>
      <c r="C4556">
        <v>2016</v>
      </c>
      <c r="D4556" s="1">
        <v>42920</v>
      </c>
      <c r="E4556" t="s">
        <v>176</v>
      </c>
      <c r="F4556" t="s">
        <v>44034</v>
      </c>
      <c r="G4556" t="s">
        <v>44046</v>
      </c>
      <c r="H4556">
        <v>100</v>
      </c>
      <c r="I4556" t="s">
        <v>6671</v>
      </c>
      <c r="J4556" t="s">
        <v>26</v>
      </c>
      <c r="K4556" t="s">
        <v>27</v>
      </c>
      <c r="L4556" t="s">
        <v>307</v>
      </c>
      <c r="M4556" t="s">
        <v>39471</v>
      </c>
      <c r="N4556" t="s">
        <v>39471</v>
      </c>
      <c r="O4556" t="s">
        <v>39472</v>
      </c>
      <c r="P4556" t="s">
        <v>39473</v>
      </c>
      <c r="Q4556" t="s">
        <v>39474</v>
      </c>
      <c r="R4556" t="s">
        <v>39475</v>
      </c>
      <c r="S4556" t="s">
        <v>39476</v>
      </c>
      <c r="T4556">
        <v>6.2</v>
      </c>
      <c r="U4556">
        <v>13775</v>
      </c>
      <c r="W4556"/>
      <c r="X4556"/>
      <c r="Y4556"/>
      <c r="Z4556"/>
      <c r="AA4556">
        <v>23742</v>
      </c>
      <c r="AB4556">
        <v>147</v>
      </c>
    </row>
    <row r="4557" spans="1:28" hidden="1" x14ac:dyDescent="0.2">
      <c r="A4557" t="s">
        <v>39477</v>
      </c>
      <c r="B4557" t="s">
        <v>39478</v>
      </c>
      <c r="C4557">
        <v>2016</v>
      </c>
      <c r="D4557" s="1">
        <v>42649</v>
      </c>
      <c r="E4557" t="s">
        <v>176</v>
      </c>
      <c r="F4557" t="s">
        <v>44045</v>
      </c>
      <c r="G4557" t="s">
        <v>44042</v>
      </c>
      <c r="H4557">
        <v>136</v>
      </c>
      <c r="I4557" t="s">
        <v>943</v>
      </c>
      <c r="J4557" t="s">
        <v>944</v>
      </c>
      <c r="M4557" t="s">
        <v>39479</v>
      </c>
      <c r="N4557" t="s">
        <v>39480</v>
      </c>
      <c r="O4557" t="s">
        <v>39481</v>
      </c>
      <c r="P4557" t="s">
        <v>23058</v>
      </c>
      <c r="Q4557" t="s">
        <v>23058</v>
      </c>
      <c r="R4557" t="s">
        <v>39482</v>
      </c>
      <c r="S4557" t="s">
        <v>39483</v>
      </c>
      <c r="T4557">
        <v>7.3</v>
      </c>
      <c r="U4557">
        <v>11194</v>
      </c>
      <c r="W4557"/>
      <c r="X4557"/>
      <c r="Y4557">
        <v>331507</v>
      </c>
      <c r="Z4557"/>
      <c r="AA4557">
        <v>391957</v>
      </c>
      <c r="AB4557">
        <v>53</v>
      </c>
    </row>
    <row r="4558" spans="1:28" hidden="1" x14ac:dyDescent="0.2">
      <c r="A4558" t="s">
        <v>39484</v>
      </c>
      <c r="B4558" t="s">
        <v>39485</v>
      </c>
      <c r="C4558">
        <v>2017</v>
      </c>
      <c r="D4558" s="1">
        <v>43142</v>
      </c>
      <c r="E4558" t="s">
        <v>16512</v>
      </c>
      <c r="F4558" t="s">
        <v>44031</v>
      </c>
      <c r="G4558" t="s">
        <v>44033</v>
      </c>
      <c r="H4558">
        <v>87</v>
      </c>
      <c r="I4558" t="s">
        <v>25</v>
      </c>
      <c r="J4558" t="s">
        <v>26</v>
      </c>
      <c r="M4558" t="s">
        <v>39486</v>
      </c>
      <c r="N4558" t="s">
        <v>39487</v>
      </c>
      <c r="O4558" t="s">
        <v>39488</v>
      </c>
      <c r="P4558" t="s">
        <v>39489</v>
      </c>
      <c r="Q4558" t="s">
        <v>39490</v>
      </c>
      <c r="R4558" t="s">
        <v>39491</v>
      </c>
      <c r="S4558" t="s">
        <v>39492</v>
      </c>
      <c r="T4558">
        <v>6.3</v>
      </c>
      <c r="U4558">
        <v>22965</v>
      </c>
      <c r="W4558">
        <v>1000000</v>
      </c>
      <c r="X4558"/>
      <c r="Y4558"/>
      <c r="Z4558"/>
      <c r="AA4558"/>
      <c r="AB4558">
        <v>734</v>
      </c>
    </row>
    <row r="4559" spans="1:28" x14ac:dyDescent="0.2">
      <c r="A4559" t="s">
        <v>42711</v>
      </c>
      <c r="B4559" t="s">
        <v>42712</v>
      </c>
      <c r="C4559">
        <v>2019</v>
      </c>
      <c r="D4559" s="1">
        <v>43534</v>
      </c>
      <c r="E4559" t="s">
        <v>44041</v>
      </c>
      <c r="F4559" t="s">
        <v>44032</v>
      </c>
      <c r="G4559" t="s">
        <v>44042</v>
      </c>
      <c r="H4559">
        <v>122</v>
      </c>
      <c r="I4559" t="s">
        <v>433</v>
      </c>
      <c r="J4559" t="s">
        <v>26</v>
      </c>
      <c r="M4559" t="s">
        <v>2166</v>
      </c>
      <c r="N4559" t="s">
        <v>42713</v>
      </c>
      <c r="O4559" t="s">
        <v>42714</v>
      </c>
      <c r="P4559" t="s">
        <v>3526</v>
      </c>
      <c r="Q4559" t="s">
        <v>42715</v>
      </c>
      <c r="R4559" t="s">
        <v>42716</v>
      </c>
      <c r="S4559" t="s">
        <v>42717</v>
      </c>
      <c r="T4559">
        <v>8.5</v>
      </c>
      <c r="U4559">
        <v>855097</v>
      </c>
      <c r="V4559" s="12">
        <f>W4559*1.01233684194057</f>
        <v>55678526.306731351</v>
      </c>
      <c r="W4559" s="3">
        <v>55000000</v>
      </c>
      <c r="X4559" s="13">
        <f>Y4559*1.01233684194057</f>
        <v>339589720.80256402</v>
      </c>
      <c r="Y4559" s="3">
        <v>335451311</v>
      </c>
      <c r="Z4559" s="13">
        <f>AA4559*1.01233684194057</f>
        <v>1087504179.6282573</v>
      </c>
      <c r="AA4559" s="3">
        <v>1074251311</v>
      </c>
      <c r="AB4559">
        <v>10472</v>
      </c>
    </row>
    <row r="4560" spans="1:28" x14ac:dyDescent="0.2">
      <c r="A4560" t="s">
        <v>5957</v>
      </c>
      <c r="B4560" t="s">
        <v>5958</v>
      </c>
      <c r="C4560">
        <v>2004</v>
      </c>
      <c r="D4560" s="1">
        <v>38083</v>
      </c>
      <c r="E4560" t="s">
        <v>44043</v>
      </c>
      <c r="F4560" t="s">
        <v>44040</v>
      </c>
      <c r="G4560" t="s">
        <v>44034</v>
      </c>
      <c r="H4560">
        <v>142</v>
      </c>
      <c r="I4560" t="s">
        <v>495</v>
      </c>
      <c r="J4560" t="s">
        <v>26</v>
      </c>
      <c r="M4560" t="s">
        <v>1861</v>
      </c>
      <c r="N4560" t="s">
        <v>2887</v>
      </c>
      <c r="O4560" t="s">
        <v>5959</v>
      </c>
      <c r="P4560" t="s">
        <v>5613</v>
      </c>
      <c r="Q4560" t="s">
        <v>5960</v>
      </c>
      <c r="R4560" t="s">
        <v>5961</v>
      </c>
      <c r="S4560" t="s">
        <v>5962</v>
      </c>
      <c r="T4560">
        <v>7.9</v>
      </c>
      <c r="U4560">
        <v>533229</v>
      </c>
      <c r="V4560" s="12">
        <f>W4560*1.37009528851244</f>
        <v>178112387.50661719</v>
      </c>
      <c r="W4560" s="3">
        <v>130000000</v>
      </c>
      <c r="X4560" s="13">
        <f>Y4560*1.37009528851244</f>
        <v>342490934.36080456</v>
      </c>
      <c r="Y4560" s="3">
        <v>249975996</v>
      </c>
      <c r="Z4560" s="13">
        <f>AA4560*1.37009528851244</f>
        <v>1090812761.7718842</v>
      </c>
      <c r="AA4560" s="3">
        <v>796158319</v>
      </c>
      <c r="AB4560">
        <v>1600</v>
      </c>
    </row>
    <row r="4561" spans="1:28" hidden="1" x14ac:dyDescent="0.2">
      <c r="A4561" t="s">
        <v>39506</v>
      </c>
      <c r="B4561" t="s">
        <v>39507</v>
      </c>
      <c r="C4561">
        <v>2018</v>
      </c>
      <c r="D4561" s="1">
        <v>43990</v>
      </c>
      <c r="E4561" t="s">
        <v>44043</v>
      </c>
      <c r="F4561" t="s">
        <v>44032</v>
      </c>
      <c r="G4561" t="s">
        <v>44046</v>
      </c>
      <c r="H4561">
        <v>113</v>
      </c>
      <c r="I4561" t="s">
        <v>39508</v>
      </c>
      <c r="J4561" t="s">
        <v>26</v>
      </c>
      <c r="M4561" t="s">
        <v>39509</v>
      </c>
      <c r="N4561" t="s">
        <v>39510</v>
      </c>
      <c r="O4561" t="s">
        <v>39511</v>
      </c>
      <c r="P4561" t="s">
        <v>25165</v>
      </c>
      <c r="Q4561" t="s">
        <v>39512</v>
      </c>
      <c r="R4561" t="s">
        <v>39513</v>
      </c>
      <c r="S4561" t="s">
        <v>39514</v>
      </c>
      <c r="T4561">
        <v>5.8</v>
      </c>
      <c r="U4561">
        <v>25994</v>
      </c>
      <c r="W4561"/>
      <c r="X4561"/>
      <c r="Y4561">
        <v>1225852</v>
      </c>
      <c r="Z4561"/>
      <c r="AA4561">
        <v>2133033</v>
      </c>
      <c r="AB4561">
        <v>306</v>
      </c>
    </row>
    <row r="4562" spans="1:28" x14ac:dyDescent="0.2">
      <c r="A4562" t="s">
        <v>36667</v>
      </c>
      <c r="B4562" t="s">
        <v>36668</v>
      </c>
      <c r="C4562">
        <v>2017</v>
      </c>
      <c r="D4562" t="s">
        <v>30240</v>
      </c>
      <c r="E4562" t="s">
        <v>44037</v>
      </c>
      <c r="F4562" t="s">
        <v>44031</v>
      </c>
      <c r="G4562" t="s">
        <v>44038</v>
      </c>
      <c r="H4562">
        <v>89</v>
      </c>
      <c r="I4562" t="s">
        <v>25</v>
      </c>
      <c r="J4562" t="s">
        <v>26</v>
      </c>
      <c r="M4562" t="s">
        <v>32642</v>
      </c>
      <c r="N4562" t="s">
        <v>3842</v>
      </c>
      <c r="O4562" t="s">
        <v>36669</v>
      </c>
      <c r="P4562" t="s">
        <v>11114</v>
      </c>
      <c r="Q4562" t="s">
        <v>28073</v>
      </c>
      <c r="R4562" t="s">
        <v>36670</v>
      </c>
      <c r="S4562" t="s">
        <v>36671</v>
      </c>
      <c r="T4562">
        <v>6.3</v>
      </c>
      <c r="U4562">
        <v>108791</v>
      </c>
      <c r="V4562" s="12">
        <f>W4562*1.05585427545692</f>
        <v>84468342.036553606</v>
      </c>
      <c r="W4562" s="3">
        <v>80000000</v>
      </c>
      <c r="X4562" s="13">
        <f>Y4562*1.05585427545692</f>
        <v>279404698.54479462</v>
      </c>
      <c r="Y4562" s="3">
        <v>264624300</v>
      </c>
      <c r="Z4562" s="13">
        <f>AA4562*1.05585427545692</f>
        <v>1092597380.232944</v>
      </c>
      <c r="AA4562" s="3">
        <v>1034799409</v>
      </c>
      <c r="AB4562">
        <v>224</v>
      </c>
    </row>
    <row r="4563" spans="1:28" x14ac:dyDescent="0.2">
      <c r="A4563" t="s">
        <v>35328</v>
      </c>
      <c r="B4563" t="s">
        <v>35329</v>
      </c>
      <c r="C4563">
        <v>2016</v>
      </c>
      <c r="D4563" t="s">
        <v>17140</v>
      </c>
      <c r="E4563" t="s">
        <v>44037</v>
      </c>
      <c r="F4563" t="s">
        <v>44031</v>
      </c>
      <c r="G4563" t="s">
        <v>44038</v>
      </c>
      <c r="H4563">
        <v>108</v>
      </c>
      <c r="I4563" t="s">
        <v>25</v>
      </c>
      <c r="J4563" t="s">
        <v>26</v>
      </c>
      <c r="M4563" t="s">
        <v>35330</v>
      </c>
      <c r="N4563" t="s">
        <v>35330</v>
      </c>
      <c r="O4563" t="s">
        <v>35331</v>
      </c>
      <c r="P4563" t="s">
        <v>15750</v>
      </c>
      <c r="Q4563" t="s">
        <v>35332</v>
      </c>
      <c r="R4563" t="s">
        <v>35333</v>
      </c>
      <c r="S4563" t="s">
        <v>35334</v>
      </c>
      <c r="T4563">
        <v>8</v>
      </c>
      <c r="U4563">
        <v>421174</v>
      </c>
      <c r="V4563" s="12">
        <f>W4563*1.07834771485832</f>
        <v>161752157.22874799</v>
      </c>
      <c r="W4563" s="3">
        <v>150000000</v>
      </c>
      <c r="X4563" s="13">
        <f>Y4563*1.07834771485832</f>
        <v>368005835.38450247</v>
      </c>
      <c r="Y4563" s="3">
        <v>341268248</v>
      </c>
      <c r="Z4563" s="13">
        <f>AA4563*1.07834771485832</f>
        <v>1104000609.5231633</v>
      </c>
      <c r="AA4563" s="3">
        <v>1023789075</v>
      </c>
      <c r="AB4563">
        <v>714</v>
      </c>
    </row>
    <row r="4564" spans="1:28" x14ac:dyDescent="0.2">
      <c r="A4564" t="s">
        <v>32539</v>
      </c>
      <c r="B4564" t="s">
        <v>32540</v>
      </c>
      <c r="C4564">
        <v>2016</v>
      </c>
      <c r="D4564" t="s">
        <v>21523</v>
      </c>
      <c r="E4564" t="s">
        <v>44037</v>
      </c>
      <c r="F4564" t="s">
        <v>44031</v>
      </c>
      <c r="G4564" t="s">
        <v>44038</v>
      </c>
      <c r="H4564">
        <v>97</v>
      </c>
      <c r="I4564" t="s">
        <v>25</v>
      </c>
      <c r="J4564" t="s">
        <v>26</v>
      </c>
      <c r="K4564" t="s">
        <v>4833</v>
      </c>
      <c r="M4564" t="s">
        <v>32541</v>
      </c>
      <c r="N4564" t="s">
        <v>4194</v>
      </c>
      <c r="O4564" t="s">
        <v>32542</v>
      </c>
      <c r="P4564" t="s">
        <v>32543</v>
      </c>
      <c r="Q4564" t="s">
        <v>32544</v>
      </c>
      <c r="R4564" t="s">
        <v>32545</v>
      </c>
      <c r="S4564" t="s">
        <v>32546</v>
      </c>
      <c r="T4564">
        <v>7.3</v>
      </c>
      <c r="U4564">
        <v>233601</v>
      </c>
      <c r="V4564" s="12">
        <f>W4564*1.07834771485832</f>
        <v>215669542.97166401</v>
      </c>
      <c r="W4564" s="3">
        <v>200000000</v>
      </c>
      <c r="X4564" s="13">
        <f>Y4564*1.07834771485832</f>
        <v>524395706.95009476</v>
      </c>
      <c r="Y4564" s="3">
        <v>486295561</v>
      </c>
      <c r="Z4564" s="13">
        <f>AA4564*1.07834771485832</f>
        <v>1109157067.7229407</v>
      </c>
      <c r="AA4564" s="3">
        <v>1028570889</v>
      </c>
      <c r="AB4564">
        <v>434</v>
      </c>
    </row>
    <row r="4565" spans="1:28" x14ac:dyDescent="0.2">
      <c r="A4565" t="s">
        <v>11771</v>
      </c>
      <c r="B4565" t="s">
        <v>11772</v>
      </c>
      <c r="C4565">
        <v>2009</v>
      </c>
      <c r="D4565" t="s">
        <v>11773</v>
      </c>
      <c r="E4565" t="s">
        <v>16512</v>
      </c>
      <c r="F4565" t="s">
        <v>44031</v>
      </c>
      <c r="G4565" t="s">
        <v>44040</v>
      </c>
      <c r="H4565">
        <v>153</v>
      </c>
      <c r="I4565" t="s">
        <v>495</v>
      </c>
      <c r="J4565" t="s">
        <v>26</v>
      </c>
      <c r="M4565" t="s">
        <v>9340</v>
      </c>
      <c r="N4565" t="s">
        <v>7223</v>
      </c>
      <c r="O4565" t="s">
        <v>11774</v>
      </c>
      <c r="P4565" t="s">
        <v>5613</v>
      </c>
      <c r="Q4565" t="s">
        <v>11775</v>
      </c>
      <c r="R4565" t="s">
        <v>11776</v>
      </c>
      <c r="S4565" t="s">
        <v>11777</v>
      </c>
      <c r="T4565">
        <v>7.6</v>
      </c>
      <c r="U4565">
        <v>458080</v>
      </c>
      <c r="V4565" s="12">
        <f>W4565*1.20636999678377</f>
        <v>301592499.19594252</v>
      </c>
      <c r="W4565" s="3">
        <v>250000000</v>
      </c>
      <c r="X4565" s="13">
        <f>Y4565*1.20636999678377</f>
        <v>364692201.82318622</v>
      </c>
      <c r="Y4565" s="3">
        <v>302305431</v>
      </c>
      <c r="Z4565" s="13">
        <f>AA4565*1.20636999678377</f>
        <v>1127242217.4861479</v>
      </c>
      <c r="AA4565" s="3">
        <v>934408366</v>
      </c>
      <c r="AB4565">
        <v>1068</v>
      </c>
    </row>
    <row r="4566" spans="1:28" x14ac:dyDescent="0.2">
      <c r="A4566" t="s">
        <v>37476</v>
      </c>
      <c r="B4566" t="s">
        <v>37477</v>
      </c>
      <c r="C4566">
        <v>2016</v>
      </c>
      <c r="D4566" t="s">
        <v>30221</v>
      </c>
      <c r="E4566" t="s">
        <v>16512</v>
      </c>
      <c r="F4566" t="s">
        <v>44031</v>
      </c>
      <c r="G4566" t="s">
        <v>44033</v>
      </c>
      <c r="H4566">
        <v>133</v>
      </c>
      <c r="I4566" t="s">
        <v>25</v>
      </c>
      <c r="J4566" t="s">
        <v>26</v>
      </c>
      <c r="M4566" t="s">
        <v>17513</v>
      </c>
      <c r="N4566" t="s">
        <v>37478</v>
      </c>
      <c r="O4566" t="s">
        <v>37479</v>
      </c>
      <c r="P4566" t="s">
        <v>37480</v>
      </c>
      <c r="Q4566" t="s">
        <v>37481</v>
      </c>
      <c r="R4566" t="s">
        <v>37482</v>
      </c>
      <c r="S4566" t="s">
        <v>37483</v>
      </c>
      <c r="T4566">
        <v>7.8</v>
      </c>
      <c r="U4566">
        <v>538641</v>
      </c>
      <c r="V4566" s="12">
        <f>W4566*1.07834771485832</f>
        <v>215669542.97166401</v>
      </c>
      <c r="W4566" s="3">
        <v>200000000</v>
      </c>
      <c r="X4566" s="13">
        <f>Y4566*1.07834771485832</f>
        <v>573872201.23481584</v>
      </c>
      <c r="Y4566" s="3">
        <v>532177324</v>
      </c>
      <c r="Z4566" s="13">
        <f>AA4566*1.07834771485832</f>
        <v>1138797429.1204877</v>
      </c>
      <c r="AA4566" s="3">
        <v>1056057720</v>
      </c>
      <c r="AB4566">
        <v>1781</v>
      </c>
    </row>
    <row r="4567" spans="1:28" hidden="1" x14ac:dyDescent="0.2">
      <c r="A4567" t="s">
        <v>39554</v>
      </c>
      <c r="B4567" t="s">
        <v>39555</v>
      </c>
      <c r="C4567">
        <v>2016</v>
      </c>
      <c r="D4567" s="1">
        <v>42742</v>
      </c>
      <c r="E4567" t="s">
        <v>44041</v>
      </c>
      <c r="F4567" t="s">
        <v>44032</v>
      </c>
      <c r="G4567" t="s">
        <v>44045</v>
      </c>
      <c r="H4567">
        <v>106</v>
      </c>
      <c r="I4567" t="s">
        <v>2359</v>
      </c>
      <c r="J4567" t="s">
        <v>308</v>
      </c>
      <c r="M4567" t="s">
        <v>30264</v>
      </c>
      <c r="N4567" t="s">
        <v>30264</v>
      </c>
      <c r="O4567" t="s">
        <v>39556</v>
      </c>
      <c r="P4567" t="s">
        <v>27587</v>
      </c>
      <c r="Q4567" t="s">
        <v>39557</v>
      </c>
      <c r="R4567" t="s">
        <v>39558</v>
      </c>
      <c r="S4567" t="s">
        <v>39559</v>
      </c>
      <c r="T4567">
        <v>8.1</v>
      </c>
      <c r="U4567">
        <v>127253</v>
      </c>
      <c r="W4567" t="s">
        <v>3656</v>
      </c>
      <c r="X4567"/>
      <c r="Y4567"/>
      <c r="Z4567"/>
      <c r="AA4567">
        <v>31191910</v>
      </c>
      <c r="AB4567">
        <v>395</v>
      </c>
    </row>
    <row r="4568" spans="1:28" x14ac:dyDescent="0.2">
      <c r="A4568" t="s">
        <v>38302</v>
      </c>
      <c r="B4568" t="s">
        <v>38303</v>
      </c>
      <c r="C4568">
        <v>2019</v>
      </c>
      <c r="D4568" s="1">
        <v>43619</v>
      </c>
      <c r="E4568" t="s">
        <v>16512</v>
      </c>
      <c r="F4568" t="s">
        <v>44031</v>
      </c>
      <c r="G4568" t="s">
        <v>44033</v>
      </c>
      <c r="H4568">
        <v>123</v>
      </c>
      <c r="I4568" t="s">
        <v>360</v>
      </c>
      <c r="J4568" t="s">
        <v>26</v>
      </c>
      <c r="M4568" t="s">
        <v>16911</v>
      </c>
      <c r="N4568" t="s">
        <v>16911</v>
      </c>
      <c r="O4568" t="s">
        <v>38304</v>
      </c>
      <c r="P4568" t="s">
        <v>32971</v>
      </c>
      <c r="Q4568" t="s">
        <v>32974</v>
      </c>
      <c r="R4568" t="s">
        <v>38305</v>
      </c>
      <c r="S4568" t="s">
        <v>38306</v>
      </c>
      <c r="T4568">
        <v>6.9</v>
      </c>
      <c r="U4568">
        <v>422676</v>
      </c>
      <c r="V4568" s="12">
        <f>W4568*1.01233684194057</f>
        <v>161973894.71049121</v>
      </c>
      <c r="W4568" s="3">
        <v>160000000</v>
      </c>
      <c r="X4568" s="13">
        <f>Y4568*1.01233684194057</f>
        <v>432095571.25926197</v>
      </c>
      <c r="Y4568" s="3">
        <v>426829839</v>
      </c>
      <c r="Z4568" s="13">
        <f>AA4568*1.01233684194057</f>
        <v>1142195453.7876544</v>
      </c>
      <c r="AA4568" s="3">
        <v>1128276090</v>
      </c>
      <c r="AB4568">
        <v>7207</v>
      </c>
    </row>
    <row r="4569" spans="1:28" hidden="1" x14ac:dyDescent="0.2">
      <c r="A4569" t="s">
        <v>39568</v>
      </c>
      <c r="B4569" t="s">
        <v>39569</v>
      </c>
      <c r="C4569">
        <v>2018</v>
      </c>
      <c r="D4569" s="1">
        <v>43293</v>
      </c>
      <c r="E4569" t="s">
        <v>1045</v>
      </c>
      <c r="F4569" t="s">
        <v>44032</v>
      </c>
      <c r="H4569">
        <v>110</v>
      </c>
      <c r="I4569" t="s">
        <v>25</v>
      </c>
      <c r="J4569" t="s">
        <v>26</v>
      </c>
      <c r="M4569" t="s">
        <v>14354</v>
      </c>
      <c r="N4569" t="s">
        <v>39570</v>
      </c>
      <c r="O4569" t="s">
        <v>39571</v>
      </c>
      <c r="P4569" t="s">
        <v>39572</v>
      </c>
      <c r="Q4569" t="s">
        <v>39573</v>
      </c>
      <c r="R4569" t="s">
        <v>39574</v>
      </c>
      <c r="S4569" t="s">
        <v>39575</v>
      </c>
      <c r="T4569">
        <v>6.6</v>
      </c>
      <c r="U4569">
        <v>27144</v>
      </c>
      <c r="W4569"/>
      <c r="X4569"/>
      <c r="Y4569"/>
      <c r="Z4569"/>
      <c r="AA4569">
        <v>399198</v>
      </c>
      <c r="AB4569">
        <v>271</v>
      </c>
    </row>
    <row r="4570" spans="1:28" x14ac:dyDescent="0.2">
      <c r="A4570" t="s">
        <v>41781</v>
      </c>
      <c r="B4570" t="s">
        <v>41782</v>
      </c>
      <c r="C4570">
        <v>2019</v>
      </c>
      <c r="D4570" s="1">
        <v>43745</v>
      </c>
      <c r="E4570" t="s">
        <v>16512</v>
      </c>
      <c r="F4570" t="s">
        <v>44031</v>
      </c>
      <c r="G4570" t="s">
        <v>44033</v>
      </c>
      <c r="H4570">
        <v>129</v>
      </c>
      <c r="I4570" t="s">
        <v>25</v>
      </c>
      <c r="J4570" t="s">
        <v>26</v>
      </c>
      <c r="K4570" t="s">
        <v>64</v>
      </c>
      <c r="L4570" t="s">
        <v>923</v>
      </c>
      <c r="M4570" t="s">
        <v>29004</v>
      </c>
      <c r="N4570" t="s">
        <v>32614</v>
      </c>
      <c r="O4570" t="s">
        <v>41783</v>
      </c>
      <c r="P4570" t="s">
        <v>26508</v>
      </c>
      <c r="Q4570" t="s">
        <v>41784</v>
      </c>
      <c r="R4570" t="s">
        <v>713</v>
      </c>
      <c r="S4570" t="s">
        <v>714</v>
      </c>
      <c r="T4570">
        <v>7.5</v>
      </c>
      <c r="U4570">
        <v>304708</v>
      </c>
      <c r="V4570" s="12">
        <f>W4570*1.01233684194057</f>
        <v>161973894.71049121</v>
      </c>
      <c r="W4570" s="3">
        <v>160000000</v>
      </c>
      <c r="X4570" s="13">
        <f>Y4570*1.01233684194057</f>
        <v>395350017.60536629</v>
      </c>
      <c r="Y4570" s="3">
        <v>390532085</v>
      </c>
      <c r="Z4570" s="13">
        <f>AA4570*1.01233684194057</f>
        <v>1145892412.7747581</v>
      </c>
      <c r="AA4570" s="3">
        <v>1131927996</v>
      </c>
      <c r="AB4570">
        <v>2041</v>
      </c>
    </row>
    <row r="4571" spans="1:28" hidden="1" x14ac:dyDescent="0.2">
      <c r="A4571" t="s">
        <v>39582</v>
      </c>
      <c r="B4571" t="s">
        <v>39583</v>
      </c>
      <c r="C4571">
        <v>2017</v>
      </c>
      <c r="D4571" t="s">
        <v>39584</v>
      </c>
      <c r="E4571" t="s">
        <v>44035</v>
      </c>
      <c r="F4571" t="s">
        <v>44032</v>
      </c>
      <c r="G4571" t="s">
        <v>44049</v>
      </c>
      <c r="H4571">
        <v>136</v>
      </c>
      <c r="I4571" t="s">
        <v>39585</v>
      </c>
      <c r="J4571" t="s">
        <v>5570</v>
      </c>
      <c r="K4571" t="s">
        <v>26</v>
      </c>
      <c r="L4571" t="s">
        <v>27</v>
      </c>
      <c r="M4571" t="s">
        <v>488</v>
      </c>
      <c r="N4571" t="s">
        <v>39586</v>
      </c>
      <c r="O4571" t="s">
        <v>39587</v>
      </c>
      <c r="P4571" t="s">
        <v>39588</v>
      </c>
      <c r="Q4571" t="s">
        <v>39589</v>
      </c>
      <c r="R4571" t="s">
        <v>39590</v>
      </c>
      <c r="S4571" t="s">
        <v>39591</v>
      </c>
      <c r="T4571">
        <v>7.2</v>
      </c>
      <c r="U4571">
        <v>14492</v>
      </c>
      <c r="W4571">
        <v>24000000</v>
      </c>
      <c r="X4571"/>
      <c r="Y4571"/>
      <c r="Z4571"/>
      <c r="AA4571"/>
      <c r="AB4571">
        <v>87</v>
      </c>
    </row>
    <row r="4572" spans="1:28" hidden="1" x14ac:dyDescent="0.2">
      <c r="A4572" t="s">
        <v>39592</v>
      </c>
      <c r="B4572" t="s">
        <v>39593</v>
      </c>
      <c r="C4572">
        <v>2017</v>
      </c>
      <c r="D4572" s="1">
        <v>42984</v>
      </c>
      <c r="E4572" t="s">
        <v>44035</v>
      </c>
      <c r="F4572" t="s">
        <v>44032</v>
      </c>
      <c r="G4572" t="s">
        <v>44055</v>
      </c>
      <c r="H4572">
        <v>116</v>
      </c>
      <c r="I4572" t="s">
        <v>25</v>
      </c>
      <c r="J4572" t="s">
        <v>26</v>
      </c>
      <c r="K4572" t="s">
        <v>361</v>
      </c>
      <c r="M4572" t="s">
        <v>39594</v>
      </c>
      <c r="N4572" t="s">
        <v>39595</v>
      </c>
      <c r="O4572" t="s">
        <v>39596</v>
      </c>
      <c r="P4572" t="s">
        <v>38912</v>
      </c>
      <c r="Q4572" t="s">
        <v>39597</v>
      </c>
      <c r="R4572" t="s">
        <v>39598</v>
      </c>
      <c r="S4572" t="s">
        <v>39599</v>
      </c>
      <c r="T4572">
        <v>7.1</v>
      </c>
      <c r="U4572">
        <v>21165</v>
      </c>
      <c r="W4572"/>
      <c r="X4572"/>
      <c r="Y4572">
        <v>13406883</v>
      </c>
      <c r="Z4572"/>
      <c r="AA4572">
        <v>14510490</v>
      </c>
      <c r="AB4572">
        <v>84</v>
      </c>
    </row>
    <row r="4573" spans="1:28" hidden="1" x14ac:dyDescent="0.2">
      <c r="A4573" t="s">
        <v>39600</v>
      </c>
      <c r="B4573" t="s">
        <v>39601</v>
      </c>
      <c r="C4573">
        <v>2016</v>
      </c>
      <c r="D4573" t="s">
        <v>32473</v>
      </c>
      <c r="E4573" t="s">
        <v>1045</v>
      </c>
      <c r="F4573" t="s">
        <v>44032</v>
      </c>
      <c r="G4573" t="s">
        <v>44036</v>
      </c>
      <c r="H4573">
        <v>132</v>
      </c>
      <c r="I4573" t="s">
        <v>943</v>
      </c>
      <c r="J4573" t="s">
        <v>944</v>
      </c>
      <c r="M4573" t="s">
        <v>39602</v>
      </c>
      <c r="N4573" t="s">
        <v>39603</v>
      </c>
      <c r="O4573" t="s">
        <v>39604</v>
      </c>
      <c r="P4573" t="s">
        <v>35894</v>
      </c>
      <c r="Q4573" t="s">
        <v>39605</v>
      </c>
      <c r="R4573" t="s">
        <v>39606</v>
      </c>
      <c r="S4573" t="s">
        <v>39607</v>
      </c>
      <c r="T4573">
        <v>7.7</v>
      </c>
      <c r="U4573">
        <v>22621</v>
      </c>
      <c r="W4573"/>
      <c r="X4573"/>
      <c r="Y4573">
        <v>2607036</v>
      </c>
      <c r="Z4573"/>
      <c r="AA4573">
        <v>17412627</v>
      </c>
      <c r="AB4573">
        <v>99</v>
      </c>
    </row>
    <row r="4574" spans="1:28" hidden="1" x14ac:dyDescent="0.2">
      <c r="A4574" t="s">
        <v>39608</v>
      </c>
      <c r="B4574" t="s">
        <v>39609</v>
      </c>
      <c r="C4574">
        <v>2016</v>
      </c>
      <c r="D4574" s="1">
        <v>42676</v>
      </c>
      <c r="E4574" t="s">
        <v>1045</v>
      </c>
      <c r="F4574" t="s">
        <v>44032</v>
      </c>
      <c r="H4574">
        <v>96</v>
      </c>
      <c r="I4574" t="s">
        <v>7884</v>
      </c>
      <c r="J4574" t="s">
        <v>64</v>
      </c>
      <c r="M4574" t="s">
        <v>39610</v>
      </c>
      <c r="N4574" t="s">
        <v>39611</v>
      </c>
      <c r="O4574" t="s">
        <v>39612</v>
      </c>
      <c r="P4574" t="s">
        <v>39613</v>
      </c>
      <c r="Q4574" t="s">
        <v>39614</v>
      </c>
      <c r="R4574" t="s">
        <v>39615</v>
      </c>
      <c r="S4574" t="s">
        <v>39616</v>
      </c>
      <c r="T4574">
        <v>7.8</v>
      </c>
      <c r="U4574">
        <v>54480</v>
      </c>
      <c r="W4574"/>
      <c r="X4574"/>
      <c r="Y4574"/>
      <c r="Z4574"/>
      <c r="AA4574">
        <v>31457978</v>
      </c>
      <c r="AB4574">
        <v>52</v>
      </c>
    </row>
    <row r="4575" spans="1:28" x14ac:dyDescent="0.2">
      <c r="A4575" t="s">
        <v>18421</v>
      </c>
      <c r="B4575" t="s">
        <v>18422</v>
      </c>
      <c r="C4575">
        <v>2012</v>
      </c>
      <c r="D4575" t="s">
        <v>18423</v>
      </c>
      <c r="E4575" t="s">
        <v>44043</v>
      </c>
      <c r="F4575" t="s">
        <v>44034</v>
      </c>
      <c r="H4575">
        <v>169</v>
      </c>
      <c r="I4575" t="s">
        <v>133</v>
      </c>
      <c r="J4575" t="s">
        <v>26</v>
      </c>
      <c r="M4575" t="s">
        <v>135</v>
      </c>
      <c r="N4575" t="s">
        <v>8396</v>
      </c>
      <c r="O4575" t="s">
        <v>18424</v>
      </c>
      <c r="P4575" t="s">
        <v>15540</v>
      </c>
      <c r="Q4575" t="s">
        <v>18425</v>
      </c>
      <c r="R4575" t="s">
        <v>18426</v>
      </c>
      <c r="S4575" t="s">
        <v>18427</v>
      </c>
      <c r="T4575">
        <v>7.8</v>
      </c>
      <c r="U4575">
        <v>746008</v>
      </c>
      <c r="V4575" s="12">
        <f>W4575*1.12725506764114</f>
        <v>202905912.17540517</v>
      </c>
      <c r="W4575" s="3">
        <v>180000000</v>
      </c>
      <c r="X4575" s="13">
        <f>Y4575*1.12725506764114</f>
        <v>341562307.54134673</v>
      </c>
      <c r="Y4575" s="3">
        <v>303003568</v>
      </c>
      <c r="Z4575" s="13">
        <f>AA4575*1.12725506764114</f>
        <v>1146422425.8371205</v>
      </c>
      <c r="AA4575" s="3">
        <v>1017003568</v>
      </c>
      <c r="AB4575">
        <v>1440</v>
      </c>
    </row>
    <row r="4576" spans="1:28" x14ac:dyDescent="0.2">
      <c r="A4576" t="s">
        <v>246</v>
      </c>
      <c r="B4576" t="s">
        <v>247</v>
      </c>
      <c r="C4576">
        <v>2005</v>
      </c>
      <c r="D4576" t="s">
        <v>248</v>
      </c>
      <c r="E4576" t="s">
        <v>16512</v>
      </c>
      <c r="F4576" t="s">
        <v>44031</v>
      </c>
      <c r="G4576" t="s">
        <v>44034</v>
      </c>
      <c r="H4576">
        <v>140</v>
      </c>
      <c r="I4576" t="s">
        <v>25</v>
      </c>
      <c r="J4576" t="s">
        <v>26</v>
      </c>
      <c r="M4576" t="s">
        <v>239</v>
      </c>
      <c r="N4576" t="s">
        <v>239</v>
      </c>
      <c r="O4576" t="s">
        <v>249</v>
      </c>
      <c r="P4576" t="s">
        <v>242</v>
      </c>
      <c r="Q4576" t="s">
        <v>243</v>
      </c>
      <c r="R4576" t="s">
        <v>250</v>
      </c>
      <c r="S4576" t="s">
        <v>251</v>
      </c>
      <c r="T4576">
        <v>7.5</v>
      </c>
      <c r="U4576">
        <v>694239</v>
      </c>
      <c r="V4576" s="12">
        <f>W4576*1.32519713261649</f>
        <v>149747275.98566335</v>
      </c>
      <c r="W4576" s="3">
        <v>113000000</v>
      </c>
      <c r="X4576" s="13">
        <f>Y4576*1.32519713261649</f>
        <v>503933478.25881815</v>
      </c>
      <c r="Y4576" s="3">
        <v>380270577</v>
      </c>
      <c r="Z4576" s="13">
        <f>AA4576*1.32519713261649</f>
        <v>1150788680.1032281</v>
      </c>
      <c r="AA4576" s="3">
        <v>868390560</v>
      </c>
      <c r="AB4576">
        <v>3569</v>
      </c>
    </row>
    <row r="4577" spans="1:28" x14ac:dyDescent="0.2">
      <c r="A4577" t="s">
        <v>25553</v>
      </c>
      <c r="B4577" t="s">
        <v>25554</v>
      </c>
      <c r="C4577">
        <v>2018</v>
      </c>
      <c r="D4577" s="1">
        <v>43466</v>
      </c>
      <c r="E4577" t="s">
        <v>16512</v>
      </c>
      <c r="F4577" t="s">
        <v>44031</v>
      </c>
      <c r="G4577" t="s">
        <v>44034</v>
      </c>
      <c r="H4577">
        <v>143</v>
      </c>
      <c r="I4577" t="s">
        <v>360</v>
      </c>
      <c r="J4577" t="s">
        <v>26</v>
      </c>
      <c r="K4577" t="s">
        <v>75</v>
      </c>
      <c r="L4577" t="s">
        <v>5734</v>
      </c>
      <c r="M4577" t="s">
        <v>10263</v>
      </c>
      <c r="N4577" t="s">
        <v>25555</v>
      </c>
      <c r="O4577" t="s">
        <v>25556</v>
      </c>
      <c r="P4577" t="s">
        <v>17325</v>
      </c>
      <c r="Q4577" t="s">
        <v>25557</v>
      </c>
      <c r="R4577" t="s">
        <v>25558</v>
      </c>
      <c r="S4577" t="s">
        <v>25559</v>
      </c>
      <c r="T4577">
        <v>6.9</v>
      </c>
      <c r="U4577">
        <v>348878</v>
      </c>
      <c r="V4577" s="12">
        <f>W4577*1.03068014830331</f>
        <v>164908823.72852957</v>
      </c>
      <c r="W4577" s="3">
        <v>160000000</v>
      </c>
      <c r="X4577" s="13">
        <f>Y4577*1.03068014830331</f>
        <v>345341552.92953497</v>
      </c>
      <c r="Y4577" s="3">
        <v>335061807</v>
      </c>
      <c r="Z4577" s="13">
        <f>AA4577*1.03068014830331</f>
        <v>1183721603.3067384</v>
      </c>
      <c r="AA4577" s="3">
        <v>1148485886</v>
      </c>
      <c r="AB4577">
        <v>3883</v>
      </c>
    </row>
    <row r="4578" spans="1:28" hidden="1" x14ac:dyDescent="0.2">
      <c r="A4578" t="s">
        <v>39641</v>
      </c>
      <c r="B4578" t="s">
        <v>39642</v>
      </c>
      <c r="C4578">
        <v>2017</v>
      </c>
      <c r="D4578" s="1">
        <v>42797</v>
      </c>
      <c r="E4578" t="s">
        <v>44041</v>
      </c>
      <c r="F4578" t="s">
        <v>44042</v>
      </c>
      <c r="H4578">
        <v>129</v>
      </c>
      <c r="I4578" t="s">
        <v>39643</v>
      </c>
      <c r="J4578" t="s">
        <v>308</v>
      </c>
      <c r="K4578" t="s">
        <v>26</v>
      </c>
      <c r="L4578" t="s">
        <v>22887</v>
      </c>
      <c r="M4578" t="s">
        <v>27584</v>
      </c>
      <c r="N4578" t="s">
        <v>39644</v>
      </c>
      <c r="O4578" t="s">
        <v>39645</v>
      </c>
      <c r="P4578" t="s">
        <v>39646</v>
      </c>
      <c r="Q4578" t="s">
        <v>39647</v>
      </c>
      <c r="R4578" t="s">
        <v>39648</v>
      </c>
      <c r="S4578" t="s">
        <v>39649</v>
      </c>
      <c r="T4578">
        <v>6.4</v>
      </c>
      <c r="U4578">
        <v>11195</v>
      </c>
      <c r="W4578" t="s">
        <v>20328</v>
      </c>
      <c r="X4578"/>
      <c r="Y4578"/>
      <c r="Z4578"/>
      <c r="AA4578">
        <v>3955278</v>
      </c>
      <c r="AB4578">
        <v>64</v>
      </c>
    </row>
    <row r="4579" spans="1:28" x14ac:dyDescent="0.2">
      <c r="A4579" t="s">
        <v>462</v>
      </c>
      <c r="B4579" t="s">
        <v>463</v>
      </c>
      <c r="C4579">
        <v>2002</v>
      </c>
      <c r="D4579" s="1">
        <v>37443</v>
      </c>
      <c r="E4579" t="s">
        <v>16512</v>
      </c>
      <c r="F4579" t="s">
        <v>44031</v>
      </c>
      <c r="G4579" t="s">
        <v>44033</v>
      </c>
      <c r="H4579">
        <v>121</v>
      </c>
      <c r="I4579" t="s">
        <v>25</v>
      </c>
      <c r="J4579" t="s">
        <v>26</v>
      </c>
      <c r="M4579" t="s">
        <v>464</v>
      </c>
      <c r="N4579" t="s">
        <v>465</v>
      </c>
      <c r="O4579" t="s">
        <v>466</v>
      </c>
      <c r="P4579" t="s">
        <v>467</v>
      </c>
      <c r="Q4579" t="s">
        <v>468</v>
      </c>
      <c r="R4579" t="s">
        <v>469</v>
      </c>
      <c r="S4579" t="s">
        <v>470</v>
      </c>
      <c r="T4579">
        <v>7.3</v>
      </c>
      <c r="U4579">
        <v>675212</v>
      </c>
      <c r="V4579" s="12">
        <f>W4579*1.43863813229572</f>
        <v>199970700.38910508</v>
      </c>
      <c r="W4579" s="3">
        <v>139000000</v>
      </c>
      <c r="X4579" s="13">
        <f>Y4579*1.43863813229572</f>
        <v>585558607.11206234</v>
      </c>
      <c r="Y4579" s="3">
        <v>407022860</v>
      </c>
      <c r="Z4579" s="13">
        <f>AA4579*1.43863813229572</f>
        <v>1186912476.8882492</v>
      </c>
      <c r="AA4579" s="3">
        <v>825025036</v>
      </c>
      <c r="AB4579">
        <v>2130</v>
      </c>
    </row>
    <row r="4580" spans="1:28" hidden="1" x14ac:dyDescent="0.2">
      <c r="A4580" t="s">
        <v>39656</v>
      </c>
      <c r="B4580" t="s">
        <v>39657</v>
      </c>
      <c r="C4580">
        <v>2015</v>
      </c>
      <c r="D4580" s="1">
        <v>42045</v>
      </c>
      <c r="E4580" t="s">
        <v>44041</v>
      </c>
      <c r="F4580" t="s">
        <v>44032</v>
      </c>
      <c r="G4580" t="s">
        <v>44045</v>
      </c>
      <c r="H4580">
        <v>132</v>
      </c>
      <c r="I4580" t="s">
        <v>943</v>
      </c>
      <c r="J4580" t="s">
        <v>944</v>
      </c>
      <c r="M4580" t="s">
        <v>39658</v>
      </c>
      <c r="N4580" t="s">
        <v>39659</v>
      </c>
      <c r="O4580" t="s">
        <v>39660</v>
      </c>
      <c r="P4580" t="s">
        <v>22649</v>
      </c>
      <c r="Q4580" t="s">
        <v>39661</v>
      </c>
      <c r="R4580" t="s">
        <v>39662</v>
      </c>
      <c r="S4580" t="s">
        <v>39663</v>
      </c>
      <c r="T4580">
        <v>8.1999999999999993</v>
      </c>
      <c r="U4580">
        <v>29977</v>
      </c>
      <c r="W4580"/>
      <c r="X4580"/>
      <c r="Y4580">
        <v>342370</v>
      </c>
      <c r="Z4580"/>
      <c r="AA4580">
        <v>6879098</v>
      </c>
      <c r="AB4580">
        <v>89</v>
      </c>
    </row>
    <row r="4581" spans="1:28" hidden="1" x14ac:dyDescent="0.2">
      <c r="A4581" t="s">
        <v>39664</v>
      </c>
      <c r="B4581" t="s">
        <v>39665</v>
      </c>
      <c r="C4581">
        <v>2015</v>
      </c>
      <c r="D4581" s="1">
        <v>42615</v>
      </c>
      <c r="E4581" t="s">
        <v>44048</v>
      </c>
      <c r="F4581" t="s">
        <v>44046</v>
      </c>
      <c r="G4581" t="s">
        <v>44045</v>
      </c>
      <c r="H4581">
        <v>89</v>
      </c>
      <c r="I4581" t="s">
        <v>25</v>
      </c>
      <c r="J4581" t="s">
        <v>26</v>
      </c>
      <c r="M4581" t="s">
        <v>39666</v>
      </c>
      <c r="N4581" t="s">
        <v>39667</v>
      </c>
      <c r="O4581" t="s">
        <v>39668</v>
      </c>
      <c r="P4581" t="s">
        <v>39669</v>
      </c>
      <c r="Q4581" t="s">
        <v>39670</v>
      </c>
      <c r="R4581" t="s">
        <v>39671</v>
      </c>
      <c r="S4581" t="s">
        <v>39672</v>
      </c>
      <c r="T4581">
        <v>5.9</v>
      </c>
      <c r="U4581">
        <v>16142</v>
      </c>
      <c r="W4581"/>
      <c r="X4581"/>
      <c r="Y4581">
        <v>23665</v>
      </c>
      <c r="Z4581"/>
      <c r="AA4581">
        <v>35275</v>
      </c>
      <c r="AB4581">
        <v>109</v>
      </c>
    </row>
    <row r="4582" spans="1:28" hidden="1" x14ac:dyDescent="0.2">
      <c r="A4582" t="s">
        <v>39673</v>
      </c>
      <c r="B4582" t="s">
        <v>39674</v>
      </c>
      <c r="C4582">
        <v>2015</v>
      </c>
      <c r="D4582" s="1">
        <v>42925</v>
      </c>
      <c r="E4582" t="s">
        <v>176</v>
      </c>
      <c r="F4582" t="s">
        <v>44046</v>
      </c>
      <c r="G4582" t="s">
        <v>44042</v>
      </c>
      <c r="H4582">
        <v>79</v>
      </c>
      <c r="I4582" t="s">
        <v>25</v>
      </c>
      <c r="J4582" t="s">
        <v>26</v>
      </c>
      <c r="M4582" t="s">
        <v>23778</v>
      </c>
      <c r="N4582" t="s">
        <v>23778</v>
      </c>
      <c r="O4582" t="s">
        <v>39675</v>
      </c>
      <c r="P4582" t="s">
        <v>39676</v>
      </c>
      <c r="Q4582" t="s">
        <v>39677</v>
      </c>
      <c r="R4582" t="s">
        <v>39678</v>
      </c>
      <c r="S4582" t="s">
        <v>39679</v>
      </c>
      <c r="T4582">
        <v>6.4</v>
      </c>
      <c r="U4582">
        <v>16457</v>
      </c>
      <c r="W4582"/>
      <c r="X4582"/>
      <c r="Y4582"/>
      <c r="Z4582"/>
      <c r="AA4582">
        <v>772319</v>
      </c>
      <c r="AB4582">
        <v>125</v>
      </c>
    </row>
    <row r="4583" spans="1:28" x14ac:dyDescent="0.2">
      <c r="A4583" t="s">
        <v>7220</v>
      </c>
      <c r="B4583" t="s">
        <v>7221</v>
      </c>
      <c r="C4583">
        <v>2005</v>
      </c>
      <c r="D4583" t="s">
        <v>7222</v>
      </c>
      <c r="E4583" t="s">
        <v>44043</v>
      </c>
      <c r="F4583" t="s">
        <v>44040</v>
      </c>
      <c r="G4583" t="s">
        <v>44034</v>
      </c>
      <c r="H4583">
        <v>157</v>
      </c>
      <c r="I4583" t="s">
        <v>495</v>
      </c>
      <c r="J4583" t="s">
        <v>26</v>
      </c>
      <c r="K4583" t="s">
        <v>27</v>
      </c>
      <c r="M4583" t="s">
        <v>5965</v>
      </c>
      <c r="N4583" t="s">
        <v>7223</v>
      </c>
      <c r="O4583" t="s">
        <v>7224</v>
      </c>
      <c r="P4583" t="s">
        <v>7225</v>
      </c>
      <c r="Q4583" t="s">
        <v>7226</v>
      </c>
      <c r="R4583" t="s">
        <v>7227</v>
      </c>
      <c r="S4583" t="s">
        <v>7228</v>
      </c>
      <c r="T4583">
        <v>7.7</v>
      </c>
      <c r="U4583">
        <v>530516</v>
      </c>
      <c r="V4583" s="12">
        <f>W4583*1.32519713261649</f>
        <v>198779569.89247349</v>
      </c>
      <c r="W4583" s="3">
        <v>150000000</v>
      </c>
      <c r="X4583" s="13">
        <f>Y4583*1.32519713261649</f>
        <v>384860974.96648818</v>
      </c>
      <c r="Y4583" s="3">
        <v>290417905</v>
      </c>
      <c r="Z4583" s="13">
        <f>AA4583*1.32519713261649</f>
        <v>1187881870.1823678</v>
      </c>
      <c r="AA4583" s="3">
        <v>896381256</v>
      </c>
      <c r="AB4583">
        <v>1984</v>
      </c>
    </row>
    <row r="4584" spans="1:28" x14ac:dyDescent="0.2">
      <c r="A4584" t="s">
        <v>23588</v>
      </c>
      <c r="B4584" t="s">
        <v>23589</v>
      </c>
      <c r="C4584">
        <v>2011</v>
      </c>
      <c r="D4584" t="s">
        <v>15103</v>
      </c>
      <c r="E4584" t="s">
        <v>16512</v>
      </c>
      <c r="F4584" t="s">
        <v>44031</v>
      </c>
      <c r="G4584" t="s">
        <v>44034</v>
      </c>
      <c r="H4584">
        <v>137</v>
      </c>
      <c r="I4584" t="s">
        <v>229</v>
      </c>
      <c r="J4584" t="s">
        <v>26</v>
      </c>
      <c r="K4584" t="s">
        <v>308</v>
      </c>
      <c r="M4584" t="s">
        <v>5807</v>
      </c>
      <c r="N4584" t="s">
        <v>6977</v>
      </c>
      <c r="O4584" t="s">
        <v>23590</v>
      </c>
      <c r="P4584" t="s">
        <v>125</v>
      </c>
      <c r="Q4584" t="s">
        <v>2375</v>
      </c>
      <c r="R4584" t="s">
        <v>23591</v>
      </c>
      <c r="S4584" t="s">
        <v>23592</v>
      </c>
      <c r="T4584">
        <v>6.6</v>
      </c>
      <c r="U4584">
        <v>472435</v>
      </c>
      <c r="V4584" s="12">
        <f>W4584*1.1505830469594</f>
        <v>287645761.73984998</v>
      </c>
      <c r="W4584" s="3">
        <v>250000000</v>
      </c>
      <c r="X4584" s="13">
        <f>Y4584*1.1505830469594</f>
        <v>277373128.48115319</v>
      </c>
      <c r="Y4584" s="3">
        <v>241071802</v>
      </c>
      <c r="Z4584" s="13">
        <f>AA4584*1.1505830469594</f>
        <v>1203180572.5526588</v>
      </c>
      <c r="AA4584" s="3">
        <v>1045713802</v>
      </c>
      <c r="AB4584">
        <v>536</v>
      </c>
    </row>
    <row r="4585" spans="1:28" hidden="1" x14ac:dyDescent="0.2">
      <c r="A4585" t="s">
        <v>39695</v>
      </c>
      <c r="B4585" t="s">
        <v>39696</v>
      </c>
      <c r="C4585">
        <v>2018</v>
      </c>
      <c r="D4585" s="1">
        <v>43773</v>
      </c>
      <c r="E4585" t="s">
        <v>16512</v>
      </c>
      <c r="F4585" t="s">
        <v>44031</v>
      </c>
      <c r="G4585" t="s">
        <v>44032</v>
      </c>
      <c r="H4585">
        <v>117</v>
      </c>
      <c r="I4585" t="s">
        <v>39697</v>
      </c>
      <c r="J4585" t="s">
        <v>26</v>
      </c>
      <c r="K4585" t="s">
        <v>75</v>
      </c>
      <c r="M4585" t="s">
        <v>31564</v>
      </c>
      <c r="N4585" t="s">
        <v>39698</v>
      </c>
      <c r="O4585" t="s">
        <v>39699</v>
      </c>
      <c r="P4585" t="s">
        <v>29359</v>
      </c>
      <c r="Q4585" t="s">
        <v>29359</v>
      </c>
      <c r="R4585" t="s">
        <v>39700</v>
      </c>
      <c r="S4585" t="s">
        <v>39701</v>
      </c>
      <c r="T4585">
        <v>6.6</v>
      </c>
      <c r="U4585">
        <v>14263</v>
      </c>
      <c r="W4585">
        <v>20000000</v>
      </c>
      <c r="X4585"/>
      <c r="Y4585"/>
      <c r="Z4585"/>
      <c r="AA4585">
        <v>6926443</v>
      </c>
      <c r="AB4585">
        <v>83</v>
      </c>
    </row>
    <row r="4586" spans="1:28" x14ac:dyDescent="0.2">
      <c r="A4586" t="s">
        <v>31586</v>
      </c>
      <c r="B4586" t="s">
        <v>31587</v>
      </c>
      <c r="C4586">
        <v>2014</v>
      </c>
      <c r="D4586" t="s">
        <v>31588</v>
      </c>
      <c r="E4586" t="s">
        <v>16512</v>
      </c>
      <c r="F4586" t="s">
        <v>44031</v>
      </c>
      <c r="G4586" t="s">
        <v>44033</v>
      </c>
      <c r="H4586">
        <v>165</v>
      </c>
      <c r="I4586" t="s">
        <v>13579</v>
      </c>
      <c r="J4586" t="s">
        <v>26</v>
      </c>
      <c r="M4586" t="s">
        <v>995</v>
      </c>
      <c r="N4586" t="s">
        <v>1276</v>
      </c>
      <c r="O4586" t="s">
        <v>31589</v>
      </c>
      <c r="P4586" t="s">
        <v>333</v>
      </c>
      <c r="Q4586" t="s">
        <v>31590</v>
      </c>
      <c r="R4586" t="s">
        <v>31591</v>
      </c>
      <c r="S4586" t="s">
        <v>31592</v>
      </c>
      <c r="T4586">
        <v>5.6</v>
      </c>
      <c r="U4586">
        <v>294790</v>
      </c>
      <c r="V4586" s="12">
        <f>W4586*1.09324733035956</f>
        <v>229581939.37550759</v>
      </c>
      <c r="W4586" s="3">
        <v>210000000</v>
      </c>
      <c r="X4586" s="13">
        <f>Y4586*1.09324733035956</f>
        <v>268325614.60291716</v>
      </c>
      <c r="Y4586" s="3">
        <v>245439076</v>
      </c>
      <c r="Z4586" s="13">
        <f>AA4586*1.09324733035956</f>
        <v>1207004166.7866015</v>
      </c>
      <c r="AA4586" s="3">
        <v>1104054072</v>
      </c>
      <c r="AB4586">
        <v>1014</v>
      </c>
    </row>
    <row r="4587" spans="1:28" x14ac:dyDescent="0.2">
      <c r="A4587" t="s">
        <v>14661</v>
      </c>
      <c r="B4587" t="s">
        <v>14662</v>
      </c>
      <c r="C4587">
        <v>2008</v>
      </c>
      <c r="D4587" t="s">
        <v>14663</v>
      </c>
      <c r="E4587" t="s">
        <v>16512</v>
      </c>
      <c r="F4587" t="s">
        <v>44044</v>
      </c>
      <c r="G4587" t="s">
        <v>44032</v>
      </c>
      <c r="H4587">
        <v>152</v>
      </c>
      <c r="I4587" t="s">
        <v>229</v>
      </c>
      <c r="J4587" t="s">
        <v>26</v>
      </c>
      <c r="K4587" t="s">
        <v>209</v>
      </c>
      <c r="M4587" t="s">
        <v>1939</v>
      </c>
      <c r="N4587" t="s">
        <v>14664</v>
      </c>
      <c r="O4587" t="s">
        <v>14665</v>
      </c>
      <c r="P4587" t="s">
        <v>437</v>
      </c>
      <c r="Q4587" t="s">
        <v>14666</v>
      </c>
      <c r="R4587" t="s">
        <v>14667</v>
      </c>
      <c r="S4587" t="s">
        <v>14668</v>
      </c>
      <c r="T4587">
        <v>9</v>
      </c>
      <c r="U4587">
        <v>2241615</v>
      </c>
      <c r="V4587" s="12">
        <f>W4587*1.20207800169993</f>
        <v>222384430.31448704</v>
      </c>
      <c r="W4587" s="3">
        <v>185000000</v>
      </c>
      <c r="X4587" s="13">
        <f>Y4587*1.20207800169993</f>
        <v>643393056.83043432</v>
      </c>
      <c r="Y4587" s="3">
        <v>535234033</v>
      </c>
      <c r="Z4587" s="13">
        <f>AA4587*1.20207800169993</f>
        <v>1208635590.8376615</v>
      </c>
      <c r="AA4587" s="3">
        <v>1005455211</v>
      </c>
      <c r="AB4587">
        <v>6938</v>
      </c>
    </row>
    <row r="4588" spans="1:28" x14ac:dyDescent="0.2">
      <c r="A4588" t="s">
        <v>19531</v>
      </c>
      <c r="B4588" t="s">
        <v>19532</v>
      </c>
      <c r="C4588">
        <v>2010</v>
      </c>
      <c r="D4588" s="1">
        <v>40240</v>
      </c>
      <c r="E4588" t="s">
        <v>44043</v>
      </c>
      <c r="F4588" t="s">
        <v>44040</v>
      </c>
      <c r="G4588" t="s">
        <v>44034</v>
      </c>
      <c r="H4588">
        <v>108</v>
      </c>
      <c r="I4588" t="s">
        <v>229</v>
      </c>
      <c r="J4588" t="s">
        <v>26</v>
      </c>
      <c r="M4588" t="s">
        <v>330</v>
      </c>
      <c r="N4588" t="s">
        <v>19533</v>
      </c>
      <c r="O4588" t="s">
        <v>19534</v>
      </c>
      <c r="P4588" t="s">
        <v>125</v>
      </c>
      <c r="Q4588" t="s">
        <v>19535</v>
      </c>
      <c r="R4588" t="s">
        <v>19536</v>
      </c>
      <c r="S4588" t="s">
        <v>19537</v>
      </c>
      <c r="T4588">
        <v>6.4</v>
      </c>
      <c r="U4588">
        <v>376706</v>
      </c>
      <c r="V4588" s="12">
        <f>W4588*1.18690152988223</f>
        <v>237380305.976446</v>
      </c>
      <c r="W4588" s="3">
        <v>200000000</v>
      </c>
      <c r="X4588" s="13">
        <f>Y4588*1.18690152988223</f>
        <v>396651939.73204064</v>
      </c>
      <c r="Y4588" s="3">
        <v>334191110</v>
      </c>
      <c r="Z4588" s="13">
        <f>AA4588*1.18690152988223</f>
        <v>1217128481.7029092</v>
      </c>
      <c r="AA4588" s="3">
        <v>1025467110</v>
      </c>
      <c r="AB4588">
        <v>790</v>
      </c>
    </row>
    <row r="4589" spans="1:28" hidden="1" x14ac:dyDescent="0.2">
      <c r="A4589" t="s">
        <v>39727</v>
      </c>
      <c r="B4589" t="s">
        <v>39728</v>
      </c>
      <c r="C4589">
        <v>2016</v>
      </c>
      <c r="D4589" t="s">
        <v>38494</v>
      </c>
      <c r="E4589" t="s">
        <v>1045</v>
      </c>
      <c r="F4589" t="s">
        <v>44032</v>
      </c>
      <c r="H4589">
        <v>92</v>
      </c>
      <c r="I4589" t="s">
        <v>25</v>
      </c>
      <c r="J4589" t="s">
        <v>26</v>
      </c>
      <c r="M4589" t="s">
        <v>31281</v>
      </c>
      <c r="N4589" t="s">
        <v>31281</v>
      </c>
      <c r="O4589" t="s">
        <v>39729</v>
      </c>
      <c r="P4589" t="s">
        <v>39730</v>
      </c>
      <c r="Q4589" t="s">
        <v>39731</v>
      </c>
      <c r="R4589" t="s">
        <v>39732</v>
      </c>
      <c r="S4589" t="s">
        <v>39733</v>
      </c>
      <c r="T4589">
        <v>6.7</v>
      </c>
      <c r="U4589">
        <v>16485</v>
      </c>
      <c r="W4589"/>
      <c r="X4589"/>
      <c r="Y4589">
        <v>4417667</v>
      </c>
      <c r="Z4589"/>
      <c r="AA4589">
        <v>4417667</v>
      </c>
      <c r="AB4589">
        <v>81</v>
      </c>
    </row>
    <row r="4590" spans="1:28" x14ac:dyDescent="0.2">
      <c r="A4590" t="s">
        <v>24173</v>
      </c>
      <c r="B4590" t="s">
        <v>24174</v>
      </c>
      <c r="C4590">
        <v>2012</v>
      </c>
      <c r="D4590" t="s">
        <v>24175</v>
      </c>
      <c r="E4590" t="s">
        <v>16512</v>
      </c>
      <c r="F4590" t="s">
        <v>44031</v>
      </c>
      <c r="H4590">
        <v>164</v>
      </c>
      <c r="I4590" t="s">
        <v>495</v>
      </c>
      <c r="J4590" t="s">
        <v>26</v>
      </c>
      <c r="K4590" t="s">
        <v>361</v>
      </c>
      <c r="M4590" t="s">
        <v>1939</v>
      </c>
      <c r="N4590" t="s">
        <v>14664</v>
      </c>
      <c r="O4590" t="s">
        <v>24176</v>
      </c>
      <c r="P4590" t="s">
        <v>437</v>
      </c>
      <c r="Q4590" t="s">
        <v>24177</v>
      </c>
      <c r="R4590" t="s">
        <v>24178</v>
      </c>
      <c r="S4590" t="s">
        <v>24179</v>
      </c>
      <c r="T4590">
        <v>8.4</v>
      </c>
      <c r="U4590">
        <v>1480582</v>
      </c>
      <c r="V4590" s="12">
        <f>W4590*1.12725506764114</f>
        <v>281813766.910285</v>
      </c>
      <c r="W4590" s="3">
        <v>250000000</v>
      </c>
      <c r="X4590" s="13">
        <f>Y4590*1.12725506764114</f>
        <v>505167070.35588449</v>
      </c>
      <c r="Y4590" s="3">
        <v>448139099</v>
      </c>
      <c r="Z4590" s="13">
        <f>AA4590*1.12725506764114</f>
        <v>1218712868.3497865</v>
      </c>
      <c r="AA4590" s="3">
        <v>1081133191</v>
      </c>
      <c r="AB4590">
        <v>3004</v>
      </c>
    </row>
    <row r="4591" spans="1:28" x14ac:dyDescent="0.2">
      <c r="A4591" t="s">
        <v>36744</v>
      </c>
      <c r="B4591" t="s">
        <v>36745</v>
      </c>
      <c r="C4591">
        <v>2016</v>
      </c>
      <c r="D4591" s="1">
        <v>42465</v>
      </c>
      <c r="E4591" t="s">
        <v>16512</v>
      </c>
      <c r="F4591" t="s">
        <v>44031</v>
      </c>
      <c r="G4591" t="s">
        <v>44033</v>
      </c>
      <c r="H4591">
        <v>147</v>
      </c>
      <c r="I4591" t="s">
        <v>25</v>
      </c>
      <c r="J4591" t="s">
        <v>26</v>
      </c>
      <c r="K4591" t="s">
        <v>307</v>
      </c>
      <c r="L4591" t="s">
        <v>12978</v>
      </c>
      <c r="M4591" t="s">
        <v>4402</v>
      </c>
      <c r="N4591" t="s">
        <v>14093</v>
      </c>
      <c r="O4591" t="s">
        <v>36746</v>
      </c>
      <c r="P4591" t="s">
        <v>13116</v>
      </c>
      <c r="Q4591" t="s">
        <v>36747</v>
      </c>
      <c r="R4591" t="s">
        <v>36748</v>
      </c>
      <c r="S4591" t="s">
        <v>36749</v>
      </c>
      <c r="T4591">
        <v>7.8</v>
      </c>
      <c r="U4591">
        <v>644241</v>
      </c>
      <c r="V4591" s="12">
        <f>W4591*1.07834771485832</f>
        <v>269586928.71458</v>
      </c>
      <c r="W4591" s="3">
        <v>250000000</v>
      </c>
      <c r="X4591" s="13">
        <f>Y4591*1.07834771485832</f>
        <v>440056825.21359515</v>
      </c>
      <c r="Y4591" s="3">
        <v>408084349</v>
      </c>
      <c r="Z4591" s="13">
        <f>AA4591*1.07834771485832</f>
        <v>1243693056.0747018</v>
      </c>
      <c r="AA4591" s="3">
        <v>1153332120</v>
      </c>
      <c r="AB4591">
        <v>1422</v>
      </c>
    </row>
    <row r="4592" spans="1:28" hidden="1" x14ac:dyDescent="0.2">
      <c r="A4592" t="s">
        <v>39749</v>
      </c>
      <c r="B4592">
        <v>24</v>
      </c>
      <c r="C4592">
        <v>2016</v>
      </c>
      <c r="D4592" s="1">
        <v>42526</v>
      </c>
      <c r="E4592" t="s">
        <v>16512</v>
      </c>
      <c r="F4592" t="s">
        <v>44033</v>
      </c>
      <c r="G4592" t="s">
        <v>44042</v>
      </c>
      <c r="H4592">
        <v>164</v>
      </c>
      <c r="I4592" t="s">
        <v>943</v>
      </c>
      <c r="J4592" t="s">
        <v>2402</v>
      </c>
      <c r="M4592" t="s">
        <v>39750</v>
      </c>
      <c r="N4592" t="s">
        <v>39750</v>
      </c>
      <c r="O4592" t="s">
        <v>39751</v>
      </c>
      <c r="P4592" t="s">
        <v>13466</v>
      </c>
      <c r="Q4592" t="s">
        <v>39752</v>
      </c>
      <c r="R4592" t="s">
        <v>39753</v>
      </c>
      <c r="S4592" t="s">
        <v>39754</v>
      </c>
      <c r="T4592">
        <v>7.8</v>
      </c>
      <c r="U4592">
        <v>15975</v>
      </c>
      <c r="W4592" t="s">
        <v>13485</v>
      </c>
      <c r="X4592"/>
      <c r="Y4592"/>
      <c r="Z4592"/>
      <c r="AA4592">
        <v>336771</v>
      </c>
      <c r="AB4592">
        <v>114</v>
      </c>
    </row>
    <row r="4593" spans="1:28" hidden="1" x14ac:dyDescent="0.2">
      <c r="A4593" t="s">
        <v>39755</v>
      </c>
      <c r="B4593" t="s">
        <v>39756</v>
      </c>
      <c r="C4593">
        <v>2018</v>
      </c>
      <c r="D4593" t="s">
        <v>39757</v>
      </c>
      <c r="E4593" t="s">
        <v>176</v>
      </c>
      <c r="F4593" t="s">
        <v>44045</v>
      </c>
      <c r="G4593" t="s">
        <v>44036</v>
      </c>
      <c r="H4593">
        <v>97</v>
      </c>
      <c r="I4593" t="s">
        <v>39758</v>
      </c>
      <c r="J4593" t="s">
        <v>26</v>
      </c>
      <c r="M4593" t="s">
        <v>39759</v>
      </c>
      <c r="N4593" t="s">
        <v>39760</v>
      </c>
      <c r="O4593" t="s">
        <v>39761</v>
      </c>
      <c r="P4593" t="s">
        <v>16031</v>
      </c>
      <c r="Q4593" t="s">
        <v>39762</v>
      </c>
      <c r="R4593" t="s">
        <v>39763</v>
      </c>
      <c r="S4593" t="s">
        <v>39764</v>
      </c>
      <c r="T4593">
        <v>4.8</v>
      </c>
      <c r="U4593">
        <v>26910</v>
      </c>
      <c r="W4593"/>
      <c r="X4593"/>
      <c r="Y4593"/>
      <c r="Z4593"/>
      <c r="AA4593">
        <v>2635408</v>
      </c>
      <c r="AB4593">
        <v>537</v>
      </c>
    </row>
    <row r="4594" spans="1:28" hidden="1" x14ac:dyDescent="0.2">
      <c r="A4594" t="s">
        <v>39765</v>
      </c>
      <c r="B4594" t="s">
        <v>39766</v>
      </c>
      <c r="C4594">
        <v>2015</v>
      </c>
      <c r="D4594" t="s">
        <v>35321</v>
      </c>
      <c r="E4594" t="s">
        <v>16512</v>
      </c>
      <c r="F4594" t="s">
        <v>44044</v>
      </c>
      <c r="G4594" t="s">
        <v>44042</v>
      </c>
      <c r="H4594">
        <v>160</v>
      </c>
      <c r="I4594" t="s">
        <v>943</v>
      </c>
      <c r="J4594" t="s">
        <v>2402</v>
      </c>
      <c r="M4594" t="s">
        <v>30437</v>
      </c>
      <c r="N4594" t="s">
        <v>30438</v>
      </c>
      <c r="O4594" t="s">
        <v>39767</v>
      </c>
      <c r="P4594" t="s">
        <v>39768</v>
      </c>
      <c r="Q4594" t="s">
        <v>39769</v>
      </c>
      <c r="R4594" t="s">
        <v>39770</v>
      </c>
      <c r="S4594" t="s">
        <v>39771</v>
      </c>
      <c r="T4594">
        <v>8.4</v>
      </c>
      <c r="U4594">
        <v>15768</v>
      </c>
      <c r="W4594" t="s">
        <v>12124</v>
      </c>
      <c r="X4594"/>
      <c r="Y4594"/>
      <c r="Z4594"/>
      <c r="AA4594"/>
      <c r="AB4594">
        <v>54</v>
      </c>
    </row>
    <row r="4595" spans="1:28" hidden="1" x14ac:dyDescent="0.2">
      <c r="A4595" t="s">
        <v>39772</v>
      </c>
      <c r="B4595" t="s">
        <v>39773</v>
      </c>
      <c r="C4595">
        <v>2019</v>
      </c>
      <c r="D4595" t="s">
        <v>39774</v>
      </c>
      <c r="E4595" t="s">
        <v>176</v>
      </c>
      <c r="F4595" t="s">
        <v>44049</v>
      </c>
      <c r="G4595" t="s">
        <v>44042</v>
      </c>
      <c r="H4595">
        <v>129</v>
      </c>
      <c r="I4595" t="s">
        <v>1983</v>
      </c>
      <c r="J4595" t="s">
        <v>26</v>
      </c>
      <c r="K4595" t="s">
        <v>5569</v>
      </c>
      <c r="M4595" t="s">
        <v>39775</v>
      </c>
      <c r="N4595" t="s">
        <v>39775</v>
      </c>
      <c r="O4595" t="s">
        <v>39776</v>
      </c>
      <c r="P4595" t="s">
        <v>39777</v>
      </c>
      <c r="Q4595" t="s">
        <v>39778</v>
      </c>
      <c r="R4595" t="s">
        <v>39779</v>
      </c>
      <c r="S4595" t="s">
        <v>39780</v>
      </c>
      <c r="T4595">
        <v>6.6</v>
      </c>
      <c r="U4595">
        <v>21208</v>
      </c>
      <c r="W4595"/>
      <c r="X4595"/>
      <c r="Y4595"/>
      <c r="Z4595"/>
      <c r="AA4595"/>
      <c r="AB4595">
        <v>204</v>
      </c>
    </row>
    <row r="4596" spans="1:28" hidden="1" x14ac:dyDescent="0.2">
      <c r="A4596" t="s">
        <v>39781</v>
      </c>
      <c r="B4596" t="s">
        <v>39782</v>
      </c>
      <c r="C4596">
        <v>2017</v>
      </c>
      <c r="D4596" s="1">
        <v>42989</v>
      </c>
      <c r="E4596" t="s">
        <v>1045</v>
      </c>
      <c r="F4596" t="s">
        <v>44032</v>
      </c>
      <c r="H4596">
        <v>151</v>
      </c>
      <c r="I4596" t="s">
        <v>39783</v>
      </c>
      <c r="J4596" t="s">
        <v>74</v>
      </c>
      <c r="K4596" t="s">
        <v>26</v>
      </c>
      <c r="L4596" t="s">
        <v>496</v>
      </c>
      <c r="M4596" t="s">
        <v>31668</v>
      </c>
      <c r="N4596" t="s">
        <v>31668</v>
      </c>
      <c r="O4596" t="s">
        <v>39784</v>
      </c>
      <c r="P4596" t="s">
        <v>39785</v>
      </c>
      <c r="Q4596" t="s">
        <v>39786</v>
      </c>
      <c r="R4596" t="s">
        <v>39787</v>
      </c>
      <c r="S4596" t="s">
        <v>39788</v>
      </c>
      <c r="T4596">
        <v>7.2</v>
      </c>
      <c r="U4596">
        <v>53171</v>
      </c>
      <c r="W4596"/>
      <c r="X4596"/>
      <c r="Y4596">
        <v>1502347</v>
      </c>
      <c r="Z4596"/>
      <c r="AA4596">
        <v>9493791</v>
      </c>
      <c r="AB4596">
        <v>163</v>
      </c>
    </row>
    <row r="4597" spans="1:28" x14ac:dyDescent="0.2">
      <c r="A4597" t="s">
        <v>20475</v>
      </c>
      <c r="B4597" t="s">
        <v>20476</v>
      </c>
      <c r="C4597">
        <v>2012</v>
      </c>
      <c r="D4597" t="s">
        <v>18691</v>
      </c>
      <c r="E4597" t="s">
        <v>16512</v>
      </c>
      <c r="F4597" t="s">
        <v>44031</v>
      </c>
      <c r="G4597" t="s">
        <v>44042</v>
      </c>
      <c r="H4597">
        <v>143</v>
      </c>
      <c r="I4597" t="s">
        <v>20477</v>
      </c>
      <c r="J4597" t="s">
        <v>26</v>
      </c>
      <c r="K4597" t="s">
        <v>1076</v>
      </c>
      <c r="L4597" t="s">
        <v>52</v>
      </c>
      <c r="M4597" t="s">
        <v>3736</v>
      </c>
      <c r="N4597" t="s">
        <v>4524</v>
      </c>
      <c r="O4597" t="s">
        <v>20478</v>
      </c>
      <c r="P4597" t="s">
        <v>9512</v>
      </c>
      <c r="Q4597" t="s">
        <v>20479</v>
      </c>
      <c r="R4597" t="s">
        <v>20480</v>
      </c>
      <c r="S4597" t="s">
        <v>20481</v>
      </c>
      <c r="T4597">
        <v>7.7</v>
      </c>
      <c r="U4597">
        <v>620267</v>
      </c>
      <c r="V4597" s="12">
        <f>W4597*1.12725506764114</f>
        <v>225451013.52822798</v>
      </c>
      <c r="W4597" s="3">
        <v>200000000</v>
      </c>
      <c r="X4597" s="13">
        <f>Y4597*1.12725506764114</f>
        <v>343091664.63691109</v>
      </c>
      <c r="Y4597" s="3">
        <v>304360277</v>
      </c>
      <c r="Z4597" s="13">
        <f>AA4597*1.12725506764114</f>
        <v>1249631019.6936455</v>
      </c>
      <c r="AA4597" s="3">
        <v>1108561013</v>
      </c>
      <c r="AB4597">
        <v>1588</v>
      </c>
    </row>
    <row r="4598" spans="1:28" hidden="1" x14ac:dyDescent="0.2">
      <c r="A4598" t="s">
        <v>39797</v>
      </c>
      <c r="B4598" t="s">
        <v>39798</v>
      </c>
      <c r="C4598">
        <v>2018</v>
      </c>
      <c r="D4598" t="s">
        <v>39799</v>
      </c>
      <c r="E4598" t="s">
        <v>16512</v>
      </c>
      <c r="F4598" t="s">
        <v>44042</v>
      </c>
      <c r="H4598">
        <v>94</v>
      </c>
      <c r="I4598" t="s">
        <v>1983</v>
      </c>
      <c r="J4598" t="s">
        <v>26</v>
      </c>
      <c r="M4598" t="s">
        <v>39800</v>
      </c>
      <c r="N4598" t="s">
        <v>39801</v>
      </c>
      <c r="O4598" t="s">
        <v>39802</v>
      </c>
      <c r="P4598" t="s">
        <v>17325</v>
      </c>
      <c r="Q4598" t="s">
        <v>39803</v>
      </c>
      <c r="R4598" t="s">
        <v>39804</v>
      </c>
      <c r="S4598" t="s">
        <v>39805</v>
      </c>
      <c r="T4598">
        <v>6</v>
      </c>
      <c r="U4598">
        <v>25652</v>
      </c>
      <c r="W4598">
        <v>5000000</v>
      </c>
      <c r="X4598"/>
      <c r="Y4598"/>
      <c r="Z4598"/>
      <c r="AA4598">
        <v>823471</v>
      </c>
      <c r="AB4598">
        <v>256</v>
      </c>
    </row>
    <row r="4599" spans="1:28" x14ac:dyDescent="0.2">
      <c r="A4599" t="s">
        <v>5609</v>
      </c>
      <c r="B4599" t="s">
        <v>5610</v>
      </c>
      <c r="C4599">
        <v>2002</v>
      </c>
      <c r="D4599" s="1">
        <v>37419</v>
      </c>
      <c r="E4599" t="s">
        <v>44043</v>
      </c>
      <c r="F4599" t="s">
        <v>44040</v>
      </c>
      <c r="G4599" t="s">
        <v>44034</v>
      </c>
      <c r="H4599">
        <v>161</v>
      </c>
      <c r="I4599" t="s">
        <v>5611</v>
      </c>
      <c r="J4599" t="s">
        <v>26</v>
      </c>
      <c r="M4599" t="s">
        <v>2886</v>
      </c>
      <c r="N4599" t="s">
        <v>2887</v>
      </c>
      <c r="O4599" t="s">
        <v>5612</v>
      </c>
      <c r="P4599" t="s">
        <v>5613</v>
      </c>
      <c r="Q4599" t="s">
        <v>5614</v>
      </c>
      <c r="R4599" t="s">
        <v>5615</v>
      </c>
      <c r="S4599" t="s">
        <v>5616</v>
      </c>
      <c r="T4599">
        <v>7.4</v>
      </c>
      <c r="U4599">
        <v>535906</v>
      </c>
      <c r="V4599" s="12">
        <f>W4599*1.43863813229572</f>
        <v>143863813.229572</v>
      </c>
      <c r="W4599" s="3">
        <v>100000000</v>
      </c>
      <c r="X4599" s="13">
        <f>Y4599*1.43863813229572</f>
        <v>377570773.47579771</v>
      </c>
      <c r="Y4599" s="3">
        <v>262450136</v>
      </c>
      <c r="Z4599" s="13">
        <f>AA4599*1.43863813229572</f>
        <v>1265382037.1199613</v>
      </c>
      <c r="AA4599" s="3">
        <v>879569371</v>
      </c>
      <c r="AB4599">
        <v>936</v>
      </c>
    </row>
    <row r="4600" spans="1:28" hidden="1" x14ac:dyDescent="0.2">
      <c r="A4600" t="s">
        <v>39814</v>
      </c>
      <c r="B4600" t="s">
        <v>39815</v>
      </c>
      <c r="C4600">
        <v>2016</v>
      </c>
      <c r="D4600" t="s">
        <v>34308</v>
      </c>
      <c r="E4600" t="s">
        <v>1045</v>
      </c>
      <c r="F4600" t="s">
        <v>44032</v>
      </c>
      <c r="G4600" t="s">
        <v>44050</v>
      </c>
      <c r="H4600">
        <v>95</v>
      </c>
      <c r="I4600" t="s">
        <v>18468</v>
      </c>
      <c r="J4600" t="s">
        <v>26</v>
      </c>
      <c r="K4600" t="s">
        <v>1121</v>
      </c>
      <c r="M4600" t="s">
        <v>39816</v>
      </c>
      <c r="N4600" t="s">
        <v>39816</v>
      </c>
      <c r="O4600" t="s">
        <v>39817</v>
      </c>
      <c r="P4600" t="s">
        <v>39818</v>
      </c>
      <c r="Q4600" t="s">
        <v>39819</v>
      </c>
      <c r="R4600" t="s">
        <v>39820</v>
      </c>
      <c r="S4600" t="s">
        <v>39821</v>
      </c>
      <c r="T4600">
        <v>7.1</v>
      </c>
      <c r="U4600">
        <v>10302</v>
      </c>
      <c r="W4600" t="s">
        <v>39822</v>
      </c>
      <c r="X4600"/>
      <c r="Y4600"/>
      <c r="Z4600"/>
      <c r="AA4600">
        <v>129391</v>
      </c>
      <c r="AB4600">
        <v>36</v>
      </c>
    </row>
    <row r="4601" spans="1:28" hidden="1" x14ac:dyDescent="0.2">
      <c r="A4601" t="s">
        <v>39823</v>
      </c>
      <c r="B4601" t="s">
        <v>39824</v>
      </c>
      <c r="C4601">
        <v>2016</v>
      </c>
      <c r="D4601" s="1">
        <v>42586</v>
      </c>
      <c r="E4601" t="s">
        <v>3496</v>
      </c>
      <c r="F4601" t="s">
        <v>44042</v>
      </c>
      <c r="H4601">
        <v>82</v>
      </c>
      <c r="I4601" t="s">
        <v>25</v>
      </c>
      <c r="J4601" t="s">
        <v>26</v>
      </c>
      <c r="K4601" t="s">
        <v>686</v>
      </c>
      <c r="M4601" t="s">
        <v>27060</v>
      </c>
      <c r="N4601" t="s">
        <v>39825</v>
      </c>
      <c r="O4601" t="s">
        <v>39826</v>
      </c>
      <c r="P4601" t="s">
        <v>20575</v>
      </c>
      <c r="Q4601" t="s">
        <v>39827</v>
      </c>
      <c r="R4601" t="s">
        <v>39828</v>
      </c>
      <c r="S4601" t="s">
        <v>39829</v>
      </c>
      <c r="T4601">
        <v>6.6</v>
      </c>
      <c r="U4601">
        <v>96931</v>
      </c>
      <c r="W4601">
        <v>1000000</v>
      </c>
      <c r="X4601"/>
      <c r="Y4601"/>
      <c r="Z4601"/>
      <c r="AA4601"/>
      <c r="AB4601">
        <v>416</v>
      </c>
    </row>
    <row r="4602" spans="1:28" x14ac:dyDescent="0.2">
      <c r="A4602" t="s">
        <v>32640</v>
      </c>
      <c r="B4602" t="s">
        <v>32641</v>
      </c>
      <c r="C4602">
        <v>2015</v>
      </c>
      <c r="D4602" t="s">
        <v>22149</v>
      </c>
      <c r="E4602" t="s">
        <v>44037</v>
      </c>
      <c r="F4602" t="s">
        <v>44031</v>
      </c>
      <c r="G4602" t="s">
        <v>44038</v>
      </c>
      <c r="H4602">
        <v>91</v>
      </c>
      <c r="I4602" t="s">
        <v>25</v>
      </c>
      <c r="J4602" t="s">
        <v>26</v>
      </c>
      <c r="K4602" t="s">
        <v>308</v>
      </c>
      <c r="M4602" t="s">
        <v>32642</v>
      </c>
      <c r="N4602" t="s">
        <v>32643</v>
      </c>
      <c r="O4602" t="s">
        <v>32644</v>
      </c>
      <c r="P4602" t="s">
        <v>1516</v>
      </c>
      <c r="Q4602" t="s">
        <v>32645</v>
      </c>
      <c r="R4602" t="s">
        <v>32646</v>
      </c>
      <c r="S4602" t="s">
        <v>32647</v>
      </c>
      <c r="T4602">
        <v>6.4</v>
      </c>
      <c r="U4602">
        <v>207787</v>
      </c>
      <c r="V4602" s="12">
        <f>W4602*1.09195121025074</f>
        <v>80804389.558554769</v>
      </c>
      <c r="W4602" s="3">
        <v>74000000</v>
      </c>
      <c r="X4602" s="13">
        <f>Y4602*1.09195121025074</f>
        <v>366945585.25114185</v>
      </c>
      <c r="Y4602" s="3">
        <v>336045770</v>
      </c>
      <c r="Z4602" s="13">
        <f>AA4602*1.09195121025074</f>
        <v>1266055327.9284549</v>
      </c>
      <c r="AA4602" s="3">
        <v>1159443129</v>
      </c>
      <c r="AB4602">
        <v>356</v>
      </c>
    </row>
    <row r="4603" spans="1:28" x14ac:dyDescent="0.2">
      <c r="A4603" t="s">
        <v>12863</v>
      </c>
      <c r="B4603" t="s">
        <v>12864</v>
      </c>
      <c r="C4603">
        <v>2010</v>
      </c>
      <c r="D4603" s="1">
        <v>40366</v>
      </c>
      <c r="E4603" t="s">
        <v>44037</v>
      </c>
      <c r="F4603" t="s">
        <v>44031</v>
      </c>
      <c r="G4603" t="s">
        <v>44038</v>
      </c>
      <c r="H4603">
        <v>103</v>
      </c>
      <c r="I4603" t="s">
        <v>25</v>
      </c>
      <c r="J4603" t="s">
        <v>26</v>
      </c>
      <c r="K4603" t="s">
        <v>308</v>
      </c>
      <c r="M4603" t="s">
        <v>12865</v>
      </c>
      <c r="N4603" t="s">
        <v>12866</v>
      </c>
      <c r="O4603" t="s">
        <v>12867</v>
      </c>
      <c r="P4603" t="s">
        <v>7373</v>
      </c>
      <c r="Q4603" t="s">
        <v>12868</v>
      </c>
      <c r="R4603" t="s">
        <v>12869</v>
      </c>
      <c r="S4603" t="s">
        <v>12870</v>
      </c>
      <c r="T4603">
        <v>8.3000000000000007</v>
      </c>
      <c r="U4603">
        <v>739717</v>
      </c>
      <c r="V4603" s="12">
        <f>W4603*1.18690152988223</f>
        <v>237380305.976446</v>
      </c>
      <c r="W4603" s="3">
        <v>200000000</v>
      </c>
      <c r="X4603" s="13">
        <f>Y4603*1.18690152988223</f>
        <v>492569926.9805913</v>
      </c>
      <c r="Y4603" s="3">
        <v>415004880</v>
      </c>
      <c r="Z4603" s="13">
        <f>AA4603*1.18690152988223</f>
        <v>1266387972.8286886</v>
      </c>
      <c r="AA4603" s="3">
        <v>1066969703</v>
      </c>
      <c r="AB4603">
        <v>893</v>
      </c>
    </row>
    <row r="4604" spans="1:28" hidden="1" x14ac:dyDescent="0.2">
      <c r="A4604" t="s">
        <v>39843</v>
      </c>
      <c r="B4604" t="s">
        <v>39844</v>
      </c>
      <c r="C4604">
        <v>2016</v>
      </c>
      <c r="D4604" t="s">
        <v>25534</v>
      </c>
      <c r="E4604" t="s">
        <v>176</v>
      </c>
      <c r="F4604" t="s">
        <v>44049</v>
      </c>
      <c r="G4604" t="s">
        <v>44036</v>
      </c>
      <c r="H4604">
        <v>113</v>
      </c>
      <c r="I4604" t="s">
        <v>2038</v>
      </c>
      <c r="J4604" t="s">
        <v>27</v>
      </c>
      <c r="K4604" t="s">
        <v>307</v>
      </c>
      <c r="M4604" t="s">
        <v>5118</v>
      </c>
      <c r="N4604" t="s">
        <v>39845</v>
      </c>
      <c r="O4604" t="s">
        <v>39846</v>
      </c>
      <c r="P4604" t="s">
        <v>34643</v>
      </c>
      <c r="Q4604" t="s">
        <v>39847</v>
      </c>
      <c r="R4604" t="s">
        <v>39848</v>
      </c>
      <c r="S4604" t="s">
        <v>39849</v>
      </c>
      <c r="T4604">
        <v>7.5</v>
      </c>
      <c r="U4604">
        <v>12732</v>
      </c>
      <c r="W4604"/>
      <c r="X4604"/>
      <c r="Y4604">
        <v>880883</v>
      </c>
      <c r="Z4604"/>
      <c r="AA4604">
        <v>7478354</v>
      </c>
      <c r="AB4604">
        <v>62</v>
      </c>
    </row>
    <row r="4605" spans="1:28" x14ac:dyDescent="0.2">
      <c r="A4605" t="s">
        <v>5716</v>
      </c>
      <c r="B4605" t="s">
        <v>5717</v>
      </c>
      <c r="C4605">
        <v>2004</v>
      </c>
      <c r="D4605" t="s">
        <v>5529</v>
      </c>
      <c r="E4605" t="s">
        <v>44037</v>
      </c>
      <c r="F4605" t="s">
        <v>44031</v>
      </c>
      <c r="G4605" t="s">
        <v>44038</v>
      </c>
      <c r="H4605">
        <v>93</v>
      </c>
      <c r="I4605" t="s">
        <v>25</v>
      </c>
      <c r="J4605" t="s">
        <v>26</v>
      </c>
      <c r="M4605" t="s">
        <v>5718</v>
      </c>
      <c r="N4605" t="s">
        <v>5719</v>
      </c>
      <c r="O4605" t="s">
        <v>5720</v>
      </c>
      <c r="P4605" t="s">
        <v>278</v>
      </c>
      <c r="Q4605" t="s">
        <v>279</v>
      </c>
      <c r="R4605" t="s">
        <v>5721</v>
      </c>
      <c r="S4605" t="s">
        <v>5722</v>
      </c>
      <c r="T4605">
        <v>7.2</v>
      </c>
      <c r="U4605">
        <v>410089</v>
      </c>
      <c r="V4605" s="12">
        <f>W4605*1.37009528851244</f>
        <v>205514293.27686599</v>
      </c>
      <c r="W4605" s="3">
        <v>150000000</v>
      </c>
      <c r="X4605" s="13">
        <f>Y4605*1.37009528851244</f>
        <v>604522002.18272614</v>
      </c>
      <c r="Y4605" s="3">
        <v>441226247</v>
      </c>
      <c r="Z4605" s="13">
        <f>AA4605*1.37009528851244</f>
        <v>1272490755.1321859</v>
      </c>
      <c r="AA4605" s="3">
        <v>928760770</v>
      </c>
      <c r="AB4605">
        <v>546</v>
      </c>
    </row>
    <row r="4606" spans="1:28" hidden="1" x14ac:dyDescent="0.2">
      <c r="A4606" t="s">
        <v>39856</v>
      </c>
      <c r="B4606" t="s">
        <v>39857</v>
      </c>
      <c r="C4606">
        <v>2017</v>
      </c>
      <c r="D4606" t="s">
        <v>37461</v>
      </c>
      <c r="E4606" t="s">
        <v>176</v>
      </c>
      <c r="F4606" t="s">
        <v>44036</v>
      </c>
      <c r="H4606">
        <v>103</v>
      </c>
      <c r="I4606" t="s">
        <v>25</v>
      </c>
      <c r="J4606" t="s">
        <v>26</v>
      </c>
      <c r="M4606" t="s">
        <v>33041</v>
      </c>
      <c r="N4606" t="s">
        <v>17599</v>
      </c>
      <c r="O4606" t="s">
        <v>39858</v>
      </c>
      <c r="P4606" t="s">
        <v>507</v>
      </c>
      <c r="Q4606" t="s">
        <v>39859</v>
      </c>
      <c r="R4606" t="s">
        <v>39860</v>
      </c>
      <c r="S4606" t="s">
        <v>39861</v>
      </c>
      <c r="T4606">
        <v>6.9</v>
      </c>
      <c r="U4606">
        <v>10689</v>
      </c>
      <c r="W4606"/>
      <c r="X4606"/>
      <c r="Y4606"/>
      <c r="Z4606"/>
      <c r="AA4606"/>
      <c r="AB4606">
        <v>88</v>
      </c>
    </row>
    <row r="4607" spans="1:28" x14ac:dyDescent="0.2">
      <c r="A4607" t="s">
        <v>36976</v>
      </c>
      <c r="B4607" t="s">
        <v>36977</v>
      </c>
      <c r="C4607">
        <v>2018</v>
      </c>
      <c r="D4607" t="s">
        <v>36978</v>
      </c>
      <c r="E4607" t="s">
        <v>44037</v>
      </c>
      <c r="F4607" t="s">
        <v>44047</v>
      </c>
      <c r="G4607" t="s">
        <v>44031</v>
      </c>
      <c r="H4607">
        <v>118</v>
      </c>
      <c r="I4607" t="s">
        <v>25</v>
      </c>
      <c r="J4607" t="s">
        <v>26</v>
      </c>
      <c r="M4607" t="s">
        <v>6604</v>
      </c>
      <c r="N4607" t="s">
        <v>6604</v>
      </c>
      <c r="O4607" t="s">
        <v>36979</v>
      </c>
      <c r="P4607" t="s">
        <v>6606</v>
      </c>
      <c r="Q4607" t="s">
        <v>6607</v>
      </c>
      <c r="R4607" t="s">
        <v>36980</v>
      </c>
      <c r="S4607" t="s">
        <v>36981</v>
      </c>
      <c r="T4607">
        <v>7.6</v>
      </c>
      <c r="U4607">
        <v>239495</v>
      </c>
      <c r="V4607" s="12">
        <f>W4607*1.03068014830331</f>
        <v>206136029.66066197</v>
      </c>
      <c r="W4607" s="3">
        <v>200000000</v>
      </c>
      <c r="X4607" s="13">
        <f>Y4607*1.03068014830331</f>
        <v>627253122.16060698</v>
      </c>
      <c r="Y4607" s="3">
        <v>608581744</v>
      </c>
      <c r="Z4607" s="13">
        <f>AA4607*1.03068014830331</f>
        <v>1280934811.7262683</v>
      </c>
      <c r="AA4607" s="3">
        <v>1242805359</v>
      </c>
      <c r="AB4607">
        <v>1074</v>
      </c>
    </row>
    <row r="4608" spans="1:28" x14ac:dyDescent="0.2">
      <c r="A4608" t="s">
        <v>24611</v>
      </c>
      <c r="B4608" t="s">
        <v>24612</v>
      </c>
      <c r="C4608">
        <v>2011</v>
      </c>
      <c r="D4608" t="s">
        <v>24042</v>
      </c>
      <c r="E4608" t="s">
        <v>16512</v>
      </c>
      <c r="F4608" t="s">
        <v>44031</v>
      </c>
      <c r="G4608" t="s">
        <v>44033</v>
      </c>
      <c r="H4608">
        <v>154</v>
      </c>
      <c r="I4608" t="s">
        <v>25</v>
      </c>
      <c r="J4608" t="s">
        <v>26</v>
      </c>
      <c r="M4608" t="s">
        <v>995</v>
      </c>
      <c r="N4608" t="s">
        <v>1276</v>
      </c>
      <c r="O4608" t="s">
        <v>24613</v>
      </c>
      <c r="P4608" t="s">
        <v>11792</v>
      </c>
      <c r="Q4608" t="s">
        <v>24614</v>
      </c>
      <c r="R4608" t="s">
        <v>24615</v>
      </c>
      <c r="S4608" t="s">
        <v>24616</v>
      </c>
      <c r="T4608">
        <v>6.2</v>
      </c>
      <c r="U4608">
        <v>380021</v>
      </c>
      <c r="V4608" s="12">
        <f>W4608*1.1505830469594</f>
        <v>224363694.157083</v>
      </c>
      <c r="W4608" s="3">
        <v>195000000</v>
      </c>
      <c r="X4608" s="13">
        <f>Y4608*1.1505830469594</f>
        <v>405454584.68461746</v>
      </c>
      <c r="Y4608" s="3">
        <v>352390543</v>
      </c>
      <c r="Z4608" s="13">
        <f>AA4608*1.1505830469594</f>
        <v>1293018415.5707526</v>
      </c>
      <c r="AA4608" s="3">
        <v>1123794079</v>
      </c>
      <c r="AB4608">
        <v>946</v>
      </c>
    </row>
    <row r="4609" spans="1:28" hidden="1" x14ac:dyDescent="0.2">
      <c r="A4609" t="s">
        <v>39875</v>
      </c>
      <c r="B4609" t="s">
        <v>39876</v>
      </c>
      <c r="C4609">
        <v>2018</v>
      </c>
      <c r="D4609" t="s">
        <v>39877</v>
      </c>
      <c r="E4609" t="s">
        <v>16512</v>
      </c>
      <c r="F4609" t="s">
        <v>44032</v>
      </c>
      <c r="G4609" t="s">
        <v>44046</v>
      </c>
      <c r="H4609">
        <v>125</v>
      </c>
      <c r="I4609" t="s">
        <v>25</v>
      </c>
      <c r="J4609" t="s">
        <v>26</v>
      </c>
      <c r="M4609" t="s">
        <v>18086</v>
      </c>
      <c r="N4609" t="s">
        <v>39878</v>
      </c>
      <c r="O4609" t="s">
        <v>39879</v>
      </c>
      <c r="P4609" t="s">
        <v>39880</v>
      </c>
      <c r="Q4609" t="s">
        <v>39881</v>
      </c>
      <c r="R4609" t="s">
        <v>39882</v>
      </c>
      <c r="S4609" t="s">
        <v>39883</v>
      </c>
      <c r="T4609">
        <v>5.6</v>
      </c>
      <c r="U4609">
        <v>32064</v>
      </c>
      <c r="W4609"/>
      <c r="X4609"/>
      <c r="Y4609"/>
      <c r="Z4609"/>
      <c r="AA4609"/>
      <c r="AB4609">
        <v>766</v>
      </c>
    </row>
    <row r="4610" spans="1:28" hidden="1" x14ac:dyDescent="0.2">
      <c r="A4610" t="s">
        <v>39884</v>
      </c>
      <c r="B4610" t="s">
        <v>39885</v>
      </c>
      <c r="C4610">
        <v>2016</v>
      </c>
      <c r="D4610" t="s">
        <v>39003</v>
      </c>
      <c r="E4610" t="s">
        <v>176</v>
      </c>
      <c r="F4610" t="s">
        <v>44046</v>
      </c>
      <c r="G4610" t="s">
        <v>44045</v>
      </c>
      <c r="H4610">
        <v>89</v>
      </c>
      <c r="I4610" t="s">
        <v>1983</v>
      </c>
      <c r="J4610" t="s">
        <v>26</v>
      </c>
      <c r="M4610" t="s">
        <v>36145</v>
      </c>
      <c r="N4610" t="s">
        <v>36145</v>
      </c>
      <c r="O4610" t="s">
        <v>39886</v>
      </c>
      <c r="P4610" t="s">
        <v>39887</v>
      </c>
      <c r="Q4610" t="s">
        <v>39888</v>
      </c>
      <c r="R4610" t="s">
        <v>39889</v>
      </c>
      <c r="S4610" t="s">
        <v>39890</v>
      </c>
      <c r="T4610">
        <v>4.5</v>
      </c>
      <c r="U4610">
        <v>12281</v>
      </c>
      <c r="W4610"/>
      <c r="X4610"/>
      <c r="Y4610"/>
      <c r="Z4610"/>
      <c r="AA4610"/>
      <c r="AB4610">
        <v>272</v>
      </c>
    </row>
    <row r="4611" spans="1:28" hidden="1" x14ac:dyDescent="0.2">
      <c r="A4611" t="s">
        <v>39891</v>
      </c>
      <c r="B4611" t="s">
        <v>39892</v>
      </c>
      <c r="C4611">
        <v>2016</v>
      </c>
      <c r="D4611" t="s">
        <v>38494</v>
      </c>
      <c r="E4611" t="s">
        <v>16512</v>
      </c>
      <c r="F4611" t="s">
        <v>44044</v>
      </c>
      <c r="G4611" t="s">
        <v>44032</v>
      </c>
      <c r="H4611">
        <v>153</v>
      </c>
      <c r="I4611" t="s">
        <v>943</v>
      </c>
      <c r="J4611" t="s">
        <v>2402</v>
      </c>
      <c r="K4611" t="s">
        <v>14789</v>
      </c>
      <c r="L4611" t="s">
        <v>944</v>
      </c>
      <c r="M4611" t="s">
        <v>39893</v>
      </c>
      <c r="N4611" t="s">
        <v>39893</v>
      </c>
      <c r="O4611" t="s">
        <v>39894</v>
      </c>
      <c r="P4611" t="s">
        <v>15167</v>
      </c>
      <c r="Q4611" t="s">
        <v>39895</v>
      </c>
      <c r="R4611" t="s">
        <v>39896</v>
      </c>
      <c r="S4611" t="s">
        <v>39897</v>
      </c>
      <c r="T4611">
        <v>6.2</v>
      </c>
      <c r="U4611">
        <v>11250</v>
      </c>
      <c r="W4611"/>
      <c r="X4611"/>
      <c r="Y4611">
        <v>3903095</v>
      </c>
      <c r="Z4611"/>
      <c r="AA4611">
        <v>4388789</v>
      </c>
      <c r="AB4611">
        <v>128</v>
      </c>
    </row>
    <row r="4612" spans="1:28" x14ac:dyDescent="0.2">
      <c r="A4612" t="s">
        <v>129</v>
      </c>
      <c r="B4612" t="s">
        <v>130</v>
      </c>
      <c r="C4612">
        <v>2001</v>
      </c>
      <c r="D4612" t="s">
        <v>131</v>
      </c>
      <c r="E4612" t="s">
        <v>16512</v>
      </c>
      <c r="F4612" t="s">
        <v>44031</v>
      </c>
      <c r="G4612" t="s">
        <v>44032</v>
      </c>
      <c r="H4612">
        <v>178</v>
      </c>
      <c r="I4612" t="s">
        <v>133</v>
      </c>
      <c r="J4612" t="s">
        <v>26</v>
      </c>
      <c r="K4612" t="s">
        <v>134</v>
      </c>
      <c r="M4612" t="s">
        <v>135</v>
      </c>
      <c r="N4612" t="s">
        <v>136</v>
      </c>
      <c r="O4612" t="s">
        <v>137</v>
      </c>
      <c r="P4612" t="s">
        <v>138</v>
      </c>
      <c r="Q4612" t="s">
        <v>139</v>
      </c>
      <c r="R4612" t="s">
        <v>140</v>
      </c>
      <c r="S4612" t="s">
        <v>141</v>
      </c>
      <c r="T4612">
        <v>8.8000000000000007</v>
      </c>
      <c r="U4612">
        <v>1619920</v>
      </c>
      <c r="V4612" s="12">
        <f>W4612*1.46138339920949</f>
        <v>135908656.12648258</v>
      </c>
      <c r="W4612" s="3">
        <v>93000000</v>
      </c>
      <c r="X4612" s="13">
        <f>Y4612*1.46138339920949</f>
        <v>461131859.35770869</v>
      </c>
      <c r="Y4612" s="3">
        <v>315544750</v>
      </c>
      <c r="Z4612" s="13">
        <f>AA4612*1.46138339920949</f>
        <v>1297612449.9928493</v>
      </c>
      <c r="AA4612" s="3">
        <v>887934303</v>
      </c>
      <c r="AB4612">
        <v>5392</v>
      </c>
    </row>
    <row r="4613" spans="1:28" x14ac:dyDescent="0.2">
      <c r="A4613" t="s">
        <v>39083</v>
      </c>
      <c r="B4613" t="s">
        <v>39084</v>
      </c>
      <c r="C4613">
        <v>2017</v>
      </c>
      <c r="D4613" t="s">
        <v>39085</v>
      </c>
      <c r="E4613" t="s">
        <v>16512</v>
      </c>
      <c r="F4613" t="s">
        <v>44031</v>
      </c>
      <c r="G4613" t="s">
        <v>44044</v>
      </c>
      <c r="H4613">
        <v>136</v>
      </c>
      <c r="I4613" t="s">
        <v>39086</v>
      </c>
      <c r="J4613" t="s">
        <v>26</v>
      </c>
      <c r="K4613" t="s">
        <v>75</v>
      </c>
      <c r="L4613" t="s">
        <v>308</v>
      </c>
      <c r="M4613" t="s">
        <v>4177</v>
      </c>
      <c r="N4613" t="s">
        <v>39087</v>
      </c>
      <c r="O4613" t="s">
        <v>39088</v>
      </c>
      <c r="P4613" t="s">
        <v>365</v>
      </c>
      <c r="Q4613" t="s">
        <v>39089</v>
      </c>
      <c r="R4613" t="s">
        <v>39090</v>
      </c>
      <c r="S4613" t="s">
        <v>39091</v>
      </c>
      <c r="T4613">
        <v>6.7</v>
      </c>
      <c r="U4613">
        <v>199388</v>
      </c>
      <c r="V4613" s="12">
        <f>W4613*1.05585427545692</f>
        <v>263963568.86423001</v>
      </c>
      <c r="W4613" s="3">
        <v>250000000</v>
      </c>
      <c r="X4613" s="13">
        <f>Y4613*1.05585427545692</f>
        <v>238631919.59136364</v>
      </c>
      <c r="Y4613" s="3">
        <v>226008385</v>
      </c>
      <c r="Z4613" s="13">
        <f>AA4613*1.05585427545692</f>
        <v>1305041288.3269348</v>
      </c>
      <c r="AA4613" s="3">
        <v>1236005118</v>
      </c>
      <c r="AB4613">
        <v>600</v>
      </c>
    </row>
    <row r="4614" spans="1:28" hidden="1" x14ac:dyDescent="0.2">
      <c r="A4614" t="s">
        <v>39914</v>
      </c>
      <c r="B4614" t="s">
        <v>39915</v>
      </c>
      <c r="C4614">
        <v>2016</v>
      </c>
      <c r="D4614" t="s">
        <v>36324</v>
      </c>
      <c r="E4614" t="s">
        <v>1045</v>
      </c>
      <c r="F4614" t="s">
        <v>44032</v>
      </c>
      <c r="H4614">
        <v>118</v>
      </c>
      <c r="I4614" t="s">
        <v>6882</v>
      </c>
      <c r="J4614" t="s">
        <v>27</v>
      </c>
      <c r="K4614" t="s">
        <v>26</v>
      </c>
      <c r="M4614" t="s">
        <v>39916</v>
      </c>
      <c r="N4614" t="s">
        <v>39917</v>
      </c>
      <c r="O4614" t="s">
        <v>39918</v>
      </c>
      <c r="P4614" t="s">
        <v>36480</v>
      </c>
      <c r="Q4614" t="s">
        <v>39919</v>
      </c>
      <c r="R4614" t="s">
        <v>39920</v>
      </c>
      <c r="S4614" t="s">
        <v>39921</v>
      </c>
      <c r="T4614">
        <v>7.4</v>
      </c>
      <c r="U4614">
        <v>21518</v>
      </c>
      <c r="W4614"/>
      <c r="X4614"/>
      <c r="Y4614"/>
      <c r="Z4614"/>
      <c r="AA4614">
        <v>49619118</v>
      </c>
      <c r="AB4614">
        <v>29</v>
      </c>
    </row>
    <row r="4615" spans="1:28" x14ac:dyDescent="0.2">
      <c r="A4615" t="s">
        <v>4191</v>
      </c>
      <c r="B4615" t="s">
        <v>4192</v>
      </c>
      <c r="C4615">
        <v>2003</v>
      </c>
      <c r="D4615" s="1">
        <v>37692</v>
      </c>
      <c r="E4615" t="s">
        <v>44037</v>
      </c>
      <c r="F4615" t="s">
        <v>44031</v>
      </c>
      <c r="G4615" t="s">
        <v>44038</v>
      </c>
      <c r="H4615">
        <v>100</v>
      </c>
      <c r="I4615" t="s">
        <v>360</v>
      </c>
      <c r="J4615" t="s">
        <v>26</v>
      </c>
      <c r="M4615" t="s">
        <v>4193</v>
      </c>
      <c r="N4615" t="s">
        <v>4194</v>
      </c>
      <c r="O4615" t="s">
        <v>4195</v>
      </c>
      <c r="P4615" t="s">
        <v>4196</v>
      </c>
      <c r="Q4615" t="s">
        <v>4197</v>
      </c>
      <c r="R4615" t="s">
        <v>4198</v>
      </c>
      <c r="S4615" t="s">
        <v>4199</v>
      </c>
      <c r="T4615">
        <v>8.1</v>
      </c>
      <c r="U4615">
        <v>927957</v>
      </c>
      <c r="V4615" s="12">
        <f>W4615*1.40658152173913</f>
        <v>132218663.04347822</v>
      </c>
      <c r="W4615" s="3">
        <v>94000000</v>
      </c>
      <c r="X4615" s="13">
        <f>Y4615*1.40658152173913</f>
        <v>535687093.60147268</v>
      </c>
      <c r="Y4615" s="3">
        <v>380843261</v>
      </c>
      <c r="Z4615" s="13">
        <f>AA4615*1.40658152173913</f>
        <v>1322679054.9334018</v>
      </c>
      <c r="AA4615" s="3">
        <v>940350086</v>
      </c>
      <c r="AB4615">
        <v>978</v>
      </c>
    </row>
    <row r="4616" spans="1:28" x14ac:dyDescent="0.2">
      <c r="A4616" t="s">
        <v>34811</v>
      </c>
      <c r="B4616" t="s">
        <v>34812</v>
      </c>
      <c r="C4616">
        <v>2017</v>
      </c>
      <c r="D4616" t="s">
        <v>15985</v>
      </c>
      <c r="E4616" t="s">
        <v>44052</v>
      </c>
      <c r="F4616" t="s">
        <v>44034</v>
      </c>
      <c r="G4616" t="s">
        <v>44053</v>
      </c>
      <c r="H4616">
        <v>129</v>
      </c>
      <c r="I4616" t="s">
        <v>25</v>
      </c>
      <c r="J4616" t="s">
        <v>26</v>
      </c>
      <c r="M4616" t="s">
        <v>8533</v>
      </c>
      <c r="N4616" t="s">
        <v>34813</v>
      </c>
      <c r="O4616" t="s">
        <v>34814</v>
      </c>
      <c r="P4616" t="s">
        <v>34815</v>
      </c>
      <c r="Q4616" t="s">
        <v>34816</v>
      </c>
      <c r="R4616" t="s">
        <v>34817</v>
      </c>
      <c r="S4616" t="s">
        <v>34818</v>
      </c>
      <c r="T4616">
        <v>7.1</v>
      </c>
      <c r="U4616">
        <v>263977</v>
      </c>
      <c r="V4616" s="12">
        <f>W4616*1.05585427545692</f>
        <v>168936684.07310721</v>
      </c>
      <c r="W4616" s="3">
        <v>160000000</v>
      </c>
      <c r="X4616" s="13">
        <f>Y4616*1.05585427545692</f>
        <v>532658594.95273793</v>
      </c>
      <c r="Y4616" s="3">
        <v>504481165</v>
      </c>
      <c r="Z4616" s="13">
        <f>AA4616*1.05585427545692</f>
        <v>1334667780.0758009</v>
      </c>
      <c r="AA4616" s="3">
        <v>1264064380</v>
      </c>
      <c r="AB4616">
        <v>1135</v>
      </c>
    </row>
    <row r="4617" spans="1:28" hidden="1" x14ac:dyDescent="0.2">
      <c r="A4617" t="s">
        <v>39937</v>
      </c>
      <c r="B4617" t="s">
        <v>39938</v>
      </c>
      <c r="C4617">
        <v>2017</v>
      </c>
      <c r="D4617" t="s">
        <v>39939</v>
      </c>
      <c r="E4617" t="s">
        <v>16512</v>
      </c>
      <c r="F4617" t="s">
        <v>44032</v>
      </c>
      <c r="H4617">
        <v>140</v>
      </c>
      <c r="I4617" t="s">
        <v>39940</v>
      </c>
      <c r="J4617" t="s">
        <v>934</v>
      </c>
      <c r="M4617" t="s">
        <v>5396</v>
      </c>
      <c r="N4617" t="s">
        <v>39941</v>
      </c>
      <c r="O4617" t="s">
        <v>39942</v>
      </c>
      <c r="P4617" t="s">
        <v>25644</v>
      </c>
      <c r="Q4617" t="s">
        <v>39943</v>
      </c>
      <c r="R4617" t="s">
        <v>39944</v>
      </c>
      <c r="S4617" t="s">
        <v>39945</v>
      </c>
      <c r="T4617">
        <v>6.8</v>
      </c>
      <c r="U4617">
        <v>14499</v>
      </c>
      <c r="W4617"/>
      <c r="X4617"/>
      <c r="Y4617">
        <v>150532</v>
      </c>
      <c r="Z4617"/>
      <c r="AA4617">
        <v>7162617</v>
      </c>
      <c r="AB4617">
        <v>71</v>
      </c>
    </row>
    <row r="4618" spans="1:28" hidden="1" x14ac:dyDescent="0.2">
      <c r="A4618" t="s">
        <v>39946</v>
      </c>
      <c r="B4618" t="s">
        <v>39947</v>
      </c>
      <c r="C4618">
        <v>2018</v>
      </c>
      <c r="D4618" t="s">
        <v>39948</v>
      </c>
      <c r="E4618" t="s">
        <v>176</v>
      </c>
      <c r="F4618" t="s">
        <v>44034</v>
      </c>
      <c r="G4618" t="s">
        <v>44046</v>
      </c>
      <c r="H4618">
        <v>92</v>
      </c>
      <c r="I4618" t="s">
        <v>25</v>
      </c>
      <c r="J4618" t="s">
        <v>26</v>
      </c>
      <c r="M4618" t="s">
        <v>39949</v>
      </c>
      <c r="N4618" t="s">
        <v>39950</v>
      </c>
      <c r="O4618" t="s">
        <v>39951</v>
      </c>
      <c r="P4618" t="s">
        <v>35885</v>
      </c>
      <c r="Q4618" t="s">
        <v>39952</v>
      </c>
      <c r="R4618" t="s">
        <v>39953</v>
      </c>
      <c r="S4618" t="s">
        <v>39954</v>
      </c>
      <c r="T4618">
        <v>5.5</v>
      </c>
      <c r="U4618">
        <v>11506</v>
      </c>
      <c r="W4618"/>
      <c r="X4618"/>
      <c r="Y4618"/>
      <c r="Z4618"/>
      <c r="AA4618">
        <v>504718</v>
      </c>
      <c r="AB4618">
        <v>127</v>
      </c>
    </row>
    <row r="4619" spans="1:28" hidden="1" x14ac:dyDescent="0.2">
      <c r="A4619" t="s">
        <v>39955</v>
      </c>
      <c r="B4619" t="s">
        <v>39956</v>
      </c>
      <c r="C4619">
        <v>2017</v>
      </c>
      <c r="D4619" t="s">
        <v>39957</v>
      </c>
      <c r="E4619" t="s">
        <v>44043</v>
      </c>
      <c r="F4619" t="s">
        <v>44051</v>
      </c>
      <c r="G4619" t="s">
        <v>44044</v>
      </c>
      <c r="H4619">
        <v>133</v>
      </c>
      <c r="I4619" t="s">
        <v>39958</v>
      </c>
      <c r="J4619" t="s">
        <v>26</v>
      </c>
      <c r="K4619" t="s">
        <v>308</v>
      </c>
      <c r="M4619" t="s">
        <v>39959</v>
      </c>
      <c r="N4619" t="s">
        <v>39960</v>
      </c>
      <c r="O4619" t="s">
        <v>39961</v>
      </c>
      <c r="P4619" t="s">
        <v>22294</v>
      </c>
      <c r="Q4619" t="s">
        <v>39962</v>
      </c>
      <c r="R4619" t="s">
        <v>39963</v>
      </c>
      <c r="S4619" t="s">
        <v>39964</v>
      </c>
      <c r="T4619">
        <v>7.2</v>
      </c>
      <c r="U4619">
        <v>49312</v>
      </c>
      <c r="W4619"/>
      <c r="X4619"/>
      <c r="Y4619">
        <v>2335896</v>
      </c>
      <c r="Z4619"/>
      <c r="AA4619">
        <v>10060903</v>
      </c>
      <c r="AB4619">
        <v>285</v>
      </c>
    </row>
    <row r="4620" spans="1:28" x14ac:dyDescent="0.2">
      <c r="A4620" t="s">
        <v>23611</v>
      </c>
      <c r="B4620" t="s">
        <v>23612</v>
      </c>
      <c r="C4620">
        <v>2013</v>
      </c>
      <c r="D4620" t="s">
        <v>23613</v>
      </c>
      <c r="E4620" t="s">
        <v>16512</v>
      </c>
      <c r="F4620" t="s">
        <v>44031</v>
      </c>
      <c r="G4620" t="s">
        <v>44033</v>
      </c>
      <c r="H4620">
        <v>130</v>
      </c>
      <c r="I4620" t="s">
        <v>25</v>
      </c>
      <c r="J4620" t="s">
        <v>26</v>
      </c>
      <c r="M4620" t="s">
        <v>9318</v>
      </c>
      <c r="N4620" t="s">
        <v>23614</v>
      </c>
      <c r="O4620" t="s">
        <v>23615</v>
      </c>
      <c r="P4620" t="s">
        <v>9224</v>
      </c>
      <c r="Q4620" t="s">
        <v>22587</v>
      </c>
      <c r="R4620" t="s">
        <v>23616</v>
      </c>
      <c r="S4620" t="s">
        <v>23617</v>
      </c>
      <c r="T4620">
        <v>7.2</v>
      </c>
      <c r="U4620">
        <v>739816</v>
      </c>
      <c r="V4620" s="12">
        <f>W4620*1.11098185502045</f>
        <v>222196371.00409001</v>
      </c>
      <c r="W4620" s="3">
        <v>200000000</v>
      </c>
      <c r="X4620" s="13">
        <f>Y4620*1.11098185502045</f>
        <v>454407125.78344321</v>
      </c>
      <c r="Y4620" s="3">
        <v>409013994</v>
      </c>
      <c r="Z4620" s="13">
        <f>AA4620*1.11098185502045</f>
        <v>1349633258.2466753</v>
      </c>
      <c r="AA4620" s="3">
        <v>1214811252</v>
      </c>
      <c r="AB4620">
        <v>1322</v>
      </c>
    </row>
    <row r="4621" spans="1:28" hidden="1" x14ac:dyDescent="0.2">
      <c r="A4621" t="s">
        <v>39971</v>
      </c>
      <c r="B4621" t="s">
        <v>39972</v>
      </c>
      <c r="C4621">
        <v>2020</v>
      </c>
      <c r="D4621" s="1">
        <v>44108</v>
      </c>
      <c r="E4621" t="s">
        <v>1045</v>
      </c>
      <c r="F4621" t="s">
        <v>44036</v>
      </c>
      <c r="H4621">
        <v>100</v>
      </c>
      <c r="I4621" t="s">
        <v>5448</v>
      </c>
      <c r="J4621" t="s">
        <v>26</v>
      </c>
      <c r="M4621" t="s">
        <v>16659</v>
      </c>
      <c r="N4621" t="s">
        <v>39973</v>
      </c>
      <c r="O4621" t="s">
        <v>39974</v>
      </c>
      <c r="P4621" t="s">
        <v>27782</v>
      </c>
      <c r="Q4621" t="s">
        <v>39975</v>
      </c>
      <c r="R4621" t="s">
        <v>39976</v>
      </c>
      <c r="S4621" t="s">
        <v>39977</v>
      </c>
      <c r="T4621">
        <v>5.5</v>
      </c>
      <c r="U4621">
        <v>15535</v>
      </c>
      <c r="W4621"/>
      <c r="X4621"/>
      <c r="Y4621"/>
      <c r="Z4621"/>
      <c r="AA4621"/>
      <c r="AB4621">
        <v>276</v>
      </c>
    </row>
    <row r="4622" spans="1:28" hidden="1" x14ac:dyDescent="0.2">
      <c r="A4622" t="s">
        <v>39978</v>
      </c>
      <c r="B4622" t="s">
        <v>39979</v>
      </c>
      <c r="C4622">
        <v>2019</v>
      </c>
      <c r="D4622" t="s">
        <v>39980</v>
      </c>
      <c r="E4622" t="s">
        <v>1045</v>
      </c>
      <c r="F4622" t="s">
        <v>44040</v>
      </c>
      <c r="G4622" t="s">
        <v>44034</v>
      </c>
      <c r="H4622">
        <v>100</v>
      </c>
      <c r="I4622" t="s">
        <v>25</v>
      </c>
      <c r="J4622" t="s">
        <v>26</v>
      </c>
      <c r="M4622" t="s">
        <v>6373</v>
      </c>
      <c r="N4622" t="s">
        <v>6373</v>
      </c>
      <c r="O4622" t="s">
        <v>39981</v>
      </c>
      <c r="P4622" t="s">
        <v>24796</v>
      </c>
      <c r="Q4622" t="s">
        <v>39982</v>
      </c>
      <c r="R4622" t="s">
        <v>39983</v>
      </c>
      <c r="S4622" t="s">
        <v>39984</v>
      </c>
      <c r="T4622">
        <v>6.3</v>
      </c>
      <c r="U4622">
        <v>10352</v>
      </c>
      <c r="W4622"/>
      <c r="X4622"/>
      <c r="Y4622"/>
      <c r="Z4622"/>
      <c r="AA4622"/>
      <c r="AB4622">
        <v>191</v>
      </c>
    </row>
    <row r="4623" spans="1:28" hidden="1" x14ac:dyDescent="0.2">
      <c r="A4623" t="s">
        <v>39985</v>
      </c>
      <c r="B4623" t="s">
        <v>39986</v>
      </c>
      <c r="C4623">
        <v>2018</v>
      </c>
      <c r="D4623" s="1">
        <v>43105</v>
      </c>
      <c r="E4623" t="s">
        <v>44037</v>
      </c>
      <c r="F4623" t="s">
        <v>44031</v>
      </c>
      <c r="G4623" t="s">
        <v>44038</v>
      </c>
      <c r="H4623">
        <v>101</v>
      </c>
      <c r="I4623" t="s">
        <v>39987</v>
      </c>
      <c r="J4623" t="s">
        <v>26</v>
      </c>
      <c r="K4623" t="s">
        <v>934</v>
      </c>
      <c r="M4623" t="s">
        <v>4142</v>
      </c>
      <c r="N4623" t="s">
        <v>17592</v>
      </c>
      <c r="O4623" t="s">
        <v>39988</v>
      </c>
      <c r="P4623" t="s">
        <v>24217</v>
      </c>
      <c r="Q4623" t="s">
        <v>39989</v>
      </c>
      <c r="R4623" t="s">
        <v>39990</v>
      </c>
      <c r="S4623" t="s">
        <v>39991</v>
      </c>
      <c r="T4623">
        <v>7.9</v>
      </c>
      <c r="U4623">
        <v>132797</v>
      </c>
      <c r="W4623"/>
      <c r="X4623"/>
      <c r="Y4623">
        <v>32015231</v>
      </c>
      <c r="Z4623"/>
      <c r="AA4623">
        <v>64241499</v>
      </c>
      <c r="AB4623">
        <v>433</v>
      </c>
    </row>
    <row r="4624" spans="1:28" x14ac:dyDescent="0.2">
      <c r="A4624" t="s">
        <v>901</v>
      </c>
      <c r="B4624" t="s">
        <v>902</v>
      </c>
      <c r="C4624">
        <v>2002</v>
      </c>
      <c r="D4624" t="s">
        <v>903</v>
      </c>
      <c r="E4624" t="s">
        <v>16512</v>
      </c>
      <c r="F4624" t="s">
        <v>44031</v>
      </c>
      <c r="G4624" t="s">
        <v>44032</v>
      </c>
      <c r="H4624">
        <v>179</v>
      </c>
      <c r="I4624" t="s">
        <v>133</v>
      </c>
      <c r="J4624" t="s">
        <v>26</v>
      </c>
      <c r="K4624" t="s">
        <v>134</v>
      </c>
      <c r="L4624" t="s">
        <v>895</v>
      </c>
      <c r="M4624" t="s">
        <v>135</v>
      </c>
      <c r="N4624" t="s">
        <v>136</v>
      </c>
      <c r="O4624" t="s">
        <v>904</v>
      </c>
      <c r="P4624" t="s">
        <v>905</v>
      </c>
      <c r="Q4624" t="s">
        <v>906</v>
      </c>
      <c r="R4624" t="s">
        <v>907</v>
      </c>
      <c r="S4624" t="s">
        <v>908</v>
      </c>
      <c r="T4624">
        <v>8.6999999999999993</v>
      </c>
      <c r="U4624">
        <v>1449778</v>
      </c>
      <c r="V4624" s="12">
        <f>W4624*1.43863813229572</f>
        <v>135231984.43579769</v>
      </c>
      <c r="W4624" s="3">
        <v>94000000</v>
      </c>
      <c r="X4624" s="13">
        <f>Y4624*1.43863813229572</f>
        <v>492807455.95894945</v>
      </c>
      <c r="Y4624" s="3">
        <v>342551365</v>
      </c>
      <c r="Z4624" s="13">
        <f>AA4624*1.43863813229572</f>
        <v>1368472033.1427238</v>
      </c>
      <c r="AA4624" s="3">
        <v>951227416</v>
      </c>
      <c r="AB4624">
        <v>2575</v>
      </c>
    </row>
    <row r="4625" spans="1:28" hidden="1" x14ac:dyDescent="0.2">
      <c r="A4625" t="s">
        <v>39998</v>
      </c>
      <c r="B4625" t="s">
        <v>39999</v>
      </c>
      <c r="C4625">
        <v>2017</v>
      </c>
      <c r="D4625" t="s">
        <v>37461</v>
      </c>
      <c r="E4625" t="s">
        <v>44041</v>
      </c>
      <c r="F4625" t="s">
        <v>44032</v>
      </c>
      <c r="G4625" t="s">
        <v>44046</v>
      </c>
      <c r="H4625">
        <v>103</v>
      </c>
      <c r="I4625" t="s">
        <v>25</v>
      </c>
      <c r="J4625" t="s">
        <v>26</v>
      </c>
      <c r="M4625" t="s">
        <v>40000</v>
      </c>
      <c r="N4625" t="s">
        <v>40001</v>
      </c>
      <c r="O4625" t="s">
        <v>40002</v>
      </c>
      <c r="P4625" t="s">
        <v>40003</v>
      </c>
      <c r="Q4625" t="s">
        <v>40004</v>
      </c>
      <c r="R4625" t="s">
        <v>40005</v>
      </c>
      <c r="S4625" t="s">
        <v>40006</v>
      </c>
      <c r="T4625">
        <v>6.6</v>
      </c>
      <c r="U4625">
        <v>17900</v>
      </c>
      <c r="W4625"/>
      <c r="X4625"/>
      <c r="Y4625">
        <v>33109</v>
      </c>
      <c r="Z4625"/>
      <c r="AA4625">
        <v>33109</v>
      </c>
      <c r="AB4625">
        <v>81</v>
      </c>
    </row>
    <row r="4626" spans="1:28" x14ac:dyDescent="0.2">
      <c r="A4626" t="s">
        <v>10008</v>
      </c>
      <c r="B4626" t="s">
        <v>10009</v>
      </c>
      <c r="C4626">
        <v>2006</v>
      </c>
      <c r="D4626" t="s">
        <v>10010</v>
      </c>
      <c r="E4626" t="s">
        <v>16512</v>
      </c>
      <c r="F4626" t="s">
        <v>44031</v>
      </c>
      <c r="G4626" t="s">
        <v>44034</v>
      </c>
      <c r="H4626">
        <v>151</v>
      </c>
      <c r="I4626" t="s">
        <v>25</v>
      </c>
      <c r="J4626" t="s">
        <v>26</v>
      </c>
      <c r="K4626" t="s">
        <v>1076</v>
      </c>
      <c r="L4626" t="s">
        <v>2390</v>
      </c>
      <c r="M4626" t="s">
        <v>2666</v>
      </c>
      <c r="N4626" t="s">
        <v>6977</v>
      </c>
      <c r="O4626" t="s">
        <v>10011</v>
      </c>
      <c r="P4626" t="s">
        <v>125</v>
      </c>
      <c r="Q4626" t="s">
        <v>10012</v>
      </c>
      <c r="R4626" t="s">
        <v>10013</v>
      </c>
      <c r="S4626" t="s">
        <v>10014</v>
      </c>
      <c r="T4626">
        <v>7.3</v>
      </c>
      <c r="U4626">
        <v>644330</v>
      </c>
      <c r="V4626" s="12">
        <f>W4626*1.28378472222222</f>
        <v>288851562.49999952</v>
      </c>
      <c r="W4626" s="3">
        <v>225000000</v>
      </c>
      <c r="X4626" s="13">
        <f>Y4626*1.28378472222222</f>
        <v>543446372.12069356</v>
      </c>
      <c r="Y4626" s="3">
        <v>423315812</v>
      </c>
      <c r="Z4626" s="13">
        <f>AA4626*1.28378472222222</f>
        <v>1368745242.098088</v>
      </c>
      <c r="AA4626" s="3">
        <v>1066179725</v>
      </c>
      <c r="AB4626">
        <v>1889</v>
      </c>
    </row>
    <row r="4627" spans="1:28" hidden="1" x14ac:dyDescent="0.2">
      <c r="A4627" t="s">
        <v>40014</v>
      </c>
      <c r="B4627" t="s">
        <v>40015</v>
      </c>
      <c r="C4627">
        <v>2019</v>
      </c>
      <c r="D4627" t="s">
        <v>39980</v>
      </c>
      <c r="E4627" t="s">
        <v>44043</v>
      </c>
      <c r="F4627" t="s">
        <v>44051</v>
      </c>
      <c r="G4627" t="s">
        <v>44032</v>
      </c>
      <c r="H4627">
        <v>113</v>
      </c>
      <c r="I4627" t="s">
        <v>25</v>
      </c>
      <c r="J4627" t="s">
        <v>26</v>
      </c>
      <c r="M4627" t="s">
        <v>13286</v>
      </c>
      <c r="N4627" t="s">
        <v>38845</v>
      </c>
      <c r="O4627" t="s">
        <v>40016</v>
      </c>
      <c r="P4627" t="s">
        <v>1770</v>
      </c>
      <c r="Q4627" t="s">
        <v>40017</v>
      </c>
      <c r="R4627" t="s">
        <v>40018</v>
      </c>
      <c r="S4627" t="s">
        <v>40019</v>
      </c>
      <c r="T4627">
        <v>8</v>
      </c>
      <c r="U4627">
        <v>30833</v>
      </c>
      <c r="W4627"/>
      <c r="X4627"/>
      <c r="Y4627"/>
      <c r="Z4627"/>
      <c r="AA4627"/>
      <c r="AB4627">
        <v>356</v>
      </c>
    </row>
    <row r="4628" spans="1:28" x14ac:dyDescent="0.2">
      <c r="A4628" t="s">
        <v>39576</v>
      </c>
      <c r="B4628" t="s">
        <v>39577</v>
      </c>
      <c r="C4628">
        <v>2018</v>
      </c>
      <c r="D4628" s="1">
        <v>43287</v>
      </c>
      <c r="E4628" t="s">
        <v>16512</v>
      </c>
      <c r="F4628" t="s">
        <v>44031</v>
      </c>
      <c r="G4628" t="s">
        <v>44033</v>
      </c>
      <c r="H4628">
        <v>128</v>
      </c>
      <c r="I4628" t="s">
        <v>25</v>
      </c>
      <c r="J4628" t="s">
        <v>26</v>
      </c>
      <c r="K4628" t="s">
        <v>75</v>
      </c>
      <c r="M4628" t="s">
        <v>14419</v>
      </c>
      <c r="N4628" t="s">
        <v>39578</v>
      </c>
      <c r="O4628" t="s">
        <v>39579</v>
      </c>
      <c r="P4628" t="s">
        <v>9121</v>
      </c>
      <c r="Q4628" t="s">
        <v>9122</v>
      </c>
      <c r="R4628" t="s">
        <v>39580</v>
      </c>
      <c r="S4628" t="s">
        <v>39581</v>
      </c>
      <c r="T4628">
        <v>6.2</v>
      </c>
      <c r="U4628">
        <v>256534</v>
      </c>
      <c r="V4628" s="12">
        <f>W4628*1.03068014830331</f>
        <v>175215625.21156269</v>
      </c>
      <c r="W4628" s="3">
        <v>170000000</v>
      </c>
      <c r="X4628" s="13">
        <f>Y4628*1.03068014830331</f>
        <v>430535464.186023</v>
      </c>
      <c r="Y4628" s="3">
        <v>417719760</v>
      </c>
      <c r="Z4628" s="13">
        <f>AA4628*1.03068014830331</f>
        <v>1372822832.8519237</v>
      </c>
      <c r="AA4628" s="3">
        <v>1331958159</v>
      </c>
      <c r="AB4628">
        <v>1853</v>
      </c>
    </row>
    <row r="4629" spans="1:28" hidden="1" x14ac:dyDescent="0.2">
      <c r="A4629" t="s">
        <v>40027</v>
      </c>
      <c r="B4629" t="s">
        <v>40028</v>
      </c>
      <c r="C4629">
        <v>2017</v>
      </c>
      <c r="D4629" t="s">
        <v>40029</v>
      </c>
      <c r="E4629" t="s">
        <v>1045</v>
      </c>
      <c r="F4629" t="s">
        <v>44046</v>
      </c>
      <c r="G4629" t="s">
        <v>44042</v>
      </c>
      <c r="H4629">
        <v>102</v>
      </c>
      <c r="I4629" t="s">
        <v>37495</v>
      </c>
      <c r="J4629" t="s">
        <v>308</v>
      </c>
      <c r="M4629" t="s">
        <v>3649</v>
      </c>
      <c r="N4629" t="s">
        <v>3650</v>
      </c>
      <c r="O4629" t="s">
        <v>40030</v>
      </c>
      <c r="P4629" t="s">
        <v>40031</v>
      </c>
      <c r="Q4629" t="s">
        <v>40032</v>
      </c>
      <c r="R4629" t="s">
        <v>40033</v>
      </c>
      <c r="S4629" t="s">
        <v>40034</v>
      </c>
      <c r="T4629">
        <v>6.3</v>
      </c>
      <c r="U4629">
        <v>21496</v>
      </c>
      <c r="W4629"/>
      <c r="X4629"/>
      <c r="Y4629"/>
      <c r="Z4629"/>
      <c r="AA4629">
        <v>3662671</v>
      </c>
      <c r="AB4629">
        <v>67</v>
      </c>
    </row>
    <row r="4630" spans="1:28" hidden="1" x14ac:dyDescent="0.2">
      <c r="A4630" t="s">
        <v>40035</v>
      </c>
      <c r="B4630" t="s">
        <v>40036</v>
      </c>
      <c r="C4630">
        <v>2016</v>
      </c>
      <c r="D4630" t="s">
        <v>28329</v>
      </c>
      <c r="E4630" t="s">
        <v>44041</v>
      </c>
      <c r="F4630" t="s">
        <v>44032</v>
      </c>
      <c r="G4630" t="s">
        <v>44042</v>
      </c>
      <c r="H4630">
        <v>120</v>
      </c>
      <c r="I4630" t="s">
        <v>5481</v>
      </c>
      <c r="J4630" t="s">
        <v>308</v>
      </c>
      <c r="M4630" t="s">
        <v>40037</v>
      </c>
      <c r="N4630" t="s">
        <v>40037</v>
      </c>
      <c r="O4630" t="s">
        <v>40038</v>
      </c>
      <c r="P4630" t="s">
        <v>2363</v>
      </c>
      <c r="Q4630" t="s">
        <v>40039</v>
      </c>
      <c r="R4630" t="s">
        <v>40040</v>
      </c>
      <c r="S4630" t="s">
        <v>40041</v>
      </c>
      <c r="T4630">
        <v>7.1</v>
      </c>
      <c r="U4630">
        <v>11614</v>
      </c>
      <c r="W4630" t="s">
        <v>5095</v>
      </c>
      <c r="X4630"/>
      <c r="Y4630"/>
      <c r="Z4630"/>
      <c r="AA4630">
        <v>3190219</v>
      </c>
      <c r="AB4630">
        <v>13</v>
      </c>
    </row>
    <row r="4631" spans="1:28" x14ac:dyDescent="0.2">
      <c r="A4631" t="s">
        <v>29421</v>
      </c>
      <c r="B4631" t="s">
        <v>29422</v>
      </c>
      <c r="C4631">
        <v>2018</v>
      </c>
      <c r="D4631" t="s">
        <v>29423</v>
      </c>
      <c r="E4631" t="s">
        <v>16512</v>
      </c>
      <c r="F4631" t="s">
        <v>44031</v>
      </c>
      <c r="G4631" t="s">
        <v>44033</v>
      </c>
      <c r="H4631">
        <v>134</v>
      </c>
      <c r="I4631" t="s">
        <v>25</v>
      </c>
      <c r="J4631" t="s">
        <v>26</v>
      </c>
      <c r="K4631" t="s">
        <v>698</v>
      </c>
      <c r="L4631" t="s">
        <v>29424</v>
      </c>
      <c r="M4631" t="s">
        <v>29425</v>
      </c>
      <c r="N4631" t="s">
        <v>29426</v>
      </c>
      <c r="O4631" t="s">
        <v>29427</v>
      </c>
      <c r="P4631" t="s">
        <v>13712</v>
      </c>
      <c r="Q4631" t="s">
        <v>29428</v>
      </c>
      <c r="R4631" t="s">
        <v>29429</v>
      </c>
      <c r="S4631" t="s">
        <v>29430</v>
      </c>
      <c r="T4631">
        <v>7.3</v>
      </c>
      <c r="U4631">
        <v>597058</v>
      </c>
      <c r="V4631" s="12">
        <f>W4631*1.03068014830331</f>
        <v>206136029.66066197</v>
      </c>
      <c r="W4631" s="3">
        <v>200000000</v>
      </c>
      <c r="X4631" s="13">
        <f>Y4631*1.03068014830331</f>
        <v>721915756.92045808</v>
      </c>
      <c r="Y4631" s="3">
        <v>700426566</v>
      </c>
      <c r="Z4631" s="13">
        <f>AA4631*1.03068014830331</f>
        <v>1388615613.9160476</v>
      </c>
      <c r="AA4631" s="3">
        <v>1347280838</v>
      </c>
      <c r="AB4631">
        <v>3243</v>
      </c>
    </row>
    <row r="4632" spans="1:28" hidden="1" x14ac:dyDescent="0.2">
      <c r="A4632" t="s">
        <v>40049</v>
      </c>
      <c r="B4632" t="s">
        <v>40050</v>
      </c>
      <c r="C4632">
        <v>2017</v>
      </c>
      <c r="D4632" t="s">
        <v>40051</v>
      </c>
      <c r="E4632" t="s">
        <v>3496</v>
      </c>
      <c r="F4632" t="s">
        <v>44042</v>
      </c>
      <c r="H4632">
        <v>85</v>
      </c>
      <c r="I4632" t="s">
        <v>25</v>
      </c>
      <c r="J4632" t="s">
        <v>26</v>
      </c>
      <c r="M4632" t="s">
        <v>40052</v>
      </c>
      <c r="N4632" t="s">
        <v>40053</v>
      </c>
      <c r="O4632" t="s">
        <v>40054</v>
      </c>
      <c r="P4632" t="s">
        <v>40055</v>
      </c>
      <c r="Q4632" t="s">
        <v>40056</v>
      </c>
      <c r="R4632" t="s">
        <v>40057</v>
      </c>
      <c r="S4632" t="s">
        <v>40058</v>
      </c>
      <c r="T4632">
        <v>5.5</v>
      </c>
      <c r="U4632">
        <v>11663</v>
      </c>
      <c r="W4632"/>
      <c r="X4632"/>
      <c r="Y4632"/>
      <c r="Z4632"/>
      <c r="AA4632"/>
      <c r="AB4632">
        <v>93</v>
      </c>
    </row>
    <row r="4633" spans="1:28" hidden="1" x14ac:dyDescent="0.2">
      <c r="A4633" t="s">
        <v>40059</v>
      </c>
      <c r="B4633" t="s">
        <v>40060</v>
      </c>
      <c r="C4633">
        <v>2016</v>
      </c>
      <c r="D4633" s="1">
        <v>43042</v>
      </c>
      <c r="E4633" t="s">
        <v>16512</v>
      </c>
      <c r="F4633" t="s">
        <v>44032</v>
      </c>
      <c r="G4633" t="s">
        <v>44042</v>
      </c>
      <c r="H4633">
        <v>118</v>
      </c>
      <c r="I4633" t="s">
        <v>40061</v>
      </c>
      <c r="J4633" t="s">
        <v>4833</v>
      </c>
      <c r="K4633" t="s">
        <v>26</v>
      </c>
      <c r="M4633" t="s">
        <v>40062</v>
      </c>
      <c r="N4633" t="s">
        <v>40063</v>
      </c>
      <c r="O4633" t="s">
        <v>40064</v>
      </c>
      <c r="P4633" t="s">
        <v>29950</v>
      </c>
      <c r="Q4633" t="s">
        <v>40065</v>
      </c>
      <c r="R4633" t="s">
        <v>40066</v>
      </c>
      <c r="S4633" t="s">
        <v>40067</v>
      </c>
      <c r="T4633">
        <v>6.3</v>
      </c>
      <c r="U4633">
        <v>12504</v>
      </c>
      <c r="W4633"/>
      <c r="X4633"/>
      <c r="Y4633"/>
      <c r="Z4633"/>
      <c r="AA4633">
        <v>73010</v>
      </c>
      <c r="AB4633">
        <v>61</v>
      </c>
    </row>
    <row r="4634" spans="1:28" hidden="1" x14ac:dyDescent="0.2">
      <c r="A4634" t="s">
        <v>40068</v>
      </c>
      <c r="B4634" t="s">
        <v>40069</v>
      </c>
      <c r="C4634">
        <v>2017</v>
      </c>
      <c r="D4634" t="s">
        <v>37031</v>
      </c>
      <c r="E4634" t="s">
        <v>176</v>
      </c>
      <c r="F4634" t="s">
        <v>44036</v>
      </c>
      <c r="G4634" t="s">
        <v>44033</v>
      </c>
      <c r="H4634">
        <v>102</v>
      </c>
      <c r="I4634" t="s">
        <v>25</v>
      </c>
      <c r="J4634" t="s">
        <v>26</v>
      </c>
      <c r="M4634" t="s">
        <v>34772</v>
      </c>
      <c r="N4634" t="s">
        <v>40070</v>
      </c>
      <c r="O4634" t="s">
        <v>40071</v>
      </c>
      <c r="P4634" t="s">
        <v>507</v>
      </c>
      <c r="Q4634" t="s">
        <v>40072</v>
      </c>
      <c r="R4634" t="s">
        <v>40073</v>
      </c>
      <c r="S4634" t="s">
        <v>40074</v>
      </c>
      <c r="T4634">
        <v>6.3</v>
      </c>
      <c r="U4634">
        <v>28565</v>
      </c>
      <c r="W4634"/>
      <c r="X4634"/>
      <c r="Y4634"/>
      <c r="Z4634"/>
      <c r="AA4634"/>
      <c r="AB4634">
        <v>120</v>
      </c>
    </row>
    <row r="4635" spans="1:28" hidden="1" x14ac:dyDescent="0.2">
      <c r="A4635" t="s">
        <v>40075</v>
      </c>
      <c r="B4635" t="s">
        <v>40076</v>
      </c>
      <c r="C4635">
        <v>2018</v>
      </c>
      <c r="D4635" t="s">
        <v>37188</v>
      </c>
      <c r="E4635" t="s">
        <v>44054</v>
      </c>
      <c r="F4635" t="s">
        <v>44042</v>
      </c>
      <c r="H4635">
        <v>100</v>
      </c>
      <c r="I4635" t="s">
        <v>495</v>
      </c>
      <c r="J4635" t="s">
        <v>26</v>
      </c>
      <c r="K4635" t="s">
        <v>587</v>
      </c>
      <c r="L4635" t="s">
        <v>75</v>
      </c>
      <c r="M4635" t="s">
        <v>40077</v>
      </c>
      <c r="N4635" t="s">
        <v>40078</v>
      </c>
      <c r="O4635" t="s">
        <v>40079</v>
      </c>
      <c r="P4635" t="s">
        <v>36423</v>
      </c>
      <c r="Q4635" t="s">
        <v>40080</v>
      </c>
      <c r="R4635" t="s">
        <v>40081</v>
      </c>
      <c r="S4635" t="s">
        <v>40082</v>
      </c>
      <c r="T4635">
        <v>5.8</v>
      </c>
      <c r="U4635">
        <v>11672</v>
      </c>
      <c r="W4635"/>
      <c r="X4635"/>
      <c r="Y4635"/>
      <c r="Z4635"/>
      <c r="AA4635"/>
      <c r="AB4635">
        <v>101</v>
      </c>
    </row>
    <row r="4636" spans="1:28" x14ac:dyDescent="0.2">
      <c r="A4636" t="s">
        <v>34069</v>
      </c>
      <c r="B4636" t="s">
        <v>34070</v>
      </c>
      <c r="C4636">
        <v>2017</v>
      </c>
      <c r="D4636" t="s">
        <v>34071</v>
      </c>
      <c r="E4636" t="s">
        <v>16512</v>
      </c>
      <c r="F4636" t="s">
        <v>44031</v>
      </c>
      <c r="G4636" t="s">
        <v>44034</v>
      </c>
      <c r="H4636">
        <v>152</v>
      </c>
      <c r="I4636" t="s">
        <v>25</v>
      </c>
      <c r="J4636" t="s">
        <v>26</v>
      </c>
      <c r="M4636" t="s">
        <v>10476</v>
      </c>
      <c r="N4636" t="s">
        <v>34072</v>
      </c>
      <c r="O4636" t="s">
        <v>34073</v>
      </c>
      <c r="P4636" t="s">
        <v>34074</v>
      </c>
      <c r="Q4636" t="s">
        <v>34075</v>
      </c>
      <c r="R4636" t="s">
        <v>34076</v>
      </c>
      <c r="S4636" t="s">
        <v>34077</v>
      </c>
      <c r="T4636">
        <v>7</v>
      </c>
      <c r="U4636">
        <v>547797</v>
      </c>
      <c r="V4636" s="12">
        <f>W4636*1.05585427545692</f>
        <v>334705805.31984365</v>
      </c>
      <c r="W4636" s="3">
        <v>317000000</v>
      </c>
      <c r="X4636" s="13">
        <f>Y4636*1.05585427545692</f>
        <v>654821163.74348128</v>
      </c>
      <c r="Y4636" s="3">
        <v>620181382</v>
      </c>
      <c r="Z4636" s="13">
        <f>AA4636*1.05585427545692</f>
        <v>1406968253.6621137</v>
      </c>
      <c r="AA4636" s="3">
        <v>1332540187</v>
      </c>
      <c r="AB4636">
        <v>6718</v>
      </c>
    </row>
    <row r="4637" spans="1:28" x14ac:dyDescent="0.2">
      <c r="A4637" t="s">
        <v>32655</v>
      </c>
      <c r="B4637" t="s">
        <v>23926</v>
      </c>
      <c r="C4637">
        <v>2013</v>
      </c>
      <c r="D4637" t="s">
        <v>8342</v>
      </c>
      <c r="E4637" t="s">
        <v>44037</v>
      </c>
      <c r="F4637" t="s">
        <v>44031</v>
      </c>
      <c r="G4637" t="s">
        <v>44038</v>
      </c>
      <c r="H4637">
        <v>102</v>
      </c>
      <c r="I4637" t="s">
        <v>25</v>
      </c>
      <c r="J4637" t="s">
        <v>26</v>
      </c>
      <c r="K4637" t="s">
        <v>4779</v>
      </c>
      <c r="M4637" t="s">
        <v>32656</v>
      </c>
      <c r="N4637" t="s">
        <v>32657</v>
      </c>
      <c r="O4637" t="s">
        <v>32658</v>
      </c>
      <c r="P4637" t="s">
        <v>13795</v>
      </c>
      <c r="Q4637" t="s">
        <v>32659</v>
      </c>
      <c r="R4637" t="s">
        <v>32660</v>
      </c>
      <c r="S4637" t="s">
        <v>32661</v>
      </c>
      <c r="T4637">
        <v>7.4</v>
      </c>
      <c r="U4637">
        <v>560595</v>
      </c>
      <c r="V4637" s="12">
        <f>W4637*1.11098185502045</f>
        <v>166647278.25306749</v>
      </c>
      <c r="W4637" s="3">
        <v>150000000</v>
      </c>
      <c r="X4637" s="13">
        <f>Y4637*1.11098185502045</f>
        <v>445212656.61602181</v>
      </c>
      <c r="Y4637" s="3">
        <v>400738009</v>
      </c>
      <c r="Z4637" s="13">
        <f>AA4637*1.11098185502045</f>
        <v>1422949285.0323522</v>
      </c>
      <c r="AA4637" s="3">
        <v>1280803353</v>
      </c>
      <c r="AB4637">
        <v>1123</v>
      </c>
    </row>
    <row r="4638" spans="1:28" hidden="1" x14ac:dyDescent="0.2">
      <c r="A4638" t="s">
        <v>40098</v>
      </c>
      <c r="B4638" t="s">
        <v>40099</v>
      </c>
      <c r="C4638">
        <v>2016</v>
      </c>
      <c r="D4638" s="1">
        <v>42712</v>
      </c>
      <c r="E4638" t="s">
        <v>44041</v>
      </c>
      <c r="F4638" t="s">
        <v>44032</v>
      </c>
      <c r="G4638" t="s">
        <v>44042</v>
      </c>
      <c r="H4638">
        <v>148</v>
      </c>
      <c r="I4638" t="s">
        <v>943</v>
      </c>
      <c r="J4638" t="s">
        <v>944</v>
      </c>
      <c r="K4638" t="s">
        <v>26</v>
      </c>
      <c r="M4638" t="s">
        <v>40100</v>
      </c>
      <c r="N4638" t="s">
        <v>40101</v>
      </c>
      <c r="O4638" t="s">
        <v>40102</v>
      </c>
      <c r="P4638" t="s">
        <v>2934</v>
      </c>
      <c r="Q4638" t="s">
        <v>40103</v>
      </c>
      <c r="R4638" t="s">
        <v>40104</v>
      </c>
      <c r="S4638" t="s">
        <v>40105</v>
      </c>
      <c r="T4638">
        <v>7.1</v>
      </c>
      <c r="U4638">
        <v>22712</v>
      </c>
      <c r="W4638"/>
      <c r="X4638"/>
      <c r="Y4638">
        <v>1087419</v>
      </c>
      <c r="Z4638"/>
      <c r="AA4638">
        <v>1658594</v>
      </c>
      <c r="AB4638">
        <v>97</v>
      </c>
    </row>
    <row r="4639" spans="1:28" hidden="1" x14ac:dyDescent="0.2">
      <c r="A4639" t="s">
        <v>40106</v>
      </c>
      <c r="B4639" t="s">
        <v>40107</v>
      </c>
      <c r="C4639">
        <v>2016</v>
      </c>
      <c r="D4639" t="s">
        <v>36992</v>
      </c>
      <c r="E4639" t="s">
        <v>176</v>
      </c>
      <c r="H4639">
        <v>100</v>
      </c>
      <c r="I4639" t="s">
        <v>40108</v>
      </c>
      <c r="J4639" t="s">
        <v>26</v>
      </c>
      <c r="M4639" t="s">
        <v>40109</v>
      </c>
      <c r="N4639" t="s">
        <v>6365</v>
      </c>
      <c r="O4639" t="s">
        <v>40110</v>
      </c>
      <c r="P4639" t="s">
        <v>40111</v>
      </c>
      <c r="Q4639" t="s">
        <v>40112</v>
      </c>
      <c r="R4639" t="s">
        <v>40113</v>
      </c>
      <c r="S4639" t="s">
        <v>40114</v>
      </c>
      <c r="T4639">
        <v>7.9</v>
      </c>
      <c r="U4639">
        <v>51596</v>
      </c>
      <c r="W4639"/>
      <c r="X4639"/>
      <c r="Y4639">
        <v>260354</v>
      </c>
      <c r="Z4639"/>
      <c r="AA4639">
        <v>15793051</v>
      </c>
      <c r="AB4639">
        <v>178</v>
      </c>
    </row>
    <row r="4640" spans="1:28" hidden="1" x14ac:dyDescent="0.2">
      <c r="A4640" t="s">
        <v>40115</v>
      </c>
      <c r="B4640" t="s">
        <v>40116</v>
      </c>
      <c r="C4640">
        <v>2017</v>
      </c>
      <c r="D4640" s="1">
        <v>43438</v>
      </c>
      <c r="E4640" t="s">
        <v>44035</v>
      </c>
      <c r="F4640" t="s">
        <v>44032</v>
      </c>
      <c r="G4640" t="s">
        <v>44049</v>
      </c>
      <c r="H4640">
        <v>103</v>
      </c>
      <c r="I4640" t="s">
        <v>25</v>
      </c>
      <c r="J4640" t="s">
        <v>26</v>
      </c>
      <c r="M4640" t="s">
        <v>32995</v>
      </c>
      <c r="N4640" t="s">
        <v>40117</v>
      </c>
      <c r="O4640" t="s">
        <v>40118</v>
      </c>
      <c r="P4640" t="s">
        <v>8535</v>
      </c>
      <c r="Q4640" t="s">
        <v>40119</v>
      </c>
      <c r="R4640" t="s">
        <v>653</v>
      </c>
      <c r="S4640" t="s">
        <v>654</v>
      </c>
      <c r="T4640">
        <v>6.4</v>
      </c>
      <c r="U4640">
        <v>11424</v>
      </c>
      <c r="W4640"/>
      <c r="X4640"/>
      <c r="Y4640">
        <v>768946</v>
      </c>
      <c r="Z4640"/>
      <c r="AA4640">
        <v>4372130</v>
      </c>
      <c r="AB4640">
        <v>72</v>
      </c>
    </row>
    <row r="4641" spans="1:28" x14ac:dyDescent="0.2">
      <c r="A4641" t="s">
        <v>2883</v>
      </c>
      <c r="B4641" t="s">
        <v>2884</v>
      </c>
      <c r="C4641">
        <v>2001</v>
      </c>
      <c r="D4641" s="1">
        <v>37054</v>
      </c>
      <c r="E4641" t="s">
        <v>44043</v>
      </c>
      <c r="F4641" t="s">
        <v>44040</v>
      </c>
      <c r="G4641" t="s">
        <v>44034</v>
      </c>
      <c r="H4641">
        <v>152</v>
      </c>
      <c r="I4641" t="s">
        <v>495</v>
      </c>
      <c r="J4641" t="s">
        <v>26</v>
      </c>
      <c r="M4641" t="s">
        <v>2886</v>
      </c>
      <c r="N4641" t="s">
        <v>2887</v>
      </c>
      <c r="O4641" t="s">
        <v>2888</v>
      </c>
      <c r="P4641" t="s">
        <v>2889</v>
      </c>
      <c r="Q4641" t="s">
        <v>2890</v>
      </c>
      <c r="R4641" t="s">
        <v>2891</v>
      </c>
      <c r="S4641" t="s">
        <v>2892</v>
      </c>
      <c r="T4641">
        <v>7.6</v>
      </c>
      <c r="U4641">
        <v>625097</v>
      </c>
      <c r="V4641" s="12">
        <f>W4641*1.46138339920949</f>
        <v>182672924.90118626</v>
      </c>
      <c r="W4641" s="3">
        <v>125000000</v>
      </c>
      <c r="X4641" s="13">
        <f>Y4641*1.46138339920949</f>
        <v>464847967.36205655</v>
      </c>
      <c r="Y4641" s="3">
        <v>318087620</v>
      </c>
      <c r="Z4641" s="13">
        <f>AA4641*1.46138339920949</f>
        <v>1464285484.5100434</v>
      </c>
      <c r="AA4641" s="3">
        <v>1001985848</v>
      </c>
      <c r="AB4641">
        <v>1754</v>
      </c>
    </row>
    <row r="4642" spans="1:28" x14ac:dyDescent="0.2">
      <c r="A4642" t="s">
        <v>38916</v>
      </c>
      <c r="B4642" t="s">
        <v>38917</v>
      </c>
      <c r="C4642">
        <v>2019</v>
      </c>
      <c r="D4642" t="s">
        <v>23620</v>
      </c>
      <c r="E4642" t="s">
        <v>44037</v>
      </c>
      <c r="F4642" t="s">
        <v>44031</v>
      </c>
      <c r="G4642" t="s">
        <v>44038</v>
      </c>
      <c r="H4642">
        <v>103</v>
      </c>
      <c r="I4642" t="s">
        <v>25</v>
      </c>
      <c r="J4642" t="s">
        <v>26</v>
      </c>
      <c r="M4642" t="s">
        <v>32656</v>
      </c>
      <c r="N4642" t="s">
        <v>32657</v>
      </c>
      <c r="O4642" t="s">
        <v>38918</v>
      </c>
      <c r="P4642" t="s">
        <v>13795</v>
      </c>
      <c r="Q4642" t="s">
        <v>32659</v>
      </c>
      <c r="R4642" t="s">
        <v>38919</v>
      </c>
      <c r="S4642" t="s">
        <v>38920</v>
      </c>
      <c r="T4642">
        <v>6.9</v>
      </c>
      <c r="U4642">
        <v>122760</v>
      </c>
      <c r="V4642" s="12">
        <f>W4642*1.01233684194057</f>
        <v>151850526.29108551</v>
      </c>
      <c r="W4642" s="3">
        <v>150000000</v>
      </c>
      <c r="X4642" s="13">
        <f>Y4642*1.01233684194057</f>
        <v>483262860.37839037</v>
      </c>
      <c r="Y4642" s="3">
        <v>477373578</v>
      </c>
      <c r="Z4642" s="13">
        <f>AA4642*1.01233684194057</f>
        <v>1467915686.0819905</v>
      </c>
      <c r="AA4642" s="3">
        <v>1450026933</v>
      </c>
      <c r="AB4642">
        <v>1302</v>
      </c>
    </row>
    <row r="4643" spans="1:28" hidden="1" x14ac:dyDescent="0.2">
      <c r="A4643" t="s">
        <v>40136</v>
      </c>
      <c r="B4643" t="s">
        <v>40137</v>
      </c>
      <c r="C4643">
        <v>2016</v>
      </c>
      <c r="D4643" s="1">
        <v>42856</v>
      </c>
      <c r="E4643" t="s">
        <v>176</v>
      </c>
      <c r="F4643" t="s">
        <v>44042</v>
      </c>
      <c r="H4643">
        <v>124</v>
      </c>
      <c r="I4643" t="s">
        <v>24245</v>
      </c>
      <c r="J4643" t="s">
        <v>5473</v>
      </c>
      <c r="K4643" t="s">
        <v>26</v>
      </c>
      <c r="M4643" t="s">
        <v>24246</v>
      </c>
      <c r="N4643" t="s">
        <v>24246</v>
      </c>
      <c r="O4643" t="s">
        <v>40138</v>
      </c>
      <c r="P4643" t="s">
        <v>40139</v>
      </c>
      <c r="Q4643" t="s">
        <v>40140</v>
      </c>
      <c r="R4643" t="s">
        <v>40141</v>
      </c>
      <c r="S4643" t="s">
        <v>40142</v>
      </c>
      <c r="T4643">
        <v>7.8</v>
      </c>
      <c r="U4643">
        <v>48658</v>
      </c>
      <c r="W4643"/>
      <c r="X4643"/>
      <c r="Y4643">
        <v>2402067</v>
      </c>
      <c r="Z4643"/>
      <c r="AA4643">
        <v>6953604</v>
      </c>
      <c r="AB4643">
        <v>102</v>
      </c>
    </row>
    <row r="4644" spans="1:28" hidden="1" x14ac:dyDescent="0.2">
      <c r="A4644" t="s">
        <v>40143</v>
      </c>
      <c r="B4644" t="s">
        <v>40144</v>
      </c>
      <c r="C4644">
        <v>2016</v>
      </c>
      <c r="D4644" t="s">
        <v>40145</v>
      </c>
      <c r="E4644" t="s">
        <v>176</v>
      </c>
      <c r="H4644">
        <v>106</v>
      </c>
      <c r="I4644" t="s">
        <v>25</v>
      </c>
      <c r="J4644" t="s">
        <v>26</v>
      </c>
      <c r="M4644" t="s">
        <v>17973</v>
      </c>
      <c r="N4644" t="s">
        <v>40146</v>
      </c>
      <c r="O4644" t="s">
        <v>40147</v>
      </c>
      <c r="P4644" t="s">
        <v>24217</v>
      </c>
      <c r="Q4644" t="s">
        <v>40148</v>
      </c>
      <c r="R4644" t="s">
        <v>40149</v>
      </c>
      <c r="S4644" t="s">
        <v>40150</v>
      </c>
      <c r="T4644">
        <v>6.3</v>
      </c>
      <c r="U4644">
        <v>14955</v>
      </c>
      <c r="W4644"/>
      <c r="X4644"/>
      <c r="Y4644">
        <v>262599</v>
      </c>
      <c r="Z4644"/>
      <c r="AA4644">
        <v>798214</v>
      </c>
      <c r="AB4644">
        <v>113</v>
      </c>
    </row>
    <row r="4645" spans="1:28" hidden="1" x14ac:dyDescent="0.2">
      <c r="A4645" t="s">
        <v>40151</v>
      </c>
      <c r="B4645" t="s">
        <v>40152</v>
      </c>
      <c r="C4645">
        <v>2020</v>
      </c>
      <c r="D4645" t="s">
        <v>40153</v>
      </c>
      <c r="E4645" t="s">
        <v>44037</v>
      </c>
      <c r="F4645" t="s">
        <v>44031</v>
      </c>
      <c r="G4645" t="s">
        <v>44038</v>
      </c>
      <c r="H4645">
        <v>90</v>
      </c>
      <c r="I4645" t="s">
        <v>9587</v>
      </c>
      <c r="J4645" t="s">
        <v>26</v>
      </c>
      <c r="M4645" t="s">
        <v>40154</v>
      </c>
      <c r="N4645" t="s">
        <v>40155</v>
      </c>
      <c r="O4645" t="s">
        <v>40156</v>
      </c>
      <c r="P4645" t="s">
        <v>16490</v>
      </c>
      <c r="Q4645" t="s">
        <v>40157</v>
      </c>
      <c r="R4645" t="s">
        <v>40158</v>
      </c>
      <c r="S4645" t="s">
        <v>40159</v>
      </c>
      <c r="T4645">
        <v>6.4</v>
      </c>
      <c r="U4645">
        <v>11080</v>
      </c>
      <c r="W4645"/>
      <c r="X4645"/>
      <c r="Y4645"/>
      <c r="Z4645"/>
      <c r="AA4645"/>
      <c r="AB4645">
        <v>163</v>
      </c>
    </row>
    <row r="4646" spans="1:28" x14ac:dyDescent="0.2">
      <c r="A4646" t="s">
        <v>33440</v>
      </c>
      <c r="B4646" t="s">
        <v>33441</v>
      </c>
      <c r="C4646">
        <v>2015</v>
      </c>
      <c r="D4646" t="s">
        <v>33442</v>
      </c>
      <c r="E4646" t="s">
        <v>16512</v>
      </c>
      <c r="F4646" t="s">
        <v>44031</v>
      </c>
      <c r="G4646" t="s">
        <v>44033</v>
      </c>
      <c r="H4646">
        <v>141</v>
      </c>
      <c r="I4646" t="s">
        <v>25</v>
      </c>
      <c r="J4646" t="s">
        <v>26</v>
      </c>
      <c r="K4646" t="s">
        <v>3179</v>
      </c>
      <c r="M4646" t="s">
        <v>9770</v>
      </c>
      <c r="N4646" t="s">
        <v>33443</v>
      </c>
      <c r="O4646" t="s">
        <v>33444</v>
      </c>
      <c r="P4646" t="s">
        <v>9224</v>
      </c>
      <c r="Q4646" t="s">
        <v>33445</v>
      </c>
      <c r="R4646" t="s">
        <v>33446</v>
      </c>
      <c r="S4646" t="s">
        <v>33447</v>
      </c>
      <c r="T4646">
        <v>7.3</v>
      </c>
      <c r="U4646">
        <v>722685</v>
      </c>
      <c r="V4646" s="12">
        <f>W4646*1.09195121025074</f>
        <v>272987802.56268501</v>
      </c>
      <c r="W4646" s="3">
        <v>250000000</v>
      </c>
      <c r="X4646" s="13">
        <f>Y4646*1.09195121025074</f>
        <v>501212013.07479143</v>
      </c>
      <c r="Y4646" s="3">
        <v>459005868</v>
      </c>
      <c r="Z4646" s="13">
        <f>AA4646*1.09195121025074</f>
        <v>1531798715.5886815</v>
      </c>
      <c r="AA4646" s="3">
        <v>1402808753</v>
      </c>
      <c r="AB4646">
        <v>1306</v>
      </c>
    </row>
    <row r="4647" spans="1:28" x14ac:dyDescent="0.2">
      <c r="A4647" t="s">
        <v>22161</v>
      </c>
      <c r="B4647" t="s">
        <v>22162</v>
      </c>
      <c r="C4647">
        <v>2011</v>
      </c>
      <c r="D4647" t="s">
        <v>22163</v>
      </c>
      <c r="E4647" t="s">
        <v>44043</v>
      </c>
      <c r="F4647" t="s">
        <v>44032</v>
      </c>
      <c r="G4647" t="s">
        <v>44034</v>
      </c>
      <c r="H4647">
        <v>130</v>
      </c>
      <c r="I4647" t="s">
        <v>495</v>
      </c>
      <c r="J4647" t="s">
        <v>26</v>
      </c>
      <c r="M4647" t="s">
        <v>9340</v>
      </c>
      <c r="N4647" t="s">
        <v>7223</v>
      </c>
      <c r="O4647" t="s">
        <v>22164</v>
      </c>
      <c r="P4647" t="s">
        <v>4765</v>
      </c>
      <c r="Q4647" t="s">
        <v>22165</v>
      </c>
      <c r="R4647" t="s">
        <v>22166</v>
      </c>
      <c r="S4647" t="s">
        <v>22167</v>
      </c>
      <c r="T4647">
        <v>8.1</v>
      </c>
      <c r="U4647">
        <v>743339</v>
      </c>
      <c r="V4647" s="12">
        <f>W4647*1.1505830469594</f>
        <v>143822880.86992499</v>
      </c>
      <c r="W4647" s="3">
        <v>125000000</v>
      </c>
      <c r="X4647" s="13">
        <f>Y4647*1.1505830469594</f>
        <v>438843086.03848237</v>
      </c>
      <c r="Y4647" s="3">
        <v>381409310</v>
      </c>
      <c r="Z4647" s="13">
        <f>AA4647*1.1505830469594</f>
        <v>1544274017.6450844</v>
      </c>
      <c r="AA4647" s="3">
        <v>1342166497</v>
      </c>
      <c r="AB4647">
        <v>959</v>
      </c>
    </row>
    <row r="4648" spans="1:28" x14ac:dyDescent="0.2">
      <c r="A4648" t="s">
        <v>891</v>
      </c>
      <c r="B4648" t="s">
        <v>892</v>
      </c>
      <c r="C4648">
        <v>2003</v>
      </c>
      <c r="D4648" t="s">
        <v>893</v>
      </c>
      <c r="E4648" t="s">
        <v>16512</v>
      </c>
      <c r="F4648" t="s">
        <v>44031</v>
      </c>
      <c r="G4648" t="s">
        <v>44032</v>
      </c>
      <c r="H4648">
        <v>201</v>
      </c>
      <c r="I4648" t="s">
        <v>133</v>
      </c>
      <c r="J4648" t="s">
        <v>26</v>
      </c>
      <c r="K4648" t="s">
        <v>894</v>
      </c>
      <c r="L4648" t="s">
        <v>895</v>
      </c>
      <c r="M4648" t="s">
        <v>135</v>
      </c>
      <c r="N4648" t="s">
        <v>136</v>
      </c>
      <c r="O4648" t="s">
        <v>896</v>
      </c>
      <c r="P4648" t="s">
        <v>897</v>
      </c>
      <c r="Q4648" t="s">
        <v>898</v>
      </c>
      <c r="R4648" t="s">
        <v>899</v>
      </c>
      <c r="S4648" t="s">
        <v>900</v>
      </c>
      <c r="T4648">
        <v>8.9</v>
      </c>
      <c r="U4648">
        <v>1604280</v>
      </c>
      <c r="V4648" s="12">
        <f>W4648*1.40658152173913</f>
        <v>132218663.04347822</v>
      </c>
      <c r="W4648" s="3">
        <v>94000000</v>
      </c>
      <c r="X4648" s="13">
        <f>Y4648*1.40658152173913</f>
        <v>531471068.03779876</v>
      </c>
      <c r="Y4648" s="3">
        <v>377845905</v>
      </c>
      <c r="Z4648" s="13">
        <f>AA4648*1.40658152173913</f>
        <v>1606697419.2634668</v>
      </c>
      <c r="AA4648" s="3">
        <v>1142271098</v>
      </c>
      <c r="AB4648">
        <v>3718</v>
      </c>
    </row>
    <row r="4649" spans="1:28" x14ac:dyDescent="0.2">
      <c r="A4649" t="s">
        <v>34958</v>
      </c>
      <c r="B4649" t="s">
        <v>34959</v>
      </c>
      <c r="C4649">
        <v>2015</v>
      </c>
      <c r="D4649" s="1">
        <v>42039</v>
      </c>
      <c r="E4649" t="s">
        <v>16512</v>
      </c>
      <c r="F4649" t="s">
        <v>44031</v>
      </c>
      <c r="G4649" t="s">
        <v>44042</v>
      </c>
      <c r="H4649">
        <v>137</v>
      </c>
      <c r="I4649" t="s">
        <v>34960</v>
      </c>
      <c r="J4649" t="s">
        <v>26</v>
      </c>
      <c r="K4649" t="s">
        <v>2073</v>
      </c>
      <c r="L4649" t="s">
        <v>361</v>
      </c>
      <c r="M4649" t="s">
        <v>10263</v>
      </c>
      <c r="N4649" t="s">
        <v>19506</v>
      </c>
      <c r="O4649" t="s">
        <v>34961</v>
      </c>
      <c r="P4649" t="s">
        <v>365</v>
      </c>
      <c r="Q4649" t="s">
        <v>19508</v>
      </c>
      <c r="R4649" t="s">
        <v>34962</v>
      </c>
      <c r="S4649" t="s">
        <v>34963</v>
      </c>
      <c r="T4649">
        <v>7.1</v>
      </c>
      <c r="U4649">
        <v>353562</v>
      </c>
      <c r="V4649" s="12">
        <f>W4649*1.09195121025074</f>
        <v>207470729.9476406</v>
      </c>
      <c r="W4649" s="3">
        <v>190000000</v>
      </c>
      <c r="X4649" s="13">
        <f>Y4649*1.09195121025074</f>
        <v>385466442.71600717</v>
      </c>
      <c r="Y4649" s="3">
        <v>353007020</v>
      </c>
      <c r="Z4649" s="13">
        <f>AA4649*1.09195121025074</f>
        <v>1654358662.0725958</v>
      </c>
      <c r="AA4649" s="3">
        <v>1515048151</v>
      </c>
      <c r="AB4649">
        <v>744</v>
      </c>
    </row>
    <row r="4650" spans="1:28" x14ac:dyDescent="0.2">
      <c r="A4650" t="s">
        <v>41448</v>
      </c>
      <c r="B4650" t="s">
        <v>41449</v>
      </c>
      <c r="C4650">
        <v>2019</v>
      </c>
      <c r="D4650" t="s">
        <v>25733</v>
      </c>
      <c r="E4650" t="s">
        <v>44037</v>
      </c>
      <c r="F4650" t="s">
        <v>44031</v>
      </c>
      <c r="G4650" t="s">
        <v>44032</v>
      </c>
      <c r="H4650">
        <v>118</v>
      </c>
      <c r="I4650" t="s">
        <v>41450</v>
      </c>
      <c r="J4650" t="s">
        <v>26</v>
      </c>
      <c r="K4650" t="s">
        <v>12978</v>
      </c>
      <c r="L4650" t="s">
        <v>14655</v>
      </c>
      <c r="M4650" t="s">
        <v>2446</v>
      </c>
      <c r="N4650" t="s">
        <v>41451</v>
      </c>
      <c r="O4650" t="s">
        <v>41452</v>
      </c>
      <c r="P4650" t="s">
        <v>5873</v>
      </c>
      <c r="Q4650" t="s">
        <v>41453</v>
      </c>
      <c r="R4650" t="s">
        <v>41454</v>
      </c>
      <c r="S4650" t="s">
        <v>41455</v>
      </c>
      <c r="T4650">
        <v>6.9</v>
      </c>
      <c r="U4650">
        <v>199521</v>
      </c>
      <c r="V4650" s="12">
        <f>W4650*1.01233684194057</f>
        <v>263207578.90454823</v>
      </c>
      <c r="W4650" s="3">
        <v>260000000</v>
      </c>
      <c r="X4650" s="13">
        <f>Y4650*1.01233684194057</f>
        <v>550344819.60937178</v>
      </c>
      <c r="Y4650" s="3">
        <v>543638043</v>
      </c>
      <c r="Z4650" s="13">
        <f>AA4650*1.01233684194057</f>
        <v>1677405490.3784778</v>
      </c>
      <c r="AA4650" s="3">
        <v>1656963790</v>
      </c>
      <c r="AB4650">
        <v>2898</v>
      </c>
    </row>
    <row r="4651" spans="1:28" hidden="1" x14ac:dyDescent="0.2">
      <c r="A4651" t="s">
        <v>40200</v>
      </c>
      <c r="B4651" t="s">
        <v>40201</v>
      </c>
      <c r="C4651">
        <v>2016</v>
      </c>
      <c r="D4651" s="1">
        <v>42412</v>
      </c>
      <c r="E4651" t="s">
        <v>176</v>
      </c>
      <c r="F4651" t="s">
        <v>44046</v>
      </c>
      <c r="H4651">
        <v>76</v>
      </c>
      <c r="I4651" t="s">
        <v>25</v>
      </c>
      <c r="J4651" t="s">
        <v>26</v>
      </c>
      <c r="K4651" t="s">
        <v>4428</v>
      </c>
      <c r="M4651" t="s">
        <v>37007</v>
      </c>
      <c r="N4651" t="s">
        <v>37007</v>
      </c>
      <c r="O4651" t="s">
        <v>40202</v>
      </c>
      <c r="P4651" t="s">
        <v>40203</v>
      </c>
      <c r="Q4651" t="s">
        <v>40204</v>
      </c>
      <c r="R4651" t="s">
        <v>40205</v>
      </c>
      <c r="S4651" t="s">
        <v>40206</v>
      </c>
      <c r="T4651">
        <v>6.2</v>
      </c>
      <c r="U4651">
        <v>11061</v>
      </c>
      <c r="W4651"/>
      <c r="X4651"/>
      <c r="Y4651">
        <v>27099</v>
      </c>
      <c r="Z4651"/>
      <c r="AA4651">
        <v>29539</v>
      </c>
      <c r="AB4651">
        <v>92</v>
      </c>
    </row>
    <row r="4652" spans="1:28" hidden="1" x14ac:dyDescent="0.2">
      <c r="A4652" t="s">
        <v>40207</v>
      </c>
      <c r="B4652" t="s">
        <v>40208</v>
      </c>
      <c r="C4652">
        <v>2016</v>
      </c>
      <c r="D4652" t="s">
        <v>31749</v>
      </c>
      <c r="E4652" t="s">
        <v>1045</v>
      </c>
      <c r="F4652" t="s">
        <v>44032</v>
      </c>
      <c r="H4652">
        <v>115</v>
      </c>
      <c r="I4652" t="s">
        <v>4358</v>
      </c>
      <c r="J4652" t="s">
        <v>1076</v>
      </c>
      <c r="M4652" t="s">
        <v>40209</v>
      </c>
      <c r="N4652" t="s">
        <v>40209</v>
      </c>
      <c r="O4652" t="s">
        <v>40210</v>
      </c>
      <c r="P4652" t="s">
        <v>10028</v>
      </c>
      <c r="Q4652" t="s">
        <v>40211</v>
      </c>
      <c r="R4652" t="s">
        <v>40212</v>
      </c>
      <c r="S4652" t="s">
        <v>40213</v>
      </c>
      <c r="T4652">
        <v>7.4</v>
      </c>
      <c r="U4652">
        <v>11415</v>
      </c>
      <c r="W4652">
        <v>4500000</v>
      </c>
      <c r="X4652"/>
      <c r="Y4652"/>
      <c r="Z4652"/>
      <c r="AA4652">
        <v>4227648</v>
      </c>
      <c r="AB4652">
        <v>7</v>
      </c>
    </row>
    <row r="4653" spans="1:28" hidden="1" x14ac:dyDescent="0.2">
      <c r="A4653" t="s">
        <v>40214</v>
      </c>
      <c r="B4653" t="s">
        <v>40215</v>
      </c>
      <c r="C4653">
        <v>2018</v>
      </c>
      <c r="D4653" t="s">
        <v>40216</v>
      </c>
      <c r="E4653" t="s">
        <v>16512</v>
      </c>
      <c r="F4653" t="s">
        <v>44031</v>
      </c>
      <c r="G4653" t="s">
        <v>44032</v>
      </c>
      <c r="H4653">
        <v>113</v>
      </c>
      <c r="I4653" t="s">
        <v>25</v>
      </c>
      <c r="J4653" t="s">
        <v>26</v>
      </c>
      <c r="M4653" t="s">
        <v>26217</v>
      </c>
      <c r="N4653" t="s">
        <v>40217</v>
      </c>
      <c r="O4653" t="s">
        <v>40218</v>
      </c>
      <c r="P4653" t="s">
        <v>40219</v>
      </c>
      <c r="Q4653" t="s">
        <v>40220</v>
      </c>
      <c r="R4653" t="s">
        <v>40221</v>
      </c>
      <c r="S4653" t="s">
        <v>40222</v>
      </c>
      <c r="T4653">
        <v>5</v>
      </c>
      <c r="U4653">
        <v>43048</v>
      </c>
      <c r="W4653">
        <v>20000000</v>
      </c>
      <c r="X4653"/>
      <c r="Y4653"/>
      <c r="Z4653"/>
      <c r="AA4653"/>
      <c r="AB4653">
        <v>1633</v>
      </c>
    </row>
    <row r="4654" spans="1:28" x14ac:dyDescent="0.2">
      <c r="A4654" t="s">
        <v>17749</v>
      </c>
      <c r="B4654" t="s">
        <v>17750</v>
      </c>
      <c r="C4654">
        <v>2012</v>
      </c>
      <c r="D4654" t="s">
        <v>17751</v>
      </c>
      <c r="E4654" t="s">
        <v>16512</v>
      </c>
      <c r="F4654" t="s">
        <v>44031</v>
      </c>
      <c r="G4654" t="s">
        <v>44033</v>
      </c>
      <c r="H4654">
        <v>143</v>
      </c>
      <c r="I4654" t="s">
        <v>25</v>
      </c>
      <c r="J4654" t="s">
        <v>26</v>
      </c>
      <c r="K4654" t="s">
        <v>75</v>
      </c>
      <c r="L4654" t="s">
        <v>944</v>
      </c>
      <c r="M4654" t="s">
        <v>9770</v>
      </c>
      <c r="N4654" t="s">
        <v>17752</v>
      </c>
      <c r="O4654" t="s">
        <v>17753</v>
      </c>
      <c r="P4654" t="s">
        <v>9224</v>
      </c>
      <c r="Q4654" t="s">
        <v>17754</v>
      </c>
      <c r="R4654" t="s">
        <v>17755</v>
      </c>
      <c r="S4654" t="s">
        <v>17756</v>
      </c>
      <c r="T4654">
        <v>8</v>
      </c>
      <c r="U4654">
        <v>1241220</v>
      </c>
      <c r="V4654" s="12">
        <f>W4654*1.12725506764114</f>
        <v>247996114.8810508</v>
      </c>
      <c r="W4654" s="3">
        <v>220000000</v>
      </c>
      <c r="X4654" s="13">
        <f>Y4654*1.12725506764114</f>
        <v>702683363.00168955</v>
      </c>
      <c r="Y4654" s="3">
        <v>623357910</v>
      </c>
      <c r="Z4654" s="13">
        <f>AA4654*1.12725506764114</f>
        <v>1712091010.5188541</v>
      </c>
      <c r="AA4654" s="3">
        <v>1518814206</v>
      </c>
      <c r="AB4654">
        <v>1934</v>
      </c>
    </row>
    <row r="4655" spans="1:28" x14ac:dyDescent="0.2">
      <c r="A4655" t="s">
        <v>9116</v>
      </c>
      <c r="B4655" t="s">
        <v>9117</v>
      </c>
      <c r="C4655">
        <v>2015</v>
      </c>
      <c r="D4655" s="1">
        <v>42314</v>
      </c>
      <c r="E4655" t="s">
        <v>16512</v>
      </c>
      <c r="F4655" t="s">
        <v>44031</v>
      </c>
      <c r="G4655" t="s">
        <v>44033</v>
      </c>
      <c r="H4655">
        <v>124</v>
      </c>
      <c r="I4655" t="s">
        <v>25</v>
      </c>
      <c r="J4655" t="s">
        <v>26</v>
      </c>
      <c r="M4655" t="s">
        <v>9118</v>
      </c>
      <c r="N4655" t="s">
        <v>9119</v>
      </c>
      <c r="O4655" t="s">
        <v>9120</v>
      </c>
      <c r="P4655" t="s">
        <v>9121</v>
      </c>
      <c r="Q4655" t="s">
        <v>9122</v>
      </c>
      <c r="R4655" t="s">
        <v>9123</v>
      </c>
      <c r="S4655" t="s">
        <v>9124</v>
      </c>
      <c r="T4655">
        <v>7</v>
      </c>
      <c r="U4655">
        <v>569512</v>
      </c>
      <c r="V4655" s="12">
        <f>W4655*1.09195121025074</f>
        <v>163792681.53761101</v>
      </c>
      <c r="W4655" s="3">
        <v>150000000</v>
      </c>
      <c r="X4655" s="13">
        <f>Y4655*1.09195121025074</f>
        <v>712247698.37975657</v>
      </c>
      <c r="Y4655" s="3">
        <v>652270625</v>
      </c>
      <c r="Z4655" s="13">
        <f>AA4655*1.09195121025074</f>
        <v>1823996878.3803837</v>
      </c>
      <c r="AA4655" s="3">
        <v>1670401444</v>
      </c>
      <c r="AB4655">
        <v>1537</v>
      </c>
    </row>
    <row r="4656" spans="1:28" x14ac:dyDescent="0.2">
      <c r="A4656" t="s">
        <v>38307</v>
      </c>
      <c r="B4656" t="s">
        <v>38308</v>
      </c>
      <c r="C4656">
        <v>2018</v>
      </c>
      <c r="D4656" t="s">
        <v>38309</v>
      </c>
      <c r="E4656" t="s">
        <v>16512</v>
      </c>
      <c r="F4656" t="s">
        <v>44031</v>
      </c>
      <c r="G4656" t="s">
        <v>44033</v>
      </c>
      <c r="H4656">
        <v>149</v>
      </c>
      <c r="I4656" t="s">
        <v>25</v>
      </c>
      <c r="J4656" t="s">
        <v>26</v>
      </c>
      <c r="M4656" t="s">
        <v>4402</v>
      </c>
      <c r="N4656" t="s">
        <v>14093</v>
      </c>
      <c r="O4656" t="s">
        <v>38310</v>
      </c>
      <c r="P4656" t="s">
        <v>9224</v>
      </c>
      <c r="Q4656" t="s">
        <v>33445</v>
      </c>
      <c r="R4656" t="s">
        <v>38311</v>
      </c>
      <c r="S4656" t="s">
        <v>38312</v>
      </c>
      <c r="T4656">
        <v>8.4</v>
      </c>
      <c r="U4656">
        <v>796486</v>
      </c>
      <c r="V4656" s="12">
        <f>W4656*1.03068014830331</f>
        <v>330848327.60536247</v>
      </c>
      <c r="W4656" s="3">
        <v>321000000</v>
      </c>
      <c r="X4656" s="13">
        <f>Y4656*1.03068014830331</f>
        <v>699641641.65834284</v>
      </c>
      <c r="Y4656" s="3">
        <v>678815482</v>
      </c>
      <c r="Z4656" s="13">
        <f>AA4656*1.03068014830331</f>
        <v>2111203735.0312514</v>
      </c>
      <c r="AA4656" s="3">
        <v>2048359754</v>
      </c>
      <c r="AB4656">
        <v>4273</v>
      </c>
    </row>
    <row r="4657" spans="1:28" hidden="1" x14ac:dyDescent="0.2">
      <c r="A4657" t="s">
        <v>40248</v>
      </c>
      <c r="B4657" t="s">
        <v>40249</v>
      </c>
      <c r="C4657">
        <v>2019</v>
      </c>
      <c r="D4657" t="s">
        <v>40250</v>
      </c>
      <c r="E4657" t="s">
        <v>176</v>
      </c>
      <c r="F4657" t="s">
        <v>44046</v>
      </c>
      <c r="G4657" t="s">
        <v>44045</v>
      </c>
      <c r="H4657">
        <v>98</v>
      </c>
      <c r="I4657" t="s">
        <v>25</v>
      </c>
      <c r="J4657" t="s">
        <v>26</v>
      </c>
      <c r="M4657" t="s">
        <v>34764</v>
      </c>
      <c r="N4657" t="s">
        <v>40251</v>
      </c>
      <c r="O4657" t="s">
        <v>40252</v>
      </c>
      <c r="P4657" t="s">
        <v>40253</v>
      </c>
      <c r="Q4657" t="s">
        <v>40254</v>
      </c>
      <c r="R4657" t="s">
        <v>40255</v>
      </c>
      <c r="S4657" t="s">
        <v>40256</v>
      </c>
      <c r="T4657">
        <v>5.7</v>
      </c>
      <c r="U4657">
        <v>26539</v>
      </c>
      <c r="W4657"/>
      <c r="X4657"/>
      <c r="Y4657"/>
      <c r="Z4657"/>
      <c r="AA4657"/>
      <c r="AB4657">
        <v>549</v>
      </c>
    </row>
    <row r="4658" spans="1:28" x14ac:dyDescent="0.2">
      <c r="A4658" t="s">
        <v>33942</v>
      </c>
      <c r="B4658" t="s">
        <v>33943</v>
      </c>
      <c r="C4658">
        <v>2015</v>
      </c>
      <c r="D4658" t="s">
        <v>33944</v>
      </c>
      <c r="E4658" t="s">
        <v>16512</v>
      </c>
      <c r="F4658" t="s">
        <v>44031</v>
      </c>
      <c r="G4658" t="s">
        <v>44033</v>
      </c>
      <c r="H4658">
        <v>138</v>
      </c>
      <c r="I4658" t="s">
        <v>25</v>
      </c>
      <c r="J4658" t="s">
        <v>26</v>
      </c>
      <c r="M4658" t="s">
        <v>6621</v>
      </c>
      <c r="N4658" t="s">
        <v>33945</v>
      </c>
      <c r="O4658" t="s">
        <v>33946</v>
      </c>
      <c r="P4658" t="s">
        <v>7194</v>
      </c>
      <c r="Q4658" t="s">
        <v>33947</v>
      </c>
      <c r="R4658" t="s">
        <v>33948</v>
      </c>
      <c r="S4658" t="s">
        <v>33949</v>
      </c>
      <c r="T4658">
        <v>7.9</v>
      </c>
      <c r="U4658">
        <v>845102</v>
      </c>
      <c r="V4658" s="12">
        <f>W4658*1.09195121025074</f>
        <v>267528046.51143131</v>
      </c>
      <c r="W4658" s="3">
        <v>245000000</v>
      </c>
      <c r="X4658" s="13">
        <f>Y4658*1.09195121025074</f>
        <v>1022789450.184901</v>
      </c>
      <c r="Y4658" s="3">
        <v>936662225</v>
      </c>
      <c r="Z4658" s="13">
        <f>AA4658*1.09195121025074</f>
        <v>2258399739.1798701</v>
      </c>
      <c r="AA4658" s="3">
        <v>2068224036</v>
      </c>
      <c r="AB4658">
        <v>4822</v>
      </c>
    </row>
    <row r="4659" spans="1:28" x14ac:dyDescent="0.2">
      <c r="A4659" t="s">
        <v>38313</v>
      </c>
      <c r="B4659" t="s">
        <v>38314</v>
      </c>
      <c r="C4659">
        <v>2019</v>
      </c>
      <c r="D4659" t="s">
        <v>38315</v>
      </c>
      <c r="E4659" t="s">
        <v>16512</v>
      </c>
      <c r="F4659" t="s">
        <v>44031</v>
      </c>
      <c r="G4659" t="s">
        <v>44032</v>
      </c>
      <c r="H4659">
        <v>181</v>
      </c>
      <c r="I4659" t="s">
        <v>25</v>
      </c>
      <c r="J4659" t="s">
        <v>26</v>
      </c>
      <c r="K4659" t="s">
        <v>934</v>
      </c>
      <c r="L4659" t="s">
        <v>12978</v>
      </c>
      <c r="M4659" t="s">
        <v>4402</v>
      </c>
      <c r="N4659" t="s">
        <v>14093</v>
      </c>
      <c r="O4659" t="s">
        <v>38316</v>
      </c>
      <c r="P4659" t="s">
        <v>9224</v>
      </c>
      <c r="Q4659" t="s">
        <v>17754</v>
      </c>
      <c r="R4659" t="s">
        <v>574</v>
      </c>
      <c r="S4659" t="s">
        <v>575</v>
      </c>
      <c r="T4659">
        <v>8.4</v>
      </c>
      <c r="U4659">
        <v>754786</v>
      </c>
      <c r="V4659" s="12">
        <f>W4659*1.01233684194057</f>
        <v>360391915.73084295</v>
      </c>
      <c r="W4659" s="3">
        <v>356000000</v>
      </c>
      <c r="X4659" s="13">
        <f>Y4659*1.01233684194057</f>
        <v>868962612.02705288</v>
      </c>
      <c r="Y4659" s="3">
        <v>858373000</v>
      </c>
      <c r="Z4659" s="13">
        <f>AA4659*1.01233684194057</f>
        <v>2832316587.3393059</v>
      </c>
      <c r="AA4659" s="3">
        <v>2797800564</v>
      </c>
      <c r="AB4659">
        <v>8869</v>
      </c>
    </row>
    <row r="4660" spans="1:28" x14ac:dyDescent="0.2">
      <c r="A4660" t="s">
        <v>16026</v>
      </c>
      <c r="B4660" t="s">
        <v>16027</v>
      </c>
      <c r="C4660">
        <v>2009</v>
      </c>
      <c r="D4660" t="s">
        <v>16028</v>
      </c>
      <c r="E4660" t="s">
        <v>16512</v>
      </c>
      <c r="F4660" t="s">
        <v>44031</v>
      </c>
      <c r="G4660" t="s">
        <v>44034</v>
      </c>
      <c r="H4660">
        <v>162</v>
      </c>
      <c r="I4660" t="s">
        <v>25</v>
      </c>
      <c r="J4660" t="s">
        <v>26</v>
      </c>
      <c r="K4660" t="s">
        <v>308</v>
      </c>
      <c r="M4660" t="s">
        <v>16029</v>
      </c>
      <c r="N4660" t="s">
        <v>16029</v>
      </c>
      <c r="O4660" t="s">
        <v>16030</v>
      </c>
      <c r="P4660" t="s">
        <v>16031</v>
      </c>
      <c r="Q4660" t="s">
        <v>16032</v>
      </c>
      <c r="R4660" t="s">
        <v>16033</v>
      </c>
      <c r="S4660" t="s">
        <v>16034</v>
      </c>
      <c r="T4660">
        <v>7.8</v>
      </c>
      <c r="U4660">
        <v>1101160</v>
      </c>
      <c r="V4660" s="12">
        <f>W4660*1.20636999678377</f>
        <v>285909689.23775351</v>
      </c>
      <c r="W4660" s="3">
        <v>237000000</v>
      </c>
      <c r="X4660" s="13">
        <f>Y4660*1.20636999678377</f>
        <v>917453581.12528253</v>
      </c>
      <c r="Y4660" s="3">
        <v>760507625</v>
      </c>
      <c r="Z4660" s="13">
        <f>AA4660*1.20636999678377</f>
        <v>3366301998.4413462</v>
      </c>
      <c r="AA4660" s="3">
        <v>2790439092</v>
      </c>
      <c r="AB4660">
        <v>3442</v>
      </c>
    </row>
    <row r="4661" spans="1:28" hidden="1" x14ac:dyDescent="0.2">
      <c r="A4661" t="s">
        <v>40277</v>
      </c>
      <c r="B4661" t="s">
        <v>40278</v>
      </c>
      <c r="C4661">
        <v>2018</v>
      </c>
      <c r="D4661" t="s">
        <v>39172</v>
      </c>
      <c r="E4661" t="s">
        <v>1045</v>
      </c>
      <c r="F4661" t="s">
        <v>44036</v>
      </c>
      <c r="H4661">
        <v>105</v>
      </c>
      <c r="I4661" t="s">
        <v>25</v>
      </c>
      <c r="J4661" t="s">
        <v>26</v>
      </c>
      <c r="M4661" t="s">
        <v>40279</v>
      </c>
      <c r="N4661" t="s">
        <v>40280</v>
      </c>
      <c r="O4661" t="s">
        <v>40281</v>
      </c>
      <c r="P4661" t="s">
        <v>28058</v>
      </c>
      <c r="Q4661" t="s">
        <v>40282</v>
      </c>
      <c r="R4661" t="s">
        <v>40283</v>
      </c>
      <c r="S4661" t="s">
        <v>40284</v>
      </c>
      <c r="T4661">
        <v>6.5</v>
      </c>
      <c r="U4661">
        <v>40115</v>
      </c>
      <c r="W4661"/>
      <c r="X4661"/>
      <c r="Y4661"/>
      <c r="Z4661"/>
      <c r="AA4661"/>
      <c r="AB4661">
        <v>137</v>
      </c>
    </row>
    <row r="4662" spans="1:28" x14ac:dyDescent="0.2">
      <c r="A4662" t="s">
        <v>16140</v>
      </c>
      <c r="B4662" t="s">
        <v>16141</v>
      </c>
      <c r="C4662">
        <v>2007</v>
      </c>
      <c r="D4662" t="s">
        <v>11229</v>
      </c>
      <c r="E4662" t="s">
        <v>176</v>
      </c>
      <c r="F4662" t="s">
        <v>44036</v>
      </c>
      <c r="G4662" t="s">
        <v>44042</v>
      </c>
      <c r="H4662">
        <v>100</v>
      </c>
      <c r="I4662" t="s">
        <v>25</v>
      </c>
      <c r="J4662" t="s">
        <v>26</v>
      </c>
      <c r="M4662" t="s">
        <v>16142</v>
      </c>
      <c r="N4662" t="s">
        <v>16143</v>
      </c>
      <c r="O4662" t="s">
        <v>16144</v>
      </c>
      <c r="P4662" t="s">
        <v>16145</v>
      </c>
      <c r="Q4662" t="s">
        <v>16146</v>
      </c>
      <c r="R4662" t="s">
        <v>16147</v>
      </c>
      <c r="S4662" t="s">
        <v>16148</v>
      </c>
      <c r="T4662">
        <v>6.8</v>
      </c>
      <c r="U4662">
        <v>21795</v>
      </c>
      <c r="V4662" s="12">
        <f>W4662*1.24823238899982</f>
        <v>748939.43339989195</v>
      </c>
      <c r="W4662" s="3">
        <v>600000</v>
      </c>
      <c r="X4662" s="13">
        <f>Y4662*1.24823238899982</f>
        <v>3034.4529376585624</v>
      </c>
      <c r="Y4662" s="3">
        <v>2431</v>
      </c>
      <c r="Z4662" s="13">
        <f>AA4662*144548551.06</f>
        <v>12061131100446.4</v>
      </c>
      <c r="AA4662" s="3">
        <v>83440</v>
      </c>
      <c r="AB4662">
        <v>90</v>
      </c>
    </row>
    <row r="4663" spans="1:28" hidden="1" x14ac:dyDescent="0.2">
      <c r="A4663" t="s">
        <v>40293</v>
      </c>
      <c r="B4663" t="s">
        <v>40294</v>
      </c>
      <c r="C4663">
        <v>2016</v>
      </c>
      <c r="D4663" t="s">
        <v>31749</v>
      </c>
      <c r="E4663" t="s">
        <v>16512</v>
      </c>
      <c r="F4663" t="s">
        <v>44032</v>
      </c>
      <c r="G4663" t="s">
        <v>44050</v>
      </c>
      <c r="H4663">
        <v>109</v>
      </c>
      <c r="I4663" t="s">
        <v>943</v>
      </c>
      <c r="J4663" t="s">
        <v>944</v>
      </c>
      <c r="K4663" t="s">
        <v>2402</v>
      </c>
      <c r="M4663" t="s">
        <v>40295</v>
      </c>
      <c r="N4663" t="s">
        <v>40296</v>
      </c>
      <c r="O4663" t="s">
        <v>40297</v>
      </c>
      <c r="P4663" t="s">
        <v>28114</v>
      </c>
      <c r="Q4663" t="s">
        <v>40298</v>
      </c>
      <c r="R4663" t="s">
        <v>40299</v>
      </c>
      <c r="S4663" t="s">
        <v>40300</v>
      </c>
      <c r="T4663">
        <v>7.6</v>
      </c>
      <c r="U4663">
        <v>11095</v>
      </c>
      <c r="W4663"/>
      <c r="X4663"/>
      <c r="Y4663">
        <v>76931</v>
      </c>
      <c r="Z4663"/>
      <c r="AA4663">
        <v>94787</v>
      </c>
      <c r="AB4663">
        <v>48</v>
      </c>
    </row>
    <row r="4664" spans="1:28" x14ac:dyDescent="0.2">
      <c r="A4664" t="s">
        <v>15648</v>
      </c>
      <c r="B4664" t="s">
        <v>15649</v>
      </c>
      <c r="C4664">
        <v>2007</v>
      </c>
      <c r="D4664" s="1">
        <v>39580</v>
      </c>
      <c r="E4664" t="s">
        <v>1045</v>
      </c>
      <c r="F4664" t="s">
        <v>44034</v>
      </c>
      <c r="G4664" t="s">
        <v>44046</v>
      </c>
      <c r="H4664">
        <v>84</v>
      </c>
      <c r="I4664" t="s">
        <v>25</v>
      </c>
      <c r="J4664" t="s">
        <v>26</v>
      </c>
      <c r="M4664" t="s">
        <v>5002</v>
      </c>
      <c r="N4664" t="s">
        <v>15650</v>
      </c>
      <c r="O4664" t="s">
        <v>15651</v>
      </c>
      <c r="P4664" t="s">
        <v>5002</v>
      </c>
      <c r="Q4664" t="s">
        <v>15652</v>
      </c>
      <c r="R4664" t="s">
        <v>15653</v>
      </c>
      <c r="S4664" t="s">
        <v>15654</v>
      </c>
      <c r="T4664">
        <v>6.2</v>
      </c>
      <c r="U4664">
        <v>23435</v>
      </c>
      <c r="V4664" s="12">
        <f>W4664*1.24823238899982</f>
        <v>1872348.5834997299</v>
      </c>
      <c r="W4664" s="3">
        <v>1500000</v>
      </c>
      <c r="X4664" s="13">
        <f>Y4664*1.24823238899982</f>
        <v>216026.58663464282</v>
      </c>
      <c r="Y4664" s="3">
        <v>173066</v>
      </c>
      <c r="Z4664" s="13">
        <f>AA4664*144548551.06</f>
        <v>25016439537749.961</v>
      </c>
      <c r="AA4664" s="3">
        <v>173066</v>
      </c>
      <c r="AB4664">
        <v>93</v>
      </c>
    </row>
    <row r="4665" spans="1:28" hidden="1" x14ac:dyDescent="0.2">
      <c r="A4665" t="s">
        <v>40309</v>
      </c>
      <c r="B4665" t="s">
        <v>40310</v>
      </c>
      <c r="C4665">
        <v>2018</v>
      </c>
      <c r="D4665" s="1">
        <v>43200</v>
      </c>
      <c r="E4665" t="s">
        <v>44035</v>
      </c>
      <c r="F4665" t="s">
        <v>44032</v>
      </c>
      <c r="G4665" t="s">
        <v>44036</v>
      </c>
      <c r="H4665">
        <v>189</v>
      </c>
      <c r="I4665" t="s">
        <v>40311</v>
      </c>
      <c r="J4665" t="s">
        <v>307</v>
      </c>
      <c r="K4665" t="s">
        <v>75</v>
      </c>
      <c r="M4665" t="s">
        <v>11073</v>
      </c>
      <c r="N4665" t="s">
        <v>11073</v>
      </c>
      <c r="O4665" t="s">
        <v>40312</v>
      </c>
      <c r="P4665" t="s">
        <v>30376</v>
      </c>
      <c r="Q4665" t="s">
        <v>40313</v>
      </c>
      <c r="R4665" t="s">
        <v>40314</v>
      </c>
      <c r="S4665" t="s">
        <v>40315</v>
      </c>
      <c r="T4665">
        <v>7.7</v>
      </c>
      <c r="U4665">
        <v>13552</v>
      </c>
      <c r="W4665"/>
      <c r="X4665"/>
      <c r="Y4665">
        <v>1304042</v>
      </c>
      <c r="Z4665"/>
      <c r="AA4665">
        <v>6194487</v>
      </c>
      <c r="AB4665">
        <v>85</v>
      </c>
    </row>
    <row r="4666" spans="1:28" hidden="1" x14ac:dyDescent="0.2">
      <c r="A4666" t="s">
        <v>40316</v>
      </c>
      <c r="B4666" t="s">
        <v>40317</v>
      </c>
      <c r="C4666">
        <v>2016</v>
      </c>
      <c r="D4666" t="s">
        <v>38286</v>
      </c>
      <c r="E4666" t="s">
        <v>176</v>
      </c>
      <c r="F4666" t="s">
        <v>44036</v>
      </c>
      <c r="H4666">
        <v>174</v>
      </c>
      <c r="I4666" t="s">
        <v>943</v>
      </c>
      <c r="J4666" t="s">
        <v>23273</v>
      </c>
      <c r="M4666" t="s">
        <v>40318</v>
      </c>
      <c r="N4666" t="s">
        <v>40319</v>
      </c>
      <c r="O4666" t="s">
        <v>40320</v>
      </c>
      <c r="P4666" t="s">
        <v>40321</v>
      </c>
      <c r="Q4666" t="s">
        <v>40322</v>
      </c>
      <c r="R4666" t="s">
        <v>40323</v>
      </c>
      <c r="S4666" t="s">
        <v>40324</v>
      </c>
      <c r="T4666">
        <v>8.3000000000000007</v>
      </c>
      <c r="U4666">
        <v>11018</v>
      </c>
      <c r="W4666"/>
      <c r="X4666"/>
      <c r="Y4666"/>
      <c r="Z4666"/>
      <c r="AA4666"/>
      <c r="AB4666">
        <v>92</v>
      </c>
    </row>
    <row r="4667" spans="1:28" hidden="1" x14ac:dyDescent="0.2">
      <c r="A4667" t="s">
        <v>40325</v>
      </c>
      <c r="B4667" t="s">
        <v>40326</v>
      </c>
      <c r="C4667">
        <v>2019</v>
      </c>
      <c r="D4667" t="s">
        <v>36080</v>
      </c>
      <c r="E4667" t="s">
        <v>16512</v>
      </c>
      <c r="F4667" t="s">
        <v>44032</v>
      </c>
      <c r="G4667" t="s">
        <v>44042</v>
      </c>
      <c r="H4667">
        <v>94</v>
      </c>
      <c r="I4667" t="s">
        <v>495</v>
      </c>
      <c r="J4667" t="s">
        <v>361</v>
      </c>
      <c r="K4667" t="s">
        <v>27</v>
      </c>
      <c r="L4667" t="s">
        <v>26</v>
      </c>
      <c r="M4667" t="s">
        <v>40327</v>
      </c>
      <c r="N4667" t="s">
        <v>40328</v>
      </c>
      <c r="O4667" t="s">
        <v>40329</v>
      </c>
      <c r="P4667" t="s">
        <v>25242</v>
      </c>
      <c r="Q4667" t="s">
        <v>40330</v>
      </c>
      <c r="R4667" t="s">
        <v>40331</v>
      </c>
      <c r="S4667" t="s">
        <v>40332</v>
      </c>
      <c r="T4667">
        <v>5.7</v>
      </c>
      <c r="U4667">
        <v>19924</v>
      </c>
      <c r="W4667"/>
      <c r="X4667"/>
      <c r="Y4667"/>
      <c r="Z4667"/>
      <c r="AA4667">
        <v>60040</v>
      </c>
      <c r="AB4667">
        <v>254</v>
      </c>
    </row>
    <row r="4668" spans="1:28" x14ac:dyDescent="0.2">
      <c r="A4668" t="s">
        <v>15499</v>
      </c>
      <c r="B4668" t="s">
        <v>15500</v>
      </c>
      <c r="C4668">
        <v>2007</v>
      </c>
      <c r="D4668" s="1">
        <v>39149</v>
      </c>
      <c r="E4668" t="s">
        <v>176</v>
      </c>
      <c r="F4668" t="s">
        <v>44046</v>
      </c>
      <c r="G4668" t="s">
        <v>44042</v>
      </c>
      <c r="H4668">
        <v>91</v>
      </c>
      <c r="I4668" t="s">
        <v>229</v>
      </c>
      <c r="J4668" t="s">
        <v>26</v>
      </c>
      <c r="M4668" t="s">
        <v>15501</v>
      </c>
      <c r="N4668" t="s">
        <v>15502</v>
      </c>
      <c r="O4668" t="s">
        <v>15503</v>
      </c>
      <c r="P4668" t="s">
        <v>15504</v>
      </c>
      <c r="Q4668" t="s">
        <v>15505</v>
      </c>
      <c r="R4668" t="s">
        <v>15506</v>
      </c>
      <c r="S4668" t="s">
        <v>15507</v>
      </c>
      <c r="T4668">
        <v>5.8</v>
      </c>
      <c r="U4668">
        <v>21495</v>
      </c>
      <c r="V4668" s="12">
        <f>W4668*1.24823238899982</f>
        <v>7489394.3339989195</v>
      </c>
      <c r="W4668" s="3">
        <v>6000000</v>
      </c>
      <c r="X4668" s="13">
        <f>Y4668*1.24823238899982</f>
        <v>45939.944844749371</v>
      </c>
      <c r="Y4668" s="3">
        <v>36804</v>
      </c>
      <c r="Z4668" s="13">
        <f>AA4668*144548551.06</f>
        <v>41205009965163.602</v>
      </c>
      <c r="AA4668" s="3">
        <v>285060</v>
      </c>
      <c r="AB4668">
        <v>141</v>
      </c>
    </row>
    <row r="4669" spans="1:28" hidden="1" x14ac:dyDescent="0.2">
      <c r="A4669" t="s">
        <v>40340</v>
      </c>
      <c r="B4669" t="s">
        <v>40341</v>
      </c>
      <c r="C4669">
        <v>2016</v>
      </c>
      <c r="D4669" t="s">
        <v>37095</v>
      </c>
      <c r="E4669" t="s">
        <v>44037</v>
      </c>
      <c r="F4669" t="s">
        <v>44032</v>
      </c>
      <c r="G4669" t="s">
        <v>44040</v>
      </c>
      <c r="H4669">
        <v>130</v>
      </c>
      <c r="I4669" t="s">
        <v>2213</v>
      </c>
      <c r="J4669" t="s">
        <v>934</v>
      </c>
      <c r="K4669" t="s">
        <v>38527</v>
      </c>
      <c r="M4669" t="s">
        <v>40342</v>
      </c>
      <c r="N4669" t="s">
        <v>40343</v>
      </c>
      <c r="O4669" t="s">
        <v>40344</v>
      </c>
      <c r="P4669" t="s">
        <v>34348</v>
      </c>
      <c r="Q4669" t="s">
        <v>40345</v>
      </c>
      <c r="R4669" t="s">
        <v>40346</v>
      </c>
      <c r="S4669" t="s">
        <v>40347</v>
      </c>
      <c r="T4669">
        <v>8.1999999999999993</v>
      </c>
      <c r="U4669">
        <v>40855</v>
      </c>
      <c r="W4669"/>
      <c r="X4669"/>
      <c r="Y4669">
        <v>644391</v>
      </c>
      <c r="Z4669"/>
      <c r="AA4669">
        <v>30490447</v>
      </c>
      <c r="AB4669">
        <v>180</v>
      </c>
    </row>
    <row r="4670" spans="1:28" hidden="1" x14ac:dyDescent="0.2">
      <c r="A4670" t="s">
        <v>40348</v>
      </c>
      <c r="B4670" t="s">
        <v>40349</v>
      </c>
      <c r="C4670">
        <v>2017</v>
      </c>
      <c r="D4670" s="1">
        <v>43224</v>
      </c>
      <c r="E4670" t="s">
        <v>176</v>
      </c>
      <c r="H4670">
        <v>121</v>
      </c>
      <c r="I4670" t="s">
        <v>1561</v>
      </c>
      <c r="J4670" t="s">
        <v>26</v>
      </c>
      <c r="K4670" t="s">
        <v>308</v>
      </c>
      <c r="M4670" t="s">
        <v>28376</v>
      </c>
      <c r="N4670" t="s">
        <v>40350</v>
      </c>
      <c r="O4670" t="s">
        <v>40351</v>
      </c>
      <c r="P4670" t="s">
        <v>40352</v>
      </c>
      <c r="Q4670" t="s">
        <v>40353</v>
      </c>
      <c r="R4670" t="s">
        <v>40354</v>
      </c>
      <c r="S4670" t="s">
        <v>40355</v>
      </c>
      <c r="T4670">
        <v>7.2</v>
      </c>
      <c r="U4670">
        <v>10704</v>
      </c>
      <c r="W4670"/>
      <c r="X4670"/>
      <c r="Y4670">
        <v>1163056</v>
      </c>
      <c r="Z4670"/>
      <c r="AA4670">
        <v>2443584</v>
      </c>
      <c r="AB4670">
        <v>79</v>
      </c>
    </row>
    <row r="4671" spans="1:28" hidden="1" x14ac:dyDescent="0.2">
      <c r="A4671" t="s">
        <v>40356</v>
      </c>
      <c r="B4671" t="s">
        <v>40357</v>
      </c>
      <c r="C4671">
        <v>2016</v>
      </c>
      <c r="D4671" t="s">
        <v>36144</v>
      </c>
      <c r="E4671" t="s">
        <v>44041</v>
      </c>
      <c r="F4671" t="s">
        <v>44045</v>
      </c>
      <c r="G4671" t="s">
        <v>44042</v>
      </c>
      <c r="H4671">
        <v>147</v>
      </c>
      <c r="I4671" t="s">
        <v>40358</v>
      </c>
      <c r="J4671" t="s">
        <v>12764</v>
      </c>
      <c r="M4671" t="s">
        <v>40359</v>
      </c>
      <c r="N4671" t="s">
        <v>40360</v>
      </c>
      <c r="O4671" t="s">
        <v>40361</v>
      </c>
      <c r="P4671" t="s">
        <v>40362</v>
      </c>
      <c r="Q4671" t="s">
        <v>40363</v>
      </c>
      <c r="R4671" t="s">
        <v>40364</v>
      </c>
      <c r="S4671" t="s">
        <v>40365</v>
      </c>
      <c r="T4671">
        <v>9.1</v>
      </c>
      <c r="U4671">
        <v>19876</v>
      </c>
      <c r="W4671" t="s">
        <v>40366</v>
      </c>
      <c r="X4671"/>
      <c r="Y4671"/>
      <c r="Z4671"/>
      <c r="AA4671"/>
      <c r="AB4671">
        <v>114</v>
      </c>
    </row>
    <row r="4672" spans="1:28" hidden="1" x14ac:dyDescent="0.2">
      <c r="A4672" t="s">
        <v>15261</v>
      </c>
      <c r="B4672" t="s">
        <v>15262</v>
      </c>
      <c r="C4672">
        <v>2007</v>
      </c>
      <c r="D4672" t="s">
        <v>15263</v>
      </c>
      <c r="E4672" t="s">
        <v>3496</v>
      </c>
      <c r="F4672" t="s">
        <v>44045</v>
      </c>
      <c r="G4672" t="s">
        <v>44033</v>
      </c>
      <c r="H4672">
        <v>92</v>
      </c>
      <c r="I4672" t="s">
        <v>2359</v>
      </c>
      <c r="J4672" t="s">
        <v>308</v>
      </c>
      <c r="M4672" t="s">
        <v>15264</v>
      </c>
      <c r="N4672" t="s">
        <v>15264</v>
      </c>
      <c r="O4672" t="s">
        <v>15265</v>
      </c>
      <c r="P4672" t="s">
        <v>15266</v>
      </c>
      <c r="Q4672" t="s">
        <v>15267</v>
      </c>
      <c r="R4672" t="s">
        <v>15268</v>
      </c>
      <c r="S4672" t="s">
        <v>15269</v>
      </c>
      <c r="T4672">
        <v>7.2</v>
      </c>
      <c r="U4672">
        <v>56712</v>
      </c>
      <c r="V4672" s="12">
        <f>W4672*1.24823238899982</f>
        <v>3245404.2113995319</v>
      </c>
      <c r="W4672" s="3">
        <v>2600000</v>
      </c>
      <c r="X4672" s="13">
        <f>Y4672*1.24823238899982</f>
        <v>48839.588684395952</v>
      </c>
      <c r="Y4672" s="3">
        <v>39127</v>
      </c>
      <c r="Z4672" s="13">
        <f>AA4672*144548551.06</f>
        <v>79963969349289.875</v>
      </c>
      <c r="AA4672" s="3">
        <v>553198</v>
      </c>
      <c r="AB4672">
        <v>183</v>
      </c>
    </row>
    <row r="4673" spans="1:28" x14ac:dyDescent="0.2">
      <c r="A4673" t="s">
        <v>15025</v>
      </c>
      <c r="B4673" t="s">
        <v>15026</v>
      </c>
      <c r="C4673">
        <v>2007</v>
      </c>
      <c r="D4673" t="s">
        <v>11525</v>
      </c>
      <c r="E4673" t="s">
        <v>1045</v>
      </c>
      <c r="F4673" t="s">
        <v>44032</v>
      </c>
      <c r="H4673">
        <v>101</v>
      </c>
      <c r="I4673" t="s">
        <v>25</v>
      </c>
      <c r="J4673" t="s">
        <v>26</v>
      </c>
      <c r="M4673" t="s">
        <v>15027</v>
      </c>
      <c r="N4673" t="s">
        <v>15027</v>
      </c>
      <c r="O4673" t="s">
        <v>15028</v>
      </c>
      <c r="P4673" t="s">
        <v>15029</v>
      </c>
      <c r="Q4673" t="s">
        <v>15030</v>
      </c>
      <c r="R4673" t="s">
        <v>15031</v>
      </c>
      <c r="S4673" t="s">
        <v>15032</v>
      </c>
      <c r="T4673">
        <v>6.6</v>
      </c>
      <c r="U4673">
        <v>12838</v>
      </c>
      <c r="V4673" s="12">
        <f>W4673*1.24823238899982</f>
        <v>7489394.3339989195</v>
      </c>
      <c r="W4673" s="3">
        <v>6000000</v>
      </c>
      <c r="X4673" s="13">
        <f>Y4673*1.24823238899982</f>
        <v>892415.0088886983</v>
      </c>
      <c r="Y4673" s="3">
        <v>714943</v>
      </c>
      <c r="Z4673" s="13">
        <f>AA4673*144548551.06</f>
        <v>110374093521292.69</v>
      </c>
      <c r="AA4673" s="3">
        <v>763578</v>
      </c>
      <c r="AB4673">
        <v>55</v>
      </c>
    </row>
    <row r="4674" spans="1:28" x14ac:dyDescent="0.2">
      <c r="A4674" t="s">
        <v>18674</v>
      </c>
      <c r="B4674" t="s">
        <v>18675</v>
      </c>
      <c r="C4674">
        <v>2007</v>
      </c>
      <c r="D4674" t="s">
        <v>8731</v>
      </c>
      <c r="E4674" t="s">
        <v>44041</v>
      </c>
      <c r="F4674" t="s">
        <v>44042</v>
      </c>
      <c r="G4674" t="s">
        <v>44055</v>
      </c>
      <c r="H4674">
        <v>90</v>
      </c>
      <c r="I4674" t="s">
        <v>433</v>
      </c>
      <c r="J4674" t="s">
        <v>26</v>
      </c>
      <c r="K4674" t="s">
        <v>27</v>
      </c>
      <c r="L4674" t="s">
        <v>361</v>
      </c>
      <c r="M4674" t="s">
        <v>1221</v>
      </c>
      <c r="N4674" t="s">
        <v>1221</v>
      </c>
      <c r="O4674" t="s">
        <v>18676</v>
      </c>
      <c r="P4674" t="s">
        <v>18677</v>
      </c>
      <c r="Q4674" t="s">
        <v>18678</v>
      </c>
      <c r="R4674" t="s">
        <v>18679</v>
      </c>
      <c r="S4674" t="s">
        <v>18680</v>
      </c>
      <c r="T4674">
        <v>6.1</v>
      </c>
      <c r="U4674">
        <v>10066</v>
      </c>
      <c r="V4674" s="12">
        <f>W4674*1.24823238899982</f>
        <v>6241161.9449990997</v>
      </c>
      <c r="W4674" s="3">
        <v>5000000</v>
      </c>
      <c r="X4674" s="13">
        <f>Y4674*1.24823238899982</f>
        <v>81619.419451920228</v>
      </c>
      <c r="Y4674" s="3">
        <v>65388</v>
      </c>
      <c r="Z4674" s="13">
        <f>AA4674*144548551.06</f>
        <v>113413371355880.23</v>
      </c>
      <c r="AA4674" s="3">
        <v>784604</v>
      </c>
      <c r="AB4674">
        <v>109</v>
      </c>
    </row>
    <row r="4675" spans="1:28" hidden="1" x14ac:dyDescent="0.2">
      <c r="A4675" t="s">
        <v>40389</v>
      </c>
      <c r="B4675" t="s">
        <v>40390</v>
      </c>
      <c r="C4675">
        <v>2018</v>
      </c>
      <c r="D4675" s="1">
        <v>43195</v>
      </c>
      <c r="E4675" t="s">
        <v>44041</v>
      </c>
      <c r="F4675" t="s">
        <v>44032</v>
      </c>
      <c r="G4675" t="s">
        <v>44045</v>
      </c>
      <c r="H4675">
        <v>100</v>
      </c>
      <c r="I4675" t="s">
        <v>12749</v>
      </c>
      <c r="J4675" t="s">
        <v>26</v>
      </c>
      <c r="M4675" t="s">
        <v>3824</v>
      </c>
      <c r="N4675" t="s">
        <v>3824</v>
      </c>
      <c r="O4675" t="s">
        <v>40391</v>
      </c>
      <c r="P4675" t="s">
        <v>8048</v>
      </c>
      <c r="Q4675" t="s">
        <v>40392</v>
      </c>
      <c r="R4675" t="s">
        <v>40393</v>
      </c>
      <c r="S4675" t="s">
        <v>40394</v>
      </c>
      <c r="T4675">
        <v>6.1</v>
      </c>
      <c r="U4675">
        <v>35705</v>
      </c>
      <c r="W4675">
        <v>20000000</v>
      </c>
      <c r="X4675"/>
      <c r="Y4675"/>
      <c r="Z4675"/>
      <c r="AA4675">
        <v>1197741</v>
      </c>
      <c r="AB4675">
        <v>244</v>
      </c>
    </row>
    <row r="4676" spans="1:28" hidden="1" x14ac:dyDescent="0.2">
      <c r="A4676" t="s">
        <v>40395</v>
      </c>
      <c r="B4676" t="s">
        <v>40396</v>
      </c>
      <c r="C4676">
        <v>2019</v>
      </c>
      <c r="D4676" t="s">
        <v>40397</v>
      </c>
      <c r="E4676" t="s">
        <v>44035</v>
      </c>
      <c r="F4676" t="s">
        <v>44044</v>
      </c>
      <c r="G4676" t="s">
        <v>44032</v>
      </c>
      <c r="H4676">
        <v>112</v>
      </c>
      <c r="I4676" t="s">
        <v>40398</v>
      </c>
      <c r="J4676" t="s">
        <v>26</v>
      </c>
      <c r="K4676" t="s">
        <v>209</v>
      </c>
      <c r="M4676" t="s">
        <v>14141</v>
      </c>
      <c r="N4676" t="s">
        <v>40399</v>
      </c>
      <c r="O4676" t="s">
        <v>40400</v>
      </c>
      <c r="P4676" t="s">
        <v>11563</v>
      </c>
      <c r="Q4676" t="s">
        <v>40401</v>
      </c>
      <c r="R4676" t="s">
        <v>40402</v>
      </c>
      <c r="S4676" t="s">
        <v>40403</v>
      </c>
      <c r="T4676">
        <v>7.3</v>
      </c>
      <c r="U4676">
        <v>26602</v>
      </c>
      <c r="W4676"/>
      <c r="X4676"/>
      <c r="Y4676">
        <v>1988546</v>
      </c>
      <c r="Z4676"/>
      <c r="AA4676">
        <v>9473603</v>
      </c>
      <c r="AB4676">
        <v>193</v>
      </c>
    </row>
    <row r="4677" spans="1:28" hidden="1" x14ac:dyDescent="0.2">
      <c r="A4677" t="s">
        <v>40404</v>
      </c>
      <c r="B4677" t="s">
        <v>40405</v>
      </c>
      <c r="C4677">
        <v>2018</v>
      </c>
      <c r="D4677" s="1">
        <v>43263</v>
      </c>
      <c r="E4677" t="s">
        <v>44035</v>
      </c>
      <c r="F4677" t="s">
        <v>44032</v>
      </c>
      <c r="G4677" t="s">
        <v>44049</v>
      </c>
      <c r="H4677">
        <v>111</v>
      </c>
      <c r="I4677" t="s">
        <v>40406</v>
      </c>
      <c r="J4677" t="s">
        <v>26</v>
      </c>
      <c r="M4677" t="s">
        <v>40407</v>
      </c>
      <c r="N4677" t="s">
        <v>36245</v>
      </c>
      <c r="O4677" t="s">
        <v>40408</v>
      </c>
      <c r="P4677" t="s">
        <v>11563</v>
      </c>
      <c r="Q4677" t="s">
        <v>40409</v>
      </c>
      <c r="R4677" t="s">
        <v>40410</v>
      </c>
      <c r="S4677" t="s">
        <v>40411</v>
      </c>
      <c r="T4677">
        <v>6.7</v>
      </c>
      <c r="U4677">
        <v>18280</v>
      </c>
      <c r="W4677"/>
      <c r="X4677"/>
      <c r="Y4677">
        <v>5137622</v>
      </c>
      <c r="Z4677"/>
      <c r="AA4677">
        <v>14273033</v>
      </c>
      <c r="AB4677">
        <v>136</v>
      </c>
    </row>
    <row r="4678" spans="1:28" x14ac:dyDescent="0.2">
      <c r="A4678" t="s">
        <v>17192</v>
      </c>
      <c r="B4678" t="s">
        <v>17193</v>
      </c>
      <c r="C4678">
        <v>2007</v>
      </c>
      <c r="D4678" t="s">
        <v>17194</v>
      </c>
      <c r="E4678" t="s">
        <v>1045</v>
      </c>
      <c r="F4678" t="s">
        <v>44036</v>
      </c>
      <c r="H4678">
        <v>96</v>
      </c>
      <c r="I4678" t="s">
        <v>2371</v>
      </c>
      <c r="J4678" t="s">
        <v>26</v>
      </c>
      <c r="K4678" t="s">
        <v>308</v>
      </c>
      <c r="M4678" t="s">
        <v>3028</v>
      </c>
      <c r="N4678" t="s">
        <v>17195</v>
      </c>
      <c r="O4678" t="s">
        <v>17196</v>
      </c>
      <c r="P4678" t="s">
        <v>15119</v>
      </c>
      <c r="Q4678" t="s">
        <v>17197</v>
      </c>
      <c r="R4678" t="s">
        <v>17198</v>
      </c>
      <c r="S4678" t="s">
        <v>17199</v>
      </c>
      <c r="T4678">
        <v>5</v>
      </c>
      <c r="U4678">
        <v>16209</v>
      </c>
      <c r="V4678" s="12">
        <f>W4678*1.24823238899982</f>
        <v>6553220.0422490546</v>
      </c>
      <c r="W4678" s="3">
        <v>5250000</v>
      </c>
      <c r="X4678" s="13">
        <f>Y4678*1.24823238899982</f>
        <v>960796.92385527538</v>
      </c>
      <c r="Y4678" s="3">
        <v>769726</v>
      </c>
      <c r="Z4678" s="13">
        <f>AA4678*144548551.06</f>
        <v>113546934217059.69</v>
      </c>
      <c r="AA4678" s="3">
        <v>785528</v>
      </c>
      <c r="AB4678">
        <v>115</v>
      </c>
    </row>
    <row r="4679" spans="1:28" hidden="1" x14ac:dyDescent="0.2">
      <c r="A4679" t="s">
        <v>40420</v>
      </c>
      <c r="B4679" t="s">
        <v>40421</v>
      </c>
      <c r="C4679">
        <v>2016</v>
      </c>
      <c r="D4679" t="s">
        <v>20243</v>
      </c>
      <c r="E4679" t="s">
        <v>16512</v>
      </c>
      <c r="F4679" t="s">
        <v>44032</v>
      </c>
      <c r="H4679">
        <v>157</v>
      </c>
      <c r="I4679" t="s">
        <v>943</v>
      </c>
      <c r="J4679" t="s">
        <v>2402</v>
      </c>
      <c r="K4679" t="s">
        <v>14789</v>
      </c>
      <c r="M4679" t="s">
        <v>40422</v>
      </c>
      <c r="N4679" t="s">
        <v>40423</v>
      </c>
      <c r="O4679" t="s">
        <v>40424</v>
      </c>
      <c r="P4679" t="s">
        <v>30440</v>
      </c>
      <c r="Q4679" t="s">
        <v>37676</v>
      </c>
      <c r="R4679" t="s">
        <v>40425</v>
      </c>
      <c r="S4679" t="s">
        <v>40426</v>
      </c>
      <c r="T4679">
        <v>7.1</v>
      </c>
      <c r="U4679">
        <v>12543</v>
      </c>
      <c r="W4679" t="s">
        <v>40427</v>
      </c>
      <c r="X4679"/>
      <c r="Y4679"/>
      <c r="Z4679"/>
      <c r="AA4679">
        <v>678057</v>
      </c>
      <c r="AB4679">
        <v>58</v>
      </c>
    </row>
    <row r="4680" spans="1:28" x14ac:dyDescent="0.2">
      <c r="A4680" t="s">
        <v>17774</v>
      </c>
      <c r="B4680" t="s">
        <v>17775</v>
      </c>
      <c r="C4680">
        <v>2007</v>
      </c>
      <c r="D4680" s="1">
        <v>39634</v>
      </c>
      <c r="E4680" t="s">
        <v>16512</v>
      </c>
      <c r="F4680" t="s">
        <v>44032</v>
      </c>
      <c r="H4680">
        <v>99</v>
      </c>
      <c r="I4680" t="s">
        <v>14222</v>
      </c>
      <c r="J4680" t="s">
        <v>26</v>
      </c>
      <c r="M4680" t="s">
        <v>17776</v>
      </c>
      <c r="N4680" t="s">
        <v>17776</v>
      </c>
      <c r="O4680" t="s">
        <v>17777</v>
      </c>
      <c r="P4680" t="s">
        <v>17778</v>
      </c>
      <c r="Q4680" t="s">
        <v>17779</v>
      </c>
      <c r="R4680" t="s">
        <v>17780</v>
      </c>
      <c r="S4680" t="s">
        <v>17781</v>
      </c>
      <c r="T4680">
        <v>6.7</v>
      </c>
      <c r="U4680">
        <v>14117</v>
      </c>
      <c r="V4680" s="12">
        <f>W4680*1.24823238899982</f>
        <v>9985859.1119985599</v>
      </c>
      <c r="W4680" s="3">
        <v>8000000</v>
      </c>
      <c r="X4680" s="13">
        <f>Y4680*1.24823238899982</f>
        <v>279815.00640970061</v>
      </c>
      <c r="Y4680" s="3">
        <v>224169</v>
      </c>
      <c r="Z4680" s="13">
        <f>AA4680*144548551.06</f>
        <v>131372516985227.83</v>
      </c>
      <c r="AA4680" s="3">
        <v>908847</v>
      </c>
      <c r="AB4680">
        <v>54</v>
      </c>
    </row>
    <row r="4681" spans="1:28" hidden="1" x14ac:dyDescent="0.2">
      <c r="A4681" t="s">
        <v>40434</v>
      </c>
      <c r="B4681" t="s">
        <v>40435</v>
      </c>
      <c r="C4681">
        <v>2017</v>
      </c>
      <c r="D4681" t="s">
        <v>40436</v>
      </c>
      <c r="E4681" t="s">
        <v>16512</v>
      </c>
      <c r="F4681" t="s">
        <v>44033</v>
      </c>
      <c r="G4681" t="s">
        <v>44042</v>
      </c>
      <c r="H4681">
        <v>93</v>
      </c>
      <c r="I4681" t="s">
        <v>40437</v>
      </c>
      <c r="J4681" t="s">
        <v>26</v>
      </c>
      <c r="K4681" t="s">
        <v>838</v>
      </c>
      <c r="M4681" t="s">
        <v>40438</v>
      </c>
      <c r="N4681" t="s">
        <v>8296</v>
      </c>
      <c r="O4681" t="s">
        <v>40439</v>
      </c>
      <c r="P4681" t="s">
        <v>4616</v>
      </c>
      <c r="Q4681" t="s">
        <v>40440</v>
      </c>
      <c r="R4681" t="s">
        <v>40441</v>
      </c>
      <c r="S4681" t="s">
        <v>40442</v>
      </c>
      <c r="T4681">
        <v>5.8</v>
      </c>
      <c r="U4681">
        <v>12069</v>
      </c>
      <c r="W4681"/>
      <c r="X4681"/>
      <c r="Y4681"/>
      <c r="Z4681"/>
      <c r="AA4681">
        <v>5805201</v>
      </c>
      <c r="AB4681">
        <v>72</v>
      </c>
    </row>
    <row r="4682" spans="1:28" hidden="1" x14ac:dyDescent="0.2">
      <c r="A4682" t="s">
        <v>40443</v>
      </c>
      <c r="B4682" t="s">
        <v>40444</v>
      </c>
      <c r="C4682">
        <v>2017</v>
      </c>
      <c r="D4682" t="s">
        <v>36504</v>
      </c>
      <c r="E4682" t="s">
        <v>16512</v>
      </c>
      <c r="F4682" t="s">
        <v>44032</v>
      </c>
      <c r="G4682" t="s">
        <v>44042</v>
      </c>
      <c r="H4682">
        <v>139</v>
      </c>
      <c r="I4682" t="s">
        <v>943</v>
      </c>
      <c r="J4682" t="s">
        <v>944</v>
      </c>
      <c r="M4682" t="s">
        <v>40445</v>
      </c>
      <c r="N4682" t="s">
        <v>40446</v>
      </c>
      <c r="O4682" t="s">
        <v>40447</v>
      </c>
      <c r="P4682" t="s">
        <v>2597</v>
      </c>
      <c r="Q4682" t="s">
        <v>40448</v>
      </c>
      <c r="R4682" t="s">
        <v>40449</v>
      </c>
      <c r="S4682" t="s">
        <v>40450</v>
      </c>
      <c r="T4682">
        <v>7.1</v>
      </c>
      <c r="U4682">
        <v>23739</v>
      </c>
      <c r="W4682"/>
      <c r="X4682"/>
      <c r="Y4682"/>
      <c r="Z4682"/>
      <c r="AA4682">
        <v>5491015</v>
      </c>
      <c r="AB4682">
        <v>140</v>
      </c>
    </row>
    <row r="4683" spans="1:28" hidden="1" x14ac:dyDescent="0.2">
      <c r="A4683" t="s">
        <v>40451</v>
      </c>
      <c r="B4683" t="s">
        <v>40452</v>
      </c>
      <c r="C4683">
        <v>2018</v>
      </c>
      <c r="D4683" t="s">
        <v>40453</v>
      </c>
      <c r="E4683" t="s">
        <v>16512</v>
      </c>
      <c r="F4683" t="s">
        <v>44032</v>
      </c>
      <c r="G4683" t="s">
        <v>44049</v>
      </c>
      <c r="H4683">
        <v>123</v>
      </c>
      <c r="I4683" t="s">
        <v>40454</v>
      </c>
      <c r="J4683" t="s">
        <v>944</v>
      </c>
      <c r="K4683" t="s">
        <v>26</v>
      </c>
      <c r="L4683" t="s">
        <v>75</v>
      </c>
      <c r="M4683" t="s">
        <v>40455</v>
      </c>
      <c r="N4683" t="s">
        <v>40456</v>
      </c>
      <c r="O4683" t="s">
        <v>40457</v>
      </c>
      <c r="P4683" t="s">
        <v>40458</v>
      </c>
      <c r="Q4683" t="s">
        <v>40459</v>
      </c>
      <c r="R4683" t="s">
        <v>40460</v>
      </c>
      <c r="S4683" t="s">
        <v>40461</v>
      </c>
      <c r="T4683">
        <v>7.6</v>
      </c>
      <c r="U4683">
        <v>49389</v>
      </c>
      <c r="W4683"/>
      <c r="X4683"/>
      <c r="Y4683">
        <v>9651611</v>
      </c>
      <c r="Z4683"/>
      <c r="AA4683">
        <v>21314816</v>
      </c>
      <c r="AB4683">
        <v>407</v>
      </c>
    </row>
    <row r="4684" spans="1:28" hidden="1" x14ac:dyDescent="0.2">
      <c r="A4684" t="s">
        <v>40462</v>
      </c>
      <c r="B4684" t="s">
        <v>40463</v>
      </c>
      <c r="C4684">
        <v>2017</v>
      </c>
      <c r="D4684" s="1">
        <v>43346</v>
      </c>
      <c r="E4684" t="s">
        <v>1045</v>
      </c>
      <c r="F4684" t="s">
        <v>44046</v>
      </c>
      <c r="G4684" t="s">
        <v>44042</v>
      </c>
      <c r="H4684">
        <v>86</v>
      </c>
      <c r="I4684" t="s">
        <v>229</v>
      </c>
      <c r="J4684" t="s">
        <v>26</v>
      </c>
      <c r="M4684" t="s">
        <v>40464</v>
      </c>
      <c r="N4684" t="s">
        <v>40464</v>
      </c>
      <c r="O4684" t="s">
        <v>40465</v>
      </c>
      <c r="P4684" t="s">
        <v>1391</v>
      </c>
      <c r="Q4684" t="s">
        <v>40466</v>
      </c>
      <c r="R4684" t="s">
        <v>40467</v>
      </c>
      <c r="S4684" t="s">
        <v>40468</v>
      </c>
      <c r="T4684">
        <v>5.5</v>
      </c>
      <c r="U4684">
        <v>19643</v>
      </c>
      <c r="W4684">
        <v>7000000</v>
      </c>
      <c r="X4684"/>
      <c r="Y4684"/>
      <c r="Z4684"/>
      <c r="AA4684">
        <v>165962</v>
      </c>
      <c r="AB4684">
        <v>234</v>
      </c>
    </row>
    <row r="4685" spans="1:28" x14ac:dyDescent="0.2">
      <c r="A4685" t="s">
        <v>16488</v>
      </c>
      <c r="B4685" t="s">
        <v>16489</v>
      </c>
      <c r="C4685">
        <v>2007</v>
      </c>
      <c r="D4685" t="s">
        <v>11525</v>
      </c>
      <c r="E4685" t="s">
        <v>1045</v>
      </c>
      <c r="H4685">
        <v>93</v>
      </c>
      <c r="I4685" t="s">
        <v>25</v>
      </c>
      <c r="J4685" t="s">
        <v>26</v>
      </c>
      <c r="M4685" t="s">
        <v>13824</v>
      </c>
      <c r="N4685" t="s">
        <v>16490</v>
      </c>
      <c r="O4685" t="s">
        <v>16491</v>
      </c>
      <c r="P4685" t="s">
        <v>15053</v>
      </c>
      <c r="Q4685" t="s">
        <v>16492</v>
      </c>
      <c r="R4685" t="s">
        <v>16493</v>
      </c>
      <c r="S4685" t="s">
        <v>16494</v>
      </c>
      <c r="T4685">
        <v>5.3</v>
      </c>
      <c r="U4685">
        <v>10466</v>
      </c>
      <c r="V4685" s="12">
        <f>W4685*1.24823238899982</f>
        <v>12482323.889998199</v>
      </c>
      <c r="W4685" s="3">
        <v>10000000</v>
      </c>
      <c r="X4685" s="13">
        <f>Y4685*1.24823238899982</f>
        <v>1124565.0132920519</v>
      </c>
      <c r="Y4685" s="3">
        <v>900926</v>
      </c>
      <c r="Z4685" s="13">
        <f>AA4685*144548551.06</f>
        <v>149615845065959.38</v>
      </c>
      <c r="AA4685" s="3">
        <v>1035056</v>
      </c>
      <c r="AB4685">
        <v>47</v>
      </c>
    </row>
    <row r="4686" spans="1:28" x14ac:dyDescent="0.2">
      <c r="A4686" t="s">
        <v>16430</v>
      </c>
      <c r="B4686" t="s">
        <v>16431</v>
      </c>
      <c r="C4686">
        <v>2007</v>
      </c>
      <c r="D4686" s="1">
        <v>39545</v>
      </c>
      <c r="E4686" t="s">
        <v>3496</v>
      </c>
      <c r="F4686" t="s">
        <v>44033</v>
      </c>
      <c r="G4686" t="s">
        <v>44042</v>
      </c>
      <c r="H4686">
        <v>103</v>
      </c>
      <c r="I4686" t="s">
        <v>25</v>
      </c>
      <c r="J4686" t="s">
        <v>26</v>
      </c>
      <c r="M4686" t="s">
        <v>16432</v>
      </c>
      <c r="N4686" t="s">
        <v>16433</v>
      </c>
      <c r="O4686" t="s">
        <v>16434</v>
      </c>
      <c r="P4686" t="s">
        <v>16435</v>
      </c>
      <c r="Q4686" t="s">
        <v>16436</v>
      </c>
      <c r="R4686" t="s">
        <v>16437</v>
      </c>
      <c r="S4686" t="s">
        <v>16438</v>
      </c>
      <c r="T4686">
        <v>6</v>
      </c>
      <c r="U4686">
        <v>20201</v>
      </c>
      <c r="V4686" s="12">
        <f>W4686*1.24823238899982</f>
        <v>62411.619449990998</v>
      </c>
      <c r="W4686" s="3">
        <v>50000</v>
      </c>
      <c r="X4686" s="13">
        <f>Y4686*1.24823238899982</f>
        <v>313493.56449730479</v>
      </c>
      <c r="Y4686" s="3">
        <v>251150</v>
      </c>
      <c r="Z4686" s="13">
        <f>AA4686*144548551.06</f>
        <v>150386288843109.16</v>
      </c>
      <c r="AA4686" s="3">
        <v>1040386</v>
      </c>
      <c r="AB4686">
        <v>125</v>
      </c>
    </row>
    <row r="4687" spans="1:28" hidden="1" x14ac:dyDescent="0.2">
      <c r="A4687" t="s">
        <v>40484</v>
      </c>
      <c r="B4687" t="s">
        <v>40485</v>
      </c>
      <c r="C4687">
        <v>2018</v>
      </c>
      <c r="D4687" t="s">
        <v>40486</v>
      </c>
      <c r="E4687" t="s">
        <v>16512</v>
      </c>
      <c r="F4687" t="s">
        <v>44032</v>
      </c>
      <c r="G4687" t="s">
        <v>44049</v>
      </c>
      <c r="H4687">
        <v>107</v>
      </c>
      <c r="I4687" t="s">
        <v>40487</v>
      </c>
      <c r="J4687" t="s">
        <v>26</v>
      </c>
      <c r="K4687" t="s">
        <v>307</v>
      </c>
      <c r="L4687" t="s">
        <v>27</v>
      </c>
      <c r="M4687" t="s">
        <v>17900</v>
      </c>
      <c r="N4687" t="s">
        <v>34375</v>
      </c>
      <c r="O4687" t="s">
        <v>40488</v>
      </c>
      <c r="P4687" t="s">
        <v>40489</v>
      </c>
      <c r="Q4687" t="s">
        <v>40489</v>
      </c>
      <c r="R4687" t="s">
        <v>40490</v>
      </c>
      <c r="S4687" t="s">
        <v>40491</v>
      </c>
      <c r="T4687">
        <v>5.8</v>
      </c>
      <c r="U4687">
        <v>13222</v>
      </c>
      <c r="W4687"/>
      <c r="X4687"/>
      <c r="Y4687">
        <v>3326885</v>
      </c>
      <c r="Z4687"/>
      <c r="AA4687">
        <v>8771432</v>
      </c>
      <c r="AB4687">
        <v>221</v>
      </c>
    </row>
    <row r="4688" spans="1:28" x14ac:dyDescent="0.2">
      <c r="A4688" t="s">
        <v>10319</v>
      </c>
      <c r="B4688" t="s">
        <v>10320</v>
      </c>
      <c r="C4688">
        <v>2007</v>
      </c>
      <c r="D4688" t="s">
        <v>10321</v>
      </c>
      <c r="E4688" t="s">
        <v>1045</v>
      </c>
      <c r="F4688" t="s">
        <v>44032</v>
      </c>
      <c r="H4688">
        <v>93</v>
      </c>
      <c r="I4688" t="s">
        <v>25</v>
      </c>
      <c r="J4688" t="s">
        <v>26</v>
      </c>
      <c r="K4688" t="s">
        <v>308</v>
      </c>
      <c r="M4688" t="s">
        <v>10322</v>
      </c>
      <c r="N4688" t="s">
        <v>10322</v>
      </c>
      <c r="O4688" t="s">
        <v>10323</v>
      </c>
      <c r="P4688" t="s">
        <v>1309</v>
      </c>
      <c r="Q4688" t="s">
        <v>10324</v>
      </c>
      <c r="R4688" t="s">
        <v>10325</v>
      </c>
      <c r="S4688" t="s">
        <v>10326</v>
      </c>
      <c r="T4688">
        <v>6.6</v>
      </c>
      <c r="U4688">
        <v>21912</v>
      </c>
      <c r="V4688" s="12">
        <f>W4688*1.24823238899982</f>
        <v>12482323.889998199</v>
      </c>
      <c r="W4688" s="3">
        <v>10000000</v>
      </c>
      <c r="X4688" s="13">
        <f>Y4688*1.24823238899982</f>
        <v>335101.71538328065</v>
      </c>
      <c r="Y4688" s="3">
        <v>268461</v>
      </c>
      <c r="Z4688" s="13">
        <f>AA4688*144548551.06</f>
        <v>151166851018833.16</v>
      </c>
      <c r="AA4688" s="3">
        <v>1045786</v>
      </c>
      <c r="AB4688">
        <v>72</v>
      </c>
    </row>
    <row r="4689" spans="1:28" hidden="1" x14ac:dyDescent="0.2">
      <c r="A4689" t="s">
        <v>40501</v>
      </c>
      <c r="B4689" t="s">
        <v>40502</v>
      </c>
      <c r="C4689">
        <v>2018</v>
      </c>
      <c r="D4689" t="s">
        <v>37840</v>
      </c>
      <c r="E4689" t="s">
        <v>44041</v>
      </c>
      <c r="F4689" t="s">
        <v>44032</v>
      </c>
      <c r="G4689" t="s">
        <v>44034</v>
      </c>
      <c r="H4689">
        <v>110</v>
      </c>
      <c r="I4689" t="s">
        <v>5839</v>
      </c>
      <c r="J4689" t="s">
        <v>74</v>
      </c>
      <c r="K4689" t="s">
        <v>26</v>
      </c>
      <c r="M4689" t="s">
        <v>40503</v>
      </c>
      <c r="N4689" t="s">
        <v>40504</v>
      </c>
      <c r="O4689" t="s">
        <v>40505</v>
      </c>
      <c r="P4689" t="s">
        <v>40506</v>
      </c>
      <c r="Q4689" t="s">
        <v>40507</v>
      </c>
      <c r="R4689" t="s">
        <v>40508</v>
      </c>
      <c r="S4689" t="s">
        <v>40509</v>
      </c>
      <c r="T4689">
        <v>7</v>
      </c>
      <c r="U4689">
        <v>22543</v>
      </c>
      <c r="W4689"/>
      <c r="X4689"/>
      <c r="Y4689">
        <v>771930</v>
      </c>
      <c r="Z4689"/>
      <c r="AA4689">
        <v>2177678</v>
      </c>
      <c r="AB4689">
        <v>114</v>
      </c>
    </row>
    <row r="4690" spans="1:28" x14ac:dyDescent="0.2">
      <c r="A4690" t="s">
        <v>14485</v>
      </c>
      <c r="B4690" t="s">
        <v>14486</v>
      </c>
      <c r="C4690">
        <v>2007</v>
      </c>
      <c r="D4690" t="s">
        <v>14487</v>
      </c>
      <c r="E4690" t="s">
        <v>176</v>
      </c>
      <c r="F4690" t="s">
        <v>44036</v>
      </c>
      <c r="H4690">
        <v>105</v>
      </c>
      <c r="I4690" t="s">
        <v>14488</v>
      </c>
      <c r="J4690" t="s">
        <v>26</v>
      </c>
      <c r="K4690" t="s">
        <v>27</v>
      </c>
      <c r="M4690" t="s">
        <v>14489</v>
      </c>
      <c r="N4690" t="s">
        <v>14490</v>
      </c>
      <c r="O4690" t="s">
        <v>14491</v>
      </c>
      <c r="P4690" t="s">
        <v>5613</v>
      </c>
      <c r="Q4690" t="s">
        <v>14492</v>
      </c>
      <c r="R4690" t="s">
        <v>14493</v>
      </c>
      <c r="S4690" t="s">
        <v>14494</v>
      </c>
      <c r="T4690">
        <v>6.5</v>
      </c>
      <c r="U4690">
        <v>11564</v>
      </c>
      <c r="V4690" s="12">
        <f>W4690*1.24823238899982</f>
        <v>4992929.55599928</v>
      </c>
      <c r="W4690" s="3">
        <v>4000000</v>
      </c>
      <c r="X4690" s="13">
        <f>Y4690*1.24823238899982</f>
        <v>63304.105608125865</v>
      </c>
      <c r="Y4690" s="3">
        <v>50715</v>
      </c>
      <c r="Z4690" s="13">
        <f>AA4690*144548551.06</f>
        <v>169928241106563.75</v>
      </c>
      <c r="AA4690" s="3">
        <v>1175579</v>
      </c>
      <c r="AB4690">
        <v>32</v>
      </c>
    </row>
    <row r="4691" spans="1:28" hidden="1" x14ac:dyDescent="0.2">
      <c r="A4691" t="s">
        <v>40517</v>
      </c>
      <c r="B4691" t="s">
        <v>40518</v>
      </c>
      <c r="C4691">
        <v>2017</v>
      </c>
      <c r="D4691" t="s">
        <v>38453</v>
      </c>
      <c r="E4691" t="s">
        <v>176</v>
      </c>
      <c r="F4691" t="s">
        <v>44046</v>
      </c>
      <c r="H4691">
        <v>98</v>
      </c>
      <c r="I4691" t="s">
        <v>1561</v>
      </c>
      <c r="J4691" t="s">
        <v>26</v>
      </c>
      <c r="M4691" t="s">
        <v>40519</v>
      </c>
      <c r="N4691" t="s">
        <v>40519</v>
      </c>
      <c r="O4691" t="s">
        <v>40520</v>
      </c>
      <c r="P4691" t="s">
        <v>40521</v>
      </c>
      <c r="Q4691" t="s">
        <v>40522</v>
      </c>
      <c r="R4691" t="s">
        <v>40523</v>
      </c>
      <c r="S4691" t="s">
        <v>40524</v>
      </c>
      <c r="T4691">
        <v>6.4</v>
      </c>
      <c r="U4691">
        <v>29630</v>
      </c>
      <c r="W4691"/>
      <c r="X4691"/>
      <c r="Y4691">
        <v>148747</v>
      </c>
      <c r="Z4691"/>
      <c r="AA4691">
        <v>4131358</v>
      </c>
      <c r="AB4691">
        <v>267</v>
      </c>
    </row>
    <row r="4692" spans="1:28" hidden="1" x14ac:dyDescent="0.2">
      <c r="A4692" t="s">
        <v>40525</v>
      </c>
      <c r="B4692" t="s">
        <v>40526</v>
      </c>
      <c r="C4692">
        <v>2017</v>
      </c>
      <c r="D4692" t="s">
        <v>40527</v>
      </c>
      <c r="E4692" t="s">
        <v>16512</v>
      </c>
      <c r="F4692" t="s">
        <v>44034</v>
      </c>
      <c r="G4692" t="s">
        <v>44042</v>
      </c>
      <c r="H4692">
        <v>117</v>
      </c>
      <c r="I4692" t="s">
        <v>25</v>
      </c>
      <c r="J4692" t="s">
        <v>26</v>
      </c>
      <c r="K4692" t="s">
        <v>308</v>
      </c>
      <c r="M4692" t="s">
        <v>414</v>
      </c>
      <c r="N4692" t="s">
        <v>31381</v>
      </c>
      <c r="O4692" t="s">
        <v>40528</v>
      </c>
      <c r="P4692" t="s">
        <v>510</v>
      </c>
      <c r="Q4692" t="s">
        <v>40529</v>
      </c>
      <c r="R4692" t="s">
        <v>40530</v>
      </c>
      <c r="S4692" t="s">
        <v>40531</v>
      </c>
      <c r="T4692">
        <v>6.3</v>
      </c>
      <c r="U4692">
        <v>164641</v>
      </c>
      <c r="W4692">
        <v>90000000</v>
      </c>
      <c r="X4692"/>
      <c r="Y4692"/>
      <c r="Z4692"/>
      <c r="AA4692"/>
      <c r="AB4692">
        <v>968</v>
      </c>
    </row>
    <row r="4693" spans="1:28" x14ac:dyDescent="0.2">
      <c r="A4693" t="s">
        <v>15945</v>
      </c>
      <c r="B4693" t="s">
        <v>15946</v>
      </c>
      <c r="C4693">
        <v>2007</v>
      </c>
      <c r="D4693" t="s">
        <v>5501</v>
      </c>
      <c r="E4693" t="s">
        <v>1045</v>
      </c>
      <c r="F4693" t="s">
        <v>44032</v>
      </c>
      <c r="G4693" t="s">
        <v>44034</v>
      </c>
      <c r="H4693">
        <v>117</v>
      </c>
      <c r="I4693" t="s">
        <v>25</v>
      </c>
      <c r="J4693" t="s">
        <v>26</v>
      </c>
      <c r="M4693" t="s">
        <v>15947</v>
      </c>
      <c r="N4693" t="s">
        <v>15947</v>
      </c>
      <c r="O4693" t="s">
        <v>15948</v>
      </c>
      <c r="P4693" t="s">
        <v>15949</v>
      </c>
      <c r="Q4693" t="s">
        <v>15950</v>
      </c>
      <c r="R4693" t="s">
        <v>15951</v>
      </c>
      <c r="S4693" t="s">
        <v>15952</v>
      </c>
      <c r="T4693">
        <v>6</v>
      </c>
      <c r="U4693">
        <v>10593</v>
      </c>
      <c r="V4693" s="12">
        <f>W4693*1.24823238899982</f>
        <v>6241161.9449990997</v>
      </c>
      <c r="W4693" s="3">
        <v>5000000</v>
      </c>
      <c r="X4693" s="13">
        <f>Y4693*1.24823238899982</f>
        <v>29488.241957731745</v>
      </c>
      <c r="Y4693" s="3">
        <v>23624</v>
      </c>
      <c r="Z4693" s="13">
        <f>AA4693*144548551.06</f>
        <v>177697870274589.81</v>
      </c>
      <c r="AA4693" s="3">
        <v>1229330</v>
      </c>
      <c r="AB4693">
        <v>29</v>
      </c>
    </row>
    <row r="4694" spans="1:28" hidden="1" x14ac:dyDescent="0.2">
      <c r="A4694" t="s">
        <v>40541</v>
      </c>
      <c r="B4694" t="s">
        <v>40542</v>
      </c>
      <c r="C4694">
        <v>2018</v>
      </c>
      <c r="D4694" s="1">
        <v>43230</v>
      </c>
      <c r="E4694" t="s">
        <v>1045</v>
      </c>
      <c r="F4694" t="s">
        <v>44032</v>
      </c>
      <c r="H4694">
        <v>123</v>
      </c>
      <c r="I4694" t="s">
        <v>25</v>
      </c>
      <c r="J4694" t="s">
        <v>26</v>
      </c>
      <c r="M4694" t="s">
        <v>16341</v>
      </c>
      <c r="N4694" t="s">
        <v>16341</v>
      </c>
      <c r="O4694" t="s">
        <v>40543</v>
      </c>
      <c r="P4694" t="s">
        <v>40544</v>
      </c>
      <c r="Q4694" t="s">
        <v>40545</v>
      </c>
      <c r="R4694" t="s">
        <v>40546</v>
      </c>
      <c r="S4694" t="s">
        <v>40547</v>
      </c>
      <c r="T4694">
        <v>7.2</v>
      </c>
      <c r="U4694">
        <v>14608</v>
      </c>
      <c r="W4694"/>
      <c r="X4694"/>
      <c r="Y4694"/>
      <c r="Z4694"/>
      <c r="AA4694"/>
      <c r="AB4694">
        <v>89</v>
      </c>
    </row>
    <row r="4695" spans="1:28" hidden="1" x14ac:dyDescent="0.2">
      <c r="A4695" t="s">
        <v>40548</v>
      </c>
      <c r="B4695" t="s">
        <v>40549</v>
      </c>
      <c r="C4695">
        <v>2017</v>
      </c>
      <c r="D4695" t="s">
        <v>38476</v>
      </c>
      <c r="E4695" t="s">
        <v>1045</v>
      </c>
      <c r="F4695" t="s">
        <v>44032</v>
      </c>
      <c r="H4695">
        <v>112</v>
      </c>
      <c r="I4695" t="s">
        <v>25</v>
      </c>
      <c r="J4695" t="s">
        <v>26</v>
      </c>
      <c r="M4695" t="s">
        <v>8904</v>
      </c>
      <c r="N4695" t="s">
        <v>8904</v>
      </c>
      <c r="O4695" t="s">
        <v>40550</v>
      </c>
      <c r="P4695" t="s">
        <v>1329</v>
      </c>
      <c r="Q4695" t="s">
        <v>40551</v>
      </c>
      <c r="R4695" t="s">
        <v>40552</v>
      </c>
      <c r="S4695" t="s">
        <v>40553</v>
      </c>
      <c r="T4695">
        <v>6.9</v>
      </c>
      <c r="U4695">
        <v>40378</v>
      </c>
      <c r="W4695"/>
      <c r="X4695"/>
      <c r="Y4695"/>
      <c r="Z4695"/>
      <c r="AA4695"/>
      <c r="AB4695">
        <v>128</v>
      </c>
    </row>
    <row r="4696" spans="1:28" hidden="1" x14ac:dyDescent="0.2">
      <c r="A4696" t="s">
        <v>40554</v>
      </c>
      <c r="B4696" t="s">
        <v>40555</v>
      </c>
      <c r="C4696">
        <v>2017</v>
      </c>
      <c r="D4696" t="s">
        <v>40556</v>
      </c>
      <c r="E4696" t="s">
        <v>44041</v>
      </c>
      <c r="F4696" t="s">
        <v>44032</v>
      </c>
      <c r="G4696" t="s">
        <v>44036</v>
      </c>
      <c r="H4696">
        <v>89</v>
      </c>
      <c r="I4696" t="s">
        <v>25</v>
      </c>
      <c r="J4696" t="s">
        <v>26</v>
      </c>
      <c r="M4696" t="s">
        <v>40557</v>
      </c>
      <c r="N4696" t="s">
        <v>40558</v>
      </c>
      <c r="O4696" t="s">
        <v>40559</v>
      </c>
      <c r="P4696" t="s">
        <v>39465</v>
      </c>
      <c r="Q4696" t="s">
        <v>40560</v>
      </c>
      <c r="R4696" t="s">
        <v>40561</v>
      </c>
      <c r="S4696" t="s">
        <v>40562</v>
      </c>
      <c r="T4696">
        <v>4.5999999999999996</v>
      </c>
      <c r="U4696">
        <v>11119</v>
      </c>
      <c r="W4696"/>
      <c r="X4696"/>
      <c r="Y4696"/>
      <c r="Z4696"/>
      <c r="AA4696"/>
      <c r="AB4696">
        <v>98</v>
      </c>
    </row>
    <row r="4697" spans="1:28" hidden="1" x14ac:dyDescent="0.2">
      <c r="A4697" t="s">
        <v>40563</v>
      </c>
      <c r="B4697" t="s">
        <v>40564</v>
      </c>
      <c r="C4697">
        <v>2017</v>
      </c>
      <c r="D4697" t="s">
        <v>40565</v>
      </c>
      <c r="E4697" t="s">
        <v>176</v>
      </c>
      <c r="H4697">
        <v>107</v>
      </c>
      <c r="I4697" t="s">
        <v>25</v>
      </c>
      <c r="J4697" t="s">
        <v>26</v>
      </c>
      <c r="M4697" t="s">
        <v>40566</v>
      </c>
      <c r="N4697" t="s">
        <v>40566</v>
      </c>
      <c r="O4697" t="s">
        <v>40567</v>
      </c>
      <c r="P4697" t="s">
        <v>40568</v>
      </c>
      <c r="Q4697" t="s">
        <v>40569</v>
      </c>
      <c r="R4697" t="s">
        <v>40570</v>
      </c>
      <c r="S4697" t="s">
        <v>40571</v>
      </c>
      <c r="T4697">
        <v>6.8</v>
      </c>
      <c r="U4697">
        <v>38621</v>
      </c>
      <c r="W4697"/>
      <c r="X4697"/>
      <c r="Y4697"/>
      <c r="Z4697"/>
      <c r="AA4697"/>
      <c r="AB4697">
        <v>99</v>
      </c>
    </row>
    <row r="4698" spans="1:28" x14ac:dyDescent="0.2">
      <c r="A4698" t="s">
        <v>9793</v>
      </c>
      <c r="B4698" t="s">
        <v>9794</v>
      </c>
      <c r="C4698">
        <v>2007</v>
      </c>
      <c r="D4698" t="s">
        <v>9795</v>
      </c>
      <c r="E4698" t="s">
        <v>176</v>
      </c>
      <c r="H4698">
        <v>97</v>
      </c>
      <c r="I4698" t="s">
        <v>9796</v>
      </c>
      <c r="J4698" t="s">
        <v>26</v>
      </c>
      <c r="K4698" t="s">
        <v>27</v>
      </c>
      <c r="L4698" t="s">
        <v>308</v>
      </c>
      <c r="M4698" t="s">
        <v>9797</v>
      </c>
      <c r="N4698" t="s">
        <v>9798</v>
      </c>
      <c r="O4698" t="s">
        <v>9799</v>
      </c>
      <c r="P4698" t="s">
        <v>5705</v>
      </c>
      <c r="Q4698" t="s">
        <v>9800</v>
      </c>
      <c r="R4698" t="s">
        <v>9801</v>
      </c>
      <c r="S4698" t="s">
        <v>9802</v>
      </c>
      <c r="T4698">
        <v>5.8</v>
      </c>
      <c r="U4698">
        <v>10590</v>
      </c>
      <c r="V4698" s="12">
        <f>W4698*1.24823238899982</f>
        <v>5741868.9893991714</v>
      </c>
      <c r="W4698" s="3">
        <v>4600000</v>
      </c>
      <c r="X4698" s="13">
        <f>Y4698*1.24823238899982</f>
        <v>543912.27057711559</v>
      </c>
      <c r="Y4698" s="3">
        <v>435746</v>
      </c>
      <c r="Z4698" s="13">
        <f>AA4698*144548551.06</f>
        <v>207109019410216.94</v>
      </c>
      <c r="AA4698" s="3">
        <v>1432799</v>
      </c>
      <c r="AB4698">
        <v>78</v>
      </c>
    </row>
    <row r="4699" spans="1:28" hidden="1" x14ac:dyDescent="0.2">
      <c r="A4699" t="s">
        <v>40579</v>
      </c>
      <c r="B4699" t="s">
        <v>40580</v>
      </c>
      <c r="C4699">
        <v>2018</v>
      </c>
      <c r="D4699" t="s">
        <v>39152</v>
      </c>
      <c r="E4699" t="s">
        <v>44035</v>
      </c>
      <c r="F4699" t="s">
        <v>44038</v>
      </c>
      <c r="H4699">
        <v>101</v>
      </c>
      <c r="I4699" t="s">
        <v>25</v>
      </c>
      <c r="J4699" t="s">
        <v>26</v>
      </c>
      <c r="M4699" t="s">
        <v>3028</v>
      </c>
      <c r="N4699" t="s">
        <v>30014</v>
      </c>
      <c r="O4699" t="s">
        <v>40581</v>
      </c>
      <c r="P4699" t="s">
        <v>40582</v>
      </c>
      <c r="Q4699" t="s">
        <v>40583</v>
      </c>
      <c r="R4699" t="s">
        <v>40584</v>
      </c>
      <c r="S4699" t="s">
        <v>40585</v>
      </c>
      <c r="T4699">
        <v>6.8</v>
      </c>
      <c r="U4699">
        <v>12978</v>
      </c>
      <c r="W4699">
        <v>30000000</v>
      </c>
      <c r="X4699"/>
      <c r="Y4699"/>
      <c r="Z4699"/>
      <c r="AA4699"/>
      <c r="AB4699">
        <v>53</v>
      </c>
    </row>
    <row r="4700" spans="1:28" hidden="1" x14ac:dyDescent="0.2">
      <c r="A4700" t="s">
        <v>40586</v>
      </c>
      <c r="B4700" t="s">
        <v>40587</v>
      </c>
      <c r="C4700">
        <v>2016</v>
      </c>
      <c r="D4700" t="s">
        <v>37755</v>
      </c>
      <c r="E4700" t="s">
        <v>176</v>
      </c>
      <c r="F4700" t="s">
        <v>44042</v>
      </c>
      <c r="H4700">
        <v>136</v>
      </c>
      <c r="I4700" t="s">
        <v>943</v>
      </c>
      <c r="J4700" t="s">
        <v>944</v>
      </c>
      <c r="M4700" t="s">
        <v>40588</v>
      </c>
      <c r="N4700" t="s">
        <v>40589</v>
      </c>
      <c r="O4700" t="s">
        <v>40590</v>
      </c>
      <c r="P4700" t="s">
        <v>20748</v>
      </c>
      <c r="Q4700" t="s">
        <v>40591</v>
      </c>
      <c r="R4700" t="s">
        <v>40592</v>
      </c>
      <c r="S4700" t="s">
        <v>40593</v>
      </c>
      <c r="T4700">
        <v>8.1</v>
      </c>
      <c r="U4700">
        <v>37673</v>
      </c>
      <c r="W4700"/>
      <c r="X4700"/>
      <c r="Y4700"/>
      <c r="Z4700"/>
      <c r="AA4700">
        <v>180180</v>
      </c>
      <c r="AB4700">
        <v>206</v>
      </c>
    </row>
    <row r="4701" spans="1:28" x14ac:dyDescent="0.2">
      <c r="A4701" t="s">
        <v>10762</v>
      </c>
      <c r="B4701" t="s">
        <v>10763</v>
      </c>
      <c r="C4701">
        <v>2007</v>
      </c>
      <c r="D4701" t="s">
        <v>10764</v>
      </c>
      <c r="E4701" t="s">
        <v>44041</v>
      </c>
      <c r="F4701" t="s">
        <v>44032</v>
      </c>
      <c r="G4701" t="s">
        <v>44042</v>
      </c>
      <c r="H4701">
        <v>120</v>
      </c>
      <c r="I4701" t="s">
        <v>10765</v>
      </c>
      <c r="J4701" t="s">
        <v>26</v>
      </c>
      <c r="K4701" t="s">
        <v>308</v>
      </c>
      <c r="L4701" t="s">
        <v>4240</v>
      </c>
      <c r="M4701" t="s">
        <v>10766</v>
      </c>
      <c r="N4701" t="s">
        <v>10767</v>
      </c>
      <c r="O4701" t="s">
        <v>10768</v>
      </c>
      <c r="P4701" t="s">
        <v>396</v>
      </c>
      <c r="Q4701" t="s">
        <v>10769</v>
      </c>
      <c r="R4701" t="s">
        <v>10770</v>
      </c>
      <c r="S4701" t="s">
        <v>10771</v>
      </c>
      <c r="T4701">
        <v>7.4</v>
      </c>
      <c r="U4701">
        <v>16682</v>
      </c>
      <c r="V4701" s="12">
        <f>W4701*1.24823238899982</f>
        <v>14978788.667997839</v>
      </c>
      <c r="W4701" s="3">
        <v>12000000</v>
      </c>
      <c r="X4701" s="13">
        <f>Y4701*1.24823238899982</f>
        <v>267504.93858938443</v>
      </c>
      <c r="Y4701" s="3">
        <v>214307</v>
      </c>
      <c r="Z4701" s="13">
        <f>AA4701*144548551.06</f>
        <v>211774757541331.62</v>
      </c>
      <c r="AA4701" s="3">
        <v>1465077</v>
      </c>
      <c r="AB4701">
        <v>102</v>
      </c>
    </row>
    <row r="4702" spans="1:28" x14ac:dyDescent="0.2">
      <c r="A4702" t="s">
        <v>17519</v>
      </c>
      <c r="B4702" t="s">
        <v>17520</v>
      </c>
      <c r="C4702">
        <v>2007</v>
      </c>
      <c r="D4702" t="s">
        <v>8967</v>
      </c>
      <c r="E4702" t="s">
        <v>44041</v>
      </c>
      <c r="F4702" t="s">
        <v>44032</v>
      </c>
      <c r="G4702" t="s">
        <v>44042</v>
      </c>
      <c r="H4702">
        <v>102</v>
      </c>
      <c r="I4702" t="s">
        <v>97</v>
      </c>
      <c r="J4702" t="s">
        <v>26</v>
      </c>
      <c r="M4702" t="s">
        <v>10517</v>
      </c>
      <c r="N4702" t="s">
        <v>17521</v>
      </c>
      <c r="O4702" t="s">
        <v>17522</v>
      </c>
      <c r="P4702" t="s">
        <v>3526</v>
      </c>
      <c r="Q4702" t="s">
        <v>17523</v>
      </c>
      <c r="R4702" t="s">
        <v>17524</v>
      </c>
      <c r="S4702" t="s">
        <v>17525</v>
      </c>
      <c r="T4702">
        <v>6.7</v>
      </c>
      <c r="U4702">
        <v>22216</v>
      </c>
      <c r="V4702" s="12">
        <f>W4702*1.24823238899982</f>
        <v>13730556.278998019</v>
      </c>
      <c r="W4702" s="3">
        <v>11000000</v>
      </c>
      <c r="X4702" s="13">
        <f>Y4702*1.24823238899982</f>
        <v>152276.86206364402</v>
      </c>
      <c r="Y4702" s="3">
        <v>121994</v>
      </c>
      <c r="Z4702" s="13">
        <f>AA4702*144548551.06</f>
        <v>257762734512519.56</v>
      </c>
      <c r="AA4702" s="3">
        <v>1783226</v>
      </c>
      <c r="AB4702">
        <v>80</v>
      </c>
    </row>
    <row r="4703" spans="1:28" x14ac:dyDescent="0.2">
      <c r="A4703" t="s">
        <v>15465</v>
      </c>
      <c r="B4703" t="s">
        <v>15466</v>
      </c>
      <c r="C4703">
        <v>2007</v>
      </c>
      <c r="D4703" s="1">
        <v>39577</v>
      </c>
      <c r="E4703" t="s">
        <v>44041</v>
      </c>
      <c r="F4703" t="s">
        <v>44032</v>
      </c>
      <c r="G4703" t="s">
        <v>44042</v>
      </c>
      <c r="H4703">
        <v>95</v>
      </c>
      <c r="I4703" t="s">
        <v>2371</v>
      </c>
      <c r="J4703" t="s">
        <v>26</v>
      </c>
      <c r="K4703" t="s">
        <v>308</v>
      </c>
      <c r="M4703" t="s">
        <v>15467</v>
      </c>
      <c r="N4703" t="s">
        <v>15468</v>
      </c>
      <c r="O4703" t="s">
        <v>15469</v>
      </c>
      <c r="P4703" t="s">
        <v>8414</v>
      </c>
      <c r="Q4703" t="s">
        <v>15470</v>
      </c>
      <c r="R4703" t="s">
        <v>15471</v>
      </c>
      <c r="S4703" t="s">
        <v>15472</v>
      </c>
      <c r="T4703">
        <v>6.8</v>
      </c>
      <c r="U4703">
        <v>33274</v>
      </c>
      <c r="V4703" s="12">
        <f>W4703*1.24823238899982</f>
        <v>12482323.889998199</v>
      </c>
      <c r="W4703" s="3">
        <v>10000000</v>
      </c>
      <c r="X4703" s="13">
        <f>Y4703*1.24823238899982</f>
        <v>32173.18982647036</v>
      </c>
      <c r="Y4703" s="3">
        <v>25775</v>
      </c>
      <c r="Z4703" s="13">
        <f>AA4703*144548551.06</f>
        <v>376129495616123.88</v>
      </c>
      <c r="AA4703" s="3">
        <v>2602098</v>
      </c>
      <c r="AB4703">
        <v>106</v>
      </c>
    </row>
    <row r="4704" spans="1:28" x14ac:dyDescent="0.2">
      <c r="A4704" t="s">
        <v>15308</v>
      </c>
      <c r="B4704" t="s">
        <v>15309</v>
      </c>
      <c r="C4704">
        <v>2007</v>
      </c>
      <c r="D4704" t="s">
        <v>7499</v>
      </c>
      <c r="E4704" t="s">
        <v>176</v>
      </c>
      <c r="F4704" t="s">
        <v>44034</v>
      </c>
      <c r="G4704" t="s">
        <v>44045</v>
      </c>
      <c r="H4704">
        <v>124</v>
      </c>
      <c r="I4704" t="s">
        <v>15310</v>
      </c>
      <c r="J4704" t="s">
        <v>26</v>
      </c>
      <c r="K4704" t="s">
        <v>2800</v>
      </c>
      <c r="L4704" t="s">
        <v>307</v>
      </c>
      <c r="M4704" t="s">
        <v>15311</v>
      </c>
      <c r="N4704" t="s">
        <v>15312</v>
      </c>
      <c r="O4704" t="s">
        <v>15313</v>
      </c>
      <c r="P4704" t="s">
        <v>15314</v>
      </c>
      <c r="Q4704" t="s">
        <v>15315</v>
      </c>
      <c r="R4704" t="s">
        <v>15316</v>
      </c>
      <c r="S4704" t="s">
        <v>15317</v>
      </c>
      <c r="T4704">
        <v>6.2</v>
      </c>
      <c r="U4704">
        <v>12836</v>
      </c>
      <c r="V4704" s="12">
        <f>W4704*1.24823238899982</f>
        <v>6241161.9449990997</v>
      </c>
      <c r="W4704" s="3">
        <v>5000000</v>
      </c>
      <c r="X4704" s="13">
        <f>Y4704*1.24823238899982</f>
        <v>305064.25117438898</v>
      </c>
      <c r="Y4704" s="3">
        <v>244397</v>
      </c>
      <c r="Z4704" s="13">
        <f>AA4704*144548551.06</f>
        <v>379405110331694.56</v>
      </c>
      <c r="AA4704" s="3">
        <v>2624759</v>
      </c>
      <c r="AB4704">
        <v>91</v>
      </c>
    </row>
    <row r="4705" spans="1:28" hidden="1" x14ac:dyDescent="0.2">
      <c r="A4705" t="s">
        <v>40621</v>
      </c>
      <c r="B4705" t="s">
        <v>40622</v>
      </c>
      <c r="C4705">
        <v>2016</v>
      </c>
      <c r="D4705" s="1">
        <v>42620</v>
      </c>
      <c r="E4705" t="s">
        <v>44037</v>
      </c>
      <c r="F4705" t="s">
        <v>44047</v>
      </c>
      <c r="G4705" t="s">
        <v>44031</v>
      </c>
      <c r="H4705">
        <v>110</v>
      </c>
      <c r="I4705" t="s">
        <v>4587</v>
      </c>
      <c r="J4705" t="s">
        <v>26</v>
      </c>
      <c r="K4705" t="s">
        <v>934</v>
      </c>
      <c r="L4705" t="s">
        <v>838</v>
      </c>
      <c r="M4705" t="s">
        <v>40623</v>
      </c>
      <c r="N4705" t="s">
        <v>40624</v>
      </c>
      <c r="O4705" t="s">
        <v>40625</v>
      </c>
      <c r="P4705" t="s">
        <v>33184</v>
      </c>
      <c r="Q4705" t="s">
        <v>40626</v>
      </c>
      <c r="R4705" t="s">
        <v>40627</v>
      </c>
      <c r="S4705" t="s">
        <v>40628</v>
      </c>
      <c r="T4705">
        <v>6.8</v>
      </c>
      <c r="U4705">
        <v>19672</v>
      </c>
      <c r="W4705"/>
      <c r="X4705"/>
      <c r="Y4705">
        <v>269980</v>
      </c>
      <c r="Z4705"/>
      <c r="AA4705">
        <v>5725482</v>
      </c>
      <c r="AB4705">
        <v>75</v>
      </c>
    </row>
    <row r="4706" spans="1:28" hidden="1" x14ac:dyDescent="0.2">
      <c r="A4706" t="s">
        <v>18449</v>
      </c>
      <c r="B4706" t="s">
        <v>18450</v>
      </c>
      <c r="C4706">
        <v>2007</v>
      </c>
      <c r="D4706" t="s">
        <v>18451</v>
      </c>
      <c r="E4706" t="s">
        <v>16512</v>
      </c>
      <c r="F4706" t="s">
        <v>44039</v>
      </c>
      <c r="H4706">
        <v>121</v>
      </c>
      <c r="I4706" t="s">
        <v>2213</v>
      </c>
      <c r="J4706" t="s">
        <v>26</v>
      </c>
      <c r="M4706" t="s">
        <v>5396</v>
      </c>
      <c r="N4706" t="s">
        <v>18452</v>
      </c>
      <c r="O4706" t="s">
        <v>18453</v>
      </c>
      <c r="P4706" t="s">
        <v>18454</v>
      </c>
      <c r="Q4706" t="s">
        <v>18455</v>
      </c>
      <c r="R4706" t="s">
        <v>18456</v>
      </c>
      <c r="S4706" t="s">
        <v>18457</v>
      </c>
      <c r="T4706">
        <v>6.2</v>
      </c>
      <c r="U4706">
        <v>14504</v>
      </c>
      <c r="V4706" s="12">
        <f>W4706*1.24823238899982</f>
        <v>4743283.0781993158</v>
      </c>
      <c r="W4706" s="3">
        <v>3800000</v>
      </c>
      <c r="X4706" s="13">
        <f>Y4706*1.24823238899982</f>
        <v>63234.204594341878</v>
      </c>
      <c r="Y4706" s="3">
        <v>50659</v>
      </c>
      <c r="Z4706" s="13">
        <f>AA4706*144548551.06</f>
        <v>393932095164673.5</v>
      </c>
      <c r="AA4706" s="3">
        <v>2725258</v>
      </c>
      <c r="AB4706">
        <v>76</v>
      </c>
    </row>
    <row r="4707" spans="1:28" hidden="1" x14ac:dyDescent="0.2">
      <c r="A4707" t="s">
        <v>40634</v>
      </c>
      <c r="B4707" t="s">
        <v>40635</v>
      </c>
      <c r="C4707">
        <v>2017</v>
      </c>
      <c r="D4707" s="1">
        <v>42747</v>
      </c>
      <c r="E4707" t="s">
        <v>16512</v>
      </c>
      <c r="F4707" t="s">
        <v>44031</v>
      </c>
      <c r="G4707" t="s">
        <v>44034</v>
      </c>
      <c r="H4707">
        <v>135</v>
      </c>
      <c r="I4707" t="s">
        <v>2213</v>
      </c>
      <c r="J4707" t="s">
        <v>934</v>
      </c>
      <c r="K4707" t="s">
        <v>26</v>
      </c>
      <c r="M4707" t="s">
        <v>40636</v>
      </c>
      <c r="N4707" t="s">
        <v>40637</v>
      </c>
      <c r="O4707" t="s">
        <v>40638</v>
      </c>
      <c r="P4707" t="s">
        <v>40639</v>
      </c>
      <c r="Q4707" t="s">
        <v>40640</v>
      </c>
      <c r="R4707" t="s">
        <v>40641</v>
      </c>
      <c r="S4707" t="s">
        <v>40642</v>
      </c>
      <c r="T4707">
        <v>5.2</v>
      </c>
      <c r="U4707">
        <v>18413</v>
      </c>
      <c r="W4707"/>
      <c r="X4707"/>
      <c r="Y4707"/>
      <c r="Z4707"/>
      <c r="AA4707">
        <v>8053641</v>
      </c>
      <c r="AB4707">
        <v>119</v>
      </c>
    </row>
    <row r="4708" spans="1:28" hidden="1" x14ac:dyDescent="0.2">
      <c r="A4708" t="s">
        <v>40643</v>
      </c>
      <c r="B4708" t="s">
        <v>40644</v>
      </c>
      <c r="C4708">
        <v>2018</v>
      </c>
      <c r="D4708" s="1">
        <v>43622</v>
      </c>
      <c r="E4708" t="s">
        <v>1045</v>
      </c>
      <c r="F4708" t="s">
        <v>44032</v>
      </c>
      <c r="G4708" t="s">
        <v>44057</v>
      </c>
      <c r="H4708">
        <v>97</v>
      </c>
      <c r="I4708" t="s">
        <v>229</v>
      </c>
      <c r="J4708" t="s">
        <v>26</v>
      </c>
      <c r="M4708" t="s">
        <v>14109</v>
      </c>
      <c r="N4708" t="s">
        <v>40645</v>
      </c>
      <c r="O4708" t="s">
        <v>40646</v>
      </c>
      <c r="P4708" t="s">
        <v>18480</v>
      </c>
      <c r="Q4708" t="s">
        <v>40647</v>
      </c>
      <c r="R4708" t="s">
        <v>40648</v>
      </c>
      <c r="S4708" t="s">
        <v>40649</v>
      </c>
      <c r="T4708">
        <v>6.6</v>
      </c>
      <c r="U4708">
        <v>17597</v>
      </c>
      <c r="W4708"/>
      <c r="X4708"/>
      <c r="Y4708">
        <v>3444895</v>
      </c>
      <c r="Z4708"/>
      <c r="AA4708">
        <v>4511157</v>
      </c>
      <c r="AB4708">
        <v>112</v>
      </c>
    </row>
    <row r="4709" spans="1:28" hidden="1" x14ac:dyDescent="0.2">
      <c r="A4709" t="s">
        <v>40650</v>
      </c>
      <c r="B4709" t="s">
        <v>40651</v>
      </c>
      <c r="C4709">
        <v>2017</v>
      </c>
      <c r="D4709" s="1">
        <v>43191</v>
      </c>
      <c r="E4709" t="s">
        <v>176</v>
      </c>
      <c r="F4709" t="s">
        <v>44034</v>
      </c>
      <c r="G4709" t="s">
        <v>44045</v>
      </c>
      <c r="H4709">
        <v>116</v>
      </c>
      <c r="I4709" t="s">
        <v>9357</v>
      </c>
      <c r="J4709" t="s">
        <v>3329</v>
      </c>
      <c r="M4709" t="s">
        <v>40652</v>
      </c>
      <c r="N4709" t="s">
        <v>40652</v>
      </c>
      <c r="O4709" t="s">
        <v>40653</v>
      </c>
      <c r="P4709" t="s">
        <v>40654</v>
      </c>
      <c r="Q4709" t="s">
        <v>40655</v>
      </c>
      <c r="R4709" t="s">
        <v>40656</v>
      </c>
      <c r="S4709" t="s">
        <v>40657</v>
      </c>
      <c r="T4709">
        <v>7.6</v>
      </c>
      <c r="U4709">
        <v>22862</v>
      </c>
      <c r="W4709"/>
      <c r="X4709"/>
      <c r="Y4709"/>
      <c r="Z4709"/>
      <c r="AA4709">
        <v>2131259</v>
      </c>
      <c r="AB4709">
        <v>62</v>
      </c>
    </row>
    <row r="4710" spans="1:28" hidden="1" x14ac:dyDescent="0.2">
      <c r="A4710" t="s">
        <v>17251</v>
      </c>
      <c r="B4710" t="s">
        <v>17252</v>
      </c>
      <c r="C4710">
        <v>2007</v>
      </c>
      <c r="D4710" s="1">
        <v>39640</v>
      </c>
      <c r="E4710" t="s">
        <v>3496</v>
      </c>
      <c r="H4710">
        <v>108</v>
      </c>
      <c r="I4710" t="s">
        <v>4913</v>
      </c>
      <c r="J4710" t="s">
        <v>27</v>
      </c>
      <c r="K4710" t="s">
        <v>307</v>
      </c>
      <c r="M4710" t="s">
        <v>14497</v>
      </c>
      <c r="N4710" t="s">
        <v>14497</v>
      </c>
      <c r="O4710" t="s">
        <v>17253</v>
      </c>
      <c r="P4710" t="s">
        <v>17254</v>
      </c>
      <c r="Q4710" t="s">
        <v>17255</v>
      </c>
      <c r="R4710" t="s">
        <v>17256</v>
      </c>
      <c r="S4710" t="s">
        <v>17257</v>
      </c>
      <c r="T4710">
        <v>6.2</v>
      </c>
      <c r="U4710">
        <v>24735</v>
      </c>
      <c r="V4710" s="12">
        <f>W4710*1.24823238899982</f>
        <v>3744697.1669994597</v>
      </c>
      <c r="W4710" s="3">
        <v>3000000</v>
      </c>
      <c r="X4710" s="13">
        <f>Y4710*1.24823238899982</f>
        <v>121305.7200277805</v>
      </c>
      <c r="Y4710" s="3">
        <v>97182</v>
      </c>
      <c r="Z4710" s="13">
        <f>AA4710*144548551.06</f>
        <v>402355951074797.12</v>
      </c>
      <c r="AA4710" s="3">
        <v>2783535</v>
      </c>
      <c r="AB4710">
        <v>125</v>
      </c>
    </row>
    <row r="4711" spans="1:28" x14ac:dyDescent="0.2">
      <c r="A4711" t="s">
        <v>16065</v>
      </c>
      <c r="B4711" t="s">
        <v>16066</v>
      </c>
      <c r="C4711">
        <v>2007</v>
      </c>
      <c r="D4711" t="s">
        <v>10159</v>
      </c>
      <c r="E4711" t="s">
        <v>1045</v>
      </c>
      <c r="F4711" t="s">
        <v>44032</v>
      </c>
      <c r="H4711">
        <v>93</v>
      </c>
      <c r="I4711" t="s">
        <v>25</v>
      </c>
      <c r="J4711" t="s">
        <v>26</v>
      </c>
      <c r="M4711" t="s">
        <v>8904</v>
      </c>
      <c r="N4711" t="s">
        <v>8904</v>
      </c>
      <c r="O4711" t="s">
        <v>16067</v>
      </c>
      <c r="P4711" t="s">
        <v>16068</v>
      </c>
      <c r="Q4711" t="s">
        <v>16069</v>
      </c>
      <c r="R4711" t="s">
        <v>16070</v>
      </c>
      <c r="S4711" t="s">
        <v>16071</v>
      </c>
      <c r="T4711">
        <v>6</v>
      </c>
      <c r="U4711">
        <v>19264</v>
      </c>
      <c r="V4711" s="12">
        <f>W4711*1.24823238899982</f>
        <v>12482323.889998199</v>
      </c>
      <c r="W4711" s="3">
        <v>10000000</v>
      </c>
      <c r="X4711" s="13">
        <f>Y4711*1.24823238899982</f>
        <v>2445811.5076540271</v>
      </c>
      <c r="Y4711" s="3">
        <v>1959420</v>
      </c>
      <c r="Z4711" s="13">
        <f>AA4711*144548551.06</f>
        <v>419213347647965.38</v>
      </c>
      <c r="AA4711" s="3">
        <v>2900156</v>
      </c>
      <c r="AB4711">
        <v>119</v>
      </c>
    </row>
    <row r="4712" spans="1:28" x14ac:dyDescent="0.2">
      <c r="A4712" t="s">
        <v>11640</v>
      </c>
      <c r="B4712" t="s">
        <v>11641</v>
      </c>
      <c r="C4712">
        <v>2007</v>
      </c>
      <c r="D4712" t="s">
        <v>11642</v>
      </c>
      <c r="E4712" t="s">
        <v>176</v>
      </c>
      <c r="F4712" t="s">
        <v>44050</v>
      </c>
      <c r="H4712">
        <v>112</v>
      </c>
      <c r="I4712" t="s">
        <v>25</v>
      </c>
      <c r="J4712" t="s">
        <v>26</v>
      </c>
      <c r="M4712" t="s">
        <v>1904</v>
      </c>
      <c r="N4712" t="s">
        <v>11643</v>
      </c>
      <c r="O4712" t="s">
        <v>11644</v>
      </c>
      <c r="P4712" t="s">
        <v>732</v>
      </c>
      <c r="Q4712" t="s">
        <v>11645</v>
      </c>
      <c r="R4712" t="s">
        <v>11646</v>
      </c>
      <c r="S4712" t="s">
        <v>11647</v>
      </c>
      <c r="T4712">
        <v>6.7</v>
      </c>
      <c r="U4712">
        <v>20004</v>
      </c>
      <c r="V4712" s="12">
        <f>W4712*1.24823238899982</f>
        <v>16227021.056997659</v>
      </c>
      <c r="W4712" s="3">
        <v>13000000</v>
      </c>
      <c r="X4712" s="13">
        <f>Y4712*1.24823238899982</f>
        <v>3960108.3750663255</v>
      </c>
      <c r="Y4712" s="3">
        <v>3172573</v>
      </c>
      <c r="Z4712" s="13">
        <f>AA4712*144548551.06</f>
        <v>468859270252277.69</v>
      </c>
      <c r="AA4712" s="3">
        <v>3243611</v>
      </c>
      <c r="AB4712">
        <v>64</v>
      </c>
    </row>
    <row r="4713" spans="1:28" hidden="1" x14ac:dyDescent="0.2">
      <c r="A4713" t="s">
        <v>40679</v>
      </c>
      <c r="B4713" t="s">
        <v>40680</v>
      </c>
      <c r="C4713">
        <v>2017</v>
      </c>
      <c r="D4713" t="s">
        <v>40681</v>
      </c>
      <c r="E4713" t="s">
        <v>176</v>
      </c>
      <c r="F4713" t="s">
        <v>44036</v>
      </c>
      <c r="H4713">
        <v>104</v>
      </c>
      <c r="I4713" t="s">
        <v>1561</v>
      </c>
      <c r="J4713" t="s">
        <v>8525</v>
      </c>
      <c r="K4713" t="s">
        <v>26</v>
      </c>
      <c r="L4713" t="s">
        <v>1419</v>
      </c>
      <c r="M4713" t="s">
        <v>40682</v>
      </c>
      <c r="N4713" t="s">
        <v>40682</v>
      </c>
      <c r="O4713" t="s">
        <v>40683</v>
      </c>
      <c r="P4713" t="s">
        <v>40684</v>
      </c>
      <c r="Q4713" t="s">
        <v>40685</v>
      </c>
      <c r="R4713" t="s">
        <v>40686</v>
      </c>
      <c r="S4713" t="s">
        <v>40687</v>
      </c>
      <c r="T4713">
        <v>7.7</v>
      </c>
      <c r="U4713">
        <v>23337</v>
      </c>
      <c r="W4713"/>
      <c r="X4713"/>
      <c r="Y4713">
        <v>335609</v>
      </c>
      <c r="Z4713"/>
      <c r="AA4713">
        <v>2559939</v>
      </c>
      <c r="AB4713">
        <v>158</v>
      </c>
    </row>
    <row r="4714" spans="1:28" hidden="1" x14ac:dyDescent="0.2">
      <c r="A4714" t="s">
        <v>40688</v>
      </c>
      <c r="B4714" t="s">
        <v>40689</v>
      </c>
      <c r="C4714">
        <v>2017</v>
      </c>
      <c r="D4714" s="1">
        <v>43345</v>
      </c>
      <c r="E4714" t="s">
        <v>3496</v>
      </c>
      <c r="F4714" t="s">
        <v>44045</v>
      </c>
      <c r="G4714" t="s">
        <v>44042</v>
      </c>
      <c r="H4714">
        <v>94</v>
      </c>
      <c r="I4714" t="s">
        <v>2470</v>
      </c>
      <c r="J4714" t="s">
        <v>26</v>
      </c>
      <c r="K4714" t="s">
        <v>74</v>
      </c>
      <c r="M4714" t="s">
        <v>40690</v>
      </c>
      <c r="N4714" t="s">
        <v>40691</v>
      </c>
      <c r="O4714" t="s">
        <v>40692</v>
      </c>
      <c r="P4714" t="s">
        <v>40693</v>
      </c>
      <c r="Q4714" t="s">
        <v>40694</v>
      </c>
      <c r="R4714" t="s">
        <v>40695</v>
      </c>
      <c r="S4714" t="s">
        <v>40696</v>
      </c>
      <c r="T4714">
        <v>6.3</v>
      </c>
      <c r="U4714">
        <v>72210</v>
      </c>
      <c r="W4714"/>
      <c r="X4714"/>
      <c r="Y4714"/>
      <c r="Z4714"/>
      <c r="AA4714">
        <v>1785977</v>
      </c>
      <c r="AB4714">
        <v>484</v>
      </c>
    </row>
    <row r="4715" spans="1:28" hidden="1" x14ac:dyDescent="0.2">
      <c r="A4715" t="s">
        <v>40697</v>
      </c>
      <c r="B4715" t="s">
        <v>40698</v>
      </c>
      <c r="C4715">
        <v>2017</v>
      </c>
      <c r="D4715" t="s">
        <v>24583</v>
      </c>
      <c r="E4715" t="s">
        <v>176</v>
      </c>
      <c r="H4715">
        <v>104</v>
      </c>
      <c r="I4715" t="s">
        <v>40699</v>
      </c>
      <c r="J4715" t="s">
        <v>308</v>
      </c>
      <c r="K4715" t="s">
        <v>838</v>
      </c>
      <c r="M4715" t="s">
        <v>40700</v>
      </c>
      <c r="N4715" t="s">
        <v>40701</v>
      </c>
      <c r="O4715" t="s">
        <v>40702</v>
      </c>
      <c r="P4715" t="s">
        <v>40703</v>
      </c>
      <c r="Q4715" t="s">
        <v>40704</v>
      </c>
      <c r="R4715" t="s">
        <v>40705</v>
      </c>
      <c r="S4715" t="s">
        <v>40706</v>
      </c>
      <c r="T4715">
        <v>7.2</v>
      </c>
      <c r="U4715">
        <v>21712</v>
      </c>
      <c r="W4715"/>
      <c r="X4715"/>
      <c r="Y4715">
        <v>2020988</v>
      </c>
      <c r="Z4715"/>
      <c r="AA4715">
        <v>3702353</v>
      </c>
      <c r="AB4715">
        <v>68</v>
      </c>
    </row>
    <row r="4716" spans="1:28" hidden="1" x14ac:dyDescent="0.2">
      <c r="A4716" t="s">
        <v>40707</v>
      </c>
      <c r="B4716" t="s">
        <v>40708</v>
      </c>
      <c r="C4716">
        <v>2016</v>
      </c>
      <c r="D4716" t="s">
        <v>37755</v>
      </c>
      <c r="E4716" t="s">
        <v>16512</v>
      </c>
      <c r="F4716" t="s">
        <v>44033</v>
      </c>
      <c r="G4716" t="s">
        <v>44042</v>
      </c>
      <c r="H4716">
        <v>88</v>
      </c>
      <c r="I4716" t="s">
        <v>177</v>
      </c>
      <c r="J4716" t="s">
        <v>26</v>
      </c>
      <c r="M4716" t="s">
        <v>40709</v>
      </c>
      <c r="N4716" t="s">
        <v>40709</v>
      </c>
      <c r="O4716" t="s">
        <v>40710</v>
      </c>
      <c r="P4716" t="s">
        <v>40711</v>
      </c>
      <c r="Q4716" t="s">
        <v>40712</v>
      </c>
      <c r="R4716" t="s">
        <v>40713</v>
      </c>
      <c r="S4716" t="s">
        <v>40714</v>
      </c>
      <c r="T4716">
        <v>6.4</v>
      </c>
      <c r="U4716">
        <v>33563</v>
      </c>
      <c r="W4716"/>
      <c r="X4716"/>
      <c r="Y4716"/>
      <c r="Z4716"/>
      <c r="AA4716"/>
      <c r="AB4716">
        <v>138</v>
      </c>
    </row>
    <row r="4717" spans="1:28" x14ac:dyDescent="0.2">
      <c r="A4717" t="s">
        <v>16723</v>
      </c>
      <c r="B4717" t="s">
        <v>16724</v>
      </c>
      <c r="C4717">
        <v>2007</v>
      </c>
      <c r="D4717" t="s">
        <v>12473</v>
      </c>
      <c r="E4717" t="s">
        <v>1045</v>
      </c>
      <c r="F4717" t="s">
        <v>44044</v>
      </c>
      <c r="G4717" t="s">
        <v>44036</v>
      </c>
      <c r="H4717">
        <v>93</v>
      </c>
      <c r="I4717" t="s">
        <v>25</v>
      </c>
      <c r="J4717" t="s">
        <v>26</v>
      </c>
      <c r="M4717" t="s">
        <v>1850</v>
      </c>
      <c r="N4717" t="s">
        <v>14093</v>
      </c>
      <c r="O4717" t="s">
        <v>16725</v>
      </c>
      <c r="P4717" t="s">
        <v>16726</v>
      </c>
      <c r="Q4717" t="s">
        <v>16727</v>
      </c>
      <c r="R4717" t="s">
        <v>16728</v>
      </c>
      <c r="S4717" t="s">
        <v>16729</v>
      </c>
      <c r="T4717">
        <v>6.5</v>
      </c>
      <c r="U4717">
        <v>17665</v>
      </c>
      <c r="V4717" s="12">
        <f>W4717*1.24823238899982</f>
        <v>4992929.55599928</v>
      </c>
      <c r="W4717" s="3">
        <v>4000000</v>
      </c>
      <c r="X4717" s="13">
        <f>Y4717*1.24823238899982</f>
        <v>3032414.5741673256</v>
      </c>
      <c r="Y4717" s="3">
        <v>2429367</v>
      </c>
      <c r="Z4717" s="13">
        <f>AA4717*144548551.06</f>
        <v>541810611195442.69</v>
      </c>
      <c r="AA4717" s="3">
        <v>3748295</v>
      </c>
      <c r="AB4717">
        <v>77</v>
      </c>
    </row>
    <row r="4718" spans="1:28" x14ac:dyDescent="0.2">
      <c r="A4718" t="s">
        <v>17664</v>
      </c>
      <c r="B4718" t="s">
        <v>17665</v>
      </c>
      <c r="C4718">
        <v>2007</v>
      </c>
      <c r="D4718" s="1">
        <v>39275</v>
      </c>
      <c r="E4718" t="s">
        <v>44041</v>
      </c>
      <c r="F4718" t="s">
        <v>44032</v>
      </c>
      <c r="G4718" t="s">
        <v>44045</v>
      </c>
      <c r="H4718">
        <v>85</v>
      </c>
      <c r="I4718" t="s">
        <v>63</v>
      </c>
      <c r="J4718" t="s">
        <v>26</v>
      </c>
      <c r="M4718" t="s">
        <v>1149</v>
      </c>
      <c r="N4718" t="s">
        <v>17666</v>
      </c>
      <c r="O4718" t="s">
        <v>17667</v>
      </c>
      <c r="P4718" t="s">
        <v>17668</v>
      </c>
      <c r="Q4718" t="s">
        <v>17669</v>
      </c>
      <c r="R4718" t="s">
        <v>17670</v>
      </c>
      <c r="S4718" t="s">
        <v>17671</v>
      </c>
      <c r="T4718">
        <v>6.7</v>
      </c>
      <c r="U4718">
        <v>28801</v>
      </c>
      <c r="V4718" s="12">
        <f>W4718*1.24823238899982</f>
        <v>3744697.1669994597</v>
      </c>
      <c r="W4718" s="3">
        <v>3000000</v>
      </c>
      <c r="X4718" s="13">
        <f>Y4718*1.24823238899982</f>
        <v>607598.33529627533</v>
      </c>
      <c r="Y4718" s="3">
        <v>486767</v>
      </c>
      <c r="Z4718" s="13">
        <f>AA4718*144548551.06</f>
        <v>657081142335341.88</v>
      </c>
      <c r="AA4718" s="3">
        <v>4545747</v>
      </c>
      <c r="AB4718">
        <v>111</v>
      </c>
    </row>
    <row r="4719" spans="1:28" x14ac:dyDescent="0.2">
      <c r="A4719" t="s">
        <v>12205</v>
      </c>
      <c r="B4719" t="s">
        <v>12206</v>
      </c>
      <c r="C4719">
        <v>2007</v>
      </c>
      <c r="D4719" t="s">
        <v>12207</v>
      </c>
      <c r="E4719" t="s">
        <v>1045</v>
      </c>
      <c r="F4719" t="s">
        <v>44032</v>
      </c>
      <c r="G4719" t="s">
        <v>44036</v>
      </c>
      <c r="H4719">
        <v>97</v>
      </c>
      <c r="I4719" t="s">
        <v>433</v>
      </c>
      <c r="J4719" t="s">
        <v>26</v>
      </c>
      <c r="M4719" t="s">
        <v>12208</v>
      </c>
      <c r="N4719" t="s">
        <v>12209</v>
      </c>
      <c r="O4719" t="s">
        <v>12210</v>
      </c>
      <c r="P4719" t="s">
        <v>12211</v>
      </c>
      <c r="Q4719" t="s">
        <v>12212</v>
      </c>
      <c r="R4719" t="s">
        <v>12213</v>
      </c>
      <c r="S4719" t="s">
        <v>12214</v>
      </c>
      <c r="T4719">
        <v>7</v>
      </c>
      <c r="U4719">
        <v>62347</v>
      </c>
      <c r="V4719" s="12">
        <f>W4719*1.24823238899982</f>
        <v>14978788.667997839</v>
      </c>
      <c r="W4719" s="3">
        <v>12000000</v>
      </c>
      <c r="X4719" s="13">
        <f>Y4719*1.24823238899982</f>
        <v>4932638.6833781991</v>
      </c>
      <c r="Y4719" s="3">
        <v>3951699</v>
      </c>
      <c r="Z4719" s="13">
        <f>AA4719*144548551.06</f>
        <v>759600612140585.12</v>
      </c>
      <c r="AA4719" s="3">
        <v>5254986</v>
      </c>
      <c r="AB4719">
        <v>130</v>
      </c>
    </row>
    <row r="4720" spans="1:28" hidden="1" x14ac:dyDescent="0.2">
      <c r="A4720" t="s">
        <v>40734</v>
      </c>
      <c r="B4720" t="s">
        <v>40735</v>
      </c>
      <c r="C4720">
        <v>2017</v>
      </c>
      <c r="D4720" s="1">
        <v>42896</v>
      </c>
      <c r="E4720" t="s">
        <v>16512</v>
      </c>
      <c r="F4720" t="s">
        <v>44044</v>
      </c>
      <c r="G4720" t="s">
        <v>44032</v>
      </c>
      <c r="H4720">
        <v>132</v>
      </c>
      <c r="I4720" t="s">
        <v>25</v>
      </c>
      <c r="J4720" t="s">
        <v>26</v>
      </c>
      <c r="M4720" t="s">
        <v>33977</v>
      </c>
      <c r="N4720" t="s">
        <v>33977</v>
      </c>
      <c r="O4720" t="s">
        <v>40736</v>
      </c>
      <c r="P4720" t="s">
        <v>8677</v>
      </c>
      <c r="Q4720" t="s">
        <v>40737</v>
      </c>
      <c r="R4720" t="s">
        <v>40738</v>
      </c>
      <c r="S4720" t="s">
        <v>40739</v>
      </c>
      <c r="T4720">
        <v>7.1</v>
      </c>
      <c r="U4720">
        <v>56412</v>
      </c>
      <c r="W4720"/>
      <c r="X4720"/>
      <c r="Y4720"/>
      <c r="Z4720"/>
      <c r="AA4720">
        <v>64453</v>
      </c>
      <c r="AB4720">
        <v>499</v>
      </c>
    </row>
    <row r="4721" spans="1:28" hidden="1" x14ac:dyDescent="0.2">
      <c r="A4721" t="s">
        <v>40740</v>
      </c>
      <c r="B4721" t="s">
        <v>40741</v>
      </c>
      <c r="C4721">
        <v>2016</v>
      </c>
      <c r="D4721" t="s">
        <v>33792</v>
      </c>
      <c r="E4721" t="s">
        <v>44041</v>
      </c>
      <c r="F4721" t="s">
        <v>44032</v>
      </c>
      <c r="G4721" t="s">
        <v>44042</v>
      </c>
      <c r="H4721">
        <v>133</v>
      </c>
      <c r="I4721" t="s">
        <v>943</v>
      </c>
      <c r="J4721" t="s">
        <v>944</v>
      </c>
      <c r="M4721" t="s">
        <v>10807</v>
      </c>
      <c r="N4721" t="s">
        <v>40742</v>
      </c>
      <c r="O4721" t="s">
        <v>40743</v>
      </c>
      <c r="P4721" t="s">
        <v>23058</v>
      </c>
      <c r="Q4721" t="s">
        <v>23058</v>
      </c>
      <c r="R4721" t="s">
        <v>40744</v>
      </c>
      <c r="S4721" t="s">
        <v>40745</v>
      </c>
      <c r="T4721">
        <v>7.4</v>
      </c>
      <c r="U4721">
        <v>12305</v>
      </c>
      <c r="W4721"/>
      <c r="X4721"/>
      <c r="Y4721"/>
      <c r="Z4721"/>
      <c r="AA4721">
        <v>7612</v>
      </c>
      <c r="AB4721">
        <v>79</v>
      </c>
    </row>
    <row r="4722" spans="1:28" x14ac:dyDescent="0.2">
      <c r="A4722" t="s">
        <v>12471</v>
      </c>
      <c r="B4722" t="s">
        <v>12472</v>
      </c>
      <c r="C4722">
        <v>2007</v>
      </c>
      <c r="D4722" t="s">
        <v>12473</v>
      </c>
      <c r="E4722" t="s">
        <v>44041</v>
      </c>
      <c r="F4722" t="s">
        <v>44032</v>
      </c>
      <c r="G4722" t="s">
        <v>44042</v>
      </c>
      <c r="H4722">
        <v>99</v>
      </c>
      <c r="I4722" t="s">
        <v>25</v>
      </c>
      <c r="J4722" t="s">
        <v>26</v>
      </c>
      <c r="M4722" t="s">
        <v>8805</v>
      </c>
      <c r="N4722" t="s">
        <v>8805</v>
      </c>
      <c r="O4722" t="s">
        <v>12474</v>
      </c>
      <c r="P4722" t="s">
        <v>10478</v>
      </c>
      <c r="Q4722" t="s">
        <v>10478</v>
      </c>
      <c r="R4722" t="s">
        <v>12475</v>
      </c>
      <c r="S4722" t="s">
        <v>12476</v>
      </c>
      <c r="T4722">
        <v>7</v>
      </c>
      <c r="U4722">
        <v>56145</v>
      </c>
      <c r="V4722" s="12">
        <f>W4722*1.24823238899982</f>
        <v>19971718.22399712</v>
      </c>
      <c r="W4722" s="3">
        <v>16000000</v>
      </c>
      <c r="X4722" s="13">
        <f>Y4722*1.24823238899982</f>
        <v>5742599.2053467361</v>
      </c>
      <c r="Y4722" s="3">
        <v>4600585</v>
      </c>
      <c r="Z4722" s="13">
        <f>AA4722*144548551.06</f>
        <v>776396431031001.88</v>
      </c>
      <c r="AA4722" s="3">
        <v>5371181</v>
      </c>
      <c r="AB4722">
        <v>160</v>
      </c>
    </row>
    <row r="4723" spans="1:28" hidden="1" x14ac:dyDescent="0.2">
      <c r="A4723" t="s">
        <v>40752</v>
      </c>
      <c r="B4723" t="s">
        <v>40753</v>
      </c>
      <c r="C4723">
        <v>2017</v>
      </c>
      <c r="D4723" t="s">
        <v>40754</v>
      </c>
      <c r="E4723" t="s">
        <v>1045</v>
      </c>
      <c r="F4723" t="s">
        <v>44036</v>
      </c>
      <c r="H4723">
        <v>90</v>
      </c>
      <c r="I4723" t="s">
        <v>1983</v>
      </c>
      <c r="J4723" t="s">
        <v>26</v>
      </c>
      <c r="M4723" t="s">
        <v>21264</v>
      </c>
      <c r="N4723" t="s">
        <v>40755</v>
      </c>
      <c r="O4723" t="s">
        <v>40756</v>
      </c>
      <c r="P4723" t="s">
        <v>21267</v>
      </c>
      <c r="Q4723" t="s">
        <v>40757</v>
      </c>
      <c r="R4723" t="s">
        <v>40758</v>
      </c>
      <c r="S4723" t="s">
        <v>40759</v>
      </c>
      <c r="T4723">
        <v>5.8</v>
      </c>
      <c r="U4723">
        <v>19336</v>
      </c>
      <c r="W4723"/>
      <c r="X4723"/>
      <c r="Y4723">
        <v>1647175</v>
      </c>
      <c r="Z4723"/>
      <c r="AA4723">
        <v>1647175</v>
      </c>
      <c r="AB4723">
        <v>109</v>
      </c>
    </row>
    <row r="4724" spans="1:28" x14ac:dyDescent="0.2">
      <c r="A4724" t="s">
        <v>13839</v>
      </c>
      <c r="B4724" t="s">
        <v>13840</v>
      </c>
      <c r="C4724">
        <v>2007</v>
      </c>
      <c r="D4724" t="s">
        <v>12976</v>
      </c>
      <c r="E4724" t="s">
        <v>44037</v>
      </c>
      <c r="F4724" t="s">
        <v>44047</v>
      </c>
      <c r="G4724" t="s">
        <v>44031</v>
      </c>
      <c r="H4724">
        <v>86</v>
      </c>
      <c r="I4724" t="s">
        <v>25</v>
      </c>
      <c r="J4724" t="s">
        <v>26</v>
      </c>
      <c r="M4724" t="s">
        <v>13841</v>
      </c>
      <c r="N4724" t="s">
        <v>13841</v>
      </c>
      <c r="O4724" t="s">
        <v>13842</v>
      </c>
      <c r="P4724" t="s">
        <v>13843</v>
      </c>
      <c r="Q4724" t="s">
        <v>13844</v>
      </c>
      <c r="R4724" t="s">
        <v>13845</v>
      </c>
      <c r="S4724" t="s">
        <v>13846</v>
      </c>
      <c r="T4724">
        <v>6.7</v>
      </c>
      <c r="U4724">
        <v>13213</v>
      </c>
      <c r="V4724" s="12">
        <f>W4724*1.24823238899982</f>
        <v>936174.29174986493</v>
      </c>
      <c r="W4724" s="3">
        <v>750000</v>
      </c>
      <c r="X4724" s="13">
        <f>Y4724*1.24823238899982</f>
        <v>6890702.1367981583</v>
      </c>
      <c r="Y4724" s="3">
        <v>5520368</v>
      </c>
      <c r="Z4724" s="13">
        <f>AA4724*144548551.06</f>
        <v>797961195717990.12</v>
      </c>
      <c r="AA4724" s="3">
        <v>5520368</v>
      </c>
      <c r="AB4724">
        <v>77</v>
      </c>
    </row>
    <row r="4725" spans="1:28" x14ac:dyDescent="0.2">
      <c r="A4725" t="s">
        <v>17767</v>
      </c>
      <c r="B4725" t="s">
        <v>17768</v>
      </c>
      <c r="C4725">
        <v>2007</v>
      </c>
      <c r="D4725" t="s">
        <v>11229</v>
      </c>
      <c r="E4725" t="s">
        <v>44048</v>
      </c>
      <c r="F4725" t="s">
        <v>44046</v>
      </c>
      <c r="G4725" t="s">
        <v>44033</v>
      </c>
      <c r="H4725">
        <v>95</v>
      </c>
      <c r="I4725" t="s">
        <v>433</v>
      </c>
      <c r="J4725" t="s">
        <v>26</v>
      </c>
      <c r="M4725" t="s">
        <v>11845</v>
      </c>
      <c r="N4725" t="s">
        <v>11845</v>
      </c>
      <c r="O4725" t="s">
        <v>17769</v>
      </c>
      <c r="P4725" t="s">
        <v>17770</v>
      </c>
      <c r="Q4725" t="s">
        <v>17771</v>
      </c>
      <c r="R4725" t="s">
        <v>17772</v>
      </c>
      <c r="S4725" t="s">
        <v>17773</v>
      </c>
      <c r="T4725">
        <v>5.6</v>
      </c>
      <c r="U4725">
        <v>45432</v>
      </c>
      <c r="V4725" s="12">
        <f>W4725*1.24823238899982</f>
        <v>2496464.77799964</v>
      </c>
      <c r="W4725" s="3">
        <v>2000000</v>
      </c>
      <c r="X4725" s="13">
        <f>Y4725*1.24823238899982</f>
        <v>1197006.1799876564</v>
      </c>
      <c r="Y4725" s="3">
        <v>958961</v>
      </c>
      <c r="Z4725" s="13">
        <f>AA4725*144548551.06</f>
        <v>800934993058947.5</v>
      </c>
      <c r="AA4725" s="3">
        <v>5540941</v>
      </c>
      <c r="AB4725">
        <v>348</v>
      </c>
    </row>
    <row r="4726" spans="1:28" hidden="1" x14ac:dyDescent="0.2">
      <c r="A4726" t="s">
        <v>40775</v>
      </c>
      <c r="B4726" t="s">
        <v>40776</v>
      </c>
      <c r="C4726">
        <v>2018</v>
      </c>
      <c r="D4726" s="1">
        <v>43318</v>
      </c>
      <c r="E4726" t="s">
        <v>1045</v>
      </c>
      <c r="F4726" t="s">
        <v>44032</v>
      </c>
      <c r="G4726" t="s">
        <v>44036</v>
      </c>
      <c r="H4726">
        <v>99</v>
      </c>
      <c r="I4726" t="s">
        <v>25</v>
      </c>
      <c r="J4726" t="s">
        <v>26</v>
      </c>
      <c r="M4726" t="s">
        <v>26543</v>
      </c>
      <c r="N4726" t="s">
        <v>26543</v>
      </c>
      <c r="O4726" t="s">
        <v>40777</v>
      </c>
      <c r="P4726" t="s">
        <v>40778</v>
      </c>
      <c r="Q4726" t="s">
        <v>40779</v>
      </c>
      <c r="R4726" t="s">
        <v>40780</v>
      </c>
      <c r="S4726" t="s">
        <v>40781</v>
      </c>
      <c r="T4726">
        <v>6.3</v>
      </c>
      <c r="U4726">
        <v>14199</v>
      </c>
      <c r="W4726"/>
      <c r="X4726"/>
      <c r="Y4726"/>
      <c r="Z4726"/>
      <c r="AA4726"/>
      <c r="AB4726">
        <v>91</v>
      </c>
    </row>
    <row r="4727" spans="1:28" hidden="1" x14ac:dyDescent="0.2">
      <c r="A4727" t="s">
        <v>40782</v>
      </c>
      <c r="B4727" t="s">
        <v>40783</v>
      </c>
      <c r="C4727">
        <v>2017</v>
      </c>
      <c r="D4727" t="s">
        <v>40784</v>
      </c>
      <c r="E4727" t="s">
        <v>16512</v>
      </c>
      <c r="F4727" t="s">
        <v>44038</v>
      </c>
      <c r="G4727" t="s">
        <v>44042</v>
      </c>
      <c r="H4727">
        <v>92</v>
      </c>
      <c r="I4727" t="s">
        <v>25</v>
      </c>
      <c r="J4727" t="s">
        <v>26</v>
      </c>
      <c r="K4727" t="s">
        <v>307</v>
      </c>
      <c r="L4727" t="s">
        <v>308</v>
      </c>
      <c r="M4727" t="s">
        <v>40785</v>
      </c>
      <c r="N4727" t="s">
        <v>40785</v>
      </c>
      <c r="O4727" t="s">
        <v>40786</v>
      </c>
      <c r="P4727" t="s">
        <v>40785</v>
      </c>
      <c r="Q4727" t="s">
        <v>40787</v>
      </c>
      <c r="R4727" t="s">
        <v>40788</v>
      </c>
      <c r="S4727" t="s">
        <v>40789</v>
      </c>
      <c r="T4727">
        <v>4.8</v>
      </c>
      <c r="U4727">
        <v>11309</v>
      </c>
      <c r="W4727"/>
      <c r="X4727"/>
      <c r="Y4727"/>
      <c r="Z4727"/>
      <c r="AA4727">
        <v>197616</v>
      </c>
      <c r="AB4727">
        <v>136</v>
      </c>
    </row>
    <row r="4728" spans="1:28" x14ac:dyDescent="0.2">
      <c r="A4728" t="s">
        <v>16519</v>
      </c>
      <c r="B4728" t="s">
        <v>16520</v>
      </c>
      <c r="C4728">
        <v>2007</v>
      </c>
      <c r="D4728" t="s">
        <v>13260</v>
      </c>
      <c r="E4728" t="s">
        <v>1045</v>
      </c>
      <c r="F4728" t="s">
        <v>44050</v>
      </c>
      <c r="H4728">
        <v>93</v>
      </c>
      <c r="I4728" t="s">
        <v>25</v>
      </c>
      <c r="J4728" t="s">
        <v>26</v>
      </c>
      <c r="M4728" t="s">
        <v>5678</v>
      </c>
      <c r="N4728" t="s">
        <v>16521</v>
      </c>
      <c r="O4728" t="s">
        <v>16522</v>
      </c>
      <c r="P4728" t="s">
        <v>16523</v>
      </c>
      <c r="Q4728" t="s">
        <v>16524</v>
      </c>
      <c r="R4728" t="s">
        <v>16525</v>
      </c>
      <c r="S4728" t="s">
        <v>16526</v>
      </c>
      <c r="T4728">
        <v>2.2000000000000002</v>
      </c>
      <c r="U4728">
        <v>14493</v>
      </c>
      <c r="V4728" s="12">
        <f>W4728*1.24823238899982</f>
        <v>8737626.7229987402</v>
      </c>
      <c r="W4728" s="3">
        <v>7000000</v>
      </c>
      <c r="X4728" s="13">
        <f>Y4728*1.24823238899982</f>
        <v>7131682.1371212965</v>
      </c>
      <c r="Y4728" s="3">
        <v>5713425</v>
      </c>
      <c r="Z4728" s="13">
        <f>AA4728*144548551.06</f>
        <v>825867305339980.5</v>
      </c>
      <c r="AA4728" s="3">
        <v>5713425</v>
      </c>
      <c r="AB4728">
        <v>48</v>
      </c>
    </row>
    <row r="4729" spans="1:28" hidden="1" x14ac:dyDescent="0.2">
      <c r="A4729" t="s">
        <v>19341</v>
      </c>
      <c r="B4729" t="s">
        <v>19342</v>
      </c>
      <c r="C4729">
        <v>2007</v>
      </c>
      <c r="D4729" t="s">
        <v>19343</v>
      </c>
      <c r="E4729" t="s">
        <v>16512</v>
      </c>
      <c r="F4729" t="s">
        <v>44044</v>
      </c>
      <c r="G4729" t="s">
        <v>44042</v>
      </c>
      <c r="H4729">
        <v>88</v>
      </c>
      <c r="I4729" t="s">
        <v>50</v>
      </c>
      <c r="J4729" t="s">
        <v>51</v>
      </c>
      <c r="K4729" t="s">
        <v>26</v>
      </c>
      <c r="L4729" t="s">
        <v>1793</v>
      </c>
      <c r="M4729" t="s">
        <v>15080</v>
      </c>
      <c r="N4729" t="s">
        <v>19344</v>
      </c>
      <c r="O4729" t="s">
        <v>19345</v>
      </c>
      <c r="P4729" t="s">
        <v>15083</v>
      </c>
      <c r="Q4729" t="s">
        <v>19346</v>
      </c>
      <c r="R4729" t="s">
        <v>19347</v>
      </c>
      <c r="S4729" t="s">
        <v>19348</v>
      </c>
      <c r="T4729">
        <v>6.8</v>
      </c>
      <c r="U4729">
        <v>12241</v>
      </c>
      <c r="V4729" s="12">
        <f>W4729*1.24823238899982</f>
        <v>9985859.1119985599</v>
      </c>
      <c r="W4729" s="3">
        <v>8000000</v>
      </c>
      <c r="X4729" s="13">
        <f>Y4729*1.24823238899982</f>
        <v>6429.6450357380727</v>
      </c>
      <c r="Y4729" s="3">
        <v>5151</v>
      </c>
      <c r="Z4729" s="13">
        <f>AA4729*144548551.06</f>
        <v>892981197597138.5</v>
      </c>
      <c r="AA4729" s="3">
        <v>6177725</v>
      </c>
      <c r="AB4729">
        <v>37</v>
      </c>
    </row>
    <row r="4730" spans="1:28" x14ac:dyDescent="0.2">
      <c r="A4730" t="s">
        <v>10622</v>
      </c>
      <c r="B4730" t="s">
        <v>10623</v>
      </c>
      <c r="C4730">
        <v>2007</v>
      </c>
      <c r="D4730" t="s">
        <v>8171</v>
      </c>
      <c r="E4730" t="s">
        <v>176</v>
      </c>
      <c r="F4730" t="s">
        <v>44034</v>
      </c>
      <c r="G4730" t="s">
        <v>44046</v>
      </c>
      <c r="H4730">
        <v>98</v>
      </c>
      <c r="I4730" t="s">
        <v>10624</v>
      </c>
      <c r="J4730" t="s">
        <v>26</v>
      </c>
      <c r="K4730" t="s">
        <v>1419</v>
      </c>
      <c r="M4730" t="s">
        <v>10625</v>
      </c>
      <c r="N4730" t="s">
        <v>10626</v>
      </c>
      <c r="O4730" t="s">
        <v>10627</v>
      </c>
      <c r="P4730" t="s">
        <v>9807</v>
      </c>
      <c r="Q4730" t="s">
        <v>10628</v>
      </c>
      <c r="R4730" t="s">
        <v>10629</v>
      </c>
      <c r="S4730" t="s">
        <v>10630</v>
      </c>
      <c r="T4730">
        <v>5.4</v>
      </c>
      <c r="U4730">
        <v>17086</v>
      </c>
      <c r="V4730" s="12">
        <f>W4730*1.24823238899982</f>
        <v>18723485.8349973</v>
      </c>
      <c r="W4730" s="3">
        <v>15000000</v>
      </c>
      <c r="X4730" s="13">
        <f>Y4730*1.24823238899982</f>
        <v>4402324.6564468481</v>
      </c>
      <c r="Y4730" s="3">
        <v>3526847</v>
      </c>
      <c r="Z4730" s="13">
        <f>AA4730*144548551.06</f>
        <v>916542322322816.38</v>
      </c>
      <c r="AA4730" s="3">
        <v>6340723</v>
      </c>
      <c r="AB4730">
        <v>197</v>
      </c>
    </row>
    <row r="4731" spans="1:28" hidden="1" x14ac:dyDescent="0.2">
      <c r="A4731" t="s">
        <v>40811</v>
      </c>
      <c r="B4731" t="s">
        <v>40812</v>
      </c>
      <c r="C4731">
        <v>2016</v>
      </c>
      <c r="D4731" t="s">
        <v>40813</v>
      </c>
      <c r="E4731" t="s">
        <v>1045</v>
      </c>
      <c r="H4731">
        <v>86</v>
      </c>
      <c r="I4731" t="s">
        <v>13968</v>
      </c>
      <c r="J4731" t="s">
        <v>1419</v>
      </c>
      <c r="M4731" t="s">
        <v>40814</v>
      </c>
      <c r="N4731" t="s">
        <v>40815</v>
      </c>
      <c r="O4731" t="s">
        <v>40816</v>
      </c>
      <c r="P4731" t="s">
        <v>40817</v>
      </c>
      <c r="Q4731" t="s">
        <v>40818</v>
      </c>
      <c r="R4731" t="s">
        <v>40819</v>
      </c>
      <c r="S4731" t="s">
        <v>40820</v>
      </c>
      <c r="T4731">
        <v>7.7</v>
      </c>
      <c r="U4731">
        <v>10365</v>
      </c>
      <c r="W4731" t="s">
        <v>40821</v>
      </c>
      <c r="X4731"/>
      <c r="Y4731"/>
      <c r="Z4731"/>
      <c r="AA4731">
        <v>593418</v>
      </c>
      <c r="AB4731">
        <v>18</v>
      </c>
    </row>
    <row r="4732" spans="1:28" hidden="1" x14ac:dyDescent="0.2">
      <c r="A4732" t="s">
        <v>16386</v>
      </c>
      <c r="B4732" t="s">
        <v>16387</v>
      </c>
      <c r="C4732">
        <v>2007</v>
      </c>
      <c r="D4732" t="s">
        <v>10679</v>
      </c>
      <c r="E4732" t="s">
        <v>44041</v>
      </c>
      <c r="F4732" t="s">
        <v>44032</v>
      </c>
      <c r="G4732" t="s">
        <v>44042</v>
      </c>
      <c r="H4732">
        <v>108</v>
      </c>
      <c r="I4732" t="s">
        <v>4894</v>
      </c>
      <c r="J4732" t="s">
        <v>26</v>
      </c>
      <c r="M4732" t="s">
        <v>9787</v>
      </c>
      <c r="N4732" t="s">
        <v>16388</v>
      </c>
      <c r="O4732" t="s">
        <v>16389</v>
      </c>
      <c r="P4732" t="s">
        <v>11503</v>
      </c>
      <c r="Q4732" t="s">
        <v>16390</v>
      </c>
      <c r="R4732" t="s">
        <v>16391</v>
      </c>
      <c r="S4732" t="s">
        <v>16392</v>
      </c>
      <c r="T4732">
        <v>6.8</v>
      </c>
      <c r="U4732">
        <v>22651</v>
      </c>
      <c r="V4732" s="12">
        <f>W4732*1.24823238899982</f>
        <v>24964647.779996399</v>
      </c>
      <c r="W4732" s="3">
        <v>20000000</v>
      </c>
      <c r="X4732" s="13">
        <f>Y4732*1.24823238899982</f>
        <v>1498170.95317881</v>
      </c>
      <c r="Y4732" s="3">
        <v>1200234</v>
      </c>
      <c r="Z4732" s="13">
        <f>AA4732*144548551.06</f>
        <v>985761419677612.25</v>
      </c>
      <c r="AA4732" s="3">
        <v>6819587</v>
      </c>
      <c r="AB4732">
        <v>87</v>
      </c>
    </row>
    <row r="4733" spans="1:28" hidden="1" x14ac:dyDescent="0.2">
      <c r="A4733" t="s">
        <v>40830</v>
      </c>
      <c r="B4733" t="s">
        <v>40831</v>
      </c>
      <c r="C4733">
        <v>2017</v>
      </c>
      <c r="D4733" t="s">
        <v>40832</v>
      </c>
      <c r="E4733" t="s">
        <v>1045</v>
      </c>
      <c r="F4733" t="s">
        <v>44044</v>
      </c>
      <c r="G4733" t="s">
        <v>44032</v>
      </c>
      <c r="H4733">
        <v>93</v>
      </c>
      <c r="I4733" t="s">
        <v>25</v>
      </c>
      <c r="J4733" t="s">
        <v>26</v>
      </c>
      <c r="M4733" t="s">
        <v>33110</v>
      </c>
      <c r="N4733" t="s">
        <v>33110</v>
      </c>
      <c r="O4733" t="s">
        <v>40833</v>
      </c>
      <c r="P4733" t="s">
        <v>40834</v>
      </c>
      <c r="Q4733" t="s">
        <v>40835</v>
      </c>
      <c r="R4733" t="s">
        <v>40836</v>
      </c>
      <c r="S4733" t="s">
        <v>40837</v>
      </c>
      <c r="T4733">
        <v>6.9</v>
      </c>
      <c r="U4733">
        <v>46169</v>
      </c>
      <c r="W4733"/>
      <c r="X4733"/>
      <c r="Y4733"/>
      <c r="Z4733"/>
      <c r="AA4733"/>
      <c r="AB4733">
        <v>157</v>
      </c>
    </row>
    <row r="4734" spans="1:28" hidden="1" x14ac:dyDescent="0.2">
      <c r="A4734" t="s">
        <v>40838</v>
      </c>
      <c r="B4734" t="s">
        <v>40839</v>
      </c>
      <c r="C4734">
        <v>2016</v>
      </c>
      <c r="D4734" t="s">
        <v>38494</v>
      </c>
      <c r="E4734" t="s">
        <v>44043</v>
      </c>
      <c r="F4734" t="s">
        <v>44032</v>
      </c>
      <c r="G4734" t="s">
        <v>44042</v>
      </c>
      <c r="H4734">
        <v>133</v>
      </c>
      <c r="I4734" t="s">
        <v>943</v>
      </c>
      <c r="J4734" t="s">
        <v>944</v>
      </c>
      <c r="M4734" t="s">
        <v>38755</v>
      </c>
      <c r="N4734" t="s">
        <v>40840</v>
      </c>
      <c r="O4734" t="s">
        <v>40841</v>
      </c>
      <c r="P4734" t="s">
        <v>22649</v>
      </c>
      <c r="Q4734" t="s">
        <v>40842</v>
      </c>
      <c r="R4734" t="s">
        <v>40843</v>
      </c>
      <c r="S4734" t="s">
        <v>40844</v>
      </c>
      <c r="T4734">
        <v>7.6</v>
      </c>
      <c r="U4734">
        <v>12863</v>
      </c>
      <c r="W4734"/>
      <c r="X4734"/>
      <c r="Y4734"/>
      <c r="Z4734"/>
      <c r="AA4734">
        <v>24822</v>
      </c>
      <c r="AB4734">
        <v>92</v>
      </c>
    </row>
    <row r="4735" spans="1:28" hidden="1" x14ac:dyDescent="0.2">
      <c r="A4735" t="s">
        <v>40845</v>
      </c>
      <c r="B4735" t="s">
        <v>40846</v>
      </c>
      <c r="C4735">
        <v>2017</v>
      </c>
      <c r="D4735" t="s">
        <v>40660</v>
      </c>
      <c r="E4735" t="s">
        <v>176</v>
      </c>
      <c r="F4735" t="s">
        <v>44046</v>
      </c>
      <c r="G4735" t="s">
        <v>44045</v>
      </c>
      <c r="H4735">
        <v>121</v>
      </c>
      <c r="I4735" t="s">
        <v>6671</v>
      </c>
      <c r="J4735" t="s">
        <v>26</v>
      </c>
      <c r="K4735" t="s">
        <v>27</v>
      </c>
      <c r="M4735" t="s">
        <v>24400</v>
      </c>
      <c r="N4735" t="s">
        <v>36654</v>
      </c>
      <c r="O4735" t="s">
        <v>40847</v>
      </c>
      <c r="P4735" t="s">
        <v>40848</v>
      </c>
      <c r="Q4735" t="s">
        <v>40849</v>
      </c>
      <c r="R4735" t="s">
        <v>40850</v>
      </c>
      <c r="S4735" t="s">
        <v>40851</v>
      </c>
      <c r="T4735">
        <v>7</v>
      </c>
      <c r="U4735">
        <v>116448</v>
      </c>
      <c r="W4735"/>
      <c r="X4735"/>
      <c r="Y4735">
        <v>2291901</v>
      </c>
      <c r="Z4735"/>
      <c r="AA4735">
        <v>7027336</v>
      </c>
      <c r="AB4735">
        <v>832</v>
      </c>
    </row>
    <row r="4736" spans="1:28" hidden="1" x14ac:dyDescent="0.2">
      <c r="A4736" t="s">
        <v>40852</v>
      </c>
      <c r="B4736" t="s">
        <v>40853</v>
      </c>
      <c r="C4736">
        <v>2017</v>
      </c>
      <c r="D4736" t="s">
        <v>19097</v>
      </c>
      <c r="E4736" t="s">
        <v>44035</v>
      </c>
      <c r="F4736" t="s">
        <v>44032</v>
      </c>
      <c r="G4736" t="s">
        <v>44036</v>
      </c>
      <c r="H4736">
        <v>118</v>
      </c>
      <c r="I4736" t="s">
        <v>1561</v>
      </c>
      <c r="J4736" t="s">
        <v>26</v>
      </c>
      <c r="K4736" t="s">
        <v>307</v>
      </c>
      <c r="L4736" t="s">
        <v>308</v>
      </c>
      <c r="M4736" t="s">
        <v>14481</v>
      </c>
      <c r="N4736" t="s">
        <v>40854</v>
      </c>
      <c r="O4736" t="s">
        <v>40855</v>
      </c>
      <c r="P4736" t="s">
        <v>15742</v>
      </c>
      <c r="Q4736" t="s">
        <v>40856</v>
      </c>
      <c r="R4736" t="s">
        <v>40857</v>
      </c>
      <c r="S4736" t="s">
        <v>40858</v>
      </c>
      <c r="T4736">
        <v>7.1</v>
      </c>
      <c r="U4736">
        <v>17996</v>
      </c>
      <c r="W4736"/>
      <c r="X4736"/>
      <c r="Y4736">
        <v>490131</v>
      </c>
      <c r="Z4736"/>
      <c r="AA4736">
        <v>5026154</v>
      </c>
      <c r="AB4736">
        <v>77</v>
      </c>
    </row>
    <row r="4737" spans="1:28" x14ac:dyDescent="0.2">
      <c r="A4737" t="s">
        <v>17258</v>
      </c>
      <c r="B4737" t="s">
        <v>17259</v>
      </c>
      <c r="C4737">
        <v>2007</v>
      </c>
      <c r="D4737" t="s">
        <v>17260</v>
      </c>
      <c r="E4737" t="s">
        <v>176</v>
      </c>
      <c r="F4737" t="s">
        <v>44034</v>
      </c>
      <c r="G4737" t="s">
        <v>44045</v>
      </c>
      <c r="H4737">
        <v>90</v>
      </c>
      <c r="I4737" t="s">
        <v>25</v>
      </c>
      <c r="J4737" t="s">
        <v>26</v>
      </c>
      <c r="M4737" t="s">
        <v>6492</v>
      </c>
      <c r="N4737" t="s">
        <v>17261</v>
      </c>
      <c r="O4737" t="s">
        <v>17262</v>
      </c>
      <c r="P4737" t="s">
        <v>4206</v>
      </c>
      <c r="Q4737" t="s">
        <v>17263</v>
      </c>
      <c r="R4737" t="s">
        <v>17264</v>
      </c>
      <c r="S4737" t="s">
        <v>17265</v>
      </c>
      <c r="T4737">
        <v>6.3</v>
      </c>
      <c r="U4737">
        <v>13505</v>
      </c>
      <c r="V4737" s="12">
        <f>W4737*1.24823238899982</f>
        <v>16227021.056997659</v>
      </c>
      <c r="W4737" s="3">
        <v>13000000</v>
      </c>
      <c r="X4737" s="13">
        <f>Y4737*1.24823238899982</f>
        <v>378762.38788571634</v>
      </c>
      <c r="Y4737" s="3">
        <v>303439</v>
      </c>
      <c r="Z4737" s="13">
        <f>AA4737*144548551.06</f>
        <v>1047758726872899.4</v>
      </c>
      <c r="AA4737" s="3">
        <v>7248490</v>
      </c>
      <c r="AB4737">
        <v>82</v>
      </c>
    </row>
    <row r="4738" spans="1:28" hidden="1" x14ac:dyDescent="0.2">
      <c r="A4738" t="s">
        <v>15588</v>
      </c>
      <c r="B4738">
        <v>12</v>
      </c>
      <c r="C4738">
        <v>2007</v>
      </c>
      <c r="D4738" t="s">
        <v>15263</v>
      </c>
      <c r="E4738" t="s">
        <v>44041</v>
      </c>
      <c r="F4738" t="s">
        <v>44032</v>
      </c>
      <c r="G4738" t="s">
        <v>44042</v>
      </c>
      <c r="H4738">
        <v>159</v>
      </c>
      <c r="I4738" t="s">
        <v>9576</v>
      </c>
      <c r="J4738" t="s">
        <v>75</v>
      </c>
      <c r="K4738" t="s">
        <v>15589</v>
      </c>
      <c r="M4738" t="s">
        <v>15590</v>
      </c>
      <c r="N4738" t="s">
        <v>15591</v>
      </c>
      <c r="O4738" t="s">
        <v>15592</v>
      </c>
      <c r="P4738" t="s">
        <v>15593</v>
      </c>
      <c r="Q4738" t="s">
        <v>15594</v>
      </c>
      <c r="R4738" t="s">
        <v>15595</v>
      </c>
      <c r="S4738" t="s">
        <v>15596</v>
      </c>
      <c r="T4738">
        <v>7.7</v>
      </c>
      <c r="U4738">
        <v>13769</v>
      </c>
      <c r="V4738" s="12">
        <f>W4738*1.24823238899982</f>
        <v>4992929.55599928</v>
      </c>
      <c r="W4738" s="3">
        <v>4000000</v>
      </c>
      <c r="X4738" s="13">
        <f>Y4738*1.24823238899982</f>
        <v>156178.83651165746</v>
      </c>
      <c r="Y4738" s="3">
        <v>125120</v>
      </c>
      <c r="Z4738" s="13">
        <f>AA4738*144548551.06</f>
        <v>1089527909832850.2</v>
      </c>
      <c r="AA4738" s="3">
        <v>7537453</v>
      </c>
      <c r="AB4738">
        <v>40</v>
      </c>
    </row>
    <row r="4739" spans="1:28" hidden="1" x14ac:dyDescent="0.2">
      <c r="A4739" t="s">
        <v>40875</v>
      </c>
      <c r="B4739" t="s">
        <v>40876</v>
      </c>
      <c r="C4739">
        <v>2017</v>
      </c>
      <c r="D4739" t="s">
        <v>24282</v>
      </c>
      <c r="E4739" t="s">
        <v>44041</v>
      </c>
      <c r="F4739" t="s">
        <v>44032</v>
      </c>
      <c r="G4739" t="s">
        <v>44042</v>
      </c>
      <c r="H4739">
        <v>106</v>
      </c>
      <c r="I4739" t="s">
        <v>11072</v>
      </c>
      <c r="J4739" t="s">
        <v>307</v>
      </c>
      <c r="K4739" t="s">
        <v>2390</v>
      </c>
      <c r="L4739" t="s">
        <v>26</v>
      </c>
      <c r="M4739" t="s">
        <v>1077</v>
      </c>
      <c r="N4739" t="s">
        <v>40877</v>
      </c>
      <c r="O4739" t="s">
        <v>40878</v>
      </c>
      <c r="P4739" t="s">
        <v>40879</v>
      </c>
      <c r="Q4739" t="s">
        <v>40880</v>
      </c>
      <c r="R4739" t="s">
        <v>40881</v>
      </c>
      <c r="S4739" t="s">
        <v>40882</v>
      </c>
      <c r="T4739">
        <v>7.1</v>
      </c>
      <c r="U4739">
        <v>27671</v>
      </c>
      <c r="W4739"/>
      <c r="X4739"/>
      <c r="Y4739">
        <v>321011</v>
      </c>
      <c r="Z4739"/>
      <c r="AA4739">
        <v>5104991</v>
      </c>
      <c r="AB4739">
        <v>72</v>
      </c>
    </row>
    <row r="4740" spans="1:28" hidden="1" x14ac:dyDescent="0.2">
      <c r="A4740" t="s">
        <v>40883</v>
      </c>
      <c r="B4740" t="s">
        <v>40884</v>
      </c>
      <c r="C4740">
        <v>2017</v>
      </c>
      <c r="D4740" t="s">
        <v>19988</v>
      </c>
      <c r="E4740" t="s">
        <v>16512</v>
      </c>
      <c r="F4740" t="s">
        <v>44042</v>
      </c>
      <c r="H4740">
        <v>82</v>
      </c>
      <c r="I4740" t="s">
        <v>25</v>
      </c>
      <c r="J4740" t="s">
        <v>26</v>
      </c>
      <c r="M4740" t="s">
        <v>40885</v>
      </c>
      <c r="N4740" t="s">
        <v>40885</v>
      </c>
      <c r="O4740" t="s">
        <v>40886</v>
      </c>
      <c r="P4740" t="s">
        <v>28463</v>
      </c>
      <c r="Q4740" t="s">
        <v>40887</v>
      </c>
      <c r="R4740" t="s">
        <v>40888</v>
      </c>
      <c r="S4740" t="s">
        <v>40889</v>
      </c>
      <c r="T4740">
        <v>6.4</v>
      </c>
      <c r="U4740">
        <v>16844</v>
      </c>
      <c r="W4740"/>
      <c r="X4740"/>
      <c r="Y4740"/>
      <c r="Z4740"/>
      <c r="AA4740"/>
      <c r="AB4740">
        <v>115</v>
      </c>
    </row>
    <row r="4741" spans="1:28" x14ac:dyDescent="0.2">
      <c r="A4741" t="s">
        <v>13905</v>
      </c>
      <c r="B4741" t="s">
        <v>13906</v>
      </c>
      <c r="C4741">
        <v>2007</v>
      </c>
      <c r="D4741" t="s">
        <v>13907</v>
      </c>
      <c r="E4741" t="s">
        <v>44043</v>
      </c>
      <c r="F4741" t="s">
        <v>44038</v>
      </c>
      <c r="G4741" t="s">
        <v>44032</v>
      </c>
      <c r="H4741">
        <v>101</v>
      </c>
      <c r="I4741" t="s">
        <v>13908</v>
      </c>
      <c r="J4741" t="s">
        <v>26</v>
      </c>
      <c r="K4741" t="s">
        <v>587</v>
      </c>
      <c r="L4741" t="s">
        <v>6812</v>
      </c>
      <c r="M4741" t="s">
        <v>8733</v>
      </c>
      <c r="N4741" t="s">
        <v>13909</v>
      </c>
      <c r="O4741" t="s">
        <v>13910</v>
      </c>
      <c r="P4741" t="s">
        <v>11356</v>
      </c>
      <c r="Q4741" t="s">
        <v>13911</v>
      </c>
      <c r="R4741" t="s">
        <v>13912</v>
      </c>
      <c r="S4741" t="s">
        <v>13913</v>
      </c>
      <c r="T4741">
        <v>6.8</v>
      </c>
      <c r="U4741">
        <v>24412</v>
      </c>
      <c r="V4741" s="12">
        <f>W4741*1.24823238899982</f>
        <v>31205809.724995498</v>
      </c>
      <c r="W4741" s="3">
        <v>25000000</v>
      </c>
      <c r="X4741" s="13">
        <f>Y4741*1.24823238899982</f>
        <v>1210621.8988868664</v>
      </c>
      <c r="Y4741" s="3">
        <v>969869</v>
      </c>
      <c r="Z4741" s="13">
        <f>AA4741*144548551.06</f>
        <v>1109270350936625</v>
      </c>
      <c r="AA4741" s="3">
        <v>7674033</v>
      </c>
      <c r="AB4741">
        <v>89</v>
      </c>
    </row>
    <row r="4742" spans="1:28" x14ac:dyDescent="0.2">
      <c r="A4742" t="s">
        <v>16917</v>
      </c>
      <c r="B4742" t="s">
        <v>16918</v>
      </c>
      <c r="C4742">
        <v>2007</v>
      </c>
      <c r="D4742" t="s">
        <v>16919</v>
      </c>
      <c r="E4742" t="s">
        <v>44041</v>
      </c>
      <c r="F4742" t="s">
        <v>44046</v>
      </c>
      <c r="G4742" t="s">
        <v>44042</v>
      </c>
      <c r="H4742">
        <v>98</v>
      </c>
      <c r="I4742" t="s">
        <v>25</v>
      </c>
      <c r="J4742" t="s">
        <v>26</v>
      </c>
      <c r="K4742" t="s">
        <v>4428</v>
      </c>
      <c r="L4742" t="s">
        <v>308</v>
      </c>
      <c r="M4742" t="s">
        <v>16920</v>
      </c>
      <c r="N4742" t="s">
        <v>7531</v>
      </c>
      <c r="O4742" t="s">
        <v>16921</v>
      </c>
      <c r="P4742" t="s">
        <v>2830</v>
      </c>
      <c r="Q4742" t="s">
        <v>16922</v>
      </c>
      <c r="R4742" t="s">
        <v>16923</v>
      </c>
      <c r="S4742" t="s">
        <v>16924</v>
      </c>
      <c r="T4742">
        <v>5.9</v>
      </c>
      <c r="U4742">
        <v>31198</v>
      </c>
      <c r="V4742" s="12">
        <f>W4742*1.24823238899982</f>
        <v>9985859.1119985599</v>
      </c>
      <c r="W4742" s="3">
        <v>8000000</v>
      </c>
      <c r="X4742" s="13">
        <f>Y4742*1.24823238899982</f>
        <v>4986710.862237283</v>
      </c>
      <c r="Y4742" s="3">
        <v>3995018</v>
      </c>
      <c r="Z4742" s="13">
        <f>AA4742*144548551.06</f>
        <v>1122598739184214.4</v>
      </c>
      <c r="AA4742" s="3">
        <v>7766240</v>
      </c>
      <c r="AB4742">
        <v>182</v>
      </c>
    </row>
    <row r="4743" spans="1:28" hidden="1" x14ac:dyDescent="0.2">
      <c r="A4743" t="s">
        <v>14884</v>
      </c>
      <c r="B4743" t="s">
        <v>14885</v>
      </c>
      <c r="C4743">
        <v>2007</v>
      </c>
      <c r="D4743" t="s">
        <v>7573</v>
      </c>
      <c r="E4743" t="s">
        <v>44043</v>
      </c>
      <c r="F4743" t="s">
        <v>44032</v>
      </c>
      <c r="G4743" t="s">
        <v>44050</v>
      </c>
      <c r="H4743">
        <v>115</v>
      </c>
      <c r="I4743" t="s">
        <v>14886</v>
      </c>
      <c r="J4743" t="s">
        <v>26</v>
      </c>
      <c r="K4743" t="s">
        <v>308</v>
      </c>
      <c r="M4743" t="s">
        <v>10633</v>
      </c>
      <c r="N4743" t="s">
        <v>9814</v>
      </c>
      <c r="O4743" t="s">
        <v>14887</v>
      </c>
      <c r="P4743" t="s">
        <v>14888</v>
      </c>
      <c r="Q4743" t="s">
        <v>14889</v>
      </c>
      <c r="R4743" t="s">
        <v>14890</v>
      </c>
      <c r="S4743" t="s">
        <v>14891</v>
      </c>
      <c r="T4743">
        <v>5.9</v>
      </c>
      <c r="U4743">
        <v>31069</v>
      </c>
      <c r="V4743" s="12">
        <f>W4743*1.24823238899982</f>
        <v>12482323.889998199</v>
      </c>
      <c r="W4743" s="3">
        <v>10000000</v>
      </c>
      <c r="X4743" s="13">
        <f>Y4743*1.24823238899982</f>
        <v>280935.91909502249</v>
      </c>
      <c r="Y4743" s="3">
        <v>225067</v>
      </c>
      <c r="Z4743" s="13">
        <f>AA4743*144548551.06</f>
        <v>1136860621974549.2</v>
      </c>
      <c r="AA4743" s="3">
        <v>7864905</v>
      </c>
      <c r="AB4743">
        <v>56</v>
      </c>
    </row>
    <row r="4744" spans="1:28" x14ac:dyDescent="0.2">
      <c r="A4744" t="s">
        <v>17054</v>
      </c>
      <c r="B4744" t="s">
        <v>17055</v>
      </c>
      <c r="C4744">
        <v>2007</v>
      </c>
      <c r="D4744" s="1">
        <v>39759</v>
      </c>
      <c r="E4744" t="s">
        <v>44041</v>
      </c>
      <c r="F4744" t="s">
        <v>44032</v>
      </c>
      <c r="G4744" t="s">
        <v>44042</v>
      </c>
      <c r="H4744">
        <v>111</v>
      </c>
      <c r="I4744" t="s">
        <v>17056</v>
      </c>
      <c r="J4744" t="s">
        <v>26</v>
      </c>
      <c r="M4744" t="s">
        <v>2203</v>
      </c>
      <c r="N4744" t="s">
        <v>2203</v>
      </c>
      <c r="O4744" t="s">
        <v>17057</v>
      </c>
      <c r="P4744" t="s">
        <v>878</v>
      </c>
      <c r="Q4744" t="s">
        <v>17058</v>
      </c>
      <c r="R4744" t="s">
        <v>17059</v>
      </c>
      <c r="S4744" t="s">
        <v>17060</v>
      </c>
      <c r="T4744">
        <v>6.6</v>
      </c>
      <c r="U4744">
        <v>88948</v>
      </c>
      <c r="V4744" s="12">
        <f>W4744*1.24823238899982</f>
        <v>18723485.8349973</v>
      </c>
      <c r="W4744" s="3">
        <v>15000000</v>
      </c>
      <c r="X4744" s="13">
        <f>Y4744*1.24823238899982</f>
        <v>1616359.8369312577</v>
      </c>
      <c r="Y4744" s="3">
        <v>1294919</v>
      </c>
      <c r="Z4744" s="13">
        <f>AA4744*144548551.06</f>
        <v>1147552444650804.2</v>
      </c>
      <c r="AA4744" s="3">
        <v>7938872</v>
      </c>
      <c r="AB4744">
        <v>522</v>
      </c>
    </row>
    <row r="4745" spans="1:28" x14ac:dyDescent="0.2">
      <c r="A4745" t="s">
        <v>15892</v>
      </c>
      <c r="B4745" t="s">
        <v>15893</v>
      </c>
      <c r="C4745">
        <v>2007</v>
      </c>
      <c r="D4745" t="s">
        <v>7499</v>
      </c>
      <c r="E4745" t="s">
        <v>176</v>
      </c>
      <c r="F4745" t="s">
        <v>44036</v>
      </c>
      <c r="H4745">
        <v>107</v>
      </c>
      <c r="I4745" t="s">
        <v>15894</v>
      </c>
      <c r="J4745" t="s">
        <v>26</v>
      </c>
      <c r="K4745" t="s">
        <v>934</v>
      </c>
      <c r="L4745" t="s">
        <v>1121</v>
      </c>
      <c r="M4745" t="s">
        <v>15895</v>
      </c>
      <c r="N4745" t="s">
        <v>15896</v>
      </c>
      <c r="O4745" t="s">
        <v>15897</v>
      </c>
      <c r="P4745" t="s">
        <v>15898</v>
      </c>
      <c r="Q4745" t="s">
        <v>15899</v>
      </c>
      <c r="R4745" t="s">
        <v>15900</v>
      </c>
      <c r="S4745" t="s">
        <v>15901</v>
      </c>
      <c r="T4745">
        <v>5.9</v>
      </c>
      <c r="U4745">
        <v>10852</v>
      </c>
      <c r="V4745" s="12">
        <f>W4745*1.24823238899982</f>
        <v>24964647.779996399</v>
      </c>
      <c r="W4745" s="3">
        <v>20000000</v>
      </c>
      <c r="X4745" s="13">
        <f>Y4745*1.24823238899982</f>
        <v>1376893.9424959763</v>
      </c>
      <c r="Y4745" s="3">
        <v>1103075</v>
      </c>
      <c r="Z4745" s="13">
        <f>AA4745*144548551.06</f>
        <v>1151427791304723</v>
      </c>
      <c r="AA4745" s="3">
        <v>7965682</v>
      </c>
      <c r="AB4745">
        <v>59</v>
      </c>
    </row>
    <row r="4746" spans="1:28" hidden="1" x14ac:dyDescent="0.2">
      <c r="A4746" t="s">
        <v>40933</v>
      </c>
      <c r="B4746" t="s">
        <v>40934</v>
      </c>
      <c r="C4746">
        <v>2017</v>
      </c>
      <c r="D4746" s="1">
        <v>43105</v>
      </c>
      <c r="E4746" t="s">
        <v>44041</v>
      </c>
      <c r="F4746" t="s">
        <v>44032</v>
      </c>
      <c r="G4746" t="s">
        <v>44045</v>
      </c>
      <c r="H4746">
        <v>89</v>
      </c>
      <c r="I4746" t="s">
        <v>86</v>
      </c>
      <c r="J4746" t="s">
        <v>26</v>
      </c>
      <c r="M4746" t="s">
        <v>22908</v>
      </c>
      <c r="N4746" t="s">
        <v>40935</v>
      </c>
      <c r="O4746" t="s">
        <v>40936</v>
      </c>
      <c r="P4746" t="s">
        <v>3526</v>
      </c>
      <c r="Q4746" t="s">
        <v>40937</v>
      </c>
      <c r="R4746" t="s">
        <v>40938</v>
      </c>
      <c r="S4746" t="s">
        <v>40939</v>
      </c>
      <c r="T4746">
        <v>6.8</v>
      </c>
      <c r="U4746">
        <v>97755</v>
      </c>
      <c r="W4746"/>
      <c r="X4746"/>
      <c r="Y4746">
        <v>2528078</v>
      </c>
      <c r="Z4746"/>
      <c r="AA4746">
        <v>9360514</v>
      </c>
      <c r="AB4746">
        <v>680</v>
      </c>
    </row>
    <row r="4747" spans="1:28" x14ac:dyDescent="0.2">
      <c r="A4747" t="s">
        <v>7571</v>
      </c>
      <c r="B4747" t="s">
        <v>7572</v>
      </c>
      <c r="C4747">
        <v>2007</v>
      </c>
      <c r="D4747" t="s">
        <v>7573</v>
      </c>
      <c r="E4747" t="s">
        <v>176</v>
      </c>
      <c r="F4747" t="s">
        <v>44036</v>
      </c>
      <c r="G4747" t="s">
        <v>44050</v>
      </c>
      <c r="H4747">
        <v>124</v>
      </c>
      <c r="I4747" t="s">
        <v>7574</v>
      </c>
      <c r="J4747" t="s">
        <v>26</v>
      </c>
      <c r="K4747" t="s">
        <v>308</v>
      </c>
      <c r="M4747" t="s">
        <v>1306</v>
      </c>
      <c r="N4747" t="s">
        <v>7575</v>
      </c>
      <c r="O4747" t="s">
        <v>7576</v>
      </c>
      <c r="P4747" t="s">
        <v>7577</v>
      </c>
      <c r="Q4747" t="s">
        <v>7578</v>
      </c>
      <c r="R4747" t="s">
        <v>7579</v>
      </c>
      <c r="S4747" t="s">
        <v>7580</v>
      </c>
      <c r="T4747">
        <v>5.9</v>
      </c>
      <c r="U4747">
        <v>19929</v>
      </c>
      <c r="V4747" s="12">
        <f>W4747*1.24823238899982</f>
        <v>68652781.394990101</v>
      </c>
      <c r="W4747" s="3">
        <v>55000000</v>
      </c>
      <c r="X4747" s="13">
        <f>Y4747*1.24823238899982</f>
        <v>7188507.916630513</v>
      </c>
      <c r="Y4747" s="3">
        <v>5758950</v>
      </c>
      <c r="Z4747" s="13">
        <f>AA4747*144548551.06</f>
        <v>1223124450824687.2</v>
      </c>
      <c r="AA4747" s="3">
        <v>8461686</v>
      </c>
      <c r="AB4747">
        <v>65</v>
      </c>
    </row>
    <row r="4748" spans="1:28" hidden="1" x14ac:dyDescent="0.2">
      <c r="A4748" t="s">
        <v>40946</v>
      </c>
      <c r="B4748" t="s">
        <v>40947</v>
      </c>
      <c r="C4748">
        <v>2017</v>
      </c>
      <c r="D4748" t="s">
        <v>40145</v>
      </c>
      <c r="E4748" t="s">
        <v>1045</v>
      </c>
      <c r="F4748" t="s">
        <v>44032</v>
      </c>
      <c r="H4748">
        <v>132</v>
      </c>
      <c r="I4748" t="s">
        <v>943</v>
      </c>
      <c r="J4748" t="s">
        <v>944</v>
      </c>
      <c r="M4748" t="s">
        <v>40948</v>
      </c>
      <c r="N4748" t="s">
        <v>40949</v>
      </c>
      <c r="O4748" t="s">
        <v>40950</v>
      </c>
      <c r="P4748" t="s">
        <v>22649</v>
      </c>
      <c r="Q4748" t="s">
        <v>40951</v>
      </c>
      <c r="R4748" t="s">
        <v>40952</v>
      </c>
      <c r="S4748" t="s">
        <v>40953</v>
      </c>
      <c r="T4748">
        <v>7.8</v>
      </c>
      <c r="U4748">
        <v>22103</v>
      </c>
      <c r="W4748"/>
      <c r="X4748"/>
      <c r="Y4748"/>
      <c r="Z4748"/>
      <c r="AA4748">
        <v>32841493</v>
      </c>
      <c r="AB4748">
        <v>99</v>
      </c>
    </row>
    <row r="4749" spans="1:28" x14ac:dyDescent="0.2">
      <c r="A4749" t="s">
        <v>14693</v>
      </c>
      <c r="B4749" t="s">
        <v>14694</v>
      </c>
      <c r="C4749">
        <v>2007</v>
      </c>
      <c r="D4749" s="1">
        <v>39788</v>
      </c>
      <c r="E4749" t="s">
        <v>176</v>
      </c>
      <c r="H4749">
        <v>118</v>
      </c>
      <c r="I4749" t="s">
        <v>12457</v>
      </c>
      <c r="J4749" t="s">
        <v>26</v>
      </c>
      <c r="M4749" t="s">
        <v>10222</v>
      </c>
      <c r="N4749" t="s">
        <v>14207</v>
      </c>
      <c r="O4749" t="s">
        <v>14695</v>
      </c>
      <c r="P4749" t="s">
        <v>7068</v>
      </c>
      <c r="Q4749" t="s">
        <v>14696</v>
      </c>
      <c r="R4749" t="s">
        <v>14697</v>
      </c>
      <c r="S4749" t="s">
        <v>14698</v>
      </c>
      <c r="T4749">
        <v>7.2</v>
      </c>
      <c r="U4749">
        <v>27417</v>
      </c>
      <c r="V4749" s="12">
        <f>W4749*1.24823238899982</f>
        <v>19971718.22399712</v>
      </c>
      <c r="W4749" s="3">
        <v>16000000</v>
      </c>
      <c r="X4749" s="13">
        <f>Y4749*1.24823238899982</f>
        <v>4103333.055844943</v>
      </c>
      <c r="Y4749" s="3">
        <v>3287315</v>
      </c>
      <c r="Z4749" s="13">
        <f>AA4749*144548551.06</f>
        <v>1241853462036980.2</v>
      </c>
      <c r="AA4749" s="3">
        <v>8591255</v>
      </c>
      <c r="AB4749">
        <v>90</v>
      </c>
    </row>
    <row r="4750" spans="1:28" hidden="1" x14ac:dyDescent="0.2">
      <c r="A4750" t="s">
        <v>40961</v>
      </c>
      <c r="B4750" t="s">
        <v>40962</v>
      </c>
      <c r="C4750">
        <v>2018</v>
      </c>
      <c r="D4750" s="1">
        <v>43381</v>
      </c>
      <c r="E4750" t="s">
        <v>176</v>
      </c>
      <c r="F4750" t="s">
        <v>44046</v>
      </c>
      <c r="G4750" t="s">
        <v>44045</v>
      </c>
      <c r="H4750">
        <v>105</v>
      </c>
      <c r="I4750" t="s">
        <v>1983</v>
      </c>
      <c r="J4750" t="s">
        <v>26</v>
      </c>
      <c r="M4750" t="s">
        <v>37148</v>
      </c>
      <c r="N4750" t="s">
        <v>40963</v>
      </c>
      <c r="O4750" t="s">
        <v>40964</v>
      </c>
      <c r="P4750" t="s">
        <v>40965</v>
      </c>
      <c r="Q4750" t="s">
        <v>40966</v>
      </c>
      <c r="R4750" t="s">
        <v>40967</v>
      </c>
      <c r="S4750" t="s">
        <v>40968</v>
      </c>
      <c r="T4750">
        <v>6.7</v>
      </c>
      <c r="U4750">
        <v>31194</v>
      </c>
      <c r="W4750"/>
      <c r="X4750"/>
      <c r="Y4750"/>
      <c r="Z4750"/>
      <c r="AA4750">
        <v>42027</v>
      </c>
      <c r="AB4750">
        <v>357</v>
      </c>
    </row>
    <row r="4751" spans="1:28" hidden="1" x14ac:dyDescent="0.2">
      <c r="A4751" t="s">
        <v>40969</v>
      </c>
      <c r="B4751" t="s">
        <v>40970</v>
      </c>
      <c r="C4751">
        <v>2017</v>
      </c>
      <c r="D4751" t="s">
        <v>40971</v>
      </c>
      <c r="E4751" t="s">
        <v>44037</v>
      </c>
      <c r="F4751" t="s">
        <v>44047</v>
      </c>
      <c r="G4751" t="s">
        <v>44031</v>
      </c>
      <c r="H4751">
        <v>97</v>
      </c>
      <c r="I4751" t="s">
        <v>2213</v>
      </c>
      <c r="J4751" t="s">
        <v>26</v>
      </c>
      <c r="K4751" t="s">
        <v>934</v>
      </c>
      <c r="M4751" t="s">
        <v>40972</v>
      </c>
      <c r="N4751" t="s">
        <v>40973</v>
      </c>
      <c r="O4751" t="s">
        <v>40974</v>
      </c>
      <c r="P4751" t="s">
        <v>40975</v>
      </c>
      <c r="Q4751" t="s">
        <v>40976</v>
      </c>
      <c r="R4751" t="s">
        <v>40977</v>
      </c>
      <c r="S4751" t="s">
        <v>40978</v>
      </c>
      <c r="T4751">
        <v>6.3</v>
      </c>
      <c r="U4751">
        <v>10384</v>
      </c>
      <c r="W4751"/>
      <c r="X4751"/>
      <c r="Y4751"/>
      <c r="Z4751"/>
      <c r="AA4751">
        <v>256320</v>
      </c>
      <c r="AB4751">
        <v>58</v>
      </c>
    </row>
    <row r="4752" spans="1:28" x14ac:dyDescent="0.2">
      <c r="A4752" t="s">
        <v>11614</v>
      </c>
      <c r="B4752" t="s">
        <v>11615</v>
      </c>
      <c r="C4752">
        <v>2007</v>
      </c>
      <c r="D4752" s="1">
        <v>39124</v>
      </c>
      <c r="E4752" t="s">
        <v>1045</v>
      </c>
      <c r="F4752" t="s">
        <v>44032</v>
      </c>
      <c r="G4752" t="s">
        <v>44040</v>
      </c>
      <c r="H4752">
        <v>106</v>
      </c>
      <c r="I4752" t="s">
        <v>25</v>
      </c>
      <c r="J4752" t="s">
        <v>26</v>
      </c>
      <c r="M4752" t="s">
        <v>11616</v>
      </c>
      <c r="N4752" t="s">
        <v>11617</v>
      </c>
      <c r="O4752" t="s">
        <v>11618</v>
      </c>
      <c r="P4752" t="s">
        <v>500</v>
      </c>
      <c r="Q4752" t="s">
        <v>11619</v>
      </c>
      <c r="R4752" t="s">
        <v>11620</v>
      </c>
      <c r="S4752" t="s">
        <v>11621</v>
      </c>
      <c r="T4752">
        <v>6.8</v>
      </c>
      <c r="U4752">
        <v>19763</v>
      </c>
      <c r="V4752" s="12">
        <f>W4752*1.24823238899982</f>
        <v>33702274.502995141</v>
      </c>
      <c r="W4752" s="3">
        <v>27000000</v>
      </c>
      <c r="X4752" s="13">
        <f>Y4752*1.24823238899982</f>
        <v>9362129.8695392385</v>
      </c>
      <c r="Y4752" s="3">
        <v>7500310</v>
      </c>
      <c r="Z4752" s="13">
        <f>AA4752*144548551.06</f>
        <v>1360352485064804.5</v>
      </c>
      <c r="AA4752" s="3">
        <v>9411042</v>
      </c>
      <c r="AB4752">
        <v>109</v>
      </c>
    </row>
    <row r="4753" spans="1:28" hidden="1" x14ac:dyDescent="0.2">
      <c r="A4753" t="s">
        <v>40986</v>
      </c>
      <c r="B4753" t="s">
        <v>40987</v>
      </c>
      <c r="C4753">
        <v>2018</v>
      </c>
      <c r="D4753" s="1">
        <v>43345</v>
      </c>
      <c r="E4753" t="s">
        <v>1045</v>
      </c>
      <c r="F4753" t="s">
        <v>44034</v>
      </c>
      <c r="G4753" t="s">
        <v>44036</v>
      </c>
      <c r="H4753">
        <v>97</v>
      </c>
      <c r="I4753" t="s">
        <v>25</v>
      </c>
      <c r="J4753" t="s">
        <v>26</v>
      </c>
      <c r="K4753" t="s">
        <v>209</v>
      </c>
      <c r="M4753" t="s">
        <v>27862</v>
      </c>
      <c r="N4753" t="s">
        <v>40988</v>
      </c>
      <c r="O4753" t="s">
        <v>40989</v>
      </c>
      <c r="P4753" t="s">
        <v>36255</v>
      </c>
      <c r="Q4753" t="s">
        <v>40990</v>
      </c>
      <c r="R4753" t="s">
        <v>40991</v>
      </c>
      <c r="S4753" t="s">
        <v>40992</v>
      </c>
      <c r="T4753">
        <v>6.4</v>
      </c>
      <c r="U4753">
        <v>40773</v>
      </c>
      <c r="W4753">
        <v>10000000</v>
      </c>
      <c r="X4753"/>
      <c r="Y4753"/>
      <c r="Z4753"/>
      <c r="AA4753"/>
      <c r="AB4753">
        <v>136</v>
      </c>
    </row>
    <row r="4754" spans="1:28" hidden="1" x14ac:dyDescent="0.2">
      <c r="A4754" t="s">
        <v>40993</v>
      </c>
      <c r="B4754" t="s">
        <v>40994</v>
      </c>
      <c r="C4754">
        <v>2017</v>
      </c>
      <c r="D4754" s="1">
        <v>43047</v>
      </c>
      <c r="E4754" t="s">
        <v>1045</v>
      </c>
      <c r="F4754" t="s">
        <v>44032</v>
      </c>
      <c r="H4754">
        <v>155</v>
      </c>
      <c r="I4754" t="s">
        <v>943</v>
      </c>
      <c r="J4754" t="s">
        <v>944</v>
      </c>
      <c r="M4754" t="s">
        <v>40995</v>
      </c>
      <c r="N4754" t="s">
        <v>40996</v>
      </c>
      <c r="O4754" t="s">
        <v>40997</v>
      </c>
      <c r="P4754" t="s">
        <v>2934</v>
      </c>
      <c r="Q4754" t="s">
        <v>33256</v>
      </c>
      <c r="R4754" t="s">
        <v>40998</v>
      </c>
      <c r="S4754" t="s">
        <v>40999</v>
      </c>
      <c r="T4754">
        <v>7.2</v>
      </c>
      <c r="U4754">
        <v>17432</v>
      </c>
      <c r="W4754"/>
      <c r="X4754"/>
      <c r="Y4754">
        <v>1830715</v>
      </c>
      <c r="Z4754"/>
      <c r="AA4754">
        <v>17567417</v>
      </c>
      <c r="AB4754">
        <v>86</v>
      </c>
    </row>
    <row r="4755" spans="1:28" hidden="1" x14ac:dyDescent="0.2">
      <c r="A4755" t="s">
        <v>41000</v>
      </c>
      <c r="B4755" t="s">
        <v>41001</v>
      </c>
      <c r="C4755">
        <v>2018</v>
      </c>
      <c r="D4755" t="s">
        <v>41002</v>
      </c>
      <c r="E4755" t="s">
        <v>44041</v>
      </c>
      <c r="F4755" t="s">
        <v>44032</v>
      </c>
      <c r="H4755">
        <v>108</v>
      </c>
      <c r="I4755" t="s">
        <v>27756</v>
      </c>
      <c r="J4755" t="s">
        <v>26</v>
      </c>
      <c r="M4755" t="s">
        <v>28919</v>
      </c>
      <c r="N4755" t="s">
        <v>41003</v>
      </c>
      <c r="O4755" t="s">
        <v>41004</v>
      </c>
      <c r="P4755" t="s">
        <v>3817</v>
      </c>
      <c r="Q4755" t="s">
        <v>41005</v>
      </c>
      <c r="R4755" t="s">
        <v>41006</v>
      </c>
      <c r="S4755" t="s">
        <v>41007</v>
      </c>
      <c r="T4755">
        <v>5.5</v>
      </c>
      <c r="U4755">
        <v>11246</v>
      </c>
      <c r="W4755"/>
      <c r="X4755"/>
      <c r="Y4755">
        <v>7518</v>
      </c>
      <c r="Z4755"/>
      <c r="AA4755">
        <v>11353515</v>
      </c>
      <c r="AB4755">
        <v>130</v>
      </c>
    </row>
    <row r="4756" spans="1:28" hidden="1" x14ac:dyDescent="0.2">
      <c r="A4756" t="s">
        <v>41008</v>
      </c>
      <c r="B4756" t="s">
        <v>41009</v>
      </c>
      <c r="C4756">
        <v>2020</v>
      </c>
      <c r="D4756" s="1">
        <v>43985</v>
      </c>
      <c r="E4756" t="s">
        <v>12087</v>
      </c>
      <c r="H4756">
        <v>106</v>
      </c>
      <c r="I4756" t="s">
        <v>41010</v>
      </c>
      <c r="J4756" t="s">
        <v>26</v>
      </c>
      <c r="M4756" t="s">
        <v>41011</v>
      </c>
      <c r="N4756" t="s">
        <v>41012</v>
      </c>
      <c r="O4756" t="s">
        <v>41013</v>
      </c>
      <c r="P4756" t="s">
        <v>5613</v>
      </c>
      <c r="Q4756" t="s">
        <v>41014</v>
      </c>
      <c r="R4756" t="s">
        <v>41015</v>
      </c>
      <c r="S4756" t="s">
        <v>41016</v>
      </c>
      <c r="T4756">
        <v>6.8</v>
      </c>
      <c r="U4756">
        <v>15305</v>
      </c>
      <c r="W4756"/>
      <c r="X4756"/>
      <c r="Y4756"/>
      <c r="Z4756"/>
      <c r="AA4756">
        <v>2255656</v>
      </c>
      <c r="AB4756">
        <v>155</v>
      </c>
    </row>
    <row r="4757" spans="1:28" hidden="1" x14ac:dyDescent="0.2">
      <c r="A4757" t="s">
        <v>41017</v>
      </c>
      <c r="B4757" t="s">
        <v>41018</v>
      </c>
      <c r="C4757">
        <v>2017</v>
      </c>
      <c r="D4757" t="s">
        <v>32294</v>
      </c>
      <c r="E4757" t="s">
        <v>1045</v>
      </c>
      <c r="F4757" t="s">
        <v>44032</v>
      </c>
      <c r="H4757">
        <v>97</v>
      </c>
      <c r="I4757" t="s">
        <v>5301</v>
      </c>
      <c r="J4757" t="s">
        <v>26</v>
      </c>
      <c r="M4757" t="s">
        <v>41019</v>
      </c>
      <c r="N4757" t="s">
        <v>41020</v>
      </c>
      <c r="O4757" t="s">
        <v>41021</v>
      </c>
      <c r="P4757" t="s">
        <v>41022</v>
      </c>
      <c r="Q4757" t="s">
        <v>41023</v>
      </c>
      <c r="R4757" t="s">
        <v>41024</v>
      </c>
      <c r="S4757" t="s">
        <v>41025</v>
      </c>
      <c r="T4757">
        <v>7.3</v>
      </c>
      <c r="U4757">
        <v>15145</v>
      </c>
      <c r="W4757"/>
      <c r="X4757"/>
      <c r="Y4757">
        <v>532669</v>
      </c>
      <c r="Z4757"/>
      <c r="AA4757">
        <v>681632</v>
      </c>
      <c r="AB4757">
        <v>86</v>
      </c>
    </row>
    <row r="4758" spans="1:28" hidden="1" x14ac:dyDescent="0.2">
      <c r="A4758" t="s">
        <v>41026</v>
      </c>
      <c r="B4758" t="s">
        <v>41027</v>
      </c>
      <c r="C4758">
        <v>2016</v>
      </c>
      <c r="D4758" s="1">
        <v>42471</v>
      </c>
      <c r="E4758" t="s">
        <v>16512</v>
      </c>
      <c r="F4758" t="s">
        <v>44032</v>
      </c>
      <c r="G4758" t="s">
        <v>44055</v>
      </c>
      <c r="H4758">
        <v>135</v>
      </c>
      <c r="I4758" t="s">
        <v>4358</v>
      </c>
      <c r="J4758" t="s">
        <v>1076</v>
      </c>
      <c r="M4758" t="s">
        <v>33863</v>
      </c>
      <c r="N4758" t="s">
        <v>33863</v>
      </c>
      <c r="O4758" t="s">
        <v>41028</v>
      </c>
      <c r="P4758" t="s">
        <v>33865</v>
      </c>
      <c r="Q4758" t="s">
        <v>33866</v>
      </c>
      <c r="R4758" t="s">
        <v>41029</v>
      </c>
      <c r="S4758" t="s">
        <v>41030</v>
      </c>
      <c r="T4758">
        <v>8.8000000000000007</v>
      </c>
      <c r="U4758">
        <v>103949</v>
      </c>
      <c r="W4758" t="s">
        <v>41031</v>
      </c>
      <c r="X4758"/>
      <c r="Y4758"/>
      <c r="Z4758"/>
      <c r="AA4758">
        <v>11378898</v>
      </c>
      <c r="AB4758">
        <v>145</v>
      </c>
    </row>
    <row r="4759" spans="1:28" x14ac:dyDescent="0.2">
      <c r="A4759" t="s">
        <v>18338</v>
      </c>
      <c r="B4759" t="s">
        <v>18339</v>
      </c>
      <c r="C4759">
        <v>2007</v>
      </c>
      <c r="D4759" s="1">
        <v>39455</v>
      </c>
      <c r="E4759" t="s">
        <v>44041</v>
      </c>
      <c r="F4759" t="s">
        <v>44032</v>
      </c>
      <c r="G4759" t="s">
        <v>44045</v>
      </c>
      <c r="H4759">
        <v>106</v>
      </c>
      <c r="I4759" t="s">
        <v>25</v>
      </c>
      <c r="J4759" t="s">
        <v>26</v>
      </c>
      <c r="M4759" t="s">
        <v>18340</v>
      </c>
      <c r="N4759" t="s">
        <v>18341</v>
      </c>
      <c r="O4759" t="s">
        <v>18342</v>
      </c>
      <c r="P4759" t="s">
        <v>18343</v>
      </c>
      <c r="Q4759" t="s">
        <v>18344</v>
      </c>
      <c r="R4759" t="s">
        <v>18345</v>
      </c>
      <c r="S4759" t="s">
        <v>18346</v>
      </c>
      <c r="T4759">
        <v>3.6</v>
      </c>
      <c r="U4759">
        <v>25732</v>
      </c>
      <c r="V4759" s="12">
        <f>W4759*1.24823238899982</f>
        <v>14978788.667997839</v>
      </c>
      <c r="W4759" s="3">
        <v>12000000</v>
      </c>
      <c r="X4759" s="13">
        <f>Y4759*1.24823238899982</f>
        <v>9360140.1871111728</v>
      </c>
      <c r="Y4759" s="3">
        <v>7498716</v>
      </c>
      <c r="Z4759" s="13">
        <f>AA4759*144548551.06</f>
        <v>1397749508000843.5</v>
      </c>
      <c r="AA4759" s="3">
        <v>9669758</v>
      </c>
      <c r="AB4759">
        <v>281</v>
      </c>
    </row>
    <row r="4760" spans="1:28" x14ac:dyDescent="0.2">
      <c r="A4760" t="s">
        <v>14249</v>
      </c>
      <c r="B4760" t="s">
        <v>14250</v>
      </c>
      <c r="C4760">
        <v>2007</v>
      </c>
      <c r="D4760" s="1">
        <v>39203</v>
      </c>
      <c r="E4760" t="s">
        <v>16512</v>
      </c>
      <c r="F4760" t="s">
        <v>44038</v>
      </c>
      <c r="G4760" t="s">
        <v>44044</v>
      </c>
      <c r="H4760">
        <v>84</v>
      </c>
      <c r="I4760" t="s">
        <v>25</v>
      </c>
      <c r="J4760" t="s">
        <v>26</v>
      </c>
      <c r="M4760" t="s">
        <v>3054</v>
      </c>
      <c r="N4760" t="s">
        <v>14251</v>
      </c>
      <c r="O4760" t="s">
        <v>14252</v>
      </c>
      <c r="P4760" t="s">
        <v>14253</v>
      </c>
      <c r="Q4760" t="s">
        <v>14253</v>
      </c>
      <c r="R4760" t="s">
        <v>14254</v>
      </c>
      <c r="S4760" t="s">
        <v>14255</v>
      </c>
      <c r="T4760">
        <v>4.5999999999999996</v>
      </c>
      <c r="U4760">
        <v>11179</v>
      </c>
      <c r="V4760" s="12">
        <f>W4760*1.24823238899982</f>
        <v>24964647.779996399</v>
      </c>
      <c r="W4760" s="3">
        <v>20000000</v>
      </c>
      <c r="X4760" s="13">
        <f>Y4760*1.24823238899982</f>
        <v>10154400.442090871</v>
      </c>
      <c r="Y4760" s="3">
        <v>8135024</v>
      </c>
      <c r="Z4760" s="13">
        <f>AA4760*144548551.06</f>
        <v>1494267321966075.8</v>
      </c>
      <c r="AA4760" s="3">
        <v>10337477</v>
      </c>
      <c r="AB4760">
        <v>32</v>
      </c>
    </row>
    <row r="4761" spans="1:28" hidden="1" x14ac:dyDescent="0.2">
      <c r="A4761" t="s">
        <v>41050</v>
      </c>
      <c r="B4761" t="s">
        <v>41051</v>
      </c>
      <c r="C4761">
        <v>2017</v>
      </c>
      <c r="D4761" s="1">
        <v>43314</v>
      </c>
      <c r="E4761" t="s">
        <v>1045</v>
      </c>
      <c r="F4761" t="s">
        <v>44032</v>
      </c>
      <c r="H4761">
        <v>71</v>
      </c>
      <c r="I4761" t="s">
        <v>1561</v>
      </c>
      <c r="J4761" t="s">
        <v>26</v>
      </c>
      <c r="M4761" t="s">
        <v>1871</v>
      </c>
      <c r="N4761" t="s">
        <v>41052</v>
      </c>
      <c r="O4761" t="s">
        <v>41053</v>
      </c>
      <c r="P4761" t="s">
        <v>33892</v>
      </c>
      <c r="Q4761" t="s">
        <v>41054</v>
      </c>
      <c r="R4761" t="s">
        <v>41055</v>
      </c>
      <c r="S4761" t="s">
        <v>41056</v>
      </c>
      <c r="T4761">
        <v>6.6</v>
      </c>
      <c r="U4761">
        <v>16427</v>
      </c>
      <c r="W4761"/>
      <c r="X4761"/>
      <c r="Y4761">
        <v>749827</v>
      </c>
      <c r="Z4761"/>
      <c r="AA4761">
        <v>5597950</v>
      </c>
      <c r="AB4761">
        <v>100</v>
      </c>
    </row>
    <row r="4762" spans="1:28" x14ac:dyDescent="0.2">
      <c r="A4762" t="s">
        <v>9405</v>
      </c>
      <c r="B4762" t="s">
        <v>9406</v>
      </c>
      <c r="C4762">
        <v>2007</v>
      </c>
      <c r="D4762" t="s">
        <v>9407</v>
      </c>
      <c r="E4762" t="s">
        <v>44041</v>
      </c>
      <c r="F4762" t="s">
        <v>44032</v>
      </c>
      <c r="G4762" t="s">
        <v>44046</v>
      </c>
      <c r="H4762">
        <v>96</v>
      </c>
      <c r="I4762" t="s">
        <v>9408</v>
      </c>
      <c r="J4762" t="s">
        <v>26</v>
      </c>
      <c r="M4762" t="s">
        <v>9409</v>
      </c>
      <c r="N4762" t="s">
        <v>9410</v>
      </c>
      <c r="O4762" t="s">
        <v>9411</v>
      </c>
      <c r="P4762" t="s">
        <v>9412</v>
      </c>
      <c r="Q4762" t="s">
        <v>9413</v>
      </c>
      <c r="R4762" t="s">
        <v>9414</v>
      </c>
      <c r="S4762" t="s">
        <v>9415</v>
      </c>
      <c r="T4762">
        <v>4.7</v>
      </c>
      <c r="U4762">
        <v>22412</v>
      </c>
      <c r="V4762" s="12">
        <f>W4762*1.24823238899982</f>
        <v>21219950.61299694</v>
      </c>
      <c r="W4762" s="3">
        <v>17000000</v>
      </c>
      <c r="X4762" s="13">
        <f>Y4762*1.24823238899982</f>
        <v>3278856.839424727</v>
      </c>
      <c r="Y4762" s="3">
        <v>2626800</v>
      </c>
      <c r="Z4762" s="13">
        <f>AA4762*144548551.06</f>
        <v>1578643635836472</v>
      </c>
      <c r="AA4762" s="3">
        <v>10921200</v>
      </c>
      <c r="AB4762">
        <v>209</v>
      </c>
    </row>
    <row r="4763" spans="1:28" x14ac:dyDescent="0.2">
      <c r="A4763" t="s">
        <v>16953</v>
      </c>
      <c r="B4763" t="s">
        <v>16954</v>
      </c>
      <c r="C4763">
        <v>2007</v>
      </c>
      <c r="D4763" s="1">
        <v>39753</v>
      </c>
      <c r="E4763" t="s">
        <v>1045</v>
      </c>
      <c r="F4763" t="s">
        <v>44032</v>
      </c>
      <c r="G4763" t="s">
        <v>44036</v>
      </c>
      <c r="H4763">
        <v>106</v>
      </c>
      <c r="I4763" t="s">
        <v>433</v>
      </c>
      <c r="J4763" t="s">
        <v>26</v>
      </c>
      <c r="K4763" t="s">
        <v>308</v>
      </c>
      <c r="M4763" t="s">
        <v>11937</v>
      </c>
      <c r="N4763" t="s">
        <v>16955</v>
      </c>
      <c r="O4763" t="s">
        <v>16956</v>
      </c>
      <c r="P4763" t="s">
        <v>3250</v>
      </c>
      <c r="Q4763" t="s">
        <v>16957</v>
      </c>
      <c r="R4763" t="s">
        <v>16958</v>
      </c>
      <c r="S4763" t="s">
        <v>16959</v>
      </c>
      <c r="T4763">
        <v>7.3</v>
      </c>
      <c r="U4763">
        <v>136526</v>
      </c>
      <c r="V4763" s="12">
        <f>W4763*1.24823238899982</f>
        <v>14978788.667997839</v>
      </c>
      <c r="W4763" s="3">
        <v>12000000</v>
      </c>
      <c r="X4763" s="13">
        <f>Y4763*1.24823238899982</f>
        <v>7455547.2645388003</v>
      </c>
      <c r="Y4763" s="3">
        <v>5972884</v>
      </c>
      <c r="Z4763" s="13">
        <f>AA4763*144548551.06</f>
        <v>1632482622809932.8</v>
      </c>
      <c r="AA4763" s="3">
        <v>11293663</v>
      </c>
      <c r="AB4763">
        <v>344</v>
      </c>
    </row>
    <row r="4764" spans="1:28" x14ac:dyDescent="0.2">
      <c r="A4764" t="s">
        <v>9035</v>
      </c>
      <c r="B4764" t="s">
        <v>9036</v>
      </c>
      <c r="C4764">
        <v>2007</v>
      </c>
      <c r="D4764" s="1">
        <v>39272</v>
      </c>
      <c r="E4764" t="s">
        <v>44035</v>
      </c>
      <c r="F4764" t="s">
        <v>44032</v>
      </c>
      <c r="G4764" t="s">
        <v>44057</v>
      </c>
      <c r="H4764">
        <v>135</v>
      </c>
      <c r="I4764" t="s">
        <v>9037</v>
      </c>
      <c r="J4764" t="s">
        <v>26</v>
      </c>
      <c r="M4764" t="s">
        <v>5703</v>
      </c>
      <c r="N4764" t="s">
        <v>9038</v>
      </c>
      <c r="O4764" t="s">
        <v>9039</v>
      </c>
      <c r="P4764" t="s">
        <v>2304</v>
      </c>
      <c r="Q4764" t="s">
        <v>9040</v>
      </c>
      <c r="R4764" t="s">
        <v>9041</v>
      </c>
      <c r="S4764" t="s">
        <v>9042</v>
      </c>
      <c r="T4764">
        <v>6.9</v>
      </c>
      <c r="U4764">
        <v>55904</v>
      </c>
      <c r="V4764" s="12">
        <f>W4764*1.24823238899982</f>
        <v>24964647.779996399</v>
      </c>
      <c r="W4764" s="3">
        <v>20000000</v>
      </c>
      <c r="X4764" s="13">
        <f>Y4764*1.24823238899982</f>
        <v>5014909.6801371779</v>
      </c>
      <c r="Y4764" s="3">
        <v>4017609</v>
      </c>
      <c r="Z4764" s="13">
        <f>AA4764*144548551.06</f>
        <v>1704594859414194.5</v>
      </c>
      <c r="AA4764" s="3">
        <v>11792542</v>
      </c>
      <c r="AB4764">
        <v>238</v>
      </c>
    </row>
    <row r="4765" spans="1:28" hidden="1" x14ac:dyDescent="0.2">
      <c r="A4765" t="s">
        <v>41079</v>
      </c>
      <c r="B4765" t="s">
        <v>41080</v>
      </c>
      <c r="C4765">
        <v>2019</v>
      </c>
      <c r="D4765" t="s">
        <v>21273</v>
      </c>
      <c r="E4765" t="s">
        <v>44035</v>
      </c>
      <c r="F4765" t="s">
        <v>44032</v>
      </c>
      <c r="G4765" t="s">
        <v>44036</v>
      </c>
      <c r="H4765">
        <v>174</v>
      </c>
      <c r="I4765" t="s">
        <v>717</v>
      </c>
      <c r="J4765" t="s">
        <v>26</v>
      </c>
      <c r="K4765" t="s">
        <v>307</v>
      </c>
      <c r="L4765" t="s">
        <v>64</v>
      </c>
      <c r="M4765" t="s">
        <v>10950</v>
      </c>
      <c r="N4765" t="s">
        <v>10950</v>
      </c>
      <c r="O4765" t="s">
        <v>41081</v>
      </c>
      <c r="P4765" t="s">
        <v>41082</v>
      </c>
      <c r="Q4765" t="s">
        <v>41083</v>
      </c>
      <c r="R4765" t="s">
        <v>41084</v>
      </c>
      <c r="S4765" t="s">
        <v>41085</v>
      </c>
      <c r="T4765">
        <v>7.4</v>
      </c>
      <c r="U4765">
        <v>14884</v>
      </c>
      <c r="W4765"/>
      <c r="X4765"/>
      <c r="Y4765">
        <v>1730597</v>
      </c>
      <c r="Z4765"/>
      <c r="AA4765">
        <v>4601502</v>
      </c>
      <c r="AB4765">
        <v>168</v>
      </c>
    </row>
    <row r="4766" spans="1:28" x14ac:dyDescent="0.2">
      <c r="A4766" t="s">
        <v>14164</v>
      </c>
      <c r="B4766" t="s">
        <v>14165</v>
      </c>
      <c r="C4766">
        <v>2007</v>
      </c>
      <c r="D4766" t="s">
        <v>14166</v>
      </c>
      <c r="E4766" t="s">
        <v>16512</v>
      </c>
      <c r="F4766" t="s">
        <v>44031</v>
      </c>
      <c r="G4766" t="s">
        <v>44034</v>
      </c>
      <c r="H4766">
        <v>127</v>
      </c>
      <c r="I4766" t="s">
        <v>2454</v>
      </c>
      <c r="J4766" t="s">
        <v>26</v>
      </c>
      <c r="M4766" t="s">
        <v>6595</v>
      </c>
      <c r="N4766" t="s">
        <v>14167</v>
      </c>
      <c r="O4766" t="s">
        <v>14168</v>
      </c>
      <c r="P4766" t="s">
        <v>1671</v>
      </c>
      <c r="Q4766" t="s">
        <v>14169</v>
      </c>
      <c r="R4766" t="s">
        <v>14170</v>
      </c>
      <c r="S4766" t="s">
        <v>14171</v>
      </c>
      <c r="T4766">
        <v>3.8</v>
      </c>
      <c r="U4766">
        <v>43913</v>
      </c>
      <c r="V4766" s="12">
        <f>W4766*1.24823238899982</f>
        <v>74893943.3399892</v>
      </c>
      <c r="W4766" s="3">
        <v>60000000</v>
      </c>
      <c r="X4766" s="13">
        <f>Y4766*1.24823238899982</f>
        <v>5961128.4979213243</v>
      </c>
      <c r="Y4766" s="3">
        <v>4775656</v>
      </c>
      <c r="Z4766" s="13">
        <f>AA4766*144548551.06</f>
        <v>1893284635157040</v>
      </c>
      <c r="AA4766" s="3">
        <v>13097915</v>
      </c>
      <c r="AB4766">
        <v>400</v>
      </c>
    </row>
    <row r="4767" spans="1:28" hidden="1" x14ac:dyDescent="0.2">
      <c r="A4767" t="s">
        <v>41093</v>
      </c>
      <c r="B4767" t="s">
        <v>41094</v>
      </c>
      <c r="C4767">
        <v>2018</v>
      </c>
      <c r="D4767" s="1">
        <v>43142</v>
      </c>
      <c r="E4767" t="s">
        <v>176</v>
      </c>
      <c r="F4767" t="s">
        <v>44034</v>
      </c>
      <c r="G4767" t="s">
        <v>44046</v>
      </c>
      <c r="H4767">
        <v>103</v>
      </c>
      <c r="I4767" t="s">
        <v>433</v>
      </c>
      <c r="J4767" t="s">
        <v>26</v>
      </c>
      <c r="M4767" t="s">
        <v>41095</v>
      </c>
      <c r="N4767" t="s">
        <v>41095</v>
      </c>
      <c r="O4767" t="s">
        <v>41096</v>
      </c>
      <c r="P4767" t="s">
        <v>41097</v>
      </c>
      <c r="Q4767" t="s">
        <v>41098</v>
      </c>
      <c r="R4767" t="s">
        <v>41099</v>
      </c>
      <c r="S4767" t="s">
        <v>41100</v>
      </c>
      <c r="T4767">
        <v>5.9</v>
      </c>
      <c r="U4767">
        <v>13390</v>
      </c>
      <c r="W4767"/>
      <c r="X4767"/>
      <c r="Y4767"/>
      <c r="Z4767"/>
      <c r="AA4767">
        <v>1119537</v>
      </c>
      <c r="AB4767">
        <v>168</v>
      </c>
    </row>
    <row r="4768" spans="1:28" hidden="1" x14ac:dyDescent="0.2">
      <c r="A4768" t="s">
        <v>41101</v>
      </c>
      <c r="B4768" t="s">
        <v>41102</v>
      </c>
      <c r="C4768">
        <v>2018</v>
      </c>
      <c r="D4768" s="1">
        <v>43106</v>
      </c>
      <c r="E4768" t="s">
        <v>1045</v>
      </c>
      <c r="H4768">
        <v>135</v>
      </c>
      <c r="I4768" t="s">
        <v>943</v>
      </c>
      <c r="J4768" t="s">
        <v>944</v>
      </c>
      <c r="M4768" t="s">
        <v>41103</v>
      </c>
      <c r="N4768" t="s">
        <v>41104</v>
      </c>
      <c r="O4768" t="s">
        <v>41105</v>
      </c>
      <c r="P4768" t="s">
        <v>41106</v>
      </c>
      <c r="Q4768" t="s">
        <v>41107</v>
      </c>
      <c r="R4768" t="s">
        <v>41108</v>
      </c>
      <c r="S4768" t="s">
        <v>41109</v>
      </c>
      <c r="T4768">
        <v>3.2</v>
      </c>
      <c r="U4768">
        <v>11395</v>
      </c>
      <c r="W4768"/>
      <c r="X4768"/>
      <c r="Y4768"/>
      <c r="Z4768"/>
      <c r="AA4768">
        <v>2176099</v>
      </c>
      <c r="AB4768">
        <v>456</v>
      </c>
    </row>
    <row r="4769" spans="1:28" x14ac:dyDescent="0.2">
      <c r="A4769" t="s">
        <v>16300</v>
      </c>
      <c r="B4769" t="s">
        <v>16301</v>
      </c>
      <c r="C4769">
        <v>2007</v>
      </c>
      <c r="D4769" t="s">
        <v>12828</v>
      </c>
      <c r="E4769" t="s">
        <v>1045</v>
      </c>
      <c r="F4769" t="s">
        <v>44032</v>
      </c>
      <c r="G4769" t="s">
        <v>44036</v>
      </c>
      <c r="H4769">
        <v>94</v>
      </c>
      <c r="I4769" t="s">
        <v>11340</v>
      </c>
      <c r="J4769" t="s">
        <v>26</v>
      </c>
      <c r="M4769" t="s">
        <v>1170</v>
      </c>
      <c r="N4769" t="s">
        <v>16302</v>
      </c>
      <c r="O4769" t="s">
        <v>16303</v>
      </c>
      <c r="P4769" t="s">
        <v>1170</v>
      </c>
      <c r="Q4769" t="s">
        <v>16304</v>
      </c>
      <c r="R4769" t="s">
        <v>16305</v>
      </c>
      <c r="S4769" t="s">
        <v>16306</v>
      </c>
      <c r="T4769">
        <v>5.5</v>
      </c>
      <c r="U4769">
        <v>16316</v>
      </c>
      <c r="V4769" s="12">
        <f>W4769*1.24823238899982</f>
        <v>13730556.278998019</v>
      </c>
      <c r="W4769" s="3">
        <v>11000000</v>
      </c>
      <c r="X4769" s="13">
        <f>Y4769*1.24823238899982</f>
        <v>15666071.662543084</v>
      </c>
      <c r="Y4769" s="3">
        <v>12550605</v>
      </c>
      <c r="Z4769" s="13">
        <f>AA4769*144548551.06</f>
        <v>1932580592408354</v>
      </c>
      <c r="AA4769" s="3">
        <v>13369768</v>
      </c>
      <c r="AB4769">
        <v>60</v>
      </c>
    </row>
    <row r="4770" spans="1:28" hidden="1" x14ac:dyDescent="0.2">
      <c r="A4770" t="s">
        <v>41117</v>
      </c>
      <c r="B4770" t="s">
        <v>41118</v>
      </c>
      <c r="C4770">
        <v>2017</v>
      </c>
      <c r="D4770" t="s">
        <v>37926</v>
      </c>
      <c r="E4770" t="s">
        <v>1045</v>
      </c>
      <c r="F4770" t="s">
        <v>44032</v>
      </c>
      <c r="H4770">
        <v>88</v>
      </c>
      <c r="I4770" t="s">
        <v>25</v>
      </c>
      <c r="J4770" t="s">
        <v>26</v>
      </c>
      <c r="K4770" t="s">
        <v>308</v>
      </c>
      <c r="M4770" t="s">
        <v>41119</v>
      </c>
      <c r="N4770" t="s">
        <v>41120</v>
      </c>
      <c r="O4770" t="s">
        <v>41121</v>
      </c>
      <c r="P4770" t="s">
        <v>41122</v>
      </c>
      <c r="Q4770" t="s">
        <v>41123</v>
      </c>
      <c r="R4770" t="s">
        <v>41124</v>
      </c>
      <c r="S4770" t="s">
        <v>41125</v>
      </c>
      <c r="T4770">
        <v>7.3</v>
      </c>
      <c r="U4770">
        <v>18230</v>
      </c>
      <c r="W4770"/>
      <c r="X4770"/>
      <c r="Y4770">
        <v>955925</v>
      </c>
      <c r="Z4770"/>
      <c r="AA4770">
        <v>2728446</v>
      </c>
      <c r="AB4770">
        <v>76</v>
      </c>
    </row>
    <row r="4771" spans="1:28" hidden="1" x14ac:dyDescent="0.2">
      <c r="A4771" t="s">
        <v>41126</v>
      </c>
      <c r="B4771" t="s">
        <v>41127</v>
      </c>
      <c r="C4771">
        <v>2017</v>
      </c>
      <c r="D4771" t="s">
        <v>41128</v>
      </c>
      <c r="E4771" t="s">
        <v>3496</v>
      </c>
      <c r="H4771">
        <v>105</v>
      </c>
      <c r="I4771" t="s">
        <v>2359</v>
      </c>
      <c r="J4771" t="s">
        <v>308</v>
      </c>
      <c r="M4771" t="s">
        <v>27608</v>
      </c>
      <c r="N4771" t="s">
        <v>41129</v>
      </c>
      <c r="O4771" t="s">
        <v>41130</v>
      </c>
      <c r="P4771" t="s">
        <v>41131</v>
      </c>
      <c r="Q4771" t="s">
        <v>41132</v>
      </c>
      <c r="R4771" t="s">
        <v>41133</v>
      </c>
      <c r="S4771" t="s">
        <v>41134</v>
      </c>
      <c r="T4771">
        <v>6.2</v>
      </c>
      <c r="U4771">
        <v>34261</v>
      </c>
      <c r="W4771"/>
      <c r="X4771"/>
      <c r="Y4771"/>
      <c r="Z4771"/>
      <c r="AA4771">
        <v>6123089</v>
      </c>
      <c r="AB4771">
        <v>207</v>
      </c>
    </row>
    <row r="4772" spans="1:28" hidden="1" x14ac:dyDescent="0.2">
      <c r="A4772" t="s">
        <v>41135</v>
      </c>
      <c r="B4772" t="s">
        <v>41136</v>
      </c>
      <c r="C4772">
        <v>2019</v>
      </c>
      <c r="D4772" t="s">
        <v>40250</v>
      </c>
      <c r="E4772" t="s">
        <v>1045</v>
      </c>
      <c r="F4772" t="s">
        <v>44044</v>
      </c>
      <c r="G4772" t="s">
        <v>44032</v>
      </c>
      <c r="H4772">
        <v>95</v>
      </c>
      <c r="I4772" t="s">
        <v>25</v>
      </c>
      <c r="J4772" t="s">
        <v>26</v>
      </c>
      <c r="K4772" t="s">
        <v>209</v>
      </c>
      <c r="L4772" t="s">
        <v>308</v>
      </c>
      <c r="M4772" t="s">
        <v>1187</v>
      </c>
      <c r="N4772" t="s">
        <v>41137</v>
      </c>
      <c r="O4772" t="s">
        <v>41138</v>
      </c>
      <c r="P4772" t="s">
        <v>1906</v>
      </c>
      <c r="Q4772" t="s">
        <v>41139</v>
      </c>
      <c r="R4772" t="s">
        <v>41140</v>
      </c>
      <c r="S4772" t="s">
        <v>41141</v>
      </c>
      <c r="T4772">
        <v>6.3</v>
      </c>
      <c r="U4772">
        <v>40886</v>
      </c>
      <c r="W4772"/>
      <c r="X4772"/>
      <c r="Y4772"/>
      <c r="Z4772"/>
      <c r="AA4772"/>
      <c r="AB4772">
        <v>348</v>
      </c>
    </row>
    <row r="4773" spans="1:28" hidden="1" x14ac:dyDescent="0.2">
      <c r="A4773" t="s">
        <v>41142</v>
      </c>
      <c r="B4773" t="s">
        <v>41143</v>
      </c>
      <c r="C4773">
        <v>2016</v>
      </c>
      <c r="D4773" t="s">
        <v>41144</v>
      </c>
      <c r="E4773" t="s">
        <v>176</v>
      </c>
      <c r="H4773">
        <v>130</v>
      </c>
      <c r="I4773" t="s">
        <v>943</v>
      </c>
      <c r="J4773" t="s">
        <v>2402</v>
      </c>
      <c r="M4773" t="s">
        <v>41145</v>
      </c>
      <c r="N4773" t="s">
        <v>41145</v>
      </c>
      <c r="O4773" t="s">
        <v>41146</v>
      </c>
      <c r="P4773" t="s">
        <v>41147</v>
      </c>
      <c r="Q4773" t="s">
        <v>41148</v>
      </c>
      <c r="R4773" t="s">
        <v>41149</v>
      </c>
      <c r="S4773" t="s">
        <v>41150</v>
      </c>
      <c r="T4773">
        <v>8.5</v>
      </c>
      <c r="U4773">
        <v>10269</v>
      </c>
      <c r="W4773">
        <v>400000</v>
      </c>
      <c r="X4773"/>
      <c r="Y4773"/>
      <c r="Z4773"/>
      <c r="AA4773"/>
      <c r="AB4773">
        <v>102</v>
      </c>
    </row>
    <row r="4774" spans="1:28" x14ac:dyDescent="0.2">
      <c r="A4774" t="s">
        <v>16624</v>
      </c>
      <c r="B4774" t="s">
        <v>16625</v>
      </c>
      <c r="C4774">
        <v>2007</v>
      </c>
      <c r="D4774" s="1">
        <v>39455</v>
      </c>
      <c r="E4774" t="s">
        <v>1045</v>
      </c>
      <c r="F4774" t="s">
        <v>44050</v>
      </c>
      <c r="H4774">
        <v>84</v>
      </c>
      <c r="I4774" t="s">
        <v>25</v>
      </c>
      <c r="J4774" t="s">
        <v>26</v>
      </c>
      <c r="M4774" t="s">
        <v>5905</v>
      </c>
      <c r="N4774" t="s">
        <v>16626</v>
      </c>
      <c r="O4774" t="s">
        <v>16627</v>
      </c>
      <c r="P4774" t="s">
        <v>16628</v>
      </c>
      <c r="Q4774" t="s">
        <v>16629</v>
      </c>
      <c r="R4774" t="s">
        <v>16630</v>
      </c>
      <c r="S4774" t="s">
        <v>16631</v>
      </c>
      <c r="T4774">
        <v>4.3</v>
      </c>
      <c r="U4774">
        <v>10934</v>
      </c>
      <c r="V4774" s="12">
        <f>W4774*1.24823238899982</f>
        <v>24964647.779996399</v>
      </c>
      <c r="W4774" s="3">
        <v>20000000</v>
      </c>
      <c r="X4774" s="13">
        <f>Y4774*1.24823238899982</f>
        <v>16663811.272183198</v>
      </c>
      <c r="Y4774" s="3">
        <v>13349927</v>
      </c>
      <c r="Z4774" s="13">
        <f>AA4774*144548551.06</f>
        <v>1957065093278203.2</v>
      </c>
      <c r="AA4774" s="3">
        <v>13539154</v>
      </c>
      <c r="AB4774">
        <v>47</v>
      </c>
    </row>
    <row r="4775" spans="1:28" x14ac:dyDescent="0.2">
      <c r="A4775" t="s">
        <v>17275</v>
      </c>
      <c r="B4775" t="s">
        <v>17276</v>
      </c>
      <c r="C4775">
        <v>2007</v>
      </c>
      <c r="D4775" t="s">
        <v>13637</v>
      </c>
      <c r="E4775" t="s">
        <v>1045</v>
      </c>
      <c r="F4775" t="s">
        <v>44032</v>
      </c>
      <c r="G4775" t="s">
        <v>44036</v>
      </c>
      <c r="H4775">
        <v>108</v>
      </c>
      <c r="I4775" t="s">
        <v>25</v>
      </c>
      <c r="J4775" t="s">
        <v>26</v>
      </c>
      <c r="M4775" t="s">
        <v>9068</v>
      </c>
      <c r="N4775" t="s">
        <v>17277</v>
      </c>
      <c r="O4775" t="s">
        <v>17278</v>
      </c>
      <c r="P4775" t="s">
        <v>11303</v>
      </c>
      <c r="Q4775" t="s">
        <v>17279</v>
      </c>
      <c r="R4775" t="s">
        <v>17280</v>
      </c>
      <c r="S4775" t="s">
        <v>17281</v>
      </c>
      <c r="T4775">
        <v>6.2</v>
      </c>
      <c r="U4775">
        <v>45476</v>
      </c>
      <c r="V4775" s="12">
        <f>W4775*1.24823238899982</f>
        <v>20595834.41849703</v>
      </c>
      <c r="W4775" s="3">
        <v>16500000</v>
      </c>
      <c r="X4775" s="13">
        <f>Y4775*1.24823238899982</f>
        <v>14844497.586427294</v>
      </c>
      <c r="Y4775" s="3">
        <v>11892415</v>
      </c>
      <c r="Z4775" s="13">
        <f>AA4775*144548551.06</f>
        <v>1968762106578529.5</v>
      </c>
      <c r="AA4775" s="3">
        <v>13620075</v>
      </c>
      <c r="AB4775">
        <v>57</v>
      </c>
    </row>
    <row r="4776" spans="1:28" hidden="1" x14ac:dyDescent="0.2">
      <c r="A4776" t="s">
        <v>41167</v>
      </c>
      <c r="B4776" t="s">
        <v>41168</v>
      </c>
      <c r="C4776">
        <v>2017</v>
      </c>
      <c r="D4776" t="s">
        <v>39584</v>
      </c>
      <c r="E4776" t="s">
        <v>1045</v>
      </c>
      <c r="F4776" t="s">
        <v>44032</v>
      </c>
      <c r="G4776" t="s">
        <v>44057</v>
      </c>
      <c r="H4776">
        <v>102</v>
      </c>
      <c r="I4776" t="s">
        <v>25</v>
      </c>
      <c r="J4776" t="s">
        <v>26</v>
      </c>
      <c r="M4776" t="s">
        <v>4506</v>
      </c>
      <c r="N4776" t="s">
        <v>4506</v>
      </c>
      <c r="O4776" t="s">
        <v>41169</v>
      </c>
      <c r="P4776" t="s">
        <v>979</v>
      </c>
      <c r="Q4776" t="s">
        <v>41170</v>
      </c>
      <c r="R4776" t="s">
        <v>41171</v>
      </c>
      <c r="S4776" t="s">
        <v>41172</v>
      </c>
      <c r="T4776">
        <v>6.5</v>
      </c>
      <c r="U4776">
        <v>15424</v>
      </c>
      <c r="W4776"/>
      <c r="X4776"/>
      <c r="Y4776">
        <v>2133158</v>
      </c>
      <c r="Z4776"/>
      <c r="AA4776">
        <v>3816527</v>
      </c>
      <c r="AB4776">
        <v>138</v>
      </c>
    </row>
    <row r="4777" spans="1:28" hidden="1" x14ac:dyDescent="0.2">
      <c r="A4777" t="s">
        <v>41173</v>
      </c>
      <c r="B4777" t="s">
        <v>41174</v>
      </c>
      <c r="C4777">
        <v>2017</v>
      </c>
      <c r="D4777" t="s">
        <v>41175</v>
      </c>
      <c r="E4777" t="s">
        <v>3496</v>
      </c>
      <c r="F4777" t="s">
        <v>44045</v>
      </c>
      <c r="G4777" t="s">
        <v>44042</v>
      </c>
      <c r="H4777">
        <v>90</v>
      </c>
      <c r="I4777" t="s">
        <v>25</v>
      </c>
      <c r="J4777" t="s">
        <v>26</v>
      </c>
      <c r="M4777" t="s">
        <v>41176</v>
      </c>
      <c r="N4777" t="s">
        <v>41177</v>
      </c>
      <c r="O4777" t="s">
        <v>41178</v>
      </c>
      <c r="P4777" t="s">
        <v>41179</v>
      </c>
      <c r="Q4777" t="s">
        <v>41179</v>
      </c>
      <c r="R4777" t="s">
        <v>41180</v>
      </c>
      <c r="S4777" t="s">
        <v>41181</v>
      </c>
      <c r="T4777">
        <v>5.9</v>
      </c>
      <c r="U4777">
        <v>11393</v>
      </c>
      <c r="W4777">
        <v>2300000</v>
      </c>
      <c r="X4777"/>
      <c r="Y4777"/>
      <c r="Z4777"/>
      <c r="AA4777">
        <v>19513</v>
      </c>
      <c r="AB4777">
        <v>152</v>
      </c>
    </row>
    <row r="4778" spans="1:28" hidden="1" x14ac:dyDescent="0.2">
      <c r="A4778" t="s">
        <v>17897</v>
      </c>
      <c r="B4778" t="s">
        <v>17898</v>
      </c>
      <c r="C4778">
        <v>2007</v>
      </c>
      <c r="D4778" s="1">
        <v>39605</v>
      </c>
      <c r="E4778" t="s">
        <v>16512</v>
      </c>
      <c r="F4778" t="s">
        <v>44044</v>
      </c>
      <c r="G4778" t="s">
        <v>44032</v>
      </c>
      <c r="H4778">
        <v>115</v>
      </c>
      <c r="I4778" t="s">
        <v>17899</v>
      </c>
      <c r="J4778" t="s">
        <v>2390</v>
      </c>
      <c r="K4778" t="s">
        <v>1121</v>
      </c>
      <c r="L4778" t="s">
        <v>27</v>
      </c>
      <c r="M4778" t="s">
        <v>17900</v>
      </c>
      <c r="N4778" t="s">
        <v>17901</v>
      </c>
      <c r="O4778" t="s">
        <v>17902</v>
      </c>
      <c r="P4778" t="s">
        <v>17903</v>
      </c>
      <c r="Q4778" t="s">
        <v>17904</v>
      </c>
      <c r="R4778" t="s">
        <v>17905</v>
      </c>
      <c r="S4778" t="s">
        <v>17906</v>
      </c>
      <c r="T4778">
        <v>8.1</v>
      </c>
      <c r="U4778">
        <v>96460</v>
      </c>
      <c r="V4778" s="12">
        <f>W4778*1.24823238899982</f>
        <v>4992929.55599928</v>
      </c>
      <c r="W4778" s="3">
        <v>4000000</v>
      </c>
      <c r="X4778" s="13">
        <f>Y4778*1.24823238899982</f>
        <v>10914.544009414425</v>
      </c>
      <c r="Y4778" s="3">
        <v>8744</v>
      </c>
      <c r="Z4778" s="13">
        <f>AA4778*144548551.06</f>
        <v>2133413458280097</v>
      </c>
      <c r="AA4778" s="3">
        <v>14759148</v>
      </c>
      <c r="AB4778">
        <v>122</v>
      </c>
    </row>
    <row r="4779" spans="1:28" x14ac:dyDescent="0.2">
      <c r="A4779" t="s">
        <v>13186</v>
      </c>
      <c r="B4779" t="s">
        <v>13187</v>
      </c>
      <c r="C4779">
        <v>2007</v>
      </c>
      <c r="D4779" t="s">
        <v>10399</v>
      </c>
      <c r="E4779" t="s">
        <v>44035</v>
      </c>
      <c r="F4779" t="s">
        <v>44044</v>
      </c>
      <c r="G4779" t="s">
        <v>44032</v>
      </c>
      <c r="H4779">
        <v>160</v>
      </c>
      <c r="I4779" t="s">
        <v>7240</v>
      </c>
      <c r="J4779" t="s">
        <v>26</v>
      </c>
      <c r="K4779" t="s">
        <v>496</v>
      </c>
      <c r="M4779" t="s">
        <v>2380</v>
      </c>
      <c r="N4779" t="s">
        <v>13188</v>
      </c>
      <c r="O4779" t="s">
        <v>13189</v>
      </c>
      <c r="P4779" t="s">
        <v>852</v>
      </c>
      <c r="Q4779" t="s">
        <v>13190</v>
      </c>
      <c r="R4779" t="s">
        <v>13191</v>
      </c>
      <c r="S4779" t="s">
        <v>13192</v>
      </c>
      <c r="T4779">
        <v>7.5</v>
      </c>
      <c r="U4779">
        <v>165925</v>
      </c>
      <c r="V4779" s="12">
        <f>W4779*1.24823238899982</f>
        <v>37446971.6699946</v>
      </c>
      <c r="W4779" s="3">
        <v>30000000</v>
      </c>
      <c r="X4779" s="13">
        <f>Y4779*1.24823238899982</f>
        <v>4879526.3952262569</v>
      </c>
      <c r="Y4779" s="3">
        <v>3909149</v>
      </c>
      <c r="Z4779" s="13">
        <f>AA4779*144548551.06</f>
        <v>2168484984126682.5</v>
      </c>
      <c r="AA4779" s="3">
        <v>15001776</v>
      </c>
      <c r="AB4779">
        <v>467</v>
      </c>
    </row>
    <row r="4780" spans="1:28" hidden="1" x14ac:dyDescent="0.2">
      <c r="A4780" t="s">
        <v>41197</v>
      </c>
      <c r="B4780" t="s">
        <v>41198</v>
      </c>
      <c r="C4780">
        <v>2017</v>
      </c>
      <c r="D4780" t="s">
        <v>27778</v>
      </c>
      <c r="E4780" t="s">
        <v>1045</v>
      </c>
      <c r="H4780">
        <v>130</v>
      </c>
      <c r="I4780" t="s">
        <v>25</v>
      </c>
      <c r="J4780" t="s">
        <v>26</v>
      </c>
      <c r="M4780" t="s">
        <v>1326</v>
      </c>
      <c r="N4780" t="s">
        <v>41199</v>
      </c>
      <c r="O4780" t="s">
        <v>41200</v>
      </c>
      <c r="P4780" t="s">
        <v>1329</v>
      </c>
      <c r="Q4780" t="s">
        <v>41201</v>
      </c>
      <c r="R4780" t="s">
        <v>41202</v>
      </c>
      <c r="S4780" t="s">
        <v>41203</v>
      </c>
      <c r="T4780">
        <v>5.2</v>
      </c>
      <c r="U4780">
        <v>13985</v>
      </c>
      <c r="W4780"/>
      <c r="X4780"/>
      <c r="Y4780"/>
      <c r="Z4780"/>
      <c r="AA4780"/>
      <c r="AB4780">
        <v>125</v>
      </c>
    </row>
    <row r="4781" spans="1:28" hidden="1" x14ac:dyDescent="0.2">
      <c r="A4781" t="s">
        <v>41204</v>
      </c>
      <c r="B4781" t="s">
        <v>41205</v>
      </c>
      <c r="C4781">
        <v>2016</v>
      </c>
      <c r="D4781" s="1">
        <v>42533</v>
      </c>
      <c r="E4781" t="s">
        <v>176</v>
      </c>
      <c r="F4781" t="s">
        <v>44036</v>
      </c>
      <c r="H4781">
        <v>80</v>
      </c>
      <c r="I4781" t="s">
        <v>25</v>
      </c>
      <c r="J4781" t="s">
        <v>26</v>
      </c>
      <c r="M4781" t="s">
        <v>41206</v>
      </c>
      <c r="N4781" t="s">
        <v>34775</v>
      </c>
      <c r="O4781" t="s">
        <v>41207</v>
      </c>
      <c r="P4781" t="s">
        <v>34775</v>
      </c>
      <c r="Q4781" t="s">
        <v>41208</v>
      </c>
      <c r="R4781" t="s">
        <v>41209</v>
      </c>
      <c r="S4781" t="s">
        <v>41210</v>
      </c>
      <c r="T4781">
        <v>7.3</v>
      </c>
      <c r="U4781">
        <v>13253</v>
      </c>
      <c r="W4781"/>
      <c r="X4781"/>
      <c r="Y4781">
        <v>21626</v>
      </c>
      <c r="Z4781"/>
      <c r="AA4781">
        <v>21626</v>
      </c>
      <c r="AB4781">
        <v>81</v>
      </c>
    </row>
    <row r="4782" spans="1:28" hidden="1" x14ac:dyDescent="0.2">
      <c r="A4782" t="s">
        <v>41211</v>
      </c>
      <c r="B4782" t="s">
        <v>41212</v>
      </c>
      <c r="C4782">
        <v>2019</v>
      </c>
      <c r="D4782" t="s">
        <v>40250</v>
      </c>
      <c r="E4782" t="s">
        <v>176</v>
      </c>
      <c r="F4782" t="s">
        <v>44046</v>
      </c>
      <c r="G4782" t="s">
        <v>44045</v>
      </c>
      <c r="H4782">
        <v>95</v>
      </c>
      <c r="I4782" t="s">
        <v>229</v>
      </c>
      <c r="J4782" t="s">
        <v>26</v>
      </c>
      <c r="M4782" t="s">
        <v>38560</v>
      </c>
      <c r="N4782" t="s">
        <v>41213</v>
      </c>
      <c r="O4782" t="s">
        <v>41214</v>
      </c>
      <c r="P4782" t="s">
        <v>37269</v>
      </c>
      <c r="Q4782" t="s">
        <v>41215</v>
      </c>
      <c r="R4782" t="s">
        <v>41216</v>
      </c>
      <c r="S4782" t="s">
        <v>41217</v>
      </c>
      <c r="T4782">
        <v>4</v>
      </c>
      <c r="U4782">
        <v>14578</v>
      </c>
      <c r="W4782"/>
      <c r="X4782"/>
      <c r="Y4782"/>
      <c r="Z4782"/>
      <c r="AA4782"/>
      <c r="AB4782">
        <v>511</v>
      </c>
    </row>
    <row r="4783" spans="1:28" hidden="1" x14ac:dyDescent="0.2">
      <c r="A4783" t="s">
        <v>41218</v>
      </c>
      <c r="B4783" t="s">
        <v>41219</v>
      </c>
      <c r="C4783">
        <v>2016</v>
      </c>
      <c r="D4783" t="s">
        <v>37345</v>
      </c>
      <c r="E4783" t="s">
        <v>44037</v>
      </c>
      <c r="F4783" t="s">
        <v>44047</v>
      </c>
      <c r="G4783" t="s">
        <v>44032</v>
      </c>
      <c r="H4783">
        <v>95</v>
      </c>
      <c r="I4783" t="s">
        <v>2213</v>
      </c>
      <c r="J4783" t="s">
        <v>934</v>
      </c>
      <c r="M4783" t="s">
        <v>41220</v>
      </c>
      <c r="N4783" t="s">
        <v>41221</v>
      </c>
      <c r="O4783" t="s">
        <v>41222</v>
      </c>
      <c r="P4783" t="s">
        <v>41223</v>
      </c>
      <c r="Q4783" t="s">
        <v>41224</v>
      </c>
      <c r="R4783" t="s">
        <v>41225</v>
      </c>
      <c r="S4783" t="s">
        <v>41226</v>
      </c>
      <c r="T4783">
        <v>7.1</v>
      </c>
      <c r="U4783">
        <v>11695</v>
      </c>
      <c r="W4783"/>
      <c r="X4783"/>
      <c r="Y4783"/>
      <c r="Z4783"/>
      <c r="AA4783">
        <v>2359127</v>
      </c>
      <c r="AB4783">
        <v>60</v>
      </c>
    </row>
    <row r="4784" spans="1:28" hidden="1" x14ac:dyDescent="0.2">
      <c r="A4784" t="s">
        <v>41227</v>
      </c>
      <c r="B4784" t="s">
        <v>41228</v>
      </c>
      <c r="C4784">
        <v>2018</v>
      </c>
      <c r="D4784" s="1">
        <v>43466</v>
      </c>
      <c r="E4784" t="s">
        <v>176</v>
      </c>
      <c r="H4784">
        <v>105</v>
      </c>
      <c r="I4784" t="s">
        <v>25</v>
      </c>
      <c r="J4784" t="s">
        <v>26</v>
      </c>
      <c r="M4784" t="s">
        <v>18434</v>
      </c>
      <c r="N4784" t="s">
        <v>29561</v>
      </c>
      <c r="O4784" t="s">
        <v>41229</v>
      </c>
      <c r="P4784" t="s">
        <v>41230</v>
      </c>
      <c r="Q4784" t="s">
        <v>41231</v>
      </c>
      <c r="R4784" t="s">
        <v>41232</v>
      </c>
      <c r="S4784" t="s">
        <v>41233</v>
      </c>
      <c r="T4784">
        <v>6.8</v>
      </c>
      <c r="U4784">
        <v>21929</v>
      </c>
      <c r="W4784"/>
      <c r="X4784"/>
      <c r="Y4784">
        <v>1050616</v>
      </c>
      <c r="Z4784"/>
      <c r="AA4784">
        <v>3321367</v>
      </c>
      <c r="AB4784">
        <v>119</v>
      </c>
    </row>
    <row r="4785" spans="1:28" hidden="1" x14ac:dyDescent="0.2">
      <c r="A4785" t="s">
        <v>41234</v>
      </c>
      <c r="B4785" t="s">
        <v>41235</v>
      </c>
      <c r="C4785">
        <v>2019</v>
      </c>
      <c r="D4785" t="s">
        <v>41236</v>
      </c>
      <c r="E4785" t="s">
        <v>44035</v>
      </c>
      <c r="F4785" t="s">
        <v>44032</v>
      </c>
      <c r="H4785">
        <v>124</v>
      </c>
      <c r="I4785" t="s">
        <v>41237</v>
      </c>
      <c r="J4785" t="s">
        <v>26</v>
      </c>
      <c r="M4785" t="s">
        <v>41238</v>
      </c>
      <c r="N4785" t="s">
        <v>41239</v>
      </c>
      <c r="O4785" t="s">
        <v>41240</v>
      </c>
      <c r="P4785" t="s">
        <v>1401</v>
      </c>
      <c r="Q4785" t="s">
        <v>41241</v>
      </c>
      <c r="R4785" t="s">
        <v>41242</v>
      </c>
      <c r="S4785" t="s">
        <v>41243</v>
      </c>
      <c r="T4785">
        <v>7.3</v>
      </c>
      <c r="U4785">
        <v>29389</v>
      </c>
      <c r="W4785">
        <v>25000000</v>
      </c>
      <c r="X4785"/>
      <c r="Y4785"/>
      <c r="Z4785"/>
      <c r="AA4785">
        <v>4957273</v>
      </c>
      <c r="AB4785">
        <v>304</v>
      </c>
    </row>
    <row r="4786" spans="1:28" hidden="1" x14ac:dyDescent="0.2">
      <c r="A4786" t="s">
        <v>41244</v>
      </c>
      <c r="B4786" t="s">
        <v>41245</v>
      </c>
      <c r="C4786">
        <v>2018</v>
      </c>
      <c r="D4786" t="s">
        <v>24467</v>
      </c>
      <c r="E4786" t="s">
        <v>176</v>
      </c>
      <c r="F4786" t="s">
        <v>44049</v>
      </c>
      <c r="G4786" t="s">
        <v>44036</v>
      </c>
      <c r="H4786">
        <v>164</v>
      </c>
      <c r="I4786" t="s">
        <v>943</v>
      </c>
      <c r="J4786" t="s">
        <v>944</v>
      </c>
      <c r="K4786" t="s">
        <v>2402</v>
      </c>
      <c r="L4786" t="s">
        <v>41246</v>
      </c>
      <c r="M4786" t="s">
        <v>2761</v>
      </c>
      <c r="N4786" t="s">
        <v>41247</v>
      </c>
      <c r="O4786" t="s">
        <v>41248</v>
      </c>
      <c r="P4786" t="s">
        <v>31607</v>
      </c>
      <c r="Q4786" t="s">
        <v>41249</v>
      </c>
      <c r="R4786" t="s">
        <v>41250</v>
      </c>
      <c r="S4786" t="s">
        <v>41251</v>
      </c>
      <c r="T4786">
        <v>7</v>
      </c>
      <c r="U4786">
        <v>26643</v>
      </c>
      <c r="W4786"/>
      <c r="X4786"/>
      <c r="Y4786">
        <v>11846060</v>
      </c>
      <c r="Z4786"/>
      <c r="AA4786">
        <v>22991060</v>
      </c>
      <c r="AB4786">
        <v>345</v>
      </c>
    </row>
    <row r="4787" spans="1:28" hidden="1" x14ac:dyDescent="0.2">
      <c r="A4787" t="s">
        <v>41252</v>
      </c>
      <c r="B4787" t="s">
        <v>41253</v>
      </c>
      <c r="C4787">
        <v>2016</v>
      </c>
      <c r="D4787" t="s">
        <v>41254</v>
      </c>
      <c r="E4787" t="s">
        <v>176</v>
      </c>
      <c r="F4787" t="s">
        <v>44036</v>
      </c>
      <c r="H4787">
        <v>151</v>
      </c>
      <c r="I4787" t="s">
        <v>943</v>
      </c>
      <c r="J4787" t="s">
        <v>944</v>
      </c>
      <c r="M4787" t="s">
        <v>31984</v>
      </c>
      <c r="N4787" t="s">
        <v>31984</v>
      </c>
      <c r="O4787" t="s">
        <v>41255</v>
      </c>
      <c r="P4787" t="s">
        <v>31871</v>
      </c>
      <c r="Q4787" t="s">
        <v>41256</v>
      </c>
      <c r="R4787" t="s">
        <v>41257</v>
      </c>
      <c r="S4787" t="s">
        <v>41258</v>
      </c>
      <c r="T4787">
        <v>7.6</v>
      </c>
      <c r="U4787">
        <v>35160</v>
      </c>
      <c r="W4787"/>
      <c r="X4787"/>
      <c r="Y4787">
        <v>2376479</v>
      </c>
      <c r="Z4787"/>
      <c r="AA4787">
        <v>3199581</v>
      </c>
      <c r="AB4787">
        <v>150</v>
      </c>
    </row>
    <row r="4788" spans="1:28" x14ac:dyDescent="0.2">
      <c r="A4788" t="s">
        <v>16887</v>
      </c>
      <c r="B4788" t="s">
        <v>16888</v>
      </c>
      <c r="C4788">
        <v>2007</v>
      </c>
      <c r="D4788" t="s">
        <v>9407</v>
      </c>
      <c r="E4788" t="s">
        <v>16512</v>
      </c>
      <c r="F4788" t="s">
        <v>44044</v>
      </c>
      <c r="G4788" t="s">
        <v>44032</v>
      </c>
      <c r="H4788">
        <v>105</v>
      </c>
      <c r="I4788" t="s">
        <v>25</v>
      </c>
      <c r="J4788" t="s">
        <v>26</v>
      </c>
      <c r="M4788" t="s">
        <v>10263</v>
      </c>
      <c r="N4788" t="s">
        <v>16889</v>
      </c>
      <c r="O4788" t="s">
        <v>16890</v>
      </c>
      <c r="P4788" t="s">
        <v>8414</v>
      </c>
      <c r="Q4788" t="s">
        <v>16891</v>
      </c>
      <c r="R4788" t="s">
        <v>16892</v>
      </c>
      <c r="S4788" t="s">
        <v>16893</v>
      </c>
      <c r="T4788">
        <v>6.8</v>
      </c>
      <c r="U4788">
        <v>68198</v>
      </c>
      <c r="V4788" s="12">
        <f>W4788*1.24823238899982</f>
        <v>24964647.779996399</v>
      </c>
      <c r="W4788" s="3">
        <v>20000000</v>
      </c>
      <c r="X4788" s="13">
        <f>Y4788*1.24823238899982</f>
        <v>11900969.640680645</v>
      </c>
      <c r="Y4788" s="3">
        <v>9534258</v>
      </c>
      <c r="Z4788" s="13">
        <f>AA4788*144548551.06</f>
        <v>2453633453477376.5</v>
      </c>
      <c r="AA4788" s="3">
        <v>16974459</v>
      </c>
      <c r="AB4788">
        <v>343</v>
      </c>
    </row>
    <row r="4789" spans="1:28" hidden="1" x14ac:dyDescent="0.2">
      <c r="A4789" t="s">
        <v>41265</v>
      </c>
      <c r="B4789" t="s">
        <v>41266</v>
      </c>
      <c r="C4789">
        <v>2018</v>
      </c>
      <c r="D4789" s="1">
        <v>43808</v>
      </c>
      <c r="E4789" t="s">
        <v>176</v>
      </c>
      <c r="F4789" t="s">
        <v>44057</v>
      </c>
      <c r="H4789">
        <v>114</v>
      </c>
      <c r="I4789" t="s">
        <v>25</v>
      </c>
      <c r="J4789" t="s">
        <v>26</v>
      </c>
      <c r="K4789" t="s">
        <v>7140</v>
      </c>
      <c r="L4789" t="s">
        <v>838</v>
      </c>
      <c r="M4789" t="s">
        <v>915</v>
      </c>
      <c r="N4789" t="s">
        <v>41267</v>
      </c>
      <c r="O4789" t="s">
        <v>41268</v>
      </c>
      <c r="P4789" t="s">
        <v>1614</v>
      </c>
      <c r="Q4789" t="s">
        <v>9571</v>
      </c>
      <c r="R4789" t="s">
        <v>41269</v>
      </c>
      <c r="S4789" t="s">
        <v>41270</v>
      </c>
      <c r="T4789">
        <v>5.9</v>
      </c>
      <c r="U4789">
        <v>15420</v>
      </c>
      <c r="W4789"/>
      <c r="X4789"/>
      <c r="Y4789">
        <v>727119</v>
      </c>
      <c r="Z4789"/>
      <c r="AA4789">
        <v>1399272</v>
      </c>
      <c r="AB4789">
        <v>193</v>
      </c>
    </row>
    <row r="4790" spans="1:28" hidden="1" x14ac:dyDescent="0.2">
      <c r="A4790" t="s">
        <v>41271</v>
      </c>
      <c r="B4790" t="s">
        <v>41272</v>
      </c>
      <c r="C4790">
        <v>2017</v>
      </c>
      <c r="D4790" t="s">
        <v>22877</v>
      </c>
      <c r="E4790" t="s">
        <v>1045</v>
      </c>
      <c r="F4790" t="s">
        <v>44032</v>
      </c>
      <c r="H4790">
        <v>98</v>
      </c>
      <c r="I4790" t="s">
        <v>25</v>
      </c>
      <c r="J4790" t="s">
        <v>26</v>
      </c>
      <c r="M4790" t="s">
        <v>41273</v>
      </c>
      <c r="N4790" t="s">
        <v>41274</v>
      </c>
      <c r="O4790" t="s">
        <v>41275</v>
      </c>
      <c r="P4790" t="s">
        <v>28813</v>
      </c>
      <c r="Q4790" t="s">
        <v>41276</v>
      </c>
      <c r="R4790" t="s">
        <v>41277</v>
      </c>
      <c r="S4790" t="s">
        <v>41278</v>
      </c>
      <c r="T4790">
        <v>6.6</v>
      </c>
      <c r="U4790">
        <v>34497</v>
      </c>
      <c r="W4790"/>
      <c r="X4790"/>
      <c r="Y4790">
        <v>3024308</v>
      </c>
      <c r="Z4790"/>
      <c r="AA4790">
        <v>3146831</v>
      </c>
      <c r="AB4790">
        <v>151</v>
      </c>
    </row>
    <row r="4791" spans="1:28" hidden="1" x14ac:dyDescent="0.2">
      <c r="A4791" t="s">
        <v>41279</v>
      </c>
      <c r="B4791" t="s">
        <v>41280</v>
      </c>
      <c r="C4791">
        <v>2018</v>
      </c>
      <c r="D4791" t="s">
        <v>41002</v>
      </c>
      <c r="E4791" t="s">
        <v>176</v>
      </c>
      <c r="F4791" t="s">
        <v>44042</v>
      </c>
      <c r="H4791">
        <v>114</v>
      </c>
      <c r="I4791" t="s">
        <v>41281</v>
      </c>
      <c r="J4791" t="s">
        <v>26</v>
      </c>
      <c r="K4791" t="s">
        <v>975</v>
      </c>
      <c r="L4791" t="s">
        <v>361</v>
      </c>
      <c r="M4791" t="s">
        <v>25758</v>
      </c>
      <c r="N4791" t="s">
        <v>41282</v>
      </c>
      <c r="O4791" t="s">
        <v>41283</v>
      </c>
      <c r="P4791" t="s">
        <v>40371</v>
      </c>
      <c r="Q4791" t="s">
        <v>41284</v>
      </c>
      <c r="R4791" t="s">
        <v>41285</v>
      </c>
      <c r="S4791" t="s">
        <v>41286</v>
      </c>
      <c r="T4791">
        <v>6.6</v>
      </c>
      <c r="U4791">
        <v>11162</v>
      </c>
      <c r="W4791"/>
      <c r="X4791"/>
      <c r="Y4791"/>
      <c r="Z4791"/>
      <c r="AA4791"/>
      <c r="AB4791">
        <v>139</v>
      </c>
    </row>
    <row r="4792" spans="1:28" x14ac:dyDescent="0.2">
      <c r="A4792" t="s">
        <v>11905</v>
      </c>
      <c r="B4792" t="s">
        <v>11906</v>
      </c>
      <c r="C4792">
        <v>2007</v>
      </c>
      <c r="D4792" t="s">
        <v>11642</v>
      </c>
      <c r="E4792" t="s">
        <v>1045</v>
      </c>
      <c r="F4792" t="s">
        <v>44032</v>
      </c>
      <c r="G4792" t="s">
        <v>44036</v>
      </c>
      <c r="H4792">
        <v>97</v>
      </c>
      <c r="I4792" t="s">
        <v>25</v>
      </c>
      <c r="J4792" t="s">
        <v>26</v>
      </c>
      <c r="M4792" t="s">
        <v>11907</v>
      </c>
      <c r="N4792" t="s">
        <v>11907</v>
      </c>
      <c r="O4792" t="s">
        <v>11908</v>
      </c>
      <c r="P4792" t="s">
        <v>11909</v>
      </c>
      <c r="Q4792" t="s">
        <v>11910</v>
      </c>
      <c r="R4792" t="s">
        <v>11911</v>
      </c>
      <c r="S4792" t="s">
        <v>11912</v>
      </c>
      <c r="T4792">
        <v>6.4</v>
      </c>
      <c r="U4792">
        <v>30715</v>
      </c>
      <c r="V4792" s="12">
        <f>W4792*1.24823238899982</f>
        <v>12482323.889998199</v>
      </c>
      <c r="W4792" s="3">
        <v>10000000</v>
      </c>
      <c r="X4792" s="13">
        <f>Y4792*1.24823238899982</f>
        <v>13796660.169854671</v>
      </c>
      <c r="Y4792" s="3">
        <v>11052958</v>
      </c>
      <c r="Z4792" s="13">
        <f>AA4792*144548551.06</f>
        <v>2538571916662845.5</v>
      </c>
      <c r="AA4792" s="3">
        <v>17562071</v>
      </c>
      <c r="AB4792">
        <v>84</v>
      </c>
    </row>
    <row r="4793" spans="1:28" x14ac:dyDescent="0.2">
      <c r="A4793" t="s">
        <v>14256</v>
      </c>
      <c r="B4793" t="s">
        <v>14257</v>
      </c>
      <c r="C4793">
        <v>2007</v>
      </c>
      <c r="D4793" s="1">
        <v>39093</v>
      </c>
      <c r="E4793" t="s">
        <v>1045</v>
      </c>
      <c r="F4793" t="s">
        <v>44040</v>
      </c>
      <c r="H4793">
        <v>89</v>
      </c>
      <c r="I4793" t="s">
        <v>25</v>
      </c>
      <c r="J4793" t="s">
        <v>26</v>
      </c>
      <c r="M4793" t="s">
        <v>14258</v>
      </c>
      <c r="N4793" t="s">
        <v>14259</v>
      </c>
      <c r="O4793" t="s">
        <v>14260</v>
      </c>
      <c r="P4793" t="s">
        <v>4993</v>
      </c>
      <c r="Q4793" t="s">
        <v>14261</v>
      </c>
      <c r="R4793" t="s">
        <v>14262</v>
      </c>
      <c r="S4793" t="s">
        <v>14263</v>
      </c>
      <c r="T4793">
        <v>3.1</v>
      </c>
      <c r="U4793">
        <v>15427</v>
      </c>
      <c r="V4793" s="12">
        <f>W4793*1.24823238899982</f>
        <v>7489394.3339989195</v>
      </c>
      <c r="W4793" s="3">
        <v>6000000</v>
      </c>
      <c r="X4793" s="13">
        <f>Y4793*1.24823238899982</f>
        <v>16520688.94646048</v>
      </c>
      <c r="Y4793" s="3">
        <v>13235267</v>
      </c>
      <c r="Z4793" s="13">
        <f>AA4793*144548551.06</f>
        <v>2630407513962142</v>
      </c>
      <c r="AA4793" s="3">
        <v>18197398</v>
      </c>
      <c r="AB4793">
        <v>46</v>
      </c>
    </row>
    <row r="4794" spans="1:28" hidden="1" x14ac:dyDescent="0.2">
      <c r="A4794" t="s">
        <v>41300</v>
      </c>
      <c r="B4794" t="s">
        <v>41301</v>
      </c>
      <c r="C4794">
        <v>2019</v>
      </c>
      <c r="D4794" t="s">
        <v>41236</v>
      </c>
      <c r="E4794" t="s">
        <v>176</v>
      </c>
      <c r="F4794" t="s">
        <v>44036</v>
      </c>
      <c r="G4794" t="s">
        <v>44055</v>
      </c>
      <c r="H4794">
        <v>108</v>
      </c>
      <c r="I4794" t="s">
        <v>146</v>
      </c>
      <c r="J4794" t="s">
        <v>26</v>
      </c>
      <c r="K4794" t="s">
        <v>75</v>
      </c>
      <c r="M4794" t="s">
        <v>25223</v>
      </c>
      <c r="N4794" t="s">
        <v>36752</v>
      </c>
      <c r="O4794" t="s">
        <v>41302</v>
      </c>
      <c r="P4794" t="s">
        <v>11563</v>
      </c>
      <c r="Q4794" t="s">
        <v>41303</v>
      </c>
      <c r="R4794" t="s">
        <v>41304</v>
      </c>
      <c r="S4794" t="s">
        <v>41305</v>
      </c>
      <c r="T4794">
        <v>6.3</v>
      </c>
      <c r="U4794">
        <v>16167</v>
      </c>
      <c r="W4794"/>
      <c r="X4794"/>
      <c r="Y4794">
        <v>1618497</v>
      </c>
      <c r="Z4794"/>
      <c r="AA4794">
        <v>9215591</v>
      </c>
      <c r="AB4794">
        <v>138</v>
      </c>
    </row>
    <row r="4795" spans="1:28" hidden="1" x14ac:dyDescent="0.2">
      <c r="A4795" t="s">
        <v>41306</v>
      </c>
      <c r="B4795" t="s">
        <v>41307</v>
      </c>
      <c r="C4795">
        <v>2017</v>
      </c>
      <c r="D4795" s="1">
        <v>43010</v>
      </c>
      <c r="E4795" t="s">
        <v>1045</v>
      </c>
      <c r="F4795" t="s">
        <v>44032</v>
      </c>
      <c r="H4795">
        <v>137</v>
      </c>
      <c r="I4795" t="s">
        <v>943</v>
      </c>
      <c r="J4795" t="s">
        <v>944</v>
      </c>
      <c r="K4795" t="s">
        <v>41308</v>
      </c>
      <c r="M4795" t="s">
        <v>34398</v>
      </c>
      <c r="N4795" t="s">
        <v>34398</v>
      </c>
      <c r="O4795" t="s">
        <v>41309</v>
      </c>
      <c r="P4795" t="s">
        <v>2934</v>
      </c>
      <c r="Q4795" t="s">
        <v>41310</v>
      </c>
      <c r="R4795" t="s">
        <v>41311</v>
      </c>
      <c r="S4795" t="s">
        <v>41312</v>
      </c>
      <c r="T4795">
        <v>7.2</v>
      </c>
      <c r="U4795">
        <v>21481</v>
      </c>
      <c r="W4795"/>
      <c r="X4795"/>
      <c r="Y4795">
        <v>1654254</v>
      </c>
      <c r="Z4795"/>
      <c r="AA4795">
        <v>24214186</v>
      </c>
      <c r="AB4795">
        <v>70</v>
      </c>
    </row>
    <row r="4796" spans="1:28" hidden="1" x14ac:dyDescent="0.2">
      <c r="A4796" t="s">
        <v>41313</v>
      </c>
      <c r="B4796" t="s">
        <v>41314</v>
      </c>
      <c r="C4796">
        <v>2017</v>
      </c>
      <c r="D4796" s="1">
        <v>42797</v>
      </c>
      <c r="E4796" t="s">
        <v>44035</v>
      </c>
      <c r="F4796" t="s">
        <v>44032</v>
      </c>
      <c r="H4796">
        <v>108</v>
      </c>
      <c r="I4796" t="s">
        <v>4358</v>
      </c>
      <c r="J4796" t="s">
        <v>1076</v>
      </c>
      <c r="M4796" t="s">
        <v>41315</v>
      </c>
      <c r="N4796" t="s">
        <v>41316</v>
      </c>
      <c r="O4796" t="s">
        <v>41317</v>
      </c>
      <c r="P4796" t="s">
        <v>41318</v>
      </c>
      <c r="Q4796" t="s">
        <v>41319</v>
      </c>
      <c r="R4796" t="s">
        <v>692</v>
      </c>
      <c r="S4796" t="s">
        <v>693</v>
      </c>
      <c r="T4796">
        <v>1.4</v>
      </c>
      <c r="U4796">
        <v>72151</v>
      </c>
      <c r="W4796">
        <v>8000000</v>
      </c>
      <c r="X4796"/>
      <c r="Y4796"/>
      <c r="Z4796"/>
      <c r="AA4796">
        <v>538551</v>
      </c>
      <c r="AB4796">
        <v>45</v>
      </c>
    </row>
    <row r="4797" spans="1:28" x14ac:dyDescent="0.2">
      <c r="A4797" t="s">
        <v>17826</v>
      </c>
      <c r="B4797" t="s">
        <v>17827</v>
      </c>
      <c r="C4797">
        <v>2007</v>
      </c>
      <c r="D4797" s="1">
        <v>39580</v>
      </c>
      <c r="E4797" t="s">
        <v>176</v>
      </c>
      <c r="H4797">
        <v>104</v>
      </c>
      <c r="I4797" t="s">
        <v>25</v>
      </c>
      <c r="J4797" t="s">
        <v>26</v>
      </c>
      <c r="K4797" t="s">
        <v>27</v>
      </c>
      <c r="L4797" t="s">
        <v>361</v>
      </c>
      <c r="M4797" t="s">
        <v>7750</v>
      </c>
      <c r="N4797" t="s">
        <v>7750</v>
      </c>
      <c r="O4797" t="s">
        <v>17828</v>
      </c>
      <c r="P4797" t="s">
        <v>17829</v>
      </c>
      <c r="Q4797" t="s">
        <v>17830</v>
      </c>
      <c r="R4797" t="s">
        <v>17831</v>
      </c>
      <c r="S4797" t="s">
        <v>17832</v>
      </c>
      <c r="T4797">
        <v>7.6</v>
      </c>
      <c r="U4797">
        <v>41195</v>
      </c>
      <c r="V4797" s="12">
        <f>W4797*1.24823238899982</f>
        <v>4992929.55599928</v>
      </c>
      <c r="W4797" s="3">
        <v>4000000</v>
      </c>
      <c r="X4797" s="13">
        <f>Y4797*1.24823238899982</f>
        <v>11767197.823783923</v>
      </c>
      <c r="Y4797" s="3">
        <v>9427089</v>
      </c>
      <c r="Z4797" s="13">
        <f>AA4797*144548551.06</f>
        <v>2630424859788269</v>
      </c>
      <c r="AA4797" s="3">
        <v>18197518</v>
      </c>
      <c r="AB4797">
        <v>170</v>
      </c>
    </row>
    <row r="4798" spans="1:28" hidden="1" x14ac:dyDescent="0.2">
      <c r="A4798" t="s">
        <v>41326</v>
      </c>
      <c r="B4798" t="s">
        <v>41327</v>
      </c>
      <c r="C4798">
        <v>2017</v>
      </c>
      <c r="D4798" s="1">
        <v>42833</v>
      </c>
      <c r="E4798" t="s">
        <v>176</v>
      </c>
      <c r="H4798">
        <v>104</v>
      </c>
      <c r="I4798" t="s">
        <v>25</v>
      </c>
      <c r="J4798" t="s">
        <v>26</v>
      </c>
      <c r="K4798" t="s">
        <v>3179</v>
      </c>
      <c r="M4798" t="s">
        <v>41328</v>
      </c>
      <c r="N4798" t="s">
        <v>41328</v>
      </c>
      <c r="O4798" t="s">
        <v>41329</v>
      </c>
      <c r="P4798" t="s">
        <v>8858</v>
      </c>
      <c r="Q4798" t="s">
        <v>41330</v>
      </c>
      <c r="R4798" t="s">
        <v>41331</v>
      </c>
      <c r="S4798" t="s">
        <v>41332</v>
      </c>
      <c r="T4798">
        <v>7.2</v>
      </c>
      <c r="U4798">
        <v>13676</v>
      </c>
      <c r="W4798"/>
      <c r="X4798"/>
      <c r="Y4798">
        <v>1017107</v>
      </c>
      <c r="Z4798"/>
      <c r="AA4798">
        <v>1093077</v>
      </c>
      <c r="AB4798">
        <v>92</v>
      </c>
    </row>
    <row r="4799" spans="1:28" hidden="1" x14ac:dyDescent="0.2">
      <c r="A4799" t="s">
        <v>41333</v>
      </c>
      <c r="B4799" t="s">
        <v>41334</v>
      </c>
      <c r="C4799">
        <v>2017</v>
      </c>
      <c r="D4799" s="1">
        <v>42833</v>
      </c>
      <c r="E4799" t="s">
        <v>1045</v>
      </c>
      <c r="F4799" t="s">
        <v>44032</v>
      </c>
      <c r="G4799" t="s">
        <v>44036</v>
      </c>
      <c r="H4799">
        <v>143</v>
      </c>
      <c r="I4799" t="s">
        <v>943</v>
      </c>
      <c r="J4799" t="s">
        <v>944</v>
      </c>
      <c r="K4799" t="s">
        <v>75</v>
      </c>
      <c r="M4799" t="s">
        <v>20713</v>
      </c>
      <c r="N4799" t="s">
        <v>20713</v>
      </c>
      <c r="O4799" t="s">
        <v>41335</v>
      </c>
      <c r="P4799" t="s">
        <v>2764</v>
      </c>
      <c r="Q4799" t="s">
        <v>21783</v>
      </c>
      <c r="R4799" t="s">
        <v>41336</v>
      </c>
      <c r="S4799" t="s">
        <v>41337</v>
      </c>
      <c r="T4799">
        <v>5.3</v>
      </c>
      <c r="U4799">
        <v>18228</v>
      </c>
      <c r="W4799"/>
      <c r="X4799"/>
      <c r="Y4799">
        <v>1664648</v>
      </c>
      <c r="Z4799"/>
      <c r="AA4799">
        <v>4407775</v>
      </c>
      <c r="AB4799">
        <v>228</v>
      </c>
    </row>
    <row r="4800" spans="1:28" x14ac:dyDescent="0.2">
      <c r="A4800" t="s">
        <v>17478</v>
      </c>
      <c r="B4800" t="s">
        <v>17479</v>
      </c>
      <c r="C4800">
        <v>2007</v>
      </c>
      <c r="D4800" t="s">
        <v>8731</v>
      </c>
      <c r="E4800" t="s">
        <v>44035</v>
      </c>
      <c r="F4800" t="s">
        <v>44032</v>
      </c>
      <c r="G4800" t="s">
        <v>44049</v>
      </c>
      <c r="H4800">
        <v>108</v>
      </c>
      <c r="I4800" t="s">
        <v>229</v>
      </c>
      <c r="J4800" t="s">
        <v>26</v>
      </c>
      <c r="K4800" t="s">
        <v>27</v>
      </c>
      <c r="L4800" t="s">
        <v>1494</v>
      </c>
      <c r="M4800" t="s">
        <v>4532</v>
      </c>
      <c r="N4800" t="s">
        <v>17480</v>
      </c>
      <c r="O4800" t="s">
        <v>17481</v>
      </c>
      <c r="P4800" t="s">
        <v>17482</v>
      </c>
      <c r="Q4800" t="s">
        <v>17483</v>
      </c>
      <c r="R4800" t="s">
        <v>17484</v>
      </c>
      <c r="S4800" t="s">
        <v>17485</v>
      </c>
      <c r="T4800">
        <v>6.6</v>
      </c>
      <c r="U4800">
        <v>26637</v>
      </c>
      <c r="V4800" s="12">
        <f>W4800*1.24823238899982</f>
        <v>19971718.22399712</v>
      </c>
      <c r="W4800" s="3">
        <v>16000000</v>
      </c>
      <c r="X4800" s="13">
        <f>Y4800*1.24823238899982</f>
        <v>11454762.76035249</v>
      </c>
      <c r="Y4800" s="3">
        <v>9176787</v>
      </c>
      <c r="Z4800" s="13">
        <f>AA4800*144548551.06</f>
        <v>2747686547219019.5</v>
      </c>
      <c r="AA4800" s="3">
        <v>19008745</v>
      </c>
      <c r="AB4800">
        <v>123</v>
      </c>
    </row>
    <row r="4801" spans="1:28" x14ac:dyDescent="0.2">
      <c r="A4801" t="s">
        <v>17649</v>
      </c>
      <c r="B4801" t="s">
        <v>17650</v>
      </c>
      <c r="C4801">
        <v>2007</v>
      </c>
      <c r="D4801" t="s">
        <v>11915</v>
      </c>
      <c r="E4801" t="s">
        <v>1045</v>
      </c>
      <c r="F4801" t="s">
        <v>44032</v>
      </c>
      <c r="G4801" t="s">
        <v>44057</v>
      </c>
      <c r="H4801">
        <v>96</v>
      </c>
      <c r="I4801" t="s">
        <v>25</v>
      </c>
      <c r="J4801" t="s">
        <v>26</v>
      </c>
      <c r="M4801" t="s">
        <v>4505</v>
      </c>
      <c r="N4801" t="s">
        <v>17651</v>
      </c>
      <c r="O4801" t="s">
        <v>17652</v>
      </c>
      <c r="P4801" t="s">
        <v>17653</v>
      </c>
      <c r="Q4801" t="s">
        <v>17654</v>
      </c>
      <c r="R4801" t="s">
        <v>17655</v>
      </c>
      <c r="S4801" t="s">
        <v>17656</v>
      </c>
      <c r="T4801">
        <v>6.8</v>
      </c>
      <c r="U4801">
        <v>66276</v>
      </c>
      <c r="V4801" s="12">
        <f>W4801*1.24823238899982</f>
        <v>43688133.614993699</v>
      </c>
      <c r="W4801" s="3">
        <v>35000000</v>
      </c>
      <c r="X4801" s="13">
        <f>Y4801*1.24823238899982</f>
        <v>22864061.152400441</v>
      </c>
      <c r="Y4801" s="3">
        <v>18317151</v>
      </c>
      <c r="Z4801" s="13">
        <f>AA4801*144548551.06</f>
        <v>2974259607223670</v>
      </c>
      <c r="AA4801" s="3">
        <v>20576198</v>
      </c>
      <c r="AB4801">
        <v>228</v>
      </c>
    </row>
    <row r="4802" spans="1:28" hidden="1" x14ac:dyDescent="0.2">
      <c r="A4802" t="s">
        <v>41354</v>
      </c>
      <c r="B4802" t="s">
        <v>41355</v>
      </c>
      <c r="C4802">
        <v>2017</v>
      </c>
      <c r="D4802" s="1">
        <v>42805</v>
      </c>
      <c r="E4802" t="s">
        <v>1045</v>
      </c>
      <c r="F4802" t="s">
        <v>44032</v>
      </c>
      <c r="G4802" t="s">
        <v>44055</v>
      </c>
      <c r="H4802">
        <v>125</v>
      </c>
      <c r="I4802" t="s">
        <v>25</v>
      </c>
      <c r="J4802" t="s">
        <v>26</v>
      </c>
      <c r="M4802" t="s">
        <v>2967</v>
      </c>
      <c r="N4802" t="s">
        <v>41356</v>
      </c>
      <c r="O4802" t="s">
        <v>41357</v>
      </c>
      <c r="P4802" t="s">
        <v>24217</v>
      </c>
      <c r="Q4802" t="s">
        <v>41358</v>
      </c>
      <c r="R4802" t="s">
        <v>41359</v>
      </c>
      <c r="S4802" t="s">
        <v>41360</v>
      </c>
      <c r="T4802">
        <v>6.9</v>
      </c>
      <c r="U4802">
        <v>21894</v>
      </c>
      <c r="W4802"/>
      <c r="X4802"/>
      <c r="Y4802">
        <v>965481</v>
      </c>
      <c r="Z4802"/>
      <c r="AA4802">
        <v>1872950</v>
      </c>
      <c r="AB4802">
        <v>130</v>
      </c>
    </row>
    <row r="4803" spans="1:28" hidden="1" x14ac:dyDescent="0.2">
      <c r="A4803" t="s">
        <v>41361</v>
      </c>
      <c r="B4803" t="s">
        <v>41362</v>
      </c>
      <c r="C4803">
        <v>2017</v>
      </c>
      <c r="D4803" t="s">
        <v>23686</v>
      </c>
      <c r="E4803" t="s">
        <v>176</v>
      </c>
      <c r="H4803">
        <v>105</v>
      </c>
      <c r="I4803" t="s">
        <v>495</v>
      </c>
      <c r="J4803" t="s">
        <v>26</v>
      </c>
      <c r="M4803" t="s">
        <v>4948</v>
      </c>
      <c r="N4803" t="s">
        <v>41363</v>
      </c>
      <c r="O4803" t="s">
        <v>41364</v>
      </c>
      <c r="P4803" t="s">
        <v>41365</v>
      </c>
      <c r="Q4803" t="s">
        <v>41366</v>
      </c>
      <c r="R4803" t="s">
        <v>41367</v>
      </c>
      <c r="S4803" t="s">
        <v>41368</v>
      </c>
      <c r="T4803">
        <v>6.7</v>
      </c>
      <c r="U4803">
        <v>10161</v>
      </c>
      <c r="W4803"/>
      <c r="X4803"/>
      <c r="Y4803">
        <v>547750</v>
      </c>
      <c r="Z4803"/>
      <c r="AA4803">
        <v>17696794</v>
      </c>
      <c r="AB4803">
        <v>115</v>
      </c>
    </row>
    <row r="4804" spans="1:28" hidden="1" x14ac:dyDescent="0.2">
      <c r="A4804" t="s">
        <v>41369</v>
      </c>
      <c r="B4804" t="s">
        <v>41370</v>
      </c>
      <c r="C4804">
        <v>2018</v>
      </c>
      <c r="D4804" t="s">
        <v>41371</v>
      </c>
      <c r="E4804" t="s">
        <v>44035</v>
      </c>
      <c r="F4804" t="s">
        <v>44044</v>
      </c>
      <c r="G4804" t="s">
        <v>44032</v>
      </c>
      <c r="H4804">
        <v>118</v>
      </c>
      <c r="I4804" t="s">
        <v>41372</v>
      </c>
      <c r="J4804" t="s">
        <v>26</v>
      </c>
      <c r="M4804" t="s">
        <v>41373</v>
      </c>
      <c r="N4804" t="s">
        <v>41373</v>
      </c>
      <c r="O4804" t="s">
        <v>41374</v>
      </c>
      <c r="P4804" t="s">
        <v>3362</v>
      </c>
      <c r="Q4804" t="s">
        <v>41375</v>
      </c>
      <c r="R4804" t="s">
        <v>41376</v>
      </c>
      <c r="S4804" t="s">
        <v>41377</v>
      </c>
      <c r="T4804">
        <v>7</v>
      </c>
      <c r="U4804">
        <v>11337</v>
      </c>
      <c r="W4804"/>
      <c r="X4804"/>
      <c r="Y4804"/>
      <c r="Z4804"/>
      <c r="AA4804">
        <v>145426</v>
      </c>
      <c r="AB4804">
        <v>73</v>
      </c>
    </row>
    <row r="4805" spans="1:28" hidden="1" x14ac:dyDescent="0.2">
      <c r="A4805" t="s">
        <v>41378</v>
      </c>
      <c r="B4805" t="s">
        <v>41379</v>
      </c>
      <c r="C4805">
        <v>2020</v>
      </c>
      <c r="D4805" s="1">
        <v>44111</v>
      </c>
      <c r="E4805" t="s">
        <v>16512</v>
      </c>
      <c r="F4805" t="s">
        <v>44032</v>
      </c>
      <c r="G4805" t="s">
        <v>44049</v>
      </c>
      <c r="H4805">
        <v>91</v>
      </c>
      <c r="I4805" t="s">
        <v>37886</v>
      </c>
      <c r="J4805" t="s">
        <v>26</v>
      </c>
      <c r="M4805" t="s">
        <v>22066</v>
      </c>
      <c r="N4805" t="s">
        <v>41380</v>
      </c>
      <c r="O4805" t="s">
        <v>41381</v>
      </c>
      <c r="P4805" t="s">
        <v>7373</v>
      </c>
      <c r="Q4805" t="s">
        <v>41382</v>
      </c>
      <c r="R4805" t="s">
        <v>41383</v>
      </c>
      <c r="S4805" t="s">
        <v>41384</v>
      </c>
      <c r="T4805">
        <v>7</v>
      </c>
      <c r="U4805">
        <v>48181</v>
      </c>
      <c r="W4805">
        <v>50300000</v>
      </c>
      <c r="X4805"/>
      <c r="Y4805"/>
      <c r="Z4805"/>
      <c r="AA4805"/>
      <c r="AB4805">
        <v>653</v>
      </c>
    </row>
    <row r="4806" spans="1:28" hidden="1" x14ac:dyDescent="0.2">
      <c r="A4806" t="s">
        <v>41385</v>
      </c>
      <c r="B4806" t="s">
        <v>41386</v>
      </c>
      <c r="C4806">
        <v>2017</v>
      </c>
      <c r="D4806" s="1">
        <v>43047</v>
      </c>
      <c r="E4806" t="s">
        <v>1045</v>
      </c>
      <c r="F4806" t="s">
        <v>44034</v>
      </c>
      <c r="G4806" t="s">
        <v>44036</v>
      </c>
      <c r="H4806">
        <v>96</v>
      </c>
      <c r="I4806" t="s">
        <v>25</v>
      </c>
      <c r="J4806" t="s">
        <v>26</v>
      </c>
      <c r="M4806" t="s">
        <v>32323</v>
      </c>
      <c r="N4806" t="s">
        <v>41387</v>
      </c>
      <c r="O4806" t="s">
        <v>41388</v>
      </c>
      <c r="P4806" t="s">
        <v>12571</v>
      </c>
      <c r="Q4806" t="s">
        <v>41389</v>
      </c>
      <c r="R4806" t="s">
        <v>41390</v>
      </c>
      <c r="S4806" t="s">
        <v>41391</v>
      </c>
      <c r="T4806">
        <v>5.4</v>
      </c>
      <c r="U4806">
        <v>16639</v>
      </c>
      <c r="W4806"/>
      <c r="X4806"/>
      <c r="Y4806"/>
      <c r="Z4806"/>
      <c r="AA4806"/>
      <c r="AB4806">
        <v>64</v>
      </c>
    </row>
    <row r="4807" spans="1:28" hidden="1" x14ac:dyDescent="0.2">
      <c r="A4807" t="s">
        <v>41392</v>
      </c>
      <c r="B4807" t="s">
        <v>41393</v>
      </c>
      <c r="C4807">
        <v>2017</v>
      </c>
      <c r="D4807" t="s">
        <v>37830</v>
      </c>
      <c r="E4807" t="s">
        <v>176</v>
      </c>
      <c r="F4807" t="s">
        <v>44045</v>
      </c>
      <c r="G4807" t="s">
        <v>44042</v>
      </c>
      <c r="H4807">
        <v>113</v>
      </c>
      <c r="I4807" t="s">
        <v>16813</v>
      </c>
      <c r="J4807" t="s">
        <v>26</v>
      </c>
      <c r="M4807" t="s">
        <v>5751</v>
      </c>
      <c r="N4807" t="s">
        <v>5751</v>
      </c>
      <c r="O4807" t="s">
        <v>41394</v>
      </c>
      <c r="P4807" t="s">
        <v>4616</v>
      </c>
      <c r="Q4807" t="s">
        <v>41395</v>
      </c>
      <c r="R4807" t="s">
        <v>41396</v>
      </c>
      <c r="S4807" t="s">
        <v>41397</v>
      </c>
      <c r="T4807">
        <v>7.1</v>
      </c>
      <c r="U4807">
        <v>45297</v>
      </c>
      <c r="W4807"/>
      <c r="X4807"/>
      <c r="Y4807">
        <v>3448256</v>
      </c>
      <c r="Z4807"/>
      <c r="AA4807">
        <v>3862498</v>
      </c>
      <c r="AB4807">
        <v>327</v>
      </c>
    </row>
    <row r="4808" spans="1:28" hidden="1" x14ac:dyDescent="0.2">
      <c r="A4808" t="s">
        <v>41398</v>
      </c>
      <c r="B4808" t="s">
        <v>41399</v>
      </c>
      <c r="C4808">
        <v>2017</v>
      </c>
      <c r="D4808" s="1">
        <v>42896</v>
      </c>
      <c r="E4808" t="s">
        <v>1045</v>
      </c>
      <c r="H4808">
        <v>90</v>
      </c>
      <c r="I4808" t="s">
        <v>2359</v>
      </c>
      <c r="J4808" t="s">
        <v>308</v>
      </c>
      <c r="M4808" t="s">
        <v>41400</v>
      </c>
      <c r="N4808" t="s">
        <v>41401</v>
      </c>
      <c r="O4808" t="s">
        <v>41402</v>
      </c>
      <c r="P4808" t="s">
        <v>41403</v>
      </c>
      <c r="Q4808" t="s">
        <v>41404</v>
      </c>
      <c r="R4808" t="s">
        <v>41405</v>
      </c>
      <c r="S4808" t="s">
        <v>41406</v>
      </c>
      <c r="T4808">
        <v>6.8</v>
      </c>
      <c r="U4808">
        <v>12024</v>
      </c>
      <c r="W4808" t="s">
        <v>41407</v>
      </c>
      <c r="X4808"/>
      <c r="Y4808"/>
      <c r="Z4808"/>
      <c r="AA4808">
        <v>7158925</v>
      </c>
      <c r="AB4808">
        <v>38</v>
      </c>
    </row>
    <row r="4809" spans="1:28" hidden="1" x14ac:dyDescent="0.2">
      <c r="A4809" t="s">
        <v>41408</v>
      </c>
      <c r="B4809" t="s">
        <v>41409</v>
      </c>
      <c r="C4809">
        <v>2019</v>
      </c>
      <c r="D4809" t="s">
        <v>41410</v>
      </c>
      <c r="E4809" t="s">
        <v>44043</v>
      </c>
      <c r="F4809" t="s">
        <v>44032</v>
      </c>
      <c r="G4809" t="s">
        <v>44045</v>
      </c>
      <c r="H4809">
        <v>102</v>
      </c>
      <c r="I4809" t="s">
        <v>41411</v>
      </c>
      <c r="J4809" t="s">
        <v>308</v>
      </c>
      <c r="K4809" t="s">
        <v>26</v>
      </c>
      <c r="M4809" t="s">
        <v>41412</v>
      </c>
      <c r="N4809" t="s">
        <v>41413</v>
      </c>
      <c r="O4809" t="s">
        <v>41414</v>
      </c>
      <c r="P4809" t="s">
        <v>41415</v>
      </c>
      <c r="Q4809" t="s">
        <v>41416</v>
      </c>
      <c r="R4809" t="s">
        <v>41417</v>
      </c>
      <c r="S4809" t="s">
        <v>41418</v>
      </c>
      <c r="T4809">
        <v>7</v>
      </c>
      <c r="U4809">
        <v>12102</v>
      </c>
      <c r="W4809"/>
      <c r="X4809"/>
      <c r="Y4809">
        <v>406473</v>
      </c>
      <c r="Z4809"/>
      <c r="AA4809">
        <v>1601199</v>
      </c>
      <c r="AB4809">
        <v>85</v>
      </c>
    </row>
    <row r="4810" spans="1:28" hidden="1" x14ac:dyDescent="0.2">
      <c r="A4810" t="s">
        <v>41419</v>
      </c>
      <c r="B4810" t="s">
        <v>41420</v>
      </c>
      <c r="C4810">
        <v>2019</v>
      </c>
      <c r="D4810" s="1">
        <v>43750</v>
      </c>
      <c r="E4810" t="s">
        <v>44041</v>
      </c>
      <c r="F4810" t="s">
        <v>44032</v>
      </c>
      <c r="G4810" t="s">
        <v>44046</v>
      </c>
      <c r="H4810">
        <v>98</v>
      </c>
      <c r="I4810" t="s">
        <v>25</v>
      </c>
      <c r="J4810" t="s">
        <v>26</v>
      </c>
      <c r="M4810" t="s">
        <v>35873</v>
      </c>
      <c r="N4810" t="s">
        <v>41421</v>
      </c>
      <c r="O4810" t="s">
        <v>41422</v>
      </c>
      <c r="P4810" t="s">
        <v>9754</v>
      </c>
      <c r="Q4810" t="s">
        <v>41423</v>
      </c>
      <c r="R4810" t="s">
        <v>41424</v>
      </c>
      <c r="S4810" t="s">
        <v>41425</v>
      </c>
      <c r="T4810">
        <v>6.8</v>
      </c>
      <c r="U4810">
        <v>20948</v>
      </c>
      <c r="W4810">
        <v>3000000</v>
      </c>
      <c r="X4810"/>
      <c r="Y4810"/>
      <c r="Z4810"/>
      <c r="AA4810">
        <v>1098207</v>
      </c>
      <c r="AB4810">
        <v>456</v>
      </c>
    </row>
    <row r="4811" spans="1:28" hidden="1" x14ac:dyDescent="0.2">
      <c r="A4811" t="s">
        <v>18466</v>
      </c>
      <c r="B4811" t="s">
        <v>18467</v>
      </c>
      <c r="C4811">
        <v>2007</v>
      </c>
      <c r="D4811" t="s">
        <v>12207</v>
      </c>
      <c r="E4811" t="s">
        <v>176</v>
      </c>
      <c r="F4811" t="s">
        <v>44057</v>
      </c>
      <c r="G4811" t="s">
        <v>44036</v>
      </c>
      <c r="H4811">
        <v>86</v>
      </c>
      <c r="I4811" t="s">
        <v>18468</v>
      </c>
      <c r="J4811" t="s">
        <v>26</v>
      </c>
      <c r="K4811" t="s">
        <v>923</v>
      </c>
      <c r="M4811" t="s">
        <v>18469</v>
      </c>
      <c r="N4811" t="s">
        <v>18469</v>
      </c>
      <c r="O4811" t="s">
        <v>18470</v>
      </c>
      <c r="P4811" t="s">
        <v>18471</v>
      </c>
      <c r="Q4811" t="s">
        <v>18472</v>
      </c>
      <c r="R4811" t="s">
        <v>18473</v>
      </c>
      <c r="S4811" t="s">
        <v>18474</v>
      </c>
      <c r="T4811">
        <v>7.8</v>
      </c>
      <c r="U4811">
        <v>109134</v>
      </c>
      <c r="V4811" s="12">
        <f>W4811*1.24823238899982</f>
        <v>187234.85834997299</v>
      </c>
      <c r="W4811" s="3">
        <v>150000</v>
      </c>
      <c r="X4811" s="13">
        <f>Y4811*1.24823238899982</f>
        <v>11783217.638264347</v>
      </c>
      <c r="Y4811" s="3">
        <v>9439923</v>
      </c>
      <c r="Z4811" s="13">
        <f>AA4811*144548551.06</f>
        <v>3026372829046025.5</v>
      </c>
      <c r="AA4811" s="3">
        <v>20936722</v>
      </c>
      <c r="AB4811">
        <v>365</v>
      </c>
    </row>
    <row r="4812" spans="1:28" hidden="1" x14ac:dyDescent="0.2">
      <c r="A4812" t="s">
        <v>41433</v>
      </c>
      <c r="B4812" t="s">
        <v>41434</v>
      </c>
      <c r="C4812">
        <v>2017</v>
      </c>
      <c r="D4812" t="s">
        <v>19988</v>
      </c>
      <c r="E4812" t="s">
        <v>44054</v>
      </c>
      <c r="F4812" t="s">
        <v>44033</v>
      </c>
      <c r="G4812" t="s">
        <v>44042</v>
      </c>
      <c r="H4812">
        <v>93</v>
      </c>
      <c r="I4812" t="s">
        <v>1983</v>
      </c>
      <c r="J4812" t="s">
        <v>26</v>
      </c>
      <c r="M4812" t="s">
        <v>41435</v>
      </c>
      <c r="N4812" t="s">
        <v>41436</v>
      </c>
      <c r="O4812" t="s">
        <v>41437</v>
      </c>
      <c r="P4812" t="s">
        <v>41438</v>
      </c>
      <c r="Q4812" t="s">
        <v>41439</v>
      </c>
      <c r="R4812" t="s">
        <v>41440</v>
      </c>
      <c r="S4812" t="s">
        <v>41441</v>
      </c>
      <c r="T4812">
        <v>6.2</v>
      </c>
      <c r="U4812">
        <v>12595</v>
      </c>
      <c r="W4812"/>
      <c r="X4812"/>
      <c r="Y4812"/>
      <c r="Z4812"/>
      <c r="AA4812">
        <v>14097</v>
      </c>
      <c r="AB4812">
        <v>153</v>
      </c>
    </row>
    <row r="4813" spans="1:28" x14ac:dyDescent="0.2">
      <c r="A4813" t="s">
        <v>16220</v>
      </c>
      <c r="B4813" t="s">
        <v>16221</v>
      </c>
      <c r="C4813">
        <v>2007</v>
      </c>
      <c r="D4813" t="s">
        <v>16222</v>
      </c>
      <c r="E4813" t="s">
        <v>176</v>
      </c>
      <c r="F4813" t="s">
        <v>44036</v>
      </c>
      <c r="H4813">
        <v>95</v>
      </c>
      <c r="I4813" t="s">
        <v>16223</v>
      </c>
      <c r="J4813" t="s">
        <v>26</v>
      </c>
      <c r="M4813" t="s">
        <v>53</v>
      </c>
      <c r="N4813" t="s">
        <v>16224</v>
      </c>
      <c r="O4813" t="s">
        <v>16225</v>
      </c>
      <c r="P4813" t="s">
        <v>602</v>
      </c>
      <c r="Q4813" t="s">
        <v>16226</v>
      </c>
      <c r="R4813" t="s">
        <v>16227</v>
      </c>
      <c r="S4813" t="s">
        <v>16228</v>
      </c>
      <c r="T4813">
        <v>6.6</v>
      </c>
      <c r="U4813">
        <v>51225</v>
      </c>
      <c r="V4813" s="12">
        <f>W4813*1.24823238899982</f>
        <v>12482323.889998199</v>
      </c>
      <c r="W4813" s="3">
        <v>10000000</v>
      </c>
      <c r="X4813" s="13">
        <f>Y4813*1.24823238899982</f>
        <v>1082560.7451698189</v>
      </c>
      <c r="Y4813" s="3">
        <v>867275</v>
      </c>
      <c r="Z4813" s="13">
        <f>AA4813*144548551.06</f>
        <v>3181176955255181.5</v>
      </c>
      <c r="AA4813" s="3">
        <v>22007671</v>
      </c>
      <c r="AB4813">
        <v>130</v>
      </c>
    </row>
    <row r="4814" spans="1:28" x14ac:dyDescent="0.2">
      <c r="A4814" t="s">
        <v>16035</v>
      </c>
      <c r="B4814" t="s">
        <v>16036</v>
      </c>
      <c r="C4814">
        <v>2007</v>
      </c>
      <c r="D4814" t="s">
        <v>8778</v>
      </c>
      <c r="E4814" t="s">
        <v>1045</v>
      </c>
      <c r="F4814" t="s">
        <v>44044</v>
      </c>
      <c r="H4814">
        <v>80</v>
      </c>
      <c r="I4814" t="s">
        <v>25</v>
      </c>
      <c r="J4814" t="s">
        <v>26</v>
      </c>
      <c r="M4814" t="s">
        <v>12269</v>
      </c>
      <c r="N4814" t="s">
        <v>13825</v>
      </c>
      <c r="O4814" t="s">
        <v>16037</v>
      </c>
      <c r="P4814" t="s">
        <v>16038</v>
      </c>
      <c r="Q4814" t="s">
        <v>16039</v>
      </c>
      <c r="R4814" t="s">
        <v>16040</v>
      </c>
      <c r="S4814" t="s">
        <v>16041</v>
      </c>
      <c r="T4814">
        <v>5.9</v>
      </c>
      <c r="U4814">
        <v>26072</v>
      </c>
      <c r="V4814" s="12">
        <f>W4814*1.24823238899982</f>
        <v>12482323.889998199</v>
      </c>
      <c r="W4814" s="3">
        <v>10000000</v>
      </c>
      <c r="X4814" s="13">
        <f>Y4814*1.24823238899982</f>
        <v>25391744.222448967</v>
      </c>
      <c r="Y4814" s="3">
        <v>20342161</v>
      </c>
      <c r="Z4814" s="13">
        <f>AA4814*144548551.06</f>
        <v>3183141514612638</v>
      </c>
      <c r="AA4814" s="3">
        <v>22021262</v>
      </c>
      <c r="AB4814">
        <v>78</v>
      </c>
    </row>
    <row r="4815" spans="1:28" x14ac:dyDescent="0.2">
      <c r="A4815" t="s">
        <v>14867</v>
      </c>
      <c r="B4815" t="s">
        <v>14868</v>
      </c>
      <c r="C4815">
        <v>2007</v>
      </c>
      <c r="D4815" s="1">
        <v>39426</v>
      </c>
      <c r="E4815" t="s">
        <v>1045</v>
      </c>
      <c r="F4815" t="s">
        <v>44032</v>
      </c>
      <c r="G4815" t="s">
        <v>44036</v>
      </c>
      <c r="H4815">
        <v>108</v>
      </c>
      <c r="I4815" t="s">
        <v>25</v>
      </c>
      <c r="J4815" t="s">
        <v>26</v>
      </c>
      <c r="M4815" t="s">
        <v>14869</v>
      </c>
      <c r="N4815" t="s">
        <v>14869</v>
      </c>
      <c r="O4815" t="s">
        <v>14870</v>
      </c>
      <c r="P4815" t="s">
        <v>14871</v>
      </c>
      <c r="Q4815" t="s">
        <v>14872</v>
      </c>
      <c r="R4815" t="s">
        <v>14873</v>
      </c>
      <c r="S4815" t="s">
        <v>14874</v>
      </c>
      <c r="T4815">
        <v>7</v>
      </c>
      <c r="U4815">
        <v>43179</v>
      </c>
      <c r="V4815" s="12">
        <f>W4815*1.24823238899982</f>
        <v>1872348.5834997299</v>
      </c>
      <c r="W4815" s="3">
        <v>1500000</v>
      </c>
      <c r="X4815" s="13">
        <f>Y4815*1.24823238899982</f>
        <v>23809783.173693765</v>
      </c>
      <c r="Y4815" s="3">
        <v>19074800</v>
      </c>
      <c r="Z4815" s="13">
        <f>AA4815*144548551.06</f>
        <v>3214836241757911</v>
      </c>
      <c r="AA4815" s="3">
        <v>22240529</v>
      </c>
      <c r="AB4815">
        <v>216</v>
      </c>
    </row>
    <row r="4816" spans="1:28" hidden="1" x14ac:dyDescent="0.2">
      <c r="A4816" t="s">
        <v>41464</v>
      </c>
      <c r="B4816" t="s">
        <v>41465</v>
      </c>
      <c r="C4816">
        <v>2017</v>
      </c>
      <c r="D4816" t="s">
        <v>41466</v>
      </c>
      <c r="E4816" t="s">
        <v>176</v>
      </c>
      <c r="F4816" t="s">
        <v>44057</v>
      </c>
      <c r="H4816">
        <v>150</v>
      </c>
      <c r="I4816" t="s">
        <v>943</v>
      </c>
      <c r="J4816" t="s">
        <v>944</v>
      </c>
      <c r="M4816" t="s">
        <v>41467</v>
      </c>
      <c r="N4816" t="s">
        <v>41467</v>
      </c>
      <c r="O4816" t="s">
        <v>41468</v>
      </c>
      <c r="P4816" t="s">
        <v>41469</v>
      </c>
      <c r="Q4816" t="s">
        <v>41470</v>
      </c>
      <c r="R4816" t="s">
        <v>41471</v>
      </c>
      <c r="S4816" t="s">
        <v>41472</v>
      </c>
      <c r="T4816">
        <v>7.9</v>
      </c>
      <c r="U4816">
        <v>19811</v>
      </c>
      <c r="W4816" t="s">
        <v>2768</v>
      </c>
      <c r="X4816"/>
      <c r="Y4816"/>
      <c r="Z4816"/>
      <c r="AA4816">
        <v>122026260</v>
      </c>
      <c r="AB4816">
        <v>109</v>
      </c>
    </row>
    <row r="4817" spans="1:28" x14ac:dyDescent="0.2">
      <c r="A4817" t="s">
        <v>15731</v>
      </c>
      <c r="B4817" t="s">
        <v>15732</v>
      </c>
      <c r="C4817">
        <v>2007</v>
      </c>
      <c r="D4817" t="s">
        <v>9407</v>
      </c>
      <c r="E4817" t="s">
        <v>176</v>
      </c>
      <c r="H4817">
        <v>124</v>
      </c>
      <c r="I4817" t="s">
        <v>25</v>
      </c>
      <c r="J4817" t="s">
        <v>26</v>
      </c>
      <c r="M4817" t="s">
        <v>8796</v>
      </c>
      <c r="N4817" t="s">
        <v>8796</v>
      </c>
      <c r="O4817" t="s">
        <v>15733</v>
      </c>
      <c r="P4817" t="s">
        <v>1329</v>
      </c>
      <c r="Q4817" t="s">
        <v>15734</v>
      </c>
      <c r="R4817" t="s">
        <v>15735</v>
      </c>
      <c r="S4817" t="s">
        <v>15736</v>
      </c>
      <c r="T4817">
        <v>7.4</v>
      </c>
      <c r="U4817">
        <v>92247</v>
      </c>
      <c r="V4817" s="12">
        <f>W4817*1.24823238899982</f>
        <v>24964647.779996399</v>
      </c>
      <c r="W4817" s="3">
        <v>20000000</v>
      </c>
      <c r="X4817" s="13">
        <f>Y4817*1.24823238899982</f>
        <v>24542729.005493402</v>
      </c>
      <c r="Y4817" s="3">
        <v>19661987</v>
      </c>
      <c r="Z4817" s="13">
        <f>AA4817*144548551.06</f>
        <v>3215104957514331.5</v>
      </c>
      <c r="AA4817" s="3">
        <v>22242388</v>
      </c>
      <c r="AB4817">
        <v>242</v>
      </c>
    </row>
    <row r="4818" spans="1:28" hidden="1" x14ac:dyDescent="0.2">
      <c r="A4818" t="s">
        <v>41481</v>
      </c>
      <c r="B4818" t="s">
        <v>41482</v>
      </c>
      <c r="C4818">
        <v>2018</v>
      </c>
      <c r="D4818" t="s">
        <v>41175</v>
      </c>
      <c r="E4818" t="s">
        <v>16512</v>
      </c>
      <c r="F4818" t="s">
        <v>44042</v>
      </c>
      <c r="H4818">
        <v>121</v>
      </c>
      <c r="I4818" t="s">
        <v>32451</v>
      </c>
      <c r="J4818" t="s">
        <v>4833</v>
      </c>
      <c r="K4818" t="s">
        <v>26</v>
      </c>
      <c r="L4818" t="s">
        <v>209</v>
      </c>
      <c r="M4818" t="s">
        <v>40063</v>
      </c>
      <c r="N4818" t="s">
        <v>40063</v>
      </c>
      <c r="O4818" t="s">
        <v>41483</v>
      </c>
      <c r="P4818" t="s">
        <v>29950</v>
      </c>
      <c r="Q4818" t="s">
        <v>29951</v>
      </c>
      <c r="R4818" t="s">
        <v>41484</v>
      </c>
      <c r="S4818" t="s">
        <v>41485</v>
      </c>
      <c r="T4818">
        <v>7</v>
      </c>
      <c r="U4818">
        <v>19850</v>
      </c>
      <c r="W4818"/>
      <c r="X4818"/>
      <c r="Y4818"/>
      <c r="Z4818"/>
      <c r="AA4818"/>
      <c r="AB4818">
        <v>219</v>
      </c>
    </row>
    <row r="4819" spans="1:28" hidden="1" x14ac:dyDescent="0.2">
      <c r="A4819" t="s">
        <v>41486</v>
      </c>
      <c r="B4819" t="s">
        <v>41487</v>
      </c>
      <c r="C4819">
        <v>2019</v>
      </c>
      <c r="D4819" s="1">
        <v>43779</v>
      </c>
      <c r="E4819" t="s">
        <v>44048</v>
      </c>
      <c r="F4819" t="s">
        <v>44033</v>
      </c>
      <c r="G4819" t="s">
        <v>44042</v>
      </c>
      <c r="H4819">
        <v>95</v>
      </c>
      <c r="I4819" t="s">
        <v>2413</v>
      </c>
      <c r="J4819" t="s">
        <v>26</v>
      </c>
      <c r="M4819" t="s">
        <v>41488</v>
      </c>
      <c r="N4819" t="s">
        <v>41489</v>
      </c>
      <c r="O4819" t="s">
        <v>41490</v>
      </c>
      <c r="P4819" t="s">
        <v>12550</v>
      </c>
      <c r="Q4819" t="s">
        <v>41491</v>
      </c>
      <c r="R4819" t="s">
        <v>41492</v>
      </c>
      <c r="S4819" t="s">
        <v>41493</v>
      </c>
      <c r="T4819">
        <v>5.6</v>
      </c>
      <c r="U4819">
        <v>10257</v>
      </c>
      <c r="W4819" t="s">
        <v>33851</v>
      </c>
      <c r="X4819"/>
      <c r="Y4819"/>
      <c r="Z4819"/>
      <c r="AA4819">
        <v>371091</v>
      </c>
      <c r="AB4819">
        <v>108</v>
      </c>
    </row>
    <row r="4820" spans="1:28" hidden="1" x14ac:dyDescent="0.2">
      <c r="A4820" t="s">
        <v>41494</v>
      </c>
      <c r="B4820" t="s">
        <v>41495</v>
      </c>
      <c r="C4820">
        <v>2017</v>
      </c>
      <c r="D4820" t="s">
        <v>38476</v>
      </c>
      <c r="E4820" t="s">
        <v>44035</v>
      </c>
      <c r="F4820" t="s">
        <v>44032</v>
      </c>
      <c r="H4820">
        <v>108</v>
      </c>
      <c r="I4820" t="s">
        <v>25</v>
      </c>
      <c r="J4820" t="s">
        <v>26</v>
      </c>
      <c r="M4820" t="s">
        <v>8951</v>
      </c>
      <c r="N4820" t="s">
        <v>8951</v>
      </c>
      <c r="O4820" t="s">
        <v>41496</v>
      </c>
      <c r="P4820" t="s">
        <v>17466</v>
      </c>
      <c r="Q4820" t="s">
        <v>41497</v>
      </c>
      <c r="R4820" t="s">
        <v>41498</v>
      </c>
      <c r="S4820" t="s">
        <v>41499</v>
      </c>
      <c r="T4820">
        <v>7.1</v>
      </c>
      <c r="U4820">
        <v>22189</v>
      </c>
      <c r="W4820"/>
      <c r="X4820"/>
      <c r="Y4820">
        <v>1584759</v>
      </c>
      <c r="Z4820"/>
      <c r="AA4820">
        <v>1899615</v>
      </c>
      <c r="AB4820">
        <v>118</v>
      </c>
    </row>
    <row r="4821" spans="1:28" x14ac:dyDescent="0.2">
      <c r="A4821" t="s">
        <v>13898</v>
      </c>
      <c r="B4821" t="s">
        <v>13899</v>
      </c>
      <c r="C4821">
        <v>2007</v>
      </c>
      <c r="D4821" t="s">
        <v>3867</v>
      </c>
      <c r="E4821" t="s">
        <v>3496</v>
      </c>
      <c r="F4821" t="s">
        <v>44045</v>
      </c>
      <c r="G4821" t="s">
        <v>44042</v>
      </c>
      <c r="H4821">
        <v>89</v>
      </c>
      <c r="I4821" t="s">
        <v>25</v>
      </c>
      <c r="J4821" t="s">
        <v>26</v>
      </c>
      <c r="M4821" t="s">
        <v>10263</v>
      </c>
      <c r="N4821" t="s">
        <v>10264</v>
      </c>
      <c r="O4821" t="s">
        <v>13900</v>
      </c>
      <c r="P4821" t="s">
        <v>13901</v>
      </c>
      <c r="Q4821" t="s">
        <v>13902</v>
      </c>
      <c r="R4821" t="s">
        <v>13903</v>
      </c>
      <c r="S4821" t="s">
        <v>13904</v>
      </c>
      <c r="T4821">
        <v>6.2</v>
      </c>
      <c r="U4821">
        <v>83440</v>
      </c>
      <c r="V4821" s="12">
        <f>W4821*1.24823238899982</f>
        <v>24964647.779996399</v>
      </c>
      <c r="W4821" s="3">
        <v>20000000</v>
      </c>
      <c r="X4821" s="13">
        <f>Y4821*1.24823238899982</f>
        <v>20981633.092359535</v>
      </c>
      <c r="Y4821" s="3">
        <v>16809076</v>
      </c>
      <c r="Z4821" s="13">
        <f>AA4821*144548551.06</f>
        <v>3235292463606820</v>
      </c>
      <c r="AA4821" s="3">
        <v>22382047</v>
      </c>
      <c r="AB4821">
        <v>358</v>
      </c>
    </row>
    <row r="4822" spans="1:28" hidden="1" x14ac:dyDescent="0.2">
      <c r="A4822" t="s">
        <v>41508</v>
      </c>
      <c r="B4822" t="s">
        <v>41509</v>
      </c>
      <c r="C4822">
        <v>2017</v>
      </c>
      <c r="D4822" s="1">
        <v>42865</v>
      </c>
      <c r="E4822" t="s">
        <v>176</v>
      </c>
      <c r="H4822">
        <v>143</v>
      </c>
      <c r="I4822" t="s">
        <v>817</v>
      </c>
      <c r="J4822" t="s">
        <v>27</v>
      </c>
      <c r="M4822" t="s">
        <v>41510</v>
      </c>
      <c r="N4822" t="s">
        <v>41511</v>
      </c>
      <c r="O4822" t="s">
        <v>41512</v>
      </c>
      <c r="P4822" t="s">
        <v>41513</v>
      </c>
      <c r="Q4822" t="s">
        <v>41513</v>
      </c>
      <c r="R4822" t="s">
        <v>41514</v>
      </c>
      <c r="S4822" t="s">
        <v>41515</v>
      </c>
      <c r="T4822">
        <v>7.4</v>
      </c>
      <c r="U4822">
        <v>12739</v>
      </c>
      <c r="W4822"/>
      <c r="X4822"/>
      <c r="Y4822">
        <v>125189</v>
      </c>
      <c r="Z4822"/>
      <c r="AA4822">
        <v>7704369</v>
      </c>
      <c r="AB4822">
        <v>31</v>
      </c>
    </row>
    <row r="4823" spans="1:28" hidden="1" x14ac:dyDescent="0.2">
      <c r="A4823" t="s">
        <v>17097</v>
      </c>
      <c r="B4823" t="s">
        <v>17098</v>
      </c>
      <c r="C4823">
        <v>2007</v>
      </c>
      <c r="D4823" t="s">
        <v>11229</v>
      </c>
      <c r="E4823" t="s">
        <v>44037</v>
      </c>
      <c r="F4823" t="s">
        <v>44051</v>
      </c>
      <c r="G4823" t="s">
        <v>44032</v>
      </c>
      <c r="H4823">
        <v>96</v>
      </c>
      <c r="I4823" t="s">
        <v>63</v>
      </c>
      <c r="J4823" t="s">
        <v>27</v>
      </c>
      <c r="K4823" t="s">
        <v>26</v>
      </c>
      <c r="L4823" t="s">
        <v>5473</v>
      </c>
      <c r="M4823" t="s">
        <v>17099</v>
      </c>
      <c r="N4823" t="s">
        <v>17100</v>
      </c>
      <c r="O4823" t="s">
        <v>17101</v>
      </c>
      <c r="P4823" t="s">
        <v>17102</v>
      </c>
      <c r="Q4823" t="s">
        <v>17103</v>
      </c>
      <c r="R4823" t="s">
        <v>17104</v>
      </c>
      <c r="S4823" t="s">
        <v>17105</v>
      </c>
      <c r="T4823">
        <v>8</v>
      </c>
      <c r="U4823">
        <v>87030</v>
      </c>
      <c r="V4823" s="12">
        <f>W4823*1.24823238899982</f>
        <v>9112096.439698685</v>
      </c>
      <c r="W4823" s="3">
        <v>7300000</v>
      </c>
      <c r="X4823" s="13">
        <f>Y4823*1.24823238899982</f>
        <v>5549336.6327902833</v>
      </c>
      <c r="Y4823" s="3">
        <v>4445756</v>
      </c>
      <c r="Z4823" s="13">
        <f>AA4823*144548551.06</f>
        <v>3293391007282916.5</v>
      </c>
      <c r="AA4823" s="3">
        <v>22783978</v>
      </c>
      <c r="AB4823">
        <v>174</v>
      </c>
    </row>
    <row r="4824" spans="1:28" hidden="1" x14ac:dyDescent="0.2">
      <c r="A4824" t="s">
        <v>41524</v>
      </c>
      <c r="B4824" t="s">
        <v>41525</v>
      </c>
      <c r="C4824">
        <v>2019</v>
      </c>
      <c r="D4824" s="1">
        <v>43566</v>
      </c>
      <c r="E4824" t="s">
        <v>16512</v>
      </c>
      <c r="F4824" t="s">
        <v>44031</v>
      </c>
      <c r="G4824" t="s">
        <v>44032</v>
      </c>
      <c r="H4824">
        <v>100</v>
      </c>
      <c r="I4824" t="s">
        <v>495</v>
      </c>
      <c r="J4824" t="s">
        <v>26</v>
      </c>
      <c r="K4824" t="s">
        <v>27</v>
      </c>
      <c r="L4824" t="s">
        <v>1121</v>
      </c>
      <c r="M4824" t="s">
        <v>32979</v>
      </c>
      <c r="N4824" t="s">
        <v>41526</v>
      </c>
      <c r="O4824" t="s">
        <v>41527</v>
      </c>
      <c r="P4824" t="s">
        <v>37480</v>
      </c>
      <c r="Q4824" t="s">
        <v>41528</v>
      </c>
      <c r="R4824" t="s">
        <v>41529</v>
      </c>
      <c r="S4824" t="s">
        <v>41530</v>
      </c>
      <c r="T4824">
        <v>6.6</v>
      </c>
      <c r="U4824">
        <v>24063</v>
      </c>
      <c r="W4824"/>
      <c r="X4824"/>
      <c r="Y4824"/>
      <c r="Z4824"/>
      <c r="AA4824">
        <v>3485251</v>
      </c>
      <c r="AB4824">
        <v>379</v>
      </c>
    </row>
    <row r="4825" spans="1:28" x14ac:dyDescent="0.2">
      <c r="A4825" t="s">
        <v>16632</v>
      </c>
      <c r="B4825" t="s">
        <v>16633</v>
      </c>
      <c r="C4825">
        <v>2007</v>
      </c>
      <c r="D4825" s="1">
        <v>39391</v>
      </c>
      <c r="E4825" t="s">
        <v>1045</v>
      </c>
      <c r="F4825" t="s">
        <v>44032</v>
      </c>
      <c r="H4825">
        <v>113</v>
      </c>
      <c r="I4825" t="s">
        <v>25</v>
      </c>
      <c r="J4825" t="s">
        <v>26</v>
      </c>
      <c r="M4825" t="s">
        <v>3275</v>
      </c>
      <c r="N4825" t="s">
        <v>4043</v>
      </c>
      <c r="O4825" t="s">
        <v>16634</v>
      </c>
      <c r="P4825" t="s">
        <v>16635</v>
      </c>
      <c r="Q4825" t="s">
        <v>16636</v>
      </c>
      <c r="R4825" t="s">
        <v>16637</v>
      </c>
      <c r="S4825" t="s">
        <v>16638</v>
      </c>
      <c r="T4825">
        <v>5.8</v>
      </c>
      <c r="U4825">
        <v>23695</v>
      </c>
      <c r="V4825" s="12">
        <f>W4825*1.24823238899982</f>
        <v>24964647.779996399</v>
      </c>
      <c r="W4825" s="3">
        <v>20000000</v>
      </c>
      <c r="X4825" s="13">
        <f>Y4825*1.24823238899982</f>
        <v>23845073.199795566</v>
      </c>
      <c r="Y4825" s="3">
        <v>19103072</v>
      </c>
      <c r="Z4825" s="13">
        <f>AA4825*144548551.06</f>
        <v>3613737916108027</v>
      </c>
      <c r="AA4825" s="3">
        <v>25000167</v>
      </c>
      <c r="AB4825">
        <v>130</v>
      </c>
    </row>
    <row r="4826" spans="1:28" hidden="1" x14ac:dyDescent="0.2">
      <c r="A4826" t="s">
        <v>41538</v>
      </c>
      <c r="B4826" t="s">
        <v>41539</v>
      </c>
      <c r="C4826">
        <v>2017</v>
      </c>
      <c r="D4826" t="s">
        <v>40754</v>
      </c>
      <c r="E4826" t="s">
        <v>16512</v>
      </c>
      <c r="F4826" t="s">
        <v>44044</v>
      </c>
      <c r="G4826" t="s">
        <v>44042</v>
      </c>
      <c r="H4826">
        <v>147</v>
      </c>
      <c r="I4826" t="s">
        <v>943</v>
      </c>
      <c r="J4826" t="s">
        <v>2402</v>
      </c>
      <c r="M4826" t="s">
        <v>41540</v>
      </c>
      <c r="N4826" t="s">
        <v>41541</v>
      </c>
      <c r="O4826" t="s">
        <v>41542</v>
      </c>
      <c r="P4826" t="s">
        <v>28114</v>
      </c>
      <c r="Q4826" t="s">
        <v>41543</v>
      </c>
      <c r="R4826" t="s">
        <v>41544</v>
      </c>
      <c r="S4826" t="s">
        <v>41545</v>
      </c>
      <c r="T4826">
        <v>8.6</v>
      </c>
      <c r="U4826">
        <v>24441</v>
      </c>
      <c r="W4826" t="s">
        <v>12671</v>
      </c>
      <c r="X4826"/>
      <c r="Y4826"/>
      <c r="Z4826"/>
      <c r="AA4826">
        <v>546792</v>
      </c>
      <c r="AB4826">
        <v>136</v>
      </c>
    </row>
    <row r="4827" spans="1:28" hidden="1" x14ac:dyDescent="0.2">
      <c r="A4827" t="s">
        <v>41546</v>
      </c>
      <c r="B4827" t="s">
        <v>41547</v>
      </c>
      <c r="C4827">
        <v>2018</v>
      </c>
      <c r="D4827" t="s">
        <v>41548</v>
      </c>
      <c r="E4827" t="s">
        <v>176</v>
      </c>
      <c r="H4827">
        <v>135</v>
      </c>
      <c r="I4827" t="s">
        <v>3123</v>
      </c>
      <c r="J4827" t="s">
        <v>308</v>
      </c>
      <c r="K4827" t="s">
        <v>41549</v>
      </c>
      <c r="L4827" t="s">
        <v>26</v>
      </c>
      <c r="M4827" t="s">
        <v>1861</v>
      </c>
      <c r="N4827" t="s">
        <v>1861</v>
      </c>
      <c r="O4827" t="s">
        <v>41550</v>
      </c>
      <c r="P4827" t="s">
        <v>41551</v>
      </c>
      <c r="Q4827" t="s">
        <v>41552</v>
      </c>
      <c r="R4827" t="s">
        <v>41553</v>
      </c>
      <c r="S4827" t="s">
        <v>41554</v>
      </c>
      <c r="T4827">
        <v>7.7</v>
      </c>
      <c r="U4827">
        <v>134612</v>
      </c>
      <c r="W4827"/>
      <c r="X4827"/>
      <c r="Y4827"/>
      <c r="Z4827"/>
      <c r="AA4827">
        <v>1140769</v>
      </c>
      <c r="AB4827">
        <v>1132</v>
      </c>
    </row>
    <row r="4828" spans="1:28" hidden="1" x14ac:dyDescent="0.2">
      <c r="A4828" t="s">
        <v>41555</v>
      </c>
      <c r="B4828" t="s">
        <v>29206</v>
      </c>
      <c r="C4828">
        <v>2018</v>
      </c>
      <c r="D4828" t="s">
        <v>35719</v>
      </c>
      <c r="E4828" t="s">
        <v>176</v>
      </c>
      <c r="F4828" t="s">
        <v>44049</v>
      </c>
      <c r="G4828" t="s">
        <v>44050</v>
      </c>
      <c r="H4828">
        <v>151</v>
      </c>
      <c r="I4828" t="s">
        <v>943</v>
      </c>
      <c r="J4828" t="s">
        <v>944</v>
      </c>
      <c r="M4828" t="s">
        <v>29071</v>
      </c>
      <c r="N4828" t="s">
        <v>41556</v>
      </c>
      <c r="O4828" t="s">
        <v>41557</v>
      </c>
      <c r="P4828" t="s">
        <v>2934</v>
      </c>
      <c r="Q4828" t="s">
        <v>41558</v>
      </c>
      <c r="R4828" t="s">
        <v>41559</v>
      </c>
      <c r="S4828" t="s">
        <v>41560</v>
      </c>
      <c r="T4828">
        <v>7.3</v>
      </c>
      <c r="U4828">
        <v>11028</v>
      </c>
      <c r="W4828"/>
      <c r="X4828"/>
      <c r="Y4828"/>
      <c r="Z4828"/>
      <c r="AA4828">
        <v>327919</v>
      </c>
      <c r="AB4828">
        <v>247</v>
      </c>
    </row>
    <row r="4829" spans="1:28" x14ac:dyDescent="0.2">
      <c r="A4829" t="s">
        <v>5499</v>
      </c>
      <c r="B4829" t="s">
        <v>5500</v>
      </c>
      <c r="C4829">
        <v>2007</v>
      </c>
      <c r="D4829" t="s">
        <v>5501</v>
      </c>
      <c r="E4829" t="s">
        <v>44041</v>
      </c>
      <c r="F4829" t="s">
        <v>44032</v>
      </c>
      <c r="G4829" t="s">
        <v>44042</v>
      </c>
      <c r="H4829">
        <v>117</v>
      </c>
      <c r="I4829" t="s">
        <v>25</v>
      </c>
      <c r="J4829" t="s">
        <v>26</v>
      </c>
      <c r="M4829" t="s">
        <v>5502</v>
      </c>
      <c r="N4829" t="s">
        <v>5503</v>
      </c>
      <c r="O4829" t="s">
        <v>5504</v>
      </c>
      <c r="P4829" t="s">
        <v>5219</v>
      </c>
      <c r="Q4829" t="s">
        <v>5219</v>
      </c>
      <c r="R4829" t="s">
        <v>5505</v>
      </c>
      <c r="S4829" t="s">
        <v>5506</v>
      </c>
      <c r="T4829">
        <v>7.3</v>
      </c>
      <c r="U4829">
        <v>94917</v>
      </c>
      <c r="V4829" s="12">
        <f>W4829*1.24823238899982</f>
        <v>22468183.001996759</v>
      </c>
      <c r="W4829" s="3">
        <v>18000000</v>
      </c>
      <c r="X4829" s="13">
        <f>Y4829*1.24823238899982</f>
        <v>8842761.5924270265</v>
      </c>
      <c r="Y4829" s="3">
        <v>7084227</v>
      </c>
      <c r="Z4829" s="13">
        <f>AA4829*144548551.06</f>
        <v>3619273981065074</v>
      </c>
      <c r="AA4829" s="3">
        <v>25038466</v>
      </c>
      <c r="AB4829">
        <v>302</v>
      </c>
    </row>
    <row r="4830" spans="1:28" hidden="1" x14ac:dyDescent="0.2">
      <c r="A4830" t="s">
        <v>14299</v>
      </c>
      <c r="B4830" t="s">
        <v>14300</v>
      </c>
      <c r="C4830">
        <v>2007</v>
      </c>
      <c r="D4830" t="s">
        <v>11936</v>
      </c>
      <c r="E4830" t="s">
        <v>16512</v>
      </c>
      <c r="F4830" t="s">
        <v>44031</v>
      </c>
      <c r="G4830" t="s">
        <v>44055</v>
      </c>
      <c r="H4830">
        <v>101</v>
      </c>
      <c r="I4830" t="s">
        <v>14301</v>
      </c>
      <c r="J4830" t="s">
        <v>26</v>
      </c>
      <c r="M4830" t="s">
        <v>14302</v>
      </c>
      <c r="N4830" t="s">
        <v>14303</v>
      </c>
      <c r="O4830" t="s">
        <v>14304</v>
      </c>
      <c r="P4830" t="s">
        <v>7358</v>
      </c>
      <c r="Q4830" t="s">
        <v>14305</v>
      </c>
      <c r="R4830" t="s">
        <v>14306</v>
      </c>
      <c r="S4830" t="s">
        <v>14307</v>
      </c>
      <c r="T4830">
        <v>5.4</v>
      </c>
      <c r="U4830">
        <v>33810</v>
      </c>
      <c r="V4830" s="12">
        <f>W4830*1.24823238899982</f>
        <v>43688133.614993699</v>
      </c>
      <c r="W4830" s="3">
        <v>35000000</v>
      </c>
      <c r="X4830" s="13">
        <f>Y4830*1.24823238899982</f>
        <v>7406379.3907360975</v>
      </c>
      <c r="Y4830" s="3">
        <v>5933494</v>
      </c>
      <c r="Z4830" s="13">
        <f>AA4830*144548551.06</f>
        <v>3657517480316120.5</v>
      </c>
      <c r="AA4830" s="3">
        <v>25303038</v>
      </c>
      <c r="AB4830">
        <v>180</v>
      </c>
    </row>
    <row r="4831" spans="1:28" hidden="1" x14ac:dyDescent="0.2">
      <c r="A4831" t="s">
        <v>41577</v>
      </c>
      <c r="B4831" t="s">
        <v>41578</v>
      </c>
      <c r="C4831">
        <v>2018</v>
      </c>
      <c r="D4831" s="1">
        <v>43263</v>
      </c>
      <c r="E4831" t="s">
        <v>176</v>
      </c>
      <c r="F4831" t="s">
        <v>44046</v>
      </c>
      <c r="G4831" t="s">
        <v>44045</v>
      </c>
      <c r="H4831">
        <v>91</v>
      </c>
      <c r="I4831" t="s">
        <v>41579</v>
      </c>
      <c r="J4831" t="s">
        <v>26</v>
      </c>
      <c r="K4831" t="s">
        <v>27</v>
      </c>
      <c r="M4831" t="s">
        <v>19835</v>
      </c>
      <c r="N4831" t="s">
        <v>19835</v>
      </c>
      <c r="O4831" t="s">
        <v>41580</v>
      </c>
      <c r="P4831" t="s">
        <v>41581</v>
      </c>
      <c r="Q4831" t="s">
        <v>41582</v>
      </c>
      <c r="R4831" t="s">
        <v>41583</v>
      </c>
      <c r="S4831" t="s">
        <v>41584</v>
      </c>
      <c r="T4831">
        <v>6.4</v>
      </c>
      <c r="U4831">
        <v>23142</v>
      </c>
      <c r="W4831"/>
      <c r="X4831"/>
      <c r="Y4831"/>
      <c r="Z4831"/>
      <c r="AA4831">
        <v>5643957</v>
      </c>
      <c r="AB4831">
        <v>293</v>
      </c>
    </row>
    <row r="4832" spans="1:28" hidden="1" x14ac:dyDescent="0.2">
      <c r="A4832" t="s">
        <v>41585</v>
      </c>
      <c r="B4832" t="s">
        <v>41586</v>
      </c>
      <c r="C4832">
        <v>2019</v>
      </c>
      <c r="D4832" s="1">
        <v>43748</v>
      </c>
      <c r="E4832" t="s">
        <v>176</v>
      </c>
      <c r="F4832" t="s">
        <v>44046</v>
      </c>
      <c r="G4832" t="s">
        <v>44045</v>
      </c>
      <c r="H4832">
        <v>90</v>
      </c>
      <c r="I4832" t="s">
        <v>41587</v>
      </c>
      <c r="J4832" t="s">
        <v>26</v>
      </c>
      <c r="M4832" t="s">
        <v>41588</v>
      </c>
      <c r="N4832" t="s">
        <v>41589</v>
      </c>
      <c r="O4832" t="s">
        <v>41590</v>
      </c>
      <c r="P4832" t="s">
        <v>41591</v>
      </c>
      <c r="Q4832" t="s">
        <v>41592</v>
      </c>
      <c r="R4832" t="s">
        <v>41593</v>
      </c>
      <c r="S4832" t="s">
        <v>41594</v>
      </c>
      <c r="T4832">
        <v>5.7</v>
      </c>
      <c r="U4832">
        <v>14371</v>
      </c>
      <c r="W4832"/>
      <c r="X4832"/>
      <c r="Y4832">
        <v>21072</v>
      </c>
      <c r="Z4832"/>
      <c r="AA4832">
        <v>3373474</v>
      </c>
      <c r="AB4832">
        <v>213</v>
      </c>
    </row>
    <row r="4833" spans="1:28" hidden="1" x14ac:dyDescent="0.2">
      <c r="A4833" t="s">
        <v>41595</v>
      </c>
      <c r="B4833" t="s">
        <v>41596</v>
      </c>
      <c r="C4833">
        <v>2020</v>
      </c>
      <c r="D4833" s="1">
        <v>44170</v>
      </c>
      <c r="E4833" t="s">
        <v>44035</v>
      </c>
      <c r="F4833" t="s">
        <v>44044</v>
      </c>
      <c r="G4833" t="s">
        <v>44032</v>
      </c>
      <c r="H4833">
        <v>103</v>
      </c>
      <c r="I4833" t="s">
        <v>177</v>
      </c>
      <c r="J4833" t="s">
        <v>26</v>
      </c>
      <c r="K4833" t="s">
        <v>4240</v>
      </c>
      <c r="M4833" t="s">
        <v>28256</v>
      </c>
      <c r="N4833" t="s">
        <v>28256</v>
      </c>
      <c r="O4833" t="s">
        <v>41597</v>
      </c>
      <c r="P4833" t="s">
        <v>21542</v>
      </c>
      <c r="Q4833" t="s">
        <v>41598</v>
      </c>
      <c r="R4833" t="s">
        <v>41599</v>
      </c>
      <c r="S4833" t="s">
        <v>41600</v>
      </c>
      <c r="T4833">
        <v>4.7</v>
      </c>
      <c r="U4833">
        <v>11640</v>
      </c>
      <c r="W4833"/>
      <c r="X4833"/>
      <c r="Y4833"/>
      <c r="Z4833"/>
      <c r="AA4833">
        <v>113889</v>
      </c>
      <c r="AB4833">
        <v>349</v>
      </c>
    </row>
    <row r="4834" spans="1:28" x14ac:dyDescent="0.2">
      <c r="A4834" t="s">
        <v>13944</v>
      </c>
      <c r="B4834" t="s">
        <v>13945</v>
      </c>
      <c r="C4834">
        <v>2007</v>
      </c>
      <c r="D4834" t="s">
        <v>12207</v>
      </c>
      <c r="E4834" t="s">
        <v>44041</v>
      </c>
      <c r="F4834" t="s">
        <v>44042</v>
      </c>
      <c r="H4834">
        <v>84</v>
      </c>
      <c r="I4834" t="s">
        <v>25</v>
      </c>
      <c r="J4834" t="s">
        <v>26</v>
      </c>
      <c r="M4834" t="s">
        <v>13946</v>
      </c>
      <c r="N4834" t="s">
        <v>13947</v>
      </c>
      <c r="O4834" t="s">
        <v>13948</v>
      </c>
      <c r="P4834" t="s">
        <v>13949</v>
      </c>
      <c r="Q4834" t="s">
        <v>13950</v>
      </c>
      <c r="R4834" t="s">
        <v>13951</v>
      </c>
      <c r="S4834" t="s">
        <v>13952</v>
      </c>
      <c r="T4834">
        <v>5.6</v>
      </c>
      <c r="U4834">
        <v>40111</v>
      </c>
      <c r="V4834" s="12">
        <f>W4834*1.24823238899982</f>
        <v>12482323.889998199</v>
      </c>
      <c r="W4834" s="3">
        <v>10000000</v>
      </c>
      <c r="X4834" s="13">
        <f>Y4834*1.24823238899982</f>
        <v>20562083.462930862</v>
      </c>
      <c r="Y4834" s="3">
        <v>16472961</v>
      </c>
      <c r="Z4834" s="13">
        <f>AA4834*144548551.06</f>
        <v>3671525246753692</v>
      </c>
      <c r="AA4834" s="3">
        <v>25399945</v>
      </c>
      <c r="AB4834">
        <v>283</v>
      </c>
    </row>
    <row r="4835" spans="1:28" hidden="1" x14ac:dyDescent="0.2">
      <c r="A4835" t="s">
        <v>41610</v>
      </c>
      <c r="B4835" t="s">
        <v>41611</v>
      </c>
      <c r="C4835">
        <v>2018</v>
      </c>
      <c r="D4835" s="1">
        <v>43622</v>
      </c>
      <c r="E4835" t="s">
        <v>44035</v>
      </c>
      <c r="F4835" t="s">
        <v>44044</v>
      </c>
      <c r="G4835" t="s">
        <v>44032</v>
      </c>
      <c r="H4835">
        <v>116</v>
      </c>
      <c r="I4835" t="s">
        <v>495</v>
      </c>
      <c r="J4835" t="s">
        <v>26</v>
      </c>
      <c r="K4835" t="s">
        <v>3274</v>
      </c>
      <c r="M4835" t="s">
        <v>41612</v>
      </c>
      <c r="N4835" t="s">
        <v>41613</v>
      </c>
      <c r="O4835" t="s">
        <v>41614</v>
      </c>
      <c r="P4835" t="s">
        <v>41615</v>
      </c>
      <c r="Q4835" t="s">
        <v>41616</v>
      </c>
      <c r="R4835" t="s">
        <v>41617</v>
      </c>
      <c r="S4835" t="s">
        <v>41618</v>
      </c>
      <c r="T4835">
        <v>7</v>
      </c>
      <c r="U4835">
        <v>36523</v>
      </c>
      <c r="W4835"/>
      <c r="X4835"/>
      <c r="Y4835">
        <v>2856954</v>
      </c>
      <c r="Z4835"/>
      <c r="AA4835">
        <v>4080073</v>
      </c>
      <c r="AB4835">
        <v>197</v>
      </c>
    </row>
    <row r="4836" spans="1:28" hidden="1" x14ac:dyDescent="0.2">
      <c r="A4836" t="s">
        <v>41619</v>
      </c>
      <c r="B4836">
        <v>1922</v>
      </c>
      <c r="C4836">
        <v>2017</v>
      </c>
      <c r="D4836" t="s">
        <v>19988</v>
      </c>
      <c r="E4836" t="s">
        <v>44041</v>
      </c>
      <c r="F4836" t="s">
        <v>44032</v>
      </c>
      <c r="G4836" t="s">
        <v>44046</v>
      </c>
      <c r="H4836">
        <v>102</v>
      </c>
      <c r="I4836" t="s">
        <v>25</v>
      </c>
      <c r="J4836" t="s">
        <v>26</v>
      </c>
      <c r="M4836" t="s">
        <v>32495</v>
      </c>
      <c r="N4836" t="s">
        <v>41620</v>
      </c>
      <c r="O4836" t="s">
        <v>41621</v>
      </c>
      <c r="P4836" t="s">
        <v>15727</v>
      </c>
      <c r="Q4836" t="s">
        <v>41622</v>
      </c>
      <c r="R4836" t="s">
        <v>41623</v>
      </c>
      <c r="S4836" t="s">
        <v>41624</v>
      </c>
      <c r="T4836">
        <v>6.3</v>
      </c>
      <c r="U4836">
        <v>49788</v>
      </c>
      <c r="W4836"/>
      <c r="X4836"/>
      <c r="Y4836"/>
      <c r="Z4836"/>
      <c r="AA4836"/>
      <c r="AB4836">
        <v>216</v>
      </c>
    </row>
    <row r="4837" spans="1:28" hidden="1" x14ac:dyDescent="0.2">
      <c r="A4837" t="s">
        <v>41625</v>
      </c>
      <c r="B4837" t="s">
        <v>41626</v>
      </c>
      <c r="C4837">
        <v>2018</v>
      </c>
      <c r="D4837" s="1">
        <v>43444</v>
      </c>
      <c r="E4837" t="s">
        <v>176</v>
      </c>
      <c r="F4837" t="s">
        <v>44034</v>
      </c>
      <c r="G4837" t="s">
        <v>44046</v>
      </c>
      <c r="H4837">
        <v>130</v>
      </c>
      <c r="I4837" t="s">
        <v>495</v>
      </c>
      <c r="J4837" t="s">
        <v>26</v>
      </c>
      <c r="M4837" t="s">
        <v>29948</v>
      </c>
      <c r="N4837" t="s">
        <v>29948</v>
      </c>
      <c r="O4837" t="s">
        <v>41627</v>
      </c>
      <c r="P4837" t="s">
        <v>35445</v>
      </c>
      <c r="Q4837" t="s">
        <v>41628</v>
      </c>
      <c r="R4837" t="s">
        <v>41629</v>
      </c>
      <c r="S4837" t="s">
        <v>41630</v>
      </c>
      <c r="T4837">
        <v>6.3</v>
      </c>
      <c r="U4837">
        <v>40401</v>
      </c>
      <c r="W4837"/>
      <c r="X4837"/>
      <c r="Y4837"/>
      <c r="Z4837"/>
      <c r="AA4837"/>
      <c r="AB4837">
        <v>437</v>
      </c>
    </row>
    <row r="4838" spans="1:28" hidden="1" x14ac:dyDescent="0.2">
      <c r="A4838" t="s">
        <v>41631</v>
      </c>
      <c r="B4838" t="s">
        <v>41632</v>
      </c>
      <c r="C4838">
        <v>2017</v>
      </c>
      <c r="D4838" t="s">
        <v>34788</v>
      </c>
      <c r="E4838" t="s">
        <v>176</v>
      </c>
      <c r="F4838" t="s">
        <v>44039</v>
      </c>
      <c r="H4838">
        <v>104</v>
      </c>
      <c r="I4838" t="s">
        <v>25</v>
      </c>
      <c r="J4838" t="s">
        <v>26</v>
      </c>
      <c r="K4838" t="s">
        <v>308</v>
      </c>
      <c r="L4838" t="s">
        <v>1285</v>
      </c>
      <c r="M4838" t="s">
        <v>41633</v>
      </c>
      <c r="N4838" t="s">
        <v>41633</v>
      </c>
      <c r="O4838" t="s">
        <v>41634</v>
      </c>
      <c r="P4838" t="s">
        <v>41635</v>
      </c>
      <c r="Q4838" t="s">
        <v>41636</v>
      </c>
      <c r="R4838" t="s">
        <v>41637</v>
      </c>
      <c r="S4838" t="s">
        <v>41638</v>
      </c>
      <c r="T4838">
        <v>7.4</v>
      </c>
      <c r="U4838">
        <v>12854</v>
      </c>
      <c r="W4838"/>
      <c r="X4838"/>
      <c r="Y4838">
        <v>2419031</v>
      </c>
      <c r="Z4838"/>
      <c r="AA4838">
        <v>3434963</v>
      </c>
      <c r="AB4838">
        <v>106</v>
      </c>
    </row>
    <row r="4839" spans="1:28" hidden="1" x14ac:dyDescent="0.2">
      <c r="A4839" t="s">
        <v>41639</v>
      </c>
      <c r="B4839" t="s">
        <v>41640</v>
      </c>
      <c r="C4839">
        <v>2018</v>
      </c>
      <c r="D4839" t="s">
        <v>38672</v>
      </c>
      <c r="E4839" t="s">
        <v>176</v>
      </c>
      <c r="F4839" t="s">
        <v>44042</v>
      </c>
      <c r="H4839">
        <v>101</v>
      </c>
      <c r="I4839" t="s">
        <v>1561</v>
      </c>
      <c r="J4839" t="s">
        <v>26</v>
      </c>
      <c r="M4839" t="s">
        <v>41641</v>
      </c>
      <c r="N4839" t="s">
        <v>41641</v>
      </c>
      <c r="O4839" t="s">
        <v>41642</v>
      </c>
      <c r="P4839" t="s">
        <v>41643</v>
      </c>
      <c r="Q4839" t="s">
        <v>41644</v>
      </c>
      <c r="R4839" t="s">
        <v>41645</v>
      </c>
      <c r="S4839" t="s">
        <v>41646</v>
      </c>
      <c r="T4839">
        <v>6.8</v>
      </c>
      <c r="U4839">
        <v>20328</v>
      </c>
      <c r="W4839"/>
      <c r="X4839"/>
      <c r="Y4839"/>
      <c r="Z4839"/>
      <c r="AA4839"/>
      <c r="AB4839">
        <v>242</v>
      </c>
    </row>
    <row r="4840" spans="1:28" hidden="1" x14ac:dyDescent="0.2">
      <c r="A4840" t="s">
        <v>41647</v>
      </c>
      <c r="B4840" t="s">
        <v>41648</v>
      </c>
      <c r="C4840">
        <v>2017</v>
      </c>
      <c r="D4840" t="s">
        <v>34133</v>
      </c>
      <c r="E4840" t="s">
        <v>44035</v>
      </c>
      <c r="F4840" t="s">
        <v>44038</v>
      </c>
      <c r="G4840" t="s">
        <v>44032</v>
      </c>
      <c r="H4840">
        <v>104</v>
      </c>
      <c r="I4840" t="s">
        <v>37353</v>
      </c>
      <c r="J4840" t="s">
        <v>26</v>
      </c>
      <c r="K4840" t="s">
        <v>64</v>
      </c>
      <c r="M4840" t="s">
        <v>320</v>
      </c>
      <c r="N4840" t="s">
        <v>41649</v>
      </c>
      <c r="O4840" t="s">
        <v>41650</v>
      </c>
      <c r="P4840" t="s">
        <v>35445</v>
      </c>
      <c r="Q4840" t="s">
        <v>41651</v>
      </c>
      <c r="R4840" t="s">
        <v>41652</v>
      </c>
      <c r="S4840" t="s">
        <v>41653</v>
      </c>
      <c r="T4840">
        <v>7</v>
      </c>
      <c r="U4840">
        <v>11629</v>
      </c>
      <c r="W4840"/>
      <c r="X4840"/>
      <c r="Y4840">
        <v>5676486</v>
      </c>
      <c r="Z4840"/>
      <c r="AA4840">
        <v>8096007</v>
      </c>
      <c r="AB4840">
        <v>99</v>
      </c>
    </row>
    <row r="4841" spans="1:28" hidden="1" x14ac:dyDescent="0.2">
      <c r="A4841" t="s">
        <v>41654</v>
      </c>
      <c r="B4841" t="s">
        <v>41655</v>
      </c>
      <c r="C4841">
        <v>2018</v>
      </c>
      <c r="D4841" t="s">
        <v>22334</v>
      </c>
      <c r="E4841" t="s">
        <v>176</v>
      </c>
      <c r="H4841">
        <v>91</v>
      </c>
      <c r="I4841" t="s">
        <v>229</v>
      </c>
      <c r="J4841" t="s">
        <v>26</v>
      </c>
      <c r="M4841" t="s">
        <v>41656</v>
      </c>
      <c r="N4841" t="s">
        <v>41657</v>
      </c>
      <c r="O4841" t="s">
        <v>41658</v>
      </c>
      <c r="P4841" t="s">
        <v>20007</v>
      </c>
      <c r="Q4841" t="s">
        <v>41659</v>
      </c>
      <c r="R4841" t="s">
        <v>41660</v>
      </c>
      <c r="S4841" t="s">
        <v>41661</v>
      </c>
      <c r="T4841">
        <v>6.6</v>
      </c>
      <c r="U4841">
        <v>17874</v>
      </c>
      <c r="W4841"/>
      <c r="X4841"/>
      <c r="Y4841">
        <v>904703</v>
      </c>
      <c r="Z4841"/>
      <c r="AA4841">
        <v>1474577</v>
      </c>
      <c r="AB4841">
        <v>94</v>
      </c>
    </row>
    <row r="4842" spans="1:28" hidden="1" x14ac:dyDescent="0.2">
      <c r="A4842" t="s">
        <v>41662</v>
      </c>
      <c r="B4842" t="s">
        <v>41663</v>
      </c>
      <c r="C4842">
        <v>2019</v>
      </c>
      <c r="D4842" s="1">
        <v>43628</v>
      </c>
      <c r="E4842" t="s">
        <v>16512</v>
      </c>
      <c r="F4842" t="s">
        <v>44044</v>
      </c>
      <c r="G4842" t="s">
        <v>44032</v>
      </c>
      <c r="H4842">
        <v>98</v>
      </c>
      <c r="I4842" t="s">
        <v>1983</v>
      </c>
      <c r="J4842" t="s">
        <v>26</v>
      </c>
      <c r="M4842" t="s">
        <v>41664</v>
      </c>
      <c r="N4842" t="s">
        <v>41665</v>
      </c>
      <c r="O4842" t="s">
        <v>41666</v>
      </c>
      <c r="P4842" t="s">
        <v>5186</v>
      </c>
      <c r="Q4842" t="s">
        <v>41667</v>
      </c>
      <c r="R4842" t="s">
        <v>41668</v>
      </c>
      <c r="S4842" t="s">
        <v>41669</v>
      </c>
      <c r="T4842">
        <v>6.1</v>
      </c>
      <c r="U4842">
        <v>30859</v>
      </c>
      <c r="W4842"/>
      <c r="X4842"/>
      <c r="Y4842"/>
      <c r="Z4842"/>
      <c r="AA4842">
        <v>157209</v>
      </c>
      <c r="AB4842">
        <v>288</v>
      </c>
    </row>
    <row r="4843" spans="1:28" hidden="1" x14ac:dyDescent="0.2">
      <c r="A4843" t="s">
        <v>41670</v>
      </c>
      <c r="B4843" t="s">
        <v>41671</v>
      </c>
      <c r="C4843">
        <v>2019</v>
      </c>
      <c r="D4843" t="s">
        <v>41236</v>
      </c>
      <c r="E4843" t="s">
        <v>16512</v>
      </c>
      <c r="F4843" t="s">
        <v>44032</v>
      </c>
      <c r="G4843" t="s">
        <v>44049</v>
      </c>
      <c r="H4843">
        <v>150</v>
      </c>
      <c r="I4843" t="s">
        <v>943</v>
      </c>
      <c r="J4843" t="s">
        <v>944</v>
      </c>
      <c r="M4843" t="s">
        <v>41672</v>
      </c>
      <c r="N4843" t="s">
        <v>41673</v>
      </c>
      <c r="O4843" t="s">
        <v>41674</v>
      </c>
      <c r="P4843" t="s">
        <v>2934</v>
      </c>
      <c r="Q4843" t="s">
        <v>41675</v>
      </c>
      <c r="R4843" t="s">
        <v>41676</v>
      </c>
      <c r="S4843" t="s">
        <v>41677</v>
      </c>
      <c r="T4843">
        <v>7.4</v>
      </c>
      <c r="U4843">
        <v>13644</v>
      </c>
      <c r="W4843" t="s">
        <v>41678</v>
      </c>
      <c r="X4843"/>
      <c r="Y4843"/>
      <c r="Z4843"/>
      <c r="AA4843">
        <v>1296688</v>
      </c>
      <c r="AB4843">
        <v>339</v>
      </c>
    </row>
    <row r="4844" spans="1:28" x14ac:dyDescent="0.2">
      <c r="A4844" t="s">
        <v>14264</v>
      </c>
      <c r="B4844" t="s">
        <v>14265</v>
      </c>
      <c r="C4844">
        <v>2007</v>
      </c>
      <c r="D4844" t="s">
        <v>11525</v>
      </c>
      <c r="E4844" t="s">
        <v>16512</v>
      </c>
      <c r="F4844" t="s">
        <v>44046</v>
      </c>
      <c r="G4844" t="s">
        <v>44042</v>
      </c>
      <c r="H4844">
        <v>191</v>
      </c>
      <c r="I4844" t="s">
        <v>433</v>
      </c>
      <c r="J4844" t="s">
        <v>26</v>
      </c>
      <c r="K4844" t="s">
        <v>308</v>
      </c>
      <c r="M4844" t="s">
        <v>14266</v>
      </c>
      <c r="N4844" t="s">
        <v>14267</v>
      </c>
      <c r="O4844" t="s">
        <v>14268</v>
      </c>
      <c r="P4844" t="s">
        <v>2578</v>
      </c>
      <c r="Q4844" t="s">
        <v>14269</v>
      </c>
      <c r="R4844" t="s">
        <v>14270</v>
      </c>
      <c r="S4844" t="s">
        <v>14271</v>
      </c>
      <c r="T4844">
        <v>7.5</v>
      </c>
      <c r="U4844">
        <v>176256</v>
      </c>
      <c r="V4844" s="12">
        <f>W4844*1.24823238899982</f>
        <v>83631570.062987939</v>
      </c>
      <c r="W4844" s="3">
        <v>67000000</v>
      </c>
      <c r="X4844" s="13">
        <f>Y4844*1.24823238899982</f>
        <v>31253113.987841424</v>
      </c>
      <c r="Y4844" s="3">
        <v>25037897</v>
      </c>
      <c r="Z4844" s="13">
        <f>AA4844*144548551.06</f>
        <v>3674725985319813.5</v>
      </c>
      <c r="AA4844" s="3">
        <v>25422088</v>
      </c>
      <c r="AB4844">
        <v>534</v>
      </c>
    </row>
    <row r="4845" spans="1:28" x14ac:dyDescent="0.2">
      <c r="A4845" t="s">
        <v>16879</v>
      </c>
      <c r="B4845" t="s">
        <v>16880</v>
      </c>
      <c r="C4845">
        <v>2007</v>
      </c>
      <c r="D4845" s="1">
        <v>39605</v>
      </c>
      <c r="E4845" t="s">
        <v>1045</v>
      </c>
      <c r="F4845" t="s">
        <v>44040</v>
      </c>
      <c r="G4845" t="s">
        <v>44057</v>
      </c>
      <c r="H4845">
        <v>110</v>
      </c>
      <c r="I4845" t="s">
        <v>25</v>
      </c>
      <c r="J4845" t="s">
        <v>26</v>
      </c>
      <c r="K4845" t="s">
        <v>308</v>
      </c>
      <c r="M4845" t="s">
        <v>8454</v>
      </c>
      <c r="N4845" t="s">
        <v>16881</v>
      </c>
      <c r="O4845" t="s">
        <v>16882</v>
      </c>
      <c r="P4845" t="s">
        <v>16883</v>
      </c>
      <c r="Q4845" t="s">
        <v>16884</v>
      </c>
      <c r="R4845" t="s">
        <v>16885</v>
      </c>
      <c r="S4845" t="s">
        <v>16886</v>
      </c>
      <c r="T4845">
        <v>3.1</v>
      </c>
      <c r="U4845">
        <v>17575</v>
      </c>
      <c r="V4845" s="12">
        <f>W4845*1.24823238899982</f>
        <v>24964647.779996399</v>
      </c>
      <c r="W4845" s="3">
        <v>20000000</v>
      </c>
      <c r="X4845" s="13">
        <f>Y4845*1.24823238899982</f>
        <v>12495067.094457498</v>
      </c>
      <c r="Y4845" s="3">
        <v>10010209</v>
      </c>
      <c r="Z4845" s="13">
        <f>AA4845*144548551.06</f>
        <v>3760163574652092</v>
      </c>
      <c r="AA4845" s="3">
        <v>26013153</v>
      </c>
      <c r="AB4845">
        <v>118</v>
      </c>
    </row>
    <row r="4846" spans="1:28" hidden="1" x14ac:dyDescent="0.2">
      <c r="A4846" t="s">
        <v>41688</v>
      </c>
      <c r="B4846" t="s">
        <v>41689</v>
      </c>
      <c r="C4846">
        <v>2018</v>
      </c>
      <c r="D4846" t="s">
        <v>41690</v>
      </c>
      <c r="E4846" t="s">
        <v>44041</v>
      </c>
      <c r="F4846" t="s">
        <v>44032</v>
      </c>
      <c r="G4846" t="s">
        <v>44045</v>
      </c>
      <c r="H4846">
        <v>109</v>
      </c>
      <c r="I4846" t="s">
        <v>25</v>
      </c>
      <c r="J4846" t="s">
        <v>26</v>
      </c>
      <c r="M4846" t="s">
        <v>41691</v>
      </c>
      <c r="N4846" t="s">
        <v>30711</v>
      </c>
      <c r="O4846" t="s">
        <v>41692</v>
      </c>
      <c r="P4846" t="s">
        <v>41693</v>
      </c>
      <c r="Q4846" t="s">
        <v>41694</v>
      </c>
      <c r="R4846" t="s">
        <v>41695</v>
      </c>
      <c r="S4846" t="s">
        <v>41696</v>
      </c>
      <c r="T4846">
        <v>6.5</v>
      </c>
      <c r="U4846">
        <v>15550</v>
      </c>
      <c r="W4846"/>
      <c r="X4846"/>
      <c r="Y4846">
        <v>8208</v>
      </c>
      <c r="Z4846"/>
      <c r="AA4846">
        <v>167994</v>
      </c>
      <c r="AB4846">
        <v>168</v>
      </c>
    </row>
    <row r="4847" spans="1:28" hidden="1" x14ac:dyDescent="0.2">
      <c r="A4847" t="s">
        <v>41697</v>
      </c>
      <c r="B4847" t="s">
        <v>41698</v>
      </c>
      <c r="C4847">
        <v>2020</v>
      </c>
      <c r="D4847" t="s">
        <v>41699</v>
      </c>
      <c r="E4847" t="s">
        <v>44035</v>
      </c>
      <c r="F4847" t="s">
        <v>44032</v>
      </c>
      <c r="H4847">
        <v>120</v>
      </c>
      <c r="I4847" t="s">
        <v>25</v>
      </c>
      <c r="J4847" t="s">
        <v>26</v>
      </c>
      <c r="M4847" t="s">
        <v>24416</v>
      </c>
      <c r="N4847" t="s">
        <v>41700</v>
      </c>
      <c r="O4847" t="s">
        <v>41701</v>
      </c>
      <c r="P4847" t="s">
        <v>41702</v>
      </c>
      <c r="Q4847" t="s">
        <v>41703</v>
      </c>
      <c r="R4847" t="s">
        <v>41704</v>
      </c>
      <c r="S4847" t="s">
        <v>41705</v>
      </c>
      <c r="T4847">
        <v>7.3</v>
      </c>
      <c r="U4847">
        <v>14167</v>
      </c>
      <c r="W4847"/>
      <c r="X4847"/>
      <c r="Y4847"/>
      <c r="Z4847"/>
      <c r="AA4847"/>
      <c r="AB4847">
        <v>147</v>
      </c>
    </row>
    <row r="4848" spans="1:28" hidden="1" x14ac:dyDescent="0.2">
      <c r="A4848" t="s">
        <v>41706</v>
      </c>
      <c r="B4848" t="s">
        <v>41707</v>
      </c>
      <c r="C4848">
        <v>2018</v>
      </c>
      <c r="D4848" t="s">
        <v>37926</v>
      </c>
      <c r="E4848" t="s">
        <v>44035</v>
      </c>
      <c r="F4848" t="s">
        <v>44038</v>
      </c>
      <c r="G4848" t="s">
        <v>44032</v>
      </c>
      <c r="H4848">
        <v>114</v>
      </c>
      <c r="I4848" t="s">
        <v>63</v>
      </c>
      <c r="J4848" t="s">
        <v>26</v>
      </c>
      <c r="M4848" t="s">
        <v>1149</v>
      </c>
      <c r="N4848" t="s">
        <v>41708</v>
      </c>
      <c r="O4848" t="s">
        <v>41709</v>
      </c>
      <c r="P4848" t="s">
        <v>3526</v>
      </c>
      <c r="Q4848" t="s">
        <v>41710</v>
      </c>
      <c r="R4848" t="s">
        <v>41711</v>
      </c>
      <c r="S4848" t="s">
        <v>41712</v>
      </c>
      <c r="T4848">
        <v>6.9</v>
      </c>
      <c r="U4848">
        <v>20615</v>
      </c>
      <c r="W4848"/>
      <c r="X4848"/>
      <c r="Y4848">
        <v>1441705</v>
      </c>
      <c r="Z4848"/>
      <c r="AA4848">
        <v>4241656</v>
      </c>
      <c r="AB4848">
        <v>105</v>
      </c>
    </row>
    <row r="4849" spans="1:28" hidden="1" x14ac:dyDescent="0.2">
      <c r="A4849" t="s">
        <v>41713</v>
      </c>
      <c r="B4849" t="s">
        <v>41714</v>
      </c>
      <c r="C4849">
        <v>2019</v>
      </c>
      <c r="D4849" s="1">
        <v>43652</v>
      </c>
      <c r="E4849" t="s">
        <v>176</v>
      </c>
      <c r="F4849" t="s">
        <v>44045</v>
      </c>
      <c r="G4849" t="s">
        <v>44033</v>
      </c>
      <c r="H4849">
        <v>113</v>
      </c>
      <c r="I4849" t="s">
        <v>1831</v>
      </c>
      <c r="J4849" t="s">
        <v>26</v>
      </c>
      <c r="M4849" t="s">
        <v>41715</v>
      </c>
      <c r="N4849" t="s">
        <v>41716</v>
      </c>
      <c r="O4849" t="s">
        <v>41717</v>
      </c>
      <c r="P4849" t="s">
        <v>32332</v>
      </c>
      <c r="Q4849" t="s">
        <v>41718</v>
      </c>
      <c r="R4849" t="s">
        <v>41719</v>
      </c>
      <c r="S4849" t="s">
        <v>41720</v>
      </c>
      <c r="T4849">
        <v>6.7</v>
      </c>
      <c r="U4849">
        <v>70725</v>
      </c>
      <c r="W4849"/>
      <c r="X4849"/>
      <c r="Y4849"/>
      <c r="Z4849"/>
      <c r="AA4849">
        <v>643593</v>
      </c>
      <c r="AB4849">
        <v>696</v>
      </c>
    </row>
    <row r="4850" spans="1:28" hidden="1" x14ac:dyDescent="0.2">
      <c r="A4850" t="s">
        <v>11630</v>
      </c>
      <c r="B4850" t="s">
        <v>11631</v>
      </c>
      <c r="C4850">
        <v>2007</v>
      </c>
      <c r="D4850" s="1">
        <v>39696</v>
      </c>
      <c r="E4850" t="s">
        <v>16512</v>
      </c>
      <c r="F4850" t="s">
        <v>44051</v>
      </c>
      <c r="G4850" t="s">
        <v>44032</v>
      </c>
      <c r="H4850">
        <v>126</v>
      </c>
      <c r="I4850" t="s">
        <v>11632</v>
      </c>
      <c r="J4850" t="s">
        <v>11633</v>
      </c>
      <c r="K4850" t="s">
        <v>209</v>
      </c>
      <c r="M4850" t="s">
        <v>11634</v>
      </c>
      <c r="N4850" t="s">
        <v>11635</v>
      </c>
      <c r="O4850" t="s">
        <v>11636</v>
      </c>
      <c r="P4850" t="s">
        <v>5654</v>
      </c>
      <c r="Q4850" t="s">
        <v>11637</v>
      </c>
      <c r="R4850" t="s">
        <v>11638</v>
      </c>
      <c r="S4850" t="s">
        <v>11639</v>
      </c>
      <c r="T4850">
        <v>7.2</v>
      </c>
      <c r="U4850">
        <v>44062</v>
      </c>
      <c r="V4850" s="12">
        <f>W4850*1.24823238899982</f>
        <v>22468183.001996759</v>
      </c>
      <c r="W4850" s="3">
        <v>18000000</v>
      </c>
      <c r="X4850" s="13">
        <f>Y4850*1.24823238899982</f>
        <v>7122115.6840920011</v>
      </c>
      <c r="Y4850" s="3">
        <v>5705761</v>
      </c>
      <c r="Z4850" s="13">
        <f>AA4850*144548551.06</f>
        <v>3834513133729660.5</v>
      </c>
      <c r="AA4850" s="3">
        <v>26527510</v>
      </c>
      <c r="AB4850">
        <v>181</v>
      </c>
    </row>
    <row r="4851" spans="1:28" hidden="1" x14ac:dyDescent="0.2">
      <c r="A4851" t="s">
        <v>41728</v>
      </c>
      <c r="B4851" t="s">
        <v>41729</v>
      </c>
      <c r="C4851">
        <v>2017</v>
      </c>
      <c r="D4851" t="s">
        <v>36291</v>
      </c>
      <c r="E4851" t="s">
        <v>16512</v>
      </c>
      <c r="F4851" t="s">
        <v>44042</v>
      </c>
      <c r="G4851" t="s">
        <v>44055</v>
      </c>
      <c r="H4851">
        <v>116</v>
      </c>
      <c r="I4851" t="s">
        <v>943</v>
      </c>
      <c r="J4851" t="s">
        <v>944</v>
      </c>
      <c r="K4851" t="s">
        <v>14789</v>
      </c>
      <c r="M4851" t="s">
        <v>41730</v>
      </c>
      <c r="N4851" t="s">
        <v>41731</v>
      </c>
      <c r="O4851" t="s">
        <v>41732</v>
      </c>
      <c r="P4851" t="s">
        <v>41733</v>
      </c>
      <c r="Q4851" t="s">
        <v>41734</v>
      </c>
      <c r="R4851" t="s">
        <v>41735</v>
      </c>
      <c r="S4851" t="s">
        <v>41736</v>
      </c>
      <c r="T4851">
        <v>7.6</v>
      </c>
      <c r="U4851">
        <v>11493</v>
      </c>
      <c r="W4851"/>
      <c r="X4851"/>
      <c r="Y4851"/>
      <c r="Z4851"/>
      <c r="AA4851">
        <v>8812</v>
      </c>
      <c r="AB4851">
        <v>69</v>
      </c>
    </row>
    <row r="4852" spans="1:28" hidden="1" x14ac:dyDescent="0.2">
      <c r="A4852" t="s">
        <v>41737</v>
      </c>
      <c r="B4852" t="s">
        <v>41738</v>
      </c>
      <c r="C4852">
        <v>2017</v>
      </c>
      <c r="D4852" t="s">
        <v>24467</v>
      </c>
      <c r="E4852" t="s">
        <v>176</v>
      </c>
      <c r="H4852">
        <v>98</v>
      </c>
      <c r="I4852" t="s">
        <v>25</v>
      </c>
      <c r="J4852" t="s">
        <v>26</v>
      </c>
      <c r="M4852" t="s">
        <v>41739</v>
      </c>
      <c r="N4852" t="s">
        <v>41739</v>
      </c>
      <c r="O4852" t="s">
        <v>41740</v>
      </c>
      <c r="P4852" t="s">
        <v>41741</v>
      </c>
      <c r="Q4852" t="s">
        <v>41742</v>
      </c>
      <c r="R4852" t="s">
        <v>41743</v>
      </c>
      <c r="S4852" t="s">
        <v>41744</v>
      </c>
      <c r="T4852">
        <v>6.4</v>
      </c>
      <c r="U4852">
        <v>11833</v>
      </c>
      <c r="W4852"/>
      <c r="X4852"/>
      <c r="Y4852">
        <v>473771</v>
      </c>
      <c r="Z4852"/>
      <c r="AA4852">
        <v>486623</v>
      </c>
      <c r="AB4852">
        <v>81</v>
      </c>
    </row>
    <row r="4853" spans="1:28" x14ac:dyDescent="0.2">
      <c r="A4853" t="s">
        <v>12826</v>
      </c>
      <c r="B4853" t="s">
        <v>12827</v>
      </c>
      <c r="C4853">
        <v>2007</v>
      </c>
      <c r="D4853" t="s">
        <v>12828</v>
      </c>
      <c r="E4853" t="s">
        <v>44041</v>
      </c>
      <c r="F4853" t="s">
        <v>44032</v>
      </c>
      <c r="G4853" t="s">
        <v>44034</v>
      </c>
      <c r="H4853">
        <v>102</v>
      </c>
      <c r="I4853" t="s">
        <v>12829</v>
      </c>
      <c r="J4853" t="s">
        <v>26</v>
      </c>
      <c r="M4853" t="s">
        <v>8326</v>
      </c>
      <c r="N4853" t="s">
        <v>12830</v>
      </c>
      <c r="O4853" t="s">
        <v>12831</v>
      </c>
      <c r="P4853" t="s">
        <v>12832</v>
      </c>
      <c r="Q4853" t="s">
        <v>12833</v>
      </c>
      <c r="R4853" t="s">
        <v>12834</v>
      </c>
      <c r="S4853" t="s">
        <v>12835</v>
      </c>
      <c r="T4853">
        <v>6.2</v>
      </c>
      <c r="U4853">
        <v>34451</v>
      </c>
      <c r="V4853" s="12">
        <f>W4853*1.24823238899982</f>
        <v>37446971.6699946</v>
      </c>
      <c r="W4853" s="3">
        <v>30000000</v>
      </c>
      <c r="X4853" s="13">
        <f>Y4853*1.24823238899982</f>
        <v>25687260.744079895</v>
      </c>
      <c r="Y4853" s="3">
        <v>20578909</v>
      </c>
      <c r="Z4853" s="13">
        <f>AA4853*144548551.06</f>
        <v>3875362987904870</v>
      </c>
      <c r="AA4853" s="3">
        <v>26810113</v>
      </c>
      <c r="AB4853">
        <v>276</v>
      </c>
    </row>
    <row r="4854" spans="1:28" hidden="1" x14ac:dyDescent="0.2">
      <c r="A4854" t="s">
        <v>41756</v>
      </c>
      <c r="B4854" t="s">
        <v>41757</v>
      </c>
      <c r="C4854">
        <v>2017</v>
      </c>
      <c r="D4854" s="1">
        <v>42898</v>
      </c>
      <c r="E4854" t="s">
        <v>176</v>
      </c>
      <c r="H4854">
        <v>127</v>
      </c>
      <c r="I4854" t="s">
        <v>41758</v>
      </c>
      <c r="J4854" t="s">
        <v>75</v>
      </c>
      <c r="K4854" t="s">
        <v>41759</v>
      </c>
      <c r="L4854" t="s">
        <v>4428</v>
      </c>
      <c r="M4854" t="s">
        <v>9577</v>
      </c>
      <c r="N4854" t="s">
        <v>30112</v>
      </c>
      <c r="O4854" t="s">
        <v>41760</v>
      </c>
      <c r="P4854" t="s">
        <v>41761</v>
      </c>
      <c r="Q4854" t="s">
        <v>41762</v>
      </c>
      <c r="R4854" t="s">
        <v>41763</v>
      </c>
      <c r="S4854" t="s">
        <v>41764</v>
      </c>
      <c r="T4854">
        <v>7.6</v>
      </c>
      <c r="U4854">
        <v>28454</v>
      </c>
      <c r="W4854"/>
      <c r="X4854"/>
      <c r="Y4854">
        <v>566356</v>
      </c>
      <c r="Z4854"/>
      <c r="AA4854">
        <v>3925992</v>
      </c>
      <c r="AB4854">
        <v>73</v>
      </c>
    </row>
    <row r="4855" spans="1:28" x14ac:dyDescent="0.2">
      <c r="A4855" t="s">
        <v>16925</v>
      </c>
      <c r="B4855" t="s">
        <v>16926</v>
      </c>
      <c r="C4855">
        <v>2007</v>
      </c>
      <c r="D4855" t="s">
        <v>13085</v>
      </c>
      <c r="E4855" t="s">
        <v>176</v>
      </c>
      <c r="F4855" t="s">
        <v>44042</v>
      </c>
      <c r="H4855">
        <v>122</v>
      </c>
      <c r="I4855" t="s">
        <v>25</v>
      </c>
      <c r="J4855" t="s">
        <v>26</v>
      </c>
      <c r="K4855" t="s">
        <v>361</v>
      </c>
      <c r="M4855" t="s">
        <v>14141</v>
      </c>
      <c r="N4855" t="s">
        <v>16927</v>
      </c>
      <c r="O4855" t="s">
        <v>16928</v>
      </c>
      <c r="P4855" t="s">
        <v>1096</v>
      </c>
      <c r="Q4855" t="s">
        <v>16929</v>
      </c>
      <c r="R4855" t="s">
        <v>16930</v>
      </c>
      <c r="S4855" t="s">
        <v>16931</v>
      </c>
      <c r="T4855">
        <v>6.8</v>
      </c>
      <c r="U4855">
        <v>53672</v>
      </c>
      <c r="V4855" s="12">
        <f>W4855*1.24823238899982</f>
        <v>34326390.697495051</v>
      </c>
      <c r="W4855" s="3">
        <v>27500000</v>
      </c>
      <c r="X4855" s="13">
        <f>Y4855*1.24823238899982</f>
        <v>12152846.709759751</v>
      </c>
      <c r="Y4855" s="3">
        <v>9736045</v>
      </c>
      <c r="Z4855" s="13">
        <f>AA4855*144548551.06</f>
        <v>3912406300536465</v>
      </c>
      <c r="AA4855" s="3">
        <v>27066382</v>
      </c>
      <c r="AB4855">
        <v>212</v>
      </c>
    </row>
    <row r="4856" spans="1:28" hidden="1" x14ac:dyDescent="0.2">
      <c r="A4856" t="s">
        <v>41773</v>
      </c>
      <c r="B4856" t="s">
        <v>41774</v>
      </c>
      <c r="C4856">
        <v>2017</v>
      </c>
      <c r="D4856" t="s">
        <v>34830</v>
      </c>
      <c r="E4856" t="s">
        <v>44035</v>
      </c>
      <c r="F4856" t="s">
        <v>44032</v>
      </c>
      <c r="G4856" t="s">
        <v>44049</v>
      </c>
      <c r="H4856">
        <v>125</v>
      </c>
      <c r="I4856" t="s">
        <v>4358</v>
      </c>
      <c r="J4856" t="s">
        <v>838</v>
      </c>
      <c r="K4856" t="s">
        <v>1076</v>
      </c>
      <c r="L4856" t="s">
        <v>3179</v>
      </c>
      <c r="M4856" t="s">
        <v>41775</v>
      </c>
      <c r="N4856" t="s">
        <v>41776</v>
      </c>
      <c r="O4856" t="s">
        <v>41777</v>
      </c>
      <c r="P4856" t="s">
        <v>14991</v>
      </c>
      <c r="Q4856" t="s">
        <v>41778</v>
      </c>
      <c r="R4856" t="s">
        <v>41779</v>
      </c>
      <c r="S4856" t="s">
        <v>41780</v>
      </c>
      <c r="T4856">
        <v>8.5</v>
      </c>
      <c r="U4856">
        <v>32247</v>
      </c>
      <c r="W4856"/>
      <c r="X4856"/>
      <c r="Y4856"/>
      <c r="Z4856"/>
      <c r="AA4856">
        <v>946947</v>
      </c>
      <c r="AB4856">
        <v>66</v>
      </c>
    </row>
    <row r="4857" spans="1:28" x14ac:dyDescent="0.2">
      <c r="A4857" t="s">
        <v>14534</v>
      </c>
      <c r="B4857" t="s">
        <v>14535</v>
      </c>
      <c r="C4857">
        <v>2007</v>
      </c>
      <c r="D4857" s="1">
        <v>39756</v>
      </c>
      <c r="E4857" t="s">
        <v>16512</v>
      </c>
      <c r="F4857" t="s">
        <v>44042</v>
      </c>
      <c r="H4857">
        <v>86</v>
      </c>
      <c r="I4857" t="s">
        <v>25</v>
      </c>
      <c r="J4857" t="s">
        <v>26</v>
      </c>
      <c r="K4857" t="s">
        <v>64</v>
      </c>
      <c r="M4857" t="s">
        <v>2158</v>
      </c>
      <c r="N4857" t="s">
        <v>2158</v>
      </c>
      <c r="O4857" t="s">
        <v>14536</v>
      </c>
      <c r="P4857" t="s">
        <v>8048</v>
      </c>
      <c r="Q4857" t="s">
        <v>14537</v>
      </c>
      <c r="R4857" t="s">
        <v>14538</v>
      </c>
      <c r="S4857" t="s">
        <v>14539</v>
      </c>
      <c r="T4857">
        <v>6.7</v>
      </c>
      <c r="U4857">
        <v>143090</v>
      </c>
      <c r="V4857" s="12">
        <f>W4857*1.24823238899982</f>
        <v>48681063.170992978</v>
      </c>
      <c r="W4857" s="3">
        <v>39000000</v>
      </c>
      <c r="X4857" s="13">
        <f>Y4857*1.24823238899982</f>
        <v>15986285.710222764</v>
      </c>
      <c r="Y4857" s="3">
        <v>12807139</v>
      </c>
      <c r="Z4857" s="13">
        <f>AA4857*144548551.06</f>
        <v>3920480204404472.5</v>
      </c>
      <c r="AA4857" s="3">
        <v>27122238</v>
      </c>
      <c r="AB4857">
        <v>453</v>
      </c>
    </row>
    <row r="4858" spans="1:28" x14ac:dyDescent="0.2">
      <c r="A4858" t="s">
        <v>13253</v>
      </c>
      <c r="B4858" t="s">
        <v>13254</v>
      </c>
      <c r="C4858">
        <v>2007</v>
      </c>
      <c r="D4858" t="s">
        <v>12699</v>
      </c>
      <c r="E4858" t="s">
        <v>176</v>
      </c>
      <c r="F4858" t="s">
        <v>44034</v>
      </c>
      <c r="G4858" t="s">
        <v>44049</v>
      </c>
      <c r="H4858">
        <v>133</v>
      </c>
      <c r="I4858" t="s">
        <v>229</v>
      </c>
      <c r="J4858" t="s">
        <v>26</v>
      </c>
      <c r="M4858" t="s">
        <v>110</v>
      </c>
      <c r="N4858" t="s">
        <v>1669</v>
      </c>
      <c r="O4858" t="s">
        <v>13255</v>
      </c>
      <c r="P4858" t="s">
        <v>13256</v>
      </c>
      <c r="Q4858" t="s">
        <v>13257</v>
      </c>
      <c r="R4858" t="s">
        <v>69</v>
      </c>
      <c r="S4858" t="s">
        <v>70</v>
      </c>
      <c r="T4858">
        <v>7.3</v>
      </c>
      <c r="U4858">
        <v>105047</v>
      </c>
      <c r="V4858" s="12">
        <f>W4858*1.24823238899982</f>
        <v>56170457.504991896</v>
      </c>
      <c r="W4858" s="3">
        <v>45000000</v>
      </c>
      <c r="X4858" s="13">
        <f>Y4858*1.24823238899982</f>
        <v>30709376.46979877</v>
      </c>
      <c r="Y4858" s="3">
        <v>24602291</v>
      </c>
      <c r="Z4858" s="13">
        <f>AA4858*144548551.06</f>
        <v>4282360826599856.5</v>
      </c>
      <c r="AA4858" s="3">
        <v>29625761</v>
      </c>
      <c r="AB4858">
        <v>550</v>
      </c>
    </row>
    <row r="4859" spans="1:28" hidden="1" x14ac:dyDescent="0.2">
      <c r="A4859" t="s">
        <v>41794</v>
      </c>
      <c r="B4859" t="s">
        <v>41795</v>
      </c>
      <c r="C4859">
        <v>2017</v>
      </c>
      <c r="D4859" t="s">
        <v>39387</v>
      </c>
      <c r="E4859" t="s">
        <v>44037</v>
      </c>
      <c r="F4859" t="s">
        <v>44031</v>
      </c>
      <c r="G4859" t="s">
        <v>44040</v>
      </c>
      <c r="H4859">
        <v>103</v>
      </c>
      <c r="I4859" t="s">
        <v>2213</v>
      </c>
      <c r="J4859" t="s">
        <v>934</v>
      </c>
      <c r="M4859" t="s">
        <v>41796</v>
      </c>
      <c r="N4859" t="s">
        <v>41797</v>
      </c>
      <c r="O4859" t="s">
        <v>41798</v>
      </c>
      <c r="P4859" t="s">
        <v>41799</v>
      </c>
      <c r="Q4859" t="s">
        <v>41800</v>
      </c>
      <c r="R4859" t="s">
        <v>41801</v>
      </c>
      <c r="S4859" t="s">
        <v>41802</v>
      </c>
      <c r="T4859">
        <v>6.8</v>
      </c>
      <c r="U4859">
        <v>11459</v>
      </c>
      <c r="W4859"/>
      <c r="X4859"/>
      <c r="Y4859">
        <v>2418404</v>
      </c>
      <c r="Z4859"/>
      <c r="AA4859">
        <v>41978431</v>
      </c>
      <c r="AB4859">
        <v>64</v>
      </c>
    </row>
    <row r="4860" spans="1:28" x14ac:dyDescent="0.2">
      <c r="A4860" t="s">
        <v>12447</v>
      </c>
      <c r="B4860" t="s">
        <v>12448</v>
      </c>
      <c r="C4860">
        <v>2007</v>
      </c>
      <c r="D4860" t="s">
        <v>12449</v>
      </c>
      <c r="E4860" t="s">
        <v>44035</v>
      </c>
      <c r="F4860" t="s">
        <v>44032</v>
      </c>
      <c r="G4860" t="s">
        <v>44036</v>
      </c>
      <c r="H4860">
        <v>126</v>
      </c>
      <c r="I4860" t="s">
        <v>25</v>
      </c>
      <c r="J4860" t="s">
        <v>26</v>
      </c>
      <c r="M4860" t="s">
        <v>416</v>
      </c>
      <c r="N4860" t="s">
        <v>12450</v>
      </c>
      <c r="O4860" t="s">
        <v>12451</v>
      </c>
      <c r="P4860" t="s">
        <v>416</v>
      </c>
      <c r="Q4860" t="s">
        <v>12452</v>
      </c>
      <c r="R4860" t="s">
        <v>12453</v>
      </c>
      <c r="S4860" t="s">
        <v>12454</v>
      </c>
      <c r="T4860">
        <v>7.5</v>
      </c>
      <c r="U4860">
        <v>55222</v>
      </c>
      <c r="V4860" s="12">
        <f>W4860*1.24823238899982</f>
        <v>18723485.8349973</v>
      </c>
      <c r="W4860" s="3">
        <v>15000000</v>
      </c>
      <c r="X4860" s="13">
        <f>Y4860*1.24823238899982</f>
        <v>37742062.544380881</v>
      </c>
      <c r="Y4860" s="3">
        <v>30236407</v>
      </c>
      <c r="Z4860" s="13">
        <f>AA4860*144548551.06</f>
        <v>4375709558131649.5</v>
      </c>
      <c r="AA4860" s="3">
        <v>30271556</v>
      </c>
      <c r="AB4860">
        <v>125</v>
      </c>
    </row>
    <row r="4861" spans="1:28" x14ac:dyDescent="0.2">
      <c r="A4861" t="s">
        <v>15130</v>
      </c>
      <c r="B4861" t="s">
        <v>15131</v>
      </c>
      <c r="C4861">
        <v>2007</v>
      </c>
      <c r="D4861" s="1">
        <v>39363</v>
      </c>
      <c r="E4861" t="s">
        <v>1045</v>
      </c>
      <c r="F4861" t="s">
        <v>44044</v>
      </c>
      <c r="G4861" t="s">
        <v>44040</v>
      </c>
      <c r="H4861">
        <v>99</v>
      </c>
      <c r="I4861" t="s">
        <v>25</v>
      </c>
      <c r="J4861" t="s">
        <v>26</v>
      </c>
      <c r="M4861" t="s">
        <v>6446</v>
      </c>
      <c r="N4861" t="s">
        <v>15132</v>
      </c>
      <c r="O4861" t="s">
        <v>15133</v>
      </c>
      <c r="P4861" t="s">
        <v>12550</v>
      </c>
      <c r="Q4861" t="s">
        <v>15134</v>
      </c>
      <c r="R4861" t="s">
        <v>15135</v>
      </c>
      <c r="S4861" t="s">
        <v>15136</v>
      </c>
      <c r="T4861">
        <v>5.9</v>
      </c>
      <c r="U4861">
        <v>19141</v>
      </c>
      <c r="V4861" s="12">
        <f>W4861*1.24823238899982</f>
        <v>24964647.779996399</v>
      </c>
      <c r="W4861" s="3">
        <v>20000000</v>
      </c>
      <c r="X4861" s="13">
        <f>Y4861*1.24823238899982</f>
        <v>31970377.027905669</v>
      </c>
      <c r="Y4861" s="3">
        <v>25612520</v>
      </c>
      <c r="Z4861" s="13">
        <f>AA4861*144548551.06</f>
        <v>4432860296958446</v>
      </c>
      <c r="AA4861" s="3">
        <v>30666930</v>
      </c>
      <c r="AB4861">
        <v>107</v>
      </c>
    </row>
    <row r="4862" spans="1:28" x14ac:dyDescent="0.2">
      <c r="A4862" t="s">
        <v>13292</v>
      </c>
      <c r="B4862" t="s">
        <v>13293</v>
      </c>
      <c r="C4862">
        <v>2007</v>
      </c>
      <c r="D4862" t="s">
        <v>11642</v>
      </c>
      <c r="E4862" t="s">
        <v>16512</v>
      </c>
      <c r="F4862" t="s">
        <v>44031</v>
      </c>
      <c r="G4862" t="s">
        <v>44032</v>
      </c>
      <c r="H4862">
        <v>99</v>
      </c>
      <c r="I4862" t="s">
        <v>433</v>
      </c>
      <c r="J4862" t="s">
        <v>26</v>
      </c>
      <c r="K4862" t="s">
        <v>8343</v>
      </c>
      <c r="M4862" t="s">
        <v>6891</v>
      </c>
      <c r="N4862" t="s">
        <v>13294</v>
      </c>
      <c r="O4862" t="s">
        <v>13295</v>
      </c>
      <c r="P4862" t="s">
        <v>11894</v>
      </c>
      <c r="Q4862" t="s">
        <v>13296</v>
      </c>
      <c r="R4862" t="s">
        <v>13297</v>
      </c>
      <c r="S4862" t="s">
        <v>13298</v>
      </c>
      <c r="T4862">
        <v>5.4</v>
      </c>
      <c r="U4862">
        <v>42092</v>
      </c>
      <c r="V4862" s="12">
        <f>W4862*1.24823238899982</f>
        <v>56170457.504991896</v>
      </c>
      <c r="W4862" s="3">
        <v>45000000</v>
      </c>
      <c r="X4862" s="13">
        <f>Y4862*1.24823238899982</f>
        <v>12772014.911069667</v>
      </c>
      <c r="Y4862" s="3">
        <v>10232081</v>
      </c>
      <c r="Z4862" s="13">
        <f>AA4862*144548551.06</f>
        <v>4478776577848308</v>
      </c>
      <c r="AA4862" s="3">
        <v>30984583</v>
      </c>
      <c r="AB4862">
        <v>230</v>
      </c>
    </row>
    <row r="4863" spans="1:28" hidden="1" x14ac:dyDescent="0.2">
      <c r="A4863" t="s">
        <v>41823</v>
      </c>
      <c r="B4863" t="s">
        <v>41824</v>
      </c>
      <c r="C4863">
        <v>2016</v>
      </c>
      <c r="D4863" t="s">
        <v>40225</v>
      </c>
      <c r="E4863" t="s">
        <v>16512</v>
      </c>
      <c r="F4863" t="s">
        <v>44044</v>
      </c>
      <c r="G4863" t="s">
        <v>44045</v>
      </c>
      <c r="H4863">
        <v>105</v>
      </c>
      <c r="I4863" t="s">
        <v>943</v>
      </c>
      <c r="J4863" t="s">
        <v>2402</v>
      </c>
      <c r="M4863" t="s">
        <v>41825</v>
      </c>
      <c r="N4863" t="s">
        <v>41825</v>
      </c>
      <c r="O4863" t="s">
        <v>41826</v>
      </c>
      <c r="P4863" t="s">
        <v>41827</v>
      </c>
      <c r="Q4863" t="s">
        <v>41828</v>
      </c>
      <c r="R4863" t="s">
        <v>41829</v>
      </c>
      <c r="S4863" t="s">
        <v>41830</v>
      </c>
      <c r="T4863">
        <v>8.3000000000000007</v>
      </c>
      <c r="U4863">
        <v>11410</v>
      </c>
      <c r="W4863"/>
      <c r="X4863"/>
      <c r="Y4863"/>
      <c r="Z4863"/>
      <c r="AA4863"/>
      <c r="AB4863">
        <v>68</v>
      </c>
    </row>
    <row r="4864" spans="1:28" x14ac:dyDescent="0.2">
      <c r="A4864" t="s">
        <v>15421</v>
      </c>
      <c r="B4864" t="s">
        <v>15422</v>
      </c>
      <c r="C4864">
        <v>2007</v>
      </c>
      <c r="D4864" t="s">
        <v>10399</v>
      </c>
      <c r="E4864" t="s">
        <v>176</v>
      </c>
      <c r="F4864" t="s">
        <v>44036</v>
      </c>
      <c r="H4864">
        <v>139</v>
      </c>
      <c r="I4864" t="s">
        <v>14805</v>
      </c>
      <c r="J4864" t="s">
        <v>26</v>
      </c>
      <c r="M4864" t="s">
        <v>5965</v>
      </c>
      <c r="N4864" t="s">
        <v>15423</v>
      </c>
      <c r="O4864" t="s">
        <v>15424</v>
      </c>
      <c r="P4864" t="s">
        <v>7005</v>
      </c>
      <c r="Q4864" t="s">
        <v>15425</v>
      </c>
      <c r="R4864" t="s">
        <v>15426</v>
      </c>
      <c r="S4864" t="s">
        <v>15427</v>
      </c>
      <c r="T4864">
        <v>6.4</v>
      </c>
      <c r="U4864">
        <v>22246</v>
      </c>
      <c r="V4864" s="12">
        <f>W4864*1.24823238899982</f>
        <v>56170457.504991896</v>
      </c>
      <c r="W4864" s="3">
        <v>45000000</v>
      </c>
      <c r="X4864" s="13">
        <f>Y4864*1.24823238899982</f>
        <v>5751365.5414146818</v>
      </c>
      <c r="Y4864" s="3">
        <v>4607608</v>
      </c>
      <c r="Z4864" s="13">
        <f>AA4864*144548551.06</f>
        <v>4564247268798780</v>
      </c>
      <c r="AA4864" s="3">
        <v>31575877</v>
      </c>
      <c r="AB4864">
        <v>122</v>
      </c>
    </row>
    <row r="4865" spans="1:28" x14ac:dyDescent="0.2">
      <c r="A4865" t="s">
        <v>15413</v>
      </c>
      <c r="B4865" t="s">
        <v>15414</v>
      </c>
      <c r="C4865">
        <v>2007</v>
      </c>
      <c r="D4865" t="s">
        <v>12699</v>
      </c>
      <c r="E4865" t="s">
        <v>44043</v>
      </c>
      <c r="F4865" t="s">
        <v>44032</v>
      </c>
      <c r="G4865" t="s">
        <v>44040</v>
      </c>
      <c r="H4865">
        <v>99</v>
      </c>
      <c r="I4865" t="s">
        <v>25</v>
      </c>
      <c r="J4865" t="s">
        <v>26</v>
      </c>
      <c r="M4865" t="s">
        <v>3019</v>
      </c>
      <c r="N4865" t="s">
        <v>15415</v>
      </c>
      <c r="O4865" t="s">
        <v>15416</v>
      </c>
      <c r="P4865" t="s">
        <v>15417</v>
      </c>
      <c r="Q4865" t="s">
        <v>15418</v>
      </c>
      <c r="R4865" t="s">
        <v>15419</v>
      </c>
      <c r="S4865" t="s">
        <v>15420</v>
      </c>
      <c r="T4865">
        <v>4.8</v>
      </c>
      <c r="U4865">
        <v>14655</v>
      </c>
      <c r="V4865" s="12">
        <f>W4865*1.24823238899982</f>
        <v>56170457.504991896</v>
      </c>
      <c r="W4865" s="3">
        <v>45000000</v>
      </c>
      <c r="X4865" s="13">
        <f>Y4865*1.24823238899982</f>
        <v>10977519.829904245</v>
      </c>
      <c r="Y4865" s="3">
        <v>8794452</v>
      </c>
      <c r="Z4865" s="13">
        <f>AA4865*144548551.06</f>
        <v>4604249923916226</v>
      </c>
      <c r="AA4865" s="3">
        <v>31852619</v>
      </c>
      <c r="AB4865">
        <v>167</v>
      </c>
    </row>
    <row r="4866" spans="1:28" hidden="1" x14ac:dyDescent="0.2">
      <c r="A4866" t="s">
        <v>41846</v>
      </c>
      <c r="B4866" t="s">
        <v>41847</v>
      </c>
      <c r="C4866">
        <v>2017</v>
      </c>
      <c r="D4866" s="1">
        <v>42805</v>
      </c>
      <c r="E4866" t="s">
        <v>176</v>
      </c>
      <c r="F4866" t="s">
        <v>44036</v>
      </c>
      <c r="H4866">
        <v>117</v>
      </c>
      <c r="I4866" t="s">
        <v>25</v>
      </c>
      <c r="J4866" t="s">
        <v>26</v>
      </c>
      <c r="K4866" t="s">
        <v>9135</v>
      </c>
      <c r="L4866" t="s">
        <v>308</v>
      </c>
      <c r="M4866" t="s">
        <v>28802</v>
      </c>
      <c r="N4866" t="s">
        <v>41848</v>
      </c>
      <c r="O4866" t="s">
        <v>41849</v>
      </c>
      <c r="P4866" t="s">
        <v>24193</v>
      </c>
      <c r="Q4866" t="s">
        <v>41850</v>
      </c>
      <c r="R4866" t="s">
        <v>41851</v>
      </c>
      <c r="S4866" t="s">
        <v>41852</v>
      </c>
      <c r="T4866">
        <v>6.4</v>
      </c>
      <c r="U4866">
        <v>12827</v>
      </c>
      <c r="W4866"/>
      <c r="X4866"/>
      <c r="Y4866"/>
      <c r="Z4866"/>
      <c r="AA4866">
        <v>124783</v>
      </c>
      <c r="AB4866">
        <v>62</v>
      </c>
    </row>
    <row r="4867" spans="1:28" hidden="1" x14ac:dyDescent="0.2">
      <c r="A4867" t="s">
        <v>41853</v>
      </c>
      <c r="B4867" t="s">
        <v>41854</v>
      </c>
      <c r="C4867">
        <v>2018</v>
      </c>
      <c r="D4867" t="s">
        <v>41690</v>
      </c>
      <c r="E4867" t="s">
        <v>1045</v>
      </c>
      <c r="F4867" t="s">
        <v>44032</v>
      </c>
      <c r="G4867" t="s">
        <v>44053</v>
      </c>
      <c r="H4867">
        <v>133</v>
      </c>
      <c r="I4867" t="s">
        <v>25</v>
      </c>
      <c r="J4867" t="s">
        <v>26</v>
      </c>
      <c r="K4867" t="s">
        <v>27</v>
      </c>
      <c r="M4867" t="s">
        <v>7371</v>
      </c>
      <c r="N4867" t="s">
        <v>383</v>
      </c>
      <c r="O4867" t="s">
        <v>41855</v>
      </c>
      <c r="P4867" t="s">
        <v>1266</v>
      </c>
      <c r="Q4867" t="s">
        <v>41856</v>
      </c>
      <c r="R4867" t="s">
        <v>41857</v>
      </c>
      <c r="S4867" t="s">
        <v>41858</v>
      </c>
      <c r="T4867">
        <v>7.3</v>
      </c>
      <c r="U4867">
        <v>115086</v>
      </c>
      <c r="W4867"/>
      <c r="X4867"/>
      <c r="Y4867"/>
      <c r="Z4867"/>
      <c r="AA4867"/>
      <c r="AB4867">
        <v>693</v>
      </c>
    </row>
    <row r="4868" spans="1:28" hidden="1" x14ac:dyDescent="0.2">
      <c r="A4868" t="s">
        <v>41859</v>
      </c>
      <c r="B4868">
        <v>7500</v>
      </c>
      <c r="C4868">
        <v>2019</v>
      </c>
      <c r="D4868" t="s">
        <v>41860</v>
      </c>
      <c r="E4868" t="s">
        <v>16512</v>
      </c>
      <c r="F4868" t="s">
        <v>44032</v>
      </c>
      <c r="G4868" t="s">
        <v>44042</v>
      </c>
      <c r="H4868">
        <v>93</v>
      </c>
      <c r="I4868" t="s">
        <v>41861</v>
      </c>
      <c r="J4868" t="s">
        <v>26</v>
      </c>
      <c r="K4868" t="s">
        <v>307</v>
      </c>
      <c r="L4868" t="s">
        <v>1076</v>
      </c>
      <c r="M4868" t="s">
        <v>41862</v>
      </c>
      <c r="N4868" t="s">
        <v>41863</v>
      </c>
      <c r="O4868" t="s">
        <v>41864</v>
      </c>
      <c r="P4868" t="s">
        <v>10478</v>
      </c>
      <c r="Q4868" t="s">
        <v>10478</v>
      </c>
      <c r="R4868" t="s">
        <v>41865</v>
      </c>
      <c r="S4868" t="s">
        <v>41866</v>
      </c>
      <c r="T4868">
        <v>6.3</v>
      </c>
      <c r="U4868">
        <v>14794</v>
      </c>
      <c r="W4868"/>
      <c r="X4868"/>
      <c r="Y4868"/>
      <c r="Z4868"/>
      <c r="AA4868"/>
      <c r="AB4868">
        <v>363</v>
      </c>
    </row>
    <row r="4869" spans="1:28" hidden="1" x14ac:dyDescent="0.2">
      <c r="A4869" t="s">
        <v>41867</v>
      </c>
      <c r="B4869" t="s">
        <v>41868</v>
      </c>
      <c r="C4869">
        <v>2017</v>
      </c>
      <c r="D4869" t="s">
        <v>31595</v>
      </c>
      <c r="E4869" t="s">
        <v>1045</v>
      </c>
      <c r="H4869">
        <v>114</v>
      </c>
      <c r="I4869" t="s">
        <v>4358</v>
      </c>
      <c r="J4869" t="s">
        <v>1076</v>
      </c>
      <c r="M4869" t="s">
        <v>22032</v>
      </c>
      <c r="N4869" t="s">
        <v>41869</v>
      </c>
      <c r="O4869" t="s">
        <v>41870</v>
      </c>
      <c r="P4869" t="s">
        <v>22035</v>
      </c>
      <c r="Q4869" t="s">
        <v>41871</v>
      </c>
      <c r="R4869" t="s">
        <v>41872</v>
      </c>
      <c r="S4869" t="s">
        <v>41873</v>
      </c>
      <c r="T4869">
        <v>3.3</v>
      </c>
      <c r="U4869">
        <v>14083</v>
      </c>
      <c r="W4869"/>
      <c r="X4869"/>
      <c r="Y4869"/>
      <c r="Z4869"/>
      <c r="AA4869">
        <v>28952258</v>
      </c>
      <c r="AB4869">
        <v>17</v>
      </c>
    </row>
    <row r="4870" spans="1:28" x14ac:dyDescent="0.2">
      <c r="A4870" t="s">
        <v>11397</v>
      </c>
      <c r="B4870" t="s">
        <v>11398</v>
      </c>
      <c r="C4870">
        <v>2007</v>
      </c>
      <c r="D4870" t="s">
        <v>11399</v>
      </c>
      <c r="E4870" t="s">
        <v>44041</v>
      </c>
      <c r="F4870" t="s">
        <v>44032</v>
      </c>
      <c r="G4870" t="s">
        <v>44045</v>
      </c>
      <c r="H4870">
        <v>108</v>
      </c>
      <c r="I4870" t="s">
        <v>786</v>
      </c>
      <c r="J4870" t="s">
        <v>26</v>
      </c>
      <c r="M4870" t="s">
        <v>11400</v>
      </c>
      <c r="N4870" t="s">
        <v>11401</v>
      </c>
      <c r="O4870" t="s">
        <v>11402</v>
      </c>
      <c r="P4870" t="s">
        <v>3826</v>
      </c>
      <c r="Q4870" t="s">
        <v>11403</v>
      </c>
      <c r="R4870" t="s">
        <v>11404</v>
      </c>
      <c r="S4870" t="s">
        <v>11405</v>
      </c>
      <c r="T4870">
        <v>5.9</v>
      </c>
      <c r="U4870">
        <v>73525</v>
      </c>
      <c r="V4870" s="12">
        <f>W4870*1.24823238899982</f>
        <v>37446971.6699946</v>
      </c>
      <c r="W4870" s="3">
        <v>30000000</v>
      </c>
      <c r="X4870" s="13">
        <f>Y4870*1.24823238899982</f>
        <v>21486407.036379565</v>
      </c>
      <c r="Y4870" s="3">
        <v>17213467</v>
      </c>
      <c r="Z4870" s="13">
        <f>AA4870*144548551.06</f>
        <v>4711326575890738</v>
      </c>
      <c r="AA4870" s="3">
        <v>32593385</v>
      </c>
      <c r="AB4870">
        <v>278</v>
      </c>
    </row>
    <row r="4871" spans="1:28" x14ac:dyDescent="0.2">
      <c r="A4871" t="s">
        <v>2046</v>
      </c>
      <c r="B4871" t="s">
        <v>2047</v>
      </c>
      <c r="C4871">
        <v>2007</v>
      </c>
      <c r="D4871" t="s">
        <v>2048</v>
      </c>
      <c r="E4871" t="s">
        <v>44041</v>
      </c>
      <c r="F4871" t="s">
        <v>44032</v>
      </c>
      <c r="G4871" t="s">
        <v>44045</v>
      </c>
      <c r="H4871">
        <v>84</v>
      </c>
      <c r="I4871" t="s">
        <v>25</v>
      </c>
      <c r="J4871" t="s">
        <v>26</v>
      </c>
      <c r="K4871" t="s">
        <v>934</v>
      </c>
      <c r="M4871" t="s">
        <v>2049</v>
      </c>
      <c r="N4871" t="s">
        <v>2049</v>
      </c>
      <c r="O4871" t="s">
        <v>2050</v>
      </c>
      <c r="P4871" t="s">
        <v>2051</v>
      </c>
      <c r="Q4871" t="s">
        <v>2052</v>
      </c>
      <c r="R4871" t="s">
        <v>2053</v>
      </c>
      <c r="S4871" t="s">
        <v>2054</v>
      </c>
      <c r="T4871">
        <v>6.5</v>
      </c>
      <c r="U4871">
        <v>71829</v>
      </c>
      <c r="V4871" s="12">
        <f>W4871*1.24823238899982</f>
        <v>10734798.545398451</v>
      </c>
      <c r="W4871" s="3">
        <v>8600000</v>
      </c>
      <c r="X4871" s="13">
        <f>Y4871*1.24823238899982</f>
        <v>17946084.206663433</v>
      </c>
      <c r="Y4871" s="3">
        <v>14377198</v>
      </c>
      <c r="Z4871" s="13">
        <f>AA4871*144548551.06</f>
        <v>4731083038203966</v>
      </c>
      <c r="AA4871" s="3">
        <v>32730062</v>
      </c>
      <c r="AB4871">
        <v>214</v>
      </c>
    </row>
    <row r="4872" spans="1:28" x14ac:dyDescent="0.2">
      <c r="A4872" t="s">
        <v>12357</v>
      </c>
      <c r="B4872" t="s">
        <v>12358</v>
      </c>
      <c r="C4872">
        <v>2007</v>
      </c>
      <c r="D4872" s="1">
        <v>39272</v>
      </c>
      <c r="E4872" t="s">
        <v>1045</v>
      </c>
      <c r="F4872" t="s">
        <v>44036</v>
      </c>
      <c r="G4872" t="s">
        <v>44050</v>
      </c>
      <c r="H4872">
        <v>100</v>
      </c>
      <c r="I4872" t="s">
        <v>495</v>
      </c>
      <c r="J4872" t="s">
        <v>26</v>
      </c>
      <c r="M4872" t="s">
        <v>12359</v>
      </c>
      <c r="N4872" t="s">
        <v>12360</v>
      </c>
      <c r="O4872" t="s">
        <v>12361</v>
      </c>
      <c r="P4872" t="s">
        <v>8771</v>
      </c>
      <c r="Q4872" t="s">
        <v>12362</v>
      </c>
      <c r="R4872" t="s">
        <v>12363</v>
      </c>
      <c r="S4872" t="s">
        <v>12364</v>
      </c>
      <c r="T4872">
        <v>6.6</v>
      </c>
      <c r="U4872">
        <v>65041</v>
      </c>
      <c r="V4872" s="12">
        <f>W4872*1.24823238899982</f>
        <v>12482323.889998199</v>
      </c>
      <c r="W4872" s="3">
        <v>10000000</v>
      </c>
      <c r="X4872" s="13">
        <f>Y4872*1.24823238899982</f>
        <v>7493466.0680518374</v>
      </c>
      <c r="Y4872" s="3">
        <v>6003262</v>
      </c>
      <c r="Z4872" s="13">
        <f>AA4872*144548551.06</f>
        <v>4839329521602206</v>
      </c>
      <c r="AA4872" s="3">
        <v>33478921</v>
      </c>
      <c r="AB4872">
        <v>151</v>
      </c>
    </row>
    <row r="4873" spans="1:28" x14ac:dyDescent="0.2">
      <c r="A4873" t="s">
        <v>11934</v>
      </c>
      <c r="B4873" t="s">
        <v>11935</v>
      </c>
      <c r="C4873">
        <v>2007</v>
      </c>
      <c r="D4873" t="s">
        <v>11936</v>
      </c>
      <c r="E4873" t="s">
        <v>1045</v>
      </c>
      <c r="F4873" t="s">
        <v>44036</v>
      </c>
      <c r="G4873" t="s">
        <v>44050</v>
      </c>
      <c r="H4873">
        <v>87</v>
      </c>
      <c r="I4873" t="s">
        <v>25</v>
      </c>
      <c r="J4873" t="s">
        <v>26</v>
      </c>
      <c r="M4873" t="s">
        <v>11937</v>
      </c>
      <c r="N4873" t="s">
        <v>11938</v>
      </c>
      <c r="O4873" t="s">
        <v>11939</v>
      </c>
      <c r="P4873" t="s">
        <v>517</v>
      </c>
      <c r="Q4873" t="s">
        <v>11940</v>
      </c>
      <c r="R4873" t="s">
        <v>11941</v>
      </c>
      <c r="S4873" t="s">
        <v>11942</v>
      </c>
      <c r="T4873">
        <v>5.0999999999999996</v>
      </c>
      <c r="U4873">
        <v>34735</v>
      </c>
      <c r="V4873" s="12">
        <f>W4873*1.24823238899982</f>
        <v>27461112.557996038</v>
      </c>
      <c r="W4873" s="3">
        <v>22000000</v>
      </c>
      <c r="X4873" s="13">
        <f>Y4873*1.24823238899982</f>
        <v>32203754.044747408</v>
      </c>
      <c r="Y4873" s="3">
        <v>25799486</v>
      </c>
      <c r="Z4873" s="13">
        <f>AA4873*144548551.06</f>
        <v>4868857755064192</v>
      </c>
      <c r="AA4873" s="3">
        <v>33683200</v>
      </c>
      <c r="AB4873">
        <v>85</v>
      </c>
    </row>
    <row r="4874" spans="1:28" x14ac:dyDescent="0.2">
      <c r="A4874" t="s">
        <v>13621</v>
      </c>
      <c r="B4874" t="s">
        <v>13622</v>
      </c>
      <c r="C4874">
        <v>2007</v>
      </c>
      <c r="D4874" s="1">
        <v>39542</v>
      </c>
      <c r="E4874" t="s">
        <v>44041</v>
      </c>
      <c r="F4874" t="s">
        <v>44032</v>
      </c>
      <c r="G4874" t="s">
        <v>44045</v>
      </c>
      <c r="H4874">
        <v>114</v>
      </c>
      <c r="I4874" t="s">
        <v>25</v>
      </c>
      <c r="J4874" t="s">
        <v>26</v>
      </c>
      <c r="M4874" t="s">
        <v>1278</v>
      </c>
      <c r="N4874" t="s">
        <v>13623</v>
      </c>
      <c r="O4874" t="s">
        <v>13624</v>
      </c>
      <c r="P4874" t="s">
        <v>5915</v>
      </c>
      <c r="Q4874" t="s">
        <v>13625</v>
      </c>
      <c r="R4874" t="s">
        <v>13626</v>
      </c>
      <c r="S4874" t="s">
        <v>13627</v>
      </c>
      <c r="T4874">
        <v>7.6</v>
      </c>
      <c r="U4874">
        <v>245667</v>
      </c>
      <c r="V4874" s="12">
        <f>W4874*1.24823238899982</f>
        <v>23716415.390996579</v>
      </c>
      <c r="W4874" s="3">
        <v>19000000</v>
      </c>
      <c r="X4874" s="13">
        <f>Y4874*1.24823238899982</f>
        <v>25330332.437142562</v>
      </c>
      <c r="Y4874" s="3">
        <v>20292962</v>
      </c>
      <c r="Z4874" s="13">
        <f>AA4874*144548551.06</f>
        <v>5003178484296840</v>
      </c>
      <c r="AA4874" s="3">
        <v>34612443</v>
      </c>
      <c r="AB4874">
        <v>566</v>
      </c>
    </row>
    <row r="4875" spans="1:28" hidden="1" x14ac:dyDescent="0.2">
      <c r="A4875" t="s">
        <v>41909</v>
      </c>
      <c r="B4875" t="s">
        <v>41910</v>
      </c>
      <c r="C4875">
        <v>2017</v>
      </c>
      <c r="D4875" t="s">
        <v>40784</v>
      </c>
      <c r="E4875" t="s">
        <v>1045</v>
      </c>
      <c r="F4875" t="s">
        <v>44032</v>
      </c>
      <c r="H4875">
        <v>106</v>
      </c>
      <c r="I4875" t="s">
        <v>943</v>
      </c>
      <c r="J4875" t="s">
        <v>944</v>
      </c>
      <c r="M4875" t="s">
        <v>41911</v>
      </c>
      <c r="N4875" t="s">
        <v>41912</v>
      </c>
      <c r="O4875" t="s">
        <v>41913</v>
      </c>
      <c r="P4875" t="s">
        <v>31978</v>
      </c>
      <c r="Q4875" t="s">
        <v>41914</v>
      </c>
      <c r="R4875" t="s">
        <v>41915</v>
      </c>
      <c r="S4875" t="s">
        <v>41916</v>
      </c>
      <c r="T4875">
        <v>7.7</v>
      </c>
      <c r="U4875">
        <v>15775</v>
      </c>
      <c r="W4875"/>
      <c r="X4875"/>
      <c r="Y4875"/>
      <c r="Z4875"/>
      <c r="AA4875">
        <v>14426</v>
      </c>
      <c r="AB4875">
        <v>108</v>
      </c>
    </row>
    <row r="4876" spans="1:28" hidden="1" x14ac:dyDescent="0.2">
      <c r="A4876" t="s">
        <v>41917</v>
      </c>
      <c r="B4876" t="s">
        <v>41918</v>
      </c>
      <c r="C4876">
        <v>2017</v>
      </c>
      <c r="D4876" t="s">
        <v>41466</v>
      </c>
      <c r="E4876" t="s">
        <v>16512</v>
      </c>
      <c r="F4876" t="s">
        <v>44042</v>
      </c>
      <c r="H4876">
        <v>172</v>
      </c>
      <c r="I4876" t="s">
        <v>943</v>
      </c>
      <c r="J4876" t="s">
        <v>2402</v>
      </c>
      <c r="M4876" t="s">
        <v>40422</v>
      </c>
      <c r="N4876" t="s">
        <v>41919</v>
      </c>
      <c r="O4876" t="s">
        <v>41920</v>
      </c>
      <c r="P4876" t="s">
        <v>30440</v>
      </c>
      <c r="Q4876" t="s">
        <v>41921</v>
      </c>
      <c r="R4876" t="s">
        <v>41922</v>
      </c>
      <c r="S4876" t="s">
        <v>41923</v>
      </c>
      <c r="T4876">
        <v>7.6</v>
      </c>
      <c r="U4876">
        <v>23578</v>
      </c>
      <c r="W4876"/>
      <c r="X4876"/>
      <c r="Y4876"/>
      <c r="Z4876"/>
      <c r="AA4876">
        <v>2287182</v>
      </c>
      <c r="AB4876">
        <v>90</v>
      </c>
    </row>
    <row r="4877" spans="1:28" hidden="1" x14ac:dyDescent="0.2">
      <c r="A4877" t="s">
        <v>41924</v>
      </c>
      <c r="B4877" t="s">
        <v>41925</v>
      </c>
      <c r="C4877">
        <v>2018</v>
      </c>
      <c r="D4877" t="s">
        <v>16821</v>
      </c>
      <c r="E4877" t="s">
        <v>16512</v>
      </c>
      <c r="F4877" t="s">
        <v>44044</v>
      </c>
      <c r="G4877" t="s">
        <v>44032</v>
      </c>
      <c r="H4877">
        <v>158</v>
      </c>
      <c r="I4877" t="s">
        <v>15772</v>
      </c>
      <c r="J4877" t="s">
        <v>26</v>
      </c>
      <c r="K4877" t="s">
        <v>308</v>
      </c>
      <c r="M4877" t="s">
        <v>33977</v>
      </c>
      <c r="N4877" t="s">
        <v>33977</v>
      </c>
      <c r="O4877" t="s">
        <v>41926</v>
      </c>
      <c r="P4877" t="s">
        <v>1401</v>
      </c>
      <c r="Q4877" t="s">
        <v>41927</v>
      </c>
      <c r="R4877" t="s">
        <v>41928</v>
      </c>
      <c r="S4877" t="s">
        <v>41929</v>
      </c>
      <c r="T4877">
        <v>7</v>
      </c>
      <c r="U4877">
        <v>34185</v>
      </c>
      <c r="W4877">
        <v>15000000</v>
      </c>
      <c r="X4877"/>
      <c r="Y4877"/>
      <c r="Z4877"/>
      <c r="AA4877">
        <v>660132</v>
      </c>
      <c r="AB4877">
        <v>522</v>
      </c>
    </row>
    <row r="4878" spans="1:28" hidden="1" x14ac:dyDescent="0.2">
      <c r="A4878" t="s">
        <v>41930</v>
      </c>
      <c r="B4878" t="s">
        <v>41931</v>
      </c>
      <c r="C4878">
        <v>2018</v>
      </c>
      <c r="D4878" t="s">
        <v>40216</v>
      </c>
      <c r="E4878" t="s">
        <v>44041</v>
      </c>
      <c r="F4878" t="s">
        <v>44036</v>
      </c>
      <c r="G4878" t="s">
        <v>44042</v>
      </c>
      <c r="H4878">
        <v>104</v>
      </c>
      <c r="I4878" t="s">
        <v>177</v>
      </c>
      <c r="J4878" t="s">
        <v>26</v>
      </c>
      <c r="K4878" t="s">
        <v>75</v>
      </c>
      <c r="M4878" t="s">
        <v>41932</v>
      </c>
      <c r="N4878" t="s">
        <v>41933</v>
      </c>
      <c r="O4878" t="s">
        <v>41934</v>
      </c>
      <c r="P4878" t="s">
        <v>1143</v>
      </c>
      <c r="Q4878" t="s">
        <v>41935</v>
      </c>
      <c r="R4878" t="s">
        <v>41936</v>
      </c>
      <c r="S4878" t="s">
        <v>41937</v>
      </c>
      <c r="T4878">
        <v>4.3</v>
      </c>
      <c r="U4878">
        <v>11882</v>
      </c>
      <c r="W4878"/>
      <c r="X4878"/>
      <c r="Y4878"/>
      <c r="Z4878"/>
      <c r="AA4878">
        <v>636366</v>
      </c>
      <c r="AB4878">
        <v>302</v>
      </c>
    </row>
    <row r="4879" spans="1:28" x14ac:dyDescent="0.2">
      <c r="A4879" t="s">
        <v>17590</v>
      </c>
      <c r="B4879" t="s">
        <v>17591</v>
      </c>
      <c r="C4879">
        <v>2007</v>
      </c>
      <c r="D4879" t="s">
        <v>13907</v>
      </c>
      <c r="E4879" t="s">
        <v>44043</v>
      </c>
      <c r="F4879" t="s">
        <v>44038</v>
      </c>
      <c r="G4879" t="s">
        <v>44032</v>
      </c>
      <c r="H4879">
        <v>91</v>
      </c>
      <c r="I4879" t="s">
        <v>25</v>
      </c>
      <c r="J4879" t="s">
        <v>26</v>
      </c>
      <c r="K4879" t="s">
        <v>944</v>
      </c>
      <c r="L4879" t="s">
        <v>307</v>
      </c>
      <c r="M4879" t="s">
        <v>4142</v>
      </c>
      <c r="N4879" t="s">
        <v>17592</v>
      </c>
      <c r="O4879" t="s">
        <v>17593</v>
      </c>
      <c r="P4879" t="s">
        <v>591</v>
      </c>
      <c r="Q4879" t="s">
        <v>17594</v>
      </c>
      <c r="R4879" t="s">
        <v>17595</v>
      </c>
      <c r="S4879" t="s">
        <v>17596</v>
      </c>
      <c r="T4879">
        <v>7.2</v>
      </c>
      <c r="U4879">
        <v>176784</v>
      </c>
      <c r="V4879" s="12">
        <f>W4879*1.24823238899982</f>
        <v>19971718.22399712</v>
      </c>
      <c r="W4879" s="3">
        <v>16000000</v>
      </c>
      <c r="X4879" s="13">
        <f>Y4879*1.24823238899982</f>
        <v>14857354.380033992</v>
      </c>
      <c r="Y4879" s="3">
        <v>11902715</v>
      </c>
      <c r="Z4879" s="13">
        <f>AA4879*144548551.06</f>
        <v>5103712868850376</v>
      </c>
      <c r="AA4879" s="3">
        <v>35307949</v>
      </c>
      <c r="AB4879">
        <v>319</v>
      </c>
    </row>
    <row r="4880" spans="1:28" x14ac:dyDescent="0.2">
      <c r="A4880" t="s">
        <v>13672</v>
      </c>
      <c r="B4880" t="s">
        <v>13673</v>
      </c>
      <c r="C4880">
        <v>2007</v>
      </c>
      <c r="D4880" t="s">
        <v>13318</v>
      </c>
      <c r="E4880" t="s">
        <v>3496</v>
      </c>
      <c r="F4880" t="s">
        <v>44042</v>
      </c>
      <c r="H4880">
        <v>85</v>
      </c>
      <c r="I4880" t="s">
        <v>25</v>
      </c>
      <c r="J4880" t="s">
        <v>26</v>
      </c>
      <c r="M4880" t="s">
        <v>9358</v>
      </c>
      <c r="N4880" t="s">
        <v>13674</v>
      </c>
      <c r="O4880" t="s">
        <v>13675</v>
      </c>
      <c r="P4880" t="s">
        <v>6791</v>
      </c>
      <c r="Q4880" t="s">
        <v>13676</v>
      </c>
      <c r="R4880" t="s">
        <v>13677</v>
      </c>
      <c r="S4880" t="s">
        <v>13678</v>
      </c>
      <c r="T4880">
        <v>6.2</v>
      </c>
      <c r="U4880">
        <v>93037</v>
      </c>
      <c r="V4880" s="12">
        <f>W4880*1.24823238899982</f>
        <v>23716415.390996579</v>
      </c>
      <c r="W4880" s="3">
        <v>19000000</v>
      </c>
      <c r="X4880" s="13">
        <f>Y4880*1.24823238899982</f>
        <v>24170228.9995033</v>
      </c>
      <c r="Y4880" s="3">
        <v>19363565</v>
      </c>
      <c r="Z4880" s="13">
        <f>AA4880*144548551.06</f>
        <v>5123224899563761</v>
      </c>
      <c r="AA4880" s="3">
        <v>35442935</v>
      </c>
      <c r="AB4880">
        <v>346</v>
      </c>
    </row>
    <row r="4881" spans="1:28" x14ac:dyDescent="0.2">
      <c r="A4881" t="s">
        <v>15968</v>
      </c>
      <c r="B4881" t="s">
        <v>15969</v>
      </c>
      <c r="C4881">
        <v>2007</v>
      </c>
      <c r="D4881" t="s">
        <v>7573</v>
      </c>
      <c r="E4881" t="s">
        <v>3496</v>
      </c>
      <c r="F4881" t="s">
        <v>44042</v>
      </c>
      <c r="H4881">
        <v>94</v>
      </c>
      <c r="I4881" t="s">
        <v>4869</v>
      </c>
      <c r="J4881" t="s">
        <v>26</v>
      </c>
      <c r="K4881" t="s">
        <v>3330</v>
      </c>
      <c r="L4881" t="s">
        <v>64</v>
      </c>
      <c r="M4881" t="s">
        <v>5942</v>
      </c>
      <c r="N4881" t="s">
        <v>15970</v>
      </c>
      <c r="O4881" t="s">
        <v>15971</v>
      </c>
      <c r="P4881" t="s">
        <v>15972</v>
      </c>
      <c r="Q4881" t="s">
        <v>15973</v>
      </c>
      <c r="R4881" t="s">
        <v>15974</v>
      </c>
      <c r="S4881" t="s">
        <v>15975</v>
      </c>
      <c r="T4881">
        <v>5.5</v>
      </c>
      <c r="U4881">
        <v>84137</v>
      </c>
      <c r="V4881" s="12">
        <f>W4881*1.24823238899982</f>
        <v>12731970.367798163</v>
      </c>
      <c r="W4881" s="3">
        <v>10200000</v>
      </c>
      <c r="X4881" s="13">
        <f>Y4881*1.24823238899982</f>
        <v>21980688.338937655</v>
      </c>
      <c r="Y4881" s="3">
        <v>17609452</v>
      </c>
      <c r="Z4881" s="13">
        <f>AA4881*144548551.06</f>
        <v>5164457084656524</v>
      </c>
      <c r="AA4881" s="3">
        <v>35728183</v>
      </c>
      <c r="AB4881">
        <v>405</v>
      </c>
    </row>
    <row r="4882" spans="1:28" hidden="1" x14ac:dyDescent="0.2">
      <c r="A4882" t="s">
        <v>41956</v>
      </c>
      <c r="B4882" t="s">
        <v>41957</v>
      </c>
      <c r="C4882">
        <v>2018</v>
      </c>
      <c r="D4882" t="s">
        <v>37735</v>
      </c>
      <c r="E4882" t="s">
        <v>16512</v>
      </c>
      <c r="F4882" t="s">
        <v>44044</v>
      </c>
      <c r="G4882" t="s">
        <v>44045</v>
      </c>
      <c r="H4882">
        <v>96</v>
      </c>
      <c r="I4882" t="s">
        <v>23218</v>
      </c>
      <c r="J4882" t="s">
        <v>26</v>
      </c>
      <c r="K4882" t="s">
        <v>838</v>
      </c>
      <c r="L4882" t="s">
        <v>361</v>
      </c>
      <c r="M4882" t="s">
        <v>37982</v>
      </c>
      <c r="N4882" t="s">
        <v>41958</v>
      </c>
      <c r="O4882" t="s">
        <v>41959</v>
      </c>
      <c r="P4882" t="s">
        <v>312</v>
      </c>
      <c r="Q4882" t="s">
        <v>41960</v>
      </c>
      <c r="R4882" t="s">
        <v>41961</v>
      </c>
      <c r="S4882" t="s">
        <v>41962</v>
      </c>
      <c r="T4882">
        <v>3.8</v>
      </c>
      <c r="U4882">
        <v>26813</v>
      </c>
      <c r="W4882">
        <v>45000000</v>
      </c>
      <c r="X4882"/>
      <c r="Y4882"/>
      <c r="Z4882"/>
      <c r="AA4882">
        <v>17592626</v>
      </c>
      <c r="AB4882">
        <v>412</v>
      </c>
    </row>
    <row r="4883" spans="1:28" hidden="1" x14ac:dyDescent="0.2">
      <c r="A4883" t="s">
        <v>11694</v>
      </c>
      <c r="B4883" t="s">
        <v>11695</v>
      </c>
      <c r="C4883">
        <v>2007</v>
      </c>
      <c r="D4883" s="1">
        <v>39426</v>
      </c>
      <c r="E4883" t="s">
        <v>44035</v>
      </c>
      <c r="F4883" t="s">
        <v>44032</v>
      </c>
      <c r="G4883" t="s">
        <v>44036</v>
      </c>
      <c r="H4883">
        <v>120</v>
      </c>
      <c r="I4883" t="s">
        <v>4877</v>
      </c>
      <c r="J4883" t="s">
        <v>26</v>
      </c>
      <c r="M4883" t="s">
        <v>11492</v>
      </c>
      <c r="N4883" t="s">
        <v>11696</v>
      </c>
      <c r="O4883" t="s">
        <v>11697</v>
      </c>
      <c r="P4883" t="s">
        <v>5169</v>
      </c>
      <c r="Q4883" t="s">
        <v>11698</v>
      </c>
      <c r="R4883" t="s">
        <v>11699</v>
      </c>
      <c r="S4883" t="s">
        <v>11700</v>
      </c>
      <c r="T4883">
        <v>7.1</v>
      </c>
      <c r="U4883">
        <v>57292</v>
      </c>
      <c r="V4883" s="12">
        <f>W4883*1.24823238899982</f>
        <v>20595834.41849703</v>
      </c>
      <c r="W4883" s="3">
        <v>16500000</v>
      </c>
      <c r="X4883" s="13">
        <f>Y4883*1.24823238899982</f>
        <v>23305679.530466631</v>
      </c>
      <c r="Y4883" s="3">
        <v>18670946</v>
      </c>
      <c r="Z4883" s="13">
        <f>AA4883*144548551.06</f>
        <v>5407245022924881</v>
      </c>
      <c r="AA4883" s="3">
        <v>37407812</v>
      </c>
      <c r="AB4883">
        <v>160</v>
      </c>
    </row>
    <row r="4884" spans="1:28" hidden="1" x14ac:dyDescent="0.2">
      <c r="A4884" t="s">
        <v>41971</v>
      </c>
      <c r="B4884" t="s">
        <v>41972</v>
      </c>
      <c r="C4884">
        <v>2018</v>
      </c>
      <c r="D4884" t="s">
        <v>34732</v>
      </c>
      <c r="E4884" t="s">
        <v>1045</v>
      </c>
      <c r="F4884" t="s">
        <v>44032</v>
      </c>
      <c r="G4884" t="s">
        <v>44036</v>
      </c>
      <c r="H4884">
        <v>164</v>
      </c>
      <c r="I4884" t="s">
        <v>943</v>
      </c>
      <c r="J4884" t="s">
        <v>944</v>
      </c>
      <c r="M4884" t="s">
        <v>28111</v>
      </c>
      <c r="N4884" t="s">
        <v>28112</v>
      </c>
      <c r="O4884" t="s">
        <v>41973</v>
      </c>
      <c r="P4884" t="s">
        <v>2764</v>
      </c>
      <c r="Q4884" t="s">
        <v>21783</v>
      </c>
      <c r="R4884" t="s">
        <v>41974</v>
      </c>
      <c r="S4884" t="s">
        <v>41975</v>
      </c>
      <c r="T4884">
        <v>5.5</v>
      </c>
      <c r="U4884">
        <v>22885</v>
      </c>
      <c r="W4884"/>
      <c r="X4884"/>
      <c r="Y4884">
        <v>1035388</v>
      </c>
      <c r="Z4884"/>
      <c r="AA4884">
        <v>18412196</v>
      </c>
      <c r="AB4884">
        <v>1050</v>
      </c>
    </row>
    <row r="4885" spans="1:28" hidden="1" x14ac:dyDescent="0.2">
      <c r="A4885" t="s">
        <v>41976</v>
      </c>
      <c r="B4885" t="s">
        <v>41977</v>
      </c>
      <c r="C4885">
        <v>2018</v>
      </c>
      <c r="D4885" s="1">
        <v>43685</v>
      </c>
      <c r="E4885" t="s">
        <v>16512</v>
      </c>
      <c r="F4885" t="s">
        <v>44044</v>
      </c>
      <c r="G4885" t="s">
        <v>44032</v>
      </c>
      <c r="H4885">
        <v>98</v>
      </c>
      <c r="I4885" t="s">
        <v>1983</v>
      </c>
      <c r="J4885" t="s">
        <v>26</v>
      </c>
      <c r="M4885" t="s">
        <v>41978</v>
      </c>
      <c r="N4885" t="s">
        <v>41978</v>
      </c>
      <c r="O4885" t="s">
        <v>41979</v>
      </c>
      <c r="P4885" t="s">
        <v>13528</v>
      </c>
      <c r="Q4885" t="s">
        <v>41980</v>
      </c>
      <c r="R4885" t="s">
        <v>41981</v>
      </c>
      <c r="S4885" t="s">
        <v>41982</v>
      </c>
      <c r="T4885">
        <v>5.9</v>
      </c>
      <c r="U4885">
        <v>12866</v>
      </c>
      <c r="W4885"/>
      <c r="X4885"/>
      <c r="Y4885"/>
      <c r="Z4885"/>
      <c r="AA4885">
        <v>1012932</v>
      </c>
      <c r="AB4885">
        <v>247</v>
      </c>
    </row>
    <row r="4886" spans="1:28" hidden="1" x14ac:dyDescent="0.2">
      <c r="A4886" t="s">
        <v>41983</v>
      </c>
      <c r="B4886" t="s">
        <v>41984</v>
      </c>
      <c r="C4886">
        <v>2019</v>
      </c>
      <c r="D4886" t="s">
        <v>41985</v>
      </c>
      <c r="E4886" t="s">
        <v>3496</v>
      </c>
      <c r="F4886" t="s">
        <v>44042</v>
      </c>
      <c r="H4886">
        <v>92</v>
      </c>
      <c r="I4886" t="s">
        <v>25</v>
      </c>
      <c r="J4886" t="s">
        <v>26</v>
      </c>
      <c r="M4886" t="s">
        <v>41986</v>
      </c>
      <c r="N4886" t="s">
        <v>41986</v>
      </c>
      <c r="O4886" t="s">
        <v>41987</v>
      </c>
      <c r="P4886" t="s">
        <v>41988</v>
      </c>
      <c r="Q4886" t="s">
        <v>41989</v>
      </c>
      <c r="R4886" t="s">
        <v>41990</v>
      </c>
      <c r="S4886" t="s">
        <v>41991</v>
      </c>
      <c r="T4886">
        <v>6.3</v>
      </c>
      <c r="U4886">
        <v>16775</v>
      </c>
      <c r="W4886">
        <v>5000000</v>
      </c>
      <c r="X4886"/>
      <c r="Y4886"/>
      <c r="Z4886"/>
      <c r="AA4886">
        <v>2233978</v>
      </c>
      <c r="AB4886">
        <v>275</v>
      </c>
    </row>
    <row r="4887" spans="1:28" x14ac:dyDescent="0.2">
      <c r="A4887" t="s">
        <v>16772</v>
      </c>
      <c r="B4887" t="s">
        <v>16773</v>
      </c>
      <c r="C4887">
        <v>2007</v>
      </c>
      <c r="D4887" s="1">
        <v>39391</v>
      </c>
      <c r="E4887" t="s">
        <v>3496</v>
      </c>
      <c r="F4887" t="s">
        <v>44042</v>
      </c>
      <c r="H4887">
        <v>89</v>
      </c>
      <c r="I4887" t="s">
        <v>25</v>
      </c>
      <c r="J4887" t="s">
        <v>26</v>
      </c>
      <c r="M4887" t="s">
        <v>16774</v>
      </c>
      <c r="N4887" t="s">
        <v>16775</v>
      </c>
      <c r="O4887" t="s">
        <v>16776</v>
      </c>
      <c r="P4887" t="s">
        <v>16777</v>
      </c>
      <c r="Q4887" t="s">
        <v>16778</v>
      </c>
      <c r="R4887" t="s">
        <v>16779</v>
      </c>
      <c r="S4887" t="s">
        <v>16780</v>
      </c>
      <c r="T4887">
        <v>5.0999999999999996</v>
      </c>
      <c r="U4887">
        <v>59890</v>
      </c>
      <c r="V4887" s="12">
        <f>W4887*1.24823238899982</f>
        <v>18723485.8349973</v>
      </c>
      <c r="W4887" s="3">
        <v>15000000</v>
      </c>
      <c r="X4887" s="13">
        <f>Y4887*1.24823238899982</f>
        <v>25968433.827328827</v>
      </c>
      <c r="Y4887" s="3">
        <v>20804166</v>
      </c>
      <c r="Z4887" s="13">
        <f>AA4887*144548551.06</f>
        <v>5449158465338789</v>
      </c>
      <c r="AA4887" s="3">
        <v>37697773</v>
      </c>
      <c r="AB4887">
        <v>227</v>
      </c>
    </row>
    <row r="4888" spans="1:28" hidden="1" x14ac:dyDescent="0.2">
      <c r="A4888" t="s">
        <v>42001</v>
      </c>
      <c r="B4888" t="s">
        <v>42002</v>
      </c>
      <c r="C4888">
        <v>2017</v>
      </c>
      <c r="D4888" t="s">
        <v>42003</v>
      </c>
      <c r="E4888" t="s">
        <v>44037</v>
      </c>
      <c r="F4888" t="s">
        <v>44047</v>
      </c>
      <c r="G4888" t="s">
        <v>44031</v>
      </c>
      <c r="H4888">
        <v>74</v>
      </c>
      <c r="I4888" t="s">
        <v>25</v>
      </c>
      <c r="J4888" t="s">
        <v>26</v>
      </c>
      <c r="M4888" t="s">
        <v>39547</v>
      </c>
      <c r="N4888" t="s">
        <v>42004</v>
      </c>
      <c r="O4888" t="s">
        <v>42005</v>
      </c>
      <c r="P4888" t="s">
        <v>39550</v>
      </c>
      <c r="Q4888" t="s">
        <v>42006</v>
      </c>
      <c r="R4888" t="s">
        <v>42007</v>
      </c>
      <c r="S4888" t="s">
        <v>42008</v>
      </c>
      <c r="T4888">
        <v>5.9</v>
      </c>
      <c r="U4888">
        <v>11064</v>
      </c>
      <c r="W4888">
        <v>3500000</v>
      </c>
      <c r="X4888"/>
      <c r="Y4888"/>
      <c r="Z4888"/>
      <c r="AA4888">
        <v>6448</v>
      </c>
      <c r="AB4888">
        <v>126</v>
      </c>
    </row>
    <row r="4889" spans="1:28" x14ac:dyDescent="0.2">
      <c r="A4889" t="s">
        <v>12463</v>
      </c>
      <c r="B4889" t="s">
        <v>12464</v>
      </c>
      <c r="C4889">
        <v>2007</v>
      </c>
      <c r="D4889" s="1">
        <v>39426</v>
      </c>
      <c r="E4889" t="s">
        <v>44058</v>
      </c>
      <c r="F4889" t="s">
        <v>44042</v>
      </c>
      <c r="H4889">
        <v>99</v>
      </c>
      <c r="I4889" t="s">
        <v>360</v>
      </c>
      <c r="J4889" t="s">
        <v>26</v>
      </c>
      <c r="K4889" t="s">
        <v>75</v>
      </c>
      <c r="M4889" t="s">
        <v>12466</v>
      </c>
      <c r="N4889" t="s">
        <v>12467</v>
      </c>
      <c r="O4889" t="s">
        <v>12468</v>
      </c>
      <c r="P4889" t="s">
        <v>1431</v>
      </c>
      <c r="Q4889" t="s">
        <v>10163</v>
      </c>
      <c r="R4889" t="s">
        <v>12469</v>
      </c>
      <c r="S4889" t="s">
        <v>12470</v>
      </c>
      <c r="T4889">
        <v>5.9</v>
      </c>
      <c r="U4889">
        <v>73771</v>
      </c>
      <c r="V4889" s="12">
        <f>W4889*1.24823238899982</f>
        <v>99858591.119985595</v>
      </c>
      <c r="W4889" s="3">
        <v>80000000</v>
      </c>
      <c r="X4889" s="13">
        <f>Y4889*1.24823238899982</f>
        <v>18816093.444169585</v>
      </c>
      <c r="Y4889" s="3">
        <v>15074191</v>
      </c>
      <c r="Z4889" s="13">
        <f>AA4889*144548551.06</f>
        <v>5806595954171692</v>
      </c>
      <c r="AA4889" s="3">
        <v>40170558</v>
      </c>
      <c r="AB4889">
        <v>303</v>
      </c>
    </row>
    <row r="4890" spans="1:28" hidden="1" x14ac:dyDescent="0.2">
      <c r="A4890" t="s">
        <v>42014</v>
      </c>
      <c r="B4890" t="s">
        <v>42015</v>
      </c>
      <c r="C4890">
        <v>2020</v>
      </c>
      <c r="D4890" s="1">
        <v>44108</v>
      </c>
      <c r="E4890" t="s">
        <v>44037</v>
      </c>
      <c r="F4890" t="s">
        <v>44031</v>
      </c>
      <c r="G4890" t="s">
        <v>44038</v>
      </c>
      <c r="H4890">
        <v>90</v>
      </c>
      <c r="I4890" t="s">
        <v>25</v>
      </c>
      <c r="J4890" t="s">
        <v>26</v>
      </c>
      <c r="M4890" t="s">
        <v>42016</v>
      </c>
      <c r="N4890" t="s">
        <v>13037</v>
      </c>
      <c r="O4890" t="s">
        <v>42017</v>
      </c>
      <c r="P4890" t="s">
        <v>24796</v>
      </c>
      <c r="Q4890" t="s">
        <v>28003</v>
      </c>
      <c r="R4890" t="s">
        <v>42018</v>
      </c>
      <c r="S4890" t="s">
        <v>42019</v>
      </c>
      <c r="T4890">
        <v>6.1</v>
      </c>
      <c r="U4890">
        <v>11890</v>
      </c>
      <c r="W4890">
        <v>90000000</v>
      </c>
      <c r="X4890"/>
      <c r="Y4890"/>
      <c r="Z4890"/>
      <c r="AA4890">
        <v>14078268</v>
      </c>
      <c r="AB4890">
        <v>228</v>
      </c>
    </row>
    <row r="4891" spans="1:28" x14ac:dyDescent="0.2">
      <c r="A4891" t="s">
        <v>16042</v>
      </c>
      <c r="B4891" t="s">
        <v>16043</v>
      </c>
      <c r="C4891">
        <v>2007</v>
      </c>
      <c r="D4891" s="1">
        <v>39696</v>
      </c>
      <c r="E4891" t="s">
        <v>16512</v>
      </c>
      <c r="F4891" t="s">
        <v>44042</v>
      </c>
      <c r="H4891">
        <v>103</v>
      </c>
      <c r="I4891" t="s">
        <v>433</v>
      </c>
      <c r="J4891" t="s">
        <v>26</v>
      </c>
      <c r="K4891" t="s">
        <v>209</v>
      </c>
      <c r="L4891" t="s">
        <v>934</v>
      </c>
      <c r="M4891" t="s">
        <v>16044</v>
      </c>
      <c r="N4891" t="s">
        <v>16045</v>
      </c>
      <c r="O4891" t="s">
        <v>16046</v>
      </c>
      <c r="P4891" t="s">
        <v>842</v>
      </c>
      <c r="Q4891" t="s">
        <v>16047</v>
      </c>
      <c r="R4891" t="s">
        <v>16048</v>
      </c>
      <c r="S4891" t="s">
        <v>16049</v>
      </c>
      <c r="T4891">
        <v>6.2</v>
      </c>
      <c r="U4891">
        <v>84142</v>
      </c>
      <c r="V4891" s="12">
        <f>W4891*1.24823238899982</f>
        <v>31205809.724995498</v>
      </c>
      <c r="W4891" s="3">
        <v>25000000</v>
      </c>
      <c r="X4891" s="13">
        <f>Y4891*1.24823238899982</f>
        <v>28068264.026097052</v>
      </c>
      <c r="Y4891" s="3">
        <v>22486409</v>
      </c>
      <c r="Z4891" s="13">
        <f>AA4891*144548551.06</f>
        <v>5851520776549833</v>
      </c>
      <c r="AA4891" s="3">
        <v>40481352</v>
      </c>
      <c r="AB4891">
        <v>176</v>
      </c>
    </row>
    <row r="4892" spans="1:28" hidden="1" x14ac:dyDescent="0.2">
      <c r="A4892" t="s">
        <v>42028</v>
      </c>
      <c r="B4892" t="s">
        <v>42029</v>
      </c>
      <c r="C4892">
        <v>2018</v>
      </c>
      <c r="D4892" s="1">
        <v>43200</v>
      </c>
      <c r="E4892" t="s">
        <v>176</v>
      </c>
      <c r="H4892">
        <v>188</v>
      </c>
      <c r="I4892" t="s">
        <v>42030</v>
      </c>
      <c r="J4892" t="s">
        <v>1076</v>
      </c>
      <c r="M4892" t="s">
        <v>7868</v>
      </c>
      <c r="N4892" t="s">
        <v>42031</v>
      </c>
      <c r="O4892" t="s">
        <v>42032</v>
      </c>
      <c r="P4892" t="s">
        <v>42033</v>
      </c>
      <c r="Q4892" t="s">
        <v>42034</v>
      </c>
      <c r="R4892" t="s">
        <v>42035</v>
      </c>
      <c r="S4892" t="s">
        <v>42036</v>
      </c>
      <c r="T4892">
        <v>8.1</v>
      </c>
      <c r="U4892">
        <v>18609</v>
      </c>
      <c r="W4892"/>
      <c r="X4892"/>
      <c r="Y4892">
        <v>34014</v>
      </c>
      <c r="Z4892"/>
      <c r="AA4892">
        <v>1717349</v>
      </c>
      <c r="AB4892">
        <v>57</v>
      </c>
    </row>
    <row r="4893" spans="1:28" hidden="1" x14ac:dyDescent="0.2">
      <c r="A4893" t="s">
        <v>18531</v>
      </c>
      <c r="B4893" t="s">
        <v>18532</v>
      </c>
      <c r="C4893">
        <v>2007</v>
      </c>
      <c r="D4893" s="1">
        <v>39428</v>
      </c>
      <c r="E4893" t="s">
        <v>16512</v>
      </c>
      <c r="F4893" t="s">
        <v>44031</v>
      </c>
      <c r="G4893" t="s">
        <v>44032</v>
      </c>
      <c r="H4893">
        <v>126</v>
      </c>
      <c r="I4893" t="s">
        <v>18533</v>
      </c>
      <c r="J4893" t="s">
        <v>209</v>
      </c>
      <c r="M4893" t="s">
        <v>18534</v>
      </c>
      <c r="N4893" t="s">
        <v>18535</v>
      </c>
      <c r="O4893" t="s">
        <v>18536</v>
      </c>
      <c r="P4893" t="s">
        <v>842</v>
      </c>
      <c r="Q4893" t="s">
        <v>18537</v>
      </c>
      <c r="R4893" t="s">
        <v>18538</v>
      </c>
      <c r="S4893" t="s">
        <v>18539</v>
      </c>
      <c r="T4893">
        <v>7</v>
      </c>
      <c r="U4893">
        <v>25535</v>
      </c>
      <c r="V4893" s="12">
        <f>W4893*1.24823238899982</f>
        <v>49929295.559992798</v>
      </c>
      <c r="W4893" s="3">
        <v>40000000</v>
      </c>
      <c r="X4893" s="13">
        <f>Y4893*1.24823238899982</f>
        <v>161119.34030731875</v>
      </c>
      <c r="Y4893" s="3">
        <v>129078</v>
      </c>
      <c r="Z4893" s="13">
        <f>AA4893*144548551.06</f>
        <v>6198701678393722</v>
      </c>
      <c r="AA4893" s="3">
        <v>42883181</v>
      </c>
      <c r="AB4893">
        <v>67</v>
      </c>
    </row>
    <row r="4894" spans="1:28" x14ac:dyDescent="0.2">
      <c r="A4894" t="s">
        <v>14393</v>
      </c>
      <c r="B4894" t="s">
        <v>14394</v>
      </c>
      <c r="C4894">
        <v>2007</v>
      </c>
      <c r="D4894" s="1">
        <v>39203</v>
      </c>
      <c r="E4894" t="s">
        <v>44035</v>
      </c>
      <c r="F4894" t="s">
        <v>44044</v>
      </c>
      <c r="G4894" t="s">
        <v>44032</v>
      </c>
      <c r="H4894">
        <v>123</v>
      </c>
      <c r="I4894" t="s">
        <v>319</v>
      </c>
      <c r="J4894" t="s">
        <v>26</v>
      </c>
      <c r="K4894" t="s">
        <v>308</v>
      </c>
      <c r="M4894" t="s">
        <v>12649</v>
      </c>
      <c r="N4894" t="s">
        <v>14395</v>
      </c>
      <c r="O4894" t="s">
        <v>14396</v>
      </c>
      <c r="P4894" t="s">
        <v>12652</v>
      </c>
      <c r="Q4894" t="s">
        <v>14397</v>
      </c>
      <c r="R4894" t="s">
        <v>14398</v>
      </c>
      <c r="S4894" t="s">
        <v>14399</v>
      </c>
      <c r="T4894">
        <v>7.5</v>
      </c>
      <c r="U4894">
        <v>67569</v>
      </c>
      <c r="V4894" s="12">
        <f>W4894*1.24823238899982</f>
        <v>26212880.168996219</v>
      </c>
      <c r="W4894" s="3">
        <v>21000000</v>
      </c>
      <c r="X4894" s="13">
        <f>Y4894*1.24823238899982</f>
        <v>45692298.03523659</v>
      </c>
      <c r="Y4894" s="3">
        <v>36605602</v>
      </c>
      <c r="Z4894" s="13">
        <f>AA4894*144548551.06</f>
        <v>6229345103927136</v>
      </c>
      <c r="AA4894" s="3">
        <v>43095175</v>
      </c>
      <c r="AB4894">
        <v>266</v>
      </c>
    </row>
    <row r="4895" spans="1:28" x14ac:dyDescent="0.2">
      <c r="A4895" t="s">
        <v>16656</v>
      </c>
      <c r="B4895" t="s">
        <v>16657</v>
      </c>
      <c r="C4895">
        <v>2007</v>
      </c>
      <c r="D4895" t="s">
        <v>13637</v>
      </c>
      <c r="E4895" t="s">
        <v>1045</v>
      </c>
      <c r="H4895">
        <v>90</v>
      </c>
      <c r="I4895" t="s">
        <v>16658</v>
      </c>
      <c r="J4895" t="s">
        <v>26</v>
      </c>
      <c r="M4895" t="s">
        <v>2455</v>
      </c>
      <c r="N4895" t="s">
        <v>16659</v>
      </c>
      <c r="O4895" t="s">
        <v>16660</v>
      </c>
      <c r="P4895" t="s">
        <v>16661</v>
      </c>
      <c r="Q4895" t="s">
        <v>16662</v>
      </c>
      <c r="R4895" t="s">
        <v>16663</v>
      </c>
      <c r="S4895" t="s">
        <v>16664</v>
      </c>
      <c r="T4895">
        <v>7.4</v>
      </c>
      <c r="U4895">
        <v>107959</v>
      </c>
      <c r="V4895" s="12">
        <f>W4895*1.24823238899982</f>
        <v>11234091.50099838</v>
      </c>
      <c r="W4895" s="3">
        <v>9000000</v>
      </c>
      <c r="X4895" s="13">
        <f>Y4895*1.24823238899982</f>
        <v>10710368.141080948</v>
      </c>
      <c r="Y4895" s="3">
        <v>8580428</v>
      </c>
      <c r="Z4895" s="13">
        <f>AA4895*144548551.06</f>
        <v>6763341854097928</v>
      </c>
      <c r="AA4895" s="3">
        <v>46789413</v>
      </c>
      <c r="AB4895">
        <v>243</v>
      </c>
    </row>
    <row r="4896" spans="1:28" x14ac:dyDescent="0.2">
      <c r="A4896" t="s">
        <v>15655</v>
      </c>
      <c r="B4896" t="s">
        <v>15656</v>
      </c>
      <c r="C4896">
        <v>2007</v>
      </c>
      <c r="D4896" t="s">
        <v>12428</v>
      </c>
      <c r="E4896" t="s">
        <v>1045</v>
      </c>
      <c r="F4896" t="s">
        <v>44032</v>
      </c>
      <c r="G4896" t="s">
        <v>44036</v>
      </c>
      <c r="H4896">
        <v>106</v>
      </c>
      <c r="I4896" t="s">
        <v>25</v>
      </c>
      <c r="J4896" t="s">
        <v>26</v>
      </c>
      <c r="K4896" t="s">
        <v>27</v>
      </c>
      <c r="L4896" t="s">
        <v>308</v>
      </c>
      <c r="M4896" t="s">
        <v>5989</v>
      </c>
      <c r="N4896" t="s">
        <v>15657</v>
      </c>
      <c r="O4896" t="s">
        <v>15658</v>
      </c>
      <c r="P4896" t="s">
        <v>7381</v>
      </c>
      <c r="Q4896" t="s">
        <v>15659</v>
      </c>
      <c r="R4896" t="s">
        <v>15660</v>
      </c>
      <c r="S4896" t="s">
        <v>15661</v>
      </c>
      <c r="T4896">
        <v>6.2</v>
      </c>
      <c r="U4896">
        <v>55357</v>
      </c>
      <c r="V4896" s="12">
        <f>W4896*1.24823238899982</f>
        <v>24964647.779996399</v>
      </c>
      <c r="W4896" s="3">
        <v>20000000</v>
      </c>
      <c r="X4896" s="13">
        <f>Y4896*1.24823238899982</f>
        <v>32367479.69428296</v>
      </c>
      <c r="Y4896" s="3">
        <v>25930652</v>
      </c>
      <c r="Z4896" s="13">
        <f>AA4896*144548551.06</f>
        <v>6911880957007041</v>
      </c>
      <c r="AA4896" s="3">
        <v>47817020</v>
      </c>
      <c r="AB4896">
        <v>90</v>
      </c>
    </row>
    <row r="4897" spans="1:28" hidden="1" x14ac:dyDescent="0.2">
      <c r="A4897" t="s">
        <v>42068</v>
      </c>
      <c r="B4897" t="s">
        <v>42069</v>
      </c>
      <c r="C4897">
        <v>2018</v>
      </c>
      <c r="D4897" s="1">
        <v>43354</v>
      </c>
      <c r="E4897" t="s">
        <v>16512</v>
      </c>
      <c r="F4897" t="s">
        <v>44051</v>
      </c>
      <c r="G4897" t="s">
        <v>44032</v>
      </c>
      <c r="H4897">
        <v>121</v>
      </c>
      <c r="I4897" t="s">
        <v>495</v>
      </c>
      <c r="J4897" t="s">
        <v>26</v>
      </c>
      <c r="K4897" t="s">
        <v>27</v>
      </c>
      <c r="L4897" t="s">
        <v>454</v>
      </c>
      <c r="M4897" t="s">
        <v>5342</v>
      </c>
      <c r="N4897" t="s">
        <v>42070</v>
      </c>
      <c r="O4897" t="s">
        <v>42071</v>
      </c>
      <c r="P4897" t="s">
        <v>16719</v>
      </c>
      <c r="Q4897" t="s">
        <v>42072</v>
      </c>
      <c r="R4897" t="s">
        <v>42073</v>
      </c>
      <c r="S4897" t="s">
        <v>42074</v>
      </c>
      <c r="T4897">
        <v>6.9</v>
      </c>
      <c r="U4897">
        <v>56718</v>
      </c>
      <c r="W4897">
        <v>120000000</v>
      </c>
      <c r="X4897"/>
      <c r="Y4897"/>
      <c r="Z4897"/>
      <c r="AA4897"/>
      <c r="AB4897">
        <v>443</v>
      </c>
    </row>
    <row r="4898" spans="1:28" hidden="1" x14ac:dyDescent="0.2">
      <c r="A4898" t="s">
        <v>42075</v>
      </c>
      <c r="B4898" t="s">
        <v>42076</v>
      </c>
      <c r="C4898">
        <v>2018</v>
      </c>
      <c r="D4898" s="1">
        <v>43435</v>
      </c>
      <c r="E4898" t="s">
        <v>16512</v>
      </c>
      <c r="F4898" t="s">
        <v>44044</v>
      </c>
      <c r="G4898" t="s">
        <v>44032</v>
      </c>
      <c r="H4898">
        <v>86</v>
      </c>
      <c r="I4898" t="s">
        <v>1983</v>
      </c>
      <c r="J4898" t="s">
        <v>26</v>
      </c>
      <c r="M4898" t="s">
        <v>42077</v>
      </c>
      <c r="N4898" t="s">
        <v>42078</v>
      </c>
      <c r="O4898" t="s">
        <v>42079</v>
      </c>
      <c r="P4898" t="s">
        <v>1459</v>
      </c>
      <c r="Q4898" t="s">
        <v>42080</v>
      </c>
      <c r="R4898" t="s">
        <v>42081</v>
      </c>
      <c r="S4898" t="s">
        <v>42082</v>
      </c>
      <c r="T4898">
        <v>5.3</v>
      </c>
      <c r="U4898">
        <v>10138</v>
      </c>
      <c r="W4898"/>
      <c r="X4898"/>
      <c r="Y4898"/>
      <c r="Z4898"/>
      <c r="AA4898">
        <v>386790</v>
      </c>
      <c r="AB4898">
        <v>172</v>
      </c>
    </row>
    <row r="4899" spans="1:28" hidden="1" x14ac:dyDescent="0.2">
      <c r="A4899" t="s">
        <v>42083</v>
      </c>
      <c r="B4899" t="s">
        <v>42084</v>
      </c>
      <c r="C4899">
        <v>2018</v>
      </c>
      <c r="D4899" s="1">
        <v>43221</v>
      </c>
      <c r="E4899" t="s">
        <v>1045</v>
      </c>
      <c r="F4899" t="s">
        <v>44057</v>
      </c>
      <c r="G4899" t="s">
        <v>44033</v>
      </c>
      <c r="H4899">
        <v>125</v>
      </c>
      <c r="I4899" t="s">
        <v>4358</v>
      </c>
      <c r="J4899" t="s">
        <v>1076</v>
      </c>
      <c r="M4899" t="s">
        <v>42085</v>
      </c>
      <c r="N4899" t="s">
        <v>10028</v>
      </c>
      <c r="O4899" t="s">
        <v>42086</v>
      </c>
      <c r="P4899" t="s">
        <v>10028</v>
      </c>
      <c r="Q4899" t="s">
        <v>26469</v>
      </c>
      <c r="R4899" t="s">
        <v>42087</v>
      </c>
      <c r="S4899" t="s">
        <v>42088</v>
      </c>
      <c r="T4899">
        <v>7.1</v>
      </c>
      <c r="U4899">
        <v>31444</v>
      </c>
      <c r="W4899">
        <v>9000000</v>
      </c>
      <c r="X4899"/>
      <c r="Y4899"/>
      <c r="Z4899"/>
      <c r="AA4899">
        <v>13547689</v>
      </c>
      <c r="AB4899">
        <v>46</v>
      </c>
    </row>
    <row r="4900" spans="1:28" x14ac:dyDescent="0.2">
      <c r="A4900" t="s">
        <v>16422</v>
      </c>
      <c r="B4900" t="s">
        <v>16423</v>
      </c>
      <c r="C4900">
        <v>2007</v>
      </c>
      <c r="D4900" s="1">
        <v>39212</v>
      </c>
      <c r="E4900" t="s">
        <v>44041</v>
      </c>
      <c r="F4900" t="s">
        <v>44032</v>
      </c>
      <c r="G4900" t="s">
        <v>44042</v>
      </c>
      <c r="H4900">
        <v>120</v>
      </c>
      <c r="I4900" t="s">
        <v>25</v>
      </c>
      <c r="J4900" t="s">
        <v>26</v>
      </c>
      <c r="M4900" t="s">
        <v>16424</v>
      </c>
      <c r="N4900" t="s">
        <v>16425</v>
      </c>
      <c r="O4900" t="s">
        <v>16426</v>
      </c>
      <c r="P4900" t="s">
        <v>3861</v>
      </c>
      <c r="Q4900" t="s">
        <v>16427</v>
      </c>
      <c r="R4900" t="s">
        <v>16428</v>
      </c>
      <c r="S4900" t="s">
        <v>16429</v>
      </c>
      <c r="T4900">
        <v>7.3</v>
      </c>
      <c r="U4900">
        <v>141465</v>
      </c>
      <c r="V4900" s="12">
        <f>W4900*1.24823238899982</f>
        <v>24964647.779996399</v>
      </c>
      <c r="W4900" s="3">
        <v>20000000</v>
      </c>
      <c r="X4900" s="13">
        <f>Y4900*1.24823238899982</f>
        <v>35636158.446807779</v>
      </c>
      <c r="Y4900" s="3">
        <v>28549298</v>
      </c>
      <c r="Z4900" s="13">
        <f>AA4900*144548551.06</f>
        <v>7002471557636058</v>
      </c>
      <c r="AA4900" s="3">
        <v>48443734</v>
      </c>
      <c r="AB4900">
        <v>391</v>
      </c>
    </row>
    <row r="4901" spans="1:28" hidden="1" x14ac:dyDescent="0.2">
      <c r="A4901" t="s">
        <v>42095</v>
      </c>
      <c r="B4901" t="s">
        <v>42096</v>
      </c>
      <c r="C4901">
        <v>2020</v>
      </c>
      <c r="D4901" t="s">
        <v>42097</v>
      </c>
      <c r="E4901" t="s">
        <v>16512</v>
      </c>
      <c r="F4901" t="s">
        <v>44033</v>
      </c>
      <c r="H4901">
        <v>150</v>
      </c>
      <c r="I4901" t="s">
        <v>495</v>
      </c>
      <c r="J4901" t="s">
        <v>26</v>
      </c>
      <c r="K4901" t="s">
        <v>75</v>
      </c>
      <c r="L4901" t="s">
        <v>787</v>
      </c>
      <c r="M4901" t="s">
        <v>1939</v>
      </c>
      <c r="N4901" t="s">
        <v>1939</v>
      </c>
      <c r="O4901" t="s">
        <v>42098</v>
      </c>
      <c r="P4901" t="s">
        <v>42099</v>
      </c>
      <c r="Q4901" t="s">
        <v>42100</v>
      </c>
      <c r="R4901" t="s">
        <v>42101</v>
      </c>
      <c r="S4901" t="s">
        <v>42102</v>
      </c>
      <c r="T4901">
        <v>7.9</v>
      </c>
      <c r="U4901">
        <v>60922</v>
      </c>
      <c r="W4901">
        <v>205000000</v>
      </c>
      <c r="X4901"/>
      <c r="Y4901"/>
      <c r="Z4901"/>
      <c r="AA4901">
        <v>53600000</v>
      </c>
      <c r="AB4901">
        <v>1128</v>
      </c>
    </row>
    <row r="4902" spans="1:28" hidden="1" x14ac:dyDescent="0.2">
      <c r="A4902" t="s">
        <v>42103</v>
      </c>
      <c r="B4902" t="s">
        <v>42104</v>
      </c>
      <c r="C4902">
        <v>2017</v>
      </c>
      <c r="D4902" s="1">
        <v>43260</v>
      </c>
      <c r="E4902" t="s">
        <v>16512</v>
      </c>
      <c r="F4902" t="s">
        <v>44046</v>
      </c>
      <c r="G4902" t="s">
        <v>44042</v>
      </c>
      <c r="H4902">
        <v>108</v>
      </c>
      <c r="I4902" t="s">
        <v>8657</v>
      </c>
      <c r="J4902" t="s">
        <v>27</v>
      </c>
      <c r="K4902" t="s">
        <v>26</v>
      </c>
      <c r="M4902" t="s">
        <v>42105</v>
      </c>
      <c r="N4902" t="s">
        <v>42105</v>
      </c>
      <c r="O4902" t="s">
        <v>42106</v>
      </c>
      <c r="P4902" t="s">
        <v>15989</v>
      </c>
      <c r="Q4902" t="s">
        <v>15989</v>
      </c>
      <c r="R4902" t="s">
        <v>42107</v>
      </c>
      <c r="S4902" t="s">
        <v>42108</v>
      </c>
      <c r="T4902">
        <v>6.3</v>
      </c>
      <c r="U4902">
        <v>34350</v>
      </c>
      <c r="W4902"/>
      <c r="X4902"/>
      <c r="Y4902">
        <v>102091</v>
      </c>
      <c r="Z4902"/>
      <c r="AA4902">
        <v>913331</v>
      </c>
      <c r="AB4902">
        <v>401</v>
      </c>
    </row>
    <row r="4903" spans="1:28" hidden="1" x14ac:dyDescent="0.2">
      <c r="A4903" t="s">
        <v>42109</v>
      </c>
      <c r="B4903" t="s">
        <v>42110</v>
      </c>
      <c r="C4903">
        <v>2018</v>
      </c>
      <c r="D4903" s="1">
        <v>43649</v>
      </c>
      <c r="E4903" t="s">
        <v>44041</v>
      </c>
      <c r="F4903" t="s">
        <v>44032</v>
      </c>
      <c r="G4903" t="s">
        <v>44042</v>
      </c>
      <c r="H4903">
        <v>85</v>
      </c>
      <c r="I4903" t="s">
        <v>7773</v>
      </c>
      <c r="J4903" t="s">
        <v>496</v>
      </c>
      <c r="M4903" t="s">
        <v>42111</v>
      </c>
      <c r="N4903" t="s">
        <v>42112</v>
      </c>
      <c r="O4903" t="s">
        <v>42113</v>
      </c>
      <c r="P4903" t="s">
        <v>42114</v>
      </c>
      <c r="Q4903" t="s">
        <v>42115</v>
      </c>
      <c r="R4903" t="s">
        <v>42116</v>
      </c>
      <c r="S4903" t="s">
        <v>42117</v>
      </c>
      <c r="T4903">
        <v>7.5</v>
      </c>
      <c r="U4903">
        <v>39989</v>
      </c>
      <c r="W4903"/>
      <c r="X4903"/>
      <c r="Y4903">
        <v>207140</v>
      </c>
      <c r="Z4903"/>
      <c r="AA4903">
        <v>4598051</v>
      </c>
      <c r="AB4903">
        <v>213</v>
      </c>
    </row>
    <row r="4904" spans="1:28" x14ac:dyDescent="0.2">
      <c r="A4904" t="s">
        <v>15992</v>
      </c>
      <c r="B4904" t="s">
        <v>15993</v>
      </c>
      <c r="C4904">
        <v>2007</v>
      </c>
      <c r="D4904" t="s">
        <v>5501</v>
      </c>
      <c r="E4904" t="s">
        <v>44041</v>
      </c>
      <c r="F4904" t="s">
        <v>44032</v>
      </c>
      <c r="G4904" t="s">
        <v>44042</v>
      </c>
      <c r="H4904">
        <v>117</v>
      </c>
      <c r="I4904" t="s">
        <v>25</v>
      </c>
      <c r="J4904" t="s">
        <v>26</v>
      </c>
      <c r="K4904" t="s">
        <v>75</v>
      </c>
      <c r="L4904" t="s">
        <v>308</v>
      </c>
      <c r="M4904" t="s">
        <v>403</v>
      </c>
      <c r="N4904" t="s">
        <v>403</v>
      </c>
      <c r="O4904" t="s">
        <v>15994</v>
      </c>
      <c r="P4904" t="s">
        <v>3526</v>
      </c>
      <c r="Q4904" t="s">
        <v>15995</v>
      </c>
      <c r="R4904" t="s">
        <v>15996</v>
      </c>
      <c r="S4904" t="s">
        <v>15997</v>
      </c>
      <c r="T4904">
        <v>6.8</v>
      </c>
      <c r="U4904">
        <v>83790</v>
      </c>
      <c r="V4904" s="12">
        <f>W4904*1.24823238899982</f>
        <v>26212880.168996219</v>
      </c>
      <c r="W4904" s="3">
        <v>21000000</v>
      </c>
      <c r="X4904" s="13">
        <f>Y4904*1.24823238899982</f>
        <v>35653485.160599485</v>
      </c>
      <c r="Y4904" s="3">
        <v>28563179</v>
      </c>
      <c r="Z4904" s="13">
        <f>AA4904*144548551.06</f>
        <v>7955051279223643</v>
      </c>
      <c r="AA4904" s="3">
        <v>55033767</v>
      </c>
      <c r="AB4904">
        <v>212</v>
      </c>
    </row>
    <row r="4905" spans="1:28" hidden="1" x14ac:dyDescent="0.2">
      <c r="A4905" t="s">
        <v>42125</v>
      </c>
      <c r="B4905" t="s">
        <v>42126</v>
      </c>
      <c r="C4905">
        <v>2018</v>
      </c>
      <c r="D4905" t="s">
        <v>23366</v>
      </c>
      <c r="E4905" t="s">
        <v>176</v>
      </c>
      <c r="F4905" t="s">
        <v>44034</v>
      </c>
      <c r="H4905">
        <v>128</v>
      </c>
      <c r="I4905" t="s">
        <v>42127</v>
      </c>
      <c r="J4905" t="s">
        <v>64</v>
      </c>
      <c r="K4905" t="s">
        <v>26</v>
      </c>
      <c r="M4905" t="s">
        <v>42128</v>
      </c>
      <c r="N4905" t="s">
        <v>42128</v>
      </c>
      <c r="O4905" t="s">
        <v>42129</v>
      </c>
      <c r="P4905" t="s">
        <v>42130</v>
      </c>
      <c r="Q4905" t="s">
        <v>42131</v>
      </c>
      <c r="R4905" t="s">
        <v>42132</v>
      </c>
      <c r="S4905" t="s">
        <v>42133</v>
      </c>
      <c r="T4905">
        <v>7.6</v>
      </c>
      <c r="U4905">
        <v>13855</v>
      </c>
      <c r="W4905"/>
      <c r="X4905"/>
      <c r="Y4905"/>
      <c r="Z4905"/>
      <c r="AA4905">
        <v>1802696</v>
      </c>
      <c r="AB4905">
        <v>61</v>
      </c>
    </row>
    <row r="4906" spans="1:28" x14ac:dyDescent="0.2">
      <c r="A4906" t="s">
        <v>12365</v>
      </c>
      <c r="B4906" t="s">
        <v>12366</v>
      </c>
      <c r="C4906">
        <v>2007</v>
      </c>
      <c r="D4906" t="s">
        <v>12367</v>
      </c>
      <c r="E4906" t="s">
        <v>3496</v>
      </c>
      <c r="F4906" t="s">
        <v>44042</v>
      </c>
      <c r="H4906">
        <v>90</v>
      </c>
      <c r="I4906" t="s">
        <v>25</v>
      </c>
      <c r="J4906" t="s">
        <v>26</v>
      </c>
      <c r="M4906" t="s">
        <v>6941</v>
      </c>
      <c r="N4906" t="s">
        <v>12368</v>
      </c>
      <c r="O4906" t="s">
        <v>12369</v>
      </c>
      <c r="P4906" t="s">
        <v>9718</v>
      </c>
      <c r="Q4906" t="s">
        <v>12370</v>
      </c>
      <c r="R4906" t="s">
        <v>12371</v>
      </c>
      <c r="S4906" t="s">
        <v>12372</v>
      </c>
      <c r="T4906">
        <v>5.4</v>
      </c>
      <c r="U4906">
        <v>37763</v>
      </c>
      <c r="V4906" s="12">
        <f>W4906*1.24823238899982</f>
        <v>19971718.22399712</v>
      </c>
      <c r="W4906" s="3">
        <v>16000000</v>
      </c>
      <c r="X4906" s="13">
        <f>Y4906*1.24823238899982</f>
        <v>44156012.306059666</v>
      </c>
      <c r="Y4906" s="3">
        <v>35374833</v>
      </c>
      <c r="Z4906" s="13">
        <f>AA4906*144548551.06</f>
        <v>7958873865656425</v>
      </c>
      <c r="AA4906" s="3">
        <v>55060212</v>
      </c>
      <c r="AB4906">
        <v>209</v>
      </c>
    </row>
    <row r="4907" spans="1:28" x14ac:dyDescent="0.2">
      <c r="A4907" t="s">
        <v>18443</v>
      </c>
      <c r="B4907" t="s">
        <v>18444</v>
      </c>
      <c r="C4907">
        <v>2007</v>
      </c>
      <c r="D4907" s="1">
        <v>39426</v>
      </c>
      <c r="E4907" t="s">
        <v>1045</v>
      </c>
      <c r="F4907" t="s">
        <v>44032</v>
      </c>
      <c r="H4907">
        <v>113</v>
      </c>
      <c r="I4907" t="s">
        <v>25</v>
      </c>
      <c r="J4907" t="s">
        <v>26</v>
      </c>
      <c r="M4907" t="s">
        <v>13893</v>
      </c>
      <c r="N4907" t="s">
        <v>12128</v>
      </c>
      <c r="O4907" t="s">
        <v>18445</v>
      </c>
      <c r="P4907" t="s">
        <v>13893</v>
      </c>
      <c r="Q4907" t="s">
        <v>18446</v>
      </c>
      <c r="R4907" t="s">
        <v>18447</v>
      </c>
      <c r="S4907" t="s">
        <v>18448</v>
      </c>
      <c r="T4907">
        <v>5.9</v>
      </c>
      <c r="U4907">
        <v>11974</v>
      </c>
      <c r="V4907" s="12">
        <f>W4907*1.24823238899982</f>
        <v>18723485.8349973</v>
      </c>
      <c r="W4907" s="3">
        <v>15000000</v>
      </c>
      <c r="X4907" s="13">
        <f>Y4907*1.24823238899982</f>
        <v>68908076.12435028</v>
      </c>
      <c r="Y4907" s="3">
        <v>55204525</v>
      </c>
      <c r="Z4907" s="13">
        <f>AA4907*144548551.06</f>
        <v>8074899229329959</v>
      </c>
      <c r="AA4907" s="3">
        <v>55862886</v>
      </c>
      <c r="AB4907">
        <v>104</v>
      </c>
    </row>
    <row r="4908" spans="1:28" hidden="1" x14ac:dyDescent="0.2">
      <c r="A4908" t="s">
        <v>42151</v>
      </c>
      <c r="B4908" t="s">
        <v>42152</v>
      </c>
      <c r="C4908">
        <v>2019</v>
      </c>
      <c r="D4908" s="1">
        <v>43562</v>
      </c>
      <c r="E4908" t="s">
        <v>16512</v>
      </c>
      <c r="F4908" t="s">
        <v>44044</v>
      </c>
      <c r="G4908" t="s">
        <v>44042</v>
      </c>
      <c r="H4908">
        <v>97</v>
      </c>
      <c r="I4908" t="s">
        <v>25</v>
      </c>
      <c r="J4908" t="s">
        <v>26</v>
      </c>
      <c r="K4908" t="s">
        <v>838</v>
      </c>
      <c r="L4908" t="s">
        <v>307</v>
      </c>
      <c r="M4908" t="s">
        <v>1104</v>
      </c>
      <c r="N4908" t="s">
        <v>42153</v>
      </c>
      <c r="O4908" t="s">
        <v>42154</v>
      </c>
      <c r="P4908" t="s">
        <v>312</v>
      </c>
      <c r="Q4908" t="s">
        <v>41960</v>
      </c>
      <c r="R4908" t="s">
        <v>42155</v>
      </c>
      <c r="S4908" t="s">
        <v>42156</v>
      </c>
      <c r="T4908">
        <v>4.4000000000000004</v>
      </c>
      <c r="U4908">
        <v>10536</v>
      </c>
      <c r="W4908"/>
      <c r="X4908"/>
      <c r="Y4908"/>
      <c r="Z4908"/>
      <c r="AA4908">
        <v>1766092</v>
      </c>
      <c r="AB4908">
        <v>182</v>
      </c>
    </row>
    <row r="4909" spans="1:28" x14ac:dyDescent="0.2">
      <c r="A4909" t="s">
        <v>16107</v>
      </c>
      <c r="B4909" t="s">
        <v>16108</v>
      </c>
      <c r="C4909">
        <v>2007</v>
      </c>
      <c r="D4909" t="s">
        <v>14027</v>
      </c>
      <c r="E4909" t="s">
        <v>44043</v>
      </c>
      <c r="F4909" t="s">
        <v>44051</v>
      </c>
      <c r="G4909" t="s">
        <v>44032</v>
      </c>
      <c r="H4909">
        <v>148</v>
      </c>
      <c r="I4909" t="s">
        <v>25</v>
      </c>
      <c r="J4909" t="s">
        <v>26</v>
      </c>
      <c r="K4909" t="s">
        <v>496</v>
      </c>
      <c r="M4909" t="s">
        <v>2701</v>
      </c>
      <c r="N4909" t="s">
        <v>16109</v>
      </c>
      <c r="O4909" t="s">
        <v>16110</v>
      </c>
      <c r="P4909" t="s">
        <v>2755</v>
      </c>
      <c r="Q4909" t="s">
        <v>16111</v>
      </c>
      <c r="R4909" t="s">
        <v>16112</v>
      </c>
      <c r="S4909" t="s">
        <v>16113</v>
      </c>
      <c r="T4909">
        <v>8.1</v>
      </c>
      <c r="U4909">
        <v>560692</v>
      </c>
      <c r="V4909" s="12">
        <f>W4909*1.24823238899982</f>
        <v>18723485.8349973</v>
      </c>
      <c r="W4909" s="3">
        <v>15000000</v>
      </c>
      <c r="X4909" s="13">
        <f>Y4909*1.24823238899982</f>
        <v>22910501.638433177</v>
      </c>
      <c r="Y4909" s="3">
        <v>18354356</v>
      </c>
      <c r="Z4909" s="13">
        <f>AA4909*144548551.06</f>
        <v>8192213532433296</v>
      </c>
      <c r="AA4909" s="3">
        <v>56674477</v>
      </c>
      <c r="AB4909">
        <v>954</v>
      </c>
    </row>
    <row r="4910" spans="1:28" hidden="1" x14ac:dyDescent="0.2">
      <c r="A4910" t="s">
        <v>42164</v>
      </c>
      <c r="B4910" t="s">
        <v>42165</v>
      </c>
      <c r="C4910">
        <v>2018</v>
      </c>
      <c r="D4910" s="1">
        <v>43441</v>
      </c>
      <c r="E4910" t="s">
        <v>16512</v>
      </c>
      <c r="F4910" t="s">
        <v>44032</v>
      </c>
      <c r="G4910" t="s">
        <v>44033</v>
      </c>
      <c r="H4910">
        <v>119</v>
      </c>
      <c r="I4910" t="s">
        <v>1831</v>
      </c>
      <c r="J4910" t="s">
        <v>26</v>
      </c>
      <c r="M4910" t="s">
        <v>42166</v>
      </c>
      <c r="N4910" t="s">
        <v>42167</v>
      </c>
      <c r="O4910" t="s">
        <v>42168</v>
      </c>
      <c r="P4910" t="s">
        <v>42169</v>
      </c>
      <c r="Q4910" t="s">
        <v>42170</v>
      </c>
      <c r="R4910" t="s">
        <v>42171</v>
      </c>
      <c r="S4910" t="s">
        <v>42172</v>
      </c>
      <c r="T4910">
        <v>5</v>
      </c>
      <c r="U4910">
        <v>10937</v>
      </c>
      <c r="W4910"/>
      <c r="X4910"/>
      <c r="Y4910"/>
      <c r="Z4910"/>
      <c r="AA4910">
        <v>21704</v>
      </c>
      <c r="AB4910">
        <v>422</v>
      </c>
    </row>
    <row r="4911" spans="1:28" hidden="1" x14ac:dyDescent="0.2">
      <c r="A4911" t="s">
        <v>42173</v>
      </c>
      <c r="B4911" t="s">
        <v>42174</v>
      </c>
      <c r="C4911">
        <v>2017</v>
      </c>
      <c r="D4911" s="1">
        <v>42953</v>
      </c>
      <c r="E4911" t="s">
        <v>16512</v>
      </c>
      <c r="F4911" t="s">
        <v>44042</v>
      </c>
      <c r="H4911">
        <v>124</v>
      </c>
      <c r="I4911" t="s">
        <v>3660</v>
      </c>
      <c r="J4911" t="s">
        <v>3179</v>
      </c>
      <c r="M4911" t="s">
        <v>42175</v>
      </c>
      <c r="N4911" t="s">
        <v>42176</v>
      </c>
      <c r="O4911" t="s">
        <v>42177</v>
      </c>
      <c r="P4911" t="s">
        <v>42178</v>
      </c>
      <c r="Q4911" t="s">
        <v>42179</v>
      </c>
      <c r="R4911" t="s">
        <v>42180</v>
      </c>
      <c r="S4911" t="s">
        <v>42181</v>
      </c>
      <c r="T4911">
        <v>6.7</v>
      </c>
      <c r="U4911">
        <v>11573</v>
      </c>
      <c r="W4911"/>
      <c r="X4911"/>
      <c r="Y4911">
        <v>27741</v>
      </c>
      <c r="Z4911"/>
      <c r="AA4911">
        <v>8737458</v>
      </c>
      <c r="AB4911">
        <v>80</v>
      </c>
    </row>
    <row r="4912" spans="1:28" x14ac:dyDescent="0.2">
      <c r="A4912" t="s">
        <v>18174</v>
      </c>
      <c r="B4912" t="s">
        <v>18175</v>
      </c>
      <c r="C4912">
        <v>2007</v>
      </c>
      <c r="D4912" s="1">
        <v>39731</v>
      </c>
      <c r="E4912" t="s">
        <v>3496</v>
      </c>
      <c r="F4912" t="s">
        <v>44033</v>
      </c>
      <c r="G4912" t="s">
        <v>44042</v>
      </c>
      <c r="H4912">
        <v>126</v>
      </c>
      <c r="I4912" t="s">
        <v>25</v>
      </c>
      <c r="J4912" t="s">
        <v>26</v>
      </c>
      <c r="M4912" t="s">
        <v>4325</v>
      </c>
      <c r="N4912" t="s">
        <v>18176</v>
      </c>
      <c r="O4912" t="s">
        <v>18177</v>
      </c>
      <c r="P4912" t="s">
        <v>15727</v>
      </c>
      <c r="Q4912" t="s">
        <v>18178</v>
      </c>
      <c r="R4912" t="s">
        <v>18179</v>
      </c>
      <c r="S4912" t="s">
        <v>18180</v>
      </c>
      <c r="T4912">
        <v>7.1</v>
      </c>
      <c r="U4912">
        <v>275928</v>
      </c>
      <c r="V4912" s="12">
        <f>W4912*1.24823238899982</f>
        <v>22468183.001996759</v>
      </c>
      <c r="W4912" s="3">
        <v>18000000</v>
      </c>
      <c r="X4912" s="13">
        <f>Y4912*1.24823238899982</f>
        <v>31948454.322457664</v>
      </c>
      <c r="Y4912" s="3">
        <v>25594957</v>
      </c>
      <c r="Z4912" s="13">
        <f>AA4912*144548551.06</f>
        <v>8307237030099433</v>
      </c>
      <c r="AA4912" s="3">
        <v>57470220</v>
      </c>
      <c r="AB4912">
        <v>1195</v>
      </c>
    </row>
    <row r="4913" spans="1:28" hidden="1" x14ac:dyDescent="0.2">
      <c r="A4913" t="s">
        <v>42189</v>
      </c>
      <c r="B4913" t="s">
        <v>42190</v>
      </c>
      <c r="C4913">
        <v>2017</v>
      </c>
      <c r="D4913" s="1">
        <v>42799</v>
      </c>
      <c r="E4913" t="s">
        <v>1045</v>
      </c>
      <c r="F4913" t="s">
        <v>44044</v>
      </c>
      <c r="G4913" t="s">
        <v>44032</v>
      </c>
      <c r="H4913">
        <v>130</v>
      </c>
      <c r="I4913" t="s">
        <v>9052</v>
      </c>
      <c r="J4913" t="s">
        <v>2073</v>
      </c>
      <c r="K4913" t="s">
        <v>26</v>
      </c>
      <c r="M4913" t="s">
        <v>42191</v>
      </c>
      <c r="N4913" t="s">
        <v>42192</v>
      </c>
      <c r="O4913" t="s">
        <v>42193</v>
      </c>
      <c r="P4913" t="s">
        <v>42194</v>
      </c>
      <c r="Q4913" t="s">
        <v>42194</v>
      </c>
      <c r="R4913" t="s">
        <v>42195</v>
      </c>
      <c r="S4913" t="s">
        <v>42196</v>
      </c>
      <c r="T4913">
        <v>7.6</v>
      </c>
      <c r="U4913">
        <v>16805</v>
      </c>
      <c r="W4913" t="s">
        <v>42197</v>
      </c>
      <c r="X4913"/>
      <c r="Y4913"/>
      <c r="Z4913"/>
      <c r="AA4913">
        <v>44560421</v>
      </c>
      <c r="AB4913">
        <v>88</v>
      </c>
    </row>
    <row r="4914" spans="1:28" x14ac:dyDescent="0.2">
      <c r="A4914" t="s">
        <v>12166</v>
      </c>
      <c r="B4914" t="s">
        <v>12167</v>
      </c>
      <c r="C4914">
        <v>2007</v>
      </c>
      <c r="D4914" s="1">
        <v>39149</v>
      </c>
      <c r="E4914" t="s">
        <v>1045</v>
      </c>
      <c r="F4914" t="s">
        <v>44040</v>
      </c>
      <c r="G4914" t="s">
        <v>44034</v>
      </c>
      <c r="H4914">
        <v>92</v>
      </c>
      <c r="I4914" t="s">
        <v>177</v>
      </c>
      <c r="J4914" t="s">
        <v>26</v>
      </c>
      <c r="M4914" t="s">
        <v>1587</v>
      </c>
      <c r="N4914" t="s">
        <v>12168</v>
      </c>
      <c r="O4914" t="s">
        <v>12169</v>
      </c>
      <c r="P4914" t="s">
        <v>1590</v>
      </c>
      <c r="Q4914" t="s">
        <v>12170</v>
      </c>
      <c r="R4914" t="s">
        <v>12171</v>
      </c>
      <c r="S4914" t="s">
        <v>12172</v>
      </c>
      <c r="T4914">
        <v>4.2</v>
      </c>
      <c r="U4914">
        <v>19346</v>
      </c>
      <c r="V4914" s="12">
        <f>W4914*1.24823238899982</f>
        <v>34950506.891994961</v>
      </c>
      <c r="W4914" s="3">
        <v>28000000</v>
      </c>
      <c r="X4914" s="13">
        <f>Y4914*1.24823238899982</f>
        <v>61990382.210372396</v>
      </c>
      <c r="Y4914" s="3">
        <v>49662533</v>
      </c>
      <c r="Z4914" s="13">
        <f>AA4914*144548551.06</f>
        <v>8439910628592752</v>
      </c>
      <c r="AA4914" s="3">
        <v>58388068</v>
      </c>
      <c r="AB4914">
        <v>65</v>
      </c>
    </row>
    <row r="4915" spans="1:28" x14ac:dyDescent="0.2">
      <c r="A4915" t="s">
        <v>13635</v>
      </c>
      <c r="B4915" t="s">
        <v>13636</v>
      </c>
      <c r="C4915">
        <v>2007</v>
      </c>
      <c r="D4915" t="s">
        <v>13637</v>
      </c>
      <c r="E4915" t="s">
        <v>1045</v>
      </c>
      <c r="F4915" t="s">
        <v>44036</v>
      </c>
      <c r="H4915">
        <v>101</v>
      </c>
      <c r="I4915" t="s">
        <v>433</v>
      </c>
      <c r="J4915" t="s">
        <v>26</v>
      </c>
      <c r="M4915" t="s">
        <v>13638</v>
      </c>
      <c r="N4915" t="s">
        <v>13639</v>
      </c>
      <c r="O4915" t="s">
        <v>13640</v>
      </c>
      <c r="P4915" t="s">
        <v>13641</v>
      </c>
      <c r="Q4915" t="s">
        <v>13642</v>
      </c>
      <c r="R4915" t="s">
        <v>13643</v>
      </c>
      <c r="S4915" t="s">
        <v>13644</v>
      </c>
      <c r="T4915">
        <v>5.6</v>
      </c>
      <c r="U4915">
        <v>84719</v>
      </c>
      <c r="V4915" s="12">
        <f>W4915*1.24823238899982</f>
        <v>31205809.724995498</v>
      </c>
      <c r="W4915" s="3">
        <v>25000000</v>
      </c>
      <c r="X4915" s="13">
        <f>Y4915*1.24823238899982</f>
        <v>43709724.290626228</v>
      </c>
      <c r="Y4915" s="3">
        <v>35017297</v>
      </c>
      <c r="Z4915" s="13">
        <f>AA4915*144548551.06</f>
        <v>8639449351286855</v>
      </c>
      <c r="AA4915" s="3">
        <v>59768495</v>
      </c>
      <c r="AB4915">
        <v>169</v>
      </c>
    </row>
    <row r="4916" spans="1:28" hidden="1" x14ac:dyDescent="0.2">
      <c r="A4916" t="s">
        <v>42212</v>
      </c>
      <c r="B4916" t="s">
        <v>42213</v>
      </c>
      <c r="C4916">
        <v>2019</v>
      </c>
      <c r="D4916" t="s">
        <v>42214</v>
      </c>
      <c r="E4916" t="s">
        <v>176</v>
      </c>
      <c r="F4916" t="s">
        <v>44045</v>
      </c>
      <c r="G4916" t="s">
        <v>44033</v>
      </c>
      <c r="H4916">
        <v>91</v>
      </c>
      <c r="I4916" t="s">
        <v>25</v>
      </c>
      <c r="J4916" t="s">
        <v>26</v>
      </c>
      <c r="M4916" t="s">
        <v>42215</v>
      </c>
      <c r="N4916" t="s">
        <v>42216</v>
      </c>
      <c r="O4916" t="s">
        <v>42217</v>
      </c>
      <c r="P4916" t="s">
        <v>42218</v>
      </c>
      <c r="Q4916" t="s">
        <v>42219</v>
      </c>
      <c r="R4916" t="s">
        <v>42220</v>
      </c>
      <c r="S4916" t="s">
        <v>42221</v>
      </c>
      <c r="T4916">
        <v>6.7</v>
      </c>
      <c r="U4916">
        <v>18996</v>
      </c>
      <c r="W4916"/>
      <c r="X4916"/>
      <c r="Y4916"/>
      <c r="Z4916"/>
      <c r="AA4916"/>
      <c r="AB4916">
        <v>475</v>
      </c>
    </row>
    <row r="4917" spans="1:28" x14ac:dyDescent="0.2">
      <c r="A4917" t="s">
        <v>13228</v>
      </c>
      <c r="B4917" t="s">
        <v>13229</v>
      </c>
      <c r="C4917">
        <v>2007</v>
      </c>
      <c r="D4917" s="1">
        <v>39237</v>
      </c>
      <c r="E4917" t="s">
        <v>3496</v>
      </c>
      <c r="F4917" t="s">
        <v>44042</v>
      </c>
      <c r="H4917">
        <v>99</v>
      </c>
      <c r="I4917" t="s">
        <v>25</v>
      </c>
      <c r="J4917" t="s">
        <v>26</v>
      </c>
      <c r="K4917" t="s">
        <v>308</v>
      </c>
      <c r="M4917" t="s">
        <v>797</v>
      </c>
      <c r="N4917" t="s">
        <v>13230</v>
      </c>
      <c r="O4917" t="s">
        <v>13231</v>
      </c>
      <c r="P4917" t="s">
        <v>12652</v>
      </c>
      <c r="Q4917" t="s">
        <v>13232</v>
      </c>
      <c r="R4917" t="s">
        <v>13233</v>
      </c>
      <c r="S4917" t="s">
        <v>13234</v>
      </c>
      <c r="T4917">
        <v>5.6</v>
      </c>
      <c r="U4917">
        <v>41606</v>
      </c>
      <c r="V4917" s="12">
        <f>W4917*1.24823238899982</f>
        <v>49929295.559992798</v>
      </c>
      <c r="W4917" s="3">
        <v>40000000</v>
      </c>
      <c r="X4917" s="13">
        <f>Y4917*1.24823238899982</f>
        <v>31363354.127740722</v>
      </c>
      <c r="Y4917" s="3">
        <v>25126214</v>
      </c>
      <c r="Z4917" s="13">
        <f>AA4917*144548551.06</f>
        <v>9073465626951772</v>
      </c>
      <c r="AA4917" s="3">
        <v>62771059</v>
      </c>
      <c r="AB4917">
        <v>191</v>
      </c>
    </row>
    <row r="4918" spans="1:28" x14ac:dyDescent="0.2">
      <c r="A4918" t="s">
        <v>18224</v>
      </c>
      <c r="B4918" t="s">
        <v>18225</v>
      </c>
      <c r="C4918">
        <v>2007</v>
      </c>
      <c r="D4918" t="s">
        <v>10159</v>
      </c>
      <c r="E4918" t="s">
        <v>44041</v>
      </c>
      <c r="F4918" t="s">
        <v>44032</v>
      </c>
      <c r="G4918" t="s">
        <v>44045</v>
      </c>
      <c r="H4918">
        <v>92</v>
      </c>
      <c r="I4918" t="s">
        <v>25</v>
      </c>
      <c r="J4918" t="s">
        <v>26</v>
      </c>
      <c r="M4918" t="s">
        <v>507</v>
      </c>
      <c r="N4918" t="s">
        <v>12642</v>
      </c>
      <c r="O4918" t="s">
        <v>18226</v>
      </c>
      <c r="P4918" t="s">
        <v>507</v>
      </c>
      <c r="Q4918" t="s">
        <v>18227</v>
      </c>
      <c r="R4918" t="s">
        <v>18228</v>
      </c>
      <c r="S4918" t="s">
        <v>18229</v>
      </c>
      <c r="T4918">
        <v>6.2</v>
      </c>
      <c r="U4918">
        <v>46840</v>
      </c>
      <c r="V4918" s="12">
        <f>W4918*1.24823238899982</f>
        <v>43688133.614993699</v>
      </c>
      <c r="W4918" s="3">
        <v>35000000</v>
      </c>
      <c r="X4918" s="13">
        <f>Y4918*1.24823238899982</f>
        <v>18727048.290235505</v>
      </c>
      <c r="Y4918" s="3">
        <v>15002854</v>
      </c>
      <c r="Z4918" s="13">
        <f>AA4918*144548551.06</f>
        <v>9368414198967232</v>
      </c>
      <c r="AA4918" s="3">
        <v>64811540</v>
      </c>
      <c r="AB4918">
        <v>308</v>
      </c>
    </row>
    <row r="4919" spans="1:28" hidden="1" x14ac:dyDescent="0.2">
      <c r="A4919" t="s">
        <v>14368</v>
      </c>
      <c r="B4919" t="s">
        <v>14369</v>
      </c>
      <c r="C4919">
        <v>2007</v>
      </c>
      <c r="D4919" t="s">
        <v>11525</v>
      </c>
      <c r="E4919" t="s">
        <v>16512</v>
      </c>
      <c r="F4919" t="s">
        <v>44046</v>
      </c>
      <c r="G4919" t="s">
        <v>44033</v>
      </c>
      <c r="H4919">
        <v>100</v>
      </c>
      <c r="I4919" t="s">
        <v>1723</v>
      </c>
      <c r="J4919" t="s">
        <v>26</v>
      </c>
      <c r="M4919" t="s">
        <v>2360</v>
      </c>
      <c r="N4919" t="s">
        <v>14370</v>
      </c>
      <c r="O4919" t="s">
        <v>14371</v>
      </c>
      <c r="P4919" t="s">
        <v>14372</v>
      </c>
      <c r="Q4919" t="s">
        <v>14373</v>
      </c>
      <c r="R4919" t="s">
        <v>14374</v>
      </c>
      <c r="S4919" t="s">
        <v>14375</v>
      </c>
      <c r="T4919">
        <v>7</v>
      </c>
      <c r="U4919">
        <v>254815</v>
      </c>
      <c r="V4919" s="12">
        <f>W4919*1.24823238899982</f>
        <v>18723485.8349973</v>
      </c>
      <c r="W4919" s="3">
        <v>15000000</v>
      </c>
      <c r="X4919" s="13">
        <f>Y4919*1.24823238899982</f>
        <v>35748022.537045166</v>
      </c>
      <c r="Y4919" s="3">
        <v>28638916</v>
      </c>
      <c r="Z4919" s="13">
        <f>AA4919*144548551.06</f>
        <v>9402692153268498</v>
      </c>
      <c r="AA4919" s="3">
        <v>65048678</v>
      </c>
      <c r="AB4919">
        <v>791</v>
      </c>
    </row>
    <row r="4920" spans="1:28" hidden="1" x14ac:dyDescent="0.2">
      <c r="A4920" t="s">
        <v>42246</v>
      </c>
      <c r="B4920" t="s">
        <v>42247</v>
      </c>
      <c r="C4920">
        <v>2018</v>
      </c>
      <c r="D4920" t="s">
        <v>42248</v>
      </c>
      <c r="E4920" t="s">
        <v>1045</v>
      </c>
      <c r="H4920">
        <v>116</v>
      </c>
      <c r="I4920" t="s">
        <v>25</v>
      </c>
      <c r="J4920" t="s">
        <v>26</v>
      </c>
      <c r="M4920" t="s">
        <v>42249</v>
      </c>
      <c r="N4920" t="s">
        <v>18860</v>
      </c>
      <c r="O4920" t="s">
        <v>42250</v>
      </c>
      <c r="P4920" t="s">
        <v>1329</v>
      </c>
      <c r="Q4920" t="s">
        <v>10706</v>
      </c>
      <c r="R4920" t="s">
        <v>42251</v>
      </c>
      <c r="S4920" t="s">
        <v>42252</v>
      </c>
      <c r="T4920">
        <v>5.0999999999999996</v>
      </c>
      <c r="U4920">
        <v>17692</v>
      </c>
      <c r="W4920"/>
      <c r="X4920"/>
      <c r="Y4920"/>
      <c r="Z4920"/>
      <c r="AA4920"/>
      <c r="AB4920">
        <v>286</v>
      </c>
    </row>
    <row r="4921" spans="1:28" x14ac:dyDescent="0.2">
      <c r="A4921" t="s">
        <v>12426</v>
      </c>
      <c r="B4921" t="s">
        <v>12427</v>
      </c>
      <c r="C4921">
        <v>2007</v>
      </c>
      <c r="D4921" t="s">
        <v>12428</v>
      </c>
      <c r="E4921" t="s">
        <v>176</v>
      </c>
      <c r="F4921" t="s">
        <v>44057</v>
      </c>
      <c r="H4921">
        <v>114</v>
      </c>
      <c r="I4921" t="s">
        <v>25</v>
      </c>
      <c r="J4921" t="s">
        <v>26</v>
      </c>
      <c r="M4921" t="s">
        <v>12429</v>
      </c>
      <c r="N4921" t="s">
        <v>12430</v>
      </c>
      <c r="O4921" t="s">
        <v>12431</v>
      </c>
      <c r="P4921" t="s">
        <v>7828</v>
      </c>
      <c r="Q4921" t="s">
        <v>12432</v>
      </c>
      <c r="R4921" t="s">
        <v>12433</v>
      </c>
      <c r="S4921" t="s">
        <v>12434</v>
      </c>
      <c r="T4921">
        <v>7.5</v>
      </c>
      <c r="U4921">
        <v>102363</v>
      </c>
      <c r="V4921" s="12">
        <f>W4921*1.24823238899982</f>
        <v>37446971.6699946</v>
      </c>
      <c r="W4921" s="3">
        <v>30000000</v>
      </c>
      <c r="X4921" s="13">
        <f>Y4921*1.24823238899982</f>
        <v>39524232.578937314</v>
      </c>
      <c r="Y4921" s="3">
        <v>31664162</v>
      </c>
      <c r="Z4921" s="13">
        <f>AA4921*144548551.06</f>
        <v>9557843051451648</v>
      </c>
      <c r="AA4921" s="3">
        <v>66122026</v>
      </c>
      <c r="AB4921">
        <v>398</v>
      </c>
    </row>
    <row r="4922" spans="1:28" hidden="1" x14ac:dyDescent="0.2">
      <c r="A4922" t="s">
        <v>42259</v>
      </c>
      <c r="B4922" t="s">
        <v>42260</v>
      </c>
      <c r="C4922">
        <v>2018</v>
      </c>
      <c r="D4922" t="s">
        <v>37188</v>
      </c>
      <c r="E4922" t="s">
        <v>16512</v>
      </c>
      <c r="F4922" t="s">
        <v>44032</v>
      </c>
      <c r="G4922" t="s">
        <v>44049</v>
      </c>
      <c r="H4922">
        <v>129</v>
      </c>
      <c r="I4922" t="s">
        <v>943</v>
      </c>
      <c r="J4922" t="s">
        <v>944</v>
      </c>
      <c r="M4922" t="s">
        <v>27290</v>
      </c>
      <c r="N4922" t="s">
        <v>40242</v>
      </c>
      <c r="O4922" t="s">
        <v>42261</v>
      </c>
      <c r="P4922" t="s">
        <v>23993</v>
      </c>
      <c r="Q4922" t="s">
        <v>42262</v>
      </c>
      <c r="R4922" t="s">
        <v>42263</v>
      </c>
      <c r="S4922" t="s">
        <v>42264</v>
      </c>
      <c r="T4922">
        <v>7.6</v>
      </c>
      <c r="U4922">
        <v>20366</v>
      </c>
      <c r="W4922"/>
      <c r="X4922"/>
      <c r="Y4922"/>
      <c r="Z4922"/>
      <c r="AA4922">
        <v>9862726</v>
      </c>
      <c r="AB4922">
        <v>151</v>
      </c>
    </row>
    <row r="4923" spans="1:28" hidden="1" x14ac:dyDescent="0.2">
      <c r="A4923" t="s">
        <v>17080</v>
      </c>
      <c r="B4923" t="s">
        <v>17081</v>
      </c>
      <c r="C4923">
        <v>2007</v>
      </c>
      <c r="D4923" s="1">
        <v>39539</v>
      </c>
      <c r="E4923" t="s">
        <v>176</v>
      </c>
      <c r="F4923" t="s">
        <v>44049</v>
      </c>
      <c r="G4923" t="s">
        <v>44036</v>
      </c>
      <c r="H4923">
        <v>157</v>
      </c>
      <c r="I4923" t="s">
        <v>17082</v>
      </c>
      <c r="J4923" t="s">
        <v>209</v>
      </c>
      <c r="K4923" t="s">
        <v>934</v>
      </c>
      <c r="L4923" t="s">
        <v>26</v>
      </c>
      <c r="M4923" t="s">
        <v>1466</v>
      </c>
      <c r="N4923" t="s">
        <v>17083</v>
      </c>
      <c r="O4923" t="s">
        <v>17084</v>
      </c>
      <c r="P4923" t="s">
        <v>2092</v>
      </c>
      <c r="Q4923" t="s">
        <v>2092</v>
      </c>
      <c r="R4923" t="s">
        <v>17085</v>
      </c>
      <c r="S4923" t="s">
        <v>17086</v>
      </c>
      <c r="T4923">
        <v>7.5</v>
      </c>
      <c r="U4923">
        <v>36636</v>
      </c>
      <c r="V4923" s="12">
        <f>W4923*1.24823238899982</f>
        <v>18723485.8349973</v>
      </c>
      <c r="W4923" s="3">
        <v>15000000</v>
      </c>
      <c r="X4923" s="13">
        <f>Y4923*1.24823238899982</f>
        <v>5748087.6831611684</v>
      </c>
      <c r="Y4923" s="3">
        <v>4604982</v>
      </c>
      <c r="Z4923" s="13">
        <f>AA4923*144548551.06</f>
        <v>9698039101090680</v>
      </c>
      <c r="AA4923" s="3">
        <v>67091915</v>
      </c>
      <c r="AB4923">
        <v>161</v>
      </c>
    </row>
    <row r="4924" spans="1:28" x14ac:dyDescent="0.2">
      <c r="A4924" t="s">
        <v>15223</v>
      </c>
      <c r="B4924" t="s">
        <v>15224</v>
      </c>
      <c r="C4924">
        <v>2007</v>
      </c>
      <c r="D4924" t="s">
        <v>11915</v>
      </c>
      <c r="E4924" t="s">
        <v>1045</v>
      </c>
      <c r="F4924" t="s">
        <v>44032</v>
      </c>
      <c r="G4924" t="s">
        <v>44036</v>
      </c>
      <c r="H4924">
        <v>98</v>
      </c>
      <c r="I4924" t="s">
        <v>25</v>
      </c>
      <c r="J4924" t="s">
        <v>26</v>
      </c>
      <c r="M4924" t="s">
        <v>6298</v>
      </c>
      <c r="N4924" t="s">
        <v>15225</v>
      </c>
      <c r="O4924" t="s">
        <v>15226</v>
      </c>
      <c r="P4924" t="s">
        <v>11114</v>
      </c>
      <c r="Q4924" t="s">
        <v>15227</v>
      </c>
      <c r="R4924" t="s">
        <v>15228</v>
      </c>
      <c r="S4924" t="s">
        <v>15229</v>
      </c>
      <c r="T4924">
        <v>6.7</v>
      </c>
      <c r="U4924">
        <v>96790</v>
      </c>
      <c r="V4924" s="12">
        <f>W4924*1.24823238899982</f>
        <v>31205809.724995498</v>
      </c>
      <c r="W4924" s="3">
        <v>25000000</v>
      </c>
      <c r="X4924" s="13">
        <f>Y4924*1.24823238899982</f>
        <v>59469489.524520025</v>
      </c>
      <c r="Y4924" s="3">
        <v>47642963</v>
      </c>
      <c r="Z4924" s="13">
        <f>AA4924*144548551.06</f>
        <v>9897861572590514</v>
      </c>
      <c r="AA4924" s="3">
        <v>68474305</v>
      </c>
      <c r="AB4924">
        <v>278</v>
      </c>
    </row>
    <row r="4925" spans="1:28" x14ac:dyDescent="0.2">
      <c r="A4925" t="s">
        <v>14025</v>
      </c>
      <c r="B4925" t="s">
        <v>14026</v>
      </c>
      <c r="C4925">
        <v>2007</v>
      </c>
      <c r="D4925" t="s">
        <v>14027</v>
      </c>
      <c r="E4925" t="s">
        <v>1045</v>
      </c>
      <c r="F4925" t="s">
        <v>44040</v>
      </c>
      <c r="G4925" t="s">
        <v>44034</v>
      </c>
      <c r="H4925">
        <v>93</v>
      </c>
      <c r="I4925" t="s">
        <v>433</v>
      </c>
      <c r="J4925" t="s">
        <v>26</v>
      </c>
      <c r="M4925" t="s">
        <v>11962</v>
      </c>
      <c r="N4925" t="s">
        <v>11962</v>
      </c>
      <c r="O4925" t="s">
        <v>14028</v>
      </c>
      <c r="P4925" t="s">
        <v>14029</v>
      </c>
      <c r="Q4925" t="s">
        <v>14030</v>
      </c>
      <c r="R4925" t="s">
        <v>14031</v>
      </c>
      <c r="S4925" t="s">
        <v>14032</v>
      </c>
      <c r="T4925">
        <v>6.2</v>
      </c>
      <c r="U4925">
        <v>42042</v>
      </c>
      <c r="V4925" s="12">
        <f>W4925*1.24823238899982</f>
        <v>81135105.284988299</v>
      </c>
      <c r="W4925" s="3">
        <v>65000000</v>
      </c>
      <c r="X4925" s="13">
        <f>Y4925*1.24823238899982</f>
        <v>40020271.392699122</v>
      </c>
      <c r="Y4925" s="3">
        <v>32061555</v>
      </c>
      <c r="Z4925" s="13">
        <f>AA4925*144548551.06</f>
        <v>1.004246158293469E+16</v>
      </c>
      <c r="AA4925" s="3">
        <v>69474661</v>
      </c>
      <c r="AB4925">
        <v>150</v>
      </c>
    </row>
    <row r="4926" spans="1:28" x14ac:dyDescent="0.2">
      <c r="A4926" t="s">
        <v>15004</v>
      </c>
      <c r="B4926" t="s">
        <v>15005</v>
      </c>
      <c r="C4926">
        <v>2007</v>
      </c>
      <c r="D4926" t="s">
        <v>11525</v>
      </c>
      <c r="E4926" t="s">
        <v>16512</v>
      </c>
      <c r="F4926" t="s">
        <v>44044</v>
      </c>
      <c r="G4926" t="s">
        <v>44032</v>
      </c>
      <c r="H4926">
        <v>122</v>
      </c>
      <c r="I4926" t="s">
        <v>25</v>
      </c>
      <c r="J4926" t="s">
        <v>26</v>
      </c>
      <c r="M4926" t="s">
        <v>11409</v>
      </c>
      <c r="N4926" t="s">
        <v>15006</v>
      </c>
      <c r="O4926" t="s">
        <v>15007</v>
      </c>
      <c r="P4926" t="s">
        <v>3800</v>
      </c>
      <c r="Q4926" t="s">
        <v>15008</v>
      </c>
      <c r="R4926" t="s">
        <v>15009</v>
      </c>
      <c r="S4926" t="s">
        <v>15010</v>
      </c>
      <c r="T4926">
        <v>6.7</v>
      </c>
      <c r="U4926">
        <v>57722</v>
      </c>
      <c r="V4926" s="12">
        <f>W4926*1.24823238899982</f>
        <v>87376267.229987398</v>
      </c>
      <c r="W4926" s="3">
        <v>70000000</v>
      </c>
      <c r="X4926" s="13">
        <f>Y4926*1.24823238899982</f>
        <v>45927217.867311127</v>
      </c>
      <c r="Y4926" s="3">
        <v>36793804</v>
      </c>
      <c r="Z4926" s="13">
        <f>AA4926*144548551.06</f>
        <v>1.0087666684953338E+16</v>
      </c>
      <c r="AA4926" s="3">
        <v>69787394</v>
      </c>
      <c r="AB4926">
        <v>304</v>
      </c>
    </row>
    <row r="4927" spans="1:28" hidden="1" x14ac:dyDescent="0.2">
      <c r="A4927" t="s">
        <v>42296</v>
      </c>
      <c r="B4927" t="s">
        <v>42297</v>
      </c>
      <c r="C4927">
        <v>2018</v>
      </c>
      <c r="D4927" t="s">
        <v>39948</v>
      </c>
      <c r="E4927" t="s">
        <v>1045</v>
      </c>
      <c r="H4927">
        <v>98</v>
      </c>
      <c r="I4927" t="s">
        <v>817</v>
      </c>
      <c r="J4927" t="s">
        <v>27</v>
      </c>
      <c r="M4927" t="s">
        <v>42298</v>
      </c>
      <c r="N4927" t="s">
        <v>42299</v>
      </c>
      <c r="O4927" t="s">
        <v>42300</v>
      </c>
      <c r="P4927" t="s">
        <v>42301</v>
      </c>
      <c r="Q4927" t="s">
        <v>42302</v>
      </c>
      <c r="R4927" t="s">
        <v>42303</v>
      </c>
      <c r="S4927" t="s">
        <v>42304</v>
      </c>
      <c r="T4927">
        <v>6.3</v>
      </c>
      <c r="U4927">
        <v>11563</v>
      </c>
      <c r="W4927"/>
      <c r="X4927"/>
      <c r="Y4927"/>
      <c r="Z4927"/>
      <c r="AA4927"/>
      <c r="AB4927">
        <v>90</v>
      </c>
    </row>
    <row r="4928" spans="1:28" x14ac:dyDescent="0.2">
      <c r="A4928" t="s">
        <v>9873</v>
      </c>
      <c r="B4928" t="s">
        <v>9874</v>
      </c>
      <c r="C4928">
        <v>2007</v>
      </c>
      <c r="D4928" t="s">
        <v>9875</v>
      </c>
      <c r="E4928" t="s">
        <v>16512</v>
      </c>
      <c r="F4928" t="s">
        <v>44044</v>
      </c>
      <c r="G4928" t="s">
        <v>44032</v>
      </c>
      <c r="H4928">
        <v>122</v>
      </c>
      <c r="I4928" t="s">
        <v>25</v>
      </c>
      <c r="J4928" t="s">
        <v>26</v>
      </c>
      <c r="K4928" t="s">
        <v>838</v>
      </c>
      <c r="M4928" t="s">
        <v>28</v>
      </c>
      <c r="N4928" t="s">
        <v>9876</v>
      </c>
      <c r="O4928" t="s">
        <v>9877</v>
      </c>
      <c r="P4928" t="s">
        <v>1008</v>
      </c>
      <c r="Q4928" t="s">
        <v>9878</v>
      </c>
      <c r="R4928" t="s">
        <v>9879</v>
      </c>
      <c r="S4928" t="s">
        <v>9880</v>
      </c>
      <c r="T4928">
        <v>7.7</v>
      </c>
      <c r="U4928">
        <v>284071</v>
      </c>
      <c r="V4928" s="12">
        <f>W4928*1.24823238899982</f>
        <v>68652781.394990101</v>
      </c>
      <c r="W4928" s="3">
        <v>55000000</v>
      </c>
      <c r="X4928" s="13">
        <f>Y4928*1.24823238899982</f>
        <v>66913888.825592667</v>
      </c>
      <c r="Y4928" s="3">
        <v>53606916</v>
      </c>
      <c r="Z4928" s="13">
        <f>AA4928*144548551.06</f>
        <v>1.0120743151698194E+16</v>
      </c>
      <c r="AA4928" s="3">
        <v>70016220</v>
      </c>
      <c r="AB4928">
        <v>635</v>
      </c>
    </row>
    <row r="4929" spans="1:28" hidden="1" x14ac:dyDescent="0.2">
      <c r="A4929" t="s">
        <v>42315</v>
      </c>
      <c r="B4929" t="s">
        <v>42316</v>
      </c>
      <c r="C4929">
        <v>2018</v>
      </c>
      <c r="D4929" t="s">
        <v>42317</v>
      </c>
      <c r="E4929" t="s">
        <v>1045</v>
      </c>
      <c r="F4929" t="s">
        <v>44032</v>
      </c>
      <c r="H4929">
        <v>90</v>
      </c>
      <c r="I4929" t="s">
        <v>25</v>
      </c>
      <c r="J4929" t="s">
        <v>26</v>
      </c>
      <c r="M4929" t="s">
        <v>42318</v>
      </c>
      <c r="N4929" t="s">
        <v>42318</v>
      </c>
      <c r="O4929" t="s">
        <v>42319</v>
      </c>
      <c r="P4929" t="s">
        <v>125</v>
      </c>
      <c r="Q4929" t="s">
        <v>42320</v>
      </c>
      <c r="R4929" t="s">
        <v>42321</v>
      </c>
      <c r="S4929" t="s">
        <v>42322</v>
      </c>
      <c r="T4929">
        <v>6.7</v>
      </c>
      <c r="U4929">
        <v>21068</v>
      </c>
      <c r="W4929"/>
      <c r="X4929"/>
      <c r="Y4929"/>
      <c r="Z4929"/>
      <c r="AA4929">
        <v>3672959</v>
      </c>
      <c r="AB4929">
        <v>235</v>
      </c>
    </row>
    <row r="4930" spans="1:28" hidden="1" x14ac:dyDescent="0.2">
      <c r="A4930" t="s">
        <v>42323</v>
      </c>
      <c r="B4930" t="s">
        <v>42324</v>
      </c>
      <c r="C4930">
        <v>2018</v>
      </c>
      <c r="D4930" t="s">
        <v>42325</v>
      </c>
      <c r="E4930" t="s">
        <v>176</v>
      </c>
      <c r="F4930" t="s">
        <v>44042</v>
      </c>
      <c r="H4930">
        <v>111</v>
      </c>
      <c r="I4930" t="s">
        <v>42326</v>
      </c>
      <c r="J4930" t="s">
        <v>75</v>
      </c>
      <c r="K4930" t="s">
        <v>26</v>
      </c>
      <c r="L4930" t="s">
        <v>308</v>
      </c>
      <c r="M4930" t="s">
        <v>42327</v>
      </c>
      <c r="N4930" t="s">
        <v>42327</v>
      </c>
      <c r="O4930" t="s">
        <v>42328</v>
      </c>
      <c r="P4930" t="s">
        <v>20683</v>
      </c>
      <c r="Q4930" t="s">
        <v>42329</v>
      </c>
      <c r="R4930" t="s">
        <v>42330</v>
      </c>
      <c r="S4930" t="s">
        <v>42331</v>
      </c>
      <c r="T4930">
        <v>6.2</v>
      </c>
      <c r="U4930">
        <v>10486</v>
      </c>
      <c r="W4930"/>
      <c r="X4930"/>
      <c r="Y4930">
        <v>371784</v>
      </c>
      <c r="Z4930"/>
      <c r="AA4930">
        <v>876980</v>
      </c>
      <c r="AB4930">
        <v>87</v>
      </c>
    </row>
    <row r="4931" spans="1:28" hidden="1" x14ac:dyDescent="0.2">
      <c r="A4931" t="s">
        <v>42332</v>
      </c>
      <c r="B4931" t="s">
        <v>42333</v>
      </c>
      <c r="C4931">
        <v>2017</v>
      </c>
      <c r="D4931" s="1">
        <v>42774</v>
      </c>
      <c r="E4931" t="s">
        <v>16512</v>
      </c>
      <c r="F4931" t="s">
        <v>44032</v>
      </c>
      <c r="G4931" t="s">
        <v>44049</v>
      </c>
      <c r="H4931">
        <v>137</v>
      </c>
      <c r="I4931" t="s">
        <v>3660</v>
      </c>
      <c r="J4931" t="s">
        <v>3179</v>
      </c>
      <c r="K4931" t="s">
        <v>307</v>
      </c>
      <c r="L4931" t="s">
        <v>26</v>
      </c>
      <c r="M4931" t="s">
        <v>42334</v>
      </c>
      <c r="N4931" t="s">
        <v>42335</v>
      </c>
      <c r="O4931" t="s">
        <v>42336</v>
      </c>
      <c r="P4931" t="s">
        <v>6249</v>
      </c>
      <c r="Q4931" t="s">
        <v>42337</v>
      </c>
      <c r="R4931" t="s">
        <v>42338</v>
      </c>
      <c r="S4931" t="s">
        <v>42339</v>
      </c>
      <c r="T4931">
        <v>7.9</v>
      </c>
      <c r="U4931">
        <v>14480</v>
      </c>
      <c r="W4931"/>
      <c r="X4931"/>
      <c r="Y4931">
        <v>1527829</v>
      </c>
      <c r="Z4931"/>
      <c r="AA4931">
        <v>86252940</v>
      </c>
      <c r="AB4931">
        <v>54</v>
      </c>
    </row>
    <row r="4932" spans="1:28" hidden="1" x14ac:dyDescent="0.2">
      <c r="A4932" t="s">
        <v>42340</v>
      </c>
      <c r="B4932" t="s">
        <v>42341</v>
      </c>
      <c r="C4932">
        <v>2017</v>
      </c>
      <c r="D4932" t="s">
        <v>30240</v>
      </c>
      <c r="E4932" t="s">
        <v>16512</v>
      </c>
      <c r="F4932" t="s">
        <v>44042</v>
      </c>
      <c r="H4932">
        <v>149</v>
      </c>
      <c r="I4932" t="s">
        <v>943</v>
      </c>
      <c r="J4932" t="s">
        <v>2402</v>
      </c>
      <c r="M4932" t="s">
        <v>42342</v>
      </c>
      <c r="N4932" t="s">
        <v>42343</v>
      </c>
      <c r="O4932" t="s">
        <v>42344</v>
      </c>
      <c r="P4932" t="s">
        <v>28235</v>
      </c>
      <c r="Q4932" t="s">
        <v>42345</v>
      </c>
      <c r="R4932" t="s">
        <v>42346</v>
      </c>
      <c r="S4932" t="s">
        <v>42347</v>
      </c>
      <c r="T4932">
        <v>5.6</v>
      </c>
      <c r="U4932">
        <v>10451</v>
      </c>
      <c r="W4932" t="s">
        <v>42348</v>
      </c>
      <c r="X4932"/>
      <c r="Y4932"/>
      <c r="Z4932"/>
      <c r="AA4932">
        <v>1151913</v>
      </c>
      <c r="AB4932">
        <v>59</v>
      </c>
    </row>
    <row r="4933" spans="1:28" hidden="1" x14ac:dyDescent="0.2">
      <c r="A4933" t="s">
        <v>42349</v>
      </c>
      <c r="B4933" t="s">
        <v>42350</v>
      </c>
      <c r="C4933">
        <v>2018</v>
      </c>
      <c r="D4933" t="s">
        <v>42351</v>
      </c>
      <c r="E4933" t="s">
        <v>44037</v>
      </c>
      <c r="F4933" t="s">
        <v>44031</v>
      </c>
      <c r="G4933" t="s">
        <v>44032</v>
      </c>
      <c r="H4933">
        <v>98</v>
      </c>
      <c r="I4933" t="s">
        <v>2213</v>
      </c>
      <c r="J4933" t="s">
        <v>934</v>
      </c>
      <c r="K4933" t="s">
        <v>26</v>
      </c>
      <c r="M4933" t="s">
        <v>17109</v>
      </c>
      <c r="N4933" t="s">
        <v>17109</v>
      </c>
      <c r="O4933" t="s">
        <v>42352</v>
      </c>
      <c r="P4933" t="s">
        <v>15941</v>
      </c>
      <c r="Q4933" t="s">
        <v>42353</v>
      </c>
      <c r="R4933" t="s">
        <v>42354</v>
      </c>
      <c r="S4933" t="s">
        <v>42355</v>
      </c>
      <c r="T4933">
        <v>7</v>
      </c>
      <c r="U4933">
        <v>11521</v>
      </c>
      <c r="W4933"/>
      <c r="X4933"/>
      <c r="Y4933">
        <v>812794</v>
      </c>
      <c r="Z4933"/>
      <c r="AA4933">
        <v>27526961</v>
      </c>
      <c r="AB4933">
        <v>60</v>
      </c>
    </row>
    <row r="4934" spans="1:28" hidden="1" x14ac:dyDescent="0.2">
      <c r="A4934" t="s">
        <v>42356</v>
      </c>
      <c r="B4934" t="s">
        <v>42357</v>
      </c>
      <c r="C4934">
        <v>2019</v>
      </c>
      <c r="D4934" s="1">
        <v>43954</v>
      </c>
      <c r="E4934" t="s">
        <v>16512</v>
      </c>
      <c r="F4934" t="s">
        <v>44038</v>
      </c>
      <c r="G4934" t="s">
        <v>44042</v>
      </c>
      <c r="H4934">
        <v>98</v>
      </c>
      <c r="I4934" t="s">
        <v>42358</v>
      </c>
      <c r="J4934" t="s">
        <v>26</v>
      </c>
      <c r="M4934" t="s">
        <v>37258</v>
      </c>
      <c r="N4934" t="s">
        <v>37258</v>
      </c>
      <c r="O4934" t="s">
        <v>42359</v>
      </c>
      <c r="P4934" t="s">
        <v>42360</v>
      </c>
      <c r="Q4934" t="s">
        <v>42361</v>
      </c>
      <c r="R4934" t="s">
        <v>42362</v>
      </c>
      <c r="S4934" t="s">
        <v>42363</v>
      </c>
      <c r="T4934">
        <v>6.3</v>
      </c>
      <c r="U4934">
        <v>30840</v>
      </c>
      <c r="W4934"/>
      <c r="X4934"/>
      <c r="Y4934"/>
      <c r="Z4934"/>
      <c r="AA4934">
        <v>979330</v>
      </c>
      <c r="AB4934">
        <v>317</v>
      </c>
    </row>
    <row r="4935" spans="1:28" hidden="1" x14ac:dyDescent="0.2">
      <c r="A4935" t="s">
        <v>42364</v>
      </c>
      <c r="B4935" t="s">
        <v>42365</v>
      </c>
      <c r="C4935">
        <v>2018</v>
      </c>
      <c r="D4935" t="s">
        <v>16821</v>
      </c>
      <c r="E4935" t="s">
        <v>176</v>
      </c>
      <c r="F4935" t="s">
        <v>44034</v>
      </c>
      <c r="G4935" t="s">
        <v>44045</v>
      </c>
      <c r="H4935">
        <v>128</v>
      </c>
      <c r="I4935" t="s">
        <v>2359</v>
      </c>
      <c r="J4935" t="s">
        <v>308</v>
      </c>
      <c r="M4935" t="s">
        <v>30264</v>
      </c>
      <c r="N4935" t="s">
        <v>30265</v>
      </c>
      <c r="O4935" t="s">
        <v>42366</v>
      </c>
      <c r="P4935" t="s">
        <v>42367</v>
      </c>
      <c r="Q4935" t="s">
        <v>42368</v>
      </c>
      <c r="R4935" t="s">
        <v>42369</v>
      </c>
      <c r="S4935" t="s">
        <v>42370</v>
      </c>
      <c r="T4935">
        <v>7.4</v>
      </c>
      <c r="U4935">
        <v>36972</v>
      </c>
      <c r="W4935"/>
      <c r="X4935"/>
      <c r="Y4935"/>
      <c r="Z4935"/>
      <c r="AA4935">
        <v>17325485</v>
      </c>
      <c r="AB4935">
        <v>253</v>
      </c>
    </row>
    <row r="4936" spans="1:28" x14ac:dyDescent="0.2">
      <c r="A4936" t="s">
        <v>16172</v>
      </c>
      <c r="B4936" t="s">
        <v>16173</v>
      </c>
      <c r="C4936">
        <v>2007</v>
      </c>
      <c r="D4936" t="s">
        <v>11642</v>
      </c>
      <c r="E4936" t="s">
        <v>1045</v>
      </c>
      <c r="F4936" t="s">
        <v>44036</v>
      </c>
      <c r="H4936">
        <v>91</v>
      </c>
      <c r="I4936" t="s">
        <v>360</v>
      </c>
      <c r="J4936" t="s">
        <v>26</v>
      </c>
      <c r="M4936" t="s">
        <v>11003</v>
      </c>
      <c r="N4936" t="s">
        <v>16174</v>
      </c>
      <c r="O4936" t="s">
        <v>16175</v>
      </c>
      <c r="P4936" t="s">
        <v>4120</v>
      </c>
      <c r="Q4936" t="s">
        <v>16176</v>
      </c>
      <c r="R4936" t="s">
        <v>16177</v>
      </c>
      <c r="S4936" t="s">
        <v>16178</v>
      </c>
      <c r="T4936">
        <v>5.3</v>
      </c>
      <c r="U4936">
        <v>37549</v>
      </c>
      <c r="V4936" s="12">
        <f>W4936*1.24823238899982</f>
        <v>43688133.614993699</v>
      </c>
      <c r="W4936" s="3">
        <v>35000000</v>
      </c>
      <c r="X4936" s="13">
        <f>Y4936*1.24823238899982</f>
        <v>54672351.459897317</v>
      </c>
      <c r="Y4936" s="3">
        <v>43799818</v>
      </c>
      <c r="Z4936" s="13">
        <f>AA4936*144548551.06</f>
        <v>1.0144608840220954E+16</v>
      </c>
      <c r="AA4936" s="3">
        <v>70181325</v>
      </c>
      <c r="AB4936">
        <v>125</v>
      </c>
    </row>
    <row r="4937" spans="1:28" x14ac:dyDescent="0.2">
      <c r="A4937" t="s">
        <v>14040</v>
      </c>
      <c r="B4937" t="s">
        <v>14041</v>
      </c>
      <c r="C4937">
        <v>2007</v>
      </c>
      <c r="D4937" t="s">
        <v>12976</v>
      </c>
      <c r="E4937" t="s">
        <v>44041</v>
      </c>
      <c r="F4937" t="s">
        <v>44046</v>
      </c>
      <c r="G4937" t="s">
        <v>44045</v>
      </c>
      <c r="H4937">
        <v>109</v>
      </c>
      <c r="I4937" t="s">
        <v>25</v>
      </c>
      <c r="J4937" t="s">
        <v>26</v>
      </c>
      <c r="M4937" t="s">
        <v>6255</v>
      </c>
      <c r="N4937" t="s">
        <v>14042</v>
      </c>
      <c r="O4937" t="s">
        <v>14043</v>
      </c>
      <c r="P4937" t="s">
        <v>7068</v>
      </c>
      <c r="Q4937" t="s">
        <v>14044</v>
      </c>
      <c r="R4937" t="s">
        <v>14045</v>
      </c>
      <c r="S4937" t="s">
        <v>14046</v>
      </c>
      <c r="T4937">
        <v>5.7</v>
      </c>
      <c r="U4937">
        <v>44367</v>
      </c>
      <c r="V4937" s="12">
        <f>W4937*1.24823238899982</f>
        <v>75886288.089244053</v>
      </c>
      <c r="W4937" s="3">
        <v>60795000</v>
      </c>
      <c r="X4937" s="13">
        <f>Y4937*1.24823238899982</f>
        <v>29938790.190308843</v>
      </c>
      <c r="Y4937" s="3">
        <v>23984949</v>
      </c>
      <c r="Z4937" s="13">
        <f>AA4937*144548551.06</f>
        <v>1.0629250065826514E+16</v>
      </c>
      <c r="AA4937" s="3">
        <v>73534117</v>
      </c>
      <c r="AB4937">
        <v>184</v>
      </c>
    </row>
    <row r="4938" spans="1:28" hidden="1" x14ac:dyDescent="0.2">
      <c r="A4938" t="s">
        <v>42386</v>
      </c>
      <c r="B4938" t="s">
        <v>42387</v>
      </c>
      <c r="C4938">
        <v>2018</v>
      </c>
      <c r="D4938" s="1">
        <v>43200</v>
      </c>
      <c r="E4938" t="s">
        <v>44041</v>
      </c>
      <c r="F4938" t="s">
        <v>44045</v>
      </c>
      <c r="G4938" t="s">
        <v>44042</v>
      </c>
      <c r="H4938">
        <v>119</v>
      </c>
      <c r="I4938" t="s">
        <v>11807</v>
      </c>
      <c r="J4938" t="s">
        <v>496</v>
      </c>
      <c r="K4938" t="s">
        <v>361</v>
      </c>
      <c r="L4938" t="s">
        <v>308</v>
      </c>
      <c r="M4938" t="s">
        <v>42388</v>
      </c>
      <c r="N4938" t="s">
        <v>33727</v>
      </c>
      <c r="O4938" t="s">
        <v>42389</v>
      </c>
      <c r="P4938" t="s">
        <v>7775</v>
      </c>
      <c r="Q4938" t="s">
        <v>35798</v>
      </c>
      <c r="R4938" t="s">
        <v>42390</v>
      </c>
      <c r="S4938" t="s">
        <v>42391</v>
      </c>
      <c r="T4938">
        <v>7.4</v>
      </c>
      <c r="U4938">
        <v>11473</v>
      </c>
      <c r="W4938" t="s">
        <v>35801</v>
      </c>
      <c r="X4938"/>
      <c r="Y4938"/>
      <c r="Z4938"/>
      <c r="AA4938">
        <v>470308</v>
      </c>
      <c r="AB4938">
        <v>35</v>
      </c>
    </row>
    <row r="4939" spans="1:28" hidden="1" x14ac:dyDescent="0.2">
      <c r="A4939" t="s">
        <v>11913</v>
      </c>
      <c r="B4939" t="s">
        <v>11914</v>
      </c>
      <c r="C4939">
        <v>2007</v>
      </c>
      <c r="D4939" t="s">
        <v>11915</v>
      </c>
      <c r="E4939" t="s">
        <v>176</v>
      </c>
      <c r="H4939">
        <v>128</v>
      </c>
      <c r="I4939" t="s">
        <v>11916</v>
      </c>
      <c r="J4939" t="s">
        <v>11917</v>
      </c>
      <c r="K4939" t="s">
        <v>26</v>
      </c>
      <c r="L4939" t="s">
        <v>11918</v>
      </c>
      <c r="M4939" t="s">
        <v>5199</v>
      </c>
      <c r="N4939" t="s">
        <v>11919</v>
      </c>
      <c r="O4939" t="s">
        <v>11920</v>
      </c>
      <c r="P4939" t="s">
        <v>11921</v>
      </c>
      <c r="Q4939" t="s">
        <v>11922</v>
      </c>
      <c r="R4939" t="s">
        <v>11923</v>
      </c>
      <c r="S4939" t="s">
        <v>11924</v>
      </c>
      <c r="T4939">
        <v>7.6</v>
      </c>
      <c r="U4939">
        <v>76630</v>
      </c>
      <c r="V4939" s="12">
        <f>W4939*1.24823238899982</f>
        <v>24964647.779996399</v>
      </c>
      <c r="W4939" s="3">
        <v>20000000</v>
      </c>
      <c r="X4939" s="13">
        <f>Y4939*1.24823238899982</f>
        <v>19722169.108323496</v>
      </c>
      <c r="Y4939" s="3">
        <v>15800078</v>
      </c>
      <c r="Z4939" s="13">
        <f>AA4939*144548551.06</f>
        <v>1.084273555546964E+16</v>
      </c>
      <c r="AA4939" s="3">
        <v>75011029</v>
      </c>
      <c r="AB4939">
        <v>247</v>
      </c>
    </row>
    <row r="4940" spans="1:28" hidden="1" x14ac:dyDescent="0.2">
      <c r="A4940" t="s">
        <v>9275</v>
      </c>
      <c r="B4940" t="s">
        <v>9276</v>
      </c>
      <c r="C4940">
        <v>2007</v>
      </c>
      <c r="D4940" s="1">
        <v>39090</v>
      </c>
      <c r="E4940" t="s">
        <v>16512</v>
      </c>
      <c r="F4940" t="s">
        <v>44032</v>
      </c>
      <c r="G4940" t="s">
        <v>44034</v>
      </c>
      <c r="H4940">
        <v>90</v>
      </c>
      <c r="I4940" t="s">
        <v>3660</v>
      </c>
      <c r="J4940" t="s">
        <v>26</v>
      </c>
      <c r="K4940" t="s">
        <v>3179</v>
      </c>
      <c r="M4940" t="s">
        <v>9277</v>
      </c>
      <c r="N4940" t="s">
        <v>9277</v>
      </c>
      <c r="O4940" t="s">
        <v>9278</v>
      </c>
      <c r="P4940" t="s">
        <v>9279</v>
      </c>
      <c r="Q4940" t="s">
        <v>9280</v>
      </c>
      <c r="R4940" t="s">
        <v>9281</v>
      </c>
      <c r="S4940" t="s">
        <v>9282</v>
      </c>
      <c r="T4940">
        <v>3.5</v>
      </c>
      <c r="U4940">
        <v>23527</v>
      </c>
      <c r="V4940" s="12">
        <f>W4940*1.24823238899982</f>
        <v>39943436.44799424</v>
      </c>
      <c r="W4940" s="3">
        <v>32000000</v>
      </c>
      <c r="X4940" s="13">
        <f>Y4940*1.24823238899982</f>
        <v>13702746.909603491</v>
      </c>
      <c r="Y4940" s="3">
        <v>10977721</v>
      </c>
      <c r="Z4940" s="13">
        <f>AA4940*144548551.06</f>
        <v>1.0856870669180696E+16</v>
      </c>
      <c r="AA4940" s="3">
        <v>75108817</v>
      </c>
      <c r="AB4940">
        <v>374</v>
      </c>
    </row>
    <row r="4941" spans="1:28" hidden="1" x14ac:dyDescent="0.2">
      <c r="A4941" t="s">
        <v>42409</v>
      </c>
      <c r="B4941" t="s">
        <v>42410</v>
      </c>
      <c r="C4941">
        <v>2018</v>
      </c>
      <c r="D4941" s="1">
        <v>43525</v>
      </c>
      <c r="E4941" t="s">
        <v>44035</v>
      </c>
      <c r="F4941" t="s">
        <v>44032</v>
      </c>
      <c r="H4941">
        <v>111</v>
      </c>
      <c r="I4941" t="s">
        <v>42411</v>
      </c>
      <c r="J4941" t="s">
        <v>26</v>
      </c>
      <c r="K4941" t="s">
        <v>27</v>
      </c>
      <c r="M4941" t="s">
        <v>3239</v>
      </c>
      <c r="N4941" t="s">
        <v>42412</v>
      </c>
      <c r="O4941" t="s">
        <v>42413</v>
      </c>
      <c r="P4941" t="s">
        <v>1770</v>
      </c>
      <c r="Q4941" t="s">
        <v>42414</v>
      </c>
      <c r="R4941" t="s">
        <v>734</v>
      </c>
      <c r="S4941" t="s">
        <v>735</v>
      </c>
      <c r="T4941">
        <v>6.9</v>
      </c>
      <c r="U4941">
        <v>26276</v>
      </c>
      <c r="W4941"/>
      <c r="X4941"/>
      <c r="Y4941">
        <v>2294915</v>
      </c>
      <c r="Z4941"/>
      <c r="AA4941">
        <v>11235662</v>
      </c>
      <c r="AB4941">
        <v>186</v>
      </c>
    </row>
    <row r="4942" spans="1:28" hidden="1" x14ac:dyDescent="0.2">
      <c r="A4942" t="s">
        <v>42415</v>
      </c>
      <c r="B4942" t="s">
        <v>42416</v>
      </c>
      <c r="C4942">
        <v>2018</v>
      </c>
      <c r="D4942" t="s">
        <v>26534</v>
      </c>
      <c r="E4942" t="s">
        <v>176</v>
      </c>
      <c r="H4942">
        <v>96</v>
      </c>
      <c r="I4942" t="s">
        <v>42417</v>
      </c>
      <c r="J4942" t="s">
        <v>26</v>
      </c>
      <c r="M4942" t="s">
        <v>42418</v>
      </c>
      <c r="N4942" t="s">
        <v>42419</v>
      </c>
      <c r="O4942" t="s">
        <v>42420</v>
      </c>
      <c r="P4942" t="s">
        <v>12177</v>
      </c>
      <c r="Q4942" t="s">
        <v>42421</v>
      </c>
      <c r="R4942" t="s">
        <v>42422</v>
      </c>
      <c r="S4942" t="s">
        <v>42423</v>
      </c>
      <c r="T4942">
        <v>6.7</v>
      </c>
      <c r="U4942">
        <v>12343</v>
      </c>
      <c r="W4942"/>
      <c r="X4942"/>
      <c r="Y4942"/>
      <c r="Z4942"/>
      <c r="AA4942">
        <v>681765</v>
      </c>
      <c r="AB4942">
        <v>119</v>
      </c>
    </row>
    <row r="4943" spans="1:28" x14ac:dyDescent="0.2">
      <c r="A4943" t="s">
        <v>16346</v>
      </c>
      <c r="B4943" t="s">
        <v>16347</v>
      </c>
      <c r="C4943">
        <v>2007</v>
      </c>
      <c r="D4943" s="1">
        <v>39240</v>
      </c>
      <c r="E4943" t="s">
        <v>176</v>
      </c>
      <c r="F4943" t="s">
        <v>44057</v>
      </c>
      <c r="G4943" t="s">
        <v>44036</v>
      </c>
      <c r="H4943">
        <v>115</v>
      </c>
      <c r="I4943" t="s">
        <v>25</v>
      </c>
      <c r="J4943" t="s">
        <v>26</v>
      </c>
      <c r="M4943" t="s">
        <v>15240</v>
      </c>
      <c r="N4943" t="s">
        <v>16348</v>
      </c>
      <c r="O4943" t="s">
        <v>16349</v>
      </c>
      <c r="P4943" t="s">
        <v>16350</v>
      </c>
      <c r="Q4943" t="s">
        <v>16351</v>
      </c>
      <c r="R4943" t="s">
        <v>16352</v>
      </c>
      <c r="S4943" t="s">
        <v>16353</v>
      </c>
      <c r="T4943">
        <v>5.4</v>
      </c>
      <c r="U4943">
        <v>21578</v>
      </c>
      <c r="V4943" s="12">
        <f>W4943*1.24823238899982</f>
        <v>16227021.056997659</v>
      </c>
      <c r="W4943" s="3">
        <v>13000000</v>
      </c>
      <c r="X4943" s="13">
        <f>Y4943*1.24823238899982</f>
        <v>76586822.318830922</v>
      </c>
      <c r="Y4943" s="3">
        <v>61356221</v>
      </c>
      <c r="Z4943" s="13">
        <f>AA4943*144548551.06</f>
        <v>1.091502341856344E+16</v>
      </c>
      <c r="AA4943" s="3">
        <v>75511123</v>
      </c>
      <c r="AB4943">
        <v>168</v>
      </c>
    </row>
    <row r="4944" spans="1:28" hidden="1" x14ac:dyDescent="0.2">
      <c r="A4944" t="s">
        <v>42432</v>
      </c>
      <c r="B4944" t="s">
        <v>42433</v>
      </c>
      <c r="C4944">
        <v>2017</v>
      </c>
      <c r="D4944" t="s">
        <v>42434</v>
      </c>
      <c r="E4944" t="s">
        <v>1045</v>
      </c>
      <c r="F4944" t="s">
        <v>44036</v>
      </c>
      <c r="H4944">
        <v>116</v>
      </c>
      <c r="I4944" t="s">
        <v>943</v>
      </c>
      <c r="J4944" t="s">
        <v>944</v>
      </c>
      <c r="M4944" t="s">
        <v>42435</v>
      </c>
      <c r="N4944" t="s">
        <v>42436</v>
      </c>
      <c r="O4944" t="s">
        <v>42437</v>
      </c>
      <c r="P4944" t="s">
        <v>19882</v>
      </c>
      <c r="Q4944" t="s">
        <v>42438</v>
      </c>
      <c r="R4944" t="s">
        <v>42439</v>
      </c>
      <c r="S4944" t="s">
        <v>42440</v>
      </c>
      <c r="T4944">
        <v>7.5</v>
      </c>
      <c r="U4944">
        <v>18115</v>
      </c>
      <c r="W4944"/>
      <c r="X4944"/>
      <c r="Y4944"/>
      <c r="Z4944"/>
      <c r="AA4944">
        <v>129454</v>
      </c>
      <c r="AB4944">
        <v>101</v>
      </c>
    </row>
    <row r="4945" spans="1:28" hidden="1" x14ac:dyDescent="0.2">
      <c r="A4945" t="s">
        <v>42441</v>
      </c>
      <c r="B4945" t="s">
        <v>42442</v>
      </c>
      <c r="C4945">
        <v>2018</v>
      </c>
      <c r="D4945" t="s">
        <v>29872</v>
      </c>
      <c r="E4945" t="s">
        <v>16512</v>
      </c>
      <c r="F4945" t="s">
        <v>44032</v>
      </c>
      <c r="H4945">
        <v>173</v>
      </c>
      <c r="I4945" t="s">
        <v>943</v>
      </c>
      <c r="J4945" t="s">
        <v>14789</v>
      </c>
      <c r="K4945" t="s">
        <v>2402</v>
      </c>
      <c r="M4945" t="s">
        <v>39324</v>
      </c>
      <c r="N4945" t="s">
        <v>42443</v>
      </c>
      <c r="O4945" t="s">
        <v>42444</v>
      </c>
      <c r="P4945" t="s">
        <v>14792</v>
      </c>
      <c r="Q4945" t="s">
        <v>42445</v>
      </c>
      <c r="R4945" t="s">
        <v>42446</v>
      </c>
      <c r="S4945" t="s">
        <v>42447</v>
      </c>
      <c r="T4945">
        <v>7.7</v>
      </c>
      <c r="U4945">
        <v>15116</v>
      </c>
      <c r="W4945"/>
      <c r="X4945"/>
      <c r="Y4945">
        <v>2663090</v>
      </c>
      <c r="Z4945"/>
      <c r="AA4945">
        <v>3276257</v>
      </c>
      <c r="AB4945">
        <v>143</v>
      </c>
    </row>
    <row r="4946" spans="1:28" hidden="1" x14ac:dyDescent="0.2">
      <c r="A4946" t="s">
        <v>42448</v>
      </c>
      <c r="B4946" t="s">
        <v>42449</v>
      </c>
      <c r="C4946">
        <v>2018</v>
      </c>
      <c r="D4946" s="1">
        <v>43743</v>
      </c>
      <c r="E4946" t="s">
        <v>1045</v>
      </c>
      <c r="F4946" t="s">
        <v>44032</v>
      </c>
      <c r="G4946" t="s">
        <v>44036</v>
      </c>
      <c r="H4946">
        <v>87</v>
      </c>
      <c r="I4946" t="s">
        <v>12457</v>
      </c>
      <c r="J4946" t="s">
        <v>26</v>
      </c>
      <c r="K4946" t="s">
        <v>308</v>
      </c>
      <c r="M4946" t="s">
        <v>7401</v>
      </c>
      <c r="N4946" t="s">
        <v>7401</v>
      </c>
      <c r="O4946" t="s">
        <v>42450</v>
      </c>
      <c r="P4946" t="s">
        <v>651</v>
      </c>
      <c r="Q4946" t="s">
        <v>42451</v>
      </c>
      <c r="R4946" t="s">
        <v>42452</v>
      </c>
      <c r="S4946" t="s">
        <v>42453</v>
      </c>
      <c r="T4946">
        <v>6</v>
      </c>
      <c r="U4946">
        <v>23413</v>
      </c>
      <c r="W4946"/>
      <c r="X4946"/>
      <c r="Y4946"/>
      <c r="Z4946"/>
      <c r="AA4946">
        <v>2183025</v>
      </c>
      <c r="AB4946">
        <v>393</v>
      </c>
    </row>
    <row r="4947" spans="1:28" x14ac:dyDescent="0.2">
      <c r="A4947" t="s">
        <v>10389</v>
      </c>
      <c r="B4947" t="s">
        <v>10390</v>
      </c>
      <c r="C4947">
        <v>2007</v>
      </c>
      <c r="D4947" s="1">
        <v>39662</v>
      </c>
      <c r="E4947" t="s">
        <v>16512</v>
      </c>
      <c r="F4947" t="s">
        <v>44046</v>
      </c>
      <c r="G4947" t="s">
        <v>44042</v>
      </c>
      <c r="H4947">
        <v>113</v>
      </c>
      <c r="I4947" t="s">
        <v>8684</v>
      </c>
      <c r="J4947" t="s">
        <v>26</v>
      </c>
      <c r="M4947" t="s">
        <v>10391</v>
      </c>
      <c r="N4947" t="s">
        <v>10392</v>
      </c>
      <c r="O4947" t="s">
        <v>10393</v>
      </c>
      <c r="P4947" t="s">
        <v>3041</v>
      </c>
      <c r="Q4947" t="s">
        <v>10394</v>
      </c>
      <c r="R4947" t="s">
        <v>10395</v>
      </c>
      <c r="S4947" t="s">
        <v>10396</v>
      </c>
      <c r="T4947">
        <v>6.6</v>
      </c>
      <c r="U4947">
        <v>161844</v>
      </c>
      <c r="V4947" s="12">
        <f>W4947*1.24823238899982</f>
        <v>37446971.6699946</v>
      </c>
      <c r="W4947" s="3">
        <v>30000000</v>
      </c>
      <c r="X4947" s="13">
        <f>Y4947*1.24823238899982</f>
        <v>49391307.400333874</v>
      </c>
      <c r="Y4947" s="3">
        <v>39569000</v>
      </c>
      <c r="Z4947" s="13">
        <f>AA4947*144548551.06</f>
        <v>1.091531930944746E+16</v>
      </c>
      <c r="AA4947" s="3">
        <v>75513170</v>
      </c>
      <c r="AB4947">
        <v>582</v>
      </c>
    </row>
    <row r="4948" spans="1:28" hidden="1" x14ac:dyDescent="0.2">
      <c r="A4948" t="s">
        <v>42461</v>
      </c>
      <c r="B4948" t="s">
        <v>42462</v>
      </c>
      <c r="C4948">
        <v>2017</v>
      </c>
      <c r="D4948" t="s">
        <v>36419</v>
      </c>
      <c r="E4948" t="s">
        <v>16512</v>
      </c>
      <c r="F4948" t="s">
        <v>44032</v>
      </c>
      <c r="H4948">
        <v>99</v>
      </c>
      <c r="I4948" t="s">
        <v>9576</v>
      </c>
      <c r="J4948" t="s">
        <v>75</v>
      </c>
      <c r="K4948" t="s">
        <v>787</v>
      </c>
      <c r="M4948" t="s">
        <v>42463</v>
      </c>
      <c r="N4948" t="s">
        <v>42464</v>
      </c>
      <c r="O4948" t="s">
        <v>42465</v>
      </c>
      <c r="P4948" t="s">
        <v>42466</v>
      </c>
      <c r="Q4948" t="s">
        <v>42467</v>
      </c>
      <c r="R4948" t="s">
        <v>42468</v>
      </c>
      <c r="S4948" t="s">
        <v>42469</v>
      </c>
      <c r="T4948">
        <v>6.9</v>
      </c>
      <c r="U4948">
        <v>33073</v>
      </c>
      <c r="W4948"/>
      <c r="X4948"/>
      <c r="Y4948"/>
      <c r="Z4948"/>
      <c r="AA4948">
        <v>5904389</v>
      </c>
      <c r="AB4948">
        <v>30</v>
      </c>
    </row>
    <row r="4949" spans="1:28" x14ac:dyDescent="0.2">
      <c r="A4949" t="s">
        <v>11550</v>
      </c>
      <c r="B4949" t="s">
        <v>11551</v>
      </c>
      <c r="C4949">
        <v>2007</v>
      </c>
      <c r="D4949" t="s">
        <v>7499</v>
      </c>
      <c r="E4949" t="s">
        <v>44035</v>
      </c>
      <c r="F4949" t="s">
        <v>44032</v>
      </c>
      <c r="G4949" t="s">
        <v>44049</v>
      </c>
      <c r="H4949">
        <v>114</v>
      </c>
      <c r="I4949" t="s">
        <v>7475</v>
      </c>
      <c r="J4949" t="s">
        <v>26</v>
      </c>
      <c r="K4949" t="s">
        <v>308</v>
      </c>
      <c r="L4949" t="s">
        <v>74</v>
      </c>
      <c r="M4949" t="s">
        <v>2827</v>
      </c>
      <c r="N4949" t="s">
        <v>11552</v>
      </c>
      <c r="O4949" t="s">
        <v>11553</v>
      </c>
      <c r="P4949" t="s">
        <v>11554</v>
      </c>
      <c r="Q4949" t="s">
        <v>11555</v>
      </c>
      <c r="R4949" t="s">
        <v>11556</v>
      </c>
      <c r="S4949" t="s">
        <v>11557</v>
      </c>
      <c r="T4949">
        <v>6.8</v>
      </c>
      <c r="U4949">
        <v>66019</v>
      </c>
      <c r="V4949" s="12">
        <f>W4949*1.24823238899982</f>
        <v>68652781.394990101</v>
      </c>
      <c r="W4949" s="3">
        <v>55000000</v>
      </c>
      <c r="X4949" s="13">
        <f>Y4949*1.24823238899982</f>
        <v>20450426.57927005</v>
      </c>
      <c r="Y4949" s="3">
        <v>16383509</v>
      </c>
      <c r="Z4949" s="13">
        <f>AA4949*144548551.06</f>
        <v>1.0954287864230624E+16</v>
      </c>
      <c r="AA4949" s="3">
        <v>75782758</v>
      </c>
      <c r="AB4949">
        <v>239</v>
      </c>
    </row>
    <row r="4950" spans="1:28" x14ac:dyDescent="0.2">
      <c r="A4950" t="s">
        <v>14686</v>
      </c>
      <c r="B4950" t="s">
        <v>14687</v>
      </c>
      <c r="C4950">
        <v>2007</v>
      </c>
      <c r="D4950" t="s">
        <v>13472</v>
      </c>
      <c r="E4950" t="s">
        <v>176</v>
      </c>
      <c r="H4950">
        <v>158</v>
      </c>
      <c r="I4950" t="s">
        <v>25</v>
      </c>
      <c r="J4950" t="s">
        <v>26</v>
      </c>
      <c r="K4950" t="s">
        <v>686</v>
      </c>
      <c r="M4950" t="s">
        <v>4478</v>
      </c>
      <c r="N4950" t="s">
        <v>14688</v>
      </c>
      <c r="O4950" t="s">
        <v>14689</v>
      </c>
      <c r="P4950" t="s">
        <v>13079</v>
      </c>
      <c r="Q4950" t="s">
        <v>14690</v>
      </c>
      <c r="R4950" t="s">
        <v>14691</v>
      </c>
      <c r="S4950" t="s">
        <v>14692</v>
      </c>
      <c r="T4950">
        <v>8.1999999999999993</v>
      </c>
      <c r="U4950">
        <v>502968</v>
      </c>
      <c r="V4950" s="12">
        <f>W4950*1.24823238899982</f>
        <v>31205809.724995498</v>
      </c>
      <c r="W4950" s="3">
        <v>25000000</v>
      </c>
      <c r="X4950" s="13">
        <f>Y4950*1.24823238899982</f>
        <v>50207044.741798706</v>
      </c>
      <c r="Y4950" s="3">
        <v>40222514</v>
      </c>
      <c r="Z4950" s="13">
        <f>AA4950*144548551.06</f>
        <v>1.1011931947262188E+16</v>
      </c>
      <c r="AA4950" s="3">
        <v>76181545</v>
      </c>
      <c r="AB4950">
        <v>1327</v>
      </c>
    </row>
    <row r="4951" spans="1:28" x14ac:dyDescent="0.2">
      <c r="A4951" t="s">
        <v>12856</v>
      </c>
      <c r="B4951" t="s">
        <v>12857</v>
      </c>
      <c r="C4951">
        <v>2007</v>
      </c>
      <c r="D4951" s="1">
        <v>39542</v>
      </c>
      <c r="E4951" t="s">
        <v>16512</v>
      </c>
      <c r="F4951" t="s">
        <v>44033</v>
      </c>
      <c r="G4951" t="s">
        <v>44042</v>
      </c>
      <c r="H4951">
        <v>96</v>
      </c>
      <c r="I4951" t="s">
        <v>25</v>
      </c>
      <c r="J4951" t="s">
        <v>26</v>
      </c>
      <c r="K4951" t="s">
        <v>27</v>
      </c>
      <c r="L4951" t="s">
        <v>307</v>
      </c>
      <c r="M4951" t="s">
        <v>808</v>
      </c>
      <c r="N4951" t="s">
        <v>12858</v>
      </c>
      <c r="O4951" t="s">
        <v>12859</v>
      </c>
      <c r="P4951" t="s">
        <v>1391</v>
      </c>
      <c r="Q4951" t="s">
        <v>12860</v>
      </c>
      <c r="R4951" t="s">
        <v>12861</v>
      </c>
      <c r="S4951" t="s">
        <v>12862</v>
      </c>
      <c r="T4951">
        <v>6.2</v>
      </c>
      <c r="U4951">
        <v>146484</v>
      </c>
      <c r="V4951" s="12">
        <f>W4951*1.24823238899982</f>
        <v>87376267.229987398</v>
      </c>
      <c r="W4951" s="3">
        <v>70000000</v>
      </c>
      <c r="X4951" s="13">
        <f>Y4951*1.24823238899982</f>
        <v>22731576.263096776</v>
      </c>
      <c r="Y4951" s="3">
        <v>18211013</v>
      </c>
      <c r="Z4951" s="13">
        <f>AA4951*144548551.06</f>
        <v>1.1220145173053952E+16</v>
      </c>
      <c r="AA4951" s="3">
        <v>77621983</v>
      </c>
      <c r="AB4951">
        <v>343</v>
      </c>
    </row>
    <row r="4952" spans="1:28" hidden="1" x14ac:dyDescent="0.2">
      <c r="A4952" t="s">
        <v>42494</v>
      </c>
      <c r="B4952">
        <v>96</v>
      </c>
      <c r="C4952">
        <v>2018</v>
      </c>
      <c r="D4952" s="1">
        <v>43200</v>
      </c>
      <c r="E4952" t="s">
        <v>176</v>
      </c>
      <c r="F4952" t="s">
        <v>44036</v>
      </c>
      <c r="H4952">
        <v>158</v>
      </c>
      <c r="I4952" t="s">
        <v>943</v>
      </c>
      <c r="J4952" t="s">
        <v>2402</v>
      </c>
      <c r="M4952" t="s">
        <v>42495</v>
      </c>
      <c r="N4952" t="s">
        <v>42495</v>
      </c>
      <c r="O4952" t="s">
        <v>42496</v>
      </c>
      <c r="P4952" t="s">
        <v>42497</v>
      </c>
      <c r="Q4952" t="s">
        <v>42498</v>
      </c>
      <c r="R4952" t="s">
        <v>42499</v>
      </c>
      <c r="S4952" t="s">
        <v>42500</v>
      </c>
      <c r="T4952">
        <v>8.6</v>
      </c>
      <c r="U4952">
        <v>16525</v>
      </c>
      <c r="W4952"/>
      <c r="X4952"/>
      <c r="Y4952"/>
      <c r="Z4952"/>
      <c r="AA4952">
        <v>616333</v>
      </c>
      <c r="AB4952">
        <v>382</v>
      </c>
    </row>
    <row r="4953" spans="1:28" x14ac:dyDescent="0.2">
      <c r="A4953" t="s">
        <v>15284</v>
      </c>
      <c r="B4953" t="s">
        <v>15285</v>
      </c>
      <c r="C4953">
        <v>2007</v>
      </c>
      <c r="D4953" t="s">
        <v>15286</v>
      </c>
      <c r="E4953" t="s">
        <v>44041</v>
      </c>
      <c r="F4953" t="s">
        <v>44045</v>
      </c>
      <c r="G4953" t="s">
        <v>44042</v>
      </c>
      <c r="H4953">
        <v>98</v>
      </c>
      <c r="I4953" t="s">
        <v>25</v>
      </c>
      <c r="J4953" t="s">
        <v>26</v>
      </c>
      <c r="K4953" t="s">
        <v>838</v>
      </c>
      <c r="M4953" t="s">
        <v>965</v>
      </c>
      <c r="N4953" t="s">
        <v>15287</v>
      </c>
      <c r="O4953" t="s">
        <v>15288</v>
      </c>
      <c r="P4953" t="s">
        <v>957</v>
      </c>
      <c r="Q4953" t="s">
        <v>15289</v>
      </c>
      <c r="R4953" t="s">
        <v>15290</v>
      </c>
      <c r="S4953" t="s">
        <v>15291</v>
      </c>
      <c r="T4953">
        <v>6.4</v>
      </c>
      <c r="U4953">
        <v>191157</v>
      </c>
      <c r="V4953" s="12">
        <f>W4953*1.24823238899982</f>
        <v>37446971.6699946</v>
      </c>
      <c r="W4953" s="3">
        <v>30000000</v>
      </c>
      <c r="X4953" s="13">
        <f>Y4953*1.24823238899982</f>
        <v>43929250.920879625</v>
      </c>
      <c r="Y4953" s="3">
        <v>35193167</v>
      </c>
      <c r="Z4953" s="13">
        <f>AA4953*144548551.06</f>
        <v>1.1228177736036356E+16</v>
      </c>
      <c r="AA4953" s="3">
        <v>77677553</v>
      </c>
      <c r="AB4953">
        <v>417</v>
      </c>
    </row>
    <row r="4954" spans="1:28" x14ac:dyDescent="0.2">
      <c r="A4954" t="s">
        <v>9331</v>
      </c>
      <c r="B4954" t="s">
        <v>9332</v>
      </c>
      <c r="C4954">
        <v>2007</v>
      </c>
      <c r="D4954" s="1">
        <v>39539</v>
      </c>
      <c r="E4954" t="s">
        <v>3496</v>
      </c>
      <c r="H4954">
        <v>109</v>
      </c>
      <c r="I4954" t="s">
        <v>25</v>
      </c>
      <c r="J4954" t="s">
        <v>26</v>
      </c>
      <c r="M4954" t="s">
        <v>3497</v>
      </c>
      <c r="N4954" t="s">
        <v>9333</v>
      </c>
      <c r="O4954" t="s">
        <v>9334</v>
      </c>
      <c r="P4954" t="s">
        <v>1977</v>
      </c>
      <c r="Q4954" t="s">
        <v>9335</v>
      </c>
      <c r="R4954" t="s">
        <v>9336</v>
      </c>
      <c r="S4954" t="s">
        <v>9337</v>
      </c>
      <c r="T4954">
        <v>6.1</v>
      </c>
      <c r="U4954">
        <v>107123</v>
      </c>
      <c r="V4954" s="12">
        <f>W4954*1.24823238899982</f>
        <v>18723485.8349973</v>
      </c>
      <c r="W4954" s="3">
        <v>15000000</v>
      </c>
      <c r="X4954" s="13">
        <f>Y4954*1.24823238899982</f>
        <v>72737033.970536783</v>
      </c>
      <c r="Y4954" s="3">
        <v>58272029</v>
      </c>
      <c r="Z4954" s="13">
        <f>AA4954*144548551.06</f>
        <v>1.1630513450314006E+16</v>
      </c>
      <c r="AA4954" s="3">
        <v>80460948</v>
      </c>
      <c r="AB4954">
        <v>1172</v>
      </c>
    </row>
    <row r="4955" spans="1:28" hidden="1" x14ac:dyDescent="0.2">
      <c r="A4955" t="s">
        <v>42516</v>
      </c>
      <c r="B4955" t="s">
        <v>42517</v>
      </c>
      <c r="C4955">
        <v>2019</v>
      </c>
      <c r="D4955" s="1">
        <v>43467</v>
      </c>
      <c r="E4955" t="s">
        <v>3496</v>
      </c>
      <c r="F4955" t="s">
        <v>44045</v>
      </c>
      <c r="G4955" t="s">
        <v>44042</v>
      </c>
      <c r="H4955">
        <v>113</v>
      </c>
      <c r="I4955" t="s">
        <v>25</v>
      </c>
      <c r="J4955" t="s">
        <v>26</v>
      </c>
      <c r="M4955" t="s">
        <v>11739</v>
      </c>
      <c r="N4955" t="s">
        <v>11739</v>
      </c>
      <c r="O4955" t="s">
        <v>42518</v>
      </c>
      <c r="P4955" t="s">
        <v>1096</v>
      </c>
      <c r="Q4955" t="s">
        <v>42519</v>
      </c>
      <c r="R4955" t="s">
        <v>42520</v>
      </c>
      <c r="S4955" t="s">
        <v>42521</v>
      </c>
      <c r="T4955">
        <v>5.7</v>
      </c>
      <c r="U4955">
        <v>51660</v>
      </c>
      <c r="W4955"/>
      <c r="X4955"/>
      <c r="Y4955"/>
      <c r="Z4955"/>
      <c r="AA4955"/>
      <c r="AB4955">
        <v>527</v>
      </c>
    </row>
    <row r="4956" spans="1:28" x14ac:dyDescent="0.2">
      <c r="A4956" t="s">
        <v>8974</v>
      </c>
      <c r="B4956" t="s">
        <v>8975</v>
      </c>
      <c r="C4956">
        <v>2007</v>
      </c>
      <c r="D4956" s="1">
        <v>39327</v>
      </c>
      <c r="E4956" t="s">
        <v>44043</v>
      </c>
      <c r="F4956" t="s">
        <v>44044</v>
      </c>
      <c r="G4956" t="s">
        <v>44032</v>
      </c>
      <c r="H4956">
        <v>121</v>
      </c>
      <c r="I4956" t="s">
        <v>8976</v>
      </c>
      <c r="J4956" t="s">
        <v>26</v>
      </c>
      <c r="K4956" t="s">
        <v>307</v>
      </c>
      <c r="L4956" t="s">
        <v>75</v>
      </c>
      <c r="M4956" t="s">
        <v>7355</v>
      </c>
      <c r="N4956" t="s">
        <v>8977</v>
      </c>
      <c r="O4956" t="s">
        <v>8978</v>
      </c>
      <c r="P4956" t="s">
        <v>8979</v>
      </c>
      <c r="Q4956" t="s">
        <v>8980</v>
      </c>
      <c r="R4956" t="s">
        <v>8981</v>
      </c>
      <c r="S4956" t="s">
        <v>8982</v>
      </c>
      <c r="T4956">
        <v>6.2</v>
      </c>
      <c r="U4956">
        <v>102145</v>
      </c>
      <c r="V4956" s="12">
        <f>W4956*1.24823238899982</f>
        <v>62411619.449990995</v>
      </c>
      <c r="W4956" s="3">
        <v>50000000</v>
      </c>
      <c r="X4956" s="13">
        <f>Y4956*1.24823238899982</f>
        <v>34539820.960760571</v>
      </c>
      <c r="Y4956" s="3">
        <v>27670986</v>
      </c>
      <c r="Z4956" s="13">
        <f>AA4956*144548551.06</f>
        <v>1.1877537672968278E+16</v>
      </c>
      <c r="AA4956" s="3">
        <v>82169884</v>
      </c>
      <c r="AB4956">
        <v>419</v>
      </c>
    </row>
    <row r="4957" spans="1:28" hidden="1" x14ac:dyDescent="0.2">
      <c r="A4957" t="s">
        <v>42532</v>
      </c>
      <c r="B4957" t="s">
        <v>42533</v>
      </c>
      <c r="C4957">
        <v>2017</v>
      </c>
      <c r="D4957" t="s">
        <v>42534</v>
      </c>
      <c r="E4957" t="s">
        <v>44054</v>
      </c>
      <c r="F4957" t="s">
        <v>44042</v>
      </c>
      <c r="H4957">
        <v>108</v>
      </c>
      <c r="I4957" t="s">
        <v>3660</v>
      </c>
      <c r="J4957" t="s">
        <v>3179</v>
      </c>
      <c r="M4957" t="s">
        <v>42535</v>
      </c>
      <c r="N4957" t="s">
        <v>42535</v>
      </c>
      <c r="O4957" t="s">
        <v>42536</v>
      </c>
      <c r="P4957" t="s">
        <v>42537</v>
      </c>
      <c r="Q4957" t="s">
        <v>42538</v>
      </c>
      <c r="R4957" t="s">
        <v>42539</v>
      </c>
      <c r="S4957" t="s">
        <v>42540</v>
      </c>
      <c r="T4957">
        <v>7.4</v>
      </c>
      <c r="U4957">
        <v>14970</v>
      </c>
      <c r="W4957"/>
      <c r="X4957"/>
      <c r="Y4957"/>
      <c r="Z4957"/>
      <c r="AA4957">
        <v>9968972</v>
      </c>
      <c r="AB4957">
        <v>124</v>
      </c>
    </row>
    <row r="4958" spans="1:28" hidden="1" x14ac:dyDescent="0.2">
      <c r="A4958" t="s">
        <v>42541</v>
      </c>
      <c r="B4958" t="s">
        <v>42542</v>
      </c>
      <c r="C4958">
        <v>2018</v>
      </c>
      <c r="D4958" s="1">
        <v>43230</v>
      </c>
      <c r="E4958" t="s">
        <v>16512</v>
      </c>
      <c r="F4958" t="s">
        <v>44044</v>
      </c>
      <c r="G4958" t="s">
        <v>44042</v>
      </c>
      <c r="H4958">
        <v>170</v>
      </c>
      <c r="I4958" t="s">
        <v>943</v>
      </c>
      <c r="J4958" t="s">
        <v>2402</v>
      </c>
      <c r="M4958" t="s">
        <v>42543</v>
      </c>
      <c r="N4958" t="s">
        <v>42543</v>
      </c>
      <c r="O4958" t="s">
        <v>42544</v>
      </c>
      <c r="P4958" t="s">
        <v>42545</v>
      </c>
      <c r="Q4958" t="s">
        <v>42546</v>
      </c>
      <c r="R4958" t="s">
        <v>42547</v>
      </c>
      <c r="S4958" t="s">
        <v>42548</v>
      </c>
      <c r="T4958">
        <v>8.6999999999999993</v>
      </c>
      <c r="U4958">
        <v>19367</v>
      </c>
      <c r="W4958"/>
      <c r="X4958"/>
      <c r="Y4958"/>
      <c r="Z4958"/>
      <c r="AA4958"/>
      <c r="AB4958">
        <v>426</v>
      </c>
    </row>
    <row r="4959" spans="1:28" hidden="1" x14ac:dyDescent="0.2">
      <c r="A4959" t="s">
        <v>42549</v>
      </c>
      <c r="B4959" t="s">
        <v>42550</v>
      </c>
      <c r="C4959">
        <v>2018</v>
      </c>
      <c r="D4959" t="s">
        <v>36800</v>
      </c>
      <c r="E4959" t="s">
        <v>44035</v>
      </c>
      <c r="F4959" t="s">
        <v>44032</v>
      </c>
      <c r="G4959" t="s">
        <v>44049</v>
      </c>
      <c r="H4959">
        <v>113</v>
      </c>
      <c r="I4959" t="s">
        <v>177</v>
      </c>
      <c r="J4959" t="s">
        <v>26</v>
      </c>
      <c r="M4959" t="s">
        <v>12489</v>
      </c>
      <c r="N4959" t="s">
        <v>42551</v>
      </c>
      <c r="O4959" t="s">
        <v>42552</v>
      </c>
      <c r="P4959" t="s">
        <v>190</v>
      </c>
      <c r="Q4959" t="s">
        <v>42553</v>
      </c>
      <c r="R4959" t="s">
        <v>742</v>
      </c>
      <c r="S4959" t="s">
        <v>743</v>
      </c>
      <c r="T4959">
        <v>6.1</v>
      </c>
      <c r="U4959">
        <v>10566</v>
      </c>
      <c r="W4959"/>
      <c r="X4959"/>
      <c r="Y4959">
        <v>2000105</v>
      </c>
      <c r="Z4959"/>
      <c r="AA4959">
        <v>3242235</v>
      </c>
      <c r="AB4959">
        <v>109</v>
      </c>
    </row>
    <row r="4960" spans="1:28" hidden="1" x14ac:dyDescent="0.2">
      <c r="A4960" t="s">
        <v>42554</v>
      </c>
      <c r="B4960" t="s">
        <v>42555</v>
      </c>
      <c r="C4960">
        <v>2018</v>
      </c>
      <c r="D4960" s="1">
        <v>43409</v>
      </c>
      <c r="E4960" t="s">
        <v>16512</v>
      </c>
      <c r="F4960" t="s">
        <v>44032</v>
      </c>
      <c r="G4960" t="s">
        <v>44042</v>
      </c>
      <c r="H4960">
        <v>138</v>
      </c>
      <c r="I4960" t="s">
        <v>943</v>
      </c>
      <c r="J4960" t="s">
        <v>944</v>
      </c>
      <c r="M4960" t="s">
        <v>39658</v>
      </c>
      <c r="N4960" t="s">
        <v>42556</v>
      </c>
      <c r="O4960" t="s">
        <v>42557</v>
      </c>
      <c r="P4960" t="s">
        <v>31871</v>
      </c>
      <c r="Q4960" t="s">
        <v>42558</v>
      </c>
      <c r="R4960" t="s">
        <v>42559</v>
      </c>
      <c r="S4960" t="s">
        <v>42560</v>
      </c>
      <c r="T4960">
        <v>7.8</v>
      </c>
      <c r="U4960">
        <v>24049</v>
      </c>
      <c r="W4960" t="s">
        <v>6836</v>
      </c>
      <c r="X4960"/>
      <c r="Y4960"/>
      <c r="Z4960"/>
      <c r="AA4960">
        <v>1812763</v>
      </c>
      <c r="AB4960">
        <v>183</v>
      </c>
    </row>
    <row r="4961" spans="1:28" x14ac:dyDescent="0.2">
      <c r="A4961" t="s">
        <v>15018</v>
      </c>
      <c r="B4961" t="s">
        <v>15019</v>
      </c>
      <c r="C4961">
        <v>2007</v>
      </c>
      <c r="D4961" s="1">
        <v>39272</v>
      </c>
      <c r="E4961" t="s">
        <v>176</v>
      </c>
      <c r="F4961" t="s">
        <v>44034</v>
      </c>
      <c r="G4961" t="s">
        <v>44042</v>
      </c>
      <c r="H4961">
        <v>96</v>
      </c>
      <c r="I4961" t="s">
        <v>25</v>
      </c>
      <c r="J4961" t="s">
        <v>26</v>
      </c>
      <c r="M4961" t="s">
        <v>15020</v>
      </c>
      <c r="N4961" t="s">
        <v>14230</v>
      </c>
      <c r="O4961" t="s">
        <v>15021</v>
      </c>
      <c r="P4961" t="s">
        <v>1516</v>
      </c>
      <c r="Q4961" t="s">
        <v>15022</v>
      </c>
      <c r="R4961" t="s">
        <v>15023</v>
      </c>
      <c r="S4961" t="s">
        <v>15024</v>
      </c>
      <c r="T4961">
        <v>5.9</v>
      </c>
      <c r="U4961">
        <v>71758</v>
      </c>
      <c r="V4961" s="12">
        <f>W4961*1.24823238899982</f>
        <v>24964647.779996399</v>
      </c>
      <c r="W4961" s="3">
        <v>20000000</v>
      </c>
      <c r="X4961" s="13">
        <f>Y4961*1.24823238899982</f>
        <v>59731170.210782342</v>
      </c>
      <c r="Y4961" s="3">
        <v>47852604</v>
      </c>
      <c r="Z4961" s="13">
        <f>AA4961*144548551.06</f>
        <v>1.2185053874207098E+16</v>
      </c>
      <c r="AA4961" s="3">
        <v>84297309</v>
      </c>
      <c r="AB4961">
        <v>369</v>
      </c>
    </row>
    <row r="4962" spans="1:28" x14ac:dyDescent="0.2">
      <c r="A4962" t="s">
        <v>13201</v>
      </c>
      <c r="B4962" t="s">
        <v>13202</v>
      </c>
      <c r="C4962">
        <v>2007</v>
      </c>
      <c r="D4962" t="s">
        <v>10916</v>
      </c>
      <c r="E4962" t="s">
        <v>44041</v>
      </c>
      <c r="F4962" t="s">
        <v>44032</v>
      </c>
      <c r="G4962" t="s">
        <v>44045</v>
      </c>
      <c r="H4962">
        <v>157</v>
      </c>
      <c r="I4962" t="s">
        <v>25</v>
      </c>
      <c r="J4962" t="s">
        <v>26</v>
      </c>
      <c r="M4962" t="s">
        <v>3797</v>
      </c>
      <c r="N4962" t="s">
        <v>13203</v>
      </c>
      <c r="O4962" t="s">
        <v>13204</v>
      </c>
      <c r="P4962" t="s">
        <v>1096</v>
      </c>
      <c r="Q4962" t="s">
        <v>13205</v>
      </c>
      <c r="R4962" t="s">
        <v>13206</v>
      </c>
      <c r="S4962" t="s">
        <v>13207</v>
      </c>
      <c r="T4962">
        <v>7.7</v>
      </c>
      <c r="U4962">
        <v>443791</v>
      </c>
      <c r="V4962" s="12">
        <f>W4962*1.24823238899982</f>
        <v>81135105.284988299</v>
      </c>
      <c r="W4962" s="3">
        <v>65000000</v>
      </c>
      <c r="X4962" s="13">
        <f>Y4962*1.24823238899982</f>
        <v>41291632.279634722</v>
      </c>
      <c r="Y4962" s="3">
        <v>33080084</v>
      </c>
      <c r="Z4962" s="13">
        <f>AA4962*144548551.06</f>
        <v>1.225568101899777E+16</v>
      </c>
      <c r="AA4962" s="3">
        <v>84785914</v>
      </c>
      <c r="AB4962">
        <v>782</v>
      </c>
    </row>
    <row r="4963" spans="1:28" hidden="1" x14ac:dyDescent="0.2">
      <c r="A4963" t="s">
        <v>42576</v>
      </c>
      <c r="B4963" t="s">
        <v>42577</v>
      </c>
      <c r="C4963">
        <v>2018</v>
      </c>
      <c r="D4963" s="1">
        <v>43290</v>
      </c>
      <c r="E4963" t="s">
        <v>44037</v>
      </c>
      <c r="F4963" t="s">
        <v>44047</v>
      </c>
      <c r="G4963" t="s">
        <v>44031</v>
      </c>
      <c r="H4963">
        <v>106</v>
      </c>
      <c r="I4963" t="s">
        <v>23519</v>
      </c>
      <c r="J4963" t="s">
        <v>26</v>
      </c>
      <c r="K4963" t="s">
        <v>209</v>
      </c>
      <c r="M4963" t="s">
        <v>42578</v>
      </c>
      <c r="N4963" t="s">
        <v>42578</v>
      </c>
      <c r="O4963" t="s">
        <v>42579</v>
      </c>
      <c r="P4963" t="s">
        <v>9780</v>
      </c>
      <c r="Q4963" t="s">
        <v>42580</v>
      </c>
      <c r="R4963" t="s">
        <v>42581</v>
      </c>
      <c r="S4963" t="s">
        <v>42582</v>
      </c>
      <c r="T4963">
        <v>6.6</v>
      </c>
      <c r="U4963">
        <v>13382</v>
      </c>
      <c r="W4963" t="s">
        <v>42583</v>
      </c>
      <c r="X4963"/>
      <c r="Y4963"/>
      <c r="Z4963"/>
      <c r="AA4963">
        <v>2379961</v>
      </c>
      <c r="AB4963">
        <v>302</v>
      </c>
    </row>
    <row r="4964" spans="1:28" hidden="1" x14ac:dyDescent="0.2">
      <c r="A4964" t="s">
        <v>13486</v>
      </c>
      <c r="B4964" t="s">
        <v>13487</v>
      </c>
      <c r="C4964">
        <v>2007</v>
      </c>
      <c r="D4964" s="1">
        <v>39177</v>
      </c>
      <c r="E4964" t="s">
        <v>44035</v>
      </c>
      <c r="F4964" t="s">
        <v>44032</v>
      </c>
      <c r="G4964" t="s">
        <v>44057</v>
      </c>
      <c r="H4964">
        <v>140</v>
      </c>
      <c r="I4964" t="s">
        <v>9829</v>
      </c>
      <c r="J4964" t="s">
        <v>27</v>
      </c>
      <c r="K4964" t="s">
        <v>26</v>
      </c>
      <c r="M4964" t="s">
        <v>7418</v>
      </c>
      <c r="N4964" t="s">
        <v>13488</v>
      </c>
      <c r="O4964" t="s">
        <v>13489</v>
      </c>
      <c r="P4964" t="s">
        <v>13490</v>
      </c>
      <c r="Q4964" t="s">
        <v>13491</v>
      </c>
      <c r="R4964" t="s">
        <v>80</v>
      </c>
      <c r="S4964" t="s">
        <v>81</v>
      </c>
      <c r="T4964">
        <v>7.6</v>
      </c>
      <c r="U4964">
        <v>81392</v>
      </c>
      <c r="V4964" s="12">
        <f>W4964*1.24823238899982</f>
        <v>31205809.724995498</v>
      </c>
      <c r="W4964" s="3">
        <v>25000000</v>
      </c>
      <c r="X4964" s="13">
        <f>Y4964*1.24823238899982</f>
        <v>12858923.091153778</v>
      </c>
      <c r="Y4964" s="3">
        <v>10301706</v>
      </c>
      <c r="Z4964" s="13">
        <f>AA4964*144548551.06</f>
        <v>1.247089632115143E+16</v>
      </c>
      <c r="AA4964" s="3">
        <v>86274793</v>
      </c>
      <c r="AB4964">
        <v>249</v>
      </c>
    </row>
    <row r="4965" spans="1:28" x14ac:dyDescent="0.2">
      <c r="A4965" t="s">
        <v>12639</v>
      </c>
      <c r="B4965" t="s">
        <v>12640</v>
      </c>
      <c r="C4965">
        <v>2007</v>
      </c>
      <c r="D4965" t="s">
        <v>12428</v>
      </c>
      <c r="E4965" t="s">
        <v>16512</v>
      </c>
      <c r="F4965" t="s">
        <v>44032</v>
      </c>
      <c r="G4965" t="s">
        <v>44042</v>
      </c>
      <c r="H4965">
        <v>110</v>
      </c>
      <c r="I4965" t="s">
        <v>12641</v>
      </c>
      <c r="J4965" t="s">
        <v>26</v>
      </c>
      <c r="K4965" t="s">
        <v>361</v>
      </c>
      <c r="M4965" t="s">
        <v>7091</v>
      </c>
      <c r="N4965" t="s">
        <v>12642</v>
      </c>
      <c r="O4965" t="s">
        <v>12643</v>
      </c>
      <c r="P4965" t="s">
        <v>2059</v>
      </c>
      <c r="Q4965" t="s">
        <v>12644</v>
      </c>
      <c r="R4965" t="s">
        <v>12645</v>
      </c>
      <c r="S4965" t="s">
        <v>12646</v>
      </c>
      <c r="T4965">
        <v>7</v>
      </c>
      <c r="U4965">
        <v>116075</v>
      </c>
      <c r="V4965" s="12">
        <f>W4965*1.24823238899982</f>
        <v>87376267.229987398</v>
      </c>
      <c r="W4965" s="3">
        <v>70000000</v>
      </c>
      <c r="X4965" s="13">
        <f>Y4965*1.24823238899982</f>
        <v>59336945.968294084</v>
      </c>
      <c r="Y4965" s="3">
        <v>47536778</v>
      </c>
      <c r="Z4965" s="13">
        <f>AA4965*144548551.06</f>
        <v>1.2578493203361208E+16</v>
      </c>
      <c r="AA4965" s="3">
        <v>87019158</v>
      </c>
      <c r="AB4965">
        <v>326</v>
      </c>
    </row>
    <row r="4966" spans="1:28" hidden="1" x14ac:dyDescent="0.2">
      <c r="A4966" t="s">
        <v>42598</v>
      </c>
      <c r="B4966" t="s">
        <v>42599</v>
      </c>
      <c r="C4966">
        <v>2019</v>
      </c>
      <c r="D4966" t="s">
        <v>42600</v>
      </c>
      <c r="E4966" t="s">
        <v>1045</v>
      </c>
      <c r="F4966" t="s">
        <v>44036</v>
      </c>
      <c r="H4966">
        <v>92</v>
      </c>
      <c r="I4966" t="s">
        <v>25</v>
      </c>
      <c r="J4966" t="s">
        <v>26</v>
      </c>
      <c r="M4966" t="s">
        <v>1596</v>
      </c>
      <c r="N4966" t="s">
        <v>1596</v>
      </c>
      <c r="O4966" t="s">
        <v>42601</v>
      </c>
      <c r="P4966" t="s">
        <v>36549</v>
      </c>
      <c r="Q4966" t="s">
        <v>42602</v>
      </c>
      <c r="R4966" t="s">
        <v>42603</v>
      </c>
      <c r="S4966" t="s">
        <v>42604</v>
      </c>
      <c r="T4966">
        <v>6.6</v>
      </c>
      <c r="U4966">
        <v>25038</v>
      </c>
      <c r="W4966"/>
      <c r="X4966"/>
      <c r="Y4966"/>
      <c r="Z4966"/>
      <c r="AA4966">
        <v>21334794</v>
      </c>
      <c r="AB4966">
        <v>190</v>
      </c>
    </row>
    <row r="4967" spans="1:28" hidden="1" x14ac:dyDescent="0.2">
      <c r="A4967" t="s">
        <v>42605</v>
      </c>
      <c r="B4967" t="s">
        <v>42606</v>
      </c>
      <c r="C4967">
        <v>2020</v>
      </c>
      <c r="D4967" t="s">
        <v>42607</v>
      </c>
      <c r="E4967" t="s">
        <v>44037</v>
      </c>
      <c r="F4967" t="s">
        <v>44031</v>
      </c>
      <c r="G4967" t="s">
        <v>44038</v>
      </c>
      <c r="H4967">
        <v>102</v>
      </c>
      <c r="I4967" t="s">
        <v>25</v>
      </c>
      <c r="J4967" t="s">
        <v>26</v>
      </c>
      <c r="M4967" t="s">
        <v>25311</v>
      </c>
      <c r="N4967" t="s">
        <v>42608</v>
      </c>
      <c r="O4967" t="s">
        <v>42609</v>
      </c>
      <c r="P4967" t="s">
        <v>26508</v>
      </c>
      <c r="Q4967" t="s">
        <v>42610</v>
      </c>
      <c r="R4967" t="s">
        <v>42611</v>
      </c>
      <c r="S4967" t="s">
        <v>42612</v>
      </c>
      <c r="T4967">
        <v>7.4</v>
      </c>
      <c r="U4967">
        <v>76905</v>
      </c>
      <c r="W4967"/>
      <c r="X4967"/>
      <c r="Y4967">
        <v>61555145</v>
      </c>
      <c r="Z4967"/>
      <c r="AA4967">
        <v>136037267</v>
      </c>
      <c r="AB4967">
        <v>617</v>
      </c>
    </row>
    <row r="4968" spans="1:28" x14ac:dyDescent="0.2">
      <c r="A4968" t="s">
        <v>16742</v>
      </c>
      <c r="B4968" t="s">
        <v>16743</v>
      </c>
      <c r="C4968">
        <v>2007</v>
      </c>
      <c r="D4968" t="s">
        <v>13124</v>
      </c>
      <c r="E4968" t="s">
        <v>44043</v>
      </c>
      <c r="F4968" t="s">
        <v>44038</v>
      </c>
      <c r="H4968">
        <v>86</v>
      </c>
      <c r="I4968" t="s">
        <v>25</v>
      </c>
      <c r="J4968" t="s">
        <v>26</v>
      </c>
      <c r="M4968" t="s">
        <v>14551</v>
      </c>
      <c r="N4968" t="s">
        <v>14551</v>
      </c>
      <c r="O4968" t="s">
        <v>16744</v>
      </c>
      <c r="P4968" t="s">
        <v>12767</v>
      </c>
      <c r="Q4968" t="s">
        <v>16745</v>
      </c>
      <c r="R4968" t="s">
        <v>16746</v>
      </c>
      <c r="S4968" t="s">
        <v>16747</v>
      </c>
      <c r="T4968">
        <v>2.4</v>
      </c>
      <c r="U4968">
        <v>100874</v>
      </c>
      <c r="V4968" s="12">
        <f>W4968*1.24823238899982</f>
        <v>24964647.779996399</v>
      </c>
      <c r="W4968" s="3">
        <v>20000000</v>
      </c>
      <c r="X4968" s="13">
        <f>Y4968*1.24823238899982</f>
        <v>49603965.007750608</v>
      </c>
      <c r="Y4968" s="3">
        <v>39739367</v>
      </c>
      <c r="Z4968" s="13">
        <f>AA4968*144548551.06</f>
        <v>1.2610149336043348E+16</v>
      </c>
      <c r="AA4968" s="3">
        <v>87238158</v>
      </c>
      <c r="AB4968">
        <v>688</v>
      </c>
    </row>
    <row r="4969" spans="1:28" hidden="1" x14ac:dyDescent="0.2">
      <c r="A4969" t="s">
        <v>42620</v>
      </c>
      <c r="B4969" t="s">
        <v>42621</v>
      </c>
      <c r="C4969">
        <v>2017</v>
      </c>
      <c r="D4969" t="s">
        <v>42622</v>
      </c>
      <c r="E4969" t="s">
        <v>16512</v>
      </c>
      <c r="F4969" t="s">
        <v>44032</v>
      </c>
      <c r="G4969" t="s">
        <v>44034</v>
      </c>
      <c r="H4969">
        <v>139</v>
      </c>
      <c r="I4969" t="s">
        <v>3660</v>
      </c>
      <c r="J4969" t="s">
        <v>3179</v>
      </c>
      <c r="M4969" t="s">
        <v>42623</v>
      </c>
      <c r="N4969" t="s">
        <v>42624</v>
      </c>
      <c r="O4969" t="s">
        <v>42625</v>
      </c>
      <c r="P4969" t="s">
        <v>15956</v>
      </c>
      <c r="Q4969" t="s">
        <v>42626</v>
      </c>
      <c r="R4969" t="s">
        <v>42627</v>
      </c>
      <c r="S4969" t="s">
        <v>42628</v>
      </c>
      <c r="T4969">
        <v>7.3</v>
      </c>
      <c r="U4969">
        <v>11281</v>
      </c>
      <c r="W4969"/>
      <c r="X4969"/>
      <c r="Y4969">
        <v>1908823</v>
      </c>
      <c r="Z4969"/>
      <c r="AA4969">
        <v>109383972</v>
      </c>
      <c r="AB4969">
        <v>54</v>
      </c>
    </row>
    <row r="4970" spans="1:28" hidden="1" x14ac:dyDescent="0.2">
      <c r="A4970" t="s">
        <v>42629</v>
      </c>
      <c r="B4970" t="s">
        <v>42630</v>
      </c>
      <c r="C4970">
        <v>2018</v>
      </c>
      <c r="D4970" t="s">
        <v>42631</v>
      </c>
      <c r="E4970" t="s">
        <v>44037</v>
      </c>
      <c r="F4970" t="s">
        <v>44047</v>
      </c>
      <c r="G4970" t="s">
        <v>44031</v>
      </c>
      <c r="H4970">
        <v>78</v>
      </c>
      <c r="I4970" t="s">
        <v>25</v>
      </c>
      <c r="J4970" t="s">
        <v>26</v>
      </c>
      <c r="M4970" t="s">
        <v>39547</v>
      </c>
      <c r="N4970" t="s">
        <v>42632</v>
      </c>
      <c r="O4970" t="s">
        <v>42633</v>
      </c>
      <c r="P4970" t="s">
        <v>5450</v>
      </c>
      <c r="Q4970" t="s">
        <v>42634</v>
      </c>
      <c r="R4970" t="s">
        <v>42635</v>
      </c>
      <c r="S4970" t="s">
        <v>42636</v>
      </c>
      <c r="T4970">
        <v>6.7</v>
      </c>
      <c r="U4970">
        <v>12847</v>
      </c>
      <c r="W4970"/>
      <c r="X4970"/>
      <c r="Y4970"/>
      <c r="Z4970"/>
      <c r="AA4970"/>
      <c r="AB4970">
        <v>72</v>
      </c>
    </row>
    <row r="4971" spans="1:28" hidden="1" x14ac:dyDescent="0.2">
      <c r="A4971" t="s">
        <v>42637</v>
      </c>
      <c r="B4971" t="s">
        <v>42638</v>
      </c>
      <c r="C4971">
        <v>2019</v>
      </c>
      <c r="D4971" s="1">
        <v>43739</v>
      </c>
      <c r="E4971" t="s">
        <v>44037</v>
      </c>
      <c r="F4971" t="s">
        <v>44047</v>
      </c>
      <c r="G4971" t="s">
        <v>44031</v>
      </c>
      <c r="H4971">
        <v>87</v>
      </c>
      <c r="I4971" t="s">
        <v>25</v>
      </c>
      <c r="J4971" t="s">
        <v>26</v>
      </c>
      <c r="M4971" t="s">
        <v>39547</v>
      </c>
      <c r="N4971" t="s">
        <v>42639</v>
      </c>
      <c r="O4971" t="s">
        <v>42640</v>
      </c>
      <c r="P4971" t="s">
        <v>3233</v>
      </c>
      <c r="Q4971" t="s">
        <v>42641</v>
      </c>
      <c r="R4971" t="s">
        <v>42642</v>
      </c>
      <c r="S4971" t="s">
        <v>42643</v>
      </c>
      <c r="T4971">
        <v>6.8</v>
      </c>
      <c r="U4971">
        <v>10615</v>
      </c>
      <c r="W4971"/>
      <c r="X4971"/>
      <c r="Y4971"/>
      <c r="Z4971"/>
      <c r="AA4971">
        <v>4223</v>
      </c>
      <c r="AB4971">
        <v>73</v>
      </c>
    </row>
    <row r="4972" spans="1:28" hidden="1" x14ac:dyDescent="0.2">
      <c r="A4972" t="s">
        <v>42644</v>
      </c>
      <c r="B4972" t="s">
        <v>42645</v>
      </c>
      <c r="C4972">
        <v>2018</v>
      </c>
      <c r="D4972" s="1">
        <v>43167</v>
      </c>
      <c r="E4972" t="s">
        <v>1045</v>
      </c>
      <c r="F4972" t="s">
        <v>44032</v>
      </c>
      <c r="H4972">
        <v>98</v>
      </c>
      <c r="I4972" t="s">
        <v>25</v>
      </c>
      <c r="J4972" t="s">
        <v>26</v>
      </c>
      <c r="M4972" t="s">
        <v>30744</v>
      </c>
      <c r="N4972" t="s">
        <v>42646</v>
      </c>
      <c r="O4972" t="s">
        <v>42647</v>
      </c>
      <c r="P4972" t="s">
        <v>13795</v>
      </c>
      <c r="Q4972" t="s">
        <v>42648</v>
      </c>
      <c r="R4972" t="s">
        <v>42649</v>
      </c>
      <c r="S4972" t="s">
        <v>42650</v>
      </c>
      <c r="T4972">
        <v>6.1</v>
      </c>
      <c r="U4972">
        <v>17897</v>
      </c>
      <c r="W4972"/>
      <c r="X4972"/>
      <c r="Y4972"/>
      <c r="Z4972"/>
      <c r="AA4972"/>
      <c r="AB4972">
        <v>209</v>
      </c>
    </row>
    <row r="4973" spans="1:28" x14ac:dyDescent="0.2">
      <c r="A4973" t="s">
        <v>15277</v>
      </c>
      <c r="B4973" t="s">
        <v>15278</v>
      </c>
      <c r="C4973">
        <v>2007</v>
      </c>
      <c r="D4973" t="s">
        <v>11936</v>
      </c>
      <c r="E4973" t="s">
        <v>1045</v>
      </c>
      <c r="F4973" t="s">
        <v>44032</v>
      </c>
      <c r="G4973" t="s">
        <v>44036</v>
      </c>
      <c r="H4973">
        <v>104</v>
      </c>
      <c r="I4973" t="s">
        <v>25</v>
      </c>
      <c r="J4973" t="s">
        <v>26</v>
      </c>
      <c r="M4973" t="s">
        <v>3551</v>
      </c>
      <c r="N4973" t="s">
        <v>15279</v>
      </c>
      <c r="O4973" t="s">
        <v>15280</v>
      </c>
      <c r="P4973" t="s">
        <v>15281</v>
      </c>
      <c r="Q4973" t="s">
        <v>15281</v>
      </c>
      <c r="R4973" t="s">
        <v>15282</v>
      </c>
      <c r="S4973" t="s">
        <v>15283</v>
      </c>
      <c r="T4973">
        <v>6.3</v>
      </c>
      <c r="U4973">
        <v>69523</v>
      </c>
      <c r="V4973" s="12">
        <f>W4973*1.24823238899982</f>
        <v>34950506.891994961</v>
      </c>
      <c r="W4973" s="3">
        <v>28000000</v>
      </c>
      <c r="X4973" s="13">
        <f>Y4973*1.24823238899982</f>
        <v>53808775.612124071</v>
      </c>
      <c r="Y4973" s="3">
        <v>43107979</v>
      </c>
      <c r="Z4973" s="13">
        <f>AA4973*144548551.06</f>
        <v>1.3385347604134614E+16</v>
      </c>
      <c r="AA4973" s="3">
        <v>92601050</v>
      </c>
      <c r="AB4973">
        <v>144</v>
      </c>
    </row>
    <row r="4974" spans="1:28" hidden="1" x14ac:dyDescent="0.2">
      <c r="A4974" t="s">
        <v>42660</v>
      </c>
      <c r="B4974" t="s">
        <v>42661</v>
      </c>
      <c r="C4974">
        <v>2018</v>
      </c>
      <c r="D4974" s="1">
        <v>43345</v>
      </c>
      <c r="E4974" t="s">
        <v>1045</v>
      </c>
      <c r="F4974" t="s">
        <v>44032</v>
      </c>
      <c r="H4974">
        <v>140</v>
      </c>
      <c r="I4974" t="s">
        <v>943</v>
      </c>
      <c r="J4974" t="s">
        <v>944</v>
      </c>
      <c r="M4974" t="s">
        <v>26084</v>
      </c>
      <c r="N4974" t="s">
        <v>42662</v>
      </c>
      <c r="O4974" t="s">
        <v>42663</v>
      </c>
      <c r="P4974" t="s">
        <v>2934</v>
      </c>
      <c r="Q4974" t="s">
        <v>42664</v>
      </c>
      <c r="R4974" t="s">
        <v>42665</v>
      </c>
      <c r="S4974" t="s">
        <v>42666</v>
      </c>
      <c r="T4974">
        <v>7.9</v>
      </c>
      <c r="U4974">
        <v>20084</v>
      </c>
      <c r="W4974"/>
      <c r="X4974"/>
      <c r="Y4974">
        <v>1670192</v>
      </c>
      <c r="Z4974"/>
      <c r="AA4974">
        <v>29045020</v>
      </c>
      <c r="AB4974">
        <v>132</v>
      </c>
    </row>
    <row r="4975" spans="1:28" hidden="1" x14ac:dyDescent="0.2">
      <c r="A4975" t="s">
        <v>42667</v>
      </c>
      <c r="B4975" t="s">
        <v>42668</v>
      </c>
      <c r="C4975">
        <v>2017</v>
      </c>
      <c r="D4975" s="1">
        <v>42833</v>
      </c>
      <c r="E4975" t="s">
        <v>1045</v>
      </c>
      <c r="H4975">
        <v>100</v>
      </c>
      <c r="I4975" t="s">
        <v>4358</v>
      </c>
      <c r="J4975" t="s">
        <v>1076</v>
      </c>
      <c r="M4975" t="s">
        <v>42669</v>
      </c>
      <c r="N4975" t="s">
        <v>42670</v>
      </c>
      <c r="O4975" t="s">
        <v>42671</v>
      </c>
      <c r="P4975" t="s">
        <v>42672</v>
      </c>
      <c r="Q4975" t="s">
        <v>42673</v>
      </c>
      <c r="R4975" t="s">
        <v>42674</v>
      </c>
      <c r="S4975" t="s">
        <v>42675</v>
      </c>
      <c r="T4975">
        <v>1</v>
      </c>
      <c r="U4975">
        <v>37592</v>
      </c>
      <c r="W4975" t="s">
        <v>42676</v>
      </c>
      <c r="X4975"/>
      <c r="Y4975"/>
      <c r="Z4975"/>
      <c r="AA4975">
        <v>1415773</v>
      </c>
      <c r="AB4975">
        <v>42</v>
      </c>
    </row>
    <row r="4976" spans="1:28" hidden="1" x14ac:dyDescent="0.2">
      <c r="A4976" t="s">
        <v>42677</v>
      </c>
      <c r="B4976" t="s">
        <v>42678</v>
      </c>
      <c r="C4976">
        <v>2018</v>
      </c>
      <c r="D4976" t="s">
        <v>35960</v>
      </c>
      <c r="E4976" t="s">
        <v>1045</v>
      </c>
      <c r="F4976" t="s">
        <v>44044</v>
      </c>
      <c r="G4976" t="s">
        <v>44032</v>
      </c>
      <c r="H4976">
        <v>95</v>
      </c>
      <c r="I4976" t="s">
        <v>25</v>
      </c>
      <c r="J4976" t="s">
        <v>26</v>
      </c>
      <c r="M4976" t="s">
        <v>42679</v>
      </c>
      <c r="N4976" t="s">
        <v>42680</v>
      </c>
      <c r="O4976" t="s">
        <v>42681</v>
      </c>
      <c r="P4976" t="s">
        <v>42682</v>
      </c>
      <c r="Q4976" t="s">
        <v>42683</v>
      </c>
      <c r="R4976" t="s">
        <v>42684</v>
      </c>
      <c r="S4976" t="s">
        <v>42685</v>
      </c>
      <c r="T4976">
        <v>7.4</v>
      </c>
      <c r="U4976">
        <v>25827</v>
      </c>
      <c r="W4976"/>
      <c r="X4976"/>
      <c r="Y4976">
        <v>4333394</v>
      </c>
      <c r="Z4976"/>
      <c r="AA4976">
        <v>5006989</v>
      </c>
      <c r="AB4976">
        <v>156</v>
      </c>
    </row>
    <row r="4977" spans="1:28" x14ac:dyDescent="0.2">
      <c r="A4977" t="s">
        <v>14511</v>
      </c>
      <c r="B4977" t="s">
        <v>14512</v>
      </c>
      <c r="C4977">
        <v>2007</v>
      </c>
      <c r="D4977" s="1">
        <v>39212</v>
      </c>
      <c r="E4977" t="s">
        <v>44041</v>
      </c>
      <c r="F4977" t="s">
        <v>44032</v>
      </c>
      <c r="G4977" t="s">
        <v>44045</v>
      </c>
      <c r="H4977">
        <v>119</v>
      </c>
      <c r="I4977" t="s">
        <v>25</v>
      </c>
      <c r="J4977" t="s">
        <v>26</v>
      </c>
      <c r="M4977" t="s">
        <v>14513</v>
      </c>
      <c r="N4977" t="s">
        <v>14513</v>
      </c>
      <c r="O4977" t="s">
        <v>14514</v>
      </c>
      <c r="P4977" t="s">
        <v>3259</v>
      </c>
      <c r="Q4977" t="s">
        <v>14515</v>
      </c>
      <c r="R4977" t="s">
        <v>14516</v>
      </c>
      <c r="S4977" t="s">
        <v>14517</v>
      </c>
      <c r="T4977">
        <v>7.2</v>
      </c>
      <c r="U4977">
        <v>154215</v>
      </c>
      <c r="V4977" s="12">
        <f>W4977*1.24823238899982</f>
        <v>31205809.724995498</v>
      </c>
      <c r="W4977" s="3">
        <v>25000000</v>
      </c>
      <c r="X4977" s="13">
        <f>Y4977*1.24823238899982</f>
        <v>61205679.670795269</v>
      </c>
      <c r="Y4977" s="3">
        <v>49033882</v>
      </c>
      <c r="Z4977" s="13">
        <f>AA4977*144548551.06</f>
        <v>1.3441835009660596E+16</v>
      </c>
      <c r="AA4977" s="3">
        <v>92991835</v>
      </c>
      <c r="AB4977">
        <v>401</v>
      </c>
    </row>
    <row r="4978" spans="1:28" hidden="1" x14ac:dyDescent="0.2">
      <c r="A4978" t="s">
        <v>42696</v>
      </c>
      <c r="B4978">
        <v>44399</v>
      </c>
      <c r="C4978">
        <v>2018</v>
      </c>
      <c r="D4978" s="1">
        <v>43383</v>
      </c>
      <c r="E4978" t="s">
        <v>44041</v>
      </c>
      <c r="F4978" t="s">
        <v>44032</v>
      </c>
      <c r="G4978" t="s">
        <v>44049</v>
      </c>
      <c r="H4978">
        <v>143</v>
      </c>
      <c r="I4978" t="s">
        <v>42697</v>
      </c>
      <c r="J4978" t="s">
        <v>26</v>
      </c>
      <c r="K4978" t="s">
        <v>4779</v>
      </c>
      <c r="M4978" t="s">
        <v>4878</v>
      </c>
      <c r="N4978" t="s">
        <v>42698</v>
      </c>
      <c r="O4978" t="s">
        <v>42699</v>
      </c>
      <c r="P4978" t="s">
        <v>28597</v>
      </c>
      <c r="Q4978" t="s">
        <v>28597</v>
      </c>
      <c r="R4978" t="s">
        <v>42700</v>
      </c>
      <c r="S4978" t="s">
        <v>42701</v>
      </c>
      <c r="T4978">
        <v>6.8</v>
      </c>
      <c r="U4978">
        <v>26283</v>
      </c>
      <c r="W4978">
        <v>20000000</v>
      </c>
      <c r="X4978"/>
      <c r="Y4978"/>
      <c r="Z4978"/>
      <c r="AA4978"/>
      <c r="AB4978">
        <v>182</v>
      </c>
    </row>
    <row r="4979" spans="1:28" hidden="1" x14ac:dyDescent="0.2">
      <c r="A4979" t="s">
        <v>42702</v>
      </c>
      <c r="B4979" t="s">
        <v>42703</v>
      </c>
      <c r="C4979">
        <v>2018</v>
      </c>
      <c r="D4979" t="s">
        <v>42704</v>
      </c>
      <c r="E4979" t="s">
        <v>176</v>
      </c>
      <c r="F4979" t="s">
        <v>44045</v>
      </c>
      <c r="H4979">
        <v>148</v>
      </c>
      <c r="I4979" t="s">
        <v>12199</v>
      </c>
      <c r="J4979" t="s">
        <v>3179</v>
      </c>
      <c r="K4979" t="s">
        <v>26</v>
      </c>
      <c r="M4979" t="s">
        <v>23409</v>
      </c>
      <c r="N4979" t="s">
        <v>42705</v>
      </c>
      <c r="O4979" t="s">
        <v>42706</v>
      </c>
      <c r="P4979" t="s">
        <v>42707</v>
      </c>
      <c r="Q4979" t="s">
        <v>42708</v>
      </c>
      <c r="R4979" t="s">
        <v>42709</v>
      </c>
      <c r="S4979" t="s">
        <v>42710</v>
      </c>
      <c r="T4979">
        <v>7.5</v>
      </c>
      <c r="U4979">
        <v>44569</v>
      </c>
      <c r="W4979"/>
      <c r="X4979"/>
      <c r="Y4979">
        <v>718991</v>
      </c>
      <c r="Z4979"/>
      <c r="AA4979">
        <v>7576345</v>
      </c>
      <c r="AB4979">
        <v>244</v>
      </c>
    </row>
    <row r="4980" spans="1:28" x14ac:dyDescent="0.2">
      <c r="A4980" t="s">
        <v>17413</v>
      </c>
      <c r="B4980" t="s">
        <v>17414</v>
      </c>
      <c r="C4980">
        <v>2007</v>
      </c>
      <c r="D4980" t="s">
        <v>7802</v>
      </c>
      <c r="E4980" t="s">
        <v>16512</v>
      </c>
      <c r="F4980" t="s">
        <v>44032</v>
      </c>
      <c r="G4980" t="s">
        <v>44042</v>
      </c>
      <c r="H4980">
        <v>124</v>
      </c>
      <c r="I4980" t="s">
        <v>25</v>
      </c>
      <c r="J4980" t="s">
        <v>26</v>
      </c>
      <c r="M4980" t="s">
        <v>413</v>
      </c>
      <c r="N4980" t="s">
        <v>17415</v>
      </c>
      <c r="O4980" t="s">
        <v>17416</v>
      </c>
      <c r="P4980" t="s">
        <v>333</v>
      </c>
      <c r="Q4980" t="s">
        <v>17417</v>
      </c>
      <c r="R4980" t="s">
        <v>17418</v>
      </c>
      <c r="S4980" t="s">
        <v>17419</v>
      </c>
      <c r="T4980">
        <v>7.2</v>
      </c>
      <c r="U4980">
        <v>305429</v>
      </c>
      <c r="V4980" s="12">
        <f>W4980*1.24823238899982</f>
        <v>76142175.72898902</v>
      </c>
      <c r="W4980" s="3">
        <v>61000000</v>
      </c>
      <c r="X4980" s="13">
        <f>Y4980*1.24823238899982</f>
        <v>58671393.45140893</v>
      </c>
      <c r="Y4980" s="3">
        <v>47003582</v>
      </c>
      <c r="Z4980" s="13">
        <f>AA4980*144548551.06</f>
        <v>1.3832862112594616E+16</v>
      </c>
      <c r="AA4980" s="3">
        <v>95696996</v>
      </c>
      <c r="AB4980">
        <v>377</v>
      </c>
    </row>
    <row r="4981" spans="1:28" hidden="1" x14ac:dyDescent="0.2">
      <c r="A4981" t="s">
        <v>42718</v>
      </c>
      <c r="B4981" t="s">
        <v>42719</v>
      </c>
      <c r="C4981">
        <v>2017</v>
      </c>
      <c r="D4981" t="s">
        <v>22877</v>
      </c>
      <c r="E4981" t="s">
        <v>16512</v>
      </c>
      <c r="F4981" t="s">
        <v>44032</v>
      </c>
      <c r="G4981" t="s">
        <v>44036</v>
      </c>
      <c r="H4981">
        <v>182</v>
      </c>
      <c r="I4981" t="s">
        <v>943</v>
      </c>
      <c r="J4981" t="s">
        <v>14789</v>
      </c>
      <c r="M4981" t="s">
        <v>42720</v>
      </c>
      <c r="N4981" t="s">
        <v>42721</v>
      </c>
      <c r="O4981" t="s">
        <v>42722</v>
      </c>
      <c r="P4981" t="s">
        <v>42723</v>
      </c>
      <c r="Q4981" t="s">
        <v>42724</v>
      </c>
      <c r="R4981" t="s">
        <v>42725</v>
      </c>
      <c r="S4981" t="s">
        <v>42726</v>
      </c>
      <c r="T4981">
        <v>8.1</v>
      </c>
      <c r="U4981">
        <v>19911</v>
      </c>
      <c r="W4981" t="s">
        <v>42727</v>
      </c>
      <c r="X4981"/>
      <c r="Y4981"/>
      <c r="Z4981"/>
      <c r="AA4981">
        <v>145522</v>
      </c>
      <c r="AB4981">
        <v>128</v>
      </c>
    </row>
    <row r="4982" spans="1:28" hidden="1" x14ac:dyDescent="0.2">
      <c r="A4982" t="s">
        <v>42728</v>
      </c>
      <c r="B4982" t="s">
        <v>42729</v>
      </c>
      <c r="C4982">
        <v>2017</v>
      </c>
      <c r="D4982" t="s">
        <v>35528</v>
      </c>
      <c r="E4982" t="s">
        <v>16512</v>
      </c>
      <c r="F4982" t="s">
        <v>44031</v>
      </c>
      <c r="G4982" t="s">
        <v>44032</v>
      </c>
      <c r="H4982">
        <v>92</v>
      </c>
      <c r="I4982" t="s">
        <v>42730</v>
      </c>
      <c r="J4982" t="s">
        <v>26</v>
      </c>
      <c r="M4982" t="s">
        <v>42731</v>
      </c>
      <c r="N4982" t="s">
        <v>42732</v>
      </c>
      <c r="O4982" t="s">
        <v>42733</v>
      </c>
      <c r="P4982" t="s">
        <v>42734</v>
      </c>
      <c r="Q4982" t="s">
        <v>42735</v>
      </c>
      <c r="R4982" t="s">
        <v>42736</v>
      </c>
      <c r="S4982" t="s">
        <v>42737</v>
      </c>
      <c r="T4982">
        <v>3.8</v>
      </c>
      <c r="U4982">
        <v>12724</v>
      </c>
      <c r="W4982"/>
      <c r="X4982"/>
      <c r="Y4982">
        <v>4176</v>
      </c>
      <c r="Z4982"/>
      <c r="AA4982">
        <v>86822</v>
      </c>
      <c r="AB4982">
        <v>341</v>
      </c>
    </row>
    <row r="4983" spans="1:28" hidden="1" x14ac:dyDescent="0.2">
      <c r="A4983" t="s">
        <v>42738</v>
      </c>
      <c r="B4983" t="s">
        <v>42739</v>
      </c>
      <c r="C4983">
        <v>2019</v>
      </c>
      <c r="D4983" s="1">
        <v>43742</v>
      </c>
      <c r="E4983" t="s">
        <v>176</v>
      </c>
      <c r="F4983" t="s">
        <v>44046</v>
      </c>
      <c r="G4983" t="s">
        <v>44033</v>
      </c>
      <c r="H4983">
        <v>90</v>
      </c>
      <c r="I4983" t="s">
        <v>547</v>
      </c>
      <c r="J4983" t="s">
        <v>26</v>
      </c>
      <c r="K4983" t="s">
        <v>686</v>
      </c>
      <c r="M4983" t="s">
        <v>14011</v>
      </c>
      <c r="N4983" t="s">
        <v>42740</v>
      </c>
      <c r="O4983" t="s">
        <v>42741</v>
      </c>
      <c r="P4983" t="s">
        <v>24527</v>
      </c>
      <c r="Q4983" t="s">
        <v>42742</v>
      </c>
      <c r="R4983" t="s">
        <v>42743</v>
      </c>
      <c r="S4983" t="s">
        <v>42744</v>
      </c>
      <c r="T4983">
        <v>5.3</v>
      </c>
      <c r="U4983">
        <v>35091</v>
      </c>
      <c r="W4983"/>
      <c r="X4983"/>
      <c r="Y4983"/>
      <c r="Z4983"/>
      <c r="AA4983">
        <v>2325977</v>
      </c>
      <c r="AB4983">
        <v>753</v>
      </c>
    </row>
    <row r="4984" spans="1:28" hidden="1" x14ac:dyDescent="0.2">
      <c r="A4984" t="s">
        <v>42745</v>
      </c>
      <c r="B4984" t="s">
        <v>42746</v>
      </c>
      <c r="C4984">
        <v>2018</v>
      </c>
      <c r="D4984" t="s">
        <v>39757</v>
      </c>
      <c r="E4984" t="s">
        <v>1045</v>
      </c>
      <c r="F4984" t="s">
        <v>44032</v>
      </c>
      <c r="H4984">
        <v>117</v>
      </c>
      <c r="I4984" t="s">
        <v>4358</v>
      </c>
      <c r="J4984" t="s">
        <v>1076</v>
      </c>
      <c r="M4984" t="s">
        <v>42747</v>
      </c>
      <c r="N4984" t="s">
        <v>42747</v>
      </c>
      <c r="O4984" t="s">
        <v>42748</v>
      </c>
      <c r="P4984" t="s">
        <v>42749</v>
      </c>
      <c r="Q4984" t="s">
        <v>42750</v>
      </c>
      <c r="R4984" t="s">
        <v>42751</v>
      </c>
      <c r="S4984" t="s">
        <v>42752</v>
      </c>
      <c r="T4984">
        <v>7.4</v>
      </c>
      <c r="U4984">
        <v>10869</v>
      </c>
      <c r="W4984"/>
      <c r="X4984"/>
      <c r="Y4984"/>
      <c r="Z4984"/>
      <c r="AA4984">
        <v>352082</v>
      </c>
      <c r="AB4984">
        <v>16</v>
      </c>
    </row>
    <row r="4985" spans="1:28" x14ac:dyDescent="0.2">
      <c r="A4985" t="s">
        <v>13702</v>
      </c>
      <c r="B4985" t="s">
        <v>13703</v>
      </c>
      <c r="C4985">
        <v>2007</v>
      </c>
      <c r="D4985" t="s">
        <v>7573</v>
      </c>
      <c r="E4985" t="s">
        <v>44037</v>
      </c>
      <c r="F4985" t="s">
        <v>44047</v>
      </c>
      <c r="G4985" t="s">
        <v>44031</v>
      </c>
      <c r="H4985">
        <v>87</v>
      </c>
      <c r="I4985" t="s">
        <v>4212</v>
      </c>
      <c r="J4985" t="s">
        <v>26</v>
      </c>
      <c r="M4985" t="s">
        <v>13704</v>
      </c>
      <c r="N4985" t="s">
        <v>13705</v>
      </c>
      <c r="O4985" t="s">
        <v>13706</v>
      </c>
      <c r="P4985" t="s">
        <v>13116</v>
      </c>
      <c r="Q4985" t="s">
        <v>13707</v>
      </c>
      <c r="R4985" t="s">
        <v>13708</v>
      </c>
      <c r="S4985" t="s">
        <v>13709</v>
      </c>
      <c r="T4985">
        <v>6.2</v>
      </c>
      <c r="U4985">
        <v>60617</v>
      </c>
      <c r="V4985" s="12">
        <f>W4985*1.24823238899982</f>
        <v>42439901.225993879</v>
      </c>
      <c r="W4985" s="3">
        <v>34000000</v>
      </c>
      <c r="X4985" s="13">
        <f>Y4985*1.24823238899982</f>
        <v>67590657.958725378</v>
      </c>
      <c r="Y4985" s="3">
        <v>54149098</v>
      </c>
      <c r="Z4985" s="13">
        <f>AA4985*144548551.06</f>
        <v>1.3848172695122892E+16</v>
      </c>
      <c r="AA4985" s="3">
        <v>95802916</v>
      </c>
      <c r="AB4985">
        <v>224</v>
      </c>
    </row>
    <row r="4986" spans="1:28" x14ac:dyDescent="0.2">
      <c r="A4986" t="s">
        <v>15521</v>
      </c>
      <c r="B4986" t="s">
        <v>15522</v>
      </c>
      <c r="C4986">
        <v>2007</v>
      </c>
      <c r="D4986" t="s">
        <v>12428</v>
      </c>
      <c r="E4986" t="s">
        <v>1045</v>
      </c>
      <c r="F4986" t="s">
        <v>44040</v>
      </c>
      <c r="G4986" t="s">
        <v>44034</v>
      </c>
      <c r="H4986">
        <v>116</v>
      </c>
      <c r="I4986" t="s">
        <v>25</v>
      </c>
      <c r="J4986" t="s">
        <v>26</v>
      </c>
      <c r="M4986" t="s">
        <v>5848</v>
      </c>
      <c r="N4986" t="s">
        <v>15523</v>
      </c>
      <c r="O4986" t="s">
        <v>15524</v>
      </c>
      <c r="P4986" t="s">
        <v>8677</v>
      </c>
      <c r="Q4986" t="s">
        <v>15525</v>
      </c>
      <c r="R4986" t="s">
        <v>15526</v>
      </c>
      <c r="S4986" t="s">
        <v>15527</v>
      </c>
      <c r="T4986">
        <v>5.6</v>
      </c>
      <c r="U4986">
        <v>38939</v>
      </c>
      <c r="V4986" s="12">
        <f>W4986*1.24823238899982</f>
        <v>124823238.89998199</v>
      </c>
      <c r="W4986" s="3">
        <v>100000000</v>
      </c>
      <c r="X4986" s="13">
        <f>Y4986*1.24823238899982</f>
        <v>89881191.278887287</v>
      </c>
      <c r="Y4986" s="3">
        <v>72006777</v>
      </c>
      <c r="Z4986" s="13">
        <f>AA4986*144548551.06</f>
        <v>1.41423915860526E+16</v>
      </c>
      <c r="AA4986" s="3">
        <v>97838349</v>
      </c>
      <c r="AB4986">
        <v>137</v>
      </c>
    </row>
    <row r="4987" spans="1:28" hidden="1" x14ac:dyDescent="0.2">
      <c r="A4987" t="s">
        <v>42769</v>
      </c>
      <c r="B4987" t="s">
        <v>42770</v>
      </c>
      <c r="C4987">
        <v>2019</v>
      </c>
      <c r="D4987" t="s">
        <v>42771</v>
      </c>
      <c r="E4987" t="s">
        <v>16512</v>
      </c>
      <c r="F4987" t="s">
        <v>44038</v>
      </c>
      <c r="G4987" t="s">
        <v>44044</v>
      </c>
      <c r="H4987">
        <v>104</v>
      </c>
      <c r="I4987" t="s">
        <v>25</v>
      </c>
      <c r="J4987" t="s">
        <v>26</v>
      </c>
      <c r="K4987" t="s">
        <v>27</v>
      </c>
      <c r="L4987" t="s">
        <v>307</v>
      </c>
      <c r="M4987" t="s">
        <v>42772</v>
      </c>
      <c r="N4987" t="s">
        <v>42772</v>
      </c>
      <c r="O4987" t="s">
        <v>42773</v>
      </c>
      <c r="P4987" t="s">
        <v>20683</v>
      </c>
      <c r="Q4987" t="s">
        <v>42774</v>
      </c>
      <c r="R4987" t="s">
        <v>42775</v>
      </c>
      <c r="S4987" t="s">
        <v>42776</v>
      </c>
      <c r="T4987">
        <v>6.7</v>
      </c>
      <c r="U4987">
        <v>25260</v>
      </c>
      <c r="W4987"/>
      <c r="X4987"/>
      <c r="Y4987">
        <v>2410914</v>
      </c>
      <c r="Z4987"/>
      <c r="AA4987">
        <v>2414269</v>
      </c>
      <c r="AB4987">
        <v>256</v>
      </c>
    </row>
    <row r="4988" spans="1:28" x14ac:dyDescent="0.2">
      <c r="A4988" t="s">
        <v>14495</v>
      </c>
      <c r="B4988" t="s">
        <v>14496</v>
      </c>
      <c r="C4988">
        <v>2007</v>
      </c>
      <c r="D4988" s="1">
        <v>39275</v>
      </c>
      <c r="E4988" t="s">
        <v>16512</v>
      </c>
      <c r="F4988" t="s">
        <v>44044</v>
      </c>
      <c r="G4988" t="s">
        <v>44042</v>
      </c>
      <c r="H4988">
        <v>100</v>
      </c>
      <c r="I4988" t="s">
        <v>63</v>
      </c>
      <c r="J4988" t="s">
        <v>26</v>
      </c>
      <c r="K4988" t="s">
        <v>75</v>
      </c>
      <c r="L4988" t="s">
        <v>587</v>
      </c>
      <c r="M4988" t="s">
        <v>14497</v>
      </c>
      <c r="N4988" t="s">
        <v>3062</v>
      </c>
      <c r="O4988" t="s">
        <v>14498</v>
      </c>
      <c r="P4988" t="s">
        <v>13862</v>
      </c>
      <c r="Q4988" t="s">
        <v>14499</v>
      </c>
      <c r="R4988" t="s">
        <v>14500</v>
      </c>
      <c r="S4988" t="s">
        <v>14501</v>
      </c>
      <c r="T4988">
        <v>6.3</v>
      </c>
      <c r="U4988">
        <v>158876</v>
      </c>
      <c r="V4988" s="12">
        <f>W4988*1.24823238899982</f>
        <v>29957577.335995678</v>
      </c>
      <c r="W4988" s="3">
        <v>24000000</v>
      </c>
      <c r="X4988" s="13">
        <f>Y4988*1.24823238899982</f>
        <v>49539465.095513821</v>
      </c>
      <c r="Y4988" s="3">
        <v>39687694</v>
      </c>
      <c r="Z4988" s="13">
        <f>AA4988*144548551.06</f>
        <v>1.4639345023591798E+16</v>
      </c>
      <c r="AA4988" s="3">
        <v>101276318</v>
      </c>
      <c r="AB4988">
        <v>406</v>
      </c>
    </row>
    <row r="4989" spans="1:28" hidden="1" x14ac:dyDescent="0.2">
      <c r="A4989" t="s">
        <v>42785</v>
      </c>
      <c r="B4989" t="s">
        <v>42786</v>
      </c>
      <c r="C4989">
        <v>2019</v>
      </c>
      <c r="D4989" t="s">
        <v>34338</v>
      </c>
      <c r="E4989" t="s">
        <v>176</v>
      </c>
      <c r="F4989" t="s">
        <v>44046</v>
      </c>
      <c r="G4989" t="s">
        <v>44042</v>
      </c>
      <c r="H4989">
        <v>108</v>
      </c>
      <c r="I4989" t="s">
        <v>9472</v>
      </c>
      <c r="J4989" t="s">
        <v>26</v>
      </c>
      <c r="M4989" t="s">
        <v>35672</v>
      </c>
      <c r="N4989" t="s">
        <v>42787</v>
      </c>
      <c r="O4989" t="s">
        <v>42788</v>
      </c>
      <c r="P4989" t="s">
        <v>42789</v>
      </c>
      <c r="Q4989" t="s">
        <v>42790</v>
      </c>
      <c r="R4989" t="s">
        <v>42791</v>
      </c>
      <c r="S4989" t="s">
        <v>42792</v>
      </c>
      <c r="T4989">
        <v>6</v>
      </c>
      <c r="U4989">
        <v>24786</v>
      </c>
      <c r="W4989"/>
      <c r="X4989"/>
      <c r="Y4989">
        <v>2138907</v>
      </c>
      <c r="Z4989"/>
      <c r="AA4989">
        <v>3155858</v>
      </c>
      <c r="AB4989">
        <v>496</v>
      </c>
    </row>
    <row r="4990" spans="1:28" hidden="1" x14ac:dyDescent="0.2">
      <c r="A4990" t="s">
        <v>16149</v>
      </c>
      <c r="B4990" t="s">
        <v>16150</v>
      </c>
      <c r="C4990">
        <v>2007</v>
      </c>
      <c r="D4990" t="s">
        <v>5501</v>
      </c>
      <c r="E4990" t="s">
        <v>44043</v>
      </c>
      <c r="F4990" t="s">
        <v>44040</v>
      </c>
      <c r="G4990" t="s">
        <v>44034</v>
      </c>
      <c r="H4990">
        <v>112</v>
      </c>
      <c r="I4990" t="s">
        <v>16151</v>
      </c>
      <c r="J4990" t="s">
        <v>26</v>
      </c>
      <c r="M4990" t="s">
        <v>527</v>
      </c>
      <c r="N4990" t="s">
        <v>16152</v>
      </c>
      <c r="O4990" t="s">
        <v>16153</v>
      </c>
      <c r="P4990" t="s">
        <v>905</v>
      </c>
      <c r="Q4990" t="s">
        <v>16154</v>
      </c>
      <c r="R4990" t="s">
        <v>16155</v>
      </c>
      <c r="S4990" t="s">
        <v>16156</v>
      </c>
      <c r="T4990">
        <v>6.4</v>
      </c>
      <c r="U4990">
        <v>37249</v>
      </c>
      <c r="V4990" s="12">
        <f>W4990*1.24823238899982</f>
        <v>49929295.559992798</v>
      </c>
      <c r="W4990" s="3">
        <v>40000000</v>
      </c>
      <c r="X4990" s="13">
        <f>Y4990*1.24823238899982</f>
        <v>51110441.699245818</v>
      </c>
      <c r="Y4990" s="3">
        <v>40946255</v>
      </c>
      <c r="Z4990" s="13">
        <f>AA4990*144548551.06</f>
        <v>1.5028334714698628E+16</v>
      </c>
      <c r="AA4990" s="3">
        <v>103967384</v>
      </c>
      <c r="AB4990">
        <v>99</v>
      </c>
    </row>
    <row r="4991" spans="1:28" x14ac:dyDescent="0.2">
      <c r="A4991" t="s">
        <v>15551</v>
      </c>
      <c r="B4991" t="s">
        <v>15552</v>
      </c>
      <c r="C4991">
        <v>2007</v>
      </c>
      <c r="D4991" t="s">
        <v>12828</v>
      </c>
      <c r="E4991" t="s">
        <v>44041</v>
      </c>
      <c r="F4991" t="s">
        <v>44032</v>
      </c>
      <c r="G4991" t="s">
        <v>44045</v>
      </c>
      <c r="H4991">
        <v>105</v>
      </c>
      <c r="I4991" t="s">
        <v>25</v>
      </c>
      <c r="J4991" t="s">
        <v>26</v>
      </c>
      <c r="K4991" t="s">
        <v>308</v>
      </c>
      <c r="M4991" t="s">
        <v>2639</v>
      </c>
      <c r="N4991" t="s">
        <v>15553</v>
      </c>
      <c r="O4991" t="s">
        <v>15554</v>
      </c>
      <c r="P4991" t="s">
        <v>11792</v>
      </c>
      <c r="Q4991" t="s">
        <v>15555</v>
      </c>
      <c r="R4991" t="s">
        <v>15556</v>
      </c>
      <c r="S4991" t="s">
        <v>15557</v>
      </c>
      <c r="T4991">
        <v>6.8</v>
      </c>
      <c r="U4991">
        <v>217146</v>
      </c>
      <c r="V4991" s="12">
        <f>W4991*1.24823238899982</f>
        <v>24964647.779996399</v>
      </c>
      <c r="W4991" s="3">
        <v>20000000</v>
      </c>
      <c r="X4991" s="13">
        <f>Y4991*1.24823238899982</f>
        <v>100120335.46609974</v>
      </c>
      <c r="Y4991" s="3">
        <v>80209692</v>
      </c>
      <c r="Z4991" s="13">
        <f>AA4991*144548551.06</f>
        <v>1.7073239360582074E+16</v>
      </c>
      <c r="AA4991" s="3">
        <v>118114220</v>
      </c>
      <c r="AB4991">
        <v>531</v>
      </c>
    </row>
    <row r="4992" spans="1:28" hidden="1" x14ac:dyDescent="0.2">
      <c r="A4992" t="s">
        <v>42805</v>
      </c>
      <c r="B4992" t="s">
        <v>42806</v>
      </c>
      <c r="C4992">
        <v>2018</v>
      </c>
      <c r="D4992" t="s">
        <v>40486</v>
      </c>
      <c r="E4992" t="s">
        <v>16512</v>
      </c>
      <c r="F4992" t="s">
        <v>44044</v>
      </c>
      <c r="G4992" t="s">
        <v>44032</v>
      </c>
      <c r="H4992">
        <v>122</v>
      </c>
      <c r="I4992" t="s">
        <v>943</v>
      </c>
      <c r="J4992" t="s">
        <v>944</v>
      </c>
      <c r="M4992" t="s">
        <v>22869</v>
      </c>
      <c r="N4992" t="s">
        <v>42807</v>
      </c>
      <c r="O4992" t="s">
        <v>42808</v>
      </c>
      <c r="P4992" t="s">
        <v>5671</v>
      </c>
      <c r="Q4992" t="s">
        <v>42809</v>
      </c>
      <c r="R4992" t="s">
        <v>42810</v>
      </c>
      <c r="S4992" t="s">
        <v>42811</v>
      </c>
      <c r="T4992">
        <v>7.4</v>
      </c>
      <c r="U4992">
        <v>14831</v>
      </c>
      <c r="W4992"/>
      <c r="X4992"/>
      <c r="Y4992">
        <v>1010385</v>
      </c>
      <c r="Z4992"/>
      <c r="AA4992">
        <v>2031135</v>
      </c>
      <c r="AB4992">
        <v>84</v>
      </c>
    </row>
    <row r="4993" spans="1:28" hidden="1" x14ac:dyDescent="0.2">
      <c r="A4993" t="s">
        <v>42812</v>
      </c>
      <c r="B4993" t="s">
        <v>42813</v>
      </c>
      <c r="C4993">
        <v>2020</v>
      </c>
      <c r="D4993" t="s">
        <v>42814</v>
      </c>
      <c r="E4993" t="s">
        <v>16512</v>
      </c>
      <c r="F4993" t="s">
        <v>44032</v>
      </c>
      <c r="G4993" t="s">
        <v>44042</v>
      </c>
      <c r="H4993">
        <v>133</v>
      </c>
      <c r="I4993" t="s">
        <v>943</v>
      </c>
      <c r="J4993" t="s">
        <v>944</v>
      </c>
      <c r="M4993" t="s">
        <v>42815</v>
      </c>
      <c r="N4993" t="s">
        <v>42815</v>
      </c>
      <c r="O4993" t="s">
        <v>42816</v>
      </c>
      <c r="P4993" t="s">
        <v>42817</v>
      </c>
      <c r="Q4993" t="s">
        <v>42818</v>
      </c>
      <c r="R4993" t="s">
        <v>42819</v>
      </c>
      <c r="S4993" t="s">
        <v>42820</v>
      </c>
      <c r="T4993">
        <v>7.3</v>
      </c>
      <c r="U4993">
        <v>11874</v>
      </c>
      <c r="W4993"/>
      <c r="X4993"/>
      <c r="Y4993"/>
      <c r="Z4993"/>
      <c r="AA4993"/>
      <c r="AB4993">
        <v>878</v>
      </c>
    </row>
    <row r="4994" spans="1:28" hidden="1" x14ac:dyDescent="0.2">
      <c r="A4994" t="s">
        <v>42821</v>
      </c>
      <c r="B4994" t="s">
        <v>42822</v>
      </c>
      <c r="C4994">
        <v>2019</v>
      </c>
      <c r="D4994" t="s">
        <v>42823</v>
      </c>
      <c r="E4994" t="s">
        <v>1045</v>
      </c>
      <c r="F4994" t="s">
        <v>44036</v>
      </c>
      <c r="H4994">
        <v>101</v>
      </c>
      <c r="I4994" t="s">
        <v>25</v>
      </c>
      <c r="J4994" t="s">
        <v>26</v>
      </c>
      <c r="M4994" t="s">
        <v>42824</v>
      </c>
      <c r="N4994" t="s">
        <v>42825</v>
      </c>
      <c r="O4994" t="s">
        <v>42826</v>
      </c>
      <c r="P4994" t="s">
        <v>42827</v>
      </c>
      <c r="Q4994" t="s">
        <v>42825</v>
      </c>
      <c r="R4994" t="s">
        <v>42828</v>
      </c>
      <c r="S4994" t="s">
        <v>42829</v>
      </c>
      <c r="T4994">
        <v>6.8</v>
      </c>
      <c r="U4994">
        <v>43253</v>
      </c>
      <c r="W4994"/>
      <c r="X4994"/>
      <c r="Y4994"/>
      <c r="Z4994"/>
      <c r="AA4994"/>
      <c r="AB4994">
        <v>350</v>
      </c>
    </row>
    <row r="4995" spans="1:28" hidden="1" x14ac:dyDescent="0.2">
      <c r="A4995" t="s">
        <v>42830</v>
      </c>
      <c r="B4995" t="s">
        <v>42831</v>
      </c>
      <c r="C4995">
        <v>2019</v>
      </c>
      <c r="D4995" s="1">
        <v>43779</v>
      </c>
      <c r="E4995" t="s">
        <v>1045</v>
      </c>
      <c r="F4995" t="s">
        <v>44046</v>
      </c>
      <c r="G4995" t="s">
        <v>44033</v>
      </c>
      <c r="H4995">
        <v>93</v>
      </c>
      <c r="I4995" t="s">
        <v>42832</v>
      </c>
      <c r="J4995" t="s">
        <v>26</v>
      </c>
      <c r="K4995" t="s">
        <v>838</v>
      </c>
      <c r="M4995" t="s">
        <v>42833</v>
      </c>
      <c r="N4995" t="s">
        <v>42833</v>
      </c>
      <c r="O4995" t="s">
        <v>42834</v>
      </c>
      <c r="P4995" t="s">
        <v>42284</v>
      </c>
      <c r="Q4995" t="s">
        <v>42835</v>
      </c>
      <c r="R4995" t="s">
        <v>42836</v>
      </c>
      <c r="S4995" t="s">
        <v>42837</v>
      </c>
      <c r="T4995">
        <v>6.3</v>
      </c>
      <c r="U4995">
        <v>11519</v>
      </c>
      <c r="W4995"/>
      <c r="X4995"/>
      <c r="Y4995"/>
      <c r="Z4995"/>
      <c r="AA4995">
        <v>97111</v>
      </c>
      <c r="AB4995">
        <v>173</v>
      </c>
    </row>
    <row r="4996" spans="1:28" x14ac:dyDescent="0.2">
      <c r="A4996" t="s">
        <v>14812</v>
      </c>
      <c r="B4996" t="s">
        <v>14813</v>
      </c>
      <c r="C4996">
        <v>2007</v>
      </c>
      <c r="D4996" s="1">
        <v>39662</v>
      </c>
      <c r="E4996" t="s">
        <v>44035</v>
      </c>
      <c r="F4996" t="s">
        <v>44038</v>
      </c>
      <c r="G4996" t="s">
        <v>44032</v>
      </c>
      <c r="H4996">
        <v>102</v>
      </c>
      <c r="I4996" t="s">
        <v>97</v>
      </c>
      <c r="J4996" t="s">
        <v>26</v>
      </c>
      <c r="K4996" t="s">
        <v>11917</v>
      </c>
      <c r="L4996" t="s">
        <v>75</v>
      </c>
      <c r="M4996" t="s">
        <v>9568</v>
      </c>
      <c r="N4996" t="s">
        <v>14814</v>
      </c>
      <c r="O4996" t="s">
        <v>14815</v>
      </c>
      <c r="P4996" t="s">
        <v>7373</v>
      </c>
      <c r="Q4996" t="s">
        <v>14816</v>
      </c>
      <c r="R4996" t="s">
        <v>14817</v>
      </c>
      <c r="S4996" t="s">
        <v>14818</v>
      </c>
      <c r="T4996">
        <v>7</v>
      </c>
      <c r="U4996">
        <v>108507</v>
      </c>
      <c r="V4996" s="12">
        <f>W4996*1.24823238899982</f>
        <v>93617429.174986497</v>
      </c>
      <c r="W4996" s="3">
        <v>75000000</v>
      </c>
      <c r="X4996" s="13">
        <f>Y4996*1.24823238899982</f>
        <v>83208537.865193948</v>
      </c>
      <c r="Y4996" s="3">
        <v>66661095</v>
      </c>
      <c r="Z4996" s="13">
        <f>AA4996*144548551.06</f>
        <v>1.7271158994955754E+16</v>
      </c>
      <c r="AA4996" s="3">
        <v>119483446</v>
      </c>
      <c r="AB4996">
        <v>316</v>
      </c>
    </row>
    <row r="4997" spans="1:28" hidden="1" x14ac:dyDescent="0.2">
      <c r="A4997" t="s">
        <v>42846</v>
      </c>
      <c r="B4997" t="s">
        <v>42847</v>
      </c>
      <c r="C4997">
        <v>2018</v>
      </c>
      <c r="D4997" t="s">
        <v>39757</v>
      </c>
      <c r="E4997" t="s">
        <v>16512</v>
      </c>
      <c r="F4997" t="s">
        <v>44032</v>
      </c>
      <c r="H4997">
        <v>170</v>
      </c>
      <c r="I4997" t="s">
        <v>943</v>
      </c>
      <c r="J4997" t="s">
        <v>14789</v>
      </c>
      <c r="M4997" t="s">
        <v>33223</v>
      </c>
      <c r="N4997" t="s">
        <v>42848</v>
      </c>
      <c r="O4997" t="s">
        <v>42849</v>
      </c>
      <c r="P4997" t="s">
        <v>25252</v>
      </c>
      <c r="Q4997" t="s">
        <v>42850</v>
      </c>
      <c r="R4997" t="s">
        <v>42851</v>
      </c>
      <c r="S4997" t="s">
        <v>42852</v>
      </c>
      <c r="T4997">
        <v>8.4</v>
      </c>
      <c r="U4997">
        <v>17902</v>
      </c>
      <c r="W4997"/>
      <c r="X4997"/>
      <c r="Y4997"/>
      <c r="Z4997"/>
      <c r="AA4997">
        <v>551820</v>
      </c>
      <c r="AB4997">
        <v>147</v>
      </c>
    </row>
    <row r="4998" spans="1:28" x14ac:dyDescent="0.2">
      <c r="A4998" t="s">
        <v>11283</v>
      </c>
      <c r="B4998" t="s">
        <v>11284</v>
      </c>
      <c r="C4998">
        <v>2007</v>
      </c>
      <c r="D4998" s="1">
        <v>39336</v>
      </c>
      <c r="E4998" t="s">
        <v>1045</v>
      </c>
      <c r="F4998" t="s">
        <v>44036</v>
      </c>
      <c r="H4998">
        <v>116</v>
      </c>
      <c r="I4998" t="s">
        <v>25</v>
      </c>
      <c r="J4998" t="s">
        <v>26</v>
      </c>
      <c r="K4998" t="s">
        <v>308</v>
      </c>
      <c r="M4998" t="s">
        <v>1167</v>
      </c>
      <c r="N4998" t="s">
        <v>11285</v>
      </c>
      <c r="O4998" t="s">
        <v>11286</v>
      </c>
      <c r="P4998" t="s">
        <v>979</v>
      </c>
      <c r="Q4998" t="s">
        <v>11287</v>
      </c>
      <c r="R4998" t="s">
        <v>11288</v>
      </c>
      <c r="S4998" t="s">
        <v>11289</v>
      </c>
      <c r="T4998">
        <v>5.8</v>
      </c>
      <c r="U4998">
        <v>84805</v>
      </c>
      <c r="V4998" s="12">
        <f>W4998*1.24823238899982</f>
        <v>74893943.3399892</v>
      </c>
      <c r="W4998" s="3">
        <v>60000000</v>
      </c>
      <c r="X4998" s="13">
        <f>Y4998*1.24823238899982</f>
        <v>45919045.689860351</v>
      </c>
      <c r="Y4998" s="3">
        <v>36787257</v>
      </c>
      <c r="Z4998" s="13">
        <f>AA4998*144548551.06</f>
        <v>1.8567721481695024E+16</v>
      </c>
      <c r="AA4998" s="3">
        <v>128453183</v>
      </c>
      <c r="AB4998">
        <v>223</v>
      </c>
    </row>
    <row r="4999" spans="1:28" x14ac:dyDescent="0.2">
      <c r="A4999" t="s">
        <v>16072</v>
      </c>
      <c r="B4999" t="s">
        <v>16073</v>
      </c>
      <c r="C4999">
        <v>2007</v>
      </c>
      <c r="D4999" t="s">
        <v>14027</v>
      </c>
      <c r="E4999" t="s">
        <v>16512</v>
      </c>
      <c r="F4999" t="s">
        <v>44031</v>
      </c>
      <c r="G4999" t="s">
        <v>44034</v>
      </c>
      <c r="H4999">
        <v>94</v>
      </c>
      <c r="I4999" t="s">
        <v>2371</v>
      </c>
      <c r="J4999" t="s">
        <v>26</v>
      </c>
      <c r="M4999" t="s">
        <v>16074</v>
      </c>
      <c r="N4999" t="s">
        <v>16075</v>
      </c>
      <c r="O4999" t="s">
        <v>16076</v>
      </c>
      <c r="P4999" t="s">
        <v>16077</v>
      </c>
      <c r="Q4999" t="s">
        <v>16078</v>
      </c>
      <c r="R4999" t="s">
        <v>16079</v>
      </c>
      <c r="S4999" t="s">
        <v>16080</v>
      </c>
      <c r="T4999">
        <v>4.7</v>
      </c>
      <c r="U4999">
        <v>114294</v>
      </c>
      <c r="V4999" s="12">
        <f>W4999*1.24823238899982</f>
        <v>49929295.559992798</v>
      </c>
      <c r="W4999" s="3">
        <v>40000000</v>
      </c>
      <c r="X4999" s="13">
        <f>Y4999*1.24823238899982</f>
        <v>52172451.546363145</v>
      </c>
      <c r="Y4999" s="3">
        <v>41797066</v>
      </c>
      <c r="Z4999" s="13">
        <f>AA4999*144548551.06</f>
        <v>1.8833358643075088E+16</v>
      </c>
      <c r="AA4999" s="3">
        <v>130290885</v>
      </c>
      <c r="AB4999">
        <v>1070</v>
      </c>
    </row>
    <row r="5000" spans="1:28" x14ac:dyDescent="0.2">
      <c r="A5000" t="s">
        <v>16463</v>
      </c>
      <c r="B5000" t="s">
        <v>16464</v>
      </c>
      <c r="C5000">
        <v>2007</v>
      </c>
      <c r="D5000" t="s">
        <v>13637</v>
      </c>
      <c r="E5000" t="s">
        <v>176</v>
      </c>
      <c r="F5000" t="s">
        <v>44045</v>
      </c>
      <c r="G5000" t="s">
        <v>44036</v>
      </c>
      <c r="H5000">
        <v>123</v>
      </c>
      <c r="I5000" t="s">
        <v>912</v>
      </c>
      <c r="J5000" t="s">
        <v>26</v>
      </c>
      <c r="K5000" t="s">
        <v>27</v>
      </c>
      <c r="M5000" t="s">
        <v>11560</v>
      </c>
      <c r="N5000" t="s">
        <v>16465</v>
      </c>
      <c r="O5000" t="s">
        <v>16466</v>
      </c>
      <c r="P5000" t="s">
        <v>16467</v>
      </c>
      <c r="Q5000" t="s">
        <v>16468</v>
      </c>
      <c r="R5000" t="s">
        <v>16469</v>
      </c>
      <c r="S5000" t="s">
        <v>16470</v>
      </c>
      <c r="T5000">
        <v>7.8</v>
      </c>
      <c r="U5000">
        <v>243585</v>
      </c>
      <c r="V5000" s="12">
        <f>W5000*1.24823238899982</f>
        <v>37446971.6699946</v>
      </c>
      <c r="W5000" s="3">
        <v>30000000</v>
      </c>
      <c r="X5000" s="13">
        <f>Y5000*1.24823238899982</f>
        <v>63568814.506163895</v>
      </c>
      <c r="Y5000" s="3">
        <v>50927067</v>
      </c>
      <c r="Z5000" s="13">
        <f>AA5000*144548551.06</f>
        <v>1.893826316397282E+16</v>
      </c>
      <c r="AA5000" s="3">
        <v>131016624</v>
      </c>
      <c r="AB5000">
        <v>661</v>
      </c>
    </row>
    <row r="5001" spans="1:28" hidden="1" x14ac:dyDescent="0.2">
      <c r="A5001" t="s">
        <v>42874</v>
      </c>
      <c r="B5001" t="s">
        <v>42875</v>
      </c>
      <c r="C5001">
        <v>2018</v>
      </c>
      <c r="D5001" t="s">
        <v>39172</v>
      </c>
      <c r="E5001" t="s">
        <v>16512</v>
      </c>
      <c r="F5001" t="s">
        <v>44042</v>
      </c>
      <c r="H5001">
        <v>160</v>
      </c>
      <c r="I5001" t="s">
        <v>943</v>
      </c>
      <c r="J5001" t="s">
        <v>944</v>
      </c>
      <c r="M5001" t="s">
        <v>42876</v>
      </c>
      <c r="N5001" t="s">
        <v>19582</v>
      </c>
      <c r="O5001" t="s">
        <v>42877</v>
      </c>
      <c r="P5001" t="s">
        <v>5442</v>
      </c>
      <c r="Q5001" t="s">
        <v>42878</v>
      </c>
      <c r="R5001" t="s">
        <v>42879</v>
      </c>
      <c r="S5001" t="s">
        <v>42880</v>
      </c>
      <c r="T5001">
        <v>1.9</v>
      </c>
      <c r="U5001">
        <v>32290</v>
      </c>
      <c r="W5001"/>
      <c r="X5001"/>
      <c r="Y5001">
        <v>1690861</v>
      </c>
      <c r="Z5001"/>
      <c r="AA5001">
        <v>6817391</v>
      </c>
      <c r="AB5001">
        <v>375</v>
      </c>
    </row>
    <row r="5002" spans="1:28" hidden="1" x14ac:dyDescent="0.2">
      <c r="A5002" t="s">
        <v>42881</v>
      </c>
      <c r="B5002" t="s">
        <v>42882</v>
      </c>
      <c r="C5002">
        <v>2018</v>
      </c>
      <c r="D5002" t="s">
        <v>42883</v>
      </c>
      <c r="E5002" t="s">
        <v>44037</v>
      </c>
      <c r="F5002" t="s">
        <v>44047</v>
      </c>
      <c r="G5002" t="s">
        <v>44033</v>
      </c>
      <c r="H5002">
        <v>85</v>
      </c>
      <c r="I5002" t="s">
        <v>4587</v>
      </c>
      <c r="J5002" t="s">
        <v>934</v>
      </c>
      <c r="K5002" t="s">
        <v>26</v>
      </c>
      <c r="M5002" t="s">
        <v>42884</v>
      </c>
      <c r="N5002" t="s">
        <v>42885</v>
      </c>
      <c r="O5002" t="s">
        <v>42886</v>
      </c>
      <c r="P5002" t="s">
        <v>4600</v>
      </c>
      <c r="Q5002" t="s">
        <v>42887</v>
      </c>
      <c r="R5002" t="s">
        <v>42888</v>
      </c>
      <c r="S5002" t="s">
        <v>42889</v>
      </c>
      <c r="T5002">
        <v>5.6</v>
      </c>
      <c r="U5002">
        <v>16808</v>
      </c>
      <c r="W5002"/>
      <c r="X5002"/>
      <c r="Y5002"/>
      <c r="Z5002"/>
      <c r="AA5002"/>
      <c r="AB5002">
        <v>323</v>
      </c>
    </row>
    <row r="5003" spans="1:28" x14ac:dyDescent="0.2">
      <c r="A5003" t="s">
        <v>13548</v>
      </c>
      <c r="B5003">
        <v>1408</v>
      </c>
      <c r="C5003">
        <v>2007</v>
      </c>
      <c r="D5003" t="s">
        <v>12699</v>
      </c>
      <c r="E5003" t="s">
        <v>44048</v>
      </c>
      <c r="F5003" t="s">
        <v>44046</v>
      </c>
      <c r="G5003" t="s">
        <v>44045</v>
      </c>
      <c r="H5003">
        <v>104</v>
      </c>
      <c r="I5003" t="s">
        <v>25</v>
      </c>
      <c r="J5003" t="s">
        <v>26</v>
      </c>
      <c r="M5003" t="s">
        <v>7583</v>
      </c>
      <c r="N5003" t="s">
        <v>13549</v>
      </c>
      <c r="O5003" t="s">
        <v>13550</v>
      </c>
      <c r="P5003" t="s">
        <v>500</v>
      </c>
      <c r="Q5003" t="s">
        <v>13551</v>
      </c>
      <c r="R5003" t="s">
        <v>13552</v>
      </c>
      <c r="S5003" t="s">
        <v>13553</v>
      </c>
      <c r="T5003">
        <v>6.8</v>
      </c>
      <c r="U5003">
        <v>252014</v>
      </c>
      <c r="V5003" s="12">
        <f>W5003*1.24823238899982</f>
        <v>31205809.724995498</v>
      </c>
      <c r="W5003" s="3">
        <v>25000000</v>
      </c>
      <c r="X5003" s="13">
        <f>Y5003*1.24823238899982</f>
        <v>89854792.412092328</v>
      </c>
      <c r="Y5003" s="3">
        <v>71985628</v>
      </c>
      <c r="Z5003" s="13">
        <f>AA5003*144548551.06</f>
        <v>1.9219669271336572E+16</v>
      </c>
      <c r="AA5003" s="3">
        <v>132963417</v>
      </c>
      <c r="AB5003">
        <v>638</v>
      </c>
    </row>
    <row r="5004" spans="1:28" hidden="1" x14ac:dyDescent="0.2">
      <c r="A5004" t="s">
        <v>42899</v>
      </c>
      <c r="B5004" t="s">
        <v>42900</v>
      </c>
      <c r="C5004">
        <v>2020</v>
      </c>
      <c r="D5004" t="s">
        <v>42901</v>
      </c>
      <c r="E5004" t="s">
        <v>44041</v>
      </c>
      <c r="F5004" t="s">
        <v>44032</v>
      </c>
      <c r="G5004" t="s">
        <v>44045</v>
      </c>
      <c r="H5004">
        <v>115</v>
      </c>
      <c r="I5004" t="s">
        <v>25</v>
      </c>
      <c r="J5004" t="s">
        <v>26</v>
      </c>
      <c r="K5004" t="s">
        <v>308</v>
      </c>
      <c r="L5004" t="s">
        <v>27</v>
      </c>
      <c r="M5004" t="s">
        <v>33464</v>
      </c>
      <c r="N5004" t="s">
        <v>42902</v>
      </c>
      <c r="O5004" t="s">
        <v>42903</v>
      </c>
      <c r="P5004" t="s">
        <v>5169</v>
      </c>
      <c r="Q5004" t="s">
        <v>42904</v>
      </c>
      <c r="R5004" t="s">
        <v>42905</v>
      </c>
      <c r="S5004" t="s">
        <v>42906</v>
      </c>
      <c r="T5004">
        <v>4.3</v>
      </c>
      <c r="U5004">
        <v>11373</v>
      </c>
      <c r="W5004"/>
      <c r="X5004"/>
      <c r="Y5004"/>
      <c r="Z5004"/>
      <c r="AA5004"/>
      <c r="AB5004">
        <v>369</v>
      </c>
    </row>
    <row r="5005" spans="1:28" hidden="1" x14ac:dyDescent="0.2">
      <c r="A5005" t="s">
        <v>42907</v>
      </c>
      <c r="B5005" t="s">
        <v>42908</v>
      </c>
      <c r="C5005">
        <v>2019</v>
      </c>
      <c r="D5005" t="s">
        <v>42909</v>
      </c>
      <c r="E5005" t="s">
        <v>16512</v>
      </c>
      <c r="F5005" t="s">
        <v>44031</v>
      </c>
      <c r="G5005" t="s">
        <v>44033</v>
      </c>
      <c r="H5005">
        <v>115</v>
      </c>
      <c r="I5005" t="s">
        <v>817</v>
      </c>
      <c r="J5005" t="s">
        <v>27</v>
      </c>
      <c r="M5005" t="s">
        <v>42910</v>
      </c>
      <c r="N5005" t="s">
        <v>42910</v>
      </c>
      <c r="O5005" t="s">
        <v>42911</v>
      </c>
      <c r="P5005" t="s">
        <v>42912</v>
      </c>
      <c r="Q5005" t="s">
        <v>42913</v>
      </c>
      <c r="R5005" t="s">
        <v>42914</v>
      </c>
      <c r="S5005" t="s">
        <v>42915</v>
      </c>
      <c r="T5005">
        <v>6.9</v>
      </c>
      <c r="U5005">
        <v>11891</v>
      </c>
      <c r="W5005"/>
      <c r="X5005"/>
      <c r="Y5005"/>
      <c r="Z5005"/>
      <c r="AA5005">
        <v>12652790</v>
      </c>
      <c r="AB5005">
        <v>131</v>
      </c>
    </row>
    <row r="5006" spans="1:28" hidden="1" x14ac:dyDescent="0.2">
      <c r="A5006" t="s">
        <v>42916</v>
      </c>
      <c r="B5006" t="s">
        <v>42917</v>
      </c>
      <c r="C5006">
        <v>2017</v>
      </c>
      <c r="D5006" s="1">
        <v>43019</v>
      </c>
      <c r="E5006" t="s">
        <v>176</v>
      </c>
      <c r="F5006" t="s">
        <v>44040</v>
      </c>
      <c r="G5006" t="s">
        <v>44036</v>
      </c>
      <c r="H5006">
        <v>137</v>
      </c>
      <c r="I5006" t="s">
        <v>943</v>
      </c>
      <c r="J5006" t="s">
        <v>944</v>
      </c>
      <c r="M5006" t="s">
        <v>42918</v>
      </c>
      <c r="N5006" t="s">
        <v>42919</v>
      </c>
      <c r="O5006" t="s">
        <v>42920</v>
      </c>
      <c r="P5006" t="s">
        <v>31978</v>
      </c>
      <c r="Q5006" t="s">
        <v>42921</v>
      </c>
      <c r="R5006" t="s">
        <v>42922</v>
      </c>
      <c r="S5006" t="s">
        <v>42923</v>
      </c>
      <c r="T5006">
        <v>7.6</v>
      </c>
      <c r="U5006">
        <v>12067</v>
      </c>
      <c r="W5006"/>
      <c r="X5006"/>
      <c r="Y5006"/>
      <c r="Z5006"/>
      <c r="AA5006">
        <v>97154</v>
      </c>
      <c r="AB5006">
        <v>148</v>
      </c>
    </row>
    <row r="5007" spans="1:28" hidden="1" x14ac:dyDescent="0.2">
      <c r="A5007" t="s">
        <v>42924</v>
      </c>
      <c r="B5007" t="s">
        <v>42925</v>
      </c>
      <c r="C5007">
        <v>2019</v>
      </c>
      <c r="D5007" s="1">
        <v>43806</v>
      </c>
      <c r="E5007" t="s">
        <v>44035</v>
      </c>
      <c r="F5007" t="s">
        <v>44032</v>
      </c>
      <c r="H5007">
        <v>154</v>
      </c>
      <c r="I5007" t="s">
        <v>943</v>
      </c>
      <c r="J5007" t="s">
        <v>944</v>
      </c>
      <c r="M5007" t="s">
        <v>36283</v>
      </c>
      <c r="N5007" t="s">
        <v>42926</v>
      </c>
      <c r="O5007" t="s">
        <v>42927</v>
      </c>
      <c r="P5007" t="s">
        <v>2597</v>
      </c>
      <c r="Q5007" t="s">
        <v>42928</v>
      </c>
      <c r="R5007" t="s">
        <v>42929</v>
      </c>
      <c r="S5007" t="s">
        <v>42930</v>
      </c>
      <c r="T5007">
        <v>8</v>
      </c>
      <c r="U5007">
        <v>19284</v>
      </c>
      <c r="W5007"/>
      <c r="X5007"/>
      <c r="Y5007">
        <v>2269878</v>
      </c>
      <c r="Z5007"/>
      <c r="AA5007">
        <v>24701637</v>
      </c>
      <c r="AB5007">
        <v>590</v>
      </c>
    </row>
    <row r="5008" spans="1:28" hidden="1" x14ac:dyDescent="0.2">
      <c r="A5008" t="s">
        <v>42931</v>
      </c>
      <c r="B5008" t="s">
        <v>42932</v>
      </c>
      <c r="C5008">
        <v>2018</v>
      </c>
      <c r="D5008" t="s">
        <v>42933</v>
      </c>
      <c r="E5008" t="s">
        <v>1045</v>
      </c>
      <c r="F5008" t="s">
        <v>44032</v>
      </c>
      <c r="H5008">
        <v>90</v>
      </c>
      <c r="I5008" t="s">
        <v>8657</v>
      </c>
      <c r="J5008" t="s">
        <v>27</v>
      </c>
      <c r="M5008" t="s">
        <v>26272</v>
      </c>
      <c r="N5008" t="s">
        <v>42934</v>
      </c>
      <c r="O5008" t="s">
        <v>42935</v>
      </c>
      <c r="P5008" t="s">
        <v>33612</v>
      </c>
      <c r="Q5008" t="s">
        <v>42936</v>
      </c>
      <c r="R5008" t="s">
        <v>42937</v>
      </c>
      <c r="S5008" t="s">
        <v>42938</v>
      </c>
      <c r="T5008">
        <v>6.8</v>
      </c>
      <c r="U5008">
        <v>11459</v>
      </c>
      <c r="W5008"/>
      <c r="X5008"/>
      <c r="Y5008"/>
      <c r="Z5008"/>
      <c r="AA5008">
        <v>13189388</v>
      </c>
      <c r="AB5008">
        <v>45</v>
      </c>
    </row>
    <row r="5009" spans="1:28" x14ac:dyDescent="0.2">
      <c r="A5009" t="s">
        <v>15536</v>
      </c>
      <c r="B5009" t="s">
        <v>15537</v>
      </c>
      <c r="C5009">
        <v>2007</v>
      </c>
      <c r="D5009" s="1">
        <v>39426</v>
      </c>
      <c r="E5009" t="s">
        <v>44043</v>
      </c>
      <c r="F5009" t="s">
        <v>44040</v>
      </c>
      <c r="G5009" t="s">
        <v>44034</v>
      </c>
      <c r="H5009">
        <v>127</v>
      </c>
      <c r="I5009" t="s">
        <v>495</v>
      </c>
      <c r="J5009" t="s">
        <v>26</v>
      </c>
      <c r="M5009" t="s">
        <v>9509</v>
      </c>
      <c r="N5009" t="s">
        <v>15538</v>
      </c>
      <c r="O5009" t="s">
        <v>15539</v>
      </c>
      <c r="P5009" t="s">
        <v>15540</v>
      </c>
      <c r="Q5009" t="s">
        <v>15541</v>
      </c>
      <c r="R5009" t="s">
        <v>15542</v>
      </c>
      <c r="S5009" t="s">
        <v>15543</v>
      </c>
      <c r="T5009">
        <v>7.6</v>
      </c>
      <c r="U5009">
        <v>250243</v>
      </c>
      <c r="V5009" s="12">
        <f>W5009*1.24823238899982</f>
        <v>87376267.229987398</v>
      </c>
      <c r="W5009" s="3">
        <v>70000000</v>
      </c>
      <c r="X5009" s="13">
        <f>Y5009*1.24823238899982</f>
        <v>48225380.958599925</v>
      </c>
      <c r="Y5009" s="3">
        <v>38634938</v>
      </c>
      <c r="Z5009" s="13">
        <f>AA5009*144548551.06</f>
        <v>1.9877614235813048E+16</v>
      </c>
      <c r="AA5009" s="3">
        <v>137515140</v>
      </c>
      <c r="AB5009">
        <v>564</v>
      </c>
    </row>
    <row r="5010" spans="1:28" hidden="1" x14ac:dyDescent="0.2">
      <c r="A5010" t="s">
        <v>42947</v>
      </c>
      <c r="B5010" t="s">
        <v>42948</v>
      </c>
      <c r="C5010">
        <v>2018</v>
      </c>
      <c r="D5010" s="1">
        <v>43381</v>
      </c>
      <c r="E5010" t="s">
        <v>1045</v>
      </c>
      <c r="F5010" t="s">
        <v>44042</v>
      </c>
      <c r="H5010">
        <v>94</v>
      </c>
      <c r="I5010" t="s">
        <v>25</v>
      </c>
      <c r="J5010" t="s">
        <v>26</v>
      </c>
      <c r="M5010" t="s">
        <v>34966</v>
      </c>
      <c r="N5010" t="s">
        <v>42949</v>
      </c>
      <c r="O5010" t="s">
        <v>42950</v>
      </c>
      <c r="P5010" t="s">
        <v>42951</v>
      </c>
      <c r="Q5010" t="s">
        <v>42952</v>
      </c>
      <c r="R5010" t="s">
        <v>42953</v>
      </c>
      <c r="S5010" t="s">
        <v>42954</v>
      </c>
      <c r="T5010">
        <v>5.5</v>
      </c>
      <c r="U5010">
        <v>13367</v>
      </c>
      <c r="W5010"/>
      <c r="X5010"/>
      <c r="Y5010"/>
      <c r="Z5010"/>
      <c r="AA5010"/>
      <c r="AB5010">
        <v>165</v>
      </c>
    </row>
    <row r="5011" spans="1:28" hidden="1" x14ac:dyDescent="0.2">
      <c r="A5011" t="s">
        <v>42955</v>
      </c>
      <c r="B5011" t="s">
        <v>42956</v>
      </c>
      <c r="C5011">
        <v>2019</v>
      </c>
      <c r="D5011" s="1">
        <v>43468</v>
      </c>
      <c r="E5011" t="s">
        <v>176</v>
      </c>
      <c r="H5011">
        <v>113</v>
      </c>
      <c r="I5011" t="s">
        <v>42957</v>
      </c>
      <c r="J5011" t="s">
        <v>361</v>
      </c>
      <c r="K5011" t="s">
        <v>21247</v>
      </c>
      <c r="L5011" t="s">
        <v>26</v>
      </c>
      <c r="M5011" t="s">
        <v>5873</v>
      </c>
      <c r="N5011" t="s">
        <v>42958</v>
      </c>
      <c r="O5011" t="s">
        <v>42959</v>
      </c>
      <c r="P5011" t="s">
        <v>5873</v>
      </c>
      <c r="Q5011" t="s">
        <v>42960</v>
      </c>
      <c r="R5011" t="s">
        <v>42961</v>
      </c>
      <c r="S5011" t="s">
        <v>42962</v>
      </c>
      <c r="T5011">
        <v>7.6</v>
      </c>
      <c r="U5011">
        <v>24574</v>
      </c>
      <c r="W5011"/>
      <c r="X5011"/>
      <c r="Y5011"/>
      <c r="Z5011"/>
      <c r="AA5011"/>
      <c r="AB5011">
        <v>157</v>
      </c>
    </row>
    <row r="5012" spans="1:28" x14ac:dyDescent="0.2">
      <c r="A5012" t="s">
        <v>10734</v>
      </c>
      <c r="B5012" t="s">
        <v>10735</v>
      </c>
      <c r="C5012">
        <v>2007</v>
      </c>
      <c r="D5012" t="s">
        <v>10736</v>
      </c>
      <c r="E5012" t="s">
        <v>176</v>
      </c>
      <c r="F5012" t="s">
        <v>44040</v>
      </c>
      <c r="G5012" t="s">
        <v>44034</v>
      </c>
      <c r="H5012">
        <v>96</v>
      </c>
      <c r="I5012" t="s">
        <v>25</v>
      </c>
      <c r="J5012" t="s">
        <v>26</v>
      </c>
      <c r="M5012" t="s">
        <v>10737</v>
      </c>
      <c r="N5012" t="s">
        <v>10738</v>
      </c>
      <c r="O5012" t="s">
        <v>10739</v>
      </c>
      <c r="P5012" t="s">
        <v>10740</v>
      </c>
      <c r="Q5012" t="s">
        <v>10741</v>
      </c>
      <c r="R5012" t="s">
        <v>10742</v>
      </c>
      <c r="S5012" t="s">
        <v>10743</v>
      </c>
      <c r="T5012">
        <v>7.1</v>
      </c>
      <c r="U5012">
        <v>140410</v>
      </c>
      <c r="V5012" s="12">
        <f>W5012*1.24823238899982</f>
        <v>21219950.61299694</v>
      </c>
      <c r="W5012" s="3">
        <v>17000000</v>
      </c>
      <c r="X5012" s="13">
        <f>Y5012*1.24823238899982</f>
        <v>102695126.82650912</v>
      </c>
      <c r="Y5012" s="3">
        <v>82272442</v>
      </c>
      <c r="Z5012" s="13">
        <f>AA5012*144548551.06</f>
        <v>1.9888010601250936E+16</v>
      </c>
      <c r="AA5012" s="3">
        <v>137587063</v>
      </c>
      <c r="AB5012">
        <v>565</v>
      </c>
    </row>
    <row r="5013" spans="1:28" x14ac:dyDescent="0.2">
      <c r="A5013" t="s">
        <v>18218</v>
      </c>
      <c r="B5013" t="s">
        <v>18219</v>
      </c>
      <c r="C5013">
        <v>2007</v>
      </c>
      <c r="D5013" t="s">
        <v>13907</v>
      </c>
      <c r="E5013" t="s">
        <v>3496</v>
      </c>
      <c r="F5013" t="s">
        <v>44045</v>
      </c>
      <c r="G5013" t="s">
        <v>44042</v>
      </c>
      <c r="H5013">
        <v>93</v>
      </c>
      <c r="I5013" t="s">
        <v>177</v>
      </c>
      <c r="J5013" t="s">
        <v>26</v>
      </c>
      <c r="M5013" t="s">
        <v>12690</v>
      </c>
      <c r="N5013" t="s">
        <v>12397</v>
      </c>
      <c r="O5013" t="s">
        <v>18220</v>
      </c>
      <c r="P5013" t="s">
        <v>12693</v>
      </c>
      <c r="Q5013" t="s">
        <v>18221</v>
      </c>
      <c r="R5013" t="s">
        <v>18222</v>
      </c>
      <c r="S5013" t="s">
        <v>18223</v>
      </c>
      <c r="T5013">
        <v>5.9</v>
      </c>
      <c r="U5013">
        <v>137921</v>
      </c>
      <c r="V5013" s="12">
        <f>W5013*1.24823238899982</f>
        <v>12482323.889998199</v>
      </c>
      <c r="W5013" s="3">
        <v>10000000</v>
      </c>
      <c r="X5013" s="13">
        <f>Y5013*1.24823238899982</f>
        <v>79013228.805765554</v>
      </c>
      <c r="Y5013" s="3">
        <v>63300095</v>
      </c>
      <c r="Z5013" s="13">
        <f>AA5013*144548551.06</f>
        <v>2.014322118654594E+16</v>
      </c>
      <c r="AA5013" s="3">
        <v>139352633</v>
      </c>
      <c r="AB5013">
        <v>344</v>
      </c>
    </row>
    <row r="5014" spans="1:28" hidden="1" x14ac:dyDescent="0.2">
      <c r="A5014" t="s">
        <v>42977</v>
      </c>
      <c r="B5014" t="s">
        <v>42978</v>
      </c>
      <c r="C5014">
        <v>2017</v>
      </c>
      <c r="D5014" s="1">
        <v>43164</v>
      </c>
      <c r="E5014" t="s">
        <v>3496</v>
      </c>
      <c r="H5014">
        <v>87</v>
      </c>
      <c r="I5014" t="s">
        <v>3265</v>
      </c>
      <c r="J5014" t="s">
        <v>308</v>
      </c>
      <c r="M5014" t="s">
        <v>42979</v>
      </c>
      <c r="N5014" t="s">
        <v>42979</v>
      </c>
      <c r="O5014" t="s">
        <v>42980</v>
      </c>
      <c r="P5014" t="s">
        <v>42981</v>
      </c>
      <c r="Q5014" t="s">
        <v>42982</v>
      </c>
      <c r="R5014" t="s">
        <v>42983</v>
      </c>
      <c r="S5014" t="s">
        <v>42984</v>
      </c>
      <c r="T5014">
        <v>6.5</v>
      </c>
      <c r="U5014">
        <v>10026</v>
      </c>
      <c r="W5014"/>
      <c r="X5014"/>
      <c r="Y5014"/>
      <c r="Z5014"/>
      <c r="AA5014">
        <v>367173</v>
      </c>
      <c r="AB5014">
        <v>124</v>
      </c>
    </row>
    <row r="5015" spans="1:28" hidden="1" x14ac:dyDescent="0.2">
      <c r="A5015" t="s">
        <v>42985</v>
      </c>
      <c r="B5015" t="s">
        <v>42986</v>
      </c>
      <c r="C5015">
        <v>2019</v>
      </c>
      <c r="D5015" t="s">
        <v>42987</v>
      </c>
      <c r="E5015" t="s">
        <v>44035</v>
      </c>
      <c r="F5015" t="s">
        <v>44032</v>
      </c>
      <c r="G5015" t="s">
        <v>44036</v>
      </c>
      <c r="H5015">
        <v>118</v>
      </c>
      <c r="I5015" t="s">
        <v>912</v>
      </c>
      <c r="J5015" t="s">
        <v>26</v>
      </c>
      <c r="M5015" t="s">
        <v>32515</v>
      </c>
      <c r="N5015" t="s">
        <v>42988</v>
      </c>
      <c r="O5015" t="s">
        <v>42989</v>
      </c>
      <c r="P5015" t="s">
        <v>2984</v>
      </c>
      <c r="Q5015" t="s">
        <v>42990</v>
      </c>
      <c r="R5015" t="s">
        <v>761</v>
      </c>
      <c r="S5015" t="s">
        <v>762</v>
      </c>
      <c r="T5015">
        <v>6.8</v>
      </c>
      <c r="U5015">
        <v>34502</v>
      </c>
      <c r="W5015"/>
      <c r="X5015"/>
      <c r="Y5015">
        <v>24313888</v>
      </c>
      <c r="Z5015"/>
      <c r="AA5015">
        <v>43660268</v>
      </c>
      <c r="AB5015">
        <v>406</v>
      </c>
    </row>
    <row r="5016" spans="1:28" hidden="1" x14ac:dyDescent="0.2">
      <c r="A5016" t="s">
        <v>42991</v>
      </c>
      <c r="B5016" t="s">
        <v>42992</v>
      </c>
      <c r="C5016">
        <v>2020</v>
      </c>
      <c r="D5016" t="s">
        <v>42814</v>
      </c>
      <c r="E5016" t="s">
        <v>16512</v>
      </c>
      <c r="F5016" t="s">
        <v>44044</v>
      </c>
      <c r="G5016" t="s">
        <v>44033</v>
      </c>
      <c r="H5016">
        <v>113</v>
      </c>
      <c r="I5016" t="s">
        <v>25</v>
      </c>
      <c r="J5016" t="s">
        <v>26</v>
      </c>
      <c r="M5016" t="s">
        <v>28986</v>
      </c>
      <c r="N5016" t="s">
        <v>42993</v>
      </c>
      <c r="O5016" t="s">
        <v>42994</v>
      </c>
      <c r="P5016" t="s">
        <v>2059</v>
      </c>
      <c r="Q5016" t="s">
        <v>42995</v>
      </c>
      <c r="R5016" t="s">
        <v>42996</v>
      </c>
      <c r="S5016" t="s">
        <v>42997</v>
      </c>
      <c r="T5016">
        <v>6</v>
      </c>
      <c r="U5016">
        <v>45177</v>
      </c>
      <c r="W5016"/>
      <c r="X5016"/>
      <c r="Y5016"/>
      <c r="Z5016"/>
      <c r="AA5016"/>
      <c r="AB5016">
        <v>654</v>
      </c>
    </row>
    <row r="5017" spans="1:28" hidden="1" x14ac:dyDescent="0.2">
      <c r="A5017" t="s">
        <v>42998</v>
      </c>
      <c r="B5017" t="s">
        <v>42999</v>
      </c>
      <c r="C5017">
        <v>2020</v>
      </c>
      <c r="D5017" s="1">
        <v>44111</v>
      </c>
      <c r="E5017" t="s">
        <v>16512</v>
      </c>
      <c r="F5017" t="s">
        <v>44031</v>
      </c>
      <c r="G5017" t="s">
        <v>44034</v>
      </c>
      <c r="H5017">
        <v>125</v>
      </c>
      <c r="I5017" t="s">
        <v>25</v>
      </c>
      <c r="J5017" t="s">
        <v>26</v>
      </c>
      <c r="K5017" t="s">
        <v>361</v>
      </c>
      <c r="L5017" t="s">
        <v>27</v>
      </c>
      <c r="M5017" t="s">
        <v>1640</v>
      </c>
      <c r="N5017" t="s">
        <v>43000</v>
      </c>
      <c r="O5017" t="s">
        <v>43001</v>
      </c>
      <c r="P5017" t="s">
        <v>4855</v>
      </c>
      <c r="Q5017" t="s">
        <v>43002</v>
      </c>
      <c r="R5017" t="s">
        <v>43003</v>
      </c>
      <c r="S5017" t="s">
        <v>43004</v>
      </c>
      <c r="T5017">
        <v>6.7</v>
      </c>
      <c r="U5017">
        <v>98100</v>
      </c>
      <c r="W5017"/>
      <c r="X5017"/>
      <c r="Y5017"/>
      <c r="Z5017"/>
      <c r="AA5017"/>
      <c r="AB5017">
        <v>1513</v>
      </c>
    </row>
    <row r="5018" spans="1:28" hidden="1" x14ac:dyDescent="0.2">
      <c r="A5018" t="s">
        <v>43005</v>
      </c>
      <c r="B5018" t="s">
        <v>43006</v>
      </c>
      <c r="C5018">
        <v>2018</v>
      </c>
      <c r="D5018" t="s">
        <v>25447</v>
      </c>
      <c r="E5018" t="s">
        <v>1045</v>
      </c>
      <c r="F5018" t="s">
        <v>44036</v>
      </c>
      <c r="H5018">
        <v>138</v>
      </c>
      <c r="I5018" t="s">
        <v>943</v>
      </c>
      <c r="J5018" t="s">
        <v>944</v>
      </c>
      <c r="M5018" t="s">
        <v>30128</v>
      </c>
      <c r="N5018" t="s">
        <v>43007</v>
      </c>
      <c r="O5018" t="s">
        <v>43008</v>
      </c>
      <c r="P5018" t="s">
        <v>30131</v>
      </c>
      <c r="Q5018" t="s">
        <v>43009</v>
      </c>
      <c r="R5018" t="s">
        <v>43010</v>
      </c>
      <c r="S5018" t="s">
        <v>43011</v>
      </c>
      <c r="T5018">
        <v>7.1</v>
      </c>
      <c r="U5018">
        <v>18797</v>
      </c>
      <c r="W5018"/>
      <c r="X5018"/>
      <c r="Y5018"/>
      <c r="Z5018"/>
      <c r="AA5018">
        <v>864301</v>
      </c>
      <c r="AB5018">
        <v>119</v>
      </c>
    </row>
    <row r="5019" spans="1:28" x14ac:dyDescent="0.2">
      <c r="A5019" t="s">
        <v>13258</v>
      </c>
      <c r="B5019" t="s">
        <v>13259</v>
      </c>
      <c r="C5019">
        <v>2007</v>
      </c>
      <c r="D5019" t="s">
        <v>13260</v>
      </c>
      <c r="E5019" t="s">
        <v>1045</v>
      </c>
      <c r="F5019" t="s">
        <v>44050</v>
      </c>
      <c r="H5019">
        <v>93</v>
      </c>
      <c r="I5019" t="s">
        <v>25</v>
      </c>
      <c r="J5019" t="s">
        <v>26</v>
      </c>
      <c r="K5019" t="s">
        <v>934</v>
      </c>
      <c r="M5019" t="s">
        <v>13261</v>
      </c>
      <c r="N5019" t="s">
        <v>13262</v>
      </c>
      <c r="O5019" t="s">
        <v>13263</v>
      </c>
      <c r="P5019" t="s">
        <v>6745</v>
      </c>
      <c r="Q5019" t="s">
        <v>13264</v>
      </c>
      <c r="R5019" t="s">
        <v>13265</v>
      </c>
      <c r="S5019" t="s">
        <v>13266</v>
      </c>
      <c r="T5019">
        <v>6.3</v>
      </c>
      <c r="U5019">
        <v>155529</v>
      </c>
      <c r="V5019" s="12">
        <f>W5019*1.24823238899982</f>
        <v>76142175.72898902</v>
      </c>
      <c r="W5019" s="3">
        <v>61000000</v>
      </c>
      <c r="X5019" s="13">
        <f>Y5019*1.24823238899982</f>
        <v>148033555.97239381</v>
      </c>
      <c r="Y5019" s="3">
        <v>118594548</v>
      </c>
      <c r="Z5019" s="13">
        <f>AA5019*144548551.06</f>
        <v>2.106221953329982E+16</v>
      </c>
      <c r="AA5019" s="3">
        <v>145710347</v>
      </c>
      <c r="AB5019">
        <v>274</v>
      </c>
    </row>
    <row r="5020" spans="1:28" hidden="1" x14ac:dyDescent="0.2">
      <c r="A5020" t="s">
        <v>43022</v>
      </c>
      <c r="B5020" t="s">
        <v>43023</v>
      </c>
      <c r="C5020">
        <v>2018</v>
      </c>
      <c r="D5020" t="s">
        <v>38215</v>
      </c>
      <c r="E5020" t="s">
        <v>3496</v>
      </c>
      <c r="F5020" t="s">
        <v>44042</v>
      </c>
      <c r="H5020">
        <v>94</v>
      </c>
      <c r="I5020" t="s">
        <v>177</v>
      </c>
      <c r="J5020" t="s">
        <v>26</v>
      </c>
      <c r="M5020" t="s">
        <v>43024</v>
      </c>
      <c r="N5020" t="s">
        <v>43024</v>
      </c>
      <c r="O5020" t="s">
        <v>43025</v>
      </c>
      <c r="P5020" t="s">
        <v>43026</v>
      </c>
      <c r="Q5020" t="s">
        <v>43027</v>
      </c>
      <c r="R5020" t="s">
        <v>43028</v>
      </c>
      <c r="S5020" t="s">
        <v>43029</v>
      </c>
      <c r="T5020">
        <v>3.2</v>
      </c>
      <c r="U5020">
        <v>29860</v>
      </c>
      <c r="W5020">
        <v>100000</v>
      </c>
      <c r="X5020"/>
      <c r="Y5020"/>
      <c r="Z5020"/>
      <c r="AA5020"/>
      <c r="AB5020">
        <v>1262</v>
      </c>
    </row>
    <row r="5021" spans="1:28" hidden="1" x14ac:dyDescent="0.2">
      <c r="A5021" t="s">
        <v>43030</v>
      </c>
      <c r="B5021" t="s">
        <v>43031</v>
      </c>
      <c r="C5021">
        <v>2017</v>
      </c>
      <c r="D5021" t="s">
        <v>23039</v>
      </c>
      <c r="E5021" t="s">
        <v>1045</v>
      </c>
      <c r="F5021" t="s">
        <v>44040</v>
      </c>
      <c r="G5021" t="s">
        <v>44036</v>
      </c>
      <c r="H5021">
        <v>92</v>
      </c>
      <c r="I5021" t="s">
        <v>25</v>
      </c>
      <c r="J5021" t="s">
        <v>26</v>
      </c>
      <c r="M5021" t="s">
        <v>43032</v>
      </c>
      <c r="N5021" t="s">
        <v>43033</v>
      </c>
      <c r="O5021" t="s">
        <v>43034</v>
      </c>
      <c r="P5021" t="s">
        <v>43035</v>
      </c>
      <c r="Q5021" t="s">
        <v>43036</v>
      </c>
      <c r="R5021" t="s">
        <v>43037</v>
      </c>
      <c r="S5021" t="s">
        <v>43038</v>
      </c>
      <c r="T5021">
        <v>5.8</v>
      </c>
      <c r="U5021">
        <v>15177</v>
      </c>
      <c r="W5021"/>
      <c r="X5021"/>
      <c r="Y5021"/>
      <c r="Z5021"/>
      <c r="AA5021"/>
      <c r="AB5021">
        <v>95</v>
      </c>
    </row>
    <row r="5022" spans="1:28" x14ac:dyDescent="0.2">
      <c r="A5022" t="s">
        <v>16114</v>
      </c>
      <c r="B5022" t="s">
        <v>16115</v>
      </c>
      <c r="C5022">
        <v>2007</v>
      </c>
      <c r="D5022" t="s">
        <v>8778</v>
      </c>
      <c r="E5022" t="s">
        <v>1045</v>
      </c>
      <c r="F5022" t="s">
        <v>44057</v>
      </c>
      <c r="G5022" t="s">
        <v>44036</v>
      </c>
      <c r="H5022">
        <v>104</v>
      </c>
      <c r="I5022" t="s">
        <v>25</v>
      </c>
      <c r="J5022" t="s">
        <v>26</v>
      </c>
      <c r="M5022" t="s">
        <v>6373</v>
      </c>
      <c r="N5022" t="s">
        <v>6373</v>
      </c>
      <c r="O5022" t="s">
        <v>16116</v>
      </c>
      <c r="P5022" t="s">
        <v>4646</v>
      </c>
      <c r="Q5022" t="s">
        <v>16117</v>
      </c>
      <c r="R5022" t="s">
        <v>16118</v>
      </c>
      <c r="S5022" t="s">
        <v>16119</v>
      </c>
      <c r="T5022">
        <v>6.5</v>
      </c>
      <c r="U5022">
        <v>95415</v>
      </c>
      <c r="V5022" s="12">
        <f>W5022*1.24823238899982</f>
        <v>49929295.559992798</v>
      </c>
      <c r="W5022" s="3">
        <v>40000000</v>
      </c>
      <c r="X5022" s="13">
        <f>Y5022*1.24823238899982</f>
        <v>63126343.585376017</v>
      </c>
      <c r="Y5022" s="3">
        <v>50572589</v>
      </c>
      <c r="Z5022" s="13">
        <f>AA5022*144548551.06</f>
        <v>2.1089116404938308E+16</v>
      </c>
      <c r="AA5022" s="3">
        <v>145896422</v>
      </c>
      <c r="AB5022">
        <v>303</v>
      </c>
    </row>
    <row r="5023" spans="1:28" hidden="1" x14ac:dyDescent="0.2">
      <c r="A5023" t="s">
        <v>43045</v>
      </c>
      <c r="B5023" t="s">
        <v>43046</v>
      </c>
      <c r="C5023">
        <v>2018</v>
      </c>
      <c r="D5023" s="1">
        <v>43167</v>
      </c>
      <c r="E5023" t="s">
        <v>176</v>
      </c>
      <c r="H5023">
        <v>140</v>
      </c>
      <c r="I5023" t="s">
        <v>943</v>
      </c>
      <c r="J5023" t="s">
        <v>944</v>
      </c>
      <c r="M5023" t="s">
        <v>19879</v>
      </c>
      <c r="N5023" t="s">
        <v>43047</v>
      </c>
      <c r="O5023" t="s">
        <v>43048</v>
      </c>
      <c r="P5023" t="s">
        <v>20748</v>
      </c>
      <c r="Q5023" t="s">
        <v>43049</v>
      </c>
      <c r="R5023" t="s">
        <v>43050</v>
      </c>
      <c r="S5023" t="s">
        <v>43051</v>
      </c>
      <c r="T5023">
        <v>6.8</v>
      </c>
      <c r="U5023">
        <v>13522</v>
      </c>
      <c r="W5023" t="s">
        <v>12124</v>
      </c>
      <c r="X5023"/>
      <c r="Y5023"/>
      <c r="Z5023"/>
      <c r="AA5023">
        <v>205009</v>
      </c>
      <c r="AB5023">
        <v>587</v>
      </c>
    </row>
    <row r="5024" spans="1:28" x14ac:dyDescent="0.2">
      <c r="A5024" t="s">
        <v>12656</v>
      </c>
      <c r="B5024" t="s">
        <v>12657</v>
      </c>
      <c r="C5024">
        <v>2007</v>
      </c>
      <c r="D5024" s="1">
        <v>39426</v>
      </c>
      <c r="E5024" t="s">
        <v>16512</v>
      </c>
      <c r="F5024" t="s">
        <v>44046</v>
      </c>
      <c r="G5024" t="s">
        <v>44033</v>
      </c>
      <c r="H5024">
        <v>94</v>
      </c>
      <c r="I5024" t="s">
        <v>12658</v>
      </c>
      <c r="J5024" t="s">
        <v>26</v>
      </c>
      <c r="M5024" t="s">
        <v>12659</v>
      </c>
      <c r="N5024" t="s">
        <v>167</v>
      </c>
      <c r="O5024" t="s">
        <v>12660</v>
      </c>
      <c r="P5024" t="s">
        <v>6695</v>
      </c>
      <c r="Q5024" t="s">
        <v>12661</v>
      </c>
      <c r="R5024" t="s">
        <v>12662</v>
      </c>
      <c r="S5024" t="s">
        <v>12663</v>
      </c>
      <c r="T5024">
        <v>6.3</v>
      </c>
      <c r="U5024">
        <v>180851</v>
      </c>
      <c r="V5024" s="12">
        <f>W5024*1.24823238899982</f>
        <v>56170457.504991896</v>
      </c>
      <c r="W5024" s="3">
        <v>45000000</v>
      </c>
      <c r="X5024" s="13">
        <f>Y5024*1.24823238899982</f>
        <v>63221321.587855011</v>
      </c>
      <c r="Y5024" s="3">
        <v>50648679</v>
      </c>
      <c r="Z5024" s="13">
        <f>AA5024*144548551.06</f>
        <v>2.1352398725873052E+16</v>
      </c>
      <c r="AA5024" s="3">
        <v>147717833</v>
      </c>
      <c r="AB5024">
        <v>385</v>
      </c>
    </row>
    <row r="5025" spans="1:28" hidden="1" x14ac:dyDescent="0.2">
      <c r="A5025" t="s">
        <v>43059</v>
      </c>
      <c r="B5025" t="s">
        <v>43060</v>
      </c>
      <c r="C5025">
        <v>2017</v>
      </c>
      <c r="D5025" s="1">
        <v>42747</v>
      </c>
      <c r="E5025" t="s">
        <v>1045</v>
      </c>
      <c r="H5025">
        <v>124</v>
      </c>
      <c r="I5025" t="s">
        <v>4358</v>
      </c>
      <c r="J5025" t="s">
        <v>1076</v>
      </c>
      <c r="M5025" t="s">
        <v>43061</v>
      </c>
      <c r="N5025" t="s">
        <v>43062</v>
      </c>
      <c r="O5025" t="s">
        <v>43063</v>
      </c>
      <c r="P5025" t="s">
        <v>26343</v>
      </c>
      <c r="Q5025" t="s">
        <v>43064</v>
      </c>
      <c r="R5025" t="s">
        <v>43065</v>
      </c>
      <c r="S5025" t="s">
        <v>43066</v>
      </c>
      <c r="T5025">
        <v>7.7</v>
      </c>
      <c r="U5025">
        <v>19152</v>
      </c>
      <c r="W5025"/>
      <c r="X5025"/>
      <c r="Y5025"/>
      <c r="Z5025"/>
      <c r="AA5025">
        <v>10081222</v>
      </c>
      <c r="AB5025">
        <v>20</v>
      </c>
    </row>
    <row r="5026" spans="1:28" hidden="1" x14ac:dyDescent="0.2">
      <c r="A5026" t="s">
        <v>43067</v>
      </c>
      <c r="B5026" t="s">
        <v>43068</v>
      </c>
      <c r="C5026">
        <v>2019</v>
      </c>
      <c r="D5026" s="1">
        <v>43628</v>
      </c>
      <c r="E5026" t="s">
        <v>1045</v>
      </c>
      <c r="F5026" t="s">
        <v>44032</v>
      </c>
      <c r="G5026" t="s">
        <v>44036</v>
      </c>
      <c r="H5026">
        <v>137</v>
      </c>
      <c r="I5026" t="s">
        <v>495</v>
      </c>
      <c r="J5026" t="s">
        <v>26</v>
      </c>
      <c r="K5026" t="s">
        <v>308</v>
      </c>
      <c r="M5026" t="s">
        <v>8904</v>
      </c>
      <c r="N5026" t="s">
        <v>8904</v>
      </c>
      <c r="O5026" t="s">
        <v>43069</v>
      </c>
      <c r="P5026" t="s">
        <v>40228</v>
      </c>
      <c r="Q5026" t="s">
        <v>43070</v>
      </c>
      <c r="R5026" t="s">
        <v>43071</v>
      </c>
      <c r="S5026" t="s">
        <v>43072</v>
      </c>
      <c r="T5026">
        <v>8</v>
      </c>
      <c r="U5026">
        <v>227338</v>
      </c>
      <c r="W5026">
        <v>18600000</v>
      </c>
      <c r="X5026"/>
      <c r="Y5026"/>
      <c r="Z5026"/>
      <c r="AA5026">
        <v>333686</v>
      </c>
      <c r="AB5026">
        <v>1207</v>
      </c>
    </row>
    <row r="5027" spans="1:28" hidden="1" x14ac:dyDescent="0.2">
      <c r="A5027" t="s">
        <v>43073</v>
      </c>
      <c r="B5027" t="s">
        <v>43074</v>
      </c>
      <c r="C5027">
        <v>2018</v>
      </c>
      <c r="D5027" t="s">
        <v>38215</v>
      </c>
      <c r="E5027" t="s">
        <v>1045</v>
      </c>
      <c r="H5027">
        <v>110</v>
      </c>
      <c r="I5027" t="s">
        <v>4358</v>
      </c>
      <c r="J5027" t="s">
        <v>1076</v>
      </c>
      <c r="M5027" t="s">
        <v>43075</v>
      </c>
      <c r="N5027" t="s">
        <v>43076</v>
      </c>
      <c r="O5027" t="s">
        <v>43077</v>
      </c>
      <c r="P5027" t="s">
        <v>43078</v>
      </c>
      <c r="Q5027" t="s">
        <v>43079</v>
      </c>
      <c r="R5027" t="s">
        <v>43080</v>
      </c>
      <c r="S5027" t="s">
        <v>43081</v>
      </c>
      <c r="T5027">
        <v>4.0999999999999996</v>
      </c>
      <c r="U5027">
        <v>53649</v>
      </c>
      <c r="W5027"/>
      <c r="X5027"/>
      <c r="Y5027"/>
      <c r="Z5027"/>
      <c r="AA5027">
        <v>3595901</v>
      </c>
      <c r="AB5027">
        <v>41</v>
      </c>
    </row>
    <row r="5028" spans="1:28" x14ac:dyDescent="0.2">
      <c r="A5028" t="s">
        <v>15817</v>
      </c>
      <c r="B5028" t="s">
        <v>15818</v>
      </c>
      <c r="C5028">
        <v>2007</v>
      </c>
      <c r="D5028" s="1">
        <v>39545</v>
      </c>
      <c r="E5028" t="s">
        <v>1045</v>
      </c>
      <c r="F5028" t="s">
        <v>44040</v>
      </c>
      <c r="G5028" t="s">
        <v>44050</v>
      </c>
      <c r="H5028">
        <v>110</v>
      </c>
      <c r="I5028" t="s">
        <v>25</v>
      </c>
      <c r="J5028" t="s">
        <v>26</v>
      </c>
      <c r="M5028" t="s">
        <v>13808</v>
      </c>
      <c r="N5028" t="s">
        <v>15819</v>
      </c>
      <c r="O5028" t="s">
        <v>15820</v>
      </c>
      <c r="P5028" t="s">
        <v>4689</v>
      </c>
      <c r="Q5028" t="s">
        <v>15821</v>
      </c>
      <c r="R5028" t="s">
        <v>15822</v>
      </c>
      <c r="S5028" t="s">
        <v>15823</v>
      </c>
      <c r="T5028">
        <v>6.1</v>
      </c>
      <c r="U5028">
        <v>57633</v>
      </c>
      <c r="V5028" s="12">
        <f>W5028*1.24823238899982</f>
        <v>27461112.557996038</v>
      </c>
      <c r="W5028" s="3">
        <v>22000000</v>
      </c>
      <c r="X5028" s="13">
        <f>Y5028*1.24823238899982</f>
        <v>113150021.74099825</v>
      </c>
      <c r="Y5028" s="3">
        <v>90648202</v>
      </c>
      <c r="Z5028" s="13">
        <f>AA5028*144548551.06</f>
        <v>2.1375918220616024E+16</v>
      </c>
      <c r="AA5028" s="3">
        <v>147880543</v>
      </c>
      <c r="AB5028">
        <v>91</v>
      </c>
    </row>
    <row r="5029" spans="1:28" hidden="1" x14ac:dyDescent="0.2">
      <c r="A5029" t="s">
        <v>43090</v>
      </c>
      <c r="B5029" t="s">
        <v>43091</v>
      </c>
      <c r="C5029">
        <v>2019</v>
      </c>
      <c r="D5029" t="s">
        <v>39338</v>
      </c>
      <c r="E5029" t="s">
        <v>1045</v>
      </c>
      <c r="F5029" t="s">
        <v>44032</v>
      </c>
      <c r="H5029">
        <v>104</v>
      </c>
      <c r="I5029" t="s">
        <v>433</v>
      </c>
      <c r="J5029" t="s">
        <v>26</v>
      </c>
      <c r="M5029" t="s">
        <v>43092</v>
      </c>
      <c r="N5029" t="s">
        <v>43092</v>
      </c>
      <c r="O5029" t="s">
        <v>43093</v>
      </c>
      <c r="P5029" t="s">
        <v>43094</v>
      </c>
      <c r="Q5029" t="s">
        <v>43095</v>
      </c>
      <c r="R5029" t="s">
        <v>43096</v>
      </c>
      <c r="S5029" t="s">
        <v>43097</v>
      </c>
      <c r="T5029">
        <v>6.8</v>
      </c>
      <c r="U5029">
        <v>14108</v>
      </c>
      <c r="W5029"/>
      <c r="X5029"/>
      <c r="Y5029">
        <v>7189808</v>
      </c>
      <c r="Z5029"/>
      <c r="AA5029">
        <v>7442106</v>
      </c>
      <c r="AB5029">
        <v>163</v>
      </c>
    </row>
    <row r="5030" spans="1:28" hidden="1" x14ac:dyDescent="0.2">
      <c r="A5030" t="s">
        <v>43098</v>
      </c>
      <c r="B5030" t="s">
        <v>43099</v>
      </c>
      <c r="C5030">
        <v>2018</v>
      </c>
      <c r="D5030" t="s">
        <v>39948</v>
      </c>
      <c r="E5030" t="s">
        <v>176</v>
      </c>
      <c r="F5030" t="s">
        <v>44036</v>
      </c>
      <c r="H5030">
        <v>115</v>
      </c>
      <c r="I5030" t="s">
        <v>943</v>
      </c>
      <c r="J5030" t="s">
        <v>944</v>
      </c>
      <c r="M5030" t="s">
        <v>32821</v>
      </c>
      <c r="N5030" t="s">
        <v>37548</v>
      </c>
      <c r="O5030" t="s">
        <v>43100</v>
      </c>
      <c r="P5030" t="s">
        <v>37167</v>
      </c>
      <c r="Q5030" t="s">
        <v>43101</v>
      </c>
      <c r="R5030" t="s">
        <v>43102</v>
      </c>
      <c r="S5030" t="s">
        <v>43103</v>
      </c>
      <c r="T5030">
        <v>7.5</v>
      </c>
      <c r="U5030">
        <v>12707</v>
      </c>
      <c r="W5030"/>
      <c r="X5030"/>
      <c r="Y5030"/>
      <c r="Z5030"/>
      <c r="AA5030">
        <v>310320</v>
      </c>
      <c r="AB5030">
        <v>207</v>
      </c>
    </row>
    <row r="5031" spans="1:28" x14ac:dyDescent="0.2">
      <c r="A5031" t="s">
        <v>12181</v>
      </c>
      <c r="B5031" t="s">
        <v>12182</v>
      </c>
      <c r="C5031">
        <v>2007</v>
      </c>
      <c r="D5031" s="1">
        <v>39212</v>
      </c>
      <c r="E5031" t="s">
        <v>44037</v>
      </c>
      <c r="F5031" t="s">
        <v>44038</v>
      </c>
      <c r="G5031" t="s">
        <v>44040</v>
      </c>
      <c r="H5031">
        <v>85</v>
      </c>
      <c r="I5031" t="s">
        <v>25</v>
      </c>
      <c r="J5031" t="s">
        <v>26</v>
      </c>
      <c r="M5031" t="s">
        <v>12183</v>
      </c>
      <c r="N5031" t="s">
        <v>12184</v>
      </c>
      <c r="O5031" t="s">
        <v>12185</v>
      </c>
      <c r="P5031" t="s">
        <v>11792</v>
      </c>
      <c r="Q5031" t="s">
        <v>12186</v>
      </c>
      <c r="R5031" t="s">
        <v>12187</v>
      </c>
      <c r="S5031" t="s">
        <v>12188</v>
      </c>
      <c r="T5031">
        <v>6.7</v>
      </c>
      <c r="U5031">
        <v>67541</v>
      </c>
      <c r="V5031" s="12">
        <f>W5031*1.24823238899982</f>
        <v>124823238.89998199</v>
      </c>
      <c r="W5031" s="3">
        <v>100000000</v>
      </c>
      <c r="X5031" s="13">
        <f>Y5031*1.24823238899982</f>
        <v>73480562.316530362</v>
      </c>
      <c r="Y5031" s="3">
        <v>58867694</v>
      </c>
      <c r="Z5031" s="13">
        <f>AA5031*144548551.06</f>
        <v>2.1972205566992208E+16</v>
      </c>
      <c r="AA5031" s="3">
        <v>152005713</v>
      </c>
      <c r="AB5031">
        <v>130</v>
      </c>
    </row>
    <row r="5032" spans="1:28" hidden="1" x14ac:dyDescent="0.2">
      <c r="A5032" t="s">
        <v>43112</v>
      </c>
      <c r="B5032" t="s">
        <v>12665</v>
      </c>
      <c r="C5032">
        <v>2018</v>
      </c>
      <c r="D5032" s="1">
        <v>43262</v>
      </c>
      <c r="E5032" t="s">
        <v>16512</v>
      </c>
      <c r="F5032" t="s">
        <v>44032</v>
      </c>
      <c r="H5032">
        <v>163</v>
      </c>
      <c r="I5032" t="s">
        <v>943</v>
      </c>
      <c r="J5032" t="s">
        <v>2402</v>
      </c>
      <c r="M5032" t="s">
        <v>13463</v>
      </c>
      <c r="N5032" t="s">
        <v>43113</v>
      </c>
      <c r="O5032" t="s">
        <v>43114</v>
      </c>
      <c r="P5032" t="s">
        <v>30440</v>
      </c>
      <c r="Q5032" t="s">
        <v>43115</v>
      </c>
      <c r="R5032" t="s">
        <v>43116</v>
      </c>
      <c r="S5032" t="s">
        <v>43117</v>
      </c>
      <c r="T5032">
        <v>6.8</v>
      </c>
      <c r="U5032">
        <v>12121</v>
      </c>
      <c r="W5032"/>
      <c r="X5032"/>
      <c r="Y5032"/>
      <c r="Z5032"/>
      <c r="AA5032">
        <v>2278361</v>
      </c>
      <c r="AB5032">
        <v>378</v>
      </c>
    </row>
    <row r="5033" spans="1:28" hidden="1" x14ac:dyDescent="0.2">
      <c r="A5033" t="s">
        <v>43118</v>
      </c>
      <c r="B5033" t="s">
        <v>43119</v>
      </c>
      <c r="C5033">
        <v>2019</v>
      </c>
      <c r="D5033" s="1">
        <v>43591</v>
      </c>
      <c r="E5033" t="s">
        <v>16512</v>
      </c>
      <c r="F5033" t="s">
        <v>44038</v>
      </c>
      <c r="G5033" t="s">
        <v>44032</v>
      </c>
      <c r="H5033">
        <v>150</v>
      </c>
      <c r="I5033" t="s">
        <v>943</v>
      </c>
      <c r="J5033" t="s">
        <v>944</v>
      </c>
      <c r="M5033" t="s">
        <v>34252</v>
      </c>
      <c r="N5033" t="s">
        <v>43120</v>
      </c>
      <c r="O5033" t="s">
        <v>43121</v>
      </c>
      <c r="P5033" t="s">
        <v>9379</v>
      </c>
      <c r="Q5033" t="s">
        <v>30888</v>
      </c>
      <c r="R5033" t="s">
        <v>43122</v>
      </c>
      <c r="S5033" t="s">
        <v>43123</v>
      </c>
      <c r="T5033">
        <v>5.2</v>
      </c>
      <c r="U5033">
        <v>19049</v>
      </c>
      <c r="W5033"/>
      <c r="X5033"/>
      <c r="Y5033">
        <v>2971549</v>
      </c>
      <c r="Z5033"/>
      <c r="AA5033">
        <v>33185983</v>
      </c>
      <c r="AB5033">
        <v>902</v>
      </c>
    </row>
    <row r="5034" spans="1:28" hidden="1" x14ac:dyDescent="0.2">
      <c r="A5034" t="s">
        <v>43124</v>
      </c>
      <c r="B5034" t="s">
        <v>43125</v>
      </c>
      <c r="C5034">
        <v>2018</v>
      </c>
      <c r="D5034" s="1">
        <v>43628</v>
      </c>
      <c r="E5034" t="s">
        <v>1045</v>
      </c>
      <c r="F5034" t="s">
        <v>44032</v>
      </c>
      <c r="H5034">
        <v>124</v>
      </c>
      <c r="I5034" t="s">
        <v>943</v>
      </c>
      <c r="J5034" t="s">
        <v>944</v>
      </c>
      <c r="M5034" t="s">
        <v>43126</v>
      </c>
      <c r="N5034" t="s">
        <v>43127</v>
      </c>
      <c r="O5034" t="s">
        <v>43128</v>
      </c>
      <c r="P5034" t="s">
        <v>19882</v>
      </c>
      <c r="Q5034" t="s">
        <v>43129</v>
      </c>
      <c r="R5034" t="s">
        <v>43130</v>
      </c>
      <c r="S5034" t="s">
        <v>43131</v>
      </c>
      <c r="T5034">
        <v>8</v>
      </c>
      <c r="U5034">
        <v>26505</v>
      </c>
      <c r="W5034"/>
      <c r="X5034"/>
      <c r="Y5034"/>
      <c r="Z5034"/>
      <c r="AA5034">
        <v>26125610</v>
      </c>
      <c r="AB5034">
        <v>237</v>
      </c>
    </row>
    <row r="5035" spans="1:28" x14ac:dyDescent="0.2">
      <c r="A5035" t="s">
        <v>11227</v>
      </c>
      <c r="B5035" t="s">
        <v>11228</v>
      </c>
      <c r="C5035">
        <v>2007</v>
      </c>
      <c r="D5035" t="s">
        <v>11229</v>
      </c>
      <c r="E5035" t="s">
        <v>176</v>
      </c>
      <c r="F5035" t="s">
        <v>44046</v>
      </c>
      <c r="G5035" t="s">
        <v>44053</v>
      </c>
      <c r="H5035">
        <v>116</v>
      </c>
      <c r="I5035" t="s">
        <v>229</v>
      </c>
      <c r="J5035" t="s">
        <v>26</v>
      </c>
      <c r="K5035" t="s">
        <v>64</v>
      </c>
      <c r="M5035" t="s">
        <v>330</v>
      </c>
      <c r="N5035" t="s">
        <v>11230</v>
      </c>
      <c r="O5035" t="s">
        <v>11231</v>
      </c>
      <c r="P5035" t="s">
        <v>125</v>
      </c>
      <c r="Q5035" t="s">
        <v>233</v>
      </c>
      <c r="R5035" t="s">
        <v>11232</v>
      </c>
      <c r="S5035" t="s">
        <v>11233</v>
      </c>
      <c r="T5035">
        <v>7.3</v>
      </c>
      <c r="U5035">
        <v>337635</v>
      </c>
      <c r="V5035" s="12">
        <f>W5035*1.24823238899982</f>
        <v>62411619.449990995</v>
      </c>
      <c r="W5035" s="3">
        <v>50000000</v>
      </c>
      <c r="X5035" s="13">
        <f>Y5035*1.24823238899982</f>
        <v>66029088.034276873</v>
      </c>
      <c r="Y5035" s="3">
        <v>52898073</v>
      </c>
      <c r="Z5035" s="13">
        <f>AA5035*144548551.06</f>
        <v>2.2171381039177496E+16</v>
      </c>
      <c r="AA5035" s="3">
        <v>153383627</v>
      </c>
      <c r="AB5035">
        <v>841</v>
      </c>
    </row>
    <row r="5036" spans="1:28" hidden="1" x14ac:dyDescent="0.2">
      <c r="A5036" t="s">
        <v>43140</v>
      </c>
      <c r="B5036" t="s">
        <v>43141</v>
      </c>
      <c r="C5036">
        <v>2018</v>
      </c>
      <c r="D5036" t="s">
        <v>43142</v>
      </c>
      <c r="E5036" t="s">
        <v>1045</v>
      </c>
      <c r="F5036" t="s">
        <v>44032</v>
      </c>
      <c r="H5036">
        <v>92</v>
      </c>
      <c r="I5036" t="s">
        <v>25</v>
      </c>
      <c r="J5036" t="s">
        <v>26</v>
      </c>
      <c r="M5036" t="s">
        <v>2341</v>
      </c>
      <c r="N5036" t="s">
        <v>2341</v>
      </c>
      <c r="O5036" t="s">
        <v>43143</v>
      </c>
      <c r="P5036" t="s">
        <v>2341</v>
      </c>
      <c r="Q5036" t="s">
        <v>43144</v>
      </c>
      <c r="R5036" t="s">
        <v>43145</v>
      </c>
      <c r="S5036" t="s">
        <v>43146</v>
      </c>
      <c r="T5036">
        <v>7.1</v>
      </c>
      <c r="U5036">
        <v>13073</v>
      </c>
      <c r="W5036">
        <v>191000</v>
      </c>
      <c r="X5036"/>
      <c r="Y5036"/>
      <c r="Z5036"/>
      <c r="AA5036">
        <v>456304</v>
      </c>
      <c r="AB5036">
        <v>117</v>
      </c>
    </row>
    <row r="5037" spans="1:28" hidden="1" x14ac:dyDescent="0.2">
      <c r="A5037" t="s">
        <v>43147</v>
      </c>
      <c r="B5037" t="s">
        <v>43148</v>
      </c>
      <c r="C5037">
        <v>2018</v>
      </c>
      <c r="D5037" s="1">
        <v>43467</v>
      </c>
      <c r="E5037" t="s">
        <v>176</v>
      </c>
      <c r="H5037">
        <v>147</v>
      </c>
      <c r="I5037" t="s">
        <v>943</v>
      </c>
      <c r="J5037" t="s">
        <v>2402</v>
      </c>
      <c r="M5037" t="s">
        <v>43149</v>
      </c>
      <c r="N5037" t="s">
        <v>43150</v>
      </c>
      <c r="O5037" t="s">
        <v>43151</v>
      </c>
      <c r="P5037" t="s">
        <v>43152</v>
      </c>
      <c r="Q5037" t="s">
        <v>43153</v>
      </c>
      <c r="R5037" t="s">
        <v>43154</v>
      </c>
      <c r="S5037" t="s">
        <v>43155</v>
      </c>
      <c r="T5037">
        <v>9</v>
      </c>
      <c r="U5037">
        <v>11752</v>
      </c>
      <c r="W5037" t="s">
        <v>5675</v>
      </c>
      <c r="X5037"/>
      <c r="Y5037"/>
      <c r="Z5037"/>
      <c r="AA5037">
        <v>3417</v>
      </c>
      <c r="AB5037">
        <v>369</v>
      </c>
    </row>
    <row r="5038" spans="1:28" hidden="1" x14ac:dyDescent="0.2">
      <c r="A5038" t="s">
        <v>43156</v>
      </c>
      <c r="B5038" t="s">
        <v>43157</v>
      </c>
      <c r="C5038">
        <v>2018</v>
      </c>
      <c r="D5038" t="s">
        <v>39152</v>
      </c>
      <c r="E5038" t="s">
        <v>16512</v>
      </c>
      <c r="F5038" t="s">
        <v>44038</v>
      </c>
      <c r="H5038">
        <v>107</v>
      </c>
      <c r="I5038" t="s">
        <v>4358</v>
      </c>
      <c r="J5038" t="s">
        <v>1076</v>
      </c>
      <c r="M5038" t="s">
        <v>38403</v>
      </c>
      <c r="N5038" t="s">
        <v>43158</v>
      </c>
      <c r="O5038" t="s">
        <v>43159</v>
      </c>
      <c r="P5038" t="s">
        <v>43160</v>
      </c>
      <c r="Q5038" t="s">
        <v>43160</v>
      </c>
      <c r="R5038" t="s">
        <v>43161</v>
      </c>
      <c r="S5038" t="s">
        <v>43162</v>
      </c>
      <c r="T5038">
        <v>7.7</v>
      </c>
      <c r="U5038">
        <v>19574</v>
      </c>
      <c r="W5038"/>
      <c r="X5038"/>
      <c r="Y5038"/>
      <c r="Z5038"/>
      <c r="AA5038">
        <v>1562712</v>
      </c>
      <c r="AB5038">
        <v>37</v>
      </c>
    </row>
    <row r="5039" spans="1:28" x14ac:dyDescent="0.2">
      <c r="A5039" t="s">
        <v>12647</v>
      </c>
      <c r="B5039" t="s">
        <v>12648</v>
      </c>
      <c r="C5039">
        <v>2007</v>
      </c>
      <c r="D5039" s="1">
        <v>39449</v>
      </c>
      <c r="E5039" t="s">
        <v>1045</v>
      </c>
      <c r="F5039" t="s">
        <v>44032</v>
      </c>
      <c r="G5039" t="s">
        <v>44036</v>
      </c>
      <c r="H5039">
        <v>126</v>
      </c>
      <c r="I5039" t="s">
        <v>25</v>
      </c>
      <c r="J5039" t="s">
        <v>26</v>
      </c>
      <c r="M5039" t="s">
        <v>12649</v>
      </c>
      <c r="N5039" t="s">
        <v>12650</v>
      </c>
      <c r="O5039" t="s">
        <v>12651</v>
      </c>
      <c r="P5039" t="s">
        <v>12652</v>
      </c>
      <c r="Q5039" t="s">
        <v>12653</v>
      </c>
      <c r="R5039" t="s">
        <v>12654</v>
      </c>
      <c r="S5039" t="s">
        <v>12655</v>
      </c>
      <c r="T5039">
        <v>7</v>
      </c>
      <c r="U5039">
        <v>197974</v>
      </c>
      <c r="V5039" s="12">
        <f>W5039*1.24823238899982</f>
        <v>37446971.6699946</v>
      </c>
      <c r="W5039" s="3">
        <v>30000000</v>
      </c>
      <c r="X5039" s="13">
        <f>Y5039*1.24823238899982</f>
        <v>67024846.699115641</v>
      </c>
      <c r="Y5039" s="3">
        <v>53695808</v>
      </c>
      <c r="Z5039" s="13">
        <f>AA5039*144548551.06</f>
        <v>2.2670321007453908E+16</v>
      </c>
      <c r="AA5039" s="3">
        <v>156835339</v>
      </c>
      <c r="AB5039">
        <v>278</v>
      </c>
    </row>
    <row r="5040" spans="1:28" hidden="1" x14ac:dyDescent="0.2">
      <c r="A5040" t="s">
        <v>43171</v>
      </c>
      <c r="B5040" t="s">
        <v>43172</v>
      </c>
      <c r="C5040">
        <v>2018</v>
      </c>
      <c r="D5040" t="s">
        <v>43173</v>
      </c>
      <c r="E5040" t="s">
        <v>176</v>
      </c>
      <c r="F5040" t="s">
        <v>44046</v>
      </c>
      <c r="G5040" t="s">
        <v>44042</v>
      </c>
      <c r="H5040">
        <v>90</v>
      </c>
      <c r="I5040" t="s">
        <v>25</v>
      </c>
      <c r="J5040" t="s">
        <v>26</v>
      </c>
      <c r="M5040" t="s">
        <v>8733</v>
      </c>
      <c r="N5040" t="s">
        <v>43174</v>
      </c>
      <c r="O5040" t="s">
        <v>43175</v>
      </c>
      <c r="P5040" t="s">
        <v>43176</v>
      </c>
      <c r="Q5040" t="s">
        <v>43177</v>
      </c>
      <c r="R5040" t="s">
        <v>43178</v>
      </c>
      <c r="S5040" t="s">
        <v>43179</v>
      </c>
      <c r="T5040">
        <v>6.1</v>
      </c>
      <c r="U5040">
        <v>33388</v>
      </c>
      <c r="W5040"/>
      <c r="X5040"/>
      <c r="Y5040"/>
      <c r="Z5040"/>
      <c r="AA5040"/>
      <c r="AB5040">
        <v>582</v>
      </c>
    </row>
    <row r="5041" spans="1:28" x14ac:dyDescent="0.2">
      <c r="A5041" t="s">
        <v>15011</v>
      </c>
      <c r="B5041" t="s">
        <v>15012</v>
      </c>
      <c r="C5041">
        <v>2007</v>
      </c>
      <c r="D5041" t="s">
        <v>11679</v>
      </c>
      <c r="E5041" t="s">
        <v>1045</v>
      </c>
      <c r="F5041" t="s">
        <v>44036</v>
      </c>
      <c r="H5041">
        <v>103</v>
      </c>
      <c r="I5041" t="s">
        <v>25</v>
      </c>
      <c r="J5041" t="s">
        <v>26</v>
      </c>
      <c r="M5041" t="s">
        <v>1140</v>
      </c>
      <c r="N5041" t="s">
        <v>15013</v>
      </c>
      <c r="O5041" t="s">
        <v>15014</v>
      </c>
      <c r="P5041" t="s">
        <v>447</v>
      </c>
      <c r="Q5041" t="s">
        <v>15015</v>
      </c>
      <c r="R5041" t="s">
        <v>15016</v>
      </c>
      <c r="S5041" t="s">
        <v>15017</v>
      </c>
      <c r="T5041">
        <v>4.0999999999999996</v>
      </c>
      <c r="U5041">
        <v>67266</v>
      </c>
      <c r="V5041" s="12">
        <f>W5041*1.24823238899982</f>
        <v>74893943.3399892</v>
      </c>
      <c r="W5041" s="3">
        <v>60000000</v>
      </c>
      <c r="X5041" s="13">
        <f>Y5041*1.24823238899982</f>
        <v>119422895.02983989</v>
      </c>
      <c r="Y5041" s="3">
        <v>95673607</v>
      </c>
      <c r="Z5041" s="13">
        <f>AA5041*144548551.06</f>
        <v>2.310095296789286E+16</v>
      </c>
      <c r="AA5041" s="3">
        <v>159814490</v>
      </c>
      <c r="AB5041">
        <v>308</v>
      </c>
    </row>
    <row r="5042" spans="1:28" x14ac:dyDescent="0.2">
      <c r="A5042" t="s">
        <v>10588</v>
      </c>
      <c r="B5042" t="s">
        <v>10589</v>
      </c>
      <c r="C5042">
        <v>2007</v>
      </c>
      <c r="D5042" s="1">
        <v>39300</v>
      </c>
      <c r="E5042" t="s">
        <v>44037</v>
      </c>
      <c r="F5042" t="s">
        <v>44031</v>
      </c>
      <c r="G5042" t="s">
        <v>44038</v>
      </c>
      <c r="H5042">
        <v>95</v>
      </c>
      <c r="I5042" t="s">
        <v>25</v>
      </c>
      <c r="J5042" t="s">
        <v>26</v>
      </c>
      <c r="M5042" t="s">
        <v>10590</v>
      </c>
      <c r="N5042" t="s">
        <v>10591</v>
      </c>
      <c r="O5042" t="s">
        <v>10592</v>
      </c>
      <c r="P5042" t="s">
        <v>10593</v>
      </c>
      <c r="Q5042" t="s">
        <v>10594</v>
      </c>
      <c r="R5042" t="s">
        <v>10595</v>
      </c>
      <c r="S5042" t="s">
        <v>10596</v>
      </c>
      <c r="T5042">
        <v>6.8</v>
      </c>
      <c r="U5042">
        <v>85515</v>
      </c>
      <c r="V5042" s="12">
        <f>W5042*1.24823238899982</f>
        <v>187234858.34997299</v>
      </c>
      <c r="W5042" s="3">
        <v>150000000</v>
      </c>
      <c r="X5042" s="13">
        <f>Y5042*1.24823238899982</f>
        <v>122104802.2044789</v>
      </c>
      <c r="Y5042" s="3">
        <v>97822171</v>
      </c>
      <c r="Z5042" s="13">
        <f>AA5042*144548551.06</f>
        <v>2.4476844711293716E+16</v>
      </c>
      <c r="AA5042" s="3">
        <v>169333034</v>
      </c>
      <c r="AB5042">
        <v>176</v>
      </c>
    </row>
    <row r="5043" spans="1:28" hidden="1" x14ac:dyDescent="0.2">
      <c r="A5043" t="s">
        <v>43195</v>
      </c>
      <c r="B5043" t="s">
        <v>43196</v>
      </c>
      <c r="C5043">
        <v>2019</v>
      </c>
      <c r="D5043" s="1">
        <v>38693</v>
      </c>
      <c r="E5043" t="s">
        <v>16512</v>
      </c>
      <c r="F5043" t="s">
        <v>44032</v>
      </c>
      <c r="G5043" t="s">
        <v>44049</v>
      </c>
      <c r="H5043">
        <v>155</v>
      </c>
      <c r="I5043" t="s">
        <v>4427</v>
      </c>
      <c r="J5043" t="s">
        <v>4428</v>
      </c>
      <c r="M5043" t="s">
        <v>17903</v>
      </c>
      <c r="N5043" t="s">
        <v>43197</v>
      </c>
      <c r="O5043" t="s">
        <v>43198</v>
      </c>
      <c r="P5043" t="s">
        <v>43199</v>
      </c>
      <c r="Q5043" t="s">
        <v>43200</v>
      </c>
      <c r="R5043" t="s">
        <v>43201</v>
      </c>
      <c r="S5043" t="s">
        <v>43202</v>
      </c>
      <c r="T5043">
        <v>3.1</v>
      </c>
      <c r="U5043">
        <v>42692</v>
      </c>
      <c r="W5043">
        <v>4000000</v>
      </c>
      <c r="X5043"/>
      <c r="Y5043"/>
      <c r="Z5043"/>
      <c r="AA5043"/>
      <c r="AB5043">
        <v>17</v>
      </c>
    </row>
    <row r="5044" spans="1:28" hidden="1" x14ac:dyDescent="0.2">
      <c r="A5044" t="s">
        <v>43203</v>
      </c>
      <c r="B5044" t="s">
        <v>43204</v>
      </c>
      <c r="C5044">
        <v>2018</v>
      </c>
      <c r="D5044" t="s">
        <v>40667</v>
      </c>
      <c r="E5044" t="s">
        <v>44035</v>
      </c>
      <c r="F5044" t="s">
        <v>44032</v>
      </c>
      <c r="G5044" t="s">
        <v>44057</v>
      </c>
      <c r="H5044">
        <v>136</v>
      </c>
      <c r="I5044" t="s">
        <v>4358</v>
      </c>
      <c r="J5044" t="s">
        <v>1076</v>
      </c>
      <c r="M5044" t="s">
        <v>43205</v>
      </c>
      <c r="N5044" t="s">
        <v>43206</v>
      </c>
      <c r="O5044" t="s">
        <v>43207</v>
      </c>
      <c r="P5044" t="s">
        <v>43208</v>
      </c>
      <c r="Q5044" t="s">
        <v>43209</v>
      </c>
      <c r="R5044" t="s">
        <v>43210</v>
      </c>
      <c r="S5044" t="s">
        <v>43211</v>
      </c>
      <c r="T5044">
        <v>7.8</v>
      </c>
      <c r="U5044">
        <v>14437</v>
      </c>
      <c r="W5044" t="s">
        <v>43212</v>
      </c>
      <c r="X5044"/>
      <c r="Y5044"/>
      <c r="Z5044"/>
      <c r="AA5044">
        <v>13700403</v>
      </c>
      <c r="AB5044">
        <v>31</v>
      </c>
    </row>
    <row r="5045" spans="1:28" hidden="1" x14ac:dyDescent="0.2">
      <c r="A5045" t="s">
        <v>43213</v>
      </c>
      <c r="B5045" t="s">
        <v>43214</v>
      </c>
      <c r="C5045">
        <v>2018</v>
      </c>
      <c r="D5045" t="s">
        <v>34732</v>
      </c>
      <c r="E5045" t="s">
        <v>16512</v>
      </c>
      <c r="F5045" t="s">
        <v>44032</v>
      </c>
      <c r="H5045">
        <v>156</v>
      </c>
      <c r="I5045" t="s">
        <v>943</v>
      </c>
      <c r="J5045" t="s">
        <v>33084</v>
      </c>
      <c r="M5045" t="s">
        <v>43215</v>
      </c>
      <c r="N5045" t="s">
        <v>43215</v>
      </c>
      <c r="O5045" t="s">
        <v>43216</v>
      </c>
      <c r="P5045" t="s">
        <v>43217</v>
      </c>
      <c r="Q5045" t="s">
        <v>43218</v>
      </c>
      <c r="R5045" t="s">
        <v>43219</v>
      </c>
      <c r="S5045" t="s">
        <v>43220</v>
      </c>
      <c r="T5045">
        <v>8.1999999999999993</v>
      </c>
      <c r="U5045">
        <v>31765</v>
      </c>
      <c r="W5045"/>
      <c r="X5045"/>
      <c r="Y5045"/>
      <c r="Z5045"/>
      <c r="AA5045">
        <v>6421597</v>
      </c>
      <c r="AB5045">
        <v>1068</v>
      </c>
    </row>
    <row r="5046" spans="1:28" hidden="1" x14ac:dyDescent="0.2">
      <c r="A5046" t="s">
        <v>43221</v>
      </c>
      <c r="B5046" t="s">
        <v>43222</v>
      </c>
      <c r="C5046">
        <v>2020</v>
      </c>
      <c r="D5046" t="s">
        <v>43223</v>
      </c>
      <c r="E5046" t="s">
        <v>16512</v>
      </c>
      <c r="F5046" t="s">
        <v>44032</v>
      </c>
      <c r="H5046">
        <v>133</v>
      </c>
      <c r="I5046" t="s">
        <v>943</v>
      </c>
      <c r="J5046" t="s">
        <v>944</v>
      </c>
      <c r="M5046" t="s">
        <v>43224</v>
      </c>
      <c r="N5046" t="s">
        <v>43225</v>
      </c>
      <c r="O5046" t="s">
        <v>43226</v>
      </c>
      <c r="P5046" t="s">
        <v>43227</v>
      </c>
      <c r="Q5046" t="s">
        <v>43228</v>
      </c>
      <c r="R5046" t="s">
        <v>43229</v>
      </c>
      <c r="S5046" t="s">
        <v>43230</v>
      </c>
      <c r="T5046">
        <v>1</v>
      </c>
      <c r="U5046">
        <v>53162</v>
      </c>
      <c r="W5046"/>
      <c r="X5046"/>
      <c r="Y5046"/>
      <c r="Z5046"/>
      <c r="AA5046"/>
      <c r="AB5046">
        <v>623</v>
      </c>
    </row>
    <row r="5047" spans="1:28" x14ac:dyDescent="0.2">
      <c r="A5047" t="s">
        <v>17486</v>
      </c>
      <c r="B5047" t="s">
        <v>17487</v>
      </c>
      <c r="C5047">
        <v>2007</v>
      </c>
      <c r="D5047" t="s">
        <v>13637</v>
      </c>
      <c r="E5047" t="s">
        <v>1045</v>
      </c>
      <c r="H5047">
        <v>113</v>
      </c>
      <c r="I5047" t="s">
        <v>25</v>
      </c>
      <c r="J5047" t="s">
        <v>26</v>
      </c>
      <c r="M5047" t="s">
        <v>17488</v>
      </c>
      <c r="N5047" t="s">
        <v>17489</v>
      </c>
      <c r="O5047" t="s">
        <v>17490</v>
      </c>
      <c r="P5047" t="s">
        <v>17491</v>
      </c>
      <c r="Q5047" t="s">
        <v>17492</v>
      </c>
      <c r="R5047" t="s">
        <v>17493</v>
      </c>
      <c r="S5047" t="s">
        <v>17494</v>
      </c>
      <c r="T5047">
        <v>7.6</v>
      </c>
      <c r="U5047">
        <v>511454</v>
      </c>
      <c r="V5047" s="12">
        <f>W5047*1.24823238899982</f>
        <v>24964647.779996399</v>
      </c>
      <c r="W5047" s="3">
        <v>20000000</v>
      </c>
      <c r="X5047" s="13">
        <f>Y5047*1.24823238899982</f>
        <v>151614332.76560503</v>
      </c>
      <c r="Y5047" s="3">
        <v>121463226</v>
      </c>
      <c r="Z5047" s="13">
        <f>AA5047*144548551.06</f>
        <v>2.4690703136198576E+16</v>
      </c>
      <c r="AA5047" s="3">
        <v>170812526</v>
      </c>
      <c r="AB5047">
        <v>660</v>
      </c>
    </row>
    <row r="5048" spans="1:28" x14ac:dyDescent="0.2">
      <c r="A5048" t="s">
        <v>15071</v>
      </c>
      <c r="B5048" t="s">
        <v>15072</v>
      </c>
      <c r="C5048">
        <v>2007</v>
      </c>
      <c r="D5048" t="s">
        <v>11229</v>
      </c>
      <c r="E5048" t="s">
        <v>44041</v>
      </c>
      <c r="F5048" t="s">
        <v>44032</v>
      </c>
      <c r="G5048" t="s">
        <v>44042</v>
      </c>
      <c r="H5048">
        <v>122</v>
      </c>
      <c r="I5048" t="s">
        <v>2371</v>
      </c>
      <c r="J5048" t="s">
        <v>26</v>
      </c>
      <c r="K5048" t="s">
        <v>308</v>
      </c>
      <c r="M5048" t="s">
        <v>7371</v>
      </c>
      <c r="N5048" t="s">
        <v>383</v>
      </c>
      <c r="O5048" t="s">
        <v>15073</v>
      </c>
      <c r="P5048" t="s">
        <v>201</v>
      </c>
      <c r="Q5048" t="s">
        <v>15074</v>
      </c>
      <c r="R5048" t="s">
        <v>15075</v>
      </c>
      <c r="S5048" t="s">
        <v>15076</v>
      </c>
      <c r="T5048">
        <v>8.1</v>
      </c>
      <c r="U5048">
        <v>831694</v>
      </c>
      <c r="V5048" s="12">
        <f>W5048*1.24823238899982</f>
        <v>31205809.724995498</v>
      </c>
      <c r="W5048" s="3">
        <v>25000000</v>
      </c>
      <c r="X5048" s="13">
        <f>Y5048*1.24823238899982</f>
        <v>92723226.697316751</v>
      </c>
      <c r="Y5048" s="3">
        <v>74283625</v>
      </c>
      <c r="Z5048" s="13">
        <f>AA5048*144548551.06</f>
        <v>2.4808458167834096E+16</v>
      </c>
      <c r="AA5048" s="3">
        <v>171627166</v>
      </c>
      <c r="AB5048">
        <v>1850</v>
      </c>
    </row>
    <row r="5049" spans="1:28" hidden="1" x14ac:dyDescent="0.2">
      <c r="A5049" t="s">
        <v>43249</v>
      </c>
      <c r="B5049" t="s">
        <v>43250</v>
      </c>
      <c r="C5049">
        <v>2018</v>
      </c>
      <c r="D5049" s="1">
        <v>43142</v>
      </c>
      <c r="E5049" t="s">
        <v>176</v>
      </c>
      <c r="F5049" t="s">
        <v>44033</v>
      </c>
      <c r="G5049" t="s">
        <v>44042</v>
      </c>
      <c r="H5049">
        <v>100</v>
      </c>
      <c r="I5049" t="s">
        <v>1983</v>
      </c>
      <c r="J5049" t="s">
        <v>26</v>
      </c>
      <c r="M5049" t="s">
        <v>43251</v>
      </c>
      <c r="N5049" t="s">
        <v>43251</v>
      </c>
      <c r="O5049" t="s">
        <v>43252</v>
      </c>
      <c r="P5049" t="s">
        <v>43253</v>
      </c>
      <c r="Q5049" t="s">
        <v>43254</v>
      </c>
      <c r="R5049" t="s">
        <v>43255</v>
      </c>
      <c r="S5049" t="s">
        <v>43256</v>
      </c>
      <c r="T5049">
        <v>6.2</v>
      </c>
      <c r="U5049">
        <v>17474</v>
      </c>
      <c r="W5049"/>
      <c r="X5049"/>
      <c r="Y5049"/>
      <c r="Z5049"/>
      <c r="AA5049">
        <v>22777</v>
      </c>
      <c r="AB5049">
        <v>197</v>
      </c>
    </row>
    <row r="5050" spans="1:28" hidden="1" x14ac:dyDescent="0.2">
      <c r="A5050" t="s">
        <v>43257</v>
      </c>
      <c r="B5050" t="s">
        <v>43258</v>
      </c>
      <c r="C5050">
        <v>2019</v>
      </c>
      <c r="D5050" s="1">
        <v>43529</v>
      </c>
      <c r="E5050" t="s">
        <v>1045</v>
      </c>
      <c r="H5050">
        <v>109</v>
      </c>
      <c r="I5050" t="s">
        <v>25</v>
      </c>
      <c r="J5050" t="s">
        <v>26</v>
      </c>
      <c r="M5050" t="s">
        <v>43259</v>
      </c>
      <c r="N5050" t="s">
        <v>43260</v>
      </c>
      <c r="O5050" t="s">
        <v>43261</v>
      </c>
      <c r="P5050" t="s">
        <v>43262</v>
      </c>
      <c r="Q5050" t="s">
        <v>43263</v>
      </c>
      <c r="R5050" t="s">
        <v>43264</v>
      </c>
      <c r="S5050" t="s">
        <v>43265</v>
      </c>
      <c r="T5050">
        <v>5.6</v>
      </c>
      <c r="U5050">
        <v>10392</v>
      </c>
      <c r="W5050"/>
      <c r="X5050"/>
      <c r="Y5050"/>
      <c r="Z5050"/>
      <c r="AA5050"/>
      <c r="AB5050">
        <v>99</v>
      </c>
    </row>
    <row r="5051" spans="1:28" x14ac:dyDescent="0.2">
      <c r="A5051" t="s">
        <v>11523</v>
      </c>
      <c r="B5051" t="s">
        <v>11524</v>
      </c>
      <c r="C5051">
        <v>2007</v>
      </c>
      <c r="D5051" t="s">
        <v>11525</v>
      </c>
      <c r="E5051" t="s">
        <v>1045</v>
      </c>
      <c r="F5051" t="s">
        <v>44040</v>
      </c>
      <c r="G5051" t="s">
        <v>44034</v>
      </c>
      <c r="H5051">
        <v>96</v>
      </c>
      <c r="I5051" t="s">
        <v>25</v>
      </c>
      <c r="J5051" t="s">
        <v>26</v>
      </c>
      <c r="M5051" t="s">
        <v>3858</v>
      </c>
      <c r="N5051" t="s">
        <v>11526</v>
      </c>
      <c r="O5051" t="s">
        <v>11527</v>
      </c>
      <c r="P5051" t="s">
        <v>11114</v>
      </c>
      <c r="Q5051" t="s">
        <v>11528</v>
      </c>
      <c r="R5051" t="s">
        <v>11529</v>
      </c>
      <c r="S5051" t="s">
        <v>11530</v>
      </c>
      <c r="T5051">
        <v>5.4</v>
      </c>
      <c r="U5051">
        <v>137414</v>
      </c>
      <c r="V5051" s="12">
        <f>W5051*1.24823238899982</f>
        <v>218440668.07496849</v>
      </c>
      <c r="W5051" s="3">
        <v>175000000</v>
      </c>
      <c r="X5051" s="13">
        <f>Y5051*1.24823238899982</f>
        <v>125400294.23695183</v>
      </c>
      <c r="Y5051" s="3">
        <v>100462298</v>
      </c>
      <c r="Z5051" s="13">
        <f>AA5051*144548551.06</f>
        <v>2.5215153900057368E+16</v>
      </c>
      <c r="AA5051" s="3">
        <v>174440724</v>
      </c>
      <c r="AB5051">
        <v>290</v>
      </c>
    </row>
    <row r="5052" spans="1:28" x14ac:dyDescent="0.2">
      <c r="A5052" t="s">
        <v>17436</v>
      </c>
      <c r="B5052" t="s">
        <v>17437</v>
      </c>
      <c r="C5052">
        <v>2007</v>
      </c>
      <c r="D5052" t="s">
        <v>14027</v>
      </c>
      <c r="E5052" t="s">
        <v>1045</v>
      </c>
      <c r="F5052" t="s">
        <v>44032</v>
      </c>
      <c r="H5052">
        <v>97</v>
      </c>
      <c r="I5052" t="s">
        <v>25</v>
      </c>
      <c r="J5052" t="s">
        <v>26</v>
      </c>
      <c r="M5052" t="s">
        <v>6655</v>
      </c>
      <c r="N5052" t="s">
        <v>17438</v>
      </c>
      <c r="O5052" t="s">
        <v>17439</v>
      </c>
      <c r="P5052" t="s">
        <v>3765</v>
      </c>
      <c r="Q5052" t="s">
        <v>17440</v>
      </c>
      <c r="R5052" t="s">
        <v>17441</v>
      </c>
      <c r="S5052" t="s">
        <v>17442</v>
      </c>
      <c r="T5052">
        <v>7.4</v>
      </c>
      <c r="U5052">
        <v>226825</v>
      </c>
      <c r="V5052" s="12">
        <f>W5052*1.24823238899982</f>
        <v>56170457.504991896</v>
      </c>
      <c r="W5052" s="3">
        <v>45000000</v>
      </c>
      <c r="X5052" s="13">
        <f>Y5052*1.24823238899982</f>
        <v>116667915.08291645</v>
      </c>
      <c r="Y5052" s="3">
        <v>93466502</v>
      </c>
      <c r="Z5052" s="13">
        <f>AA5052*144548551.06</f>
        <v>2.5349841059866952E+16</v>
      </c>
      <c r="AA5052" s="3">
        <v>175372502</v>
      </c>
      <c r="AB5052">
        <v>368</v>
      </c>
    </row>
    <row r="5053" spans="1:28" hidden="1" x14ac:dyDescent="0.2">
      <c r="A5053" t="s">
        <v>43281</v>
      </c>
      <c r="B5053" t="s">
        <v>43282</v>
      </c>
      <c r="C5053">
        <v>2018</v>
      </c>
      <c r="D5053" s="1">
        <v>43346</v>
      </c>
      <c r="E5053" t="s">
        <v>176</v>
      </c>
      <c r="F5053" t="s">
        <v>44042</v>
      </c>
      <c r="H5053">
        <v>93</v>
      </c>
      <c r="I5053" t="s">
        <v>4778</v>
      </c>
      <c r="J5053" t="s">
        <v>4779</v>
      </c>
      <c r="K5053" t="s">
        <v>26</v>
      </c>
      <c r="M5053" t="s">
        <v>43283</v>
      </c>
      <c r="N5053" t="s">
        <v>43284</v>
      </c>
      <c r="O5053" t="s">
        <v>43285</v>
      </c>
      <c r="P5053" t="s">
        <v>43286</v>
      </c>
      <c r="Q5053" t="s">
        <v>43287</v>
      </c>
      <c r="R5053" t="s">
        <v>43288</v>
      </c>
      <c r="S5053" t="s">
        <v>43289</v>
      </c>
      <c r="T5053">
        <v>7.2</v>
      </c>
      <c r="U5053">
        <v>11546</v>
      </c>
      <c r="W5053">
        <v>22000000</v>
      </c>
      <c r="X5053"/>
      <c r="Y5053"/>
      <c r="Z5053"/>
      <c r="AA5053">
        <v>3738618</v>
      </c>
      <c r="AB5053">
        <v>62</v>
      </c>
    </row>
    <row r="5054" spans="1:28" x14ac:dyDescent="0.2">
      <c r="A5054" t="s">
        <v>16165</v>
      </c>
      <c r="B5054" t="s">
        <v>16166</v>
      </c>
      <c r="C5054">
        <v>2007</v>
      </c>
      <c r="D5054" s="1">
        <v>39272</v>
      </c>
      <c r="E5054" t="s">
        <v>1045</v>
      </c>
      <c r="F5054" t="s">
        <v>44036</v>
      </c>
      <c r="H5054">
        <v>115</v>
      </c>
      <c r="I5054" t="s">
        <v>25</v>
      </c>
      <c r="J5054" t="s">
        <v>26</v>
      </c>
      <c r="M5054" t="s">
        <v>2781</v>
      </c>
      <c r="N5054" t="s">
        <v>16167</v>
      </c>
      <c r="O5054" t="s">
        <v>16168</v>
      </c>
      <c r="P5054" t="s">
        <v>1329</v>
      </c>
      <c r="Q5054" t="s">
        <v>16169</v>
      </c>
      <c r="R5054" t="s">
        <v>16170</v>
      </c>
      <c r="S5054" t="s">
        <v>16171</v>
      </c>
      <c r="T5054">
        <v>5.9</v>
      </c>
      <c r="U5054">
        <v>139443</v>
      </c>
      <c r="V5054" s="12">
        <f>W5054*1.24823238899982</f>
        <v>106099753.06498469</v>
      </c>
      <c r="W5054" s="3">
        <v>85000000</v>
      </c>
      <c r="X5054" s="13">
        <f>Y5054*1.24823238899982</f>
        <v>149862226.40813765</v>
      </c>
      <c r="Y5054" s="3">
        <v>120059556</v>
      </c>
      <c r="Z5054" s="13">
        <f>AA5054*144548551.06</f>
        <v>2.7049965466242516E+16</v>
      </c>
      <c r="AA5054" s="3">
        <v>187134117</v>
      </c>
      <c r="AB5054">
        <v>265</v>
      </c>
    </row>
    <row r="5055" spans="1:28" x14ac:dyDescent="0.2">
      <c r="A5055" t="s">
        <v>21724</v>
      </c>
      <c r="B5055" t="s">
        <v>21725</v>
      </c>
      <c r="C5055">
        <v>2007</v>
      </c>
      <c r="D5055" s="1">
        <v>40300</v>
      </c>
      <c r="E5055" t="s">
        <v>3496</v>
      </c>
      <c r="F5055" t="s">
        <v>44045</v>
      </c>
      <c r="G5055" t="s">
        <v>44042</v>
      </c>
      <c r="H5055">
        <v>86</v>
      </c>
      <c r="I5055" t="s">
        <v>25</v>
      </c>
      <c r="J5055" t="s">
        <v>26</v>
      </c>
      <c r="M5055" t="s">
        <v>21726</v>
      </c>
      <c r="N5055" t="s">
        <v>21726</v>
      </c>
      <c r="O5055" t="s">
        <v>21727</v>
      </c>
      <c r="P5055" t="s">
        <v>21728</v>
      </c>
      <c r="Q5055" t="s">
        <v>21729</v>
      </c>
      <c r="R5055" t="s">
        <v>21730</v>
      </c>
      <c r="S5055" t="s">
        <v>21731</v>
      </c>
      <c r="T5055">
        <v>6.3</v>
      </c>
      <c r="U5055">
        <v>217252</v>
      </c>
      <c r="V5055" s="12">
        <f>W5055*1.24823238899982</f>
        <v>18723.4858349973</v>
      </c>
      <c r="W5055" s="3">
        <v>15000</v>
      </c>
      <c r="X5055" s="13">
        <f>Y5055*1.24823238899982</f>
        <v>134707754.02431765</v>
      </c>
      <c r="Y5055" s="3">
        <v>107918810</v>
      </c>
      <c r="Z5055" s="13">
        <f>AA5055*144548551.06</f>
        <v>2.7949300729047148E+16</v>
      </c>
      <c r="AA5055" s="3">
        <v>193355800</v>
      </c>
      <c r="AB5055">
        <v>1267</v>
      </c>
    </row>
    <row r="5056" spans="1:28" hidden="1" x14ac:dyDescent="0.2">
      <c r="A5056" t="s">
        <v>43303</v>
      </c>
      <c r="B5056" t="s">
        <v>43304</v>
      </c>
      <c r="C5056">
        <v>2019</v>
      </c>
      <c r="D5056" t="s">
        <v>39636</v>
      </c>
      <c r="E5056" t="s">
        <v>176</v>
      </c>
      <c r="F5056" t="s">
        <v>44034</v>
      </c>
      <c r="G5056" t="s">
        <v>44046</v>
      </c>
      <c r="H5056">
        <v>109</v>
      </c>
      <c r="I5056" t="s">
        <v>177</v>
      </c>
      <c r="J5056" t="s">
        <v>26</v>
      </c>
      <c r="M5056" t="s">
        <v>38538</v>
      </c>
      <c r="N5056" t="s">
        <v>43305</v>
      </c>
      <c r="O5056" t="s">
        <v>43306</v>
      </c>
      <c r="P5056" t="s">
        <v>25165</v>
      </c>
      <c r="Q5056" t="s">
        <v>43307</v>
      </c>
      <c r="R5056" t="s">
        <v>43308</v>
      </c>
      <c r="S5056" t="s">
        <v>43309</v>
      </c>
      <c r="T5056">
        <v>7.5</v>
      </c>
      <c r="U5056">
        <v>120670</v>
      </c>
      <c r="W5056"/>
      <c r="X5056"/>
      <c r="Y5056">
        <v>10867104</v>
      </c>
      <c r="Z5056"/>
      <c r="AA5056">
        <v>18109815</v>
      </c>
      <c r="AB5056">
        <v>1074</v>
      </c>
    </row>
    <row r="5057" spans="1:28" hidden="1" x14ac:dyDescent="0.2">
      <c r="A5057" t="s">
        <v>43310</v>
      </c>
      <c r="B5057" t="s">
        <v>43311</v>
      </c>
      <c r="C5057">
        <v>2019</v>
      </c>
      <c r="D5057" s="1">
        <v>43476</v>
      </c>
      <c r="E5057" t="s">
        <v>44035</v>
      </c>
      <c r="F5057" t="s">
        <v>44032</v>
      </c>
      <c r="G5057" t="s">
        <v>44049</v>
      </c>
      <c r="H5057">
        <v>140</v>
      </c>
      <c r="I5057" t="s">
        <v>43312</v>
      </c>
      <c r="J5057" t="s">
        <v>1121</v>
      </c>
      <c r="K5057" t="s">
        <v>26</v>
      </c>
      <c r="L5057" t="s">
        <v>27</v>
      </c>
      <c r="M5057" t="s">
        <v>23729</v>
      </c>
      <c r="N5057" t="s">
        <v>43313</v>
      </c>
      <c r="O5057" t="s">
        <v>43314</v>
      </c>
      <c r="P5057" t="s">
        <v>43315</v>
      </c>
      <c r="Q5057" t="s">
        <v>43316</v>
      </c>
      <c r="R5057" t="s">
        <v>43317</v>
      </c>
      <c r="S5057" t="s">
        <v>43318</v>
      </c>
      <c r="T5057">
        <v>7.2</v>
      </c>
      <c r="U5057">
        <v>79237</v>
      </c>
      <c r="W5057"/>
      <c r="X5057"/>
      <c r="Y5057"/>
      <c r="Z5057"/>
      <c r="AA5057">
        <v>126931</v>
      </c>
      <c r="AB5057">
        <v>703</v>
      </c>
    </row>
    <row r="5058" spans="1:28" hidden="1" x14ac:dyDescent="0.2">
      <c r="A5058" t="s">
        <v>43319</v>
      </c>
      <c r="B5058" t="s">
        <v>43320</v>
      </c>
      <c r="C5058">
        <v>2019</v>
      </c>
      <c r="D5058" t="s">
        <v>43321</v>
      </c>
      <c r="E5058" t="s">
        <v>1045</v>
      </c>
      <c r="F5058" t="s">
        <v>44032</v>
      </c>
      <c r="H5058">
        <v>89</v>
      </c>
      <c r="I5058" t="s">
        <v>25</v>
      </c>
      <c r="J5058" t="s">
        <v>26</v>
      </c>
      <c r="M5058" t="s">
        <v>41206</v>
      </c>
      <c r="N5058" t="s">
        <v>43322</v>
      </c>
      <c r="O5058" t="s">
        <v>43323</v>
      </c>
      <c r="P5058" t="s">
        <v>43324</v>
      </c>
      <c r="Q5058" t="s">
        <v>43325</v>
      </c>
      <c r="R5058" t="s">
        <v>43326</v>
      </c>
      <c r="S5058" t="s">
        <v>43327</v>
      </c>
      <c r="T5058">
        <v>7.2</v>
      </c>
      <c r="U5058">
        <v>10186</v>
      </c>
      <c r="W5058"/>
      <c r="X5058"/>
      <c r="Y5058"/>
      <c r="Z5058"/>
      <c r="AA5058"/>
      <c r="AB5058">
        <v>108</v>
      </c>
    </row>
    <row r="5059" spans="1:28" hidden="1" x14ac:dyDescent="0.2">
      <c r="A5059" t="s">
        <v>43328</v>
      </c>
      <c r="B5059" t="s">
        <v>43329</v>
      </c>
      <c r="C5059">
        <v>2018</v>
      </c>
      <c r="D5059" t="s">
        <v>29227</v>
      </c>
      <c r="E5059" t="s">
        <v>44041</v>
      </c>
      <c r="F5059" t="s">
        <v>44032</v>
      </c>
      <c r="H5059">
        <v>121</v>
      </c>
      <c r="I5059" t="s">
        <v>2213</v>
      </c>
      <c r="J5059" t="s">
        <v>934</v>
      </c>
      <c r="M5059" t="s">
        <v>11259</v>
      </c>
      <c r="N5059" t="s">
        <v>20658</v>
      </c>
      <c r="O5059" t="s">
        <v>43330</v>
      </c>
      <c r="P5059" t="s">
        <v>43331</v>
      </c>
      <c r="Q5059" t="s">
        <v>43332</v>
      </c>
      <c r="R5059" t="s">
        <v>43333</v>
      </c>
      <c r="S5059" t="s">
        <v>43334</v>
      </c>
      <c r="T5059">
        <v>8</v>
      </c>
      <c r="U5059">
        <v>56701</v>
      </c>
      <c r="W5059"/>
      <c r="X5059"/>
      <c r="Y5059">
        <v>3313513</v>
      </c>
      <c r="Z5059"/>
      <c r="AA5059">
        <v>67999335</v>
      </c>
      <c r="AB5059">
        <v>193</v>
      </c>
    </row>
    <row r="5060" spans="1:28" hidden="1" x14ac:dyDescent="0.2">
      <c r="A5060" t="s">
        <v>43335</v>
      </c>
      <c r="B5060" t="s">
        <v>43336</v>
      </c>
      <c r="C5060">
        <v>2019</v>
      </c>
      <c r="D5060" t="s">
        <v>43337</v>
      </c>
      <c r="E5060" t="s">
        <v>1045</v>
      </c>
      <c r="F5060" t="s">
        <v>44036</v>
      </c>
      <c r="H5060">
        <v>92</v>
      </c>
      <c r="I5060" t="s">
        <v>25</v>
      </c>
      <c r="J5060" t="s">
        <v>26</v>
      </c>
      <c r="M5060" t="s">
        <v>43338</v>
      </c>
      <c r="N5060" t="s">
        <v>43338</v>
      </c>
      <c r="O5060" t="s">
        <v>43339</v>
      </c>
      <c r="P5060" t="s">
        <v>43340</v>
      </c>
      <c r="Q5060" t="s">
        <v>43341</v>
      </c>
      <c r="R5060" t="s">
        <v>43342</v>
      </c>
      <c r="S5060" t="s">
        <v>43343</v>
      </c>
      <c r="T5060">
        <v>6.2</v>
      </c>
      <c r="U5060">
        <v>16505</v>
      </c>
      <c r="W5060"/>
      <c r="X5060"/>
      <c r="Y5060"/>
      <c r="Z5060"/>
      <c r="AA5060"/>
      <c r="AB5060">
        <v>205</v>
      </c>
    </row>
    <row r="5061" spans="1:28" x14ac:dyDescent="0.2">
      <c r="A5061" t="s">
        <v>13066</v>
      </c>
      <c r="B5061" t="s">
        <v>13067</v>
      </c>
      <c r="C5061">
        <v>2007</v>
      </c>
      <c r="D5061" t="s">
        <v>8731</v>
      </c>
      <c r="E5061" t="s">
        <v>44037</v>
      </c>
      <c r="F5061" t="s">
        <v>44047</v>
      </c>
      <c r="G5061" t="s">
        <v>44031</v>
      </c>
      <c r="H5061">
        <v>115</v>
      </c>
      <c r="I5061" t="s">
        <v>229</v>
      </c>
      <c r="J5061" t="s">
        <v>26</v>
      </c>
      <c r="K5061" t="s">
        <v>895</v>
      </c>
      <c r="M5061" t="s">
        <v>677</v>
      </c>
      <c r="N5061" t="s">
        <v>13068</v>
      </c>
      <c r="O5061" t="s">
        <v>13069</v>
      </c>
      <c r="P5061" t="s">
        <v>13070</v>
      </c>
      <c r="Q5061" t="s">
        <v>13071</v>
      </c>
      <c r="R5061" t="s">
        <v>13072</v>
      </c>
      <c r="S5061" t="s">
        <v>13073</v>
      </c>
      <c r="T5061">
        <v>6.2</v>
      </c>
      <c r="U5061">
        <v>159693</v>
      </c>
      <c r="V5061" s="12">
        <f>W5061*1.24823238899982</f>
        <v>187234858.34997299</v>
      </c>
      <c r="W5061" s="3">
        <v>150000000</v>
      </c>
      <c r="X5061" s="13">
        <f>Y5061*1.24823238899982</f>
        <v>102705283.69345841</v>
      </c>
      <c r="Y5061" s="3">
        <v>82280579</v>
      </c>
      <c r="Z5061" s="13">
        <f>AA5061*144548551.06</f>
        <v>2.838843127699712E+16</v>
      </c>
      <c r="AA5061" s="3">
        <v>196393745</v>
      </c>
      <c r="AB5061">
        <v>535</v>
      </c>
    </row>
    <row r="5062" spans="1:28" hidden="1" x14ac:dyDescent="0.2">
      <c r="A5062" t="s">
        <v>43352</v>
      </c>
      <c r="B5062" t="s">
        <v>43353</v>
      </c>
      <c r="C5062">
        <v>2019</v>
      </c>
      <c r="D5062" t="s">
        <v>39980</v>
      </c>
      <c r="E5062" t="s">
        <v>44043</v>
      </c>
      <c r="F5062" t="s">
        <v>44038</v>
      </c>
      <c r="G5062" t="s">
        <v>44032</v>
      </c>
      <c r="H5062">
        <v>103</v>
      </c>
      <c r="I5062" t="s">
        <v>25</v>
      </c>
      <c r="J5062" t="s">
        <v>26</v>
      </c>
      <c r="M5062" t="s">
        <v>43354</v>
      </c>
      <c r="N5062" t="s">
        <v>43355</v>
      </c>
      <c r="O5062" t="s">
        <v>43356</v>
      </c>
      <c r="P5062" t="s">
        <v>43357</v>
      </c>
      <c r="Q5062" t="s">
        <v>43358</v>
      </c>
      <c r="R5062" t="s">
        <v>43359</v>
      </c>
      <c r="S5062" t="s">
        <v>43360</v>
      </c>
      <c r="T5062">
        <v>6.3</v>
      </c>
      <c r="U5062">
        <v>13803</v>
      </c>
      <c r="W5062"/>
      <c r="X5062"/>
      <c r="Y5062"/>
      <c r="Z5062"/>
      <c r="AA5062"/>
      <c r="AB5062">
        <v>294</v>
      </c>
    </row>
    <row r="5063" spans="1:28" hidden="1" x14ac:dyDescent="0.2">
      <c r="A5063" t="s">
        <v>43361</v>
      </c>
      <c r="B5063" t="s">
        <v>43362</v>
      </c>
      <c r="C5063">
        <v>2019</v>
      </c>
      <c r="D5063" t="s">
        <v>43363</v>
      </c>
      <c r="E5063" t="s">
        <v>16512</v>
      </c>
      <c r="F5063" t="s">
        <v>44042</v>
      </c>
      <c r="H5063">
        <v>128</v>
      </c>
      <c r="I5063" t="s">
        <v>25</v>
      </c>
      <c r="J5063" t="s">
        <v>26</v>
      </c>
      <c r="K5063" t="s">
        <v>43364</v>
      </c>
      <c r="L5063" t="s">
        <v>51</v>
      </c>
      <c r="M5063" t="s">
        <v>995</v>
      </c>
      <c r="N5063" t="s">
        <v>43365</v>
      </c>
      <c r="O5063" t="s">
        <v>43366</v>
      </c>
      <c r="P5063" t="s">
        <v>5063</v>
      </c>
      <c r="Q5063" t="s">
        <v>43367</v>
      </c>
      <c r="R5063" t="s">
        <v>43368</v>
      </c>
      <c r="S5063" t="s">
        <v>43369</v>
      </c>
      <c r="T5063">
        <v>6.1</v>
      </c>
      <c r="U5063">
        <v>129507</v>
      </c>
      <c r="W5063">
        <v>150000000</v>
      </c>
      <c r="X5063"/>
      <c r="Y5063"/>
      <c r="Z5063"/>
      <c r="AA5063"/>
      <c r="AB5063">
        <v>2298</v>
      </c>
    </row>
    <row r="5064" spans="1:28" x14ac:dyDescent="0.2">
      <c r="A5064" t="s">
        <v>12455</v>
      </c>
      <c r="B5064" t="s">
        <v>12456</v>
      </c>
      <c r="C5064">
        <v>2007</v>
      </c>
      <c r="D5064" t="s">
        <v>11525</v>
      </c>
      <c r="E5064" t="s">
        <v>1045</v>
      </c>
      <c r="F5064" t="s">
        <v>44032</v>
      </c>
      <c r="G5064" t="s">
        <v>44053</v>
      </c>
      <c r="H5064">
        <v>117</v>
      </c>
      <c r="I5064" t="s">
        <v>12457</v>
      </c>
      <c r="J5064" t="s">
        <v>26</v>
      </c>
      <c r="M5064" t="s">
        <v>1955</v>
      </c>
      <c r="N5064" t="s">
        <v>12458</v>
      </c>
      <c r="O5064" t="s">
        <v>12459</v>
      </c>
      <c r="P5064" t="s">
        <v>1318</v>
      </c>
      <c r="Q5064" t="s">
        <v>12460</v>
      </c>
      <c r="R5064" t="s">
        <v>12461</v>
      </c>
      <c r="S5064" t="s">
        <v>12462</v>
      </c>
      <c r="T5064">
        <v>6.6</v>
      </c>
      <c r="U5064">
        <v>118172</v>
      </c>
      <c r="V5064" s="12">
        <f>W5064*1.24823238899982</f>
        <v>93617429.174986497</v>
      </c>
      <c r="W5064" s="3">
        <v>75000000</v>
      </c>
      <c r="X5064" s="13">
        <f>Y5064*1.24823238899982</f>
        <v>148379692.06209585</v>
      </c>
      <c r="Y5064" s="3">
        <v>118871849</v>
      </c>
      <c r="Z5064" s="13">
        <f>AA5064*144548551.06</f>
        <v>2.9423279939129196E+16</v>
      </c>
      <c r="AA5064" s="3">
        <v>203552922</v>
      </c>
      <c r="AB5064">
        <v>421</v>
      </c>
    </row>
    <row r="5065" spans="1:28" hidden="1" x14ac:dyDescent="0.2">
      <c r="A5065" t="s">
        <v>43377</v>
      </c>
      <c r="B5065" t="s">
        <v>43378</v>
      </c>
      <c r="C5065">
        <v>2018</v>
      </c>
      <c r="D5065" t="s">
        <v>43379</v>
      </c>
      <c r="E5065" t="s">
        <v>1045</v>
      </c>
      <c r="F5065" t="s">
        <v>44046</v>
      </c>
      <c r="H5065">
        <v>128</v>
      </c>
      <c r="I5065" t="s">
        <v>943</v>
      </c>
      <c r="J5065" t="s">
        <v>944</v>
      </c>
      <c r="M5065" t="s">
        <v>43380</v>
      </c>
      <c r="N5065" t="s">
        <v>43381</v>
      </c>
      <c r="O5065" t="s">
        <v>43382</v>
      </c>
      <c r="P5065" t="s">
        <v>31978</v>
      </c>
      <c r="Q5065" t="s">
        <v>43383</v>
      </c>
      <c r="R5065" t="s">
        <v>43384</v>
      </c>
      <c r="S5065" t="s">
        <v>43385</v>
      </c>
      <c r="T5065">
        <v>7.6</v>
      </c>
      <c r="U5065">
        <v>26473</v>
      </c>
      <c r="W5065"/>
      <c r="X5065"/>
      <c r="Y5065"/>
      <c r="Z5065"/>
      <c r="AA5065">
        <v>22075730</v>
      </c>
      <c r="AB5065">
        <v>519</v>
      </c>
    </row>
    <row r="5066" spans="1:28" hidden="1" x14ac:dyDescent="0.2">
      <c r="A5066" t="s">
        <v>43386</v>
      </c>
      <c r="B5066" t="s">
        <v>43387</v>
      </c>
      <c r="C5066">
        <v>2020</v>
      </c>
      <c r="D5066" s="1">
        <v>44105</v>
      </c>
      <c r="E5066" t="s">
        <v>16512</v>
      </c>
      <c r="F5066" t="s">
        <v>44051</v>
      </c>
      <c r="G5066" t="s">
        <v>44032</v>
      </c>
      <c r="H5066">
        <v>135</v>
      </c>
      <c r="I5066" t="s">
        <v>943</v>
      </c>
      <c r="J5066" t="s">
        <v>944</v>
      </c>
      <c r="M5066" t="s">
        <v>43388</v>
      </c>
      <c r="N5066" t="s">
        <v>43389</v>
      </c>
      <c r="O5066" t="s">
        <v>43390</v>
      </c>
      <c r="P5066" t="s">
        <v>5671</v>
      </c>
      <c r="Q5066" t="s">
        <v>43391</v>
      </c>
      <c r="R5066" t="s">
        <v>43392</v>
      </c>
      <c r="S5066" t="s">
        <v>43393</v>
      </c>
      <c r="T5066">
        <v>7.6</v>
      </c>
      <c r="U5066">
        <v>19532</v>
      </c>
      <c r="W5066">
        <v>21500000</v>
      </c>
      <c r="X5066"/>
      <c r="Y5066"/>
      <c r="Z5066"/>
      <c r="AA5066">
        <v>45221814</v>
      </c>
      <c r="AB5066">
        <v>886</v>
      </c>
    </row>
    <row r="5067" spans="1:28" hidden="1" x14ac:dyDescent="0.2">
      <c r="A5067" t="s">
        <v>43394</v>
      </c>
      <c r="B5067" t="s">
        <v>43395</v>
      </c>
      <c r="C5067">
        <v>2020</v>
      </c>
      <c r="D5067" t="s">
        <v>43396</v>
      </c>
      <c r="E5067" t="s">
        <v>1045</v>
      </c>
      <c r="F5067" t="s">
        <v>44032</v>
      </c>
      <c r="G5067" t="s">
        <v>44036</v>
      </c>
      <c r="H5067">
        <v>101</v>
      </c>
      <c r="I5067" t="s">
        <v>943</v>
      </c>
      <c r="J5067" t="s">
        <v>944</v>
      </c>
      <c r="M5067" t="s">
        <v>43397</v>
      </c>
      <c r="N5067" t="s">
        <v>43398</v>
      </c>
      <c r="O5067" t="s">
        <v>43399</v>
      </c>
      <c r="P5067" t="s">
        <v>32118</v>
      </c>
      <c r="Q5067" t="s">
        <v>32118</v>
      </c>
      <c r="R5067" t="s">
        <v>43400</v>
      </c>
      <c r="S5067" t="s">
        <v>43401</v>
      </c>
      <c r="T5067">
        <v>8.8000000000000007</v>
      </c>
      <c r="U5067">
        <v>101686</v>
      </c>
      <c r="W5067"/>
      <c r="X5067"/>
      <c r="Y5067"/>
      <c r="Z5067"/>
      <c r="AA5067">
        <v>42248</v>
      </c>
      <c r="AB5067">
        <v>7639</v>
      </c>
    </row>
    <row r="5068" spans="1:28" hidden="1" x14ac:dyDescent="0.2">
      <c r="A5068" t="s">
        <v>43402</v>
      </c>
      <c r="B5068" t="s">
        <v>43403</v>
      </c>
      <c r="C5068">
        <v>2019</v>
      </c>
      <c r="D5068" t="s">
        <v>43404</v>
      </c>
      <c r="E5068" t="s">
        <v>44041</v>
      </c>
      <c r="F5068" t="s">
        <v>44045</v>
      </c>
      <c r="G5068" t="s">
        <v>44033</v>
      </c>
      <c r="H5068">
        <v>115</v>
      </c>
      <c r="I5068" t="s">
        <v>433</v>
      </c>
      <c r="J5068" t="s">
        <v>26</v>
      </c>
      <c r="M5068" t="s">
        <v>21670</v>
      </c>
      <c r="N5068" t="s">
        <v>43405</v>
      </c>
      <c r="O5068" t="s">
        <v>43406</v>
      </c>
      <c r="P5068" t="s">
        <v>37729</v>
      </c>
      <c r="Q5068" t="s">
        <v>43407</v>
      </c>
      <c r="R5068" t="s">
        <v>43408</v>
      </c>
      <c r="S5068" t="s">
        <v>43409</v>
      </c>
      <c r="T5068">
        <v>6.2</v>
      </c>
      <c r="U5068">
        <v>36941</v>
      </c>
      <c r="W5068"/>
      <c r="X5068"/>
      <c r="Y5068"/>
      <c r="Z5068"/>
      <c r="AA5068"/>
      <c r="AB5068">
        <v>505</v>
      </c>
    </row>
    <row r="5069" spans="1:28" hidden="1" x14ac:dyDescent="0.2">
      <c r="A5069" t="s">
        <v>43410</v>
      </c>
      <c r="B5069" t="s">
        <v>43411</v>
      </c>
      <c r="C5069">
        <v>2019</v>
      </c>
      <c r="D5069" s="1">
        <v>43658</v>
      </c>
      <c r="E5069" t="s">
        <v>44041</v>
      </c>
      <c r="F5069" t="s">
        <v>44032</v>
      </c>
      <c r="G5069" t="s">
        <v>44045</v>
      </c>
      <c r="H5069">
        <v>118</v>
      </c>
      <c r="I5069" t="s">
        <v>943</v>
      </c>
      <c r="J5069" t="s">
        <v>944</v>
      </c>
      <c r="M5069" t="s">
        <v>29341</v>
      </c>
      <c r="N5069" t="s">
        <v>43412</v>
      </c>
      <c r="O5069" t="s">
        <v>43413</v>
      </c>
      <c r="P5069" t="s">
        <v>2152</v>
      </c>
      <c r="Q5069" t="s">
        <v>43414</v>
      </c>
      <c r="R5069" t="s">
        <v>43415</v>
      </c>
      <c r="S5069" t="s">
        <v>43416</v>
      </c>
      <c r="T5069">
        <v>7.8</v>
      </c>
      <c r="U5069">
        <v>20874</v>
      </c>
      <c r="W5069"/>
      <c r="X5069"/>
      <c r="Y5069">
        <v>1861000</v>
      </c>
      <c r="Z5069"/>
      <c r="AA5069">
        <v>3590894</v>
      </c>
      <c r="AB5069">
        <v>430</v>
      </c>
    </row>
    <row r="5070" spans="1:28" x14ac:dyDescent="0.2">
      <c r="A5070" t="s">
        <v>15108</v>
      </c>
      <c r="B5070" t="s">
        <v>15109</v>
      </c>
      <c r="C5070">
        <v>2007</v>
      </c>
      <c r="D5070" t="s">
        <v>9875</v>
      </c>
      <c r="E5070" t="s">
        <v>1045</v>
      </c>
      <c r="F5070" t="s">
        <v>44036</v>
      </c>
      <c r="H5070">
        <v>129</v>
      </c>
      <c r="I5070" t="s">
        <v>25</v>
      </c>
      <c r="J5070" t="s">
        <v>26</v>
      </c>
      <c r="M5070" t="s">
        <v>11111</v>
      </c>
      <c r="N5070" t="s">
        <v>11111</v>
      </c>
      <c r="O5070" t="s">
        <v>15110</v>
      </c>
      <c r="P5070" t="s">
        <v>15111</v>
      </c>
      <c r="Q5070" t="s">
        <v>15112</v>
      </c>
      <c r="R5070" t="s">
        <v>15113</v>
      </c>
      <c r="S5070" t="s">
        <v>15114</v>
      </c>
      <c r="T5070">
        <v>6.9</v>
      </c>
      <c r="U5070">
        <v>345741</v>
      </c>
      <c r="V5070" s="12">
        <f>W5070*1.24823238899982</f>
        <v>37446971.6699946</v>
      </c>
      <c r="W5070" s="3">
        <v>30000000</v>
      </c>
      <c r="X5070" s="13">
        <f>Y5070*1.24823238899982</f>
        <v>185698180.67582592</v>
      </c>
      <c r="Y5070" s="3">
        <v>148768917</v>
      </c>
      <c r="Z5070" s="13">
        <f>AA5070*144548551.06</f>
        <v>3.1789466722963112E+16</v>
      </c>
      <c r="AA5070" s="3">
        <v>219922417</v>
      </c>
      <c r="AB5070">
        <v>586</v>
      </c>
    </row>
    <row r="5071" spans="1:28" hidden="1" x14ac:dyDescent="0.2">
      <c r="A5071" t="s">
        <v>43424</v>
      </c>
      <c r="B5071" t="s">
        <v>43425</v>
      </c>
      <c r="C5071">
        <v>2019</v>
      </c>
      <c r="D5071" t="s">
        <v>41985</v>
      </c>
      <c r="E5071" t="s">
        <v>176</v>
      </c>
      <c r="F5071" t="s">
        <v>44045</v>
      </c>
      <c r="H5071">
        <v>124</v>
      </c>
      <c r="I5071" t="s">
        <v>943</v>
      </c>
      <c r="J5071" t="s">
        <v>944</v>
      </c>
      <c r="M5071" t="s">
        <v>43426</v>
      </c>
      <c r="N5071" t="s">
        <v>43427</v>
      </c>
      <c r="O5071" t="s">
        <v>43428</v>
      </c>
      <c r="P5071" t="s">
        <v>9216</v>
      </c>
      <c r="Q5071" t="s">
        <v>43429</v>
      </c>
      <c r="R5071" t="s">
        <v>43430</v>
      </c>
      <c r="S5071" t="s">
        <v>43431</v>
      </c>
      <c r="T5071">
        <v>8.1</v>
      </c>
      <c r="U5071">
        <v>10409</v>
      </c>
      <c r="W5071"/>
      <c r="X5071"/>
      <c r="Y5071"/>
      <c r="Z5071"/>
      <c r="AA5071">
        <v>129916</v>
      </c>
      <c r="AB5071">
        <v>186</v>
      </c>
    </row>
    <row r="5072" spans="1:28" hidden="1" x14ac:dyDescent="0.2">
      <c r="A5072" t="s">
        <v>43432</v>
      </c>
      <c r="B5072" t="s">
        <v>43433</v>
      </c>
      <c r="C5072">
        <v>2019</v>
      </c>
      <c r="D5072" t="s">
        <v>42325</v>
      </c>
      <c r="E5072" t="s">
        <v>176</v>
      </c>
      <c r="H5072">
        <v>94</v>
      </c>
      <c r="I5072" t="s">
        <v>25</v>
      </c>
      <c r="J5072" t="s">
        <v>26</v>
      </c>
      <c r="K5072" t="s">
        <v>308</v>
      </c>
      <c r="M5072" t="s">
        <v>43434</v>
      </c>
      <c r="N5072" t="s">
        <v>11792</v>
      </c>
      <c r="O5072" t="s">
        <v>43435</v>
      </c>
      <c r="P5072" t="s">
        <v>11792</v>
      </c>
      <c r="Q5072" t="s">
        <v>43436</v>
      </c>
      <c r="R5072" t="s">
        <v>43437</v>
      </c>
      <c r="S5072" t="s">
        <v>43438</v>
      </c>
      <c r="T5072">
        <v>7.3</v>
      </c>
      <c r="U5072">
        <v>23102</v>
      </c>
      <c r="W5072"/>
      <c r="X5072"/>
      <c r="Y5072">
        <v>3012615</v>
      </c>
      <c r="Z5072"/>
      <c r="AA5072">
        <v>3400977</v>
      </c>
      <c r="AB5072">
        <v>167</v>
      </c>
    </row>
    <row r="5073" spans="1:28" x14ac:dyDescent="0.2">
      <c r="A5073" t="s">
        <v>3865</v>
      </c>
      <c r="B5073" t="s">
        <v>3866</v>
      </c>
      <c r="C5073">
        <v>2007</v>
      </c>
      <c r="D5073" t="s">
        <v>3867</v>
      </c>
      <c r="E5073" t="s">
        <v>16512</v>
      </c>
      <c r="F5073" t="s">
        <v>44034</v>
      </c>
      <c r="G5073" t="s">
        <v>44042</v>
      </c>
      <c r="H5073">
        <v>110</v>
      </c>
      <c r="I5073" t="s">
        <v>360</v>
      </c>
      <c r="J5073" t="s">
        <v>26</v>
      </c>
      <c r="M5073" t="s">
        <v>3868</v>
      </c>
      <c r="N5073" t="s">
        <v>3869</v>
      </c>
      <c r="O5073" t="s">
        <v>3870</v>
      </c>
      <c r="P5073" t="s">
        <v>3871</v>
      </c>
      <c r="Q5073" t="s">
        <v>3872</v>
      </c>
      <c r="R5073" t="s">
        <v>3873</v>
      </c>
      <c r="S5073" t="s">
        <v>3874</v>
      </c>
      <c r="T5073">
        <v>5.2</v>
      </c>
      <c r="U5073">
        <v>219971</v>
      </c>
      <c r="V5073" s="12">
        <f>W5073*1.24823238899982</f>
        <v>137305562.7899802</v>
      </c>
      <c r="W5073" s="3">
        <v>110000000</v>
      </c>
      <c r="X5073" s="13">
        <f>Y5073*1.24823238899982</f>
        <v>144548551.05746099</v>
      </c>
      <c r="Y5073" s="3">
        <v>115802596</v>
      </c>
      <c r="Z5073" s="13">
        <f>AA5073*144548551.06</f>
        <v>3.3063803279942848E+16</v>
      </c>
      <c r="AA5073" s="3">
        <v>228738393</v>
      </c>
      <c r="AB5073">
        <v>725</v>
      </c>
    </row>
    <row r="5074" spans="1:28" hidden="1" x14ac:dyDescent="0.2">
      <c r="A5074" t="s">
        <v>43445</v>
      </c>
      <c r="B5074" t="s">
        <v>43446</v>
      </c>
      <c r="C5074">
        <v>2019</v>
      </c>
      <c r="D5074" s="1">
        <v>43743</v>
      </c>
      <c r="E5074" t="s">
        <v>1045</v>
      </c>
      <c r="H5074">
        <v>103</v>
      </c>
      <c r="I5074" t="s">
        <v>25</v>
      </c>
      <c r="J5074" t="s">
        <v>26</v>
      </c>
      <c r="M5074" t="s">
        <v>18024</v>
      </c>
      <c r="N5074" t="s">
        <v>43447</v>
      </c>
      <c r="O5074" t="s">
        <v>43448</v>
      </c>
      <c r="P5074" t="s">
        <v>18024</v>
      </c>
      <c r="Q5074" t="s">
        <v>43449</v>
      </c>
      <c r="R5074" t="s">
        <v>43450</v>
      </c>
      <c r="S5074" t="s">
        <v>43451</v>
      </c>
      <c r="T5074">
        <v>5.4</v>
      </c>
      <c r="U5074">
        <v>17806</v>
      </c>
      <c r="W5074"/>
      <c r="X5074"/>
      <c r="Y5074"/>
      <c r="Z5074"/>
      <c r="AA5074"/>
      <c r="AB5074">
        <v>350</v>
      </c>
    </row>
    <row r="5075" spans="1:28" hidden="1" x14ac:dyDescent="0.2">
      <c r="A5075" t="s">
        <v>43452</v>
      </c>
      <c r="B5075" t="s">
        <v>43453</v>
      </c>
      <c r="C5075">
        <v>2019</v>
      </c>
      <c r="D5075" t="s">
        <v>39338</v>
      </c>
      <c r="E5075" t="s">
        <v>44041</v>
      </c>
      <c r="F5075" t="s">
        <v>44032</v>
      </c>
      <c r="G5075" t="s">
        <v>44045</v>
      </c>
      <c r="H5075">
        <v>107</v>
      </c>
      <c r="I5075" t="s">
        <v>35436</v>
      </c>
      <c r="J5075" t="s">
        <v>26</v>
      </c>
      <c r="K5075" t="s">
        <v>934</v>
      </c>
      <c r="M5075" t="s">
        <v>40407</v>
      </c>
      <c r="N5075" t="s">
        <v>43454</v>
      </c>
      <c r="O5075" t="s">
        <v>43455</v>
      </c>
      <c r="P5075" t="s">
        <v>15766</v>
      </c>
      <c r="Q5075" t="s">
        <v>43456</v>
      </c>
      <c r="R5075" t="s">
        <v>43457</v>
      </c>
      <c r="S5075" t="s">
        <v>43458</v>
      </c>
      <c r="T5075">
        <v>5.9</v>
      </c>
      <c r="U5075">
        <v>11728</v>
      </c>
      <c r="W5075"/>
      <c r="X5075"/>
      <c r="Y5075"/>
      <c r="Z5075"/>
      <c r="AA5075"/>
      <c r="AB5075">
        <v>161</v>
      </c>
    </row>
    <row r="5076" spans="1:28" hidden="1" x14ac:dyDescent="0.2">
      <c r="A5076" t="s">
        <v>43459</v>
      </c>
      <c r="B5076" t="s">
        <v>43460</v>
      </c>
      <c r="C5076">
        <v>2019</v>
      </c>
      <c r="D5076" t="s">
        <v>43173</v>
      </c>
      <c r="E5076" t="s">
        <v>16512</v>
      </c>
      <c r="F5076" t="s">
        <v>44031</v>
      </c>
      <c r="G5076" t="s">
        <v>44038</v>
      </c>
      <c r="H5076">
        <v>98</v>
      </c>
      <c r="I5076" t="s">
        <v>25</v>
      </c>
      <c r="J5076" t="s">
        <v>26</v>
      </c>
      <c r="K5076" t="s">
        <v>838</v>
      </c>
      <c r="M5076" t="s">
        <v>619</v>
      </c>
      <c r="N5076" t="s">
        <v>43461</v>
      </c>
      <c r="O5076" t="s">
        <v>43462</v>
      </c>
      <c r="P5076" t="s">
        <v>36532</v>
      </c>
      <c r="Q5076" t="s">
        <v>43463</v>
      </c>
      <c r="R5076" t="s">
        <v>43464</v>
      </c>
      <c r="S5076" t="s">
        <v>43465</v>
      </c>
      <c r="T5076">
        <v>5.2</v>
      </c>
      <c r="U5076">
        <v>17598</v>
      </c>
      <c r="W5076"/>
      <c r="X5076"/>
      <c r="Y5076"/>
      <c r="Z5076"/>
      <c r="AA5076"/>
      <c r="AB5076">
        <v>651</v>
      </c>
    </row>
    <row r="5077" spans="1:28" hidden="1" x14ac:dyDescent="0.2">
      <c r="A5077" t="s">
        <v>43466</v>
      </c>
      <c r="B5077" t="s">
        <v>43467</v>
      </c>
      <c r="C5077">
        <v>2019</v>
      </c>
      <c r="D5077" s="1">
        <v>43803</v>
      </c>
      <c r="E5077" t="s">
        <v>1045</v>
      </c>
      <c r="F5077" t="s">
        <v>44036</v>
      </c>
      <c r="H5077">
        <v>89</v>
      </c>
      <c r="I5077" t="s">
        <v>25</v>
      </c>
      <c r="J5077" t="s">
        <v>26</v>
      </c>
      <c r="M5077" t="s">
        <v>43468</v>
      </c>
      <c r="N5077" t="s">
        <v>43469</v>
      </c>
      <c r="O5077" t="s">
        <v>43470</v>
      </c>
      <c r="P5077" t="s">
        <v>43471</v>
      </c>
      <c r="Q5077" t="s">
        <v>43472</v>
      </c>
      <c r="R5077" t="s">
        <v>43473</v>
      </c>
      <c r="S5077" t="s">
        <v>43474</v>
      </c>
      <c r="T5077">
        <v>5.8</v>
      </c>
      <c r="U5077">
        <v>30444</v>
      </c>
      <c r="W5077"/>
      <c r="X5077"/>
      <c r="Y5077"/>
      <c r="Z5077"/>
      <c r="AA5077"/>
      <c r="AB5077">
        <v>219</v>
      </c>
    </row>
    <row r="5078" spans="1:28" hidden="1" x14ac:dyDescent="0.2">
      <c r="A5078" t="s">
        <v>43475</v>
      </c>
      <c r="B5078" t="s">
        <v>43476</v>
      </c>
      <c r="C5078">
        <v>2019</v>
      </c>
      <c r="D5078" s="1">
        <v>43688</v>
      </c>
      <c r="E5078" t="s">
        <v>3496</v>
      </c>
      <c r="F5078" t="s">
        <v>44033</v>
      </c>
      <c r="G5078" t="s">
        <v>44042</v>
      </c>
      <c r="H5078">
        <v>94</v>
      </c>
      <c r="I5078" t="s">
        <v>2359</v>
      </c>
      <c r="J5078" t="s">
        <v>308</v>
      </c>
      <c r="M5078" t="s">
        <v>43477</v>
      </c>
      <c r="N5078" t="s">
        <v>43478</v>
      </c>
      <c r="O5078" t="s">
        <v>43479</v>
      </c>
      <c r="P5078" t="s">
        <v>43480</v>
      </c>
      <c r="Q5078" t="s">
        <v>43481</v>
      </c>
      <c r="R5078" t="s">
        <v>43482</v>
      </c>
      <c r="S5078" t="s">
        <v>43483</v>
      </c>
      <c r="T5078">
        <v>7</v>
      </c>
      <c r="U5078">
        <v>144932</v>
      </c>
      <c r="W5078"/>
      <c r="X5078"/>
      <c r="Y5078"/>
      <c r="Z5078"/>
      <c r="AA5078">
        <v>1090116</v>
      </c>
      <c r="AB5078">
        <v>940</v>
      </c>
    </row>
    <row r="5079" spans="1:28" hidden="1" x14ac:dyDescent="0.2">
      <c r="A5079" t="s">
        <v>43484</v>
      </c>
      <c r="B5079" t="s">
        <v>43485</v>
      </c>
      <c r="C5079">
        <v>2019</v>
      </c>
      <c r="D5079" t="s">
        <v>43486</v>
      </c>
      <c r="E5079" t="s">
        <v>44035</v>
      </c>
      <c r="F5079" t="s">
        <v>44044</v>
      </c>
      <c r="G5079" t="s">
        <v>44032</v>
      </c>
      <c r="H5079">
        <v>119</v>
      </c>
      <c r="I5079" t="s">
        <v>25</v>
      </c>
      <c r="J5079" t="s">
        <v>26</v>
      </c>
      <c r="M5079" t="s">
        <v>26863</v>
      </c>
      <c r="N5079" t="s">
        <v>26863</v>
      </c>
      <c r="O5079" t="s">
        <v>43487</v>
      </c>
      <c r="P5079" t="s">
        <v>40228</v>
      </c>
      <c r="Q5079" t="s">
        <v>43488</v>
      </c>
      <c r="R5079" t="s">
        <v>43489</v>
      </c>
      <c r="S5079" t="s">
        <v>43490</v>
      </c>
      <c r="T5079">
        <v>7.2</v>
      </c>
      <c r="U5079">
        <v>29091</v>
      </c>
      <c r="W5079"/>
      <c r="X5079"/>
      <c r="Y5079"/>
      <c r="Z5079"/>
      <c r="AA5079">
        <v>232305</v>
      </c>
      <c r="AB5079">
        <v>177</v>
      </c>
    </row>
    <row r="5080" spans="1:28" hidden="1" x14ac:dyDescent="0.2">
      <c r="A5080" t="s">
        <v>43491</v>
      </c>
      <c r="B5080" t="s">
        <v>43492</v>
      </c>
      <c r="C5080">
        <v>2018</v>
      </c>
      <c r="D5080" s="1">
        <v>43444</v>
      </c>
      <c r="E5080" t="s">
        <v>176</v>
      </c>
      <c r="F5080" t="s">
        <v>44034</v>
      </c>
      <c r="G5080" t="s">
        <v>44046</v>
      </c>
      <c r="H5080">
        <v>104</v>
      </c>
      <c r="I5080" t="s">
        <v>43493</v>
      </c>
      <c r="J5080" t="s">
        <v>944</v>
      </c>
      <c r="M5080" t="s">
        <v>43494</v>
      </c>
      <c r="N5080" t="s">
        <v>43495</v>
      </c>
      <c r="O5080" t="s">
        <v>43496</v>
      </c>
      <c r="P5080" t="s">
        <v>43497</v>
      </c>
      <c r="Q5080" t="s">
        <v>43498</v>
      </c>
      <c r="R5080" t="s">
        <v>43499</v>
      </c>
      <c r="S5080" t="s">
        <v>43500</v>
      </c>
      <c r="T5080">
        <v>8.3000000000000007</v>
      </c>
      <c r="U5080">
        <v>24345</v>
      </c>
      <c r="W5080"/>
      <c r="X5080"/>
      <c r="Y5080"/>
      <c r="Z5080"/>
      <c r="AA5080"/>
      <c r="AB5080">
        <v>667</v>
      </c>
    </row>
    <row r="5081" spans="1:28" hidden="1" x14ac:dyDescent="0.2">
      <c r="A5081" t="s">
        <v>43501</v>
      </c>
      <c r="B5081" t="s">
        <v>43502</v>
      </c>
      <c r="C5081">
        <v>2020</v>
      </c>
      <c r="D5081" t="s">
        <v>35734</v>
      </c>
      <c r="E5081" t="s">
        <v>16512</v>
      </c>
      <c r="F5081" t="s">
        <v>44038</v>
      </c>
      <c r="G5081" t="s">
        <v>44040</v>
      </c>
      <c r="H5081">
        <v>99</v>
      </c>
      <c r="I5081" t="s">
        <v>433</v>
      </c>
      <c r="J5081" t="s">
        <v>26</v>
      </c>
      <c r="K5081" t="s">
        <v>27</v>
      </c>
      <c r="L5081" t="s">
        <v>75</v>
      </c>
      <c r="M5081" t="s">
        <v>444</v>
      </c>
      <c r="N5081" t="s">
        <v>43503</v>
      </c>
      <c r="O5081" t="s">
        <v>43504</v>
      </c>
      <c r="P5081" t="s">
        <v>43136</v>
      </c>
      <c r="Q5081" t="s">
        <v>43505</v>
      </c>
      <c r="R5081" t="s">
        <v>43506</v>
      </c>
      <c r="S5081" t="s">
        <v>43507</v>
      </c>
      <c r="T5081">
        <v>6.3</v>
      </c>
      <c r="U5081">
        <v>16651</v>
      </c>
      <c r="W5081"/>
      <c r="X5081"/>
      <c r="Y5081"/>
      <c r="Z5081"/>
      <c r="AA5081">
        <v>10200000</v>
      </c>
      <c r="AB5081">
        <v>281</v>
      </c>
    </row>
    <row r="5082" spans="1:28" x14ac:dyDescent="0.2">
      <c r="A5082" t="s">
        <v>13679</v>
      </c>
      <c r="B5082" t="s">
        <v>13680</v>
      </c>
      <c r="C5082">
        <v>2007</v>
      </c>
      <c r="D5082" s="1">
        <v>39237</v>
      </c>
      <c r="E5082" t="s">
        <v>1045</v>
      </c>
      <c r="F5082" t="s">
        <v>44040</v>
      </c>
      <c r="H5082">
        <v>90</v>
      </c>
      <c r="I5082" t="s">
        <v>7475</v>
      </c>
      <c r="J5082" t="s">
        <v>26</v>
      </c>
      <c r="K5082" t="s">
        <v>27</v>
      </c>
      <c r="L5082" t="s">
        <v>308</v>
      </c>
      <c r="M5082" t="s">
        <v>13681</v>
      </c>
      <c r="N5082" t="s">
        <v>13682</v>
      </c>
      <c r="O5082" t="s">
        <v>13683</v>
      </c>
      <c r="P5082" t="s">
        <v>4526</v>
      </c>
      <c r="Q5082" t="s">
        <v>13684</v>
      </c>
      <c r="R5082" t="s">
        <v>13685</v>
      </c>
      <c r="S5082" t="s">
        <v>13686</v>
      </c>
      <c r="T5082">
        <v>6.4</v>
      </c>
      <c r="U5082">
        <v>113282</v>
      </c>
      <c r="V5082" s="12">
        <f>W5082*1.24823238899982</f>
        <v>31205809.724995498</v>
      </c>
      <c r="W5082" s="3">
        <v>25000000</v>
      </c>
      <c r="X5082" s="13">
        <f>Y5082*1.24823238899982</f>
        <v>41568843.473280966</v>
      </c>
      <c r="Y5082" s="3">
        <v>33302167</v>
      </c>
      <c r="Z5082" s="13">
        <f>AA5082*144548551.06</f>
        <v>3.3567918519992864E+16</v>
      </c>
      <c r="AA5082" s="3">
        <v>232225908</v>
      </c>
      <c r="AB5082">
        <v>262</v>
      </c>
    </row>
    <row r="5083" spans="1:28" hidden="1" x14ac:dyDescent="0.2">
      <c r="A5083" t="s">
        <v>43516</v>
      </c>
      <c r="B5083" t="s">
        <v>43517</v>
      </c>
      <c r="C5083">
        <v>2018</v>
      </c>
      <c r="D5083" t="s">
        <v>23811</v>
      </c>
      <c r="E5083" t="s">
        <v>176</v>
      </c>
      <c r="H5083">
        <v>105</v>
      </c>
      <c r="I5083" t="s">
        <v>18810</v>
      </c>
      <c r="J5083" t="s">
        <v>27</v>
      </c>
      <c r="K5083" t="s">
        <v>10496</v>
      </c>
      <c r="L5083" t="s">
        <v>26</v>
      </c>
      <c r="M5083" t="s">
        <v>43518</v>
      </c>
      <c r="N5083" t="s">
        <v>43519</v>
      </c>
      <c r="O5083" t="s">
        <v>43520</v>
      </c>
      <c r="P5083" t="s">
        <v>43521</v>
      </c>
      <c r="Q5083" t="s">
        <v>43522</v>
      </c>
      <c r="R5083" t="s">
        <v>43523</v>
      </c>
      <c r="S5083" t="s">
        <v>43524</v>
      </c>
      <c r="T5083">
        <v>7.1</v>
      </c>
      <c r="U5083">
        <v>11348</v>
      </c>
      <c r="W5083"/>
      <c r="X5083"/>
      <c r="Y5083"/>
      <c r="Z5083"/>
      <c r="AA5083">
        <v>4178992</v>
      </c>
      <c r="AB5083">
        <v>43</v>
      </c>
    </row>
    <row r="5084" spans="1:28" x14ac:dyDescent="0.2">
      <c r="A5084" t="s">
        <v>14626</v>
      </c>
      <c r="B5084" t="s">
        <v>14627</v>
      </c>
      <c r="C5084">
        <v>2007</v>
      </c>
      <c r="D5084" s="1">
        <v>39542</v>
      </c>
      <c r="E5084" t="s">
        <v>1045</v>
      </c>
      <c r="F5084" t="s">
        <v>44032</v>
      </c>
      <c r="H5084">
        <v>96</v>
      </c>
      <c r="I5084" t="s">
        <v>433</v>
      </c>
      <c r="J5084" t="s">
        <v>26</v>
      </c>
      <c r="K5084" t="s">
        <v>308</v>
      </c>
      <c r="M5084" t="s">
        <v>12489</v>
      </c>
      <c r="N5084" t="s">
        <v>14628</v>
      </c>
      <c r="O5084" t="s">
        <v>14629</v>
      </c>
      <c r="P5084" t="s">
        <v>14630</v>
      </c>
      <c r="Q5084" t="s">
        <v>14631</v>
      </c>
      <c r="R5084" t="s">
        <v>14632</v>
      </c>
      <c r="S5084" t="s">
        <v>14633</v>
      </c>
      <c r="T5084">
        <v>7.4</v>
      </c>
      <c r="U5084">
        <v>483876</v>
      </c>
      <c r="V5084" s="12">
        <f>W5084*1.24823238899982</f>
        <v>9361742.91749865</v>
      </c>
      <c r="W5084" s="3">
        <v>7500000</v>
      </c>
      <c r="X5084" s="13">
        <f>Y5084*1.24823238899982</f>
        <v>179115437.44111225</v>
      </c>
      <c r="Y5084" s="3">
        <v>143495265</v>
      </c>
      <c r="Z5084" s="13">
        <f>AA5084*144548551.06</f>
        <v>3.3589134344477592E+16</v>
      </c>
      <c r="AA5084" s="3">
        <v>232372681</v>
      </c>
      <c r="AB5084">
        <v>928</v>
      </c>
    </row>
    <row r="5085" spans="1:28" x14ac:dyDescent="0.2">
      <c r="A5085" t="s">
        <v>5535</v>
      </c>
      <c r="B5085" t="s">
        <v>5536</v>
      </c>
      <c r="C5085">
        <v>2007</v>
      </c>
      <c r="D5085" s="1">
        <v>39212</v>
      </c>
      <c r="E5085" t="s">
        <v>16512</v>
      </c>
      <c r="F5085" t="s">
        <v>44038</v>
      </c>
      <c r="G5085" t="s">
        <v>44044</v>
      </c>
      <c r="H5085">
        <v>91</v>
      </c>
      <c r="I5085" t="s">
        <v>97</v>
      </c>
      <c r="J5085" t="s">
        <v>26</v>
      </c>
      <c r="K5085" t="s">
        <v>27</v>
      </c>
      <c r="L5085" t="s">
        <v>934</v>
      </c>
      <c r="M5085" t="s">
        <v>2285</v>
      </c>
      <c r="N5085" t="s">
        <v>5537</v>
      </c>
      <c r="O5085" t="s">
        <v>5538</v>
      </c>
      <c r="P5085" t="s">
        <v>5539</v>
      </c>
      <c r="Q5085" t="s">
        <v>5540</v>
      </c>
      <c r="R5085" t="s">
        <v>5541</v>
      </c>
      <c r="S5085" t="s">
        <v>5542</v>
      </c>
      <c r="T5085">
        <v>6.2</v>
      </c>
      <c r="U5085">
        <v>150686</v>
      </c>
      <c r="V5085" s="12">
        <f>W5085*1.24823238899982</f>
        <v>174752534.4599748</v>
      </c>
      <c r="W5085" s="3">
        <v>140000000</v>
      </c>
      <c r="X5085" s="13">
        <f>Y5085*1.24823238899982</f>
        <v>174909771.79755232</v>
      </c>
      <c r="Y5085" s="3">
        <v>140125968</v>
      </c>
      <c r="Z5085" s="13">
        <f>AA5085*144548551.06</f>
        <v>3.7307565017856048E+16</v>
      </c>
      <c r="AA5085" s="3">
        <v>258097122</v>
      </c>
      <c r="AB5085">
        <v>238</v>
      </c>
    </row>
    <row r="5086" spans="1:28" x14ac:dyDescent="0.2">
      <c r="A5086" t="s">
        <v>16229</v>
      </c>
      <c r="B5086" t="s">
        <v>16230</v>
      </c>
      <c r="C5086">
        <v>2007</v>
      </c>
      <c r="D5086" t="s">
        <v>12773</v>
      </c>
      <c r="E5086" t="s">
        <v>44035</v>
      </c>
      <c r="F5086" t="s">
        <v>44044</v>
      </c>
      <c r="G5086" t="s">
        <v>44032</v>
      </c>
      <c r="H5086">
        <v>157</v>
      </c>
      <c r="I5086" t="s">
        <v>229</v>
      </c>
      <c r="J5086" t="s">
        <v>26</v>
      </c>
      <c r="K5086" t="s">
        <v>2073</v>
      </c>
      <c r="L5086" t="s">
        <v>308</v>
      </c>
      <c r="M5086" t="s">
        <v>1005</v>
      </c>
      <c r="N5086" t="s">
        <v>16231</v>
      </c>
      <c r="O5086" t="s">
        <v>16232</v>
      </c>
      <c r="P5086" t="s">
        <v>416</v>
      </c>
      <c r="Q5086" t="s">
        <v>16233</v>
      </c>
      <c r="R5086" t="s">
        <v>16234</v>
      </c>
      <c r="S5086" t="s">
        <v>16235</v>
      </c>
      <c r="T5086">
        <v>7.8</v>
      </c>
      <c r="U5086">
        <v>383688</v>
      </c>
      <c r="V5086" s="12">
        <f>W5086*1.24823238899982</f>
        <v>124823238.89998199</v>
      </c>
      <c r="W5086" s="3">
        <v>100000000</v>
      </c>
      <c r="X5086" s="13">
        <f>Y5086*1.24823238899982</f>
        <v>162475725.79166347</v>
      </c>
      <c r="Y5086" s="3">
        <v>130164645</v>
      </c>
      <c r="Z5086" s="13">
        <f>AA5086*144548551.06</f>
        <v>3.8992756547067256E+16</v>
      </c>
      <c r="AA5086" s="3">
        <v>269755430</v>
      </c>
      <c r="AB5086">
        <v>500</v>
      </c>
    </row>
    <row r="5087" spans="1:28" hidden="1" x14ac:dyDescent="0.2">
      <c r="A5087" t="s">
        <v>43549</v>
      </c>
      <c r="B5087" t="s">
        <v>43550</v>
      </c>
      <c r="C5087">
        <v>2019</v>
      </c>
      <c r="D5087" t="s">
        <v>43551</v>
      </c>
      <c r="E5087" t="s">
        <v>176</v>
      </c>
      <c r="H5087">
        <v>113</v>
      </c>
      <c r="I5087" t="s">
        <v>3621</v>
      </c>
      <c r="J5087" t="s">
        <v>308</v>
      </c>
      <c r="M5087" t="s">
        <v>4606</v>
      </c>
      <c r="N5087" t="s">
        <v>4606</v>
      </c>
      <c r="O5087" t="s">
        <v>43552</v>
      </c>
      <c r="P5087" t="s">
        <v>2278</v>
      </c>
      <c r="Q5087" t="s">
        <v>43553</v>
      </c>
      <c r="R5087" t="s">
        <v>43554</v>
      </c>
      <c r="S5087" t="s">
        <v>43555</v>
      </c>
      <c r="T5087">
        <v>7.6</v>
      </c>
      <c r="U5087">
        <v>45061</v>
      </c>
      <c r="W5087"/>
      <c r="X5087"/>
      <c r="Y5087">
        <v>4567338</v>
      </c>
      <c r="Z5087"/>
      <c r="AA5087">
        <v>37137074</v>
      </c>
      <c r="AB5087">
        <v>181</v>
      </c>
    </row>
    <row r="5088" spans="1:28" x14ac:dyDescent="0.2">
      <c r="A5088" t="s">
        <v>10397</v>
      </c>
      <c r="B5088" t="s">
        <v>10398</v>
      </c>
      <c r="C5088">
        <v>2007</v>
      </c>
      <c r="D5088" t="s">
        <v>10399</v>
      </c>
      <c r="E5088" t="s">
        <v>44037</v>
      </c>
      <c r="F5088" t="s">
        <v>44031</v>
      </c>
      <c r="G5088" t="s">
        <v>44038</v>
      </c>
      <c r="H5088">
        <v>91</v>
      </c>
      <c r="I5088" t="s">
        <v>360</v>
      </c>
      <c r="J5088" t="s">
        <v>26</v>
      </c>
      <c r="M5088" t="s">
        <v>10400</v>
      </c>
      <c r="N5088" t="s">
        <v>10401</v>
      </c>
      <c r="O5088" t="s">
        <v>10402</v>
      </c>
      <c r="P5088" t="s">
        <v>10403</v>
      </c>
      <c r="Q5088" t="s">
        <v>10404</v>
      </c>
      <c r="R5088" t="s">
        <v>10405</v>
      </c>
      <c r="S5088" t="s">
        <v>10406</v>
      </c>
      <c r="T5088">
        <v>6.1</v>
      </c>
      <c r="U5088">
        <v>138462</v>
      </c>
      <c r="V5088" s="12">
        <f>W5088*1.24823238899982</f>
        <v>187234858.34997299</v>
      </c>
      <c r="W5088" s="3">
        <v>150000000</v>
      </c>
      <c r="X5088" s="13">
        <f>Y5088*1.24823238899982</f>
        <v>158065261.41180795</v>
      </c>
      <c r="Y5088" s="3">
        <v>126631277</v>
      </c>
      <c r="Z5088" s="13">
        <f>AA5088*144548551.06</f>
        <v>4.2427071984138E+16</v>
      </c>
      <c r="AA5088" s="3">
        <v>293514336</v>
      </c>
      <c r="AB5088">
        <v>310</v>
      </c>
    </row>
    <row r="5089" spans="1:28" hidden="1" x14ac:dyDescent="0.2">
      <c r="A5089" t="s">
        <v>43562</v>
      </c>
      <c r="B5089" t="s">
        <v>43563</v>
      </c>
      <c r="C5089">
        <v>2019</v>
      </c>
      <c r="D5089" s="1">
        <v>43862</v>
      </c>
      <c r="E5089" t="s">
        <v>176</v>
      </c>
      <c r="H5089">
        <v>101</v>
      </c>
      <c r="I5089" t="s">
        <v>40108</v>
      </c>
      <c r="J5089" t="s">
        <v>26</v>
      </c>
      <c r="M5089" t="s">
        <v>6364</v>
      </c>
      <c r="N5089" t="s">
        <v>6365</v>
      </c>
      <c r="O5089" t="s">
        <v>43564</v>
      </c>
      <c r="P5089" t="s">
        <v>43565</v>
      </c>
      <c r="Q5089" t="s">
        <v>43566</v>
      </c>
      <c r="R5089" t="s">
        <v>43567</v>
      </c>
      <c r="S5089" t="s">
        <v>43568</v>
      </c>
      <c r="T5089">
        <v>7.6</v>
      </c>
      <c r="U5089">
        <v>13141</v>
      </c>
      <c r="W5089"/>
      <c r="X5089"/>
      <c r="Y5089">
        <v>28273</v>
      </c>
      <c r="Z5089"/>
      <c r="AA5089">
        <v>8766149</v>
      </c>
      <c r="AB5089">
        <v>106</v>
      </c>
    </row>
    <row r="5090" spans="1:28" x14ac:dyDescent="0.2">
      <c r="A5090" t="s">
        <v>15515</v>
      </c>
      <c r="B5090" t="s">
        <v>15516</v>
      </c>
      <c r="C5090">
        <v>2007</v>
      </c>
      <c r="D5090" t="s">
        <v>12286</v>
      </c>
      <c r="E5090" t="s">
        <v>16512</v>
      </c>
      <c r="F5090" t="s">
        <v>44031</v>
      </c>
      <c r="G5090" t="s">
        <v>44034</v>
      </c>
      <c r="H5090">
        <v>92</v>
      </c>
      <c r="I5090" t="s">
        <v>1178</v>
      </c>
      <c r="J5090" t="s">
        <v>26</v>
      </c>
      <c r="K5090" t="s">
        <v>934</v>
      </c>
      <c r="L5090" t="s">
        <v>838</v>
      </c>
      <c r="M5090" t="s">
        <v>98</v>
      </c>
      <c r="N5090" t="s">
        <v>15517</v>
      </c>
      <c r="O5090" t="s">
        <v>15518</v>
      </c>
      <c r="P5090" t="s">
        <v>101</v>
      </c>
      <c r="Q5090" t="s">
        <v>102</v>
      </c>
      <c r="R5090" t="s">
        <v>15519</v>
      </c>
      <c r="S5090" t="s">
        <v>15520</v>
      </c>
      <c r="T5090">
        <v>5.6</v>
      </c>
      <c r="U5090">
        <v>247759</v>
      </c>
      <c r="V5090" s="12">
        <f>W5090*1.24823238899982</f>
        <v>162270210.5699766</v>
      </c>
      <c r="W5090" s="3">
        <v>130000000</v>
      </c>
      <c r="X5090" s="13">
        <f>Y5090*1.24823238899982</f>
        <v>164668986.18474832</v>
      </c>
      <c r="Y5090" s="3">
        <v>131921738</v>
      </c>
      <c r="Z5090" s="13">
        <f>AA5090*144548551.06</f>
        <v>4.3641105632037968E+16</v>
      </c>
      <c r="AA5090" s="3">
        <v>301913131</v>
      </c>
      <c r="AB5090">
        <v>469</v>
      </c>
    </row>
    <row r="5091" spans="1:28" hidden="1" x14ac:dyDescent="0.2">
      <c r="A5091" t="s">
        <v>43578</v>
      </c>
      <c r="B5091" t="s">
        <v>43579</v>
      </c>
      <c r="C5091">
        <v>2018</v>
      </c>
      <c r="D5091" t="s">
        <v>41690</v>
      </c>
      <c r="E5091" t="s">
        <v>3496</v>
      </c>
      <c r="F5091" t="s">
        <v>44045</v>
      </c>
      <c r="G5091" t="s">
        <v>44042</v>
      </c>
      <c r="H5091">
        <v>94</v>
      </c>
      <c r="I5091" t="s">
        <v>25</v>
      </c>
      <c r="J5091" t="s">
        <v>26</v>
      </c>
      <c r="M5091" t="s">
        <v>43580</v>
      </c>
      <c r="N5091" t="s">
        <v>43581</v>
      </c>
      <c r="O5091" t="s">
        <v>43582</v>
      </c>
      <c r="P5091" t="s">
        <v>43583</v>
      </c>
      <c r="Q5091" t="s">
        <v>43584</v>
      </c>
      <c r="R5091" t="s">
        <v>43585</v>
      </c>
      <c r="S5091" t="s">
        <v>43586</v>
      </c>
      <c r="T5091">
        <v>5.9</v>
      </c>
      <c r="U5091">
        <v>24592</v>
      </c>
      <c r="W5091"/>
      <c r="X5091"/>
      <c r="Y5091"/>
      <c r="Z5091"/>
      <c r="AA5091"/>
      <c r="AB5091">
        <v>278</v>
      </c>
    </row>
    <row r="5092" spans="1:28" x14ac:dyDescent="0.2">
      <c r="A5092" t="s">
        <v>15925</v>
      </c>
      <c r="B5092" t="s">
        <v>15926</v>
      </c>
      <c r="C5092">
        <v>2007</v>
      </c>
      <c r="D5092" s="1">
        <v>39300</v>
      </c>
      <c r="E5092" t="s">
        <v>16512</v>
      </c>
      <c r="F5092" t="s">
        <v>44044</v>
      </c>
      <c r="G5092" t="s">
        <v>44042</v>
      </c>
      <c r="H5092">
        <v>122</v>
      </c>
      <c r="I5092" t="s">
        <v>25</v>
      </c>
      <c r="J5092" t="s">
        <v>26</v>
      </c>
      <c r="K5092" t="s">
        <v>209</v>
      </c>
      <c r="L5092" t="s">
        <v>308</v>
      </c>
      <c r="M5092" t="s">
        <v>1187</v>
      </c>
      <c r="N5092" t="s">
        <v>2030</v>
      </c>
      <c r="O5092" t="s">
        <v>15927</v>
      </c>
      <c r="P5092" t="s">
        <v>386</v>
      </c>
      <c r="Q5092" t="s">
        <v>15928</v>
      </c>
      <c r="R5092" t="s">
        <v>15929</v>
      </c>
      <c r="S5092" t="s">
        <v>15930</v>
      </c>
      <c r="T5092">
        <v>6.9</v>
      </c>
      <c r="U5092">
        <v>315076</v>
      </c>
      <c r="V5092" s="12">
        <f>W5092*1.24823238899982</f>
        <v>106099753.06498469</v>
      </c>
      <c r="W5092" s="3">
        <v>85000000</v>
      </c>
      <c r="X5092" s="13">
        <f>Y5092*1.24823238899982</f>
        <v>146236321.02113453</v>
      </c>
      <c r="Y5092" s="3">
        <v>117154724</v>
      </c>
      <c r="Z5092" s="13">
        <f>AA5092*144548551.06</f>
        <v>4.4999788725886584E+16</v>
      </c>
      <c r="AA5092" s="3">
        <v>311312624</v>
      </c>
      <c r="AB5092">
        <v>322</v>
      </c>
    </row>
    <row r="5093" spans="1:28" x14ac:dyDescent="0.2">
      <c r="A5093" t="s">
        <v>14228</v>
      </c>
      <c r="B5093" t="s">
        <v>14229</v>
      </c>
      <c r="C5093">
        <v>2007</v>
      </c>
      <c r="D5093" s="1">
        <v>39275</v>
      </c>
      <c r="E5093" t="s">
        <v>44037</v>
      </c>
      <c r="F5093" t="s">
        <v>44038</v>
      </c>
      <c r="G5093" t="s">
        <v>44040</v>
      </c>
      <c r="H5093">
        <v>107</v>
      </c>
      <c r="I5093" t="s">
        <v>25</v>
      </c>
      <c r="J5093" t="s">
        <v>26</v>
      </c>
      <c r="M5093" t="s">
        <v>2011</v>
      </c>
      <c r="N5093" t="s">
        <v>14230</v>
      </c>
      <c r="O5093" t="s">
        <v>14231</v>
      </c>
      <c r="P5093" t="s">
        <v>14232</v>
      </c>
      <c r="Q5093" t="s">
        <v>14233</v>
      </c>
      <c r="R5093" t="s">
        <v>14234</v>
      </c>
      <c r="S5093" t="s">
        <v>14235</v>
      </c>
      <c r="T5093">
        <v>7</v>
      </c>
      <c r="U5093">
        <v>173962</v>
      </c>
      <c r="V5093" s="12">
        <f>W5093*1.24823238899982</f>
        <v>106099753.06498469</v>
      </c>
      <c r="W5093" s="3">
        <v>85000000</v>
      </c>
      <c r="X5093" s="13">
        <f>Y5093*1.24823238899982</f>
        <v>159533163.97778592</v>
      </c>
      <c r="Y5093" s="3">
        <v>127807262</v>
      </c>
      <c r="Z5093" s="13">
        <f>AA5093*144548551.06</f>
        <v>4.9216996750421512E+16</v>
      </c>
      <c r="AA5093" s="3">
        <v>340487652</v>
      </c>
      <c r="AB5093">
        <v>421</v>
      </c>
    </row>
    <row r="5094" spans="1:28" hidden="1" x14ac:dyDescent="0.2">
      <c r="A5094" t="s">
        <v>43601</v>
      </c>
      <c r="B5094" t="s">
        <v>43602</v>
      </c>
      <c r="C5094">
        <v>2019</v>
      </c>
      <c r="D5094" t="s">
        <v>20198</v>
      </c>
      <c r="E5094" t="s">
        <v>1045</v>
      </c>
      <c r="F5094" t="s">
        <v>44046</v>
      </c>
      <c r="G5094" t="s">
        <v>44045</v>
      </c>
      <c r="H5094">
        <v>97</v>
      </c>
      <c r="I5094" t="s">
        <v>43603</v>
      </c>
      <c r="J5094" t="s">
        <v>26</v>
      </c>
      <c r="M5094" t="s">
        <v>43604</v>
      </c>
      <c r="N5094" t="s">
        <v>43605</v>
      </c>
      <c r="O5094" t="s">
        <v>43606</v>
      </c>
      <c r="P5094" t="s">
        <v>28905</v>
      </c>
      <c r="Q5094" t="s">
        <v>43607</v>
      </c>
      <c r="R5094" t="s">
        <v>43608</v>
      </c>
      <c r="S5094" t="s">
        <v>43609</v>
      </c>
      <c r="T5094">
        <v>5.8</v>
      </c>
      <c r="U5094">
        <v>28761</v>
      </c>
      <c r="W5094">
        <v>4000000</v>
      </c>
      <c r="X5094"/>
      <c r="Y5094"/>
      <c r="Z5094"/>
      <c r="AA5094">
        <v>413732</v>
      </c>
      <c r="AB5094">
        <v>778</v>
      </c>
    </row>
    <row r="5095" spans="1:28" x14ac:dyDescent="0.2">
      <c r="A5095" t="s">
        <v>18801</v>
      </c>
      <c r="B5095" t="s">
        <v>18802</v>
      </c>
      <c r="C5095">
        <v>2007</v>
      </c>
      <c r="D5095" t="s">
        <v>12773</v>
      </c>
      <c r="E5095" t="s">
        <v>44037</v>
      </c>
      <c r="F5095" t="s">
        <v>44038</v>
      </c>
      <c r="G5095" t="s">
        <v>44040</v>
      </c>
      <c r="H5095">
        <v>92</v>
      </c>
      <c r="I5095" t="s">
        <v>25</v>
      </c>
      <c r="J5095" t="s">
        <v>26</v>
      </c>
      <c r="K5095" t="s">
        <v>27</v>
      </c>
      <c r="L5095" t="s">
        <v>308</v>
      </c>
      <c r="M5095" t="s">
        <v>13868</v>
      </c>
      <c r="N5095" t="s">
        <v>18803</v>
      </c>
      <c r="O5095" t="s">
        <v>18804</v>
      </c>
      <c r="P5095" t="s">
        <v>4154</v>
      </c>
      <c r="Q5095" t="s">
        <v>18805</v>
      </c>
      <c r="R5095" t="s">
        <v>18806</v>
      </c>
      <c r="S5095" t="s">
        <v>18807</v>
      </c>
      <c r="T5095">
        <v>5.2</v>
      </c>
      <c r="U5095">
        <v>74906</v>
      </c>
      <c r="V5095" s="12">
        <f>W5095*1.24823238899982</f>
        <v>74893943.3399892</v>
      </c>
      <c r="W5095" s="3">
        <v>60000000</v>
      </c>
      <c r="X5095" s="13">
        <f>Y5095*1.24823238899982</f>
        <v>271274567.95012176</v>
      </c>
      <c r="Y5095" s="3">
        <v>217326974</v>
      </c>
      <c r="Z5095" s="13">
        <f>AA5095*144548551.06</f>
        <v>5.2811181150382E+16</v>
      </c>
      <c r="AA5095" s="3">
        <v>365352546</v>
      </c>
      <c r="AB5095">
        <v>157</v>
      </c>
    </row>
    <row r="5096" spans="1:28" hidden="1" x14ac:dyDescent="0.2">
      <c r="A5096" t="s">
        <v>43617</v>
      </c>
      <c r="B5096" t="s">
        <v>43618</v>
      </c>
      <c r="C5096">
        <v>2019</v>
      </c>
      <c r="D5096" t="s">
        <v>31263</v>
      </c>
      <c r="E5096" t="s">
        <v>1045</v>
      </c>
      <c r="F5096" t="s">
        <v>44032</v>
      </c>
      <c r="H5096">
        <v>125</v>
      </c>
      <c r="I5096" t="s">
        <v>5448</v>
      </c>
      <c r="J5096" t="s">
        <v>26</v>
      </c>
      <c r="K5096" t="s">
        <v>308</v>
      </c>
      <c r="L5096" t="s">
        <v>64</v>
      </c>
      <c r="M5096" t="s">
        <v>10249</v>
      </c>
      <c r="N5096" t="s">
        <v>38996</v>
      </c>
      <c r="O5096" t="s">
        <v>43619</v>
      </c>
      <c r="P5096" t="s">
        <v>2108</v>
      </c>
      <c r="Q5096" t="s">
        <v>43620</v>
      </c>
      <c r="R5096" t="s">
        <v>772</v>
      </c>
      <c r="S5096" t="s">
        <v>773</v>
      </c>
      <c r="T5096">
        <v>7.6</v>
      </c>
      <c r="U5096">
        <v>98327</v>
      </c>
      <c r="W5096"/>
      <c r="X5096"/>
      <c r="Y5096"/>
      <c r="Z5096"/>
      <c r="AA5096">
        <v>243711</v>
      </c>
      <c r="AB5096">
        <v>495</v>
      </c>
    </row>
    <row r="5097" spans="1:28" hidden="1" x14ac:dyDescent="0.2">
      <c r="A5097" t="s">
        <v>43621</v>
      </c>
      <c r="B5097" t="s">
        <v>43622</v>
      </c>
      <c r="C5097">
        <v>2019</v>
      </c>
      <c r="D5097" s="1">
        <v>43467</v>
      </c>
      <c r="E5097" t="s">
        <v>1045</v>
      </c>
      <c r="H5097">
        <v>121</v>
      </c>
      <c r="I5097" t="s">
        <v>4358</v>
      </c>
      <c r="J5097" t="s">
        <v>1076</v>
      </c>
      <c r="M5097" t="s">
        <v>4360</v>
      </c>
      <c r="N5097" t="s">
        <v>43623</v>
      </c>
      <c r="O5097" t="s">
        <v>43624</v>
      </c>
      <c r="P5097" t="s">
        <v>4360</v>
      </c>
      <c r="Q5097" t="s">
        <v>43625</v>
      </c>
      <c r="R5097" t="s">
        <v>43626</v>
      </c>
      <c r="S5097" t="s">
        <v>43627</v>
      </c>
      <c r="T5097">
        <v>6</v>
      </c>
      <c r="U5097">
        <v>11586</v>
      </c>
      <c r="W5097"/>
      <c r="X5097"/>
      <c r="Y5097"/>
      <c r="Z5097"/>
      <c r="AA5097">
        <v>9831515</v>
      </c>
      <c r="AB5097">
        <v>27</v>
      </c>
    </row>
    <row r="5098" spans="1:28" hidden="1" x14ac:dyDescent="0.2">
      <c r="A5098" t="s">
        <v>43628</v>
      </c>
      <c r="B5098" t="s">
        <v>9001</v>
      </c>
      <c r="C5098">
        <v>2019</v>
      </c>
      <c r="D5098" s="1">
        <v>43627</v>
      </c>
      <c r="E5098" t="s">
        <v>176</v>
      </c>
      <c r="F5098" t="s">
        <v>44046</v>
      </c>
      <c r="G5098" t="s">
        <v>44045</v>
      </c>
      <c r="H5098">
        <v>100</v>
      </c>
      <c r="I5098" t="s">
        <v>43629</v>
      </c>
      <c r="J5098" t="s">
        <v>26</v>
      </c>
      <c r="M5098" t="s">
        <v>10240</v>
      </c>
      <c r="N5098" t="s">
        <v>43630</v>
      </c>
      <c r="O5098" t="s">
        <v>43631</v>
      </c>
      <c r="P5098" t="s">
        <v>35932</v>
      </c>
      <c r="Q5098" t="s">
        <v>43632</v>
      </c>
      <c r="R5098" t="s">
        <v>43633</v>
      </c>
      <c r="S5098" t="s">
        <v>43634</v>
      </c>
      <c r="T5098">
        <v>6</v>
      </c>
      <c r="U5098">
        <v>11832</v>
      </c>
      <c r="W5098"/>
      <c r="X5098"/>
      <c r="Y5098"/>
      <c r="Z5098"/>
      <c r="AA5098"/>
      <c r="AB5098">
        <v>134</v>
      </c>
    </row>
    <row r="5099" spans="1:28" hidden="1" x14ac:dyDescent="0.2">
      <c r="A5099" t="s">
        <v>43635</v>
      </c>
      <c r="B5099" t="s">
        <v>43636</v>
      </c>
      <c r="C5099">
        <v>2020</v>
      </c>
      <c r="D5099" s="1">
        <v>43897</v>
      </c>
      <c r="E5099" t="s">
        <v>44035</v>
      </c>
      <c r="F5099" t="s">
        <v>44032</v>
      </c>
      <c r="G5099" t="s">
        <v>44049</v>
      </c>
      <c r="H5099">
        <v>160</v>
      </c>
      <c r="I5099" t="s">
        <v>25</v>
      </c>
      <c r="J5099" t="s">
        <v>26</v>
      </c>
      <c r="M5099" t="s">
        <v>43637</v>
      </c>
      <c r="N5099" t="s">
        <v>43638</v>
      </c>
      <c r="O5099" t="s">
        <v>43639</v>
      </c>
      <c r="P5099" t="s">
        <v>42682</v>
      </c>
      <c r="Q5099" t="s">
        <v>43640</v>
      </c>
      <c r="R5099" t="s">
        <v>43641</v>
      </c>
      <c r="S5099" t="s">
        <v>43642</v>
      </c>
      <c r="T5099">
        <v>8.6999999999999993</v>
      </c>
      <c r="U5099">
        <v>37551</v>
      </c>
      <c r="W5099"/>
      <c r="X5099"/>
      <c r="Y5099"/>
      <c r="Z5099"/>
      <c r="AA5099"/>
      <c r="AB5099">
        <v>488</v>
      </c>
    </row>
    <row r="5100" spans="1:28" hidden="1" x14ac:dyDescent="0.2">
      <c r="A5100" t="s">
        <v>43643</v>
      </c>
      <c r="B5100" t="s">
        <v>43644</v>
      </c>
      <c r="C5100">
        <v>2019</v>
      </c>
      <c r="D5100" t="s">
        <v>43645</v>
      </c>
      <c r="E5100" t="s">
        <v>1045</v>
      </c>
      <c r="H5100">
        <v>134</v>
      </c>
      <c r="I5100" t="s">
        <v>943</v>
      </c>
      <c r="J5100" t="s">
        <v>944</v>
      </c>
      <c r="K5100" t="s">
        <v>26</v>
      </c>
      <c r="M5100" t="s">
        <v>43646</v>
      </c>
      <c r="N5100" t="s">
        <v>43647</v>
      </c>
      <c r="O5100" t="s">
        <v>43648</v>
      </c>
      <c r="P5100" t="s">
        <v>2934</v>
      </c>
      <c r="Q5100" t="s">
        <v>33672</v>
      </c>
      <c r="R5100" t="s">
        <v>43649</v>
      </c>
      <c r="S5100" t="s">
        <v>43650</v>
      </c>
      <c r="T5100">
        <v>7</v>
      </c>
      <c r="U5100">
        <v>13062</v>
      </c>
      <c r="W5100"/>
      <c r="X5100"/>
      <c r="Y5100"/>
      <c r="Z5100"/>
      <c r="AA5100">
        <v>13054660</v>
      </c>
      <c r="AB5100">
        <v>288</v>
      </c>
    </row>
    <row r="5101" spans="1:28" hidden="1" x14ac:dyDescent="0.2">
      <c r="A5101" t="s">
        <v>43651</v>
      </c>
      <c r="B5101" t="s">
        <v>43652</v>
      </c>
      <c r="C5101">
        <v>2019</v>
      </c>
      <c r="D5101" s="1">
        <v>43476</v>
      </c>
      <c r="E5101" t="s">
        <v>1045</v>
      </c>
      <c r="F5101" t="s">
        <v>44032</v>
      </c>
      <c r="G5101" t="s">
        <v>44036</v>
      </c>
      <c r="H5101">
        <v>85</v>
      </c>
      <c r="I5101" t="s">
        <v>25</v>
      </c>
      <c r="J5101" t="s">
        <v>26</v>
      </c>
      <c r="M5101" t="s">
        <v>9645</v>
      </c>
      <c r="N5101" t="s">
        <v>43653</v>
      </c>
      <c r="O5101" t="s">
        <v>43654</v>
      </c>
      <c r="P5101" t="s">
        <v>43655</v>
      </c>
      <c r="Q5101" t="s">
        <v>43656</v>
      </c>
      <c r="R5101" t="s">
        <v>43657</v>
      </c>
      <c r="S5101" t="s">
        <v>43658</v>
      </c>
      <c r="T5101">
        <v>6.1</v>
      </c>
      <c r="U5101">
        <v>10135</v>
      </c>
      <c r="W5101"/>
      <c r="X5101"/>
      <c r="Y5101"/>
      <c r="Z5101"/>
      <c r="AA5101"/>
      <c r="AB5101">
        <v>135</v>
      </c>
    </row>
    <row r="5102" spans="1:28" hidden="1" x14ac:dyDescent="0.2">
      <c r="A5102" t="s">
        <v>43659</v>
      </c>
      <c r="B5102" t="s">
        <v>43660</v>
      </c>
      <c r="C5102">
        <v>2019</v>
      </c>
      <c r="D5102" t="s">
        <v>42840</v>
      </c>
      <c r="E5102" t="s">
        <v>44035</v>
      </c>
      <c r="F5102" t="s">
        <v>44038</v>
      </c>
      <c r="G5102" t="s">
        <v>44032</v>
      </c>
      <c r="H5102">
        <v>118</v>
      </c>
      <c r="I5102" t="s">
        <v>25</v>
      </c>
      <c r="J5102" t="s">
        <v>26</v>
      </c>
      <c r="M5102" t="s">
        <v>11354</v>
      </c>
      <c r="N5102" t="s">
        <v>21015</v>
      </c>
      <c r="O5102" t="s">
        <v>43661</v>
      </c>
      <c r="P5102" t="s">
        <v>447</v>
      </c>
      <c r="Q5102" t="s">
        <v>43662</v>
      </c>
      <c r="R5102" t="s">
        <v>781</v>
      </c>
      <c r="S5102" t="s">
        <v>782</v>
      </c>
      <c r="T5102">
        <v>7.3</v>
      </c>
      <c r="U5102">
        <v>49045</v>
      </c>
      <c r="W5102"/>
      <c r="X5102"/>
      <c r="Y5102"/>
      <c r="Z5102"/>
      <c r="AA5102"/>
      <c r="AB5102">
        <v>331</v>
      </c>
    </row>
    <row r="5103" spans="1:28" hidden="1" x14ac:dyDescent="0.2">
      <c r="A5103" t="s">
        <v>43663</v>
      </c>
      <c r="B5103" t="s">
        <v>19710</v>
      </c>
      <c r="C5103">
        <v>2020</v>
      </c>
      <c r="D5103" t="s">
        <v>43664</v>
      </c>
      <c r="E5103" t="s">
        <v>176</v>
      </c>
      <c r="F5103" t="s">
        <v>44050</v>
      </c>
      <c r="H5103">
        <v>108</v>
      </c>
      <c r="I5103" t="s">
        <v>433</v>
      </c>
      <c r="J5103" t="s">
        <v>26</v>
      </c>
      <c r="M5103" t="s">
        <v>8061</v>
      </c>
      <c r="N5103" t="s">
        <v>32047</v>
      </c>
      <c r="O5103" t="s">
        <v>43665</v>
      </c>
      <c r="P5103" t="s">
        <v>1278</v>
      </c>
      <c r="Q5103" t="s">
        <v>43666</v>
      </c>
      <c r="R5103" t="s">
        <v>43667</v>
      </c>
      <c r="S5103" t="s">
        <v>43668</v>
      </c>
      <c r="T5103">
        <v>6.7</v>
      </c>
      <c r="U5103">
        <v>23769</v>
      </c>
      <c r="W5103"/>
      <c r="X5103"/>
      <c r="Y5103">
        <v>13590514</v>
      </c>
      <c r="Z5103"/>
      <c r="AA5103">
        <v>14690514</v>
      </c>
      <c r="AB5103">
        <v>253</v>
      </c>
    </row>
    <row r="5104" spans="1:28" x14ac:dyDescent="0.2">
      <c r="A5104" t="s">
        <v>10157</v>
      </c>
      <c r="B5104" t="s">
        <v>10158</v>
      </c>
      <c r="C5104">
        <v>2007</v>
      </c>
      <c r="D5104" t="s">
        <v>10159</v>
      </c>
      <c r="E5104" t="s">
        <v>44043</v>
      </c>
      <c r="F5104" t="s">
        <v>44040</v>
      </c>
      <c r="G5104" t="s">
        <v>44034</v>
      </c>
      <c r="H5104">
        <v>113</v>
      </c>
      <c r="I5104" t="s">
        <v>495</v>
      </c>
      <c r="J5104" t="s">
        <v>26</v>
      </c>
      <c r="K5104" t="s">
        <v>8343</v>
      </c>
      <c r="L5104" t="s">
        <v>75</v>
      </c>
      <c r="M5104" t="s">
        <v>10160</v>
      </c>
      <c r="N5104" t="s">
        <v>10161</v>
      </c>
      <c r="O5104" t="s">
        <v>10162</v>
      </c>
      <c r="P5104" t="s">
        <v>1431</v>
      </c>
      <c r="Q5104" t="s">
        <v>10163</v>
      </c>
      <c r="R5104" t="s">
        <v>10164</v>
      </c>
      <c r="S5104" t="s">
        <v>10165</v>
      </c>
      <c r="T5104">
        <v>6.1</v>
      </c>
      <c r="U5104">
        <v>176725</v>
      </c>
      <c r="V5104" s="12">
        <f>W5104*1.24823238899982</f>
        <v>224681830.01996759</v>
      </c>
      <c r="W5104" s="3">
        <v>180000000</v>
      </c>
      <c r="X5104" s="13">
        <f>Y5104*1.24823238899982</f>
        <v>87510736.808789566</v>
      </c>
      <c r="Y5104" s="3">
        <v>70107728</v>
      </c>
      <c r="Z5104" s="13">
        <f>AA5104*144548551.06</f>
        <v>5.380601024521616E+16</v>
      </c>
      <c r="AA5104" s="3">
        <v>372234864</v>
      </c>
      <c r="AB5104">
        <v>710</v>
      </c>
    </row>
    <row r="5105" spans="1:28" hidden="1" x14ac:dyDescent="0.2">
      <c r="A5105" t="s">
        <v>43677</v>
      </c>
      <c r="B5105" t="s">
        <v>43678</v>
      </c>
      <c r="C5105">
        <v>2020</v>
      </c>
      <c r="D5105" t="s">
        <v>43679</v>
      </c>
      <c r="E5105" t="s">
        <v>1045</v>
      </c>
      <c r="F5105" t="s">
        <v>44057</v>
      </c>
      <c r="H5105">
        <v>123</v>
      </c>
      <c r="I5105" t="s">
        <v>25</v>
      </c>
      <c r="J5105" t="s">
        <v>26</v>
      </c>
      <c r="K5105" t="s">
        <v>8343</v>
      </c>
      <c r="M5105" t="s">
        <v>5848</v>
      </c>
      <c r="N5105" t="s">
        <v>43680</v>
      </c>
      <c r="O5105" t="s">
        <v>43681</v>
      </c>
      <c r="P5105" t="s">
        <v>6745</v>
      </c>
      <c r="Q5105" t="s">
        <v>43682</v>
      </c>
      <c r="R5105" t="s">
        <v>43683</v>
      </c>
      <c r="S5105" t="s">
        <v>43684</v>
      </c>
      <c r="T5105">
        <v>6.5</v>
      </c>
      <c r="U5105">
        <v>62271</v>
      </c>
      <c r="W5105"/>
      <c r="X5105"/>
      <c r="Y5105"/>
      <c r="Z5105"/>
      <c r="AA5105"/>
      <c r="AB5105">
        <v>1154</v>
      </c>
    </row>
    <row r="5106" spans="1:28" hidden="1" x14ac:dyDescent="0.2">
      <c r="A5106" t="s">
        <v>43685</v>
      </c>
      <c r="B5106" t="s">
        <v>43686</v>
      </c>
      <c r="C5106">
        <v>2019</v>
      </c>
      <c r="D5106" t="s">
        <v>42987</v>
      </c>
      <c r="E5106" t="s">
        <v>176</v>
      </c>
      <c r="F5106" t="s">
        <v>44036</v>
      </c>
      <c r="H5106">
        <v>122</v>
      </c>
      <c r="I5106" t="s">
        <v>817</v>
      </c>
      <c r="J5106" t="s">
        <v>27</v>
      </c>
      <c r="K5106" t="s">
        <v>64</v>
      </c>
      <c r="M5106" t="s">
        <v>29627</v>
      </c>
      <c r="N5106" t="s">
        <v>29627</v>
      </c>
      <c r="O5106" t="s">
        <v>43687</v>
      </c>
      <c r="P5106" t="s">
        <v>43688</v>
      </c>
      <c r="Q5106" t="s">
        <v>43689</v>
      </c>
      <c r="R5106" t="s">
        <v>43690</v>
      </c>
      <c r="S5106" t="s">
        <v>43691</v>
      </c>
      <c r="T5106">
        <v>8.1</v>
      </c>
      <c r="U5106">
        <v>49960</v>
      </c>
      <c r="W5106"/>
      <c r="X5106"/>
      <c r="Y5106">
        <v>3759854</v>
      </c>
      <c r="Z5106"/>
      <c r="AA5106">
        <v>9919850</v>
      </c>
      <c r="AB5106">
        <v>309</v>
      </c>
    </row>
    <row r="5107" spans="1:28" x14ac:dyDescent="0.2">
      <c r="A5107" t="s">
        <v>7497</v>
      </c>
      <c r="B5107" t="s">
        <v>7498</v>
      </c>
      <c r="C5107">
        <v>2007</v>
      </c>
      <c r="D5107" t="s">
        <v>7499</v>
      </c>
      <c r="E5107" t="s">
        <v>16512</v>
      </c>
      <c r="F5107" t="s">
        <v>44042</v>
      </c>
      <c r="H5107">
        <v>128</v>
      </c>
      <c r="I5107" t="s">
        <v>229</v>
      </c>
      <c r="J5107" t="s">
        <v>26</v>
      </c>
      <c r="K5107" t="s">
        <v>64</v>
      </c>
      <c r="L5107" t="s">
        <v>27</v>
      </c>
      <c r="M5107" t="s">
        <v>6788</v>
      </c>
      <c r="N5107" t="s">
        <v>7500</v>
      </c>
      <c r="O5107" t="s">
        <v>7501</v>
      </c>
      <c r="P5107" t="s">
        <v>1459</v>
      </c>
      <c r="Q5107" t="s">
        <v>7502</v>
      </c>
      <c r="R5107" t="s">
        <v>7503</v>
      </c>
      <c r="S5107" t="s">
        <v>7504</v>
      </c>
      <c r="T5107">
        <v>7.1</v>
      </c>
      <c r="U5107">
        <v>384059</v>
      </c>
      <c r="V5107" s="12">
        <f>W5107*1.24823238899982</f>
        <v>137305562.7899802</v>
      </c>
      <c r="W5107" s="3">
        <v>110000000</v>
      </c>
      <c r="X5107" s="13">
        <f>Y5107*1.24823238899982</f>
        <v>167923958.09740955</v>
      </c>
      <c r="Y5107" s="3">
        <v>134529403</v>
      </c>
      <c r="Z5107" s="13">
        <f>AA5107*144548551.06</f>
        <v>5.6107388975279424E+16</v>
      </c>
      <c r="AA5107" s="3">
        <v>388156011</v>
      </c>
      <c r="AB5107">
        <v>828</v>
      </c>
    </row>
    <row r="5108" spans="1:28" hidden="1" x14ac:dyDescent="0.2">
      <c r="A5108" t="s">
        <v>43700</v>
      </c>
      <c r="B5108" t="s">
        <v>43701</v>
      </c>
      <c r="C5108">
        <v>2020</v>
      </c>
      <c r="D5108" s="1">
        <v>43985</v>
      </c>
      <c r="E5108" t="s">
        <v>16512</v>
      </c>
      <c r="F5108" t="s">
        <v>44038</v>
      </c>
      <c r="G5108" t="s">
        <v>44044</v>
      </c>
      <c r="H5108">
        <v>111</v>
      </c>
      <c r="I5108" t="s">
        <v>25</v>
      </c>
      <c r="J5108" t="s">
        <v>26</v>
      </c>
      <c r="M5108" t="s">
        <v>7091</v>
      </c>
      <c r="N5108" t="s">
        <v>43702</v>
      </c>
      <c r="O5108" t="s">
        <v>43703</v>
      </c>
      <c r="P5108" t="s">
        <v>333</v>
      </c>
      <c r="Q5108" t="s">
        <v>43704</v>
      </c>
      <c r="R5108" t="s">
        <v>43705</v>
      </c>
      <c r="S5108" t="s">
        <v>43706</v>
      </c>
      <c r="T5108">
        <v>6.2</v>
      </c>
      <c r="U5108">
        <v>61330</v>
      </c>
      <c r="W5108"/>
      <c r="X5108"/>
      <c r="Y5108"/>
      <c r="Z5108"/>
      <c r="AA5108"/>
      <c r="AB5108">
        <v>541</v>
      </c>
    </row>
    <row r="5109" spans="1:28" hidden="1" x14ac:dyDescent="0.2">
      <c r="A5109" t="s">
        <v>43707</v>
      </c>
      <c r="B5109" t="s">
        <v>43708</v>
      </c>
      <c r="C5109">
        <v>2019</v>
      </c>
      <c r="D5109" t="s">
        <v>43709</v>
      </c>
      <c r="E5109" t="s">
        <v>1045</v>
      </c>
      <c r="F5109" t="s">
        <v>44032</v>
      </c>
      <c r="H5109">
        <v>100</v>
      </c>
      <c r="I5109" t="s">
        <v>5301</v>
      </c>
      <c r="J5109" t="s">
        <v>209</v>
      </c>
      <c r="K5109" t="s">
        <v>26</v>
      </c>
      <c r="L5109" t="s">
        <v>934</v>
      </c>
      <c r="M5109" t="s">
        <v>43710</v>
      </c>
      <c r="N5109" t="s">
        <v>43710</v>
      </c>
      <c r="O5109" t="s">
        <v>43711</v>
      </c>
      <c r="P5109" t="s">
        <v>43712</v>
      </c>
      <c r="Q5109" t="s">
        <v>43713</v>
      </c>
      <c r="R5109" t="s">
        <v>43714</v>
      </c>
      <c r="S5109" t="s">
        <v>43715</v>
      </c>
      <c r="T5109">
        <v>7.6</v>
      </c>
      <c r="U5109">
        <v>44745</v>
      </c>
      <c r="W5109"/>
      <c r="X5109"/>
      <c r="Y5109">
        <v>17695781</v>
      </c>
      <c r="Z5109"/>
      <c r="AA5109">
        <v>22671661</v>
      </c>
      <c r="AB5109">
        <v>288</v>
      </c>
    </row>
    <row r="5110" spans="1:28" hidden="1" x14ac:dyDescent="0.2">
      <c r="A5110" t="s">
        <v>43716</v>
      </c>
      <c r="B5110" t="s">
        <v>43717</v>
      </c>
      <c r="C5110">
        <v>2019</v>
      </c>
      <c r="D5110" t="s">
        <v>39338</v>
      </c>
      <c r="E5110" t="s">
        <v>176</v>
      </c>
      <c r="F5110" t="s">
        <v>44036</v>
      </c>
      <c r="G5110" t="s">
        <v>44050</v>
      </c>
      <c r="H5110">
        <v>135</v>
      </c>
      <c r="I5110" t="s">
        <v>433</v>
      </c>
      <c r="J5110" t="s">
        <v>26</v>
      </c>
      <c r="M5110" t="s">
        <v>39262</v>
      </c>
      <c r="N5110" t="s">
        <v>39262</v>
      </c>
      <c r="O5110" t="s">
        <v>43718</v>
      </c>
      <c r="P5110" t="s">
        <v>43719</v>
      </c>
      <c r="Q5110" t="s">
        <v>43719</v>
      </c>
      <c r="R5110" t="s">
        <v>43720</v>
      </c>
      <c r="S5110" t="s">
        <v>43721</v>
      </c>
      <c r="T5110">
        <v>7.6</v>
      </c>
      <c r="U5110">
        <v>14484</v>
      </c>
      <c r="W5110"/>
      <c r="X5110"/>
      <c r="Y5110">
        <v>1658790</v>
      </c>
      <c r="Z5110"/>
      <c r="AA5110">
        <v>2551350</v>
      </c>
      <c r="AB5110">
        <v>154</v>
      </c>
    </row>
    <row r="5111" spans="1:28" x14ac:dyDescent="0.2">
      <c r="A5111" t="s">
        <v>13018</v>
      </c>
      <c r="B5111" t="s">
        <v>13019</v>
      </c>
      <c r="C5111">
        <v>2007</v>
      </c>
      <c r="D5111" s="1">
        <v>39093</v>
      </c>
      <c r="E5111" t="s">
        <v>16512</v>
      </c>
      <c r="F5111" t="s">
        <v>44045</v>
      </c>
      <c r="G5111" t="s">
        <v>44042</v>
      </c>
      <c r="H5111">
        <v>115</v>
      </c>
      <c r="I5111" t="s">
        <v>13020</v>
      </c>
      <c r="J5111" t="s">
        <v>26</v>
      </c>
      <c r="K5111" t="s">
        <v>27</v>
      </c>
      <c r="L5111" t="s">
        <v>361</v>
      </c>
      <c r="M5111" t="s">
        <v>4878</v>
      </c>
      <c r="N5111" t="s">
        <v>13021</v>
      </c>
      <c r="O5111" t="s">
        <v>13022</v>
      </c>
      <c r="P5111" t="s">
        <v>520</v>
      </c>
      <c r="Q5111" t="s">
        <v>13023</v>
      </c>
      <c r="R5111" t="s">
        <v>13024</v>
      </c>
      <c r="S5111" t="s">
        <v>13025</v>
      </c>
      <c r="T5111">
        <v>8</v>
      </c>
      <c r="U5111">
        <v>597616</v>
      </c>
      <c r="V5111" s="12">
        <f>W5111*1.24823238899982</f>
        <v>137305562.7899802</v>
      </c>
      <c r="W5111" s="3">
        <v>110000000</v>
      </c>
      <c r="X5111" s="13">
        <f>Y5111*1.24823238899982</f>
        <v>283936757.13444525</v>
      </c>
      <c r="Y5111" s="3">
        <v>227471070</v>
      </c>
      <c r="Z5111" s="13">
        <f>AA5111*144548551.06</f>
        <v>6.4194016584945288E+16</v>
      </c>
      <c r="AA5111" s="3">
        <v>444100035</v>
      </c>
      <c r="AB5111">
        <v>886</v>
      </c>
    </row>
    <row r="5112" spans="1:28" x14ac:dyDescent="0.2">
      <c r="A5112" t="s">
        <v>14470</v>
      </c>
      <c r="B5112" t="s">
        <v>14471</v>
      </c>
      <c r="C5112">
        <v>2007</v>
      </c>
      <c r="D5112" t="s">
        <v>10399</v>
      </c>
      <c r="E5112" t="s">
        <v>16512</v>
      </c>
      <c r="F5112" t="s">
        <v>44031</v>
      </c>
      <c r="G5112" t="s">
        <v>44045</v>
      </c>
      <c r="H5112">
        <v>124</v>
      </c>
      <c r="I5112" t="s">
        <v>25</v>
      </c>
      <c r="J5112" t="s">
        <v>26</v>
      </c>
      <c r="K5112" t="s">
        <v>27</v>
      </c>
      <c r="M5112" t="s">
        <v>2320</v>
      </c>
      <c r="N5112" t="s">
        <v>14472</v>
      </c>
      <c r="O5112" t="s">
        <v>14473</v>
      </c>
      <c r="P5112" t="s">
        <v>1391</v>
      </c>
      <c r="Q5112" t="s">
        <v>14474</v>
      </c>
      <c r="R5112" t="s">
        <v>14475</v>
      </c>
      <c r="S5112" t="s">
        <v>14476</v>
      </c>
      <c r="T5112">
        <v>6.5</v>
      </c>
      <c r="U5112">
        <v>215254</v>
      </c>
      <c r="V5112" s="12">
        <f>W5112*1.24823238899982</f>
        <v>162270210.5699766</v>
      </c>
      <c r="W5112" s="3">
        <v>130000000</v>
      </c>
      <c r="X5112" s="13">
        <f>Y5112*1.24823238899982</f>
        <v>274566332.76068115</v>
      </c>
      <c r="Y5112" s="3">
        <v>219964115</v>
      </c>
      <c r="Z5112" s="13">
        <f>AA5112*144548551.06</f>
        <v>6.6382801678485736E+16</v>
      </c>
      <c r="AA5112" s="3">
        <v>459242249</v>
      </c>
      <c r="AB5112">
        <v>324</v>
      </c>
    </row>
    <row r="5113" spans="1:28" hidden="1" x14ac:dyDescent="0.2">
      <c r="A5113" t="s">
        <v>43740</v>
      </c>
      <c r="B5113" t="s">
        <v>43741</v>
      </c>
      <c r="C5113">
        <v>2019</v>
      </c>
      <c r="D5113" t="s">
        <v>22575</v>
      </c>
      <c r="E5113" t="s">
        <v>1045</v>
      </c>
      <c r="F5113" t="s">
        <v>44034</v>
      </c>
      <c r="G5113" t="s">
        <v>44046</v>
      </c>
      <c r="H5113">
        <v>104</v>
      </c>
      <c r="I5113" t="s">
        <v>12829</v>
      </c>
      <c r="J5113" t="s">
        <v>26</v>
      </c>
      <c r="M5113" t="s">
        <v>9742</v>
      </c>
      <c r="N5113" t="s">
        <v>9742</v>
      </c>
      <c r="O5113" t="s">
        <v>43742</v>
      </c>
      <c r="P5113" t="s">
        <v>8543</v>
      </c>
      <c r="Q5113" t="s">
        <v>43743</v>
      </c>
      <c r="R5113" t="s">
        <v>43744</v>
      </c>
      <c r="S5113" t="s">
        <v>43745</v>
      </c>
      <c r="T5113">
        <v>5.5</v>
      </c>
      <c r="U5113">
        <v>46374</v>
      </c>
      <c r="W5113"/>
      <c r="X5113"/>
      <c r="Y5113">
        <v>6563605</v>
      </c>
      <c r="Z5113"/>
      <c r="AA5113">
        <v>15322395</v>
      </c>
      <c r="AB5113">
        <v>1036</v>
      </c>
    </row>
    <row r="5114" spans="1:28" x14ac:dyDescent="0.2">
      <c r="A5114" t="s">
        <v>14343</v>
      </c>
      <c r="B5114" t="s">
        <v>14344</v>
      </c>
      <c r="C5114">
        <v>2007</v>
      </c>
      <c r="D5114" t="s">
        <v>11936</v>
      </c>
      <c r="E5114" t="s">
        <v>44037</v>
      </c>
      <c r="F5114" t="s">
        <v>44031</v>
      </c>
      <c r="G5114" t="s">
        <v>44038</v>
      </c>
      <c r="H5114">
        <v>87</v>
      </c>
      <c r="I5114" t="s">
        <v>25</v>
      </c>
      <c r="J5114" t="s">
        <v>26</v>
      </c>
      <c r="M5114" t="s">
        <v>14345</v>
      </c>
      <c r="N5114" t="s">
        <v>14346</v>
      </c>
      <c r="O5114" t="s">
        <v>14347</v>
      </c>
      <c r="P5114" t="s">
        <v>14348</v>
      </c>
      <c r="Q5114" t="s">
        <v>14349</v>
      </c>
      <c r="R5114" t="s">
        <v>14350</v>
      </c>
      <c r="S5114" t="s">
        <v>14351</v>
      </c>
      <c r="T5114">
        <v>7.3</v>
      </c>
      <c r="U5114">
        <v>304958</v>
      </c>
      <c r="V5114" s="12">
        <f>W5114*1.24823238899982</f>
        <v>93617429.174986497</v>
      </c>
      <c r="W5114" s="3">
        <v>75000000</v>
      </c>
      <c r="X5114" s="13">
        <f>Y5114*1.24823238899982</f>
        <v>228595056.03473547</v>
      </c>
      <c r="Y5114" s="3">
        <v>183135014</v>
      </c>
      <c r="Z5114" s="13">
        <f>AA5114*144548551.06</f>
        <v>7.7537905496407632E+16</v>
      </c>
      <c r="AA5114" s="3">
        <v>536414270</v>
      </c>
      <c r="AB5114">
        <v>852</v>
      </c>
    </row>
    <row r="5115" spans="1:28" x14ac:dyDescent="0.2">
      <c r="A5115" t="s">
        <v>15230</v>
      </c>
      <c r="B5115" t="s">
        <v>15231</v>
      </c>
      <c r="C5115">
        <v>2007</v>
      </c>
      <c r="D5115" s="1">
        <v>39753</v>
      </c>
      <c r="E5115" t="s">
        <v>16512</v>
      </c>
      <c r="F5115" t="s">
        <v>44031</v>
      </c>
      <c r="G5115" t="s">
        <v>44032</v>
      </c>
      <c r="H5115">
        <v>101</v>
      </c>
      <c r="I5115" t="s">
        <v>25</v>
      </c>
      <c r="J5115" t="s">
        <v>26</v>
      </c>
      <c r="M5115" t="s">
        <v>8376</v>
      </c>
      <c r="N5115" t="s">
        <v>15232</v>
      </c>
      <c r="O5115" t="s">
        <v>15233</v>
      </c>
      <c r="P5115" t="s">
        <v>510</v>
      </c>
      <c r="Q5115" t="s">
        <v>15234</v>
      </c>
      <c r="R5115" t="s">
        <v>15235</v>
      </c>
      <c r="S5115" t="s">
        <v>15236</v>
      </c>
      <c r="T5115">
        <v>7.2</v>
      </c>
      <c r="U5115">
        <v>674397</v>
      </c>
      <c r="V5115" s="12">
        <f>W5115*1.24823238899982</f>
        <v>187234858.34997299</v>
      </c>
      <c r="W5115" s="3">
        <v>150000000</v>
      </c>
      <c r="X5115" s="13">
        <f>Y5115*1.24823238899982</f>
        <v>320038059.39515471</v>
      </c>
      <c r="Y5115" s="3">
        <v>256393010</v>
      </c>
      <c r="Z5115" s="13">
        <f>AA5115*144548551.06</f>
        <v>8.4620174792559264E+16</v>
      </c>
      <c r="AA5115" s="3">
        <v>585410052</v>
      </c>
      <c r="AB5115">
        <v>1548</v>
      </c>
    </row>
    <row r="5116" spans="1:28" hidden="1" x14ac:dyDescent="0.2">
      <c r="A5116" t="s">
        <v>43760</v>
      </c>
      <c r="B5116" t="s">
        <v>43761</v>
      </c>
      <c r="C5116">
        <v>2018</v>
      </c>
      <c r="D5116" t="s">
        <v>41985</v>
      </c>
      <c r="E5116" t="s">
        <v>176</v>
      </c>
      <c r="F5116" t="s">
        <v>44045</v>
      </c>
      <c r="G5116" t="s">
        <v>44033</v>
      </c>
      <c r="H5116">
        <v>105</v>
      </c>
      <c r="I5116" t="s">
        <v>177</v>
      </c>
      <c r="J5116" t="s">
        <v>26</v>
      </c>
      <c r="M5116" t="s">
        <v>43762</v>
      </c>
      <c r="N5116" t="s">
        <v>43762</v>
      </c>
      <c r="O5116" t="s">
        <v>43763</v>
      </c>
      <c r="P5116" t="s">
        <v>2755</v>
      </c>
      <c r="Q5116" t="s">
        <v>43764</v>
      </c>
      <c r="R5116" t="s">
        <v>43765</v>
      </c>
      <c r="S5116" t="s">
        <v>43766</v>
      </c>
      <c r="T5116">
        <v>6.7</v>
      </c>
      <c r="U5116">
        <v>23654</v>
      </c>
      <c r="W5116"/>
      <c r="X5116"/>
      <c r="Y5116">
        <v>276591</v>
      </c>
      <c r="Z5116"/>
      <c r="AA5116">
        <v>357368</v>
      </c>
      <c r="AB5116">
        <v>472</v>
      </c>
    </row>
    <row r="5117" spans="1:28" hidden="1" x14ac:dyDescent="0.2">
      <c r="A5117" t="s">
        <v>43767</v>
      </c>
      <c r="B5117" t="s">
        <v>43768</v>
      </c>
      <c r="C5117">
        <v>2019</v>
      </c>
      <c r="D5117" s="1">
        <v>44014</v>
      </c>
      <c r="E5117" t="s">
        <v>1045</v>
      </c>
      <c r="F5117" t="s">
        <v>44046</v>
      </c>
      <c r="G5117" t="s">
        <v>44045</v>
      </c>
      <c r="H5117">
        <v>96</v>
      </c>
      <c r="I5117" t="s">
        <v>43769</v>
      </c>
      <c r="J5117" t="s">
        <v>26</v>
      </c>
      <c r="M5117" t="s">
        <v>43770</v>
      </c>
      <c r="N5117" t="s">
        <v>43771</v>
      </c>
      <c r="O5117" t="s">
        <v>43772</v>
      </c>
      <c r="P5117" t="s">
        <v>10104</v>
      </c>
      <c r="Q5117" t="s">
        <v>43773</v>
      </c>
      <c r="R5117" t="s">
        <v>43774</v>
      </c>
      <c r="S5117" t="s">
        <v>43775</v>
      </c>
      <c r="T5117">
        <v>6</v>
      </c>
      <c r="U5117">
        <v>10816</v>
      </c>
      <c r="W5117"/>
      <c r="X5117"/>
      <c r="Y5117">
        <v>96713</v>
      </c>
      <c r="Z5117"/>
      <c r="AA5117">
        <v>116930</v>
      </c>
      <c r="AB5117">
        <v>126</v>
      </c>
    </row>
    <row r="5118" spans="1:28" hidden="1" x14ac:dyDescent="0.2">
      <c r="A5118" t="s">
        <v>43776</v>
      </c>
      <c r="B5118" t="s">
        <v>43777</v>
      </c>
      <c r="C5118">
        <v>2019</v>
      </c>
      <c r="D5118" t="s">
        <v>43778</v>
      </c>
      <c r="E5118" t="s">
        <v>16512</v>
      </c>
      <c r="F5118" t="s">
        <v>44044</v>
      </c>
      <c r="H5118">
        <v>87</v>
      </c>
      <c r="I5118" t="s">
        <v>1561</v>
      </c>
      <c r="J5118" t="s">
        <v>26</v>
      </c>
      <c r="M5118" t="s">
        <v>23604</v>
      </c>
      <c r="N5118" t="s">
        <v>43779</v>
      </c>
      <c r="O5118" t="s">
        <v>43780</v>
      </c>
      <c r="P5118" t="s">
        <v>21776</v>
      </c>
      <c r="Q5118" t="s">
        <v>43781</v>
      </c>
      <c r="R5118" t="s">
        <v>43782</v>
      </c>
      <c r="S5118" t="s">
        <v>43783</v>
      </c>
      <c r="T5118">
        <v>6.5</v>
      </c>
      <c r="U5118">
        <v>10112</v>
      </c>
      <c r="W5118"/>
      <c r="X5118"/>
      <c r="Y5118"/>
      <c r="Z5118"/>
      <c r="AA5118">
        <v>39153</v>
      </c>
      <c r="AB5118">
        <v>174</v>
      </c>
    </row>
    <row r="5119" spans="1:28" hidden="1" x14ac:dyDescent="0.2">
      <c r="A5119" t="s">
        <v>43784</v>
      </c>
      <c r="B5119" t="s">
        <v>43785</v>
      </c>
      <c r="C5119">
        <v>2020</v>
      </c>
      <c r="D5119" t="s">
        <v>43786</v>
      </c>
      <c r="E5119" t="s">
        <v>16512</v>
      </c>
      <c r="F5119" t="s">
        <v>44038</v>
      </c>
      <c r="G5119" t="s">
        <v>44044</v>
      </c>
      <c r="H5119">
        <v>86</v>
      </c>
      <c r="I5119" t="s">
        <v>25</v>
      </c>
      <c r="J5119" t="s">
        <v>26</v>
      </c>
      <c r="M5119" t="s">
        <v>37539</v>
      </c>
      <c r="N5119" t="s">
        <v>43787</v>
      </c>
      <c r="O5119" t="s">
        <v>43788</v>
      </c>
      <c r="P5119" t="s">
        <v>43789</v>
      </c>
      <c r="Q5119" t="s">
        <v>43790</v>
      </c>
      <c r="R5119" t="s">
        <v>43791</v>
      </c>
      <c r="S5119" t="s">
        <v>43792</v>
      </c>
      <c r="T5119">
        <v>6</v>
      </c>
      <c r="U5119">
        <v>18121</v>
      </c>
      <c r="W5119"/>
      <c r="X5119"/>
      <c r="Y5119"/>
      <c r="Z5119"/>
      <c r="AA5119"/>
      <c r="AB5119">
        <v>242</v>
      </c>
    </row>
    <row r="5120" spans="1:28" hidden="1" x14ac:dyDescent="0.2">
      <c r="A5120" t="s">
        <v>43793</v>
      </c>
      <c r="B5120" t="s">
        <v>43794</v>
      </c>
      <c r="C5120">
        <v>2020</v>
      </c>
      <c r="D5120" t="s">
        <v>43795</v>
      </c>
      <c r="E5120" t="s">
        <v>16512</v>
      </c>
      <c r="F5120" t="s">
        <v>44042</v>
      </c>
      <c r="H5120">
        <v>116</v>
      </c>
      <c r="I5120" t="s">
        <v>25</v>
      </c>
      <c r="J5120" t="s">
        <v>26</v>
      </c>
      <c r="K5120" t="s">
        <v>944</v>
      </c>
      <c r="L5120" t="s">
        <v>12764</v>
      </c>
      <c r="M5120" t="s">
        <v>43796</v>
      </c>
      <c r="N5120" t="s">
        <v>43797</v>
      </c>
      <c r="O5120" t="s">
        <v>43798</v>
      </c>
      <c r="P5120" t="s">
        <v>16834</v>
      </c>
      <c r="Q5120" t="s">
        <v>43799</v>
      </c>
      <c r="R5120" t="s">
        <v>43800</v>
      </c>
      <c r="S5120" t="s">
        <v>43801</v>
      </c>
      <c r="T5120">
        <v>6.7</v>
      </c>
      <c r="U5120">
        <v>141677</v>
      </c>
      <c r="W5120"/>
      <c r="X5120"/>
      <c r="Y5120"/>
      <c r="Z5120"/>
      <c r="AA5120"/>
      <c r="AB5120">
        <v>2919</v>
      </c>
    </row>
    <row r="5121" spans="1:28" x14ac:dyDescent="0.2">
      <c r="A5121" t="s">
        <v>9953</v>
      </c>
      <c r="B5121" t="s">
        <v>9954</v>
      </c>
      <c r="C5121">
        <v>2007</v>
      </c>
      <c r="D5121" t="s">
        <v>9955</v>
      </c>
      <c r="E5121" t="s">
        <v>44037</v>
      </c>
      <c r="F5121" t="s">
        <v>44031</v>
      </c>
      <c r="G5121" t="s">
        <v>44038</v>
      </c>
      <c r="H5121">
        <v>111</v>
      </c>
      <c r="I5121" t="s">
        <v>25</v>
      </c>
      <c r="J5121" t="s">
        <v>26</v>
      </c>
      <c r="K5121" t="s">
        <v>27</v>
      </c>
      <c r="M5121" t="s">
        <v>9956</v>
      </c>
      <c r="N5121" t="s">
        <v>9956</v>
      </c>
      <c r="O5121" t="s">
        <v>9957</v>
      </c>
      <c r="P5121" t="s">
        <v>9958</v>
      </c>
      <c r="Q5121" t="s">
        <v>9959</v>
      </c>
      <c r="R5121" t="s">
        <v>9960</v>
      </c>
      <c r="S5121" t="s">
        <v>9961</v>
      </c>
      <c r="T5121">
        <v>8</v>
      </c>
      <c r="U5121">
        <v>624762</v>
      </c>
      <c r="V5121" s="12">
        <f>W5121*1.24823238899982</f>
        <v>187234858.34997299</v>
      </c>
      <c r="W5121" s="3">
        <v>150000000</v>
      </c>
      <c r="X5121" s="13">
        <f>Y5121*1.24823238899982</f>
        <v>257692151.89105022</v>
      </c>
      <c r="Y5121" s="3">
        <v>206445654</v>
      </c>
      <c r="Z5121" s="13">
        <f>AA5121*144548551.06</f>
        <v>9.01587018450764E+16</v>
      </c>
      <c r="AA5121" s="3">
        <v>623726085</v>
      </c>
      <c r="AB5121">
        <v>747</v>
      </c>
    </row>
    <row r="5122" spans="1:28" hidden="1" x14ac:dyDescent="0.2">
      <c r="A5122" t="s">
        <v>43808</v>
      </c>
      <c r="B5122" t="s">
        <v>43809</v>
      </c>
      <c r="C5122">
        <v>2018</v>
      </c>
      <c r="D5122" t="s">
        <v>41690</v>
      </c>
      <c r="E5122" t="s">
        <v>1045</v>
      </c>
      <c r="F5122" t="s">
        <v>44032</v>
      </c>
      <c r="G5122" t="s">
        <v>44040</v>
      </c>
      <c r="H5122">
        <v>101</v>
      </c>
      <c r="I5122" t="s">
        <v>25</v>
      </c>
      <c r="J5122" t="s">
        <v>26</v>
      </c>
      <c r="M5122" t="s">
        <v>43810</v>
      </c>
      <c r="N5122" t="s">
        <v>43811</v>
      </c>
      <c r="O5122" t="s">
        <v>43812</v>
      </c>
      <c r="P5122" t="s">
        <v>19455</v>
      </c>
      <c r="Q5122" t="s">
        <v>43813</v>
      </c>
      <c r="R5122" t="s">
        <v>43814</v>
      </c>
      <c r="S5122" t="s">
        <v>43815</v>
      </c>
      <c r="T5122">
        <v>6</v>
      </c>
      <c r="U5122">
        <v>18233</v>
      </c>
      <c r="W5122"/>
      <c r="X5122"/>
      <c r="Y5122"/>
      <c r="Z5122"/>
      <c r="AA5122"/>
      <c r="AB5122">
        <v>140</v>
      </c>
    </row>
    <row r="5123" spans="1:28" hidden="1" x14ac:dyDescent="0.2">
      <c r="A5123" t="s">
        <v>43816</v>
      </c>
      <c r="B5123" t="s">
        <v>43817</v>
      </c>
      <c r="C5123">
        <v>2019</v>
      </c>
      <c r="D5123" t="s">
        <v>42891</v>
      </c>
      <c r="E5123" t="s">
        <v>44041</v>
      </c>
      <c r="F5123" t="s">
        <v>44032</v>
      </c>
      <c r="G5123" t="s">
        <v>44036</v>
      </c>
      <c r="H5123">
        <v>173</v>
      </c>
      <c r="I5123" t="s">
        <v>943</v>
      </c>
      <c r="J5123" t="s">
        <v>944</v>
      </c>
      <c r="M5123" t="s">
        <v>42720</v>
      </c>
      <c r="N5123" t="s">
        <v>40996</v>
      </c>
      <c r="O5123" t="s">
        <v>43818</v>
      </c>
      <c r="P5123" t="s">
        <v>20715</v>
      </c>
      <c r="Q5123" t="s">
        <v>43819</v>
      </c>
      <c r="R5123" t="s">
        <v>43820</v>
      </c>
      <c r="S5123" t="s">
        <v>43821</v>
      </c>
      <c r="T5123">
        <v>7.1</v>
      </c>
      <c r="U5123">
        <v>25077</v>
      </c>
      <c r="W5123">
        <v>8500000</v>
      </c>
      <c r="X5123"/>
      <c r="Y5123"/>
      <c r="Z5123"/>
      <c r="AA5123">
        <v>2445252</v>
      </c>
      <c r="AB5123">
        <v>684</v>
      </c>
    </row>
    <row r="5124" spans="1:28" x14ac:dyDescent="0.2">
      <c r="A5124" t="s">
        <v>11788</v>
      </c>
      <c r="B5124" t="s">
        <v>11789</v>
      </c>
      <c r="C5124">
        <v>2007</v>
      </c>
      <c r="D5124" t="s">
        <v>11790</v>
      </c>
      <c r="E5124" t="s">
        <v>16512</v>
      </c>
      <c r="F5124" t="s">
        <v>44031</v>
      </c>
      <c r="G5124" t="s">
        <v>44033</v>
      </c>
      <c r="H5124">
        <v>144</v>
      </c>
      <c r="I5124" t="s">
        <v>25</v>
      </c>
      <c r="J5124" t="s">
        <v>26</v>
      </c>
      <c r="K5124" t="s">
        <v>308</v>
      </c>
      <c r="M5124" t="s">
        <v>995</v>
      </c>
      <c r="N5124" t="s">
        <v>10213</v>
      </c>
      <c r="O5124" t="s">
        <v>11791</v>
      </c>
      <c r="P5124" t="s">
        <v>11792</v>
      </c>
      <c r="Q5124" t="s">
        <v>11793</v>
      </c>
      <c r="R5124" t="s">
        <v>11794</v>
      </c>
      <c r="S5124" t="s">
        <v>11795</v>
      </c>
      <c r="T5124">
        <v>7</v>
      </c>
      <c r="U5124">
        <v>589274</v>
      </c>
      <c r="V5124" s="12">
        <f>W5124*1.24823238899982</f>
        <v>187234858.34997299</v>
      </c>
      <c r="W5124" s="3">
        <v>150000000</v>
      </c>
      <c r="X5124" s="13">
        <f>Y5124*1.24823238899982</f>
        <v>398493438.16748756</v>
      </c>
      <c r="Y5124" s="3">
        <v>319246193</v>
      </c>
      <c r="Z5124" s="13">
        <f>AA5124*144548551.06</f>
        <v>1.0258752037211138E+17</v>
      </c>
      <c r="AA5124" s="3">
        <v>709709780</v>
      </c>
      <c r="AB5124">
        <v>1876</v>
      </c>
    </row>
    <row r="5125" spans="1:28" hidden="1" x14ac:dyDescent="0.2">
      <c r="A5125" t="s">
        <v>43830</v>
      </c>
      <c r="B5125" t="s">
        <v>43831</v>
      </c>
      <c r="C5125">
        <v>2019</v>
      </c>
      <c r="D5125" s="1">
        <v>43625</v>
      </c>
      <c r="E5125" t="s">
        <v>1045</v>
      </c>
      <c r="F5125" t="s">
        <v>44032</v>
      </c>
      <c r="H5125">
        <v>143</v>
      </c>
      <c r="I5125" t="s">
        <v>943</v>
      </c>
      <c r="J5125" t="s">
        <v>944</v>
      </c>
      <c r="M5125" t="s">
        <v>39910</v>
      </c>
      <c r="N5125" t="s">
        <v>43832</v>
      </c>
      <c r="O5125" t="s">
        <v>43833</v>
      </c>
      <c r="P5125" t="s">
        <v>32118</v>
      </c>
      <c r="Q5125" t="s">
        <v>32118</v>
      </c>
      <c r="R5125" t="s">
        <v>43834</v>
      </c>
      <c r="S5125" t="s">
        <v>43835</v>
      </c>
      <c r="T5125">
        <v>8.1999999999999993</v>
      </c>
      <c r="U5125">
        <v>29437</v>
      </c>
      <c r="W5125"/>
      <c r="X5125"/>
      <c r="Y5125">
        <v>2004400</v>
      </c>
      <c r="Z5125"/>
      <c r="AA5125">
        <v>3311131</v>
      </c>
      <c r="AB5125">
        <v>642</v>
      </c>
    </row>
    <row r="5126" spans="1:28" hidden="1" x14ac:dyDescent="0.2">
      <c r="A5126" t="s">
        <v>43836</v>
      </c>
      <c r="B5126" t="s">
        <v>43837</v>
      </c>
      <c r="C5126">
        <v>2019</v>
      </c>
      <c r="D5126" t="s">
        <v>25806</v>
      </c>
      <c r="E5126" t="s">
        <v>44035</v>
      </c>
      <c r="F5126" t="s">
        <v>44032</v>
      </c>
      <c r="G5126" t="s">
        <v>44049</v>
      </c>
      <c r="H5126">
        <v>126</v>
      </c>
      <c r="I5126" t="s">
        <v>25</v>
      </c>
      <c r="J5126" t="s">
        <v>26</v>
      </c>
      <c r="K5126" t="s">
        <v>3179</v>
      </c>
      <c r="M5126" t="s">
        <v>5703</v>
      </c>
      <c r="N5126" t="s">
        <v>43838</v>
      </c>
      <c r="O5126" t="s">
        <v>43839</v>
      </c>
      <c r="P5126" t="s">
        <v>21181</v>
      </c>
      <c r="Q5126" t="s">
        <v>43840</v>
      </c>
      <c r="R5126" t="s">
        <v>43841</v>
      </c>
      <c r="S5126" t="s">
        <v>43842</v>
      </c>
      <c r="T5126">
        <v>7.6</v>
      </c>
      <c r="U5126">
        <v>45064</v>
      </c>
      <c r="W5126"/>
      <c r="X5126"/>
      <c r="Y5126">
        <v>11136084</v>
      </c>
      <c r="Z5126"/>
      <c r="AA5126">
        <v>21898901</v>
      </c>
      <c r="AB5126">
        <v>334</v>
      </c>
    </row>
    <row r="5127" spans="1:28" x14ac:dyDescent="0.2">
      <c r="A5127" t="s">
        <v>11531</v>
      </c>
      <c r="B5127" t="s">
        <v>11532</v>
      </c>
      <c r="C5127">
        <v>2007</v>
      </c>
      <c r="D5127" t="s">
        <v>9407</v>
      </c>
      <c r="E5127" t="s">
        <v>44037</v>
      </c>
      <c r="F5127" t="s">
        <v>44031</v>
      </c>
      <c r="G5127" t="s">
        <v>44038</v>
      </c>
      <c r="H5127">
        <v>93</v>
      </c>
      <c r="I5127" t="s">
        <v>25</v>
      </c>
      <c r="J5127" t="s">
        <v>26</v>
      </c>
      <c r="M5127" t="s">
        <v>11533</v>
      </c>
      <c r="N5127" t="s">
        <v>11293</v>
      </c>
      <c r="O5127" t="s">
        <v>11534</v>
      </c>
      <c r="P5127" t="s">
        <v>278</v>
      </c>
      <c r="Q5127" t="s">
        <v>279</v>
      </c>
      <c r="R5127" t="s">
        <v>11535</v>
      </c>
      <c r="S5127" t="s">
        <v>11536</v>
      </c>
      <c r="T5127">
        <v>6.1</v>
      </c>
      <c r="U5127">
        <v>274290</v>
      </c>
      <c r="V5127" s="12">
        <f>W5127*1.24823238899982</f>
        <v>199717182.23997119</v>
      </c>
      <c r="W5127" s="3">
        <v>160000000</v>
      </c>
      <c r="X5127" s="13">
        <f>Y5127*1.24823238899982</f>
        <v>402829486.67700809</v>
      </c>
      <c r="Y5127" s="3">
        <v>322719944</v>
      </c>
      <c r="Z5127" s="13">
        <f>AA5127*144548551.06</f>
        <v>1.1757107625846843E+17</v>
      </c>
      <c r="AA5127" s="3">
        <v>813367380</v>
      </c>
      <c r="AB5127">
        <v>366</v>
      </c>
    </row>
    <row r="5128" spans="1:28" x14ac:dyDescent="0.2">
      <c r="A5128" t="s">
        <v>11537</v>
      </c>
      <c r="B5128" t="s">
        <v>11538</v>
      </c>
      <c r="C5128">
        <v>2007</v>
      </c>
      <c r="D5128" s="1">
        <v>39087</v>
      </c>
      <c r="E5128" t="s">
        <v>16512</v>
      </c>
      <c r="F5128" t="s">
        <v>44031</v>
      </c>
      <c r="G5128" t="s">
        <v>44033</v>
      </c>
      <c r="H5128">
        <v>139</v>
      </c>
      <c r="I5128" t="s">
        <v>25</v>
      </c>
      <c r="J5128" t="s">
        <v>26</v>
      </c>
      <c r="K5128" t="s">
        <v>27</v>
      </c>
      <c r="M5128" t="s">
        <v>464</v>
      </c>
      <c r="N5128" t="s">
        <v>11539</v>
      </c>
      <c r="O5128" t="s">
        <v>11540</v>
      </c>
      <c r="P5128" t="s">
        <v>467</v>
      </c>
      <c r="Q5128" t="s">
        <v>6529</v>
      </c>
      <c r="R5128" t="s">
        <v>11541</v>
      </c>
      <c r="S5128" t="s">
        <v>11542</v>
      </c>
      <c r="T5128">
        <v>6.2</v>
      </c>
      <c r="U5128">
        <v>489497</v>
      </c>
      <c r="V5128" s="12">
        <f>W5128*1.24823238899982</f>
        <v>322043956.36195356</v>
      </c>
      <c r="W5128" s="3">
        <v>258000000</v>
      </c>
      <c r="X5128" s="13">
        <f>Y5128*1.24823238899982</f>
        <v>420068024.08452326</v>
      </c>
      <c r="Y5128" s="3">
        <v>336530303</v>
      </c>
      <c r="Z5128" s="13">
        <f>AA5128*144548551.06</f>
        <v>1.2936854978994152E+17</v>
      </c>
      <c r="AA5128" s="3">
        <v>894983373</v>
      </c>
      <c r="AB5128">
        <v>2068</v>
      </c>
    </row>
    <row r="5129" spans="1:28" hidden="1" x14ac:dyDescent="0.2">
      <c r="A5129" t="s">
        <v>43860</v>
      </c>
      <c r="B5129" t="s">
        <v>43861</v>
      </c>
      <c r="C5129">
        <v>2019</v>
      </c>
      <c r="D5129" s="1">
        <v>43779</v>
      </c>
      <c r="E5129" t="s">
        <v>16512</v>
      </c>
      <c r="F5129" t="s">
        <v>44044</v>
      </c>
      <c r="G5129" t="s">
        <v>44032</v>
      </c>
      <c r="H5129">
        <v>122</v>
      </c>
      <c r="I5129" t="s">
        <v>25</v>
      </c>
      <c r="J5129" t="s">
        <v>26</v>
      </c>
      <c r="M5129" t="s">
        <v>43862</v>
      </c>
      <c r="N5129" t="s">
        <v>43863</v>
      </c>
      <c r="O5129" t="s">
        <v>43864</v>
      </c>
      <c r="P5129" t="s">
        <v>33184</v>
      </c>
      <c r="Q5129" t="s">
        <v>43865</v>
      </c>
      <c r="R5129" t="s">
        <v>43866</v>
      </c>
      <c r="S5129" t="s">
        <v>43861</v>
      </c>
      <c r="T5129">
        <v>7.3</v>
      </c>
      <c r="U5129">
        <v>172191</v>
      </c>
      <c r="W5129"/>
      <c r="X5129"/>
      <c r="Y5129"/>
      <c r="Z5129"/>
      <c r="AA5129"/>
      <c r="AB5129">
        <v>1731</v>
      </c>
    </row>
    <row r="5130" spans="1:28" hidden="1" x14ac:dyDescent="0.2">
      <c r="A5130" t="s">
        <v>43867</v>
      </c>
      <c r="B5130" t="s">
        <v>43868</v>
      </c>
      <c r="C5130">
        <v>2019</v>
      </c>
      <c r="D5130" t="s">
        <v>41985</v>
      </c>
      <c r="E5130" t="s">
        <v>1045</v>
      </c>
      <c r="F5130" t="s">
        <v>44036</v>
      </c>
      <c r="H5130">
        <v>132</v>
      </c>
      <c r="I5130" t="s">
        <v>943</v>
      </c>
      <c r="J5130" t="s">
        <v>944</v>
      </c>
      <c r="M5130" t="s">
        <v>43869</v>
      </c>
      <c r="N5130" t="s">
        <v>43870</v>
      </c>
      <c r="O5130" t="s">
        <v>43871</v>
      </c>
      <c r="P5130" t="s">
        <v>19882</v>
      </c>
      <c r="Q5130" t="s">
        <v>43872</v>
      </c>
      <c r="R5130" t="s">
        <v>43873</v>
      </c>
      <c r="S5130" t="s">
        <v>43874</v>
      </c>
      <c r="T5130">
        <v>7</v>
      </c>
      <c r="U5130">
        <v>10746</v>
      </c>
      <c r="W5130"/>
      <c r="X5130"/>
      <c r="Y5130"/>
      <c r="Z5130"/>
      <c r="AA5130">
        <v>1638032</v>
      </c>
      <c r="AB5130">
        <v>159</v>
      </c>
    </row>
    <row r="5131" spans="1:28" hidden="1" x14ac:dyDescent="0.2">
      <c r="A5131" t="s">
        <v>43875</v>
      </c>
      <c r="B5131" t="s">
        <v>43876</v>
      </c>
      <c r="C5131">
        <v>2019</v>
      </c>
      <c r="D5131" t="s">
        <v>41347</v>
      </c>
      <c r="E5131" t="s">
        <v>176</v>
      </c>
      <c r="F5131" t="s">
        <v>44049</v>
      </c>
      <c r="H5131">
        <v>130</v>
      </c>
      <c r="I5131" t="s">
        <v>943</v>
      </c>
      <c r="J5131" t="s">
        <v>944</v>
      </c>
      <c r="M5131" t="s">
        <v>43877</v>
      </c>
      <c r="N5131" t="s">
        <v>43878</v>
      </c>
      <c r="O5131" t="s">
        <v>43879</v>
      </c>
      <c r="P5131" t="s">
        <v>2934</v>
      </c>
      <c r="Q5131" t="s">
        <v>19366</v>
      </c>
      <c r="R5131" t="s">
        <v>43880</v>
      </c>
      <c r="S5131" t="s">
        <v>43881</v>
      </c>
      <c r="T5131">
        <v>6.5</v>
      </c>
      <c r="U5131">
        <v>10717</v>
      </c>
      <c r="W5131"/>
      <c r="X5131"/>
      <c r="Y5131">
        <v>3659413</v>
      </c>
      <c r="Z5131"/>
      <c r="AA5131">
        <v>5667057</v>
      </c>
      <c r="AB5131">
        <v>350</v>
      </c>
    </row>
    <row r="5132" spans="1:28" hidden="1" x14ac:dyDescent="0.2">
      <c r="A5132" t="s">
        <v>43882</v>
      </c>
      <c r="B5132" t="s">
        <v>43883</v>
      </c>
      <c r="C5132">
        <v>2019</v>
      </c>
      <c r="D5132" t="s">
        <v>41985</v>
      </c>
      <c r="E5132" t="s">
        <v>1045</v>
      </c>
      <c r="F5132" t="s">
        <v>44032</v>
      </c>
      <c r="G5132" t="s">
        <v>44040</v>
      </c>
      <c r="H5132">
        <v>101</v>
      </c>
      <c r="I5132" t="s">
        <v>25</v>
      </c>
      <c r="J5132" t="s">
        <v>26</v>
      </c>
      <c r="M5132" t="s">
        <v>43884</v>
      </c>
      <c r="N5132" t="s">
        <v>43885</v>
      </c>
      <c r="O5132" t="s">
        <v>43886</v>
      </c>
      <c r="P5132" t="s">
        <v>43887</v>
      </c>
      <c r="Q5132" t="s">
        <v>43888</v>
      </c>
      <c r="R5132" t="s">
        <v>43889</v>
      </c>
      <c r="S5132" t="s">
        <v>43890</v>
      </c>
      <c r="T5132">
        <v>5.2</v>
      </c>
      <c r="U5132">
        <v>16230</v>
      </c>
      <c r="W5132"/>
      <c r="X5132"/>
      <c r="Y5132"/>
      <c r="Z5132"/>
      <c r="AA5132"/>
      <c r="AB5132">
        <v>317</v>
      </c>
    </row>
    <row r="5133" spans="1:28" hidden="1" x14ac:dyDescent="0.2">
      <c r="A5133" t="s">
        <v>43891</v>
      </c>
      <c r="B5133" t="s">
        <v>43892</v>
      </c>
      <c r="C5133">
        <v>2020</v>
      </c>
      <c r="D5133" t="s">
        <v>43893</v>
      </c>
      <c r="E5133" t="s">
        <v>44043</v>
      </c>
      <c r="F5133" t="s">
        <v>44032</v>
      </c>
      <c r="G5133" t="s">
        <v>44042</v>
      </c>
      <c r="H5133">
        <v>103</v>
      </c>
      <c r="I5133" t="s">
        <v>2359</v>
      </c>
      <c r="J5133" t="s">
        <v>308</v>
      </c>
      <c r="M5133" t="s">
        <v>16995</v>
      </c>
      <c r="N5133" t="s">
        <v>16996</v>
      </c>
      <c r="O5133" t="s">
        <v>43894</v>
      </c>
      <c r="P5133" t="s">
        <v>36074</v>
      </c>
      <c r="Q5133" t="s">
        <v>43895</v>
      </c>
      <c r="R5133" t="s">
        <v>43896</v>
      </c>
      <c r="S5133" t="s">
        <v>43897</v>
      </c>
      <c r="T5133">
        <v>6.3</v>
      </c>
      <c r="U5133">
        <v>11175</v>
      </c>
      <c r="W5133"/>
      <c r="X5133"/>
      <c r="Y5133"/>
      <c r="Z5133"/>
      <c r="AA5133">
        <v>1845</v>
      </c>
      <c r="AB5133">
        <v>130</v>
      </c>
    </row>
    <row r="5134" spans="1:28" hidden="1" x14ac:dyDescent="0.2">
      <c r="A5134" t="s">
        <v>43898</v>
      </c>
      <c r="B5134" t="s">
        <v>43899</v>
      </c>
      <c r="C5134">
        <v>2020</v>
      </c>
      <c r="D5134" s="1">
        <v>44167</v>
      </c>
      <c r="E5134" t="s">
        <v>1045</v>
      </c>
      <c r="F5134" t="s">
        <v>44032</v>
      </c>
      <c r="G5134" t="s">
        <v>44036</v>
      </c>
      <c r="H5134">
        <v>101</v>
      </c>
      <c r="I5134" t="s">
        <v>25</v>
      </c>
      <c r="J5134" t="s">
        <v>26</v>
      </c>
      <c r="M5134" t="s">
        <v>43900</v>
      </c>
      <c r="N5134" t="s">
        <v>43901</v>
      </c>
      <c r="O5134" t="s">
        <v>43902</v>
      </c>
      <c r="P5134" t="s">
        <v>37788</v>
      </c>
      <c r="Q5134" t="s">
        <v>37789</v>
      </c>
      <c r="R5134" t="s">
        <v>43903</v>
      </c>
      <c r="S5134" t="s">
        <v>43904</v>
      </c>
      <c r="T5134">
        <v>6</v>
      </c>
      <c r="U5134">
        <v>21400</v>
      </c>
      <c r="W5134"/>
      <c r="X5134"/>
      <c r="Y5134"/>
      <c r="Z5134"/>
      <c r="AA5134"/>
      <c r="AB5134">
        <v>142</v>
      </c>
    </row>
    <row r="5135" spans="1:28" x14ac:dyDescent="0.2">
      <c r="A5135" t="s">
        <v>9338</v>
      </c>
      <c r="B5135" t="s">
        <v>9339</v>
      </c>
      <c r="C5135">
        <v>2007</v>
      </c>
      <c r="D5135" s="1">
        <v>39393</v>
      </c>
      <c r="E5135" t="s">
        <v>16512</v>
      </c>
      <c r="F5135" t="s">
        <v>44031</v>
      </c>
      <c r="G5135" t="s">
        <v>44040</v>
      </c>
      <c r="H5135">
        <v>138</v>
      </c>
      <c r="I5135" t="s">
        <v>495</v>
      </c>
      <c r="J5135" t="s">
        <v>26</v>
      </c>
      <c r="M5135" t="s">
        <v>9340</v>
      </c>
      <c r="N5135" t="s">
        <v>9341</v>
      </c>
      <c r="O5135" t="s">
        <v>9342</v>
      </c>
      <c r="P5135" t="s">
        <v>5613</v>
      </c>
      <c r="Q5135" t="s">
        <v>9343</v>
      </c>
      <c r="R5135" t="s">
        <v>9344</v>
      </c>
      <c r="S5135" t="s">
        <v>9345</v>
      </c>
      <c r="T5135">
        <v>7.5</v>
      </c>
      <c r="U5135">
        <v>494073</v>
      </c>
      <c r="V5135" s="12">
        <f>W5135*1.24823238899982</f>
        <v>187234858.34997299</v>
      </c>
      <c r="W5135" s="3">
        <v>150000000</v>
      </c>
      <c r="X5135" s="13">
        <f>Y5135*1.24823238899982</f>
        <v>364924999.14124101</v>
      </c>
      <c r="Y5135" s="3">
        <v>292353413</v>
      </c>
      <c r="Z5135" s="13">
        <f>AA5135*144548551.06</f>
        <v>1.36184009635964E+17</v>
      </c>
      <c r="AA5135" s="3">
        <v>942133343</v>
      </c>
      <c r="AB5135">
        <v>1198</v>
      </c>
    </row>
    <row r="5136" spans="1:28" hidden="1" x14ac:dyDescent="0.2">
      <c r="A5136" t="s">
        <v>43911</v>
      </c>
      <c r="B5136" t="s">
        <v>43912</v>
      </c>
      <c r="C5136">
        <v>2019</v>
      </c>
      <c r="D5136" t="s">
        <v>43913</v>
      </c>
      <c r="E5136" t="s">
        <v>1045</v>
      </c>
      <c r="H5136">
        <v>82</v>
      </c>
      <c r="I5136" t="s">
        <v>25</v>
      </c>
      <c r="J5136" t="s">
        <v>26</v>
      </c>
      <c r="M5136" t="s">
        <v>43914</v>
      </c>
      <c r="N5136" t="s">
        <v>43915</v>
      </c>
      <c r="O5136" t="s">
        <v>43916</v>
      </c>
      <c r="P5136" t="s">
        <v>33367</v>
      </c>
      <c r="Q5136" t="s">
        <v>43917</v>
      </c>
      <c r="R5136" t="s">
        <v>43918</v>
      </c>
      <c r="S5136" t="s">
        <v>43919</v>
      </c>
      <c r="T5136">
        <v>6.1</v>
      </c>
      <c r="U5136">
        <v>24886</v>
      </c>
      <c r="W5136"/>
      <c r="X5136"/>
      <c r="Y5136"/>
      <c r="Z5136"/>
      <c r="AA5136"/>
      <c r="AB5136">
        <v>198</v>
      </c>
    </row>
    <row r="5137" spans="1:28" hidden="1" x14ac:dyDescent="0.2">
      <c r="A5137" t="s">
        <v>43920</v>
      </c>
      <c r="B5137" t="s">
        <v>43921</v>
      </c>
      <c r="C5137">
        <v>2019</v>
      </c>
      <c r="D5137" t="s">
        <v>31791</v>
      </c>
      <c r="E5137" t="s">
        <v>176</v>
      </c>
      <c r="F5137" t="s">
        <v>44045</v>
      </c>
      <c r="G5137" t="s">
        <v>44042</v>
      </c>
      <c r="H5137">
        <v>97</v>
      </c>
      <c r="I5137" t="s">
        <v>25</v>
      </c>
      <c r="J5137" t="s">
        <v>26</v>
      </c>
      <c r="M5137" t="s">
        <v>43922</v>
      </c>
      <c r="N5137" t="s">
        <v>43923</v>
      </c>
      <c r="O5137" t="s">
        <v>43924</v>
      </c>
      <c r="P5137" t="s">
        <v>43925</v>
      </c>
      <c r="Q5137" t="s">
        <v>43926</v>
      </c>
      <c r="R5137" t="s">
        <v>43927</v>
      </c>
      <c r="S5137" t="s">
        <v>43928</v>
      </c>
      <c r="T5137">
        <v>4.3</v>
      </c>
      <c r="U5137">
        <v>17103</v>
      </c>
      <c r="W5137"/>
      <c r="X5137"/>
      <c r="Y5137"/>
      <c r="Z5137"/>
      <c r="AA5137"/>
      <c r="AB5137">
        <v>721</v>
      </c>
    </row>
    <row r="5138" spans="1:28" hidden="1" x14ac:dyDescent="0.2">
      <c r="A5138" t="s">
        <v>43929</v>
      </c>
      <c r="B5138" t="s">
        <v>43930</v>
      </c>
      <c r="C5138">
        <v>2019</v>
      </c>
      <c r="D5138" s="1">
        <v>43657</v>
      </c>
      <c r="E5138" t="s">
        <v>1045</v>
      </c>
      <c r="H5138">
        <v>133</v>
      </c>
      <c r="I5138" t="s">
        <v>943</v>
      </c>
      <c r="J5138" t="s">
        <v>944</v>
      </c>
      <c r="M5138" t="s">
        <v>43380</v>
      </c>
      <c r="N5138" t="s">
        <v>43931</v>
      </c>
      <c r="O5138" t="s">
        <v>43932</v>
      </c>
      <c r="P5138" t="s">
        <v>19882</v>
      </c>
      <c r="Q5138" t="s">
        <v>36741</v>
      </c>
      <c r="R5138" t="s">
        <v>43933</v>
      </c>
      <c r="S5138" t="s">
        <v>43934</v>
      </c>
      <c r="T5138">
        <v>7.4</v>
      </c>
      <c r="U5138">
        <v>10652</v>
      </c>
      <c r="W5138"/>
      <c r="X5138"/>
      <c r="Y5138"/>
      <c r="Z5138"/>
      <c r="AA5138">
        <v>1447766</v>
      </c>
      <c r="AB5138">
        <v>164</v>
      </c>
    </row>
    <row r="5139" spans="1:28" x14ac:dyDescent="0.2">
      <c r="A5139" t="s">
        <v>13433</v>
      </c>
      <c r="B5139" t="s">
        <v>13434</v>
      </c>
      <c r="C5139">
        <v>2007</v>
      </c>
      <c r="D5139" t="s">
        <v>13435</v>
      </c>
      <c r="E5139" t="s">
        <v>16512</v>
      </c>
      <c r="F5139" t="s">
        <v>44031</v>
      </c>
      <c r="G5139" t="s">
        <v>44034</v>
      </c>
      <c r="H5139">
        <v>169</v>
      </c>
      <c r="I5139" t="s">
        <v>25</v>
      </c>
      <c r="J5139" t="s">
        <v>26</v>
      </c>
      <c r="M5139" t="s">
        <v>2666</v>
      </c>
      <c r="N5139" t="s">
        <v>6977</v>
      </c>
      <c r="O5139" t="s">
        <v>13436</v>
      </c>
      <c r="P5139" t="s">
        <v>125</v>
      </c>
      <c r="Q5139" t="s">
        <v>6979</v>
      </c>
      <c r="R5139" t="s">
        <v>13437</v>
      </c>
      <c r="S5139" t="s">
        <v>13438</v>
      </c>
      <c r="T5139">
        <v>7.1</v>
      </c>
      <c r="U5139">
        <v>585229</v>
      </c>
      <c r="V5139" s="12">
        <f>W5139*1.24823238899982</f>
        <v>374469716.69994599</v>
      </c>
      <c r="W5139" s="3">
        <v>300000000</v>
      </c>
      <c r="X5139" s="13">
        <f>Y5139*1.24823238899982</f>
        <v>386228596.30308962</v>
      </c>
      <c r="Y5139" s="3">
        <v>309420425</v>
      </c>
      <c r="Z5139" s="13">
        <f>AA5139*144548551.06</f>
        <v>1.3891065049234288E+17</v>
      </c>
      <c r="AA5139" s="3">
        <v>960996492</v>
      </c>
      <c r="AB5139">
        <v>1296</v>
      </c>
    </row>
    <row r="5140" spans="1:28" hidden="1" x14ac:dyDescent="0.2">
      <c r="A5140" t="s">
        <v>43944</v>
      </c>
      <c r="B5140" t="s">
        <v>43945</v>
      </c>
      <c r="C5140">
        <v>2020</v>
      </c>
      <c r="D5140" s="1">
        <v>44111</v>
      </c>
      <c r="E5140" t="s">
        <v>1045</v>
      </c>
      <c r="F5140" t="s">
        <v>44034</v>
      </c>
      <c r="G5140" t="s">
        <v>44045</v>
      </c>
      <c r="H5140">
        <v>90</v>
      </c>
      <c r="I5140" t="s">
        <v>1284</v>
      </c>
      <c r="J5140" t="s">
        <v>26</v>
      </c>
      <c r="M5140" t="s">
        <v>43946</v>
      </c>
      <c r="N5140" t="s">
        <v>43947</v>
      </c>
      <c r="O5140" t="s">
        <v>43948</v>
      </c>
      <c r="P5140" t="s">
        <v>15378</v>
      </c>
      <c r="Q5140" t="s">
        <v>43949</v>
      </c>
      <c r="R5140" t="s">
        <v>43950</v>
      </c>
      <c r="S5140" t="s">
        <v>43951</v>
      </c>
      <c r="T5140">
        <v>7.4</v>
      </c>
      <c r="U5140">
        <v>44712</v>
      </c>
      <c r="W5140"/>
      <c r="X5140"/>
      <c r="Y5140">
        <v>164000</v>
      </c>
      <c r="Z5140"/>
      <c r="AA5140">
        <v>338427</v>
      </c>
      <c r="AB5140">
        <v>300</v>
      </c>
    </row>
    <row r="5141" spans="1:28" hidden="1" x14ac:dyDescent="0.2">
      <c r="A5141" t="s">
        <v>43952</v>
      </c>
      <c r="B5141" t="s">
        <v>43953</v>
      </c>
      <c r="C5141">
        <v>2020</v>
      </c>
      <c r="D5141" s="1">
        <v>44105</v>
      </c>
      <c r="E5141" t="s">
        <v>44035</v>
      </c>
      <c r="F5141" t="s">
        <v>44032</v>
      </c>
      <c r="H5141">
        <v>120</v>
      </c>
      <c r="I5141" t="s">
        <v>943</v>
      </c>
      <c r="J5141" t="s">
        <v>944</v>
      </c>
      <c r="M5141" t="s">
        <v>39658</v>
      </c>
      <c r="N5141" t="s">
        <v>43954</v>
      </c>
      <c r="O5141" t="s">
        <v>43955</v>
      </c>
      <c r="P5141" t="s">
        <v>31607</v>
      </c>
      <c r="Q5141" t="s">
        <v>43956</v>
      </c>
      <c r="R5141" t="s">
        <v>43957</v>
      </c>
      <c r="S5141" t="s">
        <v>43958</v>
      </c>
      <c r="T5141">
        <v>5.0999999999999996</v>
      </c>
      <c r="U5141">
        <v>23866</v>
      </c>
      <c r="W5141"/>
      <c r="X5141"/>
      <c r="Y5141">
        <v>604334</v>
      </c>
      <c r="Z5141"/>
      <c r="AA5141">
        <v>6532100</v>
      </c>
      <c r="AB5141">
        <v>1299</v>
      </c>
    </row>
    <row r="5142" spans="1:28" hidden="1" x14ac:dyDescent="0.2">
      <c r="A5142" t="s">
        <v>43959</v>
      </c>
      <c r="B5142" t="s">
        <v>43960</v>
      </c>
      <c r="C5142">
        <v>2020</v>
      </c>
      <c r="D5142" t="s">
        <v>43961</v>
      </c>
      <c r="E5142" t="s">
        <v>1045</v>
      </c>
      <c r="F5142" t="s">
        <v>44036</v>
      </c>
      <c r="H5142">
        <v>90</v>
      </c>
      <c r="I5142" t="s">
        <v>25</v>
      </c>
      <c r="J5142" t="s">
        <v>26</v>
      </c>
      <c r="M5142" t="s">
        <v>43962</v>
      </c>
      <c r="N5142" t="s">
        <v>43963</v>
      </c>
      <c r="O5142" t="s">
        <v>43964</v>
      </c>
      <c r="P5142" t="s">
        <v>222</v>
      </c>
      <c r="Q5142" t="s">
        <v>43965</v>
      </c>
      <c r="R5142" t="s">
        <v>43966</v>
      </c>
      <c r="S5142" t="s">
        <v>43967</v>
      </c>
      <c r="T5142">
        <v>5.7</v>
      </c>
      <c r="U5142">
        <v>28650</v>
      </c>
      <c r="W5142"/>
      <c r="X5142"/>
      <c r="Y5142"/>
      <c r="Z5142"/>
      <c r="AA5142"/>
      <c r="AB5142">
        <v>567</v>
      </c>
    </row>
    <row r="5143" spans="1:28" hidden="1" x14ac:dyDescent="0.2">
      <c r="A5143" t="s">
        <v>43968</v>
      </c>
      <c r="B5143" t="s">
        <v>43969</v>
      </c>
      <c r="C5143">
        <v>2019</v>
      </c>
      <c r="D5143" t="s">
        <v>42840</v>
      </c>
      <c r="E5143" t="s">
        <v>1045</v>
      </c>
      <c r="F5143" t="s">
        <v>44044</v>
      </c>
      <c r="H5143">
        <v>112</v>
      </c>
      <c r="I5143" t="s">
        <v>4358</v>
      </c>
      <c r="J5143" t="s">
        <v>1076</v>
      </c>
      <c r="M5143" t="s">
        <v>38403</v>
      </c>
      <c r="N5143" t="s">
        <v>43970</v>
      </c>
      <c r="O5143" t="s">
        <v>43971</v>
      </c>
      <c r="P5143" t="s">
        <v>43972</v>
      </c>
      <c r="Q5143" t="s">
        <v>43973</v>
      </c>
      <c r="R5143" t="s">
        <v>43974</v>
      </c>
      <c r="S5143" t="s">
        <v>43975</v>
      </c>
      <c r="T5143">
        <v>6.7</v>
      </c>
      <c r="U5143">
        <v>10880</v>
      </c>
      <c r="W5143"/>
      <c r="X5143"/>
      <c r="Y5143"/>
      <c r="Z5143"/>
      <c r="AA5143">
        <v>2290543</v>
      </c>
      <c r="AB5143">
        <v>49</v>
      </c>
    </row>
    <row r="5144" spans="1:28" hidden="1" x14ac:dyDescent="0.2">
      <c r="A5144" t="s">
        <v>43976</v>
      </c>
      <c r="B5144" t="s">
        <v>43977</v>
      </c>
      <c r="C5144">
        <v>2020</v>
      </c>
      <c r="D5144" s="1">
        <v>43835</v>
      </c>
      <c r="E5144" t="s">
        <v>1045</v>
      </c>
      <c r="F5144" t="s">
        <v>44032</v>
      </c>
      <c r="G5144" t="s">
        <v>44036</v>
      </c>
      <c r="H5144">
        <v>104</v>
      </c>
      <c r="I5144" t="s">
        <v>25</v>
      </c>
      <c r="J5144" t="s">
        <v>308</v>
      </c>
      <c r="K5144" t="s">
        <v>26</v>
      </c>
      <c r="L5144" t="s">
        <v>209</v>
      </c>
      <c r="M5144" t="s">
        <v>43978</v>
      </c>
      <c r="N5144" t="s">
        <v>43978</v>
      </c>
      <c r="O5144" t="s">
        <v>43979</v>
      </c>
      <c r="P5144" t="s">
        <v>43980</v>
      </c>
      <c r="Q5144" t="s">
        <v>43981</v>
      </c>
      <c r="R5144" t="s">
        <v>43982</v>
      </c>
      <c r="S5144" t="s">
        <v>43983</v>
      </c>
      <c r="T5144">
        <v>6.9</v>
      </c>
      <c r="U5144">
        <v>23525</v>
      </c>
      <c r="W5144"/>
      <c r="X5144"/>
      <c r="Y5144"/>
      <c r="Z5144"/>
      <c r="AA5144"/>
      <c r="AB5144">
        <v>266</v>
      </c>
    </row>
    <row r="5145" spans="1:28" hidden="1" x14ac:dyDescent="0.2">
      <c r="A5145" t="s">
        <v>43984</v>
      </c>
      <c r="B5145" t="s">
        <v>43985</v>
      </c>
      <c r="C5145">
        <v>2020</v>
      </c>
      <c r="D5145" s="1">
        <v>44171</v>
      </c>
      <c r="E5145" t="s">
        <v>1045</v>
      </c>
      <c r="F5145" t="s">
        <v>44032</v>
      </c>
      <c r="H5145">
        <v>136</v>
      </c>
      <c r="I5145" t="s">
        <v>25</v>
      </c>
      <c r="J5145" t="s">
        <v>26</v>
      </c>
      <c r="M5145" t="s">
        <v>11111</v>
      </c>
      <c r="N5145" t="s">
        <v>43986</v>
      </c>
      <c r="O5145" t="s">
        <v>43987</v>
      </c>
      <c r="P5145" t="s">
        <v>43988</v>
      </c>
      <c r="Q5145" t="s">
        <v>43989</v>
      </c>
      <c r="R5145" t="s">
        <v>43990</v>
      </c>
      <c r="S5145" t="s">
        <v>43991</v>
      </c>
      <c r="T5145">
        <v>7.1</v>
      </c>
      <c r="U5145">
        <v>21774</v>
      </c>
      <c r="W5145"/>
      <c r="X5145"/>
      <c r="Y5145"/>
      <c r="Z5145"/>
      <c r="AA5145">
        <v>2060358</v>
      </c>
      <c r="AB5145">
        <v>292</v>
      </c>
    </row>
    <row r="5146" spans="1:28" hidden="1" x14ac:dyDescent="0.2">
      <c r="A5146" t="s">
        <v>43992</v>
      </c>
      <c r="B5146" t="s">
        <v>43993</v>
      </c>
      <c r="C5146">
        <v>2020</v>
      </c>
      <c r="D5146" s="1">
        <v>44171</v>
      </c>
      <c r="E5146" t="s">
        <v>44043</v>
      </c>
      <c r="F5146" t="s">
        <v>44032</v>
      </c>
      <c r="G5146" t="s">
        <v>44055</v>
      </c>
      <c r="H5146">
        <v>154</v>
      </c>
      <c r="I5146" t="s">
        <v>25</v>
      </c>
      <c r="J5146" t="s">
        <v>26</v>
      </c>
      <c r="K5146" t="s">
        <v>618</v>
      </c>
      <c r="L5146" t="s">
        <v>27</v>
      </c>
      <c r="M5146" t="s">
        <v>2175</v>
      </c>
      <c r="N5146" t="s">
        <v>43994</v>
      </c>
      <c r="O5146" t="s">
        <v>43995</v>
      </c>
      <c r="P5146" t="s">
        <v>43996</v>
      </c>
      <c r="Q5146" t="s">
        <v>43997</v>
      </c>
      <c r="R5146" t="s">
        <v>43998</v>
      </c>
      <c r="S5146" t="s">
        <v>43999</v>
      </c>
      <c r="T5146">
        <v>6.5</v>
      </c>
      <c r="U5146">
        <v>29694</v>
      </c>
      <c r="W5146"/>
      <c r="X5146"/>
      <c r="Y5146"/>
      <c r="Z5146"/>
      <c r="AA5146"/>
      <c r="AB5146">
        <v>673</v>
      </c>
    </row>
    <row r="5147" spans="1:28" hidden="1" x14ac:dyDescent="0.2">
      <c r="A5147" t="s">
        <v>44000</v>
      </c>
      <c r="B5147" t="s">
        <v>44001</v>
      </c>
      <c r="C5147">
        <v>2020</v>
      </c>
      <c r="D5147" t="s">
        <v>43396</v>
      </c>
      <c r="E5147" t="s">
        <v>1045</v>
      </c>
      <c r="F5147" t="s">
        <v>44036</v>
      </c>
      <c r="H5147">
        <v>134</v>
      </c>
      <c r="I5147" t="s">
        <v>495</v>
      </c>
      <c r="J5147" t="s">
        <v>26</v>
      </c>
      <c r="M5147" t="s">
        <v>37651</v>
      </c>
      <c r="N5147" t="s">
        <v>44002</v>
      </c>
      <c r="O5147" t="s">
        <v>44003</v>
      </c>
      <c r="P5147" t="s">
        <v>15854</v>
      </c>
      <c r="Q5147" t="s">
        <v>44004</v>
      </c>
      <c r="R5147" t="s">
        <v>44005</v>
      </c>
      <c r="S5147" t="s">
        <v>44006</v>
      </c>
      <c r="T5147">
        <v>5.9</v>
      </c>
      <c r="U5147">
        <v>15189</v>
      </c>
      <c r="W5147"/>
      <c r="X5147"/>
      <c r="Y5147"/>
      <c r="Z5147"/>
      <c r="AA5147"/>
      <c r="AB5147">
        <v>340</v>
      </c>
    </row>
    <row r="5148" spans="1:28" hidden="1" x14ac:dyDescent="0.2">
      <c r="A5148" t="s">
        <v>44007</v>
      </c>
      <c r="B5148" t="s">
        <v>44008</v>
      </c>
      <c r="C5148">
        <v>2019</v>
      </c>
      <c r="D5148" t="s">
        <v>41965</v>
      </c>
      <c r="E5148" t="s">
        <v>44037</v>
      </c>
      <c r="F5148" t="s">
        <v>44032</v>
      </c>
      <c r="G5148" t="s">
        <v>44034</v>
      </c>
      <c r="H5148">
        <v>81</v>
      </c>
      <c r="I5148" t="s">
        <v>817</v>
      </c>
      <c r="J5148" t="s">
        <v>27</v>
      </c>
      <c r="M5148" t="s">
        <v>44009</v>
      </c>
      <c r="N5148" t="s">
        <v>44010</v>
      </c>
      <c r="O5148" t="s">
        <v>44011</v>
      </c>
      <c r="P5148" t="s">
        <v>44012</v>
      </c>
      <c r="Q5148" t="s">
        <v>44013</v>
      </c>
      <c r="R5148" t="s">
        <v>44014</v>
      </c>
      <c r="S5148" t="s">
        <v>44015</v>
      </c>
      <c r="T5148">
        <v>7.6</v>
      </c>
      <c r="U5148">
        <v>24010</v>
      </c>
      <c r="W5148"/>
      <c r="X5148"/>
      <c r="Y5148"/>
      <c r="Z5148"/>
      <c r="AA5148">
        <v>1136431</v>
      </c>
      <c r="AB5148">
        <v>112</v>
      </c>
    </row>
    <row r="5149" spans="1:28" hidden="1" x14ac:dyDescent="0.2">
      <c r="A5149" t="s">
        <v>44016</v>
      </c>
      <c r="B5149" t="s">
        <v>44017</v>
      </c>
      <c r="C5149">
        <v>2019</v>
      </c>
      <c r="D5149" t="s">
        <v>34788</v>
      </c>
      <c r="E5149" t="s">
        <v>1045</v>
      </c>
      <c r="F5149" t="s">
        <v>44036</v>
      </c>
      <c r="H5149">
        <v>98</v>
      </c>
      <c r="I5149" t="s">
        <v>25</v>
      </c>
      <c r="J5149" t="s">
        <v>26</v>
      </c>
      <c r="M5149" t="s">
        <v>3611</v>
      </c>
      <c r="N5149" t="s">
        <v>44018</v>
      </c>
      <c r="O5149" t="s">
        <v>44019</v>
      </c>
      <c r="P5149" t="s">
        <v>44020</v>
      </c>
      <c r="Q5149" t="s">
        <v>44021</v>
      </c>
      <c r="R5149" t="s">
        <v>44022</v>
      </c>
      <c r="S5149" t="s">
        <v>44023</v>
      </c>
      <c r="T5149">
        <v>5.6</v>
      </c>
      <c r="U5149">
        <v>14108</v>
      </c>
      <c r="W5149"/>
      <c r="X5149"/>
      <c r="Y5149"/>
      <c r="Z5149"/>
      <c r="AA5149"/>
      <c r="AB5149">
        <v>265</v>
      </c>
    </row>
    <row r="5150" spans="1:28" hidden="1" x14ac:dyDescent="0.2">
      <c r="A5150" t="s">
        <v>44024</v>
      </c>
      <c r="B5150" t="s">
        <v>44025</v>
      </c>
      <c r="C5150">
        <v>2020</v>
      </c>
      <c r="D5150" s="1">
        <v>43894</v>
      </c>
      <c r="E5150" t="s">
        <v>16512</v>
      </c>
      <c r="F5150" t="s">
        <v>44038</v>
      </c>
      <c r="H5150">
        <v>88</v>
      </c>
      <c r="I5150" t="s">
        <v>25</v>
      </c>
      <c r="J5150" t="s">
        <v>26</v>
      </c>
      <c r="M5150" t="s">
        <v>10313</v>
      </c>
      <c r="N5150" t="s">
        <v>44026</v>
      </c>
      <c r="O5150" t="s">
        <v>44027</v>
      </c>
      <c r="P5150" t="s">
        <v>25564</v>
      </c>
      <c r="Q5150" t="s">
        <v>44028</v>
      </c>
      <c r="R5150" t="s">
        <v>44029</v>
      </c>
      <c r="S5150" t="s">
        <v>44030</v>
      </c>
      <c r="T5150">
        <v>5.0999999999999996</v>
      </c>
      <c r="U5150">
        <v>10627</v>
      </c>
      <c r="W5150"/>
      <c r="X5150"/>
      <c r="Y5150"/>
      <c r="Z5150"/>
      <c r="AA5150"/>
      <c r="AB5150">
        <v>388</v>
      </c>
    </row>
    <row r="5151" spans="1:28" x14ac:dyDescent="0.2">
      <c r="V5151" s="12"/>
    </row>
  </sheetData>
  <autoFilter ref="A1:AB5150" xr:uid="{00000000-0001-0000-0000-000000000000}">
    <filterColumn colId="8">
      <filters>
        <filter val="Australia, Germany, USA"/>
        <filter val="Australia, USA"/>
        <filter val="Belgium, Germany, Canada, France, UK, Luxembourg, USA"/>
        <filter val="Belgium, USA"/>
        <filter val="Belgium, USA, UK, Germany, Italy"/>
        <filter val="Canada, Australia, USA"/>
        <filter val="Canada, France, Italy, UK, Japan, USA"/>
        <filter val="Canada, France, USA"/>
        <filter val="Canada, France, USA, India"/>
        <filter val="Canada, Germany, France, USA"/>
        <filter val="Canada, Germany, USA"/>
        <filter val="Canada, Germany, USA, UK"/>
        <filter val="Canada, India, USA, Japan, Thailand"/>
        <filter val="Canada, Ireland, UK, USA"/>
        <filter val="Canada, South Korea, USA"/>
        <filter val="Canada, UK, USA"/>
        <filter val="Canada, United Arab Emirates, USA"/>
        <filter val="Canada, USA"/>
        <filter val="Canada, USA, Australia"/>
        <filter val="Canada, USA, Germany"/>
        <filter val="Canada, USA, Hungary"/>
        <filter val="Canada, USA, Hungary, UK"/>
        <filter val="Canada, USA, Ireland, South Africa"/>
        <filter val="Canada, USA, Mexico"/>
        <filter val="Canada, USA, Spain, South Korea"/>
        <filter val="Canada, USA, Switzerland"/>
        <filter val="Canada, USA, UK"/>
        <filter val="Chile, Colombia, Spain, USA"/>
        <filter val="China, Canada, Japan, USA"/>
        <filter val="China, Canada, USA"/>
        <filter val="China, France, USA, Hong Kong"/>
        <filter val="China, Germany, USA, Austria, Italy, Canada"/>
        <filter val="China, Hong Kong, Canada, USA"/>
        <filter val="China, India, Hong Kong, USA"/>
        <filter val="China, USA"/>
        <filter val="China, USA, Canada"/>
        <filter val="China, USA, India"/>
        <filter val="China, USA, Japan"/>
        <filter val="Czech Republic, France, USA"/>
        <filter val="Czech Republic, UK, Germany, USA"/>
        <filter val="Czech Republic, UK, USA"/>
        <filter val="Czech Republic, UK, USA, Russia"/>
        <filter val="Denmark, France, USA, Sweden, Belgium"/>
        <filter val="Denmark, Germany, Netherlands, Italy, USA, UK, France, Sweden, Finland, Iceland, Argentina, Norway, Taiwan, Belgium"/>
        <filter val="Denmark, Norway, Australia, USA"/>
        <filter val="Denmark, Sweden, Netherlands, France, Germany, UK, Italy, USA"/>
        <filter val="Finland, USA"/>
        <filter val="France, Australia, Germany, UK, USA, Mexico, Canada"/>
        <filter val="France, Belgium, Ireland, Netherlands, USA, Denmark, Brazil, Germany, Austria, Hungary"/>
        <filter val="France, Belgium, USA"/>
        <filter val="France, Canada, Italy, USA, China"/>
        <filter val="France, Canada, USA"/>
        <filter val="France, Canada, USA, Spain"/>
        <filter val="France, China, Belgium, Germany, United Arab Emirates, USA, Canada, New Zealand, Singapore, UK, Thailand"/>
        <filter val="France, Germany, Poland, Spain, USA"/>
        <filter val="France, Germany, Taiwan, Canada, USA, UK"/>
        <filter val="France, Germany, USA"/>
        <filter val="France, Japan, USA"/>
        <filter val="France, Malta, USA"/>
        <filter val="France, Mexico, USA"/>
        <filter val="France, Mexico, USA, Canada"/>
        <filter val="France, Spain, Romania, Belgium, USA"/>
        <filter val="France, Spain, USA"/>
        <filter val="France, UK, USA"/>
        <filter val="France, USA"/>
        <filter val="France, USA, Germany"/>
        <filter val="France, USA, Italy"/>
        <filter val="France, USA, Mexico, Morocco, Japan"/>
        <filter val="France, USA, Spain"/>
        <filter val="France, USA, Turkey"/>
        <filter val="France, USA, UK"/>
        <filter val="France, USA, UK, Canada"/>
        <filter val="France, USA, UK, Mexico, Canada, Brazil, Germany, Netherlands, Argentina"/>
        <filter val="France, USA, Ukraine"/>
        <filter val="Georgia, USA"/>
        <filter val="Germany, Australia, USA"/>
        <filter val="Germany, Canada, Australia, USA"/>
        <filter val="Germany, Canada, USA"/>
        <filter val="Germany, Canada, USA, France"/>
        <filter val="Germany, Canada, USA, France, UK"/>
        <filter val="Germany, France, Canada, UK, China, USA"/>
        <filter val="Germany, France, Luxembourg, UK, USA"/>
        <filter val="Germany, France, Spain, USA"/>
        <filter val="Germany, France, UK, Canada, USA"/>
        <filter val="Germany, India, USA"/>
        <filter val="Germany, Ireland, USA"/>
        <filter val="Germany, Luxembourg, UK, USA"/>
        <filter val="Germany, Sweden, USA"/>
        <filter val="Germany, UK, USA"/>
        <filter val="Germany, UK, USA, Canada"/>
        <filter val="Germany, UK, USA, Italy"/>
        <filter val="Germany, USA"/>
        <filter val="Germany, USA, Czech Republic, Italy"/>
        <filter val="Germany, USA, France"/>
        <filter val="Germany, USA, Mexico"/>
        <filter val="Germany, USA, Thailand"/>
        <filter val="Hong Kong, China, USA"/>
        <filter val="Hong Kong, Iceland, USA"/>
        <filter val="Hong Kong, USA"/>
        <filter val="Hungary, USA, France"/>
        <filter val="Iceland, Switzerland, USA"/>
        <filter val="Ireland, Mexico, Germany, USA"/>
        <filter val="Ireland, UK, France, Germany, USA"/>
        <filter val="Ireland, UK, USA"/>
        <filter val="Ireland, USA"/>
        <filter val="Italy, USA"/>
        <filter val="Japan, Hong Kong, USA"/>
        <filter val="Japan, USA"/>
        <filter val="Kenya, India, USA, Canada, South Africa"/>
        <filter val="Malta, Morocco, USA"/>
        <filter val="Malta, USA"/>
        <filter val="Mexico, USA"/>
        <filter val="Mexico, USA, Canada"/>
        <filter val="Netherlands, UK, Finland, USA"/>
        <filter val="New Zealand, Japan, USA"/>
        <filter val="New Zealand, USA"/>
        <filter val="New Zealand, USA, Germany"/>
        <filter val="Norway, France, Denmark, USA"/>
        <filter val="Norway, USA, Germany, France, Italy"/>
        <filter val="Panama, USA"/>
        <filter val="Russia, USA"/>
        <filter val="Russia, USA, China"/>
        <filter val="South Africa, Canada, USA"/>
        <filter val="South Africa, Japan, USA"/>
        <filter val="South Africa, USA"/>
        <filter val="South Africa, USA, New Zealand, Canada"/>
        <filter val="Spain, France, UK, USA"/>
        <filter val="Spain, Thailand, USA"/>
        <filter val="Spain, UK, USA"/>
        <filter val="Spain, USA"/>
        <filter val="Spain, USA, France"/>
        <filter val="Spain, USA, France, Italy, UK"/>
        <filter val="Spain, USA, UK, France"/>
        <filter val="Switzerland, UK, France, USA"/>
        <filter val="Switzerland, UK, USA"/>
        <filter val="Thailand, USA"/>
        <filter val="Turkey, USA"/>
        <filter val="UK, Australia, France, USA"/>
        <filter val="UK, Australia, USA"/>
        <filter val="UK, Australia, USA, New Zealand"/>
        <filter val="UK, Bulgaria, USA"/>
        <filter val="UK, Canada, Ireland, USA"/>
        <filter val="UK, Canada, Romania, USA"/>
        <filter val="UK, Canada, USA"/>
        <filter val="UK, Canada, USA, Sweden"/>
        <filter val="UK, Cayman Islands, Denmark, USA"/>
        <filter val="UK, China, France, USA"/>
        <filter val="UK, China, Japan, USA"/>
        <filter val="UK, China, Puerto Rico, USA"/>
        <filter val="UK, China, USA"/>
        <filter val="UK, China, USA, India"/>
        <filter val="UK, Czech Republic, France, Italy, USA"/>
        <filter val="UK, Czech Republic, Germany, USA"/>
        <filter val="UK, Czech Republic, USA, Germany, Bahamas"/>
        <filter val="UK, France, Belgium, Canada, USA"/>
        <filter val="UK, France, Germany, Ireland, USA"/>
        <filter val="UK, France, Germany, Mexico, USA"/>
        <filter val="UK, France, Germany, USA"/>
        <filter val="UK, France, Italy, USA"/>
        <filter val="UK, France, Poland, Germany, USA"/>
        <filter val="UK, France, Spain, USA"/>
        <filter val="UK, France, USA"/>
        <filter val="UK, France, USA, Belgium, Luxembourg, China, Germany"/>
        <filter val="UK, France, USA, Canada"/>
        <filter val="UK, France, USA, China"/>
        <filter val="UK, France, USA, China, Canada"/>
        <filter val="UK, Germany, Canada, USA"/>
        <filter val="UK, Germany, China, USA"/>
        <filter val="UK, Germany, France, USA"/>
        <filter val="UK, Germany, Japan, USA"/>
        <filter val="UK, Germany, Kenya, France, USA, China"/>
        <filter val="UK, Germany, Luxembourg, USA, Canada"/>
        <filter val="UK, Germany, Spain, Morocco, USA, Italy, France"/>
        <filter val="UK, Germany, Spain, USA"/>
        <filter val="UK, Germany, Sweden, Belgium, USA"/>
        <filter val="UK, Germany, USA"/>
        <filter val="UK, Germany, USA, Vietnam, Australia, France, Canada"/>
        <filter val="UK, Ireland, France, USA"/>
        <filter val="UK, Isle Of Man, USA"/>
        <filter val="UK, Italy, Luxembourg, USA"/>
        <filter val="UK, Italy, Morocco, USA"/>
        <filter val="UK, Japan, USA"/>
        <filter val="UK, Luxembourg, France, Belgium, USA"/>
        <filter val="UK, Netherlands, France, USA"/>
        <filter val="UK, New Zealand, USA, India, Australia"/>
        <filter val="UK, Norway, China, Canada, USA, France"/>
        <filter val="UK, Romania, France, USA"/>
        <filter val="UK, South Africa, USA, India"/>
        <filter val="UK, Spain, Germany, USA, France"/>
        <filter val="UK, Spain, USA"/>
        <filter val="UK, Sweden, Canada, USA"/>
        <filter val="UK, USA"/>
        <filter val="UK, USA, Australia"/>
        <filter val="UK, USA, Austria, Mexico, Italy, Morocco"/>
        <filter val="UK, USA, Canada"/>
        <filter val="UK, USA, China"/>
        <filter val="UK, USA, China, Sweden, Japan"/>
        <filter val="UK, USA, France"/>
        <filter val="UK, USA, France, Germany"/>
        <filter val="UK, USA, France, Sweden"/>
        <filter val="UK, USA, Germany"/>
        <filter val="UK, USA, Germany, Denmark, Belgium, Japan"/>
        <filter val="UK, USA, Hungary, Jordan"/>
        <filter val="UK, USA, Iceland"/>
        <filter val="UK, USA, India"/>
        <filter val="UK, USA, Ireland, Luxembourg, France"/>
        <filter val="UK, USA, Ireland, Switzerland"/>
        <filter val="UK, USA, Isle Of Man"/>
        <filter val="UK, USA, Japan"/>
        <filter val="UK, USA, Luxembourg"/>
        <filter val="UK, USA, Mexico"/>
        <filter val="UK, USA, Qatar"/>
        <filter val="UK, USA, Singapore, Hong Kong, United Arab Emirates"/>
        <filter val="UK, USA, South Africa, Germany"/>
        <filter val="UK, USA, Switzerland"/>
        <filter val="UK, USA, Turkey"/>
        <filter val="UK, USA, United Arab Emirates"/>
        <filter val="United Arab Emirates, USA"/>
        <filter val="United Arab Emirates, USA, France"/>
        <filter val="United Arab Emirates, USA, Switzerland"/>
        <filter val="USA"/>
        <filter val="USA, Argentina"/>
        <filter val="USA, Argentina, Jordan"/>
        <filter val="USA, Argentina, Spain, Italy"/>
        <filter val="USA, Australia"/>
        <filter val="USA, Australia, China"/>
        <filter val="USA, Australia, China, Hong Kong"/>
        <filter val="USA, Australia, Germany"/>
        <filter val="USA, Australia, Hong Kong, Switzerland, China"/>
        <filter val="USA, Australia, Mexico"/>
        <filter val="USA, Australia, Spain"/>
        <filter val="USA, Australia, Switzerland, Canada"/>
        <filter val="USA, Australia, UK"/>
        <filter val="USA, Australia, UK, Canada"/>
        <filter val="USA, Bahrain"/>
        <filter val="USA, Belgium, Canada"/>
        <filter val="USA, Belgium, Denmark, France"/>
        <filter val="USA, Brazil"/>
        <filter val="USA, Brazil, Japan"/>
        <filter val="USA, Bulgaria"/>
        <filter val="USA, Bulgaria, Germany"/>
        <filter val="USA, Bulgaria, Germany, India"/>
        <filter val="USA, Bulgaria, Spain, Germany"/>
        <filter val="USA, Cambodia"/>
        <filter val="USA, Cambodia, Romania"/>
        <filter val="USA, Canada"/>
        <filter val="USA, Canada, Australia"/>
        <filter val="USA, Canada, Bulgaria"/>
        <filter val="USA, Canada, China"/>
        <filter val="USA, Canada, Colombia"/>
        <filter val="USA, Canada, France"/>
        <filter val="USA, Canada, France, Germany"/>
        <filter val="USA, Canada, France, Turkey"/>
        <filter val="USA, Canada, France, UK, India"/>
        <filter val="USA, Canada, Germany"/>
        <filter val="USA, Canada, Hong Kong"/>
        <filter val="USA, Canada, India"/>
        <filter val="USA, Canada, Japan, France"/>
        <filter val="USA, Canada, New Zealand"/>
        <filter val="USA, Canada, UK"/>
        <filter val="USA, Chile, Israel"/>
        <filter val="USA, China"/>
        <filter val="USA, China, Canada"/>
        <filter val="USA, China, Colombia"/>
        <filter val="USA, China, France, Norway, UK"/>
        <filter val="USA, China, Hong Kong"/>
        <filter val="USA, China, Hong Kong, Australia, Canada"/>
        <filter val="USA, China, Hong Kong, Austria, UK, Morocco"/>
        <filter val="USA, China, Japan"/>
        <filter val="USA, China, Japan, Canada, United Arab Emirates"/>
        <filter val="USA, China, UK"/>
        <filter val="USA, China, UK, Japan"/>
        <filter val="USA, China, United Arab Emirates, Canada"/>
        <filter val="USA, Croatia, Bosnia and Herzegovina"/>
        <filter val="USA, Czech Republic"/>
        <filter val="USA, Czech Republic, Canada"/>
        <filter val="USA, Czech Republic, Romania"/>
        <filter val="USA, Czech Republic, Thailand"/>
        <filter val="USA, Czech Republic, UK"/>
        <filter val="USA, Denmark"/>
        <filter val="USA, Denmark, Australia"/>
        <filter val="USA, France"/>
        <filter val="USA, France, Bulgaria, Germany"/>
        <filter val="USA, France, Canada"/>
        <filter val="USA, France, Canada, Belgium"/>
        <filter val="USA, France, Canada, Spain"/>
        <filter val="USA, France, Chile, China, Germany, UK"/>
        <filter val="USA, France, China, UK, Japan"/>
        <filter val="USA, France, Germany, Bulgaria"/>
        <filter val="USA, France, Italy, UK"/>
        <filter val="USA, France, Italy, UK, Germany"/>
        <filter val="USA, France, Japan"/>
        <filter val="USA, France, Romania"/>
        <filter val="USA, France, Serbia"/>
        <filter val="USA, France, UK"/>
        <filter val="USA, France, UK, Austria, Germany, Italy"/>
        <filter val="USA, France, UK, Hong Kong, Taiwan, Malta"/>
        <filter val="USA, France, UK, Japan"/>
        <filter val="USA, Germany"/>
        <filter val="USA, Germany, Australia"/>
        <filter val="USA, Germany, Australia, France"/>
        <filter val="USA, Germany, Belgium"/>
        <filter val="USA, Germany, Brazil, Italy"/>
        <filter val="USA, Germany, Bulgaria, China"/>
        <filter val="USA, Germany, Canada"/>
        <filter val="USA, Germany, Canada, France"/>
        <filter val="USA, Germany, Canada, UK"/>
        <filter val="USA, Germany, Canada, UK, Italy, France"/>
        <filter val="USA, Germany, China, Canada"/>
        <filter val="USA, Germany, China, Italy"/>
        <filter val="USA, Germany, Czech Republic, France"/>
        <filter val="USA, Germany, Czech Republic, UK"/>
        <filter val="USA, Germany, France"/>
        <filter val="USA, Germany, France, Canada, South Africa, Australia, UK, Japan, China"/>
        <filter val="USA, Germany, France, Spain"/>
        <filter val="USA, Germany, France, UK"/>
        <filter val="USA, Germany, Hong Kong, Singapore, China"/>
        <filter val="USA, Germany, Hungary"/>
        <filter val="USA, Germany, Ireland, UK"/>
        <filter val="USA, Germany, Italy"/>
        <filter val="USA, Germany, Italy, Spain, France, Japan, UK"/>
        <filter val="USA, Germany, Japan"/>
        <filter val="USA, Germany, Japan, France"/>
        <filter val="USA, Germany, Japan, UK, Hong Kong"/>
        <filter val="USA, Germany, Netherlands"/>
        <filter val="USA, Germany, Poland"/>
        <filter val="USA, Germany, Romania"/>
        <filter val="USA, Germany, Saudi Arabia"/>
        <filter val="USA, Germany, South Korea, India, Canada"/>
        <filter val="USA, Germany, Sweden, Hungary"/>
        <filter val="USA, Germany, Taiwan, France, Canada, South Korea, UK, Philippines"/>
        <filter val="USA, Germany, UK"/>
        <filter val="USA, Germany, UK, Australia"/>
        <filter val="USA, Germany, UK, France"/>
        <filter val="USA, Germany, UK, Italy"/>
        <filter val="USA, Germany, UK, Japan"/>
        <filter val="USA, Germany, UK, Netherlands"/>
        <filter val="USA, Germany, UK, Spain"/>
        <filter val="USA, Germany, United Arab Emirates"/>
        <filter val="USA, Greece"/>
        <filter val="USA, Hong Kong"/>
        <filter val="USA, Hong Kong, Bulgaria, Netherlands, Canada, UK, France"/>
        <filter val="USA, Hong Kong, Canada"/>
        <filter val="USA, Hong Kong, China, Canada, Denmark, Germany, UK"/>
        <filter val="USA, Hong Kong, Croatia, France, Hungary"/>
        <filter val="USA, Hong Kong, France, Bulgaria, Spain, Sweden"/>
        <filter val="USA, Hong Kong, Japan, Mexico, Canada, New Zealand"/>
        <filter val="USA, Hong Kong, Mexico, Taiwan"/>
        <filter val="USA, Hong Kong, Taiwan"/>
        <filter val="USA, Hungary"/>
        <filter val="USA, Hungary, Italy"/>
        <filter val="USA, India"/>
        <filter val="USA, India, Belgium"/>
        <filter val="USA, India, Canada"/>
        <filter val="USA, India, Canada, UK, Australia, Germany"/>
        <filter val="USA, India, France"/>
        <filter val="USA, India, Hong Kong, China, Canada"/>
        <filter val="USA, India, Switzerland"/>
        <filter val="USA, India, UK"/>
        <filter val="USA, India, United Arab Emirates"/>
        <filter val="USA, Indonesia"/>
        <filter val="USA, Ireland"/>
        <filter val="USA, Ireland, UK"/>
        <filter val="USA, Italy"/>
        <filter val="USA, Italy, Hong Kong, Canada"/>
        <filter val="USA, Italy, Romania"/>
        <filter val="USA, Italy, UK, China"/>
        <filter val="USA, Japan"/>
        <filter val="USA, Japan, Canada"/>
        <filter val="USA, Japan, China, Canada"/>
        <filter val="USA, Japan, Colombia"/>
        <filter val="USA, Japan, France"/>
        <filter val="USA, Japan, Germany, UK"/>
        <filter val="USA, Japan, Spain, UK"/>
        <filter val="USA, Japan, Thailand"/>
        <filter val="USA, Japan, UK, Canada"/>
        <filter val="USA, Luxembourg"/>
        <filter val="USA, Malaysia, Portugal"/>
        <filter val="USA, Malta, France, UK"/>
        <filter val="USA, Malta, UK"/>
        <filter val="USA, Mexico"/>
        <filter val="USA, Mexico, Argentina"/>
        <filter val="USA, Mexico, Australia"/>
        <filter val="USA, Mexico, Canada"/>
        <filter val="USA, Mexico, Canada, Germany"/>
        <filter val="USA, Mexico, Germany"/>
        <filter val="USA, Mexico, Hong Kong"/>
        <filter val="USA, Mexico, Japan, Hong Kong, UK"/>
        <filter val="USA, Mexico, UK"/>
        <filter val="USA, Morocco"/>
        <filter val="USA, Netherlands"/>
        <filter val="USA, New Zealand"/>
        <filter val="USA, New Zealand, Czech Republic"/>
        <filter val="USA, New Zealand, Germany"/>
        <filter val="USA, New Zealand, Japan"/>
        <filter val="USA, New Zealand, UK, France, Australia"/>
        <filter val="USA, Norway"/>
        <filter val="USA, Poland"/>
        <filter val="USA, Poland, Slovenia, Czech Republic, UK"/>
        <filter val="USA, Romania, France, Italy, Germany"/>
        <filter val="USA, Romania, Germany"/>
        <filter val="USA, Romania, South Africa"/>
        <filter val="USA, Russia"/>
        <filter val="USA, Russia, UK"/>
        <filter val="USA, Saudi Arabia"/>
        <filter val="USA, Serbia, Canada"/>
        <filter val="USA, South Africa"/>
        <filter val="USA, South Africa, India"/>
        <filter val="USA, South Korea"/>
        <filter val="USA, South Korea, Australia"/>
        <filter val="USA, Spain"/>
        <filter val="USA, Spain, France, Canada, UK"/>
        <filter val="USA, Spain, Hungary, China"/>
        <filter val="USA, Spain, Hungary, Serbia"/>
        <filter val="USA, Spain, UK, France"/>
        <filter val="USA, Sweden"/>
        <filter val="USA, Sweden, Norway"/>
        <filter val="USA, Sweden, South Africa"/>
        <filter val="USA, Switzerland"/>
        <filter val="USA, Switzerland, UK"/>
        <filter val="USA, Thailand"/>
        <filter val="USA, UK"/>
        <filter val="USA, UK, Australia"/>
        <filter val="USA, UK, Australia, Canada"/>
        <filter val="USA, UK, Australia, China"/>
        <filter val="USA, UK, Belgium, Canada"/>
        <filter val="USA, UK, Bulgaria"/>
        <filter val="USA, UK, Bulgaria, Canada, Portugal, France"/>
        <filter val="USA, UK, Canada"/>
        <filter val="USA, UK, Canada, China"/>
        <filter val="USA, UK, Canada, Japan"/>
        <filter val="USA, UK, China"/>
        <filter val="USA, UK, Czech Republic"/>
        <filter val="USA, UK, Czech Republic, Canada, Germany"/>
        <filter val="USA, UK, France"/>
        <filter val="USA, UK, France, Canada, Germany"/>
        <filter val="USA, UK, France, China, Canada"/>
        <filter val="USA, UK, France, Germany"/>
        <filter val="USA, UK, France, Germany, Japan"/>
        <filter val="USA, UK, France, Hungary, Germany"/>
        <filter val="USA, UK, Germany"/>
        <filter val="USA, UK, Germany, Canada"/>
        <filter val="USA, UK, Germany, Hungary"/>
        <filter val="USA, UK, Germany, Netherlands, France, Italy, Morocco, Thailand"/>
        <filter val="USA, UK, Germany, Romania"/>
        <filter val="USA, UK, Hungary"/>
        <filter val="USA, UK, Hungary, Canada, Spain"/>
        <filter val="USA, UK, Hungary, Israel"/>
        <filter val="USA, UK, India"/>
        <filter val="USA, UK, India, Spain, Canada, China"/>
        <filter val="USA, UK, Ireland"/>
        <filter val="USA, UK, Italy"/>
        <filter val="USA, UK, Italy, Japan"/>
        <filter val="USA, UK, Japan"/>
        <filter val="USA, UK, Japan, Germany"/>
        <filter val="USA, UK, Japan, Hungary"/>
        <filter val="USA, UK, Malta"/>
        <filter val="USA, UK, Malta, Morocco"/>
        <filter val="USA, UK, Mexico, Switzerland"/>
        <filter val="USA, UK, New Zealand"/>
        <filter val="USA, UK, Romania"/>
        <filter val="USA, UK, South Africa"/>
        <filter val="USA, UK, Spain, South Korea"/>
        <filter val="USA, UK, Taiwan, Japan, Mexico, Italy"/>
        <filter val="USA, United Arab Emirates"/>
        <filter val="USA, United Arab Emirates, Czech Republic, India, Canada"/>
        <filter val="USA, United Arab Emirates, Poland, India"/>
        <filter val="USA, United Arab Emirates, UK"/>
      </filters>
    </filterColumn>
    <filterColumn colId="9">
      <filters>
        <filter val="English"/>
      </filters>
    </filterColumn>
    <filterColumn colId="22">
      <customFilters>
        <customFilter operator="notEqual" val=" "/>
      </customFilters>
    </filterColumn>
    <filterColumn colId="24">
      <customFilters>
        <customFilter operator="notEqual" val=" "/>
      </customFilters>
    </filterColumn>
    <sortState xmlns:xlrd2="http://schemas.microsoft.com/office/spreadsheetml/2017/richdata2" ref="A2:AB5139">
      <sortCondition ref="A1:A5150"/>
    </sortState>
  </autoFilter>
  <sortState xmlns:xlrd2="http://schemas.microsoft.com/office/spreadsheetml/2017/richdata2" ref="A2:AB5151">
    <sortCondition ref="Z1:Z515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C6A80-FDA3-BD45-8E20-7066CA2AC715}">
  <sheetPr filterMode="1"/>
  <dimension ref="A1:AB5151"/>
  <sheetViews>
    <sheetView topLeftCell="B1" zoomScale="95" zoomScaleNormal="95" workbookViewId="0">
      <selection activeCell="B1" sqref="A1:XFD5"/>
    </sheetView>
  </sheetViews>
  <sheetFormatPr baseColWidth="10" defaultRowHeight="16" x14ac:dyDescent="0.2"/>
  <cols>
    <col min="1" max="1" width="0" hidden="1" customWidth="1"/>
    <col min="2" max="2" width="37.1640625" customWidth="1"/>
    <col min="4" max="4" width="10.83203125" customWidth="1"/>
    <col min="5" max="5" width="15.5" customWidth="1"/>
    <col min="6" max="6" width="16.6640625" customWidth="1"/>
    <col min="7" max="7" width="15.1640625" customWidth="1"/>
    <col min="8" max="8" width="10.83203125" customWidth="1"/>
    <col min="9" max="9" width="29" customWidth="1"/>
    <col min="10" max="12" width="10.83203125" customWidth="1"/>
    <col min="13" max="13" width="35.1640625" customWidth="1"/>
    <col min="14" max="14" width="30.6640625" customWidth="1"/>
    <col min="15" max="15" width="34.83203125" customWidth="1"/>
    <col min="16" max="16" width="26.83203125" customWidth="1"/>
    <col min="17" max="17" width="44.83203125" hidden="1" customWidth="1"/>
    <col min="18" max="18" width="10.83203125" hidden="1" customWidth="1"/>
    <col min="19" max="19" width="23.1640625" hidden="1" customWidth="1"/>
    <col min="20" max="20" width="10.83203125" customWidth="1"/>
    <col min="21" max="21" width="10.83203125" hidden="1" customWidth="1"/>
    <col min="22" max="22" width="26" bestFit="1" customWidth="1"/>
    <col min="23" max="23" width="16.5" style="3" hidden="1" customWidth="1"/>
    <col min="24" max="24" width="30.5" style="13" customWidth="1"/>
    <col min="25" max="25" width="20.33203125" style="3" hidden="1" customWidth="1"/>
    <col min="26" max="26" width="37.1640625" style="13" hidden="1" customWidth="1"/>
    <col min="27" max="27" width="27.33203125" style="3" hidden="1" customWidth="1"/>
    <col min="28" max="28" width="20.5" bestFit="1" customWidth="1"/>
    <col min="31" max="31" width="13.5" customWidth="1"/>
    <col min="35" max="35" width="18.5" customWidth="1"/>
  </cols>
  <sheetData>
    <row r="1" spans="1:28" x14ac:dyDescent="0.2">
      <c r="A1" t="s">
        <v>0</v>
      </c>
      <c r="B1" t="s">
        <v>1</v>
      </c>
      <c r="C1" t="s">
        <v>2</v>
      </c>
      <c r="D1" t="s">
        <v>3</v>
      </c>
      <c r="E1" t="s">
        <v>44100</v>
      </c>
      <c r="F1" t="s">
        <v>44101</v>
      </c>
      <c r="G1" t="s">
        <v>44102</v>
      </c>
      <c r="H1" t="s">
        <v>5</v>
      </c>
      <c r="I1" t="s">
        <v>6</v>
      </c>
      <c r="J1" t="s">
        <v>7</v>
      </c>
      <c r="K1" t="s">
        <v>8</v>
      </c>
      <c r="L1" t="s">
        <v>9</v>
      </c>
      <c r="M1" t="s">
        <v>10</v>
      </c>
      <c r="N1" t="s">
        <v>11</v>
      </c>
      <c r="O1" t="s">
        <v>12</v>
      </c>
      <c r="P1" t="s">
        <v>13</v>
      </c>
      <c r="Q1" t="s">
        <v>14</v>
      </c>
      <c r="R1" t="s">
        <v>15</v>
      </c>
      <c r="S1" t="s">
        <v>16</v>
      </c>
      <c r="T1" t="s">
        <v>17</v>
      </c>
      <c r="U1" t="s">
        <v>18</v>
      </c>
      <c r="V1" t="s">
        <v>44060</v>
      </c>
      <c r="W1" s="3" t="s">
        <v>19</v>
      </c>
      <c r="X1" s="13" t="s">
        <v>44098</v>
      </c>
      <c r="Y1" s="3" t="s">
        <v>20</v>
      </c>
      <c r="Z1" s="13" t="s">
        <v>44099</v>
      </c>
      <c r="AA1" s="3" t="s">
        <v>21</v>
      </c>
      <c r="AB1" t="s">
        <v>22</v>
      </c>
    </row>
    <row r="2" spans="1:28" x14ac:dyDescent="0.2">
      <c r="A2" t="s">
        <v>33942</v>
      </c>
      <c r="B2" t="s">
        <v>33943</v>
      </c>
      <c r="C2">
        <v>2015</v>
      </c>
      <c r="D2" t="s">
        <v>33944</v>
      </c>
      <c r="E2" t="s">
        <v>16512</v>
      </c>
      <c r="F2" t="s">
        <v>44031</v>
      </c>
      <c r="G2" t="s">
        <v>44033</v>
      </c>
      <c r="H2">
        <v>138</v>
      </c>
      <c r="I2" t="s">
        <v>25</v>
      </c>
      <c r="J2" t="s">
        <v>26</v>
      </c>
      <c r="M2" t="s">
        <v>6621</v>
      </c>
      <c r="N2" t="s">
        <v>33945</v>
      </c>
      <c r="O2" t="s">
        <v>33946</v>
      </c>
      <c r="P2" t="s">
        <v>7194</v>
      </c>
      <c r="Q2" t="s">
        <v>33947</v>
      </c>
      <c r="R2" t="s">
        <v>33948</v>
      </c>
      <c r="S2" t="s">
        <v>33949</v>
      </c>
      <c r="T2">
        <v>7.9</v>
      </c>
      <c r="U2">
        <v>845102</v>
      </c>
      <c r="V2" s="12">
        <f>W2*1.09195121025074</f>
        <v>267528046.51143131</v>
      </c>
      <c r="W2" s="3">
        <v>245000000</v>
      </c>
      <c r="X2" s="13">
        <f>Y2*1.09195121025074</f>
        <v>1022789450.184901</v>
      </c>
      <c r="Y2" s="3">
        <v>936662225</v>
      </c>
      <c r="Z2" s="13">
        <f>AA2*1.09195121025074</f>
        <v>2258399739.1798701</v>
      </c>
      <c r="AA2" s="3">
        <v>2068224036</v>
      </c>
      <c r="AB2">
        <v>4822</v>
      </c>
    </row>
    <row r="3" spans="1:28" x14ac:dyDescent="0.2">
      <c r="A3" t="s">
        <v>16026</v>
      </c>
      <c r="B3" t="s">
        <v>16027</v>
      </c>
      <c r="C3">
        <v>2009</v>
      </c>
      <c r="D3" t="s">
        <v>16028</v>
      </c>
      <c r="E3" t="s">
        <v>16512</v>
      </c>
      <c r="F3" t="s">
        <v>44031</v>
      </c>
      <c r="G3" t="s">
        <v>44034</v>
      </c>
      <c r="H3">
        <v>162</v>
      </c>
      <c r="I3" t="s">
        <v>25</v>
      </c>
      <c r="J3" t="s">
        <v>26</v>
      </c>
      <c r="K3" t="s">
        <v>308</v>
      </c>
      <c r="M3" t="s">
        <v>16029</v>
      </c>
      <c r="N3" t="s">
        <v>16029</v>
      </c>
      <c r="O3" t="s">
        <v>16030</v>
      </c>
      <c r="P3" t="s">
        <v>16031</v>
      </c>
      <c r="Q3" t="s">
        <v>16032</v>
      </c>
      <c r="R3" t="s">
        <v>16033</v>
      </c>
      <c r="S3" t="s">
        <v>16034</v>
      </c>
      <c r="T3">
        <v>7.8</v>
      </c>
      <c r="U3">
        <v>1101160</v>
      </c>
      <c r="V3" s="12">
        <f>W3*1.20636999678377</f>
        <v>285909689.23775351</v>
      </c>
      <c r="W3" s="3">
        <v>237000000</v>
      </c>
      <c r="X3" s="13">
        <f>Y3*1.20636999678377</f>
        <v>917453581.12528253</v>
      </c>
      <c r="Y3" s="3">
        <v>760507625</v>
      </c>
      <c r="Z3" s="13">
        <f>AA3*1.20636999678377</f>
        <v>3366301998.4413462</v>
      </c>
      <c r="AA3" s="3">
        <v>2790439092</v>
      </c>
      <c r="AB3">
        <v>3442</v>
      </c>
    </row>
    <row r="4" spans="1:28" x14ac:dyDescent="0.2">
      <c r="A4" t="s">
        <v>38313</v>
      </c>
      <c r="B4" t="s">
        <v>38314</v>
      </c>
      <c r="C4">
        <v>2019</v>
      </c>
      <c r="D4" t="s">
        <v>38315</v>
      </c>
      <c r="E4" t="s">
        <v>16512</v>
      </c>
      <c r="F4" t="s">
        <v>44031</v>
      </c>
      <c r="G4" t="s">
        <v>44032</v>
      </c>
      <c r="H4">
        <v>181</v>
      </c>
      <c r="I4" t="s">
        <v>25</v>
      </c>
      <c r="J4" t="s">
        <v>26</v>
      </c>
      <c r="K4" t="s">
        <v>934</v>
      </c>
      <c r="L4" t="s">
        <v>12978</v>
      </c>
      <c r="M4" t="s">
        <v>4402</v>
      </c>
      <c r="N4" t="s">
        <v>14093</v>
      </c>
      <c r="O4" t="s">
        <v>38316</v>
      </c>
      <c r="P4" t="s">
        <v>9224</v>
      </c>
      <c r="Q4" t="s">
        <v>17754</v>
      </c>
      <c r="R4" t="s">
        <v>574</v>
      </c>
      <c r="S4" t="s">
        <v>575</v>
      </c>
      <c r="T4">
        <v>8.4</v>
      </c>
      <c r="U4">
        <v>754786</v>
      </c>
      <c r="V4" s="12">
        <f>W4*1.01233684194057</f>
        <v>360391915.73084295</v>
      </c>
      <c r="W4" s="3">
        <v>356000000</v>
      </c>
      <c r="X4" s="13">
        <f>Y4*1.01233684194057</f>
        <v>868962612.02705288</v>
      </c>
      <c r="Y4" s="3">
        <v>858373000</v>
      </c>
      <c r="Z4" s="13">
        <f>AA4*1.01233684194057</f>
        <v>2832316587.3393059</v>
      </c>
      <c r="AA4" s="3">
        <v>2797800564</v>
      </c>
      <c r="AB4">
        <v>8869</v>
      </c>
    </row>
    <row r="5" spans="1:28" x14ac:dyDescent="0.2">
      <c r="A5" t="s">
        <v>29421</v>
      </c>
      <c r="B5" t="s">
        <v>29422</v>
      </c>
      <c r="C5">
        <v>2018</v>
      </c>
      <c r="D5" t="s">
        <v>29423</v>
      </c>
      <c r="E5" t="s">
        <v>16512</v>
      </c>
      <c r="F5" t="s">
        <v>44031</v>
      </c>
      <c r="G5" t="s">
        <v>44033</v>
      </c>
      <c r="H5">
        <v>134</v>
      </c>
      <c r="I5" t="s">
        <v>25</v>
      </c>
      <c r="J5" t="s">
        <v>26</v>
      </c>
      <c r="K5" t="s">
        <v>698</v>
      </c>
      <c r="L5" t="s">
        <v>29424</v>
      </c>
      <c r="M5" t="s">
        <v>29425</v>
      </c>
      <c r="N5" t="s">
        <v>29426</v>
      </c>
      <c r="O5" t="s">
        <v>29427</v>
      </c>
      <c r="P5" t="s">
        <v>13712</v>
      </c>
      <c r="Q5" t="s">
        <v>29428</v>
      </c>
      <c r="R5" t="s">
        <v>29429</v>
      </c>
      <c r="S5" t="s">
        <v>29430</v>
      </c>
      <c r="T5">
        <v>7.3</v>
      </c>
      <c r="U5">
        <v>597058</v>
      </c>
      <c r="V5" s="12">
        <f>W5*1.03068014830331</f>
        <v>206136029.66066197</v>
      </c>
      <c r="W5" s="3">
        <v>200000000</v>
      </c>
      <c r="X5" s="13">
        <f>Y5*1.03068014830331</f>
        <v>721915756.92045808</v>
      </c>
      <c r="Y5" s="3">
        <v>700426566</v>
      </c>
      <c r="Z5" s="13">
        <f>AA5*1.03068014830331</f>
        <v>1388615613.9160476</v>
      </c>
      <c r="AA5" s="3">
        <v>1347280838</v>
      </c>
      <c r="AB5">
        <v>3243</v>
      </c>
    </row>
    <row r="6" spans="1:28" hidden="1" x14ac:dyDescent="0.2">
      <c r="A6" t="s">
        <v>3237</v>
      </c>
      <c r="B6" t="s">
        <v>3238</v>
      </c>
      <c r="C6">
        <v>2000</v>
      </c>
      <c r="D6" s="1">
        <v>37175</v>
      </c>
      <c r="E6" t="s">
        <v>44035</v>
      </c>
      <c r="F6" t="s">
        <v>44032</v>
      </c>
      <c r="G6" t="s">
        <v>44036</v>
      </c>
      <c r="H6">
        <v>133</v>
      </c>
      <c r="I6" t="s">
        <v>2371</v>
      </c>
      <c r="J6" t="s">
        <v>26</v>
      </c>
      <c r="K6" t="s">
        <v>308</v>
      </c>
      <c r="L6" t="s">
        <v>75</v>
      </c>
      <c r="M6" t="s">
        <v>3239</v>
      </c>
      <c r="N6" t="s">
        <v>3240</v>
      </c>
      <c r="O6" t="s">
        <v>3241</v>
      </c>
      <c r="P6" t="s">
        <v>3242</v>
      </c>
      <c r="Q6" t="s">
        <v>3242</v>
      </c>
      <c r="R6" t="s">
        <v>3243</v>
      </c>
      <c r="S6" t="s">
        <v>3244</v>
      </c>
      <c r="T6">
        <v>7.2</v>
      </c>
      <c r="U6">
        <v>23666</v>
      </c>
      <c r="W6"/>
      <c r="X6"/>
      <c r="Y6">
        <v>4242892</v>
      </c>
      <c r="Z6"/>
      <c r="AA6">
        <v>8601053</v>
      </c>
      <c r="AB6">
        <v>138</v>
      </c>
    </row>
    <row r="7" spans="1:28" x14ac:dyDescent="0.2">
      <c r="A7" t="s">
        <v>9116</v>
      </c>
      <c r="B7" t="s">
        <v>9117</v>
      </c>
      <c r="C7">
        <v>2015</v>
      </c>
      <c r="D7" s="1">
        <v>42314</v>
      </c>
      <c r="E7" t="s">
        <v>16512</v>
      </c>
      <c r="F7" t="s">
        <v>44031</v>
      </c>
      <c r="G7" t="s">
        <v>44033</v>
      </c>
      <c r="H7">
        <v>124</v>
      </c>
      <c r="I7" t="s">
        <v>25</v>
      </c>
      <c r="J7" t="s">
        <v>26</v>
      </c>
      <c r="M7" t="s">
        <v>9118</v>
      </c>
      <c r="N7" t="s">
        <v>9119</v>
      </c>
      <c r="O7" t="s">
        <v>9120</v>
      </c>
      <c r="P7" t="s">
        <v>9121</v>
      </c>
      <c r="Q7" t="s">
        <v>9122</v>
      </c>
      <c r="R7" t="s">
        <v>9123</v>
      </c>
      <c r="S7" t="s">
        <v>9124</v>
      </c>
      <c r="T7">
        <v>7</v>
      </c>
      <c r="U7">
        <v>569512</v>
      </c>
      <c r="V7" s="12">
        <f>W7*1.09195121025074</f>
        <v>163792681.53761101</v>
      </c>
      <c r="W7" s="3">
        <v>150000000</v>
      </c>
      <c r="X7" s="13">
        <f>Y7*1.09195121025074</f>
        <v>712247698.37975657</v>
      </c>
      <c r="Y7" s="3">
        <v>652270625</v>
      </c>
      <c r="Z7" s="13">
        <f>AA7*1.09195121025074</f>
        <v>1823996878.3803837</v>
      </c>
      <c r="AA7" s="3">
        <v>1670401444</v>
      </c>
      <c r="AB7">
        <v>1537</v>
      </c>
    </row>
    <row r="8" spans="1:28" x14ac:dyDescent="0.2">
      <c r="A8" t="s">
        <v>17749</v>
      </c>
      <c r="B8" t="s">
        <v>17750</v>
      </c>
      <c r="C8">
        <v>2012</v>
      </c>
      <c r="D8" t="s">
        <v>17751</v>
      </c>
      <c r="E8" t="s">
        <v>16512</v>
      </c>
      <c r="F8" t="s">
        <v>44031</v>
      </c>
      <c r="G8" t="s">
        <v>44033</v>
      </c>
      <c r="H8">
        <v>143</v>
      </c>
      <c r="I8" t="s">
        <v>25</v>
      </c>
      <c r="J8" t="s">
        <v>26</v>
      </c>
      <c r="K8" t="s">
        <v>75</v>
      </c>
      <c r="L8" t="s">
        <v>944</v>
      </c>
      <c r="M8" t="s">
        <v>9770</v>
      </c>
      <c r="N8" t="s">
        <v>17752</v>
      </c>
      <c r="O8" t="s">
        <v>17753</v>
      </c>
      <c r="P8" t="s">
        <v>9224</v>
      </c>
      <c r="Q8" t="s">
        <v>17754</v>
      </c>
      <c r="R8" t="s">
        <v>17755</v>
      </c>
      <c r="S8" t="s">
        <v>17756</v>
      </c>
      <c r="T8">
        <v>8</v>
      </c>
      <c r="U8">
        <v>1241220</v>
      </c>
      <c r="V8" s="12">
        <f>W8*1.12725506764114</f>
        <v>247996114.8810508</v>
      </c>
      <c r="W8" s="3">
        <v>220000000</v>
      </c>
      <c r="X8" s="13">
        <f>Y8*1.12725506764114</f>
        <v>702683363.00168955</v>
      </c>
      <c r="Y8" s="3">
        <v>623357910</v>
      </c>
      <c r="Z8" s="13">
        <f>AA8*1.12725506764114</f>
        <v>1712091010.5188541</v>
      </c>
      <c r="AA8" s="3">
        <v>1518814206</v>
      </c>
      <c r="AB8">
        <v>1934</v>
      </c>
    </row>
    <row r="9" spans="1:28" x14ac:dyDescent="0.2">
      <c r="A9" t="s">
        <v>38307</v>
      </c>
      <c r="B9" t="s">
        <v>38308</v>
      </c>
      <c r="C9">
        <v>2018</v>
      </c>
      <c r="D9" t="s">
        <v>38309</v>
      </c>
      <c r="E9" t="s">
        <v>16512</v>
      </c>
      <c r="F9" t="s">
        <v>44031</v>
      </c>
      <c r="G9" t="s">
        <v>44033</v>
      </c>
      <c r="H9">
        <v>149</v>
      </c>
      <c r="I9" t="s">
        <v>25</v>
      </c>
      <c r="J9" t="s">
        <v>26</v>
      </c>
      <c r="M9" t="s">
        <v>4402</v>
      </c>
      <c r="N9" t="s">
        <v>14093</v>
      </c>
      <c r="O9" t="s">
        <v>38310</v>
      </c>
      <c r="P9" t="s">
        <v>9224</v>
      </c>
      <c r="Q9" t="s">
        <v>33445</v>
      </c>
      <c r="R9" t="s">
        <v>38311</v>
      </c>
      <c r="S9" t="s">
        <v>38312</v>
      </c>
      <c r="T9">
        <v>8.4</v>
      </c>
      <c r="U9">
        <v>796486</v>
      </c>
      <c r="V9" s="12">
        <f>W9*1.03068014830331</f>
        <v>330848327.60536247</v>
      </c>
      <c r="W9" s="3">
        <v>321000000</v>
      </c>
      <c r="X9" s="13">
        <f>Y9*1.03068014830331</f>
        <v>699641641.65834284</v>
      </c>
      <c r="Y9" s="3">
        <v>678815482</v>
      </c>
      <c r="Z9" s="13">
        <f>AA9*1.03068014830331</f>
        <v>2111203735.0312514</v>
      </c>
      <c r="AA9" s="3">
        <v>2048359754</v>
      </c>
      <c r="AB9">
        <v>4273</v>
      </c>
    </row>
    <row r="10" spans="1:28" x14ac:dyDescent="0.2">
      <c r="A10" t="s">
        <v>34069</v>
      </c>
      <c r="B10" t="s">
        <v>34070</v>
      </c>
      <c r="C10">
        <v>2017</v>
      </c>
      <c r="D10" t="s">
        <v>34071</v>
      </c>
      <c r="E10" t="s">
        <v>16512</v>
      </c>
      <c r="F10" t="s">
        <v>44031</v>
      </c>
      <c r="G10" t="s">
        <v>44034</v>
      </c>
      <c r="H10">
        <v>152</v>
      </c>
      <c r="I10" t="s">
        <v>25</v>
      </c>
      <c r="J10" t="s">
        <v>26</v>
      </c>
      <c r="M10" t="s">
        <v>10476</v>
      </c>
      <c r="N10" t="s">
        <v>34072</v>
      </c>
      <c r="O10" t="s">
        <v>34073</v>
      </c>
      <c r="P10" t="s">
        <v>34074</v>
      </c>
      <c r="Q10" t="s">
        <v>34075</v>
      </c>
      <c r="R10" t="s">
        <v>34076</v>
      </c>
      <c r="S10" t="s">
        <v>34077</v>
      </c>
      <c r="T10">
        <v>7</v>
      </c>
      <c r="U10">
        <v>547797</v>
      </c>
      <c r="V10" s="12">
        <f>W10*1.05585427545692</f>
        <v>334705805.31984365</v>
      </c>
      <c r="W10" s="3">
        <v>317000000</v>
      </c>
      <c r="X10" s="13">
        <f>Y10*1.05585427545692</f>
        <v>654821163.74348128</v>
      </c>
      <c r="Y10" s="3">
        <v>620181382</v>
      </c>
      <c r="Z10" s="13">
        <f>AA10*1.05585427545692</f>
        <v>1406968253.6621137</v>
      </c>
      <c r="AA10" s="3">
        <v>1332540187</v>
      </c>
      <c r="AB10">
        <v>6718</v>
      </c>
    </row>
    <row r="11" spans="1:28" x14ac:dyDescent="0.2">
      <c r="A11" t="s">
        <v>14661</v>
      </c>
      <c r="B11" t="s">
        <v>14662</v>
      </c>
      <c r="C11">
        <v>2008</v>
      </c>
      <c r="D11" t="s">
        <v>14663</v>
      </c>
      <c r="E11" t="s">
        <v>16512</v>
      </c>
      <c r="F11" t="s">
        <v>44044</v>
      </c>
      <c r="G11" t="s">
        <v>44032</v>
      </c>
      <c r="H11">
        <v>152</v>
      </c>
      <c r="I11" t="s">
        <v>229</v>
      </c>
      <c r="J11" t="s">
        <v>26</v>
      </c>
      <c r="K11" t="s">
        <v>209</v>
      </c>
      <c r="M11" t="s">
        <v>1939</v>
      </c>
      <c r="N11" t="s">
        <v>14664</v>
      </c>
      <c r="O11" t="s">
        <v>14665</v>
      </c>
      <c r="P11" t="s">
        <v>437</v>
      </c>
      <c r="Q11" t="s">
        <v>14666</v>
      </c>
      <c r="R11" t="s">
        <v>14667</v>
      </c>
      <c r="S11" t="s">
        <v>14668</v>
      </c>
      <c r="T11">
        <v>9</v>
      </c>
      <c r="U11">
        <v>2241615</v>
      </c>
      <c r="V11" s="12">
        <f>W11*1.20207800169993</f>
        <v>222384430.31448704</v>
      </c>
      <c r="W11" s="3">
        <v>185000000</v>
      </c>
      <c r="X11" s="13">
        <f>Y11*1.20207800169993</f>
        <v>643393056.83043432</v>
      </c>
      <c r="Y11" s="3">
        <v>535234033</v>
      </c>
      <c r="Z11" s="13">
        <f>AA11*1.20207800169993</f>
        <v>1208635590.8376615</v>
      </c>
      <c r="AA11" s="3">
        <v>1005455211</v>
      </c>
      <c r="AB11">
        <v>6938</v>
      </c>
    </row>
    <row r="12" spans="1:28" x14ac:dyDescent="0.2">
      <c r="A12" t="s">
        <v>36976</v>
      </c>
      <c r="B12" t="s">
        <v>36977</v>
      </c>
      <c r="C12">
        <v>2018</v>
      </c>
      <c r="D12" t="s">
        <v>36978</v>
      </c>
      <c r="E12" t="s">
        <v>44037</v>
      </c>
      <c r="F12" t="s">
        <v>44047</v>
      </c>
      <c r="G12" t="s">
        <v>44031</v>
      </c>
      <c r="H12">
        <v>118</v>
      </c>
      <c r="I12" t="s">
        <v>25</v>
      </c>
      <c r="J12" t="s">
        <v>26</v>
      </c>
      <c r="M12" t="s">
        <v>6604</v>
      </c>
      <c r="N12" t="s">
        <v>6604</v>
      </c>
      <c r="O12" t="s">
        <v>36979</v>
      </c>
      <c r="P12" t="s">
        <v>6606</v>
      </c>
      <c r="Q12" t="s">
        <v>6607</v>
      </c>
      <c r="R12" t="s">
        <v>36980</v>
      </c>
      <c r="S12" t="s">
        <v>36981</v>
      </c>
      <c r="T12">
        <v>7.6</v>
      </c>
      <c r="U12">
        <v>239495</v>
      </c>
      <c r="V12" s="12">
        <f>W12*1.03068014830331</f>
        <v>206136029.66066197</v>
      </c>
      <c r="W12" s="3">
        <v>200000000</v>
      </c>
      <c r="X12" s="13">
        <f>Y12*1.03068014830331</f>
        <v>627253122.16060698</v>
      </c>
      <c r="Y12" s="3">
        <v>608581744</v>
      </c>
      <c r="Z12" s="13">
        <f>AA12*1.03068014830331</f>
        <v>1280934811.7262683</v>
      </c>
      <c r="AA12" s="3">
        <v>1242805359</v>
      </c>
      <c r="AB12">
        <v>1074</v>
      </c>
    </row>
    <row r="13" spans="1:28" hidden="1" x14ac:dyDescent="0.2">
      <c r="A13" t="s">
        <v>3299</v>
      </c>
      <c r="B13" t="s">
        <v>3300</v>
      </c>
      <c r="C13">
        <v>2001</v>
      </c>
      <c r="D13" t="s">
        <v>3301</v>
      </c>
      <c r="E13" t="s">
        <v>1045</v>
      </c>
      <c r="F13" t="s">
        <v>44039</v>
      </c>
      <c r="H13">
        <v>87</v>
      </c>
      <c r="I13" t="s">
        <v>3302</v>
      </c>
      <c r="J13" t="s">
        <v>307</v>
      </c>
      <c r="M13" t="s">
        <v>3303</v>
      </c>
      <c r="N13" t="s">
        <v>3304</v>
      </c>
      <c r="O13" t="s">
        <v>3305</v>
      </c>
      <c r="P13" t="s">
        <v>3303</v>
      </c>
      <c r="Q13" t="s">
        <v>3306</v>
      </c>
      <c r="R13" t="s">
        <v>3307</v>
      </c>
      <c r="S13" t="s">
        <v>3308</v>
      </c>
      <c r="T13">
        <v>6.7</v>
      </c>
      <c r="U13">
        <v>16973</v>
      </c>
      <c r="W13" t="s">
        <v>3309</v>
      </c>
      <c r="X13"/>
      <c r="Y13"/>
      <c r="Z13"/>
      <c r="AA13">
        <v>75675074</v>
      </c>
      <c r="AB13">
        <v>51</v>
      </c>
    </row>
    <row r="14" spans="1:28" x14ac:dyDescent="0.2">
      <c r="A14" t="s">
        <v>5716</v>
      </c>
      <c r="B14" t="s">
        <v>5717</v>
      </c>
      <c r="C14">
        <v>2004</v>
      </c>
      <c r="D14" t="s">
        <v>5529</v>
      </c>
      <c r="E14" t="s">
        <v>44037</v>
      </c>
      <c r="F14" t="s">
        <v>44031</v>
      </c>
      <c r="G14" t="s">
        <v>44038</v>
      </c>
      <c r="H14">
        <v>93</v>
      </c>
      <c r="I14" t="s">
        <v>25</v>
      </c>
      <c r="J14" t="s">
        <v>26</v>
      </c>
      <c r="M14" t="s">
        <v>5718</v>
      </c>
      <c r="N14" t="s">
        <v>5719</v>
      </c>
      <c r="O14" t="s">
        <v>5720</v>
      </c>
      <c r="P14" t="s">
        <v>278</v>
      </c>
      <c r="Q14" t="s">
        <v>279</v>
      </c>
      <c r="R14" t="s">
        <v>5721</v>
      </c>
      <c r="S14" t="s">
        <v>5722</v>
      </c>
      <c r="T14">
        <v>7.2</v>
      </c>
      <c r="U14">
        <v>410089</v>
      </c>
      <c r="V14" s="12">
        <f>W14*1.37009528851244</f>
        <v>205514293.27686599</v>
      </c>
      <c r="W14" s="3">
        <v>150000000</v>
      </c>
      <c r="X14" s="13">
        <f>Y14*1.37009528851244</f>
        <v>604522002.18272614</v>
      </c>
      <c r="Y14" s="3">
        <v>441226247</v>
      </c>
      <c r="Z14" s="13">
        <f>AA14*1.37009528851244</f>
        <v>1272490755.1321859</v>
      </c>
      <c r="AA14" s="3">
        <v>928760770</v>
      </c>
      <c r="AB14">
        <v>546</v>
      </c>
    </row>
    <row r="15" spans="1:28" x14ac:dyDescent="0.2">
      <c r="A15" t="s">
        <v>462</v>
      </c>
      <c r="B15" t="s">
        <v>463</v>
      </c>
      <c r="C15">
        <v>2002</v>
      </c>
      <c r="D15" s="1">
        <v>37443</v>
      </c>
      <c r="E15" t="s">
        <v>16512</v>
      </c>
      <c r="F15" t="s">
        <v>44031</v>
      </c>
      <c r="G15" t="s">
        <v>44033</v>
      </c>
      <c r="H15">
        <v>121</v>
      </c>
      <c r="I15" t="s">
        <v>25</v>
      </c>
      <c r="J15" t="s">
        <v>26</v>
      </c>
      <c r="M15" t="s">
        <v>464</v>
      </c>
      <c r="N15" t="s">
        <v>465</v>
      </c>
      <c r="O15" t="s">
        <v>466</v>
      </c>
      <c r="P15" t="s">
        <v>467</v>
      </c>
      <c r="Q15" t="s">
        <v>468</v>
      </c>
      <c r="R15" t="s">
        <v>469</v>
      </c>
      <c r="S15" t="s">
        <v>470</v>
      </c>
      <c r="T15">
        <v>7.3</v>
      </c>
      <c r="U15">
        <v>675212</v>
      </c>
      <c r="V15" s="12">
        <f>W15*1.43863813229572</f>
        <v>199970700.38910508</v>
      </c>
      <c r="W15" s="3">
        <v>139000000</v>
      </c>
      <c r="X15" s="13">
        <f>Y15*1.43863813229572</f>
        <v>585558607.11206234</v>
      </c>
      <c r="Y15" s="3">
        <v>407022860</v>
      </c>
      <c r="Z15" s="13">
        <f>AA15*1.43863813229572</f>
        <v>1186912476.8882492</v>
      </c>
      <c r="AA15" s="3">
        <v>825025036</v>
      </c>
      <c r="AB15">
        <v>2130</v>
      </c>
    </row>
    <row r="16" spans="1:28" x14ac:dyDescent="0.2">
      <c r="A16" t="s">
        <v>37476</v>
      </c>
      <c r="B16" t="s">
        <v>37477</v>
      </c>
      <c r="C16">
        <v>2016</v>
      </c>
      <c r="D16" t="s">
        <v>30221</v>
      </c>
      <c r="E16" t="s">
        <v>16512</v>
      </c>
      <c r="F16" t="s">
        <v>44031</v>
      </c>
      <c r="G16" t="s">
        <v>44033</v>
      </c>
      <c r="H16">
        <v>133</v>
      </c>
      <c r="I16" t="s">
        <v>25</v>
      </c>
      <c r="J16" t="s">
        <v>26</v>
      </c>
      <c r="M16" t="s">
        <v>17513</v>
      </c>
      <c r="N16" t="s">
        <v>37478</v>
      </c>
      <c r="O16" t="s">
        <v>37479</v>
      </c>
      <c r="P16" t="s">
        <v>37480</v>
      </c>
      <c r="Q16" t="s">
        <v>37481</v>
      </c>
      <c r="R16" t="s">
        <v>37482</v>
      </c>
      <c r="S16" t="s">
        <v>37483</v>
      </c>
      <c r="T16">
        <v>7.8</v>
      </c>
      <c r="U16">
        <v>538641</v>
      </c>
      <c r="V16" s="12">
        <f>W16*1.07834771485832</f>
        <v>215669542.97166401</v>
      </c>
      <c r="W16" s="3">
        <v>200000000</v>
      </c>
      <c r="X16" s="13">
        <f>Y16*1.07834771485832</f>
        <v>573872201.23481584</v>
      </c>
      <c r="Y16" s="3">
        <v>532177324</v>
      </c>
      <c r="Z16" s="13">
        <f>AA16*1.07834771485832</f>
        <v>1138797429.1204877</v>
      </c>
      <c r="AA16" s="3">
        <v>1056057720</v>
      </c>
      <c r="AB16">
        <v>1781</v>
      </c>
    </row>
    <row r="17" spans="1:28" x14ac:dyDescent="0.2">
      <c r="A17" t="s">
        <v>41448</v>
      </c>
      <c r="B17" t="s">
        <v>41449</v>
      </c>
      <c r="C17">
        <v>2019</v>
      </c>
      <c r="D17" t="s">
        <v>25733</v>
      </c>
      <c r="E17" t="s">
        <v>44037</v>
      </c>
      <c r="F17" t="s">
        <v>44031</v>
      </c>
      <c r="G17" t="s">
        <v>44032</v>
      </c>
      <c r="H17">
        <v>118</v>
      </c>
      <c r="I17" t="s">
        <v>41450</v>
      </c>
      <c r="J17" t="s">
        <v>26</v>
      </c>
      <c r="K17" t="s">
        <v>12978</v>
      </c>
      <c r="L17" t="s">
        <v>14655</v>
      </c>
      <c r="M17" t="s">
        <v>2446</v>
      </c>
      <c r="N17" t="s">
        <v>41451</v>
      </c>
      <c r="O17" t="s">
        <v>41452</v>
      </c>
      <c r="P17" t="s">
        <v>5873</v>
      </c>
      <c r="Q17" t="s">
        <v>41453</v>
      </c>
      <c r="R17" t="s">
        <v>41454</v>
      </c>
      <c r="S17" t="s">
        <v>41455</v>
      </c>
      <c r="T17">
        <v>6.9</v>
      </c>
      <c r="U17">
        <v>199521</v>
      </c>
      <c r="V17" s="12">
        <f>W17*1.01233684194057</f>
        <v>263207578.90454823</v>
      </c>
      <c r="W17" s="3">
        <v>260000000</v>
      </c>
      <c r="X17" s="13">
        <f>Y17*1.01233684194057</f>
        <v>550344819.60937178</v>
      </c>
      <c r="Y17" s="3">
        <v>543638043</v>
      </c>
      <c r="Z17" s="13">
        <f>AA17*1.01233684194057</f>
        <v>1677405490.3784778</v>
      </c>
      <c r="AA17" s="3">
        <v>1656963790</v>
      </c>
      <c r="AB17">
        <v>2898</v>
      </c>
    </row>
    <row r="18" spans="1:28" hidden="1" x14ac:dyDescent="0.2">
      <c r="A18" t="s">
        <v>3349</v>
      </c>
      <c r="B18" t="s">
        <v>3350</v>
      </c>
      <c r="C18">
        <v>2000</v>
      </c>
      <c r="D18" t="s">
        <v>359</v>
      </c>
      <c r="E18" t="s">
        <v>44041</v>
      </c>
      <c r="F18" t="s">
        <v>44032</v>
      </c>
      <c r="G18" t="s">
        <v>44042</v>
      </c>
      <c r="H18">
        <v>77</v>
      </c>
      <c r="I18" t="s">
        <v>817</v>
      </c>
      <c r="J18" t="s">
        <v>27</v>
      </c>
      <c r="M18" t="s">
        <v>3351</v>
      </c>
      <c r="N18" t="s">
        <v>3351</v>
      </c>
      <c r="O18" t="s">
        <v>3352</v>
      </c>
      <c r="P18" t="s">
        <v>3353</v>
      </c>
      <c r="Q18" t="s">
        <v>3354</v>
      </c>
      <c r="R18" t="s">
        <v>3355</v>
      </c>
      <c r="S18" t="s">
        <v>3356</v>
      </c>
      <c r="T18">
        <v>4.4000000000000004</v>
      </c>
      <c r="U18">
        <v>16590</v>
      </c>
      <c r="W18"/>
      <c r="X18"/>
      <c r="Y18">
        <v>420224</v>
      </c>
      <c r="Z18"/>
      <c r="AA18">
        <v>940944</v>
      </c>
      <c r="AB18">
        <v>238</v>
      </c>
    </row>
    <row r="19" spans="1:28" x14ac:dyDescent="0.2">
      <c r="A19" t="s">
        <v>10008</v>
      </c>
      <c r="B19" t="s">
        <v>10009</v>
      </c>
      <c r="C19">
        <v>2006</v>
      </c>
      <c r="D19" t="s">
        <v>10010</v>
      </c>
      <c r="E19" t="s">
        <v>16512</v>
      </c>
      <c r="F19" t="s">
        <v>44031</v>
      </c>
      <c r="G19" t="s">
        <v>44034</v>
      </c>
      <c r="H19">
        <v>151</v>
      </c>
      <c r="I19" t="s">
        <v>25</v>
      </c>
      <c r="J19" t="s">
        <v>26</v>
      </c>
      <c r="K19" t="s">
        <v>1076</v>
      </c>
      <c r="L19" t="s">
        <v>2390</v>
      </c>
      <c r="M19" t="s">
        <v>2666</v>
      </c>
      <c r="N19" t="s">
        <v>6977</v>
      </c>
      <c r="O19" t="s">
        <v>10011</v>
      </c>
      <c r="P19" t="s">
        <v>125</v>
      </c>
      <c r="Q19" t="s">
        <v>10012</v>
      </c>
      <c r="R19" t="s">
        <v>10013</v>
      </c>
      <c r="S19" t="s">
        <v>10014</v>
      </c>
      <c r="T19">
        <v>7.3</v>
      </c>
      <c r="U19">
        <v>644330</v>
      </c>
      <c r="V19" s="12">
        <f>W19*1.28378472222222</f>
        <v>288851562.49999952</v>
      </c>
      <c r="W19" s="3">
        <v>225000000</v>
      </c>
      <c r="X19" s="13">
        <f>Y19*1.28378472222222</f>
        <v>543446372.12069356</v>
      </c>
      <c r="Y19" s="3">
        <v>423315812</v>
      </c>
      <c r="Z19" s="13">
        <f>AA19*1.28378472222222</f>
        <v>1368745242.098088</v>
      </c>
      <c r="AA19" s="3">
        <v>1066179725</v>
      </c>
      <c r="AB19">
        <v>1889</v>
      </c>
    </row>
    <row r="20" spans="1:28" x14ac:dyDescent="0.2">
      <c r="A20" t="s">
        <v>4191</v>
      </c>
      <c r="B20" t="s">
        <v>4192</v>
      </c>
      <c r="C20">
        <v>2003</v>
      </c>
      <c r="D20" s="1">
        <v>37692</v>
      </c>
      <c r="E20" t="s">
        <v>44037</v>
      </c>
      <c r="F20" t="s">
        <v>44031</v>
      </c>
      <c r="G20" t="s">
        <v>44038</v>
      </c>
      <c r="H20">
        <v>100</v>
      </c>
      <c r="I20" t="s">
        <v>360</v>
      </c>
      <c r="J20" t="s">
        <v>26</v>
      </c>
      <c r="M20" t="s">
        <v>4193</v>
      </c>
      <c r="N20" t="s">
        <v>4194</v>
      </c>
      <c r="O20" t="s">
        <v>4195</v>
      </c>
      <c r="P20" t="s">
        <v>4196</v>
      </c>
      <c r="Q20" t="s">
        <v>4197</v>
      </c>
      <c r="R20" t="s">
        <v>4198</v>
      </c>
      <c r="S20" t="s">
        <v>4199</v>
      </c>
      <c r="T20">
        <v>8.1</v>
      </c>
      <c r="U20">
        <v>927957</v>
      </c>
      <c r="V20" s="12">
        <f>W20*1.40658152173913</f>
        <v>132218663.04347822</v>
      </c>
      <c r="W20" s="3">
        <v>94000000</v>
      </c>
      <c r="X20" s="13">
        <f>Y20*1.40658152173913</f>
        <v>535687093.60147268</v>
      </c>
      <c r="Y20" s="3">
        <v>380843261</v>
      </c>
      <c r="Z20" s="13">
        <f>AA20*1.40658152173913</f>
        <v>1322679054.9334018</v>
      </c>
      <c r="AA20" s="3">
        <v>940350086</v>
      </c>
      <c r="AB20">
        <v>978</v>
      </c>
    </row>
    <row r="21" spans="1:28" hidden="1" x14ac:dyDescent="0.2">
      <c r="A21" t="s">
        <v>3375</v>
      </c>
      <c r="B21" t="s">
        <v>3376</v>
      </c>
      <c r="C21">
        <v>2001</v>
      </c>
      <c r="D21" s="1">
        <v>37114</v>
      </c>
      <c r="E21" t="s">
        <v>1045</v>
      </c>
      <c r="F21" t="s">
        <v>44032</v>
      </c>
      <c r="G21" t="s">
        <v>44036</v>
      </c>
      <c r="H21">
        <v>87</v>
      </c>
      <c r="I21" t="s">
        <v>25</v>
      </c>
      <c r="J21" t="s">
        <v>26</v>
      </c>
      <c r="K21" t="s">
        <v>308</v>
      </c>
      <c r="M21" t="s">
        <v>3377</v>
      </c>
      <c r="N21" t="s">
        <v>3377</v>
      </c>
      <c r="O21" t="s">
        <v>3378</v>
      </c>
      <c r="P21" t="s">
        <v>3379</v>
      </c>
      <c r="Q21" t="s">
        <v>3380</v>
      </c>
      <c r="R21" t="s">
        <v>3381</v>
      </c>
      <c r="S21" t="s">
        <v>3382</v>
      </c>
      <c r="T21">
        <v>6.8</v>
      </c>
      <c r="U21">
        <v>16911</v>
      </c>
      <c r="W21"/>
      <c r="X21"/>
      <c r="Y21">
        <v>921445</v>
      </c>
      <c r="Z21"/>
      <c r="AA21">
        <v>1318945</v>
      </c>
      <c r="AB21">
        <v>131</v>
      </c>
    </row>
    <row r="22" spans="1:28" x14ac:dyDescent="0.2">
      <c r="A22" t="s">
        <v>34811</v>
      </c>
      <c r="B22" t="s">
        <v>34812</v>
      </c>
      <c r="C22">
        <v>2017</v>
      </c>
      <c r="D22" t="s">
        <v>15985</v>
      </c>
      <c r="E22" t="s">
        <v>44052</v>
      </c>
      <c r="F22" t="s">
        <v>44034</v>
      </c>
      <c r="G22" t="s">
        <v>44053</v>
      </c>
      <c r="H22">
        <v>129</v>
      </c>
      <c r="I22" t="s">
        <v>25</v>
      </c>
      <c r="J22" t="s">
        <v>26</v>
      </c>
      <c r="M22" t="s">
        <v>8533</v>
      </c>
      <c r="N22" t="s">
        <v>34813</v>
      </c>
      <c r="O22" t="s">
        <v>34814</v>
      </c>
      <c r="P22" t="s">
        <v>34815</v>
      </c>
      <c r="Q22" t="s">
        <v>34816</v>
      </c>
      <c r="R22" t="s">
        <v>34817</v>
      </c>
      <c r="S22" t="s">
        <v>34818</v>
      </c>
      <c r="T22">
        <v>7.1</v>
      </c>
      <c r="U22">
        <v>263977</v>
      </c>
      <c r="V22" s="12">
        <f>W22*1.05585427545692</f>
        <v>168936684.07310721</v>
      </c>
      <c r="W22" s="3">
        <v>160000000</v>
      </c>
      <c r="X22" s="13">
        <f>Y22*1.05585427545692</f>
        <v>532658594.95273793</v>
      </c>
      <c r="Y22" s="3">
        <v>504481165</v>
      </c>
      <c r="Z22" s="13">
        <f>AA22*1.05585427545692</f>
        <v>1334667780.0758009</v>
      </c>
      <c r="AA22" s="3">
        <v>1264064380</v>
      </c>
      <c r="AB22">
        <v>1135</v>
      </c>
    </row>
    <row r="23" spans="1:28" x14ac:dyDescent="0.2">
      <c r="A23" t="s">
        <v>891</v>
      </c>
      <c r="B23" t="s">
        <v>892</v>
      </c>
      <c r="C23">
        <v>2003</v>
      </c>
      <c r="D23" t="s">
        <v>893</v>
      </c>
      <c r="E23" t="s">
        <v>16512</v>
      </c>
      <c r="F23" t="s">
        <v>44031</v>
      </c>
      <c r="G23" t="s">
        <v>44032</v>
      </c>
      <c r="H23">
        <v>201</v>
      </c>
      <c r="I23" t="s">
        <v>133</v>
      </c>
      <c r="J23" t="s">
        <v>26</v>
      </c>
      <c r="K23" t="s">
        <v>894</v>
      </c>
      <c r="L23" t="s">
        <v>895</v>
      </c>
      <c r="M23" t="s">
        <v>135</v>
      </c>
      <c r="N23" t="s">
        <v>136</v>
      </c>
      <c r="O23" t="s">
        <v>896</v>
      </c>
      <c r="P23" t="s">
        <v>897</v>
      </c>
      <c r="Q23" t="s">
        <v>898</v>
      </c>
      <c r="R23" t="s">
        <v>899</v>
      </c>
      <c r="S23" t="s">
        <v>900</v>
      </c>
      <c r="T23">
        <v>8.9</v>
      </c>
      <c r="U23">
        <v>1604280</v>
      </c>
      <c r="V23" s="12">
        <f>W23*1.40658152173913</f>
        <v>132218663.04347822</v>
      </c>
      <c r="W23" s="3">
        <v>94000000</v>
      </c>
      <c r="X23" s="13">
        <f>Y23*1.40658152173913</f>
        <v>531471068.03779876</v>
      </c>
      <c r="Y23" s="3">
        <v>377845905</v>
      </c>
      <c r="Z23" s="13">
        <f>AA23*1.40658152173913</f>
        <v>1606697419.2634668</v>
      </c>
      <c r="AA23" s="3">
        <v>1142271098</v>
      </c>
      <c r="AB23">
        <v>3718</v>
      </c>
    </row>
    <row r="24" spans="1:28" hidden="1" x14ac:dyDescent="0.2">
      <c r="A24" t="s">
        <v>3399</v>
      </c>
      <c r="B24" t="s">
        <v>3400</v>
      </c>
      <c r="C24">
        <v>2001</v>
      </c>
      <c r="D24" t="s">
        <v>942</v>
      </c>
      <c r="E24" t="s">
        <v>176</v>
      </c>
      <c r="F24" t="s">
        <v>44042</v>
      </c>
      <c r="H24">
        <v>120</v>
      </c>
      <c r="I24" t="s">
        <v>697</v>
      </c>
      <c r="J24" t="s">
        <v>307</v>
      </c>
      <c r="K24" t="s">
        <v>26</v>
      </c>
      <c r="M24" t="s">
        <v>3401</v>
      </c>
      <c r="N24" t="s">
        <v>3402</v>
      </c>
      <c r="O24" t="s">
        <v>3403</v>
      </c>
      <c r="P24" t="s">
        <v>1079</v>
      </c>
      <c r="Q24" t="s">
        <v>3404</v>
      </c>
      <c r="R24" t="s">
        <v>3405</v>
      </c>
      <c r="S24" t="s">
        <v>3406</v>
      </c>
      <c r="T24">
        <v>7.7</v>
      </c>
      <c r="U24">
        <v>89959</v>
      </c>
      <c r="W24"/>
      <c r="X24"/>
      <c r="Y24">
        <v>144634</v>
      </c>
      <c r="Z24"/>
      <c r="AA24">
        <v>13782896</v>
      </c>
      <c r="AB24">
        <v>176</v>
      </c>
    </row>
    <row r="25" spans="1:28" x14ac:dyDescent="0.2">
      <c r="A25" t="s">
        <v>32539</v>
      </c>
      <c r="B25" t="s">
        <v>32540</v>
      </c>
      <c r="C25">
        <v>2016</v>
      </c>
      <c r="D25" t="s">
        <v>21523</v>
      </c>
      <c r="E25" t="s">
        <v>44037</v>
      </c>
      <c r="F25" t="s">
        <v>44031</v>
      </c>
      <c r="G25" t="s">
        <v>44038</v>
      </c>
      <c r="H25">
        <v>97</v>
      </c>
      <c r="I25" t="s">
        <v>25</v>
      </c>
      <c r="J25" t="s">
        <v>26</v>
      </c>
      <c r="K25" t="s">
        <v>4833</v>
      </c>
      <c r="M25" t="s">
        <v>32541</v>
      </c>
      <c r="N25" t="s">
        <v>4194</v>
      </c>
      <c r="O25" t="s">
        <v>32542</v>
      </c>
      <c r="P25" t="s">
        <v>32543</v>
      </c>
      <c r="Q25" t="s">
        <v>32544</v>
      </c>
      <c r="R25" t="s">
        <v>32545</v>
      </c>
      <c r="S25" t="s">
        <v>32546</v>
      </c>
      <c r="T25">
        <v>7.3</v>
      </c>
      <c r="U25">
        <v>233601</v>
      </c>
      <c r="V25" s="12">
        <f>W25*1.07834771485832</f>
        <v>215669542.97166401</v>
      </c>
      <c r="W25" s="3">
        <v>200000000</v>
      </c>
      <c r="X25" s="13">
        <f>Y25*1.07834771485832</f>
        <v>524395706.95009476</v>
      </c>
      <c r="Y25" s="3">
        <v>486295561</v>
      </c>
      <c r="Z25" s="13">
        <f>AA25*1.07834771485832</f>
        <v>1109157067.7229407</v>
      </c>
      <c r="AA25" s="3">
        <v>1028570889</v>
      </c>
      <c r="AB25">
        <v>434</v>
      </c>
    </row>
    <row r="26" spans="1:28" x14ac:dyDescent="0.2">
      <c r="A26" t="s">
        <v>34078</v>
      </c>
      <c r="B26" t="s">
        <v>34079</v>
      </c>
      <c r="C26">
        <v>2019</v>
      </c>
      <c r="D26" t="s">
        <v>34080</v>
      </c>
      <c r="E26" t="s">
        <v>16512</v>
      </c>
      <c r="F26" t="s">
        <v>44031</v>
      </c>
      <c r="G26" t="s">
        <v>44034</v>
      </c>
      <c r="H26">
        <v>141</v>
      </c>
      <c r="I26" t="s">
        <v>25</v>
      </c>
      <c r="J26" t="s">
        <v>26</v>
      </c>
      <c r="M26" t="s">
        <v>6621</v>
      </c>
      <c r="N26" t="s">
        <v>34081</v>
      </c>
      <c r="O26" t="s">
        <v>34082</v>
      </c>
      <c r="P26" t="s">
        <v>34083</v>
      </c>
      <c r="Q26" t="s">
        <v>34084</v>
      </c>
      <c r="R26" t="s">
        <v>34085</v>
      </c>
      <c r="S26" t="s">
        <v>34086</v>
      </c>
      <c r="T26">
        <v>6.6</v>
      </c>
      <c r="U26">
        <v>347274</v>
      </c>
      <c r="V26" s="12">
        <f>W26*1.01233684194057</f>
        <v>278392631.53365678</v>
      </c>
      <c r="W26" s="3">
        <v>275000000</v>
      </c>
      <c r="X26" s="13">
        <f>Y26*1.01233684194057</f>
        <v>521558514.32803392</v>
      </c>
      <c r="Y26" s="3">
        <v>515202542</v>
      </c>
      <c r="Z26" s="13">
        <f>AA26*1.01233684194057</f>
        <v>1087395795.8089485</v>
      </c>
      <c r="AA26" s="3">
        <v>1074144248</v>
      </c>
      <c r="AB26">
        <v>7553</v>
      </c>
    </row>
    <row r="27" spans="1:28" hidden="1" x14ac:dyDescent="0.2">
      <c r="A27" t="s">
        <v>3425</v>
      </c>
      <c r="B27" t="s">
        <v>3426</v>
      </c>
      <c r="C27">
        <v>2002</v>
      </c>
      <c r="D27" t="s">
        <v>628</v>
      </c>
      <c r="E27" t="s">
        <v>176</v>
      </c>
      <c r="F27" t="s">
        <v>44045</v>
      </c>
      <c r="G27" t="s">
        <v>44036</v>
      </c>
      <c r="H27">
        <v>100</v>
      </c>
      <c r="I27" t="s">
        <v>229</v>
      </c>
      <c r="J27" t="s">
        <v>26</v>
      </c>
      <c r="M27" t="s">
        <v>3427</v>
      </c>
      <c r="N27" t="s">
        <v>3428</v>
      </c>
      <c r="O27" t="s">
        <v>3429</v>
      </c>
      <c r="P27" t="s">
        <v>3430</v>
      </c>
      <c r="Q27" t="s">
        <v>3431</v>
      </c>
      <c r="R27" t="s">
        <v>3432</v>
      </c>
      <c r="S27" t="s">
        <v>3433</v>
      </c>
      <c r="T27">
        <v>5.5</v>
      </c>
      <c r="U27">
        <v>16887</v>
      </c>
      <c r="W27">
        <v>25000000</v>
      </c>
      <c r="X27"/>
      <c r="Y27"/>
      <c r="Z27"/>
      <c r="AA27">
        <v>7775138</v>
      </c>
      <c r="AB27">
        <v>104</v>
      </c>
    </row>
    <row r="28" spans="1:28" x14ac:dyDescent="0.2">
      <c r="A28" t="s">
        <v>6525</v>
      </c>
      <c r="B28" t="s">
        <v>6526</v>
      </c>
      <c r="C28">
        <v>2004</v>
      </c>
      <c r="D28" t="s">
        <v>6527</v>
      </c>
      <c r="E28" t="s">
        <v>16512</v>
      </c>
      <c r="F28" t="s">
        <v>44031</v>
      </c>
      <c r="G28" t="s">
        <v>44033</v>
      </c>
      <c r="H28">
        <v>127</v>
      </c>
      <c r="I28" t="s">
        <v>25</v>
      </c>
      <c r="J28" t="s">
        <v>26</v>
      </c>
      <c r="K28" t="s">
        <v>75</v>
      </c>
      <c r="L28" t="s">
        <v>838</v>
      </c>
      <c r="M28" t="s">
        <v>464</v>
      </c>
      <c r="N28" t="s">
        <v>465</v>
      </c>
      <c r="O28" t="s">
        <v>6528</v>
      </c>
      <c r="P28" t="s">
        <v>467</v>
      </c>
      <c r="Q28" t="s">
        <v>6529</v>
      </c>
      <c r="R28" t="s">
        <v>6530</v>
      </c>
      <c r="S28" t="s">
        <v>6531</v>
      </c>
      <c r="T28">
        <v>7.3</v>
      </c>
      <c r="U28">
        <v>532565</v>
      </c>
      <c r="V28" s="12">
        <f>W28*1.37009528851244</f>
        <v>274019057.70248801</v>
      </c>
      <c r="W28" s="3">
        <v>200000000</v>
      </c>
      <c r="X28" s="13">
        <f>Y28*1.37009528851244</f>
        <v>511848178.6875329</v>
      </c>
      <c r="Y28" s="3">
        <v>373585825</v>
      </c>
      <c r="Z28" s="13">
        <f>AA28*1.37009528851244</f>
        <v>1080972921.0025566</v>
      </c>
      <c r="AA28" s="3">
        <v>788976453</v>
      </c>
      <c r="AB28">
        <v>1458</v>
      </c>
    </row>
    <row r="29" spans="1:28" x14ac:dyDescent="0.2">
      <c r="A29" t="s">
        <v>7385</v>
      </c>
      <c r="B29" t="s">
        <v>7386</v>
      </c>
      <c r="C29">
        <v>2004</v>
      </c>
      <c r="D29" s="1">
        <v>38172</v>
      </c>
      <c r="E29" t="s">
        <v>176</v>
      </c>
      <c r="H29">
        <v>127</v>
      </c>
      <c r="I29" t="s">
        <v>25</v>
      </c>
      <c r="J29" t="s">
        <v>5982</v>
      </c>
      <c r="K29" t="s">
        <v>1121</v>
      </c>
      <c r="L29" t="s">
        <v>975</v>
      </c>
      <c r="M29" t="s">
        <v>1401</v>
      </c>
      <c r="N29" t="s">
        <v>7387</v>
      </c>
      <c r="O29" t="s">
        <v>7388</v>
      </c>
      <c r="P29" t="s">
        <v>7389</v>
      </c>
      <c r="Q29" t="s">
        <v>7390</v>
      </c>
      <c r="R29" t="s">
        <v>7391</v>
      </c>
      <c r="S29" t="s">
        <v>7392</v>
      </c>
      <c r="T29">
        <v>7.2</v>
      </c>
      <c r="U29">
        <v>212350</v>
      </c>
      <c r="V29" s="12">
        <f>W29*1.37009528851244</f>
        <v>41102858.655373201</v>
      </c>
      <c r="W29" s="3">
        <v>30000000</v>
      </c>
      <c r="X29" s="13">
        <f>Y29*1.37009528851244</f>
        <v>508007945.45383787</v>
      </c>
      <c r="Y29" s="3">
        <v>370782930</v>
      </c>
      <c r="Z29" s="13">
        <f>AA29*1.37009528851244</f>
        <v>838572888.11597645</v>
      </c>
      <c r="AA29" s="3">
        <v>612054428</v>
      </c>
      <c r="AB29">
        <v>2860</v>
      </c>
    </row>
    <row r="30" spans="1:28" x14ac:dyDescent="0.2">
      <c r="A30" t="s">
        <v>24173</v>
      </c>
      <c r="B30" t="s">
        <v>24174</v>
      </c>
      <c r="C30">
        <v>2012</v>
      </c>
      <c r="D30" t="s">
        <v>24175</v>
      </c>
      <c r="E30" t="s">
        <v>16512</v>
      </c>
      <c r="F30" t="s">
        <v>44031</v>
      </c>
      <c r="H30">
        <v>164</v>
      </c>
      <c r="I30" t="s">
        <v>495</v>
      </c>
      <c r="J30" t="s">
        <v>26</v>
      </c>
      <c r="K30" t="s">
        <v>361</v>
      </c>
      <c r="M30" t="s">
        <v>1939</v>
      </c>
      <c r="N30" t="s">
        <v>14664</v>
      </c>
      <c r="O30" t="s">
        <v>24176</v>
      </c>
      <c r="P30" t="s">
        <v>437</v>
      </c>
      <c r="Q30" t="s">
        <v>24177</v>
      </c>
      <c r="R30" t="s">
        <v>24178</v>
      </c>
      <c r="S30" t="s">
        <v>24179</v>
      </c>
      <c r="T30">
        <v>8.4</v>
      </c>
      <c r="U30">
        <v>1480582</v>
      </c>
      <c r="V30" s="12">
        <f>W30*1.12725506764114</f>
        <v>281813766.910285</v>
      </c>
      <c r="W30" s="3">
        <v>250000000</v>
      </c>
      <c r="X30" s="13">
        <f>Y30*1.12725506764114</f>
        <v>505167070.35588449</v>
      </c>
      <c r="Y30" s="3">
        <v>448139099</v>
      </c>
      <c r="Z30" s="13">
        <f>AA30*1.12725506764114</f>
        <v>1218712868.3497865</v>
      </c>
      <c r="AA30" s="3">
        <v>1081133191</v>
      </c>
      <c r="AB30">
        <v>3004</v>
      </c>
    </row>
    <row r="31" spans="1:28" x14ac:dyDescent="0.2">
      <c r="A31" t="s">
        <v>246</v>
      </c>
      <c r="B31" t="s">
        <v>247</v>
      </c>
      <c r="C31">
        <v>2005</v>
      </c>
      <c r="D31" t="s">
        <v>248</v>
      </c>
      <c r="E31" t="s">
        <v>16512</v>
      </c>
      <c r="F31" t="s">
        <v>44031</v>
      </c>
      <c r="G31" t="s">
        <v>44034</v>
      </c>
      <c r="H31">
        <v>140</v>
      </c>
      <c r="I31" t="s">
        <v>25</v>
      </c>
      <c r="J31" t="s">
        <v>26</v>
      </c>
      <c r="M31" t="s">
        <v>239</v>
      </c>
      <c r="N31" t="s">
        <v>239</v>
      </c>
      <c r="O31" t="s">
        <v>249</v>
      </c>
      <c r="P31" t="s">
        <v>242</v>
      </c>
      <c r="Q31" t="s">
        <v>243</v>
      </c>
      <c r="R31" t="s">
        <v>250</v>
      </c>
      <c r="S31" t="s">
        <v>251</v>
      </c>
      <c r="T31">
        <v>7.5</v>
      </c>
      <c r="U31">
        <v>694239</v>
      </c>
      <c r="V31" s="12">
        <f>W31*1.32519713261649</f>
        <v>149747275.98566335</v>
      </c>
      <c r="W31" s="3">
        <v>113000000</v>
      </c>
      <c r="X31" s="13">
        <f>Y31*1.32519713261649</f>
        <v>503933478.25881815</v>
      </c>
      <c r="Y31" s="3">
        <v>380270577</v>
      </c>
      <c r="Z31" s="13">
        <f>AA31*1.32519713261649</f>
        <v>1150788680.1032281</v>
      </c>
      <c r="AA31" s="3">
        <v>868390560</v>
      </c>
      <c r="AB31">
        <v>3569</v>
      </c>
    </row>
    <row r="32" spans="1:28" x14ac:dyDescent="0.2">
      <c r="A32" t="s">
        <v>33440</v>
      </c>
      <c r="B32" t="s">
        <v>33441</v>
      </c>
      <c r="C32">
        <v>2015</v>
      </c>
      <c r="D32" t="s">
        <v>33442</v>
      </c>
      <c r="E32" t="s">
        <v>16512</v>
      </c>
      <c r="F32" t="s">
        <v>44031</v>
      </c>
      <c r="G32" t="s">
        <v>44033</v>
      </c>
      <c r="H32">
        <v>141</v>
      </c>
      <c r="I32" t="s">
        <v>25</v>
      </c>
      <c r="J32" t="s">
        <v>26</v>
      </c>
      <c r="K32" t="s">
        <v>3179</v>
      </c>
      <c r="M32" t="s">
        <v>9770</v>
      </c>
      <c r="N32" t="s">
        <v>33443</v>
      </c>
      <c r="O32" t="s">
        <v>33444</v>
      </c>
      <c r="P32" t="s">
        <v>9224</v>
      </c>
      <c r="Q32" t="s">
        <v>33445</v>
      </c>
      <c r="R32" t="s">
        <v>33446</v>
      </c>
      <c r="S32" t="s">
        <v>33447</v>
      </c>
      <c r="T32">
        <v>7.3</v>
      </c>
      <c r="U32">
        <v>722685</v>
      </c>
      <c r="V32" s="12">
        <f>W32*1.09195121025074</f>
        <v>272987802.56268501</v>
      </c>
      <c r="W32" s="3">
        <v>250000000</v>
      </c>
      <c r="X32" s="13">
        <f>Y32*1.09195121025074</f>
        <v>501212013.07479143</v>
      </c>
      <c r="Y32" s="3">
        <v>459005868</v>
      </c>
      <c r="Z32" s="13">
        <f>AA32*1.09195121025074</f>
        <v>1531798715.5886815</v>
      </c>
      <c r="AA32" s="3">
        <v>1402808753</v>
      </c>
      <c r="AB32">
        <v>1306</v>
      </c>
    </row>
    <row r="33" spans="1:28" x14ac:dyDescent="0.2">
      <c r="A33" t="s">
        <v>901</v>
      </c>
      <c r="B33" t="s">
        <v>902</v>
      </c>
      <c r="C33">
        <v>2002</v>
      </c>
      <c r="D33" t="s">
        <v>903</v>
      </c>
      <c r="E33" t="s">
        <v>16512</v>
      </c>
      <c r="F33" t="s">
        <v>44031</v>
      </c>
      <c r="G33" t="s">
        <v>44032</v>
      </c>
      <c r="H33">
        <v>179</v>
      </c>
      <c r="I33" t="s">
        <v>133</v>
      </c>
      <c r="J33" t="s">
        <v>26</v>
      </c>
      <c r="K33" t="s">
        <v>134</v>
      </c>
      <c r="L33" t="s">
        <v>895</v>
      </c>
      <c r="M33" t="s">
        <v>135</v>
      </c>
      <c r="N33" t="s">
        <v>136</v>
      </c>
      <c r="O33" t="s">
        <v>904</v>
      </c>
      <c r="P33" t="s">
        <v>905</v>
      </c>
      <c r="Q33" t="s">
        <v>906</v>
      </c>
      <c r="R33" t="s">
        <v>907</v>
      </c>
      <c r="S33" t="s">
        <v>908</v>
      </c>
      <c r="T33">
        <v>8.6999999999999993</v>
      </c>
      <c r="U33">
        <v>1449778</v>
      </c>
      <c r="V33" s="12">
        <f>W33*1.43863813229572</f>
        <v>135231984.43579769</v>
      </c>
      <c r="W33" s="3">
        <v>94000000</v>
      </c>
      <c r="X33" s="13">
        <f>Y33*1.43863813229572</f>
        <v>492807455.95894945</v>
      </c>
      <c r="Y33" s="3">
        <v>342551365</v>
      </c>
      <c r="Z33" s="13">
        <f>AA33*1.43863813229572</f>
        <v>1368472033.1427238</v>
      </c>
      <c r="AA33" s="3">
        <v>951227416</v>
      </c>
      <c r="AB33">
        <v>2575</v>
      </c>
    </row>
    <row r="34" spans="1:28" x14ac:dyDescent="0.2">
      <c r="A34" t="s">
        <v>12863</v>
      </c>
      <c r="B34" t="s">
        <v>12864</v>
      </c>
      <c r="C34">
        <v>2010</v>
      </c>
      <c r="D34" s="1">
        <v>40366</v>
      </c>
      <c r="E34" t="s">
        <v>44037</v>
      </c>
      <c r="F34" t="s">
        <v>44031</v>
      </c>
      <c r="G34" t="s">
        <v>44038</v>
      </c>
      <c r="H34">
        <v>103</v>
      </c>
      <c r="I34" t="s">
        <v>25</v>
      </c>
      <c r="J34" t="s">
        <v>26</v>
      </c>
      <c r="K34" t="s">
        <v>308</v>
      </c>
      <c r="M34" t="s">
        <v>12865</v>
      </c>
      <c r="N34" t="s">
        <v>12866</v>
      </c>
      <c r="O34" t="s">
        <v>12867</v>
      </c>
      <c r="P34" t="s">
        <v>7373</v>
      </c>
      <c r="Q34" t="s">
        <v>12868</v>
      </c>
      <c r="R34" t="s">
        <v>12869</v>
      </c>
      <c r="S34" t="s">
        <v>12870</v>
      </c>
      <c r="T34">
        <v>8.3000000000000007</v>
      </c>
      <c r="U34">
        <v>739717</v>
      </c>
      <c r="V34" s="12">
        <f>W34*1.18690152988223</f>
        <v>237380305.976446</v>
      </c>
      <c r="W34" s="3">
        <v>200000000</v>
      </c>
      <c r="X34" s="13">
        <f>Y34*1.18690152988223</f>
        <v>492569926.9805913</v>
      </c>
      <c r="Y34" s="3">
        <v>415004880</v>
      </c>
      <c r="Z34" s="13">
        <f>AA34*1.18690152988223</f>
        <v>1266387972.8286886</v>
      </c>
      <c r="AA34" s="3">
        <v>1066969703</v>
      </c>
      <c r="AB34">
        <v>893</v>
      </c>
    </row>
    <row r="35" spans="1:28" x14ac:dyDescent="0.2">
      <c r="A35" t="s">
        <v>20276</v>
      </c>
      <c r="B35" t="s">
        <v>20277</v>
      </c>
      <c r="C35">
        <v>2009</v>
      </c>
      <c r="D35" t="s">
        <v>11490</v>
      </c>
      <c r="E35" t="s">
        <v>16512</v>
      </c>
      <c r="F35" t="s">
        <v>44031</v>
      </c>
      <c r="G35" t="s">
        <v>44033</v>
      </c>
      <c r="H35">
        <v>149</v>
      </c>
      <c r="I35" t="s">
        <v>25</v>
      </c>
      <c r="J35" t="s">
        <v>26</v>
      </c>
      <c r="K35" t="s">
        <v>308</v>
      </c>
      <c r="M35" t="s">
        <v>995</v>
      </c>
      <c r="N35" t="s">
        <v>20278</v>
      </c>
      <c r="O35" t="s">
        <v>20279</v>
      </c>
      <c r="P35" t="s">
        <v>11792</v>
      </c>
      <c r="Q35" t="s">
        <v>11793</v>
      </c>
      <c r="R35" t="s">
        <v>20280</v>
      </c>
      <c r="S35" t="s">
        <v>20281</v>
      </c>
      <c r="T35">
        <v>6</v>
      </c>
      <c r="U35">
        <v>379328</v>
      </c>
      <c r="V35" s="12">
        <f>W35*1.20636999678377</f>
        <v>241273999.356754</v>
      </c>
      <c r="W35" s="3">
        <v>200000000</v>
      </c>
      <c r="X35" s="13">
        <f>Y35*1.20636999678377</f>
        <v>485095695.31861573</v>
      </c>
      <c r="Y35" s="3">
        <v>402111870</v>
      </c>
      <c r="Z35" s="13">
        <f>AA35*1.20636999678377</f>
        <v>1008891683.434665</v>
      </c>
      <c r="AA35" s="3">
        <v>836303693</v>
      </c>
      <c r="AB35">
        <v>1500</v>
      </c>
    </row>
    <row r="36" spans="1:28" x14ac:dyDescent="0.2">
      <c r="A36" t="s">
        <v>38916</v>
      </c>
      <c r="B36" t="s">
        <v>38917</v>
      </c>
      <c r="C36">
        <v>2019</v>
      </c>
      <c r="D36" t="s">
        <v>23620</v>
      </c>
      <c r="E36" t="s">
        <v>44037</v>
      </c>
      <c r="F36" t="s">
        <v>44031</v>
      </c>
      <c r="G36" t="s">
        <v>44038</v>
      </c>
      <c r="H36">
        <v>103</v>
      </c>
      <c r="I36" t="s">
        <v>25</v>
      </c>
      <c r="J36" t="s">
        <v>26</v>
      </c>
      <c r="M36" t="s">
        <v>32656</v>
      </c>
      <c r="N36" t="s">
        <v>32657</v>
      </c>
      <c r="O36" t="s">
        <v>38918</v>
      </c>
      <c r="P36" t="s">
        <v>13795</v>
      </c>
      <c r="Q36" t="s">
        <v>32659</v>
      </c>
      <c r="R36" t="s">
        <v>38919</v>
      </c>
      <c r="S36" t="s">
        <v>38920</v>
      </c>
      <c r="T36">
        <v>6.9</v>
      </c>
      <c r="U36">
        <v>122760</v>
      </c>
      <c r="V36" s="12">
        <f>W36*1.01233684194057</f>
        <v>151850526.29108551</v>
      </c>
      <c r="W36" s="3">
        <v>150000000</v>
      </c>
      <c r="X36" s="13">
        <f>Y36*1.01233684194057</f>
        <v>483262860.37839037</v>
      </c>
      <c r="Y36" s="3">
        <v>477373578</v>
      </c>
      <c r="Z36" s="13">
        <f>AA36*1.01233684194057</f>
        <v>1467915686.0819905</v>
      </c>
      <c r="AA36" s="3">
        <v>1450026933</v>
      </c>
      <c r="AB36">
        <v>1302</v>
      </c>
    </row>
    <row r="37" spans="1:28" x14ac:dyDescent="0.2">
      <c r="A37" t="s">
        <v>30332</v>
      </c>
      <c r="B37" t="s">
        <v>30333</v>
      </c>
      <c r="C37">
        <v>2013</v>
      </c>
      <c r="D37" t="s">
        <v>30334</v>
      </c>
      <c r="E37" t="s">
        <v>16512</v>
      </c>
      <c r="F37" t="s">
        <v>44031</v>
      </c>
      <c r="G37" t="s">
        <v>44045</v>
      </c>
      <c r="H37">
        <v>146</v>
      </c>
      <c r="I37" t="s">
        <v>25</v>
      </c>
      <c r="J37" t="s">
        <v>26</v>
      </c>
      <c r="M37" t="s">
        <v>8376</v>
      </c>
      <c r="N37" t="s">
        <v>30335</v>
      </c>
      <c r="O37" t="s">
        <v>30336</v>
      </c>
      <c r="P37" t="s">
        <v>24226</v>
      </c>
      <c r="Q37" t="s">
        <v>30337</v>
      </c>
      <c r="R37" t="s">
        <v>30338</v>
      </c>
      <c r="S37" t="s">
        <v>30339</v>
      </c>
      <c r="T37">
        <v>7.5</v>
      </c>
      <c r="U37">
        <v>603034</v>
      </c>
      <c r="V37" s="12">
        <f>W37*1.11098185502045</f>
        <v>144427641.15265849</v>
      </c>
      <c r="W37" s="3">
        <v>130000000</v>
      </c>
      <c r="X37" s="13">
        <f>Y37*1.11098185502045</f>
        <v>471798494.62397164</v>
      </c>
      <c r="Y37" s="3">
        <v>424668047</v>
      </c>
      <c r="Z37" s="13">
        <f>AA37*1.11098185502045</f>
        <v>961012354.18555832</v>
      </c>
      <c r="AA37" s="3">
        <v>865011746</v>
      </c>
      <c r="AB37">
        <v>726</v>
      </c>
    </row>
    <row r="38" spans="1:28" x14ac:dyDescent="0.2">
      <c r="A38" t="s">
        <v>2883</v>
      </c>
      <c r="B38" t="s">
        <v>2884</v>
      </c>
      <c r="C38">
        <v>2001</v>
      </c>
      <c r="D38" s="1">
        <v>37054</v>
      </c>
      <c r="E38" t="s">
        <v>44043</v>
      </c>
      <c r="F38" t="s">
        <v>44040</v>
      </c>
      <c r="G38" t="s">
        <v>44034</v>
      </c>
      <c r="H38">
        <v>152</v>
      </c>
      <c r="I38" t="s">
        <v>495</v>
      </c>
      <c r="J38" t="s">
        <v>26</v>
      </c>
      <c r="M38" t="s">
        <v>2886</v>
      </c>
      <c r="N38" t="s">
        <v>2887</v>
      </c>
      <c r="O38" t="s">
        <v>2888</v>
      </c>
      <c r="P38" t="s">
        <v>2889</v>
      </c>
      <c r="Q38" t="s">
        <v>2890</v>
      </c>
      <c r="R38" t="s">
        <v>2891</v>
      </c>
      <c r="S38" t="s">
        <v>2892</v>
      </c>
      <c r="T38">
        <v>7.6</v>
      </c>
      <c r="U38">
        <v>625097</v>
      </c>
      <c r="V38" s="12">
        <f>W38*1.46138339920949</f>
        <v>182672924.90118626</v>
      </c>
      <c r="W38" s="3">
        <v>125000000</v>
      </c>
      <c r="X38" s="13">
        <f>Y38*1.46138339920949</f>
        <v>464847967.36205655</v>
      </c>
      <c r="Y38" s="3">
        <v>318087620</v>
      </c>
      <c r="Z38" s="13">
        <f>AA38*1.46138339920949</f>
        <v>1464285484.5100434</v>
      </c>
      <c r="AA38" s="3">
        <v>1001985848</v>
      </c>
      <c r="AB38">
        <v>1754</v>
      </c>
    </row>
    <row r="39" spans="1:28" x14ac:dyDescent="0.2">
      <c r="A39" t="s">
        <v>129</v>
      </c>
      <c r="B39" t="s">
        <v>130</v>
      </c>
      <c r="C39">
        <v>2001</v>
      </c>
      <c r="D39" t="s">
        <v>131</v>
      </c>
      <c r="E39" t="s">
        <v>16512</v>
      </c>
      <c r="F39" t="s">
        <v>44031</v>
      </c>
      <c r="G39" t="s">
        <v>44032</v>
      </c>
      <c r="H39">
        <v>178</v>
      </c>
      <c r="I39" t="s">
        <v>133</v>
      </c>
      <c r="J39" t="s">
        <v>26</v>
      </c>
      <c r="K39" t="s">
        <v>134</v>
      </c>
      <c r="M39" t="s">
        <v>135</v>
      </c>
      <c r="N39" t="s">
        <v>136</v>
      </c>
      <c r="O39" t="s">
        <v>137</v>
      </c>
      <c r="P39" t="s">
        <v>138</v>
      </c>
      <c r="Q39" t="s">
        <v>139</v>
      </c>
      <c r="R39" t="s">
        <v>140</v>
      </c>
      <c r="S39" t="s">
        <v>141</v>
      </c>
      <c r="T39">
        <v>8.8000000000000007</v>
      </c>
      <c r="U39">
        <v>1619920</v>
      </c>
      <c r="V39" s="12">
        <f>W39*1.46138339920949</f>
        <v>135908656.12648258</v>
      </c>
      <c r="W39" s="3">
        <v>93000000</v>
      </c>
      <c r="X39" s="13">
        <f>Y39*1.46138339920949</f>
        <v>461131859.35770869</v>
      </c>
      <c r="Y39" s="3">
        <v>315544750</v>
      </c>
      <c r="Z39" s="13">
        <f>AA39*1.46138339920949</f>
        <v>1297612449.9928493</v>
      </c>
      <c r="AA39" s="3">
        <v>887934303</v>
      </c>
      <c r="AB39">
        <v>5392</v>
      </c>
    </row>
    <row r="40" spans="1:28" x14ac:dyDescent="0.2">
      <c r="A40" t="s">
        <v>24523</v>
      </c>
      <c r="B40" t="s">
        <v>24524</v>
      </c>
      <c r="C40">
        <v>2012</v>
      </c>
      <c r="D40" s="1">
        <v>40913</v>
      </c>
      <c r="E40" t="s">
        <v>16512</v>
      </c>
      <c r="F40" t="s">
        <v>44031</v>
      </c>
      <c r="G40" t="s">
        <v>44033</v>
      </c>
      <c r="H40">
        <v>142</v>
      </c>
      <c r="I40" t="s">
        <v>25</v>
      </c>
      <c r="J40" t="s">
        <v>26</v>
      </c>
      <c r="M40" t="s">
        <v>7174</v>
      </c>
      <c r="N40" t="s">
        <v>24525</v>
      </c>
      <c r="O40" t="s">
        <v>24526</v>
      </c>
      <c r="P40" t="s">
        <v>24527</v>
      </c>
      <c r="Q40" t="s">
        <v>24528</v>
      </c>
      <c r="R40" t="s">
        <v>24529</v>
      </c>
      <c r="S40" t="s">
        <v>24530</v>
      </c>
      <c r="T40">
        <v>7.2</v>
      </c>
      <c r="U40">
        <v>830511</v>
      </c>
      <c r="V40" s="12">
        <f>W40*1.12725506764114</f>
        <v>87925895.276008919</v>
      </c>
      <c r="W40" s="3">
        <v>78000000</v>
      </c>
      <c r="X40" s="13">
        <f>Y40*1.12725506764114</f>
        <v>459932120.20876831</v>
      </c>
      <c r="Y40" s="3">
        <v>408010692</v>
      </c>
      <c r="Z40" s="13">
        <f>AA40*1.12725506764114</f>
        <v>782759971.57227063</v>
      </c>
      <c r="AA40" s="3">
        <v>694394724</v>
      </c>
      <c r="AB40">
        <v>2052</v>
      </c>
    </row>
    <row r="41" spans="1:28" x14ac:dyDescent="0.2">
      <c r="A41" t="s">
        <v>23611</v>
      </c>
      <c r="B41" t="s">
        <v>23612</v>
      </c>
      <c r="C41">
        <v>2013</v>
      </c>
      <c r="D41" t="s">
        <v>23613</v>
      </c>
      <c r="E41" t="s">
        <v>16512</v>
      </c>
      <c r="F41" t="s">
        <v>44031</v>
      </c>
      <c r="G41" t="s">
        <v>44033</v>
      </c>
      <c r="H41">
        <v>130</v>
      </c>
      <c r="I41" t="s">
        <v>25</v>
      </c>
      <c r="J41" t="s">
        <v>26</v>
      </c>
      <c r="M41" t="s">
        <v>9318</v>
      </c>
      <c r="N41" t="s">
        <v>23614</v>
      </c>
      <c r="O41" t="s">
        <v>23615</v>
      </c>
      <c r="P41" t="s">
        <v>9224</v>
      </c>
      <c r="Q41" t="s">
        <v>22587</v>
      </c>
      <c r="R41" t="s">
        <v>23616</v>
      </c>
      <c r="S41" t="s">
        <v>23617</v>
      </c>
      <c r="T41">
        <v>7.2</v>
      </c>
      <c r="U41">
        <v>739816</v>
      </c>
      <c r="V41" s="12">
        <f>W41*1.11098185502045</f>
        <v>222196371.00409001</v>
      </c>
      <c r="W41" s="3">
        <v>200000000</v>
      </c>
      <c r="X41" s="13">
        <f>Y41*1.11098185502045</f>
        <v>454407125.78344321</v>
      </c>
      <c r="Y41" s="3">
        <v>409013994</v>
      </c>
      <c r="Z41" s="13">
        <f>AA41*1.11098185502045</f>
        <v>1349633258.2466753</v>
      </c>
      <c r="AA41" s="3">
        <v>1214811252</v>
      </c>
      <c r="AB41">
        <v>1322</v>
      </c>
    </row>
    <row r="42" spans="1:28" x14ac:dyDescent="0.2">
      <c r="A42" t="s">
        <v>236</v>
      </c>
      <c r="B42" t="s">
        <v>237</v>
      </c>
      <c r="C42">
        <v>2002</v>
      </c>
      <c r="D42" t="s">
        <v>238</v>
      </c>
      <c r="E42" t="s">
        <v>16512</v>
      </c>
      <c r="F42" t="s">
        <v>44031</v>
      </c>
      <c r="G42" t="s">
        <v>44034</v>
      </c>
      <c r="H42">
        <v>142</v>
      </c>
      <c r="I42" t="s">
        <v>25</v>
      </c>
      <c r="J42" t="s">
        <v>26</v>
      </c>
      <c r="M42" t="s">
        <v>239</v>
      </c>
      <c r="N42" t="s">
        <v>240</v>
      </c>
      <c r="O42" t="s">
        <v>241</v>
      </c>
      <c r="P42" t="s">
        <v>242</v>
      </c>
      <c r="Q42" t="s">
        <v>243</v>
      </c>
      <c r="R42" t="s">
        <v>244</v>
      </c>
      <c r="S42" t="s">
        <v>245</v>
      </c>
      <c r="T42">
        <v>6.5</v>
      </c>
      <c r="U42">
        <v>625761</v>
      </c>
      <c r="V42" s="12">
        <f>W42*1.43863813229572</f>
        <v>165443385.21400779</v>
      </c>
      <c r="W42" s="3">
        <v>115000000</v>
      </c>
      <c r="X42" s="13">
        <f>Y42*1.43863813229572</f>
        <v>446951404.981323</v>
      </c>
      <c r="Y42" s="3">
        <v>310676740</v>
      </c>
      <c r="Z42" s="13">
        <f>AA42*1.43863813229572</f>
        <v>940552794.97315192</v>
      </c>
      <c r="AA42" s="3">
        <v>653779970</v>
      </c>
      <c r="AB42">
        <v>3660</v>
      </c>
    </row>
    <row r="43" spans="1:28" x14ac:dyDescent="0.2">
      <c r="A43" t="s">
        <v>32655</v>
      </c>
      <c r="B43" t="s">
        <v>23926</v>
      </c>
      <c r="C43">
        <v>2013</v>
      </c>
      <c r="D43" t="s">
        <v>8342</v>
      </c>
      <c r="E43" t="s">
        <v>44037</v>
      </c>
      <c r="F43" t="s">
        <v>44031</v>
      </c>
      <c r="G43" t="s">
        <v>44038</v>
      </c>
      <c r="H43">
        <v>102</v>
      </c>
      <c r="I43" t="s">
        <v>25</v>
      </c>
      <c r="J43" t="s">
        <v>26</v>
      </c>
      <c r="K43" t="s">
        <v>4779</v>
      </c>
      <c r="M43" t="s">
        <v>32656</v>
      </c>
      <c r="N43" t="s">
        <v>32657</v>
      </c>
      <c r="O43" t="s">
        <v>32658</v>
      </c>
      <c r="P43" t="s">
        <v>13795</v>
      </c>
      <c r="Q43" t="s">
        <v>32659</v>
      </c>
      <c r="R43" t="s">
        <v>32660</v>
      </c>
      <c r="S43" t="s">
        <v>32661</v>
      </c>
      <c r="T43">
        <v>7.4</v>
      </c>
      <c r="U43">
        <v>560595</v>
      </c>
      <c r="V43" s="12">
        <f>W43*1.11098185502045</f>
        <v>166647278.25306749</v>
      </c>
      <c r="W43" s="3">
        <v>150000000</v>
      </c>
      <c r="X43" s="13">
        <f>Y43*1.11098185502045</f>
        <v>445212656.61602181</v>
      </c>
      <c r="Y43" s="3">
        <v>400738009</v>
      </c>
      <c r="Z43" s="13">
        <f>AA43*1.11098185502045</f>
        <v>1422949285.0323522</v>
      </c>
      <c r="AA43" s="3">
        <v>1280803353</v>
      </c>
      <c r="AB43">
        <v>1123</v>
      </c>
    </row>
    <row r="44" spans="1:28" x14ac:dyDescent="0.2">
      <c r="A44" t="s">
        <v>36744</v>
      </c>
      <c r="B44" t="s">
        <v>36745</v>
      </c>
      <c r="C44">
        <v>2016</v>
      </c>
      <c r="D44" s="1">
        <v>42465</v>
      </c>
      <c r="E44" t="s">
        <v>16512</v>
      </c>
      <c r="F44" t="s">
        <v>44031</v>
      </c>
      <c r="G44" t="s">
        <v>44033</v>
      </c>
      <c r="H44">
        <v>147</v>
      </c>
      <c r="I44" t="s">
        <v>25</v>
      </c>
      <c r="J44" t="s">
        <v>26</v>
      </c>
      <c r="K44" t="s">
        <v>307</v>
      </c>
      <c r="L44" t="s">
        <v>12978</v>
      </c>
      <c r="M44" t="s">
        <v>4402</v>
      </c>
      <c r="N44" t="s">
        <v>14093</v>
      </c>
      <c r="O44" t="s">
        <v>36746</v>
      </c>
      <c r="P44" t="s">
        <v>13116</v>
      </c>
      <c r="Q44" t="s">
        <v>36747</v>
      </c>
      <c r="R44" t="s">
        <v>36748</v>
      </c>
      <c r="S44" t="s">
        <v>36749</v>
      </c>
      <c r="T44">
        <v>7.8</v>
      </c>
      <c r="U44">
        <v>644241</v>
      </c>
      <c r="V44" s="12">
        <f>W44*1.07834771485832</f>
        <v>269586928.71458</v>
      </c>
      <c r="W44" s="3">
        <v>250000000</v>
      </c>
      <c r="X44" s="13">
        <f>Y44*1.07834771485832</f>
        <v>440056825.21359515</v>
      </c>
      <c r="Y44" s="3">
        <v>408084349</v>
      </c>
      <c r="Z44" s="13">
        <f>AA44*1.07834771485832</f>
        <v>1243693056.0747018</v>
      </c>
      <c r="AA44" s="3">
        <v>1153332120</v>
      </c>
      <c r="AB44">
        <v>1422</v>
      </c>
    </row>
    <row r="45" spans="1:28" x14ac:dyDescent="0.2">
      <c r="A45" t="s">
        <v>30578</v>
      </c>
      <c r="B45" t="s">
        <v>30579</v>
      </c>
      <c r="C45">
        <v>2019</v>
      </c>
      <c r="D45" t="s">
        <v>30580</v>
      </c>
      <c r="E45" t="s">
        <v>44037</v>
      </c>
      <c r="F45" t="s">
        <v>44031</v>
      </c>
      <c r="G45" t="s">
        <v>44038</v>
      </c>
      <c r="H45">
        <v>100</v>
      </c>
      <c r="I45" t="s">
        <v>25</v>
      </c>
      <c r="J45" t="s">
        <v>26</v>
      </c>
      <c r="M45" t="s">
        <v>30581</v>
      </c>
      <c r="N45" t="s">
        <v>12866</v>
      </c>
      <c r="O45" t="s">
        <v>30582</v>
      </c>
      <c r="P45" t="s">
        <v>7373</v>
      </c>
      <c r="Q45" t="s">
        <v>12868</v>
      </c>
      <c r="R45" t="s">
        <v>30583</v>
      </c>
      <c r="S45" t="s">
        <v>30584</v>
      </c>
      <c r="T45">
        <v>7.8</v>
      </c>
      <c r="U45">
        <v>189129</v>
      </c>
      <c r="V45" s="12">
        <f>W45*1.01233684194057</f>
        <v>202467368.38811401</v>
      </c>
      <c r="W45" s="3">
        <v>200000000</v>
      </c>
      <c r="X45" s="13">
        <f>Y45*1.01233684194057</f>
        <v>439392666.30089587</v>
      </c>
      <c r="Y45" s="3">
        <v>434038008</v>
      </c>
      <c r="Z45" s="13">
        <f>AA45*1.01233684194057</f>
        <v>1086636892.4337034</v>
      </c>
      <c r="AA45" s="3">
        <v>1073394593</v>
      </c>
      <c r="AB45">
        <v>1287</v>
      </c>
    </row>
    <row r="46" spans="1:28" x14ac:dyDescent="0.2">
      <c r="A46" t="s">
        <v>22161</v>
      </c>
      <c r="B46" t="s">
        <v>22162</v>
      </c>
      <c r="C46">
        <v>2011</v>
      </c>
      <c r="D46" t="s">
        <v>22163</v>
      </c>
      <c r="E46" t="s">
        <v>44043</v>
      </c>
      <c r="F46" t="s">
        <v>44032</v>
      </c>
      <c r="G46" t="s">
        <v>44034</v>
      </c>
      <c r="H46">
        <v>130</v>
      </c>
      <c r="I46" t="s">
        <v>495</v>
      </c>
      <c r="J46" t="s">
        <v>26</v>
      </c>
      <c r="M46" t="s">
        <v>9340</v>
      </c>
      <c r="N46" t="s">
        <v>7223</v>
      </c>
      <c r="O46" t="s">
        <v>22164</v>
      </c>
      <c r="P46" t="s">
        <v>4765</v>
      </c>
      <c r="Q46" t="s">
        <v>22165</v>
      </c>
      <c r="R46" t="s">
        <v>22166</v>
      </c>
      <c r="S46" t="s">
        <v>22167</v>
      </c>
      <c r="T46">
        <v>8.1</v>
      </c>
      <c r="U46">
        <v>743339</v>
      </c>
      <c r="V46" s="12">
        <f>W46*1.1505830469594</f>
        <v>143822880.86992499</v>
      </c>
      <c r="W46" s="3">
        <v>125000000</v>
      </c>
      <c r="X46" s="13">
        <f>Y46*1.1505830469594</f>
        <v>438843086.03848237</v>
      </c>
      <c r="Y46" s="3">
        <v>381409310</v>
      </c>
      <c r="Z46" s="13">
        <f>AA46*1.1505830469594</f>
        <v>1544274017.6450844</v>
      </c>
      <c r="AA46" s="3">
        <v>1342166497</v>
      </c>
      <c r="AB46">
        <v>959</v>
      </c>
    </row>
    <row r="47" spans="1:28" x14ac:dyDescent="0.2">
      <c r="A47" t="s">
        <v>13577</v>
      </c>
      <c r="B47" t="s">
        <v>13578</v>
      </c>
      <c r="C47">
        <v>2017</v>
      </c>
      <c r="D47" s="1">
        <v>42741</v>
      </c>
      <c r="E47" t="s">
        <v>16512</v>
      </c>
      <c r="F47" t="s">
        <v>44031</v>
      </c>
      <c r="G47" t="s">
        <v>44034</v>
      </c>
      <c r="H47">
        <v>141</v>
      </c>
      <c r="I47" t="s">
        <v>13579</v>
      </c>
      <c r="J47" t="s">
        <v>26</v>
      </c>
      <c r="K47" t="s">
        <v>307</v>
      </c>
      <c r="L47" t="s">
        <v>3274</v>
      </c>
      <c r="M47" t="s">
        <v>7758</v>
      </c>
      <c r="N47" t="s">
        <v>13580</v>
      </c>
      <c r="O47" t="s">
        <v>13581</v>
      </c>
      <c r="P47" t="s">
        <v>13582</v>
      </c>
      <c r="Q47" t="s">
        <v>13583</v>
      </c>
      <c r="R47" t="s">
        <v>13584</v>
      </c>
      <c r="S47" t="s">
        <v>13585</v>
      </c>
      <c r="T47">
        <v>7.4</v>
      </c>
      <c r="U47">
        <v>535903</v>
      </c>
      <c r="V47" s="12">
        <f>W47*1.05585427545692</f>
        <v>157322287.04308107</v>
      </c>
      <c r="W47" s="3">
        <v>149000000</v>
      </c>
      <c r="X47" s="13">
        <f>Y47*1.05585427545692</f>
        <v>435606838.23387766</v>
      </c>
      <c r="Y47" s="3">
        <v>412563408</v>
      </c>
      <c r="Z47" s="13">
        <f>AA47*1.05585427545692</f>
        <v>867750681.39169466</v>
      </c>
      <c r="AA47" s="3">
        <v>821847012</v>
      </c>
      <c r="AB47">
        <v>2200</v>
      </c>
    </row>
    <row r="48" spans="1:28" x14ac:dyDescent="0.2">
      <c r="A48" t="s">
        <v>38302</v>
      </c>
      <c r="B48" t="s">
        <v>38303</v>
      </c>
      <c r="C48">
        <v>2019</v>
      </c>
      <c r="D48" s="1">
        <v>43619</v>
      </c>
      <c r="E48" t="s">
        <v>16512</v>
      </c>
      <c r="F48" t="s">
        <v>44031</v>
      </c>
      <c r="G48" t="s">
        <v>44033</v>
      </c>
      <c r="H48">
        <v>123</v>
      </c>
      <c r="I48" t="s">
        <v>360</v>
      </c>
      <c r="J48" t="s">
        <v>26</v>
      </c>
      <c r="M48" t="s">
        <v>16911</v>
      </c>
      <c r="N48" t="s">
        <v>16911</v>
      </c>
      <c r="O48" t="s">
        <v>38304</v>
      </c>
      <c r="P48" t="s">
        <v>32971</v>
      </c>
      <c r="Q48" t="s">
        <v>32974</v>
      </c>
      <c r="R48" t="s">
        <v>38305</v>
      </c>
      <c r="S48" t="s">
        <v>38306</v>
      </c>
      <c r="T48">
        <v>6.9</v>
      </c>
      <c r="U48">
        <v>422676</v>
      </c>
      <c r="V48" s="12">
        <f>W48*1.01233684194057</f>
        <v>161973894.71049121</v>
      </c>
      <c r="W48" s="3">
        <v>160000000</v>
      </c>
      <c r="X48" s="13">
        <f>Y48*1.01233684194057</f>
        <v>432095571.25926197</v>
      </c>
      <c r="Y48" s="3">
        <v>426829839</v>
      </c>
      <c r="Z48" s="13">
        <f>AA48*1.01233684194057</f>
        <v>1142195453.7876544</v>
      </c>
      <c r="AA48" s="3">
        <v>1128276090</v>
      </c>
      <c r="AB48">
        <v>7207</v>
      </c>
    </row>
    <row r="49" spans="1:28" hidden="1" x14ac:dyDescent="0.2">
      <c r="A49" t="s">
        <v>3618</v>
      </c>
      <c r="B49" t="s">
        <v>3619</v>
      </c>
      <c r="C49">
        <v>2001</v>
      </c>
      <c r="D49" t="s">
        <v>3620</v>
      </c>
      <c r="E49" t="s">
        <v>176</v>
      </c>
      <c r="F49" t="s">
        <v>44036</v>
      </c>
      <c r="H49">
        <v>128</v>
      </c>
      <c r="I49" t="s">
        <v>3621</v>
      </c>
      <c r="J49" t="s">
        <v>308</v>
      </c>
      <c r="K49" t="s">
        <v>26</v>
      </c>
      <c r="M49" t="s">
        <v>3622</v>
      </c>
      <c r="N49" t="s">
        <v>3622</v>
      </c>
      <c r="O49" t="s">
        <v>3623</v>
      </c>
      <c r="P49" t="s">
        <v>3624</v>
      </c>
      <c r="Q49" t="s">
        <v>3625</v>
      </c>
      <c r="R49" t="s">
        <v>3626</v>
      </c>
      <c r="S49" t="s">
        <v>3627</v>
      </c>
      <c r="T49">
        <v>7.1</v>
      </c>
      <c r="U49">
        <v>34629</v>
      </c>
      <c r="W49"/>
      <c r="X49"/>
      <c r="Y49">
        <v>1594779</v>
      </c>
      <c r="Z49"/>
      <c r="AA49">
        <v>7640680</v>
      </c>
      <c r="AB49">
        <v>155</v>
      </c>
    </row>
    <row r="50" spans="1:28" x14ac:dyDescent="0.2">
      <c r="A50" t="s">
        <v>39576</v>
      </c>
      <c r="B50" t="s">
        <v>39577</v>
      </c>
      <c r="C50">
        <v>2018</v>
      </c>
      <c r="D50" s="1">
        <v>43287</v>
      </c>
      <c r="E50" t="s">
        <v>16512</v>
      </c>
      <c r="F50" t="s">
        <v>44031</v>
      </c>
      <c r="G50" t="s">
        <v>44033</v>
      </c>
      <c r="H50">
        <v>128</v>
      </c>
      <c r="I50" t="s">
        <v>25</v>
      </c>
      <c r="J50" t="s">
        <v>26</v>
      </c>
      <c r="K50" t="s">
        <v>75</v>
      </c>
      <c r="M50" t="s">
        <v>14419</v>
      </c>
      <c r="N50" t="s">
        <v>39578</v>
      </c>
      <c r="O50" t="s">
        <v>39579</v>
      </c>
      <c r="P50" t="s">
        <v>9121</v>
      </c>
      <c r="Q50" t="s">
        <v>9122</v>
      </c>
      <c r="R50" t="s">
        <v>39580</v>
      </c>
      <c r="S50" t="s">
        <v>39581</v>
      </c>
      <c r="T50">
        <v>6.2</v>
      </c>
      <c r="U50">
        <v>256534</v>
      </c>
      <c r="V50" s="12">
        <f>W50*1.03068014830331</f>
        <v>175215625.21156269</v>
      </c>
      <c r="W50" s="3">
        <v>170000000</v>
      </c>
      <c r="X50" s="13">
        <f>Y50*1.03068014830331</f>
        <v>430535464.186023</v>
      </c>
      <c r="Y50" s="3">
        <v>417719760</v>
      </c>
      <c r="Z50" s="13">
        <f>AA50*1.03068014830331</f>
        <v>1372822832.8519237</v>
      </c>
      <c r="AA50" s="3">
        <v>1331958159</v>
      </c>
      <c r="AB50">
        <v>1853</v>
      </c>
    </row>
    <row r="51" spans="1:28" x14ac:dyDescent="0.2">
      <c r="A51" t="s">
        <v>6975</v>
      </c>
      <c r="B51" t="s">
        <v>6976</v>
      </c>
      <c r="C51">
        <v>2003</v>
      </c>
      <c r="D51" s="1">
        <v>37750</v>
      </c>
      <c r="E51" t="s">
        <v>16512</v>
      </c>
      <c r="F51" t="s">
        <v>44031</v>
      </c>
      <c r="G51" t="s">
        <v>44034</v>
      </c>
      <c r="H51">
        <v>143</v>
      </c>
      <c r="I51" t="s">
        <v>25</v>
      </c>
      <c r="J51" t="s">
        <v>26</v>
      </c>
      <c r="M51" t="s">
        <v>2666</v>
      </c>
      <c r="N51" t="s">
        <v>6977</v>
      </c>
      <c r="O51" t="s">
        <v>6978</v>
      </c>
      <c r="P51" t="s">
        <v>125</v>
      </c>
      <c r="Q51" t="s">
        <v>6979</v>
      </c>
      <c r="R51" t="s">
        <v>6980</v>
      </c>
      <c r="S51" t="s">
        <v>6981</v>
      </c>
      <c r="T51">
        <v>8</v>
      </c>
      <c r="U51">
        <v>1001260</v>
      </c>
      <c r="V51" s="12">
        <f>W51*1.40658152173913</f>
        <v>196921413.04347819</v>
      </c>
      <c r="W51" s="3">
        <v>140000000</v>
      </c>
      <c r="X51" s="13">
        <f>Y51*1.40658152173913</f>
        <v>429589573.54074985</v>
      </c>
      <c r="Y51" s="3">
        <v>305413918</v>
      </c>
      <c r="Z51" s="13">
        <f>AA51*1.40658152173913</f>
        <v>920275673.83785295</v>
      </c>
      <c r="AA51" s="3">
        <v>654264015</v>
      </c>
      <c r="AB51">
        <v>2196</v>
      </c>
    </row>
    <row r="52" spans="1:28" hidden="1" x14ac:dyDescent="0.2">
      <c r="A52" t="s">
        <v>3647</v>
      </c>
      <c r="B52" t="s">
        <v>3648</v>
      </c>
      <c r="C52">
        <v>2000</v>
      </c>
      <c r="D52" s="1">
        <v>37046</v>
      </c>
      <c r="E52" t="s">
        <v>1045</v>
      </c>
      <c r="F52" t="s">
        <v>44044</v>
      </c>
      <c r="G52" t="s">
        <v>44046</v>
      </c>
      <c r="H52">
        <v>110</v>
      </c>
      <c r="I52" t="s">
        <v>2359</v>
      </c>
      <c r="J52" t="s">
        <v>308</v>
      </c>
      <c r="M52" t="s">
        <v>3649</v>
      </c>
      <c r="N52" t="s">
        <v>3650</v>
      </c>
      <c r="O52" t="s">
        <v>3651</v>
      </c>
      <c r="P52" t="s">
        <v>3652</v>
      </c>
      <c r="Q52" t="s">
        <v>3653</v>
      </c>
      <c r="R52" t="s">
        <v>3654</v>
      </c>
      <c r="S52" t="s">
        <v>3655</v>
      </c>
      <c r="T52">
        <v>7.3</v>
      </c>
      <c r="U52">
        <v>10701</v>
      </c>
      <c r="W52" t="s">
        <v>3656</v>
      </c>
      <c r="X52"/>
      <c r="Y52"/>
      <c r="Z52"/>
      <c r="AA52">
        <v>290754</v>
      </c>
      <c r="AB52">
        <v>29</v>
      </c>
    </row>
    <row r="53" spans="1:28" x14ac:dyDescent="0.2">
      <c r="A53" t="s">
        <v>32611</v>
      </c>
      <c r="B53" t="s">
        <v>32612</v>
      </c>
      <c r="C53">
        <v>2017</v>
      </c>
      <c r="D53" s="1">
        <v>43101</v>
      </c>
      <c r="E53" t="s">
        <v>16512</v>
      </c>
      <c r="F53" t="s">
        <v>44031</v>
      </c>
      <c r="G53" t="s">
        <v>44038</v>
      </c>
      <c r="H53">
        <v>119</v>
      </c>
      <c r="I53" t="s">
        <v>32613</v>
      </c>
      <c r="J53" t="s">
        <v>26</v>
      </c>
      <c r="M53" t="s">
        <v>4505</v>
      </c>
      <c r="N53" t="s">
        <v>32614</v>
      </c>
      <c r="O53" t="s">
        <v>32615</v>
      </c>
      <c r="P53" t="s">
        <v>4689</v>
      </c>
      <c r="Q53" t="s">
        <v>25745</v>
      </c>
      <c r="R53" t="s">
        <v>32616</v>
      </c>
      <c r="S53" t="s">
        <v>32617</v>
      </c>
      <c r="T53">
        <v>6.9</v>
      </c>
      <c r="U53">
        <v>308721</v>
      </c>
      <c r="V53" s="12">
        <f>W53*1.05585427545692</f>
        <v>95026884.791122794</v>
      </c>
      <c r="W53" s="3">
        <v>90000000</v>
      </c>
      <c r="X53" s="13">
        <f>Y53*1.05585427545692</f>
        <v>427135469.14442354</v>
      </c>
      <c r="Y53" s="3">
        <v>404540171</v>
      </c>
      <c r="Z53" s="13">
        <f>AA53*1.05585427545692</f>
        <v>1015839760.363117</v>
      </c>
      <c r="AA53" s="3">
        <v>962102237</v>
      </c>
      <c r="AB53">
        <v>887</v>
      </c>
    </row>
    <row r="54" spans="1:28" x14ac:dyDescent="0.2">
      <c r="A54" t="s">
        <v>1618</v>
      </c>
      <c r="B54" t="s">
        <v>1619</v>
      </c>
      <c r="C54">
        <v>2001</v>
      </c>
      <c r="D54" t="s">
        <v>628</v>
      </c>
      <c r="E54" t="s">
        <v>44037</v>
      </c>
      <c r="F54" t="s">
        <v>44031</v>
      </c>
      <c r="G54" t="s">
        <v>44038</v>
      </c>
      <c r="H54">
        <v>92</v>
      </c>
      <c r="I54" t="s">
        <v>25</v>
      </c>
      <c r="J54" t="s">
        <v>26</v>
      </c>
      <c r="M54" t="s">
        <v>1620</v>
      </c>
      <c r="N54" t="s">
        <v>1621</v>
      </c>
      <c r="O54" t="s">
        <v>1622</v>
      </c>
      <c r="P54" t="s">
        <v>1623</v>
      </c>
      <c r="Q54" t="s">
        <v>1624</v>
      </c>
      <c r="R54" t="s">
        <v>1625</v>
      </c>
      <c r="S54" t="s">
        <v>1626</v>
      </c>
      <c r="T54">
        <v>8</v>
      </c>
      <c r="U54">
        <v>794964</v>
      </c>
      <c r="V54" s="12">
        <f>W54*1.46138339920949</f>
        <v>168059090.90909135</v>
      </c>
      <c r="W54" s="3">
        <v>115000000</v>
      </c>
      <c r="X54" s="13">
        <f>Y54*1.46138339920949</f>
        <v>423678803.67936867</v>
      </c>
      <c r="Y54" s="3">
        <v>289916256</v>
      </c>
      <c r="Z54" s="13">
        <f>AA54*1.46138339920949</f>
        <v>846113324.15454769</v>
      </c>
      <c r="AA54" s="3">
        <v>578981070</v>
      </c>
      <c r="AB54">
        <v>687</v>
      </c>
    </row>
    <row r="55" spans="1:28" x14ac:dyDescent="0.2">
      <c r="A55" t="s">
        <v>11537</v>
      </c>
      <c r="B55" t="s">
        <v>11538</v>
      </c>
      <c r="C55">
        <v>2007</v>
      </c>
      <c r="D55" s="1">
        <v>39087</v>
      </c>
      <c r="E55" t="s">
        <v>16512</v>
      </c>
      <c r="F55" t="s">
        <v>44031</v>
      </c>
      <c r="G55" t="s">
        <v>44033</v>
      </c>
      <c r="H55">
        <v>139</v>
      </c>
      <c r="I55" t="s">
        <v>25</v>
      </c>
      <c r="J55" t="s">
        <v>26</v>
      </c>
      <c r="K55" t="s">
        <v>27</v>
      </c>
      <c r="M55" t="s">
        <v>464</v>
      </c>
      <c r="N55" t="s">
        <v>11539</v>
      </c>
      <c r="O55" t="s">
        <v>11540</v>
      </c>
      <c r="P55" t="s">
        <v>467</v>
      </c>
      <c r="Q55" t="s">
        <v>6529</v>
      </c>
      <c r="R55" t="s">
        <v>11541</v>
      </c>
      <c r="S55" t="s">
        <v>11542</v>
      </c>
      <c r="T55">
        <v>6.2</v>
      </c>
      <c r="U55">
        <v>489497</v>
      </c>
      <c r="V55" s="12">
        <f>W55*1.24823238899982</f>
        <v>322043956.36195356</v>
      </c>
      <c r="W55" s="3">
        <v>258000000</v>
      </c>
      <c r="X55" s="13">
        <f>Y55*1.24823238899982</f>
        <v>420068024.08452326</v>
      </c>
      <c r="Y55" s="3">
        <v>336530303</v>
      </c>
      <c r="Z55" s="13">
        <f>AA55*144548551.06</f>
        <v>1.2936854978994152E+17</v>
      </c>
      <c r="AA55" s="3">
        <v>894983373</v>
      </c>
      <c r="AB55">
        <v>2068</v>
      </c>
    </row>
    <row r="56" spans="1:28" x14ac:dyDescent="0.2">
      <c r="A56" t="s">
        <v>37907</v>
      </c>
      <c r="B56" t="s">
        <v>37908</v>
      </c>
      <c r="C56">
        <v>2017</v>
      </c>
      <c r="D56" t="s">
        <v>37909</v>
      </c>
      <c r="E56" t="s">
        <v>16512</v>
      </c>
      <c r="F56" t="s">
        <v>44031</v>
      </c>
      <c r="G56" t="s">
        <v>44038</v>
      </c>
      <c r="H56">
        <v>136</v>
      </c>
      <c r="I56" t="s">
        <v>25</v>
      </c>
      <c r="J56" t="s">
        <v>26</v>
      </c>
      <c r="M56" t="s">
        <v>13003</v>
      </c>
      <c r="N56" t="s">
        <v>37910</v>
      </c>
      <c r="O56" t="s">
        <v>37911</v>
      </c>
      <c r="P56" t="s">
        <v>9121</v>
      </c>
      <c r="Q56" t="s">
        <v>30881</v>
      </c>
      <c r="R56" t="s">
        <v>37912</v>
      </c>
      <c r="S56" t="s">
        <v>37913</v>
      </c>
      <c r="T56">
        <v>7.6</v>
      </c>
      <c r="U56">
        <v>550182</v>
      </c>
      <c r="V56" s="12">
        <f>W56*1.05585427545692</f>
        <v>211170855.09138399</v>
      </c>
      <c r="W56" s="3">
        <v>200000000</v>
      </c>
      <c r="X56" s="13">
        <f>Y56*1.05585427545692</f>
        <v>411585829.31997019</v>
      </c>
      <c r="Y56" s="3">
        <v>389813101</v>
      </c>
      <c r="Z56" s="13">
        <f>AA56*1.05585427545692</f>
        <v>912000519.4001354</v>
      </c>
      <c r="AA56" s="3">
        <v>863756051</v>
      </c>
      <c r="AB56">
        <v>1047</v>
      </c>
    </row>
    <row r="57" spans="1:28" hidden="1" x14ac:dyDescent="0.2">
      <c r="A57" t="s">
        <v>3693</v>
      </c>
      <c r="B57" t="s">
        <v>3694</v>
      </c>
      <c r="C57">
        <v>2001</v>
      </c>
      <c r="D57" s="1">
        <v>36986</v>
      </c>
      <c r="E57" t="s">
        <v>176</v>
      </c>
      <c r="F57" t="s">
        <v>44036</v>
      </c>
      <c r="H57">
        <v>119</v>
      </c>
      <c r="I57" t="s">
        <v>3695</v>
      </c>
      <c r="J57" t="s">
        <v>26</v>
      </c>
      <c r="M57" t="s">
        <v>3696</v>
      </c>
      <c r="N57" t="s">
        <v>3697</v>
      </c>
      <c r="O57" t="s">
        <v>3698</v>
      </c>
      <c r="P57" t="s">
        <v>3699</v>
      </c>
      <c r="Q57" t="s">
        <v>3700</v>
      </c>
      <c r="R57" t="s">
        <v>3701</v>
      </c>
      <c r="S57" t="s">
        <v>3702</v>
      </c>
      <c r="T57">
        <v>6.1</v>
      </c>
      <c r="U57">
        <v>11080</v>
      </c>
      <c r="W57"/>
      <c r="X57"/>
      <c r="Y57">
        <v>405094</v>
      </c>
      <c r="Z57"/>
      <c r="AA57">
        <v>2672527</v>
      </c>
      <c r="AB57">
        <v>78</v>
      </c>
    </row>
    <row r="58" spans="1:28" x14ac:dyDescent="0.2">
      <c r="A58" t="s">
        <v>28070</v>
      </c>
      <c r="B58" t="s">
        <v>28071</v>
      </c>
      <c r="C58">
        <v>2013</v>
      </c>
      <c r="D58" s="1">
        <v>41557</v>
      </c>
      <c r="E58" t="s">
        <v>44037</v>
      </c>
      <c r="F58" t="s">
        <v>44031</v>
      </c>
      <c r="G58" t="s">
        <v>44038</v>
      </c>
      <c r="H58">
        <v>98</v>
      </c>
      <c r="I58" t="s">
        <v>12161</v>
      </c>
      <c r="J58" t="s">
        <v>26</v>
      </c>
      <c r="K58" t="s">
        <v>787</v>
      </c>
      <c r="M58" t="s">
        <v>23934</v>
      </c>
      <c r="N58" t="s">
        <v>3842</v>
      </c>
      <c r="O58" t="s">
        <v>28072</v>
      </c>
      <c r="P58" t="s">
        <v>11114</v>
      </c>
      <c r="Q58" t="s">
        <v>28073</v>
      </c>
      <c r="R58" t="s">
        <v>28074</v>
      </c>
      <c r="S58" t="s">
        <v>28075</v>
      </c>
      <c r="T58">
        <v>7.3</v>
      </c>
      <c r="U58">
        <v>363248</v>
      </c>
      <c r="V58" s="12">
        <f>W58*1.11098185502045</f>
        <v>84434620.981554195</v>
      </c>
      <c r="W58" s="3">
        <v>76000000</v>
      </c>
      <c r="X58" s="13">
        <f>Y58*1.11098185502045</f>
        <v>408913964.19611609</v>
      </c>
      <c r="Y58" s="3">
        <v>368065385</v>
      </c>
      <c r="Z58" s="13">
        <f>AA58*1.11098185502045</f>
        <v>1078503417.0256915</v>
      </c>
      <c r="AA58" s="3">
        <v>970766005</v>
      </c>
      <c r="AB58">
        <v>321</v>
      </c>
    </row>
    <row r="59" spans="1:28" x14ac:dyDescent="0.2">
      <c r="A59" t="s">
        <v>24611</v>
      </c>
      <c r="B59" t="s">
        <v>24612</v>
      </c>
      <c r="C59">
        <v>2011</v>
      </c>
      <c r="D59" t="s">
        <v>24042</v>
      </c>
      <c r="E59" t="s">
        <v>16512</v>
      </c>
      <c r="F59" t="s">
        <v>44031</v>
      </c>
      <c r="G59" t="s">
        <v>44033</v>
      </c>
      <c r="H59">
        <v>154</v>
      </c>
      <c r="I59" t="s">
        <v>25</v>
      </c>
      <c r="J59" t="s">
        <v>26</v>
      </c>
      <c r="M59" t="s">
        <v>995</v>
      </c>
      <c r="N59" t="s">
        <v>1276</v>
      </c>
      <c r="O59" t="s">
        <v>24613</v>
      </c>
      <c r="P59" t="s">
        <v>11792</v>
      </c>
      <c r="Q59" t="s">
        <v>24614</v>
      </c>
      <c r="R59" t="s">
        <v>24615</v>
      </c>
      <c r="S59" t="s">
        <v>24616</v>
      </c>
      <c r="T59">
        <v>6.2</v>
      </c>
      <c r="U59">
        <v>380021</v>
      </c>
      <c r="V59" s="12">
        <f>W59*1.1505830469594</f>
        <v>224363694.157083</v>
      </c>
      <c r="W59" s="3">
        <v>195000000</v>
      </c>
      <c r="X59" s="13">
        <f>Y59*1.1505830469594</f>
        <v>405454584.68461746</v>
      </c>
      <c r="Y59" s="3">
        <v>352390543</v>
      </c>
      <c r="Z59" s="13">
        <f>AA59*1.1505830469594</f>
        <v>1293018415.5707526</v>
      </c>
      <c r="AA59" s="3">
        <v>1123794079</v>
      </c>
      <c r="AB59">
        <v>946</v>
      </c>
    </row>
    <row r="60" spans="1:28" x14ac:dyDescent="0.2">
      <c r="A60" t="s">
        <v>11531</v>
      </c>
      <c r="B60" t="s">
        <v>11532</v>
      </c>
      <c r="C60">
        <v>2007</v>
      </c>
      <c r="D60" t="s">
        <v>9407</v>
      </c>
      <c r="E60" t="s">
        <v>44037</v>
      </c>
      <c r="F60" t="s">
        <v>44031</v>
      </c>
      <c r="G60" t="s">
        <v>44038</v>
      </c>
      <c r="H60">
        <v>93</v>
      </c>
      <c r="I60" t="s">
        <v>25</v>
      </c>
      <c r="J60" t="s">
        <v>26</v>
      </c>
      <c r="M60" t="s">
        <v>11533</v>
      </c>
      <c r="N60" t="s">
        <v>11293</v>
      </c>
      <c r="O60" t="s">
        <v>11534</v>
      </c>
      <c r="P60" t="s">
        <v>278</v>
      </c>
      <c r="Q60" t="s">
        <v>279</v>
      </c>
      <c r="R60" t="s">
        <v>11535</v>
      </c>
      <c r="S60" t="s">
        <v>11536</v>
      </c>
      <c r="T60">
        <v>6.1</v>
      </c>
      <c r="U60">
        <v>274290</v>
      </c>
      <c r="V60" s="12">
        <f>W60*1.24823238899982</f>
        <v>199717182.23997119</v>
      </c>
      <c r="W60" s="3">
        <v>160000000</v>
      </c>
      <c r="X60" s="13">
        <f>Y60*1.24823238899982</f>
        <v>402829486.67700809</v>
      </c>
      <c r="Y60" s="3">
        <v>322719944</v>
      </c>
      <c r="Z60" s="13">
        <f>AA60*144548551.06</f>
        <v>1.1757107625846843E+17</v>
      </c>
      <c r="AA60" s="3">
        <v>813367380</v>
      </c>
      <c r="AB60">
        <v>366</v>
      </c>
    </row>
    <row r="61" spans="1:28" x14ac:dyDescent="0.2">
      <c r="A61" t="s">
        <v>11788</v>
      </c>
      <c r="B61" t="s">
        <v>11789</v>
      </c>
      <c r="C61">
        <v>2007</v>
      </c>
      <c r="D61" t="s">
        <v>11790</v>
      </c>
      <c r="E61" t="s">
        <v>16512</v>
      </c>
      <c r="F61" t="s">
        <v>44031</v>
      </c>
      <c r="G61" t="s">
        <v>44033</v>
      </c>
      <c r="H61">
        <v>144</v>
      </c>
      <c r="I61" t="s">
        <v>25</v>
      </c>
      <c r="J61" t="s">
        <v>26</v>
      </c>
      <c r="K61" t="s">
        <v>308</v>
      </c>
      <c r="M61" t="s">
        <v>995</v>
      </c>
      <c r="N61" t="s">
        <v>10213</v>
      </c>
      <c r="O61" t="s">
        <v>11791</v>
      </c>
      <c r="P61" t="s">
        <v>11792</v>
      </c>
      <c r="Q61" t="s">
        <v>11793</v>
      </c>
      <c r="R61" t="s">
        <v>11794</v>
      </c>
      <c r="S61" t="s">
        <v>11795</v>
      </c>
      <c r="T61">
        <v>7</v>
      </c>
      <c r="U61">
        <v>589274</v>
      </c>
      <c r="V61" s="12">
        <f>W61*1.24823238899982</f>
        <v>187234858.34997299</v>
      </c>
      <c r="W61" s="3">
        <v>150000000</v>
      </c>
      <c r="X61" s="13">
        <f>Y61*1.24823238899982</f>
        <v>398493438.16748756</v>
      </c>
      <c r="Y61" s="3">
        <v>319246193</v>
      </c>
      <c r="Z61" s="13">
        <f>AA61*144548551.06</f>
        <v>1.0258752037211138E+17</v>
      </c>
      <c r="AA61" s="3">
        <v>709709780</v>
      </c>
      <c r="AB61">
        <v>1876</v>
      </c>
    </row>
    <row r="62" spans="1:28" x14ac:dyDescent="0.2">
      <c r="A62" t="s">
        <v>34653</v>
      </c>
      <c r="B62" t="s">
        <v>34654</v>
      </c>
      <c r="C62">
        <v>2016</v>
      </c>
      <c r="D62" s="1">
        <v>42531</v>
      </c>
      <c r="E62" t="s">
        <v>44037</v>
      </c>
      <c r="F62" t="s">
        <v>44031</v>
      </c>
      <c r="G62" t="s">
        <v>44038</v>
      </c>
      <c r="H62">
        <v>87</v>
      </c>
      <c r="I62" t="s">
        <v>12161</v>
      </c>
      <c r="J62" t="s">
        <v>26</v>
      </c>
      <c r="M62" t="s">
        <v>34655</v>
      </c>
      <c r="N62" t="s">
        <v>3842</v>
      </c>
      <c r="O62" t="s">
        <v>34656</v>
      </c>
      <c r="P62" t="s">
        <v>3806</v>
      </c>
      <c r="Q62" t="s">
        <v>34657</v>
      </c>
      <c r="R62" t="s">
        <v>34658</v>
      </c>
      <c r="S62" t="s">
        <v>34659</v>
      </c>
      <c r="T62">
        <v>6.5</v>
      </c>
      <c r="U62">
        <v>179235</v>
      </c>
      <c r="V62" s="12">
        <f>W62*1.07834771485832</f>
        <v>80876078.614373997</v>
      </c>
      <c r="W62" s="3">
        <v>75000000</v>
      </c>
      <c r="X62" s="13">
        <f>Y62*1.07834771485832</f>
        <v>397246400.4451133</v>
      </c>
      <c r="Y62" s="3">
        <v>368384330</v>
      </c>
      <c r="Z62" s="13">
        <f>AA62*1.07834771485832</f>
        <v>944048065.81852913</v>
      </c>
      <c r="AA62" s="3">
        <v>875457937</v>
      </c>
      <c r="AB62">
        <v>336</v>
      </c>
    </row>
    <row r="63" spans="1:28" x14ac:dyDescent="0.2">
      <c r="A63" t="s">
        <v>19531</v>
      </c>
      <c r="B63" t="s">
        <v>19532</v>
      </c>
      <c r="C63">
        <v>2010</v>
      </c>
      <c r="D63" s="1">
        <v>40240</v>
      </c>
      <c r="E63" t="s">
        <v>44043</v>
      </c>
      <c r="F63" t="s">
        <v>44040</v>
      </c>
      <c r="G63" t="s">
        <v>44034</v>
      </c>
      <c r="H63">
        <v>108</v>
      </c>
      <c r="I63" t="s">
        <v>229</v>
      </c>
      <c r="J63" t="s">
        <v>26</v>
      </c>
      <c r="M63" t="s">
        <v>330</v>
      </c>
      <c r="N63" t="s">
        <v>19533</v>
      </c>
      <c r="O63" t="s">
        <v>19534</v>
      </c>
      <c r="P63" t="s">
        <v>125</v>
      </c>
      <c r="Q63" t="s">
        <v>19535</v>
      </c>
      <c r="R63" t="s">
        <v>19536</v>
      </c>
      <c r="S63" t="s">
        <v>19537</v>
      </c>
      <c r="T63">
        <v>6.4</v>
      </c>
      <c r="U63">
        <v>376706</v>
      </c>
      <c r="V63" s="12">
        <f>W63*1.18690152988223</f>
        <v>237380305.976446</v>
      </c>
      <c r="W63" s="3">
        <v>200000000</v>
      </c>
      <c r="X63" s="13">
        <f>Y63*1.18690152988223</f>
        <v>396651939.73204064</v>
      </c>
      <c r="Y63" s="3">
        <v>334191110</v>
      </c>
      <c r="Z63" s="13">
        <f>AA63*1.18690152988223</f>
        <v>1217128481.7029092</v>
      </c>
      <c r="AA63" s="3">
        <v>1025467110</v>
      </c>
      <c r="AB63">
        <v>790</v>
      </c>
    </row>
    <row r="64" spans="1:28" x14ac:dyDescent="0.2">
      <c r="A64" t="s">
        <v>2602</v>
      </c>
      <c r="B64" t="s">
        <v>2603</v>
      </c>
      <c r="C64">
        <v>2003</v>
      </c>
      <c r="D64" t="s">
        <v>932</v>
      </c>
      <c r="E64" t="s">
        <v>16512</v>
      </c>
      <c r="F64" t="s">
        <v>44033</v>
      </c>
      <c r="H64">
        <v>138</v>
      </c>
      <c r="I64" t="s">
        <v>25</v>
      </c>
      <c r="J64" t="s">
        <v>26</v>
      </c>
      <c r="K64" t="s">
        <v>27</v>
      </c>
      <c r="M64" t="s">
        <v>2604</v>
      </c>
      <c r="N64" t="s">
        <v>2605</v>
      </c>
      <c r="O64" t="s">
        <v>2606</v>
      </c>
      <c r="P64" t="s">
        <v>2607</v>
      </c>
      <c r="Q64" t="s">
        <v>2608</v>
      </c>
      <c r="R64" t="s">
        <v>2609</v>
      </c>
      <c r="S64" t="s">
        <v>2610</v>
      </c>
      <c r="T64">
        <v>7.2</v>
      </c>
      <c r="U64">
        <v>506036</v>
      </c>
      <c r="V64" s="12">
        <f>W64*1.40658152173913</f>
        <v>210987228.2608695</v>
      </c>
      <c r="W64" s="3">
        <v>150000000</v>
      </c>
      <c r="X64" s="13">
        <f>Y64*1.40658152173913</f>
        <v>396060246.99929881</v>
      </c>
      <c r="Y64" s="3">
        <v>281576461</v>
      </c>
      <c r="Z64" s="13">
        <f>AA64*1.40658152173913</f>
        <v>1043469534.0151627</v>
      </c>
      <c r="AA64" s="3">
        <v>741847890</v>
      </c>
      <c r="AB64">
        <v>2788</v>
      </c>
    </row>
    <row r="65" spans="1:28" x14ac:dyDescent="0.2">
      <c r="A65" t="s">
        <v>41781</v>
      </c>
      <c r="B65" t="s">
        <v>41782</v>
      </c>
      <c r="C65">
        <v>2019</v>
      </c>
      <c r="D65" s="1">
        <v>43745</v>
      </c>
      <c r="E65" t="s">
        <v>16512</v>
      </c>
      <c r="F65" t="s">
        <v>44031</v>
      </c>
      <c r="G65" t="s">
        <v>44033</v>
      </c>
      <c r="H65">
        <v>129</v>
      </c>
      <c r="I65" t="s">
        <v>25</v>
      </c>
      <c r="J65" t="s">
        <v>26</v>
      </c>
      <c r="K65" t="s">
        <v>64</v>
      </c>
      <c r="L65" t="s">
        <v>923</v>
      </c>
      <c r="M65" t="s">
        <v>29004</v>
      </c>
      <c r="N65" t="s">
        <v>32614</v>
      </c>
      <c r="O65" t="s">
        <v>41783</v>
      </c>
      <c r="P65" t="s">
        <v>26508</v>
      </c>
      <c r="Q65" t="s">
        <v>41784</v>
      </c>
      <c r="R65" t="s">
        <v>713</v>
      </c>
      <c r="S65" t="s">
        <v>714</v>
      </c>
      <c r="T65">
        <v>7.5</v>
      </c>
      <c r="U65">
        <v>304708</v>
      </c>
      <c r="V65" s="12">
        <f>W65*1.01233684194057</f>
        <v>161973894.71049121</v>
      </c>
      <c r="W65" s="3">
        <v>160000000</v>
      </c>
      <c r="X65" s="13">
        <f>Y65*1.01233684194057</f>
        <v>395350017.60536629</v>
      </c>
      <c r="Y65" s="3">
        <v>390532085</v>
      </c>
      <c r="Z65" s="13">
        <f>AA65*1.01233684194057</f>
        <v>1145892412.7747581</v>
      </c>
      <c r="AA65" s="3">
        <v>1131927996</v>
      </c>
      <c r="AB65">
        <v>2041</v>
      </c>
    </row>
    <row r="66" spans="1:28" x14ac:dyDescent="0.2">
      <c r="A66" t="s">
        <v>35565</v>
      </c>
      <c r="B66" t="s">
        <v>35566</v>
      </c>
      <c r="C66">
        <v>2016</v>
      </c>
      <c r="D66" t="s">
        <v>20243</v>
      </c>
      <c r="E66" t="s">
        <v>44043</v>
      </c>
      <c r="F66" t="s">
        <v>44032</v>
      </c>
      <c r="G66" t="s">
        <v>44040</v>
      </c>
      <c r="H66">
        <v>106</v>
      </c>
      <c r="I66" t="s">
        <v>495</v>
      </c>
      <c r="J66" t="s">
        <v>26</v>
      </c>
      <c r="M66" t="s">
        <v>2446</v>
      </c>
      <c r="N66" t="s">
        <v>35567</v>
      </c>
      <c r="O66" t="s">
        <v>35568</v>
      </c>
      <c r="P66" t="s">
        <v>35569</v>
      </c>
      <c r="Q66" t="s">
        <v>35570</v>
      </c>
      <c r="R66" t="s">
        <v>35571</v>
      </c>
      <c r="S66" t="s">
        <v>35572</v>
      </c>
      <c r="T66">
        <v>7.4</v>
      </c>
      <c r="U66">
        <v>254949</v>
      </c>
      <c r="V66" s="12">
        <f>W66*1.07834771485832</f>
        <v>188710850.10020602</v>
      </c>
      <c r="W66" s="3">
        <v>175000000</v>
      </c>
      <c r="X66" s="13">
        <f>Y66*1.07834771485832</f>
        <v>392519779.19291228</v>
      </c>
      <c r="Y66" s="3">
        <v>364001123</v>
      </c>
      <c r="Z66" s="13">
        <f>AA66*1.07834771485832</f>
        <v>1042279143.7267821</v>
      </c>
      <c r="AA66" s="3">
        <v>966552003</v>
      </c>
      <c r="AB66">
        <v>595</v>
      </c>
    </row>
    <row r="67" spans="1:28" x14ac:dyDescent="0.2">
      <c r="A67" t="s">
        <v>24978</v>
      </c>
      <c r="B67" t="s">
        <v>24979</v>
      </c>
      <c r="C67">
        <v>2016</v>
      </c>
      <c r="D67" t="s">
        <v>17140</v>
      </c>
      <c r="E67" t="s">
        <v>16512</v>
      </c>
      <c r="F67" t="s">
        <v>44031</v>
      </c>
      <c r="G67" t="s">
        <v>44038</v>
      </c>
      <c r="H67">
        <v>108</v>
      </c>
      <c r="I67" t="s">
        <v>25</v>
      </c>
      <c r="J67" t="s">
        <v>26</v>
      </c>
      <c r="M67" t="s">
        <v>24980</v>
      </c>
      <c r="N67" t="s">
        <v>21443</v>
      </c>
      <c r="O67" t="s">
        <v>24981</v>
      </c>
      <c r="P67" t="s">
        <v>5063</v>
      </c>
      <c r="Q67" t="s">
        <v>24982</v>
      </c>
      <c r="R67" t="s">
        <v>24983</v>
      </c>
      <c r="S67" t="s">
        <v>24984</v>
      </c>
      <c r="T67">
        <v>8</v>
      </c>
      <c r="U67">
        <v>882037</v>
      </c>
      <c r="V67" s="12">
        <f>W67*1.07834771485832</f>
        <v>62544167.46178256</v>
      </c>
      <c r="W67" s="3">
        <v>58000000</v>
      </c>
      <c r="X67" s="13">
        <f>Y67*1.07834771485832</f>
        <v>391516469.3821401</v>
      </c>
      <c r="Y67" s="3">
        <v>363070709</v>
      </c>
      <c r="Z67" s="13">
        <f>AA67*1.07834771485832</f>
        <v>843928028.96459532</v>
      </c>
      <c r="AA67" s="3">
        <v>782612155</v>
      </c>
      <c r="AB67">
        <v>1449</v>
      </c>
    </row>
    <row r="68" spans="1:28" x14ac:dyDescent="0.2">
      <c r="A68" t="s">
        <v>272</v>
      </c>
      <c r="B68" t="s">
        <v>273</v>
      </c>
      <c r="C68">
        <v>2001</v>
      </c>
      <c r="D68" t="s">
        <v>274</v>
      </c>
      <c r="E68" t="s">
        <v>44037</v>
      </c>
      <c r="F68" t="s">
        <v>44031</v>
      </c>
      <c r="G68" t="s">
        <v>44038</v>
      </c>
      <c r="H68">
        <v>90</v>
      </c>
      <c r="I68" t="s">
        <v>25</v>
      </c>
      <c r="J68" t="s">
        <v>26</v>
      </c>
      <c r="M68" t="s">
        <v>275</v>
      </c>
      <c r="N68" t="s">
        <v>276</v>
      </c>
      <c r="O68" t="s">
        <v>277</v>
      </c>
      <c r="P68" t="s">
        <v>278</v>
      </c>
      <c r="Q68" t="s">
        <v>279</v>
      </c>
      <c r="R68" t="s">
        <v>280</v>
      </c>
      <c r="S68" t="s">
        <v>281</v>
      </c>
      <c r="T68">
        <v>7.8</v>
      </c>
      <c r="U68">
        <v>600116</v>
      </c>
      <c r="V68" s="12">
        <f>W68*1.46138339920949</f>
        <v>87683003.952569395</v>
      </c>
      <c r="W68" s="3">
        <v>60000000</v>
      </c>
      <c r="X68" s="13">
        <f>Y68*1.46138339920949</f>
        <v>391161203.62462556</v>
      </c>
      <c r="Y68" s="3">
        <v>267665011</v>
      </c>
      <c r="Z68" s="13">
        <f>AA68*1.46138339920949</f>
        <v>712818686.89434969</v>
      </c>
      <c r="AA68" s="3">
        <v>487769799</v>
      </c>
      <c r="AB68">
        <v>1071</v>
      </c>
    </row>
    <row r="69" spans="1:28" x14ac:dyDescent="0.2">
      <c r="A69" t="s">
        <v>952</v>
      </c>
      <c r="B69" t="s">
        <v>953</v>
      </c>
      <c r="C69">
        <v>2000</v>
      </c>
      <c r="D69" s="1">
        <v>36719</v>
      </c>
      <c r="E69" t="s">
        <v>1045</v>
      </c>
      <c r="F69" t="s">
        <v>44040</v>
      </c>
      <c r="G69" t="s">
        <v>44034</v>
      </c>
      <c r="H69">
        <v>104</v>
      </c>
      <c r="I69" t="s">
        <v>97</v>
      </c>
      <c r="J69" t="s">
        <v>26</v>
      </c>
      <c r="M69" t="s">
        <v>954</v>
      </c>
      <c r="N69" t="s">
        <v>955</v>
      </c>
      <c r="O69" t="s">
        <v>956</v>
      </c>
      <c r="P69" t="s">
        <v>957</v>
      </c>
      <c r="Q69" t="s">
        <v>958</v>
      </c>
      <c r="R69" t="s">
        <v>959</v>
      </c>
      <c r="S69" t="s">
        <v>960</v>
      </c>
      <c r="T69">
        <v>6.2</v>
      </c>
      <c r="U69">
        <v>198436</v>
      </c>
      <c r="V69" s="12">
        <f>W69*1.5029674796748</f>
        <v>184865000.00000042</v>
      </c>
      <c r="W69" s="3">
        <v>123000000</v>
      </c>
      <c r="X69" s="13">
        <f>Y69*1.5029674796748</f>
        <v>390838915.23272443</v>
      </c>
      <c r="Y69" s="3">
        <v>260044825</v>
      </c>
      <c r="Z69" s="13">
        <f>AA69*1.5029674796748</f>
        <v>518736304.59833449</v>
      </c>
      <c r="AA69" s="3">
        <v>345141403</v>
      </c>
      <c r="AB69">
        <v>570</v>
      </c>
    </row>
    <row r="70" spans="1:28" x14ac:dyDescent="0.2">
      <c r="A70" t="s">
        <v>31431</v>
      </c>
      <c r="B70" t="s">
        <v>31432</v>
      </c>
      <c r="C70">
        <v>2015</v>
      </c>
      <c r="D70" t="s">
        <v>31433</v>
      </c>
      <c r="E70" t="s">
        <v>44037</v>
      </c>
      <c r="F70" t="s">
        <v>44031</v>
      </c>
      <c r="G70" t="s">
        <v>44038</v>
      </c>
      <c r="H70">
        <v>95</v>
      </c>
      <c r="I70" t="s">
        <v>25</v>
      </c>
      <c r="J70" t="s">
        <v>26</v>
      </c>
      <c r="M70" t="s">
        <v>31434</v>
      </c>
      <c r="N70" t="s">
        <v>31434</v>
      </c>
      <c r="O70" t="s">
        <v>31435</v>
      </c>
      <c r="P70" t="s">
        <v>18024</v>
      </c>
      <c r="Q70" t="s">
        <v>31436</v>
      </c>
      <c r="R70" t="s">
        <v>31437</v>
      </c>
      <c r="S70" t="s">
        <v>31438</v>
      </c>
      <c r="T70">
        <v>8.1</v>
      </c>
      <c r="U70">
        <v>592575</v>
      </c>
      <c r="V70" s="12">
        <f>W70*1.09195121025074</f>
        <v>191091461.79387951</v>
      </c>
      <c r="W70" s="3">
        <v>175000000</v>
      </c>
      <c r="X70" s="13">
        <f>Y70*1.09195121025074</f>
        <v>389741094.29121488</v>
      </c>
      <c r="Y70" s="3">
        <v>356921711</v>
      </c>
      <c r="Z70" s="13">
        <f>AA70*1.09195121025074</f>
        <v>936972049.11398637</v>
      </c>
      <c r="AA70" s="3">
        <v>858071350</v>
      </c>
      <c r="AB70">
        <v>1034</v>
      </c>
    </row>
    <row r="71" spans="1:28" x14ac:dyDescent="0.2">
      <c r="A71" t="s">
        <v>8604</v>
      </c>
      <c r="B71" t="s">
        <v>8605</v>
      </c>
      <c r="C71">
        <v>2005</v>
      </c>
      <c r="D71" t="s">
        <v>8606</v>
      </c>
      <c r="E71" t="s">
        <v>44043</v>
      </c>
      <c r="F71" t="s">
        <v>44040</v>
      </c>
      <c r="G71" t="s">
        <v>44034</v>
      </c>
      <c r="H71">
        <v>143</v>
      </c>
      <c r="I71" t="s">
        <v>495</v>
      </c>
      <c r="J71" t="s">
        <v>26</v>
      </c>
      <c r="K71" t="s">
        <v>307</v>
      </c>
      <c r="L71" t="s">
        <v>8607</v>
      </c>
      <c r="M71" t="s">
        <v>8608</v>
      </c>
      <c r="N71" t="s">
        <v>8609</v>
      </c>
      <c r="O71" t="s">
        <v>8610</v>
      </c>
      <c r="P71" t="s">
        <v>8611</v>
      </c>
      <c r="Q71" t="s">
        <v>8612</v>
      </c>
      <c r="R71" t="s">
        <v>8613</v>
      </c>
      <c r="S71" t="s">
        <v>8614</v>
      </c>
      <c r="T71">
        <v>6.9</v>
      </c>
      <c r="U71">
        <v>358834</v>
      </c>
      <c r="V71" s="12">
        <f>W71*1.32519713261649</f>
        <v>238535483.87096819</v>
      </c>
      <c r="W71" s="3">
        <v>180000000</v>
      </c>
      <c r="X71" s="13">
        <f>Y71*1.32519713261649</f>
        <v>386574523.76921219</v>
      </c>
      <c r="Y71" s="3">
        <v>291710957</v>
      </c>
      <c r="Z71" s="13">
        <f>AA71*1.32519713261649</f>
        <v>987289243.75967932</v>
      </c>
      <c r="AA71" s="3">
        <v>745013115</v>
      </c>
      <c r="AB71">
        <v>1508</v>
      </c>
    </row>
    <row r="72" spans="1:28" hidden="1" x14ac:dyDescent="0.2">
      <c r="A72" t="s">
        <v>3821</v>
      </c>
      <c r="B72" t="s">
        <v>3822</v>
      </c>
      <c r="C72">
        <v>2002</v>
      </c>
      <c r="D72" t="s">
        <v>3823</v>
      </c>
      <c r="E72" t="s">
        <v>1045</v>
      </c>
      <c r="F72" t="s">
        <v>44032</v>
      </c>
      <c r="G72" t="s">
        <v>44033</v>
      </c>
      <c r="H72">
        <v>117</v>
      </c>
      <c r="I72" t="s">
        <v>25</v>
      </c>
      <c r="J72" t="s">
        <v>26</v>
      </c>
      <c r="M72" t="s">
        <v>3824</v>
      </c>
      <c r="N72" t="s">
        <v>3824</v>
      </c>
      <c r="O72" t="s">
        <v>3825</v>
      </c>
      <c r="P72" t="s">
        <v>3826</v>
      </c>
      <c r="Q72" t="s">
        <v>3827</v>
      </c>
      <c r="R72" t="s">
        <v>3828</v>
      </c>
      <c r="S72" t="s">
        <v>3829</v>
      </c>
      <c r="T72">
        <v>6.1</v>
      </c>
      <c r="U72">
        <v>58257</v>
      </c>
      <c r="W72"/>
      <c r="X72"/>
      <c r="Y72">
        <v>9688676</v>
      </c>
      <c r="Z72"/>
      <c r="AA72">
        <v>19576023</v>
      </c>
      <c r="AB72">
        <v>229</v>
      </c>
    </row>
    <row r="73" spans="1:28" x14ac:dyDescent="0.2">
      <c r="A73" t="s">
        <v>13433</v>
      </c>
      <c r="B73" t="s">
        <v>13434</v>
      </c>
      <c r="C73">
        <v>2007</v>
      </c>
      <c r="D73" t="s">
        <v>13435</v>
      </c>
      <c r="E73" t="s">
        <v>16512</v>
      </c>
      <c r="F73" t="s">
        <v>44031</v>
      </c>
      <c r="G73" t="s">
        <v>44034</v>
      </c>
      <c r="H73">
        <v>169</v>
      </c>
      <c r="I73" t="s">
        <v>25</v>
      </c>
      <c r="J73" t="s">
        <v>26</v>
      </c>
      <c r="M73" t="s">
        <v>2666</v>
      </c>
      <c r="N73" t="s">
        <v>6977</v>
      </c>
      <c r="O73" t="s">
        <v>13436</v>
      </c>
      <c r="P73" t="s">
        <v>125</v>
      </c>
      <c r="Q73" t="s">
        <v>6979</v>
      </c>
      <c r="R73" t="s">
        <v>13437</v>
      </c>
      <c r="S73" t="s">
        <v>13438</v>
      </c>
      <c r="T73">
        <v>7.1</v>
      </c>
      <c r="U73">
        <v>585229</v>
      </c>
      <c r="V73" s="12">
        <f>W73*1.24823238899982</f>
        <v>374469716.69994599</v>
      </c>
      <c r="W73" s="3">
        <v>300000000</v>
      </c>
      <c r="X73" s="13">
        <f>Y73*1.24823238899982</f>
        <v>386228596.30308962</v>
      </c>
      <c r="Y73" s="3">
        <v>309420425</v>
      </c>
      <c r="Z73" s="13">
        <f>AA73*144548551.06</f>
        <v>1.3891065049234288E+17</v>
      </c>
      <c r="AA73" s="3">
        <v>960996492</v>
      </c>
      <c r="AB73">
        <v>1296</v>
      </c>
    </row>
    <row r="74" spans="1:28" x14ac:dyDescent="0.2">
      <c r="A74" t="s">
        <v>34958</v>
      </c>
      <c r="B74" t="s">
        <v>34959</v>
      </c>
      <c r="C74">
        <v>2015</v>
      </c>
      <c r="D74" s="1">
        <v>42039</v>
      </c>
      <c r="E74" t="s">
        <v>16512</v>
      </c>
      <c r="F74" t="s">
        <v>44031</v>
      </c>
      <c r="G74" t="s">
        <v>44042</v>
      </c>
      <c r="H74">
        <v>137</v>
      </c>
      <c r="I74" t="s">
        <v>34960</v>
      </c>
      <c r="J74" t="s">
        <v>26</v>
      </c>
      <c r="K74" t="s">
        <v>2073</v>
      </c>
      <c r="L74" t="s">
        <v>361</v>
      </c>
      <c r="M74" t="s">
        <v>10263</v>
      </c>
      <c r="N74" t="s">
        <v>19506</v>
      </c>
      <c r="O74" t="s">
        <v>34961</v>
      </c>
      <c r="P74" t="s">
        <v>365</v>
      </c>
      <c r="Q74" t="s">
        <v>19508</v>
      </c>
      <c r="R74" t="s">
        <v>34962</v>
      </c>
      <c r="S74" t="s">
        <v>34963</v>
      </c>
      <c r="T74">
        <v>7.1</v>
      </c>
      <c r="U74">
        <v>353562</v>
      </c>
      <c r="V74" s="12">
        <f>W74*1.09195121025074</f>
        <v>207470729.9476406</v>
      </c>
      <c r="W74" s="3">
        <v>190000000</v>
      </c>
      <c r="X74" s="13">
        <f>Y74*1.09195121025074</f>
        <v>385466442.71600717</v>
      </c>
      <c r="Y74" s="3">
        <v>353007020</v>
      </c>
      <c r="Z74" s="13">
        <f>AA74*1.09195121025074</f>
        <v>1654358662.0725958</v>
      </c>
      <c r="AA74" s="3">
        <v>1515048151</v>
      </c>
      <c r="AB74">
        <v>744</v>
      </c>
    </row>
    <row r="75" spans="1:28" hidden="1" x14ac:dyDescent="0.2">
      <c r="A75" t="s">
        <v>3847</v>
      </c>
      <c r="B75" t="s">
        <v>3848</v>
      </c>
      <c r="C75">
        <v>2001</v>
      </c>
      <c r="D75" t="s">
        <v>3849</v>
      </c>
      <c r="E75" t="s">
        <v>1045</v>
      </c>
      <c r="H75">
        <v>93</v>
      </c>
      <c r="I75" t="s">
        <v>697</v>
      </c>
      <c r="J75" t="s">
        <v>307</v>
      </c>
      <c r="M75" t="s">
        <v>3850</v>
      </c>
      <c r="N75" t="s">
        <v>3850</v>
      </c>
      <c r="O75" t="s">
        <v>3851</v>
      </c>
      <c r="P75" t="s">
        <v>3852</v>
      </c>
      <c r="Q75" t="s">
        <v>3853</v>
      </c>
      <c r="R75" t="s">
        <v>3854</v>
      </c>
      <c r="S75" t="s">
        <v>3855</v>
      </c>
      <c r="T75">
        <v>7.3</v>
      </c>
      <c r="U75">
        <v>10597</v>
      </c>
      <c r="W75"/>
      <c r="X75"/>
      <c r="Y75"/>
      <c r="Z75"/>
      <c r="AA75">
        <v>4202851</v>
      </c>
      <c r="AB75">
        <v>15</v>
      </c>
    </row>
    <row r="76" spans="1:28" x14ac:dyDescent="0.2">
      <c r="A76" t="s">
        <v>7220</v>
      </c>
      <c r="B76" t="s">
        <v>7221</v>
      </c>
      <c r="C76">
        <v>2005</v>
      </c>
      <c r="D76" t="s">
        <v>7222</v>
      </c>
      <c r="E76" t="s">
        <v>44043</v>
      </c>
      <c r="F76" t="s">
        <v>44040</v>
      </c>
      <c r="G76" t="s">
        <v>44034</v>
      </c>
      <c r="H76">
        <v>157</v>
      </c>
      <c r="I76" t="s">
        <v>495</v>
      </c>
      <c r="J76" t="s">
        <v>26</v>
      </c>
      <c r="K76" t="s">
        <v>27</v>
      </c>
      <c r="M76" t="s">
        <v>5965</v>
      </c>
      <c r="N76" t="s">
        <v>7223</v>
      </c>
      <c r="O76" t="s">
        <v>7224</v>
      </c>
      <c r="P76" t="s">
        <v>7225</v>
      </c>
      <c r="Q76" t="s">
        <v>7226</v>
      </c>
      <c r="R76" t="s">
        <v>7227</v>
      </c>
      <c r="S76" t="s">
        <v>7228</v>
      </c>
      <c r="T76">
        <v>7.7</v>
      </c>
      <c r="U76">
        <v>530516</v>
      </c>
      <c r="V76" s="12">
        <f>W76*1.32519713261649</f>
        <v>198779569.89247349</v>
      </c>
      <c r="W76" s="3">
        <v>150000000</v>
      </c>
      <c r="X76" s="13">
        <f>Y76*1.32519713261649</f>
        <v>384860974.96648818</v>
      </c>
      <c r="Y76" s="3">
        <v>290417905</v>
      </c>
      <c r="Z76" s="13">
        <f>AA76*1.32519713261649</f>
        <v>1187881870.1823678</v>
      </c>
      <c r="AA76" s="3">
        <v>896381256</v>
      </c>
      <c r="AB76">
        <v>1984</v>
      </c>
    </row>
    <row r="77" spans="1:28" x14ac:dyDescent="0.2">
      <c r="A77" t="s">
        <v>9220</v>
      </c>
      <c r="B77" t="s">
        <v>9221</v>
      </c>
      <c r="C77">
        <v>2008</v>
      </c>
      <c r="D77" s="1">
        <v>39452</v>
      </c>
      <c r="E77" t="s">
        <v>16512</v>
      </c>
      <c r="F77" t="s">
        <v>44031</v>
      </c>
      <c r="G77" t="s">
        <v>44033</v>
      </c>
      <c r="H77">
        <v>126</v>
      </c>
      <c r="I77" t="s">
        <v>433</v>
      </c>
      <c r="J77" t="s">
        <v>26</v>
      </c>
      <c r="K77" t="s">
        <v>5473</v>
      </c>
      <c r="L77" t="s">
        <v>1494</v>
      </c>
      <c r="M77" t="s">
        <v>2446</v>
      </c>
      <c r="N77" t="s">
        <v>9222</v>
      </c>
      <c r="O77" t="s">
        <v>9223</v>
      </c>
      <c r="P77" t="s">
        <v>9224</v>
      </c>
      <c r="Q77" t="s">
        <v>9225</v>
      </c>
      <c r="R77" t="s">
        <v>9226</v>
      </c>
      <c r="S77" t="s">
        <v>9227</v>
      </c>
      <c r="T77">
        <v>7.9</v>
      </c>
      <c r="U77">
        <v>920706</v>
      </c>
      <c r="V77" s="12">
        <f>W77*1.20207800169993</f>
        <v>168290920.2379902</v>
      </c>
      <c r="W77" s="3">
        <v>140000000</v>
      </c>
      <c r="X77" s="13">
        <f>Y77*1.20207800169993</f>
        <v>383503904.65616369</v>
      </c>
      <c r="Y77" s="3">
        <v>319034126</v>
      </c>
      <c r="Z77" s="13">
        <f>AA77*1.20207800169993</f>
        <v>704172781.99707854</v>
      </c>
      <c r="AA77" s="3">
        <v>585796247</v>
      </c>
      <c r="AB77">
        <v>1329</v>
      </c>
    </row>
    <row r="78" spans="1:28" hidden="1" x14ac:dyDescent="0.2">
      <c r="A78" t="s">
        <v>3875</v>
      </c>
      <c r="B78" t="s">
        <v>3876</v>
      </c>
      <c r="C78">
        <v>2001</v>
      </c>
      <c r="D78" t="s">
        <v>3796</v>
      </c>
      <c r="E78" t="s">
        <v>176</v>
      </c>
      <c r="F78" t="s">
        <v>44045</v>
      </c>
      <c r="G78" t="s">
        <v>44036</v>
      </c>
      <c r="H78">
        <v>121</v>
      </c>
      <c r="I78" t="s">
        <v>3877</v>
      </c>
      <c r="J78" t="s">
        <v>26</v>
      </c>
      <c r="K78" t="s">
        <v>308</v>
      </c>
      <c r="M78" t="s">
        <v>3878</v>
      </c>
      <c r="N78" t="s">
        <v>3879</v>
      </c>
      <c r="O78" t="s">
        <v>3880</v>
      </c>
      <c r="P78" t="s">
        <v>3881</v>
      </c>
      <c r="Q78" t="s">
        <v>3882</v>
      </c>
      <c r="R78" t="s">
        <v>3883</v>
      </c>
      <c r="S78" t="s">
        <v>3884</v>
      </c>
      <c r="T78">
        <v>7.2</v>
      </c>
      <c r="U78">
        <v>18417</v>
      </c>
      <c r="W78"/>
      <c r="X78"/>
      <c r="Y78">
        <v>4623189</v>
      </c>
      <c r="Z78"/>
      <c r="AA78">
        <v>15747450</v>
      </c>
      <c r="AB78">
        <v>206</v>
      </c>
    </row>
    <row r="79" spans="1:28" x14ac:dyDescent="0.2">
      <c r="A79" t="s">
        <v>31952</v>
      </c>
      <c r="B79" t="s">
        <v>31953</v>
      </c>
      <c r="C79">
        <v>2014</v>
      </c>
      <c r="D79" s="1">
        <v>42005</v>
      </c>
      <c r="E79" t="s">
        <v>16512</v>
      </c>
      <c r="F79" t="s">
        <v>44051</v>
      </c>
      <c r="G79" t="s">
        <v>44032</v>
      </c>
      <c r="H79">
        <v>133</v>
      </c>
      <c r="I79" t="s">
        <v>25</v>
      </c>
      <c r="J79" t="s">
        <v>26</v>
      </c>
      <c r="K79" t="s">
        <v>361</v>
      </c>
      <c r="M79" t="s">
        <v>1354</v>
      </c>
      <c r="N79" t="s">
        <v>31954</v>
      </c>
      <c r="O79" t="s">
        <v>31955</v>
      </c>
      <c r="P79" t="s">
        <v>16964</v>
      </c>
      <c r="Q79" t="s">
        <v>31956</v>
      </c>
      <c r="R79" t="s">
        <v>31957</v>
      </c>
      <c r="S79" t="s">
        <v>31958</v>
      </c>
      <c r="T79">
        <v>7.3</v>
      </c>
      <c r="U79">
        <v>429820</v>
      </c>
      <c r="V79" s="12">
        <f>W79*1.09324733035956</f>
        <v>64282943.025142126</v>
      </c>
      <c r="W79" s="3">
        <v>58800000</v>
      </c>
      <c r="X79" s="13">
        <f>Y79*1.09324733035956</f>
        <v>382774721.47747821</v>
      </c>
      <c r="Y79" s="3">
        <v>350126372</v>
      </c>
      <c r="Z79" s="13">
        <f>AA79*1.09324733035956</f>
        <v>598472419.75741935</v>
      </c>
      <c r="AA79" s="3">
        <v>547426372</v>
      </c>
      <c r="AB79">
        <v>1050</v>
      </c>
    </row>
    <row r="80" spans="1:28" hidden="1" x14ac:dyDescent="0.2">
      <c r="A80" t="s">
        <v>3893</v>
      </c>
      <c r="B80" t="s">
        <v>3894</v>
      </c>
      <c r="C80">
        <v>2002</v>
      </c>
      <c r="D80" t="s">
        <v>2411</v>
      </c>
      <c r="E80" t="s">
        <v>16512</v>
      </c>
      <c r="F80" t="s">
        <v>44044</v>
      </c>
      <c r="G80" t="s">
        <v>44032</v>
      </c>
      <c r="H80">
        <v>97</v>
      </c>
      <c r="I80" t="s">
        <v>25</v>
      </c>
      <c r="J80" t="s">
        <v>26</v>
      </c>
      <c r="M80" t="s">
        <v>3895</v>
      </c>
      <c r="N80" t="s">
        <v>3896</v>
      </c>
      <c r="O80" t="s">
        <v>3897</v>
      </c>
      <c r="P80" t="s">
        <v>3898</v>
      </c>
      <c r="Q80" t="s">
        <v>3899</v>
      </c>
      <c r="R80" t="s">
        <v>3900</v>
      </c>
      <c r="S80" t="s">
        <v>3901</v>
      </c>
      <c r="T80">
        <v>7.1</v>
      </c>
      <c r="U80">
        <v>10405</v>
      </c>
      <c r="W80"/>
      <c r="X80"/>
      <c r="Y80">
        <v>3090862</v>
      </c>
      <c r="Z80"/>
      <c r="AA80">
        <v>3116526</v>
      </c>
      <c r="AB80">
        <v>34</v>
      </c>
    </row>
    <row r="81" spans="1:28" x14ac:dyDescent="0.2">
      <c r="A81" t="s">
        <v>5380</v>
      </c>
      <c r="B81" t="s">
        <v>5381</v>
      </c>
      <c r="C81">
        <v>2004</v>
      </c>
      <c r="D81" s="1">
        <v>38658</v>
      </c>
      <c r="E81" t="s">
        <v>1045</v>
      </c>
      <c r="F81" t="s">
        <v>44036</v>
      </c>
      <c r="H81">
        <v>115</v>
      </c>
      <c r="I81" t="s">
        <v>25</v>
      </c>
      <c r="J81" t="s">
        <v>26</v>
      </c>
      <c r="K81" t="s">
        <v>308</v>
      </c>
      <c r="L81" t="s">
        <v>975</v>
      </c>
      <c r="M81" t="s">
        <v>2074</v>
      </c>
      <c r="N81" t="s">
        <v>2075</v>
      </c>
      <c r="O81" t="s">
        <v>5382</v>
      </c>
      <c r="P81" t="s">
        <v>1106</v>
      </c>
      <c r="Q81" t="s">
        <v>2077</v>
      </c>
      <c r="R81" t="s">
        <v>5383</v>
      </c>
      <c r="S81" t="s">
        <v>5384</v>
      </c>
      <c r="T81">
        <v>6.3</v>
      </c>
      <c r="U81">
        <v>249128</v>
      </c>
      <c r="V81" s="12">
        <f>W81*1.37009528851244</f>
        <v>109607623.0809952</v>
      </c>
      <c r="W81" s="3">
        <v>80000000</v>
      </c>
      <c r="X81" s="13">
        <f>Y81*1.37009528851244</f>
        <v>382614399.58051866</v>
      </c>
      <c r="Y81" s="3">
        <v>279261160</v>
      </c>
      <c r="Z81" s="13">
        <f>AA81*1.37009528851244</f>
        <v>716091175.61723638</v>
      </c>
      <c r="AA81" s="3">
        <v>522657936</v>
      </c>
      <c r="AB81">
        <v>441</v>
      </c>
    </row>
    <row r="82" spans="1:28" x14ac:dyDescent="0.2">
      <c r="A82" t="s">
        <v>8965</v>
      </c>
      <c r="B82" t="s">
        <v>8966</v>
      </c>
      <c r="C82">
        <v>2008</v>
      </c>
      <c r="D82" t="s">
        <v>8967</v>
      </c>
      <c r="E82" t="s">
        <v>16512</v>
      </c>
      <c r="F82" t="s">
        <v>44031</v>
      </c>
      <c r="H82">
        <v>122</v>
      </c>
      <c r="I82" t="s">
        <v>25</v>
      </c>
      <c r="J82" t="s">
        <v>26</v>
      </c>
      <c r="K82" t="s">
        <v>307</v>
      </c>
      <c r="L82" t="s">
        <v>75</v>
      </c>
      <c r="M82" t="s">
        <v>1159</v>
      </c>
      <c r="N82" t="s">
        <v>8969</v>
      </c>
      <c r="O82" t="s">
        <v>8970</v>
      </c>
      <c r="P82" t="s">
        <v>7194</v>
      </c>
      <c r="Q82" t="s">
        <v>8971</v>
      </c>
      <c r="R82" t="s">
        <v>8972</v>
      </c>
      <c r="S82" t="s">
        <v>8973</v>
      </c>
      <c r="T82">
        <v>6.1</v>
      </c>
      <c r="U82">
        <v>417120</v>
      </c>
      <c r="V82" s="12">
        <f>W82*1.20207800169993</f>
        <v>222384430.31448704</v>
      </c>
      <c r="W82" s="3">
        <v>185000000</v>
      </c>
      <c r="X82" s="13">
        <f>Y82*1.20207800169993</f>
        <v>381180279.46433169</v>
      </c>
      <c r="Y82" s="3">
        <v>317101119</v>
      </c>
      <c r="Z82" s="13">
        <f>AA82*1.20207800169993</f>
        <v>950427710.63553238</v>
      </c>
      <c r="AA82" s="3">
        <v>790653942</v>
      </c>
      <c r="AB82">
        <v>2173</v>
      </c>
    </row>
    <row r="83" spans="1:28" hidden="1" x14ac:dyDescent="0.2">
      <c r="A83" t="s">
        <v>3918</v>
      </c>
      <c r="B83" t="s">
        <v>3919</v>
      </c>
      <c r="C83">
        <v>2000</v>
      </c>
      <c r="D83" s="1">
        <v>36778</v>
      </c>
      <c r="E83" t="s">
        <v>16512</v>
      </c>
      <c r="F83" t="s">
        <v>44032</v>
      </c>
      <c r="G83" t="s">
        <v>44042</v>
      </c>
      <c r="H83">
        <v>110</v>
      </c>
      <c r="I83" t="s">
        <v>3660</v>
      </c>
      <c r="J83" t="s">
        <v>3179</v>
      </c>
      <c r="K83" t="s">
        <v>26</v>
      </c>
      <c r="L83" t="s">
        <v>307</v>
      </c>
      <c r="M83" t="s">
        <v>3920</v>
      </c>
      <c r="N83" t="s">
        <v>3921</v>
      </c>
      <c r="O83" t="s">
        <v>3922</v>
      </c>
      <c r="P83" t="s">
        <v>3923</v>
      </c>
      <c r="Q83" t="s">
        <v>3924</v>
      </c>
      <c r="R83" t="s">
        <v>3925</v>
      </c>
      <c r="S83" t="s">
        <v>3926</v>
      </c>
      <c r="T83">
        <v>7.8</v>
      </c>
      <c r="U83">
        <v>25582</v>
      </c>
      <c r="W83"/>
      <c r="X83"/>
      <c r="Y83"/>
      <c r="Z83"/>
      <c r="AA83">
        <v>124071</v>
      </c>
      <c r="AB83">
        <v>85</v>
      </c>
    </row>
    <row r="84" spans="1:28" x14ac:dyDescent="0.2">
      <c r="A84" t="s">
        <v>5609</v>
      </c>
      <c r="B84" t="s">
        <v>5610</v>
      </c>
      <c r="C84">
        <v>2002</v>
      </c>
      <c r="D84" s="1">
        <v>37419</v>
      </c>
      <c r="E84" t="s">
        <v>44043</v>
      </c>
      <c r="F84" t="s">
        <v>44040</v>
      </c>
      <c r="G84" t="s">
        <v>44034</v>
      </c>
      <c r="H84">
        <v>161</v>
      </c>
      <c r="I84" t="s">
        <v>5611</v>
      </c>
      <c r="J84" t="s">
        <v>26</v>
      </c>
      <c r="M84" t="s">
        <v>2886</v>
      </c>
      <c r="N84" t="s">
        <v>2887</v>
      </c>
      <c r="O84" t="s">
        <v>5612</v>
      </c>
      <c r="P84" t="s">
        <v>5613</v>
      </c>
      <c r="Q84" t="s">
        <v>5614</v>
      </c>
      <c r="R84" t="s">
        <v>5615</v>
      </c>
      <c r="S84" t="s">
        <v>5616</v>
      </c>
      <c r="T84">
        <v>7.4</v>
      </c>
      <c r="U84">
        <v>535906</v>
      </c>
      <c r="V84" s="12">
        <f>W84*1.43863813229572</f>
        <v>143863813.229572</v>
      </c>
      <c r="W84" s="3">
        <v>100000000</v>
      </c>
      <c r="X84" s="13">
        <f>Y84*1.43863813229572</f>
        <v>377570773.47579771</v>
      </c>
      <c r="Y84" s="3">
        <v>262450136</v>
      </c>
      <c r="Z84" s="13">
        <f>AA84*1.43863813229572</f>
        <v>1265382037.1199613</v>
      </c>
      <c r="AA84" s="3">
        <v>879569371</v>
      </c>
      <c r="AB84">
        <v>936</v>
      </c>
    </row>
    <row r="85" spans="1:28" x14ac:dyDescent="0.2">
      <c r="A85" t="s">
        <v>22582</v>
      </c>
      <c r="B85" t="s">
        <v>22583</v>
      </c>
      <c r="C85">
        <v>2010</v>
      </c>
      <c r="D85" t="s">
        <v>22584</v>
      </c>
      <c r="E85" t="s">
        <v>16512</v>
      </c>
      <c r="F85" t="s">
        <v>44031</v>
      </c>
      <c r="G85" t="s">
        <v>44033</v>
      </c>
      <c r="H85">
        <v>124</v>
      </c>
      <c r="I85" t="s">
        <v>25</v>
      </c>
      <c r="J85" t="s">
        <v>26</v>
      </c>
      <c r="K85" t="s">
        <v>27</v>
      </c>
      <c r="L85" t="s">
        <v>75</v>
      </c>
      <c r="M85" t="s">
        <v>2446</v>
      </c>
      <c r="N85" t="s">
        <v>22585</v>
      </c>
      <c r="O85" t="s">
        <v>22586</v>
      </c>
      <c r="P85" t="s">
        <v>9224</v>
      </c>
      <c r="Q85" t="s">
        <v>22587</v>
      </c>
      <c r="R85" t="s">
        <v>22588</v>
      </c>
      <c r="S85" t="s">
        <v>22589</v>
      </c>
      <c r="T85">
        <v>7</v>
      </c>
      <c r="U85">
        <v>706284</v>
      </c>
      <c r="V85" s="12">
        <f>W85*1.18690152988223</f>
        <v>237380305.976446</v>
      </c>
      <c r="W85" s="3">
        <v>200000000</v>
      </c>
      <c r="X85" s="13">
        <f>Y85*1.18690152988223</f>
        <v>370827598.55010116</v>
      </c>
      <c r="Y85" s="3">
        <v>312433331</v>
      </c>
      <c r="Z85" s="13">
        <f>AA85*1.18690152988223</f>
        <v>740547425.10841584</v>
      </c>
      <c r="AA85" s="3">
        <v>623933331</v>
      </c>
      <c r="AB85">
        <v>885</v>
      </c>
    </row>
    <row r="86" spans="1:28" x14ac:dyDescent="0.2">
      <c r="A86" t="s">
        <v>30340</v>
      </c>
      <c r="B86" t="s">
        <v>30341</v>
      </c>
      <c r="C86">
        <v>2014</v>
      </c>
      <c r="D86" t="s">
        <v>30342</v>
      </c>
      <c r="E86" t="s">
        <v>16512</v>
      </c>
      <c r="F86" t="s">
        <v>44031</v>
      </c>
      <c r="G86" t="s">
        <v>44033</v>
      </c>
      <c r="H86">
        <v>123</v>
      </c>
      <c r="I86" t="s">
        <v>1220</v>
      </c>
      <c r="J86" t="s">
        <v>26</v>
      </c>
      <c r="M86" t="s">
        <v>8376</v>
      </c>
      <c r="N86" t="s">
        <v>30343</v>
      </c>
      <c r="O86" t="s">
        <v>30344</v>
      </c>
      <c r="P86" t="s">
        <v>24226</v>
      </c>
      <c r="Q86" t="s">
        <v>30345</v>
      </c>
      <c r="R86" t="s">
        <v>30346</v>
      </c>
      <c r="S86" t="s">
        <v>30347</v>
      </c>
      <c r="T86">
        <v>6.6</v>
      </c>
      <c r="U86">
        <v>404425</v>
      </c>
      <c r="V86" s="12">
        <f>W86*1.09324733035956</f>
        <v>136655916.294945</v>
      </c>
      <c r="W86" s="3">
        <v>125000000</v>
      </c>
      <c r="X86" s="13">
        <f>Y86*1.09324733035956</f>
        <v>368572906.24465764</v>
      </c>
      <c r="Y86" s="3">
        <v>337135885</v>
      </c>
      <c r="Z86" s="13">
        <f>AA86*1.09324733035956</f>
        <v>825791707.76992774</v>
      </c>
      <c r="AA86" s="3">
        <v>755356711</v>
      </c>
      <c r="AB86">
        <v>615</v>
      </c>
    </row>
    <row r="87" spans="1:28" x14ac:dyDescent="0.2">
      <c r="A87" t="s">
        <v>35328</v>
      </c>
      <c r="B87" t="s">
        <v>35329</v>
      </c>
      <c r="C87">
        <v>2016</v>
      </c>
      <c r="D87" t="s">
        <v>17140</v>
      </c>
      <c r="E87" t="s">
        <v>44037</v>
      </c>
      <c r="F87" t="s">
        <v>44031</v>
      </c>
      <c r="G87" t="s">
        <v>44038</v>
      </c>
      <c r="H87">
        <v>108</v>
      </c>
      <c r="I87" t="s">
        <v>25</v>
      </c>
      <c r="J87" t="s">
        <v>26</v>
      </c>
      <c r="M87" t="s">
        <v>35330</v>
      </c>
      <c r="N87" t="s">
        <v>35330</v>
      </c>
      <c r="O87" t="s">
        <v>35331</v>
      </c>
      <c r="P87" t="s">
        <v>15750</v>
      </c>
      <c r="Q87" t="s">
        <v>35332</v>
      </c>
      <c r="R87" t="s">
        <v>35333</v>
      </c>
      <c r="S87" t="s">
        <v>35334</v>
      </c>
      <c r="T87">
        <v>8</v>
      </c>
      <c r="U87">
        <v>421174</v>
      </c>
      <c r="V87" s="12">
        <f>W87*1.07834771485832</f>
        <v>161752157.22874799</v>
      </c>
      <c r="W87" s="3">
        <v>150000000</v>
      </c>
      <c r="X87" s="13">
        <f>Y87*1.07834771485832</f>
        <v>368005835.38450247</v>
      </c>
      <c r="Y87" s="3">
        <v>341268248</v>
      </c>
      <c r="Z87" s="13">
        <f>AA87*1.07834771485832</f>
        <v>1104000609.5231633</v>
      </c>
      <c r="AA87" s="3">
        <v>1023789075</v>
      </c>
      <c r="AB87">
        <v>714</v>
      </c>
    </row>
    <row r="88" spans="1:28" x14ac:dyDescent="0.2">
      <c r="A88" t="s">
        <v>32640</v>
      </c>
      <c r="B88" t="s">
        <v>32641</v>
      </c>
      <c r="C88">
        <v>2015</v>
      </c>
      <c r="D88" t="s">
        <v>22149</v>
      </c>
      <c r="E88" t="s">
        <v>44037</v>
      </c>
      <c r="F88" t="s">
        <v>44031</v>
      </c>
      <c r="G88" t="s">
        <v>44038</v>
      </c>
      <c r="H88">
        <v>91</v>
      </c>
      <c r="I88" t="s">
        <v>25</v>
      </c>
      <c r="J88" t="s">
        <v>26</v>
      </c>
      <c r="K88" t="s">
        <v>308</v>
      </c>
      <c r="M88" t="s">
        <v>32642</v>
      </c>
      <c r="N88" t="s">
        <v>32643</v>
      </c>
      <c r="O88" t="s">
        <v>32644</v>
      </c>
      <c r="P88" t="s">
        <v>1516</v>
      </c>
      <c r="Q88" t="s">
        <v>32645</v>
      </c>
      <c r="R88" t="s">
        <v>32646</v>
      </c>
      <c r="S88" t="s">
        <v>32647</v>
      </c>
      <c r="T88">
        <v>6.4</v>
      </c>
      <c r="U88">
        <v>207787</v>
      </c>
      <c r="V88" s="12">
        <f>W88*1.09195121025074</f>
        <v>80804389.558554769</v>
      </c>
      <c r="W88" s="3">
        <v>74000000</v>
      </c>
      <c r="X88" s="13">
        <f>Y88*1.09195121025074</f>
        <v>366945585.25114185</v>
      </c>
      <c r="Y88" s="3">
        <v>336045770</v>
      </c>
      <c r="Z88" s="13">
        <f>AA88*1.09195121025074</f>
        <v>1266055327.9284549</v>
      </c>
      <c r="AA88" s="3">
        <v>1159443129</v>
      </c>
      <c r="AB88">
        <v>356</v>
      </c>
    </row>
    <row r="89" spans="1:28" x14ac:dyDescent="0.2">
      <c r="A89" t="s">
        <v>9338</v>
      </c>
      <c r="B89" t="s">
        <v>9339</v>
      </c>
      <c r="C89">
        <v>2007</v>
      </c>
      <c r="D89" s="1">
        <v>39393</v>
      </c>
      <c r="E89" t="s">
        <v>16512</v>
      </c>
      <c r="F89" t="s">
        <v>44031</v>
      </c>
      <c r="G89" t="s">
        <v>44040</v>
      </c>
      <c r="H89">
        <v>138</v>
      </c>
      <c r="I89" t="s">
        <v>495</v>
      </c>
      <c r="J89" t="s">
        <v>26</v>
      </c>
      <c r="M89" t="s">
        <v>9340</v>
      </c>
      <c r="N89" t="s">
        <v>9341</v>
      </c>
      <c r="O89" t="s">
        <v>9342</v>
      </c>
      <c r="P89" t="s">
        <v>5613</v>
      </c>
      <c r="Q89" t="s">
        <v>9343</v>
      </c>
      <c r="R89" t="s">
        <v>9344</v>
      </c>
      <c r="S89" t="s">
        <v>9345</v>
      </c>
      <c r="T89">
        <v>7.5</v>
      </c>
      <c r="U89">
        <v>494073</v>
      </c>
      <c r="V89" s="12">
        <f>W89*1.24823238899982</f>
        <v>187234858.34997299</v>
      </c>
      <c r="W89" s="3">
        <v>150000000</v>
      </c>
      <c r="X89" s="13">
        <f>Y89*1.24823238899982</f>
        <v>364924999.14124101</v>
      </c>
      <c r="Y89" s="3">
        <v>292353413</v>
      </c>
      <c r="Z89" s="13">
        <f>AA89*144548551.06</f>
        <v>1.36184009635964E+17</v>
      </c>
      <c r="AA89" s="3">
        <v>942133343</v>
      </c>
      <c r="AB89">
        <v>1198</v>
      </c>
    </row>
    <row r="90" spans="1:28" hidden="1" x14ac:dyDescent="0.2">
      <c r="A90" t="s">
        <v>3977</v>
      </c>
      <c r="B90" t="s">
        <v>3978</v>
      </c>
      <c r="C90">
        <v>2005</v>
      </c>
      <c r="D90" t="s">
        <v>3979</v>
      </c>
      <c r="E90" t="s">
        <v>1045</v>
      </c>
      <c r="F90" t="s">
        <v>44046</v>
      </c>
      <c r="H90">
        <v>87</v>
      </c>
      <c r="I90" t="s">
        <v>25</v>
      </c>
      <c r="J90" t="s">
        <v>26</v>
      </c>
      <c r="M90" t="s">
        <v>3980</v>
      </c>
      <c r="N90" t="s">
        <v>3981</v>
      </c>
      <c r="O90" t="s">
        <v>3982</v>
      </c>
      <c r="P90" t="s">
        <v>3983</v>
      </c>
      <c r="Q90" t="s">
        <v>3984</v>
      </c>
      <c r="R90" t="s">
        <v>3985</v>
      </c>
      <c r="S90" t="s">
        <v>3986</v>
      </c>
      <c r="T90">
        <v>5.3</v>
      </c>
      <c r="U90">
        <v>11856</v>
      </c>
      <c r="W90">
        <v>3000000</v>
      </c>
      <c r="X90"/>
      <c r="Y90"/>
      <c r="Z90"/>
      <c r="AA90">
        <v>368976</v>
      </c>
      <c r="AB90">
        <v>120</v>
      </c>
    </row>
    <row r="91" spans="1:28" x14ac:dyDescent="0.2">
      <c r="A91" t="s">
        <v>11771</v>
      </c>
      <c r="B91" t="s">
        <v>11772</v>
      </c>
      <c r="C91">
        <v>2009</v>
      </c>
      <c r="D91" t="s">
        <v>11773</v>
      </c>
      <c r="E91" t="s">
        <v>16512</v>
      </c>
      <c r="F91" t="s">
        <v>44031</v>
      </c>
      <c r="G91" t="s">
        <v>44040</v>
      </c>
      <c r="H91">
        <v>153</v>
      </c>
      <c r="I91" t="s">
        <v>495</v>
      </c>
      <c r="J91" t="s">
        <v>26</v>
      </c>
      <c r="M91" t="s">
        <v>9340</v>
      </c>
      <c r="N91" t="s">
        <v>7223</v>
      </c>
      <c r="O91" t="s">
        <v>11774</v>
      </c>
      <c r="P91" t="s">
        <v>5613</v>
      </c>
      <c r="Q91" t="s">
        <v>11775</v>
      </c>
      <c r="R91" t="s">
        <v>11776</v>
      </c>
      <c r="S91" t="s">
        <v>11777</v>
      </c>
      <c r="T91">
        <v>7.6</v>
      </c>
      <c r="U91">
        <v>458080</v>
      </c>
      <c r="V91" s="12">
        <f>W91*1.20636999678377</f>
        <v>301592499.19594252</v>
      </c>
      <c r="W91" s="3">
        <v>250000000</v>
      </c>
      <c r="X91" s="13">
        <f>Y91*1.20636999678377</f>
        <v>364692201.82318622</v>
      </c>
      <c r="Y91" s="3">
        <v>302305431</v>
      </c>
      <c r="Z91" s="13">
        <f>AA91*1.20636999678377</f>
        <v>1127242217.4861479</v>
      </c>
      <c r="AA91" s="3">
        <v>934408366</v>
      </c>
      <c r="AB91">
        <v>1068</v>
      </c>
    </row>
    <row r="92" spans="1:28" x14ac:dyDescent="0.2">
      <c r="A92" t="s">
        <v>30876</v>
      </c>
      <c r="B92" t="s">
        <v>30877</v>
      </c>
      <c r="C92">
        <v>2014</v>
      </c>
      <c r="D92" t="s">
        <v>30878</v>
      </c>
      <c r="E92" t="s">
        <v>16512</v>
      </c>
      <c r="F92" t="s">
        <v>44031</v>
      </c>
      <c r="G92" t="s">
        <v>44038</v>
      </c>
      <c r="H92">
        <v>121</v>
      </c>
      <c r="I92" t="s">
        <v>25</v>
      </c>
      <c r="J92" t="s">
        <v>26</v>
      </c>
      <c r="M92" t="s">
        <v>13003</v>
      </c>
      <c r="N92" t="s">
        <v>30879</v>
      </c>
      <c r="O92" t="s">
        <v>30880</v>
      </c>
      <c r="P92" t="s">
        <v>9121</v>
      </c>
      <c r="Q92" t="s">
        <v>30881</v>
      </c>
      <c r="R92" t="s">
        <v>30882</v>
      </c>
      <c r="S92" t="s">
        <v>30883</v>
      </c>
      <c r="T92">
        <v>8</v>
      </c>
      <c r="U92">
        <v>1023350</v>
      </c>
      <c r="V92" s="12">
        <f>W92*1.09324733035956</f>
        <v>185852046.16112521</v>
      </c>
      <c r="W92" s="3">
        <v>170000000</v>
      </c>
      <c r="X92" s="13">
        <f>Y92*1.09324733035956</f>
        <v>364244428.48827499</v>
      </c>
      <c r="Y92" s="3">
        <v>333176600</v>
      </c>
      <c r="Z92" s="13">
        <f>AA92*1.09324733035956</f>
        <v>844851868.22247827</v>
      </c>
      <c r="AA92" s="3">
        <v>772791156</v>
      </c>
      <c r="AB92">
        <v>1405</v>
      </c>
    </row>
    <row r="93" spans="1:28" x14ac:dyDescent="0.2">
      <c r="A93" t="s">
        <v>41516</v>
      </c>
      <c r="B93" t="s">
        <v>41517</v>
      </c>
      <c r="C93">
        <v>2019</v>
      </c>
      <c r="D93" t="s">
        <v>41518</v>
      </c>
      <c r="E93" t="s">
        <v>44043</v>
      </c>
      <c r="F93" t="s">
        <v>44040</v>
      </c>
      <c r="G93" t="s">
        <v>44034</v>
      </c>
      <c r="H93">
        <v>128</v>
      </c>
      <c r="I93" t="s">
        <v>1668</v>
      </c>
      <c r="J93" t="s">
        <v>26</v>
      </c>
      <c r="K93" t="s">
        <v>361</v>
      </c>
      <c r="M93" t="s">
        <v>1895</v>
      </c>
      <c r="N93" t="s">
        <v>41519</v>
      </c>
      <c r="O93" t="s">
        <v>41520</v>
      </c>
      <c r="P93" t="s">
        <v>510</v>
      </c>
      <c r="Q93" t="s">
        <v>41521</v>
      </c>
      <c r="R93" t="s">
        <v>41522</v>
      </c>
      <c r="S93" t="s">
        <v>41523</v>
      </c>
      <c r="T93">
        <v>7</v>
      </c>
      <c r="U93">
        <v>215140</v>
      </c>
      <c r="V93" s="12">
        <f>W93*1.01233684194057</f>
        <v>185257642.07512432</v>
      </c>
      <c r="W93" s="3">
        <v>183000000</v>
      </c>
      <c r="X93" s="13">
        <f>Y93*1.01233684194057</f>
        <v>359945693.84830499</v>
      </c>
      <c r="Y93" s="3">
        <v>355559216</v>
      </c>
      <c r="Z93" s="13">
        <f>AA93*1.01233684194057</f>
        <v>1063656198.2260737</v>
      </c>
      <c r="AA93" s="3">
        <v>1050693953</v>
      </c>
      <c r="AB93">
        <v>2299</v>
      </c>
    </row>
    <row r="94" spans="1:28" hidden="1" x14ac:dyDescent="0.2">
      <c r="A94" t="s">
        <v>4011</v>
      </c>
      <c r="B94" t="s">
        <v>4012</v>
      </c>
      <c r="C94">
        <v>2001</v>
      </c>
      <c r="D94" t="s">
        <v>2771</v>
      </c>
      <c r="E94" t="s">
        <v>44048</v>
      </c>
      <c r="F94" t="s">
        <v>44046</v>
      </c>
      <c r="G94" t="s">
        <v>44045</v>
      </c>
      <c r="H94">
        <v>95</v>
      </c>
      <c r="I94" t="s">
        <v>2359</v>
      </c>
      <c r="J94" t="s">
        <v>26</v>
      </c>
      <c r="K94" t="s">
        <v>4013</v>
      </c>
      <c r="L94" t="s">
        <v>308</v>
      </c>
      <c r="M94" t="s">
        <v>4014</v>
      </c>
      <c r="N94" t="s">
        <v>4015</v>
      </c>
      <c r="O94" t="s">
        <v>4016</v>
      </c>
      <c r="P94" t="s">
        <v>4017</v>
      </c>
      <c r="Q94" t="s">
        <v>4018</v>
      </c>
      <c r="R94" t="s">
        <v>4019</v>
      </c>
      <c r="S94" t="s">
        <v>4020</v>
      </c>
      <c r="T94">
        <v>6.2</v>
      </c>
      <c r="U94">
        <v>16530</v>
      </c>
      <c r="W94" t="s">
        <v>4021</v>
      </c>
      <c r="X94"/>
      <c r="Y94"/>
      <c r="Z94"/>
      <c r="AA94">
        <v>145046</v>
      </c>
      <c r="AB94">
        <v>220</v>
      </c>
    </row>
    <row r="95" spans="1:28" x14ac:dyDescent="0.2">
      <c r="A95" t="s">
        <v>23103</v>
      </c>
      <c r="B95" t="s">
        <v>23104</v>
      </c>
      <c r="C95">
        <v>2009</v>
      </c>
      <c r="D95" t="s">
        <v>23105</v>
      </c>
      <c r="E95" t="s">
        <v>44043</v>
      </c>
      <c r="F95" t="s">
        <v>44032</v>
      </c>
      <c r="G95" t="s">
        <v>44034</v>
      </c>
      <c r="H95">
        <v>130</v>
      </c>
      <c r="I95" t="s">
        <v>25</v>
      </c>
      <c r="J95" t="s">
        <v>26</v>
      </c>
      <c r="K95" t="s">
        <v>64</v>
      </c>
      <c r="M95" t="s">
        <v>10160</v>
      </c>
      <c r="N95" t="s">
        <v>20779</v>
      </c>
      <c r="O95" t="s">
        <v>23106</v>
      </c>
      <c r="P95" t="s">
        <v>9718</v>
      </c>
      <c r="Q95" t="s">
        <v>23107</v>
      </c>
      <c r="R95" t="s">
        <v>23108</v>
      </c>
      <c r="S95" t="s">
        <v>23109</v>
      </c>
      <c r="T95">
        <v>4.7</v>
      </c>
      <c r="U95">
        <v>260695</v>
      </c>
      <c r="V95" s="12">
        <f>W95*1.20636999678377</f>
        <v>60318499.839188501</v>
      </c>
      <c r="W95" s="3">
        <v>50000000</v>
      </c>
      <c r="X95" s="13">
        <f>Y95*1.20636999678377</f>
        <v>359276592.17376441</v>
      </c>
      <c r="Y95" s="3">
        <v>297816253</v>
      </c>
      <c r="Z95" s="13">
        <f>AA95*1.20636999678377</f>
        <v>857759807.22714853</v>
      </c>
      <c r="AA95" s="3">
        <v>711025481</v>
      </c>
      <c r="AB95">
        <v>960</v>
      </c>
    </row>
    <row r="96" spans="1:28" x14ac:dyDescent="0.2">
      <c r="A96" t="s">
        <v>6602</v>
      </c>
      <c r="B96" t="s">
        <v>6603</v>
      </c>
      <c r="C96">
        <v>2004</v>
      </c>
      <c r="D96" t="s">
        <v>6454</v>
      </c>
      <c r="E96" t="s">
        <v>44037</v>
      </c>
      <c r="F96" t="s">
        <v>44047</v>
      </c>
      <c r="G96" t="s">
        <v>44031</v>
      </c>
      <c r="H96">
        <v>115</v>
      </c>
      <c r="I96" t="s">
        <v>25</v>
      </c>
      <c r="J96" t="s">
        <v>26</v>
      </c>
      <c r="K96" t="s">
        <v>27</v>
      </c>
      <c r="M96" t="s">
        <v>6604</v>
      </c>
      <c r="N96" t="s">
        <v>6604</v>
      </c>
      <c r="O96" t="s">
        <v>6605</v>
      </c>
      <c r="P96" t="s">
        <v>6606</v>
      </c>
      <c r="Q96" t="s">
        <v>6607</v>
      </c>
      <c r="R96" t="s">
        <v>6608</v>
      </c>
      <c r="S96" t="s">
        <v>6609</v>
      </c>
      <c r="T96">
        <v>8</v>
      </c>
      <c r="U96">
        <v>642759</v>
      </c>
      <c r="V96" s="12">
        <f>W96*1.37009528851244</f>
        <v>126048766.54314448</v>
      </c>
      <c r="W96" s="3">
        <v>92000000</v>
      </c>
      <c r="X96" s="13">
        <f>Y96*1.37009528851244</f>
        <v>358199208.37274736</v>
      </c>
      <c r="Y96" s="3">
        <v>261441092</v>
      </c>
      <c r="Z96" s="13">
        <f>AA96*1.37009528851244</f>
        <v>865361381.67412889</v>
      </c>
      <c r="AA96" s="3">
        <v>631606713</v>
      </c>
      <c r="AB96">
        <v>947</v>
      </c>
    </row>
    <row r="97" spans="1:28" x14ac:dyDescent="0.2">
      <c r="A97" t="s">
        <v>23954</v>
      </c>
      <c r="B97" t="s">
        <v>23955</v>
      </c>
      <c r="C97">
        <v>2010</v>
      </c>
      <c r="D97" t="s">
        <v>23956</v>
      </c>
      <c r="E97" t="s">
        <v>44043</v>
      </c>
      <c r="F97" t="s">
        <v>44032</v>
      </c>
      <c r="G97" t="s">
        <v>44034</v>
      </c>
      <c r="H97">
        <v>124</v>
      </c>
      <c r="I97" t="s">
        <v>25</v>
      </c>
      <c r="J97" t="s">
        <v>26</v>
      </c>
      <c r="M97" t="s">
        <v>10391</v>
      </c>
      <c r="N97" t="s">
        <v>20779</v>
      </c>
      <c r="O97" t="s">
        <v>23957</v>
      </c>
      <c r="P97" t="s">
        <v>23780</v>
      </c>
      <c r="Q97" t="s">
        <v>23958</v>
      </c>
      <c r="R97" t="s">
        <v>23959</v>
      </c>
      <c r="S97" t="s">
        <v>23960</v>
      </c>
      <c r="T97">
        <v>5</v>
      </c>
      <c r="U97">
        <v>223170</v>
      </c>
      <c r="V97" s="12">
        <f>W97*1.18690152988223</f>
        <v>80709304.031991646</v>
      </c>
      <c r="W97" s="3">
        <v>68000000</v>
      </c>
      <c r="X97" s="13">
        <f>Y97*1.18690152988223</f>
        <v>356701595.04008543</v>
      </c>
      <c r="Y97" s="3">
        <v>300531751</v>
      </c>
      <c r="Z97" s="13">
        <f>AA97*1.18690152988223</f>
        <v>829040448.36379969</v>
      </c>
      <c r="AA97" s="3">
        <v>698491347</v>
      </c>
      <c r="AB97">
        <v>530</v>
      </c>
    </row>
    <row r="98" spans="1:28" x14ac:dyDescent="0.2">
      <c r="A98" t="s">
        <v>35411</v>
      </c>
      <c r="B98" t="s">
        <v>35412</v>
      </c>
      <c r="C98">
        <v>2016</v>
      </c>
      <c r="D98" t="s">
        <v>35413</v>
      </c>
      <c r="E98" t="s">
        <v>16512</v>
      </c>
      <c r="F98" t="s">
        <v>44031</v>
      </c>
      <c r="G98" t="s">
        <v>44033</v>
      </c>
      <c r="H98">
        <v>152</v>
      </c>
      <c r="I98" t="s">
        <v>25</v>
      </c>
      <c r="J98" t="s">
        <v>26</v>
      </c>
      <c r="M98" t="s">
        <v>8591</v>
      </c>
      <c r="N98" t="s">
        <v>35414</v>
      </c>
      <c r="O98" t="s">
        <v>35415</v>
      </c>
      <c r="P98" t="s">
        <v>1278</v>
      </c>
      <c r="Q98" t="s">
        <v>19100</v>
      </c>
      <c r="R98" t="s">
        <v>35416</v>
      </c>
      <c r="S98" t="s">
        <v>35417</v>
      </c>
      <c r="T98">
        <v>6.4</v>
      </c>
      <c r="U98">
        <v>612550</v>
      </c>
      <c r="V98" s="12">
        <f>W98*1.07834771485832</f>
        <v>269586928.71458</v>
      </c>
      <c r="W98" s="3">
        <v>250000000</v>
      </c>
      <c r="X98" s="13">
        <f>Y98*1.07834771485832</f>
        <v>356243160.28005129</v>
      </c>
      <c r="Y98" s="3">
        <v>330360194</v>
      </c>
      <c r="Z98" s="13">
        <f>AA98*1.07834771485832</f>
        <v>942085031.93327165</v>
      </c>
      <c r="AA98" s="3">
        <v>873637528</v>
      </c>
      <c r="AB98">
        <v>3766</v>
      </c>
    </row>
    <row r="99" spans="1:28" x14ac:dyDescent="0.2">
      <c r="A99" t="s">
        <v>20169</v>
      </c>
      <c r="B99" t="s">
        <v>20170</v>
      </c>
      <c r="C99">
        <v>2009</v>
      </c>
      <c r="D99" t="s">
        <v>19908</v>
      </c>
      <c r="E99" t="s">
        <v>44037</v>
      </c>
      <c r="F99" t="s">
        <v>44031</v>
      </c>
      <c r="G99" t="s">
        <v>44038</v>
      </c>
      <c r="H99">
        <v>96</v>
      </c>
      <c r="I99" t="s">
        <v>25</v>
      </c>
      <c r="J99" t="s">
        <v>26</v>
      </c>
      <c r="M99" t="s">
        <v>20171</v>
      </c>
      <c r="N99" t="s">
        <v>20171</v>
      </c>
      <c r="O99" t="s">
        <v>20172</v>
      </c>
      <c r="P99" t="s">
        <v>20173</v>
      </c>
      <c r="Q99" t="s">
        <v>20174</v>
      </c>
      <c r="R99" t="s">
        <v>20175</v>
      </c>
      <c r="S99" t="s">
        <v>20176</v>
      </c>
      <c r="T99">
        <v>8.1999999999999993</v>
      </c>
      <c r="U99">
        <v>911402</v>
      </c>
      <c r="V99" s="12">
        <f>W99*1.20636999678377</f>
        <v>211114749.43715975</v>
      </c>
      <c r="W99" s="3">
        <v>175000000</v>
      </c>
      <c r="X99" s="13">
        <f>Y99*1.20636999678377</f>
        <v>353471432.38231122</v>
      </c>
      <c r="Y99" s="3">
        <v>293004164</v>
      </c>
      <c r="Z99" s="13">
        <f>AA99*1.20636999678377</f>
        <v>886801477.18809223</v>
      </c>
      <c r="AA99" s="3">
        <v>735099082</v>
      </c>
      <c r="AB99">
        <v>905</v>
      </c>
    </row>
    <row r="100" spans="1:28" x14ac:dyDescent="0.2">
      <c r="A100" t="s">
        <v>32366</v>
      </c>
      <c r="B100" t="s">
        <v>32367</v>
      </c>
      <c r="C100">
        <v>2017</v>
      </c>
      <c r="D100" s="1">
        <v>42893</v>
      </c>
      <c r="E100" t="s">
        <v>16512</v>
      </c>
      <c r="F100" t="s">
        <v>44031</v>
      </c>
      <c r="G100" t="s">
        <v>44033</v>
      </c>
      <c r="H100">
        <v>133</v>
      </c>
      <c r="I100" t="s">
        <v>25</v>
      </c>
      <c r="J100" t="s">
        <v>26</v>
      </c>
      <c r="K100" t="s">
        <v>308</v>
      </c>
      <c r="M100" t="s">
        <v>29004</v>
      </c>
      <c r="N100" t="s">
        <v>16582</v>
      </c>
      <c r="O100" t="s">
        <v>32368</v>
      </c>
      <c r="P100" t="s">
        <v>26508</v>
      </c>
      <c r="Q100" t="s">
        <v>32369</v>
      </c>
      <c r="R100" t="s">
        <v>32370</v>
      </c>
      <c r="S100" t="s">
        <v>32371</v>
      </c>
      <c r="T100">
        <v>7.4</v>
      </c>
      <c r="U100">
        <v>494060</v>
      </c>
      <c r="V100" s="12">
        <f>W100*1.05585427545692</f>
        <v>184774498.204961</v>
      </c>
      <c r="W100" s="3">
        <v>175000000</v>
      </c>
      <c r="X100" s="13">
        <f>Y100*1.05585427545692</f>
        <v>352867702.53157669</v>
      </c>
      <c r="Y100" s="3">
        <v>334201140</v>
      </c>
      <c r="Z100" s="13">
        <f>AA100*1.05585427545692</f>
        <v>929328009.82116604</v>
      </c>
      <c r="AA100" s="3">
        <v>880166924</v>
      </c>
      <c r="AB100">
        <v>1370</v>
      </c>
    </row>
    <row r="101" spans="1:28" x14ac:dyDescent="0.2">
      <c r="A101" t="s">
        <v>707</v>
      </c>
      <c r="B101" t="s">
        <v>708</v>
      </c>
      <c r="C101">
        <v>2000</v>
      </c>
      <c r="D101" s="1">
        <v>37226</v>
      </c>
      <c r="E101" t="s">
        <v>44043</v>
      </c>
      <c r="F101" t="s">
        <v>44032</v>
      </c>
      <c r="G101" t="s">
        <v>44036</v>
      </c>
      <c r="H101">
        <v>143</v>
      </c>
      <c r="I101" t="s">
        <v>25</v>
      </c>
      <c r="J101" t="s">
        <v>26</v>
      </c>
      <c r="K101" t="s">
        <v>75</v>
      </c>
      <c r="M101" t="s">
        <v>677</v>
      </c>
      <c r="N101" t="s">
        <v>709</v>
      </c>
      <c r="O101" t="s">
        <v>710</v>
      </c>
      <c r="P101" t="s">
        <v>711</v>
      </c>
      <c r="Q101" t="s">
        <v>712</v>
      </c>
      <c r="R101" t="s">
        <v>713</v>
      </c>
      <c r="S101" t="s">
        <v>714</v>
      </c>
      <c r="T101">
        <v>7.8</v>
      </c>
      <c r="U101">
        <v>510788</v>
      </c>
      <c r="V101" s="12">
        <f>W101*1.5029674796748</f>
        <v>135267073.17073199</v>
      </c>
      <c r="W101" s="3">
        <v>90000000</v>
      </c>
      <c r="X101" s="13">
        <f>Y101*1.5029674796748</f>
        <v>351141511.632765</v>
      </c>
      <c r="Y101" s="3">
        <v>233632142</v>
      </c>
      <c r="Z101" s="13">
        <f>AA101*1.5029674796748</f>
        <v>645723137.6490258</v>
      </c>
      <c r="AA101" s="3">
        <v>429632142</v>
      </c>
      <c r="AB101">
        <v>1184</v>
      </c>
    </row>
    <row r="102" spans="1:28" x14ac:dyDescent="0.2">
      <c r="A102" t="s">
        <v>24444</v>
      </c>
      <c r="B102" t="s">
        <v>24445</v>
      </c>
      <c r="C102">
        <v>2016</v>
      </c>
      <c r="D102" t="s">
        <v>24446</v>
      </c>
      <c r="E102" t="s">
        <v>16512</v>
      </c>
      <c r="F102" t="s">
        <v>44031</v>
      </c>
      <c r="G102" t="s">
        <v>44034</v>
      </c>
      <c r="H102">
        <v>123</v>
      </c>
      <c r="I102" t="s">
        <v>25</v>
      </c>
      <c r="J102" t="s">
        <v>26</v>
      </c>
      <c r="K102" t="s">
        <v>934</v>
      </c>
      <c r="L102" t="s">
        <v>308</v>
      </c>
      <c r="M102" t="s">
        <v>414</v>
      </c>
      <c r="N102" t="s">
        <v>414</v>
      </c>
      <c r="O102" t="s">
        <v>24447</v>
      </c>
      <c r="P102" t="s">
        <v>510</v>
      </c>
      <c r="Q102" t="s">
        <v>24448</v>
      </c>
      <c r="R102" t="s">
        <v>24449</v>
      </c>
      <c r="S102" t="s">
        <v>24450</v>
      </c>
      <c r="T102">
        <v>6</v>
      </c>
      <c r="U102">
        <v>586474</v>
      </c>
      <c r="V102" s="12">
        <f>W102*1.07834771485832</f>
        <v>188710850.10020602</v>
      </c>
      <c r="W102" s="3">
        <v>175000000</v>
      </c>
      <c r="X102" s="13">
        <f>Y102*1.07834771485832</f>
        <v>350570900.33121645</v>
      </c>
      <c r="Y102" s="3">
        <v>325100054</v>
      </c>
      <c r="Z102" s="13">
        <f>AA102*1.07834771485832</f>
        <v>805360641.49393392</v>
      </c>
      <c r="AA102" s="3">
        <v>746846894</v>
      </c>
      <c r="AB102">
        <v>2268</v>
      </c>
    </row>
    <row r="103" spans="1:28" x14ac:dyDescent="0.2">
      <c r="A103" t="s">
        <v>3885</v>
      </c>
      <c r="B103" t="s">
        <v>3886</v>
      </c>
      <c r="C103">
        <v>2002</v>
      </c>
      <c r="D103" s="1">
        <v>37419</v>
      </c>
      <c r="E103" t="s">
        <v>1045</v>
      </c>
      <c r="F103" t="s">
        <v>44032</v>
      </c>
      <c r="G103" t="s">
        <v>44036</v>
      </c>
      <c r="H103">
        <v>95</v>
      </c>
      <c r="I103" t="s">
        <v>177</v>
      </c>
      <c r="J103" t="s">
        <v>26</v>
      </c>
      <c r="K103" t="s">
        <v>2390</v>
      </c>
      <c r="M103" t="s">
        <v>3887</v>
      </c>
      <c r="N103" t="s">
        <v>3888</v>
      </c>
      <c r="O103" t="s">
        <v>3889</v>
      </c>
      <c r="P103" t="s">
        <v>3888</v>
      </c>
      <c r="Q103" t="s">
        <v>3890</v>
      </c>
      <c r="R103" t="s">
        <v>3891</v>
      </c>
      <c r="S103" t="s">
        <v>3892</v>
      </c>
      <c r="T103">
        <v>6.5</v>
      </c>
      <c r="U103">
        <v>118082</v>
      </c>
      <c r="V103" s="12">
        <f>W103*1.43863813229572</f>
        <v>7193190.6614786005</v>
      </c>
      <c r="W103" s="3">
        <v>5000000</v>
      </c>
      <c r="X103" s="13">
        <f>Y103*1.43863813229572</f>
        <v>347342212.62194556</v>
      </c>
      <c r="Y103" s="3">
        <v>241438208</v>
      </c>
      <c r="Z103" s="13">
        <f>AA103*1.43863813229572</f>
        <v>530489242.7553308</v>
      </c>
      <c r="AA103" s="3">
        <v>368744044</v>
      </c>
      <c r="AB103">
        <v>777</v>
      </c>
    </row>
    <row r="104" spans="1:28" x14ac:dyDescent="0.2">
      <c r="A104" t="s">
        <v>24369</v>
      </c>
      <c r="B104" t="s">
        <v>24370</v>
      </c>
      <c r="C104">
        <v>2010</v>
      </c>
      <c r="D104" t="s">
        <v>18683</v>
      </c>
      <c r="E104" t="s">
        <v>16512</v>
      </c>
      <c r="F104" t="s">
        <v>44031</v>
      </c>
      <c r="G104" t="s">
        <v>44033</v>
      </c>
      <c r="H104">
        <v>148</v>
      </c>
      <c r="I104" t="s">
        <v>229</v>
      </c>
      <c r="J104" t="s">
        <v>26</v>
      </c>
      <c r="K104" t="s">
        <v>934</v>
      </c>
      <c r="L104" t="s">
        <v>27</v>
      </c>
      <c r="M104" t="s">
        <v>1939</v>
      </c>
      <c r="N104" t="s">
        <v>1939</v>
      </c>
      <c r="O104" t="s">
        <v>24371</v>
      </c>
      <c r="P104" t="s">
        <v>759</v>
      </c>
      <c r="Q104" t="s">
        <v>24372</v>
      </c>
      <c r="R104" t="s">
        <v>24373</v>
      </c>
      <c r="S104" t="s">
        <v>24374</v>
      </c>
      <c r="T104">
        <v>8.8000000000000007</v>
      </c>
      <c r="U104">
        <v>2002816</v>
      </c>
      <c r="V104" s="12">
        <f>W104*1.18690152988223</f>
        <v>189904244.78115681</v>
      </c>
      <c r="W104" s="3">
        <v>160000000</v>
      </c>
      <c r="X104" s="13">
        <f>Y104*1.18690152988223</f>
        <v>347259133.4526217</v>
      </c>
      <c r="Y104" s="3">
        <v>292576195</v>
      </c>
      <c r="Z104" s="13">
        <f>AA104*1.18690152988223</f>
        <v>1032349136.4865017</v>
      </c>
      <c r="AA104" s="3">
        <v>869784991</v>
      </c>
      <c r="AB104">
        <v>3927</v>
      </c>
    </row>
    <row r="105" spans="1:28" x14ac:dyDescent="0.2">
      <c r="A105" t="s">
        <v>24581</v>
      </c>
      <c r="B105" t="s">
        <v>24582</v>
      </c>
      <c r="C105">
        <v>2017</v>
      </c>
      <c r="D105" t="s">
        <v>24583</v>
      </c>
      <c r="E105" t="s">
        <v>3496</v>
      </c>
      <c r="H105">
        <v>135</v>
      </c>
      <c r="I105" t="s">
        <v>177</v>
      </c>
      <c r="J105" t="s">
        <v>26</v>
      </c>
      <c r="K105" t="s">
        <v>975</v>
      </c>
      <c r="M105" t="s">
        <v>24584</v>
      </c>
      <c r="N105" t="s">
        <v>24585</v>
      </c>
      <c r="O105" t="s">
        <v>24586</v>
      </c>
      <c r="P105" t="s">
        <v>24587</v>
      </c>
      <c r="Q105" t="s">
        <v>24588</v>
      </c>
      <c r="R105" t="s">
        <v>24589</v>
      </c>
      <c r="S105" t="s">
        <v>24590</v>
      </c>
      <c r="T105">
        <v>7.3</v>
      </c>
      <c r="U105">
        <v>442715</v>
      </c>
      <c r="V105" s="12">
        <f>W105*1.05585427545692</f>
        <v>36954899.640992202</v>
      </c>
      <c r="W105" s="3">
        <v>35000000</v>
      </c>
      <c r="X105" s="13">
        <f>Y105*1.05585427545692</f>
        <v>347195372.50658482</v>
      </c>
      <c r="Y105" s="3">
        <v>328828874</v>
      </c>
      <c r="Z105" s="13">
        <f>AA105*1.05585427545692</f>
        <v>740994775.89786291</v>
      </c>
      <c r="AA105" s="3">
        <v>701796444</v>
      </c>
      <c r="AB105">
        <v>1933</v>
      </c>
    </row>
    <row r="106" spans="1:28" x14ac:dyDescent="0.2">
      <c r="A106" t="s">
        <v>25553</v>
      </c>
      <c r="B106" t="s">
        <v>25554</v>
      </c>
      <c r="C106">
        <v>2018</v>
      </c>
      <c r="D106" s="1">
        <v>43466</v>
      </c>
      <c r="E106" t="s">
        <v>16512</v>
      </c>
      <c r="F106" t="s">
        <v>44031</v>
      </c>
      <c r="G106" t="s">
        <v>44034</v>
      </c>
      <c r="H106">
        <v>143</v>
      </c>
      <c r="I106" t="s">
        <v>360</v>
      </c>
      <c r="J106" t="s">
        <v>26</v>
      </c>
      <c r="K106" t="s">
        <v>75</v>
      </c>
      <c r="L106" t="s">
        <v>5734</v>
      </c>
      <c r="M106" t="s">
        <v>10263</v>
      </c>
      <c r="N106" t="s">
        <v>25555</v>
      </c>
      <c r="O106" t="s">
        <v>25556</v>
      </c>
      <c r="P106" t="s">
        <v>17325</v>
      </c>
      <c r="Q106" t="s">
        <v>25557</v>
      </c>
      <c r="R106" t="s">
        <v>25558</v>
      </c>
      <c r="S106" t="s">
        <v>25559</v>
      </c>
      <c r="T106">
        <v>6.9</v>
      </c>
      <c r="U106">
        <v>348878</v>
      </c>
      <c r="V106" s="12">
        <f>W106*1.03068014830331</f>
        <v>164908823.72852957</v>
      </c>
      <c r="W106" s="3">
        <v>160000000</v>
      </c>
      <c r="X106" s="13">
        <f>Y106*1.03068014830331</f>
        <v>345341552.92953497</v>
      </c>
      <c r="Y106" s="3">
        <v>335061807</v>
      </c>
      <c r="Z106" s="13">
        <f>AA106*1.03068014830331</f>
        <v>1183721603.3067384</v>
      </c>
      <c r="AA106" s="3">
        <v>1148485886</v>
      </c>
      <c r="AB106">
        <v>3883</v>
      </c>
    </row>
    <row r="107" spans="1:28" hidden="1" x14ac:dyDescent="0.2">
      <c r="A107" t="s">
        <v>4124</v>
      </c>
      <c r="B107" t="s">
        <v>4125</v>
      </c>
      <c r="C107">
        <v>2002</v>
      </c>
      <c r="D107" s="1">
        <v>37804</v>
      </c>
      <c r="E107" t="s">
        <v>44041</v>
      </c>
      <c r="F107" t="s">
        <v>44032</v>
      </c>
      <c r="G107" t="s">
        <v>44045</v>
      </c>
      <c r="H107">
        <v>110</v>
      </c>
      <c r="I107" t="s">
        <v>4126</v>
      </c>
      <c r="J107" t="s">
        <v>26</v>
      </c>
      <c r="K107" t="s">
        <v>307</v>
      </c>
      <c r="L107" t="s">
        <v>64</v>
      </c>
      <c r="M107" t="s">
        <v>4127</v>
      </c>
      <c r="N107" t="s">
        <v>4128</v>
      </c>
      <c r="O107" t="s">
        <v>4129</v>
      </c>
      <c r="P107" t="s">
        <v>1727</v>
      </c>
      <c r="Q107" t="s">
        <v>4130</v>
      </c>
      <c r="R107" t="s">
        <v>4131</v>
      </c>
      <c r="S107" t="s">
        <v>4132</v>
      </c>
      <c r="T107">
        <v>6.6</v>
      </c>
      <c r="U107">
        <v>17037</v>
      </c>
      <c r="W107">
        <v>30000000</v>
      </c>
      <c r="X107"/>
      <c r="Y107"/>
      <c r="Z107"/>
      <c r="AA107">
        <v>6200970</v>
      </c>
      <c r="AB107">
        <v>114</v>
      </c>
    </row>
    <row r="108" spans="1:28" x14ac:dyDescent="0.2">
      <c r="A108" t="s">
        <v>20475</v>
      </c>
      <c r="B108" t="s">
        <v>20476</v>
      </c>
      <c r="C108">
        <v>2012</v>
      </c>
      <c r="D108" t="s">
        <v>18691</v>
      </c>
      <c r="E108" t="s">
        <v>16512</v>
      </c>
      <c r="F108" t="s">
        <v>44031</v>
      </c>
      <c r="G108" t="s">
        <v>44042</v>
      </c>
      <c r="H108">
        <v>143</v>
      </c>
      <c r="I108" t="s">
        <v>20477</v>
      </c>
      <c r="J108" t="s">
        <v>26</v>
      </c>
      <c r="K108" t="s">
        <v>1076</v>
      </c>
      <c r="L108" t="s">
        <v>52</v>
      </c>
      <c r="M108" t="s">
        <v>3736</v>
      </c>
      <c r="N108" t="s">
        <v>4524</v>
      </c>
      <c r="O108" t="s">
        <v>20478</v>
      </c>
      <c r="P108" t="s">
        <v>9512</v>
      </c>
      <c r="Q108" t="s">
        <v>20479</v>
      </c>
      <c r="R108" t="s">
        <v>20480</v>
      </c>
      <c r="S108" t="s">
        <v>20481</v>
      </c>
      <c r="T108">
        <v>7.7</v>
      </c>
      <c r="U108">
        <v>620267</v>
      </c>
      <c r="V108" s="12">
        <f>W108*1.12725506764114</f>
        <v>225451013.52822798</v>
      </c>
      <c r="W108" s="3">
        <v>200000000</v>
      </c>
      <c r="X108" s="13">
        <f>Y108*1.12725506764114</f>
        <v>343091664.63691109</v>
      </c>
      <c r="Y108" s="3">
        <v>304360277</v>
      </c>
      <c r="Z108" s="13">
        <f>AA108*1.12725506764114</f>
        <v>1249631019.6936455</v>
      </c>
      <c r="AA108" s="3">
        <v>1108561013</v>
      </c>
      <c r="AB108">
        <v>1588</v>
      </c>
    </row>
    <row r="109" spans="1:28" x14ac:dyDescent="0.2">
      <c r="A109" t="s">
        <v>5957</v>
      </c>
      <c r="B109" t="s">
        <v>5958</v>
      </c>
      <c r="C109">
        <v>2004</v>
      </c>
      <c r="D109" s="1">
        <v>38083</v>
      </c>
      <c r="E109" t="s">
        <v>44043</v>
      </c>
      <c r="F109" t="s">
        <v>44040</v>
      </c>
      <c r="G109" t="s">
        <v>44034</v>
      </c>
      <c r="H109">
        <v>142</v>
      </c>
      <c r="I109" t="s">
        <v>495</v>
      </c>
      <c r="J109" t="s">
        <v>26</v>
      </c>
      <c r="M109" t="s">
        <v>1861</v>
      </c>
      <c r="N109" t="s">
        <v>2887</v>
      </c>
      <c r="O109" t="s">
        <v>5959</v>
      </c>
      <c r="P109" t="s">
        <v>5613</v>
      </c>
      <c r="Q109" t="s">
        <v>5960</v>
      </c>
      <c r="R109" t="s">
        <v>5961</v>
      </c>
      <c r="S109" t="s">
        <v>5962</v>
      </c>
      <c r="T109">
        <v>7.9</v>
      </c>
      <c r="U109">
        <v>533229</v>
      </c>
      <c r="V109" s="12">
        <f>W109*1.37009528851244</f>
        <v>178112387.50661719</v>
      </c>
      <c r="W109" s="3">
        <v>130000000</v>
      </c>
      <c r="X109" s="13">
        <f>Y109*1.37009528851244</f>
        <v>342490934.36080456</v>
      </c>
      <c r="Y109" s="3">
        <v>249975996</v>
      </c>
      <c r="Z109" s="13">
        <f>AA109*1.37009528851244</f>
        <v>1090812761.7718842</v>
      </c>
      <c r="AA109" s="3">
        <v>796158319</v>
      </c>
      <c r="AB109">
        <v>1600</v>
      </c>
    </row>
    <row r="110" spans="1:28" x14ac:dyDescent="0.2">
      <c r="A110" t="s">
        <v>18421</v>
      </c>
      <c r="B110" t="s">
        <v>18422</v>
      </c>
      <c r="C110">
        <v>2012</v>
      </c>
      <c r="D110" t="s">
        <v>18423</v>
      </c>
      <c r="E110" t="s">
        <v>44043</v>
      </c>
      <c r="F110" t="s">
        <v>44034</v>
      </c>
      <c r="H110">
        <v>169</v>
      </c>
      <c r="I110" t="s">
        <v>133</v>
      </c>
      <c r="J110" t="s">
        <v>26</v>
      </c>
      <c r="M110" t="s">
        <v>135</v>
      </c>
      <c r="N110" t="s">
        <v>8396</v>
      </c>
      <c r="O110" t="s">
        <v>18424</v>
      </c>
      <c r="P110" t="s">
        <v>15540</v>
      </c>
      <c r="Q110" t="s">
        <v>18425</v>
      </c>
      <c r="R110" t="s">
        <v>18426</v>
      </c>
      <c r="S110" t="s">
        <v>18427</v>
      </c>
      <c r="T110">
        <v>7.8</v>
      </c>
      <c r="U110">
        <v>746008</v>
      </c>
      <c r="V110" s="12">
        <f>W110*1.12725506764114</f>
        <v>202905912.17540517</v>
      </c>
      <c r="W110" s="3">
        <v>180000000</v>
      </c>
      <c r="X110" s="13">
        <f>Y110*1.12725506764114</f>
        <v>341562307.54134673</v>
      </c>
      <c r="Y110" s="3">
        <v>303003568</v>
      </c>
      <c r="Z110" s="13">
        <f>AA110*1.12725506764114</f>
        <v>1146422425.8371205</v>
      </c>
      <c r="AA110" s="3">
        <v>1017003568</v>
      </c>
      <c r="AB110">
        <v>1440</v>
      </c>
    </row>
    <row r="111" spans="1:28" hidden="1" x14ac:dyDescent="0.2">
      <c r="A111" t="s">
        <v>4158</v>
      </c>
      <c r="B111" t="s">
        <v>4159</v>
      </c>
      <c r="C111">
        <v>2000</v>
      </c>
      <c r="D111" t="s">
        <v>4160</v>
      </c>
      <c r="E111" t="s">
        <v>16512</v>
      </c>
      <c r="F111" t="s">
        <v>44031</v>
      </c>
      <c r="G111" t="s">
        <v>44032</v>
      </c>
      <c r="H111">
        <v>114</v>
      </c>
      <c r="I111" t="s">
        <v>2213</v>
      </c>
      <c r="J111" t="s">
        <v>934</v>
      </c>
      <c r="M111" t="s">
        <v>4161</v>
      </c>
      <c r="N111" t="s">
        <v>4162</v>
      </c>
      <c r="O111" t="s">
        <v>4163</v>
      </c>
      <c r="P111" t="s">
        <v>4164</v>
      </c>
      <c r="Q111" t="s">
        <v>4165</v>
      </c>
      <c r="R111" t="s">
        <v>4166</v>
      </c>
      <c r="S111" t="s">
        <v>4167</v>
      </c>
      <c r="T111">
        <v>7.6</v>
      </c>
      <c r="U111">
        <v>166461</v>
      </c>
      <c r="W111">
        <v>4500000</v>
      </c>
      <c r="X111"/>
      <c r="Y111"/>
      <c r="Z111"/>
      <c r="AA111">
        <v>958989</v>
      </c>
      <c r="AB111">
        <v>648</v>
      </c>
    </row>
    <row r="112" spans="1:28" x14ac:dyDescent="0.2">
      <c r="A112" t="s">
        <v>6460</v>
      </c>
      <c r="B112" t="s">
        <v>6461</v>
      </c>
      <c r="C112">
        <v>2003</v>
      </c>
      <c r="D112" t="s">
        <v>4815</v>
      </c>
      <c r="E112" t="s">
        <v>1045</v>
      </c>
      <c r="F112" t="s">
        <v>44034</v>
      </c>
      <c r="H112">
        <v>101</v>
      </c>
      <c r="I112" t="s">
        <v>25</v>
      </c>
      <c r="J112" t="s">
        <v>26</v>
      </c>
      <c r="K112" t="s">
        <v>308</v>
      </c>
      <c r="M112" t="s">
        <v>3858</v>
      </c>
      <c r="N112" t="s">
        <v>6462</v>
      </c>
      <c r="O112" t="s">
        <v>6463</v>
      </c>
      <c r="P112" t="s">
        <v>957</v>
      </c>
      <c r="Q112" t="s">
        <v>6464</v>
      </c>
      <c r="R112" t="s">
        <v>6465</v>
      </c>
      <c r="S112" t="s">
        <v>6466</v>
      </c>
      <c r="T112">
        <v>6.8</v>
      </c>
      <c r="U112">
        <v>365635</v>
      </c>
      <c r="V112" s="12">
        <f>W112*1.40658152173913</f>
        <v>113933103.26086953</v>
      </c>
      <c r="W112" s="3">
        <v>81000000</v>
      </c>
      <c r="X112" s="13">
        <f>Y112*1.40658152173913</f>
        <v>341559151.46016836</v>
      </c>
      <c r="Y112" s="3">
        <v>242829261</v>
      </c>
      <c r="Z112" s="13">
        <f>AA112*1.40658152173913</f>
        <v>681619382.13485849</v>
      </c>
      <c r="AA112" s="3">
        <v>484592874</v>
      </c>
      <c r="AB112">
        <v>642</v>
      </c>
    </row>
    <row r="113" spans="1:28" x14ac:dyDescent="0.2">
      <c r="A113" t="s">
        <v>42711</v>
      </c>
      <c r="B113" t="s">
        <v>42712</v>
      </c>
      <c r="C113">
        <v>2019</v>
      </c>
      <c r="D113" s="1">
        <v>43534</v>
      </c>
      <c r="E113" t="s">
        <v>44041</v>
      </c>
      <c r="F113" t="s">
        <v>44032</v>
      </c>
      <c r="G113" t="s">
        <v>44042</v>
      </c>
      <c r="H113">
        <v>122</v>
      </c>
      <c r="I113" t="s">
        <v>433</v>
      </c>
      <c r="J113" t="s">
        <v>26</v>
      </c>
      <c r="M113" t="s">
        <v>2166</v>
      </c>
      <c r="N113" t="s">
        <v>42713</v>
      </c>
      <c r="O113" t="s">
        <v>42714</v>
      </c>
      <c r="P113" t="s">
        <v>3526</v>
      </c>
      <c r="Q113" t="s">
        <v>42715</v>
      </c>
      <c r="R113" t="s">
        <v>42716</v>
      </c>
      <c r="S113" t="s">
        <v>42717</v>
      </c>
      <c r="T113">
        <v>8.5</v>
      </c>
      <c r="U113">
        <v>855097</v>
      </c>
      <c r="V113" s="12">
        <f>W113*1.01233684194057</f>
        <v>55678526.306731351</v>
      </c>
      <c r="W113" s="3">
        <v>55000000</v>
      </c>
      <c r="X113" s="13">
        <f>Y113*1.01233684194057</f>
        <v>339589720.80256402</v>
      </c>
      <c r="Y113" s="3">
        <v>335451311</v>
      </c>
      <c r="Z113" s="13">
        <f>AA113*1.01233684194057</f>
        <v>1087504179.6282573</v>
      </c>
      <c r="AA113" s="3">
        <v>1074251311</v>
      </c>
      <c r="AB113">
        <v>10472</v>
      </c>
    </row>
    <row r="114" spans="1:28" x14ac:dyDescent="0.2">
      <c r="A114" t="s">
        <v>20923</v>
      </c>
      <c r="B114" t="s">
        <v>20924</v>
      </c>
      <c r="C114">
        <v>2009</v>
      </c>
      <c r="D114" t="s">
        <v>7074</v>
      </c>
      <c r="E114" t="s">
        <v>1045</v>
      </c>
      <c r="H114">
        <v>100</v>
      </c>
      <c r="I114" t="s">
        <v>97</v>
      </c>
      <c r="J114" t="s">
        <v>26</v>
      </c>
      <c r="M114" t="s">
        <v>2166</v>
      </c>
      <c r="N114" t="s">
        <v>17386</v>
      </c>
      <c r="O114" t="s">
        <v>20925</v>
      </c>
      <c r="P114" t="s">
        <v>16964</v>
      </c>
      <c r="Q114" t="s">
        <v>20926</v>
      </c>
      <c r="R114" t="s">
        <v>20927</v>
      </c>
      <c r="S114" t="s">
        <v>20928</v>
      </c>
      <c r="T114">
        <v>7.7</v>
      </c>
      <c r="U114">
        <v>705947</v>
      </c>
      <c r="V114" s="12">
        <f>W114*1.20636999678377</f>
        <v>42222949.887431949</v>
      </c>
      <c r="W114" s="3">
        <v>35000000</v>
      </c>
      <c r="X114" s="13">
        <f>Y114*1.20636999678377</f>
        <v>334553547.05217707</v>
      </c>
      <c r="Y114" s="3">
        <v>277322503</v>
      </c>
      <c r="Z114" s="13">
        <f>AA114*1.20636999678377</f>
        <v>566162511.71590841</v>
      </c>
      <c r="AA114" s="3">
        <v>469310836</v>
      </c>
      <c r="AB114">
        <v>726</v>
      </c>
    </row>
    <row r="115" spans="1:28" x14ac:dyDescent="0.2">
      <c r="A115" t="s">
        <v>40477</v>
      </c>
      <c r="B115" t="s">
        <v>40478</v>
      </c>
      <c r="C115">
        <v>2018</v>
      </c>
      <c r="D115" t="s">
        <v>40479</v>
      </c>
      <c r="E115" t="s">
        <v>16512</v>
      </c>
      <c r="F115" t="s">
        <v>44031</v>
      </c>
      <c r="G115" t="s">
        <v>44038</v>
      </c>
      <c r="H115">
        <v>119</v>
      </c>
      <c r="I115" t="s">
        <v>25</v>
      </c>
      <c r="J115" t="s">
        <v>26</v>
      </c>
      <c r="K115" t="s">
        <v>51</v>
      </c>
      <c r="L115" t="s">
        <v>308</v>
      </c>
      <c r="M115" t="s">
        <v>33641</v>
      </c>
      <c r="N115" t="s">
        <v>21443</v>
      </c>
      <c r="O115" t="s">
        <v>40480</v>
      </c>
      <c r="P115" t="s">
        <v>5063</v>
      </c>
      <c r="Q115" t="s">
        <v>40481</v>
      </c>
      <c r="R115" t="s">
        <v>40482</v>
      </c>
      <c r="S115" t="s">
        <v>40483</v>
      </c>
      <c r="T115">
        <v>7.7</v>
      </c>
      <c r="U115">
        <v>460610</v>
      </c>
      <c r="V115" s="12">
        <f>W115*1.03068014830331</f>
        <v>113374816.31336409</v>
      </c>
      <c r="W115" s="3">
        <v>110000000</v>
      </c>
      <c r="X115" s="13">
        <f>Y115*1.03068014830331</f>
        <v>334550257.56782866</v>
      </c>
      <c r="Y115" s="3">
        <v>324591735</v>
      </c>
      <c r="Z115" s="13">
        <f>AA115*1.03068014830331</f>
        <v>809902460.94759762</v>
      </c>
      <c r="AA115" s="3">
        <v>785794179</v>
      </c>
      <c r="AB115">
        <v>1309</v>
      </c>
    </row>
    <row r="116" spans="1:28" x14ac:dyDescent="0.2">
      <c r="A116" t="s">
        <v>36766</v>
      </c>
      <c r="B116" t="s">
        <v>36767</v>
      </c>
      <c r="C116">
        <v>2017</v>
      </c>
      <c r="D116" t="s">
        <v>36768</v>
      </c>
      <c r="E116" t="s">
        <v>16512</v>
      </c>
      <c r="F116" t="s">
        <v>44031</v>
      </c>
      <c r="G116" t="s">
        <v>44038</v>
      </c>
      <c r="H116">
        <v>130</v>
      </c>
      <c r="I116" t="s">
        <v>25</v>
      </c>
      <c r="J116" t="s">
        <v>26</v>
      </c>
      <c r="M116" t="s">
        <v>15862</v>
      </c>
      <c r="N116" t="s">
        <v>36769</v>
      </c>
      <c r="O116" t="s">
        <v>36770</v>
      </c>
      <c r="P116" t="s">
        <v>16834</v>
      </c>
      <c r="Q116" t="s">
        <v>36771</v>
      </c>
      <c r="R116" t="s">
        <v>36772</v>
      </c>
      <c r="S116" t="s">
        <v>36773</v>
      </c>
      <c r="T116">
        <v>7.9</v>
      </c>
      <c r="U116">
        <v>564511</v>
      </c>
      <c r="V116" s="12">
        <f>W116*1.05585427545692</f>
        <v>190053769.58224559</v>
      </c>
      <c r="W116" s="3">
        <v>180000000</v>
      </c>
      <c r="X116" s="13">
        <f>Y116*1.05585427545692</f>
        <v>332655641.45879191</v>
      </c>
      <c r="Y116" s="3">
        <v>315058289</v>
      </c>
      <c r="Z116" s="13">
        <f>AA116*1.05585427545692</f>
        <v>901677528.23173225</v>
      </c>
      <c r="AA116" s="3">
        <v>853979142</v>
      </c>
      <c r="AB116">
        <v>1600</v>
      </c>
    </row>
    <row r="117" spans="1:28" x14ac:dyDescent="0.2">
      <c r="A117" t="s">
        <v>4210</v>
      </c>
      <c r="B117" t="s">
        <v>4211</v>
      </c>
      <c r="C117">
        <v>2001</v>
      </c>
      <c r="D117" t="s">
        <v>3796</v>
      </c>
      <c r="E117" t="s">
        <v>16512</v>
      </c>
      <c r="F117" t="s">
        <v>44038</v>
      </c>
      <c r="G117" t="s">
        <v>44044</v>
      </c>
      <c r="H117">
        <v>90</v>
      </c>
      <c r="I117" t="s">
        <v>4212</v>
      </c>
      <c r="J117" t="s">
        <v>26</v>
      </c>
      <c r="K117" t="s">
        <v>209</v>
      </c>
      <c r="L117" t="s">
        <v>51</v>
      </c>
      <c r="M117" t="s">
        <v>2285</v>
      </c>
      <c r="N117" t="s">
        <v>4213</v>
      </c>
      <c r="O117" t="s">
        <v>4214</v>
      </c>
      <c r="P117" t="s">
        <v>1289</v>
      </c>
      <c r="Q117" t="s">
        <v>4215</v>
      </c>
      <c r="R117" t="s">
        <v>4216</v>
      </c>
      <c r="S117" t="s">
        <v>4217</v>
      </c>
      <c r="T117">
        <v>6.6</v>
      </c>
      <c r="U117">
        <v>196580</v>
      </c>
      <c r="V117" s="12">
        <f>W117*1.46138339920949</f>
        <v>131524505.92885411</v>
      </c>
      <c r="W117" s="3">
        <v>90000000</v>
      </c>
      <c r="X117" s="13">
        <f>Y117*1.46138339920949</f>
        <v>330512733.05446726</v>
      </c>
      <c r="Y117" s="3">
        <v>226164286</v>
      </c>
      <c r="Z117" s="13">
        <f>AA117*1.46138339920949</f>
        <v>507576161.1599223</v>
      </c>
      <c r="AA117" s="3">
        <v>347325802</v>
      </c>
      <c r="AB117">
        <v>406</v>
      </c>
    </row>
    <row r="118" spans="1:28" x14ac:dyDescent="0.2">
      <c r="A118" t="s">
        <v>27919</v>
      </c>
      <c r="B118" t="s">
        <v>27920</v>
      </c>
      <c r="C118">
        <v>2012</v>
      </c>
      <c r="D118" t="s">
        <v>27921</v>
      </c>
      <c r="E118" t="s">
        <v>44043</v>
      </c>
      <c r="F118" t="s">
        <v>44032</v>
      </c>
      <c r="G118" t="s">
        <v>44034</v>
      </c>
      <c r="H118">
        <v>115</v>
      </c>
      <c r="I118" t="s">
        <v>25</v>
      </c>
      <c r="J118" t="s">
        <v>26</v>
      </c>
      <c r="M118" t="s">
        <v>8533</v>
      </c>
      <c r="N118" t="s">
        <v>20779</v>
      </c>
      <c r="O118" t="s">
        <v>27922</v>
      </c>
      <c r="P118" t="s">
        <v>9718</v>
      </c>
      <c r="Q118" t="s">
        <v>27923</v>
      </c>
      <c r="R118" t="s">
        <v>27924</v>
      </c>
      <c r="S118" t="s">
        <v>27925</v>
      </c>
      <c r="T118">
        <v>5.5</v>
      </c>
      <c r="U118">
        <v>226618</v>
      </c>
      <c r="V118" s="12">
        <f>W118*1.12725506764114</f>
        <v>135270608.1169368</v>
      </c>
      <c r="W118" s="3">
        <v>120000000</v>
      </c>
      <c r="X118" s="13">
        <f>Y118*1.12725506764114</f>
        <v>329524541.18011343</v>
      </c>
      <c r="Y118" s="3">
        <v>292324737</v>
      </c>
      <c r="Z118" s="13">
        <f>AA118*1.12725506764114</f>
        <v>935336307.70412076</v>
      </c>
      <c r="AA118" s="3">
        <v>829746820</v>
      </c>
      <c r="AB118">
        <v>380</v>
      </c>
    </row>
    <row r="119" spans="1:28" x14ac:dyDescent="0.2">
      <c r="A119" t="s">
        <v>5222</v>
      </c>
      <c r="B119" t="s">
        <v>5223</v>
      </c>
      <c r="C119">
        <v>2002</v>
      </c>
      <c r="D119" t="s">
        <v>5116</v>
      </c>
      <c r="E119" t="s">
        <v>176</v>
      </c>
      <c r="F119" t="s">
        <v>44045</v>
      </c>
      <c r="G119" t="s">
        <v>44033</v>
      </c>
      <c r="H119">
        <v>106</v>
      </c>
      <c r="I119" t="s">
        <v>25</v>
      </c>
      <c r="J119" t="s">
        <v>26</v>
      </c>
      <c r="K119" t="s">
        <v>4428</v>
      </c>
      <c r="M119" t="s">
        <v>2250</v>
      </c>
      <c r="N119" t="s">
        <v>2250</v>
      </c>
      <c r="O119" t="s">
        <v>5224</v>
      </c>
      <c r="P119" t="s">
        <v>1401</v>
      </c>
      <c r="Q119" t="s">
        <v>5225</v>
      </c>
      <c r="R119" t="s">
        <v>5226</v>
      </c>
      <c r="S119" t="s">
        <v>5227</v>
      </c>
      <c r="T119">
        <v>6.7</v>
      </c>
      <c r="U119">
        <v>331801</v>
      </c>
      <c r="V119" s="12">
        <f>W119*1.43863813229572</f>
        <v>103581945.52529185</v>
      </c>
      <c r="W119" s="3">
        <v>72000000</v>
      </c>
      <c r="X119" s="13">
        <f>Y119*1.43863813229572</f>
        <v>327961492.56350201</v>
      </c>
      <c r="Y119" s="3">
        <v>227966634</v>
      </c>
      <c r="Z119" s="13">
        <f>AA119*1.43863813229572</f>
        <v>587321020.82649815</v>
      </c>
      <c r="AA119" s="3">
        <v>408247917</v>
      </c>
      <c r="AB119">
        <v>2417</v>
      </c>
    </row>
    <row r="120" spans="1:28" hidden="1" x14ac:dyDescent="0.2">
      <c r="A120" t="s">
        <v>4236</v>
      </c>
      <c r="B120" t="s">
        <v>4237</v>
      </c>
      <c r="C120">
        <v>2001</v>
      </c>
      <c r="D120" t="s">
        <v>4238</v>
      </c>
      <c r="E120" t="s">
        <v>16512</v>
      </c>
      <c r="F120" t="s">
        <v>44032</v>
      </c>
      <c r="G120" t="s">
        <v>44034</v>
      </c>
      <c r="H120">
        <v>107</v>
      </c>
      <c r="I120" t="s">
        <v>4239</v>
      </c>
      <c r="J120" t="s">
        <v>4240</v>
      </c>
      <c r="M120" t="s">
        <v>4241</v>
      </c>
      <c r="N120" t="s">
        <v>4242</v>
      </c>
      <c r="O120" t="s">
        <v>4243</v>
      </c>
      <c r="P120" t="s">
        <v>4244</v>
      </c>
      <c r="Q120" t="s">
        <v>4244</v>
      </c>
      <c r="R120" t="s">
        <v>4245</v>
      </c>
      <c r="S120" t="s">
        <v>4246</v>
      </c>
      <c r="T120">
        <v>6.4</v>
      </c>
      <c r="U120">
        <v>12737</v>
      </c>
      <c r="W120">
        <v>8000000</v>
      </c>
      <c r="X120"/>
      <c r="Y120"/>
      <c r="Z120"/>
      <c r="AA120">
        <v>449275</v>
      </c>
      <c r="AB120">
        <v>149</v>
      </c>
    </row>
    <row r="121" spans="1:28" x14ac:dyDescent="0.2">
      <c r="A121" t="s">
        <v>154</v>
      </c>
      <c r="B121" t="s">
        <v>155</v>
      </c>
      <c r="C121">
        <v>2000</v>
      </c>
      <c r="D121" s="1">
        <v>36714</v>
      </c>
      <c r="E121" t="s">
        <v>16512</v>
      </c>
      <c r="F121" t="s">
        <v>44031</v>
      </c>
      <c r="G121" t="s">
        <v>44042</v>
      </c>
      <c r="H121">
        <v>123</v>
      </c>
      <c r="I121" t="s">
        <v>97</v>
      </c>
      <c r="J121" t="s">
        <v>26</v>
      </c>
      <c r="M121" t="s">
        <v>157</v>
      </c>
      <c r="N121" t="s">
        <v>158</v>
      </c>
      <c r="O121" t="s">
        <v>159</v>
      </c>
      <c r="P121" t="s">
        <v>160</v>
      </c>
      <c r="Q121" t="s">
        <v>161</v>
      </c>
      <c r="R121" t="s">
        <v>162</v>
      </c>
      <c r="S121" t="s">
        <v>163</v>
      </c>
      <c r="T121">
        <v>6.1</v>
      </c>
      <c r="U121">
        <v>308586</v>
      </c>
      <c r="V121" s="12">
        <f>W121*1.5029674796748</f>
        <v>187870934.95935002</v>
      </c>
      <c r="W121" s="3">
        <v>125000000</v>
      </c>
      <c r="X121" s="13">
        <f>Y121*1.5029674796748</f>
        <v>323754057.96735841</v>
      </c>
      <c r="Y121" s="3">
        <v>215409889</v>
      </c>
      <c r="Z121" s="13">
        <f>AA121*1.5029674796748</f>
        <v>821203557.60504246</v>
      </c>
      <c r="AA121" s="3">
        <v>546388108</v>
      </c>
      <c r="AB121">
        <v>1501</v>
      </c>
    </row>
    <row r="122" spans="1:28" x14ac:dyDescent="0.2">
      <c r="A122" t="s">
        <v>23947</v>
      </c>
      <c r="B122" t="s">
        <v>23948</v>
      </c>
      <c r="C122">
        <v>2011</v>
      </c>
      <c r="D122" t="s">
        <v>23949</v>
      </c>
      <c r="E122" t="s">
        <v>44043</v>
      </c>
      <c r="F122" t="s">
        <v>44032</v>
      </c>
      <c r="G122" t="s">
        <v>44034</v>
      </c>
      <c r="H122">
        <v>117</v>
      </c>
      <c r="I122" t="s">
        <v>25</v>
      </c>
      <c r="J122" t="s">
        <v>26</v>
      </c>
      <c r="K122" t="s">
        <v>4428</v>
      </c>
      <c r="M122" t="s">
        <v>8533</v>
      </c>
      <c r="N122" t="s">
        <v>20779</v>
      </c>
      <c r="O122" t="s">
        <v>23950</v>
      </c>
      <c r="P122" t="s">
        <v>12262</v>
      </c>
      <c r="Q122" t="s">
        <v>23951</v>
      </c>
      <c r="R122" t="s">
        <v>23952</v>
      </c>
      <c r="S122" t="s">
        <v>23953</v>
      </c>
      <c r="T122">
        <v>4.9000000000000004</v>
      </c>
      <c r="U122">
        <v>219424</v>
      </c>
      <c r="V122" s="12">
        <f>W122*1.1505830469594</f>
        <v>126564135.165534</v>
      </c>
      <c r="W122" s="3">
        <v>110000000</v>
      </c>
      <c r="X122" s="13">
        <f>Y122*1.1505830469594</f>
        <v>323644206.55761403</v>
      </c>
      <c r="Y122" s="3">
        <v>281287133</v>
      </c>
      <c r="Z122" s="13">
        <f>AA122*1.1505830469594</f>
        <v>819451983.85880768</v>
      </c>
      <c r="AA122" s="3">
        <v>712205856</v>
      </c>
      <c r="AB122">
        <v>478</v>
      </c>
    </row>
    <row r="123" spans="1:28" hidden="1" x14ac:dyDescent="0.2">
      <c r="A123" t="s">
        <v>4262</v>
      </c>
      <c r="B123" t="s">
        <v>4263</v>
      </c>
      <c r="C123">
        <v>2005</v>
      </c>
      <c r="D123" t="s">
        <v>4264</v>
      </c>
      <c r="E123" t="s">
        <v>1045</v>
      </c>
      <c r="F123" t="s">
        <v>44050</v>
      </c>
      <c r="H123">
        <v>94</v>
      </c>
      <c r="I123" t="s">
        <v>25</v>
      </c>
      <c r="J123" t="s">
        <v>26</v>
      </c>
      <c r="M123" t="s">
        <v>4265</v>
      </c>
      <c r="N123" t="s">
        <v>4266</v>
      </c>
      <c r="O123" t="s">
        <v>4267</v>
      </c>
      <c r="P123" t="s">
        <v>4268</v>
      </c>
      <c r="Q123" t="s">
        <v>4269</v>
      </c>
      <c r="R123" t="s">
        <v>4270</v>
      </c>
      <c r="S123" t="s">
        <v>4271</v>
      </c>
      <c r="T123">
        <v>5.8</v>
      </c>
      <c r="U123">
        <v>34831</v>
      </c>
      <c r="W123"/>
      <c r="X123"/>
      <c r="Y123">
        <v>35428675</v>
      </c>
      <c r="Z123"/>
      <c r="AA123">
        <v>40442443</v>
      </c>
      <c r="AB123">
        <v>164</v>
      </c>
    </row>
    <row r="124" spans="1:28" x14ac:dyDescent="0.2">
      <c r="A124" t="s">
        <v>16307</v>
      </c>
      <c r="B124" t="s">
        <v>16308</v>
      </c>
      <c r="C124">
        <v>2013</v>
      </c>
      <c r="D124" t="s">
        <v>16309</v>
      </c>
      <c r="E124" t="s">
        <v>16512</v>
      </c>
      <c r="F124" t="s">
        <v>44031</v>
      </c>
      <c r="G124" t="s">
        <v>44033</v>
      </c>
      <c r="H124">
        <v>143</v>
      </c>
      <c r="I124" t="s">
        <v>229</v>
      </c>
      <c r="J124" t="s">
        <v>26</v>
      </c>
      <c r="M124" t="s">
        <v>8591</v>
      </c>
      <c r="N124" t="s">
        <v>16310</v>
      </c>
      <c r="O124" t="s">
        <v>16311</v>
      </c>
      <c r="P124" t="s">
        <v>13528</v>
      </c>
      <c r="Q124" t="s">
        <v>16312</v>
      </c>
      <c r="R124" t="s">
        <v>16313</v>
      </c>
      <c r="S124" t="s">
        <v>16314</v>
      </c>
      <c r="T124">
        <v>7</v>
      </c>
      <c r="U124">
        <v>678921</v>
      </c>
      <c r="V124" s="12">
        <f>W124*1.11098185502045</f>
        <v>249970917.37960124</v>
      </c>
      <c r="W124" s="3">
        <v>225000000</v>
      </c>
      <c r="X124" s="13">
        <f>Y124*1.11098185502045</f>
        <v>323346289.48302776</v>
      </c>
      <c r="Y124" s="3">
        <v>291045518</v>
      </c>
      <c r="Z124" s="13">
        <f>AA124*1.11098185502045</f>
        <v>742186448.82573736</v>
      </c>
      <c r="AA124" s="3">
        <v>668045518</v>
      </c>
      <c r="AB124">
        <v>2777</v>
      </c>
    </row>
    <row r="125" spans="1:28" x14ac:dyDescent="0.2">
      <c r="A125" t="s">
        <v>15065</v>
      </c>
      <c r="B125" t="s">
        <v>15066</v>
      </c>
      <c r="C125">
        <v>2006</v>
      </c>
      <c r="D125" s="1">
        <v>39115</v>
      </c>
      <c r="E125" t="s">
        <v>44043</v>
      </c>
      <c r="F125" t="s">
        <v>44038</v>
      </c>
      <c r="G125" t="s">
        <v>44040</v>
      </c>
      <c r="H125">
        <v>108</v>
      </c>
      <c r="I125" t="s">
        <v>229</v>
      </c>
      <c r="J125" t="s">
        <v>26</v>
      </c>
      <c r="K125" t="s">
        <v>64</v>
      </c>
      <c r="L125" t="s">
        <v>975</v>
      </c>
      <c r="M125" t="s">
        <v>4089</v>
      </c>
      <c r="N125" t="s">
        <v>13825</v>
      </c>
      <c r="O125" t="s">
        <v>15067</v>
      </c>
      <c r="P125" t="s">
        <v>979</v>
      </c>
      <c r="Q125" t="s">
        <v>15068</v>
      </c>
      <c r="R125" t="s">
        <v>15069</v>
      </c>
      <c r="S125" t="s">
        <v>15070</v>
      </c>
      <c r="T125">
        <v>6.4</v>
      </c>
      <c r="U125">
        <v>307074</v>
      </c>
      <c r="V125" s="12">
        <f>W125*1.28378472222222</f>
        <v>141216319.44444421</v>
      </c>
      <c r="W125" s="3">
        <v>110000000</v>
      </c>
      <c r="X125" s="13">
        <f>Y125*1.28378472222222</f>
        <v>322054430.82513833</v>
      </c>
      <c r="Y125" s="3">
        <v>250863268</v>
      </c>
      <c r="Z125" s="13">
        <f>AA125*1.28378472222222</f>
        <v>737509726.88517237</v>
      </c>
      <c r="AA125" s="3">
        <v>574480841</v>
      </c>
      <c r="AB125">
        <v>475</v>
      </c>
    </row>
    <row r="126" spans="1:28" x14ac:dyDescent="0.2">
      <c r="A126" t="s">
        <v>43297</v>
      </c>
      <c r="B126" t="s">
        <v>43298</v>
      </c>
      <c r="C126">
        <v>2019</v>
      </c>
      <c r="D126" t="s">
        <v>41042</v>
      </c>
      <c r="E126" t="s">
        <v>16512</v>
      </c>
      <c r="F126" t="s">
        <v>44031</v>
      </c>
      <c r="G126" t="s">
        <v>44038</v>
      </c>
      <c r="H126">
        <v>123</v>
      </c>
      <c r="I126" t="s">
        <v>25</v>
      </c>
      <c r="J126" t="s">
        <v>26</v>
      </c>
      <c r="M126" t="s">
        <v>4505</v>
      </c>
      <c r="N126" t="s">
        <v>43299</v>
      </c>
      <c r="O126" t="s">
        <v>43300</v>
      </c>
      <c r="P126" t="s">
        <v>4689</v>
      </c>
      <c r="Q126" t="s">
        <v>25745</v>
      </c>
      <c r="R126" t="s">
        <v>43301</v>
      </c>
      <c r="S126" t="s">
        <v>43302</v>
      </c>
      <c r="T126">
        <v>6.7</v>
      </c>
      <c r="U126">
        <v>168698</v>
      </c>
      <c r="V126" s="12">
        <f>W126*1.01233684194057</f>
        <v>126542105.24257125</v>
      </c>
      <c r="W126" s="3">
        <v>125000000</v>
      </c>
      <c r="X126" s="13">
        <f>Y126*1.01233684194057</f>
        <v>320739943.00373584</v>
      </c>
      <c r="Y126" s="3">
        <v>316831246</v>
      </c>
      <c r="Z126" s="13">
        <f>AA126*1.01233684194057</f>
        <v>806403225.11929369</v>
      </c>
      <c r="AA126" s="3">
        <v>796575993</v>
      </c>
      <c r="AB126">
        <v>940</v>
      </c>
    </row>
    <row r="127" spans="1:28" x14ac:dyDescent="0.2">
      <c r="A127" t="s">
        <v>15230</v>
      </c>
      <c r="B127" t="s">
        <v>15231</v>
      </c>
      <c r="C127">
        <v>2007</v>
      </c>
      <c r="D127" s="1">
        <v>39753</v>
      </c>
      <c r="E127" t="s">
        <v>16512</v>
      </c>
      <c r="F127" t="s">
        <v>44031</v>
      </c>
      <c r="G127" t="s">
        <v>44032</v>
      </c>
      <c r="H127">
        <v>101</v>
      </c>
      <c r="I127" t="s">
        <v>25</v>
      </c>
      <c r="J127" t="s">
        <v>26</v>
      </c>
      <c r="M127" t="s">
        <v>8376</v>
      </c>
      <c r="N127" t="s">
        <v>15232</v>
      </c>
      <c r="O127" t="s">
        <v>15233</v>
      </c>
      <c r="P127" t="s">
        <v>510</v>
      </c>
      <c r="Q127" t="s">
        <v>15234</v>
      </c>
      <c r="R127" t="s">
        <v>15235</v>
      </c>
      <c r="S127" t="s">
        <v>15236</v>
      </c>
      <c r="T127">
        <v>7.2</v>
      </c>
      <c r="U127">
        <v>674397</v>
      </c>
      <c r="V127" s="12">
        <f>W127*1.24823238899982</f>
        <v>187234858.34997299</v>
      </c>
      <c r="W127" s="3">
        <v>150000000</v>
      </c>
      <c r="X127" s="13">
        <f>Y127*1.24823238899982</f>
        <v>320038059.39515471</v>
      </c>
      <c r="Y127" s="3">
        <v>256393010</v>
      </c>
      <c r="Z127" s="13">
        <f>AA127*144548551.06</f>
        <v>8.4620174792559264E+16</v>
      </c>
      <c r="AA127" s="3">
        <v>585410052</v>
      </c>
      <c r="AB127">
        <v>1548</v>
      </c>
    </row>
    <row r="128" spans="1:28" x14ac:dyDescent="0.2">
      <c r="A128" t="s">
        <v>6558</v>
      </c>
      <c r="B128" t="s">
        <v>6559</v>
      </c>
      <c r="C128">
        <v>2006</v>
      </c>
      <c r="D128" t="s">
        <v>6560</v>
      </c>
      <c r="E128" t="s">
        <v>44037</v>
      </c>
      <c r="F128" t="s">
        <v>44038</v>
      </c>
      <c r="G128" t="s">
        <v>44040</v>
      </c>
      <c r="H128">
        <v>117</v>
      </c>
      <c r="I128" t="s">
        <v>25</v>
      </c>
      <c r="J128" t="s">
        <v>26</v>
      </c>
      <c r="K128" t="s">
        <v>64</v>
      </c>
      <c r="L128" t="s">
        <v>934</v>
      </c>
      <c r="M128" t="s">
        <v>6561</v>
      </c>
      <c r="N128" t="s">
        <v>6561</v>
      </c>
      <c r="O128" t="s">
        <v>6562</v>
      </c>
      <c r="P128" t="s">
        <v>591</v>
      </c>
      <c r="Q128" t="s">
        <v>6563</v>
      </c>
      <c r="R128" t="s">
        <v>6564</v>
      </c>
      <c r="S128" t="s">
        <v>6565</v>
      </c>
      <c r="T128">
        <v>7.1</v>
      </c>
      <c r="U128">
        <v>357920</v>
      </c>
      <c r="V128" s="12">
        <f>W128*1.28378472222222</f>
        <v>154054166.66666642</v>
      </c>
      <c r="W128" s="3">
        <v>120000000</v>
      </c>
      <c r="X128" s="13">
        <f>Y128*1.28378472222222</f>
        <v>313350003.24604112</v>
      </c>
      <c r="Y128" s="3">
        <v>244082982</v>
      </c>
      <c r="Z128" s="13">
        <f>AA128*1.28378472222222</f>
        <v>593098100.64551985</v>
      </c>
      <c r="AA128" s="3">
        <v>461991867</v>
      </c>
      <c r="AB128">
        <v>667</v>
      </c>
    </row>
    <row r="129" spans="1:28" x14ac:dyDescent="0.2">
      <c r="A129" t="s">
        <v>16716</v>
      </c>
      <c r="B129" t="s">
        <v>16717</v>
      </c>
      <c r="C129">
        <v>2009</v>
      </c>
      <c r="D129" s="1">
        <v>40030</v>
      </c>
      <c r="E129" t="s">
        <v>16512</v>
      </c>
      <c r="F129" t="s">
        <v>44031</v>
      </c>
      <c r="G129" t="s">
        <v>44033</v>
      </c>
      <c r="H129">
        <v>127</v>
      </c>
      <c r="I129" t="s">
        <v>97</v>
      </c>
      <c r="J129" t="s">
        <v>26</v>
      </c>
      <c r="M129" t="s">
        <v>6621</v>
      </c>
      <c r="N129" t="s">
        <v>10213</v>
      </c>
      <c r="O129" t="s">
        <v>16718</v>
      </c>
      <c r="P129" t="s">
        <v>16719</v>
      </c>
      <c r="Q129" t="s">
        <v>16720</v>
      </c>
      <c r="R129" t="s">
        <v>16721</v>
      </c>
      <c r="S129" t="s">
        <v>16722</v>
      </c>
      <c r="T129">
        <v>7.9</v>
      </c>
      <c r="U129">
        <v>571847</v>
      </c>
      <c r="V129" s="12">
        <f>W129*1.20636999678377</f>
        <v>180955499.51756549</v>
      </c>
      <c r="W129" s="3">
        <v>150000000</v>
      </c>
      <c r="X129" s="13">
        <f>Y129*1.20636999678377</f>
        <v>310917762.19211096</v>
      </c>
      <c r="Y129" s="3">
        <v>257730019</v>
      </c>
      <c r="Z129" s="13">
        <f>AA129*1.20636999678377</f>
        <v>465273318.40058297</v>
      </c>
      <c r="AA129" s="3">
        <v>385680446</v>
      </c>
      <c r="AB129">
        <v>1663</v>
      </c>
    </row>
    <row r="130" spans="1:28" x14ac:dyDescent="0.2">
      <c r="A130" t="s">
        <v>11201</v>
      </c>
      <c r="B130" t="s">
        <v>11202</v>
      </c>
      <c r="C130">
        <v>2005</v>
      </c>
      <c r="D130" t="s">
        <v>11203</v>
      </c>
      <c r="E130" t="s">
        <v>44043</v>
      </c>
      <c r="F130" t="s">
        <v>44033</v>
      </c>
      <c r="G130" t="s">
        <v>44042</v>
      </c>
      <c r="H130">
        <v>116</v>
      </c>
      <c r="I130" t="s">
        <v>25</v>
      </c>
      <c r="J130" t="s">
        <v>26</v>
      </c>
      <c r="M130" t="s">
        <v>1159</v>
      </c>
      <c r="N130" t="s">
        <v>11204</v>
      </c>
      <c r="O130" t="s">
        <v>11205</v>
      </c>
      <c r="P130" t="s">
        <v>160</v>
      </c>
      <c r="Q130" t="s">
        <v>11206</v>
      </c>
      <c r="R130" t="s">
        <v>11207</v>
      </c>
      <c r="S130" t="s">
        <v>11208</v>
      </c>
      <c r="T130">
        <v>6.5</v>
      </c>
      <c r="U130">
        <v>409066</v>
      </c>
      <c r="V130" s="12">
        <f>W130*1.32519713261649</f>
        <v>174926021.50537667</v>
      </c>
      <c r="W130" s="3">
        <v>132000000</v>
      </c>
      <c r="X130" s="13">
        <f>Y130*1.32519713261649</f>
        <v>310467653.34917623</v>
      </c>
      <c r="Y130" s="3">
        <v>234280354</v>
      </c>
      <c r="Z130" s="13">
        <f>AA130*1.32519713261649</f>
        <v>800250925.76297641</v>
      </c>
      <c r="AA130" s="3">
        <v>603873119</v>
      </c>
      <c r="AB130">
        <v>2847</v>
      </c>
    </row>
    <row r="131" spans="1:28" x14ac:dyDescent="0.2">
      <c r="A131" t="s">
        <v>18092</v>
      </c>
      <c r="B131" t="s">
        <v>18093</v>
      </c>
      <c r="C131">
        <v>2009</v>
      </c>
      <c r="D131" t="s">
        <v>16181</v>
      </c>
      <c r="E131" t="s">
        <v>44035</v>
      </c>
      <c r="F131" t="s">
        <v>44032</v>
      </c>
      <c r="G131" t="s">
        <v>44050</v>
      </c>
      <c r="H131">
        <v>129</v>
      </c>
      <c r="I131" t="s">
        <v>25</v>
      </c>
      <c r="J131" t="s">
        <v>26</v>
      </c>
      <c r="M131" t="s">
        <v>4135</v>
      </c>
      <c r="N131" t="s">
        <v>18094</v>
      </c>
      <c r="O131" t="s">
        <v>18095</v>
      </c>
      <c r="P131" t="s">
        <v>1516</v>
      </c>
      <c r="Q131" t="s">
        <v>18096</v>
      </c>
      <c r="R131" t="s">
        <v>18097</v>
      </c>
      <c r="S131" t="s">
        <v>18098</v>
      </c>
      <c r="T131">
        <v>7.6</v>
      </c>
      <c r="U131">
        <v>286037</v>
      </c>
      <c r="V131" s="12">
        <f>W131*1.20636999678377</f>
        <v>34984729.906729333</v>
      </c>
      <c r="W131" s="3">
        <v>29000000</v>
      </c>
      <c r="X131" s="13">
        <f>Y131*1.20636999678377</f>
        <v>308781831.03252548</v>
      </c>
      <c r="Y131" s="3">
        <v>255959475</v>
      </c>
      <c r="Z131" s="13">
        <f>AA131*1.20636999678377</f>
        <v>373019626.73384494</v>
      </c>
      <c r="AA131" s="3">
        <v>309208309</v>
      </c>
      <c r="AB131">
        <v>509</v>
      </c>
    </row>
    <row r="132" spans="1:28" x14ac:dyDescent="0.2">
      <c r="A132" t="s">
        <v>30348</v>
      </c>
      <c r="B132" t="s">
        <v>30349</v>
      </c>
      <c r="C132">
        <v>2015</v>
      </c>
      <c r="D132" t="s">
        <v>30350</v>
      </c>
      <c r="E132" t="s">
        <v>16512</v>
      </c>
      <c r="F132" t="s">
        <v>44031</v>
      </c>
      <c r="G132" t="s">
        <v>44033</v>
      </c>
      <c r="H132">
        <v>137</v>
      </c>
      <c r="I132" t="s">
        <v>26134</v>
      </c>
      <c r="J132" t="s">
        <v>26</v>
      </c>
      <c r="M132" t="s">
        <v>8376</v>
      </c>
      <c r="N132" t="s">
        <v>30343</v>
      </c>
      <c r="O132" t="s">
        <v>30344</v>
      </c>
      <c r="P132" t="s">
        <v>24226</v>
      </c>
      <c r="Q132" t="s">
        <v>30345</v>
      </c>
      <c r="R132" t="s">
        <v>30351</v>
      </c>
      <c r="S132" t="s">
        <v>30352</v>
      </c>
      <c r="T132">
        <v>6.5</v>
      </c>
      <c r="U132">
        <v>277407</v>
      </c>
      <c r="V132" s="12">
        <f>W132*1.09195121025074</f>
        <v>174712193.64011842</v>
      </c>
      <c r="W132" s="3">
        <v>160000000</v>
      </c>
      <c r="X132" s="13">
        <f>Y132*1.09195121025074</f>
        <v>307628755.74546087</v>
      </c>
      <c r="Y132" s="3">
        <v>281723902</v>
      </c>
      <c r="Z132" s="13">
        <f>AA132*1.09195121025074</f>
        <v>718879677.15862906</v>
      </c>
      <c r="AA132" s="3">
        <v>658344137</v>
      </c>
      <c r="AB132">
        <v>463</v>
      </c>
    </row>
    <row r="133" spans="1:28" hidden="1" x14ac:dyDescent="0.2">
      <c r="A133" t="s">
        <v>4347</v>
      </c>
      <c r="B133" t="s">
        <v>4348</v>
      </c>
      <c r="C133">
        <v>2000</v>
      </c>
      <c r="D133" t="s">
        <v>2771</v>
      </c>
      <c r="E133" t="s">
        <v>1045</v>
      </c>
      <c r="F133" t="s">
        <v>44032</v>
      </c>
      <c r="G133" t="s">
        <v>44036</v>
      </c>
      <c r="H133">
        <v>88</v>
      </c>
      <c r="I133" t="s">
        <v>4349</v>
      </c>
      <c r="J133" t="s">
        <v>74</v>
      </c>
      <c r="K133" t="s">
        <v>361</v>
      </c>
      <c r="M133" t="s">
        <v>4350</v>
      </c>
      <c r="N133" t="s">
        <v>4350</v>
      </c>
      <c r="O133" t="s">
        <v>4351</v>
      </c>
      <c r="P133" t="s">
        <v>4352</v>
      </c>
      <c r="Q133" t="s">
        <v>4353</v>
      </c>
      <c r="R133" t="s">
        <v>4354</v>
      </c>
      <c r="S133" t="s">
        <v>4355</v>
      </c>
      <c r="T133">
        <v>6.7</v>
      </c>
      <c r="U133">
        <v>12797</v>
      </c>
      <c r="W133"/>
      <c r="X133"/>
      <c r="Y133"/>
      <c r="Z133"/>
      <c r="AA133">
        <v>871351</v>
      </c>
      <c r="AB133">
        <v>33</v>
      </c>
    </row>
    <row r="134" spans="1:28" hidden="1" x14ac:dyDescent="0.2">
      <c r="A134" t="s">
        <v>4356</v>
      </c>
      <c r="B134" t="s">
        <v>4357</v>
      </c>
      <c r="C134">
        <v>2001</v>
      </c>
      <c r="D134" s="1">
        <v>36924</v>
      </c>
      <c r="E134" t="s">
        <v>1045</v>
      </c>
      <c r="F134" t="s">
        <v>44032</v>
      </c>
      <c r="H134">
        <v>110</v>
      </c>
      <c r="I134" t="s">
        <v>4358</v>
      </c>
      <c r="J134" t="s">
        <v>1076</v>
      </c>
      <c r="M134" t="s">
        <v>4359</v>
      </c>
      <c r="N134" t="s">
        <v>4360</v>
      </c>
      <c r="O134" t="s">
        <v>4361</v>
      </c>
      <c r="P134" t="s">
        <v>4360</v>
      </c>
      <c r="Q134" t="s">
        <v>4362</v>
      </c>
      <c r="R134" t="s">
        <v>4363</v>
      </c>
      <c r="S134" t="s">
        <v>4364</v>
      </c>
      <c r="T134">
        <v>8</v>
      </c>
      <c r="U134">
        <v>32299</v>
      </c>
      <c r="W134">
        <v>2500000</v>
      </c>
      <c r="X134"/>
      <c r="Y134"/>
      <c r="Z134"/>
      <c r="AA134">
        <v>968318</v>
      </c>
      <c r="AB134">
        <v>19</v>
      </c>
    </row>
    <row r="135" spans="1:28" x14ac:dyDescent="0.2">
      <c r="A135" t="s">
        <v>5585</v>
      </c>
      <c r="B135" t="s">
        <v>5586</v>
      </c>
      <c r="C135">
        <v>2002</v>
      </c>
      <c r="D135" t="s">
        <v>1112</v>
      </c>
      <c r="E135" t="s">
        <v>16512</v>
      </c>
      <c r="F135" t="s">
        <v>44031</v>
      </c>
      <c r="G135" t="s">
        <v>44038</v>
      </c>
      <c r="H135">
        <v>94</v>
      </c>
      <c r="I135" t="s">
        <v>25</v>
      </c>
      <c r="J135" t="s">
        <v>26</v>
      </c>
      <c r="K135" t="s">
        <v>934</v>
      </c>
      <c r="L135" t="s">
        <v>307</v>
      </c>
      <c r="M135" t="s">
        <v>2074</v>
      </c>
      <c r="N135" t="s">
        <v>5587</v>
      </c>
      <c r="O135" t="s">
        <v>5588</v>
      </c>
      <c r="P135" t="s">
        <v>278</v>
      </c>
      <c r="Q135" t="s">
        <v>5589</v>
      </c>
      <c r="R135" t="s">
        <v>5590</v>
      </c>
      <c r="S135" t="s">
        <v>5591</v>
      </c>
      <c r="T135">
        <v>6.2</v>
      </c>
      <c r="U135">
        <v>192760</v>
      </c>
      <c r="V135" s="12">
        <f>W135*1.43863813229572</f>
        <v>90634202.334630355</v>
      </c>
      <c r="W135" s="3">
        <v>63000000</v>
      </c>
      <c r="X135" s="13">
        <f>Y135*1.43863813229572</f>
        <v>306872863.03490275</v>
      </c>
      <c r="Y135" s="3">
        <v>213307889</v>
      </c>
      <c r="Z135" s="13">
        <f>AA135*1.43863813229572</f>
        <v>427187482.07677048</v>
      </c>
      <c r="AA135" s="3">
        <v>296938801</v>
      </c>
      <c r="AB135">
        <v>786</v>
      </c>
    </row>
    <row r="136" spans="1:28" x14ac:dyDescent="0.2">
      <c r="A136" t="s">
        <v>25325</v>
      </c>
      <c r="B136" t="s">
        <v>25326</v>
      </c>
      <c r="C136">
        <v>2013</v>
      </c>
      <c r="D136" s="1">
        <v>41343</v>
      </c>
      <c r="E136" t="s">
        <v>176</v>
      </c>
      <c r="F136" t="s">
        <v>44033</v>
      </c>
      <c r="G136" t="s">
        <v>44042</v>
      </c>
      <c r="H136">
        <v>91</v>
      </c>
      <c r="I136" t="s">
        <v>25327</v>
      </c>
      <c r="J136" t="s">
        <v>26</v>
      </c>
      <c r="K136" t="s">
        <v>25328</v>
      </c>
      <c r="M136" t="s">
        <v>1861</v>
      </c>
      <c r="N136" t="s">
        <v>25329</v>
      </c>
      <c r="O136" t="s">
        <v>25330</v>
      </c>
      <c r="P136" t="s">
        <v>1516</v>
      </c>
      <c r="Q136" t="s">
        <v>25331</v>
      </c>
      <c r="R136" t="s">
        <v>25332</v>
      </c>
      <c r="S136" t="s">
        <v>25333</v>
      </c>
      <c r="T136">
        <v>7.7</v>
      </c>
      <c r="U136">
        <v>755710</v>
      </c>
      <c r="V136" s="12">
        <f>W136*1.11098185502045</f>
        <v>111098185.50204501</v>
      </c>
      <c r="W136" s="3">
        <v>100000000</v>
      </c>
      <c r="X136" s="13">
        <f>Y136*1.11098185502045</f>
        <v>304512021.84847295</v>
      </c>
      <c r="Y136" s="3">
        <v>274092705</v>
      </c>
      <c r="Z136" s="13">
        <f>AA136*1.11098185502045</f>
        <v>803453972.93815708</v>
      </c>
      <c r="AA136" s="3">
        <v>723192705</v>
      </c>
      <c r="AB136">
        <v>2103</v>
      </c>
    </row>
    <row r="137" spans="1:28" x14ac:dyDescent="0.2">
      <c r="A137" t="s">
        <v>5404</v>
      </c>
      <c r="B137" t="s">
        <v>5405</v>
      </c>
      <c r="C137">
        <v>2003</v>
      </c>
      <c r="D137" t="s">
        <v>5026</v>
      </c>
      <c r="E137" t="s">
        <v>16512</v>
      </c>
      <c r="F137" t="s">
        <v>44033</v>
      </c>
      <c r="G137" t="s">
        <v>44042</v>
      </c>
      <c r="H137">
        <v>134</v>
      </c>
      <c r="I137" t="s">
        <v>177</v>
      </c>
      <c r="J137" t="s">
        <v>26</v>
      </c>
      <c r="K137" t="s">
        <v>307</v>
      </c>
      <c r="L137" t="s">
        <v>64</v>
      </c>
      <c r="M137" t="s">
        <v>187</v>
      </c>
      <c r="N137" t="s">
        <v>5406</v>
      </c>
      <c r="O137" t="s">
        <v>5407</v>
      </c>
      <c r="P137" t="s">
        <v>3596</v>
      </c>
      <c r="Q137" t="s">
        <v>5408</v>
      </c>
      <c r="R137" t="s">
        <v>5409</v>
      </c>
      <c r="S137" t="s">
        <v>5410</v>
      </c>
      <c r="T137">
        <v>7.4</v>
      </c>
      <c r="U137">
        <v>504086</v>
      </c>
      <c r="V137" s="12">
        <f>W137*1.40658152173913</f>
        <v>154723967.39130428</v>
      </c>
      <c r="W137" s="3">
        <v>110000000</v>
      </c>
      <c r="X137" s="13">
        <f>Y137*1.40658152173913</f>
        <v>302344267.68388033</v>
      </c>
      <c r="Y137" s="3">
        <v>214949694</v>
      </c>
      <c r="Z137" s="13">
        <f>AA137*1.40658152173913</f>
        <v>573479531.02303791</v>
      </c>
      <c r="AA137" s="3">
        <v>407711549</v>
      </c>
      <c r="AB137">
        <v>1104</v>
      </c>
    </row>
    <row r="138" spans="1:28" x14ac:dyDescent="0.2">
      <c r="A138" t="s">
        <v>9584</v>
      </c>
      <c r="B138" t="s">
        <v>9585</v>
      </c>
      <c r="C138">
        <v>2006</v>
      </c>
      <c r="D138" t="s">
        <v>9586</v>
      </c>
      <c r="E138" t="s">
        <v>16512</v>
      </c>
      <c r="F138" t="s">
        <v>44031</v>
      </c>
      <c r="G138" t="s">
        <v>44033</v>
      </c>
      <c r="H138">
        <v>104</v>
      </c>
      <c r="I138" t="s">
        <v>9587</v>
      </c>
      <c r="J138" t="s">
        <v>26</v>
      </c>
      <c r="M138" t="s">
        <v>2285</v>
      </c>
      <c r="N138" t="s">
        <v>9588</v>
      </c>
      <c r="O138" t="s">
        <v>9589</v>
      </c>
      <c r="P138" t="s">
        <v>190</v>
      </c>
      <c r="Q138" t="s">
        <v>9590</v>
      </c>
      <c r="R138" t="s">
        <v>9591</v>
      </c>
      <c r="S138" t="s">
        <v>9592</v>
      </c>
      <c r="T138">
        <v>6.7</v>
      </c>
      <c r="U138">
        <v>475426</v>
      </c>
      <c r="V138" s="12">
        <f>W138*1.28378472222222</f>
        <v>269594791.66666621</v>
      </c>
      <c r="W138" s="3">
        <v>210000000</v>
      </c>
      <c r="X138" s="13">
        <f>Y138*1.28378472222222</f>
        <v>300870948.17798561</v>
      </c>
      <c r="Y138" s="3">
        <v>234362462</v>
      </c>
      <c r="Z138" s="13">
        <f>AA138*1.28378472222222</f>
        <v>591099792.15774202</v>
      </c>
      <c r="AA138" s="3">
        <v>460435291</v>
      </c>
      <c r="AB138">
        <v>1954</v>
      </c>
    </row>
    <row r="139" spans="1:28" x14ac:dyDescent="0.2">
      <c r="A139" t="s">
        <v>23932</v>
      </c>
      <c r="B139" t="s">
        <v>23933</v>
      </c>
      <c r="C139">
        <v>2010</v>
      </c>
      <c r="D139" t="s">
        <v>21659</v>
      </c>
      <c r="E139" t="s">
        <v>44037</v>
      </c>
      <c r="F139" t="s">
        <v>44038</v>
      </c>
      <c r="G139" t="s">
        <v>44040</v>
      </c>
      <c r="H139">
        <v>95</v>
      </c>
      <c r="I139" t="s">
        <v>1016</v>
      </c>
      <c r="J139" t="s">
        <v>26</v>
      </c>
      <c r="M139" t="s">
        <v>23934</v>
      </c>
      <c r="N139" t="s">
        <v>3842</v>
      </c>
      <c r="O139" t="s">
        <v>23935</v>
      </c>
      <c r="P139" t="s">
        <v>11114</v>
      </c>
      <c r="Q139" t="s">
        <v>23936</v>
      </c>
      <c r="R139" t="s">
        <v>23937</v>
      </c>
      <c r="S139" t="s">
        <v>23938</v>
      </c>
      <c r="T139">
        <v>7.6</v>
      </c>
      <c r="U139">
        <v>491257</v>
      </c>
      <c r="V139" s="12">
        <f>W139*1.18690152988223</f>
        <v>81896205.561873868</v>
      </c>
      <c r="W139" s="3">
        <v>69000000</v>
      </c>
      <c r="X139" s="13">
        <f>Y139*1.18690152988223</f>
        <v>298522333.58327627</v>
      </c>
      <c r="Y139" s="3">
        <v>251513985</v>
      </c>
      <c r="Z139" s="13">
        <f>AA139*1.18690152988223</f>
        <v>644622819.69693458</v>
      </c>
      <c r="AA139" s="3">
        <v>543113985</v>
      </c>
      <c r="AB139">
        <v>363</v>
      </c>
    </row>
    <row r="140" spans="1:28" x14ac:dyDescent="0.2">
      <c r="A140" t="s">
        <v>25308</v>
      </c>
      <c r="B140" t="s">
        <v>25309</v>
      </c>
      <c r="C140">
        <v>2013</v>
      </c>
      <c r="D140" t="s">
        <v>25310</v>
      </c>
      <c r="E140" t="s">
        <v>44037</v>
      </c>
      <c r="F140" t="s">
        <v>44031</v>
      </c>
      <c r="G140" t="s">
        <v>44038</v>
      </c>
      <c r="H140">
        <v>104</v>
      </c>
      <c r="I140" t="s">
        <v>25</v>
      </c>
      <c r="J140" t="s">
        <v>26</v>
      </c>
      <c r="M140" t="s">
        <v>25311</v>
      </c>
      <c r="N140" t="s">
        <v>25312</v>
      </c>
      <c r="O140" t="s">
        <v>25313</v>
      </c>
      <c r="P140" t="s">
        <v>20159</v>
      </c>
      <c r="Q140" t="s">
        <v>25314</v>
      </c>
      <c r="R140" t="s">
        <v>25315</v>
      </c>
      <c r="S140" t="s">
        <v>25316</v>
      </c>
      <c r="T140">
        <v>7.3</v>
      </c>
      <c r="U140">
        <v>313986</v>
      </c>
      <c r="V140" s="12">
        <f>W140*1.11098185502045</f>
        <v>222196371.00409001</v>
      </c>
      <c r="W140" s="3">
        <v>200000000</v>
      </c>
      <c r="X140" s="13">
        <f>Y140*1.11098185502045</f>
        <v>298290589.00828791</v>
      </c>
      <c r="Y140" s="3">
        <v>268492764</v>
      </c>
      <c r="Z140" s="13">
        <f>AA140*1.11098185502045</f>
        <v>826081231.50313675</v>
      </c>
      <c r="AA140" s="3">
        <v>743559607</v>
      </c>
      <c r="AB140">
        <v>336</v>
      </c>
    </row>
    <row r="141" spans="1:28" x14ac:dyDescent="0.2">
      <c r="A141" t="s">
        <v>18773</v>
      </c>
      <c r="B141" t="s">
        <v>18774</v>
      </c>
      <c r="C141">
        <v>2012</v>
      </c>
      <c r="D141" s="1">
        <v>41006</v>
      </c>
      <c r="E141" t="s">
        <v>16512</v>
      </c>
      <c r="F141" t="s">
        <v>44031</v>
      </c>
      <c r="G141" t="s">
        <v>44033</v>
      </c>
      <c r="H141">
        <v>136</v>
      </c>
      <c r="I141" t="s">
        <v>25</v>
      </c>
      <c r="J141" t="s">
        <v>26</v>
      </c>
      <c r="M141" t="s">
        <v>14206</v>
      </c>
      <c r="N141" t="s">
        <v>18775</v>
      </c>
      <c r="O141" t="s">
        <v>18776</v>
      </c>
      <c r="P141" t="s">
        <v>15742</v>
      </c>
      <c r="Q141" t="s">
        <v>18777</v>
      </c>
      <c r="R141" t="s">
        <v>18778</v>
      </c>
      <c r="S141" t="s">
        <v>18779</v>
      </c>
      <c r="T141">
        <v>6.9</v>
      </c>
      <c r="U141">
        <v>550033</v>
      </c>
      <c r="V141" s="12">
        <f>W141*1.12725506764114</f>
        <v>259268665.55746219</v>
      </c>
      <c r="W141" s="3">
        <v>230000000</v>
      </c>
      <c r="X141" s="13">
        <f>Y141*1.12725506764114</f>
        <v>295375392.74411774</v>
      </c>
      <c r="Y141" s="3">
        <v>262030663</v>
      </c>
      <c r="Z141" s="13">
        <f>AA141*1.12725506764114</f>
        <v>854381180.787359</v>
      </c>
      <c r="AA141" s="3">
        <v>757930663</v>
      </c>
      <c r="AB141">
        <v>1339</v>
      </c>
    </row>
    <row r="142" spans="1:28" hidden="1" x14ac:dyDescent="0.2">
      <c r="A142" t="s">
        <v>4425</v>
      </c>
      <c r="B142" t="s">
        <v>4426</v>
      </c>
      <c r="C142">
        <v>2000</v>
      </c>
      <c r="D142" s="1">
        <v>36808</v>
      </c>
      <c r="E142" t="s">
        <v>1045</v>
      </c>
      <c r="F142" t="s">
        <v>44032</v>
      </c>
      <c r="G142" t="s">
        <v>44039</v>
      </c>
      <c r="H142">
        <v>104</v>
      </c>
      <c r="I142" t="s">
        <v>4427</v>
      </c>
      <c r="J142" t="s">
        <v>4428</v>
      </c>
      <c r="M142" t="s">
        <v>4429</v>
      </c>
      <c r="N142" t="s">
        <v>4430</v>
      </c>
      <c r="O142" t="s">
        <v>4431</v>
      </c>
      <c r="P142" t="s">
        <v>4432</v>
      </c>
      <c r="Q142" t="s">
        <v>4432</v>
      </c>
      <c r="R142" t="s">
        <v>4433</v>
      </c>
      <c r="S142" t="s">
        <v>4434</v>
      </c>
      <c r="T142">
        <v>8.6</v>
      </c>
      <c r="U142">
        <v>11127</v>
      </c>
      <c r="W142"/>
      <c r="X142"/>
      <c r="Y142"/>
      <c r="Z142"/>
      <c r="AA142"/>
      <c r="AB142">
        <v>31</v>
      </c>
    </row>
    <row r="143" spans="1:28" hidden="1" x14ac:dyDescent="0.2">
      <c r="A143" t="s">
        <v>4435</v>
      </c>
      <c r="B143" t="s">
        <v>4436</v>
      </c>
      <c r="C143">
        <v>2003</v>
      </c>
      <c r="D143" s="1">
        <v>37869</v>
      </c>
      <c r="E143" t="s">
        <v>16512</v>
      </c>
      <c r="F143" t="s">
        <v>44038</v>
      </c>
      <c r="G143" t="s">
        <v>44044</v>
      </c>
      <c r="H143">
        <v>88</v>
      </c>
      <c r="I143" t="s">
        <v>25</v>
      </c>
      <c r="J143" t="s">
        <v>26</v>
      </c>
      <c r="M143" t="s">
        <v>2781</v>
      </c>
      <c r="N143" t="s">
        <v>3929</v>
      </c>
      <c r="O143" t="s">
        <v>4437</v>
      </c>
      <c r="P143" t="s">
        <v>690</v>
      </c>
      <c r="Q143" t="s">
        <v>4438</v>
      </c>
      <c r="R143" t="s">
        <v>4439</v>
      </c>
      <c r="S143" t="s">
        <v>4440</v>
      </c>
      <c r="T143">
        <v>5.6</v>
      </c>
      <c r="U143">
        <v>46994</v>
      </c>
      <c r="W143"/>
      <c r="X143"/>
      <c r="Y143">
        <v>36381186</v>
      </c>
      <c r="Z143"/>
      <c r="AA143">
        <v>50097949</v>
      </c>
      <c r="AB143">
        <v>154</v>
      </c>
    </row>
    <row r="144" spans="1:28" hidden="1" x14ac:dyDescent="0.2">
      <c r="A144" t="s">
        <v>4441</v>
      </c>
      <c r="B144" t="s">
        <v>4442</v>
      </c>
      <c r="C144">
        <v>2001</v>
      </c>
      <c r="D144" t="s">
        <v>4443</v>
      </c>
      <c r="E144" t="s">
        <v>16512</v>
      </c>
      <c r="F144" t="s">
        <v>44038</v>
      </c>
      <c r="G144" t="s">
        <v>44044</v>
      </c>
      <c r="H144">
        <v>108</v>
      </c>
      <c r="I144" t="s">
        <v>4444</v>
      </c>
      <c r="J144" t="s">
        <v>51</v>
      </c>
      <c r="K144" t="s">
        <v>209</v>
      </c>
      <c r="L144" t="s">
        <v>26</v>
      </c>
      <c r="M144" t="s">
        <v>4445</v>
      </c>
      <c r="N144" t="s">
        <v>4446</v>
      </c>
      <c r="O144" t="s">
        <v>4447</v>
      </c>
      <c r="P144" t="s">
        <v>1289</v>
      </c>
      <c r="Q144" t="s">
        <v>4448</v>
      </c>
      <c r="R144" t="s">
        <v>4449</v>
      </c>
      <c r="S144" t="s">
        <v>4450</v>
      </c>
      <c r="T144">
        <v>5.9</v>
      </c>
      <c r="U144">
        <v>16144</v>
      </c>
      <c r="W144" t="s">
        <v>4451</v>
      </c>
      <c r="X144"/>
      <c r="Y144"/>
      <c r="Z144"/>
      <c r="AA144">
        <v>790144</v>
      </c>
      <c r="AB144">
        <v>57</v>
      </c>
    </row>
    <row r="145" spans="1:28" x14ac:dyDescent="0.2">
      <c r="A145" t="s">
        <v>1946</v>
      </c>
      <c r="B145" t="s">
        <v>1947</v>
      </c>
      <c r="C145">
        <v>2001</v>
      </c>
      <c r="D145" s="1">
        <v>37200</v>
      </c>
      <c r="E145" t="s">
        <v>16512</v>
      </c>
      <c r="F145" t="s">
        <v>44031</v>
      </c>
      <c r="G145" t="s">
        <v>44034</v>
      </c>
      <c r="H145">
        <v>130</v>
      </c>
      <c r="I145" t="s">
        <v>25</v>
      </c>
      <c r="J145" t="s">
        <v>26</v>
      </c>
      <c r="K145" t="s">
        <v>361</v>
      </c>
      <c r="M145" t="s">
        <v>1948</v>
      </c>
      <c r="N145" t="s">
        <v>1948</v>
      </c>
      <c r="O145" t="s">
        <v>1949</v>
      </c>
      <c r="P145" t="s">
        <v>861</v>
      </c>
      <c r="Q145" t="s">
        <v>1950</v>
      </c>
      <c r="R145" t="s">
        <v>1951</v>
      </c>
      <c r="S145" t="s">
        <v>1952</v>
      </c>
      <c r="T145">
        <v>6.3</v>
      </c>
      <c r="U145">
        <v>296653</v>
      </c>
      <c r="V145" s="12">
        <f>W145*1.46138339920949</f>
        <v>143215573.12253001</v>
      </c>
      <c r="W145" s="3">
        <v>98000000</v>
      </c>
      <c r="X145" s="13">
        <f>Y145*1.46138339920949</f>
        <v>295228360.11087036</v>
      </c>
      <c r="Y145" s="3">
        <v>202019785</v>
      </c>
      <c r="Z145" s="13">
        <f>AA145*1.46138339920949</f>
        <v>647803354.29217565</v>
      </c>
      <c r="AA145" s="3">
        <v>443280904</v>
      </c>
      <c r="AB145">
        <v>927</v>
      </c>
    </row>
    <row r="146" spans="1:28" x14ac:dyDescent="0.2">
      <c r="A146" t="s">
        <v>24770</v>
      </c>
      <c r="B146" t="s">
        <v>24771</v>
      </c>
      <c r="C146">
        <v>2011</v>
      </c>
      <c r="D146" t="s">
        <v>24772</v>
      </c>
      <c r="E146" t="s">
        <v>1045</v>
      </c>
      <c r="H146">
        <v>102</v>
      </c>
      <c r="I146" t="s">
        <v>24773</v>
      </c>
      <c r="J146" t="s">
        <v>26</v>
      </c>
      <c r="K146" t="s">
        <v>2073</v>
      </c>
      <c r="M146" t="s">
        <v>2166</v>
      </c>
      <c r="N146" t="s">
        <v>24774</v>
      </c>
      <c r="O146" t="s">
        <v>24775</v>
      </c>
      <c r="P146" t="s">
        <v>16964</v>
      </c>
      <c r="Q146" t="s">
        <v>20926</v>
      </c>
      <c r="R146" t="s">
        <v>24776</v>
      </c>
      <c r="S146" t="s">
        <v>24777</v>
      </c>
      <c r="T146">
        <v>6.4</v>
      </c>
      <c r="U146">
        <v>456333</v>
      </c>
      <c r="V146" s="12">
        <f>W146*1.1505830469594</f>
        <v>92046643.756751999</v>
      </c>
      <c r="W146" s="3">
        <v>80000000</v>
      </c>
      <c r="X146" s="13">
        <f>Y146*1.1505830469594</f>
        <v>292782315.38930613</v>
      </c>
      <c r="Y146" s="3">
        <v>254464305</v>
      </c>
      <c r="Z146" s="13">
        <f>AA146*1.1505830469594</f>
        <v>675121061.8939147</v>
      </c>
      <c r="AA146" s="3">
        <v>586764305</v>
      </c>
      <c r="AB146">
        <v>423</v>
      </c>
    </row>
    <row r="147" spans="1:28" x14ac:dyDescent="0.2">
      <c r="A147" t="s">
        <v>36672</v>
      </c>
      <c r="B147" t="s">
        <v>36673</v>
      </c>
      <c r="C147">
        <v>2016</v>
      </c>
      <c r="D147" s="1">
        <v>42826</v>
      </c>
      <c r="E147" t="s">
        <v>44037</v>
      </c>
      <c r="F147" t="s">
        <v>44038</v>
      </c>
      <c r="G147" t="s">
        <v>44040</v>
      </c>
      <c r="H147">
        <v>108</v>
      </c>
      <c r="I147" t="s">
        <v>4587</v>
      </c>
      <c r="J147" t="s">
        <v>26</v>
      </c>
      <c r="K147" t="s">
        <v>934</v>
      </c>
      <c r="L147" t="s">
        <v>787</v>
      </c>
      <c r="M147" t="s">
        <v>9205</v>
      </c>
      <c r="N147" t="s">
        <v>9205</v>
      </c>
      <c r="O147" t="s">
        <v>36674</v>
      </c>
      <c r="P147" t="s">
        <v>426</v>
      </c>
      <c r="Q147" t="s">
        <v>426</v>
      </c>
      <c r="R147" t="s">
        <v>36675</v>
      </c>
      <c r="S147" t="s">
        <v>36676</v>
      </c>
      <c r="T147">
        <v>7.1</v>
      </c>
      <c r="U147">
        <v>129577</v>
      </c>
      <c r="V147" s="12">
        <f>W147*1.07834771485832</f>
        <v>80876078.614373997</v>
      </c>
      <c r="W147" s="3">
        <v>75000000</v>
      </c>
      <c r="X147" s="13">
        <f>Y147*1.07834771485832</f>
        <v>291580288.65689427</v>
      </c>
      <c r="Y147" s="3">
        <v>270395425</v>
      </c>
      <c r="Z147" s="13">
        <f>AA147*1.07834771485832</f>
        <v>683839511.00485623</v>
      </c>
      <c r="AA147" s="3">
        <v>634154922</v>
      </c>
      <c r="AB147">
        <v>278</v>
      </c>
    </row>
    <row r="148" spans="1:28" x14ac:dyDescent="0.2">
      <c r="A148" t="s">
        <v>2112</v>
      </c>
      <c r="B148" t="s">
        <v>2113</v>
      </c>
      <c r="C148">
        <v>2001</v>
      </c>
      <c r="D148" s="1">
        <v>36897</v>
      </c>
      <c r="E148" t="s">
        <v>16512</v>
      </c>
      <c r="F148" t="s">
        <v>44032</v>
      </c>
      <c r="G148" t="s">
        <v>44049</v>
      </c>
      <c r="H148">
        <v>183</v>
      </c>
      <c r="I148" t="s">
        <v>25</v>
      </c>
      <c r="J148" t="s">
        <v>26</v>
      </c>
      <c r="K148" t="s">
        <v>934</v>
      </c>
      <c r="L148" t="s">
        <v>27</v>
      </c>
      <c r="M148" t="s">
        <v>995</v>
      </c>
      <c r="N148" t="s">
        <v>2114</v>
      </c>
      <c r="O148" t="s">
        <v>2115</v>
      </c>
      <c r="P148" t="s">
        <v>1278</v>
      </c>
      <c r="Q148" t="s">
        <v>2116</v>
      </c>
      <c r="R148" t="s">
        <v>2117</v>
      </c>
      <c r="S148" t="s">
        <v>2118</v>
      </c>
      <c r="T148">
        <v>6.2</v>
      </c>
      <c r="U148">
        <v>306993</v>
      </c>
      <c r="V148" s="12">
        <f>W148*1.46138339920949</f>
        <v>204593675.8893286</v>
      </c>
      <c r="W148" s="3">
        <v>140000000</v>
      </c>
      <c r="X148" s="13">
        <f>Y148*1.46138339920949</f>
        <v>290146792.4522537</v>
      </c>
      <c r="Y148" s="3">
        <v>198542554</v>
      </c>
      <c r="Z148" s="13">
        <f>AA148*1.46138339920949</f>
        <v>656484031.60019934</v>
      </c>
      <c r="AA148" s="3">
        <v>449220945</v>
      </c>
      <c r="AB148">
        <v>2026</v>
      </c>
    </row>
    <row r="149" spans="1:28" x14ac:dyDescent="0.2">
      <c r="A149" t="s">
        <v>8392</v>
      </c>
      <c r="B149" t="s">
        <v>8393</v>
      </c>
      <c r="C149">
        <v>2005</v>
      </c>
      <c r="D149" t="s">
        <v>8394</v>
      </c>
      <c r="E149" t="s">
        <v>16512</v>
      </c>
      <c r="F149" t="s">
        <v>44031</v>
      </c>
      <c r="G149" t="s">
        <v>44032</v>
      </c>
      <c r="H149">
        <v>187</v>
      </c>
      <c r="I149" t="s">
        <v>8395</v>
      </c>
      <c r="J149" t="s">
        <v>26</v>
      </c>
      <c r="M149" t="s">
        <v>135</v>
      </c>
      <c r="N149" t="s">
        <v>8396</v>
      </c>
      <c r="O149" t="s">
        <v>8397</v>
      </c>
      <c r="P149" t="s">
        <v>878</v>
      </c>
      <c r="Q149" t="s">
        <v>8398</v>
      </c>
      <c r="R149" t="s">
        <v>8399</v>
      </c>
      <c r="S149" t="s">
        <v>8400</v>
      </c>
      <c r="T149">
        <v>7.2</v>
      </c>
      <c r="U149">
        <v>384415</v>
      </c>
      <c r="V149" s="12">
        <f>W149*1.32519713261649</f>
        <v>274315806.45161343</v>
      </c>
      <c r="W149" s="3">
        <v>207000000</v>
      </c>
      <c r="X149" s="13">
        <f>Y149*1.32519713261649</f>
        <v>288999023.81093246</v>
      </c>
      <c r="Y149" s="3">
        <v>218080025</v>
      </c>
      <c r="Z149" s="13">
        <f>AA149*1.32519713261649</f>
        <v>745242430.10311973</v>
      </c>
      <c r="AA149" s="3">
        <v>562363449</v>
      </c>
      <c r="AB149">
        <v>2697</v>
      </c>
    </row>
    <row r="150" spans="1:28" x14ac:dyDescent="0.2">
      <c r="A150" t="s">
        <v>21508</v>
      </c>
      <c r="B150" t="s">
        <v>21509</v>
      </c>
      <c r="C150">
        <v>2013</v>
      </c>
      <c r="D150" s="1">
        <v>41620</v>
      </c>
      <c r="E150" t="s">
        <v>44043</v>
      </c>
      <c r="F150" t="s">
        <v>44034</v>
      </c>
      <c r="H150">
        <v>161</v>
      </c>
      <c r="I150" t="s">
        <v>133</v>
      </c>
      <c r="J150" t="s">
        <v>26</v>
      </c>
      <c r="M150" t="s">
        <v>135</v>
      </c>
      <c r="N150" t="s">
        <v>8396</v>
      </c>
      <c r="O150" t="s">
        <v>18424</v>
      </c>
      <c r="P150" t="s">
        <v>15540</v>
      </c>
      <c r="Q150" t="s">
        <v>18425</v>
      </c>
      <c r="R150" t="s">
        <v>21510</v>
      </c>
      <c r="S150" t="s">
        <v>21511</v>
      </c>
      <c r="T150">
        <v>7.8</v>
      </c>
      <c r="U150">
        <v>590831</v>
      </c>
      <c r="V150" s="12">
        <f>W150*1.11098185502045</f>
        <v>249970917.37960124</v>
      </c>
      <c r="W150" s="3">
        <v>225000000</v>
      </c>
      <c r="X150" s="13">
        <f>Y150*1.11098185502045</f>
        <v>287040887.84369963</v>
      </c>
      <c r="Y150" s="3">
        <v>258366855</v>
      </c>
      <c r="Z150" s="13">
        <f>AA150*1.11098185502045</f>
        <v>1064728186.3580146</v>
      </c>
      <c r="AA150" s="3">
        <v>958366855</v>
      </c>
      <c r="AB150">
        <v>989</v>
      </c>
    </row>
    <row r="151" spans="1:28" x14ac:dyDescent="0.2">
      <c r="A151" t="s">
        <v>29608</v>
      </c>
      <c r="B151" t="s">
        <v>29609</v>
      </c>
      <c r="C151">
        <v>2014</v>
      </c>
      <c r="D151" t="s">
        <v>29610</v>
      </c>
      <c r="E151" t="s">
        <v>16512</v>
      </c>
      <c r="F151" t="s">
        <v>44031</v>
      </c>
      <c r="G151" t="s">
        <v>44033</v>
      </c>
      <c r="H151">
        <v>136</v>
      </c>
      <c r="I151" t="s">
        <v>25</v>
      </c>
      <c r="J151" t="s">
        <v>26</v>
      </c>
      <c r="K151" t="s">
        <v>27</v>
      </c>
      <c r="M151" t="s">
        <v>4402</v>
      </c>
      <c r="N151" t="s">
        <v>14093</v>
      </c>
      <c r="O151" t="s">
        <v>29611</v>
      </c>
      <c r="P151" t="s">
        <v>13116</v>
      </c>
      <c r="Q151" t="s">
        <v>29612</v>
      </c>
      <c r="R151" t="s">
        <v>29613</v>
      </c>
      <c r="S151" t="s">
        <v>29614</v>
      </c>
      <c r="T151">
        <v>7.7</v>
      </c>
      <c r="U151">
        <v>719085</v>
      </c>
      <c r="V151" s="12">
        <f>W151*1.09324733035956</f>
        <v>185852046.16112521</v>
      </c>
      <c r="W151" s="3">
        <v>170000000</v>
      </c>
      <c r="X151" s="13">
        <f>Y151*1.09324733035956</f>
        <v>283989111.35565442</v>
      </c>
      <c r="Y151" s="3">
        <v>259766572</v>
      </c>
      <c r="Z151" s="13">
        <f>AA151*1.09324733035956</f>
        <v>781039400.90621436</v>
      </c>
      <c r="AA151" s="3">
        <v>714421503</v>
      </c>
      <c r="AB151">
        <v>944</v>
      </c>
    </row>
    <row r="152" spans="1:28" x14ac:dyDescent="0.2">
      <c r="A152" t="s">
        <v>13018</v>
      </c>
      <c r="B152" t="s">
        <v>13019</v>
      </c>
      <c r="C152">
        <v>2007</v>
      </c>
      <c r="D152" s="1">
        <v>39093</v>
      </c>
      <c r="E152" t="s">
        <v>16512</v>
      </c>
      <c r="F152" t="s">
        <v>44045</v>
      </c>
      <c r="G152" t="s">
        <v>44042</v>
      </c>
      <c r="H152">
        <v>115</v>
      </c>
      <c r="I152" t="s">
        <v>13020</v>
      </c>
      <c r="J152" t="s">
        <v>26</v>
      </c>
      <c r="K152" t="s">
        <v>27</v>
      </c>
      <c r="L152" t="s">
        <v>361</v>
      </c>
      <c r="M152" t="s">
        <v>4878</v>
      </c>
      <c r="N152" t="s">
        <v>13021</v>
      </c>
      <c r="O152" t="s">
        <v>13022</v>
      </c>
      <c r="P152" t="s">
        <v>520</v>
      </c>
      <c r="Q152" t="s">
        <v>13023</v>
      </c>
      <c r="R152" t="s">
        <v>13024</v>
      </c>
      <c r="S152" t="s">
        <v>13025</v>
      </c>
      <c r="T152">
        <v>8</v>
      </c>
      <c r="U152">
        <v>597616</v>
      </c>
      <c r="V152" s="12">
        <f>W152*1.24823238899982</f>
        <v>137305562.7899802</v>
      </c>
      <c r="W152" s="3">
        <v>110000000</v>
      </c>
      <c r="X152" s="13">
        <f>Y152*1.24823238899982</f>
        <v>283936757.13444525</v>
      </c>
      <c r="Y152" s="3">
        <v>227471070</v>
      </c>
      <c r="Z152" s="13">
        <f>AA152*144548551.06</f>
        <v>6.4194016584945288E+16</v>
      </c>
      <c r="AA152" s="3">
        <v>444100035</v>
      </c>
      <c r="AB152">
        <v>886</v>
      </c>
    </row>
    <row r="153" spans="1:28" x14ac:dyDescent="0.2">
      <c r="A153" t="s">
        <v>18280</v>
      </c>
      <c r="B153" t="s">
        <v>18281</v>
      </c>
      <c r="C153">
        <v>2010</v>
      </c>
      <c r="D153" t="s">
        <v>18251</v>
      </c>
      <c r="E153" t="s">
        <v>44037</v>
      </c>
      <c r="F153" t="s">
        <v>44031</v>
      </c>
      <c r="G153" t="s">
        <v>44038</v>
      </c>
      <c r="H153">
        <v>93</v>
      </c>
      <c r="I153" t="s">
        <v>25</v>
      </c>
      <c r="J153" t="s">
        <v>26</v>
      </c>
      <c r="M153" t="s">
        <v>3506</v>
      </c>
      <c r="N153" t="s">
        <v>18282</v>
      </c>
      <c r="O153" t="s">
        <v>18283</v>
      </c>
      <c r="P153" t="s">
        <v>278</v>
      </c>
      <c r="Q153" t="s">
        <v>279</v>
      </c>
      <c r="R153" t="s">
        <v>18284</v>
      </c>
      <c r="S153" t="s">
        <v>18285</v>
      </c>
      <c r="T153">
        <v>6.3</v>
      </c>
      <c r="U153">
        <v>180304</v>
      </c>
      <c r="V153" s="12">
        <f>W153*1.18690152988223</f>
        <v>195838752.43056795</v>
      </c>
      <c r="W153" s="3">
        <v>165000000</v>
      </c>
      <c r="X153" s="13">
        <f>Y153*1.18690152988223</f>
        <v>283357057.72946811</v>
      </c>
      <c r="Y153" s="3">
        <v>238736787</v>
      </c>
      <c r="Z153" s="13">
        <f>AA153*1.18690152988223</f>
        <v>893263120.43299282</v>
      </c>
      <c r="AA153" s="3">
        <v>752600867</v>
      </c>
      <c r="AB153">
        <v>213</v>
      </c>
    </row>
    <row r="154" spans="1:28" hidden="1" x14ac:dyDescent="0.2">
      <c r="A154" t="s">
        <v>4530</v>
      </c>
      <c r="B154" t="s">
        <v>4531</v>
      </c>
      <c r="C154">
        <v>2002</v>
      </c>
      <c r="D154" s="1">
        <v>37380</v>
      </c>
      <c r="E154" t="s">
        <v>44035</v>
      </c>
      <c r="F154" t="s">
        <v>44038</v>
      </c>
      <c r="G154" t="s">
        <v>44032</v>
      </c>
      <c r="H154">
        <v>117</v>
      </c>
      <c r="I154" t="s">
        <v>1561</v>
      </c>
      <c r="J154" t="s">
        <v>26</v>
      </c>
      <c r="M154" t="s">
        <v>4532</v>
      </c>
      <c r="N154" t="s">
        <v>4533</v>
      </c>
      <c r="O154" t="s">
        <v>4534</v>
      </c>
      <c r="P154" t="s">
        <v>4535</v>
      </c>
      <c r="Q154" t="s">
        <v>4536</v>
      </c>
      <c r="R154" t="s">
        <v>4537</v>
      </c>
      <c r="S154" t="s">
        <v>4538</v>
      </c>
      <c r="T154">
        <v>7.3</v>
      </c>
      <c r="U154">
        <v>32637</v>
      </c>
      <c r="W154"/>
      <c r="X154"/>
      <c r="Y154">
        <v>1184096</v>
      </c>
      <c r="Z154"/>
      <c r="AA154">
        <v>2801397</v>
      </c>
      <c r="AB154">
        <v>130</v>
      </c>
    </row>
    <row r="155" spans="1:28" x14ac:dyDescent="0.2">
      <c r="A155" t="s">
        <v>1001</v>
      </c>
      <c r="B155" t="s">
        <v>1002</v>
      </c>
      <c r="C155">
        <v>2000</v>
      </c>
      <c r="D155" t="s">
        <v>1003</v>
      </c>
      <c r="E155" t="s">
        <v>16512</v>
      </c>
      <c r="F155" t="s">
        <v>44031</v>
      </c>
      <c r="G155" t="s">
        <v>44032</v>
      </c>
      <c r="H155">
        <v>155</v>
      </c>
      <c r="I155" t="s">
        <v>1004</v>
      </c>
      <c r="J155" t="s">
        <v>26</v>
      </c>
      <c r="M155" t="s">
        <v>1005</v>
      </c>
      <c r="N155" t="s">
        <v>1006</v>
      </c>
      <c r="O155" t="s">
        <v>1007</v>
      </c>
      <c r="P155" t="s">
        <v>1008</v>
      </c>
      <c r="Q155" t="s">
        <v>1009</v>
      </c>
      <c r="R155" t="s">
        <v>1010</v>
      </c>
      <c r="S155" t="s">
        <v>1011</v>
      </c>
      <c r="T155">
        <v>8.5</v>
      </c>
      <c r="U155">
        <v>1308193</v>
      </c>
      <c r="V155" s="12">
        <f>W155*1.5029674796748</f>
        <v>154805650.40650439</v>
      </c>
      <c r="W155" s="3">
        <v>103000000</v>
      </c>
      <c r="X155" s="13">
        <f>Y155*1.5029674796748</f>
        <v>282115152.53947216</v>
      </c>
      <c r="Y155" s="3">
        <v>187705427</v>
      </c>
      <c r="Z155" s="13">
        <f>AA155*1.5029674796748</f>
        <v>699422713.8312211</v>
      </c>
      <c r="AA155" s="3">
        <v>465361176</v>
      </c>
      <c r="AB155">
        <v>2653</v>
      </c>
    </row>
    <row r="156" spans="1:28" x14ac:dyDescent="0.2">
      <c r="A156" t="s">
        <v>25748</v>
      </c>
      <c r="B156" t="s">
        <v>25749</v>
      </c>
      <c r="C156">
        <v>2014</v>
      </c>
      <c r="D156" t="s">
        <v>20674</v>
      </c>
      <c r="E156" t="s">
        <v>44037</v>
      </c>
      <c r="F156" t="s">
        <v>44047</v>
      </c>
      <c r="G156" t="s">
        <v>44031</v>
      </c>
      <c r="H156">
        <v>100</v>
      </c>
      <c r="I156" t="s">
        <v>25750</v>
      </c>
      <c r="J156" t="s">
        <v>26</v>
      </c>
      <c r="K156" t="s">
        <v>1076</v>
      </c>
      <c r="M156" t="s">
        <v>25751</v>
      </c>
      <c r="N156" t="s">
        <v>17693</v>
      </c>
      <c r="O156" t="s">
        <v>25752</v>
      </c>
      <c r="P156" t="s">
        <v>15053</v>
      </c>
      <c r="Q156" t="s">
        <v>25753</v>
      </c>
      <c r="R156" t="s">
        <v>25754</v>
      </c>
      <c r="S156" t="s">
        <v>25755</v>
      </c>
      <c r="T156">
        <v>7.7</v>
      </c>
      <c r="U156">
        <v>319327</v>
      </c>
      <c r="V156" s="12">
        <f>W156*1.09324733035956</f>
        <v>65594839.8215736</v>
      </c>
      <c r="W156" s="3">
        <v>60000000</v>
      </c>
      <c r="X156" s="13">
        <f>Y156*1.09324733035956</f>
        <v>281796188.4006328</v>
      </c>
      <c r="Y156" s="3">
        <v>257760692</v>
      </c>
      <c r="Z156" s="13">
        <f>AA156*1.09324733035956</f>
        <v>511706101.97524828</v>
      </c>
      <c r="AA156" s="3">
        <v>468060692</v>
      </c>
      <c r="AB156">
        <v>552</v>
      </c>
    </row>
    <row r="157" spans="1:28" x14ac:dyDescent="0.2">
      <c r="A157" t="s">
        <v>36667</v>
      </c>
      <c r="B157" t="s">
        <v>36668</v>
      </c>
      <c r="C157">
        <v>2017</v>
      </c>
      <c r="D157" t="s">
        <v>30240</v>
      </c>
      <c r="E157" t="s">
        <v>44037</v>
      </c>
      <c r="F157" t="s">
        <v>44031</v>
      </c>
      <c r="G157" t="s">
        <v>44038</v>
      </c>
      <c r="H157">
        <v>89</v>
      </c>
      <c r="I157" t="s">
        <v>25</v>
      </c>
      <c r="J157" t="s">
        <v>26</v>
      </c>
      <c r="M157" t="s">
        <v>32642</v>
      </c>
      <c r="N157" t="s">
        <v>3842</v>
      </c>
      <c r="O157" t="s">
        <v>36669</v>
      </c>
      <c r="P157" t="s">
        <v>11114</v>
      </c>
      <c r="Q157" t="s">
        <v>28073</v>
      </c>
      <c r="R157" t="s">
        <v>36670</v>
      </c>
      <c r="S157" t="s">
        <v>36671</v>
      </c>
      <c r="T157">
        <v>6.3</v>
      </c>
      <c r="U157">
        <v>108791</v>
      </c>
      <c r="V157" s="12">
        <f>W157*1.05585427545692</f>
        <v>84468342.036553606</v>
      </c>
      <c r="W157" s="3">
        <v>80000000</v>
      </c>
      <c r="X157" s="13">
        <f>Y157*1.05585427545692</f>
        <v>279404698.54479462</v>
      </c>
      <c r="Y157" s="3">
        <v>264624300</v>
      </c>
      <c r="Z157" s="13">
        <f>AA157*1.05585427545692</f>
        <v>1092597380.232944</v>
      </c>
      <c r="AA157" s="3">
        <v>1034799409</v>
      </c>
      <c r="AB157">
        <v>224</v>
      </c>
    </row>
    <row r="158" spans="1:28" x14ac:dyDescent="0.2">
      <c r="A158" t="s">
        <v>9938</v>
      </c>
      <c r="B158" t="s">
        <v>9939</v>
      </c>
      <c r="C158">
        <v>2006</v>
      </c>
      <c r="D158" t="s">
        <v>9940</v>
      </c>
      <c r="E158" t="s">
        <v>44054</v>
      </c>
      <c r="F158" t="s">
        <v>44042</v>
      </c>
      <c r="H158">
        <v>149</v>
      </c>
      <c r="I158" t="s">
        <v>9941</v>
      </c>
      <c r="J158" t="s">
        <v>26</v>
      </c>
      <c r="K158" t="s">
        <v>27</v>
      </c>
      <c r="L158" t="s">
        <v>1121</v>
      </c>
      <c r="M158" t="s">
        <v>954</v>
      </c>
      <c r="N158" t="s">
        <v>9942</v>
      </c>
      <c r="O158" t="s">
        <v>9943</v>
      </c>
      <c r="P158" t="s">
        <v>7373</v>
      </c>
      <c r="Q158" t="s">
        <v>9944</v>
      </c>
      <c r="R158" t="s">
        <v>9945</v>
      </c>
      <c r="S158" t="s">
        <v>9946</v>
      </c>
      <c r="T158">
        <v>6.6</v>
      </c>
      <c r="U158">
        <v>392810</v>
      </c>
      <c r="V158" s="12">
        <f>W158*1.28378472222222</f>
        <v>160473090.27777752</v>
      </c>
      <c r="W158" s="3">
        <v>125000000</v>
      </c>
      <c r="X158" s="13">
        <f>Y158*1.28378472222222</f>
        <v>279269570.49562454</v>
      </c>
      <c r="Y158" s="3">
        <v>217536138</v>
      </c>
      <c r="Z158" s="13">
        <f>AA158*1.28378472222222</f>
        <v>975685304.77378309</v>
      </c>
      <c r="AA158" s="3">
        <v>760006945</v>
      </c>
      <c r="AB158">
        <v>2025</v>
      </c>
    </row>
    <row r="159" spans="1:28" hidden="1" x14ac:dyDescent="0.2">
      <c r="A159" t="s">
        <v>4574</v>
      </c>
      <c r="B159" t="s">
        <v>4575</v>
      </c>
      <c r="C159">
        <v>2001</v>
      </c>
      <c r="D159" s="1">
        <v>37081</v>
      </c>
      <c r="E159" t="s">
        <v>16512</v>
      </c>
      <c r="F159" t="s">
        <v>44032</v>
      </c>
      <c r="G159" t="s">
        <v>44049</v>
      </c>
      <c r="H159">
        <v>158</v>
      </c>
      <c r="I159" t="s">
        <v>4576</v>
      </c>
      <c r="J159" t="s">
        <v>209</v>
      </c>
      <c r="K159" t="s">
        <v>3179</v>
      </c>
      <c r="M159" t="s">
        <v>4577</v>
      </c>
      <c r="N159" t="s">
        <v>4577</v>
      </c>
      <c r="O159" t="s">
        <v>4578</v>
      </c>
      <c r="P159" t="s">
        <v>4579</v>
      </c>
      <c r="Q159" t="s">
        <v>4580</v>
      </c>
      <c r="R159" t="s">
        <v>4581</v>
      </c>
      <c r="S159" t="s">
        <v>4582</v>
      </c>
      <c r="T159">
        <v>7.1</v>
      </c>
      <c r="U159">
        <v>10632</v>
      </c>
      <c r="W159" t="s">
        <v>4583</v>
      </c>
      <c r="X159"/>
      <c r="Y159"/>
      <c r="Z159"/>
      <c r="AA159">
        <v>945922</v>
      </c>
      <c r="AB159">
        <v>99</v>
      </c>
    </row>
    <row r="160" spans="1:28" hidden="1" x14ac:dyDescent="0.2">
      <c r="A160" t="s">
        <v>4584</v>
      </c>
      <c r="B160" t="s">
        <v>4585</v>
      </c>
      <c r="C160">
        <v>2000</v>
      </c>
      <c r="D160" t="s">
        <v>4586</v>
      </c>
      <c r="E160" t="s">
        <v>44037</v>
      </c>
      <c r="F160" t="s">
        <v>44047</v>
      </c>
      <c r="G160" t="s">
        <v>44046</v>
      </c>
      <c r="H160">
        <v>48</v>
      </c>
      <c r="I160" t="s">
        <v>4587</v>
      </c>
      <c r="J160" t="s">
        <v>26</v>
      </c>
      <c r="K160" t="s">
        <v>934</v>
      </c>
      <c r="M160" t="s">
        <v>4588</v>
      </c>
      <c r="N160" t="s">
        <v>4589</v>
      </c>
      <c r="O160" t="s">
        <v>4590</v>
      </c>
      <c r="P160" t="s">
        <v>4591</v>
      </c>
      <c r="Q160" t="s">
        <v>4592</v>
      </c>
      <c r="R160" t="s">
        <v>4593</v>
      </c>
      <c r="S160" t="s">
        <v>4594</v>
      </c>
      <c r="T160">
        <v>6.7</v>
      </c>
      <c r="U160">
        <v>11812</v>
      </c>
      <c r="W160"/>
      <c r="X160"/>
      <c r="Y160"/>
      <c r="Z160"/>
      <c r="AA160"/>
      <c r="AB160">
        <v>94</v>
      </c>
    </row>
    <row r="161" spans="1:28" hidden="1" x14ac:dyDescent="0.2">
      <c r="A161" t="s">
        <v>4595</v>
      </c>
      <c r="B161" t="s">
        <v>4596</v>
      </c>
      <c r="C161">
        <v>2001</v>
      </c>
      <c r="D161" t="s">
        <v>932</v>
      </c>
      <c r="E161" t="s">
        <v>44037</v>
      </c>
      <c r="F161" t="s">
        <v>44047</v>
      </c>
      <c r="G161" t="s">
        <v>44044</v>
      </c>
      <c r="H161">
        <v>115</v>
      </c>
      <c r="I161" t="s">
        <v>4587</v>
      </c>
      <c r="J161" t="s">
        <v>934</v>
      </c>
      <c r="K161" t="s">
        <v>26</v>
      </c>
      <c r="M161" t="s">
        <v>4597</v>
      </c>
      <c r="N161" t="s">
        <v>4598</v>
      </c>
      <c r="O161" t="s">
        <v>4599</v>
      </c>
      <c r="P161" t="s">
        <v>4600</v>
      </c>
      <c r="Q161" t="s">
        <v>4601</v>
      </c>
      <c r="R161" t="s">
        <v>4602</v>
      </c>
      <c r="S161" t="s">
        <v>4603</v>
      </c>
      <c r="T161">
        <v>7.9</v>
      </c>
      <c r="U161">
        <v>41988</v>
      </c>
      <c r="W161"/>
      <c r="X161"/>
      <c r="Y161">
        <v>1000045</v>
      </c>
      <c r="Z161"/>
      <c r="AA161">
        <v>3007903</v>
      </c>
      <c r="AB161">
        <v>134</v>
      </c>
    </row>
    <row r="162" spans="1:28" x14ac:dyDescent="0.2">
      <c r="A162" t="s">
        <v>34645</v>
      </c>
      <c r="B162" t="s">
        <v>34646</v>
      </c>
      <c r="C162">
        <v>2018</v>
      </c>
      <c r="D162" t="s">
        <v>28513</v>
      </c>
      <c r="E162" t="s">
        <v>44037</v>
      </c>
      <c r="F162" t="s">
        <v>44038</v>
      </c>
      <c r="G162" t="s">
        <v>44040</v>
      </c>
      <c r="H162">
        <v>85</v>
      </c>
      <c r="I162" t="s">
        <v>34647</v>
      </c>
      <c r="J162" t="s">
        <v>26</v>
      </c>
      <c r="M162" t="s">
        <v>34648</v>
      </c>
      <c r="N162" t="s">
        <v>34649</v>
      </c>
      <c r="O162" t="s">
        <v>34650</v>
      </c>
      <c r="P162" t="s">
        <v>22271</v>
      </c>
      <c r="Q162" t="s">
        <v>22271</v>
      </c>
      <c r="R162" t="s">
        <v>34651</v>
      </c>
      <c r="S162" t="s">
        <v>34652</v>
      </c>
      <c r="T162">
        <v>6.3</v>
      </c>
      <c r="U162">
        <v>45035</v>
      </c>
      <c r="V162" s="12">
        <f>W162*1.03068014830331</f>
        <v>77301011.122748241</v>
      </c>
      <c r="W162" s="3">
        <v>75000000</v>
      </c>
      <c r="X162" s="13">
        <f>Y162*1.03068014830331</f>
        <v>278923640.87998259</v>
      </c>
      <c r="Y162" s="3">
        <v>270620950</v>
      </c>
      <c r="Z162" s="13">
        <f>AA162*1.03068014830331</f>
        <v>527291796.83213377</v>
      </c>
      <c r="AA162" s="3">
        <v>511595957</v>
      </c>
      <c r="AB162">
        <v>545</v>
      </c>
    </row>
    <row r="163" spans="1:28" x14ac:dyDescent="0.2">
      <c r="A163" t="s">
        <v>32769</v>
      </c>
      <c r="B163" t="s">
        <v>32770</v>
      </c>
      <c r="C163">
        <v>2014</v>
      </c>
      <c r="D163" t="s">
        <v>32771</v>
      </c>
      <c r="E163" t="s">
        <v>44043</v>
      </c>
      <c r="F163" t="s">
        <v>44034</v>
      </c>
      <c r="H163">
        <v>144</v>
      </c>
      <c r="I163" t="s">
        <v>133</v>
      </c>
      <c r="J163" t="s">
        <v>26</v>
      </c>
      <c r="M163" t="s">
        <v>135</v>
      </c>
      <c r="N163" t="s">
        <v>8396</v>
      </c>
      <c r="O163" t="s">
        <v>18424</v>
      </c>
      <c r="P163" t="s">
        <v>15540</v>
      </c>
      <c r="Q163" t="s">
        <v>18425</v>
      </c>
      <c r="R163" t="s">
        <v>32772</v>
      </c>
      <c r="S163" t="s">
        <v>32773</v>
      </c>
      <c r="T163">
        <v>7.4</v>
      </c>
      <c r="U163">
        <v>464157</v>
      </c>
      <c r="V163" s="12">
        <f>W163*1.09324733035956</f>
        <v>273311832.58989</v>
      </c>
      <c r="W163" s="3">
        <v>250000000</v>
      </c>
      <c r="X163" s="13">
        <f>Y163*1.09324733035956</f>
        <v>278909027.15289694</v>
      </c>
      <c r="Y163" s="3">
        <v>255119788</v>
      </c>
      <c r="Z163" s="13">
        <f>AA163*1.09324733035956</f>
        <v>1045166081.0019125</v>
      </c>
      <c r="AA163" s="3">
        <v>956019788</v>
      </c>
      <c r="AB163">
        <v>886</v>
      </c>
    </row>
    <row r="164" spans="1:28" hidden="1" x14ac:dyDescent="0.2">
      <c r="A164" t="s">
        <v>4620</v>
      </c>
      <c r="B164" t="s">
        <v>4621</v>
      </c>
      <c r="C164">
        <v>2000</v>
      </c>
      <c r="D164" t="s">
        <v>4622</v>
      </c>
      <c r="E164" t="s">
        <v>16512</v>
      </c>
      <c r="F164" t="s">
        <v>44038</v>
      </c>
      <c r="G164" t="s">
        <v>44032</v>
      </c>
      <c r="H164">
        <v>119</v>
      </c>
      <c r="I164" t="s">
        <v>2213</v>
      </c>
      <c r="J164" t="s">
        <v>26</v>
      </c>
      <c r="K164" t="s">
        <v>934</v>
      </c>
      <c r="M164" t="s">
        <v>4624</v>
      </c>
      <c r="N164" t="s">
        <v>4625</v>
      </c>
      <c r="O164" t="s">
        <v>4626</v>
      </c>
      <c r="P164" t="s">
        <v>4627</v>
      </c>
      <c r="Q164" t="s">
        <v>4628</v>
      </c>
      <c r="R164" t="s">
        <v>4629</v>
      </c>
      <c r="S164" t="s">
        <v>4630</v>
      </c>
      <c r="T164">
        <v>6.4</v>
      </c>
      <c r="U164">
        <v>12276</v>
      </c>
      <c r="W164">
        <v>400000</v>
      </c>
      <c r="X164"/>
      <c r="Y164"/>
      <c r="Z164"/>
      <c r="AA164">
        <v>55500</v>
      </c>
      <c r="AB164">
        <v>221</v>
      </c>
    </row>
    <row r="165" spans="1:28" x14ac:dyDescent="0.2">
      <c r="A165" t="s">
        <v>194</v>
      </c>
      <c r="B165" t="s">
        <v>195</v>
      </c>
      <c r="C165">
        <v>2002</v>
      </c>
      <c r="D165" t="s">
        <v>196</v>
      </c>
      <c r="E165" t="s">
        <v>16512</v>
      </c>
      <c r="F165" t="s">
        <v>44031</v>
      </c>
      <c r="G165" t="s">
        <v>44038</v>
      </c>
      <c r="H165">
        <v>88</v>
      </c>
      <c r="I165" t="s">
        <v>25</v>
      </c>
      <c r="J165" t="s">
        <v>26</v>
      </c>
      <c r="M165" t="s">
        <v>198</v>
      </c>
      <c r="N165" t="s">
        <v>199</v>
      </c>
      <c r="O165" t="s">
        <v>200</v>
      </c>
      <c r="P165" t="s">
        <v>201</v>
      </c>
      <c r="Q165" t="s">
        <v>202</v>
      </c>
      <c r="R165" t="s">
        <v>203</v>
      </c>
      <c r="S165" t="s">
        <v>204</v>
      </c>
      <c r="T165">
        <v>6.2</v>
      </c>
      <c r="U165">
        <v>337088</v>
      </c>
      <c r="V165" s="12">
        <f>W165*1.43863813229572</f>
        <v>201409338.52140081</v>
      </c>
      <c r="W165" s="3">
        <v>140000000</v>
      </c>
      <c r="X165" s="13">
        <f>Y165*1.43863813229572</f>
        <v>278714972.88809341</v>
      </c>
      <c r="Y165" s="3">
        <v>193735288</v>
      </c>
      <c r="Z165" s="13">
        <f>AA165*1.43863813229572</f>
        <v>640388599.34723747</v>
      </c>
      <c r="AA165" s="3">
        <v>445135288</v>
      </c>
      <c r="AB165">
        <v>650</v>
      </c>
    </row>
    <row r="166" spans="1:28" x14ac:dyDescent="0.2">
      <c r="A166" t="s">
        <v>23588</v>
      </c>
      <c r="B166" t="s">
        <v>23589</v>
      </c>
      <c r="C166">
        <v>2011</v>
      </c>
      <c r="D166" t="s">
        <v>15103</v>
      </c>
      <c r="E166" t="s">
        <v>16512</v>
      </c>
      <c r="F166" t="s">
        <v>44031</v>
      </c>
      <c r="G166" t="s">
        <v>44034</v>
      </c>
      <c r="H166">
        <v>137</v>
      </c>
      <c r="I166" t="s">
        <v>229</v>
      </c>
      <c r="J166" t="s">
        <v>26</v>
      </c>
      <c r="K166" t="s">
        <v>308</v>
      </c>
      <c r="M166" t="s">
        <v>5807</v>
      </c>
      <c r="N166" t="s">
        <v>6977</v>
      </c>
      <c r="O166" t="s">
        <v>23590</v>
      </c>
      <c r="P166" t="s">
        <v>125</v>
      </c>
      <c r="Q166" t="s">
        <v>2375</v>
      </c>
      <c r="R166" t="s">
        <v>23591</v>
      </c>
      <c r="S166" t="s">
        <v>23592</v>
      </c>
      <c r="T166">
        <v>6.6</v>
      </c>
      <c r="U166">
        <v>472435</v>
      </c>
      <c r="V166" s="12">
        <f>W166*1.1505830469594</f>
        <v>287645761.73984998</v>
      </c>
      <c r="W166" s="3">
        <v>250000000</v>
      </c>
      <c r="X166" s="13">
        <f>Y166*1.1505830469594</f>
        <v>277373128.48115319</v>
      </c>
      <c r="Y166" s="3">
        <v>241071802</v>
      </c>
      <c r="Z166" s="13">
        <f>AA166*1.1505830469594</f>
        <v>1203180572.5526588</v>
      </c>
      <c r="AA166" s="3">
        <v>1045713802</v>
      </c>
      <c r="AB166">
        <v>536</v>
      </c>
    </row>
    <row r="167" spans="1:28" x14ac:dyDescent="0.2">
      <c r="A167" t="s">
        <v>10581</v>
      </c>
      <c r="B167" t="s">
        <v>10582</v>
      </c>
      <c r="C167">
        <v>2005</v>
      </c>
      <c r="D167" s="1">
        <v>38604</v>
      </c>
      <c r="E167" t="s">
        <v>1045</v>
      </c>
      <c r="F167" t="s">
        <v>44036</v>
      </c>
      <c r="H167">
        <v>119</v>
      </c>
      <c r="I167" t="s">
        <v>25</v>
      </c>
      <c r="J167" t="s">
        <v>26</v>
      </c>
      <c r="M167" t="s">
        <v>5848</v>
      </c>
      <c r="N167" t="s">
        <v>10583</v>
      </c>
      <c r="O167" t="s">
        <v>10584</v>
      </c>
      <c r="P167" t="s">
        <v>591</v>
      </c>
      <c r="Q167" t="s">
        <v>10585</v>
      </c>
      <c r="R167" t="s">
        <v>10586</v>
      </c>
      <c r="S167" t="s">
        <v>10587</v>
      </c>
      <c r="T167">
        <v>6.9</v>
      </c>
      <c r="U167">
        <v>327881</v>
      </c>
      <c r="V167" s="12">
        <f>W167*1.32519713261649</f>
        <v>53007885.304659598</v>
      </c>
      <c r="W167" s="3">
        <v>40000000</v>
      </c>
      <c r="X167" s="13">
        <f>Y167*1.32519713261649</f>
        <v>277305346.49222273</v>
      </c>
      <c r="Y167" s="3">
        <v>209255921</v>
      </c>
      <c r="Z167" s="13">
        <f>AA167*1.32519713261649</f>
        <v>382276496.00663155</v>
      </c>
      <c r="AA167" s="3">
        <v>288467645</v>
      </c>
      <c r="AB167">
        <v>671</v>
      </c>
    </row>
    <row r="168" spans="1:28" hidden="1" x14ac:dyDescent="0.2">
      <c r="A168" t="s">
        <v>4658</v>
      </c>
      <c r="B168" t="s">
        <v>4659</v>
      </c>
      <c r="C168">
        <v>2004</v>
      </c>
      <c r="D168" t="s">
        <v>3521</v>
      </c>
      <c r="E168" t="s">
        <v>44043</v>
      </c>
      <c r="F168" t="s">
        <v>44039</v>
      </c>
      <c r="H168">
        <v>124</v>
      </c>
      <c r="I168" t="s">
        <v>4660</v>
      </c>
      <c r="J168" t="s">
        <v>26</v>
      </c>
      <c r="K168" t="s">
        <v>4661</v>
      </c>
      <c r="L168" t="s">
        <v>307</v>
      </c>
      <c r="M168" t="s">
        <v>4662</v>
      </c>
      <c r="N168" t="s">
        <v>4663</v>
      </c>
      <c r="O168" t="s">
        <v>4664</v>
      </c>
      <c r="P168" t="s">
        <v>4517</v>
      </c>
      <c r="Q168" t="s">
        <v>4665</v>
      </c>
      <c r="R168" t="s">
        <v>4666</v>
      </c>
      <c r="S168" t="s">
        <v>4667</v>
      </c>
      <c r="T168">
        <v>5.2</v>
      </c>
      <c r="U168">
        <v>10243</v>
      </c>
      <c r="W168" t="s">
        <v>4668</v>
      </c>
      <c r="X168"/>
      <c r="Y168"/>
      <c r="Z168"/>
      <c r="AA168">
        <v>6482919</v>
      </c>
      <c r="AB168">
        <v>127</v>
      </c>
    </row>
    <row r="169" spans="1:28" x14ac:dyDescent="0.2">
      <c r="A169" t="s">
        <v>1877</v>
      </c>
      <c r="B169" t="s">
        <v>1878</v>
      </c>
      <c r="C169">
        <v>2000</v>
      </c>
      <c r="D169" s="1">
        <v>37136</v>
      </c>
      <c r="E169" t="s">
        <v>1045</v>
      </c>
      <c r="F169" t="s">
        <v>44034</v>
      </c>
      <c r="G169" t="s">
        <v>44036</v>
      </c>
      <c r="H169">
        <v>127</v>
      </c>
      <c r="I169" t="s">
        <v>25</v>
      </c>
      <c r="J169" t="s">
        <v>26</v>
      </c>
      <c r="M169" t="s">
        <v>1879</v>
      </c>
      <c r="N169" t="s">
        <v>1880</v>
      </c>
      <c r="O169" t="s">
        <v>1881</v>
      </c>
      <c r="P169" t="s">
        <v>1401</v>
      </c>
      <c r="Q169" t="s">
        <v>1882</v>
      </c>
      <c r="R169" t="s">
        <v>1883</v>
      </c>
      <c r="S169" t="s">
        <v>1884</v>
      </c>
      <c r="T169">
        <v>6.4</v>
      </c>
      <c r="U169">
        <v>188711</v>
      </c>
      <c r="V169" s="12">
        <f>W169*1.5029674796748</f>
        <v>105207723.577236</v>
      </c>
      <c r="W169" s="3">
        <v>70000000</v>
      </c>
      <c r="X169" s="13">
        <f>Y169*1.5029674796748</f>
        <v>274760050.52483803</v>
      </c>
      <c r="Y169" s="3">
        <v>182811707</v>
      </c>
      <c r="Z169" s="13">
        <f>AA169*1.5029674796748</f>
        <v>562277729.3866272</v>
      </c>
      <c r="AA169" s="3">
        <v>374111707</v>
      </c>
      <c r="AB169">
        <v>409</v>
      </c>
    </row>
    <row r="170" spans="1:28" x14ac:dyDescent="0.2">
      <c r="A170" t="s">
        <v>14470</v>
      </c>
      <c r="B170" t="s">
        <v>14471</v>
      </c>
      <c r="C170">
        <v>2007</v>
      </c>
      <c r="D170" t="s">
        <v>10399</v>
      </c>
      <c r="E170" t="s">
        <v>16512</v>
      </c>
      <c r="F170" t="s">
        <v>44031</v>
      </c>
      <c r="G170" t="s">
        <v>44045</v>
      </c>
      <c r="H170">
        <v>124</v>
      </c>
      <c r="I170" t="s">
        <v>25</v>
      </c>
      <c r="J170" t="s">
        <v>26</v>
      </c>
      <c r="K170" t="s">
        <v>27</v>
      </c>
      <c r="M170" t="s">
        <v>2320</v>
      </c>
      <c r="N170" t="s">
        <v>14472</v>
      </c>
      <c r="O170" t="s">
        <v>14473</v>
      </c>
      <c r="P170" t="s">
        <v>1391</v>
      </c>
      <c r="Q170" t="s">
        <v>14474</v>
      </c>
      <c r="R170" t="s">
        <v>14475</v>
      </c>
      <c r="S170" t="s">
        <v>14476</v>
      </c>
      <c r="T170">
        <v>6.5</v>
      </c>
      <c r="U170">
        <v>215254</v>
      </c>
      <c r="V170" s="12">
        <f>W170*1.24823238899982</f>
        <v>162270210.5699766</v>
      </c>
      <c r="W170" s="3">
        <v>130000000</v>
      </c>
      <c r="X170" s="13">
        <f>Y170*1.24823238899982</f>
        <v>274566332.76068115</v>
      </c>
      <c r="Y170" s="3">
        <v>219964115</v>
      </c>
      <c r="Z170" s="13">
        <f>AA170*144548551.06</f>
        <v>6.6382801678485736E+16</v>
      </c>
      <c r="AA170" s="3">
        <v>459242249</v>
      </c>
      <c r="AB170">
        <v>324</v>
      </c>
    </row>
    <row r="171" spans="1:28" x14ac:dyDescent="0.2">
      <c r="A171" t="s">
        <v>1084</v>
      </c>
      <c r="B171" t="s">
        <v>1085</v>
      </c>
      <c r="C171">
        <v>2000</v>
      </c>
      <c r="D171" t="s">
        <v>207</v>
      </c>
      <c r="E171" t="s">
        <v>16512</v>
      </c>
      <c r="F171" t="s">
        <v>44031</v>
      </c>
      <c r="G171" t="s">
        <v>44032</v>
      </c>
      <c r="H171">
        <v>130</v>
      </c>
      <c r="I171" t="s">
        <v>25</v>
      </c>
      <c r="J171" t="s">
        <v>26</v>
      </c>
      <c r="M171" t="s">
        <v>1086</v>
      </c>
      <c r="N171" t="s">
        <v>1087</v>
      </c>
      <c r="O171" t="s">
        <v>1088</v>
      </c>
      <c r="P171" t="s">
        <v>386</v>
      </c>
      <c r="Q171" t="s">
        <v>1089</v>
      </c>
      <c r="R171" t="s">
        <v>1090</v>
      </c>
      <c r="S171" t="s">
        <v>1091</v>
      </c>
      <c r="T171">
        <v>6.4</v>
      </c>
      <c r="U171">
        <v>154003</v>
      </c>
      <c r="V171" s="12">
        <f>W171*1.5029674796748</f>
        <v>210415447.15447199</v>
      </c>
      <c r="W171" s="3">
        <v>140000000</v>
      </c>
      <c r="X171" s="13">
        <f>Y171*1.5029674796748</f>
        <v>274469567.49113882</v>
      </c>
      <c r="Y171" s="3">
        <v>182618434</v>
      </c>
      <c r="Z171" s="13">
        <f>AA171*1.5029674796748</f>
        <v>494053116.27162713</v>
      </c>
      <c r="AA171" s="3">
        <v>328718434</v>
      </c>
      <c r="AB171">
        <v>804</v>
      </c>
    </row>
    <row r="172" spans="1:28" x14ac:dyDescent="0.2">
      <c r="A172" t="s">
        <v>9257</v>
      </c>
      <c r="B172" t="s">
        <v>9258</v>
      </c>
      <c r="C172">
        <v>2005</v>
      </c>
      <c r="D172" t="s">
        <v>6534</v>
      </c>
      <c r="E172" t="s">
        <v>16512</v>
      </c>
      <c r="F172" t="s">
        <v>44031</v>
      </c>
      <c r="H172">
        <v>140</v>
      </c>
      <c r="I172" t="s">
        <v>229</v>
      </c>
      <c r="J172" t="s">
        <v>26</v>
      </c>
      <c r="K172" t="s">
        <v>209</v>
      </c>
      <c r="M172" t="s">
        <v>1939</v>
      </c>
      <c r="N172" t="s">
        <v>9259</v>
      </c>
      <c r="O172" t="s">
        <v>9260</v>
      </c>
      <c r="P172" t="s">
        <v>437</v>
      </c>
      <c r="Q172" t="s">
        <v>9261</v>
      </c>
      <c r="R172" t="s">
        <v>9262</v>
      </c>
      <c r="S172" t="s">
        <v>9263</v>
      </c>
      <c r="T172">
        <v>8.1999999999999993</v>
      </c>
      <c r="U172">
        <v>1278075</v>
      </c>
      <c r="V172" s="12">
        <f>W172*1.32519713261649</f>
        <v>198779569.89247349</v>
      </c>
      <c r="W172" s="3">
        <v>150000000</v>
      </c>
      <c r="X172" s="13">
        <f>Y172*1.32519713261649</f>
        <v>274120249.7611475</v>
      </c>
      <c r="Y172" s="3">
        <v>206852432</v>
      </c>
      <c r="Z172" s="13">
        <f>AA172*1.32519713261649</f>
        <v>495166489.53111207</v>
      </c>
      <c r="AA172" s="3">
        <v>373654966</v>
      </c>
      <c r="AB172">
        <v>2911</v>
      </c>
    </row>
    <row r="173" spans="1:28" x14ac:dyDescent="0.2">
      <c r="A173" t="s">
        <v>13386</v>
      </c>
      <c r="B173" t="s">
        <v>13387</v>
      </c>
      <c r="C173">
        <v>2008</v>
      </c>
      <c r="D173" s="1">
        <v>39791</v>
      </c>
      <c r="E173" t="s">
        <v>16512</v>
      </c>
      <c r="F173" t="s">
        <v>44034</v>
      </c>
      <c r="H173">
        <v>92</v>
      </c>
      <c r="I173" t="s">
        <v>25</v>
      </c>
      <c r="J173" t="s">
        <v>26</v>
      </c>
      <c r="K173" t="s">
        <v>934</v>
      </c>
      <c r="L173" t="s">
        <v>1793</v>
      </c>
      <c r="M173" t="s">
        <v>7091</v>
      </c>
      <c r="N173" t="s">
        <v>13388</v>
      </c>
      <c r="O173" t="s">
        <v>13389</v>
      </c>
      <c r="P173" t="s">
        <v>510</v>
      </c>
      <c r="Q173" t="s">
        <v>13390</v>
      </c>
      <c r="R173" t="s">
        <v>13391</v>
      </c>
      <c r="S173" t="s">
        <v>13392</v>
      </c>
      <c r="T173">
        <v>6.4</v>
      </c>
      <c r="U173">
        <v>437405</v>
      </c>
      <c r="V173" s="12">
        <f>W173*1.20207800169993</f>
        <v>180311700.2549895</v>
      </c>
      <c r="W173" s="3">
        <v>150000000</v>
      </c>
      <c r="X173" s="13">
        <f>Y173*1.20207800169993</f>
        <v>274009201.54486471</v>
      </c>
      <c r="Y173" s="3">
        <v>227946274</v>
      </c>
      <c r="Z173" s="13">
        <f>AA173*1.20207800169993</f>
        <v>756640098.11339378</v>
      </c>
      <c r="AA173" s="3">
        <v>629443428</v>
      </c>
      <c r="AB173">
        <v>657</v>
      </c>
    </row>
    <row r="174" spans="1:28" hidden="1" x14ac:dyDescent="0.2">
      <c r="A174" t="s">
        <v>4710</v>
      </c>
      <c r="B174" t="s">
        <v>4711</v>
      </c>
      <c r="C174">
        <v>2003</v>
      </c>
      <c r="D174" t="s">
        <v>4712</v>
      </c>
      <c r="E174" t="s">
        <v>16512</v>
      </c>
      <c r="F174" t="s">
        <v>44031</v>
      </c>
      <c r="G174" t="s">
        <v>44051</v>
      </c>
      <c r="H174">
        <v>110</v>
      </c>
      <c r="I174" t="s">
        <v>4714</v>
      </c>
      <c r="J174" t="s">
        <v>26</v>
      </c>
      <c r="M174" t="s">
        <v>3523</v>
      </c>
      <c r="N174" t="s">
        <v>4715</v>
      </c>
      <c r="O174" t="s">
        <v>4716</v>
      </c>
      <c r="P174" t="s">
        <v>1248</v>
      </c>
      <c r="Q174" t="s">
        <v>4717</v>
      </c>
      <c r="R174" t="s">
        <v>4718</v>
      </c>
      <c r="S174" t="s">
        <v>4719</v>
      </c>
      <c r="T174">
        <v>6.5</v>
      </c>
      <c r="U174">
        <v>25482</v>
      </c>
      <c r="W174"/>
      <c r="X174"/>
      <c r="Y174">
        <v>86959</v>
      </c>
      <c r="Z174"/>
      <c r="AA174">
        <v>6585516</v>
      </c>
      <c r="AB174">
        <v>143</v>
      </c>
    </row>
    <row r="175" spans="1:28" x14ac:dyDescent="0.2">
      <c r="A175" t="s">
        <v>8942</v>
      </c>
      <c r="B175" t="s">
        <v>8943</v>
      </c>
      <c r="C175">
        <v>2005</v>
      </c>
      <c r="D175" t="s">
        <v>7858</v>
      </c>
      <c r="E175" t="s">
        <v>44043</v>
      </c>
      <c r="F175" t="s">
        <v>44038</v>
      </c>
      <c r="G175" t="s">
        <v>44040</v>
      </c>
      <c r="H175">
        <v>115</v>
      </c>
      <c r="I175" t="s">
        <v>495</v>
      </c>
      <c r="J175" t="s">
        <v>26</v>
      </c>
      <c r="M175" t="s">
        <v>330</v>
      </c>
      <c r="N175" t="s">
        <v>8944</v>
      </c>
      <c r="O175" t="s">
        <v>8945</v>
      </c>
      <c r="P175" t="s">
        <v>125</v>
      </c>
      <c r="Q175" t="s">
        <v>8946</v>
      </c>
      <c r="R175" t="s">
        <v>8947</v>
      </c>
      <c r="S175" t="s">
        <v>8948</v>
      </c>
      <c r="T175">
        <v>6.6</v>
      </c>
      <c r="U175">
        <v>416793</v>
      </c>
      <c r="V175" s="12">
        <f>W175*1.32519713261649</f>
        <v>198779569.89247349</v>
      </c>
      <c r="W175" s="3">
        <v>150000000</v>
      </c>
      <c r="X175" s="13">
        <f>Y175*1.32519713261649</f>
        <v>273598975.51784998</v>
      </c>
      <c r="Y175" s="3">
        <v>206459076</v>
      </c>
      <c r="Z175" s="13">
        <f>AA175*1.32519713261649</f>
        <v>629427242.81000113</v>
      </c>
      <c r="AA175" s="3">
        <v>474968763</v>
      </c>
      <c r="AB175">
        <v>1442</v>
      </c>
    </row>
    <row r="176" spans="1:28" x14ac:dyDescent="0.2">
      <c r="A176" t="s">
        <v>18801</v>
      </c>
      <c r="B176" t="s">
        <v>18802</v>
      </c>
      <c r="C176">
        <v>2007</v>
      </c>
      <c r="D176" t="s">
        <v>12773</v>
      </c>
      <c r="E176" t="s">
        <v>44037</v>
      </c>
      <c r="F176" t="s">
        <v>44038</v>
      </c>
      <c r="G176" t="s">
        <v>44040</v>
      </c>
      <c r="H176">
        <v>92</v>
      </c>
      <c r="I176" t="s">
        <v>25</v>
      </c>
      <c r="J176" t="s">
        <v>26</v>
      </c>
      <c r="K176" t="s">
        <v>27</v>
      </c>
      <c r="L176" t="s">
        <v>308</v>
      </c>
      <c r="M176" t="s">
        <v>13868</v>
      </c>
      <c r="N176" t="s">
        <v>18803</v>
      </c>
      <c r="O176" t="s">
        <v>18804</v>
      </c>
      <c r="P176" t="s">
        <v>4154</v>
      </c>
      <c r="Q176" t="s">
        <v>18805</v>
      </c>
      <c r="R176" t="s">
        <v>18806</v>
      </c>
      <c r="S176" t="s">
        <v>18807</v>
      </c>
      <c r="T176">
        <v>5.2</v>
      </c>
      <c r="U176">
        <v>74906</v>
      </c>
      <c r="V176" s="12">
        <f>W176*1.24823238899982</f>
        <v>74893943.3399892</v>
      </c>
      <c r="W176" s="3">
        <v>60000000</v>
      </c>
      <c r="X176" s="13">
        <f>Y176*1.24823238899982</f>
        <v>271274567.95012176</v>
      </c>
      <c r="Y176" s="3">
        <v>217326974</v>
      </c>
      <c r="Z176" s="13">
        <f>AA176*144548551.06</f>
        <v>5.2811181150382E+16</v>
      </c>
      <c r="AA176" s="3">
        <v>365352546</v>
      </c>
      <c r="AB176">
        <v>157</v>
      </c>
    </row>
    <row r="177" spans="1:28" x14ac:dyDescent="0.2">
      <c r="A177" t="s">
        <v>11678</v>
      </c>
      <c r="B177">
        <v>300</v>
      </c>
      <c r="C177">
        <v>2006</v>
      </c>
      <c r="D177" t="s">
        <v>11679</v>
      </c>
      <c r="E177" t="s">
        <v>16512</v>
      </c>
      <c r="F177" t="s">
        <v>44032</v>
      </c>
      <c r="H177">
        <v>117</v>
      </c>
      <c r="I177" t="s">
        <v>11680</v>
      </c>
      <c r="J177" t="s">
        <v>26</v>
      </c>
      <c r="M177" t="s">
        <v>8591</v>
      </c>
      <c r="N177" t="s">
        <v>11681</v>
      </c>
      <c r="O177" t="s">
        <v>11682</v>
      </c>
      <c r="P177" t="s">
        <v>2296</v>
      </c>
      <c r="Q177" t="s">
        <v>11683</v>
      </c>
      <c r="R177" t="s">
        <v>11684</v>
      </c>
      <c r="S177" t="s">
        <v>11685</v>
      </c>
      <c r="T177">
        <v>7.6</v>
      </c>
      <c r="U177">
        <v>722519</v>
      </c>
      <c r="V177" s="12">
        <f>W177*1.28378472222222</f>
        <v>83446006.944444299</v>
      </c>
      <c r="W177" s="3">
        <v>65000000</v>
      </c>
      <c r="X177" s="13">
        <f>Y177*1.28378472222222</f>
        <v>270384240.95996481</v>
      </c>
      <c r="Y177" s="3">
        <v>210614939</v>
      </c>
      <c r="Z177" s="13">
        <f>AA177*1.28378472222222</f>
        <v>585493363.05947816</v>
      </c>
      <c r="AA177" s="3">
        <v>456068181</v>
      </c>
      <c r="AB177">
        <v>2188</v>
      </c>
    </row>
    <row r="178" spans="1:28" x14ac:dyDescent="0.2">
      <c r="A178" t="s">
        <v>18499</v>
      </c>
      <c r="B178" t="s">
        <v>18500</v>
      </c>
      <c r="C178">
        <v>2008</v>
      </c>
      <c r="D178" t="s">
        <v>12606</v>
      </c>
      <c r="E178" t="s">
        <v>44037</v>
      </c>
      <c r="F178" t="s">
        <v>44031</v>
      </c>
      <c r="G178" t="s">
        <v>44040</v>
      </c>
      <c r="H178">
        <v>98</v>
      </c>
      <c r="I178" t="s">
        <v>25</v>
      </c>
      <c r="J178" t="s">
        <v>26</v>
      </c>
      <c r="M178" t="s">
        <v>10893</v>
      </c>
      <c r="N178" t="s">
        <v>18501</v>
      </c>
      <c r="O178" t="s">
        <v>18502</v>
      </c>
      <c r="P178" t="s">
        <v>18503</v>
      </c>
      <c r="Q178" t="s">
        <v>18504</v>
      </c>
      <c r="R178" t="s">
        <v>18505</v>
      </c>
      <c r="S178" t="s">
        <v>18506</v>
      </c>
      <c r="T178">
        <v>8.4</v>
      </c>
      <c r="U178">
        <v>974734</v>
      </c>
      <c r="V178" s="12">
        <f>W178*1.20207800169993</f>
        <v>216374040.30598739</v>
      </c>
      <c r="W178" s="3">
        <v>180000000</v>
      </c>
      <c r="X178" s="13">
        <f>Y178*1.20207800169993</f>
        <v>269034870.54525018</v>
      </c>
      <c r="Y178" s="3">
        <v>223808164</v>
      </c>
      <c r="Z178" s="13">
        <f>AA178*1.20207800169993</f>
        <v>626657518.9312737</v>
      </c>
      <c r="AA178" s="3">
        <v>521311860</v>
      </c>
      <c r="AB178">
        <v>1287</v>
      </c>
    </row>
    <row r="179" spans="1:28" x14ac:dyDescent="0.2">
      <c r="A179" t="s">
        <v>31586</v>
      </c>
      <c r="B179" t="s">
        <v>31587</v>
      </c>
      <c r="C179">
        <v>2014</v>
      </c>
      <c r="D179" t="s">
        <v>31588</v>
      </c>
      <c r="E179" t="s">
        <v>16512</v>
      </c>
      <c r="F179" t="s">
        <v>44031</v>
      </c>
      <c r="G179" t="s">
        <v>44033</v>
      </c>
      <c r="H179">
        <v>165</v>
      </c>
      <c r="I179" t="s">
        <v>13579</v>
      </c>
      <c r="J179" t="s">
        <v>26</v>
      </c>
      <c r="M179" t="s">
        <v>995</v>
      </c>
      <c r="N179" t="s">
        <v>1276</v>
      </c>
      <c r="O179" t="s">
        <v>31589</v>
      </c>
      <c r="P179" t="s">
        <v>333</v>
      </c>
      <c r="Q179" t="s">
        <v>31590</v>
      </c>
      <c r="R179" t="s">
        <v>31591</v>
      </c>
      <c r="S179" t="s">
        <v>31592</v>
      </c>
      <c r="T179">
        <v>5.6</v>
      </c>
      <c r="U179">
        <v>294790</v>
      </c>
      <c r="V179" s="12">
        <f>W179*1.09324733035956</f>
        <v>229581939.37550759</v>
      </c>
      <c r="W179" s="3">
        <v>210000000</v>
      </c>
      <c r="X179" s="13">
        <f>Y179*1.09324733035956</f>
        <v>268325614.60291716</v>
      </c>
      <c r="Y179" s="3">
        <v>245439076</v>
      </c>
      <c r="Z179" s="13">
        <f>AA179*1.09324733035956</f>
        <v>1207004166.7866015</v>
      </c>
      <c r="AA179" s="3">
        <v>1104054072</v>
      </c>
      <c r="AB179">
        <v>1014</v>
      </c>
    </row>
    <row r="180" spans="1:28" x14ac:dyDescent="0.2">
      <c r="A180" t="s">
        <v>36825</v>
      </c>
      <c r="B180" t="s">
        <v>36826</v>
      </c>
      <c r="C180">
        <v>2016</v>
      </c>
      <c r="D180" t="s">
        <v>36827</v>
      </c>
      <c r="E180" t="s">
        <v>44037</v>
      </c>
      <c r="F180" t="s">
        <v>44031</v>
      </c>
      <c r="G180" t="s">
        <v>44038</v>
      </c>
      <c r="H180">
        <v>107</v>
      </c>
      <c r="I180" t="s">
        <v>25</v>
      </c>
      <c r="J180" t="s">
        <v>26</v>
      </c>
      <c r="M180" t="s">
        <v>340</v>
      </c>
      <c r="N180" t="s">
        <v>36828</v>
      </c>
      <c r="O180" t="s">
        <v>36829</v>
      </c>
      <c r="P180" t="s">
        <v>36830</v>
      </c>
      <c r="Q180" t="s">
        <v>36831</v>
      </c>
      <c r="R180" t="s">
        <v>36832</v>
      </c>
      <c r="S180" t="s">
        <v>36833</v>
      </c>
      <c r="T180">
        <v>7.6</v>
      </c>
      <c r="U180">
        <v>260900</v>
      </c>
      <c r="V180" s="12">
        <f>W180*1.07834771485832</f>
        <v>161752157.22874799</v>
      </c>
      <c r="W180" s="3">
        <v>150000000</v>
      </c>
      <c r="X180" s="13">
        <f>Y180*1.07834771485832</f>
        <v>268246589.95231056</v>
      </c>
      <c r="Y180" s="3">
        <v>248757044</v>
      </c>
      <c r="Z180" s="13">
        <f>AA180*1.07834771485832</f>
        <v>693752198.65004158</v>
      </c>
      <c r="AA180" s="3">
        <v>643347400</v>
      </c>
      <c r="AB180">
        <v>528</v>
      </c>
    </row>
    <row r="181" spans="1:28" x14ac:dyDescent="0.2">
      <c r="A181" t="s">
        <v>2842</v>
      </c>
      <c r="B181" t="s">
        <v>2843</v>
      </c>
      <c r="C181">
        <v>2001</v>
      </c>
      <c r="D181" t="s">
        <v>119</v>
      </c>
      <c r="E181" t="s">
        <v>44041</v>
      </c>
      <c r="F181" t="s">
        <v>44042</v>
      </c>
      <c r="H181">
        <v>116</v>
      </c>
      <c r="I181" t="s">
        <v>25</v>
      </c>
      <c r="J181" t="s">
        <v>26</v>
      </c>
      <c r="K181" t="s">
        <v>64</v>
      </c>
      <c r="L181" t="s">
        <v>51</v>
      </c>
      <c r="M181" t="s">
        <v>1187</v>
      </c>
      <c r="N181" t="s">
        <v>2844</v>
      </c>
      <c r="O181" t="s">
        <v>2845</v>
      </c>
      <c r="P181" t="s">
        <v>386</v>
      </c>
      <c r="Q181" t="s">
        <v>2846</v>
      </c>
      <c r="R181" t="s">
        <v>2847</v>
      </c>
      <c r="S181" t="s">
        <v>2848</v>
      </c>
      <c r="T181">
        <v>7.7</v>
      </c>
      <c r="U181">
        <v>504464</v>
      </c>
      <c r="V181" s="12">
        <f>W181*1.46138339920949</f>
        <v>124217588.93280666</v>
      </c>
      <c r="W181" s="3">
        <v>85000000</v>
      </c>
      <c r="X181" s="13">
        <f>Y181*1.46138339920949</f>
        <v>268042778.1403169</v>
      </c>
      <c r="Y181" s="3">
        <v>183417150</v>
      </c>
      <c r="Z181" s="13">
        <f>AA181*1.46138339920949</f>
        <v>658670560.74901354</v>
      </c>
      <c r="AA181" s="3">
        <v>450717150</v>
      </c>
      <c r="AB181">
        <v>945</v>
      </c>
    </row>
    <row r="182" spans="1:28" x14ac:dyDescent="0.2">
      <c r="A182" t="s">
        <v>22416</v>
      </c>
      <c r="B182" t="s">
        <v>22417</v>
      </c>
      <c r="C182">
        <v>2012</v>
      </c>
      <c r="D182" s="1">
        <v>41038</v>
      </c>
      <c r="E182" t="s">
        <v>44037</v>
      </c>
      <c r="F182" t="s">
        <v>44031</v>
      </c>
      <c r="G182" t="s">
        <v>44038</v>
      </c>
      <c r="H182">
        <v>93</v>
      </c>
      <c r="I182" t="s">
        <v>229</v>
      </c>
      <c r="J182" t="s">
        <v>26</v>
      </c>
      <c r="M182" t="s">
        <v>22418</v>
      </c>
      <c r="N182" t="s">
        <v>22419</v>
      </c>
      <c r="O182" t="s">
        <v>22420</v>
      </c>
      <c r="P182" t="s">
        <v>22421</v>
      </c>
      <c r="Q182" t="s">
        <v>22422</v>
      </c>
      <c r="R182" t="s">
        <v>22423</v>
      </c>
      <c r="S182" t="s">
        <v>22424</v>
      </c>
      <c r="T182">
        <v>7.1</v>
      </c>
      <c r="U182">
        <v>364295</v>
      </c>
      <c r="V182" s="12">
        <f>W182*1.12725506764114</f>
        <v>208542187.5136109</v>
      </c>
      <c r="W182" s="3">
        <v>185000000</v>
      </c>
      <c r="X182" s="13">
        <f>Y182*1.12725506764114</f>
        <v>267478697.55689159</v>
      </c>
      <c r="Y182" s="3">
        <v>237283207</v>
      </c>
      <c r="Z182" s="13">
        <f>AA182*1.12725506764114</f>
        <v>607571551.4642235</v>
      </c>
      <c r="AA182" s="3">
        <v>538983207</v>
      </c>
      <c r="AB182">
        <v>518</v>
      </c>
    </row>
    <row r="183" spans="1:28" x14ac:dyDescent="0.2">
      <c r="A183" t="s">
        <v>29980</v>
      </c>
      <c r="B183" t="s">
        <v>29981</v>
      </c>
      <c r="C183">
        <v>2013</v>
      </c>
      <c r="D183" t="s">
        <v>29982</v>
      </c>
      <c r="E183" t="s">
        <v>16512</v>
      </c>
      <c r="F183" t="s">
        <v>44031</v>
      </c>
      <c r="G183" t="s">
        <v>44042</v>
      </c>
      <c r="H183">
        <v>130</v>
      </c>
      <c r="I183" t="s">
        <v>29983</v>
      </c>
      <c r="J183" t="s">
        <v>26</v>
      </c>
      <c r="K183" t="s">
        <v>308</v>
      </c>
      <c r="L183" t="s">
        <v>75</v>
      </c>
      <c r="M183" t="s">
        <v>11757</v>
      </c>
      <c r="N183" t="s">
        <v>19506</v>
      </c>
      <c r="O183" t="s">
        <v>29984</v>
      </c>
      <c r="P183" t="s">
        <v>365</v>
      </c>
      <c r="Q183" t="s">
        <v>19508</v>
      </c>
      <c r="R183" t="s">
        <v>29985</v>
      </c>
      <c r="S183" t="s">
        <v>29986</v>
      </c>
      <c r="T183">
        <v>7.1</v>
      </c>
      <c r="U183">
        <v>363237</v>
      </c>
      <c r="V183" s="12">
        <f>W183*1.11098185502045</f>
        <v>177757096.80327201</v>
      </c>
      <c r="W183" s="3">
        <v>160000000</v>
      </c>
      <c r="X183" s="13">
        <f>Y183*1.11098185502045</f>
        <v>265168982.50900275</v>
      </c>
      <c r="Y183" s="3">
        <v>238679850</v>
      </c>
      <c r="Z183" s="13">
        <f>AA183*1.11098185502045</f>
        <v>876210244.84796417</v>
      </c>
      <c r="AA183" s="3">
        <v>788680968</v>
      </c>
      <c r="AB183">
        <v>494</v>
      </c>
    </row>
    <row r="184" spans="1:28" x14ac:dyDescent="0.2">
      <c r="A184" t="s">
        <v>22669</v>
      </c>
      <c r="B184" t="s">
        <v>22670</v>
      </c>
      <c r="C184">
        <v>2009</v>
      </c>
      <c r="D184" t="s">
        <v>22671</v>
      </c>
      <c r="E184" t="s">
        <v>44037</v>
      </c>
      <c r="F184" t="s">
        <v>44038</v>
      </c>
      <c r="G184" t="s">
        <v>44040</v>
      </c>
      <c r="H184">
        <v>88</v>
      </c>
      <c r="I184" t="s">
        <v>25</v>
      </c>
      <c r="J184" t="s">
        <v>26</v>
      </c>
      <c r="K184" t="s">
        <v>27</v>
      </c>
      <c r="M184" t="s">
        <v>1513</v>
      </c>
      <c r="N184" t="s">
        <v>22672</v>
      </c>
      <c r="O184" t="s">
        <v>22673</v>
      </c>
      <c r="P184" t="s">
        <v>13365</v>
      </c>
      <c r="Q184" t="s">
        <v>22674</v>
      </c>
      <c r="R184" t="s">
        <v>22675</v>
      </c>
      <c r="S184" t="s">
        <v>22676</v>
      </c>
      <c r="T184">
        <v>4.5</v>
      </c>
      <c r="U184">
        <v>42604</v>
      </c>
      <c r="V184" s="12">
        <f>W184*1.20636999678377</f>
        <v>90477749.758782744</v>
      </c>
      <c r="W184" s="3">
        <v>75000000</v>
      </c>
      <c r="X184" s="13">
        <f>Y184*1.20636999678377</f>
        <v>264936478.77210888</v>
      </c>
      <c r="Y184" s="3">
        <v>219614612</v>
      </c>
      <c r="Z184" s="13">
        <f>AA184*1.20636999678377</f>
        <v>534590806.40660983</v>
      </c>
      <c r="AA184" s="3">
        <v>443140005</v>
      </c>
      <c r="AB184">
        <v>105</v>
      </c>
    </row>
    <row r="185" spans="1:28" x14ac:dyDescent="0.2">
      <c r="A185" t="s">
        <v>744</v>
      </c>
      <c r="B185" t="s">
        <v>745</v>
      </c>
      <c r="C185">
        <v>2001</v>
      </c>
      <c r="D185" t="s">
        <v>264</v>
      </c>
      <c r="E185" t="s">
        <v>16512</v>
      </c>
      <c r="F185" t="s">
        <v>44031</v>
      </c>
      <c r="G185" t="s">
        <v>44033</v>
      </c>
      <c r="H185">
        <v>92</v>
      </c>
      <c r="I185" t="s">
        <v>25</v>
      </c>
      <c r="J185" t="s">
        <v>26</v>
      </c>
      <c r="K185" t="s">
        <v>308</v>
      </c>
      <c r="M185" t="s">
        <v>746</v>
      </c>
      <c r="N185" t="s">
        <v>747</v>
      </c>
      <c r="O185" t="s">
        <v>748</v>
      </c>
      <c r="P185" t="s">
        <v>749</v>
      </c>
      <c r="Q185" t="s">
        <v>750</v>
      </c>
      <c r="R185" t="s">
        <v>751</v>
      </c>
      <c r="S185" t="s">
        <v>752</v>
      </c>
      <c r="T185">
        <v>5.9</v>
      </c>
      <c r="U185">
        <v>290954</v>
      </c>
      <c r="V185" s="12">
        <f>W185*1.46138339920949</f>
        <v>135908656.12648258</v>
      </c>
      <c r="W185" s="3">
        <v>93000000</v>
      </c>
      <c r="X185" s="13">
        <f>Y185*1.46138339920949</f>
        <v>264761570.52865681</v>
      </c>
      <c r="Y185" s="3">
        <v>181171875</v>
      </c>
      <c r="Z185" s="13">
        <f>AA185*1.46138339920949</f>
        <v>538930152.21964574</v>
      </c>
      <c r="AA185" s="3">
        <v>368780809</v>
      </c>
      <c r="AB185">
        <v>1312</v>
      </c>
    </row>
    <row r="186" spans="1:28" x14ac:dyDescent="0.2">
      <c r="A186" t="s">
        <v>26660</v>
      </c>
      <c r="B186" t="s">
        <v>26661</v>
      </c>
      <c r="C186">
        <v>2014</v>
      </c>
      <c r="D186" t="s">
        <v>26662</v>
      </c>
      <c r="E186" t="s">
        <v>16512</v>
      </c>
      <c r="F186" t="s">
        <v>44031</v>
      </c>
      <c r="G186" t="s">
        <v>44040</v>
      </c>
      <c r="H186">
        <v>97</v>
      </c>
      <c r="I186" t="s">
        <v>25</v>
      </c>
      <c r="J186" t="s">
        <v>26</v>
      </c>
      <c r="M186" t="s">
        <v>26663</v>
      </c>
      <c r="N186" t="s">
        <v>26664</v>
      </c>
      <c r="O186" t="s">
        <v>26665</v>
      </c>
      <c r="P186" t="s">
        <v>488</v>
      </c>
      <c r="Q186" t="s">
        <v>26666</v>
      </c>
      <c r="R186" t="s">
        <v>26667</v>
      </c>
      <c r="S186" t="s">
        <v>26668</v>
      </c>
      <c r="T186">
        <v>7</v>
      </c>
      <c r="U186">
        <v>336610</v>
      </c>
      <c r="V186" s="12">
        <f>W186*1.09324733035956</f>
        <v>196784519.46472082</v>
      </c>
      <c r="W186" s="3">
        <v>180000000</v>
      </c>
      <c r="X186" s="13">
        <f>Y186*1.09324733035956</f>
        <v>263921251.26959226</v>
      </c>
      <c r="Y186" s="3">
        <v>241410378</v>
      </c>
      <c r="Z186" s="13">
        <f>AA186*1.09324733035956</f>
        <v>829131509.48959434</v>
      </c>
      <c r="AA186" s="3">
        <v>758411648</v>
      </c>
      <c r="AB186">
        <v>774</v>
      </c>
    </row>
    <row r="187" spans="1:28" x14ac:dyDescent="0.2">
      <c r="A187" t="s">
        <v>327</v>
      </c>
      <c r="B187" t="s">
        <v>328</v>
      </c>
      <c r="C187">
        <v>2001</v>
      </c>
      <c r="D187" t="s">
        <v>329</v>
      </c>
      <c r="E187" t="s">
        <v>16512</v>
      </c>
      <c r="F187" t="s">
        <v>44031</v>
      </c>
      <c r="G187" t="s">
        <v>44033</v>
      </c>
      <c r="H187">
        <v>119</v>
      </c>
      <c r="I187" t="s">
        <v>25</v>
      </c>
      <c r="J187" t="s">
        <v>26</v>
      </c>
      <c r="M187" t="s">
        <v>330</v>
      </c>
      <c r="N187" t="s">
        <v>331</v>
      </c>
      <c r="O187" t="s">
        <v>332</v>
      </c>
      <c r="P187" t="s">
        <v>333</v>
      </c>
      <c r="Q187" t="s">
        <v>334</v>
      </c>
      <c r="R187" t="s">
        <v>335</v>
      </c>
      <c r="S187" t="s">
        <v>336</v>
      </c>
      <c r="T187">
        <v>5.7</v>
      </c>
      <c r="U187">
        <v>207951</v>
      </c>
      <c r="V187" s="12">
        <f>W187*1.46138339920949</f>
        <v>146138339.92094901</v>
      </c>
      <c r="W187" s="3">
        <v>100000000</v>
      </c>
      <c r="X187" s="13">
        <f>Y187*1.46138339920949</f>
        <v>263066168.49881491</v>
      </c>
      <c r="Y187" s="3">
        <v>180011740</v>
      </c>
      <c r="Z187" s="13">
        <f>AA187*1.46138339920949</f>
        <v>529330223.83478397</v>
      </c>
      <c r="AA187" s="3">
        <v>362211740</v>
      </c>
      <c r="AB187">
        <v>1377</v>
      </c>
    </row>
    <row r="188" spans="1:28" x14ac:dyDescent="0.2">
      <c r="A188" t="s">
        <v>27240</v>
      </c>
      <c r="B188" t="s">
        <v>27241</v>
      </c>
      <c r="C188">
        <v>2013</v>
      </c>
      <c r="D188" s="1">
        <v>41458</v>
      </c>
      <c r="E188" t="s">
        <v>44043</v>
      </c>
      <c r="F188" t="s">
        <v>44040</v>
      </c>
      <c r="G188" t="s">
        <v>44034</v>
      </c>
      <c r="H188">
        <v>130</v>
      </c>
      <c r="I188" t="s">
        <v>25</v>
      </c>
      <c r="J188" t="s">
        <v>26</v>
      </c>
      <c r="M188" t="s">
        <v>464</v>
      </c>
      <c r="N188" t="s">
        <v>27242</v>
      </c>
      <c r="O188" t="s">
        <v>27243</v>
      </c>
      <c r="P188" t="s">
        <v>9458</v>
      </c>
      <c r="Q188" t="s">
        <v>27244</v>
      </c>
      <c r="R188" t="s">
        <v>27245</v>
      </c>
      <c r="S188" t="s">
        <v>27246</v>
      </c>
      <c r="T188">
        <v>6.3</v>
      </c>
      <c r="U188">
        <v>197337</v>
      </c>
      <c r="V188" s="12">
        <f>W188*1.11098185502045</f>
        <v>238861098.82939675</v>
      </c>
      <c r="W188" s="3">
        <v>215000000</v>
      </c>
      <c r="X188" s="13">
        <f>Y188*1.11098185502045</f>
        <v>260982775.10473931</v>
      </c>
      <c r="Y188" s="3">
        <v>234911825</v>
      </c>
      <c r="Z188" s="13">
        <f>AA188*1.11098185502045</f>
        <v>548060486.44202363</v>
      </c>
      <c r="AA188" s="3">
        <v>493311825</v>
      </c>
      <c r="AB188">
        <v>539</v>
      </c>
    </row>
    <row r="189" spans="1:28" x14ac:dyDescent="0.2">
      <c r="A189" t="s">
        <v>13033</v>
      </c>
      <c r="B189" t="s">
        <v>13034</v>
      </c>
      <c r="C189">
        <v>2008</v>
      </c>
      <c r="D189" t="s">
        <v>13035</v>
      </c>
      <c r="E189" t="s">
        <v>44037</v>
      </c>
      <c r="F189" t="s">
        <v>44047</v>
      </c>
      <c r="G189" t="s">
        <v>44031</v>
      </c>
      <c r="H189">
        <v>92</v>
      </c>
      <c r="I189" t="s">
        <v>25</v>
      </c>
      <c r="J189" t="s">
        <v>26</v>
      </c>
      <c r="M189" t="s">
        <v>13036</v>
      </c>
      <c r="N189" t="s">
        <v>13037</v>
      </c>
      <c r="O189" t="s">
        <v>13038</v>
      </c>
      <c r="P189" t="s">
        <v>7317</v>
      </c>
      <c r="Q189" t="s">
        <v>13039</v>
      </c>
      <c r="R189" t="s">
        <v>13040</v>
      </c>
      <c r="S189" t="s">
        <v>13041</v>
      </c>
      <c r="T189">
        <v>7.5</v>
      </c>
      <c r="U189">
        <v>409544</v>
      </c>
      <c r="V189" s="12">
        <f>W189*1.20207800169993</f>
        <v>156270140.2209909</v>
      </c>
      <c r="W189" s="3">
        <v>130000000</v>
      </c>
      <c r="X189" s="13">
        <f>Y189*1.20207800169993</f>
        <v>258969182.64632171</v>
      </c>
      <c r="Y189" s="3">
        <v>215434591</v>
      </c>
      <c r="Z189" s="13">
        <f>AA189*1.20207800169993</f>
        <v>759408206.07129025</v>
      </c>
      <c r="AA189" s="3">
        <v>631746197</v>
      </c>
      <c r="AB189">
        <v>429</v>
      </c>
    </row>
    <row r="190" spans="1:28" x14ac:dyDescent="0.2">
      <c r="A190" t="s">
        <v>18264</v>
      </c>
      <c r="B190" t="s">
        <v>18265</v>
      </c>
      <c r="C190">
        <v>2010</v>
      </c>
      <c r="D190" t="s">
        <v>18266</v>
      </c>
      <c r="E190" t="s">
        <v>44037</v>
      </c>
      <c r="F190" t="s">
        <v>44047</v>
      </c>
      <c r="G190" t="s">
        <v>44031</v>
      </c>
      <c r="H190">
        <v>98</v>
      </c>
      <c r="I190" t="s">
        <v>25</v>
      </c>
      <c r="J190" t="s">
        <v>26</v>
      </c>
      <c r="M190" t="s">
        <v>4634</v>
      </c>
      <c r="N190" t="s">
        <v>18267</v>
      </c>
      <c r="O190" t="s">
        <v>18268</v>
      </c>
      <c r="P190" t="s">
        <v>17271</v>
      </c>
      <c r="Q190" t="s">
        <v>18269</v>
      </c>
      <c r="R190" t="s">
        <v>18270</v>
      </c>
      <c r="S190" t="s">
        <v>18271</v>
      </c>
      <c r="T190">
        <v>8.1</v>
      </c>
      <c r="U190">
        <v>651499</v>
      </c>
      <c r="V190" s="12">
        <f>W190*1.18690152988223</f>
        <v>195838752.43056795</v>
      </c>
      <c r="W190" s="3">
        <v>165000000</v>
      </c>
      <c r="X190" s="13">
        <f>Y190*1.18690152988223</f>
        <v>258247495.94755891</v>
      </c>
      <c r="Y190" s="3">
        <v>217581231</v>
      </c>
      <c r="Z190" s="13">
        <f>AA190*1.18690152988223</f>
        <v>587372356.16331947</v>
      </c>
      <c r="AA190" s="3">
        <v>494878759</v>
      </c>
      <c r="AB190">
        <v>634</v>
      </c>
    </row>
    <row r="191" spans="1:28" x14ac:dyDescent="0.2">
      <c r="A191" t="s">
        <v>9953</v>
      </c>
      <c r="B191" t="s">
        <v>9954</v>
      </c>
      <c r="C191">
        <v>2007</v>
      </c>
      <c r="D191" t="s">
        <v>9955</v>
      </c>
      <c r="E191" t="s">
        <v>44037</v>
      </c>
      <c r="F191" t="s">
        <v>44031</v>
      </c>
      <c r="G191" t="s">
        <v>44038</v>
      </c>
      <c r="H191">
        <v>111</v>
      </c>
      <c r="I191" t="s">
        <v>25</v>
      </c>
      <c r="J191" t="s">
        <v>26</v>
      </c>
      <c r="K191" t="s">
        <v>27</v>
      </c>
      <c r="M191" t="s">
        <v>9956</v>
      </c>
      <c r="N191" t="s">
        <v>9956</v>
      </c>
      <c r="O191" t="s">
        <v>9957</v>
      </c>
      <c r="P191" t="s">
        <v>9958</v>
      </c>
      <c r="Q191" t="s">
        <v>9959</v>
      </c>
      <c r="R191" t="s">
        <v>9960</v>
      </c>
      <c r="S191" t="s">
        <v>9961</v>
      </c>
      <c r="T191">
        <v>8</v>
      </c>
      <c r="U191">
        <v>624762</v>
      </c>
      <c r="V191" s="12">
        <f>W191*1.24823238899982</f>
        <v>187234858.34997299</v>
      </c>
      <c r="W191" s="3">
        <v>150000000</v>
      </c>
      <c r="X191" s="13">
        <f>Y191*1.24823238899982</f>
        <v>257692151.89105022</v>
      </c>
      <c r="Y191" s="3">
        <v>206445654</v>
      </c>
      <c r="Z191" s="13">
        <f>AA191*144548551.06</f>
        <v>9.01587018450764E+16</v>
      </c>
      <c r="AA191" s="3">
        <v>623726085</v>
      </c>
      <c r="AB191">
        <v>747</v>
      </c>
    </row>
    <row r="192" spans="1:28" x14ac:dyDescent="0.2">
      <c r="A192" t="s">
        <v>7989</v>
      </c>
      <c r="B192" t="s">
        <v>7990</v>
      </c>
      <c r="C192">
        <v>2006</v>
      </c>
      <c r="D192" s="1">
        <v>38726</v>
      </c>
      <c r="E192" t="s">
        <v>16512</v>
      </c>
      <c r="F192" t="s">
        <v>44033</v>
      </c>
      <c r="H192">
        <v>154</v>
      </c>
      <c r="I192" t="s">
        <v>25</v>
      </c>
      <c r="J192" t="s">
        <v>26</v>
      </c>
      <c r="K192" t="s">
        <v>307</v>
      </c>
      <c r="L192" t="s">
        <v>27</v>
      </c>
      <c r="M192" t="s">
        <v>187</v>
      </c>
      <c r="N192" t="s">
        <v>7991</v>
      </c>
      <c r="O192" t="s">
        <v>7992</v>
      </c>
      <c r="P192" t="s">
        <v>7993</v>
      </c>
      <c r="Q192" t="s">
        <v>7994</v>
      </c>
      <c r="R192" t="s">
        <v>7995</v>
      </c>
      <c r="S192" t="s">
        <v>7996</v>
      </c>
      <c r="T192">
        <v>6</v>
      </c>
      <c r="U192">
        <v>268239</v>
      </c>
      <c r="V192" s="12">
        <f>W192*1.28378472222222</f>
        <v>346621874.9999994</v>
      </c>
      <c r="W192" s="3">
        <v>270000000</v>
      </c>
      <c r="X192" s="13">
        <f>Y192*1.28378472222222</f>
        <v>256861177.49361068</v>
      </c>
      <c r="Y192" s="3">
        <v>200081192</v>
      </c>
      <c r="Z192" s="13">
        <f>AA192*1.28378472222222</f>
        <v>502064059.43805474</v>
      </c>
      <c r="AA192" s="3">
        <v>391081192</v>
      </c>
      <c r="AB192">
        <v>2423</v>
      </c>
    </row>
    <row r="193" spans="1:28" x14ac:dyDescent="0.2">
      <c r="A193" t="s">
        <v>8096</v>
      </c>
      <c r="B193" t="s">
        <v>8097</v>
      </c>
      <c r="C193">
        <v>2005</v>
      </c>
      <c r="D193" s="1">
        <v>38392</v>
      </c>
      <c r="E193" t="s">
        <v>44037</v>
      </c>
      <c r="F193" t="s">
        <v>44031</v>
      </c>
      <c r="G193" t="s">
        <v>44038</v>
      </c>
      <c r="H193">
        <v>86</v>
      </c>
      <c r="I193" t="s">
        <v>25</v>
      </c>
      <c r="J193" t="s">
        <v>2390</v>
      </c>
      <c r="K193" t="s">
        <v>686</v>
      </c>
      <c r="L193" t="s">
        <v>26</v>
      </c>
      <c r="M193" t="s">
        <v>8098</v>
      </c>
      <c r="N193" t="s">
        <v>8099</v>
      </c>
      <c r="O193" t="s">
        <v>8100</v>
      </c>
      <c r="P193" t="s">
        <v>979</v>
      </c>
      <c r="Q193" t="s">
        <v>8101</v>
      </c>
      <c r="R193" t="s">
        <v>8102</v>
      </c>
      <c r="S193" t="s">
        <v>8103</v>
      </c>
      <c r="T193">
        <v>6.9</v>
      </c>
      <c r="U193">
        <v>357718</v>
      </c>
      <c r="V193" s="12">
        <f>W193*1.32519713261649</f>
        <v>99389784.946236745</v>
      </c>
      <c r="W193" s="3">
        <v>75000000</v>
      </c>
      <c r="X193" s="13">
        <f>Y193*1.32519713261649</f>
        <v>256552229.31659546</v>
      </c>
      <c r="Y193" s="3">
        <v>193595521</v>
      </c>
      <c r="Z193" s="13">
        <f>AA193*1.32519713261649</f>
        <v>718341454.41426659</v>
      </c>
      <c r="AA193" s="3">
        <v>542063846</v>
      </c>
      <c r="AB193">
        <v>424</v>
      </c>
    </row>
    <row r="194" spans="1:28" x14ac:dyDescent="0.2">
      <c r="A194" t="s">
        <v>7607</v>
      </c>
      <c r="B194" t="s">
        <v>7608</v>
      </c>
      <c r="C194">
        <v>2004</v>
      </c>
      <c r="D194" s="1">
        <v>38058</v>
      </c>
      <c r="E194" t="s">
        <v>44037</v>
      </c>
      <c r="F194" t="s">
        <v>44031</v>
      </c>
      <c r="G194" t="s">
        <v>44038</v>
      </c>
      <c r="H194">
        <v>100</v>
      </c>
      <c r="I194" t="s">
        <v>25</v>
      </c>
      <c r="J194" t="s">
        <v>26</v>
      </c>
      <c r="M194" t="s">
        <v>677</v>
      </c>
      <c r="N194" t="s">
        <v>7609</v>
      </c>
      <c r="O194" t="s">
        <v>7610</v>
      </c>
      <c r="P194" t="s">
        <v>7373</v>
      </c>
      <c r="Q194" t="s">
        <v>7611</v>
      </c>
      <c r="R194" t="s">
        <v>7612</v>
      </c>
      <c r="S194" t="s">
        <v>7613</v>
      </c>
      <c r="T194">
        <v>6.6</v>
      </c>
      <c r="U194">
        <v>168056</v>
      </c>
      <c r="V194" s="12">
        <f>W194*1.37009528851244</f>
        <v>226065722.6045526</v>
      </c>
      <c r="W194" s="3">
        <v>165000000</v>
      </c>
      <c r="X194" s="13">
        <f>Y194*1.37009528851244</f>
        <v>256515391.64314443</v>
      </c>
      <c r="Y194" s="3">
        <v>187224490</v>
      </c>
      <c r="Z194" s="13">
        <f>AA194*1.37009528851244</f>
        <v>429525466.19990987</v>
      </c>
      <c r="AA194" s="3">
        <v>313500433</v>
      </c>
      <c r="AB194">
        <v>523</v>
      </c>
    </row>
    <row r="195" spans="1:28" hidden="1" x14ac:dyDescent="0.2">
      <c r="A195" t="s">
        <v>4891</v>
      </c>
      <c r="B195" t="s">
        <v>4892</v>
      </c>
      <c r="C195">
        <v>2002</v>
      </c>
      <c r="D195" s="1">
        <v>37534</v>
      </c>
      <c r="E195" t="s">
        <v>16512</v>
      </c>
      <c r="F195" t="s">
        <v>44046</v>
      </c>
      <c r="G195" t="s">
        <v>44042</v>
      </c>
      <c r="H195">
        <v>105</v>
      </c>
      <c r="I195" t="s">
        <v>4894</v>
      </c>
      <c r="J195" t="s">
        <v>26</v>
      </c>
      <c r="M195" t="s">
        <v>4895</v>
      </c>
      <c r="N195" t="s">
        <v>4895</v>
      </c>
      <c r="O195" t="s">
        <v>4896</v>
      </c>
      <c r="P195" t="s">
        <v>4897</v>
      </c>
      <c r="Q195" t="s">
        <v>4898</v>
      </c>
      <c r="R195" t="s">
        <v>4899</v>
      </c>
      <c r="S195" t="s">
        <v>4900</v>
      </c>
      <c r="T195">
        <v>6.8</v>
      </c>
      <c r="U195">
        <v>54361</v>
      </c>
      <c r="W195">
        <v>2000000</v>
      </c>
      <c r="X195"/>
      <c r="Y195"/>
      <c r="Z195"/>
      <c r="AA195">
        <v>3530620</v>
      </c>
      <c r="AB195">
        <v>603</v>
      </c>
    </row>
    <row r="196" spans="1:28" x14ac:dyDescent="0.2">
      <c r="A196" t="s">
        <v>6733</v>
      </c>
      <c r="B196" t="s">
        <v>6734</v>
      </c>
      <c r="C196">
        <v>2004</v>
      </c>
      <c r="D196" t="s">
        <v>6735</v>
      </c>
      <c r="E196" t="s">
        <v>16512</v>
      </c>
      <c r="F196" t="s">
        <v>44031</v>
      </c>
      <c r="G196" t="s">
        <v>44033</v>
      </c>
      <c r="H196">
        <v>124</v>
      </c>
      <c r="I196" t="s">
        <v>25</v>
      </c>
      <c r="J196" t="s">
        <v>26</v>
      </c>
      <c r="K196" t="s">
        <v>934</v>
      </c>
      <c r="L196" t="s">
        <v>27</v>
      </c>
      <c r="M196" t="s">
        <v>1398</v>
      </c>
      <c r="N196" t="s">
        <v>6736</v>
      </c>
      <c r="O196" t="s">
        <v>6737</v>
      </c>
      <c r="P196" t="s">
        <v>1348</v>
      </c>
      <c r="Q196" t="s">
        <v>6738</v>
      </c>
      <c r="R196" t="s">
        <v>6739</v>
      </c>
      <c r="S196" t="s">
        <v>6740</v>
      </c>
      <c r="T196">
        <v>6.4</v>
      </c>
      <c r="U196">
        <v>408418</v>
      </c>
      <c r="V196" s="12">
        <f>W196*1.37009528851244</f>
        <v>171261911.064055</v>
      </c>
      <c r="W196" s="3">
        <v>125000000</v>
      </c>
      <c r="X196" s="13">
        <f>Y196*1.37009528851244</f>
        <v>255852688.88294858</v>
      </c>
      <c r="Y196" s="3">
        <v>186740799</v>
      </c>
      <c r="Z196" s="13">
        <f>AA196*1.37009528851244</f>
        <v>757168872.4726361</v>
      </c>
      <c r="AA196" s="3">
        <v>552639571</v>
      </c>
      <c r="AB196">
        <v>1225</v>
      </c>
    </row>
    <row r="197" spans="1:28" x14ac:dyDescent="0.2">
      <c r="A197" t="s">
        <v>29839</v>
      </c>
      <c r="B197" t="s">
        <v>29840</v>
      </c>
      <c r="C197">
        <v>2014</v>
      </c>
      <c r="D197" t="s">
        <v>24719</v>
      </c>
      <c r="E197" t="s">
        <v>16512</v>
      </c>
      <c r="F197" t="s">
        <v>44031</v>
      </c>
      <c r="G197" t="s">
        <v>44033</v>
      </c>
      <c r="H197">
        <v>132</v>
      </c>
      <c r="I197" t="s">
        <v>12457</v>
      </c>
      <c r="J197" t="s">
        <v>26</v>
      </c>
      <c r="K197" t="s">
        <v>1793</v>
      </c>
      <c r="L197" t="s">
        <v>27</v>
      </c>
      <c r="M197" t="s">
        <v>187</v>
      </c>
      <c r="N197" t="s">
        <v>29841</v>
      </c>
      <c r="O197" t="s">
        <v>29842</v>
      </c>
      <c r="P197" t="s">
        <v>190</v>
      </c>
      <c r="Q197" t="s">
        <v>29843</v>
      </c>
      <c r="R197" t="s">
        <v>29844</v>
      </c>
      <c r="S197" t="s">
        <v>29845</v>
      </c>
      <c r="T197">
        <v>8</v>
      </c>
      <c r="U197">
        <v>650414</v>
      </c>
      <c r="V197" s="12">
        <f>W197*1.09324733035956</f>
        <v>218649466.07191199</v>
      </c>
      <c r="W197" s="3">
        <v>200000000</v>
      </c>
      <c r="X197" s="13">
        <f>Y197*1.09324733035956</f>
        <v>255734092.55911306</v>
      </c>
      <c r="Y197" s="3">
        <v>233921534</v>
      </c>
      <c r="Z197" s="13">
        <f>AA197*1.09324733035956</f>
        <v>815612469.85122919</v>
      </c>
      <c r="AA197" s="3">
        <v>746045700</v>
      </c>
      <c r="AB197">
        <v>822</v>
      </c>
    </row>
    <row r="198" spans="1:28" x14ac:dyDescent="0.2">
      <c r="A198" t="s">
        <v>8844</v>
      </c>
      <c r="B198" t="s">
        <v>8845</v>
      </c>
      <c r="C198">
        <v>2006</v>
      </c>
      <c r="D198" s="1">
        <v>38729</v>
      </c>
      <c r="E198" t="s">
        <v>44037</v>
      </c>
      <c r="F198" t="s">
        <v>44031</v>
      </c>
      <c r="G198" t="s">
        <v>44038</v>
      </c>
      <c r="H198">
        <v>108</v>
      </c>
      <c r="I198" t="s">
        <v>360</v>
      </c>
      <c r="J198" t="s">
        <v>26</v>
      </c>
      <c r="M198" t="s">
        <v>8846</v>
      </c>
      <c r="N198" t="s">
        <v>8847</v>
      </c>
      <c r="O198" t="s">
        <v>8848</v>
      </c>
      <c r="P198" t="s">
        <v>8849</v>
      </c>
      <c r="Q198" t="s">
        <v>8850</v>
      </c>
      <c r="R198" t="s">
        <v>8851</v>
      </c>
      <c r="S198" t="s">
        <v>8852</v>
      </c>
      <c r="T198">
        <v>6.4</v>
      </c>
      <c r="U198">
        <v>166806</v>
      </c>
      <c r="V198" s="12">
        <f>W198*1.28378472222222</f>
        <v>128378472.222222</v>
      </c>
      <c r="W198" s="3">
        <v>100000000</v>
      </c>
      <c r="X198" s="13">
        <f>Y198*1.28378472222222</f>
        <v>254189781.95975652</v>
      </c>
      <c r="Y198" s="3">
        <v>198000317</v>
      </c>
      <c r="Z198" s="13">
        <f>AA198*1.28378472222222</f>
        <v>493404823.64874917</v>
      </c>
      <c r="AA198" s="3">
        <v>384336108</v>
      </c>
      <c r="AB198">
        <v>586</v>
      </c>
    </row>
    <row r="199" spans="1:28" x14ac:dyDescent="0.2">
      <c r="A199" t="s">
        <v>24712</v>
      </c>
      <c r="B199" t="s">
        <v>24713</v>
      </c>
      <c r="C199">
        <v>2013</v>
      </c>
      <c r="D199" s="1">
        <v>41614</v>
      </c>
      <c r="E199" t="s">
        <v>16512</v>
      </c>
      <c r="F199" t="s">
        <v>44031</v>
      </c>
      <c r="G199" t="s">
        <v>44033</v>
      </c>
      <c r="H199">
        <v>132</v>
      </c>
      <c r="I199" t="s">
        <v>25</v>
      </c>
      <c r="J199" t="s">
        <v>26</v>
      </c>
      <c r="K199" t="s">
        <v>6578</v>
      </c>
      <c r="M199" t="s">
        <v>6621</v>
      </c>
      <c r="N199" t="s">
        <v>10213</v>
      </c>
      <c r="O199" t="s">
        <v>24714</v>
      </c>
      <c r="P199" t="s">
        <v>16719</v>
      </c>
      <c r="Q199" t="s">
        <v>16720</v>
      </c>
      <c r="R199" t="s">
        <v>24715</v>
      </c>
      <c r="S199" t="s">
        <v>24716</v>
      </c>
      <c r="T199">
        <v>7.7</v>
      </c>
      <c r="U199">
        <v>458568</v>
      </c>
      <c r="V199" s="12">
        <f>W199*1.11098185502045</f>
        <v>211086552.4538855</v>
      </c>
      <c r="W199" s="3">
        <v>190000000</v>
      </c>
      <c r="X199" s="13">
        <f>Y199*1.11098185502045</f>
        <v>254168941.18687469</v>
      </c>
      <c r="Y199" s="3">
        <v>228778661</v>
      </c>
      <c r="Z199" s="13">
        <f>AA199*1.11098185502045</f>
        <v>519234307.97316897</v>
      </c>
      <c r="AA199" s="3">
        <v>467365246</v>
      </c>
      <c r="AB199">
        <v>1245</v>
      </c>
    </row>
    <row r="200" spans="1:28" x14ac:dyDescent="0.2">
      <c r="A200" t="s">
        <v>4287</v>
      </c>
      <c r="B200" t="s">
        <v>4288</v>
      </c>
      <c r="C200">
        <v>2002</v>
      </c>
      <c r="D200" t="s">
        <v>4289</v>
      </c>
      <c r="E200" t="s">
        <v>44037</v>
      </c>
      <c r="F200" t="s">
        <v>44031</v>
      </c>
      <c r="G200" t="s">
        <v>44038</v>
      </c>
      <c r="H200">
        <v>81</v>
      </c>
      <c r="I200" t="s">
        <v>25</v>
      </c>
      <c r="J200" t="s">
        <v>26</v>
      </c>
      <c r="M200" t="s">
        <v>4290</v>
      </c>
      <c r="N200" t="s">
        <v>4291</v>
      </c>
      <c r="O200" t="s">
        <v>4292</v>
      </c>
      <c r="P200" t="s">
        <v>4293</v>
      </c>
      <c r="Q200" t="s">
        <v>4294</v>
      </c>
      <c r="R200" t="s">
        <v>4295</v>
      </c>
      <c r="S200" t="s">
        <v>4296</v>
      </c>
      <c r="T200">
        <v>7.5</v>
      </c>
      <c r="U200">
        <v>431467</v>
      </c>
      <c r="V200" s="12">
        <f>W200*1.43863813229572</f>
        <v>84879649.805447474</v>
      </c>
      <c r="W200" s="3">
        <v>59000000</v>
      </c>
      <c r="X200" s="13">
        <f>Y200*1.43863813229572</f>
        <v>253757646.88968876</v>
      </c>
      <c r="Y200" s="3">
        <v>176387405</v>
      </c>
      <c r="Z200" s="13">
        <f>AA200*1.43863813229572</f>
        <v>551368330.32404673</v>
      </c>
      <c r="AA200" s="3">
        <v>383257136</v>
      </c>
      <c r="AB200">
        <v>495</v>
      </c>
    </row>
    <row r="201" spans="1:28" x14ac:dyDescent="0.2">
      <c r="A201" t="s">
        <v>35943</v>
      </c>
      <c r="B201" t="s">
        <v>35944</v>
      </c>
      <c r="C201">
        <v>2016</v>
      </c>
      <c r="D201" t="s">
        <v>35945</v>
      </c>
      <c r="E201" t="s">
        <v>44043</v>
      </c>
      <c r="F201" t="s">
        <v>44040</v>
      </c>
      <c r="G201" t="s">
        <v>44034</v>
      </c>
      <c r="H201">
        <v>132</v>
      </c>
      <c r="I201" t="s">
        <v>495</v>
      </c>
      <c r="J201" t="s">
        <v>26</v>
      </c>
      <c r="K201" t="s">
        <v>5570</v>
      </c>
      <c r="M201" t="s">
        <v>9340</v>
      </c>
      <c r="N201" t="s">
        <v>35946</v>
      </c>
      <c r="O201" t="s">
        <v>35947</v>
      </c>
      <c r="P201" t="s">
        <v>35439</v>
      </c>
      <c r="Q201" t="s">
        <v>35948</v>
      </c>
      <c r="R201" t="s">
        <v>35949</v>
      </c>
      <c r="S201" t="s">
        <v>35950</v>
      </c>
      <c r="T201">
        <v>7.3</v>
      </c>
      <c r="U201">
        <v>398554</v>
      </c>
      <c r="V201" s="12">
        <f>W201*1.07834771485832</f>
        <v>194102588.6744976</v>
      </c>
      <c r="W201" s="3">
        <v>180000000</v>
      </c>
      <c r="X201" s="13">
        <f>Y201*1.07834771485832</f>
        <v>252373884.1922327</v>
      </c>
      <c r="Y201" s="3">
        <v>234037575</v>
      </c>
      <c r="Z201" s="13">
        <f>AA201*1.07834771485832</f>
        <v>877816564.90847623</v>
      </c>
      <c r="AA201" s="3">
        <v>814038508</v>
      </c>
      <c r="AB201">
        <v>824</v>
      </c>
    </row>
    <row r="202" spans="1:28" hidden="1" x14ac:dyDescent="0.2">
      <c r="A202" t="s">
        <v>4955</v>
      </c>
      <c r="B202" t="s">
        <v>4956</v>
      </c>
      <c r="C202">
        <v>2002</v>
      </c>
      <c r="D202" s="1">
        <v>37869</v>
      </c>
      <c r="E202" t="s">
        <v>3496</v>
      </c>
      <c r="F202" t="s">
        <v>44045</v>
      </c>
      <c r="G202" t="s">
        <v>44042</v>
      </c>
      <c r="H202">
        <v>95</v>
      </c>
      <c r="I202" t="s">
        <v>4957</v>
      </c>
      <c r="J202" t="s">
        <v>26</v>
      </c>
      <c r="M202" t="s">
        <v>4958</v>
      </c>
      <c r="N202" t="s">
        <v>4959</v>
      </c>
      <c r="O202" t="s">
        <v>4960</v>
      </c>
      <c r="P202" t="s">
        <v>4961</v>
      </c>
      <c r="Q202" t="s">
        <v>4962</v>
      </c>
      <c r="R202" t="s">
        <v>4963</v>
      </c>
      <c r="S202" t="s">
        <v>4964</v>
      </c>
      <c r="T202">
        <v>5.5</v>
      </c>
      <c r="U202">
        <v>11584</v>
      </c>
      <c r="W202" t="s">
        <v>1819</v>
      </c>
      <c r="X202"/>
      <c r="Y202"/>
      <c r="Z202"/>
      <c r="AA202">
        <v>6753562</v>
      </c>
      <c r="AB202">
        <v>210</v>
      </c>
    </row>
    <row r="203" spans="1:28" x14ac:dyDescent="0.2">
      <c r="A203" t="s">
        <v>19282</v>
      </c>
      <c r="B203" t="s">
        <v>19283</v>
      </c>
      <c r="C203">
        <v>2009</v>
      </c>
      <c r="D203" t="s">
        <v>19284</v>
      </c>
      <c r="E203" t="s">
        <v>16512</v>
      </c>
      <c r="F203" t="s">
        <v>44031</v>
      </c>
      <c r="G203" t="s">
        <v>44045</v>
      </c>
      <c r="H203">
        <v>128</v>
      </c>
      <c r="I203" t="s">
        <v>19285</v>
      </c>
      <c r="J203" t="s">
        <v>26</v>
      </c>
      <c r="K203" t="s">
        <v>27</v>
      </c>
      <c r="M203" t="s">
        <v>1895</v>
      </c>
      <c r="N203" t="s">
        <v>19286</v>
      </c>
      <c r="O203" t="s">
        <v>19287</v>
      </c>
      <c r="P203" t="s">
        <v>9224</v>
      </c>
      <c r="Q203" t="s">
        <v>19288</v>
      </c>
      <c r="R203" t="s">
        <v>19289</v>
      </c>
      <c r="S203" t="s">
        <v>19290</v>
      </c>
      <c r="T203">
        <v>7.6</v>
      </c>
      <c r="U203">
        <v>574055</v>
      </c>
      <c r="V203" s="12">
        <f>W203*1.20636999678377</f>
        <v>108573299.7105393</v>
      </c>
      <c r="W203" s="3">
        <v>90000000</v>
      </c>
      <c r="X203" s="13">
        <f>Y203*1.20636999678377</f>
        <v>252165926.81294569</v>
      </c>
      <c r="Y203" s="3">
        <v>209028679</v>
      </c>
      <c r="Z203" s="13">
        <f>AA203*1.20636999678377</f>
        <v>632172475.7998333</v>
      </c>
      <c r="AA203" s="3">
        <v>524028679</v>
      </c>
      <c r="AB203">
        <v>698</v>
      </c>
    </row>
    <row r="204" spans="1:28" x14ac:dyDescent="0.2">
      <c r="A204" t="s">
        <v>22266</v>
      </c>
      <c r="B204" t="s">
        <v>22267</v>
      </c>
      <c r="C204">
        <v>2016</v>
      </c>
      <c r="D204" t="s">
        <v>22268</v>
      </c>
      <c r="E204" t="s">
        <v>16512</v>
      </c>
      <c r="F204" t="s">
        <v>44031</v>
      </c>
      <c r="G204" t="s">
        <v>44034</v>
      </c>
      <c r="H204">
        <v>115</v>
      </c>
      <c r="I204" t="s">
        <v>25</v>
      </c>
      <c r="J204" t="s">
        <v>26</v>
      </c>
      <c r="M204" t="s">
        <v>11028</v>
      </c>
      <c r="N204" t="s">
        <v>22269</v>
      </c>
      <c r="O204" t="s">
        <v>22270</v>
      </c>
      <c r="P204" t="s">
        <v>22271</v>
      </c>
      <c r="Q204" t="s">
        <v>22271</v>
      </c>
      <c r="R204" t="s">
        <v>22272</v>
      </c>
      <c r="S204" t="s">
        <v>22273</v>
      </c>
      <c r="T204">
        <v>7.5</v>
      </c>
      <c r="U204">
        <v>578675</v>
      </c>
      <c r="V204" s="12">
        <f>W204*1.07834771485832</f>
        <v>177927372.95162281</v>
      </c>
      <c r="W204" s="3">
        <v>165000000</v>
      </c>
      <c r="X204" s="13">
        <f>Y204*1.07834771485832</f>
        <v>250868882.8122521</v>
      </c>
      <c r="Y204" s="3">
        <v>232641920</v>
      </c>
      <c r="Z204" s="13">
        <f>AA204*1.07834771485832</f>
        <v>730816082.56569827</v>
      </c>
      <c r="AA204" s="3">
        <v>677718395</v>
      </c>
      <c r="AB204">
        <v>961</v>
      </c>
    </row>
    <row r="205" spans="1:28" x14ac:dyDescent="0.2">
      <c r="A205" t="s">
        <v>12954</v>
      </c>
      <c r="B205" t="s">
        <v>12955</v>
      </c>
      <c r="C205">
        <v>2006</v>
      </c>
      <c r="D205" t="s">
        <v>8498</v>
      </c>
      <c r="E205" t="s">
        <v>44037</v>
      </c>
      <c r="F205" t="s">
        <v>44031</v>
      </c>
      <c r="G205" t="s">
        <v>44038</v>
      </c>
      <c r="H205">
        <v>91</v>
      </c>
      <c r="I205" t="s">
        <v>25</v>
      </c>
      <c r="J205" t="s">
        <v>26</v>
      </c>
      <c r="M205" t="s">
        <v>12956</v>
      </c>
      <c r="N205" t="s">
        <v>2790</v>
      </c>
      <c r="O205" t="s">
        <v>12957</v>
      </c>
      <c r="P205" t="s">
        <v>4293</v>
      </c>
      <c r="Q205" t="s">
        <v>4294</v>
      </c>
      <c r="R205" t="s">
        <v>12958</v>
      </c>
      <c r="S205" t="s">
        <v>12959</v>
      </c>
      <c r="T205">
        <v>6.8</v>
      </c>
      <c r="U205">
        <v>250963</v>
      </c>
      <c r="V205" s="12">
        <f>W205*1.28378472222222</f>
        <v>102702777.77777761</v>
      </c>
      <c r="W205" s="3">
        <v>80000000</v>
      </c>
      <c r="X205" s="13">
        <f>Y205*1.28378472222222</f>
        <v>250762467.02197874</v>
      </c>
      <c r="Y205" s="3">
        <v>195330621</v>
      </c>
      <c r="Z205" s="13">
        <f>AA205*1.28378472222222</f>
        <v>856405735.08117914</v>
      </c>
      <c r="AA205" s="3">
        <v>667094506</v>
      </c>
      <c r="AB205">
        <v>268</v>
      </c>
    </row>
    <row r="206" spans="1:28" x14ac:dyDescent="0.2">
      <c r="A206" t="s">
        <v>2071</v>
      </c>
      <c r="B206" t="s">
        <v>2072</v>
      </c>
      <c r="C206">
        <v>2000</v>
      </c>
      <c r="D206" s="1">
        <v>36924</v>
      </c>
      <c r="E206" t="s">
        <v>1045</v>
      </c>
      <c r="F206" t="s">
        <v>44036</v>
      </c>
      <c r="H206">
        <v>108</v>
      </c>
      <c r="I206" t="s">
        <v>25</v>
      </c>
      <c r="J206" t="s">
        <v>26</v>
      </c>
      <c r="K206" t="s">
        <v>2073</v>
      </c>
      <c r="L206" t="s">
        <v>308</v>
      </c>
      <c r="M206" t="s">
        <v>2074</v>
      </c>
      <c r="N206" t="s">
        <v>2075</v>
      </c>
      <c r="O206" t="s">
        <v>2076</v>
      </c>
      <c r="P206" t="s">
        <v>1106</v>
      </c>
      <c r="Q206" t="s">
        <v>2077</v>
      </c>
      <c r="R206" t="s">
        <v>2078</v>
      </c>
      <c r="S206" t="s">
        <v>2079</v>
      </c>
      <c r="T206">
        <v>7</v>
      </c>
      <c r="U206">
        <v>306467</v>
      </c>
      <c r="V206" s="12">
        <f>W206*1.5029674796748</f>
        <v>82663211.382114008</v>
      </c>
      <c r="W206" s="3">
        <v>55000000</v>
      </c>
      <c r="X206" s="13">
        <f>Y206*1.5029674796748</f>
        <v>249859393.32459405</v>
      </c>
      <c r="Y206" s="3">
        <v>166244045</v>
      </c>
      <c r="Z206" s="13">
        <f>AA206*1.5029674796748</f>
        <v>496646653.48719621</v>
      </c>
      <c r="AA206" s="3">
        <v>330444045</v>
      </c>
      <c r="AB206">
        <v>519</v>
      </c>
    </row>
    <row r="207" spans="1:28" x14ac:dyDescent="0.2">
      <c r="A207" t="s">
        <v>4316</v>
      </c>
      <c r="B207" t="s">
        <v>4317</v>
      </c>
      <c r="C207">
        <v>2001</v>
      </c>
      <c r="D207" t="s">
        <v>2584</v>
      </c>
      <c r="E207" t="s">
        <v>44035</v>
      </c>
      <c r="F207" t="s">
        <v>44032</v>
      </c>
      <c r="H207">
        <v>135</v>
      </c>
      <c r="I207" t="s">
        <v>25</v>
      </c>
      <c r="J207" t="s">
        <v>26</v>
      </c>
      <c r="M207" t="s">
        <v>954</v>
      </c>
      <c r="N207" t="s">
        <v>4318</v>
      </c>
      <c r="O207" t="s">
        <v>4319</v>
      </c>
      <c r="P207" t="s">
        <v>1008</v>
      </c>
      <c r="Q207" t="s">
        <v>4320</v>
      </c>
      <c r="R207" t="s">
        <v>4321</v>
      </c>
      <c r="S207" t="s">
        <v>4322</v>
      </c>
      <c r="T207">
        <v>8.1999999999999993</v>
      </c>
      <c r="U207">
        <v>827595</v>
      </c>
      <c r="V207" s="12">
        <f>W207*1.46138339920949</f>
        <v>84760237.154150426</v>
      </c>
      <c r="W207" s="3">
        <v>58000000</v>
      </c>
      <c r="X207" s="13">
        <f>Y207*1.46138339920949</f>
        <v>249520022.67956588</v>
      </c>
      <c r="Y207" s="3">
        <v>170742341</v>
      </c>
      <c r="Z207" s="13">
        <f>AA207*1.46138339920949</f>
        <v>462953483.99450713</v>
      </c>
      <c r="AA207" s="3">
        <v>316791257</v>
      </c>
      <c r="AB207">
        <v>1302</v>
      </c>
    </row>
    <row r="208" spans="1:28" x14ac:dyDescent="0.2">
      <c r="A208" t="s">
        <v>37110</v>
      </c>
      <c r="B208" t="s">
        <v>37111</v>
      </c>
      <c r="C208">
        <v>2015</v>
      </c>
      <c r="D208" s="1">
        <v>42014</v>
      </c>
      <c r="E208" t="s">
        <v>44043</v>
      </c>
      <c r="F208" t="s">
        <v>44032</v>
      </c>
      <c r="G208" t="s">
        <v>44033</v>
      </c>
      <c r="H208">
        <v>144</v>
      </c>
      <c r="I208" t="s">
        <v>37112</v>
      </c>
      <c r="J208" t="s">
        <v>26</v>
      </c>
      <c r="K208" t="s">
        <v>209</v>
      </c>
      <c r="M208" t="s">
        <v>1005</v>
      </c>
      <c r="N208" t="s">
        <v>37113</v>
      </c>
      <c r="O208" t="s">
        <v>37114</v>
      </c>
      <c r="P208" t="s">
        <v>520</v>
      </c>
      <c r="Q208" t="s">
        <v>37115</v>
      </c>
      <c r="R208" t="s">
        <v>37116</v>
      </c>
      <c r="S208" t="s">
        <v>37117</v>
      </c>
      <c r="T208">
        <v>8</v>
      </c>
      <c r="U208">
        <v>740757</v>
      </c>
      <c r="V208" s="12">
        <f>W208*1.09195121025074</f>
        <v>117930730.70707993</v>
      </c>
      <c r="W208" s="3">
        <v>108000000</v>
      </c>
      <c r="X208" s="13">
        <f>Y208*1.09195121025074</f>
        <v>249438414.7748597</v>
      </c>
      <c r="Y208" s="3">
        <v>228433663</v>
      </c>
      <c r="Z208" s="13">
        <f>AA208*1.09195121025074</f>
        <v>688106038.43939376</v>
      </c>
      <c r="AA208" s="3">
        <v>630161890</v>
      </c>
      <c r="AB208">
        <v>1328</v>
      </c>
    </row>
    <row r="209" spans="1:28" x14ac:dyDescent="0.2">
      <c r="A209" t="s">
        <v>8244</v>
      </c>
      <c r="B209" t="s">
        <v>8245</v>
      </c>
      <c r="C209">
        <v>2005</v>
      </c>
      <c r="D209" s="1">
        <v>38395</v>
      </c>
      <c r="E209" t="s">
        <v>16512</v>
      </c>
      <c r="F209" t="s">
        <v>44038</v>
      </c>
      <c r="G209" t="s">
        <v>44044</v>
      </c>
      <c r="H209">
        <v>120</v>
      </c>
      <c r="I209" t="s">
        <v>25</v>
      </c>
      <c r="J209" t="s">
        <v>26</v>
      </c>
      <c r="K209" t="s">
        <v>308</v>
      </c>
      <c r="M209" t="s">
        <v>3833</v>
      </c>
      <c r="N209" t="s">
        <v>8246</v>
      </c>
      <c r="O209" t="s">
        <v>8247</v>
      </c>
      <c r="P209" t="s">
        <v>852</v>
      </c>
      <c r="Q209" t="s">
        <v>8248</v>
      </c>
      <c r="R209" t="s">
        <v>8249</v>
      </c>
      <c r="S209" t="s">
        <v>8250</v>
      </c>
      <c r="T209">
        <v>6.5</v>
      </c>
      <c r="U209">
        <v>442126</v>
      </c>
      <c r="V209" s="12">
        <f>W209*1.32519713261649</f>
        <v>145771684.58781388</v>
      </c>
      <c r="W209" s="3">
        <v>110000000</v>
      </c>
      <c r="X209" s="13">
        <f>Y209*1.32519713261649</f>
        <v>246932302.63322628</v>
      </c>
      <c r="Y209" s="3">
        <v>186336279</v>
      </c>
      <c r="Z209" s="13">
        <f>AA209*1.32519713261649</f>
        <v>645752191.23863924</v>
      </c>
      <c r="AA209" s="3">
        <v>487287646</v>
      </c>
      <c r="AB209">
        <v>831</v>
      </c>
    </row>
    <row r="210" spans="1:28" x14ac:dyDescent="0.2">
      <c r="A210" t="s">
        <v>27407</v>
      </c>
      <c r="B210" t="s">
        <v>27408</v>
      </c>
      <c r="C210">
        <v>2012</v>
      </c>
      <c r="D210" s="1">
        <v>41009</v>
      </c>
      <c r="E210" t="s">
        <v>1045</v>
      </c>
      <c r="H210">
        <v>106</v>
      </c>
      <c r="I210" t="s">
        <v>25</v>
      </c>
      <c r="J210" t="s">
        <v>26</v>
      </c>
      <c r="K210" t="s">
        <v>934</v>
      </c>
      <c r="M210" t="s">
        <v>27409</v>
      </c>
      <c r="N210" t="s">
        <v>27410</v>
      </c>
      <c r="O210" t="s">
        <v>27411</v>
      </c>
      <c r="P210" t="s">
        <v>333</v>
      </c>
      <c r="Q210" t="s">
        <v>14614</v>
      </c>
      <c r="R210" t="s">
        <v>27412</v>
      </c>
      <c r="S210" t="s">
        <v>27413</v>
      </c>
      <c r="T210">
        <v>6.9</v>
      </c>
      <c r="U210">
        <v>562136</v>
      </c>
      <c r="V210" s="13">
        <v>5000000</v>
      </c>
      <c r="W210" s="3">
        <v>50000000</v>
      </c>
      <c r="X210" s="13">
        <f>Y210*1.12725506764114</f>
        <v>246660866.59911397</v>
      </c>
      <c r="Y210" s="3">
        <v>218815487</v>
      </c>
      <c r="Z210" s="13">
        <f>AA210*1.12725506764114</f>
        <v>619278217.08522403</v>
      </c>
      <c r="AA210" s="3">
        <v>549368315</v>
      </c>
      <c r="AB210">
        <v>662</v>
      </c>
    </row>
    <row r="211" spans="1:28" x14ac:dyDescent="0.2">
      <c r="A211" t="s">
        <v>6741</v>
      </c>
      <c r="B211" t="s">
        <v>6742</v>
      </c>
      <c r="C211">
        <v>2003</v>
      </c>
      <c r="D211" t="s">
        <v>5207</v>
      </c>
      <c r="E211" t="s">
        <v>1045</v>
      </c>
      <c r="F211" t="s">
        <v>44040</v>
      </c>
      <c r="G211" t="s">
        <v>44034</v>
      </c>
      <c r="H211">
        <v>97</v>
      </c>
      <c r="I211" t="s">
        <v>25</v>
      </c>
      <c r="J211" t="s">
        <v>26</v>
      </c>
      <c r="M211" t="s">
        <v>2446</v>
      </c>
      <c r="N211" t="s">
        <v>6743</v>
      </c>
      <c r="O211" t="s">
        <v>6744</v>
      </c>
      <c r="P211" t="s">
        <v>6745</v>
      </c>
      <c r="Q211" t="s">
        <v>6746</v>
      </c>
      <c r="R211" t="s">
        <v>6747</v>
      </c>
      <c r="S211" t="s">
        <v>6748</v>
      </c>
      <c r="T211">
        <v>6.9</v>
      </c>
      <c r="U211">
        <v>211602</v>
      </c>
      <c r="V211" s="12">
        <f>W211*1.40658152173913</f>
        <v>46417190.21739129</v>
      </c>
      <c r="W211" s="3">
        <v>33000000</v>
      </c>
      <c r="X211" s="13">
        <f>Y211*1.40658152173913</f>
        <v>245626886.34369558</v>
      </c>
      <c r="Y211" s="3">
        <v>174626840</v>
      </c>
      <c r="Z211" s="13">
        <f>AA211*1.40658152173913</f>
        <v>311799419.79295099</v>
      </c>
      <c r="AA211" s="3">
        <v>221671773</v>
      </c>
      <c r="AB211">
        <v>502</v>
      </c>
    </row>
    <row r="212" spans="1:28" x14ac:dyDescent="0.2">
      <c r="A212" t="s">
        <v>5803</v>
      </c>
      <c r="B212" t="s">
        <v>5804</v>
      </c>
      <c r="C212">
        <v>2002</v>
      </c>
      <c r="D212" t="s">
        <v>5805</v>
      </c>
      <c r="E212" t="s">
        <v>1045</v>
      </c>
      <c r="F212" t="s">
        <v>44044</v>
      </c>
      <c r="G212" t="s">
        <v>44053</v>
      </c>
      <c r="H212">
        <v>113</v>
      </c>
      <c r="I212" t="s">
        <v>5806</v>
      </c>
      <c r="J212" t="s">
        <v>26</v>
      </c>
      <c r="K212" t="s">
        <v>3329</v>
      </c>
      <c r="M212" t="s">
        <v>5807</v>
      </c>
      <c r="N212" t="s">
        <v>5808</v>
      </c>
      <c r="O212" t="s">
        <v>5809</v>
      </c>
      <c r="P212" t="s">
        <v>5810</v>
      </c>
      <c r="Q212" t="s">
        <v>5811</v>
      </c>
      <c r="R212" t="s">
        <v>5812</v>
      </c>
      <c r="S212" t="s">
        <v>5813</v>
      </c>
      <c r="T212">
        <v>7.1</v>
      </c>
      <c r="U212">
        <v>212421</v>
      </c>
      <c r="V212" s="12">
        <f>W212*1.43863813229572</f>
        <v>64738715.953307398</v>
      </c>
      <c r="W212" s="3">
        <v>45000000</v>
      </c>
      <c r="X212" s="13">
        <f>Y212*1.43863813229572</f>
        <v>245557572.10171208</v>
      </c>
      <c r="Y212" s="3">
        <v>170687518</v>
      </c>
      <c r="Z212" s="13">
        <f>AA212*1.43863813229572</f>
        <v>441340704.75626463</v>
      </c>
      <c r="AA212" s="3">
        <v>306776732</v>
      </c>
      <c r="AB212">
        <v>1035</v>
      </c>
    </row>
    <row r="213" spans="1:28" x14ac:dyDescent="0.2">
      <c r="A213" t="s">
        <v>23310</v>
      </c>
      <c r="B213" t="s">
        <v>23311</v>
      </c>
      <c r="C213">
        <v>2012</v>
      </c>
      <c r="D213" t="s">
        <v>23312</v>
      </c>
      <c r="E213" t="s">
        <v>44037</v>
      </c>
      <c r="F213" t="s">
        <v>44031</v>
      </c>
      <c r="G213" t="s">
        <v>44038</v>
      </c>
      <c r="H213">
        <v>95</v>
      </c>
      <c r="I213" t="s">
        <v>25</v>
      </c>
      <c r="J213" t="s">
        <v>26</v>
      </c>
      <c r="K213" t="s">
        <v>308</v>
      </c>
      <c r="M213" t="s">
        <v>8098</v>
      </c>
      <c r="N213" t="s">
        <v>23313</v>
      </c>
      <c r="O213" t="s">
        <v>23314</v>
      </c>
      <c r="P213" t="s">
        <v>979</v>
      </c>
      <c r="Q213" t="s">
        <v>8101</v>
      </c>
      <c r="R213" t="s">
        <v>23315</v>
      </c>
      <c r="S213" t="s">
        <v>23316</v>
      </c>
      <c r="T213">
        <v>6.8</v>
      </c>
      <c r="U213">
        <v>159018</v>
      </c>
      <c r="V213" s="12">
        <f>W213*1.12725506764114</f>
        <v>163451984.80796528</v>
      </c>
      <c r="W213" s="3">
        <v>145000000</v>
      </c>
      <c r="X213" s="13">
        <f>Y213*1.12725506764114</f>
        <v>243928394.67887652</v>
      </c>
      <c r="Y213" s="3">
        <v>216391482</v>
      </c>
      <c r="Z213" s="13">
        <f>AA213*1.12725506764114</f>
        <v>841970791.24547637</v>
      </c>
      <c r="AA213" s="3">
        <v>746921274</v>
      </c>
      <c r="AB213">
        <v>192</v>
      </c>
    </row>
    <row r="214" spans="1:28" x14ac:dyDescent="0.2">
      <c r="A214" t="s">
        <v>32343</v>
      </c>
      <c r="B214" t="s">
        <v>32344</v>
      </c>
      <c r="C214">
        <v>2014</v>
      </c>
      <c r="D214" t="s">
        <v>31846</v>
      </c>
      <c r="E214" t="s">
        <v>44037</v>
      </c>
      <c r="F214" t="s">
        <v>44047</v>
      </c>
      <c r="G214" t="s">
        <v>44031</v>
      </c>
      <c r="H214">
        <v>102</v>
      </c>
      <c r="I214" t="s">
        <v>25</v>
      </c>
      <c r="J214" t="s">
        <v>26</v>
      </c>
      <c r="M214" t="s">
        <v>32345</v>
      </c>
      <c r="N214" t="s">
        <v>32346</v>
      </c>
      <c r="O214" t="s">
        <v>32347</v>
      </c>
      <c r="P214" t="s">
        <v>32348</v>
      </c>
      <c r="Q214" t="s">
        <v>32349</v>
      </c>
      <c r="R214" t="s">
        <v>32350</v>
      </c>
      <c r="S214" t="s">
        <v>32351</v>
      </c>
      <c r="T214">
        <v>7.8</v>
      </c>
      <c r="U214">
        <v>400882</v>
      </c>
      <c r="V214" s="12">
        <f>W214*1.09324733035956</f>
        <v>180385809.50932741</v>
      </c>
      <c r="W214" s="3">
        <v>165000000</v>
      </c>
      <c r="X214" s="13">
        <f>Y214*1.09324733035956</f>
        <v>243277953.89171135</v>
      </c>
      <c r="Y214" s="3">
        <v>222527828</v>
      </c>
      <c r="Z214" s="13">
        <f>AA214*1.09324733035956</f>
        <v>719212594.34309328</v>
      </c>
      <c r="AA214" s="3">
        <v>657868146</v>
      </c>
      <c r="AB214">
        <v>564</v>
      </c>
    </row>
    <row r="215" spans="1:28" x14ac:dyDescent="0.2">
      <c r="A215" t="s">
        <v>19095</v>
      </c>
      <c r="B215" t="s">
        <v>19096</v>
      </c>
      <c r="C215">
        <v>2017</v>
      </c>
      <c r="D215" t="s">
        <v>19097</v>
      </c>
      <c r="E215" t="s">
        <v>16512</v>
      </c>
      <c r="F215" t="s">
        <v>44031</v>
      </c>
      <c r="G215" t="s">
        <v>44034</v>
      </c>
      <c r="H215">
        <v>120</v>
      </c>
      <c r="I215" t="s">
        <v>7240</v>
      </c>
      <c r="J215" t="s">
        <v>26</v>
      </c>
      <c r="K215" t="s">
        <v>2225</v>
      </c>
      <c r="L215" t="s">
        <v>75</v>
      </c>
      <c r="M215" t="s">
        <v>8591</v>
      </c>
      <c r="N215" t="s">
        <v>19098</v>
      </c>
      <c r="O215" t="s">
        <v>19099</v>
      </c>
      <c r="P215" t="s">
        <v>1278</v>
      </c>
      <c r="Q215" t="s">
        <v>19100</v>
      </c>
      <c r="R215" t="s">
        <v>19101</v>
      </c>
      <c r="S215" t="s">
        <v>19102</v>
      </c>
      <c r="T215">
        <v>6.3</v>
      </c>
      <c r="U215">
        <v>371025</v>
      </c>
      <c r="V215" s="12">
        <f>W215*1.05585427545692</f>
        <v>316756282.63707602</v>
      </c>
      <c r="W215" s="3">
        <v>300000000</v>
      </c>
      <c r="X215" s="13">
        <f>Y215*1.05585427545692</f>
        <v>241816281.05925691</v>
      </c>
      <c r="Y215" s="3">
        <v>229024295</v>
      </c>
      <c r="Z215" s="13">
        <f>AA215*1.05585427545692</f>
        <v>719957457.0116725</v>
      </c>
      <c r="AA215" s="3">
        <v>681871991</v>
      </c>
      <c r="AB215">
        <v>2013</v>
      </c>
    </row>
    <row r="216" spans="1:28" x14ac:dyDescent="0.2">
      <c r="A216" t="s">
        <v>9228</v>
      </c>
      <c r="B216" t="s">
        <v>9229</v>
      </c>
      <c r="C216">
        <v>2004</v>
      </c>
      <c r="D216" t="s">
        <v>8220</v>
      </c>
      <c r="E216" t="s">
        <v>16512</v>
      </c>
      <c r="F216" t="s">
        <v>44045</v>
      </c>
      <c r="G216" t="s">
        <v>44042</v>
      </c>
      <c r="H216">
        <v>108</v>
      </c>
      <c r="I216" t="s">
        <v>97</v>
      </c>
      <c r="J216" t="s">
        <v>26</v>
      </c>
      <c r="K216" t="s">
        <v>75</v>
      </c>
      <c r="L216" t="s">
        <v>307</v>
      </c>
      <c r="M216" t="s">
        <v>4878</v>
      </c>
      <c r="N216" t="s">
        <v>9230</v>
      </c>
      <c r="O216" t="s">
        <v>9231</v>
      </c>
      <c r="P216" t="s">
        <v>520</v>
      </c>
      <c r="Q216" t="s">
        <v>3836</v>
      </c>
      <c r="R216" t="s">
        <v>9232</v>
      </c>
      <c r="S216" t="s">
        <v>9233</v>
      </c>
      <c r="T216">
        <v>7.7</v>
      </c>
      <c r="U216">
        <v>427227</v>
      </c>
      <c r="V216" s="12">
        <f>W216*1.37009528851244</f>
        <v>102757146.63843299</v>
      </c>
      <c r="W216" s="3">
        <v>75000000</v>
      </c>
      <c r="X216" s="13">
        <f>Y216*1.37009528851244</f>
        <v>241468253.00238743</v>
      </c>
      <c r="Y216" s="3">
        <v>176241941</v>
      </c>
      <c r="Z216" s="13">
        <f>AA216*1.37009528851244</f>
        <v>398472031.79014808</v>
      </c>
      <c r="AA216" s="3">
        <v>290835269</v>
      </c>
      <c r="AB216">
        <v>849</v>
      </c>
    </row>
    <row r="217" spans="1:28" x14ac:dyDescent="0.2">
      <c r="A217" t="s">
        <v>26797</v>
      </c>
      <c r="B217" t="s">
        <v>26798</v>
      </c>
      <c r="C217">
        <v>2011</v>
      </c>
      <c r="D217" s="1">
        <v>40638</v>
      </c>
      <c r="E217" t="s">
        <v>16512</v>
      </c>
      <c r="F217" t="s">
        <v>44031</v>
      </c>
      <c r="G217" t="s">
        <v>44044</v>
      </c>
      <c r="H217">
        <v>130</v>
      </c>
      <c r="I217" t="s">
        <v>26799</v>
      </c>
      <c r="J217" t="s">
        <v>26</v>
      </c>
      <c r="K217" t="s">
        <v>4428</v>
      </c>
      <c r="L217" t="s">
        <v>308</v>
      </c>
      <c r="M217" t="s">
        <v>11757</v>
      </c>
      <c r="N217" t="s">
        <v>19506</v>
      </c>
      <c r="O217" t="s">
        <v>26800</v>
      </c>
      <c r="P217" t="s">
        <v>365</v>
      </c>
      <c r="Q217" t="s">
        <v>19508</v>
      </c>
      <c r="R217" t="s">
        <v>26801</v>
      </c>
      <c r="S217" t="s">
        <v>26802</v>
      </c>
      <c r="T217">
        <v>7.3</v>
      </c>
      <c r="U217">
        <v>347242</v>
      </c>
      <c r="V217" s="12">
        <f>W217*1.1505830469594</f>
        <v>143822880.86992499</v>
      </c>
      <c r="W217" s="3">
        <v>125000000</v>
      </c>
      <c r="X217" s="13">
        <f>Y217*1.1505830469594</f>
        <v>241435671.46837634</v>
      </c>
      <c r="Y217" s="3">
        <v>209837675</v>
      </c>
      <c r="Z217" s="13">
        <f>AA217*1.1505830469594</f>
        <v>720423393.91757452</v>
      </c>
      <c r="AA217" s="3">
        <v>626137675</v>
      </c>
      <c r="AB217">
        <v>427</v>
      </c>
    </row>
    <row r="218" spans="1:28" x14ac:dyDescent="0.2">
      <c r="A218" t="s">
        <v>25624</v>
      </c>
      <c r="B218" t="s">
        <v>25625</v>
      </c>
      <c r="C218">
        <v>2012</v>
      </c>
      <c r="D218" s="1">
        <v>40914</v>
      </c>
      <c r="E218" t="s">
        <v>44037</v>
      </c>
      <c r="F218" t="s">
        <v>44031</v>
      </c>
      <c r="G218" t="s">
        <v>44038</v>
      </c>
      <c r="H218">
        <v>86</v>
      </c>
      <c r="I218" t="s">
        <v>1016</v>
      </c>
      <c r="J218" t="s">
        <v>26</v>
      </c>
      <c r="M218" t="s">
        <v>25626</v>
      </c>
      <c r="N218" t="s">
        <v>25627</v>
      </c>
      <c r="O218" t="s">
        <v>25628</v>
      </c>
      <c r="P218" t="s">
        <v>1338</v>
      </c>
      <c r="Q218" t="s">
        <v>25629</v>
      </c>
      <c r="R218" t="s">
        <v>25630</v>
      </c>
      <c r="S218" t="s">
        <v>25631</v>
      </c>
      <c r="T218">
        <v>6.4</v>
      </c>
      <c r="U218">
        <v>96541</v>
      </c>
      <c r="V218" s="12">
        <f>W218*1.12725506764114</f>
        <v>78907854.734879792</v>
      </c>
      <c r="W218" s="3">
        <v>70000000</v>
      </c>
      <c r="X218" s="13">
        <f>Y218*1.12725506764114</f>
        <v>241266965.754767</v>
      </c>
      <c r="Y218" s="3">
        <v>214030500</v>
      </c>
      <c r="Z218" s="13">
        <f>AA218*1.12725506764114</f>
        <v>393232014.00853664</v>
      </c>
      <c r="AA218" s="3">
        <v>348840316</v>
      </c>
      <c r="AB218">
        <v>240</v>
      </c>
    </row>
    <row r="219" spans="1:28" x14ac:dyDescent="0.2">
      <c r="A219" t="s">
        <v>2103</v>
      </c>
      <c r="B219" t="s">
        <v>2104</v>
      </c>
      <c r="C219">
        <v>2001</v>
      </c>
      <c r="D219" s="1">
        <v>37136</v>
      </c>
      <c r="E219" t="s">
        <v>44041</v>
      </c>
      <c r="F219" t="s">
        <v>44032</v>
      </c>
      <c r="G219" t="s">
        <v>44042</v>
      </c>
      <c r="H219">
        <v>131</v>
      </c>
      <c r="I219" t="s">
        <v>2105</v>
      </c>
      <c r="J219" t="s">
        <v>26</v>
      </c>
      <c r="K219" t="s">
        <v>64</v>
      </c>
      <c r="L219" t="s">
        <v>934</v>
      </c>
      <c r="M219" t="s">
        <v>1005</v>
      </c>
      <c r="N219" t="s">
        <v>2106</v>
      </c>
      <c r="O219" t="s">
        <v>2107</v>
      </c>
      <c r="P219" t="s">
        <v>2108</v>
      </c>
      <c r="Q219" t="s">
        <v>2109</v>
      </c>
      <c r="R219" t="s">
        <v>2110</v>
      </c>
      <c r="S219" t="s">
        <v>2111</v>
      </c>
      <c r="T219">
        <v>6.8</v>
      </c>
      <c r="U219">
        <v>250009</v>
      </c>
      <c r="V219" s="12">
        <f>W219*1.46138339920949</f>
        <v>127140355.73122562</v>
      </c>
      <c r="W219" s="3">
        <v>87000000</v>
      </c>
      <c r="X219" s="13">
        <f>Y219*1.46138339920949</f>
        <v>241263099.79304412</v>
      </c>
      <c r="Y219" s="3">
        <v>165092268</v>
      </c>
      <c r="Z219" s="13">
        <f>AA219*1.46138339920949</f>
        <v>513957242.08553493</v>
      </c>
      <c r="AA219" s="3">
        <v>351692268</v>
      </c>
      <c r="AB219">
        <v>1401</v>
      </c>
    </row>
    <row r="220" spans="1:28" x14ac:dyDescent="0.2">
      <c r="A220" t="s">
        <v>22598</v>
      </c>
      <c r="B220" t="s">
        <v>22599</v>
      </c>
      <c r="C220">
        <v>2011</v>
      </c>
      <c r="D220" t="s">
        <v>19468</v>
      </c>
      <c r="E220" t="s">
        <v>16512</v>
      </c>
      <c r="F220" t="s">
        <v>44031</v>
      </c>
      <c r="G220" t="s">
        <v>44042</v>
      </c>
      <c r="H220">
        <v>132</v>
      </c>
      <c r="I220" t="s">
        <v>22600</v>
      </c>
      <c r="J220" t="s">
        <v>26</v>
      </c>
      <c r="K220" t="s">
        <v>75</v>
      </c>
      <c r="L220" t="s">
        <v>27</v>
      </c>
      <c r="M220" t="s">
        <v>6604</v>
      </c>
      <c r="N220" t="s">
        <v>22601</v>
      </c>
      <c r="O220" t="s">
        <v>22602</v>
      </c>
      <c r="P220" t="s">
        <v>160</v>
      </c>
      <c r="Q220" t="s">
        <v>22603</v>
      </c>
      <c r="R220" t="s">
        <v>22604</v>
      </c>
      <c r="S220" t="s">
        <v>22605</v>
      </c>
      <c r="T220">
        <v>7.4</v>
      </c>
      <c r="U220">
        <v>449833</v>
      </c>
      <c r="V220" s="12">
        <f>W220*1.1505830469594</f>
        <v>166834541.809113</v>
      </c>
      <c r="W220" s="3">
        <v>145000000</v>
      </c>
      <c r="X220" s="13">
        <f>Y220*1.1505830469594</f>
        <v>240929677.26064891</v>
      </c>
      <c r="Y220" s="3">
        <v>209397903</v>
      </c>
      <c r="Z220" s="13">
        <f>AA220*1.1505830469594</f>
        <v>799325437.52386355</v>
      </c>
      <c r="AA220" s="3">
        <v>694713380</v>
      </c>
      <c r="AB220">
        <v>582</v>
      </c>
    </row>
    <row r="221" spans="1:28" x14ac:dyDescent="0.2">
      <c r="A221" t="s">
        <v>18272</v>
      </c>
      <c r="B221" t="s">
        <v>18273</v>
      </c>
      <c r="C221">
        <v>2009</v>
      </c>
      <c r="D221" s="1">
        <v>39876</v>
      </c>
      <c r="E221" t="s">
        <v>44037</v>
      </c>
      <c r="F221" t="s">
        <v>44047</v>
      </c>
      <c r="G221" t="s">
        <v>44031</v>
      </c>
      <c r="H221">
        <v>94</v>
      </c>
      <c r="I221" t="s">
        <v>25</v>
      </c>
      <c r="J221" t="s">
        <v>26</v>
      </c>
      <c r="M221" t="s">
        <v>18274</v>
      </c>
      <c r="N221" t="s">
        <v>18275</v>
      </c>
      <c r="O221" t="s">
        <v>18276</v>
      </c>
      <c r="P221" t="s">
        <v>3439</v>
      </c>
      <c r="Q221" t="s">
        <v>18277</v>
      </c>
      <c r="R221" t="s">
        <v>18278</v>
      </c>
      <c r="S221" t="s">
        <v>18279</v>
      </c>
      <c r="T221">
        <v>6.4</v>
      </c>
      <c r="U221">
        <v>144198</v>
      </c>
      <c r="V221" s="12">
        <f>W221*1.20636999678377</f>
        <v>211114749.43715975</v>
      </c>
      <c r="W221" s="3">
        <v>175000000</v>
      </c>
      <c r="X221" s="13">
        <f>Y221*1.20636999678377</f>
        <v>239285329.78267586</v>
      </c>
      <c r="Y221" s="3">
        <v>198351526</v>
      </c>
      <c r="Z221" s="13">
        <f>AA221*1.20636999678377</f>
        <v>460242060.64487648</v>
      </c>
      <c r="AA221" s="3">
        <v>381509870</v>
      </c>
      <c r="AB221">
        <v>210</v>
      </c>
    </row>
    <row r="222" spans="1:28" x14ac:dyDescent="0.2">
      <c r="A222" t="s">
        <v>36231</v>
      </c>
      <c r="B222" t="s">
        <v>36232</v>
      </c>
      <c r="C222">
        <v>2017</v>
      </c>
      <c r="D222" s="1">
        <v>42738</v>
      </c>
      <c r="E222" t="s">
        <v>16512</v>
      </c>
      <c r="F222" t="s">
        <v>44032</v>
      </c>
      <c r="G222" t="s">
        <v>44033</v>
      </c>
      <c r="H222">
        <v>137</v>
      </c>
      <c r="I222" t="s">
        <v>25</v>
      </c>
      <c r="J222" t="s">
        <v>26</v>
      </c>
      <c r="K222" t="s">
        <v>308</v>
      </c>
      <c r="M222" t="s">
        <v>28</v>
      </c>
      <c r="N222" t="s">
        <v>36233</v>
      </c>
      <c r="O222" t="s">
        <v>36234</v>
      </c>
      <c r="P222" t="s">
        <v>190</v>
      </c>
      <c r="Q222" t="s">
        <v>191</v>
      </c>
      <c r="R222" t="s">
        <v>36235</v>
      </c>
      <c r="S222" t="s">
        <v>36236</v>
      </c>
      <c r="T222">
        <v>8.1</v>
      </c>
      <c r="U222">
        <v>627493</v>
      </c>
      <c r="V222" s="12">
        <f>W222*1.05585427545692</f>
        <v>102417864.71932124</v>
      </c>
      <c r="W222" s="3">
        <v>97000000</v>
      </c>
      <c r="X222" s="13">
        <f>Y222*1.05585427545692</f>
        <v>238915609.68565622</v>
      </c>
      <c r="Y222" s="3">
        <v>226277068</v>
      </c>
      <c r="Z222" s="13">
        <f>AA222*1.05585427545692</f>
        <v>653596429.80008221</v>
      </c>
      <c r="AA222" s="3">
        <v>619021436</v>
      </c>
      <c r="AB222">
        <v>1574</v>
      </c>
    </row>
    <row r="223" spans="1:28" hidden="1" x14ac:dyDescent="0.2">
      <c r="A223" t="s">
        <v>5143</v>
      </c>
      <c r="B223" t="s">
        <v>5144</v>
      </c>
      <c r="C223">
        <v>2002</v>
      </c>
      <c r="D223" t="s">
        <v>932</v>
      </c>
      <c r="E223" t="s">
        <v>1045</v>
      </c>
      <c r="H223">
        <v>85</v>
      </c>
      <c r="I223" t="s">
        <v>5145</v>
      </c>
      <c r="J223" t="s">
        <v>26</v>
      </c>
      <c r="K223" t="s">
        <v>27</v>
      </c>
      <c r="L223" t="s">
        <v>308</v>
      </c>
      <c r="M223" t="s">
        <v>5146</v>
      </c>
      <c r="N223" t="s">
        <v>5147</v>
      </c>
      <c r="O223" t="s">
        <v>5148</v>
      </c>
      <c r="P223" t="s">
        <v>5149</v>
      </c>
      <c r="Q223" t="s">
        <v>5150</v>
      </c>
      <c r="R223" t="s">
        <v>5151</v>
      </c>
      <c r="S223" t="s">
        <v>5152</v>
      </c>
      <c r="T223">
        <v>6.2</v>
      </c>
      <c r="U223">
        <v>83175</v>
      </c>
      <c r="W223" t="s">
        <v>5153</v>
      </c>
      <c r="X223"/>
      <c r="Y223"/>
      <c r="Z223"/>
      <c r="AA223">
        <v>23280529</v>
      </c>
      <c r="AB223">
        <v>146</v>
      </c>
    </row>
    <row r="224" spans="1:28" hidden="1" x14ac:dyDescent="0.2">
      <c r="A224" t="s">
        <v>5154</v>
      </c>
      <c r="B224" t="s">
        <v>5155</v>
      </c>
      <c r="C224">
        <v>2002</v>
      </c>
      <c r="D224" t="s">
        <v>5156</v>
      </c>
      <c r="E224" t="s">
        <v>44054</v>
      </c>
      <c r="F224" t="s">
        <v>44033</v>
      </c>
      <c r="G224" t="s">
        <v>44042</v>
      </c>
      <c r="H224">
        <v>95</v>
      </c>
      <c r="I224" t="s">
        <v>25</v>
      </c>
      <c r="J224" t="s">
        <v>26</v>
      </c>
      <c r="M224" t="s">
        <v>5157</v>
      </c>
      <c r="N224" t="s">
        <v>5158</v>
      </c>
      <c r="O224" t="s">
        <v>5159</v>
      </c>
      <c r="P224" t="s">
        <v>5160</v>
      </c>
      <c r="Q224" t="s">
        <v>5161</v>
      </c>
      <c r="R224" t="s">
        <v>5162</v>
      </c>
      <c r="S224" t="s">
        <v>5163</v>
      </c>
      <c r="T224">
        <v>6.8</v>
      </c>
      <c r="U224">
        <v>29815</v>
      </c>
      <c r="W224">
        <v>7500000</v>
      </c>
      <c r="X224"/>
      <c r="Y224"/>
      <c r="Z224"/>
      <c r="AA224">
        <v>898365</v>
      </c>
      <c r="AB224">
        <v>136</v>
      </c>
    </row>
    <row r="225" spans="1:28" hidden="1" x14ac:dyDescent="0.2">
      <c r="A225" t="s">
        <v>5164</v>
      </c>
      <c r="B225" t="s">
        <v>5165</v>
      </c>
      <c r="C225">
        <v>2005</v>
      </c>
      <c r="D225" s="1">
        <v>39149</v>
      </c>
      <c r="E225" t="s">
        <v>44041</v>
      </c>
      <c r="F225" t="s">
        <v>44032</v>
      </c>
      <c r="H225">
        <v>85</v>
      </c>
      <c r="I225" t="s">
        <v>97</v>
      </c>
      <c r="J225" t="s">
        <v>26</v>
      </c>
      <c r="K225" t="s">
        <v>308</v>
      </c>
      <c r="M225" t="s">
        <v>5166</v>
      </c>
      <c r="N225" t="s">
        <v>5167</v>
      </c>
      <c r="O225" t="s">
        <v>5168</v>
      </c>
      <c r="P225" t="s">
        <v>5169</v>
      </c>
      <c r="Q225" t="s">
        <v>5170</v>
      </c>
      <c r="R225" t="s">
        <v>5171</v>
      </c>
      <c r="S225" t="s">
        <v>5172</v>
      </c>
      <c r="T225">
        <v>5.5</v>
      </c>
      <c r="U225">
        <v>18024</v>
      </c>
      <c r="W225">
        <v>9000000</v>
      </c>
      <c r="X225"/>
      <c r="Y225"/>
      <c r="Z225"/>
      <c r="AA225">
        <v>371000</v>
      </c>
      <c r="AB225">
        <v>155</v>
      </c>
    </row>
    <row r="226" spans="1:28" x14ac:dyDescent="0.2">
      <c r="A226" t="s">
        <v>39083</v>
      </c>
      <c r="B226" t="s">
        <v>39084</v>
      </c>
      <c r="C226">
        <v>2017</v>
      </c>
      <c r="D226" t="s">
        <v>39085</v>
      </c>
      <c r="E226" t="s">
        <v>16512</v>
      </c>
      <c r="F226" t="s">
        <v>44031</v>
      </c>
      <c r="G226" t="s">
        <v>44044</v>
      </c>
      <c r="H226">
        <v>136</v>
      </c>
      <c r="I226" t="s">
        <v>39086</v>
      </c>
      <c r="J226" t="s">
        <v>26</v>
      </c>
      <c r="K226" t="s">
        <v>75</v>
      </c>
      <c r="L226" t="s">
        <v>308</v>
      </c>
      <c r="M226" t="s">
        <v>4177</v>
      </c>
      <c r="N226" t="s">
        <v>39087</v>
      </c>
      <c r="O226" t="s">
        <v>39088</v>
      </c>
      <c r="P226" t="s">
        <v>365</v>
      </c>
      <c r="Q226" t="s">
        <v>39089</v>
      </c>
      <c r="R226" t="s">
        <v>39090</v>
      </c>
      <c r="S226" t="s">
        <v>39091</v>
      </c>
      <c r="T226">
        <v>6.7</v>
      </c>
      <c r="U226">
        <v>199388</v>
      </c>
      <c r="V226" s="12">
        <f>W226*1.05585427545692</f>
        <v>263963568.86423001</v>
      </c>
      <c r="W226" s="3">
        <v>250000000</v>
      </c>
      <c r="X226" s="13">
        <f>Y226*1.05585427545692</f>
        <v>238631919.59136364</v>
      </c>
      <c r="Y226" s="3">
        <v>226008385</v>
      </c>
      <c r="Z226" s="13">
        <f>AA226*1.05585427545692</f>
        <v>1305041288.3269348</v>
      </c>
      <c r="AA226" s="3">
        <v>1236005118</v>
      </c>
      <c r="AB226">
        <v>600</v>
      </c>
    </row>
    <row r="227" spans="1:28" hidden="1" x14ac:dyDescent="0.2">
      <c r="A227" t="s">
        <v>5181</v>
      </c>
      <c r="B227" t="s">
        <v>5182</v>
      </c>
      <c r="C227">
        <v>2002</v>
      </c>
      <c r="D227" t="s">
        <v>4150</v>
      </c>
      <c r="E227" t="s">
        <v>176</v>
      </c>
      <c r="F227" t="s">
        <v>44045</v>
      </c>
      <c r="G227" t="s">
        <v>44033</v>
      </c>
      <c r="H227">
        <v>94</v>
      </c>
      <c r="I227" t="s">
        <v>1983</v>
      </c>
      <c r="J227" t="s">
        <v>26</v>
      </c>
      <c r="M227" t="s">
        <v>5183</v>
      </c>
      <c r="N227" t="s">
        <v>5184</v>
      </c>
      <c r="O227" t="s">
        <v>5185</v>
      </c>
      <c r="P227" t="s">
        <v>5186</v>
      </c>
      <c r="Q227" t="s">
        <v>5187</v>
      </c>
      <c r="R227" t="s">
        <v>5188</v>
      </c>
      <c r="S227" t="s">
        <v>5189</v>
      </c>
      <c r="T227">
        <v>5.6</v>
      </c>
      <c r="U227">
        <v>61602</v>
      </c>
      <c r="W227"/>
      <c r="X227"/>
      <c r="Y227"/>
      <c r="Z227"/>
      <c r="AA227">
        <v>3563603</v>
      </c>
      <c r="AB227">
        <v>254</v>
      </c>
    </row>
    <row r="228" spans="1:28" x14ac:dyDescent="0.2">
      <c r="A228" t="s">
        <v>10709</v>
      </c>
      <c r="B228" t="s">
        <v>10710</v>
      </c>
      <c r="C228">
        <v>2010</v>
      </c>
      <c r="D228" t="s">
        <v>10711</v>
      </c>
      <c r="E228" t="s">
        <v>44037</v>
      </c>
      <c r="F228" t="s">
        <v>44031</v>
      </c>
      <c r="G228" t="s">
        <v>44038</v>
      </c>
      <c r="H228">
        <v>100</v>
      </c>
      <c r="I228" t="s">
        <v>25</v>
      </c>
      <c r="J228" t="s">
        <v>26</v>
      </c>
      <c r="M228" t="s">
        <v>10712</v>
      </c>
      <c r="N228" t="s">
        <v>10713</v>
      </c>
      <c r="O228" t="s">
        <v>10714</v>
      </c>
      <c r="P228" t="s">
        <v>8362</v>
      </c>
      <c r="Q228" t="s">
        <v>10715</v>
      </c>
      <c r="R228" t="s">
        <v>10716</v>
      </c>
      <c r="S228" t="s">
        <v>10717</v>
      </c>
      <c r="T228">
        <v>7.7</v>
      </c>
      <c r="U228">
        <v>396086</v>
      </c>
      <c r="V228" s="12">
        <f>W228*1.18690152988223</f>
        <v>308594397.76937979</v>
      </c>
      <c r="W228" s="3">
        <v>260000000</v>
      </c>
      <c r="X228" s="13">
        <f>Y228*1.18690152988223</f>
        <v>238355863.07231128</v>
      </c>
      <c r="Y228" s="3">
        <v>200821936</v>
      </c>
      <c r="Z228" s="13">
        <f>AA228*1.18690152988223</f>
        <v>703193736.10747576</v>
      </c>
      <c r="AA228" s="3">
        <v>592461732</v>
      </c>
      <c r="AB228">
        <v>494</v>
      </c>
    </row>
    <row r="229" spans="1:28" x14ac:dyDescent="0.2">
      <c r="A229" t="s">
        <v>10229</v>
      </c>
      <c r="B229" t="s">
        <v>10230</v>
      </c>
      <c r="C229">
        <v>2005</v>
      </c>
      <c r="D229" s="1">
        <v>38659</v>
      </c>
      <c r="E229" t="s">
        <v>1045</v>
      </c>
      <c r="F229" t="s">
        <v>44036</v>
      </c>
      <c r="H229">
        <v>118</v>
      </c>
      <c r="I229" t="s">
        <v>25</v>
      </c>
      <c r="J229" t="s">
        <v>26</v>
      </c>
      <c r="M229" t="s">
        <v>3720</v>
      </c>
      <c r="N229" t="s">
        <v>10231</v>
      </c>
      <c r="O229" t="s">
        <v>10232</v>
      </c>
      <c r="P229" t="s">
        <v>510</v>
      </c>
      <c r="Q229" t="s">
        <v>10233</v>
      </c>
      <c r="R229" t="s">
        <v>10234</v>
      </c>
      <c r="S229" t="s">
        <v>10235</v>
      </c>
      <c r="T229">
        <v>6.6</v>
      </c>
      <c r="U229">
        <v>291792</v>
      </c>
      <c r="V229" s="12">
        <f>W229*1.32519713261649</f>
        <v>92763799.283154294</v>
      </c>
      <c r="W229" s="3">
        <v>70000000</v>
      </c>
      <c r="X229" s="13">
        <f>Y229*1.32519713261649</f>
        <v>237866994.80340546</v>
      </c>
      <c r="Y229" s="3">
        <v>179495555</v>
      </c>
      <c r="Z229" s="13">
        <f>AA229*1.32519713261649</f>
        <v>492435581.58888984</v>
      </c>
      <c r="AA229" s="3">
        <v>371594210</v>
      </c>
      <c r="AB229">
        <v>411</v>
      </c>
    </row>
    <row r="230" spans="1:28" x14ac:dyDescent="0.2">
      <c r="A230" t="s">
        <v>20555</v>
      </c>
      <c r="B230" t="s">
        <v>20556</v>
      </c>
      <c r="C230">
        <v>2009</v>
      </c>
      <c r="D230" t="s">
        <v>14338</v>
      </c>
      <c r="E230" t="s">
        <v>44037</v>
      </c>
      <c r="F230" t="s">
        <v>44031</v>
      </c>
      <c r="G230" t="s">
        <v>44038</v>
      </c>
      <c r="H230">
        <v>94</v>
      </c>
      <c r="I230" t="s">
        <v>25</v>
      </c>
      <c r="J230" t="s">
        <v>26</v>
      </c>
      <c r="M230" t="s">
        <v>20557</v>
      </c>
      <c r="N230" t="s">
        <v>20558</v>
      </c>
      <c r="O230" t="s">
        <v>20559</v>
      </c>
      <c r="P230" t="s">
        <v>20560</v>
      </c>
      <c r="Q230" t="s">
        <v>20561</v>
      </c>
      <c r="R230" t="s">
        <v>20562</v>
      </c>
      <c r="S230" t="s">
        <v>20563</v>
      </c>
      <c r="T230">
        <v>6.9</v>
      </c>
      <c r="U230">
        <v>218699</v>
      </c>
      <c r="V230" s="12">
        <f>W230*1.20636999678377</f>
        <v>108573299.7105393</v>
      </c>
      <c r="W230" s="3">
        <v>90000000</v>
      </c>
      <c r="X230" s="13">
        <f>Y230*1.20636999678377</f>
        <v>237140619.86862376</v>
      </c>
      <c r="Y230" s="3">
        <v>196573705</v>
      </c>
      <c r="Z230" s="13">
        <f>AA230*1.20636999678377</f>
        <v>1069672372.5725013</v>
      </c>
      <c r="AA230" s="3">
        <v>886686817</v>
      </c>
      <c r="AB230">
        <v>151</v>
      </c>
    </row>
    <row r="231" spans="1:28" x14ac:dyDescent="0.2">
      <c r="A231" t="s">
        <v>9043</v>
      </c>
      <c r="B231" t="s">
        <v>9044</v>
      </c>
      <c r="C231">
        <v>2004</v>
      </c>
      <c r="D231" s="1">
        <v>38180</v>
      </c>
      <c r="E231" t="s">
        <v>16512</v>
      </c>
      <c r="F231" t="s">
        <v>44031</v>
      </c>
      <c r="G231" t="s">
        <v>44045</v>
      </c>
      <c r="H231">
        <v>131</v>
      </c>
      <c r="I231" t="s">
        <v>25</v>
      </c>
      <c r="J231" t="s">
        <v>26</v>
      </c>
      <c r="K231" t="s">
        <v>308</v>
      </c>
      <c r="M231" t="s">
        <v>2320</v>
      </c>
      <c r="N231" t="s">
        <v>9045</v>
      </c>
      <c r="O231" t="s">
        <v>9046</v>
      </c>
      <c r="P231" t="s">
        <v>1391</v>
      </c>
      <c r="Q231" t="s">
        <v>9047</v>
      </c>
      <c r="R231" t="s">
        <v>9048</v>
      </c>
      <c r="S231" t="s">
        <v>9049</v>
      </c>
      <c r="T231">
        <v>6.9</v>
      </c>
      <c r="U231">
        <v>299339</v>
      </c>
      <c r="V231" s="12">
        <f>W231*1.37009528851244</f>
        <v>137009528.851244</v>
      </c>
      <c r="W231" s="3">
        <v>100000000</v>
      </c>
      <c r="X231" s="13">
        <f>Y231*1.37009528851244</f>
        <v>237038670.54014814</v>
      </c>
      <c r="Y231" s="3">
        <v>173008894</v>
      </c>
      <c r="Z231" s="13">
        <f>AA231*1.37009528851244</f>
        <v>476124989.59183681</v>
      </c>
      <c r="AA231" s="3">
        <v>347512318</v>
      </c>
      <c r="AB231">
        <v>741</v>
      </c>
    </row>
    <row r="232" spans="1:28" x14ac:dyDescent="0.2">
      <c r="A232" t="s">
        <v>3995</v>
      </c>
      <c r="B232" t="s">
        <v>3996</v>
      </c>
      <c r="C232">
        <v>2002</v>
      </c>
      <c r="D232" t="s">
        <v>3997</v>
      </c>
      <c r="E232" t="s">
        <v>44035</v>
      </c>
      <c r="F232" t="s">
        <v>44044</v>
      </c>
      <c r="G232" t="s">
        <v>44032</v>
      </c>
      <c r="H232">
        <v>141</v>
      </c>
      <c r="I232" t="s">
        <v>433</v>
      </c>
      <c r="J232" t="s">
        <v>26</v>
      </c>
      <c r="K232" t="s">
        <v>27</v>
      </c>
      <c r="M232" t="s">
        <v>1159</v>
      </c>
      <c r="N232" t="s">
        <v>3998</v>
      </c>
      <c r="O232" t="s">
        <v>3999</v>
      </c>
      <c r="P232" t="s">
        <v>759</v>
      </c>
      <c r="Q232" t="s">
        <v>4000</v>
      </c>
      <c r="R232" t="s">
        <v>4001</v>
      </c>
      <c r="S232" t="s">
        <v>4002</v>
      </c>
      <c r="T232">
        <v>8.1</v>
      </c>
      <c r="U232">
        <v>800449</v>
      </c>
      <c r="V232" s="12">
        <f>W232*1.43863813229572</f>
        <v>74809182.87937744</v>
      </c>
      <c r="W232" s="3">
        <v>52000000</v>
      </c>
      <c r="X232" s="13">
        <f>Y232*1.43863813229572</f>
        <v>236821921.10984439</v>
      </c>
      <c r="Y232" s="3">
        <v>164615351</v>
      </c>
      <c r="Z232" s="13">
        <f>AA232*1.43863813229572</f>
        <v>506565076.17027241</v>
      </c>
      <c r="AA232" s="3">
        <v>352114312</v>
      </c>
      <c r="AB232">
        <v>848</v>
      </c>
    </row>
    <row r="233" spans="1:28" x14ac:dyDescent="0.2">
      <c r="A233" t="s">
        <v>185</v>
      </c>
      <c r="B233" t="s">
        <v>186</v>
      </c>
      <c r="C233">
        <v>2000</v>
      </c>
      <c r="D233" t="s">
        <v>48</v>
      </c>
      <c r="E233" t="s">
        <v>16512</v>
      </c>
      <c r="F233" t="s">
        <v>44031</v>
      </c>
      <c r="G233" t="s">
        <v>44033</v>
      </c>
      <c r="H233">
        <v>104</v>
      </c>
      <c r="I233" t="s">
        <v>25</v>
      </c>
      <c r="J233" t="s">
        <v>26</v>
      </c>
      <c r="M233" t="s">
        <v>187</v>
      </c>
      <c r="N233" t="s">
        <v>188</v>
      </c>
      <c r="O233" t="s">
        <v>189</v>
      </c>
      <c r="P233" t="s">
        <v>190</v>
      </c>
      <c r="Q233" t="s">
        <v>191</v>
      </c>
      <c r="R233" t="s">
        <v>192</v>
      </c>
      <c r="S233" t="s">
        <v>193</v>
      </c>
      <c r="T233">
        <v>7.4</v>
      </c>
      <c r="U233">
        <v>562022</v>
      </c>
      <c r="V233" s="12">
        <f>W233*1.5029674796748</f>
        <v>112722560.97561</v>
      </c>
      <c r="W233" s="3">
        <v>75000000</v>
      </c>
      <c r="X233" s="13">
        <f>Y233*1.5029674796748</f>
        <v>236416360.71601677</v>
      </c>
      <c r="Y233" s="3">
        <v>157299718</v>
      </c>
      <c r="Z233" s="13">
        <f>AA233*1.5029674796748</f>
        <v>445388673.52617985</v>
      </c>
      <c r="AA233" s="3">
        <v>296339528</v>
      </c>
      <c r="AB233">
        <v>1448</v>
      </c>
    </row>
    <row r="234" spans="1:28" x14ac:dyDescent="0.2">
      <c r="A234" t="s">
        <v>1043</v>
      </c>
      <c r="B234" t="s">
        <v>1044</v>
      </c>
      <c r="C234">
        <v>2000</v>
      </c>
      <c r="D234" s="1">
        <v>36810</v>
      </c>
      <c r="E234" t="s">
        <v>1045</v>
      </c>
      <c r="H234">
        <v>88</v>
      </c>
      <c r="I234" t="s">
        <v>25</v>
      </c>
      <c r="J234" t="s">
        <v>26</v>
      </c>
      <c r="M234" t="s">
        <v>1046</v>
      </c>
      <c r="N234" t="s">
        <v>1047</v>
      </c>
      <c r="O234" t="s">
        <v>1048</v>
      </c>
      <c r="P234" t="s">
        <v>1049</v>
      </c>
      <c r="Q234" t="s">
        <v>1050</v>
      </c>
      <c r="R234" t="s">
        <v>1051</v>
      </c>
      <c r="S234" t="s">
        <v>1052</v>
      </c>
      <c r="T234">
        <v>6.2</v>
      </c>
      <c r="U234">
        <v>228332</v>
      </c>
      <c r="V234" s="12">
        <f>W234*1.5029674796748</f>
        <v>28556382.113821201</v>
      </c>
      <c r="W234" s="3">
        <v>19000000</v>
      </c>
      <c r="X234" s="13">
        <f>Y234*1.5029674796748</f>
        <v>235995609.47898427</v>
      </c>
      <c r="Y234" s="3">
        <v>157019771</v>
      </c>
      <c r="Z234" s="13">
        <f>AA234*1.5029674796748</f>
        <v>417854674.51963508</v>
      </c>
      <c r="AA234" s="3">
        <v>278019771</v>
      </c>
      <c r="AB234">
        <v>918</v>
      </c>
    </row>
    <row r="235" spans="1:28" hidden="1" x14ac:dyDescent="0.2">
      <c r="A235" t="s">
        <v>5245</v>
      </c>
      <c r="B235" t="s">
        <v>5246</v>
      </c>
      <c r="C235">
        <v>2002</v>
      </c>
      <c r="D235" s="1">
        <v>37419</v>
      </c>
      <c r="E235" t="s">
        <v>176</v>
      </c>
      <c r="F235" t="s">
        <v>44046</v>
      </c>
      <c r="G235" t="s">
        <v>44055</v>
      </c>
      <c r="H235">
        <v>94</v>
      </c>
      <c r="I235" t="s">
        <v>3522</v>
      </c>
      <c r="J235" t="s">
        <v>26</v>
      </c>
      <c r="K235" t="s">
        <v>27</v>
      </c>
      <c r="L235" t="s">
        <v>307</v>
      </c>
      <c r="M235" t="s">
        <v>5247</v>
      </c>
      <c r="N235" t="s">
        <v>5247</v>
      </c>
      <c r="O235" t="s">
        <v>5248</v>
      </c>
      <c r="P235" t="s">
        <v>3362</v>
      </c>
      <c r="Q235" t="s">
        <v>5249</v>
      </c>
      <c r="R235" t="s">
        <v>5250</v>
      </c>
      <c r="S235" t="s">
        <v>5251</v>
      </c>
      <c r="T235">
        <v>6</v>
      </c>
      <c r="U235">
        <v>10503</v>
      </c>
      <c r="W235"/>
      <c r="X235"/>
      <c r="Y235"/>
      <c r="Z235"/>
      <c r="AA235">
        <v>2270658</v>
      </c>
      <c r="AB235">
        <v>127</v>
      </c>
    </row>
    <row r="236" spans="1:28" x14ac:dyDescent="0.2">
      <c r="A236" t="s">
        <v>674</v>
      </c>
      <c r="B236" t="s">
        <v>675</v>
      </c>
      <c r="C236">
        <v>2000</v>
      </c>
      <c r="D236" t="s">
        <v>84</v>
      </c>
      <c r="E236" t="s">
        <v>176</v>
      </c>
      <c r="F236" t="s">
        <v>44034</v>
      </c>
      <c r="G236" t="s">
        <v>44046</v>
      </c>
      <c r="H236">
        <v>130</v>
      </c>
      <c r="I236" t="s">
        <v>25</v>
      </c>
      <c r="J236" t="s">
        <v>26</v>
      </c>
      <c r="M236" t="s">
        <v>677</v>
      </c>
      <c r="N236" t="s">
        <v>678</v>
      </c>
      <c r="O236" t="s">
        <v>679</v>
      </c>
      <c r="P236" t="s">
        <v>680</v>
      </c>
      <c r="Q236" t="s">
        <v>681</v>
      </c>
      <c r="R236" t="s">
        <v>682</v>
      </c>
      <c r="S236" t="s">
        <v>683</v>
      </c>
      <c r="T236">
        <v>6.6</v>
      </c>
      <c r="U236">
        <v>116054</v>
      </c>
      <c r="V236" s="12">
        <f>W236*1.5029674796748</f>
        <v>150296747.96748</v>
      </c>
      <c r="W236" s="3">
        <v>100000000</v>
      </c>
      <c r="X236" s="13">
        <f>Y236*1.5029674796748</f>
        <v>233657863.80174848</v>
      </c>
      <c r="Y236" s="3">
        <v>155464351</v>
      </c>
      <c r="Z236" s="13">
        <f>AA236*1.5029674796748</f>
        <v>437995310.46841562</v>
      </c>
      <c r="AA236" s="3">
        <v>291420351</v>
      </c>
      <c r="AB236">
        <v>704</v>
      </c>
    </row>
    <row r="237" spans="1:28" x14ac:dyDescent="0.2">
      <c r="A237" t="s">
        <v>20777</v>
      </c>
      <c r="B237" t="s">
        <v>20778</v>
      </c>
      <c r="C237">
        <v>2008</v>
      </c>
      <c r="D237" t="s">
        <v>16128</v>
      </c>
      <c r="E237" t="s">
        <v>176</v>
      </c>
      <c r="F237" t="s">
        <v>44034</v>
      </c>
      <c r="G237" t="s">
        <v>44036</v>
      </c>
      <c r="H237">
        <v>122</v>
      </c>
      <c r="I237" t="s">
        <v>25</v>
      </c>
      <c r="J237" t="s">
        <v>26</v>
      </c>
      <c r="M237" t="s">
        <v>7116</v>
      </c>
      <c r="N237" t="s">
        <v>20779</v>
      </c>
      <c r="O237" t="s">
        <v>20780</v>
      </c>
      <c r="P237" t="s">
        <v>9718</v>
      </c>
      <c r="Q237" t="s">
        <v>20781</v>
      </c>
      <c r="R237" t="s">
        <v>20782</v>
      </c>
      <c r="S237" t="s">
        <v>20783</v>
      </c>
      <c r="T237">
        <v>5.2</v>
      </c>
      <c r="U237">
        <v>417077</v>
      </c>
      <c r="V237" s="12">
        <f>W237*1.20207800169993</f>
        <v>44476886.062897407</v>
      </c>
      <c r="W237" s="3">
        <v>37000000</v>
      </c>
      <c r="X237" s="13">
        <f>Y237*1.20207800169993</f>
        <v>233158021.94861662</v>
      </c>
      <c r="Y237" s="3">
        <v>193962473</v>
      </c>
      <c r="Z237" s="13">
        <f>AA237*1.20207800169993</f>
        <v>490965217.09667307</v>
      </c>
      <c r="AA237" s="3">
        <v>408430415</v>
      </c>
      <c r="AB237">
        <v>1660</v>
      </c>
    </row>
    <row r="238" spans="1:28" hidden="1" x14ac:dyDescent="0.2">
      <c r="A238" t="s">
        <v>5271</v>
      </c>
      <c r="B238" t="s">
        <v>5272</v>
      </c>
      <c r="C238">
        <v>2001</v>
      </c>
      <c r="D238" s="1">
        <v>36952</v>
      </c>
      <c r="E238" t="s">
        <v>3496</v>
      </c>
      <c r="F238" t="s">
        <v>44045</v>
      </c>
      <c r="G238" t="s">
        <v>44033</v>
      </c>
      <c r="H238">
        <v>119</v>
      </c>
      <c r="I238" t="s">
        <v>2213</v>
      </c>
      <c r="J238" t="s">
        <v>934</v>
      </c>
      <c r="M238" t="s">
        <v>5273</v>
      </c>
      <c r="N238" t="s">
        <v>5273</v>
      </c>
      <c r="O238" t="s">
        <v>5274</v>
      </c>
      <c r="P238" t="s">
        <v>5275</v>
      </c>
      <c r="Q238" t="s">
        <v>5276</v>
      </c>
      <c r="R238" t="s">
        <v>5277</v>
      </c>
      <c r="S238" t="s">
        <v>5278</v>
      </c>
      <c r="T238">
        <v>6.5</v>
      </c>
      <c r="U238">
        <v>16076</v>
      </c>
      <c r="W238"/>
      <c r="X238"/>
      <c r="Y238">
        <v>51420</v>
      </c>
      <c r="Z238"/>
      <c r="AA238">
        <v>318451</v>
      </c>
      <c r="AB238">
        <v>162</v>
      </c>
    </row>
    <row r="239" spans="1:28" x14ac:dyDescent="0.2">
      <c r="A239" t="s">
        <v>3176</v>
      </c>
      <c r="B239" t="s">
        <v>3177</v>
      </c>
      <c r="C239">
        <v>2002</v>
      </c>
      <c r="D239" t="s">
        <v>3178</v>
      </c>
      <c r="E239" t="s">
        <v>16512</v>
      </c>
      <c r="F239" t="s">
        <v>44031</v>
      </c>
      <c r="G239" t="s">
        <v>44042</v>
      </c>
      <c r="H239">
        <v>133</v>
      </c>
      <c r="I239" t="s">
        <v>495</v>
      </c>
      <c r="J239" t="s">
        <v>26</v>
      </c>
      <c r="K239" t="s">
        <v>3179</v>
      </c>
      <c r="L239" t="s">
        <v>51</v>
      </c>
      <c r="M239" t="s">
        <v>808</v>
      </c>
      <c r="N239" t="s">
        <v>3180</v>
      </c>
      <c r="O239" t="s">
        <v>3181</v>
      </c>
      <c r="P239" t="s">
        <v>2686</v>
      </c>
      <c r="Q239" t="s">
        <v>3182</v>
      </c>
      <c r="R239" t="s">
        <v>3183</v>
      </c>
      <c r="S239" t="s">
        <v>3184</v>
      </c>
      <c r="T239">
        <v>6.1</v>
      </c>
      <c r="U239">
        <v>201580</v>
      </c>
      <c r="V239" s="12">
        <f>W239*1.43863813229572</f>
        <v>204286614.78599223</v>
      </c>
      <c r="W239" s="3">
        <v>142000000</v>
      </c>
      <c r="X239" s="13">
        <f>Y239*1.43863813229572</f>
        <v>231537498.25863817</v>
      </c>
      <c r="Y239" s="3">
        <v>160942139</v>
      </c>
      <c r="Z239" s="13">
        <f>AA239*1.43863813229572</f>
        <v>621450119.52793777</v>
      </c>
      <c r="AA239" s="3">
        <v>431971116</v>
      </c>
      <c r="AB239">
        <v>1212</v>
      </c>
    </row>
    <row r="240" spans="1:28" hidden="1" x14ac:dyDescent="0.2">
      <c r="A240" t="s">
        <v>5287</v>
      </c>
      <c r="B240" t="s">
        <v>5288</v>
      </c>
      <c r="C240">
        <v>2002</v>
      </c>
      <c r="D240" t="s">
        <v>4308</v>
      </c>
      <c r="E240" t="s">
        <v>176</v>
      </c>
      <c r="F240" t="s">
        <v>44045</v>
      </c>
      <c r="G240" t="s">
        <v>44036</v>
      </c>
      <c r="H240">
        <v>112</v>
      </c>
      <c r="I240" t="s">
        <v>2359</v>
      </c>
      <c r="J240" t="s">
        <v>308</v>
      </c>
      <c r="M240" t="s">
        <v>4606</v>
      </c>
      <c r="N240" t="s">
        <v>4606</v>
      </c>
      <c r="O240" t="s">
        <v>5289</v>
      </c>
      <c r="P240" t="s">
        <v>5290</v>
      </c>
      <c r="Q240" t="s">
        <v>5291</v>
      </c>
      <c r="R240" t="s">
        <v>5292</v>
      </c>
      <c r="S240" t="s">
        <v>5293</v>
      </c>
      <c r="T240">
        <v>7.9</v>
      </c>
      <c r="U240">
        <v>102798</v>
      </c>
      <c r="W240"/>
      <c r="X240"/>
      <c r="Y240">
        <v>9357911</v>
      </c>
      <c r="Z240"/>
      <c r="AA240">
        <v>64790996</v>
      </c>
      <c r="AB240">
        <v>272</v>
      </c>
    </row>
    <row r="241" spans="1:28" x14ac:dyDescent="0.2">
      <c r="A241" t="s">
        <v>30621</v>
      </c>
      <c r="B241" t="s">
        <v>30622</v>
      </c>
      <c r="C241">
        <v>2013</v>
      </c>
      <c r="D241" t="s">
        <v>30623</v>
      </c>
      <c r="E241" t="s">
        <v>16512</v>
      </c>
      <c r="F241" t="s">
        <v>44031</v>
      </c>
      <c r="G241" t="s">
        <v>44034</v>
      </c>
      <c r="H241">
        <v>112</v>
      </c>
      <c r="I241" t="s">
        <v>25</v>
      </c>
      <c r="J241" t="s">
        <v>26</v>
      </c>
      <c r="M241" t="s">
        <v>24112</v>
      </c>
      <c r="N241" t="s">
        <v>30624</v>
      </c>
      <c r="O241" t="s">
        <v>30625</v>
      </c>
      <c r="P241" t="s">
        <v>16834</v>
      </c>
      <c r="Q241" t="s">
        <v>16835</v>
      </c>
      <c r="R241" t="s">
        <v>30626</v>
      </c>
      <c r="S241" t="s">
        <v>30627</v>
      </c>
      <c r="T241">
        <v>6.9</v>
      </c>
      <c r="U241">
        <v>582153</v>
      </c>
      <c r="V241" s="12">
        <f>W241*1.11098185502045</f>
        <v>188866915.35347649</v>
      </c>
      <c r="W241" s="3">
        <v>170000000</v>
      </c>
      <c r="X241" s="13">
        <f>Y241*1.11098185502045</f>
        <v>229264593.1031898</v>
      </c>
      <c r="Y241" s="3">
        <v>206362140</v>
      </c>
      <c r="Z241" s="13">
        <f>AA241*1.11098185502045</f>
        <v>716342368.96311057</v>
      </c>
      <c r="AA241" s="3">
        <v>644783140</v>
      </c>
      <c r="AB241">
        <v>703</v>
      </c>
    </row>
    <row r="242" spans="1:28" x14ac:dyDescent="0.2">
      <c r="A242" t="s">
        <v>14343</v>
      </c>
      <c r="B242" t="s">
        <v>14344</v>
      </c>
      <c r="C242">
        <v>2007</v>
      </c>
      <c r="D242" t="s">
        <v>11936</v>
      </c>
      <c r="E242" t="s">
        <v>44037</v>
      </c>
      <c r="F242" t="s">
        <v>44031</v>
      </c>
      <c r="G242" t="s">
        <v>44038</v>
      </c>
      <c r="H242">
        <v>87</v>
      </c>
      <c r="I242" t="s">
        <v>25</v>
      </c>
      <c r="J242" t="s">
        <v>26</v>
      </c>
      <c r="M242" t="s">
        <v>14345</v>
      </c>
      <c r="N242" t="s">
        <v>14346</v>
      </c>
      <c r="O242" t="s">
        <v>14347</v>
      </c>
      <c r="P242" t="s">
        <v>14348</v>
      </c>
      <c r="Q242" t="s">
        <v>14349</v>
      </c>
      <c r="R242" t="s">
        <v>14350</v>
      </c>
      <c r="S242" t="s">
        <v>14351</v>
      </c>
      <c r="T242">
        <v>7.3</v>
      </c>
      <c r="U242">
        <v>304958</v>
      </c>
      <c r="V242" s="12">
        <f>W242*1.24823238899982</f>
        <v>93617429.174986497</v>
      </c>
      <c r="W242" s="3">
        <v>75000000</v>
      </c>
      <c r="X242" s="13">
        <f>Y242*1.24823238899982</f>
        <v>228595056.03473547</v>
      </c>
      <c r="Y242" s="3">
        <v>183135014</v>
      </c>
      <c r="Z242" s="13">
        <f>AA242*144548551.06</f>
        <v>7.7537905496407632E+16</v>
      </c>
      <c r="AA242" s="3">
        <v>536414270</v>
      </c>
      <c r="AB242">
        <v>852</v>
      </c>
    </row>
    <row r="243" spans="1:28" x14ac:dyDescent="0.2">
      <c r="A243" t="s">
        <v>31537</v>
      </c>
      <c r="B243" t="s">
        <v>31538</v>
      </c>
      <c r="C243">
        <v>2014</v>
      </c>
      <c r="D243" t="s">
        <v>31539</v>
      </c>
      <c r="E243" t="s">
        <v>16512</v>
      </c>
      <c r="F243" t="s">
        <v>44031</v>
      </c>
      <c r="G243" t="s">
        <v>44032</v>
      </c>
      <c r="H243">
        <v>130</v>
      </c>
      <c r="I243" t="s">
        <v>12457</v>
      </c>
      <c r="J243" t="s">
        <v>26</v>
      </c>
      <c r="K243" t="s">
        <v>686</v>
      </c>
      <c r="M243" t="s">
        <v>20313</v>
      </c>
      <c r="N243" t="s">
        <v>31540</v>
      </c>
      <c r="O243" t="s">
        <v>31541</v>
      </c>
      <c r="P243" t="s">
        <v>14481</v>
      </c>
      <c r="Q243" t="s">
        <v>31542</v>
      </c>
      <c r="R243" t="s">
        <v>31543</v>
      </c>
      <c r="S243" t="s">
        <v>31544</v>
      </c>
      <c r="T243">
        <v>7.6</v>
      </c>
      <c r="U243">
        <v>406657</v>
      </c>
      <c r="V243" s="12">
        <f>W243*1.09324733035956</f>
        <v>185852046.16112521</v>
      </c>
      <c r="W243" s="3">
        <v>170000000</v>
      </c>
      <c r="X243" s="13">
        <f>Y243*1.09324733035956</f>
        <v>227991908.43251202</v>
      </c>
      <c r="Y243" s="3">
        <v>208545589</v>
      </c>
      <c r="Z243" s="13">
        <f>AA243*1.09324733035956</f>
        <v>776910274.6140281</v>
      </c>
      <c r="AA243" s="3">
        <v>710644566</v>
      </c>
      <c r="AB243">
        <v>676</v>
      </c>
    </row>
    <row r="244" spans="1:28" hidden="1" x14ac:dyDescent="0.2">
      <c r="A244" t="s">
        <v>5314</v>
      </c>
      <c r="B244" t="s">
        <v>5315</v>
      </c>
      <c r="C244">
        <v>2002</v>
      </c>
      <c r="D244" t="s">
        <v>5316</v>
      </c>
      <c r="E244" t="s">
        <v>44041</v>
      </c>
      <c r="F244" t="s">
        <v>44032</v>
      </c>
      <c r="G244" t="s">
        <v>44042</v>
      </c>
      <c r="H244">
        <v>93</v>
      </c>
      <c r="I244" t="s">
        <v>433</v>
      </c>
      <c r="J244" t="s">
        <v>26</v>
      </c>
      <c r="M244" t="s">
        <v>5317</v>
      </c>
      <c r="N244" t="s">
        <v>5318</v>
      </c>
      <c r="O244" t="s">
        <v>5319</v>
      </c>
      <c r="P244" t="s">
        <v>5320</v>
      </c>
      <c r="Q244" t="s">
        <v>5321</v>
      </c>
      <c r="R244" t="s">
        <v>5322</v>
      </c>
      <c r="S244" t="s">
        <v>5323</v>
      </c>
      <c r="T244">
        <v>7.8</v>
      </c>
      <c r="U244">
        <v>12328</v>
      </c>
      <c r="W244"/>
      <c r="X244"/>
      <c r="Y244"/>
      <c r="Z244"/>
      <c r="AA244"/>
      <c r="AB244">
        <v>80</v>
      </c>
    </row>
    <row r="245" spans="1:28" x14ac:dyDescent="0.2">
      <c r="A245" t="s">
        <v>39617</v>
      </c>
      <c r="B245" t="s">
        <v>39618</v>
      </c>
      <c r="C245">
        <v>2018</v>
      </c>
      <c r="D245" t="s">
        <v>37926</v>
      </c>
      <c r="E245" t="s">
        <v>16512</v>
      </c>
      <c r="F245" t="s">
        <v>44031</v>
      </c>
      <c r="G245" t="s">
        <v>44042</v>
      </c>
      <c r="H245">
        <v>147</v>
      </c>
      <c r="I245" t="s">
        <v>39619</v>
      </c>
      <c r="J245" t="s">
        <v>26</v>
      </c>
      <c r="K245" t="s">
        <v>27</v>
      </c>
      <c r="M245" t="s">
        <v>1695</v>
      </c>
      <c r="N245" t="s">
        <v>39620</v>
      </c>
      <c r="O245" t="s">
        <v>39621</v>
      </c>
      <c r="P245" t="s">
        <v>160</v>
      </c>
      <c r="Q245" t="s">
        <v>39622</v>
      </c>
      <c r="R245" t="s">
        <v>39623</v>
      </c>
      <c r="S245" t="s">
        <v>39624</v>
      </c>
      <c r="T245">
        <v>7.7</v>
      </c>
      <c r="U245">
        <v>280981</v>
      </c>
      <c r="V245" s="12">
        <f>W245*1.03068014830331</f>
        <v>183461066.39798915</v>
      </c>
      <c r="W245" s="3">
        <v>178000000</v>
      </c>
      <c r="X245" s="13">
        <f>Y245*1.03068014830331</f>
        <v>226913617.96104383</v>
      </c>
      <c r="Y245" s="3">
        <v>220159104</v>
      </c>
      <c r="Z245" s="13">
        <f>AA245*1.03068014830331</f>
        <v>815392117.99545765</v>
      </c>
      <c r="AA245" s="3">
        <v>791120426</v>
      </c>
      <c r="AB245">
        <v>1644</v>
      </c>
    </row>
    <row r="246" spans="1:28" x14ac:dyDescent="0.2">
      <c r="A246" t="s">
        <v>17344</v>
      </c>
      <c r="B246" t="s">
        <v>17345</v>
      </c>
      <c r="C246">
        <v>2013</v>
      </c>
      <c r="D246" t="s">
        <v>17346</v>
      </c>
      <c r="E246" t="s">
        <v>16512</v>
      </c>
      <c r="F246" t="s">
        <v>44031</v>
      </c>
      <c r="G246" t="s">
        <v>44046</v>
      </c>
      <c r="H246">
        <v>116</v>
      </c>
      <c r="I246" t="s">
        <v>17347</v>
      </c>
      <c r="J246" t="s">
        <v>26</v>
      </c>
      <c r="K246" t="s">
        <v>308</v>
      </c>
      <c r="L246" t="s">
        <v>975</v>
      </c>
      <c r="M246" t="s">
        <v>5199</v>
      </c>
      <c r="N246" t="s">
        <v>17348</v>
      </c>
      <c r="O246" t="s">
        <v>17349</v>
      </c>
      <c r="P246" t="s">
        <v>852</v>
      </c>
      <c r="Q246" t="s">
        <v>17350</v>
      </c>
      <c r="R246" t="s">
        <v>17351</v>
      </c>
      <c r="S246" t="s">
        <v>17352</v>
      </c>
      <c r="T246">
        <v>7</v>
      </c>
      <c r="U246">
        <v>590172</v>
      </c>
      <c r="V246" s="12">
        <f>W246*1.11098185502045</f>
        <v>211086552.4538855</v>
      </c>
      <c r="W246" s="3">
        <v>190000000</v>
      </c>
      <c r="X246" s="13">
        <f>Y246*1.11098185502045</f>
        <v>224817967.10818216</v>
      </c>
      <c r="Y246" s="3">
        <v>202359711</v>
      </c>
      <c r="Z246" s="13">
        <f>AA246*1.11098185502045</f>
        <v>599938951.80413318</v>
      </c>
      <c r="AA246" s="3">
        <v>540007876</v>
      </c>
      <c r="AB246">
        <v>1135</v>
      </c>
    </row>
    <row r="247" spans="1:28" x14ac:dyDescent="0.2">
      <c r="A247" t="s">
        <v>28511</v>
      </c>
      <c r="B247" t="s">
        <v>28512</v>
      </c>
      <c r="C247">
        <v>2018</v>
      </c>
      <c r="D247" t="s">
        <v>28513</v>
      </c>
      <c r="E247" t="s">
        <v>44035</v>
      </c>
      <c r="F247" t="s">
        <v>44032</v>
      </c>
      <c r="G247" t="s">
        <v>44057</v>
      </c>
      <c r="H247">
        <v>134</v>
      </c>
      <c r="I247" t="s">
        <v>495</v>
      </c>
      <c r="J247" t="s">
        <v>26</v>
      </c>
      <c r="K247" t="s">
        <v>9654</v>
      </c>
      <c r="M247" t="s">
        <v>187</v>
      </c>
      <c r="N247" t="s">
        <v>28514</v>
      </c>
      <c r="O247" t="s">
        <v>28515</v>
      </c>
      <c r="P247" t="s">
        <v>28516</v>
      </c>
      <c r="Q247" t="s">
        <v>28517</v>
      </c>
      <c r="R247" t="s">
        <v>28518</v>
      </c>
      <c r="S247" t="s">
        <v>28519</v>
      </c>
      <c r="T247">
        <v>8</v>
      </c>
      <c r="U247">
        <v>433549</v>
      </c>
      <c r="V247" s="12">
        <f>W247*1.03068014830331</f>
        <v>53595367.711772114</v>
      </c>
      <c r="W247" s="3">
        <v>52000000</v>
      </c>
      <c r="X247" s="13">
        <f>Y247*1.03068014830331</f>
        <v>223315449.66114777</v>
      </c>
      <c r="Y247" s="3">
        <v>216668042</v>
      </c>
      <c r="Z247" s="13">
        <f>AA247*1.03068014830331</f>
        <v>934708046.78320122</v>
      </c>
      <c r="AA247" s="3">
        <v>906884690</v>
      </c>
      <c r="AB247">
        <v>3367</v>
      </c>
    </row>
    <row r="248" spans="1:28" x14ac:dyDescent="0.2">
      <c r="A248" t="s">
        <v>39965</v>
      </c>
      <c r="B248" t="s">
        <v>39966</v>
      </c>
      <c r="C248">
        <v>2018</v>
      </c>
      <c r="D248" t="s">
        <v>38156</v>
      </c>
      <c r="E248" t="s">
        <v>16512</v>
      </c>
      <c r="F248" t="s">
        <v>44031</v>
      </c>
      <c r="G248" t="s">
        <v>44038</v>
      </c>
      <c r="H248">
        <v>118</v>
      </c>
      <c r="I248" t="s">
        <v>25</v>
      </c>
      <c r="J248" t="s">
        <v>26</v>
      </c>
      <c r="K248" t="s">
        <v>308</v>
      </c>
      <c r="M248" t="s">
        <v>1803</v>
      </c>
      <c r="N248" t="s">
        <v>32614</v>
      </c>
      <c r="O248" t="s">
        <v>39967</v>
      </c>
      <c r="P248" t="s">
        <v>15119</v>
      </c>
      <c r="Q248" t="s">
        <v>39968</v>
      </c>
      <c r="R248" t="s">
        <v>39969</v>
      </c>
      <c r="S248" t="s">
        <v>39970</v>
      </c>
      <c r="T248">
        <v>7.1</v>
      </c>
      <c r="U248">
        <v>295480</v>
      </c>
      <c r="V248" s="12">
        <f>W248*1.03068014830331</f>
        <v>166970184.0251362</v>
      </c>
      <c r="W248" s="3">
        <v>162000000</v>
      </c>
      <c r="X248" s="13">
        <f>Y248*1.03068014830331</f>
        <v>223295555.47292522</v>
      </c>
      <c r="Y248" s="3">
        <v>216648740</v>
      </c>
      <c r="Z248" s="13">
        <f>AA248*1.03068014830331</f>
        <v>641777873.92915583</v>
      </c>
      <c r="AA248" s="3">
        <v>622674139</v>
      </c>
      <c r="AB248">
        <v>944</v>
      </c>
    </row>
    <row r="249" spans="1:28" x14ac:dyDescent="0.2">
      <c r="A249" t="s">
        <v>25900</v>
      </c>
      <c r="B249" t="s">
        <v>25901</v>
      </c>
      <c r="C249">
        <v>2018</v>
      </c>
      <c r="D249" s="1">
        <v>43414</v>
      </c>
      <c r="E249" t="s">
        <v>176</v>
      </c>
      <c r="F249" t="s">
        <v>44057</v>
      </c>
      <c r="G249" t="s">
        <v>44036</v>
      </c>
      <c r="H249">
        <v>136</v>
      </c>
      <c r="I249" t="s">
        <v>25</v>
      </c>
      <c r="J249" t="s">
        <v>26</v>
      </c>
      <c r="M249" t="s">
        <v>16964</v>
      </c>
      <c r="N249" t="s">
        <v>25902</v>
      </c>
      <c r="O249" t="s">
        <v>25903</v>
      </c>
      <c r="P249" t="s">
        <v>25904</v>
      </c>
      <c r="Q249" t="s">
        <v>25905</v>
      </c>
      <c r="R249" t="s">
        <v>25906</v>
      </c>
      <c r="S249" t="s">
        <v>25907</v>
      </c>
      <c r="T249">
        <v>7.7</v>
      </c>
      <c r="U249">
        <v>318520</v>
      </c>
      <c r="V249" s="12">
        <f>W249*1.03068014830331</f>
        <v>37104485.338919155</v>
      </c>
      <c r="W249" s="3">
        <v>36000000</v>
      </c>
      <c r="X249" s="13">
        <f>Y249*1.03068014830331</f>
        <v>221893960.33693141</v>
      </c>
      <c r="Y249" s="3">
        <v>215288866</v>
      </c>
      <c r="Z249" s="13">
        <f>AA249*1.03068014830331</f>
        <v>449571205.09713256</v>
      </c>
      <c r="AA249" s="3">
        <v>436188866</v>
      </c>
      <c r="AB249">
        <v>2687</v>
      </c>
    </row>
    <row r="250" spans="1:28" x14ac:dyDescent="0.2">
      <c r="A250" t="s">
        <v>29811</v>
      </c>
      <c r="B250" t="s">
        <v>29812</v>
      </c>
      <c r="C250">
        <v>2014</v>
      </c>
      <c r="D250" t="s">
        <v>29813</v>
      </c>
      <c r="E250" t="s">
        <v>16512</v>
      </c>
      <c r="F250" t="s">
        <v>44031</v>
      </c>
      <c r="G250" t="s">
        <v>44033</v>
      </c>
      <c r="H250">
        <v>142</v>
      </c>
      <c r="I250" t="s">
        <v>25</v>
      </c>
      <c r="J250" t="s">
        <v>26</v>
      </c>
      <c r="M250" t="s">
        <v>14206</v>
      </c>
      <c r="N250" t="s">
        <v>6622</v>
      </c>
      <c r="O250" t="s">
        <v>29814</v>
      </c>
      <c r="P250" t="s">
        <v>15742</v>
      </c>
      <c r="Q250" t="s">
        <v>18777</v>
      </c>
      <c r="R250" t="s">
        <v>29815</v>
      </c>
      <c r="S250" t="s">
        <v>29816</v>
      </c>
      <c r="T250">
        <v>6.6</v>
      </c>
      <c r="U250">
        <v>409370</v>
      </c>
      <c r="V250" s="12">
        <f>W250*1.09324733035956</f>
        <v>218649466.07191199</v>
      </c>
      <c r="W250" s="3">
        <v>200000000</v>
      </c>
      <c r="X250" s="13">
        <f>Y250*1.09324733035956</f>
        <v>221769520.70518705</v>
      </c>
      <c r="Y250" s="3">
        <v>202853933</v>
      </c>
      <c r="Z250" s="13">
        <f>AA250*1.09324733035956</f>
        <v>775093031.89186931</v>
      </c>
      <c r="AA250" s="3">
        <v>708982323</v>
      </c>
      <c r="AB250">
        <v>1184</v>
      </c>
    </row>
    <row r="251" spans="1:28" x14ac:dyDescent="0.2">
      <c r="A251" t="s">
        <v>33282</v>
      </c>
      <c r="B251" t="s">
        <v>33283</v>
      </c>
      <c r="C251">
        <v>2017</v>
      </c>
      <c r="D251" t="s">
        <v>33284</v>
      </c>
      <c r="E251" t="s">
        <v>44037</v>
      </c>
      <c r="F251" t="s">
        <v>44031</v>
      </c>
      <c r="G251" t="s">
        <v>44040</v>
      </c>
      <c r="H251">
        <v>105</v>
      </c>
      <c r="I251" t="s">
        <v>25</v>
      </c>
      <c r="J251" t="s">
        <v>26</v>
      </c>
      <c r="K251" t="s">
        <v>308</v>
      </c>
      <c r="M251" t="s">
        <v>33285</v>
      </c>
      <c r="N251" t="s">
        <v>33286</v>
      </c>
      <c r="O251" t="s">
        <v>33287</v>
      </c>
      <c r="P251" t="s">
        <v>33288</v>
      </c>
      <c r="Q251" t="s">
        <v>33289</v>
      </c>
      <c r="R251" t="s">
        <v>33290</v>
      </c>
      <c r="S251" t="s">
        <v>33291</v>
      </c>
      <c r="T251">
        <v>8.4</v>
      </c>
      <c r="U251">
        <v>352455</v>
      </c>
      <c r="V251" s="12">
        <f>W251*1.05585427545692</f>
        <v>184774498.204961</v>
      </c>
      <c r="W251" s="3">
        <v>175000000</v>
      </c>
      <c r="X251" s="13">
        <f>Y251*1.05585427545692</f>
        <v>221440109.61229214</v>
      </c>
      <c r="Y251" s="3">
        <v>209726015</v>
      </c>
      <c r="Z251" s="13">
        <f>AA251*1.05585427545692</f>
        <v>852162743.6209619</v>
      </c>
      <c r="AA251" s="3">
        <v>807083670</v>
      </c>
      <c r="AB251">
        <v>1101</v>
      </c>
    </row>
    <row r="252" spans="1:28" x14ac:dyDescent="0.2">
      <c r="A252" t="s">
        <v>4272</v>
      </c>
      <c r="B252" t="s">
        <v>4273</v>
      </c>
      <c r="C252">
        <v>2002</v>
      </c>
      <c r="D252" t="s">
        <v>637</v>
      </c>
      <c r="E252" t="s">
        <v>44043</v>
      </c>
      <c r="F252" t="s">
        <v>44038</v>
      </c>
      <c r="G252" t="s">
        <v>44040</v>
      </c>
      <c r="H252">
        <v>89</v>
      </c>
      <c r="I252" t="s">
        <v>360</v>
      </c>
      <c r="J252" t="s">
        <v>26</v>
      </c>
      <c r="M252" t="s">
        <v>1887</v>
      </c>
      <c r="N252" t="s">
        <v>4274</v>
      </c>
      <c r="O252" t="s">
        <v>4275</v>
      </c>
      <c r="P252" t="s">
        <v>1381</v>
      </c>
      <c r="Q252" t="s">
        <v>4276</v>
      </c>
      <c r="R252" t="s">
        <v>4277</v>
      </c>
      <c r="S252" t="s">
        <v>4278</v>
      </c>
      <c r="T252">
        <v>5.0999999999999996</v>
      </c>
      <c r="U252">
        <v>96464</v>
      </c>
      <c r="V252" s="12">
        <f>W252*1.43863813229572</f>
        <v>120845603.11284049</v>
      </c>
      <c r="W252" s="3">
        <v>84000000</v>
      </c>
      <c r="X252" s="13">
        <f>Y252*1.43863813229572</f>
        <v>220534829.7887938</v>
      </c>
      <c r="Y252" s="3">
        <v>153294164</v>
      </c>
      <c r="Z252" s="13">
        <f>AA252*1.43863813229572</f>
        <v>396561612.52992225</v>
      </c>
      <c r="AA252" s="3">
        <v>275650703</v>
      </c>
      <c r="AB252">
        <v>558</v>
      </c>
    </row>
    <row r="253" spans="1:28" x14ac:dyDescent="0.2">
      <c r="A253" t="s">
        <v>6064</v>
      </c>
      <c r="B253" t="s">
        <v>6065</v>
      </c>
      <c r="C253">
        <v>2004</v>
      </c>
      <c r="D253" t="s">
        <v>3543</v>
      </c>
      <c r="E253" t="s">
        <v>44037</v>
      </c>
      <c r="F253" t="s">
        <v>44031</v>
      </c>
      <c r="G253" t="s">
        <v>44038</v>
      </c>
      <c r="H253">
        <v>90</v>
      </c>
      <c r="I253" t="s">
        <v>25</v>
      </c>
      <c r="J253" t="s">
        <v>26</v>
      </c>
      <c r="M253" t="s">
        <v>6066</v>
      </c>
      <c r="N253" t="s">
        <v>6067</v>
      </c>
      <c r="O253" t="s">
        <v>6068</v>
      </c>
      <c r="P253" t="s">
        <v>510</v>
      </c>
      <c r="Q253" t="s">
        <v>6069</v>
      </c>
      <c r="R253" t="s">
        <v>6070</v>
      </c>
      <c r="S253" t="s">
        <v>6071</v>
      </c>
      <c r="T253">
        <v>6</v>
      </c>
      <c r="U253">
        <v>163930</v>
      </c>
      <c r="V253" s="12">
        <f>W253*1.37009528851244</f>
        <v>102757146.63843299</v>
      </c>
      <c r="W253" s="3">
        <v>75000000</v>
      </c>
      <c r="X253" s="13">
        <f>Y253*1.37009528851244</f>
        <v>220396142.25192159</v>
      </c>
      <c r="Y253" s="3">
        <v>160861908</v>
      </c>
      <c r="Z253" s="13">
        <f>AA253*1.37009528851244</f>
        <v>513215607.77061391</v>
      </c>
      <c r="AA253" s="3">
        <v>374583879</v>
      </c>
      <c r="AB253">
        <v>321</v>
      </c>
    </row>
    <row r="254" spans="1:28" hidden="1" x14ac:dyDescent="0.2">
      <c r="A254" t="s">
        <v>5392</v>
      </c>
      <c r="B254" t="s">
        <v>5393</v>
      </c>
      <c r="C254">
        <v>2001</v>
      </c>
      <c r="D254" t="s">
        <v>5394</v>
      </c>
      <c r="E254" t="s">
        <v>1045</v>
      </c>
      <c r="F254" t="s">
        <v>44032</v>
      </c>
      <c r="G254" t="s">
        <v>44046</v>
      </c>
      <c r="H254">
        <v>84</v>
      </c>
      <c r="I254" t="s">
        <v>2213</v>
      </c>
      <c r="J254" t="s">
        <v>934</v>
      </c>
      <c r="M254" t="s">
        <v>5396</v>
      </c>
      <c r="N254" t="s">
        <v>5397</v>
      </c>
      <c r="O254" t="s">
        <v>5398</v>
      </c>
      <c r="P254" t="s">
        <v>5399</v>
      </c>
      <c r="Q254" t="s">
        <v>5400</v>
      </c>
      <c r="R254" t="s">
        <v>5401</v>
      </c>
      <c r="S254" t="s">
        <v>5402</v>
      </c>
      <c r="T254">
        <v>6.6</v>
      </c>
      <c r="U254">
        <v>14838</v>
      </c>
      <c r="W254" t="s">
        <v>5403</v>
      </c>
      <c r="X254"/>
      <c r="Y254"/>
      <c r="Z254"/>
      <c r="AA254">
        <v>15678</v>
      </c>
      <c r="AB254">
        <v>119</v>
      </c>
    </row>
    <row r="255" spans="1:28" x14ac:dyDescent="0.2">
      <c r="A255" t="s">
        <v>37592</v>
      </c>
      <c r="B255" t="s">
        <v>37593</v>
      </c>
      <c r="C255">
        <v>2018</v>
      </c>
      <c r="D255" t="s">
        <v>37594</v>
      </c>
      <c r="E255" t="s">
        <v>16512</v>
      </c>
      <c r="F255" t="s">
        <v>44031</v>
      </c>
      <c r="G255" t="s">
        <v>44033</v>
      </c>
      <c r="H255">
        <v>135</v>
      </c>
      <c r="I255" t="s">
        <v>25</v>
      </c>
      <c r="J255" t="s">
        <v>26</v>
      </c>
      <c r="M255" t="s">
        <v>954</v>
      </c>
      <c r="N255" t="s">
        <v>37595</v>
      </c>
      <c r="O255" t="s">
        <v>37596</v>
      </c>
      <c r="P255" t="s">
        <v>26352</v>
      </c>
      <c r="Q255" t="s">
        <v>37597</v>
      </c>
      <c r="R255" t="s">
        <v>37598</v>
      </c>
      <c r="S255" t="s">
        <v>37599</v>
      </c>
      <c r="T255">
        <v>6.9</v>
      </c>
      <c r="U255">
        <v>278319</v>
      </c>
      <c r="V255" s="12">
        <f>W255*1.03068014830331</f>
        <v>283437040.78341019</v>
      </c>
      <c r="W255" s="3">
        <v>275000000</v>
      </c>
      <c r="X255" s="13">
        <f>Y255*1.03068014830331</f>
        <v>220325930.97058958</v>
      </c>
      <c r="Y255" s="3">
        <v>213767512</v>
      </c>
      <c r="Z255" s="13">
        <f>AA255*1.03068014830331</f>
        <v>404979798.3508094</v>
      </c>
      <c r="AA255" s="3">
        <v>392924807</v>
      </c>
      <c r="AB255">
        <v>2486</v>
      </c>
    </row>
    <row r="256" spans="1:28" hidden="1" x14ac:dyDescent="0.2">
      <c r="A256" t="s">
        <v>5411</v>
      </c>
      <c r="B256" t="s">
        <v>5412</v>
      </c>
      <c r="C256">
        <v>2002</v>
      </c>
      <c r="D256" t="s">
        <v>2965</v>
      </c>
      <c r="E256" t="s">
        <v>44041</v>
      </c>
      <c r="F256" t="s">
        <v>44032</v>
      </c>
      <c r="G256" t="s">
        <v>44045</v>
      </c>
      <c r="H256">
        <v>97</v>
      </c>
      <c r="I256" t="s">
        <v>817</v>
      </c>
      <c r="J256" t="s">
        <v>27</v>
      </c>
      <c r="K256" t="s">
        <v>308</v>
      </c>
      <c r="L256" t="s">
        <v>64</v>
      </c>
      <c r="M256" t="s">
        <v>5413</v>
      </c>
      <c r="N256" t="s">
        <v>5413</v>
      </c>
      <c r="O256" t="s">
        <v>5414</v>
      </c>
      <c r="P256" t="s">
        <v>2143</v>
      </c>
      <c r="Q256" t="s">
        <v>5415</v>
      </c>
      <c r="R256" t="s">
        <v>5416</v>
      </c>
      <c r="S256" t="s">
        <v>5417</v>
      </c>
      <c r="T256">
        <v>7.4</v>
      </c>
      <c r="U256">
        <v>116690</v>
      </c>
      <c r="W256"/>
      <c r="X256"/>
      <c r="Y256">
        <v>792200</v>
      </c>
      <c r="Z256"/>
      <c r="AA256">
        <v>6479328</v>
      </c>
      <c r="AB256">
        <v>724</v>
      </c>
    </row>
    <row r="257" spans="1:28" x14ac:dyDescent="0.2">
      <c r="A257" t="s">
        <v>22368</v>
      </c>
      <c r="B257" t="s">
        <v>22369</v>
      </c>
      <c r="C257">
        <v>2011</v>
      </c>
      <c r="D257" t="s">
        <v>19020</v>
      </c>
      <c r="E257" t="s">
        <v>44037</v>
      </c>
      <c r="F257" t="s">
        <v>44031</v>
      </c>
      <c r="G257" t="s">
        <v>44038</v>
      </c>
      <c r="H257">
        <v>106</v>
      </c>
      <c r="I257" t="s">
        <v>25</v>
      </c>
      <c r="J257" t="s">
        <v>26</v>
      </c>
      <c r="K257" t="s">
        <v>934</v>
      </c>
      <c r="L257" t="s">
        <v>64</v>
      </c>
      <c r="M257" t="s">
        <v>22370</v>
      </c>
      <c r="N257" t="s">
        <v>22370</v>
      </c>
      <c r="O257" t="s">
        <v>22371</v>
      </c>
      <c r="P257" t="s">
        <v>14296</v>
      </c>
      <c r="Q257" t="s">
        <v>14296</v>
      </c>
      <c r="R257" t="s">
        <v>22372</v>
      </c>
      <c r="S257" t="s">
        <v>22373</v>
      </c>
      <c r="T257">
        <v>6.1</v>
      </c>
      <c r="U257">
        <v>155043</v>
      </c>
      <c r="V257" s="12">
        <f>W257*1.1505830469594</f>
        <v>230116609.39188001</v>
      </c>
      <c r="W257" s="3">
        <v>200000000</v>
      </c>
      <c r="X257" s="13">
        <f>Y257*1.1505830469594</f>
        <v>220281881.13735765</v>
      </c>
      <c r="Y257" s="3">
        <v>191452396</v>
      </c>
      <c r="Z257" s="13">
        <f>AA257*1.1505830469594</f>
        <v>644156675.63720059</v>
      </c>
      <c r="AA257" s="3">
        <v>559852396</v>
      </c>
      <c r="AB257">
        <v>338</v>
      </c>
    </row>
    <row r="258" spans="1:28" hidden="1" x14ac:dyDescent="0.2">
      <c r="A258" t="s">
        <v>5428</v>
      </c>
      <c r="B258" t="s">
        <v>5429</v>
      </c>
      <c r="C258">
        <v>2001</v>
      </c>
      <c r="D258" s="1">
        <v>38359</v>
      </c>
      <c r="E258" t="s">
        <v>44037</v>
      </c>
      <c r="F258" t="s">
        <v>44032</v>
      </c>
      <c r="G258" t="s">
        <v>44034</v>
      </c>
      <c r="H258">
        <v>87</v>
      </c>
      <c r="I258" t="s">
        <v>2213</v>
      </c>
      <c r="J258" t="s">
        <v>934</v>
      </c>
      <c r="K258" t="s">
        <v>26</v>
      </c>
      <c r="M258" t="s">
        <v>5430</v>
      </c>
      <c r="N258" t="s">
        <v>5431</v>
      </c>
      <c r="O258" t="s">
        <v>5432</v>
      </c>
      <c r="P258" t="s">
        <v>5433</v>
      </c>
      <c r="Q258" t="s">
        <v>5434</v>
      </c>
      <c r="R258" t="s">
        <v>5435</v>
      </c>
      <c r="S258" t="s">
        <v>5436</v>
      </c>
      <c r="T258">
        <v>7.9</v>
      </c>
      <c r="U258">
        <v>22474</v>
      </c>
      <c r="W258"/>
      <c r="X258"/>
      <c r="Y258">
        <v>262891</v>
      </c>
      <c r="Z258"/>
      <c r="AA258">
        <v>262891</v>
      </c>
      <c r="AB258">
        <v>74</v>
      </c>
    </row>
    <row r="259" spans="1:28" hidden="1" x14ac:dyDescent="0.2">
      <c r="A259" t="s">
        <v>5437</v>
      </c>
      <c r="B259" t="s">
        <v>5438</v>
      </c>
      <c r="C259">
        <v>2001</v>
      </c>
      <c r="D259" s="1">
        <v>37081</v>
      </c>
      <c r="E259" t="s">
        <v>16512</v>
      </c>
      <c r="F259" t="s">
        <v>44032</v>
      </c>
      <c r="G259" t="s">
        <v>44042</v>
      </c>
      <c r="H259">
        <v>187</v>
      </c>
      <c r="I259" t="s">
        <v>943</v>
      </c>
      <c r="J259" t="s">
        <v>944</v>
      </c>
      <c r="M259" t="s">
        <v>5439</v>
      </c>
      <c r="N259" t="s">
        <v>5440</v>
      </c>
      <c r="O259" t="s">
        <v>5441</v>
      </c>
      <c r="P259" t="s">
        <v>5442</v>
      </c>
      <c r="Q259" t="s">
        <v>5443</v>
      </c>
      <c r="R259" t="s">
        <v>5444</v>
      </c>
      <c r="S259" t="s">
        <v>5445</v>
      </c>
      <c r="T259">
        <v>7.8</v>
      </c>
      <c r="U259">
        <v>13859</v>
      </c>
      <c r="W259"/>
      <c r="X259"/>
      <c r="Y259"/>
      <c r="Z259"/>
      <c r="AA259"/>
      <c r="AB259">
        <v>18</v>
      </c>
    </row>
    <row r="260" spans="1:28" x14ac:dyDescent="0.2">
      <c r="A260" t="s">
        <v>23216</v>
      </c>
      <c r="B260" t="s">
        <v>23217</v>
      </c>
      <c r="C260">
        <v>2018</v>
      </c>
      <c r="D260" s="1">
        <v>43200</v>
      </c>
      <c r="E260" t="s">
        <v>16512</v>
      </c>
      <c r="F260" t="s">
        <v>44031</v>
      </c>
      <c r="G260" t="s">
        <v>44033</v>
      </c>
      <c r="H260">
        <v>112</v>
      </c>
      <c r="I260" t="s">
        <v>23218</v>
      </c>
      <c r="J260" t="s">
        <v>26</v>
      </c>
      <c r="K260" t="s">
        <v>209</v>
      </c>
      <c r="L260" t="s">
        <v>23219</v>
      </c>
      <c r="M260" t="s">
        <v>21442</v>
      </c>
      <c r="N260" t="s">
        <v>23220</v>
      </c>
      <c r="O260" t="s">
        <v>23221</v>
      </c>
      <c r="P260" t="s">
        <v>21542</v>
      </c>
      <c r="Q260" t="s">
        <v>23222</v>
      </c>
      <c r="R260" t="s">
        <v>23223</v>
      </c>
      <c r="S260" t="s">
        <v>23224</v>
      </c>
      <c r="T260">
        <v>6.7</v>
      </c>
      <c r="U260">
        <v>343608</v>
      </c>
      <c r="V260" s="12">
        <f>W260*1.03068014830331</f>
        <v>103068014.83033098</v>
      </c>
      <c r="W260" s="3">
        <v>100000000</v>
      </c>
      <c r="X260" s="13">
        <f>Y260*1.03068014830331</f>
        <v>220066193.38913625</v>
      </c>
      <c r="Y260" s="3">
        <v>213515506</v>
      </c>
      <c r="Z260" s="13">
        <f>AA260*1.03068014830331</f>
        <v>882349970.39294147</v>
      </c>
      <c r="AA260" s="3">
        <v>856085151</v>
      </c>
      <c r="AB260">
        <v>3632</v>
      </c>
    </row>
    <row r="261" spans="1:28" hidden="1" x14ac:dyDescent="0.2">
      <c r="A261" t="s">
        <v>5454</v>
      </c>
      <c r="B261" t="s">
        <v>5455</v>
      </c>
      <c r="C261">
        <v>2002</v>
      </c>
      <c r="D261" t="s">
        <v>1158</v>
      </c>
      <c r="E261" t="s">
        <v>44056</v>
      </c>
      <c r="F261" t="s">
        <v>44042</v>
      </c>
      <c r="H261">
        <v>92</v>
      </c>
      <c r="I261" t="s">
        <v>817</v>
      </c>
      <c r="J261" t="s">
        <v>27</v>
      </c>
      <c r="M261" t="s">
        <v>5456</v>
      </c>
      <c r="N261" t="s">
        <v>5457</v>
      </c>
      <c r="O261" t="s">
        <v>5458</v>
      </c>
      <c r="P261" t="s">
        <v>2042</v>
      </c>
      <c r="Q261" t="s">
        <v>5459</v>
      </c>
      <c r="R261" t="s">
        <v>5460</v>
      </c>
      <c r="S261" t="s">
        <v>5461</v>
      </c>
      <c r="T261">
        <v>7.2</v>
      </c>
      <c r="U261">
        <v>18220</v>
      </c>
      <c r="W261"/>
      <c r="X261"/>
      <c r="Y261">
        <v>1011102</v>
      </c>
      <c r="Z261"/>
      <c r="AA261">
        <v>5324097</v>
      </c>
      <c r="AB261">
        <v>84</v>
      </c>
    </row>
    <row r="262" spans="1:28" hidden="1" x14ac:dyDescent="0.2">
      <c r="A262" t="s">
        <v>5462</v>
      </c>
      <c r="B262" t="s">
        <v>5463</v>
      </c>
      <c r="C262">
        <v>2001</v>
      </c>
      <c r="D262" s="1">
        <v>37172</v>
      </c>
      <c r="E262" t="s">
        <v>1045</v>
      </c>
      <c r="F262" t="s">
        <v>44032</v>
      </c>
      <c r="G262" t="s">
        <v>44036</v>
      </c>
      <c r="H262">
        <v>183</v>
      </c>
      <c r="I262" t="s">
        <v>943</v>
      </c>
      <c r="J262" t="s">
        <v>944</v>
      </c>
      <c r="M262" t="s">
        <v>5464</v>
      </c>
      <c r="N262" t="s">
        <v>5465</v>
      </c>
      <c r="O262" t="s">
        <v>5466</v>
      </c>
      <c r="P262" t="s">
        <v>948</v>
      </c>
      <c r="Q262" t="s">
        <v>5467</v>
      </c>
      <c r="R262" t="s">
        <v>5468</v>
      </c>
      <c r="S262" t="s">
        <v>5469</v>
      </c>
      <c r="T262">
        <v>8.1</v>
      </c>
      <c r="U262">
        <v>65502</v>
      </c>
      <c r="W262" t="s">
        <v>2601</v>
      </c>
      <c r="X262"/>
      <c r="Y262"/>
      <c r="Z262"/>
      <c r="AA262">
        <v>316221</v>
      </c>
      <c r="AB262">
        <v>119</v>
      </c>
    </row>
    <row r="263" spans="1:28" x14ac:dyDescent="0.2">
      <c r="A263" t="s">
        <v>27769</v>
      </c>
      <c r="B263" t="s">
        <v>27770</v>
      </c>
      <c r="C263">
        <v>2015</v>
      </c>
      <c r="D263" s="1">
        <v>42341</v>
      </c>
      <c r="E263" t="s">
        <v>176</v>
      </c>
      <c r="F263" t="s">
        <v>44040</v>
      </c>
      <c r="G263" t="s">
        <v>44034</v>
      </c>
      <c r="H263">
        <v>105</v>
      </c>
      <c r="I263" t="s">
        <v>229</v>
      </c>
      <c r="J263" t="s">
        <v>26</v>
      </c>
      <c r="M263" t="s">
        <v>16832</v>
      </c>
      <c r="N263" t="s">
        <v>27771</v>
      </c>
      <c r="O263" t="s">
        <v>27772</v>
      </c>
      <c r="P263" t="s">
        <v>2304</v>
      </c>
      <c r="Q263" t="s">
        <v>27773</v>
      </c>
      <c r="R263" t="s">
        <v>27774</v>
      </c>
      <c r="S263" t="s">
        <v>27775</v>
      </c>
      <c r="T263">
        <v>6.9</v>
      </c>
      <c r="U263">
        <v>155645</v>
      </c>
      <c r="V263" s="12">
        <f>W263*1.09195121025074</f>
        <v>103735364.9738203</v>
      </c>
      <c r="W263" s="3">
        <v>95000000</v>
      </c>
      <c r="X263" s="13">
        <f>Y263*1.09195121025074</f>
        <v>219647463.35192382</v>
      </c>
      <c r="Y263" s="3">
        <v>201151353</v>
      </c>
      <c r="Z263" s="13">
        <f>AA263*1.09195121025074</f>
        <v>592221216.28947628</v>
      </c>
      <c r="AA263" s="3">
        <v>542351353</v>
      </c>
      <c r="AB263">
        <v>448</v>
      </c>
    </row>
    <row r="264" spans="1:28" hidden="1" x14ac:dyDescent="0.2">
      <c r="A264" t="s">
        <v>5479</v>
      </c>
      <c r="B264" t="s">
        <v>5480</v>
      </c>
      <c r="C264">
        <v>2001</v>
      </c>
      <c r="D264" t="s">
        <v>3780</v>
      </c>
      <c r="E264" t="s">
        <v>1045</v>
      </c>
      <c r="F264" t="s">
        <v>44032</v>
      </c>
      <c r="H264">
        <v>123</v>
      </c>
      <c r="I264" t="s">
        <v>5481</v>
      </c>
      <c r="J264" t="s">
        <v>308</v>
      </c>
      <c r="M264" t="s">
        <v>5482</v>
      </c>
      <c r="N264" t="s">
        <v>5483</v>
      </c>
      <c r="O264" t="s">
        <v>5484</v>
      </c>
      <c r="P264" t="s">
        <v>5485</v>
      </c>
      <c r="Q264" t="s">
        <v>5486</v>
      </c>
      <c r="R264" t="s">
        <v>5487</v>
      </c>
      <c r="S264" t="s">
        <v>5488</v>
      </c>
      <c r="T264">
        <v>7.8</v>
      </c>
      <c r="U264">
        <v>14548</v>
      </c>
      <c r="W264"/>
      <c r="X264"/>
      <c r="Y264">
        <v>624757</v>
      </c>
      <c r="Z264"/>
      <c r="AA264">
        <v>8772695</v>
      </c>
      <c r="AB264">
        <v>65</v>
      </c>
    </row>
    <row r="265" spans="1:28" x14ac:dyDescent="0.2">
      <c r="A265" t="s">
        <v>17510</v>
      </c>
      <c r="B265" t="s">
        <v>17511</v>
      </c>
      <c r="C265">
        <v>2014</v>
      </c>
      <c r="D265" t="s">
        <v>17512</v>
      </c>
      <c r="E265" t="s">
        <v>16512</v>
      </c>
      <c r="F265" t="s">
        <v>44031</v>
      </c>
      <c r="G265" t="s">
        <v>44033</v>
      </c>
      <c r="H265">
        <v>123</v>
      </c>
      <c r="I265" t="s">
        <v>1026</v>
      </c>
      <c r="J265" t="s">
        <v>26</v>
      </c>
      <c r="K265" t="s">
        <v>934</v>
      </c>
      <c r="M265" t="s">
        <v>17513</v>
      </c>
      <c r="N265" t="s">
        <v>17514</v>
      </c>
      <c r="O265" t="s">
        <v>17515</v>
      </c>
      <c r="P265" t="s">
        <v>17516</v>
      </c>
      <c r="Q265" t="s">
        <v>17516</v>
      </c>
      <c r="R265" t="s">
        <v>17517</v>
      </c>
      <c r="S265" t="s">
        <v>17518</v>
      </c>
      <c r="T265">
        <v>6.4</v>
      </c>
      <c r="U265">
        <v>369814</v>
      </c>
      <c r="V265" s="12">
        <f>W265*1.09324733035956</f>
        <v>174919572.85752961</v>
      </c>
      <c r="W265" s="3">
        <v>160000000</v>
      </c>
      <c r="X265" s="13">
        <f>Y265*1.09324733035956</f>
        <v>219388576.70130086</v>
      </c>
      <c r="Y265" s="3">
        <v>200676069</v>
      </c>
      <c r="Z265" s="13">
        <f>AA265*1.09324733035956</f>
        <v>573928685.93690622</v>
      </c>
      <c r="AA265" s="3">
        <v>524976069</v>
      </c>
      <c r="AB265">
        <v>1643</v>
      </c>
    </row>
    <row r="266" spans="1:28" x14ac:dyDescent="0.2">
      <c r="A266" t="s">
        <v>33274</v>
      </c>
      <c r="B266" t="s">
        <v>33275</v>
      </c>
      <c r="C266">
        <v>2015</v>
      </c>
      <c r="D266" s="1">
        <v>42135</v>
      </c>
      <c r="E266" t="s">
        <v>16512</v>
      </c>
      <c r="F266" t="s">
        <v>44031</v>
      </c>
      <c r="G266" t="s">
        <v>44042</v>
      </c>
      <c r="H266">
        <v>148</v>
      </c>
      <c r="I266" t="s">
        <v>33276</v>
      </c>
      <c r="J266" t="s">
        <v>26</v>
      </c>
      <c r="K266" t="s">
        <v>308</v>
      </c>
      <c r="L266" t="s">
        <v>64</v>
      </c>
      <c r="M266" t="s">
        <v>3736</v>
      </c>
      <c r="N266" t="s">
        <v>33277</v>
      </c>
      <c r="O266" t="s">
        <v>33278</v>
      </c>
      <c r="P266" t="s">
        <v>9512</v>
      </c>
      <c r="Q266" t="s">
        <v>33279</v>
      </c>
      <c r="R266" t="s">
        <v>33280</v>
      </c>
      <c r="S266" t="s">
        <v>33281</v>
      </c>
      <c r="T266">
        <v>6.8</v>
      </c>
      <c r="U266">
        <v>376138</v>
      </c>
      <c r="V266" s="12">
        <f>W266*1.09195121025074</f>
        <v>267528046.51143131</v>
      </c>
      <c r="W266" s="3">
        <v>245000000</v>
      </c>
      <c r="X266" s="13">
        <f>Y266*1.09195121025074</f>
        <v>218471711.43799362</v>
      </c>
      <c r="Y266" s="3">
        <v>200074609</v>
      </c>
      <c r="Z266" s="13">
        <f>AA266*1.09195121025074</f>
        <v>961653705.13464725</v>
      </c>
      <c r="AA266" s="3">
        <v>880674609</v>
      </c>
      <c r="AB266">
        <v>1161</v>
      </c>
    </row>
    <row r="267" spans="1:28" x14ac:dyDescent="0.2">
      <c r="A267" t="s">
        <v>14138</v>
      </c>
      <c r="B267" t="s">
        <v>14139</v>
      </c>
      <c r="C267">
        <v>2009</v>
      </c>
      <c r="D267" t="s">
        <v>14140</v>
      </c>
      <c r="E267" t="s">
        <v>16512</v>
      </c>
      <c r="F267" t="s">
        <v>44031</v>
      </c>
      <c r="G267" t="s">
        <v>44033</v>
      </c>
      <c r="H267">
        <v>107</v>
      </c>
      <c r="I267" t="s">
        <v>229</v>
      </c>
      <c r="J267" t="s">
        <v>26</v>
      </c>
      <c r="M267" t="s">
        <v>14141</v>
      </c>
      <c r="N267" t="s">
        <v>14142</v>
      </c>
      <c r="O267" t="s">
        <v>14143</v>
      </c>
      <c r="P267" t="s">
        <v>190</v>
      </c>
      <c r="Q267" t="s">
        <v>14144</v>
      </c>
      <c r="R267" t="s">
        <v>14145</v>
      </c>
      <c r="S267" t="s">
        <v>14146</v>
      </c>
      <c r="T267">
        <v>6.6</v>
      </c>
      <c r="U267">
        <v>459736</v>
      </c>
      <c r="V267" s="12">
        <f>W267*1.20636999678377</f>
        <v>180955499.51756549</v>
      </c>
      <c r="W267" s="3">
        <v>150000000</v>
      </c>
      <c r="X267" s="13">
        <f>Y267*1.20636999678377</f>
        <v>217005643.53154439</v>
      </c>
      <c r="Y267" s="3">
        <v>179883157</v>
      </c>
      <c r="Z267" s="13">
        <f>AA267*1.20636999678377</f>
        <v>450051846.04382402</v>
      </c>
      <c r="AA267" s="3">
        <v>373062864</v>
      </c>
      <c r="AB267">
        <v>716</v>
      </c>
    </row>
    <row r="268" spans="1:28" x14ac:dyDescent="0.2">
      <c r="A268" t="s">
        <v>15179</v>
      </c>
      <c r="B268" t="s">
        <v>15180</v>
      </c>
      <c r="C268">
        <v>2008</v>
      </c>
      <c r="D268" t="s">
        <v>15181</v>
      </c>
      <c r="E268" t="s">
        <v>44037</v>
      </c>
      <c r="F268" t="s">
        <v>44031</v>
      </c>
      <c r="G268" t="s">
        <v>44038</v>
      </c>
      <c r="H268">
        <v>89</v>
      </c>
      <c r="I268" t="s">
        <v>25</v>
      </c>
      <c r="J268" t="s">
        <v>26</v>
      </c>
      <c r="K268" t="s">
        <v>64</v>
      </c>
      <c r="M268" t="s">
        <v>8098</v>
      </c>
      <c r="N268" t="s">
        <v>15182</v>
      </c>
      <c r="O268" t="s">
        <v>15183</v>
      </c>
      <c r="P268" t="s">
        <v>979</v>
      </c>
      <c r="Q268" t="s">
        <v>8101</v>
      </c>
      <c r="R268" t="s">
        <v>15184</v>
      </c>
      <c r="S268" t="s">
        <v>15185</v>
      </c>
      <c r="T268">
        <v>6.6</v>
      </c>
      <c r="U268">
        <v>200033</v>
      </c>
      <c r="V268" s="12">
        <f>W268*1.20207800169993</f>
        <v>180311700.2549895</v>
      </c>
      <c r="W268" s="3">
        <v>150000000</v>
      </c>
      <c r="X268" s="13">
        <f>Y268*1.20207800169993</f>
        <v>216387203.06010601</v>
      </c>
      <c r="Y268" s="3">
        <v>180010950</v>
      </c>
      <c r="Z268" s="13">
        <f>AA268*1.20207800169993</f>
        <v>725935330.76220036</v>
      </c>
      <c r="AA268" s="3">
        <v>603900354</v>
      </c>
      <c r="AB268">
        <v>151</v>
      </c>
    </row>
    <row r="269" spans="1:28" x14ac:dyDescent="0.2">
      <c r="A269" t="s">
        <v>25887</v>
      </c>
      <c r="B269" t="s">
        <v>25888</v>
      </c>
      <c r="C269">
        <v>2011</v>
      </c>
      <c r="D269" t="s">
        <v>13395</v>
      </c>
      <c r="E269" t="s">
        <v>16512</v>
      </c>
      <c r="F269" t="s">
        <v>44031</v>
      </c>
      <c r="G269" t="s">
        <v>44045</v>
      </c>
      <c r="H269">
        <v>129</v>
      </c>
      <c r="I269" t="s">
        <v>229</v>
      </c>
      <c r="J269" t="s">
        <v>26</v>
      </c>
      <c r="K269" t="s">
        <v>27</v>
      </c>
      <c r="L269" t="s">
        <v>64</v>
      </c>
      <c r="M269" t="s">
        <v>1895</v>
      </c>
      <c r="N269" t="s">
        <v>12916</v>
      </c>
      <c r="O269" t="s">
        <v>25889</v>
      </c>
      <c r="P269" t="s">
        <v>9224</v>
      </c>
      <c r="Q269" t="s">
        <v>19288</v>
      </c>
      <c r="R269" t="s">
        <v>25890</v>
      </c>
      <c r="S269" t="s">
        <v>25891</v>
      </c>
      <c r="T269">
        <v>7.5</v>
      </c>
      <c r="U269">
        <v>413820</v>
      </c>
      <c r="V269" s="12">
        <f>W269*1.1505830469594</f>
        <v>143822880.86992499</v>
      </c>
      <c r="W269" s="3">
        <v>125000000</v>
      </c>
      <c r="X269" s="13">
        <f>Y269*1.1505830469594</f>
        <v>214984622.10198361</v>
      </c>
      <c r="Y269" s="3">
        <v>186848418</v>
      </c>
      <c r="Z269" s="13">
        <f>AA269*1.1505830469594</f>
        <v>625742769.86648941</v>
      </c>
      <c r="AA269" s="3">
        <v>543848418</v>
      </c>
      <c r="AB269">
        <v>448</v>
      </c>
    </row>
    <row r="270" spans="1:28" x14ac:dyDescent="0.2">
      <c r="A270" t="s">
        <v>9843</v>
      </c>
      <c r="B270" t="s">
        <v>9844</v>
      </c>
      <c r="C270">
        <v>2006</v>
      </c>
      <c r="D270" s="1">
        <v>39203</v>
      </c>
      <c r="E270" t="s">
        <v>16512</v>
      </c>
      <c r="F270" t="s">
        <v>44031</v>
      </c>
      <c r="G270" t="s">
        <v>44042</v>
      </c>
      <c r="H270">
        <v>144</v>
      </c>
      <c r="I270" t="s">
        <v>9845</v>
      </c>
      <c r="J270" t="s">
        <v>26</v>
      </c>
      <c r="K270" t="s">
        <v>6812</v>
      </c>
      <c r="L270" t="s">
        <v>307</v>
      </c>
      <c r="M270" t="s">
        <v>1495</v>
      </c>
      <c r="N270" t="s">
        <v>4524</v>
      </c>
      <c r="O270" t="s">
        <v>9846</v>
      </c>
      <c r="P270" t="s">
        <v>9512</v>
      </c>
      <c r="Q270" t="s">
        <v>9847</v>
      </c>
      <c r="R270" t="s">
        <v>9848</v>
      </c>
      <c r="S270" t="s">
        <v>9849</v>
      </c>
      <c r="T270">
        <v>8</v>
      </c>
      <c r="U270">
        <v>569968</v>
      </c>
      <c r="V270" s="12">
        <f>W270*1.28378472222222</f>
        <v>192567708.33333302</v>
      </c>
      <c r="W270" s="3">
        <v>150000000</v>
      </c>
      <c r="X270" s="13">
        <f>Y270*1.28378472222222</f>
        <v>214964565.24583298</v>
      </c>
      <c r="Y270" s="3">
        <v>167445960</v>
      </c>
      <c r="Z270" s="13">
        <f>AA270*1.28378472222222</f>
        <v>791455359.69746399</v>
      </c>
      <c r="AA270" s="3">
        <v>616501619</v>
      </c>
      <c r="AB270">
        <v>2409</v>
      </c>
    </row>
    <row r="271" spans="1:28" x14ac:dyDescent="0.2">
      <c r="A271" t="s">
        <v>42798</v>
      </c>
      <c r="B271" t="s">
        <v>42799</v>
      </c>
      <c r="C271">
        <v>2019</v>
      </c>
      <c r="D271" s="1">
        <v>43594</v>
      </c>
      <c r="E271" t="s">
        <v>176</v>
      </c>
      <c r="F271" t="s">
        <v>44034</v>
      </c>
      <c r="G271" t="s">
        <v>44046</v>
      </c>
      <c r="H271">
        <v>169</v>
      </c>
      <c r="I271" t="s">
        <v>177</v>
      </c>
      <c r="J271" t="s">
        <v>26</v>
      </c>
      <c r="K271" t="s">
        <v>6510</v>
      </c>
      <c r="L271" t="s">
        <v>308</v>
      </c>
      <c r="M271" t="s">
        <v>24584</v>
      </c>
      <c r="N271" t="s">
        <v>42800</v>
      </c>
      <c r="O271" t="s">
        <v>42801</v>
      </c>
      <c r="P271" t="s">
        <v>28533</v>
      </c>
      <c r="Q271" t="s">
        <v>42802</v>
      </c>
      <c r="R271" t="s">
        <v>42803</v>
      </c>
      <c r="S271" t="s">
        <v>42804</v>
      </c>
      <c r="T271">
        <v>6.5</v>
      </c>
      <c r="U271">
        <v>192182</v>
      </c>
      <c r="V271" s="12">
        <f>W271*1.01233684194057</f>
        <v>79974610.513305038</v>
      </c>
      <c r="W271" s="3">
        <v>79000000</v>
      </c>
      <c r="X271" s="13">
        <f>Y271*1.01233684194057</f>
        <v>214203620.20953101</v>
      </c>
      <c r="Y271" s="3">
        <v>211593228</v>
      </c>
      <c r="Z271" s="13">
        <f>AA271*1.01233684194057</f>
        <v>478929704.37699008</v>
      </c>
      <c r="AA271" s="3">
        <v>473093228</v>
      </c>
      <c r="AB271">
        <v>2231</v>
      </c>
    </row>
    <row r="272" spans="1:28" hidden="1" x14ac:dyDescent="0.2">
      <c r="A272" t="s">
        <v>5551</v>
      </c>
      <c r="B272" t="s">
        <v>5553</v>
      </c>
      <c r="C272">
        <v>2001</v>
      </c>
      <c r="D272" t="s">
        <v>2656</v>
      </c>
      <c r="E272" t="s">
        <v>1045</v>
      </c>
      <c r="F272" t="s">
        <v>44032</v>
      </c>
      <c r="G272" t="s">
        <v>44036</v>
      </c>
      <c r="H272">
        <v>137</v>
      </c>
      <c r="I272" t="s">
        <v>3660</v>
      </c>
      <c r="J272" t="s">
        <v>3179</v>
      </c>
      <c r="K272" t="s">
        <v>26</v>
      </c>
      <c r="M272" t="s">
        <v>5554</v>
      </c>
      <c r="N272" t="s">
        <v>5555</v>
      </c>
      <c r="O272" t="s">
        <v>5556</v>
      </c>
      <c r="P272" t="s">
        <v>5557</v>
      </c>
      <c r="Q272" t="s">
        <v>5558</v>
      </c>
      <c r="R272" t="s">
        <v>5559</v>
      </c>
      <c r="S272" t="s">
        <v>5560</v>
      </c>
      <c r="T272">
        <v>8</v>
      </c>
      <c r="U272">
        <v>44669</v>
      </c>
      <c r="W272"/>
      <c r="X272"/>
      <c r="Y272"/>
      <c r="Z272"/>
      <c r="AA272">
        <v>343132</v>
      </c>
      <c r="AB272">
        <v>173</v>
      </c>
    </row>
    <row r="273" spans="1:28" x14ac:dyDescent="0.2">
      <c r="A273" t="s">
        <v>20541</v>
      </c>
      <c r="B273" t="s">
        <v>20542</v>
      </c>
      <c r="C273">
        <v>2009</v>
      </c>
      <c r="D273" t="s">
        <v>12624</v>
      </c>
      <c r="E273" t="s">
        <v>44043</v>
      </c>
      <c r="F273" t="s">
        <v>44038</v>
      </c>
      <c r="G273" t="s">
        <v>44040</v>
      </c>
      <c r="H273">
        <v>105</v>
      </c>
      <c r="I273" t="s">
        <v>433</v>
      </c>
      <c r="J273" t="s">
        <v>26</v>
      </c>
      <c r="M273" t="s">
        <v>4089</v>
      </c>
      <c r="N273" t="s">
        <v>13825</v>
      </c>
      <c r="O273" t="s">
        <v>20543</v>
      </c>
      <c r="P273" t="s">
        <v>979</v>
      </c>
      <c r="Q273" t="s">
        <v>20544</v>
      </c>
      <c r="R273" t="s">
        <v>20545</v>
      </c>
      <c r="S273" t="s">
        <v>20546</v>
      </c>
      <c r="T273">
        <v>6</v>
      </c>
      <c r="U273">
        <v>173173</v>
      </c>
      <c r="V273" s="12">
        <f>W273*1.20636999678377</f>
        <v>180955499.51756549</v>
      </c>
      <c r="W273" s="3">
        <v>150000000</v>
      </c>
      <c r="X273" s="13">
        <f>Y273*1.20636999678377</f>
        <v>213821507.13271344</v>
      </c>
      <c r="Y273" s="3">
        <v>177243721</v>
      </c>
      <c r="Z273" s="13">
        <f>AA273*1.20636999678377</f>
        <v>498358888.97425556</v>
      </c>
      <c r="AA273" s="3">
        <v>413106170</v>
      </c>
      <c r="AB273">
        <v>227</v>
      </c>
    </row>
    <row r="274" spans="1:28" x14ac:dyDescent="0.2">
      <c r="A274" t="s">
        <v>28959</v>
      </c>
      <c r="B274" t="s">
        <v>28960</v>
      </c>
      <c r="C274">
        <v>2012</v>
      </c>
      <c r="D274" t="s">
        <v>13781</v>
      </c>
      <c r="E274" t="s">
        <v>44037</v>
      </c>
      <c r="F274" t="s">
        <v>44031</v>
      </c>
      <c r="G274" t="s">
        <v>44038</v>
      </c>
      <c r="H274">
        <v>101</v>
      </c>
      <c r="I274" t="s">
        <v>25</v>
      </c>
      <c r="J274" t="s">
        <v>26</v>
      </c>
      <c r="M274" t="s">
        <v>28961</v>
      </c>
      <c r="N274" t="s">
        <v>28962</v>
      </c>
      <c r="O274" t="s">
        <v>28963</v>
      </c>
      <c r="P274" t="s">
        <v>13558</v>
      </c>
      <c r="Q274" t="s">
        <v>28964</v>
      </c>
      <c r="R274" t="s">
        <v>28965</v>
      </c>
      <c r="S274" t="s">
        <v>28966</v>
      </c>
      <c r="T274">
        <v>7.7</v>
      </c>
      <c r="U274">
        <v>371521</v>
      </c>
      <c r="V274" s="12">
        <f>W274*1.12725506764114</f>
        <v>185997086.16078809</v>
      </c>
      <c r="W274" s="3">
        <v>165000000</v>
      </c>
      <c r="X274" s="13">
        <f>Y274*1.12725506764114</f>
        <v>213527911.55247512</v>
      </c>
      <c r="Y274" s="3">
        <v>189422889</v>
      </c>
      <c r="Z274" s="13">
        <f>AA274*1.12725506764114</f>
        <v>531188389.61374837</v>
      </c>
      <c r="AA274" s="3">
        <v>471222889</v>
      </c>
      <c r="AB274">
        <v>444</v>
      </c>
    </row>
    <row r="275" spans="1:28" x14ac:dyDescent="0.2">
      <c r="A275" t="s">
        <v>33300</v>
      </c>
      <c r="B275" t="s">
        <v>33301</v>
      </c>
      <c r="C275">
        <v>2015</v>
      </c>
      <c r="D275" t="s">
        <v>27861</v>
      </c>
      <c r="E275" t="s">
        <v>16512</v>
      </c>
      <c r="F275" t="s">
        <v>44031</v>
      </c>
      <c r="G275" t="s">
        <v>44042</v>
      </c>
      <c r="H275">
        <v>131</v>
      </c>
      <c r="I275" t="s">
        <v>33302</v>
      </c>
      <c r="J275" t="s">
        <v>26</v>
      </c>
      <c r="K275" t="s">
        <v>74</v>
      </c>
      <c r="L275" t="s">
        <v>307</v>
      </c>
      <c r="M275" t="s">
        <v>1695</v>
      </c>
      <c r="N275" t="s">
        <v>33303</v>
      </c>
      <c r="O275" t="s">
        <v>33304</v>
      </c>
      <c r="P275" t="s">
        <v>160</v>
      </c>
      <c r="Q275" t="s">
        <v>33305</v>
      </c>
      <c r="R275" t="s">
        <v>33306</v>
      </c>
      <c r="S275" t="s">
        <v>33307</v>
      </c>
      <c r="T275">
        <v>7.4</v>
      </c>
      <c r="U275">
        <v>334530</v>
      </c>
      <c r="V275" s="12">
        <f>W275*1.09195121025074</f>
        <v>163792681.53761101</v>
      </c>
      <c r="W275" s="3">
        <v>150000000</v>
      </c>
      <c r="X275" s="13">
        <f>Y275*1.09195121025074</f>
        <v>212976759.61533111</v>
      </c>
      <c r="Y275" s="3">
        <v>195042377</v>
      </c>
      <c r="Z275" s="13">
        <f>AA275*1.09195121025074</f>
        <v>745493256.93851399</v>
      </c>
      <c r="AA275" s="3">
        <v>682716636</v>
      </c>
      <c r="AB275">
        <v>539</v>
      </c>
    </row>
    <row r="276" spans="1:28" x14ac:dyDescent="0.2">
      <c r="A276" t="s">
        <v>3563</v>
      </c>
      <c r="B276" t="s">
        <v>3564</v>
      </c>
      <c r="C276">
        <v>2001</v>
      </c>
      <c r="D276" t="s">
        <v>2771</v>
      </c>
      <c r="E276" t="s">
        <v>1045</v>
      </c>
      <c r="H276">
        <v>108</v>
      </c>
      <c r="I276" t="s">
        <v>25</v>
      </c>
      <c r="J276" t="s">
        <v>26</v>
      </c>
      <c r="M276" t="s">
        <v>2789</v>
      </c>
      <c r="N276" t="s">
        <v>3565</v>
      </c>
      <c r="O276" t="s">
        <v>3566</v>
      </c>
      <c r="P276" t="s">
        <v>2236</v>
      </c>
      <c r="Q276" t="s">
        <v>3567</v>
      </c>
      <c r="R276" t="s">
        <v>3568</v>
      </c>
      <c r="S276" t="s">
        <v>3569</v>
      </c>
      <c r="T276">
        <v>6.4</v>
      </c>
      <c r="U276">
        <v>236374</v>
      </c>
      <c r="V276" s="12">
        <f>W276*1.46138339920949</f>
        <v>43841501.976284698</v>
      </c>
      <c r="W276" s="3">
        <v>30000000</v>
      </c>
      <c r="X276" s="13">
        <f>Y276*1.46138339920949</f>
        <v>212051984.89861715</v>
      </c>
      <c r="Y276" s="3">
        <v>145103595</v>
      </c>
      <c r="Z276" s="13">
        <f>AA276*1.46138339920949</f>
        <v>420226050.116009</v>
      </c>
      <c r="AA276" s="3">
        <v>287553595</v>
      </c>
      <c r="AB276">
        <v>436</v>
      </c>
    </row>
    <row r="277" spans="1:28" x14ac:dyDescent="0.2">
      <c r="A277" t="s">
        <v>1174</v>
      </c>
      <c r="B277" t="s">
        <v>1175</v>
      </c>
      <c r="C277">
        <v>2003</v>
      </c>
      <c r="D277" t="s">
        <v>1176</v>
      </c>
      <c r="E277" t="s">
        <v>16512</v>
      </c>
      <c r="F277" t="s">
        <v>44033</v>
      </c>
      <c r="H277">
        <v>109</v>
      </c>
      <c r="I277" t="s">
        <v>1178</v>
      </c>
      <c r="J277" t="s">
        <v>26</v>
      </c>
      <c r="M277" t="s">
        <v>423</v>
      </c>
      <c r="N277" t="s">
        <v>1179</v>
      </c>
      <c r="O277" t="s">
        <v>1180</v>
      </c>
      <c r="P277" t="s">
        <v>1181</v>
      </c>
      <c r="Q277" t="s">
        <v>1181</v>
      </c>
      <c r="R277" t="s">
        <v>1182</v>
      </c>
      <c r="S277" t="s">
        <v>1183</v>
      </c>
      <c r="T277">
        <v>6.3</v>
      </c>
      <c r="U277">
        <v>371749</v>
      </c>
      <c r="V277" s="12">
        <f>W277*1.40658152173913</f>
        <v>281316304.347826</v>
      </c>
      <c r="W277" s="3">
        <v>200000000</v>
      </c>
      <c r="X277" s="13">
        <f>Y277*1.40658152173913</f>
        <v>211509227.54256514</v>
      </c>
      <c r="Y277" s="3">
        <v>150371112</v>
      </c>
      <c r="Z277" s="13">
        <f>AA277*1.40658152173913</f>
        <v>609571798.19473898</v>
      </c>
      <c r="AA277" s="3">
        <v>433371112</v>
      </c>
      <c r="AB277">
        <v>1721</v>
      </c>
    </row>
    <row r="278" spans="1:28" x14ac:dyDescent="0.2">
      <c r="A278" t="s">
        <v>2565</v>
      </c>
      <c r="B278" t="s">
        <v>2566</v>
      </c>
      <c r="C278">
        <v>2001</v>
      </c>
      <c r="D278" t="s">
        <v>2369</v>
      </c>
      <c r="E278" t="s">
        <v>16512</v>
      </c>
      <c r="F278" t="s">
        <v>44044</v>
      </c>
      <c r="G278" t="s">
        <v>44042</v>
      </c>
      <c r="H278">
        <v>106</v>
      </c>
      <c r="I278" t="s">
        <v>97</v>
      </c>
      <c r="J278" t="s">
        <v>26</v>
      </c>
      <c r="K278" t="s">
        <v>308</v>
      </c>
      <c r="M278" t="s">
        <v>1542</v>
      </c>
      <c r="N278" t="s">
        <v>2567</v>
      </c>
      <c r="O278" t="s">
        <v>2568</v>
      </c>
      <c r="P278" t="s">
        <v>2569</v>
      </c>
      <c r="Q278" t="s">
        <v>2570</v>
      </c>
      <c r="R278" t="s">
        <v>2571</v>
      </c>
      <c r="S278" t="s">
        <v>2572</v>
      </c>
      <c r="T278">
        <v>6.8</v>
      </c>
      <c r="U278">
        <v>341160</v>
      </c>
      <c r="V278" s="12">
        <f>W278*1.46138339920949</f>
        <v>55532569.169960618</v>
      </c>
      <c r="W278" s="3">
        <v>38000000</v>
      </c>
      <c r="X278" s="13">
        <f>Y278*1.46138339920949</f>
        <v>211219478.61758947</v>
      </c>
      <c r="Y278" s="3">
        <v>144533925</v>
      </c>
      <c r="Z278" s="13">
        <f>AA278*1.46138339920949</f>
        <v>313429612.6851787</v>
      </c>
      <c r="AA278" s="3">
        <v>214474595</v>
      </c>
      <c r="AB278">
        <v>1067</v>
      </c>
    </row>
    <row r="279" spans="1:28" x14ac:dyDescent="0.2">
      <c r="A279" t="s">
        <v>13799</v>
      </c>
      <c r="B279" t="s">
        <v>13800</v>
      </c>
      <c r="C279">
        <v>2006</v>
      </c>
      <c r="D279" s="1">
        <v>39417</v>
      </c>
      <c r="E279" t="s">
        <v>44035</v>
      </c>
      <c r="F279" t="s">
        <v>44032</v>
      </c>
      <c r="H279">
        <v>117</v>
      </c>
      <c r="I279" t="s">
        <v>25</v>
      </c>
      <c r="J279" t="s">
        <v>26</v>
      </c>
      <c r="K279" t="s">
        <v>51</v>
      </c>
      <c r="M279" t="s">
        <v>13801</v>
      </c>
      <c r="N279" t="s">
        <v>10068</v>
      </c>
      <c r="O279" t="s">
        <v>13802</v>
      </c>
      <c r="P279" t="s">
        <v>510</v>
      </c>
      <c r="Q279" t="s">
        <v>13803</v>
      </c>
      <c r="R279" t="s">
        <v>13804</v>
      </c>
      <c r="S279" t="s">
        <v>13805</v>
      </c>
      <c r="T279">
        <v>8</v>
      </c>
      <c r="U279">
        <v>437433</v>
      </c>
      <c r="V279" s="12">
        <f>W279*1.28378472222222</f>
        <v>70608159.722222105</v>
      </c>
      <c r="W279" s="3">
        <v>55000000</v>
      </c>
      <c r="X279" s="13">
        <f>Y279*1.28378472222222</f>
        <v>209984121.13218716</v>
      </c>
      <c r="Y279" s="3">
        <v>163566459</v>
      </c>
      <c r="Z279" s="13">
        <f>AA279*1.28378472222222</f>
        <v>394285752.74739516</v>
      </c>
      <c r="AA279" s="3">
        <v>307127625</v>
      </c>
      <c r="AB279">
        <v>783</v>
      </c>
    </row>
    <row r="280" spans="1:28" x14ac:dyDescent="0.2">
      <c r="A280" t="s">
        <v>4631</v>
      </c>
      <c r="B280" t="s">
        <v>4632</v>
      </c>
      <c r="C280">
        <v>2002</v>
      </c>
      <c r="D280" t="s">
        <v>2310</v>
      </c>
      <c r="E280" t="s">
        <v>44037</v>
      </c>
      <c r="F280" t="s">
        <v>44031</v>
      </c>
      <c r="G280" t="s">
        <v>44038</v>
      </c>
      <c r="H280">
        <v>85</v>
      </c>
      <c r="I280" t="s">
        <v>25</v>
      </c>
      <c r="J280" t="s">
        <v>26</v>
      </c>
      <c r="K280" t="s">
        <v>4633</v>
      </c>
      <c r="M280" t="s">
        <v>4634</v>
      </c>
      <c r="N280" t="s">
        <v>4635</v>
      </c>
      <c r="O280" t="s">
        <v>4636</v>
      </c>
      <c r="P280" t="s">
        <v>4637</v>
      </c>
      <c r="Q280" t="s">
        <v>4638</v>
      </c>
      <c r="R280" t="s">
        <v>4639</v>
      </c>
      <c r="S280" t="s">
        <v>4640</v>
      </c>
      <c r="T280">
        <v>7.2</v>
      </c>
      <c r="U280">
        <v>163741</v>
      </c>
      <c r="V280" s="12">
        <f>W280*1.43863813229572</f>
        <v>115091050.58365761</v>
      </c>
      <c r="W280" s="3">
        <v>80000000</v>
      </c>
      <c r="X280" s="13">
        <f>Y280*1.43863813229572</f>
        <v>209745294.11961091</v>
      </c>
      <c r="Y280" s="3">
        <v>145794338</v>
      </c>
      <c r="Z280" s="13">
        <f>AA280*1.43863813229572</f>
        <v>392955591.24214011</v>
      </c>
      <c r="AA280" s="3">
        <v>273144151</v>
      </c>
      <c r="AB280">
        <v>397</v>
      </c>
    </row>
    <row r="281" spans="1:28" x14ac:dyDescent="0.2">
      <c r="A281" t="s">
        <v>21432</v>
      </c>
      <c r="B281" t="s">
        <v>21433</v>
      </c>
      <c r="C281">
        <v>2010</v>
      </c>
      <c r="D281" t="s">
        <v>18356</v>
      </c>
      <c r="E281" t="s">
        <v>16512</v>
      </c>
      <c r="F281" t="s">
        <v>44032</v>
      </c>
      <c r="G281" t="s">
        <v>44040</v>
      </c>
      <c r="H281">
        <v>140</v>
      </c>
      <c r="I281" t="s">
        <v>5301</v>
      </c>
      <c r="J281" t="s">
        <v>26</v>
      </c>
      <c r="K281" t="s">
        <v>209</v>
      </c>
      <c r="M281" t="s">
        <v>1757</v>
      </c>
      <c r="N281" t="s">
        <v>21434</v>
      </c>
      <c r="O281" t="s">
        <v>21435</v>
      </c>
      <c r="P281" t="s">
        <v>21436</v>
      </c>
      <c r="Q281" t="s">
        <v>21437</v>
      </c>
      <c r="R281" t="s">
        <v>21438</v>
      </c>
      <c r="S281" t="s">
        <v>21439</v>
      </c>
      <c r="T281">
        <v>6.2</v>
      </c>
      <c r="U281">
        <v>157587</v>
      </c>
      <c r="V281" s="12">
        <f>W281*1.18690152988223</f>
        <v>47476061.195289202</v>
      </c>
      <c r="W281" s="3">
        <v>40000000</v>
      </c>
      <c r="X281" s="13">
        <f>Y281*1.18690152988223</f>
        <v>209596861.56857836</v>
      </c>
      <c r="Y281" s="3">
        <v>176591618</v>
      </c>
      <c r="Z281" s="13">
        <f>AA281*1.18690152988223</f>
        <v>426247224.9323194</v>
      </c>
      <c r="AA281" s="3">
        <v>359126022</v>
      </c>
      <c r="AB281">
        <v>473</v>
      </c>
    </row>
    <row r="282" spans="1:28" x14ac:dyDescent="0.2">
      <c r="A282" t="s">
        <v>32648</v>
      </c>
      <c r="B282" t="s">
        <v>32649</v>
      </c>
      <c r="C282">
        <v>2014</v>
      </c>
      <c r="D282" t="s">
        <v>32650</v>
      </c>
      <c r="E282" t="s">
        <v>16512</v>
      </c>
      <c r="F282" t="s">
        <v>44038</v>
      </c>
      <c r="G282" t="s">
        <v>44044</v>
      </c>
      <c r="H282">
        <v>112</v>
      </c>
      <c r="I282" t="s">
        <v>25</v>
      </c>
      <c r="J282" t="s">
        <v>26</v>
      </c>
      <c r="M282" t="s">
        <v>17693</v>
      </c>
      <c r="N282" t="s">
        <v>32651</v>
      </c>
      <c r="O282" t="s">
        <v>32652</v>
      </c>
      <c r="P282" t="s">
        <v>17491</v>
      </c>
      <c r="Q282" t="s">
        <v>22728</v>
      </c>
      <c r="R282" t="s">
        <v>32653</v>
      </c>
      <c r="S282" t="s">
        <v>32654</v>
      </c>
      <c r="T282">
        <v>7</v>
      </c>
      <c r="U282">
        <v>339248</v>
      </c>
      <c r="V282" s="12">
        <f>W282*1.09324733035956</f>
        <v>54662366.517977998</v>
      </c>
      <c r="W282" s="3">
        <v>50000000</v>
      </c>
      <c r="X282" s="13">
        <f>Y282*1.09324733035956</f>
        <v>209596653.35355482</v>
      </c>
      <c r="Y282" s="3">
        <v>191719337</v>
      </c>
      <c r="Z282" s="13">
        <f>AA282*1.09324733035956</f>
        <v>362229875.39468551</v>
      </c>
      <c r="AA282" s="3">
        <v>331333876</v>
      </c>
      <c r="AB282">
        <v>354</v>
      </c>
    </row>
    <row r="283" spans="1:28" x14ac:dyDescent="0.2">
      <c r="A283" t="s">
        <v>10702</v>
      </c>
      <c r="B283" t="s">
        <v>10703</v>
      </c>
      <c r="C283">
        <v>2005</v>
      </c>
      <c r="D283" t="s">
        <v>6236</v>
      </c>
      <c r="E283" t="s">
        <v>1045</v>
      </c>
      <c r="F283" t="s">
        <v>44044</v>
      </c>
      <c r="G283" t="s">
        <v>44050</v>
      </c>
      <c r="H283">
        <v>113</v>
      </c>
      <c r="I283" t="s">
        <v>25</v>
      </c>
      <c r="J283" t="s">
        <v>26</v>
      </c>
      <c r="M283" t="s">
        <v>444</v>
      </c>
      <c r="N283" t="s">
        <v>10704</v>
      </c>
      <c r="O283" t="s">
        <v>10705</v>
      </c>
      <c r="P283" t="s">
        <v>1329</v>
      </c>
      <c r="Q283" t="s">
        <v>10706</v>
      </c>
      <c r="R283" t="s">
        <v>10707</v>
      </c>
      <c r="S283" t="s">
        <v>10708</v>
      </c>
      <c r="T283">
        <v>6.4</v>
      </c>
      <c r="U283">
        <v>159468</v>
      </c>
      <c r="V283" s="12">
        <f>W283*1.32519713261649</f>
        <v>108666164.87455218</v>
      </c>
      <c r="W283" s="3">
        <v>82000000</v>
      </c>
      <c r="X283" s="13">
        <f>Y283*1.32519713261649</f>
        <v>209539455.00286779</v>
      </c>
      <c r="Y283" s="3">
        <v>158119460</v>
      </c>
      <c r="Z283" s="13">
        <f>AA283*1.32519713261649</f>
        <v>253730931.00315461</v>
      </c>
      <c r="AA283" s="3">
        <v>191466556</v>
      </c>
      <c r="AB283">
        <v>337</v>
      </c>
    </row>
    <row r="284" spans="1:28" x14ac:dyDescent="0.2">
      <c r="A284" t="s">
        <v>23456</v>
      </c>
      <c r="B284" t="s">
        <v>23457</v>
      </c>
      <c r="C284">
        <v>2014</v>
      </c>
      <c r="D284" t="s">
        <v>8804</v>
      </c>
      <c r="E284" t="s">
        <v>16512</v>
      </c>
      <c r="F284" t="s">
        <v>44031</v>
      </c>
      <c r="G284" t="s">
        <v>44038</v>
      </c>
      <c r="H284">
        <v>101</v>
      </c>
      <c r="I284" t="s">
        <v>25</v>
      </c>
      <c r="J284" t="s">
        <v>26</v>
      </c>
      <c r="K284" t="s">
        <v>934</v>
      </c>
      <c r="M284" t="s">
        <v>5017</v>
      </c>
      <c r="N284" t="s">
        <v>23458</v>
      </c>
      <c r="O284" t="s">
        <v>23459</v>
      </c>
      <c r="P284" t="s">
        <v>21133</v>
      </c>
      <c r="Q284" t="s">
        <v>23460</v>
      </c>
      <c r="R284" t="s">
        <v>23461</v>
      </c>
      <c r="S284" t="s">
        <v>23462</v>
      </c>
      <c r="T284">
        <v>5.8</v>
      </c>
      <c r="U284">
        <v>198613</v>
      </c>
      <c r="V284" s="12">
        <f>W284*1.09324733035956</f>
        <v>136655916.294945</v>
      </c>
      <c r="W284" s="3">
        <v>125000000</v>
      </c>
      <c r="X284" s="13">
        <f>Y284*1.09324733035956</f>
        <v>209034086.8625564</v>
      </c>
      <c r="Y284" s="3">
        <v>191204754</v>
      </c>
      <c r="Z284" s="13">
        <f>AA284*1.09324733035956</f>
        <v>530230152.52219516</v>
      </c>
      <c r="AA284" s="3">
        <v>485004754</v>
      </c>
      <c r="AB284">
        <v>547</v>
      </c>
    </row>
    <row r="285" spans="1:28" x14ac:dyDescent="0.2">
      <c r="A285" t="s">
        <v>16829</v>
      </c>
      <c r="B285" t="s">
        <v>16830</v>
      </c>
      <c r="C285">
        <v>2011</v>
      </c>
      <c r="D285" t="s">
        <v>16831</v>
      </c>
      <c r="E285" t="s">
        <v>16512</v>
      </c>
      <c r="F285" t="s">
        <v>44031</v>
      </c>
      <c r="G285" t="s">
        <v>44034</v>
      </c>
      <c r="H285">
        <v>115</v>
      </c>
      <c r="I285" t="s">
        <v>25</v>
      </c>
      <c r="J285" t="s">
        <v>26</v>
      </c>
      <c r="M285" t="s">
        <v>16832</v>
      </c>
      <c r="N285" t="s">
        <v>6387</v>
      </c>
      <c r="O285" t="s">
        <v>16833</v>
      </c>
      <c r="P285" t="s">
        <v>16834</v>
      </c>
      <c r="Q285" t="s">
        <v>16835</v>
      </c>
      <c r="R285" t="s">
        <v>16836</v>
      </c>
      <c r="S285" t="s">
        <v>16837</v>
      </c>
      <c r="T285">
        <v>7</v>
      </c>
      <c r="U285">
        <v>731043</v>
      </c>
      <c r="V285" s="12">
        <f>W285*1.1505830469594</f>
        <v>172587457.04391</v>
      </c>
      <c r="W285" s="3">
        <v>150000000</v>
      </c>
      <c r="X285" s="13">
        <f>Y285*1.1505830469594</f>
        <v>208290766.95488149</v>
      </c>
      <c r="Y285" s="3">
        <v>181030624</v>
      </c>
      <c r="Z285" s="13">
        <f>AA285*1.1505830469594</f>
        <v>516987589.21840239</v>
      </c>
      <c r="AA285" s="3">
        <v>449326618</v>
      </c>
      <c r="AB285">
        <v>917</v>
      </c>
    </row>
    <row r="286" spans="1:28" hidden="1" x14ac:dyDescent="0.2">
      <c r="A286" t="s">
        <v>5665</v>
      </c>
      <c r="B286" t="s">
        <v>5666</v>
      </c>
      <c r="C286">
        <v>2002</v>
      </c>
      <c r="D286" t="s">
        <v>5667</v>
      </c>
      <c r="E286" t="s">
        <v>16512</v>
      </c>
      <c r="F286" t="s">
        <v>44044</v>
      </c>
      <c r="G286" t="s">
        <v>44032</v>
      </c>
      <c r="H286">
        <v>142</v>
      </c>
      <c r="I286" t="s">
        <v>943</v>
      </c>
      <c r="J286" t="s">
        <v>944</v>
      </c>
      <c r="M286" t="s">
        <v>5668</v>
      </c>
      <c r="N286" t="s">
        <v>5669</v>
      </c>
      <c r="O286" t="s">
        <v>5670</v>
      </c>
      <c r="P286" t="s">
        <v>5671</v>
      </c>
      <c r="Q286" t="s">
        <v>5672</v>
      </c>
      <c r="R286" t="s">
        <v>5673</v>
      </c>
      <c r="S286" t="s">
        <v>5674</v>
      </c>
      <c r="T286">
        <v>8</v>
      </c>
      <c r="U286">
        <v>14275</v>
      </c>
      <c r="W286" t="s">
        <v>5675</v>
      </c>
      <c r="X286"/>
      <c r="Y286"/>
      <c r="Z286"/>
      <c r="AA286"/>
      <c r="AB286">
        <v>43</v>
      </c>
    </row>
    <row r="287" spans="1:28" x14ac:dyDescent="0.2">
      <c r="A287" t="s">
        <v>15292</v>
      </c>
      <c r="B287" t="s">
        <v>15293</v>
      </c>
      <c r="C287">
        <v>2013</v>
      </c>
      <c r="D287" t="s">
        <v>15294</v>
      </c>
      <c r="E287" t="s">
        <v>44037</v>
      </c>
      <c r="F287" t="s">
        <v>44047</v>
      </c>
      <c r="G287" t="s">
        <v>44031</v>
      </c>
      <c r="H287">
        <v>98</v>
      </c>
      <c r="I287" t="s">
        <v>25</v>
      </c>
      <c r="J287" t="s">
        <v>26</v>
      </c>
      <c r="M287" t="s">
        <v>15295</v>
      </c>
      <c r="N287" t="s">
        <v>15296</v>
      </c>
      <c r="O287" t="s">
        <v>15297</v>
      </c>
      <c r="P287" t="s">
        <v>1391</v>
      </c>
      <c r="Q287" t="s">
        <v>15298</v>
      </c>
      <c r="R287" t="s">
        <v>15299</v>
      </c>
      <c r="S287" t="s">
        <v>15300</v>
      </c>
      <c r="T287">
        <v>7.2</v>
      </c>
      <c r="U287">
        <v>186660</v>
      </c>
      <c r="V287" s="12">
        <f>W287*1.11098185502045</f>
        <v>149982550.42776075</v>
      </c>
      <c r="W287" s="3">
        <v>135000000</v>
      </c>
      <c r="X287" s="13">
        <f>Y287*1.11098185502045</f>
        <v>207940724.00775596</v>
      </c>
      <c r="Y287" s="3">
        <v>187168425</v>
      </c>
      <c r="Z287" s="13">
        <f>AA287*1.11098185502045</f>
        <v>652373731.33130753</v>
      </c>
      <c r="AA287" s="3">
        <v>587204668</v>
      </c>
      <c r="AB287">
        <v>239</v>
      </c>
    </row>
    <row r="288" spans="1:28" x14ac:dyDescent="0.2">
      <c r="A288" t="s">
        <v>41110</v>
      </c>
      <c r="B288" t="s">
        <v>41111</v>
      </c>
      <c r="C288">
        <v>2018</v>
      </c>
      <c r="D288" s="1">
        <v>43466</v>
      </c>
      <c r="E288" t="s">
        <v>44037</v>
      </c>
      <c r="F288" t="s">
        <v>44031</v>
      </c>
      <c r="G288" t="s">
        <v>44038</v>
      </c>
      <c r="H288">
        <v>112</v>
      </c>
      <c r="I288" t="s">
        <v>25</v>
      </c>
      <c r="J288" t="s">
        <v>26</v>
      </c>
      <c r="M288" t="s">
        <v>41112</v>
      </c>
      <c r="N288" t="s">
        <v>41113</v>
      </c>
      <c r="O288" t="s">
        <v>41114</v>
      </c>
      <c r="P288" t="s">
        <v>13558</v>
      </c>
      <c r="Q288" t="s">
        <v>28964</v>
      </c>
      <c r="R288" t="s">
        <v>41115</v>
      </c>
      <c r="S288" t="s">
        <v>41116</v>
      </c>
      <c r="T288">
        <v>7.1</v>
      </c>
      <c r="U288">
        <v>124313</v>
      </c>
      <c r="V288" s="12">
        <f>W288*1.03068014830331</f>
        <v>180369025.95307922</v>
      </c>
      <c r="W288" s="3">
        <v>175000000</v>
      </c>
      <c r="X288" s="13">
        <f>Y288*1.03068014830331</f>
        <v>207261234.51604635</v>
      </c>
      <c r="Y288" s="3">
        <v>201091711</v>
      </c>
      <c r="Z288" s="13">
        <f>AA288*1.03068014830331</f>
        <v>545563699.65465558</v>
      </c>
      <c r="AA288" s="3">
        <v>529323962</v>
      </c>
      <c r="AB288">
        <v>778</v>
      </c>
    </row>
    <row r="289" spans="1:28" x14ac:dyDescent="0.2">
      <c r="A289" t="s">
        <v>282</v>
      </c>
      <c r="B289" t="s">
        <v>283</v>
      </c>
      <c r="C289">
        <v>2000</v>
      </c>
      <c r="D289" t="s">
        <v>284</v>
      </c>
      <c r="E289" t="s">
        <v>44037</v>
      </c>
      <c r="F289" t="s">
        <v>44031</v>
      </c>
      <c r="G289" t="s">
        <v>44040</v>
      </c>
      <c r="H289">
        <v>82</v>
      </c>
      <c r="I289" t="s">
        <v>25</v>
      </c>
      <c r="J289" t="s">
        <v>26</v>
      </c>
      <c r="M289" t="s">
        <v>285</v>
      </c>
      <c r="N289" t="s">
        <v>286</v>
      </c>
      <c r="O289" t="s">
        <v>287</v>
      </c>
      <c r="P289" t="s">
        <v>288</v>
      </c>
      <c r="Q289" t="s">
        <v>289</v>
      </c>
      <c r="R289" t="s">
        <v>290</v>
      </c>
      <c r="S289" t="s">
        <v>291</v>
      </c>
      <c r="T289">
        <v>6.5</v>
      </c>
      <c r="U289">
        <v>51947</v>
      </c>
      <c r="V289" s="12">
        <f>W289*1.5029674796748</f>
        <v>191628353.658537</v>
      </c>
      <c r="W289" s="3">
        <v>127500000</v>
      </c>
      <c r="X289" s="13">
        <f>Y289*1.5029674796748</f>
        <v>207030859.07719558</v>
      </c>
      <c r="Y289" s="3">
        <v>137748063</v>
      </c>
      <c r="Z289" s="13">
        <f>AA289*1.5029674796748</f>
        <v>525772239.44491982</v>
      </c>
      <c r="AA289" s="3">
        <v>349822765</v>
      </c>
      <c r="AB289">
        <v>258</v>
      </c>
    </row>
    <row r="290" spans="1:28" x14ac:dyDescent="0.2">
      <c r="A290" t="s">
        <v>17338</v>
      </c>
      <c r="B290" t="s">
        <v>17339</v>
      </c>
      <c r="C290">
        <v>2014</v>
      </c>
      <c r="D290" s="1">
        <v>41801</v>
      </c>
      <c r="E290" t="s">
        <v>44043</v>
      </c>
      <c r="F290" t="s">
        <v>44032</v>
      </c>
      <c r="G290" t="s">
        <v>44033</v>
      </c>
      <c r="H290">
        <v>169</v>
      </c>
      <c r="I290" t="s">
        <v>12457</v>
      </c>
      <c r="J290" t="s">
        <v>26</v>
      </c>
      <c r="M290" t="s">
        <v>1939</v>
      </c>
      <c r="N290" t="s">
        <v>14664</v>
      </c>
      <c r="O290" t="s">
        <v>17340</v>
      </c>
      <c r="P290" t="s">
        <v>1134</v>
      </c>
      <c r="Q290" t="s">
        <v>17341</v>
      </c>
      <c r="R290" t="s">
        <v>17342</v>
      </c>
      <c r="S290" t="s">
        <v>17343</v>
      </c>
      <c r="T290">
        <v>8.6</v>
      </c>
      <c r="U290">
        <v>1449256</v>
      </c>
      <c r="V290" s="12">
        <f>W290*1.09324733035956</f>
        <v>180385809.50932741</v>
      </c>
      <c r="W290" s="3">
        <v>165000000</v>
      </c>
      <c r="X290" s="13">
        <f>Y290*1.09324733035956</f>
        <v>205552381.6394091</v>
      </c>
      <c r="Y290" s="3">
        <v>188020017</v>
      </c>
      <c r="Z290" s="13">
        <f>AA290*1.09324733035956</f>
        <v>761711392.67123103</v>
      </c>
      <c r="AA290" s="3">
        <v>696742056</v>
      </c>
      <c r="AB290">
        <v>4100</v>
      </c>
    </row>
    <row r="291" spans="1:28" x14ac:dyDescent="0.2">
      <c r="A291" t="s">
        <v>13074</v>
      </c>
      <c r="B291" t="s">
        <v>13075</v>
      </c>
      <c r="C291">
        <v>2012</v>
      </c>
      <c r="D291" t="s">
        <v>13076</v>
      </c>
      <c r="E291" t="s">
        <v>44035</v>
      </c>
      <c r="F291" t="s">
        <v>44032</v>
      </c>
      <c r="G291" t="s">
        <v>44049</v>
      </c>
      <c r="H291">
        <v>150</v>
      </c>
      <c r="I291" t="s">
        <v>11340</v>
      </c>
      <c r="J291" t="s">
        <v>26</v>
      </c>
      <c r="M291" t="s">
        <v>1159</v>
      </c>
      <c r="N291" t="s">
        <v>13077</v>
      </c>
      <c r="O291" t="s">
        <v>13078</v>
      </c>
      <c r="P291" t="s">
        <v>13079</v>
      </c>
      <c r="Q291" t="s">
        <v>13080</v>
      </c>
      <c r="R291" t="s">
        <v>13081</v>
      </c>
      <c r="S291" t="s">
        <v>13082</v>
      </c>
      <c r="T291">
        <v>7.3</v>
      </c>
      <c r="U291">
        <v>240462</v>
      </c>
      <c r="V291" s="12">
        <f>W291*1.12725506764114</f>
        <v>73271579.396674097</v>
      </c>
      <c r="W291" s="3">
        <v>65000000</v>
      </c>
      <c r="X291" s="13">
        <f>Y291*1.12725506764114</f>
        <v>205394860.92886999</v>
      </c>
      <c r="Y291" s="3">
        <v>182207973</v>
      </c>
      <c r="Z291" s="13">
        <f>AA291*1.12725506764114</f>
        <v>310325936.60091275</v>
      </c>
      <c r="AA291" s="3">
        <v>275293450</v>
      </c>
      <c r="AB291">
        <v>797</v>
      </c>
    </row>
    <row r="292" spans="1:28" x14ac:dyDescent="0.2">
      <c r="A292" t="s">
        <v>93</v>
      </c>
      <c r="B292" t="s">
        <v>94</v>
      </c>
      <c r="C292">
        <v>2005</v>
      </c>
      <c r="D292" t="s">
        <v>95</v>
      </c>
      <c r="E292" t="s">
        <v>16512</v>
      </c>
      <c r="F292" t="s">
        <v>44031</v>
      </c>
      <c r="G292" t="s">
        <v>44034</v>
      </c>
      <c r="H292">
        <v>106</v>
      </c>
      <c r="I292" t="s">
        <v>97</v>
      </c>
      <c r="J292" t="s">
        <v>26</v>
      </c>
      <c r="M292" t="s">
        <v>98</v>
      </c>
      <c r="N292" t="s">
        <v>99</v>
      </c>
      <c r="O292" t="s">
        <v>100</v>
      </c>
      <c r="P292" t="s">
        <v>101</v>
      </c>
      <c r="Q292" t="s">
        <v>102</v>
      </c>
      <c r="R292" t="s">
        <v>103</v>
      </c>
      <c r="S292" t="s">
        <v>104</v>
      </c>
      <c r="T292">
        <v>5.7</v>
      </c>
      <c r="U292">
        <v>307944</v>
      </c>
      <c r="V292" s="12">
        <f>W292*1.32519713261649</f>
        <v>132519713.261649</v>
      </c>
      <c r="W292" s="3">
        <v>100000000</v>
      </c>
      <c r="X292" s="13">
        <f>Y292*1.32519713261649</f>
        <v>205002801.64301115</v>
      </c>
      <c r="Y292" s="3">
        <v>154696080</v>
      </c>
      <c r="Z292" s="13">
        <f>AA292*1.32519713261649</f>
        <v>442000863.36136287</v>
      </c>
      <c r="AA292" s="3">
        <v>333535934</v>
      </c>
      <c r="AB292">
        <v>1029</v>
      </c>
    </row>
    <row r="293" spans="1:28" x14ac:dyDescent="0.2">
      <c r="A293" t="s">
        <v>5636</v>
      </c>
      <c r="B293" t="s">
        <v>5637</v>
      </c>
      <c r="C293">
        <v>2002</v>
      </c>
      <c r="D293" t="s">
        <v>2826</v>
      </c>
      <c r="E293" t="s">
        <v>16512</v>
      </c>
      <c r="F293" t="s">
        <v>44031</v>
      </c>
      <c r="G293" t="s">
        <v>44042</v>
      </c>
      <c r="H293">
        <v>124</v>
      </c>
      <c r="I293" t="s">
        <v>25</v>
      </c>
      <c r="J293" t="s">
        <v>26</v>
      </c>
      <c r="K293" t="s">
        <v>307</v>
      </c>
      <c r="L293" t="s">
        <v>308</v>
      </c>
      <c r="M293" t="s">
        <v>1542</v>
      </c>
      <c r="N293" t="s">
        <v>5638</v>
      </c>
      <c r="O293" t="s">
        <v>5639</v>
      </c>
      <c r="P293" t="s">
        <v>365</v>
      </c>
      <c r="Q293" t="s">
        <v>5640</v>
      </c>
      <c r="R293" t="s">
        <v>5641</v>
      </c>
      <c r="S293" t="s">
        <v>5642</v>
      </c>
      <c r="T293">
        <v>5.9</v>
      </c>
      <c r="U293">
        <v>171591</v>
      </c>
      <c r="V293" s="12">
        <f>W293*1.43863813229572</f>
        <v>100704669.2607004</v>
      </c>
      <c r="W293" s="3">
        <v>70000000</v>
      </c>
      <c r="X293" s="13">
        <f>Y293*1.43863813229572</f>
        <v>204443975.902179</v>
      </c>
      <c r="Y293" s="3">
        <v>142109382</v>
      </c>
      <c r="Z293" s="13">
        <f>AA293*1.43863813229572</f>
        <v>399147822.08894944</v>
      </c>
      <c r="AA293" s="3">
        <v>277448382</v>
      </c>
      <c r="AB293">
        <v>751</v>
      </c>
    </row>
    <row r="294" spans="1:28" x14ac:dyDescent="0.2">
      <c r="A294" t="s">
        <v>25804</v>
      </c>
      <c r="B294" t="s">
        <v>25805</v>
      </c>
      <c r="C294">
        <v>2020</v>
      </c>
      <c r="D294" t="s">
        <v>25806</v>
      </c>
      <c r="E294" t="s">
        <v>16512</v>
      </c>
      <c r="F294" t="s">
        <v>44038</v>
      </c>
      <c r="G294" t="s">
        <v>44044</v>
      </c>
      <c r="H294">
        <v>124</v>
      </c>
      <c r="I294" t="s">
        <v>2371</v>
      </c>
      <c r="J294" t="s">
        <v>26</v>
      </c>
      <c r="K294" t="s">
        <v>308</v>
      </c>
      <c r="M294" t="s">
        <v>25807</v>
      </c>
      <c r="N294" t="s">
        <v>25808</v>
      </c>
      <c r="O294" t="s">
        <v>25809</v>
      </c>
      <c r="P294" t="s">
        <v>510</v>
      </c>
      <c r="Q294" t="s">
        <v>25810</v>
      </c>
      <c r="R294" t="s">
        <v>25811</v>
      </c>
      <c r="S294" t="s">
        <v>25812</v>
      </c>
      <c r="T294">
        <v>6.6</v>
      </c>
      <c r="U294">
        <v>111557</v>
      </c>
      <c r="V294" s="13">
        <f>W294</f>
        <v>90000000</v>
      </c>
      <c r="W294" s="3">
        <v>90000000</v>
      </c>
      <c r="X294" s="13">
        <f>Y294</f>
        <v>204417855</v>
      </c>
      <c r="Y294" s="3">
        <v>204417855</v>
      </c>
      <c r="Z294" s="13">
        <f>AA294</f>
        <v>424617855</v>
      </c>
      <c r="AA294" s="3">
        <v>424617855</v>
      </c>
      <c r="AB294">
        <v>1072</v>
      </c>
    </row>
    <row r="295" spans="1:28" hidden="1" x14ac:dyDescent="0.2">
      <c r="A295" t="s">
        <v>5741</v>
      </c>
      <c r="B295" t="s">
        <v>5742</v>
      </c>
      <c r="C295">
        <v>2002</v>
      </c>
      <c r="D295" t="s">
        <v>5491</v>
      </c>
      <c r="E295" t="s">
        <v>176</v>
      </c>
      <c r="H295">
        <v>103</v>
      </c>
      <c r="I295" t="s">
        <v>25</v>
      </c>
      <c r="J295" t="s">
        <v>26</v>
      </c>
      <c r="M295" t="s">
        <v>5743</v>
      </c>
      <c r="N295" t="s">
        <v>5743</v>
      </c>
      <c r="O295" t="s">
        <v>5744</v>
      </c>
      <c r="P295" t="s">
        <v>5745</v>
      </c>
      <c r="Q295" t="s">
        <v>5746</v>
      </c>
      <c r="R295" t="s">
        <v>5747</v>
      </c>
      <c r="S295" t="s">
        <v>5748</v>
      </c>
      <c r="T295">
        <v>6.4</v>
      </c>
      <c r="U295">
        <v>15793</v>
      </c>
      <c r="W295"/>
      <c r="X295"/>
      <c r="Y295">
        <v>3663356</v>
      </c>
      <c r="Z295"/>
      <c r="AA295">
        <v>4412203</v>
      </c>
      <c r="AB295">
        <v>145</v>
      </c>
    </row>
    <row r="296" spans="1:28" x14ac:dyDescent="0.2">
      <c r="A296" t="s">
        <v>20813</v>
      </c>
      <c r="B296" t="s">
        <v>20814</v>
      </c>
      <c r="C296">
        <v>2010</v>
      </c>
      <c r="D296" t="s">
        <v>20815</v>
      </c>
      <c r="E296" t="s">
        <v>16512</v>
      </c>
      <c r="F296" t="s">
        <v>44031</v>
      </c>
      <c r="G296" t="s">
        <v>44033</v>
      </c>
      <c r="H296">
        <v>125</v>
      </c>
      <c r="I296" t="s">
        <v>25</v>
      </c>
      <c r="J296" t="s">
        <v>26</v>
      </c>
      <c r="M296" t="s">
        <v>20816</v>
      </c>
      <c r="N296" t="s">
        <v>20817</v>
      </c>
      <c r="O296" t="s">
        <v>20818</v>
      </c>
      <c r="P296" t="s">
        <v>12600</v>
      </c>
      <c r="Q296" t="s">
        <v>20819</v>
      </c>
      <c r="R296" t="s">
        <v>20820</v>
      </c>
      <c r="S296" t="s">
        <v>20821</v>
      </c>
      <c r="T296">
        <v>6.8</v>
      </c>
      <c r="U296">
        <v>309135</v>
      </c>
      <c r="V296" s="12">
        <f>W296*1.18690152988223</f>
        <v>201773260.07997912</v>
      </c>
      <c r="W296" s="3">
        <v>170000000</v>
      </c>
      <c r="X296" s="13">
        <f>Y296*1.18690152988223</f>
        <v>204221556.64046356</v>
      </c>
      <c r="Y296" s="3">
        <v>172062763</v>
      </c>
      <c r="Z296" s="13">
        <f>AA296*1.18690152988223</f>
        <v>474835105.45361203</v>
      </c>
      <c r="AA296" s="3">
        <v>400062763</v>
      </c>
      <c r="AB296">
        <v>747</v>
      </c>
    </row>
    <row r="297" spans="1:28" x14ac:dyDescent="0.2">
      <c r="A297" t="s">
        <v>23802</v>
      </c>
      <c r="B297" t="s">
        <v>23803</v>
      </c>
      <c r="C297">
        <v>2011</v>
      </c>
      <c r="D297" t="s">
        <v>21970</v>
      </c>
      <c r="E297" t="s">
        <v>16512</v>
      </c>
      <c r="F297" t="s">
        <v>44032</v>
      </c>
      <c r="G297" t="s">
        <v>44033</v>
      </c>
      <c r="H297">
        <v>105</v>
      </c>
      <c r="I297" t="s">
        <v>12457</v>
      </c>
      <c r="J297" t="s">
        <v>26</v>
      </c>
      <c r="K297" t="s">
        <v>23804</v>
      </c>
      <c r="M297" t="s">
        <v>18916</v>
      </c>
      <c r="N297" t="s">
        <v>9119</v>
      </c>
      <c r="O297" t="s">
        <v>23805</v>
      </c>
      <c r="P297" t="s">
        <v>14481</v>
      </c>
      <c r="Q297" t="s">
        <v>23806</v>
      </c>
      <c r="R297" t="s">
        <v>23807</v>
      </c>
      <c r="S297" t="s">
        <v>23808</v>
      </c>
      <c r="T297">
        <v>7.6</v>
      </c>
      <c r="U297">
        <v>490488</v>
      </c>
      <c r="V297" s="12">
        <f>W297*1.1505830469594</f>
        <v>107004223.3672242</v>
      </c>
      <c r="W297" s="3">
        <v>93000000</v>
      </c>
      <c r="X297" s="13">
        <f>Y297*1.1505830469594</f>
        <v>203377272.23840725</v>
      </c>
      <c r="Y297" s="3">
        <v>176760185</v>
      </c>
      <c r="Z297" s="13">
        <f>AA297*1.1505830469594</f>
        <v>554351916.48403895</v>
      </c>
      <c r="AA297" s="3">
        <v>481800873</v>
      </c>
      <c r="AB297">
        <v>713</v>
      </c>
    </row>
    <row r="298" spans="1:28" hidden="1" x14ac:dyDescent="0.2">
      <c r="A298" t="s">
        <v>5768</v>
      </c>
      <c r="B298" t="s">
        <v>5769</v>
      </c>
      <c r="C298">
        <v>2002</v>
      </c>
      <c r="D298" s="1">
        <v>38140</v>
      </c>
      <c r="E298" t="s">
        <v>176</v>
      </c>
      <c r="H298">
        <v>105</v>
      </c>
      <c r="I298" t="s">
        <v>5770</v>
      </c>
      <c r="J298" t="s">
        <v>26</v>
      </c>
      <c r="K298" t="s">
        <v>308</v>
      </c>
      <c r="L298" t="s">
        <v>2225</v>
      </c>
      <c r="M298" t="s">
        <v>5771</v>
      </c>
      <c r="N298" t="s">
        <v>5772</v>
      </c>
      <c r="O298" t="s">
        <v>5773</v>
      </c>
      <c r="P298" t="s">
        <v>5774</v>
      </c>
      <c r="Q298" t="s">
        <v>5775</v>
      </c>
      <c r="R298" t="s">
        <v>5776</v>
      </c>
      <c r="S298" t="s">
        <v>5777</v>
      </c>
      <c r="T298">
        <v>7.7</v>
      </c>
      <c r="U298">
        <v>40082</v>
      </c>
      <c r="W298"/>
      <c r="X298"/>
      <c r="Y298">
        <v>15539656</v>
      </c>
      <c r="Z298"/>
      <c r="AA298">
        <v>25382911</v>
      </c>
      <c r="AB298">
        <v>282</v>
      </c>
    </row>
    <row r="299" spans="1:28" hidden="1" x14ac:dyDescent="0.2">
      <c r="A299" t="s">
        <v>5778</v>
      </c>
      <c r="B299" t="s">
        <v>5779</v>
      </c>
      <c r="C299">
        <v>2002</v>
      </c>
      <c r="D299" t="s">
        <v>5264</v>
      </c>
      <c r="E299" t="s">
        <v>1045</v>
      </c>
      <c r="F299" t="s">
        <v>44032</v>
      </c>
      <c r="H299">
        <v>106</v>
      </c>
      <c r="I299" t="s">
        <v>25</v>
      </c>
      <c r="J299" t="s">
        <v>26</v>
      </c>
      <c r="K299" t="s">
        <v>307</v>
      </c>
      <c r="M299" t="s">
        <v>5780</v>
      </c>
      <c r="N299" t="s">
        <v>5780</v>
      </c>
      <c r="O299" t="s">
        <v>5781</v>
      </c>
      <c r="P299" t="s">
        <v>5782</v>
      </c>
      <c r="Q299" t="s">
        <v>5783</v>
      </c>
      <c r="R299" t="s">
        <v>5784</v>
      </c>
      <c r="S299" t="s">
        <v>5785</v>
      </c>
      <c r="T299">
        <v>6.9</v>
      </c>
      <c r="U299">
        <v>16757</v>
      </c>
      <c r="W299"/>
      <c r="X299"/>
      <c r="Y299">
        <v>1266828</v>
      </c>
      <c r="Z299"/>
      <c r="AA299">
        <v>1934497</v>
      </c>
      <c r="AB299">
        <v>133</v>
      </c>
    </row>
    <row r="300" spans="1:28" x14ac:dyDescent="0.2">
      <c r="A300" t="s">
        <v>14090</v>
      </c>
      <c r="B300" t="s">
        <v>14091</v>
      </c>
      <c r="C300">
        <v>2011</v>
      </c>
      <c r="D300" t="s">
        <v>14092</v>
      </c>
      <c r="E300" t="s">
        <v>16512</v>
      </c>
      <c r="F300" t="s">
        <v>44031</v>
      </c>
      <c r="G300" t="s">
        <v>44033</v>
      </c>
      <c r="H300">
        <v>124</v>
      </c>
      <c r="I300" t="s">
        <v>25</v>
      </c>
      <c r="J300" t="s">
        <v>26</v>
      </c>
      <c r="K300" t="s">
        <v>4779</v>
      </c>
      <c r="L300" t="s">
        <v>27</v>
      </c>
      <c r="M300" t="s">
        <v>746</v>
      </c>
      <c r="N300" t="s">
        <v>14093</v>
      </c>
      <c r="O300" t="s">
        <v>14094</v>
      </c>
      <c r="P300" t="s">
        <v>13116</v>
      </c>
      <c r="Q300" t="s">
        <v>14095</v>
      </c>
      <c r="R300" t="s">
        <v>14096</v>
      </c>
      <c r="S300" t="s">
        <v>14097</v>
      </c>
      <c r="T300">
        <v>6.9</v>
      </c>
      <c r="U300">
        <v>723473</v>
      </c>
      <c r="V300" s="12">
        <f>W300*1.1505830469594</f>
        <v>161081626.57431599</v>
      </c>
      <c r="W300" s="3">
        <v>140000000</v>
      </c>
      <c r="X300" s="13">
        <f>Y300*1.1505830469594</f>
        <v>203255678.62200457</v>
      </c>
      <c r="Y300" s="3">
        <v>176654505</v>
      </c>
      <c r="Z300" s="13">
        <f>AA300*1.1505830469594</f>
        <v>426371299.67997628</v>
      </c>
      <c r="AA300" s="3">
        <v>370569774</v>
      </c>
      <c r="AB300">
        <v>892</v>
      </c>
    </row>
    <row r="301" spans="1:28" x14ac:dyDescent="0.2">
      <c r="A301" t="s">
        <v>24657</v>
      </c>
      <c r="B301" t="s">
        <v>24658</v>
      </c>
      <c r="C301">
        <v>2010</v>
      </c>
      <c r="D301" t="s">
        <v>16101</v>
      </c>
      <c r="E301" t="s">
        <v>176</v>
      </c>
      <c r="F301" t="s">
        <v>44039</v>
      </c>
      <c r="H301">
        <v>110</v>
      </c>
      <c r="I301" t="s">
        <v>25</v>
      </c>
      <c r="J301" t="s">
        <v>26</v>
      </c>
      <c r="M301" t="s">
        <v>7371</v>
      </c>
      <c r="N301" t="s">
        <v>383</v>
      </c>
      <c r="O301" t="s">
        <v>24660</v>
      </c>
      <c r="P301" t="s">
        <v>12600</v>
      </c>
      <c r="Q301" t="s">
        <v>24661</v>
      </c>
      <c r="R301" t="s">
        <v>24662</v>
      </c>
      <c r="S301" t="s">
        <v>24663</v>
      </c>
      <c r="T301">
        <v>7.6</v>
      </c>
      <c r="U301">
        <v>305020</v>
      </c>
      <c r="V301" s="12">
        <f>W301*1.18690152988223</f>
        <v>45102258.135524742</v>
      </c>
      <c r="W301" s="3">
        <v>38000000</v>
      </c>
      <c r="X301" s="13">
        <f>Y301*1.18690152988223</f>
        <v>203248584.61613038</v>
      </c>
      <c r="Y301" s="3">
        <v>171243005</v>
      </c>
      <c r="Z301" s="13">
        <f>AA301*1.18690152988223</f>
        <v>299427870.61028767</v>
      </c>
      <c r="AA301" s="3">
        <v>252276927</v>
      </c>
      <c r="AB301">
        <v>811</v>
      </c>
    </row>
    <row r="302" spans="1:28" x14ac:dyDescent="0.2">
      <c r="A302" t="s">
        <v>17495</v>
      </c>
      <c r="B302" t="s">
        <v>17496</v>
      </c>
      <c r="C302">
        <v>2008</v>
      </c>
      <c r="D302" s="1">
        <v>39640</v>
      </c>
      <c r="E302" t="s">
        <v>16512</v>
      </c>
      <c r="F302" t="s">
        <v>44031</v>
      </c>
      <c r="G302" t="s">
        <v>44042</v>
      </c>
      <c r="H302">
        <v>106</v>
      </c>
      <c r="I302" t="s">
        <v>495</v>
      </c>
      <c r="J302" t="s">
        <v>26</v>
      </c>
      <c r="K302" t="s">
        <v>308</v>
      </c>
      <c r="L302" t="s">
        <v>64</v>
      </c>
      <c r="M302" t="s">
        <v>5199</v>
      </c>
      <c r="N302" t="s">
        <v>17497</v>
      </c>
      <c r="O302" t="s">
        <v>17498</v>
      </c>
      <c r="P302" t="s">
        <v>9512</v>
      </c>
      <c r="Q302" t="s">
        <v>17499</v>
      </c>
      <c r="R302" t="s">
        <v>17500</v>
      </c>
      <c r="S302" t="s">
        <v>17501</v>
      </c>
      <c r="T302">
        <v>6.6</v>
      </c>
      <c r="U302">
        <v>397640</v>
      </c>
      <c r="V302" s="12">
        <f>W302*1.20207800169993</f>
        <v>240415600.339986</v>
      </c>
      <c r="W302" s="3">
        <v>200000000</v>
      </c>
      <c r="X302" s="13">
        <f>Y302*1.20207800169993</f>
        <v>202391982.27752054</v>
      </c>
      <c r="Y302" s="3">
        <v>168368427</v>
      </c>
      <c r="Z302" s="13">
        <f>AA302*1.20207800169993</f>
        <v>708721727.64384151</v>
      </c>
      <c r="AA302" s="3">
        <v>589580482</v>
      </c>
      <c r="AB302">
        <v>1319</v>
      </c>
    </row>
    <row r="303" spans="1:28" x14ac:dyDescent="0.2">
      <c r="A303" t="s">
        <v>24725</v>
      </c>
      <c r="B303" t="s">
        <v>24726</v>
      </c>
      <c r="C303">
        <v>2012</v>
      </c>
      <c r="D303" t="s">
        <v>15059</v>
      </c>
      <c r="E303" t="s">
        <v>16512</v>
      </c>
      <c r="F303" t="s">
        <v>44031</v>
      </c>
      <c r="G303" t="s">
        <v>44038</v>
      </c>
      <c r="H303">
        <v>106</v>
      </c>
      <c r="I303" t="s">
        <v>4309</v>
      </c>
      <c r="J303" t="s">
        <v>26</v>
      </c>
      <c r="K303" t="s">
        <v>787</v>
      </c>
      <c r="M303" t="s">
        <v>198</v>
      </c>
      <c r="N303" t="s">
        <v>24727</v>
      </c>
      <c r="O303" t="s">
        <v>24728</v>
      </c>
      <c r="P303" t="s">
        <v>510</v>
      </c>
      <c r="Q303" t="s">
        <v>24729</v>
      </c>
      <c r="R303" t="s">
        <v>24730</v>
      </c>
      <c r="S303" t="s">
        <v>24731</v>
      </c>
      <c r="T303">
        <v>6.8</v>
      </c>
      <c r="U303">
        <v>329608</v>
      </c>
      <c r="V303" s="12">
        <f>W303*1.12725506764114</f>
        <v>253632390.21925649</v>
      </c>
      <c r="W303" s="3">
        <v>225000000</v>
      </c>
      <c r="X303" s="13">
        <f>Y303*1.12725506764114</f>
        <v>201802164.88494465</v>
      </c>
      <c r="Y303" s="3">
        <v>179020854</v>
      </c>
      <c r="Z303" s="13">
        <f>AA303*1.12725506764114</f>
        <v>703437345.58976245</v>
      </c>
      <c r="AA303" s="3">
        <v>624026776</v>
      </c>
      <c r="AB303">
        <v>394</v>
      </c>
    </row>
    <row r="304" spans="1:28" x14ac:dyDescent="0.2">
      <c r="A304" t="s">
        <v>35005</v>
      </c>
      <c r="B304" t="s">
        <v>35006</v>
      </c>
      <c r="C304">
        <v>2015</v>
      </c>
      <c r="D304" t="s">
        <v>28663</v>
      </c>
      <c r="E304" t="s">
        <v>1045</v>
      </c>
      <c r="F304" t="s">
        <v>44057</v>
      </c>
      <c r="H304">
        <v>115</v>
      </c>
      <c r="I304" t="s">
        <v>25</v>
      </c>
      <c r="J304" t="s">
        <v>26</v>
      </c>
      <c r="K304" t="s">
        <v>307</v>
      </c>
      <c r="M304" t="s">
        <v>19462</v>
      </c>
      <c r="N304" t="s">
        <v>30638</v>
      </c>
      <c r="O304" t="s">
        <v>35007</v>
      </c>
      <c r="P304" t="s">
        <v>24796</v>
      </c>
      <c r="Q304" t="s">
        <v>35008</v>
      </c>
      <c r="R304" t="s">
        <v>35009</v>
      </c>
      <c r="S304" t="s">
        <v>35010</v>
      </c>
      <c r="T304">
        <v>6.4</v>
      </c>
      <c r="U304">
        <v>139566</v>
      </c>
      <c r="V304" s="12">
        <f>W304*1.09195121025074</f>
        <v>31666585.097271461</v>
      </c>
      <c r="W304" s="3">
        <v>29000000</v>
      </c>
      <c r="X304" s="13">
        <f>Y304*1.09195121025074</f>
        <v>201242491.39314875</v>
      </c>
      <c r="Y304" s="3">
        <v>184296230</v>
      </c>
      <c r="Z304" s="13">
        <f>AA304*1.09195121025074</f>
        <v>313547324.58038414</v>
      </c>
      <c r="AA304" s="3">
        <v>287144079</v>
      </c>
      <c r="AB304">
        <v>226</v>
      </c>
    </row>
    <row r="305" spans="1:28" x14ac:dyDescent="0.2">
      <c r="A305" t="s">
        <v>27820</v>
      </c>
      <c r="B305" t="s">
        <v>24068</v>
      </c>
      <c r="C305">
        <v>2015</v>
      </c>
      <c r="D305" t="s">
        <v>27821</v>
      </c>
      <c r="E305" t="s">
        <v>16512</v>
      </c>
      <c r="F305" t="s">
        <v>44031</v>
      </c>
      <c r="G305" t="s">
        <v>44032</v>
      </c>
      <c r="H305">
        <v>156</v>
      </c>
      <c r="I305" t="s">
        <v>27822</v>
      </c>
      <c r="J305" t="s">
        <v>26</v>
      </c>
      <c r="K305" t="s">
        <v>27823</v>
      </c>
      <c r="L305" t="s">
        <v>27</v>
      </c>
      <c r="M305" t="s">
        <v>3148</v>
      </c>
      <c r="N305" t="s">
        <v>27824</v>
      </c>
      <c r="O305" t="s">
        <v>27825</v>
      </c>
      <c r="P305" t="s">
        <v>759</v>
      </c>
      <c r="Q305" t="s">
        <v>27826</v>
      </c>
      <c r="R305" t="s">
        <v>27827</v>
      </c>
      <c r="S305" t="s">
        <v>27828</v>
      </c>
      <c r="T305">
        <v>8</v>
      </c>
      <c r="U305">
        <v>684961</v>
      </c>
      <c r="V305" s="12">
        <f>W305*1.09195121025074</f>
        <v>147413413.38384992</v>
      </c>
      <c r="W305" s="3">
        <v>135000000</v>
      </c>
      <c r="X305" s="13">
        <f>Y305*1.09195121025074</f>
        <v>200523620.60119712</v>
      </c>
      <c r="Y305" s="3">
        <v>183637894</v>
      </c>
      <c r="Z305" s="13">
        <f>AA305*1.09195121025074</f>
        <v>581955946.75459063</v>
      </c>
      <c r="AA305" s="3">
        <v>532950503</v>
      </c>
      <c r="AB305">
        <v>1617</v>
      </c>
    </row>
    <row r="306" spans="1:28" hidden="1" x14ac:dyDescent="0.2">
      <c r="A306" t="s">
        <v>5837</v>
      </c>
      <c r="B306" t="s">
        <v>5838</v>
      </c>
      <c r="C306">
        <v>2002</v>
      </c>
      <c r="D306" t="s">
        <v>942</v>
      </c>
      <c r="E306" t="s">
        <v>44041</v>
      </c>
      <c r="F306" t="s">
        <v>44032</v>
      </c>
      <c r="H306">
        <v>109</v>
      </c>
      <c r="I306" t="s">
        <v>5839</v>
      </c>
      <c r="J306" t="s">
        <v>75</v>
      </c>
      <c r="K306" t="s">
        <v>74</v>
      </c>
      <c r="L306" t="s">
        <v>26</v>
      </c>
      <c r="M306" t="s">
        <v>1734</v>
      </c>
      <c r="N306" t="s">
        <v>1734</v>
      </c>
      <c r="O306" t="s">
        <v>5840</v>
      </c>
      <c r="P306" t="s">
        <v>5841</v>
      </c>
      <c r="Q306" t="s">
        <v>5842</v>
      </c>
      <c r="R306" t="s">
        <v>5843</v>
      </c>
      <c r="S306" t="s">
        <v>5844</v>
      </c>
      <c r="T306">
        <v>7.8</v>
      </c>
      <c r="U306">
        <v>41855</v>
      </c>
      <c r="W306"/>
      <c r="X306"/>
      <c r="Y306">
        <v>184023</v>
      </c>
      <c r="Z306"/>
      <c r="AA306">
        <v>1007747</v>
      </c>
      <c r="AB306">
        <v>220</v>
      </c>
    </row>
    <row r="307" spans="1:28" x14ac:dyDescent="0.2">
      <c r="A307" t="s">
        <v>21984</v>
      </c>
      <c r="B307">
        <v>2012</v>
      </c>
      <c r="C307">
        <v>2009</v>
      </c>
      <c r="D307" t="s">
        <v>18516</v>
      </c>
      <c r="E307" t="s">
        <v>16512</v>
      </c>
      <c r="F307" t="s">
        <v>44031</v>
      </c>
      <c r="G307" t="s">
        <v>44033</v>
      </c>
      <c r="H307">
        <v>158</v>
      </c>
      <c r="I307" t="s">
        <v>25</v>
      </c>
      <c r="J307" t="s">
        <v>26</v>
      </c>
      <c r="K307" t="s">
        <v>27</v>
      </c>
      <c r="L307" t="s">
        <v>3159</v>
      </c>
      <c r="M307" t="s">
        <v>1398</v>
      </c>
      <c r="N307" t="s">
        <v>13180</v>
      </c>
      <c r="O307" t="s">
        <v>21985</v>
      </c>
      <c r="P307" t="s">
        <v>500</v>
      </c>
      <c r="Q307" t="s">
        <v>21986</v>
      </c>
      <c r="R307" t="s">
        <v>21987</v>
      </c>
      <c r="S307" t="s">
        <v>21988</v>
      </c>
      <c r="T307">
        <v>5.8</v>
      </c>
      <c r="U307">
        <v>347291</v>
      </c>
      <c r="V307" s="12">
        <f>W307*1.20636999678377</f>
        <v>241273999.356754</v>
      </c>
      <c r="W307" s="3">
        <v>200000000</v>
      </c>
      <c r="X307" s="13">
        <f>Y307*1.20636999678377</f>
        <v>200392734.36953506</v>
      </c>
      <c r="Y307" s="3">
        <v>166112167</v>
      </c>
      <c r="Z307" s="13">
        <f>AA307*1.20636999678377</f>
        <v>954501446.20688152</v>
      </c>
      <c r="AA307" s="3">
        <v>791217826</v>
      </c>
      <c r="AB307">
        <v>1182</v>
      </c>
    </row>
    <row r="308" spans="1:28" x14ac:dyDescent="0.2">
      <c r="A308" t="s">
        <v>39806</v>
      </c>
      <c r="B308" t="s">
        <v>39807</v>
      </c>
      <c r="C308">
        <v>2017</v>
      </c>
      <c r="D308" t="s">
        <v>38960</v>
      </c>
      <c r="E308" t="s">
        <v>16512</v>
      </c>
      <c r="F308" t="s">
        <v>44032</v>
      </c>
      <c r="G308" t="s">
        <v>44049</v>
      </c>
      <c r="H308">
        <v>106</v>
      </c>
      <c r="I308" t="s">
        <v>39808</v>
      </c>
      <c r="J308" t="s">
        <v>26</v>
      </c>
      <c r="K308" t="s">
        <v>27</v>
      </c>
      <c r="L308" t="s">
        <v>307</v>
      </c>
      <c r="M308" t="s">
        <v>1939</v>
      </c>
      <c r="N308" t="s">
        <v>1939</v>
      </c>
      <c r="O308" t="s">
        <v>39809</v>
      </c>
      <c r="P308" t="s">
        <v>39810</v>
      </c>
      <c r="Q308" t="s">
        <v>39811</v>
      </c>
      <c r="R308" t="s">
        <v>39812</v>
      </c>
      <c r="S308" t="s">
        <v>39813</v>
      </c>
      <c r="T308">
        <v>7.9</v>
      </c>
      <c r="U308">
        <v>531422</v>
      </c>
      <c r="V308" s="12">
        <f>W308*1.05585427545692</f>
        <v>105585427.545692</v>
      </c>
      <c r="W308" s="3">
        <v>100000000</v>
      </c>
      <c r="X308" s="13">
        <f>Y308*1.05585427545692</f>
        <v>200338492.36828917</v>
      </c>
      <c r="Y308" s="3">
        <v>189740665</v>
      </c>
      <c r="Z308" s="13">
        <f>AA308*1.05585427545692</f>
        <v>556381780.10702157</v>
      </c>
      <c r="AA308" s="3">
        <v>526949403</v>
      </c>
      <c r="AB308">
        <v>2399</v>
      </c>
    </row>
    <row r="309" spans="1:28" x14ac:dyDescent="0.2">
      <c r="A309" t="s">
        <v>5971</v>
      </c>
      <c r="B309" t="s">
        <v>5972</v>
      </c>
      <c r="C309">
        <v>2002</v>
      </c>
      <c r="D309" t="s">
        <v>1112</v>
      </c>
      <c r="E309" t="s">
        <v>1045</v>
      </c>
      <c r="F309" t="s">
        <v>44040</v>
      </c>
      <c r="G309" t="s">
        <v>44034</v>
      </c>
      <c r="H309">
        <v>104</v>
      </c>
      <c r="I309" t="s">
        <v>433</v>
      </c>
      <c r="J309" t="s">
        <v>26</v>
      </c>
      <c r="M309" t="s">
        <v>5973</v>
      </c>
      <c r="N309" t="s">
        <v>5974</v>
      </c>
      <c r="O309" t="s">
        <v>5975</v>
      </c>
      <c r="P309" t="s">
        <v>3190</v>
      </c>
      <c r="Q309" t="s">
        <v>5976</v>
      </c>
      <c r="R309" t="s">
        <v>5977</v>
      </c>
      <c r="S309" t="s">
        <v>5978</v>
      </c>
      <c r="T309">
        <v>5.6</v>
      </c>
      <c r="U309">
        <v>48333</v>
      </c>
      <c r="V309" s="12">
        <f>W309*1.43863813229572</f>
        <v>93511478.599221796</v>
      </c>
      <c r="W309" s="3">
        <v>65000000</v>
      </c>
      <c r="X309" s="13">
        <f>Y309*1.43863813229572</f>
        <v>200310689.42299613</v>
      </c>
      <c r="Y309" s="3">
        <v>139236327</v>
      </c>
      <c r="Z309" s="13">
        <f>AA309*1.43863813229572</f>
        <v>248675887.86945528</v>
      </c>
      <c r="AA309" s="3">
        <v>172855065</v>
      </c>
      <c r="AB309">
        <v>117</v>
      </c>
    </row>
    <row r="310" spans="1:28" x14ac:dyDescent="0.2">
      <c r="A310" t="s">
        <v>7025</v>
      </c>
      <c r="B310" t="s">
        <v>7026</v>
      </c>
      <c r="C310">
        <v>2006</v>
      </c>
      <c r="D310" t="s">
        <v>7027</v>
      </c>
      <c r="E310" t="s">
        <v>44037</v>
      </c>
      <c r="F310" t="s">
        <v>44031</v>
      </c>
      <c r="G310" t="s">
        <v>44038</v>
      </c>
      <c r="H310">
        <v>83</v>
      </c>
      <c r="I310" t="s">
        <v>25</v>
      </c>
      <c r="J310" t="s">
        <v>26</v>
      </c>
      <c r="M310" t="s">
        <v>7028</v>
      </c>
      <c r="N310" t="s">
        <v>7029</v>
      </c>
      <c r="O310" t="s">
        <v>7030</v>
      </c>
      <c r="P310" t="s">
        <v>1459</v>
      </c>
      <c r="Q310" t="s">
        <v>7031</v>
      </c>
      <c r="R310" t="s">
        <v>7032</v>
      </c>
      <c r="S310" t="s">
        <v>7033</v>
      </c>
      <c r="T310">
        <v>6.7</v>
      </c>
      <c r="U310">
        <v>156530</v>
      </c>
      <c r="V310" s="12">
        <f>W310*1.28378472222222</f>
        <v>102702777.77777761</v>
      </c>
      <c r="W310" s="3">
        <v>80000000</v>
      </c>
      <c r="X310" s="13">
        <f>Y310*1.28378472222222</f>
        <v>199011460.34097189</v>
      </c>
      <c r="Y310" s="3">
        <v>155019340</v>
      </c>
      <c r="Z310" s="13">
        <f>AA310*1.28378472222222</f>
        <v>436224772.25590205</v>
      </c>
      <c r="AA310" s="3">
        <v>339795890</v>
      </c>
      <c r="AB310">
        <v>294</v>
      </c>
    </row>
    <row r="311" spans="1:28" x14ac:dyDescent="0.2">
      <c r="A311" t="s">
        <v>7808</v>
      </c>
      <c r="B311" t="s">
        <v>7809</v>
      </c>
      <c r="C311">
        <v>2004</v>
      </c>
      <c r="D311" t="s">
        <v>3505</v>
      </c>
      <c r="E311" t="s">
        <v>16512</v>
      </c>
      <c r="F311" t="s">
        <v>44032</v>
      </c>
      <c r="G311" t="s">
        <v>44033</v>
      </c>
      <c r="H311">
        <v>115</v>
      </c>
      <c r="I311" t="s">
        <v>97</v>
      </c>
      <c r="J311" t="s">
        <v>26</v>
      </c>
      <c r="M311" t="s">
        <v>7810</v>
      </c>
      <c r="N311" t="s">
        <v>7811</v>
      </c>
      <c r="O311" t="s">
        <v>7812</v>
      </c>
      <c r="P311" t="s">
        <v>510</v>
      </c>
      <c r="Q311" t="s">
        <v>7813</v>
      </c>
      <c r="R311" t="s">
        <v>7814</v>
      </c>
      <c r="S311" t="s">
        <v>7815</v>
      </c>
      <c r="T311">
        <v>7.1</v>
      </c>
      <c r="U311">
        <v>490975</v>
      </c>
      <c r="V311" s="12">
        <f>W311*1.37009528851244</f>
        <v>164411434.6214928</v>
      </c>
      <c r="W311" s="3">
        <v>120000000</v>
      </c>
      <c r="X311" s="13">
        <f>Y311*1.37009528851244</f>
        <v>198391199.38408145</v>
      </c>
      <c r="Y311" s="3">
        <v>144801023</v>
      </c>
      <c r="Z311" s="13">
        <f>AA311*1.37009528851244</f>
        <v>483827089.86383253</v>
      </c>
      <c r="AA311" s="3">
        <v>353133898</v>
      </c>
      <c r="AB311">
        <v>842</v>
      </c>
    </row>
    <row r="312" spans="1:28" x14ac:dyDescent="0.2">
      <c r="A312" t="s">
        <v>20066</v>
      </c>
      <c r="B312" t="s">
        <v>20067</v>
      </c>
      <c r="C312">
        <v>2009</v>
      </c>
      <c r="D312" s="1">
        <v>39881</v>
      </c>
      <c r="E312" t="s">
        <v>1045</v>
      </c>
      <c r="F312" t="s">
        <v>44032</v>
      </c>
      <c r="G312" t="s">
        <v>44036</v>
      </c>
      <c r="H312">
        <v>108</v>
      </c>
      <c r="I312" t="s">
        <v>25</v>
      </c>
      <c r="J312" t="s">
        <v>26</v>
      </c>
      <c r="M312" t="s">
        <v>14354</v>
      </c>
      <c r="N312" t="s">
        <v>20068</v>
      </c>
      <c r="O312" t="s">
        <v>20069</v>
      </c>
      <c r="P312" t="s">
        <v>1516</v>
      </c>
      <c r="Q312" t="s">
        <v>20070</v>
      </c>
      <c r="R312" t="s">
        <v>20071</v>
      </c>
      <c r="S312" t="s">
        <v>20072</v>
      </c>
      <c r="T312">
        <v>6.7</v>
      </c>
      <c r="U312">
        <v>289455</v>
      </c>
      <c r="V312" s="12">
        <f>W312*1.20636999678377</f>
        <v>48254799.871350802</v>
      </c>
      <c r="W312" s="3">
        <v>40000000</v>
      </c>
      <c r="X312" s="13">
        <f>Y312*1.20636999678377</f>
        <v>197794049.33014327</v>
      </c>
      <c r="Y312" s="3">
        <v>163958031</v>
      </c>
      <c r="Z312" s="13">
        <f>AA312*1.20636999678377</f>
        <v>382871715.12671888</v>
      </c>
      <c r="AA312" s="3">
        <v>317375031</v>
      </c>
      <c r="AB312">
        <v>330</v>
      </c>
    </row>
    <row r="313" spans="1:28" hidden="1" x14ac:dyDescent="0.2">
      <c r="A313" t="s">
        <v>5895</v>
      </c>
      <c r="B313" t="s">
        <v>5896</v>
      </c>
      <c r="C313">
        <v>2003</v>
      </c>
      <c r="D313" t="s">
        <v>3771</v>
      </c>
      <c r="E313" t="s">
        <v>176</v>
      </c>
      <c r="H313">
        <v>108</v>
      </c>
      <c r="I313" t="s">
        <v>25</v>
      </c>
      <c r="J313" t="s">
        <v>26</v>
      </c>
      <c r="M313" t="s">
        <v>5897</v>
      </c>
      <c r="N313" t="s">
        <v>5897</v>
      </c>
      <c r="O313" t="s">
        <v>5898</v>
      </c>
      <c r="P313" t="s">
        <v>5899</v>
      </c>
      <c r="Q313" t="s">
        <v>5900</v>
      </c>
      <c r="R313" t="s">
        <v>5901</v>
      </c>
      <c r="S313" t="s">
        <v>5902</v>
      </c>
      <c r="T313">
        <v>7.1</v>
      </c>
      <c r="U313">
        <v>22501</v>
      </c>
      <c r="W313"/>
      <c r="X313"/>
      <c r="Y313">
        <v>343847</v>
      </c>
      <c r="Z313"/>
      <c r="AA313">
        <v>343847</v>
      </c>
      <c r="AB313">
        <v>108</v>
      </c>
    </row>
    <row r="314" spans="1:28" hidden="1" x14ac:dyDescent="0.2">
      <c r="A314" t="s">
        <v>5903</v>
      </c>
      <c r="B314" t="s">
        <v>5904</v>
      </c>
      <c r="C314">
        <v>2002</v>
      </c>
      <c r="D314" s="1">
        <v>37629</v>
      </c>
      <c r="E314" t="s">
        <v>1045</v>
      </c>
      <c r="F314" t="s">
        <v>44034</v>
      </c>
      <c r="H314">
        <v>104</v>
      </c>
      <c r="I314" t="s">
        <v>25</v>
      </c>
      <c r="J314" t="s">
        <v>26</v>
      </c>
      <c r="M314" t="s">
        <v>5905</v>
      </c>
      <c r="N314" t="s">
        <v>5906</v>
      </c>
      <c r="O314" t="s">
        <v>5907</v>
      </c>
      <c r="P314" t="s">
        <v>3672</v>
      </c>
      <c r="Q314" t="s">
        <v>5908</v>
      </c>
      <c r="R314" t="s">
        <v>5909</v>
      </c>
      <c r="S314" t="s">
        <v>5910</v>
      </c>
      <c r="T314">
        <v>5.5</v>
      </c>
      <c r="U314">
        <v>88605</v>
      </c>
      <c r="W314"/>
      <c r="X314"/>
      <c r="Y314">
        <v>35081594</v>
      </c>
      <c r="Z314"/>
      <c r="AA314">
        <v>54639553</v>
      </c>
      <c r="AB314">
        <v>219</v>
      </c>
    </row>
    <row r="315" spans="1:28" x14ac:dyDescent="0.2">
      <c r="A315" t="s">
        <v>15115</v>
      </c>
      <c r="B315" t="s">
        <v>15116</v>
      </c>
      <c r="C315">
        <v>2015</v>
      </c>
      <c r="D315" s="1">
        <v>42346</v>
      </c>
      <c r="E315" t="s">
        <v>16512</v>
      </c>
      <c r="F315" t="s">
        <v>44031</v>
      </c>
      <c r="G315" t="s">
        <v>44038</v>
      </c>
      <c r="H315">
        <v>117</v>
      </c>
      <c r="I315" t="s">
        <v>25</v>
      </c>
      <c r="J315" t="s">
        <v>26</v>
      </c>
      <c r="M315" t="s">
        <v>1803</v>
      </c>
      <c r="N315" t="s">
        <v>15117</v>
      </c>
      <c r="O315" t="s">
        <v>15118</v>
      </c>
      <c r="P315" t="s">
        <v>15119</v>
      </c>
      <c r="Q315" t="s">
        <v>15120</v>
      </c>
      <c r="R315" t="s">
        <v>15121</v>
      </c>
      <c r="S315" t="s">
        <v>15122</v>
      </c>
      <c r="T315">
        <v>7.3</v>
      </c>
      <c r="U315">
        <v>553758</v>
      </c>
      <c r="V315" s="12">
        <f>W315*1.09195121025074</f>
        <v>141953657.33259621</v>
      </c>
      <c r="W315" s="3">
        <v>130000000</v>
      </c>
      <c r="X315" s="13">
        <f>Y315*1.09195121025074</f>
        <v>196771969.97765112</v>
      </c>
      <c r="Y315" s="3">
        <v>180202163</v>
      </c>
      <c r="Z315" s="13">
        <f>AA315*1.09195121025074</f>
        <v>567063328.6794399</v>
      </c>
      <c r="AA315" s="3">
        <v>519311965</v>
      </c>
      <c r="AB315">
        <v>726</v>
      </c>
    </row>
    <row r="316" spans="1:28" x14ac:dyDescent="0.2">
      <c r="A316" t="s">
        <v>39098</v>
      </c>
      <c r="B316" t="s">
        <v>39099</v>
      </c>
      <c r="C316">
        <v>2018</v>
      </c>
      <c r="D316" t="s">
        <v>23039</v>
      </c>
      <c r="E316" t="s">
        <v>44037</v>
      </c>
      <c r="F316" t="s">
        <v>44047</v>
      </c>
      <c r="G316" t="s">
        <v>44031</v>
      </c>
      <c r="H316">
        <v>117</v>
      </c>
      <c r="I316" t="s">
        <v>25</v>
      </c>
      <c r="J316" t="s">
        <v>26</v>
      </c>
      <c r="K316" t="s">
        <v>308</v>
      </c>
      <c r="M316" t="s">
        <v>39100</v>
      </c>
      <c r="N316" t="s">
        <v>39101</v>
      </c>
      <c r="O316" t="s">
        <v>39102</v>
      </c>
      <c r="P316" t="s">
        <v>39103</v>
      </c>
      <c r="Q316" t="s">
        <v>39104</v>
      </c>
      <c r="R316" t="s">
        <v>39105</v>
      </c>
      <c r="S316" t="s">
        <v>39106</v>
      </c>
      <c r="T316">
        <v>8.4</v>
      </c>
      <c r="U316">
        <v>335892</v>
      </c>
      <c r="V316" s="12">
        <f>W316*1.03068014830331</f>
        <v>92761213.347297892</v>
      </c>
      <c r="W316" s="3">
        <v>90000000</v>
      </c>
      <c r="X316" s="13">
        <f>Y316*1.03068014830331</f>
        <v>196077941.60421595</v>
      </c>
      <c r="Y316" s="3">
        <v>190241310</v>
      </c>
      <c r="Z316" s="13">
        <f>AA316*1.03068014830331</f>
        <v>387062479.38902825</v>
      </c>
      <c r="AA316" s="3">
        <v>375540831</v>
      </c>
      <c r="AB316">
        <v>1828</v>
      </c>
    </row>
    <row r="317" spans="1:28" x14ac:dyDescent="0.2">
      <c r="A317" t="s">
        <v>2947</v>
      </c>
      <c r="B317" t="s">
        <v>2948</v>
      </c>
      <c r="C317">
        <v>2003</v>
      </c>
      <c r="D317" s="1">
        <v>37752</v>
      </c>
      <c r="E317" t="s">
        <v>16512</v>
      </c>
      <c r="F317" t="s">
        <v>44033</v>
      </c>
      <c r="H317">
        <v>129</v>
      </c>
      <c r="I317" t="s">
        <v>25</v>
      </c>
      <c r="J317" t="s">
        <v>26</v>
      </c>
      <c r="K317" t="s">
        <v>27</v>
      </c>
      <c r="M317" t="s">
        <v>2604</v>
      </c>
      <c r="N317" t="s">
        <v>2605</v>
      </c>
      <c r="O317" t="s">
        <v>2949</v>
      </c>
      <c r="P317" t="s">
        <v>2950</v>
      </c>
      <c r="Q317" t="s">
        <v>2951</v>
      </c>
      <c r="R317" t="s">
        <v>2952</v>
      </c>
      <c r="S317" t="s">
        <v>2953</v>
      </c>
      <c r="T317">
        <v>6.8</v>
      </c>
      <c r="U317">
        <v>439565</v>
      </c>
      <c r="V317" s="12">
        <f>W317*1.40658152173913</f>
        <v>210987228.2608695</v>
      </c>
      <c r="W317" s="3">
        <v>150000000</v>
      </c>
      <c r="X317" s="13">
        <f>Y317*1.40658152173913</f>
        <v>195956424.97732604</v>
      </c>
      <c r="Y317" s="3">
        <v>139313948</v>
      </c>
      <c r="Z317" s="13">
        <f>AA317*1.40658152173913</f>
        <v>601094263.84730411</v>
      </c>
      <c r="AA317" s="3">
        <v>427344064</v>
      </c>
      <c r="AB317">
        <v>2131</v>
      </c>
    </row>
    <row r="318" spans="1:28" x14ac:dyDescent="0.2">
      <c r="A318" t="s">
        <v>25317</v>
      </c>
      <c r="B318" t="s">
        <v>25318</v>
      </c>
      <c r="C318">
        <v>2011</v>
      </c>
      <c r="D318" t="s">
        <v>15493</v>
      </c>
      <c r="E318" t="s">
        <v>176</v>
      </c>
      <c r="H318">
        <v>146</v>
      </c>
      <c r="I318" t="s">
        <v>25</v>
      </c>
      <c r="J318" t="s">
        <v>26</v>
      </c>
      <c r="M318" t="s">
        <v>25319</v>
      </c>
      <c r="N318" t="s">
        <v>25320</v>
      </c>
      <c r="O318" t="s">
        <v>25321</v>
      </c>
      <c r="P318" t="s">
        <v>23353</v>
      </c>
      <c r="Q318" t="s">
        <v>25322</v>
      </c>
      <c r="R318" t="s">
        <v>25323</v>
      </c>
      <c r="S318" t="s">
        <v>25324</v>
      </c>
      <c r="T318">
        <v>8</v>
      </c>
      <c r="U318">
        <v>419566</v>
      </c>
      <c r="V318" s="12">
        <f>W318*1.1505830469594</f>
        <v>28764576.173985001</v>
      </c>
      <c r="W318" s="3">
        <v>25000000</v>
      </c>
      <c r="X318" s="13">
        <f>Y318*1.1505830469594</f>
        <v>195263276.59868711</v>
      </c>
      <c r="Y318" s="3">
        <v>169708112</v>
      </c>
      <c r="Z318" s="13">
        <f>AA318*1.1505830469594</f>
        <v>249261289.57553872</v>
      </c>
      <c r="AA318" s="3">
        <v>216639112</v>
      </c>
      <c r="AB318">
        <v>570</v>
      </c>
    </row>
    <row r="319" spans="1:28" x14ac:dyDescent="0.2">
      <c r="A319" t="s">
        <v>8029</v>
      </c>
      <c r="B319" t="s">
        <v>8030</v>
      </c>
      <c r="C319">
        <v>2003</v>
      </c>
      <c r="D319" t="s">
        <v>5491</v>
      </c>
      <c r="E319" t="s">
        <v>1045</v>
      </c>
      <c r="F319" t="s">
        <v>44040</v>
      </c>
      <c r="H319">
        <v>98</v>
      </c>
      <c r="I319" t="s">
        <v>25</v>
      </c>
      <c r="J319" t="s">
        <v>26</v>
      </c>
      <c r="M319" t="s">
        <v>4089</v>
      </c>
      <c r="N319" t="s">
        <v>8031</v>
      </c>
      <c r="O319" t="s">
        <v>8032</v>
      </c>
      <c r="P319" t="s">
        <v>6012</v>
      </c>
      <c r="Q319" t="s">
        <v>8033</v>
      </c>
      <c r="R319" t="s">
        <v>8034</v>
      </c>
      <c r="S319" t="s">
        <v>8035</v>
      </c>
      <c r="T319">
        <v>5.9</v>
      </c>
      <c r="U319">
        <v>92277</v>
      </c>
      <c r="V319" s="12">
        <f>W319*1.40658152173913</f>
        <v>56263260.869565196</v>
      </c>
      <c r="W319" s="3">
        <v>40000000</v>
      </c>
      <c r="X319" s="13">
        <f>Y319*1.40658152173913</f>
        <v>194972656.23469558</v>
      </c>
      <c r="Y319" s="3">
        <v>138614544</v>
      </c>
      <c r="Z319" s="13">
        <f>AA319*1.40658152173913</f>
        <v>268008116.13548905</v>
      </c>
      <c r="AA319" s="3">
        <v>190538630</v>
      </c>
      <c r="AB319">
        <v>293</v>
      </c>
    </row>
    <row r="320" spans="1:28" x14ac:dyDescent="0.2">
      <c r="A320" t="s">
        <v>992</v>
      </c>
      <c r="B320" t="s">
        <v>993</v>
      </c>
      <c r="C320">
        <v>2003</v>
      </c>
      <c r="D320" t="s">
        <v>382</v>
      </c>
      <c r="E320" t="s">
        <v>16512</v>
      </c>
      <c r="F320" t="s">
        <v>44038</v>
      </c>
      <c r="G320" t="s">
        <v>44044</v>
      </c>
      <c r="H320">
        <v>147</v>
      </c>
      <c r="I320" t="s">
        <v>25</v>
      </c>
      <c r="J320" t="s">
        <v>26</v>
      </c>
      <c r="K320" t="s">
        <v>308</v>
      </c>
      <c r="L320" t="s">
        <v>75</v>
      </c>
      <c r="M320" t="s">
        <v>995</v>
      </c>
      <c r="N320" t="s">
        <v>996</v>
      </c>
      <c r="O320" t="s">
        <v>997</v>
      </c>
      <c r="P320" t="s">
        <v>690</v>
      </c>
      <c r="Q320" t="s">
        <v>998</v>
      </c>
      <c r="R320" t="s">
        <v>999</v>
      </c>
      <c r="S320" t="s">
        <v>1000</v>
      </c>
      <c r="T320">
        <v>6.6</v>
      </c>
      <c r="U320">
        <v>227621</v>
      </c>
      <c r="V320" s="12">
        <f>W320*1.40658152173913</f>
        <v>182855597.82608691</v>
      </c>
      <c r="W320" s="3">
        <v>130000000</v>
      </c>
      <c r="X320" s="13">
        <f>Y320*1.40658152173913</f>
        <v>194964076.08741298</v>
      </c>
      <c r="Y320" s="3">
        <v>138608444</v>
      </c>
      <c r="Z320" s="13">
        <f>AA320*1.40658152173913</f>
        <v>384474368.62997812</v>
      </c>
      <c r="AA320" s="3">
        <v>273339556</v>
      </c>
      <c r="AB320">
        <v>565</v>
      </c>
    </row>
    <row r="321" spans="1:28" x14ac:dyDescent="0.2">
      <c r="A321" t="s">
        <v>25575</v>
      </c>
      <c r="B321" t="s">
        <v>25576</v>
      </c>
      <c r="C321">
        <v>2011</v>
      </c>
      <c r="D321" t="s">
        <v>25577</v>
      </c>
      <c r="E321" t="s">
        <v>1045</v>
      </c>
      <c r="F321" t="s">
        <v>44036</v>
      </c>
      <c r="H321">
        <v>125</v>
      </c>
      <c r="I321" t="s">
        <v>25</v>
      </c>
      <c r="J321" t="s">
        <v>26</v>
      </c>
      <c r="K321" t="s">
        <v>2073</v>
      </c>
      <c r="L321" t="s">
        <v>308</v>
      </c>
      <c r="M321" t="s">
        <v>15607</v>
      </c>
      <c r="N321" t="s">
        <v>25578</v>
      </c>
      <c r="O321" t="s">
        <v>25579</v>
      </c>
      <c r="P321" t="s">
        <v>25580</v>
      </c>
      <c r="Q321" t="s">
        <v>25581</v>
      </c>
      <c r="R321" t="s">
        <v>25582</v>
      </c>
      <c r="S321" t="s">
        <v>25583</v>
      </c>
      <c r="T321">
        <v>6.8</v>
      </c>
      <c r="U321">
        <v>263044</v>
      </c>
      <c r="V321" s="12">
        <f>W321*1.1505830469594</f>
        <v>37393949.026180498</v>
      </c>
      <c r="W321" s="3">
        <v>32500000</v>
      </c>
      <c r="X321" s="13">
        <f>Y321*1.1505830469594</f>
        <v>194571330.91182536</v>
      </c>
      <c r="Y321" s="3">
        <v>169106725</v>
      </c>
      <c r="Z321" s="13">
        <f>AA321*1.1505830469594</f>
        <v>331809192.58622622</v>
      </c>
      <c r="AA321" s="3">
        <v>288383523</v>
      </c>
      <c r="AB321">
        <v>569</v>
      </c>
    </row>
    <row r="322" spans="1:28" x14ac:dyDescent="0.2">
      <c r="A322" t="s">
        <v>42043</v>
      </c>
      <c r="B322" t="s">
        <v>42044</v>
      </c>
      <c r="C322">
        <v>2018</v>
      </c>
      <c r="D322" s="1">
        <v>43224</v>
      </c>
      <c r="E322" t="s">
        <v>176</v>
      </c>
      <c r="F322" t="s">
        <v>44046</v>
      </c>
      <c r="G322" t="s">
        <v>44033</v>
      </c>
      <c r="H322">
        <v>90</v>
      </c>
      <c r="I322" t="s">
        <v>25</v>
      </c>
      <c r="J322" t="s">
        <v>26</v>
      </c>
      <c r="K322" t="s">
        <v>686</v>
      </c>
      <c r="M322" t="s">
        <v>9780</v>
      </c>
      <c r="N322" t="s">
        <v>42045</v>
      </c>
      <c r="O322" t="s">
        <v>42046</v>
      </c>
      <c r="P322" t="s">
        <v>15504</v>
      </c>
      <c r="Q322" t="s">
        <v>42047</v>
      </c>
      <c r="R322" t="s">
        <v>42048</v>
      </c>
      <c r="S322" t="s">
        <v>42049</v>
      </c>
      <c r="T322">
        <v>7.5</v>
      </c>
      <c r="U322">
        <v>391417</v>
      </c>
      <c r="V322" s="12">
        <f>W322*1.03068014830331</f>
        <v>17521562.52115627</v>
      </c>
      <c r="W322" s="3">
        <v>17000000</v>
      </c>
      <c r="X322" s="13">
        <f>Y322*1.03068014830331</f>
        <v>193792976.28011507</v>
      </c>
      <c r="Y322" s="3">
        <v>188024361</v>
      </c>
      <c r="Z322" s="13">
        <f>AA322*1.03068014830331</f>
        <v>351409540.06881028</v>
      </c>
      <c r="AA322" s="3">
        <v>340949169</v>
      </c>
      <c r="AB322">
        <v>2910</v>
      </c>
    </row>
    <row r="323" spans="1:28" x14ac:dyDescent="0.2">
      <c r="A323" t="s">
        <v>16811</v>
      </c>
      <c r="B323" t="s">
        <v>16812</v>
      </c>
      <c r="C323">
        <v>2010</v>
      </c>
      <c r="D323" s="1">
        <v>40213</v>
      </c>
      <c r="E323" t="s">
        <v>16512</v>
      </c>
      <c r="F323" t="s">
        <v>44031</v>
      </c>
      <c r="G323" t="s">
        <v>44034</v>
      </c>
      <c r="H323">
        <v>106</v>
      </c>
      <c r="I323" t="s">
        <v>16813</v>
      </c>
      <c r="J323" t="s">
        <v>26</v>
      </c>
      <c r="M323" t="s">
        <v>7766</v>
      </c>
      <c r="N323" t="s">
        <v>16814</v>
      </c>
      <c r="O323" t="s">
        <v>16815</v>
      </c>
      <c r="P323" t="s">
        <v>16031</v>
      </c>
      <c r="Q323" t="s">
        <v>16816</v>
      </c>
      <c r="R323" t="s">
        <v>16817</v>
      </c>
      <c r="S323" t="s">
        <v>16818</v>
      </c>
      <c r="T323">
        <v>5.8</v>
      </c>
      <c r="U323">
        <v>267178</v>
      </c>
      <c r="V323" s="12">
        <f>W323*1.18690152988223</f>
        <v>148362691.23527876</v>
      </c>
      <c r="W323" s="3">
        <v>125000000</v>
      </c>
      <c r="X323" s="13">
        <f>Y323*1.18690152988223</f>
        <v>193720000.26675683</v>
      </c>
      <c r="Y323" s="3">
        <v>163214888</v>
      </c>
      <c r="Z323" s="13">
        <f>AA323*1.18690152988223</f>
        <v>585397629.75255334</v>
      </c>
      <c r="AA323" s="3">
        <v>493214993</v>
      </c>
      <c r="AB323">
        <v>682</v>
      </c>
    </row>
    <row r="324" spans="1:28" x14ac:dyDescent="0.2">
      <c r="A324" t="s">
        <v>32171</v>
      </c>
      <c r="B324" t="s">
        <v>32172</v>
      </c>
      <c r="C324">
        <v>2015</v>
      </c>
      <c r="D324" t="s">
        <v>32173</v>
      </c>
      <c r="E324" t="s">
        <v>44037</v>
      </c>
      <c r="F324" t="s">
        <v>44031</v>
      </c>
      <c r="G324" t="s">
        <v>44038</v>
      </c>
      <c r="H324">
        <v>94</v>
      </c>
      <c r="I324" t="s">
        <v>25</v>
      </c>
      <c r="J324" t="s">
        <v>26</v>
      </c>
      <c r="K324" t="s">
        <v>27</v>
      </c>
      <c r="M324" t="s">
        <v>32174</v>
      </c>
      <c r="N324" t="s">
        <v>12303</v>
      </c>
      <c r="O324" t="s">
        <v>32175</v>
      </c>
      <c r="P324" t="s">
        <v>32176</v>
      </c>
      <c r="Q324" t="s">
        <v>32177</v>
      </c>
      <c r="R324" t="s">
        <v>32178</v>
      </c>
      <c r="S324" t="s">
        <v>32179</v>
      </c>
      <c r="T324">
        <v>6.6</v>
      </c>
      <c r="U324">
        <v>90310</v>
      </c>
      <c r="V324" s="12">
        <f>W324*1.09195121025074</f>
        <v>147413413.38384992</v>
      </c>
      <c r="W324" s="3">
        <v>135000000</v>
      </c>
      <c r="X324" s="13">
        <f>Y324*1.09195121025074</f>
        <v>193709425.73996776</v>
      </c>
      <c r="Y324" s="3">
        <v>177397510</v>
      </c>
      <c r="Z324" s="13">
        <f>AA324*1.09195121025074</f>
        <v>421538599.97079057</v>
      </c>
      <c r="AA324" s="3">
        <v>386041607</v>
      </c>
      <c r="AB324">
        <v>254</v>
      </c>
    </row>
    <row r="325" spans="1:28" hidden="1" x14ac:dyDescent="0.2">
      <c r="A325" t="s">
        <v>5987</v>
      </c>
      <c r="B325" t="s">
        <v>5988</v>
      </c>
      <c r="C325">
        <v>2003</v>
      </c>
      <c r="D325" s="1">
        <v>37964</v>
      </c>
      <c r="E325" t="s">
        <v>44035</v>
      </c>
      <c r="F325" t="s">
        <v>44038</v>
      </c>
      <c r="G325" t="s">
        <v>44032</v>
      </c>
      <c r="H325">
        <v>101</v>
      </c>
      <c r="I325" t="s">
        <v>25</v>
      </c>
      <c r="J325" t="s">
        <v>26</v>
      </c>
      <c r="M325" t="s">
        <v>5989</v>
      </c>
      <c r="N325" t="s">
        <v>5990</v>
      </c>
      <c r="O325" t="s">
        <v>5991</v>
      </c>
      <c r="P325" t="s">
        <v>5992</v>
      </c>
      <c r="Q325" t="s">
        <v>5993</v>
      </c>
      <c r="R325" t="s">
        <v>5994</v>
      </c>
      <c r="S325" t="s">
        <v>5995</v>
      </c>
      <c r="T325">
        <v>7.4</v>
      </c>
      <c r="U325">
        <v>47048</v>
      </c>
      <c r="W325"/>
      <c r="X325"/>
      <c r="Y325">
        <v>6010990</v>
      </c>
      <c r="Z325"/>
      <c r="AA325">
        <v>7986084</v>
      </c>
      <c r="AB325">
        <v>229</v>
      </c>
    </row>
    <row r="326" spans="1:28" x14ac:dyDescent="0.2">
      <c r="A326" t="s">
        <v>27531</v>
      </c>
      <c r="B326" t="s">
        <v>27532</v>
      </c>
      <c r="C326">
        <v>2014</v>
      </c>
      <c r="D326" t="s">
        <v>27533</v>
      </c>
      <c r="E326" t="s">
        <v>44037</v>
      </c>
      <c r="F326" t="s">
        <v>44047</v>
      </c>
      <c r="G326" t="s">
        <v>44031</v>
      </c>
      <c r="H326">
        <v>102</v>
      </c>
      <c r="I326" t="s">
        <v>25</v>
      </c>
      <c r="J326" t="s">
        <v>26</v>
      </c>
      <c r="M326" t="s">
        <v>27534</v>
      </c>
      <c r="N326" t="s">
        <v>27535</v>
      </c>
      <c r="O326" t="s">
        <v>27536</v>
      </c>
      <c r="P326" t="s">
        <v>17271</v>
      </c>
      <c r="Q326" t="s">
        <v>27537</v>
      </c>
      <c r="R326" t="s">
        <v>27538</v>
      </c>
      <c r="S326" t="s">
        <v>27539</v>
      </c>
      <c r="T326">
        <v>7.8</v>
      </c>
      <c r="U326">
        <v>298406</v>
      </c>
      <c r="V326" s="12">
        <f>W326*1.09324733035956</f>
        <v>158520862.90213621</v>
      </c>
      <c r="W326" s="3">
        <v>145000000</v>
      </c>
      <c r="X326" s="13">
        <f>Y326*1.09324733035956</f>
        <v>193507974.1288361</v>
      </c>
      <c r="Y326" s="3">
        <v>177002924</v>
      </c>
      <c r="Z326" s="13">
        <f>AA326*1.09324733035956</f>
        <v>679494233.36505425</v>
      </c>
      <c r="AA326" s="3">
        <v>621537519</v>
      </c>
      <c r="AB326">
        <v>408</v>
      </c>
    </row>
    <row r="327" spans="1:28" x14ac:dyDescent="0.2">
      <c r="A327" t="s">
        <v>1463</v>
      </c>
      <c r="B327" t="s">
        <v>1464</v>
      </c>
      <c r="C327">
        <v>2000</v>
      </c>
      <c r="D327" s="1">
        <v>36924</v>
      </c>
      <c r="E327" t="s">
        <v>16512</v>
      </c>
      <c r="F327" t="s">
        <v>44031</v>
      </c>
      <c r="G327" t="s">
        <v>44034</v>
      </c>
      <c r="H327">
        <v>120</v>
      </c>
      <c r="I327" t="s">
        <v>1465</v>
      </c>
      <c r="J327" t="s">
        <v>209</v>
      </c>
      <c r="M327" t="s">
        <v>1466</v>
      </c>
      <c r="N327" t="s">
        <v>1467</v>
      </c>
      <c r="O327" t="s">
        <v>1468</v>
      </c>
      <c r="P327" t="s">
        <v>1469</v>
      </c>
      <c r="Q327" t="s">
        <v>1470</v>
      </c>
      <c r="R327" t="s">
        <v>1471</v>
      </c>
      <c r="S327" t="s">
        <v>1472</v>
      </c>
      <c r="T327">
        <v>7.8</v>
      </c>
      <c r="U327">
        <v>249561</v>
      </c>
      <c r="V327" s="12">
        <f>W327*1.5029674796748</f>
        <v>25550447.154471602</v>
      </c>
      <c r="W327" s="3">
        <v>17000000</v>
      </c>
      <c r="X327" s="13">
        <f>Y327*1.5029674796748</f>
        <v>192498379.44943133</v>
      </c>
      <c r="Y327" s="3">
        <v>128078872</v>
      </c>
      <c r="Z327" s="13">
        <f>AA327*1.5029674796748</f>
        <v>320922237.2816267</v>
      </c>
      <c r="AA327" s="3">
        <v>213525736</v>
      </c>
      <c r="AB327">
        <v>1673</v>
      </c>
    </row>
    <row r="328" spans="1:28" x14ac:dyDescent="0.2">
      <c r="A328" t="s">
        <v>24375</v>
      </c>
      <c r="B328" t="s">
        <v>24376</v>
      </c>
      <c r="C328">
        <v>2010</v>
      </c>
      <c r="D328" s="1">
        <v>40188</v>
      </c>
      <c r="E328" t="s">
        <v>1045</v>
      </c>
      <c r="H328">
        <v>102</v>
      </c>
      <c r="I328" t="s">
        <v>25</v>
      </c>
      <c r="J328" t="s">
        <v>26</v>
      </c>
      <c r="K328" t="s">
        <v>308</v>
      </c>
      <c r="M328" t="s">
        <v>2781</v>
      </c>
      <c r="N328" t="s">
        <v>24377</v>
      </c>
      <c r="O328" t="s">
        <v>24378</v>
      </c>
      <c r="P328" t="s">
        <v>1329</v>
      </c>
      <c r="Q328" t="s">
        <v>16169</v>
      </c>
      <c r="R328" t="s">
        <v>24379</v>
      </c>
      <c r="S328" t="s">
        <v>24380</v>
      </c>
      <c r="T328">
        <v>5.9</v>
      </c>
      <c r="U328">
        <v>224280</v>
      </c>
      <c r="V328" s="12">
        <f>W328*1.18690152988223</f>
        <v>94952122.390578404</v>
      </c>
      <c r="W328" s="3">
        <v>80000000</v>
      </c>
      <c r="X328" s="13">
        <f>Y328*1.18690152988223</f>
        <v>192279455.5061357</v>
      </c>
      <c r="Y328" s="3">
        <v>162001186</v>
      </c>
      <c r="Z328" s="13">
        <f>AA328*1.18690152988223</f>
        <v>322193085.85460103</v>
      </c>
      <c r="AA328" s="3">
        <v>271457301</v>
      </c>
      <c r="AB328">
        <v>375</v>
      </c>
    </row>
    <row r="329" spans="1:28" x14ac:dyDescent="0.2">
      <c r="A329" t="s">
        <v>481</v>
      </c>
      <c r="B329" t="s">
        <v>482</v>
      </c>
      <c r="C329">
        <v>2001</v>
      </c>
      <c r="D329" t="s">
        <v>483</v>
      </c>
      <c r="E329" t="s">
        <v>16512</v>
      </c>
      <c r="F329" t="s">
        <v>44031</v>
      </c>
      <c r="G329" t="s">
        <v>44034</v>
      </c>
      <c r="H329">
        <v>100</v>
      </c>
      <c r="I329" t="s">
        <v>484</v>
      </c>
      <c r="J329" t="s">
        <v>26</v>
      </c>
      <c r="M329" t="s">
        <v>485</v>
      </c>
      <c r="N329" t="s">
        <v>486</v>
      </c>
      <c r="O329" t="s">
        <v>487</v>
      </c>
      <c r="P329" t="s">
        <v>488</v>
      </c>
      <c r="Q329" t="s">
        <v>489</v>
      </c>
      <c r="R329" t="s">
        <v>490</v>
      </c>
      <c r="S329" t="s">
        <v>491</v>
      </c>
      <c r="T329">
        <v>5.8</v>
      </c>
      <c r="U329">
        <v>195155</v>
      </c>
      <c r="V329" s="12">
        <f>W329*1.46138339920949</f>
        <v>168059090.90909135</v>
      </c>
      <c r="W329" s="3">
        <v>115000000</v>
      </c>
      <c r="X329" s="13">
        <f>Y329*1.46138339920949</f>
        <v>191686840.00434834</v>
      </c>
      <c r="Y329" s="3">
        <v>131168070</v>
      </c>
      <c r="Z329" s="13">
        <f>AA329*1.46138339920949</f>
        <v>401446900.78340024</v>
      </c>
      <c r="AA329" s="3">
        <v>274703340</v>
      </c>
      <c r="AB329">
        <v>852</v>
      </c>
    </row>
    <row r="330" spans="1:28" x14ac:dyDescent="0.2">
      <c r="A330" t="s">
        <v>5996</v>
      </c>
      <c r="B330" t="s">
        <v>5997</v>
      </c>
      <c r="C330">
        <v>2003</v>
      </c>
      <c r="D330" t="s">
        <v>2347</v>
      </c>
      <c r="E330" t="s">
        <v>1045</v>
      </c>
      <c r="H330">
        <v>106</v>
      </c>
      <c r="I330" t="s">
        <v>25</v>
      </c>
      <c r="J330" t="s">
        <v>26</v>
      </c>
      <c r="M330" t="s">
        <v>444</v>
      </c>
      <c r="N330" t="s">
        <v>4386</v>
      </c>
      <c r="O330" t="s">
        <v>5998</v>
      </c>
      <c r="P330" t="s">
        <v>1329</v>
      </c>
      <c r="Q330" t="s">
        <v>5999</v>
      </c>
      <c r="R330" t="s">
        <v>6000</v>
      </c>
      <c r="S330" t="s">
        <v>6001</v>
      </c>
      <c r="T330">
        <v>6.3</v>
      </c>
      <c r="U330">
        <v>200456</v>
      </c>
      <c r="V330" s="12">
        <f>W330*1.40658152173913</f>
        <v>105493614.13043475</v>
      </c>
      <c r="W330" s="3">
        <v>75000000</v>
      </c>
      <c r="X330" s="13">
        <f>Y330*1.40658152173913</f>
        <v>190796908.13289669</v>
      </c>
      <c r="Y330" s="3">
        <v>135645823</v>
      </c>
      <c r="Z330" s="13">
        <f>AA330*1.40658152173913</f>
        <v>275332457.58941841</v>
      </c>
      <c r="AA330" s="3">
        <v>195745823</v>
      </c>
      <c r="AB330">
        <v>491</v>
      </c>
    </row>
    <row r="331" spans="1:28" hidden="1" x14ac:dyDescent="0.2">
      <c r="A331" t="s">
        <v>6032</v>
      </c>
      <c r="B331" t="s">
        <v>6033</v>
      </c>
      <c r="C331">
        <v>2002</v>
      </c>
      <c r="D331" s="1">
        <v>37380</v>
      </c>
      <c r="E331" t="s">
        <v>44041</v>
      </c>
      <c r="F331" t="s">
        <v>44032</v>
      </c>
      <c r="G331" t="s">
        <v>44042</v>
      </c>
      <c r="H331">
        <v>165</v>
      </c>
      <c r="I331" t="s">
        <v>943</v>
      </c>
      <c r="J331" t="s">
        <v>944</v>
      </c>
      <c r="M331" t="s">
        <v>6034</v>
      </c>
      <c r="N331" t="s">
        <v>6035</v>
      </c>
      <c r="O331" t="s">
        <v>6036</v>
      </c>
      <c r="P331" t="s">
        <v>2152</v>
      </c>
      <c r="Q331" t="s">
        <v>6037</v>
      </c>
      <c r="R331" t="s">
        <v>6038</v>
      </c>
      <c r="S331" t="s">
        <v>6039</v>
      </c>
      <c r="T331">
        <v>7.4</v>
      </c>
      <c r="U331">
        <v>12135</v>
      </c>
      <c r="W331"/>
      <c r="X331"/>
      <c r="Y331"/>
      <c r="Z331"/>
      <c r="AA331"/>
      <c r="AB331">
        <v>25</v>
      </c>
    </row>
    <row r="332" spans="1:28" x14ac:dyDescent="0.2">
      <c r="A332" t="s">
        <v>11608</v>
      </c>
      <c r="B332" t="s">
        <v>11609</v>
      </c>
      <c r="C332">
        <v>2006</v>
      </c>
      <c r="D332" s="1">
        <v>38787</v>
      </c>
      <c r="E332" t="s">
        <v>1045</v>
      </c>
      <c r="F332" t="s">
        <v>44050</v>
      </c>
      <c r="H332">
        <v>108</v>
      </c>
      <c r="I332" t="s">
        <v>25</v>
      </c>
      <c r="J332" t="s">
        <v>26</v>
      </c>
      <c r="K332" t="s">
        <v>27</v>
      </c>
      <c r="M332" t="s">
        <v>8279</v>
      </c>
      <c r="N332" t="s">
        <v>8280</v>
      </c>
      <c r="O332" t="s">
        <v>11610</v>
      </c>
      <c r="P332" t="s">
        <v>6745</v>
      </c>
      <c r="Q332" t="s">
        <v>11611</v>
      </c>
      <c r="R332" t="s">
        <v>11612</v>
      </c>
      <c r="S332" t="s">
        <v>11613</v>
      </c>
      <c r="T332">
        <v>6.6</v>
      </c>
      <c r="U332">
        <v>164356</v>
      </c>
      <c r="V332" s="12">
        <f>W332*1.28378472222222</f>
        <v>93074392.361110955</v>
      </c>
      <c r="W332" s="3">
        <v>72500000</v>
      </c>
      <c r="X332" s="13">
        <f>Y332*1.28378472222222</f>
        <v>190274069.02156219</v>
      </c>
      <c r="Y332" s="3">
        <v>148213377</v>
      </c>
      <c r="Z332" s="13">
        <f>AA332*1.28378472222222</f>
        <v>209721761.75121492</v>
      </c>
      <c r="AA332" s="3">
        <v>163362095</v>
      </c>
      <c r="AB332">
        <v>478</v>
      </c>
    </row>
    <row r="333" spans="1:28" hidden="1" x14ac:dyDescent="0.2">
      <c r="A333" t="s">
        <v>6047</v>
      </c>
      <c r="B333" t="s">
        <v>6048</v>
      </c>
      <c r="C333">
        <v>2003</v>
      </c>
      <c r="D333" s="1">
        <v>37813</v>
      </c>
      <c r="E333" t="s">
        <v>176</v>
      </c>
      <c r="F333" t="s">
        <v>44036</v>
      </c>
      <c r="G333" t="s">
        <v>44038</v>
      </c>
      <c r="H333">
        <v>117</v>
      </c>
      <c r="I333" t="s">
        <v>25</v>
      </c>
      <c r="J333" t="s">
        <v>26</v>
      </c>
      <c r="K333" t="s">
        <v>27</v>
      </c>
      <c r="M333" t="s">
        <v>6049</v>
      </c>
      <c r="N333" t="s">
        <v>6050</v>
      </c>
      <c r="O333" t="s">
        <v>6051</v>
      </c>
      <c r="P333" t="s">
        <v>3481</v>
      </c>
      <c r="Q333" t="s">
        <v>6052</v>
      </c>
      <c r="R333" t="s">
        <v>6053</v>
      </c>
      <c r="S333" t="s">
        <v>6054</v>
      </c>
      <c r="T333">
        <v>4.9000000000000004</v>
      </c>
      <c r="U333">
        <v>10887</v>
      </c>
      <c r="W333"/>
      <c r="X333"/>
      <c r="Y333">
        <v>9081057</v>
      </c>
      <c r="Z333"/>
      <c r="AA333">
        <v>12991996</v>
      </c>
      <c r="AB333">
        <v>157</v>
      </c>
    </row>
    <row r="334" spans="1:28" x14ac:dyDescent="0.2">
      <c r="A334" t="s">
        <v>23625</v>
      </c>
      <c r="B334" t="s">
        <v>23626</v>
      </c>
      <c r="C334">
        <v>2011</v>
      </c>
      <c r="D334" t="s">
        <v>14846</v>
      </c>
      <c r="E334" t="s">
        <v>44037</v>
      </c>
      <c r="F334" t="s">
        <v>44047</v>
      </c>
      <c r="G334" t="s">
        <v>44031</v>
      </c>
      <c r="H334">
        <v>90</v>
      </c>
      <c r="I334" t="s">
        <v>25</v>
      </c>
      <c r="J334" t="s">
        <v>26</v>
      </c>
      <c r="M334" t="s">
        <v>23627</v>
      </c>
      <c r="N334" t="s">
        <v>13037</v>
      </c>
      <c r="O334" t="s">
        <v>23628</v>
      </c>
      <c r="P334" t="s">
        <v>7317</v>
      </c>
      <c r="Q334" t="s">
        <v>23629</v>
      </c>
      <c r="R334" t="s">
        <v>23630</v>
      </c>
      <c r="S334" t="s">
        <v>23631</v>
      </c>
      <c r="T334">
        <v>7.2</v>
      </c>
      <c r="U334">
        <v>247095</v>
      </c>
      <c r="V334" s="12">
        <f>W334*1.1505830469594</f>
        <v>172587457.04391</v>
      </c>
      <c r="W334" s="3">
        <v>150000000</v>
      </c>
      <c r="X334" s="13">
        <f>Y334*1.1505830469594</f>
        <v>190132770.41372585</v>
      </c>
      <c r="Y334" s="3">
        <v>165249063</v>
      </c>
      <c r="Z334" s="13">
        <f>AA334*1.1505830469594</f>
        <v>765934253.01033318</v>
      </c>
      <c r="AA334" s="3">
        <v>665692281</v>
      </c>
      <c r="AB334">
        <v>245</v>
      </c>
    </row>
    <row r="335" spans="1:28" x14ac:dyDescent="0.2">
      <c r="A335" t="s">
        <v>1156</v>
      </c>
      <c r="B335" t="s">
        <v>1157</v>
      </c>
      <c r="C335">
        <v>2002</v>
      </c>
      <c r="D335" t="s">
        <v>1158</v>
      </c>
      <c r="E335" t="s">
        <v>16512</v>
      </c>
      <c r="F335" t="s">
        <v>44044</v>
      </c>
      <c r="G335" t="s">
        <v>44045</v>
      </c>
      <c r="H335">
        <v>145</v>
      </c>
      <c r="I335" t="s">
        <v>25</v>
      </c>
      <c r="J335" t="s">
        <v>26</v>
      </c>
      <c r="K335" t="s">
        <v>74</v>
      </c>
      <c r="M335" t="s">
        <v>1159</v>
      </c>
      <c r="N335" t="s">
        <v>1160</v>
      </c>
      <c r="O335" t="s">
        <v>1161</v>
      </c>
      <c r="P335" t="s">
        <v>160</v>
      </c>
      <c r="Q335" t="s">
        <v>1162</v>
      </c>
      <c r="R335" t="s">
        <v>1163</v>
      </c>
      <c r="S335" t="s">
        <v>1164</v>
      </c>
      <c r="T335">
        <v>7.6</v>
      </c>
      <c r="U335">
        <v>498830</v>
      </c>
      <c r="V335" s="12">
        <f>W335*1.43863813229572</f>
        <v>146741089.49416345</v>
      </c>
      <c r="W335" s="3">
        <v>102000000</v>
      </c>
      <c r="X335" s="13">
        <f>Y335*1.43863813229572</f>
        <v>190005147.58747083</v>
      </c>
      <c r="Y335" s="3">
        <v>132072926</v>
      </c>
      <c r="Z335" s="13">
        <f>AA335*1.43863813229572</f>
        <v>515568956.92599225</v>
      </c>
      <c r="AA335" s="3">
        <v>358372926</v>
      </c>
      <c r="AB335">
        <v>1392</v>
      </c>
    </row>
    <row r="336" spans="1:28" x14ac:dyDescent="0.2">
      <c r="A336" t="s">
        <v>1569</v>
      </c>
      <c r="B336" t="s">
        <v>1570</v>
      </c>
      <c r="C336">
        <v>2000</v>
      </c>
      <c r="D336" t="s">
        <v>536</v>
      </c>
      <c r="E336" t="s">
        <v>44035</v>
      </c>
      <c r="F336" t="s">
        <v>44032</v>
      </c>
      <c r="H336">
        <v>131</v>
      </c>
      <c r="I336" t="s">
        <v>25</v>
      </c>
      <c r="J336" t="s">
        <v>26</v>
      </c>
      <c r="M336" t="s">
        <v>1187</v>
      </c>
      <c r="N336" t="s">
        <v>1514</v>
      </c>
      <c r="O336" t="s">
        <v>1571</v>
      </c>
      <c r="P336" t="s">
        <v>1572</v>
      </c>
      <c r="Q336" t="s">
        <v>1573</v>
      </c>
      <c r="R336" t="s">
        <v>1574</v>
      </c>
      <c r="S336" t="s">
        <v>1575</v>
      </c>
      <c r="T336">
        <v>7.3</v>
      </c>
      <c r="U336">
        <v>170733</v>
      </c>
      <c r="V336" s="12">
        <f>W336*1.5029674796748</f>
        <v>78154308.943089604</v>
      </c>
      <c r="W336" s="3">
        <v>52000000</v>
      </c>
      <c r="X336" s="13">
        <f>Y336*1.5029674796748</f>
        <v>188765508.71808985</v>
      </c>
      <c r="Y336" s="3">
        <v>125595205</v>
      </c>
      <c r="Z336" s="13">
        <f>AA336*1.5029674796748</f>
        <v>385167408.83243984</v>
      </c>
      <c r="AA336" s="3">
        <v>256271286</v>
      </c>
      <c r="AB336">
        <v>525</v>
      </c>
    </row>
    <row r="337" spans="1:28" x14ac:dyDescent="0.2">
      <c r="A337" t="s">
        <v>616</v>
      </c>
      <c r="B337" t="s">
        <v>617</v>
      </c>
      <c r="C337">
        <v>2000</v>
      </c>
      <c r="D337" t="s">
        <v>359</v>
      </c>
      <c r="E337" t="s">
        <v>16512</v>
      </c>
      <c r="F337" t="s">
        <v>44031</v>
      </c>
      <c r="G337" t="s">
        <v>44038</v>
      </c>
      <c r="H337">
        <v>98</v>
      </c>
      <c r="I337" t="s">
        <v>97</v>
      </c>
      <c r="J337" t="s">
        <v>26</v>
      </c>
      <c r="K337" t="s">
        <v>307</v>
      </c>
      <c r="L337" t="s">
        <v>618</v>
      </c>
      <c r="M337" t="s">
        <v>619</v>
      </c>
      <c r="N337" t="s">
        <v>620</v>
      </c>
      <c r="O337" t="s">
        <v>621</v>
      </c>
      <c r="P337" t="s">
        <v>622</v>
      </c>
      <c r="Q337" t="s">
        <v>623</v>
      </c>
      <c r="R337" t="s">
        <v>624</v>
      </c>
      <c r="S337" t="s">
        <v>625</v>
      </c>
      <c r="T337">
        <v>5.5</v>
      </c>
      <c r="U337">
        <v>173640</v>
      </c>
      <c r="V337" s="12">
        <f>W337*1.5029674796748</f>
        <v>139775975.60975641</v>
      </c>
      <c r="W337" s="3">
        <v>93000000</v>
      </c>
      <c r="X337" s="13">
        <f>Y337*1.5029674796748</f>
        <v>188330159.15792724</v>
      </c>
      <c r="Y337" s="3">
        <v>125305545</v>
      </c>
      <c r="Z337" s="13">
        <f>AA337*1.5029674796748</f>
        <v>396942045.33678949</v>
      </c>
      <c r="AA337" s="3">
        <v>264105545</v>
      </c>
      <c r="AB337">
        <v>662</v>
      </c>
    </row>
    <row r="338" spans="1:28" x14ac:dyDescent="0.2">
      <c r="A338" t="s">
        <v>19504</v>
      </c>
      <c r="B338" t="s">
        <v>19505</v>
      </c>
      <c r="C338">
        <v>2009</v>
      </c>
      <c r="D338" t="s">
        <v>11435</v>
      </c>
      <c r="E338" t="s">
        <v>16512</v>
      </c>
      <c r="F338" t="s">
        <v>44042</v>
      </c>
      <c r="H338">
        <v>107</v>
      </c>
      <c r="I338" t="s">
        <v>1026</v>
      </c>
      <c r="J338" t="s">
        <v>26</v>
      </c>
      <c r="K338" t="s">
        <v>308</v>
      </c>
      <c r="M338" t="s">
        <v>11757</v>
      </c>
      <c r="N338" t="s">
        <v>19506</v>
      </c>
      <c r="O338" t="s">
        <v>19507</v>
      </c>
      <c r="P338" t="s">
        <v>365</v>
      </c>
      <c r="Q338" t="s">
        <v>19508</v>
      </c>
      <c r="R338" t="s">
        <v>19509</v>
      </c>
      <c r="S338" t="s">
        <v>19510</v>
      </c>
      <c r="T338">
        <v>6.6</v>
      </c>
      <c r="U338">
        <v>257872</v>
      </c>
      <c r="V338" s="12">
        <f>W338*1.20636999678377</f>
        <v>102541449.72662045</v>
      </c>
      <c r="W338" s="3">
        <v>85000000</v>
      </c>
      <c r="X338" s="13">
        <f>Y338*1.20636999678377</f>
        <v>187064876.86932766</v>
      </c>
      <c r="Y338" s="3">
        <v>155064265</v>
      </c>
      <c r="Z338" s="13">
        <f>AA338*1.20636999678377</f>
        <v>434732637.20903563</v>
      </c>
      <c r="AA338" s="3">
        <v>360364265</v>
      </c>
      <c r="AB338">
        <v>273</v>
      </c>
    </row>
    <row r="339" spans="1:28" x14ac:dyDescent="0.2">
      <c r="A339" t="s">
        <v>6008</v>
      </c>
      <c r="B339" t="s">
        <v>6009</v>
      </c>
      <c r="C339">
        <v>2003</v>
      </c>
      <c r="D339" t="s">
        <v>3780</v>
      </c>
      <c r="E339" t="s">
        <v>1045</v>
      </c>
      <c r="H339">
        <v>105</v>
      </c>
      <c r="I339" t="s">
        <v>25</v>
      </c>
      <c r="J339" t="s">
        <v>26</v>
      </c>
      <c r="M339" t="s">
        <v>1955</v>
      </c>
      <c r="N339" t="s">
        <v>6010</v>
      </c>
      <c r="O339" t="s">
        <v>6011</v>
      </c>
      <c r="P339" t="s">
        <v>6012</v>
      </c>
      <c r="Q339" t="s">
        <v>6013</v>
      </c>
      <c r="R339" t="s">
        <v>6014</v>
      </c>
      <c r="S339" t="s">
        <v>6015</v>
      </c>
      <c r="T339">
        <v>5.6</v>
      </c>
      <c r="U339">
        <v>34433</v>
      </c>
      <c r="V339" s="12">
        <f>W339*1.40658152173913</f>
        <v>46417190.21739129</v>
      </c>
      <c r="W339" s="3">
        <v>33000000</v>
      </c>
      <c r="X339" s="13">
        <f>Y339*1.40658152173913</f>
        <v>186676825.49482059</v>
      </c>
      <c r="Y339" s="3">
        <v>132716677</v>
      </c>
      <c r="Z339" s="13">
        <f>AA339*1.40658152173913</f>
        <v>231705722.56341842</v>
      </c>
      <c r="AA339" s="3">
        <v>164729679</v>
      </c>
      <c r="AB339">
        <v>234</v>
      </c>
    </row>
    <row r="340" spans="1:28" hidden="1" x14ac:dyDescent="0.2">
      <c r="A340" t="s">
        <v>6102</v>
      </c>
      <c r="B340" t="s">
        <v>6103</v>
      </c>
      <c r="C340">
        <v>2003</v>
      </c>
      <c r="D340" t="s">
        <v>5098</v>
      </c>
      <c r="E340" t="s">
        <v>44043</v>
      </c>
      <c r="F340" t="s">
        <v>44046</v>
      </c>
      <c r="G340" t="s">
        <v>44045</v>
      </c>
      <c r="H340">
        <v>85</v>
      </c>
      <c r="I340" t="s">
        <v>817</v>
      </c>
      <c r="J340" t="s">
        <v>26</v>
      </c>
      <c r="M340" t="s">
        <v>6104</v>
      </c>
      <c r="N340" t="s">
        <v>6104</v>
      </c>
      <c r="O340" t="s">
        <v>6105</v>
      </c>
      <c r="P340" t="s">
        <v>5891</v>
      </c>
      <c r="Q340" t="s">
        <v>6106</v>
      </c>
      <c r="R340" t="s">
        <v>6107</v>
      </c>
      <c r="S340" t="s">
        <v>6108</v>
      </c>
      <c r="T340">
        <v>6.6</v>
      </c>
      <c r="U340">
        <v>25526</v>
      </c>
      <c r="W340">
        <v>900000</v>
      </c>
      <c r="X340"/>
      <c r="Y340"/>
      <c r="Z340"/>
      <c r="AA340"/>
      <c r="AB340">
        <v>247</v>
      </c>
    </row>
    <row r="341" spans="1:28" x14ac:dyDescent="0.2">
      <c r="A341" t="s">
        <v>1184</v>
      </c>
      <c r="B341" t="s">
        <v>1185</v>
      </c>
      <c r="C341">
        <v>2000</v>
      </c>
      <c r="D341" s="1">
        <v>37137</v>
      </c>
      <c r="E341" t="s">
        <v>44041</v>
      </c>
      <c r="F341" t="s">
        <v>44032</v>
      </c>
      <c r="G341" t="s">
        <v>44042</v>
      </c>
      <c r="H341">
        <v>147</v>
      </c>
      <c r="I341" t="s">
        <v>1186</v>
      </c>
      <c r="J341" t="s">
        <v>26</v>
      </c>
      <c r="K341" t="s">
        <v>308</v>
      </c>
      <c r="M341" t="s">
        <v>1187</v>
      </c>
      <c r="N341" t="s">
        <v>1188</v>
      </c>
      <c r="O341" t="s">
        <v>1189</v>
      </c>
      <c r="P341" t="s">
        <v>1190</v>
      </c>
      <c r="Q341" t="s">
        <v>1191</v>
      </c>
      <c r="R341" t="s">
        <v>1192</v>
      </c>
      <c r="S341" t="s">
        <v>1193</v>
      </c>
      <c r="T341">
        <v>7.6</v>
      </c>
      <c r="U341">
        <v>193193</v>
      </c>
      <c r="V341" s="12">
        <f>W341*1.5029674796748</f>
        <v>72142439.024390399</v>
      </c>
      <c r="W341" s="3">
        <v>48000000</v>
      </c>
      <c r="X341" s="13">
        <f>Y341*1.5029674796748</f>
        <v>186541898.39126056</v>
      </c>
      <c r="Y341" s="3">
        <v>124115725</v>
      </c>
      <c r="Z341" s="13">
        <f>AA341*1.5029674796748</f>
        <v>311889386.19613892</v>
      </c>
      <c r="AA341" s="3">
        <v>207515725</v>
      </c>
      <c r="AB341">
        <v>897</v>
      </c>
    </row>
    <row r="342" spans="1:28" hidden="1" x14ac:dyDescent="0.2">
      <c r="A342" t="s">
        <v>6116</v>
      </c>
      <c r="B342" t="s">
        <v>6118</v>
      </c>
      <c r="C342">
        <v>2002</v>
      </c>
      <c r="D342" t="s">
        <v>6119</v>
      </c>
      <c r="E342" t="s">
        <v>176</v>
      </c>
      <c r="F342" t="s">
        <v>44046</v>
      </c>
      <c r="G342" t="s">
        <v>44045</v>
      </c>
      <c r="H342">
        <v>101</v>
      </c>
      <c r="I342" t="s">
        <v>2213</v>
      </c>
      <c r="J342" t="s">
        <v>934</v>
      </c>
      <c r="M342" t="s">
        <v>6120</v>
      </c>
      <c r="N342" t="s">
        <v>6121</v>
      </c>
      <c r="O342" t="s">
        <v>6122</v>
      </c>
      <c r="P342" t="s">
        <v>6123</v>
      </c>
      <c r="Q342" t="s">
        <v>6124</v>
      </c>
      <c r="R342" t="s">
        <v>6125</v>
      </c>
      <c r="S342" t="s">
        <v>6126</v>
      </c>
      <c r="T342">
        <v>6.7</v>
      </c>
      <c r="U342">
        <v>29452</v>
      </c>
      <c r="W342"/>
      <c r="X342"/>
      <c r="Y342"/>
      <c r="Z342"/>
      <c r="AA342">
        <v>1686839</v>
      </c>
      <c r="AB342">
        <v>179</v>
      </c>
    </row>
    <row r="343" spans="1:28" x14ac:dyDescent="0.2">
      <c r="A343" t="s">
        <v>5262</v>
      </c>
      <c r="B343" t="s">
        <v>5263</v>
      </c>
      <c r="C343">
        <v>2003</v>
      </c>
      <c r="D343" t="s">
        <v>5264</v>
      </c>
      <c r="E343" t="s">
        <v>16512</v>
      </c>
      <c r="F343" t="s">
        <v>44033</v>
      </c>
      <c r="H343">
        <v>138</v>
      </c>
      <c r="I343" t="s">
        <v>25</v>
      </c>
      <c r="J343" t="s">
        <v>26</v>
      </c>
      <c r="K343" t="s">
        <v>308</v>
      </c>
      <c r="M343" t="s">
        <v>1466</v>
      </c>
      <c r="N343" t="s">
        <v>5265</v>
      </c>
      <c r="O343" t="s">
        <v>5266</v>
      </c>
      <c r="P343" t="s">
        <v>5267</v>
      </c>
      <c r="Q343" t="s">
        <v>5268</v>
      </c>
      <c r="R343" t="s">
        <v>5269</v>
      </c>
      <c r="S343" t="s">
        <v>5270</v>
      </c>
      <c r="T343">
        <v>5.6</v>
      </c>
      <c r="U343">
        <v>248768</v>
      </c>
      <c r="V343" s="12">
        <f>W343*1.40658152173913</f>
        <v>192701668.47826082</v>
      </c>
      <c r="W343" s="3">
        <v>137000000</v>
      </c>
      <c r="X343" s="13">
        <f>Y343*1.40658152173913</f>
        <v>185918054.93898907</v>
      </c>
      <c r="Y343" s="3">
        <v>132177234</v>
      </c>
      <c r="Z343" s="13">
        <f>AA343*1.40658152173913</f>
        <v>345013580.64573359</v>
      </c>
      <c r="AA343" s="3">
        <v>245285165</v>
      </c>
      <c r="AB343">
        <v>1485</v>
      </c>
    </row>
    <row r="344" spans="1:28" x14ac:dyDescent="0.2">
      <c r="A344" t="s">
        <v>39862</v>
      </c>
      <c r="B344" t="s">
        <v>39863</v>
      </c>
      <c r="C344">
        <v>2017</v>
      </c>
      <c r="D344" t="s">
        <v>36538</v>
      </c>
      <c r="E344" t="s">
        <v>3496</v>
      </c>
      <c r="F344" t="s">
        <v>44045</v>
      </c>
      <c r="G344" t="s">
        <v>44042</v>
      </c>
      <c r="H344">
        <v>104</v>
      </c>
      <c r="I344" t="s">
        <v>1026</v>
      </c>
      <c r="J344" t="s">
        <v>26</v>
      </c>
      <c r="M344" t="s">
        <v>38290</v>
      </c>
      <c r="N344" t="s">
        <v>38290</v>
      </c>
      <c r="O344" t="s">
        <v>39864</v>
      </c>
      <c r="P344" t="s">
        <v>39865</v>
      </c>
      <c r="Q344" t="s">
        <v>39866</v>
      </c>
      <c r="R344" t="s">
        <v>39867</v>
      </c>
      <c r="S344" t="s">
        <v>39868</v>
      </c>
      <c r="T344">
        <v>7.7</v>
      </c>
      <c r="U344">
        <v>472430</v>
      </c>
      <c r="V344" s="12">
        <f>W344*1.05585427545692</f>
        <v>4751344.2395561403</v>
      </c>
      <c r="W344" s="3">
        <v>4500000</v>
      </c>
      <c r="X344" s="13">
        <f>Y344*1.05585427545692</f>
        <v>185873288.79452938</v>
      </c>
      <c r="Y344" s="3">
        <v>176040665</v>
      </c>
      <c r="Z344" s="13">
        <f>AA344*1.05585427545692</f>
        <v>287720620.5443989</v>
      </c>
      <c r="AA344" s="3">
        <v>272500313</v>
      </c>
      <c r="AB344">
        <v>1593</v>
      </c>
    </row>
    <row r="345" spans="1:28" x14ac:dyDescent="0.2">
      <c r="A345" t="s">
        <v>5709</v>
      </c>
      <c r="B345" t="s">
        <v>5710</v>
      </c>
      <c r="C345">
        <v>2002</v>
      </c>
      <c r="D345" t="s">
        <v>4789</v>
      </c>
      <c r="E345" t="s">
        <v>3496</v>
      </c>
      <c r="F345" t="s">
        <v>44045</v>
      </c>
      <c r="H345">
        <v>115</v>
      </c>
      <c r="I345" t="s">
        <v>25</v>
      </c>
      <c r="J345" t="s">
        <v>26</v>
      </c>
      <c r="M345" t="s">
        <v>2666</v>
      </c>
      <c r="N345" t="s">
        <v>5711</v>
      </c>
      <c r="O345" t="s">
        <v>5712</v>
      </c>
      <c r="P345" t="s">
        <v>878</v>
      </c>
      <c r="Q345" t="s">
        <v>5713</v>
      </c>
      <c r="R345" t="s">
        <v>5714</v>
      </c>
      <c r="S345" t="s">
        <v>5715</v>
      </c>
      <c r="T345">
        <v>7.1</v>
      </c>
      <c r="U345">
        <v>315069</v>
      </c>
      <c r="V345" s="12">
        <f>W345*1.43863813229572</f>
        <v>69054630.350194559</v>
      </c>
      <c r="W345" s="3">
        <v>48000000</v>
      </c>
      <c r="X345" s="13">
        <f>Y345*1.43863813229572</f>
        <v>185768656.08595333</v>
      </c>
      <c r="Y345" s="3">
        <v>129128133</v>
      </c>
      <c r="Z345" s="13">
        <f>AA345*1.43863813229572</f>
        <v>358722883.26105064</v>
      </c>
      <c r="AA345" s="3">
        <v>249348933</v>
      </c>
      <c r="AB345">
        <v>1671</v>
      </c>
    </row>
    <row r="346" spans="1:28" x14ac:dyDescent="0.2">
      <c r="A346" t="s">
        <v>13562</v>
      </c>
      <c r="B346" t="s">
        <v>13563</v>
      </c>
      <c r="C346">
        <v>2008</v>
      </c>
      <c r="D346" t="s">
        <v>11399</v>
      </c>
      <c r="E346" t="s">
        <v>44037</v>
      </c>
      <c r="F346" t="s">
        <v>44031</v>
      </c>
      <c r="G346" t="s">
        <v>44038</v>
      </c>
      <c r="H346">
        <v>86</v>
      </c>
      <c r="I346" t="s">
        <v>25</v>
      </c>
      <c r="J346" t="s">
        <v>26</v>
      </c>
      <c r="M346" t="s">
        <v>13564</v>
      </c>
      <c r="N346" t="s">
        <v>3842</v>
      </c>
      <c r="O346" t="s">
        <v>13565</v>
      </c>
      <c r="P346" t="s">
        <v>957</v>
      </c>
      <c r="Q346" t="s">
        <v>13566</v>
      </c>
      <c r="R346" t="s">
        <v>13567</v>
      </c>
      <c r="S346" t="s">
        <v>13568</v>
      </c>
      <c r="T346">
        <v>6.8</v>
      </c>
      <c r="U346">
        <v>127433</v>
      </c>
      <c r="V346" s="12">
        <f>W346*1.20207800169993</f>
        <v>102176630.14449404</v>
      </c>
      <c r="W346" s="3">
        <v>85000000</v>
      </c>
      <c r="X346" s="13">
        <f>Y346*1.20207800169993</f>
        <v>185756439.23693123</v>
      </c>
      <c r="Y346" s="3">
        <v>154529439</v>
      </c>
      <c r="Z346" s="13">
        <f>AA346*1.20207800169993</f>
        <v>358907793.58387482</v>
      </c>
      <c r="AA346" s="3">
        <v>298572799</v>
      </c>
      <c r="AB346">
        <v>162</v>
      </c>
    </row>
    <row r="347" spans="1:28" x14ac:dyDescent="0.2">
      <c r="A347" t="s">
        <v>15108</v>
      </c>
      <c r="B347" t="s">
        <v>15109</v>
      </c>
      <c r="C347">
        <v>2007</v>
      </c>
      <c r="D347" t="s">
        <v>9875</v>
      </c>
      <c r="E347" t="s">
        <v>1045</v>
      </c>
      <c r="F347" t="s">
        <v>44036</v>
      </c>
      <c r="H347">
        <v>129</v>
      </c>
      <c r="I347" t="s">
        <v>25</v>
      </c>
      <c r="J347" t="s">
        <v>26</v>
      </c>
      <c r="M347" t="s">
        <v>11111</v>
      </c>
      <c r="N347" t="s">
        <v>11111</v>
      </c>
      <c r="O347" t="s">
        <v>15110</v>
      </c>
      <c r="P347" t="s">
        <v>15111</v>
      </c>
      <c r="Q347" t="s">
        <v>15112</v>
      </c>
      <c r="R347" t="s">
        <v>15113</v>
      </c>
      <c r="S347" t="s">
        <v>15114</v>
      </c>
      <c r="T347">
        <v>6.9</v>
      </c>
      <c r="U347">
        <v>345741</v>
      </c>
      <c r="V347" s="12">
        <f>W347*1.24823238899982</f>
        <v>37446971.6699946</v>
      </c>
      <c r="W347" s="3">
        <v>30000000</v>
      </c>
      <c r="X347" s="13">
        <f>Y347*1.24823238899982</f>
        <v>185698180.67582592</v>
      </c>
      <c r="Y347" s="3">
        <v>148768917</v>
      </c>
      <c r="Z347" s="13">
        <f>AA347*144548551.06</f>
        <v>3.1789466722963112E+16</v>
      </c>
      <c r="AA347" s="3">
        <v>219922417</v>
      </c>
      <c r="AB347">
        <v>586</v>
      </c>
    </row>
    <row r="348" spans="1:28" x14ac:dyDescent="0.2">
      <c r="A348" t="s">
        <v>38236</v>
      </c>
      <c r="B348" t="s">
        <v>38237</v>
      </c>
      <c r="C348">
        <v>2017</v>
      </c>
      <c r="D348" s="1">
        <v>42980</v>
      </c>
      <c r="E348" t="s">
        <v>44037</v>
      </c>
      <c r="F348" t="s">
        <v>44047</v>
      </c>
      <c r="G348" t="s">
        <v>44038</v>
      </c>
      <c r="H348">
        <v>104</v>
      </c>
      <c r="I348" t="s">
        <v>38238</v>
      </c>
      <c r="J348" t="s">
        <v>26</v>
      </c>
      <c r="M348" t="s">
        <v>38239</v>
      </c>
      <c r="N348" t="s">
        <v>38240</v>
      </c>
      <c r="O348" t="s">
        <v>38241</v>
      </c>
      <c r="P348" t="s">
        <v>15053</v>
      </c>
      <c r="Q348" t="s">
        <v>38242</v>
      </c>
      <c r="R348" t="s">
        <v>38243</v>
      </c>
      <c r="S348" t="s">
        <v>38244</v>
      </c>
      <c r="T348">
        <v>7.3</v>
      </c>
      <c r="U348">
        <v>128222</v>
      </c>
      <c r="V348" s="12">
        <f>W348*1.05585427545692</f>
        <v>84468342.036553606</v>
      </c>
      <c r="W348" s="3">
        <v>80000000</v>
      </c>
      <c r="X348" s="13">
        <f>Y348*1.05585427545692</f>
        <v>185566794.35959548</v>
      </c>
      <c r="Y348" s="3">
        <v>175750384</v>
      </c>
      <c r="Z348" s="13">
        <f>AA348*1.05585427545692</f>
        <v>329374146.67682797</v>
      </c>
      <c r="AA348" s="3">
        <v>311950384</v>
      </c>
      <c r="AB348">
        <v>327</v>
      </c>
    </row>
    <row r="349" spans="1:28" x14ac:dyDescent="0.2">
      <c r="A349" t="s">
        <v>441</v>
      </c>
      <c r="B349" t="s">
        <v>442</v>
      </c>
      <c r="C349">
        <v>2000</v>
      </c>
      <c r="D349" t="s">
        <v>443</v>
      </c>
      <c r="E349" t="s">
        <v>1045</v>
      </c>
      <c r="F349" t="s">
        <v>44036</v>
      </c>
      <c r="G349" t="s">
        <v>44033</v>
      </c>
      <c r="H349">
        <v>106</v>
      </c>
      <c r="I349" t="s">
        <v>25</v>
      </c>
      <c r="J349" t="s">
        <v>26</v>
      </c>
      <c r="M349" t="s">
        <v>444</v>
      </c>
      <c r="N349" t="s">
        <v>445</v>
      </c>
      <c r="O349" t="s">
        <v>446</v>
      </c>
      <c r="P349" t="s">
        <v>447</v>
      </c>
      <c r="Q349" t="s">
        <v>448</v>
      </c>
      <c r="R349" t="s">
        <v>449</v>
      </c>
      <c r="S349" t="s">
        <v>450</v>
      </c>
      <c r="T349">
        <v>4.4000000000000004</v>
      </c>
      <c r="U349">
        <v>47646</v>
      </c>
      <c r="V349" s="12">
        <f>W349*1.5029674796748</f>
        <v>126249268.2926832</v>
      </c>
      <c r="W349" s="3">
        <v>84000000</v>
      </c>
      <c r="X349" s="13">
        <f>Y349*1.5029674796748</f>
        <v>185330754.59227684</v>
      </c>
      <c r="Y349" s="3">
        <v>123309890</v>
      </c>
      <c r="Z349" s="13">
        <f>AA349*1.5029674796748</f>
        <v>250003445.24268347</v>
      </c>
      <c r="AA349" s="3">
        <v>166339890</v>
      </c>
      <c r="AB349">
        <v>181</v>
      </c>
    </row>
    <row r="350" spans="1:28" x14ac:dyDescent="0.2">
      <c r="A350" t="s">
        <v>34021</v>
      </c>
      <c r="B350" t="s">
        <v>34022</v>
      </c>
      <c r="C350">
        <v>2015</v>
      </c>
      <c r="D350" s="1">
        <v>42226</v>
      </c>
      <c r="E350" t="s">
        <v>44037</v>
      </c>
      <c r="F350" t="s">
        <v>44038</v>
      </c>
      <c r="G350" t="s">
        <v>44040</v>
      </c>
      <c r="H350">
        <v>89</v>
      </c>
      <c r="I350" t="s">
        <v>25</v>
      </c>
      <c r="J350" t="s">
        <v>26</v>
      </c>
      <c r="M350" t="s">
        <v>17575</v>
      </c>
      <c r="N350" t="s">
        <v>34023</v>
      </c>
      <c r="O350" t="s">
        <v>34024</v>
      </c>
      <c r="P350" t="s">
        <v>1329</v>
      </c>
      <c r="Q350" t="s">
        <v>17578</v>
      </c>
      <c r="R350" t="s">
        <v>34025</v>
      </c>
      <c r="S350" t="s">
        <v>34026</v>
      </c>
      <c r="T350">
        <v>6.7</v>
      </c>
      <c r="U350">
        <v>103704</v>
      </c>
      <c r="V350" s="12">
        <f>W350*1.09195121025074</f>
        <v>87356096.82005921</v>
      </c>
      <c r="W350" s="3">
        <v>80000000</v>
      </c>
      <c r="X350" s="13">
        <f>Y350*1.09195121025074</f>
        <v>185304240.49418372</v>
      </c>
      <c r="Y350" s="3">
        <v>169700110</v>
      </c>
      <c r="Z350" s="13">
        <f>AA350*1.09195121025074</f>
        <v>518458434.62705135</v>
      </c>
      <c r="AA350" s="3">
        <v>474800000</v>
      </c>
      <c r="AB350">
        <v>159</v>
      </c>
    </row>
    <row r="351" spans="1:28" x14ac:dyDescent="0.2">
      <c r="A351" t="s">
        <v>37862</v>
      </c>
      <c r="B351" t="s">
        <v>37863</v>
      </c>
      <c r="C351">
        <v>2017</v>
      </c>
      <c r="D351" t="s">
        <v>36324</v>
      </c>
      <c r="E351" t="s">
        <v>44037</v>
      </c>
      <c r="F351" t="s">
        <v>44031</v>
      </c>
      <c r="G351" t="s">
        <v>44038</v>
      </c>
      <c r="H351">
        <v>97</v>
      </c>
      <c r="I351" t="s">
        <v>25</v>
      </c>
      <c r="J351" t="s">
        <v>26</v>
      </c>
      <c r="K351" t="s">
        <v>308</v>
      </c>
      <c r="M351" t="s">
        <v>19435</v>
      </c>
      <c r="N351" t="s">
        <v>37864</v>
      </c>
      <c r="O351" t="s">
        <v>37865</v>
      </c>
      <c r="P351" t="s">
        <v>37866</v>
      </c>
      <c r="Q351" t="s">
        <v>37867</v>
      </c>
      <c r="R351" t="s">
        <v>37868</v>
      </c>
      <c r="S351" t="s">
        <v>37869</v>
      </c>
      <c r="T351">
        <v>6.3</v>
      </c>
      <c r="U351">
        <v>105125</v>
      </c>
      <c r="V351" s="12">
        <f>W351*1.05585427545692</f>
        <v>131981784.432115</v>
      </c>
      <c r="W351" s="3">
        <v>125000000</v>
      </c>
      <c r="X351" s="13">
        <f>Y351*1.05585427545692</f>
        <v>184777700.61097845</v>
      </c>
      <c r="Y351" s="3">
        <v>175003033</v>
      </c>
      <c r="Z351" s="13">
        <f>AA351*1.05585427545692</f>
        <v>557455090.82121456</v>
      </c>
      <c r="AA351" s="3">
        <v>527965936</v>
      </c>
      <c r="AB351">
        <v>232</v>
      </c>
    </row>
    <row r="352" spans="1:28" x14ac:dyDescent="0.2">
      <c r="A352" t="s">
        <v>25657</v>
      </c>
      <c r="B352" t="s">
        <v>25658</v>
      </c>
      <c r="C352">
        <v>2017</v>
      </c>
      <c r="D352" t="s">
        <v>25659</v>
      </c>
      <c r="E352" t="s">
        <v>44035</v>
      </c>
      <c r="F352" t="s">
        <v>44032</v>
      </c>
      <c r="G352" t="s">
        <v>44053</v>
      </c>
      <c r="H352">
        <v>105</v>
      </c>
      <c r="I352" t="s">
        <v>25</v>
      </c>
      <c r="J352" t="s">
        <v>26</v>
      </c>
      <c r="M352" t="s">
        <v>25660</v>
      </c>
      <c r="N352" t="s">
        <v>25661</v>
      </c>
      <c r="O352" t="s">
        <v>25662</v>
      </c>
      <c r="P352" t="s">
        <v>190</v>
      </c>
      <c r="Q352" t="s">
        <v>25663</v>
      </c>
      <c r="R352" t="s">
        <v>25664</v>
      </c>
      <c r="S352" t="s">
        <v>25665</v>
      </c>
      <c r="T352">
        <v>7.6</v>
      </c>
      <c r="U352">
        <v>226510</v>
      </c>
      <c r="V352" s="12">
        <f>W352*1.05585427545692</f>
        <v>88691759.138381287</v>
      </c>
      <c r="W352" s="3">
        <v>84000000</v>
      </c>
      <c r="X352" s="13">
        <f>Y352*1.05585427545692</f>
        <v>184077818.10180336</v>
      </c>
      <c r="Y352" s="3">
        <v>174340174</v>
      </c>
      <c r="Z352" s="13">
        <f>AA352*1.05585427545692</f>
        <v>459387838.80072248</v>
      </c>
      <c r="AA352" s="3">
        <v>435086403</v>
      </c>
      <c r="AB352">
        <v>1819</v>
      </c>
    </row>
    <row r="353" spans="1:28" x14ac:dyDescent="0.2">
      <c r="A353" t="s">
        <v>29658</v>
      </c>
      <c r="B353" t="s">
        <v>29659</v>
      </c>
      <c r="C353">
        <v>2012</v>
      </c>
      <c r="D353" t="s">
        <v>21326</v>
      </c>
      <c r="E353" t="s">
        <v>176</v>
      </c>
      <c r="F353" t="s">
        <v>44039</v>
      </c>
      <c r="H353">
        <v>165</v>
      </c>
      <c r="I353" t="s">
        <v>25</v>
      </c>
      <c r="J353" t="s">
        <v>26</v>
      </c>
      <c r="K353" t="s">
        <v>307</v>
      </c>
      <c r="L353" t="s">
        <v>27</v>
      </c>
      <c r="M353" t="s">
        <v>4203</v>
      </c>
      <c r="N353" t="s">
        <v>4203</v>
      </c>
      <c r="O353" t="s">
        <v>29660</v>
      </c>
      <c r="P353" t="s">
        <v>2059</v>
      </c>
      <c r="Q353" t="s">
        <v>29661</v>
      </c>
      <c r="R353" t="s">
        <v>29662</v>
      </c>
      <c r="S353" t="s">
        <v>29663</v>
      </c>
      <c r="T353">
        <v>8.4</v>
      </c>
      <c r="U353">
        <v>1317856</v>
      </c>
      <c r="V353" s="12">
        <f>W353*1.12725506764114</f>
        <v>112725506.76411399</v>
      </c>
      <c r="W353" s="3">
        <v>100000000</v>
      </c>
      <c r="X353" s="13">
        <f>Y353*1.12725506764114</f>
        <v>183523250.51601514</v>
      </c>
      <c r="Y353" s="3">
        <v>162805434</v>
      </c>
      <c r="Z353" s="13">
        <f>AA353*1.12725506764114</f>
        <v>479498501.89908248</v>
      </c>
      <c r="AA353" s="3">
        <v>425368238</v>
      </c>
      <c r="AB353">
        <v>1547</v>
      </c>
    </row>
    <row r="354" spans="1:28" x14ac:dyDescent="0.2">
      <c r="A354" t="s">
        <v>19415</v>
      </c>
      <c r="B354" t="s">
        <v>19416</v>
      </c>
      <c r="C354">
        <v>2008</v>
      </c>
      <c r="D354" t="s">
        <v>12207</v>
      </c>
      <c r="E354" t="s">
        <v>1045</v>
      </c>
      <c r="F354" t="s">
        <v>44032</v>
      </c>
      <c r="G354" t="s">
        <v>44036</v>
      </c>
      <c r="H354">
        <v>145</v>
      </c>
      <c r="I354" t="s">
        <v>25</v>
      </c>
      <c r="J354" t="s">
        <v>26</v>
      </c>
      <c r="M354" t="s">
        <v>19417</v>
      </c>
      <c r="N354" t="s">
        <v>19418</v>
      </c>
      <c r="O354" t="s">
        <v>19419</v>
      </c>
      <c r="P354" t="s">
        <v>19420</v>
      </c>
      <c r="Q354" t="s">
        <v>19421</v>
      </c>
      <c r="R354" t="s">
        <v>19422</v>
      </c>
      <c r="S354" t="s">
        <v>19423</v>
      </c>
      <c r="T354">
        <v>5.6</v>
      </c>
      <c r="U354">
        <v>114468</v>
      </c>
      <c r="V354" s="12">
        <f>W354*1.20207800169993</f>
        <v>78135070.110495448</v>
      </c>
      <c r="W354" s="3">
        <v>65000000</v>
      </c>
      <c r="X354" s="13">
        <f>Y354*1.20207800169993</f>
        <v>183493910.86161366</v>
      </c>
      <c r="Y354" s="3">
        <v>152647258</v>
      </c>
      <c r="Z354" s="13">
        <f>AA354*1.20207800169993</f>
        <v>503388580.24890971</v>
      </c>
      <c r="AA354" s="3">
        <v>418765321</v>
      </c>
      <c r="AB354">
        <v>495</v>
      </c>
    </row>
    <row r="355" spans="1:28" hidden="1" x14ac:dyDescent="0.2">
      <c r="A355" t="s">
        <v>6227</v>
      </c>
      <c r="B355" t="s">
        <v>6228</v>
      </c>
      <c r="C355">
        <v>2003</v>
      </c>
      <c r="D355" s="1">
        <v>37869</v>
      </c>
      <c r="E355" t="s">
        <v>1045</v>
      </c>
      <c r="F355" t="s">
        <v>44057</v>
      </c>
      <c r="H355">
        <v>91</v>
      </c>
      <c r="I355" t="s">
        <v>25</v>
      </c>
      <c r="J355" t="s">
        <v>26</v>
      </c>
      <c r="M355" t="s">
        <v>2265</v>
      </c>
      <c r="N355" t="s">
        <v>2266</v>
      </c>
      <c r="O355" t="s">
        <v>6229</v>
      </c>
      <c r="P355" t="s">
        <v>6230</v>
      </c>
      <c r="Q355" t="s">
        <v>6231</v>
      </c>
      <c r="R355" t="s">
        <v>6232</v>
      </c>
      <c r="S355" t="s">
        <v>6233</v>
      </c>
      <c r="T355">
        <v>7.2</v>
      </c>
      <c r="U355">
        <v>25591</v>
      </c>
      <c r="W355"/>
      <c r="X355"/>
      <c r="Y355">
        <v>17781006</v>
      </c>
      <c r="Z355"/>
      <c r="AA355">
        <v>18750246</v>
      </c>
      <c r="AB355">
        <v>270</v>
      </c>
    </row>
    <row r="356" spans="1:28" x14ac:dyDescent="0.2">
      <c r="A356" t="s">
        <v>32479</v>
      </c>
      <c r="B356" t="s">
        <v>32480</v>
      </c>
      <c r="C356">
        <v>2014</v>
      </c>
      <c r="D356" t="s">
        <v>31846</v>
      </c>
      <c r="E356" t="s">
        <v>176</v>
      </c>
      <c r="F356" t="s">
        <v>44045</v>
      </c>
      <c r="G356" t="s">
        <v>44042</v>
      </c>
      <c r="H356">
        <v>149</v>
      </c>
      <c r="I356" t="s">
        <v>25</v>
      </c>
      <c r="J356" t="s">
        <v>26</v>
      </c>
      <c r="M356" t="s">
        <v>3797</v>
      </c>
      <c r="N356" t="s">
        <v>32481</v>
      </c>
      <c r="O356" t="s">
        <v>32482</v>
      </c>
      <c r="P356" t="s">
        <v>1278</v>
      </c>
      <c r="Q356" t="s">
        <v>32483</v>
      </c>
      <c r="R356" t="s">
        <v>32484</v>
      </c>
      <c r="S356" t="s">
        <v>32485</v>
      </c>
      <c r="T356">
        <v>8.1</v>
      </c>
      <c r="U356">
        <v>833485</v>
      </c>
      <c r="V356" s="12">
        <f>W356*1.09324733035956</f>
        <v>66688087.151933163</v>
      </c>
      <c r="W356" s="3">
        <v>61000000</v>
      </c>
      <c r="X356" s="13">
        <f>Y356*1.09324733035956</f>
        <v>183411031.49617773</v>
      </c>
      <c r="Y356" s="3">
        <v>167767189</v>
      </c>
      <c r="Z356" s="13">
        <f>AA356*1.09324733035956</f>
        <v>403769433.3704772</v>
      </c>
      <c r="AA356" s="3">
        <v>369330363</v>
      </c>
      <c r="AB356">
        <v>1475</v>
      </c>
    </row>
    <row r="357" spans="1:28" x14ac:dyDescent="0.2">
      <c r="A357" t="s">
        <v>3718</v>
      </c>
      <c r="B357" t="s">
        <v>3719</v>
      </c>
      <c r="C357">
        <v>2002</v>
      </c>
      <c r="D357" t="s">
        <v>339</v>
      </c>
      <c r="E357" t="s">
        <v>1045</v>
      </c>
      <c r="F357" t="s">
        <v>44036</v>
      </c>
      <c r="H357">
        <v>108</v>
      </c>
      <c r="I357" t="s">
        <v>25</v>
      </c>
      <c r="J357" t="s">
        <v>26</v>
      </c>
      <c r="M357" t="s">
        <v>3720</v>
      </c>
      <c r="N357" t="s">
        <v>3721</v>
      </c>
      <c r="O357" t="s">
        <v>3722</v>
      </c>
      <c r="P357" t="s">
        <v>3439</v>
      </c>
      <c r="Q357" t="s">
        <v>3723</v>
      </c>
      <c r="R357" t="s">
        <v>3724</v>
      </c>
      <c r="S357" t="s">
        <v>3725</v>
      </c>
      <c r="T357">
        <v>6.2</v>
      </c>
      <c r="U357">
        <v>100636</v>
      </c>
      <c r="V357" s="12">
        <f>W357*1.43863813229572</f>
        <v>43159143.968871601</v>
      </c>
      <c r="W357" s="3">
        <v>30000000</v>
      </c>
      <c r="X357" s="13">
        <f>Y357*1.43863813229572</f>
        <v>183028460.4557977</v>
      </c>
      <c r="Y357" s="3">
        <v>127223418</v>
      </c>
      <c r="Z357" s="13">
        <f>AA357*1.43863813229572</f>
        <v>259850306.71408564</v>
      </c>
      <c r="AA357" s="3">
        <v>180622424</v>
      </c>
      <c r="AB357">
        <v>408</v>
      </c>
    </row>
    <row r="358" spans="1:28" x14ac:dyDescent="0.2">
      <c r="A358" t="s">
        <v>39530</v>
      </c>
      <c r="B358" t="s">
        <v>39531</v>
      </c>
      <c r="C358">
        <v>2016</v>
      </c>
      <c r="D358" s="1">
        <v>42950</v>
      </c>
      <c r="E358" t="s">
        <v>44035</v>
      </c>
      <c r="F358" t="s">
        <v>44032</v>
      </c>
      <c r="G358" t="s">
        <v>44049</v>
      </c>
      <c r="H358">
        <v>127</v>
      </c>
      <c r="I358" t="s">
        <v>25</v>
      </c>
      <c r="J358" t="s">
        <v>26</v>
      </c>
      <c r="M358" t="s">
        <v>31847</v>
      </c>
      <c r="N358" t="s">
        <v>39532</v>
      </c>
      <c r="O358" t="s">
        <v>39533</v>
      </c>
      <c r="P358" t="s">
        <v>39534</v>
      </c>
      <c r="Q358" t="s">
        <v>39535</v>
      </c>
      <c r="R358" t="s">
        <v>39536</v>
      </c>
      <c r="S358" t="s">
        <v>39537</v>
      </c>
      <c r="T358">
        <v>7.8</v>
      </c>
      <c r="U358">
        <v>193340</v>
      </c>
      <c r="V358" s="12">
        <f>W358*1.07834771485832</f>
        <v>26958692.871458001</v>
      </c>
      <c r="W358" s="3">
        <v>25000000</v>
      </c>
      <c r="X358" s="13">
        <f>Y358*1.07834771485832</f>
        <v>182895630.35976925</v>
      </c>
      <c r="Y358" s="3">
        <v>169607287</v>
      </c>
      <c r="Z358" s="13">
        <f>AA358*1.07834771485832</f>
        <v>254443581.7633577</v>
      </c>
      <c r="AA358" s="3">
        <v>235956898</v>
      </c>
      <c r="AB358">
        <v>508</v>
      </c>
    </row>
    <row r="359" spans="1:28" x14ac:dyDescent="0.2">
      <c r="A359" t="s">
        <v>7321</v>
      </c>
      <c r="B359" t="s">
        <v>7322</v>
      </c>
      <c r="C359">
        <v>2004</v>
      </c>
      <c r="D359" t="s">
        <v>6680</v>
      </c>
      <c r="E359" t="s">
        <v>176</v>
      </c>
      <c r="F359" t="s">
        <v>44049</v>
      </c>
      <c r="H359">
        <v>163</v>
      </c>
      <c r="I359" t="s">
        <v>7323</v>
      </c>
      <c r="J359" t="s">
        <v>26</v>
      </c>
      <c r="M359" t="s">
        <v>1086</v>
      </c>
      <c r="N359" t="s">
        <v>7324</v>
      </c>
      <c r="O359" t="s">
        <v>7325</v>
      </c>
      <c r="P359" t="s">
        <v>7326</v>
      </c>
      <c r="Q359" t="s">
        <v>7327</v>
      </c>
      <c r="R359" t="s">
        <v>7328</v>
      </c>
      <c r="S359" t="s">
        <v>7329</v>
      </c>
      <c r="T359">
        <v>7.2</v>
      </c>
      <c r="U359">
        <v>479687</v>
      </c>
      <c r="V359" s="12">
        <f>W359*1.37009528851244</f>
        <v>239766675.48967701</v>
      </c>
      <c r="W359" s="3">
        <v>175000000</v>
      </c>
      <c r="X359" s="13">
        <f>Y359*1.37009528851244</f>
        <v>182740920.13560608</v>
      </c>
      <c r="Y359" s="3">
        <v>133378256</v>
      </c>
      <c r="Z359" s="13">
        <f>AA359*1.37009528851244</f>
        <v>681498894.68487012</v>
      </c>
      <c r="AA359" s="3">
        <v>497409852</v>
      </c>
      <c r="AB359">
        <v>1804</v>
      </c>
    </row>
    <row r="360" spans="1:28" x14ac:dyDescent="0.2">
      <c r="A360" t="s">
        <v>29086</v>
      </c>
      <c r="B360" t="s">
        <v>29087</v>
      </c>
      <c r="C360">
        <v>2017</v>
      </c>
      <c r="D360" t="s">
        <v>29088</v>
      </c>
      <c r="E360" t="s">
        <v>16512</v>
      </c>
      <c r="F360" t="s">
        <v>44031</v>
      </c>
      <c r="G360" t="s">
        <v>44034</v>
      </c>
      <c r="H360">
        <v>129</v>
      </c>
      <c r="I360" t="s">
        <v>29089</v>
      </c>
      <c r="J360" t="s">
        <v>26</v>
      </c>
      <c r="K360" t="s">
        <v>308</v>
      </c>
      <c r="M360" t="s">
        <v>11688</v>
      </c>
      <c r="N360" t="s">
        <v>29090</v>
      </c>
      <c r="O360" t="s">
        <v>29091</v>
      </c>
      <c r="P360" t="s">
        <v>125</v>
      </c>
      <c r="Q360" t="s">
        <v>29092</v>
      </c>
      <c r="R360" t="s">
        <v>29093</v>
      </c>
      <c r="S360" t="s">
        <v>29094</v>
      </c>
      <c r="T360">
        <v>6.6</v>
      </c>
      <c r="U360">
        <v>254613</v>
      </c>
      <c r="V360" s="12">
        <f>W360*1.05585427545692</f>
        <v>242846483.3550916</v>
      </c>
      <c r="W360" s="3">
        <v>230000000</v>
      </c>
      <c r="X360" s="13">
        <f>Y360*1.05585427545692</f>
        <v>182197026.9926405</v>
      </c>
      <c r="Y360" s="3">
        <v>172558876</v>
      </c>
      <c r="Z360" s="13">
        <f>AA360*1.05585427545692</f>
        <v>839276195.28788018</v>
      </c>
      <c r="AA360" s="3">
        <v>794878815</v>
      </c>
      <c r="AB360">
        <v>650</v>
      </c>
    </row>
    <row r="361" spans="1:28" x14ac:dyDescent="0.2">
      <c r="A361" t="s">
        <v>27889</v>
      </c>
      <c r="B361" t="s">
        <v>27890</v>
      </c>
      <c r="C361">
        <v>2012</v>
      </c>
      <c r="D361" t="s">
        <v>22082</v>
      </c>
      <c r="E361" t="s">
        <v>44037</v>
      </c>
      <c r="F361" t="s">
        <v>44031</v>
      </c>
      <c r="G361" t="s">
        <v>44038</v>
      </c>
      <c r="H361">
        <v>88</v>
      </c>
      <c r="I361" t="s">
        <v>25</v>
      </c>
      <c r="J361" t="s">
        <v>26</v>
      </c>
      <c r="M361" t="s">
        <v>27891</v>
      </c>
      <c r="N361" t="s">
        <v>27892</v>
      </c>
      <c r="O361" t="s">
        <v>27893</v>
      </c>
      <c r="P361" t="s">
        <v>27894</v>
      </c>
      <c r="Q361" t="s">
        <v>27895</v>
      </c>
      <c r="R361" t="s">
        <v>27896</v>
      </c>
      <c r="S361" t="s">
        <v>27897</v>
      </c>
      <c r="T361">
        <v>6.6</v>
      </c>
      <c r="U361">
        <v>187558</v>
      </c>
      <c r="V361" s="12">
        <f>W361*1.12725506764114</f>
        <v>107089231.4259083</v>
      </c>
      <c r="W361" s="3">
        <v>95000000</v>
      </c>
      <c r="X361" s="13">
        <f>Y361*1.12725506764114</f>
        <v>181850865.04295835</v>
      </c>
      <c r="Y361" s="3">
        <v>161321843</v>
      </c>
      <c r="Z361" s="13">
        <f>AA361*1.12725506764114</f>
        <v>988878626.0712471</v>
      </c>
      <c r="AA361" s="3">
        <v>877244782</v>
      </c>
      <c r="AB361">
        <v>152</v>
      </c>
    </row>
    <row r="362" spans="1:28" x14ac:dyDescent="0.2">
      <c r="A362" t="s">
        <v>4884</v>
      </c>
      <c r="B362" t="s">
        <v>4885</v>
      </c>
      <c r="C362">
        <v>2002</v>
      </c>
      <c r="D362" s="1">
        <v>37804</v>
      </c>
      <c r="E362" t="s">
        <v>1045</v>
      </c>
      <c r="F362" t="s">
        <v>44036</v>
      </c>
      <c r="H362">
        <v>96</v>
      </c>
      <c r="I362" t="s">
        <v>25</v>
      </c>
      <c r="J362" t="s">
        <v>26</v>
      </c>
      <c r="M362" t="s">
        <v>1326</v>
      </c>
      <c r="N362" t="s">
        <v>4886</v>
      </c>
      <c r="O362" t="s">
        <v>4887</v>
      </c>
      <c r="P362" t="s">
        <v>1329</v>
      </c>
      <c r="Q362" t="s">
        <v>4888</v>
      </c>
      <c r="R362" t="s">
        <v>4889</v>
      </c>
      <c r="S362" t="s">
        <v>4890</v>
      </c>
      <c r="T362">
        <v>5.8</v>
      </c>
      <c r="U362">
        <v>133994</v>
      </c>
      <c r="V362" s="12">
        <f>W362*1.43863813229572</f>
        <v>71931906.614785999</v>
      </c>
      <c r="W362" s="3">
        <v>50000000</v>
      </c>
      <c r="X362" s="13">
        <f>Y362*1.43863813229572</f>
        <v>181690575.90645915</v>
      </c>
      <c r="Y362" s="3">
        <v>126293452</v>
      </c>
      <c r="Z362" s="13">
        <f>AA362*1.43863813229572</f>
        <v>246394883.95155644</v>
      </c>
      <c r="AA362" s="3">
        <v>171269535</v>
      </c>
      <c r="AB362">
        <v>315</v>
      </c>
    </row>
    <row r="363" spans="1:28" x14ac:dyDescent="0.2">
      <c r="A363" t="s">
        <v>32864</v>
      </c>
      <c r="B363" t="s">
        <v>32865</v>
      </c>
      <c r="C363">
        <v>2015</v>
      </c>
      <c r="D363" s="1">
        <v>42340</v>
      </c>
      <c r="E363" t="s">
        <v>176</v>
      </c>
      <c r="F363" t="s">
        <v>44036</v>
      </c>
      <c r="G363" t="s">
        <v>44042</v>
      </c>
      <c r="H363">
        <v>125</v>
      </c>
      <c r="I363" t="s">
        <v>25</v>
      </c>
      <c r="J363" t="s">
        <v>26</v>
      </c>
      <c r="M363" t="s">
        <v>23179</v>
      </c>
      <c r="N363" t="s">
        <v>32866</v>
      </c>
      <c r="O363" t="s">
        <v>32867</v>
      </c>
      <c r="P363" t="s">
        <v>23504</v>
      </c>
      <c r="Q363" t="s">
        <v>32868</v>
      </c>
      <c r="R363" t="s">
        <v>32869</v>
      </c>
      <c r="S363" t="s">
        <v>32870</v>
      </c>
      <c r="T363">
        <v>4.0999999999999996</v>
      </c>
      <c r="U363">
        <v>293277</v>
      </c>
      <c r="V363" s="12">
        <f>W363*1.09195121025074</f>
        <v>43678048.410029605</v>
      </c>
      <c r="W363" s="3">
        <v>40000000</v>
      </c>
      <c r="X363" s="13">
        <f>Y363*1.09195121025074</f>
        <v>181446507.90251309</v>
      </c>
      <c r="Y363" s="3">
        <v>166167230</v>
      </c>
      <c r="Z363" s="13">
        <f>AA363*1.09195121025074</f>
        <v>622031608.81175947</v>
      </c>
      <c r="AA363" s="3">
        <v>569651467</v>
      </c>
      <c r="AB363">
        <v>1551</v>
      </c>
    </row>
    <row r="364" spans="1:28" x14ac:dyDescent="0.2">
      <c r="A364" t="s">
        <v>20133</v>
      </c>
      <c r="B364" t="s">
        <v>20134</v>
      </c>
      <c r="C364">
        <v>2009</v>
      </c>
      <c r="D364" s="1">
        <v>40126</v>
      </c>
      <c r="E364" t="s">
        <v>16512</v>
      </c>
      <c r="F364" t="s">
        <v>44031</v>
      </c>
      <c r="G364" t="s">
        <v>44033</v>
      </c>
      <c r="H364">
        <v>118</v>
      </c>
      <c r="I364" t="s">
        <v>4869</v>
      </c>
      <c r="J364" t="s">
        <v>26</v>
      </c>
      <c r="K364" t="s">
        <v>27</v>
      </c>
      <c r="L364" t="s">
        <v>454</v>
      </c>
      <c r="M364" t="s">
        <v>1948</v>
      </c>
      <c r="N364" t="s">
        <v>20135</v>
      </c>
      <c r="O364" t="s">
        <v>20136</v>
      </c>
      <c r="P364" t="s">
        <v>20137</v>
      </c>
      <c r="Q364" t="s">
        <v>20137</v>
      </c>
      <c r="R364" t="s">
        <v>20138</v>
      </c>
      <c r="S364" t="s">
        <v>20139</v>
      </c>
      <c r="T364">
        <v>5.8</v>
      </c>
      <c r="U364">
        <v>196946</v>
      </c>
      <c r="V364" s="12">
        <f>W364*1.20636999678377</f>
        <v>211114749.43715975</v>
      </c>
      <c r="W364" s="3">
        <v>175000000</v>
      </c>
      <c r="X364" s="13">
        <f>Y364*1.20636999678377</f>
        <v>181198580.65917742</v>
      </c>
      <c r="Y364" s="3">
        <v>150201498</v>
      </c>
      <c r="Z364" s="13">
        <f>AA364*1.20636999678377</f>
        <v>364889547.06548005</v>
      </c>
      <c r="AA364" s="3">
        <v>302469017</v>
      </c>
      <c r="AB364">
        <v>551</v>
      </c>
    </row>
    <row r="365" spans="1:28" x14ac:dyDescent="0.2">
      <c r="A365" t="s">
        <v>35717</v>
      </c>
      <c r="B365" t="s">
        <v>35718</v>
      </c>
      <c r="C365">
        <v>2018</v>
      </c>
      <c r="D365" t="s">
        <v>35719</v>
      </c>
      <c r="E365" t="s">
        <v>1045</v>
      </c>
      <c r="F365" t="s">
        <v>44032</v>
      </c>
      <c r="G365" t="s">
        <v>44036</v>
      </c>
      <c r="H365">
        <v>120</v>
      </c>
      <c r="I365" t="s">
        <v>25</v>
      </c>
      <c r="J365" t="s">
        <v>26</v>
      </c>
      <c r="K365" t="s">
        <v>209</v>
      </c>
      <c r="L365" t="s">
        <v>51</v>
      </c>
      <c r="M365" t="s">
        <v>19720</v>
      </c>
      <c r="N365" t="s">
        <v>35720</v>
      </c>
      <c r="O365" t="s">
        <v>35721</v>
      </c>
      <c r="P365" t="s">
        <v>35722</v>
      </c>
      <c r="Q365" t="s">
        <v>35723</v>
      </c>
      <c r="R365" t="s">
        <v>35724</v>
      </c>
      <c r="S365" t="s">
        <v>35725</v>
      </c>
      <c r="T365">
        <v>6.9</v>
      </c>
      <c r="U365">
        <v>133010</v>
      </c>
      <c r="V365" s="12">
        <f>W365*1.03068014830331</f>
        <v>30920404.449099299</v>
      </c>
      <c r="W365" s="3">
        <v>30000000</v>
      </c>
      <c r="X365" s="13">
        <f>Y365*1.03068014830331</f>
        <v>179887616.90008986</v>
      </c>
      <c r="Y365" s="3">
        <v>174532921</v>
      </c>
      <c r="Z365" s="13">
        <f>AA365*1.03068014830331</f>
        <v>245857139.79656407</v>
      </c>
      <c r="AA365" s="3">
        <v>238538736</v>
      </c>
      <c r="AB365">
        <v>1135</v>
      </c>
    </row>
    <row r="366" spans="1:28" x14ac:dyDescent="0.2">
      <c r="A366" t="s">
        <v>9196</v>
      </c>
      <c r="B366" t="s">
        <v>9197</v>
      </c>
      <c r="C366">
        <v>2005</v>
      </c>
      <c r="D366" s="1">
        <v>38395</v>
      </c>
      <c r="E366" t="s">
        <v>44037</v>
      </c>
      <c r="F366" t="s">
        <v>44031</v>
      </c>
      <c r="G366" t="s">
        <v>44038</v>
      </c>
      <c r="H366">
        <v>81</v>
      </c>
      <c r="I366" t="s">
        <v>25</v>
      </c>
      <c r="J366" t="s">
        <v>26</v>
      </c>
      <c r="M366" t="s">
        <v>219</v>
      </c>
      <c r="N366" t="s">
        <v>9198</v>
      </c>
      <c r="O366" t="s">
        <v>9199</v>
      </c>
      <c r="P366" t="s">
        <v>7340</v>
      </c>
      <c r="Q366" t="s">
        <v>9200</v>
      </c>
      <c r="R366" t="s">
        <v>9201</v>
      </c>
      <c r="S366" t="s">
        <v>9202</v>
      </c>
      <c r="T366">
        <v>5.7</v>
      </c>
      <c r="U366">
        <v>84176</v>
      </c>
      <c r="V366" s="12">
        <f>W366*1.32519713261649</f>
        <v>198779569.89247349</v>
      </c>
      <c r="W366" s="3">
        <v>150000000</v>
      </c>
      <c r="X366" s="13">
        <f>Y366*1.32519713261649</f>
        <v>179414020.2525093</v>
      </c>
      <c r="Y366" s="3">
        <v>135386665</v>
      </c>
      <c r="Z366" s="13">
        <f>AA366*1.32519713261649</f>
        <v>416685493.99286819</v>
      </c>
      <c r="AA366" s="3">
        <v>314432837</v>
      </c>
      <c r="AB366">
        <v>283</v>
      </c>
    </row>
    <row r="367" spans="1:28" hidden="1" x14ac:dyDescent="0.2">
      <c r="A367" t="s">
        <v>6327</v>
      </c>
      <c r="B367" t="s">
        <v>6328</v>
      </c>
      <c r="C367">
        <v>2001</v>
      </c>
      <c r="D367" t="s">
        <v>6329</v>
      </c>
      <c r="E367" t="s">
        <v>44041</v>
      </c>
      <c r="F367" t="s">
        <v>44032</v>
      </c>
      <c r="G367" t="s">
        <v>44046</v>
      </c>
      <c r="H367">
        <v>99</v>
      </c>
      <c r="I367" t="s">
        <v>2213</v>
      </c>
      <c r="J367" t="s">
        <v>934</v>
      </c>
      <c r="M367" t="s">
        <v>6330</v>
      </c>
      <c r="N367" t="s">
        <v>6330</v>
      </c>
      <c r="O367" t="s">
        <v>6331</v>
      </c>
      <c r="P367" t="s">
        <v>6332</v>
      </c>
      <c r="Q367" t="s">
        <v>6333</v>
      </c>
      <c r="R367" t="s">
        <v>6334</v>
      </c>
      <c r="S367" t="s">
        <v>6335</v>
      </c>
      <c r="T367">
        <v>6.6</v>
      </c>
      <c r="U367">
        <v>18316</v>
      </c>
      <c r="W367">
        <v>250000</v>
      </c>
      <c r="X367"/>
      <c r="Y367"/>
      <c r="Z367"/>
      <c r="AA367"/>
      <c r="AB367">
        <v>157</v>
      </c>
    </row>
    <row r="368" spans="1:28" x14ac:dyDescent="0.2">
      <c r="A368" t="s">
        <v>14626</v>
      </c>
      <c r="B368" t="s">
        <v>14627</v>
      </c>
      <c r="C368">
        <v>2007</v>
      </c>
      <c r="D368" s="1">
        <v>39542</v>
      </c>
      <c r="E368" t="s">
        <v>1045</v>
      </c>
      <c r="F368" t="s">
        <v>44032</v>
      </c>
      <c r="H368">
        <v>96</v>
      </c>
      <c r="I368" t="s">
        <v>433</v>
      </c>
      <c r="J368" t="s">
        <v>26</v>
      </c>
      <c r="K368" t="s">
        <v>308</v>
      </c>
      <c r="M368" t="s">
        <v>12489</v>
      </c>
      <c r="N368" t="s">
        <v>14628</v>
      </c>
      <c r="O368" t="s">
        <v>14629</v>
      </c>
      <c r="P368" t="s">
        <v>14630</v>
      </c>
      <c r="Q368" t="s">
        <v>14631</v>
      </c>
      <c r="R368" t="s">
        <v>14632</v>
      </c>
      <c r="S368" t="s">
        <v>14633</v>
      </c>
      <c r="T368">
        <v>7.4</v>
      </c>
      <c r="U368">
        <v>483876</v>
      </c>
      <c r="V368" s="12">
        <f>W368*1.24823238899982</f>
        <v>9361742.91749865</v>
      </c>
      <c r="W368" s="3">
        <v>7500000</v>
      </c>
      <c r="X368" s="13">
        <f>Y368*1.24823238899982</f>
        <v>179115437.44111225</v>
      </c>
      <c r="Y368" s="3">
        <v>143495265</v>
      </c>
      <c r="Z368" s="13">
        <f>AA368*144548551.06</f>
        <v>3.3589134344477592E+16</v>
      </c>
      <c r="AA368" s="3">
        <v>232372681</v>
      </c>
      <c r="AB368">
        <v>928</v>
      </c>
    </row>
    <row r="369" spans="1:28" x14ac:dyDescent="0.2">
      <c r="A369" t="s">
        <v>6795</v>
      </c>
      <c r="B369" t="s">
        <v>6796</v>
      </c>
      <c r="C369">
        <v>2003</v>
      </c>
      <c r="D369" t="s">
        <v>3780</v>
      </c>
      <c r="E369" t="s">
        <v>16512</v>
      </c>
      <c r="F369" t="s">
        <v>44044</v>
      </c>
      <c r="G369" t="s">
        <v>44042</v>
      </c>
      <c r="H369">
        <v>107</v>
      </c>
      <c r="I369" t="s">
        <v>97</v>
      </c>
      <c r="J369" t="s">
        <v>26</v>
      </c>
      <c r="K369" t="s">
        <v>308</v>
      </c>
      <c r="M369" t="s">
        <v>729</v>
      </c>
      <c r="N369" t="s">
        <v>6797</v>
      </c>
      <c r="O369" t="s">
        <v>6798</v>
      </c>
      <c r="P369" t="s">
        <v>2569</v>
      </c>
      <c r="Q369" t="s">
        <v>6799</v>
      </c>
      <c r="R369" t="s">
        <v>6800</v>
      </c>
      <c r="S369" t="s">
        <v>6801</v>
      </c>
      <c r="T369">
        <v>5.9</v>
      </c>
      <c r="U369">
        <v>246757</v>
      </c>
      <c r="V369" s="12">
        <f>W369*1.40658152173913</f>
        <v>106900195.65217388</v>
      </c>
      <c r="W369" s="3">
        <v>76000000</v>
      </c>
      <c r="X369" s="13">
        <f>Y369*1.40658152173913</f>
        <v>178853734.14516842</v>
      </c>
      <c r="Y369" s="3">
        <v>127154901</v>
      </c>
      <c r="Z369" s="13">
        <f>AA369*1.40658152173913</f>
        <v>332446472.41342926</v>
      </c>
      <c r="AA369" s="3">
        <v>236350661</v>
      </c>
      <c r="AB369">
        <v>418</v>
      </c>
    </row>
    <row r="370" spans="1:28" x14ac:dyDescent="0.2">
      <c r="A370" t="s">
        <v>22196</v>
      </c>
      <c r="B370" t="s">
        <v>22197</v>
      </c>
      <c r="C370">
        <v>2008</v>
      </c>
      <c r="D370" t="s">
        <v>17717</v>
      </c>
      <c r="E370" t="s">
        <v>176</v>
      </c>
      <c r="H370">
        <v>116</v>
      </c>
      <c r="I370" t="s">
        <v>319</v>
      </c>
      <c r="J370" t="s">
        <v>26</v>
      </c>
      <c r="K370" t="s">
        <v>22198</v>
      </c>
      <c r="M370" t="s">
        <v>1354</v>
      </c>
      <c r="N370" t="s">
        <v>22199</v>
      </c>
      <c r="O370" t="s">
        <v>22200</v>
      </c>
      <c r="P370" t="s">
        <v>1354</v>
      </c>
      <c r="Q370" t="s">
        <v>22201</v>
      </c>
      <c r="R370" t="s">
        <v>22202</v>
      </c>
      <c r="S370" t="s">
        <v>22203</v>
      </c>
      <c r="T370">
        <v>8.1</v>
      </c>
      <c r="U370">
        <v>707142</v>
      </c>
      <c r="V370" s="12">
        <f>W370*1.20207800169993</f>
        <v>39668574.056097686</v>
      </c>
      <c r="W370" s="3">
        <v>33000000</v>
      </c>
      <c r="X370" s="13">
        <f>Y370*1.20207800169993</f>
        <v>178022104.68930763</v>
      </c>
      <c r="Y370" s="3">
        <v>148095302</v>
      </c>
      <c r="Z370" s="13">
        <f>AA370*1.20207800169993</f>
        <v>324510847.25669408</v>
      </c>
      <c r="AA370" s="3">
        <v>269958228</v>
      </c>
      <c r="AB370">
        <v>997</v>
      </c>
    </row>
    <row r="371" spans="1:28" hidden="1" x14ac:dyDescent="0.2">
      <c r="A371" t="s">
        <v>6360</v>
      </c>
      <c r="B371" t="s">
        <v>6361</v>
      </c>
      <c r="C371">
        <v>2002</v>
      </c>
      <c r="D371" t="s">
        <v>4789</v>
      </c>
      <c r="E371" t="s">
        <v>44041</v>
      </c>
      <c r="F371" t="s">
        <v>44032</v>
      </c>
      <c r="H371">
        <v>106</v>
      </c>
      <c r="I371" t="s">
        <v>6362</v>
      </c>
      <c r="J371" t="s">
        <v>26</v>
      </c>
      <c r="K371" t="s">
        <v>6363</v>
      </c>
      <c r="M371" t="s">
        <v>6364</v>
      </c>
      <c r="N371" t="s">
        <v>6365</v>
      </c>
      <c r="O371" t="s">
        <v>6366</v>
      </c>
      <c r="P371" t="s">
        <v>6367</v>
      </c>
      <c r="Q371" t="s">
        <v>6368</v>
      </c>
      <c r="R371" t="s">
        <v>6369</v>
      </c>
      <c r="S371" t="s">
        <v>6370</v>
      </c>
      <c r="T371">
        <v>7.4</v>
      </c>
      <c r="U371">
        <v>12871</v>
      </c>
      <c r="W371"/>
      <c r="X371"/>
      <c r="Y371">
        <v>316319</v>
      </c>
      <c r="Z371"/>
      <c r="AA371">
        <v>3633509</v>
      </c>
      <c r="AB371">
        <v>78</v>
      </c>
    </row>
    <row r="372" spans="1:28" x14ac:dyDescent="0.2">
      <c r="A372" t="s">
        <v>32571</v>
      </c>
      <c r="B372" t="s">
        <v>32572</v>
      </c>
      <c r="C372">
        <v>2015</v>
      </c>
      <c r="D372" t="s">
        <v>29119</v>
      </c>
      <c r="E372" t="s">
        <v>44037</v>
      </c>
      <c r="F372" t="s">
        <v>44047</v>
      </c>
      <c r="G372" t="s">
        <v>44031</v>
      </c>
      <c r="H372">
        <v>92</v>
      </c>
      <c r="I372" t="s">
        <v>32573</v>
      </c>
      <c r="J372" t="s">
        <v>26</v>
      </c>
      <c r="M372" t="s">
        <v>32574</v>
      </c>
      <c r="N372" t="s">
        <v>13037</v>
      </c>
      <c r="O372" t="s">
        <v>32575</v>
      </c>
      <c r="P372" t="s">
        <v>2278</v>
      </c>
      <c r="Q372" t="s">
        <v>32576</v>
      </c>
      <c r="R372" t="s">
        <v>32577</v>
      </c>
      <c r="S372" t="s">
        <v>32578</v>
      </c>
      <c r="T372">
        <v>6</v>
      </c>
      <c r="U372">
        <v>47499</v>
      </c>
      <c r="V372" s="12">
        <f>W372*1.09195121025074</f>
        <v>80804389.558554769</v>
      </c>
      <c r="W372" s="3">
        <v>74000000</v>
      </c>
      <c r="X372" s="13">
        <f>Y372*1.09195121025074</f>
        <v>177981530.50604784</v>
      </c>
      <c r="Y372" s="3">
        <v>162994032</v>
      </c>
      <c r="Z372" s="13">
        <f>AA372*1.09195121025074</f>
        <v>355087281.19903588</v>
      </c>
      <c r="AA372" s="3">
        <v>325186032</v>
      </c>
      <c r="AB372">
        <v>180</v>
      </c>
    </row>
    <row r="373" spans="1:28" x14ac:dyDescent="0.2">
      <c r="A373" t="s">
        <v>37391</v>
      </c>
      <c r="B373" t="s">
        <v>37392</v>
      </c>
      <c r="C373">
        <v>2017</v>
      </c>
      <c r="D373" s="1">
        <v>42981</v>
      </c>
      <c r="E373" t="s">
        <v>16512</v>
      </c>
      <c r="F373" t="s">
        <v>44031</v>
      </c>
      <c r="G373" t="s">
        <v>44034</v>
      </c>
      <c r="H373">
        <v>118</v>
      </c>
      <c r="I373" t="s">
        <v>5301</v>
      </c>
      <c r="J373" t="s">
        <v>26</v>
      </c>
      <c r="K373" t="s">
        <v>1793</v>
      </c>
      <c r="M373" t="s">
        <v>31937</v>
      </c>
      <c r="N373" t="s">
        <v>37393</v>
      </c>
      <c r="O373" t="s">
        <v>37394</v>
      </c>
      <c r="P373" t="s">
        <v>14279</v>
      </c>
      <c r="Q373" t="s">
        <v>37395</v>
      </c>
      <c r="R373" t="s">
        <v>37396</v>
      </c>
      <c r="S373" t="s">
        <v>37397</v>
      </c>
      <c r="T373">
        <v>6.6</v>
      </c>
      <c r="U373">
        <v>262000</v>
      </c>
      <c r="V373" s="12">
        <f>W373*1.05585427545692</f>
        <v>195333040.9595302</v>
      </c>
      <c r="W373" s="3">
        <v>185000000</v>
      </c>
      <c r="X373" s="13">
        <f>Y373*1.05585427545692</f>
        <v>177439280.05275798</v>
      </c>
      <c r="Y373" s="3">
        <v>168052812</v>
      </c>
      <c r="Z373" s="13">
        <f>AA373*1.05585427545692</f>
        <v>598302794.24988627</v>
      </c>
      <c r="AA373" s="3">
        <v>566652812</v>
      </c>
      <c r="AB373">
        <v>951</v>
      </c>
    </row>
    <row r="374" spans="1:28" x14ac:dyDescent="0.2">
      <c r="A374" t="s">
        <v>33616</v>
      </c>
      <c r="B374" t="s">
        <v>33617</v>
      </c>
      <c r="C374">
        <v>2013</v>
      </c>
      <c r="D374" s="1">
        <v>41343</v>
      </c>
      <c r="E374" t="s">
        <v>16512</v>
      </c>
      <c r="F374" t="s">
        <v>44038</v>
      </c>
      <c r="G374" t="s">
        <v>44044</v>
      </c>
      <c r="H374">
        <v>117</v>
      </c>
      <c r="I374" t="s">
        <v>25</v>
      </c>
      <c r="J374" t="s">
        <v>26</v>
      </c>
      <c r="K374" t="s">
        <v>308</v>
      </c>
      <c r="L374" t="s">
        <v>8525</v>
      </c>
      <c r="M374" t="s">
        <v>15607</v>
      </c>
      <c r="N374" t="s">
        <v>32944</v>
      </c>
      <c r="O374" t="s">
        <v>33618</v>
      </c>
      <c r="P374" t="s">
        <v>1516</v>
      </c>
      <c r="Q374" t="s">
        <v>33619</v>
      </c>
      <c r="R374" t="s">
        <v>33620</v>
      </c>
      <c r="S374" t="s">
        <v>33621</v>
      </c>
      <c r="T374">
        <v>6.6</v>
      </c>
      <c r="U374">
        <v>160124</v>
      </c>
      <c r="V374" s="12">
        <f>W374*1.11098185502045</f>
        <v>47772219.765879348</v>
      </c>
      <c r="W374" s="3">
        <v>43000000</v>
      </c>
      <c r="X374" s="13">
        <f>Y374*1.11098185502045</f>
        <v>177292915.25246221</v>
      </c>
      <c r="Y374" s="3">
        <v>159582188</v>
      </c>
      <c r="Z374" s="13">
        <f>AA374*1.11098185502045</f>
        <v>255448914.4918623</v>
      </c>
      <c r="AA374" s="3">
        <v>229930771</v>
      </c>
      <c r="AB374">
        <v>437</v>
      </c>
    </row>
    <row r="375" spans="1:28" hidden="1" x14ac:dyDescent="0.2">
      <c r="A375" t="s">
        <v>6392</v>
      </c>
      <c r="B375" t="s">
        <v>6393</v>
      </c>
      <c r="C375">
        <v>2004</v>
      </c>
      <c r="D375" t="s">
        <v>3206</v>
      </c>
      <c r="E375" t="s">
        <v>44037</v>
      </c>
      <c r="F375" t="s">
        <v>44047</v>
      </c>
      <c r="G375" t="s">
        <v>44044</v>
      </c>
      <c r="H375">
        <v>103</v>
      </c>
      <c r="I375" t="s">
        <v>6394</v>
      </c>
      <c r="J375" t="s">
        <v>26</v>
      </c>
      <c r="K375" t="s">
        <v>27</v>
      </c>
      <c r="M375" t="s">
        <v>6395</v>
      </c>
      <c r="N375" t="s">
        <v>6396</v>
      </c>
      <c r="O375" t="s">
        <v>6397</v>
      </c>
      <c r="P375" t="s">
        <v>6398</v>
      </c>
      <c r="Q375" t="s">
        <v>6399</v>
      </c>
      <c r="R375" t="s">
        <v>6400</v>
      </c>
      <c r="S375" t="s">
        <v>6401</v>
      </c>
      <c r="T375">
        <v>6</v>
      </c>
      <c r="U375">
        <v>20366</v>
      </c>
      <c r="W375" t="s">
        <v>6402</v>
      </c>
      <c r="X375"/>
      <c r="Y375"/>
      <c r="Z375"/>
      <c r="AA375">
        <v>7172452</v>
      </c>
      <c r="AB375">
        <v>181</v>
      </c>
    </row>
    <row r="376" spans="1:28" hidden="1" x14ac:dyDescent="0.2">
      <c r="A376" t="s">
        <v>6403</v>
      </c>
      <c r="B376" t="s">
        <v>6404</v>
      </c>
      <c r="C376">
        <v>2002</v>
      </c>
      <c r="D376" t="s">
        <v>628</v>
      </c>
      <c r="E376" t="s">
        <v>1045</v>
      </c>
      <c r="F376" t="s">
        <v>44032</v>
      </c>
      <c r="H376">
        <v>110</v>
      </c>
      <c r="I376" t="s">
        <v>6405</v>
      </c>
      <c r="J376" t="s">
        <v>1419</v>
      </c>
      <c r="M376" t="s">
        <v>6406</v>
      </c>
      <c r="N376" t="s">
        <v>6406</v>
      </c>
      <c r="O376" t="s">
        <v>6407</v>
      </c>
      <c r="P376" t="s">
        <v>6408</v>
      </c>
      <c r="Q376" t="s">
        <v>6409</v>
      </c>
      <c r="R376" t="s">
        <v>6410</v>
      </c>
      <c r="S376" t="s">
        <v>6411</v>
      </c>
      <c r="T376">
        <v>8.5</v>
      </c>
      <c r="U376">
        <v>12252</v>
      </c>
      <c r="W376"/>
      <c r="X376"/>
      <c r="Y376"/>
      <c r="Z376"/>
      <c r="AA376">
        <v>20795</v>
      </c>
      <c r="AB376">
        <v>33</v>
      </c>
    </row>
    <row r="377" spans="1:28" x14ac:dyDescent="0.2">
      <c r="A377" t="s">
        <v>42281</v>
      </c>
      <c r="B377" t="s">
        <v>42282</v>
      </c>
      <c r="C377">
        <v>2019</v>
      </c>
      <c r="D377" s="1">
        <v>43559</v>
      </c>
      <c r="E377" t="s">
        <v>3496</v>
      </c>
      <c r="F377" t="s">
        <v>44045</v>
      </c>
      <c r="G377" t="s">
        <v>44042</v>
      </c>
      <c r="H377">
        <v>116</v>
      </c>
      <c r="I377" t="s">
        <v>33017</v>
      </c>
      <c r="J377" t="s">
        <v>26</v>
      </c>
      <c r="M377" t="s">
        <v>38290</v>
      </c>
      <c r="N377" t="s">
        <v>38290</v>
      </c>
      <c r="O377" t="s">
        <v>42283</v>
      </c>
      <c r="P377" t="s">
        <v>42284</v>
      </c>
      <c r="Q377" t="s">
        <v>42285</v>
      </c>
      <c r="R377" t="s">
        <v>42286</v>
      </c>
      <c r="S377" t="s">
        <v>42287</v>
      </c>
      <c r="T377">
        <v>6.9</v>
      </c>
      <c r="U377">
        <v>210015</v>
      </c>
      <c r="V377" s="12">
        <f>W377*1.01233684194057</f>
        <v>20246736.838811401</v>
      </c>
      <c r="W377" s="3">
        <v>20000000</v>
      </c>
      <c r="X377" s="13">
        <f>Y377*1.01233684194057</f>
        <v>177244570.78969109</v>
      </c>
      <c r="Y377" s="3">
        <v>175084580</v>
      </c>
      <c r="Z377" s="13">
        <f>AA377*1.01233684194057</f>
        <v>258332751.82913077</v>
      </c>
      <c r="AA377" s="3">
        <v>255184580</v>
      </c>
      <c r="AB377">
        <v>3082</v>
      </c>
    </row>
    <row r="378" spans="1:28" x14ac:dyDescent="0.2">
      <c r="A378" t="s">
        <v>39836</v>
      </c>
      <c r="B378" t="s">
        <v>39837</v>
      </c>
      <c r="C378">
        <v>2018</v>
      </c>
      <c r="D378" t="s">
        <v>34988</v>
      </c>
      <c r="E378" t="s">
        <v>1045</v>
      </c>
      <c r="F378" t="s">
        <v>44040</v>
      </c>
      <c r="G378" t="s">
        <v>44034</v>
      </c>
      <c r="H378">
        <v>130</v>
      </c>
      <c r="I378" t="s">
        <v>229</v>
      </c>
      <c r="J378" t="s">
        <v>26</v>
      </c>
      <c r="M378" t="s">
        <v>5807</v>
      </c>
      <c r="N378" t="s">
        <v>39838</v>
      </c>
      <c r="O378" t="s">
        <v>39839</v>
      </c>
      <c r="P378" t="s">
        <v>15504</v>
      </c>
      <c r="Q378" t="s">
        <v>39840</v>
      </c>
      <c r="R378" t="s">
        <v>39841</v>
      </c>
      <c r="S378" t="s">
        <v>39842</v>
      </c>
      <c r="T378">
        <v>6.7</v>
      </c>
      <c r="U378">
        <v>73598</v>
      </c>
      <c r="V378" s="12">
        <f>W378*1.03068014830331</f>
        <v>133988419.27943029</v>
      </c>
      <c r="W378" s="3">
        <v>130000000</v>
      </c>
      <c r="X378" s="13">
        <f>Y378*1.03068014830331</f>
        <v>177234148.37984553</v>
      </c>
      <c r="Y378" s="3">
        <v>171958438</v>
      </c>
      <c r="Z378" s="13">
        <f>AA378*1.03068014830331</f>
        <v>360270088.07570374</v>
      </c>
      <c r="AA378" s="3">
        <v>349545966</v>
      </c>
      <c r="AB378">
        <v>1110</v>
      </c>
    </row>
    <row r="379" spans="1:28" x14ac:dyDescent="0.2">
      <c r="A379" t="s">
        <v>1885</v>
      </c>
      <c r="B379" t="s">
        <v>1886</v>
      </c>
      <c r="C379">
        <v>2000</v>
      </c>
      <c r="D379" t="s">
        <v>1714</v>
      </c>
      <c r="E379" t="s">
        <v>16512</v>
      </c>
      <c r="F379" t="s">
        <v>44038</v>
      </c>
      <c r="G379" t="s">
        <v>44044</v>
      </c>
      <c r="H379">
        <v>99</v>
      </c>
      <c r="I379" t="s">
        <v>319</v>
      </c>
      <c r="J379" t="s">
        <v>26</v>
      </c>
      <c r="M379" t="s">
        <v>1887</v>
      </c>
      <c r="N379" t="s">
        <v>1888</v>
      </c>
      <c r="O379" t="s">
        <v>1889</v>
      </c>
      <c r="P379" t="s">
        <v>690</v>
      </c>
      <c r="Q379" t="s">
        <v>1890</v>
      </c>
      <c r="R379" t="s">
        <v>1891</v>
      </c>
      <c r="S379" t="s">
        <v>1892</v>
      </c>
      <c r="T379">
        <v>5.2</v>
      </c>
      <c r="U379">
        <v>79813</v>
      </c>
      <c r="V379" s="12">
        <f>W379*1.5029674796748</f>
        <v>45089024.390244</v>
      </c>
      <c r="W379" s="3">
        <v>30000000</v>
      </c>
      <c r="X379" s="13">
        <f>Y379*1.5029674796748</f>
        <v>176688012.24284592</v>
      </c>
      <c r="Y379" s="3">
        <v>117559438</v>
      </c>
      <c r="Z379" s="13">
        <f>AA379*1.5029674796748</f>
        <v>261455378.09650463</v>
      </c>
      <c r="AA379" s="3">
        <v>173959438</v>
      </c>
      <c r="AB379">
        <v>153</v>
      </c>
    </row>
    <row r="380" spans="1:28" x14ac:dyDescent="0.2">
      <c r="A380" t="s">
        <v>20901</v>
      </c>
      <c r="B380" t="s">
        <v>20902</v>
      </c>
      <c r="C380">
        <v>2009</v>
      </c>
      <c r="D380" s="1">
        <v>39879</v>
      </c>
      <c r="E380" t="s">
        <v>16512</v>
      </c>
      <c r="F380" t="s">
        <v>44038</v>
      </c>
      <c r="G380" t="s">
        <v>44044</v>
      </c>
      <c r="H380">
        <v>91</v>
      </c>
      <c r="I380" t="s">
        <v>25</v>
      </c>
      <c r="J380" t="s">
        <v>26</v>
      </c>
      <c r="M380" t="s">
        <v>1587</v>
      </c>
      <c r="N380" t="s">
        <v>20903</v>
      </c>
      <c r="O380" t="s">
        <v>20904</v>
      </c>
      <c r="P380" t="s">
        <v>11581</v>
      </c>
      <c r="Q380" t="s">
        <v>20905</v>
      </c>
      <c r="R380" t="s">
        <v>20906</v>
      </c>
      <c r="S380" t="s">
        <v>20907</v>
      </c>
      <c r="T380">
        <v>5.2</v>
      </c>
      <c r="U380">
        <v>101068</v>
      </c>
      <c r="V380" s="12">
        <f>W380*1.20636999678377</f>
        <v>31365619.916378021</v>
      </c>
      <c r="W380" s="3">
        <v>26000000</v>
      </c>
      <c r="X380" s="13">
        <f>Y380*1.20636999678377</f>
        <v>176535574.58320919</v>
      </c>
      <c r="Y380" s="3">
        <v>146336178</v>
      </c>
      <c r="Z380" s="13">
        <f>AA380*1.20636999678377</f>
        <v>221186043.70303929</v>
      </c>
      <c r="AA380" s="3">
        <v>183348429</v>
      </c>
      <c r="AB380">
        <v>244</v>
      </c>
    </row>
    <row r="381" spans="1:28" x14ac:dyDescent="0.2">
      <c r="A381" t="s">
        <v>10407</v>
      </c>
      <c r="B381" t="s">
        <v>10408</v>
      </c>
      <c r="C381">
        <v>2006</v>
      </c>
      <c r="D381" t="s">
        <v>10290</v>
      </c>
      <c r="E381" t="s">
        <v>1045</v>
      </c>
      <c r="F381" t="s">
        <v>44032</v>
      </c>
      <c r="G381" t="s">
        <v>44034</v>
      </c>
      <c r="H381">
        <v>107</v>
      </c>
      <c r="I381" t="s">
        <v>25</v>
      </c>
      <c r="J381" t="s">
        <v>26</v>
      </c>
      <c r="K381" t="s">
        <v>4428</v>
      </c>
      <c r="L381" t="s">
        <v>934</v>
      </c>
      <c r="M381" t="s">
        <v>7058</v>
      </c>
      <c r="N381" t="s">
        <v>6462</v>
      </c>
      <c r="O381" t="s">
        <v>10409</v>
      </c>
      <c r="P381" t="s">
        <v>1329</v>
      </c>
      <c r="Q381" t="s">
        <v>10410</v>
      </c>
      <c r="R381" t="s">
        <v>10411</v>
      </c>
      <c r="S381" t="s">
        <v>10412</v>
      </c>
      <c r="T381">
        <v>6.4</v>
      </c>
      <c r="U381">
        <v>300363</v>
      </c>
      <c r="V381" s="12">
        <f>W381*1.28378472222222</f>
        <v>105912239.58333315</v>
      </c>
      <c r="W381" s="3">
        <v>82500000</v>
      </c>
      <c r="X381" s="13">
        <f>Y381*1.28378472222222</f>
        <v>176335063.15656221</v>
      </c>
      <c r="Y381" s="3">
        <v>137355633</v>
      </c>
      <c r="Z381" s="13">
        <f>AA381*1.28378472222222</f>
        <v>308988144.3818745</v>
      </c>
      <c r="AA381" s="3">
        <v>240685326</v>
      </c>
      <c r="AB381">
        <v>783</v>
      </c>
    </row>
    <row r="382" spans="1:28" x14ac:dyDescent="0.2">
      <c r="A382" t="s">
        <v>19064</v>
      </c>
      <c r="B382" t="s">
        <v>19065</v>
      </c>
      <c r="C382">
        <v>2010</v>
      </c>
      <c r="D382" t="s">
        <v>19066</v>
      </c>
      <c r="E382" t="s">
        <v>1045</v>
      </c>
      <c r="F382" t="s">
        <v>44036</v>
      </c>
      <c r="H382">
        <v>98</v>
      </c>
      <c r="I382" t="s">
        <v>25</v>
      </c>
      <c r="J382" t="s">
        <v>26</v>
      </c>
      <c r="K382" t="s">
        <v>787</v>
      </c>
      <c r="M382" t="s">
        <v>10118</v>
      </c>
      <c r="N382" t="s">
        <v>19067</v>
      </c>
      <c r="O382" t="s">
        <v>19068</v>
      </c>
      <c r="P382" t="s">
        <v>1106</v>
      </c>
      <c r="Q382" t="s">
        <v>2077</v>
      </c>
      <c r="R382" t="s">
        <v>19069</v>
      </c>
      <c r="S382" t="s">
        <v>19070</v>
      </c>
      <c r="T382">
        <v>5.5</v>
      </c>
      <c r="U382">
        <v>104817</v>
      </c>
      <c r="V382" s="12">
        <f>W382*1.18690152988223</f>
        <v>118690152.988223</v>
      </c>
      <c r="W382" s="3">
        <v>100000000</v>
      </c>
      <c r="X382" s="13">
        <f>Y382*1.18690152988223</f>
        <v>176182001.43357641</v>
      </c>
      <c r="Y382" s="3">
        <v>148438600</v>
      </c>
      <c r="Z382" s="13">
        <f>AA382*1.18690152988223</f>
        <v>368711654.59530973</v>
      </c>
      <c r="AA382" s="3">
        <v>310650585</v>
      </c>
      <c r="AB382">
        <v>168</v>
      </c>
    </row>
    <row r="383" spans="1:28" x14ac:dyDescent="0.2">
      <c r="A383" t="s">
        <v>19432</v>
      </c>
      <c r="B383" t="s">
        <v>19433</v>
      </c>
      <c r="C383">
        <v>2010</v>
      </c>
      <c r="D383" t="s">
        <v>19434</v>
      </c>
      <c r="E383" t="s">
        <v>44037</v>
      </c>
      <c r="F383" t="s">
        <v>44047</v>
      </c>
      <c r="G383" t="s">
        <v>44038</v>
      </c>
      <c r="H383">
        <v>95</v>
      </c>
      <c r="I383" t="s">
        <v>25</v>
      </c>
      <c r="J383" t="s">
        <v>26</v>
      </c>
      <c r="M383" t="s">
        <v>19435</v>
      </c>
      <c r="N383" t="s">
        <v>19436</v>
      </c>
      <c r="O383" t="s">
        <v>19437</v>
      </c>
      <c r="P383" t="s">
        <v>6745</v>
      </c>
      <c r="Q383" t="s">
        <v>19438</v>
      </c>
      <c r="R383" t="s">
        <v>19439</v>
      </c>
      <c r="S383" t="s">
        <v>19440</v>
      </c>
      <c r="T383">
        <v>7.2</v>
      </c>
      <c r="U383">
        <v>222974</v>
      </c>
      <c r="V383" s="12">
        <f>W383*1.18690152988223</f>
        <v>154297198.8846899</v>
      </c>
      <c r="W383" s="3">
        <v>130000000</v>
      </c>
      <c r="X383" s="13">
        <f>Y383*1.18690152988223</f>
        <v>176155002.98447618</v>
      </c>
      <c r="Y383" s="3">
        <v>148415853</v>
      </c>
      <c r="Z383" s="13">
        <f>AA383*1.18690152988223</f>
        <v>382046706.92581201</v>
      </c>
      <c r="AA383" s="3">
        <v>321885765</v>
      </c>
      <c r="AB383">
        <v>260</v>
      </c>
    </row>
    <row r="384" spans="1:28" hidden="1" x14ac:dyDescent="0.2">
      <c r="A384" t="s">
        <v>6467</v>
      </c>
      <c r="B384" t="s">
        <v>6468</v>
      </c>
      <c r="C384">
        <v>2016</v>
      </c>
      <c r="D384" s="1">
        <v>42583</v>
      </c>
      <c r="E384" t="s">
        <v>16512</v>
      </c>
      <c r="F384" t="s">
        <v>44044</v>
      </c>
      <c r="G384" t="s">
        <v>44032</v>
      </c>
      <c r="H384">
        <v>103</v>
      </c>
      <c r="I384" t="s">
        <v>943</v>
      </c>
      <c r="J384" t="s">
        <v>944</v>
      </c>
      <c r="M384" t="s">
        <v>6469</v>
      </c>
      <c r="N384" t="s">
        <v>6470</v>
      </c>
      <c r="O384" t="s">
        <v>6471</v>
      </c>
      <c r="P384" t="s">
        <v>2152</v>
      </c>
      <c r="Q384" t="s">
        <v>6472</v>
      </c>
      <c r="R384" t="s">
        <v>6473</v>
      </c>
      <c r="S384" t="s">
        <v>6474</v>
      </c>
      <c r="T384">
        <v>7.1</v>
      </c>
      <c r="U384">
        <v>16992</v>
      </c>
      <c r="W384"/>
      <c r="X384"/>
      <c r="Y384">
        <v>1124045</v>
      </c>
      <c r="Z384"/>
      <c r="AA384">
        <v>5633588</v>
      </c>
      <c r="AB384">
        <v>118</v>
      </c>
    </row>
    <row r="385" spans="1:28" x14ac:dyDescent="0.2">
      <c r="A385" t="s">
        <v>42222</v>
      </c>
      <c r="B385" t="s">
        <v>42223</v>
      </c>
      <c r="C385">
        <v>2019</v>
      </c>
      <c r="D385" s="1">
        <v>43685</v>
      </c>
      <c r="E385" t="s">
        <v>16512</v>
      </c>
      <c r="F385" t="s">
        <v>44031</v>
      </c>
      <c r="G385" t="s">
        <v>44042</v>
      </c>
      <c r="H385">
        <v>137</v>
      </c>
      <c r="I385" t="s">
        <v>1026</v>
      </c>
      <c r="J385" t="s">
        <v>26</v>
      </c>
      <c r="K385" t="s">
        <v>42224</v>
      </c>
      <c r="L385" t="s">
        <v>75</v>
      </c>
      <c r="M385" t="s">
        <v>33641</v>
      </c>
      <c r="N385" t="s">
        <v>42225</v>
      </c>
      <c r="O385" t="s">
        <v>42226</v>
      </c>
      <c r="P385" t="s">
        <v>4689</v>
      </c>
      <c r="Q385" t="s">
        <v>42227</v>
      </c>
      <c r="R385" t="s">
        <v>42228</v>
      </c>
      <c r="S385" t="s">
        <v>42229</v>
      </c>
      <c r="T385">
        <v>6.4</v>
      </c>
      <c r="U385">
        <v>158617</v>
      </c>
      <c r="V385" s="12">
        <f>W385*1.01233684194057</f>
        <v>202467368.38811401</v>
      </c>
      <c r="W385" s="3">
        <v>200000000</v>
      </c>
      <c r="X385" s="13">
        <f>Y385*1.01233684194057</f>
        <v>176103014.21156102</v>
      </c>
      <c r="Y385" s="3">
        <v>173956935</v>
      </c>
      <c r="Z385" s="13">
        <f>AA385*1.01233684194057</f>
        <v>768421300.43098855</v>
      </c>
      <c r="AA385" s="3">
        <v>759056935</v>
      </c>
      <c r="AB385">
        <v>1228</v>
      </c>
    </row>
    <row r="386" spans="1:28" x14ac:dyDescent="0.2">
      <c r="A386" t="s">
        <v>24605</v>
      </c>
      <c r="B386" t="s">
        <v>24606</v>
      </c>
      <c r="C386">
        <v>2015</v>
      </c>
      <c r="D386" s="1">
        <v>42014</v>
      </c>
      <c r="E386" t="s">
        <v>44035</v>
      </c>
      <c r="F386" t="s">
        <v>44032</v>
      </c>
      <c r="G386" t="s">
        <v>44049</v>
      </c>
      <c r="H386">
        <v>147</v>
      </c>
      <c r="I386" t="s">
        <v>25</v>
      </c>
      <c r="J386" t="s">
        <v>26</v>
      </c>
      <c r="M386" t="s">
        <v>4177</v>
      </c>
      <c r="N386" t="s">
        <v>24607</v>
      </c>
      <c r="O386" t="s">
        <v>24608</v>
      </c>
      <c r="P386" t="s">
        <v>24609</v>
      </c>
      <c r="Q386" t="s">
        <v>24610</v>
      </c>
      <c r="R386" t="s">
        <v>314</v>
      </c>
      <c r="S386" t="s">
        <v>315</v>
      </c>
      <c r="T386">
        <v>7.8</v>
      </c>
      <c r="U386">
        <v>176177</v>
      </c>
      <c r="V386" s="12">
        <f>W386*1.09195121025074</f>
        <v>30574633.887020722</v>
      </c>
      <c r="W386" s="3">
        <v>28000000</v>
      </c>
      <c r="X386" s="13">
        <f>Y386*1.09195121025074</f>
        <v>176020116.4204886</v>
      </c>
      <c r="Y386" s="3">
        <v>161197785</v>
      </c>
      <c r="Z386" s="13">
        <f>AA386*1.09195121025074</f>
        <v>220175572.45134708</v>
      </c>
      <c r="AA386" s="3">
        <v>201634991</v>
      </c>
      <c r="AB386">
        <v>389</v>
      </c>
    </row>
    <row r="387" spans="1:28" x14ac:dyDescent="0.2">
      <c r="A387" t="s">
        <v>7467</v>
      </c>
      <c r="B387" t="s">
        <v>7468</v>
      </c>
      <c r="C387">
        <v>2003</v>
      </c>
      <c r="D387" s="1">
        <v>38140</v>
      </c>
      <c r="E387" t="s">
        <v>1045</v>
      </c>
      <c r="F387" t="s">
        <v>44032</v>
      </c>
      <c r="G387" t="s">
        <v>44036</v>
      </c>
      <c r="H387">
        <v>128</v>
      </c>
      <c r="I387" t="s">
        <v>25</v>
      </c>
      <c r="J387" t="s">
        <v>26</v>
      </c>
      <c r="K387" t="s">
        <v>27</v>
      </c>
      <c r="M387" t="s">
        <v>1879</v>
      </c>
      <c r="N387" t="s">
        <v>1879</v>
      </c>
      <c r="O387" t="s">
        <v>7469</v>
      </c>
      <c r="P387" t="s">
        <v>3765</v>
      </c>
      <c r="Q387" t="s">
        <v>7470</v>
      </c>
      <c r="R387" t="s">
        <v>7471</v>
      </c>
      <c r="S387" t="s">
        <v>7472</v>
      </c>
      <c r="T387">
        <v>6.7</v>
      </c>
      <c r="U387">
        <v>110012</v>
      </c>
      <c r="V387" s="12">
        <f>W387*1.40658152173913</f>
        <v>112526521.73913039</v>
      </c>
      <c r="W387" s="3">
        <v>80000000</v>
      </c>
      <c r="X387" s="13">
        <f>Y387*1.40658152173913</f>
        <v>175441138.10064125</v>
      </c>
      <c r="Y387" s="3">
        <v>124728738</v>
      </c>
      <c r="Z387" s="13">
        <f>AA387*1.40658152173913</f>
        <v>373206500.05716294</v>
      </c>
      <c r="AA387" s="3">
        <v>265328738</v>
      </c>
      <c r="AB387">
        <v>422</v>
      </c>
    </row>
    <row r="388" spans="1:28" x14ac:dyDescent="0.2">
      <c r="A388" t="s">
        <v>38437</v>
      </c>
      <c r="B388" t="s">
        <v>38438</v>
      </c>
      <c r="C388">
        <v>2016</v>
      </c>
      <c r="D388" s="1">
        <v>42378</v>
      </c>
      <c r="E388" t="s">
        <v>16512</v>
      </c>
      <c r="F388" t="s">
        <v>44042</v>
      </c>
      <c r="H388">
        <v>123</v>
      </c>
      <c r="I388" t="s">
        <v>5301</v>
      </c>
      <c r="J388" t="s">
        <v>26</v>
      </c>
      <c r="K388" t="s">
        <v>2390</v>
      </c>
      <c r="L388" t="s">
        <v>307</v>
      </c>
      <c r="M388" t="s">
        <v>4878</v>
      </c>
      <c r="N388" t="s">
        <v>38439</v>
      </c>
      <c r="O388" t="s">
        <v>38440</v>
      </c>
      <c r="P388" t="s">
        <v>520</v>
      </c>
      <c r="Q388" t="s">
        <v>38441</v>
      </c>
      <c r="R388" t="s">
        <v>38442</v>
      </c>
      <c r="S388" t="s">
        <v>38443</v>
      </c>
      <c r="T388">
        <v>6.6</v>
      </c>
      <c r="U388">
        <v>203948</v>
      </c>
      <c r="V388" s="12">
        <f>W388*1.07834771485832</f>
        <v>129401725.7829984</v>
      </c>
      <c r="W388" s="3">
        <v>120000000</v>
      </c>
      <c r="X388" s="13">
        <f>Y388*1.07834771485832</f>
        <v>175160774.83785945</v>
      </c>
      <c r="Y388" s="3">
        <v>162434410</v>
      </c>
      <c r="Z388" s="13">
        <f>AA388*1.07834771485832</f>
        <v>448037207.5700056</v>
      </c>
      <c r="AA388" s="3">
        <v>415484914</v>
      </c>
      <c r="AB388">
        <v>697</v>
      </c>
    </row>
    <row r="389" spans="1:28" x14ac:dyDescent="0.2">
      <c r="A389" t="s">
        <v>28584</v>
      </c>
      <c r="B389" t="s">
        <v>28585</v>
      </c>
      <c r="C389">
        <v>2012</v>
      </c>
      <c r="D389" s="1">
        <v>41220</v>
      </c>
      <c r="E389" t="s">
        <v>16512</v>
      </c>
      <c r="F389" t="s">
        <v>44031</v>
      </c>
      <c r="G389" t="s">
        <v>44032</v>
      </c>
      <c r="H389">
        <v>127</v>
      </c>
      <c r="I389" t="s">
        <v>229</v>
      </c>
      <c r="J389" t="s">
        <v>26</v>
      </c>
      <c r="M389" t="s">
        <v>22462</v>
      </c>
      <c r="N389" t="s">
        <v>28586</v>
      </c>
      <c r="O389" t="s">
        <v>28587</v>
      </c>
      <c r="P389" t="s">
        <v>9718</v>
      </c>
      <c r="Q389" t="s">
        <v>28588</v>
      </c>
      <c r="R389" t="s">
        <v>28589</v>
      </c>
      <c r="S389" t="s">
        <v>28590</v>
      </c>
      <c r="T389">
        <v>6.1</v>
      </c>
      <c r="U389">
        <v>269500</v>
      </c>
      <c r="V389" s="12">
        <f>W389*1.12725506764114</f>
        <v>191633361.49899378</v>
      </c>
      <c r="W389" s="3">
        <v>170000000</v>
      </c>
      <c r="X389" s="13">
        <f>Y389*1.12725506764114</f>
        <v>175099213.65101433</v>
      </c>
      <c r="Y389" s="3">
        <v>155332381</v>
      </c>
      <c r="Z389" s="13">
        <f>AA389*1.12725506764114</f>
        <v>447061276.28038603</v>
      </c>
      <c r="AA389" s="3">
        <v>396592829</v>
      </c>
      <c r="AB389">
        <v>761</v>
      </c>
    </row>
    <row r="390" spans="1:28" x14ac:dyDescent="0.2">
      <c r="A390" t="s">
        <v>3830</v>
      </c>
      <c r="B390" t="s">
        <v>3831</v>
      </c>
      <c r="C390">
        <v>2002</v>
      </c>
      <c r="D390" t="s">
        <v>3823</v>
      </c>
      <c r="E390" t="s">
        <v>16512</v>
      </c>
      <c r="F390" t="s">
        <v>44045</v>
      </c>
      <c r="G390" t="s">
        <v>44042</v>
      </c>
      <c r="H390">
        <v>119</v>
      </c>
      <c r="I390" t="s">
        <v>3832</v>
      </c>
      <c r="J390" t="s">
        <v>26</v>
      </c>
      <c r="K390" t="s">
        <v>27</v>
      </c>
      <c r="L390" t="s">
        <v>307</v>
      </c>
      <c r="M390" t="s">
        <v>3833</v>
      </c>
      <c r="N390" t="s">
        <v>3834</v>
      </c>
      <c r="O390" t="s">
        <v>3835</v>
      </c>
      <c r="P390" t="s">
        <v>520</v>
      </c>
      <c r="Q390" t="s">
        <v>3836</v>
      </c>
      <c r="R390" t="s">
        <v>3837</v>
      </c>
      <c r="S390" t="s">
        <v>3838</v>
      </c>
      <c r="T390">
        <v>7.9</v>
      </c>
      <c r="U390">
        <v>499095</v>
      </c>
      <c r="V390" s="12">
        <f>W390*1.43863813229572</f>
        <v>86318287.937743202</v>
      </c>
      <c r="W390" s="3">
        <v>60000000</v>
      </c>
      <c r="X390" s="13">
        <f>Y390*1.43863813229572</f>
        <v>175027136.40307394</v>
      </c>
      <c r="Y390" s="3">
        <v>121661683</v>
      </c>
      <c r="Z390" s="13">
        <f>AA390*1.43863813229572</f>
        <v>307917796.26272374</v>
      </c>
      <c r="AA390" s="3">
        <v>214034224</v>
      </c>
      <c r="AB390">
        <v>915</v>
      </c>
    </row>
    <row r="391" spans="1:28" x14ac:dyDescent="0.2">
      <c r="A391" t="s">
        <v>5535</v>
      </c>
      <c r="B391" t="s">
        <v>5536</v>
      </c>
      <c r="C391">
        <v>2007</v>
      </c>
      <c r="D391" s="1">
        <v>39212</v>
      </c>
      <c r="E391" t="s">
        <v>16512</v>
      </c>
      <c r="F391" t="s">
        <v>44038</v>
      </c>
      <c r="G391" t="s">
        <v>44044</v>
      </c>
      <c r="H391">
        <v>91</v>
      </c>
      <c r="I391" t="s">
        <v>97</v>
      </c>
      <c r="J391" t="s">
        <v>26</v>
      </c>
      <c r="K391" t="s">
        <v>27</v>
      </c>
      <c r="L391" t="s">
        <v>934</v>
      </c>
      <c r="M391" t="s">
        <v>2285</v>
      </c>
      <c r="N391" t="s">
        <v>5537</v>
      </c>
      <c r="O391" t="s">
        <v>5538</v>
      </c>
      <c r="P391" t="s">
        <v>5539</v>
      </c>
      <c r="Q391" t="s">
        <v>5540</v>
      </c>
      <c r="R391" t="s">
        <v>5541</v>
      </c>
      <c r="S391" t="s">
        <v>5542</v>
      </c>
      <c r="T391">
        <v>6.2</v>
      </c>
      <c r="U391">
        <v>150686</v>
      </c>
      <c r="V391" s="12">
        <f>W391*1.24823238899982</f>
        <v>174752534.4599748</v>
      </c>
      <c r="W391" s="3">
        <v>140000000</v>
      </c>
      <c r="X391" s="13">
        <f>Y391*1.24823238899982</f>
        <v>174909771.79755232</v>
      </c>
      <c r="Y391" s="3">
        <v>140125968</v>
      </c>
      <c r="Z391" s="13">
        <f>AA391*144548551.06</f>
        <v>3.7307565017856048E+16</v>
      </c>
      <c r="AA391" s="3">
        <v>258097122</v>
      </c>
      <c r="AB391">
        <v>238</v>
      </c>
    </row>
    <row r="392" spans="1:28" x14ac:dyDescent="0.2">
      <c r="A392" t="s">
        <v>18668</v>
      </c>
      <c r="B392" t="s">
        <v>18669</v>
      </c>
      <c r="C392">
        <v>2008</v>
      </c>
      <c r="D392" t="s">
        <v>16018</v>
      </c>
      <c r="E392" t="s">
        <v>16512</v>
      </c>
      <c r="F392" t="s">
        <v>44042</v>
      </c>
      <c r="H392">
        <v>90</v>
      </c>
      <c r="I392" t="s">
        <v>63</v>
      </c>
      <c r="J392" t="s">
        <v>26</v>
      </c>
      <c r="K392" t="s">
        <v>27</v>
      </c>
      <c r="L392" t="s">
        <v>13773</v>
      </c>
      <c r="M392" t="s">
        <v>11570</v>
      </c>
      <c r="N392" t="s">
        <v>5546</v>
      </c>
      <c r="O392" t="s">
        <v>18670</v>
      </c>
      <c r="P392" t="s">
        <v>8535</v>
      </c>
      <c r="Q392" t="s">
        <v>18671</v>
      </c>
      <c r="R392" t="s">
        <v>18672</v>
      </c>
      <c r="S392" t="s">
        <v>18673</v>
      </c>
      <c r="T392">
        <v>7.8</v>
      </c>
      <c r="U392">
        <v>558000</v>
      </c>
      <c r="V392" s="12">
        <f>W392*1.20207800169993</f>
        <v>30051950.04249825</v>
      </c>
      <c r="W392" s="3">
        <v>25000000</v>
      </c>
      <c r="X392" s="13">
        <f>Y392*1.20207800169993</f>
        <v>174302499.10163352</v>
      </c>
      <c r="Y392" s="3">
        <v>145000989</v>
      </c>
      <c r="Z392" s="13">
        <f>AA392*1.20207800169993</f>
        <v>272676681.25088829</v>
      </c>
      <c r="AA392" s="3">
        <v>226837760</v>
      </c>
      <c r="AB392">
        <v>1065</v>
      </c>
    </row>
    <row r="393" spans="1:28" x14ac:dyDescent="0.2">
      <c r="A393" t="s">
        <v>2000</v>
      </c>
      <c r="B393" t="s">
        <v>2001</v>
      </c>
      <c r="C393">
        <v>2000</v>
      </c>
      <c r="D393" t="s">
        <v>1714</v>
      </c>
      <c r="E393" t="s">
        <v>44035</v>
      </c>
      <c r="F393" t="s">
        <v>44032</v>
      </c>
      <c r="G393" t="s">
        <v>44050</v>
      </c>
      <c r="H393">
        <v>113</v>
      </c>
      <c r="I393" t="s">
        <v>25</v>
      </c>
      <c r="J393" t="s">
        <v>26</v>
      </c>
      <c r="M393" t="s">
        <v>2003</v>
      </c>
      <c r="N393" t="s">
        <v>2004</v>
      </c>
      <c r="O393" t="s">
        <v>2005</v>
      </c>
      <c r="P393" t="s">
        <v>416</v>
      </c>
      <c r="Q393" t="s">
        <v>2006</v>
      </c>
      <c r="R393" t="s">
        <v>2007</v>
      </c>
      <c r="S393" t="s">
        <v>2008</v>
      </c>
      <c r="T393">
        <v>7.8</v>
      </c>
      <c r="U393">
        <v>194366</v>
      </c>
      <c r="V393" s="12">
        <f>W393*1.5029674796748</f>
        <v>45089024.390244</v>
      </c>
      <c r="W393" s="3">
        <v>30000000</v>
      </c>
      <c r="X393" s="13">
        <f>Y393*1.5029674796748</f>
        <v>173825329.62288657</v>
      </c>
      <c r="Y393" s="3">
        <v>115654751</v>
      </c>
      <c r="Z393" s="13">
        <f>AA393*1.5029674796748</f>
        <v>205465698.80321184</v>
      </c>
      <c r="AA393" s="3">
        <v>136706683</v>
      </c>
      <c r="AB393">
        <v>453</v>
      </c>
    </row>
    <row r="394" spans="1:28" x14ac:dyDescent="0.2">
      <c r="A394" t="s">
        <v>16665</v>
      </c>
      <c r="B394" t="s">
        <v>16666</v>
      </c>
      <c r="C394">
        <v>2008</v>
      </c>
      <c r="D394" s="1">
        <v>39517</v>
      </c>
      <c r="E394" t="s">
        <v>1045</v>
      </c>
      <c r="F394" t="s">
        <v>44053</v>
      </c>
      <c r="G394" t="s">
        <v>44036</v>
      </c>
      <c r="H394">
        <v>108</v>
      </c>
      <c r="I394" t="s">
        <v>717</v>
      </c>
      <c r="J394" t="s">
        <v>26</v>
      </c>
      <c r="K394" t="s">
        <v>2390</v>
      </c>
      <c r="M394" t="s">
        <v>16667</v>
      </c>
      <c r="N394" t="s">
        <v>16668</v>
      </c>
      <c r="O394" t="s">
        <v>16669</v>
      </c>
      <c r="P394" t="s">
        <v>16670</v>
      </c>
      <c r="Q394" t="s">
        <v>16671</v>
      </c>
      <c r="R394" t="s">
        <v>16672</v>
      </c>
      <c r="S394" t="s">
        <v>16673</v>
      </c>
      <c r="T394">
        <v>6.4</v>
      </c>
      <c r="U394">
        <v>210500</v>
      </c>
      <c r="V394" s="12">
        <f>W394*1.20207800169993</f>
        <v>62508056.088396356</v>
      </c>
      <c r="W394" s="3">
        <v>52000000</v>
      </c>
      <c r="X394" s="13">
        <f>Y394*1.20207800169993</f>
        <v>173303181.60687032</v>
      </c>
      <c r="Y394" s="3">
        <v>144169664</v>
      </c>
      <c r="Z394" s="13">
        <f>AA394*1.20207800169993</f>
        <v>733159555.09525645</v>
      </c>
      <c r="AA394" s="3">
        <v>609910134</v>
      </c>
      <c r="AB394">
        <v>757</v>
      </c>
    </row>
    <row r="395" spans="1:28" x14ac:dyDescent="0.2">
      <c r="A395" t="s">
        <v>41531</v>
      </c>
      <c r="B395" t="s">
        <v>41532</v>
      </c>
      <c r="C395">
        <v>2019</v>
      </c>
      <c r="D395" t="s">
        <v>23573</v>
      </c>
      <c r="E395" t="s">
        <v>16512</v>
      </c>
      <c r="F395" t="s">
        <v>44044</v>
      </c>
      <c r="G395" t="s">
        <v>44042</v>
      </c>
      <c r="H395">
        <v>130</v>
      </c>
      <c r="I395" t="s">
        <v>25</v>
      </c>
      <c r="J395" t="s">
        <v>26</v>
      </c>
      <c r="K395" t="s">
        <v>75</v>
      </c>
      <c r="L395" t="s">
        <v>934</v>
      </c>
      <c r="M395" t="s">
        <v>38741</v>
      </c>
      <c r="N395" t="s">
        <v>41533</v>
      </c>
      <c r="O395" t="s">
        <v>41534</v>
      </c>
      <c r="P395" t="s">
        <v>1143</v>
      </c>
      <c r="Q395" t="s">
        <v>41535</v>
      </c>
      <c r="R395" t="s">
        <v>41536</v>
      </c>
      <c r="S395" t="s">
        <v>41537</v>
      </c>
      <c r="T395">
        <v>7.5</v>
      </c>
      <c r="U395">
        <v>258107</v>
      </c>
      <c r="V395" s="12">
        <f>W395*1.01233684194057</f>
        <v>75925263.145542756</v>
      </c>
      <c r="W395" s="3">
        <v>75000000</v>
      </c>
      <c r="X395" s="13">
        <f>Y395*1.01233684194057</f>
        <v>173125480.49987701</v>
      </c>
      <c r="Y395" s="3">
        <v>171015687</v>
      </c>
      <c r="Z395" s="13">
        <f>AA395*1.01233684194057</f>
        <v>330740293.26244581</v>
      </c>
      <c r="AA395" s="3">
        <v>326709727</v>
      </c>
      <c r="AB395">
        <v>2223</v>
      </c>
    </row>
    <row r="396" spans="1:28" x14ac:dyDescent="0.2">
      <c r="A396" t="s">
        <v>40175</v>
      </c>
      <c r="B396" t="s">
        <v>40176</v>
      </c>
      <c r="C396">
        <v>2018</v>
      </c>
      <c r="D396" t="s">
        <v>37735</v>
      </c>
      <c r="E396" t="s">
        <v>44037</v>
      </c>
      <c r="F396" t="s">
        <v>44031</v>
      </c>
      <c r="G396" t="s">
        <v>44038</v>
      </c>
      <c r="H396">
        <v>97</v>
      </c>
      <c r="I396" t="s">
        <v>40177</v>
      </c>
      <c r="J396" t="s">
        <v>26</v>
      </c>
      <c r="K396" t="s">
        <v>308</v>
      </c>
      <c r="L396" t="s">
        <v>307</v>
      </c>
      <c r="M396" t="s">
        <v>17575</v>
      </c>
      <c r="N396" t="s">
        <v>40178</v>
      </c>
      <c r="O396" t="s">
        <v>40179</v>
      </c>
      <c r="P396" t="s">
        <v>1329</v>
      </c>
      <c r="Q396" t="s">
        <v>17578</v>
      </c>
      <c r="R396" t="s">
        <v>40180</v>
      </c>
      <c r="S396" t="s">
        <v>40181</v>
      </c>
      <c r="T396">
        <v>6.3</v>
      </c>
      <c r="U396">
        <v>54196</v>
      </c>
      <c r="V396" s="12">
        <f>W396*1.03068014830331</f>
        <v>82454411.864264786</v>
      </c>
      <c r="W396" s="3">
        <v>80000000</v>
      </c>
      <c r="X396" s="13">
        <f>Y396*1.03068014830331</f>
        <v>172649248.1331698</v>
      </c>
      <c r="Y396" s="3">
        <v>167510016</v>
      </c>
      <c r="Z396" s="13">
        <f>AA396*1.03068014830331</f>
        <v>544800802.57704329</v>
      </c>
      <c r="AA396" s="3">
        <v>528583774</v>
      </c>
      <c r="AB396">
        <v>264</v>
      </c>
    </row>
    <row r="397" spans="1:28" x14ac:dyDescent="0.2">
      <c r="A397" t="s">
        <v>17397</v>
      </c>
      <c r="B397" t="s">
        <v>17398</v>
      </c>
      <c r="C397">
        <v>2008</v>
      </c>
      <c r="D397" s="1">
        <v>39876</v>
      </c>
      <c r="E397" t="s">
        <v>1045</v>
      </c>
      <c r="F397" t="s">
        <v>44032</v>
      </c>
      <c r="G397" t="s">
        <v>44040</v>
      </c>
      <c r="H397">
        <v>111</v>
      </c>
      <c r="I397" t="s">
        <v>25</v>
      </c>
      <c r="J397" t="s">
        <v>26</v>
      </c>
      <c r="M397" t="s">
        <v>14100</v>
      </c>
      <c r="N397" t="s">
        <v>17399</v>
      </c>
      <c r="O397" t="s">
        <v>17400</v>
      </c>
      <c r="P397" t="s">
        <v>591</v>
      </c>
      <c r="Q397" t="s">
        <v>17401</v>
      </c>
      <c r="R397" t="s">
        <v>17402</v>
      </c>
      <c r="S397" t="s">
        <v>17403</v>
      </c>
      <c r="T397">
        <v>7.1</v>
      </c>
      <c r="U397">
        <v>144191</v>
      </c>
      <c r="V397" s="12">
        <f>W397*1.20207800169993</f>
        <v>72124680.101995796</v>
      </c>
      <c r="W397" s="3">
        <v>60000000</v>
      </c>
      <c r="X397" s="13">
        <f>Y397*1.20207800169993</f>
        <v>172081974.93792936</v>
      </c>
      <c r="Y397" s="3">
        <v>143153751</v>
      </c>
      <c r="Z397" s="13">
        <f>AA397*1.20207800169993</f>
        <v>307423146.18199933</v>
      </c>
      <c r="AA397" s="3">
        <v>255743093</v>
      </c>
      <c r="AB397">
        <v>347</v>
      </c>
    </row>
    <row r="398" spans="1:28" x14ac:dyDescent="0.2">
      <c r="A398" t="s">
        <v>6618</v>
      </c>
      <c r="B398" t="s">
        <v>6619</v>
      </c>
      <c r="C398">
        <v>2006</v>
      </c>
      <c r="D398" s="1">
        <v>38842</v>
      </c>
      <c r="E398" t="s">
        <v>16512</v>
      </c>
      <c r="F398" t="s">
        <v>44031</v>
      </c>
      <c r="G398" t="s">
        <v>44042</v>
      </c>
      <c r="H398">
        <v>126</v>
      </c>
      <c r="I398" t="s">
        <v>6620</v>
      </c>
      <c r="J398" t="s">
        <v>26</v>
      </c>
      <c r="K398" t="s">
        <v>64</v>
      </c>
      <c r="L398" t="s">
        <v>209</v>
      </c>
      <c r="M398" t="s">
        <v>6621</v>
      </c>
      <c r="N398" t="s">
        <v>6622</v>
      </c>
      <c r="O398" t="s">
        <v>6623</v>
      </c>
      <c r="P398" t="s">
        <v>160</v>
      </c>
      <c r="Q398" t="s">
        <v>6624</v>
      </c>
      <c r="R398" t="s">
        <v>6625</v>
      </c>
      <c r="S398" t="s">
        <v>6626</v>
      </c>
      <c r="T398">
        <v>6.9</v>
      </c>
      <c r="U398">
        <v>324310</v>
      </c>
      <c r="V398" s="12">
        <f>W398*1.28378472222222</f>
        <v>192567708.33333302</v>
      </c>
      <c r="W398" s="3">
        <v>150000000</v>
      </c>
      <c r="X398" s="13">
        <f>Y398*1.28378472222222</f>
        <v>172065410.84628442</v>
      </c>
      <c r="Y398" s="3">
        <v>134029801</v>
      </c>
      <c r="Z398" s="13">
        <f>AA398*1.28378472222222</f>
        <v>511561890.36739498</v>
      </c>
      <c r="AA398" s="3">
        <v>398479497</v>
      </c>
      <c r="AB398">
        <v>913</v>
      </c>
    </row>
    <row r="399" spans="1:28" x14ac:dyDescent="0.2">
      <c r="A399" t="s">
        <v>8067</v>
      </c>
      <c r="B399" t="s">
        <v>8068</v>
      </c>
      <c r="C399">
        <v>2004</v>
      </c>
      <c r="D399" t="s">
        <v>5529</v>
      </c>
      <c r="E399" t="s">
        <v>44041</v>
      </c>
      <c r="F399" t="s">
        <v>44042</v>
      </c>
      <c r="H399">
        <v>125</v>
      </c>
      <c r="I399" t="s">
        <v>25</v>
      </c>
      <c r="J399" t="s">
        <v>26</v>
      </c>
      <c r="K399" t="s">
        <v>3274</v>
      </c>
      <c r="L399" t="s">
        <v>27</v>
      </c>
      <c r="M399" t="s">
        <v>1187</v>
      </c>
      <c r="N399" t="s">
        <v>8069</v>
      </c>
      <c r="O399" t="s">
        <v>8070</v>
      </c>
      <c r="P399" t="s">
        <v>852</v>
      </c>
      <c r="Q399" t="s">
        <v>853</v>
      </c>
      <c r="R399" t="s">
        <v>8071</v>
      </c>
      <c r="S399" t="s">
        <v>8072</v>
      </c>
      <c r="T399">
        <v>6.5</v>
      </c>
      <c r="U399">
        <v>351814</v>
      </c>
      <c r="V399" s="12">
        <f>W399*1.37009528851244</f>
        <v>150710481.73636839</v>
      </c>
      <c r="W399" s="3">
        <v>110000000</v>
      </c>
      <c r="X399" s="13">
        <f>Y399*1.37009528851244</f>
        <v>172007626.52768654</v>
      </c>
      <c r="Y399" s="3">
        <v>125544280</v>
      </c>
      <c r="Z399" s="13">
        <f>AA399*1.37009528851244</f>
        <v>496994228.96283734</v>
      </c>
      <c r="AA399" s="3">
        <v>362744280</v>
      </c>
      <c r="AB399">
        <v>678</v>
      </c>
    </row>
    <row r="400" spans="1:28" x14ac:dyDescent="0.2">
      <c r="A400" t="s">
        <v>13393</v>
      </c>
      <c r="B400" t="s">
        <v>13394</v>
      </c>
      <c r="C400">
        <v>2011</v>
      </c>
      <c r="D400" t="s">
        <v>13395</v>
      </c>
      <c r="E400" t="s">
        <v>44037</v>
      </c>
      <c r="F400" t="s">
        <v>44031</v>
      </c>
      <c r="G400" t="s">
        <v>44038</v>
      </c>
      <c r="H400">
        <v>90</v>
      </c>
      <c r="I400" t="s">
        <v>25</v>
      </c>
      <c r="J400" t="s">
        <v>26</v>
      </c>
      <c r="K400" t="s">
        <v>308</v>
      </c>
      <c r="M400" t="s">
        <v>13396</v>
      </c>
      <c r="N400" t="s">
        <v>13397</v>
      </c>
      <c r="O400" t="s">
        <v>13398</v>
      </c>
      <c r="P400" t="s">
        <v>2278</v>
      </c>
      <c r="Q400" t="s">
        <v>5209</v>
      </c>
      <c r="R400" t="s">
        <v>13399</v>
      </c>
      <c r="S400" t="s">
        <v>13400</v>
      </c>
      <c r="T400">
        <v>6.6</v>
      </c>
      <c r="U400">
        <v>141547</v>
      </c>
      <c r="V400" s="12">
        <f>W400*1.1505830469594</f>
        <v>149575796.10472199</v>
      </c>
      <c r="W400" s="3">
        <v>130000000</v>
      </c>
      <c r="X400" s="13">
        <f>Y400*1.1505830469594</f>
        <v>171736605.48301572</v>
      </c>
      <c r="Y400" s="3">
        <v>149260504</v>
      </c>
      <c r="Z400" s="13">
        <f>AA400*1.1505830469594</f>
        <v>638559182.31096995</v>
      </c>
      <c r="AA400" s="3">
        <v>554987477</v>
      </c>
      <c r="AB400">
        <v>157</v>
      </c>
    </row>
    <row r="401" spans="1:28" x14ac:dyDescent="0.2">
      <c r="A401" t="s">
        <v>34523</v>
      </c>
      <c r="B401" t="s">
        <v>34524</v>
      </c>
      <c r="C401">
        <v>2016</v>
      </c>
      <c r="D401" t="s">
        <v>34525</v>
      </c>
      <c r="E401" t="s">
        <v>16512</v>
      </c>
      <c r="F401" t="s">
        <v>44031</v>
      </c>
      <c r="G401" t="s">
        <v>44033</v>
      </c>
      <c r="H401">
        <v>122</v>
      </c>
      <c r="I401" t="s">
        <v>34526</v>
      </c>
      <c r="J401" t="s">
        <v>26</v>
      </c>
      <c r="M401" t="s">
        <v>11757</v>
      </c>
      <c r="N401" t="s">
        <v>34527</v>
      </c>
      <c r="O401" t="s">
        <v>34528</v>
      </c>
      <c r="P401" t="s">
        <v>16719</v>
      </c>
      <c r="Q401" t="s">
        <v>16720</v>
      </c>
      <c r="R401" t="s">
        <v>34529</v>
      </c>
      <c r="S401" t="s">
        <v>34530</v>
      </c>
      <c r="T401">
        <v>7.1</v>
      </c>
      <c r="U401">
        <v>223293</v>
      </c>
      <c r="V401" s="12">
        <f>W401*1.07834771485832</f>
        <v>199494327.24878922</v>
      </c>
      <c r="W401" s="3">
        <v>185000000</v>
      </c>
      <c r="X401" s="13">
        <f>Y401*1.07834771485832</f>
        <v>171293744.44803748</v>
      </c>
      <c r="Y401" s="3">
        <v>158848340</v>
      </c>
      <c r="Z401" s="13">
        <f>AA401*1.07834771485832</f>
        <v>370382047.90183735</v>
      </c>
      <c r="AA401" s="3">
        <v>343471816</v>
      </c>
      <c r="AB401">
        <v>833</v>
      </c>
    </row>
    <row r="402" spans="1:28" x14ac:dyDescent="0.2">
      <c r="A402" t="s">
        <v>783</v>
      </c>
      <c r="B402" t="s">
        <v>784</v>
      </c>
      <c r="C402">
        <v>2002</v>
      </c>
      <c r="D402" t="s">
        <v>785</v>
      </c>
      <c r="E402" t="s">
        <v>16512</v>
      </c>
      <c r="F402" t="s">
        <v>44032</v>
      </c>
      <c r="G402" t="s">
        <v>44042</v>
      </c>
      <c r="H402">
        <v>124</v>
      </c>
      <c r="I402" t="s">
        <v>786</v>
      </c>
      <c r="J402" t="s">
        <v>26</v>
      </c>
      <c r="K402" t="s">
        <v>75</v>
      </c>
      <c r="L402" t="s">
        <v>787</v>
      </c>
      <c r="M402" t="s">
        <v>788</v>
      </c>
      <c r="N402" t="s">
        <v>789</v>
      </c>
      <c r="O402" t="s">
        <v>790</v>
      </c>
      <c r="P402" t="s">
        <v>791</v>
      </c>
      <c r="Q402" t="s">
        <v>792</v>
      </c>
      <c r="R402" t="s">
        <v>793</v>
      </c>
      <c r="S402" t="s">
        <v>794</v>
      </c>
      <c r="T402">
        <v>6.4</v>
      </c>
      <c r="U402">
        <v>101506</v>
      </c>
      <c r="V402" s="12">
        <f>W402*1.43863813229572</f>
        <v>97827392.996108964</v>
      </c>
      <c r="W402" s="3">
        <v>68000000</v>
      </c>
      <c r="X402" s="13">
        <f>Y402*1.43863813229572</f>
        <v>171064196.18785995</v>
      </c>
      <c r="Y402" s="3">
        <v>118907036</v>
      </c>
      <c r="Z402" s="13">
        <f>AA402*1.43863813229572</f>
        <v>278982680.42630351</v>
      </c>
      <c r="AA402" s="3">
        <v>193921372</v>
      </c>
      <c r="AB402">
        <v>572</v>
      </c>
    </row>
    <row r="403" spans="1:28" hidden="1" x14ac:dyDescent="0.2">
      <c r="A403" t="s">
        <v>6627</v>
      </c>
      <c r="B403" t="s">
        <v>6628</v>
      </c>
      <c r="C403">
        <v>2002</v>
      </c>
      <c r="D403" s="1">
        <v>37479</v>
      </c>
      <c r="E403" t="s">
        <v>176</v>
      </c>
      <c r="F403" t="s">
        <v>44034</v>
      </c>
      <c r="G403" t="s">
        <v>44049</v>
      </c>
      <c r="H403">
        <v>99</v>
      </c>
      <c r="I403" t="s">
        <v>6629</v>
      </c>
      <c r="J403" t="s">
        <v>75</v>
      </c>
      <c r="K403" t="s">
        <v>5473</v>
      </c>
      <c r="M403" t="s">
        <v>6630</v>
      </c>
      <c r="N403" t="s">
        <v>6631</v>
      </c>
      <c r="O403" t="s">
        <v>6632</v>
      </c>
      <c r="P403" t="s">
        <v>6633</v>
      </c>
      <c r="Q403" t="s">
        <v>6634</v>
      </c>
      <c r="R403" t="s">
        <v>6635</v>
      </c>
      <c r="S403" t="s">
        <v>6636</v>
      </c>
      <c r="T403">
        <v>7.4</v>
      </c>
      <c r="U403">
        <v>18746</v>
      </c>
      <c r="W403"/>
      <c r="X403"/>
      <c r="Y403">
        <v>3048997</v>
      </c>
      <c r="Z403"/>
      <c r="AA403">
        <v>8690168</v>
      </c>
      <c r="AB403">
        <v>184</v>
      </c>
    </row>
    <row r="404" spans="1:28" x14ac:dyDescent="0.2">
      <c r="A404" t="s">
        <v>1395</v>
      </c>
      <c r="B404" t="s">
        <v>1396</v>
      </c>
      <c r="C404">
        <v>2000</v>
      </c>
      <c r="D404" t="s">
        <v>526</v>
      </c>
      <c r="E404" t="s">
        <v>16512</v>
      </c>
      <c r="F404" t="s">
        <v>44032</v>
      </c>
      <c r="G404" t="s">
        <v>44049</v>
      </c>
      <c r="H404">
        <v>165</v>
      </c>
      <c r="I404" t="s">
        <v>97</v>
      </c>
      <c r="J404" t="s">
        <v>26</v>
      </c>
      <c r="K404" t="s">
        <v>27</v>
      </c>
      <c r="M404" t="s">
        <v>1398</v>
      </c>
      <c r="N404" t="s">
        <v>1399</v>
      </c>
      <c r="O404" t="s">
        <v>1400</v>
      </c>
      <c r="P404" t="s">
        <v>1401</v>
      </c>
      <c r="Q404" t="s">
        <v>1402</v>
      </c>
      <c r="R404" t="s">
        <v>1403</v>
      </c>
      <c r="S404" t="s">
        <v>1404</v>
      </c>
      <c r="T404">
        <v>7.2</v>
      </c>
      <c r="U404">
        <v>250764</v>
      </c>
      <c r="V404" s="12">
        <f>W404*1.5029674796748</f>
        <v>165326422.76422802</v>
      </c>
      <c r="W404" s="3">
        <v>110000000</v>
      </c>
      <c r="X404" s="13">
        <f>Y404*1.5029674796748</f>
        <v>170331818.48642313</v>
      </c>
      <c r="Y404" s="3">
        <v>113330342</v>
      </c>
      <c r="Z404" s="13">
        <f>AA404*1.5029674796748</f>
        <v>323580394.58398443</v>
      </c>
      <c r="AA404" s="3">
        <v>215294342</v>
      </c>
      <c r="AB404">
        <v>1196</v>
      </c>
    </row>
    <row r="405" spans="1:28" x14ac:dyDescent="0.2">
      <c r="A405" t="s">
        <v>16016</v>
      </c>
      <c r="B405" t="s">
        <v>16017</v>
      </c>
      <c r="C405">
        <v>2008</v>
      </c>
      <c r="D405" t="s">
        <v>16018</v>
      </c>
      <c r="E405" t="s">
        <v>16512</v>
      </c>
      <c r="F405" t="s">
        <v>44031</v>
      </c>
      <c r="G405" t="s">
        <v>44040</v>
      </c>
      <c r="H405">
        <v>150</v>
      </c>
      <c r="I405" t="s">
        <v>16019</v>
      </c>
      <c r="J405" t="s">
        <v>26</v>
      </c>
      <c r="M405" t="s">
        <v>8608</v>
      </c>
      <c r="N405" t="s">
        <v>16020</v>
      </c>
      <c r="O405" t="s">
        <v>16021</v>
      </c>
      <c r="P405" t="s">
        <v>16022</v>
      </c>
      <c r="Q405" t="s">
        <v>16023</v>
      </c>
      <c r="R405" t="s">
        <v>16024</v>
      </c>
      <c r="S405" t="s">
        <v>16025</v>
      </c>
      <c r="T405">
        <v>6.5</v>
      </c>
      <c r="U405">
        <v>190392</v>
      </c>
      <c r="V405" s="12">
        <f>W405*1.20207800169993</f>
        <v>270467550.38248426</v>
      </c>
      <c r="W405" s="3">
        <v>225000000</v>
      </c>
      <c r="X405" s="13">
        <f>Y405*1.20207800169993</f>
        <v>170240077.69696662</v>
      </c>
      <c r="Y405" s="3">
        <v>141621490</v>
      </c>
      <c r="Z405" s="13">
        <f>AA405*1.20207800169993</f>
        <v>504470747.36370605</v>
      </c>
      <c r="AA405" s="3">
        <v>419665568</v>
      </c>
      <c r="AB405">
        <v>463</v>
      </c>
    </row>
    <row r="406" spans="1:28" x14ac:dyDescent="0.2">
      <c r="A406" t="s">
        <v>11220</v>
      </c>
      <c r="B406" t="s">
        <v>11221</v>
      </c>
      <c r="C406">
        <v>2006</v>
      </c>
      <c r="D406" t="s">
        <v>7027</v>
      </c>
      <c r="E406" t="s">
        <v>44041</v>
      </c>
      <c r="F406" t="s">
        <v>44032</v>
      </c>
      <c r="G406" t="s">
        <v>44042</v>
      </c>
      <c r="H406">
        <v>151</v>
      </c>
      <c r="I406" t="s">
        <v>25</v>
      </c>
      <c r="J406" t="s">
        <v>26</v>
      </c>
      <c r="K406" t="s">
        <v>51</v>
      </c>
      <c r="M406" t="s">
        <v>2226</v>
      </c>
      <c r="N406" t="s">
        <v>11222</v>
      </c>
      <c r="O406" t="s">
        <v>11223</v>
      </c>
      <c r="P406" t="s">
        <v>759</v>
      </c>
      <c r="Q406" t="s">
        <v>11224</v>
      </c>
      <c r="R406" t="s">
        <v>11225</v>
      </c>
      <c r="S406" t="s">
        <v>11226</v>
      </c>
      <c r="T406">
        <v>8.5</v>
      </c>
      <c r="U406">
        <v>1159703</v>
      </c>
      <c r="V406" s="12">
        <f>W406*1.28378472222222</f>
        <v>115540624.99999981</v>
      </c>
      <c r="W406" s="3">
        <v>90000000</v>
      </c>
      <c r="X406" s="13">
        <f>Y406*1.28378472222222</f>
        <v>169952961.05885389</v>
      </c>
      <c r="Y406" s="3">
        <v>132384315</v>
      </c>
      <c r="Z406" s="13">
        <f>AA406*1.28378472222222</f>
        <v>374178357.71117991</v>
      </c>
      <c r="AA406" s="3">
        <v>291465034</v>
      </c>
      <c r="AB406">
        <v>2340</v>
      </c>
    </row>
    <row r="407" spans="1:28" x14ac:dyDescent="0.2">
      <c r="A407" t="s">
        <v>8293</v>
      </c>
      <c r="B407" t="s">
        <v>8294</v>
      </c>
      <c r="C407">
        <v>2005</v>
      </c>
      <c r="D407" t="s">
        <v>8295</v>
      </c>
      <c r="E407" t="s">
        <v>44037</v>
      </c>
      <c r="F407" t="s">
        <v>44031</v>
      </c>
      <c r="G407" t="s">
        <v>44038</v>
      </c>
      <c r="H407">
        <v>91</v>
      </c>
      <c r="I407" t="s">
        <v>25</v>
      </c>
      <c r="J407" t="s">
        <v>26</v>
      </c>
      <c r="K407" t="s">
        <v>64</v>
      </c>
      <c r="M407" t="s">
        <v>4290</v>
      </c>
      <c r="N407" t="s">
        <v>8296</v>
      </c>
      <c r="O407" t="s">
        <v>8297</v>
      </c>
      <c r="P407" t="s">
        <v>8298</v>
      </c>
      <c r="Q407" t="s">
        <v>8299</v>
      </c>
      <c r="R407" t="s">
        <v>8300</v>
      </c>
      <c r="S407" t="s">
        <v>8301</v>
      </c>
      <c r="T407">
        <v>6.3</v>
      </c>
      <c r="U407">
        <v>130168</v>
      </c>
      <c r="V407" s="12">
        <f>W407*1.32519713261649</f>
        <v>99389784.946236745</v>
      </c>
      <c r="W407" s="3">
        <v>75000000</v>
      </c>
      <c r="X407" s="13">
        <f>Y407*1.32519713261649</f>
        <v>169890288.3037996</v>
      </c>
      <c r="Y407" s="3">
        <v>128200012</v>
      </c>
      <c r="Z407" s="13">
        <f>AA407*1.32519713261649</f>
        <v>347879473.82688236</v>
      </c>
      <c r="AA407" s="3">
        <v>262511490</v>
      </c>
      <c r="AB407">
        <v>291</v>
      </c>
    </row>
    <row r="408" spans="1:28" hidden="1" x14ac:dyDescent="0.2">
      <c r="A408" t="s">
        <v>6669</v>
      </c>
      <c r="B408" t="s">
        <v>6670</v>
      </c>
      <c r="C408">
        <v>2002</v>
      </c>
      <c r="D408" t="s">
        <v>785</v>
      </c>
      <c r="E408" t="s">
        <v>176</v>
      </c>
      <c r="H408">
        <v>114</v>
      </c>
      <c r="I408" t="s">
        <v>6671</v>
      </c>
      <c r="J408" t="s">
        <v>26</v>
      </c>
      <c r="K408" t="s">
        <v>1121</v>
      </c>
      <c r="M408" t="s">
        <v>6672</v>
      </c>
      <c r="N408" t="s">
        <v>6672</v>
      </c>
      <c r="O408" t="s">
        <v>6673</v>
      </c>
      <c r="P408" t="s">
        <v>6674</v>
      </c>
      <c r="Q408" t="s">
        <v>6675</v>
      </c>
      <c r="R408" t="s">
        <v>6676</v>
      </c>
      <c r="S408" t="s">
        <v>6677</v>
      </c>
      <c r="T408">
        <v>7.7</v>
      </c>
      <c r="U408">
        <v>25602</v>
      </c>
      <c r="W408"/>
      <c r="X408"/>
      <c r="Y408">
        <v>4890878</v>
      </c>
      <c r="Z408"/>
      <c r="AA408">
        <v>21107578</v>
      </c>
      <c r="AB408">
        <v>199</v>
      </c>
    </row>
    <row r="409" spans="1:28" hidden="1" x14ac:dyDescent="0.2">
      <c r="A409" t="s">
        <v>6678</v>
      </c>
      <c r="B409" t="s">
        <v>6679</v>
      </c>
      <c r="C409">
        <v>2004</v>
      </c>
      <c r="D409" t="s">
        <v>6680</v>
      </c>
      <c r="E409" t="s">
        <v>44043</v>
      </c>
      <c r="F409" t="s">
        <v>44051</v>
      </c>
      <c r="G409" t="s">
        <v>44032</v>
      </c>
      <c r="H409">
        <v>126</v>
      </c>
      <c r="I409" t="s">
        <v>6681</v>
      </c>
      <c r="J409" t="s">
        <v>308</v>
      </c>
      <c r="K409" t="s">
        <v>6682</v>
      </c>
      <c r="L409" t="s">
        <v>6683</v>
      </c>
      <c r="M409" t="s">
        <v>6684</v>
      </c>
      <c r="N409" t="s">
        <v>6685</v>
      </c>
      <c r="O409" t="s">
        <v>6686</v>
      </c>
      <c r="P409" t="s">
        <v>4608</v>
      </c>
      <c r="Q409" t="s">
        <v>6687</v>
      </c>
      <c r="R409" t="s">
        <v>6688</v>
      </c>
      <c r="S409" t="s">
        <v>6689</v>
      </c>
      <c r="T409">
        <v>7.8</v>
      </c>
      <c r="U409">
        <v>95403</v>
      </c>
      <c r="W409"/>
      <c r="X409"/>
      <c r="Y409">
        <v>16781387</v>
      </c>
      <c r="Z409"/>
      <c r="AA409">
        <v>57663224</v>
      </c>
      <c r="AB409">
        <v>304</v>
      </c>
    </row>
    <row r="410" spans="1:28" x14ac:dyDescent="0.2">
      <c r="A410" t="s">
        <v>19472</v>
      </c>
      <c r="B410" t="s">
        <v>19473</v>
      </c>
      <c r="C410">
        <v>2008</v>
      </c>
      <c r="D410" s="1">
        <v>39580</v>
      </c>
      <c r="E410" t="s">
        <v>176</v>
      </c>
      <c r="F410" t="s">
        <v>44036</v>
      </c>
      <c r="H410">
        <v>120</v>
      </c>
      <c r="I410" t="s">
        <v>8420</v>
      </c>
      <c r="J410" t="s">
        <v>26</v>
      </c>
      <c r="K410" t="s">
        <v>944</v>
      </c>
      <c r="L410" t="s">
        <v>27</v>
      </c>
      <c r="M410" t="s">
        <v>19474</v>
      </c>
      <c r="N410" t="s">
        <v>19475</v>
      </c>
      <c r="O410" t="s">
        <v>19476</v>
      </c>
      <c r="P410" t="s">
        <v>19477</v>
      </c>
      <c r="Q410" t="s">
        <v>19478</v>
      </c>
      <c r="R410" t="s">
        <v>19479</v>
      </c>
      <c r="S410" t="s">
        <v>19480</v>
      </c>
      <c r="T410">
        <v>8</v>
      </c>
      <c r="U410">
        <v>786365</v>
      </c>
      <c r="V410" s="12">
        <f>W410*1.20207800169993</f>
        <v>18031170.025498949</v>
      </c>
      <c r="W410" s="3">
        <v>15000000</v>
      </c>
      <c r="X410" s="13">
        <f>Y410*1.20207800169993</f>
        <v>169877576.65061799</v>
      </c>
      <c r="Y410" s="3">
        <v>141319928</v>
      </c>
      <c r="Z410" s="13">
        <f>AA410*1.20207800169993</f>
        <v>454878472.4580847</v>
      </c>
      <c r="AA410" s="3">
        <v>378410113</v>
      </c>
      <c r="AB410">
        <v>1132</v>
      </c>
    </row>
    <row r="411" spans="1:28" x14ac:dyDescent="0.2">
      <c r="A411" t="s">
        <v>31700</v>
      </c>
      <c r="B411" t="s">
        <v>31701</v>
      </c>
      <c r="C411">
        <v>2015</v>
      </c>
      <c r="D411" t="s">
        <v>28663</v>
      </c>
      <c r="E411" t="s">
        <v>16512</v>
      </c>
      <c r="F411" t="s">
        <v>44031</v>
      </c>
      <c r="G411" t="s">
        <v>44032</v>
      </c>
      <c r="H411">
        <v>114</v>
      </c>
      <c r="I411" t="s">
        <v>25</v>
      </c>
      <c r="J411" t="s">
        <v>26</v>
      </c>
      <c r="M411" t="s">
        <v>23401</v>
      </c>
      <c r="N411" t="s">
        <v>31702</v>
      </c>
      <c r="O411" t="s">
        <v>31703</v>
      </c>
      <c r="P411" t="s">
        <v>4689</v>
      </c>
      <c r="Q411" t="s">
        <v>31704</v>
      </c>
      <c r="R411" t="s">
        <v>31705</v>
      </c>
      <c r="S411" t="s">
        <v>31706</v>
      </c>
      <c r="T411">
        <v>6.1</v>
      </c>
      <c r="U411">
        <v>207545</v>
      </c>
      <c r="V411" s="12">
        <f>W411*1.09195121025074</f>
        <v>120114633.1275814</v>
      </c>
      <c r="W411" s="3">
        <v>110000000</v>
      </c>
      <c r="X411" s="13">
        <f>Y411*1.09195121025074</f>
        <v>169460816.82221928</v>
      </c>
      <c r="Y411" s="3">
        <v>155190832</v>
      </c>
      <c r="Z411" s="13">
        <f>AA411*1.09195121025074</f>
        <v>517574862.65015519</v>
      </c>
      <c r="AA411" s="3">
        <v>473990832</v>
      </c>
      <c r="AB411">
        <v>624</v>
      </c>
    </row>
    <row r="412" spans="1:28" x14ac:dyDescent="0.2">
      <c r="A412" t="s">
        <v>7172</v>
      </c>
      <c r="B412" t="s">
        <v>7173</v>
      </c>
      <c r="C412">
        <v>2003</v>
      </c>
      <c r="D412" t="s">
        <v>3989</v>
      </c>
      <c r="E412" t="s">
        <v>176</v>
      </c>
      <c r="F412" t="s">
        <v>44049</v>
      </c>
      <c r="G412" t="s">
        <v>44050</v>
      </c>
      <c r="H412">
        <v>140</v>
      </c>
      <c r="I412" t="s">
        <v>25</v>
      </c>
      <c r="J412" t="s">
        <v>26</v>
      </c>
      <c r="M412" t="s">
        <v>7174</v>
      </c>
      <c r="N412" t="s">
        <v>7175</v>
      </c>
      <c r="O412" t="s">
        <v>7176</v>
      </c>
      <c r="P412" t="s">
        <v>7177</v>
      </c>
      <c r="Q412" t="s">
        <v>7178</v>
      </c>
      <c r="R412" t="s">
        <v>7179</v>
      </c>
      <c r="S412" t="s">
        <v>7180</v>
      </c>
      <c r="T412">
        <v>7.3</v>
      </c>
      <c r="U412">
        <v>65913</v>
      </c>
      <c r="V412" s="12">
        <f>W412*1.40658152173913</f>
        <v>122372592.39130431</v>
      </c>
      <c r="W412" s="3">
        <v>87000000</v>
      </c>
      <c r="X412" s="13">
        <f>Y412*1.40658152173913</f>
        <v>169180606.91083691</v>
      </c>
      <c r="Y412" s="3">
        <v>120277854</v>
      </c>
      <c r="Z412" s="13">
        <f>AA412*1.40658152173913</f>
        <v>208647302.53747275</v>
      </c>
      <c r="AA412" s="3">
        <v>148336445</v>
      </c>
      <c r="AB412">
        <v>470</v>
      </c>
    </row>
    <row r="413" spans="1:28" x14ac:dyDescent="0.2">
      <c r="A413" t="s">
        <v>23225</v>
      </c>
      <c r="B413" t="s">
        <v>23226</v>
      </c>
      <c r="C413">
        <v>2011</v>
      </c>
      <c r="D413" s="1">
        <v>40761</v>
      </c>
      <c r="E413" t="s">
        <v>16512</v>
      </c>
      <c r="F413" t="s">
        <v>44031</v>
      </c>
      <c r="G413" t="s">
        <v>44033</v>
      </c>
      <c r="H413">
        <v>131</v>
      </c>
      <c r="I413" t="s">
        <v>229</v>
      </c>
      <c r="J413" t="s">
        <v>26</v>
      </c>
      <c r="K413" t="s">
        <v>307</v>
      </c>
      <c r="L413" t="s">
        <v>27</v>
      </c>
      <c r="M413" t="s">
        <v>9509</v>
      </c>
      <c r="N413" t="s">
        <v>6387</v>
      </c>
      <c r="O413" t="s">
        <v>23227</v>
      </c>
      <c r="P413" t="s">
        <v>9676</v>
      </c>
      <c r="Q413" t="s">
        <v>23228</v>
      </c>
      <c r="R413" t="s">
        <v>23229</v>
      </c>
      <c r="S413" t="s">
        <v>23230</v>
      </c>
      <c r="T413">
        <v>7.7</v>
      </c>
      <c r="U413">
        <v>636920</v>
      </c>
      <c r="V413" s="12">
        <f>W413*1.1505830469594</f>
        <v>184093287.513504</v>
      </c>
      <c r="W413" s="3">
        <v>160000000</v>
      </c>
      <c r="X413" s="13">
        <f>Y413*1.1505830469594</f>
        <v>168454913.66706118</v>
      </c>
      <c r="Y413" s="3">
        <v>146408305</v>
      </c>
      <c r="Z413" s="13">
        <f>AA413*1.1505830469594</f>
        <v>405714785.58893824</v>
      </c>
      <c r="AA413" s="3">
        <v>352616690</v>
      </c>
      <c r="AB413">
        <v>774</v>
      </c>
    </row>
    <row r="414" spans="1:28" x14ac:dyDescent="0.2">
      <c r="A414" t="s">
        <v>24531</v>
      </c>
      <c r="B414" t="s">
        <v>24532</v>
      </c>
      <c r="C414">
        <v>2015</v>
      </c>
      <c r="D414" t="s">
        <v>24533</v>
      </c>
      <c r="E414" t="s">
        <v>16512</v>
      </c>
      <c r="F414" t="s">
        <v>44031</v>
      </c>
      <c r="G414" t="s">
        <v>44033</v>
      </c>
      <c r="H414">
        <v>120</v>
      </c>
      <c r="I414" t="s">
        <v>24534</v>
      </c>
      <c r="J414" t="s">
        <v>26</v>
      </c>
      <c r="K414" t="s">
        <v>75</v>
      </c>
      <c r="M414" t="s">
        <v>24535</v>
      </c>
      <c r="N414" t="s">
        <v>24536</v>
      </c>
      <c r="O414" t="s">
        <v>24537</v>
      </c>
      <c r="P414" t="s">
        <v>21542</v>
      </c>
      <c r="Q414" t="s">
        <v>24538</v>
      </c>
      <c r="R414" t="s">
        <v>24539</v>
      </c>
      <c r="S414" t="s">
        <v>24540</v>
      </c>
      <c r="T414">
        <v>8.1</v>
      </c>
      <c r="U414">
        <v>856553</v>
      </c>
      <c r="V414" s="12">
        <f>W414*1.09195121025074</f>
        <v>163792681.53761101</v>
      </c>
      <c r="W414" s="3">
        <v>150000000</v>
      </c>
      <c r="X414" s="13">
        <f>Y414*1.09195121025074</f>
        <v>168224190.81222001</v>
      </c>
      <c r="Y414" s="3">
        <v>154058340</v>
      </c>
      <c r="Z414" s="13">
        <f>AA414*1.09195121025074</f>
        <v>409727583.95779574</v>
      </c>
      <c r="AA414" s="3">
        <v>375225175</v>
      </c>
      <c r="AB414">
        <v>2017</v>
      </c>
    </row>
    <row r="415" spans="1:28" x14ac:dyDescent="0.2">
      <c r="A415" t="s">
        <v>5723</v>
      </c>
      <c r="B415" t="s">
        <v>5724</v>
      </c>
      <c r="C415">
        <v>2002</v>
      </c>
      <c r="D415" t="s">
        <v>4852</v>
      </c>
      <c r="E415" t="s">
        <v>176</v>
      </c>
      <c r="F415" t="s">
        <v>44057</v>
      </c>
      <c r="H415">
        <v>110</v>
      </c>
      <c r="I415" t="s">
        <v>97</v>
      </c>
      <c r="J415" t="s">
        <v>26</v>
      </c>
      <c r="M415" t="s">
        <v>1306</v>
      </c>
      <c r="N415" t="s">
        <v>5725</v>
      </c>
      <c r="O415" t="s">
        <v>5726</v>
      </c>
      <c r="P415" t="s">
        <v>5727</v>
      </c>
      <c r="Q415" t="s">
        <v>5728</v>
      </c>
      <c r="R415" t="s">
        <v>5729</v>
      </c>
      <c r="S415" t="s">
        <v>5730</v>
      </c>
      <c r="T415">
        <v>7.1</v>
      </c>
      <c r="U415">
        <v>244894</v>
      </c>
      <c r="V415" s="12">
        <f>W415*1.43863813229572</f>
        <v>58984163.424124524</v>
      </c>
      <c r="W415" s="3">
        <v>41000000</v>
      </c>
      <c r="X415" s="13">
        <f>Y415*1.43863813229572</f>
        <v>167962298.15848252</v>
      </c>
      <c r="Y415" s="3">
        <v>116750901</v>
      </c>
      <c r="Z415" s="13">
        <f>AA415*1.43863813229572</f>
        <v>349409348.5950973</v>
      </c>
      <c r="AA415" s="3">
        <v>242875078</v>
      </c>
      <c r="AB415">
        <v>615</v>
      </c>
    </row>
    <row r="416" spans="1:28" x14ac:dyDescent="0.2">
      <c r="A416" t="s">
        <v>7497</v>
      </c>
      <c r="B416" t="s">
        <v>7498</v>
      </c>
      <c r="C416">
        <v>2007</v>
      </c>
      <c r="D416" t="s">
        <v>7499</v>
      </c>
      <c r="E416" t="s">
        <v>16512</v>
      </c>
      <c r="F416" t="s">
        <v>44042</v>
      </c>
      <c r="H416">
        <v>128</v>
      </c>
      <c r="I416" t="s">
        <v>229</v>
      </c>
      <c r="J416" t="s">
        <v>26</v>
      </c>
      <c r="K416" t="s">
        <v>64</v>
      </c>
      <c r="L416" t="s">
        <v>27</v>
      </c>
      <c r="M416" t="s">
        <v>6788</v>
      </c>
      <c r="N416" t="s">
        <v>7500</v>
      </c>
      <c r="O416" t="s">
        <v>7501</v>
      </c>
      <c r="P416" t="s">
        <v>1459</v>
      </c>
      <c r="Q416" t="s">
        <v>7502</v>
      </c>
      <c r="R416" t="s">
        <v>7503</v>
      </c>
      <c r="S416" t="s">
        <v>7504</v>
      </c>
      <c r="T416">
        <v>7.1</v>
      </c>
      <c r="U416">
        <v>384059</v>
      </c>
      <c r="V416" s="12">
        <f>W416*1.24823238899982</f>
        <v>137305562.7899802</v>
      </c>
      <c r="W416" s="3">
        <v>110000000</v>
      </c>
      <c r="X416" s="13">
        <f>Y416*1.24823238899982</f>
        <v>167923958.09740955</v>
      </c>
      <c r="Y416" s="3">
        <v>134529403</v>
      </c>
      <c r="Z416" s="13">
        <f>AA416*144548551.06</f>
        <v>5.6107388975279424E+16</v>
      </c>
      <c r="AA416" s="3">
        <v>388156011</v>
      </c>
      <c r="AB416">
        <v>828</v>
      </c>
    </row>
    <row r="417" spans="1:28" hidden="1" x14ac:dyDescent="0.2">
      <c r="A417" t="s">
        <v>6749</v>
      </c>
      <c r="B417" t="s">
        <v>6750</v>
      </c>
      <c r="C417">
        <v>2002</v>
      </c>
      <c r="D417" s="1">
        <v>37443</v>
      </c>
      <c r="E417" t="s">
        <v>16512</v>
      </c>
      <c r="F417" t="s">
        <v>44051</v>
      </c>
      <c r="G417" t="s">
        <v>44032</v>
      </c>
      <c r="H417">
        <v>155</v>
      </c>
      <c r="I417" t="s">
        <v>943</v>
      </c>
      <c r="J417" t="s">
        <v>944</v>
      </c>
      <c r="M417" t="s">
        <v>6751</v>
      </c>
      <c r="N417" t="s">
        <v>6752</v>
      </c>
      <c r="O417" t="s">
        <v>6753</v>
      </c>
      <c r="P417" t="s">
        <v>5671</v>
      </c>
      <c r="Q417" t="s">
        <v>6754</v>
      </c>
      <c r="R417" t="s">
        <v>6755</v>
      </c>
      <c r="S417" t="s">
        <v>6756</v>
      </c>
      <c r="T417">
        <v>8.1</v>
      </c>
      <c r="U417">
        <v>14401</v>
      </c>
      <c r="W417"/>
      <c r="X417"/>
      <c r="Y417"/>
      <c r="Z417"/>
      <c r="AA417"/>
      <c r="AB417">
        <v>40</v>
      </c>
    </row>
    <row r="418" spans="1:28" x14ac:dyDescent="0.2">
      <c r="A418" t="s">
        <v>28272</v>
      </c>
      <c r="B418" t="s">
        <v>28273</v>
      </c>
      <c r="C418">
        <v>2012</v>
      </c>
      <c r="D418" t="s">
        <v>23287</v>
      </c>
      <c r="E418" t="s">
        <v>176</v>
      </c>
      <c r="F418" t="s">
        <v>44049</v>
      </c>
      <c r="G418" t="s">
        <v>44053</v>
      </c>
      <c r="H418">
        <v>158</v>
      </c>
      <c r="I418" t="s">
        <v>495</v>
      </c>
      <c r="J418" t="s">
        <v>26</v>
      </c>
      <c r="M418" t="s">
        <v>17142</v>
      </c>
      <c r="N418" t="s">
        <v>28274</v>
      </c>
      <c r="O418" t="s">
        <v>28275</v>
      </c>
      <c r="P418" t="s">
        <v>190</v>
      </c>
      <c r="Q418" t="s">
        <v>28276</v>
      </c>
      <c r="R418" t="s">
        <v>28277</v>
      </c>
      <c r="S418" t="s">
        <v>28278</v>
      </c>
      <c r="T418">
        <v>7.6</v>
      </c>
      <c r="U418">
        <v>302721</v>
      </c>
      <c r="V418" s="12">
        <f>W418*1.12725506764114</f>
        <v>68762559.12610954</v>
      </c>
      <c r="W418" s="3">
        <v>61000000</v>
      </c>
      <c r="X418" s="13">
        <f>Y418*1.12725506764114</f>
        <v>167746567.34701246</v>
      </c>
      <c r="Y418" s="3">
        <v>148809770</v>
      </c>
      <c r="Z418" s="13">
        <f>AA418*1.12725506764114</f>
        <v>498032302.16586649</v>
      </c>
      <c r="AA418" s="3">
        <v>441809770</v>
      </c>
      <c r="AB418">
        <v>976</v>
      </c>
    </row>
    <row r="419" spans="1:28" x14ac:dyDescent="0.2">
      <c r="A419" t="s">
        <v>36385</v>
      </c>
      <c r="B419" t="s">
        <v>36386</v>
      </c>
      <c r="C419">
        <v>2016</v>
      </c>
      <c r="D419" t="s">
        <v>36387</v>
      </c>
      <c r="E419" t="s">
        <v>16512</v>
      </c>
      <c r="F419" t="s">
        <v>44031</v>
      </c>
      <c r="G419" t="s">
        <v>44033</v>
      </c>
      <c r="H419">
        <v>144</v>
      </c>
      <c r="I419" t="s">
        <v>25</v>
      </c>
      <c r="J419" t="s">
        <v>26</v>
      </c>
      <c r="K419" t="s">
        <v>4240</v>
      </c>
      <c r="L419" t="s">
        <v>307</v>
      </c>
      <c r="M419" t="s">
        <v>187</v>
      </c>
      <c r="N419" t="s">
        <v>36388</v>
      </c>
      <c r="O419" t="s">
        <v>36389</v>
      </c>
      <c r="P419" t="s">
        <v>9676</v>
      </c>
      <c r="Q419" t="s">
        <v>36390</v>
      </c>
      <c r="R419" t="s">
        <v>36391</v>
      </c>
      <c r="S419" t="s">
        <v>36392</v>
      </c>
      <c r="T419">
        <v>6.9</v>
      </c>
      <c r="U419">
        <v>384887</v>
      </c>
      <c r="V419" s="12">
        <f>W419*1.07834771485832</f>
        <v>191945893.24478096</v>
      </c>
      <c r="W419" s="3">
        <v>178000000</v>
      </c>
      <c r="X419" s="13">
        <f>Y419*1.07834771485832</f>
        <v>167621052.80503955</v>
      </c>
      <c r="Y419" s="3">
        <v>155442489</v>
      </c>
      <c r="Z419" s="13">
        <f>AA419*1.07834771485832</f>
        <v>586550099.16025555</v>
      </c>
      <c r="AA419" s="3">
        <v>543934105</v>
      </c>
      <c r="AB419">
        <v>835</v>
      </c>
    </row>
    <row r="420" spans="1:28" x14ac:dyDescent="0.2">
      <c r="A420" t="s">
        <v>43802</v>
      </c>
      <c r="B420" t="s">
        <v>43803</v>
      </c>
      <c r="C420">
        <v>2019</v>
      </c>
      <c r="D420" s="1">
        <v>43597</v>
      </c>
      <c r="E420" t="s">
        <v>1045</v>
      </c>
      <c r="F420" t="s">
        <v>44044</v>
      </c>
      <c r="G420" t="s">
        <v>44032</v>
      </c>
      <c r="H420">
        <v>130</v>
      </c>
      <c r="I420" t="s">
        <v>25</v>
      </c>
      <c r="J420" t="s">
        <v>26</v>
      </c>
      <c r="K420" t="s">
        <v>308</v>
      </c>
      <c r="L420" t="s">
        <v>944</v>
      </c>
      <c r="M420" t="s">
        <v>10476</v>
      </c>
      <c r="N420" t="s">
        <v>10476</v>
      </c>
      <c r="O420" t="s">
        <v>43804</v>
      </c>
      <c r="P420" t="s">
        <v>9512</v>
      </c>
      <c r="Q420" t="s">
        <v>43805</v>
      </c>
      <c r="R420" t="s">
        <v>43806</v>
      </c>
      <c r="S420" t="s">
        <v>43807</v>
      </c>
      <c r="T420">
        <v>7.9</v>
      </c>
      <c r="U420">
        <v>377903</v>
      </c>
      <c r="V420" s="12">
        <f>W420*1.01233684194057</f>
        <v>40493473.677622803</v>
      </c>
      <c r="W420" s="3">
        <v>40000000</v>
      </c>
      <c r="X420" s="13">
        <f>Y420*1.01233684194057</f>
        <v>167403294.08063951</v>
      </c>
      <c r="Y420" s="3">
        <v>165363234</v>
      </c>
      <c r="Z420" s="13">
        <f>AA420*1.01233684194057</f>
        <v>313047753.13942939</v>
      </c>
      <c r="AA420" s="3">
        <v>309232797</v>
      </c>
      <c r="AB420">
        <v>2334</v>
      </c>
    </row>
    <row r="421" spans="1:28" x14ac:dyDescent="0.2">
      <c r="A421" t="s">
        <v>17573</v>
      </c>
      <c r="B421" t="s">
        <v>17574</v>
      </c>
      <c r="C421">
        <v>2012</v>
      </c>
      <c r="D421" s="1">
        <v>41132</v>
      </c>
      <c r="E421" t="s">
        <v>44037</v>
      </c>
      <c r="F421" t="s">
        <v>44038</v>
      </c>
      <c r="G421" t="s">
        <v>44040</v>
      </c>
      <c r="H421">
        <v>91</v>
      </c>
      <c r="I421" t="s">
        <v>25</v>
      </c>
      <c r="J421" t="s">
        <v>26</v>
      </c>
      <c r="M421" t="s">
        <v>17575</v>
      </c>
      <c r="N421" t="s">
        <v>17576</v>
      </c>
      <c r="O421" t="s">
        <v>17577</v>
      </c>
      <c r="P421" t="s">
        <v>1329</v>
      </c>
      <c r="Q421" t="s">
        <v>17578</v>
      </c>
      <c r="R421" t="s">
        <v>17579</v>
      </c>
      <c r="S421" t="s">
        <v>17580</v>
      </c>
      <c r="T421">
        <v>7.1</v>
      </c>
      <c r="U421">
        <v>218566</v>
      </c>
      <c r="V421" s="12">
        <f>W421*1.12725506764114</f>
        <v>95816680.749496892</v>
      </c>
      <c r="W421" s="3">
        <v>85000000</v>
      </c>
      <c r="X421" s="13">
        <f>Y421*1.12725506764114</f>
        <v>167186634.95530364</v>
      </c>
      <c r="Y421" s="3">
        <v>148313048</v>
      </c>
      <c r="Z421" s="13">
        <f>AA421*1.12725506764114</f>
        <v>403980714.60069931</v>
      </c>
      <c r="AA421" s="3">
        <v>358375603</v>
      </c>
      <c r="AB421">
        <v>226</v>
      </c>
    </row>
    <row r="422" spans="1:28" x14ac:dyDescent="0.2">
      <c r="A422" t="s">
        <v>28444</v>
      </c>
      <c r="B422" t="s">
        <v>28445</v>
      </c>
      <c r="C422">
        <v>2013</v>
      </c>
      <c r="D422" s="1">
        <v>41617</v>
      </c>
      <c r="E422" t="s">
        <v>1045</v>
      </c>
      <c r="F422" t="s">
        <v>44044</v>
      </c>
      <c r="H422">
        <v>110</v>
      </c>
      <c r="I422" t="s">
        <v>229</v>
      </c>
      <c r="J422" t="s">
        <v>26</v>
      </c>
      <c r="K422" t="s">
        <v>308</v>
      </c>
      <c r="M422" t="s">
        <v>8675</v>
      </c>
      <c r="N422" t="s">
        <v>28446</v>
      </c>
      <c r="O422" t="s">
        <v>28447</v>
      </c>
      <c r="P422" t="s">
        <v>4801</v>
      </c>
      <c r="Q422" t="s">
        <v>28448</v>
      </c>
      <c r="R422" t="s">
        <v>28449</v>
      </c>
      <c r="S422" t="s">
        <v>28450</v>
      </c>
      <c r="T422">
        <v>7</v>
      </c>
      <c r="U422">
        <v>395325</v>
      </c>
      <c r="V422" s="12">
        <f>W422*1.11098185502045</f>
        <v>41106328.635756649</v>
      </c>
      <c r="W422" s="3">
        <v>37000000</v>
      </c>
      <c r="X422" s="13">
        <f>Y422*1.11098185502045</f>
        <v>167085137.31078631</v>
      </c>
      <c r="Y422" s="3">
        <v>150394119</v>
      </c>
      <c r="Z422" s="13">
        <f>AA422*1.11098185502045</f>
        <v>299958567.1712321</v>
      </c>
      <c r="AA422" s="3">
        <v>269994119</v>
      </c>
      <c r="AB422">
        <v>394</v>
      </c>
    </row>
    <row r="423" spans="1:28" x14ac:dyDescent="0.2">
      <c r="A423" t="s">
        <v>29191</v>
      </c>
      <c r="B423" t="s">
        <v>29192</v>
      </c>
      <c r="C423">
        <v>2013</v>
      </c>
      <c r="D423" s="1">
        <v>41640</v>
      </c>
      <c r="E423" t="s">
        <v>44041</v>
      </c>
      <c r="F423" t="s">
        <v>44032</v>
      </c>
      <c r="H423">
        <v>138</v>
      </c>
      <c r="I423" t="s">
        <v>5301</v>
      </c>
      <c r="J423" t="s">
        <v>26</v>
      </c>
      <c r="K423" t="s">
        <v>361</v>
      </c>
      <c r="M423" t="s">
        <v>8238</v>
      </c>
      <c r="N423" t="s">
        <v>29193</v>
      </c>
      <c r="O423" t="s">
        <v>29194</v>
      </c>
      <c r="P423" t="s">
        <v>437</v>
      </c>
      <c r="Q423" t="s">
        <v>29195</v>
      </c>
      <c r="R423" t="s">
        <v>29196</v>
      </c>
      <c r="S423" t="s">
        <v>29197</v>
      </c>
      <c r="T423">
        <v>7.2</v>
      </c>
      <c r="U423">
        <v>440628</v>
      </c>
      <c r="V423" s="12">
        <f>W423*1.11098185502045</f>
        <v>44439274.200818002</v>
      </c>
      <c r="W423" s="3">
        <v>40000000</v>
      </c>
      <c r="X423" s="13">
        <f>Y423*1.11098185502045</f>
        <v>166778159.69246191</v>
      </c>
      <c r="Y423" s="3">
        <v>150117807</v>
      </c>
      <c r="Z423" s="13">
        <f>AA423*1.11098185502045</f>
        <v>279047320.06969845</v>
      </c>
      <c r="AA423" s="3">
        <v>251171807</v>
      </c>
      <c r="AB423">
        <v>816</v>
      </c>
    </row>
    <row r="424" spans="1:28" hidden="1" x14ac:dyDescent="0.2">
      <c r="A424" t="s">
        <v>6809</v>
      </c>
      <c r="B424" t="s">
        <v>6810</v>
      </c>
      <c r="C424">
        <v>2004</v>
      </c>
      <c r="D424" s="1">
        <v>38445</v>
      </c>
      <c r="E424" t="s">
        <v>1045</v>
      </c>
      <c r="F424" t="s">
        <v>44036</v>
      </c>
      <c r="G424" t="s">
        <v>44057</v>
      </c>
      <c r="H424">
        <v>155</v>
      </c>
      <c r="I424" t="s">
        <v>6811</v>
      </c>
      <c r="J424" t="s">
        <v>6812</v>
      </c>
      <c r="K424" t="s">
        <v>26</v>
      </c>
      <c r="L424" t="s">
        <v>307</v>
      </c>
      <c r="M424" t="s">
        <v>6813</v>
      </c>
      <c r="N424" t="s">
        <v>6814</v>
      </c>
      <c r="O424" t="s">
        <v>6815</v>
      </c>
      <c r="P424" t="s">
        <v>6816</v>
      </c>
      <c r="Q424" t="s">
        <v>6817</v>
      </c>
      <c r="R424" t="s">
        <v>6818</v>
      </c>
      <c r="S424" t="s">
        <v>6819</v>
      </c>
      <c r="T424">
        <v>7.6</v>
      </c>
      <c r="U424">
        <v>12097</v>
      </c>
      <c r="W424">
        <v>8000000</v>
      </c>
      <c r="X424"/>
      <c r="Y424"/>
      <c r="Z424"/>
      <c r="AA424">
        <v>5363574</v>
      </c>
      <c r="AB424">
        <v>26</v>
      </c>
    </row>
    <row r="425" spans="1:28" x14ac:dyDescent="0.2">
      <c r="A425" t="s">
        <v>20346</v>
      </c>
      <c r="B425" t="s">
        <v>20347</v>
      </c>
      <c r="C425">
        <v>2009</v>
      </c>
      <c r="D425" s="1">
        <v>39884</v>
      </c>
      <c r="E425" t="s">
        <v>44037</v>
      </c>
      <c r="F425" t="s">
        <v>44032</v>
      </c>
      <c r="G425" t="s">
        <v>44040</v>
      </c>
      <c r="H425">
        <v>96</v>
      </c>
      <c r="I425" t="s">
        <v>25</v>
      </c>
      <c r="J425" t="s">
        <v>26</v>
      </c>
      <c r="M425" t="s">
        <v>677</v>
      </c>
      <c r="N425" t="s">
        <v>20348</v>
      </c>
      <c r="O425" t="s">
        <v>20349</v>
      </c>
      <c r="P425" t="s">
        <v>957</v>
      </c>
      <c r="Q425" t="s">
        <v>20350</v>
      </c>
      <c r="R425" t="s">
        <v>20351</v>
      </c>
      <c r="S425" t="s">
        <v>20352</v>
      </c>
      <c r="T425">
        <v>6.8</v>
      </c>
      <c r="U425">
        <v>98606</v>
      </c>
      <c r="V425" s="12">
        <f>W425*1.20636999678377</f>
        <v>241273999.356754</v>
      </c>
      <c r="W425" s="3">
        <v>200000000</v>
      </c>
      <c r="X425" s="13">
        <f>Y425*1.20636999678377</f>
        <v>166305177.00393385</v>
      </c>
      <c r="Y425" s="3">
        <v>137855863</v>
      </c>
      <c r="Z425" s="13">
        <f>AA425*1.20636999678377</f>
        <v>392416050.08882332</v>
      </c>
      <c r="AA425" s="3">
        <v>325286646</v>
      </c>
      <c r="AB425">
        <v>278</v>
      </c>
    </row>
    <row r="426" spans="1:28" x14ac:dyDescent="0.2">
      <c r="A426" t="s">
        <v>27998</v>
      </c>
      <c r="B426" t="s">
        <v>27999</v>
      </c>
      <c r="C426">
        <v>2016</v>
      </c>
      <c r="D426" t="s">
        <v>28000</v>
      </c>
      <c r="E426" t="s">
        <v>44037</v>
      </c>
      <c r="F426" t="s">
        <v>44031</v>
      </c>
      <c r="G426" t="s">
        <v>44038</v>
      </c>
      <c r="H426">
        <v>92</v>
      </c>
      <c r="I426" t="s">
        <v>25</v>
      </c>
      <c r="J426" t="s">
        <v>26</v>
      </c>
      <c r="M426" t="s">
        <v>28001</v>
      </c>
      <c r="N426" t="s">
        <v>13037</v>
      </c>
      <c r="O426" t="s">
        <v>28002</v>
      </c>
      <c r="P426" t="s">
        <v>24796</v>
      </c>
      <c r="Q426" t="s">
        <v>28003</v>
      </c>
      <c r="R426" t="s">
        <v>28004</v>
      </c>
      <c r="S426" t="s">
        <v>28005</v>
      </c>
      <c r="T426">
        <v>6.5</v>
      </c>
      <c r="U426">
        <v>70238</v>
      </c>
      <c r="V426" s="12">
        <f>W426*1.07834771485832</f>
        <v>134793464.35729</v>
      </c>
      <c r="W426" s="3">
        <v>125000000</v>
      </c>
      <c r="X426" s="13">
        <f>Y426*1.07834771485832</f>
        <v>165749661.22198156</v>
      </c>
      <c r="Y426" s="3">
        <v>153707064</v>
      </c>
      <c r="Z426" s="13">
        <f>AA426*1.07834771485832</f>
        <v>374040499.96326059</v>
      </c>
      <c r="AA426" s="3">
        <v>346864462</v>
      </c>
      <c r="AB426">
        <v>203</v>
      </c>
    </row>
    <row r="427" spans="1:28" x14ac:dyDescent="0.2">
      <c r="A427" t="s">
        <v>7793</v>
      </c>
      <c r="B427" t="s">
        <v>7794</v>
      </c>
      <c r="C427">
        <v>2004</v>
      </c>
      <c r="D427" t="s">
        <v>4185</v>
      </c>
      <c r="E427" t="s">
        <v>1045</v>
      </c>
      <c r="F427" t="s">
        <v>44032</v>
      </c>
      <c r="G427" t="s">
        <v>44036</v>
      </c>
      <c r="H427">
        <v>99</v>
      </c>
      <c r="I427" t="s">
        <v>25</v>
      </c>
      <c r="J427" t="s">
        <v>26</v>
      </c>
      <c r="K427" t="s">
        <v>4633</v>
      </c>
      <c r="L427" t="s">
        <v>209</v>
      </c>
      <c r="M427" t="s">
        <v>444</v>
      </c>
      <c r="N427" t="s">
        <v>7795</v>
      </c>
      <c r="O427" t="s">
        <v>7796</v>
      </c>
      <c r="P427" t="s">
        <v>1329</v>
      </c>
      <c r="Q427" t="s">
        <v>7797</v>
      </c>
      <c r="R427" t="s">
        <v>7798</v>
      </c>
      <c r="S427" t="s">
        <v>7799</v>
      </c>
      <c r="T427">
        <v>6.8</v>
      </c>
      <c r="U427">
        <v>320588</v>
      </c>
      <c r="V427" s="12">
        <f>W427*1.37009528851244</f>
        <v>102757146.63843299</v>
      </c>
      <c r="W427" s="3">
        <v>75000000</v>
      </c>
      <c r="X427" s="13">
        <f>Y427*1.37009528851244</f>
        <v>165655582.53051344</v>
      </c>
      <c r="Y427" s="3">
        <v>120908074</v>
      </c>
      <c r="Z427" s="13">
        <f>AA427*1.37009528851244</f>
        <v>271992596.34448904</v>
      </c>
      <c r="AA427" s="3">
        <v>198520934</v>
      </c>
      <c r="AB427">
        <v>506</v>
      </c>
    </row>
    <row r="428" spans="1:28" hidden="1" x14ac:dyDescent="0.2">
      <c r="A428" t="s">
        <v>6845</v>
      </c>
      <c r="B428" t="s">
        <v>6846</v>
      </c>
      <c r="C428">
        <v>2006</v>
      </c>
      <c r="D428" t="s">
        <v>6847</v>
      </c>
      <c r="E428" t="s">
        <v>176</v>
      </c>
      <c r="F428" t="s">
        <v>44036</v>
      </c>
      <c r="H428">
        <v>77</v>
      </c>
      <c r="I428" t="s">
        <v>25</v>
      </c>
      <c r="J428" t="s">
        <v>26</v>
      </c>
      <c r="M428" t="s">
        <v>6848</v>
      </c>
      <c r="N428" t="s">
        <v>6849</v>
      </c>
      <c r="O428" t="s">
        <v>6850</v>
      </c>
      <c r="P428" t="s">
        <v>6851</v>
      </c>
      <c r="Q428" t="s">
        <v>6852</v>
      </c>
      <c r="R428" t="s">
        <v>6853</v>
      </c>
      <c r="S428" t="s">
        <v>6854</v>
      </c>
      <c r="T428">
        <v>6.3</v>
      </c>
      <c r="U428">
        <v>11733</v>
      </c>
      <c r="W428">
        <v>1000000</v>
      </c>
      <c r="X428"/>
      <c r="Y428"/>
      <c r="Z428"/>
      <c r="AA428"/>
      <c r="AB428">
        <v>83</v>
      </c>
    </row>
    <row r="429" spans="1:28" x14ac:dyDescent="0.2">
      <c r="A429" t="s">
        <v>25056</v>
      </c>
      <c r="B429" t="s">
        <v>25057</v>
      </c>
      <c r="C429">
        <v>2011</v>
      </c>
      <c r="D429" t="s">
        <v>15215</v>
      </c>
      <c r="E429" t="s">
        <v>44037</v>
      </c>
      <c r="F429" t="s">
        <v>44031</v>
      </c>
      <c r="G429" t="s">
        <v>44038</v>
      </c>
      <c r="H429">
        <v>96</v>
      </c>
      <c r="I429" t="s">
        <v>25058</v>
      </c>
      <c r="J429" t="s">
        <v>26</v>
      </c>
      <c r="K429" t="s">
        <v>4428</v>
      </c>
      <c r="M429" t="s">
        <v>12956</v>
      </c>
      <c r="N429" t="s">
        <v>25059</v>
      </c>
      <c r="O429" t="s">
        <v>25060</v>
      </c>
      <c r="P429" t="s">
        <v>25061</v>
      </c>
      <c r="Q429" t="s">
        <v>25062</v>
      </c>
      <c r="R429" t="s">
        <v>25063</v>
      </c>
      <c r="S429" t="s">
        <v>25064</v>
      </c>
      <c r="T429">
        <v>6.9</v>
      </c>
      <c r="U429">
        <v>202456</v>
      </c>
      <c r="V429" s="12">
        <f>W429*1.1505830469594</f>
        <v>103552474.226346</v>
      </c>
      <c r="W429" s="3">
        <v>90000000</v>
      </c>
      <c r="X429" s="13">
        <f>Y429*1.1505830469594</f>
        <v>165246517.44294706</v>
      </c>
      <c r="Y429" s="3">
        <v>143619809</v>
      </c>
      <c r="Z429" s="13">
        <f>AA429*1.1505830469594</f>
        <v>556728612.60207534</v>
      </c>
      <c r="AA429" s="3">
        <v>483866518</v>
      </c>
      <c r="AB429">
        <v>215</v>
      </c>
    </row>
    <row r="430" spans="1:28" x14ac:dyDescent="0.2">
      <c r="A430" t="s">
        <v>2808</v>
      </c>
      <c r="B430" t="s">
        <v>2809</v>
      </c>
      <c r="C430">
        <v>2001</v>
      </c>
      <c r="D430" t="s">
        <v>1025</v>
      </c>
      <c r="E430" t="s">
        <v>1045</v>
      </c>
      <c r="F430" t="s">
        <v>44040</v>
      </c>
      <c r="G430" t="s">
        <v>44034</v>
      </c>
      <c r="H430">
        <v>87</v>
      </c>
      <c r="I430" t="s">
        <v>25</v>
      </c>
      <c r="J430" t="s">
        <v>26</v>
      </c>
      <c r="M430" t="s">
        <v>1587</v>
      </c>
      <c r="N430" t="s">
        <v>2810</v>
      </c>
      <c r="O430" t="s">
        <v>2811</v>
      </c>
      <c r="P430" t="s">
        <v>447</v>
      </c>
      <c r="Q430" t="s">
        <v>2812</v>
      </c>
      <c r="R430" t="s">
        <v>2813</v>
      </c>
      <c r="S430" t="s">
        <v>2814</v>
      </c>
      <c r="T430">
        <v>4.7</v>
      </c>
      <c r="U430">
        <v>41189</v>
      </c>
      <c r="V430" s="12">
        <f>W430*1.46138339920949</f>
        <v>102296837.9446643</v>
      </c>
      <c r="W430" s="3">
        <v>70000000</v>
      </c>
      <c r="X430" s="13">
        <f>Y430*1.46138339920949</f>
        <v>165067491.4911862</v>
      </c>
      <c r="Y430" s="3">
        <v>112952899</v>
      </c>
      <c r="Z430" s="13">
        <f>AA430*1.46138339920949</f>
        <v>257355964.85027736</v>
      </c>
      <c r="AA430" s="3">
        <v>176104344</v>
      </c>
      <c r="AB430">
        <v>81</v>
      </c>
    </row>
    <row r="431" spans="1:28" x14ac:dyDescent="0.2">
      <c r="A431" t="s">
        <v>29585</v>
      </c>
      <c r="B431" t="s">
        <v>29586</v>
      </c>
      <c r="C431">
        <v>2014</v>
      </c>
      <c r="D431" s="1">
        <v>41702</v>
      </c>
      <c r="E431" t="s">
        <v>16512</v>
      </c>
      <c r="F431" t="s">
        <v>44031</v>
      </c>
      <c r="G431" t="s">
        <v>44045</v>
      </c>
      <c r="H431">
        <v>139</v>
      </c>
      <c r="I431" t="s">
        <v>25</v>
      </c>
      <c r="J431" t="s">
        <v>26</v>
      </c>
      <c r="K431" t="s">
        <v>308</v>
      </c>
      <c r="M431" t="s">
        <v>13155</v>
      </c>
      <c r="N431" t="s">
        <v>29587</v>
      </c>
      <c r="O431" t="s">
        <v>29588</v>
      </c>
      <c r="P431" t="s">
        <v>29589</v>
      </c>
      <c r="Q431" t="s">
        <v>29590</v>
      </c>
      <c r="R431" t="s">
        <v>29591</v>
      </c>
      <c r="S431" t="s">
        <v>29592</v>
      </c>
      <c r="T431">
        <v>6.7</v>
      </c>
      <c r="U431">
        <v>418338</v>
      </c>
      <c r="V431" s="12">
        <f>W431*1.09324733035956</f>
        <v>92926023.080562606</v>
      </c>
      <c r="W431" s="3">
        <v>85000000</v>
      </c>
      <c r="X431" s="13">
        <f>Y431*1.09324733035956</f>
        <v>165023383.23214519</v>
      </c>
      <c r="Y431" s="3">
        <v>150947895</v>
      </c>
      <c r="Z431" s="13">
        <f>AA431*1.09324733035956</f>
        <v>315823649.30723774</v>
      </c>
      <c r="AA431" s="3">
        <v>288885818</v>
      </c>
      <c r="AB431">
        <v>799</v>
      </c>
    </row>
    <row r="432" spans="1:28" hidden="1" x14ac:dyDescent="0.2">
      <c r="A432" t="s">
        <v>6880</v>
      </c>
      <c r="B432" t="s">
        <v>6881</v>
      </c>
      <c r="C432">
        <v>2003</v>
      </c>
      <c r="D432" t="s">
        <v>3989</v>
      </c>
      <c r="E432" t="s">
        <v>44041</v>
      </c>
      <c r="F432" t="s">
        <v>44032</v>
      </c>
      <c r="G432" t="s">
        <v>44045</v>
      </c>
      <c r="H432">
        <v>102</v>
      </c>
      <c r="I432" t="s">
        <v>6882</v>
      </c>
      <c r="J432" t="s">
        <v>26</v>
      </c>
      <c r="K432" t="s">
        <v>27</v>
      </c>
      <c r="M432" t="s">
        <v>5118</v>
      </c>
      <c r="N432" t="s">
        <v>6883</v>
      </c>
      <c r="O432" t="s">
        <v>6884</v>
      </c>
      <c r="P432" t="s">
        <v>6885</v>
      </c>
      <c r="Q432" t="s">
        <v>6886</v>
      </c>
      <c r="R432" t="s">
        <v>6887</v>
      </c>
      <c r="S432" t="s">
        <v>6888</v>
      </c>
      <c r="T432">
        <v>6.7</v>
      </c>
      <c r="U432">
        <v>41784</v>
      </c>
      <c r="W432"/>
      <c r="X432"/>
      <c r="Y432">
        <v>10130108</v>
      </c>
      <c r="Z432"/>
      <c r="AA432">
        <v>22441497</v>
      </c>
      <c r="AB432">
        <v>302</v>
      </c>
    </row>
    <row r="433" spans="1:28" x14ac:dyDescent="0.2">
      <c r="A433" t="s">
        <v>13099</v>
      </c>
      <c r="B433" t="s">
        <v>13100</v>
      </c>
      <c r="C433">
        <v>2006</v>
      </c>
      <c r="D433" s="1">
        <v>39116</v>
      </c>
      <c r="E433" t="s">
        <v>1045</v>
      </c>
      <c r="H433">
        <v>84</v>
      </c>
      <c r="I433" t="s">
        <v>229</v>
      </c>
      <c r="J433" t="s">
        <v>26</v>
      </c>
      <c r="K433" t="s">
        <v>1419</v>
      </c>
      <c r="L433" t="s">
        <v>975</v>
      </c>
      <c r="M433" t="s">
        <v>13101</v>
      </c>
      <c r="N433" t="s">
        <v>13102</v>
      </c>
      <c r="O433" t="s">
        <v>13103</v>
      </c>
      <c r="P433" t="s">
        <v>5149</v>
      </c>
      <c r="Q433" t="s">
        <v>13104</v>
      </c>
      <c r="R433" t="s">
        <v>13105</v>
      </c>
      <c r="S433" t="s">
        <v>13106</v>
      </c>
      <c r="T433">
        <v>7.3</v>
      </c>
      <c r="U433">
        <v>346660</v>
      </c>
      <c r="V433" s="12">
        <f>W433*1.28378472222222</f>
        <v>23108124.999999963</v>
      </c>
      <c r="W433" s="3">
        <v>18000000</v>
      </c>
      <c r="X433" s="13">
        <f>Y433*1.28378472222222</f>
        <v>164973985.59493029</v>
      </c>
      <c r="Y433" s="3">
        <v>128505958</v>
      </c>
      <c r="Z433" s="13">
        <f>AA433*1.28378472222222</f>
        <v>337061392.80864525</v>
      </c>
      <c r="AA433" s="3">
        <v>262552893</v>
      </c>
      <c r="AB433">
        <v>1257</v>
      </c>
    </row>
    <row r="434" spans="1:28" x14ac:dyDescent="0.2">
      <c r="A434" t="s">
        <v>25834</v>
      </c>
      <c r="B434" t="s">
        <v>25835</v>
      </c>
      <c r="C434">
        <v>2010</v>
      </c>
      <c r="D434" t="s">
        <v>18304</v>
      </c>
      <c r="E434" t="s">
        <v>44035</v>
      </c>
      <c r="F434" t="s">
        <v>44032</v>
      </c>
      <c r="G434" t="s">
        <v>44049</v>
      </c>
      <c r="H434">
        <v>118</v>
      </c>
      <c r="I434" t="s">
        <v>1668</v>
      </c>
      <c r="J434" t="s">
        <v>26</v>
      </c>
      <c r="M434" t="s">
        <v>17142</v>
      </c>
      <c r="N434" t="s">
        <v>25836</v>
      </c>
      <c r="O434" t="s">
        <v>25837</v>
      </c>
      <c r="P434" t="s">
        <v>7358</v>
      </c>
      <c r="Q434" t="s">
        <v>25838</v>
      </c>
      <c r="R434" t="s">
        <v>335</v>
      </c>
      <c r="S434" t="s">
        <v>336</v>
      </c>
      <c r="T434">
        <v>8</v>
      </c>
      <c r="U434">
        <v>628323</v>
      </c>
      <c r="V434" s="13">
        <v>84500000</v>
      </c>
      <c r="W434" s="3">
        <v>15000000</v>
      </c>
      <c r="X434" s="13">
        <f>Y434*1.18690152988223</f>
        <v>164738904.56185082</v>
      </c>
      <c r="Y434" s="3">
        <v>138797449</v>
      </c>
      <c r="Z434" s="13">
        <f>AA434*1.18690152988223</f>
        <v>507251230.67967319</v>
      </c>
      <c r="AA434" s="3">
        <v>427374317</v>
      </c>
      <c r="AB434">
        <v>760</v>
      </c>
    </row>
    <row r="435" spans="1:28" x14ac:dyDescent="0.2">
      <c r="A435" t="s">
        <v>2461</v>
      </c>
      <c r="B435" t="s">
        <v>2462</v>
      </c>
      <c r="C435">
        <v>2001</v>
      </c>
      <c r="D435" t="s">
        <v>1025</v>
      </c>
      <c r="E435" t="s">
        <v>16512</v>
      </c>
      <c r="F435" t="s">
        <v>44031</v>
      </c>
      <c r="G435" t="s">
        <v>44038</v>
      </c>
      <c r="H435">
        <v>88</v>
      </c>
      <c r="I435" t="s">
        <v>25</v>
      </c>
      <c r="J435" t="s">
        <v>26</v>
      </c>
      <c r="K435" t="s">
        <v>308</v>
      </c>
      <c r="M435" t="s">
        <v>2463</v>
      </c>
      <c r="N435" t="s">
        <v>2463</v>
      </c>
      <c r="O435" t="s">
        <v>2464</v>
      </c>
      <c r="P435" t="s">
        <v>2278</v>
      </c>
      <c r="Q435" t="s">
        <v>2465</v>
      </c>
      <c r="R435" t="s">
        <v>2466</v>
      </c>
      <c r="S435" t="s">
        <v>2467</v>
      </c>
      <c r="T435">
        <v>5.5</v>
      </c>
      <c r="U435">
        <v>106395</v>
      </c>
      <c r="V435" s="12">
        <f>W435*1.46138339920949</f>
        <v>51148418.97233215</v>
      </c>
      <c r="W435" s="3">
        <v>35000000</v>
      </c>
      <c r="X435" s="13">
        <f>Y435*1.46138339920949</f>
        <v>164725676.83687791</v>
      </c>
      <c r="Y435" s="3">
        <v>112719001</v>
      </c>
      <c r="Z435" s="13">
        <f>AA435*1.46138339920949</f>
        <v>216188554.82766855</v>
      </c>
      <c r="AA435" s="3">
        <v>147934180</v>
      </c>
      <c r="AB435">
        <v>221</v>
      </c>
    </row>
    <row r="436" spans="1:28" x14ac:dyDescent="0.2">
      <c r="A436" t="s">
        <v>15515</v>
      </c>
      <c r="B436" t="s">
        <v>15516</v>
      </c>
      <c r="C436">
        <v>2007</v>
      </c>
      <c r="D436" t="s">
        <v>12286</v>
      </c>
      <c r="E436" t="s">
        <v>16512</v>
      </c>
      <c r="F436" t="s">
        <v>44031</v>
      </c>
      <c r="G436" t="s">
        <v>44034</v>
      </c>
      <c r="H436">
        <v>92</v>
      </c>
      <c r="I436" t="s">
        <v>1178</v>
      </c>
      <c r="J436" t="s">
        <v>26</v>
      </c>
      <c r="K436" t="s">
        <v>934</v>
      </c>
      <c r="L436" t="s">
        <v>838</v>
      </c>
      <c r="M436" t="s">
        <v>98</v>
      </c>
      <c r="N436" t="s">
        <v>15517</v>
      </c>
      <c r="O436" t="s">
        <v>15518</v>
      </c>
      <c r="P436" t="s">
        <v>101</v>
      </c>
      <c r="Q436" t="s">
        <v>102</v>
      </c>
      <c r="R436" t="s">
        <v>15519</v>
      </c>
      <c r="S436" t="s">
        <v>15520</v>
      </c>
      <c r="T436">
        <v>5.6</v>
      </c>
      <c r="U436">
        <v>247759</v>
      </c>
      <c r="V436" s="12">
        <f>W436*1.24823238899982</f>
        <v>162270210.5699766</v>
      </c>
      <c r="W436" s="3">
        <v>130000000</v>
      </c>
      <c r="X436" s="13">
        <f>Y436*1.24823238899982</f>
        <v>164668986.18474832</v>
      </c>
      <c r="Y436" s="3">
        <v>131921738</v>
      </c>
      <c r="Z436" s="13">
        <f>AA436*144548551.06</f>
        <v>4.3641105632037968E+16</v>
      </c>
      <c r="AA436" s="3">
        <v>301913131</v>
      </c>
      <c r="AB436">
        <v>469</v>
      </c>
    </row>
    <row r="437" spans="1:28" x14ac:dyDescent="0.2">
      <c r="A437" t="s">
        <v>7645</v>
      </c>
      <c r="B437" t="s">
        <v>7646</v>
      </c>
      <c r="C437">
        <v>2004</v>
      </c>
      <c r="D437" s="1">
        <v>38173</v>
      </c>
      <c r="E437" t="s">
        <v>16512</v>
      </c>
      <c r="F437" t="s">
        <v>44031</v>
      </c>
      <c r="G437" t="s">
        <v>44034</v>
      </c>
      <c r="H437">
        <v>131</v>
      </c>
      <c r="I437" t="s">
        <v>7647</v>
      </c>
      <c r="J437" t="s">
        <v>26</v>
      </c>
      <c r="K437" t="s">
        <v>1121</v>
      </c>
      <c r="M437" t="s">
        <v>1948</v>
      </c>
      <c r="N437" t="s">
        <v>1948</v>
      </c>
      <c r="O437" t="s">
        <v>7648</v>
      </c>
      <c r="P437" t="s">
        <v>190</v>
      </c>
      <c r="Q437" t="s">
        <v>7649</v>
      </c>
      <c r="R437" t="s">
        <v>7650</v>
      </c>
      <c r="S437" t="s">
        <v>7651</v>
      </c>
      <c r="T437">
        <v>6.1</v>
      </c>
      <c r="U437">
        <v>240561</v>
      </c>
      <c r="V437" s="12">
        <f>W437*1.37009528851244</f>
        <v>219215246.1619904</v>
      </c>
      <c r="W437" s="3">
        <v>160000000</v>
      </c>
      <c r="X437" s="13">
        <f>Y437*1.37009528851244</f>
        <v>164654056.57556373</v>
      </c>
      <c r="Y437" s="3">
        <v>120177084</v>
      </c>
      <c r="Z437" s="13">
        <f>AA437*1.37009528851244</f>
        <v>411244565.63482255</v>
      </c>
      <c r="AA437" s="3">
        <v>300157638</v>
      </c>
      <c r="AB437">
        <v>1377</v>
      </c>
    </row>
    <row r="438" spans="1:28" hidden="1" x14ac:dyDescent="0.2">
      <c r="A438" t="s">
        <v>6929</v>
      </c>
      <c r="B438" t="s">
        <v>6930</v>
      </c>
      <c r="C438">
        <v>2004</v>
      </c>
      <c r="D438" t="s">
        <v>6680</v>
      </c>
      <c r="E438" t="s">
        <v>44054</v>
      </c>
      <c r="F438" t="s">
        <v>44033</v>
      </c>
      <c r="G438" t="s">
        <v>44042</v>
      </c>
      <c r="H438">
        <v>90</v>
      </c>
      <c r="I438" t="s">
        <v>495</v>
      </c>
      <c r="J438" t="s">
        <v>26</v>
      </c>
      <c r="M438" t="s">
        <v>6931</v>
      </c>
      <c r="N438" t="s">
        <v>6932</v>
      </c>
      <c r="O438" t="s">
        <v>6933</v>
      </c>
      <c r="P438" t="s">
        <v>1697</v>
      </c>
      <c r="Q438" t="s">
        <v>6934</v>
      </c>
      <c r="R438" t="s">
        <v>6935</v>
      </c>
      <c r="S438" t="s">
        <v>6936</v>
      </c>
      <c r="T438">
        <v>6.1</v>
      </c>
      <c r="U438">
        <v>10307</v>
      </c>
      <c r="W438">
        <v>8800000</v>
      </c>
      <c r="X438"/>
      <c r="Y438"/>
      <c r="Z438"/>
      <c r="AA438">
        <v>72962</v>
      </c>
      <c r="AB438">
        <v>57</v>
      </c>
    </row>
    <row r="439" spans="1:28" x14ac:dyDescent="0.2">
      <c r="A439" t="s">
        <v>3743</v>
      </c>
      <c r="B439" t="s">
        <v>3744</v>
      </c>
      <c r="C439">
        <v>2003</v>
      </c>
      <c r="D439" t="s">
        <v>3745</v>
      </c>
      <c r="E439" t="s">
        <v>16512</v>
      </c>
      <c r="F439" t="s">
        <v>44031</v>
      </c>
      <c r="G439" t="s">
        <v>44044</v>
      </c>
      <c r="H439">
        <v>117</v>
      </c>
      <c r="I439" t="s">
        <v>25</v>
      </c>
      <c r="J439" t="s">
        <v>26</v>
      </c>
      <c r="K439" t="s">
        <v>308</v>
      </c>
      <c r="L439" t="s">
        <v>27</v>
      </c>
      <c r="M439" t="s">
        <v>3746</v>
      </c>
      <c r="N439" t="s">
        <v>3747</v>
      </c>
      <c r="O439" t="s">
        <v>3748</v>
      </c>
      <c r="P439" t="s">
        <v>732</v>
      </c>
      <c r="Q439" t="s">
        <v>3749</v>
      </c>
      <c r="R439" t="s">
        <v>3750</v>
      </c>
      <c r="S439" t="s">
        <v>3751</v>
      </c>
      <c r="T439">
        <v>6</v>
      </c>
      <c r="U439">
        <v>136189</v>
      </c>
      <c r="V439" s="12">
        <f>W439*1.40658152173913</f>
        <v>112526521.73913039</v>
      </c>
      <c r="W439" s="3">
        <v>80000000</v>
      </c>
      <c r="X439" s="13">
        <f>Y439*1.40658152173913</f>
        <v>164478117.94103256</v>
      </c>
      <c r="Y439" s="3">
        <v>116934650</v>
      </c>
      <c r="Z439" s="13">
        <f>AA439*1.40658152173913</f>
        <v>292183045.40885317</v>
      </c>
      <c r="AA439" s="3">
        <v>207725639</v>
      </c>
      <c r="AB439">
        <v>347</v>
      </c>
    </row>
    <row r="440" spans="1:28" x14ac:dyDescent="0.2">
      <c r="A440" t="s">
        <v>38252</v>
      </c>
      <c r="B440" t="s">
        <v>38253</v>
      </c>
      <c r="C440">
        <v>2018</v>
      </c>
      <c r="D440" t="s">
        <v>38254</v>
      </c>
      <c r="E440" t="s">
        <v>44043</v>
      </c>
      <c r="F440" t="s">
        <v>44040</v>
      </c>
      <c r="G440" t="s">
        <v>44034</v>
      </c>
      <c r="H440">
        <v>134</v>
      </c>
      <c r="I440" t="s">
        <v>495</v>
      </c>
      <c r="J440" t="s">
        <v>26</v>
      </c>
      <c r="K440" t="s">
        <v>27</v>
      </c>
      <c r="M440" t="s">
        <v>9340</v>
      </c>
      <c r="N440" t="s">
        <v>38255</v>
      </c>
      <c r="O440" t="s">
        <v>38256</v>
      </c>
      <c r="P440" t="s">
        <v>125</v>
      </c>
      <c r="Q440" t="s">
        <v>38257</v>
      </c>
      <c r="R440" t="s">
        <v>38258</v>
      </c>
      <c r="S440" t="s">
        <v>38259</v>
      </c>
      <c r="T440">
        <v>6.6</v>
      </c>
      <c r="U440">
        <v>209744</v>
      </c>
      <c r="V440" s="12">
        <f>W440*1.03068014830331</f>
        <v>206136029.66066197</v>
      </c>
      <c r="W440" s="3">
        <v>200000000</v>
      </c>
      <c r="X440" s="13">
        <f>Y440*1.03068014830331</f>
        <v>164451099.70534822</v>
      </c>
      <c r="Y440" s="3">
        <v>159555901</v>
      </c>
      <c r="Z440" s="13">
        <f>AA440*1.03068014830331</f>
        <v>674946977.15997767</v>
      </c>
      <c r="AA440" s="3">
        <v>654855901</v>
      </c>
      <c r="AB440">
        <v>1474</v>
      </c>
    </row>
    <row r="441" spans="1:28" x14ac:dyDescent="0.2">
      <c r="A441" t="s">
        <v>25820</v>
      </c>
      <c r="B441" t="s">
        <v>9332</v>
      </c>
      <c r="C441">
        <v>2018</v>
      </c>
      <c r="D441" t="s">
        <v>25821</v>
      </c>
      <c r="E441" t="s">
        <v>44041</v>
      </c>
      <c r="F441" t="s">
        <v>44046</v>
      </c>
      <c r="G441" t="s">
        <v>44042</v>
      </c>
      <c r="H441">
        <v>106</v>
      </c>
      <c r="I441" t="s">
        <v>229</v>
      </c>
      <c r="J441" t="s">
        <v>26</v>
      </c>
      <c r="M441" t="s">
        <v>5796</v>
      </c>
      <c r="N441" t="s">
        <v>25822</v>
      </c>
      <c r="O441" t="s">
        <v>25823</v>
      </c>
      <c r="P441" t="s">
        <v>2351</v>
      </c>
      <c r="Q441" t="s">
        <v>25824</v>
      </c>
      <c r="R441" t="s">
        <v>25825</v>
      </c>
      <c r="S441" t="s">
        <v>25826</v>
      </c>
      <c r="T441">
        <v>6.6</v>
      </c>
      <c r="U441">
        <v>112488</v>
      </c>
      <c r="V441" s="13">
        <v>10000000</v>
      </c>
      <c r="W441" s="3">
        <v>10000000</v>
      </c>
      <c r="X441" s="13">
        <f>Y441*1.03068014830331</f>
        <v>164230651.65114823</v>
      </c>
      <c r="Y441" s="3">
        <v>159342015</v>
      </c>
      <c r="Z441" s="13">
        <f>AA441*1.03068014830331</f>
        <v>263323501.15033752</v>
      </c>
      <c r="AA441" s="3">
        <v>255485178</v>
      </c>
      <c r="AB441">
        <v>1760</v>
      </c>
    </row>
    <row r="442" spans="1:28" x14ac:dyDescent="0.2">
      <c r="A442" t="s">
        <v>26036</v>
      </c>
      <c r="B442" t="s">
        <v>26037</v>
      </c>
      <c r="C442">
        <v>2015</v>
      </c>
      <c r="D442" t="s">
        <v>26038</v>
      </c>
      <c r="E442" t="s">
        <v>1045</v>
      </c>
      <c r="F442" t="s">
        <v>44040</v>
      </c>
      <c r="H442">
        <v>96</v>
      </c>
      <c r="I442" t="s">
        <v>25</v>
      </c>
      <c r="J442" t="s">
        <v>26</v>
      </c>
      <c r="M442" t="s">
        <v>21238</v>
      </c>
      <c r="N442" t="s">
        <v>26039</v>
      </c>
      <c r="O442" t="s">
        <v>26040</v>
      </c>
      <c r="P442" t="s">
        <v>6745</v>
      </c>
      <c r="Q442" t="s">
        <v>26041</v>
      </c>
      <c r="R442" t="s">
        <v>26042</v>
      </c>
      <c r="S442" t="s">
        <v>26043</v>
      </c>
      <c r="T442">
        <v>6.2</v>
      </c>
      <c r="U442">
        <v>105614</v>
      </c>
      <c r="V442" s="12">
        <f>W442*1.09195121025074</f>
        <v>54597560.512537003</v>
      </c>
      <c r="W442" s="3">
        <v>50000000</v>
      </c>
      <c r="X442" s="13">
        <f>Y442*1.09195121025074</f>
        <v>164182657.71698633</v>
      </c>
      <c r="Y442" s="3">
        <v>150357137</v>
      </c>
      <c r="Z442" s="13">
        <f>AA442*1.09195121025074</f>
        <v>265110616.12925199</v>
      </c>
      <c r="AA442" s="3">
        <v>242786137</v>
      </c>
      <c r="AB442">
        <v>195</v>
      </c>
    </row>
    <row r="443" spans="1:28" x14ac:dyDescent="0.2">
      <c r="A443" t="s">
        <v>30789</v>
      </c>
      <c r="B443" t="s">
        <v>30790</v>
      </c>
      <c r="C443">
        <v>2014</v>
      </c>
      <c r="D443" t="s">
        <v>25700</v>
      </c>
      <c r="E443" t="s">
        <v>1045</v>
      </c>
      <c r="H443">
        <v>97</v>
      </c>
      <c r="I443" t="s">
        <v>25</v>
      </c>
      <c r="J443" t="s">
        <v>26</v>
      </c>
      <c r="M443" t="s">
        <v>16766</v>
      </c>
      <c r="N443" t="s">
        <v>30791</v>
      </c>
      <c r="O443" t="s">
        <v>30792</v>
      </c>
      <c r="P443" t="s">
        <v>15111</v>
      </c>
      <c r="Q443" t="s">
        <v>30793</v>
      </c>
      <c r="R443" t="s">
        <v>30794</v>
      </c>
      <c r="S443" t="s">
        <v>30795</v>
      </c>
      <c r="T443">
        <v>6.3</v>
      </c>
      <c r="U443">
        <v>280904</v>
      </c>
      <c r="V443" s="12">
        <f>W443*1.09324733035956</f>
        <v>19678451.946472079</v>
      </c>
      <c r="W443" s="3">
        <v>18000000</v>
      </c>
      <c r="X443" s="13">
        <f>Y443*1.09324733035956</f>
        <v>164159176.6837326</v>
      </c>
      <c r="Y443" s="3">
        <v>150157400</v>
      </c>
      <c r="Z443" s="13">
        <f>AA443*1.09324733035956</f>
        <v>295903935.16691256</v>
      </c>
      <c r="AA443" s="3">
        <v>270665134</v>
      </c>
      <c r="AB443">
        <v>425</v>
      </c>
    </row>
    <row r="444" spans="1:28" x14ac:dyDescent="0.2">
      <c r="A444" t="s">
        <v>14828</v>
      </c>
      <c r="B444" t="s">
        <v>14829</v>
      </c>
      <c r="C444">
        <v>2011</v>
      </c>
      <c r="D444" t="s">
        <v>14830</v>
      </c>
      <c r="E444" t="s">
        <v>44037</v>
      </c>
      <c r="F444" t="s">
        <v>44031</v>
      </c>
      <c r="G444" t="s">
        <v>44038</v>
      </c>
      <c r="H444">
        <v>103</v>
      </c>
      <c r="I444" t="s">
        <v>14831</v>
      </c>
      <c r="J444" t="s">
        <v>26</v>
      </c>
      <c r="M444" t="s">
        <v>1887</v>
      </c>
      <c r="N444" t="s">
        <v>2122</v>
      </c>
      <c r="O444" t="s">
        <v>14832</v>
      </c>
      <c r="P444" t="s">
        <v>14833</v>
      </c>
      <c r="Q444" t="s">
        <v>14834</v>
      </c>
      <c r="R444" t="s">
        <v>14835</v>
      </c>
      <c r="S444" t="s">
        <v>14836</v>
      </c>
      <c r="T444">
        <v>5.4</v>
      </c>
      <c r="U444">
        <v>82080</v>
      </c>
      <c r="V444" s="12">
        <f>W444*1.1505830469594</f>
        <v>126564135.165534</v>
      </c>
      <c r="W444" s="3">
        <v>110000000</v>
      </c>
      <c r="X444" s="13">
        <f>Y444*1.1505830469594</f>
        <v>164089432.45118931</v>
      </c>
      <c r="Y444" s="3">
        <v>142614158</v>
      </c>
      <c r="Z444" s="13">
        <f>AA444*1.1505830469594</f>
        <v>648640413.77863896</v>
      </c>
      <c r="AA444" s="3">
        <v>563749323</v>
      </c>
      <c r="AB444">
        <v>170</v>
      </c>
    </row>
    <row r="445" spans="1:28" x14ac:dyDescent="0.2">
      <c r="A445" t="s">
        <v>37600</v>
      </c>
      <c r="B445" t="s">
        <v>37601</v>
      </c>
      <c r="C445">
        <v>2016</v>
      </c>
      <c r="D445" t="s">
        <v>25525</v>
      </c>
      <c r="E445" t="s">
        <v>1045</v>
      </c>
      <c r="F445" t="s">
        <v>44032</v>
      </c>
      <c r="G445" t="s">
        <v>44057</v>
      </c>
      <c r="H445">
        <v>128</v>
      </c>
      <c r="I445" t="s">
        <v>1284</v>
      </c>
      <c r="J445" t="s">
        <v>26</v>
      </c>
      <c r="M445" t="s">
        <v>22335</v>
      </c>
      <c r="N445" t="s">
        <v>22335</v>
      </c>
      <c r="O445" t="s">
        <v>37602</v>
      </c>
      <c r="P445" t="s">
        <v>3250</v>
      </c>
      <c r="Q445" t="s">
        <v>37603</v>
      </c>
      <c r="R445" t="s">
        <v>37604</v>
      </c>
      <c r="S445" t="s">
        <v>37605</v>
      </c>
      <c r="T445">
        <v>8</v>
      </c>
      <c r="U445">
        <v>488112</v>
      </c>
      <c r="V445" s="12">
        <f>W445*1.07834771485832</f>
        <v>32350431.445749599</v>
      </c>
      <c r="W445" s="3">
        <v>30000000</v>
      </c>
      <c r="X445" s="13">
        <f>Y445*1.07834771485832</f>
        <v>162940283.97602203</v>
      </c>
      <c r="Y445" s="3">
        <v>151101803</v>
      </c>
      <c r="Z445" s="13">
        <f>AA445*1.07834771485832</f>
        <v>481467571.90175438</v>
      </c>
      <c r="AA445" s="3">
        <v>446486384</v>
      </c>
      <c r="AB445">
        <v>1793</v>
      </c>
    </row>
    <row r="446" spans="1:28" x14ac:dyDescent="0.2">
      <c r="A446" t="s">
        <v>33351</v>
      </c>
      <c r="B446" t="s">
        <v>33352</v>
      </c>
      <c r="C446">
        <v>2019</v>
      </c>
      <c r="D446" t="s">
        <v>33353</v>
      </c>
      <c r="E446" t="s">
        <v>44037</v>
      </c>
      <c r="F446" t="s">
        <v>44047</v>
      </c>
      <c r="G446" t="s">
        <v>44031</v>
      </c>
      <c r="H446">
        <v>104</v>
      </c>
      <c r="I446" t="s">
        <v>1026</v>
      </c>
      <c r="J446" t="s">
        <v>26</v>
      </c>
      <c r="M446" t="s">
        <v>27534</v>
      </c>
      <c r="N446" t="s">
        <v>27535</v>
      </c>
      <c r="O446" t="s">
        <v>33354</v>
      </c>
      <c r="P446" t="s">
        <v>17271</v>
      </c>
      <c r="Q446" t="s">
        <v>33355</v>
      </c>
      <c r="R446" t="s">
        <v>33356</v>
      </c>
      <c r="S446" t="s">
        <v>33357</v>
      </c>
      <c r="T446">
        <v>7.5</v>
      </c>
      <c r="U446">
        <v>97018</v>
      </c>
      <c r="V446" s="12">
        <f>W446*1.01233684194057</f>
        <v>130591452.61033353</v>
      </c>
      <c r="W446" s="3">
        <v>129000000</v>
      </c>
      <c r="X446" s="13">
        <f>Y446*1.01233684194057</f>
        <v>162783263.0773069</v>
      </c>
      <c r="Y446" s="3">
        <v>160799505</v>
      </c>
      <c r="Z446" s="13">
        <f>AA446*1.01233684194057</f>
        <v>528237519.01212627</v>
      </c>
      <c r="AA446" s="3">
        <v>521800153</v>
      </c>
      <c r="AB446">
        <v>669</v>
      </c>
    </row>
    <row r="447" spans="1:28" hidden="1" x14ac:dyDescent="0.2">
      <c r="A447" t="s">
        <v>7009</v>
      </c>
      <c r="B447" t="s">
        <v>7010</v>
      </c>
      <c r="C447">
        <v>2003</v>
      </c>
      <c r="D447" t="s">
        <v>4852</v>
      </c>
      <c r="E447" t="s">
        <v>44041</v>
      </c>
      <c r="F447" t="s">
        <v>44032</v>
      </c>
      <c r="G447" t="s">
        <v>44045</v>
      </c>
      <c r="H447">
        <v>108</v>
      </c>
      <c r="I447" t="s">
        <v>7011</v>
      </c>
      <c r="J447" t="s">
        <v>64</v>
      </c>
      <c r="M447" t="s">
        <v>7012</v>
      </c>
      <c r="N447" t="s">
        <v>7013</v>
      </c>
      <c r="O447" t="s">
        <v>7014</v>
      </c>
      <c r="P447" t="s">
        <v>7015</v>
      </c>
      <c r="Q447" t="s">
        <v>7015</v>
      </c>
      <c r="R447" t="s">
        <v>7016</v>
      </c>
      <c r="S447" t="s">
        <v>7017</v>
      </c>
      <c r="T447">
        <v>7.4</v>
      </c>
      <c r="U447">
        <v>14189</v>
      </c>
      <c r="W447"/>
      <c r="X447"/>
      <c r="Y447">
        <v>1615328</v>
      </c>
      <c r="Z447"/>
      <c r="AA447">
        <v>7354418</v>
      </c>
      <c r="AB447">
        <v>90</v>
      </c>
    </row>
    <row r="448" spans="1:28" x14ac:dyDescent="0.2">
      <c r="A448" t="s">
        <v>7695</v>
      </c>
      <c r="B448" t="s">
        <v>7696</v>
      </c>
      <c r="C448">
        <v>2004</v>
      </c>
      <c r="D448" t="s">
        <v>7697</v>
      </c>
      <c r="E448" t="s">
        <v>44043</v>
      </c>
      <c r="F448" t="s">
        <v>44038</v>
      </c>
      <c r="G448" t="s">
        <v>44040</v>
      </c>
      <c r="H448">
        <v>108</v>
      </c>
      <c r="I448" t="s">
        <v>319</v>
      </c>
      <c r="J448" t="s">
        <v>26</v>
      </c>
      <c r="M448" t="s">
        <v>1094</v>
      </c>
      <c r="N448" t="s">
        <v>7698</v>
      </c>
      <c r="O448" t="s">
        <v>7699</v>
      </c>
      <c r="P448" t="s">
        <v>957</v>
      </c>
      <c r="Q448" t="s">
        <v>7700</v>
      </c>
      <c r="R448" t="s">
        <v>7701</v>
      </c>
      <c r="S448" t="s">
        <v>7702</v>
      </c>
      <c r="T448">
        <v>6.8</v>
      </c>
      <c r="U448">
        <v>193135</v>
      </c>
      <c r="V448" s="12">
        <f>W448*1.37009528851244</f>
        <v>191813340.3917416</v>
      </c>
      <c r="W448" s="3">
        <v>140000000</v>
      </c>
      <c r="X448" s="13">
        <f>Y448*1.37009528851244</f>
        <v>162540636.63969821</v>
      </c>
      <c r="Y448" s="3">
        <v>118634549</v>
      </c>
      <c r="Z448" s="13">
        <f>AA448*1.37009528851244</f>
        <v>289731632.44354147</v>
      </c>
      <c r="AA448" s="3">
        <v>211468235</v>
      </c>
      <c r="AB448">
        <v>629</v>
      </c>
    </row>
    <row r="449" spans="1:28" x14ac:dyDescent="0.2">
      <c r="A449" t="s">
        <v>16229</v>
      </c>
      <c r="B449" t="s">
        <v>16230</v>
      </c>
      <c r="C449">
        <v>2007</v>
      </c>
      <c r="D449" t="s">
        <v>12773</v>
      </c>
      <c r="E449" t="s">
        <v>44035</v>
      </c>
      <c r="F449" t="s">
        <v>44044</v>
      </c>
      <c r="G449" t="s">
        <v>44032</v>
      </c>
      <c r="H449">
        <v>157</v>
      </c>
      <c r="I449" t="s">
        <v>229</v>
      </c>
      <c r="J449" t="s">
        <v>26</v>
      </c>
      <c r="K449" t="s">
        <v>2073</v>
      </c>
      <c r="L449" t="s">
        <v>308</v>
      </c>
      <c r="M449" t="s">
        <v>1005</v>
      </c>
      <c r="N449" t="s">
        <v>16231</v>
      </c>
      <c r="O449" t="s">
        <v>16232</v>
      </c>
      <c r="P449" t="s">
        <v>416</v>
      </c>
      <c r="Q449" t="s">
        <v>16233</v>
      </c>
      <c r="R449" t="s">
        <v>16234</v>
      </c>
      <c r="S449" t="s">
        <v>16235</v>
      </c>
      <c r="T449">
        <v>7.8</v>
      </c>
      <c r="U449">
        <v>383688</v>
      </c>
      <c r="V449" s="12">
        <f>W449*1.24823238899982</f>
        <v>124823238.89998199</v>
      </c>
      <c r="W449" s="3">
        <v>100000000</v>
      </c>
      <c r="X449" s="13">
        <f>Y449*1.24823238899982</f>
        <v>162475725.79166347</v>
      </c>
      <c r="Y449" s="3">
        <v>130164645</v>
      </c>
      <c r="Z449" s="13">
        <f>AA449*144548551.06</f>
        <v>3.8992756547067256E+16</v>
      </c>
      <c r="AA449" s="3">
        <v>269755430</v>
      </c>
      <c r="AB449">
        <v>500</v>
      </c>
    </row>
    <row r="450" spans="1:28" x14ac:dyDescent="0.2">
      <c r="A450" t="s">
        <v>16781</v>
      </c>
      <c r="B450" t="s">
        <v>16782</v>
      </c>
      <c r="C450">
        <v>2008</v>
      </c>
      <c r="D450" t="s">
        <v>16571</v>
      </c>
      <c r="E450" t="s">
        <v>16512</v>
      </c>
      <c r="F450" t="s">
        <v>44031</v>
      </c>
      <c r="G450" t="s">
        <v>44033</v>
      </c>
      <c r="H450">
        <v>112</v>
      </c>
      <c r="I450" t="s">
        <v>25</v>
      </c>
      <c r="J450" t="s">
        <v>26</v>
      </c>
      <c r="K450" t="s">
        <v>4428</v>
      </c>
      <c r="L450" t="s">
        <v>308</v>
      </c>
      <c r="M450" t="s">
        <v>7766</v>
      </c>
      <c r="N450" t="s">
        <v>6874</v>
      </c>
      <c r="O450" t="s">
        <v>16783</v>
      </c>
      <c r="P450" t="s">
        <v>976</v>
      </c>
      <c r="Q450" t="s">
        <v>16784</v>
      </c>
      <c r="R450" t="s">
        <v>16785</v>
      </c>
      <c r="S450" t="s">
        <v>16786</v>
      </c>
      <c r="T450">
        <v>6.7</v>
      </c>
      <c r="U450">
        <v>426219</v>
      </c>
      <c r="V450" s="12">
        <f>W450*1.20207800169993</f>
        <v>180311700.2549895</v>
      </c>
      <c r="W450" s="3">
        <v>150000000</v>
      </c>
      <c r="X450" s="13">
        <f>Y450*1.20207800169993</f>
        <v>162048424.5943763</v>
      </c>
      <c r="Y450" s="3">
        <v>134806913</v>
      </c>
      <c r="Z450" s="13">
        <f>AA450*1.20207800169993</f>
        <v>318275389.77978015</v>
      </c>
      <c r="AA450" s="3">
        <v>264770996</v>
      </c>
      <c r="AB450">
        <v>808</v>
      </c>
    </row>
    <row r="451" spans="1:28" x14ac:dyDescent="0.2">
      <c r="A451" t="s">
        <v>15843</v>
      </c>
      <c r="B451" t="s">
        <v>15844</v>
      </c>
      <c r="C451">
        <v>2008</v>
      </c>
      <c r="D451" s="1">
        <v>39485</v>
      </c>
      <c r="E451" t="s">
        <v>16512</v>
      </c>
      <c r="F451" t="s">
        <v>44044</v>
      </c>
      <c r="G451" t="s">
        <v>44034</v>
      </c>
      <c r="H451">
        <v>110</v>
      </c>
      <c r="I451" t="s">
        <v>97</v>
      </c>
      <c r="J451" t="s">
        <v>26</v>
      </c>
      <c r="M451" t="s">
        <v>10995</v>
      </c>
      <c r="N451" t="s">
        <v>15845</v>
      </c>
      <c r="O451" t="s">
        <v>15846</v>
      </c>
      <c r="P451" t="s">
        <v>9676</v>
      </c>
      <c r="Q451" t="s">
        <v>15847</v>
      </c>
      <c r="R451" t="s">
        <v>15848</v>
      </c>
      <c r="S451" t="s">
        <v>15849</v>
      </c>
      <c r="T451">
        <v>6.7</v>
      </c>
      <c r="U451">
        <v>355095</v>
      </c>
      <c r="V451" s="12">
        <f>W451*1.20207800169993</f>
        <v>90155850.127494752</v>
      </c>
      <c r="W451" s="3">
        <v>75000000</v>
      </c>
      <c r="X451" s="13">
        <f>Y451*1.20207800169993</f>
        <v>161689770.19763312</v>
      </c>
      <c r="Y451" s="3">
        <v>134508551</v>
      </c>
      <c r="Z451" s="13">
        <f>AA451*1.20207800169993</f>
        <v>411667314.42707723</v>
      </c>
      <c r="AA451" s="3">
        <v>342463063</v>
      </c>
      <c r="AB451">
        <v>784</v>
      </c>
    </row>
    <row r="452" spans="1:28" x14ac:dyDescent="0.2">
      <c r="A452" t="s">
        <v>36968</v>
      </c>
      <c r="B452" t="s">
        <v>36969</v>
      </c>
      <c r="C452">
        <v>2017</v>
      </c>
      <c r="D452" t="s">
        <v>34391</v>
      </c>
      <c r="E452" t="s">
        <v>44037</v>
      </c>
      <c r="F452" t="s">
        <v>44031</v>
      </c>
      <c r="G452" t="s">
        <v>44038</v>
      </c>
      <c r="H452">
        <v>102</v>
      </c>
      <c r="I452" t="s">
        <v>25</v>
      </c>
      <c r="J452" t="s">
        <v>26</v>
      </c>
      <c r="M452" t="s">
        <v>36970</v>
      </c>
      <c r="N452" t="s">
        <v>36971</v>
      </c>
      <c r="O452" t="s">
        <v>36972</v>
      </c>
      <c r="P452" t="s">
        <v>591</v>
      </c>
      <c r="Q452" t="s">
        <v>36973</v>
      </c>
      <c r="R452" t="s">
        <v>36974</v>
      </c>
      <c r="S452" t="s">
        <v>36975</v>
      </c>
      <c r="T452">
        <v>6.7</v>
      </c>
      <c r="U452">
        <v>71587</v>
      </c>
      <c r="V452" s="12">
        <f>W452*1.05585427545692</f>
        <v>184774498.204961</v>
      </c>
      <c r="W452" s="3">
        <v>175000000</v>
      </c>
      <c r="X452" s="13">
        <f>Y452*1.05585427545692</f>
        <v>161441295.9948802</v>
      </c>
      <c r="Y452" s="3">
        <v>152901115</v>
      </c>
      <c r="Z452" s="13">
        <f>AA452*1.05585427545692</f>
        <v>405374824.61658001</v>
      </c>
      <c r="AA452" s="3">
        <v>383930656</v>
      </c>
      <c r="AB452">
        <v>341</v>
      </c>
    </row>
    <row r="453" spans="1:28" x14ac:dyDescent="0.2">
      <c r="A453" t="s">
        <v>43669</v>
      </c>
      <c r="B453">
        <v>1917</v>
      </c>
      <c r="C453">
        <v>2019</v>
      </c>
      <c r="D453" t="s">
        <v>43670</v>
      </c>
      <c r="E453" t="s">
        <v>176</v>
      </c>
      <c r="F453" t="s">
        <v>44055</v>
      </c>
      <c r="H453">
        <v>119</v>
      </c>
      <c r="I453" t="s">
        <v>43671</v>
      </c>
      <c r="J453" t="s">
        <v>26</v>
      </c>
      <c r="K453" t="s">
        <v>27</v>
      </c>
      <c r="L453" t="s">
        <v>307</v>
      </c>
      <c r="M453" t="s">
        <v>3736</v>
      </c>
      <c r="N453" t="s">
        <v>43672</v>
      </c>
      <c r="O453" t="s">
        <v>43673</v>
      </c>
      <c r="P453" t="s">
        <v>43674</v>
      </c>
      <c r="Q453" t="s">
        <v>43674</v>
      </c>
      <c r="R453" t="s">
        <v>43675</v>
      </c>
      <c r="S453" t="s">
        <v>43676</v>
      </c>
      <c r="T453">
        <v>8.3000000000000007</v>
      </c>
      <c r="U453">
        <v>362897</v>
      </c>
      <c r="V453" s="12">
        <f>W453*1.01233684194057</f>
        <v>96171999.984354153</v>
      </c>
      <c r="W453" s="3">
        <v>95000000</v>
      </c>
      <c r="X453" s="13">
        <f>Y453*1.01233684194057</f>
        <v>161192010.27659735</v>
      </c>
      <c r="Y453" s="3">
        <v>159227644</v>
      </c>
      <c r="Z453" s="13">
        <f>AA453*1.01233684194057</f>
        <v>389605146.74217457</v>
      </c>
      <c r="AA453" s="3">
        <v>384857224</v>
      </c>
      <c r="AB453">
        <v>2843</v>
      </c>
    </row>
    <row r="454" spans="1:28" x14ac:dyDescent="0.2">
      <c r="A454" t="s">
        <v>24151</v>
      </c>
      <c r="B454" t="s">
        <v>24152</v>
      </c>
      <c r="C454">
        <v>2013</v>
      </c>
      <c r="D454" t="s">
        <v>24153</v>
      </c>
      <c r="E454" t="s">
        <v>176</v>
      </c>
      <c r="F454" t="s">
        <v>44036</v>
      </c>
      <c r="H454">
        <v>143</v>
      </c>
      <c r="I454" t="s">
        <v>1705</v>
      </c>
      <c r="J454" t="s">
        <v>26</v>
      </c>
      <c r="M454" t="s">
        <v>1706</v>
      </c>
      <c r="N454" t="s">
        <v>1707</v>
      </c>
      <c r="O454" t="s">
        <v>24154</v>
      </c>
      <c r="P454" t="s">
        <v>24155</v>
      </c>
      <c r="Q454" t="s">
        <v>24156</v>
      </c>
      <c r="R454" t="s">
        <v>24157</v>
      </c>
      <c r="S454" t="s">
        <v>24158</v>
      </c>
      <c r="T454">
        <v>7.2</v>
      </c>
      <c r="U454">
        <v>466522</v>
      </c>
      <c r="V454" s="12">
        <f>W454*1.11098185502045</f>
        <v>116653094.77714725</v>
      </c>
      <c r="W454" s="3">
        <v>105000000</v>
      </c>
      <c r="X454" s="13">
        <f>Y454*1.11098185502045</f>
        <v>160915077.38255924</v>
      </c>
      <c r="Y454" s="3">
        <v>144840419</v>
      </c>
      <c r="Z454" s="13">
        <f>AA454*1.11098185502045</f>
        <v>392889728.52004719</v>
      </c>
      <c r="AA454" s="3">
        <v>353641895</v>
      </c>
      <c r="AB454">
        <v>911</v>
      </c>
    </row>
    <row r="455" spans="1:28" x14ac:dyDescent="0.2">
      <c r="A455" t="s">
        <v>17010</v>
      </c>
      <c r="B455" t="s">
        <v>17011</v>
      </c>
      <c r="C455">
        <v>2009</v>
      </c>
      <c r="D455" t="s">
        <v>17012</v>
      </c>
      <c r="E455" t="s">
        <v>16512</v>
      </c>
      <c r="F455" t="s">
        <v>44045</v>
      </c>
      <c r="G455" t="s">
        <v>44042</v>
      </c>
      <c r="H455">
        <v>138</v>
      </c>
      <c r="I455" t="s">
        <v>2224</v>
      </c>
      <c r="J455" t="s">
        <v>26</v>
      </c>
      <c r="K455" t="s">
        <v>64</v>
      </c>
      <c r="L455" t="s">
        <v>1121</v>
      </c>
      <c r="M455" t="s">
        <v>954</v>
      </c>
      <c r="N455" t="s">
        <v>17013</v>
      </c>
      <c r="O455" t="s">
        <v>17014</v>
      </c>
      <c r="P455" t="s">
        <v>7373</v>
      </c>
      <c r="Q455" t="s">
        <v>17015</v>
      </c>
      <c r="R455" t="s">
        <v>17016</v>
      </c>
      <c r="S455" t="s">
        <v>17017</v>
      </c>
      <c r="T455">
        <v>6.7</v>
      </c>
      <c r="U455">
        <v>267880</v>
      </c>
      <c r="V455" s="12">
        <f>W455*1.20636999678377</f>
        <v>180955499.51756549</v>
      </c>
      <c r="W455" s="3">
        <v>150000000</v>
      </c>
      <c r="X455" s="13">
        <f>Y455*1.20636999678377</f>
        <v>160900618.9100526</v>
      </c>
      <c r="Y455" s="3">
        <v>133375846</v>
      </c>
      <c r="Z455" s="13">
        <f>AA455*1.20636999678377</f>
        <v>586212356.93505478</v>
      </c>
      <c r="AA455" s="3">
        <v>485930816</v>
      </c>
      <c r="AB455">
        <v>498</v>
      </c>
    </row>
    <row r="456" spans="1:28" x14ac:dyDescent="0.2">
      <c r="A456" t="s">
        <v>40007</v>
      </c>
      <c r="B456" t="s">
        <v>40008</v>
      </c>
      <c r="C456">
        <v>2019</v>
      </c>
      <c r="D456" s="1">
        <v>43622</v>
      </c>
      <c r="E456" t="s">
        <v>44037</v>
      </c>
      <c r="F456" t="s">
        <v>44031</v>
      </c>
      <c r="G456" t="s">
        <v>44038</v>
      </c>
      <c r="H456">
        <v>86</v>
      </c>
      <c r="I456" t="s">
        <v>12161</v>
      </c>
      <c r="J456" t="s">
        <v>26</v>
      </c>
      <c r="M456" t="s">
        <v>40009</v>
      </c>
      <c r="N456" t="s">
        <v>32643</v>
      </c>
      <c r="O456" t="s">
        <v>40010</v>
      </c>
      <c r="P456" t="s">
        <v>9958</v>
      </c>
      <c r="Q456" t="s">
        <v>40011</v>
      </c>
      <c r="R456" t="s">
        <v>40012</v>
      </c>
      <c r="S456" t="s">
        <v>40013</v>
      </c>
      <c r="T456">
        <v>6.5</v>
      </c>
      <c r="U456">
        <v>46358</v>
      </c>
      <c r="V456" s="12">
        <f>W456*1.01233684194057</f>
        <v>80986947.355245605</v>
      </c>
      <c r="W456" s="3">
        <v>80000000</v>
      </c>
      <c r="X456" s="13">
        <f>Y456*1.01233684194057</f>
        <v>160834403.2995187</v>
      </c>
      <c r="Y456" s="3">
        <v>158874395</v>
      </c>
      <c r="Z456" s="13">
        <f>AA456*1.01233684194057</f>
        <v>435356767.82807881</v>
      </c>
      <c r="AA456" s="3">
        <v>430051293</v>
      </c>
      <c r="AB456">
        <v>287</v>
      </c>
    </row>
    <row r="457" spans="1:28" x14ac:dyDescent="0.2">
      <c r="A457" t="s">
        <v>82</v>
      </c>
      <c r="B457" t="s">
        <v>83</v>
      </c>
      <c r="C457">
        <v>2000</v>
      </c>
      <c r="D457" t="s">
        <v>84</v>
      </c>
      <c r="E457" t="s">
        <v>44037</v>
      </c>
      <c r="F457" t="s">
        <v>44031</v>
      </c>
      <c r="G457" t="s">
        <v>44038</v>
      </c>
      <c r="H457">
        <v>84</v>
      </c>
      <c r="I457" t="s">
        <v>86</v>
      </c>
      <c r="J457" t="s">
        <v>26</v>
      </c>
      <c r="M457" t="s">
        <v>87</v>
      </c>
      <c r="N457" t="s">
        <v>87</v>
      </c>
      <c r="O457" t="s">
        <v>88</v>
      </c>
      <c r="P457" t="s">
        <v>89</v>
      </c>
      <c r="Q457" t="s">
        <v>90</v>
      </c>
      <c r="R457" t="s">
        <v>91</v>
      </c>
      <c r="S457" t="s">
        <v>92</v>
      </c>
      <c r="T457">
        <v>7</v>
      </c>
      <c r="U457">
        <v>173987</v>
      </c>
      <c r="V457" s="12">
        <f>W457*1.5029674796748</f>
        <v>67633536.585365996</v>
      </c>
      <c r="W457" s="3">
        <v>45000000</v>
      </c>
      <c r="X457" s="13">
        <f>Y457*1.5029674796748</f>
        <v>160568875.39723614</v>
      </c>
      <c r="Y457" s="3">
        <v>106834564</v>
      </c>
      <c r="Z457" s="13">
        <f>AA457*1.5029674796748</f>
        <v>337919037.9988625</v>
      </c>
      <c r="AA457" s="3">
        <v>224834564</v>
      </c>
      <c r="AB457">
        <v>393</v>
      </c>
    </row>
    <row r="458" spans="1:28" x14ac:dyDescent="0.2">
      <c r="A458" t="s">
        <v>2080</v>
      </c>
      <c r="B458" t="s">
        <v>2081</v>
      </c>
      <c r="C458">
        <v>2000</v>
      </c>
      <c r="D458" t="s">
        <v>1972</v>
      </c>
      <c r="E458" t="s">
        <v>16512</v>
      </c>
      <c r="F458" t="s">
        <v>44038</v>
      </c>
      <c r="G458" t="s">
        <v>44044</v>
      </c>
      <c r="H458">
        <v>109</v>
      </c>
      <c r="I458" t="s">
        <v>25</v>
      </c>
      <c r="J458" t="s">
        <v>26</v>
      </c>
      <c r="K458" t="s">
        <v>75</v>
      </c>
      <c r="L458" t="s">
        <v>27</v>
      </c>
      <c r="M458" t="s">
        <v>2082</v>
      </c>
      <c r="N458" t="s">
        <v>2083</v>
      </c>
      <c r="O458" t="s">
        <v>2084</v>
      </c>
      <c r="P458" t="s">
        <v>1516</v>
      </c>
      <c r="Q458" t="s">
        <v>2085</v>
      </c>
      <c r="R458" t="s">
        <v>2086</v>
      </c>
      <c r="S458" t="s">
        <v>2087</v>
      </c>
      <c r="T458">
        <v>6.2</v>
      </c>
      <c r="U458">
        <v>183055</v>
      </c>
      <c r="V458" s="12">
        <f>W458*1.5029674796748</f>
        <v>67633536.585365996</v>
      </c>
      <c r="W458" s="3">
        <v>45000000</v>
      </c>
      <c r="X458" s="13">
        <f>Y458*1.5029674796748</f>
        <v>160528450.0809353</v>
      </c>
      <c r="Y458" s="3">
        <v>106807667</v>
      </c>
      <c r="Z458" s="13">
        <f>AA458*1.5029674796748</f>
        <v>319745389.69756168</v>
      </c>
      <c r="AA458" s="3">
        <v>212742720</v>
      </c>
      <c r="AB458">
        <v>393</v>
      </c>
    </row>
    <row r="459" spans="1:28" x14ac:dyDescent="0.2">
      <c r="A459" t="s">
        <v>14098</v>
      </c>
      <c r="B459" t="s">
        <v>14099</v>
      </c>
      <c r="C459">
        <v>2006</v>
      </c>
      <c r="D459" t="s">
        <v>10168</v>
      </c>
      <c r="E459" t="s">
        <v>1045</v>
      </c>
      <c r="F459" t="s">
        <v>44032</v>
      </c>
      <c r="H459">
        <v>109</v>
      </c>
      <c r="I459" t="s">
        <v>1016</v>
      </c>
      <c r="J459" t="s">
        <v>26</v>
      </c>
      <c r="K459" t="s">
        <v>27</v>
      </c>
      <c r="M459" t="s">
        <v>14100</v>
      </c>
      <c r="N459" t="s">
        <v>14101</v>
      </c>
      <c r="O459" t="s">
        <v>14102</v>
      </c>
      <c r="P459" t="s">
        <v>14103</v>
      </c>
      <c r="Q459" t="s">
        <v>14104</v>
      </c>
      <c r="R459" t="s">
        <v>14105</v>
      </c>
      <c r="S459" t="s">
        <v>14106</v>
      </c>
      <c r="T459">
        <v>6.9</v>
      </c>
      <c r="U459">
        <v>362466</v>
      </c>
      <c r="V459" s="12">
        <f>W459*1.28378472222222</f>
        <v>44932465.277777702</v>
      </c>
      <c r="W459" s="3">
        <v>35000000</v>
      </c>
      <c r="X459" s="13">
        <f>Y459*1.28378472222222</f>
        <v>160139896.79097196</v>
      </c>
      <c r="Y459" s="3">
        <v>124740460</v>
      </c>
      <c r="Z459" s="13">
        <f>AA459*1.28378472222222</f>
        <v>419420045.64742982</v>
      </c>
      <c r="AA459" s="3">
        <v>326705902</v>
      </c>
      <c r="AB459">
        <v>708</v>
      </c>
    </row>
    <row r="460" spans="1:28" x14ac:dyDescent="0.2">
      <c r="A460" t="s">
        <v>14228</v>
      </c>
      <c r="B460" t="s">
        <v>14229</v>
      </c>
      <c r="C460">
        <v>2007</v>
      </c>
      <c r="D460" s="1">
        <v>39275</v>
      </c>
      <c r="E460" t="s">
        <v>44037</v>
      </c>
      <c r="F460" t="s">
        <v>44038</v>
      </c>
      <c r="G460" t="s">
        <v>44040</v>
      </c>
      <c r="H460">
        <v>107</v>
      </c>
      <c r="I460" t="s">
        <v>25</v>
      </c>
      <c r="J460" t="s">
        <v>26</v>
      </c>
      <c r="M460" t="s">
        <v>2011</v>
      </c>
      <c r="N460" t="s">
        <v>14230</v>
      </c>
      <c r="O460" t="s">
        <v>14231</v>
      </c>
      <c r="P460" t="s">
        <v>14232</v>
      </c>
      <c r="Q460" t="s">
        <v>14233</v>
      </c>
      <c r="R460" t="s">
        <v>14234</v>
      </c>
      <c r="S460" t="s">
        <v>14235</v>
      </c>
      <c r="T460">
        <v>7</v>
      </c>
      <c r="U460">
        <v>173962</v>
      </c>
      <c r="V460" s="12">
        <f>W460*1.24823238899982</f>
        <v>106099753.06498469</v>
      </c>
      <c r="W460" s="3">
        <v>85000000</v>
      </c>
      <c r="X460" s="13">
        <f>Y460*1.24823238899982</f>
        <v>159533163.97778592</v>
      </c>
      <c r="Y460" s="3">
        <v>127807262</v>
      </c>
      <c r="Z460" s="13">
        <f>AA460*144548551.06</f>
        <v>4.9216996750421512E+16</v>
      </c>
      <c r="AA460" s="3">
        <v>340487652</v>
      </c>
      <c r="AB460">
        <v>421</v>
      </c>
    </row>
    <row r="461" spans="1:28" x14ac:dyDescent="0.2">
      <c r="A461" t="s">
        <v>4064</v>
      </c>
      <c r="B461" t="s">
        <v>4065</v>
      </c>
      <c r="C461">
        <v>2001</v>
      </c>
      <c r="D461" s="1">
        <v>37470</v>
      </c>
      <c r="E461" t="s">
        <v>176</v>
      </c>
      <c r="F461" t="s">
        <v>44049</v>
      </c>
      <c r="G461" t="s">
        <v>44055</v>
      </c>
      <c r="H461">
        <v>144</v>
      </c>
      <c r="I461" t="s">
        <v>229</v>
      </c>
      <c r="J461" t="s">
        <v>26</v>
      </c>
      <c r="K461" t="s">
        <v>4066</v>
      </c>
      <c r="L461" t="s">
        <v>361</v>
      </c>
      <c r="M461" t="s">
        <v>1005</v>
      </c>
      <c r="N461" t="s">
        <v>4067</v>
      </c>
      <c r="O461" t="s">
        <v>4068</v>
      </c>
      <c r="P461" t="s">
        <v>3041</v>
      </c>
      <c r="Q461" t="s">
        <v>4069</v>
      </c>
      <c r="R461" t="s">
        <v>4070</v>
      </c>
      <c r="S461" t="s">
        <v>4071</v>
      </c>
      <c r="T461">
        <v>7.7</v>
      </c>
      <c r="U461">
        <v>358188</v>
      </c>
      <c r="V461" s="12">
        <f>W461*1.46138339920949</f>
        <v>134447272.72727308</v>
      </c>
      <c r="W461" s="3">
        <v>92000000</v>
      </c>
      <c r="X461" s="13">
        <f>Y461*1.46138339920949</f>
        <v>158762858.453953</v>
      </c>
      <c r="Y461" s="3">
        <v>108638745</v>
      </c>
      <c r="Z461" s="13">
        <f>AA461*1.46138339920949</f>
        <v>252804204.20644334</v>
      </c>
      <c r="AA461" s="3">
        <v>172989651</v>
      </c>
      <c r="AB461">
        <v>1154</v>
      </c>
    </row>
    <row r="462" spans="1:28" x14ac:dyDescent="0.2">
      <c r="A462" t="s">
        <v>8309</v>
      </c>
      <c r="B462" t="s">
        <v>8310</v>
      </c>
      <c r="C462">
        <v>2005</v>
      </c>
      <c r="D462" t="s">
        <v>8311</v>
      </c>
      <c r="E462" t="s">
        <v>44035</v>
      </c>
      <c r="F462" t="s">
        <v>44032</v>
      </c>
      <c r="G462" t="s">
        <v>44057</v>
      </c>
      <c r="H462">
        <v>136</v>
      </c>
      <c r="I462" t="s">
        <v>97</v>
      </c>
      <c r="J462" t="s">
        <v>26</v>
      </c>
      <c r="K462" t="s">
        <v>75</v>
      </c>
      <c r="M462" t="s">
        <v>28</v>
      </c>
      <c r="N462" t="s">
        <v>8312</v>
      </c>
      <c r="O462" t="s">
        <v>8313</v>
      </c>
      <c r="P462" t="s">
        <v>3526</v>
      </c>
      <c r="Q462" t="s">
        <v>8314</v>
      </c>
      <c r="R462" t="s">
        <v>33</v>
      </c>
      <c r="S462" t="s">
        <v>34</v>
      </c>
      <c r="T462">
        <v>7.8</v>
      </c>
      <c r="U462">
        <v>229549</v>
      </c>
      <c r="V462" s="12">
        <f>W462*1.32519713261649</f>
        <v>37105519.713261716</v>
      </c>
      <c r="W462" s="3">
        <v>28000000</v>
      </c>
      <c r="X462" s="13">
        <f>Y462*1.32519713261649</f>
        <v>158386768.82243758</v>
      </c>
      <c r="Y462" s="3">
        <v>119519402</v>
      </c>
      <c r="Z462" s="13">
        <f>AA462*1.32519713261649</f>
        <v>247544155.42573524</v>
      </c>
      <c r="AA462" s="3">
        <v>186797986</v>
      </c>
      <c r="AB462">
        <v>906</v>
      </c>
    </row>
    <row r="463" spans="1:28" x14ac:dyDescent="0.2">
      <c r="A463" t="s">
        <v>3272</v>
      </c>
      <c r="B463" t="s">
        <v>3273</v>
      </c>
      <c r="C463">
        <v>2001</v>
      </c>
      <c r="D463" t="s">
        <v>806</v>
      </c>
      <c r="E463" t="s">
        <v>1045</v>
      </c>
      <c r="F463" t="s">
        <v>44040</v>
      </c>
      <c r="G463" t="s">
        <v>44036</v>
      </c>
      <c r="H463">
        <v>111</v>
      </c>
      <c r="I463" t="s">
        <v>229</v>
      </c>
      <c r="J463" t="s">
        <v>26</v>
      </c>
      <c r="K463" t="s">
        <v>3274</v>
      </c>
      <c r="L463" t="s">
        <v>64</v>
      </c>
      <c r="M463" t="s">
        <v>3275</v>
      </c>
      <c r="N463" t="s">
        <v>3276</v>
      </c>
      <c r="O463" t="s">
        <v>3277</v>
      </c>
      <c r="P463" t="s">
        <v>3278</v>
      </c>
      <c r="Q463" t="s">
        <v>3279</v>
      </c>
      <c r="R463" t="s">
        <v>3280</v>
      </c>
      <c r="S463" t="s">
        <v>3281</v>
      </c>
      <c r="T463">
        <v>6.3</v>
      </c>
      <c r="U463">
        <v>125180</v>
      </c>
      <c r="V463" s="12">
        <f>W463*1.46138339920949</f>
        <v>37995968.379446737</v>
      </c>
      <c r="W463" s="3">
        <v>26000000</v>
      </c>
      <c r="X463" s="13">
        <f>Y463*1.46138339920949</f>
        <v>158193227.28015852</v>
      </c>
      <c r="Y463" s="3">
        <v>108248956</v>
      </c>
      <c r="Z463" s="13">
        <f>AA463*1.46138339920949</f>
        <v>241618047.89996111</v>
      </c>
      <c r="AA463" s="3">
        <v>165335153</v>
      </c>
      <c r="AB463">
        <v>328</v>
      </c>
    </row>
    <row r="464" spans="1:28" x14ac:dyDescent="0.2">
      <c r="A464" t="s">
        <v>10397</v>
      </c>
      <c r="B464" t="s">
        <v>10398</v>
      </c>
      <c r="C464">
        <v>2007</v>
      </c>
      <c r="D464" t="s">
        <v>10399</v>
      </c>
      <c r="E464" t="s">
        <v>44037</v>
      </c>
      <c r="F464" t="s">
        <v>44031</v>
      </c>
      <c r="G464" t="s">
        <v>44038</v>
      </c>
      <c r="H464">
        <v>91</v>
      </c>
      <c r="I464" t="s">
        <v>360</v>
      </c>
      <c r="J464" t="s">
        <v>26</v>
      </c>
      <c r="M464" t="s">
        <v>10400</v>
      </c>
      <c r="N464" t="s">
        <v>10401</v>
      </c>
      <c r="O464" t="s">
        <v>10402</v>
      </c>
      <c r="P464" t="s">
        <v>10403</v>
      </c>
      <c r="Q464" t="s">
        <v>10404</v>
      </c>
      <c r="R464" t="s">
        <v>10405</v>
      </c>
      <c r="S464" t="s">
        <v>10406</v>
      </c>
      <c r="T464">
        <v>6.1</v>
      </c>
      <c r="U464">
        <v>138462</v>
      </c>
      <c r="V464" s="12">
        <f>W464*1.24823238899982</f>
        <v>187234858.34997299</v>
      </c>
      <c r="W464" s="3">
        <v>150000000</v>
      </c>
      <c r="X464" s="13">
        <f>Y464*1.24823238899982</f>
        <v>158065261.41180795</v>
      </c>
      <c r="Y464" s="3">
        <v>126631277</v>
      </c>
      <c r="Z464" s="13">
        <f>AA464*144548551.06</f>
        <v>4.2427071984138E+16</v>
      </c>
      <c r="AA464" s="3">
        <v>293514336</v>
      </c>
      <c r="AB464">
        <v>310</v>
      </c>
    </row>
    <row r="465" spans="1:28" x14ac:dyDescent="0.2">
      <c r="A465" t="s">
        <v>24591</v>
      </c>
      <c r="B465" t="s">
        <v>24592</v>
      </c>
      <c r="C465">
        <v>2012</v>
      </c>
      <c r="D465" s="1">
        <v>41223</v>
      </c>
      <c r="E465" t="s">
        <v>16512</v>
      </c>
      <c r="F465" t="s">
        <v>44042</v>
      </c>
      <c r="H465">
        <v>92</v>
      </c>
      <c r="I465" t="s">
        <v>24593</v>
      </c>
      <c r="J465" t="s">
        <v>26</v>
      </c>
      <c r="K465" t="s">
        <v>1076</v>
      </c>
      <c r="L465" t="s">
        <v>361</v>
      </c>
      <c r="M465" t="s">
        <v>21081</v>
      </c>
      <c r="N465" t="s">
        <v>5546</v>
      </c>
      <c r="O465" t="s">
        <v>24594</v>
      </c>
      <c r="P465" t="s">
        <v>8535</v>
      </c>
      <c r="Q465" t="s">
        <v>18671</v>
      </c>
      <c r="R465" t="s">
        <v>24595</v>
      </c>
      <c r="S465" t="s">
        <v>24596</v>
      </c>
      <c r="T465">
        <v>6.3</v>
      </c>
      <c r="U465">
        <v>285515</v>
      </c>
      <c r="V465" s="12">
        <f>W465*1.12725506764114</f>
        <v>50726478.043851294</v>
      </c>
      <c r="W465" s="3">
        <v>45000000</v>
      </c>
      <c r="X465" s="13">
        <f>Y465*1.12725506764114</f>
        <v>157651453.7520884</v>
      </c>
      <c r="Y465" s="3">
        <v>139854287</v>
      </c>
      <c r="Z465" s="13">
        <f>AA465*1.12725506764114</f>
        <v>424007193.33765674</v>
      </c>
      <c r="AA465" s="3">
        <v>376141306</v>
      </c>
      <c r="AB465">
        <v>506</v>
      </c>
    </row>
    <row r="466" spans="1:28" hidden="1" x14ac:dyDescent="0.2">
      <c r="A466" t="s">
        <v>7163</v>
      </c>
      <c r="B466" t="s">
        <v>7164</v>
      </c>
      <c r="C466">
        <v>2003</v>
      </c>
      <c r="D466" t="s">
        <v>5264</v>
      </c>
      <c r="E466" t="s">
        <v>1045</v>
      </c>
      <c r="F466" t="s">
        <v>44032</v>
      </c>
      <c r="H466">
        <v>96</v>
      </c>
      <c r="I466" t="s">
        <v>817</v>
      </c>
      <c r="J466" t="s">
        <v>27</v>
      </c>
      <c r="K466" t="s">
        <v>1076</v>
      </c>
      <c r="M466" t="s">
        <v>7165</v>
      </c>
      <c r="N466" t="s">
        <v>7166</v>
      </c>
      <c r="O466" t="s">
        <v>7167</v>
      </c>
      <c r="P466" t="s">
        <v>7168</v>
      </c>
      <c r="Q466" t="s">
        <v>7169</v>
      </c>
      <c r="R466" t="s">
        <v>7170</v>
      </c>
      <c r="S466" t="s">
        <v>7171</v>
      </c>
      <c r="T466">
        <v>7.3</v>
      </c>
      <c r="U466">
        <v>10663</v>
      </c>
      <c r="W466"/>
      <c r="X466"/>
      <c r="Y466">
        <v>2823890</v>
      </c>
      <c r="Z466"/>
      <c r="AA466">
        <v>12364836</v>
      </c>
      <c r="AB466">
        <v>54</v>
      </c>
    </row>
    <row r="467" spans="1:28" x14ac:dyDescent="0.2">
      <c r="A467" t="s">
        <v>7622</v>
      </c>
      <c r="B467" t="s">
        <v>7623</v>
      </c>
      <c r="C467">
        <v>2003</v>
      </c>
      <c r="D467" t="s">
        <v>7624</v>
      </c>
      <c r="E467" t="s">
        <v>16512</v>
      </c>
      <c r="F467" t="s">
        <v>44031</v>
      </c>
      <c r="G467" t="s">
        <v>44038</v>
      </c>
      <c r="H467">
        <v>84</v>
      </c>
      <c r="I467" t="s">
        <v>25</v>
      </c>
      <c r="J467" t="s">
        <v>26</v>
      </c>
      <c r="M467" t="s">
        <v>2463</v>
      </c>
      <c r="N467" t="s">
        <v>2463</v>
      </c>
      <c r="O467" t="s">
        <v>7625</v>
      </c>
      <c r="P467" t="s">
        <v>2278</v>
      </c>
      <c r="Q467" t="s">
        <v>2465</v>
      </c>
      <c r="R467" t="s">
        <v>7626</v>
      </c>
      <c r="S467" t="s">
        <v>7627</v>
      </c>
      <c r="T467">
        <v>4.3</v>
      </c>
      <c r="U467">
        <v>53750</v>
      </c>
      <c r="V467" s="12">
        <f>W467*1.40658152173913</f>
        <v>53450097.826086938</v>
      </c>
      <c r="W467" s="3">
        <v>38000000</v>
      </c>
      <c r="X467" s="13">
        <f>Y467*1.40658152173913</f>
        <v>157202338.71414125</v>
      </c>
      <c r="Y467" s="3">
        <v>111761982</v>
      </c>
      <c r="Z467" s="13">
        <f>AA467*1.40658152173913</f>
        <v>277239578.17857599</v>
      </c>
      <c r="AA467" s="3">
        <v>197101678</v>
      </c>
      <c r="AB467">
        <v>209</v>
      </c>
    </row>
    <row r="468" spans="1:28" x14ac:dyDescent="0.2">
      <c r="A468" t="s">
        <v>12301</v>
      </c>
      <c r="B468" t="s">
        <v>12302</v>
      </c>
      <c r="C468">
        <v>2008</v>
      </c>
      <c r="D468" s="1">
        <v>39698</v>
      </c>
      <c r="E468" t="s">
        <v>16512</v>
      </c>
      <c r="F468" t="s">
        <v>44031</v>
      </c>
      <c r="G468" t="s">
        <v>44038</v>
      </c>
      <c r="H468">
        <v>110</v>
      </c>
      <c r="I468" t="s">
        <v>25</v>
      </c>
      <c r="J468" t="s">
        <v>26</v>
      </c>
      <c r="K468" t="s">
        <v>75</v>
      </c>
      <c r="L468" t="s">
        <v>3160</v>
      </c>
      <c r="M468" t="s">
        <v>444</v>
      </c>
      <c r="N468" t="s">
        <v>12303</v>
      </c>
      <c r="O468" t="s">
        <v>12304</v>
      </c>
      <c r="P468" t="s">
        <v>11114</v>
      </c>
      <c r="Q468" t="s">
        <v>12305</v>
      </c>
      <c r="R468" t="s">
        <v>12306</v>
      </c>
      <c r="S468" t="s">
        <v>12307</v>
      </c>
      <c r="T468">
        <v>6.5</v>
      </c>
      <c r="U468">
        <v>200748</v>
      </c>
      <c r="V468" s="12">
        <f>W468*1.20207800169993</f>
        <v>96166240.13599439</v>
      </c>
      <c r="W468" s="3">
        <v>80000000</v>
      </c>
      <c r="X468" s="13">
        <f>Y468*1.20207800169993</f>
        <v>156653853.13575754</v>
      </c>
      <c r="Y468" s="3">
        <v>130319208</v>
      </c>
      <c r="Z468" s="13">
        <f>AA468*1.20207800169993</f>
        <v>277301908.36348313</v>
      </c>
      <c r="AA468" s="3">
        <v>230685453</v>
      </c>
      <c r="AB468">
        <v>437</v>
      </c>
    </row>
    <row r="469" spans="1:28" x14ac:dyDescent="0.2">
      <c r="A469" t="s">
        <v>8673</v>
      </c>
      <c r="B469" t="s">
        <v>8674</v>
      </c>
      <c r="C469">
        <v>2004</v>
      </c>
      <c r="D469" s="1">
        <v>38118</v>
      </c>
      <c r="E469" t="s">
        <v>1045</v>
      </c>
      <c r="F469" t="s">
        <v>44050</v>
      </c>
      <c r="H469">
        <v>92</v>
      </c>
      <c r="I469" t="s">
        <v>25</v>
      </c>
      <c r="J469" t="s">
        <v>26</v>
      </c>
      <c r="K469" t="s">
        <v>307</v>
      </c>
      <c r="M469" t="s">
        <v>8675</v>
      </c>
      <c r="N469" t="s">
        <v>8675</v>
      </c>
      <c r="O469" t="s">
        <v>8676</v>
      </c>
      <c r="P469" t="s">
        <v>8677</v>
      </c>
      <c r="Q469" t="s">
        <v>8678</v>
      </c>
      <c r="R469" t="s">
        <v>8679</v>
      </c>
      <c r="S469" t="s">
        <v>8680</v>
      </c>
      <c r="T469">
        <v>6.7</v>
      </c>
      <c r="U469">
        <v>225525</v>
      </c>
      <c r="V469" s="12">
        <f>W469*1.37009528851244</f>
        <v>27401905.770248801</v>
      </c>
      <c r="W469" s="3">
        <v>20000000</v>
      </c>
      <c r="X469" s="13">
        <f>Y469*1.37009528851244</f>
        <v>156638522.34460557</v>
      </c>
      <c r="Y469" s="3">
        <v>114326736</v>
      </c>
      <c r="Z469" s="13">
        <f>AA469*1.37009528851244</f>
        <v>230755869.78876117</v>
      </c>
      <c r="AA469" s="3">
        <v>168423227</v>
      </c>
      <c r="AB469">
        <v>409</v>
      </c>
    </row>
    <row r="470" spans="1:28" x14ac:dyDescent="0.2">
      <c r="A470" t="s">
        <v>9007</v>
      </c>
      <c r="B470" t="s">
        <v>9008</v>
      </c>
      <c r="C470">
        <v>2004</v>
      </c>
      <c r="D470" t="s">
        <v>2089</v>
      </c>
      <c r="E470" t="s">
        <v>176</v>
      </c>
      <c r="F470" t="s">
        <v>44045</v>
      </c>
      <c r="G470" t="s">
        <v>44042</v>
      </c>
      <c r="H470">
        <v>108</v>
      </c>
      <c r="I470" t="s">
        <v>25</v>
      </c>
      <c r="J470" t="s">
        <v>26</v>
      </c>
      <c r="M470" t="s">
        <v>2250</v>
      </c>
      <c r="N470" t="s">
        <v>2250</v>
      </c>
      <c r="O470" t="s">
        <v>9009</v>
      </c>
      <c r="P470" t="s">
        <v>7783</v>
      </c>
      <c r="Q470" t="s">
        <v>7783</v>
      </c>
      <c r="R470" t="s">
        <v>9010</v>
      </c>
      <c r="S470" t="s">
        <v>9011</v>
      </c>
      <c r="T470">
        <v>6.5</v>
      </c>
      <c r="U470">
        <v>238570</v>
      </c>
      <c r="V470" s="12">
        <f>W470*1.37009528851244</f>
        <v>82205717.310746402</v>
      </c>
      <c r="W470" s="3">
        <v>60000000</v>
      </c>
      <c r="X470" s="13">
        <f>Y470*1.37009528851244</f>
        <v>156461484.11180514</v>
      </c>
      <c r="Y470" s="3">
        <v>114197520</v>
      </c>
      <c r="Z470" s="13">
        <f>AA470*1.37009528851244</f>
        <v>351700062.72482783</v>
      </c>
      <c r="AA470" s="3">
        <v>256697520</v>
      </c>
      <c r="AB470">
        <v>2064</v>
      </c>
    </row>
    <row r="471" spans="1:28" x14ac:dyDescent="0.2">
      <c r="A471" t="s">
        <v>18681</v>
      </c>
      <c r="B471" t="s">
        <v>18682</v>
      </c>
      <c r="C471">
        <v>2010</v>
      </c>
      <c r="D471" t="s">
        <v>18683</v>
      </c>
      <c r="E471" t="s">
        <v>16512</v>
      </c>
      <c r="F471" t="s">
        <v>44031</v>
      </c>
      <c r="G471" t="s">
        <v>44040</v>
      </c>
      <c r="H471">
        <v>103</v>
      </c>
      <c r="I471" t="s">
        <v>25</v>
      </c>
      <c r="J471" t="s">
        <v>26</v>
      </c>
      <c r="M471" t="s">
        <v>2250</v>
      </c>
      <c r="N471" t="s">
        <v>2250</v>
      </c>
      <c r="O471" t="s">
        <v>18684</v>
      </c>
      <c r="P471" t="s">
        <v>18685</v>
      </c>
      <c r="Q471" t="s">
        <v>18686</v>
      </c>
      <c r="R471" t="s">
        <v>18687</v>
      </c>
      <c r="S471" t="s">
        <v>18688</v>
      </c>
      <c r="T471">
        <v>4</v>
      </c>
      <c r="U471">
        <v>149673</v>
      </c>
      <c r="V471" s="12">
        <f>W471*1.18690152988223</f>
        <v>178035229.48233452</v>
      </c>
      <c r="W471" s="3">
        <v>150000000</v>
      </c>
      <c r="X471" s="13">
        <f>Y471*1.18690152988223</f>
        <v>156400610.34622732</v>
      </c>
      <c r="Y471" s="3">
        <v>131772187</v>
      </c>
      <c r="Z471" s="13">
        <f>AA471*1.18690152988223</f>
        <v>379468894.48348522</v>
      </c>
      <c r="AA471" s="3">
        <v>319713881</v>
      </c>
      <c r="AB471">
        <v>1577</v>
      </c>
    </row>
    <row r="472" spans="1:28" hidden="1" x14ac:dyDescent="0.2">
      <c r="A472" t="s">
        <v>7213</v>
      </c>
      <c r="B472" t="s">
        <v>7214</v>
      </c>
      <c r="C472">
        <v>2002</v>
      </c>
      <c r="D472" t="s">
        <v>2826</v>
      </c>
      <c r="E472" t="s">
        <v>176</v>
      </c>
      <c r="F472" t="s">
        <v>44036</v>
      </c>
      <c r="H472">
        <v>114</v>
      </c>
      <c r="I472" t="s">
        <v>2213</v>
      </c>
      <c r="J472" t="s">
        <v>934</v>
      </c>
      <c r="M472" t="s">
        <v>2423</v>
      </c>
      <c r="N472" t="s">
        <v>2423</v>
      </c>
      <c r="O472" t="s">
        <v>7215</v>
      </c>
      <c r="P472" t="s">
        <v>7216</v>
      </c>
      <c r="Q472" t="s">
        <v>7217</v>
      </c>
      <c r="R472" t="s">
        <v>7218</v>
      </c>
      <c r="S472" t="s">
        <v>7219</v>
      </c>
      <c r="T472">
        <v>7.6</v>
      </c>
      <c r="U472">
        <v>15519</v>
      </c>
      <c r="W472"/>
      <c r="X472"/>
      <c r="Y472">
        <v>4067</v>
      </c>
      <c r="Z472"/>
      <c r="AA472">
        <v>5405725</v>
      </c>
      <c r="AB472">
        <v>60</v>
      </c>
    </row>
    <row r="473" spans="1:28" x14ac:dyDescent="0.2">
      <c r="A473" t="s">
        <v>6958</v>
      </c>
      <c r="B473" t="s">
        <v>6959</v>
      </c>
      <c r="C473">
        <v>2003</v>
      </c>
      <c r="D473" s="1">
        <v>38231</v>
      </c>
      <c r="E473" t="s">
        <v>16512</v>
      </c>
      <c r="F473" t="s">
        <v>44032</v>
      </c>
      <c r="G473" t="s">
        <v>44055</v>
      </c>
      <c r="H473">
        <v>154</v>
      </c>
      <c r="I473" t="s">
        <v>6960</v>
      </c>
      <c r="J473" t="s">
        <v>26</v>
      </c>
      <c r="K473" t="s">
        <v>934</v>
      </c>
      <c r="M473" t="s">
        <v>6961</v>
      </c>
      <c r="N473" t="s">
        <v>6962</v>
      </c>
      <c r="O473" t="s">
        <v>6963</v>
      </c>
      <c r="P473" t="s">
        <v>6964</v>
      </c>
      <c r="Q473" t="s">
        <v>6965</v>
      </c>
      <c r="R473" t="s">
        <v>6966</v>
      </c>
      <c r="S473" t="s">
        <v>6967</v>
      </c>
      <c r="T473">
        <v>7.7</v>
      </c>
      <c r="U473">
        <v>392213</v>
      </c>
      <c r="V473" s="12">
        <f>W473*1.40658152173913</f>
        <v>196921413.04347819</v>
      </c>
      <c r="W473" s="3">
        <v>140000000</v>
      </c>
      <c r="X473" s="13">
        <f>Y473*1.40658152173913</f>
        <v>156309554.69724452</v>
      </c>
      <c r="Y473" s="3">
        <v>111127263</v>
      </c>
      <c r="Z473" s="13">
        <f>AA473*1.40658152173913</f>
        <v>639470307.41463566</v>
      </c>
      <c r="AA473" s="3">
        <v>454627263</v>
      </c>
      <c r="AB473">
        <v>1042</v>
      </c>
    </row>
    <row r="474" spans="1:28" x14ac:dyDescent="0.2">
      <c r="A474" t="s">
        <v>22724</v>
      </c>
      <c r="B474" t="s">
        <v>22725</v>
      </c>
      <c r="C474">
        <v>2012</v>
      </c>
      <c r="D474" t="s">
        <v>22702</v>
      </c>
      <c r="E474" t="s">
        <v>16512</v>
      </c>
      <c r="F474" t="s">
        <v>44038</v>
      </c>
      <c r="G474" t="s">
        <v>44044</v>
      </c>
      <c r="H474">
        <v>109</v>
      </c>
      <c r="I474" t="s">
        <v>25</v>
      </c>
      <c r="J474" t="s">
        <v>26</v>
      </c>
      <c r="M474" t="s">
        <v>17693</v>
      </c>
      <c r="N474" t="s">
        <v>22726</v>
      </c>
      <c r="O474" t="s">
        <v>22727</v>
      </c>
      <c r="P474" t="s">
        <v>17491</v>
      </c>
      <c r="Q474" t="s">
        <v>22728</v>
      </c>
      <c r="R474" t="s">
        <v>22729</v>
      </c>
      <c r="S474" t="s">
        <v>22730</v>
      </c>
      <c r="T474">
        <v>7.2</v>
      </c>
      <c r="U474">
        <v>502220</v>
      </c>
      <c r="V474" s="12">
        <f>W474*1.12725506764114</f>
        <v>47344712.840927877</v>
      </c>
      <c r="W474" s="3">
        <v>42000000</v>
      </c>
      <c r="X474" s="13">
        <f>Y474*1.12725506764114</f>
        <v>156065834.228843</v>
      </c>
      <c r="Y474" s="3">
        <v>138447667</v>
      </c>
      <c r="Z474" s="13">
        <f>AA474*1.12725506764114</f>
        <v>227238082.55010137</v>
      </c>
      <c r="AA474" s="3">
        <v>201585328</v>
      </c>
      <c r="AB474">
        <v>401</v>
      </c>
    </row>
    <row r="475" spans="1:28" hidden="1" x14ac:dyDescent="0.2">
      <c r="A475" t="s">
        <v>7238</v>
      </c>
      <c r="B475" t="s">
        <v>7239</v>
      </c>
      <c r="C475">
        <v>2003</v>
      </c>
      <c r="D475" t="s">
        <v>6354</v>
      </c>
      <c r="E475" t="s">
        <v>176</v>
      </c>
      <c r="F475" t="s">
        <v>44045</v>
      </c>
      <c r="G475" t="s">
        <v>44042</v>
      </c>
      <c r="H475">
        <v>118</v>
      </c>
      <c r="I475" t="s">
        <v>7240</v>
      </c>
      <c r="J475" t="s">
        <v>26</v>
      </c>
      <c r="M475" t="s">
        <v>7241</v>
      </c>
      <c r="N475" t="s">
        <v>7242</v>
      </c>
      <c r="O475" t="s">
        <v>7243</v>
      </c>
      <c r="P475" t="s">
        <v>1348</v>
      </c>
      <c r="Q475" t="s">
        <v>7244</v>
      </c>
      <c r="R475" t="s">
        <v>7245</v>
      </c>
      <c r="S475" t="s">
        <v>7246</v>
      </c>
      <c r="T475">
        <v>5</v>
      </c>
      <c r="U475">
        <v>20760</v>
      </c>
      <c r="W475"/>
      <c r="X475"/>
      <c r="Y475">
        <v>21386011</v>
      </c>
      <c r="Z475"/>
      <c r="AA475">
        <v>29119434</v>
      </c>
      <c r="AB475">
        <v>265</v>
      </c>
    </row>
    <row r="476" spans="1:28" x14ac:dyDescent="0.2">
      <c r="A476" t="s">
        <v>36617</v>
      </c>
      <c r="B476" t="s">
        <v>36618</v>
      </c>
      <c r="C476">
        <v>2017</v>
      </c>
      <c r="D476" t="s">
        <v>31346</v>
      </c>
      <c r="E476" t="s">
        <v>16512</v>
      </c>
      <c r="F476" t="s">
        <v>44031</v>
      </c>
      <c r="G476" t="s">
        <v>44032</v>
      </c>
      <c r="H476">
        <v>140</v>
      </c>
      <c r="I476" t="s">
        <v>36619</v>
      </c>
      <c r="J476" t="s">
        <v>26</v>
      </c>
      <c r="K476" t="s">
        <v>686</v>
      </c>
      <c r="M476" t="s">
        <v>20313</v>
      </c>
      <c r="N476" t="s">
        <v>36620</v>
      </c>
      <c r="O476" t="s">
        <v>36621</v>
      </c>
      <c r="P476" t="s">
        <v>14481</v>
      </c>
      <c r="Q476" t="s">
        <v>36622</v>
      </c>
      <c r="R476" t="s">
        <v>36623</v>
      </c>
      <c r="S476" t="s">
        <v>36624</v>
      </c>
      <c r="T476">
        <v>7.4</v>
      </c>
      <c r="U476">
        <v>222173</v>
      </c>
      <c r="V476" s="12">
        <f>W476*1.05585427545692</f>
        <v>158378141.31853801</v>
      </c>
      <c r="W476" s="3">
        <v>150000000</v>
      </c>
      <c r="X476" s="13">
        <f>Y476*1.05585427545692</f>
        <v>155084047.02750504</v>
      </c>
      <c r="Y476" s="3">
        <v>146880162</v>
      </c>
      <c r="Z476" s="13">
        <f>AA476*1.05585427545692</f>
        <v>518128559.81475651</v>
      </c>
      <c r="AA476" s="3">
        <v>490719763</v>
      </c>
      <c r="AB476">
        <v>884</v>
      </c>
    </row>
    <row r="477" spans="1:28" hidden="1" x14ac:dyDescent="0.2">
      <c r="A477" t="s">
        <v>7252</v>
      </c>
      <c r="B477">
        <v>0.46805555599999998</v>
      </c>
      <c r="C477">
        <v>2003</v>
      </c>
      <c r="D477" t="s">
        <v>5660</v>
      </c>
      <c r="E477" t="s">
        <v>44041</v>
      </c>
      <c r="F477" t="s">
        <v>44032</v>
      </c>
      <c r="G477" t="s">
        <v>44045</v>
      </c>
      <c r="H477">
        <v>86</v>
      </c>
      <c r="I477" t="s">
        <v>433</v>
      </c>
      <c r="J477" t="s">
        <v>26</v>
      </c>
      <c r="M477" t="s">
        <v>7253</v>
      </c>
      <c r="N477" t="s">
        <v>7253</v>
      </c>
      <c r="O477" t="s">
        <v>7254</v>
      </c>
      <c r="P477" t="s">
        <v>7255</v>
      </c>
      <c r="Q477" t="s">
        <v>7256</v>
      </c>
      <c r="R477" t="s">
        <v>7257</v>
      </c>
      <c r="S477" t="s">
        <v>7258</v>
      </c>
      <c r="T477">
        <v>7.2</v>
      </c>
      <c r="U477">
        <v>44292</v>
      </c>
      <c r="W477">
        <v>6000000</v>
      </c>
      <c r="X477"/>
      <c r="Y477"/>
      <c r="Z477"/>
      <c r="AA477">
        <v>3810792</v>
      </c>
      <c r="AB477">
        <v>144</v>
      </c>
    </row>
    <row r="478" spans="1:28" x14ac:dyDescent="0.2">
      <c r="A478" t="s">
        <v>6802</v>
      </c>
      <c r="B478" t="s">
        <v>6803</v>
      </c>
      <c r="C478">
        <v>2003</v>
      </c>
      <c r="D478" t="s">
        <v>3745</v>
      </c>
      <c r="E478" t="s">
        <v>1045</v>
      </c>
      <c r="F478" t="s">
        <v>44040</v>
      </c>
      <c r="G478" t="s">
        <v>44034</v>
      </c>
      <c r="H478">
        <v>97</v>
      </c>
      <c r="I478" t="s">
        <v>25</v>
      </c>
      <c r="J478" t="s">
        <v>26</v>
      </c>
      <c r="K478" t="s">
        <v>209</v>
      </c>
      <c r="M478" t="s">
        <v>1532</v>
      </c>
      <c r="N478" t="s">
        <v>6804</v>
      </c>
      <c r="O478" t="s">
        <v>6805</v>
      </c>
      <c r="P478" t="s">
        <v>2351</v>
      </c>
      <c r="Q478" t="s">
        <v>6806</v>
      </c>
      <c r="R478" t="s">
        <v>6807</v>
      </c>
      <c r="S478" t="s">
        <v>6808</v>
      </c>
      <c r="T478">
        <v>6.2</v>
      </c>
      <c r="U478">
        <v>122538</v>
      </c>
      <c r="V478" s="12">
        <f>W478*1.40658152173913</f>
        <v>28131630.434782598</v>
      </c>
      <c r="W478" s="3">
        <v>20000000</v>
      </c>
      <c r="X478" s="13">
        <f>Y478*1.40658152173913</f>
        <v>155047948.12636951</v>
      </c>
      <c r="Y478" s="3">
        <v>110230332</v>
      </c>
      <c r="Z478" s="13">
        <f>AA478*1.40658152173913</f>
        <v>226243478.43071732</v>
      </c>
      <c r="AA478" s="3">
        <v>160846332</v>
      </c>
      <c r="AB478">
        <v>291</v>
      </c>
    </row>
    <row r="479" spans="1:28" hidden="1" x14ac:dyDescent="0.2">
      <c r="A479" t="s">
        <v>7266</v>
      </c>
      <c r="B479" t="s">
        <v>7267</v>
      </c>
      <c r="C479">
        <v>2004</v>
      </c>
      <c r="D479" t="s">
        <v>6454</v>
      </c>
      <c r="E479" t="s">
        <v>176</v>
      </c>
      <c r="F479" t="s">
        <v>44045</v>
      </c>
      <c r="G479" t="s">
        <v>44042</v>
      </c>
      <c r="H479">
        <v>95</v>
      </c>
      <c r="I479" t="s">
        <v>7268</v>
      </c>
      <c r="J479" t="s">
        <v>26</v>
      </c>
      <c r="M479" t="s">
        <v>7269</v>
      </c>
      <c r="N479" t="s">
        <v>7270</v>
      </c>
      <c r="O479" t="s">
        <v>7271</v>
      </c>
      <c r="P479" t="s">
        <v>507</v>
      </c>
      <c r="Q479" t="s">
        <v>7272</v>
      </c>
      <c r="R479" t="s">
        <v>7273</v>
      </c>
      <c r="S479" t="s">
        <v>7274</v>
      </c>
      <c r="T479">
        <v>5.8</v>
      </c>
      <c r="U479">
        <v>13148</v>
      </c>
      <c r="W479"/>
      <c r="X479"/>
      <c r="Y479">
        <v>5763875</v>
      </c>
      <c r="Z479"/>
      <c r="AA479">
        <v>12520799</v>
      </c>
      <c r="AB479">
        <v>147</v>
      </c>
    </row>
    <row r="480" spans="1:28" x14ac:dyDescent="0.2">
      <c r="A480" t="s">
        <v>32471</v>
      </c>
      <c r="B480" t="s">
        <v>32472</v>
      </c>
      <c r="C480">
        <v>2016</v>
      </c>
      <c r="D480" t="s">
        <v>32473</v>
      </c>
      <c r="E480" t="s">
        <v>44037</v>
      </c>
      <c r="F480" t="s">
        <v>44047</v>
      </c>
      <c r="G480" t="s">
        <v>44031</v>
      </c>
      <c r="H480">
        <v>95</v>
      </c>
      <c r="I480" t="s">
        <v>23218</v>
      </c>
      <c r="J480" t="s">
        <v>26</v>
      </c>
      <c r="M480" t="s">
        <v>32474</v>
      </c>
      <c r="N480" t="s">
        <v>13037</v>
      </c>
      <c r="O480" t="s">
        <v>32475</v>
      </c>
      <c r="P480" t="s">
        <v>7317</v>
      </c>
      <c r="Q480" t="s">
        <v>32476</v>
      </c>
      <c r="R480" t="s">
        <v>32477</v>
      </c>
      <c r="S480" t="s">
        <v>32478</v>
      </c>
      <c r="T480">
        <v>7.1</v>
      </c>
      <c r="U480">
        <v>129771</v>
      </c>
      <c r="V480" s="12">
        <f>W480*1.07834771485832</f>
        <v>156360418.65445641</v>
      </c>
      <c r="W480" s="3">
        <v>145000000</v>
      </c>
      <c r="X480" s="13">
        <f>Y480*1.07834771485832</f>
        <v>154773758.31542045</v>
      </c>
      <c r="Y480" s="3">
        <v>143528619</v>
      </c>
      <c r="Z480" s="13">
        <f>AA480*1.07834771485832</f>
        <v>562003368.18957543</v>
      </c>
      <c r="AA480" s="3">
        <v>521170825</v>
      </c>
      <c r="AB480">
        <v>201</v>
      </c>
    </row>
    <row r="481" spans="1:28" x14ac:dyDescent="0.2">
      <c r="A481" t="s">
        <v>6023</v>
      </c>
      <c r="B481" t="s">
        <v>6024</v>
      </c>
      <c r="C481">
        <v>2003</v>
      </c>
      <c r="D481" t="s">
        <v>6025</v>
      </c>
      <c r="E481" t="s">
        <v>1045</v>
      </c>
      <c r="F481" t="s">
        <v>44046</v>
      </c>
      <c r="H481">
        <v>84</v>
      </c>
      <c r="I481" t="s">
        <v>433</v>
      </c>
      <c r="J481" t="s">
        <v>26</v>
      </c>
      <c r="M481" t="s">
        <v>4385</v>
      </c>
      <c r="N481" t="s">
        <v>6026</v>
      </c>
      <c r="O481" t="s">
        <v>6027</v>
      </c>
      <c r="P481" t="s">
        <v>6028</v>
      </c>
      <c r="Q481" t="s">
        <v>6029</v>
      </c>
      <c r="R481" t="s">
        <v>6030</v>
      </c>
      <c r="S481" t="s">
        <v>6031</v>
      </c>
      <c r="T481">
        <v>5.5</v>
      </c>
      <c r="U481">
        <v>135366</v>
      </c>
      <c r="V481" s="12">
        <f>W481*1.40658152173913</f>
        <v>67515913.043478236</v>
      </c>
      <c r="W481" s="3">
        <v>48000000</v>
      </c>
      <c r="X481" s="13">
        <f>Y481*1.40658152173913</f>
        <v>154728492.36405975</v>
      </c>
      <c r="Y481" s="3">
        <v>110003217</v>
      </c>
      <c r="Z481" s="13">
        <f>AA481*1.40658152173913</f>
        <v>310394869.37492925</v>
      </c>
      <c r="AA481" s="3">
        <v>220673217</v>
      </c>
      <c r="AB481">
        <v>365</v>
      </c>
    </row>
    <row r="482" spans="1:28" hidden="1" x14ac:dyDescent="0.2">
      <c r="A482" t="s">
        <v>7289</v>
      </c>
      <c r="B482" t="s">
        <v>7290</v>
      </c>
      <c r="C482">
        <v>2004</v>
      </c>
      <c r="D482" t="s">
        <v>7291</v>
      </c>
      <c r="E482" t="s">
        <v>1045</v>
      </c>
      <c r="F482" t="s">
        <v>44032</v>
      </c>
      <c r="G482" t="s">
        <v>44034</v>
      </c>
      <c r="H482">
        <v>92</v>
      </c>
      <c r="I482" t="s">
        <v>229</v>
      </c>
      <c r="J482" t="s">
        <v>26</v>
      </c>
      <c r="M482" t="s">
        <v>4074</v>
      </c>
      <c r="N482" t="s">
        <v>7292</v>
      </c>
      <c r="O482" t="s">
        <v>7293</v>
      </c>
      <c r="P482" t="s">
        <v>7294</v>
      </c>
      <c r="Q482" t="s">
        <v>7294</v>
      </c>
      <c r="R482" t="s">
        <v>7295</v>
      </c>
      <c r="S482" t="s">
        <v>7296</v>
      </c>
      <c r="T482">
        <v>7.2</v>
      </c>
      <c r="U482">
        <v>31093</v>
      </c>
      <c r="W482"/>
      <c r="X482"/>
      <c r="Y482"/>
      <c r="Z482"/>
      <c r="AA482"/>
      <c r="AB482">
        <v>151</v>
      </c>
    </row>
    <row r="483" spans="1:28" x14ac:dyDescent="0.2">
      <c r="A483" t="s">
        <v>19751</v>
      </c>
      <c r="B483" t="s">
        <v>19752</v>
      </c>
      <c r="C483">
        <v>2012</v>
      </c>
      <c r="D483" s="1">
        <v>41132</v>
      </c>
      <c r="E483" t="s">
        <v>44035</v>
      </c>
      <c r="F483" t="s">
        <v>44032</v>
      </c>
      <c r="G483" t="s">
        <v>44042</v>
      </c>
      <c r="H483">
        <v>120</v>
      </c>
      <c r="I483" t="s">
        <v>229</v>
      </c>
      <c r="J483" t="s">
        <v>26</v>
      </c>
      <c r="K483" t="s">
        <v>5473</v>
      </c>
      <c r="L483" t="s">
        <v>307</v>
      </c>
      <c r="M483" t="s">
        <v>1278</v>
      </c>
      <c r="N483" t="s">
        <v>19753</v>
      </c>
      <c r="O483" t="s">
        <v>19754</v>
      </c>
      <c r="P483" t="s">
        <v>1278</v>
      </c>
      <c r="Q483" t="s">
        <v>19755</v>
      </c>
      <c r="R483" t="s">
        <v>19756</v>
      </c>
      <c r="S483" t="s">
        <v>19757</v>
      </c>
      <c r="T483">
        <v>7.7</v>
      </c>
      <c r="U483">
        <v>563198</v>
      </c>
      <c r="V483" s="12">
        <f>W483*1.12725506764114</f>
        <v>50162850.510030724</v>
      </c>
      <c r="W483" s="3">
        <v>44500000</v>
      </c>
      <c r="X483" s="13">
        <f>Y483*1.12725506764114</f>
        <v>153335437.58518508</v>
      </c>
      <c r="Y483" s="3">
        <v>136025503</v>
      </c>
      <c r="Z483" s="13">
        <f>AA483*1.12725506764114</f>
        <v>261890100.59902686</v>
      </c>
      <c r="AA483" s="3">
        <v>232325503</v>
      </c>
      <c r="AB483">
        <v>799</v>
      </c>
    </row>
    <row r="484" spans="1:28" x14ac:dyDescent="0.2">
      <c r="A484" t="s">
        <v>12094</v>
      </c>
      <c r="B484" t="s">
        <v>12095</v>
      </c>
      <c r="C484">
        <v>2008</v>
      </c>
      <c r="D484" t="s">
        <v>12096</v>
      </c>
      <c r="E484" t="s">
        <v>176</v>
      </c>
      <c r="F484" t="s">
        <v>44034</v>
      </c>
      <c r="G484" t="s">
        <v>44036</v>
      </c>
      <c r="H484">
        <v>166</v>
      </c>
      <c r="I484" t="s">
        <v>25</v>
      </c>
      <c r="J484" t="s">
        <v>26</v>
      </c>
      <c r="K484" t="s">
        <v>75</v>
      </c>
      <c r="L484" t="s">
        <v>27</v>
      </c>
      <c r="M484" t="s">
        <v>3797</v>
      </c>
      <c r="N484" t="s">
        <v>12097</v>
      </c>
      <c r="O484" t="s">
        <v>12098</v>
      </c>
      <c r="P484" t="s">
        <v>2304</v>
      </c>
      <c r="Q484" t="s">
        <v>12099</v>
      </c>
      <c r="R484" t="s">
        <v>12100</v>
      </c>
      <c r="S484" t="s">
        <v>12101</v>
      </c>
      <c r="T484">
        <v>7.8</v>
      </c>
      <c r="U484">
        <v>575714</v>
      </c>
      <c r="V484" s="12">
        <f>W484*1.20207800169993</f>
        <v>180311700.2549895</v>
      </c>
      <c r="W484" s="3">
        <v>150000000</v>
      </c>
      <c r="X484" s="13">
        <f>Y484*1.20207800169993</f>
        <v>153276155.79618493</v>
      </c>
      <c r="Y484" s="3">
        <v>127509326</v>
      </c>
      <c r="Z484" s="13">
        <f>AA484*1.20207800169993</f>
        <v>403661141.96014923</v>
      </c>
      <c r="AA484" s="3">
        <v>335802786</v>
      </c>
      <c r="AB484">
        <v>952</v>
      </c>
    </row>
    <row r="485" spans="1:28" x14ac:dyDescent="0.2">
      <c r="A485" t="s">
        <v>27123</v>
      </c>
      <c r="B485" t="s">
        <v>27124</v>
      </c>
      <c r="C485">
        <v>2011</v>
      </c>
      <c r="D485" s="1">
        <v>40969</v>
      </c>
      <c r="E485" t="s">
        <v>44037</v>
      </c>
      <c r="F485" t="s">
        <v>44031</v>
      </c>
      <c r="G485" t="s">
        <v>44038</v>
      </c>
      <c r="H485">
        <v>87</v>
      </c>
      <c r="I485" t="s">
        <v>25</v>
      </c>
      <c r="J485" t="s">
        <v>26</v>
      </c>
      <c r="M485" t="s">
        <v>3506</v>
      </c>
      <c r="N485" t="s">
        <v>13037</v>
      </c>
      <c r="O485" t="s">
        <v>27125</v>
      </c>
      <c r="P485" t="s">
        <v>4154</v>
      </c>
      <c r="Q485" t="s">
        <v>18805</v>
      </c>
      <c r="R485" t="s">
        <v>27126</v>
      </c>
      <c r="S485" t="s">
        <v>27127</v>
      </c>
      <c r="T485">
        <v>4.3</v>
      </c>
      <c r="U485">
        <v>30636</v>
      </c>
      <c r="V485" s="12">
        <f>W485*1.1505830469594</f>
        <v>86293728.521954998</v>
      </c>
      <c r="W485" s="3">
        <v>75000000</v>
      </c>
      <c r="X485" s="13">
        <f>Y485*1.1505830469594</f>
        <v>153154963.11338657</v>
      </c>
      <c r="Y485" s="3">
        <v>133110742</v>
      </c>
      <c r="Z485" s="13">
        <f>AA485*1.1505830469594</f>
        <v>394299557.78137702</v>
      </c>
      <c r="AA485" s="3">
        <v>342695435</v>
      </c>
      <c r="AB485">
        <v>72</v>
      </c>
    </row>
    <row r="486" spans="1:28" x14ac:dyDescent="0.2">
      <c r="A486" t="s">
        <v>1385</v>
      </c>
      <c r="B486" t="s">
        <v>1386</v>
      </c>
      <c r="C486">
        <v>2000</v>
      </c>
      <c r="D486" t="s">
        <v>1387</v>
      </c>
      <c r="E486" t="s">
        <v>16512</v>
      </c>
      <c r="F486" t="s">
        <v>44044</v>
      </c>
      <c r="G486" t="s">
        <v>44042</v>
      </c>
      <c r="H486">
        <v>118</v>
      </c>
      <c r="I486" t="s">
        <v>25</v>
      </c>
      <c r="J486" t="s">
        <v>26</v>
      </c>
      <c r="M486" t="s">
        <v>1388</v>
      </c>
      <c r="N486" t="s">
        <v>1389</v>
      </c>
      <c r="O486" t="s">
        <v>1390</v>
      </c>
      <c r="P486" t="s">
        <v>1391</v>
      </c>
      <c r="Q486" t="s">
        <v>1392</v>
      </c>
      <c r="R486" t="s">
        <v>1393</v>
      </c>
      <c r="S486" t="s">
        <v>1394</v>
      </c>
      <c r="T486">
        <v>6.5</v>
      </c>
      <c r="U486">
        <v>256788</v>
      </c>
      <c r="V486" s="12">
        <f>W486*1.5029674796748</f>
        <v>135267073.17073199</v>
      </c>
      <c r="W486" s="3">
        <v>90000000</v>
      </c>
      <c r="X486" s="13">
        <f>Y486*1.5029674796748</f>
        <v>152774496.56841496</v>
      </c>
      <c r="Y486" s="3">
        <v>101648571</v>
      </c>
      <c r="Z486" s="13">
        <f>AA486*1.5029674796748</f>
        <v>356507341.50109833</v>
      </c>
      <c r="AA486" s="3">
        <v>237202299</v>
      </c>
      <c r="AB486">
        <v>552</v>
      </c>
    </row>
    <row r="487" spans="1:28" x14ac:dyDescent="0.2">
      <c r="A487" t="s">
        <v>25367</v>
      </c>
      <c r="B487" t="s">
        <v>25368</v>
      </c>
      <c r="C487">
        <v>2013</v>
      </c>
      <c r="D487" t="s">
        <v>25310</v>
      </c>
      <c r="E487" t="s">
        <v>3496</v>
      </c>
      <c r="F487" t="s">
        <v>44045</v>
      </c>
      <c r="G487" t="s">
        <v>44042</v>
      </c>
      <c r="H487">
        <v>112</v>
      </c>
      <c r="I487" t="s">
        <v>25</v>
      </c>
      <c r="J487" t="s">
        <v>26</v>
      </c>
      <c r="K487" t="s">
        <v>1121</v>
      </c>
      <c r="M487" t="s">
        <v>10263</v>
      </c>
      <c r="N487" t="s">
        <v>25369</v>
      </c>
      <c r="O487" t="s">
        <v>25370</v>
      </c>
      <c r="P487" t="s">
        <v>21360</v>
      </c>
      <c r="Q487" t="s">
        <v>25371</v>
      </c>
      <c r="R487" t="s">
        <v>25372</v>
      </c>
      <c r="S487" t="s">
        <v>25373</v>
      </c>
      <c r="T487">
        <v>7.5</v>
      </c>
      <c r="U487">
        <v>430412</v>
      </c>
      <c r="V487" s="12">
        <f>W487*1.11098185502045</f>
        <v>22219637.100409001</v>
      </c>
      <c r="W487" s="3">
        <v>20000000</v>
      </c>
      <c r="X487" s="13">
        <f>Y487*1.11098185502045</f>
        <v>152649063.52825138</v>
      </c>
      <c r="Y487" s="3">
        <v>137400141</v>
      </c>
      <c r="Z487" s="13">
        <f>AA487*1.11098185502045</f>
        <v>354960653.56317121</v>
      </c>
      <c r="AA487" s="3">
        <v>319501756</v>
      </c>
      <c r="AB487">
        <v>1065</v>
      </c>
    </row>
    <row r="488" spans="1:28" x14ac:dyDescent="0.2">
      <c r="A488" t="s">
        <v>13600</v>
      </c>
      <c r="B488" t="s">
        <v>13601</v>
      </c>
      <c r="C488">
        <v>2006</v>
      </c>
      <c r="D488" t="s">
        <v>2798</v>
      </c>
      <c r="E488" t="s">
        <v>1045</v>
      </c>
      <c r="F488" t="s">
        <v>44032</v>
      </c>
      <c r="G488" t="s">
        <v>44036</v>
      </c>
      <c r="H488">
        <v>106</v>
      </c>
      <c r="I488" t="s">
        <v>25</v>
      </c>
      <c r="J488" t="s">
        <v>26</v>
      </c>
      <c r="M488" t="s">
        <v>1803</v>
      </c>
      <c r="N488" t="s">
        <v>13602</v>
      </c>
      <c r="O488" t="s">
        <v>13603</v>
      </c>
      <c r="P488" t="s">
        <v>8677</v>
      </c>
      <c r="Q488" t="s">
        <v>13604</v>
      </c>
      <c r="R488" t="s">
        <v>13605</v>
      </c>
      <c r="S488" t="s">
        <v>13606</v>
      </c>
      <c r="T488">
        <v>5.8</v>
      </c>
      <c r="U488">
        <v>123285</v>
      </c>
      <c r="V488" s="12">
        <f>W488*1.28378472222222</f>
        <v>66756805.55555544</v>
      </c>
      <c r="W488" s="3">
        <v>52000000</v>
      </c>
      <c r="X488" s="13">
        <f>Y488*1.28378472222222</f>
        <v>152389450.92274281</v>
      </c>
      <c r="Y488" s="3">
        <v>118703275</v>
      </c>
      <c r="Z488" s="13">
        <f>AA488*1.28378472222222</f>
        <v>264033705.84479123</v>
      </c>
      <c r="AA488" s="3">
        <v>205668210</v>
      </c>
      <c r="AB488">
        <v>525</v>
      </c>
    </row>
    <row r="489" spans="1:28" x14ac:dyDescent="0.2">
      <c r="A489" t="s">
        <v>21100</v>
      </c>
      <c r="B489" t="s">
        <v>21101</v>
      </c>
      <c r="C489">
        <v>2010</v>
      </c>
      <c r="D489" s="1">
        <v>40301</v>
      </c>
      <c r="E489" t="s">
        <v>44054</v>
      </c>
      <c r="F489" t="s">
        <v>44042</v>
      </c>
      <c r="H489">
        <v>138</v>
      </c>
      <c r="I489" t="s">
        <v>25</v>
      </c>
      <c r="J489" t="s">
        <v>26</v>
      </c>
      <c r="K489" t="s">
        <v>307</v>
      </c>
      <c r="M489" t="s">
        <v>2226</v>
      </c>
      <c r="N489" t="s">
        <v>21102</v>
      </c>
      <c r="O489" t="s">
        <v>21103</v>
      </c>
      <c r="P489" t="s">
        <v>759</v>
      </c>
      <c r="Q489" t="s">
        <v>21104</v>
      </c>
      <c r="R489" t="s">
        <v>21105</v>
      </c>
      <c r="S489" t="s">
        <v>21106</v>
      </c>
      <c r="T489">
        <v>8.1999999999999993</v>
      </c>
      <c r="U489">
        <v>1096024</v>
      </c>
      <c r="V489" s="12">
        <f>W489*1.18690152988223</f>
        <v>94952122.390578404</v>
      </c>
      <c r="W489" s="3">
        <v>80000000</v>
      </c>
      <c r="X489" s="13">
        <f>Y489*1.18690152988223</f>
        <v>151938747.20931295</v>
      </c>
      <c r="Y489" s="3">
        <v>128012934</v>
      </c>
      <c r="Z489" s="13">
        <f>AA489*1.18690152988223</f>
        <v>349903550.06119931</v>
      </c>
      <c r="AA489" s="3">
        <v>294804195</v>
      </c>
      <c r="AB489">
        <v>1286</v>
      </c>
    </row>
    <row r="490" spans="1:28" x14ac:dyDescent="0.2">
      <c r="A490" t="s">
        <v>17486</v>
      </c>
      <c r="B490" t="s">
        <v>17487</v>
      </c>
      <c r="C490">
        <v>2007</v>
      </c>
      <c r="D490" t="s">
        <v>13637</v>
      </c>
      <c r="E490" t="s">
        <v>1045</v>
      </c>
      <c r="H490">
        <v>113</v>
      </c>
      <c r="I490" t="s">
        <v>25</v>
      </c>
      <c r="J490" t="s">
        <v>26</v>
      </c>
      <c r="M490" t="s">
        <v>17488</v>
      </c>
      <c r="N490" t="s">
        <v>17489</v>
      </c>
      <c r="O490" t="s">
        <v>17490</v>
      </c>
      <c r="P490" t="s">
        <v>17491</v>
      </c>
      <c r="Q490" t="s">
        <v>17492</v>
      </c>
      <c r="R490" t="s">
        <v>17493</v>
      </c>
      <c r="S490" t="s">
        <v>17494</v>
      </c>
      <c r="T490">
        <v>7.6</v>
      </c>
      <c r="U490">
        <v>511454</v>
      </c>
      <c r="V490" s="12">
        <f>W490*1.24823238899982</f>
        <v>24964647.779996399</v>
      </c>
      <c r="W490" s="3">
        <v>20000000</v>
      </c>
      <c r="X490" s="13">
        <f>Y490*1.24823238899982</f>
        <v>151614332.76560503</v>
      </c>
      <c r="Y490" s="3">
        <v>121463226</v>
      </c>
      <c r="Z490" s="13">
        <f>AA490*144548551.06</f>
        <v>2.4690703136198576E+16</v>
      </c>
      <c r="AA490" s="3">
        <v>170812526</v>
      </c>
      <c r="AB490">
        <v>660</v>
      </c>
    </row>
    <row r="491" spans="1:28" x14ac:dyDescent="0.2">
      <c r="A491" t="s">
        <v>10450</v>
      </c>
      <c r="B491" t="s">
        <v>10451</v>
      </c>
      <c r="C491">
        <v>2004</v>
      </c>
      <c r="D491" s="1">
        <v>38473</v>
      </c>
      <c r="E491" t="s">
        <v>3496</v>
      </c>
      <c r="F491" t="s">
        <v>44045</v>
      </c>
      <c r="G491" t="s">
        <v>44042</v>
      </c>
      <c r="H491">
        <v>91</v>
      </c>
      <c r="I491" t="s">
        <v>1026</v>
      </c>
      <c r="J491" t="s">
        <v>26</v>
      </c>
      <c r="K491" t="s">
        <v>934</v>
      </c>
      <c r="M491" t="s">
        <v>8649</v>
      </c>
      <c r="N491" t="s">
        <v>10452</v>
      </c>
      <c r="O491" t="s">
        <v>10453</v>
      </c>
      <c r="P491" t="s">
        <v>10454</v>
      </c>
      <c r="Q491" t="s">
        <v>10454</v>
      </c>
      <c r="R491" t="s">
        <v>10455</v>
      </c>
      <c r="S491" t="s">
        <v>10456</v>
      </c>
      <c r="T491">
        <v>5.9</v>
      </c>
      <c r="U491">
        <v>137206</v>
      </c>
      <c r="V491" s="12">
        <f>W491*1.37009528851244</f>
        <v>13700952.8851244</v>
      </c>
      <c r="W491" s="3">
        <v>10000000</v>
      </c>
      <c r="X491" s="13">
        <f>Y491*1.37009528851244</f>
        <v>151202841.91943881</v>
      </c>
      <c r="Y491" s="3">
        <v>110359362</v>
      </c>
      <c r="Z491" s="13">
        <f>AA491*1.37009528851244</f>
        <v>256592973.28885645</v>
      </c>
      <c r="AA491" s="3">
        <v>187281115</v>
      </c>
      <c r="AB491">
        <v>920</v>
      </c>
    </row>
    <row r="492" spans="1:28" x14ac:dyDescent="0.2">
      <c r="A492" t="s">
        <v>12967</v>
      </c>
      <c r="B492" t="s">
        <v>12968</v>
      </c>
      <c r="C492">
        <v>2009</v>
      </c>
      <c r="D492" s="1">
        <v>39939</v>
      </c>
      <c r="E492" t="s">
        <v>16512</v>
      </c>
      <c r="F492" t="s">
        <v>44031</v>
      </c>
      <c r="G492" t="s">
        <v>44033</v>
      </c>
      <c r="H492">
        <v>115</v>
      </c>
      <c r="I492" t="s">
        <v>12969</v>
      </c>
      <c r="J492" t="s">
        <v>26</v>
      </c>
      <c r="K492" t="s">
        <v>64</v>
      </c>
      <c r="M492" t="s">
        <v>619</v>
      </c>
      <c r="N492" t="s">
        <v>1179</v>
      </c>
      <c r="O492" t="s">
        <v>12970</v>
      </c>
      <c r="P492" t="s">
        <v>437</v>
      </c>
      <c r="Q492" t="s">
        <v>12971</v>
      </c>
      <c r="R492" t="s">
        <v>12972</v>
      </c>
      <c r="S492" t="s">
        <v>12973</v>
      </c>
      <c r="T492">
        <v>6.5</v>
      </c>
      <c r="U492">
        <v>339181</v>
      </c>
      <c r="V492" s="12">
        <f>W492*1.20636999678377</f>
        <v>241273999.356754</v>
      </c>
      <c r="W492" s="3">
        <v>200000000</v>
      </c>
      <c r="X492" s="13">
        <f>Y492*1.20636999678377</f>
        <v>151185266.5244641</v>
      </c>
      <c r="Y492" s="3">
        <v>125322469</v>
      </c>
      <c r="Z492" s="13">
        <f>AA492*1.20636999678377</f>
        <v>447989118.62201333</v>
      </c>
      <c r="AA492" s="3">
        <v>371353001</v>
      </c>
      <c r="AB492">
        <v>1095</v>
      </c>
    </row>
    <row r="493" spans="1:28" x14ac:dyDescent="0.2">
      <c r="A493" t="s">
        <v>17691</v>
      </c>
      <c r="B493" t="s">
        <v>17692</v>
      </c>
      <c r="C493">
        <v>2009</v>
      </c>
      <c r="D493" t="s">
        <v>16214</v>
      </c>
      <c r="E493" t="s">
        <v>44037</v>
      </c>
      <c r="F493" t="s">
        <v>44031</v>
      </c>
      <c r="G493" t="s">
        <v>44038</v>
      </c>
      <c r="H493">
        <v>90</v>
      </c>
      <c r="I493" t="s">
        <v>25</v>
      </c>
      <c r="J493" t="s">
        <v>26</v>
      </c>
      <c r="K493" t="s">
        <v>27</v>
      </c>
      <c r="L493" t="s">
        <v>308</v>
      </c>
      <c r="M493" t="s">
        <v>17693</v>
      </c>
      <c r="N493" t="s">
        <v>17693</v>
      </c>
      <c r="O493" t="s">
        <v>17694</v>
      </c>
      <c r="P493" t="s">
        <v>17695</v>
      </c>
      <c r="Q493" t="s">
        <v>17696</v>
      </c>
      <c r="R493" t="s">
        <v>17697</v>
      </c>
      <c r="S493" t="s">
        <v>17698</v>
      </c>
      <c r="T493">
        <v>6.9</v>
      </c>
      <c r="U493">
        <v>200180</v>
      </c>
      <c r="V493" s="12">
        <f>W493*1.20636999678377</f>
        <v>120636999.678377</v>
      </c>
      <c r="W493" s="3">
        <v>100000000</v>
      </c>
      <c r="X493" s="13">
        <f>Y493*1.20636999678377</f>
        <v>150639753.25013846</v>
      </c>
      <c r="Y493" s="3">
        <v>124870275</v>
      </c>
      <c r="Z493" s="13">
        <f>AA493*1.20636999678377</f>
        <v>293155299.44105643</v>
      </c>
      <c r="AA493" s="3">
        <v>243006126</v>
      </c>
      <c r="AB493">
        <v>189</v>
      </c>
    </row>
    <row r="494" spans="1:28" x14ac:dyDescent="0.2">
      <c r="A494" t="s">
        <v>3733</v>
      </c>
      <c r="B494" t="s">
        <v>3734</v>
      </c>
      <c r="C494">
        <v>2002</v>
      </c>
      <c r="D494" t="s">
        <v>3735</v>
      </c>
      <c r="E494" t="s">
        <v>44041</v>
      </c>
      <c r="F494" t="s">
        <v>44032</v>
      </c>
      <c r="G494" t="s">
        <v>44042</v>
      </c>
      <c r="H494">
        <v>117</v>
      </c>
      <c r="I494" t="s">
        <v>25</v>
      </c>
      <c r="J494" t="s">
        <v>26</v>
      </c>
      <c r="M494" t="s">
        <v>3736</v>
      </c>
      <c r="N494" t="s">
        <v>3737</v>
      </c>
      <c r="O494" t="s">
        <v>3738</v>
      </c>
      <c r="P494" t="s">
        <v>3739</v>
      </c>
      <c r="Q494" t="s">
        <v>3740</v>
      </c>
      <c r="R494" t="s">
        <v>3741</v>
      </c>
      <c r="S494" t="s">
        <v>3742</v>
      </c>
      <c r="T494">
        <v>7.7</v>
      </c>
      <c r="U494">
        <v>242441</v>
      </c>
      <c r="V494" s="12">
        <f>W494*1.43863813229572</f>
        <v>115091050.58365761</v>
      </c>
      <c r="W494" s="3">
        <v>80000000</v>
      </c>
      <c r="X494" s="13">
        <f>Y494*1.43863813229572</f>
        <v>150272603.71307394</v>
      </c>
      <c r="Y494" s="3">
        <v>104454762</v>
      </c>
      <c r="Z494" s="13">
        <f>AA494*1.43863813229572</f>
        <v>260395628.25268486</v>
      </c>
      <c r="AA494" s="3">
        <v>181001478</v>
      </c>
      <c r="AB494">
        <v>1074</v>
      </c>
    </row>
    <row r="495" spans="1:28" x14ac:dyDescent="0.2">
      <c r="A495" t="s">
        <v>39415</v>
      </c>
      <c r="B495" t="s">
        <v>39416</v>
      </c>
      <c r="C495">
        <v>2018</v>
      </c>
      <c r="D495" s="1">
        <v>43351</v>
      </c>
      <c r="E495" t="s">
        <v>16512</v>
      </c>
      <c r="F495" t="s">
        <v>44046</v>
      </c>
      <c r="G495" t="s">
        <v>44033</v>
      </c>
      <c r="H495">
        <v>113</v>
      </c>
      <c r="I495" t="s">
        <v>5301</v>
      </c>
      <c r="J495" t="s">
        <v>26</v>
      </c>
      <c r="K495" t="s">
        <v>209</v>
      </c>
      <c r="L495" t="s">
        <v>2073</v>
      </c>
      <c r="M495" t="s">
        <v>2320</v>
      </c>
      <c r="N495" t="s">
        <v>39417</v>
      </c>
      <c r="O495" t="s">
        <v>39418</v>
      </c>
      <c r="P495" t="s">
        <v>1671</v>
      </c>
      <c r="Q495" t="s">
        <v>39419</v>
      </c>
      <c r="R495" t="s">
        <v>39420</v>
      </c>
      <c r="S495" t="s">
        <v>39421</v>
      </c>
      <c r="T495">
        <v>5.6</v>
      </c>
      <c r="U495">
        <v>143438</v>
      </c>
      <c r="V495" s="12">
        <f>W495*1.03068014830331</f>
        <v>133988419.27943029</v>
      </c>
      <c r="W495" s="3">
        <v>130000000</v>
      </c>
      <c r="X495" s="13">
        <f>Y495*1.03068014830331</f>
        <v>149905977.57434833</v>
      </c>
      <c r="Y495" s="3">
        <v>145443742</v>
      </c>
      <c r="Z495" s="13">
        <f>AA495*1.03068014830331</f>
        <v>546527912.27087498</v>
      </c>
      <c r="AA495" s="3">
        <v>530259473</v>
      </c>
      <c r="AB495">
        <v>1501</v>
      </c>
    </row>
    <row r="496" spans="1:28" x14ac:dyDescent="0.2">
      <c r="A496" t="s">
        <v>10548</v>
      </c>
      <c r="B496" t="s">
        <v>10549</v>
      </c>
      <c r="C496">
        <v>2005</v>
      </c>
      <c r="D496" t="s">
        <v>6701</v>
      </c>
      <c r="E496" t="s">
        <v>16512</v>
      </c>
      <c r="F496" t="s">
        <v>44038</v>
      </c>
      <c r="G496" t="s">
        <v>44032</v>
      </c>
      <c r="H496">
        <v>95</v>
      </c>
      <c r="I496" t="s">
        <v>177</v>
      </c>
      <c r="J496" t="s">
        <v>26</v>
      </c>
      <c r="K496" t="s">
        <v>3179</v>
      </c>
      <c r="M496" t="s">
        <v>1955</v>
      </c>
      <c r="N496" t="s">
        <v>10550</v>
      </c>
      <c r="O496" t="s">
        <v>10551</v>
      </c>
      <c r="P496" t="s">
        <v>365</v>
      </c>
      <c r="Q496" t="s">
        <v>10552</v>
      </c>
      <c r="R496" t="s">
        <v>10553</v>
      </c>
      <c r="S496" t="s">
        <v>10554</v>
      </c>
      <c r="T496">
        <v>5.6</v>
      </c>
      <c r="U496">
        <v>86211</v>
      </c>
      <c r="V496" s="12">
        <f>W496*1.32519713261649</f>
        <v>74211039.426523432</v>
      </c>
      <c r="W496" s="3">
        <v>56000000</v>
      </c>
      <c r="X496" s="13">
        <f>Y496*1.32519713261649</f>
        <v>149862393.21017951</v>
      </c>
      <c r="Y496" s="3">
        <v>113086868</v>
      </c>
      <c r="Z496" s="13">
        <f>AA496*1.32519713261649</f>
        <v>263233007.9055202</v>
      </c>
      <c r="AA496" s="3">
        <v>198636868</v>
      </c>
      <c r="AB496">
        <v>242</v>
      </c>
    </row>
    <row r="497" spans="1:28" x14ac:dyDescent="0.2">
      <c r="A497" t="s">
        <v>16165</v>
      </c>
      <c r="B497" t="s">
        <v>16166</v>
      </c>
      <c r="C497">
        <v>2007</v>
      </c>
      <c r="D497" s="1">
        <v>39272</v>
      </c>
      <c r="E497" t="s">
        <v>1045</v>
      </c>
      <c r="F497" t="s">
        <v>44036</v>
      </c>
      <c r="H497">
        <v>115</v>
      </c>
      <c r="I497" t="s">
        <v>25</v>
      </c>
      <c r="J497" t="s">
        <v>26</v>
      </c>
      <c r="M497" t="s">
        <v>2781</v>
      </c>
      <c r="N497" t="s">
        <v>16167</v>
      </c>
      <c r="O497" t="s">
        <v>16168</v>
      </c>
      <c r="P497" t="s">
        <v>1329</v>
      </c>
      <c r="Q497" t="s">
        <v>16169</v>
      </c>
      <c r="R497" t="s">
        <v>16170</v>
      </c>
      <c r="S497" t="s">
        <v>16171</v>
      </c>
      <c r="T497">
        <v>5.9</v>
      </c>
      <c r="U497">
        <v>139443</v>
      </c>
      <c r="V497" s="12">
        <f>W497*1.24823238899982</f>
        <v>106099753.06498469</v>
      </c>
      <c r="W497" s="3">
        <v>85000000</v>
      </c>
      <c r="X497" s="13">
        <f>Y497*1.24823238899982</f>
        <v>149862226.40813765</v>
      </c>
      <c r="Y497" s="3">
        <v>120059556</v>
      </c>
      <c r="Z497" s="13">
        <f>AA497*144548551.06</f>
        <v>2.7049965466242516E+16</v>
      </c>
      <c r="AA497" s="3">
        <v>187134117</v>
      </c>
      <c r="AB497">
        <v>265</v>
      </c>
    </row>
    <row r="498" spans="1:28" x14ac:dyDescent="0.2">
      <c r="A498" t="s">
        <v>30940</v>
      </c>
      <c r="B498" t="s">
        <v>30941</v>
      </c>
      <c r="C498">
        <v>2013</v>
      </c>
      <c r="D498" s="1">
        <v>41494</v>
      </c>
      <c r="E498" t="s">
        <v>1045</v>
      </c>
      <c r="F498" t="s">
        <v>44044</v>
      </c>
      <c r="G498" t="s">
        <v>44032</v>
      </c>
      <c r="H498">
        <v>111</v>
      </c>
      <c r="I498" t="s">
        <v>25</v>
      </c>
      <c r="J498" t="s">
        <v>26</v>
      </c>
      <c r="K498" t="s">
        <v>308</v>
      </c>
      <c r="M498" t="s">
        <v>9101</v>
      </c>
      <c r="N498" t="s">
        <v>30942</v>
      </c>
      <c r="O498" t="s">
        <v>30943</v>
      </c>
      <c r="P498" t="s">
        <v>18208</v>
      </c>
      <c r="Q498" t="s">
        <v>30944</v>
      </c>
      <c r="R498" t="s">
        <v>30945</v>
      </c>
      <c r="S498" t="s">
        <v>30946</v>
      </c>
      <c r="T498">
        <v>5.7</v>
      </c>
      <c r="U498">
        <v>122413</v>
      </c>
      <c r="V498" s="12">
        <f>W498*1.11098185502045</f>
        <v>38884364.925715752</v>
      </c>
      <c r="W498" s="3">
        <v>35000000</v>
      </c>
      <c r="X498" s="13">
        <f>Y498*1.11098185502045</f>
        <v>149434747.49468726</v>
      </c>
      <c r="Y498" s="3">
        <v>134506920</v>
      </c>
      <c r="Z498" s="13">
        <f>AA498*1.11098185502045</f>
        <v>193271969.51845112</v>
      </c>
      <c r="AA498" s="3">
        <v>173965010</v>
      </c>
      <c r="AB498">
        <v>272</v>
      </c>
    </row>
    <row r="499" spans="1:28" x14ac:dyDescent="0.2">
      <c r="A499" t="s">
        <v>6610</v>
      </c>
      <c r="B499" t="s">
        <v>6611</v>
      </c>
      <c r="C499">
        <v>2003</v>
      </c>
      <c r="D499" s="1">
        <v>37932</v>
      </c>
      <c r="E499" t="s">
        <v>16512</v>
      </c>
      <c r="F499" t="s">
        <v>44044</v>
      </c>
      <c r="G499" t="s">
        <v>44042</v>
      </c>
      <c r="H499">
        <v>111</v>
      </c>
      <c r="I499" t="s">
        <v>6612</v>
      </c>
      <c r="J499" t="s">
        <v>26</v>
      </c>
      <c r="K499" t="s">
        <v>75</v>
      </c>
      <c r="L499" t="s">
        <v>64</v>
      </c>
      <c r="M499" t="s">
        <v>4177</v>
      </c>
      <c r="N499" t="s">
        <v>6613</v>
      </c>
      <c r="O499" t="s">
        <v>6614</v>
      </c>
      <c r="P499" t="s">
        <v>333</v>
      </c>
      <c r="Q499" t="s">
        <v>6615</v>
      </c>
      <c r="R499" t="s">
        <v>6616</v>
      </c>
      <c r="S499" t="s">
        <v>6617</v>
      </c>
      <c r="T499">
        <v>7</v>
      </c>
      <c r="U499">
        <v>337492</v>
      </c>
      <c r="V499" s="12">
        <f>W499*1.40658152173913</f>
        <v>84394891.304347798</v>
      </c>
      <c r="W499" s="3">
        <v>60000000</v>
      </c>
      <c r="X499" s="13">
        <f>Y499*1.40658152173913</f>
        <v>149278529.09462497</v>
      </c>
      <c r="Y499" s="3">
        <v>106128601</v>
      </c>
      <c r="Z499" s="13">
        <f>AA499*1.40658152173913</f>
        <v>247657049.05804884</v>
      </c>
      <c r="AA499" s="3">
        <v>176070171</v>
      </c>
      <c r="AB499">
        <v>525</v>
      </c>
    </row>
    <row r="500" spans="1:28" hidden="1" x14ac:dyDescent="0.2">
      <c r="A500" t="s">
        <v>7433</v>
      </c>
      <c r="B500" t="s">
        <v>7434</v>
      </c>
      <c r="C500">
        <v>2003</v>
      </c>
      <c r="D500" s="1">
        <v>37690</v>
      </c>
      <c r="E500" t="s">
        <v>176</v>
      </c>
      <c r="F500" t="s">
        <v>44036</v>
      </c>
      <c r="H500">
        <v>181</v>
      </c>
      <c r="I500" t="s">
        <v>943</v>
      </c>
      <c r="J500" t="s">
        <v>944</v>
      </c>
      <c r="K500" t="s">
        <v>7435</v>
      </c>
      <c r="M500" t="s">
        <v>7436</v>
      </c>
      <c r="N500" t="s">
        <v>7437</v>
      </c>
      <c r="O500" t="s">
        <v>7438</v>
      </c>
      <c r="P500" t="s">
        <v>2152</v>
      </c>
      <c r="Q500" t="s">
        <v>7439</v>
      </c>
      <c r="R500" t="s">
        <v>7440</v>
      </c>
      <c r="S500" t="s">
        <v>7441</v>
      </c>
      <c r="T500">
        <v>7.4</v>
      </c>
      <c r="U500">
        <v>14940</v>
      </c>
      <c r="W500"/>
      <c r="X500"/>
      <c r="Y500">
        <v>1058803</v>
      </c>
      <c r="Z500"/>
      <c r="AA500">
        <v>7885479</v>
      </c>
      <c r="AB500">
        <v>40</v>
      </c>
    </row>
    <row r="501" spans="1:28" x14ac:dyDescent="0.2">
      <c r="A501" t="s">
        <v>39734</v>
      </c>
      <c r="B501" t="s">
        <v>39735</v>
      </c>
      <c r="C501">
        <v>2016</v>
      </c>
      <c r="D501" t="s">
        <v>25525</v>
      </c>
      <c r="E501" t="s">
        <v>3496</v>
      </c>
      <c r="F501" t="s">
        <v>44042</v>
      </c>
      <c r="H501">
        <v>117</v>
      </c>
      <c r="I501" t="s">
        <v>1026</v>
      </c>
      <c r="J501" t="s">
        <v>26</v>
      </c>
      <c r="M501" t="s">
        <v>2250</v>
      </c>
      <c r="N501" t="s">
        <v>2250</v>
      </c>
      <c r="O501" t="s">
        <v>39736</v>
      </c>
      <c r="P501" t="s">
        <v>9676</v>
      </c>
      <c r="Q501" t="s">
        <v>39737</v>
      </c>
      <c r="R501" t="s">
        <v>39738</v>
      </c>
      <c r="S501" t="s">
        <v>39739</v>
      </c>
      <c r="T501">
        <v>7.3</v>
      </c>
      <c r="U501">
        <v>408269</v>
      </c>
      <c r="V501" s="12">
        <f>W501*1.07834771485832</f>
        <v>9705129.4337248802</v>
      </c>
      <c r="W501" s="3">
        <v>9000000</v>
      </c>
      <c r="X501" s="13">
        <f>Y501*1.07834771485832</f>
        <v>149126177.43238786</v>
      </c>
      <c r="Y501" s="3">
        <v>138291365</v>
      </c>
      <c r="Z501" s="13">
        <f>AA501*1.07834771485832</f>
        <v>300270620.64164054</v>
      </c>
      <c r="AA501" s="3">
        <v>278454358</v>
      </c>
      <c r="AB501">
        <v>993</v>
      </c>
    </row>
    <row r="502" spans="1:28" x14ac:dyDescent="0.2">
      <c r="A502" t="s">
        <v>20099</v>
      </c>
      <c r="B502" t="s">
        <v>20100</v>
      </c>
      <c r="C502">
        <v>2012</v>
      </c>
      <c r="D502" s="1">
        <v>41458</v>
      </c>
      <c r="E502" t="s">
        <v>1045</v>
      </c>
      <c r="F502" t="s">
        <v>44032</v>
      </c>
      <c r="G502" t="s">
        <v>44036</v>
      </c>
      <c r="H502">
        <v>122</v>
      </c>
      <c r="I502" t="s">
        <v>25</v>
      </c>
      <c r="J502" t="s">
        <v>26</v>
      </c>
      <c r="M502" t="s">
        <v>8238</v>
      </c>
      <c r="N502" t="s">
        <v>20101</v>
      </c>
      <c r="O502" t="s">
        <v>20102</v>
      </c>
      <c r="P502" t="s">
        <v>16964</v>
      </c>
      <c r="Q502" t="s">
        <v>20103</v>
      </c>
      <c r="R502" t="s">
        <v>20104</v>
      </c>
      <c r="S502" t="s">
        <v>20105</v>
      </c>
      <c r="T502">
        <v>7.7</v>
      </c>
      <c r="U502">
        <v>651122</v>
      </c>
      <c r="V502" s="12">
        <f>W502*1.12725506764114</f>
        <v>23672356.420463938</v>
      </c>
      <c r="W502" s="3">
        <v>21000000</v>
      </c>
      <c r="X502" s="13">
        <f>Y502*1.12725506764114</f>
        <v>148902456.30520827</v>
      </c>
      <c r="Y502" s="3">
        <v>132092958</v>
      </c>
      <c r="Z502" s="13">
        <f>AA502*1.12725506764114</f>
        <v>266497135.69772282</v>
      </c>
      <c r="AA502" s="3">
        <v>236412453</v>
      </c>
      <c r="AB502">
        <v>850</v>
      </c>
    </row>
    <row r="503" spans="1:28" x14ac:dyDescent="0.2">
      <c r="A503" t="s">
        <v>3476</v>
      </c>
      <c r="B503" t="s">
        <v>3477</v>
      </c>
      <c r="C503">
        <v>2003</v>
      </c>
      <c r="D503" t="s">
        <v>3478</v>
      </c>
      <c r="E503" t="s">
        <v>1045</v>
      </c>
      <c r="F503" t="s">
        <v>44036</v>
      </c>
      <c r="H503">
        <v>116</v>
      </c>
      <c r="I503" t="s">
        <v>97</v>
      </c>
      <c r="J503" t="s">
        <v>26</v>
      </c>
      <c r="M503" t="s">
        <v>2082</v>
      </c>
      <c r="N503" t="s">
        <v>3479</v>
      </c>
      <c r="O503" t="s">
        <v>3480</v>
      </c>
      <c r="P503" t="s">
        <v>3481</v>
      </c>
      <c r="Q503" t="s">
        <v>3482</v>
      </c>
      <c r="R503" t="s">
        <v>3483</v>
      </c>
      <c r="S503" t="s">
        <v>3484</v>
      </c>
      <c r="T503">
        <v>6.4</v>
      </c>
      <c r="U503">
        <v>205336</v>
      </c>
      <c r="V503" s="12">
        <f>W503*1.40658152173913</f>
        <v>70329076.086956501</v>
      </c>
      <c r="W503" s="3">
        <v>50000000</v>
      </c>
      <c r="X503" s="13">
        <f>Y503*1.40658152173913</f>
        <v>148835135.21469018</v>
      </c>
      <c r="Y503" s="3">
        <v>105813373</v>
      </c>
      <c r="Z503" s="13">
        <f>AA503*1.40658152173913</f>
        <v>249671577.61878797</v>
      </c>
      <c r="AA503" s="3">
        <v>177502387</v>
      </c>
      <c r="AB503">
        <v>387</v>
      </c>
    </row>
    <row r="504" spans="1:28" x14ac:dyDescent="0.2">
      <c r="A504" t="s">
        <v>32011</v>
      </c>
      <c r="B504" t="s">
        <v>32012</v>
      </c>
      <c r="C504">
        <v>2013</v>
      </c>
      <c r="D504" s="1">
        <v>41466</v>
      </c>
      <c r="E504" t="s">
        <v>1045</v>
      </c>
      <c r="H504">
        <v>101</v>
      </c>
      <c r="I504" t="s">
        <v>25</v>
      </c>
      <c r="J504" t="s">
        <v>26</v>
      </c>
      <c r="K504" t="s">
        <v>308</v>
      </c>
      <c r="M504" t="s">
        <v>2781</v>
      </c>
      <c r="N504" t="s">
        <v>32013</v>
      </c>
      <c r="O504" t="s">
        <v>32014</v>
      </c>
      <c r="P504" t="s">
        <v>1329</v>
      </c>
      <c r="Q504" t="s">
        <v>16169</v>
      </c>
      <c r="R504" t="s">
        <v>32015</v>
      </c>
      <c r="S504" t="s">
        <v>32016</v>
      </c>
      <c r="T504">
        <v>5.4</v>
      </c>
      <c r="U504">
        <v>137683</v>
      </c>
      <c r="V504" s="12">
        <f>W504*1.11098185502045</f>
        <v>88878548.401636004</v>
      </c>
      <c r="W504" s="3">
        <v>80000000</v>
      </c>
      <c r="X504" s="13">
        <f>Y504*1.11098185502045</f>
        <v>148503305.86234739</v>
      </c>
      <c r="Y504" s="3">
        <v>133668525</v>
      </c>
      <c r="Z504" s="13">
        <f>AA504*1.11098185502045</f>
        <v>274395051.33332652</v>
      </c>
      <c r="AA504" s="3">
        <v>246984278</v>
      </c>
      <c r="AB504">
        <v>323</v>
      </c>
    </row>
    <row r="505" spans="1:28" x14ac:dyDescent="0.2">
      <c r="A505" t="s">
        <v>12455</v>
      </c>
      <c r="B505" t="s">
        <v>12456</v>
      </c>
      <c r="C505">
        <v>2007</v>
      </c>
      <c r="D505" t="s">
        <v>11525</v>
      </c>
      <c r="E505" t="s">
        <v>1045</v>
      </c>
      <c r="F505" t="s">
        <v>44032</v>
      </c>
      <c r="G505" t="s">
        <v>44053</v>
      </c>
      <c r="H505">
        <v>117</v>
      </c>
      <c r="I505" t="s">
        <v>12457</v>
      </c>
      <c r="J505" t="s">
        <v>26</v>
      </c>
      <c r="M505" t="s">
        <v>1955</v>
      </c>
      <c r="N505" t="s">
        <v>12458</v>
      </c>
      <c r="O505" t="s">
        <v>12459</v>
      </c>
      <c r="P505" t="s">
        <v>1318</v>
      </c>
      <c r="Q505" t="s">
        <v>12460</v>
      </c>
      <c r="R505" t="s">
        <v>12461</v>
      </c>
      <c r="S505" t="s">
        <v>12462</v>
      </c>
      <c r="T505">
        <v>6.6</v>
      </c>
      <c r="U505">
        <v>118172</v>
      </c>
      <c r="V505" s="12">
        <f>W505*1.24823238899982</f>
        <v>93617429.174986497</v>
      </c>
      <c r="W505" s="3">
        <v>75000000</v>
      </c>
      <c r="X505" s="13">
        <f>Y505*1.24823238899982</f>
        <v>148379692.06209585</v>
      </c>
      <c r="Y505" s="3">
        <v>118871849</v>
      </c>
      <c r="Z505" s="13">
        <f>AA505*144548551.06</f>
        <v>2.9423279939129196E+16</v>
      </c>
      <c r="AA505" s="3">
        <v>203552922</v>
      </c>
      <c r="AB505">
        <v>421</v>
      </c>
    </row>
    <row r="506" spans="1:28" x14ac:dyDescent="0.2">
      <c r="A506" t="s">
        <v>13258</v>
      </c>
      <c r="B506" t="s">
        <v>13259</v>
      </c>
      <c r="C506">
        <v>2007</v>
      </c>
      <c r="D506" t="s">
        <v>13260</v>
      </c>
      <c r="E506" t="s">
        <v>1045</v>
      </c>
      <c r="F506" t="s">
        <v>44050</v>
      </c>
      <c r="H506">
        <v>93</v>
      </c>
      <c r="I506" t="s">
        <v>25</v>
      </c>
      <c r="J506" t="s">
        <v>26</v>
      </c>
      <c r="K506" t="s">
        <v>934</v>
      </c>
      <c r="M506" t="s">
        <v>13261</v>
      </c>
      <c r="N506" t="s">
        <v>13262</v>
      </c>
      <c r="O506" t="s">
        <v>13263</v>
      </c>
      <c r="P506" t="s">
        <v>6745</v>
      </c>
      <c r="Q506" t="s">
        <v>13264</v>
      </c>
      <c r="R506" t="s">
        <v>13265</v>
      </c>
      <c r="S506" t="s">
        <v>13266</v>
      </c>
      <c r="T506">
        <v>6.3</v>
      </c>
      <c r="U506">
        <v>155529</v>
      </c>
      <c r="V506" s="12">
        <f>W506*1.24823238899982</f>
        <v>76142175.72898902</v>
      </c>
      <c r="W506" s="3">
        <v>61000000</v>
      </c>
      <c r="X506" s="13">
        <f>Y506*1.24823238899982</f>
        <v>148033555.97239381</v>
      </c>
      <c r="Y506" s="3">
        <v>118594548</v>
      </c>
      <c r="Z506" s="13">
        <f>AA506*144548551.06</f>
        <v>2.106221953329982E+16</v>
      </c>
      <c r="AA506" s="3">
        <v>145710347</v>
      </c>
      <c r="AB506">
        <v>274</v>
      </c>
    </row>
    <row r="507" spans="1:28" x14ac:dyDescent="0.2">
      <c r="A507" t="s">
        <v>24717</v>
      </c>
      <c r="B507" t="s">
        <v>24718</v>
      </c>
      <c r="C507">
        <v>2014</v>
      </c>
      <c r="D507" t="s">
        <v>24719</v>
      </c>
      <c r="E507" t="s">
        <v>16512</v>
      </c>
      <c r="F507" t="s">
        <v>44038</v>
      </c>
      <c r="G507" t="s">
        <v>44044</v>
      </c>
      <c r="H507">
        <v>99</v>
      </c>
      <c r="I507" t="s">
        <v>25</v>
      </c>
      <c r="J507" t="s">
        <v>26</v>
      </c>
      <c r="K507" t="s">
        <v>787</v>
      </c>
      <c r="M507" t="s">
        <v>98</v>
      </c>
      <c r="N507" t="s">
        <v>24720</v>
      </c>
      <c r="O507" t="s">
        <v>24721</v>
      </c>
      <c r="P507" t="s">
        <v>1590</v>
      </c>
      <c r="Q507" t="s">
        <v>24722</v>
      </c>
      <c r="R507" t="s">
        <v>24723</v>
      </c>
      <c r="S507" t="s">
        <v>24724</v>
      </c>
      <c r="T507">
        <v>6.2</v>
      </c>
      <c r="U507">
        <v>100500</v>
      </c>
      <c r="V507" s="12">
        <f>W507*1.09324733035956</f>
        <v>27331183.258988999</v>
      </c>
      <c r="W507" s="3">
        <v>25000000</v>
      </c>
      <c r="X507" s="13">
        <f>Y507*1.09324733035956</f>
        <v>147520826.91352439</v>
      </c>
      <c r="Y507" s="3">
        <v>134938200</v>
      </c>
      <c r="Z507" s="13">
        <f>AA507*1.09324733035956</f>
        <v>168872714.73507249</v>
      </c>
      <c r="AA507" s="3">
        <v>154468902</v>
      </c>
      <c r="AB507">
        <v>129</v>
      </c>
    </row>
    <row r="508" spans="1:28" x14ac:dyDescent="0.2">
      <c r="A508" t="s">
        <v>24937</v>
      </c>
      <c r="B508" t="s">
        <v>24938</v>
      </c>
      <c r="C508">
        <v>2013</v>
      </c>
      <c r="D508" t="s">
        <v>24939</v>
      </c>
      <c r="E508" t="s">
        <v>16512</v>
      </c>
      <c r="F508" t="s">
        <v>44031</v>
      </c>
      <c r="G508" t="s">
        <v>44033</v>
      </c>
      <c r="H508">
        <v>126</v>
      </c>
      <c r="I508" t="s">
        <v>229</v>
      </c>
      <c r="J508" t="s">
        <v>26</v>
      </c>
      <c r="K508" t="s">
        <v>934</v>
      </c>
      <c r="M508" t="s">
        <v>28</v>
      </c>
      <c r="N508" t="s">
        <v>24940</v>
      </c>
      <c r="O508" t="s">
        <v>24941</v>
      </c>
      <c r="P508" t="s">
        <v>190</v>
      </c>
      <c r="Q508" t="s">
        <v>24942</v>
      </c>
      <c r="R508" t="s">
        <v>24943</v>
      </c>
      <c r="S508" t="s">
        <v>24944</v>
      </c>
      <c r="T508">
        <v>6.7</v>
      </c>
      <c r="U508">
        <v>422312</v>
      </c>
      <c r="V508" s="12">
        <f>W508*1.11098185502045</f>
        <v>133317822.60245399</v>
      </c>
      <c r="W508" s="3">
        <v>120000000</v>
      </c>
      <c r="X508" s="13">
        <f>Y508*1.11098185502045</f>
        <v>147268257.33063126</v>
      </c>
      <c r="Y508" s="3">
        <v>132556852</v>
      </c>
      <c r="Z508" s="13">
        <f>AA508*1.11098185502045</f>
        <v>460866654.25595957</v>
      </c>
      <c r="AA508" s="3">
        <v>414828246</v>
      </c>
      <c r="AB508">
        <v>613</v>
      </c>
    </row>
    <row r="509" spans="1:28" x14ac:dyDescent="0.2">
      <c r="A509" t="s">
        <v>7130</v>
      </c>
      <c r="B509" t="s">
        <v>7131</v>
      </c>
      <c r="C509">
        <v>2003</v>
      </c>
      <c r="D509" s="1">
        <v>37690</v>
      </c>
      <c r="E509" t="s">
        <v>1045</v>
      </c>
      <c r="H509">
        <v>96</v>
      </c>
      <c r="I509" t="s">
        <v>97</v>
      </c>
      <c r="J509" t="s">
        <v>26</v>
      </c>
      <c r="M509" t="s">
        <v>4736</v>
      </c>
      <c r="N509" t="s">
        <v>7132</v>
      </c>
      <c r="O509" t="s">
        <v>7133</v>
      </c>
      <c r="P509" t="s">
        <v>2236</v>
      </c>
      <c r="Q509" t="s">
        <v>7134</v>
      </c>
      <c r="R509" t="s">
        <v>7135</v>
      </c>
      <c r="S509" t="s">
        <v>7136</v>
      </c>
      <c r="T509">
        <v>6.3</v>
      </c>
      <c r="U509">
        <v>191578</v>
      </c>
      <c r="V509" s="12">
        <f>W509*1.40658152173913</f>
        <v>77361983.695652142</v>
      </c>
      <c r="W509" s="3">
        <v>55000000</v>
      </c>
      <c r="X509" s="13">
        <f>Y509*1.40658152173913</f>
        <v>147079357.17094561</v>
      </c>
      <c r="Y509" s="3">
        <v>104565114</v>
      </c>
      <c r="Z509" s="13">
        <f>AA509*1.40658152173913</f>
        <v>327343780.05589664</v>
      </c>
      <c r="AA509" s="3">
        <v>232722935</v>
      </c>
      <c r="AB509">
        <v>336</v>
      </c>
    </row>
    <row r="510" spans="1:28" x14ac:dyDescent="0.2">
      <c r="A510" t="s">
        <v>3902</v>
      </c>
      <c r="B510" t="s">
        <v>3903</v>
      </c>
      <c r="C510">
        <v>2001</v>
      </c>
      <c r="D510" s="1">
        <v>37258</v>
      </c>
      <c r="E510" t="s">
        <v>44048</v>
      </c>
      <c r="F510" t="s">
        <v>44045</v>
      </c>
      <c r="G510" t="s">
        <v>44036</v>
      </c>
      <c r="H510">
        <v>136</v>
      </c>
      <c r="I510" t="s">
        <v>3904</v>
      </c>
      <c r="J510" t="s">
        <v>26</v>
      </c>
      <c r="K510" t="s">
        <v>308</v>
      </c>
      <c r="M510" t="s">
        <v>1196</v>
      </c>
      <c r="N510" t="s">
        <v>3905</v>
      </c>
      <c r="O510" t="s">
        <v>3906</v>
      </c>
      <c r="P510" t="s">
        <v>160</v>
      </c>
      <c r="Q510" t="s">
        <v>3907</v>
      </c>
      <c r="R510" t="s">
        <v>3908</v>
      </c>
      <c r="S510" t="s">
        <v>3909</v>
      </c>
      <c r="T510">
        <v>6.9</v>
      </c>
      <c r="U510">
        <v>244825</v>
      </c>
      <c r="V510" s="12">
        <f>W510*1.46138339920949</f>
        <v>99374071.146245316</v>
      </c>
      <c r="W510" s="3">
        <v>68000000</v>
      </c>
      <c r="X510" s="13">
        <f>Y510*1.46138339920949</f>
        <v>147041977.57754979</v>
      </c>
      <c r="Y510" s="3">
        <v>100618344</v>
      </c>
      <c r="Z510" s="13">
        <f>AA510*1.46138339920949</f>
        <v>297228345.1301589</v>
      </c>
      <c r="AA510" s="3">
        <v>203388341</v>
      </c>
      <c r="AB510">
        <v>1299</v>
      </c>
    </row>
    <row r="511" spans="1:28" x14ac:dyDescent="0.2">
      <c r="A511" t="s">
        <v>6576</v>
      </c>
      <c r="B511" t="s">
        <v>6577</v>
      </c>
      <c r="C511">
        <v>2003</v>
      </c>
      <c r="D511" t="s">
        <v>3989</v>
      </c>
      <c r="E511" t="s">
        <v>1045</v>
      </c>
      <c r="F511" t="s">
        <v>44040</v>
      </c>
      <c r="H511">
        <v>92</v>
      </c>
      <c r="I511" t="s">
        <v>25</v>
      </c>
      <c r="J511" t="s">
        <v>26</v>
      </c>
      <c r="K511" t="s">
        <v>6578</v>
      </c>
      <c r="L511" t="s">
        <v>307</v>
      </c>
      <c r="M511" t="s">
        <v>1587</v>
      </c>
      <c r="N511" t="s">
        <v>6579</v>
      </c>
      <c r="O511" t="s">
        <v>6580</v>
      </c>
      <c r="P511" t="s">
        <v>447</v>
      </c>
      <c r="Q511" t="s">
        <v>6581</v>
      </c>
      <c r="R511" t="s">
        <v>6582</v>
      </c>
      <c r="S511" t="s">
        <v>6583</v>
      </c>
      <c r="T511">
        <v>5.6</v>
      </c>
      <c r="U511">
        <v>62578</v>
      </c>
      <c r="V511" s="12">
        <f>W511*1.40658152173913</f>
        <v>84394891.304347798</v>
      </c>
      <c r="W511" s="3">
        <v>60000000</v>
      </c>
      <c r="X511" s="13">
        <f>Y511*1.40658152173913</f>
        <v>146702318.77429888</v>
      </c>
      <c r="Y511" s="3">
        <v>104297061</v>
      </c>
      <c r="Z511" s="13">
        <f>AA511*1.40658152173913</f>
        <v>231289638.87030971</v>
      </c>
      <c r="AA511" s="3">
        <v>164433867</v>
      </c>
      <c r="AB511">
        <v>136</v>
      </c>
    </row>
    <row r="512" spans="1:28" x14ac:dyDescent="0.2">
      <c r="A512" t="s">
        <v>15925</v>
      </c>
      <c r="B512" t="s">
        <v>15926</v>
      </c>
      <c r="C512">
        <v>2007</v>
      </c>
      <c r="D512" s="1">
        <v>39300</v>
      </c>
      <c r="E512" t="s">
        <v>16512</v>
      </c>
      <c r="F512" t="s">
        <v>44044</v>
      </c>
      <c r="G512" t="s">
        <v>44042</v>
      </c>
      <c r="H512">
        <v>122</v>
      </c>
      <c r="I512" t="s">
        <v>25</v>
      </c>
      <c r="J512" t="s">
        <v>26</v>
      </c>
      <c r="K512" t="s">
        <v>209</v>
      </c>
      <c r="L512" t="s">
        <v>308</v>
      </c>
      <c r="M512" t="s">
        <v>1187</v>
      </c>
      <c r="N512" t="s">
        <v>2030</v>
      </c>
      <c r="O512" t="s">
        <v>15927</v>
      </c>
      <c r="P512" t="s">
        <v>386</v>
      </c>
      <c r="Q512" t="s">
        <v>15928</v>
      </c>
      <c r="R512" t="s">
        <v>15929</v>
      </c>
      <c r="S512" t="s">
        <v>15930</v>
      </c>
      <c r="T512">
        <v>6.9</v>
      </c>
      <c r="U512">
        <v>315076</v>
      </c>
      <c r="V512" s="12">
        <f>W512*1.24823238899982</f>
        <v>106099753.06498469</v>
      </c>
      <c r="W512" s="3">
        <v>85000000</v>
      </c>
      <c r="X512" s="13">
        <f>Y512*1.24823238899982</f>
        <v>146236321.02113453</v>
      </c>
      <c r="Y512" s="3">
        <v>117154724</v>
      </c>
      <c r="Z512" s="13">
        <f>AA512*144548551.06</f>
        <v>4.4999788725886584E+16</v>
      </c>
      <c r="AA512" s="3">
        <v>311312624</v>
      </c>
      <c r="AB512">
        <v>322</v>
      </c>
    </row>
    <row r="513" spans="1:28" x14ac:dyDescent="0.2">
      <c r="A513" t="s">
        <v>9107</v>
      </c>
      <c r="B513" t="s">
        <v>9108</v>
      </c>
      <c r="C513">
        <v>2005</v>
      </c>
      <c r="D513" t="s">
        <v>9109</v>
      </c>
      <c r="E513" t="s">
        <v>1045</v>
      </c>
      <c r="F513" t="s">
        <v>44044</v>
      </c>
      <c r="H513">
        <v>90</v>
      </c>
      <c r="I513" t="s">
        <v>25</v>
      </c>
      <c r="J513" t="s">
        <v>26</v>
      </c>
      <c r="K513" t="s">
        <v>308</v>
      </c>
      <c r="M513" t="s">
        <v>9110</v>
      </c>
      <c r="N513" t="s">
        <v>9111</v>
      </c>
      <c r="O513" t="s">
        <v>9112</v>
      </c>
      <c r="P513" t="s">
        <v>957</v>
      </c>
      <c r="Q513" t="s">
        <v>9113</v>
      </c>
      <c r="R513" t="s">
        <v>9114</v>
      </c>
      <c r="S513" t="s">
        <v>9115</v>
      </c>
      <c r="T513">
        <v>6.2</v>
      </c>
      <c r="U513">
        <v>132575</v>
      </c>
      <c r="V513" s="12">
        <f>W513*1.32519713261649</f>
        <v>132519713.261649</v>
      </c>
      <c r="W513" s="3">
        <v>100000000</v>
      </c>
      <c r="X513" s="13">
        <f>Y513*1.32519713261649</f>
        <v>146212626.70612931</v>
      </c>
      <c r="Y513" s="3">
        <v>110332737</v>
      </c>
      <c r="Z513" s="13">
        <f>AA513*1.32519713261649</f>
        <v>271243865.65329802</v>
      </c>
      <c r="AA513" s="3">
        <v>204681899</v>
      </c>
      <c r="AB513">
        <v>292</v>
      </c>
    </row>
    <row r="514" spans="1:28" hidden="1" x14ac:dyDescent="0.2">
      <c r="A514" t="s">
        <v>7546</v>
      </c>
      <c r="B514" t="s">
        <v>7547</v>
      </c>
      <c r="C514">
        <v>2004</v>
      </c>
      <c r="D514" t="s">
        <v>7200</v>
      </c>
      <c r="E514" t="s">
        <v>176</v>
      </c>
      <c r="F514" t="s">
        <v>44036</v>
      </c>
      <c r="G514" t="s">
        <v>44055</v>
      </c>
      <c r="H514">
        <v>132</v>
      </c>
      <c r="I514" t="s">
        <v>2470</v>
      </c>
      <c r="J514" t="s">
        <v>26</v>
      </c>
      <c r="K514" t="s">
        <v>307</v>
      </c>
      <c r="L514" t="s">
        <v>27</v>
      </c>
      <c r="M514" t="s">
        <v>7549</v>
      </c>
      <c r="N514" t="s">
        <v>7549</v>
      </c>
      <c r="O514" t="s">
        <v>7550</v>
      </c>
      <c r="P514" t="s">
        <v>4855</v>
      </c>
      <c r="Q514" t="s">
        <v>7551</v>
      </c>
      <c r="R514" t="s">
        <v>7552</v>
      </c>
      <c r="S514" t="s">
        <v>7553</v>
      </c>
      <c r="T514">
        <v>6.6</v>
      </c>
      <c r="U514">
        <v>14488</v>
      </c>
      <c r="W514"/>
      <c r="X514"/>
      <c r="Y514">
        <v>398278</v>
      </c>
      <c r="Z514"/>
      <c r="AA514">
        <v>3664858</v>
      </c>
      <c r="AB514">
        <v>69</v>
      </c>
    </row>
    <row r="515" spans="1:28" x14ac:dyDescent="0.2">
      <c r="A515" t="s">
        <v>27630</v>
      </c>
      <c r="B515" t="s">
        <v>27631</v>
      </c>
      <c r="C515">
        <v>2011</v>
      </c>
      <c r="D515" s="1">
        <v>40795</v>
      </c>
      <c r="E515" t="s">
        <v>16512</v>
      </c>
      <c r="F515" t="s">
        <v>44031</v>
      </c>
      <c r="G515" t="s">
        <v>44033</v>
      </c>
      <c r="H515">
        <v>112</v>
      </c>
      <c r="I515" t="s">
        <v>25</v>
      </c>
      <c r="J515" t="s">
        <v>26</v>
      </c>
      <c r="M515" t="s">
        <v>6621</v>
      </c>
      <c r="N515" t="s">
        <v>6621</v>
      </c>
      <c r="O515" t="s">
        <v>27632</v>
      </c>
      <c r="P515" t="s">
        <v>27633</v>
      </c>
      <c r="Q515" t="s">
        <v>27634</v>
      </c>
      <c r="R515" t="s">
        <v>27635</v>
      </c>
      <c r="S515" t="s">
        <v>27636</v>
      </c>
      <c r="T515">
        <v>7</v>
      </c>
      <c r="U515">
        <v>334427</v>
      </c>
      <c r="V515" s="12">
        <f>W515*1.1505830469594</f>
        <v>57529152.347970001</v>
      </c>
      <c r="W515" s="3">
        <v>50000000</v>
      </c>
      <c r="X515" s="13">
        <f>Y515*1.1505830469594</f>
        <v>146128855.25039706</v>
      </c>
      <c r="Y515" s="3">
        <v>127004179</v>
      </c>
      <c r="Z515" s="13">
        <f>AA515*1.1505830469594</f>
        <v>299262032.07378948</v>
      </c>
      <c r="AA515" s="3">
        <v>260095986</v>
      </c>
      <c r="AB515">
        <v>931</v>
      </c>
    </row>
    <row r="516" spans="1:28" x14ac:dyDescent="0.2">
      <c r="A516" t="s">
        <v>37632</v>
      </c>
      <c r="B516" t="s">
        <v>37633</v>
      </c>
      <c r="C516">
        <v>2020</v>
      </c>
      <c r="D516" t="s">
        <v>8162</v>
      </c>
      <c r="E516" t="s">
        <v>16512</v>
      </c>
      <c r="F516" t="s">
        <v>44031</v>
      </c>
      <c r="G516" t="s">
        <v>44038</v>
      </c>
      <c r="H516">
        <v>99</v>
      </c>
      <c r="I516" t="s">
        <v>12897</v>
      </c>
      <c r="J516" t="s">
        <v>26</v>
      </c>
      <c r="K516" t="s">
        <v>27</v>
      </c>
      <c r="M516" t="s">
        <v>37634</v>
      </c>
      <c r="N516" t="s">
        <v>37635</v>
      </c>
      <c r="O516" t="s">
        <v>37636</v>
      </c>
      <c r="P516" t="s">
        <v>37637</v>
      </c>
      <c r="Q516" t="s">
        <v>37638</v>
      </c>
      <c r="R516" t="s">
        <v>37639</v>
      </c>
      <c r="S516" t="s">
        <v>37640</v>
      </c>
      <c r="T516">
        <v>6.5</v>
      </c>
      <c r="U516">
        <v>74639</v>
      </c>
      <c r="V516" s="13">
        <f>W516</f>
        <v>85000000</v>
      </c>
      <c r="W516" s="3">
        <v>85000000</v>
      </c>
      <c r="X516" s="13">
        <f>Y516</f>
        <v>146066470</v>
      </c>
      <c r="Y516" s="3">
        <v>146066470</v>
      </c>
      <c r="Z516" s="13">
        <f>AA516</f>
        <v>306766470</v>
      </c>
      <c r="AA516" s="3">
        <v>306766470</v>
      </c>
      <c r="AB516">
        <v>1018</v>
      </c>
    </row>
    <row r="517" spans="1:28" x14ac:dyDescent="0.2">
      <c r="A517" t="s">
        <v>41159</v>
      </c>
      <c r="B517" t="s">
        <v>41160</v>
      </c>
      <c r="C517">
        <v>2019</v>
      </c>
      <c r="D517" s="1">
        <v>43713</v>
      </c>
      <c r="E517" t="s">
        <v>16512</v>
      </c>
      <c r="F517" t="s">
        <v>44031</v>
      </c>
      <c r="G517" t="s">
        <v>44038</v>
      </c>
      <c r="H517">
        <v>104</v>
      </c>
      <c r="I517" t="s">
        <v>41161</v>
      </c>
      <c r="J517" t="s">
        <v>26</v>
      </c>
      <c r="K517" t="s">
        <v>934</v>
      </c>
      <c r="M517" t="s">
        <v>20190</v>
      </c>
      <c r="N517" t="s">
        <v>41162</v>
      </c>
      <c r="O517" t="s">
        <v>41163</v>
      </c>
      <c r="P517" t="s">
        <v>5063</v>
      </c>
      <c r="Q517" t="s">
        <v>41164</v>
      </c>
      <c r="R517" t="s">
        <v>41165</v>
      </c>
      <c r="S517" t="s">
        <v>41166</v>
      </c>
      <c r="T517">
        <v>6.6</v>
      </c>
      <c r="U517">
        <v>130487</v>
      </c>
      <c r="V517" s="12">
        <f>W517*1.01233684194057</f>
        <v>151850526.29108551</v>
      </c>
      <c r="W517" s="3">
        <v>150000000</v>
      </c>
      <c r="X517" s="13">
        <f>Y517*1.01233684194057</f>
        <v>145883150.87639317</v>
      </c>
      <c r="Y517" s="3">
        <v>144105346</v>
      </c>
      <c r="Z517" s="13">
        <f>AA517*1.01233684194057</f>
        <v>438347264.51302385</v>
      </c>
      <c r="AA517" s="3">
        <v>433005346</v>
      </c>
      <c r="AB517">
        <v>901</v>
      </c>
    </row>
    <row r="518" spans="1:28" x14ac:dyDescent="0.2">
      <c r="A518" t="s">
        <v>8460</v>
      </c>
      <c r="B518" t="s">
        <v>8461</v>
      </c>
      <c r="C518">
        <v>2009</v>
      </c>
      <c r="D518" s="1">
        <v>39854</v>
      </c>
      <c r="E518" t="s">
        <v>44043</v>
      </c>
      <c r="F518" t="s">
        <v>44032</v>
      </c>
      <c r="G518" t="s">
        <v>44055</v>
      </c>
      <c r="H518">
        <v>153</v>
      </c>
      <c r="I518" t="s">
        <v>319</v>
      </c>
      <c r="J518" t="s">
        <v>26</v>
      </c>
      <c r="K518" t="s">
        <v>307</v>
      </c>
      <c r="L518" t="s">
        <v>27</v>
      </c>
      <c r="M518" t="s">
        <v>4203</v>
      </c>
      <c r="N518" t="s">
        <v>4203</v>
      </c>
      <c r="O518" t="s">
        <v>8462</v>
      </c>
      <c r="P518" t="s">
        <v>852</v>
      </c>
      <c r="Q518" t="s">
        <v>8463</v>
      </c>
      <c r="R518" t="s">
        <v>8464</v>
      </c>
      <c r="S518" t="s">
        <v>8465</v>
      </c>
      <c r="T518">
        <v>8.3000000000000007</v>
      </c>
      <c r="U518">
        <v>1229958</v>
      </c>
      <c r="V518" s="12">
        <f>W518*1.20636999678377</f>
        <v>84445899.774863899</v>
      </c>
      <c r="W518" s="3">
        <v>70000000</v>
      </c>
      <c r="X518" s="13">
        <f>Y518*1.20636999678377</f>
        <v>145416706.79234332</v>
      </c>
      <c r="Y518" s="3">
        <v>120540719</v>
      </c>
      <c r="Z518" s="13">
        <f>AA518*1.20636999678377</f>
        <v>387794498.50505459</v>
      </c>
      <c r="AA518" s="3">
        <v>321455689</v>
      </c>
      <c r="AB518">
        <v>1880</v>
      </c>
    </row>
    <row r="519" spans="1:28" x14ac:dyDescent="0.2">
      <c r="A519" t="s">
        <v>11109</v>
      </c>
      <c r="B519" t="s">
        <v>11110</v>
      </c>
      <c r="C519">
        <v>2005</v>
      </c>
      <c r="D519" t="s">
        <v>10688</v>
      </c>
      <c r="E519" t="s">
        <v>1045</v>
      </c>
      <c r="F519" t="s">
        <v>44036</v>
      </c>
      <c r="H519">
        <v>116</v>
      </c>
      <c r="I519" t="s">
        <v>25</v>
      </c>
      <c r="J519" t="s">
        <v>26</v>
      </c>
      <c r="K519" t="s">
        <v>308</v>
      </c>
      <c r="L519" t="s">
        <v>934</v>
      </c>
      <c r="M519" t="s">
        <v>11111</v>
      </c>
      <c r="N519" t="s">
        <v>11112</v>
      </c>
      <c r="O519" t="s">
        <v>11113</v>
      </c>
      <c r="P519" t="s">
        <v>11114</v>
      </c>
      <c r="Q519" t="s">
        <v>11115</v>
      </c>
      <c r="R519" t="s">
        <v>11116</v>
      </c>
      <c r="S519" t="s">
        <v>11117</v>
      </c>
      <c r="T519">
        <v>7.1</v>
      </c>
      <c r="U519">
        <v>387842</v>
      </c>
      <c r="V519" s="12">
        <f>W519*1.32519713261649</f>
        <v>34455125.448028736</v>
      </c>
      <c r="W519" s="3">
        <v>26000000</v>
      </c>
      <c r="X519" s="13">
        <f>Y519*1.32519713261649</f>
        <v>145041815.03946263</v>
      </c>
      <c r="Y519" s="3">
        <v>109449237</v>
      </c>
      <c r="Z519" s="13">
        <f>AA519*1.32519713261649</f>
        <v>235061671.7413983</v>
      </c>
      <c r="AA519" s="3">
        <v>177378645</v>
      </c>
      <c r="AB519">
        <v>591</v>
      </c>
    </row>
    <row r="520" spans="1:28" x14ac:dyDescent="0.2">
      <c r="A520" t="s">
        <v>3865</v>
      </c>
      <c r="B520" t="s">
        <v>3866</v>
      </c>
      <c r="C520">
        <v>2007</v>
      </c>
      <c r="D520" t="s">
        <v>3867</v>
      </c>
      <c r="E520" t="s">
        <v>16512</v>
      </c>
      <c r="F520" t="s">
        <v>44034</v>
      </c>
      <c r="G520" t="s">
        <v>44042</v>
      </c>
      <c r="H520">
        <v>110</v>
      </c>
      <c r="I520" t="s">
        <v>360</v>
      </c>
      <c r="J520" t="s">
        <v>26</v>
      </c>
      <c r="M520" t="s">
        <v>3868</v>
      </c>
      <c r="N520" t="s">
        <v>3869</v>
      </c>
      <c r="O520" t="s">
        <v>3870</v>
      </c>
      <c r="P520" t="s">
        <v>3871</v>
      </c>
      <c r="Q520" t="s">
        <v>3872</v>
      </c>
      <c r="R520" t="s">
        <v>3873</v>
      </c>
      <c r="S520" t="s">
        <v>3874</v>
      </c>
      <c r="T520">
        <v>5.2</v>
      </c>
      <c r="U520">
        <v>219971</v>
      </c>
      <c r="V520" s="12">
        <f>W520*1.24823238899982</f>
        <v>137305562.7899802</v>
      </c>
      <c r="W520" s="3">
        <v>110000000</v>
      </c>
      <c r="X520" s="13">
        <f>Y520*1.24823238899982</f>
        <v>144548551.05746099</v>
      </c>
      <c r="Y520" s="3">
        <v>115802596</v>
      </c>
      <c r="Z520" s="13">
        <f>AA520*144548551.06</f>
        <v>3.3063803279942848E+16</v>
      </c>
      <c r="AA520" s="3">
        <v>228738393</v>
      </c>
      <c r="AB520">
        <v>725</v>
      </c>
    </row>
    <row r="521" spans="1:28" x14ac:dyDescent="0.2">
      <c r="A521" t="s">
        <v>40083</v>
      </c>
      <c r="B521" t="s">
        <v>40084</v>
      </c>
      <c r="C521">
        <v>2018</v>
      </c>
      <c r="D521" t="s">
        <v>40085</v>
      </c>
      <c r="E521" t="s">
        <v>16512</v>
      </c>
      <c r="F521" t="s">
        <v>44038</v>
      </c>
      <c r="G521" t="s">
        <v>44044</v>
      </c>
      <c r="H521">
        <v>110</v>
      </c>
      <c r="I521" t="s">
        <v>25</v>
      </c>
      <c r="J521" t="s">
        <v>26</v>
      </c>
      <c r="K521" t="s">
        <v>944</v>
      </c>
      <c r="L521" t="s">
        <v>27</v>
      </c>
      <c r="M521" t="s">
        <v>7174</v>
      </c>
      <c r="N521" t="s">
        <v>40086</v>
      </c>
      <c r="O521" t="s">
        <v>40087</v>
      </c>
      <c r="P521" t="s">
        <v>1516</v>
      </c>
      <c r="Q521" t="s">
        <v>40088</v>
      </c>
      <c r="R521" t="s">
        <v>40089</v>
      </c>
      <c r="S521" t="s">
        <v>40090</v>
      </c>
      <c r="T521">
        <v>6.2</v>
      </c>
      <c r="U521">
        <v>177206</v>
      </c>
      <c r="V521" s="12">
        <f>W521*1.03068014830331</f>
        <v>72147610.381231695</v>
      </c>
      <c r="W521" s="3">
        <v>70000000</v>
      </c>
      <c r="X521" s="13">
        <f>Y521*1.03068014830331</f>
        <v>144520641.84837896</v>
      </c>
      <c r="Y521" s="3">
        <v>140218711</v>
      </c>
      <c r="Z521" s="13">
        <f>AA521*1.03068014830331</f>
        <v>306852765.20615023</v>
      </c>
      <c r="AA521" s="3">
        <v>297718711</v>
      </c>
      <c r="AB521">
        <v>1038</v>
      </c>
    </row>
    <row r="522" spans="1:28" hidden="1" x14ac:dyDescent="0.2">
      <c r="A522" t="s">
        <v>7614</v>
      </c>
      <c r="B522" t="s">
        <v>7615</v>
      </c>
      <c r="C522">
        <v>2005</v>
      </c>
      <c r="D522" t="s">
        <v>7222</v>
      </c>
      <c r="E522" t="s">
        <v>176</v>
      </c>
      <c r="F522" t="s">
        <v>44036</v>
      </c>
      <c r="H522">
        <v>106</v>
      </c>
      <c r="I522" t="s">
        <v>25</v>
      </c>
      <c r="J522" t="s">
        <v>26</v>
      </c>
      <c r="K522" t="s">
        <v>934</v>
      </c>
      <c r="M522" t="s">
        <v>7616</v>
      </c>
      <c r="N522" t="s">
        <v>7617</v>
      </c>
      <c r="O522" t="s">
        <v>7618</v>
      </c>
      <c r="P522" t="s">
        <v>6012</v>
      </c>
      <c r="Q522" t="s">
        <v>7619</v>
      </c>
      <c r="R522" t="s">
        <v>7620</v>
      </c>
      <c r="S522" t="s">
        <v>7621</v>
      </c>
      <c r="T522">
        <v>6.3</v>
      </c>
      <c r="U522">
        <v>23144</v>
      </c>
      <c r="W522"/>
      <c r="X522"/>
      <c r="Y522">
        <v>10284523</v>
      </c>
      <c r="Z522"/>
      <c r="AA522">
        <v>11675161</v>
      </c>
      <c r="AB522">
        <v>277</v>
      </c>
    </row>
    <row r="523" spans="1:28" x14ac:dyDescent="0.2">
      <c r="A523" t="s">
        <v>9098</v>
      </c>
      <c r="B523" t="s">
        <v>9099</v>
      </c>
      <c r="C523">
        <v>2008</v>
      </c>
      <c r="D523" t="s">
        <v>9100</v>
      </c>
      <c r="E523" t="s">
        <v>1045</v>
      </c>
      <c r="F523" t="s">
        <v>44032</v>
      </c>
      <c r="G523" t="s">
        <v>44036</v>
      </c>
      <c r="H523">
        <v>88</v>
      </c>
      <c r="I523" t="s">
        <v>319</v>
      </c>
      <c r="J523" t="s">
        <v>26</v>
      </c>
      <c r="M523" t="s">
        <v>9101</v>
      </c>
      <c r="N523" t="s">
        <v>9102</v>
      </c>
      <c r="O523" t="s">
        <v>9103</v>
      </c>
      <c r="P523" t="s">
        <v>8677</v>
      </c>
      <c r="Q523" t="s">
        <v>9104</v>
      </c>
      <c r="R523" t="s">
        <v>9105</v>
      </c>
      <c r="S523" t="s">
        <v>9106</v>
      </c>
      <c r="T523">
        <v>5.7</v>
      </c>
      <c r="U523">
        <v>61716</v>
      </c>
      <c r="V523" s="12">
        <f>W523*1.20207800169993</f>
        <v>96166240.13599439</v>
      </c>
      <c r="W523" s="3">
        <v>80000000</v>
      </c>
      <c r="X523" s="13">
        <f>Y523*1.20207800169993</f>
        <v>144424911.67535985</v>
      </c>
      <c r="Y523" s="3">
        <v>120146040</v>
      </c>
      <c r="Z523" s="13">
        <f>AA523*1.20207800169993</f>
        <v>197276291.71321812</v>
      </c>
      <c r="AA523" s="3">
        <v>164112721</v>
      </c>
      <c r="AB523">
        <v>152</v>
      </c>
    </row>
    <row r="524" spans="1:28" x14ac:dyDescent="0.2">
      <c r="A524" t="s">
        <v>42569</v>
      </c>
      <c r="B524" t="s">
        <v>42570</v>
      </c>
      <c r="C524">
        <v>2019</v>
      </c>
      <c r="D524" t="s">
        <v>42571</v>
      </c>
      <c r="E524" t="s">
        <v>1045</v>
      </c>
      <c r="F524" t="s">
        <v>44032</v>
      </c>
      <c r="H524">
        <v>161</v>
      </c>
      <c r="I524" t="s">
        <v>35228</v>
      </c>
      <c r="J524" t="s">
        <v>26</v>
      </c>
      <c r="K524" t="s">
        <v>64</v>
      </c>
      <c r="L524" t="s">
        <v>308</v>
      </c>
      <c r="M524" t="s">
        <v>4203</v>
      </c>
      <c r="N524" t="s">
        <v>4203</v>
      </c>
      <c r="O524" t="s">
        <v>42572</v>
      </c>
      <c r="P524" t="s">
        <v>759</v>
      </c>
      <c r="Q524" t="s">
        <v>42573</v>
      </c>
      <c r="R524" t="s">
        <v>42574</v>
      </c>
      <c r="S524" t="s">
        <v>42575</v>
      </c>
      <c r="T524">
        <v>7.6</v>
      </c>
      <c r="U524">
        <v>507214</v>
      </c>
      <c r="V524" s="12">
        <f>W524*1.01233684194057</f>
        <v>91110315.774651304</v>
      </c>
      <c r="W524" s="3">
        <v>90000000</v>
      </c>
      <c r="X524" s="13">
        <f>Y524*1.01233684194057</f>
        <v>144260761.63143605</v>
      </c>
      <c r="Y524" s="3">
        <v>142502728</v>
      </c>
      <c r="Z524" s="13">
        <f>AA524*1.01233684194057</f>
        <v>378961844.14542186</v>
      </c>
      <c r="AA524" s="3">
        <v>374343626</v>
      </c>
      <c r="AB524">
        <v>5166</v>
      </c>
    </row>
    <row r="525" spans="1:28" x14ac:dyDescent="0.2">
      <c r="A525" t="s">
        <v>5299</v>
      </c>
      <c r="B525" t="s">
        <v>5300</v>
      </c>
      <c r="C525">
        <v>2003</v>
      </c>
      <c r="D525" s="1">
        <v>37715</v>
      </c>
      <c r="E525" t="s">
        <v>16512</v>
      </c>
      <c r="F525" t="s">
        <v>44044</v>
      </c>
      <c r="H525">
        <v>103</v>
      </c>
      <c r="I525" t="s">
        <v>5301</v>
      </c>
      <c r="J525" t="s">
        <v>26</v>
      </c>
      <c r="K525" t="s">
        <v>2390</v>
      </c>
      <c r="L525" t="s">
        <v>64</v>
      </c>
      <c r="M525" t="s">
        <v>3868</v>
      </c>
      <c r="N525" t="s">
        <v>3868</v>
      </c>
      <c r="O525" t="s">
        <v>5302</v>
      </c>
      <c r="P525" t="s">
        <v>1278</v>
      </c>
      <c r="Q525" t="s">
        <v>5303</v>
      </c>
      <c r="R525" t="s">
        <v>5304</v>
      </c>
      <c r="S525" t="s">
        <v>5305</v>
      </c>
      <c r="T525">
        <v>5.3</v>
      </c>
      <c r="U525">
        <v>204269</v>
      </c>
      <c r="V525" s="12">
        <f>W525*1.40658152173913</f>
        <v>109713358.69565214</v>
      </c>
      <c r="W525" s="3">
        <v>78000000</v>
      </c>
      <c r="X525" s="13">
        <f>Y525*1.40658152173913</f>
        <v>144235817.59292388</v>
      </c>
      <c r="Y525" s="3">
        <v>102543518</v>
      </c>
      <c r="Z525" s="13">
        <f>AA525*1.40658152173913</f>
        <v>252030880.40922818</v>
      </c>
      <c r="AA525" s="3">
        <v>179179718</v>
      </c>
      <c r="AB525">
        <v>1048</v>
      </c>
    </row>
    <row r="526" spans="1:28" x14ac:dyDescent="0.2">
      <c r="A526" t="s">
        <v>12879</v>
      </c>
      <c r="B526" t="s">
        <v>12880</v>
      </c>
      <c r="C526">
        <v>2009</v>
      </c>
      <c r="D526" t="s">
        <v>9883</v>
      </c>
      <c r="E526" t="s">
        <v>44037</v>
      </c>
      <c r="F526" t="s">
        <v>44047</v>
      </c>
      <c r="G526" t="s">
        <v>44031</v>
      </c>
      <c r="H526">
        <v>88</v>
      </c>
      <c r="I526" t="s">
        <v>25</v>
      </c>
      <c r="J526" t="s">
        <v>308</v>
      </c>
      <c r="K526" t="s">
        <v>26</v>
      </c>
      <c r="M526" t="s">
        <v>12881</v>
      </c>
      <c r="N526" t="s">
        <v>2195</v>
      </c>
      <c r="O526" t="s">
        <v>12882</v>
      </c>
      <c r="P526" t="s">
        <v>12883</v>
      </c>
      <c r="Q526" t="s">
        <v>12884</v>
      </c>
      <c r="R526" t="s">
        <v>12885</v>
      </c>
      <c r="S526" t="s">
        <v>12886</v>
      </c>
      <c r="T526">
        <v>5.0999999999999996</v>
      </c>
      <c r="U526">
        <v>41904</v>
      </c>
      <c r="V526" s="12">
        <f>W526*1.20636999678377</f>
        <v>180955499.51756549</v>
      </c>
      <c r="W526" s="3">
        <v>150000000</v>
      </c>
      <c r="X526" s="13">
        <f>Y526*1.20636999678377</f>
        <v>144084935.84076387</v>
      </c>
      <c r="Y526" s="3">
        <v>119436770</v>
      </c>
      <c r="Z526" s="13">
        <f>AA526*1.20636999678377</f>
        <v>353246657.90540045</v>
      </c>
      <c r="AA526" s="3">
        <v>292817841</v>
      </c>
      <c r="AB526">
        <v>96</v>
      </c>
    </row>
    <row r="527" spans="1:28" x14ac:dyDescent="0.2">
      <c r="A527" t="s">
        <v>33074</v>
      </c>
      <c r="B527" t="s">
        <v>33075</v>
      </c>
      <c r="C527">
        <v>2014</v>
      </c>
      <c r="D527" t="s">
        <v>32090</v>
      </c>
      <c r="E527" t="s">
        <v>44037</v>
      </c>
      <c r="F527" t="s">
        <v>44031</v>
      </c>
      <c r="G527" t="s">
        <v>44038</v>
      </c>
      <c r="H527">
        <v>101</v>
      </c>
      <c r="I527" t="s">
        <v>25</v>
      </c>
      <c r="J527" t="s">
        <v>26</v>
      </c>
      <c r="K527" t="s">
        <v>4428</v>
      </c>
      <c r="M527" t="s">
        <v>12956</v>
      </c>
      <c r="N527" t="s">
        <v>33076</v>
      </c>
      <c r="O527" t="s">
        <v>33077</v>
      </c>
      <c r="P527" t="s">
        <v>33078</v>
      </c>
      <c r="Q527" t="s">
        <v>33079</v>
      </c>
      <c r="R527" t="s">
        <v>33080</v>
      </c>
      <c r="S527" t="s">
        <v>33081</v>
      </c>
      <c r="T527">
        <v>6.3</v>
      </c>
      <c r="U527">
        <v>77968</v>
      </c>
      <c r="V527" s="12">
        <f>W527*1.09324733035956</f>
        <v>112604475.02703469</v>
      </c>
      <c r="W527" s="3">
        <v>103000000</v>
      </c>
      <c r="X527" s="13">
        <f>Y527*1.09324733035956</f>
        <v>143804042.9034245</v>
      </c>
      <c r="Y527" s="3">
        <v>131538435</v>
      </c>
      <c r="Z527" s="13">
        <f>AA527*1.09324733035956</f>
        <v>545291124.5940094</v>
      </c>
      <c r="AA527" s="3">
        <v>498781117</v>
      </c>
      <c r="AB527">
        <v>116</v>
      </c>
    </row>
    <row r="528" spans="1:28" x14ac:dyDescent="0.2">
      <c r="A528" t="s">
        <v>2247</v>
      </c>
      <c r="B528" t="s">
        <v>2248</v>
      </c>
      <c r="C528">
        <v>2000</v>
      </c>
      <c r="D528" t="s">
        <v>2249</v>
      </c>
      <c r="E528" t="s">
        <v>176</v>
      </c>
      <c r="F528" t="s">
        <v>44045</v>
      </c>
      <c r="G528" t="s">
        <v>44033</v>
      </c>
      <c r="H528">
        <v>106</v>
      </c>
      <c r="I528" t="s">
        <v>25</v>
      </c>
      <c r="J528" t="s">
        <v>26</v>
      </c>
      <c r="M528" t="s">
        <v>2250</v>
      </c>
      <c r="N528" t="s">
        <v>2250</v>
      </c>
      <c r="O528" t="s">
        <v>2251</v>
      </c>
      <c r="P528" t="s">
        <v>1459</v>
      </c>
      <c r="Q528" t="s">
        <v>2252</v>
      </c>
      <c r="R528" t="s">
        <v>2253</v>
      </c>
      <c r="S528" t="s">
        <v>2254</v>
      </c>
      <c r="T528">
        <v>7.3</v>
      </c>
      <c r="U528">
        <v>380103</v>
      </c>
      <c r="V528" s="12">
        <f>W528*1.5029674796748</f>
        <v>112722560.97561</v>
      </c>
      <c r="W528" s="3">
        <v>75000000</v>
      </c>
      <c r="X528" s="13">
        <f>Y528*1.5029674796748</f>
        <v>142798952.71735802</v>
      </c>
      <c r="Y528" s="3">
        <v>95011339</v>
      </c>
      <c r="Z528" s="13">
        <f>AA528*1.5029674796748</f>
        <v>372913466.98101705</v>
      </c>
      <c r="AA528" s="3">
        <v>248118121</v>
      </c>
      <c r="AB528">
        <v>1500</v>
      </c>
    </row>
    <row r="529" spans="1:28" hidden="1" x14ac:dyDescent="0.2">
      <c r="A529" t="s">
        <v>7667</v>
      </c>
      <c r="B529" t="s">
        <v>7668</v>
      </c>
      <c r="C529">
        <v>2003</v>
      </c>
      <c r="D529" s="1">
        <v>37748</v>
      </c>
      <c r="E529" t="s">
        <v>16512</v>
      </c>
      <c r="F529" t="s">
        <v>44032</v>
      </c>
      <c r="G529" t="s">
        <v>44042</v>
      </c>
      <c r="H529">
        <v>155</v>
      </c>
      <c r="I529" t="s">
        <v>2213</v>
      </c>
      <c r="J529" t="s">
        <v>934</v>
      </c>
      <c r="M529" t="s">
        <v>7669</v>
      </c>
      <c r="N529" t="s">
        <v>7670</v>
      </c>
      <c r="O529" t="s">
        <v>7671</v>
      </c>
      <c r="P529" t="s">
        <v>4164</v>
      </c>
      <c r="Q529" t="s">
        <v>7672</v>
      </c>
      <c r="R529" t="s">
        <v>7673</v>
      </c>
      <c r="S529" t="s">
        <v>7674</v>
      </c>
      <c r="T529">
        <v>4.7</v>
      </c>
      <c r="U529">
        <v>19131</v>
      </c>
      <c r="W529">
        <v>9000000</v>
      </c>
      <c r="X529"/>
      <c r="Y529"/>
      <c r="Z529"/>
      <c r="AA529">
        <v>14902587</v>
      </c>
      <c r="AB529">
        <v>214</v>
      </c>
    </row>
    <row r="530" spans="1:28" x14ac:dyDescent="0.2">
      <c r="A530" t="s">
        <v>25237</v>
      </c>
      <c r="B530" t="s">
        <v>25238</v>
      </c>
      <c r="C530">
        <v>2012</v>
      </c>
      <c r="D530" t="s">
        <v>25239</v>
      </c>
      <c r="E530" t="s">
        <v>44043</v>
      </c>
      <c r="F530" t="s">
        <v>44045</v>
      </c>
      <c r="G530" t="s">
        <v>44033</v>
      </c>
      <c r="H530">
        <v>124</v>
      </c>
      <c r="I530" t="s">
        <v>229</v>
      </c>
      <c r="J530" t="s">
        <v>26</v>
      </c>
      <c r="K530" t="s">
        <v>454</v>
      </c>
      <c r="M530" t="s">
        <v>1005</v>
      </c>
      <c r="N530" t="s">
        <v>25240</v>
      </c>
      <c r="O530" t="s">
        <v>25241</v>
      </c>
      <c r="P530" t="s">
        <v>25242</v>
      </c>
      <c r="Q530" t="s">
        <v>25243</v>
      </c>
      <c r="R530" t="s">
        <v>25244</v>
      </c>
      <c r="S530" t="s">
        <v>25245</v>
      </c>
      <c r="T530">
        <v>7</v>
      </c>
      <c r="U530">
        <v>560484</v>
      </c>
      <c r="V530" s="12">
        <f>W530*1.12725506764114</f>
        <v>146543158.79334819</v>
      </c>
      <c r="W530" s="3">
        <v>130000000</v>
      </c>
      <c r="X530" s="13">
        <f>Y530*1.12725506764114</f>
        <v>142571933.87947413</v>
      </c>
      <c r="Y530" s="3">
        <v>126477084</v>
      </c>
      <c r="Z530" s="13">
        <f>AA530*1.12725506764114</f>
        <v>454683369.23595107</v>
      </c>
      <c r="AA530" s="3">
        <v>403354469</v>
      </c>
      <c r="AB530">
        <v>2552</v>
      </c>
    </row>
    <row r="531" spans="1:28" hidden="1" x14ac:dyDescent="0.2">
      <c r="A531" t="s">
        <v>7683</v>
      </c>
      <c r="B531" t="s">
        <v>7684</v>
      </c>
      <c r="C531">
        <v>2003</v>
      </c>
      <c r="D531" t="s">
        <v>5264</v>
      </c>
      <c r="E531" t="s">
        <v>16512</v>
      </c>
      <c r="F531" t="s">
        <v>44032</v>
      </c>
      <c r="G531" t="s">
        <v>44042</v>
      </c>
      <c r="H531">
        <v>98</v>
      </c>
      <c r="I531" t="s">
        <v>25</v>
      </c>
      <c r="J531" t="s">
        <v>26</v>
      </c>
      <c r="M531" t="s">
        <v>2735</v>
      </c>
      <c r="N531" t="s">
        <v>7685</v>
      </c>
      <c r="O531" t="s">
        <v>7686</v>
      </c>
      <c r="P531" t="s">
        <v>2738</v>
      </c>
      <c r="Q531" t="s">
        <v>2738</v>
      </c>
      <c r="R531" t="s">
        <v>7687</v>
      </c>
      <c r="S531" t="s">
        <v>7688</v>
      </c>
      <c r="T531">
        <v>6.2</v>
      </c>
      <c r="U531">
        <v>18384</v>
      </c>
      <c r="W531">
        <v>17000000</v>
      </c>
      <c r="X531"/>
      <c r="Y531"/>
      <c r="Z531"/>
      <c r="AA531">
        <v>293671</v>
      </c>
      <c r="AB531">
        <v>115</v>
      </c>
    </row>
    <row r="532" spans="1:28" hidden="1" x14ac:dyDescent="0.2">
      <c r="A532" t="s">
        <v>7689</v>
      </c>
      <c r="B532" t="s">
        <v>7690</v>
      </c>
      <c r="C532">
        <v>2003</v>
      </c>
      <c r="D532" t="s">
        <v>5051</v>
      </c>
      <c r="E532" t="s">
        <v>16512</v>
      </c>
      <c r="F532" t="s">
        <v>44038</v>
      </c>
      <c r="H532">
        <v>90</v>
      </c>
      <c r="I532" t="s">
        <v>5839</v>
      </c>
      <c r="J532" t="s">
        <v>74</v>
      </c>
      <c r="K532" t="s">
        <v>26</v>
      </c>
      <c r="M532" t="s">
        <v>4350</v>
      </c>
      <c r="N532" t="s">
        <v>7691</v>
      </c>
      <c r="O532" t="s">
        <v>7692</v>
      </c>
      <c r="P532" t="s">
        <v>4352</v>
      </c>
      <c r="Q532" t="s">
        <v>4353</v>
      </c>
      <c r="R532" t="s">
        <v>7693</v>
      </c>
      <c r="S532" t="s">
        <v>7694</v>
      </c>
      <c r="T532">
        <v>6.7</v>
      </c>
      <c r="U532">
        <v>18750</v>
      </c>
      <c r="W532" t="s">
        <v>7590</v>
      </c>
      <c r="X532"/>
      <c r="Y532"/>
      <c r="Z532"/>
      <c r="AA532">
        <v>3930933</v>
      </c>
      <c r="AB532">
        <v>32</v>
      </c>
    </row>
    <row r="533" spans="1:28" x14ac:dyDescent="0.2">
      <c r="A533" t="s">
        <v>26889</v>
      </c>
      <c r="B533" t="s">
        <v>26890</v>
      </c>
      <c r="C533">
        <v>2012</v>
      </c>
      <c r="D533" s="1">
        <v>40942</v>
      </c>
      <c r="E533" t="s">
        <v>16512</v>
      </c>
      <c r="F533" t="s">
        <v>44042</v>
      </c>
      <c r="H533">
        <v>115</v>
      </c>
      <c r="I533" t="s">
        <v>26891</v>
      </c>
      <c r="J533" t="s">
        <v>26</v>
      </c>
      <c r="K533" t="s">
        <v>13503</v>
      </c>
      <c r="M533" t="s">
        <v>19542</v>
      </c>
      <c r="N533" t="s">
        <v>26892</v>
      </c>
      <c r="O533" t="s">
        <v>26893</v>
      </c>
      <c r="P533" t="s">
        <v>416</v>
      </c>
      <c r="Q533" t="s">
        <v>26894</v>
      </c>
      <c r="R533" t="s">
        <v>26895</v>
      </c>
      <c r="S533" t="s">
        <v>26896</v>
      </c>
      <c r="T533">
        <v>6.7</v>
      </c>
      <c r="U533">
        <v>202221</v>
      </c>
      <c r="V533" s="12">
        <f>W533*1.12725506764114</f>
        <v>95816680.749496892</v>
      </c>
      <c r="W533" s="3">
        <v>85000000</v>
      </c>
      <c r="X533" s="13">
        <f>Y533*1.12725506764114</f>
        <v>142455093.89171314</v>
      </c>
      <c r="Y533" s="3">
        <v>126373434</v>
      </c>
      <c r="Z533" s="13">
        <f>AA533*1.12725506764114</f>
        <v>234554956.5417867</v>
      </c>
      <c r="AA533" s="3">
        <v>208076205</v>
      </c>
      <c r="AB533">
        <v>318</v>
      </c>
    </row>
    <row r="534" spans="1:28" x14ac:dyDescent="0.2">
      <c r="A534" t="s">
        <v>6312</v>
      </c>
      <c r="B534" t="s">
        <v>6313</v>
      </c>
      <c r="C534">
        <v>2003</v>
      </c>
      <c r="D534" t="s">
        <v>4185</v>
      </c>
      <c r="E534" t="s">
        <v>44043</v>
      </c>
      <c r="F534" t="s">
        <v>44038</v>
      </c>
      <c r="G534" t="s">
        <v>44040</v>
      </c>
      <c r="H534">
        <v>82</v>
      </c>
      <c r="I534" t="s">
        <v>25</v>
      </c>
      <c r="J534" t="s">
        <v>26</v>
      </c>
      <c r="M534" t="s">
        <v>6314</v>
      </c>
      <c r="N534" t="s">
        <v>6315</v>
      </c>
      <c r="O534" t="s">
        <v>6316</v>
      </c>
      <c r="P534" t="s">
        <v>278</v>
      </c>
      <c r="Q534" t="s">
        <v>6317</v>
      </c>
      <c r="R534" t="s">
        <v>6318</v>
      </c>
      <c r="S534" t="s">
        <v>6319</v>
      </c>
      <c r="T534">
        <v>3.9</v>
      </c>
      <c r="U534">
        <v>51054</v>
      </c>
      <c r="V534" s="12">
        <f>W534*1.40658152173913</f>
        <v>153317385.86956516</v>
      </c>
      <c r="W534" s="3">
        <v>109000000</v>
      </c>
      <c r="X534" s="13">
        <f>Y534*1.40658152173913</f>
        <v>142274715.21812496</v>
      </c>
      <c r="Y534" s="3">
        <v>101149285</v>
      </c>
      <c r="Z534" s="13">
        <f>AA534*1.40658152173913</f>
        <v>188426421.61277711</v>
      </c>
      <c r="AA534" s="3">
        <v>133960541</v>
      </c>
      <c r="AB534">
        <v>603</v>
      </c>
    </row>
    <row r="535" spans="1:28" hidden="1" x14ac:dyDescent="0.2">
      <c r="A535" t="s">
        <v>7712</v>
      </c>
      <c r="B535" t="s">
        <v>7713</v>
      </c>
      <c r="C535">
        <v>2002</v>
      </c>
      <c r="D535" s="1">
        <v>38480</v>
      </c>
      <c r="E535" t="s">
        <v>16512</v>
      </c>
      <c r="F535" t="s">
        <v>44031</v>
      </c>
      <c r="G535" t="s">
        <v>44033</v>
      </c>
      <c r="H535">
        <v>116</v>
      </c>
      <c r="I535" t="s">
        <v>2213</v>
      </c>
      <c r="J535" t="s">
        <v>934</v>
      </c>
      <c r="K535" t="s">
        <v>26</v>
      </c>
      <c r="L535" t="s">
        <v>209</v>
      </c>
      <c r="M535" t="s">
        <v>7714</v>
      </c>
      <c r="N535" t="s">
        <v>7715</v>
      </c>
      <c r="O535" t="s">
        <v>7716</v>
      </c>
      <c r="P535" t="s">
        <v>7717</v>
      </c>
      <c r="Q535" t="s">
        <v>7718</v>
      </c>
      <c r="R535" t="s">
        <v>7719</v>
      </c>
      <c r="S535" t="s">
        <v>7720</v>
      </c>
      <c r="T535">
        <v>6.4</v>
      </c>
      <c r="U535">
        <v>10966</v>
      </c>
      <c r="W535"/>
      <c r="X535"/>
      <c r="Y535">
        <v>73060</v>
      </c>
      <c r="Z535"/>
      <c r="AA535">
        <v>9978256</v>
      </c>
      <c r="AB535">
        <v>105</v>
      </c>
    </row>
    <row r="536" spans="1:28" x14ac:dyDescent="0.2">
      <c r="A536" t="s">
        <v>35192</v>
      </c>
      <c r="B536" t="s">
        <v>35193</v>
      </c>
      <c r="C536">
        <v>2015</v>
      </c>
      <c r="D536" t="s">
        <v>26907</v>
      </c>
      <c r="E536" t="s">
        <v>16512</v>
      </c>
      <c r="F536" t="s">
        <v>44031</v>
      </c>
      <c r="G536" t="s">
        <v>44033</v>
      </c>
      <c r="H536">
        <v>119</v>
      </c>
      <c r="I536" t="s">
        <v>433</v>
      </c>
      <c r="J536" t="s">
        <v>26</v>
      </c>
      <c r="M536" t="s">
        <v>11277</v>
      </c>
      <c r="N536" t="s">
        <v>35194</v>
      </c>
      <c r="O536" t="s">
        <v>35195</v>
      </c>
      <c r="P536" t="s">
        <v>4951</v>
      </c>
      <c r="Q536" t="s">
        <v>35196</v>
      </c>
      <c r="R536" t="s">
        <v>35197</v>
      </c>
      <c r="S536" t="s">
        <v>35198</v>
      </c>
      <c r="T536">
        <v>6.2</v>
      </c>
      <c r="U536">
        <v>212844</v>
      </c>
      <c r="V536" s="12">
        <f>W536*1.09195121025074</f>
        <v>120114633.1275814</v>
      </c>
      <c r="W536" s="3">
        <v>110000000</v>
      </c>
      <c r="X536" s="13">
        <f>Y536*1.09195121025074</f>
        <v>142149195.21971822</v>
      </c>
      <c r="Y536" s="3">
        <v>130179072</v>
      </c>
      <c r="Z536" s="13">
        <f>AA536*1.09195121025074</f>
        <v>324312268.80517811</v>
      </c>
      <c r="AA536" s="3">
        <v>297002527</v>
      </c>
      <c r="AB536">
        <v>315</v>
      </c>
    </row>
    <row r="537" spans="1:28" x14ac:dyDescent="0.2">
      <c r="A537" t="s">
        <v>33756</v>
      </c>
      <c r="B537" t="s">
        <v>33757</v>
      </c>
      <c r="C537">
        <v>2015</v>
      </c>
      <c r="D537" s="1">
        <v>42135</v>
      </c>
      <c r="E537" t="s">
        <v>44037</v>
      </c>
      <c r="F537" t="s">
        <v>44038</v>
      </c>
      <c r="G537" t="s">
        <v>44040</v>
      </c>
      <c r="H537">
        <v>88</v>
      </c>
      <c r="I537" t="s">
        <v>25</v>
      </c>
      <c r="J537" t="s">
        <v>26</v>
      </c>
      <c r="M537" t="s">
        <v>33758</v>
      </c>
      <c r="N537" t="s">
        <v>33759</v>
      </c>
      <c r="O537" t="s">
        <v>33760</v>
      </c>
      <c r="P537" t="s">
        <v>33761</v>
      </c>
      <c r="Q537" t="s">
        <v>33762</v>
      </c>
      <c r="R537" t="s">
        <v>33763</v>
      </c>
      <c r="S537" t="s">
        <v>33764</v>
      </c>
      <c r="T537">
        <v>7.1</v>
      </c>
      <c r="U537">
        <v>41469</v>
      </c>
      <c r="V537" s="12">
        <f>W537*1.09195121025074</f>
        <v>108103169.81482327</v>
      </c>
      <c r="W537" s="3">
        <v>99000000</v>
      </c>
      <c r="X537" s="13">
        <f>Y537*1.09195121025074</f>
        <v>142148473.43996826</v>
      </c>
      <c r="Y537" s="3">
        <v>130178411</v>
      </c>
      <c r="Z537" s="13">
        <f>AA537*1.09195121025074</f>
        <v>268874545.74415725</v>
      </c>
      <c r="AA537" s="3">
        <v>246233113</v>
      </c>
      <c r="AB537">
        <v>199</v>
      </c>
    </row>
    <row r="538" spans="1:28" x14ac:dyDescent="0.2">
      <c r="A538" t="s">
        <v>13360</v>
      </c>
      <c r="B538" t="s">
        <v>13361</v>
      </c>
      <c r="C538">
        <v>2019</v>
      </c>
      <c r="D538" s="1">
        <v>43528</v>
      </c>
      <c r="E538" t="s">
        <v>16512</v>
      </c>
      <c r="F538" t="s">
        <v>44031</v>
      </c>
      <c r="G538" t="s">
        <v>44038</v>
      </c>
      <c r="H538">
        <v>132</v>
      </c>
      <c r="I538" t="s">
        <v>433</v>
      </c>
      <c r="J538" t="s">
        <v>26</v>
      </c>
      <c r="K538" t="s">
        <v>308</v>
      </c>
      <c r="M538" t="s">
        <v>13362</v>
      </c>
      <c r="N538" t="s">
        <v>13363</v>
      </c>
      <c r="O538" t="s">
        <v>13364</v>
      </c>
      <c r="P538" t="s">
        <v>13365</v>
      </c>
      <c r="Q538" t="s">
        <v>13366</v>
      </c>
      <c r="R538" t="s">
        <v>13367</v>
      </c>
      <c r="S538" t="s">
        <v>13368</v>
      </c>
      <c r="T538">
        <v>7.1</v>
      </c>
      <c r="U538">
        <v>240858</v>
      </c>
      <c r="V538" s="12">
        <f>W538*1.01233684194057</f>
        <v>101233684.194057</v>
      </c>
      <c r="W538" s="3">
        <v>100000000</v>
      </c>
      <c r="X538" s="13">
        <f>Y538*1.01233684194057</f>
        <v>142103398.93300807</v>
      </c>
      <c r="Y538" s="3">
        <v>140371656</v>
      </c>
      <c r="Z538" s="13">
        <f>AA538*1.01233684194057</f>
        <v>370486590.47480065</v>
      </c>
      <c r="AA538" s="3">
        <v>365971656</v>
      </c>
      <c r="AB538">
        <v>2009</v>
      </c>
    </row>
    <row r="539" spans="1:28" x14ac:dyDescent="0.2">
      <c r="A539" t="s">
        <v>22017</v>
      </c>
      <c r="B539" t="s">
        <v>22018</v>
      </c>
      <c r="C539">
        <v>2011</v>
      </c>
      <c r="D539" s="1">
        <v>40850</v>
      </c>
      <c r="E539" t="s">
        <v>44037</v>
      </c>
      <c r="F539" t="s">
        <v>44031</v>
      </c>
      <c r="G539" t="s">
        <v>44038</v>
      </c>
      <c r="H539">
        <v>107</v>
      </c>
      <c r="I539" t="s">
        <v>25</v>
      </c>
      <c r="J539" t="s">
        <v>26</v>
      </c>
      <c r="M539" t="s">
        <v>2666</v>
      </c>
      <c r="N539" t="s">
        <v>6962</v>
      </c>
      <c r="O539" t="s">
        <v>22019</v>
      </c>
      <c r="P539" t="s">
        <v>125</v>
      </c>
      <c r="Q539" t="s">
        <v>22020</v>
      </c>
      <c r="R539" t="s">
        <v>22021</v>
      </c>
      <c r="S539" t="s">
        <v>22022</v>
      </c>
      <c r="T539">
        <v>7.2</v>
      </c>
      <c r="U539">
        <v>231174</v>
      </c>
      <c r="V539" s="12">
        <f>W539*1.1505830469594</f>
        <v>155328711.33951899</v>
      </c>
      <c r="W539" s="3">
        <v>135000000</v>
      </c>
      <c r="X539" s="13">
        <f>Y539*1.1505830469594</f>
        <v>142071241.29331535</v>
      </c>
      <c r="Y539" s="3">
        <v>123477607</v>
      </c>
      <c r="Z539" s="13">
        <f>AA539*1.1505830469594</f>
        <v>282726562.43262893</v>
      </c>
      <c r="AA539" s="3">
        <v>245724603</v>
      </c>
      <c r="AB539">
        <v>404</v>
      </c>
    </row>
    <row r="540" spans="1:28" x14ac:dyDescent="0.2">
      <c r="A540" t="s">
        <v>27989</v>
      </c>
      <c r="B540" t="s">
        <v>27990</v>
      </c>
      <c r="C540">
        <v>2018</v>
      </c>
      <c r="D540" t="s">
        <v>27991</v>
      </c>
      <c r="E540" t="s">
        <v>16512</v>
      </c>
      <c r="F540" t="s">
        <v>44031</v>
      </c>
      <c r="G540" t="s">
        <v>44033</v>
      </c>
      <c r="H540">
        <v>140</v>
      </c>
      <c r="I540" t="s">
        <v>11340</v>
      </c>
      <c r="J540" t="s">
        <v>26</v>
      </c>
      <c r="M540" t="s">
        <v>1159</v>
      </c>
      <c r="N540" t="s">
        <v>27992</v>
      </c>
      <c r="O540" t="s">
        <v>27993</v>
      </c>
      <c r="P540" t="s">
        <v>27994</v>
      </c>
      <c r="Q540" t="s">
        <v>27995</v>
      </c>
      <c r="R540" t="s">
        <v>27996</v>
      </c>
      <c r="S540" t="s">
        <v>27997</v>
      </c>
      <c r="T540">
        <v>7.5</v>
      </c>
      <c r="U540">
        <v>353913</v>
      </c>
      <c r="V540" s="12">
        <f>W540*1.03068014830331</f>
        <v>180369025.95307922</v>
      </c>
      <c r="W540" s="3">
        <v>175000000</v>
      </c>
      <c r="X540" s="13">
        <f>Y540*1.03068014830331</f>
        <v>141914526.89686826</v>
      </c>
      <c r="Y540" s="3">
        <v>137690172</v>
      </c>
      <c r="Z540" s="13">
        <f>AA540*1.03068014830331</f>
        <v>600776935.27134073</v>
      </c>
      <c r="AA540" s="3">
        <v>582893671</v>
      </c>
      <c r="AB540">
        <v>2009</v>
      </c>
    </row>
    <row r="541" spans="1:28" x14ac:dyDescent="0.2">
      <c r="A541" t="s">
        <v>6002</v>
      </c>
      <c r="B541" t="s">
        <v>6003</v>
      </c>
      <c r="C541">
        <v>2003</v>
      </c>
      <c r="D541" s="1">
        <v>37718</v>
      </c>
      <c r="E541" t="s">
        <v>16512</v>
      </c>
      <c r="F541" t="s">
        <v>44031</v>
      </c>
      <c r="G541" t="s">
        <v>44038</v>
      </c>
      <c r="H541">
        <v>106</v>
      </c>
      <c r="I541" t="s">
        <v>25</v>
      </c>
      <c r="J541" t="s">
        <v>26</v>
      </c>
      <c r="K541" t="s">
        <v>209</v>
      </c>
      <c r="L541" t="s">
        <v>308</v>
      </c>
      <c r="M541" t="s">
        <v>619</v>
      </c>
      <c r="N541" t="s">
        <v>6004</v>
      </c>
      <c r="O541" t="s">
        <v>6005</v>
      </c>
      <c r="P541" t="s">
        <v>622</v>
      </c>
      <c r="Q541" t="s">
        <v>623</v>
      </c>
      <c r="R541" t="s">
        <v>6006</v>
      </c>
      <c r="S541" t="s">
        <v>6007</v>
      </c>
      <c r="T541">
        <v>4.9000000000000004</v>
      </c>
      <c r="U541">
        <v>119317</v>
      </c>
      <c r="V541" s="12">
        <f>W541*1.40658152173913</f>
        <v>168789782.6086956</v>
      </c>
      <c r="W541" s="3">
        <v>120000000</v>
      </c>
      <c r="X541" s="13">
        <f>Y541*1.40658152173913</f>
        <v>141825770.9675054</v>
      </c>
      <c r="Y541" s="3">
        <v>100830111</v>
      </c>
      <c r="Z541" s="13">
        <f>AA541*1.40658152173913</f>
        <v>364551874.28297812</v>
      </c>
      <c r="AA541" s="3">
        <v>259175788</v>
      </c>
      <c r="AB541">
        <v>576</v>
      </c>
    </row>
    <row r="542" spans="1:28" hidden="1" x14ac:dyDescent="0.2">
      <c r="A542" t="s">
        <v>7771</v>
      </c>
      <c r="B542" t="s">
        <v>7772</v>
      </c>
      <c r="C542">
        <v>2003</v>
      </c>
      <c r="D542" t="s">
        <v>4333</v>
      </c>
      <c r="E542" t="s">
        <v>1045</v>
      </c>
      <c r="F542" t="s">
        <v>44032</v>
      </c>
      <c r="H542">
        <v>100</v>
      </c>
      <c r="I542" t="s">
        <v>7773</v>
      </c>
      <c r="J542" t="s">
        <v>496</v>
      </c>
      <c r="M542" t="s">
        <v>2648</v>
      </c>
      <c r="N542" t="s">
        <v>2648</v>
      </c>
      <c r="O542" t="s">
        <v>7774</v>
      </c>
      <c r="P542" t="s">
        <v>7775</v>
      </c>
      <c r="Q542" t="s">
        <v>7776</v>
      </c>
      <c r="R542" t="s">
        <v>7777</v>
      </c>
      <c r="S542" t="s">
        <v>7778</v>
      </c>
      <c r="T542">
        <v>7.3</v>
      </c>
      <c r="U542">
        <v>19008</v>
      </c>
      <c r="W542"/>
      <c r="X542"/>
      <c r="Y542">
        <v>3783</v>
      </c>
      <c r="Z542"/>
      <c r="AA542">
        <v>3783</v>
      </c>
      <c r="AB542">
        <v>37</v>
      </c>
    </row>
    <row r="543" spans="1:28" x14ac:dyDescent="0.2">
      <c r="A543" t="s">
        <v>24429</v>
      </c>
      <c r="B543" t="s">
        <v>24430</v>
      </c>
      <c r="C543">
        <v>2010</v>
      </c>
      <c r="D543" t="s">
        <v>13301</v>
      </c>
      <c r="E543" t="s">
        <v>16512</v>
      </c>
      <c r="F543" t="s">
        <v>44038</v>
      </c>
      <c r="G543" t="s">
        <v>44044</v>
      </c>
      <c r="H543">
        <v>107</v>
      </c>
      <c r="I543" t="s">
        <v>25</v>
      </c>
      <c r="J543" t="s">
        <v>26</v>
      </c>
      <c r="K543" t="s">
        <v>787</v>
      </c>
      <c r="M543" t="s">
        <v>8279</v>
      </c>
      <c r="N543" t="s">
        <v>24431</v>
      </c>
      <c r="O543" t="s">
        <v>24432</v>
      </c>
      <c r="P543" t="s">
        <v>6745</v>
      </c>
      <c r="Q543" t="s">
        <v>24433</v>
      </c>
      <c r="R543" t="s">
        <v>24434</v>
      </c>
      <c r="S543" t="s">
        <v>24435</v>
      </c>
      <c r="T543">
        <v>6.6</v>
      </c>
      <c r="U543">
        <v>238059</v>
      </c>
      <c r="V543" s="12">
        <f>W543*1.18690152988223</f>
        <v>118690152.988223</v>
      </c>
      <c r="W543" s="3">
        <v>100000000</v>
      </c>
      <c r="X543" s="13">
        <f>Y543*1.18690152988223</f>
        <v>141502374.28072581</v>
      </c>
      <c r="Y543" s="3">
        <v>119219978</v>
      </c>
      <c r="Z543" s="13">
        <f>AA543*1.18690152988223</f>
        <v>202317955.30387571</v>
      </c>
      <c r="AA543" s="3">
        <v>170458922</v>
      </c>
      <c r="AB543">
        <v>393</v>
      </c>
    </row>
    <row r="544" spans="1:28" x14ac:dyDescent="0.2">
      <c r="A544" t="s">
        <v>22606</v>
      </c>
      <c r="B544" t="s">
        <v>22607</v>
      </c>
      <c r="C544">
        <v>2013</v>
      </c>
      <c r="D544" t="s">
        <v>22608</v>
      </c>
      <c r="E544" t="s">
        <v>1045</v>
      </c>
      <c r="H544">
        <v>119</v>
      </c>
      <c r="I544" t="s">
        <v>25</v>
      </c>
      <c r="J544" t="s">
        <v>26</v>
      </c>
      <c r="M544" t="s">
        <v>8279</v>
      </c>
      <c r="N544" t="s">
        <v>8280</v>
      </c>
      <c r="O544" t="s">
        <v>22609</v>
      </c>
      <c r="P544" t="s">
        <v>6745</v>
      </c>
      <c r="Q544" t="s">
        <v>22610</v>
      </c>
      <c r="R544" t="s">
        <v>22611</v>
      </c>
      <c r="S544" t="s">
        <v>22612</v>
      </c>
      <c r="T544">
        <v>6.3</v>
      </c>
      <c r="U544">
        <v>165737</v>
      </c>
      <c r="V544" s="12">
        <f>W544*1.11098185502045</f>
        <v>55549092.751022503</v>
      </c>
      <c r="W544" s="3">
        <v>50000000</v>
      </c>
      <c r="X544" s="13">
        <f>Y544*1.11098185502045</f>
        <v>141486546.66473585</v>
      </c>
      <c r="Y544" s="3">
        <v>127352707</v>
      </c>
      <c r="Z544" s="13">
        <f>AA544*1.11098185502045</f>
        <v>192921922.46655315</v>
      </c>
      <c r="AA544" s="3">
        <v>173649931</v>
      </c>
      <c r="AB544">
        <v>381</v>
      </c>
    </row>
    <row r="545" spans="1:28" x14ac:dyDescent="0.2">
      <c r="A545" t="s">
        <v>2529</v>
      </c>
      <c r="B545" t="s">
        <v>2530</v>
      </c>
      <c r="C545">
        <v>2001</v>
      </c>
      <c r="D545" t="s">
        <v>329</v>
      </c>
      <c r="E545" t="s">
        <v>3496</v>
      </c>
      <c r="F545" t="s">
        <v>44045</v>
      </c>
      <c r="G545" t="s">
        <v>44042</v>
      </c>
      <c r="H545">
        <v>101</v>
      </c>
      <c r="I545" t="s">
        <v>2531</v>
      </c>
      <c r="J545" t="s">
        <v>26</v>
      </c>
      <c r="M545" t="s">
        <v>2532</v>
      </c>
      <c r="N545" t="s">
        <v>2532</v>
      </c>
      <c r="O545" t="s">
        <v>2533</v>
      </c>
      <c r="P545" t="s">
        <v>1431</v>
      </c>
      <c r="Q545" t="s">
        <v>2534</v>
      </c>
      <c r="R545" t="s">
        <v>2535</v>
      </c>
      <c r="S545" t="s">
        <v>2536</v>
      </c>
      <c r="T545">
        <v>7.6</v>
      </c>
      <c r="U545">
        <v>330588</v>
      </c>
      <c r="V545" s="12">
        <f>W545*1.46138339920949</f>
        <v>24843517.786561329</v>
      </c>
      <c r="W545" s="3">
        <v>17000000</v>
      </c>
      <c r="X545" s="13">
        <f>Y545*1.46138339920949</f>
        <v>141056652.42889366</v>
      </c>
      <c r="Y545" s="3">
        <v>96522687</v>
      </c>
      <c r="Z545" s="13">
        <f>AA545*1.46138339920949</f>
        <v>306813114.58502054</v>
      </c>
      <c r="AA545" s="3">
        <v>209947037</v>
      </c>
      <c r="AB545">
        <v>1155</v>
      </c>
    </row>
    <row r="546" spans="1:28" x14ac:dyDescent="0.2">
      <c r="A546" t="s">
        <v>3434</v>
      </c>
      <c r="B546" t="s">
        <v>3435</v>
      </c>
      <c r="C546">
        <v>2001</v>
      </c>
      <c r="D546" s="1">
        <v>37471</v>
      </c>
      <c r="E546" t="s">
        <v>1045</v>
      </c>
      <c r="F546" t="s">
        <v>44036</v>
      </c>
      <c r="H546">
        <v>96</v>
      </c>
      <c r="I546" t="s">
        <v>25</v>
      </c>
      <c r="J546" t="s">
        <v>26</v>
      </c>
      <c r="M546" t="s">
        <v>3436</v>
      </c>
      <c r="N546" t="s">
        <v>3437</v>
      </c>
      <c r="O546" t="s">
        <v>3438</v>
      </c>
      <c r="P546" t="s">
        <v>3439</v>
      </c>
      <c r="Q546" t="s">
        <v>3440</v>
      </c>
      <c r="R546" t="s">
        <v>3441</v>
      </c>
      <c r="S546" t="s">
        <v>3442</v>
      </c>
      <c r="T546">
        <v>6.3</v>
      </c>
      <c r="U546">
        <v>180089</v>
      </c>
      <c r="V546" s="12">
        <f>W546*1.46138339920949</f>
        <v>26304901.185770821</v>
      </c>
      <c r="W546" s="3">
        <v>18000000</v>
      </c>
      <c r="X546" s="13">
        <f>Y546*1.46138339920949</f>
        <v>141053710.66411105</v>
      </c>
      <c r="Y546" s="3">
        <v>96520674</v>
      </c>
      <c r="Z546" s="13">
        <f>AA546*1.46138339920949</f>
        <v>207187162.3188543</v>
      </c>
      <c r="AA546" s="3">
        <v>141774679</v>
      </c>
      <c r="AB546">
        <v>588</v>
      </c>
    </row>
    <row r="547" spans="1:28" x14ac:dyDescent="0.2">
      <c r="A547" t="s">
        <v>27020</v>
      </c>
      <c r="B547" t="s">
        <v>27021</v>
      </c>
      <c r="C547">
        <v>2012</v>
      </c>
      <c r="D547" t="s">
        <v>25956</v>
      </c>
      <c r="E547" t="s">
        <v>176</v>
      </c>
      <c r="F547" t="s">
        <v>44036</v>
      </c>
      <c r="H547">
        <v>104</v>
      </c>
      <c r="I547" t="s">
        <v>433</v>
      </c>
      <c r="J547" t="s">
        <v>26</v>
      </c>
      <c r="M547" t="s">
        <v>27022</v>
      </c>
      <c r="N547" t="s">
        <v>19426</v>
      </c>
      <c r="O547" t="s">
        <v>27023</v>
      </c>
      <c r="P547" t="s">
        <v>12090</v>
      </c>
      <c r="Q547" t="s">
        <v>27024</v>
      </c>
      <c r="R547" t="s">
        <v>27025</v>
      </c>
      <c r="S547" t="s">
        <v>27026</v>
      </c>
      <c r="T547">
        <v>6.8</v>
      </c>
      <c r="U547">
        <v>181401</v>
      </c>
      <c r="V547" s="12">
        <f>W547*1.12725506764114</f>
        <v>33817652.029234201</v>
      </c>
      <c r="W547" s="3">
        <v>30000000</v>
      </c>
      <c r="X547" s="13">
        <f>Y547*1.12725506764114</f>
        <v>140922698.84374151</v>
      </c>
      <c r="Y547" s="3">
        <v>125014030</v>
      </c>
      <c r="Z547" s="13">
        <f>AA547*1.12725506764114</f>
        <v>221071142.87076306</v>
      </c>
      <c r="AA547" s="3">
        <v>196114570</v>
      </c>
      <c r="AB547">
        <v>196</v>
      </c>
    </row>
    <row r="548" spans="1:28" x14ac:dyDescent="0.2">
      <c r="A548" t="s">
        <v>13779</v>
      </c>
      <c r="B548" t="s">
        <v>13780</v>
      </c>
      <c r="C548">
        <v>2012</v>
      </c>
      <c r="D548" t="s">
        <v>13781</v>
      </c>
      <c r="E548" t="s">
        <v>44043</v>
      </c>
      <c r="F548" t="s">
        <v>44032</v>
      </c>
      <c r="G548" t="s">
        <v>44034</v>
      </c>
      <c r="H548">
        <v>127</v>
      </c>
      <c r="I548" t="s">
        <v>13782</v>
      </c>
      <c r="J548" t="s">
        <v>361</v>
      </c>
      <c r="K548" t="s">
        <v>26</v>
      </c>
      <c r="L548" t="s">
        <v>2402</v>
      </c>
      <c r="M548" t="s">
        <v>1466</v>
      </c>
      <c r="N548" t="s">
        <v>13783</v>
      </c>
      <c r="O548" t="s">
        <v>13784</v>
      </c>
      <c r="P548" t="s">
        <v>13785</v>
      </c>
      <c r="Q548" t="s">
        <v>13786</v>
      </c>
      <c r="R548" t="s">
        <v>13787</v>
      </c>
      <c r="S548" t="s">
        <v>13788</v>
      </c>
      <c r="T548">
        <v>7.9</v>
      </c>
      <c r="U548">
        <v>570273</v>
      </c>
      <c r="V548" s="12">
        <f>W548*1.12725506764114</f>
        <v>135270608.1169368</v>
      </c>
      <c r="W548" s="3">
        <v>120000000</v>
      </c>
      <c r="X548" s="13">
        <f>Y548*1.12725506764114</f>
        <v>140892255.06612971</v>
      </c>
      <c r="Y548" s="3">
        <v>124987023</v>
      </c>
      <c r="Z548" s="13">
        <f>AA548*1.12725506764114</f>
        <v>686517009.17364967</v>
      </c>
      <c r="AA548" s="3">
        <v>609016565</v>
      </c>
      <c r="AB548">
        <v>922</v>
      </c>
    </row>
    <row r="549" spans="1:28" x14ac:dyDescent="0.2">
      <c r="A549" t="s">
        <v>7661</v>
      </c>
      <c r="B549" t="s">
        <v>7662</v>
      </c>
      <c r="C549">
        <v>2004</v>
      </c>
      <c r="D549" t="s">
        <v>7056</v>
      </c>
      <c r="E549" t="s">
        <v>44035</v>
      </c>
      <c r="F549" t="s">
        <v>44032</v>
      </c>
      <c r="H549">
        <v>170</v>
      </c>
      <c r="I549" t="s">
        <v>319</v>
      </c>
      <c r="J549" t="s">
        <v>26</v>
      </c>
      <c r="M549" t="s">
        <v>2226</v>
      </c>
      <c r="N549" t="s">
        <v>850</v>
      </c>
      <c r="O549" t="s">
        <v>7663</v>
      </c>
      <c r="P549" t="s">
        <v>759</v>
      </c>
      <c r="Q549" t="s">
        <v>7664</v>
      </c>
      <c r="R549" t="s">
        <v>7665</v>
      </c>
      <c r="S549" t="s">
        <v>7666</v>
      </c>
      <c r="T549">
        <v>7.5</v>
      </c>
      <c r="U549">
        <v>327091</v>
      </c>
      <c r="V549" s="12">
        <f>W549*1.37009528851244</f>
        <v>150710481.73636839</v>
      </c>
      <c r="W549" s="3">
        <v>110000000</v>
      </c>
      <c r="X549" s="13">
        <f>Y549*1.37009528851244</f>
        <v>140585929.68570668</v>
      </c>
      <c r="Y549" s="3">
        <v>102610330</v>
      </c>
      <c r="Z549" s="13">
        <f>AA549*1.37009528851244</f>
        <v>292816685.59535193</v>
      </c>
      <c r="AA549" s="3">
        <v>213719942</v>
      </c>
      <c r="AB549">
        <v>841</v>
      </c>
    </row>
    <row r="550" spans="1:28" x14ac:dyDescent="0.2">
      <c r="A550" t="s">
        <v>18735</v>
      </c>
      <c r="B550" t="s">
        <v>18736</v>
      </c>
      <c r="C550">
        <v>2010</v>
      </c>
      <c r="D550" t="s">
        <v>18737</v>
      </c>
      <c r="E550" t="s">
        <v>16512</v>
      </c>
      <c r="F550" t="s">
        <v>44045</v>
      </c>
      <c r="G550" t="s">
        <v>44042</v>
      </c>
      <c r="H550">
        <v>100</v>
      </c>
      <c r="I550" t="s">
        <v>25</v>
      </c>
      <c r="J550" t="s">
        <v>26</v>
      </c>
      <c r="K550" t="s">
        <v>75</v>
      </c>
      <c r="L550" t="s">
        <v>3179</v>
      </c>
      <c r="M550" t="s">
        <v>3534</v>
      </c>
      <c r="N550" t="s">
        <v>2719</v>
      </c>
      <c r="O550" t="s">
        <v>18738</v>
      </c>
      <c r="P550" t="s">
        <v>488</v>
      </c>
      <c r="Q550" t="s">
        <v>18739</v>
      </c>
      <c r="R550" t="s">
        <v>18740</v>
      </c>
      <c r="S550" t="s">
        <v>18741</v>
      </c>
      <c r="T550">
        <v>6.4</v>
      </c>
      <c r="U550">
        <v>291354</v>
      </c>
      <c r="V550" s="12">
        <f>W550*1.18690152988223</f>
        <v>130559168.28704531</v>
      </c>
      <c r="W550" s="3">
        <v>110000000</v>
      </c>
      <c r="X550" s="13">
        <f>Y550*1.18690152988223</f>
        <v>140423943.68165952</v>
      </c>
      <c r="Y550" s="3">
        <v>118311368</v>
      </c>
      <c r="Z550" s="13">
        <f>AA550*1.18690152988223</f>
        <v>348359579.88816577</v>
      </c>
      <c r="AA550" s="3">
        <v>293503354</v>
      </c>
      <c r="AB550">
        <v>587</v>
      </c>
    </row>
    <row r="551" spans="1:28" hidden="1" x14ac:dyDescent="0.2">
      <c r="A551" t="s">
        <v>7839</v>
      </c>
      <c r="B551" t="s">
        <v>7840</v>
      </c>
      <c r="C551">
        <v>2003</v>
      </c>
      <c r="D551" s="1">
        <v>37813</v>
      </c>
      <c r="E551" t="s">
        <v>1045</v>
      </c>
      <c r="F551" t="s">
        <v>44032</v>
      </c>
      <c r="G551" t="s">
        <v>44036</v>
      </c>
      <c r="H551">
        <v>112</v>
      </c>
      <c r="I551" t="s">
        <v>7841</v>
      </c>
      <c r="J551" t="s">
        <v>2073</v>
      </c>
      <c r="K551" t="s">
        <v>934</v>
      </c>
      <c r="L551" t="s">
        <v>26</v>
      </c>
      <c r="M551" t="s">
        <v>7842</v>
      </c>
      <c r="N551" t="s">
        <v>7843</v>
      </c>
      <c r="O551" t="s">
        <v>7844</v>
      </c>
      <c r="P551" t="s">
        <v>5654</v>
      </c>
      <c r="Q551" t="s">
        <v>7845</v>
      </c>
      <c r="R551" t="s">
        <v>7846</v>
      </c>
      <c r="S551" t="s">
        <v>7847</v>
      </c>
      <c r="T551">
        <v>7.5</v>
      </c>
      <c r="U551">
        <v>10744</v>
      </c>
      <c r="W551"/>
      <c r="X551"/>
      <c r="Y551">
        <v>32014</v>
      </c>
      <c r="Z551"/>
      <c r="AA551">
        <v>63095</v>
      </c>
      <c r="AB551">
        <v>49</v>
      </c>
    </row>
    <row r="552" spans="1:28" x14ac:dyDescent="0.2">
      <c r="A552" t="s">
        <v>34935</v>
      </c>
      <c r="B552" t="s">
        <v>34936</v>
      </c>
      <c r="C552">
        <v>2014</v>
      </c>
      <c r="D552" t="s">
        <v>34937</v>
      </c>
      <c r="E552" t="s">
        <v>16512</v>
      </c>
      <c r="F552" t="s">
        <v>44031</v>
      </c>
      <c r="G552" t="s">
        <v>44038</v>
      </c>
      <c r="H552">
        <v>129</v>
      </c>
      <c r="I552" t="s">
        <v>495</v>
      </c>
      <c r="J552" t="s">
        <v>26</v>
      </c>
      <c r="K552" t="s">
        <v>361</v>
      </c>
      <c r="L552" t="s">
        <v>74</v>
      </c>
      <c r="M552" t="s">
        <v>9509</v>
      </c>
      <c r="N552" t="s">
        <v>15538</v>
      </c>
      <c r="O552" t="s">
        <v>34938</v>
      </c>
      <c r="P552" t="s">
        <v>34939</v>
      </c>
      <c r="Q552" t="s">
        <v>34940</v>
      </c>
      <c r="R552" t="s">
        <v>34941</v>
      </c>
      <c r="S552" t="s">
        <v>34942</v>
      </c>
      <c r="T552">
        <v>7.7</v>
      </c>
      <c r="U552">
        <v>579388</v>
      </c>
      <c r="V552" s="12">
        <f>W552*1.09324733035956</f>
        <v>88553033.759124354</v>
      </c>
      <c r="W552" s="3">
        <v>81000000</v>
      </c>
      <c r="X552" s="13">
        <f>Y552*1.09324733035956</f>
        <v>140221787.35031471</v>
      </c>
      <c r="Y552" s="3">
        <v>128261724</v>
      </c>
      <c r="Z552" s="13">
        <f>AA552*1.09324733035956</f>
        <v>452988721.49485642</v>
      </c>
      <c r="AA552" s="3">
        <v>414351546</v>
      </c>
      <c r="AB552">
        <v>945</v>
      </c>
    </row>
    <row r="553" spans="1:28" x14ac:dyDescent="0.2">
      <c r="A553" t="s">
        <v>31959</v>
      </c>
      <c r="B553" t="s">
        <v>31960</v>
      </c>
      <c r="C553">
        <v>2014</v>
      </c>
      <c r="D553" s="1">
        <v>42039</v>
      </c>
      <c r="E553" t="s">
        <v>44043</v>
      </c>
      <c r="F553" t="s">
        <v>44038</v>
      </c>
      <c r="G553" t="s">
        <v>44032</v>
      </c>
      <c r="H553">
        <v>125</v>
      </c>
      <c r="I553" t="s">
        <v>25</v>
      </c>
      <c r="J553" t="s">
        <v>26</v>
      </c>
      <c r="M553" t="s">
        <v>5807</v>
      </c>
      <c r="N553" t="s">
        <v>31961</v>
      </c>
      <c r="O553" t="s">
        <v>31962</v>
      </c>
      <c r="P553" t="s">
        <v>24796</v>
      </c>
      <c r="Q553" t="s">
        <v>31963</v>
      </c>
      <c r="R553" t="s">
        <v>31964</v>
      </c>
      <c r="S553" t="s">
        <v>31965</v>
      </c>
      <c r="T553">
        <v>5.9</v>
      </c>
      <c r="U553">
        <v>129755</v>
      </c>
      <c r="V553" s="12">
        <f>W553*1.09324733035956</f>
        <v>54662366.517977998</v>
      </c>
      <c r="W553" s="3">
        <v>50000000</v>
      </c>
      <c r="X553" s="13">
        <f>Y553*1.09324733035956</f>
        <v>139938251.46869129</v>
      </c>
      <c r="Y553" s="3">
        <v>128002372</v>
      </c>
      <c r="Z553" s="13">
        <f>AA553*1.09324733035956</f>
        <v>232754949.81621793</v>
      </c>
      <c r="AA553" s="3">
        <v>212902372</v>
      </c>
      <c r="AB553">
        <v>889</v>
      </c>
    </row>
    <row r="554" spans="1:28" hidden="1" x14ac:dyDescent="0.2">
      <c r="A554" t="s">
        <v>7866</v>
      </c>
      <c r="B554" t="s">
        <v>7867</v>
      </c>
      <c r="C554">
        <v>2002</v>
      </c>
      <c r="D554" t="s">
        <v>2020</v>
      </c>
      <c r="E554" t="s">
        <v>176</v>
      </c>
      <c r="H554">
        <v>110</v>
      </c>
      <c r="I554" t="s">
        <v>4358</v>
      </c>
      <c r="J554" t="s">
        <v>1076</v>
      </c>
      <c r="M554" t="s">
        <v>7868</v>
      </c>
      <c r="N554" t="s">
        <v>7869</v>
      </c>
      <c r="O554" t="s">
        <v>7870</v>
      </c>
      <c r="P554" t="s">
        <v>7871</v>
      </c>
      <c r="Q554" t="s">
        <v>7872</v>
      </c>
      <c r="R554" t="s">
        <v>7873</v>
      </c>
      <c r="S554" t="s">
        <v>7874</v>
      </c>
      <c r="T554">
        <v>7.6</v>
      </c>
      <c r="U554">
        <v>18028</v>
      </c>
      <c r="W554"/>
      <c r="X554"/>
      <c r="Y554">
        <v>96293</v>
      </c>
      <c r="Z554"/>
      <c r="AA554">
        <v>757008</v>
      </c>
      <c r="AB554">
        <v>69</v>
      </c>
    </row>
    <row r="555" spans="1:28" x14ac:dyDescent="0.2">
      <c r="A555" t="s">
        <v>34131</v>
      </c>
      <c r="B555" t="s">
        <v>34132</v>
      </c>
      <c r="C555">
        <v>2017</v>
      </c>
      <c r="D555" t="s">
        <v>34133</v>
      </c>
      <c r="E555" t="s">
        <v>176</v>
      </c>
      <c r="F555" t="s">
        <v>44040</v>
      </c>
      <c r="H555">
        <v>113</v>
      </c>
      <c r="I555" t="s">
        <v>33486</v>
      </c>
      <c r="J555" t="s">
        <v>26</v>
      </c>
      <c r="M555" t="s">
        <v>27748</v>
      </c>
      <c r="N555" t="s">
        <v>34134</v>
      </c>
      <c r="O555" t="s">
        <v>34135</v>
      </c>
      <c r="P555" t="s">
        <v>34136</v>
      </c>
      <c r="Q555" t="s">
        <v>34137</v>
      </c>
      <c r="R555" t="s">
        <v>34138</v>
      </c>
      <c r="S555" t="s">
        <v>34139</v>
      </c>
      <c r="T555">
        <v>8</v>
      </c>
      <c r="U555">
        <v>134456</v>
      </c>
      <c r="V555" s="12">
        <f>W555*1.05585427545692</f>
        <v>21117085.509138402</v>
      </c>
      <c r="W555" s="3">
        <v>20000000</v>
      </c>
      <c r="X555" s="13">
        <f>Y555*1.05585427545692</f>
        <v>139819189.05066511</v>
      </c>
      <c r="Y555" s="3">
        <v>132422809</v>
      </c>
      <c r="Z555" s="13">
        <f>AA555*1.05585427545692</f>
        <v>341308815.98422843</v>
      </c>
      <c r="AA555" s="3">
        <v>323253714</v>
      </c>
      <c r="AB555">
        <v>464</v>
      </c>
    </row>
    <row r="556" spans="1:28" hidden="1" x14ac:dyDescent="0.2">
      <c r="A556" t="s">
        <v>7882</v>
      </c>
      <c r="B556" t="s">
        <v>7883</v>
      </c>
      <c r="C556">
        <v>2003</v>
      </c>
      <c r="D556" t="s">
        <v>3780</v>
      </c>
      <c r="E556" t="s">
        <v>176</v>
      </c>
      <c r="F556" t="s">
        <v>44036</v>
      </c>
      <c r="H556">
        <v>366</v>
      </c>
      <c r="I556" t="s">
        <v>7884</v>
      </c>
      <c r="J556" t="s">
        <v>64</v>
      </c>
      <c r="K556" t="s">
        <v>26</v>
      </c>
      <c r="L556" t="s">
        <v>4779</v>
      </c>
      <c r="M556" t="s">
        <v>7885</v>
      </c>
      <c r="N556" t="s">
        <v>7886</v>
      </c>
      <c r="O556" t="s">
        <v>7887</v>
      </c>
      <c r="P556" t="s">
        <v>7888</v>
      </c>
      <c r="Q556" t="s">
        <v>7889</v>
      </c>
      <c r="R556" t="s">
        <v>7890</v>
      </c>
      <c r="S556" t="s">
        <v>7891</v>
      </c>
      <c r="T556">
        <v>8.5</v>
      </c>
      <c r="U556">
        <v>20184</v>
      </c>
      <c r="W556"/>
      <c r="X556"/>
      <c r="Y556">
        <v>274024</v>
      </c>
      <c r="Z556"/>
      <c r="AA556">
        <v>2799773</v>
      </c>
      <c r="AB556">
        <v>100</v>
      </c>
    </row>
    <row r="557" spans="1:28" x14ac:dyDescent="0.2">
      <c r="A557" t="s">
        <v>21244</v>
      </c>
      <c r="B557" t="s">
        <v>21245</v>
      </c>
      <c r="C557">
        <v>2009</v>
      </c>
      <c r="D557" t="s">
        <v>19088</v>
      </c>
      <c r="E557" t="s">
        <v>16512</v>
      </c>
      <c r="F557" t="s">
        <v>44033</v>
      </c>
      <c r="G557" t="s">
        <v>44042</v>
      </c>
      <c r="H557">
        <v>112</v>
      </c>
      <c r="I557" t="s">
        <v>21246</v>
      </c>
      <c r="J557" t="s">
        <v>26</v>
      </c>
      <c r="K557" t="s">
        <v>21247</v>
      </c>
      <c r="L557" t="s">
        <v>13503</v>
      </c>
      <c r="M557" t="s">
        <v>21248</v>
      </c>
      <c r="N557" t="s">
        <v>21249</v>
      </c>
      <c r="O557" t="s">
        <v>21250</v>
      </c>
      <c r="P557" t="s">
        <v>21251</v>
      </c>
      <c r="Q557" t="s">
        <v>21252</v>
      </c>
      <c r="R557" t="s">
        <v>21253</v>
      </c>
      <c r="S557" t="s">
        <v>21254</v>
      </c>
      <c r="T557">
        <v>7.9</v>
      </c>
      <c r="U557">
        <v>630278</v>
      </c>
      <c r="V557" s="12">
        <f>W557*1.20636999678377</f>
        <v>36191099.903513096</v>
      </c>
      <c r="W557" s="3">
        <v>30000000</v>
      </c>
      <c r="X557" s="13">
        <f>Y557*1.20636999678377</f>
        <v>139512148.14500511</v>
      </c>
      <c r="Y557" s="3">
        <v>115646235</v>
      </c>
      <c r="Z557" s="13">
        <f>AA557*1.20636999678377</f>
        <v>254410101.93323264</v>
      </c>
      <c r="AA557" s="3">
        <v>210888950</v>
      </c>
      <c r="AB557">
        <v>1383</v>
      </c>
    </row>
    <row r="558" spans="1:28" hidden="1" x14ac:dyDescent="0.2">
      <c r="A558" t="s">
        <v>7902</v>
      </c>
      <c r="B558" t="s">
        <v>7903</v>
      </c>
      <c r="C558">
        <v>2009</v>
      </c>
      <c r="D558" t="s">
        <v>7904</v>
      </c>
      <c r="E558" t="s">
        <v>16512</v>
      </c>
      <c r="F558" t="s">
        <v>44044</v>
      </c>
      <c r="G558" t="s">
        <v>44032</v>
      </c>
      <c r="H558">
        <v>93</v>
      </c>
      <c r="I558" t="s">
        <v>25</v>
      </c>
      <c r="J558" t="s">
        <v>26</v>
      </c>
      <c r="M558" t="s">
        <v>7905</v>
      </c>
      <c r="N558" t="s">
        <v>7906</v>
      </c>
      <c r="O558" t="s">
        <v>7907</v>
      </c>
      <c r="P558" t="s">
        <v>7908</v>
      </c>
      <c r="Q558" t="s">
        <v>7909</v>
      </c>
      <c r="R558" t="s">
        <v>7910</v>
      </c>
      <c r="S558" t="s">
        <v>7911</v>
      </c>
      <c r="T558">
        <v>6.7</v>
      </c>
      <c r="U558">
        <v>30815</v>
      </c>
      <c r="W558">
        <v>3700000</v>
      </c>
      <c r="X558"/>
      <c r="Y558"/>
      <c r="Z558"/>
      <c r="AA558">
        <v>3492</v>
      </c>
      <c r="AB558">
        <v>81</v>
      </c>
    </row>
    <row r="559" spans="1:28" x14ac:dyDescent="0.2">
      <c r="A559" t="s">
        <v>20672</v>
      </c>
      <c r="B559" t="s">
        <v>20673</v>
      </c>
      <c r="C559">
        <v>2013</v>
      </c>
      <c r="D559" t="s">
        <v>20674</v>
      </c>
      <c r="E559" t="s">
        <v>16512</v>
      </c>
      <c r="F559" t="s">
        <v>44051</v>
      </c>
      <c r="G559" t="s">
        <v>44032</v>
      </c>
      <c r="H559">
        <v>121</v>
      </c>
      <c r="I559" t="s">
        <v>229</v>
      </c>
      <c r="J559" t="s">
        <v>26</v>
      </c>
      <c r="K559" t="s">
        <v>11918</v>
      </c>
      <c r="L559" t="s">
        <v>361</v>
      </c>
      <c r="M559" t="s">
        <v>7091</v>
      </c>
      <c r="N559" t="s">
        <v>20675</v>
      </c>
      <c r="O559" t="s">
        <v>20676</v>
      </c>
      <c r="P559" t="s">
        <v>333</v>
      </c>
      <c r="Q559" t="s">
        <v>20677</v>
      </c>
      <c r="R559" t="s">
        <v>20678</v>
      </c>
      <c r="S559" t="s">
        <v>20679</v>
      </c>
      <c r="T559">
        <v>7.5</v>
      </c>
      <c r="U559">
        <v>261546</v>
      </c>
      <c r="V559" s="12">
        <f>W559*1.11098185502045</f>
        <v>44439274.200818002</v>
      </c>
      <c r="W559" s="3">
        <v>40000000</v>
      </c>
      <c r="X559" s="13">
        <f>Y559*1.11098185502045</f>
        <v>138978942.85387805</v>
      </c>
      <c r="Y559" s="3">
        <v>125095601</v>
      </c>
      <c r="Z559" s="13">
        <f>AA559*1.11098185502045</f>
        <v>171983226.33632749</v>
      </c>
      <c r="AA559" s="3">
        <v>154802912</v>
      </c>
      <c r="AB559">
        <v>495</v>
      </c>
    </row>
    <row r="560" spans="1:28" hidden="1" x14ac:dyDescent="0.2">
      <c r="A560" t="s">
        <v>7921</v>
      </c>
      <c r="B560" t="s">
        <v>7922</v>
      </c>
      <c r="C560">
        <v>2004</v>
      </c>
      <c r="D560" t="s">
        <v>7923</v>
      </c>
      <c r="E560" t="s">
        <v>176</v>
      </c>
      <c r="F560" t="s">
        <v>44036</v>
      </c>
      <c r="H560">
        <v>121</v>
      </c>
      <c r="I560" t="s">
        <v>7924</v>
      </c>
      <c r="J560" t="s">
        <v>307</v>
      </c>
      <c r="K560" t="s">
        <v>1076</v>
      </c>
      <c r="L560" t="s">
        <v>26</v>
      </c>
      <c r="M560" t="s">
        <v>1077</v>
      </c>
      <c r="N560" t="s">
        <v>1077</v>
      </c>
      <c r="O560" t="s">
        <v>7925</v>
      </c>
      <c r="P560" t="s">
        <v>7926</v>
      </c>
      <c r="Q560" t="s">
        <v>7927</v>
      </c>
      <c r="R560" t="s">
        <v>7928</v>
      </c>
      <c r="S560" t="s">
        <v>7929</v>
      </c>
      <c r="T560">
        <v>7.9</v>
      </c>
      <c r="U560">
        <v>50087</v>
      </c>
      <c r="W560"/>
      <c r="X560"/>
      <c r="Y560">
        <v>435395</v>
      </c>
      <c r="Z560"/>
      <c r="AA560">
        <v>11065801</v>
      </c>
      <c r="AB560">
        <v>88</v>
      </c>
    </row>
    <row r="561" spans="1:28" x14ac:dyDescent="0.2">
      <c r="A561" t="s">
        <v>3794</v>
      </c>
      <c r="B561" t="s">
        <v>3795</v>
      </c>
      <c r="C561">
        <v>2002</v>
      </c>
      <c r="D561" t="s">
        <v>3796</v>
      </c>
      <c r="E561" t="s">
        <v>44041</v>
      </c>
      <c r="F561" t="s">
        <v>44032</v>
      </c>
      <c r="G561" t="s">
        <v>44042</v>
      </c>
      <c r="H561">
        <v>112</v>
      </c>
      <c r="I561" t="s">
        <v>25</v>
      </c>
      <c r="J561" t="s">
        <v>26</v>
      </c>
      <c r="M561" t="s">
        <v>3797</v>
      </c>
      <c r="N561" t="s">
        <v>3798</v>
      </c>
      <c r="O561" t="s">
        <v>3799</v>
      </c>
      <c r="P561" t="s">
        <v>3800</v>
      </c>
      <c r="Q561" t="s">
        <v>3801</v>
      </c>
      <c r="R561" t="s">
        <v>3802</v>
      </c>
      <c r="S561" t="s">
        <v>3803</v>
      </c>
      <c r="T561">
        <v>6.8</v>
      </c>
      <c r="U561">
        <v>253016</v>
      </c>
      <c r="V561" s="12">
        <f>W561*1.43863813229572</f>
        <v>69054630.350194559</v>
      </c>
      <c r="W561" s="3">
        <v>48000000</v>
      </c>
      <c r="X561" s="13">
        <f>Y561*1.43863813229572</f>
        <v>138680880.5440467</v>
      </c>
      <c r="Y561" s="3">
        <v>96397334</v>
      </c>
      <c r="Z561" s="13">
        <f>AA561*1.43863813229572</f>
        <v>283526149.97112846</v>
      </c>
      <c r="AA561" s="3">
        <v>197079546</v>
      </c>
      <c r="AB561">
        <v>910</v>
      </c>
    </row>
    <row r="562" spans="1:28" x14ac:dyDescent="0.2">
      <c r="A562" t="s">
        <v>35106</v>
      </c>
      <c r="B562" t="s">
        <v>35107</v>
      </c>
      <c r="C562">
        <v>2014</v>
      </c>
      <c r="D562" t="s">
        <v>30103</v>
      </c>
      <c r="E562" t="s">
        <v>16512</v>
      </c>
      <c r="F562" t="s">
        <v>44033</v>
      </c>
      <c r="G562" t="s">
        <v>44042</v>
      </c>
      <c r="H562">
        <v>89</v>
      </c>
      <c r="I562" t="s">
        <v>35108</v>
      </c>
      <c r="J562" t="s">
        <v>26</v>
      </c>
      <c r="K562" t="s">
        <v>209</v>
      </c>
      <c r="L562" t="s">
        <v>27</v>
      </c>
      <c r="M562" t="s">
        <v>1255</v>
      </c>
      <c r="N562" t="s">
        <v>1255</v>
      </c>
      <c r="O562" t="s">
        <v>35109</v>
      </c>
      <c r="P562" t="s">
        <v>7381</v>
      </c>
      <c r="Q562" t="s">
        <v>35110</v>
      </c>
      <c r="R562" t="s">
        <v>35111</v>
      </c>
      <c r="S562" t="s">
        <v>35112</v>
      </c>
      <c r="T562">
        <v>6.4</v>
      </c>
      <c r="U562">
        <v>433936</v>
      </c>
      <c r="V562" s="12">
        <f>W562*1.09324733035956</f>
        <v>43729893.214382403</v>
      </c>
      <c r="W562" s="3">
        <v>40000000</v>
      </c>
      <c r="X562" s="13">
        <f>Y562*1.09324733035956</f>
        <v>138474642.55373117</v>
      </c>
      <c r="Y562" s="3">
        <v>126663600</v>
      </c>
      <c r="Z562" s="13">
        <f>AA562*1.09324733035956</f>
        <v>501651405.69917703</v>
      </c>
      <c r="AA562" s="3">
        <v>458863600</v>
      </c>
      <c r="AB562">
        <v>1159</v>
      </c>
    </row>
    <row r="563" spans="1:28" hidden="1" x14ac:dyDescent="0.2">
      <c r="A563" t="s">
        <v>7948</v>
      </c>
      <c r="B563" t="s">
        <v>7949</v>
      </c>
      <c r="C563">
        <v>2003</v>
      </c>
      <c r="D563" t="s">
        <v>7950</v>
      </c>
      <c r="E563" t="s">
        <v>1045</v>
      </c>
      <c r="F563" t="s">
        <v>44032</v>
      </c>
      <c r="G563" t="s">
        <v>44036</v>
      </c>
      <c r="H563">
        <v>186</v>
      </c>
      <c r="I563" t="s">
        <v>943</v>
      </c>
      <c r="J563" t="s">
        <v>944</v>
      </c>
      <c r="M563" t="s">
        <v>7951</v>
      </c>
      <c r="N563" t="s">
        <v>7952</v>
      </c>
      <c r="O563" t="s">
        <v>7953</v>
      </c>
      <c r="P563" t="s">
        <v>2764</v>
      </c>
      <c r="Q563" t="s">
        <v>7954</v>
      </c>
      <c r="R563" t="s">
        <v>7955</v>
      </c>
      <c r="S563" t="s">
        <v>7956</v>
      </c>
      <c r="T563">
        <v>8</v>
      </c>
      <c r="U563">
        <v>62020</v>
      </c>
      <c r="W563"/>
      <c r="X563"/>
      <c r="Y563">
        <v>1991922</v>
      </c>
      <c r="Z563"/>
      <c r="AA563">
        <v>13200241</v>
      </c>
      <c r="AB563">
        <v>144</v>
      </c>
    </row>
    <row r="564" spans="1:28" hidden="1" x14ac:dyDescent="0.2">
      <c r="A564" t="s">
        <v>7957</v>
      </c>
      <c r="B564" t="s">
        <v>7958</v>
      </c>
      <c r="C564">
        <v>2004</v>
      </c>
      <c r="D564" t="s">
        <v>6169</v>
      </c>
      <c r="E564" t="s">
        <v>16512</v>
      </c>
      <c r="F564" t="s">
        <v>44044</v>
      </c>
      <c r="G564" t="s">
        <v>44032</v>
      </c>
      <c r="H564">
        <v>174</v>
      </c>
      <c r="I564" t="s">
        <v>943</v>
      </c>
      <c r="J564" t="s">
        <v>944</v>
      </c>
      <c r="K564" t="s">
        <v>1494</v>
      </c>
      <c r="M564" t="s">
        <v>6751</v>
      </c>
      <c r="N564" t="s">
        <v>7959</v>
      </c>
      <c r="O564" t="s">
        <v>7960</v>
      </c>
      <c r="P564" t="s">
        <v>2152</v>
      </c>
      <c r="Q564" t="s">
        <v>6037</v>
      </c>
      <c r="R564" t="s">
        <v>7961</v>
      </c>
      <c r="S564" t="s">
        <v>7962</v>
      </c>
      <c r="T564">
        <v>7.4</v>
      </c>
      <c r="U564">
        <v>14788</v>
      </c>
      <c r="W564"/>
      <c r="X564"/>
      <c r="Y564">
        <v>587877</v>
      </c>
      <c r="Z564"/>
      <c r="AA564">
        <v>924170</v>
      </c>
      <c r="AB564">
        <v>38</v>
      </c>
    </row>
    <row r="565" spans="1:28" hidden="1" x14ac:dyDescent="0.2">
      <c r="A565" t="s">
        <v>7963</v>
      </c>
      <c r="B565" t="s">
        <v>7964</v>
      </c>
      <c r="C565">
        <v>2004</v>
      </c>
      <c r="D565" t="s">
        <v>5156</v>
      </c>
      <c r="E565" t="s">
        <v>16512</v>
      </c>
      <c r="F565" t="s">
        <v>44038</v>
      </c>
      <c r="G565" t="s">
        <v>44032</v>
      </c>
      <c r="H565">
        <v>182</v>
      </c>
      <c r="I565" t="s">
        <v>943</v>
      </c>
      <c r="J565" t="s">
        <v>944</v>
      </c>
      <c r="M565" t="s">
        <v>7965</v>
      </c>
      <c r="N565" t="s">
        <v>7966</v>
      </c>
      <c r="O565" t="s">
        <v>7967</v>
      </c>
      <c r="P565" t="s">
        <v>2764</v>
      </c>
      <c r="Q565" t="s">
        <v>7968</v>
      </c>
      <c r="R565" t="s">
        <v>7969</v>
      </c>
      <c r="S565" t="s">
        <v>7970</v>
      </c>
      <c r="T565">
        <v>7</v>
      </c>
      <c r="U565">
        <v>31521</v>
      </c>
      <c r="W565"/>
      <c r="X565"/>
      <c r="Y565">
        <v>1747060</v>
      </c>
      <c r="Z565"/>
      <c r="AA565">
        <v>10836270</v>
      </c>
      <c r="AB565">
        <v>85</v>
      </c>
    </row>
    <row r="566" spans="1:28" hidden="1" x14ac:dyDescent="0.2">
      <c r="A566" t="s">
        <v>7971</v>
      </c>
      <c r="B566" t="s">
        <v>7972</v>
      </c>
      <c r="C566">
        <v>2002</v>
      </c>
      <c r="D566" s="1">
        <v>42615</v>
      </c>
      <c r="E566" t="s">
        <v>44037</v>
      </c>
      <c r="F566" t="s">
        <v>44031</v>
      </c>
      <c r="G566" t="s">
        <v>44038</v>
      </c>
      <c r="H566">
        <v>75</v>
      </c>
      <c r="I566" t="s">
        <v>2213</v>
      </c>
      <c r="J566" t="s">
        <v>934</v>
      </c>
      <c r="K566" t="s">
        <v>26</v>
      </c>
      <c r="M566" t="s">
        <v>7973</v>
      </c>
      <c r="N566" t="s">
        <v>7974</v>
      </c>
      <c r="O566" t="s">
        <v>7975</v>
      </c>
      <c r="P566" t="s">
        <v>7976</v>
      </c>
      <c r="Q566" t="s">
        <v>7977</v>
      </c>
      <c r="R566" t="s">
        <v>7978</v>
      </c>
      <c r="S566" t="s">
        <v>7979</v>
      </c>
      <c r="T566">
        <v>7.2</v>
      </c>
      <c r="U566">
        <v>46961</v>
      </c>
      <c r="W566"/>
      <c r="X566"/>
      <c r="Y566">
        <v>563718</v>
      </c>
      <c r="Z566"/>
      <c r="AA566">
        <v>54505478</v>
      </c>
      <c r="AB566">
        <v>106</v>
      </c>
    </row>
    <row r="567" spans="1:28" x14ac:dyDescent="0.2">
      <c r="A567" t="s">
        <v>23432</v>
      </c>
      <c r="B567" t="s">
        <v>23433</v>
      </c>
      <c r="C567">
        <v>2016</v>
      </c>
      <c r="D567" t="s">
        <v>23434</v>
      </c>
      <c r="E567" t="s">
        <v>16512</v>
      </c>
      <c r="F567" t="s">
        <v>44038</v>
      </c>
      <c r="G567" t="s">
        <v>44034</v>
      </c>
      <c r="H567">
        <v>117</v>
      </c>
      <c r="I567" t="s">
        <v>360</v>
      </c>
      <c r="J567" t="s">
        <v>26</v>
      </c>
      <c r="M567" t="s">
        <v>15607</v>
      </c>
      <c r="N567" t="s">
        <v>23435</v>
      </c>
      <c r="O567" t="s">
        <v>23436</v>
      </c>
      <c r="P567" t="s">
        <v>23437</v>
      </c>
      <c r="Q567" t="s">
        <v>23438</v>
      </c>
      <c r="R567" t="s">
        <v>23439</v>
      </c>
      <c r="S567" t="s">
        <v>23440</v>
      </c>
      <c r="T567">
        <v>5.2</v>
      </c>
      <c r="U567">
        <v>200067</v>
      </c>
      <c r="V567" s="12">
        <f>W567*1.07834771485832</f>
        <v>155282070.93959808</v>
      </c>
      <c r="W567" s="3">
        <v>144000000</v>
      </c>
      <c r="X567" s="13">
        <f>Y567*1.07834771485832</f>
        <v>138406548.17365369</v>
      </c>
      <c r="Y567" s="3">
        <v>128350574</v>
      </c>
      <c r="Z567" s="13">
        <f>AA567*1.07834771485832</f>
        <v>247100692.69562632</v>
      </c>
      <c r="AA567" s="3">
        <v>229147509</v>
      </c>
      <c r="AB567">
        <v>2203</v>
      </c>
    </row>
    <row r="568" spans="1:28" x14ac:dyDescent="0.2">
      <c r="A568" t="s">
        <v>9091</v>
      </c>
      <c r="B568" t="s">
        <v>9092</v>
      </c>
      <c r="C568">
        <v>2004</v>
      </c>
      <c r="D568" t="s">
        <v>7923</v>
      </c>
      <c r="E568" t="s">
        <v>44041</v>
      </c>
      <c r="F568" t="s">
        <v>44032</v>
      </c>
      <c r="G568" t="s">
        <v>44042</v>
      </c>
      <c r="H568">
        <v>120</v>
      </c>
      <c r="I568" t="s">
        <v>25</v>
      </c>
      <c r="J568" t="s">
        <v>26</v>
      </c>
      <c r="K568" t="s">
        <v>308</v>
      </c>
      <c r="L568" t="s">
        <v>27</v>
      </c>
      <c r="M568" t="s">
        <v>3312</v>
      </c>
      <c r="N568" t="s">
        <v>9093</v>
      </c>
      <c r="O568" t="s">
        <v>9094</v>
      </c>
      <c r="P568" t="s">
        <v>160</v>
      </c>
      <c r="Q568" t="s">
        <v>9095</v>
      </c>
      <c r="R568" t="s">
        <v>9096</v>
      </c>
      <c r="S568" t="s">
        <v>9097</v>
      </c>
      <c r="T568">
        <v>7.5</v>
      </c>
      <c r="U568">
        <v>352788</v>
      </c>
      <c r="V568" s="12">
        <f>W568*1.37009528851244</f>
        <v>89056193.753308594</v>
      </c>
      <c r="W568" s="3">
        <v>65000000</v>
      </c>
      <c r="X568" s="13">
        <f>Y568*1.37009528851244</f>
        <v>138387437.79318681</v>
      </c>
      <c r="Y568" s="3">
        <v>101005703</v>
      </c>
      <c r="Z568" s="13">
        <f>AA568*1.37009528851244</f>
        <v>302690623.92612481</v>
      </c>
      <c r="AA568" s="3">
        <v>220926695</v>
      </c>
      <c r="AB568">
        <v>898</v>
      </c>
    </row>
    <row r="569" spans="1:28" x14ac:dyDescent="0.2">
      <c r="A569" t="s">
        <v>11079</v>
      </c>
      <c r="B569" t="s">
        <v>11080</v>
      </c>
      <c r="C569">
        <v>2004</v>
      </c>
      <c r="D569" t="s">
        <v>8212</v>
      </c>
      <c r="E569" t="s">
        <v>176</v>
      </c>
      <c r="F569" t="s">
        <v>44050</v>
      </c>
      <c r="H569">
        <v>132</v>
      </c>
      <c r="I569" t="s">
        <v>25</v>
      </c>
      <c r="J569" t="s">
        <v>26</v>
      </c>
      <c r="K569" t="s">
        <v>2225</v>
      </c>
      <c r="M569" t="s">
        <v>1354</v>
      </c>
      <c r="N569" t="s">
        <v>11081</v>
      </c>
      <c r="O569" t="s">
        <v>11082</v>
      </c>
      <c r="P569" t="s">
        <v>1354</v>
      </c>
      <c r="Q569" t="s">
        <v>11083</v>
      </c>
      <c r="R569" t="s">
        <v>11084</v>
      </c>
      <c r="S569" t="s">
        <v>11085</v>
      </c>
      <c r="T569">
        <v>8.1</v>
      </c>
      <c r="U569">
        <v>623282</v>
      </c>
      <c r="V569" s="12">
        <f>W569*1.37009528851244</f>
        <v>41102858.655373201</v>
      </c>
      <c r="W569" s="3">
        <v>30000000</v>
      </c>
      <c r="X569" s="13">
        <f>Y569*1.37009528851244</f>
        <v>137683893.86253569</v>
      </c>
      <c r="Y569" s="3">
        <v>100492203</v>
      </c>
      <c r="Z569" s="13">
        <f>AA569*1.37009528851244</f>
        <v>296986850.10537839</v>
      </c>
      <c r="AA569" s="3">
        <v>216763646</v>
      </c>
      <c r="AB569">
        <v>1230</v>
      </c>
    </row>
    <row r="570" spans="1:28" x14ac:dyDescent="0.2">
      <c r="A570" t="s">
        <v>36371</v>
      </c>
      <c r="B570" t="s">
        <v>36372</v>
      </c>
      <c r="C570">
        <v>2017</v>
      </c>
      <c r="D570" t="s">
        <v>22290</v>
      </c>
      <c r="E570" t="s">
        <v>16512</v>
      </c>
      <c r="F570" t="s">
        <v>44031</v>
      </c>
      <c r="G570" t="s">
        <v>44033</v>
      </c>
      <c r="H570">
        <v>154</v>
      </c>
      <c r="I570" t="s">
        <v>27151</v>
      </c>
      <c r="J570" t="s">
        <v>26</v>
      </c>
      <c r="M570" t="s">
        <v>995</v>
      </c>
      <c r="N570" t="s">
        <v>36373</v>
      </c>
      <c r="O570" t="s">
        <v>36374</v>
      </c>
      <c r="P570" t="s">
        <v>333</v>
      </c>
      <c r="Q570" t="s">
        <v>36375</v>
      </c>
      <c r="R570" t="s">
        <v>36376</v>
      </c>
      <c r="S570" t="s">
        <v>36377</v>
      </c>
      <c r="T570">
        <v>5.2</v>
      </c>
      <c r="U570">
        <v>132180</v>
      </c>
      <c r="V570" s="12">
        <f>W570*1.05585427545692</f>
        <v>229120377.77415165</v>
      </c>
      <c r="W570" s="3">
        <v>217000000</v>
      </c>
      <c r="X570" s="13">
        <f>Y570*1.05585427545692</f>
        <v>137439160.47614649</v>
      </c>
      <c r="Y570" s="3">
        <v>130168683</v>
      </c>
      <c r="Z570" s="13">
        <f>AA570*1.05585427545692</f>
        <v>639240740.48762703</v>
      </c>
      <c r="AA570" s="3">
        <v>605425157</v>
      </c>
      <c r="AB570">
        <v>875</v>
      </c>
    </row>
    <row r="571" spans="1:28" x14ac:dyDescent="0.2">
      <c r="A571" t="s">
        <v>25741</v>
      </c>
      <c r="B571" t="s">
        <v>25742</v>
      </c>
      <c r="C571">
        <v>2016</v>
      </c>
      <c r="D571" t="s">
        <v>18576</v>
      </c>
      <c r="E571" t="s">
        <v>16512</v>
      </c>
      <c r="F571" t="s">
        <v>44038</v>
      </c>
      <c r="G571" t="s">
        <v>44044</v>
      </c>
      <c r="H571">
        <v>107</v>
      </c>
      <c r="I571" t="s">
        <v>5301</v>
      </c>
      <c r="J571" t="s">
        <v>26</v>
      </c>
      <c r="M571" t="s">
        <v>8675</v>
      </c>
      <c r="N571" t="s">
        <v>25743</v>
      </c>
      <c r="O571" t="s">
        <v>25744</v>
      </c>
      <c r="P571" t="s">
        <v>4689</v>
      </c>
      <c r="Q571" t="s">
        <v>25745</v>
      </c>
      <c r="R571" t="s">
        <v>25746</v>
      </c>
      <c r="S571" t="s">
        <v>25747</v>
      </c>
      <c r="T571">
        <v>6.3</v>
      </c>
      <c r="U571">
        <v>155085</v>
      </c>
      <c r="V571" s="12">
        <f>W571*1.07834771485832</f>
        <v>53917385.742916003</v>
      </c>
      <c r="W571" s="3">
        <v>50000000</v>
      </c>
      <c r="X571" s="13">
        <f>Y571*1.07834771485832</f>
        <v>137425572.02240396</v>
      </c>
      <c r="Y571" s="3">
        <v>127440871</v>
      </c>
      <c r="Z571" s="13">
        <f>AA571*1.07834771485832</f>
        <v>233971845.93104857</v>
      </c>
      <c r="AA571" s="3">
        <v>216972543</v>
      </c>
      <c r="AB571">
        <v>241</v>
      </c>
    </row>
    <row r="572" spans="1:28" hidden="1" x14ac:dyDescent="0.2">
      <c r="A572" t="s">
        <v>8021</v>
      </c>
      <c r="B572" t="s">
        <v>8022</v>
      </c>
      <c r="C572">
        <v>2004</v>
      </c>
      <c r="D572" t="s">
        <v>8023</v>
      </c>
      <c r="E572" t="s">
        <v>1045</v>
      </c>
      <c r="F572" t="s">
        <v>44033</v>
      </c>
      <c r="H572">
        <v>87</v>
      </c>
      <c r="I572" t="s">
        <v>697</v>
      </c>
      <c r="J572" t="s">
        <v>307</v>
      </c>
      <c r="M572" t="s">
        <v>3303</v>
      </c>
      <c r="N572" t="s">
        <v>3304</v>
      </c>
      <c r="O572" t="s">
        <v>8024</v>
      </c>
      <c r="P572" t="s">
        <v>3303</v>
      </c>
      <c r="Q572" t="s">
        <v>8025</v>
      </c>
      <c r="R572" t="s">
        <v>8026</v>
      </c>
      <c r="S572" t="s">
        <v>8027</v>
      </c>
      <c r="T572">
        <v>5.4</v>
      </c>
      <c r="U572">
        <v>13128</v>
      </c>
      <c r="W572" t="s">
        <v>8028</v>
      </c>
      <c r="X572"/>
      <c r="Y572"/>
      <c r="Z572"/>
      <c r="AA572">
        <v>76341401</v>
      </c>
      <c r="AB572">
        <v>47</v>
      </c>
    </row>
    <row r="573" spans="1:28" x14ac:dyDescent="0.2">
      <c r="A573" t="s">
        <v>10677</v>
      </c>
      <c r="B573" t="s">
        <v>10678</v>
      </c>
      <c r="C573">
        <v>2008</v>
      </c>
      <c r="D573" t="s">
        <v>10679</v>
      </c>
      <c r="E573" t="s">
        <v>44037</v>
      </c>
      <c r="F573" t="s">
        <v>44031</v>
      </c>
      <c r="G573" t="s">
        <v>44038</v>
      </c>
      <c r="H573">
        <v>96</v>
      </c>
      <c r="I573" t="s">
        <v>25</v>
      </c>
      <c r="J573" t="s">
        <v>26</v>
      </c>
      <c r="M573" t="s">
        <v>10680</v>
      </c>
      <c r="N573" t="s">
        <v>10681</v>
      </c>
      <c r="O573" t="s">
        <v>10682</v>
      </c>
      <c r="P573" t="s">
        <v>1318</v>
      </c>
      <c r="Q573" t="s">
        <v>10683</v>
      </c>
      <c r="R573" t="s">
        <v>10684</v>
      </c>
      <c r="S573" t="s">
        <v>10685</v>
      </c>
      <c r="T573">
        <v>6.8</v>
      </c>
      <c r="U573">
        <v>185896</v>
      </c>
      <c r="V573" s="12">
        <f>W573*1.20207800169993</f>
        <v>180311700.2549895</v>
      </c>
      <c r="W573" s="3">
        <v>150000000</v>
      </c>
      <c r="X573" s="13">
        <f>Y573*1.20207800169993</f>
        <v>137101298.33104509</v>
      </c>
      <c r="Y573" s="3">
        <v>114053579</v>
      </c>
      <c r="Z573" s="13">
        <f>AA573*1.20207800169993</f>
        <v>372620131.75447625</v>
      </c>
      <c r="AA573" s="3">
        <v>309979994</v>
      </c>
      <c r="AB573">
        <v>215</v>
      </c>
    </row>
    <row r="574" spans="1:28" x14ac:dyDescent="0.2">
      <c r="A574" t="s">
        <v>4055</v>
      </c>
      <c r="B574" t="s">
        <v>4056</v>
      </c>
      <c r="C574">
        <v>2001</v>
      </c>
      <c r="D574" t="s">
        <v>4057</v>
      </c>
      <c r="E574" t="s">
        <v>1045</v>
      </c>
      <c r="F574" t="s">
        <v>44036</v>
      </c>
      <c r="H574">
        <v>102</v>
      </c>
      <c r="I574" t="s">
        <v>25</v>
      </c>
      <c r="J574" t="s">
        <v>26</v>
      </c>
      <c r="M574" t="s">
        <v>4058</v>
      </c>
      <c r="N574" t="s">
        <v>4059</v>
      </c>
      <c r="O574" t="s">
        <v>4060</v>
      </c>
      <c r="P574" t="s">
        <v>1572</v>
      </c>
      <c r="Q574" t="s">
        <v>4061</v>
      </c>
      <c r="R574" t="s">
        <v>4062</v>
      </c>
      <c r="S574" t="s">
        <v>4063</v>
      </c>
      <c r="T574">
        <v>5.7</v>
      </c>
      <c r="U574">
        <v>53988</v>
      </c>
      <c r="V574" s="12">
        <f>W574*1.46138339920949</f>
        <v>67223636.363636538</v>
      </c>
      <c r="W574" s="3">
        <v>46000000</v>
      </c>
      <c r="X574" s="13">
        <f>Y574*1.46138339920949</f>
        <v>136796699.3608304</v>
      </c>
      <c r="Y574" s="3">
        <v>93607673</v>
      </c>
      <c r="Z574" s="13">
        <f>AA574*1.46138339920949</f>
        <v>202120537.30549461</v>
      </c>
      <c r="AA574" s="3">
        <v>138307673</v>
      </c>
      <c r="AB574">
        <v>344</v>
      </c>
    </row>
    <row r="575" spans="1:28" x14ac:dyDescent="0.2">
      <c r="A575" t="s">
        <v>18574</v>
      </c>
      <c r="B575" t="s">
        <v>18575</v>
      </c>
      <c r="C575">
        <v>2016</v>
      </c>
      <c r="D575" t="s">
        <v>18576</v>
      </c>
      <c r="E575" t="s">
        <v>16512</v>
      </c>
      <c r="F575" t="s">
        <v>44031</v>
      </c>
      <c r="G575" t="s">
        <v>44032</v>
      </c>
      <c r="H575">
        <v>110</v>
      </c>
      <c r="I575" t="s">
        <v>9472</v>
      </c>
      <c r="J575" t="s">
        <v>26</v>
      </c>
      <c r="K575" t="s">
        <v>18577</v>
      </c>
      <c r="L575" t="s">
        <v>27</v>
      </c>
      <c r="M575" t="s">
        <v>9340</v>
      </c>
      <c r="N575" t="s">
        <v>18578</v>
      </c>
      <c r="O575" t="s">
        <v>18579</v>
      </c>
      <c r="P575" t="s">
        <v>18580</v>
      </c>
      <c r="Q575" t="s">
        <v>18580</v>
      </c>
      <c r="R575" t="s">
        <v>18581</v>
      </c>
      <c r="S575" t="s">
        <v>18582</v>
      </c>
      <c r="T575">
        <v>6.2</v>
      </c>
      <c r="U575">
        <v>160617</v>
      </c>
      <c r="V575" s="12">
        <f>W575*1.07834771485832</f>
        <v>194102588.6744976</v>
      </c>
      <c r="W575" s="3">
        <v>180000000</v>
      </c>
      <c r="X575" s="13">
        <f>Y575*1.07834771485832</f>
        <v>136565255.43201283</v>
      </c>
      <c r="Y575" s="3">
        <v>126643061</v>
      </c>
      <c r="Z575" s="13">
        <f>AA575*1.07834771485832</f>
        <v>384647014.86009699</v>
      </c>
      <c r="AA575" s="3">
        <v>356700357</v>
      </c>
      <c r="AB575">
        <v>477</v>
      </c>
    </row>
    <row r="576" spans="1:28" x14ac:dyDescent="0.2">
      <c r="A576" t="s">
        <v>34330</v>
      </c>
      <c r="B576" t="s">
        <v>34331</v>
      </c>
      <c r="C576">
        <v>2014</v>
      </c>
      <c r="D576" s="1">
        <v>41738</v>
      </c>
      <c r="E576" t="s">
        <v>176</v>
      </c>
      <c r="F576" t="s">
        <v>44036</v>
      </c>
      <c r="H576">
        <v>126</v>
      </c>
      <c r="I576" t="s">
        <v>25</v>
      </c>
      <c r="J576" t="s">
        <v>26</v>
      </c>
      <c r="M576" t="s">
        <v>32077</v>
      </c>
      <c r="N576" t="s">
        <v>17599</v>
      </c>
      <c r="O576" t="s">
        <v>34332</v>
      </c>
      <c r="P576" t="s">
        <v>29589</v>
      </c>
      <c r="Q576" t="s">
        <v>34333</v>
      </c>
      <c r="R576" t="s">
        <v>34334</v>
      </c>
      <c r="S576" t="s">
        <v>34335</v>
      </c>
      <c r="T576">
        <v>7.7</v>
      </c>
      <c r="U576">
        <v>337110</v>
      </c>
      <c r="V576" s="12">
        <f>W576*1.09324733035956</f>
        <v>13118967.96431472</v>
      </c>
      <c r="W576" s="3">
        <v>12000000</v>
      </c>
      <c r="X576" s="13">
        <f>Y576*1.09324733035956</f>
        <v>136516363.27322459</v>
      </c>
      <c r="Y576" s="3">
        <v>124872350</v>
      </c>
      <c r="Z576" s="13">
        <f>AA576*1.09324733035956</f>
        <v>335809321.24549812</v>
      </c>
      <c r="AA576" s="3">
        <v>307166834</v>
      </c>
      <c r="AB576">
        <v>692</v>
      </c>
    </row>
    <row r="577" spans="1:28" x14ac:dyDescent="0.2">
      <c r="A577" t="s">
        <v>2769</v>
      </c>
      <c r="B577" t="s">
        <v>2770</v>
      </c>
      <c r="C577">
        <v>2001</v>
      </c>
      <c r="D577" t="s">
        <v>2771</v>
      </c>
      <c r="E577" t="s">
        <v>16512</v>
      </c>
      <c r="F577" t="s">
        <v>44038</v>
      </c>
      <c r="G577" t="s">
        <v>44040</v>
      </c>
      <c r="H577">
        <v>87</v>
      </c>
      <c r="I577" t="s">
        <v>360</v>
      </c>
      <c r="J577" t="s">
        <v>26</v>
      </c>
      <c r="M577" t="s">
        <v>2772</v>
      </c>
      <c r="N577" t="s">
        <v>2773</v>
      </c>
      <c r="O577" t="s">
        <v>2774</v>
      </c>
      <c r="P577" t="s">
        <v>2775</v>
      </c>
      <c r="Q577" t="s">
        <v>2776</v>
      </c>
      <c r="R577" t="s">
        <v>2777</v>
      </c>
      <c r="S577" t="s">
        <v>2778</v>
      </c>
      <c r="T577">
        <v>5.0999999999999996</v>
      </c>
      <c r="U577">
        <v>55612</v>
      </c>
      <c r="V577" s="12">
        <f>W577*1.46138339920949</f>
        <v>87683003.952569395</v>
      </c>
      <c r="W577" s="3">
        <v>60000000</v>
      </c>
      <c r="X577" s="13">
        <f>Y577*1.46138339920949</f>
        <v>136472041.34762883</v>
      </c>
      <c r="Y577" s="3">
        <v>93385515</v>
      </c>
      <c r="Z577" s="13">
        <f>AA577*1.46138339920949</f>
        <v>293281369.23778731</v>
      </c>
      <c r="AA577" s="3">
        <v>200687492</v>
      </c>
      <c r="AB577">
        <v>237</v>
      </c>
    </row>
    <row r="578" spans="1:28" x14ac:dyDescent="0.2">
      <c r="A578" t="s">
        <v>1211</v>
      </c>
      <c r="B578" t="s">
        <v>1212</v>
      </c>
      <c r="C578">
        <v>2000</v>
      </c>
      <c r="D578" s="1">
        <v>36747</v>
      </c>
      <c r="E578" t="s">
        <v>1045</v>
      </c>
      <c r="H578">
        <v>116</v>
      </c>
      <c r="I578" t="s">
        <v>25</v>
      </c>
      <c r="J578" t="s">
        <v>26</v>
      </c>
      <c r="K578" t="s">
        <v>307</v>
      </c>
      <c r="M578" t="s">
        <v>1167</v>
      </c>
      <c r="N578" t="s">
        <v>1213</v>
      </c>
      <c r="O578" t="s">
        <v>1214</v>
      </c>
      <c r="P578" t="s">
        <v>957</v>
      </c>
      <c r="Q578" t="s">
        <v>1215</v>
      </c>
      <c r="R578" t="s">
        <v>1216</v>
      </c>
      <c r="S578" t="s">
        <v>1217</v>
      </c>
      <c r="T578">
        <v>6.6</v>
      </c>
      <c r="U578">
        <v>219069</v>
      </c>
      <c r="V578" s="12">
        <f>W578*1.5029674796748</f>
        <v>76651341.463414803</v>
      </c>
      <c r="W578" s="3">
        <v>51000000</v>
      </c>
      <c r="X578" s="13">
        <f>Y578*1.5029674796748</f>
        <v>136125266.09865883</v>
      </c>
      <c r="Y578" s="3">
        <v>90570999</v>
      </c>
      <c r="Z578" s="13">
        <f>AA578*1.5029674796748</f>
        <v>224349457.15556958</v>
      </c>
      <c r="AA578" s="3">
        <v>149270999</v>
      </c>
      <c r="AB578">
        <v>502</v>
      </c>
    </row>
    <row r="579" spans="1:28" x14ac:dyDescent="0.2">
      <c r="A579" t="s">
        <v>26641</v>
      </c>
      <c r="B579" t="s">
        <v>26642</v>
      </c>
      <c r="C579">
        <v>2013</v>
      </c>
      <c r="D579" t="s">
        <v>24190</v>
      </c>
      <c r="E579" t="s">
        <v>16512</v>
      </c>
      <c r="F579" t="s">
        <v>44031</v>
      </c>
      <c r="G579" t="s">
        <v>44033</v>
      </c>
      <c r="H579">
        <v>110</v>
      </c>
      <c r="I579" t="s">
        <v>25</v>
      </c>
      <c r="J579" t="s">
        <v>26</v>
      </c>
      <c r="M579" t="s">
        <v>19720</v>
      </c>
      <c r="N579" t="s">
        <v>21443</v>
      </c>
      <c r="O579" t="s">
        <v>26643</v>
      </c>
      <c r="P579" t="s">
        <v>4689</v>
      </c>
      <c r="Q579" t="s">
        <v>26644</v>
      </c>
      <c r="R579" t="s">
        <v>26645</v>
      </c>
      <c r="S579" t="s">
        <v>26646</v>
      </c>
      <c r="T579">
        <v>5.8</v>
      </c>
      <c r="U579">
        <v>171306</v>
      </c>
      <c r="V579" s="12">
        <f>W579*1.11098185502045</f>
        <v>144427641.15265849</v>
      </c>
      <c r="W579" s="3">
        <v>130000000</v>
      </c>
      <c r="X579" s="13">
        <f>Y579*1.11098185502045</f>
        <v>136120896.4815819</v>
      </c>
      <c r="Y579" s="3">
        <v>122523060</v>
      </c>
      <c r="Z579" s="13">
        <f>AA579*1.11098185502045</f>
        <v>417441105.44759166</v>
      </c>
      <c r="AA579" s="3">
        <v>375740705</v>
      </c>
      <c r="AB579">
        <v>315</v>
      </c>
    </row>
    <row r="580" spans="1:28" x14ac:dyDescent="0.2">
      <c r="A580" t="s">
        <v>22639</v>
      </c>
      <c r="B580" t="s">
        <v>22640</v>
      </c>
      <c r="C580">
        <v>2009</v>
      </c>
      <c r="D580" t="s">
        <v>12723</v>
      </c>
      <c r="E580" t="s">
        <v>1045</v>
      </c>
      <c r="F580" t="s">
        <v>44032</v>
      </c>
      <c r="G580" t="s">
        <v>44036</v>
      </c>
      <c r="H580">
        <v>121</v>
      </c>
      <c r="I580" t="s">
        <v>1026</v>
      </c>
      <c r="J580" t="s">
        <v>26</v>
      </c>
      <c r="K580" t="s">
        <v>27</v>
      </c>
      <c r="M580" t="s">
        <v>1879</v>
      </c>
      <c r="N580" t="s">
        <v>1879</v>
      </c>
      <c r="O580" t="s">
        <v>22641</v>
      </c>
      <c r="P580" t="s">
        <v>14103</v>
      </c>
      <c r="Q580" t="s">
        <v>22642</v>
      </c>
      <c r="R580" t="s">
        <v>22643</v>
      </c>
      <c r="S580" t="s">
        <v>22644</v>
      </c>
      <c r="T580">
        <v>6.5</v>
      </c>
      <c r="U580">
        <v>84674</v>
      </c>
      <c r="V580" s="12">
        <f>W580*1.20636999678377</f>
        <v>102541449.72662045</v>
      </c>
      <c r="W580" s="3">
        <v>85000000</v>
      </c>
      <c r="X580" s="13">
        <f>Y580*1.20636999678377</f>
        <v>136000573.97616711</v>
      </c>
      <c r="Y580" s="3">
        <v>112735375</v>
      </c>
      <c r="Z580" s="13">
        <f>AA580*1.20636999678377</f>
        <v>264320075.57766226</v>
      </c>
      <c r="AA580" s="3">
        <v>219103655</v>
      </c>
      <c r="AB580">
        <v>237</v>
      </c>
    </row>
    <row r="581" spans="1:28" x14ac:dyDescent="0.2">
      <c r="A581" t="s">
        <v>1352</v>
      </c>
      <c r="B581" t="s">
        <v>1353</v>
      </c>
      <c r="C581">
        <v>2000</v>
      </c>
      <c r="D581" s="1">
        <v>36534</v>
      </c>
      <c r="E581" t="s">
        <v>16512</v>
      </c>
      <c r="F581" t="s">
        <v>44031</v>
      </c>
      <c r="G581" t="s">
        <v>44042</v>
      </c>
      <c r="H581">
        <v>130</v>
      </c>
      <c r="I581" t="s">
        <v>25</v>
      </c>
      <c r="J581" t="s">
        <v>26</v>
      </c>
      <c r="M581" t="s">
        <v>1354</v>
      </c>
      <c r="N581" t="s">
        <v>1355</v>
      </c>
      <c r="O581" t="s">
        <v>1356</v>
      </c>
      <c r="P581" t="s">
        <v>1354</v>
      </c>
      <c r="Q581" t="s">
        <v>1357</v>
      </c>
      <c r="R581" t="s">
        <v>1358</v>
      </c>
      <c r="S581" t="s">
        <v>1359</v>
      </c>
      <c r="T581">
        <v>6.4</v>
      </c>
      <c r="U581">
        <v>72407</v>
      </c>
      <c r="V581" s="12">
        <f>W581*1.5029674796748</f>
        <v>97692886.178862005</v>
      </c>
      <c r="W581" s="3">
        <v>65000000</v>
      </c>
      <c r="X581" s="13">
        <f>Y581*1.5029674796748</f>
        <v>135965611.8751629</v>
      </c>
      <c r="Y581" s="3">
        <v>90464773</v>
      </c>
      <c r="Z581" s="13">
        <f>AA581*1.5029674796748</f>
        <v>193708659.04211426</v>
      </c>
      <c r="AA581" s="3">
        <v>128884132</v>
      </c>
      <c r="AB581">
        <v>351</v>
      </c>
    </row>
    <row r="582" spans="1:28" x14ac:dyDescent="0.2">
      <c r="A582" t="s">
        <v>3511</v>
      </c>
      <c r="B582" t="s">
        <v>3512</v>
      </c>
      <c r="C582">
        <v>2002</v>
      </c>
      <c r="D582" s="1">
        <v>37715</v>
      </c>
      <c r="E582" t="s">
        <v>1045</v>
      </c>
      <c r="F582" t="s">
        <v>44032</v>
      </c>
      <c r="G582" t="s">
        <v>44036</v>
      </c>
      <c r="H582">
        <v>105</v>
      </c>
      <c r="I582" t="s">
        <v>25</v>
      </c>
      <c r="J582" t="s">
        <v>26</v>
      </c>
      <c r="K582" t="s">
        <v>27</v>
      </c>
      <c r="L582" t="s">
        <v>308</v>
      </c>
      <c r="M582" t="s">
        <v>3513</v>
      </c>
      <c r="N582" t="s">
        <v>3514</v>
      </c>
      <c r="O582" t="s">
        <v>3515</v>
      </c>
      <c r="P582" t="s">
        <v>1958</v>
      </c>
      <c r="Q582" t="s">
        <v>3516</v>
      </c>
      <c r="R582" t="s">
        <v>3517</v>
      </c>
      <c r="S582" t="s">
        <v>3518</v>
      </c>
      <c r="T582">
        <v>5.3</v>
      </c>
      <c r="U582">
        <v>82799</v>
      </c>
      <c r="V582" s="12">
        <f>W582*1.43863813229572</f>
        <v>79125097.276264608</v>
      </c>
      <c r="W582" s="3">
        <v>55000000</v>
      </c>
      <c r="X582" s="13">
        <f>Y582*1.43863813229572</f>
        <v>135248133.14883271</v>
      </c>
      <c r="Y582" s="3">
        <v>94011225</v>
      </c>
      <c r="Z582" s="13">
        <f>AA582*1.43863813229572</f>
        <v>222854675.49762648</v>
      </c>
      <c r="AA582" s="3">
        <v>154906693</v>
      </c>
      <c r="AB582">
        <v>252</v>
      </c>
    </row>
    <row r="583" spans="1:28" x14ac:dyDescent="0.2">
      <c r="A583" t="s">
        <v>25788</v>
      </c>
      <c r="B583" t="s">
        <v>25789</v>
      </c>
      <c r="C583">
        <v>2011</v>
      </c>
      <c r="D583" t="s">
        <v>21858</v>
      </c>
      <c r="E583" t="s">
        <v>1045</v>
      </c>
      <c r="F583" t="s">
        <v>44044</v>
      </c>
      <c r="H583">
        <v>98</v>
      </c>
      <c r="I583" t="s">
        <v>25</v>
      </c>
      <c r="J583" t="s">
        <v>26</v>
      </c>
      <c r="M583" t="s">
        <v>9101</v>
      </c>
      <c r="N583" t="s">
        <v>25790</v>
      </c>
      <c r="O583" t="s">
        <v>25791</v>
      </c>
      <c r="P583" t="s">
        <v>18208</v>
      </c>
      <c r="Q583" t="s">
        <v>25792</v>
      </c>
      <c r="R583" t="s">
        <v>25793</v>
      </c>
      <c r="S583" t="s">
        <v>25794</v>
      </c>
      <c r="T583">
        <v>6.9</v>
      </c>
      <c r="U583">
        <v>416024</v>
      </c>
      <c r="V583" s="12">
        <f>W583*1.1505830469594</f>
        <v>40270406.643578999</v>
      </c>
      <c r="W583" s="3">
        <v>35000000</v>
      </c>
      <c r="X583" s="13">
        <f>Y583*1.1505830469594</f>
        <v>135237873.34943721</v>
      </c>
      <c r="Y583" s="3">
        <v>117538559</v>
      </c>
      <c r="Z583" s="13">
        <f>AA583*1.1505830469594</f>
        <v>241436688.58378983</v>
      </c>
      <c r="AA583" s="3">
        <v>209838559</v>
      </c>
      <c r="AB583">
        <v>442</v>
      </c>
    </row>
    <row r="584" spans="1:28" x14ac:dyDescent="0.2">
      <c r="A584" t="s">
        <v>36108</v>
      </c>
      <c r="B584" t="s">
        <v>36109</v>
      </c>
      <c r="C584">
        <v>2016</v>
      </c>
      <c r="D584" s="1">
        <v>42381</v>
      </c>
      <c r="E584" t="s">
        <v>44035</v>
      </c>
      <c r="F584" t="s">
        <v>44032</v>
      </c>
      <c r="H584">
        <v>96</v>
      </c>
      <c r="I584" t="s">
        <v>25</v>
      </c>
      <c r="J584" t="s">
        <v>26</v>
      </c>
      <c r="M584" t="s">
        <v>1354</v>
      </c>
      <c r="N584" t="s">
        <v>36110</v>
      </c>
      <c r="O584" t="s">
        <v>36111</v>
      </c>
      <c r="P584" t="s">
        <v>7373</v>
      </c>
      <c r="Q584" t="s">
        <v>36112</v>
      </c>
      <c r="R584" t="s">
        <v>36113</v>
      </c>
      <c r="S584" t="s">
        <v>36114</v>
      </c>
      <c r="T584">
        <v>7.4</v>
      </c>
      <c r="U584">
        <v>229971</v>
      </c>
      <c r="V584" s="12">
        <f>W584*1.07834771485832</f>
        <v>64700862.891499199</v>
      </c>
      <c r="W584" s="3">
        <v>60000000</v>
      </c>
      <c r="X584" s="13">
        <f>Y584*1.07834771485832</f>
        <v>134868984.28280467</v>
      </c>
      <c r="Y584" s="3">
        <v>125070033</v>
      </c>
      <c r="Z584" s="13">
        <f>AA584*1.07834771485832</f>
        <v>259663566.50536525</v>
      </c>
      <c r="AA584" s="3">
        <v>240797623</v>
      </c>
      <c r="AB584">
        <v>480</v>
      </c>
    </row>
    <row r="585" spans="1:28" x14ac:dyDescent="0.2">
      <c r="A585" t="s">
        <v>21724</v>
      </c>
      <c r="B585" t="s">
        <v>21725</v>
      </c>
      <c r="C585">
        <v>2007</v>
      </c>
      <c r="D585" s="1">
        <v>40300</v>
      </c>
      <c r="E585" t="s">
        <v>3496</v>
      </c>
      <c r="F585" t="s">
        <v>44045</v>
      </c>
      <c r="G585" t="s">
        <v>44042</v>
      </c>
      <c r="H585">
        <v>86</v>
      </c>
      <c r="I585" t="s">
        <v>25</v>
      </c>
      <c r="J585" t="s">
        <v>26</v>
      </c>
      <c r="M585" t="s">
        <v>21726</v>
      </c>
      <c r="N585" t="s">
        <v>21726</v>
      </c>
      <c r="O585" t="s">
        <v>21727</v>
      </c>
      <c r="P585" t="s">
        <v>21728</v>
      </c>
      <c r="Q585" t="s">
        <v>21729</v>
      </c>
      <c r="R585" t="s">
        <v>21730</v>
      </c>
      <c r="S585" t="s">
        <v>21731</v>
      </c>
      <c r="T585">
        <v>6.3</v>
      </c>
      <c r="U585">
        <v>217252</v>
      </c>
      <c r="V585" s="12">
        <f>W585*1.24823238899982</f>
        <v>18723.4858349973</v>
      </c>
      <c r="W585" s="3">
        <v>15000</v>
      </c>
      <c r="X585" s="13">
        <f>Y585*1.24823238899982</f>
        <v>134707754.02431765</v>
      </c>
      <c r="Y585" s="3">
        <v>107918810</v>
      </c>
      <c r="Z585" s="13">
        <f>AA585*144548551.06</f>
        <v>2.7949300729047148E+16</v>
      </c>
      <c r="AA585" s="3">
        <v>193355800</v>
      </c>
      <c r="AB585">
        <v>1267</v>
      </c>
    </row>
    <row r="586" spans="1:28" x14ac:dyDescent="0.2">
      <c r="A586" t="s">
        <v>595</v>
      </c>
      <c r="B586" t="s">
        <v>596</v>
      </c>
      <c r="C586">
        <v>2003</v>
      </c>
      <c r="D586" t="s">
        <v>597</v>
      </c>
      <c r="E586" t="s">
        <v>44043</v>
      </c>
      <c r="F586" t="s">
        <v>44032</v>
      </c>
      <c r="G586" t="s">
        <v>44049</v>
      </c>
      <c r="H586">
        <v>154</v>
      </c>
      <c r="I586" t="s">
        <v>598</v>
      </c>
      <c r="J586" t="s">
        <v>26</v>
      </c>
      <c r="M586" t="s">
        <v>599</v>
      </c>
      <c r="N586" t="s">
        <v>600</v>
      </c>
      <c r="O586" t="s">
        <v>601</v>
      </c>
      <c r="P586" t="s">
        <v>602</v>
      </c>
      <c r="Q586" t="s">
        <v>603</v>
      </c>
      <c r="R586" t="s">
        <v>604</v>
      </c>
      <c r="S586" t="s">
        <v>605</v>
      </c>
      <c r="T586">
        <v>7.2</v>
      </c>
      <c r="U586">
        <v>138013</v>
      </c>
      <c r="V586" s="12">
        <f>W586*1.40658152173913</f>
        <v>111119940.21739127</v>
      </c>
      <c r="W586" s="3">
        <v>79000000</v>
      </c>
      <c r="X586" s="13">
        <f>Y586*1.40658152173913</f>
        <v>134520546.363038</v>
      </c>
      <c r="Y586" s="3">
        <v>95636509</v>
      </c>
      <c r="Z586" s="13">
        <f>AA586*1.40658152173913</f>
        <v>243357604.77064666</v>
      </c>
      <c r="AA586" s="3">
        <v>173013509</v>
      </c>
      <c r="AB586">
        <v>697</v>
      </c>
    </row>
    <row r="587" spans="1:28" hidden="1" x14ac:dyDescent="0.2">
      <c r="A587" t="s">
        <v>8135</v>
      </c>
      <c r="B587" t="s">
        <v>8136</v>
      </c>
      <c r="C587">
        <v>2003</v>
      </c>
      <c r="D587" t="s">
        <v>3178</v>
      </c>
      <c r="E587" t="s">
        <v>176</v>
      </c>
      <c r="F587" t="s">
        <v>44036</v>
      </c>
      <c r="H587">
        <v>106</v>
      </c>
      <c r="I587" t="s">
        <v>8137</v>
      </c>
      <c r="J587" t="s">
        <v>64</v>
      </c>
      <c r="M587" t="s">
        <v>8138</v>
      </c>
      <c r="N587" t="s">
        <v>8139</v>
      </c>
      <c r="O587" t="s">
        <v>8140</v>
      </c>
      <c r="P587" t="s">
        <v>8141</v>
      </c>
      <c r="Q587" t="s">
        <v>8141</v>
      </c>
      <c r="R587" t="s">
        <v>8142</v>
      </c>
      <c r="S587" t="s">
        <v>8143</v>
      </c>
      <c r="T587">
        <v>7.3</v>
      </c>
      <c r="U587">
        <v>10568</v>
      </c>
      <c r="W587"/>
      <c r="X587"/>
      <c r="Y587">
        <v>543354</v>
      </c>
      <c r="Z587"/>
      <c r="AA587">
        <v>15535312</v>
      </c>
      <c r="AB587">
        <v>49</v>
      </c>
    </row>
    <row r="588" spans="1:28" hidden="1" x14ac:dyDescent="0.2">
      <c r="A588" t="s">
        <v>8144</v>
      </c>
      <c r="B588" t="s">
        <v>8145</v>
      </c>
      <c r="C588">
        <v>2004</v>
      </c>
      <c r="D588" t="s">
        <v>8146</v>
      </c>
      <c r="E588" t="s">
        <v>44035</v>
      </c>
      <c r="F588" t="s">
        <v>44038</v>
      </c>
      <c r="G588" t="s">
        <v>44032</v>
      </c>
      <c r="H588">
        <v>122</v>
      </c>
      <c r="I588" t="s">
        <v>495</v>
      </c>
      <c r="J588" t="s">
        <v>26</v>
      </c>
      <c r="M588" t="s">
        <v>797</v>
      </c>
      <c r="N588" t="s">
        <v>8147</v>
      </c>
      <c r="O588" t="s">
        <v>8148</v>
      </c>
      <c r="P588" t="s">
        <v>1125</v>
      </c>
      <c r="Q588" t="s">
        <v>8149</v>
      </c>
      <c r="R588" t="s">
        <v>8150</v>
      </c>
      <c r="S588" t="s">
        <v>8151</v>
      </c>
      <c r="T588">
        <v>6.9</v>
      </c>
      <c r="U588">
        <v>14325</v>
      </c>
      <c r="W588"/>
      <c r="X588"/>
      <c r="Y588"/>
      <c r="Z588"/>
      <c r="AA588">
        <v>1789336</v>
      </c>
      <c r="AB588">
        <v>138</v>
      </c>
    </row>
    <row r="589" spans="1:28" x14ac:dyDescent="0.2">
      <c r="A589" t="s">
        <v>30585</v>
      </c>
      <c r="B589" t="s">
        <v>30586</v>
      </c>
      <c r="C589">
        <v>2015</v>
      </c>
      <c r="D589" t="s">
        <v>30587</v>
      </c>
      <c r="E589" t="s">
        <v>44037</v>
      </c>
      <c r="F589" t="s">
        <v>44031</v>
      </c>
      <c r="G589" t="s">
        <v>44038</v>
      </c>
      <c r="H589">
        <v>93</v>
      </c>
      <c r="I589" t="s">
        <v>25</v>
      </c>
      <c r="J589" t="s">
        <v>26</v>
      </c>
      <c r="M589" t="s">
        <v>30588</v>
      </c>
      <c r="N589" t="s">
        <v>30589</v>
      </c>
      <c r="O589" t="s">
        <v>30590</v>
      </c>
      <c r="P589" t="s">
        <v>8988</v>
      </c>
      <c r="Q589" t="s">
        <v>30591</v>
      </c>
      <c r="R589" t="s">
        <v>30592</v>
      </c>
      <c r="S589" t="s">
        <v>30593</v>
      </c>
      <c r="T589">
        <v>6.7</v>
      </c>
      <c r="U589">
        <v>99311</v>
      </c>
      <c r="V589" s="12">
        <f>W589*1.09195121025074</f>
        <v>218390242.05014801</v>
      </c>
      <c r="W589" s="3">
        <v>200000000</v>
      </c>
      <c r="X589" s="13">
        <f>Y589*1.09195121025074</f>
        <v>134405129.65027806</v>
      </c>
      <c r="Y589" s="3">
        <v>123087120</v>
      </c>
      <c r="Z589" s="13">
        <f>AA589*1.09195121025074</f>
        <v>362754568.40302968</v>
      </c>
      <c r="AA589" s="3">
        <v>332207671</v>
      </c>
      <c r="AB589">
        <v>484</v>
      </c>
    </row>
    <row r="590" spans="1:28" x14ac:dyDescent="0.2">
      <c r="A590" t="s">
        <v>6371</v>
      </c>
      <c r="B590" t="s">
        <v>6372</v>
      </c>
      <c r="C590">
        <v>2002</v>
      </c>
      <c r="D590" t="s">
        <v>4150</v>
      </c>
      <c r="E590" t="s">
        <v>1045</v>
      </c>
      <c r="F590" t="s">
        <v>44036</v>
      </c>
      <c r="H590">
        <v>101</v>
      </c>
      <c r="I590" t="s">
        <v>360</v>
      </c>
      <c r="J590" t="s">
        <v>26</v>
      </c>
      <c r="M590" t="s">
        <v>6373</v>
      </c>
      <c r="N590" t="s">
        <v>6373</v>
      </c>
      <c r="O590" t="s">
        <v>6374</v>
      </c>
      <c r="P590" t="s">
        <v>1516</v>
      </c>
      <c r="Q590" t="s">
        <v>6375</v>
      </c>
      <c r="R590" t="s">
        <v>6376</v>
      </c>
      <c r="S590" t="s">
        <v>6377</v>
      </c>
      <c r="T590">
        <v>6.1</v>
      </c>
      <c r="U590">
        <v>104922</v>
      </c>
      <c r="V590" s="12">
        <f>W590*1.43863813229572</f>
        <v>86318287.937743202</v>
      </c>
      <c r="W590" s="3">
        <v>60000000</v>
      </c>
      <c r="X590" s="13">
        <f>Y590*1.43863813229572</f>
        <v>134303848.48338524</v>
      </c>
      <c r="Y590" s="3">
        <v>93354851</v>
      </c>
      <c r="Z590" s="13">
        <f>AA590*1.43863813229572</f>
        <v>286351197.91696501</v>
      </c>
      <c r="AA590" s="3">
        <v>199043242</v>
      </c>
      <c r="AB590">
        <v>290</v>
      </c>
    </row>
    <row r="591" spans="1:28" x14ac:dyDescent="0.2">
      <c r="A591" t="s">
        <v>217</v>
      </c>
      <c r="B591" t="s">
        <v>218</v>
      </c>
      <c r="C591">
        <v>2000</v>
      </c>
      <c r="D591" s="1">
        <v>37046</v>
      </c>
      <c r="E591" t="s">
        <v>44037</v>
      </c>
      <c r="F591" t="s">
        <v>44031</v>
      </c>
      <c r="G591" t="s">
        <v>44038</v>
      </c>
      <c r="H591">
        <v>78</v>
      </c>
      <c r="I591" t="s">
        <v>25</v>
      </c>
      <c r="J591" t="s">
        <v>26</v>
      </c>
      <c r="M591" t="s">
        <v>219</v>
      </c>
      <c r="N591" t="s">
        <v>220</v>
      </c>
      <c r="O591" t="s">
        <v>221</v>
      </c>
      <c r="P591" t="s">
        <v>222</v>
      </c>
      <c r="Q591" t="s">
        <v>223</v>
      </c>
      <c r="R591" t="s">
        <v>224</v>
      </c>
      <c r="S591" t="s">
        <v>225</v>
      </c>
      <c r="T591">
        <v>7.3</v>
      </c>
      <c r="U591">
        <v>175207</v>
      </c>
      <c r="V591" s="12">
        <f>W591*1.5029674796748</f>
        <v>150296747.96748</v>
      </c>
      <c r="W591" s="3">
        <v>100000000</v>
      </c>
      <c r="X591" s="13">
        <f>Y591*1.5029674796748</f>
        <v>134219034.40857753</v>
      </c>
      <c r="Y591" s="3">
        <v>89302687</v>
      </c>
      <c r="Z591" s="13">
        <f>AA591*1.5029674796748</f>
        <v>254494006.96955341</v>
      </c>
      <c r="AA591" s="3">
        <v>169327687</v>
      </c>
      <c r="AB591">
        <v>330</v>
      </c>
    </row>
    <row r="592" spans="1:28" x14ac:dyDescent="0.2">
      <c r="A592" t="s">
        <v>21168</v>
      </c>
      <c r="B592" t="s">
        <v>21169</v>
      </c>
      <c r="C592">
        <v>2011</v>
      </c>
      <c r="D592" t="s">
        <v>21170</v>
      </c>
      <c r="E592" t="s">
        <v>16512</v>
      </c>
      <c r="F592" t="s">
        <v>44031</v>
      </c>
      <c r="G592" t="s">
        <v>44033</v>
      </c>
      <c r="H592">
        <v>114</v>
      </c>
      <c r="I592" t="s">
        <v>25</v>
      </c>
      <c r="J592" t="s">
        <v>26</v>
      </c>
      <c r="M592" t="s">
        <v>1495</v>
      </c>
      <c r="N592" t="s">
        <v>21171</v>
      </c>
      <c r="O592" t="s">
        <v>21172</v>
      </c>
      <c r="P592" t="s">
        <v>5063</v>
      </c>
      <c r="Q592" t="s">
        <v>21173</v>
      </c>
      <c r="R592" t="s">
        <v>21174</v>
      </c>
      <c r="S592" t="s">
        <v>21175</v>
      </c>
      <c r="T592">
        <v>5.5</v>
      </c>
      <c r="U592">
        <v>263315</v>
      </c>
      <c r="V592" s="12">
        <f>W592*1.1505830469594</f>
        <v>230116609.39188001</v>
      </c>
      <c r="W592" s="3">
        <v>200000000</v>
      </c>
      <c r="X592" s="13">
        <f>Y592*1.1505830469594</f>
        <v>134159331.75879708</v>
      </c>
      <c r="Y592" s="3">
        <v>116601172</v>
      </c>
      <c r="Z592" s="13">
        <f>AA592*1.1505830469594</f>
        <v>252957031.35735515</v>
      </c>
      <c r="AA592" s="3">
        <v>219851172</v>
      </c>
      <c r="AB592">
        <v>650</v>
      </c>
    </row>
    <row r="593" spans="1:28" x14ac:dyDescent="0.2">
      <c r="A593" t="s">
        <v>5348</v>
      </c>
      <c r="B593" t="s">
        <v>5349</v>
      </c>
      <c r="C593">
        <v>2002</v>
      </c>
      <c r="D593" t="s">
        <v>3572</v>
      </c>
      <c r="E593" t="s">
        <v>44041</v>
      </c>
      <c r="F593" t="s">
        <v>44032</v>
      </c>
      <c r="G593" t="s">
        <v>44042</v>
      </c>
      <c r="H593">
        <v>124</v>
      </c>
      <c r="I593" t="s">
        <v>319</v>
      </c>
      <c r="J593" t="s">
        <v>26</v>
      </c>
      <c r="K593" t="s">
        <v>27</v>
      </c>
      <c r="M593" t="s">
        <v>2285</v>
      </c>
      <c r="N593" t="s">
        <v>5350</v>
      </c>
      <c r="O593" t="s">
        <v>5351</v>
      </c>
      <c r="P593" t="s">
        <v>2108</v>
      </c>
      <c r="Q593" t="s">
        <v>5352</v>
      </c>
      <c r="R593" t="s">
        <v>5353</v>
      </c>
      <c r="S593" t="s">
        <v>5354</v>
      </c>
      <c r="T593">
        <v>7.2</v>
      </c>
      <c r="U593">
        <v>246522</v>
      </c>
      <c r="V593" s="12">
        <f>W593*1.43863813229572</f>
        <v>112213774.31906617</v>
      </c>
      <c r="W593" s="3">
        <v>78000000</v>
      </c>
      <c r="X593" s="13">
        <f>Y593*1.43863813229572</f>
        <v>134008995.28225683</v>
      </c>
      <c r="Y593" s="3">
        <v>93149898</v>
      </c>
      <c r="Z593" s="13">
        <f>AA593*1.43863813229572</f>
        <v>300957771.43789887</v>
      </c>
      <c r="AA593" s="3">
        <v>209196298</v>
      </c>
      <c r="AB593">
        <v>797</v>
      </c>
    </row>
    <row r="594" spans="1:28" x14ac:dyDescent="0.2">
      <c r="A594" t="s">
        <v>347</v>
      </c>
      <c r="B594" t="s">
        <v>348</v>
      </c>
      <c r="C594">
        <v>2000</v>
      </c>
      <c r="D594" s="1">
        <v>36534</v>
      </c>
      <c r="E594" t="s">
        <v>3496</v>
      </c>
      <c r="F594" t="s">
        <v>44045</v>
      </c>
      <c r="H594">
        <v>116</v>
      </c>
      <c r="I594" t="s">
        <v>25</v>
      </c>
      <c r="J594" t="s">
        <v>26</v>
      </c>
      <c r="M594" t="s">
        <v>350</v>
      </c>
      <c r="N594" t="s">
        <v>351</v>
      </c>
      <c r="O594" t="s">
        <v>352</v>
      </c>
      <c r="P594" t="s">
        <v>353</v>
      </c>
      <c r="Q594" t="s">
        <v>354</v>
      </c>
      <c r="R594" t="s">
        <v>355</v>
      </c>
      <c r="S594" t="s">
        <v>356</v>
      </c>
      <c r="T594">
        <v>5.6</v>
      </c>
      <c r="U594">
        <v>121153</v>
      </c>
      <c r="V594" s="12">
        <f>W594*1.5029674796748</f>
        <v>60118699.186992005</v>
      </c>
      <c r="W594" s="3">
        <v>40000000</v>
      </c>
      <c r="X594" s="13">
        <f>Y594*1.5029674796748</f>
        <v>133979293.05995965</v>
      </c>
      <c r="Y594" s="3">
        <v>89143175</v>
      </c>
      <c r="Z594" s="13">
        <f>AA594*1.5029674796748</f>
        <v>243231653.92471597</v>
      </c>
      <c r="AA594" s="3">
        <v>161834276</v>
      </c>
      <c r="AB594">
        <v>763</v>
      </c>
    </row>
    <row r="595" spans="1:28" x14ac:dyDescent="0.2">
      <c r="A595" t="s">
        <v>30669</v>
      </c>
      <c r="B595" t="s">
        <v>30670</v>
      </c>
      <c r="C595">
        <v>2013</v>
      </c>
      <c r="D595" t="s">
        <v>30671</v>
      </c>
      <c r="E595" t="s">
        <v>44037</v>
      </c>
      <c r="F595" t="s">
        <v>44031</v>
      </c>
      <c r="G595" t="s">
        <v>44038</v>
      </c>
      <c r="H595">
        <v>95</v>
      </c>
      <c r="I595" t="s">
        <v>25</v>
      </c>
      <c r="J595" t="s">
        <v>26</v>
      </c>
      <c r="K595" t="s">
        <v>838</v>
      </c>
      <c r="M595" t="s">
        <v>30672</v>
      </c>
      <c r="N595" t="s">
        <v>30673</v>
      </c>
      <c r="O595" t="s">
        <v>30674</v>
      </c>
      <c r="P595" t="s">
        <v>17695</v>
      </c>
      <c r="Q595" t="s">
        <v>17696</v>
      </c>
      <c r="R595" t="s">
        <v>30675</v>
      </c>
      <c r="S595" t="s">
        <v>30676</v>
      </c>
      <c r="T595">
        <v>6.4</v>
      </c>
      <c r="U595">
        <v>88117</v>
      </c>
      <c r="V595" s="12">
        <f>W595*1.11098185502045</f>
        <v>86656584.691595092</v>
      </c>
      <c r="W595" s="3">
        <v>78000000</v>
      </c>
      <c r="X595" s="13">
        <f>Y595*1.11098185502045</f>
        <v>133088479.28517656</v>
      </c>
      <c r="Y595" s="3">
        <v>119793567</v>
      </c>
      <c r="Z595" s="13">
        <f>AA595*1.11098185502045</f>
        <v>304771151.70026535</v>
      </c>
      <c r="AA595" s="3">
        <v>274325949</v>
      </c>
      <c r="AB595">
        <v>110</v>
      </c>
    </row>
    <row r="596" spans="1:28" x14ac:dyDescent="0.2">
      <c r="A596" t="s">
        <v>1838</v>
      </c>
      <c r="B596" t="s">
        <v>1839</v>
      </c>
      <c r="C596">
        <v>2001</v>
      </c>
      <c r="D596" s="1">
        <v>37081</v>
      </c>
      <c r="E596" t="s">
        <v>176</v>
      </c>
      <c r="F596" t="s">
        <v>44057</v>
      </c>
      <c r="G596" t="s">
        <v>44036</v>
      </c>
      <c r="H596">
        <v>112</v>
      </c>
      <c r="I596" t="s">
        <v>25</v>
      </c>
      <c r="J596" t="s">
        <v>26</v>
      </c>
      <c r="M596" t="s">
        <v>1840</v>
      </c>
      <c r="N596" t="s">
        <v>1841</v>
      </c>
      <c r="O596" t="s">
        <v>1842</v>
      </c>
      <c r="P596" t="s">
        <v>1843</v>
      </c>
      <c r="Q596" t="s">
        <v>1844</v>
      </c>
      <c r="R596" t="s">
        <v>1845</v>
      </c>
      <c r="S596" t="s">
        <v>1846</v>
      </c>
      <c r="T596">
        <v>6.2</v>
      </c>
      <c r="U596">
        <v>56471</v>
      </c>
      <c r="V596" s="12">
        <f>W596*1.46138339920949</f>
        <v>18997984.189723369</v>
      </c>
      <c r="W596" s="3">
        <v>13000000</v>
      </c>
      <c r="X596" s="13">
        <f>Y596*1.46138339920949</f>
        <v>133069196.95011893</v>
      </c>
      <c r="Y596" s="3">
        <v>91057006</v>
      </c>
      <c r="Z596" s="13">
        <f>AA596*1.46138339920949</f>
        <v>192474144.23545507</v>
      </c>
      <c r="AA596" s="3">
        <v>131706809</v>
      </c>
      <c r="AB596">
        <v>326</v>
      </c>
    </row>
    <row r="597" spans="1:28" x14ac:dyDescent="0.2">
      <c r="A597" t="s">
        <v>18715</v>
      </c>
      <c r="B597" t="s">
        <v>18716</v>
      </c>
      <c r="C597">
        <v>2008</v>
      </c>
      <c r="D597" t="s">
        <v>8707</v>
      </c>
      <c r="E597" t="s">
        <v>16512</v>
      </c>
      <c r="F597" t="s">
        <v>44038</v>
      </c>
      <c r="G597" t="s">
        <v>44055</v>
      </c>
      <c r="H597">
        <v>107</v>
      </c>
      <c r="I597" t="s">
        <v>717</v>
      </c>
      <c r="J597" t="s">
        <v>26</v>
      </c>
      <c r="K597" t="s">
        <v>209</v>
      </c>
      <c r="M597" t="s">
        <v>979</v>
      </c>
      <c r="N597" t="s">
        <v>18717</v>
      </c>
      <c r="O597" t="s">
        <v>18718</v>
      </c>
      <c r="P597" t="s">
        <v>18719</v>
      </c>
      <c r="Q597" t="s">
        <v>18720</v>
      </c>
      <c r="R597" t="s">
        <v>18721</v>
      </c>
      <c r="S597" t="s">
        <v>18722</v>
      </c>
      <c r="T597">
        <v>7</v>
      </c>
      <c r="U597">
        <v>371908</v>
      </c>
      <c r="V597" s="12">
        <f>W597*1.20207800169993</f>
        <v>110591176.15639356</v>
      </c>
      <c r="W597" s="3">
        <v>92000000</v>
      </c>
      <c r="X597" s="13">
        <f>Y597*1.20207800169993</f>
        <v>132848026.6082823</v>
      </c>
      <c r="Y597" s="3">
        <v>110515313</v>
      </c>
      <c r="Z597" s="13">
        <f>AA597*1.20207800169993</f>
        <v>235250043.97393906</v>
      </c>
      <c r="AA597" s="3">
        <v>195702811</v>
      </c>
      <c r="AB597">
        <v>634</v>
      </c>
    </row>
    <row r="598" spans="1:28" x14ac:dyDescent="0.2">
      <c r="A598" t="s">
        <v>13132</v>
      </c>
      <c r="B598" t="s">
        <v>13133</v>
      </c>
      <c r="C598">
        <v>2006</v>
      </c>
      <c r="D598" t="s">
        <v>8171</v>
      </c>
      <c r="E598" t="s">
        <v>176</v>
      </c>
      <c r="F598" t="s">
        <v>44057</v>
      </c>
      <c r="G598" t="s">
        <v>44053</v>
      </c>
      <c r="H598">
        <v>130</v>
      </c>
      <c r="I598" t="s">
        <v>25</v>
      </c>
      <c r="J598" t="s">
        <v>26</v>
      </c>
      <c r="M598" t="s">
        <v>8533</v>
      </c>
      <c r="N598" t="s">
        <v>13134</v>
      </c>
      <c r="O598" t="s">
        <v>13135</v>
      </c>
      <c r="P598" t="s">
        <v>2059</v>
      </c>
      <c r="Q598" t="s">
        <v>13136</v>
      </c>
      <c r="R598" t="s">
        <v>13137</v>
      </c>
      <c r="S598" t="s">
        <v>13138</v>
      </c>
      <c r="T598">
        <v>6.5</v>
      </c>
      <c r="U598">
        <v>67641</v>
      </c>
      <c r="V598" s="12">
        <f>W598*1.28378472222222</f>
        <v>89864930.555555403</v>
      </c>
      <c r="W598" s="3">
        <v>70000000</v>
      </c>
      <c r="X598" s="13">
        <f>Y598*1.28378472222222</f>
        <v>132699635.11069421</v>
      </c>
      <c r="Y598" s="3">
        <v>103365956</v>
      </c>
      <c r="Z598" s="13">
        <f>AA598*1.28378472222222</f>
        <v>199539089.44288161</v>
      </c>
      <c r="AA598" s="3">
        <v>155430335</v>
      </c>
      <c r="AB598">
        <v>529</v>
      </c>
    </row>
    <row r="599" spans="1:28" x14ac:dyDescent="0.2">
      <c r="A599" t="s">
        <v>18865</v>
      </c>
      <c r="B599" t="s">
        <v>18866</v>
      </c>
      <c r="C599">
        <v>2008</v>
      </c>
      <c r="D599" t="s">
        <v>14527</v>
      </c>
      <c r="E599" t="s">
        <v>1045</v>
      </c>
      <c r="F599" t="s">
        <v>44040</v>
      </c>
      <c r="G599" t="s">
        <v>44034</v>
      </c>
      <c r="H599">
        <v>99</v>
      </c>
      <c r="I599" t="s">
        <v>25</v>
      </c>
      <c r="J599" t="s">
        <v>26</v>
      </c>
      <c r="M599" t="s">
        <v>1955</v>
      </c>
      <c r="N599" t="s">
        <v>18867</v>
      </c>
      <c r="O599" t="s">
        <v>18868</v>
      </c>
      <c r="P599" t="s">
        <v>1329</v>
      </c>
      <c r="Q599" t="s">
        <v>18869</v>
      </c>
      <c r="R599" t="s">
        <v>18870</v>
      </c>
      <c r="S599" t="s">
        <v>18871</v>
      </c>
      <c r="T599">
        <v>6</v>
      </c>
      <c r="U599">
        <v>86813</v>
      </c>
      <c r="V599" s="12">
        <f>W599*1.20207800169993</f>
        <v>96166240.13599439</v>
      </c>
      <c r="W599" s="3">
        <v>80000000</v>
      </c>
      <c r="X599" s="13">
        <f>Y599*1.20207800169993</f>
        <v>132351162.09121564</v>
      </c>
      <c r="Y599" s="3">
        <v>110101975</v>
      </c>
      <c r="Z599" s="13">
        <f>AA599*1.20207800169993</f>
        <v>255892191.12926435</v>
      </c>
      <c r="AA599" s="3">
        <v>212874864</v>
      </c>
      <c r="AB599">
        <v>133</v>
      </c>
    </row>
    <row r="600" spans="1:28" x14ac:dyDescent="0.2">
      <c r="A600" t="s">
        <v>6262</v>
      </c>
      <c r="B600" t="s">
        <v>6263</v>
      </c>
      <c r="C600">
        <v>2003</v>
      </c>
      <c r="D600" t="s">
        <v>848</v>
      </c>
      <c r="E600" t="s">
        <v>16512</v>
      </c>
      <c r="F600" t="s">
        <v>44031</v>
      </c>
      <c r="G600" t="s">
        <v>44032</v>
      </c>
      <c r="H600">
        <v>138</v>
      </c>
      <c r="I600" t="s">
        <v>25</v>
      </c>
      <c r="J600" t="s">
        <v>26</v>
      </c>
      <c r="K600" t="s">
        <v>27</v>
      </c>
      <c r="L600" t="s">
        <v>4428</v>
      </c>
      <c r="M600" t="s">
        <v>6264</v>
      </c>
      <c r="N600" t="s">
        <v>6265</v>
      </c>
      <c r="O600" t="s">
        <v>6266</v>
      </c>
      <c r="P600" t="s">
        <v>1008</v>
      </c>
      <c r="Q600" t="s">
        <v>6267</v>
      </c>
      <c r="R600" t="s">
        <v>6268</v>
      </c>
      <c r="S600" t="s">
        <v>6269</v>
      </c>
      <c r="T600">
        <v>7.4</v>
      </c>
      <c r="U600">
        <v>198459</v>
      </c>
      <c r="V600" s="12">
        <f>W600*1.40658152173913</f>
        <v>210987228.2608695</v>
      </c>
      <c r="W600" s="3">
        <v>150000000</v>
      </c>
      <c r="X600" s="13">
        <f>Y600*1.40658152173913</f>
        <v>132117276.64739126</v>
      </c>
      <c r="Y600" s="3">
        <v>93927920</v>
      </c>
      <c r="Z600" s="13">
        <f>AA600*1.40658152173913</f>
        <v>297664347.3145923</v>
      </c>
      <c r="AA600" s="3">
        <v>211622535</v>
      </c>
      <c r="AB600">
        <v>722</v>
      </c>
    </row>
    <row r="601" spans="1:28" x14ac:dyDescent="0.2">
      <c r="A601" t="s">
        <v>20547</v>
      </c>
      <c r="B601" t="s">
        <v>20548</v>
      </c>
      <c r="C601">
        <v>2009</v>
      </c>
      <c r="D601" t="s">
        <v>20549</v>
      </c>
      <c r="E601" t="s">
        <v>1045</v>
      </c>
      <c r="H601">
        <v>113</v>
      </c>
      <c r="I601" t="s">
        <v>25</v>
      </c>
      <c r="J601" t="s">
        <v>26</v>
      </c>
      <c r="K601" t="s">
        <v>787</v>
      </c>
      <c r="M601" t="s">
        <v>20550</v>
      </c>
      <c r="N601" t="s">
        <v>2448</v>
      </c>
      <c r="O601" t="s">
        <v>20551</v>
      </c>
      <c r="P601" t="s">
        <v>8677</v>
      </c>
      <c r="Q601" t="s">
        <v>20552</v>
      </c>
      <c r="R601" t="s">
        <v>20553</v>
      </c>
      <c r="S601" t="s">
        <v>20554</v>
      </c>
      <c r="T601">
        <v>5.5</v>
      </c>
      <c r="U601">
        <v>100007</v>
      </c>
      <c r="V601" s="12">
        <f>W601*1.20636999678377</f>
        <v>84445899.774863899</v>
      </c>
      <c r="W601" s="3">
        <v>70000000</v>
      </c>
      <c r="X601" s="13">
        <f>Y601*1.20636999678377</f>
        <v>131741569.14842178</v>
      </c>
      <c r="Y601" s="3">
        <v>109204945</v>
      </c>
      <c r="Z601" s="13">
        <f>AA601*1.20636999678377</f>
        <v>207308459.07810748</v>
      </c>
      <c r="AA601" s="3">
        <v>171844840</v>
      </c>
      <c r="AB601">
        <v>169</v>
      </c>
    </row>
    <row r="602" spans="1:28" x14ac:dyDescent="0.2">
      <c r="A602" t="s">
        <v>17361</v>
      </c>
      <c r="B602" t="s">
        <v>17362</v>
      </c>
      <c r="C602">
        <v>2010</v>
      </c>
      <c r="D602" s="1">
        <v>40515</v>
      </c>
      <c r="E602" t="s">
        <v>1045</v>
      </c>
      <c r="F602" t="s">
        <v>44036</v>
      </c>
      <c r="H602">
        <v>125</v>
      </c>
      <c r="I602" t="s">
        <v>25</v>
      </c>
      <c r="J602" t="s">
        <v>26</v>
      </c>
      <c r="K602" t="s">
        <v>308</v>
      </c>
      <c r="L602" t="s">
        <v>75</v>
      </c>
      <c r="M602" t="s">
        <v>3275</v>
      </c>
      <c r="N602" t="s">
        <v>17363</v>
      </c>
      <c r="O602" t="s">
        <v>17364</v>
      </c>
      <c r="P602" t="s">
        <v>6825</v>
      </c>
      <c r="Q602" t="s">
        <v>17365</v>
      </c>
      <c r="R602" t="s">
        <v>17366</v>
      </c>
      <c r="S602" t="s">
        <v>17367</v>
      </c>
      <c r="T602">
        <v>5.7</v>
      </c>
      <c r="U602">
        <v>112228</v>
      </c>
      <c r="V602" s="12">
        <f>W602*1.18690152988223</f>
        <v>61718879.55387596</v>
      </c>
      <c r="W602" s="3">
        <v>52000000</v>
      </c>
      <c r="X602" s="13">
        <f>Y602*1.18690152988223</f>
        <v>131135591.76263873</v>
      </c>
      <c r="Y602" s="3">
        <v>110485654</v>
      </c>
      <c r="Z602" s="13">
        <f>AA602*1.18690152988223</f>
        <v>256947153.93015513</v>
      </c>
      <c r="AA602" s="3">
        <v>216485654</v>
      </c>
      <c r="AB602">
        <v>243</v>
      </c>
    </row>
    <row r="603" spans="1:28" x14ac:dyDescent="0.2">
      <c r="A603" t="s">
        <v>39274</v>
      </c>
      <c r="B603" t="s">
        <v>39275</v>
      </c>
      <c r="C603">
        <v>2018</v>
      </c>
      <c r="D603" t="s">
        <v>34988</v>
      </c>
      <c r="E603" t="s">
        <v>16512</v>
      </c>
      <c r="F603" t="s">
        <v>44031</v>
      </c>
      <c r="G603" t="s">
        <v>44033</v>
      </c>
      <c r="H603">
        <v>114</v>
      </c>
      <c r="I603" t="s">
        <v>23218</v>
      </c>
      <c r="J603" t="s">
        <v>26</v>
      </c>
      <c r="M603" t="s">
        <v>38607</v>
      </c>
      <c r="N603" t="s">
        <v>34294</v>
      </c>
      <c r="O603" t="s">
        <v>39276</v>
      </c>
      <c r="P603" t="s">
        <v>29857</v>
      </c>
      <c r="Q603" t="s">
        <v>39277</v>
      </c>
      <c r="R603" t="s">
        <v>39278</v>
      </c>
      <c r="S603" t="s">
        <v>39279</v>
      </c>
      <c r="T603">
        <v>6.8</v>
      </c>
      <c r="U603">
        <v>131507</v>
      </c>
      <c r="V603" s="12">
        <f>W603*1.03068014830331</f>
        <v>139141820.02094683</v>
      </c>
      <c r="W603" s="3">
        <v>135000000</v>
      </c>
      <c r="X603" s="13">
        <f>Y603*1.03068014830331</f>
        <v>131097968.53404686</v>
      </c>
      <c r="Y603" s="3">
        <v>127195589</v>
      </c>
      <c r="Z603" s="13">
        <f>AA603*1.03068014830331</f>
        <v>482347636.71301335</v>
      </c>
      <c r="AA603" s="3">
        <v>467989645</v>
      </c>
      <c r="AB603">
        <v>1331</v>
      </c>
    </row>
    <row r="604" spans="1:28" x14ac:dyDescent="0.2">
      <c r="A604" t="s">
        <v>4684</v>
      </c>
      <c r="B604" t="s">
        <v>4685</v>
      </c>
      <c r="C604">
        <v>2002</v>
      </c>
      <c r="D604" t="s">
        <v>4289</v>
      </c>
      <c r="E604" t="s">
        <v>16512</v>
      </c>
      <c r="F604" t="s">
        <v>44031</v>
      </c>
      <c r="G604" t="s">
        <v>44034</v>
      </c>
      <c r="H604">
        <v>92</v>
      </c>
      <c r="I604" t="s">
        <v>4686</v>
      </c>
      <c r="J604" t="s">
        <v>26</v>
      </c>
      <c r="M604" t="s">
        <v>767</v>
      </c>
      <c r="N604" t="s">
        <v>4687</v>
      </c>
      <c r="O604" t="s">
        <v>4688</v>
      </c>
      <c r="P604" t="s">
        <v>4689</v>
      </c>
      <c r="Q604" t="s">
        <v>4690</v>
      </c>
      <c r="R604" t="s">
        <v>4691</v>
      </c>
      <c r="S604" t="s">
        <v>4692</v>
      </c>
      <c r="T604">
        <v>5.5</v>
      </c>
      <c r="U604">
        <v>128674</v>
      </c>
      <c r="V604" s="12">
        <f>W604*1.43863813229572</f>
        <v>86318287.937743202</v>
      </c>
      <c r="W604" s="3">
        <v>60000000</v>
      </c>
      <c r="X604" s="13">
        <f>Y604*1.43863813229572</f>
        <v>130983796.80626461</v>
      </c>
      <c r="Y604" s="3">
        <v>91047077</v>
      </c>
      <c r="Z604" s="13">
        <f>AA604*1.43863813229572</f>
        <v>259862510.68136191</v>
      </c>
      <c r="AA604" s="3">
        <v>180630907</v>
      </c>
      <c r="AB604">
        <v>444</v>
      </c>
    </row>
    <row r="605" spans="1:28" x14ac:dyDescent="0.2">
      <c r="A605" t="s">
        <v>27912</v>
      </c>
      <c r="B605" t="s">
        <v>27913</v>
      </c>
      <c r="C605">
        <v>2013</v>
      </c>
      <c r="D605" s="1">
        <v>41585</v>
      </c>
      <c r="E605" t="s">
        <v>44041</v>
      </c>
      <c r="F605" t="s">
        <v>44045</v>
      </c>
      <c r="G605" t="s">
        <v>44042</v>
      </c>
      <c r="H605">
        <v>115</v>
      </c>
      <c r="I605" t="s">
        <v>1016</v>
      </c>
      <c r="J605" t="s">
        <v>26</v>
      </c>
      <c r="K605" t="s">
        <v>27</v>
      </c>
      <c r="M605" t="s">
        <v>7766</v>
      </c>
      <c r="N605" t="s">
        <v>27914</v>
      </c>
      <c r="O605" t="s">
        <v>27915</v>
      </c>
      <c r="P605" t="s">
        <v>20683</v>
      </c>
      <c r="Q605" t="s">
        <v>27916</v>
      </c>
      <c r="R605" t="s">
        <v>27917</v>
      </c>
      <c r="S605" t="s">
        <v>27918</v>
      </c>
      <c r="T605">
        <v>7.3</v>
      </c>
      <c r="U605">
        <v>585135</v>
      </c>
      <c r="V605" s="12">
        <f>W605*1.11098185502045</f>
        <v>83323639.126533747</v>
      </c>
      <c r="W605" s="3">
        <v>75000000</v>
      </c>
      <c r="X605" s="13">
        <f>Y605*1.11098185502045</f>
        <v>130789215.67962705</v>
      </c>
      <c r="Y605" s="3">
        <v>117723989</v>
      </c>
      <c r="Z605" s="13">
        <f>AA605*1.11098185502045</f>
        <v>390758969.75441235</v>
      </c>
      <c r="AA605" s="3">
        <v>351723989</v>
      </c>
      <c r="AB605">
        <v>767</v>
      </c>
    </row>
    <row r="606" spans="1:28" x14ac:dyDescent="0.2">
      <c r="A606" t="s">
        <v>9060</v>
      </c>
      <c r="B606" t="s">
        <v>9061</v>
      </c>
      <c r="C606">
        <v>2004</v>
      </c>
      <c r="D606" t="s">
        <v>8082</v>
      </c>
      <c r="E606" t="s">
        <v>1045</v>
      </c>
      <c r="F606" t="s">
        <v>44040</v>
      </c>
      <c r="G606" t="s">
        <v>44036</v>
      </c>
      <c r="H606">
        <v>113</v>
      </c>
      <c r="I606" t="s">
        <v>25</v>
      </c>
      <c r="J606" t="s">
        <v>26</v>
      </c>
      <c r="K606" t="s">
        <v>2390</v>
      </c>
      <c r="L606" t="s">
        <v>27</v>
      </c>
      <c r="M606" t="s">
        <v>3275</v>
      </c>
      <c r="N606" t="s">
        <v>3276</v>
      </c>
      <c r="O606" t="s">
        <v>9062</v>
      </c>
      <c r="P606" t="s">
        <v>5169</v>
      </c>
      <c r="Q606" t="s">
        <v>9063</v>
      </c>
      <c r="R606" t="s">
        <v>9064</v>
      </c>
      <c r="S606" t="s">
        <v>9065</v>
      </c>
      <c r="T606">
        <v>5.8</v>
      </c>
      <c r="U606">
        <v>72487</v>
      </c>
      <c r="V606" s="12">
        <f>W606*1.37009528851244</f>
        <v>54803811.540497601</v>
      </c>
      <c r="W606" s="3">
        <v>40000000</v>
      </c>
      <c r="X606" s="13">
        <f>Y606*1.37009528851244</f>
        <v>130392627.62356269</v>
      </c>
      <c r="Y606" s="3">
        <v>95170481</v>
      </c>
      <c r="Z606" s="13">
        <f>AA606*1.37009528851244</f>
        <v>184599077.61826888</v>
      </c>
      <c r="AA606" s="3">
        <v>134734481</v>
      </c>
      <c r="AB606">
        <v>165</v>
      </c>
    </row>
    <row r="607" spans="1:28" x14ac:dyDescent="0.2">
      <c r="A607" t="s">
        <v>19356</v>
      </c>
      <c r="B607" t="s">
        <v>19357</v>
      </c>
      <c r="C607">
        <v>2013</v>
      </c>
      <c r="D607" t="s">
        <v>19358</v>
      </c>
      <c r="E607" t="s">
        <v>44035</v>
      </c>
      <c r="F607" t="s">
        <v>44044</v>
      </c>
      <c r="G607" t="s">
        <v>44032</v>
      </c>
      <c r="H607">
        <v>180</v>
      </c>
      <c r="I607" t="s">
        <v>25</v>
      </c>
      <c r="J607" t="s">
        <v>26</v>
      </c>
      <c r="K607" t="s">
        <v>27</v>
      </c>
      <c r="M607" t="s">
        <v>2226</v>
      </c>
      <c r="N607" t="s">
        <v>19359</v>
      </c>
      <c r="O607" t="s">
        <v>19360</v>
      </c>
      <c r="P607" t="s">
        <v>759</v>
      </c>
      <c r="Q607" t="s">
        <v>19361</v>
      </c>
      <c r="R607" t="s">
        <v>152</v>
      </c>
      <c r="S607" t="s">
        <v>153</v>
      </c>
      <c r="T607">
        <v>8.1999999999999993</v>
      </c>
      <c r="U607">
        <v>1141549</v>
      </c>
      <c r="V607" s="12">
        <f>W607*1.11098185502045</f>
        <v>111098185.50204501</v>
      </c>
      <c r="W607" s="3">
        <v>100000000</v>
      </c>
      <c r="X607" s="13">
        <f>Y607*1.11098185502045</f>
        <v>129874549.87329799</v>
      </c>
      <c r="Y607" s="3">
        <v>116900694</v>
      </c>
      <c r="Z607" s="13">
        <f>AA607*1.11098185502045</f>
        <v>435505658.1894238</v>
      </c>
      <c r="AA607" s="3">
        <v>392000694</v>
      </c>
      <c r="AB607">
        <v>1466</v>
      </c>
    </row>
    <row r="608" spans="1:28" x14ac:dyDescent="0.2">
      <c r="A608" t="s">
        <v>11329</v>
      </c>
      <c r="B608" t="s">
        <v>11330</v>
      </c>
      <c r="C608">
        <v>2009</v>
      </c>
      <c r="D608" s="1">
        <v>39967</v>
      </c>
      <c r="E608" t="s">
        <v>16512</v>
      </c>
      <c r="F608" t="s">
        <v>44032</v>
      </c>
      <c r="G608" t="s">
        <v>44045</v>
      </c>
      <c r="H608">
        <v>162</v>
      </c>
      <c r="I608" t="s">
        <v>25</v>
      </c>
      <c r="J608" t="s">
        <v>26</v>
      </c>
      <c r="M608" t="s">
        <v>8591</v>
      </c>
      <c r="N608" t="s">
        <v>11331</v>
      </c>
      <c r="O608" t="s">
        <v>11332</v>
      </c>
      <c r="P608" t="s">
        <v>11333</v>
      </c>
      <c r="Q608" t="s">
        <v>11334</v>
      </c>
      <c r="R608" t="s">
        <v>11335</v>
      </c>
      <c r="S608" t="s">
        <v>11336</v>
      </c>
      <c r="T608">
        <v>7.6</v>
      </c>
      <c r="U608">
        <v>491133</v>
      </c>
      <c r="V608" s="12">
        <f>W608*1.20636999678377</f>
        <v>156828099.58189011</v>
      </c>
      <c r="W608" s="3">
        <v>130000000</v>
      </c>
      <c r="X608" s="13">
        <f>Y608*1.20636999678377</f>
        <v>129696595.87385376</v>
      </c>
      <c r="Y608" s="3">
        <v>107509799</v>
      </c>
      <c r="Z608" s="13">
        <f>AA608*1.20636999678377</f>
        <v>223640263.52257624</v>
      </c>
      <c r="AA608" s="3">
        <v>185382813</v>
      </c>
      <c r="AB608">
        <v>1405</v>
      </c>
    </row>
    <row r="609" spans="1:28" x14ac:dyDescent="0.2">
      <c r="A609" t="s">
        <v>23981</v>
      </c>
      <c r="B609" t="s">
        <v>23982</v>
      </c>
      <c r="C609">
        <v>2013</v>
      </c>
      <c r="D609" s="1">
        <v>41640</v>
      </c>
      <c r="E609" t="s">
        <v>44035</v>
      </c>
      <c r="F609" t="s">
        <v>44032</v>
      </c>
      <c r="H609">
        <v>132</v>
      </c>
      <c r="I609" t="s">
        <v>25</v>
      </c>
      <c r="J609" t="s">
        <v>26</v>
      </c>
      <c r="M609" t="s">
        <v>18654</v>
      </c>
      <c r="N609" t="s">
        <v>23983</v>
      </c>
      <c r="O609" t="s">
        <v>23984</v>
      </c>
      <c r="P609" t="s">
        <v>8437</v>
      </c>
      <c r="Q609" t="s">
        <v>23985</v>
      </c>
      <c r="R609" t="s">
        <v>23986</v>
      </c>
      <c r="S609" t="s">
        <v>23987</v>
      </c>
      <c r="T609">
        <v>7.2</v>
      </c>
      <c r="U609">
        <v>106839</v>
      </c>
      <c r="V609" s="12">
        <f>W609*1.11098185502045</f>
        <v>33329455.650613498</v>
      </c>
      <c r="W609" s="3">
        <v>30000000</v>
      </c>
      <c r="X609" s="13">
        <f>Y609*1.11098185502045</f>
        <v>129576141.25802135</v>
      </c>
      <c r="Y609" s="3">
        <v>116632095</v>
      </c>
      <c r="Z609" s="13">
        <f>AA609*1.11098185502045</f>
        <v>196992408.88981578</v>
      </c>
      <c r="AA609" s="3">
        <v>177313795</v>
      </c>
      <c r="AB609">
        <v>358</v>
      </c>
    </row>
    <row r="610" spans="1:28" x14ac:dyDescent="0.2">
      <c r="A610" t="s">
        <v>30034</v>
      </c>
      <c r="B610" t="s">
        <v>30035</v>
      </c>
      <c r="C610">
        <v>2012</v>
      </c>
      <c r="D610" t="s">
        <v>27741</v>
      </c>
      <c r="E610" t="s">
        <v>1045</v>
      </c>
      <c r="F610" t="s">
        <v>44032</v>
      </c>
      <c r="H610">
        <v>110</v>
      </c>
      <c r="I610" t="s">
        <v>25</v>
      </c>
      <c r="J610" t="s">
        <v>26</v>
      </c>
      <c r="M610" t="s">
        <v>1187</v>
      </c>
      <c r="N610" t="s">
        <v>30036</v>
      </c>
      <c r="O610" t="s">
        <v>30037</v>
      </c>
      <c r="P610" t="s">
        <v>426</v>
      </c>
      <c r="Q610" t="s">
        <v>426</v>
      </c>
      <c r="R610" t="s">
        <v>30038</v>
      </c>
      <c r="S610" t="s">
        <v>30039</v>
      </c>
      <c r="T610">
        <v>6.1</v>
      </c>
      <c r="U610">
        <v>129356</v>
      </c>
      <c r="V610" s="12">
        <f>W610*1.12725506764114</f>
        <v>7890785.4734879797</v>
      </c>
      <c r="W610" s="3">
        <v>7000000</v>
      </c>
      <c r="X610" s="13">
        <f>Y610*1.12725506764114</f>
        <v>128193217.2098617</v>
      </c>
      <c r="Y610" s="3">
        <v>113721571</v>
      </c>
      <c r="Z610" s="13">
        <f>AA610*1.12725506764114</f>
        <v>189085052.62092206</v>
      </c>
      <c r="AA610" s="3">
        <v>167739368</v>
      </c>
      <c r="AB610">
        <v>299</v>
      </c>
    </row>
    <row r="611" spans="1:28" x14ac:dyDescent="0.2">
      <c r="A611" t="s">
        <v>22047</v>
      </c>
      <c r="B611" t="s">
        <v>22048</v>
      </c>
      <c r="C611">
        <v>2012</v>
      </c>
      <c r="D611" s="1">
        <v>41099</v>
      </c>
      <c r="E611" t="s">
        <v>16512</v>
      </c>
      <c r="F611" t="s">
        <v>44031</v>
      </c>
      <c r="G611" t="s">
        <v>44042</v>
      </c>
      <c r="H611">
        <v>135</v>
      </c>
      <c r="I611" t="s">
        <v>1026</v>
      </c>
      <c r="J611" t="s">
        <v>26</v>
      </c>
      <c r="K611" t="s">
        <v>75</v>
      </c>
      <c r="L611" t="s">
        <v>7001</v>
      </c>
      <c r="M611" t="s">
        <v>14513</v>
      </c>
      <c r="N611" t="s">
        <v>22049</v>
      </c>
      <c r="O611" t="s">
        <v>22050</v>
      </c>
      <c r="P611" t="s">
        <v>18200</v>
      </c>
      <c r="Q611" t="s">
        <v>22051</v>
      </c>
      <c r="R611" t="s">
        <v>22052</v>
      </c>
      <c r="S611" t="s">
        <v>22053</v>
      </c>
      <c r="T611">
        <v>6.7</v>
      </c>
      <c r="U611">
        <v>280665</v>
      </c>
      <c r="V611" s="12">
        <f>W611*1.12725506764114</f>
        <v>140906883.4551425</v>
      </c>
      <c r="W611" s="3">
        <v>125000000</v>
      </c>
      <c r="X611" s="13">
        <f>Y611*1.12725506764114</f>
        <v>127609636.13408881</v>
      </c>
      <c r="Y611" s="3">
        <v>113203870</v>
      </c>
      <c r="Z611" s="13">
        <f>AA611*1.12725506764114</f>
        <v>311285568.83999568</v>
      </c>
      <c r="AA611" s="3">
        <v>276144750</v>
      </c>
      <c r="AB611">
        <v>563</v>
      </c>
    </row>
    <row r="612" spans="1:28" x14ac:dyDescent="0.2">
      <c r="A612" t="s">
        <v>18750</v>
      </c>
      <c r="B612" t="s">
        <v>18751</v>
      </c>
      <c r="C612">
        <v>2010</v>
      </c>
      <c r="D612" t="s">
        <v>16101</v>
      </c>
      <c r="E612" t="s">
        <v>176</v>
      </c>
      <c r="F612" t="s">
        <v>44042</v>
      </c>
      <c r="H612">
        <v>108</v>
      </c>
      <c r="I612" t="s">
        <v>25</v>
      </c>
      <c r="J612" t="s">
        <v>26</v>
      </c>
      <c r="K612" t="s">
        <v>27</v>
      </c>
      <c r="L612" t="s">
        <v>64</v>
      </c>
      <c r="M612" t="s">
        <v>1131</v>
      </c>
      <c r="N612" t="s">
        <v>18752</v>
      </c>
      <c r="O612" t="s">
        <v>18753</v>
      </c>
      <c r="P612" t="s">
        <v>1614</v>
      </c>
      <c r="Q612" t="s">
        <v>18754</v>
      </c>
      <c r="R612" t="s">
        <v>18755</v>
      </c>
      <c r="S612" t="s">
        <v>18756</v>
      </c>
      <c r="T612">
        <v>8</v>
      </c>
      <c r="U612">
        <v>686153</v>
      </c>
      <c r="V612" s="12">
        <f>W612*1.18690152988223</f>
        <v>15429719.88846899</v>
      </c>
      <c r="W612" s="3">
        <v>13000000</v>
      </c>
      <c r="X612" s="13">
        <f>Y612*1.18690152988223</f>
        <v>126944670.9462613</v>
      </c>
      <c r="Y612" s="3">
        <v>106954678</v>
      </c>
      <c r="Z612" s="13">
        <f>AA612*1.18690152988223</f>
        <v>390963044.73761719</v>
      </c>
      <c r="AA612" s="3">
        <v>329398046</v>
      </c>
      <c r="AB612">
        <v>1283</v>
      </c>
    </row>
    <row r="613" spans="1:28" x14ac:dyDescent="0.2">
      <c r="A613" t="s">
        <v>7345</v>
      </c>
      <c r="B613" t="s">
        <v>7346</v>
      </c>
      <c r="C613">
        <v>2003</v>
      </c>
      <c r="D613" t="s">
        <v>2020</v>
      </c>
      <c r="E613" t="s">
        <v>1045</v>
      </c>
      <c r="H613">
        <v>95</v>
      </c>
      <c r="I613" t="s">
        <v>25</v>
      </c>
      <c r="J613" t="s">
        <v>26</v>
      </c>
      <c r="M613" t="s">
        <v>4033</v>
      </c>
      <c r="N613" t="s">
        <v>7347</v>
      </c>
      <c r="O613" t="s">
        <v>7348</v>
      </c>
      <c r="P613" t="s">
        <v>3439</v>
      </c>
      <c r="Q613" t="s">
        <v>7349</v>
      </c>
      <c r="R613" t="s">
        <v>7350</v>
      </c>
      <c r="S613" t="s">
        <v>7351</v>
      </c>
      <c r="T613">
        <v>4.8</v>
      </c>
      <c r="U613">
        <v>60267</v>
      </c>
      <c r="V613" s="12">
        <f>W613*1.40658152173913</f>
        <v>63296168.478260852</v>
      </c>
      <c r="W613" s="3">
        <v>45000000</v>
      </c>
      <c r="X613" s="13">
        <f>Y613*1.40658152173913</f>
        <v>126854422.47830431</v>
      </c>
      <c r="Y613" s="3">
        <v>90186328</v>
      </c>
      <c r="Z613" s="13">
        <f>AA613*1.40658152173913</f>
        <v>175702908.548163</v>
      </c>
      <c r="AA613" s="3">
        <v>124914842</v>
      </c>
      <c r="AB613">
        <v>305</v>
      </c>
    </row>
    <row r="614" spans="1:28" x14ac:dyDescent="0.2">
      <c r="A614" t="s">
        <v>7018</v>
      </c>
      <c r="B614" t="s">
        <v>7019</v>
      </c>
      <c r="C614">
        <v>2003</v>
      </c>
      <c r="D614" t="s">
        <v>4202</v>
      </c>
      <c r="E614" t="s">
        <v>44041</v>
      </c>
      <c r="F614" t="s">
        <v>44032</v>
      </c>
      <c r="G614" t="s">
        <v>44045</v>
      </c>
      <c r="H614">
        <v>138</v>
      </c>
      <c r="I614" t="s">
        <v>360</v>
      </c>
      <c r="J614" t="s">
        <v>26</v>
      </c>
      <c r="M614" t="s">
        <v>1354</v>
      </c>
      <c r="N614" t="s">
        <v>7020</v>
      </c>
      <c r="O614" t="s">
        <v>7021</v>
      </c>
      <c r="P614" t="s">
        <v>2701</v>
      </c>
      <c r="Q614" t="s">
        <v>7022</v>
      </c>
      <c r="R614" t="s">
        <v>7023</v>
      </c>
      <c r="S614" t="s">
        <v>7024</v>
      </c>
      <c r="T614">
        <v>7.9</v>
      </c>
      <c r="U614">
        <v>411389</v>
      </c>
      <c r="V614" s="12">
        <f>W614*1.40658152173913</f>
        <v>35164538.043478251</v>
      </c>
      <c r="W614" s="3">
        <v>25000000</v>
      </c>
      <c r="X614" s="13">
        <f>Y614*1.40658152173913</f>
        <v>126782494.11902714</v>
      </c>
      <c r="Y614" s="3">
        <v>90135191</v>
      </c>
      <c r="Z614" s="13">
        <f>AA614*1.40658152173913</f>
        <v>220263902.0538097</v>
      </c>
      <c r="AA614" s="3">
        <v>156595191</v>
      </c>
      <c r="AB614">
        <v>1041</v>
      </c>
    </row>
    <row r="615" spans="1:28" x14ac:dyDescent="0.2">
      <c r="A615" t="s">
        <v>29264</v>
      </c>
      <c r="B615" t="s">
        <v>29265</v>
      </c>
      <c r="C615">
        <v>2014</v>
      </c>
      <c r="D615" t="s">
        <v>29266</v>
      </c>
      <c r="E615" t="s">
        <v>44035</v>
      </c>
      <c r="F615" t="s">
        <v>44032</v>
      </c>
      <c r="G615" t="s">
        <v>44050</v>
      </c>
      <c r="H615">
        <v>137</v>
      </c>
      <c r="I615" t="s">
        <v>25</v>
      </c>
      <c r="J615" t="s">
        <v>26</v>
      </c>
      <c r="K615" t="s">
        <v>934</v>
      </c>
      <c r="L615" t="s">
        <v>64</v>
      </c>
      <c r="M615" t="s">
        <v>488</v>
      </c>
      <c r="N615" t="s">
        <v>383</v>
      </c>
      <c r="O615" t="s">
        <v>29267</v>
      </c>
      <c r="P615" t="s">
        <v>29268</v>
      </c>
      <c r="Q615" t="s">
        <v>29269</v>
      </c>
      <c r="R615" t="s">
        <v>29270</v>
      </c>
      <c r="S615" t="s">
        <v>29271</v>
      </c>
      <c r="T615">
        <v>7.2</v>
      </c>
      <c r="U615">
        <v>142962</v>
      </c>
      <c r="V615" s="12">
        <f>W615*1.09324733035956</f>
        <v>71061076.473371401</v>
      </c>
      <c r="W615" s="3">
        <v>65000000</v>
      </c>
      <c r="X615" s="13">
        <f>Y615*1.09324733035956</f>
        <v>126420819.99714911</v>
      </c>
      <c r="Y615" s="3">
        <v>115637895</v>
      </c>
      <c r="Z615" s="13">
        <f>AA615*1.09324733035956</f>
        <v>176514945.40698132</v>
      </c>
      <c r="AA615" s="3">
        <v>161459297</v>
      </c>
      <c r="AB615">
        <v>433</v>
      </c>
    </row>
    <row r="616" spans="1:28" x14ac:dyDescent="0.2">
      <c r="A616" t="s">
        <v>16393</v>
      </c>
      <c r="B616" t="s">
        <v>16394</v>
      </c>
      <c r="C616">
        <v>2009</v>
      </c>
      <c r="D616" t="s">
        <v>9482</v>
      </c>
      <c r="E616" t="s">
        <v>44037</v>
      </c>
      <c r="F616" t="s">
        <v>44031</v>
      </c>
      <c r="G616" t="s">
        <v>44038</v>
      </c>
      <c r="H616">
        <v>97</v>
      </c>
      <c r="I616" t="s">
        <v>25</v>
      </c>
      <c r="J616" t="s">
        <v>26</v>
      </c>
      <c r="K616" t="s">
        <v>27</v>
      </c>
      <c r="M616" t="s">
        <v>340</v>
      </c>
      <c r="N616" t="s">
        <v>340</v>
      </c>
      <c r="O616" t="s">
        <v>16395</v>
      </c>
      <c r="P616" t="s">
        <v>16396</v>
      </c>
      <c r="Q616" t="s">
        <v>16397</v>
      </c>
      <c r="R616" t="s">
        <v>16398</v>
      </c>
      <c r="S616" t="s">
        <v>16399</v>
      </c>
      <c r="T616">
        <v>7.1</v>
      </c>
      <c r="U616">
        <v>120611</v>
      </c>
      <c r="V616" s="12">
        <f>W616*1.20636999678377</f>
        <v>126668849.66229585</v>
      </c>
      <c r="W616" s="3">
        <v>105000000</v>
      </c>
      <c r="X616" s="13">
        <f>Y616*1.20636999678377</f>
        <v>125946112.1908527</v>
      </c>
      <c r="Y616" s="3">
        <v>104400899</v>
      </c>
      <c r="Z616" s="13">
        <f>AA616*1.20636999678377</f>
        <v>322155998.66416937</v>
      </c>
      <c r="AA616" s="3">
        <v>267045765</v>
      </c>
      <c r="AB616">
        <v>256</v>
      </c>
    </row>
    <row r="617" spans="1:28" hidden="1" x14ac:dyDescent="0.2">
      <c r="A617" t="s">
        <v>8382</v>
      </c>
      <c r="B617" t="s">
        <v>8383</v>
      </c>
      <c r="C617">
        <v>2018</v>
      </c>
      <c r="D617" t="s">
        <v>8384</v>
      </c>
      <c r="E617" t="s">
        <v>176</v>
      </c>
      <c r="F617" t="s">
        <v>44033</v>
      </c>
      <c r="G617" t="s">
        <v>44042</v>
      </c>
      <c r="H617">
        <v>100</v>
      </c>
      <c r="I617" t="s">
        <v>25</v>
      </c>
      <c r="J617" t="s">
        <v>26</v>
      </c>
      <c r="M617" t="s">
        <v>8385</v>
      </c>
      <c r="N617" t="s">
        <v>8386</v>
      </c>
      <c r="O617" t="s">
        <v>8387</v>
      </c>
      <c r="P617" t="s">
        <v>8388</v>
      </c>
      <c r="Q617" t="s">
        <v>8389</v>
      </c>
      <c r="R617" t="s">
        <v>8390</v>
      </c>
      <c r="S617" t="s">
        <v>8391</v>
      </c>
      <c r="T617">
        <v>4.9000000000000004</v>
      </c>
      <c r="U617">
        <v>16882</v>
      </c>
      <c r="W617"/>
      <c r="X617"/>
      <c r="Y617"/>
      <c r="Z617"/>
      <c r="AA617"/>
      <c r="AB617">
        <v>206</v>
      </c>
    </row>
    <row r="618" spans="1:28" x14ac:dyDescent="0.2">
      <c r="A618" t="s">
        <v>11523</v>
      </c>
      <c r="B618" t="s">
        <v>11524</v>
      </c>
      <c r="C618">
        <v>2007</v>
      </c>
      <c r="D618" t="s">
        <v>11525</v>
      </c>
      <c r="E618" t="s">
        <v>1045</v>
      </c>
      <c r="F618" t="s">
        <v>44040</v>
      </c>
      <c r="G618" t="s">
        <v>44034</v>
      </c>
      <c r="H618">
        <v>96</v>
      </c>
      <c r="I618" t="s">
        <v>25</v>
      </c>
      <c r="J618" t="s">
        <v>26</v>
      </c>
      <c r="M618" t="s">
        <v>3858</v>
      </c>
      <c r="N618" t="s">
        <v>11526</v>
      </c>
      <c r="O618" t="s">
        <v>11527</v>
      </c>
      <c r="P618" t="s">
        <v>11114</v>
      </c>
      <c r="Q618" t="s">
        <v>11528</v>
      </c>
      <c r="R618" t="s">
        <v>11529</v>
      </c>
      <c r="S618" t="s">
        <v>11530</v>
      </c>
      <c r="T618">
        <v>5.4</v>
      </c>
      <c r="U618">
        <v>137414</v>
      </c>
      <c r="V618" s="12">
        <f>W618*1.24823238899982</f>
        <v>218440668.07496849</v>
      </c>
      <c r="W618" s="3">
        <v>175000000</v>
      </c>
      <c r="X618" s="13">
        <f>Y618*1.24823238899982</f>
        <v>125400294.23695183</v>
      </c>
      <c r="Y618" s="3">
        <v>100462298</v>
      </c>
      <c r="Z618" s="13">
        <f>AA618*144548551.06</f>
        <v>2.5215153900057368E+16</v>
      </c>
      <c r="AA618" s="3">
        <v>174440724</v>
      </c>
      <c r="AB618">
        <v>290</v>
      </c>
    </row>
    <row r="619" spans="1:28" x14ac:dyDescent="0.2">
      <c r="A619" t="s">
        <v>18827</v>
      </c>
      <c r="B619" t="s">
        <v>18828</v>
      </c>
      <c r="C619">
        <v>2010</v>
      </c>
      <c r="D619" s="1">
        <v>40517</v>
      </c>
      <c r="E619" t="s">
        <v>16512</v>
      </c>
      <c r="F619" t="s">
        <v>44031</v>
      </c>
      <c r="G619" t="s">
        <v>44032</v>
      </c>
      <c r="H619">
        <v>140</v>
      </c>
      <c r="I619" t="s">
        <v>229</v>
      </c>
      <c r="J619" t="s">
        <v>26</v>
      </c>
      <c r="K619" t="s">
        <v>27</v>
      </c>
      <c r="L619" t="s">
        <v>787</v>
      </c>
      <c r="M619" t="s">
        <v>1005</v>
      </c>
      <c r="N619" t="s">
        <v>18829</v>
      </c>
      <c r="O619" t="s">
        <v>18830</v>
      </c>
      <c r="P619" t="s">
        <v>1008</v>
      </c>
      <c r="Q619" t="s">
        <v>18831</v>
      </c>
      <c r="R619" t="s">
        <v>18832</v>
      </c>
      <c r="S619" t="s">
        <v>18833</v>
      </c>
      <c r="T619">
        <v>6.6</v>
      </c>
      <c r="U619">
        <v>249741</v>
      </c>
      <c r="V619" s="12">
        <f>W619*1.18690152988223</f>
        <v>237380305.976446</v>
      </c>
      <c r="W619" s="3">
        <v>200000000</v>
      </c>
      <c r="X619" s="13">
        <f>Y619*1.18690152988223</f>
        <v>124944803.58728929</v>
      </c>
      <c r="Y619" s="3">
        <v>105269730</v>
      </c>
      <c r="Z619" s="13">
        <f>AA619*1.18690152988223</f>
        <v>381790307.70972073</v>
      </c>
      <c r="AA619" s="3">
        <v>321669741</v>
      </c>
      <c r="AB619">
        <v>626</v>
      </c>
    </row>
    <row r="620" spans="1:28" hidden="1" x14ac:dyDescent="0.2">
      <c r="A620" t="s">
        <v>8409</v>
      </c>
      <c r="B620" t="s">
        <v>8410</v>
      </c>
      <c r="C620">
        <v>2004</v>
      </c>
      <c r="D620" t="s">
        <v>7056</v>
      </c>
      <c r="E620" t="s">
        <v>176</v>
      </c>
      <c r="H620">
        <v>87</v>
      </c>
      <c r="I620" t="s">
        <v>25</v>
      </c>
      <c r="J620" t="s">
        <v>26</v>
      </c>
      <c r="M620" t="s">
        <v>8411</v>
      </c>
      <c r="N620" t="s">
        <v>8412</v>
      </c>
      <c r="O620" t="s">
        <v>8413</v>
      </c>
      <c r="P620" t="s">
        <v>8414</v>
      </c>
      <c r="Q620" t="s">
        <v>8415</v>
      </c>
      <c r="R620" t="s">
        <v>8416</v>
      </c>
      <c r="S620" t="s">
        <v>8417</v>
      </c>
      <c r="T620">
        <v>7.2</v>
      </c>
      <c r="U620">
        <v>31754</v>
      </c>
      <c r="W620"/>
      <c r="X620"/>
      <c r="Y620">
        <v>1576231</v>
      </c>
      <c r="Z620"/>
      <c r="AA620">
        <v>4678405</v>
      </c>
      <c r="AB620">
        <v>228</v>
      </c>
    </row>
    <row r="621" spans="1:28" x14ac:dyDescent="0.2">
      <c r="A621" t="s">
        <v>30326</v>
      </c>
      <c r="B621" t="s">
        <v>30327</v>
      </c>
      <c r="C621">
        <v>2013</v>
      </c>
      <c r="D621" t="s">
        <v>26947</v>
      </c>
      <c r="E621" t="s">
        <v>1045</v>
      </c>
      <c r="F621" t="s">
        <v>44044</v>
      </c>
      <c r="G621" t="s">
        <v>44036</v>
      </c>
      <c r="H621">
        <v>100</v>
      </c>
      <c r="I621" t="s">
        <v>25</v>
      </c>
      <c r="J621" t="s">
        <v>26</v>
      </c>
      <c r="K621" t="s">
        <v>308</v>
      </c>
      <c r="M621" t="s">
        <v>2166</v>
      </c>
      <c r="N621" t="s">
        <v>30328</v>
      </c>
      <c r="O621" t="s">
        <v>30329</v>
      </c>
      <c r="P621" t="s">
        <v>16964</v>
      </c>
      <c r="Q621" t="s">
        <v>20926</v>
      </c>
      <c r="R621" t="s">
        <v>30330</v>
      </c>
      <c r="S621" t="s">
        <v>30331</v>
      </c>
      <c r="T621">
        <v>5.8</v>
      </c>
      <c r="U621">
        <v>288141</v>
      </c>
      <c r="V621" s="12">
        <f>W621*1.11098185502045</f>
        <v>114431131.06710635</v>
      </c>
      <c r="W621" s="3">
        <v>103000000</v>
      </c>
      <c r="X621" s="13">
        <f>Y621*1.11098185502045</f>
        <v>124652244.12398805</v>
      </c>
      <c r="Y621" s="3">
        <v>112200072</v>
      </c>
      <c r="Z621" s="13">
        <f>AA621*1.11098185502045</f>
        <v>402175511.50809646</v>
      </c>
      <c r="AA621" s="3">
        <v>362000072</v>
      </c>
      <c r="AB621">
        <v>325</v>
      </c>
    </row>
    <row r="622" spans="1:28" x14ac:dyDescent="0.2">
      <c r="A622" t="s">
        <v>24778</v>
      </c>
      <c r="B622" t="s">
        <v>24779</v>
      </c>
      <c r="C622">
        <v>2011</v>
      </c>
      <c r="D622" s="1">
        <v>40547</v>
      </c>
      <c r="E622" t="s">
        <v>44037</v>
      </c>
      <c r="F622" t="s">
        <v>44031</v>
      </c>
      <c r="G622" t="s">
        <v>44038</v>
      </c>
      <c r="H622">
        <v>95</v>
      </c>
      <c r="I622" t="s">
        <v>25</v>
      </c>
      <c r="J622" t="s">
        <v>26</v>
      </c>
      <c r="K622" t="s">
        <v>838</v>
      </c>
      <c r="L622" t="s">
        <v>308</v>
      </c>
      <c r="M622" t="s">
        <v>13868</v>
      </c>
      <c r="N622" t="s">
        <v>3842</v>
      </c>
      <c r="O622" t="s">
        <v>24780</v>
      </c>
      <c r="P622" t="s">
        <v>1068</v>
      </c>
      <c r="Q622" t="s">
        <v>24781</v>
      </c>
      <c r="R622" t="s">
        <v>24782</v>
      </c>
      <c r="S622" t="s">
        <v>24783</v>
      </c>
      <c r="T622">
        <v>5.4</v>
      </c>
      <c r="U622">
        <v>30778</v>
      </c>
      <c r="V622" s="12">
        <f>W622*1.1505830469594</f>
        <v>72486731.958442196</v>
      </c>
      <c r="W622" s="3">
        <v>63000000</v>
      </c>
      <c r="X622" s="13">
        <f>Y622*1.1505830469594</f>
        <v>124361119.55843608</v>
      </c>
      <c r="Y622" s="3">
        <v>108085305</v>
      </c>
      <c r="Z622" s="13">
        <f>AA622*1.1505830469594</f>
        <v>211654035.10886547</v>
      </c>
      <c r="AA622" s="3">
        <v>183953723</v>
      </c>
      <c r="AB622">
        <v>103</v>
      </c>
    </row>
    <row r="623" spans="1:28" x14ac:dyDescent="0.2">
      <c r="A623" t="s">
        <v>34612</v>
      </c>
      <c r="B623" t="s">
        <v>34613</v>
      </c>
      <c r="C623">
        <v>2014</v>
      </c>
      <c r="D623" t="s">
        <v>34614</v>
      </c>
      <c r="E623" t="s">
        <v>44043</v>
      </c>
      <c r="F623" t="s">
        <v>44038</v>
      </c>
      <c r="G623" t="s">
        <v>44040</v>
      </c>
      <c r="H623">
        <v>98</v>
      </c>
      <c r="I623" t="s">
        <v>495</v>
      </c>
      <c r="J623" t="s">
        <v>26</v>
      </c>
      <c r="M623" t="s">
        <v>4089</v>
      </c>
      <c r="N623" t="s">
        <v>12437</v>
      </c>
      <c r="O623" t="s">
        <v>34615</v>
      </c>
      <c r="P623" t="s">
        <v>979</v>
      </c>
      <c r="Q623" t="s">
        <v>34616</v>
      </c>
      <c r="R623" t="s">
        <v>34617</v>
      </c>
      <c r="S623" t="s">
        <v>34618</v>
      </c>
      <c r="T623">
        <v>6.2</v>
      </c>
      <c r="U623">
        <v>103272</v>
      </c>
      <c r="V623" s="12">
        <f>W623*1.09324733035956</f>
        <v>138842410.95566413</v>
      </c>
      <c r="W623" s="3">
        <v>127000000</v>
      </c>
      <c r="X623" s="13">
        <f>Y623*1.09324733035956</f>
        <v>124353189.74567066</v>
      </c>
      <c r="Y623" s="3">
        <v>113746621</v>
      </c>
      <c r="Z623" s="13">
        <f>AA623*1.09324733035956</f>
        <v>397072497.58796841</v>
      </c>
      <c r="AA623" s="3">
        <v>363204635</v>
      </c>
      <c r="AB623">
        <v>161</v>
      </c>
    </row>
    <row r="624" spans="1:28" hidden="1" x14ac:dyDescent="0.2">
      <c r="A624" t="s">
        <v>8443</v>
      </c>
      <c r="B624" t="s">
        <v>8444</v>
      </c>
      <c r="C624">
        <v>2003</v>
      </c>
      <c r="D624" t="s">
        <v>8445</v>
      </c>
      <c r="E624" t="s">
        <v>44041</v>
      </c>
      <c r="F624" t="s">
        <v>44032</v>
      </c>
      <c r="G624" t="s">
        <v>44046</v>
      </c>
      <c r="H624">
        <v>129</v>
      </c>
      <c r="I624" t="s">
        <v>2213</v>
      </c>
      <c r="J624" t="s">
        <v>934</v>
      </c>
      <c r="M624" t="s">
        <v>5396</v>
      </c>
      <c r="N624" t="s">
        <v>8446</v>
      </c>
      <c r="O624" t="s">
        <v>8447</v>
      </c>
      <c r="P624" t="s">
        <v>8448</v>
      </c>
      <c r="Q624" t="s">
        <v>8449</v>
      </c>
      <c r="R624" t="s">
        <v>8450</v>
      </c>
      <c r="S624" t="s">
        <v>8451</v>
      </c>
      <c r="T624">
        <v>7</v>
      </c>
      <c r="U624">
        <v>11009</v>
      </c>
      <c r="W624"/>
      <c r="X624"/>
      <c r="Y624">
        <v>58202</v>
      </c>
      <c r="Z624"/>
      <c r="AA624">
        <v>58202</v>
      </c>
      <c r="AB624">
        <v>83</v>
      </c>
    </row>
    <row r="625" spans="1:28" x14ac:dyDescent="0.2">
      <c r="A625" t="s">
        <v>42381</v>
      </c>
      <c r="B625" t="s">
        <v>42382</v>
      </c>
      <c r="C625">
        <v>2018</v>
      </c>
      <c r="D625" s="1">
        <v>43260</v>
      </c>
      <c r="E625" t="s">
        <v>1045</v>
      </c>
      <c r="F625" t="s">
        <v>44053</v>
      </c>
      <c r="G625" t="s">
        <v>44036</v>
      </c>
      <c r="H625">
        <v>114</v>
      </c>
      <c r="I625" t="s">
        <v>22355</v>
      </c>
      <c r="J625" t="s">
        <v>26</v>
      </c>
      <c r="K625" t="s">
        <v>27</v>
      </c>
      <c r="L625" t="s">
        <v>2390</v>
      </c>
      <c r="M625" t="s">
        <v>12110</v>
      </c>
      <c r="N625" t="s">
        <v>42383</v>
      </c>
      <c r="O625" t="s">
        <v>42384</v>
      </c>
      <c r="P625" t="s">
        <v>16670</v>
      </c>
      <c r="Q625" t="s">
        <v>42385</v>
      </c>
      <c r="R625" t="s">
        <v>723</v>
      </c>
      <c r="S625" t="s">
        <v>724</v>
      </c>
      <c r="T625">
        <v>6.6</v>
      </c>
      <c r="U625">
        <v>75686</v>
      </c>
      <c r="V625" s="12">
        <f>W625*1.03068014830331</f>
        <v>77301011.122748241</v>
      </c>
      <c r="W625" s="3">
        <v>75000000</v>
      </c>
      <c r="X625" s="13">
        <f>Y625*1.03068014830331</f>
        <v>124336032.69636016</v>
      </c>
      <c r="Y625" s="3">
        <v>120634935</v>
      </c>
      <c r="Z625" s="13">
        <f>AA625*1.03068014830331</f>
        <v>412175856.66696149</v>
      </c>
      <c r="AA625" s="3">
        <v>399906661</v>
      </c>
      <c r="AB625">
        <v>764</v>
      </c>
    </row>
    <row r="626" spans="1:28" x14ac:dyDescent="0.2">
      <c r="A626" t="s">
        <v>19194</v>
      </c>
      <c r="B626" t="s">
        <v>19195</v>
      </c>
      <c r="C626">
        <v>2010</v>
      </c>
      <c r="D626" s="1">
        <v>40463</v>
      </c>
      <c r="E626" t="s">
        <v>44043</v>
      </c>
      <c r="F626" t="s">
        <v>44040</v>
      </c>
      <c r="G626" t="s">
        <v>44034</v>
      </c>
      <c r="H626">
        <v>113</v>
      </c>
      <c r="I626" t="s">
        <v>229</v>
      </c>
      <c r="J626" t="s">
        <v>26</v>
      </c>
      <c r="M626" t="s">
        <v>569</v>
      </c>
      <c r="N626" t="s">
        <v>14093</v>
      </c>
      <c r="O626" t="s">
        <v>19196</v>
      </c>
      <c r="P626" t="s">
        <v>8611</v>
      </c>
      <c r="Q626" t="s">
        <v>8612</v>
      </c>
      <c r="R626" t="s">
        <v>19197</v>
      </c>
      <c r="S626" t="s">
        <v>19198</v>
      </c>
      <c r="T626">
        <v>6.3</v>
      </c>
      <c r="U626">
        <v>138442</v>
      </c>
      <c r="V626" s="12">
        <f>W626*1.18690152988223</f>
        <v>183969737.13174567</v>
      </c>
      <c r="W626" s="3">
        <v>155000000</v>
      </c>
      <c r="X626" s="13">
        <f>Y626*1.18690152988223</f>
        <v>123897030.65473986</v>
      </c>
      <c r="Y626" s="3">
        <v>104386950</v>
      </c>
      <c r="Z626" s="13">
        <f>AA626*1.18690152988223</f>
        <v>493378606.90825665</v>
      </c>
      <c r="AA626" s="3">
        <v>415686217</v>
      </c>
      <c r="AB626">
        <v>240</v>
      </c>
    </row>
    <row r="627" spans="1:28" x14ac:dyDescent="0.2">
      <c r="A627" t="s">
        <v>5294</v>
      </c>
      <c r="B627" t="s">
        <v>5295</v>
      </c>
      <c r="C627">
        <v>2002</v>
      </c>
      <c r="D627" s="1">
        <v>37895</v>
      </c>
      <c r="E627" t="s">
        <v>16512</v>
      </c>
      <c r="F627" t="s">
        <v>44031</v>
      </c>
      <c r="G627" t="s">
        <v>44038</v>
      </c>
      <c r="H627">
        <v>100</v>
      </c>
      <c r="I627" t="s">
        <v>25</v>
      </c>
      <c r="J627" t="s">
        <v>26</v>
      </c>
      <c r="M627" t="s">
        <v>2463</v>
      </c>
      <c r="N627" t="s">
        <v>2463</v>
      </c>
      <c r="O627" t="s">
        <v>5296</v>
      </c>
      <c r="P627" t="s">
        <v>2278</v>
      </c>
      <c r="Q627" t="s">
        <v>2465</v>
      </c>
      <c r="R627" t="s">
        <v>5297</v>
      </c>
      <c r="S627" t="s">
        <v>5298</v>
      </c>
      <c r="T627">
        <v>5.2</v>
      </c>
      <c r="U627">
        <v>59287</v>
      </c>
      <c r="V627" s="12">
        <f>W627*1.43863813229572</f>
        <v>54668249.027237363</v>
      </c>
      <c r="W627" s="3">
        <v>38000000</v>
      </c>
      <c r="X627" s="13">
        <f>Y627*1.43863813229572</f>
        <v>123501946.28081714</v>
      </c>
      <c r="Y627" s="3">
        <v>85846429</v>
      </c>
      <c r="Z627" s="13">
        <f>AA627*1.43863813229572</f>
        <v>172238588.14529184</v>
      </c>
      <c r="AA627" s="3">
        <v>119723358</v>
      </c>
      <c r="AB627">
        <v>115</v>
      </c>
    </row>
    <row r="628" spans="1:28" x14ac:dyDescent="0.2">
      <c r="A628" t="s">
        <v>17868</v>
      </c>
      <c r="B628" t="s">
        <v>17869</v>
      </c>
      <c r="C628">
        <v>2008</v>
      </c>
      <c r="D628" t="s">
        <v>15809</v>
      </c>
      <c r="E628" t="s">
        <v>16512</v>
      </c>
      <c r="F628" t="s">
        <v>44031</v>
      </c>
      <c r="G628" t="s">
        <v>44034</v>
      </c>
      <c r="H628">
        <v>112</v>
      </c>
      <c r="I628" t="s">
        <v>17870</v>
      </c>
      <c r="J628" t="s">
        <v>26</v>
      </c>
      <c r="K628" t="s">
        <v>209</v>
      </c>
      <c r="L628" t="s">
        <v>2800</v>
      </c>
      <c r="M628" t="s">
        <v>1542</v>
      </c>
      <c r="N628" t="s">
        <v>5849</v>
      </c>
      <c r="O628" t="s">
        <v>17871</v>
      </c>
      <c r="P628" t="s">
        <v>861</v>
      </c>
      <c r="Q628" t="s">
        <v>17872</v>
      </c>
      <c r="R628" t="s">
        <v>17873</v>
      </c>
      <c r="S628" t="s">
        <v>17874</v>
      </c>
      <c r="T628">
        <v>5.2</v>
      </c>
      <c r="U628">
        <v>148693</v>
      </c>
      <c r="V628" s="12">
        <f>W628*1.20207800169993</f>
        <v>174301310.24648985</v>
      </c>
      <c r="W628" s="3">
        <v>145000000</v>
      </c>
      <c r="X628" s="13">
        <f>Y628*1.20207800169993</f>
        <v>123203109.28475684</v>
      </c>
      <c r="Y628" s="3">
        <v>102491776</v>
      </c>
      <c r="Z628" s="13">
        <f>AA628*1.20207800169993</f>
        <v>484978165.43257648</v>
      </c>
      <c r="AA628" s="3">
        <v>403449830</v>
      </c>
      <c r="AB628">
        <v>553</v>
      </c>
    </row>
    <row r="629" spans="1:28" x14ac:dyDescent="0.2">
      <c r="A629" t="s">
        <v>2512</v>
      </c>
      <c r="B629" t="s">
        <v>2513</v>
      </c>
      <c r="C629">
        <v>2001</v>
      </c>
      <c r="D629" s="1">
        <v>37054</v>
      </c>
      <c r="E629" t="s">
        <v>44037</v>
      </c>
      <c r="F629" t="s">
        <v>44047</v>
      </c>
      <c r="G629" t="s">
        <v>44031</v>
      </c>
      <c r="H629">
        <v>95</v>
      </c>
      <c r="I629" t="s">
        <v>25</v>
      </c>
      <c r="J629" t="s">
        <v>26</v>
      </c>
      <c r="K629" t="s">
        <v>27</v>
      </c>
      <c r="L629" t="s">
        <v>308</v>
      </c>
      <c r="M629" t="s">
        <v>2514</v>
      </c>
      <c r="N629" t="s">
        <v>2515</v>
      </c>
      <c r="O629" t="s">
        <v>2516</v>
      </c>
      <c r="P629" t="s">
        <v>2517</v>
      </c>
      <c r="Q629" t="s">
        <v>2518</v>
      </c>
      <c r="R629" t="s">
        <v>2519</v>
      </c>
      <c r="S629" t="s">
        <v>2520</v>
      </c>
      <c r="T629">
        <v>6.9</v>
      </c>
      <c r="U629">
        <v>101439</v>
      </c>
      <c r="V629" s="12">
        <f>W629*1.46138339920949</f>
        <v>175366007.90513879</v>
      </c>
      <c r="W629" s="3">
        <v>120000000</v>
      </c>
      <c r="X629" s="13">
        <f>Y629*1.46138339920949</f>
        <v>122838732.77691732</v>
      </c>
      <c r="Y629" s="3">
        <v>84056472</v>
      </c>
      <c r="Z629" s="13">
        <f>AA629*1.46138339920949</f>
        <v>271895825.07608765</v>
      </c>
      <c r="AA629" s="3">
        <v>186053725</v>
      </c>
      <c r="AB629">
        <v>322</v>
      </c>
    </row>
    <row r="630" spans="1:28" hidden="1" x14ac:dyDescent="0.2">
      <c r="A630" t="s">
        <v>8489</v>
      </c>
      <c r="B630" t="s">
        <v>8490</v>
      </c>
      <c r="C630">
        <v>2004</v>
      </c>
      <c r="D630" t="s">
        <v>8082</v>
      </c>
      <c r="E630" t="s">
        <v>1045</v>
      </c>
      <c r="F630" t="s">
        <v>44032</v>
      </c>
      <c r="H630">
        <v>100</v>
      </c>
      <c r="I630" t="s">
        <v>25</v>
      </c>
      <c r="J630" t="s">
        <v>26</v>
      </c>
      <c r="K630" t="s">
        <v>975</v>
      </c>
      <c r="M630" t="s">
        <v>3377</v>
      </c>
      <c r="N630" t="s">
        <v>3377</v>
      </c>
      <c r="O630" t="s">
        <v>8491</v>
      </c>
      <c r="P630" t="s">
        <v>8492</v>
      </c>
      <c r="Q630" t="s">
        <v>8493</v>
      </c>
      <c r="R630" t="s">
        <v>8494</v>
      </c>
      <c r="S630" t="s">
        <v>8495</v>
      </c>
      <c r="T630">
        <v>6.7</v>
      </c>
      <c r="U630">
        <v>11931</v>
      </c>
      <c r="W630"/>
      <c r="X630"/>
      <c r="Y630">
        <v>553368</v>
      </c>
      <c r="Z630"/>
      <c r="AA630">
        <v>809686</v>
      </c>
      <c r="AB630">
        <v>112</v>
      </c>
    </row>
    <row r="631" spans="1:28" x14ac:dyDescent="0.2">
      <c r="A631" t="s">
        <v>23857</v>
      </c>
      <c r="B631" t="s">
        <v>23858</v>
      </c>
      <c r="C631">
        <v>2010</v>
      </c>
      <c r="D631" s="1">
        <v>40187</v>
      </c>
      <c r="E631" t="s">
        <v>16512</v>
      </c>
      <c r="F631" t="s">
        <v>44031</v>
      </c>
      <c r="G631" t="s">
        <v>44042</v>
      </c>
      <c r="H631">
        <v>103</v>
      </c>
      <c r="I631" t="s">
        <v>23859</v>
      </c>
      <c r="J631" t="s">
        <v>26</v>
      </c>
      <c r="K631" t="s">
        <v>308</v>
      </c>
      <c r="M631" t="s">
        <v>312</v>
      </c>
      <c r="N631" t="s">
        <v>23860</v>
      </c>
      <c r="O631" t="s">
        <v>23861</v>
      </c>
      <c r="P631" t="s">
        <v>312</v>
      </c>
      <c r="Q631" t="s">
        <v>23862</v>
      </c>
      <c r="R631" t="s">
        <v>23863</v>
      </c>
      <c r="S631" t="s">
        <v>23864</v>
      </c>
      <c r="T631">
        <v>6.5</v>
      </c>
      <c r="U631">
        <v>321130</v>
      </c>
      <c r="V631" s="12">
        <f>W631*1.18690152988223</f>
        <v>94952122.390578404</v>
      </c>
      <c r="W631" s="3">
        <v>80000000</v>
      </c>
      <c r="X631" s="13">
        <f>Y631*1.18690152988223</f>
        <v>122332188.81830335</v>
      </c>
      <c r="Y631" s="3">
        <v>103068524</v>
      </c>
      <c r="Z631" s="13">
        <f>AA631*1.18690152988223</f>
        <v>325769330.54597849</v>
      </c>
      <c r="AA631" s="3">
        <v>274470394</v>
      </c>
      <c r="AB631">
        <v>770</v>
      </c>
    </row>
    <row r="632" spans="1:28" x14ac:dyDescent="0.2">
      <c r="A632" t="s">
        <v>9283</v>
      </c>
      <c r="B632" t="s">
        <v>9284</v>
      </c>
      <c r="C632">
        <v>2008</v>
      </c>
      <c r="D632" t="s">
        <v>9285</v>
      </c>
      <c r="E632" t="s">
        <v>16512</v>
      </c>
      <c r="F632" t="s">
        <v>44031</v>
      </c>
      <c r="G632" t="s">
        <v>44040</v>
      </c>
      <c r="H632">
        <v>93</v>
      </c>
      <c r="I632" t="s">
        <v>25</v>
      </c>
      <c r="J632" t="s">
        <v>26</v>
      </c>
      <c r="K632" t="s">
        <v>8343</v>
      </c>
      <c r="L632" t="s">
        <v>64</v>
      </c>
      <c r="M632" t="s">
        <v>9286</v>
      </c>
      <c r="N632" t="s">
        <v>9287</v>
      </c>
      <c r="O632" t="s">
        <v>9288</v>
      </c>
      <c r="P632" t="s">
        <v>861</v>
      </c>
      <c r="Q632" t="s">
        <v>9289</v>
      </c>
      <c r="R632" t="s">
        <v>9290</v>
      </c>
      <c r="S632" t="s">
        <v>9291</v>
      </c>
      <c r="T632">
        <v>5.8</v>
      </c>
      <c r="U632">
        <v>111377</v>
      </c>
      <c r="V632" s="12">
        <f>W632*1.20207800169993</f>
        <v>72124680.101995796</v>
      </c>
      <c r="W632" s="3">
        <v>60000000</v>
      </c>
      <c r="X632" s="13">
        <f>Y632*1.20207800169993</f>
        <v>122256585.8537503</v>
      </c>
      <c r="Y632" s="3">
        <v>101704370</v>
      </c>
      <c r="Z632" s="13">
        <f>AA632*1.20207800169993</f>
        <v>293586741.54084247</v>
      </c>
      <c r="AA632" s="3">
        <v>244232688</v>
      </c>
      <c r="AB632">
        <v>235</v>
      </c>
    </row>
    <row r="633" spans="1:28" x14ac:dyDescent="0.2">
      <c r="A633" t="s">
        <v>39144</v>
      </c>
      <c r="B633" t="s">
        <v>39145</v>
      </c>
      <c r="C633">
        <v>2016</v>
      </c>
      <c r="D633" s="1">
        <v>42714</v>
      </c>
      <c r="E633" t="s">
        <v>1045</v>
      </c>
      <c r="H633">
        <v>100</v>
      </c>
      <c r="I633" t="s">
        <v>25</v>
      </c>
      <c r="J633" t="s">
        <v>26</v>
      </c>
      <c r="M633" t="s">
        <v>17386</v>
      </c>
      <c r="N633" t="s">
        <v>17386</v>
      </c>
      <c r="O633" t="s">
        <v>39146</v>
      </c>
      <c r="P633" t="s">
        <v>27137</v>
      </c>
      <c r="Q633" t="s">
        <v>39147</v>
      </c>
      <c r="R633" t="s">
        <v>39148</v>
      </c>
      <c r="S633" t="s">
        <v>39149</v>
      </c>
      <c r="T633">
        <v>6.2</v>
      </c>
      <c r="U633">
        <v>111046</v>
      </c>
      <c r="V633" s="12">
        <f>W633*1.07834771485832</f>
        <v>21566954.2971664</v>
      </c>
      <c r="W633" s="3">
        <v>20000000</v>
      </c>
      <c r="X633" s="13">
        <f>Y633*1.07834771485832</f>
        <v>122130747.41098006</v>
      </c>
      <c r="Y633" s="3">
        <v>113257297</v>
      </c>
      <c r="Z633" s="13">
        <f>AA633*1.07834771485832</f>
        <v>198347045.07791084</v>
      </c>
      <c r="AA633" s="3">
        <v>183936074</v>
      </c>
      <c r="AB633">
        <v>290</v>
      </c>
    </row>
    <row r="634" spans="1:28" x14ac:dyDescent="0.2">
      <c r="A634" t="s">
        <v>10588</v>
      </c>
      <c r="B634" t="s">
        <v>10589</v>
      </c>
      <c r="C634">
        <v>2007</v>
      </c>
      <c r="D634" s="1">
        <v>39300</v>
      </c>
      <c r="E634" t="s">
        <v>44037</v>
      </c>
      <c r="F634" t="s">
        <v>44031</v>
      </c>
      <c r="G634" t="s">
        <v>44038</v>
      </c>
      <c r="H634">
        <v>95</v>
      </c>
      <c r="I634" t="s">
        <v>25</v>
      </c>
      <c r="J634" t="s">
        <v>26</v>
      </c>
      <c r="M634" t="s">
        <v>10590</v>
      </c>
      <c r="N634" t="s">
        <v>10591</v>
      </c>
      <c r="O634" t="s">
        <v>10592</v>
      </c>
      <c r="P634" t="s">
        <v>10593</v>
      </c>
      <c r="Q634" t="s">
        <v>10594</v>
      </c>
      <c r="R634" t="s">
        <v>10595</v>
      </c>
      <c r="S634" t="s">
        <v>10596</v>
      </c>
      <c r="T634">
        <v>6.8</v>
      </c>
      <c r="U634">
        <v>85515</v>
      </c>
      <c r="V634" s="12">
        <f>W634*1.24823238899982</f>
        <v>187234858.34997299</v>
      </c>
      <c r="W634" s="3">
        <v>150000000</v>
      </c>
      <c r="X634" s="13">
        <f>Y634*1.24823238899982</f>
        <v>122104802.2044789</v>
      </c>
      <c r="Y634" s="3">
        <v>97822171</v>
      </c>
      <c r="Z634" s="13">
        <f>AA634*144548551.06</f>
        <v>2.4476844711293716E+16</v>
      </c>
      <c r="AA634" s="3">
        <v>169333034</v>
      </c>
      <c r="AB634">
        <v>176</v>
      </c>
    </row>
    <row r="635" spans="1:28" x14ac:dyDescent="0.2">
      <c r="A635" t="s">
        <v>20295</v>
      </c>
      <c r="B635" t="s">
        <v>20296</v>
      </c>
      <c r="C635">
        <v>2008</v>
      </c>
      <c r="D635" t="s">
        <v>15871</v>
      </c>
      <c r="E635" t="s">
        <v>16512</v>
      </c>
      <c r="F635" t="s">
        <v>44045</v>
      </c>
      <c r="G635" t="s">
        <v>44042</v>
      </c>
      <c r="H635">
        <v>118</v>
      </c>
      <c r="I635" t="s">
        <v>97</v>
      </c>
      <c r="J635" t="s">
        <v>26</v>
      </c>
      <c r="M635" t="s">
        <v>2639</v>
      </c>
      <c r="N635" t="s">
        <v>20297</v>
      </c>
      <c r="O635" t="s">
        <v>20298</v>
      </c>
      <c r="P635" t="s">
        <v>11792</v>
      </c>
      <c r="Q635" t="s">
        <v>20299</v>
      </c>
      <c r="R635" t="s">
        <v>20300</v>
      </c>
      <c r="S635" t="s">
        <v>20301</v>
      </c>
      <c r="T635">
        <v>6.6</v>
      </c>
      <c r="U635">
        <v>173902</v>
      </c>
      <c r="V635" s="12">
        <f>W635*1.20207800169993</f>
        <v>96166240.13599439</v>
      </c>
      <c r="W635" s="3">
        <v>80000000</v>
      </c>
      <c r="X635" s="13">
        <f>Y635*1.20207800169993</f>
        <v>121939685.63639615</v>
      </c>
      <c r="Y635" s="3">
        <v>101440743</v>
      </c>
      <c r="Z635" s="13">
        <f>AA635*1.20207800169993</f>
        <v>214892338.52576602</v>
      </c>
      <c r="AA635" s="3">
        <v>178767383</v>
      </c>
      <c r="AB635">
        <v>359</v>
      </c>
    </row>
    <row r="636" spans="1:28" x14ac:dyDescent="0.2">
      <c r="A636" t="s">
        <v>17942</v>
      </c>
      <c r="B636" t="s">
        <v>17943</v>
      </c>
      <c r="C636">
        <v>2014</v>
      </c>
      <c r="D636" t="s">
        <v>17944</v>
      </c>
      <c r="E636" t="s">
        <v>44037</v>
      </c>
      <c r="F636" t="s">
        <v>44031</v>
      </c>
      <c r="G636" t="s">
        <v>44038</v>
      </c>
      <c r="H636">
        <v>92</v>
      </c>
      <c r="I636" t="s">
        <v>25</v>
      </c>
      <c r="J636" t="s">
        <v>26</v>
      </c>
      <c r="M636" t="s">
        <v>3009</v>
      </c>
      <c r="N636" t="s">
        <v>17945</v>
      </c>
      <c r="O636" t="s">
        <v>17946</v>
      </c>
      <c r="P636" t="s">
        <v>17947</v>
      </c>
      <c r="Q636" t="s">
        <v>17948</v>
      </c>
      <c r="R636" t="s">
        <v>17949</v>
      </c>
      <c r="S636" t="s">
        <v>17950</v>
      </c>
      <c r="T636">
        <v>6.8</v>
      </c>
      <c r="U636">
        <v>61042</v>
      </c>
      <c r="V636" s="12">
        <f>W636*1.09324733035956</f>
        <v>158520862.90213621</v>
      </c>
      <c r="W636" s="3">
        <v>145000000</v>
      </c>
      <c r="X636" s="13">
        <f>Y636*1.09324733035956</f>
        <v>121904106.91542515</v>
      </c>
      <c r="Y636" s="3">
        <v>111506430</v>
      </c>
      <c r="Z636" s="13">
        <f>AA636*1.09324733035956</f>
        <v>301406145.12211585</v>
      </c>
      <c r="AA636" s="3">
        <v>275698039</v>
      </c>
      <c r="AB636">
        <v>161</v>
      </c>
    </row>
    <row r="637" spans="1:28" x14ac:dyDescent="0.2">
      <c r="A637" t="s">
        <v>36912</v>
      </c>
      <c r="B637" t="s">
        <v>36913</v>
      </c>
      <c r="C637">
        <v>2017</v>
      </c>
      <c r="D637" s="1">
        <v>43438</v>
      </c>
      <c r="E637" t="s">
        <v>44043</v>
      </c>
      <c r="F637" t="s">
        <v>44038</v>
      </c>
      <c r="G637" t="s">
        <v>44032</v>
      </c>
      <c r="H637">
        <v>122</v>
      </c>
      <c r="I637" t="s">
        <v>433</v>
      </c>
      <c r="J637" t="s">
        <v>26</v>
      </c>
      <c r="M637" t="s">
        <v>4816</v>
      </c>
      <c r="N637" t="s">
        <v>36914</v>
      </c>
      <c r="O637" t="s">
        <v>36915</v>
      </c>
      <c r="P637" t="s">
        <v>36916</v>
      </c>
      <c r="Q637" t="s">
        <v>36917</v>
      </c>
      <c r="R637" t="s">
        <v>36918</v>
      </c>
      <c r="S637" t="s">
        <v>36919</v>
      </c>
      <c r="T637">
        <v>6.2</v>
      </c>
      <c r="U637">
        <v>33440</v>
      </c>
      <c r="V637" s="12">
        <f>W637*1.05585427545692</f>
        <v>20061231.233681481</v>
      </c>
      <c r="W637" s="3">
        <v>19000000</v>
      </c>
      <c r="X637" s="13">
        <f>Y637*1.05585427545692</f>
        <v>121604410.43340008</v>
      </c>
      <c r="Y637" s="3">
        <v>115171585</v>
      </c>
      <c r="Z637" s="13">
        <f>AA637*1.05585427545692</f>
        <v>148402809.17570591</v>
      </c>
      <c r="AA637" s="3">
        <v>140552359</v>
      </c>
      <c r="AB637">
        <v>224</v>
      </c>
    </row>
    <row r="638" spans="1:28" x14ac:dyDescent="0.2">
      <c r="A638" t="s">
        <v>41032</v>
      </c>
      <c r="B638" t="s">
        <v>41033</v>
      </c>
      <c r="C638">
        <v>2018</v>
      </c>
      <c r="D638" t="s">
        <v>41034</v>
      </c>
      <c r="E638" t="s">
        <v>3496</v>
      </c>
      <c r="F638" t="s">
        <v>44045</v>
      </c>
      <c r="G638" t="s">
        <v>44042</v>
      </c>
      <c r="H638">
        <v>96</v>
      </c>
      <c r="I638" t="s">
        <v>25</v>
      </c>
      <c r="J638" t="s">
        <v>26</v>
      </c>
      <c r="K638" t="s">
        <v>27</v>
      </c>
      <c r="L638" t="s">
        <v>1419</v>
      </c>
      <c r="M638" t="s">
        <v>33900</v>
      </c>
      <c r="N638" t="s">
        <v>41035</v>
      </c>
      <c r="O638" t="s">
        <v>41036</v>
      </c>
      <c r="P638" t="s">
        <v>9422</v>
      </c>
      <c r="Q638" t="s">
        <v>41037</v>
      </c>
      <c r="R638" t="s">
        <v>41038</v>
      </c>
      <c r="S638" t="s">
        <v>41039</v>
      </c>
      <c r="T638">
        <v>5.3</v>
      </c>
      <c r="U638">
        <v>112638</v>
      </c>
      <c r="V638" s="12">
        <f>W638*1.03068014830331</f>
        <v>22674963.262672819</v>
      </c>
      <c r="W638" s="3">
        <v>22000000</v>
      </c>
      <c r="X638" s="13">
        <f>Y638*1.03068014830331</f>
        <v>121053506.0691614</v>
      </c>
      <c r="Y638" s="3">
        <v>117450119</v>
      </c>
      <c r="Z638" s="13">
        <f>AA638*1.03068014830331</f>
        <v>376766874.18444616</v>
      </c>
      <c r="AA638" s="3">
        <v>365551694</v>
      </c>
      <c r="AB638">
        <v>1743</v>
      </c>
    </row>
    <row r="639" spans="1:28" hidden="1" x14ac:dyDescent="0.2">
      <c r="A639" t="s">
        <v>8565</v>
      </c>
      <c r="B639" t="s">
        <v>8566</v>
      </c>
      <c r="C639">
        <v>2003</v>
      </c>
      <c r="D639" t="s">
        <v>5051</v>
      </c>
      <c r="E639" t="s">
        <v>16512</v>
      </c>
      <c r="F639" t="s">
        <v>44038</v>
      </c>
      <c r="G639" t="s">
        <v>44044</v>
      </c>
      <c r="H639">
        <v>116</v>
      </c>
      <c r="I639" t="s">
        <v>2213</v>
      </c>
      <c r="J639" t="s">
        <v>934</v>
      </c>
      <c r="M639" t="s">
        <v>2423</v>
      </c>
      <c r="N639" t="s">
        <v>8567</v>
      </c>
      <c r="O639" t="s">
        <v>8568</v>
      </c>
      <c r="P639" t="s">
        <v>2423</v>
      </c>
      <c r="Q639" t="s">
        <v>8569</v>
      </c>
      <c r="R639" t="s">
        <v>8570</v>
      </c>
      <c r="S639" t="s">
        <v>8571</v>
      </c>
      <c r="T639">
        <v>7.5</v>
      </c>
      <c r="U639">
        <v>46584</v>
      </c>
      <c r="W639"/>
      <c r="X639"/>
      <c r="Y639">
        <v>1118163</v>
      </c>
      <c r="Z639"/>
      <c r="AA639">
        <v>34196922</v>
      </c>
      <c r="AB639">
        <v>193</v>
      </c>
    </row>
    <row r="640" spans="1:28" x14ac:dyDescent="0.2">
      <c r="A640" t="s">
        <v>35648</v>
      </c>
      <c r="B640" t="s">
        <v>35649</v>
      </c>
      <c r="C640">
        <v>2015</v>
      </c>
      <c r="D640" t="s">
        <v>27946</v>
      </c>
      <c r="E640" t="s">
        <v>16512</v>
      </c>
      <c r="F640" t="s">
        <v>44038</v>
      </c>
      <c r="G640" t="s">
        <v>44044</v>
      </c>
      <c r="H640">
        <v>120</v>
      </c>
      <c r="I640" t="s">
        <v>35650</v>
      </c>
      <c r="J640" t="s">
        <v>26</v>
      </c>
      <c r="K640" t="s">
        <v>27</v>
      </c>
      <c r="L640" t="s">
        <v>64</v>
      </c>
      <c r="M640" t="s">
        <v>15607</v>
      </c>
      <c r="N640" t="s">
        <v>15607</v>
      </c>
      <c r="O640" t="s">
        <v>35651</v>
      </c>
      <c r="P640" t="s">
        <v>602</v>
      </c>
      <c r="Q640" t="s">
        <v>35652</v>
      </c>
      <c r="R640" t="s">
        <v>35653</v>
      </c>
      <c r="S640" t="s">
        <v>35654</v>
      </c>
      <c r="T640">
        <v>7</v>
      </c>
      <c r="U640">
        <v>225974</v>
      </c>
      <c r="V640" s="12">
        <f>W640*1.09195121025074</f>
        <v>70976828.666298106</v>
      </c>
      <c r="W640" s="3">
        <v>65000000</v>
      </c>
      <c r="X640" s="13">
        <f>Y640*1.09195121025074</f>
        <v>121016270.34529996</v>
      </c>
      <c r="Y640" s="3">
        <v>110825712</v>
      </c>
      <c r="Z640" s="13">
        <f>AA640*1.09195121025074</f>
        <v>257336013.05226594</v>
      </c>
      <c r="AA640" s="3">
        <v>235666219</v>
      </c>
      <c r="AB640">
        <v>498</v>
      </c>
    </row>
    <row r="641" spans="1:28" x14ac:dyDescent="0.2">
      <c r="A641" t="s">
        <v>38816</v>
      </c>
      <c r="B641" t="s">
        <v>38817</v>
      </c>
      <c r="C641">
        <v>2017</v>
      </c>
      <c r="D641" s="1">
        <v>42980</v>
      </c>
      <c r="E641" t="s">
        <v>176</v>
      </c>
      <c r="F641" t="s">
        <v>44036</v>
      </c>
      <c r="H641">
        <v>118</v>
      </c>
      <c r="I641" t="s">
        <v>33017</v>
      </c>
      <c r="J641" t="s">
        <v>26</v>
      </c>
      <c r="M641" t="s">
        <v>6255</v>
      </c>
      <c r="N641" t="s">
        <v>38818</v>
      </c>
      <c r="O641" t="s">
        <v>38819</v>
      </c>
      <c r="P641" t="s">
        <v>23504</v>
      </c>
      <c r="Q641" t="s">
        <v>32868</v>
      </c>
      <c r="R641" t="s">
        <v>38820</v>
      </c>
      <c r="S641" t="s">
        <v>38821</v>
      </c>
      <c r="T641">
        <v>4.5999999999999996</v>
      </c>
      <c r="U641">
        <v>89375</v>
      </c>
      <c r="V641" s="12">
        <f>W641*1.05585427545692</f>
        <v>58071985.1501306</v>
      </c>
      <c r="W641" s="3">
        <v>55000000</v>
      </c>
      <c r="X641" s="13">
        <f>Y641*1.05585427545692</f>
        <v>120981102.69969821</v>
      </c>
      <c r="Y641" s="3">
        <v>114581250</v>
      </c>
      <c r="Z641" s="13">
        <f>AA641*1.05585427545692</f>
        <v>402856812.78192759</v>
      </c>
      <c r="AA641" s="3">
        <v>381545846</v>
      </c>
      <c r="AB641">
        <v>309</v>
      </c>
    </row>
    <row r="642" spans="1:28" x14ac:dyDescent="0.2">
      <c r="A642" t="s">
        <v>7393</v>
      </c>
      <c r="B642" t="s">
        <v>7394</v>
      </c>
      <c r="C642">
        <v>2004</v>
      </c>
      <c r="D642" t="s">
        <v>4375</v>
      </c>
      <c r="E642" t="s">
        <v>1045</v>
      </c>
      <c r="F642" t="s">
        <v>44044</v>
      </c>
      <c r="H642">
        <v>101</v>
      </c>
      <c r="I642" t="s">
        <v>25</v>
      </c>
      <c r="J642" t="s">
        <v>26</v>
      </c>
      <c r="K642" t="s">
        <v>3179</v>
      </c>
      <c r="M642" t="s">
        <v>2166</v>
      </c>
      <c r="N642" t="s">
        <v>7395</v>
      </c>
      <c r="O642" t="s">
        <v>7396</v>
      </c>
      <c r="P642" t="s">
        <v>979</v>
      </c>
      <c r="Q642" t="s">
        <v>1605</v>
      </c>
      <c r="R642" t="s">
        <v>7397</v>
      </c>
      <c r="S642" t="s">
        <v>7398</v>
      </c>
      <c r="T642">
        <v>6.1</v>
      </c>
      <c r="U642">
        <v>136822</v>
      </c>
      <c r="V642" s="12">
        <f>W642*1.37009528851244</f>
        <v>82205717.310746402</v>
      </c>
      <c r="W642" s="3">
        <v>60000000</v>
      </c>
      <c r="X642" s="13">
        <f>Y642*1.37009528851244</f>
        <v>120894131.02431971</v>
      </c>
      <c r="Y642" s="3">
        <v>88237754</v>
      </c>
      <c r="Z642" s="13">
        <f>AA642*1.37009528851244</f>
        <v>233284412.1559025</v>
      </c>
      <c r="AA642" s="3">
        <v>170268750</v>
      </c>
      <c r="AB642">
        <v>325</v>
      </c>
    </row>
    <row r="643" spans="1:28" x14ac:dyDescent="0.2">
      <c r="A643" t="s">
        <v>17613</v>
      </c>
      <c r="B643" t="s">
        <v>17614</v>
      </c>
      <c r="C643">
        <v>2008</v>
      </c>
      <c r="D643" t="s">
        <v>8707</v>
      </c>
      <c r="E643" t="s">
        <v>1045</v>
      </c>
      <c r="H643">
        <v>98</v>
      </c>
      <c r="I643" t="s">
        <v>25</v>
      </c>
      <c r="J643" t="s">
        <v>26</v>
      </c>
      <c r="K643" t="s">
        <v>308</v>
      </c>
      <c r="M643" t="s">
        <v>8279</v>
      </c>
      <c r="N643" t="s">
        <v>8280</v>
      </c>
      <c r="O643" t="s">
        <v>17615</v>
      </c>
      <c r="P643" t="s">
        <v>6745</v>
      </c>
      <c r="Q643" t="s">
        <v>11611</v>
      </c>
      <c r="R643" t="s">
        <v>17616</v>
      </c>
      <c r="S643" t="s">
        <v>17617</v>
      </c>
      <c r="T643">
        <v>6.9</v>
      </c>
      <c r="U643">
        <v>263102</v>
      </c>
      <c r="V643" s="12">
        <f>W643*1.20207800169993</f>
        <v>78135070.110495448</v>
      </c>
      <c r="W643" s="3">
        <v>65000000</v>
      </c>
      <c r="X643" s="13">
        <f>Y643*1.20207800169993</f>
        <v>120771325.92264391</v>
      </c>
      <c r="Y643" s="3">
        <v>100468793</v>
      </c>
      <c r="Z643" s="13">
        <f>AA643*1.20207800169993</f>
        <v>153995378.29785001</v>
      </c>
      <c r="AA643" s="3">
        <v>128107642</v>
      </c>
      <c r="AB643">
        <v>352</v>
      </c>
    </row>
    <row r="644" spans="1:28" x14ac:dyDescent="0.2">
      <c r="A644" t="s">
        <v>7786</v>
      </c>
      <c r="B644" t="s">
        <v>7787</v>
      </c>
      <c r="C644">
        <v>2004</v>
      </c>
      <c r="D644" s="1">
        <v>38324</v>
      </c>
      <c r="E644" t="s">
        <v>1045</v>
      </c>
      <c r="F644" t="s">
        <v>44036</v>
      </c>
      <c r="H644">
        <v>90</v>
      </c>
      <c r="I644" t="s">
        <v>25</v>
      </c>
      <c r="J644" t="s">
        <v>26</v>
      </c>
      <c r="K644" t="s">
        <v>308</v>
      </c>
      <c r="M644" t="s">
        <v>7788</v>
      </c>
      <c r="N644" t="s">
        <v>7788</v>
      </c>
      <c r="O644" t="s">
        <v>7789</v>
      </c>
      <c r="P644" t="s">
        <v>979</v>
      </c>
      <c r="Q644" t="s">
        <v>7790</v>
      </c>
      <c r="R644" t="s">
        <v>7791</v>
      </c>
      <c r="S644" t="s">
        <v>7792</v>
      </c>
      <c r="T644">
        <v>6</v>
      </c>
      <c r="U644">
        <v>124480</v>
      </c>
      <c r="V644" s="12">
        <f>W644*1.37009528851244</f>
        <v>57544002.117522478</v>
      </c>
      <c r="W644" s="3">
        <v>42000000</v>
      </c>
      <c r="X644" s="13">
        <f>Y644*1.37009528851244</f>
        <v>120701509.32770774</v>
      </c>
      <c r="Y644" s="3">
        <v>88097164</v>
      </c>
      <c r="Z644" s="13">
        <f>AA644*1.37009528851244</f>
        <v>244304059.78940701</v>
      </c>
      <c r="AA644" s="3">
        <v>178311729</v>
      </c>
      <c r="AB644">
        <v>290</v>
      </c>
    </row>
    <row r="645" spans="1:28" x14ac:dyDescent="0.2">
      <c r="A645" t="s">
        <v>35826</v>
      </c>
      <c r="B645" t="s">
        <v>35827</v>
      </c>
      <c r="C645">
        <v>2015</v>
      </c>
      <c r="D645" t="s">
        <v>35277</v>
      </c>
      <c r="E645" t="s">
        <v>1045</v>
      </c>
      <c r="F645" t="s">
        <v>44032</v>
      </c>
      <c r="G645" t="s">
        <v>44036</v>
      </c>
      <c r="H645">
        <v>125</v>
      </c>
      <c r="I645" t="s">
        <v>1026</v>
      </c>
      <c r="J645" t="s">
        <v>26</v>
      </c>
      <c r="K645" t="s">
        <v>209</v>
      </c>
      <c r="M645" t="s">
        <v>11111</v>
      </c>
      <c r="N645" t="s">
        <v>32946</v>
      </c>
      <c r="O645" t="s">
        <v>35828</v>
      </c>
      <c r="P645" t="s">
        <v>35829</v>
      </c>
      <c r="Q645" t="s">
        <v>35830</v>
      </c>
      <c r="R645" t="s">
        <v>35831</v>
      </c>
      <c r="S645" t="s">
        <v>35832</v>
      </c>
      <c r="T645">
        <v>6.2</v>
      </c>
      <c r="U645">
        <v>127731</v>
      </c>
      <c r="V645" s="12">
        <f>W645*1.09195121025074</f>
        <v>38218292.358775899</v>
      </c>
      <c r="W645" s="3">
        <v>35000000</v>
      </c>
      <c r="X645" s="13">
        <f>Y645*1.09195121025074</f>
        <v>120346891.15000173</v>
      </c>
      <c r="Y645" s="3">
        <v>110212700</v>
      </c>
      <c r="Z645" s="13">
        <f>AA645*1.09195121025074</f>
        <v>153742136.56456268</v>
      </c>
      <c r="AA645" s="3">
        <v>140795793</v>
      </c>
      <c r="AB645">
        <v>407</v>
      </c>
    </row>
    <row r="646" spans="1:28" x14ac:dyDescent="0.2">
      <c r="A646" t="s">
        <v>18858</v>
      </c>
      <c r="B646" t="s">
        <v>18859</v>
      </c>
      <c r="C646">
        <v>2008</v>
      </c>
      <c r="D646" s="1">
        <v>39517</v>
      </c>
      <c r="E646" t="s">
        <v>1045</v>
      </c>
      <c r="H646">
        <v>113</v>
      </c>
      <c r="I646" t="s">
        <v>25</v>
      </c>
      <c r="J646" t="s">
        <v>26</v>
      </c>
      <c r="K646" t="s">
        <v>975</v>
      </c>
      <c r="M646" t="s">
        <v>2781</v>
      </c>
      <c r="N646" t="s">
        <v>18860</v>
      </c>
      <c r="O646" t="s">
        <v>18861</v>
      </c>
      <c r="P646" t="s">
        <v>1329</v>
      </c>
      <c r="Q646" t="s">
        <v>18862</v>
      </c>
      <c r="R646" t="s">
        <v>18863</v>
      </c>
      <c r="S646" t="s">
        <v>18864</v>
      </c>
      <c r="T646">
        <v>5.5</v>
      </c>
      <c r="U646">
        <v>187831</v>
      </c>
      <c r="V646" s="12">
        <f>W646*1.20207800169993</f>
        <v>108187020.15299369</v>
      </c>
      <c r="W646" s="3">
        <v>90000000</v>
      </c>
      <c r="X646" s="13">
        <f>Y646*1.20207800169993</f>
        <v>120230443.71331102</v>
      </c>
      <c r="Y646" s="3">
        <v>100018837</v>
      </c>
      <c r="Z646" s="13">
        <f>AA646*1.20207800169993</f>
        <v>245600643.59251848</v>
      </c>
      <c r="AA646" s="3">
        <v>204313400</v>
      </c>
      <c r="AB646">
        <v>426</v>
      </c>
    </row>
    <row r="647" spans="1:28" x14ac:dyDescent="0.2">
      <c r="A647" t="s">
        <v>7137</v>
      </c>
      <c r="B647" t="s">
        <v>7138</v>
      </c>
      <c r="C647">
        <v>2003</v>
      </c>
      <c r="D647" s="1">
        <v>38110</v>
      </c>
      <c r="E647" t="s">
        <v>44037</v>
      </c>
      <c r="F647" t="s">
        <v>44031</v>
      </c>
      <c r="G647" t="s">
        <v>44038</v>
      </c>
      <c r="H647">
        <v>85</v>
      </c>
      <c r="I647" t="s">
        <v>25</v>
      </c>
      <c r="J647" t="s">
        <v>26</v>
      </c>
      <c r="K647" t="s">
        <v>7139</v>
      </c>
      <c r="L647" t="s">
        <v>7140</v>
      </c>
      <c r="M647" t="s">
        <v>7141</v>
      </c>
      <c r="N647" t="s">
        <v>7142</v>
      </c>
      <c r="O647" t="s">
        <v>7143</v>
      </c>
      <c r="P647" t="s">
        <v>3526</v>
      </c>
      <c r="Q647" t="s">
        <v>7144</v>
      </c>
      <c r="R647" t="s">
        <v>7145</v>
      </c>
      <c r="S647" t="s">
        <v>7146</v>
      </c>
      <c r="T647">
        <v>6.8</v>
      </c>
      <c r="U647">
        <v>94355</v>
      </c>
      <c r="V647" s="12">
        <f>W647*1.40658152173913</f>
        <v>180042434.78260863</v>
      </c>
      <c r="W647" s="3">
        <v>128000000</v>
      </c>
      <c r="X647" s="13">
        <f>Y647*1.40658152173913</f>
        <v>120032430.36221191</v>
      </c>
      <c r="Y647" s="3">
        <v>85336277</v>
      </c>
      <c r="Z647" s="13">
        <f>AA647*1.40658152173913</f>
        <v>352204915.75096726</v>
      </c>
      <c r="AA647" s="3">
        <v>250397798</v>
      </c>
      <c r="AB647">
        <v>180</v>
      </c>
    </row>
    <row r="648" spans="1:28" hidden="1" x14ac:dyDescent="0.2">
      <c r="A648" t="s">
        <v>8638</v>
      </c>
      <c r="B648" t="s">
        <v>8639</v>
      </c>
      <c r="C648">
        <v>2004</v>
      </c>
      <c r="D648" t="s">
        <v>8640</v>
      </c>
      <c r="E648" t="s">
        <v>176</v>
      </c>
      <c r="F648" t="s">
        <v>44033</v>
      </c>
      <c r="G648" t="s">
        <v>44042</v>
      </c>
      <c r="H648">
        <v>95</v>
      </c>
      <c r="I648" t="s">
        <v>4469</v>
      </c>
      <c r="J648" t="s">
        <v>26</v>
      </c>
      <c r="M648" t="s">
        <v>8641</v>
      </c>
      <c r="N648" t="s">
        <v>8641</v>
      </c>
      <c r="O648" t="s">
        <v>8642</v>
      </c>
      <c r="P648" t="s">
        <v>4120</v>
      </c>
      <c r="Q648" t="s">
        <v>8643</v>
      </c>
      <c r="R648" t="s">
        <v>8644</v>
      </c>
      <c r="S648" t="s">
        <v>8645</v>
      </c>
      <c r="T648">
        <v>6.2</v>
      </c>
      <c r="U648">
        <v>30951</v>
      </c>
      <c r="W648"/>
      <c r="X648"/>
      <c r="Y648">
        <v>551281</v>
      </c>
      <c r="Z648"/>
      <c r="AA648">
        <v>3222439</v>
      </c>
      <c r="AB648">
        <v>154</v>
      </c>
    </row>
    <row r="649" spans="1:28" x14ac:dyDescent="0.2">
      <c r="A649" t="s">
        <v>35633</v>
      </c>
      <c r="B649" t="s">
        <v>35634</v>
      </c>
      <c r="C649">
        <v>2015</v>
      </c>
      <c r="D649" t="s">
        <v>26038</v>
      </c>
      <c r="E649" t="s">
        <v>176</v>
      </c>
      <c r="F649" t="s">
        <v>44050</v>
      </c>
      <c r="H649">
        <v>133</v>
      </c>
      <c r="I649" t="s">
        <v>25</v>
      </c>
      <c r="J649" t="s">
        <v>26</v>
      </c>
      <c r="K649" t="s">
        <v>308</v>
      </c>
      <c r="M649" t="s">
        <v>29425</v>
      </c>
      <c r="N649" t="s">
        <v>35635</v>
      </c>
      <c r="O649" t="s">
        <v>35636</v>
      </c>
      <c r="P649" t="s">
        <v>8388</v>
      </c>
      <c r="Q649" t="s">
        <v>35637</v>
      </c>
      <c r="R649" t="s">
        <v>35638</v>
      </c>
      <c r="S649" t="s">
        <v>35639</v>
      </c>
      <c r="T649">
        <v>7.6</v>
      </c>
      <c r="U649">
        <v>241768</v>
      </c>
      <c r="V649" s="12">
        <f>W649*1.09195121025074</f>
        <v>38218292.358775899</v>
      </c>
      <c r="W649" s="3">
        <v>35000000</v>
      </c>
      <c r="X649" s="13">
        <f>Y649*1.09195121025074</f>
        <v>119860842.91924614</v>
      </c>
      <c r="Y649" s="3">
        <v>109767581</v>
      </c>
      <c r="Z649" s="13">
        <f>AA649*1.09195121025074</f>
        <v>189527330.13324335</v>
      </c>
      <c r="AA649" s="3">
        <v>173567581</v>
      </c>
      <c r="AB649">
        <v>518</v>
      </c>
    </row>
    <row r="650" spans="1:28" hidden="1" x14ac:dyDescent="0.2">
      <c r="A650" t="s">
        <v>8655</v>
      </c>
      <c r="B650" t="s">
        <v>8656</v>
      </c>
      <c r="C650">
        <v>2003</v>
      </c>
      <c r="D650" s="1">
        <v>38324</v>
      </c>
      <c r="E650" t="s">
        <v>1045</v>
      </c>
      <c r="F650" t="s">
        <v>44032</v>
      </c>
      <c r="G650" t="s">
        <v>44036</v>
      </c>
      <c r="H650">
        <v>93</v>
      </c>
      <c r="I650" t="s">
        <v>8657</v>
      </c>
      <c r="J650" t="s">
        <v>27</v>
      </c>
      <c r="M650" t="s">
        <v>8658</v>
      </c>
      <c r="N650" t="s">
        <v>8658</v>
      </c>
      <c r="O650" t="s">
        <v>8659</v>
      </c>
      <c r="P650" t="s">
        <v>8515</v>
      </c>
      <c r="Q650" t="s">
        <v>8660</v>
      </c>
      <c r="R650" t="s">
        <v>8661</v>
      </c>
      <c r="S650" t="s">
        <v>8662</v>
      </c>
      <c r="T650">
        <v>7.6</v>
      </c>
      <c r="U650">
        <v>66430</v>
      </c>
      <c r="W650"/>
      <c r="X650"/>
      <c r="Y650">
        <v>553504</v>
      </c>
      <c r="Z650"/>
      <c r="AA650">
        <v>8604201</v>
      </c>
      <c r="AB650">
        <v>111</v>
      </c>
    </row>
    <row r="651" spans="1:28" x14ac:dyDescent="0.2">
      <c r="A651" t="s">
        <v>28984</v>
      </c>
      <c r="B651" t="s">
        <v>28985</v>
      </c>
      <c r="C651">
        <v>2011</v>
      </c>
      <c r="D651" t="s">
        <v>25866</v>
      </c>
      <c r="E651" t="s">
        <v>3496</v>
      </c>
      <c r="F651" t="s">
        <v>44045</v>
      </c>
      <c r="G651" t="s">
        <v>44042</v>
      </c>
      <c r="H651">
        <v>83</v>
      </c>
      <c r="I651" t="s">
        <v>25</v>
      </c>
      <c r="J651" t="s">
        <v>26</v>
      </c>
      <c r="M651" t="s">
        <v>28986</v>
      </c>
      <c r="N651" t="s">
        <v>28987</v>
      </c>
      <c r="O651" t="s">
        <v>28988</v>
      </c>
      <c r="P651" t="s">
        <v>28989</v>
      </c>
      <c r="Q651" t="s">
        <v>28990</v>
      </c>
      <c r="R651" t="s">
        <v>28991</v>
      </c>
      <c r="S651" t="s">
        <v>28992</v>
      </c>
      <c r="T651">
        <v>5.8</v>
      </c>
      <c r="U651">
        <v>88995</v>
      </c>
      <c r="V651" s="12">
        <f>W651*1.1505830469594</f>
        <v>5752915.234797</v>
      </c>
      <c r="W651" s="3">
        <v>5000000</v>
      </c>
      <c r="X651" s="13">
        <f>Y651*1.1505830469594</f>
        <v>119693781.72961137</v>
      </c>
      <c r="Y651" s="3">
        <v>104028807</v>
      </c>
      <c r="Z651" s="13">
        <f>AA651*1.1505830469594</f>
        <v>238216534.55151886</v>
      </c>
      <c r="AA651" s="3">
        <v>207039844</v>
      </c>
      <c r="AB651">
        <v>335</v>
      </c>
    </row>
    <row r="652" spans="1:28" x14ac:dyDescent="0.2">
      <c r="A652" t="s">
        <v>17757</v>
      </c>
      <c r="B652" t="s">
        <v>17758</v>
      </c>
      <c r="C652">
        <v>2013</v>
      </c>
      <c r="D652" t="s">
        <v>17759</v>
      </c>
      <c r="E652" t="s">
        <v>44037</v>
      </c>
      <c r="F652" t="s">
        <v>44031</v>
      </c>
      <c r="G652" t="s">
        <v>44040</v>
      </c>
      <c r="H652">
        <v>102</v>
      </c>
      <c r="I652" t="s">
        <v>25</v>
      </c>
      <c r="J652" t="s">
        <v>26</v>
      </c>
      <c r="M652" t="s">
        <v>17760</v>
      </c>
      <c r="N652" t="s">
        <v>17761</v>
      </c>
      <c r="O652" t="s">
        <v>17762</v>
      </c>
      <c r="P652" t="s">
        <v>17763</v>
      </c>
      <c r="Q652" t="s">
        <v>17764</v>
      </c>
      <c r="R652" t="s">
        <v>17765</v>
      </c>
      <c r="S652" t="s">
        <v>17766</v>
      </c>
      <c r="T652">
        <v>6.7</v>
      </c>
      <c r="U652">
        <v>98588</v>
      </c>
      <c r="V652" s="12">
        <f>W652*1.11098185502045</f>
        <v>111098185.50204501</v>
      </c>
      <c r="W652" s="3">
        <v>100000000</v>
      </c>
      <c r="X652" s="13">
        <f>Y652*1.11098185502045</f>
        <v>119451304.77771387</v>
      </c>
      <c r="Y652" s="3">
        <v>107518682</v>
      </c>
      <c r="Z652" s="13">
        <f>AA652*1.11098185502045</f>
        <v>298217119.77821541</v>
      </c>
      <c r="AA652" s="3">
        <v>268426634</v>
      </c>
      <c r="AB652">
        <v>132</v>
      </c>
    </row>
    <row r="653" spans="1:28" x14ac:dyDescent="0.2">
      <c r="A653" t="s">
        <v>15011</v>
      </c>
      <c r="B653" t="s">
        <v>15012</v>
      </c>
      <c r="C653">
        <v>2007</v>
      </c>
      <c r="D653" t="s">
        <v>11679</v>
      </c>
      <c r="E653" t="s">
        <v>1045</v>
      </c>
      <c r="F653" t="s">
        <v>44036</v>
      </c>
      <c r="H653">
        <v>103</v>
      </c>
      <c r="I653" t="s">
        <v>25</v>
      </c>
      <c r="J653" t="s">
        <v>26</v>
      </c>
      <c r="M653" t="s">
        <v>1140</v>
      </c>
      <c r="N653" t="s">
        <v>15013</v>
      </c>
      <c r="O653" t="s">
        <v>15014</v>
      </c>
      <c r="P653" t="s">
        <v>447</v>
      </c>
      <c r="Q653" t="s">
        <v>15015</v>
      </c>
      <c r="R653" t="s">
        <v>15016</v>
      </c>
      <c r="S653" t="s">
        <v>15017</v>
      </c>
      <c r="T653">
        <v>4.0999999999999996</v>
      </c>
      <c r="U653">
        <v>67266</v>
      </c>
      <c r="V653" s="12">
        <f>W653*1.24823238899982</f>
        <v>74893943.3399892</v>
      </c>
      <c r="W653" s="3">
        <v>60000000</v>
      </c>
      <c r="X653" s="13">
        <f>Y653*1.24823238899982</f>
        <v>119422895.02983989</v>
      </c>
      <c r="Y653" s="3">
        <v>95673607</v>
      </c>
      <c r="Z653" s="13">
        <f>AA653*144548551.06</f>
        <v>2.310095296789286E+16</v>
      </c>
      <c r="AA653" s="3">
        <v>159814490</v>
      </c>
      <c r="AB653">
        <v>308</v>
      </c>
    </row>
    <row r="654" spans="1:28" hidden="1" x14ac:dyDescent="0.2">
      <c r="A654" t="s">
        <v>8691</v>
      </c>
      <c r="B654" t="s">
        <v>8692</v>
      </c>
      <c r="C654">
        <v>2006</v>
      </c>
      <c r="D654" s="1">
        <v>39056</v>
      </c>
      <c r="E654" t="s">
        <v>1045</v>
      </c>
      <c r="F654" t="s">
        <v>44032</v>
      </c>
      <c r="G654" t="s">
        <v>44036</v>
      </c>
      <c r="H654">
        <v>102</v>
      </c>
      <c r="I654" t="s">
        <v>25</v>
      </c>
      <c r="J654" t="s">
        <v>26</v>
      </c>
      <c r="M654" t="s">
        <v>718</v>
      </c>
      <c r="N654" t="s">
        <v>719</v>
      </c>
      <c r="O654" t="s">
        <v>8693</v>
      </c>
      <c r="P654" t="s">
        <v>8694</v>
      </c>
      <c r="Q654" t="s">
        <v>8695</v>
      </c>
      <c r="R654" t="s">
        <v>8696</v>
      </c>
      <c r="S654" t="s">
        <v>8697</v>
      </c>
      <c r="T654">
        <v>6.3</v>
      </c>
      <c r="U654">
        <v>16512</v>
      </c>
      <c r="W654"/>
      <c r="X654"/>
      <c r="Y654">
        <v>3297137</v>
      </c>
      <c r="Z654"/>
      <c r="AA654">
        <v>3306629</v>
      </c>
      <c r="AB654">
        <v>139</v>
      </c>
    </row>
    <row r="655" spans="1:28" hidden="1" x14ac:dyDescent="0.2">
      <c r="A655" t="s">
        <v>8698</v>
      </c>
      <c r="B655" t="s">
        <v>8699</v>
      </c>
      <c r="C655">
        <v>2004</v>
      </c>
      <c r="D655" t="s">
        <v>3543</v>
      </c>
      <c r="E655" t="s">
        <v>44035</v>
      </c>
      <c r="F655" t="s">
        <v>44044</v>
      </c>
      <c r="G655" t="s">
        <v>44032</v>
      </c>
      <c r="H655">
        <v>95</v>
      </c>
      <c r="I655" t="s">
        <v>2371</v>
      </c>
      <c r="J655" t="s">
        <v>26</v>
      </c>
      <c r="M655" t="s">
        <v>8700</v>
      </c>
      <c r="N655" t="s">
        <v>8701</v>
      </c>
      <c r="O655" t="s">
        <v>8702</v>
      </c>
      <c r="P655" t="s">
        <v>2701</v>
      </c>
      <c r="Q655" t="s">
        <v>6479</v>
      </c>
      <c r="R655" t="s">
        <v>8703</v>
      </c>
      <c r="S655" t="s">
        <v>8704</v>
      </c>
      <c r="T655">
        <v>6.9</v>
      </c>
      <c r="U655">
        <v>25041</v>
      </c>
      <c r="W655"/>
      <c r="X655"/>
      <c r="Y655">
        <v>708776</v>
      </c>
      <c r="Z655"/>
      <c r="AA655">
        <v>4426087</v>
      </c>
      <c r="AB655">
        <v>204</v>
      </c>
    </row>
    <row r="656" spans="1:28" x14ac:dyDescent="0.2">
      <c r="A656" t="s">
        <v>22677</v>
      </c>
      <c r="B656" t="s">
        <v>22678</v>
      </c>
      <c r="C656">
        <v>2010</v>
      </c>
      <c r="D656" t="s">
        <v>22679</v>
      </c>
      <c r="E656" t="s">
        <v>1045</v>
      </c>
      <c r="F656" t="s">
        <v>44032</v>
      </c>
      <c r="H656">
        <v>95</v>
      </c>
      <c r="I656" t="s">
        <v>25</v>
      </c>
      <c r="J656" t="s">
        <v>26</v>
      </c>
      <c r="K656" t="s">
        <v>308</v>
      </c>
      <c r="M656" t="s">
        <v>2166</v>
      </c>
      <c r="N656" t="s">
        <v>22680</v>
      </c>
      <c r="O656" t="s">
        <v>22681</v>
      </c>
      <c r="P656" t="s">
        <v>9224</v>
      </c>
      <c r="Q656" t="s">
        <v>22682</v>
      </c>
      <c r="R656" t="s">
        <v>22683</v>
      </c>
      <c r="S656" t="s">
        <v>22684</v>
      </c>
      <c r="T656">
        <v>6.5</v>
      </c>
      <c r="U656">
        <v>318791</v>
      </c>
      <c r="V656" s="12">
        <f>W656*1.18690152988223</f>
        <v>77148599.442344949</v>
      </c>
      <c r="W656" s="3">
        <v>65000000</v>
      </c>
      <c r="X656" s="13">
        <f>Y656*1.18690152988223</f>
        <v>119329943.94959532</v>
      </c>
      <c r="Y656" s="3">
        <v>100539043</v>
      </c>
      <c r="Z656" s="13">
        <f>AA656*1.18690152988223</f>
        <v>251362984.0053193</v>
      </c>
      <c r="AA656" s="3">
        <v>211780824</v>
      </c>
      <c r="AB656">
        <v>320</v>
      </c>
    </row>
    <row r="657" spans="1:28" x14ac:dyDescent="0.2">
      <c r="A657" t="s">
        <v>41803</v>
      </c>
      <c r="B657" t="s">
        <v>41804</v>
      </c>
      <c r="C657">
        <v>2018</v>
      </c>
      <c r="D657" t="s">
        <v>31709</v>
      </c>
      <c r="E657" t="s">
        <v>176</v>
      </c>
      <c r="F657" t="s">
        <v>44050</v>
      </c>
      <c r="H657">
        <v>130</v>
      </c>
      <c r="I657" t="s">
        <v>25</v>
      </c>
      <c r="J657" t="s">
        <v>26</v>
      </c>
      <c r="K657" t="s">
        <v>75</v>
      </c>
      <c r="L657" t="s">
        <v>23804</v>
      </c>
      <c r="M657" t="s">
        <v>41805</v>
      </c>
      <c r="N657" t="s">
        <v>41806</v>
      </c>
      <c r="O657" t="s">
        <v>41807</v>
      </c>
      <c r="P657" t="s">
        <v>8388</v>
      </c>
      <c r="Q657" t="s">
        <v>35637</v>
      </c>
      <c r="R657" t="s">
        <v>41808</v>
      </c>
      <c r="S657" t="s">
        <v>41809</v>
      </c>
      <c r="T657">
        <v>7.1</v>
      </c>
      <c r="U657">
        <v>99570</v>
      </c>
      <c r="V657" s="12">
        <f>W657*1.03068014830331</f>
        <v>51534007.415165491</v>
      </c>
      <c r="W657" s="3">
        <v>50000000</v>
      </c>
      <c r="X657" s="13">
        <f>Y657*1.03068014830331</f>
        <v>119266069.63556935</v>
      </c>
      <c r="Y657" s="3">
        <v>115715889</v>
      </c>
      <c r="Z657" s="13">
        <f>AA657*1.03068014830331</f>
        <v>220788064.24344537</v>
      </c>
      <c r="AA657" s="3">
        <v>214215889</v>
      </c>
      <c r="AB657">
        <v>772</v>
      </c>
    </row>
    <row r="658" spans="1:28" hidden="1" x14ac:dyDescent="0.2">
      <c r="A658" t="s">
        <v>8721</v>
      </c>
      <c r="B658" t="s">
        <v>8722</v>
      </c>
      <c r="C658">
        <v>2003</v>
      </c>
      <c r="D658" t="s">
        <v>4375</v>
      </c>
      <c r="E658" t="s">
        <v>176</v>
      </c>
      <c r="F658" t="s">
        <v>44046</v>
      </c>
      <c r="G658" t="s">
        <v>44045</v>
      </c>
      <c r="H658">
        <v>114</v>
      </c>
      <c r="I658" t="s">
        <v>3660</v>
      </c>
      <c r="J658" t="s">
        <v>3179</v>
      </c>
      <c r="M658" t="s">
        <v>8723</v>
      </c>
      <c r="N658" t="s">
        <v>8723</v>
      </c>
      <c r="O658" t="s">
        <v>8724</v>
      </c>
      <c r="P658" t="s">
        <v>8725</v>
      </c>
      <c r="Q658" t="s">
        <v>8726</v>
      </c>
      <c r="R658" t="s">
        <v>8727</v>
      </c>
      <c r="S658" t="s">
        <v>8728</v>
      </c>
      <c r="T658">
        <v>7.2</v>
      </c>
      <c r="U658">
        <v>54891</v>
      </c>
      <c r="W658"/>
      <c r="X658"/>
      <c r="Y658">
        <v>72541</v>
      </c>
      <c r="Z658"/>
      <c r="AA658">
        <v>1045252</v>
      </c>
      <c r="AB658">
        <v>263</v>
      </c>
    </row>
    <row r="659" spans="1:28" x14ac:dyDescent="0.2">
      <c r="A659" t="s">
        <v>30307</v>
      </c>
      <c r="B659" t="s">
        <v>30308</v>
      </c>
      <c r="C659">
        <v>2019</v>
      </c>
      <c r="D659" t="s">
        <v>26366</v>
      </c>
      <c r="E659" t="s">
        <v>16512</v>
      </c>
      <c r="F659" t="s">
        <v>44051</v>
      </c>
      <c r="G659" t="s">
        <v>44032</v>
      </c>
      <c r="H659">
        <v>152</v>
      </c>
      <c r="I659" t="s">
        <v>25</v>
      </c>
      <c r="J659" t="s">
        <v>26</v>
      </c>
      <c r="K659" t="s">
        <v>64</v>
      </c>
      <c r="L659" t="s">
        <v>27</v>
      </c>
      <c r="M659" t="s">
        <v>28</v>
      </c>
      <c r="N659" t="s">
        <v>19156</v>
      </c>
      <c r="O659" t="s">
        <v>30309</v>
      </c>
      <c r="P659" t="s">
        <v>520</v>
      </c>
      <c r="Q659" t="s">
        <v>30310</v>
      </c>
      <c r="R659" t="s">
        <v>398</v>
      </c>
      <c r="S659" t="s">
        <v>399</v>
      </c>
      <c r="T659">
        <v>8.1</v>
      </c>
      <c r="U659">
        <v>251782</v>
      </c>
      <c r="V659" s="12">
        <f>W659*1.01233684194057</f>
        <v>98804075.773399636</v>
      </c>
      <c r="W659" s="3">
        <v>97600000</v>
      </c>
      <c r="X659" s="13">
        <f>Y659*1.01233684194057</f>
        <v>119075470.10067019</v>
      </c>
      <c r="Y659" s="3">
        <v>117624357</v>
      </c>
      <c r="Z659" s="13">
        <f>AA659*1.01233684194057</f>
        <v>228290269.14307088</v>
      </c>
      <c r="AA659" s="3">
        <v>225508210</v>
      </c>
      <c r="AB659">
        <v>1316</v>
      </c>
    </row>
    <row r="660" spans="1:28" x14ac:dyDescent="0.2">
      <c r="A660" t="s">
        <v>26113</v>
      </c>
      <c r="B660" t="s">
        <v>26114</v>
      </c>
      <c r="C660">
        <v>2013</v>
      </c>
      <c r="D660" t="s">
        <v>26115</v>
      </c>
      <c r="E660" t="s">
        <v>44043</v>
      </c>
      <c r="F660" t="s">
        <v>44051</v>
      </c>
      <c r="G660" t="s">
        <v>44044</v>
      </c>
      <c r="H660">
        <v>134</v>
      </c>
      <c r="I660" t="s">
        <v>25</v>
      </c>
      <c r="J660" t="s">
        <v>26</v>
      </c>
      <c r="K660" t="s">
        <v>4066</v>
      </c>
      <c r="M660" t="s">
        <v>4878</v>
      </c>
      <c r="N660" t="s">
        <v>26116</v>
      </c>
      <c r="O660" t="s">
        <v>26117</v>
      </c>
      <c r="P660" t="s">
        <v>7373</v>
      </c>
      <c r="Q660" t="s">
        <v>26118</v>
      </c>
      <c r="R660" t="s">
        <v>345</v>
      </c>
      <c r="S660" t="s">
        <v>346</v>
      </c>
      <c r="T660">
        <v>7.8</v>
      </c>
      <c r="U660">
        <v>412102</v>
      </c>
      <c r="V660" s="12">
        <f>W660*1.11098185502045</f>
        <v>61104002.026124753</v>
      </c>
      <c r="W660" s="3">
        <v>55000000</v>
      </c>
      <c r="X660" s="13">
        <f>Y660*1.11098185502045</f>
        <v>118987106.56217624</v>
      </c>
      <c r="Y660" s="3">
        <v>107100855</v>
      </c>
      <c r="Z660" s="13">
        <f>AA660*1.11098185502045</f>
        <v>243073732.0480637</v>
      </c>
      <c r="AA660" s="3">
        <v>218791811</v>
      </c>
      <c r="AB660">
        <v>629</v>
      </c>
    </row>
    <row r="661" spans="1:28" hidden="1" x14ac:dyDescent="0.2">
      <c r="A661" t="s">
        <v>8748</v>
      </c>
      <c r="B661" t="s">
        <v>8749</v>
      </c>
      <c r="C661">
        <v>2005</v>
      </c>
      <c r="D661" t="s">
        <v>8750</v>
      </c>
      <c r="E661" t="s">
        <v>16512</v>
      </c>
      <c r="F661" t="s">
        <v>44044</v>
      </c>
      <c r="G661" t="s">
        <v>44032</v>
      </c>
      <c r="H661">
        <v>111</v>
      </c>
      <c r="I661" t="s">
        <v>6882</v>
      </c>
      <c r="J661" t="s">
        <v>26</v>
      </c>
      <c r="K661" t="s">
        <v>51</v>
      </c>
      <c r="M661" t="s">
        <v>1895</v>
      </c>
      <c r="N661" t="s">
        <v>8751</v>
      </c>
      <c r="O661" t="s">
        <v>8752</v>
      </c>
      <c r="P661" t="s">
        <v>1671</v>
      </c>
      <c r="Q661" t="s">
        <v>8753</v>
      </c>
      <c r="R661" t="s">
        <v>8754</v>
      </c>
      <c r="S661" t="s">
        <v>8755</v>
      </c>
      <c r="T661">
        <v>6.4</v>
      </c>
      <c r="U661">
        <v>88470</v>
      </c>
      <c r="W661"/>
      <c r="X661"/>
      <c r="Y661">
        <v>84738</v>
      </c>
      <c r="Z661"/>
      <c r="AA661">
        <v>7155807</v>
      </c>
      <c r="AB661">
        <v>512</v>
      </c>
    </row>
    <row r="662" spans="1:28" x14ac:dyDescent="0.2">
      <c r="A662" t="s">
        <v>23632</v>
      </c>
      <c r="B662" t="s">
        <v>23633</v>
      </c>
      <c r="C662">
        <v>2010</v>
      </c>
      <c r="D662" t="s">
        <v>19066</v>
      </c>
      <c r="E662" t="s">
        <v>44037</v>
      </c>
      <c r="F662" t="s">
        <v>44031</v>
      </c>
      <c r="G662" t="s">
        <v>44038</v>
      </c>
      <c r="H662">
        <v>81</v>
      </c>
      <c r="I662" t="s">
        <v>8684</v>
      </c>
      <c r="J662" t="s">
        <v>26</v>
      </c>
      <c r="M662" t="s">
        <v>9286</v>
      </c>
      <c r="N662" t="s">
        <v>23634</v>
      </c>
      <c r="O662" t="s">
        <v>23635</v>
      </c>
      <c r="P662" t="s">
        <v>23636</v>
      </c>
      <c r="Q662" t="s">
        <v>23637</v>
      </c>
      <c r="R662" t="s">
        <v>23638</v>
      </c>
      <c r="S662" t="s">
        <v>23639</v>
      </c>
      <c r="T662">
        <v>4.5999999999999996</v>
      </c>
      <c r="U662">
        <v>20027</v>
      </c>
      <c r="V662" s="12">
        <f>W662*1.18690152988223</f>
        <v>94952122.390578404</v>
      </c>
      <c r="W662" s="3">
        <v>80000000</v>
      </c>
      <c r="X662" s="13">
        <f>Y662*1.18690152988223</f>
        <v>118982143.82049087</v>
      </c>
      <c r="Y662" s="3">
        <v>100246011</v>
      </c>
      <c r="Z662" s="13">
        <f>AA662*1.18690152988223</f>
        <v>241545587.34597492</v>
      </c>
      <c r="AA662" s="3">
        <v>203509374</v>
      </c>
      <c r="AB662">
        <v>114</v>
      </c>
    </row>
    <row r="663" spans="1:28" x14ac:dyDescent="0.2">
      <c r="A663" t="s">
        <v>11275</v>
      </c>
      <c r="B663" t="s">
        <v>11276</v>
      </c>
      <c r="C663">
        <v>2005</v>
      </c>
      <c r="D663" s="1">
        <v>38453</v>
      </c>
      <c r="E663" t="s">
        <v>176</v>
      </c>
      <c r="F663" t="s">
        <v>44045</v>
      </c>
      <c r="G663" t="s">
        <v>44042</v>
      </c>
      <c r="H663">
        <v>98</v>
      </c>
      <c r="I663" t="s">
        <v>25</v>
      </c>
      <c r="J663" t="s">
        <v>26</v>
      </c>
      <c r="K663" t="s">
        <v>27</v>
      </c>
      <c r="L663" t="s">
        <v>307</v>
      </c>
      <c r="M663" t="s">
        <v>11277</v>
      </c>
      <c r="N663" t="s">
        <v>11278</v>
      </c>
      <c r="O663" t="s">
        <v>11279</v>
      </c>
      <c r="P663" t="s">
        <v>3800</v>
      </c>
      <c r="Q663" t="s">
        <v>11280</v>
      </c>
      <c r="R663" t="s">
        <v>11281</v>
      </c>
      <c r="S663" t="s">
        <v>11282</v>
      </c>
      <c r="T663">
        <v>6.3</v>
      </c>
      <c r="U663">
        <v>150163</v>
      </c>
      <c r="V663" s="12">
        <f>W663*1.32519713261649</f>
        <v>72885842.293906942</v>
      </c>
      <c r="W663" s="3">
        <v>55000000</v>
      </c>
      <c r="X663" s="13">
        <f>Y663*1.32519713261649</f>
        <v>118879855.40957011</v>
      </c>
      <c r="Y663" s="3">
        <v>89707299</v>
      </c>
      <c r="Z663" s="13">
        <f>AA663*1.32519713261649</f>
        <v>296032208.0977425</v>
      </c>
      <c r="AA663" s="3">
        <v>223387299</v>
      </c>
      <c r="AB663">
        <v>625</v>
      </c>
    </row>
    <row r="664" spans="1:28" x14ac:dyDescent="0.2">
      <c r="A664" t="s">
        <v>40020</v>
      </c>
      <c r="B664" t="s">
        <v>40021</v>
      </c>
      <c r="C664">
        <v>2018</v>
      </c>
      <c r="D664" t="s">
        <v>34178</v>
      </c>
      <c r="E664" t="s">
        <v>44043</v>
      </c>
      <c r="F664" t="s">
        <v>44038</v>
      </c>
      <c r="G664" t="s">
        <v>44040</v>
      </c>
      <c r="H664">
        <v>95</v>
      </c>
      <c r="I664" t="s">
        <v>20521</v>
      </c>
      <c r="J664" t="s">
        <v>26</v>
      </c>
      <c r="M664" t="s">
        <v>20611</v>
      </c>
      <c r="N664" t="s">
        <v>40022</v>
      </c>
      <c r="O664" t="s">
        <v>40023</v>
      </c>
      <c r="P664" t="s">
        <v>22117</v>
      </c>
      <c r="Q664" t="s">
        <v>40024</v>
      </c>
      <c r="R664" t="s">
        <v>40025</v>
      </c>
      <c r="S664" t="s">
        <v>40026</v>
      </c>
      <c r="T664">
        <v>6.6</v>
      </c>
      <c r="U664">
        <v>33945</v>
      </c>
      <c r="V664" s="12">
        <f>W664*1.03068014830331</f>
        <v>51534007.415165491</v>
      </c>
      <c r="W664" s="3">
        <v>50000000</v>
      </c>
      <c r="X664" s="13">
        <f>Y664*1.03068014830331</f>
        <v>118789416.14078425</v>
      </c>
      <c r="Y664" s="3">
        <v>115253424</v>
      </c>
      <c r="Z664" s="13">
        <f>AA664*1.03068014830331</f>
        <v>362043339.25841469</v>
      </c>
      <c r="AA664" s="3">
        <v>351266433</v>
      </c>
      <c r="AB664">
        <v>314</v>
      </c>
    </row>
    <row r="665" spans="1:28" hidden="1" x14ac:dyDescent="0.2">
      <c r="A665" t="s">
        <v>8784</v>
      </c>
      <c r="B665" t="s">
        <v>8785</v>
      </c>
      <c r="C665">
        <v>2005</v>
      </c>
      <c r="D665" t="s">
        <v>7858</v>
      </c>
      <c r="E665" t="s">
        <v>16512</v>
      </c>
      <c r="F665" t="s">
        <v>44031</v>
      </c>
      <c r="G665" t="s">
        <v>44038</v>
      </c>
      <c r="H665">
        <v>122</v>
      </c>
      <c r="I665" t="s">
        <v>50</v>
      </c>
      <c r="J665" t="s">
        <v>209</v>
      </c>
      <c r="K665" t="s">
        <v>51</v>
      </c>
      <c r="L665" t="s">
        <v>26</v>
      </c>
      <c r="M665" t="s">
        <v>8786</v>
      </c>
      <c r="N665" t="s">
        <v>8787</v>
      </c>
      <c r="O665" t="s">
        <v>8788</v>
      </c>
      <c r="P665" t="s">
        <v>8789</v>
      </c>
      <c r="Q665" t="s">
        <v>8790</v>
      </c>
      <c r="R665" t="s">
        <v>8791</v>
      </c>
      <c r="S665" t="s">
        <v>8792</v>
      </c>
      <c r="T665">
        <v>6.1</v>
      </c>
      <c r="U665">
        <v>14201</v>
      </c>
      <c r="W665">
        <v>15000000</v>
      </c>
      <c r="X665"/>
      <c r="Y665"/>
      <c r="Z665"/>
      <c r="AA665">
        <v>6669097</v>
      </c>
      <c r="AB665">
        <v>65</v>
      </c>
    </row>
    <row r="666" spans="1:28" x14ac:dyDescent="0.2">
      <c r="A666" t="s">
        <v>26426</v>
      </c>
      <c r="B666" t="s">
        <v>26427</v>
      </c>
      <c r="C666">
        <v>2011</v>
      </c>
      <c r="D666" s="1">
        <v>40547</v>
      </c>
      <c r="E666" t="s">
        <v>1045</v>
      </c>
      <c r="F666" t="s">
        <v>44036</v>
      </c>
      <c r="H666">
        <v>117</v>
      </c>
      <c r="I666" t="s">
        <v>25</v>
      </c>
      <c r="J666" t="s">
        <v>26</v>
      </c>
      <c r="M666" t="s">
        <v>2781</v>
      </c>
      <c r="N666" t="s">
        <v>26428</v>
      </c>
      <c r="O666" t="s">
        <v>26429</v>
      </c>
      <c r="P666" t="s">
        <v>1329</v>
      </c>
      <c r="Q666" t="s">
        <v>26430</v>
      </c>
      <c r="R666" t="s">
        <v>26431</v>
      </c>
      <c r="S666" t="s">
        <v>26432</v>
      </c>
      <c r="T666">
        <v>6.4</v>
      </c>
      <c r="U666">
        <v>217122</v>
      </c>
      <c r="V666" s="12">
        <f>W666*1.1505830469594</f>
        <v>92046643.756751999</v>
      </c>
      <c r="W666" s="3">
        <v>80000000</v>
      </c>
      <c r="X666" s="13">
        <f>Y666*1.1505830469594</f>
        <v>118542395.57568519</v>
      </c>
      <c r="Y666" s="3">
        <v>103028109</v>
      </c>
      <c r="Z666" s="13">
        <f>AA666*1.1505830469594</f>
        <v>247312753.023269</v>
      </c>
      <c r="AA666" s="3">
        <v>214945591</v>
      </c>
      <c r="AB666">
        <v>280</v>
      </c>
    </row>
    <row r="667" spans="1:28" x14ac:dyDescent="0.2">
      <c r="A667" t="s">
        <v>1416</v>
      </c>
      <c r="B667" t="s">
        <v>1417</v>
      </c>
      <c r="C667">
        <v>2002</v>
      </c>
      <c r="D667" t="s">
        <v>1418</v>
      </c>
      <c r="E667" t="s">
        <v>16512</v>
      </c>
      <c r="F667" t="s">
        <v>44034</v>
      </c>
      <c r="G667" t="s">
        <v>44046</v>
      </c>
      <c r="H667">
        <v>117</v>
      </c>
      <c r="I667" t="s">
        <v>319</v>
      </c>
      <c r="J667" t="s">
        <v>26</v>
      </c>
      <c r="K667" t="s">
        <v>1419</v>
      </c>
      <c r="L667" t="s">
        <v>923</v>
      </c>
      <c r="M667" t="s">
        <v>884</v>
      </c>
      <c r="N667" t="s">
        <v>1420</v>
      </c>
      <c r="O667" t="s">
        <v>1421</v>
      </c>
      <c r="P667" t="s">
        <v>612</v>
      </c>
      <c r="Q667" t="s">
        <v>1422</v>
      </c>
      <c r="R667" t="s">
        <v>1423</v>
      </c>
      <c r="S667" t="s">
        <v>1424</v>
      </c>
      <c r="T667">
        <v>6.7</v>
      </c>
      <c r="U667">
        <v>196524</v>
      </c>
      <c r="V667" s="12">
        <f>W667*1.43863813229572</f>
        <v>77686459.14396888</v>
      </c>
      <c r="W667" s="3">
        <v>54000000</v>
      </c>
      <c r="X667" s="13">
        <f>Y667*1.43863813229572</f>
        <v>118469431.84385215</v>
      </c>
      <c r="Y667" s="3">
        <v>82348319</v>
      </c>
      <c r="Z667" s="13">
        <f>AA667*1.43863813229572</f>
        <v>223003342.92357978</v>
      </c>
      <c r="AA667" s="3">
        <v>155010032</v>
      </c>
      <c r="AB667">
        <v>575</v>
      </c>
    </row>
    <row r="668" spans="1:28" x14ac:dyDescent="0.2">
      <c r="A668" t="s">
        <v>4297</v>
      </c>
      <c r="B668" t="s">
        <v>4298</v>
      </c>
      <c r="C668">
        <v>2001</v>
      </c>
      <c r="D668" t="s">
        <v>942</v>
      </c>
      <c r="E668" t="s">
        <v>44037</v>
      </c>
      <c r="F668" t="s">
        <v>44047</v>
      </c>
      <c r="G668" t="s">
        <v>44031</v>
      </c>
      <c r="H668">
        <v>82</v>
      </c>
      <c r="I668" t="s">
        <v>25</v>
      </c>
      <c r="J668" t="s">
        <v>26</v>
      </c>
      <c r="M668" t="s">
        <v>4299</v>
      </c>
      <c r="N668" t="s">
        <v>4300</v>
      </c>
      <c r="O668" t="s">
        <v>4301</v>
      </c>
      <c r="P668" t="s">
        <v>4302</v>
      </c>
      <c r="Q668" t="s">
        <v>4303</v>
      </c>
      <c r="R668" t="s">
        <v>4304</v>
      </c>
      <c r="S668" t="s">
        <v>4305</v>
      </c>
      <c r="T668">
        <v>6</v>
      </c>
      <c r="U668">
        <v>30154</v>
      </c>
      <c r="V668" s="12">
        <f>W668*1.46138339920949</f>
        <v>43841501.976284698</v>
      </c>
      <c r="W668" s="3">
        <v>30000000</v>
      </c>
      <c r="X668" s="13">
        <f>Y668*1.46138339920949</f>
        <v>118278865.8393679</v>
      </c>
      <c r="Y668" s="3">
        <v>80936232</v>
      </c>
      <c r="Z668" s="13">
        <f>AA668*1.46138339920949</f>
        <v>150511582.35288578</v>
      </c>
      <c r="AA668" s="3">
        <v>102992536</v>
      </c>
      <c r="AB668">
        <v>129</v>
      </c>
    </row>
    <row r="669" spans="1:28" x14ac:dyDescent="0.2">
      <c r="A669" t="s">
        <v>26487</v>
      </c>
      <c r="B669" t="s">
        <v>26488</v>
      </c>
      <c r="C669">
        <v>2011</v>
      </c>
      <c r="D669" s="1">
        <v>40970</v>
      </c>
      <c r="E669" t="s">
        <v>44041</v>
      </c>
      <c r="F669" t="s">
        <v>44032</v>
      </c>
      <c r="G669" t="s">
        <v>44045</v>
      </c>
      <c r="H669">
        <v>158</v>
      </c>
      <c r="I669" t="s">
        <v>26489</v>
      </c>
      <c r="J669" t="s">
        <v>26</v>
      </c>
      <c r="K669" t="s">
        <v>74</v>
      </c>
      <c r="M669" t="s">
        <v>3797</v>
      </c>
      <c r="N669" t="s">
        <v>26490</v>
      </c>
      <c r="O669" t="s">
        <v>26491</v>
      </c>
      <c r="P669" t="s">
        <v>9512</v>
      </c>
      <c r="Q669" t="s">
        <v>26492</v>
      </c>
      <c r="R669" t="s">
        <v>26493</v>
      </c>
      <c r="S669" t="s">
        <v>26494</v>
      </c>
      <c r="T669">
        <v>7.8</v>
      </c>
      <c r="U669">
        <v>411774</v>
      </c>
      <c r="V669" s="12">
        <f>W669*1.1505830469594</f>
        <v>103552474.226346</v>
      </c>
      <c r="W669" s="3">
        <v>90000000</v>
      </c>
      <c r="X669" s="13">
        <f>Y669*1.1505830469594</f>
        <v>117952933.47139913</v>
      </c>
      <c r="Y669" s="3">
        <v>102515793</v>
      </c>
      <c r="Z669" s="13">
        <f>AA669*1.1505830469594</f>
        <v>267645671.38526496</v>
      </c>
      <c r="AA669" s="3">
        <v>232617430</v>
      </c>
      <c r="AB669">
        <v>727</v>
      </c>
    </row>
    <row r="670" spans="1:28" x14ac:dyDescent="0.2">
      <c r="A670" t="s">
        <v>9616</v>
      </c>
      <c r="B670" t="s">
        <v>9617</v>
      </c>
      <c r="C670">
        <v>2004</v>
      </c>
      <c r="D670" t="s">
        <v>4375</v>
      </c>
      <c r="E670" t="s">
        <v>1045</v>
      </c>
      <c r="H670">
        <v>97</v>
      </c>
      <c r="I670" t="s">
        <v>433</v>
      </c>
      <c r="J670" t="s">
        <v>26</v>
      </c>
      <c r="K670" t="s">
        <v>307</v>
      </c>
      <c r="L670" t="s">
        <v>1793</v>
      </c>
      <c r="M670" t="s">
        <v>1532</v>
      </c>
      <c r="N670" t="s">
        <v>9618</v>
      </c>
      <c r="O670" t="s">
        <v>9619</v>
      </c>
      <c r="P670" t="s">
        <v>8431</v>
      </c>
      <c r="Q670" t="s">
        <v>9620</v>
      </c>
      <c r="R670" t="s">
        <v>9621</v>
      </c>
      <c r="S670" t="s">
        <v>9622</v>
      </c>
      <c r="T670">
        <v>7</v>
      </c>
      <c r="U670">
        <v>324817</v>
      </c>
      <c r="V670" s="12">
        <f>W670*1.37009528851244</f>
        <v>23291619.904711481</v>
      </c>
      <c r="W670" s="3">
        <v>17000000</v>
      </c>
      <c r="X670" s="13">
        <f>Y670*1.37009528851244</f>
        <v>117907735.69404443</v>
      </c>
      <c r="Y670" s="3">
        <v>86058055</v>
      </c>
      <c r="Z670" s="13">
        <f>AA670*1.37009528851244</f>
        <v>178284979.78020641</v>
      </c>
      <c r="AA670" s="3">
        <v>130125971</v>
      </c>
      <c r="AB670">
        <v>652</v>
      </c>
    </row>
    <row r="671" spans="1:28" hidden="1" x14ac:dyDescent="0.2">
      <c r="A671" t="s">
        <v>8836</v>
      </c>
      <c r="B671" t="s">
        <v>8837</v>
      </c>
      <c r="C671">
        <v>2003</v>
      </c>
      <c r="D671" s="1">
        <v>38237</v>
      </c>
      <c r="E671" t="s">
        <v>3496</v>
      </c>
      <c r="F671" t="s">
        <v>44045</v>
      </c>
      <c r="H671">
        <v>112</v>
      </c>
      <c r="I671" t="s">
        <v>2213</v>
      </c>
      <c r="J671" t="s">
        <v>934</v>
      </c>
      <c r="K671" t="s">
        <v>26</v>
      </c>
      <c r="M671" t="s">
        <v>5396</v>
      </c>
      <c r="N671" t="s">
        <v>8838</v>
      </c>
      <c r="O671" t="s">
        <v>8839</v>
      </c>
      <c r="P671" t="s">
        <v>8840</v>
      </c>
      <c r="Q671" t="s">
        <v>8841</v>
      </c>
      <c r="R671" t="s">
        <v>8842</v>
      </c>
      <c r="S671" t="s">
        <v>8843</v>
      </c>
      <c r="T671">
        <v>6.2</v>
      </c>
      <c r="U671">
        <v>16501</v>
      </c>
      <c r="W671"/>
      <c r="X671"/>
      <c r="Y671"/>
      <c r="Z671"/>
      <c r="AA671">
        <v>17605379</v>
      </c>
      <c r="AB671">
        <v>78</v>
      </c>
    </row>
    <row r="672" spans="1:28" x14ac:dyDescent="0.2">
      <c r="A672" t="s">
        <v>20417</v>
      </c>
      <c r="B672" t="s">
        <v>20418</v>
      </c>
      <c r="C672">
        <v>2008</v>
      </c>
      <c r="D672" s="1">
        <v>40057</v>
      </c>
      <c r="E672" t="s">
        <v>1045</v>
      </c>
      <c r="F672" t="s">
        <v>44036</v>
      </c>
      <c r="H672">
        <v>104</v>
      </c>
      <c r="I672" t="s">
        <v>229</v>
      </c>
      <c r="J672" t="s">
        <v>26</v>
      </c>
      <c r="K672" t="s">
        <v>3179</v>
      </c>
      <c r="L672" t="s">
        <v>12569</v>
      </c>
      <c r="M672" t="s">
        <v>1803</v>
      </c>
      <c r="N672" t="s">
        <v>20419</v>
      </c>
      <c r="O672" t="s">
        <v>20420</v>
      </c>
      <c r="P672" t="s">
        <v>957</v>
      </c>
      <c r="Q672" t="s">
        <v>20421</v>
      </c>
      <c r="R672" t="s">
        <v>20422</v>
      </c>
      <c r="S672" t="s">
        <v>20423</v>
      </c>
      <c r="T672">
        <v>6.8</v>
      </c>
      <c r="U672">
        <v>329778</v>
      </c>
      <c r="V672" s="12">
        <f>W672*1.20207800169993</f>
        <v>84145460.1189951</v>
      </c>
      <c r="W672" s="3">
        <v>70000000</v>
      </c>
      <c r="X672" s="13">
        <f>Y672*1.20207800169993</f>
        <v>117432173.21419582</v>
      </c>
      <c r="Y672" s="3">
        <v>97690976</v>
      </c>
      <c r="Z672" s="13">
        <f>AA672*1.20207800169993</f>
        <v>268353860.90118113</v>
      </c>
      <c r="AA672" s="3">
        <v>223241637</v>
      </c>
      <c r="AB672">
        <v>302</v>
      </c>
    </row>
    <row r="673" spans="1:28" x14ac:dyDescent="0.2">
      <c r="A673" t="s">
        <v>23326</v>
      </c>
      <c r="B673" t="s">
        <v>23327</v>
      </c>
      <c r="C673">
        <v>2010</v>
      </c>
      <c r="D673" s="1">
        <v>40364</v>
      </c>
      <c r="E673" t="s">
        <v>1045</v>
      </c>
      <c r="F673" t="s">
        <v>44044</v>
      </c>
      <c r="G673" t="s">
        <v>44036</v>
      </c>
      <c r="H673">
        <v>88</v>
      </c>
      <c r="I673" t="s">
        <v>25</v>
      </c>
      <c r="J673" t="s">
        <v>26</v>
      </c>
      <c r="K673" t="s">
        <v>975</v>
      </c>
      <c r="M673" t="s">
        <v>4089</v>
      </c>
      <c r="N673" t="s">
        <v>23328</v>
      </c>
      <c r="O673" t="s">
        <v>23329</v>
      </c>
      <c r="P673" t="s">
        <v>11114</v>
      </c>
      <c r="Q673" t="s">
        <v>23330</v>
      </c>
      <c r="R673" t="s">
        <v>23331</v>
      </c>
      <c r="S673" t="s">
        <v>23332</v>
      </c>
      <c r="T673">
        <v>6.3</v>
      </c>
      <c r="U673">
        <v>150419</v>
      </c>
      <c r="V673" s="12">
        <f>W673*1.18690152988223</f>
        <v>65279584.143522657</v>
      </c>
      <c r="W673" s="3">
        <v>55000000</v>
      </c>
      <c r="X673" s="13">
        <f>Y673*1.18690152988223</f>
        <v>117160716.42442289</v>
      </c>
      <c r="Y673" s="3">
        <v>98711404</v>
      </c>
      <c r="Z673" s="13">
        <f>AA673*1.18690152988223</f>
        <v>180722232.11780429</v>
      </c>
      <c r="AA673" s="3">
        <v>152263880</v>
      </c>
      <c r="AB673">
        <v>233</v>
      </c>
    </row>
    <row r="674" spans="1:28" x14ac:dyDescent="0.2">
      <c r="A674" t="s">
        <v>21402</v>
      </c>
      <c r="B674" t="s">
        <v>21403</v>
      </c>
      <c r="C674">
        <v>2009</v>
      </c>
      <c r="D674" s="1">
        <v>39975</v>
      </c>
      <c r="E674" t="s">
        <v>44035</v>
      </c>
      <c r="F674" t="s">
        <v>44044</v>
      </c>
      <c r="G674" t="s">
        <v>44032</v>
      </c>
      <c r="H674">
        <v>140</v>
      </c>
      <c r="I674" t="s">
        <v>1026</v>
      </c>
      <c r="J674" t="s">
        <v>26</v>
      </c>
      <c r="M674" t="s">
        <v>3312</v>
      </c>
      <c r="N674" t="s">
        <v>21404</v>
      </c>
      <c r="O674" t="s">
        <v>21405</v>
      </c>
      <c r="P674" t="s">
        <v>437</v>
      </c>
      <c r="Q674" t="s">
        <v>21406</v>
      </c>
      <c r="R674" t="s">
        <v>21407</v>
      </c>
      <c r="S674" t="s">
        <v>21408</v>
      </c>
      <c r="T674">
        <v>7</v>
      </c>
      <c r="U674">
        <v>277787</v>
      </c>
      <c r="V674" s="12">
        <f>W674*1.20636999678377</f>
        <v>120636999.678377</v>
      </c>
      <c r="W674" s="3">
        <v>100000000</v>
      </c>
      <c r="X674" s="13">
        <f>Y674*1.20636999678377</f>
        <v>117144100.11708921</v>
      </c>
      <c r="Y674" s="3">
        <v>97104620</v>
      </c>
      <c r="Z674" s="13">
        <f>AA674*1.20636999678377</f>
        <v>258289389.74079031</v>
      </c>
      <c r="AA674" s="3">
        <v>214104620</v>
      </c>
      <c r="AB674">
        <v>647</v>
      </c>
    </row>
    <row r="675" spans="1:28" hidden="1" x14ac:dyDescent="0.2">
      <c r="A675" t="s">
        <v>8870</v>
      </c>
      <c r="B675" t="s">
        <v>8871</v>
      </c>
      <c r="C675">
        <v>2004</v>
      </c>
      <c r="D675" s="1">
        <v>38568</v>
      </c>
      <c r="E675" t="s">
        <v>1045</v>
      </c>
      <c r="F675" t="s">
        <v>44044</v>
      </c>
      <c r="G675" t="s">
        <v>44032</v>
      </c>
      <c r="H675">
        <v>98</v>
      </c>
      <c r="I675" t="s">
        <v>1561</v>
      </c>
      <c r="J675" t="s">
        <v>26</v>
      </c>
      <c r="M675" t="s">
        <v>756</v>
      </c>
      <c r="N675" t="s">
        <v>4533</v>
      </c>
      <c r="O675" t="s">
        <v>8872</v>
      </c>
      <c r="P675" t="s">
        <v>8873</v>
      </c>
      <c r="Q675" t="s">
        <v>8874</v>
      </c>
      <c r="R675" t="s">
        <v>8875</v>
      </c>
      <c r="S675" t="s">
        <v>8876</v>
      </c>
      <c r="T675">
        <v>6.8</v>
      </c>
      <c r="U675">
        <v>24327</v>
      </c>
      <c r="W675"/>
      <c r="X675"/>
      <c r="Y675">
        <v>6584159</v>
      </c>
      <c r="Z675"/>
      <c r="AA675">
        <v>11782282</v>
      </c>
      <c r="AB675">
        <v>160</v>
      </c>
    </row>
    <row r="676" spans="1:28" x14ac:dyDescent="0.2">
      <c r="A676" t="s">
        <v>24597</v>
      </c>
      <c r="B676" t="s">
        <v>24598</v>
      </c>
      <c r="C676">
        <v>2012</v>
      </c>
      <c r="D676" t="s">
        <v>24599</v>
      </c>
      <c r="E676" t="s">
        <v>16512</v>
      </c>
      <c r="F676" t="s">
        <v>44031</v>
      </c>
      <c r="G676" t="s">
        <v>44038</v>
      </c>
      <c r="H676">
        <v>94</v>
      </c>
      <c r="I676" t="s">
        <v>25</v>
      </c>
      <c r="J676" t="s">
        <v>26</v>
      </c>
      <c r="M676" t="s">
        <v>23401</v>
      </c>
      <c r="N676" t="s">
        <v>24600</v>
      </c>
      <c r="O676" t="s">
        <v>24601</v>
      </c>
      <c r="P676" t="s">
        <v>4689</v>
      </c>
      <c r="Q676" t="s">
        <v>24602</v>
      </c>
      <c r="R676" t="s">
        <v>24603</v>
      </c>
      <c r="S676" t="s">
        <v>24604</v>
      </c>
      <c r="T676">
        <v>5.8</v>
      </c>
      <c r="U676">
        <v>90916</v>
      </c>
      <c r="V676" s="12">
        <f>W676*1.12725506764114</f>
        <v>89053150.343650058</v>
      </c>
      <c r="W676" s="3">
        <v>79000000</v>
      </c>
      <c r="X676" s="13">
        <f>Y676*1.12725506764114</f>
        <v>117077038.22917841</v>
      </c>
      <c r="Y676" s="3">
        <v>103860290</v>
      </c>
      <c r="Z676" s="13">
        <f>AA676*1.12725506764114</f>
        <v>377923860.88133818</v>
      </c>
      <c r="AA676" s="3">
        <v>335260290</v>
      </c>
      <c r="AB676">
        <v>182</v>
      </c>
    </row>
    <row r="677" spans="1:28" x14ac:dyDescent="0.2">
      <c r="A677" t="s">
        <v>7856</v>
      </c>
      <c r="B677" t="s">
        <v>7857</v>
      </c>
      <c r="C677">
        <v>2004</v>
      </c>
      <c r="D677" t="s">
        <v>7858</v>
      </c>
      <c r="E677" t="s">
        <v>44037</v>
      </c>
      <c r="F677" t="s">
        <v>44047</v>
      </c>
      <c r="G677" t="s">
        <v>44031</v>
      </c>
      <c r="H677">
        <v>87</v>
      </c>
      <c r="I677" t="s">
        <v>25</v>
      </c>
      <c r="J677" t="s">
        <v>26</v>
      </c>
      <c r="M677" t="s">
        <v>7859</v>
      </c>
      <c r="N677" t="s">
        <v>7860</v>
      </c>
      <c r="O677" t="s">
        <v>7861</v>
      </c>
      <c r="P677" t="s">
        <v>7862</v>
      </c>
      <c r="Q677" t="s">
        <v>7863</v>
      </c>
      <c r="R677" t="s">
        <v>7864</v>
      </c>
      <c r="S677" t="s">
        <v>7865</v>
      </c>
      <c r="T677">
        <v>7.1</v>
      </c>
      <c r="U677">
        <v>76845</v>
      </c>
      <c r="V677" s="12">
        <f>W677*1.37009528851244</f>
        <v>41102858.655373201</v>
      </c>
      <c r="W677" s="3">
        <v>30000000</v>
      </c>
      <c r="X677" s="13">
        <f>Y677*1.37009528851244</f>
        <v>117030782.91301213</v>
      </c>
      <c r="Y677" s="3">
        <v>85417988</v>
      </c>
      <c r="Z677" s="13">
        <f>AA677*1.37009528851244</f>
        <v>193275406.066686</v>
      </c>
      <c r="AA677" s="3">
        <v>141067127</v>
      </c>
      <c r="AB677">
        <v>212</v>
      </c>
    </row>
    <row r="678" spans="1:28" x14ac:dyDescent="0.2">
      <c r="A678" t="s">
        <v>8277</v>
      </c>
      <c r="B678" t="s">
        <v>8278</v>
      </c>
      <c r="C678">
        <v>2004</v>
      </c>
      <c r="D678" s="1">
        <v>38237</v>
      </c>
      <c r="E678" t="s">
        <v>1045</v>
      </c>
      <c r="H678">
        <v>94</v>
      </c>
      <c r="I678" t="s">
        <v>25</v>
      </c>
      <c r="J678" t="s">
        <v>26</v>
      </c>
      <c r="K678" t="s">
        <v>27</v>
      </c>
      <c r="L678" t="s">
        <v>308</v>
      </c>
      <c r="M678" t="s">
        <v>8279</v>
      </c>
      <c r="N678" t="s">
        <v>8280</v>
      </c>
      <c r="O678" t="s">
        <v>8281</v>
      </c>
      <c r="P678" t="s">
        <v>6745</v>
      </c>
      <c r="Q678" t="s">
        <v>8282</v>
      </c>
      <c r="R678" t="s">
        <v>8283</v>
      </c>
      <c r="S678" t="s">
        <v>8284</v>
      </c>
      <c r="T678">
        <v>7.2</v>
      </c>
      <c r="U678">
        <v>324712</v>
      </c>
      <c r="V678" s="12">
        <f>W678*1.37009528851244</f>
        <v>35622477.501323439</v>
      </c>
      <c r="W678" s="3">
        <v>26000000</v>
      </c>
      <c r="X678" s="13">
        <f>Y678*1.37009528851244</f>
        <v>116853102.1055214</v>
      </c>
      <c r="Y678" s="3">
        <v>85288303</v>
      </c>
      <c r="Z678" s="13">
        <f>AA678*1.37009528851244</f>
        <v>124198767.97792479</v>
      </c>
      <c r="AA678" s="3">
        <v>90649730</v>
      </c>
      <c r="AB678">
        <v>619</v>
      </c>
    </row>
    <row r="679" spans="1:28" x14ac:dyDescent="0.2">
      <c r="A679" t="s">
        <v>4989</v>
      </c>
      <c r="B679" t="s">
        <v>4990</v>
      </c>
      <c r="C679">
        <v>2002</v>
      </c>
      <c r="D679" t="s">
        <v>2826</v>
      </c>
      <c r="E679" t="s">
        <v>44043</v>
      </c>
      <c r="F679" t="s">
        <v>44038</v>
      </c>
      <c r="G679" t="s">
        <v>44040</v>
      </c>
      <c r="H679">
        <v>99</v>
      </c>
      <c r="I679" t="s">
        <v>177</v>
      </c>
      <c r="J679" t="s">
        <v>26</v>
      </c>
      <c r="M679" t="s">
        <v>578</v>
      </c>
      <c r="N679" t="s">
        <v>4991</v>
      </c>
      <c r="O679" t="s">
        <v>4992</v>
      </c>
      <c r="P679" t="s">
        <v>4993</v>
      </c>
      <c r="Q679" t="s">
        <v>4994</v>
      </c>
      <c r="R679" t="s">
        <v>4995</v>
      </c>
      <c r="S679" t="s">
        <v>4996</v>
      </c>
      <c r="T679">
        <v>5.2</v>
      </c>
      <c r="U679">
        <v>24858</v>
      </c>
      <c r="V679" s="12">
        <f>W679*1.43863813229572</f>
        <v>47475058.365758762</v>
      </c>
      <c r="W679" s="3">
        <v>33000000</v>
      </c>
      <c r="X679" s="13">
        <f>Y679*1.43863813229572</f>
        <v>116777940.11206228</v>
      </c>
      <c r="Y679" s="3">
        <v>81172560</v>
      </c>
      <c r="Z679" s="13">
        <f>AA679*1.43863813229572</f>
        <v>165493867.02607006</v>
      </c>
      <c r="AA679" s="3">
        <v>115035090</v>
      </c>
      <c r="AB679">
        <v>107</v>
      </c>
    </row>
    <row r="680" spans="1:28" hidden="1" x14ac:dyDescent="0.2">
      <c r="A680" t="s">
        <v>8910</v>
      </c>
      <c r="B680" t="s">
        <v>8911</v>
      </c>
      <c r="C680">
        <v>2004</v>
      </c>
      <c r="D680" t="s">
        <v>5529</v>
      </c>
      <c r="E680" t="s">
        <v>176</v>
      </c>
      <c r="H680">
        <v>210</v>
      </c>
      <c r="I680" t="s">
        <v>943</v>
      </c>
      <c r="J680" t="s">
        <v>944</v>
      </c>
      <c r="K680" t="s">
        <v>26</v>
      </c>
      <c r="M680" t="s">
        <v>945</v>
      </c>
      <c r="N680" t="s">
        <v>8912</v>
      </c>
      <c r="O680" t="s">
        <v>8913</v>
      </c>
      <c r="P680" t="s">
        <v>2764</v>
      </c>
      <c r="Q680" t="s">
        <v>8914</v>
      </c>
      <c r="R680" t="s">
        <v>8915</v>
      </c>
      <c r="S680" t="s">
        <v>8916</v>
      </c>
      <c r="T680">
        <v>8.1999999999999993</v>
      </c>
      <c r="U680">
        <v>81338</v>
      </c>
      <c r="W680"/>
      <c r="X680"/>
      <c r="Y680">
        <v>1223240</v>
      </c>
      <c r="Z680"/>
      <c r="AA680">
        <v>1953889</v>
      </c>
      <c r="AB680">
        <v>284</v>
      </c>
    </row>
    <row r="681" spans="1:28" x14ac:dyDescent="0.2">
      <c r="A681" t="s">
        <v>17436</v>
      </c>
      <c r="B681" t="s">
        <v>17437</v>
      </c>
      <c r="C681">
        <v>2007</v>
      </c>
      <c r="D681" t="s">
        <v>14027</v>
      </c>
      <c r="E681" t="s">
        <v>1045</v>
      </c>
      <c r="F681" t="s">
        <v>44032</v>
      </c>
      <c r="H681">
        <v>97</v>
      </c>
      <c r="I681" t="s">
        <v>25</v>
      </c>
      <c r="J681" t="s">
        <v>26</v>
      </c>
      <c r="M681" t="s">
        <v>6655</v>
      </c>
      <c r="N681" t="s">
        <v>17438</v>
      </c>
      <c r="O681" t="s">
        <v>17439</v>
      </c>
      <c r="P681" t="s">
        <v>3765</v>
      </c>
      <c r="Q681" t="s">
        <v>17440</v>
      </c>
      <c r="R681" t="s">
        <v>17441</v>
      </c>
      <c r="S681" t="s">
        <v>17442</v>
      </c>
      <c r="T681">
        <v>7.4</v>
      </c>
      <c r="U681">
        <v>226825</v>
      </c>
      <c r="V681" s="12">
        <f>W681*1.24823238899982</f>
        <v>56170457.504991896</v>
      </c>
      <c r="W681" s="3">
        <v>45000000</v>
      </c>
      <c r="X681" s="13">
        <f>Y681*1.24823238899982</f>
        <v>116667915.08291645</v>
      </c>
      <c r="Y681" s="3">
        <v>93466502</v>
      </c>
      <c r="Z681" s="13">
        <f>AA681*144548551.06</f>
        <v>2.5349841059866952E+16</v>
      </c>
      <c r="AA681" s="3">
        <v>175372502</v>
      </c>
      <c r="AB681">
        <v>368</v>
      </c>
    </row>
    <row r="682" spans="1:28" x14ac:dyDescent="0.2">
      <c r="A682" t="s">
        <v>25229</v>
      </c>
      <c r="B682" t="s">
        <v>25230</v>
      </c>
      <c r="C682">
        <v>2012</v>
      </c>
      <c r="D682" t="s">
        <v>22308</v>
      </c>
      <c r="E682" t="s">
        <v>44037</v>
      </c>
      <c r="F682" t="s">
        <v>44047</v>
      </c>
      <c r="G682" t="s">
        <v>44031</v>
      </c>
      <c r="H682">
        <v>97</v>
      </c>
      <c r="I682" t="s">
        <v>25</v>
      </c>
      <c r="J682" t="s">
        <v>26</v>
      </c>
      <c r="K682" t="s">
        <v>27</v>
      </c>
      <c r="M682" t="s">
        <v>25231</v>
      </c>
      <c r="N682" t="s">
        <v>25232</v>
      </c>
      <c r="O682" t="s">
        <v>25233</v>
      </c>
      <c r="P682" t="s">
        <v>16719</v>
      </c>
      <c r="Q682" t="s">
        <v>25234</v>
      </c>
      <c r="R682" t="s">
        <v>25235</v>
      </c>
      <c r="S682" t="s">
        <v>25236</v>
      </c>
      <c r="T682">
        <v>7.3</v>
      </c>
      <c r="U682">
        <v>153445</v>
      </c>
      <c r="V682" s="12">
        <f>W682*1.12725506764114</f>
        <v>163451984.80796528</v>
      </c>
      <c r="W682" s="3">
        <v>145000000</v>
      </c>
      <c r="X682" s="13">
        <f>Y682*1.12725506764114</f>
        <v>116572555.51424684</v>
      </c>
      <c r="Y682" s="3">
        <v>103412758</v>
      </c>
      <c r="Z682" s="13">
        <f>AA682*1.12725506764114</f>
        <v>346001552.97773445</v>
      </c>
      <c r="AA682" s="3">
        <v>306941670</v>
      </c>
      <c r="AB682">
        <v>218</v>
      </c>
    </row>
    <row r="683" spans="1:28" hidden="1" x14ac:dyDescent="0.2">
      <c r="A683" t="s">
        <v>8933</v>
      </c>
      <c r="B683" t="s">
        <v>8934</v>
      </c>
      <c r="C683">
        <v>2003</v>
      </c>
      <c r="D683" t="s">
        <v>8935</v>
      </c>
      <c r="E683" t="s">
        <v>44043</v>
      </c>
      <c r="F683" t="s">
        <v>44038</v>
      </c>
      <c r="G683" t="s">
        <v>44032</v>
      </c>
      <c r="H683">
        <v>160</v>
      </c>
      <c r="I683" t="s">
        <v>943</v>
      </c>
      <c r="J683" t="s">
        <v>2402</v>
      </c>
      <c r="M683" t="s">
        <v>8936</v>
      </c>
      <c r="N683" t="s">
        <v>8937</v>
      </c>
      <c r="O683" t="s">
        <v>8938</v>
      </c>
      <c r="P683" t="s">
        <v>2403</v>
      </c>
      <c r="Q683" t="s">
        <v>8939</v>
      </c>
      <c r="R683" t="s">
        <v>8940</v>
      </c>
      <c r="S683" t="s">
        <v>8941</v>
      </c>
      <c r="T683">
        <v>8.6999999999999993</v>
      </c>
      <c r="U683">
        <v>15469</v>
      </c>
      <c r="W683"/>
      <c r="X683"/>
      <c r="Y683"/>
      <c r="Z683"/>
      <c r="AA683"/>
      <c r="AB683">
        <v>81</v>
      </c>
    </row>
    <row r="684" spans="1:28" x14ac:dyDescent="0.2">
      <c r="A684" t="s">
        <v>23024</v>
      </c>
      <c r="B684" t="s">
        <v>23025</v>
      </c>
      <c r="C684">
        <v>2014</v>
      </c>
      <c r="D684" s="1">
        <v>41793</v>
      </c>
      <c r="E684" t="s">
        <v>16512</v>
      </c>
      <c r="F684" t="s">
        <v>44032</v>
      </c>
      <c r="H684">
        <v>102</v>
      </c>
      <c r="I684" t="s">
        <v>25</v>
      </c>
      <c r="J684" t="s">
        <v>26</v>
      </c>
      <c r="M684" t="s">
        <v>17853</v>
      </c>
      <c r="N684" t="s">
        <v>11681</v>
      </c>
      <c r="O684" t="s">
        <v>23026</v>
      </c>
      <c r="P684" t="s">
        <v>23027</v>
      </c>
      <c r="Q684" t="s">
        <v>23028</v>
      </c>
      <c r="R684" t="s">
        <v>23029</v>
      </c>
      <c r="S684" t="s">
        <v>23030</v>
      </c>
      <c r="T684">
        <v>6.2</v>
      </c>
      <c r="U684">
        <v>276636</v>
      </c>
      <c r="V684" s="12">
        <f>W684*1.09324733035956</f>
        <v>120257206.3395516</v>
      </c>
      <c r="W684" s="3">
        <v>110000000</v>
      </c>
      <c r="X684" s="13">
        <f>Y684*1.09324733035956</f>
        <v>116518356.22533575</v>
      </c>
      <c r="Y684" s="3">
        <v>106580051</v>
      </c>
      <c r="Z684" s="13">
        <f>AA684*1.09324733035956</f>
        <v>369058489.53839409</v>
      </c>
      <c r="AA684" s="3">
        <v>337580051</v>
      </c>
      <c r="AB684">
        <v>583</v>
      </c>
    </row>
    <row r="685" spans="1:28" x14ac:dyDescent="0.2">
      <c r="A685" t="s">
        <v>8496</v>
      </c>
      <c r="B685" t="s">
        <v>8497</v>
      </c>
      <c r="C685">
        <v>2006</v>
      </c>
      <c r="D685" t="s">
        <v>8498</v>
      </c>
      <c r="E685" t="s">
        <v>1045</v>
      </c>
      <c r="F685" t="s">
        <v>44046</v>
      </c>
      <c r="H685">
        <v>83</v>
      </c>
      <c r="I685" t="s">
        <v>25</v>
      </c>
      <c r="J685" t="s">
        <v>26</v>
      </c>
      <c r="K685" t="s">
        <v>934</v>
      </c>
      <c r="M685" t="s">
        <v>4385</v>
      </c>
      <c r="N685" t="s">
        <v>8499</v>
      </c>
      <c r="O685" t="s">
        <v>8500</v>
      </c>
      <c r="P685" t="s">
        <v>8501</v>
      </c>
      <c r="Q685" t="s">
        <v>8502</v>
      </c>
      <c r="R685" t="s">
        <v>8503</v>
      </c>
      <c r="S685" t="s">
        <v>8504</v>
      </c>
      <c r="T685">
        <v>5.0999999999999996</v>
      </c>
      <c r="U685">
        <v>112056</v>
      </c>
      <c r="V685" s="12">
        <f>W685*1.28378472222222</f>
        <v>57770312.499999903</v>
      </c>
      <c r="W685" s="3">
        <v>45000000</v>
      </c>
      <c r="X685" s="13">
        <f>Y685*1.28378472222222</f>
        <v>116452908.09930536</v>
      </c>
      <c r="Y685" s="3">
        <v>90710620</v>
      </c>
      <c r="Z685" s="13">
        <f>AA685*1.28378472222222</f>
        <v>228850828.09930518</v>
      </c>
      <c r="AA685" s="3">
        <v>178262620</v>
      </c>
      <c r="AB685">
        <v>411</v>
      </c>
    </row>
    <row r="686" spans="1:28" x14ac:dyDescent="0.2">
      <c r="A686" t="s">
        <v>7156</v>
      </c>
      <c r="B686" t="s">
        <v>7157</v>
      </c>
      <c r="C686">
        <v>2003</v>
      </c>
      <c r="D686" s="1">
        <v>37904</v>
      </c>
      <c r="E686" t="s">
        <v>16512</v>
      </c>
      <c r="F686" t="s">
        <v>44046</v>
      </c>
      <c r="H686">
        <v>97</v>
      </c>
      <c r="I686" t="s">
        <v>177</v>
      </c>
      <c r="J686" t="s">
        <v>26</v>
      </c>
      <c r="M686" t="s">
        <v>2471</v>
      </c>
      <c r="N686" t="s">
        <v>7158</v>
      </c>
      <c r="O686" t="s">
        <v>7159</v>
      </c>
      <c r="P686" t="s">
        <v>3983</v>
      </c>
      <c r="Q686" t="s">
        <v>7160</v>
      </c>
      <c r="R686" t="s">
        <v>7161</v>
      </c>
      <c r="S686" t="s">
        <v>7162</v>
      </c>
      <c r="T686">
        <v>5.7</v>
      </c>
      <c r="U686">
        <v>108669</v>
      </c>
      <c r="V686" s="12">
        <f>W686*1.40658152173913</f>
        <v>42197445.652173899</v>
      </c>
      <c r="W686" s="3">
        <v>30000000</v>
      </c>
      <c r="X686" s="13">
        <f>Y686*1.40658152173913</f>
        <v>116215499.80002713</v>
      </c>
      <c r="Y686" s="3">
        <v>82622655</v>
      </c>
      <c r="Z686" s="13">
        <f>AA686*1.40658152173913</f>
        <v>164053299.37667385</v>
      </c>
      <c r="AA686" s="3">
        <v>116632628</v>
      </c>
      <c r="AB686">
        <v>909</v>
      </c>
    </row>
    <row r="687" spans="1:28" x14ac:dyDescent="0.2">
      <c r="A687" t="s">
        <v>37838</v>
      </c>
      <c r="B687" t="s">
        <v>37839</v>
      </c>
      <c r="C687">
        <v>2019</v>
      </c>
      <c r="D687" t="s">
        <v>37840</v>
      </c>
      <c r="E687" t="s">
        <v>44043</v>
      </c>
      <c r="F687" t="s">
        <v>44040</v>
      </c>
      <c r="G687" t="s">
        <v>44034</v>
      </c>
      <c r="H687">
        <v>112</v>
      </c>
      <c r="I687" t="s">
        <v>37841</v>
      </c>
      <c r="J687" t="s">
        <v>26</v>
      </c>
      <c r="K687" t="s">
        <v>27</v>
      </c>
      <c r="M687" t="s">
        <v>330</v>
      </c>
      <c r="N687" t="s">
        <v>37842</v>
      </c>
      <c r="O687" t="s">
        <v>37843</v>
      </c>
      <c r="P687" t="s">
        <v>968</v>
      </c>
      <c r="Q687" t="s">
        <v>37844</v>
      </c>
      <c r="R687" t="s">
        <v>37845</v>
      </c>
      <c r="S687" t="s">
        <v>37846</v>
      </c>
      <c r="T687">
        <v>6.3</v>
      </c>
      <c r="U687">
        <v>62609</v>
      </c>
      <c r="V687" s="12">
        <f>W687*1.01233684194057</f>
        <v>172097263.12989691</v>
      </c>
      <c r="W687" s="3">
        <v>170000000</v>
      </c>
      <c r="X687" s="13">
        <f>Y687*1.01233684194057</f>
        <v>116182160.78956194</v>
      </c>
      <c r="Y687" s="3">
        <v>114766307</v>
      </c>
      <c r="Z687" s="13">
        <f>AA687*1.01233684194057</f>
        <v>357643037.52931118</v>
      </c>
      <c r="AA687" s="3">
        <v>353284621</v>
      </c>
      <c r="AB687">
        <v>743</v>
      </c>
    </row>
    <row r="688" spans="1:28" x14ac:dyDescent="0.2">
      <c r="A688" t="s">
        <v>30659</v>
      </c>
      <c r="B688" t="s">
        <v>30660</v>
      </c>
      <c r="C688">
        <v>2016</v>
      </c>
      <c r="D688" t="s">
        <v>30661</v>
      </c>
      <c r="E688" t="s">
        <v>44037</v>
      </c>
      <c r="F688" t="s">
        <v>44047</v>
      </c>
      <c r="G688" t="s">
        <v>44031</v>
      </c>
      <c r="H688">
        <v>97</v>
      </c>
      <c r="I688" t="s">
        <v>30662</v>
      </c>
      <c r="J688" t="s">
        <v>26</v>
      </c>
      <c r="M688" t="s">
        <v>30663</v>
      </c>
      <c r="N688" t="s">
        <v>30664</v>
      </c>
      <c r="O688" t="s">
        <v>30665</v>
      </c>
      <c r="P688" t="s">
        <v>22689</v>
      </c>
      <c r="Q688" t="s">
        <v>30666</v>
      </c>
      <c r="R688" t="s">
        <v>30667</v>
      </c>
      <c r="S688" t="s">
        <v>30668</v>
      </c>
      <c r="T688">
        <v>6.3</v>
      </c>
      <c r="U688">
        <v>78294</v>
      </c>
      <c r="V688" s="12">
        <f>W688*1.07834771485832</f>
        <v>78719383.184657365</v>
      </c>
      <c r="W688" s="3">
        <v>73000000</v>
      </c>
      <c r="X688" s="13">
        <f>Y688*1.07834771485832</f>
        <v>115932479.15196677</v>
      </c>
      <c r="Y688" s="3">
        <v>107509366</v>
      </c>
      <c r="Z688" s="13">
        <f>AA688*1.07834771485832</f>
        <v>379938487.20420361</v>
      </c>
      <c r="AA688" s="3">
        <v>352333929</v>
      </c>
      <c r="AB688">
        <v>211</v>
      </c>
    </row>
    <row r="689" spans="1:28" x14ac:dyDescent="0.2">
      <c r="A689" t="s">
        <v>420</v>
      </c>
      <c r="B689" t="s">
        <v>421</v>
      </c>
      <c r="C689">
        <v>2000</v>
      </c>
      <c r="D689" s="1">
        <v>36687</v>
      </c>
      <c r="E689" t="s">
        <v>16512</v>
      </c>
      <c r="F689" t="s">
        <v>44055</v>
      </c>
      <c r="H689">
        <v>116</v>
      </c>
      <c r="I689" t="s">
        <v>422</v>
      </c>
      <c r="J689" t="s">
        <v>26</v>
      </c>
      <c r="K689" t="s">
        <v>307</v>
      </c>
      <c r="M689" t="s">
        <v>423</v>
      </c>
      <c r="N689" t="s">
        <v>424</v>
      </c>
      <c r="O689" t="s">
        <v>425</v>
      </c>
      <c r="P689" t="s">
        <v>426</v>
      </c>
      <c r="Q689" t="s">
        <v>426</v>
      </c>
      <c r="R689" t="s">
        <v>427</v>
      </c>
      <c r="S689" t="s">
        <v>428</v>
      </c>
      <c r="T689">
        <v>6.6</v>
      </c>
      <c r="U689">
        <v>75749</v>
      </c>
      <c r="V689" s="12">
        <f>W689*1.5029674796748</f>
        <v>93183983.739837602</v>
      </c>
      <c r="W689" s="3">
        <v>62000000</v>
      </c>
      <c r="X689" s="13">
        <f>Y689*1.5029674796748</f>
        <v>115912481.698984</v>
      </c>
      <c r="Y689" s="3">
        <v>77122415</v>
      </c>
      <c r="Z689" s="13">
        <f>AA689*1.5029674796748</f>
        <v>191878469.99166709</v>
      </c>
      <c r="AA689" s="3">
        <v>127666415</v>
      </c>
      <c r="AB689">
        <v>637</v>
      </c>
    </row>
    <row r="690" spans="1:28" hidden="1" x14ac:dyDescent="0.2">
      <c r="A690" t="s">
        <v>8992</v>
      </c>
      <c r="B690" t="s">
        <v>8993</v>
      </c>
      <c r="C690">
        <v>2005</v>
      </c>
      <c r="D690" s="1">
        <v>38842</v>
      </c>
      <c r="E690" t="s">
        <v>1045</v>
      </c>
      <c r="F690" t="s">
        <v>44053</v>
      </c>
      <c r="G690" t="s">
        <v>44036</v>
      </c>
      <c r="H690">
        <v>105</v>
      </c>
      <c r="I690" t="s">
        <v>25</v>
      </c>
      <c r="J690" t="s">
        <v>26</v>
      </c>
      <c r="M690" t="s">
        <v>8994</v>
      </c>
      <c r="N690" t="s">
        <v>8994</v>
      </c>
      <c r="O690" t="s">
        <v>8995</v>
      </c>
      <c r="P690" t="s">
        <v>8996</v>
      </c>
      <c r="Q690" t="s">
        <v>8997</v>
      </c>
      <c r="R690" t="s">
        <v>8998</v>
      </c>
      <c r="S690" t="s">
        <v>8999</v>
      </c>
      <c r="T690">
        <v>6.3</v>
      </c>
      <c r="U690">
        <v>11341</v>
      </c>
      <c r="W690"/>
      <c r="X690"/>
      <c r="Y690">
        <v>557471</v>
      </c>
      <c r="Z690"/>
      <c r="AA690">
        <v>2935242</v>
      </c>
      <c r="AB690">
        <v>77</v>
      </c>
    </row>
    <row r="691" spans="1:28" x14ac:dyDescent="0.2">
      <c r="A691" t="s">
        <v>23357</v>
      </c>
      <c r="B691" t="s">
        <v>23358</v>
      </c>
      <c r="C691">
        <v>2011</v>
      </c>
      <c r="D691" t="s">
        <v>21170</v>
      </c>
      <c r="E691" t="s">
        <v>1045</v>
      </c>
      <c r="F691" t="s">
        <v>44036</v>
      </c>
      <c r="H691">
        <v>92</v>
      </c>
      <c r="I691" t="s">
        <v>25</v>
      </c>
      <c r="J691" t="s">
        <v>26</v>
      </c>
      <c r="M691" t="s">
        <v>4505</v>
      </c>
      <c r="N691" t="s">
        <v>23359</v>
      </c>
      <c r="O691" t="s">
        <v>23360</v>
      </c>
      <c r="P691" t="s">
        <v>622</v>
      </c>
      <c r="Q691" t="s">
        <v>23361</v>
      </c>
      <c r="R691" t="s">
        <v>23362</v>
      </c>
      <c r="S691" t="s">
        <v>23363</v>
      </c>
      <c r="T691">
        <v>5.6</v>
      </c>
      <c r="U691">
        <v>189837</v>
      </c>
      <c r="V691" s="12">
        <f>W691*1.1505830469594</f>
        <v>23011660.939188</v>
      </c>
      <c r="W691" s="3">
        <v>20000000</v>
      </c>
      <c r="X691" s="13">
        <f>Y691*1.1505830469594</f>
        <v>115395259.84474035</v>
      </c>
      <c r="Y691" s="3">
        <v>100292856</v>
      </c>
      <c r="Z691" s="13">
        <f>AA691*1.1505830469594</f>
        <v>248753169.09034052</v>
      </c>
      <c r="AA691" s="3">
        <v>216197492</v>
      </c>
      <c r="AB691">
        <v>326</v>
      </c>
    </row>
    <row r="692" spans="1:28" x14ac:dyDescent="0.2">
      <c r="A692" t="s">
        <v>7247</v>
      </c>
      <c r="B692" t="s">
        <v>7248</v>
      </c>
      <c r="C692">
        <v>2004</v>
      </c>
      <c r="D692" s="1">
        <v>38234</v>
      </c>
      <c r="E692" t="s">
        <v>44043</v>
      </c>
      <c r="F692" t="s">
        <v>44038</v>
      </c>
      <c r="G692" t="s">
        <v>44040</v>
      </c>
      <c r="H692">
        <v>93</v>
      </c>
      <c r="I692" t="s">
        <v>433</v>
      </c>
      <c r="J692" t="s">
        <v>26</v>
      </c>
      <c r="M692" t="s">
        <v>1887</v>
      </c>
      <c r="N692" t="s">
        <v>579</v>
      </c>
      <c r="O692" t="s">
        <v>7249</v>
      </c>
      <c r="P692" t="s">
        <v>1381</v>
      </c>
      <c r="Q692" t="s">
        <v>4276</v>
      </c>
      <c r="R692" t="s">
        <v>7250</v>
      </c>
      <c r="S692" t="s">
        <v>7251</v>
      </c>
      <c r="T692">
        <v>5.0999999999999996</v>
      </c>
      <c r="U692">
        <v>48206</v>
      </c>
      <c r="V692" s="12">
        <f>W692*1.37009528851244</f>
        <v>109607623.0809952</v>
      </c>
      <c r="W692" s="3">
        <v>80000000</v>
      </c>
      <c r="X692" s="13">
        <f>Y692*1.37009528851244</f>
        <v>115385086.10673898</v>
      </c>
      <c r="Y692" s="3">
        <v>84216833</v>
      </c>
      <c r="Z692" s="13">
        <f>AA692*1.37009528851244</f>
        <v>248284329.09244567</v>
      </c>
      <c r="AA692" s="3">
        <v>181216833</v>
      </c>
      <c r="AB692">
        <v>176</v>
      </c>
    </row>
    <row r="693" spans="1:28" x14ac:dyDescent="0.2">
      <c r="A693" t="s">
        <v>12688</v>
      </c>
      <c r="B693" t="s">
        <v>12689</v>
      </c>
      <c r="C693">
        <v>2005</v>
      </c>
      <c r="D693" s="1">
        <v>38838</v>
      </c>
      <c r="E693" t="s">
        <v>3496</v>
      </c>
      <c r="F693" t="s">
        <v>44045</v>
      </c>
      <c r="H693">
        <v>93</v>
      </c>
      <c r="I693" t="s">
        <v>177</v>
      </c>
      <c r="J693" t="s">
        <v>26</v>
      </c>
      <c r="M693" t="s">
        <v>12690</v>
      </c>
      <c r="N693" t="s">
        <v>12691</v>
      </c>
      <c r="O693" t="s">
        <v>12692</v>
      </c>
      <c r="P693" t="s">
        <v>12693</v>
      </c>
      <c r="Q693" t="s">
        <v>12694</v>
      </c>
      <c r="R693" t="s">
        <v>12695</v>
      </c>
      <c r="S693" t="s">
        <v>12696</v>
      </c>
      <c r="T693">
        <v>6.6</v>
      </c>
      <c r="U693">
        <v>229054</v>
      </c>
      <c r="V693" s="12">
        <f>W693*1.32519713261649</f>
        <v>5300788.5304659596</v>
      </c>
      <c r="W693" s="3">
        <v>4000000</v>
      </c>
      <c r="X693" s="13">
        <f>Y693*1.32519713261649</f>
        <v>115345112.04103965</v>
      </c>
      <c r="Y693" s="3">
        <v>87039965</v>
      </c>
      <c r="Z693" s="13">
        <f>AA693*1.32519713261649</f>
        <v>195795895.17437312</v>
      </c>
      <c r="AA693" s="3">
        <v>147748505</v>
      </c>
      <c r="AB693">
        <v>889</v>
      </c>
    </row>
    <row r="694" spans="1:28" hidden="1" x14ac:dyDescent="0.2">
      <c r="A694" t="s">
        <v>9019</v>
      </c>
      <c r="B694" t="s">
        <v>9020</v>
      </c>
      <c r="C694">
        <v>2003</v>
      </c>
      <c r="D694" s="1">
        <v>37904</v>
      </c>
      <c r="E694" t="s">
        <v>44037</v>
      </c>
      <c r="F694" t="s">
        <v>44047</v>
      </c>
      <c r="G694" t="s">
        <v>44031</v>
      </c>
      <c r="H694">
        <v>68</v>
      </c>
      <c r="I694" t="s">
        <v>9021</v>
      </c>
      <c r="J694" t="s">
        <v>26</v>
      </c>
      <c r="M694" t="s">
        <v>9022</v>
      </c>
      <c r="N694" t="s">
        <v>9023</v>
      </c>
      <c r="O694" t="s">
        <v>9024</v>
      </c>
      <c r="P694" t="s">
        <v>9025</v>
      </c>
      <c r="Q694" t="e">
        <v>#VALUE!</v>
      </c>
      <c r="R694" t="s">
        <v>9026</v>
      </c>
      <c r="S694" t="s">
        <v>9027</v>
      </c>
      <c r="T694">
        <v>7.8</v>
      </c>
      <c r="U694">
        <v>13339</v>
      </c>
      <c r="W694"/>
      <c r="X694"/>
      <c r="Y694"/>
      <c r="Z694"/>
      <c r="AA694">
        <v>46408</v>
      </c>
      <c r="AB694">
        <v>49</v>
      </c>
    </row>
    <row r="695" spans="1:28" x14ac:dyDescent="0.2">
      <c r="A695" t="s">
        <v>39408</v>
      </c>
      <c r="B695" t="s">
        <v>39409</v>
      </c>
      <c r="C695">
        <v>2019</v>
      </c>
      <c r="D695" t="s">
        <v>29482</v>
      </c>
      <c r="E695" t="s">
        <v>44043</v>
      </c>
      <c r="F695" t="s">
        <v>44040</v>
      </c>
      <c r="G695" t="s">
        <v>44034</v>
      </c>
      <c r="H695">
        <v>119</v>
      </c>
      <c r="I695" t="s">
        <v>12457</v>
      </c>
      <c r="J695" t="s">
        <v>26</v>
      </c>
      <c r="M695" t="s">
        <v>39410</v>
      </c>
      <c r="N695" t="s">
        <v>39411</v>
      </c>
      <c r="O695" t="s">
        <v>39412</v>
      </c>
      <c r="P695" t="s">
        <v>488</v>
      </c>
      <c r="Q695" t="s">
        <v>26666</v>
      </c>
      <c r="R695" t="s">
        <v>39413</v>
      </c>
      <c r="S695" t="s">
        <v>39414</v>
      </c>
      <c r="T695">
        <v>6.6</v>
      </c>
      <c r="U695">
        <v>76696</v>
      </c>
      <c r="V695" s="12">
        <f>W695*1.01233684194057</f>
        <v>187282315.75900546</v>
      </c>
      <c r="W695" s="3">
        <v>185000000</v>
      </c>
      <c r="X695" s="13">
        <f>Y695*1.01233684194057</f>
        <v>115335136.52923658</v>
      </c>
      <c r="Y695" s="3">
        <v>113929605</v>
      </c>
      <c r="Z695" s="13">
        <f>AA695*1.01233684194057</f>
        <v>497796485.38541543</v>
      </c>
      <c r="AA695" s="3">
        <v>491730089</v>
      </c>
      <c r="AB695">
        <v>683</v>
      </c>
    </row>
    <row r="696" spans="1:28" x14ac:dyDescent="0.2">
      <c r="A696" t="s">
        <v>11337</v>
      </c>
      <c r="B696" t="s">
        <v>11338</v>
      </c>
      <c r="C696">
        <v>2011</v>
      </c>
      <c r="D696" t="s">
        <v>11339</v>
      </c>
      <c r="E696" t="s">
        <v>16512</v>
      </c>
      <c r="F696" t="s">
        <v>44033</v>
      </c>
      <c r="G696" t="s">
        <v>44042</v>
      </c>
      <c r="H696">
        <v>119</v>
      </c>
      <c r="I696" t="s">
        <v>11340</v>
      </c>
      <c r="J696" t="s">
        <v>26</v>
      </c>
      <c r="K696" t="s">
        <v>7565</v>
      </c>
      <c r="M696" t="s">
        <v>2446</v>
      </c>
      <c r="N696" t="s">
        <v>10213</v>
      </c>
      <c r="O696" t="s">
        <v>11341</v>
      </c>
      <c r="P696" t="s">
        <v>9512</v>
      </c>
      <c r="Q696" t="s">
        <v>11342</v>
      </c>
      <c r="R696" t="s">
        <v>11343</v>
      </c>
      <c r="S696" t="s">
        <v>11344</v>
      </c>
      <c r="T696">
        <v>6</v>
      </c>
      <c r="U696">
        <v>204846</v>
      </c>
      <c r="V696" s="12">
        <f>W696*1.1505830469594</f>
        <v>187545036.6543822</v>
      </c>
      <c r="W696" s="3">
        <v>163000000</v>
      </c>
      <c r="X696" s="13">
        <f>Y696*1.1505830469594</f>
        <v>115335078.59846914</v>
      </c>
      <c r="Y696" s="3">
        <v>100240551</v>
      </c>
      <c r="Z696" s="13">
        <f>AA696*1.1505830469594</f>
        <v>201147603.37502649</v>
      </c>
      <c r="AA696" s="3">
        <v>174822325</v>
      </c>
      <c r="AB696">
        <v>554</v>
      </c>
    </row>
    <row r="697" spans="1:28" x14ac:dyDescent="0.2">
      <c r="A697" t="s">
        <v>23373</v>
      </c>
      <c r="B697" t="s">
        <v>23374</v>
      </c>
      <c r="C697">
        <v>2010</v>
      </c>
      <c r="D697" s="1">
        <v>40493</v>
      </c>
      <c r="E697" t="s">
        <v>44035</v>
      </c>
      <c r="F697" t="s">
        <v>44032</v>
      </c>
      <c r="H697">
        <v>120</v>
      </c>
      <c r="I697" t="s">
        <v>25</v>
      </c>
      <c r="J697" t="s">
        <v>26</v>
      </c>
      <c r="K697" t="s">
        <v>27</v>
      </c>
      <c r="M697" t="s">
        <v>3797</v>
      </c>
      <c r="N697" t="s">
        <v>23375</v>
      </c>
      <c r="O697" t="s">
        <v>23376</v>
      </c>
      <c r="P697" t="s">
        <v>20683</v>
      </c>
      <c r="Q697" t="s">
        <v>23377</v>
      </c>
      <c r="R697" t="s">
        <v>280</v>
      </c>
      <c r="S697" t="s">
        <v>281</v>
      </c>
      <c r="T697">
        <v>7.7</v>
      </c>
      <c r="U697">
        <v>608745</v>
      </c>
      <c r="V697" s="12">
        <f>W697*1.18690152988223</f>
        <v>47476061.195289202</v>
      </c>
      <c r="W697" s="3">
        <v>40000000</v>
      </c>
      <c r="X697" s="13">
        <f>Y697*1.18690152988223</f>
        <v>115085169.85010253</v>
      </c>
      <c r="Y697" s="3">
        <v>96962694</v>
      </c>
      <c r="Z697" s="13">
        <f>AA697*1.18690152988223</f>
        <v>266958265.9750931</v>
      </c>
      <c r="AA697" s="3">
        <v>224920315</v>
      </c>
      <c r="AB697">
        <v>879</v>
      </c>
    </row>
    <row r="698" spans="1:28" hidden="1" x14ac:dyDescent="0.2">
      <c r="A698" t="s">
        <v>9050</v>
      </c>
      <c r="B698" t="s">
        <v>9051</v>
      </c>
      <c r="C698">
        <v>2003</v>
      </c>
      <c r="D698" s="1">
        <v>38146</v>
      </c>
      <c r="E698" t="s">
        <v>16512</v>
      </c>
      <c r="F698" t="s">
        <v>44044</v>
      </c>
      <c r="G698" t="s">
        <v>44042</v>
      </c>
      <c r="H698">
        <v>108</v>
      </c>
      <c r="I698" t="s">
        <v>9052</v>
      </c>
      <c r="J698" t="s">
        <v>2073</v>
      </c>
      <c r="K698" t="s">
        <v>26</v>
      </c>
      <c r="M698" t="s">
        <v>9053</v>
      </c>
      <c r="N698" t="s">
        <v>9054</v>
      </c>
      <c r="O698" t="s">
        <v>9055</v>
      </c>
      <c r="P698" t="s">
        <v>9056</v>
      </c>
      <c r="Q698" t="s">
        <v>9057</v>
      </c>
      <c r="R698" t="s">
        <v>9058</v>
      </c>
      <c r="S698" t="s">
        <v>9059</v>
      </c>
      <c r="T698">
        <v>7.2</v>
      </c>
      <c r="U698">
        <v>70231</v>
      </c>
      <c r="W698"/>
      <c r="X698"/>
      <c r="Y698">
        <v>4563167</v>
      </c>
      <c r="Z698"/>
      <c r="AA698">
        <v>20235426</v>
      </c>
      <c r="AB698">
        <v>379</v>
      </c>
    </row>
    <row r="699" spans="1:28" x14ac:dyDescent="0.2">
      <c r="A699" t="s">
        <v>9669</v>
      </c>
      <c r="B699" t="s">
        <v>9670</v>
      </c>
      <c r="C699">
        <v>2011</v>
      </c>
      <c r="D699" t="s">
        <v>9671</v>
      </c>
      <c r="E699" t="s">
        <v>44037</v>
      </c>
      <c r="F699" t="s">
        <v>44031</v>
      </c>
      <c r="G699" t="s">
        <v>44038</v>
      </c>
      <c r="H699">
        <v>84</v>
      </c>
      <c r="I699" t="s">
        <v>9672</v>
      </c>
      <c r="J699" t="s">
        <v>26</v>
      </c>
      <c r="K699" t="s">
        <v>934</v>
      </c>
      <c r="L699" t="s">
        <v>308</v>
      </c>
      <c r="M699" t="s">
        <v>9673</v>
      </c>
      <c r="N699" t="s">
        <v>9674</v>
      </c>
      <c r="O699" t="s">
        <v>9675</v>
      </c>
      <c r="P699" t="s">
        <v>9676</v>
      </c>
      <c r="Q699" t="s">
        <v>9677</v>
      </c>
      <c r="R699" t="s">
        <v>9678</v>
      </c>
      <c r="S699" t="s">
        <v>9679</v>
      </c>
      <c r="T699">
        <v>5.9</v>
      </c>
      <c r="U699">
        <v>51582</v>
      </c>
      <c r="V699" s="12">
        <f>W699*1.1505830469594</f>
        <v>41420989.690538399</v>
      </c>
      <c r="W699" s="3">
        <v>36000000</v>
      </c>
      <c r="X699" s="13">
        <f>Y699*1.1505830469594</f>
        <v>115021106.34603181</v>
      </c>
      <c r="Y699" s="3">
        <v>99967670</v>
      </c>
      <c r="Z699" s="13">
        <f>AA699*1.1505830469594</f>
        <v>223175912.7602154</v>
      </c>
      <c r="AA699" s="3">
        <v>193967670</v>
      </c>
      <c r="AB699">
        <v>127</v>
      </c>
    </row>
    <row r="700" spans="1:28" x14ac:dyDescent="0.2">
      <c r="A700" t="s">
        <v>2119</v>
      </c>
      <c r="B700" t="s">
        <v>2120</v>
      </c>
      <c r="C700">
        <v>2000</v>
      </c>
      <c r="D700" t="s">
        <v>608</v>
      </c>
      <c r="E700" t="s">
        <v>44037</v>
      </c>
      <c r="F700" t="s">
        <v>44031</v>
      </c>
      <c r="G700" t="s">
        <v>44038</v>
      </c>
      <c r="H700">
        <v>78</v>
      </c>
      <c r="I700" t="s">
        <v>319</v>
      </c>
      <c r="J700" t="s">
        <v>26</v>
      </c>
      <c r="K700" t="s">
        <v>27</v>
      </c>
      <c r="M700" t="s">
        <v>2121</v>
      </c>
      <c r="N700" t="s">
        <v>2122</v>
      </c>
      <c r="O700" t="s">
        <v>2123</v>
      </c>
      <c r="P700" t="s">
        <v>2124</v>
      </c>
      <c r="Q700" t="s">
        <v>2125</v>
      </c>
      <c r="R700" t="s">
        <v>2126</v>
      </c>
      <c r="S700" t="s">
        <v>2127</v>
      </c>
      <c r="T700">
        <v>6.1</v>
      </c>
      <c r="U700">
        <v>10997</v>
      </c>
      <c r="V700" s="12">
        <f>W700*1.5029674796748</f>
        <v>45089024.390244</v>
      </c>
      <c r="W700" s="3">
        <v>30000000</v>
      </c>
      <c r="X700" s="13">
        <f>Y700*1.5029674796748</f>
        <v>114988669.21089455</v>
      </c>
      <c r="Y700" s="3">
        <v>76507756</v>
      </c>
      <c r="Z700" s="13">
        <f>AA700*1.5029674796748</f>
        <v>155243210.83182961</v>
      </c>
      <c r="AA700" s="3">
        <v>103291131</v>
      </c>
      <c r="AB700">
        <v>54</v>
      </c>
    </row>
    <row r="701" spans="1:28" hidden="1" x14ac:dyDescent="0.2">
      <c r="A701" t="s">
        <v>9075</v>
      </c>
      <c r="B701" t="s">
        <v>9076</v>
      </c>
      <c r="C701">
        <v>2003</v>
      </c>
      <c r="D701" s="1">
        <v>37631</v>
      </c>
      <c r="E701" t="s">
        <v>16512</v>
      </c>
      <c r="F701" t="s">
        <v>44044</v>
      </c>
      <c r="G701" t="s">
        <v>44032</v>
      </c>
      <c r="H701">
        <v>119</v>
      </c>
      <c r="I701" t="s">
        <v>9077</v>
      </c>
      <c r="J701" t="s">
        <v>51</v>
      </c>
      <c r="K701" t="s">
        <v>26</v>
      </c>
      <c r="L701" t="s">
        <v>209</v>
      </c>
      <c r="M701" t="s">
        <v>7654</v>
      </c>
      <c r="N701" t="s">
        <v>7655</v>
      </c>
      <c r="O701" t="s">
        <v>9078</v>
      </c>
      <c r="P701" t="s">
        <v>9079</v>
      </c>
      <c r="Q701" t="s">
        <v>9079</v>
      </c>
      <c r="R701" t="s">
        <v>9080</v>
      </c>
      <c r="S701" t="s">
        <v>9081</v>
      </c>
      <c r="T701">
        <v>7.3</v>
      </c>
      <c r="U701">
        <v>16524</v>
      </c>
      <c r="W701"/>
      <c r="X701"/>
      <c r="Y701"/>
      <c r="Z701"/>
      <c r="AA701">
        <v>3244410</v>
      </c>
      <c r="AB701">
        <v>47</v>
      </c>
    </row>
    <row r="702" spans="1:28" x14ac:dyDescent="0.2">
      <c r="A702" t="s">
        <v>2095</v>
      </c>
      <c r="B702" t="s">
        <v>2096</v>
      </c>
      <c r="C702">
        <v>2001</v>
      </c>
      <c r="D702" s="1">
        <v>37021</v>
      </c>
      <c r="E702" t="s">
        <v>176</v>
      </c>
      <c r="F702" t="s">
        <v>44033</v>
      </c>
      <c r="H702">
        <v>146</v>
      </c>
      <c r="I702" t="s">
        <v>229</v>
      </c>
      <c r="J702" t="s">
        <v>26</v>
      </c>
      <c r="M702" t="s">
        <v>1159</v>
      </c>
      <c r="N702" t="s">
        <v>2097</v>
      </c>
      <c r="O702" t="s">
        <v>2098</v>
      </c>
      <c r="P702" t="s">
        <v>2099</v>
      </c>
      <c r="Q702" t="s">
        <v>2100</v>
      </c>
      <c r="R702" t="s">
        <v>2101</v>
      </c>
      <c r="S702" t="s">
        <v>2102</v>
      </c>
      <c r="T702">
        <v>7.2</v>
      </c>
      <c r="U702">
        <v>286428</v>
      </c>
      <c r="V702" s="12">
        <f>W702*1.46138339920949</f>
        <v>146138339.92094901</v>
      </c>
      <c r="W702" s="3">
        <v>100000000</v>
      </c>
      <c r="X702" s="13">
        <f>Y702*1.46138339920949</f>
        <v>114889124.20541532</v>
      </c>
      <c r="Y702" s="3">
        <v>78616689</v>
      </c>
      <c r="Z702" s="13">
        <f>AA702*1.46138339920949</f>
        <v>344779146.52553451</v>
      </c>
      <c r="AA702" s="3">
        <v>235926552</v>
      </c>
      <c r="AB702">
        <v>2203</v>
      </c>
    </row>
    <row r="703" spans="1:28" x14ac:dyDescent="0.2">
      <c r="A703" t="s">
        <v>7314</v>
      </c>
      <c r="B703" t="s">
        <v>7315</v>
      </c>
      <c r="C703">
        <v>2003</v>
      </c>
      <c r="D703" s="1">
        <v>38021</v>
      </c>
      <c r="E703" t="s">
        <v>1045</v>
      </c>
      <c r="F703" t="s">
        <v>44057</v>
      </c>
      <c r="H703">
        <v>109</v>
      </c>
      <c r="I703" t="s">
        <v>97</v>
      </c>
      <c r="J703" t="s">
        <v>26</v>
      </c>
      <c r="M703" t="s">
        <v>2967</v>
      </c>
      <c r="N703" t="s">
        <v>4506</v>
      </c>
      <c r="O703" t="s">
        <v>7316</v>
      </c>
      <c r="P703" t="s">
        <v>7317</v>
      </c>
      <c r="Q703" t="s">
        <v>7318</v>
      </c>
      <c r="R703" t="s">
        <v>7319</v>
      </c>
      <c r="S703" t="s">
        <v>7320</v>
      </c>
      <c r="T703">
        <v>7.1</v>
      </c>
      <c r="U703">
        <v>262543</v>
      </c>
      <c r="V703" s="12">
        <f>W703*1.40658152173913</f>
        <v>49230353.260869548</v>
      </c>
      <c r="W703" s="3">
        <v>35000000</v>
      </c>
      <c r="X703" s="13">
        <f>Y703*1.40658152173913</f>
        <v>114300470.0029728</v>
      </c>
      <c r="Y703" s="3">
        <v>81261177</v>
      </c>
      <c r="Z703" s="13">
        <f>AA703*1.40658152173913</f>
        <v>184396668.23344558</v>
      </c>
      <c r="AA703" s="3">
        <v>131095614</v>
      </c>
      <c r="AB703">
        <v>520</v>
      </c>
    </row>
    <row r="704" spans="1:28" x14ac:dyDescent="0.2">
      <c r="A704" t="s">
        <v>30684</v>
      </c>
      <c r="B704" t="s">
        <v>30685</v>
      </c>
      <c r="C704">
        <v>2017</v>
      </c>
      <c r="D704" s="1">
        <v>43469</v>
      </c>
      <c r="E704" t="s">
        <v>1045</v>
      </c>
      <c r="F704" t="s">
        <v>44032</v>
      </c>
      <c r="H704">
        <v>126</v>
      </c>
      <c r="I704" t="s">
        <v>25</v>
      </c>
      <c r="J704" t="s">
        <v>26</v>
      </c>
      <c r="K704" t="s">
        <v>307</v>
      </c>
      <c r="L704" t="s">
        <v>64</v>
      </c>
      <c r="M704" t="s">
        <v>13155</v>
      </c>
      <c r="N704" t="s">
        <v>30686</v>
      </c>
      <c r="O704" t="s">
        <v>30687</v>
      </c>
      <c r="P704" t="s">
        <v>18186</v>
      </c>
      <c r="Q704" t="s">
        <v>30688</v>
      </c>
      <c r="R704" t="s">
        <v>30689</v>
      </c>
      <c r="S704" t="s">
        <v>30690</v>
      </c>
      <c r="T704">
        <v>6.9</v>
      </c>
      <c r="U704">
        <v>42810</v>
      </c>
      <c r="V704" s="12">
        <f>W704*1.05585427545692</f>
        <v>39594535.329634503</v>
      </c>
      <c r="W704" s="3">
        <v>37500000</v>
      </c>
      <c r="X704" s="13">
        <f>Y704*1.05585427545692</f>
        <v>114298882.90342292</v>
      </c>
      <c r="Y704" s="3">
        <v>108252517</v>
      </c>
      <c r="Z704" s="13">
        <f>AA704*1.05585427545692</f>
        <v>132885785.74567571</v>
      </c>
      <c r="AA704" s="3">
        <v>125856180</v>
      </c>
      <c r="AB704">
        <v>776</v>
      </c>
    </row>
    <row r="705" spans="1:28" x14ac:dyDescent="0.2">
      <c r="A705" t="s">
        <v>13177</v>
      </c>
      <c r="B705" t="s">
        <v>13178</v>
      </c>
      <c r="C705">
        <v>2008</v>
      </c>
      <c r="D705" t="s">
        <v>5501</v>
      </c>
      <c r="E705" t="s">
        <v>16512</v>
      </c>
      <c r="F705" t="s">
        <v>44031</v>
      </c>
      <c r="G705" t="s">
        <v>44032</v>
      </c>
      <c r="H705">
        <v>109</v>
      </c>
      <c r="I705" t="s">
        <v>13179</v>
      </c>
      <c r="J705" t="s">
        <v>26</v>
      </c>
      <c r="M705" t="s">
        <v>1398</v>
      </c>
      <c r="N705" t="s">
        <v>13180</v>
      </c>
      <c r="O705" t="s">
        <v>13181</v>
      </c>
      <c r="P705" t="s">
        <v>13182</v>
      </c>
      <c r="Q705" t="s">
        <v>13183</v>
      </c>
      <c r="R705" t="s">
        <v>13184</v>
      </c>
      <c r="S705" t="s">
        <v>13185</v>
      </c>
      <c r="T705">
        <v>5.0999999999999996</v>
      </c>
      <c r="U705">
        <v>124337</v>
      </c>
      <c r="V705" s="12">
        <f>W705*1.20207800169993</f>
        <v>126218190.17849265</v>
      </c>
      <c r="W705" s="3">
        <v>105000000</v>
      </c>
      <c r="X705" s="13">
        <f>Y705*1.20207800169993</f>
        <v>113938002.93080451</v>
      </c>
      <c r="Y705" s="3">
        <v>94784201</v>
      </c>
      <c r="Z705" s="13">
        <f>AA705*1.20207800169993</f>
        <v>324301653.22829223</v>
      </c>
      <c r="AA705" s="3">
        <v>269784201</v>
      </c>
      <c r="AB705">
        <v>594</v>
      </c>
    </row>
    <row r="706" spans="1:28" x14ac:dyDescent="0.2">
      <c r="A706" t="s">
        <v>2282</v>
      </c>
      <c r="B706" t="s">
        <v>2283</v>
      </c>
      <c r="C706">
        <v>2000</v>
      </c>
      <c r="D706" t="s">
        <v>2193</v>
      </c>
      <c r="E706" t="s">
        <v>1045</v>
      </c>
      <c r="F706" t="s">
        <v>44032</v>
      </c>
      <c r="G706" t="s">
        <v>44034</v>
      </c>
      <c r="H706">
        <v>125</v>
      </c>
      <c r="I706" t="s">
        <v>25</v>
      </c>
      <c r="J706" t="s">
        <v>26</v>
      </c>
      <c r="K706" t="s">
        <v>64</v>
      </c>
      <c r="M706" t="s">
        <v>2285</v>
      </c>
      <c r="N706" t="s">
        <v>2286</v>
      </c>
      <c r="O706" t="s">
        <v>2287</v>
      </c>
      <c r="P706" t="s">
        <v>1391</v>
      </c>
      <c r="Q706" t="s">
        <v>2288</v>
      </c>
      <c r="R706" t="s">
        <v>2289</v>
      </c>
      <c r="S706" t="s">
        <v>2290</v>
      </c>
      <c r="T706">
        <v>6.8</v>
      </c>
      <c r="U706">
        <v>101225</v>
      </c>
      <c r="V706" s="12">
        <f>W706*1.5029674796748</f>
        <v>90178048.780487999</v>
      </c>
      <c r="W706" s="3">
        <v>60000000</v>
      </c>
      <c r="X706" s="13">
        <f>Y706*1.5029674796748</f>
        <v>113914872.59207343</v>
      </c>
      <c r="Y706" s="3">
        <v>75793305</v>
      </c>
      <c r="Z706" s="13">
        <f>AA706*1.5029674796748</f>
        <v>187487802.99833375</v>
      </c>
      <c r="AA706" s="3">
        <v>124745083</v>
      </c>
      <c r="AB706">
        <v>363</v>
      </c>
    </row>
    <row r="707" spans="1:28" hidden="1" x14ac:dyDescent="0.2">
      <c r="A707" t="s">
        <v>9125</v>
      </c>
      <c r="B707" t="s">
        <v>9126</v>
      </c>
      <c r="C707">
        <v>2004</v>
      </c>
      <c r="D707" s="1">
        <v>38209</v>
      </c>
      <c r="E707" t="s">
        <v>176</v>
      </c>
      <c r="H707">
        <v>119</v>
      </c>
      <c r="I707" t="s">
        <v>25</v>
      </c>
      <c r="J707" t="s">
        <v>26</v>
      </c>
      <c r="M707" t="s">
        <v>9127</v>
      </c>
      <c r="N707" t="s">
        <v>9128</v>
      </c>
      <c r="O707" t="s">
        <v>9129</v>
      </c>
      <c r="P707" t="s">
        <v>1318</v>
      </c>
      <c r="Q707" t="s">
        <v>9130</v>
      </c>
      <c r="R707" t="s">
        <v>9131</v>
      </c>
      <c r="S707" t="s">
        <v>9132</v>
      </c>
      <c r="T707">
        <v>7.1</v>
      </c>
      <c r="U707">
        <v>24821</v>
      </c>
      <c r="W707"/>
      <c r="X707"/>
      <c r="Y707">
        <v>164308</v>
      </c>
      <c r="Z707"/>
      <c r="AA707">
        <v>2039526</v>
      </c>
      <c r="AB707">
        <v>129</v>
      </c>
    </row>
    <row r="708" spans="1:28" x14ac:dyDescent="0.2">
      <c r="A708" t="s">
        <v>12442</v>
      </c>
      <c r="B708" t="s">
        <v>12443</v>
      </c>
      <c r="C708">
        <v>2006</v>
      </c>
      <c r="D708" t="s">
        <v>10654</v>
      </c>
      <c r="E708" t="s">
        <v>1045</v>
      </c>
      <c r="F708" t="s">
        <v>44036</v>
      </c>
      <c r="H708">
        <v>97</v>
      </c>
      <c r="I708" t="s">
        <v>25</v>
      </c>
      <c r="J708" t="s">
        <v>26</v>
      </c>
      <c r="M708" t="s">
        <v>1286</v>
      </c>
      <c r="N708" t="s">
        <v>12303</v>
      </c>
      <c r="O708" t="s">
        <v>12444</v>
      </c>
      <c r="P708" t="s">
        <v>426</v>
      </c>
      <c r="Q708" t="s">
        <v>426</v>
      </c>
      <c r="R708" t="s">
        <v>12445</v>
      </c>
      <c r="S708" t="s">
        <v>12446</v>
      </c>
      <c r="T708">
        <v>5.6</v>
      </c>
      <c r="U708">
        <v>72858</v>
      </c>
      <c r="V708" s="12">
        <f>W708*1.28378472222222</f>
        <v>64189236.111111</v>
      </c>
      <c r="W708" s="3">
        <v>50000000</v>
      </c>
      <c r="X708" s="13">
        <f>Y708*1.28378472222222</f>
        <v>113891208.11861092</v>
      </c>
      <c r="Y708" s="3">
        <v>88715192</v>
      </c>
      <c r="Z708" s="13">
        <f>AA708*1.28378472222222</f>
        <v>167179784.5046525</v>
      </c>
      <c r="AA708" s="3">
        <v>130224158</v>
      </c>
      <c r="AB708">
        <v>271</v>
      </c>
    </row>
    <row r="709" spans="1:28" x14ac:dyDescent="0.2">
      <c r="A709" t="s">
        <v>37893</v>
      </c>
      <c r="B709" t="s">
        <v>37894</v>
      </c>
      <c r="C709">
        <v>2017</v>
      </c>
      <c r="D709" s="1">
        <v>42925</v>
      </c>
      <c r="E709" t="s">
        <v>16512</v>
      </c>
      <c r="F709" t="s">
        <v>44044</v>
      </c>
      <c r="G709" t="s">
        <v>44032</v>
      </c>
      <c r="H709">
        <v>113</v>
      </c>
      <c r="I709" t="s">
        <v>495</v>
      </c>
      <c r="J709" t="s">
        <v>26</v>
      </c>
      <c r="K709" t="s">
        <v>686</v>
      </c>
      <c r="M709" t="s">
        <v>8768</v>
      </c>
      <c r="N709" t="s">
        <v>8768</v>
      </c>
      <c r="O709" t="s">
        <v>37895</v>
      </c>
      <c r="P709" t="s">
        <v>37896</v>
      </c>
      <c r="Q709" t="s">
        <v>37897</v>
      </c>
      <c r="R709" t="s">
        <v>37898</v>
      </c>
      <c r="S709" t="s">
        <v>37899</v>
      </c>
      <c r="T709">
        <v>7.6</v>
      </c>
      <c r="U709">
        <v>422594</v>
      </c>
      <c r="V709" s="12">
        <f>W709*1.05585427545692</f>
        <v>35899045.365535282</v>
      </c>
      <c r="W709" s="3">
        <v>34000000</v>
      </c>
      <c r="X709" s="13">
        <f>Y709*1.05585427545692</f>
        <v>113848397.39752784</v>
      </c>
      <c r="Y709" s="3">
        <v>107825862</v>
      </c>
      <c r="Z709" s="13">
        <f>AA709*1.05585427545692</f>
        <v>239620940.40289268</v>
      </c>
      <c r="AA709" s="3">
        <v>226945087</v>
      </c>
      <c r="AB709">
        <v>1115</v>
      </c>
    </row>
    <row r="710" spans="1:28" x14ac:dyDescent="0.2">
      <c r="A710" t="s">
        <v>19335</v>
      </c>
      <c r="B710" t="s">
        <v>19336</v>
      </c>
      <c r="C710">
        <v>2011</v>
      </c>
      <c r="D710" t="s">
        <v>18304</v>
      </c>
      <c r="E710" t="s">
        <v>16512</v>
      </c>
      <c r="F710" t="s">
        <v>44038</v>
      </c>
      <c r="G710" t="s">
        <v>44044</v>
      </c>
      <c r="H710">
        <v>119</v>
      </c>
      <c r="I710" t="s">
        <v>25</v>
      </c>
      <c r="J710" t="s">
        <v>26</v>
      </c>
      <c r="K710" t="s">
        <v>209</v>
      </c>
      <c r="M710" t="s">
        <v>2311</v>
      </c>
      <c r="N710" t="s">
        <v>17489</v>
      </c>
      <c r="O710" t="s">
        <v>19337</v>
      </c>
      <c r="P710" t="s">
        <v>15111</v>
      </c>
      <c r="Q710" t="s">
        <v>19338</v>
      </c>
      <c r="R710" t="s">
        <v>19339</v>
      </c>
      <c r="S710" t="s">
        <v>19340</v>
      </c>
      <c r="T710">
        <v>5.8</v>
      </c>
      <c r="U710">
        <v>153763</v>
      </c>
      <c r="V710" s="12">
        <f>W710*1.1505830469594</f>
        <v>138069965.63512802</v>
      </c>
      <c r="W710" s="3">
        <v>120000000</v>
      </c>
      <c r="X710" s="13">
        <f>Y710*1.1505830469594</f>
        <v>113654641.70313752</v>
      </c>
      <c r="Y710" s="3">
        <v>98780042</v>
      </c>
      <c r="Z710" s="13">
        <f>AA710*1.1505830469594</f>
        <v>262122663.35374528</v>
      </c>
      <c r="AA710" s="3">
        <v>227817248</v>
      </c>
      <c r="AB710">
        <v>480</v>
      </c>
    </row>
    <row r="711" spans="1:28" x14ac:dyDescent="0.2">
      <c r="A711" t="s">
        <v>13771</v>
      </c>
      <c r="B711" t="s">
        <v>13772</v>
      </c>
      <c r="C711">
        <v>2006</v>
      </c>
      <c r="D711" s="1">
        <v>38902</v>
      </c>
      <c r="E711" t="s">
        <v>44041</v>
      </c>
      <c r="F711" t="s">
        <v>44032</v>
      </c>
      <c r="G711" t="s">
        <v>44045</v>
      </c>
      <c r="H711">
        <v>129</v>
      </c>
      <c r="I711" t="s">
        <v>25</v>
      </c>
      <c r="J711" t="s">
        <v>26</v>
      </c>
      <c r="K711" t="s">
        <v>13773</v>
      </c>
      <c r="L711" t="s">
        <v>308</v>
      </c>
      <c r="M711" t="s">
        <v>2175</v>
      </c>
      <c r="N711" t="s">
        <v>13774</v>
      </c>
      <c r="O711" t="s">
        <v>13775</v>
      </c>
      <c r="P711" t="s">
        <v>416</v>
      </c>
      <c r="Q711" t="s">
        <v>13776</v>
      </c>
      <c r="R711" t="s">
        <v>13777</v>
      </c>
      <c r="S711" t="s">
        <v>13778</v>
      </c>
      <c r="T711">
        <v>7.6</v>
      </c>
      <c r="U711">
        <v>331649</v>
      </c>
      <c r="V711" s="12">
        <f>W711*1.28378472222222</f>
        <v>57770312.499999903</v>
      </c>
      <c r="W711" s="3">
        <v>45000000</v>
      </c>
      <c r="X711" s="13">
        <f>Y711*1.28378472222222</f>
        <v>113632272.59149286</v>
      </c>
      <c r="Y711" s="3">
        <v>88513495</v>
      </c>
      <c r="Z711" s="13">
        <f>AA711*1.28378472222222</f>
        <v>238788568.40427044</v>
      </c>
      <c r="AA711" s="3">
        <v>186003591</v>
      </c>
      <c r="AB711">
        <v>722</v>
      </c>
    </row>
    <row r="712" spans="1:28" hidden="1" x14ac:dyDescent="0.2">
      <c r="A712" t="s">
        <v>9164</v>
      </c>
      <c r="B712" t="s">
        <v>9165</v>
      </c>
      <c r="C712">
        <v>2004</v>
      </c>
      <c r="D712" s="1">
        <v>38417</v>
      </c>
      <c r="E712" t="s">
        <v>176</v>
      </c>
      <c r="H712">
        <v>105</v>
      </c>
      <c r="I712" t="s">
        <v>6769</v>
      </c>
      <c r="J712" t="s">
        <v>26</v>
      </c>
      <c r="M712" t="s">
        <v>9166</v>
      </c>
      <c r="N712" t="s">
        <v>9167</v>
      </c>
      <c r="O712" t="s">
        <v>9168</v>
      </c>
      <c r="P712" t="s">
        <v>9169</v>
      </c>
      <c r="Q712" t="s">
        <v>9170</v>
      </c>
      <c r="R712" t="s">
        <v>9171</v>
      </c>
      <c r="S712" t="s">
        <v>9172</v>
      </c>
      <c r="T712">
        <v>7.6</v>
      </c>
      <c r="U712">
        <v>65010</v>
      </c>
      <c r="W712"/>
      <c r="X712"/>
      <c r="Y712">
        <v>713240</v>
      </c>
      <c r="Z712"/>
      <c r="AA712">
        <v>1532932</v>
      </c>
      <c r="AB712">
        <v>256</v>
      </c>
    </row>
    <row r="713" spans="1:28" x14ac:dyDescent="0.2">
      <c r="A713" t="s">
        <v>19549</v>
      </c>
      <c r="B713" t="s">
        <v>19550</v>
      </c>
      <c r="C713">
        <v>2008</v>
      </c>
      <c r="D713" t="s">
        <v>9285</v>
      </c>
      <c r="E713" t="s">
        <v>44043</v>
      </c>
      <c r="F713" t="s">
        <v>44038</v>
      </c>
      <c r="G713" t="s">
        <v>44032</v>
      </c>
      <c r="H713">
        <v>91</v>
      </c>
      <c r="I713" t="s">
        <v>2371</v>
      </c>
      <c r="J713" t="s">
        <v>26</v>
      </c>
      <c r="M713" t="s">
        <v>1887</v>
      </c>
      <c r="N713" t="s">
        <v>19551</v>
      </c>
      <c r="O713" t="s">
        <v>19552</v>
      </c>
      <c r="P713" t="s">
        <v>1680</v>
      </c>
      <c r="Q713" t="s">
        <v>19553</v>
      </c>
      <c r="R713" t="s">
        <v>19554</v>
      </c>
      <c r="S713" t="s">
        <v>19555</v>
      </c>
      <c r="T713">
        <v>3.8</v>
      </c>
      <c r="U713">
        <v>22408</v>
      </c>
      <c r="V713" s="12">
        <f>W713*1.20207800169993</f>
        <v>24041560.033998597</v>
      </c>
      <c r="W713" s="3">
        <v>20000000</v>
      </c>
      <c r="X713" s="13">
        <f>Y713*1.20207800169993</f>
        <v>113613683.48802386</v>
      </c>
      <c r="Y713" s="3">
        <v>94514402</v>
      </c>
      <c r="Z713" s="13">
        <f>AA713*1.20207800169993</f>
        <v>179461215.64385077</v>
      </c>
      <c r="AA713" s="3">
        <v>149292488</v>
      </c>
      <c r="AB713">
        <v>113</v>
      </c>
    </row>
    <row r="714" spans="1:28" x14ac:dyDescent="0.2">
      <c r="A714" t="s">
        <v>21222</v>
      </c>
      <c r="B714" t="s">
        <v>21223</v>
      </c>
      <c r="C714">
        <v>2009</v>
      </c>
      <c r="D714" t="s">
        <v>12385</v>
      </c>
      <c r="E714" t="s">
        <v>44035</v>
      </c>
      <c r="F714" t="s">
        <v>44032</v>
      </c>
      <c r="G714" t="s">
        <v>44036</v>
      </c>
      <c r="H714">
        <v>123</v>
      </c>
      <c r="I714" t="s">
        <v>25</v>
      </c>
      <c r="J714" t="s">
        <v>26</v>
      </c>
      <c r="K714" t="s">
        <v>27</v>
      </c>
      <c r="M714" t="s">
        <v>9391</v>
      </c>
      <c r="N714" t="s">
        <v>21224</v>
      </c>
      <c r="O714" t="s">
        <v>21225</v>
      </c>
      <c r="P714" t="s">
        <v>14103</v>
      </c>
      <c r="Q714" t="s">
        <v>21226</v>
      </c>
      <c r="R714" t="s">
        <v>21227</v>
      </c>
      <c r="S714" t="s">
        <v>21228</v>
      </c>
      <c r="T714">
        <v>7</v>
      </c>
      <c r="U714">
        <v>105146</v>
      </c>
      <c r="V714" s="12">
        <f>W714*1.20636999678377</f>
        <v>48254799.871350802</v>
      </c>
      <c r="W714" s="3">
        <v>40000000</v>
      </c>
      <c r="X714" s="13">
        <f>Y714*1.20636999678377</f>
        <v>113550089.86089098</v>
      </c>
      <c r="Y714" s="3">
        <v>94125426</v>
      </c>
      <c r="Z714" s="13">
        <f>AA714*1.20636999678377</f>
        <v>156273799.10850787</v>
      </c>
      <c r="AA714" s="3">
        <v>129540522</v>
      </c>
      <c r="AB714">
        <v>323</v>
      </c>
    </row>
    <row r="715" spans="1:28" hidden="1" x14ac:dyDescent="0.2">
      <c r="A715" t="s">
        <v>9187</v>
      </c>
      <c r="B715" t="s">
        <v>9188</v>
      </c>
      <c r="C715">
        <v>2006</v>
      </c>
      <c r="D715" t="s">
        <v>3867</v>
      </c>
      <c r="E715" t="s">
        <v>44037</v>
      </c>
      <c r="F715" t="s">
        <v>44031</v>
      </c>
      <c r="G715" t="s">
        <v>44038</v>
      </c>
      <c r="H715">
        <v>78</v>
      </c>
      <c r="I715" t="s">
        <v>9189</v>
      </c>
      <c r="J715" t="s">
        <v>27</v>
      </c>
      <c r="K715" t="s">
        <v>26</v>
      </c>
      <c r="M715" t="s">
        <v>9190</v>
      </c>
      <c r="N715" t="s">
        <v>3386</v>
      </c>
      <c r="O715" t="s">
        <v>9191</v>
      </c>
      <c r="P715" t="s">
        <v>9192</v>
      </c>
      <c r="Q715" t="s">
        <v>9193</v>
      </c>
      <c r="R715" t="s">
        <v>9194</v>
      </c>
      <c r="S715" t="s">
        <v>9195</v>
      </c>
      <c r="T715">
        <v>6.1</v>
      </c>
      <c r="U715">
        <v>10752</v>
      </c>
      <c r="W715"/>
      <c r="X715"/>
      <c r="Y715"/>
      <c r="Z715"/>
      <c r="AA715">
        <v>22501596</v>
      </c>
      <c r="AB715">
        <v>30</v>
      </c>
    </row>
    <row r="716" spans="1:28" x14ac:dyDescent="0.2">
      <c r="A716" t="s">
        <v>19424</v>
      </c>
      <c r="B716" t="s">
        <v>19425</v>
      </c>
      <c r="C716">
        <v>2009</v>
      </c>
      <c r="D716" t="s">
        <v>18077</v>
      </c>
      <c r="E716" t="s">
        <v>1045</v>
      </c>
      <c r="F716" t="s">
        <v>44032</v>
      </c>
      <c r="G716" t="s">
        <v>44036</v>
      </c>
      <c r="H716">
        <v>129</v>
      </c>
      <c r="I716" t="s">
        <v>319</v>
      </c>
      <c r="J716" t="s">
        <v>26</v>
      </c>
      <c r="M716" t="s">
        <v>11003</v>
      </c>
      <c r="N716" t="s">
        <v>19426</v>
      </c>
      <c r="O716" t="s">
        <v>19427</v>
      </c>
      <c r="P716" t="s">
        <v>19428</v>
      </c>
      <c r="Q716" t="s">
        <v>19429</v>
      </c>
      <c r="R716" t="s">
        <v>19430</v>
      </c>
      <c r="S716" t="s">
        <v>19431</v>
      </c>
      <c r="T716">
        <v>6.4</v>
      </c>
      <c r="U716">
        <v>159672</v>
      </c>
      <c r="V716" s="12">
        <f>W716*1.20636999678377</f>
        <v>48254799.871350802</v>
      </c>
      <c r="W716" s="3">
        <v>40000000</v>
      </c>
      <c r="X716" s="13">
        <f>Y716*1.20636999678377</f>
        <v>113342868.06743345</v>
      </c>
      <c r="Y716" s="3">
        <v>93953653</v>
      </c>
      <c r="Z716" s="13">
        <f>AA716*1.20636999678377</f>
        <v>215778766.45118529</v>
      </c>
      <c r="AA716" s="3">
        <v>178866158</v>
      </c>
      <c r="AB716">
        <v>248</v>
      </c>
    </row>
    <row r="717" spans="1:28" x14ac:dyDescent="0.2">
      <c r="A717" t="s">
        <v>6889</v>
      </c>
      <c r="B717" t="s">
        <v>6890</v>
      </c>
      <c r="C717">
        <v>2003</v>
      </c>
      <c r="D717" t="s">
        <v>3745</v>
      </c>
      <c r="E717" t="s">
        <v>3496</v>
      </c>
      <c r="H717">
        <v>98</v>
      </c>
      <c r="I717" t="s">
        <v>25</v>
      </c>
      <c r="J717" t="s">
        <v>26</v>
      </c>
      <c r="M717" t="s">
        <v>6891</v>
      </c>
      <c r="N717" t="s">
        <v>6892</v>
      </c>
      <c r="O717" t="s">
        <v>6893</v>
      </c>
      <c r="P717" t="s">
        <v>6894</v>
      </c>
      <c r="Q717" t="s">
        <v>6895</v>
      </c>
      <c r="R717" t="s">
        <v>6896</v>
      </c>
      <c r="S717" t="s">
        <v>6897</v>
      </c>
      <c r="T717">
        <v>6.2</v>
      </c>
      <c r="U717">
        <v>128106</v>
      </c>
      <c r="V717" s="12">
        <f>W717*1.40658152173913</f>
        <v>13362524.456521735</v>
      </c>
      <c r="W717" s="3">
        <v>9500000</v>
      </c>
      <c r="X717" s="13">
        <f>Y717*1.40658152173913</f>
        <v>113330601.09894018</v>
      </c>
      <c r="Y717" s="3">
        <v>80571655</v>
      </c>
      <c r="Z717" s="13">
        <f>AA717*1.40658152173913</f>
        <v>151014401.19667387</v>
      </c>
      <c r="AA717" s="3">
        <v>107362708</v>
      </c>
      <c r="AB717">
        <v>748</v>
      </c>
    </row>
    <row r="718" spans="1:28" hidden="1" x14ac:dyDescent="0.2">
      <c r="A718" t="s">
        <v>9212</v>
      </c>
      <c r="B718" t="s">
        <v>9213</v>
      </c>
      <c r="C718">
        <v>2003</v>
      </c>
      <c r="D718" s="1">
        <v>37629</v>
      </c>
      <c r="E718" t="s">
        <v>1045</v>
      </c>
      <c r="F718" t="s">
        <v>44032</v>
      </c>
      <c r="G718" t="s">
        <v>44036</v>
      </c>
      <c r="H718">
        <v>153</v>
      </c>
      <c r="I718" t="s">
        <v>943</v>
      </c>
      <c r="J718" t="s">
        <v>944</v>
      </c>
      <c r="M718" t="s">
        <v>2931</v>
      </c>
      <c r="N718" t="s">
        <v>9214</v>
      </c>
      <c r="O718" t="s">
        <v>9215</v>
      </c>
      <c r="P718" t="s">
        <v>9216</v>
      </c>
      <c r="Q718" t="s">
        <v>9217</v>
      </c>
      <c r="R718" t="s">
        <v>9218</v>
      </c>
      <c r="S718" t="s">
        <v>9219</v>
      </c>
      <c r="T718">
        <v>7.5</v>
      </c>
      <c r="U718">
        <v>12664</v>
      </c>
      <c r="W718"/>
      <c r="X718"/>
      <c r="Y718"/>
      <c r="Z718"/>
      <c r="AA718">
        <v>1979689</v>
      </c>
      <c r="AB718">
        <v>21</v>
      </c>
    </row>
    <row r="719" spans="1:28" x14ac:dyDescent="0.2">
      <c r="A719" t="s">
        <v>35595</v>
      </c>
      <c r="B719" t="s">
        <v>35596</v>
      </c>
      <c r="C719">
        <v>2013</v>
      </c>
      <c r="D719" t="s">
        <v>22115</v>
      </c>
      <c r="E719" t="s">
        <v>1045</v>
      </c>
      <c r="H719">
        <v>92</v>
      </c>
      <c r="I719" t="s">
        <v>25</v>
      </c>
      <c r="J719" t="s">
        <v>26</v>
      </c>
      <c r="M719" t="s">
        <v>16822</v>
      </c>
      <c r="N719" t="s">
        <v>35597</v>
      </c>
      <c r="O719" t="s">
        <v>35598</v>
      </c>
      <c r="P719" t="s">
        <v>4268</v>
      </c>
      <c r="Q719" t="s">
        <v>35599</v>
      </c>
      <c r="R719" t="s">
        <v>35600</v>
      </c>
      <c r="S719" t="s">
        <v>35601</v>
      </c>
      <c r="T719">
        <v>6.5</v>
      </c>
      <c r="U719">
        <v>88339</v>
      </c>
      <c r="V719" s="12">
        <f>W719*1.11098185502045</f>
        <v>16664727.825306749</v>
      </c>
      <c r="W719" s="3">
        <v>15000000</v>
      </c>
      <c r="X719" s="13">
        <f>Y719*1.11098185502045</f>
        <v>113323503.26630621</v>
      </c>
      <c r="Y719" s="3">
        <v>102003019</v>
      </c>
      <c r="Z719" s="13">
        <f>AA719*1.11098185502045</f>
        <v>168676538.82740954</v>
      </c>
      <c r="AA719" s="3">
        <v>151826547</v>
      </c>
      <c r="AB719">
        <v>178</v>
      </c>
    </row>
    <row r="720" spans="1:28" x14ac:dyDescent="0.2">
      <c r="A720" t="s">
        <v>23125</v>
      </c>
      <c r="B720" t="s">
        <v>23126</v>
      </c>
      <c r="C720">
        <v>2010</v>
      </c>
      <c r="D720" t="s">
        <v>17429</v>
      </c>
      <c r="E720" t="s">
        <v>1045</v>
      </c>
      <c r="F720" t="s">
        <v>44032</v>
      </c>
      <c r="G720" t="s">
        <v>44036</v>
      </c>
      <c r="H720">
        <v>146</v>
      </c>
      <c r="I720" t="s">
        <v>25</v>
      </c>
      <c r="J720" t="s">
        <v>26</v>
      </c>
      <c r="K720" t="s">
        <v>361</v>
      </c>
      <c r="M720" t="s">
        <v>19417</v>
      </c>
      <c r="N720" t="s">
        <v>19418</v>
      </c>
      <c r="O720" t="s">
        <v>23127</v>
      </c>
      <c r="P720" t="s">
        <v>19420</v>
      </c>
      <c r="Q720" t="s">
        <v>23128</v>
      </c>
      <c r="R720" t="s">
        <v>23129</v>
      </c>
      <c r="S720" t="s">
        <v>23130</v>
      </c>
      <c r="T720">
        <v>4.5</v>
      </c>
      <c r="U720">
        <v>72948</v>
      </c>
      <c r="V720" s="12">
        <f>W720*1.18690152988223</f>
        <v>118690152.988223</v>
      </c>
      <c r="W720" s="3">
        <v>100000000</v>
      </c>
      <c r="X720" s="13">
        <f>Y720*1.18690152988223</f>
        <v>113168321.50553967</v>
      </c>
      <c r="Y720" s="3">
        <v>95347692</v>
      </c>
      <c r="Z720" s="13">
        <f>AA720*1.18690152988223</f>
        <v>345085750.58519316</v>
      </c>
      <c r="AA720" s="3">
        <v>290745055</v>
      </c>
      <c r="AB720">
        <v>329</v>
      </c>
    </row>
    <row r="721" spans="1:28" x14ac:dyDescent="0.2">
      <c r="A721" t="s">
        <v>15817</v>
      </c>
      <c r="B721" t="s">
        <v>15818</v>
      </c>
      <c r="C721">
        <v>2007</v>
      </c>
      <c r="D721" s="1">
        <v>39545</v>
      </c>
      <c r="E721" t="s">
        <v>1045</v>
      </c>
      <c r="F721" t="s">
        <v>44040</v>
      </c>
      <c r="G721" t="s">
        <v>44050</v>
      </c>
      <c r="H721">
        <v>110</v>
      </c>
      <c r="I721" t="s">
        <v>25</v>
      </c>
      <c r="J721" t="s">
        <v>26</v>
      </c>
      <c r="M721" t="s">
        <v>13808</v>
      </c>
      <c r="N721" t="s">
        <v>15819</v>
      </c>
      <c r="O721" t="s">
        <v>15820</v>
      </c>
      <c r="P721" t="s">
        <v>4689</v>
      </c>
      <c r="Q721" t="s">
        <v>15821</v>
      </c>
      <c r="R721" t="s">
        <v>15822</v>
      </c>
      <c r="S721" t="s">
        <v>15823</v>
      </c>
      <c r="T721">
        <v>6.1</v>
      </c>
      <c r="U721">
        <v>57633</v>
      </c>
      <c r="V721" s="12">
        <f>W721*1.24823238899982</f>
        <v>27461112.557996038</v>
      </c>
      <c r="W721" s="3">
        <v>22000000</v>
      </c>
      <c r="X721" s="13">
        <f>Y721*1.24823238899982</f>
        <v>113150021.74099825</v>
      </c>
      <c r="Y721" s="3">
        <v>90648202</v>
      </c>
      <c r="Z721" s="13">
        <f>AA721*144548551.06</f>
        <v>2.1375918220616024E+16</v>
      </c>
      <c r="AA721" s="3">
        <v>147880543</v>
      </c>
      <c r="AB721">
        <v>91</v>
      </c>
    </row>
    <row r="722" spans="1:28" x14ac:dyDescent="0.2">
      <c r="A722" t="s">
        <v>27838</v>
      </c>
      <c r="B722" t="s">
        <v>27839</v>
      </c>
      <c r="C722">
        <v>2013</v>
      </c>
      <c r="D722" s="1">
        <v>41585</v>
      </c>
      <c r="E722" t="s">
        <v>16512</v>
      </c>
      <c r="F722" t="s">
        <v>44031</v>
      </c>
      <c r="G722" t="s">
        <v>44033</v>
      </c>
      <c r="H722">
        <v>131</v>
      </c>
      <c r="I722" t="s">
        <v>25</v>
      </c>
      <c r="J722" t="s">
        <v>26</v>
      </c>
      <c r="K722" t="s">
        <v>934</v>
      </c>
      <c r="L722" t="s">
        <v>51</v>
      </c>
      <c r="M722" t="s">
        <v>884</v>
      </c>
      <c r="N722" t="s">
        <v>27840</v>
      </c>
      <c r="O722" t="s">
        <v>27841</v>
      </c>
      <c r="P722" t="s">
        <v>22294</v>
      </c>
      <c r="Q722" t="s">
        <v>27842</v>
      </c>
      <c r="R722" t="s">
        <v>27843</v>
      </c>
      <c r="S722" t="s">
        <v>27844</v>
      </c>
      <c r="T722">
        <v>6.9</v>
      </c>
      <c r="U722">
        <v>459808</v>
      </c>
      <c r="V722" s="12">
        <f>W722*1.11098185502045</f>
        <v>211086552.4538855</v>
      </c>
      <c r="W722" s="3">
        <v>190000000</v>
      </c>
      <c r="X722" s="13">
        <f>Y722*1.11098185502045</f>
        <v>113101181.3543525</v>
      </c>
      <c r="Y722" s="3">
        <v>101802906</v>
      </c>
      <c r="Z722" s="13">
        <f>AA722*1.11098185502045</f>
        <v>456616770.92667562</v>
      </c>
      <c r="AA722" s="3">
        <v>411002906</v>
      </c>
      <c r="AB722">
        <v>1244</v>
      </c>
    </row>
    <row r="723" spans="1:28" x14ac:dyDescent="0.2">
      <c r="A723" t="s">
        <v>22969</v>
      </c>
      <c r="B723" t="s">
        <v>22970</v>
      </c>
      <c r="C723">
        <v>2013</v>
      </c>
      <c r="D723" t="s">
        <v>22971</v>
      </c>
      <c r="E723" t="s">
        <v>1045</v>
      </c>
      <c r="H723">
        <v>107</v>
      </c>
      <c r="I723" t="s">
        <v>25</v>
      </c>
      <c r="J723" t="s">
        <v>26</v>
      </c>
      <c r="K723" t="s">
        <v>308</v>
      </c>
      <c r="M723" t="s">
        <v>22972</v>
      </c>
      <c r="N723" t="s">
        <v>17489</v>
      </c>
      <c r="O723" t="s">
        <v>22973</v>
      </c>
      <c r="P723" t="s">
        <v>9458</v>
      </c>
      <c r="Q723" t="s">
        <v>22974</v>
      </c>
      <c r="R723" t="s">
        <v>22975</v>
      </c>
      <c r="S723" t="s">
        <v>22976</v>
      </c>
      <c r="T723">
        <v>6.6</v>
      </c>
      <c r="U723">
        <v>378295</v>
      </c>
      <c r="V723" s="12">
        <f>W723*1.11098185502045</f>
        <v>35551419.360654399</v>
      </c>
      <c r="W723" s="3">
        <v>32000000</v>
      </c>
      <c r="X723" s="13">
        <f>Y723*1.11098185502045</f>
        <v>112731553.24725978</v>
      </c>
      <c r="Y723" s="3">
        <v>101470202</v>
      </c>
      <c r="Z723" s="13">
        <f>AA723*1.11098185502045</f>
        <v>140029621.72478986</v>
      </c>
      <c r="AA723" s="3">
        <v>126041322</v>
      </c>
      <c r="AB723">
        <v>765</v>
      </c>
    </row>
    <row r="724" spans="1:28" x14ac:dyDescent="0.2">
      <c r="A724" t="s">
        <v>20036</v>
      </c>
      <c r="B724" t="s">
        <v>20037</v>
      </c>
      <c r="C724">
        <v>2010</v>
      </c>
      <c r="D724" t="s">
        <v>20038</v>
      </c>
      <c r="E724" t="s">
        <v>16512</v>
      </c>
      <c r="F724" t="s">
        <v>44031</v>
      </c>
      <c r="G724" t="s">
        <v>44032</v>
      </c>
      <c r="H724">
        <v>118</v>
      </c>
      <c r="I724" t="s">
        <v>25</v>
      </c>
      <c r="J724" t="s">
        <v>26</v>
      </c>
      <c r="M724" t="s">
        <v>122</v>
      </c>
      <c r="N724" t="s">
        <v>20039</v>
      </c>
      <c r="O724" t="s">
        <v>20040</v>
      </c>
      <c r="P724" t="s">
        <v>416</v>
      </c>
      <c r="Q724" t="s">
        <v>20041</v>
      </c>
      <c r="R724" t="s">
        <v>20042</v>
      </c>
      <c r="S724" t="s">
        <v>20043</v>
      </c>
      <c r="T724">
        <v>6.9</v>
      </c>
      <c r="U724">
        <v>288327</v>
      </c>
      <c r="V724" s="12">
        <f>W724*1.18690152988223</f>
        <v>94952122.390578404</v>
      </c>
      <c r="W724" s="3">
        <v>80000000</v>
      </c>
      <c r="X724" s="13">
        <f>Y724*1.18690152988223</f>
        <v>112559876.61357155</v>
      </c>
      <c r="Y724" s="3">
        <v>94835059</v>
      </c>
      <c r="Z724" s="13">
        <f>AA724*1.18690152988223</f>
        <v>186471434.76586258</v>
      </c>
      <c r="AA724" s="3">
        <v>157107755</v>
      </c>
      <c r="AB724">
        <v>656</v>
      </c>
    </row>
    <row r="725" spans="1:28" x14ac:dyDescent="0.2">
      <c r="A725" t="s">
        <v>42253</v>
      </c>
      <c r="B725" t="s">
        <v>42254</v>
      </c>
      <c r="C725">
        <v>2019</v>
      </c>
      <c r="D725" t="s">
        <v>32890</v>
      </c>
      <c r="E725" t="s">
        <v>176</v>
      </c>
      <c r="F725" t="s">
        <v>44033</v>
      </c>
      <c r="G725" t="s">
        <v>44042</v>
      </c>
      <c r="H725">
        <v>129</v>
      </c>
      <c r="I725" t="s">
        <v>5301</v>
      </c>
      <c r="J725" t="s">
        <v>26</v>
      </c>
      <c r="K725" t="s">
        <v>308</v>
      </c>
      <c r="M725" t="s">
        <v>2250</v>
      </c>
      <c r="N725" t="s">
        <v>2250</v>
      </c>
      <c r="O725" t="s">
        <v>42255</v>
      </c>
      <c r="P725" t="s">
        <v>9676</v>
      </c>
      <c r="Q725" t="s">
        <v>42256</v>
      </c>
      <c r="R725" t="s">
        <v>42257</v>
      </c>
      <c r="S725" t="s">
        <v>42258</v>
      </c>
      <c r="T725">
        <v>6.7</v>
      </c>
      <c r="U725">
        <v>197883</v>
      </c>
      <c r="V725" s="12">
        <f>W725*1.01233684194057</f>
        <v>20246736.838811401</v>
      </c>
      <c r="W725" s="3">
        <v>20000000</v>
      </c>
      <c r="X725" s="13">
        <f>Y725*1.01233684194057</f>
        <v>112418455.39745845</v>
      </c>
      <c r="Y725" s="3">
        <v>111048468</v>
      </c>
      <c r="Z725" s="13">
        <f>AA725*1.01233684194057</f>
        <v>250046227.1036157</v>
      </c>
      <c r="AA725" s="3">
        <v>246999039</v>
      </c>
      <c r="AB725">
        <v>1959</v>
      </c>
    </row>
    <row r="726" spans="1:28" x14ac:dyDescent="0.2">
      <c r="A726" t="s">
        <v>4702</v>
      </c>
      <c r="B726" t="s">
        <v>4703</v>
      </c>
      <c r="C726">
        <v>2002</v>
      </c>
      <c r="D726" t="s">
        <v>942</v>
      </c>
      <c r="E726" t="s">
        <v>16512</v>
      </c>
      <c r="F726" t="s">
        <v>44032</v>
      </c>
      <c r="G726" t="s">
        <v>44049</v>
      </c>
      <c r="H726">
        <v>138</v>
      </c>
      <c r="I726" t="s">
        <v>4704</v>
      </c>
      <c r="J726" t="s">
        <v>26</v>
      </c>
      <c r="K726" t="s">
        <v>1793</v>
      </c>
      <c r="L726" t="s">
        <v>27</v>
      </c>
      <c r="M726" t="s">
        <v>2114</v>
      </c>
      <c r="N726" t="s">
        <v>4705</v>
      </c>
      <c r="O726" t="s">
        <v>4706</v>
      </c>
      <c r="P726" t="s">
        <v>1401</v>
      </c>
      <c r="Q726" t="s">
        <v>4707</v>
      </c>
      <c r="R726" t="s">
        <v>4708</v>
      </c>
      <c r="S726" t="s">
        <v>4709</v>
      </c>
      <c r="T726">
        <v>7.2</v>
      </c>
      <c r="U726">
        <v>127888</v>
      </c>
      <c r="V726" s="12">
        <f>W726*1.43863813229572</f>
        <v>107897859.922179</v>
      </c>
      <c r="W726" s="3">
        <v>75000000</v>
      </c>
      <c r="X726" s="13">
        <f>Y726*1.43863813229572</f>
        <v>112390321.11338523</v>
      </c>
      <c r="Y726" s="3">
        <v>78122718</v>
      </c>
      <c r="Z726" s="13">
        <f>AA726*1.43863813229572</f>
        <v>165982752.22937745</v>
      </c>
      <c r="AA726" s="3">
        <v>115374915</v>
      </c>
      <c r="AB726">
        <v>772</v>
      </c>
    </row>
    <row r="727" spans="1:28" x14ac:dyDescent="0.2">
      <c r="A727" t="s">
        <v>409</v>
      </c>
      <c r="B727" t="s">
        <v>410</v>
      </c>
      <c r="C727">
        <v>2001</v>
      </c>
      <c r="D727" t="s">
        <v>411</v>
      </c>
      <c r="E727" t="s">
        <v>44041</v>
      </c>
      <c r="F727" t="s">
        <v>44032</v>
      </c>
      <c r="G727" t="s">
        <v>44042</v>
      </c>
      <c r="H727">
        <v>122</v>
      </c>
      <c r="I727" t="s">
        <v>25</v>
      </c>
      <c r="J727" t="s">
        <v>26</v>
      </c>
      <c r="K727" t="s">
        <v>75</v>
      </c>
      <c r="L727" t="s">
        <v>308</v>
      </c>
      <c r="M727" t="s">
        <v>413</v>
      </c>
      <c r="N727" t="s">
        <v>414</v>
      </c>
      <c r="O727" t="s">
        <v>415</v>
      </c>
      <c r="P727" t="s">
        <v>416</v>
      </c>
      <c r="Q727" t="s">
        <v>417</v>
      </c>
      <c r="R727" t="s">
        <v>418</v>
      </c>
      <c r="S727" t="s">
        <v>419</v>
      </c>
      <c r="T727">
        <v>7.7</v>
      </c>
      <c r="U727">
        <v>381509</v>
      </c>
      <c r="V727" s="12">
        <f>W727*1.46138339920949</f>
        <v>65762252.964427054</v>
      </c>
      <c r="W727" s="3">
        <v>45000000</v>
      </c>
      <c r="X727" s="13">
        <f>Y727*1.46138339920949</f>
        <v>111988596.73956551</v>
      </c>
      <c r="Y727" s="3">
        <v>76631907</v>
      </c>
      <c r="Z727" s="13">
        <f>AA727*1.46138339920949</f>
        <v>153264385.87782648</v>
      </c>
      <c r="AA727" s="3">
        <v>104876233</v>
      </c>
      <c r="AB727">
        <v>712</v>
      </c>
    </row>
    <row r="728" spans="1:28" x14ac:dyDescent="0.2">
      <c r="A728" t="s">
        <v>29095</v>
      </c>
      <c r="B728" t="s">
        <v>29096</v>
      </c>
      <c r="C728">
        <v>2014</v>
      </c>
      <c r="D728" s="1">
        <v>41861</v>
      </c>
      <c r="E728" t="s">
        <v>16512</v>
      </c>
      <c r="F728" t="s">
        <v>44045</v>
      </c>
      <c r="G728" t="s">
        <v>44033</v>
      </c>
      <c r="H728">
        <v>113</v>
      </c>
      <c r="I728" t="s">
        <v>229</v>
      </c>
      <c r="J728" t="s">
        <v>26</v>
      </c>
      <c r="M728" t="s">
        <v>29097</v>
      </c>
      <c r="N728" t="s">
        <v>29098</v>
      </c>
      <c r="O728" t="s">
        <v>29099</v>
      </c>
      <c r="P728" t="s">
        <v>29100</v>
      </c>
      <c r="Q728" t="s">
        <v>29101</v>
      </c>
      <c r="R728" t="s">
        <v>29102</v>
      </c>
      <c r="S728" t="s">
        <v>29103</v>
      </c>
      <c r="T728">
        <v>6.8</v>
      </c>
      <c r="U728">
        <v>408789</v>
      </c>
      <c r="V728" s="12">
        <f>W728*1.09324733035956</f>
        <v>37170409.232225038</v>
      </c>
      <c r="W728" s="3">
        <v>34000000</v>
      </c>
      <c r="X728" s="13">
        <f>Y728*1.09324733035956</f>
        <v>111978986.68593742</v>
      </c>
      <c r="Y728" s="3">
        <v>102427862</v>
      </c>
      <c r="Z728" s="13">
        <f>AA728*1.09324733035956</f>
        <v>380799758.149463</v>
      </c>
      <c r="AA728" s="3">
        <v>348319861</v>
      </c>
      <c r="AB728">
        <v>616</v>
      </c>
    </row>
    <row r="729" spans="1:28" x14ac:dyDescent="0.2">
      <c r="A729" t="s">
        <v>2221</v>
      </c>
      <c r="B729" t="s">
        <v>2222</v>
      </c>
      <c r="C729">
        <v>2002</v>
      </c>
      <c r="D729" t="s">
        <v>2223</v>
      </c>
      <c r="E729" t="s">
        <v>44041</v>
      </c>
      <c r="F729" t="s">
        <v>44032</v>
      </c>
      <c r="H729">
        <v>167</v>
      </c>
      <c r="I729" t="s">
        <v>2224</v>
      </c>
      <c r="J729" t="s">
        <v>26</v>
      </c>
      <c r="K729" t="s">
        <v>2225</v>
      </c>
      <c r="L729" t="s">
        <v>838</v>
      </c>
      <c r="M729" t="s">
        <v>2226</v>
      </c>
      <c r="N729" t="s">
        <v>2227</v>
      </c>
      <c r="O729" t="s">
        <v>2228</v>
      </c>
      <c r="P729" t="s">
        <v>759</v>
      </c>
      <c r="Q729" t="s">
        <v>2229</v>
      </c>
      <c r="R729" t="s">
        <v>2230</v>
      </c>
      <c r="S729" t="s">
        <v>2231</v>
      </c>
      <c r="T729">
        <v>7.5</v>
      </c>
      <c r="U729">
        <v>396984</v>
      </c>
      <c r="V729" s="12">
        <f>W729*1.43863813229572</f>
        <v>143863813.229572</v>
      </c>
      <c r="W729" s="3">
        <v>100000000</v>
      </c>
      <c r="X729" s="13">
        <f>Y729*1.43863813229572</f>
        <v>111943310.35019457</v>
      </c>
      <c r="Y729" s="3">
        <v>77812000</v>
      </c>
      <c r="Z729" s="13">
        <f>AA729*1.43863813229572</f>
        <v>278768513.24482495</v>
      </c>
      <c r="AA729" s="3">
        <v>193772504</v>
      </c>
      <c r="AB729">
        <v>1220</v>
      </c>
    </row>
    <row r="730" spans="1:28" x14ac:dyDescent="0.2">
      <c r="A730" t="s">
        <v>37421</v>
      </c>
      <c r="B730" t="s">
        <v>37422</v>
      </c>
      <c r="C730">
        <v>2019</v>
      </c>
      <c r="D730" t="s">
        <v>37423</v>
      </c>
      <c r="E730" t="s">
        <v>16512</v>
      </c>
      <c r="F730" t="s">
        <v>44031</v>
      </c>
      <c r="G730" t="s">
        <v>44034</v>
      </c>
      <c r="H730">
        <v>132</v>
      </c>
      <c r="I730" t="s">
        <v>37424</v>
      </c>
      <c r="J730" t="s">
        <v>26</v>
      </c>
      <c r="K730" t="s">
        <v>934</v>
      </c>
      <c r="L730" t="s">
        <v>838</v>
      </c>
      <c r="M730" t="s">
        <v>17925</v>
      </c>
      <c r="N730" t="s">
        <v>37425</v>
      </c>
      <c r="O730" t="s">
        <v>37426</v>
      </c>
      <c r="P730" t="s">
        <v>37427</v>
      </c>
      <c r="Q730" t="s">
        <v>37428</v>
      </c>
      <c r="R730" t="s">
        <v>37429</v>
      </c>
      <c r="S730" t="s">
        <v>37430</v>
      </c>
      <c r="T730">
        <v>6</v>
      </c>
      <c r="U730">
        <v>125326</v>
      </c>
      <c r="V730" s="12">
        <f>W730*1.01233684194057</f>
        <v>172097263.12989691</v>
      </c>
      <c r="W730" s="3">
        <v>170000000</v>
      </c>
      <c r="X730" s="13">
        <f>Y730*1.01233684194057</f>
        <v>111863360.73691718</v>
      </c>
      <c r="Y730" s="3">
        <v>110500138</v>
      </c>
      <c r="Z730" s="13">
        <f>AA730*1.01233684194057</f>
        <v>391369562.79670858</v>
      </c>
      <c r="AA730" s="3">
        <v>386600138</v>
      </c>
      <c r="AB730">
        <v>2141</v>
      </c>
    </row>
    <row r="731" spans="1:28" x14ac:dyDescent="0.2">
      <c r="A731" t="s">
        <v>27270</v>
      </c>
      <c r="B731" t="s">
        <v>27271</v>
      </c>
      <c r="C731">
        <v>2016</v>
      </c>
      <c r="D731" s="1">
        <v>42591</v>
      </c>
      <c r="E731" t="s">
        <v>16512</v>
      </c>
      <c r="F731" t="s">
        <v>44031</v>
      </c>
      <c r="G731" t="s">
        <v>44033</v>
      </c>
      <c r="H731">
        <v>120</v>
      </c>
      <c r="I731" t="s">
        <v>25</v>
      </c>
      <c r="J731" t="s">
        <v>26</v>
      </c>
      <c r="K731" t="s">
        <v>209</v>
      </c>
      <c r="M731" t="s">
        <v>1398</v>
      </c>
      <c r="N731" t="s">
        <v>27272</v>
      </c>
      <c r="O731" t="s">
        <v>27273</v>
      </c>
      <c r="P731" t="s">
        <v>24814</v>
      </c>
      <c r="Q731" t="s">
        <v>27274</v>
      </c>
      <c r="R731" t="s">
        <v>27275</v>
      </c>
      <c r="S731" t="s">
        <v>27276</v>
      </c>
      <c r="T731">
        <v>5.2</v>
      </c>
      <c r="U731">
        <v>163982</v>
      </c>
      <c r="V731" s="12">
        <f>W731*1.07834771485832</f>
        <v>177927372.95162281</v>
      </c>
      <c r="W731" s="3">
        <v>165000000</v>
      </c>
      <c r="X731" s="13">
        <f>Y731*1.07834771485832</f>
        <v>111225405.10879301</v>
      </c>
      <c r="Y731" s="3">
        <v>103144286</v>
      </c>
      <c r="Z731" s="13">
        <f>AA731*1.07834771485832</f>
        <v>420212624.12881839</v>
      </c>
      <c r="AA731" s="3">
        <v>389681935</v>
      </c>
      <c r="AB731">
        <v>894</v>
      </c>
    </row>
    <row r="732" spans="1:28" hidden="1" x14ac:dyDescent="0.2">
      <c r="A732" t="s">
        <v>9324</v>
      </c>
      <c r="B732" t="s">
        <v>9325</v>
      </c>
      <c r="C732">
        <v>2003</v>
      </c>
      <c r="D732" t="s">
        <v>5264</v>
      </c>
      <c r="E732" t="s">
        <v>16512</v>
      </c>
      <c r="F732" t="s">
        <v>44044</v>
      </c>
      <c r="G732" t="s">
        <v>44032</v>
      </c>
      <c r="H732">
        <v>157</v>
      </c>
      <c r="I732" t="s">
        <v>943</v>
      </c>
      <c r="J732" t="s">
        <v>944</v>
      </c>
      <c r="M732" t="s">
        <v>9326</v>
      </c>
      <c r="N732" t="s">
        <v>9326</v>
      </c>
      <c r="O732" t="s">
        <v>9327</v>
      </c>
      <c r="P732" t="s">
        <v>5671</v>
      </c>
      <c r="Q732" t="s">
        <v>9328</v>
      </c>
      <c r="R732" t="s">
        <v>9329</v>
      </c>
      <c r="S732" t="s">
        <v>9330</v>
      </c>
      <c r="T732">
        <v>7.8</v>
      </c>
      <c r="U732">
        <v>15333</v>
      </c>
      <c r="W732"/>
      <c r="X732"/>
      <c r="Y732"/>
      <c r="Z732"/>
      <c r="AA732">
        <v>1875477</v>
      </c>
      <c r="AB732">
        <v>16</v>
      </c>
    </row>
    <row r="733" spans="1:28" x14ac:dyDescent="0.2">
      <c r="A733" t="s">
        <v>18996</v>
      </c>
      <c r="B733" t="s">
        <v>18997</v>
      </c>
      <c r="C733">
        <v>2010</v>
      </c>
      <c r="D733" s="1">
        <v>40636</v>
      </c>
      <c r="E733" t="s">
        <v>44035</v>
      </c>
      <c r="F733" t="s">
        <v>44032</v>
      </c>
      <c r="G733" t="s">
        <v>44050</v>
      </c>
      <c r="H733">
        <v>116</v>
      </c>
      <c r="I733" t="s">
        <v>25</v>
      </c>
      <c r="J733" t="s">
        <v>26</v>
      </c>
      <c r="M733" t="s">
        <v>8238</v>
      </c>
      <c r="N733" t="s">
        <v>18998</v>
      </c>
      <c r="O733" t="s">
        <v>18999</v>
      </c>
      <c r="P733" t="s">
        <v>333</v>
      </c>
      <c r="Q733" t="s">
        <v>19000</v>
      </c>
      <c r="R733" t="s">
        <v>127</v>
      </c>
      <c r="S733" t="s">
        <v>128</v>
      </c>
      <c r="T733">
        <v>7.8</v>
      </c>
      <c r="U733">
        <v>334145</v>
      </c>
      <c r="V733" s="12">
        <f>W733*1.18690152988223</f>
        <v>29672538.24705575</v>
      </c>
      <c r="W733" s="3">
        <v>25000000</v>
      </c>
      <c r="X733" s="13">
        <f>Y733*1.18690152988223</f>
        <v>111114171.20509849</v>
      </c>
      <c r="Y733" s="3">
        <v>93617009</v>
      </c>
      <c r="Z733" s="13">
        <f>AA733*1.18690152988223</f>
        <v>153336840.06291476</v>
      </c>
      <c r="AA733" s="3">
        <v>129190869</v>
      </c>
      <c r="AB733">
        <v>447</v>
      </c>
    </row>
    <row r="734" spans="1:28" x14ac:dyDescent="0.2">
      <c r="A734" t="s">
        <v>13929</v>
      </c>
      <c r="B734" t="s">
        <v>13930</v>
      </c>
      <c r="C734">
        <v>2014</v>
      </c>
      <c r="D734" s="1">
        <v>41892</v>
      </c>
      <c r="E734" t="s">
        <v>16512</v>
      </c>
      <c r="F734" t="s">
        <v>44044</v>
      </c>
      <c r="G734" t="s">
        <v>44042</v>
      </c>
      <c r="H734">
        <v>132</v>
      </c>
      <c r="I734" t="s">
        <v>25</v>
      </c>
      <c r="J734" t="s">
        <v>26</v>
      </c>
      <c r="K734" t="s">
        <v>75</v>
      </c>
      <c r="L734" t="s">
        <v>308</v>
      </c>
      <c r="M734" t="s">
        <v>413</v>
      </c>
      <c r="N734" t="s">
        <v>13931</v>
      </c>
      <c r="O734" t="s">
        <v>13932</v>
      </c>
      <c r="P734" t="s">
        <v>416</v>
      </c>
      <c r="Q734" t="s">
        <v>13933</v>
      </c>
      <c r="R734" t="s">
        <v>13934</v>
      </c>
      <c r="S734" t="s">
        <v>13935</v>
      </c>
      <c r="T734">
        <v>7.2</v>
      </c>
      <c r="U734">
        <v>325508</v>
      </c>
      <c r="V734" s="12">
        <f>W734*1.09324733035956</f>
        <v>60128603.169775799</v>
      </c>
      <c r="W734" s="3">
        <v>55000000</v>
      </c>
      <c r="X734" s="13">
        <f>Y734*1.09324733035956</f>
        <v>110998208.26793593</v>
      </c>
      <c r="Y734" s="3">
        <v>101530738</v>
      </c>
      <c r="Z734" s="13">
        <f>AA734*1.09324733035956</f>
        <v>210265065.86458397</v>
      </c>
      <c r="AA734" s="3">
        <v>192330738</v>
      </c>
      <c r="AB734">
        <v>619</v>
      </c>
    </row>
    <row r="735" spans="1:28" x14ac:dyDescent="0.2">
      <c r="A735" t="s">
        <v>7297</v>
      </c>
      <c r="B735" t="s">
        <v>7298</v>
      </c>
      <c r="C735">
        <v>2004</v>
      </c>
      <c r="D735" t="s">
        <v>6543</v>
      </c>
      <c r="E735" t="s">
        <v>176</v>
      </c>
      <c r="F735" t="s">
        <v>44036</v>
      </c>
      <c r="H735">
        <v>123</v>
      </c>
      <c r="I735" t="s">
        <v>25</v>
      </c>
      <c r="J735" t="s">
        <v>26</v>
      </c>
      <c r="M735" t="s">
        <v>3487</v>
      </c>
      <c r="N735" t="s">
        <v>7299</v>
      </c>
      <c r="O735" t="s">
        <v>7300</v>
      </c>
      <c r="P735" t="s">
        <v>7301</v>
      </c>
      <c r="Q735" t="s">
        <v>7302</v>
      </c>
      <c r="R735" t="s">
        <v>7303</v>
      </c>
      <c r="S735" t="s">
        <v>7304</v>
      </c>
      <c r="T735">
        <v>7.8</v>
      </c>
      <c r="U735">
        <v>508136</v>
      </c>
      <c r="V735" s="12">
        <f>W735*1.37009528851244</f>
        <v>39732763.366860762</v>
      </c>
      <c r="W735" s="3">
        <v>29000000</v>
      </c>
      <c r="X735" s="13">
        <f>Y735*1.37009528851244</f>
        <v>110980166.72978821</v>
      </c>
      <c r="Y735" s="3">
        <v>81001787</v>
      </c>
      <c r="Z735" s="13">
        <f>AA735*1.37009528851244</f>
        <v>158770471.44915295</v>
      </c>
      <c r="AA735" s="3">
        <v>115882795</v>
      </c>
      <c r="AB735">
        <v>1266</v>
      </c>
    </row>
    <row r="736" spans="1:28" x14ac:dyDescent="0.2">
      <c r="A736" t="s">
        <v>39385</v>
      </c>
      <c r="B736" t="s">
        <v>39386</v>
      </c>
      <c r="C736">
        <v>2017</v>
      </c>
      <c r="D736" t="s">
        <v>39387</v>
      </c>
      <c r="E736" t="s">
        <v>1045</v>
      </c>
      <c r="F736" t="s">
        <v>44057</v>
      </c>
      <c r="H736">
        <v>93</v>
      </c>
      <c r="I736" t="s">
        <v>25</v>
      </c>
      <c r="J736" t="s">
        <v>26</v>
      </c>
      <c r="K736" t="s">
        <v>39388</v>
      </c>
      <c r="M736" t="s">
        <v>34422</v>
      </c>
      <c r="N736" t="s">
        <v>39389</v>
      </c>
      <c r="O736" t="s">
        <v>39390</v>
      </c>
      <c r="P736" t="s">
        <v>24796</v>
      </c>
      <c r="Q736" t="s">
        <v>35008</v>
      </c>
      <c r="R736" t="s">
        <v>39391</v>
      </c>
      <c r="S736" t="s">
        <v>39392</v>
      </c>
      <c r="T736">
        <v>5.8</v>
      </c>
      <c r="U736">
        <v>54010</v>
      </c>
      <c r="V736" s="12">
        <f>W736*1.05585427545692</f>
        <v>47513442.395561397</v>
      </c>
      <c r="W736" s="3">
        <v>45000000</v>
      </c>
      <c r="X736" s="13">
        <f>Y736*1.05585427545692</f>
        <v>110756505.53537053</v>
      </c>
      <c r="Y736" s="3">
        <v>104897530</v>
      </c>
      <c r="Z736" s="13">
        <f>AA736*1.05585427545692</f>
        <v>195755746.93943802</v>
      </c>
      <c r="AA736" s="3">
        <v>185400345</v>
      </c>
      <c r="AB736">
        <v>178</v>
      </c>
    </row>
    <row r="737" spans="1:28" x14ac:dyDescent="0.2">
      <c r="A737" t="s">
        <v>30396</v>
      </c>
      <c r="B737" t="s">
        <v>30397</v>
      </c>
      <c r="C737">
        <v>2014</v>
      </c>
      <c r="D737" s="1">
        <v>41916</v>
      </c>
      <c r="E737" t="s">
        <v>16512</v>
      </c>
      <c r="F737" t="s">
        <v>44031</v>
      </c>
      <c r="G737" t="s">
        <v>44032</v>
      </c>
      <c r="H737">
        <v>138</v>
      </c>
      <c r="I737" t="s">
        <v>25</v>
      </c>
      <c r="J737" t="s">
        <v>26</v>
      </c>
      <c r="M737" t="s">
        <v>1131</v>
      </c>
      <c r="N737" t="s">
        <v>30398</v>
      </c>
      <c r="O737" t="s">
        <v>30399</v>
      </c>
      <c r="P737" t="s">
        <v>1008</v>
      </c>
      <c r="Q737" t="s">
        <v>30400</v>
      </c>
      <c r="R737" t="s">
        <v>30401</v>
      </c>
      <c r="S737" t="s">
        <v>30402</v>
      </c>
      <c r="T737">
        <v>5.7</v>
      </c>
      <c r="U737">
        <v>240005</v>
      </c>
      <c r="V737" s="12">
        <f>W737*1.09324733035956</f>
        <v>136655916.294945</v>
      </c>
      <c r="W737" s="3">
        <v>125000000</v>
      </c>
      <c r="X737" s="13">
        <f>Y737*1.09324733035956</f>
        <v>110636677.93527001</v>
      </c>
      <c r="Y737" s="3">
        <v>101200044</v>
      </c>
      <c r="Z737" s="13">
        <f>AA737*1.09324733035956</f>
        <v>392694489.16803652</v>
      </c>
      <c r="AA737" s="3">
        <v>359200044</v>
      </c>
      <c r="AB737">
        <v>1401</v>
      </c>
    </row>
    <row r="738" spans="1:28" hidden="1" x14ac:dyDescent="0.2">
      <c r="A738" t="s">
        <v>9374</v>
      </c>
      <c r="B738" t="s">
        <v>9375</v>
      </c>
      <c r="C738">
        <v>2003</v>
      </c>
      <c r="D738" t="s">
        <v>5847</v>
      </c>
      <c r="E738" t="s">
        <v>16512</v>
      </c>
      <c r="F738" t="s">
        <v>44032</v>
      </c>
      <c r="G738" t="s">
        <v>44036</v>
      </c>
      <c r="H738">
        <v>132</v>
      </c>
      <c r="I738" t="s">
        <v>943</v>
      </c>
      <c r="J738" t="s">
        <v>944</v>
      </c>
      <c r="M738" t="s">
        <v>9376</v>
      </c>
      <c r="N738" t="s">
        <v>9377</v>
      </c>
      <c r="O738" t="s">
        <v>9378</v>
      </c>
      <c r="P738" t="s">
        <v>9379</v>
      </c>
      <c r="Q738" t="s">
        <v>9380</v>
      </c>
      <c r="R738" t="s">
        <v>9381</v>
      </c>
      <c r="S738" t="s">
        <v>9382</v>
      </c>
      <c r="T738">
        <v>7.1</v>
      </c>
      <c r="U738">
        <v>15973</v>
      </c>
      <c r="W738" t="s">
        <v>9383</v>
      </c>
      <c r="X738"/>
      <c r="Y738"/>
      <c r="Z738"/>
      <c r="AA738">
        <v>2663172</v>
      </c>
      <c r="AB738">
        <v>50</v>
      </c>
    </row>
    <row r="739" spans="1:28" hidden="1" x14ac:dyDescent="0.2">
      <c r="A739" t="s">
        <v>9384</v>
      </c>
      <c r="B739" t="s">
        <v>9385</v>
      </c>
      <c r="C739">
        <v>2003</v>
      </c>
      <c r="D739" s="1">
        <v>37967</v>
      </c>
      <c r="E739" t="s">
        <v>16512</v>
      </c>
      <c r="F739" t="s">
        <v>44044</v>
      </c>
      <c r="G739" t="s">
        <v>44032</v>
      </c>
      <c r="H739">
        <v>118</v>
      </c>
      <c r="I739" t="s">
        <v>50</v>
      </c>
      <c r="J739" t="s">
        <v>51</v>
      </c>
      <c r="K739" t="s">
        <v>209</v>
      </c>
      <c r="M739" t="s">
        <v>7654</v>
      </c>
      <c r="N739" t="s">
        <v>7655</v>
      </c>
      <c r="O739" t="s">
        <v>9386</v>
      </c>
      <c r="P739" t="s">
        <v>2092</v>
      </c>
      <c r="Q739" t="s">
        <v>2092</v>
      </c>
      <c r="R739" t="s">
        <v>9387</v>
      </c>
      <c r="S739" t="s">
        <v>9388</v>
      </c>
      <c r="T739">
        <v>6.9</v>
      </c>
      <c r="U739">
        <v>12228</v>
      </c>
      <c r="W739"/>
      <c r="X739"/>
      <c r="Y739"/>
      <c r="Z739"/>
      <c r="AA739">
        <v>4468597</v>
      </c>
      <c r="AB739">
        <v>27</v>
      </c>
    </row>
    <row r="740" spans="1:28" x14ac:dyDescent="0.2">
      <c r="A740" t="s">
        <v>35609</v>
      </c>
      <c r="B740" t="s">
        <v>35610</v>
      </c>
      <c r="C740">
        <v>2016</v>
      </c>
      <c r="D740" t="s">
        <v>29771</v>
      </c>
      <c r="E740" t="s">
        <v>3496</v>
      </c>
      <c r="F740" t="s">
        <v>44045</v>
      </c>
      <c r="G740" t="s">
        <v>44042</v>
      </c>
      <c r="H740">
        <v>134</v>
      </c>
      <c r="I740" t="s">
        <v>9587</v>
      </c>
      <c r="J740" t="s">
        <v>26</v>
      </c>
      <c r="M740" t="s">
        <v>10263</v>
      </c>
      <c r="N740" t="s">
        <v>25369</v>
      </c>
      <c r="O740" t="s">
        <v>35611</v>
      </c>
      <c r="P740" t="s">
        <v>12226</v>
      </c>
      <c r="Q740" t="s">
        <v>35612</v>
      </c>
      <c r="R740" t="s">
        <v>35613</v>
      </c>
      <c r="S740" t="s">
        <v>35614</v>
      </c>
      <c r="T740">
        <v>7.3</v>
      </c>
      <c r="U740">
        <v>218066</v>
      </c>
      <c r="V740" s="12">
        <f>W740*1.07834771485832</f>
        <v>43133908.594332799</v>
      </c>
      <c r="W740" s="3">
        <v>40000000</v>
      </c>
      <c r="X740" s="13">
        <f>Y740*1.07834771485832</f>
        <v>110498298.96831377</v>
      </c>
      <c r="Y740" s="3">
        <v>102470008</v>
      </c>
      <c r="Z740" s="13">
        <f>AA740*1.07834771485832</f>
        <v>345494863.14731765</v>
      </c>
      <c r="AA740" s="3">
        <v>320392818</v>
      </c>
      <c r="AB740">
        <v>553</v>
      </c>
    </row>
    <row r="741" spans="1:28" hidden="1" x14ac:dyDescent="0.2">
      <c r="A741" t="s">
        <v>9397</v>
      </c>
      <c r="B741" t="s">
        <v>9398</v>
      </c>
      <c r="C741">
        <v>2003</v>
      </c>
      <c r="D741" s="1">
        <v>38297</v>
      </c>
      <c r="E741" t="s">
        <v>176</v>
      </c>
      <c r="F741" t="s">
        <v>44036</v>
      </c>
      <c r="H741">
        <v>103</v>
      </c>
      <c r="I741" t="s">
        <v>9399</v>
      </c>
      <c r="J741" t="s">
        <v>3179</v>
      </c>
      <c r="M741" t="s">
        <v>3661</v>
      </c>
      <c r="N741" t="s">
        <v>3661</v>
      </c>
      <c r="O741" t="s">
        <v>9400</v>
      </c>
      <c r="P741" t="s">
        <v>9401</v>
      </c>
      <c r="Q741" t="s">
        <v>9402</v>
      </c>
      <c r="R741" t="s">
        <v>9403</v>
      </c>
      <c r="S741" t="s">
        <v>9404</v>
      </c>
      <c r="T741">
        <v>8</v>
      </c>
      <c r="U741">
        <v>75616</v>
      </c>
      <c r="W741"/>
      <c r="X741"/>
      <c r="Y741">
        <v>2380788</v>
      </c>
      <c r="Z741"/>
      <c r="AA741">
        <v>10991329</v>
      </c>
      <c r="AB741">
        <v>188</v>
      </c>
    </row>
    <row r="742" spans="1:28" x14ac:dyDescent="0.2">
      <c r="A742" t="s">
        <v>10358</v>
      </c>
      <c r="B742" t="s">
        <v>10359</v>
      </c>
      <c r="C742">
        <v>2005</v>
      </c>
      <c r="D742" t="s">
        <v>8229</v>
      </c>
      <c r="E742" t="s">
        <v>176</v>
      </c>
      <c r="F742" t="s">
        <v>44036</v>
      </c>
      <c r="H742">
        <v>134</v>
      </c>
      <c r="I742" t="s">
        <v>433</v>
      </c>
      <c r="J742" t="s">
        <v>26</v>
      </c>
      <c r="K742" t="s">
        <v>308</v>
      </c>
      <c r="M742" t="s">
        <v>1466</v>
      </c>
      <c r="N742" t="s">
        <v>10360</v>
      </c>
      <c r="O742" t="s">
        <v>10361</v>
      </c>
      <c r="P742" t="s">
        <v>1248</v>
      </c>
      <c r="Q742" t="s">
        <v>10362</v>
      </c>
      <c r="R742" t="s">
        <v>10363</v>
      </c>
      <c r="S742" t="s">
        <v>10364</v>
      </c>
      <c r="T742">
        <v>7.7</v>
      </c>
      <c r="U742">
        <v>317082</v>
      </c>
      <c r="V742" s="12">
        <f>W742*1.32519713261649</f>
        <v>18552759.856630858</v>
      </c>
      <c r="W742" s="3">
        <v>14000000</v>
      </c>
      <c r="X742" s="13">
        <f>Y742*1.32519713261649</f>
        <v>110049353.9588891</v>
      </c>
      <c r="Y742" s="3">
        <v>83043761</v>
      </c>
      <c r="Z742" s="13">
        <f>AA742*1.32519713261649</f>
        <v>235968257.6525811</v>
      </c>
      <c r="AA742" s="3">
        <v>178062759</v>
      </c>
      <c r="AB742">
        <v>2347</v>
      </c>
    </row>
    <row r="743" spans="1:28" x14ac:dyDescent="0.2">
      <c r="A743" t="s">
        <v>774</v>
      </c>
      <c r="B743" t="s">
        <v>775</v>
      </c>
      <c r="C743">
        <v>2000</v>
      </c>
      <c r="D743" t="s">
        <v>392</v>
      </c>
      <c r="E743" t="s">
        <v>16512</v>
      </c>
      <c r="F743" t="s">
        <v>44046</v>
      </c>
      <c r="G743" t="s">
        <v>44033</v>
      </c>
      <c r="H743">
        <v>112</v>
      </c>
      <c r="I743" t="s">
        <v>97</v>
      </c>
      <c r="J743" t="s">
        <v>26</v>
      </c>
      <c r="M743" t="s">
        <v>776</v>
      </c>
      <c r="N743" t="s">
        <v>777</v>
      </c>
      <c r="O743" t="s">
        <v>778</v>
      </c>
      <c r="P743" t="s">
        <v>779</v>
      </c>
      <c r="Q743" t="s">
        <v>780</v>
      </c>
      <c r="R743" t="s">
        <v>781</v>
      </c>
      <c r="S743" t="s">
        <v>782</v>
      </c>
      <c r="T743">
        <v>5.8</v>
      </c>
      <c r="U743">
        <v>121916</v>
      </c>
      <c r="V743" s="12">
        <f>W743*1.5029674796748</f>
        <v>142781910.56910601</v>
      </c>
      <c r="W743" s="3">
        <v>95000000</v>
      </c>
      <c r="X743" s="13">
        <f>Y743*1.5029674796748</f>
        <v>110031257.22845553</v>
      </c>
      <c r="Y743" s="3">
        <v>73209340</v>
      </c>
      <c r="Z743" s="13">
        <f>AA743*1.5029674796748</f>
        <v>285884637.06158602</v>
      </c>
      <c r="AA743" s="3">
        <v>190213455</v>
      </c>
      <c r="AB743">
        <v>663</v>
      </c>
    </row>
    <row r="744" spans="1:28" hidden="1" x14ac:dyDescent="0.2">
      <c r="A744" t="s">
        <v>9426</v>
      </c>
      <c r="B744" t="s">
        <v>9427</v>
      </c>
      <c r="C744">
        <v>2003</v>
      </c>
      <c r="D744" t="s">
        <v>848</v>
      </c>
      <c r="E744" t="s">
        <v>1045</v>
      </c>
      <c r="F744" t="s">
        <v>44032</v>
      </c>
      <c r="G744" t="s">
        <v>44053</v>
      </c>
      <c r="H744">
        <v>156</v>
      </c>
      <c r="I744" t="s">
        <v>943</v>
      </c>
      <c r="J744" t="s">
        <v>944</v>
      </c>
      <c r="M744" t="s">
        <v>9428</v>
      </c>
      <c r="N744" t="s">
        <v>9429</v>
      </c>
      <c r="O744" t="s">
        <v>9430</v>
      </c>
      <c r="P744" t="s">
        <v>9431</v>
      </c>
      <c r="Q744" t="s">
        <v>9432</v>
      </c>
      <c r="R744" t="s">
        <v>9433</v>
      </c>
      <c r="S744" t="s">
        <v>9434</v>
      </c>
      <c r="T744">
        <v>8.1</v>
      </c>
      <c r="U744">
        <v>72025</v>
      </c>
      <c r="W744"/>
      <c r="X744"/>
      <c r="Y744">
        <v>48772</v>
      </c>
      <c r="Z744"/>
      <c r="AA744">
        <v>3137716</v>
      </c>
      <c r="AB744">
        <v>84</v>
      </c>
    </row>
    <row r="745" spans="1:28" x14ac:dyDescent="0.2">
      <c r="A745" t="s">
        <v>9155</v>
      </c>
      <c r="B745" t="s">
        <v>9156</v>
      </c>
      <c r="C745">
        <v>2004</v>
      </c>
      <c r="D745" t="s">
        <v>3206</v>
      </c>
      <c r="E745" t="s">
        <v>16512</v>
      </c>
      <c r="F745" t="s">
        <v>44031</v>
      </c>
      <c r="G745" t="s">
        <v>44046</v>
      </c>
      <c r="H745">
        <v>101</v>
      </c>
      <c r="I745" t="s">
        <v>9157</v>
      </c>
      <c r="J745" t="s">
        <v>26</v>
      </c>
      <c r="K745" t="s">
        <v>64</v>
      </c>
      <c r="M745" t="s">
        <v>167</v>
      </c>
      <c r="N745" t="s">
        <v>9158</v>
      </c>
      <c r="O745" t="s">
        <v>9159</v>
      </c>
      <c r="P745" t="s">
        <v>9160</v>
      </c>
      <c r="Q745" t="s">
        <v>9161</v>
      </c>
      <c r="R745" t="s">
        <v>9162</v>
      </c>
      <c r="S745" t="s">
        <v>9163</v>
      </c>
      <c r="T745">
        <v>5.6</v>
      </c>
      <c r="U745">
        <v>181945</v>
      </c>
      <c r="V745" s="12">
        <f>W745*1.37009528851244</f>
        <v>82205717.310746402</v>
      </c>
      <c r="W745" s="3">
        <v>60000000</v>
      </c>
      <c r="X745" s="13">
        <f>Y745*1.37009528851244</f>
        <v>109994306.44436735</v>
      </c>
      <c r="Y745" s="3">
        <v>80282231</v>
      </c>
      <c r="Z745" s="13">
        <f>AA745*1.37009528851244</f>
        <v>243092020.06347266</v>
      </c>
      <c r="AA745" s="3">
        <v>177427090</v>
      </c>
      <c r="AB745">
        <v>1351</v>
      </c>
    </row>
    <row r="746" spans="1:28" x14ac:dyDescent="0.2">
      <c r="A746" t="s">
        <v>32684</v>
      </c>
      <c r="B746" t="s">
        <v>32685</v>
      </c>
      <c r="C746">
        <v>2013</v>
      </c>
      <c r="D746" t="s">
        <v>16693</v>
      </c>
      <c r="E746" t="s">
        <v>16512</v>
      </c>
      <c r="F746" t="s">
        <v>44042</v>
      </c>
      <c r="H746">
        <v>119</v>
      </c>
      <c r="I746" t="s">
        <v>25</v>
      </c>
      <c r="J746" t="s">
        <v>26</v>
      </c>
      <c r="K746" t="s">
        <v>3179</v>
      </c>
      <c r="M746" t="s">
        <v>413</v>
      </c>
      <c r="N746" t="s">
        <v>32686</v>
      </c>
      <c r="O746" t="s">
        <v>32687</v>
      </c>
      <c r="P746" t="s">
        <v>2296</v>
      </c>
      <c r="Q746" t="s">
        <v>32688</v>
      </c>
      <c r="R746" t="s">
        <v>32689</v>
      </c>
      <c r="S746" t="s">
        <v>32690</v>
      </c>
      <c r="T746">
        <v>6.5</v>
      </c>
      <c r="U746">
        <v>252764</v>
      </c>
      <c r="V746" s="12">
        <f>W746*1.11098185502045</f>
        <v>77768729.851431504</v>
      </c>
      <c r="W746" s="3">
        <v>70000000</v>
      </c>
      <c r="X746" s="13">
        <f>Y746*1.11098185502045</f>
        <v>109904591.03628522</v>
      </c>
      <c r="Y746" s="3">
        <v>98925640</v>
      </c>
      <c r="Z746" s="13">
        <f>AA746*1.11098185502045</f>
        <v>189167103.76168486</v>
      </c>
      <c r="AA746" s="3">
        <v>170270201</v>
      </c>
      <c r="AB746">
        <v>798</v>
      </c>
    </row>
    <row r="747" spans="1:28" hidden="1" x14ac:dyDescent="0.2">
      <c r="A747" t="s">
        <v>9453</v>
      </c>
      <c r="B747" t="s">
        <v>9454</v>
      </c>
      <c r="C747">
        <v>2006</v>
      </c>
      <c r="D747" s="1">
        <v>38902</v>
      </c>
      <c r="E747" t="s">
        <v>16512</v>
      </c>
      <c r="F747" t="s">
        <v>44032</v>
      </c>
      <c r="G747" t="s">
        <v>44036</v>
      </c>
      <c r="H747">
        <v>125</v>
      </c>
      <c r="I747" t="s">
        <v>9455</v>
      </c>
      <c r="J747" t="s">
        <v>26</v>
      </c>
      <c r="M747" t="s">
        <v>3170</v>
      </c>
      <c r="N747" t="s">
        <v>9456</v>
      </c>
      <c r="O747" t="s">
        <v>9457</v>
      </c>
      <c r="P747" t="s">
        <v>9458</v>
      </c>
      <c r="Q747" t="s">
        <v>9459</v>
      </c>
      <c r="R747" t="s">
        <v>9460</v>
      </c>
      <c r="S747" t="s">
        <v>9461</v>
      </c>
      <c r="T747">
        <v>6.8</v>
      </c>
      <c r="U747">
        <v>50035</v>
      </c>
      <c r="W747"/>
      <c r="X747"/>
      <c r="Y747">
        <v>14734633</v>
      </c>
      <c r="Z747"/>
      <c r="AA747">
        <v>28047963</v>
      </c>
      <c r="AB747">
        <v>330</v>
      </c>
    </row>
    <row r="748" spans="1:28" x14ac:dyDescent="0.2">
      <c r="A748" t="s">
        <v>9141</v>
      </c>
      <c r="B748" t="s">
        <v>9142</v>
      </c>
      <c r="C748">
        <v>2005</v>
      </c>
      <c r="D748" s="1">
        <v>38543</v>
      </c>
      <c r="E748" t="s">
        <v>1045</v>
      </c>
      <c r="F748" t="s">
        <v>44036</v>
      </c>
      <c r="H748">
        <v>101</v>
      </c>
      <c r="I748" t="s">
        <v>97</v>
      </c>
      <c r="J748" t="s">
        <v>26</v>
      </c>
      <c r="M748" t="s">
        <v>3436</v>
      </c>
      <c r="N748" t="s">
        <v>9143</v>
      </c>
      <c r="O748" t="s">
        <v>9144</v>
      </c>
      <c r="P748" t="s">
        <v>1958</v>
      </c>
      <c r="Q748" t="s">
        <v>9145</v>
      </c>
      <c r="R748" t="s">
        <v>9146</v>
      </c>
      <c r="S748" t="s">
        <v>9147</v>
      </c>
      <c r="T748">
        <v>5.6</v>
      </c>
      <c r="U748">
        <v>55526</v>
      </c>
      <c r="V748" s="12">
        <f>W748*1.32519713261649</f>
        <v>56983476.702509068</v>
      </c>
      <c r="W748" s="3">
        <v>43000000</v>
      </c>
      <c r="X748" s="13">
        <f>Y748*1.32519713261649</f>
        <v>109900322.28935505</v>
      </c>
      <c r="Y748" s="3">
        <v>82931301</v>
      </c>
      <c r="Z748" s="13">
        <f>AA748*1.32519713261649</f>
        <v>206011603.98462406</v>
      </c>
      <c r="AA748" s="3">
        <v>155457327</v>
      </c>
      <c r="AB748">
        <v>250</v>
      </c>
    </row>
    <row r="749" spans="1:28" x14ac:dyDescent="0.2">
      <c r="A749" t="s">
        <v>40729</v>
      </c>
      <c r="B749" t="s">
        <v>40730</v>
      </c>
      <c r="C749">
        <v>2017</v>
      </c>
      <c r="D749" t="s">
        <v>26174</v>
      </c>
      <c r="E749" t="s">
        <v>1045</v>
      </c>
      <c r="H749">
        <v>100</v>
      </c>
      <c r="I749" t="s">
        <v>25</v>
      </c>
      <c r="J749" t="s">
        <v>26</v>
      </c>
      <c r="K749" t="s">
        <v>308</v>
      </c>
      <c r="M749" t="s">
        <v>21238</v>
      </c>
      <c r="N749" t="s">
        <v>17269</v>
      </c>
      <c r="O749" t="s">
        <v>40731</v>
      </c>
      <c r="P749" t="s">
        <v>6745</v>
      </c>
      <c r="Q749" t="s">
        <v>26041</v>
      </c>
      <c r="R749" t="s">
        <v>40732</v>
      </c>
      <c r="S749" t="s">
        <v>40733</v>
      </c>
      <c r="T749">
        <v>6</v>
      </c>
      <c r="U749">
        <v>59328</v>
      </c>
      <c r="V749" s="12">
        <f>W749*1.05585427545692</f>
        <v>72853945.006527483</v>
      </c>
      <c r="W749" s="3">
        <v>69000000</v>
      </c>
      <c r="X749" s="13">
        <f>Y749*1.05585427545692</f>
        <v>109839932.16495197</v>
      </c>
      <c r="Y749" s="3">
        <v>104029443</v>
      </c>
      <c r="Z749" s="13">
        <f>AA749*1.05585427545692</f>
        <v>190701198.30687028</v>
      </c>
      <c r="AA749" s="3">
        <v>180613180</v>
      </c>
      <c r="AB749">
        <v>229</v>
      </c>
    </row>
    <row r="750" spans="1:28" x14ac:dyDescent="0.2">
      <c r="A750" t="s">
        <v>9012</v>
      </c>
      <c r="B750" t="s">
        <v>9013</v>
      </c>
      <c r="C750">
        <v>2005</v>
      </c>
      <c r="D750" s="1">
        <v>38445</v>
      </c>
      <c r="E750" t="s">
        <v>44043</v>
      </c>
      <c r="F750" t="s">
        <v>44038</v>
      </c>
      <c r="G750" t="s">
        <v>44040</v>
      </c>
      <c r="H750">
        <v>95</v>
      </c>
      <c r="I750" t="s">
        <v>433</v>
      </c>
      <c r="J750" t="s">
        <v>26</v>
      </c>
      <c r="M750" t="s">
        <v>578</v>
      </c>
      <c r="N750" t="s">
        <v>9014</v>
      </c>
      <c r="O750" t="s">
        <v>9015</v>
      </c>
      <c r="P750" t="s">
        <v>1590</v>
      </c>
      <c r="Q750" t="s">
        <v>9016</v>
      </c>
      <c r="R750" t="s">
        <v>9017</v>
      </c>
      <c r="S750" t="s">
        <v>9018</v>
      </c>
      <c r="T750">
        <v>4.7</v>
      </c>
      <c r="U750">
        <v>28859</v>
      </c>
      <c r="V750" s="12">
        <f>W750*1.32519713261649</f>
        <v>42406308.243727677</v>
      </c>
      <c r="W750" s="3">
        <v>32000000</v>
      </c>
      <c r="X750" s="13">
        <f>Y750*1.32519713261649</f>
        <v>109559875.17039448</v>
      </c>
      <c r="Y750" s="3">
        <v>82674398</v>
      </c>
      <c r="Z750" s="13">
        <f>AA750*1.32519713261649</f>
        <v>129761531.43724039</v>
      </c>
      <c r="AA750" s="3">
        <v>97918663</v>
      </c>
      <c r="AB750">
        <v>164</v>
      </c>
    </row>
    <row r="751" spans="1:28" x14ac:dyDescent="0.2">
      <c r="A751" t="s">
        <v>27313</v>
      </c>
      <c r="B751" t="s">
        <v>27314</v>
      </c>
      <c r="C751">
        <v>2014</v>
      </c>
      <c r="D751" t="s">
        <v>27315</v>
      </c>
      <c r="E751" t="s">
        <v>16512</v>
      </c>
      <c r="F751" t="s">
        <v>44031</v>
      </c>
      <c r="G751" t="s">
        <v>44033</v>
      </c>
      <c r="H751">
        <v>113</v>
      </c>
      <c r="I751" t="s">
        <v>433</v>
      </c>
      <c r="J751" t="s">
        <v>26</v>
      </c>
      <c r="M751" t="s">
        <v>3833</v>
      </c>
      <c r="N751" t="s">
        <v>27316</v>
      </c>
      <c r="O751" t="s">
        <v>27317</v>
      </c>
      <c r="P751" t="s">
        <v>160</v>
      </c>
      <c r="Q751" t="s">
        <v>27318</v>
      </c>
      <c r="R751" t="s">
        <v>27319</v>
      </c>
      <c r="S751" t="s">
        <v>27320</v>
      </c>
      <c r="T751">
        <v>7.9</v>
      </c>
      <c r="U751">
        <v>586141</v>
      </c>
      <c r="V751" s="12">
        <f>W751*1.09324733035956</f>
        <v>194598024.80400169</v>
      </c>
      <c r="W751" s="3">
        <v>178000000</v>
      </c>
      <c r="X751" s="13">
        <f>Y751*1.09324733035956</f>
        <v>109550221.85732664</v>
      </c>
      <c r="Y751" s="3">
        <v>100206256</v>
      </c>
      <c r="Z751" s="13">
        <f>AA751*1.09324733035956</f>
        <v>405093238.91007829</v>
      </c>
      <c r="AA751" s="3">
        <v>370541256</v>
      </c>
      <c r="AB751">
        <v>975</v>
      </c>
    </row>
    <row r="752" spans="1:28" x14ac:dyDescent="0.2">
      <c r="A752" t="s">
        <v>36135</v>
      </c>
      <c r="B752" t="s">
        <v>36136</v>
      </c>
      <c r="C752">
        <v>2019</v>
      </c>
      <c r="D752" s="1">
        <v>44075</v>
      </c>
      <c r="E752" t="s">
        <v>176</v>
      </c>
      <c r="F752" t="s">
        <v>44036</v>
      </c>
      <c r="H752">
        <v>135</v>
      </c>
      <c r="I752" t="s">
        <v>25</v>
      </c>
      <c r="J752" t="s">
        <v>26</v>
      </c>
      <c r="K752" t="s">
        <v>27</v>
      </c>
      <c r="M752" t="s">
        <v>22777</v>
      </c>
      <c r="N752" t="s">
        <v>36137</v>
      </c>
      <c r="O752" t="s">
        <v>36138</v>
      </c>
      <c r="P752" t="s">
        <v>16467</v>
      </c>
      <c r="Q752" t="s">
        <v>36139</v>
      </c>
      <c r="R752" t="s">
        <v>36140</v>
      </c>
      <c r="S752" t="s">
        <v>36141</v>
      </c>
      <c r="T752">
        <v>7.8</v>
      </c>
      <c r="U752">
        <v>122387</v>
      </c>
      <c r="V752" s="12">
        <f>W752*1.01233684194057</f>
        <v>40493473.677622803</v>
      </c>
      <c r="W752" s="3">
        <v>40000000</v>
      </c>
      <c r="X752" s="13">
        <f>Y752*1.01233684194057</f>
        <v>109434841.59070174</v>
      </c>
      <c r="Y752" s="3">
        <v>108101214</v>
      </c>
      <c r="Z752" s="13">
        <f>AA752*1.01233684194057</f>
        <v>219273388.9412536</v>
      </c>
      <c r="AA752" s="3">
        <v>216601214</v>
      </c>
      <c r="AB752">
        <v>897</v>
      </c>
    </row>
    <row r="753" spans="1:28" x14ac:dyDescent="0.2">
      <c r="A753" t="s">
        <v>13607</v>
      </c>
      <c r="B753" t="s">
        <v>13608</v>
      </c>
      <c r="C753">
        <v>2005</v>
      </c>
      <c r="D753" t="s">
        <v>8038</v>
      </c>
      <c r="E753" t="s">
        <v>44043</v>
      </c>
      <c r="F753" t="s">
        <v>44038</v>
      </c>
      <c r="G753" t="s">
        <v>44040</v>
      </c>
      <c r="H753">
        <v>94</v>
      </c>
      <c r="I753" t="s">
        <v>433</v>
      </c>
      <c r="J753" t="s">
        <v>26</v>
      </c>
      <c r="M753" t="s">
        <v>1955</v>
      </c>
      <c r="N753" t="s">
        <v>13609</v>
      </c>
      <c r="O753" t="s">
        <v>13610</v>
      </c>
      <c r="P753" t="s">
        <v>6012</v>
      </c>
      <c r="Q753" t="s">
        <v>13611</v>
      </c>
      <c r="R753" t="s">
        <v>13612</v>
      </c>
      <c r="S753" t="s">
        <v>13613</v>
      </c>
      <c r="T753">
        <v>5.5</v>
      </c>
      <c r="U753">
        <v>53650</v>
      </c>
      <c r="V753" s="12">
        <f>W753*1.32519713261649</f>
        <v>79511827.956989393</v>
      </c>
      <c r="W753" s="3">
        <v>60000000</v>
      </c>
      <c r="X753" s="13">
        <f>Y753*1.32519713261649</f>
        <v>109423081.69638014</v>
      </c>
      <c r="Y753" s="3">
        <v>82571173</v>
      </c>
      <c r="Z753" s="13">
        <f>AA753*1.32519713261649</f>
        <v>172480460.31053796</v>
      </c>
      <c r="AA753" s="3">
        <v>130154568</v>
      </c>
      <c r="AB753">
        <v>138</v>
      </c>
    </row>
    <row r="754" spans="1:28" hidden="1" x14ac:dyDescent="0.2">
      <c r="A754" t="s">
        <v>9516</v>
      </c>
      <c r="B754" t="s">
        <v>9517</v>
      </c>
      <c r="C754">
        <v>2004</v>
      </c>
      <c r="D754" s="1">
        <v>38992</v>
      </c>
      <c r="E754" t="s">
        <v>44035</v>
      </c>
      <c r="F754" t="s">
        <v>44032</v>
      </c>
      <c r="G754" t="s">
        <v>44049</v>
      </c>
      <c r="H754">
        <v>114</v>
      </c>
      <c r="I754" t="s">
        <v>9518</v>
      </c>
      <c r="J754" t="s">
        <v>26</v>
      </c>
      <c r="M754" t="s">
        <v>9519</v>
      </c>
      <c r="N754" t="s">
        <v>9520</v>
      </c>
      <c r="O754" t="s">
        <v>9521</v>
      </c>
      <c r="P754" t="s">
        <v>125</v>
      </c>
      <c r="Q754" t="s">
        <v>9522</v>
      </c>
      <c r="R754" t="s">
        <v>9523</v>
      </c>
      <c r="S754" t="s">
        <v>9524</v>
      </c>
      <c r="T754">
        <v>6.3</v>
      </c>
      <c r="U754">
        <v>34374</v>
      </c>
      <c r="W754"/>
      <c r="X754"/>
      <c r="Y754">
        <v>4835065</v>
      </c>
      <c r="Z754"/>
      <c r="AA754">
        <v>10852064</v>
      </c>
      <c r="AB754">
        <v>265</v>
      </c>
    </row>
    <row r="755" spans="1:28" x14ac:dyDescent="0.2">
      <c r="A755" t="s">
        <v>17634</v>
      </c>
      <c r="B755" t="s">
        <v>17635</v>
      </c>
      <c r="C755">
        <v>2010</v>
      </c>
      <c r="D755" s="1">
        <v>40400</v>
      </c>
      <c r="E755" t="s">
        <v>44041</v>
      </c>
      <c r="F755" t="s">
        <v>44032</v>
      </c>
      <c r="G755" t="s">
        <v>44042</v>
      </c>
      <c r="H755">
        <v>125</v>
      </c>
      <c r="I755" t="s">
        <v>25</v>
      </c>
      <c r="J755" t="s">
        <v>26</v>
      </c>
      <c r="M755" t="s">
        <v>1278</v>
      </c>
      <c r="N755" t="s">
        <v>17636</v>
      </c>
      <c r="O755" t="s">
        <v>17637</v>
      </c>
      <c r="P755" t="s">
        <v>1278</v>
      </c>
      <c r="Q755" t="s">
        <v>17638</v>
      </c>
      <c r="R755" t="s">
        <v>17639</v>
      </c>
      <c r="S755" t="s">
        <v>17640</v>
      </c>
      <c r="T755">
        <v>7.5</v>
      </c>
      <c r="U755">
        <v>344976</v>
      </c>
      <c r="V755" s="12">
        <f>W755*1.18690152988223</f>
        <v>43915356.605642512</v>
      </c>
      <c r="W755" s="3">
        <v>37000000</v>
      </c>
      <c r="X755" s="13">
        <f>Y755*1.18690152988223</f>
        <v>109416015.40192409</v>
      </c>
      <c r="Y755" s="3">
        <v>92186262</v>
      </c>
      <c r="Z755" s="13">
        <f>AA755*1.18690152988223</f>
        <v>182813856.46024844</v>
      </c>
      <c r="AA755" s="3">
        <v>154026136</v>
      </c>
      <c r="AB755">
        <v>510</v>
      </c>
    </row>
    <row r="756" spans="1:28" x14ac:dyDescent="0.2">
      <c r="A756" t="s">
        <v>10836</v>
      </c>
      <c r="B756" t="s">
        <v>10837</v>
      </c>
      <c r="C756">
        <v>2006</v>
      </c>
      <c r="D756" s="1">
        <v>38910</v>
      </c>
      <c r="E756" t="s">
        <v>44037</v>
      </c>
      <c r="F756" t="s">
        <v>44031</v>
      </c>
      <c r="G756" t="s">
        <v>44038</v>
      </c>
      <c r="H756">
        <v>86</v>
      </c>
      <c r="I756" t="s">
        <v>25</v>
      </c>
      <c r="J756" t="s">
        <v>26</v>
      </c>
      <c r="M756" t="s">
        <v>10838</v>
      </c>
      <c r="N756" t="s">
        <v>10839</v>
      </c>
      <c r="O756" t="s">
        <v>10840</v>
      </c>
      <c r="P756" t="s">
        <v>690</v>
      </c>
      <c r="Q756" t="s">
        <v>10841</v>
      </c>
      <c r="R756" t="s">
        <v>10842</v>
      </c>
      <c r="S756" t="s">
        <v>10843</v>
      </c>
      <c r="T756">
        <v>6.1</v>
      </c>
      <c r="U756">
        <v>84628</v>
      </c>
      <c r="V756" s="12">
        <f>W756*1.28378472222222</f>
        <v>109121701.3888887</v>
      </c>
      <c r="W756" s="3">
        <v>85000000</v>
      </c>
      <c r="X756" s="13">
        <f>Y756*1.28378472222222</f>
        <v>109256831.2849651</v>
      </c>
      <c r="Y756" s="3">
        <v>85105259</v>
      </c>
      <c r="Z756" s="13">
        <f>AA756*1.28378472222222</f>
        <v>257798978.38183984</v>
      </c>
      <c r="AA756" s="3">
        <v>200811689</v>
      </c>
      <c r="AB756">
        <v>115</v>
      </c>
    </row>
    <row r="757" spans="1:28" hidden="1" x14ac:dyDescent="0.2">
      <c r="A757" t="s">
        <v>9540</v>
      </c>
      <c r="B757" t="s">
        <v>9541</v>
      </c>
      <c r="C757">
        <v>2005</v>
      </c>
      <c r="D757" s="1">
        <v>38631</v>
      </c>
      <c r="E757" t="s">
        <v>16512</v>
      </c>
      <c r="F757" t="s">
        <v>44032</v>
      </c>
      <c r="G757" t="s">
        <v>44042</v>
      </c>
      <c r="H757">
        <v>181</v>
      </c>
      <c r="I757" t="s">
        <v>943</v>
      </c>
      <c r="J757" t="s">
        <v>2402</v>
      </c>
      <c r="M757" t="s">
        <v>5439</v>
      </c>
      <c r="N757" t="s">
        <v>9542</v>
      </c>
      <c r="O757" t="s">
        <v>9543</v>
      </c>
      <c r="P757" t="s">
        <v>9544</v>
      </c>
      <c r="Q757" t="s">
        <v>9545</v>
      </c>
      <c r="R757" t="s">
        <v>9546</v>
      </c>
      <c r="S757" t="s">
        <v>9547</v>
      </c>
      <c r="T757">
        <v>8.1999999999999993</v>
      </c>
      <c r="U757">
        <v>13769</v>
      </c>
      <c r="W757" t="s">
        <v>9548</v>
      </c>
      <c r="X757"/>
      <c r="Y757"/>
      <c r="Z757"/>
      <c r="AA757"/>
      <c r="AB757">
        <v>66</v>
      </c>
    </row>
    <row r="758" spans="1:28" x14ac:dyDescent="0.2">
      <c r="A758" t="s">
        <v>5933</v>
      </c>
      <c r="B758" t="s">
        <v>5934</v>
      </c>
      <c r="C758">
        <v>2002</v>
      </c>
      <c r="D758" s="1">
        <v>37932</v>
      </c>
      <c r="E758" t="s">
        <v>1045</v>
      </c>
      <c r="F758" t="s">
        <v>44032</v>
      </c>
      <c r="H758">
        <v>102</v>
      </c>
      <c r="I758" t="s">
        <v>25</v>
      </c>
      <c r="J758" t="s">
        <v>26</v>
      </c>
      <c r="M758" t="s">
        <v>98</v>
      </c>
      <c r="N758" t="s">
        <v>5935</v>
      </c>
      <c r="O758" t="s">
        <v>5936</v>
      </c>
      <c r="P758" t="s">
        <v>1590</v>
      </c>
      <c r="Q758" t="s">
        <v>5937</v>
      </c>
      <c r="R758" t="s">
        <v>5938</v>
      </c>
      <c r="S758" t="s">
        <v>5939</v>
      </c>
      <c r="T758">
        <v>6.3</v>
      </c>
      <c r="U758">
        <v>29018</v>
      </c>
      <c r="V758" s="12">
        <f>W758*1.43863813229572</f>
        <v>17263657.58754864</v>
      </c>
      <c r="W758" s="3">
        <v>12000000</v>
      </c>
      <c r="X758" s="13">
        <f>Y758*1.43863813229572</f>
        <v>109023025.99863814</v>
      </c>
      <c r="Y758" s="3">
        <v>75782105</v>
      </c>
      <c r="Z758" s="13">
        <f>AA758*1.43863813229572</f>
        <v>110867099.69073932</v>
      </c>
      <c r="AA758" s="3">
        <v>77063924</v>
      </c>
      <c r="AB758">
        <v>153</v>
      </c>
    </row>
    <row r="759" spans="1:28" hidden="1" x14ac:dyDescent="0.2">
      <c r="A759" t="s">
        <v>9558</v>
      </c>
      <c r="B759" t="s">
        <v>9559</v>
      </c>
      <c r="C759">
        <v>2016</v>
      </c>
      <c r="D759" t="s">
        <v>9560</v>
      </c>
      <c r="E759" t="s">
        <v>44041</v>
      </c>
      <c r="F759" t="s">
        <v>44032</v>
      </c>
      <c r="H759">
        <v>108</v>
      </c>
      <c r="I759" t="s">
        <v>4212</v>
      </c>
      <c r="J759" t="s">
        <v>26</v>
      </c>
      <c r="K759" t="s">
        <v>975</v>
      </c>
      <c r="M759" t="s">
        <v>242</v>
      </c>
      <c r="N759" t="s">
        <v>9561</v>
      </c>
      <c r="O759" t="s">
        <v>9562</v>
      </c>
      <c r="P759" t="s">
        <v>242</v>
      </c>
      <c r="Q759" t="s">
        <v>9563</v>
      </c>
      <c r="R759" t="s">
        <v>9564</v>
      </c>
      <c r="S759" t="s">
        <v>9565</v>
      </c>
      <c r="T759">
        <v>6.1</v>
      </c>
      <c r="U759">
        <v>14802</v>
      </c>
      <c r="W759"/>
      <c r="X759"/>
      <c r="Y759">
        <v>544098</v>
      </c>
      <c r="Z759"/>
      <c r="AA759">
        <v>2063436</v>
      </c>
      <c r="AB759">
        <v>62</v>
      </c>
    </row>
    <row r="760" spans="1:28" x14ac:dyDescent="0.2">
      <c r="A760" t="s">
        <v>18923</v>
      </c>
      <c r="B760" t="s">
        <v>18924</v>
      </c>
      <c r="C760">
        <v>2008</v>
      </c>
      <c r="D760" t="s">
        <v>15359</v>
      </c>
      <c r="E760" t="s">
        <v>1045</v>
      </c>
      <c r="F760" t="s">
        <v>44032</v>
      </c>
      <c r="G760" t="s">
        <v>44040</v>
      </c>
      <c r="H760">
        <v>112</v>
      </c>
      <c r="I760" t="s">
        <v>25</v>
      </c>
      <c r="J760" t="s">
        <v>26</v>
      </c>
      <c r="M760" t="s">
        <v>18925</v>
      </c>
      <c r="N760" t="s">
        <v>18926</v>
      </c>
      <c r="O760" t="s">
        <v>18927</v>
      </c>
      <c r="P760" t="s">
        <v>18928</v>
      </c>
      <c r="Q760" t="s">
        <v>18929</v>
      </c>
      <c r="R760" t="s">
        <v>18930</v>
      </c>
      <c r="S760" t="s">
        <v>18931</v>
      </c>
      <c r="T760">
        <v>4.8</v>
      </c>
      <c r="U760">
        <v>56762</v>
      </c>
      <c r="V760" s="12">
        <f>W760*1.20207800169993</f>
        <v>13222858.018699229</v>
      </c>
      <c r="W760" s="3">
        <v>11000000</v>
      </c>
      <c r="X760" s="13">
        <f>Y760*1.20207800169993</f>
        <v>108859481.82039267</v>
      </c>
      <c r="Y760" s="3">
        <v>90559416</v>
      </c>
      <c r="Z760" s="13">
        <f>AA760*1.20207800169993</f>
        <v>304016558.09973389</v>
      </c>
      <c r="AA760" s="3">
        <v>252909177</v>
      </c>
      <c r="AB760">
        <v>189</v>
      </c>
    </row>
    <row r="761" spans="1:28" hidden="1" x14ac:dyDescent="0.2">
      <c r="A761" t="s">
        <v>9574</v>
      </c>
      <c r="B761" t="s">
        <v>9575</v>
      </c>
      <c r="C761">
        <v>2003</v>
      </c>
      <c r="D761" t="s">
        <v>3989</v>
      </c>
      <c r="E761" t="s">
        <v>176</v>
      </c>
      <c r="H761">
        <v>110</v>
      </c>
      <c r="I761" t="s">
        <v>9576</v>
      </c>
      <c r="J761" t="s">
        <v>75</v>
      </c>
      <c r="M761" t="s">
        <v>9577</v>
      </c>
      <c r="N761" t="s">
        <v>9578</v>
      </c>
      <c r="O761" t="s">
        <v>9579</v>
      </c>
      <c r="P761" t="s">
        <v>9580</v>
      </c>
      <c r="Q761" t="s">
        <v>9581</v>
      </c>
      <c r="R761" t="s">
        <v>9582</v>
      </c>
      <c r="S761" t="s">
        <v>9583</v>
      </c>
      <c r="T761">
        <v>8</v>
      </c>
      <c r="U761">
        <v>41348</v>
      </c>
      <c r="W761"/>
      <c r="X761"/>
      <c r="Y761">
        <v>504256</v>
      </c>
      <c r="Z761"/>
      <c r="AA761">
        <v>8482993</v>
      </c>
      <c r="AB761">
        <v>194</v>
      </c>
    </row>
    <row r="762" spans="1:28" x14ac:dyDescent="0.2">
      <c r="A762" t="s">
        <v>4133</v>
      </c>
      <c r="B762" t="s">
        <v>4134</v>
      </c>
      <c r="C762">
        <v>2002</v>
      </c>
      <c r="D762" t="s">
        <v>727</v>
      </c>
      <c r="E762" t="s">
        <v>176</v>
      </c>
      <c r="F762" t="s">
        <v>44040</v>
      </c>
      <c r="G762" t="s">
        <v>44050</v>
      </c>
      <c r="H762">
        <v>127</v>
      </c>
      <c r="I762" t="s">
        <v>25</v>
      </c>
      <c r="J762" t="s">
        <v>26</v>
      </c>
      <c r="M762" t="s">
        <v>4135</v>
      </c>
      <c r="N762" t="s">
        <v>1150</v>
      </c>
      <c r="O762" t="s">
        <v>4136</v>
      </c>
      <c r="P762" t="s">
        <v>1348</v>
      </c>
      <c r="Q762" t="s">
        <v>4137</v>
      </c>
      <c r="R762" t="s">
        <v>4138</v>
      </c>
      <c r="S762" t="s">
        <v>4139</v>
      </c>
      <c r="T762">
        <v>6.9</v>
      </c>
      <c r="U762">
        <v>31721</v>
      </c>
      <c r="V762" s="12">
        <f>W762*1.43863813229572</f>
        <v>31650038.910505839</v>
      </c>
      <c r="W762" s="3">
        <v>22000000</v>
      </c>
      <c r="X762" s="13">
        <f>Y762*1.43863813229572</f>
        <v>108761146.38350196</v>
      </c>
      <c r="Y762" s="3">
        <v>75600072</v>
      </c>
      <c r="Z762" s="13">
        <f>AA762*1.43863813229572</f>
        <v>116088799.35801558</v>
      </c>
      <c r="AA762" s="3">
        <v>80693537</v>
      </c>
      <c r="AB762">
        <v>177</v>
      </c>
    </row>
    <row r="763" spans="1:28" x14ac:dyDescent="0.2">
      <c r="A763" t="s">
        <v>36493</v>
      </c>
      <c r="B763" t="s">
        <v>36494</v>
      </c>
      <c r="C763">
        <v>2017</v>
      </c>
      <c r="D763" t="s">
        <v>26174</v>
      </c>
      <c r="E763" t="s">
        <v>44041</v>
      </c>
      <c r="F763" t="s">
        <v>44032</v>
      </c>
      <c r="G763" t="s">
        <v>44045</v>
      </c>
      <c r="H763">
        <v>114</v>
      </c>
      <c r="I763" t="s">
        <v>36495</v>
      </c>
      <c r="J763" t="s">
        <v>26</v>
      </c>
      <c r="K763" t="s">
        <v>27</v>
      </c>
      <c r="L763" t="s">
        <v>307</v>
      </c>
      <c r="M763" t="s">
        <v>16832</v>
      </c>
      <c r="N763" t="s">
        <v>36496</v>
      </c>
      <c r="O763" t="s">
        <v>36497</v>
      </c>
      <c r="P763" t="s">
        <v>36498</v>
      </c>
      <c r="Q763" t="s">
        <v>36499</v>
      </c>
      <c r="R763" t="s">
        <v>36500</v>
      </c>
      <c r="S763" t="s">
        <v>36501</v>
      </c>
      <c r="T763">
        <v>6.5</v>
      </c>
      <c r="U763">
        <v>203262</v>
      </c>
      <c r="V763" s="12">
        <f>W763*1.05585427545692</f>
        <v>58071985.1501306</v>
      </c>
      <c r="W763" s="3">
        <v>55000000</v>
      </c>
      <c r="X763" s="13">
        <f>Y763*1.05585427545692</f>
        <v>108569845.05700482</v>
      </c>
      <c r="Y763" s="3">
        <v>102826543</v>
      </c>
      <c r="Z763" s="13">
        <f>AA763*1.05585427545692</f>
        <v>372494630.28198874</v>
      </c>
      <c r="AA763" s="3">
        <v>352789811</v>
      </c>
      <c r="AB763">
        <v>890</v>
      </c>
    </row>
    <row r="764" spans="1:28" hidden="1" x14ac:dyDescent="0.2">
      <c r="A764" t="s">
        <v>9600</v>
      </c>
      <c r="B764" t="s">
        <v>9601</v>
      </c>
      <c r="C764">
        <v>2004</v>
      </c>
      <c r="D764" t="s">
        <v>7894</v>
      </c>
      <c r="E764" t="s">
        <v>176</v>
      </c>
      <c r="F764" t="s">
        <v>44057</v>
      </c>
      <c r="G764" t="s">
        <v>44036</v>
      </c>
      <c r="H764">
        <v>104</v>
      </c>
      <c r="I764" t="s">
        <v>1561</v>
      </c>
      <c r="J764" t="s">
        <v>26</v>
      </c>
      <c r="K764" t="s">
        <v>307</v>
      </c>
      <c r="L764" t="s">
        <v>4240</v>
      </c>
      <c r="M764" t="s">
        <v>9602</v>
      </c>
      <c r="N764" t="s">
        <v>9603</v>
      </c>
      <c r="O764" t="s">
        <v>9604</v>
      </c>
      <c r="P764" t="s">
        <v>9605</v>
      </c>
      <c r="Q764" t="s">
        <v>9606</v>
      </c>
      <c r="R764" t="s">
        <v>9607</v>
      </c>
      <c r="S764" t="s">
        <v>9608</v>
      </c>
      <c r="T764">
        <v>7</v>
      </c>
      <c r="U764">
        <v>10578</v>
      </c>
      <c r="W764"/>
      <c r="X764"/>
      <c r="Y764">
        <v>6765081</v>
      </c>
      <c r="Z764"/>
      <c r="AA764">
        <v>20421130</v>
      </c>
      <c r="AB764">
        <v>125</v>
      </c>
    </row>
    <row r="765" spans="1:28" x14ac:dyDescent="0.2">
      <c r="A765" t="s">
        <v>13659</v>
      </c>
      <c r="B765" t="s">
        <v>13660</v>
      </c>
      <c r="C765">
        <v>2006</v>
      </c>
      <c r="D765" t="s">
        <v>13028</v>
      </c>
      <c r="E765" t="s">
        <v>44043</v>
      </c>
      <c r="F765" t="s">
        <v>44038</v>
      </c>
      <c r="G765" t="s">
        <v>44040</v>
      </c>
      <c r="H765">
        <v>97</v>
      </c>
      <c r="I765" t="s">
        <v>433</v>
      </c>
      <c r="J765" t="s">
        <v>26</v>
      </c>
      <c r="M765" t="s">
        <v>5973</v>
      </c>
      <c r="N765" t="s">
        <v>11121</v>
      </c>
      <c r="O765" t="s">
        <v>13661</v>
      </c>
      <c r="P765" t="s">
        <v>3190</v>
      </c>
      <c r="Q765" t="s">
        <v>5976</v>
      </c>
      <c r="R765" t="s">
        <v>13662</v>
      </c>
      <c r="S765" t="s">
        <v>13663</v>
      </c>
      <c r="T765">
        <v>4.7</v>
      </c>
      <c r="U765">
        <v>31639</v>
      </c>
      <c r="V765" s="12">
        <f>W765*1.28378472222222</f>
        <v>15405416.66666664</v>
      </c>
      <c r="W765" s="3">
        <v>12000000</v>
      </c>
      <c r="X765" s="13">
        <f>Y765*1.28378472222222</f>
        <v>108479965.64951371</v>
      </c>
      <c r="Y765" s="3">
        <v>84500122</v>
      </c>
      <c r="Z765" s="13">
        <f>AA765*1.28378472222222</f>
        <v>142202422.73284698</v>
      </c>
      <c r="AA765" s="3">
        <v>110768122</v>
      </c>
      <c r="AB765">
        <v>116</v>
      </c>
    </row>
    <row r="766" spans="1:28" x14ac:dyDescent="0.2">
      <c r="A766" t="s">
        <v>34124</v>
      </c>
      <c r="B766" t="s">
        <v>34125</v>
      </c>
      <c r="C766">
        <v>2016</v>
      </c>
      <c r="D766" t="s">
        <v>23518</v>
      </c>
      <c r="E766" t="s">
        <v>176</v>
      </c>
      <c r="F766" t="s">
        <v>44045</v>
      </c>
      <c r="G766" t="s">
        <v>44033</v>
      </c>
      <c r="H766">
        <v>116</v>
      </c>
      <c r="I766" t="s">
        <v>433</v>
      </c>
      <c r="J766" t="s">
        <v>26</v>
      </c>
      <c r="K766" t="s">
        <v>75</v>
      </c>
      <c r="L766" t="s">
        <v>209</v>
      </c>
      <c r="M766" t="s">
        <v>22056</v>
      </c>
      <c r="N766" t="s">
        <v>34126</v>
      </c>
      <c r="O766" t="s">
        <v>34127</v>
      </c>
      <c r="P766" t="s">
        <v>14232</v>
      </c>
      <c r="Q766" t="s">
        <v>34128</v>
      </c>
      <c r="R766" t="s">
        <v>34129</v>
      </c>
      <c r="S766" t="s">
        <v>34130</v>
      </c>
      <c r="T766">
        <v>7.9</v>
      </c>
      <c r="U766">
        <v>575657</v>
      </c>
      <c r="V766" s="12">
        <f>W766*1.07834771485832</f>
        <v>50682342.59834104</v>
      </c>
      <c r="W766" s="3">
        <v>47000000</v>
      </c>
      <c r="X766" s="13">
        <f>Y766*1.07834771485832</f>
        <v>108423699.22847702</v>
      </c>
      <c r="Y766" s="3">
        <v>100546139</v>
      </c>
      <c r="Z766" s="13">
        <f>AA766*1.07834771485832</f>
        <v>219323185.60227895</v>
      </c>
      <c r="AA766" s="3">
        <v>203388186</v>
      </c>
      <c r="AB766">
        <v>1875</v>
      </c>
    </row>
    <row r="767" spans="1:28" x14ac:dyDescent="0.2">
      <c r="A767" t="s">
        <v>804</v>
      </c>
      <c r="B767" t="s">
        <v>805</v>
      </c>
      <c r="C767">
        <v>2001</v>
      </c>
      <c r="D767" t="s">
        <v>806</v>
      </c>
      <c r="E767" t="s">
        <v>176</v>
      </c>
      <c r="F767" t="s">
        <v>44042</v>
      </c>
      <c r="H767">
        <v>104</v>
      </c>
      <c r="I767" t="s">
        <v>786</v>
      </c>
      <c r="J767" t="s">
        <v>26</v>
      </c>
      <c r="K767" t="s">
        <v>75</v>
      </c>
      <c r="M767" t="s">
        <v>808</v>
      </c>
      <c r="N767" t="s">
        <v>809</v>
      </c>
      <c r="O767" t="s">
        <v>810</v>
      </c>
      <c r="P767" t="s">
        <v>811</v>
      </c>
      <c r="Q767" t="s">
        <v>812</v>
      </c>
      <c r="R767" t="s">
        <v>813</v>
      </c>
      <c r="S767" t="s">
        <v>814</v>
      </c>
      <c r="T767">
        <v>6.4</v>
      </c>
      <c r="U767">
        <v>74947</v>
      </c>
      <c r="V767" s="12">
        <f>W767*1.46138339920949</f>
        <v>87683003.952569395</v>
      </c>
      <c r="W767" s="3">
        <v>60000000</v>
      </c>
      <c r="X767" s="13">
        <f>Y767*1.46138339920949</f>
        <v>108256613.72735207</v>
      </c>
      <c r="Y767" s="3">
        <v>74078174</v>
      </c>
      <c r="Z767" s="13">
        <f>AA767*1.46138339920949</f>
        <v>153706202.99814269</v>
      </c>
      <c r="AA767" s="3">
        <v>105178561</v>
      </c>
      <c r="AB767">
        <v>351</v>
      </c>
    </row>
    <row r="768" spans="1:28" x14ac:dyDescent="0.2">
      <c r="A768" t="s">
        <v>29104</v>
      </c>
      <c r="B768" t="s">
        <v>29105</v>
      </c>
      <c r="C768">
        <v>2012</v>
      </c>
      <c r="D768" s="1">
        <v>41457</v>
      </c>
      <c r="E768" t="s">
        <v>176</v>
      </c>
      <c r="F768" t="s">
        <v>44049</v>
      </c>
      <c r="G768" t="s">
        <v>44042</v>
      </c>
      <c r="H768">
        <v>157</v>
      </c>
      <c r="I768" t="s">
        <v>4309</v>
      </c>
      <c r="J768" t="s">
        <v>26</v>
      </c>
      <c r="K768" t="s">
        <v>361</v>
      </c>
      <c r="L768" t="s">
        <v>1494</v>
      </c>
      <c r="M768" t="s">
        <v>4249</v>
      </c>
      <c r="N768" t="s">
        <v>18198</v>
      </c>
      <c r="O768" t="s">
        <v>29106</v>
      </c>
      <c r="P768" t="s">
        <v>17586</v>
      </c>
      <c r="Q768" t="s">
        <v>29107</v>
      </c>
      <c r="R768" t="s">
        <v>29108</v>
      </c>
      <c r="S768" t="s">
        <v>29109</v>
      </c>
      <c r="T768">
        <v>7.4</v>
      </c>
      <c r="U768">
        <v>266498</v>
      </c>
      <c r="V768" s="12">
        <f>W768*1.12725506764114</f>
        <v>45090202.705645598</v>
      </c>
      <c r="W768" s="3">
        <v>40000000</v>
      </c>
      <c r="X768" s="13">
        <f>Y768*1.12725506764114</f>
        <v>107901662.18923834</v>
      </c>
      <c r="Y768" s="3">
        <v>95720716</v>
      </c>
      <c r="Z768" s="13">
        <f>AA768*1.12725506764114</f>
        <v>149722825.19872463</v>
      </c>
      <c r="AA768" s="3">
        <v>132820716</v>
      </c>
      <c r="AB768">
        <v>712</v>
      </c>
    </row>
    <row r="769" spans="1:28" x14ac:dyDescent="0.2">
      <c r="A769" t="s">
        <v>24221</v>
      </c>
      <c r="B769" t="s">
        <v>13454</v>
      </c>
      <c r="C769">
        <v>2016</v>
      </c>
      <c r="D769" t="s">
        <v>24222</v>
      </c>
      <c r="E769" t="s">
        <v>176</v>
      </c>
      <c r="F769" t="s">
        <v>44036</v>
      </c>
      <c r="G769" t="s">
        <v>44033</v>
      </c>
      <c r="H769">
        <v>116</v>
      </c>
      <c r="I769" t="s">
        <v>360</v>
      </c>
      <c r="J769" t="s">
        <v>26</v>
      </c>
      <c r="K769" t="s">
        <v>308</v>
      </c>
      <c r="L769" t="s">
        <v>934</v>
      </c>
      <c r="M769" t="s">
        <v>24223</v>
      </c>
      <c r="N769" t="s">
        <v>24224</v>
      </c>
      <c r="O769" t="s">
        <v>24225</v>
      </c>
      <c r="P769" t="s">
        <v>24226</v>
      </c>
      <c r="Q769" t="s">
        <v>24227</v>
      </c>
      <c r="R769" t="s">
        <v>24228</v>
      </c>
      <c r="S769" t="s">
        <v>24229</v>
      </c>
      <c r="T769">
        <v>7</v>
      </c>
      <c r="U769">
        <v>340493</v>
      </c>
      <c r="V769" s="12">
        <f>W769*1.07834771485832</f>
        <v>118618248.63441521</v>
      </c>
      <c r="W769" s="3">
        <v>110000000</v>
      </c>
      <c r="X769" s="13">
        <f>Y769*1.07834771485832</f>
        <v>107850622.1188927</v>
      </c>
      <c r="Y769" s="3">
        <v>100014699</v>
      </c>
      <c r="Z769" s="13">
        <f>AA769*1.07834771485832</f>
        <v>326894803.58186322</v>
      </c>
      <c r="AA769" s="3">
        <v>303144152</v>
      </c>
      <c r="AB769">
        <v>1186</v>
      </c>
    </row>
    <row r="770" spans="1:28" hidden="1" x14ac:dyDescent="0.2">
      <c r="A770" t="s">
        <v>9643</v>
      </c>
      <c r="B770" t="s">
        <v>9644</v>
      </c>
      <c r="C770">
        <v>2004</v>
      </c>
      <c r="D770" s="1">
        <v>38419</v>
      </c>
      <c r="E770" t="s">
        <v>176</v>
      </c>
      <c r="F770" t="s">
        <v>44045</v>
      </c>
      <c r="G770" t="s">
        <v>44033</v>
      </c>
      <c r="H770">
        <v>97</v>
      </c>
      <c r="I770" t="s">
        <v>1983</v>
      </c>
      <c r="J770" t="s">
        <v>26</v>
      </c>
      <c r="K770" t="s">
        <v>27</v>
      </c>
      <c r="L770" t="s">
        <v>308</v>
      </c>
      <c r="M770" t="s">
        <v>9645</v>
      </c>
      <c r="N770" t="s">
        <v>9645</v>
      </c>
      <c r="O770" t="s">
        <v>9646</v>
      </c>
      <c r="P770" t="s">
        <v>9647</v>
      </c>
      <c r="Q770" t="s">
        <v>9648</v>
      </c>
      <c r="R770" t="s">
        <v>9649</v>
      </c>
      <c r="S770" t="s">
        <v>9650</v>
      </c>
      <c r="T770">
        <v>5.7</v>
      </c>
      <c r="U770">
        <v>36165</v>
      </c>
      <c r="W770" t="s">
        <v>9651</v>
      </c>
      <c r="X770"/>
      <c r="Y770"/>
      <c r="Z770"/>
      <c r="AA770"/>
      <c r="AB770">
        <v>160</v>
      </c>
    </row>
    <row r="771" spans="1:28" hidden="1" x14ac:dyDescent="0.2">
      <c r="A771" t="s">
        <v>9652</v>
      </c>
      <c r="B771" t="s">
        <v>9653</v>
      </c>
      <c r="C771">
        <v>2004</v>
      </c>
      <c r="D771" t="s">
        <v>8683</v>
      </c>
      <c r="E771" t="s">
        <v>176</v>
      </c>
      <c r="F771" t="s">
        <v>44036</v>
      </c>
      <c r="H771">
        <v>105</v>
      </c>
      <c r="I771" t="s">
        <v>1561</v>
      </c>
      <c r="J771" t="s">
        <v>26</v>
      </c>
      <c r="K771" t="s">
        <v>9654</v>
      </c>
      <c r="M771" t="s">
        <v>9655</v>
      </c>
      <c r="N771" t="s">
        <v>9656</v>
      </c>
      <c r="O771" t="s">
        <v>9657</v>
      </c>
      <c r="P771" t="s">
        <v>9658</v>
      </c>
      <c r="Q771" t="s">
        <v>9659</v>
      </c>
      <c r="R771" t="s">
        <v>9660</v>
      </c>
      <c r="S771" t="s">
        <v>9661</v>
      </c>
      <c r="T771">
        <v>7.7</v>
      </c>
      <c r="U771">
        <v>20826</v>
      </c>
      <c r="W771"/>
      <c r="X771"/>
      <c r="Y771">
        <v>18025</v>
      </c>
      <c r="Z771"/>
      <c r="AA771">
        <v>1656829</v>
      </c>
      <c r="AB771">
        <v>182</v>
      </c>
    </row>
    <row r="772" spans="1:28" x14ac:dyDescent="0.2">
      <c r="A772" t="s">
        <v>40042</v>
      </c>
      <c r="B772" t="s">
        <v>40043</v>
      </c>
      <c r="C772">
        <v>2017</v>
      </c>
      <c r="D772" s="1">
        <v>42802</v>
      </c>
      <c r="E772" t="s">
        <v>3496</v>
      </c>
      <c r="F772" t="s">
        <v>44045</v>
      </c>
      <c r="G772" t="s">
        <v>44042</v>
      </c>
      <c r="H772">
        <v>109</v>
      </c>
      <c r="I772" t="s">
        <v>25</v>
      </c>
      <c r="J772" t="s">
        <v>26</v>
      </c>
      <c r="K772" t="s">
        <v>308</v>
      </c>
      <c r="M772" t="s">
        <v>13362</v>
      </c>
      <c r="N772" t="s">
        <v>40044</v>
      </c>
      <c r="O772" t="s">
        <v>40045</v>
      </c>
      <c r="P772" t="s">
        <v>3881</v>
      </c>
      <c r="Q772" t="s">
        <v>40046</v>
      </c>
      <c r="R772" t="s">
        <v>40047</v>
      </c>
      <c r="S772" t="s">
        <v>40048</v>
      </c>
      <c r="T772">
        <v>6.5</v>
      </c>
      <c r="U772">
        <v>108128</v>
      </c>
      <c r="V772" s="12">
        <f>W772*1.05585427545692</f>
        <v>15837814.1318538</v>
      </c>
      <c r="W772" s="3">
        <v>15000000</v>
      </c>
      <c r="X772" s="13">
        <f>Y772*1.05585427545692</f>
        <v>107794486.91665724</v>
      </c>
      <c r="Y772" s="3">
        <v>102092201</v>
      </c>
      <c r="Z772" s="13">
        <f>AA772*1.05585427545692</f>
        <v>323636106.61685735</v>
      </c>
      <c r="AA772" s="3">
        <v>306515884</v>
      </c>
      <c r="AB772">
        <v>418</v>
      </c>
    </row>
    <row r="773" spans="1:28" x14ac:dyDescent="0.2">
      <c r="A773" t="s">
        <v>14852</v>
      </c>
      <c r="B773" t="s">
        <v>14853</v>
      </c>
      <c r="C773">
        <v>2010</v>
      </c>
      <c r="D773" t="s">
        <v>14854</v>
      </c>
      <c r="E773" t="s">
        <v>16512</v>
      </c>
      <c r="F773" t="s">
        <v>44031</v>
      </c>
      <c r="G773" t="s">
        <v>44034</v>
      </c>
      <c r="H773">
        <v>116</v>
      </c>
      <c r="I773" t="s">
        <v>25</v>
      </c>
      <c r="J773" t="s">
        <v>26</v>
      </c>
      <c r="M773" t="s">
        <v>5965</v>
      </c>
      <c r="N773" t="s">
        <v>14855</v>
      </c>
      <c r="O773" t="s">
        <v>14856</v>
      </c>
      <c r="P773" t="s">
        <v>1096</v>
      </c>
      <c r="Q773" t="s">
        <v>14857</v>
      </c>
      <c r="R773" t="s">
        <v>14858</v>
      </c>
      <c r="S773" t="s">
        <v>14859</v>
      </c>
      <c r="T773">
        <v>6.6</v>
      </c>
      <c r="U773">
        <v>267921</v>
      </c>
      <c r="V773" s="12">
        <f>W773*1.18690152988223</f>
        <v>237380305.976446</v>
      </c>
      <c r="W773" s="3">
        <v>200000000</v>
      </c>
      <c r="X773" s="13">
        <f>Y773*1.18690152988223</f>
        <v>107722798.29601552</v>
      </c>
      <c r="Y773" s="3">
        <v>90759676</v>
      </c>
      <c r="Z773" s="13">
        <f>AA773*1.18690152988223</f>
        <v>399232935.44427049</v>
      </c>
      <c r="AA773" s="3">
        <v>336365676</v>
      </c>
      <c r="AB773">
        <v>477</v>
      </c>
    </row>
    <row r="774" spans="1:28" hidden="1" x14ac:dyDescent="0.2">
      <c r="A774" t="s">
        <v>9680</v>
      </c>
      <c r="B774" t="s">
        <v>9681</v>
      </c>
      <c r="C774">
        <v>2004</v>
      </c>
      <c r="D774" t="s">
        <v>6735</v>
      </c>
      <c r="E774" t="s">
        <v>1045</v>
      </c>
      <c r="F774" t="s">
        <v>44032</v>
      </c>
      <c r="G774" t="s">
        <v>44036</v>
      </c>
      <c r="H774">
        <v>142</v>
      </c>
      <c r="I774" t="s">
        <v>943</v>
      </c>
      <c r="J774" t="s">
        <v>944</v>
      </c>
      <c r="K774" t="s">
        <v>26</v>
      </c>
      <c r="M774" t="s">
        <v>9682</v>
      </c>
      <c r="N774" t="s">
        <v>9683</v>
      </c>
      <c r="O774" t="s">
        <v>9684</v>
      </c>
      <c r="P774" t="s">
        <v>9685</v>
      </c>
      <c r="Q774" t="s">
        <v>9686</v>
      </c>
      <c r="R774" t="s">
        <v>9687</v>
      </c>
      <c r="S774" t="s">
        <v>9688</v>
      </c>
      <c r="T774">
        <v>7</v>
      </c>
      <c r="U774">
        <v>12997</v>
      </c>
      <c r="W774"/>
      <c r="X774"/>
      <c r="Y774">
        <v>796641</v>
      </c>
      <c r="Z774"/>
      <c r="AA774">
        <v>1878702</v>
      </c>
      <c r="AB774">
        <v>44</v>
      </c>
    </row>
    <row r="775" spans="1:28" x14ac:dyDescent="0.2">
      <c r="A775" t="s">
        <v>2875</v>
      </c>
      <c r="B775" t="s">
        <v>2876</v>
      </c>
      <c r="C775">
        <v>2000</v>
      </c>
      <c r="D775" t="s">
        <v>1493</v>
      </c>
      <c r="E775" t="s">
        <v>176</v>
      </c>
      <c r="F775" t="s">
        <v>44036</v>
      </c>
      <c r="H775">
        <v>121</v>
      </c>
      <c r="I775" t="s">
        <v>495</v>
      </c>
      <c r="J775" t="s">
        <v>26</v>
      </c>
      <c r="K775" t="s">
        <v>27</v>
      </c>
      <c r="M775" t="s">
        <v>178</v>
      </c>
      <c r="N775" t="s">
        <v>2877</v>
      </c>
      <c r="O775" t="s">
        <v>2878</v>
      </c>
      <c r="P775" t="s">
        <v>2879</v>
      </c>
      <c r="Q775" t="s">
        <v>2880</v>
      </c>
      <c r="R775" t="s">
        <v>2881</v>
      </c>
      <c r="S775" t="s">
        <v>2882</v>
      </c>
      <c r="T775">
        <v>7.2</v>
      </c>
      <c r="U775">
        <v>175310</v>
      </c>
      <c r="V775" s="12">
        <f>W775*1.5029674796748</f>
        <v>37574186.991870001</v>
      </c>
      <c r="W775" s="3">
        <v>25000000</v>
      </c>
      <c r="X775" s="13">
        <f>Y775*1.5029674796748</f>
        <v>107476247.0812604</v>
      </c>
      <c r="Y775" s="3">
        <v>71509363</v>
      </c>
      <c r="Z775" s="13">
        <f>AA775*1.5029674796748</f>
        <v>229503052.98609805</v>
      </c>
      <c r="AA775" s="3">
        <v>152699946</v>
      </c>
      <c r="AB775">
        <v>521</v>
      </c>
    </row>
    <row r="776" spans="1:28" x14ac:dyDescent="0.2">
      <c r="A776" t="s">
        <v>22977</v>
      </c>
      <c r="B776" t="s">
        <v>22978</v>
      </c>
      <c r="C776">
        <v>2010</v>
      </c>
      <c r="D776" s="1">
        <v>40852</v>
      </c>
      <c r="E776" t="s">
        <v>16512</v>
      </c>
      <c r="F776" t="s">
        <v>44038</v>
      </c>
      <c r="G776" t="s">
        <v>44044</v>
      </c>
      <c r="H776">
        <v>111</v>
      </c>
      <c r="I776" t="s">
        <v>5301</v>
      </c>
      <c r="J776" t="s">
        <v>26</v>
      </c>
      <c r="K776" t="s">
        <v>75</v>
      </c>
      <c r="M776" t="s">
        <v>11277</v>
      </c>
      <c r="N776" t="s">
        <v>8814</v>
      </c>
      <c r="O776" t="s">
        <v>22979</v>
      </c>
      <c r="P776" t="s">
        <v>1459</v>
      </c>
      <c r="Q776" t="s">
        <v>22980</v>
      </c>
      <c r="R776" t="s">
        <v>22981</v>
      </c>
      <c r="S776" t="s">
        <v>22982</v>
      </c>
      <c r="T776">
        <v>7</v>
      </c>
      <c r="U776">
        <v>284340</v>
      </c>
      <c r="V776" s="12">
        <f>W776*1.18690152988223</f>
        <v>68840288.733169347</v>
      </c>
      <c r="W776" s="3">
        <v>58000000</v>
      </c>
      <c r="X776" s="13">
        <f>Y776*1.18690152988223</f>
        <v>107272352.54880379</v>
      </c>
      <c r="Y776" s="3">
        <v>90380162</v>
      </c>
      <c r="Z776" s="13">
        <f>AA776*1.18690152988223</f>
        <v>236200985.18663514</v>
      </c>
      <c r="AA776" s="3">
        <v>199006387</v>
      </c>
      <c r="AB776">
        <v>370</v>
      </c>
    </row>
    <row r="777" spans="1:28" x14ac:dyDescent="0.2">
      <c r="A777" t="s">
        <v>21332</v>
      </c>
      <c r="B777" t="s">
        <v>21333</v>
      </c>
      <c r="C777">
        <v>2009</v>
      </c>
      <c r="D777" t="s">
        <v>19690</v>
      </c>
      <c r="E777" t="s">
        <v>1045</v>
      </c>
      <c r="F777" t="s">
        <v>44036</v>
      </c>
      <c r="H777">
        <v>96</v>
      </c>
      <c r="I777" t="s">
        <v>25</v>
      </c>
      <c r="J777" t="s">
        <v>26</v>
      </c>
      <c r="M777" t="s">
        <v>3436</v>
      </c>
      <c r="N777" t="s">
        <v>21334</v>
      </c>
      <c r="O777" t="s">
        <v>21335</v>
      </c>
      <c r="P777" t="s">
        <v>19314</v>
      </c>
      <c r="Q777" t="s">
        <v>21336</v>
      </c>
      <c r="R777" t="s">
        <v>21337</v>
      </c>
      <c r="S777" t="s">
        <v>21338</v>
      </c>
      <c r="T777">
        <v>6.4</v>
      </c>
      <c r="U777">
        <v>200721</v>
      </c>
      <c r="V777" s="12">
        <f>W777*1.20636999678377</f>
        <v>45842059.877783261</v>
      </c>
      <c r="W777" s="3">
        <v>38000000</v>
      </c>
      <c r="X777" s="13">
        <f>Y777*1.20636999678377</f>
        <v>107264646.42720821</v>
      </c>
      <c r="Y777" s="3">
        <v>88915214</v>
      </c>
      <c r="Z777" s="13">
        <f>AA777*1.20636999678377</f>
        <v>388068237.1273948</v>
      </c>
      <c r="AA777" s="3">
        <v>321682600</v>
      </c>
      <c r="AB777">
        <v>196</v>
      </c>
    </row>
    <row r="778" spans="1:28" hidden="1" x14ac:dyDescent="0.2">
      <c r="A778" t="s">
        <v>9712</v>
      </c>
      <c r="B778" t="s">
        <v>9713</v>
      </c>
      <c r="C778">
        <v>2004</v>
      </c>
      <c r="D778" t="s">
        <v>9714</v>
      </c>
      <c r="E778" t="s">
        <v>176</v>
      </c>
      <c r="H778">
        <v>89</v>
      </c>
      <c r="I778" t="s">
        <v>25</v>
      </c>
      <c r="J778" t="s">
        <v>26</v>
      </c>
      <c r="M778" t="s">
        <v>9715</v>
      </c>
      <c r="N778" t="s">
        <v>9716</v>
      </c>
      <c r="O778" t="s">
        <v>9717</v>
      </c>
      <c r="P778" t="s">
        <v>9718</v>
      </c>
      <c r="Q778" t="s">
        <v>9719</v>
      </c>
      <c r="R778" t="s">
        <v>9720</v>
      </c>
      <c r="S778" t="s">
        <v>9721</v>
      </c>
      <c r="T778">
        <v>7.3</v>
      </c>
      <c r="U778">
        <v>24527</v>
      </c>
      <c r="W778">
        <v>1000000</v>
      </c>
      <c r="X778"/>
      <c r="Y778"/>
      <c r="Z778"/>
      <c r="AA778"/>
      <c r="AB778">
        <v>97</v>
      </c>
    </row>
    <row r="779" spans="1:28" hidden="1" x14ac:dyDescent="0.2">
      <c r="A779" t="s">
        <v>9722</v>
      </c>
      <c r="B779" t="s">
        <v>9723</v>
      </c>
      <c r="C779">
        <v>2003</v>
      </c>
      <c r="D779" t="s">
        <v>3771</v>
      </c>
      <c r="E779" t="s">
        <v>1045</v>
      </c>
      <c r="F779" t="s">
        <v>44032</v>
      </c>
      <c r="H779">
        <v>108</v>
      </c>
      <c r="I779" t="s">
        <v>9724</v>
      </c>
      <c r="J779" t="s">
        <v>2390</v>
      </c>
      <c r="K779" t="s">
        <v>1076</v>
      </c>
      <c r="L779" t="s">
        <v>26</v>
      </c>
      <c r="M779" t="s">
        <v>9725</v>
      </c>
      <c r="N779" t="s">
        <v>9725</v>
      </c>
      <c r="O779" t="s">
        <v>9726</v>
      </c>
      <c r="P779" t="s">
        <v>9727</v>
      </c>
      <c r="Q779" t="s">
        <v>9728</v>
      </c>
      <c r="R779" t="s">
        <v>9729</v>
      </c>
      <c r="S779" t="s">
        <v>9730</v>
      </c>
      <c r="T779">
        <v>7.5</v>
      </c>
      <c r="U779">
        <v>13068</v>
      </c>
      <c r="W779"/>
      <c r="X779"/>
      <c r="Y779"/>
      <c r="Z779"/>
      <c r="AA779">
        <v>10395779</v>
      </c>
      <c r="AB779">
        <v>42</v>
      </c>
    </row>
    <row r="780" spans="1:28" hidden="1" x14ac:dyDescent="0.2">
      <c r="A780" t="s">
        <v>9731</v>
      </c>
      <c r="B780" t="s">
        <v>9732</v>
      </c>
      <c r="C780">
        <v>2004</v>
      </c>
      <c r="D780" t="s">
        <v>9733</v>
      </c>
      <c r="E780" t="s">
        <v>1045</v>
      </c>
      <c r="F780" t="s">
        <v>44032</v>
      </c>
      <c r="G780" t="s">
        <v>44036</v>
      </c>
      <c r="H780">
        <v>99</v>
      </c>
      <c r="I780" t="s">
        <v>25</v>
      </c>
      <c r="J780" t="s">
        <v>26</v>
      </c>
      <c r="M780" t="s">
        <v>1596</v>
      </c>
      <c r="N780" t="s">
        <v>1596</v>
      </c>
      <c r="O780" t="s">
        <v>9734</v>
      </c>
      <c r="P780" t="s">
        <v>9735</v>
      </c>
      <c r="Q780" t="s">
        <v>9736</v>
      </c>
      <c r="R780" t="s">
        <v>9737</v>
      </c>
      <c r="S780" t="s">
        <v>9738</v>
      </c>
      <c r="T780">
        <v>6.4</v>
      </c>
      <c r="U780">
        <v>30674</v>
      </c>
      <c r="W780"/>
      <c r="X780"/>
      <c r="Y780">
        <v>3826280</v>
      </c>
      <c r="Z780"/>
      <c r="AA780">
        <v>20129327</v>
      </c>
      <c r="AB780">
        <v>178</v>
      </c>
    </row>
    <row r="781" spans="1:28" hidden="1" x14ac:dyDescent="0.2">
      <c r="A781" t="s">
        <v>9739</v>
      </c>
      <c r="B781" t="s">
        <v>9740</v>
      </c>
      <c r="C781">
        <v>2003</v>
      </c>
      <c r="D781" s="1">
        <v>38324</v>
      </c>
      <c r="E781" t="s">
        <v>1045</v>
      </c>
      <c r="F781" t="s">
        <v>44032</v>
      </c>
      <c r="G781" t="s">
        <v>44057</v>
      </c>
      <c r="H781">
        <v>95</v>
      </c>
      <c r="I781" t="s">
        <v>9741</v>
      </c>
      <c r="J781" t="s">
        <v>26</v>
      </c>
      <c r="K781" t="s">
        <v>27</v>
      </c>
      <c r="M781" t="s">
        <v>9742</v>
      </c>
      <c r="N781" t="s">
        <v>9742</v>
      </c>
      <c r="O781" t="s">
        <v>9743</v>
      </c>
      <c r="P781" t="s">
        <v>9744</v>
      </c>
      <c r="Q781" t="s">
        <v>9745</v>
      </c>
      <c r="R781" t="s">
        <v>9746</v>
      </c>
      <c r="S781" t="s">
        <v>9747</v>
      </c>
      <c r="T781">
        <v>7.1</v>
      </c>
      <c r="U781">
        <v>58850</v>
      </c>
      <c r="W781"/>
      <c r="X781"/>
      <c r="Y781">
        <v>2198924</v>
      </c>
      <c r="Z781"/>
      <c r="AA781">
        <v>7929307</v>
      </c>
      <c r="AB781">
        <v>178</v>
      </c>
    </row>
    <row r="782" spans="1:28" hidden="1" x14ac:dyDescent="0.2">
      <c r="A782" t="s">
        <v>9748</v>
      </c>
      <c r="B782" t="s">
        <v>9749</v>
      </c>
      <c r="C782">
        <v>2004</v>
      </c>
      <c r="D782" s="1">
        <v>38726</v>
      </c>
      <c r="E782" t="s">
        <v>176</v>
      </c>
      <c r="F782" t="s">
        <v>44038</v>
      </c>
      <c r="G782" t="s">
        <v>44036</v>
      </c>
      <c r="H782">
        <v>93</v>
      </c>
      <c r="I782" t="s">
        <v>9750</v>
      </c>
      <c r="J782" t="s">
        <v>26</v>
      </c>
      <c r="K782" t="s">
        <v>64</v>
      </c>
      <c r="M782" t="s">
        <v>9751</v>
      </c>
      <c r="N782" t="s">
        <v>9752</v>
      </c>
      <c r="O782" t="s">
        <v>9753</v>
      </c>
      <c r="P782" t="s">
        <v>9754</v>
      </c>
      <c r="Q782" t="s">
        <v>9755</v>
      </c>
      <c r="R782" t="s">
        <v>9756</v>
      </c>
      <c r="S782" t="s">
        <v>9757</v>
      </c>
      <c r="T782">
        <v>6.5</v>
      </c>
      <c r="U782">
        <v>11296</v>
      </c>
      <c r="W782"/>
      <c r="X782"/>
      <c r="Y782">
        <v>238609</v>
      </c>
      <c r="Z782"/>
      <c r="AA782">
        <v>6878433</v>
      </c>
      <c r="AB782">
        <v>88</v>
      </c>
    </row>
    <row r="783" spans="1:28" x14ac:dyDescent="0.2">
      <c r="A783" t="s">
        <v>36798</v>
      </c>
      <c r="B783" t="s">
        <v>36799</v>
      </c>
      <c r="C783">
        <v>2019</v>
      </c>
      <c r="D783" t="s">
        <v>36800</v>
      </c>
      <c r="E783" t="s">
        <v>44037</v>
      </c>
      <c r="F783" t="s">
        <v>44047</v>
      </c>
      <c r="G783" t="s">
        <v>44031</v>
      </c>
      <c r="H783">
        <v>107</v>
      </c>
      <c r="I783" t="s">
        <v>36801</v>
      </c>
      <c r="J783" t="s">
        <v>26</v>
      </c>
      <c r="M783" t="s">
        <v>3506</v>
      </c>
      <c r="N783" t="s">
        <v>17693</v>
      </c>
      <c r="O783" t="s">
        <v>36802</v>
      </c>
      <c r="P783" t="s">
        <v>9121</v>
      </c>
      <c r="Q783" t="s">
        <v>36803</v>
      </c>
      <c r="R783" t="s">
        <v>36804</v>
      </c>
      <c r="S783" t="s">
        <v>36805</v>
      </c>
      <c r="T783">
        <v>6.6</v>
      </c>
      <c r="U783">
        <v>51436</v>
      </c>
      <c r="V783" s="12">
        <f>W783*1.01233684194057</f>
        <v>100221347.35211644</v>
      </c>
      <c r="W783" s="3">
        <v>99000000</v>
      </c>
      <c r="X783" s="13">
        <f>Y783*1.01233684194057</f>
        <v>107111826.16547966</v>
      </c>
      <c r="Y783" s="3">
        <v>105806508</v>
      </c>
      <c r="Z783" s="13">
        <f>AA783*1.01233684194057</f>
        <v>194678962.99333897</v>
      </c>
      <c r="AA783" s="3">
        <v>192306508</v>
      </c>
      <c r="AB783">
        <v>401</v>
      </c>
    </row>
    <row r="784" spans="1:28" x14ac:dyDescent="0.2">
      <c r="A784" t="s">
        <v>43274</v>
      </c>
      <c r="B784" t="s">
        <v>43275</v>
      </c>
      <c r="C784">
        <v>2018</v>
      </c>
      <c r="D784" s="1">
        <v>43648</v>
      </c>
      <c r="E784" t="s">
        <v>44041</v>
      </c>
      <c r="F784" t="s">
        <v>44032</v>
      </c>
      <c r="G784" t="s">
        <v>44042</v>
      </c>
      <c r="H784">
        <v>116</v>
      </c>
      <c r="I784" t="s">
        <v>433</v>
      </c>
      <c r="J784" t="s">
        <v>26</v>
      </c>
      <c r="K784" t="s">
        <v>308</v>
      </c>
      <c r="M784" t="s">
        <v>1354</v>
      </c>
      <c r="N784" t="s">
        <v>43276</v>
      </c>
      <c r="O784" t="s">
        <v>43277</v>
      </c>
      <c r="P784" t="s">
        <v>1354</v>
      </c>
      <c r="Q784" t="s">
        <v>43278</v>
      </c>
      <c r="R784" t="s">
        <v>43279</v>
      </c>
      <c r="S784" t="s">
        <v>43280</v>
      </c>
      <c r="T784">
        <v>7</v>
      </c>
      <c r="U784">
        <v>101090</v>
      </c>
      <c r="V784" s="12">
        <f>W784*1.03068014830331</f>
        <v>51534007.415165491</v>
      </c>
      <c r="W784" s="3">
        <v>50000000</v>
      </c>
      <c r="X784" s="13">
        <f>Y784*1.03068014830331</f>
        <v>106989141.60129714</v>
      </c>
      <c r="Y784" s="3">
        <v>103804407</v>
      </c>
      <c r="Z784" s="13">
        <f>AA784*1.03068014830331</f>
        <v>180167432.13083214</v>
      </c>
      <c r="AA784" s="3">
        <v>174804407</v>
      </c>
      <c r="AB784">
        <v>684</v>
      </c>
    </row>
    <row r="785" spans="1:28" x14ac:dyDescent="0.2">
      <c r="A785" t="s">
        <v>7106</v>
      </c>
      <c r="B785" t="s">
        <v>7107</v>
      </c>
      <c r="C785">
        <v>2004</v>
      </c>
      <c r="D785" s="1">
        <v>38269</v>
      </c>
      <c r="E785" t="s">
        <v>16512</v>
      </c>
      <c r="F785" t="s">
        <v>44044</v>
      </c>
      <c r="G785" t="s">
        <v>44032</v>
      </c>
      <c r="H785">
        <v>146</v>
      </c>
      <c r="I785" t="s">
        <v>7108</v>
      </c>
      <c r="J785" t="s">
        <v>26</v>
      </c>
      <c r="K785" t="s">
        <v>308</v>
      </c>
      <c r="M785" t="s">
        <v>4221</v>
      </c>
      <c r="N785" t="s">
        <v>7109</v>
      </c>
      <c r="O785" t="s">
        <v>7110</v>
      </c>
      <c r="P785" t="s">
        <v>416</v>
      </c>
      <c r="Q785" t="s">
        <v>7111</v>
      </c>
      <c r="R785" t="s">
        <v>7112</v>
      </c>
      <c r="S785" t="s">
        <v>7113</v>
      </c>
      <c r="T785">
        <v>7.7</v>
      </c>
      <c r="U785">
        <v>323807</v>
      </c>
      <c r="V785" s="12">
        <f>W785*1.37009528851244</f>
        <v>95906670.195870802</v>
      </c>
      <c r="W785" s="3">
        <v>70000000</v>
      </c>
      <c r="X785" s="13">
        <f>Y785*1.37009528851244</f>
        <v>106746554.47704603</v>
      </c>
      <c r="Y785" s="3">
        <v>77911774</v>
      </c>
      <c r="Z785" s="13">
        <f>AA785*1.37009528851244</f>
        <v>179256214.2984224</v>
      </c>
      <c r="AA785" s="3">
        <v>130834852</v>
      </c>
      <c r="AB785">
        <v>766</v>
      </c>
    </row>
    <row r="786" spans="1:28" x14ac:dyDescent="0.2">
      <c r="A786" t="s">
        <v>8523</v>
      </c>
      <c r="B786" t="s">
        <v>8524</v>
      </c>
      <c r="C786">
        <v>2004</v>
      </c>
      <c r="D786" s="1">
        <v>38055</v>
      </c>
      <c r="E786" t="s">
        <v>1045</v>
      </c>
      <c r="F786" t="s">
        <v>44032</v>
      </c>
      <c r="G786" t="s">
        <v>44036</v>
      </c>
      <c r="H786">
        <v>128</v>
      </c>
      <c r="I786" t="s">
        <v>25</v>
      </c>
      <c r="J786" t="s">
        <v>26</v>
      </c>
      <c r="K786" t="s">
        <v>8525</v>
      </c>
      <c r="L786" t="s">
        <v>308</v>
      </c>
      <c r="M786" t="s">
        <v>1159</v>
      </c>
      <c r="N786" t="s">
        <v>8526</v>
      </c>
      <c r="O786" t="s">
        <v>8527</v>
      </c>
      <c r="P786" t="s">
        <v>7373</v>
      </c>
      <c r="Q786" t="s">
        <v>8528</v>
      </c>
      <c r="R786" t="s">
        <v>8529</v>
      </c>
      <c r="S786" t="s">
        <v>8530</v>
      </c>
      <c r="T786">
        <v>7.4</v>
      </c>
      <c r="U786">
        <v>396732</v>
      </c>
      <c r="V786" s="12">
        <f>W786*1.37009528851244</f>
        <v>82205717.310746402</v>
      </c>
      <c r="W786" s="3">
        <v>60000000</v>
      </c>
      <c r="X786" s="13">
        <f>Y786*1.37009528851244</f>
        <v>106693270.10118048</v>
      </c>
      <c r="Y786" s="3">
        <v>77872883</v>
      </c>
      <c r="Z786" s="13">
        <f>AA786*1.37009528851244</f>
        <v>300187992.80107981</v>
      </c>
      <c r="AA786" s="3">
        <v>219100084</v>
      </c>
      <c r="AB786">
        <v>706</v>
      </c>
    </row>
    <row r="787" spans="1:28" x14ac:dyDescent="0.2">
      <c r="A787" t="s">
        <v>7521</v>
      </c>
      <c r="B787" t="s">
        <v>7522</v>
      </c>
      <c r="C787">
        <v>2003</v>
      </c>
      <c r="D787" t="s">
        <v>7416</v>
      </c>
      <c r="E787" t="s">
        <v>1045</v>
      </c>
      <c r="F787" t="s">
        <v>44040</v>
      </c>
      <c r="G787" t="s">
        <v>44034</v>
      </c>
      <c r="H787">
        <v>99</v>
      </c>
      <c r="I787" t="s">
        <v>25</v>
      </c>
      <c r="J787" t="s">
        <v>26</v>
      </c>
      <c r="M787" t="s">
        <v>3009</v>
      </c>
      <c r="N787" t="s">
        <v>6743</v>
      </c>
      <c r="O787" t="s">
        <v>7523</v>
      </c>
      <c r="P787" t="s">
        <v>447</v>
      </c>
      <c r="Q787" t="s">
        <v>7524</v>
      </c>
      <c r="R787" t="s">
        <v>7525</v>
      </c>
      <c r="S787" t="s">
        <v>7526</v>
      </c>
      <c r="T787">
        <v>5</v>
      </c>
      <c r="U787">
        <v>41032</v>
      </c>
      <c r="V787" s="12">
        <f>W787*1.40658152173913</f>
        <v>126592336.9565217</v>
      </c>
      <c r="W787" s="3">
        <v>90000000</v>
      </c>
      <c r="X787" s="13">
        <f>Y787*1.40658152173913</f>
        <v>106685362.83003257</v>
      </c>
      <c r="Y787" s="3">
        <v>75847266</v>
      </c>
      <c r="Z787" s="13">
        <f>AA787*1.40658152173913</f>
        <v>256406119.74851078</v>
      </c>
      <c r="AA787" s="3">
        <v>182290266</v>
      </c>
      <c r="AB787">
        <v>191</v>
      </c>
    </row>
    <row r="788" spans="1:28" hidden="1" x14ac:dyDescent="0.2">
      <c r="A788" t="s">
        <v>9803</v>
      </c>
      <c r="B788" t="s">
        <v>9804</v>
      </c>
      <c r="C788">
        <v>2006</v>
      </c>
      <c r="D788" s="1">
        <v>38908</v>
      </c>
      <c r="E788" t="s">
        <v>3496</v>
      </c>
      <c r="F788" t="s">
        <v>44045</v>
      </c>
      <c r="G788" t="s">
        <v>44042</v>
      </c>
      <c r="H788">
        <v>91</v>
      </c>
      <c r="I788" t="s">
        <v>97</v>
      </c>
      <c r="J788" t="s">
        <v>26</v>
      </c>
      <c r="M788" t="s">
        <v>5927</v>
      </c>
      <c r="N788" t="s">
        <v>9805</v>
      </c>
      <c r="O788" t="s">
        <v>9806</v>
      </c>
      <c r="P788" t="s">
        <v>9807</v>
      </c>
      <c r="Q788" t="s">
        <v>9808</v>
      </c>
      <c r="R788" t="s">
        <v>9809</v>
      </c>
      <c r="S788" t="s">
        <v>9810</v>
      </c>
      <c r="T788">
        <v>5.7</v>
      </c>
      <c r="U788">
        <v>10676</v>
      </c>
      <c r="W788">
        <v>12000000</v>
      </c>
      <c r="X788"/>
      <c r="Y788"/>
      <c r="Z788"/>
      <c r="AA788"/>
      <c r="AB788">
        <v>104</v>
      </c>
    </row>
    <row r="789" spans="1:28" x14ac:dyDescent="0.2">
      <c r="A789" t="s">
        <v>11543</v>
      </c>
      <c r="B789" t="s">
        <v>11544</v>
      </c>
      <c r="C789">
        <v>2006</v>
      </c>
      <c r="D789" s="1">
        <v>39328</v>
      </c>
      <c r="E789" t="s">
        <v>44043</v>
      </c>
      <c r="F789" t="s">
        <v>44038</v>
      </c>
      <c r="G789" t="s">
        <v>44040</v>
      </c>
      <c r="H789">
        <v>97</v>
      </c>
      <c r="I789" t="s">
        <v>7574</v>
      </c>
      <c r="J789" t="s">
        <v>26</v>
      </c>
      <c r="M789" t="s">
        <v>7427</v>
      </c>
      <c r="N789" t="s">
        <v>11545</v>
      </c>
      <c r="O789" t="s">
        <v>11546</v>
      </c>
      <c r="P789" t="s">
        <v>1572</v>
      </c>
      <c r="Q789" t="s">
        <v>11547</v>
      </c>
      <c r="R789" t="s">
        <v>11548</v>
      </c>
      <c r="S789" t="s">
        <v>11549</v>
      </c>
      <c r="T789">
        <v>6.3</v>
      </c>
      <c r="U789">
        <v>36300</v>
      </c>
      <c r="V789" s="12">
        <f>W789*1.28378472222222</f>
        <v>109121701.3888887</v>
      </c>
      <c r="W789" s="3">
        <v>85000000</v>
      </c>
      <c r="X789" s="13">
        <f>Y789*1.28378472222222</f>
        <v>106535784.09319426</v>
      </c>
      <c r="Y789" s="3">
        <v>82985708</v>
      </c>
      <c r="Z789" s="13">
        <f>AA789*1.28378472222222</f>
        <v>191237478.84743023</v>
      </c>
      <c r="AA789" s="3">
        <v>148963822</v>
      </c>
      <c r="AB789">
        <v>116</v>
      </c>
    </row>
    <row r="790" spans="1:28" x14ac:dyDescent="0.2">
      <c r="A790" t="s">
        <v>9662</v>
      </c>
      <c r="B790" t="s">
        <v>9663</v>
      </c>
      <c r="C790">
        <v>2005</v>
      </c>
      <c r="D790" s="1">
        <v>38392</v>
      </c>
      <c r="E790" t="s">
        <v>1045</v>
      </c>
      <c r="H790">
        <v>104</v>
      </c>
      <c r="I790" t="s">
        <v>25</v>
      </c>
      <c r="J790" t="s">
        <v>26</v>
      </c>
      <c r="M790" t="s">
        <v>3284</v>
      </c>
      <c r="N790" t="s">
        <v>9664</v>
      </c>
      <c r="O790" t="s">
        <v>9665</v>
      </c>
      <c r="P790" t="s">
        <v>4268</v>
      </c>
      <c r="Q790" t="s">
        <v>9666</v>
      </c>
      <c r="R790" t="s">
        <v>9667</v>
      </c>
      <c r="S790" t="s">
        <v>9668</v>
      </c>
      <c r="T790">
        <v>5.0999999999999996</v>
      </c>
      <c r="U790">
        <v>74804</v>
      </c>
      <c r="V790" s="12">
        <f>W790*1.32519713261649</f>
        <v>66259856.630824499</v>
      </c>
      <c r="W790" s="3">
        <v>50000000</v>
      </c>
      <c r="X790" s="13">
        <f>Y790*1.32519713261649</f>
        <v>106373874.65487476</v>
      </c>
      <c r="Y790" s="3">
        <v>80270227</v>
      </c>
      <c r="Z790" s="13">
        <f>AA790*1.32519713261649</f>
        <v>147189002.79910421</v>
      </c>
      <c r="AA790" s="3">
        <v>111069515</v>
      </c>
      <c r="AB790">
        <v>633</v>
      </c>
    </row>
    <row r="791" spans="1:28" x14ac:dyDescent="0.2">
      <c r="A791" t="s">
        <v>5918</v>
      </c>
      <c r="B791" t="s">
        <v>5919</v>
      </c>
      <c r="C791">
        <v>2003</v>
      </c>
      <c r="D791" s="1">
        <v>37841</v>
      </c>
      <c r="E791" t="s">
        <v>1045</v>
      </c>
      <c r="H791">
        <v>88</v>
      </c>
      <c r="I791" t="s">
        <v>25</v>
      </c>
      <c r="J791" t="s">
        <v>26</v>
      </c>
      <c r="M791" t="s">
        <v>2166</v>
      </c>
      <c r="N791" t="s">
        <v>5920</v>
      </c>
      <c r="O791" t="s">
        <v>5921</v>
      </c>
      <c r="P791" t="s">
        <v>530</v>
      </c>
      <c r="Q791" t="s">
        <v>5922</v>
      </c>
      <c r="R791" t="s">
        <v>5923</v>
      </c>
      <c r="S791" t="s">
        <v>5924</v>
      </c>
      <c r="T791">
        <v>7.1</v>
      </c>
      <c r="U791">
        <v>211665</v>
      </c>
      <c r="V791" s="12">
        <f>W791*1.40658152173913</f>
        <v>33757956.521739118</v>
      </c>
      <c r="W791" s="3">
        <v>24000000</v>
      </c>
      <c r="X791" s="13">
        <f>Y791*1.40658152173913</f>
        <v>106316595.13273366</v>
      </c>
      <c r="Y791" s="3">
        <v>75585093</v>
      </c>
      <c r="Z791" s="13">
        <f>AA791*1.40658152173913</f>
        <v>122563212.31913039</v>
      </c>
      <c r="AA791" s="3">
        <v>87135520</v>
      </c>
      <c r="AB791">
        <v>408</v>
      </c>
    </row>
    <row r="792" spans="1:28" x14ac:dyDescent="0.2">
      <c r="A792" t="s">
        <v>40510</v>
      </c>
      <c r="B792" t="s">
        <v>40511</v>
      </c>
      <c r="C792">
        <v>2019</v>
      </c>
      <c r="D792" s="1">
        <v>43657</v>
      </c>
      <c r="E792" t="s">
        <v>1045</v>
      </c>
      <c r="F792" t="s">
        <v>44044</v>
      </c>
      <c r="G792" t="s">
        <v>44032</v>
      </c>
      <c r="H792">
        <v>110</v>
      </c>
      <c r="I792" t="s">
        <v>25</v>
      </c>
      <c r="J792" t="s">
        <v>26</v>
      </c>
      <c r="K792" t="s">
        <v>75</v>
      </c>
      <c r="M792" t="s">
        <v>23679</v>
      </c>
      <c r="N792" t="s">
        <v>40512</v>
      </c>
      <c r="O792" t="s">
        <v>40513</v>
      </c>
      <c r="P792" t="s">
        <v>35722</v>
      </c>
      <c r="Q792" t="s">
        <v>40514</v>
      </c>
      <c r="R792" t="s">
        <v>40515</v>
      </c>
      <c r="S792" t="s">
        <v>40516</v>
      </c>
      <c r="T792">
        <v>6.3</v>
      </c>
      <c r="U792">
        <v>76903</v>
      </c>
      <c r="V792" s="12">
        <f>W792*1.01233684194057</f>
        <v>20246736.838811401</v>
      </c>
      <c r="W792" s="3">
        <v>20000000</v>
      </c>
      <c r="X792" s="13">
        <f>Y792*1.01233684194057</f>
        <v>106258517.31803954</v>
      </c>
      <c r="Y792" s="3">
        <v>104963598</v>
      </c>
      <c r="Z792" s="13">
        <f>AA792*1.01233684194057</f>
        <v>159507435.20411351</v>
      </c>
      <c r="AA792" s="3">
        <v>157563598</v>
      </c>
      <c r="AB792">
        <v>700</v>
      </c>
    </row>
    <row r="793" spans="1:28" x14ac:dyDescent="0.2">
      <c r="A793" t="s">
        <v>39138</v>
      </c>
      <c r="B793" t="s">
        <v>39139</v>
      </c>
      <c r="C793">
        <v>2017</v>
      </c>
      <c r="D793" t="s">
        <v>32294</v>
      </c>
      <c r="E793" t="s">
        <v>16512</v>
      </c>
      <c r="F793" t="s">
        <v>44031</v>
      </c>
      <c r="G793" t="s">
        <v>44038</v>
      </c>
      <c r="H793">
        <v>141</v>
      </c>
      <c r="I793" t="s">
        <v>495</v>
      </c>
      <c r="J793" t="s">
        <v>26</v>
      </c>
      <c r="K793" t="s">
        <v>64</v>
      </c>
      <c r="L793" t="s">
        <v>74</v>
      </c>
      <c r="M793" t="s">
        <v>9509</v>
      </c>
      <c r="N793" t="s">
        <v>15538</v>
      </c>
      <c r="O793" t="s">
        <v>39140</v>
      </c>
      <c r="P793" t="s">
        <v>31199</v>
      </c>
      <c r="Q793" t="s">
        <v>39141</v>
      </c>
      <c r="R793" t="s">
        <v>39142</v>
      </c>
      <c r="S793" t="s">
        <v>39143</v>
      </c>
      <c r="T793">
        <v>6.7</v>
      </c>
      <c r="U793">
        <v>262328</v>
      </c>
      <c r="V793" s="12">
        <f>W793*1.05585427545692</f>
        <v>109808844.64751968</v>
      </c>
      <c r="W793" s="3">
        <v>104000000</v>
      </c>
      <c r="X793" s="13">
        <f>Y793*1.05585427545692</f>
        <v>105833382.25203176</v>
      </c>
      <c r="Y793" s="3">
        <v>100234838</v>
      </c>
      <c r="Z793" s="13">
        <f>AA793*1.05585427545692</f>
        <v>433853332.46932971</v>
      </c>
      <c r="AA793" s="3">
        <v>410902662</v>
      </c>
      <c r="AB793">
        <v>693</v>
      </c>
    </row>
    <row r="794" spans="1:28" hidden="1" x14ac:dyDescent="0.2">
      <c r="A794" t="s">
        <v>9850</v>
      </c>
      <c r="B794" t="s">
        <v>9851</v>
      </c>
      <c r="C794">
        <v>2004</v>
      </c>
      <c r="D794" s="1">
        <v>43043</v>
      </c>
      <c r="E794" t="s">
        <v>44037</v>
      </c>
      <c r="F794" t="s">
        <v>44032</v>
      </c>
      <c r="G794" t="s">
        <v>44036</v>
      </c>
      <c r="H794">
        <v>91</v>
      </c>
      <c r="I794" t="s">
        <v>2213</v>
      </c>
      <c r="J794" t="s">
        <v>934</v>
      </c>
      <c r="M794" t="s">
        <v>9852</v>
      </c>
      <c r="N794" t="s">
        <v>9853</v>
      </c>
      <c r="O794" t="s">
        <v>9854</v>
      </c>
      <c r="P794" t="s">
        <v>9855</v>
      </c>
      <c r="Q794" t="s">
        <v>9856</v>
      </c>
      <c r="R794" t="s">
        <v>9857</v>
      </c>
      <c r="S794" t="s">
        <v>9858</v>
      </c>
      <c r="T794">
        <v>7</v>
      </c>
      <c r="U794">
        <v>12534</v>
      </c>
      <c r="W794"/>
      <c r="X794"/>
      <c r="Y794"/>
      <c r="Z794"/>
      <c r="AA794"/>
      <c r="AB794">
        <v>37</v>
      </c>
    </row>
    <row r="795" spans="1:28" x14ac:dyDescent="0.2">
      <c r="A795" t="s">
        <v>725</v>
      </c>
      <c r="B795" t="s">
        <v>726</v>
      </c>
      <c r="C795">
        <v>2000</v>
      </c>
      <c r="D795" t="s">
        <v>727</v>
      </c>
      <c r="E795" t="s">
        <v>16512</v>
      </c>
      <c r="F795" t="s">
        <v>44044</v>
      </c>
      <c r="G795" t="s">
        <v>44042</v>
      </c>
      <c r="H795">
        <v>99</v>
      </c>
      <c r="I795" t="s">
        <v>319</v>
      </c>
      <c r="J795" t="s">
        <v>26</v>
      </c>
      <c r="K795" t="s">
        <v>307</v>
      </c>
      <c r="L795" t="s">
        <v>308</v>
      </c>
      <c r="M795" t="s">
        <v>729</v>
      </c>
      <c r="N795" t="s">
        <v>730</v>
      </c>
      <c r="O795" t="s">
        <v>731</v>
      </c>
      <c r="P795" t="s">
        <v>732</v>
      </c>
      <c r="Q795" t="s">
        <v>733</v>
      </c>
      <c r="R795" t="s">
        <v>734</v>
      </c>
      <c r="S795" t="s">
        <v>735</v>
      </c>
      <c r="T795">
        <v>5.9</v>
      </c>
      <c r="U795">
        <v>72469</v>
      </c>
      <c r="V795" s="12">
        <f>W795*1.5029674796748</f>
        <v>69136504.065040797</v>
      </c>
      <c r="W795" s="3">
        <v>46000000</v>
      </c>
      <c r="X795" s="13">
        <f>Y795*1.5029674796748</f>
        <v>105710102.48105714</v>
      </c>
      <c r="Y795" s="3">
        <v>70334258</v>
      </c>
      <c r="Z795" s="13">
        <f>AA795*1.5029674796748</f>
        <v>161758565.838415</v>
      </c>
      <c r="AA795" s="3">
        <v>107626125</v>
      </c>
      <c r="AB795">
        <v>310</v>
      </c>
    </row>
    <row r="796" spans="1:28" x14ac:dyDescent="0.2">
      <c r="A796" t="s">
        <v>29987</v>
      </c>
      <c r="B796" t="s">
        <v>29988</v>
      </c>
      <c r="C796">
        <v>2012</v>
      </c>
      <c r="D796" t="s">
        <v>13076</v>
      </c>
      <c r="E796" t="s">
        <v>176</v>
      </c>
      <c r="F796" t="s">
        <v>44042</v>
      </c>
      <c r="H796">
        <v>138</v>
      </c>
      <c r="I796" t="s">
        <v>4309</v>
      </c>
      <c r="J796" t="s">
        <v>26</v>
      </c>
      <c r="M796" t="s">
        <v>677</v>
      </c>
      <c r="N796" t="s">
        <v>11815</v>
      </c>
      <c r="O796" t="s">
        <v>29989</v>
      </c>
      <c r="P796" t="s">
        <v>29990</v>
      </c>
      <c r="Q796" t="s">
        <v>29991</v>
      </c>
      <c r="R796" t="s">
        <v>29992</v>
      </c>
      <c r="S796" t="s">
        <v>29993</v>
      </c>
      <c r="T796">
        <v>7.3</v>
      </c>
      <c r="U796">
        <v>319918</v>
      </c>
      <c r="V796" s="12">
        <f>W796*1.12725506764114</f>
        <v>34944907.09687534</v>
      </c>
      <c r="W796" s="3">
        <v>31000000</v>
      </c>
      <c r="X796" s="13">
        <f>Y796*1.12725506764114</f>
        <v>105705384.92349534</v>
      </c>
      <c r="Y796" s="3">
        <v>93772375</v>
      </c>
      <c r="Z796" s="13">
        <f>AA796*1.12725506764114</f>
        <v>182358729.52309287</v>
      </c>
      <c r="AA796" s="3">
        <v>161772375</v>
      </c>
      <c r="AB796">
        <v>576</v>
      </c>
    </row>
    <row r="797" spans="1:28" x14ac:dyDescent="0.2">
      <c r="A797" t="s">
        <v>13710</v>
      </c>
      <c r="B797">
        <v>42</v>
      </c>
      <c r="C797">
        <v>2013</v>
      </c>
      <c r="D797" s="1">
        <v>41612</v>
      </c>
      <c r="E797" t="s">
        <v>44035</v>
      </c>
      <c r="F797" t="s">
        <v>44032</v>
      </c>
      <c r="G797" t="s">
        <v>44050</v>
      </c>
      <c r="H797">
        <v>128</v>
      </c>
      <c r="I797" t="s">
        <v>25</v>
      </c>
      <c r="J797" t="s">
        <v>26</v>
      </c>
      <c r="M797" t="s">
        <v>1246</v>
      </c>
      <c r="N797" t="s">
        <v>1246</v>
      </c>
      <c r="O797" t="s">
        <v>13711</v>
      </c>
      <c r="P797" t="s">
        <v>13712</v>
      </c>
      <c r="Q797" t="s">
        <v>13713</v>
      </c>
      <c r="R797" t="s">
        <v>91</v>
      </c>
      <c r="S797" t="s">
        <v>92</v>
      </c>
      <c r="T797">
        <v>7.5</v>
      </c>
      <c r="U797">
        <v>83372</v>
      </c>
      <c r="V797" s="12">
        <f>W797*1.11098185502045</f>
        <v>44439274.200818002</v>
      </c>
      <c r="W797" s="3">
        <v>40000000</v>
      </c>
      <c r="X797" s="13">
        <f>Y797*1.11098185502045</f>
        <v>105565732.50317828</v>
      </c>
      <c r="Y797" s="3">
        <v>95020213</v>
      </c>
      <c r="Z797" s="13">
        <f>AA797*1.11098185502045</f>
        <v>108288180.20712364</v>
      </c>
      <c r="AA797" s="3">
        <v>97470701</v>
      </c>
      <c r="AB797">
        <v>248</v>
      </c>
    </row>
    <row r="798" spans="1:28" hidden="1" x14ac:dyDescent="0.2">
      <c r="A798" t="s">
        <v>9881</v>
      </c>
      <c r="B798" t="s">
        <v>9882</v>
      </c>
      <c r="C798">
        <v>2009</v>
      </c>
      <c r="D798" t="s">
        <v>9883</v>
      </c>
      <c r="E798" t="s">
        <v>44054</v>
      </c>
      <c r="F798" t="s">
        <v>44033</v>
      </c>
      <c r="G798" t="s">
        <v>44042</v>
      </c>
      <c r="H798">
        <v>112</v>
      </c>
      <c r="I798" t="s">
        <v>9884</v>
      </c>
      <c r="J798" t="s">
        <v>307</v>
      </c>
      <c r="M798" t="s">
        <v>9885</v>
      </c>
      <c r="N798" t="s">
        <v>9886</v>
      </c>
      <c r="O798" t="s">
        <v>9887</v>
      </c>
      <c r="P798" t="s">
        <v>9888</v>
      </c>
      <c r="Q798" t="s">
        <v>9888</v>
      </c>
      <c r="R798" t="s">
        <v>9889</v>
      </c>
      <c r="S798" t="s">
        <v>9890</v>
      </c>
      <c r="T798">
        <v>6.1</v>
      </c>
      <c r="U798">
        <v>18575</v>
      </c>
      <c r="W798" t="s">
        <v>9891</v>
      </c>
      <c r="X798"/>
      <c r="Y798"/>
      <c r="Z798"/>
      <c r="AA798"/>
      <c r="AB798">
        <v>86</v>
      </c>
    </row>
    <row r="799" spans="1:28" hidden="1" x14ac:dyDescent="0.2">
      <c r="A799" t="s">
        <v>9892</v>
      </c>
      <c r="B799" t="s">
        <v>9893</v>
      </c>
      <c r="C799">
        <v>2004</v>
      </c>
      <c r="D799" t="s">
        <v>7858</v>
      </c>
      <c r="E799" t="s">
        <v>3496</v>
      </c>
      <c r="F799" t="s">
        <v>44045</v>
      </c>
      <c r="G799" t="s">
        <v>44042</v>
      </c>
      <c r="H799">
        <v>85</v>
      </c>
      <c r="I799" t="s">
        <v>3522</v>
      </c>
      <c r="J799" t="s">
        <v>26</v>
      </c>
      <c r="K799" t="s">
        <v>307</v>
      </c>
      <c r="M799" t="s">
        <v>9894</v>
      </c>
      <c r="N799" t="s">
        <v>9894</v>
      </c>
      <c r="O799" t="s">
        <v>9895</v>
      </c>
      <c r="P799" t="s">
        <v>9896</v>
      </c>
      <c r="Q799" t="s">
        <v>9897</v>
      </c>
      <c r="R799" t="s">
        <v>9898</v>
      </c>
      <c r="S799" t="s">
        <v>9899</v>
      </c>
      <c r="T799">
        <v>5.6</v>
      </c>
      <c r="U799">
        <v>27678</v>
      </c>
      <c r="W799" t="s">
        <v>5153</v>
      </c>
      <c r="X799"/>
      <c r="Y799"/>
      <c r="Z799"/>
      <c r="AA799">
        <v>7480424</v>
      </c>
      <c r="AB799">
        <v>312</v>
      </c>
    </row>
    <row r="800" spans="1:28" x14ac:dyDescent="0.2">
      <c r="A800" t="s">
        <v>9992</v>
      </c>
      <c r="B800" t="s">
        <v>9993</v>
      </c>
      <c r="C800">
        <v>2006</v>
      </c>
      <c r="D800" t="s">
        <v>9994</v>
      </c>
      <c r="E800" t="s">
        <v>44043</v>
      </c>
      <c r="F800" t="s">
        <v>44038</v>
      </c>
      <c r="G800" t="s">
        <v>44044</v>
      </c>
      <c r="H800">
        <v>93</v>
      </c>
      <c r="I800" t="s">
        <v>4869</v>
      </c>
      <c r="J800" t="s">
        <v>26</v>
      </c>
      <c r="M800" t="s">
        <v>4089</v>
      </c>
      <c r="N800" t="s">
        <v>9995</v>
      </c>
      <c r="O800" t="s">
        <v>9996</v>
      </c>
      <c r="P800" t="s">
        <v>6012</v>
      </c>
      <c r="Q800" t="s">
        <v>9997</v>
      </c>
      <c r="R800" t="s">
        <v>9998</v>
      </c>
      <c r="S800" t="s">
        <v>9999</v>
      </c>
      <c r="T800">
        <v>5.7</v>
      </c>
      <c r="U800">
        <v>80280</v>
      </c>
      <c r="V800" s="12">
        <f>W800*1.28378472222222</f>
        <v>102702777.77777761</v>
      </c>
      <c r="W800" s="3">
        <v>80000000</v>
      </c>
      <c r="X800" s="13">
        <f>Y800*1.28378472222222</f>
        <v>105561091.0834026</v>
      </c>
      <c r="Y800" s="3">
        <v>82226474</v>
      </c>
      <c r="Z800" s="13">
        <f>AA800*1.28378472222222</f>
        <v>210689481.24239549</v>
      </c>
      <c r="AA800" s="3">
        <v>164115897</v>
      </c>
      <c r="AB800">
        <v>450</v>
      </c>
    </row>
    <row r="801" spans="1:28" x14ac:dyDescent="0.2">
      <c r="A801" t="s">
        <v>865</v>
      </c>
      <c r="B801" t="s">
        <v>866</v>
      </c>
      <c r="C801">
        <v>2002</v>
      </c>
      <c r="D801" t="s">
        <v>339</v>
      </c>
      <c r="E801" t="s">
        <v>44037</v>
      </c>
      <c r="F801" t="s">
        <v>44031</v>
      </c>
      <c r="G801" t="s">
        <v>44032</v>
      </c>
      <c r="H801">
        <v>83</v>
      </c>
      <c r="I801" t="s">
        <v>25</v>
      </c>
      <c r="J801" t="s">
        <v>26</v>
      </c>
      <c r="M801" t="s">
        <v>868</v>
      </c>
      <c r="N801" t="s">
        <v>869</v>
      </c>
      <c r="O801" t="s">
        <v>870</v>
      </c>
      <c r="P801" t="s">
        <v>520</v>
      </c>
      <c r="Q801" t="s">
        <v>871</v>
      </c>
      <c r="R801" t="s">
        <v>872</v>
      </c>
      <c r="S801" t="s">
        <v>873</v>
      </c>
      <c r="T801">
        <v>7.1</v>
      </c>
      <c r="U801">
        <v>63449</v>
      </c>
      <c r="V801" s="12">
        <f>W801*1.43863813229572</f>
        <v>115091050.58365761</v>
      </c>
      <c r="W801" s="3">
        <v>80000000</v>
      </c>
      <c r="X801" s="13">
        <f>Y801*1.43863813229572</f>
        <v>105423570.65529184</v>
      </c>
      <c r="Y801" s="3">
        <v>73280117</v>
      </c>
      <c r="Z801" s="13">
        <f>AA801*1.43863813229572</f>
        <v>176324580.83451363</v>
      </c>
      <c r="AA801" s="3">
        <v>122563539</v>
      </c>
      <c r="AB801">
        <v>253</v>
      </c>
    </row>
    <row r="802" spans="1:28" x14ac:dyDescent="0.2">
      <c r="A802" t="s">
        <v>17226</v>
      </c>
      <c r="B802" t="s">
        <v>17227</v>
      </c>
      <c r="C802">
        <v>2010</v>
      </c>
      <c r="D802" s="1">
        <v>40515</v>
      </c>
      <c r="E802" t="s">
        <v>44043</v>
      </c>
      <c r="F802" t="s">
        <v>44040</v>
      </c>
      <c r="G802" t="s">
        <v>44034</v>
      </c>
      <c r="H802">
        <v>118</v>
      </c>
      <c r="I802" t="s">
        <v>9472</v>
      </c>
      <c r="J802" t="s">
        <v>26</v>
      </c>
      <c r="K802" t="s">
        <v>2390</v>
      </c>
      <c r="L802" t="s">
        <v>17228</v>
      </c>
      <c r="M802" t="s">
        <v>2886</v>
      </c>
      <c r="N802" t="s">
        <v>17229</v>
      </c>
      <c r="O802" t="s">
        <v>17230</v>
      </c>
      <c r="P802" t="s">
        <v>17231</v>
      </c>
      <c r="Q802" t="s">
        <v>17232</v>
      </c>
      <c r="R802" t="s">
        <v>17233</v>
      </c>
      <c r="S802" t="s">
        <v>17234</v>
      </c>
      <c r="T802">
        <v>5.9</v>
      </c>
      <c r="U802">
        <v>174198</v>
      </c>
      <c r="V802" s="12">
        <f>W802*1.18690152988223</f>
        <v>112755645.33881186</v>
      </c>
      <c r="W802" s="3">
        <v>95000000</v>
      </c>
      <c r="X802" s="13">
        <f>Y802*1.18690152988223</f>
        <v>105359234.63574935</v>
      </c>
      <c r="Y802" s="3">
        <v>88768303</v>
      </c>
      <c r="Z802" s="13">
        <f>AA802*1.18690152988223</f>
        <v>268829883.8761552</v>
      </c>
      <c r="AA802" s="3">
        <v>226497209</v>
      </c>
      <c r="AB802">
        <v>489</v>
      </c>
    </row>
    <row r="803" spans="1:28" x14ac:dyDescent="0.2">
      <c r="A803" t="s">
        <v>28140</v>
      </c>
      <c r="B803" t="s">
        <v>28141</v>
      </c>
      <c r="C803">
        <v>2016</v>
      </c>
      <c r="D803" t="s">
        <v>28142</v>
      </c>
      <c r="E803" t="s">
        <v>44037</v>
      </c>
      <c r="F803" t="s">
        <v>44031</v>
      </c>
      <c r="G803" t="s">
        <v>44038</v>
      </c>
      <c r="H803">
        <v>89</v>
      </c>
      <c r="I803" t="s">
        <v>433</v>
      </c>
      <c r="J803" t="s">
        <v>26</v>
      </c>
      <c r="M803" t="s">
        <v>27202</v>
      </c>
      <c r="N803" t="s">
        <v>28143</v>
      </c>
      <c r="O803" t="s">
        <v>28144</v>
      </c>
      <c r="P803" t="s">
        <v>28145</v>
      </c>
      <c r="Q803" t="s">
        <v>28146</v>
      </c>
      <c r="R803" t="s">
        <v>28147</v>
      </c>
      <c r="S803" t="s">
        <v>28148</v>
      </c>
      <c r="T803">
        <v>6.1</v>
      </c>
      <c r="U803">
        <v>171982</v>
      </c>
      <c r="V803" s="12">
        <f>W803*1.07834771485832</f>
        <v>20488606.58230808</v>
      </c>
      <c r="W803" s="3">
        <v>19000000</v>
      </c>
      <c r="X803" s="13">
        <f>Y803*1.07834771485832</f>
        <v>105339136.27246739</v>
      </c>
      <c r="Y803" s="3">
        <v>97685686</v>
      </c>
      <c r="Z803" s="13">
        <f>AA803*1.07834771485832</f>
        <v>151729262.4471041</v>
      </c>
      <c r="AA803" s="3">
        <v>140705322</v>
      </c>
      <c r="AB803">
        <v>553</v>
      </c>
    </row>
    <row r="804" spans="1:28" x14ac:dyDescent="0.2">
      <c r="A804" t="s">
        <v>37531</v>
      </c>
      <c r="B804" t="s">
        <v>37532</v>
      </c>
      <c r="C804">
        <v>2018</v>
      </c>
      <c r="D804" t="s">
        <v>29227</v>
      </c>
      <c r="E804" t="s">
        <v>16512</v>
      </c>
      <c r="F804" t="s">
        <v>44044</v>
      </c>
      <c r="G804" t="s">
        <v>44042</v>
      </c>
      <c r="H804">
        <v>121</v>
      </c>
      <c r="I804" t="s">
        <v>25</v>
      </c>
      <c r="J804" t="s">
        <v>26</v>
      </c>
      <c r="K804" t="s">
        <v>27</v>
      </c>
      <c r="L804" t="s">
        <v>1076</v>
      </c>
      <c r="M804" t="s">
        <v>413</v>
      </c>
      <c r="N804" t="s">
        <v>13931</v>
      </c>
      <c r="O804" t="s">
        <v>37533</v>
      </c>
      <c r="P804" t="s">
        <v>416</v>
      </c>
      <c r="Q804" t="s">
        <v>37534</v>
      </c>
      <c r="R804" t="s">
        <v>37535</v>
      </c>
      <c r="S804" t="s">
        <v>37536</v>
      </c>
      <c r="T804">
        <v>6.7</v>
      </c>
      <c r="U804">
        <v>125883</v>
      </c>
      <c r="V804" s="12">
        <f>W804*1.03068014830331</f>
        <v>63902169.194805212</v>
      </c>
      <c r="W804" s="3">
        <v>62000000</v>
      </c>
      <c r="X804" s="13">
        <f>Y804*1.03068014830331</f>
        <v>105216325.36560877</v>
      </c>
      <c r="Y804" s="3">
        <v>102084362</v>
      </c>
      <c r="Z804" s="13">
        <f>AA804*1.03068014830331</f>
        <v>196241662.0537335</v>
      </c>
      <c r="AA804" s="3">
        <v>190400157</v>
      </c>
      <c r="AB804">
        <v>724</v>
      </c>
    </row>
    <row r="805" spans="1:28" x14ac:dyDescent="0.2">
      <c r="A805" t="s">
        <v>18493</v>
      </c>
      <c r="B805" t="s">
        <v>18494</v>
      </c>
      <c r="C805">
        <v>2008</v>
      </c>
      <c r="D805" t="s">
        <v>10679</v>
      </c>
      <c r="E805" t="s">
        <v>16512</v>
      </c>
      <c r="F805" t="s">
        <v>44038</v>
      </c>
      <c r="G805" t="s">
        <v>44044</v>
      </c>
      <c r="H805">
        <v>111</v>
      </c>
      <c r="I805" t="s">
        <v>25</v>
      </c>
      <c r="J805" t="s">
        <v>26</v>
      </c>
      <c r="K805" t="s">
        <v>51</v>
      </c>
      <c r="L805" t="s">
        <v>3179</v>
      </c>
      <c r="M805" t="s">
        <v>5796</v>
      </c>
      <c r="N805" t="s">
        <v>17489</v>
      </c>
      <c r="O805" t="s">
        <v>18495</v>
      </c>
      <c r="P805" t="s">
        <v>15111</v>
      </c>
      <c r="Q805" t="s">
        <v>18496</v>
      </c>
      <c r="R805" t="s">
        <v>18497</v>
      </c>
      <c r="S805" t="s">
        <v>18498</v>
      </c>
      <c r="T805">
        <v>6.9</v>
      </c>
      <c r="U805">
        <v>310971</v>
      </c>
      <c r="V805" s="12">
        <f>W805*1.20207800169993</f>
        <v>32456106.04589811</v>
      </c>
      <c r="W805" s="3">
        <v>27000000</v>
      </c>
      <c r="X805" s="13">
        <f>Y805*1.20207800169993</f>
        <v>104991151.53611423</v>
      </c>
      <c r="Y805" s="3">
        <v>87341380</v>
      </c>
      <c r="Z805" s="13">
        <f>AA805*1.20207800169993</f>
        <v>122160988.19650911</v>
      </c>
      <c r="AA805" s="3">
        <v>101624843</v>
      </c>
      <c r="AB805">
        <v>429</v>
      </c>
    </row>
    <row r="806" spans="1:28" x14ac:dyDescent="0.2">
      <c r="A806" t="s">
        <v>10652</v>
      </c>
      <c r="B806" t="s">
        <v>10653</v>
      </c>
      <c r="C806">
        <v>2006</v>
      </c>
      <c r="D806" t="s">
        <v>10654</v>
      </c>
      <c r="E806" t="s">
        <v>44043</v>
      </c>
      <c r="F806" t="s">
        <v>44032</v>
      </c>
      <c r="G806" t="s">
        <v>44040</v>
      </c>
      <c r="H806">
        <v>120</v>
      </c>
      <c r="I806" t="s">
        <v>25</v>
      </c>
      <c r="J806" t="s">
        <v>26</v>
      </c>
      <c r="M806" t="s">
        <v>10655</v>
      </c>
      <c r="N806" t="s">
        <v>10656</v>
      </c>
      <c r="O806" t="s">
        <v>10657</v>
      </c>
      <c r="P806" t="s">
        <v>2569</v>
      </c>
      <c r="Q806" t="s">
        <v>10658</v>
      </c>
      <c r="R806" t="s">
        <v>10659</v>
      </c>
      <c r="S806" t="s">
        <v>10660</v>
      </c>
      <c r="T806">
        <v>7.3</v>
      </c>
      <c r="U806">
        <v>59899</v>
      </c>
      <c r="V806" s="12">
        <f>W806*1.28378472222222</f>
        <v>51351388.888888806</v>
      </c>
      <c r="W806" s="3">
        <v>40000000</v>
      </c>
      <c r="X806" s="13">
        <f>Y806*1.28378472222222</f>
        <v>104772964.08836788</v>
      </c>
      <c r="Y806" s="3">
        <v>81612565</v>
      </c>
      <c r="Z806" s="13">
        <f>AA806*1.28378472222222</f>
        <v>154639564.7972914</v>
      </c>
      <c r="AA806" s="3">
        <v>120455994</v>
      </c>
      <c r="AB806">
        <v>286</v>
      </c>
    </row>
    <row r="807" spans="1:28" x14ac:dyDescent="0.2">
      <c r="A807" t="s">
        <v>2318</v>
      </c>
      <c r="B807" t="s">
        <v>2319</v>
      </c>
      <c r="C807">
        <v>2000</v>
      </c>
      <c r="D807" t="s">
        <v>305</v>
      </c>
      <c r="E807" t="s">
        <v>1045</v>
      </c>
      <c r="F807" t="s">
        <v>44040</v>
      </c>
      <c r="G807" t="s">
        <v>44034</v>
      </c>
      <c r="H807">
        <v>104</v>
      </c>
      <c r="I807" t="s">
        <v>25</v>
      </c>
      <c r="J807" t="s">
        <v>26</v>
      </c>
      <c r="M807" t="s">
        <v>2320</v>
      </c>
      <c r="N807" t="s">
        <v>2321</v>
      </c>
      <c r="O807" t="s">
        <v>2322</v>
      </c>
      <c r="P807" t="s">
        <v>1459</v>
      </c>
      <c r="Q807" t="s">
        <v>2323</v>
      </c>
      <c r="R807" t="s">
        <v>2324</v>
      </c>
      <c r="S807" t="s">
        <v>2325</v>
      </c>
      <c r="T807">
        <v>6.1</v>
      </c>
      <c r="U807">
        <v>39692</v>
      </c>
      <c r="V807" s="12">
        <f>W807*1.5029674796748</f>
        <v>97692886.178862005</v>
      </c>
      <c r="W807" s="3">
        <v>65000000</v>
      </c>
      <c r="X807" s="13">
        <f>Y807*1.5029674796748</f>
        <v>104744732.94215471</v>
      </c>
      <c r="Y807" s="3">
        <v>69691949</v>
      </c>
      <c r="Z807" s="13">
        <f>AA807*1.5029674796748</f>
        <v>165803735.17642313</v>
      </c>
      <c r="AA807" s="3">
        <v>110317580</v>
      </c>
      <c r="AB807">
        <v>146</v>
      </c>
    </row>
    <row r="808" spans="1:28" x14ac:dyDescent="0.2">
      <c r="A808" t="s">
        <v>2979</v>
      </c>
      <c r="B808" t="s">
        <v>2980</v>
      </c>
      <c r="C808">
        <v>2001</v>
      </c>
      <c r="D808" t="s">
        <v>2453</v>
      </c>
      <c r="E808" t="s">
        <v>1045</v>
      </c>
      <c r="F808" t="s">
        <v>44032</v>
      </c>
      <c r="G808" t="s">
        <v>44036</v>
      </c>
      <c r="H808">
        <v>97</v>
      </c>
      <c r="I808" t="s">
        <v>912</v>
      </c>
      <c r="J808" t="s">
        <v>26</v>
      </c>
      <c r="M808" t="s">
        <v>2981</v>
      </c>
      <c r="N808" t="s">
        <v>2982</v>
      </c>
      <c r="O808" t="s">
        <v>2983</v>
      </c>
      <c r="P808" t="s">
        <v>2984</v>
      </c>
      <c r="Q808" t="s">
        <v>2985</v>
      </c>
      <c r="R808" t="s">
        <v>2986</v>
      </c>
      <c r="S808" t="s">
        <v>2987</v>
      </c>
      <c r="T808">
        <v>6.7</v>
      </c>
      <c r="U808">
        <v>219944</v>
      </c>
      <c r="V808" s="12">
        <f>W808*1.46138339920949</f>
        <v>36534584.980237253</v>
      </c>
      <c r="W808" s="3">
        <v>25000000</v>
      </c>
      <c r="X808" s="13">
        <f>Y808*1.46138339920949</f>
        <v>104552376.54035601</v>
      </c>
      <c r="Y808" s="3">
        <v>71543427</v>
      </c>
      <c r="Z808" s="13">
        <f>AA808*1.46138339920949</f>
        <v>412007522.15553468</v>
      </c>
      <c r="AA808" s="3">
        <v>281929795</v>
      </c>
      <c r="AB808">
        <v>590</v>
      </c>
    </row>
    <row r="809" spans="1:28" x14ac:dyDescent="0.2">
      <c r="A809" t="s">
        <v>3752</v>
      </c>
      <c r="B809" t="s">
        <v>3753</v>
      </c>
      <c r="C809">
        <v>2001</v>
      </c>
      <c r="D809" s="1">
        <v>37235</v>
      </c>
      <c r="E809" t="s">
        <v>1045</v>
      </c>
      <c r="F809" t="s">
        <v>44046</v>
      </c>
      <c r="H809">
        <v>83</v>
      </c>
      <c r="I809" t="s">
        <v>433</v>
      </c>
      <c r="J809" t="s">
        <v>26</v>
      </c>
      <c r="M809" t="s">
        <v>1046</v>
      </c>
      <c r="N809" t="s">
        <v>1047</v>
      </c>
      <c r="O809" t="s">
        <v>3755</v>
      </c>
      <c r="P809" t="s">
        <v>3756</v>
      </c>
      <c r="Q809" t="s">
        <v>3757</v>
      </c>
      <c r="R809" t="s">
        <v>3758</v>
      </c>
      <c r="S809" t="s">
        <v>3759</v>
      </c>
      <c r="T809">
        <v>5.3</v>
      </c>
      <c r="U809">
        <v>147183</v>
      </c>
      <c r="V809" s="12">
        <f>W809*1.46138339920949</f>
        <v>65762252.964427054</v>
      </c>
      <c r="W809" s="3">
        <v>45000000</v>
      </c>
      <c r="X809" s="13">
        <f>Y809*1.46138339920949</f>
        <v>104209784.43007933</v>
      </c>
      <c r="Y809" s="3">
        <v>71308997</v>
      </c>
      <c r="Z809" s="13">
        <f>AA809*1.46138339920949</f>
        <v>206377554.45430884</v>
      </c>
      <c r="AA809" s="3">
        <v>141220678</v>
      </c>
      <c r="AB809">
        <v>560</v>
      </c>
    </row>
    <row r="810" spans="1:28" x14ac:dyDescent="0.2">
      <c r="A810" t="s">
        <v>32227</v>
      </c>
      <c r="B810" t="s">
        <v>24095</v>
      </c>
      <c r="C810">
        <v>2018</v>
      </c>
      <c r="D810" s="1">
        <v>43438</v>
      </c>
      <c r="E810" t="s">
        <v>16512</v>
      </c>
      <c r="F810" t="s">
        <v>44031</v>
      </c>
      <c r="G810" t="s">
        <v>44033</v>
      </c>
      <c r="H810">
        <v>107</v>
      </c>
      <c r="I810" t="s">
        <v>25</v>
      </c>
      <c r="J810" t="s">
        <v>26</v>
      </c>
      <c r="K810" t="s">
        <v>686</v>
      </c>
      <c r="M810" t="s">
        <v>23401</v>
      </c>
      <c r="N810" t="s">
        <v>32228</v>
      </c>
      <c r="O810" t="s">
        <v>32229</v>
      </c>
      <c r="P810" t="s">
        <v>4689</v>
      </c>
      <c r="Q810" t="s">
        <v>32230</v>
      </c>
      <c r="R810" t="s">
        <v>32231</v>
      </c>
      <c r="S810" t="s">
        <v>32232</v>
      </c>
      <c r="T810">
        <v>6.1</v>
      </c>
      <c r="U810">
        <v>137865</v>
      </c>
      <c r="V810" s="12">
        <f>W810*1.03068014830331</f>
        <v>123681617.79639719</v>
      </c>
      <c r="W810" s="3">
        <v>120000000</v>
      </c>
      <c r="X810" s="13">
        <f>Y810*1.03068014830331</f>
        <v>104127794.17126134</v>
      </c>
      <c r="Y810" s="3">
        <v>101028233</v>
      </c>
      <c r="Z810" s="13">
        <f>AA810*1.03068014830331</f>
        <v>441160202.66644371</v>
      </c>
      <c r="AA810" s="3">
        <v>428028233</v>
      </c>
      <c r="AB810">
        <v>687</v>
      </c>
    </row>
    <row r="811" spans="1:28" x14ac:dyDescent="0.2">
      <c r="A811" t="s">
        <v>1491</v>
      </c>
      <c r="B811" t="s">
        <v>1492</v>
      </c>
      <c r="C811">
        <v>2000</v>
      </c>
      <c r="D811" t="s">
        <v>1493</v>
      </c>
      <c r="E811" t="s">
        <v>16512</v>
      </c>
      <c r="F811" t="s">
        <v>44031</v>
      </c>
      <c r="G811" t="s">
        <v>44032</v>
      </c>
      <c r="H811">
        <v>124</v>
      </c>
      <c r="I811" t="s">
        <v>97</v>
      </c>
      <c r="J811" t="s">
        <v>26</v>
      </c>
      <c r="K811" t="s">
        <v>1494</v>
      </c>
      <c r="M811" t="s">
        <v>1495</v>
      </c>
      <c r="N811" t="s">
        <v>1496</v>
      </c>
      <c r="O811" t="s">
        <v>1497</v>
      </c>
      <c r="P811" t="s">
        <v>1498</v>
      </c>
      <c r="Q811" t="s">
        <v>1499</v>
      </c>
      <c r="R811" t="s">
        <v>1500</v>
      </c>
      <c r="S811" t="s">
        <v>1501</v>
      </c>
      <c r="T811">
        <v>5.9</v>
      </c>
      <c r="U811">
        <v>57823</v>
      </c>
      <c r="V811" s="12">
        <f>W811*1.5029674796748</f>
        <v>112722560.97561</v>
      </c>
      <c r="W811" s="3">
        <v>75000000</v>
      </c>
      <c r="X811" s="13">
        <f>Y811*1.5029674796748</f>
        <v>104071268.24418722</v>
      </c>
      <c r="Y811" s="3">
        <v>69243859</v>
      </c>
      <c r="Z811" s="13">
        <f>AA811*1.5029674796748</f>
        <v>324135766.61817145</v>
      </c>
      <c r="AA811" s="3">
        <v>215663859</v>
      </c>
      <c r="AB811">
        <v>394</v>
      </c>
    </row>
    <row r="812" spans="1:28" x14ac:dyDescent="0.2">
      <c r="A812" t="s">
        <v>2451</v>
      </c>
      <c r="B812" t="s">
        <v>2452</v>
      </c>
      <c r="C812">
        <v>2001</v>
      </c>
      <c r="D812" t="s">
        <v>2453</v>
      </c>
      <c r="E812" t="s">
        <v>16512</v>
      </c>
      <c r="F812" t="s">
        <v>44044</v>
      </c>
      <c r="G812" t="s">
        <v>44032</v>
      </c>
      <c r="H812">
        <v>124</v>
      </c>
      <c r="I812" t="s">
        <v>2454</v>
      </c>
      <c r="J812" t="s">
        <v>26</v>
      </c>
      <c r="K812" t="s">
        <v>27</v>
      </c>
      <c r="M812" t="s">
        <v>2455</v>
      </c>
      <c r="N812" t="s">
        <v>2456</v>
      </c>
      <c r="O812" t="s">
        <v>2457</v>
      </c>
      <c r="P812" t="s">
        <v>1106</v>
      </c>
      <c r="Q812" t="s">
        <v>2458</v>
      </c>
      <c r="R812" t="s">
        <v>2459</v>
      </c>
      <c r="S812" t="s">
        <v>2460</v>
      </c>
      <c r="T812">
        <v>6.8</v>
      </c>
      <c r="U812">
        <v>119173</v>
      </c>
      <c r="V812" s="12">
        <f>W812*1.46138339920949</f>
        <v>99374071.146245316</v>
      </c>
      <c r="W812" s="3">
        <v>68000000</v>
      </c>
      <c r="X812" s="13">
        <f>Y812*1.46138339920949</f>
        <v>103915628.41118604</v>
      </c>
      <c r="Y812" s="3">
        <v>71107711</v>
      </c>
      <c r="Z812" s="13">
        <f>AA812*1.46138339920949</f>
        <v>166966201.17952612</v>
      </c>
      <c r="AA812" s="3">
        <v>114252154</v>
      </c>
      <c r="AB812">
        <v>467</v>
      </c>
    </row>
    <row r="813" spans="1:28" x14ac:dyDescent="0.2">
      <c r="A813" t="s">
        <v>27167</v>
      </c>
      <c r="B813" t="s">
        <v>27168</v>
      </c>
      <c r="C813">
        <v>2018</v>
      </c>
      <c r="D813" t="s">
        <v>27169</v>
      </c>
      <c r="E813" t="s">
        <v>44043</v>
      </c>
      <c r="F813" t="s">
        <v>44040</v>
      </c>
      <c r="G813" t="s">
        <v>44034</v>
      </c>
      <c r="H813">
        <v>109</v>
      </c>
      <c r="I813" t="s">
        <v>25</v>
      </c>
      <c r="J813" t="s">
        <v>26</v>
      </c>
      <c r="M813" t="s">
        <v>19649</v>
      </c>
      <c r="N813" t="s">
        <v>27170</v>
      </c>
      <c r="O813" t="s">
        <v>27171</v>
      </c>
      <c r="P813" t="s">
        <v>27172</v>
      </c>
      <c r="Q813" t="s">
        <v>27173</v>
      </c>
      <c r="R813" t="s">
        <v>27174</v>
      </c>
      <c r="S813" t="s">
        <v>27175</v>
      </c>
      <c r="T813">
        <v>4.2</v>
      </c>
      <c r="U813">
        <v>39933</v>
      </c>
      <c r="V813" s="12">
        <f>W813*1.03068014830331</f>
        <v>103068014.83033098</v>
      </c>
      <c r="W813" s="3">
        <v>100000000</v>
      </c>
      <c r="X813" s="13">
        <f>Y813*1.03068014830331</f>
        <v>103561306.59475014</v>
      </c>
      <c r="Y813" s="3">
        <v>100478608</v>
      </c>
      <c r="Z813" s="13">
        <f>AA813*1.03068014830331</f>
        <v>136746379.18378976</v>
      </c>
      <c r="AA813" s="3">
        <v>132675864</v>
      </c>
      <c r="AB813">
        <v>908</v>
      </c>
    </row>
    <row r="814" spans="1:28" x14ac:dyDescent="0.2">
      <c r="A814" t="s">
        <v>3711</v>
      </c>
      <c r="B814" t="s">
        <v>3712</v>
      </c>
      <c r="C814">
        <v>2001</v>
      </c>
      <c r="D814" s="1">
        <v>37594</v>
      </c>
      <c r="E814" t="s">
        <v>1045</v>
      </c>
      <c r="F814" t="s">
        <v>44032</v>
      </c>
      <c r="G814" t="s">
        <v>44034</v>
      </c>
      <c r="H814">
        <v>114</v>
      </c>
      <c r="I814" t="s">
        <v>97</v>
      </c>
      <c r="J814" t="s">
        <v>26</v>
      </c>
      <c r="M814" t="s">
        <v>1167</v>
      </c>
      <c r="N814" t="s">
        <v>3713</v>
      </c>
      <c r="O814" t="s">
        <v>3714</v>
      </c>
      <c r="P814" t="s">
        <v>3707</v>
      </c>
      <c r="Q814" t="s">
        <v>3715</v>
      </c>
      <c r="R814" t="s">
        <v>3716</v>
      </c>
      <c r="S814" t="s">
        <v>3717</v>
      </c>
      <c r="T814">
        <v>5.9</v>
      </c>
      <c r="U814">
        <v>125517</v>
      </c>
      <c r="V814" s="12">
        <f>W814*1.46138339920949</f>
        <v>58455335.968379602</v>
      </c>
      <c r="W814" s="3">
        <v>40000000</v>
      </c>
      <c r="X814" s="13">
        <f>Y814*1.46138339920949</f>
        <v>103523235.2774311</v>
      </c>
      <c r="Y814" s="3">
        <v>70839203</v>
      </c>
      <c r="Z814" s="13">
        <f>AA814*1.46138339920949</f>
        <v>206157151.53280687</v>
      </c>
      <c r="AA814" s="3">
        <v>141069860</v>
      </c>
      <c r="AB814">
        <v>428</v>
      </c>
    </row>
    <row r="815" spans="1:28" hidden="1" x14ac:dyDescent="0.2">
      <c r="A815" t="s">
        <v>10023</v>
      </c>
      <c r="B815" t="s">
        <v>10024</v>
      </c>
      <c r="C815">
        <v>2004</v>
      </c>
      <c r="D815" s="1">
        <v>38332</v>
      </c>
      <c r="E815" t="s">
        <v>44043</v>
      </c>
      <c r="F815" t="s">
        <v>44038</v>
      </c>
      <c r="G815" t="s">
        <v>44033</v>
      </c>
      <c r="H815">
        <v>127</v>
      </c>
      <c r="I815" t="s">
        <v>4358</v>
      </c>
      <c r="J815" t="s">
        <v>1076</v>
      </c>
      <c r="K815" t="s">
        <v>26</v>
      </c>
      <c r="M815" t="s">
        <v>10025</v>
      </c>
      <c r="N815" t="s">
        <v>10026</v>
      </c>
      <c r="O815" t="s">
        <v>10027</v>
      </c>
      <c r="P815" t="s">
        <v>10028</v>
      </c>
      <c r="Q815" t="s">
        <v>10029</v>
      </c>
      <c r="R815" t="s">
        <v>10030</v>
      </c>
      <c r="S815" t="s">
        <v>10031</v>
      </c>
      <c r="T815">
        <v>8</v>
      </c>
      <c r="U815">
        <v>55131</v>
      </c>
      <c r="W815">
        <v>5000000</v>
      </c>
      <c r="X815"/>
      <c r="Y815"/>
      <c r="Z815"/>
      <c r="AA815">
        <v>20839049</v>
      </c>
      <c r="AB815">
        <v>68</v>
      </c>
    </row>
    <row r="816" spans="1:28" x14ac:dyDescent="0.2">
      <c r="A816" t="s">
        <v>38838</v>
      </c>
      <c r="B816" t="s">
        <v>38839</v>
      </c>
      <c r="C816">
        <v>2018</v>
      </c>
      <c r="D816" s="1">
        <v>43314</v>
      </c>
      <c r="E816" t="s">
        <v>176</v>
      </c>
      <c r="F816" t="s">
        <v>44036</v>
      </c>
      <c r="G816" t="s">
        <v>44042</v>
      </c>
      <c r="H816">
        <v>105</v>
      </c>
      <c r="I816" t="s">
        <v>25</v>
      </c>
      <c r="J816" t="s">
        <v>26</v>
      </c>
      <c r="M816" t="s">
        <v>6255</v>
      </c>
      <c r="N816" t="s">
        <v>38818</v>
      </c>
      <c r="O816" t="s">
        <v>38840</v>
      </c>
      <c r="P816" t="s">
        <v>23504</v>
      </c>
      <c r="Q816" t="s">
        <v>32868</v>
      </c>
      <c r="R816" t="s">
        <v>38841</v>
      </c>
      <c r="S816" t="s">
        <v>38842</v>
      </c>
      <c r="T816">
        <v>4.5</v>
      </c>
      <c r="U816">
        <v>53182</v>
      </c>
      <c r="V816" s="12">
        <f>W816*1.03068014830331</f>
        <v>56687408.156682044</v>
      </c>
      <c r="W816" s="3">
        <v>55000000</v>
      </c>
      <c r="X816" s="13">
        <f>Y816*1.03068014830331</f>
        <v>103488284.96760315</v>
      </c>
      <c r="Y816" s="3">
        <v>100407760</v>
      </c>
      <c r="Z816" s="13">
        <f>AA816*1.03068014830331</f>
        <v>383397573.51884937</v>
      </c>
      <c r="AA816" s="3">
        <v>371985018</v>
      </c>
      <c r="AB816">
        <v>263</v>
      </c>
    </row>
    <row r="817" spans="1:28" hidden="1" x14ac:dyDescent="0.2">
      <c r="A817" t="s">
        <v>10041</v>
      </c>
      <c r="B817" t="s">
        <v>10042</v>
      </c>
      <c r="C817">
        <v>2004</v>
      </c>
      <c r="D817" t="s">
        <v>10043</v>
      </c>
      <c r="E817" t="s">
        <v>176</v>
      </c>
      <c r="F817" t="s">
        <v>44050</v>
      </c>
      <c r="G817" t="s">
        <v>44042</v>
      </c>
      <c r="H817">
        <v>117</v>
      </c>
      <c r="I817" t="s">
        <v>697</v>
      </c>
      <c r="J817" t="s">
        <v>307</v>
      </c>
      <c r="M817" t="s">
        <v>10044</v>
      </c>
      <c r="N817" t="s">
        <v>10045</v>
      </c>
      <c r="O817" t="s">
        <v>10046</v>
      </c>
      <c r="P817" t="s">
        <v>10047</v>
      </c>
      <c r="Q817" t="s">
        <v>10048</v>
      </c>
      <c r="R817" t="s">
        <v>10049</v>
      </c>
      <c r="S817" t="s">
        <v>10050</v>
      </c>
      <c r="T817">
        <v>7.4</v>
      </c>
      <c r="U817">
        <v>14172</v>
      </c>
      <c r="W817"/>
      <c r="X817"/>
      <c r="Y817">
        <v>144254</v>
      </c>
      <c r="Z817"/>
      <c r="AA817">
        <v>3764219</v>
      </c>
      <c r="AB817">
        <v>57</v>
      </c>
    </row>
    <row r="818" spans="1:28" x14ac:dyDescent="0.2">
      <c r="A818" t="s">
        <v>26106</v>
      </c>
      <c r="B818" t="s">
        <v>26107</v>
      </c>
      <c r="C818">
        <v>2013</v>
      </c>
      <c r="D818" t="s">
        <v>23293</v>
      </c>
      <c r="E818" t="s">
        <v>16512</v>
      </c>
      <c r="F818" t="s">
        <v>44032</v>
      </c>
      <c r="G818" t="s">
        <v>44033</v>
      </c>
      <c r="H818">
        <v>109</v>
      </c>
      <c r="I818" t="s">
        <v>26108</v>
      </c>
      <c r="J818" t="s">
        <v>26</v>
      </c>
      <c r="K818" t="s">
        <v>308</v>
      </c>
      <c r="L818" t="s">
        <v>27</v>
      </c>
      <c r="M818" t="s">
        <v>21248</v>
      </c>
      <c r="N818" t="s">
        <v>21248</v>
      </c>
      <c r="O818" t="s">
        <v>26109</v>
      </c>
      <c r="P818" t="s">
        <v>520</v>
      </c>
      <c r="Q818" t="s">
        <v>26110</v>
      </c>
      <c r="R818" t="s">
        <v>26111</v>
      </c>
      <c r="S818" t="s">
        <v>26112</v>
      </c>
      <c r="T818">
        <v>6.6</v>
      </c>
      <c r="U818">
        <v>413841</v>
      </c>
      <c r="V818" s="12">
        <f>W818*1.11098185502045</f>
        <v>127762913.32735175</v>
      </c>
      <c r="W818" s="3">
        <v>115000000</v>
      </c>
      <c r="X818" s="13">
        <f>Y818*1.11098185502045</f>
        <v>103376991.59452991</v>
      </c>
      <c r="Y818" s="3">
        <v>93050117</v>
      </c>
      <c r="Z818" s="13">
        <f>AA818*1.11098185502045</f>
        <v>317897125.68285006</v>
      </c>
      <c r="AA818" s="3">
        <v>286140700</v>
      </c>
      <c r="AB818">
        <v>920</v>
      </c>
    </row>
    <row r="819" spans="1:28" x14ac:dyDescent="0.2">
      <c r="A819" t="s">
        <v>8218</v>
      </c>
      <c r="B819" t="s">
        <v>8219</v>
      </c>
      <c r="C819">
        <v>2004</v>
      </c>
      <c r="D819" t="s">
        <v>8220</v>
      </c>
      <c r="E819" t="s">
        <v>44037</v>
      </c>
      <c r="F819" t="s">
        <v>44038</v>
      </c>
      <c r="G819" t="s">
        <v>44040</v>
      </c>
      <c r="H819">
        <v>80</v>
      </c>
      <c r="I819" t="s">
        <v>25</v>
      </c>
      <c r="J819" t="s">
        <v>26</v>
      </c>
      <c r="M819" t="s">
        <v>8221</v>
      </c>
      <c r="N819" t="s">
        <v>8222</v>
      </c>
      <c r="O819" t="s">
        <v>8223</v>
      </c>
      <c r="P819" t="s">
        <v>2169</v>
      </c>
      <c r="Q819" t="s">
        <v>8224</v>
      </c>
      <c r="R819" t="s">
        <v>8225</v>
      </c>
      <c r="S819" t="s">
        <v>8226</v>
      </c>
      <c r="T819">
        <v>5</v>
      </c>
      <c r="U819">
        <v>77678</v>
      </c>
      <c r="V819" s="12">
        <f>W819*1.37009528851244</f>
        <v>68504764.425622001</v>
      </c>
      <c r="W819" s="3">
        <v>50000000</v>
      </c>
      <c r="X819" s="13">
        <f>Y819*1.37009528851244</f>
        <v>103263518.78601903</v>
      </c>
      <c r="Y819" s="3">
        <v>75369589</v>
      </c>
      <c r="Z819" s="13">
        <f>AA819*1.37009528851244</f>
        <v>278365571.28738475</v>
      </c>
      <c r="AA819" s="3">
        <v>203172417</v>
      </c>
      <c r="AB819">
        <v>259</v>
      </c>
    </row>
    <row r="820" spans="1:28" x14ac:dyDescent="0.2">
      <c r="A820" t="s">
        <v>3485</v>
      </c>
      <c r="B820" t="s">
        <v>3486</v>
      </c>
      <c r="C820">
        <v>2002</v>
      </c>
      <c r="D820" s="1">
        <v>37534</v>
      </c>
      <c r="E820" t="s">
        <v>44041</v>
      </c>
      <c r="F820" t="s">
        <v>44032</v>
      </c>
      <c r="G820" t="s">
        <v>44042</v>
      </c>
      <c r="H820">
        <v>116</v>
      </c>
      <c r="I820" t="s">
        <v>25</v>
      </c>
      <c r="J820" t="s">
        <v>26</v>
      </c>
      <c r="K820" t="s">
        <v>308</v>
      </c>
      <c r="M820" t="s">
        <v>3487</v>
      </c>
      <c r="N820" t="s">
        <v>3488</v>
      </c>
      <c r="O820" t="s">
        <v>3489</v>
      </c>
      <c r="P820" t="s">
        <v>3490</v>
      </c>
      <c r="Q820" t="s">
        <v>3491</v>
      </c>
      <c r="R820" t="s">
        <v>3492</v>
      </c>
      <c r="S820" t="s">
        <v>3493</v>
      </c>
      <c r="T820">
        <v>7.1</v>
      </c>
      <c r="U820">
        <v>121329</v>
      </c>
      <c r="V820" s="12">
        <f>W820*1.43863813229572</f>
        <v>51790972.762645923</v>
      </c>
      <c r="W820" s="3">
        <v>36000000</v>
      </c>
      <c r="X820" s="13">
        <f>Y820*1.43863813229572</f>
        <v>103232071.60879378</v>
      </c>
      <c r="Y820" s="3">
        <v>71756802</v>
      </c>
      <c r="Z820" s="13">
        <f>AA820*1.43863813229572</f>
        <v>147093224.94980547</v>
      </c>
      <c r="AA820" s="3">
        <v>102244770</v>
      </c>
      <c r="AB820">
        <v>412</v>
      </c>
    </row>
    <row r="821" spans="1:28" x14ac:dyDescent="0.2">
      <c r="A821" t="s">
        <v>8080</v>
      </c>
      <c r="B821" t="s">
        <v>8081</v>
      </c>
      <c r="C821">
        <v>2004</v>
      </c>
      <c r="D821" t="s">
        <v>8082</v>
      </c>
      <c r="E821" t="s">
        <v>44035</v>
      </c>
      <c r="F821" t="s">
        <v>44032</v>
      </c>
      <c r="G821" t="s">
        <v>44057</v>
      </c>
      <c r="H821">
        <v>152</v>
      </c>
      <c r="I821" t="s">
        <v>25</v>
      </c>
      <c r="J821" t="s">
        <v>26</v>
      </c>
      <c r="M821" t="s">
        <v>2488</v>
      </c>
      <c r="N821" t="s">
        <v>8083</v>
      </c>
      <c r="O821" t="s">
        <v>8084</v>
      </c>
      <c r="P821" t="s">
        <v>2059</v>
      </c>
      <c r="Q821" t="s">
        <v>8085</v>
      </c>
      <c r="R821" t="s">
        <v>8086</v>
      </c>
      <c r="S821" t="s">
        <v>8087</v>
      </c>
      <c r="T821">
        <v>7.7</v>
      </c>
      <c r="U821">
        <v>136097</v>
      </c>
      <c r="V821" s="12">
        <f>W821*1.37009528851244</f>
        <v>54803811.540497601</v>
      </c>
      <c r="W821" s="3">
        <v>40000000</v>
      </c>
      <c r="X821" s="13">
        <f>Y821*1.37009528851244</f>
        <v>103211470.23610373</v>
      </c>
      <c r="Y821" s="3">
        <v>75331600</v>
      </c>
      <c r="Z821" s="13">
        <f>AA821*1.37009528851244</f>
        <v>169852598.16800418</v>
      </c>
      <c r="AA821" s="3">
        <v>123971376</v>
      </c>
      <c r="AB821">
        <v>461</v>
      </c>
    </row>
    <row r="822" spans="1:28" x14ac:dyDescent="0.2">
      <c r="A822" t="s">
        <v>27217</v>
      </c>
      <c r="B822" t="s">
        <v>27218</v>
      </c>
      <c r="C822">
        <v>2012</v>
      </c>
      <c r="D822" t="s">
        <v>20304</v>
      </c>
      <c r="E822" t="s">
        <v>1045</v>
      </c>
      <c r="F822" t="s">
        <v>44036</v>
      </c>
      <c r="H822">
        <v>123</v>
      </c>
      <c r="I822" t="s">
        <v>25</v>
      </c>
      <c r="J822" t="s">
        <v>26</v>
      </c>
      <c r="M822" t="s">
        <v>98</v>
      </c>
      <c r="N822" t="s">
        <v>27219</v>
      </c>
      <c r="O822" t="s">
        <v>27220</v>
      </c>
      <c r="P822" t="s">
        <v>27221</v>
      </c>
      <c r="Q822" t="s">
        <v>27222</v>
      </c>
      <c r="R822" t="s">
        <v>27223</v>
      </c>
      <c r="S822" t="s">
        <v>27224</v>
      </c>
      <c r="T822">
        <v>6.6</v>
      </c>
      <c r="U822">
        <v>43236</v>
      </c>
      <c r="V822" s="12">
        <f>W822*1.12725506764114</f>
        <v>13527060.81169368</v>
      </c>
      <c r="W822" s="3">
        <v>12000000</v>
      </c>
      <c r="X822" s="13">
        <f>Y822*1.12725506764114</f>
        <v>103197050.7646323</v>
      </c>
      <c r="Y822" s="3">
        <v>91547205</v>
      </c>
      <c r="Z822" s="13">
        <f>AA822*1.12725506764114</f>
        <v>108295965.86660361</v>
      </c>
      <c r="AA822" s="3">
        <v>96070507</v>
      </c>
      <c r="AB822">
        <v>72</v>
      </c>
    </row>
    <row r="823" spans="1:28" hidden="1" x14ac:dyDescent="0.2">
      <c r="A823" t="s">
        <v>10091</v>
      </c>
      <c r="B823" t="s">
        <v>10092</v>
      </c>
      <c r="C823">
        <v>2003</v>
      </c>
      <c r="D823" s="1">
        <v>37899</v>
      </c>
      <c r="E823" t="s">
        <v>16512</v>
      </c>
      <c r="F823" t="s">
        <v>44031</v>
      </c>
      <c r="G823" t="s">
        <v>44032</v>
      </c>
      <c r="H823">
        <v>128</v>
      </c>
      <c r="I823" t="s">
        <v>2213</v>
      </c>
      <c r="J823" t="s">
        <v>934</v>
      </c>
      <c r="M823" t="s">
        <v>4624</v>
      </c>
      <c r="N823" t="s">
        <v>10093</v>
      </c>
      <c r="O823" t="s">
        <v>10094</v>
      </c>
      <c r="P823" t="s">
        <v>10095</v>
      </c>
      <c r="Q823" t="s">
        <v>10096</v>
      </c>
      <c r="R823" t="s">
        <v>10097</v>
      </c>
      <c r="S823" t="s">
        <v>10098</v>
      </c>
      <c r="T823">
        <v>6.8</v>
      </c>
      <c r="U823">
        <v>14220</v>
      </c>
      <c r="W823"/>
      <c r="X823"/>
      <c r="Y823">
        <v>41803</v>
      </c>
      <c r="Z823"/>
      <c r="AA823">
        <v>6710522</v>
      </c>
      <c r="AB823">
        <v>129</v>
      </c>
    </row>
    <row r="824" spans="1:28" hidden="1" x14ac:dyDescent="0.2">
      <c r="A824" t="s">
        <v>10099</v>
      </c>
      <c r="B824" t="s">
        <v>10100</v>
      </c>
      <c r="C824">
        <v>2005</v>
      </c>
      <c r="D824" s="1">
        <v>38966</v>
      </c>
      <c r="E824" t="s">
        <v>44041</v>
      </c>
      <c r="F824" t="s">
        <v>44032</v>
      </c>
      <c r="G824" t="s">
        <v>44050</v>
      </c>
      <c r="H824">
        <v>109</v>
      </c>
      <c r="I824" t="s">
        <v>495</v>
      </c>
      <c r="J824" t="s">
        <v>26</v>
      </c>
      <c r="K824" t="s">
        <v>64</v>
      </c>
      <c r="L824" t="s">
        <v>307</v>
      </c>
      <c r="M824" t="s">
        <v>10101</v>
      </c>
      <c r="N824" t="s">
        <v>10102</v>
      </c>
      <c r="O824" t="s">
        <v>10103</v>
      </c>
      <c r="P824" t="s">
        <v>10104</v>
      </c>
      <c r="Q824" t="s">
        <v>10105</v>
      </c>
      <c r="R824" t="s">
        <v>10106</v>
      </c>
      <c r="S824" t="s">
        <v>10107</v>
      </c>
      <c r="T824">
        <v>7.5</v>
      </c>
      <c r="U824">
        <v>139896</v>
      </c>
      <c r="W824"/>
      <c r="X824"/>
      <c r="Y824">
        <v>346830</v>
      </c>
      <c r="Z824"/>
      <c r="AA824">
        <v>3814717</v>
      </c>
      <c r="AB824">
        <v>402</v>
      </c>
    </row>
    <row r="825" spans="1:28" x14ac:dyDescent="0.2">
      <c r="A825" t="s">
        <v>2164</v>
      </c>
      <c r="B825" t="s">
        <v>2165</v>
      </c>
      <c r="C825">
        <v>2000</v>
      </c>
      <c r="D825" t="s">
        <v>974</v>
      </c>
      <c r="E825" t="s">
        <v>1045</v>
      </c>
      <c r="H825">
        <v>93</v>
      </c>
      <c r="I825" t="s">
        <v>25</v>
      </c>
      <c r="J825" t="s">
        <v>26</v>
      </c>
      <c r="M825" t="s">
        <v>2166</v>
      </c>
      <c r="N825" t="s">
        <v>2167</v>
      </c>
      <c r="O825" t="s">
        <v>2168</v>
      </c>
      <c r="P825" t="s">
        <v>2169</v>
      </c>
      <c r="Q825" t="s">
        <v>2170</v>
      </c>
      <c r="R825" t="s">
        <v>2171</v>
      </c>
      <c r="S825" t="s">
        <v>2172</v>
      </c>
      <c r="T825">
        <v>6.4</v>
      </c>
      <c r="U825">
        <v>155391</v>
      </c>
      <c r="V825" s="12">
        <f>W825*1.5029674796748</f>
        <v>24047479.674796801</v>
      </c>
      <c r="W825" s="3">
        <v>16000000</v>
      </c>
      <c r="X825" s="13">
        <f>Y825*1.5029674796748</f>
        <v>103014558.8626425</v>
      </c>
      <c r="Y825" s="3">
        <v>68540777</v>
      </c>
      <c r="Z825" s="13">
        <f>AA825*1.5029674796748</f>
        <v>179986785.38593537</v>
      </c>
      <c r="AA825" s="3">
        <v>119754278</v>
      </c>
      <c r="AB825">
        <v>312</v>
      </c>
    </row>
    <row r="826" spans="1:28" x14ac:dyDescent="0.2">
      <c r="A826" t="s">
        <v>15662</v>
      </c>
      <c r="B826" t="s">
        <v>15663</v>
      </c>
      <c r="C826">
        <v>2006</v>
      </c>
      <c r="D826" s="1">
        <v>39328</v>
      </c>
      <c r="E826" t="s">
        <v>3496</v>
      </c>
      <c r="F826" t="s">
        <v>44045</v>
      </c>
      <c r="G826" t="s">
        <v>44042</v>
      </c>
      <c r="H826">
        <v>108</v>
      </c>
      <c r="I826" t="s">
        <v>177</v>
      </c>
      <c r="J826" t="s">
        <v>26</v>
      </c>
      <c r="M826" t="s">
        <v>12690</v>
      </c>
      <c r="N826" t="s">
        <v>10264</v>
      </c>
      <c r="O826" t="s">
        <v>15664</v>
      </c>
      <c r="P826" t="s">
        <v>12693</v>
      </c>
      <c r="Q826" t="s">
        <v>12694</v>
      </c>
      <c r="R826" t="s">
        <v>15665</v>
      </c>
      <c r="S826" t="s">
        <v>15666</v>
      </c>
      <c r="T826">
        <v>6.2</v>
      </c>
      <c r="U826">
        <v>175339</v>
      </c>
      <c r="V826" s="12">
        <f>W826*1.28378472222222</f>
        <v>12837847.222222202</v>
      </c>
      <c r="W826" s="3">
        <v>10000000</v>
      </c>
      <c r="X826" s="13">
        <f>Y826*1.28378472222222</f>
        <v>103009248.00180538</v>
      </c>
      <c r="Y826" s="3">
        <v>80238724</v>
      </c>
      <c r="Z826" s="13">
        <f>AA826*1.28378472222222</f>
        <v>211663075.33246493</v>
      </c>
      <c r="AA826" s="3">
        <v>164874275</v>
      </c>
      <c r="AB826">
        <v>649</v>
      </c>
    </row>
    <row r="827" spans="1:28" x14ac:dyDescent="0.2">
      <c r="A827" t="s">
        <v>14055</v>
      </c>
      <c r="B827" t="s">
        <v>14056</v>
      </c>
      <c r="C827">
        <v>2006</v>
      </c>
      <c r="D827" t="s">
        <v>1859</v>
      </c>
      <c r="E827" t="s">
        <v>1045</v>
      </c>
      <c r="F827" t="s">
        <v>44040</v>
      </c>
      <c r="G827" t="s">
        <v>44050</v>
      </c>
      <c r="H827">
        <v>92</v>
      </c>
      <c r="I827" t="s">
        <v>2371</v>
      </c>
      <c r="J827" t="s">
        <v>26</v>
      </c>
      <c r="K827" t="s">
        <v>308</v>
      </c>
      <c r="M827" t="s">
        <v>9437</v>
      </c>
      <c r="N827" t="s">
        <v>9438</v>
      </c>
      <c r="O827" t="s">
        <v>14057</v>
      </c>
      <c r="P827" t="s">
        <v>7317</v>
      </c>
      <c r="Q827" t="s">
        <v>14058</v>
      </c>
      <c r="R827" t="s">
        <v>14059</v>
      </c>
      <c r="S827" t="s">
        <v>14060</v>
      </c>
      <c r="T827">
        <v>5.8</v>
      </c>
      <c r="U827">
        <v>80182</v>
      </c>
      <c r="V827" s="12">
        <f>W827*1.28378472222222</f>
        <v>44932465.277777702</v>
      </c>
      <c r="W827" s="3">
        <v>35000000</v>
      </c>
      <c r="X827" s="13">
        <f>Y827*1.28378472222222</f>
        <v>102956958.16628455</v>
      </c>
      <c r="Y827" s="3">
        <v>80197993</v>
      </c>
      <c r="Z827" s="13">
        <f>AA827*1.28378472222222</f>
        <v>127422643.14513868</v>
      </c>
      <c r="AA827" s="3">
        <v>99255460</v>
      </c>
      <c r="AB827">
        <v>490</v>
      </c>
    </row>
    <row r="828" spans="1:28" hidden="1" x14ac:dyDescent="0.2">
      <c r="A828" t="s">
        <v>10130</v>
      </c>
      <c r="B828" t="s">
        <v>10131</v>
      </c>
      <c r="C828">
        <v>2005</v>
      </c>
      <c r="D828" t="s">
        <v>10132</v>
      </c>
      <c r="E828" t="s">
        <v>44037</v>
      </c>
      <c r="F828" t="s">
        <v>44047</v>
      </c>
      <c r="G828" t="s">
        <v>44031</v>
      </c>
      <c r="H828">
        <v>101</v>
      </c>
      <c r="I828" t="s">
        <v>2213</v>
      </c>
      <c r="J828" t="s">
        <v>934</v>
      </c>
      <c r="M828" t="s">
        <v>10133</v>
      </c>
      <c r="N828" t="s">
        <v>10134</v>
      </c>
      <c r="O828" t="s">
        <v>10135</v>
      </c>
      <c r="P828" t="s">
        <v>10136</v>
      </c>
      <c r="Q828" t="s">
        <v>10137</v>
      </c>
      <c r="R828" t="s">
        <v>10138</v>
      </c>
      <c r="S828" t="s">
        <v>10139</v>
      </c>
      <c r="T828">
        <v>7.2</v>
      </c>
      <c r="U828">
        <v>54642</v>
      </c>
      <c r="W828"/>
      <c r="X828"/>
      <c r="Y828"/>
      <c r="Z828"/>
      <c r="AA828"/>
      <c r="AB828">
        <v>545</v>
      </c>
    </row>
    <row r="829" spans="1:28" hidden="1" x14ac:dyDescent="0.2">
      <c r="A829" t="s">
        <v>10140</v>
      </c>
      <c r="B829" t="s">
        <v>10141</v>
      </c>
      <c r="C829">
        <v>2004</v>
      </c>
      <c r="D829" t="s">
        <v>6520</v>
      </c>
      <c r="E829" t="s">
        <v>44041</v>
      </c>
      <c r="F829" t="s">
        <v>44032</v>
      </c>
      <c r="G829" t="s">
        <v>44050</v>
      </c>
      <c r="H829">
        <v>91</v>
      </c>
      <c r="I829" t="s">
        <v>229</v>
      </c>
      <c r="J829" t="s">
        <v>26</v>
      </c>
      <c r="M829" t="s">
        <v>10142</v>
      </c>
      <c r="N829" t="s">
        <v>10143</v>
      </c>
      <c r="O829" t="s">
        <v>10144</v>
      </c>
      <c r="P829" t="s">
        <v>10145</v>
      </c>
      <c r="Q829" t="s">
        <v>10146</v>
      </c>
      <c r="R829" t="s">
        <v>10147</v>
      </c>
      <c r="S829" t="s">
        <v>10148</v>
      </c>
      <c r="T829">
        <v>6.8</v>
      </c>
      <c r="U829">
        <v>28289</v>
      </c>
      <c r="W829"/>
      <c r="X829"/>
      <c r="Y829"/>
      <c r="Z829"/>
      <c r="AA829">
        <v>1228003</v>
      </c>
      <c r="AB829">
        <v>117</v>
      </c>
    </row>
    <row r="830" spans="1:28" hidden="1" x14ac:dyDescent="0.2">
      <c r="A830" t="s">
        <v>10149</v>
      </c>
      <c r="B830" t="s">
        <v>10150</v>
      </c>
      <c r="C830">
        <v>2006</v>
      </c>
      <c r="D830" s="1">
        <v>38815</v>
      </c>
      <c r="E830" t="s">
        <v>44035</v>
      </c>
      <c r="F830" t="s">
        <v>44032</v>
      </c>
      <c r="G830" t="s">
        <v>44050</v>
      </c>
      <c r="H830">
        <v>118</v>
      </c>
      <c r="I830" t="s">
        <v>25</v>
      </c>
      <c r="J830" t="s">
        <v>26</v>
      </c>
      <c r="M830" t="s">
        <v>10151</v>
      </c>
      <c r="N830" t="s">
        <v>10152</v>
      </c>
      <c r="O830" t="s">
        <v>10153</v>
      </c>
      <c r="P830" t="s">
        <v>9966</v>
      </c>
      <c r="Q830" t="s">
        <v>10154</v>
      </c>
      <c r="R830" t="s">
        <v>10155</v>
      </c>
      <c r="S830" t="s">
        <v>10156</v>
      </c>
      <c r="T830">
        <v>7.2</v>
      </c>
      <c r="U830">
        <v>42333</v>
      </c>
      <c r="W830"/>
      <c r="X830"/>
      <c r="Y830">
        <v>42647449</v>
      </c>
      <c r="Z830"/>
      <c r="AA830">
        <v>42938449</v>
      </c>
      <c r="AB830">
        <v>154</v>
      </c>
    </row>
    <row r="831" spans="1:28" x14ac:dyDescent="0.2">
      <c r="A831" t="s">
        <v>1800</v>
      </c>
      <c r="B831" t="s">
        <v>1801</v>
      </c>
      <c r="C831">
        <v>2000</v>
      </c>
      <c r="D831" t="s">
        <v>431</v>
      </c>
      <c r="E831" t="s">
        <v>1045</v>
      </c>
      <c r="F831" t="s">
        <v>44036</v>
      </c>
      <c r="G831" t="s">
        <v>44050</v>
      </c>
      <c r="H831">
        <v>98</v>
      </c>
      <c r="I831" t="s">
        <v>25</v>
      </c>
      <c r="J831" t="s">
        <v>26</v>
      </c>
      <c r="M831" t="s">
        <v>1803</v>
      </c>
      <c r="N831" t="s">
        <v>1804</v>
      </c>
      <c r="O831" t="s">
        <v>1805</v>
      </c>
      <c r="P831" t="s">
        <v>323</v>
      </c>
      <c r="Q831" t="s">
        <v>1806</v>
      </c>
      <c r="R831" t="s">
        <v>1807</v>
      </c>
      <c r="S831" t="s">
        <v>1808</v>
      </c>
      <c r="T831">
        <v>6</v>
      </c>
      <c r="U831">
        <v>85738</v>
      </c>
      <c r="V831" s="12">
        <f>W831*1.5029674796748</f>
        <v>16532642.2764228</v>
      </c>
      <c r="W831" s="3">
        <v>11000000</v>
      </c>
      <c r="X831" s="13">
        <f>Y831*1.5029674796748</f>
        <v>102771413.29268315</v>
      </c>
      <c r="Y831" s="3">
        <v>68379000</v>
      </c>
      <c r="Z831" s="13">
        <f>AA831*1.5029674796748</f>
        <v>135943301.82589459</v>
      </c>
      <c r="AA831" s="3">
        <v>90449929</v>
      </c>
      <c r="AB831">
        <v>389</v>
      </c>
    </row>
    <row r="832" spans="1:28" x14ac:dyDescent="0.2">
      <c r="A832" t="s">
        <v>13066</v>
      </c>
      <c r="B832" t="s">
        <v>13067</v>
      </c>
      <c r="C832">
        <v>2007</v>
      </c>
      <c r="D832" t="s">
        <v>8731</v>
      </c>
      <c r="E832" t="s">
        <v>44037</v>
      </c>
      <c r="F832" t="s">
        <v>44047</v>
      </c>
      <c r="G832" t="s">
        <v>44031</v>
      </c>
      <c r="H832">
        <v>115</v>
      </c>
      <c r="I832" t="s">
        <v>229</v>
      </c>
      <c r="J832" t="s">
        <v>26</v>
      </c>
      <c r="K832" t="s">
        <v>895</v>
      </c>
      <c r="M832" t="s">
        <v>677</v>
      </c>
      <c r="N832" t="s">
        <v>13068</v>
      </c>
      <c r="O832" t="s">
        <v>13069</v>
      </c>
      <c r="P832" t="s">
        <v>13070</v>
      </c>
      <c r="Q832" t="s">
        <v>13071</v>
      </c>
      <c r="R832" t="s">
        <v>13072</v>
      </c>
      <c r="S832" t="s">
        <v>13073</v>
      </c>
      <c r="T832">
        <v>6.2</v>
      </c>
      <c r="U832">
        <v>159693</v>
      </c>
      <c r="V832" s="12">
        <f>W832*1.24823238899982</f>
        <v>187234858.34997299</v>
      </c>
      <c r="W832" s="3">
        <v>150000000</v>
      </c>
      <c r="X832" s="13">
        <f>Y832*1.24823238899982</f>
        <v>102705283.69345841</v>
      </c>
      <c r="Y832" s="3">
        <v>82280579</v>
      </c>
      <c r="Z832" s="13">
        <f>AA832*144548551.06</f>
        <v>2.838843127699712E+16</v>
      </c>
      <c r="AA832" s="3">
        <v>196393745</v>
      </c>
      <c r="AB832">
        <v>535</v>
      </c>
    </row>
    <row r="833" spans="1:28" x14ac:dyDescent="0.2">
      <c r="A833" t="s">
        <v>10734</v>
      </c>
      <c r="B833" t="s">
        <v>10735</v>
      </c>
      <c r="C833">
        <v>2007</v>
      </c>
      <c r="D833" t="s">
        <v>10736</v>
      </c>
      <c r="E833" t="s">
        <v>176</v>
      </c>
      <c r="F833" t="s">
        <v>44040</v>
      </c>
      <c r="G833" t="s">
        <v>44034</v>
      </c>
      <c r="H833">
        <v>96</v>
      </c>
      <c r="I833" t="s">
        <v>25</v>
      </c>
      <c r="J833" t="s">
        <v>26</v>
      </c>
      <c r="M833" t="s">
        <v>10737</v>
      </c>
      <c r="N833" t="s">
        <v>10738</v>
      </c>
      <c r="O833" t="s">
        <v>10739</v>
      </c>
      <c r="P833" t="s">
        <v>10740</v>
      </c>
      <c r="Q833" t="s">
        <v>10741</v>
      </c>
      <c r="R833" t="s">
        <v>10742</v>
      </c>
      <c r="S833" t="s">
        <v>10743</v>
      </c>
      <c r="T833">
        <v>7.1</v>
      </c>
      <c r="U833">
        <v>140410</v>
      </c>
      <c r="V833" s="12">
        <f>W833*1.24823238899982</f>
        <v>21219950.61299694</v>
      </c>
      <c r="W833" s="3">
        <v>17000000</v>
      </c>
      <c r="X833" s="13">
        <f>Y833*1.24823238899982</f>
        <v>102695126.82650912</v>
      </c>
      <c r="Y833" s="3">
        <v>82272442</v>
      </c>
      <c r="Z833" s="13">
        <f>AA833*144548551.06</f>
        <v>1.9888010601250936E+16</v>
      </c>
      <c r="AA833" s="3">
        <v>137587063</v>
      </c>
      <c r="AB833">
        <v>565</v>
      </c>
    </row>
    <row r="834" spans="1:28" hidden="1" x14ac:dyDescent="0.2">
      <c r="A834" t="s">
        <v>10183</v>
      </c>
      <c r="B834" t="s">
        <v>10184</v>
      </c>
      <c r="C834">
        <v>2004</v>
      </c>
      <c r="D834" t="s">
        <v>8220</v>
      </c>
      <c r="E834" t="s">
        <v>16512</v>
      </c>
      <c r="F834" t="s">
        <v>44044</v>
      </c>
      <c r="G834" t="s">
        <v>44032</v>
      </c>
      <c r="H834">
        <v>123</v>
      </c>
      <c r="I834" t="s">
        <v>50</v>
      </c>
      <c r="J834" t="s">
        <v>51</v>
      </c>
      <c r="K834" t="s">
        <v>26</v>
      </c>
      <c r="L834" t="s">
        <v>209</v>
      </c>
      <c r="M834" t="s">
        <v>10185</v>
      </c>
      <c r="N834" t="s">
        <v>10186</v>
      </c>
      <c r="O834" t="s">
        <v>10187</v>
      </c>
      <c r="P834" t="s">
        <v>1289</v>
      </c>
      <c r="Q834" t="s">
        <v>10188</v>
      </c>
      <c r="R834" t="s">
        <v>10189</v>
      </c>
      <c r="S834" t="s">
        <v>10190</v>
      </c>
      <c r="T834">
        <v>7</v>
      </c>
      <c r="U834">
        <v>24405</v>
      </c>
      <c r="W834" t="s">
        <v>10191</v>
      </c>
      <c r="X834"/>
      <c r="Y834"/>
      <c r="Z834"/>
      <c r="AA834">
        <v>8712057</v>
      </c>
      <c r="AB834">
        <v>98</v>
      </c>
    </row>
    <row r="835" spans="1:28" x14ac:dyDescent="0.2">
      <c r="A835" t="s">
        <v>39039</v>
      </c>
      <c r="B835" t="s">
        <v>39040</v>
      </c>
      <c r="C835">
        <v>2018</v>
      </c>
      <c r="D835" t="s">
        <v>39041</v>
      </c>
      <c r="E835" t="s">
        <v>1045</v>
      </c>
      <c r="F835" t="s">
        <v>44032</v>
      </c>
      <c r="G835" t="s">
        <v>44040</v>
      </c>
      <c r="H835">
        <v>104</v>
      </c>
      <c r="I835" t="s">
        <v>495</v>
      </c>
      <c r="J835" t="s">
        <v>26</v>
      </c>
      <c r="M835" t="s">
        <v>5199</v>
      </c>
      <c r="N835" t="s">
        <v>39042</v>
      </c>
      <c r="O835" t="s">
        <v>39043</v>
      </c>
      <c r="P835" t="s">
        <v>242</v>
      </c>
      <c r="Q835" t="s">
        <v>39044</v>
      </c>
      <c r="R835" t="s">
        <v>39045</v>
      </c>
      <c r="S835" t="s">
        <v>39046</v>
      </c>
      <c r="T835">
        <v>7.3</v>
      </c>
      <c r="U835">
        <v>65938</v>
      </c>
      <c r="V835" s="12">
        <f>W835*1.03068014830331</f>
        <v>77301011.122748241</v>
      </c>
      <c r="W835" s="3">
        <v>75000000</v>
      </c>
      <c r="X835" s="13">
        <f>Y835*1.03068014830331</f>
        <v>102258974.20247912</v>
      </c>
      <c r="Y835" s="3">
        <v>99215042</v>
      </c>
      <c r="Z835" s="13">
        <f>AA835*1.03068014830331</f>
        <v>203811203.81250563</v>
      </c>
      <c r="AA835" s="3">
        <v>197744377</v>
      </c>
      <c r="AB835">
        <v>597</v>
      </c>
    </row>
    <row r="836" spans="1:28" x14ac:dyDescent="0.2">
      <c r="A836" t="s">
        <v>8052</v>
      </c>
      <c r="B836" t="s">
        <v>8053</v>
      </c>
      <c r="C836">
        <v>2004</v>
      </c>
      <c r="D836" s="1">
        <v>38444</v>
      </c>
      <c r="E836" t="s">
        <v>16512</v>
      </c>
      <c r="F836" t="s">
        <v>44032</v>
      </c>
      <c r="G836" t="s">
        <v>44042</v>
      </c>
      <c r="H836">
        <v>115</v>
      </c>
      <c r="I836" t="s">
        <v>25</v>
      </c>
      <c r="J836" t="s">
        <v>26</v>
      </c>
      <c r="M836" t="s">
        <v>527</v>
      </c>
      <c r="N836" t="s">
        <v>8054</v>
      </c>
      <c r="O836" t="s">
        <v>8055</v>
      </c>
      <c r="P836" t="s">
        <v>3526</v>
      </c>
      <c r="Q836" t="s">
        <v>8056</v>
      </c>
      <c r="R836" t="s">
        <v>8057</v>
      </c>
      <c r="S836" t="s">
        <v>8058</v>
      </c>
      <c r="T836">
        <v>6.5</v>
      </c>
      <c r="U836">
        <v>54336</v>
      </c>
      <c r="V836" s="12">
        <f>W836*1.37009528851244</f>
        <v>75355240.868184194</v>
      </c>
      <c r="W836" s="3">
        <v>55000000</v>
      </c>
      <c r="X836" s="13">
        <f>Y836*1.37009528851244</f>
        <v>102129241.55837476</v>
      </c>
      <c r="Y836" s="3">
        <v>74541707</v>
      </c>
      <c r="Z836" s="13">
        <f>AA836*1.37009528851244</f>
        <v>137793283.6404658</v>
      </c>
      <c r="AA836" s="3">
        <v>100572044</v>
      </c>
      <c r="AB836">
        <v>326</v>
      </c>
    </row>
    <row r="837" spans="1:28" x14ac:dyDescent="0.2">
      <c r="A837" t="s">
        <v>30420</v>
      </c>
      <c r="B837" t="s">
        <v>30421</v>
      </c>
      <c r="C837">
        <v>2015</v>
      </c>
      <c r="D837" t="s">
        <v>18183</v>
      </c>
      <c r="E837" t="s">
        <v>16512</v>
      </c>
      <c r="F837" t="s">
        <v>44031</v>
      </c>
      <c r="G837" t="s">
        <v>44040</v>
      </c>
      <c r="H837">
        <v>130</v>
      </c>
      <c r="I837" t="s">
        <v>30422</v>
      </c>
      <c r="J837" t="s">
        <v>26</v>
      </c>
      <c r="K837" t="s">
        <v>27</v>
      </c>
      <c r="L837" t="s">
        <v>934</v>
      </c>
      <c r="M837" t="s">
        <v>6604</v>
      </c>
      <c r="N837" t="s">
        <v>30423</v>
      </c>
      <c r="O837" t="s">
        <v>30424</v>
      </c>
      <c r="P837" t="s">
        <v>386</v>
      </c>
      <c r="Q837" t="s">
        <v>30425</v>
      </c>
      <c r="R837" t="s">
        <v>30426</v>
      </c>
      <c r="S837" t="s">
        <v>30427</v>
      </c>
      <c r="T837">
        <v>6.4</v>
      </c>
      <c r="U837">
        <v>169586</v>
      </c>
      <c r="V837" s="12">
        <f>W837*1.09195121025074</f>
        <v>207470729.9476406</v>
      </c>
      <c r="W837" s="3">
        <v>190000000</v>
      </c>
      <c r="X837" s="13">
        <f>Y837*1.09195121025074</f>
        <v>102027904.88927785</v>
      </c>
      <c r="Y837" s="3">
        <v>93436322</v>
      </c>
      <c r="Z837" s="13">
        <f>AA837*1.09195121025074</f>
        <v>228256750.65817189</v>
      </c>
      <c r="AA837" s="3">
        <v>209035668</v>
      </c>
      <c r="AB837">
        <v>593</v>
      </c>
    </row>
    <row r="838" spans="1:28" hidden="1" x14ac:dyDescent="0.2">
      <c r="A838" t="s">
        <v>10219</v>
      </c>
      <c r="B838" t="s">
        <v>10220</v>
      </c>
      <c r="C838">
        <v>2004</v>
      </c>
      <c r="D838" t="s">
        <v>3771</v>
      </c>
      <c r="E838" t="s">
        <v>176</v>
      </c>
      <c r="F838" t="s">
        <v>44055</v>
      </c>
      <c r="H838">
        <v>117</v>
      </c>
      <c r="I838" t="s">
        <v>10221</v>
      </c>
      <c r="J838" t="s">
        <v>496</v>
      </c>
      <c r="M838" t="s">
        <v>10222</v>
      </c>
      <c r="N838" t="s">
        <v>10223</v>
      </c>
      <c r="O838" t="s">
        <v>10224</v>
      </c>
      <c r="P838" t="s">
        <v>10225</v>
      </c>
      <c r="Q838" t="s">
        <v>10226</v>
      </c>
      <c r="R838" t="s">
        <v>10227</v>
      </c>
      <c r="S838" t="s">
        <v>10228</v>
      </c>
      <c r="T838">
        <v>7.5</v>
      </c>
      <c r="U838">
        <v>10676</v>
      </c>
      <c r="W838"/>
      <c r="X838"/>
      <c r="Y838">
        <v>389220</v>
      </c>
      <c r="Z838"/>
      <c r="AA838">
        <v>489706</v>
      </c>
      <c r="AB838">
        <v>45</v>
      </c>
    </row>
    <row r="839" spans="1:28" x14ac:dyDescent="0.2">
      <c r="A839" t="s">
        <v>22174</v>
      </c>
      <c r="B839" t="s">
        <v>22175</v>
      </c>
      <c r="C839">
        <v>2011</v>
      </c>
      <c r="D839" s="1">
        <v>40970</v>
      </c>
      <c r="E839" t="s">
        <v>44043</v>
      </c>
      <c r="F839" t="s">
        <v>44038</v>
      </c>
      <c r="G839" t="s">
        <v>44040</v>
      </c>
      <c r="H839">
        <v>120</v>
      </c>
      <c r="I839" t="s">
        <v>25</v>
      </c>
      <c r="J839" t="s">
        <v>26</v>
      </c>
      <c r="M839" t="s">
        <v>22176</v>
      </c>
      <c r="N839" t="s">
        <v>22083</v>
      </c>
      <c r="O839" t="s">
        <v>22177</v>
      </c>
      <c r="P839" t="s">
        <v>16767</v>
      </c>
      <c r="Q839" t="s">
        <v>22178</v>
      </c>
      <c r="R839" t="s">
        <v>22179</v>
      </c>
      <c r="S839" t="s">
        <v>22180</v>
      </c>
      <c r="T839">
        <v>7.1</v>
      </c>
      <c r="U839">
        <v>86116</v>
      </c>
      <c r="V839" s="12">
        <f>W839*1.1505830469594</f>
        <v>51776237.113173001</v>
      </c>
      <c r="W839" s="3">
        <v>45000000</v>
      </c>
      <c r="X839" s="13">
        <f>Y839*1.1505830469594</f>
        <v>101977598.72324072</v>
      </c>
      <c r="Y839" s="3">
        <v>88631237</v>
      </c>
      <c r="Z839" s="13">
        <f>AA839*1.1505830469594</f>
        <v>190058182.71712366</v>
      </c>
      <c r="AA839" s="3">
        <v>165184237</v>
      </c>
      <c r="AB839">
        <v>258</v>
      </c>
    </row>
    <row r="840" spans="1:28" x14ac:dyDescent="0.2">
      <c r="A840" t="s">
        <v>3060</v>
      </c>
      <c r="B840" t="s">
        <v>3061</v>
      </c>
      <c r="C840">
        <v>2001</v>
      </c>
      <c r="D840" t="s">
        <v>1703</v>
      </c>
      <c r="E840" t="s">
        <v>16512</v>
      </c>
      <c r="F840" t="s">
        <v>44044</v>
      </c>
      <c r="G840" t="s">
        <v>44042</v>
      </c>
      <c r="H840">
        <v>99</v>
      </c>
      <c r="I840" t="s">
        <v>25</v>
      </c>
      <c r="J840" t="s">
        <v>26</v>
      </c>
      <c r="K840" t="s">
        <v>307</v>
      </c>
      <c r="M840" t="s">
        <v>1388</v>
      </c>
      <c r="N840" t="s">
        <v>3062</v>
      </c>
      <c r="O840" t="s">
        <v>3063</v>
      </c>
      <c r="P840" t="s">
        <v>1318</v>
      </c>
      <c r="Q840" t="s">
        <v>3064</v>
      </c>
      <c r="R840" t="s">
        <v>3065</v>
      </c>
      <c r="S840" t="s">
        <v>3066</v>
      </c>
      <c r="T840">
        <v>6.5</v>
      </c>
      <c r="U840">
        <v>174509</v>
      </c>
      <c r="V840" s="12">
        <f>W840*1.46138339920949</f>
        <v>149061106.71936798</v>
      </c>
      <c r="W840" s="3">
        <v>102000000</v>
      </c>
      <c r="X840" s="13">
        <f>Y840*1.46138339920949</f>
        <v>101965058.61015837</v>
      </c>
      <c r="Y840" s="3">
        <v>69772969</v>
      </c>
      <c r="Z840" s="13">
        <f>AA840*1.46138339920949</f>
        <v>214940873.90707567</v>
      </c>
      <c r="AA840" s="3">
        <v>147080413</v>
      </c>
      <c r="AB840">
        <v>556</v>
      </c>
    </row>
    <row r="841" spans="1:28" x14ac:dyDescent="0.2">
      <c r="A841" t="s">
        <v>27199</v>
      </c>
      <c r="B841" t="s">
        <v>27200</v>
      </c>
      <c r="C841">
        <v>2019</v>
      </c>
      <c r="D841" t="s">
        <v>27201</v>
      </c>
      <c r="E841" t="s">
        <v>44037</v>
      </c>
      <c r="F841" t="s">
        <v>44038</v>
      </c>
      <c r="G841" t="s">
        <v>44040</v>
      </c>
      <c r="H841">
        <v>86</v>
      </c>
      <c r="I841" t="s">
        <v>177</v>
      </c>
      <c r="J841" t="s">
        <v>26</v>
      </c>
      <c r="K841" t="s">
        <v>308</v>
      </c>
      <c r="L841" t="s">
        <v>64</v>
      </c>
      <c r="M841" t="s">
        <v>27202</v>
      </c>
      <c r="N841" t="s">
        <v>27203</v>
      </c>
      <c r="O841" t="s">
        <v>27204</v>
      </c>
      <c r="P841" t="s">
        <v>27205</v>
      </c>
      <c r="Q841" t="s">
        <v>27206</v>
      </c>
      <c r="R841" t="s">
        <v>27207</v>
      </c>
      <c r="S841" t="s">
        <v>27208</v>
      </c>
      <c r="T841">
        <v>5.8</v>
      </c>
      <c r="U841">
        <v>23558</v>
      </c>
      <c r="V841" s="12">
        <f>W841*1.01233684194057</f>
        <v>24296084.20657368</v>
      </c>
      <c r="W841" s="3">
        <v>24000000</v>
      </c>
      <c r="X841" s="13">
        <f>Y841*1.01233684194057</f>
        <v>101279143.17994435</v>
      </c>
      <c r="Y841" s="3">
        <v>100044905</v>
      </c>
      <c r="Z841" s="13">
        <f>AA841*1.01233684194057</f>
        <v>205549837.89982307</v>
      </c>
      <c r="AA841" s="3">
        <v>203044905</v>
      </c>
      <c r="AB841">
        <v>286</v>
      </c>
    </row>
    <row r="842" spans="1:28" x14ac:dyDescent="0.2">
      <c r="A842" t="s">
        <v>22023</v>
      </c>
      <c r="B842" t="s">
        <v>22024</v>
      </c>
      <c r="C842">
        <v>2009</v>
      </c>
      <c r="D842" t="s">
        <v>18051</v>
      </c>
      <c r="E842" t="s">
        <v>1045</v>
      </c>
      <c r="F842" t="s">
        <v>44032</v>
      </c>
      <c r="G842" t="s">
        <v>44036</v>
      </c>
      <c r="H842">
        <v>109</v>
      </c>
      <c r="I842" t="s">
        <v>25</v>
      </c>
      <c r="J842" t="s">
        <v>26</v>
      </c>
      <c r="M842" t="s">
        <v>12489</v>
      </c>
      <c r="N842" t="s">
        <v>22025</v>
      </c>
      <c r="O842" t="s">
        <v>22026</v>
      </c>
      <c r="P842" t="s">
        <v>386</v>
      </c>
      <c r="Q842" t="s">
        <v>22027</v>
      </c>
      <c r="R842" t="s">
        <v>22028</v>
      </c>
      <c r="S842" t="s">
        <v>22029</v>
      </c>
      <c r="T842">
        <v>7.4</v>
      </c>
      <c r="U842">
        <v>314279</v>
      </c>
      <c r="V842" s="12">
        <f>W842*1.20636999678377</f>
        <v>30159249.919594251</v>
      </c>
      <c r="W842" s="3">
        <v>25000000</v>
      </c>
      <c r="X842" s="13">
        <f>Y842*1.20636999678377</f>
        <v>101122011.86737473</v>
      </c>
      <c r="Y842" s="3">
        <v>83823381</v>
      </c>
      <c r="Z842" s="13">
        <f>AA842*1.20636999678377</f>
        <v>201274074.51082537</v>
      </c>
      <c r="AA842" s="3">
        <v>166842739</v>
      </c>
      <c r="AB842">
        <v>523</v>
      </c>
    </row>
    <row r="843" spans="1:28" x14ac:dyDescent="0.2">
      <c r="A843" t="s">
        <v>10327</v>
      </c>
      <c r="B843" t="s">
        <v>10328</v>
      </c>
      <c r="C843">
        <v>2004</v>
      </c>
      <c r="D843" s="1">
        <v>38473</v>
      </c>
      <c r="E843" t="s">
        <v>1045</v>
      </c>
      <c r="F843" t="s">
        <v>44040</v>
      </c>
      <c r="H843">
        <v>99</v>
      </c>
      <c r="I843" t="s">
        <v>25</v>
      </c>
      <c r="J843" t="s">
        <v>26</v>
      </c>
      <c r="K843" t="s">
        <v>308</v>
      </c>
      <c r="M843" t="s">
        <v>4058</v>
      </c>
      <c r="N843" t="s">
        <v>10329</v>
      </c>
      <c r="O843" t="s">
        <v>10330</v>
      </c>
      <c r="P843" t="s">
        <v>3190</v>
      </c>
      <c r="Q843" t="s">
        <v>10331</v>
      </c>
      <c r="R843" t="s">
        <v>10332</v>
      </c>
      <c r="S843" t="s">
        <v>10333</v>
      </c>
      <c r="T843">
        <v>5.4</v>
      </c>
      <c r="U843">
        <v>41002</v>
      </c>
      <c r="V843" s="12">
        <f>W843*1.37009528851244</f>
        <v>82205717.310746402</v>
      </c>
      <c r="W843" s="3">
        <v>60000000</v>
      </c>
      <c r="X843" s="13">
        <f>Y843*1.37009528851244</f>
        <v>101086368.86780833</v>
      </c>
      <c r="Y843" s="3">
        <v>73780539</v>
      </c>
      <c r="Z843" s="13">
        <f>AA843*1.37009528851244</f>
        <v>132341638.86499731</v>
      </c>
      <c r="AA843" s="3">
        <v>96593018</v>
      </c>
      <c r="AB843">
        <v>267</v>
      </c>
    </row>
    <row r="844" spans="1:28" x14ac:dyDescent="0.2">
      <c r="A844" t="s">
        <v>9630</v>
      </c>
      <c r="B844" t="s">
        <v>9631</v>
      </c>
      <c r="C844">
        <v>2005</v>
      </c>
      <c r="D844" s="1">
        <v>38568</v>
      </c>
      <c r="E844" t="s">
        <v>3496</v>
      </c>
      <c r="F844" t="s">
        <v>44045</v>
      </c>
      <c r="H844">
        <v>110</v>
      </c>
      <c r="I844" t="s">
        <v>25</v>
      </c>
      <c r="J844" t="s">
        <v>26</v>
      </c>
      <c r="M844" t="s">
        <v>6120</v>
      </c>
      <c r="N844" t="s">
        <v>5711</v>
      </c>
      <c r="O844" t="s">
        <v>9632</v>
      </c>
      <c r="P844" t="s">
        <v>878</v>
      </c>
      <c r="Q844" t="s">
        <v>9633</v>
      </c>
      <c r="R844" t="s">
        <v>9634</v>
      </c>
      <c r="S844" t="s">
        <v>9635</v>
      </c>
      <c r="T844">
        <v>5.4</v>
      </c>
      <c r="U844">
        <v>90187</v>
      </c>
      <c r="V844" s="12">
        <f>W844*1.32519713261649</f>
        <v>66259856.630824499</v>
      </c>
      <c r="W844" s="3">
        <v>50000000</v>
      </c>
      <c r="X844" s="13">
        <f>Y844*1.32519713261649</f>
        <v>101021432.59057367</v>
      </c>
      <c r="Y844" s="3">
        <v>76231249</v>
      </c>
      <c r="Z844" s="13">
        <f>AA844*1.32519713261649</f>
        <v>217326961.37552014</v>
      </c>
      <c r="AA844" s="3">
        <v>163995949</v>
      </c>
      <c r="AB844">
        <v>572</v>
      </c>
    </row>
    <row r="845" spans="1:28" hidden="1" x14ac:dyDescent="0.2">
      <c r="A845" t="s">
        <v>10280</v>
      </c>
      <c r="B845" t="s">
        <v>10281</v>
      </c>
      <c r="C845">
        <v>2006</v>
      </c>
      <c r="D845" s="1">
        <v>39149</v>
      </c>
      <c r="E845" t="s">
        <v>44043</v>
      </c>
      <c r="F845" t="s">
        <v>44038</v>
      </c>
      <c r="G845" t="s">
        <v>44033</v>
      </c>
      <c r="H845">
        <v>84</v>
      </c>
      <c r="I845" t="s">
        <v>25</v>
      </c>
      <c r="J845" t="s">
        <v>26</v>
      </c>
      <c r="M845" t="s">
        <v>10282</v>
      </c>
      <c r="N845" t="s">
        <v>10283</v>
      </c>
      <c r="O845" t="s">
        <v>10284</v>
      </c>
      <c r="P845" t="s">
        <v>530</v>
      </c>
      <c r="Q845" t="s">
        <v>10285</v>
      </c>
      <c r="R845" t="s">
        <v>10286</v>
      </c>
      <c r="S845" t="s">
        <v>10287</v>
      </c>
      <c r="T845">
        <v>6.6</v>
      </c>
      <c r="U845">
        <v>141873</v>
      </c>
      <c r="W845"/>
      <c r="X845"/>
      <c r="Y845">
        <v>444093</v>
      </c>
      <c r="Z845"/>
      <c r="AA845">
        <v>495303</v>
      </c>
      <c r="AB845">
        <v>542</v>
      </c>
    </row>
    <row r="846" spans="1:28" x14ac:dyDescent="0.2">
      <c r="A846" t="s">
        <v>30947</v>
      </c>
      <c r="B846" t="s">
        <v>30948</v>
      </c>
      <c r="C846">
        <v>2014</v>
      </c>
      <c r="D846" s="1">
        <v>41856</v>
      </c>
      <c r="E846" t="s">
        <v>16512</v>
      </c>
      <c r="F846" t="s">
        <v>44045</v>
      </c>
      <c r="G846" t="s">
        <v>44042</v>
      </c>
      <c r="H846">
        <v>106</v>
      </c>
      <c r="I846" t="s">
        <v>30949</v>
      </c>
      <c r="J846" t="s">
        <v>26</v>
      </c>
      <c r="K846" t="s">
        <v>307</v>
      </c>
      <c r="M846" t="s">
        <v>10633</v>
      </c>
      <c r="N846" t="s">
        <v>30950</v>
      </c>
      <c r="O846" t="s">
        <v>30951</v>
      </c>
      <c r="P846" t="s">
        <v>8535</v>
      </c>
      <c r="Q846" t="s">
        <v>30952</v>
      </c>
      <c r="R846" t="s">
        <v>30953</v>
      </c>
      <c r="S846" t="s">
        <v>30954</v>
      </c>
      <c r="T846">
        <v>6.9</v>
      </c>
      <c r="U846">
        <v>246465</v>
      </c>
      <c r="V846" s="12">
        <f>W846*1.09324733035956</f>
        <v>54662366.517977998</v>
      </c>
      <c r="W846" s="3">
        <v>50000000</v>
      </c>
      <c r="X846" s="13">
        <f>Y846*1.09324733035956</f>
        <v>100763075.89297815</v>
      </c>
      <c r="Y846" s="3">
        <v>92168600</v>
      </c>
      <c r="Z846" s="13">
        <f>AA846*1.09324733035956</f>
        <v>243586000.37848142</v>
      </c>
      <c r="AA846" s="3">
        <v>222809600</v>
      </c>
      <c r="AB846">
        <v>450</v>
      </c>
    </row>
    <row r="847" spans="1:28" x14ac:dyDescent="0.2">
      <c r="A847" t="s">
        <v>33602</v>
      </c>
      <c r="B847" t="s">
        <v>33603</v>
      </c>
      <c r="C847">
        <v>2016</v>
      </c>
      <c r="D847" t="s">
        <v>25534</v>
      </c>
      <c r="E847" t="s">
        <v>16512</v>
      </c>
      <c r="F847" t="s">
        <v>44031</v>
      </c>
      <c r="G847" t="s">
        <v>44039</v>
      </c>
      <c r="H847">
        <v>132</v>
      </c>
      <c r="I847" t="s">
        <v>360</v>
      </c>
      <c r="J847" t="s">
        <v>26</v>
      </c>
      <c r="K847" t="s">
        <v>6510</v>
      </c>
      <c r="L847" t="s">
        <v>308</v>
      </c>
      <c r="M847" t="s">
        <v>413</v>
      </c>
      <c r="N847" t="s">
        <v>33604</v>
      </c>
      <c r="O847" t="s">
        <v>33605</v>
      </c>
      <c r="P847" t="s">
        <v>416</v>
      </c>
      <c r="Q847" t="s">
        <v>33606</v>
      </c>
      <c r="R847" t="s">
        <v>33607</v>
      </c>
      <c r="S847" t="s">
        <v>33608</v>
      </c>
      <c r="T847">
        <v>6.9</v>
      </c>
      <c r="U847">
        <v>181236</v>
      </c>
      <c r="V847" s="12">
        <f>W847*1.07834771485832</f>
        <v>97051294.337248802</v>
      </c>
      <c r="W847" s="3">
        <v>90000000</v>
      </c>
      <c r="X847" s="13">
        <f>Y847*1.07834771485832</f>
        <v>100752890.01239578</v>
      </c>
      <c r="Y847" s="3">
        <v>93432655</v>
      </c>
      <c r="Z847" s="13">
        <f>AA847*1.07834771485832</f>
        <v>175081220.8135435</v>
      </c>
      <c r="AA847" s="3">
        <v>162360636</v>
      </c>
      <c r="AB847">
        <v>497</v>
      </c>
    </row>
    <row r="848" spans="1:28" hidden="1" x14ac:dyDescent="0.2">
      <c r="A848" t="s">
        <v>10304</v>
      </c>
      <c r="B848" t="s">
        <v>10305</v>
      </c>
      <c r="C848">
        <v>2005</v>
      </c>
      <c r="D848" s="1">
        <v>38667</v>
      </c>
      <c r="E848" t="s">
        <v>1045</v>
      </c>
      <c r="F848" t="s">
        <v>44032</v>
      </c>
      <c r="G848" t="s">
        <v>44036</v>
      </c>
      <c r="H848">
        <v>130</v>
      </c>
      <c r="I848" t="s">
        <v>1178</v>
      </c>
      <c r="J848" t="s">
        <v>26</v>
      </c>
      <c r="M848" t="s">
        <v>1306</v>
      </c>
      <c r="N848" t="s">
        <v>10306</v>
      </c>
      <c r="O848" t="s">
        <v>10307</v>
      </c>
      <c r="P848" t="s">
        <v>622</v>
      </c>
      <c r="Q848" t="s">
        <v>10308</v>
      </c>
      <c r="R848" t="s">
        <v>10309</v>
      </c>
      <c r="S848" t="s">
        <v>10310</v>
      </c>
      <c r="T848">
        <v>6.4</v>
      </c>
      <c r="U848">
        <v>58702</v>
      </c>
      <c r="W848"/>
      <c r="X848"/>
      <c r="Y848">
        <v>32880591</v>
      </c>
      <c r="Z848"/>
      <c r="AA848">
        <v>83697473</v>
      </c>
      <c r="AB848">
        <v>174</v>
      </c>
    </row>
    <row r="849" spans="1:28" x14ac:dyDescent="0.2">
      <c r="A849" t="s">
        <v>8374</v>
      </c>
      <c r="B849" t="s">
        <v>8375</v>
      </c>
      <c r="C849">
        <v>2005</v>
      </c>
      <c r="D849" t="s">
        <v>3543</v>
      </c>
      <c r="E849" t="s">
        <v>16512</v>
      </c>
      <c r="F849" t="s">
        <v>44034</v>
      </c>
      <c r="G849" t="s">
        <v>44046</v>
      </c>
      <c r="H849">
        <v>121</v>
      </c>
      <c r="I849" t="s">
        <v>97</v>
      </c>
      <c r="J849" t="s">
        <v>26</v>
      </c>
      <c r="K849" t="s">
        <v>7001</v>
      </c>
      <c r="L849" t="s">
        <v>7002</v>
      </c>
      <c r="M849" t="s">
        <v>8376</v>
      </c>
      <c r="N849" t="s">
        <v>8377</v>
      </c>
      <c r="O849" t="s">
        <v>8378</v>
      </c>
      <c r="P849" t="s">
        <v>1143</v>
      </c>
      <c r="Q849" t="s">
        <v>8379</v>
      </c>
      <c r="R849" t="s">
        <v>8380</v>
      </c>
      <c r="S849" t="s">
        <v>8381</v>
      </c>
      <c r="T849">
        <v>7</v>
      </c>
      <c r="U849">
        <v>299527</v>
      </c>
      <c r="V849" s="12">
        <f>W849*1.32519713261649</f>
        <v>132519713.261649</v>
      </c>
      <c r="W849" s="3">
        <v>100000000</v>
      </c>
      <c r="X849" s="13">
        <f>Y849*1.32519713261649</f>
        <v>100683413.23276004</v>
      </c>
      <c r="Y849" s="3">
        <v>75976178</v>
      </c>
      <c r="Z849" s="13">
        <f>AA849*1.32519713261649</f>
        <v>305967779.51053822</v>
      </c>
      <c r="AA849" s="3">
        <v>230884728</v>
      </c>
      <c r="AB849">
        <v>1080</v>
      </c>
    </row>
    <row r="850" spans="1:28" x14ac:dyDescent="0.2">
      <c r="A850" t="s">
        <v>2009</v>
      </c>
      <c r="B850" t="s">
        <v>2010</v>
      </c>
      <c r="C850">
        <v>2000</v>
      </c>
      <c r="D850" t="s">
        <v>1204</v>
      </c>
      <c r="E850" t="s">
        <v>44043</v>
      </c>
      <c r="F850" t="s">
        <v>44038</v>
      </c>
      <c r="G850" t="s">
        <v>44040</v>
      </c>
      <c r="H850">
        <v>100</v>
      </c>
      <c r="I850" t="s">
        <v>229</v>
      </c>
      <c r="J850" t="s">
        <v>26</v>
      </c>
      <c r="M850" t="s">
        <v>2011</v>
      </c>
      <c r="N850" t="s">
        <v>2012</v>
      </c>
      <c r="O850" t="s">
        <v>2013</v>
      </c>
      <c r="P850" t="s">
        <v>2014</v>
      </c>
      <c r="Q850" t="s">
        <v>2015</v>
      </c>
      <c r="R850" t="s">
        <v>2016</v>
      </c>
      <c r="S850" t="s">
        <v>2017</v>
      </c>
      <c r="T850">
        <v>4.9000000000000004</v>
      </c>
      <c r="U850">
        <v>34086</v>
      </c>
      <c r="V850" s="12">
        <f>W850*1.5029674796748</f>
        <v>127752235.772358</v>
      </c>
      <c r="W850" s="3">
        <v>85000000</v>
      </c>
      <c r="X850" s="13">
        <f>Y850*1.5029674796748</f>
        <v>100634232.61374006</v>
      </c>
      <c r="Y850" s="3">
        <v>66957026</v>
      </c>
      <c r="Z850" s="13">
        <f>AA850*1.5029674796748</f>
        <v>275962520.69849652</v>
      </c>
      <c r="AA850" s="3">
        <v>183611771</v>
      </c>
      <c r="AB850">
        <v>86</v>
      </c>
    </row>
    <row r="851" spans="1:28" x14ac:dyDescent="0.2">
      <c r="A851" t="s">
        <v>26148</v>
      </c>
      <c r="B851" t="s">
        <v>26149</v>
      </c>
      <c r="C851">
        <v>2010</v>
      </c>
      <c r="D851" t="s">
        <v>19155</v>
      </c>
      <c r="E851" t="s">
        <v>3496</v>
      </c>
      <c r="H851">
        <v>91</v>
      </c>
      <c r="I851" t="s">
        <v>25</v>
      </c>
      <c r="J851" t="s">
        <v>26</v>
      </c>
      <c r="K851" t="s">
        <v>308</v>
      </c>
      <c r="M851" t="s">
        <v>8006</v>
      </c>
      <c r="N851" t="s">
        <v>26150</v>
      </c>
      <c r="O851" t="s">
        <v>26151</v>
      </c>
      <c r="P851" t="s">
        <v>26152</v>
      </c>
      <c r="Q851" t="s">
        <v>26153</v>
      </c>
      <c r="R851" t="s">
        <v>26154</v>
      </c>
      <c r="S851" t="s">
        <v>26155</v>
      </c>
      <c r="T851">
        <v>5.6</v>
      </c>
      <c r="U851">
        <v>97205</v>
      </c>
      <c r="V851" s="12">
        <f>W851*1.18690152988223</f>
        <v>3560704.5896466901</v>
      </c>
      <c r="W851" s="3">
        <v>3000000</v>
      </c>
      <c r="X851" s="13">
        <f>Y851*1.18690152988223</f>
        <v>100593354.98026636</v>
      </c>
      <c r="Y851" s="3">
        <v>84752907</v>
      </c>
      <c r="Z851" s="13">
        <f>AA851*1.18690152988223</f>
        <v>210689302.35330337</v>
      </c>
      <c r="AA851" s="3">
        <v>177512032</v>
      </c>
      <c r="AB851">
        <v>379</v>
      </c>
    </row>
    <row r="852" spans="1:28" hidden="1" x14ac:dyDescent="0.2">
      <c r="A852" t="s">
        <v>10334</v>
      </c>
      <c r="B852" t="s">
        <v>10335</v>
      </c>
      <c r="C852">
        <v>2003</v>
      </c>
      <c r="D852" s="1">
        <v>38444</v>
      </c>
      <c r="E852" t="s">
        <v>44037</v>
      </c>
      <c r="F852" t="s">
        <v>44031</v>
      </c>
      <c r="G852" t="s">
        <v>44038</v>
      </c>
      <c r="H852">
        <v>93</v>
      </c>
      <c r="I852" t="s">
        <v>2213</v>
      </c>
      <c r="J852" t="s">
        <v>934</v>
      </c>
      <c r="K852" t="s">
        <v>308</v>
      </c>
      <c r="L852" t="s">
        <v>26</v>
      </c>
      <c r="M852" t="s">
        <v>10336</v>
      </c>
      <c r="N852" t="s">
        <v>10337</v>
      </c>
      <c r="O852" t="s">
        <v>10338</v>
      </c>
      <c r="P852" t="s">
        <v>10339</v>
      </c>
      <c r="Q852" t="s">
        <v>10340</v>
      </c>
      <c r="R852" t="s">
        <v>10341</v>
      </c>
      <c r="S852" t="s">
        <v>10342</v>
      </c>
      <c r="T852">
        <v>7.8</v>
      </c>
      <c r="U852">
        <v>29874</v>
      </c>
      <c r="W852"/>
      <c r="X852"/>
      <c r="Y852">
        <v>367131</v>
      </c>
      <c r="Z852"/>
      <c r="AA852">
        <v>453133</v>
      </c>
      <c r="AB852">
        <v>66</v>
      </c>
    </row>
    <row r="853" spans="1:28" x14ac:dyDescent="0.2">
      <c r="A853" t="s">
        <v>28085</v>
      </c>
      <c r="B853" t="s">
        <v>28086</v>
      </c>
      <c r="C853">
        <v>2013</v>
      </c>
      <c r="D853" s="1">
        <v>41497</v>
      </c>
      <c r="E853" t="s">
        <v>44037</v>
      </c>
      <c r="F853" t="s">
        <v>44031</v>
      </c>
      <c r="G853" t="s">
        <v>44038</v>
      </c>
      <c r="H853">
        <v>91</v>
      </c>
      <c r="I853" t="s">
        <v>25</v>
      </c>
      <c r="J853" t="s">
        <v>26</v>
      </c>
      <c r="K853" t="s">
        <v>308</v>
      </c>
      <c r="M853" t="s">
        <v>28087</v>
      </c>
      <c r="N853" t="s">
        <v>28088</v>
      </c>
      <c r="O853" t="s">
        <v>28089</v>
      </c>
      <c r="P853" t="s">
        <v>12297</v>
      </c>
      <c r="Q853" t="s">
        <v>28090</v>
      </c>
      <c r="R853" t="s">
        <v>28091</v>
      </c>
      <c r="S853" t="s">
        <v>28092</v>
      </c>
      <c r="T853">
        <v>5.7</v>
      </c>
      <c r="U853">
        <v>41636</v>
      </c>
      <c r="V853" s="12">
        <f>W853*1.11098185502045</f>
        <v>55549092.751022503</v>
      </c>
      <c r="W853" s="3">
        <v>50000000</v>
      </c>
      <c r="X853" s="13">
        <f>Y853*1.11098185502045</f>
        <v>100309120.74516717</v>
      </c>
      <c r="Y853" s="3">
        <v>90288712</v>
      </c>
      <c r="Z853" s="13">
        <f>AA853*1.11098185502045</f>
        <v>265812087.6875636</v>
      </c>
      <c r="AA853" s="3">
        <v>239258712</v>
      </c>
      <c r="AB853">
        <v>126</v>
      </c>
    </row>
    <row r="854" spans="1:28" hidden="1" x14ac:dyDescent="0.2">
      <c r="A854" t="s">
        <v>10350</v>
      </c>
      <c r="B854" t="s">
        <v>10351</v>
      </c>
      <c r="C854">
        <v>2005</v>
      </c>
      <c r="D854" t="s">
        <v>10352</v>
      </c>
      <c r="E854" t="s">
        <v>1045</v>
      </c>
      <c r="H854">
        <v>105</v>
      </c>
      <c r="I854" t="s">
        <v>25</v>
      </c>
      <c r="J854" t="s">
        <v>26</v>
      </c>
      <c r="M854" t="s">
        <v>6822</v>
      </c>
      <c r="N854" t="s">
        <v>10353</v>
      </c>
      <c r="O854" t="s">
        <v>10354</v>
      </c>
      <c r="P854" t="s">
        <v>6537</v>
      </c>
      <c r="Q854" t="s">
        <v>10355</v>
      </c>
      <c r="R854" t="s">
        <v>10356</v>
      </c>
      <c r="S854" t="s">
        <v>10357</v>
      </c>
      <c r="T854">
        <v>5.6</v>
      </c>
      <c r="U854">
        <v>16023</v>
      </c>
      <c r="W854"/>
      <c r="X854"/>
      <c r="Y854">
        <v>36351350</v>
      </c>
      <c r="Z854"/>
      <c r="AA854">
        <v>37245453</v>
      </c>
      <c r="AB854">
        <v>62</v>
      </c>
    </row>
    <row r="855" spans="1:28" x14ac:dyDescent="0.2">
      <c r="A855" t="s">
        <v>4823</v>
      </c>
      <c r="B855" t="s">
        <v>4824</v>
      </c>
      <c r="C855">
        <v>2002</v>
      </c>
      <c r="D855" t="s">
        <v>4117</v>
      </c>
      <c r="E855" t="s">
        <v>176</v>
      </c>
      <c r="H855">
        <v>116</v>
      </c>
      <c r="I855" t="s">
        <v>25</v>
      </c>
      <c r="J855" t="s">
        <v>26</v>
      </c>
      <c r="M855" t="s">
        <v>4825</v>
      </c>
      <c r="N855" t="s">
        <v>4826</v>
      </c>
      <c r="O855" t="s">
        <v>4827</v>
      </c>
      <c r="P855" t="s">
        <v>1516</v>
      </c>
      <c r="Q855" t="s">
        <v>4828</v>
      </c>
      <c r="R855" t="s">
        <v>4829</v>
      </c>
      <c r="S855" t="s">
        <v>4830</v>
      </c>
      <c r="T855">
        <v>6.1</v>
      </c>
      <c r="U855">
        <v>17846</v>
      </c>
      <c r="V855" s="12">
        <f>W855*1.43863813229572</f>
        <v>38843229.57198444</v>
      </c>
      <c r="W855" s="3">
        <v>27000000</v>
      </c>
      <c r="X855" s="13">
        <f>Y855*1.43863813229572</f>
        <v>100127798.38785994</v>
      </c>
      <c r="Y855" s="3">
        <v>69599016</v>
      </c>
      <c r="Z855" s="13">
        <f>AA855*1.43863813229572</f>
        <v>106227946.32373542</v>
      </c>
      <c r="AA855" s="3">
        <v>73839240</v>
      </c>
      <c r="AB855">
        <v>199</v>
      </c>
    </row>
    <row r="856" spans="1:28" x14ac:dyDescent="0.2">
      <c r="A856" t="s">
        <v>15551</v>
      </c>
      <c r="B856" t="s">
        <v>15552</v>
      </c>
      <c r="C856">
        <v>2007</v>
      </c>
      <c r="D856" t="s">
        <v>12828</v>
      </c>
      <c r="E856" t="s">
        <v>44041</v>
      </c>
      <c r="F856" t="s">
        <v>44032</v>
      </c>
      <c r="G856" t="s">
        <v>44045</v>
      </c>
      <c r="H856">
        <v>105</v>
      </c>
      <c r="I856" t="s">
        <v>25</v>
      </c>
      <c r="J856" t="s">
        <v>26</v>
      </c>
      <c r="K856" t="s">
        <v>308</v>
      </c>
      <c r="M856" t="s">
        <v>2639</v>
      </c>
      <c r="N856" t="s">
        <v>15553</v>
      </c>
      <c r="O856" t="s">
        <v>15554</v>
      </c>
      <c r="P856" t="s">
        <v>11792</v>
      </c>
      <c r="Q856" t="s">
        <v>15555</v>
      </c>
      <c r="R856" t="s">
        <v>15556</v>
      </c>
      <c r="S856" t="s">
        <v>15557</v>
      </c>
      <c r="T856">
        <v>6.8</v>
      </c>
      <c r="U856">
        <v>217146</v>
      </c>
      <c r="V856" s="12">
        <f>W856*1.24823238899982</f>
        <v>24964647.779996399</v>
      </c>
      <c r="W856" s="3">
        <v>20000000</v>
      </c>
      <c r="X856" s="13">
        <f>Y856*1.24823238899982</f>
        <v>100120335.46609974</v>
      </c>
      <c r="Y856" s="3">
        <v>80209692</v>
      </c>
      <c r="Z856" s="13">
        <f>AA856*144548551.06</f>
        <v>1.7073239360582074E+16</v>
      </c>
      <c r="AA856" s="3">
        <v>118114220</v>
      </c>
      <c r="AB856">
        <v>531</v>
      </c>
    </row>
    <row r="857" spans="1:28" hidden="1" x14ac:dyDescent="0.2">
      <c r="A857" t="s">
        <v>10373</v>
      </c>
      <c r="B857" t="s">
        <v>10374</v>
      </c>
      <c r="C857">
        <v>2007</v>
      </c>
      <c r="D857" t="s">
        <v>8967</v>
      </c>
      <c r="E857" t="s">
        <v>16512</v>
      </c>
      <c r="F857" t="s">
        <v>44044</v>
      </c>
      <c r="G857" t="s">
        <v>44046</v>
      </c>
      <c r="H857">
        <v>97</v>
      </c>
      <c r="I857" t="s">
        <v>25</v>
      </c>
      <c r="J857" t="s">
        <v>26</v>
      </c>
      <c r="M857" t="s">
        <v>8016</v>
      </c>
      <c r="N857" t="s">
        <v>8016</v>
      </c>
      <c r="O857" t="s">
        <v>10375</v>
      </c>
      <c r="P857" t="s">
        <v>10376</v>
      </c>
      <c r="Q857" t="s">
        <v>10377</v>
      </c>
      <c r="R857" t="s">
        <v>10378</v>
      </c>
      <c r="S857" t="s">
        <v>10379</v>
      </c>
      <c r="T857">
        <v>4.9000000000000004</v>
      </c>
      <c r="U857">
        <v>11251</v>
      </c>
      <c r="W857"/>
      <c r="X857"/>
      <c r="Y857">
        <v>114306</v>
      </c>
      <c r="Z857"/>
      <c r="AA857">
        <v>2850927</v>
      </c>
      <c r="AB857">
        <v>92</v>
      </c>
    </row>
    <row r="858" spans="1:28" x14ac:dyDescent="0.2">
      <c r="A858" t="s">
        <v>30153</v>
      </c>
      <c r="B858" t="s">
        <v>30154</v>
      </c>
      <c r="C858">
        <v>2014</v>
      </c>
      <c r="D858" s="1">
        <v>41919</v>
      </c>
      <c r="E858" t="s">
        <v>44035</v>
      </c>
      <c r="F858" t="s">
        <v>44032</v>
      </c>
      <c r="G858" t="s">
        <v>44040</v>
      </c>
      <c r="H858">
        <v>99</v>
      </c>
      <c r="I858" t="s">
        <v>25</v>
      </c>
      <c r="J858" t="s">
        <v>26</v>
      </c>
      <c r="M858" t="s">
        <v>2114</v>
      </c>
      <c r="N858" t="s">
        <v>30155</v>
      </c>
      <c r="O858" t="s">
        <v>30156</v>
      </c>
      <c r="P858" t="s">
        <v>5754</v>
      </c>
      <c r="Q858" t="s">
        <v>30157</v>
      </c>
      <c r="R858" t="s">
        <v>30158</v>
      </c>
      <c r="S858" t="s">
        <v>30159</v>
      </c>
      <c r="T858">
        <v>5.8</v>
      </c>
      <c r="U858">
        <v>25440</v>
      </c>
      <c r="V858" s="12">
        <f>W858*1.09324733035956</f>
        <v>13118967.96431472</v>
      </c>
      <c r="W858" s="3">
        <v>12000000</v>
      </c>
      <c r="X858" s="13">
        <f>Y858*1.09324733035956</f>
        <v>99970092.22164382</v>
      </c>
      <c r="Y858" s="3">
        <v>91443253</v>
      </c>
      <c r="Z858" s="13">
        <f>AA858*1.09324733035956</f>
        <v>111388804.76737413</v>
      </c>
      <c r="AA858" s="3">
        <v>101888019</v>
      </c>
      <c r="AB858">
        <v>183</v>
      </c>
    </row>
    <row r="859" spans="1:28" x14ac:dyDescent="0.2">
      <c r="A859" t="s">
        <v>19248</v>
      </c>
      <c r="B859" t="s">
        <v>19249</v>
      </c>
      <c r="C859">
        <v>2008</v>
      </c>
      <c r="D859" t="s">
        <v>18567</v>
      </c>
      <c r="E859" t="s">
        <v>176</v>
      </c>
      <c r="F859" t="s">
        <v>44049</v>
      </c>
      <c r="G859" t="s">
        <v>44042</v>
      </c>
      <c r="H859">
        <v>121</v>
      </c>
      <c r="I859" t="s">
        <v>19250</v>
      </c>
      <c r="J859" t="s">
        <v>26</v>
      </c>
      <c r="K859" t="s">
        <v>307</v>
      </c>
      <c r="M859" t="s">
        <v>187</v>
      </c>
      <c r="N859" t="s">
        <v>19251</v>
      </c>
      <c r="O859" t="s">
        <v>19252</v>
      </c>
      <c r="P859" t="s">
        <v>160</v>
      </c>
      <c r="Q859" t="s">
        <v>19253</v>
      </c>
      <c r="R859" t="s">
        <v>19254</v>
      </c>
      <c r="S859" t="s">
        <v>19255</v>
      </c>
      <c r="T859">
        <v>7.1</v>
      </c>
      <c r="U859">
        <v>224844</v>
      </c>
      <c r="V859" s="12">
        <f>W859*1.20207800169993</f>
        <v>90155850.127494752</v>
      </c>
      <c r="W859" s="3">
        <v>75000000</v>
      </c>
      <c r="X859" s="13">
        <f>Y859*1.20207800169993</f>
        <v>99866035.478200495</v>
      </c>
      <c r="Y859" s="3">
        <v>83077833</v>
      </c>
      <c r="Z859" s="13">
        <f>AA859*1.20207800169993</f>
        <v>242273432.32693925</v>
      </c>
      <c r="AA859" s="3">
        <v>201545517</v>
      </c>
      <c r="AB859">
        <v>473</v>
      </c>
    </row>
    <row r="860" spans="1:28" x14ac:dyDescent="0.2">
      <c r="A860" t="s">
        <v>31313</v>
      </c>
      <c r="B860" t="s">
        <v>31314</v>
      </c>
      <c r="C860">
        <v>2014</v>
      </c>
      <c r="D860" s="1">
        <v>42005</v>
      </c>
      <c r="E860" t="s">
        <v>44035</v>
      </c>
      <c r="F860" t="s">
        <v>44032</v>
      </c>
      <c r="G860" t="s">
        <v>44042</v>
      </c>
      <c r="H860">
        <v>114</v>
      </c>
      <c r="I860" t="s">
        <v>495</v>
      </c>
      <c r="J860" t="s">
        <v>26</v>
      </c>
      <c r="K860" t="s">
        <v>307</v>
      </c>
      <c r="M860" t="s">
        <v>24223</v>
      </c>
      <c r="N860" t="s">
        <v>31315</v>
      </c>
      <c r="O860" t="s">
        <v>31316</v>
      </c>
      <c r="P860" t="s">
        <v>22271</v>
      </c>
      <c r="Q860" t="s">
        <v>22271</v>
      </c>
      <c r="R860" t="s">
        <v>31317</v>
      </c>
      <c r="S860" t="s">
        <v>31318</v>
      </c>
      <c r="T860">
        <v>8</v>
      </c>
      <c r="U860">
        <v>668033</v>
      </c>
      <c r="V860" s="12">
        <f>W860*1.09324733035956</f>
        <v>15305462.625033841</v>
      </c>
      <c r="W860" s="3">
        <v>14000000</v>
      </c>
      <c r="X860" s="13">
        <f>Y860*1.09324733035956</f>
        <v>99622909.666941538</v>
      </c>
      <c r="Y860" s="3">
        <v>91125683</v>
      </c>
      <c r="Z860" s="13">
        <f>AA860*1.09324733035956</f>
        <v>255334154.26123694</v>
      </c>
      <c r="AA860" s="3">
        <v>233555708</v>
      </c>
      <c r="AB860">
        <v>845</v>
      </c>
    </row>
    <row r="861" spans="1:28" x14ac:dyDescent="0.2">
      <c r="A861" t="s">
        <v>11026</v>
      </c>
      <c r="B861" t="s">
        <v>11027</v>
      </c>
      <c r="C861">
        <v>2005</v>
      </c>
      <c r="D861" s="1">
        <v>38543</v>
      </c>
      <c r="E861" t="s">
        <v>176</v>
      </c>
      <c r="F861" t="s">
        <v>44046</v>
      </c>
      <c r="G861" t="s">
        <v>44042</v>
      </c>
      <c r="H861">
        <v>119</v>
      </c>
      <c r="I861" t="s">
        <v>25</v>
      </c>
      <c r="J861" t="s">
        <v>26</v>
      </c>
      <c r="K861" t="s">
        <v>5981</v>
      </c>
      <c r="L861" t="s">
        <v>307</v>
      </c>
      <c r="M861" t="s">
        <v>11028</v>
      </c>
      <c r="N861" t="s">
        <v>11029</v>
      </c>
      <c r="O861" t="s">
        <v>11030</v>
      </c>
      <c r="P861" t="s">
        <v>11031</v>
      </c>
      <c r="Q861" t="s">
        <v>11032</v>
      </c>
      <c r="R861" t="s">
        <v>11033</v>
      </c>
      <c r="S861" t="s">
        <v>11034</v>
      </c>
      <c r="T861">
        <v>6.7</v>
      </c>
      <c r="U861">
        <v>117192</v>
      </c>
      <c r="V861" s="12">
        <f>W861*1.32519713261649</f>
        <v>25178745.519713309</v>
      </c>
      <c r="W861" s="3">
        <v>19000000</v>
      </c>
      <c r="X861" s="13">
        <f>Y861*1.32519713261649</f>
        <v>99485800.779283345</v>
      </c>
      <c r="Y861" s="3">
        <v>75072454</v>
      </c>
      <c r="Z861" s="13">
        <f>AA861*1.32519713261649</f>
        <v>192374632.41190001</v>
      </c>
      <c r="AA861" s="3">
        <v>145166804</v>
      </c>
      <c r="AB861">
        <v>557</v>
      </c>
    </row>
    <row r="862" spans="1:28" hidden="1" x14ac:dyDescent="0.2">
      <c r="A862" t="s">
        <v>10413</v>
      </c>
      <c r="B862" t="s">
        <v>10414</v>
      </c>
      <c r="C862">
        <v>2005</v>
      </c>
      <c r="D862" s="1">
        <v>38667</v>
      </c>
      <c r="E862" t="s">
        <v>16512</v>
      </c>
      <c r="F862" t="s">
        <v>44044</v>
      </c>
      <c r="G862" t="s">
        <v>44032</v>
      </c>
      <c r="H862">
        <v>99</v>
      </c>
      <c r="I862" t="s">
        <v>97</v>
      </c>
      <c r="J862" t="s">
        <v>26</v>
      </c>
      <c r="M862" t="s">
        <v>10415</v>
      </c>
      <c r="N862" t="s">
        <v>10415</v>
      </c>
      <c r="O862" t="s">
        <v>10416</v>
      </c>
      <c r="P862" t="s">
        <v>811</v>
      </c>
      <c r="Q862" t="s">
        <v>10417</v>
      </c>
      <c r="R862" t="s">
        <v>10418</v>
      </c>
      <c r="S862" t="s">
        <v>10419</v>
      </c>
      <c r="T862">
        <v>5.3</v>
      </c>
      <c r="U862">
        <v>14605</v>
      </c>
      <c r="W862">
        <v>25000000</v>
      </c>
      <c r="X862"/>
      <c r="Y862"/>
      <c r="Z862"/>
      <c r="AA862">
        <v>4165675</v>
      </c>
      <c r="AB862">
        <v>97</v>
      </c>
    </row>
    <row r="863" spans="1:28" x14ac:dyDescent="0.2">
      <c r="A863" t="s">
        <v>22259</v>
      </c>
      <c r="B863" t="s">
        <v>22260</v>
      </c>
      <c r="C863">
        <v>2013</v>
      </c>
      <c r="D863" s="1">
        <v>41340</v>
      </c>
      <c r="E863" t="s">
        <v>16512</v>
      </c>
      <c r="F863" t="s">
        <v>44031</v>
      </c>
      <c r="G863" t="s">
        <v>44038</v>
      </c>
      <c r="H863">
        <v>150</v>
      </c>
      <c r="I863" t="s">
        <v>25</v>
      </c>
      <c r="J863" t="s">
        <v>26</v>
      </c>
      <c r="K863" t="s">
        <v>6510</v>
      </c>
      <c r="M863" t="s">
        <v>2666</v>
      </c>
      <c r="N863" t="s">
        <v>22261</v>
      </c>
      <c r="O863" t="s">
        <v>22262</v>
      </c>
      <c r="P863" t="s">
        <v>125</v>
      </c>
      <c r="Q863" t="s">
        <v>22263</v>
      </c>
      <c r="R863" t="s">
        <v>22264</v>
      </c>
      <c r="S863" t="s">
        <v>22265</v>
      </c>
      <c r="T863">
        <v>6.4</v>
      </c>
      <c r="U863">
        <v>218067</v>
      </c>
      <c r="V863" s="12">
        <f>W863*1.11098185502045</f>
        <v>238861098.82939675</v>
      </c>
      <c r="W863" s="3">
        <v>215000000</v>
      </c>
      <c r="X863" s="13">
        <f>Y863*1.11098185502045</f>
        <v>99213029.379949555</v>
      </c>
      <c r="Y863" s="3">
        <v>89302115</v>
      </c>
      <c r="Z863" s="13">
        <f>AA863*1.11098185502045</f>
        <v>289413122.9594506</v>
      </c>
      <c r="AA863" s="3">
        <v>260502115</v>
      </c>
      <c r="AB863">
        <v>770</v>
      </c>
    </row>
    <row r="864" spans="1:28" x14ac:dyDescent="0.2">
      <c r="A864" t="s">
        <v>25632</v>
      </c>
      <c r="B864" t="s">
        <v>25633</v>
      </c>
      <c r="C864">
        <v>2013</v>
      </c>
      <c r="D864" s="1">
        <v>41582</v>
      </c>
      <c r="E864" t="s">
        <v>16512</v>
      </c>
      <c r="F864" t="s">
        <v>44031</v>
      </c>
      <c r="G864" t="s">
        <v>44033</v>
      </c>
      <c r="H864">
        <v>124</v>
      </c>
      <c r="I864" t="s">
        <v>25</v>
      </c>
      <c r="J864" t="s">
        <v>26</v>
      </c>
      <c r="M864" t="s">
        <v>20816</v>
      </c>
      <c r="N864" t="s">
        <v>25634</v>
      </c>
      <c r="O864" t="s">
        <v>25635</v>
      </c>
      <c r="P864" t="s">
        <v>160</v>
      </c>
      <c r="Q864" t="s">
        <v>25636</v>
      </c>
      <c r="R864" t="s">
        <v>25637</v>
      </c>
      <c r="S864" t="s">
        <v>25638</v>
      </c>
      <c r="T864">
        <v>7</v>
      </c>
      <c r="U864">
        <v>476845</v>
      </c>
      <c r="V864" s="12">
        <f>W864*1.11098185502045</f>
        <v>133317822.60245399</v>
      </c>
      <c r="W864" s="3">
        <v>120000000</v>
      </c>
      <c r="X864" s="13">
        <f>Y864*1.11098185502045</f>
        <v>98996521.23604317</v>
      </c>
      <c r="Y864" s="3">
        <v>89107235</v>
      </c>
      <c r="Z864" s="13">
        <f>AA864*1.11098185502045</f>
        <v>317928090.96911323</v>
      </c>
      <c r="AA864" s="3">
        <v>286168572</v>
      </c>
      <c r="AB864">
        <v>1015</v>
      </c>
    </row>
    <row r="865" spans="1:28" x14ac:dyDescent="0.2">
      <c r="A865" t="s">
        <v>34201</v>
      </c>
      <c r="B865" t="s">
        <v>34202</v>
      </c>
      <c r="C865">
        <v>2015</v>
      </c>
      <c r="D865" s="1">
        <v>42011</v>
      </c>
      <c r="E865" t="s">
        <v>1045</v>
      </c>
      <c r="F865" t="s">
        <v>44044</v>
      </c>
      <c r="H865">
        <v>100</v>
      </c>
      <c r="I865" t="s">
        <v>25</v>
      </c>
      <c r="J865" t="s">
        <v>26</v>
      </c>
      <c r="M865" t="s">
        <v>23040</v>
      </c>
      <c r="N865" t="s">
        <v>34203</v>
      </c>
      <c r="O865" t="s">
        <v>34204</v>
      </c>
      <c r="P865" t="s">
        <v>6745</v>
      </c>
      <c r="Q865" t="s">
        <v>34205</v>
      </c>
      <c r="R865" t="s">
        <v>34206</v>
      </c>
      <c r="S865" t="s">
        <v>34207</v>
      </c>
      <c r="T865">
        <v>6</v>
      </c>
      <c r="U865">
        <v>120243</v>
      </c>
      <c r="V865" s="12">
        <f>W865*1.09195121025074</f>
        <v>43678048.410029605</v>
      </c>
      <c r="W865" s="3">
        <v>40000000</v>
      </c>
      <c r="X865" s="13">
        <f>Y865*1.09195121025074</f>
        <v>98724895.523877904</v>
      </c>
      <c r="Y865" s="3">
        <v>90411453</v>
      </c>
      <c r="Z865" s="13">
        <f>AA865*1.09195121025074</f>
        <v>121983456.30221866</v>
      </c>
      <c r="AA865" s="3">
        <v>111711453</v>
      </c>
      <c r="AB865">
        <v>169</v>
      </c>
    </row>
    <row r="866" spans="1:28" hidden="1" x14ac:dyDescent="0.2">
      <c r="A866" t="s">
        <v>10442</v>
      </c>
      <c r="B866" t="s">
        <v>10443</v>
      </c>
      <c r="C866">
        <v>2004</v>
      </c>
      <c r="D866" t="s">
        <v>8082</v>
      </c>
      <c r="E866" t="s">
        <v>16512</v>
      </c>
      <c r="F866" t="s">
        <v>44044</v>
      </c>
      <c r="G866" t="s">
        <v>44032</v>
      </c>
      <c r="H866">
        <v>111</v>
      </c>
      <c r="I866" t="s">
        <v>817</v>
      </c>
      <c r="J866" t="s">
        <v>27</v>
      </c>
      <c r="M866" t="s">
        <v>10444</v>
      </c>
      <c r="N866" t="s">
        <v>10445</v>
      </c>
      <c r="O866" t="s">
        <v>10446</v>
      </c>
      <c r="P866" t="s">
        <v>3002</v>
      </c>
      <c r="Q866" t="s">
        <v>3003</v>
      </c>
      <c r="R866" t="s">
        <v>10447</v>
      </c>
      <c r="S866" t="s">
        <v>10448</v>
      </c>
      <c r="T866">
        <v>7.1</v>
      </c>
      <c r="U866">
        <v>16134</v>
      </c>
      <c r="W866" t="s">
        <v>10449</v>
      </c>
      <c r="X866"/>
      <c r="Y866"/>
      <c r="Z866"/>
      <c r="AA866"/>
      <c r="AB866">
        <v>72</v>
      </c>
    </row>
    <row r="867" spans="1:28" x14ac:dyDescent="0.2">
      <c r="A867" t="s">
        <v>12560</v>
      </c>
      <c r="B867" t="s">
        <v>12561</v>
      </c>
      <c r="C867">
        <v>2005</v>
      </c>
      <c r="D867" s="1">
        <v>38543</v>
      </c>
      <c r="E867" t="s">
        <v>16512</v>
      </c>
      <c r="F867" t="s">
        <v>44044</v>
      </c>
      <c r="G867" t="s">
        <v>44032</v>
      </c>
      <c r="H867">
        <v>109</v>
      </c>
      <c r="I867" t="s">
        <v>25</v>
      </c>
      <c r="J867" t="s">
        <v>26</v>
      </c>
      <c r="M867" t="s">
        <v>729</v>
      </c>
      <c r="N867" t="s">
        <v>12562</v>
      </c>
      <c r="O867" t="s">
        <v>12563</v>
      </c>
      <c r="P867" t="s">
        <v>333</v>
      </c>
      <c r="Q867" t="s">
        <v>12564</v>
      </c>
      <c r="R867" t="s">
        <v>12565</v>
      </c>
      <c r="S867" t="s">
        <v>12566</v>
      </c>
      <c r="T867">
        <v>6.8</v>
      </c>
      <c r="U867">
        <v>132163</v>
      </c>
      <c r="V867" s="12">
        <f>W867*1.32519713261649</f>
        <v>59633870.967742048</v>
      </c>
      <c r="W867" s="3">
        <v>45000000</v>
      </c>
      <c r="X867" s="13">
        <f>Y867*1.32519713261649</f>
        <v>98719740.097240329</v>
      </c>
      <c r="Y867" s="3">
        <v>74494381</v>
      </c>
      <c r="Z867" s="13">
        <f>AA867*1.32519713261649</f>
        <v>122414653.11118303</v>
      </c>
      <c r="AA867" s="3">
        <v>92374674</v>
      </c>
      <c r="AB867">
        <v>362</v>
      </c>
    </row>
    <row r="868" spans="1:28" x14ac:dyDescent="0.2">
      <c r="A868" t="s">
        <v>4200</v>
      </c>
      <c r="B868" t="s">
        <v>4201</v>
      </c>
      <c r="C868">
        <v>2003</v>
      </c>
      <c r="D868" t="s">
        <v>4202</v>
      </c>
      <c r="E868" t="s">
        <v>16512</v>
      </c>
      <c r="F868" t="s">
        <v>44044</v>
      </c>
      <c r="G868" t="s">
        <v>44042</v>
      </c>
      <c r="H868">
        <v>111</v>
      </c>
      <c r="I868" t="s">
        <v>1026</v>
      </c>
      <c r="J868" t="s">
        <v>26</v>
      </c>
      <c r="K868" t="s">
        <v>934</v>
      </c>
      <c r="L868" t="s">
        <v>27</v>
      </c>
      <c r="M868" t="s">
        <v>4203</v>
      </c>
      <c r="N868" t="s">
        <v>4204</v>
      </c>
      <c r="O868" t="s">
        <v>4205</v>
      </c>
      <c r="P868" t="s">
        <v>4206</v>
      </c>
      <c r="Q868" t="s">
        <v>4207</v>
      </c>
      <c r="R868" t="s">
        <v>4208</v>
      </c>
      <c r="S868" t="s">
        <v>4209</v>
      </c>
      <c r="T868">
        <v>8.1</v>
      </c>
      <c r="U868">
        <v>977296</v>
      </c>
      <c r="V868" s="12">
        <f>W868*1.40658152173913</f>
        <v>42197445.652173899</v>
      </c>
      <c r="W868" s="3">
        <v>30000000</v>
      </c>
      <c r="X868" s="13">
        <f>Y868*1.40658152173913</f>
        <v>98600021.388559744</v>
      </c>
      <c r="Y868" s="3">
        <v>70099045</v>
      </c>
      <c r="Z868" s="13">
        <f>AA868*1.40658152173913</f>
        <v>254449253.99725536</v>
      </c>
      <c r="AA868" s="3">
        <v>180899045</v>
      </c>
      <c r="AB868">
        <v>2285</v>
      </c>
    </row>
    <row r="869" spans="1:28" hidden="1" x14ac:dyDescent="0.2">
      <c r="A869" t="s">
        <v>10465</v>
      </c>
      <c r="B869" t="s">
        <v>10466</v>
      </c>
      <c r="C869">
        <v>2008</v>
      </c>
      <c r="D869" s="1">
        <v>39630</v>
      </c>
      <c r="E869" t="s">
        <v>1045</v>
      </c>
      <c r="H869">
        <v>86</v>
      </c>
      <c r="I869" t="s">
        <v>25</v>
      </c>
      <c r="J869" t="s">
        <v>26</v>
      </c>
      <c r="K869" t="s">
        <v>75</v>
      </c>
      <c r="L869" t="s">
        <v>308</v>
      </c>
      <c r="M869" t="s">
        <v>10467</v>
      </c>
      <c r="N869" t="s">
        <v>10468</v>
      </c>
      <c r="O869" t="s">
        <v>10469</v>
      </c>
      <c r="P869" t="s">
        <v>10470</v>
      </c>
      <c r="Q869" t="s">
        <v>10471</v>
      </c>
      <c r="R869" t="s">
        <v>10472</v>
      </c>
      <c r="S869" t="s">
        <v>10473</v>
      </c>
      <c r="T869">
        <v>6.2</v>
      </c>
      <c r="U869">
        <v>15283</v>
      </c>
      <c r="W869"/>
      <c r="X869"/>
      <c r="Y869"/>
      <c r="Z869"/>
      <c r="AA869"/>
      <c r="AB869">
        <v>69</v>
      </c>
    </row>
    <row r="870" spans="1:28" x14ac:dyDescent="0.2">
      <c r="A870" t="s">
        <v>35060</v>
      </c>
      <c r="B870" t="s">
        <v>35061</v>
      </c>
      <c r="C870">
        <v>2016</v>
      </c>
      <c r="D870" s="1">
        <v>42709</v>
      </c>
      <c r="E870" t="s">
        <v>16512</v>
      </c>
      <c r="F870" t="s">
        <v>44038</v>
      </c>
      <c r="G870" t="s">
        <v>44044</v>
      </c>
      <c r="H870">
        <v>102</v>
      </c>
      <c r="I870" t="s">
        <v>25</v>
      </c>
      <c r="J870" t="s">
        <v>26</v>
      </c>
      <c r="M870" t="s">
        <v>98</v>
      </c>
      <c r="N870" t="s">
        <v>3394</v>
      </c>
      <c r="O870" t="s">
        <v>35062</v>
      </c>
      <c r="P870" t="s">
        <v>1590</v>
      </c>
      <c r="Q870" t="s">
        <v>24722</v>
      </c>
      <c r="R870" t="s">
        <v>35063</v>
      </c>
      <c r="S870" t="s">
        <v>35064</v>
      </c>
      <c r="T870">
        <v>5.9</v>
      </c>
      <c r="U870">
        <v>52409</v>
      </c>
      <c r="V870" s="12">
        <f>W870*1.07834771485832</f>
        <v>43133908.594332799</v>
      </c>
      <c r="W870" s="3">
        <v>40000000</v>
      </c>
      <c r="X870" s="13">
        <f>Y870*1.07834771485832</f>
        <v>98368851.925694138</v>
      </c>
      <c r="Y870" s="3">
        <v>91221830</v>
      </c>
      <c r="Z870" s="13">
        <f>AA870*1.07834771485832</f>
        <v>134371224.36936465</v>
      </c>
      <c r="AA870" s="3">
        <v>124608438</v>
      </c>
      <c r="AB870">
        <v>82</v>
      </c>
    </row>
    <row r="871" spans="1:28" x14ac:dyDescent="0.2">
      <c r="A871" t="s">
        <v>12714</v>
      </c>
      <c r="B871" t="s">
        <v>12715</v>
      </c>
      <c r="C871">
        <v>2011</v>
      </c>
      <c r="D871" t="s">
        <v>6329</v>
      </c>
      <c r="E871" t="s">
        <v>16512</v>
      </c>
      <c r="F871" t="s">
        <v>44032</v>
      </c>
      <c r="G871" t="s">
        <v>44033</v>
      </c>
      <c r="H871">
        <v>127</v>
      </c>
      <c r="I871" t="s">
        <v>11340</v>
      </c>
      <c r="J871" t="s">
        <v>26</v>
      </c>
      <c r="K871" t="s">
        <v>787</v>
      </c>
      <c r="M871" t="s">
        <v>4089</v>
      </c>
      <c r="N871" t="s">
        <v>12716</v>
      </c>
      <c r="O871" t="s">
        <v>12717</v>
      </c>
      <c r="P871" t="s">
        <v>190</v>
      </c>
      <c r="Q871" t="s">
        <v>12718</v>
      </c>
      <c r="R871" t="s">
        <v>12719</v>
      </c>
      <c r="S871" t="s">
        <v>12720</v>
      </c>
      <c r="T871">
        <v>7.1</v>
      </c>
      <c r="U871">
        <v>293214</v>
      </c>
      <c r="V871" s="12">
        <f>W871*1.1505830469594</f>
        <v>126564135.165534</v>
      </c>
      <c r="W871" s="3">
        <v>110000000</v>
      </c>
      <c r="X871" s="13">
        <f>Y871*1.1505830469594</f>
        <v>98338616.353713855</v>
      </c>
      <c r="Y871" s="3">
        <v>85468508</v>
      </c>
      <c r="Z871" s="13">
        <f>AA871*1.1505830469594</f>
        <v>344333271.79363358</v>
      </c>
      <c r="AA871" s="3">
        <v>299268508</v>
      </c>
      <c r="AB871">
        <v>477</v>
      </c>
    </row>
    <row r="872" spans="1:28" x14ac:dyDescent="0.2">
      <c r="A872" t="s">
        <v>10900</v>
      </c>
      <c r="B872" t="s">
        <v>10901</v>
      </c>
      <c r="C872">
        <v>2005</v>
      </c>
      <c r="D872" s="1">
        <v>38358</v>
      </c>
      <c r="E872" t="s">
        <v>44041</v>
      </c>
      <c r="F872" t="s">
        <v>44042</v>
      </c>
      <c r="H872">
        <v>124</v>
      </c>
      <c r="I872" t="s">
        <v>25</v>
      </c>
      <c r="J872" t="s">
        <v>26</v>
      </c>
      <c r="M872" t="s">
        <v>10902</v>
      </c>
      <c r="N872" t="s">
        <v>10903</v>
      </c>
      <c r="O872" t="s">
        <v>10904</v>
      </c>
      <c r="P872" t="s">
        <v>6825</v>
      </c>
      <c r="Q872" t="s">
        <v>10905</v>
      </c>
      <c r="R872" t="s">
        <v>10906</v>
      </c>
      <c r="S872" t="s">
        <v>10907</v>
      </c>
      <c r="T872">
        <v>8</v>
      </c>
      <c r="U872">
        <v>733158</v>
      </c>
      <c r="V872" s="12">
        <f>W872*1.32519713261649</f>
        <v>53007885.304659598</v>
      </c>
      <c r="W872" s="3">
        <v>40000000</v>
      </c>
      <c r="X872" s="13">
        <f>Y872*1.32519713261649</f>
        <v>98202169.779928505</v>
      </c>
      <c r="Y872" s="3">
        <v>74103820</v>
      </c>
      <c r="Z872" s="13">
        <f>AA872*1.32519713261649</f>
        <v>210353603.11326206</v>
      </c>
      <c r="AA872" s="3">
        <v>158733820</v>
      </c>
      <c r="AB872">
        <v>1780</v>
      </c>
    </row>
    <row r="873" spans="1:28" hidden="1" x14ac:dyDescent="0.2">
      <c r="A873" t="s">
        <v>10494</v>
      </c>
      <c r="B873" t="s">
        <v>10495</v>
      </c>
      <c r="C873">
        <v>2006</v>
      </c>
      <c r="D873" t="s">
        <v>7573</v>
      </c>
      <c r="E873" t="s">
        <v>44043</v>
      </c>
      <c r="F873" t="s">
        <v>44032</v>
      </c>
      <c r="G873" t="s">
        <v>44049</v>
      </c>
      <c r="H873">
        <v>145</v>
      </c>
      <c r="I873" t="s">
        <v>2359</v>
      </c>
      <c r="J873" t="s">
        <v>308</v>
      </c>
      <c r="K873" t="s">
        <v>10496</v>
      </c>
      <c r="L873" t="s">
        <v>1121</v>
      </c>
      <c r="M873" t="s">
        <v>10497</v>
      </c>
      <c r="N873" t="s">
        <v>10498</v>
      </c>
      <c r="O873" t="s">
        <v>10499</v>
      </c>
      <c r="P873" t="s">
        <v>6589</v>
      </c>
      <c r="Q873" t="s">
        <v>10500</v>
      </c>
      <c r="R873" t="s">
        <v>10501</v>
      </c>
      <c r="S873" t="s">
        <v>10502</v>
      </c>
      <c r="T873">
        <v>6.1</v>
      </c>
      <c r="U873">
        <v>12216</v>
      </c>
      <c r="W873" t="s">
        <v>10503</v>
      </c>
      <c r="X873"/>
      <c r="Y873"/>
      <c r="Z873"/>
      <c r="AA873">
        <v>23482607</v>
      </c>
      <c r="AB873">
        <v>85</v>
      </c>
    </row>
    <row r="874" spans="1:28" x14ac:dyDescent="0.2">
      <c r="A874" t="s">
        <v>41838</v>
      </c>
      <c r="B874" t="s">
        <v>41839</v>
      </c>
      <c r="C874">
        <v>2019</v>
      </c>
      <c r="D874" t="s">
        <v>36411</v>
      </c>
      <c r="E874" t="s">
        <v>176</v>
      </c>
      <c r="F874" t="s">
        <v>44036</v>
      </c>
      <c r="H874">
        <v>122</v>
      </c>
      <c r="I874" t="s">
        <v>495</v>
      </c>
      <c r="J874" t="s">
        <v>26</v>
      </c>
      <c r="M874" t="s">
        <v>41840</v>
      </c>
      <c r="N874" t="s">
        <v>41841</v>
      </c>
      <c r="O874" t="s">
        <v>41842</v>
      </c>
      <c r="P874" t="s">
        <v>41843</v>
      </c>
      <c r="Q874" t="s">
        <v>41843</v>
      </c>
      <c r="R874" t="s">
        <v>41844</v>
      </c>
      <c r="S874" t="s">
        <v>41845</v>
      </c>
      <c r="T874">
        <v>7.4</v>
      </c>
      <c r="U874">
        <v>35846</v>
      </c>
      <c r="V874" s="12">
        <f>W874*1.01233684194057</f>
        <v>13160378.945227411</v>
      </c>
      <c r="W874" s="3">
        <v>13000000</v>
      </c>
      <c r="X874" s="13">
        <f>Y874*1.01233684194057</f>
        <v>98049009.154785633</v>
      </c>
      <c r="Y874" s="3">
        <v>96854135</v>
      </c>
      <c r="Z874" s="13">
        <f>AA874*1.01233684194057</f>
        <v>196691305.40214843</v>
      </c>
      <c r="AA874" s="3">
        <v>194294327</v>
      </c>
      <c r="AB874">
        <v>441</v>
      </c>
    </row>
    <row r="875" spans="1:28" x14ac:dyDescent="0.2">
      <c r="A875" t="s">
        <v>24110</v>
      </c>
      <c r="B875" t="s">
        <v>24111</v>
      </c>
      <c r="C875">
        <v>2015</v>
      </c>
      <c r="D875" s="1">
        <v>42254</v>
      </c>
      <c r="E875" t="s">
        <v>16512</v>
      </c>
      <c r="F875" t="s">
        <v>44031</v>
      </c>
      <c r="G875" t="s">
        <v>44033</v>
      </c>
      <c r="H875">
        <v>126</v>
      </c>
      <c r="I875" t="s">
        <v>433</v>
      </c>
      <c r="J875" t="s">
        <v>26</v>
      </c>
      <c r="M875" t="s">
        <v>24112</v>
      </c>
      <c r="N875" t="s">
        <v>24113</v>
      </c>
      <c r="O875" t="s">
        <v>24114</v>
      </c>
      <c r="P875" t="s">
        <v>1181</v>
      </c>
      <c r="Q875" t="s">
        <v>1181</v>
      </c>
      <c r="R875" t="s">
        <v>24115</v>
      </c>
      <c r="S875" t="s">
        <v>24116</v>
      </c>
      <c r="T875">
        <v>6.3</v>
      </c>
      <c r="U875">
        <v>254807</v>
      </c>
      <c r="V875" s="12">
        <f>W875*1.09195121025074</f>
        <v>169252437.58886471</v>
      </c>
      <c r="W875" s="3">
        <v>155000000</v>
      </c>
      <c r="X875" s="13">
        <f>Y875*1.09195121025074</f>
        <v>98014584.537463427</v>
      </c>
      <c r="Y875" s="3">
        <v>89760956</v>
      </c>
      <c r="Z875" s="13">
        <f>AA875*1.09195121025074</f>
        <v>481117565.46790671</v>
      </c>
      <c r="AA875" s="3">
        <v>440603537</v>
      </c>
      <c r="AB875">
        <v>1062</v>
      </c>
    </row>
    <row r="876" spans="1:28" x14ac:dyDescent="0.2">
      <c r="A876" t="s">
        <v>29110</v>
      </c>
      <c r="B876" t="s">
        <v>29111</v>
      </c>
      <c r="C876">
        <v>2012</v>
      </c>
      <c r="D876" t="s">
        <v>27741</v>
      </c>
      <c r="E876" t="s">
        <v>1045</v>
      </c>
      <c r="H876">
        <v>85</v>
      </c>
      <c r="I876" t="s">
        <v>25</v>
      </c>
      <c r="J876" t="s">
        <v>26</v>
      </c>
      <c r="M876" t="s">
        <v>2074</v>
      </c>
      <c r="N876" t="s">
        <v>29112</v>
      </c>
      <c r="O876" t="s">
        <v>29113</v>
      </c>
      <c r="P876" t="s">
        <v>6745</v>
      </c>
      <c r="Q876" t="s">
        <v>29114</v>
      </c>
      <c r="R876" t="s">
        <v>29115</v>
      </c>
      <c r="S876" t="s">
        <v>29116</v>
      </c>
      <c r="T876">
        <v>6.1</v>
      </c>
      <c r="U876">
        <v>123110</v>
      </c>
      <c r="V876" s="12">
        <f>W876*1.12725506764114</f>
        <v>107089231.4259083</v>
      </c>
      <c r="W876" s="3">
        <v>95000000</v>
      </c>
      <c r="X876" s="13">
        <f>Y876*1.12725506764114</f>
        <v>97967197.095769003</v>
      </c>
      <c r="Y876" s="3">
        <v>86907746</v>
      </c>
      <c r="Z876" s="13">
        <f>AA876*1.12725506764114</f>
        <v>118257788.31330952</v>
      </c>
      <c r="AA876" s="3">
        <v>104907746</v>
      </c>
      <c r="AB876">
        <v>186</v>
      </c>
    </row>
    <row r="877" spans="1:28" x14ac:dyDescent="0.2">
      <c r="A877" t="s">
        <v>9444</v>
      </c>
      <c r="B877" t="s">
        <v>9445</v>
      </c>
      <c r="C877">
        <v>2004</v>
      </c>
      <c r="D877" t="s">
        <v>9446</v>
      </c>
      <c r="E877" t="s">
        <v>1045</v>
      </c>
      <c r="F877" t="s">
        <v>44032</v>
      </c>
      <c r="G877" t="s">
        <v>44036</v>
      </c>
      <c r="H877">
        <v>127</v>
      </c>
      <c r="I877" t="s">
        <v>5685</v>
      </c>
      <c r="J877" t="s">
        <v>26</v>
      </c>
      <c r="K877" t="s">
        <v>4487</v>
      </c>
      <c r="M877" t="s">
        <v>3762</v>
      </c>
      <c r="N877" t="s">
        <v>9447</v>
      </c>
      <c r="O877" t="s">
        <v>9448</v>
      </c>
      <c r="P877" t="s">
        <v>9449</v>
      </c>
      <c r="Q877" t="s">
        <v>9450</v>
      </c>
      <c r="R877" t="s">
        <v>9451</v>
      </c>
      <c r="S877" t="s">
        <v>9452</v>
      </c>
      <c r="T877">
        <v>7.5</v>
      </c>
      <c r="U877">
        <v>177052</v>
      </c>
      <c r="V877" s="12">
        <f>W877*1.37009528851244</f>
        <v>21921524.616199039</v>
      </c>
      <c r="W877" s="3">
        <v>16000000</v>
      </c>
      <c r="X877" s="13">
        <f>Y877*1.37009528851244</f>
        <v>97966735.881011084</v>
      </c>
      <c r="Y877" s="3">
        <v>71503593</v>
      </c>
      <c r="Z877" s="13">
        <f>AA877*1.37009528851244</f>
        <v>150308949.28025934</v>
      </c>
      <c r="AA877" s="3">
        <v>109706931</v>
      </c>
      <c r="AB877">
        <v>881</v>
      </c>
    </row>
    <row r="878" spans="1:28" x14ac:dyDescent="0.2">
      <c r="A878" t="s">
        <v>2664</v>
      </c>
      <c r="B878" t="s">
        <v>2665</v>
      </c>
      <c r="C878">
        <v>2001</v>
      </c>
      <c r="D878" t="s">
        <v>516</v>
      </c>
      <c r="E878" t="s">
        <v>44043</v>
      </c>
      <c r="F878" t="s">
        <v>44038</v>
      </c>
      <c r="G878" t="s">
        <v>44044</v>
      </c>
      <c r="H878">
        <v>123</v>
      </c>
      <c r="I878" t="s">
        <v>2371</v>
      </c>
      <c r="J878" t="s">
        <v>26</v>
      </c>
      <c r="K878" t="s">
        <v>308</v>
      </c>
      <c r="M878" t="s">
        <v>2666</v>
      </c>
      <c r="N878" t="s">
        <v>2667</v>
      </c>
      <c r="O878" t="s">
        <v>2668</v>
      </c>
      <c r="P878" t="s">
        <v>852</v>
      </c>
      <c r="Q878" t="s">
        <v>2669</v>
      </c>
      <c r="R878" t="s">
        <v>2670</v>
      </c>
      <c r="S878" t="s">
        <v>2671</v>
      </c>
      <c r="T878">
        <v>6.1</v>
      </c>
      <c r="U878">
        <v>101689</v>
      </c>
      <c r="V878" s="12">
        <f>W878*1.46138339920949</f>
        <v>83298853.754940927</v>
      </c>
      <c r="W878" s="3">
        <v>57000000</v>
      </c>
      <c r="X878" s="13">
        <f>Y878*1.46138339920949</f>
        <v>97686221.545810536</v>
      </c>
      <c r="Y878" s="3">
        <v>66845033</v>
      </c>
      <c r="Z878" s="13">
        <f>AA878*1.46138339920949</f>
        <v>216058276.88177922</v>
      </c>
      <c r="AA878" s="3">
        <v>147845033</v>
      </c>
      <c r="AB878">
        <v>355</v>
      </c>
    </row>
    <row r="879" spans="1:28" x14ac:dyDescent="0.2">
      <c r="A879" t="s">
        <v>33732</v>
      </c>
      <c r="B879" t="s">
        <v>33733</v>
      </c>
      <c r="C879">
        <v>2014</v>
      </c>
      <c r="D879" s="1">
        <v>42340</v>
      </c>
      <c r="E879" t="s">
        <v>16512</v>
      </c>
      <c r="F879" t="s">
        <v>44042</v>
      </c>
      <c r="H879">
        <v>108</v>
      </c>
      <c r="I879" t="s">
        <v>33734</v>
      </c>
      <c r="J879" t="s">
        <v>26</v>
      </c>
      <c r="K879" t="s">
        <v>75</v>
      </c>
      <c r="M879" t="s">
        <v>21081</v>
      </c>
      <c r="N879" t="s">
        <v>5546</v>
      </c>
      <c r="O879" t="s">
        <v>33735</v>
      </c>
      <c r="P879" t="s">
        <v>8535</v>
      </c>
      <c r="Q879" t="s">
        <v>33736</v>
      </c>
      <c r="R879" t="s">
        <v>33737</v>
      </c>
      <c r="S879" t="s">
        <v>33738</v>
      </c>
      <c r="T879">
        <v>6</v>
      </c>
      <c r="U879">
        <v>175675</v>
      </c>
      <c r="V879" s="12">
        <f>W879*1.09324733035956</f>
        <v>52475871.857258879</v>
      </c>
      <c r="W879" s="3">
        <v>48000000</v>
      </c>
      <c r="X879" s="13">
        <f>Y879*1.09324733035956</f>
        <v>97579347.255440965</v>
      </c>
      <c r="Y879" s="3">
        <v>89256424</v>
      </c>
      <c r="Z879" s="13">
        <f>AA879*1.09324733035956</f>
        <v>356922449.3163324</v>
      </c>
      <c r="AA879" s="3">
        <v>326479141</v>
      </c>
      <c r="AB879">
        <v>394</v>
      </c>
    </row>
    <row r="880" spans="1:28" x14ac:dyDescent="0.2">
      <c r="A880" t="s">
        <v>15087</v>
      </c>
      <c r="B880">
        <v>21</v>
      </c>
      <c r="C880">
        <v>2008</v>
      </c>
      <c r="D880" t="s">
        <v>11399</v>
      </c>
      <c r="E880" t="s">
        <v>44041</v>
      </c>
      <c r="F880" t="s">
        <v>44032</v>
      </c>
      <c r="G880" t="s">
        <v>44049</v>
      </c>
      <c r="H880">
        <v>123</v>
      </c>
      <c r="I880" t="s">
        <v>25</v>
      </c>
      <c r="J880" t="s">
        <v>26</v>
      </c>
      <c r="M880" t="s">
        <v>3436</v>
      </c>
      <c r="N880" t="s">
        <v>15088</v>
      </c>
      <c r="O880" t="s">
        <v>15089</v>
      </c>
      <c r="P880" t="s">
        <v>15090</v>
      </c>
      <c r="Q880" t="s">
        <v>15091</v>
      </c>
      <c r="R880" t="s">
        <v>15092</v>
      </c>
      <c r="S880" t="s">
        <v>15093</v>
      </c>
      <c r="T880">
        <v>6.8</v>
      </c>
      <c r="U880">
        <v>225698</v>
      </c>
      <c r="V880" s="12">
        <f>W880*1.20207800169993</f>
        <v>42072730.05949755</v>
      </c>
      <c r="W880" s="3">
        <v>35000000</v>
      </c>
      <c r="X880" s="13">
        <f>Y880*1.20207800169993</f>
        <v>97559887.298435241</v>
      </c>
      <c r="Y880" s="3">
        <v>81159365</v>
      </c>
      <c r="Z880" s="13">
        <f>AA880*1.20207800169993</f>
        <v>192102126.06452304</v>
      </c>
      <c r="AA880" s="3">
        <v>159808370</v>
      </c>
      <c r="AB880">
        <v>315</v>
      </c>
    </row>
    <row r="881" spans="1:28" x14ac:dyDescent="0.2">
      <c r="A881" t="s">
        <v>31195</v>
      </c>
      <c r="B881" t="s">
        <v>31196</v>
      </c>
      <c r="C881">
        <v>2019</v>
      </c>
      <c r="D881" t="s">
        <v>31197</v>
      </c>
      <c r="E881" t="s">
        <v>44035</v>
      </c>
      <c r="F881" t="s">
        <v>44032</v>
      </c>
      <c r="G881" t="s">
        <v>44057</v>
      </c>
      <c r="H881">
        <v>121</v>
      </c>
      <c r="I881" t="s">
        <v>9672</v>
      </c>
      <c r="J881" t="s">
        <v>26</v>
      </c>
      <c r="M881" t="s">
        <v>20602</v>
      </c>
      <c r="N881" t="s">
        <v>3360</v>
      </c>
      <c r="O881" t="s">
        <v>31198</v>
      </c>
      <c r="P881" t="s">
        <v>31199</v>
      </c>
      <c r="Q881" t="s">
        <v>31200</v>
      </c>
      <c r="R881" t="s">
        <v>31201</v>
      </c>
      <c r="S881" t="s">
        <v>31202</v>
      </c>
      <c r="T881">
        <v>7.3</v>
      </c>
      <c r="U881">
        <v>124399</v>
      </c>
      <c r="V881" s="12">
        <f>W881*1.01233684194057</f>
        <v>40493473.677622803</v>
      </c>
      <c r="W881" s="3">
        <v>40000000</v>
      </c>
      <c r="X881" s="13">
        <f>Y881*1.01233684194057</f>
        <v>97557038.75802356</v>
      </c>
      <c r="Y881" s="3">
        <v>96368160</v>
      </c>
      <c r="Z881" s="13">
        <f>AA881*1.01233684194057</f>
        <v>197587195.16183427</v>
      </c>
      <c r="AA881" s="3">
        <v>195179299</v>
      </c>
      <c r="AB881">
        <v>958</v>
      </c>
    </row>
    <row r="882" spans="1:28" hidden="1" x14ac:dyDescent="0.2">
      <c r="A882" t="s">
        <v>10571</v>
      </c>
      <c r="B882" t="s">
        <v>10572</v>
      </c>
      <c r="C882">
        <v>2004</v>
      </c>
      <c r="D882" t="s">
        <v>10573</v>
      </c>
      <c r="E882" t="s">
        <v>16512</v>
      </c>
      <c r="F882" t="s">
        <v>44044</v>
      </c>
      <c r="G882" t="s">
        <v>44032</v>
      </c>
      <c r="H882">
        <v>100</v>
      </c>
      <c r="I882" t="s">
        <v>10574</v>
      </c>
      <c r="J882" t="s">
        <v>496</v>
      </c>
      <c r="K882" t="s">
        <v>6812</v>
      </c>
      <c r="M882" t="s">
        <v>10575</v>
      </c>
      <c r="N882" t="s">
        <v>10575</v>
      </c>
      <c r="O882" t="s">
        <v>10576</v>
      </c>
      <c r="P882" t="s">
        <v>10577</v>
      </c>
      <c r="Q882" t="s">
        <v>10578</v>
      </c>
      <c r="R882" t="s">
        <v>10579</v>
      </c>
      <c r="S882" t="s">
        <v>10580</v>
      </c>
      <c r="T882">
        <v>7.4</v>
      </c>
      <c r="U882">
        <v>18190</v>
      </c>
      <c r="W882"/>
      <c r="X882"/>
      <c r="Y882">
        <v>1605</v>
      </c>
      <c r="Z882"/>
      <c r="AA882">
        <v>35718</v>
      </c>
      <c r="AB882">
        <v>31</v>
      </c>
    </row>
    <row r="883" spans="1:28" x14ac:dyDescent="0.2">
      <c r="A883" t="s">
        <v>29706</v>
      </c>
      <c r="B883" t="s">
        <v>29707</v>
      </c>
      <c r="C883">
        <v>2017</v>
      </c>
      <c r="D883" s="1">
        <v>42865</v>
      </c>
      <c r="E883" t="s">
        <v>16512</v>
      </c>
      <c r="F883" t="s">
        <v>44032</v>
      </c>
      <c r="G883" t="s">
        <v>44045</v>
      </c>
      <c r="H883">
        <v>164</v>
      </c>
      <c r="I883" t="s">
        <v>29708</v>
      </c>
      <c r="J883" t="s">
        <v>26</v>
      </c>
      <c r="K883" t="s">
        <v>618</v>
      </c>
      <c r="L883" t="s">
        <v>934</v>
      </c>
      <c r="M883" t="s">
        <v>22056</v>
      </c>
      <c r="N883" t="s">
        <v>29709</v>
      </c>
      <c r="O883" t="s">
        <v>29710</v>
      </c>
      <c r="P883" t="s">
        <v>3250</v>
      </c>
      <c r="Q883" t="s">
        <v>29711</v>
      </c>
      <c r="R883" t="s">
        <v>29712</v>
      </c>
      <c r="S883" t="s">
        <v>29713</v>
      </c>
      <c r="T883">
        <v>8</v>
      </c>
      <c r="U883">
        <v>440890</v>
      </c>
      <c r="V883" s="12">
        <f>W883*1.05585427545692</f>
        <v>158378141.31853801</v>
      </c>
      <c r="W883" s="3">
        <v>150000000</v>
      </c>
      <c r="X883" s="13">
        <f>Y883*1.05585427545692</f>
        <v>97195777.353741109</v>
      </c>
      <c r="Y883" s="3">
        <v>92054159</v>
      </c>
      <c r="Z883" s="13">
        <f>AA883*1.05585427545692</f>
        <v>273719301.26728976</v>
      </c>
      <c r="AA883" s="3">
        <v>259239658</v>
      </c>
      <c r="AB883">
        <v>2381</v>
      </c>
    </row>
    <row r="884" spans="1:28" x14ac:dyDescent="0.2">
      <c r="A884" t="s">
        <v>38738</v>
      </c>
      <c r="B884" t="s">
        <v>38739</v>
      </c>
      <c r="C884">
        <v>2017</v>
      </c>
      <c r="D884" t="s">
        <v>15985</v>
      </c>
      <c r="E884" t="s">
        <v>16512</v>
      </c>
      <c r="F884" t="s">
        <v>44044</v>
      </c>
      <c r="G884" t="s">
        <v>44042</v>
      </c>
      <c r="H884">
        <v>122</v>
      </c>
      <c r="I884" t="s">
        <v>38740</v>
      </c>
      <c r="J884" t="s">
        <v>26</v>
      </c>
      <c r="K884" t="s">
        <v>64</v>
      </c>
      <c r="L884" t="s">
        <v>75</v>
      </c>
      <c r="M884" t="s">
        <v>38741</v>
      </c>
      <c r="N884" t="s">
        <v>38742</v>
      </c>
      <c r="O884" t="s">
        <v>38743</v>
      </c>
      <c r="P884" t="s">
        <v>1143</v>
      </c>
      <c r="Q884" t="s">
        <v>38744</v>
      </c>
      <c r="R884" t="s">
        <v>38745</v>
      </c>
      <c r="S884" t="s">
        <v>38746</v>
      </c>
      <c r="T884">
        <v>7.5</v>
      </c>
      <c r="U884">
        <v>352050</v>
      </c>
      <c r="V884" s="12">
        <f>W884*1.05585427545692</f>
        <v>42234171.018276803</v>
      </c>
      <c r="W884" s="3">
        <v>40000000</v>
      </c>
      <c r="X884" s="13">
        <f>Y884*1.05585427545692</f>
        <v>97169407.393211573</v>
      </c>
      <c r="Y884" s="3">
        <v>92029184</v>
      </c>
      <c r="Z884" s="13">
        <f>AA884*1.05585427545692</f>
        <v>183104725.90787387</v>
      </c>
      <c r="AA884" s="3">
        <v>173418558</v>
      </c>
      <c r="AB884">
        <v>871</v>
      </c>
    </row>
    <row r="885" spans="1:28" x14ac:dyDescent="0.2">
      <c r="A885" t="s">
        <v>14361</v>
      </c>
      <c r="B885" t="s">
        <v>14362</v>
      </c>
      <c r="C885">
        <v>2006</v>
      </c>
      <c r="D885" s="1">
        <v>39001</v>
      </c>
      <c r="E885" t="s">
        <v>1045</v>
      </c>
      <c r="F885" t="s">
        <v>44036</v>
      </c>
      <c r="H885">
        <v>110</v>
      </c>
      <c r="I885" t="s">
        <v>25</v>
      </c>
      <c r="J885" t="s">
        <v>26</v>
      </c>
      <c r="M885" t="s">
        <v>4402</v>
      </c>
      <c r="N885" t="s">
        <v>14363</v>
      </c>
      <c r="O885" t="s">
        <v>14364</v>
      </c>
      <c r="P885" t="s">
        <v>591</v>
      </c>
      <c r="Q885" t="s">
        <v>14365</v>
      </c>
      <c r="R885" t="s">
        <v>14366</v>
      </c>
      <c r="S885" t="s">
        <v>14367</v>
      </c>
      <c r="T885">
        <v>5.6</v>
      </c>
      <c r="U885">
        <v>77597</v>
      </c>
      <c r="V885" s="12">
        <f>W885*1.28378472222222</f>
        <v>69324374.999999881</v>
      </c>
      <c r="W885" s="3">
        <v>54000000</v>
      </c>
      <c r="X885" s="13">
        <f>Y885*1.28378472222222</f>
        <v>97090212.188541502</v>
      </c>
      <c r="Y885" s="3">
        <v>75628110</v>
      </c>
      <c r="Z885" s="13">
        <f>AA885*1.28378472222222</f>
        <v>167699389.95204833</v>
      </c>
      <c r="AA885" s="3">
        <v>130628903</v>
      </c>
      <c r="AB885">
        <v>197</v>
      </c>
    </row>
    <row r="886" spans="1:28" hidden="1" x14ac:dyDescent="0.2">
      <c r="A886" t="s">
        <v>10605</v>
      </c>
      <c r="B886" t="s">
        <v>10606</v>
      </c>
      <c r="C886">
        <v>2005</v>
      </c>
      <c r="D886" t="s">
        <v>6543</v>
      </c>
      <c r="E886" t="s">
        <v>1045</v>
      </c>
      <c r="F886" t="s">
        <v>44032</v>
      </c>
      <c r="G886" t="s">
        <v>44040</v>
      </c>
      <c r="H886">
        <v>98</v>
      </c>
      <c r="I886" t="s">
        <v>433</v>
      </c>
      <c r="J886" t="s">
        <v>26</v>
      </c>
      <c r="M886" t="s">
        <v>10607</v>
      </c>
      <c r="N886" t="s">
        <v>10608</v>
      </c>
      <c r="O886" t="s">
        <v>10609</v>
      </c>
      <c r="P886" t="s">
        <v>10610</v>
      </c>
      <c r="Q886" t="s">
        <v>10610</v>
      </c>
      <c r="R886" t="s">
        <v>10611</v>
      </c>
      <c r="S886" t="s">
        <v>10612</v>
      </c>
      <c r="T886">
        <v>6</v>
      </c>
      <c r="U886">
        <v>24418</v>
      </c>
      <c r="W886"/>
      <c r="X886"/>
      <c r="Y886">
        <v>24402491</v>
      </c>
      <c r="Z886"/>
      <c r="AA886">
        <v>27645491</v>
      </c>
      <c r="AB886">
        <v>87</v>
      </c>
    </row>
    <row r="887" spans="1:28" x14ac:dyDescent="0.2">
      <c r="A887" t="s">
        <v>26512</v>
      </c>
      <c r="B887" t="s">
        <v>26513</v>
      </c>
      <c r="C887">
        <v>2011</v>
      </c>
      <c r="D887" t="s">
        <v>14830</v>
      </c>
      <c r="E887" t="s">
        <v>1045</v>
      </c>
      <c r="F887" t="s">
        <v>44032</v>
      </c>
      <c r="G887" t="s">
        <v>44036</v>
      </c>
      <c r="H887">
        <v>118</v>
      </c>
      <c r="I887" t="s">
        <v>25</v>
      </c>
      <c r="J887" t="s">
        <v>26</v>
      </c>
      <c r="M887" t="s">
        <v>6088</v>
      </c>
      <c r="N887" t="s">
        <v>22183</v>
      </c>
      <c r="O887" t="s">
        <v>26514</v>
      </c>
      <c r="P887" t="s">
        <v>11114</v>
      </c>
      <c r="Q887" t="s">
        <v>26515</v>
      </c>
      <c r="R887" t="s">
        <v>26516</v>
      </c>
      <c r="S887" t="s">
        <v>26517</v>
      </c>
      <c r="T887">
        <v>7.4</v>
      </c>
      <c r="U887">
        <v>462833</v>
      </c>
      <c r="V887" s="12">
        <f>W887*1.1505830469594</f>
        <v>57529152.347970001</v>
      </c>
      <c r="W887" s="3">
        <v>50000000</v>
      </c>
      <c r="X887" s="13">
        <f>Y887*1.1505830469594</f>
        <v>97053057.258932605</v>
      </c>
      <c r="Y887" s="3">
        <v>84351197</v>
      </c>
      <c r="Z887" s="13">
        <f>AA887*1.1505830469594</f>
        <v>166893448.2093682</v>
      </c>
      <c r="AA887" s="3">
        <v>145051197</v>
      </c>
      <c r="AB887">
        <v>374</v>
      </c>
    </row>
    <row r="888" spans="1:28" x14ac:dyDescent="0.2">
      <c r="A888" t="s">
        <v>9866</v>
      </c>
      <c r="B888" t="s">
        <v>9867</v>
      </c>
      <c r="C888">
        <v>2004</v>
      </c>
      <c r="D888" s="1">
        <v>38058</v>
      </c>
      <c r="E888" t="s">
        <v>1045</v>
      </c>
      <c r="F888" t="s">
        <v>44044</v>
      </c>
      <c r="H888">
        <v>109</v>
      </c>
      <c r="I888" t="s">
        <v>25</v>
      </c>
      <c r="J888" t="s">
        <v>26</v>
      </c>
      <c r="M888" t="s">
        <v>1046</v>
      </c>
      <c r="N888" t="s">
        <v>9868</v>
      </c>
      <c r="O888" t="s">
        <v>9869</v>
      </c>
      <c r="P888" t="s">
        <v>9870</v>
      </c>
      <c r="Q888" t="s">
        <v>1047</v>
      </c>
      <c r="R888" t="s">
        <v>9871</v>
      </c>
      <c r="S888" t="s">
        <v>9872</v>
      </c>
      <c r="T888">
        <v>5.6</v>
      </c>
      <c r="U888">
        <v>127968</v>
      </c>
      <c r="V888" s="12">
        <f>W888*1.37009528851244</f>
        <v>50693525.674960278</v>
      </c>
      <c r="W888" s="3">
        <v>37000000</v>
      </c>
      <c r="X888" s="13">
        <f>Y888*1.37009528851244</f>
        <v>97046260.653043911</v>
      </c>
      <c r="Y888" s="3">
        <v>70831760</v>
      </c>
      <c r="Z888" s="13">
        <f>AA888*1.37009528851244</f>
        <v>154958973.22394383</v>
      </c>
      <c r="AA888" s="3">
        <v>113100873</v>
      </c>
      <c r="AB888">
        <v>316</v>
      </c>
    </row>
    <row r="889" spans="1:28" x14ac:dyDescent="0.2">
      <c r="A889" t="s">
        <v>4752</v>
      </c>
      <c r="B889" t="s">
        <v>4753</v>
      </c>
      <c r="C889">
        <v>2002</v>
      </c>
      <c r="D889" s="1">
        <v>37479</v>
      </c>
      <c r="E889" t="s">
        <v>176</v>
      </c>
      <c r="F889" t="s">
        <v>44045</v>
      </c>
      <c r="G889" t="s">
        <v>44042</v>
      </c>
      <c r="H889">
        <v>118</v>
      </c>
      <c r="I889" t="s">
        <v>229</v>
      </c>
      <c r="J889" t="s">
        <v>26</v>
      </c>
      <c r="M889" t="s">
        <v>1939</v>
      </c>
      <c r="N889" t="s">
        <v>4754</v>
      </c>
      <c r="O889" t="s">
        <v>4755</v>
      </c>
      <c r="P889" t="s">
        <v>3826</v>
      </c>
      <c r="Q889" t="s">
        <v>4756</v>
      </c>
      <c r="R889" t="s">
        <v>4757</v>
      </c>
      <c r="S889" t="s">
        <v>4758</v>
      </c>
      <c r="T889">
        <v>7.2</v>
      </c>
      <c r="U889">
        <v>269304</v>
      </c>
      <c r="V889" s="12">
        <f>W889*1.43863813229572</f>
        <v>66177354.085603118</v>
      </c>
      <c r="W889" s="3">
        <v>46000000</v>
      </c>
      <c r="X889" s="13">
        <f>Y889*1.43863813229572</f>
        <v>96900209.422140092</v>
      </c>
      <c r="Y889" s="3">
        <v>67355513</v>
      </c>
      <c r="Z889" s="13">
        <f>AA889*1.43863813229572</f>
        <v>163657704.40505838</v>
      </c>
      <c r="AA889" s="3">
        <v>113758770</v>
      </c>
      <c r="AB889">
        <v>694</v>
      </c>
    </row>
    <row r="890" spans="1:28" x14ac:dyDescent="0.2">
      <c r="A890" t="s">
        <v>15033</v>
      </c>
      <c r="B890" t="s">
        <v>15034</v>
      </c>
      <c r="C890">
        <v>2010</v>
      </c>
      <c r="D890" s="1">
        <v>40523</v>
      </c>
      <c r="E890" t="s">
        <v>16512</v>
      </c>
      <c r="F890" t="s">
        <v>44042</v>
      </c>
      <c r="H890">
        <v>98</v>
      </c>
      <c r="I890" t="s">
        <v>25</v>
      </c>
      <c r="J890" t="s">
        <v>26</v>
      </c>
      <c r="M890" t="s">
        <v>4221</v>
      </c>
      <c r="N890" t="s">
        <v>7364</v>
      </c>
      <c r="O890" t="s">
        <v>15035</v>
      </c>
      <c r="P890" t="s">
        <v>416</v>
      </c>
      <c r="Q890" t="s">
        <v>15036</v>
      </c>
      <c r="R890" t="s">
        <v>15037</v>
      </c>
      <c r="S890" t="s">
        <v>15038</v>
      </c>
      <c r="T890">
        <v>6.8</v>
      </c>
      <c r="U890">
        <v>181877</v>
      </c>
      <c r="V890" s="12">
        <f>W890*1.18690152988223</f>
        <v>118690152.988223</v>
      </c>
      <c r="W890" s="3">
        <v>100000000</v>
      </c>
      <c r="X890" s="13">
        <f>Y890*1.18690152988223</f>
        <v>96807180.6414956</v>
      </c>
      <c r="Y890" s="3">
        <v>81562942</v>
      </c>
      <c r="Z890" s="13">
        <f>AA890*1.18690152988223</f>
        <v>199168564.31800056</v>
      </c>
      <c r="AA890" s="3">
        <v>167805466</v>
      </c>
      <c r="AB890">
        <v>371</v>
      </c>
    </row>
    <row r="891" spans="1:28" x14ac:dyDescent="0.2">
      <c r="A891" t="s">
        <v>19949</v>
      </c>
      <c r="B891" t="s">
        <v>19950</v>
      </c>
      <c r="C891">
        <v>2008</v>
      </c>
      <c r="D891" s="1">
        <v>39696</v>
      </c>
      <c r="E891" t="s">
        <v>1045</v>
      </c>
      <c r="F891" t="s">
        <v>44036</v>
      </c>
      <c r="H891">
        <v>99</v>
      </c>
      <c r="I891" t="s">
        <v>25</v>
      </c>
      <c r="J891" t="s">
        <v>26</v>
      </c>
      <c r="K891" t="s">
        <v>587</v>
      </c>
      <c r="M891" t="s">
        <v>15041</v>
      </c>
      <c r="N891" t="s">
        <v>19951</v>
      </c>
      <c r="O891" t="s">
        <v>19952</v>
      </c>
      <c r="P891" t="s">
        <v>622</v>
      </c>
      <c r="Q891" t="s">
        <v>19953</v>
      </c>
      <c r="R891" t="s">
        <v>19954</v>
      </c>
      <c r="S891" t="s">
        <v>19955</v>
      </c>
      <c r="T891">
        <v>6.1</v>
      </c>
      <c r="U891">
        <v>163171</v>
      </c>
      <c r="V891" s="12">
        <f>W891*1.20207800169993</f>
        <v>42072730.05949755</v>
      </c>
      <c r="W891" s="3">
        <v>35000000</v>
      </c>
      <c r="X891" s="13">
        <f>Y891*1.20207800169993</f>
        <v>96499992.284854382</v>
      </c>
      <c r="Y891" s="3">
        <v>80277646</v>
      </c>
      <c r="Z891" s="13">
        <f>AA891*1.20207800169993</f>
        <v>263706537.19075909</v>
      </c>
      <c r="AA891" s="3">
        <v>219375562</v>
      </c>
      <c r="AB891">
        <v>169</v>
      </c>
    </row>
    <row r="892" spans="1:28" x14ac:dyDescent="0.2">
      <c r="A892" t="s">
        <v>13343</v>
      </c>
      <c r="B892" t="s">
        <v>13344</v>
      </c>
      <c r="C892">
        <v>2009</v>
      </c>
      <c r="D892" s="1">
        <v>39912</v>
      </c>
      <c r="E892" t="s">
        <v>16512</v>
      </c>
      <c r="F892" t="s">
        <v>44032</v>
      </c>
      <c r="G892" t="s">
        <v>44045</v>
      </c>
      <c r="H892">
        <v>121</v>
      </c>
      <c r="I892" t="s">
        <v>13345</v>
      </c>
      <c r="J892" t="s">
        <v>26</v>
      </c>
      <c r="M892" t="s">
        <v>7810</v>
      </c>
      <c r="N892" t="s">
        <v>13346</v>
      </c>
      <c r="O892" t="s">
        <v>13347</v>
      </c>
      <c r="P892" t="s">
        <v>1391</v>
      </c>
      <c r="Q892" t="s">
        <v>13348</v>
      </c>
      <c r="R892" t="s">
        <v>13349</v>
      </c>
      <c r="S892" t="s">
        <v>13350</v>
      </c>
      <c r="T892">
        <v>6.2</v>
      </c>
      <c r="U892">
        <v>217720</v>
      </c>
      <c r="V892" s="12">
        <f>W892*1.20636999678377</f>
        <v>60318499.839188501</v>
      </c>
      <c r="W892" s="3">
        <v>50000000</v>
      </c>
      <c r="X892" s="13">
        <f>Y892*1.20636999678377</f>
        <v>96458490.671417862</v>
      </c>
      <c r="Y892" s="3">
        <v>79957634</v>
      </c>
      <c r="Z892" s="13">
        <f>AA892*1.20636999678377</f>
        <v>221560101.64157203</v>
      </c>
      <c r="AA892" s="3">
        <v>183658498</v>
      </c>
      <c r="AB892">
        <v>890</v>
      </c>
    </row>
    <row r="893" spans="1:28" x14ac:dyDescent="0.2">
      <c r="A893" t="s">
        <v>15641</v>
      </c>
      <c r="B893" t="s">
        <v>15642</v>
      </c>
      <c r="C893">
        <v>2008</v>
      </c>
      <c r="D893" t="s">
        <v>13085</v>
      </c>
      <c r="E893" t="s">
        <v>16512</v>
      </c>
      <c r="F893" t="s">
        <v>44031</v>
      </c>
      <c r="G893" t="s">
        <v>44033</v>
      </c>
      <c r="H893">
        <v>88</v>
      </c>
      <c r="I893" t="s">
        <v>433</v>
      </c>
      <c r="J893" t="s">
        <v>26</v>
      </c>
      <c r="K893" t="s">
        <v>64</v>
      </c>
      <c r="L893" t="s">
        <v>934</v>
      </c>
      <c r="M893" t="s">
        <v>3833</v>
      </c>
      <c r="N893" t="s">
        <v>15643</v>
      </c>
      <c r="O893" t="s">
        <v>15644</v>
      </c>
      <c r="P893" t="s">
        <v>2051</v>
      </c>
      <c r="Q893" t="s">
        <v>15645</v>
      </c>
      <c r="R893" t="s">
        <v>15646</v>
      </c>
      <c r="S893" t="s">
        <v>15647</v>
      </c>
      <c r="T893">
        <v>6.1</v>
      </c>
      <c r="U893">
        <v>282968</v>
      </c>
      <c r="V893" s="12">
        <f>W893*1.20207800169993</f>
        <v>102176630.14449404</v>
      </c>
      <c r="W893" s="3">
        <v>85000000</v>
      </c>
      <c r="X893" s="13">
        <f>Y893*1.20207800169993</f>
        <v>96373151.418271005</v>
      </c>
      <c r="Y893" s="3">
        <v>80172128</v>
      </c>
      <c r="Z893" s="13">
        <f>AA893*1.20207800169993</f>
        <v>270626360.5135228</v>
      </c>
      <c r="AA893" s="3">
        <v>225132113</v>
      </c>
      <c r="AB893">
        <v>527</v>
      </c>
    </row>
    <row r="894" spans="1:28" hidden="1" x14ac:dyDescent="0.2">
      <c r="A894" t="s">
        <v>10670</v>
      </c>
      <c r="B894" t="s">
        <v>10671</v>
      </c>
      <c r="C894">
        <v>2004</v>
      </c>
      <c r="D894" t="s">
        <v>6534</v>
      </c>
      <c r="E894" t="s">
        <v>176</v>
      </c>
      <c r="H894">
        <v>97</v>
      </c>
      <c r="I894" t="s">
        <v>3660</v>
      </c>
      <c r="J894" t="s">
        <v>3179</v>
      </c>
      <c r="M894" t="s">
        <v>3661</v>
      </c>
      <c r="N894" t="s">
        <v>3661</v>
      </c>
      <c r="O894" t="s">
        <v>10672</v>
      </c>
      <c r="P894" t="s">
        <v>10673</v>
      </c>
      <c r="Q894" t="s">
        <v>10674</v>
      </c>
      <c r="R894" t="s">
        <v>10675</v>
      </c>
      <c r="S894" t="s">
        <v>10676</v>
      </c>
      <c r="T894">
        <v>7.1</v>
      </c>
      <c r="U894">
        <v>12853</v>
      </c>
      <c r="W894">
        <v>1000000</v>
      </c>
      <c r="X894"/>
      <c r="Y894"/>
      <c r="Z894"/>
      <c r="AA894">
        <v>328161</v>
      </c>
      <c r="AB894">
        <v>34</v>
      </c>
    </row>
    <row r="895" spans="1:28" x14ac:dyDescent="0.2">
      <c r="A895" t="s">
        <v>9346</v>
      </c>
      <c r="B895" t="s">
        <v>9347</v>
      </c>
      <c r="C895">
        <v>2005</v>
      </c>
      <c r="D895" t="s">
        <v>228</v>
      </c>
      <c r="E895" t="s">
        <v>44041</v>
      </c>
      <c r="F895" t="s">
        <v>44045</v>
      </c>
      <c r="G895" t="s">
        <v>44042</v>
      </c>
      <c r="H895">
        <v>128</v>
      </c>
      <c r="I895" t="s">
        <v>7475</v>
      </c>
      <c r="J895" t="s">
        <v>26</v>
      </c>
      <c r="K895" t="s">
        <v>3533</v>
      </c>
      <c r="L895" t="s">
        <v>27</v>
      </c>
      <c r="M895" t="s">
        <v>9348</v>
      </c>
      <c r="N895" t="s">
        <v>9349</v>
      </c>
      <c r="O895" t="s">
        <v>9350</v>
      </c>
      <c r="P895" t="s">
        <v>1431</v>
      </c>
      <c r="Q895" t="s">
        <v>9351</v>
      </c>
      <c r="R895" t="s">
        <v>9352</v>
      </c>
      <c r="S895" t="s">
        <v>9353</v>
      </c>
      <c r="T895">
        <v>6.4</v>
      </c>
      <c r="U895">
        <v>96245</v>
      </c>
      <c r="V895" s="12">
        <f>W895*1.32519713261649</f>
        <v>106015770.6093192</v>
      </c>
      <c r="W895" s="3">
        <v>80000000</v>
      </c>
      <c r="X895" s="13">
        <f>Y895*1.32519713261649</f>
        <v>96352646.475018099</v>
      </c>
      <c r="Y895" s="3">
        <v>72708161</v>
      </c>
      <c r="Z895" s="13">
        <f>AA895*1.32519713261649</f>
        <v>215934144.73401475</v>
      </c>
      <c r="AA895" s="3">
        <v>162944923</v>
      </c>
      <c r="AB895">
        <v>421</v>
      </c>
    </row>
    <row r="896" spans="1:28" x14ac:dyDescent="0.2">
      <c r="A896" t="s">
        <v>13401</v>
      </c>
      <c r="B896" t="s">
        <v>13402</v>
      </c>
      <c r="C896">
        <v>2006</v>
      </c>
      <c r="D896" t="s">
        <v>11138</v>
      </c>
      <c r="E896" t="s">
        <v>16512</v>
      </c>
      <c r="F896" t="s">
        <v>44031</v>
      </c>
      <c r="G896" t="s">
        <v>44040</v>
      </c>
      <c r="H896">
        <v>104</v>
      </c>
      <c r="I896" t="s">
        <v>13403</v>
      </c>
      <c r="J896" t="s">
        <v>26</v>
      </c>
      <c r="M896" t="s">
        <v>13404</v>
      </c>
      <c r="N896" t="s">
        <v>13405</v>
      </c>
      <c r="O896" t="s">
        <v>13406</v>
      </c>
      <c r="P896" t="s">
        <v>13407</v>
      </c>
      <c r="Q896" t="s">
        <v>13408</v>
      </c>
      <c r="R896" t="s">
        <v>13409</v>
      </c>
      <c r="S896" t="s">
        <v>13410</v>
      </c>
      <c r="T896">
        <v>5.0999999999999996</v>
      </c>
      <c r="U896">
        <v>120776</v>
      </c>
      <c r="V896" s="12">
        <f>W896*1.28378472222222</f>
        <v>128378472.222222</v>
      </c>
      <c r="W896" s="3">
        <v>100000000</v>
      </c>
      <c r="X896" s="13">
        <f>Y896*1.28378472222222</f>
        <v>96322576.965242893</v>
      </c>
      <c r="Y896" s="3">
        <v>75030163</v>
      </c>
      <c r="Z896" s="13">
        <f>AA896*1.28378472222222</f>
        <v>321492446.36027724</v>
      </c>
      <c r="AA896" s="3">
        <v>250425512</v>
      </c>
      <c r="AB896">
        <v>1723</v>
      </c>
    </row>
    <row r="897" spans="1:28" x14ac:dyDescent="0.2">
      <c r="A897" t="s">
        <v>20311</v>
      </c>
      <c r="B897" t="s">
        <v>20312</v>
      </c>
      <c r="C897">
        <v>2008</v>
      </c>
      <c r="D897" s="1">
        <v>39449</v>
      </c>
      <c r="E897" t="s">
        <v>16512</v>
      </c>
      <c r="F897" t="s">
        <v>44031</v>
      </c>
      <c r="G897" t="s">
        <v>44046</v>
      </c>
      <c r="H897">
        <v>85</v>
      </c>
      <c r="I897" t="s">
        <v>25</v>
      </c>
      <c r="J897" t="s">
        <v>26</v>
      </c>
      <c r="K897" t="s">
        <v>75</v>
      </c>
      <c r="M897" t="s">
        <v>20313</v>
      </c>
      <c r="N897" t="s">
        <v>20314</v>
      </c>
      <c r="O897" t="s">
        <v>20315</v>
      </c>
      <c r="P897" t="s">
        <v>20316</v>
      </c>
      <c r="Q897" t="s">
        <v>20317</v>
      </c>
      <c r="R897" t="s">
        <v>20318</v>
      </c>
      <c r="S897" t="s">
        <v>20319</v>
      </c>
      <c r="T897">
        <v>7</v>
      </c>
      <c r="U897">
        <v>367611</v>
      </c>
      <c r="V897" s="12">
        <f>W897*1.20207800169993</f>
        <v>30051950.04249825</v>
      </c>
      <c r="W897" s="3">
        <v>25000000</v>
      </c>
      <c r="X897" s="13">
        <f>Y897*1.20207800169993</f>
        <v>96224460.37985073</v>
      </c>
      <c r="Y897" s="3">
        <v>80048433</v>
      </c>
      <c r="Z897" s="13">
        <f>AA897*1.20207800169993</f>
        <v>207231251.39909804</v>
      </c>
      <c r="AA897" s="3">
        <v>172394180</v>
      </c>
      <c r="AB897">
        <v>2343</v>
      </c>
    </row>
    <row r="898" spans="1:28" x14ac:dyDescent="0.2">
      <c r="A898" t="s">
        <v>38335</v>
      </c>
      <c r="B898" t="s">
        <v>38336</v>
      </c>
      <c r="C898">
        <v>2016</v>
      </c>
      <c r="D898" s="1">
        <v>42591</v>
      </c>
      <c r="E898" t="s">
        <v>44041</v>
      </c>
      <c r="F898" t="s">
        <v>44046</v>
      </c>
      <c r="G898" t="s">
        <v>44042</v>
      </c>
      <c r="H898">
        <v>88</v>
      </c>
      <c r="I898" t="s">
        <v>5685</v>
      </c>
      <c r="J898" t="s">
        <v>26</v>
      </c>
      <c r="M898" t="s">
        <v>23425</v>
      </c>
      <c r="N898" t="s">
        <v>23426</v>
      </c>
      <c r="O898" t="s">
        <v>38337</v>
      </c>
      <c r="P898" t="s">
        <v>38338</v>
      </c>
      <c r="Q898" t="s">
        <v>38339</v>
      </c>
      <c r="R898" t="s">
        <v>38340</v>
      </c>
      <c r="S898" t="s">
        <v>38341</v>
      </c>
      <c r="T898">
        <v>7.1</v>
      </c>
      <c r="U898">
        <v>212761</v>
      </c>
      <c r="V898" s="12">
        <f>W898*1.07834771485832</f>
        <v>10675642.377097368</v>
      </c>
      <c r="W898" s="3">
        <v>9900000</v>
      </c>
      <c r="X898" s="13">
        <f>Y898*1.07834771485832</f>
        <v>96207891.630765244</v>
      </c>
      <c r="Y898" s="3">
        <v>89217875</v>
      </c>
      <c r="Z898" s="13">
        <f>AA898*1.07834771485832</f>
        <v>170196144.99142578</v>
      </c>
      <c r="AA898" s="3">
        <v>157830487</v>
      </c>
      <c r="AB898">
        <v>651</v>
      </c>
    </row>
    <row r="899" spans="1:28" x14ac:dyDescent="0.2">
      <c r="A899" t="s">
        <v>22435</v>
      </c>
      <c r="B899" t="s">
        <v>22436</v>
      </c>
      <c r="C899">
        <v>2011</v>
      </c>
      <c r="D899" t="s">
        <v>22437</v>
      </c>
      <c r="E899" t="s">
        <v>16512</v>
      </c>
      <c r="F899" t="s">
        <v>44033</v>
      </c>
      <c r="H899">
        <v>116</v>
      </c>
      <c r="I899" t="s">
        <v>25</v>
      </c>
      <c r="J899" t="s">
        <v>26</v>
      </c>
      <c r="K899" t="s">
        <v>787</v>
      </c>
      <c r="M899" t="s">
        <v>5017</v>
      </c>
      <c r="N899" t="s">
        <v>22438</v>
      </c>
      <c r="O899" t="s">
        <v>22439</v>
      </c>
      <c r="P899" t="s">
        <v>6876</v>
      </c>
      <c r="Q899" t="s">
        <v>22440</v>
      </c>
      <c r="R899" t="s">
        <v>22441</v>
      </c>
      <c r="S899" t="s">
        <v>22442</v>
      </c>
      <c r="T899">
        <v>5.7</v>
      </c>
      <c r="U899">
        <v>172606</v>
      </c>
      <c r="V899" s="12">
        <f>W899*1.1505830469594</f>
        <v>80540813.287157997</v>
      </c>
      <c r="W899" s="3">
        <v>70000000</v>
      </c>
      <c r="X899" s="13">
        <f>Y899*1.1505830469594</f>
        <v>96134008.339678943</v>
      </c>
      <c r="Y899" s="3">
        <v>83552429</v>
      </c>
      <c r="Z899" s="13">
        <f>AA899*1.1505830469594</f>
        <v>243715757.73029178</v>
      </c>
      <c r="AA899" s="3">
        <v>211819354</v>
      </c>
      <c r="AB899">
        <v>887</v>
      </c>
    </row>
    <row r="900" spans="1:28" x14ac:dyDescent="0.2">
      <c r="A900" t="s">
        <v>4003</v>
      </c>
      <c r="B900" t="s">
        <v>4004</v>
      </c>
      <c r="C900">
        <v>2002</v>
      </c>
      <c r="D900" s="1">
        <v>37356</v>
      </c>
      <c r="E900" t="s">
        <v>176</v>
      </c>
      <c r="F900" t="s">
        <v>44042</v>
      </c>
      <c r="H900">
        <v>98</v>
      </c>
      <c r="I900" t="s">
        <v>25</v>
      </c>
      <c r="J900" t="s">
        <v>26</v>
      </c>
      <c r="M900" t="s">
        <v>4005</v>
      </c>
      <c r="N900" t="s">
        <v>4006</v>
      </c>
      <c r="O900" t="s">
        <v>4007</v>
      </c>
      <c r="P900" t="s">
        <v>1278</v>
      </c>
      <c r="Q900" t="s">
        <v>4008</v>
      </c>
      <c r="R900" t="s">
        <v>4009</v>
      </c>
      <c r="S900" t="s">
        <v>4010</v>
      </c>
      <c r="T900">
        <v>6.4</v>
      </c>
      <c r="U900">
        <v>66104</v>
      </c>
      <c r="V900" s="12">
        <f>W900*1.43863813229572</f>
        <v>64738715.953307398</v>
      </c>
      <c r="W900" s="3">
        <v>45000000</v>
      </c>
      <c r="X900" s="13">
        <f>Y900*1.43863813229572</f>
        <v>96127711.097431913</v>
      </c>
      <c r="Y900" s="3">
        <v>66818548</v>
      </c>
      <c r="Z900" s="13">
        <f>AA900*1.43863813229572</f>
        <v>136578210.20902726</v>
      </c>
      <c r="AA900" s="3">
        <v>94935764</v>
      </c>
      <c r="AB900">
        <v>360</v>
      </c>
    </row>
    <row r="901" spans="1:28" x14ac:dyDescent="0.2">
      <c r="A901" t="s">
        <v>23031</v>
      </c>
      <c r="B901" t="s">
        <v>23032</v>
      </c>
      <c r="C901">
        <v>2011</v>
      </c>
      <c r="D901" s="1">
        <v>40858</v>
      </c>
      <c r="E901" t="s">
        <v>16512</v>
      </c>
      <c r="F901" t="s">
        <v>44032</v>
      </c>
      <c r="G901" t="s">
        <v>44034</v>
      </c>
      <c r="H901">
        <v>110</v>
      </c>
      <c r="I901" t="s">
        <v>7240</v>
      </c>
      <c r="J901" t="s">
        <v>26</v>
      </c>
      <c r="K901" t="s">
        <v>2390</v>
      </c>
      <c r="M901" t="s">
        <v>1964</v>
      </c>
      <c r="N901" t="s">
        <v>22879</v>
      </c>
      <c r="O901" t="s">
        <v>23033</v>
      </c>
      <c r="P901" t="s">
        <v>13528</v>
      </c>
      <c r="Q901" t="s">
        <v>23034</v>
      </c>
      <c r="R901" t="s">
        <v>23035</v>
      </c>
      <c r="S901" t="s">
        <v>23036</v>
      </c>
      <c r="T901">
        <v>6</v>
      </c>
      <c r="U901">
        <v>158793</v>
      </c>
      <c r="V901" s="12">
        <f>W901*1.1505830469594</f>
        <v>86293728.521954998</v>
      </c>
      <c r="W901" s="3">
        <v>75000000</v>
      </c>
      <c r="X901" s="13">
        <f>Y901*1.1505830469594</f>
        <v>96078306.313209534</v>
      </c>
      <c r="Y901" s="3">
        <v>83504017</v>
      </c>
      <c r="Z901" s="13">
        <f>AA901*1.1505830469594</f>
        <v>261071915.2471875</v>
      </c>
      <c r="AA901" s="3">
        <v>226904017</v>
      </c>
      <c r="AB901">
        <v>435</v>
      </c>
    </row>
    <row r="902" spans="1:28" x14ac:dyDescent="0.2">
      <c r="A902" t="s">
        <v>20893</v>
      </c>
      <c r="B902" t="s">
        <v>20894</v>
      </c>
      <c r="C902">
        <v>2009</v>
      </c>
      <c r="D902" s="1">
        <v>39818</v>
      </c>
      <c r="E902" t="s">
        <v>1045</v>
      </c>
      <c r="F902" t="s">
        <v>44032</v>
      </c>
      <c r="G902" t="s">
        <v>44040</v>
      </c>
      <c r="H902">
        <v>102</v>
      </c>
      <c r="I902" t="s">
        <v>25</v>
      </c>
      <c r="J902" t="s">
        <v>26</v>
      </c>
      <c r="M902" t="s">
        <v>2851</v>
      </c>
      <c r="N902" t="s">
        <v>20895</v>
      </c>
      <c r="O902" t="s">
        <v>20896</v>
      </c>
      <c r="P902" t="s">
        <v>20897</v>
      </c>
      <c r="Q902" t="s">
        <v>20898</v>
      </c>
      <c r="R902" t="s">
        <v>20899</v>
      </c>
      <c r="S902" t="s">
        <v>20900</v>
      </c>
      <c r="T902">
        <v>4.5</v>
      </c>
      <c r="U902">
        <v>38996</v>
      </c>
      <c r="V902" s="12">
        <f>W902*1.20636999678377</f>
        <v>36191099.903513096</v>
      </c>
      <c r="W902" s="3">
        <v>30000000</v>
      </c>
      <c r="X902" s="13">
        <f>Y902*1.20636999678377</f>
        <v>95998326.867994666</v>
      </c>
      <c r="Y902" s="3">
        <v>79576189</v>
      </c>
      <c r="Z902" s="13">
        <f>AA902*1.20636999678377</f>
        <v>187645157.7269606</v>
      </c>
      <c r="AA902" s="3">
        <v>155545279</v>
      </c>
      <c r="AB902">
        <v>159</v>
      </c>
    </row>
    <row r="903" spans="1:28" hidden="1" x14ac:dyDescent="0.2">
      <c r="A903" t="s">
        <v>10744</v>
      </c>
      <c r="B903" t="s">
        <v>10745</v>
      </c>
      <c r="C903">
        <v>2004</v>
      </c>
      <c r="D903" t="s">
        <v>8220</v>
      </c>
      <c r="E903" t="s">
        <v>44041</v>
      </c>
      <c r="F903" t="s">
        <v>44032</v>
      </c>
      <c r="G903" t="s">
        <v>44036</v>
      </c>
      <c r="H903">
        <v>100</v>
      </c>
      <c r="I903" t="s">
        <v>7884</v>
      </c>
      <c r="J903" t="s">
        <v>64</v>
      </c>
      <c r="M903" t="s">
        <v>10746</v>
      </c>
      <c r="N903" t="s">
        <v>10746</v>
      </c>
      <c r="O903" t="s">
        <v>10747</v>
      </c>
      <c r="P903" t="s">
        <v>10748</v>
      </c>
      <c r="Q903" t="s">
        <v>10749</v>
      </c>
      <c r="R903" t="s">
        <v>10750</v>
      </c>
      <c r="S903" t="s">
        <v>10751</v>
      </c>
      <c r="T903">
        <v>7.5</v>
      </c>
      <c r="U903">
        <v>14693</v>
      </c>
      <c r="W903" t="s">
        <v>5095</v>
      </c>
      <c r="X903"/>
      <c r="Y903"/>
      <c r="Z903"/>
      <c r="AA903">
        <v>2556056</v>
      </c>
      <c r="AB903">
        <v>40</v>
      </c>
    </row>
    <row r="904" spans="1:28" x14ac:dyDescent="0.2">
      <c r="A904" t="s">
        <v>28878</v>
      </c>
      <c r="B904" t="s">
        <v>28879</v>
      </c>
      <c r="C904">
        <v>2012</v>
      </c>
      <c r="D904" t="s">
        <v>26767</v>
      </c>
      <c r="E904" t="s">
        <v>16512</v>
      </c>
      <c r="F904" t="s">
        <v>44031</v>
      </c>
      <c r="G904" t="s">
        <v>44042</v>
      </c>
      <c r="H904">
        <v>103</v>
      </c>
      <c r="I904" t="s">
        <v>28880</v>
      </c>
      <c r="J904" t="s">
        <v>26</v>
      </c>
      <c r="M904" t="s">
        <v>485</v>
      </c>
      <c r="N904" t="s">
        <v>28881</v>
      </c>
      <c r="O904" t="s">
        <v>28882</v>
      </c>
      <c r="P904" t="s">
        <v>312</v>
      </c>
      <c r="Q904" t="s">
        <v>23862</v>
      </c>
      <c r="R904" t="s">
        <v>28883</v>
      </c>
      <c r="S904" t="s">
        <v>28884</v>
      </c>
      <c r="T904">
        <v>6.6</v>
      </c>
      <c r="U904">
        <v>288369</v>
      </c>
      <c r="V904" s="12">
        <f>W904*1.12725506764114</f>
        <v>112725506.76411399</v>
      </c>
      <c r="W904" s="3">
        <v>100000000</v>
      </c>
      <c r="X904" s="13">
        <f>Y904*1.12725506764114</f>
        <v>95848460.324363828</v>
      </c>
      <c r="Y904" s="3">
        <v>85028192</v>
      </c>
      <c r="Z904" s="13">
        <f>AA904*1.12725506764114</f>
        <v>355058241.45885766</v>
      </c>
      <c r="AA904" s="3">
        <v>314975955</v>
      </c>
      <c r="AB904">
        <v>510</v>
      </c>
    </row>
    <row r="905" spans="1:28" x14ac:dyDescent="0.2">
      <c r="A905" t="s">
        <v>18115</v>
      </c>
      <c r="B905" t="s">
        <v>18116</v>
      </c>
      <c r="C905">
        <v>2010</v>
      </c>
      <c r="D905" t="s">
        <v>18117</v>
      </c>
      <c r="E905" t="s">
        <v>44035</v>
      </c>
      <c r="F905" t="s">
        <v>44032</v>
      </c>
      <c r="G905" t="s">
        <v>44036</v>
      </c>
      <c r="H905">
        <v>133</v>
      </c>
      <c r="I905" t="s">
        <v>25</v>
      </c>
      <c r="J905" t="s">
        <v>26</v>
      </c>
      <c r="K905" t="s">
        <v>64</v>
      </c>
      <c r="L905" t="s">
        <v>4428</v>
      </c>
      <c r="M905" t="s">
        <v>12987</v>
      </c>
      <c r="N905" t="s">
        <v>18118</v>
      </c>
      <c r="O905" t="s">
        <v>18119</v>
      </c>
      <c r="P905" t="s">
        <v>1572</v>
      </c>
      <c r="Q905" t="s">
        <v>18120</v>
      </c>
      <c r="R905" t="s">
        <v>18121</v>
      </c>
      <c r="S905" t="s">
        <v>18122</v>
      </c>
      <c r="T905">
        <v>5.8</v>
      </c>
      <c r="U905">
        <v>86198</v>
      </c>
      <c r="V905" s="12">
        <f>W905*1.18690152988223</f>
        <v>71214091.792933807</v>
      </c>
      <c r="W905" s="3">
        <v>60000000</v>
      </c>
      <c r="X905" s="13">
        <f>Y905*1.18690152988223</f>
        <v>95633415.737746105</v>
      </c>
      <c r="Y905" s="3">
        <v>80574010</v>
      </c>
      <c r="Z905" s="13">
        <f>AA905*1.18690152988223</f>
        <v>242832950.59514946</v>
      </c>
      <c r="AA905" s="3">
        <v>204594016</v>
      </c>
      <c r="AB905">
        <v>369</v>
      </c>
    </row>
    <row r="906" spans="1:28" x14ac:dyDescent="0.2">
      <c r="A906" t="s">
        <v>19040</v>
      </c>
      <c r="B906" t="s">
        <v>19041</v>
      </c>
      <c r="C906">
        <v>2008</v>
      </c>
      <c r="D906" s="1">
        <v>39794</v>
      </c>
      <c r="E906" t="s">
        <v>176</v>
      </c>
      <c r="F906" t="s">
        <v>44033</v>
      </c>
      <c r="G906" t="s">
        <v>44042</v>
      </c>
      <c r="H906">
        <v>104</v>
      </c>
      <c r="I906" t="s">
        <v>433</v>
      </c>
      <c r="J906" t="s">
        <v>26</v>
      </c>
      <c r="K906" t="s">
        <v>209</v>
      </c>
      <c r="M906" t="s">
        <v>11028</v>
      </c>
      <c r="N906" t="s">
        <v>19042</v>
      </c>
      <c r="O906" t="s">
        <v>19043</v>
      </c>
      <c r="P906" t="s">
        <v>1143</v>
      </c>
      <c r="Q906" t="s">
        <v>19044</v>
      </c>
      <c r="R906" t="s">
        <v>19045</v>
      </c>
      <c r="S906" t="s">
        <v>19046</v>
      </c>
      <c r="T906">
        <v>5.5</v>
      </c>
      <c r="U906">
        <v>161595</v>
      </c>
      <c r="V906" s="12">
        <f>W906*1.20207800169993</f>
        <v>96166240.13599439</v>
      </c>
      <c r="W906" s="3">
        <v>80000000</v>
      </c>
      <c r="X906" s="13">
        <f>Y906*1.20207800169993</f>
        <v>95405298.315202311</v>
      </c>
      <c r="Y906" s="3">
        <v>79366978</v>
      </c>
      <c r="Z906" s="13">
        <f>AA906*1.20207800169993</f>
        <v>280197000.23524523</v>
      </c>
      <c r="AA906" s="3">
        <v>233093859</v>
      </c>
      <c r="AB906">
        <v>764</v>
      </c>
    </row>
    <row r="907" spans="1:28" x14ac:dyDescent="0.2">
      <c r="A907" t="s">
        <v>29651</v>
      </c>
      <c r="B907" t="s">
        <v>29652</v>
      </c>
      <c r="C907">
        <v>2015</v>
      </c>
      <c r="D907" s="1">
        <v>42468</v>
      </c>
      <c r="E907" t="s">
        <v>1045</v>
      </c>
      <c r="H907">
        <v>118</v>
      </c>
      <c r="I907" t="s">
        <v>25</v>
      </c>
      <c r="J907" t="s">
        <v>26</v>
      </c>
      <c r="M907" t="s">
        <v>29653</v>
      </c>
      <c r="N907" t="s">
        <v>29654</v>
      </c>
      <c r="O907" t="s">
        <v>29655</v>
      </c>
      <c r="P907" t="s">
        <v>18024</v>
      </c>
      <c r="Q907" t="s">
        <v>18025</v>
      </c>
      <c r="R907" t="s">
        <v>29656</v>
      </c>
      <c r="S907" t="s">
        <v>29657</v>
      </c>
      <c r="T907">
        <v>6</v>
      </c>
      <c r="U907">
        <v>62047</v>
      </c>
      <c r="V907" s="12">
        <f>W907*1.09195121025074</f>
        <v>32758536.3075222</v>
      </c>
      <c r="W907" s="3">
        <v>30000000</v>
      </c>
      <c r="X907" s="13">
        <f>Y907*1.09195121025074</f>
        <v>95048505.453596026</v>
      </c>
      <c r="Y907" s="3">
        <v>87044645</v>
      </c>
      <c r="Z907" s="13">
        <f>AA907*1.09195121025074</f>
        <v>114666946.4130546</v>
      </c>
      <c r="AA907" s="3">
        <v>105011053</v>
      </c>
      <c r="AB907">
        <v>180</v>
      </c>
    </row>
    <row r="908" spans="1:28" x14ac:dyDescent="0.2">
      <c r="A908" t="s">
        <v>19942</v>
      </c>
      <c r="B908" t="s">
        <v>19943</v>
      </c>
      <c r="C908">
        <v>2011</v>
      </c>
      <c r="D908" t="s">
        <v>17163</v>
      </c>
      <c r="E908" t="s">
        <v>1045</v>
      </c>
      <c r="F908" t="s">
        <v>44032</v>
      </c>
      <c r="H908">
        <v>115</v>
      </c>
      <c r="I908" t="s">
        <v>25</v>
      </c>
      <c r="J908" t="s">
        <v>26</v>
      </c>
      <c r="M908" t="s">
        <v>3762</v>
      </c>
      <c r="N908" t="s">
        <v>19944</v>
      </c>
      <c r="O908" t="s">
        <v>19945</v>
      </c>
      <c r="P908" t="s">
        <v>386</v>
      </c>
      <c r="Q908" t="s">
        <v>19946</v>
      </c>
      <c r="R908" t="s">
        <v>19947</v>
      </c>
      <c r="S908" t="s">
        <v>19948</v>
      </c>
      <c r="T908">
        <v>7.3</v>
      </c>
      <c r="U908">
        <v>230101</v>
      </c>
      <c r="V908" s="12">
        <f>W908*1.1505830469594</f>
        <v>23011660.939188</v>
      </c>
      <c r="W908" s="3">
        <v>20000000</v>
      </c>
      <c r="X908" s="13">
        <f>Y908*1.1505830469594</f>
        <v>95019934.443382606</v>
      </c>
      <c r="Y908" s="3">
        <v>82584160</v>
      </c>
      <c r="Z908" s="13">
        <f>AA908*1.1505830469594</f>
        <v>203933003.85008863</v>
      </c>
      <c r="AA908" s="3">
        <v>177243185</v>
      </c>
      <c r="AB908">
        <v>492</v>
      </c>
    </row>
    <row r="909" spans="1:28" x14ac:dyDescent="0.2">
      <c r="A909" t="s">
        <v>19328</v>
      </c>
      <c r="B909" t="s">
        <v>19329</v>
      </c>
      <c r="C909">
        <v>2010</v>
      </c>
      <c r="D909" s="1">
        <v>40364</v>
      </c>
      <c r="E909" t="s">
        <v>176</v>
      </c>
      <c r="F909" t="s">
        <v>44036</v>
      </c>
      <c r="G909" t="s">
        <v>44055</v>
      </c>
      <c r="H909">
        <v>108</v>
      </c>
      <c r="I909" t="s">
        <v>25</v>
      </c>
      <c r="J909" t="s">
        <v>26</v>
      </c>
      <c r="M909" t="s">
        <v>178</v>
      </c>
      <c r="N909" t="s">
        <v>19330</v>
      </c>
      <c r="O909" t="s">
        <v>19331</v>
      </c>
      <c r="P909" t="s">
        <v>14357</v>
      </c>
      <c r="Q909" t="s">
        <v>19332</v>
      </c>
      <c r="R909" t="s">
        <v>19333</v>
      </c>
      <c r="S909" t="s">
        <v>19334</v>
      </c>
      <c r="T909">
        <v>6.3</v>
      </c>
      <c r="U909">
        <v>136257</v>
      </c>
      <c r="V909" s="12">
        <f>W909*1.18690152988223</f>
        <v>29672538.24705575</v>
      </c>
      <c r="W909" s="3">
        <v>25000000</v>
      </c>
      <c r="X909" s="13">
        <f>Y909*1.18690152988223</f>
        <v>94969738.383084923</v>
      </c>
      <c r="Y909" s="3">
        <v>80014842</v>
      </c>
      <c r="Z909" s="13">
        <f>AA909*1.18690152988223</f>
        <v>136475475.98839724</v>
      </c>
      <c r="AA909" s="3">
        <v>114984666</v>
      </c>
      <c r="AB909">
        <v>230</v>
      </c>
    </row>
    <row r="910" spans="1:28" hidden="1" x14ac:dyDescent="0.2">
      <c r="A910" t="s">
        <v>10799</v>
      </c>
      <c r="B910" t="s">
        <v>10800</v>
      </c>
      <c r="C910">
        <v>2003</v>
      </c>
      <c r="D910" t="s">
        <v>10801</v>
      </c>
      <c r="E910" t="s">
        <v>1045</v>
      </c>
      <c r="F910" t="s">
        <v>44032</v>
      </c>
      <c r="H910">
        <v>111</v>
      </c>
      <c r="I910" t="s">
        <v>4358</v>
      </c>
      <c r="J910" t="s">
        <v>1076</v>
      </c>
      <c r="K910" t="s">
        <v>3274</v>
      </c>
      <c r="L910" t="s">
        <v>26</v>
      </c>
      <c r="M910" t="s">
        <v>4360</v>
      </c>
      <c r="N910" t="s">
        <v>4360</v>
      </c>
      <c r="O910" t="s">
        <v>10802</v>
      </c>
      <c r="P910" t="s">
        <v>4360</v>
      </c>
      <c r="Q910" t="s">
        <v>4362</v>
      </c>
      <c r="R910" t="s">
        <v>10803</v>
      </c>
      <c r="S910" t="s">
        <v>10804</v>
      </c>
      <c r="T910">
        <v>6.5</v>
      </c>
      <c r="U910">
        <v>14058</v>
      </c>
      <c r="W910">
        <v>3000000</v>
      </c>
      <c r="X910"/>
      <c r="Y910"/>
      <c r="Z910"/>
      <c r="AA910">
        <v>13954476</v>
      </c>
      <c r="AB910">
        <v>4</v>
      </c>
    </row>
    <row r="911" spans="1:28" hidden="1" x14ac:dyDescent="0.2">
      <c r="A911" t="s">
        <v>10805</v>
      </c>
      <c r="B911" t="s">
        <v>10806</v>
      </c>
      <c r="C911">
        <v>2004</v>
      </c>
      <c r="D911" s="1">
        <v>39327</v>
      </c>
      <c r="E911" t="s">
        <v>16512</v>
      </c>
      <c r="F911" t="s">
        <v>44044</v>
      </c>
      <c r="G911" t="s">
        <v>44032</v>
      </c>
      <c r="H911">
        <v>143</v>
      </c>
      <c r="I911" t="s">
        <v>943</v>
      </c>
      <c r="J911" t="s">
        <v>944</v>
      </c>
      <c r="M911" t="s">
        <v>10807</v>
      </c>
      <c r="N911" t="s">
        <v>10808</v>
      </c>
      <c r="O911" t="s">
        <v>10809</v>
      </c>
      <c r="P911" t="s">
        <v>10810</v>
      </c>
      <c r="Q911" t="s">
        <v>10811</v>
      </c>
      <c r="R911" t="s">
        <v>10812</v>
      </c>
      <c r="S911" t="s">
        <v>10813</v>
      </c>
      <c r="T911">
        <v>8.5</v>
      </c>
      <c r="U911">
        <v>18180</v>
      </c>
      <c r="W911"/>
      <c r="X911"/>
      <c r="Y911">
        <v>35000</v>
      </c>
      <c r="Z911"/>
      <c r="AA911">
        <v>1610897</v>
      </c>
      <c r="AB911">
        <v>67</v>
      </c>
    </row>
    <row r="912" spans="1:28" hidden="1" x14ac:dyDescent="0.2">
      <c r="A912" t="s">
        <v>10814</v>
      </c>
      <c r="B912" t="s">
        <v>10815</v>
      </c>
      <c r="C912">
        <v>2008</v>
      </c>
      <c r="D912" s="1">
        <v>39488</v>
      </c>
      <c r="E912" t="s">
        <v>16512</v>
      </c>
      <c r="F912" t="s">
        <v>44031</v>
      </c>
      <c r="G912" t="s">
        <v>44033</v>
      </c>
      <c r="H912">
        <v>95</v>
      </c>
      <c r="I912" t="s">
        <v>10816</v>
      </c>
      <c r="J912" t="s">
        <v>26</v>
      </c>
      <c r="M912" t="s">
        <v>6595</v>
      </c>
      <c r="N912" t="s">
        <v>10817</v>
      </c>
      <c r="O912" t="s">
        <v>10818</v>
      </c>
      <c r="P912" t="s">
        <v>10819</v>
      </c>
      <c r="Q912" t="s">
        <v>10820</v>
      </c>
      <c r="R912" t="s">
        <v>10821</v>
      </c>
      <c r="S912" t="s">
        <v>10822</v>
      </c>
      <c r="T912">
        <v>3.1</v>
      </c>
      <c r="U912">
        <v>13150</v>
      </c>
      <c r="W912">
        <v>30000000</v>
      </c>
      <c r="X912"/>
      <c r="Y912"/>
      <c r="Z912"/>
      <c r="AA912">
        <v>783501</v>
      </c>
      <c r="AB912">
        <v>83</v>
      </c>
    </row>
    <row r="913" spans="1:28" x14ac:dyDescent="0.2">
      <c r="A913" t="s">
        <v>6270</v>
      </c>
      <c r="B913" t="s">
        <v>6271</v>
      </c>
      <c r="C913">
        <v>2003</v>
      </c>
      <c r="D913" t="s">
        <v>5847</v>
      </c>
      <c r="E913" t="s">
        <v>44043</v>
      </c>
      <c r="F913" t="s">
        <v>44038</v>
      </c>
      <c r="G913" t="s">
        <v>44032</v>
      </c>
      <c r="H913">
        <v>117</v>
      </c>
      <c r="I913" t="s">
        <v>25</v>
      </c>
      <c r="J913" t="s">
        <v>26</v>
      </c>
      <c r="M913" t="s">
        <v>2585</v>
      </c>
      <c r="N913" t="s">
        <v>6272</v>
      </c>
      <c r="O913" t="s">
        <v>6273</v>
      </c>
      <c r="P913" t="s">
        <v>268</v>
      </c>
      <c r="Q913" t="s">
        <v>6274</v>
      </c>
      <c r="R913" t="s">
        <v>6275</v>
      </c>
      <c r="S913" t="s">
        <v>6276</v>
      </c>
      <c r="T913">
        <v>7</v>
      </c>
      <c r="U913">
        <v>75840</v>
      </c>
      <c r="V913" s="12">
        <f>W913*1.40658152173913</f>
        <v>28131630.434782598</v>
      </c>
      <c r="W913" s="3">
        <v>20000000</v>
      </c>
      <c r="X913" s="13">
        <f>Y913*1.40658152173913</f>
        <v>94812840.025559753</v>
      </c>
      <c r="Y913" s="3">
        <v>67406573</v>
      </c>
      <c r="Z913" s="13">
        <f>AA913*1.40658152173913</f>
        <v>100439166.11251627</v>
      </c>
      <c r="AA913" s="3">
        <v>71406573</v>
      </c>
      <c r="AB913">
        <v>347</v>
      </c>
    </row>
    <row r="914" spans="1:28" x14ac:dyDescent="0.2">
      <c r="A914" t="s">
        <v>10166</v>
      </c>
      <c r="B914" t="s">
        <v>10167</v>
      </c>
      <c r="C914">
        <v>2006</v>
      </c>
      <c r="D914" t="s">
        <v>10168</v>
      </c>
      <c r="E914" t="s">
        <v>44037</v>
      </c>
      <c r="F914" t="s">
        <v>44038</v>
      </c>
      <c r="G914" t="s">
        <v>44040</v>
      </c>
      <c r="H914">
        <v>91</v>
      </c>
      <c r="I914" t="s">
        <v>25</v>
      </c>
      <c r="J914" t="s">
        <v>26</v>
      </c>
      <c r="M914" t="s">
        <v>10169</v>
      </c>
      <c r="N914" t="s">
        <v>10170</v>
      </c>
      <c r="O914" t="s">
        <v>10171</v>
      </c>
      <c r="P914" t="s">
        <v>10172</v>
      </c>
      <c r="Q914" t="s">
        <v>10173</v>
      </c>
      <c r="R914" t="s">
        <v>10174</v>
      </c>
      <c r="S914" t="s">
        <v>10175</v>
      </c>
      <c r="T914">
        <v>6.6</v>
      </c>
      <c r="U914">
        <v>97611</v>
      </c>
      <c r="V914" s="12">
        <f>W914*1.28378472222222</f>
        <v>96283854.166666508</v>
      </c>
      <c r="W914" s="3">
        <v>75000000</v>
      </c>
      <c r="X914" s="13">
        <f>Y914*1.28378472222222</f>
        <v>94564879.261458173</v>
      </c>
      <c r="Y914" s="3">
        <v>73661010</v>
      </c>
      <c r="Z914" s="13">
        <f>AA914*1.28378472222222</f>
        <v>182119296.43885386</v>
      </c>
      <c r="AA914" s="3">
        <v>141861243</v>
      </c>
      <c r="AB914">
        <v>276</v>
      </c>
    </row>
    <row r="915" spans="1:28" x14ac:dyDescent="0.2">
      <c r="A915" t="s">
        <v>27547</v>
      </c>
      <c r="B915" t="s">
        <v>27548</v>
      </c>
      <c r="C915">
        <v>2012</v>
      </c>
      <c r="D915" t="s">
        <v>24786</v>
      </c>
      <c r="E915" t="s">
        <v>16512</v>
      </c>
      <c r="F915" t="s">
        <v>44031</v>
      </c>
      <c r="G915" t="s">
        <v>44034</v>
      </c>
      <c r="H915">
        <v>99</v>
      </c>
      <c r="I915" t="s">
        <v>2413</v>
      </c>
      <c r="J915" t="s">
        <v>26</v>
      </c>
      <c r="M915" t="s">
        <v>5017</v>
      </c>
      <c r="N915" t="s">
        <v>27549</v>
      </c>
      <c r="O915" t="s">
        <v>27550</v>
      </c>
      <c r="P915" t="s">
        <v>16031</v>
      </c>
      <c r="Q915" t="s">
        <v>16816</v>
      </c>
      <c r="R915" t="s">
        <v>27551</v>
      </c>
      <c r="S915" t="s">
        <v>27552</v>
      </c>
      <c r="T915">
        <v>5.7</v>
      </c>
      <c r="U915">
        <v>179356</v>
      </c>
      <c r="V915" s="12">
        <f>W915*1.12725506764114</f>
        <v>169088260.14617097</v>
      </c>
      <c r="W915" s="3">
        <v>150000000</v>
      </c>
      <c r="X915" s="13">
        <f>Y915*1.12725506764114</f>
        <v>94317525.07170479</v>
      </c>
      <c r="Y915" s="3">
        <v>83670083</v>
      </c>
      <c r="Z915" s="13">
        <f>AA915*1.12725506764114</f>
        <v>340397306.33776563</v>
      </c>
      <c r="AA915" s="3">
        <v>301970083</v>
      </c>
      <c r="AB915">
        <v>268</v>
      </c>
    </row>
    <row r="916" spans="1:28" hidden="1" x14ac:dyDescent="0.2">
      <c r="A916" t="s">
        <v>10844</v>
      </c>
      <c r="B916" t="s">
        <v>10845</v>
      </c>
      <c r="C916">
        <v>2005</v>
      </c>
      <c r="D916" s="1">
        <v>38779</v>
      </c>
      <c r="E916" t="s">
        <v>1045</v>
      </c>
      <c r="F916" t="s">
        <v>44032</v>
      </c>
      <c r="H916">
        <v>127</v>
      </c>
      <c r="I916" t="s">
        <v>1983</v>
      </c>
      <c r="J916" t="s">
        <v>27</v>
      </c>
      <c r="K916" t="s">
        <v>26</v>
      </c>
      <c r="L916" t="s">
        <v>307</v>
      </c>
      <c r="M916" t="s">
        <v>10846</v>
      </c>
      <c r="N916" t="s">
        <v>10847</v>
      </c>
      <c r="O916" t="s">
        <v>10848</v>
      </c>
      <c r="P916" t="s">
        <v>10849</v>
      </c>
      <c r="Q916" t="s">
        <v>10850</v>
      </c>
      <c r="R916" t="s">
        <v>10851</v>
      </c>
      <c r="S916" t="s">
        <v>10852</v>
      </c>
      <c r="T916">
        <v>7.9</v>
      </c>
      <c r="U916">
        <v>31178</v>
      </c>
      <c r="W916" t="s">
        <v>10853</v>
      </c>
      <c r="X916"/>
      <c r="Y916"/>
      <c r="Z916"/>
      <c r="AA916">
        <v>3710169</v>
      </c>
      <c r="AB916">
        <v>100</v>
      </c>
    </row>
    <row r="917" spans="1:28" hidden="1" x14ac:dyDescent="0.2">
      <c r="A917" t="s">
        <v>10854</v>
      </c>
      <c r="B917" t="s">
        <v>10855</v>
      </c>
      <c r="C917">
        <v>2004</v>
      </c>
      <c r="D917" t="s">
        <v>10856</v>
      </c>
      <c r="E917" t="s">
        <v>44037</v>
      </c>
      <c r="F917" t="s">
        <v>44047</v>
      </c>
      <c r="G917" t="s">
        <v>44031</v>
      </c>
      <c r="H917">
        <v>101</v>
      </c>
      <c r="I917" t="s">
        <v>2213</v>
      </c>
      <c r="J917" t="s">
        <v>934</v>
      </c>
      <c r="M917" t="s">
        <v>10857</v>
      </c>
      <c r="N917" t="s">
        <v>10858</v>
      </c>
      <c r="O917" t="s">
        <v>10859</v>
      </c>
      <c r="P917" t="s">
        <v>10860</v>
      </c>
      <c r="Q917" t="s">
        <v>10861</v>
      </c>
      <c r="R917" t="s">
        <v>10862</v>
      </c>
      <c r="S917" t="s">
        <v>10863</v>
      </c>
      <c r="T917">
        <v>7</v>
      </c>
      <c r="U917">
        <v>17429</v>
      </c>
      <c r="W917"/>
      <c r="X917"/>
      <c r="Y917">
        <v>129135</v>
      </c>
      <c r="Z917"/>
      <c r="AA917">
        <v>1650432</v>
      </c>
      <c r="AB917">
        <v>66</v>
      </c>
    </row>
    <row r="918" spans="1:28" hidden="1" x14ac:dyDescent="0.2">
      <c r="A918" t="s">
        <v>10864</v>
      </c>
      <c r="B918" t="s">
        <v>10865</v>
      </c>
      <c r="C918">
        <v>2007</v>
      </c>
      <c r="D918" s="1">
        <v>39662</v>
      </c>
      <c r="E918" t="s">
        <v>44035</v>
      </c>
      <c r="F918" t="s">
        <v>44032</v>
      </c>
      <c r="H918">
        <v>112</v>
      </c>
      <c r="I918" t="s">
        <v>63</v>
      </c>
      <c r="J918" t="s">
        <v>27</v>
      </c>
      <c r="M918" t="s">
        <v>3239</v>
      </c>
      <c r="N918" t="s">
        <v>10866</v>
      </c>
      <c r="O918" t="s">
        <v>10867</v>
      </c>
      <c r="P918" t="s">
        <v>10868</v>
      </c>
      <c r="Q918" t="s">
        <v>10869</v>
      </c>
      <c r="R918" t="s">
        <v>10870</v>
      </c>
      <c r="S918" t="s">
        <v>10871</v>
      </c>
      <c r="T918">
        <v>8</v>
      </c>
      <c r="U918">
        <v>102050</v>
      </c>
      <c r="W918"/>
      <c r="X918"/>
      <c r="Y918">
        <v>6003227</v>
      </c>
      <c r="Z918"/>
      <c r="AA918">
        <v>19780116</v>
      </c>
      <c r="AB918">
        <v>197</v>
      </c>
    </row>
    <row r="919" spans="1:28" x14ac:dyDescent="0.2">
      <c r="A919" t="s">
        <v>31425</v>
      </c>
      <c r="B919" t="s">
        <v>31426</v>
      </c>
      <c r="C919">
        <v>2014</v>
      </c>
      <c r="D919" s="1">
        <v>41710</v>
      </c>
      <c r="E919" t="s">
        <v>1045</v>
      </c>
      <c r="H919">
        <v>109</v>
      </c>
      <c r="I919" t="s">
        <v>25</v>
      </c>
      <c r="J919" t="s">
        <v>26</v>
      </c>
      <c r="K919" t="s">
        <v>51</v>
      </c>
      <c r="M919" t="s">
        <v>1167</v>
      </c>
      <c r="N919" t="s">
        <v>17269</v>
      </c>
      <c r="O919" t="s">
        <v>31427</v>
      </c>
      <c r="P919" t="s">
        <v>957</v>
      </c>
      <c r="Q919" t="s">
        <v>31428</v>
      </c>
      <c r="R919" t="s">
        <v>31429</v>
      </c>
      <c r="S919" t="s">
        <v>31430</v>
      </c>
      <c r="T919">
        <v>5.6</v>
      </c>
      <c r="U919">
        <v>126513</v>
      </c>
      <c r="V919" s="12">
        <f>W919*1.09324733035956</f>
        <v>43729893.214382403</v>
      </c>
      <c r="W919" s="3">
        <v>40000000</v>
      </c>
      <c r="X919" s="13">
        <f>Y919*1.09324733035956</f>
        <v>94246676.788110256</v>
      </c>
      <c r="Y919" s="3">
        <v>86208010</v>
      </c>
      <c r="Z919" s="13">
        <f>AA919*1.09324733035956</f>
        <v>185673857.77874988</v>
      </c>
      <c r="AA919" s="3">
        <v>169837010</v>
      </c>
      <c r="AB919">
        <v>332</v>
      </c>
    </row>
    <row r="920" spans="1:28" x14ac:dyDescent="0.2">
      <c r="A920" t="s">
        <v>3778</v>
      </c>
      <c r="B920" t="s">
        <v>3779</v>
      </c>
      <c r="C920">
        <v>2003</v>
      </c>
      <c r="D920" t="s">
        <v>3780</v>
      </c>
      <c r="E920" t="s">
        <v>16512</v>
      </c>
      <c r="F920" t="s">
        <v>44031</v>
      </c>
      <c r="G920" t="s">
        <v>44038</v>
      </c>
      <c r="H920">
        <v>89</v>
      </c>
      <c r="I920" t="s">
        <v>360</v>
      </c>
      <c r="J920" t="s">
        <v>26</v>
      </c>
      <c r="M920" t="s">
        <v>1677</v>
      </c>
      <c r="N920" t="s">
        <v>3781</v>
      </c>
      <c r="O920" t="s">
        <v>3782</v>
      </c>
      <c r="P920" t="s">
        <v>3233</v>
      </c>
      <c r="Q920" t="s">
        <v>3783</v>
      </c>
      <c r="R920" t="s">
        <v>3784</v>
      </c>
      <c r="S920" t="s">
        <v>3785</v>
      </c>
      <c r="T920">
        <v>4.4000000000000004</v>
      </c>
      <c r="U920">
        <v>29098</v>
      </c>
      <c r="V920" s="12">
        <f>W920*1.40658152173913</f>
        <v>84394891.304347798</v>
      </c>
      <c r="W920" s="3">
        <v>60000000</v>
      </c>
      <c r="X920" s="13">
        <f>Y920*1.40658152173913</f>
        <v>94149482.114092365</v>
      </c>
      <c r="Y920" s="3">
        <v>66934963</v>
      </c>
      <c r="Z920" s="13">
        <f>AA920*1.40658152173913</f>
        <v>125086044.277288</v>
      </c>
      <c r="AA920" s="3">
        <v>88929111</v>
      </c>
      <c r="AB920">
        <v>194</v>
      </c>
    </row>
    <row r="921" spans="1:28" x14ac:dyDescent="0.2">
      <c r="A921" t="s">
        <v>30219</v>
      </c>
      <c r="B921" t="s">
        <v>30220</v>
      </c>
      <c r="C921">
        <v>2016</v>
      </c>
      <c r="D921" t="s">
        <v>30221</v>
      </c>
      <c r="E921" t="s">
        <v>44043</v>
      </c>
      <c r="F921" t="s">
        <v>44032</v>
      </c>
      <c r="G921" t="s">
        <v>44040</v>
      </c>
      <c r="H921">
        <v>127</v>
      </c>
      <c r="I921" t="s">
        <v>30222</v>
      </c>
      <c r="J921" t="s">
        <v>26</v>
      </c>
      <c r="M921" t="s">
        <v>330</v>
      </c>
      <c r="N921" t="s">
        <v>30223</v>
      </c>
      <c r="O921" t="s">
        <v>30224</v>
      </c>
      <c r="P921" t="s">
        <v>18298</v>
      </c>
      <c r="Q921" t="s">
        <v>30225</v>
      </c>
      <c r="R921" t="s">
        <v>30226</v>
      </c>
      <c r="S921" t="s">
        <v>30227</v>
      </c>
      <c r="T921">
        <v>6.7</v>
      </c>
      <c r="U921">
        <v>151879</v>
      </c>
      <c r="V921" s="12">
        <f>W921*1.07834771485832</f>
        <v>118618248.63441521</v>
      </c>
      <c r="W921" s="3">
        <v>110000000</v>
      </c>
      <c r="X921" s="13">
        <f>Y921*1.07834771485832</f>
        <v>94078110.681663752</v>
      </c>
      <c r="Y921" s="3">
        <v>87242834</v>
      </c>
      <c r="Z921" s="13">
        <f>AA921*1.07834771485832</f>
        <v>319711168.13970524</v>
      </c>
      <c r="AA921" s="3">
        <v>296482446</v>
      </c>
      <c r="AB921">
        <v>431</v>
      </c>
    </row>
    <row r="922" spans="1:28" x14ac:dyDescent="0.2">
      <c r="A922" t="s">
        <v>6726</v>
      </c>
      <c r="B922" t="s">
        <v>6727</v>
      </c>
      <c r="C922">
        <v>2003</v>
      </c>
      <c r="D922" t="s">
        <v>5364</v>
      </c>
      <c r="E922" t="s">
        <v>44043</v>
      </c>
      <c r="F922" t="s">
        <v>44032</v>
      </c>
      <c r="G922" t="s">
        <v>44034</v>
      </c>
      <c r="H922">
        <v>125</v>
      </c>
      <c r="I922" t="s">
        <v>25</v>
      </c>
      <c r="J922" t="s">
        <v>26</v>
      </c>
      <c r="K922" t="s">
        <v>51</v>
      </c>
      <c r="M922" t="s">
        <v>330</v>
      </c>
      <c r="N922" t="s">
        <v>6728</v>
      </c>
      <c r="O922" t="s">
        <v>6729</v>
      </c>
      <c r="P922" t="s">
        <v>242</v>
      </c>
      <c r="Q922" t="s">
        <v>6730</v>
      </c>
      <c r="R922" t="s">
        <v>6731</v>
      </c>
      <c r="S922" t="s">
        <v>6732</v>
      </c>
      <c r="T922">
        <v>8</v>
      </c>
      <c r="U922">
        <v>408409</v>
      </c>
      <c r="V922" s="12">
        <f>W922*1.40658152173913</f>
        <v>98460706.521739095</v>
      </c>
      <c r="W922" s="3">
        <v>70000000</v>
      </c>
      <c r="X922" s="13">
        <f>Y922*1.40658152173913</f>
        <v>93973279.646864101</v>
      </c>
      <c r="Y922" s="3">
        <v>66809693</v>
      </c>
      <c r="Z922" s="13">
        <f>AA922*1.40658152173913</f>
        <v>173316758.33621734</v>
      </c>
      <c r="AA922" s="3">
        <v>123218424</v>
      </c>
      <c r="AB922">
        <v>880</v>
      </c>
    </row>
    <row r="923" spans="1:28" x14ac:dyDescent="0.2">
      <c r="A923" t="s">
        <v>29401</v>
      </c>
      <c r="B923" t="s">
        <v>29402</v>
      </c>
      <c r="C923">
        <v>2014</v>
      </c>
      <c r="D923" s="1">
        <v>42039</v>
      </c>
      <c r="E923" t="s">
        <v>1045</v>
      </c>
      <c r="F923" t="s">
        <v>44032</v>
      </c>
      <c r="G923" t="s">
        <v>44040</v>
      </c>
      <c r="H923">
        <v>118</v>
      </c>
      <c r="I923" t="s">
        <v>25</v>
      </c>
      <c r="J923" t="s">
        <v>26</v>
      </c>
      <c r="M923" t="s">
        <v>20611</v>
      </c>
      <c r="N923" t="s">
        <v>29403</v>
      </c>
      <c r="O923" t="s">
        <v>29404</v>
      </c>
      <c r="P923" t="s">
        <v>2059</v>
      </c>
      <c r="Q923" t="s">
        <v>29405</v>
      </c>
      <c r="R923" t="s">
        <v>29406</v>
      </c>
      <c r="S923" t="s">
        <v>29407</v>
      </c>
      <c r="T923">
        <v>5.3</v>
      </c>
      <c r="U923">
        <v>33381</v>
      </c>
      <c r="V923" s="12">
        <f>W923*1.09324733035956</f>
        <v>71061076.473371401</v>
      </c>
      <c r="W923" s="3">
        <v>65000000</v>
      </c>
      <c r="X923" s="13">
        <f>Y923*1.09324733035956</f>
        <v>93922257.829320714</v>
      </c>
      <c r="Y923" s="3">
        <v>85911262</v>
      </c>
      <c r="Z923" s="13">
        <f>AA923*1.09324733035956</f>
        <v>149614730.08484602</v>
      </c>
      <c r="AA923" s="3">
        <v>136853506</v>
      </c>
      <c r="AB923">
        <v>268</v>
      </c>
    </row>
    <row r="924" spans="1:28" hidden="1" x14ac:dyDescent="0.2">
      <c r="A924" t="s">
        <v>10914</v>
      </c>
      <c r="B924" t="s">
        <v>10915</v>
      </c>
      <c r="C924">
        <v>2007</v>
      </c>
      <c r="D924" t="s">
        <v>10916</v>
      </c>
      <c r="E924" t="s">
        <v>44035</v>
      </c>
      <c r="F924" t="s">
        <v>44044</v>
      </c>
      <c r="G924" t="s">
        <v>44032</v>
      </c>
      <c r="H924">
        <v>110</v>
      </c>
      <c r="I924" t="s">
        <v>25</v>
      </c>
      <c r="J924" t="s">
        <v>26</v>
      </c>
      <c r="K924" t="s">
        <v>75</v>
      </c>
      <c r="L924" t="s">
        <v>361</v>
      </c>
      <c r="M924" t="s">
        <v>6866</v>
      </c>
      <c r="N924" t="s">
        <v>10917</v>
      </c>
      <c r="O924" t="s">
        <v>10918</v>
      </c>
      <c r="P924" t="s">
        <v>10919</v>
      </c>
      <c r="Q924" t="s">
        <v>10920</v>
      </c>
      <c r="R924" t="s">
        <v>10921</v>
      </c>
      <c r="S924" t="s">
        <v>10922</v>
      </c>
      <c r="T924">
        <v>7</v>
      </c>
      <c r="U924">
        <v>57067</v>
      </c>
      <c r="W924"/>
      <c r="X924"/>
      <c r="Y924">
        <v>33231264</v>
      </c>
      <c r="Z924"/>
      <c r="AA924">
        <v>40953935</v>
      </c>
      <c r="AB924">
        <v>216</v>
      </c>
    </row>
    <row r="925" spans="1:28" x14ac:dyDescent="0.2">
      <c r="A925" t="s">
        <v>34660</v>
      </c>
      <c r="B925" t="s">
        <v>34661</v>
      </c>
      <c r="C925">
        <v>2014</v>
      </c>
      <c r="D925" s="1">
        <v>42041</v>
      </c>
      <c r="E925" t="s">
        <v>16512</v>
      </c>
      <c r="F925" t="s">
        <v>44032</v>
      </c>
      <c r="G925" t="s">
        <v>44055</v>
      </c>
      <c r="H925">
        <v>134</v>
      </c>
      <c r="I925" t="s">
        <v>34662</v>
      </c>
      <c r="J925" t="s">
        <v>26</v>
      </c>
      <c r="K925" t="s">
        <v>307</v>
      </c>
      <c r="M925" t="s">
        <v>414</v>
      </c>
      <c r="N925" t="s">
        <v>414</v>
      </c>
      <c r="O925" t="s">
        <v>34663</v>
      </c>
      <c r="P925" t="s">
        <v>852</v>
      </c>
      <c r="Q925" t="s">
        <v>34664</v>
      </c>
      <c r="R925" t="s">
        <v>34665</v>
      </c>
      <c r="S925" t="s">
        <v>34666</v>
      </c>
      <c r="T925">
        <v>7.6</v>
      </c>
      <c r="U925">
        <v>415279</v>
      </c>
      <c r="V925" s="12">
        <f>W925*1.09324733035956</f>
        <v>74340818.464450076</v>
      </c>
      <c r="W925" s="3">
        <v>68000000</v>
      </c>
      <c r="X925" s="13">
        <f>Y925*1.09324733035956</f>
        <v>93820196.631547675</v>
      </c>
      <c r="Y925" s="3">
        <v>85817906</v>
      </c>
      <c r="Z925" s="13">
        <f>AA925*1.09324733035956</f>
        <v>231574598.00481197</v>
      </c>
      <c r="AA925" s="3">
        <v>211822697</v>
      </c>
      <c r="AB925">
        <v>945</v>
      </c>
    </row>
    <row r="926" spans="1:28" hidden="1" x14ac:dyDescent="0.2">
      <c r="A926" t="s">
        <v>10931</v>
      </c>
      <c r="B926" t="s">
        <v>10932</v>
      </c>
      <c r="C926">
        <v>2005</v>
      </c>
      <c r="D926" s="1">
        <v>38963</v>
      </c>
      <c r="E926" t="s">
        <v>16512</v>
      </c>
      <c r="F926" t="s">
        <v>44031</v>
      </c>
      <c r="G926" t="s">
        <v>44032</v>
      </c>
      <c r="H926">
        <v>104</v>
      </c>
      <c r="I926" t="s">
        <v>10933</v>
      </c>
      <c r="J926" t="s">
        <v>26</v>
      </c>
      <c r="K926" t="s">
        <v>1121</v>
      </c>
      <c r="L926" t="s">
        <v>8343</v>
      </c>
      <c r="M926" t="s">
        <v>10934</v>
      </c>
      <c r="N926" t="s">
        <v>10935</v>
      </c>
      <c r="O926" t="s">
        <v>10936</v>
      </c>
      <c r="P926" t="s">
        <v>10937</v>
      </c>
      <c r="Q926" t="s">
        <v>10938</v>
      </c>
      <c r="R926" t="s">
        <v>10939</v>
      </c>
      <c r="S926" t="s">
        <v>10940</v>
      </c>
      <c r="T926">
        <v>5.8</v>
      </c>
      <c r="U926">
        <v>17319</v>
      </c>
      <c r="W926"/>
      <c r="X926"/>
      <c r="Y926">
        <v>68820</v>
      </c>
      <c r="Z926"/>
      <c r="AA926">
        <v>92076</v>
      </c>
      <c r="AB926">
        <v>169</v>
      </c>
    </row>
    <row r="927" spans="1:28" hidden="1" x14ac:dyDescent="0.2">
      <c r="A927" t="s">
        <v>10941</v>
      </c>
      <c r="B927" t="s">
        <v>10942</v>
      </c>
      <c r="C927">
        <v>2005</v>
      </c>
      <c r="D927" t="s">
        <v>7284</v>
      </c>
      <c r="E927" t="s">
        <v>16512</v>
      </c>
      <c r="F927" t="s">
        <v>44044</v>
      </c>
      <c r="G927" t="s">
        <v>44032</v>
      </c>
      <c r="H927">
        <v>128</v>
      </c>
      <c r="I927" t="s">
        <v>817</v>
      </c>
      <c r="J927" t="s">
        <v>27</v>
      </c>
      <c r="M927" t="s">
        <v>4394</v>
      </c>
      <c r="N927" t="s">
        <v>2497</v>
      </c>
      <c r="O927" t="s">
        <v>10943</v>
      </c>
      <c r="P927" t="s">
        <v>1440</v>
      </c>
      <c r="Q927" t="s">
        <v>10944</v>
      </c>
      <c r="R927" t="s">
        <v>10945</v>
      </c>
      <c r="S927" t="s">
        <v>10946</v>
      </c>
      <c r="T927">
        <v>5.9</v>
      </c>
      <c r="U927">
        <v>10989</v>
      </c>
      <c r="W927" t="s">
        <v>10503</v>
      </c>
      <c r="X927"/>
      <c r="Y927"/>
      <c r="Z927"/>
      <c r="AA927">
        <v>12373145</v>
      </c>
      <c r="AB927">
        <v>38</v>
      </c>
    </row>
    <row r="928" spans="1:28" x14ac:dyDescent="0.2">
      <c r="A928" t="s">
        <v>2555</v>
      </c>
      <c r="B928" t="s">
        <v>2556</v>
      </c>
      <c r="C928">
        <v>2001</v>
      </c>
      <c r="D928" t="s">
        <v>2557</v>
      </c>
      <c r="E928" t="s">
        <v>1045</v>
      </c>
      <c r="F928" t="s">
        <v>44034</v>
      </c>
      <c r="H928">
        <v>87</v>
      </c>
      <c r="I928" t="s">
        <v>2558</v>
      </c>
      <c r="J928" t="s">
        <v>26</v>
      </c>
      <c r="M928" t="s">
        <v>2559</v>
      </c>
      <c r="N928" t="s">
        <v>2560</v>
      </c>
      <c r="O928" t="s">
        <v>2561</v>
      </c>
      <c r="P928" t="s">
        <v>1170</v>
      </c>
      <c r="Q928" t="s">
        <v>2562</v>
      </c>
      <c r="R928" t="s">
        <v>2563</v>
      </c>
      <c r="S928" t="s">
        <v>2564</v>
      </c>
      <c r="T928">
        <v>5.5</v>
      </c>
      <c r="U928">
        <v>21389</v>
      </c>
      <c r="V928" s="12">
        <f>W928*1.46138339920949</f>
        <v>71607786.561265007</v>
      </c>
      <c r="W928" s="3">
        <v>49000000</v>
      </c>
      <c r="X928" s="13">
        <f>Y928*1.46138339920949</f>
        <v>93801088.47612673</v>
      </c>
      <c r="Y928" s="3">
        <v>64186502</v>
      </c>
      <c r="Z928" s="13">
        <f>AA928*1.46138339920949</f>
        <v>104030772.27059315</v>
      </c>
      <c r="AA928" s="3">
        <v>71186502</v>
      </c>
      <c r="AB928">
        <v>123</v>
      </c>
    </row>
    <row r="929" spans="1:28" hidden="1" x14ac:dyDescent="0.2">
      <c r="A929" t="s">
        <v>10955</v>
      </c>
      <c r="B929" t="s">
        <v>10956</v>
      </c>
      <c r="C929">
        <v>2005</v>
      </c>
      <c r="D929" t="s">
        <v>8090</v>
      </c>
      <c r="E929" t="s">
        <v>1045</v>
      </c>
      <c r="F929" t="s">
        <v>44044</v>
      </c>
      <c r="G929" t="s">
        <v>44032</v>
      </c>
      <c r="H929">
        <v>100</v>
      </c>
      <c r="I929" t="s">
        <v>10957</v>
      </c>
      <c r="J929" t="s">
        <v>26</v>
      </c>
      <c r="M929" t="s">
        <v>5146</v>
      </c>
      <c r="N929" t="s">
        <v>10958</v>
      </c>
      <c r="O929" t="s">
        <v>10959</v>
      </c>
      <c r="P929" t="s">
        <v>4120</v>
      </c>
      <c r="Q929" t="s">
        <v>10960</v>
      </c>
      <c r="R929" t="s">
        <v>10961</v>
      </c>
      <c r="S929" t="s">
        <v>10962</v>
      </c>
      <c r="T929">
        <v>6.4</v>
      </c>
      <c r="U929">
        <v>13802</v>
      </c>
      <c r="W929">
        <v>14000000</v>
      </c>
      <c r="X929"/>
      <c r="Y929"/>
      <c r="Z929"/>
      <c r="AA929">
        <v>541840</v>
      </c>
      <c r="AB929">
        <v>58</v>
      </c>
    </row>
    <row r="930" spans="1:28" hidden="1" x14ac:dyDescent="0.2">
      <c r="A930" t="s">
        <v>10963</v>
      </c>
      <c r="B930" t="s">
        <v>10964</v>
      </c>
      <c r="C930">
        <v>2005</v>
      </c>
      <c r="D930" t="s">
        <v>9760</v>
      </c>
      <c r="E930" t="s">
        <v>44043</v>
      </c>
      <c r="F930" t="s">
        <v>44038</v>
      </c>
      <c r="G930" t="s">
        <v>44032</v>
      </c>
      <c r="H930">
        <v>112</v>
      </c>
      <c r="I930" t="s">
        <v>25</v>
      </c>
      <c r="J930" t="s">
        <v>26</v>
      </c>
      <c r="M930" t="s">
        <v>178</v>
      </c>
      <c r="N930" t="s">
        <v>10965</v>
      </c>
      <c r="O930" t="s">
        <v>10966</v>
      </c>
      <c r="P930" t="s">
        <v>1248</v>
      </c>
      <c r="Q930" t="s">
        <v>10967</v>
      </c>
      <c r="R930" t="s">
        <v>10968</v>
      </c>
      <c r="S930" t="s">
        <v>10969</v>
      </c>
      <c r="T930">
        <v>6.5</v>
      </c>
      <c r="U930">
        <v>51367</v>
      </c>
      <c r="W930"/>
      <c r="X930"/>
      <c r="Y930">
        <v>11304403</v>
      </c>
      <c r="Z930"/>
      <c r="AA930">
        <v>37691644</v>
      </c>
      <c r="AB930">
        <v>155</v>
      </c>
    </row>
    <row r="931" spans="1:28" x14ac:dyDescent="0.2">
      <c r="A931" t="s">
        <v>35396</v>
      </c>
      <c r="B931" t="s">
        <v>35397</v>
      </c>
      <c r="C931">
        <v>2015</v>
      </c>
      <c r="D931" t="s">
        <v>35398</v>
      </c>
      <c r="E931" t="s">
        <v>44037</v>
      </c>
      <c r="F931" t="s">
        <v>44031</v>
      </c>
      <c r="G931" t="s">
        <v>44038</v>
      </c>
      <c r="H931">
        <v>92</v>
      </c>
      <c r="I931" t="s">
        <v>25</v>
      </c>
      <c r="J931" t="s">
        <v>26</v>
      </c>
      <c r="K931" t="s">
        <v>308</v>
      </c>
      <c r="M931" t="s">
        <v>5060</v>
      </c>
      <c r="N931" t="s">
        <v>35399</v>
      </c>
      <c r="O931" t="s">
        <v>35400</v>
      </c>
      <c r="P931" t="s">
        <v>4154</v>
      </c>
      <c r="Q931" t="s">
        <v>35401</v>
      </c>
      <c r="R931" t="s">
        <v>35402</v>
      </c>
      <c r="S931" t="s">
        <v>35403</v>
      </c>
      <c r="T931">
        <v>5</v>
      </c>
      <c r="U931">
        <v>16287</v>
      </c>
      <c r="V931" s="12">
        <f>W931*1.09195121025074</f>
        <v>98275608.922566608</v>
      </c>
      <c r="W931" s="3">
        <v>90000000</v>
      </c>
      <c r="X931" s="13">
        <f>Y931*1.09195121025074</f>
        <v>93784399.399439573</v>
      </c>
      <c r="Y931" s="3">
        <v>85886987</v>
      </c>
      <c r="Z931" s="13">
        <f>AA931*1.09195121025074</f>
        <v>256388654.74542299</v>
      </c>
      <c r="AA931" s="3">
        <v>234798636</v>
      </c>
      <c r="AB931">
        <v>70</v>
      </c>
    </row>
    <row r="932" spans="1:28" hidden="1" x14ac:dyDescent="0.2">
      <c r="A932" t="s">
        <v>10979</v>
      </c>
      <c r="B932" t="s">
        <v>10980</v>
      </c>
      <c r="C932">
        <v>2005</v>
      </c>
      <c r="D932" t="s">
        <v>10981</v>
      </c>
      <c r="E932" t="s">
        <v>16512</v>
      </c>
      <c r="F932" t="s">
        <v>44044</v>
      </c>
      <c r="G932" t="s">
        <v>44032</v>
      </c>
      <c r="H932">
        <v>106</v>
      </c>
      <c r="I932" t="s">
        <v>1983</v>
      </c>
      <c r="J932" t="s">
        <v>26</v>
      </c>
      <c r="M932" t="s">
        <v>10982</v>
      </c>
      <c r="N932" t="s">
        <v>10982</v>
      </c>
      <c r="O932" t="s">
        <v>10983</v>
      </c>
      <c r="P932" t="s">
        <v>1671</v>
      </c>
      <c r="Q932" t="s">
        <v>10984</v>
      </c>
      <c r="R932" t="s">
        <v>10985</v>
      </c>
      <c r="S932" t="s">
        <v>10986</v>
      </c>
      <c r="T932">
        <v>6.5</v>
      </c>
      <c r="U932">
        <v>50779</v>
      </c>
      <c r="W932">
        <v>12500000</v>
      </c>
      <c r="X932"/>
      <c r="Y932"/>
      <c r="Z932"/>
      <c r="AA932">
        <v>7000248</v>
      </c>
      <c r="AB932">
        <v>123</v>
      </c>
    </row>
    <row r="933" spans="1:28" hidden="1" x14ac:dyDescent="0.2">
      <c r="A933" t="s">
        <v>10987</v>
      </c>
      <c r="B933" t="s">
        <v>10988</v>
      </c>
      <c r="C933">
        <v>2005</v>
      </c>
      <c r="D933" t="s">
        <v>8640</v>
      </c>
      <c r="E933" t="s">
        <v>176</v>
      </c>
      <c r="F933" t="s">
        <v>44057</v>
      </c>
      <c r="H933">
        <v>97</v>
      </c>
      <c r="I933" t="s">
        <v>25</v>
      </c>
      <c r="J933" t="s">
        <v>26</v>
      </c>
      <c r="M933" t="s">
        <v>1149</v>
      </c>
      <c r="N933" t="s">
        <v>1149</v>
      </c>
      <c r="O933" t="s">
        <v>10989</v>
      </c>
      <c r="P933" t="s">
        <v>6215</v>
      </c>
      <c r="Q933" t="s">
        <v>10990</v>
      </c>
      <c r="R933" t="s">
        <v>10991</v>
      </c>
      <c r="S933" t="s">
        <v>10992</v>
      </c>
      <c r="T933">
        <v>5.8</v>
      </c>
      <c r="U933">
        <v>21481</v>
      </c>
      <c r="W933"/>
      <c r="X933"/>
      <c r="Y933">
        <v>463080</v>
      </c>
      <c r="Z933"/>
      <c r="AA933">
        <v>2456454</v>
      </c>
      <c r="AB933">
        <v>265</v>
      </c>
    </row>
    <row r="934" spans="1:28" x14ac:dyDescent="0.2">
      <c r="A934" t="s">
        <v>3760</v>
      </c>
      <c r="B934" t="s">
        <v>3761</v>
      </c>
      <c r="C934">
        <v>2002</v>
      </c>
      <c r="D934" s="1">
        <v>37804</v>
      </c>
      <c r="E934" t="s">
        <v>1045</v>
      </c>
      <c r="F934" t="s">
        <v>44032</v>
      </c>
      <c r="H934">
        <v>125</v>
      </c>
      <c r="I934" t="s">
        <v>25</v>
      </c>
      <c r="J934" t="s">
        <v>26</v>
      </c>
      <c r="M934" t="s">
        <v>3762</v>
      </c>
      <c r="N934" t="s">
        <v>3763</v>
      </c>
      <c r="O934" t="s">
        <v>3764</v>
      </c>
      <c r="P934" t="s">
        <v>3765</v>
      </c>
      <c r="Q934" t="s">
        <v>3766</v>
      </c>
      <c r="R934" t="s">
        <v>3767</v>
      </c>
      <c r="S934" t="s">
        <v>3768</v>
      </c>
      <c r="T934">
        <v>7.1</v>
      </c>
      <c r="U934">
        <v>121177</v>
      </c>
      <c r="V934" s="12">
        <f>W934*1.43863813229572</f>
        <v>43159143.968871601</v>
      </c>
      <c r="W934" s="3">
        <v>30000000</v>
      </c>
      <c r="X934" s="13">
        <f>Y934*1.43863813229572</f>
        <v>93534909.698482499</v>
      </c>
      <c r="Y934" s="3">
        <v>65016287</v>
      </c>
      <c r="Z934" s="13">
        <f>AA934*1.43863813229572</f>
        <v>152257627.97618678</v>
      </c>
      <c r="AA934" s="3">
        <v>105834556</v>
      </c>
      <c r="AB934">
        <v>636</v>
      </c>
    </row>
    <row r="935" spans="1:28" x14ac:dyDescent="0.2">
      <c r="A935" t="s">
        <v>6277</v>
      </c>
      <c r="B935" t="s">
        <v>6278</v>
      </c>
      <c r="C935">
        <v>2003</v>
      </c>
      <c r="D935" s="1">
        <v>37904</v>
      </c>
      <c r="E935" t="s">
        <v>16512</v>
      </c>
      <c r="F935" t="s">
        <v>44031</v>
      </c>
      <c r="G935" t="s">
        <v>44034</v>
      </c>
      <c r="H935">
        <v>110</v>
      </c>
      <c r="I935" t="s">
        <v>6279</v>
      </c>
      <c r="J935" t="s">
        <v>26</v>
      </c>
      <c r="K935" t="s">
        <v>307</v>
      </c>
      <c r="L935" t="s">
        <v>64</v>
      </c>
      <c r="M935" t="s">
        <v>6280</v>
      </c>
      <c r="N935" t="s">
        <v>6281</v>
      </c>
      <c r="O935" t="s">
        <v>6282</v>
      </c>
      <c r="P935" t="s">
        <v>1152</v>
      </c>
      <c r="Q935" t="s">
        <v>6283</v>
      </c>
      <c r="R935" t="s">
        <v>6284</v>
      </c>
      <c r="S935" t="s">
        <v>6285</v>
      </c>
      <c r="T935">
        <v>5.8</v>
      </c>
      <c r="U935">
        <v>164344</v>
      </c>
      <c r="V935" s="12">
        <f>W935*1.40658152173913</f>
        <v>109713358.69565214</v>
      </c>
      <c r="W935" s="3">
        <v>78000000</v>
      </c>
      <c r="X935" s="13">
        <f>Y935*1.40658152173913</f>
        <v>93488727.785021707</v>
      </c>
      <c r="Y935" s="3">
        <v>66465204</v>
      </c>
      <c r="Z935" s="13">
        <f>AA935*1.40658152173913</f>
        <v>252151123.43719557</v>
      </c>
      <c r="AA935" s="3">
        <v>179265204</v>
      </c>
      <c r="AB935">
        <v>816</v>
      </c>
    </row>
    <row r="936" spans="1:28" x14ac:dyDescent="0.2">
      <c r="A936" t="s">
        <v>3007</v>
      </c>
      <c r="B936" t="s">
        <v>3008</v>
      </c>
      <c r="C936">
        <v>2002</v>
      </c>
      <c r="D936" t="s">
        <v>785</v>
      </c>
      <c r="E936" t="s">
        <v>44037</v>
      </c>
      <c r="F936" t="s">
        <v>44031</v>
      </c>
      <c r="G936" t="s">
        <v>44038</v>
      </c>
      <c r="H936">
        <v>77</v>
      </c>
      <c r="I936" t="s">
        <v>25</v>
      </c>
      <c r="J936" t="s">
        <v>26</v>
      </c>
      <c r="M936" t="s">
        <v>3009</v>
      </c>
      <c r="N936" t="s">
        <v>3010</v>
      </c>
      <c r="O936" t="s">
        <v>3011</v>
      </c>
      <c r="P936" t="s">
        <v>3012</v>
      </c>
      <c r="Q936" t="s">
        <v>3013</v>
      </c>
      <c r="R936" t="s">
        <v>3014</v>
      </c>
      <c r="S936" t="s">
        <v>3015</v>
      </c>
      <c r="T936">
        <v>5.5</v>
      </c>
      <c r="U936">
        <v>49301</v>
      </c>
      <c r="V936" s="12">
        <f>W936*1.43863813229572</f>
        <v>172636575.8754864</v>
      </c>
      <c r="W936" s="3">
        <v>120000000</v>
      </c>
      <c r="X936" s="13">
        <f>Y936*1.43863813229572</f>
        <v>93449338.063735425</v>
      </c>
      <c r="Y936" s="3">
        <v>64956806</v>
      </c>
      <c r="Z936" s="13">
        <f>AA936*1.43863813229572</f>
        <v>244506341.95478603</v>
      </c>
      <c r="AA936" s="3">
        <v>169956806</v>
      </c>
      <c r="AB936">
        <v>83</v>
      </c>
    </row>
    <row r="937" spans="1:28" x14ac:dyDescent="0.2">
      <c r="A937" t="s">
        <v>12794</v>
      </c>
      <c r="B937" t="s">
        <v>12795</v>
      </c>
      <c r="C937">
        <v>2005</v>
      </c>
      <c r="D937" t="s">
        <v>10526</v>
      </c>
      <c r="E937" t="s">
        <v>16512</v>
      </c>
      <c r="F937" t="s">
        <v>44032</v>
      </c>
      <c r="G937" t="s">
        <v>44033</v>
      </c>
      <c r="H937">
        <v>132</v>
      </c>
      <c r="I937" t="s">
        <v>717</v>
      </c>
      <c r="J937" t="s">
        <v>26</v>
      </c>
      <c r="M937" t="s">
        <v>12796</v>
      </c>
      <c r="N937" t="s">
        <v>2605</v>
      </c>
      <c r="O937" t="s">
        <v>12797</v>
      </c>
      <c r="P937" t="s">
        <v>1614</v>
      </c>
      <c r="Q937" t="s">
        <v>12798</v>
      </c>
      <c r="R937" t="s">
        <v>12799</v>
      </c>
      <c r="S937" t="s">
        <v>12800</v>
      </c>
      <c r="T937">
        <v>8.1999999999999993</v>
      </c>
      <c r="U937">
        <v>1009729</v>
      </c>
      <c r="V937" s="12">
        <f>W937*1.32519713261649</f>
        <v>71560645.161290452</v>
      </c>
      <c r="W937" s="3">
        <v>54000000</v>
      </c>
      <c r="X937" s="13">
        <f>Y937*1.32519713261649</f>
        <v>93441021.399820969</v>
      </c>
      <c r="Y937" s="3">
        <v>70511035</v>
      </c>
      <c r="Z937" s="13">
        <f>AA937*1.32519713261649</f>
        <v>175603243.62204334</v>
      </c>
      <c r="AA937" s="3">
        <v>132511035</v>
      </c>
      <c r="AB937">
        <v>2220</v>
      </c>
    </row>
    <row r="938" spans="1:28" x14ac:dyDescent="0.2">
      <c r="A938" t="s">
        <v>11578</v>
      </c>
      <c r="B938" t="s">
        <v>11579</v>
      </c>
      <c r="C938">
        <v>2006</v>
      </c>
      <c r="D938" t="s">
        <v>8778</v>
      </c>
      <c r="E938" t="s">
        <v>44037</v>
      </c>
      <c r="F938" t="s">
        <v>44031</v>
      </c>
      <c r="G938" t="s">
        <v>44038</v>
      </c>
      <c r="H938">
        <v>90</v>
      </c>
      <c r="I938" t="s">
        <v>4798</v>
      </c>
      <c r="J938" t="s">
        <v>26</v>
      </c>
      <c r="M938" t="s">
        <v>2819</v>
      </c>
      <c r="N938" t="s">
        <v>2819</v>
      </c>
      <c r="O938" t="s">
        <v>11580</v>
      </c>
      <c r="P938" t="s">
        <v>11581</v>
      </c>
      <c r="Q938" t="s">
        <v>11582</v>
      </c>
      <c r="R938" t="s">
        <v>11583</v>
      </c>
      <c r="S938" t="s">
        <v>11584</v>
      </c>
      <c r="T938">
        <v>5.5</v>
      </c>
      <c r="U938">
        <v>27116</v>
      </c>
      <c r="V938" s="12">
        <f>W938*1.28378472222222</f>
        <v>65473020.833333224</v>
      </c>
      <c r="W938" s="3">
        <v>51000000</v>
      </c>
      <c r="X938" s="13">
        <f>Y938*1.28378472222222</f>
        <v>93251301.747187346</v>
      </c>
      <c r="Y938" s="3">
        <v>72637803</v>
      </c>
      <c r="Z938" s="13">
        <f>AA938*1.28378472222222</f>
        <v>149888387.94583309</v>
      </c>
      <c r="AA938" s="3">
        <v>116755080</v>
      </c>
      <c r="AB938">
        <v>177</v>
      </c>
    </row>
    <row r="939" spans="1:28" x14ac:dyDescent="0.2">
      <c r="A939" t="s">
        <v>10201</v>
      </c>
      <c r="B939" t="s">
        <v>10202</v>
      </c>
      <c r="C939">
        <v>2009</v>
      </c>
      <c r="D939" t="s">
        <v>10203</v>
      </c>
      <c r="E939" t="s">
        <v>44043</v>
      </c>
      <c r="F939" t="s">
        <v>44032</v>
      </c>
      <c r="G939" t="s">
        <v>44040</v>
      </c>
      <c r="H939">
        <v>101</v>
      </c>
      <c r="I939" t="s">
        <v>10204</v>
      </c>
      <c r="J939" t="s">
        <v>26</v>
      </c>
      <c r="M939" t="s">
        <v>4281</v>
      </c>
      <c r="N939" t="s">
        <v>10205</v>
      </c>
      <c r="O939" t="s">
        <v>10206</v>
      </c>
      <c r="P939" t="s">
        <v>10207</v>
      </c>
      <c r="Q939" t="s">
        <v>10208</v>
      </c>
      <c r="R939" t="s">
        <v>10209</v>
      </c>
      <c r="S939" t="s">
        <v>10210</v>
      </c>
      <c r="T939">
        <v>6.7</v>
      </c>
      <c r="U939">
        <v>99603</v>
      </c>
      <c r="V939" s="12">
        <f>W939*1.20636999678377</f>
        <v>120636999.678377</v>
      </c>
      <c r="W939" s="3">
        <v>100000000</v>
      </c>
      <c r="X939" s="13">
        <f>Y939*1.20636999678377</f>
        <v>93172137.336389408</v>
      </c>
      <c r="Y939" s="3">
        <v>77233467</v>
      </c>
      <c r="Z939" s="13">
        <f>AA939*1.20636999678377</f>
        <v>120806007.28944641</v>
      </c>
      <c r="AA939" s="3">
        <v>100140096</v>
      </c>
      <c r="AB939">
        <v>422</v>
      </c>
    </row>
    <row r="940" spans="1:28" hidden="1" x14ac:dyDescent="0.2">
      <c r="A940" t="s">
        <v>11042</v>
      </c>
      <c r="B940" t="s">
        <v>5552</v>
      </c>
      <c r="C940">
        <v>2008</v>
      </c>
      <c r="D940" t="s">
        <v>11043</v>
      </c>
      <c r="E940" t="s">
        <v>1045</v>
      </c>
      <c r="F940" t="s">
        <v>44032</v>
      </c>
      <c r="G940" t="s">
        <v>44036</v>
      </c>
      <c r="H940">
        <v>92</v>
      </c>
      <c r="I940" t="s">
        <v>25</v>
      </c>
      <c r="J940" t="s">
        <v>26</v>
      </c>
      <c r="M940" t="s">
        <v>8658</v>
      </c>
      <c r="N940" t="s">
        <v>11044</v>
      </c>
      <c r="O940" t="s">
        <v>11045</v>
      </c>
      <c r="P940" t="s">
        <v>9412</v>
      </c>
      <c r="Q940" t="s">
        <v>11046</v>
      </c>
      <c r="R940" t="s">
        <v>11047</v>
      </c>
      <c r="S940" t="s">
        <v>11048</v>
      </c>
      <c r="T940">
        <v>6.3</v>
      </c>
      <c r="U940">
        <v>19408</v>
      </c>
      <c r="W940"/>
      <c r="X940"/>
      <c r="Y940"/>
      <c r="Z940"/>
      <c r="AA940">
        <v>1479544</v>
      </c>
      <c r="AB940">
        <v>79</v>
      </c>
    </row>
    <row r="941" spans="1:28" x14ac:dyDescent="0.2">
      <c r="A941" t="s">
        <v>31783</v>
      </c>
      <c r="B941" t="s">
        <v>31784</v>
      </c>
      <c r="C941">
        <v>2016</v>
      </c>
      <c r="D941" t="s">
        <v>28000</v>
      </c>
      <c r="E941" t="s">
        <v>16512</v>
      </c>
      <c r="F941" t="s">
        <v>44044</v>
      </c>
      <c r="G941" t="s">
        <v>44032</v>
      </c>
      <c r="H941">
        <v>128</v>
      </c>
      <c r="I941" t="s">
        <v>25</v>
      </c>
      <c r="J941" t="s">
        <v>26</v>
      </c>
      <c r="K941" t="s">
        <v>4833</v>
      </c>
      <c r="L941" t="s">
        <v>27</v>
      </c>
      <c r="M941" t="s">
        <v>8061</v>
      </c>
      <c r="N941" t="s">
        <v>28433</v>
      </c>
      <c r="O941" t="s">
        <v>31785</v>
      </c>
      <c r="P941" t="s">
        <v>1278</v>
      </c>
      <c r="Q941" t="s">
        <v>31786</v>
      </c>
      <c r="R941" t="s">
        <v>31787</v>
      </c>
      <c r="S941" t="s">
        <v>31788</v>
      </c>
      <c r="T941">
        <v>7.3</v>
      </c>
      <c r="U941">
        <v>253669</v>
      </c>
      <c r="V941" s="12">
        <f>W941*1.07834771485832</f>
        <v>47447299.453766085</v>
      </c>
      <c r="W941" s="3">
        <v>44000000</v>
      </c>
      <c r="X941" s="13">
        <f>Y941*1.07834771485832</f>
        <v>93018322.409325853</v>
      </c>
      <c r="Y941" s="3">
        <v>86260045</v>
      </c>
      <c r="Z941" s="13">
        <f>AA941*1.07834771485832</f>
        <v>167316479.9630641</v>
      </c>
      <c r="AA941" s="3">
        <v>155160045</v>
      </c>
      <c r="AB941">
        <v>517</v>
      </c>
    </row>
    <row r="942" spans="1:28" hidden="1" x14ac:dyDescent="0.2">
      <c r="A942" t="s">
        <v>11056</v>
      </c>
      <c r="B942" t="s">
        <v>11057</v>
      </c>
      <c r="C942">
        <v>2005</v>
      </c>
      <c r="D942" s="1">
        <v>38842</v>
      </c>
      <c r="E942" t="s">
        <v>44035</v>
      </c>
      <c r="F942" t="s">
        <v>44032</v>
      </c>
      <c r="H942">
        <v>91</v>
      </c>
      <c r="I942" t="s">
        <v>25</v>
      </c>
      <c r="J942" t="s">
        <v>26</v>
      </c>
      <c r="M942" t="s">
        <v>434</v>
      </c>
      <c r="N942" t="s">
        <v>11058</v>
      </c>
      <c r="O942" t="s">
        <v>11059</v>
      </c>
      <c r="P942" t="s">
        <v>6156</v>
      </c>
      <c r="Q942" t="s">
        <v>11060</v>
      </c>
      <c r="R942" t="s">
        <v>11061</v>
      </c>
      <c r="S942" t="s">
        <v>11062</v>
      </c>
      <c r="T942">
        <v>6.5</v>
      </c>
      <c r="U942">
        <v>10315</v>
      </c>
      <c r="W942"/>
      <c r="X942"/>
      <c r="Y942">
        <v>1415082</v>
      </c>
      <c r="Z942"/>
      <c r="AA942">
        <v>1778006</v>
      </c>
      <c r="AB942">
        <v>103</v>
      </c>
    </row>
    <row r="943" spans="1:28" hidden="1" x14ac:dyDescent="0.2">
      <c r="A943" t="s">
        <v>11063</v>
      </c>
      <c r="B943" t="s">
        <v>11064</v>
      </c>
      <c r="C943">
        <v>2012</v>
      </c>
      <c r="D943" t="s">
        <v>11065</v>
      </c>
      <c r="E943" t="s">
        <v>1045</v>
      </c>
      <c r="F943" t="s">
        <v>44044</v>
      </c>
      <c r="H943">
        <v>89</v>
      </c>
      <c r="I943" t="s">
        <v>229</v>
      </c>
      <c r="J943" t="s">
        <v>26</v>
      </c>
      <c r="K943" t="s">
        <v>934</v>
      </c>
      <c r="M943" t="s">
        <v>5099</v>
      </c>
      <c r="N943" t="s">
        <v>383</v>
      </c>
      <c r="O943" t="s">
        <v>11066</v>
      </c>
      <c r="P943" t="s">
        <v>7358</v>
      </c>
      <c r="Q943" t="s">
        <v>11067</v>
      </c>
      <c r="R943" t="s">
        <v>11068</v>
      </c>
      <c r="S943" t="s">
        <v>11069</v>
      </c>
      <c r="T943">
        <v>5.7</v>
      </c>
      <c r="U943">
        <v>23208</v>
      </c>
      <c r="W943"/>
      <c r="X943"/>
      <c r="Y943"/>
      <c r="Z943"/>
      <c r="AA943">
        <v>10200000</v>
      </c>
      <c r="AB943">
        <v>83</v>
      </c>
    </row>
    <row r="944" spans="1:28" x14ac:dyDescent="0.2">
      <c r="A944" t="s">
        <v>32187</v>
      </c>
      <c r="B944" t="s">
        <v>32188</v>
      </c>
      <c r="C944">
        <v>2013</v>
      </c>
      <c r="D944" s="1">
        <v>41557</v>
      </c>
      <c r="E944" t="s">
        <v>3496</v>
      </c>
      <c r="F944" t="s">
        <v>44045</v>
      </c>
      <c r="G944" t="s">
        <v>44042</v>
      </c>
      <c r="H944">
        <v>106</v>
      </c>
      <c r="I944" t="s">
        <v>433</v>
      </c>
      <c r="J944" t="s">
        <v>26</v>
      </c>
      <c r="M944" t="s">
        <v>10263</v>
      </c>
      <c r="N944" t="s">
        <v>10264</v>
      </c>
      <c r="O944" t="s">
        <v>32189</v>
      </c>
      <c r="P944" t="s">
        <v>12226</v>
      </c>
      <c r="Q944" t="s">
        <v>26739</v>
      </c>
      <c r="R944" t="s">
        <v>32190</v>
      </c>
      <c r="S944" t="s">
        <v>32191</v>
      </c>
      <c r="T944">
        <v>6.6</v>
      </c>
      <c r="U944">
        <v>151336</v>
      </c>
      <c r="V944" s="12">
        <f>W944*1.11098185502045</f>
        <v>5554909.2751022503</v>
      </c>
      <c r="W944" s="3">
        <v>5000000</v>
      </c>
      <c r="X944" s="13">
        <f>Y944*1.11098185502045</f>
        <v>92863025.942628533</v>
      </c>
      <c r="Y944" s="3">
        <v>83586447</v>
      </c>
      <c r="Z944" s="13">
        <f>AA944*1.11098185502045</f>
        <v>179889424.27528614</v>
      </c>
      <c r="AA944" s="3">
        <v>161919318</v>
      </c>
      <c r="AB944">
        <v>315</v>
      </c>
    </row>
    <row r="945" spans="1:28" x14ac:dyDescent="0.2">
      <c r="A945" t="s">
        <v>15071</v>
      </c>
      <c r="B945" t="s">
        <v>15072</v>
      </c>
      <c r="C945">
        <v>2007</v>
      </c>
      <c r="D945" t="s">
        <v>11229</v>
      </c>
      <c r="E945" t="s">
        <v>44041</v>
      </c>
      <c r="F945" t="s">
        <v>44032</v>
      </c>
      <c r="G945" t="s">
        <v>44042</v>
      </c>
      <c r="H945">
        <v>122</v>
      </c>
      <c r="I945" t="s">
        <v>2371</v>
      </c>
      <c r="J945" t="s">
        <v>26</v>
      </c>
      <c r="K945" t="s">
        <v>308</v>
      </c>
      <c r="M945" t="s">
        <v>7371</v>
      </c>
      <c r="N945" t="s">
        <v>383</v>
      </c>
      <c r="O945" t="s">
        <v>15073</v>
      </c>
      <c r="P945" t="s">
        <v>201</v>
      </c>
      <c r="Q945" t="s">
        <v>15074</v>
      </c>
      <c r="R945" t="s">
        <v>15075</v>
      </c>
      <c r="S945" t="s">
        <v>15076</v>
      </c>
      <c r="T945">
        <v>8.1</v>
      </c>
      <c r="U945">
        <v>831694</v>
      </c>
      <c r="V945" s="12">
        <f>W945*1.24823238899982</f>
        <v>31205809.724995498</v>
      </c>
      <c r="W945" s="3">
        <v>25000000</v>
      </c>
      <c r="X945" s="13">
        <f>Y945*1.24823238899982</f>
        <v>92723226.697316751</v>
      </c>
      <c r="Y945" s="3">
        <v>74283625</v>
      </c>
      <c r="Z945" s="13">
        <f>AA945*144548551.06</f>
        <v>2.4808458167834096E+16</v>
      </c>
      <c r="AA945" s="3">
        <v>171627166</v>
      </c>
      <c r="AB945">
        <v>1850</v>
      </c>
    </row>
    <row r="946" spans="1:28" x14ac:dyDescent="0.2">
      <c r="A946" t="s">
        <v>31764</v>
      </c>
      <c r="B946" t="s">
        <v>31765</v>
      </c>
      <c r="C946">
        <v>2013</v>
      </c>
      <c r="D946" t="s">
        <v>20674</v>
      </c>
      <c r="E946" t="s">
        <v>44035</v>
      </c>
      <c r="F946" t="s">
        <v>44038</v>
      </c>
      <c r="G946" t="s">
        <v>44032</v>
      </c>
      <c r="H946">
        <v>125</v>
      </c>
      <c r="I946" t="s">
        <v>16813</v>
      </c>
      <c r="J946" t="s">
        <v>26</v>
      </c>
      <c r="M946" t="s">
        <v>4135</v>
      </c>
      <c r="N946" t="s">
        <v>31766</v>
      </c>
      <c r="O946" t="s">
        <v>31767</v>
      </c>
      <c r="P946" t="s">
        <v>10618</v>
      </c>
      <c r="Q946" t="s">
        <v>31768</v>
      </c>
      <c r="R946" t="s">
        <v>449</v>
      </c>
      <c r="S946" t="s">
        <v>450</v>
      </c>
      <c r="T946">
        <v>7.5</v>
      </c>
      <c r="U946">
        <v>149140</v>
      </c>
      <c r="V946" s="12">
        <f>W946*1.11098185502045</f>
        <v>38884364.925715752</v>
      </c>
      <c r="W946" s="3">
        <v>35000000</v>
      </c>
      <c r="X946" s="13">
        <f>Y946*1.11098185502045</f>
        <v>92546543.874534413</v>
      </c>
      <c r="Y946" s="3">
        <v>83301580</v>
      </c>
      <c r="Z946" s="13">
        <f>AA946*1.11098185502045</f>
        <v>130949191.51184072</v>
      </c>
      <c r="AA946" s="3">
        <v>117867984</v>
      </c>
      <c r="AB946">
        <v>355</v>
      </c>
    </row>
    <row r="947" spans="1:28" x14ac:dyDescent="0.2">
      <c r="A947" t="s">
        <v>22497</v>
      </c>
      <c r="B947" t="s">
        <v>22498</v>
      </c>
      <c r="C947">
        <v>2011</v>
      </c>
      <c r="D947" s="1">
        <v>40671</v>
      </c>
      <c r="E947" t="s">
        <v>1045</v>
      </c>
      <c r="F947" t="s">
        <v>44040</v>
      </c>
      <c r="G947" t="s">
        <v>44034</v>
      </c>
      <c r="H947">
        <v>102</v>
      </c>
      <c r="I947" t="s">
        <v>25</v>
      </c>
      <c r="J947" t="s">
        <v>26</v>
      </c>
      <c r="M947" t="s">
        <v>7058</v>
      </c>
      <c r="N947" t="s">
        <v>22499</v>
      </c>
      <c r="O947" t="s">
        <v>22500</v>
      </c>
      <c r="P947" t="s">
        <v>11581</v>
      </c>
      <c r="Q947" t="s">
        <v>22501</v>
      </c>
      <c r="R947" t="s">
        <v>22502</v>
      </c>
      <c r="S947" t="s">
        <v>22503</v>
      </c>
      <c r="T947">
        <v>5.2</v>
      </c>
      <c r="U947">
        <v>56076</v>
      </c>
      <c r="V947" s="12">
        <f>W947*1.1505830469594</f>
        <v>92046643.756751999</v>
      </c>
      <c r="W947" s="3">
        <v>80000000</v>
      </c>
      <c r="X947" s="13">
        <f>Y947*1.1505830469594</f>
        <v>92461823.595165983</v>
      </c>
      <c r="Y947" s="3">
        <v>80360843</v>
      </c>
      <c r="Z947" s="13">
        <f>AA947*1.1505830469594</f>
        <v>195429704.98468065</v>
      </c>
      <c r="AA947" s="3">
        <v>169852759</v>
      </c>
      <c r="AB947">
        <v>137</v>
      </c>
    </row>
    <row r="948" spans="1:28" x14ac:dyDescent="0.2">
      <c r="A948" t="s">
        <v>31513</v>
      </c>
      <c r="B948" t="s">
        <v>31514</v>
      </c>
      <c r="C948">
        <v>2014</v>
      </c>
      <c r="D948" s="1">
        <v>41677</v>
      </c>
      <c r="E948" t="s">
        <v>1045</v>
      </c>
      <c r="F948" t="s">
        <v>44036</v>
      </c>
      <c r="H948">
        <v>97</v>
      </c>
      <c r="I948" t="s">
        <v>25</v>
      </c>
      <c r="J948" t="s">
        <v>26</v>
      </c>
      <c r="M948" t="s">
        <v>31515</v>
      </c>
      <c r="N948" t="s">
        <v>31516</v>
      </c>
      <c r="O948" t="s">
        <v>31517</v>
      </c>
      <c r="P948" t="s">
        <v>23690</v>
      </c>
      <c r="Q948" t="s">
        <v>31518</v>
      </c>
      <c r="R948" t="s">
        <v>31519</v>
      </c>
      <c r="S948" t="s">
        <v>31520</v>
      </c>
      <c r="T948">
        <v>4.9000000000000004</v>
      </c>
      <c r="U948">
        <v>47138</v>
      </c>
      <c r="V948" s="12">
        <f>W948*1.09324733035956</f>
        <v>21864946.607191201</v>
      </c>
      <c r="W948" s="3">
        <v>20000000</v>
      </c>
      <c r="X948" s="13">
        <f>Y948*1.09324733035956</f>
        <v>92407202.881488532</v>
      </c>
      <c r="Y948" s="3">
        <v>84525432</v>
      </c>
      <c r="Z948" s="13">
        <f>AA948*1.09324733035956</f>
        <v>109735173.06768756</v>
      </c>
      <c r="AA948" s="3">
        <v>100375432</v>
      </c>
      <c r="AB948">
        <v>176</v>
      </c>
    </row>
    <row r="949" spans="1:28" x14ac:dyDescent="0.2">
      <c r="A949" t="s">
        <v>6949</v>
      </c>
      <c r="B949" t="s">
        <v>6950</v>
      </c>
      <c r="C949">
        <v>2003</v>
      </c>
      <c r="D949" t="s">
        <v>4202</v>
      </c>
      <c r="E949" t="s">
        <v>16512</v>
      </c>
      <c r="F949" t="s">
        <v>44031</v>
      </c>
      <c r="G949" t="s">
        <v>44034</v>
      </c>
      <c r="H949">
        <v>117</v>
      </c>
      <c r="I949" t="s">
        <v>6951</v>
      </c>
      <c r="J949" t="s">
        <v>26</v>
      </c>
      <c r="K949" t="s">
        <v>209</v>
      </c>
      <c r="M949" t="s">
        <v>6952</v>
      </c>
      <c r="N949" t="s">
        <v>6953</v>
      </c>
      <c r="O949" t="s">
        <v>6954</v>
      </c>
      <c r="P949" t="s">
        <v>488</v>
      </c>
      <c r="Q949" t="s">
        <v>6955</v>
      </c>
      <c r="R949" t="s">
        <v>6956</v>
      </c>
      <c r="S949" t="s">
        <v>6957</v>
      </c>
      <c r="T949">
        <v>5.6</v>
      </c>
      <c r="U949">
        <v>128291</v>
      </c>
      <c r="V949" s="12">
        <f>W949*1.40658152173913</f>
        <v>133625244.56521735</v>
      </c>
      <c r="W949" s="3">
        <v>95000000</v>
      </c>
      <c r="X949" s="13">
        <f>Y949*1.40658152173913</f>
        <v>92356418.407369539</v>
      </c>
      <c r="Y949" s="3">
        <v>65660196</v>
      </c>
      <c r="Z949" s="13">
        <f>AA949*1.40658152173913</f>
        <v>225192607.31001079</v>
      </c>
      <c r="AA949" s="3">
        <v>160099222</v>
      </c>
      <c r="AB949">
        <v>329</v>
      </c>
    </row>
    <row r="950" spans="1:28" x14ac:dyDescent="0.2">
      <c r="A950" t="s">
        <v>19310</v>
      </c>
      <c r="B950" t="s">
        <v>19311</v>
      </c>
      <c r="C950">
        <v>2008</v>
      </c>
      <c r="D950" t="s">
        <v>11657</v>
      </c>
      <c r="E950" t="s">
        <v>1045</v>
      </c>
      <c r="F950" t="s">
        <v>44036</v>
      </c>
      <c r="H950">
        <v>111</v>
      </c>
      <c r="I950" t="s">
        <v>25</v>
      </c>
      <c r="J950" t="s">
        <v>26</v>
      </c>
      <c r="M950" t="s">
        <v>14354</v>
      </c>
      <c r="N950" t="s">
        <v>19312</v>
      </c>
      <c r="O950" t="s">
        <v>19313</v>
      </c>
      <c r="P950" t="s">
        <v>19314</v>
      </c>
      <c r="Q950" t="s">
        <v>19315</v>
      </c>
      <c r="R950" t="s">
        <v>19316</v>
      </c>
      <c r="S950" t="s">
        <v>19317</v>
      </c>
      <c r="T950">
        <v>6.1</v>
      </c>
      <c r="U950">
        <v>151643</v>
      </c>
      <c r="V950" s="12">
        <f>W950*1.20207800169993</f>
        <v>36062340.050997898</v>
      </c>
      <c r="W950" s="3">
        <v>30000000</v>
      </c>
      <c r="X950" s="13">
        <f>Y950*1.20207800169993</f>
        <v>92329993.313581333</v>
      </c>
      <c r="Y950" s="3">
        <v>76808654</v>
      </c>
      <c r="Z950" s="13">
        <f>AA950*1.20207800169993</f>
        <v>195524419.29588071</v>
      </c>
      <c r="AA950" s="3">
        <v>162655351</v>
      </c>
      <c r="AB950">
        <v>173</v>
      </c>
    </row>
    <row r="951" spans="1:28" hidden="1" x14ac:dyDescent="0.2">
      <c r="A951" t="s">
        <v>11127</v>
      </c>
      <c r="B951" t="s">
        <v>11128</v>
      </c>
      <c r="C951">
        <v>2006</v>
      </c>
      <c r="D951" t="s">
        <v>11129</v>
      </c>
      <c r="E951" t="s">
        <v>1045</v>
      </c>
      <c r="F951" t="s">
        <v>44032</v>
      </c>
      <c r="H951">
        <v>167</v>
      </c>
      <c r="I951" t="s">
        <v>943</v>
      </c>
      <c r="J951" t="s">
        <v>944</v>
      </c>
      <c r="M951" t="s">
        <v>11130</v>
      </c>
      <c r="N951" t="s">
        <v>11131</v>
      </c>
      <c r="O951" t="s">
        <v>11132</v>
      </c>
      <c r="P951" t="s">
        <v>948</v>
      </c>
      <c r="Q951" t="s">
        <v>11133</v>
      </c>
      <c r="R951" t="s">
        <v>11134</v>
      </c>
      <c r="S951" t="s">
        <v>11135</v>
      </c>
      <c r="T951">
        <v>8.1999999999999993</v>
      </c>
      <c r="U951">
        <v>109037</v>
      </c>
      <c r="W951"/>
      <c r="X951"/>
      <c r="Y951">
        <v>2197694</v>
      </c>
      <c r="Z951"/>
      <c r="AA951">
        <v>8846694</v>
      </c>
      <c r="AB951">
        <v>367</v>
      </c>
    </row>
    <row r="952" spans="1:28" x14ac:dyDescent="0.2">
      <c r="A952" t="s">
        <v>29746</v>
      </c>
      <c r="B952" t="s">
        <v>29747</v>
      </c>
      <c r="C952">
        <v>2013</v>
      </c>
      <c r="D952" t="s">
        <v>29748</v>
      </c>
      <c r="E952" t="s">
        <v>44037</v>
      </c>
      <c r="F952" t="s">
        <v>44031</v>
      </c>
      <c r="G952" t="s">
        <v>44038</v>
      </c>
      <c r="H952">
        <v>96</v>
      </c>
      <c r="I952" t="s">
        <v>25</v>
      </c>
      <c r="J952" t="s">
        <v>26</v>
      </c>
      <c r="M952" t="s">
        <v>29749</v>
      </c>
      <c r="N952" t="s">
        <v>29750</v>
      </c>
      <c r="O952" t="s">
        <v>29751</v>
      </c>
      <c r="P952" t="s">
        <v>5063</v>
      </c>
      <c r="Q952" t="s">
        <v>29752</v>
      </c>
      <c r="R952" t="s">
        <v>29753</v>
      </c>
      <c r="S952" t="s">
        <v>29754</v>
      </c>
      <c r="T952">
        <v>6.4</v>
      </c>
      <c r="U952">
        <v>81691</v>
      </c>
      <c r="V952" s="12">
        <f>W952*1.11098185502045</f>
        <v>149982550.42776075</v>
      </c>
      <c r="W952" s="3">
        <v>135000000</v>
      </c>
      <c r="X952" s="13">
        <f>Y952*1.11098185502045</f>
        <v>92242743.664315358</v>
      </c>
      <c r="Y952" s="3">
        <v>83028128</v>
      </c>
      <c r="Z952" s="13">
        <f>AA952*1.11098185502045</f>
        <v>313930900.46275365</v>
      </c>
      <c r="AA952" s="3">
        <v>282570682</v>
      </c>
      <c r="AB952">
        <v>118</v>
      </c>
    </row>
    <row r="953" spans="1:28" hidden="1" x14ac:dyDescent="0.2">
      <c r="A953" t="s">
        <v>11145</v>
      </c>
      <c r="B953" t="s">
        <v>11146</v>
      </c>
      <c r="C953">
        <v>2005</v>
      </c>
      <c r="D953" t="s">
        <v>11147</v>
      </c>
      <c r="E953" t="s">
        <v>1045</v>
      </c>
      <c r="F953" t="s">
        <v>44032</v>
      </c>
      <c r="G953" t="s">
        <v>44036</v>
      </c>
      <c r="H953">
        <v>118</v>
      </c>
      <c r="I953" t="s">
        <v>697</v>
      </c>
      <c r="J953" t="s">
        <v>307</v>
      </c>
      <c r="M953" t="s">
        <v>10819</v>
      </c>
      <c r="N953" t="s">
        <v>11148</v>
      </c>
      <c r="O953" t="s">
        <v>11149</v>
      </c>
      <c r="P953" t="s">
        <v>10819</v>
      </c>
      <c r="Q953" t="s">
        <v>11150</v>
      </c>
      <c r="R953" t="s">
        <v>11151</v>
      </c>
      <c r="S953" t="s">
        <v>11152</v>
      </c>
      <c r="T953">
        <v>7.2</v>
      </c>
      <c r="U953">
        <v>10157</v>
      </c>
      <c r="W953" t="s">
        <v>11153</v>
      </c>
      <c r="X953"/>
      <c r="Y953"/>
      <c r="Z953"/>
      <c r="AA953">
        <v>14000000</v>
      </c>
      <c r="AB953">
        <v>22</v>
      </c>
    </row>
    <row r="954" spans="1:28" hidden="1" x14ac:dyDescent="0.2">
      <c r="A954" t="s">
        <v>11154</v>
      </c>
      <c r="B954" t="s">
        <v>11155</v>
      </c>
      <c r="C954">
        <v>2004</v>
      </c>
      <c r="D954" t="s">
        <v>8038</v>
      </c>
      <c r="E954" t="s">
        <v>16512</v>
      </c>
      <c r="F954" t="s">
        <v>44033</v>
      </c>
      <c r="H954">
        <v>142</v>
      </c>
      <c r="I954" t="s">
        <v>2213</v>
      </c>
      <c r="J954" t="s">
        <v>934</v>
      </c>
      <c r="M954" t="s">
        <v>11156</v>
      </c>
      <c r="N954" t="s">
        <v>11157</v>
      </c>
      <c r="O954" t="s">
        <v>11158</v>
      </c>
      <c r="P954" t="s">
        <v>11159</v>
      </c>
      <c r="Q954" t="s">
        <v>11160</v>
      </c>
      <c r="R954" t="s">
        <v>11161</v>
      </c>
      <c r="S954" t="s">
        <v>11162</v>
      </c>
      <c r="T954">
        <v>6.1</v>
      </c>
      <c r="U954">
        <v>13033</v>
      </c>
      <c r="W954">
        <v>6000000</v>
      </c>
      <c r="X954"/>
      <c r="Y954"/>
      <c r="Z954"/>
      <c r="AA954">
        <v>12636656</v>
      </c>
      <c r="AB954">
        <v>160</v>
      </c>
    </row>
    <row r="955" spans="1:28" x14ac:dyDescent="0.2">
      <c r="A955" t="s">
        <v>6584</v>
      </c>
      <c r="B955" t="s">
        <v>6585</v>
      </c>
      <c r="C955">
        <v>2004</v>
      </c>
      <c r="D955" s="1">
        <v>38234</v>
      </c>
      <c r="E955" t="s">
        <v>16512</v>
      </c>
      <c r="F955" t="s">
        <v>44031</v>
      </c>
      <c r="G955" t="s">
        <v>44051</v>
      </c>
      <c r="H955">
        <v>136</v>
      </c>
      <c r="I955" t="s">
        <v>6586</v>
      </c>
      <c r="J955" t="s">
        <v>26</v>
      </c>
      <c r="K955" t="s">
        <v>361</v>
      </c>
      <c r="L955" t="s">
        <v>1285</v>
      </c>
      <c r="M955" t="s">
        <v>746</v>
      </c>
      <c r="N955" t="s">
        <v>6587</v>
      </c>
      <c r="O955" t="s">
        <v>6588</v>
      </c>
      <c r="P955" t="s">
        <v>6589</v>
      </c>
      <c r="Q955" t="s">
        <v>6590</v>
      </c>
      <c r="R955" t="s">
        <v>6591</v>
      </c>
      <c r="S955" t="s">
        <v>6592</v>
      </c>
      <c r="T955">
        <v>6.7</v>
      </c>
      <c r="U955">
        <v>76379</v>
      </c>
      <c r="V955" s="12">
        <f>W955*1.37009528851244</f>
        <v>137009528.851244</v>
      </c>
      <c r="W955" s="3">
        <v>100000000</v>
      </c>
      <c r="X955" s="13">
        <f>Y955*1.37009528851244</f>
        <v>92212139.745632574</v>
      </c>
      <c r="Y955" s="3">
        <v>67303450</v>
      </c>
      <c r="Z955" s="13">
        <f>AA955*1.37009528851244</f>
        <v>148025947.17015347</v>
      </c>
      <c r="AA955" s="3">
        <v>108040622</v>
      </c>
      <c r="AB955">
        <v>354</v>
      </c>
    </row>
    <row r="956" spans="1:28" x14ac:dyDescent="0.2">
      <c r="A956" t="s">
        <v>665</v>
      </c>
      <c r="B956" t="s">
        <v>666</v>
      </c>
      <c r="C956">
        <v>2000</v>
      </c>
      <c r="D956" s="1">
        <v>36810</v>
      </c>
      <c r="E956" t="s">
        <v>176</v>
      </c>
      <c r="F956" t="s">
        <v>44042</v>
      </c>
      <c r="G956" t="s">
        <v>44055</v>
      </c>
      <c r="H956">
        <v>128</v>
      </c>
      <c r="I956" t="s">
        <v>667</v>
      </c>
      <c r="J956" t="s">
        <v>26</v>
      </c>
      <c r="K956" t="s">
        <v>361</v>
      </c>
      <c r="M956" t="s">
        <v>668</v>
      </c>
      <c r="N956" t="s">
        <v>669</v>
      </c>
      <c r="O956" t="s">
        <v>670</v>
      </c>
      <c r="P956" t="s">
        <v>201</v>
      </c>
      <c r="Q956" t="s">
        <v>671</v>
      </c>
      <c r="R956" t="s">
        <v>672</v>
      </c>
      <c r="S956" t="s">
        <v>673</v>
      </c>
      <c r="T956">
        <v>6.4</v>
      </c>
      <c r="U956">
        <v>43780</v>
      </c>
      <c r="V956" s="12">
        <f>W956*1.5029674796748</f>
        <v>90178048.780487999</v>
      </c>
      <c r="W956" s="3">
        <v>60000000</v>
      </c>
      <c r="X956" s="13">
        <f>Y956*1.5029674796748</f>
        <v>92184856.048374191</v>
      </c>
      <c r="Y956" s="3">
        <v>61335230</v>
      </c>
      <c r="Z956" s="13">
        <f>AA956*1.5029674796748</f>
        <v>107811318.65117911</v>
      </c>
      <c r="AA956" s="3">
        <v>71732303</v>
      </c>
      <c r="AB956">
        <v>282</v>
      </c>
    </row>
    <row r="957" spans="1:28" x14ac:dyDescent="0.2">
      <c r="A957" t="s">
        <v>1962</v>
      </c>
      <c r="B957" t="s">
        <v>1963</v>
      </c>
      <c r="C957">
        <v>2000</v>
      </c>
      <c r="D957" t="s">
        <v>974</v>
      </c>
      <c r="E957" t="s">
        <v>3496</v>
      </c>
      <c r="F957" t="s">
        <v>44033</v>
      </c>
      <c r="G957" t="s">
        <v>44042</v>
      </c>
      <c r="H957">
        <v>107</v>
      </c>
      <c r="I957" t="s">
        <v>97</v>
      </c>
      <c r="J957" t="s">
        <v>26</v>
      </c>
      <c r="M957" t="s">
        <v>1964</v>
      </c>
      <c r="N957" t="s">
        <v>1965</v>
      </c>
      <c r="O957" t="s">
        <v>1966</v>
      </c>
      <c r="P957" t="s">
        <v>1958</v>
      </c>
      <c r="Q957" t="s">
        <v>1967</v>
      </c>
      <c r="R957" t="s">
        <v>1968</v>
      </c>
      <c r="S957" t="s">
        <v>1969</v>
      </c>
      <c r="T957">
        <v>6.3</v>
      </c>
      <c r="U957">
        <v>93899</v>
      </c>
      <c r="V957" s="12">
        <f>W957*1.5029674796748</f>
        <v>49597926.829268403</v>
      </c>
      <c r="W957" s="3">
        <v>33000000</v>
      </c>
      <c r="X957" s="13">
        <f>Y957*1.5029674796748</f>
        <v>92183096.073455483</v>
      </c>
      <c r="Y957" s="3">
        <v>61334059</v>
      </c>
      <c r="Z957" s="13">
        <f>AA957*1.5029674796748</f>
        <v>156542844.84711418</v>
      </c>
      <c r="AA957" s="3">
        <v>104155843</v>
      </c>
      <c r="AB957">
        <v>707</v>
      </c>
    </row>
    <row r="958" spans="1:28" x14ac:dyDescent="0.2">
      <c r="A958" t="s">
        <v>36299</v>
      </c>
      <c r="B958" t="s">
        <v>36300</v>
      </c>
      <c r="C958">
        <v>2014</v>
      </c>
      <c r="D958" s="1">
        <v>41680</v>
      </c>
      <c r="E958" t="s">
        <v>3496</v>
      </c>
      <c r="F958" t="s">
        <v>44045</v>
      </c>
      <c r="G958" t="s">
        <v>44042</v>
      </c>
      <c r="H958">
        <v>99</v>
      </c>
      <c r="I958" t="s">
        <v>25</v>
      </c>
      <c r="J958" t="s">
        <v>26</v>
      </c>
      <c r="M958" t="s">
        <v>14011</v>
      </c>
      <c r="N958" t="s">
        <v>36301</v>
      </c>
      <c r="O958" t="s">
        <v>36302</v>
      </c>
      <c r="P958" t="s">
        <v>36303</v>
      </c>
      <c r="Q958" t="s">
        <v>36304</v>
      </c>
      <c r="R958" t="s">
        <v>36305</v>
      </c>
      <c r="S958" t="s">
        <v>36306</v>
      </c>
      <c r="T958">
        <v>5.4</v>
      </c>
      <c r="U958">
        <v>137122</v>
      </c>
      <c r="V958" s="12">
        <f>W958*1.09324733035956</f>
        <v>7106107.6473371405</v>
      </c>
      <c r="W958" s="3">
        <v>6500000</v>
      </c>
      <c r="X958" s="13">
        <f>Y958*1.09324733035956</f>
        <v>92132121.081470788</v>
      </c>
      <c r="Y958" s="3">
        <v>84273813</v>
      </c>
      <c r="Z958" s="13">
        <f>AA958*1.09324733035956</f>
        <v>281016669.16341919</v>
      </c>
      <c r="AA958" s="3">
        <v>257047661</v>
      </c>
      <c r="AB958">
        <v>412</v>
      </c>
    </row>
    <row r="959" spans="1:28" x14ac:dyDescent="0.2">
      <c r="A959" t="s">
        <v>13439</v>
      </c>
      <c r="B959" t="s">
        <v>13440</v>
      </c>
      <c r="C959">
        <v>2006</v>
      </c>
      <c r="D959" s="1">
        <v>38754</v>
      </c>
      <c r="E959" t="s">
        <v>44043</v>
      </c>
      <c r="F959" t="s">
        <v>44038</v>
      </c>
      <c r="G959" t="s">
        <v>44040</v>
      </c>
      <c r="H959">
        <v>99</v>
      </c>
      <c r="I959" t="s">
        <v>166</v>
      </c>
      <c r="J959" t="s">
        <v>26</v>
      </c>
      <c r="M959" t="s">
        <v>198</v>
      </c>
      <c r="N959" t="s">
        <v>6579</v>
      </c>
      <c r="O959" t="s">
        <v>13441</v>
      </c>
      <c r="P959" t="s">
        <v>4120</v>
      </c>
      <c r="Q959" t="s">
        <v>13442</v>
      </c>
      <c r="R959" t="s">
        <v>13443</v>
      </c>
      <c r="S959" t="s">
        <v>13444</v>
      </c>
      <c r="T959">
        <v>5.5</v>
      </c>
      <c r="U959">
        <v>55594</v>
      </c>
      <c r="V959" s="12">
        <f>W959*1.28378472222222</f>
        <v>64189236.111111</v>
      </c>
      <c r="W959" s="3">
        <v>50000000</v>
      </c>
      <c r="X959" s="13">
        <f>Y959*1.28378472222222</f>
        <v>92080775.080729008</v>
      </c>
      <c r="Y959" s="3">
        <v>71726025</v>
      </c>
      <c r="Z959" s="13">
        <f>AA959*1.28378472222222</f>
        <v>112367331.26142342</v>
      </c>
      <c r="AA959" s="3">
        <v>87528173</v>
      </c>
      <c r="AB959">
        <v>274</v>
      </c>
    </row>
    <row r="960" spans="1:28" x14ac:dyDescent="0.2">
      <c r="A960" t="s">
        <v>8210</v>
      </c>
      <c r="B960" t="s">
        <v>8211</v>
      </c>
      <c r="C960">
        <v>2004</v>
      </c>
      <c r="D960" t="s">
        <v>8212</v>
      </c>
      <c r="E960" t="s">
        <v>176</v>
      </c>
      <c r="F960" t="s">
        <v>44045</v>
      </c>
      <c r="G960" t="s">
        <v>44033</v>
      </c>
      <c r="H960">
        <v>91</v>
      </c>
      <c r="I960" t="s">
        <v>25</v>
      </c>
      <c r="J960" t="s">
        <v>26</v>
      </c>
      <c r="M960" t="s">
        <v>8213</v>
      </c>
      <c r="N960" t="s">
        <v>2439</v>
      </c>
      <c r="O960" t="s">
        <v>8214</v>
      </c>
      <c r="P960" t="s">
        <v>5705</v>
      </c>
      <c r="Q960" t="s">
        <v>8215</v>
      </c>
      <c r="R960" t="s">
        <v>8216</v>
      </c>
      <c r="S960" t="s">
        <v>8217</v>
      </c>
      <c r="T960">
        <v>5.8</v>
      </c>
      <c r="U960">
        <v>63333</v>
      </c>
      <c r="V960" s="12">
        <f>W960*1.37009528851244</f>
        <v>57544002.117522478</v>
      </c>
      <c r="W960" s="3">
        <v>42000000</v>
      </c>
      <c r="X960" s="13">
        <f>Y960*1.37009528851244</f>
        <v>91979304.382207483</v>
      </c>
      <c r="Y960" s="3">
        <v>67133509</v>
      </c>
      <c r="Z960" s="13">
        <f>AA960*1.37009528851244</f>
        <v>161113383.71593961</v>
      </c>
      <c r="AA960" s="3">
        <v>117592831</v>
      </c>
      <c r="AB960">
        <v>457</v>
      </c>
    </row>
    <row r="961" spans="1:28" x14ac:dyDescent="0.2">
      <c r="A961" t="s">
        <v>26495</v>
      </c>
      <c r="B961" t="s">
        <v>26496</v>
      </c>
      <c r="C961">
        <v>2011</v>
      </c>
      <c r="D961" t="s">
        <v>17163</v>
      </c>
      <c r="E961" t="s">
        <v>16512</v>
      </c>
      <c r="F961" t="s">
        <v>44031</v>
      </c>
      <c r="G961" t="s">
        <v>44032</v>
      </c>
      <c r="H961">
        <v>146</v>
      </c>
      <c r="I961" t="s">
        <v>11340</v>
      </c>
      <c r="J961" t="s">
        <v>26</v>
      </c>
      <c r="K961" t="s">
        <v>307</v>
      </c>
      <c r="M961" t="s">
        <v>1159</v>
      </c>
      <c r="N961" t="s">
        <v>26497</v>
      </c>
      <c r="O961" t="s">
        <v>26498</v>
      </c>
      <c r="P961" t="s">
        <v>26499</v>
      </c>
      <c r="Q961" t="s">
        <v>26500</v>
      </c>
      <c r="R961" t="s">
        <v>26501</v>
      </c>
      <c r="S961" t="s">
        <v>26502</v>
      </c>
      <c r="T961">
        <v>7.2</v>
      </c>
      <c r="U961">
        <v>144320</v>
      </c>
      <c r="V961" s="12">
        <f>W961*1.1505830469594</f>
        <v>75938481.099320397</v>
      </c>
      <c r="W961" s="3">
        <v>66000000</v>
      </c>
      <c r="X961" s="13">
        <f>Y961*1.1505830469594</f>
        <v>91914187.485802993</v>
      </c>
      <c r="Y961" s="3">
        <v>79884879</v>
      </c>
      <c r="Z961" s="13">
        <f>AA961*1.1505830469594</f>
        <v>204326151.17373636</v>
      </c>
      <c r="AA961" s="3">
        <v>177584879</v>
      </c>
      <c r="AB961">
        <v>546</v>
      </c>
    </row>
    <row r="962" spans="1:28" x14ac:dyDescent="0.2">
      <c r="A962" t="s">
        <v>32068</v>
      </c>
      <c r="B962" t="s">
        <v>32069</v>
      </c>
      <c r="C962">
        <v>2014</v>
      </c>
      <c r="D962" t="s">
        <v>9981</v>
      </c>
      <c r="E962" t="s">
        <v>1045</v>
      </c>
      <c r="F962" t="s">
        <v>44036</v>
      </c>
      <c r="H962">
        <v>109</v>
      </c>
      <c r="I962" t="s">
        <v>25</v>
      </c>
      <c r="J962" t="s">
        <v>26</v>
      </c>
      <c r="M962" t="s">
        <v>3487</v>
      </c>
      <c r="N962" t="s">
        <v>32070</v>
      </c>
      <c r="O962" t="s">
        <v>32071</v>
      </c>
      <c r="P962" t="s">
        <v>622</v>
      </c>
      <c r="Q962" t="s">
        <v>32072</v>
      </c>
      <c r="R962" t="s">
        <v>32073</v>
      </c>
      <c r="S962" t="s">
        <v>32074</v>
      </c>
      <c r="T962">
        <v>6</v>
      </c>
      <c r="U962">
        <v>129001</v>
      </c>
      <c r="V962" s="12">
        <f>W962*1.09324733035956</f>
        <v>43729893.214382403</v>
      </c>
      <c r="W962" s="3">
        <v>40000000</v>
      </c>
      <c r="X962" s="13">
        <f>Y962*1.09324733035956</f>
        <v>91735687.734535798</v>
      </c>
      <c r="Y962" s="3">
        <v>83911193</v>
      </c>
      <c r="Z962" s="13">
        <f>AA962*1.09324733035956</f>
        <v>215053115.28097188</v>
      </c>
      <c r="AA962" s="3">
        <v>196710396</v>
      </c>
      <c r="AB962">
        <v>230</v>
      </c>
    </row>
    <row r="963" spans="1:28" x14ac:dyDescent="0.2">
      <c r="A963" t="s">
        <v>30011</v>
      </c>
      <c r="B963" t="s">
        <v>30012</v>
      </c>
      <c r="C963">
        <v>2014</v>
      </c>
      <c r="D963" t="s">
        <v>24318</v>
      </c>
      <c r="E963" t="s">
        <v>44037</v>
      </c>
      <c r="F963" t="s">
        <v>44031</v>
      </c>
      <c r="G963" t="s">
        <v>44038</v>
      </c>
      <c r="H963">
        <v>92</v>
      </c>
      <c r="I963" t="s">
        <v>25</v>
      </c>
      <c r="J963" t="s">
        <v>26</v>
      </c>
      <c r="K963" t="s">
        <v>64</v>
      </c>
      <c r="L963" t="s">
        <v>209</v>
      </c>
      <c r="M963" t="s">
        <v>30013</v>
      </c>
      <c r="N963" t="s">
        <v>30014</v>
      </c>
      <c r="O963" t="s">
        <v>30015</v>
      </c>
      <c r="P963" t="s">
        <v>19435</v>
      </c>
      <c r="Q963" t="s">
        <v>30016</v>
      </c>
      <c r="R963" t="s">
        <v>30017</v>
      </c>
      <c r="S963" t="s">
        <v>30018</v>
      </c>
      <c r="T963">
        <v>6.7</v>
      </c>
      <c r="U963">
        <v>77379</v>
      </c>
      <c r="V963" s="12">
        <f>W963*1.09324733035956</f>
        <v>144308647.60746193</v>
      </c>
      <c r="W963" s="3">
        <v>132000000</v>
      </c>
      <c r="X963" s="13">
        <f>Y963*1.09324733035956</f>
        <v>91669784.59896706</v>
      </c>
      <c r="Y963" s="3">
        <v>83850911</v>
      </c>
      <c r="Z963" s="13">
        <f>AA963*1.09324733035956</f>
        <v>408344955.50584322</v>
      </c>
      <c r="AA963" s="3">
        <v>373515621</v>
      </c>
      <c r="AB963">
        <v>146</v>
      </c>
    </row>
    <row r="964" spans="1:28" x14ac:dyDescent="0.2">
      <c r="A964" t="s">
        <v>12520</v>
      </c>
      <c r="B964" t="s">
        <v>12521</v>
      </c>
      <c r="C964">
        <v>2010</v>
      </c>
      <c r="D964" t="s">
        <v>12522</v>
      </c>
      <c r="E964" t="s">
        <v>16512</v>
      </c>
      <c r="F964" t="s">
        <v>44031</v>
      </c>
      <c r="G964" t="s">
        <v>44042</v>
      </c>
      <c r="H964">
        <v>117</v>
      </c>
      <c r="I964" t="s">
        <v>229</v>
      </c>
      <c r="J964" t="s">
        <v>26</v>
      </c>
      <c r="K964" t="s">
        <v>308</v>
      </c>
      <c r="L964" t="s">
        <v>27</v>
      </c>
      <c r="M964" t="s">
        <v>4470</v>
      </c>
      <c r="N964" t="s">
        <v>12523</v>
      </c>
      <c r="O964" t="s">
        <v>12524</v>
      </c>
      <c r="P964" t="s">
        <v>8535</v>
      </c>
      <c r="Q964" t="s">
        <v>12525</v>
      </c>
      <c r="R964" t="s">
        <v>12526</v>
      </c>
      <c r="S964" t="s">
        <v>12527</v>
      </c>
      <c r="T964">
        <v>6.7</v>
      </c>
      <c r="U964">
        <v>243142</v>
      </c>
      <c r="V964" s="12">
        <f>W964*1.18690152988223</f>
        <v>130559168.28704531</v>
      </c>
      <c r="W964" s="3">
        <v>110000000</v>
      </c>
      <c r="X964" s="13">
        <f>Y964*1.18690152988223</f>
        <v>91655027.443817034</v>
      </c>
      <c r="Y964" s="3">
        <v>77222099</v>
      </c>
      <c r="Z964" s="13">
        <f>AA964*1.18690152988223</f>
        <v>210364998.12688449</v>
      </c>
      <c r="AA964" s="3">
        <v>177238796</v>
      </c>
      <c r="AB964">
        <v>395</v>
      </c>
    </row>
    <row r="965" spans="1:28" x14ac:dyDescent="0.2">
      <c r="A965" t="s">
        <v>1218</v>
      </c>
      <c r="B965" t="s">
        <v>1219</v>
      </c>
      <c r="C965">
        <v>2000</v>
      </c>
      <c r="D965" s="1">
        <v>36651</v>
      </c>
      <c r="E965" t="s">
        <v>44043</v>
      </c>
      <c r="F965" t="s">
        <v>44033</v>
      </c>
      <c r="G965" t="s">
        <v>44042</v>
      </c>
      <c r="H965">
        <v>114</v>
      </c>
      <c r="I965" t="s">
        <v>1220</v>
      </c>
      <c r="J965" t="s">
        <v>26</v>
      </c>
      <c r="M965" t="s">
        <v>1221</v>
      </c>
      <c r="N965" t="s">
        <v>1222</v>
      </c>
      <c r="O965" t="s">
        <v>1223</v>
      </c>
      <c r="P965" t="s">
        <v>641</v>
      </c>
      <c r="Q965" t="s">
        <v>1224</v>
      </c>
      <c r="R965" t="s">
        <v>1225</v>
      </c>
      <c r="S965" t="s">
        <v>1226</v>
      </c>
      <c r="T965">
        <v>5.7</v>
      </c>
      <c r="U965">
        <v>69565</v>
      </c>
      <c r="V965" s="12">
        <f>W965*1.5029674796748</f>
        <v>150296747.96748</v>
      </c>
      <c r="W965" s="3">
        <v>100000000</v>
      </c>
      <c r="X965" s="13">
        <f>Y965*1.5029674796748</f>
        <v>91505780.77280508</v>
      </c>
      <c r="Y965" s="3">
        <v>60883407</v>
      </c>
      <c r="Z965" s="13">
        <f>AA965*1.5029674796748</f>
        <v>166804451.50451255</v>
      </c>
      <c r="AA965" s="3">
        <v>110983407</v>
      </c>
      <c r="AB965">
        <v>983</v>
      </c>
    </row>
    <row r="966" spans="1:28" x14ac:dyDescent="0.2">
      <c r="A966" t="s">
        <v>1675</v>
      </c>
      <c r="B966" t="s">
        <v>1676</v>
      </c>
      <c r="C966">
        <v>2000</v>
      </c>
      <c r="D966" t="s">
        <v>443</v>
      </c>
      <c r="E966" t="s">
        <v>1045</v>
      </c>
      <c r="F966" t="s">
        <v>44032</v>
      </c>
      <c r="G966" t="s">
        <v>44057</v>
      </c>
      <c r="H966">
        <v>100</v>
      </c>
      <c r="I966" t="s">
        <v>25</v>
      </c>
      <c r="J966" t="s">
        <v>26</v>
      </c>
      <c r="M966" t="s">
        <v>1677</v>
      </c>
      <c r="N966" t="s">
        <v>1678</v>
      </c>
      <c r="O966" t="s">
        <v>1679</v>
      </c>
      <c r="P966" t="s">
        <v>1680</v>
      </c>
      <c r="Q966" t="s">
        <v>1681</v>
      </c>
      <c r="R966" t="s">
        <v>1682</v>
      </c>
      <c r="S966" t="s">
        <v>1683</v>
      </c>
      <c r="T966">
        <v>5.7</v>
      </c>
      <c r="U966">
        <v>105212</v>
      </c>
      <c r="V966" s="12">
        <f>W966*1.5029674796748</f>
        <v>67633536.585365996</v>
      </c>
      <c r="W966" s="3">
        <v>45000000</v>
      </c>
      <c r="X966" s="13">
        <f>Y966*1.5029674796748</f>
        <v>91359785.517764434</v>
      </c>
      <c r="Y966" s="3">
        <v>60786269</v>
      </c>
      <c r="Z966" s="13">
        <f>AA966*1.5029674796748</f>
        <v>171212755.82121989</v>
      </c>
      <c r="AA966" s="3">
        <v>113916474</v>
      </c>
      <c r="AB966">
        <v>389</v>
      </c>
    </row>
    <row r="967" spans="1:28" hidden="1" x14ac:dyDescent="0.2">
      <c r="A967" t="s">
        <v>11256</v>
      </c>
      <c r="B967" t="s">
        <v>11257</v>
      </c>
      <c r="C967">
        <v>2004</v>
      </c>
      <c r="D967" t="s">
        <v>11258</v>
      </c>
      <c r="E967" t="s">
        <v>176</v>
      </c>
      <c r="H967">
        <v>141</v>
      </c>
      <c r="I967" t="s">
        <v>2213</v>
      </c>
      <c r="J967" t="s">
        <v>934</v>
      </c>
      <c r="M967" t="s">
        <v>11259</v>
      </c>
      <c r="N967" t="s">
        <v>11259</v>
      </c>
      <c r="O967" t="s">
        <v>11260</v>
      </c>
      <c r="P967" t="s">
        <v>11261</v>
      </c>
      <c r="Q967" t="s">
        <v>11262</v>
      </c>
      <c r="R967" t="s">
        <v>11263</v>
      </c>
      <c r="S967" t="s">
        <v>11264</v>
      </c>
      <c r="T967">
        <v>8.1</v>
      </c>
      <c r="U967">
        <v>24108</v>
      </c>
      <c r="W967"/>
      <c r="X967"/>
      <c r="Y967">
        <v>684118</v>
      </c>
      <c r="Z967"/>
      <c r="AA967">
        <v>2288093</v>
      </c>
      <c r="AB967">
        <v>112</v>
      </c>
    </row>
    <row r="968" spans="1:28" hidden="1" x14ac:dyDescent="0.2">
      <c r="A968" t="s">
        <v>11265</v>
      </c>
      <c r="B968" t="s">
        <v>11266</v>
      </c>
      <c r="C968">
        <v>2004</v>
      </c>
      <c r="D968" t="s">
        <v>11267</v>
      </c>
      <c r="E968" t="s">
        <v>176</v>
      </c>
      <c r="F968" t="s">
        <v>44036</v>
      </c>
      <c r="H968">
        <v>127</v>
      </c>
      <c r="I968" t="s">
        <v>11268</v>
      </c>
      <c r="J968" t="s">
        <v>307</v>
      </c>
      <c r="K968" t="s">
        <v>26</v>
      </c>
      <c r="M968" t="s">
        <v>11269</v>
      </c>
      <c r="N968" t="s">
        <v>11270</v>
      </c>
      <c r="O968" t="s">
        <v>11271</v>
      </c>
      <c r="P968" t="s">
        <v>5882</v>
      </c>
      <c r="Q968" t="s">
        <v>11272</v>
      </c>
      <c r="R968" t="s">
        <v>11273</v>
      </c>
      <c r="S968" t="s">
        <v>11274</v>
      </c>
      <c r="T968">
        <v>7.5</v>
      </c>
      <c r="U968">
        <v>30390</v>
      </c>
      <c r="W968"/>
      <c r="X968"/>
      <c r="Y968">
        <v>175493</v>
      </c>
      <c r="Z968"/>
      <c r="AA968">
        <v>8152859</v>
      </c>
      <c r="AB968">
        <v>99</v>
      </c>
    </row>
    <row r="969" spans="1:28" x14ac:dyDescent="0.2">
      <c r="A969" t="s">
        <v>11453</v>
      </c>
      <c r="B969" t="s">
        <v>11454</v>
      </c>
      <c r="C969">
        <v>2008</v>
      </c>
      <c r="D969" t="s">
        <v>11455</v>
      </c>
      <c r="E969" t="s">
        <v>16512</v>
      </c>
      <c r="F969" t="s">
        <v>44031</v>
      </c>
      <c r="G969" t="s">
        <v>44034</v>
      </c>
      <c r="H969">
        <v>120</v>
      </c>
      <c r="I969" t="s">
        <v>11456</v>
      </c>
      <c r="J969" t="s">
        <v>26</v>
      </c>
      <c r="K969" t="s">
        <v>454</v>
      </c>
      <c r="M969" t="s">
        <v>884</v>
      </c>
      <c r="N969" t="s">
        <v>885</v>
      </c>
      <c r="O969" t="s">
        <v>11457</v>
      </c>
      <c r="P969" t="s">
        <v>887</v>
      </c>
      <c r="Q969" t="s">
        <v>11458</v>
      </c>
      <c r="R969" t="s">
        <v>11459</v>
      </c>
      <c r="S969" t="s">
        <v>11460</v>
      </c>
      <c r="T969">
        <v>7</v>
      </c>
      <c r="U969">
        <v>252599</v>
      </c>
      <c r="V969" s="12">
        <f>W969*1.20207800169993</f>
        <v>102176630.14449404</v>
      </c>
      <c r="W969" s="3">
        <v>85000000</v>
      </c>
      <c r="X969" s="13">
        <f>Y969*1.20207800169993</f>
        <v>91341703.68240574</v>
      </c>
      <c r="Y969" s="3">
        <v>75986503</v>
      </c>
      <c r="Z969" s="13">
        <f>AA969*1.20207800169993</f>
        <v>202332859.27308491</v>
      </c>
      <c r="AA969" s="3">
        <v>168319243</v>
      </c>
      <c r="AB969">
        <v>377</v>
      </c>
    </row>
    <row r="970" spans="1:28" x14ac:dyDescent="0.2">
      <c r="A970" t="s">
        <v>9234</v>
      </c>
      <c r="B970" t="s">
        <v>9235</v>
      </c>
      <c r="C970">
        <v>2005</v>
      </c>
      <c r="D970" t="s">
        <v>8146</v>
      </c>
      <c r="E970" t="s">
        <v>1045</v>
      </c>
      <c r="F970" t="s">
        <v>44036</v>
      </c>
      <c r="H970">
        <v>105</v>
      </c>
      <c r="I970" t="s">
        <v>25</v>
      </c>
      <c r="J970" t="s">
        <v>26</v>
      </c>
      <c r="M970" t="s">
        <v>7444</v>
      </c>
      <c r="N970" t="s">
        <v>9236</v>
      </c>
      <c r="O970" t="s">
        <v>9237</v>
      </c>
      <c r="P970" t="s">
        <v>7708</v>
      </c>
      <c r="Q970" t="s">
        <v>9238</v>
      </c>
      <c r="R970" t="s">
        <v>9239</v>
      </c>
      <c r="S970" t="s">
        <v>9240</v>
      </c>
      <c r="T970">
        <v>5.9</v>
      </c>
      <c r="U970">
        <v>39782</v>
      </c>
      <c r="V970" s="12">
        <f>W970*1.32519713261649</f>
        <v>46381899.641577147</v>
      </c>
      <c r="W970" s="3">
        <v>35000000</v>
      </c>
      <c r="X970" s="13">
        <f>Y970*1.32519713261649</f>
        <v>91327137.169319168</v>
      </c>
      <c r="Y970" s="3">
        <v>68915888</v>
      </c>
      <c r="Z970" s="13">
        <f>AA970*1.32519713261649</f>
        <v>136656271.05440885</v>
      </c>
      <c r="AA970" s="3">
        <v>103121466</v>
      </c>
      <c r="AB970">
        <v>163</v>
      </c>
    </row>
    <row r="971" spans="1:28" x14ac:dyDescent="0.2">
      <c r="A971" t="s">
        <v>21440</v>
      </c>
      <c r="B971" t="s">
        <v>21441</v>
      </c>
      <c r="C971">
        <v>2009</v>
      </c>
      <c r="D971" s="1">
        <v>39854</v>
      </c>
      <c r="E971" t="s">
        <v>44043</v>
      </c>
      <c r="F971" t="s">
        <v>44038</v>
      </c>
      <c r="G971" t="s">
        <v>44034</v>
      </c>
      <c r="H971">
        <v>88</v>
      </c>
      <c r="I971" t="s">
        <v>25</v>
      </c>
      <c r="J971" t="s">
        <v>26</v>
      </c>
      <c r="M971" t="s">
        <v>21442</v>
      </c>
      <c r="N971" t="s">
        <v>21443</v>
      </c>
      <c r="O971" t="s">
        <v>21444</v>
      </c>
      <c r="P971" t="s">
        <v>20683</v>
      </c>
      <c r="Q971" t="s">
        <v>21445</v>
      </c>
      <c r="R971" t="s">
        <v>21446</v>
      </c>
      <c r="S971" t="s">
        <v>21447</v>
      </c>
      <c r="T971">
        <v>7.6</v>
      </c>
      <c r="U971">
        <v>510818</v>
      </c>
      <c r="V971" s="12">
        <f>W971*1.20636999678377</f>
        <v>28470331.924096972</v>
      </c>
      <c r="W971" s="3">
        <v>23600000</v>
      </c>
      <c r="X971" s="13">
        <f>Y971*1.20636999678377</f>
        <v>91189853.078704253</v>
      </c>
      <c r="Y971" s="3">
        <v>75590286</v>
      </c>
      <c r="Z971" s="13">
        <f>AA971*1.20636999678377</f>
        <v>123522733.22028352</v>
      </c>
      <c r="AA971" s="3">
        <v>102392080</v>
      </c>
      <c r="AB971">
        <v>720</v>
      </c>
    </row>
    <row r="972" spans="1:28" hidden="1" x14ac:dyDescent="0.2">
      <c r="A972" t="s">
        <v>11298</v>
      </c>
      <c r="B972" t="s">
        <v>11299</v>
      </c>
      <c r="C972">
        <v>2005</v>
      </c>
      <c r="D972" s="1">
        <v>38935</v>
      </c>
      <c r="E972" t="s">
        <v>44043</v>
      </c>
      <c r="F972" t="s">
        <v>44038</v>
      </c>
      <c r="G972" t="s">
        <v>44036</v>
      </c>
      <c r="H972">
        <v>87</v>
      </c>
      <c r="I972" t="s">
        <v>25</v>
      </c>
      <c r="J972" t="s">
        <v>26</v>
      </c>
      <c r="M972" t="s">
        <v>11300</v>
      </c>
      <c r="N972" t="s">
        <v>11301</v>
      </c>
      <c r="O972" t="s">
        <v>11302</v>
      </c>
      <c r="P972" t="s">
        <v>11303</v>
      </c>
      <c r="Q972" t="s">
        <v>11304</v>
      </c>
      <c r="R972" t="s">
        <v>11305</v>
      </c>
      <c r="S972" t="s">
        <v>11306</v>
      </c>
      <c r="T972">
        <v>4.8</v>
      </c>
      <c r="U972">
        <v>13927</v>
      </c>
      <c r="W972"/>
      <c r="X972"/>
      <c r="Y972"/>
      <c r="Z972"/>
      <c r="AA972">
        <v>3505963</v>
      </c>
      <c r="AB972">
        <v>28</v>
      </c>
    </row>
    <row r="973" spans="1:28" x14ac:dyDescent="0.2">
      <c r="A973" t="s">
        <v>22443</v>
      </c>
      <c r="B973" t="s">
        <v>22444</v>
      </c>
      <c r="C973">
        <v>2011</v>
      </c>
      <c r="D973" t="s">
        <v>15215</v>
      </c>
      <c r="E973" t="s">
        <v>44058</v>
      </c>
      <c r="F973" t="s">
        <v>44042</v>
      </c>
      <c r="H973">
        <v>105</v>
      </c>
      <c r="I973" t="s">
        <v>25</v>
      </c>
      <c r="J973" t="s">
        <v>26</v>
      </c>
      <c r="K973" t="s">
        <v>75</v>
      </c>
      <c r="L973" t="s">
        <v>64</v>
      </c>
      <c r="M973" t="s">
        <v>13155</v>
      </c>
      <c r="N973" t="s">
        <v>22445</v>
      </c>
      <c r="O973" t="s">
        <v>22446</v>
      </c>
      <c r="P973" t="s">
        <v>16964</v>
      </c>
      <c r="Q973" t="s">
        <v>22447</v>
      </c>
      <c r="R973" t="s">
        <v>22448</v>
      </c>
      <c r="S973" t="s">
        <v>22449</v>
      </c>
      <c r="T973">
        <v>7.4</v>
      </c>
      <c r="U973">
        <v>519061</v>
      </c>
      <c r="V973" s="12">
        <f>W973*1.1505830469594</f>
        <v>31065742.267903801</v>
      </c>
      <c r="W973" s="3">
        <v>27000000</v>
      </c>
      <c r="X973" s="13">
        <f>Y973*1.1505830469594</f>
        <v>91183079.403771862</v>
      </c>
      <c r="Y973" s="3">
        <v>79249455</v>
      </c>
      <c r="Z973" s="13">
        <f>AA973*1.1505830469594</f>
        <v>186221239.0826183</v>
      </c>
      <c r="AA973" s="3">
        <v>161849455</v>
      </c>
      <c r="AB973">
        <v>488</v>
      </c>
    </row>
    <row r="974" spans="1:28" x14ac:dyDescent="0.2">
      <c r="A974" t="s">
        <v>4218</v>
      </c>
      <c r="B974" t="s">
        <v>4219</v>
      </c>
      <c r="C974">
        <v>2001</v>
      </c>
      <c r="D974" t="s">
        <v>483</v>
      </c>
      <c r="E974" t="s">
        <v>16512</v>
      </c>
      <c r="F974" t="s">
        <v>44044</v>
      </c>
      <c r="G974" t="s">
        <v>44042</v>
      </c>
      <c r="H974">
        <v>126</v>
      </c>
      <c r="I974" t="s">
        <v>4220</v>
      </c>
      <c r="J974" t="s">
        <v>26</v>
      </c>
      <c r="K974" t="s">
        <v>307</v>
      </c>
      <c r="L974" t="s">
        <v>361</v>
      </c>
      <c r="M974" t="s">
        <v>4221</v>
      </c>
      <c r="N974" t="s">
        <v>4222</v>
      </c>
      <c r="O974" t="s">
        <v>4223</v>
      </c>
      <c r="P974" t="s">
        <v>507</v>
      </c>
      <c r="Q974" t="s">
        <v>4224</v>
      </c>
      <c r="R974" t="s">
        <v>4225</v>
      </c>
      <c r="S974" t="s">
        <v>4226</v>
      </c>
      <c r="T974">
        <v>7.1</v>
      </c>
      <c r="U974">
        <v>142632</v>
      </c>
      <c r="V974" s="12">
        <f>W974*1.46138339920949</f>
        <v>168059090.90909135</v>
      </c>
      <c r="W974" s="3">
        <v>115000000</v>
      </c>
      <c r="X974" s="13">
        <f>Y974*1.46138339920949</f>
        <v>91135609.916205779</v>
      </c>
      <c r="Y974" s="3">
        <v>62362560</v>
      </c>
      <c r="Z974" s="13">
        <f>AA974*1.46138339920949</f>
        <v>209050252.2482219</v>
      </c>
      <c r="AA974" s="3">
        <v>143049560</v>
      </c>
      <c r="AB974">
        <v>392</v>
      </c>
    </row>
    <row r="975" spans="1:28" x14ac:dyDescent="0.2">
      <c r="A975" t="s">
        <v>6699</v>
      </c>
      <c r="B975" t="s">
        <v>6700</v>
      </c>
      <c r="C975">
        <v>2005</v>
      </c>
      <c r="D975" t="s">
        <v>6701</v>
      </c>
      <c r="E975" t="s">
        <v>16512</v>
      </c>
      <c r="F975" t="s">
        <v>44031</v>
      </c>
      <c r="G975" t="s">
        <v>44038</v>
      </c>
      <c r="H975">
        <v>124</v>
      </c>
      <c r="I975" t="s">
        <v>6702</v>
      </c>
      <c r="J975" t="s">
        <v>26</v>
      </c>
      <c r="K975" t="s">
        <v>27</v>
      </c>
      <c r="L975" t="s">
        <v>361</v>
      </c>
      <c r="M975" t="s">
        <v>6703</v>
      </c>
      <c r="N975" t="s">
        <v>6704</v>
      </c>
      <c r="O975" t="s">
        <v>6705</v>
      </c>
      <c r="P975" t="s">
        <v>6706</v>
      </c>
      <c r="Q975" t="s">
        <v>6707</v>
      </c>
      <c r="R975" t="s">
        <v>6708</v>
      </c>
      <c r="S975" t="s">
        <v>6709</v>
      </c>
      <c r="T975">
        <v>6</v>
      </c>
      <c r="U975">
        <v>90793</v>
      </c>
      <c r="V975" s="12">
        <f>W975*1.32519713261649</f>
        <v>172275627.24014369</v>
      </c>
      <c r="W975" s="3">
        <v>130000000</v>
      </c>
      <c r="X975" s="13">
        <f>Y975*1.32519713261649</f>
        <v>91003838.101254657</v>
      </c>
      <c r="Y975" s="3">
        <v>68671925</v>
      </c>
      <c r="Z975" s="13">
        <f>AA975*1.32519713261649</f>
        <v>158016971.23738381</v>
      </c>
      <c r="AA975" s="3">
        <v>119240351</v>
      </c>
      <c r="AB975">
        <v>497</v>
      </c>
    </row>
    <row r="976" spans="1:28" x14ac:dyDescent="0.2">
      <c r="A976" t="s">
        <v>39560</v>
      </c>
      <c r="B976" t="s">
        <v>39561</v>
      </c>
      <c r="C976">
        <v>2017</v>
      </c>
      <c r="D976" t="s">
        <v>36419</v>
      </c>
      <c r="E976" t="s">
        <v>44037</v>
      </c>
      <c r="F976" t="s">
        <v>44031</v>
      </c>
      <c r="G976" t="s">
        <v>44038</v>
      </c>
      <c r="H976">
        <v>86</v>
      </c>
      <c r="I976" t="s">
        <v>25</v>
      </c>
      <c r="J976" t="s">
        <v>26</v>
      </c>
      <c r="K976" t="s">
        <v>308</v>
      </c>
      <c r="M976" t="s">
        <v>14505</v>
      </c>
      <c r="N976" t="s">
        <v>39562</v>
      </c>
      <c r="O976" t="s">
        <v>39563</v>
      </c>
      <c r="P976" t="s">
        <v>39564</v>
      </c>
      <c r="Q976" t="s">
        <v>39565</v>
      </c>
      <c r="R976" t="s">
        <v>39566</v>
      </c>
      <c r="S976" t="s">
        <v>39567</v>
      </c>
      <c r="T976">
        <v>3.3</v>
      </c>
      <c r="U976">
        <v>54055</v>
      </c>
      <c r="V976" s="12">
        <f>W976*1.05585427545692</f>
        <v>52792713.772845998</v>
      </c>
      <c r="W976" s="3">
        <v>50000000</v>
      </c>
      <c r="X976" s="13">
        <f>Y976*1.05585427545692</f>
        <v>90897980.373054102</v>
      </c>
      <c r="Y976" s="3">
        <v>86089513</v>
      </c>
      <c r="Z976" s="13">
        <f>AA976*1.05585427545692</f>
        <v>229940402.77376816</v>
      </c>
      <c r="AA976" s="3">
        <v>217776646</v>
      </c>
      <c r="AB976">
        <v>819</v>
      </c>
    </row>
    <row r="977" spans="1:28" x14ac:dyDescent="0.2">
      <c r="A977" t="s">
        <v>7072</v>
      </c>
      <c r="B977" t="s">
        <v>7073</v>
      </c>
      <c r="C977">
        <v>2009</v>
      </c>
      <c r="D977" t="s">
        <v>7074</v>
      </c>
      <c r="E977" t="s">
        <v>44037</v>
      </c>
      <c r="F977" t="s">
        <v>44032</v>
      </c>
      <c r="G977" t="s">
        <v>44040</v>
      </c>
      <c r="H977">
        <v>100</v>
      </c>
      <c r="I977" t="s">
        <v>25</v>
      </c>
      <c r="J977" t="s">
        <v>26</v>
      </c>
      <c r="K977" t="s">
        <v>75</v>
      </c>
      <c r="M977" t="s">
        <v>858</v>
      </c>
      <c r="N977" t="s">
        <v>7075</v>
      </c>
      <c r="O977" t="s">
        <v>7076</v>
      </c>
      <c r="P977" t="s">
        <v>7077</v>
      </c>
      <c r="Q977" t="s">
        <v>7078</v>
      </c>
      <c r="R977" t="s">
        <v>7079</v>
      </c>
      <c r="S977" t="s">
        <v>7080</v>
      </c>
      <c r="T977">
        <v>7.7</v>
      </c>
      <c r="U977">
        <v>190867</v>
      </c>
      <c r="V977" s="12">
        <f>W977*1.20636999678377</f>
        <v>72382199.807026193</v>
      </c>
      <c r="W977" s="3">
        <v>60000000</v>
      </c>
      <c r="X977" s="13">
        <f>Y977*1.20636999678377</f>
        <v>90823047.836592168</v>
      </c>
      <c r="Y977" s="3">
        <v>75286229</v>
      </c>
      <c r="Z977" s="13">
        <f>AA977*1.20636999678377</f>
        <v>150309885.8509579</v>
      </c>
      <c r="AA977" s="3">
        <v>124596837</v>
      </c>
      <c r="AB977">
        <v>384</v>
      </c>
    </row>
    <row r="978" spans="1:28" x14ac:dyDescent="0.2">
      <c r="A978" t="s">
        <v>9695</v>
      </c>
      <c r="B978" t="s">
        <v>9696</v>
      </c>
      <c r="C978">
        <v>2004</v>
      </c>
      <c r="D978" t="s">
        <v>8589</v>
      </c>
      <c r="E978" t="s">
        <v>16512</v>
      </c>
      <c r="F978" t="s">
        <v>44044</v>
      </c>
      <c r="G978" t="s">
        <v>44042</v>
      </c>
      <c r="H978">
        <v>137</v>
      </c>
      <c r="I978" t="s">
        <v>25</v>
      </c>
      <c r="J978" t="s">
        <v>26</v>
      </c>
      <c r="K978" t="s">
        <v>51</v>
      </c>
      <c r="L978" t="s">
        <v>209</v>
      </c>
      <c r="M978" t="s">
        <v>4203</v>
      </c>
      <c r="N978" t="s">
        <v>4204</v>
      </c>
      <c r="O978" t="s">
        <v>9697</v>
      </c>
      <c r="P978" t="s">
        <v>9698</v>
      </c>
      <c r="Q978" t="s">
        <v>9699</v>
      </c>
      <c r="R978" t="s">
        <v>9700</v>
      </c>
      <c r="S978" t="s">
        <v>9701</v>
      </c>
      <c r="T978">
        <v>8</v>
      </c>
      <c r="U978">
        <v>668215</v>
      </c>
      <c r="V978" s="12">
        <f>W978*1.37009528851244</f>
        <v>41102858.655373201</v>
      </c>
      <c r="W978" s="3">
        <v>30000000</v>
      </c>
      <c r="X978" s="13">
        <f>Y978*1.37009528851244</f>
        <v>90711519.589269429</v>
      </c>
      <c r="Y978" s="3">
        <v>66208183</v>
      </c>
      <c r="Z978" s="13">
        <f>AA978*1.37009528851244</f>
        <v>211154696.08023286</v>
      </c>
      <c r="AA978" s="3">
        <v>154116796</v>
      </c>
      <c r="AB978">
        <v>1028</v>
      </c>
    </row>
    <row r="979" spans="1:28" x14ac:dyDescent="0.2">
      <c r="A979" t="s">
        <v>19497</v>
      </c>
      <c r="B979" t="s">
        <v>19498</v>
      </c>
      <c r="C979">
        <v>2010</v>
      </c>
      <c r="D979" s="1">
        <v>40400</v>
      </c>
      <c r="E979" t="s">
        <v>16512</v>
      </c>
      <c r="F979" t="s">
        <v>44031</v>
      </c>
      <c r="G979" t="s">
        <v>44038</v>
      </c>
      <c r="H979">
        <v>109</v>
      </c>
      <c r="I979" t="s">
        <v>25</v>
      </c>
      <c r="J979" t="s">
        <v>26</v>
      </c>
      <c r="K979" t="s">
        <v>307</v>
      </c>
      <c r="L979" t="s">
        <v>308</v>
      </c>
      <c r="M979" t="s">
        <v>28</v>
      </c>
      <c r="N979" t="s">
        <v>19499</v>
      </c>
      <c r="O979" t="s">
        <v>19500</v>
      </c>
      <c r="P979" t="s">
        <v>160</v>
      </c>
      <c r="Q979" t="s">
        <v>19501</v>
      </c>
      <c r="R979" t="s">
        <v>19502</v>
      </c>
      <c r="S979" t="s">
        <v>19503</v>
      </c>
      <c r="T979">
        <v>6.3</v>
      </c>
      <c r="U979">
        <v>177351</v>
      </c>
      <c r="V979" s="12">
        <f>W979*1.18690152988223</f>
        <v>138867478.99622092</v>
      </c>
      <c r="W979" s="3">
        <v>117000000</v>
      </c>
      <c r="X979" s="13">
        <f>Y979*1.18690152988223</f>
        <v>90706617.15974322</v>
      </c>
      <c r="Y979" s="3">
        <v>76423035</v>
      </c>
      <c r="Z979" s="13">
        <f>AA979*1.18690152988223</f>
        <v>310956057.63959205</v>
      </c>
      <c r="AA979" s="3">
        <v>261989769</v>
      </c>
      <c r="AB979">
        <v>405</v>
      </c>
    </row>
    <row r="980" spans="1:28" x14ac:dyDescent="0.2">
      <c r="A980" t="s">
        <v>8983</v>
      </c>
      <c r="B980" t="s">
        <v>8984</v>
      </c>
      <c r="C980">
        <v>2004</v>
      </c>
      <c r="D980" s="1">
        <v>38332</v>
      </c>
      <c r="E980" t="s">
        <v>176</v>
      </c>
      <c r="F980" t="s">
        <v>44045</v>
      </c>
      <c r="G980" t="s">
        <v>44033</v>
      </c>
      <c r="H980">
        <v>129</v>
      </c>
      <c r="I980" t="s">
        <v>25</v>
      </c>
      <c r="J980" t="s">
        <v>26</v>
      </c>
      <c r="M980" t="s">
        <v>8985</v>
      </c>
      <c r="N980" t="s">
        <v>8986</v>
      </c>
      <c r="O980" t="s">
        <v>8987</v>
      </c>
      <c r="P980" t="s">
        <v>8988</v>
      </c>
      <c r="Q980" t="s">
        <v>8989</v>
      </c>
      <c r="R980" t="s">
        <v>8990</v>
      </c>
      <c r="S980" t="s">
        <v>8991</v>
      </c>
      <c r="T980">
        <v>6.6</v>
      </c>
      <c r="U980">
        <v>102113</v>
      </c>
      <c r="V980" s="12">
        <f>W980*1.37009528851244</f>
        <v>109607623.0809952</v>
      </c>
      <c r="W980" s="3">
        <v>80000000</v>
      </c>
      <c r="X980" s="13">
        <f>Y980*1.37009528851244</f>
        <v>90365497.913869739</v>
      </c>
      <c r="Y980" s="3">
        <v>65955630</v>
      </c>
      <c r="Z980" s="13">
        <f>AA980*1.37009528851244</f>
        <v>131674254.48920059</v>
      </c>
      <c r="AA980" s="3">
        <v>96105910</v>
      </c>
      <c r="AB980">
        <v>382</v>
      </c>
    </row>
    <row r="981" spans="1:28" x14ac:dyDescent="0.2">
      <c r="A981" t="s">
        <v>16611</v>
      </c>
      <c r="B981" t="s">
        <v>16612</v>
      </c>
      <c r="C981">
        <v>2012</v>
      </c>
      <c r="D981" s="1">
        <v>41334</v>
      </c>
      <c r="E981" t="s">
        <v>16512</v>
      </c>
      <c r="F981" t="s">
        <v>44042</v>
      </c>
      <c r="H981">
        <v>130</v>
      </c>
      <c r="I981" t="s">
        <v>25</v>
      </c>
      <c r="J981" t="s">
        <v>26</v>
      </c>
      <c r="M981" t="s">
        <v>1695</v>
      </c>
      <c r="N981" t="s">
        <v>16613</v>
      </c>
      <c r="O981" t="s">
        <v>16614</v>
      </c>
      <c r="P981" t="s">
        <v>160</v>
      </c>
      <c r="Q981" t="s">
        <v>16615</v>
      </c>
      <c r="R981" t="s">
        <v>16616</v>
      </c>
      <c r="S981" t="s">
        <v>16617</v>
      </c>
      <c r="T981">
        <v>7</v>
      </c>
      <c r="U981">
        <v>301986</v>
      </c>
      <c r="V981" s="12">
        <f>W981*1.12725506764114</f>
        <v>67635304.058468401</v>
      </c>
      <c r="W981" s="3">
        <v>60000000</v>
      </c>
      <c r="X981" s="13">
        <f>Y981*1.12725506764114</f>
        <v>90260142.925755858</v>
      </c>
      <c r="Y981" s="3">
        <v>80070736</v>
      </c>
      <c r="Z981" s="13">
        <f>AA981*1.12725506764114</f>
        <v>246125542.18553174</v>
      </c>
      <c r="AA981" s="3">
        <v>218340595</v>
      </c>
      <c r="AB981">
        <v>531</v>
      </c>
    </row>
    <row r="982" spans="1:28" x14ac:dyDescent="0.2">
      <c r="A982" t="s">
        <v>14699</v>
      </c>
      <c r="B982" t="s">
        <v>14700</v>
      </c>
      <c r="C982">
        <v>2006</v>
      </c>
      <c r="D982" t="s">
        <v>10168</v>
      </c>
      <c r="E982" t="s">
        <v>176</v>
      </c>
      <c r="F982" t="s">
        <v>44049</v>
      </c>
      <c r="G982" t="s">
        <v>44042</v>
      </c>
      <c r="H982">
        <v>129</v>
      </c>
      <c r="I982" t="s">
        <v>25</v>
      </c>
      <c r="J982" t="s">
        <v>26</v>
      </c>
      <c r="M982" t="s">
        <v>7896</v>
      </c>
      <c r="N982" t="s">
        <v>14701</v>
      </c>
      <c r="O982" t="s">
        <v>14702</v>
      </c>
      <c r="P982" t="s">
        <v>1391</v>
      </c>
      <c r="Q982" t="s">
        <v>14703</v>
      </c>
      <c r="R982" t="s">
        <v>14704</v>
      </c>
      <c r="S982" t="s">
        <v>14705</v>
      </c>
      <c r="T982">
        <v>5.9</v>
      </c>
      <c r="U982">
        <v>76697</v>
      </c>
      <c r="V982" s="12">
        <f>W982*1.28378472222222</f>
        <v>83446006.944444299</v>
      </c>
      <c r="W982" s="3">
        <v>65000000</v>
      </c>
      <c r="X982" s="13">
        <f>Y982*1.28378472222222</f>
        <v>90222969.128090128</v>
      </c>
      <c r="Y982" s="3">
        <v>70278893</v>
      </c>
      <c r="Z982" s="13">
        <f>AA982*1.28378472222222</f>
        <v>209574258.73798576</v>
      </c>
      <c r="AA982" s="3">
        <v>163247198</v>
      </c>
      <c r="AB982">
        <v>580</v>
      </c>
    </row>
    <row r="983" spans="1:28" x14ac:dyDescent="0.2">
      <c r="A983" t="s">
        <v>15123</v>
      </c>
      <c r="B983" t="s">
        <v>15124</v>
      </c>
      <c r="C983">
        <v>2006</v>
      </c>
      <c r="D983" s="1">
        <v>39417</v>
      </c>
      <c r="E983" t="s">
        <v>16512</v>
      </c>
      <c r="F983" t="s">
        <v>44032</v>
      </c>
      <c r="G983" t="s">
        <v>44050</v>
      </c>
      <c r="H983">
        <v>102</v>
      </c>
      <c r="I983" t="s">
        <v>25</v>
      </c>
      <c r="J983" t="s">
        <v>26</v>
      </c>
      <c r="K983" t="s">
        <v>308</v>
      </c>
      <c r="M983" t="s">
        <v>312</v>
      </c>
      <c r="N983" t="s">
        <v>15125</v>
      </c>
      <c r="O983" t="s">
        <v>15126</v>
      </c>
      <c r="P983" t="s">
        <v>312</v>
      </c>
      <c r="Q983" t="s">
        <v>15127</v>
      </c>
      <c r="R983" t="s">
        <v>15128</v>
      </c>
      <c r="S983" t="s">
        <v>15129</v>
      </c>
      <c r="T983">
        <v>7.1</v>
      </c>
      <c r="U983">
        <v>200694</v>
      </c>
      <c r="V983" s="12">
        <f>W983*1.28378472222222</f>
        <v>30810833.33333328</v>
      </c>
      <c r="W983" s="3">
        <v>24000000</v>
      </c>
      <c r="X983" s="13">
        <f>Y983*1.28378472222222</f>
        <v>90212763.039548457</v>
      </c>
      <c r="Y983" s="3">
        <v>70270943</v>
      </c>
      <c r="Z983" s="13">
        <f>AA983*1.28378472222222</f>
        <v>200179293.627083</v>
      </c>
      <c r="AA983" s="3">
        <v>155929020</v>
      </c>
      <c r="AB983">
        <v>1013</v>
      </c>
    </row>
    <row r="984" spans="1:28" x14ac:dyDescent="0.2">
      <c r="A984" t="s">
        <v>1293</v>
      </c>
      <c r="B984" t="s">
        <v>1294</v>
      </c>
      <c r="C984">
        <v>2000</v>
      </c>
      <c r="D984" s="1">
        <v>36537</v>
      </c>
      <c r="E984" t="s">
        <v>44043</v>
      </c>
      <c r="F984" t="s">
        <v>44038</v>
      </c>
      <c r="G984" t="s">
        <v>44040</v>
      </c>
      <c r="H984">
        <v>89</v>
      </c>
      <c r="I984" t="s">
        <v>25</v>
      </c>
      <c r="J984" t="s">
        <v>26</v>
      </c>
      <c r="M984" t="s">
        <v>1296</v>
      </c>
      <c r="N984" t="s">
        <v>1297</v>
      </c>
      <c r="O984" t="s">
        <v>1298</v>
      </c>
      <c r="P984" t="s">
        <v>1299</v>
      </c>
      <c r="Q984" t="s">
        <v>1300</v>
      </c>
      <c r="R984" t="s">
        <v>1301</v>
      </c>
      <c r="S984" t="s">
        <v>1302</v>
      </c>
      <c r="T984">
        <v>5.0999999999999996</v>
      </c>
      <c r="U984">
        <v>11354</v>
      </c>
      <c r="V984" s="12">
        <f>W984*1.5029674796748</f>
        <v>19538577.235772401</v>
      </c>
      <c r="W984" s="3">
        <v>13000000</v>
      </c>
      <c r="X984" s="13">
        <f>Y984*1.5029674796748</f>
        <v>90208268.947601825</v>
      </c>
      <c r="Y984" s="3">
        <v>60020107</v>
      </c>
      <c r="Z984" s="13">
        <f>AA984*1.5029674796748</f>
        <v>93882459.319634348</v>
      </c>
      <c r="AA984" s="3">
        <v>62464731</v>
      </c>
      <c r="AB984">
        <v>102</v>
      </c>
    </row>
    <row r="985" spans="1:28" hidden="1" x14ac:dyDescent="0.2">
      <c r="A985" t="s">
        <v>11406</v>
      </c>
      <c r="B985" t="s">
        <v>11407</v>
      </c>
      <c r="C985">
        <v>2005</v>
      </c>
      <c r="D985" t="s">
        <v>11408</v>
      </c>
      <c r="E985" t="s">
        <v>1045</v>
      </c>
      <c r="F985" t="s">
        <v>44032</v>
      </c>
      <c r="H985">
        <v>128</v>
      </c>
      <c r="I985" t="s">
        <v>6671</v>
      </c>
      <c r="J985" t="s">
        <v>26</v>
      </c>
      <c r="K985" t="s">
        <v>2225</v>
      </c>
      <c r="M985" t="s">
        <v>11409</v>
      </c>
      <c r="N985" t="s">
        <v>11410</v>
      </c>
      <c r="O985" t="s">
        <v>11411</v>
      </c>
      <c r="P985" t="s">
        <v>11412</v>
      </c>
      <c r="Q985" t="s">
        <v>11413</v>
      </c>
      <c r="R985" t="s">
        <v>11414</v>
      </c>
      <c r="S985" t="s">
        <v>11415</v>
      </c>
      <c r="T985">
        <v>7.2</v>
      </c>
      <c r="U985">
        <v>20686</v>
      </c>
      <c r="W985"/>
      <c r="X985"/>
      <c r="Y985">
        <v>828699</v>
      </c>
      <c r="Z985"/>
      <c r="AA985">
        <v>3942254</v>
      </c>
      <c r="AB985">
        <v>126</v>
      </c>
    </row>
    <row r="986" spans="1:28" hidden="1" x14ac:dyDescent="0.2">
      <c r="A986" t="s">
        <v>11416</v>
      </c>
      <c r="B986" t="s">
        <v>11417</v>
      </c>
      <c r="C986">
        <v>2005</v>
      </c>
      <c r="D986" t="s">
        <v>9902</v>
      </c>
      <c r="E986" t="s">
        <v>176</v>
      </c>
      <c r="F986" t="s">
        <v>44034</v>
      </c>
      <c r="G986" t="s">
        <v>44046</v>
      </c>
      <c r="H986">
        <v>93</v>
      </c>
      <c r="I986" t="s">
        <v>11418</v>
      </c>
      <c r="J986" t="s">
        <v>26</v>
      </c>
      <c r="K986" t="s">
        <v>11419</v>
      </c>
      <c r="M986" t="s">
        <v>1984</v>
      </c>
      <c r="N986" t="s">
        <v>11420</v>
      </c>
      <c r="O986" t="s">
        <v>11421</v>
      </c>
      <c r="P986" t="s">
        <v>11422</v>
      </c>
      <c r="Q986" t="s">
        <v>11423</v>
      </c>
      <c r="R986" t="s">
        <v>11424</v>
      </c>
      <c r="S986" t="s">
        <v>11425</v>
      </c>
      <c r="T986">
        <v>5.4</v>
      </c>
      <c r="U986">
        <v>10334</v>
      </c>
      <c r="W986" t="s">
        <v>11426</v>
      </c>
      <c r="X986"/>
      <c r="Y986"/>
      <c r="Z986"/>
      <c r="AA986">
        <v>6593579</v>
      </c>
      <c r="AB986">
        <v>109</v>
      </c>
    </row>
    <row r="987" spans="1:28" x14ac:dyDescent="0.2">
      <c r="A987" t="s">
        <v>37324</v>
      </c>
      <c r="B987" t="s">
        <v>37325</v>
      </c>
      <c r="C987">
        <v>2017</v>
      </c>
      <c r="D987" s="1">
        <v>42890</v>
      </c>
      <c r="E987" t="s">
        <v>16512</v>
      </c>
      <c r="F987" t="s">
        <v>44031</v>
      </c>
      <c r="G987" t="s">
        <v>44033</v>
      </c>
      <c r="H987">
        <v>124</v>
      </c>
      <c r="I987" t="s">
        <v>37326</v>
      </c>
      <c r="J987" t="s">
        <v>26</v>
      </c>
      <c r="K987" t="s">
        <v>209</v>
      </c>
      <c r="M987" t="s">
        <v>33708</v>
      </c>
      <c r="N987" t="s">
        <v>37327</v>
      </c>
      <c r="O987" t="s">
        <v>37328</v>
      </c>
      <c r="P987" t="s">
        <v>37329</v>
      </c>
      <c r="Q987" t="s">
        <v>37330</v>
      </c>
      <c r="R987" t="s">
        <v>37331</v>
      </c>
      <c r="S987" t="s">
        <v>37332</v>
      </c>
      <c r="T987">
        <v>5.9</v>
      </c>
      <c r="U987">
        <v>99986</v>
      </c>
      <c r="V987" s="12">
        <f>W987*1.05585427545692</f>
        <v>105585427.545692</v>
      </c>
      <c r="W987" s="3">
        <v>100000000</v>
      </c>
      <c r="X987" s="13">
        <f>Y987*1.05585427545692</f>
        <v>90132419.504528478</v>
      </c>
      <c r="Y987" s="3">
        <v>85364450</v>
      </c>
      <c r="Z987" s="13">
        <f>AA987*1.05585427545692</f>
        <v>150287383.41073772</v>
      </c>
      <c r="AA987" s="3">
        <v>142337240</v>
      </c>
      <c r="AB987">
        <v>524</v>
      </c>
    </row>
    <row r="988" spans="1:28" x14ac:dyDescent="0.2">
      <c r="A988" t="s">
        <v>12102</v>
      </c>
      <c r="B988" t="s">
        <v>12103</v>
      </c>
      <c r="C988">
        <v>2006</v>
      </c>
      <c r="D988" s="1">
        <v>39056</v>
      </c>
      <c r="E988" t="s">
        <v>1045</v>
      </c>
      <c r="F988" t="s">
        <v>44044</v>
      </c>
      <c r="H988">
        <v>99</v>
      </c>
      <c r="I988" t="s">
        <v>25</v>
      </c>
      <c r="J988" t="s">
        <v>26</v>
      </c>
      <c r="M988" t="s">
        <v>7099</v>
      </c>
      <c r="N988" t="s">
        <v>12104</v>
      </c>
      <c r="O988" t="s">
        <v>12105</v>
      </c>
      <c r="P988" t="s">
        <v>690</v>
      </c>
      <c r="Q988" t="s">
        <v>1890</v>
      </c>
      <c r="R988" t="s">
        <v>12106</v>
      </c>
      <c r="S988" t="s">
        <v>12107</v>
      </c>
      <c r="T988">
        <v>4.7</v>
      </c>
      <c r="U988">
        <v>39973</v>
      </c>
      <c r="V988" s="12">
        <f>W988*1.28378472222222</f>
        <v>51351388.888888806</v>
      </c>
      <c r="W988" s="3">
        <v>40000000</v>
      </c>
      <c r="X988" s="13">
        <f>Y988*1.28378472222222</f>
        <v>90078002.873472065</v>
      </c>
      <c r="Y988" s="3">
        <v>70165972</v>
      </c>
      <c r="Z988" s="13">
        <f>AA988*1.28378472222222</f>
        <v>181685015.17545107</v>
      </c>
      <c r="AA988" s="3">
        <v>141522961</v>
      </c>
      <c r="AB988">
        <v>85</v>
      </c>
    </row>
    <row r="989" spans="1:28" hidden="1" x14ac:dyDescent="0.2">
      <c r="A989" t="s">
        <v>11444</v>
      </c>
      <c r="B989" t="s">
        <v>11445</v>
      </c>
      <c r="C989">
        <v>2008</v>
      </c>
      <c r="D989" t="s">
        <v>11446</v>
      </c>
      <c r="E989" t="s">
        <v>16512</v>
      </c>
      <c r="F989" t="s">
        <v>44032</v>
      </c>
      <c r="G989" t="s">
        <v>44042</v>
      </c>
      <c r="H989">
        <v>84</v>
      </c>
      <c r="I989" t="s">
        <v>25</v>
      </c>
      <c r="J989" t="s">
        <v>26</v>
      </c>
      <c r="M989" t="s">
        <v>11447</v>
      </c>
      <c r="N989" t="s">
        <v>11447</v>
      </c>
      <c r="O989" t="s">
        <v>11448</v>
      </c>
      <c r="P989" t="s">
        <v>11449</v>
      </c>
      <c r="Q989" t="s">
        <v>11450</v>
      </c>
      <c r="R989" t="s">
        <v>11451</v>
      </c>
      <c r="S989" t="s">
        <v>11452</v>
      </c>
      <c r="T989">
        <v>5.0999999999999996</v>
      </c>
      <c r="U989">
        <v>15323</v>
      </c>
      <c r="W989"/>
      <c r="X989"/>
      <c r="Y989">
        <v>213608</v>
      </c>
      <c r="Z989"/>
      <c r="AA989">
        <v>390128</v>
      </c>
      <c r="AB989">
        <v>137</v>
      </c>
    </row>
    <row r="990" spans="1:28" x14ac:dyDescent="0.2">
      <c r="A990" t="s">
        <v>30101</v>
      </c>
      <c r="B990" t="s">
        <v>30102</v>
      </c>
      <c r="C990">
        <v>2014</v>
      </c>
      <c r="D990" t="s">
        <v>30103</v>
      </c>
      <c r="E990" t="s">
        <v>16512</v>
      </c>
      <c r="F990" t="s">
        <v>44038</v>
      </c>
      <c r="G990" t="s">
        <v>44044</v>
      </c>
      <c r="H990">
        <v>104</v>
      </c>
      <c r="I990" t="s">
        <v>25</v>
      </c>
      <c r="J990" t="s">
        <v>26</v>
      </c>
      <c r="K990" t="s">
        <v>308</v>
      </c>
      <c r="M990" t="s">
        <v>3669</v>
      </c>
      <c r="N990" t="s">
        <v>30104</v>
      </c>
      <c r="O990" t="s">
        <v>30105</v>
      </c>
      <c r="P990" t="s">
        <v>30106</v>
      </c>
      <c r="Q990" t="s">
        <v>30107</v>
      </c>
      <c r="R990" t="s">
        <v>30108</v>
      </c>
      <c r="S990" t="s">
        <v>30109</v>
      </c>
      <c r="T990">
        <v>6.4</v>
      </c>
      <c r="U990">
        <v>125969</v>
      </c>
      <c r="V990" s="12">
        <f>W990*1.09324733035956</f>
        <v>18585204.616112519</v>
      </c>
      <c r="W990" s="3">
        <v>17000000</v>
      </c>
      <c r="X990" s="13">
        <f>Y990*1.09324733035956</f>
        <v>90073493.721757844</v>
      </c>
      <c r="Y990" s="3">
        <v>82390774</v>
      </c>
      <c r="Z990" s="13">
        <f>AA990*1.09324733035956</f>
        <v>151114058.66983101</v>
      </c>
      <c r="AA990" s="3">
        <v>138224951</v>
      </c>
      <c r="AB990">
        <v>177</v>
      </c>
    </row>
    <row r="991" spans="1:28" x14ac:dyDescent="0.2">
      <c r="A991" t="s">
        <v>15521</v>
      </c>
      <c r="B991" t="s">
        <v>15522</v>
      </c>
      <c r="C991">
        <v>2007</v>
      </c>
      <c r="D991" t="s">
        <v>12428</v>
      </c>
      <c r="E991" t="s">
        <v>1045</v>
      </c>
      <c r="F991" t="s">
        <v>44040</v>
      </c>
      <c r="G991" t="s">
        <v>44034</v>
      </c>
      <c r="H991">
        <v>116</v>
      </c>
      <c r="I991" t="s">
        <v>25</v>
      </c>
      <c r="J991" t="s">
        <v>26</v>
      </c>
      <c r="M991" t="s">
        <v>5848</v>
      </c>
      <c r="N991" t="s">
        <v>15523</v>
      </c>
      <c r="O991" t="s">
        <v>15524</v>
      </c>
      <c r="P991" t="s">
        <v>8677</v>
      </c>
      <c r="Q991" t="s">
        <v>15525</v>
      </c>
      <c r="R991" t="s">
        <v>15526</v>
      </c>
      <c r="S991" t="s">
        <v>15527</v>
      </c>
      <c r="T991">
        <v>5.6</v>
      </c>
      <c r="U991">
        <v>38939</v>
      </c>
      <c r="V991" s="12">
        <f>W991*1.24823238899982</f>
        <v>124823238.89998199</v>
      </c>
      <c r="W991" s="3">
        <v>100000000</v>
      </c>
      <c r="X991" s="13">
        <f>Y991*1.24823238899982</f>
        <v>89881191.278887287</v>
      </c>
      <c r="Y991" s="3">
        <v>72006777</v>
      </c>
      <c r="Z991" s="13">
        <f>AA991*144548551.06</f>
        <v>1.41423915860526E+16</v>
      </c>
      <c r="AA991" s="3">
        <v>97838349</v>
      </c>
      <c r="AB991">
        <v>137</v>
      </c>
    </row>
    <row r="992" spans="1:28" hidden="1" x14ac:dyDescent="0.2">
      <c r="A992" t="s">
        <v>11468</v>
      </c>
      <c r="B992" t="s">
        <v>11469</v>
      </c>
      <c r="C992">
        <v>2010</v>
      </c>
      <c r="D992" s="1">
        <v>40671</v>
      </c>
      <c r="E992" t="s">
        <v>16512</v>
      </c>
      <c r="F992" t="s">
        <v>44044</v>
      </c>
      <c r="G992" t="s">
        <v>44032</v>
      </c>
      <c r="H992">
        <v>87</v>
      </c>
      <c r="I992" t="s">
        <v>4587</v>
      </c>
      <c r="J992" t="s">
        <v>26</v>
      </c>
      <c r="K992" t="s">
        <v>934</v>
      </c>
      <c r="M992" t="s">
        <v>8829</v>
      </c>
      <c r="N992" t="s">
        <v>5630</v>
      </c>
      <c r="O992" t="s">
        <v>11470</v>
      </c>
      <c r="P992" t="s">
        <v>11471</v>
      </c>
      <c r="Q992" t="s">
        <v>11471</v>
      </c>
      <c r="R992" t="s">
        <v>11472</v>
      </c>
      <c r="S992" t="s">
        <v>11473</v>
      </c>
      <c r="T992">
        <v>4.8</v>
      </c>
      <c r="U992">
        <v>25893</v>
      </c>
      <c r="W992">
        <v>30000000</v>
      </c>
      <c r="X992"/>
      <c r="Y992"/>
      <c r="Z992"/>
      <c r="AA992">
        <v>1697207</v>
      </c>
      <c r="AB992">
        <v>114</v>
      </c>
    </row>
    <row r="993" spans="1:28" x14ac:dyDescent="0.2">
      <c r="A993" t="s">
        <v>20519</v>
      </c>
      <c r="B993" t="s">
        <v>20520</v>
      </c>
      <c r="C993">
        <v>2012</v>
      </c>
      <c r="D993" s="1">
        <v>41218</v>
      </c>
      <c r="E993" t="s">
        <v>1045</v>
      </c>
      <c r="F993" t="s">
        <v>44034</v>
      </c>
      <c r="G993" t="s">
        <v>44046</v>
      </c>
      <c r="H993">
        <v>113</v>
      </c>
      <c r="I993" t="s">
        <v>20521</v>
      </c>
      <c r="J993" t="s">
        <v>26</v>
      </c>
      <c r="M993" t="s">
        <v>330</v>
      </c>
      <c r="N993" t="s">
        <v>20522</v>
      </c>
      <c r="O993" t="s">
        <v>20523</v>
      </c>
      <c r="P993" t="s">
        <v>125</v>
      </c>
      <c r="Q993" t="s">
        <v>20524</v>
      </c>
      <c r="R993" t="s">
        <v>20525</v>
      </c>
      <c r="S993" t="s">
        <v>20526</v>
      </c>
      <c r="T993">
        <v>6.2</v>
      </c>
      <c r="U993">
        <v>242866</v>
      </c>
      <c r="V993" s="12">
        <f>W993*1.12725506764114</f>
        <v>169088260.14617097</v>
      </c>
      <c r="W993" s="3">
        <v>150000000</v>
      </c>
      <c r="X993" s="13">
        <f>Y993*1.12725506764114</f>
        <v>89872832.738830239</v>
      </c>
      <c r="Y993" s="3">
        <v>79727149</v>
      </c>
      <c r="Z993" s="13">
        <f>AA993*1.12725506764114</f>
        <v>276771722.95373124</v>
      </c>
      <c r="AA993" s="3">
        <v>245527149</v>
      </c>
      <c r="AB993">
        <v>530</v>
      </c>
    </row>
    <row r="994" spans="1:28" x14ac:dyDescent="0.2">
      <c r="A994" t="s">
        <v>13548</v>
      </c>
      <c r="B994">
        <v>1408</v>
      </c>
      <c r="C994">
        <v>2007</v>
      </c>
      <c r="D994" t="s">
        <v>12699</v>
      </c>
      <c r="E994" t="s">
        <v>44048</v>
      </c>
      <c r="F994" t="s">
        <v>44046</v>
      </c>
      <c r="G994" t="s">
        <v>44045</v>
      </c>
      <c r="H994">
        <v>104</v>
      </c>
      <c r="I994" t="s">
        <v>25</v>
      </c>
      <c r="J994" t="s">
        <v>26</v>
      </c>
      <c r="M994" t="s">
        <v>7583</v>
      </c>
      <c r="N994" t="s">
        <v>13549</v>
      </c>
      <c r="O994" t="s">
        <v>13550</v>
      </c>
      <c r="P994" t="s">
        <v>500</v>
      </c>
      <c r="Q994" t="s">
        <v>13551</v>
      </c>
      <c r="R994" t="s">
        <v>13552</v>
      </c>
      <c r="S994" t="s">
        <v>13553</v>
      </c>
      <c r="T994">
        <v>6.8</v>
      </c>
      <c r="U994">
        <v>252014</v>
      </c>
      <c r="V994" s="12">
        <f>W994*1.24823238899982</f>
        <v>31205809.724995498</v>
      </c>
      <c r="W994" s="3">
        <v>25000000</v>
      </c>
      <c r="X994" s="13">
        <f>Y994*1.24823238899982</f>
        <v>89854792.412092328</v>
      </c>
      <c r="Y994" s="3">
        <v>71985628</v>
      </c>
      <c r="Z994" s="13">
        <f>AA994*144548551.06</f>
        <v>1.9219669271336572E+16</v>
      </c>
      <c r="AA994" s="3">
        <v>132963417</v>
      </c>
      <c r="AB994">
        <v>638</v>
      </c>
    </row>
    <row r="995" spans="1:28" x14ac:dyDescent="0.2">
      <c r="A995" t="s">
        <v>5963</v>
      </c>
      <c r="B995" t="s">
        <v>5964</v>
      </c>
      <c r="C995">
        <v>2003</v>
      </c>
      <c r="D995" t="s">
        <v>848</v>
      </c>
      <c r="E995" t="s">
        <v>176</v>
      </c>
      <c r="H995">
        <v>117</v>
      </c>
      <c r="I995" t="s">
        <v>25</v>
      </c>
      <c r="J995" t="s">
        <v>26</v>
      </c>
      <c r="K995" t="s">
        <v>64</v>
      </c>
      <c r="M995" t="s">
        <v>5965</v>
      </c>
      <c r="N995" t="s">
        <v>5966</v>
      </c>
      <c r="O995" t="s">
        <v>5967</v>
      </c>
      <c r="P995" t="s">
        <v>1572</v>
      </c>
      <c r="Q995" t="s">
        <v>5968</v>
      </c>
      <c r="R995" t="s">
        <v>5969</v>
      </c>
      <c r="S995" t="s">
        <v>5970</v>
      </c>
      <c r="T995">
        <v>6.5</v>
      </c>
      <c r="U995">
        <v>76236</v>
      </c>
      <c r="V995" s="12">
        <f>W995*1.40658152173913</f>
        <v>91427798.913043454</v>
      </c>
      <c r="W995" s="3">
        <v>65000000</v>
      </c>
      <c r="X995" s="13">
        <f>Y995*1.40658152173913</f>
        <v>89825620.978054315</v>
      </c>
      <c r="Y995" s="3">
        <v>63860942</v>
      </c>
      <c r="Z995" s="13">
        <f>AA995*1.40658152173913</f>
        <v>198803403.64716843</v>
      </c>
      <c r="AA995" s="3">
        <v>141337989</v>
      </c>
      <c r="AB995">
        <v>284</v>
      </c>
    </row>
    <row r="996" spans="1:28" hidden="1" x14ac:dyDescent="0.2">
      <c r="A996" t="s">
        <v>11499</v>
      </c>
      <c r="B996" t="s">
        <v>11500</v>
      </c>
      <c r="C996">
        <v>2006</v>
      </c>
      <c r="D996" t="s">
        <v>9150</v>
      </c>
      <c r="E996" t="s">
        <v>176</v>
      </c>
      <c r="F996" t="s">
        <v>44046</v>
      </c>
      <c r="G996" t="s">
        <v>44045</v>
      </c>
      <c r="H996">
        <v>110</v>
      </c>
      <c r="I996" t="s">
        <v>146</v>
      </c>
      <c r="J996" t="s">
        <v>26</v>
      </c>
      <c r="M996" t="s">
        <v>11501</v>
      </c>
      <c r="N996" t="s">
        <v>11501</v>
      </c>
      <c r="O996" t="s">
        <v>11502</v>
      </c>
      <c r="P996" t="s">
        <v>11503</v>
      </c>
      <c r="Q996" t="s">
        <v>11504</v>
      </c>
      <c r="R996" t="s">
        <v>11505</v>
      </c>
      <c r="S996" t="s">
        <v>11506</v>
      </c>
      <c r="T996">
        <v>6</v>
      </c>
      <c r="U996">
        <v>13127</v>
      </c>
      <c r="W996"/>
      <c r="X996"/>
      <c r="Y996"/>
      <c r="Z996"/>
      <c r="AA996">
        <v>4598371</v>
      </c>
      <c r="AB996">
        <v>132</v>
      </c>
    </row>
    <row r="997" spans="1:28" hidden="1" x14ac:dyDescent="0.2">
      <c r="A997" t="s">
        <v>11507</v>
      </c>
      <c r="B997" t="s">
        <v>11508</v>
      </c>
      <c r="C997">
        <v>2005</v>
      </c>
      <c r="D997" t="s">
        <v>11509</v>
      </c>
      <c r="E997" t="s">
        <v>1045</v>
      </c>
      <c r="F997" t="s">
        <v>44040</v>
      </c>
      <c r="G997" t="s">
        <v>44036</v>
      </c>
      <c r="H997">
        <v>84</v>
      </c>
      <c r="I997" t="s">
        <v>25</v>
      </c>
      <c r="J997" t="s">
        <v>26</v>
      </c>
      <c r="M997" t="s">
        <v>11510</v>
      </c>
      <c r="N997" t="s">
        <v>11511</v>
      </c>
      <c r="O997" t="s">
        <v>11512</v>
      </c>
      <c r="P997" t="s">
        <v>10740</v>
      </c>
      <c r="Q997" t="s">
        <v>11513</v>
      </c>
      <c r="R997" t="s">
        <v>11514</v>
      </c>
      <c r="S997" t="s">
        <v>11515</v>
      </c>
      <c r="T997">
        <v>7.5</v>
      </c>
      <c r="U997">
        <v>22226</v>
      </c>
      <c r="W997"/>
      <c r="X997"/>
      <c r="Y997">
        <v>385373</v>
      </c>
      <c r="Z997"/>
      <c r="AA997">
        <v>1254005</v>
      </c>
      <c r="AB997">
        <v>79</v>
      </c>
    </row>
    <row r="998" spans="1:28" x14ac:dyDescent="0.2">
      <c r="A998" t="s">
        <v>14781</v>
      </c>
      <c r="B998" t="s">
        <v>14782</v>
      </c>
      <c r="C998">
        <v>2011</v>
      </c>
      <c r="D998" t="s">
        <v>6329</v>
      </c>
      <c r="E998" t="s">
        <v>16512</v>
      </c>
      <c r="F998" t="s">
        <v>44038</v>
      </c>
      <c r="G998" t="s">
        <v>44044</v>
      </c>
      <c r="H998">
        <v>104</v>
      </c>
      <c r="I998" t="s">
        <v>25</v>
      </c>
      <c r="J998" t="s">
        <v>26</v>
      </c>
      <c r="K998" t="s">
        <v>308</v>
      </c>
      <c r="L998" t="s">
        <v>838</v>
      </c>
      <c r="M998" t="s">
        <v>2285</v>
      </c>
      <c r="N998" t="s">
        <v>10077</v>
      </c>
      <c r="O998" t="s">
        <v>14783</v>
      </c>
      <c r="P998" t="s">
        <v>979</v>
      </c>
      <c r="Q998" t="s">
        <v>14784</v>
      </c>
      <c r="R998" t="s">
        <v>14785</v>
      </c>
      <c r="S998" t="s">
        <v>14786</v>
      </c>
      <c r="T998">
        <v>6.2</v>
      </c>
      <c r="U998">
        <v>131289</v>
      </c>
      <c r="V998" s="12">
        <f>W998*1.1505830469594</f>
        <v>86293728.521954998</v>
      </c>
      <c r="W998" s="3">
        <v>75000000</v>
      </c>
      <c r="X998" s="13">
        <f>Y998*1.1505830469594</f>
        <v>89799060.315330103</v>
      </c>
      <c r="Y998" s="3">
        <v>78046570</v>
      </c>
      <c r="Z998" s="13">
        <f>AA998*1.1505830469594</f>
        <v>175959382.18473929</v>
      </c>
      <c r="AA998" s="3">
        <v>152930623</v>
      </c>
      <c r="AB998">
        <v>217</v>
      </c>
    </row>
    <row r="999" spans="1:28" x14ac:dyDescent="0.2">
      <c r="A999" t="s">
        <v>19214</v>
      </c>
      <c r="B999" t="s">
        <v>19215</v>
      </c>
      <c r="C999">
        <v>2011</v>
      </c>
      <c r="D999" t="s">
        <v>19216</v>
      </c>
      <c r="E999" t="s">
        <v>44037</v>
      </c>
      <c r="F999" t="s">
        <v>44047</v>
      </c>
      <c r="G999" t="s">
        <v>44031</v>
      </c>
      <c r="H999">
        <v>107</v>
      </c>
      <c r="I999" t="s">
        <v>19217</v>
      </c>
      <c r="J999" t="s">
        <v>26</v>
      </c>
      <c r="M999" t="s">
        <v>1159</v>
      </c>
      <c r="N999" t="s">
        <v>19218</v>
      </c>
      <c r="O999" t="s">
        <v>19219</v>
      </c>
      <c r="P999" t="s">
        <v>3362</v>
      </c>
      <c r="Q999" t="s">
        <v>19220</v>
      </c>
      <c r="R999" t="s">
        <v>19221</v>
      </c>
      <c r="S999" t="s">
        <v>19222</v>
      </c>
      <c r="T999">
        <v>7.3</v>
      </c>
      <c r="U999">
        <v>213212</v>
      </c>
      <c r="V999" s="12">
        <f>W999*1.1505830469594</f>
        <v>155328711.33951899</v>
      </c>
      <c r="W999" s="3">
        <v>135000000</v>
      </c>
      <c r="X999" s="13">
        <f>Y999*1.1505830469594</f>
        <v>89275845.331138834</v>
      </c>
      <c r="Y999" s="3">
        <v>77591831</v>
      </c>
      <c r="Z999" s="13">
        <f>AA999*1.1505830469594</f>
        <v>430311099.68596458</v>
      </c>
      <c r="AA999" s="3">
        <v>373993951</v>
      </c>
      <c r="AB999">
        <v>499</v>
      </c>
    </row>
    <row r="1000" spans="1:28" x14ac:dyDescent="0.2">
      <c r="A1000" t="s">
        <v>38119</v>
      </c>
      <c r="B1000" t="s">
        <v>38120</v>
      </c>
      <c r="C1000">
        <v>2015</v>
      </c>
      <c r="D1000" t="s">
        <v>33131</v>
      </c>
      <c r="E1000" t="s">
        <v>16512</v>
      </c>
      <c r="F1000" t="s">
        <v>44031</v>
      </c>
      <c r="G1000" t="s">
        <v>44033</v>
      </c>
      <c r="H1000">
        <v>131</v>
      </c>
      <c r="I1000" t="s">
        <v>25</v>
      </c>
      <c r="J1000" t="s">
        <v>26</v>
      </c>
      <c r="M1000" t="s">
        <v>29097</v>
      </c>
      <c r="N1000" t="s">
        <v>38121</v>
      </c>
      <c r="O1000" t="s">
        <v>38122</v>
      </c>
      <c r="P1000" t="s">
        <v>29100</v>
      </c>
      <c r="Q1000" t="s">
        <v>38123</v>
      </c>
      <c r="R1000" t="s">
        <v>38124</v>
      </c>
      <c r="S1000" t="s">
        <v>38125</v>
      </c>
      <c r="T1000">
        <v>6.3</v>
      </c>
      <c r="U1000">
        <v>216136</v>
      </c>
      <c r="V1000" s="12">
        <f>W1000*1.09195121025074</f>
        <v>66609023.825295143</v>
      </c>
      <c r="W1000" s="3">
        <v>61000000</v>
      </c>
      <c r="X1000" s="13">
        <f>Y1000*1.09195121025074</f>
        <v>89209347.678487077</v>
      </c>
      <c r="Y1000" s="3">
        <v>81697192</v>
      </c>
      <c r="Z1000" s="13">
        <f>AA1000*1.09195121025074</f>
        <v>341012056.30573291</v>
      </c>
      <c r="AA1000" s="3">
        <v>312296056</v>
      </c>
      <c r="AB1000">
        <v>441</v>
      </c>
    </row>
    <row r="1001" spans="1:28" x14ac:dyDescent="0.2">
      <c r="A1001" t="s">
        <v>7442</v>
      </c>
      <c r="B1001" t="s">
        <v>7443</v>
      </c>
      <c r="C1001">
        <v>2004</v>
      </c>
      <c r="D1001" s="1">
        <v>38140</v>
      </c>
      <c r="E1001" t="s">
        <v>1045</v>
      </c>
      <c r="F1001" t="s">
        <v>44032</v>
      </c>
      <c r="H1001">
        <v>106</v>
      </c>
      <c r="I1001" t="s">
        <v>25</v>
      </c>
      <c r="J1001" t="s">
        <v>26</v>
      </c>
      <c r="M1001" t="s">
        <v>7444</v>
      </c>
      <c r="N1001" t="s">
        <v>7445</v>
      </c>
      <c r="O1001" t="s">
        <v>7446</v>
      </c>
      <c r="P1001" t="s">
        <v>1590</v>
      </c>
      <c r="Q1001" t="s">
        <v>7447</v>
      </c>
      <c r="R1001" t="s">
        <v>7448</v>
      </c>
      <c r="S1001" t="s">
        <v>7449</v>
      </c>
      <c r="T1001">
        <v>5.7</v>
      </c>
      <c r="U1001">
        <v>14025</v>
      </c>
      <c r="V1001" s="12">
        <f>W1001*1.37009528851244</f>
        <v>41102858.655373201</v>
      </c>
      <c r="W1001" s="3">
        <v>30000000</v>
      </c>
      <c r="X1001" s="13">
        <f>Y1001*1.37009528851244</f>
        <v>89208653.846728399</v>
      </c>
      <c r="Y1001" s="3">
        <v>65111277</v>
      </c>
      <c r="Z1001" s="13">
        <f>AA1001*1.37009528851244</f>
        <v>90414571.986913681</v>
      </c>
      <c r="AA1001" s="3">
        <v>65991448</v>
      </c>
      <c r="AB1001">
        <v>68</v>
      </c>
    </row>
    <row r="1002" spans="1:28" x14ac:dyDescent="0.2">
      <c r="A1002" t="s">
        <v>10481</v>
      </c>
      <c r="B1002" t="s">
        <v>10482</v>
      </c>
      <c r="C1002">
        <v>2005</v>
      </c>
      <c r="D1002" s="1">
        <v>38417</v>
      </c>
      <c r="E1002" t="s">
        <v>44035</v>
      </c>
      <c r="F1002" t="s">
        <v>44032</v>
      </c>
      <c r="G1002" t="s">
        <v>44050</v>
      </c>
      <c r="H1002">
        <v>136</v>
      </c>
      <c r="I1002" t="s">
        <v>97</v>
      </c>
      <c r="J1002" t="s">
        <v>26</v>
      </c>
      <c r="M1002" t="s">
        <v>1840</v>
      </c>
      <c r="N1002" t="s">
        <v>10483</v>
      </c>
      <c r="O1002" t="s">
        <v>10484</v>
      </c>
      <c r="P1002" t="s">
        <v>732</v>
      </c>
      <c r="Q1002" t="s">
        <v>10485</v>
      </c>
      <c r="R1002" t="s">
        <v>10486</v>
      </c>
      <c r="S1002" t="s">
        <v>10487</v>
      </c>
      <c r="T1002">
        <v>7.3</v>
      </c>
      <c r="U1002">
        <v>123840</v>
      </c>
      <c r="V1002" s="12">
        <f>W1002*1.32519713261649</f>
        <v>39755913.978494696</v>
      </c>
      <c r="W1002" s="3">
        <v>30000000</v>
      </c>
      <c r="X1002" s="13">
        <f>Y1002*1.32519713261649</f>
        <v>89139222.126200885</v>
      </c>
      <c r="Y1002" s="3">
        <v>67264877</v>
      </c>
      <c r="Z1002" s="13">
        <f>AA1002*1.32519713261649</f>
        <v>101602273.11978514</v>
      </c>
      <c r="AA1002" s="3">
        <v>76669554</v>
      </c>
      <c r="AB1002">
        <v>240</v>
      </c>
    </row>
    <row r="1003" spans="1:28" x14ac:dyDescent="0.2">
      <c r="A1003" t="s">
        <v>36528</v>
      </c>
      <c r="B1003" t="s">
        <v>36529</v>
      </c>
      <c r="C1003">
        <v>2017</v>
      </c>
      <c r="D1003" t="s">
        <v>34133</v>
      </c>
      <c r="E1003" t="s">
        <v>44037</v>
      </c>
      <c r="F1003" t="s">
        <v>44031</v>
      </c>
      <c r="G1003" t="s">
        <v>44038</v>
      </c>
      <c r="H1003">
        <v>108</v>
      </c>
      <c r="I1003" t="s">
        <v>3904</v>
      </c>
      <c r="J1003" t="s">
        <v>26</v>
      </c>
      <c r="K1003" t="s">
        <v>308</v>
      </c>
      <c r="L1003" t="s">
        <v>307</v>
      </c>
      <c r="M1003" t="s">
        <v>12956</v>
      </c>
      <c r="N1003" t="s">
        <v>36530</v>
      </c>
      <c r="O1003" t="s">
        <v>36531</v>
      </c>
      <c r="P1003" t="s">
        <v>36532</v>
      </c>
      <c r="Q1003" t="s">
        <v>36533</v>
      </c>
      <c r="R1003" t="s">
        <v>36534</v>
      </c>
      <c r="S1003" t="s">
        <v>36535</v>
      </c>
      <c r="T1003">
        <v>6.7</v>
      </c>
      <c r="U1003">
        <v>46400</v>
      </c>
      <c r="V1003" s="12">
        <f>W1003*1.05585427545692</f>
        <v>117199824.57571812</v>
      </c>
      <c r="W1003" s="3">
        <v>111000000</v>
      </c>
      <c r="X1003" s="13">
        <f>Y1003*1.05585427545692</f>
        <v>89125060.615943298</v>
      </c>
      <c r="Y1003" s="3">
        <v>84410380</v>
      </c>
      <c r="Z1003" s="13">
        <f>AA1003*1.05585427545692</f>
        <v>312605929.59525567</v>
      </c>
      <c r="AA1003" s="3">
        <v>296069199</v>
      </c>
      <c r="AB1003">
        <v>143</v>
      </c>
    </row>
    <row r="1004" spans="1:28" x14ac:dyDescent="0.2">
      <c r="A1004" t="s">
        <v>34436</v>
      </c>
      <c r="B1004" t="s">
        <v>34437</v>
      </c>
      <c r="C1004">
        <v>2015</v>
      </c>
      <c r="D1004" t="s">
        <v>29881</v>
      </c>
      <c r="E1004" t="s">
        <v>1045</v>
      </c>
      <c r="H1004">
        <v>115</v>
      </c>
      <c r="I1004" t="s">
        <v>25</v>
      </c>
      <c r="J1004" t="s">
        <v>26</v>
      </c>
      <c r="M1004" t="s">
        <v>27409</v>
      </c>
      <c r="N1004" t="s">
        <v>27410</v>
      </c>
      <c r="O1004" t="s">
        <v>34438</v>
      </c>
      <c r="P1004" t="s">
        <v>333</v>
      </c>
      <c r="Q1004" t="s">
        <v>34439</v>
      </c>
      <c r="R1004" t="s">
        <v>34440</v>
      </c>
      <c r="S1004" t="s">
        <v>34441</v>
      </c>
      <c r="T1004">
        <v>6.3</v>
      </c>
      <c r="U1004">
        <v>180324</v>
      </c>
      <c r="V1004" s="12">
        <f>W1004*1.09195121025074</f>
        <v>74252682.297050327</v>
      </c>
      <c r="W1004" s="3">
        <v>68000000</v>
      </c>
      <c r="X1004" s="13">
        <f>Y1004*1.09195121025074</f>
        <v>88968237.207605243</v>
      </c>
      <c r="Y1004" s="3">
        <v>81476385</v>
      </c>
      <c r="Z1004" s="13">
        <f>AA1004*1.09195121025074</f>
        <v>235712525.82078892</v>
      </c>
      <c r="AA1004" s="3">
        <v>215863606</v>
      </c>
      <c r="AB1004">
        <v>258</v>
      </c>
    </row>
    <row r="1005" spans="1:28" x14ac:dyDescent="0.2">
      <c r="A1005" t="s">
        <v>22119</v>
      </c>
      <c r="B1005" t="s">
        <v>22120</v>
      </c>
      <c r="C1005">
        <v>2009</v>
      </c>
      <c r="D1005" t="s">
        <v>18251</v>
      </c>
      <c r="E1005" t="s">
        <v>16512</v>
      </c>
      <c r="F1005" t="s">
        <v>44044</v>
      </c>
      <c r="G1005" t="s">
        <v>44032</v>
      </c>
      <c r="H1005">
        <v>109</v>
      </c>
      <c r="I1005" t="s">
        <v>25</v>
      </c>
      <c r="J1005" t="s">
        <v>26</v>
      </c>
      <c r="M1005" t="s">
        <v>4177</v>
      </c>
      <c r="N1005" t="s">
        <v>2719</v>
      </c>
      <c r="O1005" t="s">
        <v>22121</v>
      </c>
      <c r="P1005" t="s">
        <v>2059</v>
      </c>
      <c r="Q1005" t="s">
        <v>22122</v>
      </c>
      <c r="R1005" t="s">
        <v>22123</v>
      </c>
      <c r="S1005" t="s">
        <v>22124</v>
      </c>
      <c r="T1005">
        <v>7.4</v>
      </c>
      <c r="U1005">
        <v>266764</v>
      </c>
      <c r="V1005" s="12">
        <f>W1005*1.20636999678377</f>
        <v>60318499.839188501</v>
      </c>
      <c r="W1005" s="3">
        <v>50000000</v>
      </c>
      <c r="X1005" s="13">
        <f>Y1005*1.20636999678377</f>
        <v>88496560.885054678</v>
      </c>
      <c r="Y1005" s="3">
        <v>73357727</v>
      </c>
      <c r="Z1005" s="13">
        <f>AA1005*1.20636999678377</f>
        <v>154348053.79346201</v>
      </c>
      <c r="AA1005" s="3">
        <v>127944208</v>
      </c>
      <c r="AB1005">
        <v>562</v>
      </c>
    </row>
    <row r="1006" spans="1:28" x14ac:dyDescent="0.2">
      <c r="A1006" t="s">
        <v>37967</v>
      </c>
      <c r="B1006" t="s">
        <v>37968</v>
      </c>
      <c r="C1006">
        <v>2016</v>
      </c>
      <c r="D1006" s="1">
        <v>42558</v>
      </c>
      <c r="E1006" t="s">
        <v>16512</v>
      </c>
      <c r="F1006" t="s">
        <v>44031</v>
      </c>
      <c r="G1006" t="s">
        <v>44038</v>
      </c>
      <c r="H1006">
        <v>112</v>
      </c>
      <c r="I1006" t="s">
        <v>37969</v>
      </c>
      <c r="J1006" t="s">
        <v>26</v>
      </c>
      <c r="M1006" t="s">
        <v>31992</v>
      </c>
      <c r="N1006" t="s">
        <v>23458</v>
      </c>
      <c r="O1006" t="s">
        <v>37970</v>
      </c>
      <c r="P1006" t="s">
        <v>21133</v>
      </c>
      <c r="Q1006" t="s">
        <v>23460</v>
      </c>
      <c r="R1006" t="s">
        <v>37971</v>
      </c>
      <c r="S1006" t="s">
        <v>37972</v>
      </c>
      <c r="T1006">
        <v>6</v>
      </c>
      <c r="U1006">
        <v>82613</v>
      </c>
      <c r="V1006" s="12">
        <f>W1006*1.07834771485832</f>
        <v>145576941.5058732</v>
      </c>
      <c r="W1006" s="3">
        <v>135000000</v>
      </c>
      <c r="X1006" s="13">
        <f>Y1006*1.07834771485832</f>
        <v>88480156.438816652</v>
      </c>
      <c r="Y1006" s="3">
        <v>82051601</v>
      </c>
      <c r="Z1006" s="13">
        <f>AA1006*1.07834771485832</f>
        <v>264867915.20550734</v>
      </c>
      <c r="AA1006" s="3">
        <v>245623848</v>
      </c>
      <c r="AB1006">
        <v>231</v>
      </c>
    </row>
    <row r="1007" spans="1:28" x14ac:dyDescent="0.2">
      <c r="A1007" t="s">
        <v>1953</v>
      </c>
      <c r="B1007" t="s">
        <v>1954</v>
      </c>
      <c r="C1007">
        <v>2001</v>
      </c>
      <c r="D1007" s="1">
        <v>37106</v>
      </c>
      <c r="E1007" t="s">
        <v>1045</v>
      </c>
      <c r="F1007" t="s">
        <v>44036</v>
      </c>
      <c r="H1007">
        <v>103</v>
      </c>
      <c r="I1007" t="s">
        <v>319</v>
      </c>
      <c r="J1007" t="s">
        <v>26</v>
      </c>
      <c r="K1007" t="s">
        <v>64</v>
      </c>
      <c r="M1007" t="s">
        <v>1955</v>
      </c>
      <c r="N1007" t="s">
        <v>1956</v>
      </c>
      <c r="O1007" t="s">
        <v>1957</v>
      </c>
      <c r="P1007" t="s">
        <v>1958</v>
      </c>
      <c r="Q1007" t="s">
        <v>1959</v>
      </c>
      <c r="R1007" t="s">
        <v>1960</v>
      </c>
      <c r="S1007" t="s">
        <v>1961</v>
      </c>
      <c r="T1007">
        <v>5.3</v>
      </c>
      <c r="U1007">
        <v>74640</v>
      </c>
      <c r="V1007" s="12">
        <f>W1007*1.46138339920949</f>
        <v>51148418.97233215</v>
      </c>
      <c r="W1007" s="3">
        <v>35000000</v>
      </c>
      <c r="X1007" s="13">
        <f>Y1007*1.46138339920949</f>
        <v>88268808.256442919</v>
      </c>
      <c r="Y1007" s="3">
        <v>60400856</v>
      </c>
      <c r="Z1007" s="13">
        <f>AA1007*1.46138339920949</f>
        <v>138434699.71213475</v>
      </c>
      <c r="AA1007" s="3">
        <v>94728529</v>
      </c>
      <c r="AB1007">
        <v>229</v>
      </c>
    </row>
    <row r="1008" spans="1:28" x14ac:dyDescent="0.2">
      <c r="A1008" t="s">
        <v>8059</v>
      </c>
      <c r="B1008" t="s">
        <v>8060</v>
      </c>
      <c r="C1008">
        <v>2004</v>
      </c>
      <c r="D1008" t="s">
        <v>911</v>
      </c>
      <c r="E1008" t="s">
        <v>44035</v>
      </c>
      <c r="F1008" t="s">
        <v>44032</v>
      </c>
      <c r="G1008" t="s">
        <v>44049</v>
      </c>
      <c r="H1008">
        <v>135</v>
      </c>
      <c r="I1008" t="s">
        <v>177</v>
      </c>
      <c r="J1008" t="s">
        <v>26</v>
      </c>
      <c r="M1008" t="s">
        <v>8061</v>
      </c>
      <c r="N1008" t="s">
        <v>8062</v>
      </c>
      <c r="O1008" t="s">
        <v>8063</v>
      </c>
      <c r="P1008" t="s">
        <v>2578</v>
      </c>
      <c r="Q1008" t="s">
        <v>8064</v>
      </c>
      <c r="R1008" t="s">
        <v>8065</v>
      </c>
      <c r="S1008" t="s">
        <v>8066</v>
      </c>
      <c r="T1008">
        <v>7.5</v>
      </c>
      <c r="U1008">
        <v>46846</v>
      </c>
      <c r="V1008" s="12">
        <f>W1008*1.37009528851244</f>
        <v>38362668.078348324</v>
      </c>
      <c r="W1008" s="3">
        <v>28000000</v>
      </c>
      <c r="X1008" s="13">
        <f>Y1008*1.37009528851244</f>
        <v>88204121.902715698</v>
      </c>
      <c r="Y1008" s="3">
        <v>64378093</v>
      </c>
      <c r="Z1008" s="13">
        <f>AA1008*1.37009528851244</f>
        <v>88296760.895648465</v>
      </c>
      <c r="AA1008" s="3">
        <v>64445708</v>
      </c>
      <c r="AB1008">
        <v>316</v>
      </c>
    </row>
    <row r="1009" spans="1:28" x14ac:dyDescent="0.2">
      <c r="A1009" t="s">
        <v>16495</v>
      </c>
      <c r="B1009" t="s">
        <v>16496</v>
      </c>
      <c r="C1009">
        <v>2009</v>
      </c>
      <c r="D1009" t="s">
        <v>15871</v>
      </c>
      <c r="E1009" t="s">
        <v>1045</v>
      </c>
      <c r="F1009" t="s">
        <v>44040</v>
      </c>
      <c r="H1009">
        <v>100</v>
      </c>
      <c r="I1009" t="s">
        <v>319</v>
      </c>
      <c r="J1009" t="s">
        <v>26</v>
      </c>
      <c r="M1009" t="s">
        <v>16497</v>
      </c>
      <c r="N1009" t="s">
        <v>16498</v>
      </c>
      <c r="O1009" t="s">
        <v>16499</v>
      </c>
      <c r="P1009" t="s">
        <v>12550</v>
      </c>
      <c r="Q1009" t="s">
        <v>16500</v>
      </c>
      <c r="R1009" t="s">
        <v>16501</v>
      </c>
      <c r="S1009" t="s">
        <v>16502</v>
      </c>
      <c r="T1009">
        <v>5.4</v>
      </c>
      <c r="U1009">
        <v>21198</v>
      </c>
      <c r="V1009" s="12">
        <f>W1009*1.20636999678377</f>
        <v>42222949.887431949</v>
      </c>
      <c r="W1009" s="3">
        <v>35000000</v>
      </c>
      <c r="X1009" s="13">
        <f>Y1009*1.20636999678377</f>
        <v>88106581.275304377</v>
      </c>
      <c r="Y1009" s="3">
        <v>73034460</v>
      </c>
      <c r="Z1009" s="13">
        <f>AA1009*1.20636999678377</f>
        <v>141449992.14474875</v>
      </c>
      <c r="AA1009" s="3">
        <v>117252578</v>
      </c>
      <c r="AB1009">
        <v>66</v>
      </c>
    </row>
    <row r="1010" spans="1:28" x14ac:dyDescent="0.2">
      <c r="A1010" t="s">
        <v>42424</v>
      </c>
      <c r="B1010" t="s">
        <v>42425</v>
      </c>
      <c r="C1010">
        <v>2018</v>
      </c>
      <c r="D1010" t="s">
        <v>33353</v>
      </c>
      <c r="E1010" t="s">
        <v>44035</v>
      </c>
      <c r="F1010" t="s">
        <v>44038</v>
      </c>
      <c r="G1010" t="s">
        <v>44032</v>
      </c>
      <c r="H1010">
        <v>130</v>
      </c>
      <c r="I1010" t="s">
        <v>5301</v>
      </c>
      <c r="J1010" t="s">
        <v>26</v>
      </c>
      <c r="K1010" t="s">
        <v>64</v>
      </c>
      <c r="L1010" t="s">
        <v>75</v>
      </c>
      <c r="M1010" t="s">
        <v>42426</v>
      </c>
      <c r="N1010" t="s">
        <v>42427</v>
      </c>
      <c r="O1010" t="s">
        <v>42428</v>
      </c>
      <c r="P1010" t="s">
        <v>6589</v>
      </c>
      <c r="Q1010" t="s">
        <v>42429</v>
      </c>
      <c r="R1010" t="s">
        <v>42430</v>
      </c>
      <c r="S1010" t="s">
        <v>42431</v>
      </c>
      <c r="T1010">
        <v>8.1999999999999993</v>
      </c>
      <c r="U1010">
        <v>341975</v>
      </c>
      <c r="V1010" s="12">
        <f>W1010*1.03068014830331</f>
        <v>23705643.410976127</v>
      </c>
      <c r="W1010" s="3">
        <v>23000000</v>
      </c>
      <c r="X1010" s="13">
        <f>Y1010*1.03068014830331</f>
        <v>87690443.263950959</v>
      </c>
      <c r="Y1010" s="3">
        <v>85080171</v>
      </c>
      <c r="Z1010" s="13">
        <f>AA1010*1.03068014830331</f>
        <v>331624075.20306385</v>
      </c>
      <c r="AA1010" s="3">
        <v>321752656</v>
      </c>
      <c r="AB1010">
        <v>1472</v>
      </c>
    </row>
    <row r="1011" spans="1:28" x14ac:dyDescent="0.2">
      <c r="A1011" t="s">
        <v>10157</v>
      </c>
      <c r="B1011" t="s">
        <v>10158</v>
      </c>
      <c r="C1011">
        <v>2007</v>
      </c>
      <c r="D1011" t="s">
        <v>10159</v>
      </c>
      <c r="E1011" t="s">
        <v>44043</v>
      </c>
      <c r="F1011" t="s">
        <v>44040</v>
      </c>
      <c r="G1011" t="s">
        <v>44034</v>
      </c>
      <c r="H1011">
        <v>113</v>
      </c>
      <c r="I1011" t="s">
        <v>495</v>
      </c>
      <c r="J1011" t="s">
        <v>26</v>
      </c>
      <c r="K1011" t="s">
        <v>8343</v>
      </c>
      <c r="L1011" t="s">
        <v>75</v>
      </c>
      <c r="M1011" t="s">
        <v>10160</v>
      </c>
      <c r="N1011" t="s">
        <v>10161</v>
      </c>
      <c r="O1011" t="s">
        <v>10162</v>
      </c>
      <c r="P1011" t="s">
        <v>1431</v>
      </c>
      <c r="Q1011" t="s">
        <v>10163</v>
      </c>
      <c r="R1011" t="s">
        <v>10164</v>
      </c>
      <c r="S1011" t="s">
        <v>10165</v>
      </c>
      <c r="T1011">
        <v>6.1</v>
      </c>
      <c r="U1011">
        <v>176725</v>
      </c>
      <c r="V1011" s="12">
        <f>W1011*1.24823238899982</f>
        <v>224681830.01996759</v>
      </c>
      <c r="W1011" s="3">
        <v>180000000</v>
      </c>
      <c r="X1011" s="13">
        <f>Y1011*1.24823238899982</f>
        <v>87510736.808789566</v>
      </c>
      <c r="Y1011" s="3">
        <v>70107728</v>
      </c>
      <c r="Z1011" s="13">
        <f>AA1011*144548551.06</f>
        <v>5.380601024521616E+16</v>
      </c>
      <c r="AA1011" s="3">
        <v>372234864</v>
      </c>
      <c r="AB1011">
        <v>710</v>
      </c>
    </row>
    <row r="1012" spans="1:28" x14ac:dyDescent="0.2">
      <c r="A1012" t="s">
        <v>10823</v>
      </c>
      <c r="B1012" t="s">
        <v>10824</v>
      </c>
      <c r="C1012">
        <v>2005</v>
      </c>
      <c r="D1012" t="s">
        <v>5693</v>
      </c>
      <c r="E1012" t="s">
        <v>44043</v>
      </c>
      <c r="F1012" t="s">
        <v>44038</v>
      </c>
      <c r="G1012" t="s">
        <v>44040</v>
      </c>
      <c r="H1012">
        <v>101</v>
      </c>
      <c r="I1012" t="s">
        <v>25</v>
      </c>
      <c r="J1012" t="s">
        <v>26</v>
      </c>
      <c r="M1012" t="s">
        <v>8951</v>
      </c>
      <c r="N1012" t="s">
        <v>10550</v>
      </c>
      <c r="O1012" t="s">
        <v>10825</v>
      </c>
      <c r="P1012" t="s">
        <v>8431</v>
      </c>
      <c r="Q1012" t="s">
        <v>10826</v>
      </c>
      <c r="R1012" t="s">
        <v>10827</v>
      </c>
      <c r="S1012" t="s">
        <v>10828</v>
      </c>
      <c r="T1012">
        <v>4.8</v>
      </c>
      <c r="U1012">
        <v>44419</v>
      </c>
      <c r="V1012" s="12">
        <f>W1012*1.32519713261649</f>
        <v>66259856.630824499</v>
      </c>
      <c r="W1012" s="3">
        <v>50000000</v>
      </c>
      <c r="X1012" s="13">
        <f>Y1012*1.32519713261649</f>
        <v>87494571.647598729</v>
      </c>
      <c r="Y1012" s="3">
        <v>66023816</v>
      </c>
      <c r="Z1012" s="13">
        <f>AA1012*1.32519713261649</f>
        <v>191022947.23899677</v>
      </c>
      <c r="AA1012" s="3">
        <v>144146816</v>
      </c>
      <c r="AB1012">
        <v>179</v>
      </c>
    </row>
    <row r="1013" spans="1:28" x14ac:dyDescent="0.2">
      <c r="A1013" t="s">
        <v>20187</v>
      </c>
      <c r="B1013" t="s">
        <v>20188</v>
      </c>
      <c r="C1013">
        <v>2015</v>
      </c>
      <c r="D1013" t="s">
        <v>20189</v>
      </c>
      <c r="E1013" t="s">
        <v>44043</v>
      </c>
      <c r="F1013" t="s">
        <v>44038</v>
      </c>
      <c r="G1013" t="s">
        <v>44040</v>
      </c>
      <c r="H1013">
        <v>103</v>
      </c>
      <c r="I1013" t="s">
        <v>360</v>
      </c>
      <c r="J1013" t="s">
        <v>26</v>
      </c>
      <c r="M1013" t="s">
        <v>20190</v>
      </c>
      <c r="N1013" t="s">
        <v>20191</v>
      </c>
      <c r="O1013" t="s">
        <v>20192</v>
      </c>
      <c r="P1013" t="s">
        <v>7317</v>
      </c>
      <c r="Q1013" t="s">
        <v>20193</v>
      </c>
      <c r="R1013" t="s">
        <v>20194</v>
      </c>
      <c r="S1013" t="s">
        <v>20195</v>
      </c>
      <c r="T1013">
        <v>6.3</v>
      </c>
      <c r="U1013">
        <v>78543</v>
      </c>
      <c r="V1013" s="12">
        <f>W1013*1.09195121025074</f>
        <v>63333170.194542922</v>
      </c>
      <c r="W1013" s="3">
        <v>58000000</v>
      </c>
      <c r="X1013" s="13">
        <f>Y1013*1.09195121025074</f>
        <v>87443866.766387954</v>
      </c>
      <c r="Y1013" s="3">
        <v>80080379</v>
      </c>
      <c r="Z1013" s="13">
        <f>AA1013*1.09195121025074</f>
        <v>172813238.07183427</v>
      </c>
      <c r="AA1013" s="3">
        <v>158260952</v>
      </c>
      <c r="AB1013">
        <v>207</v>
      </c>
    </row>
    <row r="1014" spans="1:28" x14ac:dyDescent="0.2">
      <c r="A1014" t="s">
        <v>20155</v>
      </c>
      <c r="B1014" t="s">
        <v>20156</v>
      </c>
      <c r="C1014">
        <v>2012</v>
      </c>
      <c r="D1014" s="1">
        <v>41585</v>
      </c>
      <c r="E1014" t="s">
        <v>1045</v>
      </c>
      <c r="F1014" t="s">
        <v>44040</v>
      </c>
      <c r="H1014">
        <v>105</v>
      </c>
      <c r="I1014" t="s">
        <v>25</v>
      </c>
      <c r="J1014" t="s">
        <v>26</v>
      </c>
      <c r="M1014" t="s">
        <v>13808</v>
      </c>
      <c r="N1014" t="s">
        <v>20157</v>
      </c>
      <c r="O1014" t="s">
        <v>20158</v>
      </c>
      <c r="P1014" t="s">
        <v>20159</v>
      </c>
      <c r="Q1014" t="s">
        <v>20160</v>
      </c>
      <c r="R1014" t="s">
        <v>20161</v>
      </c>
      <c r="S1014" t="s">
        <v>20162</v>
      </c>
      <c r="T1014">
        <v>6</v>
      </c>
      <c r="U1014">
        <v>24582</v>
      </c>
      <c r="V1014" s="12">
        <f>W1014*1.12725506764114</f>
        <v>28181376.691028498</v>
      </c>
      <c r="W1014" s="3">
        <v>25000000</v>
      </c>
      <c r="X1014" s="13">
        <f>Y1014*1.12725506764114</f>
        <v>87099950.978927985</v>
      </c>
      <c r="Y1014" s="3">
        <v>77267296</v>
      </c>
      <c r="Z1014" s="13">
        <f>AA1014*1.12725506764114</f>
        <v>135013855.48469031</v>
      </c>
      <c r="AA1014" s="3">
        <v>119772232</v>
      </c>
      <c r="AB1014">
        <v>124</v>
      </c>
    </row>
    <row r="1015" spans="1:28" x14ac:dyDescent="0.2">
      <c r="A1015" t="s">
        <v>26860</v>
      </c>
      <c r="B1015" t="s">
        <v>26861</v>
      </c>
      <c r="C1015">
        <v>2011</v>
      </c>
      <c r="D1015" s="1">
        <v>40795</v>
      </c>
      <c r="E1015" t="s">
        <v>16512</v>
      </c>
      <c r="F1015" t="s">
        <v>44032</v>
      </c>
      <c r="G1015" t="s">
        <v>44042</v>
      </c>
      <c r="H1015">
        <v>106</v>
      </c>
      <c r="I1015" t="s">
        <v>26862</v>
      </c>
      <c r="J1015" t="s">
        <v>26</v>
      </c>
      <c r="K1015" t="s">
        <v>209</v>
      </c>
      <c r="L1015" t="s">
        <v>51</v>
      </c>
      <c r="M1015" t="s">
        <v>1187</v>
      </c>
      <c r="N1015" t="s">
        <v>26863</v>
      </c>
      <c r="O1015" t="s">
        <v>26864</v>
      </c>
      <c r="P1015" t="s">
        <v>3707</v>
      </c>
      <c r="Q1015" t="s">
        <v>26865</v>
      </c>
      <c r="R1015" t="s">
        <v>26866</v>
      </c>
      <c r="S1015" t="s">
        <v>26867</v>
      </c>
      <c r="T1015">
        <v>6.7</v>
      </c>
      <c r="U1015">
        <v>274278</v>
      </c>
      <c r="V1015" s="12">
        <f>W1015*1.1505830469594</f>
        <v>69034982.817564011</v>
      </c>
      <c r="W1015" s="3">
        <v>60000000</v>
      </c>
      <c r="X1015" s="13">
        <f>Y1015*1.1505830469594</f>
        <v>87050923.773409843</v>
      </c>
      <c r="Y1015" s="3">
        <v>75658097</v>
      </c>
      <c r="Z1015" s="13">
        <f>AA1015*1.1505830469594</f>
        <v>157072842.21116421</v>
      </c>
      <c r="AA1015" s="3">
        <v>136515867</v>
      </c>
      <c r="AB1015">
        <v>763</v>
      </c>
    </row>
    <row r="1016" spans="1:28" x14ac:dyDescent="0.2">
      <c r="A1016" t="s">
        <v>24491</v>
      </c>
      <c r="B1016" t="s">
        <v>24492</v>
      </c>
      <c r="C1016">
        <v>2011</v>
      </c>
      <c r="D1016" s="1">
        <v>41127</v>
      </c>
      <c r="E1016" t="s">
        <v>1045</v>
      </c>
      <c r="F1016" t="s">
        <v>44032</v>
      </c>
      <c r="G1016" t="s">
        <v>44040</v>
      </c>
      <c r="H1016">
        <v>124</v>
      </c>
      <c r="I1016" t="s">
        <v>25</v>
      </c>
      <c r="J1016" t="s">
        <v>26</v>
      </c>
      <c r="K1016" t="s">
        <v>308</v>
      </c>
      <c r="M1016" t="s">
        <v>1196</v>
      </c>
      <c r="N1016" t="s">
        <v>24493</v>
      </c>
      <c r="O1016" t="s">
        <v>24494</v>
      </c>
      <c r="P1016" t="s">
        <v>520</v>
      </c>
      <c r="Q1016" t="s">
        <v>24495</v>
      </c>
      <c r="R1016" t="s">
        <v>24496</v>
      </c>
      <c r="S1016" t="s">
        <v>24497</v>
      </c>
      <c r="T1016">
        <v>7.1</v>
      </c>
      <c r="U1016">
        <v>132661</v>
      </c>
      <c r="V1016" s="12">
        <f>W1016*1.1505830469594</f>
        <v>57529152.347970001</v>
      </c>
      <c r="W1016" s="3">
        <v>50000000</v>
      </c>
      <c r="X1016" s="13">
        <f>Y1016*1.1505830469594</f>
        <v>87012325.163933501</v>
      </c>
      <c r="Y1016" s="3">
        <v>75624550</v>
      </c>
      <c r="Z1016" s="13">
        <f>AA1016*1.1505830469594</f>
        <v>138164130.50227422</v>
      </c>
      <c r="AA1016" s="3">
        <v>120081841</v>
      </c>
      <c r="AB1016">
        <v>231</v>
      </c>
    </row>
    <row r="1017" spans="1:28" x14ac:dyDescent="0.2">
      <c r="A1017" t="s">
        <v>22252</v>
      </c>
      <c r="B1017" t="s">
        <v>22253</v>
      </c>
      <c r="C1017">
        <v>2011</v>
      </c>
      <c r="D1017" t="s">
        <v>19468</v>
      </c>
      <c r="E1017" t="s">
        <v>44035</v>
      </c>
      <c r="F1017" t="s">
        <v>44032</v>
      </c>
      <c r="G1017" t="s">
        <v>44050</v>
      </c>
      <c r="H1017">
        <v>133</v>
      </c>
      <c r="I1017" t="s">
        <v>25</v>
      </c>
      <c r="J1017" t="s">
        <v>26</v>
      </c>
      <c r="M1017" t="s">
        <v>9761</v>
      </c>
      <c r="N1017" t="s">
        <v>22254</v>
      </c>
      <c r="O1017" t="s">
        <v>22255</v>
      </c>
      <c r="P1017" t="s">
        <v>852</v>
      </c>
      <c r="Q1017" t="s">
        <v>22256</v>
      </c>
      <c r="R1017" t="s">
        <v>22257</v>
      </c>
      <c r="S1017" t="s">
        <v>22258</v>
      </c>
      <c r="T1017">
        <v>7.6</v>
      </c>
      <c r="U1017">
        <v>354575</v>
      </c>
      <c r="V1017" s="12">
        <f>W1017*1.1505830469594</f>
        <v>57529152.347970001</v>
      </c>
      <c r="W1017" s="3">
        <v>50000000</v>
      </c>
      <c r="X1017" s="13">
        <f>Y1017*1.1505830469594</f>
        <v>86990397.352224544</v>
      </c>
      <c r="Y1017" s="3">
        <v>75605492</v>
      </c>
      <c r="Z1017" s="13">
        <f>AA1017*1.1505830469594</f>
        <v>126801403.79914579</v>
      </c>
      <c r="AA1017" s="3">
        <v>110206216</v>
      </c>
      <c r="AB1017">
        <v>417</v>
      </c>
    </row>
    <row r="1018" spans="1:28" x14ac:dyDescent="0.2">
      <c r="A1018" t="s">
        <v>13083</v>
      </c>
      <c r="B1018" t="s">
        <v>13084</v>
      </c>
      <c r="C1018">
        <v>2008</v>
      </c>
      <c r="D1018" t="s">
        <v>13085</v>
      </c>
      <c r="E1018" t="s">
        <v>16512</v>
      </c>
      <c r="F1018" t="s">
        <v>44044</v>
      </c>
      <c r="G1018" t="s">
        <v>44032</v>
      </c>
      <c r="H1018">
        <v>90</v>
      </c>
      <c r="I1018" t="s">
        <v>2371</v>
      </c>
      <c r="J1018" t="s">
        <v>26</v>
      </c>
      <c r="K1018" t="s">
        <v>308</v>
      </c>
      <c r="M1018" t="s">
        <v>13086</v>
      </c>
      <c r="N1018" t="s">
        <v>13087</v>
      </c>
      <c r="O1018" t="s">
        <v>13088</v>
      </c>
      <c r="P1018" t="s">
        <v>1348</v>
      </c>
      <c r="Q1018" t="s">
        <v>13089</v>
      </c>
      <c r="R1018" t="s">
        <v>13090</v>
      </c>
      <c r="S1018" t="s">
        <v>13091</v>
      </c>
      <c r="T1018">
        <v>6.6</v>
      </c>
      <c r="U1018">
        <v>143518</v>
      </c>
      <c r="V1018" s="12">
        <f>W1018*1.20207800169993</f>
        <v>48083120.067997195</v>
      </c>
      <c r="W1018" s="3">
        <v>40000000</v>
      </c>
      <c r="X1018" s="13">
        <f>Y1018*1.20207800169993</f>
        <v>86869736.706715658</v>
      </c>
      <c r="Y1018" s="3">
        <v>72266306</v>
      </c>
      <c r="Z1018" s="13">
        <f>AA1018*1.20207800169993</f>
        <v>182763797.53325316</v>
      </c>
      <c r="AA1018" s="3">
        <v>152039882</v>
      </c>
      <c r="AB1018">
        <v>451</v>
      </c>
    </row>
    <row r="1019" spans="1:28" x14ac:dyDescent="0.2">
      <c r="A1019" t="s">
        <v>12894</v>
      </c>
      <c r="B1019" t="s">
        <v>12895</v>
      </c>
      <c r="C1019">
        <v>2019</v>
      </c>
      <c r="D1019" t="s">
        <v>12896</v>
      </c>
      <c r="E1019" t="s">
        <v>16512</v>
      </c>
      <c r="F1019" t="s">
        <v>44031</v>
      </c>
      <c r="G1019" t="s">
        <v>44033</v>
      </c>
      <c r="H1019">
        <v>122</v>
      </c>
      <c r="I1019" t="s">
        <v>12897</v>
      </c>
      <c r="J1019" t="s">
        <v>26</v>
      </c>
      <c r="K1019" t="s">
        <v>308</v>
      </c>
      <c r="M1019" t="s">
        <v>2463</v>
      </c>
      <c r="N1019" t="s">
        <v>12898</v>
      </c>
      <c r="O1019" t="s">
        <v>12899</v>
      </c>
      <c r="P1019" t="s">
        <v>12900</v>
      </c>
      <c r="Q1019" t="s">
        <v>12901</v>
      </c>
      <c r="R1019" t="s">
        <v>12902</v>
      </c>
      <c r="S1019" t="s">
        <v>12903</v>
      </c>
      <c r="T1019">
        <v>7.3</v>
      </c>
      <c r="U1019">
        <v>217183</v>
      </c>
      <c r="V1019" s="12">
        <f>W1019*1.01233684194057</f>
        <v>172097263.12989691</v>
      </c>
      <c r="W1019" s="3">
        <v>170000000</v>
      </c>
      <c r="X1019" s="13">
        <f>Y1019*1.01233684194057</f>
        <v>86767603.313463062</v>
      </c>
      <c r="Y1019" s="3">
        <v>85710210</v>
      </c>
      <c r="Z1019" s="13">
        <f>AA1019*1.01233684194057</f>
        <v>409847144.83222884</v>
      </c>
      <c r="AA1019" s="3">
        <v>404852543</v>
      </c>
      <c r="AB1019">
        <v>2757</v>
      </c>
    </row>
    <row r="1020" spans="1:28" hidden="1" x14ac:dyDescent="0.2">
      <c r="A1020" t="s">
        <v>11686</v>
      </c>
      <c r="B1020" t="s">
        <v>11687</v>
      </c>
      <c r="C1020">
        <v>2006</v>
      </c>
      <c r="D1020" t="s">
        <v>3685</v>
      </c>
      <c r="E1020" t="s">
        <v>16512</v>
      </c>
      <c r="F1020" t="s">
        <v>44038</v>
      </c>
      <c r="G1020" t="s">
        <v>44044</v>
      </c>
      <c r="H1020">
        <v>93</v>
      </c>
      <c r="I1020" t="s">
        <v>2274</v>
      </c>
      <c r="J1020" t="s">
        <v>26</v>
      </c>
      <c r="K1020" t="s">
        <v>308</v>
      </c>
      <c r="M1020" t="s">
        <v>11688</v>
      </c>
      <c r="N1020" t="s">
        <v>5546</v>
      </c>
      <c r="O1020" t="s">
        <v>11689</v>
      </c>
      <c r="P1020" t="s">
        <v>2713</v>
      </c>
      <c r="Q1020" t="s">
        <v>11690</v>
      </c>
      <c r="R1020" t="s">
        <v>11691</v>
      </c>
      <c r="S1020" t="s">
        <v>11692</v>
      </c>
      <c r="T1020">
        <v>5.7</v>
      </c>
      <c r="U1020">
        <v>33675</v>
      </c>
      <c r="W1020" t="s">
        <v>11693</v>
      </c>
      <c r="X1020"/>
      <c r="Y1020"/>
      <c r="Z1020"/>
      <c r="AA1020">
        <v>18381890</v>
      </c>
      <c r="AB1020">
        <v>84</v>
      </c>
    </row>
    <row r="1021" spans="1:28" x14ac:dyDescent="0.2">
      <c r="A1021" t="s">
        <v>12435</v>
      </c>
      <c r="B1021" t="s">
        <v>12436</v>
      </c>
      <c r="C1021">
        <v>2010</v>
      </c>
      <c r="D1021" s="1">
        <v>40309</v>
      </c>
      <c r="E1021" t="s">
        <v>1045</v>
      </c>
      <c r="H1021">
        <v>114</v>
      </c>
      <c r="I1021" t="s">
        <v>25</v>
      </c>
      <c r="J1021" t="s">
        <v>26</v>
      </c>
      <c r="M1021" t="s">
        <v>2074</v>
      </c>
      <c r="N1021" t="s">
        <v>12437</v>
      </c>
      <c r="O1021" t="s">
        <v>12438</v>
      </c>
      <c r="P1021" t="s">
        <v>11114</v>
      </c>
      <c r="Q1021" t="s">
        <v>12439</v>
      </c>
      <c r="R1021" t="s">
        <v>12440</v>
      </c>
      <c r="S1021" t="s">
        <v>12441</v>
      </c>
      <c r="T1021">
        <v>5.9</v>
      </c>
      <c r="U1021">
        <v>98349</v>
      </c>
      <c r="V1021" s="12">
        <f>W1021*1.18690152988223</f>
        <v>81896205.561873868</v>
      </c>
      <c r="W1021" s="3">
        <v>69000000</v>
      </c>
      <c r="X1021" s="13">
        <f>Y1021*1.18690152988223</f>
        <v>86675071.106995299</v>
      </c>
      <c r="Y1021" s="3">
        <v>73026337</v>
      </c>
      <c r="Z1021" s="13">
        <f>AA1021*1.18690152988223</f>
        <v>103089209.49815167</v>
      </c>
      <c r="AA1021" s="3">
        <v>86855739</v>
      </c>
      <c r="AB1021">
        <v>322</v>
      </c>
    </row>
    <row r="1022" spans="1:28" hidden="1" x14ac:dyDescent="0.2">
      <c r="A1022" t="s">
        <v>11701</v>
      </c>
      <c r="B1022" t="s">
        <v>11702</v>
      </c>
      <c r="C1022">
        <v>2004</v>
      </c>
      <c r="D1022" t="s">
        <v>11703</v>
      </c>
      <c r="E1022" t="s">
        <v>1045</v>
      </c>
      <c r="F1022" t="s">
        <v>44032</v>
      </c>
      <c r="H1022">
        <v>115</v>
      </c>
      <c r="I1022" t="s">
        <v>11704</v>
      </c>
      <c r="J1022" t="s">
        <v>5473</v>
      </c>
      <c r="M1022" t="s">
        <v>11705</v>
      </c>
      <c r="N1022" t="s">
        <v>11706</v>
      </c>
      <c r="O1022" t="s">
        <v>11707</v>
      </c>
      <c r="P1022" t="s">
        <v>11708</v>
      </c>
      <c r="Q1022" t="s">
        <v>11709</v>
      </c>
      <c r="R1022" t="s">
        <v>11710</v>
      </c>
      <c r="S1022" t="s">
        <v>11711</v>
      </c>
      <c r="T1022">
        <v>8.5</v>
      </c>
      <c r="U1022">
        <v>13756</v>
      </c>
      <c r="W1022"/>
      <c r="X1022"/>
      <c r="Y1022"/>
      <c r="Z1022"/>
      <c r="AA1022"/>
      <c r="AB1022">
        <v>16</v>
      </c>
    </row>
    <row r="1023" spans="1:28" x14ac:dyDescent="0.2">
      <c r="A1023" t="s">
        <v>41721</v>
      </c>
      <c r="B1023" t="s">
        <v>41722</v>
      </c>
      <c r="C1023">
        <v>2017</v>
      </c>
      <c r="D1023" s="1">
        <v>43102</v>
      </c>
      <c r="E1023" t="s">
        <v>176</v>
      </c>
      <c r="F1023" t="s">
        <v>44042</v>
      </c>
      <c r="H1023">
        <v>116</v>
      </c>
      <c r="I1023" t="s">
        <v>229</v>
      </c>
      <c r="J1023" t="s">
        <v>26</v>
      </c>
      <c r="M1023" t="s">
        <v>1159</v>
      </c>
      <c r="N1023" t="s">
        <v>41723</v>
      </c>
      <c r="O1023" t="s">
        <v>41724</v>
      </c>
      <c r="P1023" t="s">
        <v>14103</v>
      </c>
      <c r="Q1023" t="s">
        <v>41725</v>
      </c>
      <c r="R1023" t="s">
        <v>41726</v>
      </c>
      <c r="S1023" t="s">
        <v>41727</v>
      </c>
      <c r="T1023">
        <v>7.2</v>
      </c>
      <c r="U1023">
        <v>130017</v>
      </c>
      <c r="V1023" s="12">
        <f>W1023*1.05585427545692</f>
        <v>52792713.772845998</v>
      </c>
      <c r="W1023" s="3">
        <v>50000000</v>
      </c>
      <c r="X1023" s="13">
        <f>Y1023*1.05585427545692</f>
        <v>86478116.304006279</v>
      </c>
      <c r="Y1023" s="3">
        <v>81903458</v>
      </c>
      <c r="Z1023" s="13">
        <f>AA1023*1.05585427545692</f>
        <v>203715094.27996919</v>
      </c>
      <c r="AA1023" s="3">
        <v>192938646</v>
      </c>
      <c r="AB1023">
        <v>470</v>
      </c>
    </row>
    <row r="1024" spans="1:28" hidden="1" x14ac:dyDescent="0.2">
      <c r="A1024" t="s">
        <v>11720</v>
      </c>
      <c r="B1024" t="s">
        <v>11721</v>
      </c>
      <c r="C1024">
        <v>2006</v>
      </c>
      <c r="D1024" s="1">
        <v>39296</v>
      </c>
      <c r="E1024" t="s">
        <v>1045</v>
      </c>
      <c r="H1024">
        <v>91</v>
      </c>
      <c r="I1024" t="s">
        <v>2371</v>
      </c>
      <c r="J1024" t="s">
        <v>26</v>
      </c>
      <c r="M1024" t="s">
        <v>11722</v>
      </c>
      <c r="N1024" t="s">
        <v>11723</v>
      </c>
      <c r="O1024" t="s">
        <v>11724</v>
      </c>
      <c r="P1024" t="s">
        <v>11725</v>
      </c>
      <c r="Q1024" t="s">
        <v>11726</v>
      </c>
      <c r="R1024" t="s">
        <v>11727</v>
      </c>
      <c r="S1024" t="s">
        <v>11728</v>
      </c>
      <c r="T1024">
        <v>1.8</v>
      </c>
      <c r="U1024">
        <v>16723</v>
      </c>
      <c r="W1024">
        <v>8300000</v>
      </c>
      <c r="X1024"/>
      <c r="Y1024"/>
      <c r="Z1024"/>
      <c r="AA1024">
        <v>1751490</v>
      </c>
      <c r="AB1024">
        <v>88</v>
      </c>
    </row>
    <row r="1025" spans="1:28" x14ac:dyDescent="0.2">
      <c r="A1025" t="s">
        <v>10083</v>
      </c>
      <c r="B1025" t="s">
        <v>10084</v>
      </c>
      <c r="C1025">
        <v>2005</v>
      </c>
      <c r="D1025" t="s">
        <v>8146</v>
      </c>
      <c r="E1025" t="s">
        <v>3496</v>
      </c>
      <c r="H1025">
        <v>90</v>
      </c>
      <c r="I1025" t="s">
        <v>25</v>
      </c>
      <c r="J1025" t="s">
        <v>26</v>
      </c>
      <c r="M1025" t="s">
        <v>10085</v>
      </c>
      <c r="N1025" t="s">
        <v>10086</v>
      </c>
      <c r="O1025" t="s">
        <v>10087</v>
      </c>
      <c r="P1025" t="s">
        <v>5063</v>
      </c>
      <c r="Q1025" t="s">
        <v>10088</v>
      </c>
      <c r="R1025" t="s">
        <v>10089</v>
      </c>
      <c r="S1025" t="s">
        <v>10090</v>
      </c>
      <c r="T1025">
        <v>6</v>
      </c>
      <c r="U1025">
        <v>103645</v>
      </c>
      <c r="V1025" s="12">
        <f>W1025*1.32519713261649</f>
        <v>25178745.519713309</v>
      </c>
      <c r="W1025" s="3">
        <v>19000000</v>
      </c>
      <c r="X1025" s="13">
        <f>Y1025*1.32519713261649</f>
        <v>86447073.549713433</v>
      </c>
      <c r="Y1025" s="3">
        <v>65233369</v>
      </c>
      <c r="Z1025" s="13">
        <f>AA1025*1.32519713261649</f>
        <v>142480383.90813646</v>
      </c>
      <c r="AA1025" s="3">
        <v>107516369</v>
      </c>
      <c r="AB1025">
        <v>554</v>
      </c>
    </row>
    <row r="1026" spans="1:28" x14ac:dyDescent="0.2">
      <c r="A1026" t="s">
        <v>21425</v>
      </c>
      <c r="B1026" t="s">
        <v>21426</v>
      </c>
      <c r="C1026">
        <v>2009</v>
      </c>
      <c r="D1026" t="s">
        <v>15782</v>
      </c>
      <c r="E1026" t="s">
        <v>1045</v>
      </c>
      <c r="F1026" t="s">
        <v>44036</v>
      </c>
      <c r="H1026">
        <v>105</v>
      </c>
      <c r="I1026" t="s">
        <v>25</v>
      </c>
      <c r="J1026" t="s">
        <v>26</v>
      </c>
      <c r="M1026" t="s">
        <v>7788</v>
      </c>
      <c r="N1026" t="s">
        <v>21427</v>
      </c>
      <c r="O1026" t="s">
        <v>21428</v>
      </c>
      <c r="P1026" t="s">
        <v>15119</v>
      </c>
      <c r="Q1026" t="s">
        <v>21429</v>
      </c>
      <c r="R1026" t="s">
        <v>21430</v>
      </c>
      <c r="S1026" t="s">
        <v>21431</v>
      </c>
      <c r="T1026">
        <v>7</v>
      </c>
      <c r="U1026">
        <v>191738</v>
      </c>
      <c r="V1026" s="12">
        <f>W1026*1.20636999678377</f>
        <v>48254799.871350802</v>
      </c>
      <c r="W1026" s="3">
        <v>40000000</v>
      </c>
      <c r="X1026" s="13">
        <f>Y1026*1.20636999678377</f>
        <v>86183085.840302497</v>
      </c>
      <c r="Y1026" s="3">
        <v>71440011</v>
      </c>
      <c r="Z1026" s="13">
        <f>AA1026*1.20636999678377</f>
        <v>110962345.391</v>
      </c>
      <c r="AA1026" s="3">
        <v>91980359</v>
      </c>
      <c r="AB1026">
        <v>235</v>
      </c>
    </row>
    <row r="1027" spans="1:28" hidden="1" x14ac:dyDescent="0.2">
      <c r="A1027" t="s">
        <v>11744</v>
      </c>
      <c r="B1027" t="s">
        <v>11745</v>
      </c>
      <c r="C1027">
        <v>2005</v>
      </c>
      <c r="D1027" t="s">
        <v>11746</v>
      </c>
      <c r="E1027" t="s">
        <v>16512</v>
      </c>
      <c r="F1027" t="s">
        <v>44032</v>
      </c>
      <c r="G1027" t="s">
        <v>44049</v>
      </c>
      <c r="H1027">
        <v>139</v>
      </c>
      <c r="I1027" t="s">
        <v>11747</v>
      </c>
      <c r="J1027" t="s">
        <v>75</v>
      </c>
      <c r="M1027" t="s">
        <v>11748</v>
      </c>
      <c r="N1027" t="s">
        <v>11749</v>
      </c>
      <c r="O1027" t="s">
        <v>11750</v>
      </c>
      <c r="P1027" t="s">
        <v>11751</v>
      </c>
      <c r="Q1027" t="s">
        <v>11752</v>
      </c>
      <c r="R1027" t="s">
        <v>11753</v>
      </c>
      <c r="S1027" t="s">
        <v>11754</v>
      </c>
      <c r="T1027">
        <v>7.1</v>
      </c>
      <c r="U1027">
        <v>19529</v>
      </c>
      <c r="W1027">
        <v>9500000</v>
      </c>
      <c r="X1027"/>
      <c r="Y1027"/>
      <c r="Z1027"/>
      <c r="AA1027">
        <v>26146165</v>
      </c>
      <c r="AB1027">
        <v>74</v>
      </c>
    </row>
    <row r="1028" spans="1:28" x14ac:dyDescent="0.2">
      <c r="A1028" t="s">
        <v>1585</v>
      </c>
      <c r="B1028" t="s">
        <v>1586</v>
      </c>
      <c r="C1028">
        <v>2000</v>
      </c>
      <c r="D1028" s="1">
        <v>36861</v>
      </c>
      <c r="E1028" t="s">
        <v>1045</v>
      </c>
      <c r="H1028">
        <v>98</v>
      </c>
      <c r="I1028" t="s">
        <v>25</v>
      </c>
      <c r="J1028" t="s">
        <v>26</v>
      </c>
      <c r="K1028" t="s">
        <v>308</v>
      </c>
      <c r="M1028" t="s">
        <v>1587</v>
      </c>
      <c r="N1028" t="s">
        <v>1588</v>
      </c>
      <c r="O1028" t="s">
        <v>1589</v>
      </c>
      <c r="P1028" t="s">
        <v>1590</v>
      </c>
      <c r="Q1028" t="s">
        <v>1591</v>
      </c>
      <c r="R1028" t="s">
        <v>1592</v>
      </c>
      <c r="S1028" t="s">
        <v>1593</v>
      </c>
      <c r="T1028">
        <v>6.2</v>
      </c>
      <c r="U1028">
        <v>36064</v>
      </c>
      <c r="V1028" s="12">
        <f>W1028*1.5029674796748</f>
        <v>16532642.2764228</v>
      </c>
      <c r="W1028" s="3">
        <v>11000000</v>
      </c>
      <c r="X1028" s="13">
        <f>Y1028*1.5029674796748</f>
        <v>86163025.964187175</v>
      </c>
      <c r="Y1028" s="3">
        <v>57328603</v>
      </c>
      <c r="Z1028" s="13">
        <f>AA1028*1.5029674796748</f>
        <v>89918528.379837602</v>
      </c>
      <c r="AA1028" s="3">
        <v>59827328</v>
      </c>
      <c r="AB1028">
        <v>88</v>
      </c>
    </row>
    <row r="1029" spans="1:28" x14ac:dyDescent="0.2">
      <c r="A1029" t="s">
        <v>1454</v>
      </c>
      <c r="B1029" t="s">
        <v>1455</v>
      </c>
      <c r="C1029">
        <v>2000</v>
      </c>
      <c r="D1029" s="1">
        <v>36687</v>
      </c>
      <c r="E1029" t="s">
        <v>1045</v>
      </c>
      <c r="F1029" t="s">
        <v>44044</v>
      </c>
      <c r="H1029">
        <v>98</v>
      </c>
      <c r="I1029" t="s">
        <v>25</v>
      </c>
      <c r="J1029" t="s">
        <v>26</v>
      </c>
      <c r="K1029" t="s">
        <v>27</v>
      </c>
      <c r="L1029" t="s">
        <v>308</v>
      </c>
      <c r="M1029" t="s">
        <v>1456</v>
      </c>
      <c r="N1029" t="s">
        <v>1457</v>
      </c>
      <c r="O1029" t="s">
        <v>1458</v>
      </c>
      <c r="P1029" t="s">
        <v>1459</v>
      </c>
      <c r="Q1029" t="s">
        <v>1460</v>
      </c>
      <c r="R1029" t="s">
        <v>1461</v>
      </c>
      <c r="S1029" t="s">
        <v>1462</v>
      </c>
      <c r="T1029">
        <v>6.7</v>
      </c>
      <c r="U1029">
        <v>108581</v>
      </c>
      <c r="V1029" s="12">
        <f>W1029*1.5029674796748</f>
        <v>62072556.910569243</v>
      </c>
      <c r="W1029" s="3">
        <v>41300000</v>
      </c>
      <c r="X1029" s="13">
        <f>Y1029*1.5029674796748</f>
        <v>86063663.281138405</v>
      </c>
      <c r="Y1029" s="3">
        <v>57262492</v>
      </c>
      <c r="Z1029" s="13">
        <f>AA1029*1.5029674796748</f>
        <v>159873132.21231744</v>
      </c>
      <c r="AA1029" s="3">
        <v>106371651</v>
      </c>
      <c r="AB1029">
        <v>321</v>
      </c>
    </row>
    <row r="1030" spans="1:28" x14ac:dyDescent="0.2">
      <c r="A1030" t="s">
        <v>41874</v>
      </c>
      <c r="B1030" t="s">
        <v>41875</v>
      </c>
      <c r="C1030">
        <v>2018</v>
      </c>
      <c r="D1030" s="1">
        <v>43657</v>
      </c>
      <c r="E1030" t="s">
        <v>44035</v>
      </c>
      <c r="F1030" t="s">
        <v>44032</v>
      </c>
      <c r="G1030" t="s">
        <v>44040</v>
      </c>
      <c r="H1030">
        <v>110</v>
      </c>
      <c r="I1030" t="s">
        <v>25</v>
      </c>
      <c r="J1030" t="s">
        <v>26</v>
      </c>
      <c r="M1030" t="s">
        <v>35545</v>
      </c>
      <c r="N1030" t="s">
        <v>41876</v>
      </c>
      <c r="O1030" t="s">
        <v>41877</v>
      </c>
      <c r="P1030" t="s">
        <v>41878</v>
      </c>
      <c r="Q1030" t="s">
        <v>41879</v>
      </c>
      <c r="R1030" t="s">
        <v>41880</v>
      </c>
      <c r="S1030" t="s">
        <v>41881</v>
      </c>
      <c r="T1030">
        <v>7.3</v>
      </c>
      <c r="U1030">
        <v>13683</v>
      </c>
      <c r="V1030" s="12">
        <f>W1030*1.03068014830331</f>
        <v>7214761.038123169</v>
      </c>
      <c r="W1030" s="3">
        <v>7000000</v>
      </c>
      <c r="X1030" s="13">
        <f>Y1030*1.03068014830331</f>
        <v>86043602.940069124</v>
      </c>
      <c r="Y1030" s="3">
        <v>83482352</v>
      </c>
      <c r="Z1030" s="13">
        <f>AA1030*1.03068014830331</f>
        <v>88728039.27604939</v>
      </c>
      <c r="AA1030" s="3">
        <v>86086881</v>
      </c>
      <c r="AB1030">
        <v>301</v>
      </c>
    </row>
    <row r="1031" spans="1:28" hidden="1" x14ac:dyDescent="0.2">
      <c r="A1031" t="s">
        <v>11778</v>
      </c>
      <c r="B1031" t="s">
        <v>11779</v>
      </c>
      <c r="C1031">
        <v>2004</v>
      </c>
      <c r="D1031" t="s">
        <v>7923</v>
      </c>
      <c r="E1031" t="s">
        <v>1045</v>
      </c>
      <c r="F1031" t="s">
        <v>44032</v>
      </c>
      <c r="H1031">
        <v>104</v>
      </c>
      <c r="I1031" t="s">
        <v>11780</v>
      </c>
      <c r="J1031" t="s">
        <v>26</v>
      </c>
      <c r="M1031" t="s">
        <v>11781</v>
      </c>
      <c r="N1031" t="s">
        <v>11782</v>
      </c>
      <c r="O1031" t="s">
        <v>11783</v>
      </c>
      <c r="P1031" t="s">
        <v>11784</v>
      </c>
      <c r="Q1031" t="s">
        <v>11785</v>
      </c>
      <c r="R1031" t="s">
        <v>11786</v>
      </c>
      <c r="S1031" t="s">
        <v>11787</v>
      </c>
      <c r="T1031">
        <v>7.8</v>
      </c>
      <c r="U1031">
        <v>14198</v>
      </c>
      <c r="W1031"/>
      <c r="X1031"/>
      <c r="Y1031">
        <v>23844</v>
      </c>
      <c r="Z1031"/>
      <c r="AA1031">
        <v>1226577</v>
      </c>
      <c r="AB1031">
        <v>91</v>
      </c>
    </row>
    <row r="1032" spans="1:28" x14ac:dyDescent="0.2">
      <c r="A1032" t="s">
        <v>585</v>
      </c>
      <c r="B1032" t="s">
        <v>586</v>
      </c>
      <c r="C1032">
        <v>2001</v>
      </c>
      <c r="D1032" s="1">
        <v>37561</v>
      </c>
      <c r="E1032" t="s">
        <v>16512</v>
      </c>
      <c r="F1032" t="s">
        <v>44032</v>
      </c>
      <c r="G1032" t="s">
        <v>44042</v>
      </c>
      <c r="H1032">
        <v>106</v>
      </c>
      <c r="I1032" t="s">
        <v>25</v>
      </c>
      <c r="J1032" t="s">
        <v>26</v>
      </c>
      <c r="K1032" t="s">
        <v>587</v>
      </c>
      <c r="L1032" t="s">
        <v>308</v>
      </c>
      <c r="M1032" t="s">
        <v>588</v>
      </c>
      <c r="N1032" t="s">
        <v>589</v>
      </c>
      <c r="O1032" t="s">
        <v>590</v>
      </c>
      <c r="P1032" t="s">
        <v>591</v>
      </c>
      <c r="Q1032" t="s">
        <v>592</v>
      </c>
      <c r="R1032" t="s">
        <v>593</v>
      </c>
      <c r="S1032" t="s">
        <v>594</v>
      </c>
      <c r="T1032">
        <v>6.4</v>
      </c>
      <c r="U1032">
        <v>97575</v>
      </c>
      <c r="V1032" s="12">
        <f>W1032*1.46138339920949</f>
        <v>58455335.968379602</v>
      </c>
      <c r="W1032" s="3">
        <v>40000000</v>
      </c>
      <c r="X1032" s="13">
        <f>Y1032*1.46138339920949</f>
        <v>86012335.83675912</v>
      </c>
      <c r="Y1032" s="3">
        <v>58856790</v>
      </c>
      <c r="Z1032" s="13">
        <f>AA1032*1.46138339920949</f>
        <v>134086606.22711498</v>
      </c>
      <c r="AA1032" s="3">
        <v>91753202</v>
      </c>
      <c r="AB1032">
        <v>437</v>
      </c>
    </row>
    <row r="1033" spans="1:28" hidden="1" x14ac:dyDescent="0.2">
      <c r="A1033" t="s">
        <v>11796</v>
      </c>
      <c r="B1033" t="s">
        <v>11797</v>
      </c>
      <c r="C1033">
        <v>2004</v>
      </c>
      <c r="D1033" t="s">
        <v>3963</v>
      </c>
      <c r="E1033" t="s">
        <v>1045</v>
      </c>
      <c r="F1033" t="s">
        <v>44032</v>
      </c>
      <c r="G1033" t="s">
        <v>44053</v>
      </c>
      <c r="H1033">
        <v>163</v>
      </c>
      <c r="I1033" t="s">
        <v>943</v>
      </c>
      <c r="J1033" t="s">
        <v>944</v>
      </c>
      <c r="M1033" t="s">
        <v>11798</v>
      </c>
      <c r="N1033" t="s">
        <v>11799</v>
      </c>
      <c r="O1033" t="s">
        <v>11800</v>
      </c>
      <c r="P1033" t="s">
        <v>9379</v>
      </c>
      <c r="Q1033" t="s">
        <v>11801</v>
      </c>
      <c r="R1033" t="s">
        <v>11802</v>
      </c>
      <c r="S1033" t="s">
        <v>11803</v>
      </c>
      <c r="T1033">
        <v>6.7</v>
      </c>
      <c r="U1033">
        <v>13339</v>
      </c>
      <c r="W1033"/>
      <c r="X1033"/>
      <c r="Y1033">
        <v>915728</v>
      </c>
      <c r="Z1033"/>
      <c r="AA1033">
        <v>1998096</v>
      </c>
      <c r="AB1033">
        <v>24</v>
      </c>
    </row>
    <row r="1034" spans="1:28" hidden="1" x14ac:dyDescent="0.2">
      <c r="A1034" t="s">
        <v>11804</v>
      </c>
      <c r="B1034" t="s">
        <v>11805</v>
      </c>
      <c r="C1034">
        <v>2005</v>
      </c>
      <c r="D1034" t="s">
        <v>11806</v>
      </c>
      <c r="E1034" t="s">
        <v>1045</v>
      </c>
      <c r="F1034" t="s">
        <v>44044</v>
      </c>
      <c r="G1034" t="s">
        <v>44032</v>
      </c>
      <c r="H1034">
        <v>94</v>
      </c>
      <c r="I1034" t="s">
        <v>11807</v>
      </c>
      <c r="J1034" t="s">
        <v>496</v>
      </c>
      <c r="M1034" t="s">
        <v>2648</v>
      </c>
      <c r="N1034" t="s">
        <v>2648</v>
      </c>
      <c r="O1034" t="s">
        <v>11808</v>
      </c>
      <c r="P1034" t="s">
        <v>11809</v>
      </c>
      <c r="Q1034" t="s">
        <v>11810</v>
      </c>
      <c r="R1034" t="s">
        <v>11811</v>
      </c>
      <c r="S1034" t="s">
        <v>11812</v>
      </c>
      <c r="T1034">
        <v>7.8</v>
      </c>
      <c r="U1034">
        <v>44492</v>
      </c>
      <c r="W1034"/>
      <c r="X1034"/>
      <c r="Y1034">
        <v>1305</v>
      </c>
      <c r="Z1034"/>
      <c r="AA1034">
        <v>2421577</v>
      </c>
      <c r="AB1034">
        <v>63</v>
      </c>
    </row>
    <row r="1035" spans="1:28" x14ac:dyDescent="0.2">
      <c r="A1035" t="s">
        <v>31658</v>
      </c>
      <c r="B1035" t="s">
        <v>31659</v>
      </c>
      <c r="C1035">
        <v>2015</v>
      </c>
      <c r="D1035" t="s">
        <v>31660</v>
      </c>
      <c r="E1035" t="s">
        <v>16512</v>
      </c>
      <c r="F1035" t="s">
        <v>44038</v>
      </c>
      <c r="G1035" t="s">
        <v>44034</v>
      </c>
      <c r="H1035">
        <v>105</v>
      </c>
      <c r="I1035" t="s">
        <v>27151</v>
      </c>
      <c r="J1035" t="s">
        <v>26</v>
      </c>
      <c r="K1035" t="s">
        <v>944</v>
      </c>
      <c r="L1035" t="s">
        <v>934</v>
      </c>
      <c r="M1035" t="s">
        <v>2886</v>
      </c>
      <c r="N1035" t="s">
        <v>31661</v>
      </c>
      <c r="O1035" t="s">
        <v>31662</v>
      </c>
      <c r="P1035" t="s">
        <v>1329</v>
      </c>
      <c r="Q1035" t="s">
        <v>16169</v>
      </c>
      <c r="R1035" t="s">
        <v>31663</v>
      </c>
      <c r="S1035" t="s">
        <v>31664</v>
      </c>
      <c r="T1035">
        <v>5.5</v>
      </c>
      <c r="U1035">
        <v>128972</v>
      </c>
      <c r="V1035" s="12">
        <f>W1035*1.09195121025074</f>
        <v>96091706.502065122</v>
      </c>
      <c r="W1035" s="3">
        <v>88000000</v>
      </c>
      <c r="X1035" s="13">
        <f>Y1035*1.09195121025074</f>
        <v>85988520.74507302</v>
      </c>
      <c r="Y1035" s="3">
        <v>78747585</v>
      </c>
      <c r="Z1035" s="13">
        <f>AA1035*1.09195121025074</f>
        <v>267391344.04746881</v>
      </c>
      <c r="AA1035" s="3">
        <v>244874809</v>
      </c>
      <c r="AB1035">
        <v>462</v>
      </c>
    </row>
    <row r="1036" spans="1:28" x14ac:dyDescent="0.2">
      <c r="A1036" t="s">
        <v>41561</v>
      </c>
      <c r="B1036" t="s">
        <v>41562</v>
      </c>
      <c r="C1036">
        <v>2018</v>
      </c>
      <c r="D1036" s="1">
        <v>43200</v>
      </c>
      <c r="E1036" t="s">
        <v>44037</v>
      </c>
      <c r="F1036" t="s">
        <v>44031</v>
      </c>
      <c r="G1036" t="s">
        <v>44038</v>
      </c>
      <c r="H1036">
        <v>96</v>
      </c>
      <c r="I1036" t="s">
        <v>25</v>
      </c>
      <c r="J1036" t="s">
        <v>26</v>
      </c>
      <c r="K1036" t="s">
        <v>209</v>
      </c>
      <c r="M1036" t="s">
        <v>41563</v>
      </c>
      <c r="N1036" t="s">
        <v>41564</v>
      </c>
      <c r="O1036" t="s">
        <v>41565</v>
      </c>
      <c r="P1036" t="s">
        <v>14357</v>
      </c>
      <c r="Q1036" t="s">
        <v>41566</v>
      </c>
      <c r="R1036" t="s">
        <v>41567</v>
      </c>
      <c r="S1036" t="s">
        <v>41568</v>
      </c>
      <c r="T1036">
        <v>6.6</v>
      </c>
      <c r="U1036">
        <v>31935</v>
      </c>
      <c r="V1036" s="12">
        <f>W1036*1.03068014830331</f>
        <v>82454411.864264786</v>
      </c>
      <c r="W1036" s="3">
        <v>80000000</v>
      </c>
      <c r="X1036" s="13">
        <f>Y1036*1.03068014830331</f>
        <v>85793921.704822794</v>
      </c>
      <c r="Y1036" s="3">
        <v>83240103</v>
      </c>
      <c r="Z1036" s="13">
        <f>AA1036*1.03068014830331</f>
        <v>220606885.10289574</v>
      </c>
      <c r="AA1036" s="3">
        <v>214040103</v>
      </c>
      <c r="AB1036">
        <v>218</v>
      </c>
    </row>
    <row r="1037" spans="1:28" x14ac:dyDescent="0.2">
      <c r="A1037" t="s">
        <v>11655</v>
      </c>
      <c r="B1037" t="s">
        <v>11656</v>
      </c>
      <c r="C1037">
        <v>2008</v>
      </c>
      <c r="D1037" t="s">
        <v>11657</v>
      </c>
      <c r="E1037" t="s">
        <v>16512</v>
      </c>
      <c r="F1037" t="s">
        <v>44031</v>
      </c>
      <c r="G1037" t="s">
        <v>44032</v>
      </c>
      <c r="H1037">
        <v>96</v>
      </c>
      <c r="I1037" t="s">
        <v>25</v>
      </c>
      <c r="J1037" t="s">
        <v>26</v>
      </c>
      <c r="M1037" t="s">
        <v>1532</v>
      </c>
      <c r="N1037" t="s">
        <v>11658</v>
      </c>
      <c r="O1037" t="s">
        <v>11659</v>
      </c>
      <c r="P1037" t="s">
        <v>7828</v>
      </c>
      <c r="Q1037" t="s">
        <v>11660</v>
      </c>
      <c r="R1037" t="s">
        <v>11661</v>
      </c>
      <c r="S1037" t="s">
        <v>11662</v>
      </c>
      <c r="T1037">
        <v>6.5</v>
      </c>
      <c r="U1037">
        <v>86673</v>
      </c>
      <c r="V1037" s="12">
        <f>W1037*1.20207800169993</f>
        <v>108187020.15299369</v>
      </c>
      <c r="W1037" s="3">
        <v>90000000</v>
      </c>
      <c r="X1037" s="13">
        <f>Y1037*1.20207800169993</f>
        <v>85582007.041160598</v>
      </c>
      <c r="Y1037" s="3">
        <v>71195053</v>
      </c>
      <c r="Z1037" s="13">
        <f>AA1037*1.20207800169993</f>
        <v>197345538.61858407</v>
      </c>
      <c r="AA1037" s="3">
        <v>164170327</v>
      </c>
      <c r="AB1037">
        <v>145</v>
      </c>
    </row>
    <row r="1038" spans="1:28" x14ac:dyDescent="0.2">
      <c r="A1038" t="s">
        <v>1282</v>
      </c>
      <c r="B1038" t="s">
        <v>1283</v>
      </c>
      <c r="C1038">
        <v>2000</v>
      </c>
      <c r="D1038" t="s">
        <v>1064</v>
      </c>
      <c r="E1038" t="s">
        <v>16512</v>
      </c>
      <c r="F1038" t="s">
        <v>44031</v>
      </c>
      <c r="G1038" t="s">
        <v>44038</v>
      </c>
      <c r="H1038">
        <v>110</v>
      </c>
      <c r="I1038" t="s">
        <v>1284</v>
      </c>
      <c r="J1038" t="s">
        <v>26</v>
      </c>
      <c r="K1038" t="s">
        <v>209</v>
      </c>
      <c r="L1038" t="s">
        <v>1285</v>
      </c>
      <c r="M1038" t="s">
        <v>1286</v>
      </c>
      <c r="N1038" t="s">
        <v>1287</v>
      </c>
      <c r="O1038" t="s">
        <v>1288</v>
      </c>
      <c r="P1038" t="s">
        <v>1289</v>
      </c>
      <c r="Q1038" t="s">
        <v>1290</v>
      </c>
      <c r="R1038" t="s">
        <v>1291</v>
      </c>
      <c r="S1038" t="s">
        <v>1292</v>
      </c>
      <c r="T1038">
        <v>6.6</v>
      </c>
      <c r="U1038">
        <v>117582</v>
      </c>
      <c r="V1038" s="12">
        <f>W1038*1.5029674796748</f>
        <v>82663211.382114008</v>
      </c>
      <c r="W1038" s="3">
        <v>55000000</v>
      </c>
      <c r="X1038" s="13">
        <f>Y1038*1.5029674796748</f>
        <v>85575213.879918888</v>
      </c>
      <c r="Y1038" s="3">
        <v>56937502</v>
      </c>
      <c r="Z1038" s="13">
        <f>AA1038*1.5029674796748</f>
        <v>149206295.46304911</v>
      </c>
      <c r="AA1038" s="3">
        <v>99274467</v>
      </c>
      <c r="AB1038">
        <v>297</v>
      </c>
    </row>
    <row r="1039" spans="1:28" x14ac:dyDescent="0.2">
      <c r="A1039" t="s">
        <v>38207</v>
      </c>
      <c r="B1039" t="s">
        <v>38208</v>
      </c>
      <c r="C1039">
        <v>2016</v>
      </c>
      <c r="D1039" t="s">
        <v>23434</v>
      </c>
      <c r="E1039" t="s">
        <v>16512</v>
      </c>
      <c r="F1039" t="s">
        <v>44046</v>
      </c>
      <c r="G1039" t="s">
        <v>44033</v>
      </c>
      <c r="H1039">
        <v>108</v>
      </c>
      <c r="I1039" t="s">
        <v>1026</v>
      </c>
      <c r="J1039" t="s">
        <v>26</v>
      </c>
      <c r="K1039" t="s">
        <v>75</v>
      </c>
      <c r="L1039" t="s">
        <v>13503</v>
      </c>
      <c r="M1039" t="s">
        <v>32000</v>
      </c>
      <c r="N1039" t="s">
        <v>32000</v>
      </c>
      <c r="O1039" t="s">
        <v>38209</v>
      </c>
      <c r="P1039" t="s">
        <v>28463</v>
      </c>
      <c r="Q1039" t="s">
        <v>38210</v>
      </c>
      <c r="R1039" t="s">
        <v>38211</v>
      </c>
      <c r="S1039" t="s">
        <v>38212</v>
      </c>
      <c r="T1039">
        <v>6</v>
      </c>
      <c r="U1039">
        <v>87759</v>
      </c>
      <c r="V1039" s="12">
        <f>W1039*1.07834771485832</f>
        <v>10783477.1485832</v>
      </c>
      <c r="W1039" s="3">
        <v>10000000</v>
      </c>
      <c r="X1039" s="13">
        <f>Y1039*1.07834771485832</f>
        <v>85419561.91746518</v>
      </c>
      <c r="Y1039" s="3">
        <v>79213375</v>
      </c>
      <c r="Z1039" s="13">
        <f>AA1039*1.07834771485832</f>
        <v>127878969.40789267</v>
      </c>
      <c r="AA1039" s="3">
        <v>118587880</v>
      </c>
      <c r="AB1039">
        <v>241</v>
      </c>
    </row>
    <row r="1040" spans="1:28" hidden="1" x14ac:dyDescent="0.2">
      <c r="A1040" t="s">
        <v>11851</v>
      </c>
      <c r="B1040" t="s">
        <v>11852</v>
      </c>
      <c r="C1040">
        <v>2005</v>
      </c>
      <c r="D1040" s="1">
        <v>38779</v>
      </c>
      <c r="E1040" t="s">
        <v>176</v>
      </c>
      <c r="F1040" t="s">
        <v>44036</v>
      </c>
      <c r="H1040">
        <v>93</v>
      </c>
      <c r="I1040" t="s">
        <v>1983</v>
      </c>
      <c r="J1040" t="s">
        <v>26</v>
      </c>
      <c r="K1040" t="s">
        <v>308</v>
      </c>
      <c r="M1040" t="s">
        <v>11853</v>
      </c>
      <c r="N1040" t="s">
        <v>11854</v>
      </c>
      <c r="O1040" t="s">
        <v>11855</v>
      </c>
      <c r="P1040" t="s">
        <v>11856</v>
      </c>
      <c r="Q1040" t="s">
        <v>11857</v>
      </c>
      <c r="R1040" t="s">
        <v>11858</v>
      </c>
      <c r="S1040" t="s">
        <v>11859</v>
      </c>
      <c r="T1040">
        <v>5.3</v>
      </c>
      <c r="U1040">
        <v>14179</v>
      </c>
      <c r="W1040" t="s">
        <v>11860</v>
      </c>
      <c r="X1040"/>
      <c r="Y1040"/>
      <c r="Z1040"/>
      <c r="AA1040">
        <v>172087</v>
      </c>
      <c r="AB1040">
        <v>73</v>
      </c>
    </row>
    <row r="1041" spans="1:28" hidden="1" x14ac:dyDescent="0.2">
      <c r="A1041" t="s">
        <v>11861</v>
      </c>
      <c r="B1041" t="s">
        <v>11862</v>
      </c>
      <c r="C1041">
        <v>2006</v>
      </c>
      <c r="D1041" s="1">
        <v>38966</v>
      </c>
      <c r="E1041" t="s">
        <v>1045</v>
      </c>
      <c r="F1041" t="s">
        <v>44044</v>
      </c>
      <c r="H1041">
        <v>153</v>
      </c>
      <c r="I1041" t="s">
        <v>943</v>
      </c>
      <c r="J1041" t="s">
        <v>944</v>
      </c>
      <c r="M1041" t="s">
        <v>11863</v>
      </c>
      <c r="N1041" t="s">
        <v>11863</v>
      </c>
      <c r="O1041" t="s">
        <v>11864</v>
      </c>
      <c r="P1041" t="s">
        <v>2934</v>
      </c>
      <c r="Q1041" t="s">
        <v>2935</v>
      </c>
      <c r="R1041" t="s">
        <v>11865</v>
      </c>
      <c r="S1041" t="s">
        <v>11866</v>
      </c>
      <c r="T1041">
        <v>6.9</v>
      </c>
      <c r="U1041">
        <v>16767</v>
      </c>
      <c r="W1041"/>
      <c r="X1041"/>
      <c r="Y1041"/>
      <c r="Z1041"/>
      <c r="AA1041">
        <v>887272</v>
      </c>
      <c r="AB1041">
        <v>82</v>
      </c>
    </row>
    <row r="1042" spans="1:28" x14ac:dyDescent="0.2">
      <c r="A1042" t="s">
        <v>17161</v>
      </c>
      <c r="B1042" t="s">
        <v>17162</v>
      </c>
      <c r="C1042">
        <v>2011</v>
      </c>
      <c r="D1042" t="s">
        <v>17163</v>
      </c>
      <c r="E1042" t="s">
        <v>1045</v>
      </c>
      <c r="H1042">
        <v>91</v>
      </c>
      <c r="I1042" t="s">
        <v>25</v>
      </c>
      <c r="J1042" t="s">
        <v>26</v>
      </c>
      <c r="M1042" t="s">
        <v>2781</v>
      </c>
      <c r="N1042" t="s">
        <v>17164</v>
      </c>
      <c r="O1042" t="s">
        <v>17165</v>
      </c>
      <c r="P1042" t="s">
        <v>1329</v>
      </c>
      <c r="Q1042" t="s">
        <v>17166</v>
      </c>
      <c r="R1042" t="s">
        <v>17167</v>
      </c>
      <c r="S1042" t="s">
        <v>17168</v>
      </c>
      <c r="T1042">
        <v>3.3</v>
      </c>
      <c r="U1042">
        <v>76576</v>
      </c>
      <c r="V1042" s="12">
        <f>W1042*1.1505830469594</f>
        <v>90896060.709792599</v>
      </c>
      <c r="W1042" s="3">
        <v>79000000</v>
      </c>
      <c r="X1042" s="13">
        <f>Y1042*1.1505830469594</f>
        <v>85325118.237953559</v>
      </c>
      <c r="Y1042" s="3">
        <v>74158157</v>
      </c>
      <c r="Z1042" s="13">
        <f>AA1042*1.1505830469594</f>
        <v>172212123.04699528</v>
      </c>
      <c r="AA1042" s="3">
        <v>149673788</v>
      </c>
      <c r="AB1042">
        <v>356</v>
      </c>
    </row>
    <row r="1043" spans="1:28" x14ac:dyDescent="0.2">
      <c r="A1043" t="s">
        <v>31914</v>
      </c>
      <c r="B1043" t="s">
        <v>31915</v>
      </c>
      <c r="C1043">
        <v>2014</v>
      </c>
      <c r="D1043" t="s">
        <v>29317</v>
      </c>
      <c r="E1043" t="s">
        <v>1045</v>
      </c>
      <c r="F1043" t="s">
        <v>44032</v>
      </c>
      <c r="G1043" t="s">
        <v>44049</v>
      </c>
      <c r="H1043">
        <v>118</v>
      </c>
      <c r="I1043" t="s">
        <v>97</v>
      </c>
      <c r="J1043" t="s">
        <v>26</v>
      </c>
      <c r="K1043" t="s">
        <v>307</v>
      </c>
      <c r="L1043" t="s">
        <v>75</v>
      </c>
      <c r="M1043" t="s">
        <v>386</v>
      </c>
      <c r="N1043" t="s">
        <v>12732</v>
      </c>
      <c r="O1043" t="s">
        <v>31916</v>
      </c>
      <c r="P1043" t="s">
        <v>386</v>
      </c>
      <c r="Q1043" t="s">
        <v>31917</v>
      </c>
      <c r="R1043" t="s">
        <v>31918</v>
      </c>
      <c r="S1043" t="s">
        <v>31919</v>
      </c>
      <c r="T1043">
        <v>6.1</v>
      </c>
      <c r="U1043">
        <v>122890</v>
      </c>
      <c r="V1043" s="12">
        <f>W1043*1.09324733035956</f>
        <v>76527313.125169203</v>
      </c>
      <c r="W1043" s="3">
        <v>70000000</v>
      </c>
      <c r="X1043" s="13">
        <f>Y1043*1.09324733035956</f>
        <v>85307860.248631656</v>
      </c>
      <c r="Y1043" s="3">
        <v>78031620</v>
      </c>
      <c r="Z1043" s="13">
        <f>AA1043*1.09324733035956</f>
        <v>171319113.64312199</v>
      </c>
      <c r="AA1043" s="3">
        <v>156706638</v>
      </c>
      <c r="AB1043">
        <v>445</v>
      </c>
    </row>
    <row r="1044" spans="1:28" x14ac:dyDescent="0.2">
      <c r="A1044" t="s">
        <v>5845</v>
      </c>
      <c r="B1044" t="s">
        <v>5846</v>
      </c>
      <c r="C1044">
        <v>2003</v>
      </c>
      <c r="D1044" t="s">
        <v>5847</v>
      </c>
      <c r="E1044" t="s">
        <v>16512</v>
      </c>
      <c r="F1044" t="s">
        <v>44031</v>
      </c>
      <c r="G1044" t="s">
        <v>44038</v>
      </c>
      <c r="H1044">
        <v>114</v>
      </c>
      <c r="I1044" t="s">
        <v>1284</v>
      </c>
      <c r="J1044" t="s">
        <v>26</v>
      </c>
      <c r="K1044" t="s">
        <v>209</v>
      </c>
      <c r="M1044" t="s">
        <v>5848</v>
      </c>
      <c r="N1044" t="s">
        <v>5849</v>
      </c>
      <c r="O1044" t="s">
        <v>5850</v>
      </c>
      <c r="P1044" t="s">
        <v>1289</v>
      </c>
      <c r="Q1044" t="s">
        <v>1290</v>
      </c>
      <c r="R1044" t="s">
        <v>5851</v>
      </c>
      <c r="S1044" t="s">
        <v>5852</v>
      </c>
      <c r="T1044">
        <v>6.2</v>
      </c>
      <c r="U1044">
        <v>98824</v>
      </c>
      <c r="V1044" s="12">
        <f>W1044*1.40658152173913</f>
        <v>70329076.086956501</v>
      </c>
      <c r="W1044" s="3">
        <v>50000000</v>
      </c>
      <c r="X1044" s="13">
        <f>Y1044*1.40658152173913</f>
        <v>85065650.647782579</v>
      </c>
      <c r="Y1044" s="3">
        <v>60476872</v>
      </c>
      <c r="Z1044" s="13">
        <f>AA1044*1.40658152173913</f>
        <v>124234184.74976626</v>
      </c>
      <c r="AA1044" s="3">
        <v>88323487</v>
      </c>
      <c r="AB1044">
        <v>193</v>
      </c>
    </row>
    <row r="1045" spans="1:28" x14ac:dyDescent="0.2">
      <c r="A1045" t="s">
        <v>3310</v>
      </c>
      <c r="B1045" t="s">
        <v>3311</v>
      </c>
      <c r="C1045">
        <v>2001</v>
      </c>
      <c r="D1045" s="1">
        <v>37259</v>
      </c>
      <c r="E1045" t="s">
        <v>44035</v>
      </c>
      <c r="F1045" t="s">
        <v>44032</v>
      </c>
      <c r="G1045" t="s">
        <v>44050</v>
      </c>
      <c r="H1045">
        <v>157</v>
      </c>
      <c r="I1045" t="s">
        <v>25</v>
      </c>
      <c r="J1045" t="s">
        <v>26</v>
      </c>
      <c r="K1045" t="s">
        <v>27</v>
      </c>
      <c r="L1045" t="s">
        <v>698</v>
      </c>
      <c r="M1045" t="s">
        <v>3312</v>
      </c>
      <c r="N1045" t="s">
        <v>3313</v>
      </c>
      <c r="O1045" t="s">
        <v>3314</v>
      </c>
      <c r="P1045" t="s">
        <v>510</v>
      </c>
      <c r="Q1045" t="s">
        <v>3315</v>
      </c>
      <c r="R1045" t="s">
        <v>3316</v>
      </c>
      <c r="S1045" t="s">
        <v>3317</v>
      </c>
      <c r="T1045">
        <v>6.8</v>
      </c>
      <c r="U1045">
        <v>92433</v>
      </c>
      <c r="V1045" s="12">
        <f>W1045*1.46138339920949</f>
        <v>156368023.71541542</v>
      </c>
      <c r="W1045" s="3">
        <v>107000000</v>
      </c>
      <c r="X1045" s="13">
        <f>Y1045*1.46138339920949</f>
        <v>85057051.429446861</v>
      </c>
      <c r="Y1045" s="3">
        <v>58203105</v>
      </c>
      <c r="Z1045" s="13">
        <f>AA1045*1.46138339920949</f>
        <v>128328064.39988177</v>
      </c>
      <c r="AA1045" s="3">
        <v>87812729</v>
      </c>
      <c r="AB1045">
        <v>397</v>
      </c>
    </row>
    <row r="1046" spans="1:28" x14ac:dyDescent="0.2">
      <c r="A1046" t="s">
        <v>19026</v>
      </c>
      <c r="B1046" t="s">
        <v>19027</v>
      </c>
      <c r="C1046">
        <v>2011</v>
      </c>
      <c r="D1046" s="1">
        <v>40970</v>
      </c>
      <c r="E1046" t="s">
        <v>176</v>
      </c>
      <c r="F1046" t="s">
        <v>44040</v>
      </c>
      <c r="G1046" t="s">
        <v>44034</v>
      </c>
      <c r="H1046">
        <v>126</v>
      </c>
      <c r="I1046" t="s">
        <v>86</v>
      </c>
      <c r="J1046" t="s">
        <v>26</v>
      </c>
      <c r="M1046" t="s">
        <v>2226</v>
      </c>
      <c r="N1046" t="s">
        <v>19028</v>
      </c>
      <c r="O1046" t="s">
        <v>19029</v>
      </c>
      <c r="P1046" t="s">
        <v>16726</v>
      </c>
      <c r="Q1046" t="s">
        <v>19030</v>
      </c>
      <c r="R1046" t="s">
        <v>19031</v>
      </c>
      <c r="S1046" t="s">
        <v>19032</v>
      </c>
      <c r="T1046">
        <v>7.5</v>
      </c>
      <c r="U1046">
        <v>299666</v>
      </c>
      <c r="V1046" s="12">
        <f>W1046*1.1505830469594</f>
        <v>172587457.04391</v>
      </c>
      <c r="W1046" s="3">
        <v>150000000</v>
      </c>
      <c r="X1046" s="13">
        <f>Y1046*1.1505830469594</f>
        <v>84987249.526213929</v>
      </c>
      <c r="Y1046" s="3">
        <v>73864507</v>
      </c>
      <c r="Z1046" s="13">
        <f>AA1046*1.1505830469594</f>
        <v>213743996.72693527</v>
      </c>
      <c r="AA1046" s="3">
        <v>185770160</v>
      </c>
      <c r="AB1046">
        <v>757</v>
      </c>
    </row>
    <row r="1047" spans="1:28" x14ac:dyDescent="0.2">
      <c r="A1047" t="s">
        <v>11094</v>
      </c>
      <c r="B1047" t="s">
        <v>11095</v>
      </c>
      <c r="C1047">
        <v>2005</v>
      </c>
      <c r="D1047" t="s">
        <v>9356</v>
      </c>
      <c r="E1047" t="s">
        <v>44043</v>
      </c>
      <c r="F1047" t="s">
        <v>44038</v>
      </c>
      <c r="G1047" t="s">
        <v>44040</v>
      </c>
      <c r="H1047">
        <v>100</v>
      </c>
      <c r="I1047" t="s">
        <v>25</v>
      </c>
      <c r="J1047" t="s">
        <v>26</v>
      </c>
      <c r="K1047" t="s">
        <v>51</v>
      </c>
      <c r="M1047" t="s">
        <v>3506</v>
      </c>
      <c r="N1047" t="s">
        <v>11096</v>
      </c>
      <c r="O1047" t="s">
        <v>11097</v>
      </c>
      <c r="P1047" t="s">
        <v>11098</v>
      </c>
      <c r="Q1047" t="s">
        <v>11099</v>
      </c>
      <c r="R1047" t="s">
        <v>11100</v>
      </c>
      <c r="S1047" t="s">
        <v>11101</v>
      </c>
      <c r="T1047">
        <v>6.2</v>
      </c>
      <c r="U1047">
        <v>77336</v>
      </c>
      <c r="V1047" s="12">
        <f>W1047*1.32519713261649</f>
        <v>46381899.641577147</v>
      </c>
      <c r="W1047" s="3">
        <v>35000000</v>
      </c>
      <c r="X1047" s="13">
        <f>Y1047*1.32519713261649</f>
        <v>84742135.87795715</v>
      </c>
      <c r="Y1047" s="3">
        <v>63946815</v>
      </c>
      <c r="Z1047" s="13">
        <f>AA1047*1.32519713261649</f>
        <v>114457031.18261671</v>
      </c>
      <c r="AA1047" s="3">
        <v>86369815</v>
      </c>
      <c r="AB1047">
        <v>243</v>
      </c>
    </row>
    <row r="1048" spans="1:28" x14ac:dyDescent="0.2">
      <c r="A1048" t="s">
        <v>33015</v>
      </c>
      <c r="B1048" t="s">
        <v>33016</v>
      </c>
      <c r="C1048">
        <v>2017</v>
      </c>
      <c r="D1048" s="1">
        <v>42953</v>
      </c>
      <c r="E1048" t="s">
        <v>16512</v>
      </c>
      <c r="F1048" t="s">
        <v>44031</v>
      </c>
      <c r="G1048" t="s">
        <v>44034</v>
      </c>
      <c r="H1048">
        <v>111</v>
      </c>
      <c r="I1048" t="s">
        <v>33017</v>
      </c>
      <c r="J1048" t="s">
        <v>26</v>
      </c>
      <c r="K1048" t="s">
        <v>33018</v>
      </c>
      <c r="M1048" t="s">
        <v>28417</v>
      </c>
      <c r="N1048" t="s">
        <v>33019</v>
      </c>
      <c r="O1048" t="s">
        <v>33020</v>
      </c>
      <c r="P1048" t="s">
        <v>160</v>
      </c>
      <c r="Q1048" t="s">
        <v>33021</v>
      </c>
      <c r="R1048" t="s">
        <v>33022</v>
      </c>
      <c r="S1048" t="s">
        <v>33023</v>
      </c>
      <c r="T1048">
        <v>5.4</v>
      </c>
      <c r="U1048">
        <v>169130</v>
      </c>
      <c r="V1048" s="12">
        <f>W1048*1.05585427545692</f>
        <v>131981784.432115</v>
      </c>
      <c r="W1048" s="3">
        <v>125000000</v>
      </c>
      <c r="X1048" s="13">
        <f>Y1048*1.05585427545692</f>
        <v>84708965.94665885</v>
      </c>
      <c r="Y1048" s="3">
        <v>80227895</v>
      </c>
      <c r="Z1048" s="13">
        <f>AA1048*1.05585427545692</f>
        <v>432088941.90305603</v>
      </c>
      <c r="AA1048" s="3">
        <v>409231607</v>
      </c>
      <c r="AB1048">
        <v>910</v>
      </c>
    </row>
    <row r="1049" spans="1:28" x14ac:dyDescent="0.2">
      <c r="A1049" t="s">
        <v>6086</v>
      </c>
      <c r="B1049" t="s">
        <v>6087</v>
      </c>
      <c r="C1049">
        <v>2003</v>
      </c>
      <c r="D1049" t="s">
        <v>3206</v>
      </c>
      <c r="E1049" t="s">
        <v>1045</v>
      </c>
      <c r="F1049" t="s">
        <v>44044</v>
      </c>
      <c r="G1049" t="s">
        <v>44032</v>
      </c>
      <c r="H1049">
        <v>92</v>
      </c>
      <c r="I1049" t="s">
        <v>319</v>
      </c>
      <c r="J1049" t="s">
        <v>26</v>
      </c>
      <c r="M1049" t="s">
        <v>718</v>
      </c>
      <c r="N1049" t="s">
        <v>6088</v>
      </c>
      <c r="O1049" t="s">
        <v>6089</v>
      </c>
      <c r="P1049" t="s">
        <v>517</v>
      </c>
      <c r="Q1049" t="s">
        <v>6090</v>
      </c>
      <c r="R1049" t="s">
        <v>6091</v>
      </c>
      <c r="S1049" t="s">
        <v>6092</v>
      </c>
      <c r="T1049">
        <v>7</v>
      </c>
      <c r="U1049">
        <v>131787</v>
      </c>
      <c r="V1049" s="12">
        <f>W1049*1.40658152173913</f>
        <v>32351374.999999989</v>
      </c>
      <c r="W1049" s="3">
        <v>23000000</v>
      </c>
      <c r="X1049" s="13">
        <f>Y1049*1.40658152173913</f>
        <v>84479747.55439128</v>
      </c>
      <c r="Y1049" s="3">
        <v>60060328</v>
      </c>
      <c r="Z1049" s="13">
        <f>AA1049*1.40658152173913</f>
        <v>107587857.8857554</v>
      </c>
      <c r="AA1049" s="3">
        <v>76488889</v>
      </c>
      <c r="AB1049">
        <v>500</v>
      </c>
    </row>
    <row r="1050" spans="1:28" x14ac:dyDescent="0.2">
      <c r="A1050" t="s">
        <v>16294</v>
      </c>
      <c r="B1050" t="s">
        <v>16295</v>
      </c>
      <c r="C1050">
        <v>2008</v>
      </c>
      <c r="D1050" t="s">
        <v>14619</v>
      </c>
      <c r="E1050" t="s">
        <v>16512</v>
      </c>
      <c r="F1050" t="s">
        <v>44031</v>
      </c>
      <c r="G1050" t="s">
        <v>44038</v>
      </c>
      <c r="H1050">
        <v>112</v>
      </c>
      <c r="I1050" t="s">
        <v>25</v>
      </c>
      <c r="J1050" t="s">
        <v>26</v>
      </c>
      <c r="M1050" t="s">
        <v>3720</v>
      </c>
      <c r="N1050" t="s">
        <v>16296</v>
      </c>
      <c r="O1050" t="s">
        <v>16297</v>
      </c>
      <c r="P1050" t="s">
        <v>426</v>
      </c>
      <c r="Q1050" t="s">
        <v>426</v>
      </c>
      <c r="R1050" t="s">
        <v>16298</v>
      </c>
      <c r="S1050" t="s">
        <v>16299</v>
      </c>
      <c r="T1050">
        <v>5.7</v>
      </c>
      <c r="U1050">
        <v>72455</v>
      </c>
      <c r="V1050" s="12">
        <f>W1050*1.20207800169993</f>
        <v>84145460.1189951</v>
      </c>
      <c r="W1050" s="3">
        <v>70000000</v>
      </c>
      <c r="X1050" s="13">
        <f>Y1050*1.20207800169993</f>
        <v>84423189.422585845</v>
      </c>
      <c r="Y1050" s="3">
        <v>70231041</v>
      </c>
      <c r="Z1050" s="13">
        <f>AA1050*1.20207800169993</f>
        <v>133708387.49228297</v>
      </c>
      <c r="AA1050" s="3">
        <v>111231041</v>
      </c>
      <c r="AB1050">
        <v>158</v>
      </c>
    </row>
    <row r="1051" spans="1:28" x14ac:dyDescent="0.2">
      <c r="A1051" t="s">
        <v>3667</v>
      </c>
      <c r="B1051" t="s">
        <v>3668</v>
      </c>
      <c r="C1051">
        <v>2001</v>
      </c>
      <c r="D1051" s="1">
        <v>37932</v>
      </c>
      <c r="E1051" t="s">
        <v>1045</v>
      </c>
      <c r="F1051" t="s">
        <v>44033</v>
      </c>
      <c r="H1051">
        <v>84</v>
      </c>
      <c r="I1051" t="s">
        <v>25</v>
      </c>
      <c r="J1051" t="s">
        <v>26</v>
      </c>
      <c r="M1051" t="s">
        <v>3669</v>
      </c>
      <c r="N1051" t="s">
        <v>3670</v>
      </c>
      <c r="O1051" t="s">
        <v>3671</v>
      </c>
      <c r="P1051" t="s">
        <v>3672</v>
      </c>
      <c r="Q1051" t="s">
        <v>3673</v>
      </c>
      <c r="R1051" t="s">
        <v>3674</v>
      </c>
      <c r="S1051" t="s">
        <v>3675</v>
      </c>
      <c r="T1051">
        <v>4.8</v>
      </c>
      <c r="U1051">
        <v>56312</v>
      </c>
      <c r="V1051" s="12">
        <f>W1051*1.46138339920949</f>
        <v>68685019.762846038</v>
      </c>
      <c r="W1051" s="3">
        <v>47000000</v>
      </c>
      <c r="X1051" s="13">
        <f>Y1051*1.46138339920949</f>
        <v>84384752.226324335</v>
      </c>
      <c r="Y1051" s="3">
        <v>57743062</v>
      </c>
      <c r="Z1051" s="13">
        <f>AA1051*1.46138339920949</f>
        <v>124496908.98743115</v>
      </c>
      <c r="AA1051" s="3">
        <v>85191134</v>
      </c>
      <c r="AB1051">
        <v>141</v>
      </c>
    </row>
    <row r="1052" spans="1:28" x14ac:dyDescent="0.2">
      <c r="A1052" t="s">
        <v>42777</v>
      </c>
      <c r="B1052" t="s">
        <v>42778</v>
      </c>
      <c r="C1052">
        <v>2019</v>
      </c>
      <c r="D1052" s="1">
        <v>43594</v>
      </c>
      <c r="E1052" t="s">
        <v>44043</v>
      </c>
      <c r="F1052" t="s">
        <v>44038</v>
      </c>
      <c r="H1052">
        <v>90</v>
      </c>
      <c r="I1052" t="s">
        <v>25</v>
      </c>
      <c r="J1052" t="s">
        <v>26</v>
      </c>
      <c r="M1052" t="s">
        <v>42779</v>
      </c>
      <c r="N1052" t="s">
        <v>42780</v>
      </c>
      <c r="O1052" t="s">
        <v>42781</v>
      </c>
      <c r="P1052" t="s">
        <v>34136</v>
      </c>
      <c r="Q1052" t="s">
        <v>42782</v>
      </c>
      <c r="R1052" t="s">
        <v>42783</v>
      </c>
      <c r="S1052" t="s">
        <v>42784</v>
      </c>
      <c r="T1052">
        <v>6.7</v>
      </c>
      <c r="U1052">
        <v>55929</v>
      </c>
      <c r="V1052" s="12">
        <f>W1052*1.01233684194057</f>
        <v>20246736.838811401</v>
      </c>
      <c r="W1052" s="3">
        <v>20000000</v>
      </c>
      <c r="X1052" s="13">
        <f>Y1052*1.01233684194057</f>
        <v>84165994.814012632</v>
      </c>
      <c r="Y1052" s="3">
        <v>83140306</v>
      </c>
      <c r="Z1052" s="13">
        <f>AA1052*1.01233684194057</f>
        <v>112407080.78070241</v>
      </c>
      <c r="AA1052" s="3">
        <v>111037232</v>
      </c>
      <c r="AB1052">
        <v>572</v>
      </c>
    </row>
    <row r="1053" spans="1:28" x14ac:dyDescent="0.2">
      <c r="A1053" t="s">
        <v>43104</v>
      </c>
      <c r="B1053" t="s">
        <v>43105</v>
      </c>
      <c r="C1053">
        <v>2020</v>
      </c>
      <c r="D1053" s="1">
        <v>43984</v>
      </c>
      <c r="E1053" t="s">
        <v>16512</v>
      </c>
      <c r="F1053" t="s">
        <v>44031</v>
      </c>
      <c r="G1053" t="s">
        <v>44044</v>
      </c>
      <c r="H1053">
        <v>109</v>
      </c>
      <c r="I1053" t="s">
        <v>25</v>
      </c>
      <c r="J1053" t="s">
        <v>26</v>
      </c>
      <c r="K1053" t="s">
        <v>838</v>
      </c>
      <c r="M1053" t="s">
        <v>43106</v>
      </c>
      <c r="N1053" t="s">
        <v>43107</v>
      </c>
      <c r="O1053" t="s">
        <v>43108</v>
      </c>
      <c r="P1053" t="s">
        <v>38806</v>
      </c>
      <c r="Q1053" t="s">
        <v>43109</v>
      </c>
      <c r="R1053" t="s">
        <v>43110</v>
      </c>
      <c r="S1053" t="s">
        <v>43111</v>
      </c>
      <c r="T1053">
        <v>6.1</v>
      </c>
      <c r="U1053">
        <v>137373</v>
      </c>
      <c r="V1053" s="13">
        <f>W1053</f>
        <v>84500000</v>
      </c>
      <c r="W1053" s="3">
        <v>84500000</v>
      </c>
      <c r="X1053" s="13">
        <f>Y1053</f>
        <v>84158461</v>
      </c>
      <c r="Y1053" s="3">
        <v>84158461</v>
      </c>
      <c r="Z1053" s="13">
        <f>AA1053</f>
        <v>201858461</v>
      </c>
      <c r="AA1053" s="3">
        <v>201858461</v>
      </c>
      <c r="AB1053">
        <v>2222</v>
      </c>
    </row>
    <row r="1054" spans="1:28" x14ac:dyDescent="0.2">
      <c r="A1054" t="s">
        <v>835</v>
      </c>
      <c r="B1054" t="s">
        <v>836</v>
      </c>
      <c r="C1054">
        <v>2000</v>
      </c>
      <c r="D1054" t="s">
        <v>837</v>
      </c>
      <c r="E1054" t="s">
        <v>16512</v>
      </c>
      <c r="F1054" t="s">
        <v>44044</v>
      </c>
      <c r="G1054" t="s">
        <v>44042</v>
      </c>
      <c r="H1054">
        <v>115</v>
      </c>
      <c r="I1054" t="s">
        <v>25</v>
      </c>
      <c r="J1054" t="s">
        <v>26</v>
      </c>
      <c r="K1054" t="s">
        <v>838</v>
      </c>
      <c r="M1054" t="s">
        <v>839</v>
      </c>
      <c r="N1054" t="s">
        <v>840</v>
      </c>
      <c r="O1054" t="s">
        <v>841</v>
      </c>
      <c r="P1054" t="s">
        <v>842</v>
      </c>
      <c r="Q1054" t="s">
        <v>843</v>
      </c>
      <c r="R1054" t="s">
        <v>844</v>
      </c>
      <c r="S1054" t="s">
        <v>845</v>
      </c>
      <c r="T1054">
        <v>6.1</v>
      </c>
      <c r="U1054">
        <v>66018</v>
      </c>
      <c r="V1054" s="12">
        <f>W1054*1.5029674796748</f>
        <v>37574186.991870001</v>
      </c>
      <c r="W1054" s="3">
        <v>25000000</v>
      </c>
      <c r="X1054" s="13">
        <f>Y1054*1.5029674796748</f>
        <v>84126103.73691076</v>
      </c>
      <c r="Y1054" s="3">
        <v>55973336</v>
      </c>
      <c r="Z1054" s="13">
        <f>AA1054*1.5029674796748</f>
        <v>136825289.73495966</v>
      </c>
      <c r="AA1054" s="3">
        <v>91036760</v>
      </c>
      <c r="AB1054">
        <v>374</v>
      </c>
    </row>
    <row r="1055" spans="1:28" hidden="1" x14ac:dyDescent="0.2">
      <c r="A1055" t="s">
        <v>11977</v>
      </c>
      <c r="B1055" t="s">
        <v>11978</v>
      </c>
      <c r="C1055">
        <v>2004</v>
      </c>
      <c r="D1055" t="s">
        <v>6236</v>
      </c>
      <c r="E1055" t="s">
        <v>3496</v>
      </c>
      <c r="H1055">
        <v>118</v>
      </c>
      <c r="I1055" t="s">
        <v>11979</v>
      </c>
      <c r="J1055" t="s">
        <v>51</v>
      </c>
      <c r="K1055" t="s">
        <v>934</v>
      </c>
      <c r="L1055" t="s">
        <v>3179</v>
      </c>
      <c r="M1055" t="s">
        <v>11980</v>
      </c>
      <c r="N1055" t="s">
        <v>11981</v>
      </c>
      <c r="O1055" t="s">
        <v>11982</v>
      </c>
      <c r="P1055" t="s">
        <v>11983</v>
      </c>
      <c r="Q1055" t="s">
        <v>11984</v>
      </c>
      <c r="R1055" t="s">
        <v>11985</v>
      </c>
      <c r="S1055" t="s">
        <v>11986</v>
      </c>
      <c r="T1055">
        <v>7</v>
      </c>
      <c r="U1055">
        <v>18467</v>
      </c>
      <c r="W1055"/>
      <c r="X1055"/>
      <c r="Y1055">
        <v>77532</v>
      </c>
      <c r="Z1055"/>
      <c r="AA1055">
        <v>516930</v>
      </c>
      <c r="AB1055">
        <v>87</v>
      </c>
    </row>
    <row r="1056" spans="1:28" hidden="1" x14ac:dyDescent="0.2">
      <c r="A1056" t="s">
        <v>11987</v>
      </c>
      <c r="B1056" t="s">
        <v>11988</v>
      </c>
      <c r="C1056">
        <v>2015</v>
      </c>
      <c r="D1056" t="s">
        <v>11989</v>
      </c>
      <c r="E1056" t="s">
        <v>44035</v>
      </c>
      <c r="F1056" t="s">
        <v>44032</v>
      </c>
      <c r="G1056" t="s">
        <v>44049</v>
      </c>
      <c r="H1056">
        <v>122</v>
      </c>
      <c r="I1056" t="s">
        <v>25</v>
      </c>
      <c r="J1056" t="s">
        <v>26</v>
      </c>
      <c r="M1056" t="s">
        <v>11990</v>
      </c>
      <c r="N1056" t="s">
        <v>11991</v>
      </c>
      <c r="O1056" t="s">
        <v>11992</v>
      </c>
      <c r="P1056" t="s">
        <v>1198</v>
      </c>
      <c r="Q1056" t="s">
        <v>11993</v>
      </c>
      <c r="R1056" t="s">
        <v>11994</v>
      </c>
      <c r="S1056" t="s">
        <v>11995</v>
      </c>
      <c r="T1056">
        <v>6.9</v>
      </c>
      <c r="U1056">
        <v>35968</v>
      </c>
      <c r="W1056"/>
      <c r="X1056"/>
      <c r="Y1056">
        <v>660561</v>
      </c>
      <c r="Z1056"/>
      <c r="AA1056">
        <v>663114</v>
      </c>
      <c r="AB1056">
        <v>98</v>
      </c>
    </row>
    <row r="1057" spans="1:28" x14ac:dyDescent="0.2">
      <c r="A1057" t="s">
        <v>17235</v>
      </c>
      <c r="B1057" t="s">
        <v>17236</v>
      </c>
      <c r="C1057">
        <v>2008</v>
      </c>
      <c r="D1057" s="1">
        <v>40057</v>
      </c>
      <c r="E1057" t="s">
        <v>176</v>
      </c>
      <c r="H1057">
        <v>123</v>
      </c>
      <c r="I1057" t="s">
        <v>25</v>
      </c>
      <c r="J1057" t="s">
        <v>26</v>
      </c>
      <c r="K1057" t="s">
        <v>308</v>
      </c>
      <c r="M1057" t="s">
        <v>13801</v>
      </c>
      <c r="N1057" t="s">
        <v>17237</v>
      </c>
      <c r="O1057" t="s">
        <v>17238</v>
      </c>
      <c r="P1057" t="s">
        <v>510</v>
      </c>
      <c r="Q1057" t="s">
        <v>17239</v>
      </c>
      <c r="R1057" t="s">
        <v>17240</v>
      </c>
      <c r="S1057" t="s">
        <v>17241</v>
      </c>
      <c r="T1057">
        <v>7.6</v>
      </c>
      <c r="U1057">
        <v>282310</v>
      </c>
      <c r="V1057" s="12">
        <f>W1057*1.20207800169993</f>
        <v>66114290.093496144</v>
      </c>
      <c r="W1057" s="3">
        <v>55000000</v>
      </c>
      <c r="X1057" s="13">
        <f>Y1057*1.20207800169993</f>
        <v>84087548.809185207</v>
      </c>
      <c r="Y1057" s="3">
        <v>69951824</v>
      </c>
      <c r="Z1057" s="13">
        <f>AA1057*1.20207800169993</f>
        <v>204051453.36302328</v>
      </c>
      <c r="AA1057" s="3">
        <v>169748929</v>
      </c>
      <c r="AB1057">
        <v>689</v>
      </c>
    </row>
    <row r="1058" spans="1:28" x14ac:dyDescent="0.2">
      <c r="A1058" t="s">
        <v>23247</v>
      </c>
      <c r="B1058" t="s">
        <v>23248</v>
      </c>
      <c r="C1058">
        <v>2013</v>
      </c>
      <c r="D1058" t="s">
        <v>23249</v>
      </c>
      <c r="E1058" t="s">
        <v>16512</v>
      </c>
      <c r="F1058" t="s">
        <v>44038</v>
      </c>
      <c r="G1058" t="s">
        <v>44042</v>
      </c>
      <c r="H1058">
        <v>109</v>
      </c>
      <c r="I1058" t="s">
        <v>25</v>
      </c>
      <c r="J1058" t="s">
        <v>26</v>
      </c>
      <c r="K1058" t="s">
        <v>308</v>
      </c>
      <c r="M1058" t="s">
        <v>23250</v>
      </c>
      <c r="N1058" t="s">
        <v>23251</v>
      </c>
      <c r="O1058" t="s">
        <v>23252</v>
      </c>
      <c r="P1058" t="s">
        <v>416</v>
      </c>
      <c r="Q1058" t="s">
        <v>23253</v>
      </c>
      <c r="R1058" t="s">
        <v>23254</v>
      </c>
      <c r="S1058" t="s">
        <v>23255</v>
      </c>
      <c r="T1058">
        <v>6.7</v>
      </c>
      <c r="U1058">
        <v>192738</v>
      </c>
      <c r="V1058" s="12">
        <f>W1058*1.11098185502045</f>
        <v>67769893.156247452</v>
      </c>
      <c r="W1058" s="3">
        <v>61000000</v>
      </c>
      <c r="X1058" s="13">
        <f>Y1058*1.11098185502045</f>
        <v>84004071.073459581</v>
      </c>
      <c r="Y1058" s="3">
        <v>75612460</v>
      </c>
      <c r="Z1058" s="13">
        <f>AA1058*1.11098185502045</f>
        <v>146583402.56494057</v>
      </c>
      <c r="AA1058" s="3">
        <v>131940411</v>
      </c>
      <c r="AB1058">
        <v>210</v>
      </c>
    </row>
    <row r="1059" spans="1:28" hidden="1" x14ac:dyDescent="0.2">
      <c r="A1059" t="s">
        <v>12010</v>
      </c>
      <c r="B1059" t="s">
        <v>12011</v>
      </c>
      <c r="C1059">
        <v>2005</v>
      </c>
      <c r="D1059" t="s">
        <v>12012</v>
      </c>
      <c r="E1059" t="s">
        <v>44041</v>
      </c>
      <c r="F1059" t="s">
        <v>44032</v>
      </c>
      <c r="G1059" t="s">
        <v>44042</v>
      </c>
      <c r="H1059">
        <v>134</v>
      </c>
      <c r="I1059" t="s">
        <v>12013</v>
      </c>
      <c r="J1059" t="s">
        <v>308</v>
      </c>
      <c r="M1059" t="s">
        <v>3266</v>
      </c>
      <c r="N1059" t="s">
        <v>12014</v>
      </c>
      <c r="O1059" t="s">
        <v>12015</v>
      </c>
      <c r="P1059" t="s">
        <v>5485</v>
      </c>
      <c r="Q1059" t="s">
        <v>12016</v>
      </c>
      <c r="R1059" t="s">
        <v>12017</v>
      </c>
      <c r="S1059" t="s">
        <v>12018</v>
      </c>
      <c r="T1059">
        <v>7.2</v>
      </c>
      <c r="U1059">
        <v>13164</v>
      </c>
      <c r="W1059"/>
      <c r="X1059"/>
      <c r="Y1059">
        <v>58804</v>
      </c>
      <c r="Z1059"/>
      <c r="AA1059">
        <v>1805261</v>
      </c>
      <c r="AB1059">
        <v>46</v>
      </c>
    </row>
    <row r="1060" spans="1:28" x14ac:dyDescent="0.2">
      <c r="A1060" t="s">
        <v>6412</v>
      </c>
      <c r="B1060" t="s">
        <v>6413</v>
      </c>
      <c r="C1060">
        <v>2003</v>
      </c>
      <c r="D1060" t="s">
        <v>5051</v>
      </c>
      <c r="E1060" t="s">
        <v>1045</v>
      </c>
      <c r="F1060" t="s">
        <v>44032</v>
      </c>
      <c r="G1060" t="s">
        <v>44036</v>
      </c>
      <c r="H1060">
        <v>135</v>
      </c>
      <c r="I1060" t="s">
        <v>86</v>
      </c>
      <c r="J1060" t="s">
        <v>26</v>
      </c>
      <c r="K1060" t="s">
        <v>4428</v>
      </c>
      <c r="L1060" t="s">
        <v>27</v>
      </c>
      <c r="M1060" t="s">
        <v>6414</v>
      </c>
      <c r="N1060" t="s">
        <v>6414</v>
      </c>
      <c r="O1060" t="s">
        <v>6415</v>
      </c>
      <c r="P1060" t="s">
        <v>4646</v>
      </c>
      <c r="Q1060" t="s">
        <v>6416</v>
      </c>
      <c r="R1060" t="s">
        <v>6417</v>
      </c>
      <c r="S1060" t="s">
        <v>6418</v>
      </c>
      <c r="T1060">
        <v>7.6</v>
      </c>
      <c r="U1060">
        <v>415761</v>
      </c>
      <c r="V1060" s="12">
        <f>W1060*1.40658152173913</f>
        <v>56263260.869565196</v>
      </c>
      <c r="W1060" s="3">
        <v>40000000</v>
      </c>
      <c r="X1060" s="13">
        <f>Y1060*1.40658152173913</f>
        <v>83967493.069478229</v>
      </c>
      <c r="Y1060" s="3">
        <v>59696144</v>
      </c>
      <c r="Z1060" s="13">
        <f>AA1060*1.40658152173913</f>
        <v>344521582.34131509</v>
      </c>
      <c r="AA1060" s="3">
        <v>244935382</v>
      </c>
      <c r="AB1060">
        <v>1140</v>
      </c>
    </row>
    <row r="1061" spans="1:28" hidden="1" x14ac:dyDescent="0.2">
      <c r="A1061" t="s">
        <v>12026</v>
      </c>
      <c r="B1061" t="s">
        <v>12027</v>
      </c>
      <c r="C1061">
        <v>2005</v>
      </c>
      <c r="D1061" t="s">
        <v>10654</v>
      </c>
      <c r="E1061" t="s">
        <v>176</v>
      </c>
      <c r="F1061" t="s">
        <v>44049</v>
      </c>
      <c r="G1061" t="s">
        <v>44055</v>
      </c>
      <c r="H1061">
        <v>115</v>
      </c>
      <c r="I1061" t="s">
        <v>3522</v>
      </c>
      <c r="J1061" t="s">
        <v>26</v>
      </c>
      <c r="K1061" t="s">
        <v>27</v>
      </c>
      <c r="M1061" t="s">
        <v>4334</v>
      </c>
      <c r="N1061" t="s">
        <v>12028</v>
      </c>
      <c r="O1061" t="s">
        <v>12029</v>
      </c>
      <c r="P1061" t="s">
        <v>12030</v>
      </c>
      <c r="Q1061" t="s">
        <v>12031</v>
      </c>
      <c r="R1061" t="s">
        <v>12032</v>
      </c>
      <c r="S1061" t="s">
        <v>12033</v>
      </c>
      <c r="T1061">
        <v>7.7</v>
      </c>
      <c r="U1061">
        <v>10901</v>
      </c>
      <c r="W1061"/>
      <c r="X1061"/>
      <c r="Y1061">
        <v>108281</v>
      </c>
      <c r="Z1061"/>
      <c r="AA1061">
        <v>558588</v>
      </c>
      <c r="AB1061">
        <v>50</v>
      </c>
    </row>
    <row r="1062" spans="1:28" hidden="1" x14ac:dyDescent="0.2">
      <c r="A1062" t="s">
        <v>12034</v>
      </c>
      <c r="B1062" t="s">
        <v>12035</v>
      </c>
      <c r="C1062">
        <v>2004</v>
      </c>
      <c r="D1062" s="1">
        <v>38329</v>
      </c>
      <c r="E1062" t="s">
        <v>1045</v>
      </c>
      <c r="F1062" t="s">
        <v>44044</v>
      </c>
      <c r="G1062" t="s">
        <v>44034</v>
      </c>
      <c r="H1062">
        <v>81</v>
      </c>
      <c r="I1062" t="s">
        <v>697</v>
      </c>
      <c r="J1062" t="s">
        <v>307</v>
      </c>
      <c r="M1062" t="s">
        <v>12036</v>
      </c>
      <c r="N1062" t="s">
        <v>12036</v>
      </c>
      <c r="O1062" t="s">
        <v>12037</v>
      </c>
      <c r="P1062" t="s">
        <v>12038</v>
      </c>
      <c r="Q1062" t="s">
        <v>12039</v>
      </c>
      <c r="R1062" t="s">
        <v>12040</v>
      </c>
      <c r="S1062" t="s">
        <v>12041</v>
      </c>
      <c r="T1062">
        <v>1.8</v>
      </c>
      <c r="U1062">
        <v>13819</v>
      </c>
      <c r="W1062"/>
      <c r="X1062"/>
      <c r="Y1062"/>
      <c r="Z1062"/>
      <c r="AA1062"/>
      <c r="AB1062">
        <v>48</v>
      </c>
    </row>
    <row r="1063" spans="1:28" x14ac:dyDescent="0.2">
      <c r="A1063" t="s">
        <v>8013</v>
      </c>
      <c r="B1063" t="s">
        <v>8014</v>
      </c>
      <c r="C1063">
        <v>2003</v>
      </c>
      <c r="D1063" t="s">
        <v>5491</v>
      </c>
      <c r="E1063" t="s">
        <v>3496</v>
      </c>
      <c r="F1063" t="s">
        <v>44045</v>
      </c>
      <c r="G1063" t="s">
        <v>44042</v>
      </c>
      <c r="H1063">
        <v>98</v>
      </c>
      <c r="I1063" t="s">
        <v>8015</v>
      </c>
      <c r="J1063" t="s">
        <v>26</v>
      </c>
      <c r="M1063" t="s">
        <v>2496</v>
      </c>
      <c r="N1063" t="s">
        <v>8016</v>
      </c>
      <c r="O1063" t="s">
        <v>8017</v>
      </c>
      <c r="P1063" t="s">
        <v>7068</v>
      </c>
      <c r="Q1063" t="s">
        <v>8018</v>
      </c>
      <c r="R1063" t="s">
        <v>8019</v>
      </c>
      <c r="S1063" t="s">
        <v>8020</v>
      </c>
      <c r="T1063">
        <v>5.8</v>
      </c>
      <c r="U1063">
        <v>104744</v>
      </c>
      <c r="V1063" s="12">
        <f>W1063*1.40658152173913</f>
        <v>56263260.869565196</v>
      </c>
      <c r="W1063" s="3">
        <v>40000000</v>
      </c>
      <c r="X1063" s="13">
        <f>Y1063*1.40658152173913</f>
        <v>83965293.175978228</v>
      </c>
      <c r="Y1063" s="3">
        <v>59694580</v>
      </c>
      <c r="Z1063" s="13">
        <f>AA1063*1.40658152173913</f>
        <v>199159739.97697818</v>
      </c>
      <c r="AA1063" s="3">
        <v>141591324</v>
      </c>
      <c r="AB1063">
        <v>390</v>
      </c>
    </row>
    <row r="1064" spans="1:28" x14ac:dyDescent="0.2">
      <c r="A1064" t="s">
        <v>10420</v>
      </c>
      <c r="B1064" t="s">
        <v>10421</v>
      </c>
      <c r="C1064">
        <v>2004</v>
      </c>
      <c r="D1064" s="1">
        <v>38209</v>
      </c>
      <c r="E1064" t="s">
        <v>16512</v>
      </c>
      <c r="F1064" t="s">
        <v>44032</v>
      </c>
      <c r="G1064" t="s">
        <v>44050</v>
      </c>
      <c r="H1064">
        <v>118</v>
      </c>
      <c r="I1064" t="s">
        <v>319</v>
      </c>
      <c r="J1064" t="s">
        <v>26</v>
      </c>
      <c r="M1064" t="s">
        <v>7091</v>
      </c>
      <c r="N1064" t="s">
        <v>10422</v>
      </c>
      <c r="O1064" t="s">
        <v>10423</v>
      </c>
      <c r="P1064" t="s">
        <v>517</v>
      </c>
      <c r="Q1064" t="s">
        <v>10424</v>
      </c>
      <c r="R1064" t="s">
        <v>10425</v>
      </c>
      <c r="S1064" t="s">
        <v>10426</v>
      </c>
      <c r="T1064">
        <v>7.2</v>
      </c>
      <c r="U1064">
        <v>58029</v>
      </c>
      <c r="V1064" s="12">
        <f>W1064*1.37009528851244</f>
        <v>41102858.655373201</v>
      </c>
      <c r="W1064" s="3">
        <v>30000000</v>
      </c>
      <c r="X1064" s="13">
        <f>Y1064*1.37009528851244</f>
        <v>83926448.75559023</v>
      </c>
      <c r="Y1064" s="3">
        <v>61255921</v>
      </c>
      <c r="Z1064" s="13">
        <f>AA1064*1.37009528851244</f>
        <v>84878458.09671782</v>
      </c>
      <c r="AA1064" s="3">
        <v>61950770</v>
      </c>
      <c r="AB1064">
        <v>323</v>
      </c>
    </row>
    <row r="1065" spans="1:28" x14ac:dyDescent="0.2">
      <c r="A1065" t="s">
        <v>9389</v>
      </c>
      <c r="B1065" t="s">
        <v>9390</v>
      </c>
      <c r="C1065">
        <v>2005</v>
      </c>
      <c r="D1065" t="s">
        <v>7284</v>
      </c>
      <c r="E1065" t="s">
        <v>1045</v>
      </c>
      <c r="F1065" t="s">
        <v>44034</v>
      </c>
      <c r="G1065" t="s">
        <v>44036</v>
      </c>
      <c r="H1065">
        <v>102</v>
      </c>
      <c r="I1065" t="s">
        <v>25</v>
      </c>
      <c r="J1065" t="s">
        <v>26</v>
      </c>
      <c r="K1065" t="s">
        <v>308</v>
      </c>
      <c r="M1065" t="s">
        <v>9391</v>
      </c>
      <c r="N1065" t="s">
        <v>9392</v>
      </c>
      <c r="O1065" t="s">
        <v>9393</v>
      </c>
      <c r="P1065" t="s">
        <v>1431</v>
      </c>
      <c r="Q1065" t="s">
        <v>9394</v>
      </c>
      <c r="R1065" t="s">
        <v>9395</v>
      </c>
      <c r="S1065" t="s">
        <v>9396</v>
      </c>
      <c r="T1065">
        <v>4.8</v>
      </c>
      <c r="U1065">
        <v>67997</v>
      </c>
      <c r="V1065" s="12">
        <f>W1065*1.32519713261649</f>
        <v>112641756.27240165</v>
      </c>
      <c r="W1065" s="3">
        <v>85000000</v>
      </c>
      <c r="X1065" s="13">
        <f>Y1065*1.32519713261649</f>
        <v>83902416.763691917</v>
      </c>
      <c r="Y1065" s="3">
        <v>63313159</v>
      </c>
      <c r="Z1065" s="13">
        <f>AA1065*1.32519713261649</f>
        <v>174165582.30957022</v>
      </c>
      <c r="AA1065" s="3">
        <v>131426169</v>
      </c>
      <c r="AB1065">
        <v>521</v>
      </c>
    </row>
    <row r="1066" spans="1:28" x14ac:dyDescent="0.2">
      <c r="A1066" t="s">
        <v>14352</v>
      </c>
      <c r="B1066" t="s">
        <v>14353</v>
      </c>
      <c r="C1066">
        <v>2006</v>
      </c>
      <c r="D1066" t="s">
        <v>8171</v>
      </c>
      <c r="E1066" t="s">
        <v>44041</v>
      </c>
      <c r="F1066" t="s">
        <v>44032</v>
      </c>
      <c r="G1066" t="s">
        <v>44057</v>
      </c>
      <c r="H1066">
        <v>104</v>
      </c>
      <c r="I1066" t="s">
        <v>25</v>
      </c>
      <c r="J1066" t="s">
        <v>26</v>
      </c>
      <c r="M1066" t="s">
        <v>14354</v>
      </c>
      <c r="N1066" t="s">
        <v>14355</v>
      </c>
      <c r="O1066" t="s">
        <v>14356</v>
      </c>
      <c r="P1066" t="s">
        <v>14357</v>
      </c>
      <c r="Q1066" t="s">
        <v>14358</v>
      </c>
      <c r="R1066" t="s">
        <v>14359</v>
      </c>
      <c r="S1066" t="s">
        <v>14360</v>
      </c>
      <c r="T1066">
        <v>6.5</v>
      </c>
      <c r="U1066">
        <v>109019</v>
      </c>
      <c r="V1066" s="12">
        <f>W1066*1.28378472222222</f>
        <v>15405416.66666664</v>
      </c>
      <c r="W1066" s="3">
        <v>12000000</v>
      </c>
      <c r="X1066" s="13">
        <f>Y1066*1.28378472222222</f>
        <v>83867243.671284586</v>
      </c>
      <c r="Y1066" s="3">
        <v>65328121</v>
      </c>
      <c r="Z1066" s="13">
        <f>AA1066*1.28378472222222</f>
        <v>146605316.49187475</v>
      </c>
      <c r="AA1066" s="3">
        <v>114197742</v>
      </c>
      <c r="AB1066">
        <v>286</v>
      </c>
    </row>
    <row r="1067" spans="1:28" x14ac:dyDescent="0.2">
      <c r="A1067" t="s">
        <v>1701</v>
      </c>
      <c r="B1067" t="s">
        <v>1702</v>
      </c>
      <c r="C1067">
        <v>2001</v>
      </c>
      <c r="D1067" t="s">
        <v>1703</v>
      </c>
      <c r="E1067" t="s">
        <v>176</v>
      </c>
      <c r="F1067" t="s">
        <v>44053</v>
      </c>
      <c r="G1067" t="s">
        <v>44036</v>
      </c>
      <c r="H1067">
        <v>127</v>
      </c>
      <c r="I1067" t="s">
        <v>1705</v>
      </c>
      <c r="J1067" t="s">
        <v>26</v>
      </c>
      <c r="K1067" t="s">
        <v>27</v>
      </c>
      <c r="L1067" t="s">
        <v>308</v>
      </c>
      <c r="M1067" t="s">
        <v>1706</v>
      </c>
      <c r="N1067" t="s">
        <v>1707</v>
      </c>
      <c r="O1067" t="s">
        <v>1708</v>
      </c>
      <c r="P1067" t="s">
        <v>1431</v>
      </c>
      <c r="Q1067" t="s">
        <v>1709</v>
      </c>
      <c r="R1067" t="s">
        <v>1710</v>
      </c>
      <c r="S1067" t="s">
        <v>1711</v>
      </c>
      <c r="T1067">
        <v>7.6</v>
      </c>
      <c r="U1067">
        <v>262869</v>
      </c>
      <c r="V1067" s="12">
        <f>W1067*1.46138339920949</f>
        <v>73069169.960474506</v>
      </c>
      <c r="W1067" s="3">
        <v>50000000</v>
      </c>
      <c r="X1067" s="13">
        <f>Y1067*1.46138339920949</f>
        <v>83863834.806759119</v>
      </c>
      <c r="Y1067" s="3">
        <v>57386607</v>
      </c>
      <c r="Z1067" s="13">
        <f>AA1067*1.46138339920949</f>
        <v>270260982.77430904</v>
      </c>
      <c r="AA1067" s="3">
        <v>184935030</v>
      </c>
      <c r="AB1067">
        <v>2352</v>
      </c>
    </row>
    <row r="1068" spans="1:28" x14ac:dyDescent="0.2">
      <c r="A1068" t="s">
        <v>20852</v>
      </c>
      <c r="B1068" t="s">
        <v>20853</v>
      </c>
      <c r="C1068">
        <v>2014</v>
      </c>
      <c r="D1068" t="s">
        <v>20854</v>
      </c>
      <c r="E1068" t="s">
        <v>44043</v>
      </c>
      <c r="F1068" t="s">
        <v>44038</v>
      </c>
      <c r="G1068" t="s">
        <v>44040</v>
      </c>
      <c r="H1068">
        <v>95</v>
      </c>
      <c r="I1068" t="s">
        <v>20855</v>
      </c>
      <c r="J1068" t="s">
        <v>26</v>
      </c>
      <c r="M1068" t="s">
        <v>20856</v>
      </c>
      <c r="N1068" t="s">
        <v>20857</v>
      </c>
      <c r="O1068" t="s">
        <v>20858</v>
      </c>
      <c r="P1068" t="s">
        <v>20859</v>
      </c>
      <c r="Q1068" t="s">
        <v>20860</v>
      </c>
      <c r="R1068" t="s">
        <v>20861</v>
      </c>
      <c r="S1068" t="s">
        <v>20862</v>
      </c>
      <c r="T1068">
        <v>7.2</v>
      </c>
      <c r="U1068">
        <v>94983</v>
      </c>
      <c r="V1068" s="12">
        <f>W1068*1.09324733035956</f>
        <v>60128603.169775799</v>
      </c>
      <c r="W1068" s="3">
        <v>55000000</v>
      </c>
      <c r="X1068" s="13">
        <f>Y1068*1.09324733035956</f>
        <v>83383976.715632856</v>
      </c>
      <c r="Y1068" s="3">
        <v>76271832</v>
      </c>
      <c r="Z1068" s="13">
        <f>AA1068*1.09324733035956</f>
        <v>308704817.35422254</v>
      </c>
      <c r="AA1068" s="3">
        <v>282374179</v>
      </c>
      <c r="AB1068">
        <v>261</v>
      </c>
    </row>
    <row r="1069" spans="1:28" x14ac:dyDescent="0.2">
      <c r="A1069" t="s">
        <v>14812</v>
      </c>
      <c r="B1069" t="s">
        <v>14813</v>
      </c>
      <c r="C1069">
        <v>2007</v>
      </c>
      <c r="D1069" s="1">
        <v>39662</v>
      </c>
      <c r="E1069" t="s">
        <v>44035</v>
      </c>
      <c r="F1069" t="s">
        <v>44038</v>
      </c>
      <c r="G1069" t="s">
        <v>44032</v>
      </c>
      <c r="H1069">
        <v>102</v>
      </c>
      <c r="I1069" t="s">
        <v>97</v>
      </c>
      <c r="J1069" t="s">
        <v>26</v>
      </c>
      <c r="K1069" t="s">
        <v>11917</v>
      </c>
      <c r="L1069" t="s">
        <v>75</v>
      </c>
      <c r="M1069" t="s">
        <v>9568</v>
      </c>
      <c r="N1069" t="s">
        <v>14814</v>
      </c>
      <c r="O1069" t="s">
        <v>14815</v>
      </c>
      <c r="P1069" t="s">
        <v>7373</v>
      </c>
      <c r="Q1069" t="s">
        <v>14816</v>
      </c>
      <c r="R1069" t="s">
        <v>14817</v>
      </c>
      <c r="S1069" t="s">
        <v>14818</v>
      </c>
      <c r="T1069">
        <v>7</v>
      </c>
      <c r="U1069">
        <v>108507</v>
      </c>
      <c r="V1069" s="12">
        <f>W1069*1.24823238899982</f>
        <v>93617429.174986497</v>
      </c>
      <c r="W1069" s="3">
        <v>75000000</v>
      </c>
      <c r="X1069" s="13">
        <f>Y1069*1.24823238899982</f>
        <v>83208537.865193948</v>
      </c>
      <c r="Y1069" s="3">
        <v>66661095</v>
      </c>
      <c r="Z1069" s="13">
        <f>AA1069*144548551.06</f>
        <v>1.7271158994955754E+16</v>
      </c>
      <c r="AA1069" s="3">
        <v>119483446</v>
      </c>
      <c r="AB1069">
        <v>316</v>
      </c>
    </row>
    <row r="1070" spans="1:28" x14ac:dyDescent="0.2">
      <c r="A1070" t="s">
        <v>26417</v>
      </c>
      <c r="B1070" t="s">
        <v>26418</v>
      </c>
      <c r="C1070">
        <v>2011</v>
      </c>
      <c r="D1070" t="s">
        <v>23207</v>
      </c>
      <c r="E1070" t="s">
        <v>176</v>
      </c>
      <c r="F1070" t="s">
        <v>44040</v>
      </c>
      <c r="H1070">
        <v>113</v>
      </c>
      <c r="I1070" t="s">
        <v>177</v>
      </c>
      <c r="J1070" t="s">
        <v>26</v>
      </c>
      <c r="M1070" t="s">
        <v>26419</v>
      </c>
      <c r="N1070" t="s">
        <v>26420</v>
      </c>
      <c r="O1070" t="s">
        <v>26421</v>
      </c>
      <c r="P1070" t="s">
        <v>26422</v>
      </c>
      <c r="Q1070" t="s">
        <v>26423</v>
      </c>
      <c r="R1070" t="s">
        <v>26424</v>
      </c>
      <c r="S1070" t="s">
        <v>26425</v>
      </c>
      <c r="T1070">
        <v>6.9</v>
      </c>
      <c r="U1070">
        <v>22043</v>
      </c>
      <c r="V1070" s="12">
        <f>W1070*1.1505830469594</f>
        <v>42571572.737497799</v>
      </c>
      <c r="W1070" s="3">
        <v>37000000</v>
      </c>
      <c r="X1070" s="13">
        <f>Y1070*1.1505830469594</f>
        <v>83171942.436700776</v>
      </c>
      <c r="Y1070" s="3">
        <v>72286779</v>
      </c>
      <c r="Z1070" s="13">
        <f>AA1070*1.1505830469594</f>
        <v>110390910.488546</v>
      </c>
      <c r="AA1070" s="3">
        <v>95943453</v>
      </c>
      <c r="AB1070">
        <v>90</v>
      </c>
    </row>
    <row r="1071" spans="1:28" x14ac:dyDescent="0.2">
      <c r="A1071" t="s">
        <v>34215</v>
      </c>
      <c r="B1071" t="s">
        <v>34216</v>
      </c>
      <c r="C1071">
        <v>2016</v>
      </c>
      <c r="D1071" t="s">
        <v>34217</v>
      </c>
      <c r="E1071" t="s">
        <v>44043</v>
      </c>
      <c r="F1071" t="s">
        <v>44040</v>
      </c>
      <c r="G1071" t="s">
        <v>44034</v>
      </c>
      <c r="H1071">
        <v>113</v>
      </c>
      <c r="I1071" t="s">
        <v>229</v>
      </c>
      <c r="J1071" t="s">
        <v>26</v>
      </c>
      <c r="M1071" t="s">
        <v>22176</v>
      </c>
      <c r="N1071" t="s">
        <v>19533</v>
      </c>
      <c r="O1071" t="s">
        <v>34218</v>
      </c>
      <c r="P1071" t="s">
        <v>125</v>
      </c>
      <c r="Q1071" t="s">
        <v>19535</v>
      </c>
      <c r="R1071" t="s">
        <v>34219</v>
      </c>
      <c r="S1071" t="s">
        <v>34220</v>
      </c>
      <c r="T1071">
        <v>6.2</v>
      </c>
      <c r="U1071">
        <v>89612</v>
      </c>
      <c r="V1071" s="12">
        <f>W1071*1.07834771485832</f>
        <v>183319111.5259144</v>
      </c>
      <c r="W1071" s="3">
        <v>170000000</v>
      </c>
      <c r="X1071" s="13">
        <f>Y1071*1.07834771485832</f>
        <v>83077397.150879189</v>
      </c>
      <c r="Y1071" s="3">
        <v>77041381</v>
      </c>
      <c r="Z1071" s="13">
        <f>AA1071*1.07834771485832</f>
        <v>322918797.52867311</v>
      </c>
      <c r="AA1071" s="3">
        <v>299457024</v>
      </c>
      <c r="AB1071">
        <v>231</v>
      </c>
    </row>
    <row r="1072" spans="1:28" x14ac:dyDescent="0.2">
      <c r="A1072" t="s">
        <v>11827</v>
      </c>
      <c r="B1072" t="s">
        <v>11828</v>
      </c>
      <c r="C1072">
        <v>2005</v>
      </c>
      <c r="D1072" t="s">
        <v>9760</v>
      </c>
      <c r="E1072" t="s">
        <v>16512</v>
      </c>
      <c r="F1072" t="s">
        <v>44051</v>
      </c>
      <c r="G1072" t="s">
        <v>44032</v>
      </c>
      <c r="H1072">
        <v>125</v>
      </c>
      <c r="I1072" t="s">
        <v>717</v>
      </c>
      <c r="J1072" t="s">
        <v>26</v>
      </c>
      <c r="K1072" t="s">
        <v>308</v>
      </c>
      <c r="L1072" t="s">
        <v>361</v>
      </c>
      <c r="M1072" t="s">
        <v>3736</v>
      </c>
      <c r="N1072" t="s">
        <v>11829</v>
      </c>
      <c r="O1072" t="s">
        <v>11830</v>
      </c>
      <c r="P1072" t="s">
        <v>1096</v>
      </c>
      <c r="Q1072" t="s">
        <v>11831</v>
      </c>
      <c r="R1072" t="s">
        <v>11832</v>
      </c>
      <c r="S1072" t="s">
        <v>11833</v>
      </c>
      <c r="T1072">
        <v>7</v>
      </c>
      <c r="U1072">
        <v>173187</v>
      </c>
      <c r="V1072" s="12">
        <f>W1072*1.32519713261649</f>
        <v>95414193.548387274</v>
      </c>
      <c r="W1072" s="3">
        <v>72000000</v>
      </c>
      <c r="X1072" s="13">
        <f>Y1072*1.32519713261649</f>
        <v>83034493.478853211</v>
      </c>
      <c r="Y1072" s="3">
        <v>62658220</v>
      </c>
      <c r="Z1072" s="13">
        <f>AA1072*1.32519713261649</f>
        <v>128645038.27584253</v>
      </c>
      <c r="AA1072" s="3">
        <v>97076152</v>
      </c>
      <c r="AB1072">
        <v>700</v>
      </c>
    </row>
    <row r="1073" spans="1:28" x14ac:dyDescent="0.2">
      <c r="A1073" t="s">
        <v>12215</v>
      </c>
      <c r="B1073" t="s">
        <v>12216</v>
      </c>
      <c r="C1073">
        <v>2006</v>
      </c>
      <c r="D1073" t="s">
        <v>11138</v>
      </c>
      <c r="E1073" t="s">
        <v>44037</v>
      </c>
      <c r="F1073" t="s">
        <v>44031</v>
      </c>
      <c r="G1073" t="s">
        <v>44038</v>
      </c>
      <c r="H1073">
        <v>85</v>
      </c>
      <c r="I1073" t="s">
        <v>495</v>
      </c>
      <c r="J1073" t="s">
        <v>26</v>
      </c>
      <c r="M1073" t="s">
        <v>12217</v>
      </c>
      <c r="N1073" t="s">
        <v>1669</v>
      </c>
      <c r="O1073" t="s">
        <v>12218</v>
      </c>
      <c r="P1073" t="s">
        <v>190</v>
      </c>
      <c r="Q1073" t="s">
        <v>12219</v>
      </c>
      <c r="R1073" t="s">
        <v>12220</v>
      </c>
      <c r="S1073" t="s">
        <v>12221</v>
      </c>
      <c r="T1073">
        <v>6.6</v>
      </c>
      <c r="U1073">
        <v>110469</v>
      </c>
      <c r="V1073" s="12">
        <f>W1073*1.28378472222222</f>
        <v>191283923.61111078</v>
      </c>
      <c r="W1073" s="3">
        <v>149000000</v>
      </c>
      <c r="X1073" s="13">
        <f>Y1073*1.28378472222222</f>
        <v>83016801.765833199</v>
      </c>
      <c r="Y1073" s="3">
        <v>64665672</v>
      </c>
      <c r="Z1073" s="13">
        <f>AA1073*1.28378472222222</f>
        <v>228875135.27923572</v>
      </c>
      <c r="AA1073" s="3">
        <v>178281554</v>
      </c>
      <c r="AB1073">
        <v>144</v>
      </c>
    </row>
    <row r="1074" spans="1:28" hidden="1" x14ac:dyDescent="0.2">
      <c r="A1074" t="s">
        <v>12134</v>
      </c>
      <c r="B1074" t="s">
        <v>12135</v>
      </c>
      <c r="C1074">
        <v>2005</v>
      </c>
      <c r="D1074" s="1">
        <v>38778</v>
      </c>
      <c r="E1074" t="s">
        <v>3496</v>
      </c>
      <c r="F1074" t="s">
        <v>44045</v>
      </c>
      <c r="G1074" t="s">
        <v>44042</v>
      </c>
      <c r="H1074">
        <v>101</v>
      </c>
      <c r="I1074" t="s">
        <v>12136</v>
      </c>
      <c r="J1074" t="s">
        <v>26</v>
      </c>
      <c r="M1074" t="s">
        <v>4496</v>
      </c>
      <c r="N1074" t="s">
        <v>12137</v>
      </c>
      <c r="O1074" t="s">
        <v>12138</v>
      </c>
      <c r="P1074" t="s">
        <v>12139</v>
      </c>
      <c r="Q1074" t="s">
        <v>12140</v>
      </c>
      <c r="R1074" t="s">
        <v>12141</v>
      </c>
      <c r="S1074" t="s">
        <v>12142</v>
      </c>
      <c r="T1074">
        <v>6.1</v>
      </c>
      <c r="U1074">
        <v>15522</v>
      </c>
      <c r="W1074" t="s">
        <v>706</v>
      </c>
      <c r="X1074"/>
      <c r="Y1074"/>
      <c r="Z1074"/>
      <c r="AA1074">
        <v>6680926</v>
      </c>
      <c r="AB1074">
        <v>96</v>
      </c>
    </row>
    <row r="1075" spans="1:28" x14ac:dyDescent="0.2">
      <c r="A1075" t="s">
        <v>3443</v>
      </c>
      <c r="B1075" t="s">
        <v>3444</v>
      </c>
      <c r="C1075">
        <v>2001</v>
      </c>
      <c r="D1075" s="1">
        <v>37561</v>
      </c>
      <c r="E1075" t="s">
        <v>16512</v>
      </c>
      <c r="F1075" t="s">
        <v>44031</v>
      </c>
      <c r="G1075" t="s">
        <v>44038</v>
      </c>
      <c r="H1075">
        <v>112</v>
      </c>
      <c r="I1075" t="s">
        <v>433</v>
      </c>
      <c r="J1075" t="s">
        <v>26</v>
      </c>
      <c r="M1075" t="s">
        <v>3445</v>
      </c>
      <c r="N1075" t="s">
        <v>3446</v>
      </c>
      <c r="O1075" t="s">
        <v>3447</v>
      </c>
      <c r="P1075" t="s">
        <v>2169</v>
      </c>
      <c r="Q1075" t="s">
        <v>3448</v>
      </c>
      <c r="R1075" t="s">
        <v>3449</v>
      </c>
      <c r="S1075" t="s">
        <v>3450</v>
      </c>
      <c r="T1075">
        <v>6.4</v>
      </c>
      <c r="U1075">
        <v>107375</v>
      </c>
      <c r="V1075" s="12">
        <f>W1075*1.46138339920949</f>
        <v>70146403.162055522</v>
      </c>
      <c r="W1075" s="3">
        <v>48000000</v>
      </c>
      <c r="X1075" s="13">
        <f>Y1075*1.46138339920949</f>
        <v>82740685.672529861</v>
      </c>
      <c r="Y1075" s="3">
        <v>56618055</v>
      </c>
      <c r="Z1075" s="13">
        <f>AA1075*1.46138339920949</f>
        <v>124946138.24434815</v>
      </c>
      <c r="AA1075" s="3">
        <v>85498534</v>
      </c>
      <c r="AB1075">
        <v>523</v>
      </c>
    </row>
    <row r="1076" spans="1:28" x14ac:dyDescent="0.2">
      <c r="A1076" t="s">
        <v>33129</v>
      </c>
      <c r="B1076" t="s">
        <v>33130</v>
      </c>
      <c r="C1076">
        <v>2015</v>
      </c>
      <c r="D1076" t="s">
        <v>33131</v>
      </c>
      <c r="E1076" t="s">
        <v>1045</v>
      </c>
      <c r="F1076" t="s">
        <v>44032</v>
      </c>
      <c r="H1076">
        <v>121</v>
      </c>
      <c r="I1076" t="s">
        <v>25</v>
      </c>
      <c r="J1076" t="s">
        <v>26</v>
      </c>
      <c r="M1076" t="s">
        <v>1879</v>
      </c>
      <c r="N1076" t="s">
        <v>1879</v>
      </c>
      <c r="O1076" t="s">
        <v>33132</v>
      </c>
      <c r="P1076" t="s">
        <v>1106</v>
      </c>
      <c r="Q1076" t="s">
        <v>33133</v>
      </c>
      <c r="R1076" t="s">
        <v>33134</v>
      </c>
      <c r="S1076" t="s">
        <v>33135</v>
      </c>
      <c r="T1076">
        <v>7.1</v>
      </c>
      <c r="U1076">
        <v>213024</v>
      </c>
      <c r="V1076" s="12">
        <f>W1076*1.09195121025074</f>
        <v>38218292.358775899</v>
      </c>
      <c r="W1076" s="3">
        <v>35000000</v>
      </c>
      <c r="X1076" s="13">
        <f>Y1076*1.09195121025074</f>
        <v>82731325.284650356</v>
      </c>
      <c r="Y1076" s="3">
        <v>75764672</v>
      </c>
      <c r="Z1076" s="13">
        <f>AA1076*1.09195121025074</f>
        <v>212455129.06243828</v>
      </c>
      <c r="AA1076" s="3">
        <v>194564672</v>
      </c>
      <c r="AB1076">
        <v>492</v>
      </c>
    </row>
    <row r="1077" spans="1:28" x14ac:dyDescent="0.2">
      <c r="A1077" t="s">
        <v>1244</v>
      </c>
      <c r="B1077" t="s">
        <v>1245</v>
      </c>
      <c r="C1077">
        <v>2001</v>
      </c>
      <c r="D1077" s="1">
        <v>37145</v>
      </c>
      <c r="E1077" t="s">
        <v>16512</v>
      </c>
      <c r="F1077" t="s">
        <v>44031</v>
      </c>
      <c r="G1077" t="s">
        <v>44036</v>
      </c>
      <c r="H1077">
        <v>132</v>
      </c>
      <c r="I1077" t="s">
        <v>25</v>
      </c>
      <c r="J1077" t="s">
        <v>26</v>
      </c>
      <c r="K1077" t="s">
        <v>27</v>
      </c>
      <c r="M1077" t="s">
        <v>1246</v>
      </c>
      <c r="N1077" t="s">
        <v>1246</v>
      </c>
      <c r="O1077" t="s">
        <v>1247</v>
      </c>
      <c r="P1077" t="s">
        <v>1248</v>
      </c>
      <c r="Q1077" t="s">
        <v>1249</v>
      </c>
      <c r="R1077" t="s">
        <v>1250</v>
      </c>
      <c r="S1077" t="s">
        <v>1251</v>
      </c>
      <c r="T1077">
        <v>6.9</v>
      </c>
      <c r="U1077">
        <v>167807</v>
      </c>
      <c r="V1077" s="12">
        <f>W1077*1.46138339920949</f>
        <v>94989920.948616847</v>
      </c>
      <c r="W1077" s="3">
        <v>65000000</v>
      </c>
      <c r="X1077" s="13">
        <f>Y1077*1.46138339920949</f>
        <v>82670023.401027888</v>
      </c>
      <c r="Y1077" s="3">
        <v>56569702</v>
      </c>
      <c r="Z1077" s="13">
        <f>AA1077*1.46138339920949</f>
        <v>171694242.65727317</v>
      </c>
      <c r="AA1077" s="3">
        <v>117487473</v>
      </c>
      <c r="AB1077">
        <v>702</v>
      </c>
    </row>
    <row r="1078" spans="1:28" x14ac:dyDescent="0.2">
      <c r="A1078" t="s">
        <v>10891</v>
      </c>
      <c r="B1078" t="s">
        <v>10892</v>
      </c>
      <c r="C1078">
        <v>2012</v>
      </c>
      <c r="D1078" s="1">
        <v>41093</v>
      </c>
      <c r="E1078" t="s">
        <v>16512</v>
      </c>
      <c r="F1078" t="s">
        <v>44031</v>
      </c>
      <c r="G1078" t="s">
        <v>44033</v>
      </c>
      <c r="H1078">
        <v>132</v>
      </c>
      <c r="I1078" t="s">
        <v>25</v>
      </c>
      <c r="J1078" t="s">
        <v>26</v>
      </c>
      <c r="M1078" t="s">
        <v>10893</v>
      </c>
      <c r="N1078" t="s">
        <v>10894</v>
      </c>
      <c r="O1078" t="s">
        <v>10895</v>
      </c>
      <c r="P1078" t="s">
        <v>10896</v>
      </c>
      <c r="Q1078" t="s">
        <v>10897</v>
      </c>
      <c r="R1078" t="s">
        <v>10898</v>
      </c>
      <c r="S1078" t="s">
        <v>10899</v>
      </c>
      <c r="T1078">
        <v>6.6</v>
      </c>
      <c r="U1078">
        <v>251828</v>
      </c>
      <c r="V1078" s="12">
        <f>W1078*1.12725506764114</f>
        <v>281813766.910285</v>
      </c>
      <c r="W1078" s="3">
        <v>250000000</v>
      </c>
      <c r="X1078" s="13">
        <f>Y1078*1.12725506764114</f>
        <v>82377658.558585986</v>
      </c>
      <c r="Y1078" s="3">
        <v>73078100</v>
      </c>
      <c r="Z1078" s="13">
        <f>AA1078*1.12725506764114</f>
        <v>320297240.38999259</v>
      </c>
      <c r="AA1078" s="3">
        <v>284139100</v>
      </c>
      <c r="AB1078">
        <v>897</v>
      </c>
    </row>
    <row r="1079" spans="1:28" x14ac:dyDescent="0.2">
      <c r="A1079" t="s">
        <v>22138</v>
      </c>
      <c r="B1079" t="s">
        <v>22139</v>
      </c>
      <c r="C1079">
        <v>2009</v>
      </c>
      <c r="D1079" t="s">
        <v>14839</v>
      </c>
      <c r="E1079" t="s">
        <v>176</v>
      </c>
      <c r="F1079" t="s">
        <v>44036</v>
      </c>
      <c r="G1079" t="s">
        <v>44042</v>
      </c>
      <c r="H1079">
        <v>108</v>
      </c>
      <c r="I1079" t="s">
        <v>25</v>
      </c>
      <c r="J1079" t="s">
        <v>26</v>
      </c>
      <c r="M1079" t="s">
        <v>22140</v>
      </c>
      <c r="N1079" t="s">
        <v>22141</v>
      </c>
      <c r="O1079" t="s">
        <v>22142</v>
      </c>
      <c r="P1079" t="s">
        <v>22143</v>
      </c>
      <c r="Q1079" t="s">
        <v>22144</v>
      </c>
      <c r="R1079" t="s">
        <v>22145</v>
      </c>
      <c r="S1079" t="s">
        <v>22146</v>
      </c>
      <c r="T1079">
        <v>5</v>
      </c>
      <c r="U1079">
        <v>28997</v>
      </c>
      <c r="V1079" s="12">
        <f>W1079*1.20636999678377</f>
        <v>24127399.935675401</v>
      </c>
      <c r="W1079" s="3">
        <v>20000000</v>
      </c>
      <c r="X1079" s="13">
        <f>Y1079*1.20636999678377</f>
        <v>82348799.252734855</v>
      </c>
      <c r="Y1079" s="3">
        <v>68261644</v>
      </c>
      <c r="Z1079" s="13">
        <f>AA1079*1.20636999678377</f>
        <v>89066715.472934619</v>
      </c>
      <c r="AA1079" s="3">
        <v>73830347</v>
      </c>
      <c r="AB1079">
        <v>181</v>
      </c>
    </row>
    <row r="1080" spans="1:28" x14ac:dyDescent="0.2">
      <c r="A1080" t="s">
        <v>13687</v>
      </c>
      <c r="B1080" t="s">
        <v>13688</v>
      </c>
      <c r="C1080">
        <v>2006</v>
      </c>
      <c r="D1080" t="s">
        <v>10874</v>
      </c>
      <c r="E1080" t="s">
        <v>16512</v>
      </c>
      <c r="F1080" t="s">
        <v>44044</v>
      </c>
      <c r="G1080" t="s">
        <v>44033</v>
      </c>
      <c r="H1080">
        <v>126</v>
      </c>
      <c r="I1080" t="s">
        <v>229</v>
      </c>
      <c r="J1080" t="s">
        <v>26</v>
      </c>
      <c r="M1080" t="s">
        <v>4221</v>
      </c>
      <c r="N1080" t="s">
        <v>13689</v>
      </c>
      <c r="O1080" t="s">
        <v>13690</v>
      </c>
      <c r="P1080" t="s">
        <v>416</v>
      </c>
      <c r="Q1080" t="s">
        <v>13691</v>
      </c>
      <c r="R1080" t="s">
        <v>13692</v>
      </c>
      <c r="S1080" t="s">
        <v>13693</v>
      </c>
      <c r="T1080">
        <v>7</v>
      </c>
      <c r="U1080">
        <v>288673</v>
      </c>
      <c r="V1080" s="12">
        <f>W1080*1.28378472222222</f>
        <v>96283854.166666508</v>
      </c>
      <c r="W1080" s="3">
        <v>75000000</v>
      </c>
      <c r="X1080" s="13">
        <f>Y1080*1.28378472222222</f>
        <v>82211796.853055418</v>
      </c>
      <c r="Y1080" s="3">
        <v>64038616</v>
      </c>
      <c r="Z1080" s="13">
        <f>AA1080*1.28378472222222</f>
        <v>231797024.17187461</v>
      </c>
      <c r="AA1080" s="3">
        <v>180557550</v>
      </c>
      <c r="AB1080">
        <v>461</v>
      </c>
    </row>
    <row r="1081" spans="1:28" x14ac:dyDescent="0.2">
      <c r="A1081" t="s">
        <v>34886</v>
      </c>
      <c r="B1081" t="s">
        <v>34887</v>
      </c>
      <c r="C1081">
        <v>2016</v>
      </c>
      <c r="D1081" s="1">
        <v>42651</v>
      </c>
      <c r="E1081" t="s">
        <v>16512</v>
      </c>
      <c r="F1081" t="s">
        <v>44031</v>
      </c>
      <c r="G1081" t="s">
        <v>44038</v>
      </c>
      <c r="H1081">
        <v>102</v>
      </c>
      <c r="I1081" t="s">
        <v>25</v>
      </c>
      <c r="J1081" t="s">
        <v>26</v>
      </c>
      <c r="M1081" t="s">
        <v>33382</v>
      </c>
      <c r="N1081" t="s">
        <v>34888</v>
      </c>
      <c r="O1081" t="s">
        <v>34889</v>
      </c>
      <c r="P1081" t="s">
        <v>7783</v>
      </c>
      <c r="Q1081" t="s">
        <v>7783</v>
      </c>
      <c r="R1081" t="s">
        <v>34890</v>
      </c>
      <c r="S1081" t="s">
        <v>34891</v>
      </c>
      <c r="T1081">
        <v>6.7</v>
      </c>
      <c r="U1081">
        <v>52936</v>
      </c>
      <c r="V1081" s="12">
        <f>W1081*1.07834771485832</f>
        <v>70092601.465790808</v>
      </c>
      <c r="W1081" s="3">
        <v>65000000</v>
      </c>
      <c r="X1081" s="13">
        <f>Y1081*1.07834771485832</f>
        <v>82205844.177299261</v>
      </c>
      <c r="Y1081" s="3">
        <v>76233151</v>
      </c>
      <c r="Z1081" s="13">
        <f>AA1081*1.07834771485832</f>
        <v>154953539.36809391</v>
      </c>
      <c r="AA1081" s="3">
        <v>143695338</v>
      </c>
      <c r="AB1081">
        <v>165</v>
      </c>
    </row>
    <row r="1082" spans="1:28" x14ac:dyDescent="0.2">
      <c r="A1082" t="s">
        <v>6499</v>
      </c>
      <c r="B1082" t="s">
        <v>6500</v>
      </c>
      <c r="C1082">
        <v>2003</v>
      </c>
      <c r="D1082" s="1">
        <v>38110</v>
      </c>
      <c r="E1082" t="s">
        <v>16512</v>
      </c>
      <c r="F1082" t="s">
        <v>44032</v>
      </c>
      <c r="G1082" t="s">
        <v>44036</v>
      </c>
      <c r="H1082">
        <v>139</v>
      </c>
      <c r="I1082" t="s">
        <v>25</v>
      </c>
      <c r="J1082" t="s">
        <v>26</v>
      </c>
      <c r="M1082" t="s">
        <v>3861</v>
      </c>
      <c r="N1082" t="s">
        <v>6501</v>
      </c>
      <c r="O1082" t="s">
        <v>6502</v>
      </c>
      <c r="P1082" t="s">
        <v>6503</v>
      </c>
      <c r="Q1082" t="s">
        <v>6504</v>
      </c>
      <c r="R1082" t="s">
        <v>6505</v>
      </c>
      <c r="S1082" t="s">
        <v>6506</v>
      </c>
      <c r="T1082">
        <v>7.4</v>
      </c>
      <c r="U1082">
        <v>65567</v>
      </c>
      <c r="V1082" s="12">
        <f>W1082*1.40658152173913</f>
        <v>30944793.47826086</v>
      </c>
      <c r="W1082" s="3">
        <v>22000000</v>
      </c>
      <c r="X1082" s="13">
        <f>Y1082*1.40658152173913</f>
        <v>82047664.01627171</v>
      </c>
      <c r="Y1082" s="3">
        <v>58331254</v>
      </c>
      <c r="Z1082" s="13">
        <f>AA1082*1.40658152173913</f>
        <v>96064303.737081498</v>
      </c>
      <c r="AA1082" s="3">
        <v>68296293</v>
      </c>
      <c r="AB1082">
        <v>530</v>
      </c>
    </row>
    <row r="1083" spans="1:28" x14ac:dyDescent="0.2">
      <c r="A1083" t="s">
        <v>4306</v>
      </c>
      <c r="B1083" t="s">
        <v>4307</v>
      </c>
      <c r="C1083">
        <v>2002</v>
      </c>
      <c r="D1083" t="s">
        <v>4308</v>
      </c>
      <c r="E1083" t="s">
        <v>16512</v>
      </c>
      <c r="F1083" t="s">
        <v>44031</v>
      </c>
      <c r="G1083" t="s">
        <v>44033</v>
      </c>
      <c r="H1083">
        <v>96</v>
      </c>
      <c r="I1083" t="s">
        <v>4309</v>
      </c>
      <c r="J1083" t="s">
        <v>26</v>
      </c>
      <c r="M1083" t="s">
        <v>4310</v>
      </c>
      <c r="N1083" t="s">
        <v>4311</v>
      </c>
      <c r="O1083" t="s">
        <v>4312</v>
      </c>
      <c r="P1083" t="s">
        <v>1942</v>
      </c>
      <c r="Q1083" t="s">
        <v>4313</v>
      </c>
      <c r="R1083" t="s">
        <v>4314</v>
      </c>
      <c r="S1083" t="s">
        <v>4315</v>
      </c>
      <c r="T1083">
        <v>6</v>
      </c>
      <c r="U1083">
        <v>117239</v>
      </c>
      <c r="V1083" s="12">
        <f>W1083*1.43863813229572</f>
        <v>115091050.58365761</v>
      </c>
      <c r="W1083" s="3">
        <v>80000000</v>
      </c>
      <c r="X1083" s="13">
        <f>Y1083*1.43863813229572</f>
        <v>81761393.021867707</v>
      </c>
      <c r="Y1083" s="3">
        <v>56832494</v>
      </c>
      <c r="Z1083" s="13">
        <f>AA1083*1.43863813229572</f>
        <v>178001510.67112842</v>
      </c>
      <c r="AA1083" s="3">
        <v>123729176</v>
      </c>
      <c r="AB1083">
        <v>661</v>
      </c>
    </row>
    <row r="1084" spans="1:28" x14ac:dyDescent="0.2">
      <c r="A1084" t="s">
        <v>8121</v>
      </c>
      <c r="B1084" t="s">
        <v>8122</v>
      </c>
      <c r="C1084">
        <v>2005</v>
      </c>
      <c r="D1084" s="1">
        <v>38604</v>
      </c>
      <c r="E1084" t="s">
        <v>44035</v>
      </c>
      <c r="F1084" t="s">
        <v>44032</v>
      </c>
      <c r="G1084" t="s">
        <v>44049</v>
      </c>
      <c r="H1084">
        <v>144</v>
      </c>
      <c r="I1084" t="s">
        <v>25</v>
      </c>
      <c r="J1084" t="s">
        <v>26</v>
      </c>
      <c r="M1084" t="s">
        <v>954</v>
      </c>
      <c r="N1084" t="s">
        <v>8123</v>
      </c>
      <c r="O1084" t="s">
        <v>8124</v>
      </c>
      <c r="P1084" t="s">
        <v>1008</v>
      </c>
      <c r="Q1084" t="s">
        <v>8125</v>
      </c>
      <c r="R1084" t="s">
        <v>8126</v>
      </c>
      <c r="S1084" t="s">
        <v>8127</v>
      </c>
      <c r="T1084">
        <v>8</v>
      </c>
      <c r="U1084">
        <v>173518</v>
      </c>
      <c r="V1084" s="12">
        <f>W1084*1.32519713261649</f>
        <v>116617347.67025112</v>
      </c>
      <c r="W1084" s="3">
        <v>88000000</v>
      </c>
      <c r="X1084" s="13">
        <f>Y1084*1.32519713261649</f>
        <v>81698285.283261806</v>
      </c>
      <c r="Y1084" s="3">
        <v>61649911</v>
      </c>
      <c r="Z1084" s="13">
        <f>AA1084*1.32519713261649</f>
        <v>143836778.83164901</v>
      </c>
      <c r="AA1084" s="3">
        <v>108539911</v>
      </c>
      <c r="AB1084">
        <v>596</v>
      </c>
    </row>
    <row r="1085" spans="1:28" x14ac:dyDescent="0.2">
      <c r="A1085" t="s">
        <v>882</v>
      </c>
      <c r="B1085" t="s">
        <v>883</v>
      </c>
      <c r="C1085">
        <v>2004</v>
      </c>
      <c r="D1085" s="1">
        <v>38209</v>
      </c>
      <c r="E1085" t="s">
        <v>16512</v>
      </c>
      <c r="F1085" t="s">
        <v>44034</v>
      </c>
      <c r="G1085" t="s">
        <v>44046</v>
      </c>
      <c r="H1085">
        <v>122</v>
      </c>
      <c r="I1085" t="s">
        <v>25</v>
      </c>
      <c r="J1085" t="s">
        <v>26</v>
      </c>
      <c r="K1085" t="s">
        <v>75</v>
      </c>
      <c r="M1085" t="s">
        <v>884</v>
      </c>
      <c r="N1085" t="s">
        <v>885</v>
      </c>
      <c r="O1085" t="s">
        <v>886</v>
      </c>
      <c r="P1085" t="s">
        <v>887</v>
      </c>
      <c r="Q1085" t="s">
        <v>888</v>
      </c>
      <c r="R1085" t="s">
        <v>889</v>
      </c>
      <c r="S1085" t="s">
        <v>890</v>
      </c>
      <c r="T1085">
        <v>6.8</v>
      </c>
      <c r="U1085">
        <v>302680</v>
      </c>
      <c r="V1085" s="12">
        <f>W1085*1.37009528851244</f>
        <v>90426289.041821033</v>
      </c>
      <c r="W1085" s="3">
        <v>66000000</v>
      </c>
      <c r="X1085" s="13">
        <f>Y1085*1.37009528851244</f>
        <v>81690503.93826361</v>
      </c>
      <c r="Y1085" s="3">
        <v>59623958</v>
      </c>
      <c r="Z1085" s="13">
        <f>AA1085*1.37009528851244</f>
        <v>136158679.12564844</v>
      </c>
      <c r="AA1085" s="3">
        <v>99378985</v>
      </c>
      <c r="AB1085">
        <v>652</v>
      </c>
    </row>
    <row r="1086" spans="1:28" x14ac:dyDescent="0.2">
      <c r="A1086" t="s">
        <v>13146</v>
      </c>
      <c r="B1086" t="s">
        <v>13147</v>
      </c>
      <c r="C1086">
        <v>2005</v>
      </c>
      <c r="D1086" s="1">
        <v>38723</v>
      </c>
      <c r="E1086" t="s">
        <v>44037</v>
      </c>
      <c r="F1086" t="s">
        <v>44038</v>
      </c>
      <c r="G1086" t="s">
        <v>44044</v>
      </c>
      <c r="H1086">
        <v>80</v>
      </c>
      <c r="I1086" t="s">
        <v>25</v>
      </c>
      <c r="J1086" t="s">
        <v>26</v>
      </c>
      <c r="K1086" t="s">
        <v>308</v>
      </c>
      <c r="M1086" t="s">
        <v>13148</v>
      </c>
      <c r="N1086" t="s">
        <v>13148</v>
      </c>
      <c r="O1086" t="s">
        <v>13149</v>
      </c>
      <c r="P1086" t="s">
        <v>5169</v>
      </c>
      <c r="Q1086" t="s">
        <v>13150</v>
      </c>
      <c r="R1086" t="s">
        <v>13151</v>
      </c>
      <c r="S1086" t="s">
        <v>13152</v>
      </c>
      <c r="T1086">
        <v>6.4</v>
      </c>
      <c r="U1086">
        <v>55428</v>
      </c>
      <c r="V1086" s="12">
        <f>W1086*1.32519713261649</f>
        <v>39755913.978494696</v>
      </c>
      <c r="W1086" s="3">
        <v>30000000</v>
      </c>
      <c r="X1086" s="13">
        <f>Y1086*1.32519713261649</f>
        <v>81539896.396774352</v>
      </c>
      <c r="Y1086" s="3">
        <v>61530390</v>
      </c>
      <c r="Z1086" s="13">
        <f>AA1086*1.32519713261649</f>
        <v>185525213.21146989</v>
      </c>
      <c r="AA1086" s="3">
        <v>139998200</v>
      </c>
      <c r="AB1086">
        <v>265</v>
      </c>
    </row>
    <row r="1087" spans="1:28" hidden="1" x14ac:dyDescent="0.2">
      <c r="A1087" t="s">
        <v>12240</v>
      </c>
      <c r="B1087" t="s">
        <v>12241</v>
      </c>
      <c r="C1087">
        <v>2004</v>
      </c>
      <c r="D1087" t="s">
        <v>12242</v>
      </c>
      <c r="E1087" t="s">
        <v>176</v>
      </c>
      <c r="F1087" t="s">
        <v>44055</v>
      </c>
      <c r="H1087">
        <v>98</v>
      </c>
      <c r="I1087" t="s">
        <v>12243</v>
      </c>
      <c r="J1087" t="s">
        <v>12244</v>
      </c>
      <c r="K1087" t="s">
        <v>361</v>
      </c>
      <c r="L1087" t="s">
        <v>26</v>
      </c>
      <c r="M1087" t="s">
        <v>12245</v>
      </c>
      <c r="N1087" t="s">
        <v>12245</v>
      </c>
      <c r="O1087" t="s">
        <v>12246</v>
      </c>
      <c r="P1087" t="s">
        <v>12247</v>
      </c>
      <c r="Q1087" t="s">
        <v>12248</v>
      </c>
      <c r="R1087" t="s">
        <v>12249</v>
      </c>
      <c r="S1087" t="s">
        <v>12250</v>
      </c>
      <c r="T1087">
        <v>8.1</v>
      </c>
      <c r="U1087">
        <v>17592</v>
      </c>
      <c r="W1087"/>
      <c r="X1087"/>
      <c r="Y1087">
        <v>258578</v>
      </c>
      <c r="Z1087"/>
      <c r="AA1087">
        <v>1075553</v>
      </c>
      <c r="AB1087">
        <v>106</v>
      </c>
    </row>
    <row r="1088" spans="1:28" x14ac:dyDescent="0.2">
      <c r="A1088" t="s">
        <v>7041</v>
      </c>
      <c r="B1088" t="s">
        <v>7042</v>
      </c>
      <c r="C1088">
        <v>2004</v>
      </c>
      <c r="D1088" s="1">
        <v>38237</v>
      </c>
      <c r="E1088" t="s">
        <v>1045</v>
      </c>
      <c r="F1088" t="s">
        <v>44046</v>
      </c>
      <c r="G1088" t="s">
        <v>44033</v>
      </c>
      <c r="H1088">
        <v>93</v>
      </c>
      <c r="I1088" t="s">
        <v>25</v>
      </c>
      <c r="J1088" t="s">
        <v>26</v>
      </c>
      <c r="M1088" t="s">
        <v>2455</v>
      </c>
      <c r="N1088" t="s">
        <v>7043</v>
      </c>
      <c r="O1088" t="s">
        <v>7044</v>
      </c>
      <c r="P1088" t="s">
        <v>1431</v>
      </c>
      <c r="Q1088" t="s">
        <v>7045</v>
      </c>
      <c r="R1088" t="s">
        <v>7046</v>
      </c>
      <c r="S1088" t="s">
        <v>7047</v>
      </c>
      <c r="T1088">
        <v>5.3</v>
      </c>
      <c r="U1088">
        <v>59624</v>
      </c>
      <c r="V1088" s="12">
        <f>W1088*1.37009528851244</f>
        <v>123308575.9661196</v>
      </c>
      <c r="W1088" s="3">
        <v>90000000</v>
      </c>
      <c r="X1088" s="13">
        <f>Y1088*1.37009528851244</f>
        <v>81499764.75257805</v>
      </c>
      <c r="Y1088" s="3">
        <v>59484742</v>
      </c>
      <c r="Z1088" s="13">
        <f>AA1088*1.37009528851244</f>
        <v>141626923.97563258</v>
      </c>
      <c r="AA1088" s="3">
        <v>103370127</v>
      </c>
      <c r="AB1088">
        <v>429</v>
      </c>
    </row>
    <row r="1089" spans="1:28" x14ac:dyDescent="0.2">
      <c r="A1089" t="s">
        <v>12583</v>
      </c>
      <c r="B1089" t="s">
        <v>12584</v>
      </c>
      <c r="C1089">
        <v>2006</v>
      </c>
      <c r="D1089" s="1">
        <v>38878</v>
      </c>
      <c r="E1089" t="s">
        <v>16512</v>
      </c>
      <c r="F1089" t="s">
        <v>44044</v>
      </c>
      <c r="G1089" t="s">
        <v>44042</v>
      </c>
      <c r="H1089">
        <v>132</v>
      </c>
      <c r="I1089" t="s">
        <v>25</v>
      </c>
      <c r="J1089" t="s">
        <v>26</v>
      </c>
      <c r="K1089" t="s">
        <v>308</v>
      </c>
      <c r="M1089" t="s">
        <v>3312</v>
      </c>
      <c r="N1089" t="s">
        <v>12585</v>
      </c>
      <c r="O1089" t="s">
        <v>12586</v>
      </c>
      <c r="P1089" t="s">
        <v>968</v>
      </c>
      <c r="Q1089" t="s">
        <v>12587</v>
      </c>
      <c r="R1089" t="s">
        <v>12588</v>
      </c>
      <c r="S1089" t="s">
        <v>12589</v>
      </c>
      <c r="T1089">
        <v>6</v>
      </c>
      <c r="U1089">
        <v>108511</v>
      </c>
      <c r="V1089" s="12">
        <f>W1089*1.28378472222222</f>
        <v>173310937.4999997</v>
      </c>
      <c r="W1089" s="3">
        <v>135000000</v>
      </c>
      <c r="X1089" s="13">
        <f>Y1089*1.28378472222222</f>
        <v>81456744.003819302</v>
      </c>
      <c r="Y1089" s="3">
        <v>63450470</v>
      </c>
      <c r="Z1089" s="13">
        <f>AA1089*1.28378472222222</f>
        <v>210837628.71555519</v>
      </c>
      <c r="AA1089" s="3">
        <v>164231296</v>
      </c>
      <c r="AB1089">
        <v>976</v>
      </c>
    </row>
    <row r="1090" spans="1:28" hidden="1" x14ac:dyDescent="0.2">
      <c r="A1090" t="s">
        <v>12266</v>
      </c>
      <c r="B1090" t="s">
        <v>12267</v>
      </c>
      <c r="C1090">
        <v>2007</v>
      </c>
      <c r="D1090" t="s">
        <v>12268</v>
      </c>
      <c r="E1090" t="s">
        <v>1045</v>
      </c>
      <c r="F1090" t="s">
        <v>44044</v>
      </c>
      <c r="G1090" t="s">
        <v>44050</v>
      </c>
      <c r="H1090">
        <v>90</v>
      </c>
      <c r="I1090" t="s">
        <v>25</v>
      </c>
      <c r="J1090" t="s">
        <v>26</v>
      </c>
      <c r="K1090" t="s">
        <v>209</v>
      </c>
      <c r="M1090" t="s">
        <v>12269</v>
      </c>
      <c r="N1090" t="s">
        <v>10550</v>
      </c>
      <c r="O1090" t="s">
        <v>12270</v>
      </c>
      <c r="P1090" t="s">
        <v>12271</v>
      </c>
      <c r="Q1090" t="s">
        <v>12272</v>
      </c>
      <c r="R1090" t="s">
        <v>12273</v>
      </c>
      <c r="S1090" t="s">
        <v>12274</v>
      </c>
      <c r="T1090">
        <v>5.3</v>
      </c>
      <c r="U1090">
        <v>40264</v>
      </c>
      <c r="W1090"/>
      <c r="X1090"/>
      <c r="Y1090">
        <v>32886940</v>
      </c>
      <c r="Z1090"/>
      <c r="AA1090">
        <v>41739766</v>
      </c>
      <c r="AB1090">
        <v>154</v>
      </c>
    </row>
    <row r="1091" spans="1:28" hidden="1" x14ac:dyDescent="0.2">
      <c r="A1091" t="s">
        <v>12275</v>
      </c>
      <c r="B1091" t="s">
        <v>12276</v>
      </c>
      <c r="C1091">
        <v>2006</v>
      </c>
      <c r="D1091" s="1">
        <v>38729</v>
      </c>
      <c r="E1091" t="s">
        <v>176</v>
      </c>
      <c r="F1091" t="s">
        <v>44036</v>
      </c>
      <c r="H1091">
        <v>116</v>
      </c>
      <c r="I1091" t="s">
        <v>1831</v>
      </c>
      <c r="J1091" t="s">
        <v>26</v>
      </c>
      <c r="M1091" t="s">
        <v>12277</v>
      </c>
      <c r="N1091" t="s">
        <v>12278</v>
      </c>
      <c r="O1091" t="s">
        <v>12279</v>
      </c>
      <c r="P1091" t="s">
        <v>12280</v>
      </c>
      <c r="Q1091" t="s">
        <v>12281</v>
      </c>
      <c r="R1091" t="s">
        <v>12282</v>
      </c>
      <c r="S1091" t="s">
        <v>12283</v>
      </c>
      <c r="T1091">
        <v>7.2</v>
      </c>
      <c r="U1091">
        <v>42805</v>
      </c>
      <c r="W1091"/>
      <c r="X1091"/>
      <c r="Y1091">
        <v>45128</v>
      </c>
      <c r="Z1091"/>
      <c r="AA1091">
        <v>2105096</v>
      </c>
      <c r="AB1091">
        <v>87</v>
      </c>
    </row>
    <row r="1092" spans="1:28" x14ac:dyDescent="0.2">
      <c r="A1092" t="s">
        <v>24748</v>
      </c>
      <c r="B1092" t="s">
        <v>24749</v>
      </c>
      <c r="C1092">
        <v>2011</v>
      </c>
      <c r="D1092" t="s">
        <v>19180</v>
      </c>
      <c r="E1092" t="s">
        <v>1045</v>
      </c>
      <c r="F1092" t="s">
        <v>44036</v>
      </c>
      <c r="H1092">
        <v>108</v>
      </c>
      <c r="I1092" t="s">
        <v>229</v>
      </c>
      <c r="J1092" t="s">
        <v>26</v>
      </c>
      <c r="K1092" t="s">
        <v>787</v>
      </c>
      <c r="M1092" t="s">
        <v>3463</v>
      </c>
      <c r="N1092" t="s">
        <v>24750</v>
      </c>
      <c r="O1092" t="s">
        <v>24751</v>
      </c>
      <c r="P1092" t="s">
        <v>1614</v>
      </c>
      <c r="Q1092" t="s">
        <v>24752</v>
      </c>
      <c r="R1092" t="s">
        <v>24753</v>
      </c>
      <c r="S1092" t="s">
        <v>24754</v>
      </c>
      <c r="T1092">
        <v>6.2</v>
      </c>
      <c r="U1092">
        <v>209640</v>
      </c>
      <c r="V1092" s="12">
        <f>W1092*1.1505830469594</f>
        <v>28764576.173985001</v>
      </c>
      <c r="W1092" s="3">
        <v>25000000</v>
      </c>
      <c r="X1092" s="13">
        <f>Y1092*1.1505830469594</f>
        <v>81302752.392515451</v>
      </c>
      <c r="Y1092" s="3">
        <v>70662220</v>
      </c>
      <c r="Z1092" s="13">
        <f>AA1092*1.1505830469594</f>
        <v>171699295.52655196</v>
      </c>
      <c r="AA1092" s="3">
        <v>149228077</v>
      </c>
      <c r="AB1092">
        <v>218</v>
      </c>
    </row>
    <row r="1093" spans="1:28" x14ac:dyDescent="0.2">
      <c r="A1093" t="s">
        <v>37065</v>
      </c>
      <c r="B1093" t="s">
        <v>37066</v>
      </c>
      <c r="C1093">
        <v>2016</v>
      </c>
      <c r="D1093" s="1">
        <v>42440</v>
      </c>
      <c r="E1093" t="s">
        <v>44041</v>
      </c>
      <c r="F1093" t="s">
        <v>44032</v>
      </c>
      <c r="G1093" t="s">
        <v>44045</v>
      </c>
      <c r="H1093">
        <v>112</v>
      </c>
      <c r="I1093" t="s">
        <v>11340</v>
      </c>
      <c r="J1093" t="s">
        <v>26</v>
      </c>
      <c r="K1093" t="s">
        <v>308</v>
      </c>
      <c r="M1093" t="s">
        <v>25319</v>
      </c>
      <c r="N1093" t="s">
        <v>37067</v>
      </c>
      <c r="O1093" t="s">
        <v>37068</v>
      </c>
      <c r="P1093" t="s">
        <v>15504</v>
      </c>
      <c r="Q1093" t="s">
        <v>37069</v>
      </c>
      <c r="R1093" t="s">
        <v>37070</v>
      </c>
      <c r="S1093" t="s">
        <v>37071</v>
      </c>
      <c r="T1093">
        <v>6.5</v>
      </c>
      <c r="U1093">
        <v>164886</v>
      </c>
      <c r="V1093" s="12">
        <f>W1093*1.07834771485832</f>
        <v>48525647.168624401</v>
      </c>
      <c r="W1093" s="3">
        <v>45000000</v>
      </c>
      <c r="X1093" s="13">
        <f>Y1093*1.07834771485832</f>
        <v>81302063.703913063</v>
      </c>
      <c r="Y1093" s="3">
        <v>75395035</v>
      </c>
      <c r="Z1093" s="13">
        <f>AA1093*1.07834771485832</f>
        <v>186754575.29842523</v>
      </c>
      <c r="AA1093" s="3">
        <v>173185859</v>
      </c>
      <c r="AB1093">
        <v>488</v>
      </c>
    </row>
    <row r="1094" spans="1:28" x14ac:dyDescent="0.2">
      <c r="A1094" t="s">
        <v>13891</v>
      </c>
      <c r="B1094" t="s">
        <v>13892</v>
      </c>
      <c r="C1094">
        <v>2006</v>
      </c>
      <c r="D1094" t="s">
        <v>8758</v>
      </c>
      <c r="E1094" t="s">
        <v>1045</v>
      </c>
      <c r="F1094" t="s">
        <v>44032</v>
      </c>
      <c r="G1094" t="s">
        <v>44036</v>
      </c>
      <c r="H1094">
        <v>107</v>
      </c>
      <c r="I1094" t="s">
        <v>25</v>
      </c>
      <c r="J1094" t="s">
        <v>26</v>
      </c>
      <c r="K1094" t="s">
        <v>308</v>
      </c>
      <c r="M1094" t="s">
        <v>13893</v>
      </c>
      <c r="N1094" t="s">
        <v>12128</v>
      </c>
      <c r="O1094" t="s">
        <v>13894</v>
      </c>
      <c r="P1094" t="s">
        <v>13893</v>
      </c>
      <c r="Q1094" t="s">
        <v>13895</v>
      </c>
      <c r="R1094" t="s">
        <v>13896</v>
      </c>
      <c r="S1094" t="s">
        <v>13897</v>
      </c>
      <c r="T1094">
        <v>5.2</v>
      </c>
      <c r="U1094">
        <v>10453</v>
      </c>
      <c r="V1094" s="12">
        <f>W1094*1.28378472222222</f>
        <v>7702708.33333332</v>
      </c>
      <c r="W1094" s="3">
        <v>6000000</v>
      </c>
      <c r="X1094" s="13">
        <f>Y1094*1.28378472222222</f>
        <v>81286681.041666523</v>
      </c>
      <c r="Y1094" s="3">
        <v>63318000</v>
      </c>
      <c r="Z1094" s="13">
        <f>AA1094*1.28378472222222</f>
        <v>81352075.751631811</v>
      </c>
      <c r="AA1094" s="3">
        <v>63368939</v>
      </c>
      <c r="AB1094">
        <v>149</v>
      </c>
    </row>
    <row r="1095" spans="1:28" x14ac:dyDescent="0.2">
      <c r="A1095" t="s">
        <v>32956</v>
      </c>
      <c r="B1095" t="s">
        <v>32957</v>
      </c>
      <c r="C1095">
        <v>2013</v>
      </c>
      <c r="D1095" t="s">
        <v>22354</v>
      </c>
      <c r="E1095" t="s">
        <v>16512</v>
      </c>
      <c r="F1095" t="s">
        <v>44032</v>
      </c>
      <c r="G1095" t="s">
        <v>44042</v>
      </c>
      <c r="H1095">
        <v>131</v>
      </c>
      <c r="I1095" t="s">
        <v>25</v>
      </c>
      <c r="J1095" t="s">
        <v>26</v>
      </c>
      <c r="M1095" t="s">
        <v>1398</v>
      </c>
      <c r="N1095" t="s">
        <v>3990</v>
      </c>
      <c r="O1095" t="s">
        <v>32958</v>
      </c>
      <c r="P1095" t="s">
        <v>14357</v>
      </c>
      <c r="Q1095" t="s">
        <v>32959</v>
      </c>
      <c r="R1095" t="s">
        <v>32960</v>
      </c>
      <c r="S1095" t="s">
        <v>32961</v>
      </c>
      <c r="T1095">
        <v>6.4</v>
      </c>
      <c r="U1095">
        <v>203010</v>
      </c>
      <c r="V1095" s="12">
        <f>W1095*1.11098185502045</f>
        <v>166647278.25306749</v>
      </c>
      <c r="W1095" s="3">
        <v>150000000</v>
      </c>
      <c r="X1095" s="13">
        <f>Y1095*1.11098185502045</f>
        <v>81216977.557334289</v>
      </c>
      <c r="Y1095" s="3">
        <v>73103784</v>
      </c>
      <c r="Z1095" s="13">
        <f>AA1095*1.11098185502045</f>
        <v>228158718.43175688</v>
      </c>
      <c r="AA1095" s="3">
        <v>205366737</v>
      </c>
      <c r="AB1095">
        <v>509</v>
      </c>
    </row>
    <row r="1096" spans="1:28" x14ac:dyDescent="0.2">
      <c r="A1096" t="s">
        <v>14084</v>
      </c>
      <c r="B1096" t="s">
        <v>14085</v>
      </c>
      <c r="C1096">
        <v>2006</v>
      </c>
      <c r="D1096" s="1">
        <v>39327</v>
      </c>
      <c r="E1096" t="s">
        <v>1045</v>
      </c>
      <c r="F1096" t="s">
        <v>44036</v>
      </c>
      <c r="H1096">
        <v>136</v>
      </c>
      <c r="I1096" t="s">
        <v>25</v>
      </c>
      <c r="J1096" t="s">
        <v>26</v>
      </c>
      <c r="M1096" t="s">
        <v>1879</v>
      </c>
      <c r="N1096" t="s">
        <v>1879</v>
      </c>
      <c r="O1096" t="s">
        <v>14086</v>
      </c>
      <c r="P1096" t="s">
        <v>622</v>
      </c>
      <c r="Q1096" t="s">
        <v>14087</v>
      </c>
      <c r="R1096" t="s">
        <v>14088</v>
      </c>
      <c r="S1096" t="s">
        <v>14089</v>
      </c>
      <c r="T1096">
        <v>6.9</v>
      </c>
      <c r="U1096">
        <v>237300</v>
      </c>
      <c r="V1096" s="12">
        <f>W1096*1.28378472222222</f>
        <v>109121701.3888887</v>
      </c>
      <c r="W1096" s="3">
        <v>85000000</v>
      </c>
      <c r="X1096" s="13">
        <f>Y1096*1.28378472222222</f>
        <v>81167095.211006805</v>
      </c>
      <c r="Y1096" s="3">
        <v>63224849</v>
      </c>
      <c r="Z1096" s="13">
        <f>AA1096*1.28378472222222</f>
        <v>264256667.15642318</v>
      </c>
      <c r="AA1096" s="3">
        <v>205841885</v>
      </c>
      <c r="AB1096">
        <v>565</v>
      </c>
    </row>
    <row r="1097" spans="1:28" x14ac:dyDescent="0.2">
      <c r="A1097" t="s">
        <v>5949</v>
      </c>
      <c r="B1097" t="s">
        <v>5950</v>
      </c>
      <c r="C1097">
        <v>2002</v>
      </c>
      <c r="D1097" t="s">
        <v>3735</v>
      </c>
      <c r="E1097" t="s">
        <v>1045</v>
      </c>
      <c r="F1097" t="s">
        <v>44032</v>
      </c>
      <c r="G1097" t="s">
        <v>44036</v>
      </c>
      <c r="H1097">
        <v>118</v>
      </c>
      <c r="I1097" t="s">
        <v>25</v>
      </c>
      <c r="J1097" t="s">
        <v>26</v>
      </c>
      <c r="M1097" t="s">
        <v>3895</v>
      </c>
      <c r="N1097" t="s">
        <v>5951</v>
      </c>
      <c r="O1097" t="s">
        <v>5952</v>
      </c>
      <c r="P1097" t="s">
        <v>5953</v>
      </c>
      <c r="Q1097" t="s">
        <v>5954</v>
      </c>
      <c r="R1097" t="s">
        <v>5955</v>
      </c>
      <c r="S1097" t="s">
        <v>5956</v>
      </c>
      <c r="T1097">
        <v>5.8</v>
      </c>
      <c r="U1097">
        <v>32583</v>
      </c>
      <c r="V1097" s="12">
        <f>W1097*1.43863813229572</f>
        <v>28772762.645914402</v>
      </c>
      <c r="W1097" s="3">
        <v>20000000</v>
      </c>
      <c r="X1097" s="13">
        <f>Y1097*1.43863813229572</f>
        <v>81138016.73276265</v>
      </c>
      <c r="Y1097" s="3">
        <v>56399184</v>
      </c>
      <c r="Z1097" s="13">
        <f>AA1097*1.43863813229572</f>
        <v>82848990.50214009</v>
      </c>
      <c r="AA1097" s="3">
        <v>57588485</v>
      </c>
      <c r="AB1097">
        <v>188</v>
      </c>
    </row>
    <row r="1098" spans="1:28" hidden="1" x14ac:dyDescent="0.2">
      <c r="A1098" t="s">
        <v>12332</v>
      </c>
      <c r="B1098" t="s">
        <v>12333</v>
      </c>
      <c r="C1098">
        <v>2006</v>
      </c>
      <c r="D1098" t="s">
        <v>12334</v>
      </c>
      <c r="E1098" t="s">
        <v>1045</v>
      </c>
      <c r="F1098" t="s">
        <v>44032</v>
      </c>
      <c r="G1098" t="s">
        <v>44036</v>
      </c>
      <c r="H1098">
        <v>103</v>
      </c>
      <c r="I1098" t="s">
        <v>25</v>
      </c>
      <c r="J1098" t="s">
        <v>26</v>
      </c>
      <c r="K1098" t="s">
        <v>944</v>
      </c>
      <c r="M1098" t="s">
        <v>12335</v>
      </c>
      <c r="N1098" t="s">
        <v>12336</v>
      </c>
      <c r="O1098" t="s">
        <v>12337</v>
      </c>
      <c r="P1098" t="s">
        <v>12338</v>
      </c>
      <c r="Q1098" t="s">
        <v>12339</v>
      </c>
      <c r="R1098" t="s">
        <v>12340</v>
      </c>
      <c r="S1098" t="s">
        <v>12341</v>
      </c>
      <c r="T1098">
        <v>7</v>
      </c>
      <c r="U1098">
        <v>11201</v>
      </c>
      <c r="W1098"/>
      <c r="X1098"/>
      <c r="Y1098">
        <v>163561</v>
      </c>
      <c r="Z1098"/>
      <c r="AA1098">
        <v>703324</v>
      </c>
      <c r="AB1098">
        <v>68</v>
      </c>
    </row>
    <row r="1099" spans="1:28" hidden="1" x14ac:dyDescent="0.2">
      <c r="A1099" t="s">
        <v>12342</v>
      </c>
      <c r="B1099" t="s">
        <v>12343</v>
      </c>
      <c r="C1099">
        <v>2005</v>
      </c>
      <c r="D1099" s="1">
        <v>38445</v>
      </c>
      <c r="E1099" t="s">
        <v>1045</v>
      </c>
      <c r="F1099" t="s">
        <v>44032</v>
      </c>
      <c r="H1099">
        <v>94</v>
      </c>
      <c r="I1099" t="s">
        <v>4358</v>
      </c>
      <c r="J1099" t="s">
        <v>1076</v>
      </c>
      <c r="M1099" t="s">
        <v>12344</v>
      </c>
      <c r="N1099" t="s">
        <v>12345</v>
      </c>
      <c r="O1099" t="s">
        <v>12346</v>
      </c>
      <c r="P1099" t="s">
        <v>12345</v>
      </c>
      <c r="Q1099" t="s">
        <v>12347</v>
      </c>
      <c r="R1099" t="s">
        <v>12348</v>
      </c>
      <c r="S1099" t="s">
        <v>12349</v>
      </c>
      <c r="T1099">
        <v>8.1999999999999993</v>
      </c>
      <c r="U1099">
        <v>18152</v>
      </c>
      <c r="W1099"/>
      <c r="X1099"/>
      <c r="Y1099"/>
      <c r="Z1099"/>
      <c r="AA1099">
        <v>405002</v>
      </c>
      <c r="AB1099">
        <v>7</v>
      </c>
    </row>
    <row r="1100" spans="1:28" hidden="1" x14ac:dyDescent="0.2">
      <c r="A1100" t="s">
        <v>12350</v>
      </c>
      <c r="B1100" t="s">
        <v>12351</v>
      </c>
      <c r="C1100">
        <v>2005</v>
      </c>
      <c r="D1100" s="1">
        <v>38392</v>
      </c>
      <c r="E1100" t="s">
        <v>44041</v>
      </c>
      <c r="F1100" t="s">
        <v>44032</v>
      </c>
      <c r="G1100" t="s">
        <v>44042</v>
      </c>
      <c r="H1100">
        <v>108</v>
      </c>
      <c r="I1100" t="s">
        <v>7773</v>
      </c>
      <c r="J1100" t="s">
        <v>6812</v>
      </c>
      <c r="K1100" t="s">
        <v>496</v>
      </c>
      <c r="L1100" t="s">
        <v>4240</v>
      </c>
      <c r="M1100" t="s">
        <v>10575</v>
      </c>
      <c r="N1100" t="s">
        <v>10575</v>
      </c>
      <c r="O1100" t="s">
        <v>12352</v>
      </c>
      <c r="P1100" t="s">
        <v>12353</v>
      </c>
      <c r="Q1100" t="s">
        <v>12354</v>
      </c>
      <c r="R1100" t="s">
        <v>12355</v>
      </c>
      <c r="S1100" t="s">
        <v>12356</v>
      </c>
      <c r="T1100">
        <v>7.3</v>
      </c>
      <c r="U1100">
        <v>13364</v>
      </c>
      <c r="W1100"/>
      <c r="X1100"/>
      <c r="Y1100">
        <v>1605</v>
      </c>
      <c r="Z1100"/>
      <c r="AA1100">
        <v>1605</v>
      </c>
      <c r="AB1100">
        <v>28</v>
      </c>
    </row>
    <row r="1101" spans="1:28" x14ac:dyDescent="0.2">
      <c r="A1101" t="s">
        <v>20482</v>
      </c>
      <c r="B1101" t="s">
        <v>20483</v>
      </c>
      <c r="C1101">
        <v>2009</v>
      </c>
      <c r="D1101" t="s">
        <v>17284</v>
      </c>
      <c r="E1101" t="s">
        <v>16512</v>
      </c>
      <c r="F1101" t="s">
        <v>44031</v>
      </c>
      <c r="G1101" t="s">
        <v>44040</v>
      </c>
      <c r="H1101">
        <v>98</v>
      </c>
      <c r="I1101" t="s">
        <v>25</v>
      </c>
      <c r="J1101" t="s">
        <v>26</v>
      </c>
      <c r="M1101" t="s">
        <v>13808</v>
      </c>
      <c r="N1101" t="s">
        <v>20484</v>
      </c>
      <c r="O1101" t="s">
        <v>20485</v>
      </c>
      <c r="P1101" t="s">
        <v>4689</v>
      </c>
      <c r="Q1101" t="s">
        <v>20486</v>
      </c>
      <c r="R1101" t="s">
        <v>20487</v>
      </c>
      <c r="S1101" t="s">
        <v>20488</v>
      </c>
      <c r="T1101">
        <v>5.7</v>
      </c>
      <c r="U1101">
        <v>54752</v>
      </c>
      <c r="V1101" s="12">
        <f>W1101*1.20636999678377</f>
        <v>78414049.790945053</v>
      </c>
      <c r="W1101" s="3">
        <v>65000000</v>
      </c>
      <c r="X1101" s="13">
        <f>Y1101*1.20636999678377</f>
        <v>81035002.007737488</v>
      </c>
      <c r="Y1101" s="3">
        <v>67172594</v>
      </c>
      <c r="Z1101" s="13">
        <f>AA1101*1.20636999678377</f>
        <v>128342254.94600448</v>
      </c>
      <c r="AA1101" s="3">
        <v>106387141</v>
      </c>
      <c r="AB1101">
        <v>127</v>
      </c>
    </row>
    <row r="1102" spans="1:28" x14ac:dyDescent="0.2">
      <c r="A1102" t="s">
        <v>32603</v>
      </c>
      <c r="B1102" t="s">
        <v>32604</v>
      </c>
      <c r="C1102">
        <v>2019</v>
      </c>
      <c r="D1102" t="s">
        <v>32605</v>
      </c>
      <c r="E1102" t="s">
        <v>16512</v>
      </c>
      <c r="F1102" t="s">
        <v>44031</v>
      </c>
      <c r="G1102" t="s">
        <v>44038</v>
      </c>
      <c r="H1102">
        <v>114</v>
      </c>
      <c r="I1102" t="s">
        <v>23218</v>
      </c>
      <c r="J1102" t="s">
        <v>26</v>
      </c>
      <c r="K1102" t="s">
        <v>27</v>
      </c>
      <c r="L1102" t="s">
        <v>838</v>
      </c>
      <c r="M1102" t="s">
        <v>4177</v>
      </c>
      <c r="N1102" t="s">
        <v>32606</v>
      </c>
      <c r="O1102" t="s">
        <v>32607</v>
      </c>
      <c r="P1102" t="s">
        <v>16834</v>
      </c>
      <c r="Q1102" t="s">
        <v>32608</v>
      </c>
      <c r="R1102" t="s">
        <v>32609</v>
      </c>
      <c r="S1102" t="s">
        <v>32610</v>
      </c>
      <c r="T1102">
        <v>5.6</v>
      </c>
      <c r="U1102">
        <v>103315</v>
      </c>
      <c r="V1102" s="12">
        <f>W1102*1.01233684194057</f>
        <v>111357052.6134627</v>
      </c>
      <c r="W1102" s="3">
        <v>110000000</v>
      </c>
      <c r="X1102" s="13">
        <f>Y1102*1.01233684194057</f>
        <v>80988776.647918984</v>
      </c>
      <c r="Y1102" s="3">
        <v>80001807</v>
      </c>
      <c r="Z1102" s="13">
        <f>AA1102*1.01233684194057</f>
        <v>257022910.44841754</v>
      </c>
      <c r="AA1102" s="3">
        <v>253890701</v>
      </c>
      <c r="AB1102">
        <v>1068</v>
      </c>
    </row>
    <row r="1103" spans="1:28" x14ac:dyDescent="0.2">
      <c r="A1103" t="s">
        <v>12622</v>
      </c>
      <c r="B1103" t="s">
        <v>12623</v>
      </c>
      <c r="C1103">
        <v>2008</v>
      </c>
      <c r="D1103" t="s">
        <v>12624</v>
      </c>
      <c r="E1103" t="s">
        <v>1045</v>
      </c>
      <c r="H1103">
        <v>99</v>
      </c>
      <c r="I1103" t="s">
        <v>319</v>
      </c>
      <c r="J1103" t="s">
        <v>26</v>
      </c>
      <c r="M1103" t="s">
        <v>3028</v>
      </c>
      <c r="N1103" t="s">
        <v>12625</v>
      </c>
      <c r="O1103" t="s">
        <v>12626</v>
      </c>
      <c r="P1103" t="s">
        <v>12627</v>
      </c>
      <c r="Q1103" t="s">
        <v>12627</v>
      </c>
      <c r="R1103" t="s">
        <v>12628</v>
      </c>
      <c r="S1103" t="s">
        <v>12629</v>
      </c>
      <c r="T1103">
        <v>6.8</v>
      </c>
      <c r="U1103">
        <v>217694</v>
      </c>
      <c r="V1103" s="12">
        <f>W1103*1.20207800169993</f>
        <v>33658184.047598042</v>
      </c>
      <c r="W1103" s="3">
        <v>28000000</v>
      </c>
      <c r="X1103" s="13">
        <f>Y1103*1.20207800169993</f>
        <v>80892961.607455552</v>
      </c>
      <c r="Y1103" s="3">
        <v>67294270</v>
      </c>
      <c r="Z1103" s="13">
        <f>AA1103*1.20207800169993</f>
        <v>111371828.45017952</v>
      </c>
      <c r="AA1103" s="3">
        <v>92649419</v>
      </c>
      <c r="AB1103">
        <v>198</v>
      </c>
    </row>
    <row r="1104" spans="1:28" x14ac:dyDescent="0.2">
      <c r="A1104" t="s">
        <v>8587</v>
      </c>
      <c r="B1104" t="s">
        <v>8588</v>
      </c>
      <c r="C1104">
        <v>2004</v>
      </c>
      <c r="D1104" t="s">
        <v>8589</v>
      </c>
      <c r="E1104" t="s">
        <v>16512</v>
      </c>
      <c r="F1104" t="s">
        <v>44046</v>
      </c>
      <c r="H1104">
        <v>101</v>
      </c>
      <c r="I1104" t="s">
        <v>8590</v>
      </c>
      <c r="J1104" t="s">
        <v>26</v>
      </c>
      <c r="M1104" t="s">
        <v>8591</v>
      </c>
      <c r="N1104" t="s">
        <v>8592</v>
      </c>
      <c r="O1104" t="s">
        <v>8593</v>
      </c>
      <c r="P1104" t="s">
        <v>6432</v>
      </c>
      <c r="Q1104" t="s">
        <v>8594</v>
      </c>
      <c r="R1104" t="s">
        <v>8595</v>
      </c>
      <c r="S1104" t="s">
        <v>8596</v>
      </c>
      <c r="T1104">
        <v>7.3</v>
      </c>
      <c r="U1104">
        <v>230596</v>
      </c>
      <c r="V1104" s="12">
        <f>W1104*1.37009528851244</f>
        <v>35622477.501323439</v>
      </c>
      <c r="W1104" s="3">
        <v>26000000</v>
      </c>
      <c r="X1104" s="13">
        <f>Y1104*1.37009528851244</f>
        <v>80864335.109195322</v>
      </c>
      <c r="Y1104" s="3">
        <v>59020957</v>
      </c>
      <c r="Z1104" s="13">
        <f>AA1104*1.37009528851244</f>
        <v>140131581.42632076</v>
      </c>
      <c r="AA1104" s="3">
        <v>102278712</v>
      </c>
      <c r="AB1104">
        <v>1108</v>
      </c>
    </row>
    <row r="1105" spans="1:28" x14ac:dyDescent="0.2">
      <c r="A1105" t="s">
        <v>3910</v>
      </c>
      <c r="B1105" t="s">
        <v>3911</v>
      </c>
      <c r="C1105">
        <v>2001</v>
      </c>
      <c r="D1105" s="1">
        <v>37594</v>
      </c>
      <c r="E1105" t="s">
        <v>176</v>
      </c>
      <c r="F1105" t="s">
        <v>44045</v>
      </c>
      <c r="G1105" t="s">
        <v>44042</v>
      </c>
      <c r="H1105">
        <v>113</v>
      </c>
      <c r="I1105" t="s">
        <v>3912</v>
      </c>
      <c r="J1105" t="s">
        <v>26</v>
      </c>
      <c r="K1105" t="s">
        <v>64</v>
      </c>
      <c r="L1105" t="s">
        <v>838</v>
      </c>
      <c r="M1105" t="s">
        <v>638</v>
      </c>
      <c r="N1105" t="s">
        <v>3913</v>
      </c>
      <c r="O1105" t="s">
        <v>3914</v>
      </c>
      <c r="P1105" t="s">
        <v>1309</v>
      </c>
      <c r="Q1105" t="s">
        <v>3915</v>
      </c>
      <c r="R1105" t="s">
        <v>3916</v>
      </c>
      <c r="S1105" t="s">
        <v>3917</v>
      </c>
      <c r="T1105">
        <v>6.3</v>
      </c>
      <c r="U1105">
        <v>47934</v>
      </c>
      <c r="V1105" s="12">
        <f>W1105*1.46138339920949</f>
        <v>73069169.960474506</v>
      </c>
      <c r="W1105" s="3">
        <v>50000000</v>
      </c>
      <c r="X1105" s="13">
        <f>Y1105*1.46138339920949</f>
        <v>80378486.548063457</v>
      </c>
      <c r="Y1105" s="3">
        <v>55001642</v>
      </c>
      <c r="Z1105" s="13">
        <f>AA1105*1.46138339920949</f>
        <v>146167702.03620592</v>
      </c>
      <c r="AA1105" s="3">
        <v>100020092</v>
      </c>
      <c r="AB1105">
        <v>253</v>
      </c>
    </row>
    <row r="1106" spans="1:28" hidden="1" x14ac:dyDescent="0.2">
      <c r="A1106" t="s">
        <v>12403</v>
      </c>
      <c r="B1106" t="s">
        <v>12404</v>
      </c>
      <c r="C1106">
        <v>2005</v>
      </c>
      <c r="D1106" t="s">
        <v>228</v>
      </c>
      <c r="E1106" t="s">
        <v>44035</v>
      </c>
      <c r="F1106" t="s">
        <v>44044</v>
      </c>
      <c r="G1106" t="s">
        <v>44032</v>
      </c>
      <c r="H1106">
        <v>120</v>
      </c>
      <c r="I1106" t="s">
        <v>697</v>
      </c>
      <c r="J1106" t="s">
        <v>307</v>
      </c>
      <c r="M1106" t="s">
        <v>12405</v>
      </c>
      <c r="N1106" t="s">
        <v>12406</v>
      </c>
      <c r="O1106" t="s">
        <v>12407</v>
      </c>
      <c r="P1106" t="s">
        <v>12408</v>
      </c>
      <c r="Q1106" t="s">
        <v>12409</v>
      </c>
      <c r="R1106" t="s">
        <v>12410</v>
      </c>
      <c r="S1106" t="s">
        <v>12411</v>
      </c>
      <c r="T1106">
        <v>7.6</v>
      </c>
      <c r="U1106">
        <v>26127</v>
      </c>
      <c r="W1106"/>
      <c r="X1106"/>
      <c r="Y1106">
        <v>680331</v>
      </c>
      <c r="Z1106"/>
      <c r="AA1106">
        <v>10804315</v>
      </c>
      <c r="AB1106">
        <v>107</v>
      </c>
    </row>
    <row r="1107" spans="1:28" x14ac:dyDescent="0.2">
      <c r="A1107" t="s">
        <v>22922</v>
      </c>
      <c r="B1107" t="s">
        <v>22923</v>
      </c>
      <c r="C1107">
        <v>2010</v>
      </c>
      <c r="D1107" t="s">
        <v>19434</v>
      </c>
      <c r="E1107" t="s">
        <v>16512</v>
      </c>
      <c r="F1107" t="s">
        <v>44031</v>
      </c>
      <c r="G1107" t="s">
        <v>44044</v>
      </c>
      <c r="H1107">
        <v>103</v>
      </c>
      <c r="I1107" t="s">
        <v>22924</v>
      </c>
      <c r="J1107" t="s">
        <v>26</v>
      </c>
      <c r="K1107" t="s">
        <v>27</v>
      </c>
      <c r="L1107" t="s">
        <v>64</v>
      </c>
      <c r="M1107" t="s">
        <v>11073</v>
      </c>
      <c r="N1107" t="s">
        <v>22925</v>
      </c>
      <c r="O1107" t="s">
        <v>22926</v>
      </c>
      <c r="P1107" t="s">
        <v>125</v>
      </c>
      <c r="Q1107" t="s">
        <v>22927</v>
      </c>
      <c r="R1107" t="s">
        <v>22928</v>
      </c>
      <c r="S1107" t="s">
        <v>22929</v>
      </c>
      <c r="T1107">
        <v>6</v>
      </c>
      <c r="U1107">
        <v>220037</v>
      </c>
      <c r="V1107" s="12">
        <f>W1107*1.18690152988223</f>
        <v>118690152.988223</v>
      </c>
      <c r="W1107" s="3">
        <v>100000000</v>
      </c>
      <c r="X1107" s="13">
        <f>Y1107*1.18690152988223</f>
        <v>80271523.7110053</v>
      </c>
      <c r="Y1107" s="3">
        <v>67631157</v>
      </c>
      <c r="Z1107" s="13">
        <f>AA1107*1.18690152988223</f>
        <v>330884931.92414278</v>
      </c>
      <c r="AA1107" s="3">
        <v>278780441</v>
      </c>
      <c r="AB1107">
        <v>450</v>
      </c>
    </row>
    <row r="1108" spans="1:28" hidden="1" x14ac:dyDescent="0.2">
      <c r="A1108" t="s">
        <v>12420</v>
      </c>
      <c r="B1108" t="s">
        <v>12421</v>
      </c>
      <c r="C1108">
        <v>2006</v>
      </c>
      <c r="D1108" t="s">
        <v>8778</v>
      </c>
      <c r="E1108" t="s">
        <v>44035</v>
      </c>
      <c r="F1108" t="s">
        <v>44044</v>
      </c>
      <c r="G1108" t="s">
        <v>44032</v>
      </c>
      <c r="H1108">
        <v>122</v>
      </c>
      <c r="I1108" t="s">
        <v>319</v>
      </c>
      <c r="J1108" t="s">
        <v>26</v>
      </c>
      <c r="M1108" t="s">
        <v>3487</v>
      </c>
      <c r="N1108" t="s">
        <v>3487</v>
      </c>
      <c r="O1108" t="s">
        <v>12422</v>
      </c>
      <c r="P1108" t="s">
        <v>1459</v>
      </c>
      <c r="Q1108" t="s">
        <v>12423</v>
      </c>
      <c r="R1108" t="s">
        <v>12424</v>
      </c>
      <c r="S1108" t="s">
        <v>12425</v>
      </c>
      <c r="T1108">
        <v>6.9</v>
      </c>
      <c r="U1108">
        <v>98287</v>
      </c>
      <c r="W1108"/>
      <c r="X1108"/>
      <c r="Y1108">
        <v>15309602</v>
      </c>
      <c r="Z1108"/>
      <c r="AA1108">
        <v>32351125</v>
      </c>
      <c r="AB1108">
        <v>283</v>
      </c>
    </row>
    <row r="1109" spans="1:28" x14ac:dyDescent="0.2">
      <c r="A1109" t="s">
        <v>14385</v>
      </c>
      <c r="B1109" t="s">
        <v>14386</v>
      </c>
      <c r="C1109">
        <v>2006</v>
      </c>
      <c r="D1109" t="s">
        <v>8038</v>
      </c>
      <c r="E1109" t="s">
        <v>16512</v>
      </c>
      <c r="F1109" t="s">
        <v>44044</v>
      </c>
      <c r="G1109" t="s">
        <v>44042</v>
      </c>
      <c r="H1109">
        <v>104</v>
      </c>
      <c r="I1109" t="s">
        <v>3222</v>
      </c>
      <c r="J1109" t="s">
        <v>26</v>
      </c>
      <c r="K1109" t="s">
        <v>934</v>
      </c>
      <c r="L1109" t="s">
        <v>4428</v>
      </c>
      <c r="M1109" t="s">
        <v>11757</v>
      </c>
      <c r="N1109" t="s">
        <v>14387</v>
      </c>
      <c r="O1109" t="s">
        <v>14388</v>
      </c>
      <c r="P1109" t="s">
        <v>14389</v>
      </c>
      <c r="Q1109" t="s">
        <v>14390</v>
      </c>
      <c r="R1109" t="s">
        <v>14391</v>
      </c>
      <c r="S1109" t="s">
        <v>14392</v>
      </c>
      <c r="T1109">
        <v>6</v>
      </c>
      <c r="U1109">
        <v>236524</v>
      </c>
      <c r="V1109" s="12">
        <f>W1109*1.28378472222222</f>
        <v>109121701.3888887</v>
      </c>
      <c r="W1109" s="3">
        <v>85000000</v>
      </c>
      <c r="X1109" s="13">
        <f>Y1109*1.28378472222222</f>
        <v>80255050.895659581</v>
      </c>
      <c r="Y1109" s="3">
        <v>62514415</v>
      </c>
      <c r="Z1109" s="13">
        <f>AA1109*1.28378472222222</f>
        <v>204076337.69201353</v>
      </c>
      <c r="AA1109" s="3">
        <v>158964610</v>
      </c>
      <c r="AB1109">
        <v>448</v>
      </c>
    </row>
    <row r="1110" spans="1:28" x14ac:dyDescent="0.2">
      <c r="A1110" t="s">
        <v>21339</v>
      </c>
      <c r="B1110" t="s">
        <v>21340</v>
      </c>
      <c r="C1110">
        <v>2009</v>
      </c>
      <c r="D1110" t="s">
        <v>19671</v>
      </c>
      <c r="E1110" t="s">
        <v>3496</v>
      </c>
      <c r="F1110" t="s">
        <v>44042</v>
      </c>
      <c r="H1110">
        <v>82</v>
      </c>
      <c r="I1110" t="s">
        <v>25</v>
      </c>
      <c r="J1110" t="s">
        <v>26</v>
      </c>
      <c r="M1110" t="s">
        <v>6177</v>
      </c>
      <c r="N1110" t="s">
        <v>21341</v>
      </c>
      <c r="O1110" t="s">
        <v>21342</v>
      </c>
      <c r="P1110" t="s">
        <v>21343</v>
      </c>
      <c r="Q1110" t="s">
        <v>21344</v>
      </c>
      <c r="R1110" t="s">
        <v>21345</v>
      </c>
      <c r="S1110" t="s">
        <v>21346</v>
      </c>
      <c r="T1110">
        <v>5.2</v>
      </c>
      <c r="U1110">
        <v>95087</v>
      </c>
      <c r="V1110" s="12">
        <f>W1110*1.20636999678377</f>
        <v>48254799.871350802</v>
      </c>
      <c r="W1110" s="3">
        <v>40000000</v>
      </c>
      <c r="X1110" s="13">
        <f>Y1110*1.20636999678377</f>
        <v>80196702.735192433</v>
      </c>
      <c r="Y1110" s="3">
        <v>66477700</v>
      </c>
      <c r="Z1110" s="13">
        <f>AA1110*1.20636999678377</f>
        <v>224586450.87667367</v>
      </c>
      <c r="AA1110" s="3">
        <v>186167139</v>
      </c>
      <c r="AB1110">
        <v>321</v>
      </c>
    </row>
    <row r="1111" spans="1:28" x14ac:dyDescent="0.2">
      <c r="A1111" t="s">
        <v>1576</v>
      </c>
      <c r="B1111" t="s">
        <v>1577</v>
      </c>
      <c r="C1111">
        <v>2000</v>
      </c>
      <c r="D1111" t="s">
        <v>526</v>
      </c>
      <c r="E1111" t="s">
        <v>3496</v>
      </c>
      <c r="F1111" t="s">
        <v>44042</v>
      </c>
      <c r="H1111">
        <v>98</v>
      </c>
      <c r="I1111" t="s">
        <v>25</v>
      </c>
      <c r="J1111" t="s">
        <v>26</v>
      </c>
      <c r="K1111" t="s">
        <v>27</v>
      </c>
      <c r="M1111" t="s">
        <v>1578</v>
      </c>
      <c r="N1111" t="s">
        <v>1579</v>
      </c>
      <c r="O1111" t="s">
        <v>1580</v>
      </c>
      <c r="P1111" t="s">
        <v>1581</v>
      </c>
      <c r="Q1111" t="s">
        <v>1582</v>
      </c>
      <c r="R1111" t="s">
        <v>1583</v>
      </c>
      <c r="S1111" t="s">
        <v>1584</v>
      </c>
      <c r="T1111">
        <v>6.7</v>
      </c>
      <c r="U1111">
        <v>224856</v>
      </c>
      <c r="V1111" s="12">
        <f>W1111*1.5029674796748</f>
        <v>34568252.032520398</v>
      </c>
      <c r="W1111" s="3">
        <v>23000000</v>
      </c>
      <c r="X1111" s="13">
        <f>Y1111*1.5029674796748</f>
        <v>80154979.594756275</v>
      </c>
      <c r="Y1111" s="3">
        <v>53331147</v>
      </c>
      <c r="Z1111" s="13">
        <f>AA1111*1.5029674796748</f>
        <v>169655410.97813046</v>
      </c>
      <c r="AA1111" s="3">
        <v>112880294</v>
      </c>
      <c r="AB1111">
        <v>730</v>
      </c>
    </row>
    <row r="1112" spans="1:28" x14ac:dyDescent="0.2">
      <c r="A1112" t="s">
        <v>10908</v>
      </c>
      <c r="B1112" t="s">
        <v>10909</v>
      </c>
      <c r="C1112">
        <v>2006</v>
      </c>
      <c r="D1112" s="1">
        <v>38992</v>
      </c>
      <c r="E1112" t="s">
        <v>16512</v>
      </c>
      <c r="F1112" t="s">
        <v>44034</v>
      </c>
      <c r="G1112" t="s">
        <v>44042</v>
      </c>
      <c r="H1112">
        <v>106</v>
      </c>
      <c r="I1112" t="s">
        <v>433</v>
      </c>
      <c r="J1112" t="s">
        <v>26</v>
      </c>
      <c r="K1112" t="s">
        <v>27</v>
      </c>
      <c r="L1112" t="s">
        <v>3329</v>
      </c>
      <c r="M1112" t="s">
        <v>6788</v>
      </c>
      <c r="N1112" t="s">
        <v>10910</v>
      </c>
      <c r="O1112" t="s">
        <v>10911</v>
      </c>
      <c r="P1112" t="s">
        <v>6791</v>
      </c>
      <c r="Q1112" t="s">
        <v>6792</v>
      </c>
      <c r="R1112" t="s">
        <v>10912</v>
      </c>
      <c r="S1112" t="s">
        <v>10913</v>
      </c>
      <c r="T1112">
        <v>6.7</v>
      </c>
      <c r="U1112">
        <v>187347</v>
      </c>
      <c r="V1112" s="12">
        <f>W1112*1.28378472222222</f>
        <v>64189236.111111</v>
      </c>
      <c r="W1112" s="3">
        <v>50000000</v>
      </c>
      <c r="X1112" s="13">
        <f>Y1112*1.28378472222222</f>
        <v>80004019.631076261</v>
      </c>
      <c r="Y1112" s="3">
        <v>62318875</v>
      </c>
      <c r="Z1112" s="13">
        <f>AA1112*1.28378472222222</f>
        <v>143111844.2760067</v>
      </c>
      <c r="AA1112" s="3">
        <v>111476513</v>
      </c>
      <c r="AB1112">
        <v>521</v>
      </c>
    </row>
    <row r="1113" spans="1:28" x14ac:dyDescent="0.2">
      <c r="A1113" t="s">
        <v>42182</v>
      </c>
      <c r="B1113" t="s">
        <v>42183</v>
      </c>
      <c r="C1113">
        <v>2018</v>
      </c>
      <c r="D1113" s="1">
        <v>43323</v>
      </c>
      <c r="E1113" t="s">
        <v>1045</v>
      </c>
      <c r="H1113">
        <v>111</v>
      </c>
      <c r="I1113" t="s">
        <v>25</v>
      </c>
      <c r="J1113" t="s">
        <v>26</v>
      </c>
      <c r="K1113" t="s">
        <v>308</v>
      </c>
      <c r="L1113" t="s">
        <v>27</v>
      </c>
      <c r="M1113" t="s">
        <v>4816</v>
      </c>
      <c r="N1113" t="s">
        <v>42184</v>
      </c>
      <c r="O1113" t="s">
        <v>42185</v>
      </c>
      <c r="P1113" t="s">
        <v>18186</v>
      </c>
      <c r="Q1113" t="s">
        <v>42186</v>
      </c>
      <c r="R1113" t="s">
        <v>42187</v>
      </c>
      <c r="S1113" t="s">
        <v>42188</v>
      </c>
      <c r="T1113">
        <v>5.6</v>
      </c>
      <c r="U1113">
        <v>32865</v>
      </c>
      <c r="V1113" s="12">
        <f>W1113*1.03068014830331</f>
        <v>29889724.300795987</v>
      </c>
      <c r="W1113" s="3">
        <v>29000000</v>
      </c>
      <c r="X1113" s="13">
        <f>Y1113*1.03068014830331</f>
        <v>79711905.978048965</v>
      </c>
      <c r="Y1113" s="3">
        <v>77339130</v>
      </c>
      <c r="Z1113" s="13">
        <f>AA1113*1.03068014830331</f>
        <v>106269181.62798297</v>
      </c>
      <c r="AA1113" s="3">
        <v>103105878</v>
      </c>
      <c r="AB1113">
        <v>301</v>
      </c>
    </row>
    <row r="1114" spans="1:28" x14ac:dyDescent="0.2">
      <c r="A1114" t="s">
        <v>8681</v>
      </c>
      <c r="B1114" t="s">
        <v>8682</v>
      </c>
      <c r="C1114">
        <v>2004</v>
      </c>
      <c r="D1114" t="s">
        <v>8683</v>
      </c>
      <c r="E1114" t="s">
        <v>44043</v>
      </c>
      <c r="F1114" t="s">
        <v>44038</v>
      </c>
      <c r="G1114" t="s">
        <v>44045</v>
      </c>
      <c r="H1114">
        <v>95</v>
      </c>
      <c r="I1114" t="s">
        <v>8684</v>
      </c>
      <c r="J1114" t="s">
        <v>26</v>
      </c>
      <c r="M1114" t="s">
        <v>1326</v>
      </c>
      <c r="N1114" t="s">
        <v>8685</v>
      </c>
      <c r="O1114" t="s">
        <v>8686</v>
      </c>
      <c r="P1114" t="s">
        <v>8687</v>
      </c>
      <c r="Q1114" t="s">
        <v>8688</v>
      </c>
      <c r="R1114" t="s">
        <v>8689</v>
      </c>
      <c r="S1114" t="s">
        <v>8690</v>
      </c>
      <c r="T1114">
        <v>5.9</v>
      </c>
      <c r="U1114">
        <v>43716</v>
      </c>
      <c r="V1114" s="12">
        <f>W1114*1.37009528851244</f>
        <v>26031810.481736358</v>
      </c>
      <c r="W1114" s="3">
        <v>19000000</v>
      </c>
      <c r="X1114" s="13">
        <f>Y1114*1.37009528851244</f>
        <v>79697520.858639464</v>
      </c>
      <c r="Y1114" s="3">
        <v>58169327</v>
      </c>
      <c r="Z1114" s="13">
        <f>AA1114*1.37009528851244</f>
        <v>100056949.1428798</v>
      </c>
      <c r="AA1114" s="3">
        <v>73029190</v>
      </c>
      <c r="AB1114">
        <v>156</v>
      </c>
    </row>
    <row r="1115" spans="1:28" x14ac:dyDescent="0.2">
      <c r="A1115" t="s">
        <v>30403</v>
      </c>
      <c r="B1115" t="s">
        <v>30404</v>
      </c>
      <c r="C1115">
        <v>2017</v>
      </c>
      <c r="D1115" s="1">
        <v>42865</v>
      </c>
      <c r="E1115" t="s">
        <v>16512</v>
      </c>
      <c r="F1115" t="s">
        <v>44038</v>
      </c>
      <c r="G1115" t="s">
        <v>44044</v>
      </c>
      <c r="H1115">
        <v>118</v>
      </c>
      <c r="I1115" t="s">
        <v>30405</v>
      </c>
      <c r="J1115" t="s">
        <v>26</v>
      </c>
      <c r="K1115" t="s">
        <v>75</v>
      </c>
      <c r="L1115" t="s">
        <v>27</v>
      </c>
      <c r="M1115" t="s">
        <v>30406</v>
      </c>
      <c r="N1115" t="s">
        <v>30121</v>
      </c>
      <c r="O1115" t="s">
        <v>30407</v>
      </c>
      <c r="P1115" t="s">
        <v>30408</v>
      </c>
      <c r="Q1115" t="s">
        <v>30409</v>
      </c>
      <c r="R1115" t="s">
        <v>30410</v>
      </c>
      <c r="S1115" t="s">
        <v>30411</v>
      </c>
      <c r="T1115">
        <v>6.9</v>
      </c>
      <c r="U1115">
        <v>181090</v>
      </c>
      <c r="V1115" s="12">
        <f>W1115*1.05585427545692</f>
        <v>31675628.263707601</v>
      </c>
      <c r="W1115" s="3">
        <v>30000000</v>
      </c>
      <c r="X1115" s="13">
        <f>Y1115*1.05585427545692</f>
        <v>79683826.023225427</v>
      </c>
      <c r="Y1115" s="3">
        <v>75468583</v>
      </c>
      <c r="Z1115" s="13">
        <f>AA1115*1.05585427545692</f>
        <v>186464083.60752711</v>
      </c>
      <c r="AA1115" s="3">
        <v>176600207</v>
      </c>
      <c r="AB1115">
        <v>509</v>
      </c>
    </row>
    <row r="1116" spans="1:28" x14ac:dyDescent="0.2">
      <c r="A1116" t="s">
        <v>8227</v>
      </c>
      <c r="B1116" t="s">
        <v>8228</v>
      </c>
      <c r="C1116">
        <v>2005</v>
      </c>
      <c r="D1116" t="s">
        <v>8229</v>
      </c>
      <c r="E1116" t="s">
        <v>1045</v>
      </c>
      <c r="F1116" t="s">
        <v>44032</v>
      </c>
      <c r="G1116" t="s">
        <v>44036</v>
      </c>
      <c r="H1116">
        <v>103</v>
      </c>
      <c r="I1116" t="s">
        <v>25</v>
      </c>
      <c r="J1116" t="s">
        <v>26</v>
      </c>
      <c r="K1116" t="s">
        <v>686</v>
      </c>
      <c r="M1116" t="s">
        <v>8230</v>
      </c>
      <c r="N1116" t="s">
        <v>8230</v>
      </c>
      <c r="O1116" t="s">
        <v>8231</v>
      </c>
      <c r="P1116" t="s">
        <v>8232</v>
      </c>
      <c r="Q1116" t="s">
        <v>8233</v>
      </c>
      <c r="R1116" t="s">
        <v>8234</v>
      </c>
      <c r="S1116" t="s">
        <v>8235</v>
      </c>
      <c r="T1116">
        <v>6.3</v>
      </c>
      <c r="U1116">
        <v>59382</v>
      </c>
      <c r="V1116" s="12">
        <f>W1116*1.32519713261649</f>
        <v>23853548.387096819</v>
      </c>
      <c r="W1116" s="3">
        <v>18000000</v>
      </c>
      <c r="X1116" s="13">
        <f>Y1116*1.32519713261649</f>
        <v>79595140.450322732</v>
      </c>
      <c r="Y1116" s="3">
        <v>60062868</v>
      </c>
      <c r="Z1116" s="13">
        <f>AA1116*1.32519713261649</f>
        <v>123090178.97551994</v>
      </c>
      <c r="AA1116" s="3">
        <v>92884429</v>
      </c>
      <c r="AB1116">
        <v>530</v>
      </c>
    </row>
    <row r="1117" spans="1:28" x14ac:dyDescent="0.2">
      <c r="A1117" t="s">
        <v>20051</v>
      </c>
      <c r="B1117" t="s">
        <v>20052</v>
      </c>
      <c r="C1117">
        <v>2010</v>
      </c>
      <c r="D1117" s="1">
        <v>40425</v>
      </c>
      <c r="E1117" t="s">
        <v>16512</v>
      </c>
      <c r="F1117" t="s">
        <v>44038</v>
      </c>
      <c r="G1117" t="s">
        <v>44036</v>
      </c>
      <c r="H1117">
        <v>110</v>
      </c>
      <c r="I1117" t="s">
        <v>25</v>
      </c>
      <c r="J1117" t="s">
        <v>26</v>
      </c>
      <c r="K1117" t="s">
        <v>787</v>
      </c>
      <c r="M1117" t="s">
        <v>3720</v>
      </c>
      <c r="N1117" t="s">
        <v>6455</v>
      </c>
      <c r="O1117" t="s">
        <v>20053</v>
      </c>
      <c r="P1117" t="s">
        <v>2296</v>
      </c>
      <c r="Q1117" t="s">
        <v>20054</v>
      </c>
      <c r="R1117" t="s">
        <v>20055</v>
      </c>
      <c r="S1117" t="s">
        <v>20056</v>
      </c>
      <c r="T1117">
        <v>5.6</v>
      </c>
      <c r="U1117">
        <v>119522</v>
      </c>
      <c r="V1117" s="12">
        <f>W1117*1.18690152988223</f>
        <v>47476061.195289202</v>
      </c>
      <c r="W1117" s="3">
        <v>40000000</v>
      </c>
      <c r="X1117" s="13">
        <f>Y1117*1.18690152988223</f>
        <v>79595074.108981043</v>
      </c>
      <c r="Y1117" s="3">
        <v>67061228</v>
      </c>
      <c r="Z1117" s="13">
        <f>AA1117*1.18690152988223</f>
        <v>161814465.83603266</v>
      </c>
      <c r="AA1117" s="3">
        <v>136333522</v>
      </c>
      <c r="AB1117">
        <v>150</v>
      </c>
    </row>
    <row r="1118" spans="1:28" x14ac:dyDescent="0.2">
      <c r="A1118" t="s">
        <v>30923</v>
      </c>
      <c r="B1118" t="s">
        <v>30924</v>
      </c>
      <c r="C1118">
        <v>2013</v>
      </c>
      <c r="D1118" t="s">
        <v>15294</v>
      </c>
      <c r="E1118" t="s">
        <v>3496</v>
      </c>
      <c r="F1118" t="s">
        <v>44042</v>
      </c>
      <c r="H1118">
        <v>100</v>
      </c>
      <c r="I1118" t="s">
        <v>30925</v>
      </c>
      <c r="J1118" t="s">
        <v>26</v>
      </c>
      <c r="M1118" t="s">
        <v>24584</v>
      </c>
      <c r="N1118" t="s">
        <v>30926</v>
      </c>
      <c r="O1118" t="s">
        <v>30927</v>
      </c>
      <c r="P1118" t="s">
        <v>28533</v>
      </c>
      <c r="Q1118" t="s">
        <v>30928</v>
      </c>
      <c r="R1118" t="s">
        <v>30929</v>
      </c>
      <c r="S1118" t="s">
        <v>30930</v>
      </c>
      <c r="T1118">
        <v>6.2</v>
      </c>
      <c r="U1118">
        <v>166729</v>
      </c>
      <c r="V1118" s="12">
        <f>W1118*1.11098185502045</f>
        <v>16664727.825306749</v>
      </c>
      <c r="W1118" s="3">
        <v>15000000</v>
      </c>
      <c r="X1118" s="13">
        <f>Y1118*1.11098185502045</f>
        <v>79577608.288138703</v>
      </c>
      <c r="Y1118" s="3">
        <v>71628180</v>
      </c>
      <c r="Z1118" s="13">
        <f>AA1118*1.11098185502045</f>
        <v>162679051.04366836</v>
      </c>
      <c r="AA1118" s="3">
        <v>146428180</v>
      </c>
      <c r="AB1118">
        <v>368</v>
      </c>
    </row>
    <row r="1119" spans="1:28" x14ac:dyDescent="0.2">
      <c r="A1119" t="s">
        <v>23182</v>
      </c>
      <c r="B1119" t="s">
        <v>23183</v>
      </c>
      <c r="C1119">
        <v>2014</v>
      </c>
      <c r="D1119" t="s">
        <v>23184</v>
      </c>
      <c r="E1119" t="s">
        <v>16512</v>
      </c>
      <c r="F1119" t="s">
        <v>44031</v>
      </c>
      <c r="G1119" t="s">
        <v>44034</v>
      </c>
      <c r="H1119">
        <v>98</v>
      </c>
      <c r="I1119" t="s">
        <v>5685</v>
      </c>
      <c r="J1119" t="s">
        <v>26</v>
      </c>
      <c r="M1119" t="s">
        <v>2285</v>
      </c>
      <c r="N1119" t="s">
        <v>23185</v>
      </c>
      <c r="O1119" t="s">
        <v>23186</v>
      </c>
      <c r="P1119" t="s">
        <v>4689</v>
      </c>
      <c r="Q1119" t="s">
        <v>23187</v>
      </c>
      <c r="R1119" t="s">
        <v>23188</v>
      </c>
      <c r="S1119" t="s">
        <v>23189</v>
      </c>
      <c r="T1119">
        <v>6</v>
      </c>
      <c r="U1119">
        <v>143777</v>
      </c>
      <c r="V1119" s="12">
        <f>W1119*1.09324733035956</f>
        <v>109324733.035956</v>
      </c>
      <c r="W1119" s="3">
        <v>100000000</v>
      </c>
      <c r="X1119" s="13">
        <f>Y1119*1.09324733035956</f>
        <v>79466633.203036532</v>
      </c>
      <c r="Y1119" s="3">
        <v>72688614</v>
      </c>
      <c r="Z1119" s="13">
        <f>AA1119*1.09324733035956</f>
        <v>267648660.55049589</v>
      </c>
      <c r="AA1119" s="3">
        <v>244819862</v>
      </c>
      <c r="AB1119">
        <v>301</v>
      </c>
    </row>
    <row r="1120" spans="1:28" hidden="1" x14ac:dyDescent="0.2">
      <c r="A1120" t="s">
        <v>12512</v>
      </c>
      <c r="B1120" t="s">
        <v>12513</v>
      </c>
      <c r="C1120">
        <v>2004</v>
      </c>
      <c r="D1120" s="1">
        <v>38118</v>
      </c>
      <c r="E1120" t="s">
        <v>176</v>
      </c>
      <c r="F1120" t="s">
        <v>44036</v>
      </c>
      <c r="H1120">
        <v>144</v>
      </c>
      <c r="I1120" t="s">
        <v>3660</v>
      </c>
      <c r="J1120" t="s">
        <v>3179</v>
      </c>
      <c r="M1120" t="s">
        <v>12514</v>
      </c>
      <c r="N1120" t="s">
        <v>12515</v>
      </c>
      <c r="O1120" t="s">
        <v>12516</v>
      </c>
      <c r="P1120" t="s">
        <v>4579</v>
      </c>
      <c r="Q1120" t="s">
        <v>12517</v>
      </c>
      <c r="R1120" t="s">
        <v>12518</v>
      </c>
      <c r="S1120" t="s">
        <v>12519</v>
      </c>
      <c r="T1120">
        <v>8.1999999999999993</v>
      </c>
      <c r="U1120">
        <v>21329</v>
      </c>
      <c r="W1120"/>
      <c r="X1120"/>
      <c r="Y1120"/>
      <c r="Z1120"/>
      <c r="AA1120">
        <v>20865847</v>
      </c>
      <c r="AB1120">
        <v>66</v>
      </c>
    </row>
    <row r="1121" spans="1:28" x14ac:dyDescent="0.2">
      <c r="A1121" t="s">
        <v>5362</v>
      </c>
      <c r="B1121" t="s">
        <v>5363</v>
      </c>
      <c r="C1121">
        <v>2004</v>
      </c>
      <c r="D1121" t="s">
        <v>5364</v>
      </c>
      <c r="E1121" t="s">
        <v>176</v>
      </c>
      <c r="F1121" t="s">
        <v>44033</v>
      </c>
      <c r="G1121" t="s">
        <v>44042</v>
      </c>
      <c r="H1121">
        <v>113</v>
      </c>
      <c r="I1121" t="s">
        <v>433</v>
      </c>
      <c r="J1121" t="s">
        <v>26</v>
      </c>
      <c r="M1121" t="s">
        <v>5365</v>
      </c>
      <c r="N1121" t="s">
        <v>5366</v>
      </c>
      <c r="O1121" t="s">
        <v>5367</v>
      </c>
      <c r="P1121" t="s">
        <v>2917</v>
      </c>
      <c r="Q1121" t="s">
        <v>5368</v>
      </c>
      <c r="R1121" t="s">
        <v>5369</v>
      </c>
      <c r="S1121" t="s">
        <v>5370</v>
      </c>
      <c r="T1121">
        <v>7.6</v>
      </c>
      <c r="U1121">
        <v>444298</v>
      </c>
      <c r="V1121" s="12">
        <f>W1121*1.37009528851244</f>
        <v>17811238.75066172</v>
      </c>
      <c r="W1121" s="3">
        <v>13000000</v>
      </c>
      <c r="X1121" s="13">
        <f>Y1121*1.37009528851244</f>
        <v>79381530.301868692</v>
      </c>
      <c r="Y1121" s="3">
        <v>57938693</v>
      </c>
      <c r="Z1121" s="13">
        <f>AA1121*1.37009528851244</f>
        <v>132655942.83446793</v>
      </c>
      <c r="AA1121" s="3">
        <v>96822421</v>
      </c>
      <c r="AB1121">
        <v>1188</v>
      </c>
    </row>
    <row r="1122" spans="1:28" x14ac:dyDescent="0.2">
      <c r="A1122" t="s">
        <v>8302</v>
      </c>
      <c r="B1122" t="s">
        <v>8303</v>
      </c>
      <c r="C1122">
        <v>2004</v>
      </c>
      <c r="D1122" t="s">
        <v>2089</v>
      </c>
      <c r="E1122" t="s">
        <v>1045</v>
      </c>
      <c r="F1122" t="s">
        <v>44032</v>
      </c>
      <c r="G1122" t="s">
        <v>44057</v>
      </c>
      <c r="H1122">
        <v>106</v>
      </c>
      <c r="I1122" t="s">
        <v>25</v>
      </c>
      <c r="J1122" t="s">
        <v>26</v>
      </c>
      <c r="M1122" t="s">
        <v>2851</v>
      </c>
      <c r="N1122" t="s">
        <v>8304</v>
      </c>
      <c r="O1122" t="s">
        <v>8305</v>
      </c>
      <c r="P1122" t="s">
        <v>1039</v>
      </c>
      <c r="Q1122" t="s">
        <v>8306</v>
      </c>
      <c r="R1122" t="s">
        <v>8307</v>
      </c>
      <c r="S1122" t="s">
        <v>8308</v>
      </c>
      <c r="T1122">
        <v>6.1</v>
      </c>
      <c r="U1122">
        <v>42875</v>
      </c>
      <c r="V1122" s="12">
        <f>W1122*1.37009528851244</f>
        <v>68504764.425622001</v>
      </c>
      <c r="W1122" s="3">
        <v>50000000</v>
      </c>
      <c r="X1122" s="13">
        <f>Y1122*1.37009528851244</f>
        <v>79315446.49581787</v>
      </c>
      <c r="Y1122" s="3">
        <v>57890460</v>
      </c>
      <c r="Z1122" s="13">
        <f>AA1122*1.37009528851244</f>
        <v>233092201.4878771</v>
      </c>
      <c r="AA1122" s="3">
        <v>170128460</v>
      </c>
      <c r="AB1122">
        <v>221</v>
      </c>
    </row>
    <row r="1123" spans="1:28" x14ac:dyDescent="0.2">
      <c r="A1123" t="s">
        <v>5205</v>
      </c>
      <c r="B1123" t="s">
        <v>5206</v>
      </c>
      <c r="C1123">
        <v>2003</v>
      </c>
      <c r="D1123" t="s">
        <v>5207</v>
      </c>
      <c r="E1123" t="s">
        <v>16512</v>
      </c>
      <c r="F1123" t="s">
        <v>44044</v>
      </c>
      <c r="G1123" t="s">
        <v>44042</v>
      </c>
      <c r="H1123">
        <v>102</v>
      </c>
      <c r="I1123" t="s">
        <v>2371</v>
      </c>
      <c r="J1123" t="s">
        <v>26</v>
      </c>
      <c r="K1123" t="s">
        <v>308</v>
      </c>
      <c r="M1123" t="s">
        <v>2463</v>
      </c>
      <c r="N1123" t="s">
        <v>2463</v>
      </c>
      <c r="O1123" t="s">
        <v>5208</v>
      </c>
      <c r="P1123" t="s">
        <v>2278</v>
      </c>
      <c r="Q1123" t="s">
        <v>5209</v>
      </c>
      <c r="R1123" t="s">
        <v>5210</v>
      </c>
      <c r="S1123" t="s">
        <v>5211</v>
      </c>
      <c r="T1123">
        <v>6.4</v>
      </c>
      <c r="U1123">
        <v>151782</v>
      </c>
      <c r="V1123" s="12">
        <f>W1123*1.40658152173913</f>
        <v>40790864.130434766</v>
      </c>
      <c r="W1123" s="3">
        <v>29000000</v>
      </c>
      <c r="X1123" s="13">
        <f>Y1123*1.40658152173913</f>
        <v>79274625.117282584</v>
      </c>
      <c r="Y1123" s="3">
        <v>56359780</v>
      </c>
      <c r="Z1123" s="13">
        <f>AA1123*1.40658152173913</f>
        <v>138927198.8874456</v>
      </c>
      <c r="AA1123" s="3">
        <v>98769390</v>
      </c>
      <c r="AB1123">
        <v>479</v>
      </c>
    </row>
    <row r="1124" spans="1:28" x14ac:dyDescent="0.2">
      <c r="A1124" t="s">
        <v>28191</v>
      </c>
      <c r="B1124" t="s">
        <v>28192</v>
      </c>
      <c r="C1124">
        <v>2013</v>
      </c>
      <c r="D1124" t="s">
        <v>20931</v>
      </c>
      <c r="E1124" t="s">
        <v>176</v>
      </c>
      <c r="F1124" t="s">
        <v>44036</v>
      </c>
      <c r="G1124" t="s">
        <v>44042</v>
      </c>
      <c r="H1124">
        <v>115</v>
      </c>
      <c r="I1124" t="s">
        <v>25</v>
      </c>
      <c r="J1124" t="s">
        <v>26</v>
      </c>
      <c r="K1124" t="s">
        <v>4428</v>
      </c>
      <c r="M1124" t="s">
        <v>178</v>
      </c>
      <c r="N1124" t="s">
        <v>28193</v>
      </c>
      <c r="O1124" t="s">
        <v>28194</v>
      </c>
      <c r="P1124" t="s">
        <v>24081</v>
      </c>
      <c r="Q1124" t="s">
        <v>28195</v>
      </c>
      <c r="R1124" t="s">
        <v>28196</v>
      </c>
      <c r="S1124" t="s">
        <v>28197</v>
      </c>
      <c r="T1124">
        <v>6.7</v>
      </c>
      <c r="U1124">
        <v>102481</v>
      </c>
      <c r="V1124" s="12">
        <f>W1124*1.11098185502045</f>
        <v>31107491.940572601</v>
      </c>
      <c r="W1124" s="3">
        <v>28000000</v>
      </c>
      <c r="X1124" s="13">
        <f>Y1124*1.11098185502045</f>
        <v>79267577.691676691</v>
      </c>
      <c r="Y1124" s="3">
        <v>71349120</v>
      </c>
      <c r="Z1124" s="13">
        <f>AA1124*1.11098185502045</f>
        <v>108425318.6963255</v>
      </c>
      <c r="AA1124" s="3">
        <v>97594140</v>
      </c>
      <c r="AB1124">
        <v>201</v>
      </c>
    </row>
    <row r="1125" spans="1:28" hidden="1" x14ac:dyDescent="0.2">
      <c r="A1125" t="s">
        <v>12554</v>
      </c>
      <c r="B1125" t="s">
        <v>12555</v>
      </c>
      <c r="C1125">
        <v>2005</v>
      </c>
      <c r="D1125" s="1">
        <v>38392</v>
      </c>
      <c r="E1125" t="s">
        <v>44041</v>
      </c>
      <c r="F1125" t="s">
        <v>44032</v>
      </c>
      <c r="G1125" t="s">
        <v>44042</v>
      </c>
      <c r="H1125">
        <v>97</v>
      </c>
      <c r="I1125" t="s">
        <v>1723</v>
      </c>
      <c r="J1125" t="s">
        <v>26</v>
      </c>
      <c r="K1125" t="s">
        <v>308</v>
      </c>
      <c r="M1125" t="s">
        <v>10142</v>
      </c>
      <c r="N1125" t="s">
        <v>10142</v>
      </c>
      <c r="O1125" t="s">
        <v>12556</v>
      </c>
      <c r="P1125" t="s">
        <v>10145</v>
      </c>
      <c r="Q1125" t="s">
        <v>12557</v>
      </c>
      <c r="R1125" t="s">
        <v>12558</v>
      </c>
      <c r="S1125" t="s">
        <v>12559</v>
      </c>
      <c r="T1125">
        <v>6.7</v>
      </c>
      <c r="U1125">
        <v>13283</v>
      </c>
      <c r="W1125" t="s">
        <v>1819</v>
      </c>
      <c r="X1125"/>
      <c r="Y1125"/>
      <c r="Z1125"/>
      <c r="AA1125">
        <v>2541675</v>
      </c>
      <c r="AB1125">
        <v>96</v>
      </c>
    </row>
    <row r="1126" spans="1:28" x14ac:dyDescent="0.2">
      <c r="A1126" t="s">
        <v>5658</v>
      </c>
      <c r="B1126" t="s">
        <v>5659</v>
      </c>
      <c r="C1126">
        <v>2004</v>
      </c>
      <c r="D1126" t="s">
        <v>5660</v>
      </c>
      <c r="E1126" t="s">
        <v>16512</v>
      </c>
      <c r="F1126" t="s">
        <v>44031</v>
      </c>
      <c r="G1126" t="s">
        <v>44033</v>
      </c>
      <c r="H1126">
        <v>119</v>
      </c>
      <c r="I1126" t="s">
        <v>25</v>
      </c>
      <c r="J1126" t="s">
        <v>26</v>
      </c>
      <c r="M1126" t="s">
        <v>362</v>
      </c>
      <c r="N1126" t="s">
        <v>363</v>
      </c>
      <c r="O1126" t="s">
        <v>5661</v>
      </c>
      <c r="P1126" t="s">
        <v>365</v>
      </c>
      <c r="Q1126" t="s">
        <v>5662</v>
      </c>
      <c r="R1126" t="s">
        <v>5663</v>
      </c>
      <c r="S1126" t="s">
        <v>5664</v>
      </c>
      <c r="T1126">
        <v>6.7</v>
      </c>
      <c r="U1126">
        <v>212109</v>
      </c>
      <c r="V1126" s="12">
        <f>W1126*1.37009528851244</f>
        <v>143860005.2938062</v>
      </c>
      <c r="W1126" s="3">
        <v>105000000</v>
      </c>
      <c r="X1126" s="13">
        <f>Y1126*1.37009528851244</f>
        <v>79138090.400910512</v>
      </c>
      <c r="Y1126" s="3">
        <v>57761012</v>
      </c>
      <c r="Z1126" s="13">
        <f>AA1126*1.37009528851244</f>
        <v>158794775.56947586</v>
      </c>
      <c r="AA1126" s="3">
        <v>115900534</v>
      </c>
      <c r="AB1126">
        <v>699</v>
      </c>
    </row>
    <row r="1127" spans="1:28" x14ac:dyDescent="0.2">
      <c r="A1127" t="s">
        <v>18218</v>
      </c>
      <c r="B1127" t="s">
        <v>18219</v>
      </c>
      <c r="C1127">
        <v>2007</v>
      </c>
      <c r="D1127" t="s">
        <v>13907</v>
      </c>
      <c r="E1127" t="s">
        <v>3496</v>
      </c>
      <c r="F1127" t="s">
        <v>44045</v>
      </c>
      <c r="G1127" t="s">
        <v>44042</v>
      </c>
      <c r="H1127">
        <v>93</v>
      </c>
      <c r="I1127" t="s">
        <v>177</v>
      </c>
      <c r="J1127" t="s">
        <v>26</v>
      </c>
      <c r="M1127" t="s">
        <v>12690</v>
      </c>
      <c r="N1127" t="s">
        <v>12397</v>
      </c>
      <c r="O1127" t="s">
        <v>18220</v>
      </c>
      <c r="P1127" t="s">
        <v>12693</v>
      </c>
      <c r="Q1127" t="s">
        <v>18221</v>
      </c>
      <c r="R1127" t="s">
        <v>18222</v>
      </c>
      <c r="S1127" t="s">
        <v>18223</v>
      </c>
      <c r="T1127">
        <v>5.9</v>
      </c>
      <c r="U1127">
        <v>137921</v>
      </c>
      <c r="V1127" s="12">
        <f>W1127*1.24823238899982</f>
        <v>12482323.889998199</v>
      </c>
      <c r="W1127" s="3">
        <v>10000000</v>
      </c>
      <c r="X1127" s="13">
        <f>Y1127*1.24823238899982</f>
        <v>79013228.805765554</v>
      </c>
      <c r="Y1127" s="3">
        <v>63300095</v>
      </c>
      <c r="Z1127" s="13">
        <f>AA1127*144548551.06</f>
        <v>2.014322118654594E+16</v>
      </c>
      <c r="AA1127" s="3">
        <v>139352633</v>
      </c>
      <c r="AB1127">
        <v>344</v>
      </c>
    </row>
    <row r="1128" spans="1:28" x14ac:dyDescent="0.2">
      <c r="A1128" t="s">
        <v>37178</v>
      </c>
      <c r="B1128" t="s">
        <v>37179</v>
      </c>
      <c r="C1128">
        <v>2015</v>
      </c>
      <c r="D1128" t="s">
        <v>33944</v>
      </c>
      <c r="E1128" t="s">
        <v>176</v>
      </c>
      <c r="F1128" t="s">
        <v>44049</v>
      </c>
      <c r="G1128" t="s">
        <v>44042</v>
      </c>
      <c r="H1128">
        <v>142</v>
      </c>
      <c r="I1128" t="s">
        <v>37180</v>
      </c>
      <c r="J1128" t="s">
        <v>26</v>
      </c>
      <c r="K1128" t="s">
        <v>307</v>
      </c>
      <c r="L1128" t="s">
        <v>75</v>
      </c>
      <c r="M1128" t="s">
        <v>1159</v>
      </c>
      <c r="N1128" t="s">
        <v>37181</v>
      </c>
      <c r="O1128" t="s">
        <v>37182</v>
      </c>
      <c r="P1128" t="s">
        <v>3699</v>
      </c>
      <c r="Q1128" t="s">
        <v>37183</v>
      </c>
      <c r="R1128" t="s">
        <v>37184</v>
      </c>
      <c r="S1128" t="s">
        <v>37185</v>
      </c>
      <c r="T1128">
        <v>7.6</v>
      </c>
      <c r="U1128">
        <v>281247</v>
      </c>
      <c r="V1128" s="12">
        <f>W1128*1.09195121025074</f>
        <v>43678048.410029605</v>
      </c>
      <c r="W1128" s="3">
        <v>40000000</v>
      </c>
      <c r="X1128" s="13">
        <f>Y1128*1.09195121025074</f>
        <v>78963091.198074296</v>
      </c>
      <c r="Y1128" s="3">
        <v>72313754</v>
      </c>
      <c r="Z1128" s="13">
        <f>AA1128*1.09195121025074</f>
        <v>180694282.36889312</v>
      </c>
      <c r="AA1128" s="3">
        <v>165478348</v>
      </c>
      <c r="AB1128">
        <v>467</v>
      </c>
    </row>
    <row r="1129" spans="1:28" x14ac:dyDescent="0.2">
      <c r="A1129" t="s">
        <v>20863</v>
      </c>
      <c r="B1129" t="s">
        <v>20864</v>
      </c>
      <c r="C1129">
        <v>2009</v>
      </c>
      <c r="D1129" t="s">
        <v>20625</v>
      </c>
      <c r="E1129" t="s">
        <v>16512</v>
      </c>
      <c r="F1129" t="s">
        <v>44044</v>
      </c>
      <c r="G1129" t="s">
        <v>44042</v>
      </c>
      <c r="H1129">
        <v>106</v>
      </c>
      <c r="I1129" t="s">
        <v>229</v>
      </c>
      <c r="J1129" t="s">
        <v>26</v>
      </c>
      <c r="K1129" t="s">
        <v>787</v>
      </c>
      <c r="M1129" t="s">
        <v>4221</v>
      </c>
      <c r="N1129" t="s">
        <v>20865</v>
      </c>
      <c r="O1129" t="s">
        <v>20866</v>
      </c>
      <c r="P1129" t="s">
        <v>416</v>
      </c>
      <c r="Q1129" t="s">
        <v>20867</v>
      </c>
      <c r="R1129" t="s">
        <v>20868</v>
      </c>
      <c r="S1129" t="s">
        <v>20869</v>
      </c>
      <c r="T1129">
        <v>6.4</v>
      </c>
      <c r="U1129">
        <v>183216</v>
      </c>
      <c r="V1129" s="12">
        <f>W1129*1.20636999678377</f>
        <v>120636999.678377</v>
      </c>
      <c r="W1129" s="3">
        <v>100000000</v>
      </c>
      <c r="X1129" s="13">
        <f>Y1129*1.20636999678377</f>
        <v>78959705.416930303</v>
      </c>
      <c r="Y1129" s="3">
        <v>65452312</v>
      </c>
      <c r="Z1129" s="13">
        <f>AA1129*1.20636999678377</f>
        <v>181155908.93965119</v>
      </c>
      <c r="AA1129" s="3">
        <v>150166126</v>
      </c>
      <c r="AB1129">
        <v>341</v>
      </c>
    </row>
    <row r="1130" spans="1:28" x14ac:dyDescent="0.2">
      <c r="A1130" t="s">
        <v>6016</v>
      </c>
      <c r="B1130" t="s">
        <v>6017</v>
      </c>
      <c r="C1130">
        <v>2003</v>
      </c>
      <c r="D1130" t="s">
        <v>1176</v>
      </c>
      <c r="E1130" t="s">
        <v>1045</v>
      </c>
      <c r="F1130" t="s">
        <v>44036</v>
      </c>
      <c r="H1130">
        <v>95</v>
      </c>
      <c r="I1130" t="s">
        <v>97</v>
      </c>
      <c r="J1130" t="s">
        <v>26</v>
      </c>
      <c r="K1130" t="s">
        <v>64</v>
      </c>
      <c r="L1130" t="s">
        <v>27</v>
      </c>
      <c r="M1130" t="s">
        <v>4089</v>
      </c>
      <c r="N1130" t="s">
        <v>6018</v>
      </c>
      <c r="O1130" t="s">
        <v>6019</v>
      </c>
      <c r="P1130" t="s">
        <v>2917</v>
      </c>
      <c r="Q1130" t="s">
        <v>6020</v>
      </c>
      <c r="R1130" t="s">
        <v>6021</v>
      </c>
      <c r="S1130" t="s">
        <v>6022</v>
      </c>
      <c r="T1130">
        <v>5.5</v>
      </c>
      <c r="U1130">
        <v>66841</v>
      </c>
      <c r="V1130" s="12">
        <f>W1130*1.40658152173913</f>
        <v>25318467.39130434</v>
      </c>
      <c r="W1130" s="3">
        <v>18000000</v>
      </c>
      <c r="X1130" s="13">
        <f>Y1130*1.40658152173913</f>
        <v>78947428.936858669</v>
      </c>
      <c r="Y1130" s="3">
        <v>56127162</v>
      </c>
      <c r="Z1130" s="13">
        <f>AA1130*1.40658152173913</f>
        <v>142859360.82763582</v>
      </c>
      <c r="AA1130" s="3">
        <v>101564935</v>
      </c>
      <c r="AB1130">
        <v>202</v>
      </c>
    </row>
    <row r="1131" spans="1:28" hidden="1" x14ac:dyDescent="0.2">
      <c r="A1131" t="s">
        <v>12597</v>
      </c>
      <c r="B1131" t="s">
        <v>12598</v>
      </c>
      <c r="C1131">
        <v>2006</v>
      </c>
      <c r="D1131" t="s">
        <v>11509</v>
      </c>
      <c r="E1131" t="s">
        <v>1045</v>
      </c>
      <c r="F1131" t="s">
        <v>44032</v>
      </c>
      <c r="G1131" t="s">
        <v>44050</v>
      </c>
      <c r="H1131">
        <v>103</v>
      </c>
      <c r="I1131" t="s">
        <v>319</v>
      </c>
      <c r="J1131" t="s">
        <v>26</v>
      </c>
      <c r="M1131" t="s">
        <v>1804</v>
      </c>
      <c r="N1131" t="s">
        <v>1804</v>
      </c>
      <c r="O1131" t="s">
        <v>12599</v>
      </c>
      <c r="P1131" t="s">
        <v>12600</v>
      </c>
      <c r="Q1131" t="s">
        <v>12601</v>
      </c>
      <c r="R1131" t="s">
        <v>12602</v>
      </c>
      <c r="S1131" t="s">
        <v>12603</v>
      </c>
      <c r="T1131">
        <v>6.4</v>
      </c>
      <c r="U1131">
        <v>26175</v>
      </c>
      <c r="W1131"/>
      <c r="X1131"/>
      <c r="Y1131">
        <v>26910736</v>
      </c>
      <c r="Z1131"/>
      <c r="AA1131">
        <v>31976848</v>
      </c>
      <c r="AB1131">
        <v>130</v>
      </c>
    </row>
    <row r="1132" spans="1:28" x14ac:dyDescent="0.2">
      <c r="A1132" t="s">
        <v>26742</v>
      </c>
      <c r="B1132" t="s">
        <v>26743</v>
      </c>
      <c r="C1132">
        <v>2012</v>
      </c>
      <c r="D1132" s="1">
        <v>41003</v>
      </c>
      <c r="E1132" t="s">
        <v>16512</v>
      </c>
      <c r="F1132" t="s">
        <v>44031</v>
      </c>
      <c r="G1132" t="s">
        <v>44042</v>
      </c>
      <c r="H1132">
        <v>110</v>
      </c>
      <c r="I1132" t="s">
        <v>25</v>
      </c>
      <c r="J1132" t="s">
        <v>26</v>
      </c>
      <c r="K1132" t="s">
        <v>75</v>
      </c>
      <c r="L1132" t="s">
        <v>308</v>
      </c>
      <c r="M1132" t="s">
        <v>26744</v>
      </c>
      <c r="N1132" t="s">
        <v>26745</v>
      </c>
      <c r="O1132" t="s">
        <v>26746</v>
      </c>
      <c r="P1132" t="s">
        <v>26747</v>
      </c>
      <c r="Q1132" t="s">
        <v>26748</v>
      </c>
      <c r="R1132" t="s">
        <v>26749</v>
      </c>
      <c r="S1132" t="s">
        <v>26750</v>
      </c>
      <c r="T1132">
        <v>6.5</v>
      </c>
      <c r="U1132">
        <v>65794</v>
      </c>
      <c r="V1132" s="12">
        <f>W1132*1.12725506764114</f>
        <v>13527060.81169368</v>
      </c>
      <c r="W1132" s="3">
        <v>12000000</v>
      </c>
      <c r="X1132" s="13">
        <f>Y1132*1.12725506764114</f>
        <v>78922336.580733776</v>
      </c>
      <c r="Y1132" s="3">
        <v>70012847</v>
      </c>
      <c r="Z1132" s="13">
        <f>AA1132*1.12725506764114</f>
        <v>92997865.600098386</v>
      </c>
      <c r="AA1132" s="3">
        <v>82499399</v>
      </c>
      <c r="AB1132">
        <v>380</v>
      </c>
    </row>
    <row r="1133" spans="1:28" x14ac:dyDescent="0.2">
      <c r="A1133" t="s">
        <v>30899</v>
      </c>
      <c r="B1133" t="s">
        <v>30900</v>
      </c>
      <c r="C1133">
        <v>2013</v>
      </c>
      <c r="D1133" t="s">
        <v>25420</v>
      </c>
      <c r="E1133" t="s">
        <v>44037</v>
      </c>
      <c r="F1133" t="s">
        <v>44031</v>
      </c>
      <c r="G1133" t="s">
        <v>44038</v>
      </c>
      <c r="H1133">
        <v>105</v>
      </c>
      <c r="I1133" t="s">
        <v>30901</v>
      </c>
      <c r="J1133" t="s">
        <v>26</v>
      </c>
      <c r="K1133" t="s">
        <v>27</v>
      </c>
      <c r="M1133" t="s">
        <v>1887</v>
      </c>
      <c r="N1133" t="s">
        <v>2122</v>
      </c>
      <c r="O1133" t="s">
        <v>30902</v>
      </c>
      <c r="P1133" t="s">
        <v>14833</v>
      </c>
      <c r="Q1133" t="s">
        <v>14834</v>
      </c>
      <c r="R1133" t="s">
        <v>30903</v>
      </c>
      <c r="S1133" t="s">
        <v>30904</v>
      </c>
      <c r="T1133">
        <v>5.3</v>
      </c>
      <c r="U1133">
        <v>36946</v>
      </c>
      <c r="V1133" s="12">
        <f>W1133*1.11098185502045</f>
        <v>116653094.77714725</v>
      </c>
      <c r="W1133" s="3">
        <v>105000000</v>
      </c>
      <c r="X1133" s="13">
        <f>Y1133*1.11098185502045</f>
        <v>78899469.407761633</v>
      </c>
      <c r="Y1133" s="3">
        <v>71017784</v>
      </c>
      <c r="Z1133" s="13">
        <f>AA1133*1.11098185502045</f>
        <v>386116588.75655007</v>
      </c>
      <c r="AA1133" s="3">
        <v>347545360</v>
      </c>
      <c r="AB1133">
        <v>75</v>
      </c>
    </row>
    <row r="1134" spans="1:28" x14ac:dyDescent="0.2">
      <c r="A1134" t="s">
        <v>35404</v>
      </c>
      <c r="B1134" t="s">
        <v>35405</v>
      </c>
      <c r="C1134">
        <v>2014</v>
      </c>
      <c r="D1134" t="s">
        <v>32650</v>
      </c>
      <c r="E1134" t="s">
        <v>16512</v>
      </c>
      <c r="F1134" t="s">
        <v>44031</v>
      </c>
      <c r="G1134" t="s">
        <v>44046</v>
      </c>
      <c r="H1134">
        <v>103</v>
      </c>
      <c r="I1134" t="s">
        <v>1016</v>
      </c>
      <c r="J1134" t="s">
        <v>26</v>
      </c>
      <c r="M1134" t="s">
        <v>32000</v>
      </c>
      <c r="N1134" t="s">
        <v>35406</v>
      </c>
      <c r="O1134" t="s">
        <v>35407</v>
      </c>
      <c r="P1134" t="s">
        <v>28463</v>
      </c>
      <c r="Q1134" t="s">
        <v>35408</v>
      </c>
      <c r="R1134" t="s">
        <v>35409</v>
      </c>
      <c r="S1134" t="s">
        <v>35410</v>
      </c>
      <c r="T1134">
        <v>6.4</v>
      </c>
      <c r="U1134">
        <v>134473</v>
      </c>
      <c r="V1134" s="12">
        <f>W1134*1.09324733035956</f>
        <v>9839225.9732360393</v>
      </c>
      <c r="W1134" s="3">
        <v>9000000</v>
      </c>
      <c r="X1134" s="13">
        <f>Y1134*1.09324733035956</f>
        <v>78673138.985198945</v>
      </c>
      <c r="Y1134" s="3">
        <v>71962800</v>
      </c>
      <c r="Z1134" s="13">
        <f>AA1134*1.09324733035956</f>
        <v>122365386.22776042</v>
      </c>
      <c r="AA1134" s="3">
        <v>111928365</v>
      </c>
      <c r="AB1134">
        <v>299</v>
      </c>
    </row>
    <row r="1135" spans="1:28" x14ac:dyDescent="0.2">
      <c r="A1135" t="s">
        <v>24565</v>
      </c>
      <c r="B1135" t="s">
        <v>24566</v>
      </c>
      <c r="C1135">
        <v>2011</v>
      </c>
      <c r="D1135" s="1">
        <v>40885</v>
      </c>
      <c r="E1135" t="s">
        <v>1045</v>
      </c>
      <c r="F1135" t="s">
        <v>44040</v>
      </c>
      <c r="G1135" t="s">
        <v>44034</v>
      </c>
      <c r="H1135">
        <v>94</v>
      </c>
      <c r="I1135" t="s">
        <v>25</v>
      </c>
      <c r="J1135" t="s">
        <v>26</v>
      </c>
      <c r="M1135" t="s">
        <v>1532</v>
      </c>
      <c r="N1135" t="s">
        <v>17269</v>
      </c>
      <c r="O1135" t="s">
        <v>24567</v>
      </c>
      <c r="P1135" t="s">
        <v>957</v>
      </c>
      <c r="Q1135" t="s">
        <v>24568</v>
      </c>
      <c r="R1135" t="s">
        <v>24569</v>
      </c>
      <c r="S1135" t="s">
        <v>24570</v>
      </c>
      <c r="T1135">
        <v>6</v>
      </c>
      <c r="U1135">
        <v>86091</v>
      </c>
      <c r="V1135" s="12">
        <f>W1135*1.1505830469594</f>
        <v>63282067.582767002</v>
      </c>
      <c r="W1135" s="3">
        <v>55000000</v>
      </c>
      <c r="X1135" s="13">
        <f>Y1135*1.1505830469594</f>
        <v>78497897.859295338</v>
      </c>
      <c r="Y1135" s="3">
        <v>68224452</v>
      </c>
      <c r="Z1135" s="13">
        <f>AA1135*1.1505830469594</f>
        <v>215575257.80097756</v>
      </c>
      <c r="AA1135" s="3">
        <v>187361754</v>
      </c>
      <c r="AB1135">
        <v>125</v>
      </c>
    </row>
    <row r="1136" spans="1:28" x14ac:dyDescent="0.2">
      <c r="A1136" t="s">
        <v>10488</v>
      </c>
      <c r="B1136" t="s">
        <v>10489</v>
      </c>
      <c r="C1136">
        <v>2006</v>
      </c>
      <c r="D1136" s="1">
        <v>38935</v>
      </c>
      <c r="E1136" t="s">
        <v>1045</v>
      </c>
      <c r="F1136" t="s">
        <v>44040</v>
      </c>
      <c r="G1136" t="s">
        <v>44034</v>
      </c>
      <c r="H1136">
        <v>98</v>
      </c>
      <c r="I1136" t="s">
        <v>25</v>
      </c>
      <c r="J1136" t="s">
        <v>26</v>
      </c>
      <c r="M1136" t="s">
        <v>1140</v>
      </c>
      <c r="N1136" t="s">
        <v>2195</v>
      </c>
      <c r="O1136" t="s">
        <v>10490</v>
      </c>
      <c r="P1136" t="s">
        <v>3190</v>
      </c>
      <c r="Q1136" t="s">
        <v>10491</v>
      </c>
      <c r="R1136" t="s">
        <v>10492</v>
      </c>
      <c r="S1136" t="s">
        <v>10493</v>
      </c>
      <c r="T1136">
        <v>4.4000000000000004</v>
      </c>
      <c r="U1136">
        <v>17990</v>
      </c>
      <c r="V1136" s="12">
        <f>W1136*1.28378472222222</f>
        <v>64189236.111111</v>
      </c>
      <c r="W1136" s="3">
        <v>50000000</v>
      </c>
      <c r="X1136" s="13">
        <f>Y1136*1.28378472222222</f>
        <v>78469504.049895704</v>
      </c>
      <c r="Y1136" s="3">
        <v>61123569</v>
      </c>
      <c r="Z1136" s="13">
        <f>AA1136*1.28378472222222</f>
        <v>111861657.44583315</v>
      </c>
      <c r="AA1136" s="3">
        <v>87134280</v>
      </c>
      <c r="AB1136">
        <v>88</v>
      </c>
    </row>
    <row r="1137" spans="1:28" x14ac:dyDescent="0.2">
      <c r="A1137" t="s">
        <v>16091</v>
      </c>
      <c r="B1137" t="s">
        <v>16092</v>
      </c>
      <c r="C1137">
        <v>2009</v>
      </c>
      <c r="D1137" t="s">
        <v>12096</v>
      </c>
      <c r="E1137" t="s">
        <v>3496</v>
      </c>
      <c r="F1137" t="s">
        <v>44045</v>
      </c>
      <c r="G1137" t="s">
        <v>44042</v>
      </c>
      <c r="H1137">
        <v>97</v>
      </c>
      <c r="I1137" t="s">
        <v>25</v>
      </c>
      <c r="J1137" t="s">
        <v>26</v>
      </c>
      <c r="K1137" t="s">
        <v>787</v>
      </c>
      <c r="M1137" t="s">
        <v>6891</v>
      </c>
      <c r="N1137" t="s">
        <v>16093</v>
      </c>
      <c r="O1137" t="s">
        <v>16094</v>
      </c>
      <c r="P1137" t="s">
        <v>16095</v>
      </c>
      <c r="Q1137" t="s">
        <v>16096</v>
      </c>
      <c r="R1137" t="s">
        <v>16097</v>
      </c>
      <c r="S1137" t="s">
        <v>16098</v>
      </c>
      <c r="T1137">
        <v>5.5</v>
      </c>
      <c r="U1137">
        <v>95041</v>
      </c>
      <c r="V1137" s="12">
        <f>W1137*1.20636999678377</f>
        <v>22921029.938891631</v>
      </c>
      <c r="W1137" s="3">
        <v>19000000</v>
      </c>
      <c r="X1137" s="13">
        <f>Y1137*1.20636999678377</f>
        <v>78416485.451968551</v>
      </c>
      <c r="Y1137" s="3">
        <v>65002019</v>
      </c>
      <c r="Z1137" s="13">
        <f>AA1137*1.20636999678377</f>
        <v>110393897.81666552</v>
      </c>
      <c r="AA1137" s="3">
        <v>91509154</v>
      </c>
      <c r="AB1137">
        <v>628</v>
      </c>
    </row>
    <row r="1138" spans="1:28" x14ac:dyDescent="0.2">
      <c r="A1138" t="s">
        <v>7425</v>
      </c>
      <c r="B1138" t="s">
        <v>7426</v>
      </c>
      <c r="C1138">
        <v>2004</v>
      </c>
      <c r="D1138" s="1">
        <v>38055</v>
      </c>
      <c r="E1138" t="s">
        <v>1045</v>
      </c>
      <c r="F1138" t="s">
        <v>44034</v>
      </c>
      <c r="G1138" t="s">
        <v>44036</v>
      </c>
      <c r="H1138">
        <v>98</v>
      </c>
      <c r="I1138" t="s">
        <v>25</v>
      </c>
      <c r="J1138" t="s">
        <v>26</v>
      </c>
      <c r="K1138" t="s">
        <v>4428</v>
      </c>
      <c r="M1138" t="s">
        <v>7427</v>
      </c>
      <c r="N1138" t="s">
        <v>1880</v>
      </c>
      <c r="O1138" t="s">
        <v>7428</v>
      </c>
      <c r="P1138" t="s">
        <v>7429</v>
      </c>
      <c r="Q1138" t="s">
        <v>7430</v>
      </c>
      <c r="R1138" t="s">
        <v>7431</v>
      </c>
      <c r="S1138" t="s">
        <v>7432</v>
      </c>
      <c r="T1138">
        <v>6.2</v>
      </c>
      <c r="U1138">
        <v>162285</v>
      </c>
      <c r="V1138" s="12">
        <f>W1138*1.37009528851244</f>
        <v>50693525.674960278</v>
      </c>
      <c r="W1138" s="3">
        <v>37000000</v>
      </c>
      <c r="X1138" s="13">
        <f>Y1138*1.37009528851244</f>
        <v>78412946.918035969</v>
      </c>
      <c r="Y1138" s="3">
        <v>57231747</v>
      </c>
      <c r="Z1138" s="13">
        <f>AA1138*1.37009528851244</f>
        <v>132153496.00988349</v>
      </c>
      <c r="AA1138" s="3">
        <v>96455697</v>
      </c>
      <c r="AB1138">
        <v>374</v>
      </c>
    </row>
    <row r="1139" spans="1:28" hidden="1" x14ac:dyDescent="0.2">
      <c r="A1139" t="s">
        <v>12664</v>
      </c>
      <c r="B1139" t="s">
        <v>12665</v>
      </c>
      <c r="C1139">
        <v>2005</v>
      </c>
      <c r="D1139" s="1">
        <v>38359</v>
      </c>
      <c r="E1139" t="s">
        <v>16512</v>
      </c>
      <c r="F1139" t="s">
        <v>44044</v>
      </c>
      <c r="G1139" t="s">
        <v>44032</v>
      </c>
      <c r="H1139">
        <v>124</v>
      </c>
      <c r="I1139" t="s">
        <v>943</v>
      </c>
      <c r="J1139" t="s">
        <v>944</v>
      </c>
      <c r="M1139" t="s">
        <v>5668</v>
      </c>
      <c r="N1139" t="s">
        <v>12666</v>
      </c>
      <c r="O1139" t="s">
        <v>12667</v>
      </c>
      <c r="P1139" t="s">
        <v>2152</v>
      </c>
      <c r="Q1139" t="s">
        <v>12668</v>
      </c>
      <c r="R1139" t="s">
        <v>12669</v>
      </c>
      <c r="S1139" t="s">
        <v>12670</v>
      </c>
      <c r="T1139">
        <v>7.6</v>
      </c>
      <c r="U1139">
        <v>15466</v>
      </c>
      <c r="W1139" t="s">
        <v>12671</v>
      </c>
      <c r="X1139"/>
      <c r="Y1139"/>
      <c r="Z1139"/>
      <c r="AA1139">
        <v>264217</v>
      </c>
      <c r="AB1139">
        <v>88</v>
      </c>
    </row>
    <row r="1140" spans="1:28" x14ac:dyDescent="0.2">
      <c r="A1140" t="s">
        <v>32789</v>
      </c>
      <c r="B1140" t="s">
        <v>32790</v>
      </c>
      <c r="C1140">
        <v>2017</v>
      </c>
      <c r="D1140" s="1">
        <v>43044</v>
      </c>
      <c r="E1140" t="s">
        <v>3496</v>
      </c>
      <c r="F1140" t="s">
        <v>44033</v>
      </c>
      <c r="G1140" t="s">
        <v>44042</v>
      </c>
      <c r="H1140">
        <v>122</v>
      </c>
      <c r="I1140" t="s">
        <v>229</v>
      </c>
      <c r="J1140" t="s">
        <v>26</v>
      </c>
      <c r="M1140" t="s">
        <v>1005</v>
      </c>
      <c r="N1140" t="s">
        <v>9158</v>
      </c>
      <c r="O1140" t="s">
        <v>32791</v>
      </c>
      <c r="P1140" t="s">
        <v>19665</v>
      </c>
      <c r="Q1140" t="s">
        <v>32792</v>
      </c>
      <c r="R1140" t="s">
        <v>32793</v>
      </c>
      <c r="S1140" t="s">
        <v>32794</v>
      </c>
      <c r="T1140">
        <v>6.4</v>
      </c>
      <c r="U1140">
        <v>248096</v>
      </c>
      <c r="V1140" s="12">
        <f>W1140*1.05585427545692</f>
        <v>102417864.71932124</v>
      </c>
      <c r="W1140" s="3">
        <v>97000000</v>
      </c>
      <c r="X1140" s="13">
        <f>Y1140*1.05585427545692</f>
        <v>78409882.935464337</v>
      </c>
      <c r="Y1140" s="3">
        <v>74262031</v>
      </c>
      <c r="Z1140" s="13">
        <f>AA1140*1.05585427545692</f>
        <v>254346597.88590509</v>
      </c>
      <c r="AA1140" s="3">
        <v>240891763</v>
      </c>
      <c r="AB1140">
        <v>2069</v>
      </c>
    </row>
    <row r="1141" spans="1:28" x14ac:dyDescent="0.2">
      <c r="A1141" t="s">
        <v>39076</v>
      </c>
      <c r="B1141" t="s">
        <v>39077</v>
      </c>
      <c r="C1141">
        <v>2016</v>
      </c>
      <c r="D1141" t="s">
        <v>9560</v>
      </c>
      <c r="E1141" t="s">
        <v>44037</v>
      </c>
      <c r="F1141" t="s">
        <v>44031</v>
      </c>
      <c r="G1141" t="s">
        <v>44038</v>
      </c>
      <c r="H1141">
        <v>87</v>
      </c>
      <c r="I1141" t="s">
        <v>25</v>
      </c>
      <c r="J1141" t="s">
        <v>26</v>
      </c>
      <c r="M1141" t="s">
        <v>39078</v>
      </c>
      <c r="N1141" t="s">
        <v>16766</v>
      </c>
      <c r="O1141" t="s">
        <v>39079</v>
      </c>
      <c r="P1141" t="s">
        <v>15378</v>
      </c>
      <c r="Q1141" t="s">
        <v>39080</v>
      </c>
      <c r="R1141" t="s">
        <v>39081</v>
      </c>
      <c r="S1141" t="s">
        <v>39082</v>
      </c>
      <c r="T1141">
        <v>6.8</v>
      </c>
      <c r="U1141">
        <v>54796</v>
      </c>
      <c r="V1141" s="12">
        <f>W1141*1.07834771485832</f>
        <v>75484340.04008241</v>
      </c>
      <c r="W1141" s="3">
        <v>70000000</v>
      </c>
      <c r="X1141" s="13">
        <f>Y1141*1.07834771485832</f>
        <v>78373533.348852575</v>
      </c>
      <c r="Y1141" s="3">
        <v>72679278</v>
      </c>
      <c r="Z1141" s="13">
        <f>AA1141*1.07834771485832</f>
        <v>197757058.39780986</v>
      </c>
      <c r="AA1141" s="3">
        <v>183388953</v>
      </c>
      <c r="AB1141">
        <v>123</v>
      </c>
    </row>
    <row r="1142" spans="1:28" x14ac:dyDescent="0.2">
      <c r="A1142" t="s">
        <v>31297</v>
      </c>
      <c r="B1142" t="s">
        <v>31298</v>
      </c>
      <c r="C1142">
        <v>2013</v>
      </c>
      <c r="D1142" s="1">
        <v>41705</v>
      </c>
      <c r="E1142" t="s">
        <v>1045</v>
      </c>
      <c r="F1142" t="s">
        <v>44032</v>
      </c>
      <c r="H1142">
        <v>123</v>
      </c>
      <c r="I1142" t="s">
        <v>25</v>
      </c>
      <c r="J1142" t="s">
        <v>26</v>
      </c>
      <c r="M1142" t="s">
        <v>4816</v>
      </c>
      <c r="N1142" t="s">
        <v>31299</v>
      </c>
      <c r="O1142" t="s">
        <v>31300</v>
      </c>
      <c r="P1142" t="s">
        <v>31301</v>
      </c>
      <c r="Q1142" t="s">
        <v>31302</v>
      </c>
      <c r="R1142" t="s">
        <v>31303</v>
      </c>
      <c r="S1142" t="s">
        <v>31304</v>
      </c>
      <c r="T1142">
        <v>6.7</v>
      </c>
      <c r="U1142">
        <v>14631</v>
      </c>
      <c r="V1142" s="12">
        <f>W1142*1.11098185502045</f>
        <v>18886691.535347652</v>
      </c>
      <c r="W1142" s="3">
        <v>17000000</v>
      </c>
      <c r="X1142" s="13">
        <f>Y1142*1.11098185502045</f>
        <v>78352211.966778964</v>
      </c>
      <c r="Y1142" s="3">
        <v>70525195</v>
      </c>
      <c r="Z1142" s="13">
        <f>AA1142*1.11098185502045</f>
        <v>80919152.207531542</v>
      </c>
      <c r="AA1142" s="3">
        <v>72835710</v>
      </c>
      <c r="AB1142">
        <v>65</v>
      </c>
    </row>
    <row r="1143" spans="1:28" x14ac:dyDescent="0.2">
      <c r="A1143" t="s">
        <v>31353</v>
      </c>
      <c r="B1143" t="s">
        <v>31354</v>
      </c>
      <c r="C1143">
        <v>2017</v>
      </c>
      <c r="D1143" s="1">
        <v>42746</v>
      </c>
      <c r="E1143" t="s">
        <v>44037</v>
      </c>
      <c r="F1143" t="s">
        <v>44047</v>
      </c>
      <c r="G1143" t="s">
        <v>44038</v>
      </c>
      <c r="H1143">
        <v>89</v>
      </c>
      <c r="I1143" t="s">
        <v>31355</v>
      </c>
      <c r="J1143" t="s">
        <v>26</v>
      </c>
      <c r="M1143" t="s">
        <v>29749</v>
      </c>
      <c r="N1143" t="s">
        <v>31356</v>
      </c>
      <c r="O1143" t="s">
        <v>31357</v>
      </c>
      <c r="P1143" t="s">
        <v>18186</v>
      </c>
      <c r="Q1143" t="s">
        <v>31358</v>
      </c>
      <c r="R1143" t="s">
        <v>31359</v>
      </c>
      <c r="S1143" t="s">
        <v>31360</v>
      </c>
      <c r="T1143">
        <v>6.2</v>
      </c>
      <c r="U1143">
        <v>24337</v>
      </c>
      <c r="V1143" s="12">
        <f>W1143*1.05585427545692</f>
        <v>40122462.467362963</v>
      </c>
      <c r="W1143" s="3">
        <v>38000000</v>
      </c>
      <c r="X1143" s="13">
        <f>Y1143*1.05585427545692</f>
        <v>78049803.89605099</v>
      </c>
      <c r="Y1143" s="3">
        <v>73921000</v>
      </c>
      <c r="Z1143" s="13">
        <f>AA1143*1.05585427545692</f>
        <v>132433353.24449669</v>
      </c>
      <c r="AA1143" s="3">
        <v>125427681</v>
      </c>
      <c r="AB1143">
        <v>135</v>
      </c>
    </row>
    <row r="1144" spans="1:28" x14ac:dyDescent="0.2">
      <c r="A1144" t="s">
        <v>3167</v>
      </c>
      <c r="B1144" t="s">
        <v>3168</v>
      </c>
      <c r="C1144">
        <v>2002</v>
      </c>
      <c r="D1144" s="1">
        <v>37320</v>
      </c>
      <c r="E1144" t="s">
        <v>16512</v>
      </c>
      <c r="F1144" t="s">
        <v>44031</v>
      </c>
      <c r="G1144" t="s">
        <v>44032</v>
      </c>
      <c r="H1144">
        <v>131</v>
      </c>
      <c r="I1144" t="s">
        <v>3169</v>
      </c>
      <c r="J1144" t="s">
        <v>26</v>
      </c>
      <c r="M1144" t="s">
        <v>3170</v>
      </c>
      <c r="N1144" t="s">
        <v>3171</v>
      </c>
      <c r="O1144" t="s">
        <v>3172</v>
      </c>
      <c r="P1144" t="s">
        <v>3173</v>
      </c>
      <c r="Q1144" t="s">
        <v>3173</v>
      </c>
      <c r="R1144" t="s">
        <v>3174</v>
      </c>
      <c r="S1144" t="s">
        <v>3175</v>
      </c>
      <c r="T1144">
        <v>7.8</v>
      </c>
      <c r="U1144">
        <v>126871</v>
      </c>
      <c r="V1144" s="12">
        <f>W1144*1.43863813229572</f>
        <v>50352334.630350202</v>
      </c>
      <c r="W1144" s="3">
        <v>35000000</v>
      </c>
      <c r="X1144" s="13">
        <f>Y1144*1.43863813229572</f>
        <v>78023189.662490278</v>
      </c>
      <c r="Y1144" s="3">
        <v>54234062</v>
      </c>
      <c r="Z1144" s="13">
        <f>AA1144*1.43863813229572</f>
        <v>108466191.03906617</v>
      </c>
      <c r="AA1144" s="3">
        <v>75395048</v>
      </c>
      <c r="AB1144">
        <v>603</v>
      </c>
    </row>
    <row r="1145" spans="1:28" x14ac:dyDescent="0.2">
      <c r="A1145" t="s">
        <v>11307</v>
      </c>
      <c r="B1145" t="s">
        <v>11308</v>
      </c>
      <c r="C1145">
        <v>2006</v>
      </c>
      <c r="D1145" s="1">
        <v>38723</v>
      </c>
      <c r="E1145" t="s">
        <v>16512</v>
      </c>
      <c r="F1145" t="s">
        <v>44031</v>
      </c>
      <c r="G1145" t="s">
        <v>44042</v>
      </c>
      <c r="H1145">
        <v>98</v>
      </c>
      <c r="I1145" t="s">
        <v>25</v>
      </c>
      <c r="J1145" t="s">
        <v>26</v>
      </c>
      <c r="K1145" t="s">
        <v>308</v>
      </c>
      <c r="M1145" t="s">
        <v>1086</v>
      </c>
      <c r="N1145" t="s">
        <v>11309</v>
      </c>
      <c r="O1145" t="s">
        <v>11310</v>
      </c>
      <c r="P1145" t="s">
        <v>9966</v>
      </c>
      <c r="Q1145" t="s">
        <v>11311</v>
      </c>
      <c r="R1145" t="s">
        <v>11312</v>
      </c>
      <c r="S1145" t="s">
        <v>11313</v>
      </c>
      <c r="T1145">
        <v>5.7</v>
      </c>
      <c r="U1145">
        <v>96734</v>
      </c>
      <c r="V1145" s="12">
        <f>W1145*1.28378472222222</f>
        <v>205405555.55555522</v>
      </c>
      <c r="W1145" s="3">
        <v>160000000</v>
      </c>
      <c r="X1145" s="13">
        <f>Y1145*1.28378472222222</f>
        <v>77893403.08822903</v>
      </c>
      <c r="Y1145" s="3">
        <v>60674817</v>
      </c>
      <c r="Z1145" s="13">
        <f>AA1145*1.28378472222222</f>
        <v>233231354.47711766</v>
      </c>
      <c r="AA1145" s="3">
        <v>181674817</v>
      </c>
      <c r="AB1145">
        <v>675</v>
      </c>
    </row>
    <row r="1146" spans="1:28" x14ac:dyDescent="0.2">
      <c r="A1146" t="s">
        <v>1147</v>
      </c>
      <c r="B1146" t="s">
        <v>1148</v>
      </c>
      <c r="C1146">
        <v>2000</v>
      </c>
      <c r="D1146" t="s">
        <v>1102</v>
      </c>
      <c r="E1146" t="s">
        <v>176</v>
      </c>
      <c r="H1146">
        <v>136</v>
      </c>
      <c r="I1146" t="s">
        <v>25</v>
      </c>
      <c r="J1146" t="s">
        <v>26</v>
      </c>
      <c r="K1146" t="s">
        <v>307</v>
      </c>
      <c r="M1146" t="s">
        <v>1149</v>
      </c>
      <c r="N1146" t="s">
        <v>1150</v>
      </c>
      <c r="O1146" t="s">
        <v>1151</v>
      </c>
      <c r="P1146" t="s">
        <v>1152</v>
      </c>
      <c r="Q1146" t="s">
        <v>1153</v>
      </c>
      <c r="R1146" t="s">
        <v>1154</v>
      </c>
      <c r="S1146" t="s">
        <v>1155</v>
      </c>
      <c r="T1146">
        <v>7.3</v>
      </c>
      <c r="U1146">
        <v>81537</v>
      </c>
      <c r="V1146" s="12">
        <f>W1146*1.5029674796748</f>
        <v>64627601.626016401</v>
      </c>
      <c r="W1146" s="3">
        <v>43000000</v>
      </c>
      <c r="X1146" s="13">
        <f>Y1146*1.5029674796748</f>
        <v>77860800.435853824</v>
      </c>
      <c r="Y1146" s="3">
        <v>51804714</v>
      </c>
      <c r="Z1146" s="13">
        <f>AA1146*1.5029674796748</f>
        <v>120312192.04764254</v>
      </c>
      <c r="AA1146" s="3">
        <v>80049764</v>
      </c>
      <c r="AB1146">
        <v>338</v>
      </c>
    </row>
    <row r="1147" spans="1:28" x14ac:dyDescent="0.2">
      <c r="A1147" t="s">
        <v>21732</v>
      </c>
      <c r="B1147" t="s">
        <v>21733</v>
      </c>
      <c r="C1147">
        <v>2016</v>
      </c>
      <c r="D1147" t="s">
        <v>16256</v>
      </c>
      <c r="E1147" t="s">
        <v>16512</v>
      </c>
      <c r="F1147" t="s">
        <v>44032</v>
      </c>
      <c r="G1147" t="s">
        <v>44046</v>
      </c>
      <c r="H1147">
        <v>103</v>
      </c>
      <c r="I1147" t="s">
        <v>25</v>
      </c>
      <c r="J1147" t="s">
        <v>26</v>
      </c>
      <c r="M1147" t="s">
        <v>21734</v>
      </c>
      <c r="N1147" t="s">
        <v>21735</v>
      </c>
      <c r="O1147" t="s">
        <v>21736</v>
      </c>
      <c r="P1147" t="s">
        <v>1623</v>
      </c>
      <c r="Q1147" t="s">
        <v>21737</v>
      </c>
      <c r="R1147" t="s">
        <v>21738</v>
      </c>
      <c r="S1147" t="s">
        <v>21739</v>
      </c>
      <c r="T1147">
        <v>7.2</v>
      </c>
      <c r="U1147">
        <v>283194</v>
      </c>
      <c r="V1147" s="12">
        <f>W1147*1.07834771485832</f>
        <v>16175215.7228748</v>
      </c>
      <c r="W1147" s="3">
        <v>15000000</v>
      </c>
      <c r="X1147" s="13">
        <f>Y1147*1.07834771485832</f>
        <v>77730536.17343685</v>
      </c>
      <c r="Y1147" s="3">
        <v>72082998</v>
      </c>
      <c r="Z1147" s="13">
        <f>AA1147*1.07834771485832</f>
        <v>118852247.93184403</v>
      </c>
      <c r="AA1147" s="3">
        <v>110216998</v>
      </c>
      <c r="AB1147">
        <v>751</v>
      </c>
    </row>
    <row r="1148" spans="1:28" x14ac:dyDescent="0.2">
      <c r="A1148" t="s">
        <v>36606</v>
      </c>
      <c r="B1148" t="s">
        <v>36607</v>
      </c>
      <c r="C1148">
        <v>2015</v>
      </c>
      <c r="D1148" t="s">
        <v>32513</v>
      </c>
      <c r="E1148" t="s">
        <v>16512</v>
      </c>
      <c r="F1148" t="s">
        <v>44038</v>
      </c>
      <c r="G1148" t="s">
        <v>44044</v>
      </c>
      <c r="H1148">
        <v>94</v>
      </c>
      <c r="I1148" t="s">
        <v>25</v>
      </c>
      <c r="J1148" t="s">
        <v>26</v>
      </c>
      <c r="M1148" t="s">
        <v>13808</v>
      </c>
      <c r="N1148" t="s">
        <v>20903</v>
      </c>
      <c r="O1148" t="s">
        <v>36608</v>
      </c>
      <c r="P1148" t="s">
        <v>11581</v>
      </c>
      <c r="Q1148" t="s">
        <v>36609</v>
      </c>
      <c r="R1148" t="s">
        <v>36610</v>
      </c>
      <c r="S1148" t="s">
        <v>36611</v>
      </c>
      <c r="T1148">
        <v>4.4000000000000004</v>
      </c>
      <c r="U1148">
        <v>33463</v>
      </c>
      <c r="V1148" s="12">
        <f>W1148*1.09195121025074</f>
        <v>32758536.3075222</v>
      </c>
      <c r="W1148" s="3">
        <v>30000000</v>
      </c>
      <c r="X1148" s="13">
        <f>Y1148*1.09195121025074</f>
        <v>77570237.544522017</v>
      </c>
      <c r="Y1148" s="3">
        <v>71038190</v>
      </c>
      <c r="Z1148" s="13">
        <f>AA1148*1.09195121025074</f>
        <v>117481092.49747893</v>
      </c>
      <c r="AA1148" s="3">
        <v>107588225</v>
      </c>
      <c r="AB1148">
        <v>169</v>
      </c>
    </row>
    <row r="1149" spans="1:28" x14ac:dyDescent="0.2">
      <c r="A1149" t="s">
        <v>18780</v>
      </c>
      <c r="B1149" t="s">
        <v>18781</v>
      </c>
      <c r="C1149">
        <v>2008</v>
      </c>
      <c r="D1149" s="1">
        <v>39788</v>
      </c>
      <c r="E1149" t="s">
        <v>176</v>
      </c>
      <c r="F1149" t="s">
        <v>44045</v>
      </c>
      <c r="G1149" t="s">
        <v>44033</v>
      </c>
      <c r="H1149">
        <v>91</v>
      </c>
      <c r="I1149" t="s">
        <v>11340</v>
      </c>
      <c r="J1149" t="s">
        <v>26</v>
      </c>
      <c r="K1149" t="s">
        <v>27</v>
      </c>
      <c r="M1149" t="s">
        <v>2250</v>
      </c>
      <c r="N1149" t="s">
        <v>2250</v>
      </c>
      <c r="O1149" t="s">
        <v>18782</v>
      </c>
      <c r="P1149" t="s">
        <v>333</v>
      </c>
      <c r="Q1149" t="s">
        <v>18783</v>
      </c>
      <c r="R1149" t="s">
        <v>18784</v>
      </c>
      <c r="S1149" t="s">
        <v>18785</v>
      </c>
      <c r="T1149">
        <v>5</v>
      </c>
      <c r="U1149">
        <v>193156</v>
      </c>
      <c r="V1149" s="12">
        <f>W1149*1.20207800169993</f>
        <v>57699744.081596635</v>
      </c>
      <c r="W1149" s="3">
        <v>48000000</v>
      </c>
      <c r="X1149" s="13">
        <f>Y1149*1.20207800169993</f>
        <v>77542294.193829164</v>
      </c>
      <c r="Y1149" s="3">
        <v>64506874</v>
      </c>
      <c r="Z1149" s="13">
        <f>AA1149*1.20207800169993</f>
        <v>196424112.17209703</v>
      </c>
      <c r="AA1149" s="3">
        <v>163403799</v>
      </c>
      <c r="AB1149">
        <v>1399</v>
      </c>
    </row>
    <row r="1150" spans="1:28" hidden="1" x14ac:dyDescent="0.2">
      <c r="A1150" t="s">
        <v>12747</v>
      </c>
      <c r="B1150" t="s">
        <v>12748</v>
      </c>
      <c r="C1150">
        <v>2005</v>
      </c>
      <c r="D1150" s="1">
        <v>40030</v>
      </c>
      <c r="E1150" t="s">
        <v>1045</v>
      </c>
      <c r="F1150" t="s">
        <v>44036</v>
      </c>
      <c r="H1150">
        <v>96</v>
      </c>
      <c r="I1150" t="s">
        <v>12749</v>
      </c>
      <c r="J1150" t="s">
        <v>26</v>
      </c>
      <c r="M1150" t="s">
        <v>3611</v>
      </c>
      <c r="N1150" t="s">
        <v>12750</v>
      </c>
      <c r="O1150" t="s">
        <v>12751</v>
      </c>
      <c r="P1150" t="s">
        <v>5063</v>
      </c>
      <c r="Q1150" t="s">
        <v>12752</v>
      </c>
      <c r="R1150" t="s">
        <v>12753</v>
      </c>
      <c r="S1150" t="s">
        <v>12754</v>
      </c>
      <c r="T1150">
        <v>6.2</v>
      </c>
      <c r="U1150">
        <v>104040</v>
      </c>
      <c r="W1150"/>
      <c r="X1150"/>
      <c r="Y1150">
        <v>32619671</v>
      </c>
      <c r="Z1150"/>
      <c r="AA1150">
        <v>51024243</v>
      </c>
      <c r="AB1150">
        <v>244</v>
      </c>
    </row>
    <row r="1151" spans="1:28" hidden="1" x14ac:dyDescent="0.2">
      <c r="A1151" t="s">
        <v>12755</v>
      </c>
      <c r="B1151" t="s">
        <v>12756</v>
      </c>
      <c r="C1151">
        <v>2006</v>
      </c>
      <c r="D1151" s="1">
        <v>39149</v>
      </c>
      <c r="E1151" t="s">
        <v>1045</v>
      </c>
      <c r="F1151" t="s">
        <v>44040</v>
      </c>
      <c r="G1151" t="s">
        <v>44036</v>
      </c>
      <c r="H1151">
        <v>98</v>
      </c>
      <c r="I1151" t="s">
        <v>25</v>
      </c>
      <c r="J1151" t="s">
        <v>26</v>
      </c>
      <c r="M1151" t="s">
        <v>7461</v>
      </c>
      <c r="N1151" t="s">
        <v>12757</v>
      </c>
      <c r="O1151" t="s">
        <v>12758</v>
      </c>
      <c r="P1151" t="s">
        <v>6060</v>
      </c>
      <c r="Q1151" t="s">
        <v>12759</v>
      </c>
      <c r="R1151" t="s">
        <v>12760</v>
      </c>
      <c r="S1151" t="s">
        <v>12761</v>
      </c>
      <c r="T1151">
        <v>4</v>
      </c>
      <c r="U1151">
        <v>21360</v>
      </c>
      <c r="W1151"/>
      <c r="X1151"/>
      <c r="Y1151">
        <v>11449638</v>
      </c>
      <c r="Z1151"/>
      <c r="AA1151">
        <v>16907725</v>
      </c>
      <c r="AB1151">
        <v>95</v>
      </c>
    </row>
    <row r="1152" spans="1:28" x14ac:dyDescent="0.2">
      <c r="A1152" t="s">
        <v>2367</v>
      </c>
      <c r="B1152" t="s">
        <v>2368</v>
      </c>
      <c r="C1152">
        <v>2001</v>
      </c>
      <c r="D1152" t="s">
        <v>2369</v>
      </c>
      <c r="E1152" t="s">
        <v>44035</v>
      </c>
      <c r="F1152" t="s">
        <v>44044</v>
      </c>
      <c r="G1152" t="s">
        <v>44032</v>
      </c>
      <c r="H1152">
        <v>124</v>
      </c>
      <c r="I1152" t="s">
        <v>2371</v>
      </c>
      <c r="J1152" t="s">
        <v>26</v>
      </c>
      <c r="M1152" t="s">
        <v>2372</v>
      </c>
      <c r="N1152" t="s">
        <v>2373</v>
      </c>
      <c r="O1152" t="s">
        <v>2374</v>
      </c>
      <c r="P1152" t="s">
        <v>125</v>
      </c>
      <c r="Q1152" t="s">
        <v>2375</v>
      </c>
      <c r="R1152" t="s">
        <v>2376</v>
      </c>
      <c r="S1152" t="s">
        <v>2377</v>
      </c>
      <c r="T1152">
        <v>7.6</v>
      </c>
      <c r="U1152">
        <v>236562</v>
      </c>
      <c r="V1152" s="12">
        <f>W1152*1.46138339920949</f>
        <v>77453320.158102974</v>
      </c>
      <c r="W1152" s="3">
        <v>53000000</v>
      </c>
      <c r="X1152" s="13">
        <f>Y1152*1.46138339920949</f>
        <v>77439838.896245256</v>
      </c>
      <c r="Y1152" s="3">
        <v>52990775</v>
      </c>
      <c r="Z1152" s="13">
        <f>AA1152*1.46138339920949</f>
        <v>121707364.82245091</v>
      </c>
      <c r="AA1152" s="3">
        <v>83282296</v>
      </c>
      <c r="AB1152">
        <v>455</v>
      </c>
    </row>
    <row r="1153" spans="1:28" x14ac:dyDescent="0.2">
      <c r="A1153" t="s">
        <v>19118</v>
      </c>
      <c r="B1153" t="s">
        <v>19119</v>
      </c>
      <c r="C1153">
        <v>2009</v>
      </c>
      <c r="D1153" t="s">
        <v>19120</v>
      </c>
      <c r="E1153" t="s">
        <v>1045</v>
      </c>
      <c r="F1153" t="s">
        <v>44032</v>
      </c>
      <c r="G1153" t="s">
        <v>44034</v>
      </c>
      <c r="H1153">
        <v>102</v>
      </c>
      <c r="I1153" t="s">
        <v>25</v>
      </c>
      <c r="J1153" t="s">
        <v>26</v>
      </c>
      <c r="M1153" t="s">
        <v>4940</v>
      </c>
      <c r="N1153" t="s">
        <v>6010</v>
      </c>
      <c r="O1153" t="s">
        <v>19121</v>
      </c>
      <c r="P1153" t="s">
        <v>18928</v>
      </c>
      <c r="Q1153" t="s">
        <v>19122</v>
      </c>
      <c r="R1153" t="s">
        <v>19123</v>
      </c>
      <c r="S1153" t="s">
        <v>19124</v>
      </c>
      <c r="T1153">
        <v>6.3</v>
      </c>
      <c r="U1153">
        <v>176232</v>
      </c>
      <c r="V1153" s="12">
        <f>W1153*1.20636999678377</f>
        <v>24127399.935675401</v>
      </c>
      <c r="W1153" s="3">
        <v>20000000</v>
      </c>
      <c r="X1153" s="13">
        <f>Y1153*1.20636999678377</f>
        <v>77409226.823153943</v>
      </c>
      <c r="Y1153" s="3">
        <v>64167069</v>
      </c>
      <c r="Z1153" s="13">
        <f>AA1153*1.20636999678377</f>
        <v>164448594.08717355</v>
      </c>
      <c r="AA1153" s="3">
        <v>136316880</v>
      </c>
      <c r="AB1153">
        <v>225</v>
      </c>
    </row>
    <row r="1154" spans="1:28" hidden="1" x14ac:dyDescent="0.2">
      <c r="A1154" t="s">
        <v>12779</v>
      </c>
      <c r="B1154" t="s">
        <v>12780</v>
      </c>
      <c r="C1154">
        <v>2005</v>
      </c>
      <c r="D1154" t="s">
        <v>9902</v>
      </c>
      <c r="E1154" t="s">
        <v>1045</v>
      </c>
      <c r="F1154" t="s">
        <v>44032</v>
      </c>
      <c r="G1154" t="s">
        <v>44057</v>
      </c>
      <c r="H1154">
        <v>107</v>
      </c>
      <c r="I1154" t="s">
        <v>229</v>
      </c>
      <c r="J1154" t="s">
        <v>26</v>
      </c>
      <c r="M1154" t="s">
        <v>11492</v>
      </c>
      <c r="N1154" t="s">
        <v>12781</v>
      </c>
      <c r="O1154" t="s">
        <v>12782</v>
      </c>
      <c r="P1154" t="s">
        <v>12783</v>
      </c>
      <c r="Q1154" t="s">
        <v>12784</v>
      </c>
      <c r="R1154" t="s">
        <v>12785</v>
      </c>
      <c r="S1154" t="s">
        <v>12786</v>
      </c>
      <c r="T1154">
        <v>7.1</v>
      </c>
      <c r="U1154">
        <v>18037</v>
      </c>
      <c r="W1154"/>
      <c r="X1154"/>
      <c r="Y1154">
        <v>1822428</v>
      </c>
      <c r="Z1154"/>
      <c r="AA1154">
        <v>9950133</v>
      </c>
      <c r="AB1154">
        <v>118</v>
      </c>
    </row>
    <row r="1155" spans="1:28" x14ac:dyDescent="0.2">
      <c r="A1155" t="s">
        <v>5821</v>
      </c>
      <c r="B1155" t="s">
        <v>5822</v>
      </c>
      <c r="C1155">
        <v>2002</v>
      </c>
      <c r="D1155" s="1">
        <v>38209</v>
      </c>
      <c r="E1155" t="s">
        <v>16512</v>
      </c>
      <c r="F1155" t="s">
        <v>44031</v>
      </c>
      <c r="G1155" t="s">
        <v>44049</v>
      </c>
      <c r="H1155">
        <v>120</v>
      </c>
      <c r="I1155" t="s">
        <v>5823</v>
      </c>
      <c r="J1155" t="s">
        <v>209</v>
      </c>
      <c r="M1155" t="s">
        <v>5824</v>
      </c>
      <c r="N1155" t="s">
        <v>5825</v>
      </c>
      <c r="O1155" t="s">
        <v>5826</v>
      </c>
      <c r="P1155" t="s">
        <v>842</v>
      </c>
      <c r="Q1155" t="s">
        <v>5827</v>
      </c>
      <c r="R1155" t="s">
        <v>5828</v>
      </c>
      <c r="S1155" t="s">
        <v>5829</v>
      </c>
      <c r="T1155">
        <v>7.9</v>
      </c>
      <c r="U1155">
        <v>172037</v>
      </c>
      <c r="V1155" s="12">
        <f>W1155*1.43863813229572</f>
        <v>44597782.101167321</v>
      </c>
      <c r="W1155" s="3">
        <v>31000000</v>
      </c>
      <c r="X1155" s="13">
        <f>Y1155*1.43863813229572</f>
        <v>77269281.419727638</v>
      </c>
      <c r="Y1155" s="3">
        <v>53710019</v>
      </c>
      <c r="Z1155" s="13">
        <f>AA1155*1.43863813229572</f>
        <v>255208012.80003893</v>
      </c>
      <c r="AA1155" s="3">
        <v>177395557</v>
      </c>
      <c r="AB1155">
        <v>867</v>
      </c>
    </row>
    <row r="1156" spans="1:28" x14ac:dyDescent="0.2">
      <c r="A1156" t="s">
        <v>42060</v>
      </c>
      <c r="B1156" t="s">
        <v>42061</v>
      </c>
      <c r="C1156">
        <v>2020</v>
      </c>
      <c r="D1156" t="s">
        <v>39636</v>
      </c>
      <c r="E1156" t="s">
        <v>44043</v>
      </c>
      <c r="F1156" t="s">
        <v>44038</v>
      </c>
      <c r="G1156" t="s">
        <v>44040</v>
      </c>
      <c r="H1156">
        <v>101</v>
      </c>
      <c r="I1156" t="s">
        <v>42062</v>
      </c>
      <c r="J1156" t="s">
        <v>26</v>
      </c>
      <c r="K1156" t="s">
        <v>27</v>
      </c>
      <c r="M1156" t="s">
        <v>8759</v>
      </c>
      <c r="N1156" t="s">
        <v>42063</v>
      </c>
      <c r="O1156" t="s">
        <v>42064</v>
      </c>
      <c r="P1156" t="s">
        <v>9224</v>
      </c>
      <c r="Q1156" t="s">
        <v>42065</v>
      </c>
      <c r="R1156" t="s">
        <v>42066</v>
      </c>
      <c r="S1156" t="s">
        <v>42067</v>
      </c>
      <c r="T1156">
        <v>5.6</v>
      </c>
      <c r="U1156">
        <v>39245</v>
      </c>
      <c r="V1156" s="13">
        <f>W1156</f>
        <v>175000000</v>
      </c>
      <c r="W1156" s="3">
        <v>175000000</v>
      </c>
      <c r="X1156" s="13">
        <f>Y1156</f>
        <v>77047065</v>
      </c>
      <c r="Y1156" s="3">
        <v>77047065</v>
      </c>
      <c r="Z1156" s="13">
        <f>AA1156</f>
        <v>245891166</v>
      </c>
      <c r="AA1156" s="3">
        <v>245891166</v>
      </c>
      <c r="AB1156">
        <v>680</v>
      </c>
    </row>
    <row r="1157" spans="1:28" x14ac:dyDescent="0.2">
      <c r="A1157" t="s">
        <v>7800</v>
      </c>
      <c r="B1157" t="s">
        <v>7801</v>
      </c>
      <c r="C1157">
        <v>2006</v>
      </c>
      <c r="D1157" t="s">
        <v>7802</v>
      </c>
      <c r="E1157" t="s">
        <v>176</v>
      </c>
      <c r="F1157" t="s">
        <v>44049</v>
      </c>
      <c r="G1157" t="s">
        <v>44042</v>
      </c>
      <c r="H1157">
        <v>167</v>
      </c>
      <c r="I1157" t="s">
        <v>25</v>
      </c>
      <c r="J1157" t="s">
        <v>26</v>
      </c>
      <c r="K1157" t="s">
        <v>308</v>
      </c>
      <c r="L1157" t="s">
        <v>75</v>
      </c>
      <c r="M1157" t="s">
        <v>1106</v>
      </c>
      <c r="N1157" t="s">
        <v>7803</v>
      </c>
      <c r="O1157" t="s">
        <v>7804</v>
      </c>
      <c r="P1157" t="s">
        <v>520</v>
      </c>
      <c r="Q1157" t="s">
        <v>7805</v>
      </c>
      <c r="R1157" t="s">
        <v>7806</v>
      </c>
      <c r="S1157" t="s">
        <v>7807</v>
      </c>
      <c r="T1157">
        <v>6.7</v>
      </c>
      <c r="U1157">
        <v>97190</v>
      </c>
      <c r="V1157" s="12">
        <f>W1157*1.28378472222222</f>
        <v>141216319.44444421</v>
      </c>
      <c r="W1157" s="3">
        <v>110000000</v>
      </c>
      <c r="X1157" s="13">
        <f>Y1157*1.28378472222222</f>
        <v>76966533.626909599</v>
      </c>
      <c r="Y1157" s="3">
        <v>59952835</v>
      </c>
      <c r="Z1157" s="13">
        <f>AA1157*1.28378472222222</f>
        <v>128721069.43211783</v>
      </c>
      <c r="AA1157" s="3">
        <v>100266865</v>
      </c>
      <c r="AB1157">
        <v>510</v>
      </c>
    </row>
    <row r="1158" spans="1:28" x14ac:dyDescent="0.2">
      <c r="A1158" t="s">
        <v>13411</v>
      </c>
      <c r="B1158" t="s">
        <v>13412</v>
      </c>
      <c r="C1158">
        <v>2006</v>
      </c>
      <c r="D1158" t="s">
        <v>2798</v>
      </c>
      <c r="E1158" t="s">
        <v>1045</v>
      </c>
      <c r="F1158" t="s">
        <v>44032</v>
      </c>
      <c r="H1158">
        <v>101</v>
      </c>
      <c r="I1158" t="s">
        <v>25</v>
      </c>
      <c r="J1158" t="s">
        <v>26</v>
      </c>
      <c r="M1158" t="s">
        <v>13413</v>
      </c>
      <c r="N1158" t="s">
        <v>13414</v>
      </c>
      <c r="O1158" t="s">
        <v>13415</v>
      </c>
      <c r="P1158" t="s">
        <v>11373</v>
      </c>
      <c r="Q1158" t="s">
        <v>13416</v>
      </c>
      <c r="R1158" t="s">
        <v>13417</v>
      </c>
      <c r="S1158" t="s">
        <v>13418</v>
      </c>
      <c r="T1158">
        <v>7.8</v>
      </c>
      <c r="U1158">
        <v>431988</v>
      </c>
      <c r="V1158" s="12">
        <f>W1158*1.28378472222222</f>
        <v>10270277.777777761</v>
      </c>
      <c r="W1158" s="3">
        <v>8000000</v>
      </c>
      <c r="X1158" s="13">
        <f>Y1158*1.28378472222222</f>
        <v>76887276.60951376</v>
      </c>
      <c r="Y1158" s="3">
        <v>59891098</v>
      </c>
      <c r="Z1158" s="13">
        <f>AA1158*1.28378472222222</f>
        <v>129737941.18895811</v>
      </c>
      <c r="AA1158" s="3">
        <v>101058954</v>
      </c>
      <c r="AB1158">
        <v>952</v>
      </c>
    </row>
    <row r="1159" spans="1:28" x14ac:dyDescent="0.2">
      <c r="A1159" t="s">
        <v>12947</v>
      </c>
      <c r="B1159" t="s">
        <v>12948</v>
      </c>
      <c r="C1159">
        <v>2006</v>
      </c>
      <c r="D1159" s="1">
        <v>38905</v>
      </c>
      <c r="E1159" t="s">
        <v>1045</v>
      </c>
      <c r="F1159" t="s">
        <v>44050</v>
      </c>
      <c r="H1159">
        <v>85</v>
      </c>
      <c r="I1159" t="s">
        <v>25</v>
      </c>
      <c r="J1159" t="s">
        <v>26</v>
      </c>
      <c r="K1159" t="s">
        <v>308</v>
      </c>
      <c r="M1159" t="s">
        <v>2781</v>
      </c>
      <c r="N1159" t="s">
        <v>12949</v>
      </c>
      <c r="O1159" t="s">
        <v>12950</v>
      </c>
      <c r="P1159" t="s">
        <v>3672</v>
      </c>
      <c r="Q1159" t="s">
        <v>12951</v>
      </c>
      <c r="R1159" t="s">
        <v>12952</v>
      </c>
      <c r="S1159" t="s">
        <v>12953</v>
      </c>
      <c r="T1159">
        <v>5.5</v>
      </c>
      <c r="U1159">
        <v>47627</v>
      </c>
      <c r="V1159" s="12">
        <f>W1159*1.28378472222222</f>
        <v>42364895.833333261</v>
      </c>
      <c r="W1159" s="3">
        <v>33000000</v>
      </c>
      <c r="X1159" s="13">
        <f>Y1159*1.28378472222222</f>
        <v>76826497.105624869</v>
      </c>
      <c r="Y1159" s="3">
        <v>59843754</v>
      </c>
      <c r="Z1159" s="13">
        <f>AA1159*1.28378472222222</f>
        <v>83398030.625590131</v>
      </c>
      <c r="AA1159" s="3">
        <v>64962629</v>
      </c>
      <c r="AB1159">
        <v>226</v>
      </c>
    </row>
    <row r="1160" spans="1:28" x14ac:dyDescent="0.2">
      <c r="A1160" t="s">
        <v>10261</v>
      </c>
      <c r="B1160" t="s">
        <v>10262</v>
      </c>
      <c r="C1160">
        <v>2004</v>
      </c>
      <c r="D1160" t="s">
        <v>7894</v>
      </c>
      <c r="E1160" t="s">
        <v>3496</v>
      </c>
      <c r="F1160" t="s">
        <v>44045</v>
      </c>
      <c r="H1160">
        <v>103</v>
      </c>
      <c r="I1160" t="s">
        <v>25</v>
      </c>
      <c r="J1160" t="s">
        <v>26</v>
      </c>
      <c r="M1160" t="s">
        <v>10263</v>
      </c>
      <c r="N1160" t="s">
        <v>10264</v>
      </c>
      <c r="O1160" t="s">
        <v>10265</v>
      </c>
      <c r="P1160" t="s">
        <v>10266</v>
      </c>
      <c r="Q1160" t="s">
        <v>10267</v>
      </c>
      <c r="R1160" t="s">
        <v>10268</v>
      </c>
      <c r="S1160" t="s">
        <v>10269</v>
      </c>
      <c r="T1160">
        <v>7.6</v>
      </c>
      <c r="U1160">
        <v>371979</v>
      </c>
      <c r="V1160" s="12">
        <f>W1160*1.37009528851244</f>
        <v>1644114.346214928</v>
      </c>
      <c r="W1160" s="3">
        <v>1200000</v>
      </c>
      <c r="X1160" s="13">
        <f>Y1160*1.37009528851244</f>
        <v>76725841.721858099</v>
      </c>
      <c r="Y1160" s="3">
        <v>56000369</v>
      </c>
      <c r="Z1160" s="13">
        <f>AA1160*1.37009528851244</f>
        <v>142368888.11836416</v>
      </c>
      <c r="AA1160" s="3">
        <v>103911669</v>
      </c>
      <c r="AB1160">
        <v>1620</v>
      </c>
    </row>
    <row r="1161" spans="1:28" hidden="1" x14ac:dyDescent="0.2">
      <c r="A1161" t="s">
        <v>12836</v>
      </c>
      <c r="B1161" t="s">
        <v>12837</v>
      </c>
      <c r="C1161">
        <v>2008</v>
      </c>
      <c r="D1161" t="s">
        <v>12838</v>
      </c>
      <c r="E1161" t="s">
        <v>176</v>
      </c>
      <c r="F1161" t="s">
        <v>44036</v>
      </c>
      <c r="H1161">
        <v>95</v>
      </c>
      <c r="I1161" t="s">
        <v>25</v>
      </c>
      <c r="J1161" t="s">
        <v>26</v>
      </c>
      <c r="M1161" t="s">
        <v>12839</v>
      </c>
      <c r="N1161" t="s">
        <v>12840</v>
      </c>
      <c r="O1161" t="s">
        <v>12841</v>
      </c>
      <c r="P1161" t="s">
        <v>12842</v>
      </c>
      <c r="Q1161" t="s">
        <v>12843</v>
      </c>
      <c r="R1161" t="s">
        <v>12844</v>
      </c>
      <c r="S1161" t="s">
        <v>12845</v>
      </c>
      <c r="T1161">
        <v>7.4</v>
      </c>
      <c r="U1161">
        <v>34925</v>
      </c>
      <c r="W1161"/>
      <c r="X1161"/>
      <c r="Y1161"/>
      <c r="Z1161"/>
      <c r="AA1161"/>
      <c r="AB1161">
        <v>131</v>
      </c>
    </row>
    <row r="1162" spans="1:28" hidden="1" x14ac:dyDescent="0.2">
      <c r="A1162" t="s">
        <v>12846</v>
      </c>
      <c r="B1162" t="s">
        <v>12847</v>
      </c>
      <c r="C1162">
        <v>2006</v>
      </c>
      <c r="D1162" s="1">
        <v>38779</v>
      </c>
      <c r="E1162" t="s">
        <v>44041</v>
      </c>
      <c r="F1162" t="s">
        <v>44032</v>
      </c>
      <c r="G1162" t="s">
        <v>44036</v>
      </c>
      <c r="H1162">
        <v>89</v>
      </c>
      <c r="I1162" t="s">
        <v>1561</v>
      </c>
      <c r="J1162" t="s">
        <v>26</v>
      </c>
      <c r="M1162" t="s">
        <v>12848</v>
      </c>
      <c r="N1162" t="s">
        <v>12849</v>
      </c>
      <c r="O1162" t="s">
        <v>12850</v>
      </c>
      <c r="P1162" t="s">
        <v>12851</v>
      </c>
      <c r="Q1162" t="s">
        <v>12852</v>
      </c>
      <c r="R1162" t="s">
        <v>12853</v>
      </c>
      <c r="S1162" t="s">
        <v>12854</v>
      </c>
      <c r="T1162">
        <v>6.8</v>
      </c>
      <c r="U1162">
        <v>17620</v>
      </c>
      <c r="W1162" t="s">
        <v>12855</v>
      </c>
      <c r="X1162"/>
      <c r="Y1162"/>
      <c r="Z1162"/>
      <c r="AA1162">
        <v>849650</v>
      </c>
      <c r="AB1162">
        <v>132</v>
      </c>
    </row>
    <row r="1163" spans="1:28" x14ac:dyDescent="0.2">
      <c r="A1163" t="s">
        <v>26825</v>
      </c>
      <c r="B1163" t="s">
        <v>26826</v>
      </c>
      <c r="C1163">
        <v>2015</v>
      </c>
      <c r="D1163" s="1">
        <v>42552</v>
      </c>
      <c r="E1163" t="s">
        <v>44035</v>
      </c>
      <c r="F1163" t="s">
        <v>44038</v>
      </c>
      <c r="G1163" t="s">
        <v>44032</v>
      </c>
      <c r="H1163">
        <v>130</v>
      </c>
      <c r="I1163" t="s">
        <v>25</v>
      </c>
      <c r="J1163" t="s">
        <v>26</v>
      </c>
      <c r="M1163" t="s">
        <v>8279</v>
      </c>
      <c r="N1163" t="s">
        <v>26827</v>
      </c>
      <c r="O1163" t="s">
        <v>26828</v>
      </c>
      <c r="P1163" t="s">
        <v>3250</v>
      </c>
      <c r="Q1163" t="s">
        <v>26829</v>
      </c>
      <c r="R1163" t="s">
        <v>26830</v>
      </c>
      <c r="S1163" t="s">
        <v>26831</v>
      </c>
      <c r="T1163">
        <v>7.8</v>
      </c>
      <c r="U1163">
        <v>348890</v>
      </c>
      <c r="V1163" s="12">
        <f>W1163*1.09195121025074</f>
        <v>30574633.887020722</v>
      </c>
      <c r="W1163" s="3">
        <v>28000000</v>
      </c>
      <c r="X1163" s="13">
        <f>Y1163*1.09195121025074</f>
        <v>76720350.078559667</v>
      </c>
      <c r="Y1163" s="3">
        <v>70259870</v>
      </c>
      <c r="Z1163" s="13">
        <f>AA1163*1.09195121025074</f>
        <v>145710919.49341166</v>
      </c>
      <c r="AA1163" s="3">
        <v>133440870</v>
      </c>
      <c r="AB1163">
        <v>543</v>
      </c>
    </row>
    <row r="1164" spans="1:28" x14ac:dyDescent="0.2">
      <c r="A1164" t="s">
        <v>12085</v>
      </c>
      <c r="B1164" t="s">
        <v>12086</v>
      </c>
      <c r="C1164">
        <v>2005</v>
      </c>
      <c r="D1164" t="s">
        <v>9356</v>
      </c>
      <c r="E1164" t="s">
        <v>12087</v>
      </c>
      <c r="H1164">
        <v>85</v>
      </c>
      <c r="I1164" t="s">
        <v>25</v>
      </c>
      <c r="J1164" t="s">
        <v>26</v>
      </c>
      <c r="K1164" t="s">
        <v>75</v>
      </c>
      <c r="M1164" t="s">
        <v>350</v>
      </c>
      <c r="N1164" t="s">
        <v>12088</v>
      </c>
      <c r="O1164" t="s">
        <v>12089</v>
      </c>
      <c r="P1164" t="s">
        <v>12090</v>
      </c>
      <c r="Q1164" t="s">
        <v>12091</v>
      </c>
      <c r="R1164" t="s">
        <v>12092</v>
      </c>
      <c r="S1164" t="s">
        <v>12093</v>
      </c>
      <c r="T1164">
        <v>6.4</v>
      </c>
      <c r="U1164">
        <v>111273</v>
      </c>
      <c r="V1164" s="12">
        <f>W1164*1.32519713261649</f>
        <v>34455125.448028736</v>
      </c>
      <c r="W1164" s="3">
        <v>26000000</v>
      </c>
      <c r="X1164" s="13">
        <f>Y1164*1.32519713261649</f>
        <v>76718051.337598711</v>
      </c>
      <c r="Y1164" s="3">
        <v>57891803</v>
      </c>
      <c r="Z1164" s="13">
        <f>AA1164*1.32519713261649</f>
        <v>127561091.95602174</v>
      </c>
      <c r="AA1164" s="3">
        <v>96258201</v>
      </c>
      <c r="AB1164">
        <v>706</v>
      </c>
    </row>
    <row r="1165" spans="1:28" x14ac:dyDescent="0.2">
      <c r="A1165" t="s">
        <v>16346</v>
      </c>
      <c r="B1165" t="s">
        <v>16347</v>
      </c>
      <c r="C1165">
        <v>2007</v>
      </c>
      <c r="D1165" s="1">
        <v>39240</v>
      </c>
      <c r="E1165" t="s">
        <v>176</v>
      </c>
      <c r="F1165" t="s">
        <v>44057</v>
      </c>
      <c r="G1165" t="s">
        <v>44036</v>
      </c>
      <c r="H1165">
        <v>115</v>
      </c>
      <c r="I1165" t="s">
        <v>25</v>
      </c>
      <c r="J1165" t="s">
        <v>26</v>
      </c>
      <c r="M1165" t="s">
        <v>15240</v>
      </c>
      <c r="N1165" t="s">
        <v>16348</v>
      </c>
      <c r="O1165" t="s">
        <v>16349</v>
      </c>
      <c r="P1165" t="s">
        <v>16350</v>
      </c>
      <c r="Q1165" t="s">
        <v>16351</v>
      </c>
      <c r="R1165" t="s">
        <v>16352</v>
      </c>
      <c r="S1165" t="s">
        <v>16353</v>
      </c>
      <c r="T1165">
        <v>5.4</v>
      </c>
      <c r="U1165">
        <v>21578</v>
      </c>
      <c r="V1165" s="12">
        <f>W1165*1.24823238899982</f>
        <v>16227021.056997659</v>
      </c>
      <c r="W1165" s="3">
        <v>13000000</v>
      </c>
      <c r="X1165" s="13">
        <f>Y1165*1.24823238899982</f>
        <v>76586822.318830922</v>
      </c>
      <c r="Y1165" s="3">
        <v>61356221</v>
      </c>
      <c r="Z1165" s="13">
        <f>AA1165*144548551.06</f>
        <v>1.091502341856344E+16</v>
      </c>
      <c r="AA1165" s="3">
        <v>75511123</v>
      </c>
      <c r="AB1165">
        <v>168</v>
      </c>
    </row>
    <row r="1166" spans="1:28" x14ac:dyDescent="0.2">
      <c r="A1166" t="s">
        <v>4140</v>
      </c>
      <c r="B1166" t="s">
        <v>4141</v>
      </c>
      <c r="C1166">
        <v>2001</v>
      </c>
      <c r="D1166" t="s">
        <v>3221</v>
      </c>
      <c r="E1166" t="s">
        <v>1045</v>
      </c>
      <c r="F1166" t="s">
        <v>44032</v>
      </c>
      <c r="H1166">
        <v>110</v>
      </c>
      <c r="I1166" t="s">
        <v>25</v>
      </c>
      <c r="J1166" t="s">
        <v>26</v>
      </c>
      <c r="K1166" t="s">
        <v>64</v>
      </c>
      <c r="M1166" t="s">
        <v>4142</v>
      </c>
      <c r="N1166" t="s">
        <v>4143</v>
      </c>
      <c r="O1166" t="s">
        <v>4144</v>
      </c>
      <c r="P1166" t="s">
        <v>800</v>
      </c>
      <c r="Q1166" t="s">
        <v>4145</v>
      </c>
      <c r="R1166" t="s">
        <v>4146</v>
      </c>
      <c r="S1166" t="s">
        <v>4147</v>
      </c>
      <c r="T1166">
        <v>7.6</v>
      </c>
      <c r="U1166">
        <v>260939</v>
      </c>
      <c r="V1166" s="12">
        <f>W1166*1.46138339920949</f>
        <v>30689051.383399289</v>
      </c>
      <c r="W1166" s="3">
        <v>21000000</v>
      </c>
      <c r="X1166" s="13">
        <f>Y1166*1.46138339920949</f>
        <v>76523894.930039734</v>
      </c>
      <c r="Y1166" s="3">
        <v>52364010</v>
      </c>
      <c r="Z1166" s="13">
        <f>AA1166*1.46138339920949</f>
        <v>104403056.76877497</v>
      </c>
      <c r="AA1166" s="3">
        <v>71441250</v>
      </c>
      <c r="AB1166">
        <v>985</v>
      </c>
    </row>
    <row r="1167" spans="1:28" x14ac:dyDescent="0.2">
      <c r="A1167" t="s">
        <v>13664</v>
      </c>
      <c r="B1167" t="s">
        <v>13665</v>
      </c>
      <c r="C1167">
        <v>2009</v>
      </c>
      <c r="D1167" s="1">
        <v>39854</v>
      </c>
      <c r="E1167" t="s">
        <v>176</v>
      </c>
      <c r="F1167" t="s">
        <v>44034</v>
      </c>
      <c r="G1167" t="s">
        <v>44036</v>
      </c>
      <c r="H1167">
        <v>107</v>
      </c>
      <c r="I1167" t="s">
        <v>25</v>
      </c>
      <c r="J1167" t="s">
        <v>26</v>
      </c>
      <c r="M1167" t="s">
        <v>11277</v>
      </c>
      <c r="N1167" t="s">
        <v>13666</v>
      </c>
      <c r="O1167" t="s">
        <v>13667</v>
      </c>
      <c r="P1167" t="s">
        <v>13668</v>
      </c>
      <c r="Q1167" t="s">
        <v>13669</v>
      </c>
      <c r="R1167" t="s">
        <v>13670</v>
      </c>
      <c r="S1167" t="s">
        <v>13671</v>
      </c>
      <c r="T1167">
        <v>7.1</v>
      </c>
      <c r="U1167">
        <v>138570</v>
      </c>
      <c r="V1167" s="12">
        <f>W1167*1.20636999678377</f>
        <v>47048429.874567032</v>
      </c>
      <c r="W1167" s="3">
        <v>39000000</v>
      </c>
      <c r="X1167" s="13">
        <f>Y1167*1.20636999678377</f>
        <v>76501767.565063268</v>
      </c>
      <c r="Y1167" s="3">
        <v>63414846</v>
      </c>
      <c r="Z1167" s="13">
        <f>AA1167*1.20636999678377</f>
        <v>122258857.97849306</v>
      </c>
      <c r="AA1167" s="3">
        <v>101344412</v>
      </c>
      <c r="AB1167">
        <v>276</v>
      </c>
    </row>
    <row r="1168" spans="1:28" x14ac:dyDescent="0.2">
      <c r="A1168" t="s">
        <v>390</v>
      </c>
      <c r="B1168" t="s">
        <v>391</v>
      </c>
      <c r="C1168">
        <v>2000</v>
      </c>
      <c r="D1168" t="s">
        <v>392</v>
      </c>
      <c r="E1168" t="s">
        <v>44037</v>
      </c>
      <c r="F1168" t="s">
        <v>44031</v>
      </c>
      <c r="G1168" t="s">
        <v>44038</v>
      </c>
      <c r="H1168">
        <v>89</v>
      </c>
      <c r="I1168" t="s">
        <v>25</v>
      </c>
      <c r="J1168" t="s">
        <v>26</v>
      </c>
      <c r="M1168" t="s">
        <v>393</v>
      </c>
      <c r="N1168" t="s">
        <v>394</v>
      </c>
      <c r="O1168" t="s">
        <v>395</v>
      </c>
      <c r="P1168" t="s">
        <v>396</v>
      </c>
      <c r="Q1168" t="s">
        <v>397</v>
      </c>
      <c r="R1168" t="s">
        <v>398</v>
      </c>
      <c r="S1168" t="s">
        <v>399</v>
      </c>
      <c r="T1168">
        <v>6.9</v>
      </c>
      <c r="U1168">
        <v>82217</v>
      </c>
      <c r="V1168" s="12">
        <f>W1168*1.5029674796748</f>
        <v>142781910.56910601</v>
      </c>
      <c r="W1168" s="3">
        <v>95000000</v>
      </c>
      <c r="X1168" s="13">
        <f>Y1168*1.5029674796748</f>
        <v>76446550.120569274</v>
      </c>
      <c r="Y1168" s="3">
        <v>50863742</v>
      </c>
      <c r="Z1168" s="13">
        <f>AA1168*1.5029674796748</f>
        <v>114875903.06386204</v>
      </c>
      <c r="AA1168" s="3">
        <v>76432727</v>
      </c>
      <c r="AB1168">
        <v>163</v>
      </c>
    </row>
    <row r="1169" spans="1:28" x14ac:dyDescent="0.2">
      <c r="A1169" t="s">
        <v>10661</v>
      </c>
      <c r="B1169" t="s">
        <v>10662</v>
      </c>
      <c r="C1169">
        <v>2005</v>
      </c>
      <c r="D1169" t="s">
        <v>8394</v>
      </c>
      <c r="E1169" t="s">
        <v>176</v>
      </c>
      <c r="F1169" t="s">
        <v>44036</v>
      </c>
      <c r="H1169">
        <v>145</v>
      </c>
      <c r="I1169" t="s">
        <v>10663</v>
      </c>
      <c r="J1169" t="s">
        <v>26</v>
      </c>
      <c r="K1169" t="s">
        <v>934</v>
      </c>
      <c r="M1169" t="s">
        <v>5807</v>
      </c>
      <c r="N1169" t="s">
        <v>10664</v>
      </c>
      <c r="O1169" t="s">
        <v>10665</v>
      </c>
      <c r="P1169" t="s">
        <v>10666</v>
      </c>
      <c r="Q1169" t="s">
        <v>10667</v>
      </c>
      <c r="R1169" t="s">
        <v>10668</v>
      </c>
      <c r="S1169" t="s">
        <v>10669</v>
      </c>
      <c r="T1169">
        <v>7.4</v>
      </c>
      <c r="U1169">
        <v>136390</v>
      </c>
      <c r="V1169" s="12">
        <f>W1169*1.32519713261649</f>
        <v>112641756.27240165</v>
      </c>
      <c r="W1169" s="3">
        <v>85000000</v>
      </c>
      <c r="X1169" s="13">
        <f>Y1169*1.32519713261649</f>
        <v>76186256.354265377</v>
      </c>
      <c r="Y1169" s="3">
        <v>57490508</v>
      </c>
      <c r="Z1169" s="13">
        <f>AA1169*1.32519713261649</f>
        <v>215003908.02960613</v>
      </c>
      <c r="AA1169" s="3">
        <v>162242962</v>
      </c>
      <c r="AB1169">
        <v>581</v>
      </c>
    </row>
    <row r="1170" spans="1:28" hidden="1" x14ac:dyDescent="0.2">
      <c r="A1170" t="s">
        <v>12913</v>
      </c>
      <c r="B1170" t="s">
        <v>12914</v>
      </c>
      <c r="C1170">
        <v>2009</v>
      </c>
      <c r="D1170" s="1">
        <v>41644</v>
      </c>
      <c r="E1170" t="s">
        <v>1045</v>
      </c>
      <c r="F1170" t="s">
        <v>44032</v>
      </c>
      <c r="H1170">
        <v>110</v>
      </c>
      <c r="I1170" t="s">
        <v>25</v>
      </c>
      <c r="J1170" t="s">
        <v>26</v>
      </c>
      <c r="M1170" t="s">
        <v>12915</v>
      </c>
      <c r="N1170" t="s">
        <v>12916</v>
      </c>
      <c r="O1170" t="s">
        <v>12917</v>
      </c>
      <c r="P1170" t="s">
        <v>12918</v>
      </c>
      <c r="Q1170" t="s">
        <v>12919</v>
      </c>
      <c r="R1170" t="s">
        <v>12920</v>
      </c>
      <c r="S1170" t="s">
        <v>12921</v>
      </c>
      <c r="T1170">
        <v>6.6</v>
      </c>
      <c r="U1170">
        <v>18098</v>
      </c>
      <c r="W1170"/>
      <c r="X1170"/>
      <c r="Y1170">
        <v>13514</v>
      </c>
      <c r="Z1170"/>
      <c r="AA1170">
        <v>13514</v>
      </c>
      <c r="AB1170">
        <v>68</v>
      </c>
    </row>
    <row r="1171" spans="1:28" hidden="1" x14ac:dyDescent="0.2">
      <c r="A1171" t="s">
        <v>12922</v>
      </c>
      <c r="B1171" t="s">
        <v>12923</v>
      </c>
      <c r="C1171">
        <v>2006</v>
      </c>
      <c r="D1171" s="1">
        <v>38778</v>
      </c>
      <c r="E1171" t="s">
        <v>1045</v>
      </c>
      <c r="F1171" t="s">
        <v>44032</v>
      </c>
      <c r="G1171" t="s">
        <v>44036</v>
      </c>
      <c r="H1171">
        <v>99</v>
      </c>
      <c r="I1171" t="s">
        <v>25</v>
      </c>
      <c r="J1171" t="s">
        <v>26</v>
      </c>
      <c r="K1171" t="s">
        <v>308</v>
      </c>
      <c r="M1171" t="s">
        <v>12924</v>
      </c>
      <c r="N1171" t="s">
        <v>12925</v>
      </c>
      <c r="O1171" t="s">
        <v>12926</v>
      </c>
      <c r="P1171" t="s">
        <v>9160</v>
      </c>
      <c r="Q1171" t="s">
        <v>12927</v>
      </c>
      <c r="R1171" t="s">
        <v>12928</v>
      </c>
      <c r="S1171" t="s">
        <v>12929</v>
      </c>
      <c r="T1171">
        <v>6.7</v>
      </c>
      <c r="U1171">
        <v>12529</v>
      </c>
      <c r="W1171"/>
      <c r="X1171"/>
      <c r="Y1171">
        <v>11468568</v>
      </c>
      <c r="Z1171"/>
      <c r="AA1171">
        <v>11483669</v>
      </c>
      <c r="AB1171">
        <v>147</v>
      </c>
    </row>
    <row r="1172" spans="1:28" x14ac:dyDescent="0.2">
      <c r="A1172" t="s">
        <v>29687</v>
      </c>
      <c r="B1172" t="s">
        <v>29688</v>
      </c>
      <c r="C1172">
        <v>2013</v>
      </c>
      <c r="D1172" s="1">
        <v>41617</v>
      </c>
      <c r="E1172" t="s">
        <v>44043</v>
      </c>
      <c r="F1172" t="s">
        <v>44040</v>
      </c>
      <c r="G1172" t="s">
        <v>44034</v>
      </c>
      <c r="H1172">
        <v>106</v>
      </c>
      <c r="I1172" t="s">
        <v>25</v>
      </c>
      <c r="J1172" t="s">
        <v>26</v>
      </c>
      <c r="M1172" t="s">
        <v>16497</v>
      </c>
      <c r="N1172" t="s">
        <v>29689</v>
      </c>
      <c r="O1172" t="s">
        <v>29690</v>
      </c>
      <c r="P1172" t="s">
        <v>17231</v>
      </c>
      <c r="Q1172" t="s">
        <v>29691</v>
      </c>
      <c r="R1172" t="s">
        <v>29692</v>
      </c>
      <c r="S1172" t="s">
        <v>29693</v>
      </c>
      <c r="T1172">
        <v>5.8</v>
      </c>
      <c r="U1172">
        <v>108432</v>
      </c>
      <c r="V1172" s="12">
        <f>W1172*1.11098185502045</f>
        <v>99988366.951840505</v>
      </c>
      <c r="W1172" s="3">
        <v>90000000</v>
      </c>
      <c r="X1172" s="13">
        <f>Y1172*1.11098185502045</f>
        <v>76168420.482294708</v>
      </c>
      <c r="Y1172" s="3">
        <v>68559554</v>
      </c>
      <c r="Z1172" s="13">
        <f>AA1172*1.11098185502045</f>
        <v>222030073.68512127</v>
      </c>
      <c r="AA1172" s="3">
        <v>199850315</v>
      </c>
      <c r="AB1172">
        <v>234</v>
      </c>
    </row>
    <row r="1173" spans="1:28" hidden="1" x14ac:dyDescent="0.2">
      <c r="A1173" t="s">
        <v>12938</v>
      </c>
      <c r="B1173" t="s">
        <v>12939</v>
      </c>
      <c r="C1173">
        <v>2006</v>
      </c>
      <c r="D1173" s="1">
        <v>40026</v>
      </c>
      <c r="E1173" t="s">
        <v>1045</v>
      </c>
      <c r="F1173" t="s">
        <v>44046</v>
      </c>
      <c r="G1173" t="s">
        <v>44042</v>
      </c>
      <c r="H1173">
        <v>92</v>
      </c>
      <c r="I1173" t="s">
        <v>25</v>
      </c>
      <c r="J1173" t="s">
        <v>26</v>
      </c>
      <c r="M1173" t="s">
        <v>12940</v>
      </c>
      <c r="N1173" t="s">
        <v>12941</v>
      </c>
      <c r="O1173" t="s">
        <v>12942</v>
      </c>
      <c r="P1173" t="s">
        <v>12943</v>
      </c>
      <c r="Q1173" t="s">
        <v>12944</v>
      </c>
      <c r="R1173" t="s">
        <v>12945</v>
      </c>
      <c r="S1173" t="s">
        <v>12946</v>
      </c>
      <c r="T1173">
        <v>6.7</v>
      </c>
      <c r="U1173">
        <v>21191</v>
      </c>
      <c r="W1173"/>
      <c r="X1173"/>
      <c r="Y1173">
        <v>69136</v>
      </c>
      <c r="Z1173"/>
      <c r="AA1173">
        <v>69136</v>
      </c>
      <c r="AB1173">
        <v>157</v>
      </c>
    </row>
    <row r="1174" spans="1:28" x14ac:dyDescent="0.2">
      <c r="A1174" t="s">
        <v>28825</v>
      </c>
      <c r="B1174" t="s">
        <v>28826</v>
      </c>
      <c r="C1174">
        <v>2012</v>
      </c>
      <c r="D1174" s="1">
        <v>41371</v>
      </c>
      <c r="E1174" t="s">
        <v>1045</v>
      </c>
      <c r="F1174" t="s">
        <v>44036</v>
      </c>
      <c r="H1174">
        <v>134</v>
      </c>
      <c r="I1174" t="s">
        <v>25</v>
      </c>
      <c r="J1174" t="s">
        <v>26</v>
      </c>
      <c r="M1174" t="s">
        <v>11111</v>
      </c>
      <c r="N1174" t="s">
        <v>28827</v>
      </c>
      <c r="O1174" t="s">
        <v>28828</v>
      </c>
      <c r="P1174" t="s">
        <v>15119</v>
      </c>
      <c r="Q1174" t="s">
        <v>28829</v>
      </c>
      <c r="R1174" t="s">
        <v>28830</v>
      </c>
      <c r="S1174" t="s">
        <v>28831</v>
      </c>
      <c r="T1174">
        <v>6.2</v>
      </c>
      <c r="U1174">
        <v>125052</v>
      </c>
      <c r="V1174" s="12">
        <f>W1174*1.12725506764114</f>
        <v>39453927.367439896</v>
      </c>
      <c r="W1174" s="3">
        <v>35000000</v>
      </c>
      <c r="X1174" s="13">
        <f>Y1174*1.12725506764114</f>
        <v>76139885.552562311</v>
      </c>
      <c r="Y1174" s="3">
        <v>67544505</v>
      </c>
      <c r="Z1174" s="13">
        <f>AA1174*1.12725506764114</f>
        <v>99440981.643753707</v>
      </c>
      <c r="AA1174" s="3">
        <v>88215156</v>
      </c>
      <c r="AB1174">
        <v>289</v>
      </c>
    </row>
    <row r="1175" spans="1:28" x14ac:dyDescent="0.2">
      <c r="A1175" t="s">
        <v>41817</v>
      </c>
      <c r="B1175" t="s">
        <v>41818</v>
      </c>
      <c r="C1175">
        <v>2017</v>
      </c>
      <c r="D1175" s="1">
        <v>42898</v>
      </c>
      <c r="E1175" t="s">
        <v>1045</v>
      </c>
      <c r="H1175">
        <v>104</v>
      </c>
      <c r="I1175" t="s">
        <v>5301</v>
      </c>
      <c r="J1175" t="s">
        <v>26</v>
      </c>
      <c r="K1175" t="s">
        <v>934</v>
      </c>
      <c r="M1175" t="s">
        <v>17386</v>
      </c>
      <c r="N1175" t="s">
        <v>17386</v>
      </c>
      <c r="O1175" t="s">
        <v>41819</v>
      </c>
      <c r="P1175" t="s">
        <v>27137</v>
      </c>
      <c r="Q1175" t="s">
        <v>41820</v>
      </c>
      <c r="R1175" t="s">
        <v>41821</v>
      </c>
      <c r="S1175" t="s">
        <v>41822</v>
      </c>
      <c r="T1175">
        <v>5.6</v>
      </c>
      <c r="U1175">
        <v>40110</v>
      </c>
      <c r="V1175" s="12">
        <f>W1175*1.05585427545692</f>
        <v>29563919.71279376</v>
      </c>
      <c r="W1175" s="3">
        <v>28000000</v>
      </c>
      <c r="X1175" s="13">
        <f>Y1175*1.05585427545692</f>
        <v>76138347.61116603</v>
      </c>
      <c r="Y1175" s="3">
        <v>72110659</v>
      </c>
      <c r="Z1175" s="13">
        <f>AA1175*1.05585427545692</f>
        <v>137852786.10928538</v>
      </c>
      <c r="AA1175" s="3">
        <v>130560428</v>
      </c>
      <c r="AB1175">
        <v>199</v>
      </c>
    </row>
    <row r="1176" spans="1:28" x14ac:dyDescent="0.2">
      <c r="A1176" t="s">
        <v>22088</v>
      </c>
      <c r="B1176" t="s">
        <v>22089</v>
      </c>
      <c r="C1176">
        <v>2010</v>
      </c>
      <c r="D1176" t="s">
        <v>22090</v>
      </c>
      <c r="E1176" t="s">
        <v>1045</v>
      </c>
      <c r="F1176" t="s">
        <v>44032</v>
      </c>
      <c r="G1176" t="s">
        <v>44040</v>
      </c>
      <c r="H1176">
        <v>120</v>
      </c>
      <c r="I1176" t="s">
        <v>229</v>
      </c>
      <c r="J1176" t="s">
        <v>26</v>
      </c>
      <c r="K1176" t="s">
        <v>307</v>
      </c>
      <c r="M1176" t="s">
        <v>16497</v>
      </c>
      <c r="N1176" t="s">
        <v>17172</v>
      </c>
      <c r="O1176" t="s">
        <v>22091</v>
      </c>
      <c r="P1176" t="s">
        <v>22092</v>
      </c>
      <c r="Q1176" t="s">
        <v>22093</v>
      </c>
      <c r="R1176" t="s">
        <v>22094</v>
      </c>
      <c r="S1176" t="s">
        <v>22095</v>
      </c>
      <c r="T1176">
        <v>6.2</v>
      </c>
      <c r="U1176">
        <v>41732</v>
      </c>
      <c r="V1176" s="12">
        <f>W1176*1.18690152988223</f>
        <v>17803522.948233452</v>
      </c>
      <c r="W1176" s="3">
        <v>15000000</v>
      </c>
      <c r="X1176" s="13">
        <f>Y1176*1.18690152988223</f>
        <v>75966000.430508554</v>
      </c>
      <c r="Y1176" s="3">
        <v>64003625</v>
      </c>
      <c r="Z1176" s="13">
        <f>AA1176*1.18690152988223</f>
        <v>90437787.523929477</v>
      </c>
      <c r="AA1176" s="3">
        <v>76196538</v>
      </c>
      <c r="AB1176">
        <v>130</v>
      </c>
    </row>
    <row r="1177" spans="1:28" x14ac:dyDescent="0.2">
      <c r="A1177" t="s">
        <v>16764</v>
      </c>
      <c r="B1177" t="s">
        <v>16765</v>
      </c>
      <c r="C1177">
        <v>2008</v>
      </c>
      <c r="D1177" t="s">
        <v>15798</v>
      </c>
      <c r="E1177" t="s">
        <v>1045</v>
      </c>
      <c r="F1177" t="s">
        <v>44032</v>
      </c>
      <c r="G1177" t="s">
        <v>44036</v>
      </c>
      <c r="H1177">
        <v>111</v>
      </c>
      <c r="I1177" t="s">
        <v>25</v>
      </c>
      <c r="J1177" t="s">
        <v>26</v>
      </c>
      <c r="K1177" t="s">
        <v>4633</v>
      </c>
      <c r="L1177" t="s">
        <v>307</v>
      </c>
      <c r="M1177" t="s">
        <v>16766</v>
      </c>
      <c r="N1177" t="s">
        <v>16767</v>
      </c>
      <c r="O1177" t="s">
        <v>16768</v>
      </c>
      <c r="P1177" t="s">
        <v>16767</v>
      </c>
      <c r="Q1177" t="s">
        <v>16769</v>
      </c>
      <c r="R1177" t="s">
        <v>16770</v>
      </c>
      <c r="S1177" t="s">
        <v>16771</v>
      </c>
      <c r="T1177">
        <v>7.1</v>
      </c>
      <c r="U1177">
        <v>259276</v>
      </c>
      <c r="V1177" s="12">
        <f>W1177*1.20207800169993</f>
        <v>36062340.050997898</v>
      </c>
      <c r="W1177" s="3">
        <v>30000000</v>
      </c>
      <c r="X1177" s="13">
        <f>Y1177*1.20207800169993</f>
        <v>75938228.085502759</v>
      </c>
      <c r="Y1177" s="3">
        <v>63172463</v>
      </c>
      <c r="Z1177" s="13">
        <f>AA1177*1.20207800169993</f>
        <v>127219830.08795512</v>
      </c>
      <c r="AA1177" s="3">
        <v>105833257</v>
      </c>
      <c r="AB1177">
        <v>371</v>
      </c>
    </row>
    <row r="1178" spans="1:28" hidden="1" x14ac:dyDescent="0.2">
      <c r="A1178" t="s">
        <v>12974</v>
      </c>
      <c r="B1178" t="s">
        <v>12975</v>
      </c>
      <c r="C1178">
        <v>2007</v>
      </c>
      <c r="D1178" t="s">
        <v>12976</v>
      </c>
      <c r="E1178" t="s">
        <v>44035</v>
      </c>
      <c r="F1178" t="s">
        <v>44032</v>
      </c>
      <c r="G1178" t="s">
        <v>44049</v>
      </c>
      <c r="H1178">
        <v>118</v>
      </c>
      <c r="I1178" t="s">
        <v>12977</v>
      </c>
      <c r="J1178" t="s">
        <v>26</v>
      </c>
      <c r="K1178" t="s">
        <v>12978</v>
      </c>
      <c r="M1178" t="s">
        <v>12979</v>
      </c>
      <c r="N1178" t="s">
        <v>12980</v>
      </c>
      <c r="O1178" t="s">
        <v>12981</v>
      </c>
      <c r="P1178" t="s">
        <v>6196</v>
      </c>
      <c r="Q1178" t="s">
        <v>12982</v>
      </c>
      <c r="R1178" t="s">
        <v>12983</v>
      </c>
      <c r="S1178" t="s">
        <v>12984</v>
      </c>
      <c r="T1178">
        <v>7.1</v>
      </c>
      <c r="U1178">
        <v>11549</v>
      </c>
      <c r="W1178">
        <v>30000000</v>
      </c>
      <c r="X1178"/>
      <c r="Y1178"/>
      <c r="Z1178"/>
      <c r="AA1178">
        <v>6317170</v>
      </c>
      <c r="AB1178">
        <v>25</v>
      </c>
    </row>
    <row r="1179" spans="1:28" x14ac:dyDescent="0.2">
      <c r="A1179" t="s">
        <v>3451</v>
      </c>
      <c r="B1179" t="s">
        <v>3452</v>
      </c>
      <c r="C1179">
        <v>2002</v>
      </c>
      <c r="D1179" t="s">
        <v>339</v>
      </c>
      <c r="E1179" t="s">
        <v>176</v>
      </c>
      <c r="F1179" t="s">
        <v>44036</v>
      </c>
      <c r="G1179" t="s">
        <v>44042</v>
      </c>
      <c r="H1179">
        <v>124</v>
      </c>
      <c r="I1179" t="s">
        <v>3453</v>
      </c>
      <c r="J1179" t="s">
        <v>26</v>
      </c>
      <c r="K1179" t="s">
        <v>27</v>
      </c>
      <c r="M1179" t="s">
        <v>3454</v>
      </c>
      <c r="N1179" t="s">
        <v>3455</v>
      </c>
      <c r="O1179" t="s">
        <v>3456</v>
      </c>
      <c r="P1179" t="s">
        <v>3457</v>
      </c>
      <c r="Q1179" t="s">
        <v>3458</v>
      </c>
      <c r="R1179" t="s">
        <v>3459</v>
      </c>
      <c r="S1179" t="s">
        <v>3460</v>
      </c>
      <c r="T1179">
        <v>6.7</v>
      </c>
      <c r="U1179">
        <v>78388</v>
      </c>
      <c r="V1179" s="12">
        <f>W1179*1.43863813229572</f>
        <v>71931906.614785999</v>
      </c>
      <c r="W1179" s="3">
        <v>50000000</v>
      </c>
      <c r="X1179" s="13">
        <f>Y1179*1.43863813229572</f>
        <v>75925227.990077823</v>
      </c>
      <c r="Y1179" s="3">
        <v>52775765</v>
      </c>
      <c r="Z1179" s="13">
        <f>AA1179*1.43863813229572</f>
        <v>171396159.0596109</v>
      </c>
      <c r="AA1179" s="3">
        <v>119137784</v>
      </c>
      <c r="AB1179">
        <v>557</v>
      </c>
    </row>
    <row r="1180" spans="1:28" x14ac:dyDescent="0.2">
      <c r="A1180" t="s">
        <v>7600</v>
      </c>
      <c r="B1180" t="s">
        <v>7601</v>
      </c>
      <c r="C1180">
        <v>2003</v>
      </c>
      <c r="D1180" t="s">
        <v>597</v>
      </c>
      <c r="E1180" t="s">
        <v>16512</v>
      </c>
      <c r="F1180" t="s">
        <v>44045</v>
      </c>
      <c r="G1180" t="s">
        <v>44033</v>
      </c>
      <c r="H1180">
        <v>119</v>
      </c>
      <c r="I1180" t="s">
        <v>433</v>
      </c>
      <c r="J1180" t="s">
        <v>26</v>
      </c>
      <c r="M1180" t="s">
        <v>157</v>
      </c>
      <c r="N1180" t="s">
        <v>7602</v>
      </c>
      <c r="O1180" t="s">
        <v>7603</v>
      </c>
      <c r="P1180" t="s">
        <v>1278</v>
      </c>
      <c r="Q1180" t="s">
        <v>7604</v>
      </c>
      <c r="R1180" t="s">
        <v>7605</v>
      </c>
      <c r="S1180" t="s">
        <v>7606</v>
      </c>
      <c r="T1180">
        <v>6.3</v>
      </c>
      <c r="U1180">
        <v>101841</v>
      </c>
      <c r="V1180" s="12">
        <f>W1180*1.40658152173913</f>
        <v>84394891.304347798</v>
      </c>
      <c r="W1180" s="3">
        <v>60000000</v>
      </c>
      <c r="X1180" s="13">
        <f>Y1180*1.40658152173913</f>
        <v>75660654.422614112</v>
      </c>
      <c r="Y1180" s="3">
        <v>53790451</v>
      </c>
      <c r="Z1180" s="13">
        <f>AA1180*1.40658152173913</f>
        <v>164920217.76596734</v>
      </c>
      <c r="AA1180" s="3">
        <v>117248958</v>
      </c>
      <c r="AB1180">
        <v>371</v>
      </c>
    </row>
    <row r="1181" spans="1:28" x14ac:dyDescent="0.2">
      <c r="A1181" t="s">
        <v>2921</v>
      </c>
      <c r="B1181" t="s">
        <v>2922</v>
      </c>
      <c r="C1181">
        <v>2001</v>
      </c>
      <c r="D1181" t="s">
        <v>506</v>
      </c>
      <c r="E1181" t="s">
        <v>16512</v>
      </c>
      <c r="F1181" t="s">
        <v>44044</v>
      </c>
      <c r="G1181" t="s">
        <v>44042</v>
      </c>
      <c r="H1181">
        <v>101</v>
      </c>
      <c r="I1181" t="s">
        <v>433</v>
      </c>
      <c r="J1181" t="s">
        <v>26</v>
      </c>
      <c r="M1181" t="s">
        <v>839</v>
      </c>
      <c r="N1181" t="s">
        <v>2923</v>
      </c>
      <c r="O1181" t="s">
        <v>2924</v>
      </c>
      <c r="P1181" t="s">
        <v>2925</v>
      </c>
      <c r="Q1181" t="s">
        <v>2926</v>
      </c>
      <c r="R1181" t="s">
        <v>2927</v>
      </c>
      <c r="S1181" t="s">
        <v>2928</v>
      </c>
      <c r="T1181">
        <v>5.6</v>
      </c>
      <c r="U1181">
        <v>31636</v>
      </c>
      <c r="V1181" s="12">
        <f>W1181*1.46138339920949</f>
        <v>73069169.960474506</v>
      </c>
      <c r="W1181" s="3">
        <v>50000000</v>
      </c>
      <c r="X1181" s="13">
        <f>Y1181*1.46138339920949</f>
        <v>75639157.344940916</v>
      </c>
      <c r="Y1181" s="3">
        <v>51758599</v>
      </c>
      <c r="Z1181" s="13">
        <f>AA1181*1.46138339920949</f>
        <v>116850169.20264854</v>
      </c>
      <c r="AA1181" s="3">
        <v>79958599</v>
      </c>
      <c r="AB1181">
        <v>243</v>
      </c>
    </row>
    <row r="1182" spans="1:28" hidden="1" x14ac:dyDescent="0.2">
      <c r="A1182" t="s">
        <v>13009</v>
      </c>
      <c r="B1182" t="s">
        <v>13010</v>
      </c>
      <c r="C1182">
        <v>2004</v>
      </c>
      <c r="D1182" t="s">
        <v>3685</v>
      </c>
      <c r="E1182" t="s">
        <v>3496</v>
      </c>
      <c r="F1182" t="s">
        <v>44045</v>
      </c>
      <c r="G1182" t="s">
        <v>44042</v>
      </c>
      <c r="H1182">
        <v>97</v>
      </c>
      <c r="I1182" t="s">
        <v>9052</v>
      </c>
      <c r="J1182" t="s">
        <v>2073</v>
      </c>
      <c r="M1182" t="s">
        <v>13011</v>
      </c>
      <c r="N1182" t="s">
        <v>13012</v>
      </c>
      <c r="O1182" t="s">
        <v>13013</v>
      </c>
      <c r="P1182" t="s">
        <v>13014</v>
      </c>
      <c r="Q1182" t="s">
        <v>13015</v>
      </c>
      <c r="R1182" t="s">
        <v>13016</v>
      </c>
      <c r="S1182" t="s">
        <v>13017</v>
      </c>
      <c r="T1182">
        <v>7.1</v>
      </c>
      <c r="U1182">
        <v>40129</v>
      </c>
      <c r="W1182"/>
      <c r="X1182"/>
      <c r="Y1182"/>
      <c r="Z1182"/>
      <c r="AA1182">
        <v>6989456</v>
      </c>
      <c r="AB1182">
        <v>138</v>
      </c>
    </row>
    <row r="1183" spans="1:28" x14ac:dyDescent="0.2">
      <c r="A1183" t="s">
        <v>12567</v>
      </c>
      <c r="B1183" t="s">
        <v>12568</v>
      </c>
      <c r="C1183">
        <v>2006</v>
      </c>
      <c r="D1183" s="1">
        <v>39029</v>
      </c>
      <c r="E1183" t="s">
        <v>1045</v>
      </c>
      <c r="F1183" t="s">
        <v>44044</v>
      </c>
      <c r="H1183">
        <v>98</v>
      </c>
      <c r="I1183" t="s">
        <v>433</v>
      </c>
      <c r="J1183" t="s">
        <v>26</v>
      </c>
      <c r="K1183" t="s">
        <v>12569</v>
      </c>
      <c r="M1183" t="s">
        <v>1046</v>
      </c>
      <c r="N1183" t="s">
        <v>9868</v>
      </c>
      <c r="O1183" t="s">
        <v>12570</v>
      </c>
      <c r="P1183" t="s">
        <v>12571</v>
      </c>
      <c r="Q1183" t="s">
        <v>12572</v>
      </c>
      <c r="R1183" t="s">
        <v>12573</v>
      </c>
      <c r="S1183" t="s">
        <v>12574</v>
      </c>
      <c r="T1183">
        <v>4.4000000000000004</v>
      </c>
      <c r="U1183">
        <v>49546</v>
      </c>
      <c r="V1183" s="12">
        <f>W1183*1.28378472222222</f>
        <v>82162222.22222209</v>
      </c>
      <c r="W1183" s="3">
        <v>64000000</v>
      </c>
      <c r="X1183" s="13">
        <f>Y1183*1.28378472222222</f>
        <v>75287621.791527659</v>
      </c>
      <c r="Y1183" s="3">
        <v>58645052</v>
      </c>
      <c r="Z1183" s="13">
        <f>AA1183*1.28378472222222</f>
        <v>133517875.84395811</v>
      </c>
      <c r="AA1183" s="3">
        <v>104003322</v>
      </c>
      <c r="AB1183">
        <v>203</v>
      </c>
    </row>
    <row r="1184" spans="1:28" x14ac:dyDescent="0.2">
      <c r="A1184" t="s">
        <v>2181</v>
      </c>
      <c r="B1184" t="s">
        <v>2182</v>
      </c>
      <c r="C1184">
        <v>2001</v>
      </c>
      <c r="D1184" t="s">
        <v>516</v>
      </c>
      <c r="E1184" t="s">
        <v>176</v>
      </c>
      <c r="F1184" t="s">
        <v>44049</v>
      </c>
      <c r="G1184" t="s">
        <v>44055</v>
      </c>
      <c r="H1184">
        <v>131</v>
      </c>
      <c r="I1184" t="s">
        <v>2184</v>
      </c>
      <c r="J1184" t="s">
        <v>26</v>
      </c>
      <c r="K1184" t="s">
        <v>307</v>
      </c>
      <c r="L1184" t="s">
        <v>75</v>
      </c>
      <c r="M1184" t="s">
        <v>2185</v>
      </c>
      <c r="N1184" t="s">
        <v>2186</v>
      </c>
      <c r="O1184" t="s">
        <v>2187</v>
      </c>
      <c r="P1184" t="s">
        <v>602</v>
      </c>
      <c r="Q1184" t="s">
        <v>2188</v>
      </c>
      <c r="R1184" t="s">
        <v>2189</v>
      </c>
      <c r="S1184" t="s">
        <v>2190</v>
      </c>
      <c r="T1184">
        <v>7.6</v>
      </c>
      <c r="U1184">
        <v>238274</v>
      </c>
      <c r="V1184" s="12">
        <f>W1184*1.46138339920949</f>
        <v>99374071.146245316</v>
      </c>
      <c r="W1184" s="3">
        <v>68000000</v>
      </c>
      <c r="X1184" s="13">
        <f>Y1184*1.46138339920949</f>
        <v>75117675.831383601</v>
      </c>
      <c r="Y1184" s="3">
        <v>51401758</v>
      </c>
      <c r="Z1184" s="13">
        <f>AA1184*1.46138339920949</f>
        <v>141719511.09525728</v>
      </c>
      <c r="AA1184" s="3">
        <v>96976270</v>
      </c>
      <c r="AB1184">
        <v>708</v>
      </c>
    </row>
    <row r="1185" spans="1:28" x14ac:dyDescent="0.2">
      <c r="A1185" t="s">
        <v>43556</v>
      </c>
      <c r="B1185" t="s">
        <v>43557</v>
      </c>
      <c r="C1185">
        <v>2019</v>
      </c>
      <c r="D1185" s="1">
        <v>43531</v>
      </c>
      <c r="E1185" t="s">
        <v>3496</v>
      </c>
      <c r="F1185" t="s">
        <v>44045</v>
      </c>
      <c r="G1185" t="s">
        <v>44042</v>
      </c>
      <c r="H1185">
        <v>106</v>
      </c>
      <c r="I1185" t="s">
        <v>25</v>
      </c>
      <c r="J1185" t="s">
        <v>26</v>
      </c>
      <c r="M1185" t="s">
        <v>36301</v>
      </c>
      <c r="N1185" t="s">
        <v>43558</v>
      </c>
      <c r="O1185" t="s">
        <v>43559</v>
      </c>
      <c r="P1185" t="s">
        <v>21360</v>
      </c>
      <c r="Q1185" t="s">
        <v>25371</v>
      </c>
      <c r="R1185" t="s">
        <v>43560</v>
      </c>
      <c r="S1185" t="s">
        <v>43561</v>
      </c>
      <c r="T1185">
        <v>5.9</v>
      </c>
      <c r="U1185">
        <v>53649</v>
      </c>
      <c r="V1185" s="12">
        <f>W1185*1.01233684194057</f>
        <v>30370105.2582171</v>
      </c>
      <c r="W1185" s="3">
        <v>30000000</v>
      </c>
      <c r="X1185" s="13">
        <f>Y1185*1.01233684194057</f>
        <v>75067399.794650733</v>
      </c>
      <c r="Y1185" s="3">
        <v>74152591</v>
      </c>
      <c r="Z1185" s="13">
        <f>AA1185*1.01233684194057</f>
        <v>234105517.66351429</v>
      </c>
      <c r="AA1185" s="3">
        <v>231252591</v>
      </c>
      <c r="AB1185">
        <v>748</v>
      </c>
    </row>
    <row r="1186" spans="1:28" x14ac:dyDescent="0.2">
      <c r="A1186" t="s">
        <v>25954</v>
      </c>
      <c r="B1186" t="s">
        <v>25955</v>
      </c>
      <c r="C1186">
        <v>2012</v>
      </c>
      <c r="D1186" t="s">
        <v>25956</v>
      </c>
      <c r="E1186" t="s">
        <v>16512</v>
      </c>
      <c r="F1186" t="s">
        <v>44044</v>
      </c>
      <c r="G1186" t="s">
        <v>44032</v>
      </c>
      <c r="H1186">
        <v>109</v>
      </c>
      <c r="I1186" t="s">
        <v>3037</v>
      </c>
      <c r="J1186" t="s">
        <v>26</v>
      </c>
      <c r="K1186" t="s">
        <v>308</v>
      </c>
      <c r="M1186" t="s">
        <v>23250</v>
      </c>
      <c r="N1186" t="s">
        <v>25957</v>
      </c>
      <c r="O1186" t="s">
        <v>25958</v>
      </c>
      <c r="P1186" t="s">
        <v>25959</v>
      </c>
      <c r="Q1186" t="s">
        <v>25960</v>
      </c>
      <c r="R1186" t="s">
        <v>25961</v>
      </c>
      <c r="S1186" t="s">
        <v>25962</v>
      </c>
      <c r="T1186">
        <v>6.5</v>
      </c>
      <c r="U1186">
        <v>115327</v>
      </c>
      <c r="V1186" s="12">
        <f>W1186*1.12725506764114</f>
        <v>28181376.691028498</v>
      </c>
      <c r="W1186" s="3">
        <v>25000000</v>
      </c>
      <c r="X1186" s="13">
        <f>Y1186*1.12725506764114</f>
        <v>74994025.140029758</v>
      </c>
      <c r="Y1186" s="3">
        <v>66528000</v>
      </c>
      <c r="Z1186" s="13">
        <f>AA1186*1.12725506764114</f>
        <v>108512066.29934575</v>
      </c>
      <c r="AA1186" s="3">
        <v>96262212</v>
      </c>
      <c r="AB1186">
        <v>179</v>
      </c>
    </row>
    <row r="1187" spans="1:28" x14ac:dyDescent="0.2">
      <c r="A1187" t="s">
        <v>18972</v>
      </c>
      <c r="B1187" t="s">
        <v>18973</v>
      </c>
      <c r="C1187">
        <v>2010</v>
      </c>
      <c r="D1187" t="s">
        <v>18974</v>
      </c>
      <c r="E1187" t="s">
        <v>16512</v>
      </c>
      <c r="F1187" t="s">
        <v>44031</v>
      </c>
      <c r="G1187" t="s">
        <v>44040</v>
      </c>
      <c r="H1187">
        <v>109</v>
      </c>
      <c r="I1187" t="s">
        <v>25</v>
      </c>
      <c r="J1187" t="s">
        <v>26</v>
      </c>
      <c r="K1187" t="s">
        <v>51</v>
      </c>
      <c r="L1187" t="s">
        <v>787</v>
      </c>
      <c r="M1187" t="s">
        <v>2320</v>
      </c>
      <c r="N1187" t="s">
        <v>5966</v>
      </c>
      <c r="O1187" t="s">
        <v>18975</v>
      </c>
      <c r="P1187" t="s">
        <v>1391</v>
      </c>
      <c r="Q1187" t="s">
        <v>18976</v>
      </c>
      <c r="R1187" t="s">
        <v>18977</v>
      </c>
      <c r="S1187" t="s">
        <v>18978</v>
      </c>
      <c r="T1187">
        <v>6.1</v>
      </c>
      <c r="U1187">
        <v>150831</v>
      </c>
      <c r="V1187" s="12">
        <f>W1187*1.18690152988223</f>
        <v>178035229.48233452</v>
      </c>
      <c r="W1187" s="3">
        <v>150000000</v>
      </c>
      <c r="X1187" s="13">
        <f>Y1187*1.18690152988223</f>
        <v>74954007.831478938</v>
      </c>
      <c r="Y1187" s="3">
        <v>63150991</v>
      </c>
      <c r="Z1187" s="13">
        <f>AA1187*1.18690152988223</f>
        <v>255520602.73857132</v>
      </c>
      <c r="AA1187" s="3">
        <v>215283742</v>
      </c>
      <c r="AB1187">
        <v>260</v>
      </c>
    </row>
    <row r="1188" spans="1:28" x14ac:dyDescent="0.2">
      <c r="A1188" t="s">
        <v>23285</v>
      </c>
      <c r="B1188" t="s">
        <v>23286</v>
      </c>
      <c r="C1188">
        <v>2012</v>
      </c>
      <c r="D1188" t="s">
        <v>23287</v>
      </c>
      <c r="E1188" t="s">
        <v>16512</v>
      </c>
      <c r="F1188" t="s">
        <v>44032</v>
      </c>
      <c r="G1188" t="s">
        <v>44033</v>
      </c>
      <c r="H1188">
        <v>113</v>
      </c>
      <c r="I1188" t="s">
        <v>5301</v>
      </c>
      <c r="J1188" t="s">
        <v>26</v>
      </c>
      <c r="K1188" t="s">
        <v>27</v>
      </c>
      <c r="M1188" t="s">
        <v>10476</v>
      </c>
      <c r="N1188" t="s">
        <v>10476</v>
      </c>
      <c r="O1188" t="s">
        <v>23288</v>
      </c>
      <c r="P1188" t="s">
        <v>10478</v>
      </c>
      <c r="Q1188" t="s">
        <v>10478</v>
      </c>
      <c r="R1188" t="s">
        <v>23289</v>
      </c>
      <c r="S1188" t="s">
        <v>23290</v>
      </c>
      <c r="T1188">
        <v>7.4</v>
      </c>
      <c r="U1188">
        <v>526225</v>
      </c>
      <c r="V1188" s="12">
        <f>W1188*1.12725506764114</f>
        <v>33817652.029234201</v>
      </c>
      <c r="W1188" s="3">
        <v>30000000</v>
      </c>
      <c r="X1188" s="13">
        <f>Y1188*1.12725506764114</f>
        <v>74946911.5144777</v>
      </c>
      <c r="Y1188" s="3">
        <v>66486205</v>
      </c>
      <c r="Z1188" s="13">
        <f>AA1188*1.12725506764114</f>
        <v>198968206.19096744</v>
      </c>
      <c r="AA1188" s="3">
        <v>176506819</v>
      </c>
      <c r="AB1188">
        <v>765</v>
      </c>
    </row>
    <row r="1189" spans="1:28" x14ac:dyDescent="0.2">
      <c r="A1189" t="s">
        <v>9900</v>
      </c>
      <c r="B1189" t="s">
        <v>9901</v>
      </c>
      <c r="C1189">
        <v>2006</v>
      </c>
      <c r="D1189" t="s">
        <v>9902</v>
      </c>
      <c r="E1189" t="s">
        <v>44037</v>
      </c>
      <c r="F1189" t="s">
        <v>44031</v>
      </c>
      <c r="G1189" t="s">
        <v>44038</v>
      </c>
      <c r="H1189">
        <v>87</v>
      </c>
      <c r="I1189" t="s">
        <v>9903</v>
      </c>
      <c r="J1189" t="s">
        <v>26</v>
      </c>
      <c r="M1189" t="s">
        <v>9904</v>
      </c>
      <c r="N1189" t="s">
        <v>9905</v>
      </c>
      <c r="O1189" t="s">
        <v>9906</v>
      </c>
      <c r="P1189" t="s">
        <v>9907</v>
      </c>
      <c r="Q1189" t="s">
        <v>9908</v>
      </c>
      <c r="R1189" t="s">
        <v>9909</v>
      </c>
      <c r="S1189" t="s">
        <v>9910</v>
      </c>
      <c r="T1189">
        <v>6.5</v>
      </c>
      <c r="U1189">
        <v>15234</v>
      </c>
      <c r="V1189" s="12">
        <f>W1189*1.28378472222222</f>
        <v>64189236.111111</v>
      </c>
      <c r="W1189" s="3">
        <v>50000000</v>
      </c>
      <c r="X1189" s="13">
        <f>Y1189*1.28378472222222</f>
        <v>74922652.065277651</v>
      </c>
      <c r="Y1189" s="3">
        <v>58360760</v>
      </c>
      <c r="Z1189" s="13">
        <f>AA1189*1.28378472222222</f>
        <v>89692805.835138738</v>
      </c>
      <c r="AA1189" s="3">
        <v>69865924</v>
      </c>
      <c r="AB1189">
        <v>126</v>
      </c>
    </row>
    <row r="1190" spans="1:28" x14ac:dyDescent="0.2">
      <c r="A1190" t="s">
        <v>21684</v>
      </c>
      <c r="B1190" t="s">
        <v>21685</v>
      </c>
      <c r="C1190">
        <v>2010</v>
      </c>
      <c r="D1190" t="s">
        <v>18356</v>
      </c>
      <c r="E1190" t="s">
        <v>44041</v>
      </c>
      <c r="F1190" t="s">
        <v>44032</v>
      </c>
      <c r="G1190" t="s">
        <v>44046</v>
      </c>
      <c r="H1190">
        <v>95</v>
      </c>
      <c r="I1190" t="s">
        <v>25</v>
      </c>
      <c r="J1190" t="s">
        <v>26</v>
      </c>
      <c r="M1190" t="s">
        <v>21686</v>
      </c>
      <c r="N1190" t="s">
        <v>21687</v>
      </c>
      <c r="O1190" t="s">
        <v>21688</v>
      </c>
      <c r="P1190" t="s">
        <v>21689</v>
      </c>
      <c r="Q1190" t="s">
        <v>21690</v>
      </c>
      <c r="R1190" t="s">
        <v>21691</v>
      </c>
      <c r="S1190" t="s">
        <v>21692</v>
      </c>
      <c r="T1190">
        <v>5.2</v>
      </c>
      <c r="U1190">
        <v>90863</v>
      </c>
      <c r="V1190" s="12">
        <f>W1190*1.18690152988223</f>
        <v>41541553.545878053</v>
      </c>
      <c r="W1190" s="3">
        <v>35000000</v>
      </c>
      <c r="X1190" s="13">
        <f>Y1190*1.18690152988223</f>
        <v>74863827.053238496</v>
      </c>
      <c r="Y1190" s="3">
        <v>63075011</v>
      </c>
      <c r="Z1190" s="13">
        <f>AA1190*1.18690152988223</f>
        <v>137318409.89421502</v>
      </c>
      <c r="AA1190" s="3">
        <v>115694863</v>
      </c>
      <c r="AB1190">
        <v>747</v>
      </c>
    </row>
    <row r="1191" spans="1:28" x14ac:dyDescent="0.2">
      <c r="A1191" t="s">
        <v>27004</v>
      </c>
      <c r="B1191" t="s">
        <v>27005</v>
      </c>
      <c r="C1191">
        <v>2013</v>
      </c>
      <c r="D1191" t="s">
        <v>20931</v>
      </c>
      <c r="E1191" t="s">
        <v>16512</v>
      </c>
      <c r="F1191" t="s">
        <v>44042</v>
      </c>
      <c r="H1191">
        <v>98</v>
      </c>
      <c r="I1191" t="s">
        <v>13403</v>
      </c>
      <c r="J1191" t="s">
        <v>26</v>
      </c>
      <c r="K1191" t="s">
        <v>75</v>
      </c>
      <c r="L1191" t="s">
        <v>944</v>
      </c>
      <c r="M1191" t="s">
        <v>588</v>
      </c>
      <c r="N1191" t="s">
        <v>27006</v>
      </c>
      <c r="O1191" t="s">
        <v>27007</v>
      </c>
      <c r="P1191" t="s">
        <v>1459</v>
      </c>
      <c r="Q1191" t="s">
        <v>27008</v>
      </c>
      <c r="R1191" t="s">
        <v>27009</v>
      </c>
      <c r="S1191" t="s">
        <v>27010</v>
      </c>
      <c r="T1191">
        <v>5.3</v>
      </c>
      <c r="U1191">
        <v>195632</v>
      </c>
      <c r="V1191" s="12">
        <f>W1191*1.11098185502045</f>
        <v>102210330.6618814</v>
      </c>
      <c r="W1191" s="3">
        <v>92000000</v>
      </c>
      <c r="X1191" s="13">
        <f>Y1191*1.11098185502045</f>
        <v>74823736.928179577</v>
      </c>
      <c r="Y1191" s="3">
        <v>67349198</v>
      </c>
      <c r="Z1191" s="13">
        <f>AA1191*1.11098185502045</f>
        <v>338465268.25809777</v>
      </c>
      <c r="AA1191" s="3">
        <v>304654182</v>
      </c>
      <c r="AB1191">
        <v>557</v>
      </c>
    </row>
    <row r="1192" spans="1:28" x14ac:dyDescent="0.2">
      <c r="A1192" t="s">
        <v>9498</v>
      </c>
      <c r="B1192" t="s">
        <v>9499</v>
      </c>
      <c r="C1192">
        <v>2004</v>
      </c>
      <c r="D1192" s="1">
        <v>38667</v>
      </c>
      <c r="E1192" t="s">
        <v>44041</v>
      </c>
      <c r="F1192" t="s">
        <v>44032</v>
      </c>
      <c r="G1192" t="s">
        <v>44042</v>
      </c>
      <c r="H1192">
        <v>112</v>
      </c>
      <c r="I1192" t="s">
        <v>97</v>
      </c>
      <c r="J1192" t="s">
        <v>26</v>
      </c>
      <c r="K1192" t="s">
        <v>5473</v>
      </c>
      <c r="L1192" t="s">
        <v>308</v>
      </c>
      <c r="M1192" t="s">
        <v>9500</v>
      </c>
      <c r="N1192" t="s">
        <v>9501</v>
      </c>
      <c r="O1192" t="s">
        <v>9502</v>
      </c>
      <c r="P1192" t="s">
        <v>9503</v>
      </c>
      <c r="Q1192" t="s">
        <v>9504</v>
      </c>
      <c r="R1192" t="s">
        <v>9505</v>
      </c>
      <c r="S1192" t="s">
        <v>9506</v>
      </c>
      <c r="T1192">
        <v>7.7</v>
      </c>
      <c r="U1192">
        <v>415171</v>
      </c>
      <c r="V1192" s="12">
        <f>W1192*1.37009528851244</f>
        <v>8905619.3753308598</v>
      </c>
      <c r="W1192" s="3">
        <v>6500000</v>
      </c>
      <c r="X1192" s="13">
        <f>Y1192*1.37009528851244</f>
        <v>74780211.875595525</v>
      </c>
      <c r="Y1192" s="3">
        <v>54580300</v>
      </c>
      <c r="Z1192" s="13">
        <f>AA1192*1.37009528851244</f>
        <v>134831160.91832182</v>
      </c>
      <c r="AA1192" s="3">
        <v>98410061</v>
      </c>
      <c r="AB1192">
        <v>1691</v>
      </c>
    </row>
    <row r="1193" spans="1:28" x14ac:dyDescent="0.2">
      <c r="A1193" t="s">
        <v>9470</v>
      </c>
      <c r="B1193" t="s">
        <v>9471</v>
      </c>
      <c r="C1193">
        <v>2005</v>
      </c>
      <c r="D1193" t="s">
        <v>9294</v>
      </c>
      <c r="E1193" t="s">
        <v>176</v>
      </c>
      <c r="F1193" t="s">
        <v>44046</v>
      </c>
      <c r="G1193" t="s">
        <v>44045</v>
      </c>
      <c r="H1193">
        <v>101</v>
      </c>
      <c r="I1193" t="s">
        <v>9472</v>
      </c>
      <c r="J1193" t="s">
        <v>26</v>
      </c>
      <c r="M1193" t="s">
        <v>9473</v>
      </c>
      <c r="N1193" t="s">
        <v>9474</v>
      </c>
      <c r="O1193" t="s">
        <v>9475</v>
      </c>
      <c r="P1193" t="s">
        <v>9476</v>
      </c>
      <c r="Q1193" t="s">
        <v>9477</v>
      </c>
      <c r="R1193" t="s">
        <v>9478</v>
      </c>
      <c r="S1193" t="s">
        <v>9479</v>
      </c>
      <c r="T1193">
        <v>5.5</v>
      </c>
      <c r="U1193">
        <v>46661</v>
      </c>
      <c r="V1193" s="12">
        <f>W1193*1.32519713261649</f>
        <v>13251971.326164899</v>
      </c>
      <c r="W1193" s="3">
        <v>10000000</v>
      </c>
      <c r="X1193" s="13">
        <f>Y1193*1.32519713261649</f>
        <v>74723571.344337061</v>
      </c>
      <c r="Y1193" s="3">
        <v>56386759</v>
      </c>
      <c r="Z1193" s="13">
        <f>AA1193*1.32519713261649</f>
        <v>120853232.96369198</v>
      </c>
      <c r="AA1193" s="3">
        <v>91196419</v>
      </c>
      <c r="AB1193">
        <v>402</v>
      </c>
    </row>
    <row r="1194" spans="1:28" hidden="1" x14ac:dyDescent="0.2">
      <c r="A1194" t="s">
        <v>13107</v>
      </c>
      <c r="B1194" t="s">
        <v>13108</v>
      </c>
      <c r="C1194">
        <v>2006</v>
      </c>
      <c r="D1194" s="1">
        <v>39327</v>
      </c>
      <c r="E1194" t="s">
        <v>44041</v>
      </c>
      <c r="F1194" t="s">
        <v>44032</v>
      </c>
      <c r="G1194" t="s">
        <v>44036</v>
      </c>
      <c r="H1194">
        <v>120</v>
      </c>
      <c r="I1194" t="s">
        <v>495</v>
      </c>
      <c r="J1194" t="s">
        <v>26</v>
      </c>
      <c r="K1194" t="s">
        <v>587</v>
      </c>
      <c r="M1194" t="s">
        <v>599</v>
      </c>
      <c r="N1194" t="s">
        <v>599</v>
      </c>
      <c r="O1194" t="s">
        <v>13109</v>
      </c>
      <c r="P1194" t="s">
        <v>602</v>
      </c>
      <c r="Q1194" t="s">
        <v>13110</v>
      </c>
      <c r="R1194" t="s">
        <v>13111</v>
      </c>
      <c r="S1194" t="s">
        <v>13112</v>
      </c>
      <c r="T1194">
        <v>6.5</v>
      </c>
      <c r="U1194">
        <v>21733</v>
      </c>
      <c r="W1194"/>
      <c r="X1194"/>
      <c r="Y1194">
        <v>930469</v>
      </c>
      <c r="Z1194"/>
      <c r="AA1194">
        <v>8974829</v>
      </c>
      <c r="AB1194">
        <v>94</v>
      </c>
    </row>
    <row r="1195" spans="1:28" hidden="1" x14ac:dyDescent="0.2">
      <c r="A1195" t="s">
        <v>13113</v>
      </c>
      <c r="B1195" t="s">
        <v>13114</v>
      </c>
      <c r="C1195">
        <v>2014</v>
      </c>
      <c r="D1195" t="s">
        <v>13115</v>
      </c>
      <c r="E1195" t="s">
        <v>1045</v>
      </c>
      <c r="F1195" t="s">
        <v>44032</v>
      </c>
      <c r="G1195" t="s">
        <v>44036</v>
      </c>
      <c r="H1195">
        <v>95</v>
      </c>
      <c r="I1195" t="s">
        <v>25</v>
      </c>
      <c r="J1195" t="s">
        <v>26</v>
      </c>
      <c r="M1195" t="s">
        <v>13116</v>
      </c>
      <c r="N1195" t="s">
        <v>13117</v>
      </c>
      <c r="O1195" t="s">
        <v>13118</v>
      </c>
      <c r="P1195" t="s">
        <v>13116</v>
      </c>
      <c r="Q1195" t="s">
        <v>13119</v>
      </c>
      <c r="R1195" t="s">
        <v>13120</v>
      </c>
      <c r="S1195" t="s">
        <v>13121</v>
      </c>
      <c r="T1195">
        <v>6.8</v>
      </c>
      <c r="U1195">
        <v>50513</v>
      </c>
      <c r="W1195"/>
      <c r="X1195"/>
      <c r="Y1195">
        <v>37151</v>
      </c>
      <c r="Z1195"/>
      <c r="AA1195">
        <v>462875</v>
      </c>
      <c r="AB1195">
        <v>166</v>
      </c>
    </row>
    <row r="1196" spans="1:28" hidden="1" x14ac:dyDescent="0.2">
      <c r="A1196" t="s">
        <v>13122</v>
      </c>
      <c r="B1196" t="s">
        <v>13123</v>
      </c>
      <c r="C1196">
        <v>2007</v>
      </c>
      <c r="D1196" t="s">
        <v>13124</v>
      </c>
      <c r="E1196" t="s">
        <v>16512</v>
      </c>
      <c r="F1196" t="s">
        <v>44044</v>
      </c>
      <c r="G1196" t="s">
        <v>44042</v>
      </c>
      <c r="H1196">
        <v>114</v>
      </c>
      <c r="I1196" t="s">
        <v>25</v>
      </c>
      <c r="J1196" t="s">
        <v>4428</v>
      </c>
      <c r="K1196" t="s">
        <v>26</v>
      </c>
      <c r="L1196" t="s">
        <v>308</v>
      </c>
      <c r="M1196" t="s">
        <v>13125</v>
      </c>
      <c r="N1196" t="s">
        <v>13126</v>
      </c>
      <c r="O1196" t="s">
        <v>13127</v>
      </c>
      <c r="P1196" t="s">
        <v>13128</v>
      </c>
      <c r="Q1196" t="s">
        <v>13129</v>
      </c>
      <c r="R1196" t="s">
        <v>13130</v>
      </c>
      <c r="S1196" t="s">
        <v>13131</v>
      </c>
      <c r="T1196">
        <v>6</v>
      </c>
      <c r="U1196">
        <v>49837</v>
      </c>
      <c r="W1196"/>
      <c r="X1196"/>
      <c r="Y1196">
        <v>7371706</v>
      </c>
      <c r="Z1196"/>
      <c r="AA1196">
        <v>8642858</v>
      </c>
      <c r="AB1196">
        <v>155</v>
      </c>
    </row>
    <row r="1197" spans="1:28" x14ac:dyDescent="0.2">
      <c r="A1197" t="s">
        <v>23532</v>
      </c>
      <c r="B1197" t="s">
        <v>23533</v>
      </c>
      <c r="C1197">
        <v>2010</v>
      </c>
      <c r="D1197" t="s">
        <v>22584</v>
      </c>
      <c r="E1197" t="s">
        <v>176</v>
      </c>
      <c r="F1197" t="s">
        <v>44057</v>
      </c>
      <c r="G1197" t="s">
        <v>44036</v>
      </c>
      <c r="H1197">
        <v>108</v>
      </c>
      <c r="I1197" t="s">
        <v>25</v>
      </c>
      <c r="J1197" t="s">
        <v>26</v>
      </c>
      <c r="M1197" t="s">
        <v>23534</v>
      </c>
      <c r="N1197" t="s">
        <v>23535</v>
      </c>
      <c r="O1197" t="s">
        <v>23536</v>
      </c>
      <c r="P1197" t="s">
        <v>20897</v>
      </c>
      <c r="Q1197" t="s">
        <v>23537</v>
      </c>
      <c r="R1197" t="s">
        <v>23538</v>
      </c>
      <c r="S1197" t="s">
        <v>23539</v>
      </c>
      <c r="T1197">
        <v>6</v>
      </c>
      <c r="U1197">
        <v>79681</v>
      </c>
      <c r="V1197" s="12">
        <f>W1197*1.18690152988223</f>
        <v>23738030.597644601</v>
      </c>
      <c r="W1197" s="3">
        <v>20000000</v>
      </c>
      <c r="X1197" s="13">
        <f>Y1197*1.18690152988223</f>
        <v>74715907.076273859</v>
      </c>
      <c r="Y1197" s="3">
        <v>62950384</v>
      </c>
      <c r="Z1197" s="13">
        <f>AA1197*1.18690152988223</f>
        <v>105796897.45348425</v>
      </c>
      <c r="AA1197" s="3">
        <v>89137047</v>
      </c>
      <c r="AB1197">
        <v>207</v>
      </c>
    </row>
    <row r="1198" spans="1:28" x14ac:dyDescent="0.2">
      <c r="A1198" t="s">
        <v>6304</v>
      </c>
      <c r="B1198" t="s">
        <v>6305</v>
      </c>
      <c r="C1198">
        <v>2005</v>
      </c>
      <c r="D1198" s="1">
        <v>38779</v>
      </c>
      <c r="E1198" t="s">
        <v>44037</v>
      </c>
      <c r="F1198" t="s">
        <v>44031</v>
      </c>
      <c r="G1198" t="s">
        <v>44038</v>
      </c>
      <c r="H1198">
        <v>85</v>
      </c>
      <c r="I1198" t="s">
        <v>495</v>
      </c>
      <c r="J1198" t="s">
        <v>26</v>
      </c>
      <c r="M1198" t="s">
        <v>6306</v>
      </c>
      <c r="N1198" t="s">
        <v>6306</v>
      </c>
      <c r="O1198" t="s">
        <v>6307</v>
      </c>
      <c r="P1198" t="s">
        <v>6308</v>
      </c>
      <c r="Q1198" t="s">
        <v>6309</v>
      </c>
      <c r="R1198" t="s">
        <v>6310</v>
      </c>
      <c r="S1198" t="s">
        <v>6311</v>
      </c>
      <c r="T1198">
        <v>7.4</v>
      </c>
      <c r="U1198">
        <v>123120</v>
      </c>
      <c r="V1198" s="12">
        <f>W1198*1.32519713261649</f>
        <v>39755913.978494696</v>
      </c>
      <c r="W1198" s="3">
        <v>30000000</v>
      </c>
      <c r="X1198" s="13">
        <f>Y1198*1.32519713261649</f>
        <v>74357999.812939212</v>
      </c>
      <c r="Y1198" s="3">
        <v>56110897</v>
      </c>
      <c r="Z1198" s="13">
        <f>AA1198*1.32519713261649</f>
        <v>257235567.21802917</v>
      </c>
      <c r="AA1198" s="3">
        <v>194111171</v>
      </c>
      <c r="AB1198">
        <v>332</v>
      </c>
    </row>
    <row r="1199" spans="1:28" x14ac:dyDescent="0.2">
      <c r="A1199" t="s">
        <v>9636</v>
      </c>
      <c r="B1199" t="s">
        <v>9637</v>
      </c>
      <c r="C1199">
        <v>2005</v>
      </c>
      <c r="D1199" t="s">
        <v>8795</v>
      </c>
      <c r="E1199" t="s">
        <v>1045</v>
      </c>
      <c r="F1199" t="s">
        <v>44044</v>
      </c>
      <c r="G1199" t="s">
        <v>44032</v>
      </c>
      <c r="H1199">
        <v>118</v>
      </c>
      <c r="I1199" t="s">
        <v>25</v>
      </c>
      <c r="J1199" t="s">
        <v>26</v>
      </c>
      <c r="K1199" t="s">
        <v>75</v>
      </c>
      <c r="M1199" t="s">
        <v>4177</v>
      </c>
      <c r="N1199" t="s">
        <v>9638</v>
      </c>
      <c r="O1199" t="s">
        <v>9639</v>
      </c>
      <c r="P1199" t="s">
        <v>1318</v>
      </c>
      <c r="Q1199" t="s">
        <v>9640</v>
      </c>
      <c r="R1199" t="s">
        <v>9641</v>
      </c>
      <c r="S1199" t="s">
        <v>9642</v>
      </c>
      <c r="T1199">
        <v>5.6</v>
      </c>
      <c r="U1199">
        <v>66612</v>
      </c>
      <c r="V1199" s="12">
        <f>W1199*1.32519713261649</f>
        <v>70235448.028673962</v>
      </c>
      <c r="W1199" s="3">
        <v>53000000</v>
      </c>
      <c r="X1199" s="13">
        <f>Y1199*1.32519713261649</f>
        <v>74273295.862616628</v>
      </c>
      <c r="Y1199" s="3">
        <v>56046979</v>
      </c>
      <c r="Z1199" s="13">
        <f>AA1199*1.32519713261649</f>
        <v>126905801.85189988</v>
      </c>
      <c r="AA1199" s="3">
        <v>95763716</v>
      </c>
      <c r="AB1199">
        <v>327</v>
      </c>
    </row>
    <row r="1200" spans="1:28" x14ac:dyDescent="0.2">
      <c r="A1200" t="s">
        <v>5470</v>
      </c>
      <c r="B1200" t="s">
        <v>5471</v>
      </c>
      <c r="C1200">
        <v>2003</v>
      </c>
      <c r="D1200" t="s">
        <v>2357</v>
      </c>
      <c r="E1200" t="s">
        <v>16512</v>
      </c>
      <c r="F1200" t="s">
        <v>44042</v>
      </c>
      <c r="H1200">
        <v>115</v>
      </c>
      <c r="I1200" t="s">
        <v>372</v>
      </c>
      <c r="J1200" t="s">
        <v>26</v>
      </c>
      <c r="K1200" t="s">
        <v>5473</v>
      </c>
      <c r="L1200" t="s">
        <v>75</v>
      </c>
      <c r="M1200" t="s">
        <v>474</v>
      </c>
      <c r="N1200" t="s">
        <v>5474</v>
      </c>
      <c r="O1200" t="s">
        <v>5475</v>
      </c>
      <c r="P1200" t="s">
        <v>3826</v>
      </c>
      <c r="Q1200" t="s">
        <v>5476</v>
      </c>
      <c r="R1200" t="s">
        <v>5477</v>
      </c>
      <c r="S1200" t="s">
        <v>5478</v>
      </c>
      <c r="T1200">
        <v>6.6</v>
      </c>
      <c r="U1200">
        <v>128009</v>
      </c>
      <c r="V1200" s="12">
        <f>W1200*1.40658152173913</f>
        <v>64702749.999999978</v>
      </c>
      <c r="W1200" s="3">
        <v>46000000</v>
      </c>
      <c r="X1200" s="13">
        <f>Y1200*1.40658152173913</f>
        <v>74270514.432282582</v>
      </c>
      <c r="Y1200" s="3">
        <v>52802140</v>
      </c>
      <c r="Z1200" s="13">
        <f>AA1200*1.40658152173913</f>
        <v>142334634.1843695</v>
      </c>
      <c r="AA1200" s="3">
        <v>101191884</v>
      </c>
      <c r="AB1200">
        <v>292</v>
      </c>
    </row>
    <row r="1201" spans="1:28" hidden="1" x14ac:dyDescent="0.2">
      <c r="A1201" t="s">
        <v>13161</v>
      </c>
      <c r="B1201" t="s">
        <v>13162</v>
      </c>
      <c r="C1201">
        <v>2008</v>
      </c>
      <c r="D1201" t="s">
        <v>13163</v>
      </c>
      <c r="E1201" t="s">
        <v>16512</v>
      </c>
      <c r="F1201" t="s">
        <v>44044</v>
      </c>
      <c r="G1201" t="s">
        <v>44032</v>
      </c>
      <c r="H1201">
        <v>95</v>
      </c>
      <c r="I1201" t="s">
        <v>25</v>
      </c>
      <c r="J1201" t="s">
        <v>26</v>
      </c>
      <c r="M1201" t="s">
        <v>2710</v>
      </c>
      <c r="N1201" t="s">
        <v>13164</v>
      </c>
      <c r="O1201" t="s">
        <v>13165</v>
      </c>
      <c r="P1201" t="s">
        <v>13166</v>
      </c>
      <c r="Q1201" t="s">
        <v>13167</v>
      </c>
      <c r="R1201" t="s">
        <v>13168</v>
      </c>
      <c r="S1201" t="s">
        <v>13169</v>
      </c>
      <c r="T1201">
        <v>6</v>
      </c>
      <c r="U1201">
        <v>20292</v>
      </c>
      <c r="W1201"/>
      <c r="X1201"/>
      <c r="Y1201">
        <v>18643</v>
      </c>
      <c r="Z1201"/>
      <c r="AA1201">
        <v>2961647</v>
      </c>
      <c r="AB1201">
        <v>67</v>
      </c>
    </row>
    <row r="1202" spans="1:28" x14ac:dyDescent="0.2">
      <c r="A1202" t="s">
        <v>13284</v>
      </c>
      <c r="B1202" t="s">
        <v>13285</v>
      </c>
      <c r="C1202">
        <v>2006</v>
      </c>
      <c r="D1202" t="s">
        <v>8171</v>
      </c>
      <c r="E1202" t="s">
        <v>44035</v>
      </c>
      <c r="F1202" t="s">
        <v>44032</v>
      </c>
      <c r="G1202" t="s">
        <v>44050</v>
      </c>
      <c r="H1202">
        <v>105</v>
      </c>
      <c r="I1202" t="s">
        <v>25</v>
      </c>
      <c r="J1202" t="s">
        <v>26</v>
      </c>
      <c r="M1202" t="s">
        <v>13286</v>
      </c>
      <c r="N1202" t="s">
        <v>13287</v>
      </c>
      <c r="O1202" t="s">
        <v>13288</v>
      </c>
      <c r="P1202" t="s">
        <v>333</v>
      </c>
      <c r="Q1202" t="s">
        <v>13289</v>
      </c>
      <c r="R1202" t="s">
        <v>13290</v>
      </c>
      <c r="S1202" t="s">
        <v>13291</v>
      </c>
      <c r="T1202">
        <v>7.1</v>
      </c>
      <c r="U1202">
        <v>64773</v>
      </c>
      <c r="V1202" s="12">
        <f>W1202*1.28378472222222</f>
        <v>51351388.888888806</v>
      </c>
      <c r="W1202" s="3">
        <v>40000000</v>
      </c>
      <c r="X1202" s="13">
        <f>Y1202*1.28378472222222</f>
        <v>74211681.815833211</v>
      </c>
      <c r="Y1202" s="3">
        <v>57806952</v>
      </c>
      <c r="Z1202" s="13">
        <f>AA1202*1.28378472222222</f>
        <v>75076793.529305428</v>
      </c>
      <c r="AA1202" s="3">
        <v>58480828</v>
      </c>
      <c r="AB1202">
        <v>160</v>
      </c>
    </row>
    <row r="1203" spans="1:28" x14ac:dyDescent="0.2">
      <c r="A1203" t="s">
        <v>43344</v>
      </c>
      <c r="B1203" t="s">
        <v>43345</v>
      </c>
      <c r="C1203">
        <v>2019</v>
      </c>
      <c r="D1203" t="s">
        <v>22237</v>
      </c>
      <c r="E1203" t="s">
        <v>1045</v>
      </c>
      <c r="F1203" t="s">
        <v>44034</v>
      </c>
      <c r="G1203" t="s">
        <v>44057</v>
      </c>
      <c r="H1203">
        <v>116</v>
      </c>
      <c r="I1203" t="s">
        <v>34179</v>
      </c>
      <c r="J1203" t="s">
        <v>26</v>
      </c>
      <c r="K1203" t="s">
        <v>4428</v>
      </c>
      <c r="L1203" t="s">
        <v>934</v>
      </c>
      <c r="M1203" t="s">
        <v>756</v>
      </c>
      <c r="N1203" t="s">
        <v>43346</v>
      </c>
      <c r="O1203" t="s">
        <v>43347</v>
      </c>
      <c r="P1203" t="s">
        <v>43348</v>
      </c>
      <c r="Q1203" t="s">
        <v>43349</v>
      </c>
      <c r="R1203" t="s">
        <v>43350</v>
      </c>
      <c r="S1203" t="s">
        <v>43351</v>
      </c>
      <c r="T1203">
        <v>6.8</v>
      </c>
      <c r="U1203">
        <v>105230</v>
      </c>
      <c r="V1203" s="12">
        <f>W1203*1.01233684194057</f>
        <v>26320757.890454821</v>
      </c>
      <c r="W1203" s="3">
        <v>26000000</v>
      </c>
      <c r="X1203" s="13">
        <f>Y1203*1.01233684194057</f>
        <v>74190775.817403883</v>
      </c>
      <c r="Y1203" s="3">
        <v>73286650</v>
      </c>
      <c r="Z1203" s="13">
        <f>AA1203*1.01233684194057</f>
        <v>154896770.34124255</v>
      </c>
      <c r="AA1203" s="3">
        <v>153009121</v>
      </c>
      <c r="AB1203">
        <v>951</v>
      </c>
    </row>
    <row r="1204" spans="1:28" x14ac:dyDescent="0.2">
      <c r="A1204" t="s">
        <v>26364</v>
      </c>
      <c r="B1204" t="s">
        <v>26365</v>
      </c>
      <c r="C1204">
        <v>2019</v>
      </c>
      <c r="D1204" t="s">
        <v>26366</v>
      </c>
      <c r="E1204" t="s">
        <v>16512</v>
      </c>
      <c r="F1204" t="s">
        <v>44031</v>
      </c>
      <c r="G1204" t="s">
        <v>44038</v>
      </c>
      <c r="H1204">
        <v>99</v>
      </c>
      <c r="I1204" t="s">
        <v>25</v>
      </c>
      <c r="J1204" t="s">
        <v>26</v>
      </c>
      <c r="K1204" t="s">
        <v>308</v>
      </c>
      <c r="L1204" t="s">
        <v>64</v>
      </c>
      <c r="M1204" t="s">
        <v>21442</v>
      </c>
      <c r="N1204" t="s">
        <v>21443</v>
      </c>
      <c r="O1204" t="s">
        <v>26367</v>
      </c>
      <c r="P1204" t="s">
        <v>16799</v>
      </c>
      <c r="Q1204" t="s">
        <v>26368</v>
      </c>
      <c r="R1204" t="s">
        <v>26369</v>
      </c>
      <c r="S1204" t="s">
        <v>26370</v>
      </c>
      <c r="T1204">
        <v>6.7</v>
      </c>
      <c r="U1204">
        <v>125294</v>
      </c>
      <c r="V1204" s="12">
        <f>W1204*1.01233684194057</f>
        <v>42518147.361503944</v>
      </c>
      <c r="W1204" s="3">
        <v>42000000</v>
      </c>
      <c r="X1204" s="13">
        <f>Y1204*1.01233684194057</f>
        <v>74025189.904841349</v>
      </c>
      <c r="Y1204" s="3">
        <v>73123082</v>
      </c>
      <c r="Z1204" s="13">
        <f>AA1204*1.01233684194057</f>
        <v>124325491.48112135</v>
      </c>
      <c r="AA1204" s="3">
        <v>122810399</v>
      </c>
      <c r="AB1204">
        <v>711</v>
      </c>
    </row>
    <row r="1205" spans="1:28" x14ac:dyDescent="0.2">
      <c r="A1205" t="s">
        <v>37740</v>
      </c>
      <c r="B1205" t="s">
        <v>37741</v>
      </c>
      <c r="C1205">
        <v>2015</v>
      </c>
      <c r="D1205" t="s">
        <v>35321</v>
      </c>
      <c r="E1205" t="s">
        <v>176</v>
      </c>
      <c r="H1205">
        <v>120</v>
      </c>
      <c r="I1205" t="s">
        <v>25</v>
      </c>
      <c r="J1205" t="s">
        <v>26</v>
      </c>
      <c r="M1205" t="s">
        <v>16946</v>
      </c>
      <c r="N1205" t="s">
        <v>16947</v>
      </c>
      <c r="O1205" t="s">
        <v>37742</v>
      </c>
      <c r="P1205" t="s">
        <v>37743</v>
      </c>
      <c r="Q1205" t="s">
        <v>37744</v>
      </c>
      <c r="R1205" t="s">
        <v>37745</v>
      </c>
      <c r="S1205" t="s">
        <v>37746</v>
      </c>
      <c r="T1205">
        <v>6.5</v>
      </c>
      <c r="U1205">
        <v>12967</v>
      </c>
      <c r="V1205" s="12">
        <f>W1205*1.09195121025074</f>
        <v>3275853.6307522203</v>
      </c>
      <c r="W1205" s="3">
        <v>3000000</v>
      </c>
      <c r="X1205" s="13">
        <f>Y1205*1.09195121025074</f>
        <v>74023500.301189274</v>
      </c>
      <c r="Y1205" s="3">
        <v>67790117</v>
      </c>
      <c r="Z1205" s="13">
        <f>AA1205*1.09195121025074</f>
        <v>79992268.317150146</v>
      </c>
      <c r="AA1205" s="3">
        <v>73256266</v>
      </c>
      <c r="AB1205">
        <v>164</v>
      </c>
    </row>
    <row r="1206" spans="1:28" x14ac:dyDescent="0.2">
      <c r="A1206" t="s">
        <v>6136</v>
      </c>
      <c r="B1206" t="s">
        <v>6137</v>
      </c>
      <c r="C1206">
        <v>2002</v>
      </c>
      <c r="D1206" t="s">
        <v>5847</v>
      </c>
      <c r="E1206" t="s">
        <v>1045</v>
      </c>
      <c r="F1206" t="s">
        <v>44040</v>
      </c>
      <c r="G1206" t="s">
        <v>44034</v>
      </c>
      <c r="H1206">
        <v>99</v>
      </c>
      <c r="I1206" t="s">
        <v>25</v>
      </c>
      <c r="J1206" t="s">
        <v>26</v>
      </c>
      <c r="M1206" t="s">
        <v>6138</v>
      </c>
      <c r="N1206" t="s">
        <v>6139</v>
      </c>
      <c r="O1206" t="s">
        <v>6140</v>
      </c>
      <c r="P1206" t="s">
        <v>6141</v>
      </c>
      <c r="Q1206" t="s">
        <v>6142</v>
      </c>
      <c r="R1206" t="s">
        <v>6143</v>
      </c>
      <c r="S1206" t="s">
        <v>6144</v>
      </c>
      <c r="T1206">
        <v>5.3</v>
      </c>
      <c r="U1206">
        <v>18656</v>
      </c>
      <c r="V1206" s="12">
        <f>W1206*1.43863813229572</f>
        <v>43159143.968871601</v>
      </c>
      <c r="W1206" s="3">
        <v>30000000</v>
      </c>
      <c r="X1206" s="13">
        <f>Y1206*1.43863813229572</f>
        <v>73993129.785214022</v>
      </c>
      <c r="Y1206" s="3">
        <v>51432760</v>
      </c>
      <c r="Z1206" s="13">
        <f>AA1206*1.43863813229572</f>
        <v>89590873.188326865</v>
      </c>
      <c r="AA1206" s="3">
        <v>62274780</v>
      </c>
      <c r="AB1206">
        <v>72</v>
      </c>
    </row>
    <row r="1207" spans="1:28" x14ac:dyDescent="0.2">
      <c r="A1207" t="s">
        <v>25116</v>
      </c>
      <c r="B1207" t="s">
        <v>25117</v>
      </c>
      <c r="C1207">
        <v>2012</v>
      </c>
      <c r="D1207" t="s">
        <v>25118</v>
      </c>
      <c r="E1207" t="s">
        <v>16512</v>
      </c>
      <c r="F1207" t="s">
        <v>44031</v>
      </c>
      <c r="G1207" t="s">
        <v>44033</v>
      </c>
      <c r="H1207">
        <v>131</v>
      </c>
      <c r="I1207" t="s">
        <v>25</v>
      </c>
      <c r="J1207" t="s">
        <v>26</v>
      </c>
      <c r="K1207" t="s">
        <v>934</v>
      </c>
      <c r="M1207" t="s">
        <v>7091</v>
      </c>
      <c r="N1207" t="s">
        <v>8814</v>
      </c>
      <c r="O1207" t="s">
        <v>25119</v>
      </c>
      <c r="P1207" t="s">
        <v>10896</v>
      </c>
      <c r="Q1207" t="s">
        <v>25120</v>
      </c>
      <c r="R1207" t="s">
        <v>25121</v>
      </c>
      <c r="S1207" t="s">
        <v>25122</v>
      </c>
      <c r="T1207">
        <v>5.8</v>
      </c>
      <c r="U1207">
        <v>233458</v>
      </c>
      <c r="V1207" s="12">
        <f>W1207*1.12725506764114</f>
        <v>235596309.13699824</v>
      </c>
      <c r="W1207" s="3">
        <v>209000000</v>
      </c>
      <c r="X1207" s="13">
        <f>Y1207*1.12725506764114</f>
        <v>73747985.569635928</v>
      </c>
      <c r="Y1207" s="3">
        <v>65422625</v>
      </c>
      <c r="Z1207" s="13">
        <f>AA1207*1.12725506764114</f>
        <v>341587013.59066421</v>
      </c>
      <c r="AA1207" s="3">
        <v>303025485</v>
      </c>
      <c r="AB1207">
        <v>884</v>
      </c>
    </row>
    <row r="1208" spans="1:28" x14ac:dyDescent="0.2">
      <c r="A1208" t="s">
        <v>26676</v>
      </c>
      <c r="B1208" t="s">
        <v>26677</v>
      </c>
      <c r="C1208">
        <v>2013</v>
      </c>
      <c r="D1208" s="1">
        <v>41457</v>
      </c>
      <c r="E1208" t="s">
        <v>1045</v>
      </c>
      <c r="F1208" t="s">
        <v>44046</v>
      </c>
      <c r="G1208" t="s">
        <v>44036</v>
      </c>
      <c r="H1208">
        <v>98</v>
      </c>
      <c r="I1208" t="s">
        <v>433</v>
      </c>
      <c r="J1208" t="s">
        <v>26</v>
      </c>
      <c r="M1208" t="s">
        <v>15701</v>
      </c>
      <c r="N1208" t="s">
        <v>26678</v>
      </c>
      <c r="O1208" t="s">
        <v>26679</v>
      </c>
      <c r="P1208" t="s">
        <v>24193</v>
      </c>
      <c r="Q1208" t="s">
        <v>26680</v>
      </c>
      <c r="R1208" t="s">
        <v>26681</v>
      </c>
      <c r="S1208" t="s">
        <v>26682</v>
      </c>
      <c r="T1208">
        <v>6.9</v>
      </c>
      <c r="U1208">
        <v>216534</v>
      </c>
      <c r="V1208" s="12">
        <f>W1208*1.11098185502045</f>
        <v>38884364.925715752</v>
      </c>
      <c r="W1208" s="3">
        <v>35000000</v>
      </c>
      <c r="X1208" s="13">
        <f>Y1208*1.11098185502045</f>
        <v>73747711.006245494</v>
      </c>
      <c r="Y1208" s="3">
        <v>66380662</v>
      </c>
      <c r="Z1208" s="13">
        <f>AA1208*1.11098185502045</f>
        <v>129963392.87028027</v>
      </c>
      <c r="AA1208" s="3">
        <v>116980662</v>
      </c>
      <c r="AB1208">
        <v>384</v>
      </c>
    </row>
    <row r="1209" spans="1:28" x14ac:dyDescent="0.2">
      <c r="A1209" t="s">
        <v>13499</v>
      </c>
      <c r="B1209" t="s">
        <v>13500</v>
      </c>
      <c r="C1209">
        <v>2006</v>
      </c>
      <c r="D1209" t="s">
        <v>8171</v>
      </c>
      <c r="E1209" t="s">
        <v>44043</v>
      </c>
      <c r="F1209" t="s">
        <v>44032</v>
      </c>
      <c r="G1209" t="s">
        <v>44042</v>
      </c>
      <c r="H1209">
        <v>143</v>
      </c>
      <c r="I1209" t="s">
        <v>1178</v>
      </c>
      <c r="J1209" t="s">
        <v>26</v>
      </c>
      <c r="K1209" t="s">
        <v>13502</v>
      </c>
      <c r="L1209" t="s">
        <v>13503</v>
      </c>
      <c r="M1209" t="s">
        <v>6961</v>
      </c>
      <c r="N1209" t="s">
        <v>13504</v>
      </c>
      <c r="O1209" t="s">
        <v>13505</v>
      </c>
      <c r="P1209" t="s">
        <v>759</v>
      </c>
      <c r="Q1209" t="s">
        <v>13506</v>
      </c>
      <c r="R1209" t="s">
        <v>13507</v>
      </c>
      <c r="S1209" t="s">
        <v>13508</v>
      </c>
      <c r="T1209">
        <v>8</v>
      </c>
      <c r="U1209">
        <v>489786</v>
      </c>
      <c r="V1209" s="12">
        <f>W1209*1.28378472222222</f>
        <v>128378472.222222</v>
      </c>
      <c r="W1209" s="3">
        <v>100000000</v>
      </c>
      <c r="X1209" s="13">
        <f>Y1209*1.28378472222222</f>
        <v>73660891.95374988</v>
      </c>
      <c r="Y1209" s="3">
        <v>57377916</v>
      </c>
      <c r="Z1209" s="13">
        <f>AA1209*1.28378472222222</f>
        <v>220452023.44631907</v>
      </c>
      <c r="AA1209" s="3">
        <v>171720398</v>
      </c>
      <c r="AB1209">
        <v>729</v>
      </c>
    </row>
    <row r="1210" spans="1:28" hidden="1" x14ac:dyDescent="0.2">
      <c r="A1210" t="s">
        <v>13235</v>
      </c>
      <c r="B1210" t="s">
        <v>13236</v>
      </c>
      <c r="C1210">
        <v>2007</v>
      </c>
      <c r="D1210" t="s">
        <v>9875</v>
      </c>
      <c r="E1210" t="s">
        <v>1045</v>
      </c>
      <c r="F1210" t="s">
        <v>44032</v>
      </c>
      <c r="G1210" t="s">
        <v>44057</v>
      </c>
      <c r="H1210">
        <v>95</v>
      </c>
      <c r="I1210" t="s">
        <v>13237</v>
      </c>
      <c r="J1210" t="s">
        <v>74</v>
      </c>
      <c r="M1210" t="s">
        <v>76</v>
      </c>
      <c r="N1210" t="s">
        <v>76</v>
      </c>
      <c r="O1210" t="s">
        <v>13238</v>
      </c>
      <c r="P1210" t="s">
        <v>13239</v>
      </c>
      <c r="Q1210" t="s">
        <v>13240</v>
      </c>
      <c r="R1210" t="s">
        <v>13241</v>
      </c>
      <c r="S1210" t="s">
        <v>13242</v>
      </c>
      <c r="T1210">
        <v>7.5</v>
      </c>
      <c r="U1210">
        <v>13943</v>
      </c>
      <c r="W1210"/>
      <c r="X1210"/>
      <c r="Y1210">
        <v>21438</v>
      </c>
      <c r="Z1210"/>
      <c r="AA1210">
        <v>1843810</v>
      </c>
      <c r="AB1210">
        <v>64</v>
      </c>
    </row>
    <row r="1211" spans="1:28" x14ac:dyDescent="0.2">
      <c r="A1211" t="s">
        <v>24644</v>
      </c>
      <c r="B1211" t="s">
        <v>24645</v>
      </c>
      <c r="C1211">
        <v>2011</v>
      </c>
      <c r="D1211" t="s">
        <v>6329</v>
      </c>
      <c r="E1211" t="s">
        <v>44037</v>
      </c>
      <c r="F1211" t="s">
        <v>44031</v>
      </c>
      <c r="G1211" t="s">
        <v>44038</v>
      </c>
      <c r="H1211">
        <v>100</v>
      </c>
      <c r="I1211" t="s">
        <v>1705</v>
      </c>
      <c r="J1211" t="s">
        <v>26</v>
      </c>
      <c r="M1211" t="s">
        <v>24646</v>
      </c>
      <c r="N1211" t="s">
        <v>24646</v>
      </c>
      <c r="O1211" t="s">
        <v>24647</v>
      </c>
      <c r="P1211" t="s">
        <v>8849</v>
      </c>
      <c r="Q1211" t="s">
        <v>8850</v>
      </c>
      <c r="R1211" t="s">
        <v>24648</v>
      </c>
      <c r="S1211" t="s">
        <v>24649</v>
      </c>
      <c r="T1211">
        <v>5.9</v>
      </c>
      <c r="U1211">
        <v>40908</v>
      </c>
      <c r="V1211" s="12">
        <f>W1211*1.1505830469594</f>
        <v>155328711.33951899</v>
      </c>
      <c r="W1211" s="3">
        <v>135000000</v>
      </c>
      <c r="X1211" s="13">
        <f>Y1211*1.1505830469594</f>
        <v>73644754.67538324</v>
      </c>
      <c r="Y1211" s="3">
        <v>64006466</v>
      </c>
      <c r="Z1211" s="13">
        <f>AA1211*1.1505830469594</f>
        <v>183169295.6894806</v>
      </c>
      <c r="AA1211" s="3">
        <v>159196936</v>
      </c>
      <c r="AB1211">
        <v>87</v>
      </c>
    </row>
    <row r="1212" spans="1:28" x14ac:dyDescent="0.2">
      <c r="A1212" t="s">
        <v>6518</v>
      </c>
      <c r="B1212" t="s">
        <v>6519</v>
      </c>
      <c r="C1212">
        <v>2003</v>
      </c>
      <c r="D1212" t="s">
        <v>6520</v>
      </c>
      <c r="E1212" t="s">
        <v>44035</v>
      </c>
      <c r="F1212" t="s">
        <v>44032</v>
      </c>
      <c r="G1212" t="s">
        <v>44050</v>
      </c>
      <c r="H1212">
        <v>109</v>
      </c>
      <c r="I1212" t="s">
        <v>25</v>
      </c>
      <c r="J1212" t="s">
        <v>26</v>
      </c>
      <c r="M1212" t="s">
        <v>2622</v>
      </c>
      <c r="N1212" t="s">
        <v>1150</v>
      </c>
      <c r="O1212" t="s">
        <v>6521</v>
      </c>
      <c r="P1212" t="s">
        <v>4993</v>
      </c>
      <c r="Q1212" t="s">
        <v>6522</v>
      </c>
      <c r="R1212" t="s">
        <v>6523</v>
      </c>
      <c r="S1212" t="s">
        <v>6524</v>
      </c>
      <c r="T1212">
        <v>6.9</v>
      </c>
      <c r="U1212">
        <v>37674</v>
      </c>
      <c r="V1212" s="12">
        <f>W1212*1.40658152173913</f>
        <v>49230353.260869548</v>
      </c>
      <c r="W1212" s="3">
        <v>35000000</v>
      </c>
      <c r="X1212" s="13">
        <f>Y1212*1.40658152173913</f>
        <v>73611668.834336936</v>
      </c>
      <c r="Y1212" s="3">
        <v>52333738</v>
      </c>
      <c r="Z1212" s="13">
        <f>AA1212*1.40658152173913</f>
        <v>74961832.371239111</v>
      </c>
      <c r="AA1212" s="3">
        <v>53293628</v>
      </c>
      <c r="AB1212">
        <v>202</v>
      </c>
    </row>
    <row r="1213" spans="1:28" x14ac:dyDescent="0.2">
      <c r="A1213" t="s">
        <v>4459</v>
      </c>
      <c r="B1213" t="s">
        <v>4460</v>
      </c>
      <c r="C1213">
        <v>2001</v>
      </c>
      <c r="D1213" t="s">
        <v>1427</v>
      </c>
      <c r="E1213" t="s">
        <v>176</v>
      </c>
      <c r="F1213" t="s">
        <v>44045</v>
      </c>
      <c r="G1213" t="s">
        <v>44033</v>
      </c>
      <c r="H1213">
        <v>120</v>
      </c>
      <c r="I1213" t="s">
        <v>97</v>
      </c>
      <c r="J1213" t="s">
        <v>26</v>
      </c>
      <c r="M1213" t="s">
        <v>4461</v>
      </c>
      <c r="N1213" t="s">
        <v>4462</v>
      </c>
      <c r="O1213" t="s">
        <v>4463</v>
      </c>
      <c r="P1213" t="s">
        <v>181</v>
      </c>
      <c r="Q1213" t="s">
        <v>4464</v>
      </c>
      <c r="R1213" t="s">
        <v>4465</v>
      </c>
      <c r="S1213" t="s">
        <v>4466</v>
      </c>
      <c r="T1213">
        <v>7.4</v>
      </c>
      <c r="U1213">
        <v>173235</v>
      </c>
      <c r="V1213" s="12">
        <f>W1213*1.46138339920949</f>
        <v>99374071.146245316</v>
      </c>
      <c r="W1213" s="3">
        <v>68000000</v>
      </c>
      <c r="X1213" s="13">
        <f>Y1213*1.46138339920949</f>
        <v>73563826.320355922</v>
      </c>
      <c r="Y1213" s="3">
        <v>50338485</v>
      </c>
      <c r="Z1213" s="13">
        <f>AA1213*1.46138339920949</f>
        <v>94992091.102964669</v>
      </c>
      <c r="AA1213" s="3">
        <v>65001485</v>
      </c>
      <c r="AB1213">
        <v>555</v>
      </c>
    </row>
    <row r="1214" spans="1:28" hidden="1" x14ac:dyDescent="0.2">
      <c r="A1214" t="s">
        <v>13267</v>
      </c>
      <c r="B1214" t="s">
        <v>13268</v>
      </c>
      <c r="C1214">
        <v>2007</v>
      </c>
      <c r="D1214" t="s">
        <v>8778</v>
      </c>
      <c r="E1214" t="s">
        <v>44041</v>
      </c>
      <c r="F1214" t="s">
        <v>44032</v>
      </c>
      <c r="G1214" t="s">
        <v>44045</v>
      </c>
      <c r="H1214">
        <v>112</v>
      </c>
      <c r="I1214" t="s">
        <v>2371</v>
      </c>
      <c r="J1214" t="s">
        <v>26</v>
      </c>
      <c r="K1214" t="s">
        <v>308</v>
      </c>
      <c r="L1214" t="s">
        <v>13269</v>
      </c>
      <c r="M1214" t="s">
        <v>13270</v>
      </c>
      <c r="N1214" t="s">
        <v>13270</v>
      </c>
      <c r="O1214" t="s">
        <v>13271</v>
      </c>
      <c r="P1214" t="s">
        <v>13272</v>
      </c>
      <c r="Q1214" t="s">
        <v>13273</v>
      </c>
      <c r="R1214" t="s">
        <v>13274</v>
      </c>
      <c r="S1214" t="s">
        <v>13275</v>
      </c>
      <c r="T1214">
        <v>6.1</v>
      </c>
      <c r="U1214">
        <v>10010</v>
      </c>
      <c r="W1214">
        <v>21000000</v>
      </c>
      <c r="X1214"/>
      <c r="Y1214"/>
      <c r="Z1214"/>
      <c r="AA1214">
        <v>8332427</v>
      </c>
      <c r="AB1214">
        <v>51</v>
      </c>
    </row>
    <row r="1215" spans="1:28" hidden="1" x14ac:dyDescent="0.2">
      <c r="A1215" t="s">
        <v>13276</v>
      </c>
      <c r="B1215" t="s">
        <v>13277</v>
      </c>
      <c r="C1215">
        <v>2006</v>
      </c>
      <c r="D1215" s="1">
        <v>39206</v>
      </c>
      <c r="E1215" t="s">
        <v>16512</v>
      </c>
      <c r="F1215" t="s">
        <v>44044</v>
      </c>
      <c r="G1215" t="s">
        <v>44032</v>
      </c>
      <c r="H1215">
        <v>96</v>
      </c>
      <c r="I1215" t="s">
        <v>319</v>
      </c>
      <c r="J1215" t="s">
        <v>26</v>
      </c>
      <c r="M1215" t="s">
        <v>13278</v>
      </c>
      <c r="N1215" t="s">
        <v>13279</v>
      </c>
      <c r="O1215" t="s">
        <v>13280</v>
      </c>
      <c r="P1215" t="s">
        <v>811</v>
      </c>
      <c r="Q1215" t="s">
        <v>13281</v>
      </c>
      <c r="R1215" t="s">
        <v>13282</v>
      </c>
      <c r="S1215" t="s">
        <v>13283</v>
      </c>
      <c r="T1215">
        <v>5.6</v>
      </c>
      <c r="U1215">
        <v>23048</v>
      </c>
      <c r="W1215">
        <v>25000000</v>
      </c>
      <c r="X1215"/>
      <c r="Y1215"/>
      <c r="Z1215"/>
      <c r="AA1215">
        <v>5549200</v>
      </c>
      <c r="AB1215">
        <v>116</v>
      </c>
    </row>
    <row r="1216" spans="1:28" x14ac:dyDescent="0.2">
      <c r="A1216" t="s">
        <v>16455</v>
      </c>
      <c r="B1216" t="s">
        <v>16456</v>
      </c>
      <c r="C1216">
        <v>2010</v>
      </c>
      <c r="D1216" s="1">
        <v>40514</v>
      </c>
      <c r="E1216" t="s">
        <v>176</v>
      </c>
      <c r="F1216" t="s">
        <v>44034</v>
      </c>
      <c r="G1216" t="s">
        <v>44046</v>
      </c>
      <c r="H1216">
        <v>103</v>
      </c>
      <c r="I1216" t="s">
        <v>25</v>
      </c>
      <c r="J1216" t="s">
        <v>26</v>
      </c>
      <c r="K1216" t="s">
        <v>15438</v>
      </c>
      <c r="L1216" t="s">
        <v>1419</v>
      </c>
      <c r="M1216" t="s">
        <v>746</v>
      </c>
      <c r="N1216" t="s">
        <v>16457</v>
      </c>
      <c r="O1216" t="s">
        <v>16458</v>
      </c>
      <c r="P1216" t="s">
        <v>16459</v>
      </c>
      <c r="Q1216" t="s">
        <v>16460</v>
      </c>
      <c r="R1216" t="s">
        <v>16461</v>
      </c>
      <c r="S1216" t="s">
        <v>16462</v>
      </c>
      <c r="T1216">
        <v>5.8</v>
      </c>
      <c r="U1216">
        <v>101634</v>
      </c>
      <c r="V1216" s="12">
        <f>W1216*1.18690152988223</f>
        <v>178035229.48233452</v>
      </c>
      <c r="W1216" s="3">
        <v>150000000</v>
      </c>
      <c r="X1216" s="13">
        <f>Y1216*1.18690152988223</f>
        <v>73563777.013611063</v>
      </c>
      <c r="Y1216" s="3">
        <v>61979680</v>
      </c>
      <c r="Z1216" s="13">
        <f>AA1216*1.18690152988223</f>
        <v>165916685.94037741</v>
      </c>
      <c r="AA1216" s="3">
        <v>139789765</v>
      </c>
      <c r="AB1216">
        <v>469</v>
      </c>
    </row>
    <row r="1217" spans="1:28" x14ac:dyDescent="0.2">
      <c r="A1217" t="s">
        <v>2849</v>
      </c>
      <c r="B1217" t="s">
        <v>2850</v>
      </c>
      <c r="C1217">
        <v>2001</v>
      </c>
      <c r="D1217" t="s">
        <v>119</v>
      </c>
      <c r="E1217" t="s">
        <v>1045</v>
      </c>
      <c r="F1217" t="s">
        <v>44036</v>
      </c>
      <c r="H1217">
        <v>90</v>
      </c>
      <c r="I1217" t="s">
        <v>433</v>
      </c>
      <c r="J1217" t="s">
        <v>26</v>
      </c>
      <c r="K1217" t="s">
        <v>27</v>
      </c>
      <c r="M1217" t="s">
        <v>2851</v>
      </c>
      <c r="N1217" t="s">
        <v>2852</v>
      </c>
      <c r="O1217" t="s">
        <v>2853</v>
      </c>
      <c r="P1217" t="s">
        <v>500</v>
      </c>
      <c r="Q1217" t="s">
        <v>2854</v>
      </c>
      <c r="R1217" t="s">
        <v>2855</v>
      </c>
      <c r="S1217" t="s">
        <v>2856</v>
      </c>
      <c r="T1217">
        <v>6.9</v>
      </c>
      <c r="U1217">
        <v>102107</v>
      </c>
      <c r="V1217" s="12">
        <f>W1217*1.46138339920949</f>
        <v>40918735.177865721</v>
      </c>
      <c r="W1217" s="3">
        <v>28000000</v>
      </c>
      <c r="X1217" s="13">
        <f>Y1217*1.46138339920949</f>
        <v>73499279.938379645</v>
      </c>
      <c r="Y1217" s="3">
        <v>50294317</v>
      </c>
      <c r="Z1217" s="13">
        <f>AA1217*1.46138339920949</f>
        <v>113281039.83367619</v>
      </c>
      <c r="AA1217" s="3">
        <v>77516304</v>
      </c>
      <c r="AB1217">
        <v>401</v>
      </c>
    </row>
    <row r="1218" spans="1:28" x14ac:dyDescent="0.2">
      <c r="A1218" t="s">
        <v>12181</v>
      </c>
      <c r="B1218" t="s">
        <v>12182</v>
      </c>
      <c r="C1218">
        <v>2007</v>
      </c>
      <c r="D1218" s="1">
        <v>39212</v>
      </c>
      <c r="E1218" t="s">
        <v>44037</v>
      </c>
      <c r="F1218" t="s">
        <v>44038</v>
      </c>
      <c r="G1218" t="s">
        <v>44040</v>
      </c>
      <c r="H1218">
        <v>85</v>
      </c>
      <c r="I1218" t="s">
        <v>25</v>
      </c>
      <c r="J1218" t="s">
        <v>26</v>
      </c>
      <c r="M1218" t="s">
        <v>12183</v>
      </c>
      <c r="N1218" t="s">
        <v>12184</v>
      </c>
      <c r="O1218" t="s">
        <v>12185</v>
      </c>
      <c r="P1218" t="s">
        <v>11792</v>
      </c>
      <c r="Q1218" t="s">
        <v>12186</v>
      </c>
      <c r="R1218" t="s">
        <v>12187</v>
      </c>
      <c r="S1218" t="s">
        <v>12188</v>
      </c>
      <c r="T1218">
        <v>6.7</v>
      </c>
      <c r="U1218">
        <v>67541</v>
      </c>
      <c r="V1218" s="12">
        <f>W1218*1.24823238899982</f>
        <v>124823238.89998199</v>
      </c>
      <c r="W1218" s="3">
        <v>100000000</v>
      </c>
      <c r="X1218" s="13">
        <f>Y1218*1.24823238899982</f>
        <v>73480562.316530362</v>
      </c>
      <c r="Y1218" s="3">
        <v>58867694</v>
      </c>
      <c r="Z1218" s="13">
        <f>AA1218*144548551.06</f>
        <v>2.1972205566992208E+16</v>
      </c>
      <c r="AA1218" s="3">
        <v>152005713</v>
      </c>
      <c r="AB1218">
        <v>130</v>
      </c>
    </row>
    <row r="1219" spans="1:28" x14ac:dyDescent="0.2">
      <c r="A1219" t="s">
        <v>1712</v>
      </c>
      <c r="B1219" t="s">
        <v>1713</v>
      </c>
      <c r="C1219">
        <v>2000</v>
      </c>
      <c r="D1219" t="s">
        <v>1714</v>
      </c>
      <c r="E1219" t="s">
        <v>44035</v>
      </c>
      <c r="F1219" t="s">
        <v>44032</v>
      </c>
      <c r="H1219">
        <v>129</v>
      </c>
      <c r="I1219" t="s">
        <v>25</v>
      </c>
      <c r="J1219" t="s">
        <v>26</v>
      </c>
      <c r="M1219" t="s">
        <v>1715</v>
      </c>
      <c r="N1219" t="s">
        <v>1716</v>
      </c>
      <c r="O1219" t="s">
        <v>1717</v>
      </c>
      <c r="P1219" t="s">
        <v>1106</v>
      </c>
      <c r="Q1219" t="s">
        <v>1718</v>
      </c>
      <c r="R1219" t="s">
        <v>1719</v>
      </c>
      <c r="S1219" t="s">
        <v>1720</v>
      </c>
      <c r="T1219">
        <v>7.2</v>
      </c>
      <c r="U1219">
        <v>105471</v>
      </c>
      <c r="V1219" s="12">
        <f>W1219*1.5029674796748</f>
        <v>48094959.349593602</v>
      </c>
      <c r="W1219" s="3">
        <v>32000000</v>
      </c>
      <c r="X1219" s="13">
        <f>Y1219*1.5029674796748</f>
        <v>73373250.655813172</v>
      </c>
      <c r="Y1219" s="3">
        <v>48818921</v>
      </c>
      <c r="Z1219" s="13">
        <f>AA1219*1.5029674796748</f>
        <v>123759595.1477645</v>
      </c>
      <c r="AA1219" s="3">
        <v>82343495</v>
      </c>
      <c r="AB1219">
        <v>247</v>
      </c>
    </row>
    <row r="1220" spans="1:28" hidden="1" x14ac:dyDescent="0.2">
      <c r="A1220" t="s">
        <v>13316</v>
      </c>
      <c r="B1220" t="s">
        <v>13317</v>
      </c>
      <c r="C1220">
        <v>2006</v>
      </c>
      <c r="D1220" t="s">
        <v>13318</v>
      </c>
      <c r="E1220" t="s">
        <v>16512</v>
      </c>
      <c r="F1220" t="s">
        <v>44051</v>
      </c>
      <c r="G1220" t="s">
        <v>44032</v>
      </c>
      <c r="H1220">
        <v>104</v>
      </c>
      <c r="I1220" t="s">
        <v>13319</v>
      </c>
      <c r="J1220" t="s">
        <v>934</v>
      </c>
      <c r="K1220" t="s">
        <v>209</v>
      </c>
      <c r="L1220" t="s">
        <v>26</v>
      </c>
      <c r="M1220" t="s">
        <v>2471</v>
      </c>
      <c r="N1220" t="s">
        <v>13320</v>
      </c>
      <c r="O1220" t="s">
        <v>13321</v>
      </c>
      <c r="P1220" t="s">
        <v>842</v>
      </c>
      <c r="Q1220" t="s">
        <v>13322</v>
      </c>
      <c r="R1220" t="s">
        <v>13323</v>
      </c>
      <c r="S1220" t="s">
        <v>13324</v>
      </c>
      <c r="T1220">
        <v>7.6</v>
      </c>
      <c r="U1220">
        <v>72054</v>
      </c>
      <c r="W1220"/>
      <c r="X1220"/>
      <c r="Y1220">
        <v>24633730</v>
      </c>
      <c r="Z1220"/>
      <c r="AA1220">
        <v>68072848</v>
      </c>
      <c r="AB1220">
        <v>213</v>
      </c>
    </row>
    <row r="1221" spans="1:28" hidden="1" x14ac:dyDescent="0.2">
      <c r="A1221" t="s">
        <v>13325</v>
      </c>
      <c r="B1221" t="s">
        <v>13326</v>
      </c>
      <c r="C1221">
        <v>2006</v>
      </c>
      <c r="D1221" s="1">
        <v>38729</v>
      </c>
      <c r="E1221" t="s">
        <v>1045</v>
      </c>
      <c r="F1221" t="s">
        <v>44032</v>
      </c>
      <c r="H1221">
        <v>98</v>
      </c>
      <c r="I1221" t="s">
        <v>1561</v>
      </c>
      <c r="J1221" t="s">
        <v>26</v>
      </c>
      <c r="M1221" t="s">
        <v>13327</v>
      </c>
      <c r="N1221" t="s">
        <v>13327</v>
      </c>
      <c r="O1221" t="s">
        <v>13328</v>
      </c>
      <c r="P1221" t="s">
        <v>13329</v>
      </c>
      <c r="Q1221" t="s">
        <v>13330</v>
      </c>
      <c r="R1221" t="s">
        <v>13331</v>
      </c>
      <c r="S1221" t="s">
        <v>13332</v>
      </c>
      <c r="T1221">
        <v>6.7</v>
      </c>
      <c r="U1221">
        <v>10515</v>
      </c>
      <c r="W1221"/>
      <c r="X1221"/>
      <c r="Y1221">
        <v>239962</v>
      </c>
      <c r="Z1221"/>
      <c r="AA1221">
        <v>1297553</v>
      </c>
      <c r="AB1221">
        <v>73</v>
      </c>
    </row>
    <row r="1222" spans="1:28" x14ac:dyDescent="0.2">
      <c r="A1222" t="s">
        <v>6183</v>
      </c>
      <c r="B1222" t="s">
        <v>6184</v>
      </c>
      <c r="C1222">
        <v>2003</v>
      </c>
      <c r="D1222" t="s">
        <v>3780</v>
      </c>
      <c r="E1222" t="s">
        <v>44054</v>
      </c>
      <c r="F1222" t="s">
        <v>44042</v>
      </c>
      <c r="H1222">
        <v>90</v>
      </c>
      <c r="I1222" t="s">
        <v>25</v>
      </c>
      <c r="J1222" t="s">
        <v>26</v>
      </c>
      <c r="M1222" t="s">
        <v>28</v>
      </c>
      <c r="N1222" t="s">
        <v>6185</v>
      </c>
      <c r="O1222" t="s">
        <v>6186</v>
      </c>
      <c r="P1222" t="s">
        <v>500</v>
      </c>
      <c r="Q1222" t="s">
        <v>6187</v>
      </c>
      <c r="R1222" t="s">
        <v>6188</v>
      </c>
      <c r="S1222" t="s">
        <v>6189</v>
      </c>
      <c r="T1222">
        <v>7.3</v>
      </c>
      <c r="U1222">
        <v>222620</v>
      </c>
      <c r="V1222" s="12">
        <f>W1222*1.40658152173913</f>
        <v>39384282.608695641</v>
      </c>
      <c r="W1222" s="3">
        <v>28000000</v>
      </c>
      <c r="X1222" s="13">
        <f>Y1222*1.40658152173913</f>
        <v>73366639.520086929</v>
      </c>
      <c r="Y1222" s="3">
        <v>52159536</v>
      </c>
      <c r="Z1222" s="13">
        <f>AA1222*1.40658152173913</f>
        <v>126957395.49834779</v>
      </c>
      <c r="AA1222" s="3">
        <v>90259536</v>
      </c>
      <c r="AB1222">
        <v>777</v>
      </c>
    </row>
    <row r="1223" spans="1:28" x14ac:dyDescent="0.2">
      <c r="A1223" t="s">
        <v>24636</v>
      </c>
      <c r="B1223" t="s">
        <v>13533</v>
      </c>
      <c r="C1223">
        <v>2011</v>
      </c>
      <c r="D1223" t="s">
        <v>24637</v>
      </c>
      <c r="E1223" t="s">
        <v>16512</v>
      </c>
      <c r="F1223" t="s">
        <v>44045</v>
      </c>
      <c r="G1223" t="s">
        <v>44042</v>
      </c>
      <c r="H1223">
        <v>113</v>
      </c>
      <c r="I1223" t="s">
        <v>24638</v>
      </c>
      <c r="J1223" t="s">
        <v>26</v>
      </c>
      <c r="K1223" t="s">
        <v>307</v>
      </c>
      <c r="L1223" t="s">
        <v>1076</v>
      </c>
      <c r="M1223" t="s">
        <v>10633</v>
      </c>
      <c r="N1223" t="s">
        <v>24639</v>
      </c>
      <c r="O1223" t="s">
        <v>24640</v>
      </c>
      <c r="P1223" t="s">
        <v>8535</v>
      </c>
      <c r="Q1223" t="s">
        <v>24641</v>
      </c>
      <c r="R1223" t="s">
        <v>24642</v>
      </c>
      <c r="S1223" t="s">
        <v>24643</v>
      </c>
      <c r="T1223">
        <v>6.8</v>
      </c>
      <c r="U1223">
        <v>244812</v>
      </c>
      <c r="V1223" s="12">
        <f>W1223*1.1505830469594</f>
        <v>34517491.408782005</v>
      </c>
      <c r="W1223" s="3">
        <v>30000000</v>
      </c>
      <c r="X1223" s="13">
        <f>Y1223*1.1505830469594</f>
        <v>73276488.710125998</v>
      </c>
      <c r="Y1223" s="3">
        <v>63686397</v>
      </c>
      <c r="Z1223" s="13">
        <f>AA1223*1.1505830469594</f>
        <v>156145658.66976854</v>
      </c>
      <c r="AA1223" s="3">
        <v>135710029</v>
      </c>
      <c r="AB1223">
        <v>388</v>
      </c>
    </row>
    <row r="1224" spans="1:28" x14ac:dyDescent="0.2">
      <c r="A1224" t="s">
        <v>30636</v>
      </c>
      <c r="B1224" t="s">
        <v>30637</v>
      </c>
      <c r="C1224">
        <v>2012</v>
      </c>
      <c r="D1224" s="1">
        <v>41431</v>
      </c>
      <c r="E1224" t="s">
        <v>1045</v>
      </c>
      <c r="F1224" t="s">
        <v>44057</v>
      </c>
      <c r="G1224" t="s">
        <v>44036</v>
      </c>
      <c r="H1224">
        <v>112</v>
      </c>
      <c r="I1224" t="s">
        <v>25</v>
      </c>
      <c r="J1224" t="s">
        <v>26</v>
      </c>
      <c r="M1224" t="s">
        <v>29653</v>
      </c>
      <c r="N1224" t="s">
        <v>30638</v>
      </c>
      <c r="O1224" t="s">
        <v>30639</v>
      </c>
      <c r="P1224" t="s">
        <v>24796</v>
      </c>
      <c r="Q1224" t="s">
        <v>30640</v>
      </c>
      <c r="R1224" t="s">
        <v>30641</v>
      </c>
      <c r="S1224" t="s">
        <v>30642</v>
      </c>
      <c r="T1224">
        <v>7.2</v>
      </c>
      <c r="U1224">
        <v>271720</v>
      </c>
      <c r="V1224" s="12">
        <f>W1224*1.12725506764114</f>
        <v>19163336.149899378</v>
      </c>
      <c r="W1224" s="3">
        <v>17000000</v>
      </c>
      <c r="X1224" s="13">
        <f>Y1224*1.12725506764114</f>
        <v>73272811.486463025</v>
      </c>
      <c r="Y1224" s="3">
        <v>65001093</v>
      </c>
      <c r="Z1224" s="13">
        <f>AA1224*1.12725506764114</f>
        <v>130029352.26306431</v>
      </c>
      <c r="AA1224" s="3">
        <v>115350426</v>
      </c>
      <c r="AB1224">
        <v>321</v>
      </c>
    </row>
    <row r="1225" spans="1:28" x14ac:dyDescent="0.2">
      <c r="A1225" t="s">
        <v>27875</v>
      </c>
      <c r="B1225" t="s">
        <v>27876</v>
      </c>
      <c r="C1225">
        <v>2012</v>
      </c>
      <c r="D1225" s="1">
        <v>41003</v>
      </c>
      <c r="E1225" t="s">
        <v>44043</v>
      </c>
      <c r="F1225" t="s">
        <v>44038</v>
      </c>
      <c r="G1225" t="s">
        <v>44032</v>
      </c>
      <c r="H1225">
        <v>106</v>
      </c>
      <c r="I1225" t="s">
        <v>433</v>
      </c>
      <c r="J1225" t="s">
        <v>26</v>
      </c>
      <c r="M1225" t="s">
        <v>1964</v>
      </c>
      <c r="N1225" t="s">
        <v>27877</v>
      </c>
      <c r="O1225" t="s">
        <v>27878</v>
      </c>
      <c r="P1225" t="s">
        <v>1572</v>
      </c>
      <c r="Q1225" t="s">
        <v>27879</v>
      </c>
      <c r="R1225" t="s">
        <v>27880</v>
      </c>
      <c r="S1225" t="s">
        <v>27881</v>
      </c>
      <c r="T1225">
        <v>5.6</v>
      </c>
      <c r="U1225">
        <v>82866</v>
      </c>
      <c r="V1225" s="12">
        <f>W1225*1.12725506764114</f>
        <v>95816680.749496892</v>
      </c>
      <c r="W1225" s="3">
        <v>85000000</v>
      </c>
      <c r="X1225" s="13">
        <f>Y1225*1.12725506764114</f>
        <v>73198496.068873718</v>
      </c>
      <c r="Y1225" s="3">
        <v>64935167</v>
      </c>
      <c r="Z1225" s="13">
        <f>AA1225*1.12725506764114</f>
        <v>206308556.39669144</v>
      </c>
      <c r="AA1225" s="3">
        <v>183018522</v>
      </c>
      <c r="AB1225">
        <v>231</v>
      </c>
    </row>
    <row r="1226" spans="1:28" x14ac:dyDescent="0.2">
      <c r="A1226" t="s">
        <v>28118</v>
      </c>
      <c r="B1226" t="s">
        <v>28119</v>
      </c>
      <c r="C1226">
        <v>2014</v>
      </c>
      <c r="D1226" s="1">
        <v>41922</v>
      </c>
      <c r="E1226" t="s">
        <v>1045</v>
      </c>
      <c r="F1226" t="s">
        <v>44040</v>
      </c>
      <c r="H1226">
        <v>81</v>
      </c>
      <c r="I1226" t="s">
        <v>25</v>
      </c>
      <c r="J1226" t="s">
        <v>26</v>
      </c>
      <c r="M1226" t="s">
        <v>4799</v>
      </c>
      <c r="N1226" t="s">
        <v>28120</v>
      </c>
      <c r="O1226" t="s">
        <v>28121</v>
      </c>
      <c r="P1226" t="s">
        <v>11114</v>
      </c>
      <c r="Q1226" t="s">
        <v>28122</v>
      </c>
      <c r="R1226" t="s">
        <v>28123</v>
      </c>
      <c r="S1226" t="s">
        <v>28124</v>
      </c>
      <c r="T1226">
        <v>6.2</v>
      </c>
      <c r="U1226">
        <v>39946</v>
      </c>
      <c r="V1226" s="12">
        <f>W1226*1.09324733035956</f>
        <v>30610925.250067681</v>
      </c>
      <c r="W1226" s="3">
        <v>28000000</v>
      </c>
      <c r="X1226" s="13">
        <f>Y1226*1.09324733035956</f>
        <v>73197444.650746211</v>
      </c>
      <c r="Y1226" s="3">
        <v>66954149</v>
      </c>
      <c r="Z1226" s="13">
        <f>AA1226*1.09324733035956</f>
        <v>110039879.68386337</v>
      </c>
      <c r="AA1226" s="3">
        <v>100654149</v>
      </c>
      <c r="AB1226">
        <v>109</v>
      </c>
    </row>
    <row r="1227" spans="1:28" x14ac:dyDescent="0.2">
      <c r="A1227" t="s">
        <v>6785</v>
      </c>
      <c r="B1227" t="s">
        <v>6786</v>
      </c>
      <c r="C1227">
        <v>2003</v>
      </c>
      <c r="D1227" t="s">
        <v>6354</v>
      </c>
      <c r="E1227" t="s">
        <v>16512</v>
      </c>
      <c r="F1227" t="s">
        <v>44034</v>
      </c>
      <c r="G1227" t="s">
        <v>44042</v>
      </c>
      <c r="H1227">
        <v>121</v>
      </c>
      <c r="I1227" t="s">
        <v>6787</v>
      </c>
      <c r="J1227" t="s">
        <v>26</v>
      </c>
      <c r="M1227" t="s">
        <v>6788</v>
      </c>
      <c r="N1227" t="s">
        <v>6789</v>
      </c>
      <c r="O1227" t="s">
        <v>6790</v>
      </c>
      <c r="P1227" t="s">
        <v>6791</v>
      </c>
      <c r="Q1227" t="s">
        <v>6792</v>
      </c>
      <c r="R1227" t="s">
        <v>6793</v>
      </c>
      <c r="S1227" t="s">
        <v>6794</v>
      </c>
      <c r="T1227">
        <v>7</v>
      </c>
      <c r="U1227">
        <v>249383</v>
      </c>
      <c r="V1227" s="12">
        <f>W1227*1.40658152173913</f>
        <v>30944793.47826086</v>
      </c>
      <c r="W1227" s="3">
        <v>22000000</v>
      </c>
      <c r="X1227" s="13">
        <f>Y1227*1.40658152173913</f>
        <v>73101012.226032585</v>
      </c>
      <c r="Y1227" s="3">
        <v>51970690</v>
      </c>
      <c r="Z1227" s="13">
        <f>AA1227*1.40658152173913</f>
        <v>134621747.0903641</v>
      </c>
      <c r="AA1227" s="3">
        <v>95708457</v>
      </c>
      <c r="AB1227">
        <v>836</v>
      </c>
    </row>
    <row r="1228" spans="1:28" x14ac:dyDescent="0.2">
      <c r="A1228" t="s">
        <v>28254</v>
      </c>
      <c r="B1228" t="s">
        <v>28255</v>
      </c>
      <c r="C1228">
        <v>2012</v>
      </c>
      <c r="D1228" s="1">
        <v>41157</v>
      </c>
      <c r="E1228" t="s">
        <v>176</v>
      </c>
      <c r="F1228" t="s">
        <v>44033</v>
      </c>
      <c r="G1228" t="s">
        <v>44042</v>
      </c>
      <c r="H1228">
        <v>89</v>
      </c>
      <c r="I1228" t="s">
        <v>25</v>
      </c>
      <c r="J1228" t="s">
        <v>26</v>
      </c>
      <c r="M1228" t="s">
        <v>28256</v>
      </c>
      <c r="N1228" t="s">
        <v>28257</v>
      </c>
      <c r="O1228" t="s">
        <v>28258</v>
      </c>
      <c r="P1228" t="s">
        <v>28259</v>
      </c>
      <c r="Q1228" t="s">
        <v>28260</v>
      </c>
      <c r="R1228" t="s">
        <v>28261</v>
      </c>
      <c r="S1228" t="s">
        <v>28262</v>
      </c>
      <c r="T1228">
        <v>7</v>
      </c>
      <c r="U1228">
        <v>237285</v>
      </c>
      <c r="V1228" s="12">
        <f>W1228*1.12725506764114</f>
        <v>13527060.81169368</v>
      </c>
      <c r="W1228" s="3">
        <v>12000000</v>
      </c>
      <c r="X1228" s="13">
        <f>Y1228*1.12725506764114</f>
        <v>72792693.262563452</v>
      </c>
      <c r="Y1228" s="3">
        <v>64575175</v>
      </c>
      <c r="Z1228" s="13">
        <f>AA1228*1.12725506764114</f>
        <v>142751182.08954495</v>
      </c>
      <c r="AA1228" s="3">
        <v>126636097</v>
      </c>
      <c r="AB1228">
        <v>519</v>
      </c>
    </row>
    <row r="1229" spans="1:28" x14ac:dyDescent="0.2">
      <c r="A1229" t="s">
        <v>9331</v>
      </c>
      <c r="B1229" t="s">
        <v>9332</v>
      </c>
      <c r="C1229">
        <v>2007</v>
      </c>
      <c r="D1229" s="1">
        <v>39539</v>
      </c>
      <c r="E1229" t="s">
        <v>3496</v>
      </c>
      <c r="H1229">
        <v>109</v>
      </c>
      <c r="I1229" t="s">
        <v>25</v>
      </c>
      <c r="J1229" t="s">
        <v>26</v>
      </c>
      <c r="M1229" t="s">
        <v>3497</v>
      </c>
      <c r="N1229" t="s">
        <v>9333</v>
      </c>
      <c r="O1229" t="s">
        <v>9334</v>
      </c>
      <c r="P1229" t="s">
        <v>1977</v>
      </c>
      <c r="Q1229" t="s">
        <v>9335</v>
      </c>
      <c r="R1229" t="s">
        <v>9336</v>
      </c>
      <c r="S1229" t="s">
        <v>9337</v>
      </c>
      <c r="T1229">
        <v>6.1</v>
      </c>
      <c r="U1229">
        <v>107123</v>
      </c>
      <c r="V1229" s="12">
        <f>W1229*1.24823238899982</f>
        <v>18723485.8349973</v>
      </c>
      <c r="W1229" s="3">
        <v>15000000</v>
      </c>
      <c r="X1229" s="13">
        <f>Y1229*1.24823238899982</f>
        <v>72737033.970536783</v>
      </c>
      <c r="Y1229" s="3">
        <v>58272029</v>
      </c>
      <c r="Z1229" s="13">
        <f>AA1229*144548551.06</f>
        <v>1.1630513450314006E+16</v>
      </c>
      <c r="AA1229" s="3">
        <v>80460948</v>
      </c>
      <c r="AB1229">
        <v>1172</v>
      </c>
    </row>
    <row r="1230" spans="1:28" x14ac:dyDescent="0.2">
      <c r="A1230" t="s">
        <v>5385</v>
      </c>
      <c r="B1230" t="s">
        <v>5386</v>
      </c>
      <c r="C1230">
        <v>2002</v>
      </c>
      <c r="D1230" t="s">
        <v>5026</v>
      </c>
      <c r="E1230" t="s">
        <v>16512</v>
      </c>
      <c r="F1230" t="s">
        <v>44038</v>
      </c>
      <c r="G1230" t="s">
        <v>44033</v>
      </c>
      <c r="H1230">
        <v>98</v>
      </c>
      <c r="I1230" t="s">
        <v>25</v>
      </c>
      <c r="J1230" t="s">
        <v>26</v>
      </c>
      <c r="K1230" t="s">
        <v>51</v>
      </c>
      <c r="M1230" t="s">
        <v>5387</v>
      </c>
      <c r="N1230" t="s">
        <v>3394</v>
      </c>
      <c r="O1230" t="s">
        <v>5388</v>
      </c>
      <c r="P1230" t="s">
        <v>1289</v>
      </c>
      <c r="Q1230" t="s">
        <v>5389</v>
      </c>
      <c r="R1230" t="s">
        <v>5390</v>
      </c>
      <c r="S1230" t="s">
        <v>5391</v>
      </c>
      <c r="T1230">
        <v>5.4</v>
      </c>
      <c r="U1230">
        <v>78085</v>
      </c>
      <c r="V1230" s="12">
        <f>W1230*1.43863813229572</f>
        <v>86318287.937743202</v>
      </c>
      <c r="W1230" s="3">
        <v>60000000</v>
      </c>
      <c r="X1230" s="13">
        <f>Y1230*1.43863813229572</f>
        <v>72720277.434007794</v>
      </c>
      <c r="Y1230" s="3">
        <v>50547998</v>
      </c>
      <c r="Z1230" s="13">
        <f>AA1230*1.43863813229572</f>
        <v>150181769.54003894</v>
      </c>
      <c r="AA1230" s="3">
        <v>104391623</v>
      </c>
      <c r="AB1230">
        <v>216</v>
      </c>
    </row>
    <row r="1231" spans="1:28" x14ac:dyDescent="0.2">
      <c r="A1231" t="s">
        <v>18019</v>
      </c>
      <c r="B1231" t="s">
        <v>18020</v>
      </c>
      <c r="C1231">
        <v>2008</v>
      </c>
      <c r="D1231" t="s">
        <v>18021</v>
      </c>
      <c r="E1231" t="s">
        <v>1045</v>
      </c>
      <c r="F1231" t="s">
        <v>44036</v>
      </c>
      <c r="H1231">
        <v>99</v>
      </c>
      <c r="I1231" t="s">
        <v>25</v>
      </c>
      <c r="J1231" t="s">
        <v>26</v>
      </c>
      <c r="M1231" t="s">
        <v>18022</v>
      </c>
      <c r="N1231" t="s">
        <v>18022</v>
      </c>
      <c r="O1231" t="s">
        <v>18023</v>
      </c>
      <c r="P1231" t="s">
        <v>18024</v>
      </c>
      <c r="Q1231" t="s">
        <v>18025</v>
      </c>
      <c r="R1231" t="s">
        <v>18026</v>
      </c>
      <c r="S1231" t="s">
        <v>18027</v>
      </c>
      <c r="T1231">
        <v>6</v>
      </c>
      <c r="U1231">
        <v>41704</v>
      </c>
      <c r="V1231" s="12">
        <f>W1231*1.20207800169993</f>
        <v>36062340.050997898</v>
      </c>
      <c r="W1231" s="3">
        <v>30000000</v>
      </c>
      <c r="X1231" s="13">
        <f>Y1231*1.20207800169993</f>
        <v>72718761.475371927</v>
      </c>
      <c r="Y1231" s="3">
        <v>60494212</v>
      </c>
      <c r="Z1231" s="13">
        <f>AA1231*1.20207800169993</f>
        <v>77467571.823165491</v>
      </c>
      <c r="AA1231" s="3">
        <v>64444713</v>
      </c>
      <c r="AB1231">
        <v>110</v>
      </c>
    </row>
    <row r="1232" spans="1:28" x14ac:dyDescent="0.2">
      <c r="A1232" t="s">
        <v>18190</v>
      </c>
      <c r="B1232" t="s">
        <v>18191</v>
      </c>
      <c r="C1232">
        <v>2008</v>
      </c>
      <c r="D1232" t="s">
        <v>14504</v>
      </c>
      <c r="E1232" t="s">
        <v>1045</v>
      </c>
      <c r="F1232" t="s">
        <v>44044</v>
      </c>
      <c r="G1232" t="s">
        <v>44032</v>
      </c>
      <c r="H1232">
        <v>96</v>
      </c>
      <c r="I1232" t="s">
        <v>3037</v>
      </c>
      <c r="J1232" t="s">
        <v>26</v>
      </c>
      <c r="M1232" t="s">
        <v>7371</v>
      </c>
      <c r="N1232" t="s">
        <v>383</v>
      </c>
      <c r="O1232" t="s">
        <v>18192</v>
      </c>
      <c r="P1232" t="s">
        <v>386</v>
      </c>
      <c r="Q1232" t="s">
        <v>18193</v>
      </c>
      <c r="R1232" t="s">
        <v>18194</v>
      </c>
      <c r="S1232" t="s">
        <v>18195</v>
      </c>
      <c r="T1232">
        <v>7</v>
      </c>
      <c r="U1232">
        <v>304043</v>
      </c>
      <c r="V1232" s="12">
        <f>W1232*1.20207800169993</f>
        <v>44476886.062897407</v>
      </c>
      <c r="W1232" s="3">
        <v>37000000</v>
      </c>
      <c r="X1232" s="13">
        <f>Y1232*1.20207800169993</f>
        <v>72551834.913665861</v>
      </c>
      <c r="Y1232" s="3">
        <v>60355347</v>
      </c>
      <c r="Z1232" s="13">
        <f>AA1232*1.20207800169993</f>
        <v>196814911.33668366</v>
      </c>
      <c r="AA1232" s="3">
        <v>163728902</v>
      </c>
      <c r="AB1232">
        <v>630</v>
      </c>
    </row>
    <row r="1233" spans="1:28" x14ac:dyDescent="0.2">
      <c r="A1233" t="s">
        <v>39430</v>
      </c>
      <c r="B1233" t="s">
        <v>39431</v>
      </c>
      <c r="C1233">
        <v>2016</v>
      </c>
      <c r="D1233" s="1">
        <v>42468</v>
      </c>
      <c r="E1233" t="s">
        <v>176</v>
      </c>
      <c r="F1233" t="s">
        <v>44046</v>
      </c>
      <c r="G1233" t="s">
        <v>44045</v>
      </c>
      <c r="H1233">
        <v>81</v>
      </c>
      <c r="I1233" t="s">
        <v>25</v>
      </c>
      <c r="J1233" t="s">
        <v>26</v>
      </c>
      <c r="M1233" t="s">
        <v>13362</v>
      </c>
      <c r="N1233" t="s">
        <v>39432</v>
      </c>
      <c r="O1233" t="s">
        <v>39433</v>
      </c>
      <c r="P1233" t="s">
        <v>36327</v>
      </c>
      <c r="Q1233" t="s">
        <v>39434</v>
      </c>
      <c r="R1233" t="s">
        <v>39435</v>
      </c>
      <c r="S1233" t="s">
        <v>39436</v>
      </c>
      <c r="T1233">
        <v>6.3</v>
      </c>
      <c r="U1233">
        <v>111742</v>
      </c>
      <c r="V1233" s="12">
        <f>W1233*1.07834771485832</f>
        <v>5283903.8028057683</v>
      </c>
      <c r="W1233" s="3">
        <v>4900000</v>
      </c>
      <c r="X1233" s="13">
        <f>Y1233*1.07834771485832</f>
        <v>72539194.50343138</v>
      </c>
      <c r="Y1233" s="3">
        <v>67268835</v>
      </c>
      <c r="Z1233" s="13">
        <f>AA1233*1.07834771485832</f>
        <v>160532368.03587028</v>
      </c>
      <c r="AA1233" s="3">
        <v>148868835</v>
      </c>
      <c r="AB1233">
        <v>373</v>
      </c>
    </row>
    <row r="1234" spans="1:28" x14ac:dyDescent="0.2">
      <c r="A1234" t="s">
        <v>31645</v>
      </c>
      <c r="B1234" t="s">
        <v>31646</v>
      </c>
      <c r="C1234">
        <v>2016</v>
      </c>
      <c r="D1234" s="1">
        <v>42768</v>
      </c>
      <c r="E1234" t="s">
        <v>44035</v>
      </c>
      <c r="F1234" t="s">
        <v>44032</v>
      </c>
      <c r="G1234" t="s">
        <v>44049</v>
      </c>
      <c r="H1234">
        <v>139</v>
      </c>
      <c r="I1234" t="s">
        <v>1705</v>
      </c>
      <c r="J1234" t="s">
        <v>26</v>
      </c>
      <c r="K1234" t="s">
        <v>934</v>
      </c>
      <c r="M1234" t="s">
        <v>1401</v>
      </c>
      <c r="N1234" t="s">
        <v>31647</v>
      </c>
      <c r="O1234" t="s">
        <v>31648</v>
      </c>
      <c r="P1234" t="s">
        <v>15742</v>
      </c>
      <c r="Q1234" t="s">
        <v>31649</v>
      </c>
      <c r="R1234" t="s">
        <v>439</v>
      </c>
      <c r="S1234" t="s">
        <v>440</v>
      </c>
      <c r="T1234">
        <v>8.1</v>
      </c>
      <c r="U1234">
        <v>418336</v>
      </c>
      <c r="V1234" s="12">
        <f>W1234*1.07834771485832</f>
        <v>43133908.594332799</v>
      </c>
      <c r="W1234" s="3">
        <v>40000000</v>
      </c>
      <c r="X1234" s="13">
        <f>Y1234*1.07834771485832</f>
        <v>72475334.751757473</v>
      </c>
      <c r="Y1234" s="3">
        <v>67209615</v>
      </c>
      <c r="Z1234" s="13">
        <f>AA1234*1.07834771485832</f>
        <v>194588835.06938609</v>
      </c>
      <c r="AA1234" s="3">
        <v>180450918</v>
      </c>
      <c r="AB1234">
        <v>914</v>
      </c>
    </row>
    <row r="1235" spans="1:28" x14ac:dyDescent="0.2">
      <c r="A1235" t="s">
        <v>18212</v>
      </c>
      <c r="B1235" t="s">
        <v>18213</v>
      </c>
      <c r="C1235">
        <v>2009</v>
      </c>
      <c r="D1235" t="s">
        <v>12385</v>
      </c>
      <c r="E1235" t="s">
        <v>1045</v>
      </c>
      <c r="H1235">
        <v>81</v>
      </c>
      <c r="I1235" t="s">
        <v>229</v>
      </c>
      <c r="J1235" t="s">
        <v>26</v>
      </c>
      <c r="K1235" t="s">
        <v>307</v>
      </c>
      <c r="M1235" t="s">
        <v>13101</v>
      </c>
      <c r="N1235" t="s">
        <v>13102</v>
      </c>
      <c r="O1235" t="s">
        <v>18214</v>
      </c>
      <c r="P1235" t="s">
        <v>5149</v>
      </c>
      <c r="Q1235" t="s">
        <v>18215</v>
      </c>
      <c r="R1235" t="s">
        <v>18216</v>
      </c>
      <c r="S1235" t="s">
        <v>18217</v>
      </c>
      <c r="T1235">
        <v>5.8</v>
      </c>
      <c r="U1235">
        <v>139029</v>
      </c>
      <c r="V1235" s="12">
        <f>W1235*1.20636999678377</f>
        <v>50667539.864918336</v>
      </c>
      <c r="W1235" s="3">
        <v>42000000</v>
      </c>
      <c r="X1235" s="13">
        <f>Y1235*1.20636999678377</f>
        <v>72447983.162950814</v>
      </c>
      <c r="Y1235" s="3">
        <v>60054530</v>
      </c>
      <c r="Z1235" s="13">
        <f>AA1235*1.20636999678377</f>
        <v>167451189.89703852</v>
      </c>
      <c r="AA1235" s="3">
        <v>138805831</v>
      </c>
      <c r="AB1235">
        <v>419</v>
      </c>
    </row>
    <row r="1236" spans="1:28" x14ac:dyDescent="0.2">
      <c r="A1236" t="s">
        <v>24188</v>
      </c>
      <c r="B1236" t="s">
        <v>24189</v>
      </c>
      <c r="C1236">
        <v>2013</v>
      </c>
      <c r="D1236" t="s">
        <v>24190</v>
      </c>
      <c r="E1236" t="s">
        <v>44043</v>
      </c>
      <c r="F1236" t="s">
        <v>44034</v>
      </c>
      <c r="H1236">
        <v>114</v>
      </c>
      <c r="I1236" t="s">
        <v>1561</v>
      </c>
      <c r="J1236" t="s">
        <v>26</v>
      </c>
      <c r="M1236" t="s">
        <v>187</v>
      </c>
      <c r="N1236" t="s">
        <v>24191</v>
      </c>
      <c r="O1236" t="s">
        <v>24192</v>
      </c>
      <c r="P1236" t="s">
        <v>24193</v>
      </c>
      <c r="Q1236" t="s">
        <v>24194</v>
      </c>
      <c r="R1236" t="s">
        <v>24195</v>
      </c>
      <c r="S1236" t="s">
        <v>24196</v>
      </c>
      <c r="T1236">
        <v>6.2</v>
      </c>
      <c r="U1236">
        <v>129795</v>
      </c>
      <c r="V1236" s="12">
        <f>W1236*1.11098185502045</f>
        <v>216641461.72898775</v>
      </c>
      <c r="W1236" s="3">
        <v>195000000</v>
      </c>
      <c r="X1236" s="13">
        <f>Y1236*1.11098185502045</f>
        <v>72422244.105276644</v>
      </c>
      <c r="Y1236" s="3">
        <v>65187603</v>
      </c>
      <c r="Z1236" s="13">
        <f>AA1236*1.11098185502045</f>
        <v>219627339.89548627</v>
      </c>
      <c r="AA1236" s="3">
        <v>197687603</v>
      </c>
      <c r="AB1236">
        <v>222</v>
      </c>
    </row>
    <row r="1237" spans="1:28" x14ac:dyDescent="0.2">
      <c r="A1237" t="s">
        <v>22510</v>
      </c>
      <c r="B1237" t="s">
        <v>22511</v>
      </c>
      <c r="C1237">
        <v>2010</v>
      </c>
      <c r="D1237" s="1">
        <v>40762</v>
      </c>
      <c r="E1237" t="s">
        <v>1045</v>
      </c>
      <c r="F1237" t="s">
        <v>44057</v>
      </c>
      <c r="H1237">
        <v>109</v>
      </c>
      <c r="I1237" t="s">
        <v>25</v>
      </c>
      <c r="J1237" t="s">
        <v>26</v>
      </c>
      <c r="M1237" t="s">
        <v>16766</v>
      </c>
      <c r="N1237" t="s">
        <v>22512</v>
      </c>
      <c r="O1237" t="s">
        <v>22513</v>
      </c>
      <c r="P1237" t="s">
        <v>22514</v>
      </c>
      <c r="Q1237" t="s">
        <v>22515</v>
      </c>
      <c r="R1237" t="s">
        <v>22516</v>
      </c>
      <c r="S1237" t="s">
        <v>22517</v>
      </c>
      <c r="T1237">
        <v>6.4</v>
      </c>
      <c r="U1237">
        <v>168032</v>
      </c>
      <c r="V1237" s="12">
        <f>W1237*1.18690152988223</f>
        <v>47476061.195289202</v>
      </c>
      <c r="W1237" s="3">
        <v>40000000</v>
      </c>
      <c r="X1237" s="13">
        <f>Y1237*1.18690152988223</f>
        <v>72370697.66126579</v>
      </c>
      <c r="Y1237" s="3">
        <v>60974475</v>
      </c>
      <c r="Z1237" s="13">
        <f>AA1237*1.18690152988223</f>
        <v>108862910.98068826</v>
      </c>
      <c r="AA1237" s="3">
        <v>91720255</v>
      </c>
      <c r="AB1237">
        <v>224</v>
      </c>
    </row>
    <row r="1238" spans="1:28" hidden="1" x14ac:dyDescent="0.2">
      <c r="A1238" t="s">
        <v>13461</v>
      </c>
      <c r="B1238" t="s">
        <v>13462</v>
      </c>
      <c r="C1238">
        <v>2005</v>
      </c>
      <c r="D1238" t="s">
        <v>11746</v>
      </c>
      <c r="E1238" t="s">
        <v>16512</v>
      </c>
      <c r="F1238" t="s">
        <v>44032</v>
      </c>
      <c r="G1238" t="s">
        <v>44045</v>
      </c>
      <c r="H1238">
        <v>175</v>
      </c>
      <c r="I1238" t="s">
        <v>943</v>
      </c>
      <c r="J1238" t="s">
        <v>2402</v>
      </c>
      <c r="M1238" t="s">
        <v>13463</v>
      </c>
      <c r="N1238" t="s">
        <v>13464</v>
      </c>
      <c r="O1238" t="s">
        <v>13465</v>
      </c>
      <c r="P1238" t="s">
        <v>13466</v>
      </c>
      <c r="Q1238" t="s">
        <v>13467</v>
      </c>
      <c r="R1238" t="s">
        <v>13468</v>
      </c>
      <c r="S1238" t="s">
        <v>13469</v>
      </c>
      <c r="T1238">
        <v>7.5</v>
      </c>
      <c r="U1238">
        <v>12494</v>
      </c>
      <c r="W1238" t="s">
        <v>7920</v>
      </c>
      <c r="X1238"/>
      <c r="Y1238"/>
      <c r="Z1238"/>
      <c r="AA1238"/>
      <c r="AB1238">
        <v>22</v>
      </c>
    </row>
    <row r="1239" spans="1:28" x14ac:dyDescent="0.2">
      <c r="A1239" t="s">
        <v>32486</v>
      </c>
      <c r="B1239" t="s">
        <v>32487</v>
      </c>
      <c r="C1239">
        <v>2015</v>
      </c>
      <c r="D1239" t="s">
        <v>32488</v>
      </c>
      <c r="E1239" t="s">
        <v>1045</v>
      </c>
      <c r="F1239" t="s">
        <v>44032</v>
      </c>
      <c r="G1239" t="s">
        <v>44057</v>
      </c>
      <c r="H1239">
        <v>115</v>
      </c>
      <c r="I1239" t="s">
        <v>25</v>
      </c>
      <c r="J1239" t="s">
        <v>26</v>
      </c>
      <c r="M1239" t="s">
        <v>15501</v>
      </c>
      <c r="N1239" t="s">
        <v>30036</v>
      </c>
      <c r="O1239" t="s">
        <v>32489</v>
      </c>
      <c r="P1239" t="s">
        <v>14357</v>
      </c>
      <c r="Q1239" t="s">
        <v>32490</v>
      </c>
      <c r="R1239" t="s">
        <v>32491</v>
      </c>
      <c r="S1239" t="s">
        <v>32492</v>
      </c>
      <c r="T1239">
        <v>5.6</v>
      </c>
      <c r="U1239">
        <v>51177</v>
      </c>
      <c r="V1239" s="12">
        <f>W1239*1.09195121025074</f>
        <v>16160877.911710953</v>
      </c>
      <c r="W1239" s="3">
        <v>14800000</v>
      </c>
      <c r="X1239" s="13">
        <f>Y1239*1.09195121025074</f>
        <v>72083037.483501092</v>
      </c>
      <c r="Y1239" s="3">
        <v>66013057</v>
      </c>
      <c r="Z1239" s="13">
        <f>AA1239*1.09195121025074</f>
        <v>128646110.17448942</v>
      </c>
      <c r="AA1239" s="3">
        <v>117813057</v>
      </c>
      <c r="AB1239">
        <v>143</v>
      </c>
    </row>
    <row r="1240" spans="1:28" x14ac:dyDescent="0.2">
      <c r="A1240" t="s">
        <v>24413</v>
      </c>
      <c r="B1240" t="s">
        <v>24414</v>
      </c>
      <c r="C1240">
        <v>2011</v>
      </c>
      <c r="D1240" t="s">
        <v>24415</v>
      </c>
      <c r="E1240" t="s">
        <v>44056</v>
      </c>
      <c r="F1240" t="s">
        <v>44033</v>
      </c>
      <c r="G1240" t="s">
        <v>44042</v>
      </c>
      <c r="H1240">
        <v>106</v>
      </c>
      <c r="I1240" t="s">
        <v>25</v>
      </c>
      <c r="J1240" t="s">
        <v>26</v>
      </c>
      <c r="M1240" t="s">
        <v>24416</v>
      </c>
      <c r="N1240" t="s">
        <v>24417</v>
      </c>
      <c r="O1240" t="s">
        <v>24418</v>
      </c>
      <c r="P1240" t="s">
        <v>520</v>
      </c>
      <c r="Q1240" t="s">
        <v>24419</v>
      </c>
      <c r="R1240" t="s">
        <v>24420</v>
      </c>
      <c r="S1240" t="s">
        <v>24421</v>
      </c>
      <c r="T1240">
        <v>7</v>
      </c>
      <c r="U1240">
        <v>240237</v>
      </c>
      <c r="V1240" s="12">
        <f>W1240*1.1505830469594</f>
        <v>57759268.957361884</v>
      </c>
      <c r="W1240" s="3">
        <v>50200000</v>
      </c>
      <c r="X1240" s="13">
        <f>Y1240*1.1505830469594</f>
        <v>71906429.645792991</v>
      </c>
      <c r="Y1240" s="3">
        <v>62495645</v>
      </c>
      <c r="Z1240" s="13">
        <f>AA1240*1.1505830469594</f>
        <v>147124339.70262632</v>
      </c>
      <c r="AA1240" s="3">
        <v>127869379</v>
      </c>
      <c r="AB1240">
        <v>477</v>
      </c>
    </row>
    <row r="1241" spans="1:28" x14ac:dyDescent="0.2">
      <c r="A1241" t="s">
        <v>8323</v>
      </c>
      <c r="B1241" t="s">
        <v>8324</v>
      </c>
      <c r="C1241">
        <v>2004</v>
      </c>
      <c r="D1241" s="1">
        <v>38445</v>
      </c>
      <c r="E1241" t="s">
        <v>16512</v>
      </c>
      <c r="F1241" t="s">
        <v>44031</v>
      </c>
      <c r="G1241" t="s">
        <v>44034</v>
      </c>
      <c r="H1241">
        <v>113</v>
      </c>
      <c r="I1241" t="s">
        <v>25</v>
      </c>
      <c r="J1241" t="s">
        <v>26</v>
      </c>
      <c r="K1241" t="s">
        <v>8325</v>
      </c>
      <c r="M1241" t="s">
        <v>8326</v>
      </c>
      <c r="N1241" t="s">
        <v>8327</v>
      </c>
      <c r="O1241" t="s">
        <v>8328</v>
      </c>
      <c r="P1241" t="s">
        <v>612</v>
      </c>
      <c r="Q1241" t="s">
        <v>1422</v>
      </c>
      <c r="R1241" t="s">
        <v>8329</v>
      </c>
      <c r="S1241" t="s">
        <v>8330</v>
      </c>
      <c r="T1241">
        <v>5.9</v>
      </c>
      <c r="U1241">
        <v>163547</v>
      </c>
      <c r="V1241" s="12">
        <f>W1241*1.37009528851244</f>
        <v>89056193.753308594</v>
      </c>
      <c r="W1241" s="3">
        <v>65000000</v>
      </c>
      <c r="X1241" s="13">
        <f>Y1241*1.37009528851244</f>
        <v>71809305.472556889</v>
      </c>
      <c r="Y1241" s="3">
        <v>52411906</v>
      </c>
      <c r="Z1241" s="13">
        <f>AA1241*1.37009528851244</f>
        <v>180822304.45814711</v>
      </c>
      <c r="AA1241" s="3">
        <v>131977904</v>
      </c>
      <c r="AB1241">
        <v>538</v>
      </c>
    </row>
    <row r="1242" spans="1:28" x14ac:dyDescent="0.2">
      <c r="A1242" t="s">
        <v>31998</v>
      </c>
      <c r="B1242" t="s">
        <v>31999</v>
      </c>
      <c r="C1242">
        <v>2013</v>
      </c>
      <c r="D1242" s="1">
        <v>41282</v>
      </c>
      <c r="E1242" t="s">
        <v>3496</v>
      </c>
      <c r="F1242" t="s">
        <v>44042</v>
      </c>
      <c r="H1242">
        <v>85</v>
      </c>
      <c r="I1242" t="s">
        <v>1016</v>
      </c>
      <c r="J1242" t="s">
        <v>26</v>
      </c>
      <c r="M1242" t="s">
        <v>32000</v>
      </c>
      <c r="N1242" t="s">
        <v>32000</v>
      </c>
      <c r="O1242" t="s">
        <v>32001</v>
      </c>
      <c r="P1242" t="s">
        <v>4616</v>
      </c>
      <c r="Q1242" t="s">
        <v>32002</v>
      </c>
      <c r="R1242" t="s">
        <v>32003</v>
      </c>
      <c r="S1242" t="s">
        <v>32004</v>
      </c>
      <c r="T1242">
        <v>5.7</v>
      </c>
      <c r="U1242">
        <v>198233</v>
      </c>
      <c r="V1242" s="12">
        <f>W1242*1.11098185502045</f>
        <v>3332945.5650613499</v>
      </c>
      <c r="W1242" s="3">
        <v>3000000</v>
      </c>
      <c r="X1242" s="13">
        <f>Y1242*1.11098185502045</f>
        <v>71628460.901646793</v>
      </c>
      <c r="Y1242" s="3">
        <v>64473115</v>
      </c>
      <c r="Z1242" s="13">
        <f>AA1242*1.11098185502045</f>
        <v>99242483.730889857</v>
      </c>
      <c r="AA1242" s="3">
        <v>89328627</v>
      </c>
      <c r="AB1242">
        <v>738</v>
      </c>
    </row>
    <row r="1243" spans="1:28" x14ac:dyDescent="0.2">
      <c r="A1243" t="s">
        <v>26119</v>
      </c>
      <c r="B1243" t="s">
        <v>26120</v>
      </c>
      <c r="C1243">
        <v>2012</v>
      </c>
      <c r="D1243" t="s">
        <v>24182</v>
      </c>
      <c r="E1243" t="s">
        <v>1045</v>
      </c>
      <c r="F1243" t="s">
        <v>44032</v>
      </c>
      <c r="G1243" t="s">
        <v>44036</v>
      </c>
      <c r="H1243">
        <v>100</v>
      </c>
      <c r="I1243" t="s">
        <v>433</v>
      </c>
      <c r="J1243" t="s">
        <v>26</v>
      </c>
      <c r="M1243" t="s">
        <v>14100</v>
      </c>
      <c r="N1243" t="s">
        <v>26121</v>
      </c>
      <c r="O1243" t="s">
        <v>26122</v>
      </c>
      <c r="P1243" t="s">
        <v>14103</v>
      </c>
      <c r="Q1243" t="s">
        <v>26123</v>
      </c>
      <c r="R1243" t="s">
        <v>26124</v>
      </c>
      <c r="S1243" t="s">
        <v>26125</v>
      </c>
      <c r="T1243">
        <v>6.3</v>
      </c>
      <c r="U1243">
        <v>40137</v>
      </c>
      <c r="V1243" s="12">
        <f>W1243*1.12725506764114</f>
        <v>33817652.029234201</v>
      </c>
      <c r="W1243" s="3">
        <v>30000000</v>
      </c>
      <c r="X1243" s="13">
        <f>Y1243*1.12725506764114</f>
        <v>71621290.377453208</v>
      </c>
      <c r="Y1243" s="3">
        <v>63536011</v>
      </c>
      <c r="Z1243" s="13">
        <f>AA1243*1.12725506764114</f>
        <v>128823893.87510556</v>
      </c>
      <c r="AA1243" s="3">
        <v>114281051</v>
      </c>
      <c r="AB1243">
        <v>202</v>
      </c>
    </row>
    <row r="1244" spans="1:28" x14ac:dyDescent="0.2">
      <c r="A1244" t="s">
        <v>41500</v>
      </c>
      <c r="B1244" t="s">
        <v>41501</v>
      </c>
      <c r="C1244">
        <v>2018</v>
      </c>
      <c r="D1244" s="1">
        <v>43227</v>
      </c>
      <c r="E1244" t="s">
        <v>16512</v>
      </c>
      <c r="F1244" t="s">
        <v>44046</v>
      </c>
      <c r="G1244" t="s">
        <v>44033</v>
      </c>
      <c r="H1244">
        <v>97</v>
      </c>
      <c r="I1244" t="s">
        <v>25</v>
      </c>
      <c r="J1244" t="s">
        <v>26</v>
      </c>
      <c r="K1244" t="s">
        <v>27</v>
      </c>
      <c r="L1244" t="s">
        <v>308</v>
      </c>
      <c r="M1244" t="s">
        <v>41502</v>
      </c>
      <c r="N1244" t="s">
        <v>32000</v>
      </c>
      <c r="O1244" t="s">
        <v>41503</v>
      </c>
      <c r="P1244" t="s">
        <v>41504</v>
      </c>
      <c r="Q1244" t="s">
        <v>41505</v>
      </c>
      <c r="R1244" t="s">
        <v>41506</v>
      </c>
      <c r="S1244" t="s">
        <v>41507</v>
      </c>
      <c r="T1244">
        <v>5.2</v>
      </c>
      <c r="U1244">
        <v>52322</v>
      </c>
      <c r="V1244" s="12">
        <f>W1244*1.03068014830331</f>
        <v>13398841.927943029</v>
      </c>
      <c r="W1244" s="3">
        <v>13000000</v>
      </c>
      <c r="X1244" s="13">
        <f>Y1244*1.03068014830331</f>
        <v>71620670.002010882</v>
      </c>
      <c r="Y1244" s="3">
        <v>69488745</v>
      </c>
      <c r="Z1244" s="13">
        <f>AA1244*1.03068014830331</f>
        <v>141261168.44405729</v>
      </c>
      <c r="AA1244" s="3">
        <v>137056262</v>
      </c>
      <c r="AB1244">
        <v>583</v>
      </c>
    </row>
    <row r="1245" spans="1:28" x14ac:dyDescent="0.2">
      <c r="A1245" t="s">
        <v>36522</v>
      </c>
      <c r="B1245" t="s">
        <v>36523</v>
      </c>
      <c r="C1245">
        <v>2016</v>
      </c>
      <c r="D1245" s="1">
        <v>42616</v>
      </c>
      <c r="E1245" t="s">
        <v>16512</v>
      </c>
      <c r="F1245" t="s">
        <v>44031</v>
      </c>
      <c r="G1245" t="s">
        <v>44045</v>
      </c>
      <c r="H1245">
        <v>120</v>
      </c>
      <c r="I1245" t="s">
        <v>25</v>
      </c>
      <c r="J1245" t="s">
        <v>26</v>
      </c>
      <c r="M1245" t="s">
        <v>11277</v>
      </c>
      <c r="N1245" t="s">
        <v>36524</v>
      </c>
      <c r="O1245" t="s">
        <v>36525</v>
      </c>
      <c r="P1245" t="s">
        <v>29589</v>
      </c>
      <c r="Q1245" t="s">
        <v>29590</v>
      </c>
      <c r="R1245" t="s">
        <v>36526</v>
      </c>
      <c r="S1245" t="s">
        <v>36527</v>
      </c>
      <c r="T1245">
        <v>5.7</v>
      </c>
      <c r="U1245">
        <v>105498</v>
      </c>
      <c r="V1245" s="12">
        <f>W1245*1.07834771485832</f>
        <v>118618248.63441521</v>
      </c>
      <c r="W1245" s="3">
        <v>110000000</v>
      </c>
      <c r="X1245" s="13">
        <f>Y1245*1.07834771485832</f>
        <v>71369420.155916512</v>
      </c>
      <c r="Y1245" s="3">
        <v>66184051</v>
      </c>
      <c r="Z1245" s="13">
        <f>AA1245*1.07834771485832</f>
        <v>193290450.50331092</v>
      </c>
      <c r="AA1245" s="3">
        <v>179246868</v>
      </c>
      <c r="AB1245">
        <v>222</v>
      </c>
    </row>
    <row r="1246" spans="1:28" hidden="1" x14ac:dyDescent="0.2">
      <c r="A1246" t="s">
        <v>13524</v>
      </c>
      <c r="B1246" t="s">
        <v>13525</v>
      </c>
      <c r="C1246">
        <v>2009</v>
      </c>
      <c r="D1246" s="1">
        <v>40066</v>
      </c>
      <c r="E1246" t="s">
        <v>16512</v>
      </c>
      <c r="F1246" t="s">
        <v>44034</v>
      </c>
      <c r="G1246" t="s">
        <v>44046</v>
      </c>
      <c r="H1246">
        <v>90</v>
      </c>
      <c r="I1246" t="s">
        <v>10272</v>
      </c>
      <c r="J1246" t="s">
        <v>26</v>
      </c>
      <c r="K1246" t="s">
        <v>307</v>
      </c>
      <c r="M1246" t="s">
        <v>965</v>
      </c>
      <c r="N1246" t="s">
        <v>13526</v>
      </c>
      <c r="O1246" t="s">
        <v>13527</v>
      </c>
      <c r="P1246" t="s">
        <v>13528</v>
      </c>
      <c r="Q1246" t="s">
        <v>13529</v>
      </c>
      <c r="R1246" t="s">
        <v>13530</v>
      </c>
      <c r="S1246" t="s">
        <v>13531</v>
      </c>
      <c r="T1246">
        <v>5.3</v>
      </c>
      <c r="U1246">
        <v>11369</v>
      </c>
      <c r="W1246"/>
      <c r="X1246"/>
      <c r="Y1246"/>
      <c r="Z1246"/>
      <c r="AA1246">
        <v>211398</v>
      </c>
      <c r="AB1246">
        <v>52</v>
      </c>
    </row>
    <row r="1247" spans="1:28" x14ac:dyDescent="0.2">
      <c r="A1247" t="s">
        <v>22476</v>
      </c>
      <c r="B1247" t="s">
        <v>22477</v>
      </c>
      <c r="C1247">
        <v>2010</v>
      </c>
      <c r="D1247" s="1">
        <v>40460</v>
      </c>
      <c r="E1247" t="s">
        <v>16512</v>
      </c>
      <c r="F1247" t="s">
        <v>44031</v>
      </c>
      <c r="G1247" t="s">
        <v>44046</v>
      </c>
      <c r="H1247">
        <v>96</v>
      </c>
      <c r="I1247" t="s">
        <v>22478</v>
      </c>
      <c r="J1247" t="s">
        <v>26</v>
      </c>
      <c r="K1247" t="s">
        <v>934</v>
      </c>
      <c r="L1247" t="s">
        <v>308</v>
      </c>
      <c r="M1247" t="s">
        <v>167</v>
      </c>
      <c r="N1247" t="s">
        <v>167</v>
      </c>
      <c r="O1247" t="s">
        <v>22479</v>
      </c>
      <c r="P1247" t="s">
        <v>6695</v>
      </c>
      <c r="Q1247" t="s">
        <v>22480</v>
      </c>
      <c r="R1247" t="s">
        <v>22481</v>
      </c>
      <c r="S1247" t="s">
        <v>22482</v>
      </c>
      <c r="T1247">
        <v>5.8</v>
      </c>
      <c r="U1247">
        <v>159831</v>
      </c>
      <c r="V1247" s="12">
        <f>W1247*1.18690152988223</f>
        <v>71214091.792933807</v>
      </c>
      <c r="W1247" s="3">
        <v>60000000</v>
      </c>
      <c r="X1247" s="13">
        <f>Y1247*1.18690152988223</f>
        <v>71366686.975024641</v>
      </c>
      <c r="Y1247" s="3">
        <v>60128566</v>
      </c>
      <c r="Z1247" s="13">
        <f>AA1247*1.18690152988223</f>
        <v>356341172.2132107</v>
      </c>
      <c r="AA1247" s="3">
        <v>300228084</v>
      </c>
      <c r="AB1247">
        <v>433</v>
      </c>
    </row>
    <row r="1248" spans="1:28" x14ac:dyDescent="0.2">
      <c r="A1248" t="s">
        <v>34631</v>
      </c>
      <c r="B1248" t="s">
        <v>34632</v>
      </c>
      <c r="C1248">
        <v>2018</v>
      </c>
      <c r="D1248" s="1">
        <v>43105</v>
      </c>
      <c r="E1248" t="s">
        <v>16512</v>
      </c>
      <c r="F1248" t="s">
        <v>44038</v>
      </c>
      <c r="G1248" t="s">
        <v>44044</v>
      </c>
      <c r="H1248">
        <v>100</v>
      </c>
      <c r="I1248" t="s">
        <v>25</v>
      </c>
      <c r="J1248" t="s">
        <v>26</v>
      </c>
      <c r="M1248" t="s">
        <v>25973</v>
      </c>
      <c r="N1248" t="s">
        <v>34633</v>
      </c>
      <c r="O1248" t="s">
        <v>34634</v>
      </c>
      <c r="P1248" t="s">
        <v>18208</v>
      </c>
      <c r="Q1248" t="s">
        <v>34635</v>
      </c>
      <c r="R1248" t="s">
        <v>34636</v>
      </c>
      <c r="S1248" t="s">
        <v>34637</v>
      </c>
      <c r="T1248">
        <v>6.9</v>
      </c>
      <c r="U1248">
        <v>198350</v>
      </c>
      <c r="V1248" s="12">
        <f>W1248*1.03068014830331</f>
        <v>38135165.487222463</v>
      </c>
      <c r="W1248" s="3">
        <v>37000000</v>
      </c>
      <c r="X1248" s="13">
        <f>Y1248*1.03068014830331</f>
        <v>71301490.004364461</v>
      </c>
      <c r="Y1248" s="3">
        <v>69179066</v>
      </c>
      <c r="Z1248" s="13">
        <f>AA1248*1.03068014830331</f>
        <v>121289477.19707499</v>
      </c>
      <c r="AA1248" s="3">
        <v>117679066</v>
      </c>
      <c r="AB1248">
        <v>589</v>
      </c>
    </row>
    <row r="1249" spans="1:28" x14ac:dyDescent="0.2">
      <c r="A1249" t="s">
        <v>32301</v>
      </c>
      <c r="B1249" t="s">
        <v>32302</v>
      </c>
      <c r="C1249">
        <v>2014</v>
      </c>
      <c r="D1249" t="s">
        <v>31901</v>
      </c>
      <c r="E1249" t="s">
        <v>1045</v>
      </c>
      <c r="F1249" t="s">
        <v>44036</v>
      </c>
      <c r="H1249">
        <v>106</v>
      </c>
      <c r="I1249" t="s">
        <v>25</v>
      </c>
      <c r="J1249" t="s">
        <v>26</v>
      </c>
      <c r="M1249" t="s">
        <v>98</v>
      </c>
      <c r="N1249" t="s">
        <v>27219</v>
      </c>
      <c r="O1249" t="s">
        <v>32303</v>
      </c>
      <c r="P1249" t="s">
        <v>32304</v>
      </c>
      <c r="Q1249" t="s">
        <v>32305</v>
      </c>
      <c r="R1249" t="s">
        <v>32306</v>
      </c>
      <c r="S1249" t="s">
        <v>32307</v>
      </c>
      <c r="T1249">
        <v>5.8</v>
      </c>
      <c r="U1249">
        <v>19525</v>
      </c>
      <c r="V1249" s="12">
        <f>W1249*1.09324733035956</f>
        <v>26237935.928629439</v>
      </c>
      <c r="W1249" s="3">
        <v>24000000</v>
      </c>
      <c r="X1249" s="13">
        <f>Y1249*1.09324733035956</f>
        <v>71260246.458510965</v>
      </c>
      <c r="Y1249" s="3">
        <v>65182182</v>
      </c>
      <c r="Z1249" s="13">
        <f>AA1249*1.09324733035956</f>
        <v>76725658.801821679</v>
      </c>
      <c r="AA1249" s="3">
        <v>70181428</v>
      </c>
      <c r="AB1249">
        <v>42</v>
      </c>
    </row>
    <row r="1250" spans="1:28" x14ac:dyDescent="0.2">
      <c r="A1250" t="s">
        <v>17116</v>
      </c>
      <c r="B1250" t="s">
        <v>17117</v>
      </c>
      <c r="C1250">
        <v>2010</v>
      </c>
      <c r="D1250" s="1">
        <v>40488</v>
      </c>
      <c r="E1250" t="s">
        <v>1045</v>
      </c>
      <c r="F1250" t="s">
        <v>44040</v>
      </c>
      <c r="G1250" t="s">
        <v>44034</v>
      </c>
      <c r="H1250">
        <v>101</v>
      </c>
      <c r="I1250" t="s">
        <v>433</v>
      </c>
      <c r="J1250" t="s">
        <v>26</v>
      </c>
      <c r="M1250" t="s">
        <v>5973</v>
      </c>
      <c r="N1250" t="s">
        <v>1612</v>
      </c>
      <c r="O1250" t="s">
        <v>17118</v>
      </c>
      <c r="P1250" t="s">
        <v>4689</v>
      </c>
      <c r="Q1250" t="s">
        <v>17119</v>
      </c>
      <c r="R1250" t="s">
        <v>17120</v>
      </c>
      <c r="S1250" t="s">
        <v>17121</v>
      </c>
      <c r="T1250">
        <v>5</v>
      </c>
      <c r="U1250">
        <v>41307</v>
      </c>
      <c r="V1250" s="12">
        <f>W1250*1.18690152988223</f>
        <v>56971273.434347041</v>
      </c>
      <c r="W1250" s="3">
        <v>48000000</v>
      </c>
      <c r="X1250" s="13">
        <f>Y1250*1.18690152988223</f>
        <v>71240507.47338286</v>
      </c>
      <c r="Y1250" s="3">
        <v>60022256</v>
      </c>
      <c r="Z1250" s="13">
        <f>AA1250*1.18690152988223</f>
        <v>133481922.79959254</v>
      </c>
      <c r="AA1250" s="3">
        <v>112462508</v>
      </c>
      <c r="AB1250">
        <v>88</v>
      </c>
    </row>
    <row r="1251" spans="1:28" x14ac:dyDescent="0.2">
      <c r="A1251" t="s">
        <v>36920</v>
      </c>
      <c r="B1251" t="s">
        <v>36921</v>
      </c>
      <c r="C1251">
        <v>2015</v>
      </c>
      <c r="D1251" t="s">
        <v>31115</v>
      </c>
      <c r="E1251" t="s">
        <v>3496</v>
      </c>
      <c r="F1251" t="s">
        <v>44045</v>
      </c>
      <c r="G1251" t="s">
        <v>44042</v>
      </c>
      <c r="H1251">
        <v>94</v>
      </c>
      <c r="I1251" t="s">
        <v>25</v>
      </c>
      <c r="J1251" t="s">
        <v>26</v>
      </c>
      <c r="M1251" t="s">
        <v>2250</v>
      </c>
      <c r="N1251" t="s">
        <v>2250</v>
      </c>
      <c r="O1251" t="s">
        <v>36922</v>
      </c>
      <c r="P1251" t="s">
        <v>36923</v>
      </c>
      <c r="Q1251" t="s">
        <v>36924</v>
      </c>
      <c r="R1251" t="s">
        <v>36925</v>
      </c>
      <c r="S1251" t="s">
        <v>36926</v>
      </c>
      <c r="T1251">
        <v>6.2</v>
      </c>
      <c r="U1251">
        <v>110611</v>
      </c>
      <c r="V1251" s="12">
        <f>W1251*1.09195121025074</f>
        <v>5459756.0512537006</v>
      </c>
      <c r="W1251" s="3">
        <v>5000000</v>
      </c>
      <c r="X1251" s="13">
        <f>Y1251*1.09195121025074</f>
        <v>71201885.270486832</v>
      </c>
      <c r="Y1251" s="3">
        <v>65206105</v>
      </c>
      <c r="Z1251" s="13">
        <f>AA1251*1.09195121025074</f>
        <v>107502664.35016039</v>
      </c>
      <c r="AA1251" s="3">
        <v>98450062</v>
      </c>
      <c r="AB1251">
        <v>619</v>
      </c>
    </row>
    <row r="1252" spans="1:28" x14ac:dyDescent="0.2">
      <c r="A1252" t="s">
        <v>8044</v>
      </c>
      <c r="B1252" t="s">
        <v>8045</v>
      </c>
      <c r="C1252">
        <v>2004</v>
      </c>
      <c r="D1252" s="1">
        <v>37996</v>
      </c>
      <c r="E1252" t="s">
        <v>16512</v>
      </c>
      <c r="F1252" t="s">
        <v>44031</v>
      </c>
      <c r="G1252" t="s">
        <v>44032</v>
      </c>
      <c r="H1252">
        <v>126</v>
      </c>
      <c r="I1252" t="s">
        <v>3584</v>
      </c>
      <c r="J1252" t="s">
        <v>26</v>
      </c>
      <c r="K1252" t="s">
        <v>1121</v>
      </c>
      <c r="L1252" t="s">
        <v>2225</v>
      </c>
      <c r="M1252" t="s">
        <v>413</v>
      </c>
      <c r="N1252" t="s">
        <v>8046</v>
      </c>
      <c r="O1252" t="s">
        <v>8047</v>
      </c>
      <c r="P1252" t="s">
        <v>8048</v>
      </c>
      <c r="Q1252" t="s">
        <v>8049</v>
      </c>
      <c r="R1252" t="s">
        <v>8050</v>
      </c>
      <c r="S1252" t="s">
        <v>8051</v>
      </c>
      <c r="T1252">
        <v>6.3</v>
      </c>
      <c r="U1252">
        <v>157683</v>
      </c>
      <c r="V1252" s="12">
        <f>W1252*1.37009528851244</f>
        <v>164411434.6214928</v>
      </c>
      <c r="W1252" s="3">
        <v>120000000</v>
      </c>
      <c r="X1252" s="13">
        <f>Y1252*1.37009528851244</f>
        <v>71083618.061852813</v>
      </c>
      <c r="Y1252" s="3">
        <v>51882244</v>
      </c>
      <c r="Z1252" s="13">
        <f>AA1252*1.37009528851244</f>
        <v>278907361.76827413</v>
      </c>
      <c r="AA1252" s="3">
        <v>203567857</v>
      </c>
      <c r="AB1252">
        <v>924</v>
      </c>
    </row>
    <row r="1253" spans="1:28" x14ac:dyDescent="0.2">
      <c r="A1253" t="s">
        <v>26020</v>
      </c>
      <c r="B1253" t="s">
        <v>26021</v>
      </c>
      <c r="C1253">
        <v>2014</v>
      </c>
      <c r="D1253" t="s">
        <v>26022</v>
      </c>
      <c r="E1253" t="s">
        <v>16512</v>
      </c>
      <c r="F1253" t="s">
        <v>44032</v>
      </c>
      <c r="G1253" t="s">
        <v>44034</v>
      </c>
      <c r="H1253">
        <v>150</v>
      </c>
      <c r="I1253" t="s">
        <v>26023</v>
      </c>
      <c r="J1253" t="s">
        <v>26</v>
      </c>
      <c r="M1253" t="s">
        <v>1005</v>
      </c>
      <c r="N1253" t="s">
        <v>10077</v>
      </c>
      <c r="O1253" t="s">
        <v>26024</v>
      </c>
      <c r="P1253" t="s">
        <v>437</v>
      </c>
      <c r="Q1253" t="s">
        <v>26025</v>
      </c>
      <c r="R1253" t="s">
        <v>26026</v>
      </c>
      <c r="S1253" t="s">
        <v>26027</v>
      </c>
      <c r="T1253">
        <v>6</v>
      </c>
      <c r="U1253">
        <v>157504</v>
      </c>
      <c r="V1253" s="12">
        <f>W1253*1.09324733035956</f>
        <v>153054626.25033841</v>
      </c>
      <c r="W1253" s="3">
        <v>140000000</v>
      </c>
      <c r="X1253" s="13">
        <f>Y1253*1.09324733035956</f>
        <v>71076942.771876916</v>
      </c>
      <c r="Y1253" s="3">
        <v>65014513</v>
      </c>
      <c r="Z1253" s="13">
        <f>AA1253*1.09324733035956</f>
        <v>293182292.65824044</v>
      </c>
      <c r="AA1253" s="3">
        <v>268175631</v>
      </c>
      <c r="AB1253">
        <v>747</v>
      </c>
    </row>
    <row r="1254" spans="1:28" hidden="1" x14ac:dyDescent="0.2">
      <c r="A1254" t="s">
        <v>13586</v>
      </c>
      <c r="B1254" t="s">
        <v>13587</v>
      </c>
      <c r="C1254">
        <v>2005</v>
      </c>
      <c r="D1254" t="s">
        <v>5693</v>
      </c>
      <c r="E1254" t="s">
        <v>1045</v>
      </c>
      <c r="F1254" t="s">
        <v>44032</v>
      </c>
      <c r="G1254" t="s">
        <v>44053</v>
      </c>
      <c r="H1254">
        <v>158</v>
      </c>
      <c r="I1254" t="s">
        <v>943</v>
      </c>
      <c r="J1254" t="s">
        <v>944</v>
      </c>
      <c r="M1254" t="s">
        <v>13588</v>
      </c>
      <c r="N1254" t="s">
        <v>13588</v>
      </c>
      <c r="O1254" t="s">
        <v>13589</v>
      </c>
      <c r="P1254" t="s">
        <v>5442</v>
      </c>
      <c r="Q1254" t="s">
        <v>13590</v>
      </c>
      <c r="R1254" t="s">
        <v>13591</v>
      </c>
      <c r="S1254" t="s">
        <v>13592</v>
      </c>
      <c r="T1254">
        <v>6.6</v>
      </c>
      <c r="U1254">
        <v>10454</v>
      </c>
      <c r="W1254"/>
      <c r="X1254"/>
      <c r="Y1254">
        <v>678000</v>
      </c>
      <c r="Z1254"/>
      <c r="AA1254">
        <v>1197530</v>
      </c>
      <c r="AB1254">
        <v>25</v>
      </c>
    </row>
    <row r="1255" spans="1:28" hidden="1" x14ac:dyDescent="0.2">
      <c r="A1255" t="s">
        <v>13593</v>
      </c>
      <c r="B1255" t="s">
        <v>13594</v>
      </c>
      <c r="C1255">
        <v>2005</v>
      </c>
      <c r="D1255" t="s">
        <v>6543</v>
      </c>
      <c r="E1255" t="s">
        <v>1045</v>
      </c>
      <c r="F1255" t="s">
        <v>44032</v>
      </c>
      <c r="G1255" t="s">
        <v>44034</v>
      </c>
      <c r="H1255">
        <v>140</v>
      </c>
      <c r="I1255" t="s">
        <v>943</v>
      </c>
      <c r="J1255" t="s">
        <v>944</v>
      </c>
      <c r="M1255" t="s">
        <v>13595</v>
      </c>
      <c r="N1255" t="s">
        <v>13596</v>
      </c>
      <c r="O1255" t="s">
        <v>13597</v>
      </c>
      <c r="P1255" t="s">
        <v>2764</v>
      </c>
      <c r="Q1255" t="s">
        <v>7917</v>
      </c>
      <c r="R1255" t="s">
        <v>13598</v>
      </c>
      <c r="S1255" t="s">
        <v>13599</v>
      </c>
      <c r="T1255">
        <v>6.5</v>
      </c>
      <c r="U1255">
        <v>12304</v>
      </c>
      <c r="W1255"/>
      <c r="X1255"/>
      <c r="Y1255">
        <v>1409499</v>
      </c>
      <c r="Z1255"/>
      <c r="AA1255">
        <v>2415975</v>
      </c>
      <c r="AB1255">
        <v>50</v>
      </c>
    </row>
    <row r="1256" spans="1:28" x14ac:dyDescent="0.2">
      <c r="A1256" t="s">
        <v>22181</v>
      </c>
      <c r="B1256" t="s">
        <v>22182</v>
      </c>
      <c r="C1256">
        <v>2013</v>
      </c>
      <c r="D1256" t="s">
        <v>19358</v>
      </c>
      <c r="E1256" t="s">
        <v>1045</v>
      </c>
      <c r="F1256" t="s">
        <v>44032</v>
      </c>
      <c r="H1256">
        <v>105</v>
      </c>
      <c r="I1256" t="s">
        <v>25</v>
      </c>
      <c r="J1256" t="s">
        <v>26</v>
      </c>
      <c r="M1256" t="s">
        <v>2320</v>
      </c>
      <c r="N1256" t="s">
        <v>22183</v>
      </c>
      <c r="O1256" t="s">
        <v>22184</v>
      </c>
      <c r="P1256" t="s">
        <v>1309</v>
      </c>
      <c r="Q1256" t="s">
        <v>22185</v>
      </c>
      <c r="R1256" t="s">
        <v>22186</v>
      </c>
      <c r="S1256" t="s">
        <v>22187</v>
      </c>
      <c r="T1256">
        <v>6.6</v>
      </c>
      <c r="U1256">
        <v>126219</v>
      </c>
      <c r="V1256" s="12">
        <f>W1256*1.11098185502045</f>
        <v>31107491.940572601</v>
      </c>
      <c r="W1256" s="3">
        <v>28000000</v>
      </c>
      <c r="X1256" s="13">
        <f>Y1256*1.11098185502045</f>
        <v>71007479.815746829</v>
      </c>
      <c r="Y1256" s="3">
        <v>63914167</v>
      </c>
      <c r="Z1256" s="13">
        <f>AA1256*1.11098185502045</f>
        <v>149325987.92599005</v>
      </c>
      <c r="AA1256" s="3">
        <v>134409025</v>
      </c>
      <c r="AB1256">
        <v>201</v>
      </c>
    </row>
    <row r="1257" spans="1:28" x14ac:dyDescent="0.2">
      <c r="A1257" t="s">
        <v>19810</v>
      </c>
      <c r="B1257" t="s">
        <v>19811</v>
      </c>
      <c r="C1257">
        <v>2010</v>
      </c>
      <c r="D1257" t="s">
        <v>19812</v>
      </c>
      <c r="E1257" t="s">
        <v>44035</v>
      </c>
      <c r="F1257" t="s">
        <v>44032</v>
      </c>
      <c r="G1257" t="s">
        <v>44040</v>
      </c>
      <c r="H1257">
        <v>123</v>
      </c>
      <c r="I1257" t="s">
        <v>25</v>
      </c>
      <c r="J1257" t="s">
        <v>26</v>
      </c>
      <c r="M1257" t="s">
        <v>2114</v>
      </c>
      <c r="N1257" t="s">
        <v>19813</v>
      </c>
      <c r="O1257" t="s">
        <v>19814</v>
      </c>
      <c r="P1257" t="s">
        <v>3457</v>
      </c>
      <c r="Q1257" t="s">
        <v>19815</v>
      </c>
      <c r="R1257" t="s">
        <v>19816</v>
      </c>
      <c r="S1257" t="s">
        <v>19817</v>
      </c>
      <c r="T1257">
        <v>7.2</v>
      </c>
      <c r="U1257">
        <v>26028</v>
      </c>
      <c r="V1257" s="12">
        <f>W1257*1.18690152988223</f>
        <v>41541553.545878053</v>
      </c>
      <c r="W1257" s="3">
        <v>35000000</v>
      </c>
      <c r="X1257" s="13">
        <f>Y1257*1.18690152988223</f>
        <v>70874584.54481864</v>
      </c>
      <c r="Y1257" s="3">
        <v>59713955</v>
      </c>
      <c r="Z1257" s="13">
        <f>AA1257*1.18690152988223</f>
        <v>71596109.106243223</v>
      </c>
      <c r="AA1257" s="3">
        <v>60321861</v>
      </c>
      <c r="AB1257">
        <v>144</v>
      </c>
    </row>
    <row r="1258" spans="1:28" x14ac:dyDescent="0.2">
      <c r="A1258" t="s">
        <v>18380</v>
      </c>
      <c r="B1258" t="s">
        <v>18381</v>
      </c>
      <c r="C1258">
        <v>2009</v>
      </c>
      <c r="D1258" t="s">
        <v>15871</v>
      </c>
      <c r="E1258" t="s">
        <v>1045</v>
      </c>
      <c r="F1258" t="s">
        <v>44036</v>
      </c>
      <c r="H1258">
        <v>89</v>
      </c>
      <c r="I1258" t="s">
        <v>25</v>
      </c>
      <c r="J1258" t="s">
        <v>26</v>
      </c>
      <c r="M1258" t="s">
        <v>7427</v>
      </c>
      <c r="N1258" t="s">
        <v>18382</v>
      </c>
      <c r="O1258" t="s">
        <v>18383</v>
      </c>
      <c r="P1258" t="s">
        <v>3481</v>
      </c>
      <c r="Q1258" t="s">
        <v>18384</v>
      </c>
      <c r="R1258" t="s">
        <v>18385</v>
      </c>
      <c r="S1258" t="s">
        <v>18386</v>
      </c>
      <c r="T1258">
        <v>5.5</v>
      </c>
      <c r="U1258">
        <v>98848</v>
      </c>
      <c r="V1258" s="12">
        <f>W1258*1.20636999678377</f>
        <v>36191099.903513096</v>
      </c>
      <c r="W1258" s="3">
        <v>30000000</v>
      </c>
      <c r="X1258" s="13">
        <f>Y1258*1.20636999678377</f>
        <v>70832629.60985741</v>
      </c>
      <c r="Y1258" s="3">
        <v>58715510</v>
      </c>
      <c r="Z1258" s="13">
        <f>AA1258*1.20636999678377</f>
        <v>139185963.79342473</v>
      </c>
      <c r="AA1258" s="3">
        <v>115375850</v>
      </c>
      <c r="AB1258">
        <v>145</v>
      </c>
    </row>
    <row r="1259" spans="1:28" x14ac:dyDescent="0.2">
      <c r="A1259" t="s">
        <v>6145</v>
      </c>
      <c r="B1259" t="s">
        <v>6146</v>
      </c>
      <c r="C1259">
        <v>2004</v>
      </c>
      <c r="D1259" s="1">
        <v>38444</v>
      </c>
      <c r="E1259" t="s">
        <v>44035</v>
      </c>
      <c r="F1259" t="s">
        <v>44032</v>
      </c>
      <c r="G1259" t="s">
        <v>44040</v>
      </c>
      <c r="H1259">
        <v>106</v>
      </c>
      <c r="I1259" t="s">
        <v>229</v>
      </c>
      <c r="J1259" t="s">
        <v>26</v>
      </c>
      <c r="M1259" t="s">
        <v>5199</v>
      </c>
      <c r="N1259" t="s">
        <v>6147</v>
      </c>
      <c r="O1259" t="s">
        <v>6148</v>
      </c>
      <c r="P1259" t="s">
        <v>125</v>
      </c>
      <c r="Q1259" t="s">
        <v>6149</v>
      </c>
      <c r="R1259" t="s">
        <v>6150</v>
      </c>
      <c r="S1259" t="s">
        <v>6151</v>
      </c>
      <c r="T1259">
        <v>7.7</v>
      </c>
      <c r="U1259">
        <v>196369</v>
      </c>
      <c r="V1259" s="12">
        <f>W1259*1.37009528851244</f>
        <v>34252382.212811001</v>
      </c>
      <c r="W1259" s="3">
        <v>25000000</v>
      </c>
      <c r="X1259" s="13">
        <f>Y1259*1.37009528851244</f>
        <v>70807364.378734753</v>
      </c>
      <c r="Y1259" s="3">
        <v>51680613</v>
      </c>
      <c r="Z1259" s="13">
        <f>AA1259*1.37009528851244</f>
        <v>159822455.273388</v>
      </c>
      <c r="AA1259" s="3">
        <v>116650613</v>
      </c>
      <c r="AB1259">
        <v>658</v>
      </c>
    </row>
    <row r="1260" spans="1:28" x14ac:dyDescent="0.2">
      <c r="A1260" t="s">
        <v>13092</v>
      </c>
      <c r="B1260" t="s">
        <v>13093</v>
      </c>
      <c r="C1260">
        <v>2005</v>
      </c>
      <c r="D1260" s="1">
        <v>38842</v>
      </c>
      <c r="E1260" t="s">
        <v>1045</v>
      </c>
      <c r="F1260" t="s">
        <v>44040</v>
      </c>
      <c r="G1260" t="s">
        <v>44034</v>
      </c>
      <c r="H1260">
        <v>88</v>
      </c>
      <c r="I1260" t="s">
        <v>25</v>
      </c>
      <c r="J1260" t="s">
        <v>26</v>
      </c>
      <c r="M1260" t="s">
        <v>1887</v>
      </c>
      <c r="N1260" t="s">
        <v>13094</v>
      </c>
      <c r="O1260" t="s">
        <v>13095</v>
      </c>
      <c r="P1260" t="s">
        <v>1348</v>
      </c>
      <c r="Q1260" t="s">
        <v>13096</v>
      </c>
      <c r="R1260" t="s">
        <v>13097</v>
      </c>
      <c r="S1260" t="s">
        <v>13098</v>
      </c>
      <c r="T1260">
        <v>5.5</v>
      </c>
      <c r="U1260">
        <v>26343</v>
      </c>
      <c r="V1260" s="12">
        <f>W1260*1.32519713261649</f>
        <v>59633870.967742048</v>
      </c>
      <c r="W1260" s="3">
        <v>45000000</v>
      </c>
      <c r="X1260" s="13">
        <f>Y1260*1.32519713261649</f>
        <v>70782571.567240283</v>
      </c>
      <c r="Y1260" s="3">
        <v>53412862</v>
      </c>
      <c r="Z1260" s="13">
        <f>AA1260*1.32519713261649</f>
        <v>96292697.207132801</v>
      </c>
      <c r="AA1260" s="3">
        <v>72662923</v>
      </c>
      <c r="AB1260">
        <v>118</v>
      </c>
    </row>
    <row r="1261" spans="1:28" x14ac:dyDescent="0.2">
      <c r="A1261" t="s">
        <v>226</v>
      </c>
      <c r="B1261" t="s">
        <v>227</v>
      </c>
      <c r="C1261">
        <v>2005</v>
      </c>
      <c r="D1261" t="s">
        <v>228</v>
      </c>
      <c r="E1261" t="s">
        <v>44037</v>
      </c>
      <c r="F1261" t="s">
        <v>44032</v>
      </c>
      <c r="G1261" t="s">
        <v>44040</v>
      </c>
      <c r="H1261">
        <v>77</v>
      </c>
      <c r="I1261" t="s">
        <v>229</v>
      </c>
      <c r="J1261" t="s">
        <v>26</v>
      </c>
      <c r="M1261" t="s">
        <v>230</v>
      </c>
      <c r="N1261" t="s">
        <v>231</v>
      </c>
      <c r="O1261" t="s">
        <v>232</v>
      </c>
      <c r="P1261" t="s">
        <v>125</v>
      </c>
      <c r="Q1261" t="s">
        <v>233</v>
      </c>
      <c r="R1261" t="s">
        <v>234</v>
      </c>
      <c r="S1261" t="s">
        <v>235</v>
      </c>
      <c r="T1261">
        <v>7.3</v>
      </c>
      <c r="U1261">
        <v>237421</v>
      </c>
      <c r="V1261" s="12">
        <f>W1261*1.32519713261649</f>
        <v>53007885.304659598</v>
      </c>
      <c r="W1261" s="3">
        <v>40000000</v>
      </c>
      <c r="X1261" s="13">
        <f>Y1261*1.32519713261649</f>
        <v>70711340.896165013</v>
      </c>
      <c r="Y1261" s="3">
        <v>53359111</v>
      </c>
      <c r="Z1261" s="13">
        <f>AA1261*1.32519713261649</f>
        <v>156493637.25548416</v>
      </c>
      <c r="AA1261" s="3">
        <v>118090836</v>
      </c>
      <c r="AB1261">
        <v>525</v>
      </c>
    </row>
    <row r="1262" spans="1:28" x14ac:dyDescent="0.2">
      <c r="A1262" t="s">
        <v>42288</v>
      </c>
      <c r="B1262" t="s">
        <v>42289</v>
      </c>
      <c r="C1262">
        <v>2018</v>
      </c>
      <c r="D1262" s="1">
        <v>43559</v>
      </c>
      <c r="E1262" t="s">
        <v>1045</v>
      </c>
      <c r="F1262" t="s">
        <v>44032</v>
      </c>
      <c r="G1262" t="s">
        <v>44036</v>
      </c>
      <c r="H1262">
        <v>104</v>
      </c>
      <c r="I1262" t="s">
        <v>25</v>
      </c>
      <c r="J1262" t="s">
        <v>26</v>
      </c>
      <c r="K1262" t="s">
        <v>3329</v>
      </c>
      <c r="M1262" t="s">
        <v>42290</v>
      </c>
      <c r="N1262" t="s">
        <v>42291</v>
      </c>
      <c r="O1262" t="s">
        <v>42292</v>
      </c>
      <c r="P1262" t="s">
        <v>738</v>
      </c>
      <c r="Q1262" t="s">
        <v>42293</v>
      </c>
      <c r="R1262" t="s">
        <v>42294</v>
      </c>
      <c r="S1262" t="s">
        <v>42295</v>
      </c>
      <c r="T1262">
        <v>6.1</v>
      </c>
      <c r="U1262">
        <v>24375</v>
      </c>
      <c r="V1262" s="12">
        <f>W1262*1.03068014830331</f>
        <v>10306801.483033098</v>
      </c>
      <c r="W1262" s="3">
        <v>10000000</v>
      </c>
      <c r="X1262" s="13">
        <f>Y1262*1.03068014830331</f>
        <v>70669920.129888639</v>
      </c>
      <c r="Y1262" s="3">
        <v>68566296</v>
      </c>
      <c r="Z1262" s="13">
        <f>AA1262*1.03068014830331</f>
        <v>107642367.09636895</v>
      </c>
      <c r="AA1262" s="3">
        <v>104438188</v>
      </c>
      <c r="AB1262">
        <v>310</v>
      </c>
    </row>
    <row r="1263" spans="1:28" hidden="1" x14ac:dyDescent="0.2">
      <c r="A1263" t="s">
        <v>13651</v>
      </c>
      <c r="B1263" t="s">
        <v>13652</v>
      </c>
      <c r="C1263">
        <v>2006</v>
      </c>
      <c r="D1263" t="s">
        <v>13653</v>
      </c>
      <c r="E1263" t="s">
        <v>1045</v>
      </c>
      <c r="F1263" t="s">
        <v>44032</v>
      </c>
      <c r="G1263" t="s">
        <v>44036</v>
      </c>
      <c r="H1263">
        <v>90</v>
      </c>
      <c r="I1263" t="s">
        <v>6882</v>
      </c>
      <c r="J1263" t="s">
        <v>26</v>
      </c>
      <c r="K1263" t="s">
        <v>308</v>
      </c>
      <c r="M1263" t="s">
        <v>13654</v>
      </c>
      <c r="N1263" t="s">
        <v>13654</v>
      </c>
      <c r="O1263" t="s">
        <v>13655</v>
      </c>
      <c r="P1263" t="s">
        <v>1058</v>
      </c>
      <c r="Q1263" t="s">
        <v>13656</v>
      </c>
      <c r="R1263" t="s">
        <v>13657</v>
      </c>
      <c r="S1263" t="s">
        <v>13658</v>
      </c>
      <c r="T1263">
        <v>6.2</v>
      </c>
      <c r="U1263">
        <v>13568</v>
      </c>
      <c r="W1263"/>
      <c r="X1263"/>
      <c r="Y1263"/>
      <c r="Z1263"/>
      <c r="AA1263">
        <v>6369805</v>
      </c>
      <c r="AB1263">
        <v>38</v>
      </c>
    </row>
    <row r="1264" spans="1:28" x14ac:dyDescent="0.2">
      <c r="A1264" t="s">
        <v>31650</v>
      </c>
      <c r="B1264" t="s">
        <v>31651</v>
      </c>
      <c r="C1264">
        <v>2018</v>
      </c>
      <c r="D1264" t="s">
        <v>22334</v>
      </c>
      <c r="E1264" t="s">
        <v>1045</v>
      </c>
      <c r="F1264" t="s">
        <v>44040</v>
      </c>
      <c r="G1264" t="s">
        <v>44034</v>
      </c>
      <c r="H1264">
        <v>105</v>
      </c>
      <c r="I1264" t="s">
        <v>31652</v>
      </c>
      <c r="J1264" t="s">
        <v>26</v>
      </c>
      <c r="M1264" t="s">
        <v>5942</v>
      </c>
      <c r="N1264" t="s">
        <v>31653</v>
      </c>
      <c r="O1264" t="s">
        <v>31654</v>
      </c>
      <c r="P1264" t="s">
        <v>7317</v>
      </c>
      <c r="Q1264" t="s">
        <v>31655</v>
      </c>
      <c r="R1264" t="s">
        <v>31656</v>
      </c>
      <c r="S1264" t="s">
        <v>31657</v>
      </c>
      <c r="T1264">
        <v>6</v>
      </c>
      <c r="U1264">
        <v>43067</v>
      </c>
      <c r="V1264" s="12">
        <f>W1264*1.03068014830331</f>
        <v>43288566.228739016</v>
      </c>
      <c r="W1264" s="3">
        <v>42000000</v>
      </c>
      <c r="X1264" s="13">
        <f>Y1264*1.03068014830331</f>
        <v>70652809.808746666</v>
      </c>
      <c r="Y1264" s="3">
        <v>68549695</v>
      </c>
      <c r="Z1264" s="13">
        <f>AA1264*1.03068014830331</f>
        <v>135490271.76549</v>
      </c>
      <c r="AA1264" s="3">
        <v>131457147</v>
      </c>
      <c r="AB1264">
        <v>429</v>
      </c>
    </row>
    <row r="1265" spans="1:28" x14ac:dyDescent="0.2">
      <c r="A1265" t="s">
        <v>11186</v>
      </c>
      <c r="B1265" t="s">
        <v>11187</v>
      </c>
      <c r="C1265">
        <v>2006</v>
      </c>
      <c r="D1265" t="s">
        <v>6095</v>
      </c>
      <c r="E1265" t="s">
        <v>16512</v>
      </c>
      <c r="F1265" t="s">
        <v>44031</v>
      </c>
      <c r="G1265" t="s">
        <v>44032</v>
      </c>
      <c r="H1265">
        <v>139</v>
      </c>
      <c r="I1265" t="s">
        <v>25</v>
      </c>
      <c r="J1265" t="s">
        <v>26</v>
      </c>
      <c r="M1265" t="s">
        <v>2585</v>
      </c>
      <c r="N1265" t="s">
        <v>11188</v>
      </c>
      <c r="O1265" t="s">
        <v>11189</v>
      </c>
      <c r="P1265" t="s">
        <v>3861</v>
      </c>
      <c r="Q1265" t="s">
        <v>11190</v>
      </c>
      <c r="R1265" t="s">
        <v>11191</v>
      </c>
      <c r="S1265" t="s">
        <v>11192</v>
      </c>
      <c r="T1265">
        <v>6.9</v>
      </c>
      <c r="U1265">
        <v>86282</v>
      </c>
      <c r="V1265" s="12">
        <f>W1265*1.28378472222222</f>
        <v>89864930.555555403</v>
      </c>
      <c r="W1265" s="3">
        <v>70000000</v>
      </c>
      <c r="X1265" s="13">
        <f>Y1265*1.28378472222222</f>
        <v>70623221.084583208</v>
      </c>
      <c r="Y1265" s="3">
        <v>55011732</v>
      </c>
      <c r="Z1265" s="13">
        <f>AA1265*1.28378472222222</f>
        <v>121925579.6673609</v>
      </c>
      <c r="AA1265" s="3">
        <v>94973540</v>
      </c>
      <c r="AB1265">
        <v>288</v>
      </c>
    </row>
    <row r="1266" spans="1:28" x14ac:dyDescent="0.2">
      <c r="A1266" t="s">
        <v>40940</v>
      </c>
      <c r="B1266" t="s">
        <v>40941</v>
      </c>
      <c r="C1266">
        <v>2018</v>
      </c>
      <c r="D1266" t="s">
        <v>26409</v>
      </c>
      <c r="E1266" t="s">
        <v>16512</v>
      </c>
      <c r="F1266" t="s">
        <v>44031</v>
      </c>
      <c r="G1266" t="s">
        <v>44042</v>
      </c>
      <c r="H1266">
        <v>102</v>
      </c>
      <c r="I1266" t="s">
        <v>4212</v>
      </c>
      <c r="J1266" t="s">
        <v>26</v>
      </c>
      <c r="K1266" t="s">
        <v>51</v>
      </c>
      <c r="L1266" t="s">
        <v>209</v>
      </c>
      <c r="M1266" t="s">
        <v>8675</v>
      </c>
      <c r="N1266" t="s">
        <v>8675</v>
      </c>
      <c r="O1266" t="s">
        <v>40942</v>
      </c>
      <c r="P1266" t="s">
        <v>4689</v>
      </c>
      <c r="Q1266" t="s">
        <v>40943</v>
      </c>
      <c r="R1266" t="s">
        <v>40944</v>
      </c>
      <c r="S1266" t="s">
        <v>40945</v>
      </c>
      <c r="T1266">
        <v>5.8</v>
      </c>
      <c r="U1266">
        <v>102420</v>
      </c>
      <c r="V1266" s="12">
        <f>W1266*1.03068014830331</f>
        <v>128835018.53791374</v>
      </c>
      <c r="W1266" s="3">
        <v>125000000</v>
      </c>
      <c r="X1266" s="13">
        <f>Y1266*1.03068014830331</f>
        <v>70519259.428530261</v>
      </c>
      <c r="Y1266" s="3">
        <v>68420120</v>
      </c>
      <c r="Z1266" s="13">
        <f>AA1266*1.03068014830331</f>
        <v>315242164.58093071</v>
      </c>
      <c r="AA1266" s="3">
        <v>305858384</v>
      </c>
      <c r="AB1266">
        <v>794</v>
      </c>
    </row>
    <row r="1267" spans="1:28" x14ac:dyDescent="0.2">
      <c r="A1267" t="s">
        <v>8202</v>
      </c>
      <c r="B1267" t="s">
        <v>8203</v>
      </c>
      <c r="C1267">
        <v>2004</v>
      </c>
      <c r="D1267" t="s">
        <v>5660</v>
      </c>
      <c r="E1267" t="s">
        <v>1045</v>
      </c>
      <c r="F1267" t="s">
        <v>44040</v>
      </c>
      <c r="G1267" t="s">
        <v>44036</v>
      </c>
      <c r="H1267">
        <v>95</v>
      </c>
      <c r="I1267" t="s">
        <v>433</v>
      </c>
      <c r="J1267" t="s">
        <v>26</v>
      </c>
      <c r="K1267" t="s">
        <v>307</v>
      </c>
      <c r="L1267" t="s">
        <v>923</v>
      </c>
      <c r="M1267" t="s">
        <v>8204</v>
      </c>
      <c r="N1267" t="s">
        <v>8205</v>
      </c>
      <c r="O1267" t="s">
        <v>8206</v>
      </c>
      <c r="P1267" t="s">
        <v>6060</v>
      </c>
      <c r="Q1267" t="s">
        <v>8207</v>
      </c>
      <c r="R1267" t="s">
        <v>8208</v>
      </c>
      <c r="S1267" t="s">
        <v>8209</v>
      </c>
      <c r="T1267">
        <v>5.9</v>
      </c>
      <c r="U1267">
        <v>79453</v>
      </c>
      <c r="V1267" s="12">
        <f>W1267*1.37009528851244</f>
        <v>26031810.481736358</v>
      </c>
      <c r="W1267" s="3">
        <v>19000000</v>
      </c>
      <c r="X1267" s="13">
        <f>Y1267*1.37009528851244</f>
        <v>70475201.217178375</v>
      </c>
      <c r="Y1267" s="3">
        <v>51438175</v>
      </c>
      <c r="Z1267" s="13">
        <f>AA1267*1.37009528851244</f>
        <v>95999711.996818393</v>
      </c>
      <c r="AA1267" s="3">
        <v>70067909</v>
      </c>
      <c r="AB1267">
        <v>250</v>
      </c>
    </row>
    <row r="1268" spans="1:28" x14ac:dyDescent="0.2">
      <c r="A1268" t="s">
        <v>18181</v>
      </c>
      <c r="B1268" t="s">
        <v>18182</v>
      </c>
      <c r="C1268">
        <v>2015</v>
      </c>
      <c r="D1268" t="s">
        <v>18183</v>
      </c>
      <c r="E1268" t="s">
        <v>1045</v>
      </c>
      <c r="H1268">
        <v>101</v>
      </c>
      <c r="I1268" t="s">
        <v>25</v>
      </c>
      <c r="J1268" t="s">
        <v>26</v>
      </c>
      <c r="K1268" t="s">
        <v>787</v>
      </c>
      <c r="M1268" t="s">
        <v>18184</v>
      </c>
      <c r="N1268" t="s">
        <v>13602</v>
      </c>
      <c r="O1268" t="s">
        <v>18185</v>
      </c>
      <c r="P1268" t="s">
        <v>18186</v>
      </c>
      <c r="Q1268" t="s">
        <v>18187</v>
      </c>
      <c r="R1268" t="s">
        <v>18188</v>
      </c>
      <c r="S1268" t="s">
        <v>18189</v>
      </c>
      <c r="T1268">
        <v>6.6</v>
      </c>
      <c r="U1268">
        <v>69920</v>
      </c>
      <c r="V1268" s="12">
        <f>W1268*1.09195121025074</f>
        <v>25114877.83576702</v>
      </c>
      <c r="W1268" s="3">
        <v>23000000</v>
      </c>
      <c r="X1268" s="13">
        <f>Y1268*1.09195121025074</f>
        <v>70387405.414468065</v>
      </c>
      <c r="Y1268" s="3">
        <v>64460211</v>
      </c>
      <c r="Z1268" s="13">
        <f>AA1268*1.09195121025074</f>
        <v>87137575.543863833</v>
      </c>
      <c r="AA1268" s="3">
        <v>79799880</v>
      </c>
      <c r="AB1268">
        <v>127</v>
      </c>
    </row>
    <row r="1269" spans="1:28" hidden="1" x14ac:dyDescent="0.2">
      <c r="A1269" t="s">
        <v>13694</v>
      </c>
      <c r="B1269" t="s">
        <v>13695</v>
      </c>
      <c r="C1269">
        <v>2007</v>
      </c>
      <c r="D1269" t="s">
        <v>13696</v>
      </c>
      <c r="E1269" t="s">
        <v>44041</v>
      </c>
      <c r="F1269" t="s">
        <v>44032</v>
      </c>
      <c r="G1269" t="s">
        <v>44036</v>
      </c>
      <c r="H1269">
        <v>107</v>
      </c>
      <c r="I1269" t="s">
        <v>25</v>
      </c>
      <c r="J1269" t="s">
        <v>26</v>
      </c>
      <c r="M1269" t="s">
        <v>5796</v>
      </c>
      <c r="N1269" t="s">
        <v>13697</v>
      </c>
      <c r="O1269" t="s">
        <v>13698</v>
      </c>
      <c r="P1269" t="s">
        <v>6791</v>
      </c>
      <c r="Q1269" t="s">
        <v>13699</v>
      </c>
      <c r="R1269" t="s">
        <v>13700</v>
      </c>
      <c r="S1269" t="s">
        <v>13701</v>
      </c>
      <c r="T1269">
        <v>6.8</v>
      </c>
      <c r="U1269">
        <v>12194</v>
      </c>
      <c r="W1269"/>
      <c r="X1269"/>
      <c r="Y1269">
        <v>402858</v>
      </c>
      <c r="Z1269"/>
      <c r="AA1269">
        <v>414404</v>
      </c>
      <c r="AB1269">
        <v>71</v>
      </c>
    </row>
    <row r="1270" spans="1:28" x14ac:dyDescent="0.2">
      <c r="A1270" t="s">
        <v>25765</v>
      </c>
      <c r="B1270" t="s">
        <v>25766</v>
      </c>
      <c r="C1270">
        <v>2012</v>
      </c>
      <c r="D1270" t="s">
        <v>15493</v>
      </c>
      <c r="E1270" t="s">
        <v>16512</v>
      </c>
      <c r="F1270" t="s">
        <v>44034</v>
      </c>
      <c r="G1270" t="s">
        <v>44046</v>
      </c>
      <c r="H1270">
        <v>88</v>
      </c>
      <c r="I1270" t="s">
        <v>433</v>
      </c>
      <c r="J1270" t="s">
        <v>26</v>
      </c>
      <c r="K1270" t="s">
        <v>75</v>
      </c>
      <c r="M1270" t="s">
        <v>21696</v>
      </c>
      <c r="N1270" t="s">
        <v>25767</v>
      </c>
      <c r="O1270" t="s">
        <v>25768</v>
      </c>
      <c r="P1270" t="s">
        <v>6791</v>
      </c>
      <c r="Q1270" t="s">
        <v>25769</v>
      </c>
      <c r="R1270" t="s">
        <v>25770</v>
      </c>
      <c r="S1270" t="s">
        <v>25771</v>
      </c>
      <c r="T1270">
        <v>6.4</v>
      </c>
      <c r="U1270">
        <v>144040</v>
      </c>
      <c r="V1270" s="12">
        <f>W1270*1.12725506764114</f>
        <v>78907854.734879792</v>
      </c>
      <c r="W1270" s="3">
        <v>70000000</v>
      </c>
      <c r="X1270" s="13">
        <f>Y1270*1.12725506764114</f>
        <v>70251707.033411115</v>
      </c>
      <c r="Y1270" s="3">
        <v>62321039</v>
      </c>
      <c r="Z1270" s="13">
        <f>AA1270*1.12725506764114</f>
        <v>180487819.77830857</v>
      </c>
      <c r="AA1270" s="3">
        <v>160112671</v>
      </c>
      <c r="AB1270">
        <v>299</v>
      </c>
    </row>
    <row r="1271" spans="1:28" x14ac:dyDescent="0.2">
      <c r="A1271" t="s">
        <v>5527</v>
      </c>
      <c r="B1271" t="s">
        <v>5528</v>
      </c>
      <c r="C1271">
        <v>2004</v>
      </c>
      <c r="D1271" t="s">
        <v>5529</v>
      </c>
      <c r="E1271" t="s">
        <v>176</v>
      </c>
      <c r="F1271" t="s">
        <v>44053</v>
      </c>
      <c r="G1271" t="s">
        <v>44036</v>
      </c>
      <c r="H1271">
        <v>143</v>
      </c>
      <c r="I1271" t="s">
        <v>1561</v>
      </c>
      <c r="J1271" t="s">
        <v>26</v>
      </c>
      <c r="K1271" t="s">
        <v>64</v>
      </c>
      <c r="M1271" t="s">
        <v>965</v>
      </c>
      <c r="N1271" t="s">
        <v>5530</v>
      </c>
      <c r="O1271" t="s">
        <v>5531</v>
      </c>
      <c r="P1271" t="s">
        <v>2296</v>
      </c>
      <c r="Q1271" t="s">
        <v>5532</v>
      </c>
      <c r="R1271" t="s">
        <v>5533</v>
      </c>
      <c r="S1271" t="s">
        <v>5534</v>
      </c>
      <c r="T1271">
        <v>7.2</v>
      </c>
      <c r="U1271">
        <v>114669</v>
      </c>
      <c r="V1271" s="12">
        <f>W1271*1.37009528851244</f>
        <v>95906670.195870802</v>
      </c>
      <c r="W1271" s="3">
        <v>70000000</v>
      </c>
      <c r="X1271" s="13">
        <f>Y1271*1.37009528851244</f>
        <v>70243161.879115909</v>
      </c>
      <c r="Y1271" s="3">
        <v>51268815</v>
      </c>
      <c r="Z1271" s="13">
        <f>AA1271*1.37009528851244</f>
        <v>211883711.45239273</v>
      </c>
      <c r="AA1271" s="3">
        <v>154648887</v>
      </c>
      <c r="AB1271">
        <v>2094</v>
      </c>
    </row>
    <row r="1272" spans="1:28" hidden="1" x14ac:dyDescent="0.2">
      <c r="A1272" t="s">
        <v>13714</v>
      </c>
      <c r="B1272" t="s">
        <v>13715</v>
      </c>
      <c r="C1272">
        <v>2005</v>
      </c>
      <c r="D1272" s="1">
        <v>38422</v>
      </c>
      <c r="E1272" t="s">
        <v>1045</v>
      </c>
      <c r="F1272" t="s">
        <v>44036</v>
      </c>
      <c r="H1272">
        <v>146</v>
      </c>
      <c r="I1272" t="s">
        <v>943</v>
      </c>
      <c r="J1272" t="s">
        <v>944</v>
      </c>
      <c r="M1272" t="s">
        <v>2931</v>
      </c>
      <c r="N1272" t="s">
        <v>13716</v>
      </c>
      <c r="O1272" t="s">
        <v>13717</v>
      </c>
      <c r="P1272" t="s">
        <v>2934</v>
      </c>
      <c r="Q1272" t="s">
        <v>13718</v>
      </c>
      <c r="R1272" t="s">
        <v>13719</v>
      </c>
      <c r="S1272" t="s">
        <v>13720</v>
      </c>
      <c r="T1272">
        <v>6.7</v>
      </c>
      <c r="U1272">
        <v>13513</v>
      </c>
      <c r="W1272"/>
      <c r="X1272"/>
      <c r="Y1272">
        <v>1007943</v>
      </c>
      <c r="Z1272"/>
      <c r="AA1272">
        <v>2091698</v>
      </c>
      <c r="AB1272">
        <v>39</v>
      </c>
    </row>
    <row r="1273" spans="1:28" hidden="1" x14ac:dyDescent="0.2">
      <c r="A1273" t="s">
        <v>13721</v>
      </c>
      <c r="B1273" t="s">
        <v>13722</v>
      </c>
      <c r="C1273">
        <v>2005</v>
      </c>
      <c r="D1273" t="s">
        <v>5693</v>
      </c>
      <c r="E1273" t="s">
        <v>176</v>
      </c>
      <c r="F1273" t="s">
        <v>44050</v>
      </c>
      <c r="H1273">
        <v>132</v>
      </c>
      <c r="I1273" t="s">
        <v>943</v>
      </c>
      <c r="J1273" t="s">
        <v>944</v>
      </c>
      <c r="M1273" t="s">
        <v>13723</v>
      </c>
      <c r="N1273" t="s">
        <v>13724</v>
      </c>
      <c r="O1273" t="s">
        <v>13725</v>
      </c>
      <c r="P1273" t="s">
        <v>13726</v>
      </c>
      <c r="Q1273" t="s">
        <v>13727</v>
      </c>
      <c r="R1273" t="s">
        <v>13728</v>
      </c>
      <c r="S1273" t="s">
        <v>13729</v>
      </c>
      <c r="T1273">
        <v>8.1</v>
      </c>
      <c r="U1273">
        <v>15643</v>
      </c>
      <c r="W1273"/>
      <c r="X1273"/>
      <c r="Y1273"/>
      <c r="Z1273"/>
      <c r="AA1273"/>
      <c r="AB1273">
        <v>29</v>
      </c>
    </row>
    <row r="1274" spans="1:28" x14ac:dyDescent="0.2">
      <c r="A1274" t="s">
        <v>29373</v>
      </c>
      <c r="B1274" t="s">
        <v>29374</v>
      </c>
      <c r="C1274">
        <v>2014</v>
      </c>
      <c r="D1274" s="1">
        <v>41644</v>
      </c>
      <c r="E1274" t="s">
        <v>44037</v>
      </c>
      <c r="F1274" t="s">
        <v>44031</v>
      </c>
      <c r="G1274" t="s">
        <v>44038</v>
      </c>
      <c r="H1274">
        <v>85</v>
      </c>
      <c r="I1274" t="s">
        <v>29375</v>
      </c>
      <c r="J1274" t="s">
        <v>26</v>
      </c>
      <c r="K1274" t="s">
        <v>3274</v>
      </c>
      <c r="M1274" t="s">
        <v>29376</v>
      </c>
      <c r="N1274" t="s">
        <v>29377</v>
      </c>
      <c r="O1274" t="s">
        <v>29378</v>
      </c>
      <c r="P1274" t="s">
        <v>15053</v>
      </c>
      <c r="Q1274" t="s">
        <v>29379</v>
      </c>
      <c r="R1274" t="s">
        <v>29380</v>
      </c>
      <c r="S1274" t="s">
        <v>29381</v>
      </c>
      <c r="T1274">
        <v>5.7</v>
      </c>
      <c r="U1274">
        <v>26151</v>
      </c>
      <c r="V1274" s="12">
        <f>W1274*1.09324733035956</f>
        <v>45916387.875101522</v>
      </c>
      <c r="W1274" s="3">
        <v>42000000</v>
      </c>
      <c r="X1274" s="13">
        <f>Y1274*1.09324733035956</f>
        <v>70242825.669737816</v>
      </c>
      <c r="Y1274" s="3">
        <v>64251541</v>
      </c>
      <c r="Z1274" s="13">
        <f>AA1274*1.09324733035956</f>
        <v>132157779.6718585</v>
      </c>
      <c r="AA1274" s="3">
        <v>120885527</v>
      </c>
      <c r="AB1274">
        <v>87</v>
      </c>
    </row>
    <row r="1275" spans="1:28" hidden="1" x14ac:dyDescent="0.2">
      <c r="A1275" t="s">
        <v>13738</v>
      </c>
      <c r="B1275" t="s">
        <v>13739</v>
      </c>
      <c r="C1275">
        <v>2006</v>
      </c>
      <c r="D1275" t="s">
        <v>12286</v>
      </c>
      <c r="E1275" t="s">
        <v>1045</v>
      </c>
      <c r="F1275" t="s">
        <v>44036</v>
      </c>
      <c r="H1275">
        <v>95</v>
      </c>
      <c r="I1275" t="s">
        <v>25</v>
      </c>
      <c r="J1275" t="s">
        <v>26</v>
      </c>
      <c r="M1275" t="s">
        <v>13740</v>
      </c>
      <c r="N1275" t="s">
        <v>13741</v>
      </c>
      <c r="O1275" t="s">
        <v>13742</v>
      </c>
      <c r="P1275" t="s">
        <v>13743</v>
      </c>
      <c r="Q1275" t="s">
        <v>13744</v>
      </c>
      <c r="R1275" t="s">
        <v>13745</v>
      </c>
      <c r="S1275" t="s">
        <v>13746</v>
      </c>
      <c r="T1275">
        <v>6.1</v>
      </c>
      <c r="U1275">
        <v>11681</v>
      </c>
      <c r="W1275"/>
      <c r="X1275"/>
      <c r="Y1275">
        <v>90560</v>
      </c>
      <c r="Z1275"/>
      <c r="AA1275">
        <v>945718</v>
      </c>
      <c r="AB1275">
        <v>32</v>
      </c>
    </row>
    <row r="1276" spans="1:28" hidden="1" x14ac:dyDescent="0.2">
      <c r="A1276" t="s">
        <v>13747</v>
      </c>
      <c r="B1276" t="s">
        <v>13748</v>
      </c>
      <c r="C1276">
        <v>2006</v>
      </c>
      <c r="D1276" t="s">
        <v>8778</v>
      </c>
      <c r="E1276" t="s">
        <v>44035</v>
      </c>
      <c r="F1276" t="s">
        <v>44032</v>
      </c>
      <c r="G1276" t="s">
        <v>44049</v>
      </c>
      <c r="H1276">
        <v>118</v>
      </c>
      <c r="I1276" t="s">
        <v>229</v>
      </c>
      <c r="J1276" t="s">
        <v>26</v>
      </c>
      <c r="M1276" t="s">
        <v>569</v>
      </c>
      <c r="N1276" t="s">
        <v>5871</v>
      </c>
      <c r="O1276" t="s">
        <v>13749</v>
      </c>
      <c r="P1276" t="s">
        <v>101</v>
      </c>
      <c r="Q1276" t="s">
        <v>13750</v>
      </c>
      <c r="R1276" t="s">
        <v>13751</v>
      </c>
      <c r="S1276" t="s">
        <v>13752</v>
      </c>
      <c r="T1276">
        <v>7.4</v>
      </c>
      <c r="U1276">
        <v>23656</v>
      </c>
      <c r="W1276"/>
      <c r="X1276"/>
      <c r="Y1276">
        <v>21250683</v>
      </c>
      <c r="Z1276"/>
      <c r="AA1276">
        <v>32120360</v>
      </c>
      <c r="AB1276">
        <v>158</v>
      </c>
    </row>
    <row r="1277" spans="1:28" x14ac:dyDescent="0.2">
      <c r="A1277" t="s">
        <v>2912</v>
      </c>
      <c r="B1277" t="s">
        <v>2913</v>
      </c>
      <c r="C1277">
        <v>2000</v>
      </c>
      <c r="D1277" s="1">
        <v>37109</v>
      </c>
      <c r="E1277" t="s">
        <v>1045</v>
      </c>
      <c r="F1277" t="s">
        <v>44045</v>
      </c>
      <c r="G1277" t="s">
        <v>44033</v>
      </c>
      <c r="H1277">
        <v>83</v>
      </c>
      <c r="I1277" t="s">
        <v>25</v>
      </c>
      <c r="J1277" t="s">
        <v>26</v>
      </c>
      <c r="K1277" t="s">
        <v>934</v>
      </c>
      <c r="L1277" t="s">
        <v>27</v>
      </c>
      <c r="M1277" t="s">
        <v>2914</v>
      </c>
      <c r="N1277" t="s">
        <v>2915</v>
      </c>
      <c r="O1277" t="s">
        <v>2916</v>
      </c>
      <c r="P1277" t="s">
        <v>2917</v>
      </c>
      <c r="Q1277" t="s">
        <v>2918</v>
      </c>
      <c r="R1277" t="s">
        <v>2919</v>
      </c>
      <c r="S1277" t="s">
        <v>2920</v>
      </c>
      <c r="T1277">
        <v>5.5</v>
      </c>
      <c r="U1277">
        <v>132973</v>
      </c>
      <c r="V1277" s="12">
        <f>W1277*1.5029674796748</f>
        <v>19538577.235772401</v>
      </c>
      <c r="W1277" s="3">
        <v>13000000</v>
      </c>
      <c r="X1277" s="13">
        <f>Y1277*1.5029674796748</f>
        <v>70233369.731707469</v>
      </c>
      <c r="Y1277" s="3">
        <v>46729800</v>
      </c>
      <c r="Z1277" s="13">
        <f>AA1277*1.5029674796748</f>
        <v>109988246.80808967</v>
      </c>
      <c r="AA1277" s="3">
        <v>73180723</v>
      </c>
      <c r="AB1277">
        <v>476</v>
      </c>
    </row>
    <row r="1278" spans="1:28" x14ac:dyDescent="0.2">
      <c r="A1278" t="s">
        <v>35726</v>
      </c>
      <c r="B1278" t="s">
        <v>35727</v>
      </c>
      <c r="C1278">
        <v>2016</v>
      </c>
      <c r="D1278" s="1">
        <v>42649</v>
      </c>
      <c r="E1278" t="s">
        <v>16512</v>
      </c>
      <c r="F1278" t="s">
        <v>44031</v>
      </c>
      <c r="G1278" t="s">
        <v>44038</v>
      </c>
      <c r="H1278">
        <v>129</v>
      </c>
      <c r="I1278" t="s">
        <v>63</v>
      </c>
      <c r="J1278" t="s">
        <v>26</v>
      </c>
      <c r="K1278" t="s">
        <v>209</v>
      </c>
      <c r="L1278" t="s">
        <v>51</v>
      </c>
      <c r="M1278" t="s">
        <v>19720</v>
      </c>
      <c r="N1278" t="s">
        <v>35728</v>
      </c>
      <c r="O1278" t="s">
        <v>35729</v>
      </c>
      <c r="P1278" t="s">
        <v>20683</v>
      </c>
      <c r="Q1278" t="s">
        <v>27916</v>
      </c>
      <c r="R1278" t="s">
        <v>35730</v>
      </c>
      <c r="S1278" t="s">
        <v>35731</v>
      </c>
      <c r="T1278">
        <v>6.5</v>
      </c>
      <c r="U1278">
        <v>240792</v>
      </c>
      <c r="V1278" s="12">
        <f>W1278*1.07834771485832</f>
        <v>97051294.337248802</v>
      </c>
      <c r="W1278" s="3">
        <v>90000000</v>
      </c>
      <c r="X1278" s="13">
        <f>Y1278*1.07834771485832</f>
        <v>70174059.852171198</v>
      </c>
      <c r="Y1278" s="3">
        <v>65075540</v>
      </c>
      <c r="Z1278" s="13">
        <f>AA1278*1.07834771485832</f>
        <v>361136068.14162201</v>
      </c>
      <c r="AA1278" s="3">
        <v>334897606</v>
      </c>
      <c r="AB1278">
        <v>345</v>
      </c>
    </row>
    <row r="1279" spans="1:28" x14ac:dyDescent="0.2">
      <c r="A1279" t="s">
        <v>6690</v>
      </c>
      <c r="B1279" t="s">
        <v>6691</v>
      </c>
      <c r="C1279">
        <v>2004</v>
      </c>
      <c r="D1279" s="1">
        <v>38118</v>
      </c>
      <c r="E1279" t="s">
        <v>16512</v>
      </c>
      <c r="F1279" t="s">
        <v>44046</v>
      </c>
      <c r="G1279" t="s">
        <v>44033</v>
      </c>
      <c r="H1279">
        <v>94</v>
      </c>
      <c r="I1279" t="s">
        <v>6692</v>
      </c>
      <c r="J1279" t="s">
        <v>26</v>
      </c>
      <c r="M1279" t="s">
        <v>6693</v>
      </c>
      <c r="N1279" t="s">
        <v>167</v>
      </c>
      <c r="O1279" t="s">
        <v>6694</v>
      </c>
      <c r="P1279" t="s">
        <v>6695</v>
      </c>
      <c r="Q1279" t="s">
        <v>6696</v>
      </c>
      <c r="R1279" t="s">
        <v>6697</v>
      </c>
      <c r="S1279" t="s">
        <v>6698</v>
      </c>
      <c r="T1279">
        <v>6.2</v>
      </c>
      <c r="U1279">
        <v>183375</v>
      </c>
      <c r="V1279" s="12">
        <f>W1279*1.37009528851244</f>
        <v>61654287.983059801</v>
      </c>
      <c r="W1279" s="3">
        <v>45000000</v>
      </c>
      <c r="X1279" s="13">
        <f>Y1279*1.37009528851244</f>
        <v>70150869.520291135</v>
      </c>
      <c r="Y1279" s="3">
        <v>51201453</v>
      </c>
      <c r="Z1279" s="13">
        <f>AA1279*1.37009528851244</f>
        <v>177211918.4100529</v>
      </c>
      <c r="AA1279" s="3">
        <v>129342769</v>
      </c>
      <c r="AB1279">
        <v>698</v>
      </c>
    </row>
    <row r="1280" spans="1:28" x14ac:dyDescent="0.2">
      <c r="A1280" t="s">
        <v>14595</v>
      </c>
      <c r="B1280" t="s">
        <v>14596</v>
      </c>
      <c r="C1280">
        <v>2006</v>
      </c>
      <c r="D1280" s="1">
        <v>38874</v>
      </c>
      <c r="E1280" t="s">
        <v>16512</v>
      </c>
      <c r="F1280" t="s">
        <v>44031</v>
      </c>
      <c r="G1280" t="s">
        <v>44034</v>
      </c>
      <c r="H1280">
        <v>110</v>
      </c>
      <c r="I1280" t="s">
        <v>25</v>
      </c>
      <c r="J1280" t="s">
        <v>26</v>
      </c>
      <c r="K1280" t="s">
        <v>64</v>
      </c>
      <c r="M1280" t="s">
        <v>588</v>
      </c>
      <c r="N1280" t="s">
        <v>14597</v>
      </c>
      <c r="O1280" t="s">
        <v>14598</v>
      </c>
      <c r="P1280" t="s">
        <v>14599</v>
      </c>
      <c r="Q1280" t="s">
        <v>14600</v>
      </c>
      <c r="R1280" t="s">
        <v>14601</v>
      </c>
      <c r="S1280" t="s">
        <v>14602</v>
      </c>
      <c r="T1280">
        <v>5.5</v>
      </c>
      <c r="U1280">
        <v>55534</v>
      </c>
      <c r="V1280" s="12">
        <f>W1280*1.28378472222222</f>
        <v>32094618.0555555</v>
      </c>
      <c r="W1280" s="3">
        <v>25000000</v>
      </c>
      <c r="X1280" s="13">
        <f>Y1280*1.28378472222222</f>
        <v>70104124.015937388</v>
      </c>
      <c r="Y1280" s="3">
        <v>54607383</v>
      </c>
      <c r="Z1280" s="13">
        <f>AA1280*1.28378472222222</f>
        <v>154022036.10263863</v>
      </c>
      <c r="AA1280" s="3">
        <v>119974972</v>
      </c>
      <c r="AB1280">
        <v>568</v>
      </c>
    </row>
    <row r="1281" spans="1:28" x14ac:dyDescent="0.2">
      <c r="A1281" t="s">
        <v>10059</v>
      </c>
      <c r="B1281" t="s">
        <v>10060</v>
      </c>
      <c r="C1281">
        <v>2005</v>
      </c>
      <c r="D1281" t="s">
        <v>8640</v>
      </c>
      <c r="E1281" t="s">
        <v>1045</v>
      </c>
      <c r="F1281" t="s">
        <v>44040</v>
      </c>
      <c r="G1281" t="s">
        <v>44036</v>
      </c>
      <c r="H1281">
        <v>95</v>
      </c>
      <c r="I1281" t="s">
        <v>25</v>
      </c>
      <c r="J1281" t="s">
        <v>26</v>
      </c>
      <c r="K1281" t="s">
        <v>64</v>
      </c>
      <c r="M1281" t="s">
        <v>4736</v>
      </c>
      <c r="N1281" t="s">
        <v>10061</v>
      </c>
      <c r="O1281" t="s">
        <v>10062</v>
      </c>
      <c r="P1281" t="s">
        <v>6745</v>
      </c>
      <c r="Q1281" t="s">
        <v>10063</v>
      </c>
      <c r="R1281" t="s">
        <v>10064</v>
      </c>
      <c r="S1281" t="s">
        <v>10065</v>
      </c>
      <c r="T1281">
        <v>5.6</v>
      </c>
      <c r="U1281">
        <v>35628</v>
      </c>
      <c r="V1281" s="12">
        <f>W1281*1.32519713261649</f>
        <v>59633870.967742048</v>
      </c>
      <c r="W1281" s="3">
        <v>45000000</v>
      </c>
      <c r="X1281" s="13">
        <f>Y1281*1.32519713261649</f>
        <v>70027026.324444577</v>
      </c>
      <c r="Y1281" s="3">
        <v>52842724</v>
      </c>
      <c r="Z1281" s="13">
        <f>AA1281*1.32519713261649</f>
        <v>74304377.036165014</v>
      </c>
      <c r="AA1281" s="3">
        <v>56070433</v>
      </c>
      <c r="AB1281">
        <v>129</v>
      </c>
    </row>
    <row r="1282" spans="1:28" x14ac:dyDescent="0.2">
      <c r="A1282" t="s">
        <v>41569</v>
      </c>
      <c r="B1282" t="s">
        <v>41570</v>
      </c>
      <c r="C1282">
        <v>2019</v>
      </c>
      <c r="D1282" t="s">
        <v>41571</v>
      </c>
      <c r="E1282" t="s">
        <v>16512</v>
      </c>
      <c r="F1282" t="s">
        <v>44042</v>
      </c>
      <c r="H1282">
        <v>121</v>
      </c>
      <c r="I1282" t="s">
        <v>25</v>
      </c>
      <c r="J1282" t="s">
        <v>26</v>
      </c>
      <c r="M1282" t="s">
        <v>18160</v>
      </c>
      <c r="N1282" t="s">
        <v>41572</v>
      </c>
      <c r="O1282" t="s">
        <v>41573</v>
      </c>
      <c r="P1282" t="s">
        <v>2296</v>
      </c>
      <c r="Q1282" t="s">
        <v>41574</v>
      </c>
      <c r="R1282" t="s">
        <v>41575</v>
      </c>
      <c r="S1282" t="s">
        <v>41576</v>
      </c>
      <c r="T1282">
        <v>6.4</v>
      </c>
      <c r="U1282">
        <v>72741</v>
      </c>
      <c r="V1282" s="12">
        <f>W1282*1.01233684194057</f>
        <v>40493473.677622803</v>
      </c>
      <c r="W1282" s="3">
        <v>40000000</v>
      </c>
      <c r="X1282" s="13">
        <f>Y1282*1.01233684194057</f>
        <v>69882053.578020632</v>
      </c>
      <c r="Y1282" s="3">
        <v>69030436</v>
      </c>
      <c r="Z1282" s="13">
        <f>AA1282*1.01233684194057</f>
        <v>148471322.62894052</v>
      </c>
      <c r="AA1282" s="3">
        <v>146661977</v>
      </c>
      <c r="AB1282">
        <v>707</v>
      </c>
    </row>
    <row r="1283" spans="1:28" x14ac:dyDescent="0.2">
      <c r="A1283" t="s">
        <v>40890</v>
      </c>
      <c r="B1283" t="s">
        <v>40891</v>
      </c>
      <c r="C1283">
        <v>2018</v>
      </c>
      <c r="D1283" t="s">
        <v>38995</v>
      </c>
      <c r="E1283" t="s">
        <v>3496</v>
      </c>
      <c r="F1283" t="s">
        <v>44045</v>
      </c>
      <c r="G1283" t="s">
        <v>44042</v>
      </c>
      <c r="H1283">
        <v>103</v>
      </c>
      <c r="I1283" t="s">
        <v>433</v>
      </c>
      <c r="J1283" t="s">
        <v>26</v>
      </c>
      <c r="M1283" t="s">
        <v>36430</v>
      </c>
      <c r="N1283" t="s">
        <v>20200</v>
      </c>
      <c r="O1283" t="s">
        <v>40892</v>
      </c>
      <c r="P1283" t="s">
        <v>40893</v>
      </c>
      <c r="Q1283" t="s">
        <v>40894</v>
      </c>
      <c r="R1283" t="s">
        <v>40895</v>
      </c>
      <c r="S1283" t="s">
        <v>40896</v>
      </c>
      <c r="T1283">
        <v>5.7</v>
      </c>
      <c r="U1283">
        <v>50294</v>
      </c>
      <c r="V1283" s="12">
        <f>W1283*1.03068014830331</f>
        <v>10306801.483033098</v>
      </c>
      <c r="W1283" s="3">
        <v>10000000</v>
      </c>
      <c r="X1283" s="13">
        <f>Y1283*1.03068014830331</f>
        <v>69823766.77125667</v>
      </c>
      <c r="Y1283" s="3">
        <v>67745330</v>
      </c>
      <c r="Z1283" s="13">
        <f>AA1283*1.03068014830331</f>
        <v>173036342.73782837</v>
      </c>
      <c r="AA1283" s="3">
        <v>167885588</v>
      </c>
      <c r="AB1283">
        <v>236</v>
      </c>
    </row>
    <row r="1284" spans="1:28" x14ac:dyDescent="0.2">
      <c r="A1284" t="s">
        <v>36409</v>
      </c>
      <c r="B1284" t="s">
        <v>36410</v>
      </c>
      <c r="C1284">
        <v>2019</v>
      </c>
      <c r="D1284" t="s">
        <v>36411</v>
      </c>
      <c r="E1284" t="s">
        <v>44043</v>
      </c>
      <c r="F1284" t="s">
        <v>44046</v>
      </c>
      <c r="G1284" t="s">
        <v>44045</v>
      </c>
      <c r="H1284">
        <v>108</v>
      </c>
      <c r="I1284" t="s">
        <v>35094</v>
      </c>
      <c r="J1284" t="s">
        <v>26</v>
      </c>
      <c r="M1284" t="s">
        <v>28608</v>
      </c>
      <c r="N1284" t="s">
        <v>36412</v>
      </c>
      <c r="O1284" t="s">
        <v>36413</v>
      </c>
      <c r="P1284" t="s">
        <v>36414</v>
      </c>
      <c r="Q1284" t="s">
        <v>36414</v>
      </c>
      <c r="R1284" t="s">
        <v>36415</v>
      </c>
      <c r="S1284" t="s">
        <v>36416</v>
      </c>
      <c r="T1284">
        <v>6.2</v>
      </c>
      <c r="U1284">
        <v>54953</v>
      </c>
      <c r="V1284" s="12">
        <f>W1284*1.01233684194057</f>
        <v>25308421.048514251</v>
      </c>
      <c r="W1284" s="3">
        <v>25000000</v>
      </c>
      <c r="X1284" s="13">
        <f>Y1284*1.01233684194057</f>
        <v>69797664.166539624</v>
      </c>
      <c r="Y1284" s="3">
        <v>68947075</v>
      </c>
      <c r="Z1284" s="13">
        <f>AA1284*1.01233684194057</f>
        <v>105835266.37078208</v>
      </c>
      <c r="AA1284" s="3">
        <v>104545505</v>
      </c>
      <c r="AB1284">
        <v>614</v>
      </c>
    </row>
    <row r="1285" spans="1:28" hidden="1" x14ac:dyDescent="0.2">
      <c r="A1285" t="s">
        <v>13822</v>
      </c>
      <c r="B1285" t="s">
        <v>13823</v>
      </c>
      <c r="C1285">
        <v>2006</v>
      </c>
      <c r="D1285" t="s">
        <v>1859</v>
      </c>
      <c r="E1285" t="s">
        <v>1045</v>
      </c>
      <c r="F1285" t="s">
        <v>44044</v>
      </c>
      <c r="H1285">
        <v>84</v>
      </c>
      <c r="I1285" t="s">
        <v>25</v>
      </c>
      <c r="J1285" t="s">
        <v>26</v>
      </c>
      <c r="M1285" t="s">
        <v>13824</v>
      </c>
      <c r="N1285" t="s">
        <v>13825</v>
      </c>
      <c r="O1285" t="s">
        <v>13826</v>
      </c>
      <c r="P1285" t="s">
        <v>13827</v>
      </c>
      <c r="Q1285" t="s">
        <v>13828</v>
      </c>
      <c r="R1285" t="s">
        <v>13829</v>
      </c>
      <c r="S1285" t="s">
        <v>13830</v>
      </c>
      <c r="T1285">
        <v>6</v>
      </c>
      <c r="U1285">
        <v>23165</v>
      </c>
      <c r="W1285"/>
      <c r="X1285"/>
      <c r="Y1285">
        <v>4630045</v>
      </c>
      <c r="Z1285"/>
      <c r="AA1285">
        <v>4630045</v>
      </c>
      <c r="AB1285">
        <v>72</v>
      </c>
    </row>
    <row r="1286" spans="1:28" hidden="1" x14ac:dyDescent="0.2">
      <c r="A1286" t="s">
        <v>13831</v>
      </c>
      <c r="B1286" t="s">
        <v>13832</v>
      </c>
      <c r="C1286">
        <v>2012</v>
      </c>
      <c r="D1286" t="s">
        <v>13833</v>
      </c>
      <c r="E1286" t="s">
        <v>176</v>
      </c>
      <c r="H1286">
        <v>102</v>
      </c>
      <c r="I1286" t="s">
        <v>25</v>
      </c>
      <c r="J1286" t="s">
        <v>26</v>
      </c>
      <c r="M1286" t="s">
        <v>10118</v>
      </c>
      <c r="N1286" t="s">
        <v>13834</v>
      </c>
      <c r="O1286" t="s">
        <v>13835</v>
      </c>
      <c r="P1286" t="s">
        <v>1106</v>
      </c>
      <c r="Q1286" t="s">
        <v>13836</v>
      </c>
      <c r="R1286" t="s">
        <v>13837</v>
      </c>
      <c r="S1286" t="s">
        <v>13838</v>
      </c>
      <c r="T1286">
        <v>6.4</v>
      </c>
      <c r="U1286">
        <v>16397</v>
      </c>
      <c r="W1286"/>
      <c r="X1286"/>
      <c r="Y1286">
        <v>540152</v>
      </c>
      <c r="Z1286"/>
      <c r="AA1286">
        <v>983124</v>
      </c>
      <c r="AB1286">
        <v>41</v>
      </c>
    </row>
    <row r="1287" spans="1:28" x14ac:dyDescent="0.2">
      <c r="A1287" t="s">
        <v>19718</v>
      </c>
      <c r="B1287" t="s">
        <v>19719</v>
      </c>
      <c r="C1287">
        <v>2008</v>
      </c>
      <c r="D1287" t="s">
        <v>11399</v>
      </c>
      <c r="E1287" t="s">
        <v>176</v>
      </c>
      <c r="F1287" t="s">
        <v>44057</v>
      </c>
      <c r="G1287" t="s">
        <v>44036</v>
      </c>
      <c r="H1287">
        <v>98</v>
      </c>
      <c r="I1287" t="s">
        <v>25</v>
      </c>
      <c r="J1287" t="s">
        <v>26</v>
      </c>
      <c r="K1287" t="s">
        <v>75</v>
      </c>
      <c r="M1287" t="s">
        <v>19720</v>
      </c>
      <c r="N1287" t="s">
        <v>19721</v>
      </c>
      <c r="O1287" t="s">
        <v>19722</v>
      </c>
      <c r="P1287" t="s">
        <v>19723</v>
      </c>
      <c r="Q1287" t="s">
        <v>19724</v>
      </c>
      <c r="R1287" t="s">
        <v>19725</v>
      </c>
      <c r="S1287" t="s">
        <v>19726</v>
      </c>
      <c r="T1287">
        <v>6.2</v>
      </c>
      <c r="U1287">
        <v>78880</v>
      </c>
      <c r="V1287" s="12">
        <f>W1287*1.20207800169993</f>
        <v>21036365.029748775</v>
      </c>
      <c r="W1287" s="3">
        <v>17500000</v>
      </c>
      <c r="X1287" s="13">
        <f>Y1287*1.20207800169993</f>
        <v>69741900.651700169</v>
      </c>
      <c r="Y1287" s="3">
        <v>58017783</v>
      </c>
      <c r="Z1287" s="13">
        <f>AA1287*1.20207800169993</f>
        <v>181499812.51446566</v>
      </c>
      <c r="AA1287" s="3">
        <v>150988382</v>
      </c>
      <c r="AB1287">
        <v>114</v>
      </c>
    </row>
    <row r="1288" spans="1:28" hidden="1" x14ac:dyDescent="0.2">
      <c r="A1288" t="s">
        <v>13847</v>
      </c>
      <c r="B1288" t="s">
        <v>13848</v>
      </c>
      <c r="C1288">
        <v>2006</v>
      </c>
      <c r="D1288" s="1">
        <v>38723</v>
      </c>
      <c r="E1288" t="s">
        <v>16512</v>
      </c>
      <c r="F1288" t="s">
        <v>44038</v>
      </c>
      <c r="G1288" t="s">
        <v>44046</v>
      </c>
      <c r="H1288">
        <v>91</v>
      </c>
      <c r="I1288" t="s">
        <v>13849</v>
      </c>
      <c r="J1288" t="s">
        <v>26</v>
      </c>
      <c r="M1288" t="s">
        <v>13850</v>
      </c>
      <c r="N1288" t="s">
        <v>13851</v>
      </c>
      <c r="O1288" t="s">
        <v>13852</v>
      </c>
      <c r="P1288" t="s">
        <v>13853</v>
      </c>
      <c r="Q1288" t="s">
        <v>13854</v>
      </c>
      <c r="R1288" t="s">
        <v>13855</v>
      </c>
      <c r="S1288" t="s">
        <v>13856</v>
      </c>
      <c r="T1288">
        <v>5.0999999999999996</v>
      </c>
      <c r="U1288">
        <v>12224</v>
      </c>
      <c r="W1288"/>
      <c r="X1288"/>
      <c r="Y1288">
        <v>14500</v>
      </c>
      <c r="Z1288"/>
      <c r="AA1288">
        <v>1689984</v>
      </c>
      <c r="AB1288">
        <v>105</v>
      </c>
    </row>
    <row r="1289" spans="1:28" x14ac:dyDescent="0.2">
      <c r="A1289" t="s">
        <v>4841</v>
      </c>
      <c r="B1289" t="s">
        <v>4842</v>
      </c>
      <c r="C1289">
        <v>2002</v>
      </c>
      <c r="D1289" s="1">
        <v>37416</v>
      </c>
      <c r="E1289" t="s">
        <v>44037</v>
      </c>
      <c r="F1289" t="s">
        <v>44031</v>
      </c>
      <c r="G1289" t="s">
        <v>44040</v>
      </c>
      <c r="H1289">
        <v>72</v>
      </c>
      <c r="I1289" t="s">
        <v>306</v>
      </c>
      <c r="J1289" t="s">
        <v>26</v>
      </c>
      <c r="M1289" t="s">
        <v>4843</v>
      </c>
      <c r="N1289" t="s">
        <v>4844</v>
      </c>
      <c r="O1289" t="s">
        <v>4845</v>
      </c>
      <c r="P1289" t="s">
        <v>4846</v>
      </c>
      <c r="Q1289" t="s">
        <v>4847</v>
      </c>
      <c r="R1289" t="s">
        <v>4848</v>
      </c>
      <c r="S1289" t="s">
        <v>4849</v>
      </c>
      <c r="T1289">
        <v>5.8</v>
      </c>
      <c r="U1289">
        <v>18036</v>
      </c>
      <c r="V1289" s="12">
        <f>W1289*1.43863813229572</f>
        <v>28772762.645914402</v>
      </c>
      <c r="W1289" s="3">
        <v>20000000</v>
      </c>
      <c r="X1289" s="13">
        <f>Y1289*1.43863813229572</f>
        <v>69673615.915719852</v>
      </c>
      <c r="Y1289" s="3">
        <v>48430258</v>
      </c>
      <c r="Z1289" s="13">
        <f>AA1289*1.43863813229572</f>
        <v>165618871.73202336</v>
      </c>
      <c r="AA1289" s="3">
        <v>115121981</v>
      </c>
      <c r="AB1289">
        <v>89</v>
      </c>
    </row>
    <row r="1290" spans="1:28" x14ac:dyDescent="0.2">
      <c r="A1290" t="s">
        <v>4087</v>
      </c>
      <c r="B1290" t="s">
        <v>4088</v>
      </c>
      <c r="C1290">
        <v>2002</v>
      </c>
      <c r="D1290" s="1">
        <v>37470</v>
      </c>
      <c r="E1290" t="s">
        <v>44043</v>
      </c>
      <c r="F1290" t="s">
        <v>44038</v>
      </c>
      <c r="G1290" t="s">
        <v>44040</v>
      </c>
      <c r="H1290">
        <v>88</v>
      </c>
      <c r="I1290" t="s">
        <v>97</v>
      </c>
      <c r="J1290" t="s">
        <v>26</v>
      </c>
      <c r="M1290" t="s">
        <v>4089</v>
      </c>
      <c r="N1290" t="s">
        <v>4090</v>
      </c>
      <c r="O1290" t="s">
        <v>4091</v>
      </c>
      <c r="P1290" t="s">
        <v>4092</v>
      </c>
      <c r="Q1290" t="s">
        <v>4093</v>
      </c>
      <c r="R1290" t="s">
        <v>4094</v>
      </c>
      <c r="S1290" t="s">
        <v>4095</v>
      </c>
      <c r="T1290">
        <v>5.4</v>
      </c>
      <c r="U1290">
        <v>34583</v>
      </c>
      <c r="V1290" s="12">
        <f>W1290*1.43863813229572</f>
        <v>21579571.9844358</v>
      </c>
      <c r="W1290" s="3">
        <v>15000000</v>
      </c>
      <c r="X1290" s="13">
        <f>Y1290*1.43863813229572</f>
        <v>69573327.012879387</v>
      </c>
      <c r="Y1290" s="3">
        <v>48360547</v>
      </c>
      <c r="Z1290" s="13">
        <f>AA1290*1.43863813229572</f>
        <v>76204682.008638144</v>
      </c>
      <c r="AA1290" s="3">
        <v>52970014</v>
      </c>
      <c r="AB1290">
        <v>114</v>
      </c>
    </row>
    <row r="1291" spans="1:28" x14ac:dyDescent="0.2">
      <c r="A1291" t="s">
        <v>6352</v>
      </c>
      <c r="B1291" t="s">
        <v>6353</v>
      </c>
      <c r="C1291">
        <v>2003</v>
      </c>
      <c r="D1291" t="s">
        <v>6354</v>
      </c>
      <c r="E1291" t="s">
        <v>44041</v>
      </c>
      <c r="F1291" t="s">
        <v>44032</v>
      </c>
      <c r="G1291" t="s">
        <v>44042</v>
      </c>
      <c r="H1291">
        <v>127</v>
      </c>
      <c r="I1291" t="s">
        <v>25</v>
      </c>
      <c r="J1291" t="s">
        <v>26</v>
      </c>
      <c r="K1291" t="s">
        <v>27</v>
      </c>
      <c r="L1291" t="s">
        <v>64</v>
      </c>
      <c r="M1291" t="s">
        <v>638</v>
      </c>
      <c r="N1291" t="s">
        <v>6355</v>
      </c>
      <c r="O1291" t="s">
        <v>6356</v>
      </c>
      <c r="P1291" t="s">
        <v>500</v>
      </c>
      <c r="Q1291" t="s">
        <v>6357</v>
      </c>
      <c r="R1291" t="s">
        <v>6358</v>
      </c>
      <c r="S1291" t="s">
        <v>6359</v>
      </c>
      <c r="T1291">
        <v>7.1</v>
      </c>
      <c r="U1291">
        <v>89682</v>
      </c>
      <c r="V1291" s="12">
        <f>W1291*1.40658152173913</f>
        <v>84394891.304347798</v>
      </c>
      <c r="W1291" s="3">
        <v>60000000</v>
      </c>
      <c r="X1291" s="13">
        <f>Y1291*1.40658152173913</f>
        <v>69546493.512543455</v>
      </c>
      <c r="Y1291" s="3">
        <v>49443628</v>
      </c>
      <c r="Z1291" s="13">
        <f>AA1291*1.40658152173913</f>
        <v>112743332.21489127</v>
      </c>
      <c r="AA1291" s="3">
        <v>80154140</v>
      </c>
      <c r="AB1291">
        <v>383</v>
      </c>
    </row>
    <row r="1292" spans="1:28" x14ac:dyDescent="0.2">
      <c r="A1292" t="s">
        <v>11594</v>
      </c>
      <c r="B1292" t="s">
        <v>11595</v>
      </c>
      <c r="C1292">
        <v>2006</v>
      </c>
      <c r="D1292" t="s">
        <v>9994</v>
      </c>
      <c r="E1292" t="s">
        <v>3496</v>
      </c>
      <c r="F1292" t="s">
        <v>44042</v>
      </c>
      <c r="H1292">
        <v>93</v>
      </c>
      <c r="I1292" t="s">
        <v>25</v>
      </c>
      <c r="J1292" t="s">
        <v>26</v>
      </c>
      <c r="M1292" t="s">
        <v>1578</v>
      </c>
      <c r="N1292" t="s">
        <v>1579</v>
      </c>
      <c r="O1292" t="s">
        <v>11596</v>
      </c>
      <c r="P1292" t="s">
        <v>11597</v>
      </c>
      <c r="Q1292" t="s">
        <v>11597</v>
      </c>
      <c r="R1292" t="s">
        <v>11598</v>
      </c>
      <c r="S1292" t="s">
        <v>11599</v>
      </c>
      <c r="T1292">
        <v>5.8</v>
      </c>
      <c r="U1292">
        <v>128313</v>
      </c>
      <c r="V1292" s="12">
        <f>W1292*1.28378472222222</f>
        <v>32094618.0555555</v>
      </c>
      <c r="W1292" s="3">
        <v>25000000</v>
      </c>
      <c r="X1292" s="13">
        <f>Y1292*1.28378472222222</f>
        <v>69450251.375798494</v>
      </c>
      <c r="Y1292" s="3">
        <v>54098051</v>
      </c>
      <c r="Z1292" s="13">
        <f>AA1292*1.28378472222222</f>
        <v>152629514.81444418</v>
      </c>
      <c r="AA1292" s="3">
        <v>118890272</v>
      </c>
      <c r="AB1292">
        <v>593</v>
      </c>
    </row>
    <row r="1293" spans="1:28" x14ac:dyDescent="0.2">
      <c r="A1293" t="s">
        <v>42853</v>
      </c>
      <c r="B1293" t="s">
        <v>42854</v>
      </c>
      <c r="C1293">
        <v>2018</v>
      </c>
      <c r="D1293" t="s">
        <v>41236</v>
      </c>
      <c r="E1293" t="s">
        <v>1045</v>
      </c>
      <c r="F1293" t="s">
        <v>44032</v>
      </c>
      <c r="H1293">
        <v>118</v>
      </c>
      <c r="I1293" t="s">
        <v>25</v>
      </c>
      <c r="J1293" t="s">
        <v>26</v>
      </c>
      <c r="K1293" t="s">
        <v>308</v>
      </c>
      <c r="M1293" t="s">
        <v>21238</v>
      </c>
      <c r="N1293" t="s">
        <v>17269</v>
      </c>
      <c r="O1293" t="s">
        <v>42855</v>
      </c>
      <c r="P1293" t="s">
        <v>333</v>
      </c>
      <c r="Q1293" t="s">
        <v>42856</v>
      </c>
      <c r="R1293" t="s">
        <v>42857</v>
      </c>
      <c r="S1293" t="s">
        <v>42858</v>
      </c>
      <c r="T1293">
        <v>7.3</v>
      </c>
      <c r="U1293">
        <v>76885</v>
      </c>
      <c r="V1293" s="12">
        <f>W1293*1.03068014830331</f>
        <v>49472647.118558876</v>
      </c>
      <c r="W1293" s="3">
        <v>48000000</v>
      </c>
      <c r="X1293" s="13">
        <f>Y1293*1.03068014830331</f>
        <v>69429951.101351008</v>
      </c>
      <c r="Y1293" s="3">
        <v>67363237</v>
      </c>
      <c r="Z1293" s="13">
        <f>AA1293*1.03068014830331</f>
        <v>124254883.12556364</v>
      </c>
      <c r="AA1293" s="3">
        <v>120556201</v>
      </c>
      <c r="AB1293">
        <v>571</v>
      </c>
    </row>
    <row r="1294" spans="1:28" x14ac:dyDescent="0.2">
      <c r="A1294" t="s">
        <v>23349</v>
      </c>
      <c r="B1294" t="s">
        <v>23350</v>
      </c>
      <c r="C1294">
        <v>2010</v>
      </c>
      <c r="D1294" s="1">
        <v>40636</v>
      </c>
      <c r="E1294" t="s">
        <v>1045</v>
      </c>
      <c r="F1294" t="s">
        <v>44032</v>
      </c>
      <c r="G1294" t="s">
        <v>44036</v>
      </c>
      <c r="H1294">
        <v>92</v>
      </c>
      <c r="I1294" t="s">
        <v>25</v>
      </c>
      <c r="J1294" t="s">
        <v>26</v>
      </c>
      <c r="M1294" t="s">
        <v>20611</v>
      </c>
      <c r="N1294" t="s">
        <v>23351</v>
      </c>
      <c r="O1294" t="s">
        <v>23352</v>
      </c>
      <c r="P1294" t="s">
        <v>23353</v>
      </c>
      <c r="Q1294" t="s">
        <v>23354</v>
      </c>
      <c r="R1294" t="s">
        <v>23355</v>
      </c>
      <c r="S1294" t="s">
        <v>23356</v>
      </c>
      <c r="T1294">
        <v>7</v>
      </c>
      <c r="U1294">
        <v>350390</v>
      </c>
      <c r="V1294" s="12">
        <f>W1294*1.18690152988223</f>
        <v>9495212.2390578408</v>
      </c>
      <c r="W1294" s="3">
        <v>8000000</v>
      </c>
      <c r="X1294" s="13">
        <f>Y1294*1.18690152988223</f>
        <v>69316786.968961984</v>
      </c>
      <c r="Y1294" s="3">
        <v>58401464</v>
      </c>
      <c r="Z1294" s="13">
        <f>AA1294*1.18690152988223</f>
        <v>89048730.551674649</v>
      </c>
      <c r="AA1294" s="3">
        <v>75026216</v>
      </c>
      <c r="AB1294">
        <v>345</v>
      </c>
    </row>
    <row r="1295" spans="1:28" x14ac:dyDescent="0.2">
      <c r="A1295" t="s">
        <v>36568</v>
      </c>
      <c r="B1295" t="s">
        <v>36569</v>
      </c>
      <c r="C1295">
        <v>2016</v>
      </c>
      <c r="D1295" t="s">
        <v>36570</v>
      </c>
      <c r="E1295" t="s">
        <v>44037</v>
      </c>
      <c r="F1295" t="s">
        <v>44031</v>
      </c>
      <c r="G1295" t="s">
        <v>44038</v>
      </c>
      <c r="H1295">
        <v>94</v>
      </c>
      <c r="I1295" t="s">
        <v>25</v>
      </c>
      <c r="J1295" t="s">
        <v>26</v>
      </c>
      <c r="M1295" t="s">
        <v>36571</v>
      </c>
      <c r="N1295" t="s">
        <v>4291</v>
      </c>
      <c r="O1295" t="s">
        <v>36572</v>
      </c>
      <c r="P1295" t="s">
        <v>36573</v>
      </c>
      <c r="Q1295" t="s">
        <v>36574</v>
      </c>
      <c r="R1295" t="s">
        <v>36575</v>
      </c>
      <c r="S1295" t="s">
        <v>36576</v>
      </c>
      <c r="T1295">
        <v>5.7</v>
      </c>
      <c r="U1295">
        <v>54946</v>
      </c>
      <c r="V1295" s="12">
        <f>W1295*1.07834771485832</f>
        <v>113226510.06012361</v>
      </c>
      <c r="W1295" s="3">
        <v>105000000</v>
      </c>
      <c r="X1295" s="13">
        <f>Y1295*1.07834771485832</f>
        <v>69082198.283750281</v>
      </c>
      <c r="Y1295" s="3">
        <v>64063008</v>
      </c>
      <c r="Z1295" s="13">
        <f>AA1295*1.07834771485832</f>
        <v>440590271.96631068</v>
      </c>
      <c r="AA1295" s="3">
        <v>408579038</v>
      </c>
      <c r="AB1295">
        <v>136</v>
      </c>
    </row>
    <row r="1296" spans="1:28" x14ac:dyDescent="0.2">
      <c r="A1296" t="s">
        <v>18443</v>
      </c>
      <c r="B1296" t="s">
        <v>18444</v>
      </c>
      <c r="C1296">
        <v>2007</v>
      </c>
      <c r="D1296" s="1">
        <v>39426</v>
      </c>
      <c r="E1296" t="s">
        <v>1045</v>
      </c>
      <c r="F1296" t="s">
        <v>44032</v>
      </c>
      <c r="H1296">
        <v>113</v>
      </c>
      <c r="I1296" t="s">
        <v>25</v>
      </c>
      <c r="J1296" t="s">
        <v>26</v>
      </c>
      <c r="M1296" t="s">
        <v>13893</v>
      </c>
      <c r="N1296" t="s">
        <v>12128</v>
      </c>
      <c r="O1296" t="s">
        <v>18445</v>
      </c>
      <c r="P1296" t="s">
        <v>13893</v>
      </c>
      <c r="Q1296" t="s">
        <v>18446</v>
      </c>
      <c r="R1296" t="s">
        <v>18447</v>
      </c>
      <c r="S1296" t="s">
        <v>18448</v>
      </c>
      <c r="T1296">
        <v>5.9</v>
      </c>
      <c r="U1296">
        <v>11974</v>
      </c>
      <c r="V1296" s="12">
        <f>W1296*1.24823238899982</f>
        <v>18723485.8349973</v>
      </c>
      <c r="W1296" s="3">
        <v>15000000</v>
      </c>
      <c r="X1296" s="13">
        <f>Y1296*1.24823238899982</f>
        <v>68908076.12435028</v>
      </c>
      <c r="Y1296" s="3">
        <v>55204525</v>
      </c>
      <c r="Z1296" s="13">
        <f>AA1296*144548551.06</f>
        <v>8074899229329959</v>
      </c>
      <c r="AA1296" s="3">
        <v>55862886</v>
      </c>
      <c r="AB1296">
        <v>104</v>
      </c>
    </row>
    <row r="1297" spans="1:28" x14ac:dyDescent="0.2">
      <c r="A1297" t="s">
        <v>23</v>
      </c>
      <c r="B1297" t="s">
        <v>24</v>
      </c>
      <c r="C1297">
        <v>2001</v>
      </c>
      <c r="D1297" s="1">
        <v>37259</v>
      </c>
      <c r="E1297" t="s">
        <v>1045</v>
      </c>
      <c r="F1297" t="s">
        <v>44034</v>
      </c>
      <c r="G1297" t="s">
        <v>44036</v>
      </c>
      <c r="H1297">
        <v>118</v>
      </c>
      <c r="I1297" t="s">
        <v>25</v>
      </c>
      <c r="J1297" t="s">
        <v>26</v>
      </c>
      <c r="K1297" t="s">
        <v>27</v>
      </c>
      <c r="M1297" t="s">
        <v>28</v>
      </c>
      <c r="N1297" t="s">
        <v>29</v>
      </c>
      <c r="O1297" t="s">
        <v>30</v>
      </c>
      <c r="P1297" t="s">
        <v>31</v>
      </c>
      <c r="Q1297" t="s">
        <v>32</v>
      </c>
      <c r="R1297" t="s">
        <v>33</v>
      </c>
      <c r="S1297" t="s">
        <v>34</v>
      </c>
      <c r="T1297">
        <v>6.4</v>
      </c>
      <c r="U1297">
        <v>77852</v>
      </c>
      <c r="V1297" s="12">
        <f>W1297*1.46138339920949</f>
        <v>70146403.162055522</v>
      </c>
      <c r="W1297" s="3">
        <v>48000000</v>
      </c>
      <c r="X1297" s="13">
        <f>Y1297*1.46138339920949</f>
        <v>68863102.482490301</v>
      </c>
      <c r="Y1297" s="3">
        <v>47121859</v>
      </c>
      <c r="Z1297" s="13">
        <f>AA1297*1.46138339920949</f>
        <v>111092974.77090938</v>
      </c>
      <c r="AA1297" s="3">
        <v>76019048</v>
      </c>
      <c r="AB1297">
        <v>341</v>
      </c>
    </row>
    <row r="1298" spans="1:28" x14ac:dyDescent="0.2">
      <c r="A1298" t="s">
        <v>28537</v>
      </c>
      <c r="B1298" t="s">
        <v>28538</v>
      </c>
      <c r="C1298">
        <v>2013</v>
      </c>
      <c r="D1298" t="s">
        <v>28539</v>
      </c>
      <c r="E1298" t="s">
        <v>16512</v>
      </c>
      <c r="F1298" t="s">
        <v>44031</v>
      </c>
      <c r="G1298" t="s">
        <v>44034</v>
      </c>
      <c r="H1298">
        <v>114</v>
      </c>
      <c r="I1298" t="s">
        <v>25</v>
      </c>
      <c r="J1298" t="s">
        <v>26</v>
      </c>
      <c r="M1298" t="s">
        <v>14141</v>
      </c>
      <c r="N1298" t="s">
        <v>28540</v>
      </c>
      <c r="O1298" t="s">
        <v>28541</v>
      </c>
      <c r="P1298" t="s">
        <v>18553</v>
      </c>
      <c r="Q1298" t="s">
        <v>28542</v>
      </c>
      <c r="R1298" t="s">
        <v>28543</v>
      </c>
      <c r="S1298" t="s">
        <v>28544</v>
      </c>
      <c r="T1298">
        <v>6.6</v>
      </c>
      <c r="U1298">
        <v>220351</v>
      </c>
      <c r="V1298" s="12">
        <f>W1298*1.11098185502045</f>
        <v>122208004.05224951</v>
      </c>
      <c r="W1298" s="3">
        <v>110000000</v>
      </c>
      <c r="X1298" s="13">
        <f>Y1298*1.11098185502045</f>
        <v>68588898.980931833</v>
      </c>
      <c r="Y1298" s="3">
        <v>61737191</v>
      </c>
      <c r="Z1298" s="13">
        <f>AA1298*1.11098185502045</f>
        <v>139477132.67025191</v>
      </c>
      <c r="AA1298" s="3">
        <v>125544024</v>
      </c>
      <c r="AB1298">
        <v>632</v>
      </c>
    </row>
    <row r="1299" spans="1:28" x14ac:dyDescent="0.2">
      <c r="A1299" t="s">
        <v>5786</v>
      </c>
      <c r="B1299" t="s">
        <v>5787</v>
      </c>
      <c r="C1299">
        <v>2004</v>
      </c>
      <c r="D1299" s="1">
        <v>38055</v>
      </c>
      <c r="E1299" t="s">
        <v>44037</v>
      </c>
      <c r="F1299" t="s">
        <v>44031</v>
      </c>
      <c r="G1299" t="s">
        <v>44038</v>
      </c>
      <c r="H1299">
        <v>76</v>
      </c>
      <c r="I1299" t="s">
        <v>25</v>
      </c>
      <c r="J1299" t="s">
        <v>26</v>
      </c>
      <c r="K1299" t="s">
        <v>209</v>
      </c>
      <c r="M1299" t="s">
        <v>5788</v>
      </c>
      <c r="N1299" t="s">
        <v>5788</v>
      </c>
      <c r="O1299" t="s">
        <v>5789</v>
      </c>
      <c r="P1299" t="s">
        <v>5790</v>
      </c>
      <c r="Q1299" t="s">
        <v>5791</v>
      </c>
      <c r="R1299" t="s">
        <v>5792</v>
      </c>
      <c r="S1299" t="s">
        <v>5793</v>
      </c>
      <c r="T1299">
        <v>5.4</v>
      </c>
      <c r="U1299">
        <v>19812</v>
      </c>
      <c r="V1299" s="12">
        <f>W1299*1.37009528851244</f>
        <v>150710481.73636839</v>
      </c>
      <c r="W1299" s="3">
        <v>110000000</v>
      </c>
      <c r="X1299" s="13">
        <f>Y1299*1.37009528851244</f>
        <v>68546498.898205385</v>
      </c>
      <c r="Y1299" s="3">
        <v>50030461</v>
      </c>
      <c r="Z1299" s="13">
        <f>AA1299*1.37009528851244</f>
        <v>199154395.89349914</v>
      </c>
      <c r="AA1299" s="3">
        <v>145358062</v>
      </c>
      <c r="AB1299">
        <v>108</v>
      </c>
    </row>
    <row r="1300" spans="1:28" x14ac:dyDescent="0.2">
      <c r="A1300" t="s">
        <v>21199</v>
      </c>
      <c r="B1300" t="s">
        <v>21200</v>
      </c>
      <c r="C1300">
        <v>2010</v>
      </c>
      <c r="D1300" s="1">
        <v>40249</v>
      </c>
      <c r="E1300" t="s">
        <v>16512</v>
      </c>
      <c r="F1300" t="s">
        <v>44044</v>
      </c>
      <c r="G1300" t="s">
        <v>44042</v>
      </c>
      <c r="H1300">
        <v>107</v>
      </c>
      <c r="I1300" t="s">
        <v>25</v>
      </c>
      <c r="J1300" t="s">
        <v>26</v>
      </c>
      <c r="K1300" t="s">
        <v>75</v>
      </c>
      <c r="M1300" t="s">
        <v>21201</v>
      </c>
      <c r="N1300" t="s">
        <v>21202</v>
      </c>
      <c r="O1300" t="s">
        <v>21203</v>
      </c>
      <c r="P1300" t="s">
        <v>21204</v>
      </c>
      <c r="Q1300" t="s">
        <v>21205</v>
      </c>
      <c r="R1300" t="s">
        <v>21206</v>
      </c>
      <c r="S1300" t="s">
        <v>21207</v>
      </c>
      <c r="T1300">
        <v>6.2</v>
      </c>
      <c r="U1300">
        <v>57022</v>
      </c>
      <c r="V1300" s="12">
        <f>W1300*1.18690152988223</f>
        <v>37980848.956231363</v>
      </c>
      <c r="W1300" s="3">
        <v>32000000</v>
      </c>
      <c r="X1300" s="13">
        <f>Y1300*1.18690152988223</f>
        <v>68537296.510621011</v>
      </c>
      <c r="Y1300" s="3">
        <v>57744720</v>
      </c>
      <c r="Z1300" s="13">
        <f>AA1300*1.18690152988223</f>
        <v>95195890.600588679</v>
      </c>
      <c r="AA1300" s="3">
        <v>80205382</v>
      </c>
      <c r="AB1300">
        <v>159</v>
      </c>
    </row>
    <row r="1301" spans="1:28" x14ac:dyDescent="0.2">
      <c r="A1301" t="s">
        <v>2334</v>
      </c>
      <c r="B1301" t="s">
        <v>2335</v>
      </c>
      <c r="C1301">
        <v>2000</v>
      </c>
      <c r="D1301" t="s">
        <v>2336</v>
      </c>
      <c r="E1301" t="s">
        <v>44037</v>
      </c>
      <c r="F1301" t="s">
        <v>44038</v>
      </c>
      <c r="G1301" t="s">
        <v>44032</v>
      </c>
      <c r="H1301">
        <v>77</v>
      </c>
      <c r="I1301" t="s">
        <v>1026</v>
      </c>
      <c r="J1301" t="s">
        <v>26</v>
      </c>
      <c r="M1301" t="s">
        <v>2338</v>
      </c>
      <c r="N1301" t="s">
        <v>2339</v>
      </c>
      <c r="O1301" t="s">
        <v>2340</v>
      </c>
      <c r="P1301" t="s">
        <v>2341</v>
      </c>
      <c r="Q1301" t="s">
        <v>2342</v>
      </c>
      <c r="R1301" t="s">
        <v>2343</v>
      </c>
      <c r="S1301" t="s">
        <v>2344</v>
      </c>
      <c r="T1301">
        <v>6.3</v>
      </c>
      <c r="U1301">
        <v>16852</v>
      </c>
      <c r="V1301" s="12">
        <f>W1301*1.5029674796748</f>
        <v>45089024.390244</v>
      </c>
      <c r="W1301" s="3">
        <v>30000000</v>
      </c>
      <c r="X1301" s="13">
        <f>Y1301*1.5029674796748</f>
        <v>68466981.650772512</v>
      </c>
      <c r="Y1301" s="3">
        <v>45554533</v>
      </c>
      <c r="Z1301" s="13">
        <f>AA1301*1.5029674796748</f>
        <v>144525052.25203285</v>
      </c>
      <c r="AA1301" s="3">
        <v>96159800</v>
      </c>
      <c r="AB1301">
        <v>57</v>
      </c>
    </row>
    <row r="1302" spans="1:28" x14ac:dyDescent="0.2">
      <c r="A1302" t="s">
        <v>1483</v>
      </c>
      <c r="B1302" t="s">
        <v>1484</v>
      </c>
      <c r="C1302">
        <v>2000</v>
      </c>
      <c r="D1302" s="1">
        <v>36810</v>
      </c>
      <c r="E1302" t="s">
        <v>44043</v>
      </c>
      <c r="F1302" t="s">
        <v>44038</v>
      </c>
      <c r="G1302" t="s">
        <v>44044</v>
      </c>
      <c r="H1302">
        <v>107</v>
      </c>
      <c r="I1302" t="s">
        <v>912</v>
      </c>
      <c r="J1302" t="s">
        <v>26</v>
      </c>
      <c r="M1302" t="s">
        <v>383</v>
      </c>
      <c r="N1302" t="s">
        <v>1486</v>
      </c>
      <c r="O1302" t="s">
        <v>1487</v>
      </c>
      <c r="P1302" t="s">
        <v>386</v>
      </c>
      <c r="Q1302" t="s">
        <v>1488</v>
      </c>
      <c r="R1302" t="s">
        <v>1489</v>
      </c>
      <c r="S1302" t="s">
        <v>1490</v>
      </c>
      <c r="T1302">
        <v>7.7</v>
      </c>
      <c r="U1302">
        <v>279523</v>
      </c>
      <c r="V1302" s="12">
        <f>W1302*1.5029674796748</f>
        <v>39077154.471544802</v>
      </c>
      <c r="W1302" s="3">
        <v>26000000</v>
      </c>
      <c r="X1302" s="13">
        <f>Y1302*1.5029674796748</f>
        <v>68403939.679837555</v>
      </c>
      <c r="Y1302" s="3">
        <v>45512588</v>
      </c>
      <c r="Z1302" s="13">
        <f>AA1302*1.5029674796748</f>
        <v>108015758.29963438</v>
      </c>
      <c r="AA1302" s="3">
        <v>71868327</v>
      </c>
      <c r="AB1302">
        <v>910</v>
      </c>
    </row>
    <row r="1303" spans="1:28" x14ac:dyDescent="0.2">
      <c r="A1303" t="s">
        <v>24230</v>
      </c>
      <c r="B1303" t="s">
        <v>24231</v>
      </c>
      <c r="C1303">
        <v>2015</v>
      </c>
      <c r="D1303" s="1">
        <v>42226</v>
      </c>
      <c r="E1303" t="s">
        <v>44035</v>
      </c>
      <c r="F1303" t="s">
        <v>44044</v>
      </c>
      <c r="G1303" t="s">
        <v>44032</v>
      </c>
      <c r="H1303">
        <v>123</v>
      </c>
      <c r="I1303" t="s">
        <v>229</v>
      </c>
      <c r="J1303" t="s">
        <v>26</v>
      </c>
      <c r="M1303" t="s">
        <v>22229</v>
      </c>
      <c r="N1303" t="s">
        <v>24232</v>
      </c>
      <c r="O1303" t="s">
        <v>24233</v>
      </c>
      <c r="P1303" t="s">
        <v>125</v>
      </c>
      <c r="Q1303" t="s">
        <v>24234</v>
      </c>
      <c r="R1303" t="s">
        <v>24235</v>
      </c>
      <c r="S1303" t="s">
        <v>24236</v>
      </c>
      <c r="T1303">
        <v>6.9</v>
      </c>
      <c r="U1303">
        <v>164665</v>
      </c>
      <c r="V1303" s="12">
        <f>W1303*1.09195121025074</f>
        <v>57873414.143289223</v>
      </c>
      <c r="W1303" s="3">
        <v>53000000</v>
      </c>
      <c r="X1303" s="13">
        <f>Y1303*1.09195121025074</f>
        <v>68329587.324360609</v>
      </c>
      <c r="Y1303" s="3">
        <v>62575678</v>
      </c>
      <c r="Z1303" s="13">
        <f>AA1303*1.09195121025074</f>
        <v>108950172.34568813</v>
      </c>
      <c r="AA1303" s="3">
        <v>99775678</v>
      </c>
      <c r="AB1303">
        <v>336</v>
      </c>
    </row>
    <row r="1304" spans="1:28" hidden="1" x14ac:dyDescent="0.2">
      <c r="A1304" t="s">
        <v>13976</v>
      </c>
      <c r="B1304" t="s">
        <v>13977</v>
      </c>
      <c r="C1304">
        <v>2005</v>
      </c>
      <c r="D1304" s="1">
        <v>38395</v>
      </c>
      <c r="E1304" t="s">
        <v>44041</v>
      </c>
      <c r="F1304" t="s">
        <v>44032</v>
      </c>
      <c r="G1304" t="s">
        <v>44036</v>
      </c>
      <c r="H1304">
        <v>95</v>
      </c>
      <c r="I1304" t="s">
        <v>13978</v>
      </c>
      <c r="J1304" t="s">
        <v>27</v>
      </c>
      <c r="M1304" t="s">
        <v>13979</v>
      </c>
      <c r="N1304" t="s">
        <v>13979</v>
      </c>
      <c r="O1304" t="s">
        <v>13980</v>
      </c>
      <c r="P1304" t="s">
        <v>13981</v>
      </c>
      <c r="Q1304" t="s">
        <v>13982</v>
      </c>
      <c r="R1304" t="s">
        <v>13983</v>
      </c>
      <c r="S1304" t="s">
        <v>13984</v>
      </c>
      <c r="T1304">
        <v>7.5</v>
      </c>
      <c r="U1304">
        <v>17484</v>
      </c>
      <c r="W1304"/>
      <c r="X1304"/>
      <c r="Y1304">
        <v>651941</v>
      </c>
      <c r="Z1304"/>
      <c r="AA1304">
        <v>5507396</v>
      </c>
      <c r="AB1304">
        <v>83</v>
      </c>
    </row>
    <row r="1305" spans="1:28" hidden="1" x14ac:dyDescent="0.2">
      <c r="A1305" t="s">
        <v>13985</v>
      </c>
      <c r="B1305" t="s">
        <v>13986</v>
      </c>
      <c r="C1305">
        <v>2005</v>
      </c>
      <c r="D1305" s="1">
        <v>38453</v>
      </c>
      <c r="E1305" t="s">
        <v>176</v>
      </c>
      <c r="F1305" t="s">
        <v>44036</v>
      </c>
      <c r="H1305">
        <v>90</v>
      </c>
      <c r="I1305" t="s">
        <v>12199</v>
      </c>
      <c r="J1305" t="s">
        <v>3179</v>
      </c>
      <c r="M1305" t="s">
        <v>3661</v>
      </c>
      <c r="N1305" t="s">
        <v>3661</v>
      </c>
      <c r="O1305" t="s">
        <v>13987</v>
      </c>
      <c r="P1305" t="s">
        <v>13988</v>
      </c>
      <c r="Q1305" t="s">
        <v>13989</v>
      </c>
      <c r="R1305" t="s">
        <v>13990</v>
      </c>
      <c r="S1305" t="s">
        <v>13991</v>
      </c>
      <c r="T1305">
        <v>7.1</v>
      </c>
      <c r="U1305">
        <v>10512</v>
      </c>
      <c r="W1305">
        <v>950000</v>
      </c>
      <c r="X1305"/>
      <c r="Y1305"/>
      <c r="Z1305"/>
      <c r="AA1305">
        <v>2021070</v>
      </c>
      <c r="AB1305">
        <v>35</v>
      </c>
    </row>
    <row r="1306" spans="1:28" hidden="1" x14ac:dyDescent="0.2">
      <c r="A1306" t="s">
        <v>13992</v>
      </c>
      <c r="B1306" t="s">
        <v>13993</v>
      </c>
      <c r="C1306">
        <v>2006</v>
      </c>
      <c r="D1306" s="1">
        <v>38815</v>
      </c>
      <c r="E1306" t="s">
        <v>1045</v>
      </c>
      <c r="H1306">
        <v>94</v>
      </c>
      <c r="I1306" t="s">
        <v>25</v>
      </c>
      <c r="J1306" t="s">
        <v>26</v>
      </c>
      <c r="M1306" t="s">
        <v>13994</v>
      </c>
      <c r="N1306" t="s">
        <v>13995</v>
      </c>
      <c r="O1306" t="s">
        <v>13996</v>
      </c>
      <c r="P1306" t="s">
        <v>13997</v>
      </c>
      <c r="Q1306" t="s">
        <v>13998</v>
      </c>
      <c r="R1306" t="s">
        <v>13999</v>
      </c>
      <c r="S1306" t="s">
        <v>14000</v>
      </c>
      <c r="T1306">
        <v>7</v>
      </c>
      <c r="U1306">
        <v>76640</v>
      </c>
      <c r="W1306"/>
      <c r="X1306"/>
      <c r="Y1306">
        <v>6090172</v>
      </c>
      <c r="Z1306"/>
      <c r="AA1306">
        <v>6566277</v>
      </c>
      <c r="AB1306">
        <v>220</v>
      </c>
    </row>
    <row r="1307" spans="1:28" hidden="1" x14ac:dyDescent="0.2">
      <c r="A1307" t="s">
        <v>14001</v>
      </c>
      <c r="B1307" t="s">
        <v>14002</v>
      </c>
      <c r="C1307">
        <v>2005</v>
      </c>
      <c r="D1307" s="1">
        <v>39056</v>
      </c>
      <c r="E1307" t="s">
        <v>16512</v>
      </c>
      <c r="F1307" t="s">
        <v>44044</v>
      </c>
      <c r="G1307" t="s">
        <v>44032</v>
      </c>
      <c r="H1307">
        <v>119</v>
      </c>
      <c r="I1307" t="s">
        <v>3660</v>
      </c>
      <c r="J1307" t="s">
        <v>3179</v>
      </c>
      <c r="K1307" t="s">
        <v>75</v>
      </c>
      <c r="M1307" t="s">
        <v>8723</v>
      </c>
      <c r="N1307" t="s">
        <v>14003</v>
      </c>
      <c r="O1307" t="s">
        <v>14004</v>
      </c>
      <c r="P1307" t="s">
        <v>14005</v>
      </c>
      <c r="Q1307" t="s">
        <v>14006</v>
      </c>
      <c r="R1307" t="s">
        <v>14007</v>
      </c>
      <c r="S1307" t="s">
        <v>14008</v>
      </c>
      <c r="T1307">
        <v>7.6</v>
      </c>
      <c r="U1307">
        <v>35227</v>
      </c>
      <c r="W1307"/>
      <c r="X1307"/>
      <c r="Y1307"/>
      <c r="Z1307"/>
      <c r="AA1307">
        <v>10080094</v>
      </c>
      <c r="AB1307">
        <v>86</v>
      </c>
    </row>
    <row r="1308" spans="1:28" hidden="1" x14ac:dyDescent="0.2">
      <c r="A1308" t="s">
        <v>14009</v>
      </c>
      <c r="B1308" t="s">
        <v>14010</v>
      </c>
      <c r="C1308">
        <v>2006</v>
      </c>
      <c r="D1308" t="s">
        <v>1859</v>
      </c>
      <c r="E1308" t="s">
        <v>176</v>
      </c>
      <c r="F1308" t="s">
        <v>44033</v>
      </c>
      <c r="G1308" t="s">
        <v>44042</v>
      </c>
      <c r="H1308">
        <v>92</v>
      </c>
      <c r="I1308" t="s">
        <v>25</v>
      </c>
      <c r="J1308" t="s">
        <v>26</v>
      </c>
      <c r="M1308" t="s">
        <v>14011</v>
      </c>
      <c r="N1308" t="s">
        <v>14012</v>
      </c>
      <c r="O1308" t="s">
        <v>14013</v>
      </c>
      <c r="P1308" t="s">
        <v>14014</v>
      </c>
      <c r="Q1308" t="s">
        <v>14015</v>
      </c>
      <c r="R1308" t="s">
        <v>14016</v>
      </c>
      <c r="S1308" t="s">
        <v>14017</v>
      </c>
      <c r="T1308">
        <v>4.5</v>
      </c>
      <c r="U1308">
        <v>34025</v>
      </c>
      <c r="W1308"/>
      <c r="X1308"/>
      <c r="Y1308"/>
      <c r="Z1308"/>
      <c r="AA1308">
        <v>966458</v>
      </c>
      <c r="AB1308">
        <v>125</v>
      </c>
    </row>
    <row r="1309" spans="1:28" x14ac:dyDescent="0.2">
      <c r="A1309" t="s">
        <v>34625</v>
      </c>
      <c r="B1309" t="s">
        <v>34626</v>
      </c>
      <c r="C1309">
        <v>2016</v>
      </c>
      <c r="D1309" t="s">
        <v>27624</v>
      </c>
      <c r="E1309" t="s">
        <v>1045</v>
      </c>
      <c r="H1309">
        <v>99</v>
      </c>
      <c r="I1309" t="s">
        <v>25</v>
      </c>
      <c r="J1309" t="s">
        <v>26</v>
      </c>
      <c r="M1309" t="s">
        <v>31515</v>
      </c>
      <c r="N1309" t="s">
        <v>31516</v>
      </c>
      <c r="O1309" t="s">
        <v>34627</v>
      </c>
      <c r="P1309" t="s">
        <v>23690</v>
      </c>
      <c r="Q1309" t="s">
        <v>34628</v>
      </c>
      <c r="R1309" t="s">
        <v>34629</v>
      </c>
      <c r="S1309" t="s">
        <v>34630</v>
      </c>
      <c r="T1309">
        <v>5.4</v>
      </c>
      <c r="U1309">
        <v>42072</v>
      </c>
      <c r="V1309" s="12">
        <f>W1309*1.07834771485832</f>
        <v>31272083.73089128</v>
      </c>
      <c r="W1309" s="3">
        <v>29000000</v>
      </c>
      <c r="X1309" s="13">
        <f>Y1309*1.07834771485832</f>
        <v>68244189.47253643</v>
      </c>
      <c r="Y1309" s="3">
        <v>63285885</v>
      </c>
      <c r="Z1309" s="13">
        <f>AA1309*1.07834771485832</f>
        <v>85021874.82865943</v>
      </c>
      <c r="AA1309" s="3">
        <v>78844582</v>
      </c>
      <c r="AB1309">
        <v>157</v>
      </c>
    </row>
    <row r="1310" spans="1:28" x14ac:dyDescent="0.2">
      <c r="A1310" t="s">
        <v>21162</v>
      </c>
      <c r="B1310" t="s">
        <v>21163</v>
      </c>
      <c r="C1310">
        <v>2008</v>
      </c>
      <c r="D1310" s="1">
        <v>39580</v>
      </c>
      <c r="E1310" t="s">
        <v>3496</v>
      </c>
      <c r="F1310" t="s">
        <v>44045</v>
      </c>
      <c r="H1310">
        <v>92</v>
      </c>
      <c r="I1310" t="s">
        <v>177</v>
      </c>
      <c r="J1310" t="s">
        <v>26</v>
      </c>
      <c r="M1310" t="s">
        <v>21164</v>
      </c>
      <c r="N1310" t="s">
        <v>12397</v>
      </c>
      <c r="O1310" t="s">
        <v>21165</v>
      </c>
      <c r="P1310" t="s">
        <v>12693</v>
      </c>
      <c r="Q1310" t="s">
        <v>18221</v>
      </c>
      <c r="R1310" t="s">
        <v>21166</v>
      </c>
      <c r="S1310" t="s">
        <v>21167</v>
      </c>
      <c r="T1310">
        <v>5.8</v>
      </c>
      <c r="U1310">
        <v>113053</v>
      </c>
      <c r="V1310" s="12">
        <f>W1310*1.20207800169993</f>
        <v>12982442.418359244</v>
      </c>
      <c r="W1310" s="3">
        <v>10800000</v>
      </c>
      <c r="X1310" s="13">
        <f>Y1310*1.20207800169993</f>
        <v>68214042.682447538</v>
      </c>
      <c r="Y1310" s="3">
        <v>56746769</v>
      </c>
      <c r="Z1310" s="13">
        <f>AA1310*1.20207800169993</f>
        <v>136873480.50816292</v>
      </c>
      <c r="AA1310" s="3">
        <v>113864059</v>
      </c>
      <c r="AB1310">
        <v>288</v>
      </c>
    </row>
    <row r="1311" spans="1:28" x14ac:dyDescent="0.2">
      <c r="A1311" t="s">
        <v>6507</v>
      </c>
      <c r="B1311" t="s">
        <v>6508</v>
      </c>
      <c r="C1311">
        <v>2003</v>
      </c>
      <c r="D1311" s="1">
        <v>38021</v>
      </c>
      <c r="E1311" t="s">
        <v>44043</v>
      </c>
      <c r="F1311" t="s">
        <v>44040</v>
      </c>
      <c r="G1311" t="s">
        <v>44034</v>
      </c>
      <c r="H1311">
        <v>113</v>
      </c>
      <c r="I1311" t="s">
        <v>6509</v>
      </c>
      <c r="J1311" t="s">
        <v>26</v>
      </c>
      <c r="K1311" t="s">
        <v>6510</v>
      </c>
      <c r="M1311" t="s">
        <v>6511</v>
      </c>
      <c r="N1311" t="s">
        <v>6512</v>
      </c>
      <c r="O1311" t="s">
        <v>6513</v>
      </c>
      <c r="P1311" t="s">
        <v>6514</v>
      </c>
      <c r="Q1311" t="s">
        <v>6515</v>
      </c>
      <c r="R1311" t="s">
        <v>6516</v>
      </c>
      <c r="S1311" t="s">
        <v>6517</v>
      </c>
      <c r="T1311">
        <v>6.8</v>
      </c>
      <c r="U1311">
        <v>65250</v>
      </c>
      <c r="V1311" s="12">
        <f>W1311*1.40658152173913</f>
        <v>140658152.173913</v>
      </c>
      <c r="W1311" s="3">
        <v>100000000</v>
      </c>
      <c r="X1311" s="13">
        <f>Y1311*1.40658152173913</f>
        <v>68166608.908086941</v>
      </c>
      <c r="Y1311" s="3">
        <v>48462608</v>
      </c>
      <c r="Z1311" s="13">
        <f>AA1311*1.40658152173913</f>
        <v>171567796.58652711</v>
      </c>
      <c r="AA1311" s="3">
        <v>121975011</v>
      </c>
      <c r="AB1311">
        <v>499</v>
      </c>
    </row>
    <row r="1312" spans="1:28" x14ac:dyDescent="0.2">
      <c r="A1312" t="s">
        <v>15351</v>
      </c>
      <c r="B1312" t="s">
        <v>15352</v>
      </c>
      <c r="C1312">
        <v>2006</v>
      </c>
      <c r="D1312" t="s">
        <v>11138</v>
      </c>
      <c r="E1312" t="s">
        <v>176</v>
      </c>
      <c r="F1312" t="s">
        <v>44045</v>
      </c>
      <c r="G1312" t="s">
        <v>44033</v>
      </c>
      <c r="H1312">
        <v>130</v>
      </c>
      <c r="I1312" t="s">
        <v>495</v>
      </c>
      <c r="J1312" t="s">
        <v>26</v>
      </c>
      <c r="M1312" t="s">
        <v>1939</v>
      </c>
      <c r="N1312" t="s">
        <v>14664</v>
      </c>
      <c r="O1312" t="s">
        <v>15353</v>
      </c>
      <c r="P1312" t="s">
        <v>190</v>
      </c>
      <c r="Q1312" t="s">
        <v>15354</v>
      </c>
      <c r="R1312" t="s">
        <v>15355</v>
      </c>
      <c r="S1312" t="s">
        <v>15356</v>
      </c>
      <c r="T1312">
        <v>8.5</v>
      </c>
      <c r="U1312">
        <v>1155723</v>
      </c>
      <c r="V1312" s="12">
        <f>W1312*1.28378472222222</f>
        <v>51351388.888888806</v>
      </c>
      <c r="W1312" s="3">
        <v>40000000</v>
      </c>
      <c r="X1312" s="13">
        <f>Y1312*1.28378472222222</f>
        <v>68155990.970242947</v>
      </c>
      <c r="Y1312" s="3">
        <v>53089891</v>
      </c>
      <c r="Z1312" s="13">
        <f>AA1312*1.28378472222222</f>
        <v>140800772.45149282</v>
      </c>
      <c r="AA1312" s="3">
        <v>109676311</v>
      </c>
      <c r="AB1312">
        <v>1422</v>
      </c>
    </row>
    <row r="1313" spans="1:28" x14ac:dyDescent="0.2">
      <c r="A1313" t="s">
        <v>23974</v>
      </c>
      <c r="B1313" t="s">
        <v>23975</v>
      </c>
      <c r="C1313">
        <v>2012</v>
      </c>
      <c r="D1313" t="s">
        <v>17751</v>
      </c>
      <c r="E1313" t="s">
        <v>176</v>
      </c>
      <c r="F1313" t="s">
        <v>44045</v>
      </c>
      <c r="G1313" t="s">
        <v>44036</v>
      </c>
      <c r="H1313">
        <v>101</v>
      </c>
      <c r="I1313" t="s">
        <v>25</v>
      </c>
      <c r="J1313" t="s">
        <v>26</v>
      </c>
      <c r="M1313" t="s">
        <v>3551</v>
      </c>
      <c r="N1313" t="s">
        <v>23976</v>
      </c>
      <c r="O1313" t="s">
        <v>23977</v>
      </c>
      <c r="P1313" t="s">
        <v>18928</v>
      </c>
      <c r="Q1313" t="s">
        <v>23978</v>
      </c>
      <c r="R1313" t="s">
        <v>23979</v>
      </c>
      <c r="S1313" t="s">
        <v>23980</v>
      </c>
      <c r="T1313">
        <v>6.5</v>
      </c>
      <c r="U1313">
        <v>99629</v>
      </c>
      <c r="V1313" s="12">
        <f>W1313*1.12725506764114</f>
        <v>28181376.691028498</v>
      </c>
      <c r="W1313" s="3">
        <v>25000000</v>
      </c>
      <c r="X1313" s="13">
        <f>Y1313*1.12725506764114</f>
        <v>68150615.185579732</v>
      </c>
      <c r="Y1313" s="3">
        <v>60457138</v>
      </c>
      <c r="Z1313" s="13">
        <f>AA1313*1.12725506764114</f>
        <v>112000837.31682007</v>
      </c>
      <c r="AA1313" s="3">
        <v>99357138</v>
      </c>
      <c r="AB1313">
        <v>138</v>
      </c>
    </row>
    <row r="1314" spans="1:28" x14ac:dyDescent="0.2">
      <c r="A1314" t="s">
        <v>28717</v>
      </c>
      <c r="B1314" t="s">
        <v>28718</v>
      </c>
      <c r="C1314">
        <v>2017</v>
      </c>
      <c r="D1314" t="s">
        <v>23518</v>
      </c>
      <c r="E1314" t="s">
        <v>44043</v>
      </c>
      <c r="F1314" t="s">
        <v>44038</v>
      </c>
      <c r="G1314" t="s">
        <v>44032</v>
      </c>
      <c r="H1314">
        <v>100</v>
      </c>
      <c r="I1314" t="s">
        <v>11340</v>
      </c>
      <c r="J1314" t="s">
        <v>26</v>
      </c>
      <c r="M1314" t="s">
        <v>178</v>
      </c>
      <c r="N1314" t="s">
        <v>28719</v>
      </c>
      <c r="O1314" t="s">
        <v>28720</v>
      </c>
      <c r="P1314" t="s">
        <v>28721</v>
      </c>
      <c r="Q1314" t="s">
        <v>28722</v>
      </c>
      <c r="R1314" t="s">
        <v>28723</v>
      </c>
      <c r="S1314" t="s">
        <v>28724</v>
      </c>
      <c r="T1314">
        <v>7.2</v>
      </c>
      <c r="U1314">
        <v>63485</v>
      </c>
      <c r="V1314" s="12">
        <f>W1314*1.05585427545692</f>
        <v>23228794.060052238</v>
      </c>
      <c r="W1314" s="3">
        <v>22000000</v>
      </c>
      <c r="X1314" s="13">
        <f>Y1314*1.05585427545692</f>
        <v>68111702.230825782</v>
      </c>
      <c r="Y1314" s="3">
        <v>64508620</v>
      </c>
      <c r="Z1314" s="13">
        <f>AA1314*1.05585427545692</f>
        <v>217227898.29188988</v>
      </c>
      <c r="AA1314" s="3">
        <v>205736628</v>
      </c>
      <c r="AB1314">
        <v>422</v>
      </c>
    </row>
    <row r="1315" spans="1:28" x14ac:dyDescent="0.2">
      <c r="A1315" t="s">
        <v>24549</v>
      </c>
      <c r="B1315" t="s">
        <v>24550</v>
      </c>
      <c r="C1315">
        <v>2013</v>
      </c>
      <c r="D1315" s="1">
        <v>41466</v>
      </c>
      <c r="E1315" t="s">
        <v>44041</v>
      </c>
      <c r="F1315" t="s">
        <v>44032</v>
      </c>
      <c r="G1315" t="s">
        <v>44045</v>
      </c>
      <c r="H1315">
        <v>153</v>
      </c>
      <c r="I1315" t="s">
        <v>25</v>
      </c>
      <c r="J1315" t="s">
        <v>26</v>
      </c>
      <c r="M1315" t="s">
        <v>22056</v>
      </c>
      <c r="N1315" t="s">
        <v>24551</v>
      </c>
      <c r="O1315" t="s">
        <v>24552</v>
      </c>
      <c r="P1315" t="s">
        <v>190</v>
      </c>
      <c r="Q1315" t="s">
        <v>24553</v>
      </c>
      <c r="R1315" t="s">
        <v>24554</v>
      </c>
      <c r="S1315" t="s">
        <v>24555</v>
      </c>
      <c r="T1315">
        <v>8.1</v>
      </c>
      <c r="U1315">
        <v>581167</v>
      </c>
      <c r="V1315" s="12">
        <f>W1315*1.11098185502045</f>
        <v>51105165.330940701</v>
      </c>
      <c r="W1315" s="3">
        <v>46000000</v>
      </c>
      <c r="X1315" s="13">
        <f>Y1315*1.11098185502045</f>
        <v>67772450.636477709</v>
      </c>
      <c r="Y1315" s="3">
        <v>61002302</v>
      </c>
      <c r="Z1315" s="13">
        <f>AA1315*1.11098185502045</f>
        <v>135680533.27076188</v>
      </c>
      <c r="AA1315" s="3">
        <v>122126687</v>
      </c>
      <c r="AB1315">
        <v>914</v>
      </c>
    </row>
    <row r="1316" spans="1:28" x14ac:dyDescent="0.2">
      <c r="A1316" t="s">
        <v>9911</v>
      </c>
      <c r="B1316" t="s">
        <v>9912</v>
      </c>
      <c r="C1316">
        <v>2005</v>
      </c>
      <c r="D1316" s="1">
        <v>38659</v>
      </c>
      <c r="E1316" t="s">
        <v>176</v>
      </c>
      <c r="F1316" t="s">
        <v>44046</v>
      </c>
      <c r="G1316" t="s">
        <v>44045</v>
      </c>
      <c r="H1316">
        <v>101</v>
      </c>
      <c r="I1316" t="s">
        <v>319</v>
      </c>
      <c r="J1316" t="s">
        <v>26</v>
      </c>
      <c r="M1316" t="s">
        <v>5043</v>
      </c>
      <c r="N1316" t="s">
        <v>9913</v>
      </c>
      <c r="O1316" t="s">
        <v>9914</v>
      </c>
      <c r="P1316" t="s">
        <v>1106</v>
      </c>
      <c r="Q1316" t="s">
        <v>9915</v>
      </c>
      <c r="R1316" t="s">
        <v>9916</v>
      </c>
      <c r="S1316" t="s">
        <v>9917</v>
      </c>
      <c r="T1316">
        <v>6</v>
      </c>
      <c r="U1316">
        <v>80522</v>
      </c>
      <c r="V1316" s="12">
        <f>W1316*1.32519713261649</f>
        <v>39755913.978494696</v>
      </c>
      <c r="W1316" s="3">
        <v>30000000</v>
      </c>
      <c r="X1316" s="13">
        <f>Y1316*1.32519713261649</f>
        <v>67718217.522509083</v>
      </c>
      <c r="Y1316" s="3">
        <v>51100486</v>
      </c>
      <c r="Z1316" s="13">
        <f>AA1316*1.32519713261649</f>
        <v>168790333.60261682</v>
      </c>
      <c r="AA1316" s="3">
        <v>127369981</v>
      </c>
      <c r="AB1316">
        <v>461</v>
      </c>
    </row>
    <row r="1317" spans="1:28" hidden="1" x14ac:dyDescent="0.2">
      <c r="A1317" t="s">
        <v>14077</v>
      </c>
      <c r="B1317" t="s">
        <v>14078</v>
      </c>
      <c r="C1317">
        <v>2006</v>
      </c>
      <c r="D1317" t="s">
        <v>11138</v>
      </c>
      <c r="E1317" t="s">
        <v>176</v>
      </c>
      <c r="H1317">
        <v>120</v>
      </c>
      <c r="I1317" t="s">
        <v>14079</v>
      </c>
      <c r="J1317" t="s">
        <v>496</v>
      </c>
      <c r="K1317" t="s">
        <v>74</v>
      </c>
      <c r="L1317" t="s">
        <v>26</v>
      </c>
      <c r="M1317" t="s">
        <v>10222</v>
      </c>
      <c r="N1317" t="s">
        <v>10223</v>
      </c>
      <c r="O1317" t="s">
        <v>14080</v>
      </c>
      <c r="P1317" t="s">
        <v>10577</v>
      </c>
      <c r="Q1317" t="s">
        <v>14081</v>
      </c>
      <c r="R1317" t="s">
        <v>14082</v>
      </c>
      <c r="S1317" t="s">
        <v>14083</v>
      </c>
      <c r="T1317">
        <v>7.7</v>
      </c>
      <c r="U1317">
        <v>31335</v>
      </c>
      <c r="W1317"/>
      <c r="X1317"/>
      <c r="Y1317">
        <v>1534584</v>
      </c>
      <c r="Z1317"/>
      <c r="AA1317">
        <v>11632723</v>
      </c>
      <c r="AB1317">
        <v>112</v>
      </c>
    </row>
    <row r="1318" spans="1:28" x14ac:dyDescent="0.2">
      <c r="A1318" t="s">
        <v>9203</v>
      </c>
      <c r="B1318" t="s">
        <v>9204</v>
      </c>
      <c r="C1318">
        <v>2005</v>
      </c>
      <c r="D1318" s="1">
        <v>38694</v>
      </c>
      <c r="E1318" t="s">
        <v>44043</v>
      </c>
      <c r="F1318" t="s">
        <v>44038</v>
      </c>
      <c r="G1318" t="s">
        <v>44033</v>
      </c>
      <c r="H1318">
        <v>109</v>
      </c>
      <c r="I1318" t="s">
        <v>495</v>
      </c>
      <c r="J1318" t="s">
        <v>26</v>
      </c>
      <c r="M1318" t="s">
        <v>9205</v>
      </c>
      <c r="N1318" t="s">
        <v>9206</v>
      </c>
      <c r="O1318" t="s">
        <v>9207</v>
      </c>
      <c r="P1318" t="s">
        <v>9208</v>
      </c>
      <c r="Q1318" t="s">
        <v>9209</v>
      </c>
      <c r="R1318" t="s">
        <v>9210</v>
      </c>
      <c r="S1318" t="s">
        <v>9211</v>
      </c>
      <c r="T1318">
        <v>6.8</v>
      </c>
      <c r="U1318">
        <v>184355</v>
      </c>
      <c r="V1318" s="12">
        <f>W1318*1.32519713261649</f>
        <v>66259856.630824499</v>
      </c>
      <c r="W1318" s="3">
        <v>50000000</v>
      </c>
      <c r="X1318" s="13">
        <f>Y1318*1.32519713261649</f>
        <v>67698246.80172056</v>
      </c>
      <c r="Y1318" s="3">
        <v>51085416</v>
      </c>
      <c r="Z1318" s="13">
        <f>AA1318*1.32519713261649</f>
        <v>138454497.30351281</v>
      </c>
      <c r="AA1318" s="3">
        <v>104478416</v>
      </c>
      <c r="AB1318">
        <v>1102</v>
      </c>
    </row>
    <row r="1319" spans="1:28" x14ac:dyDescent="0.2">
      <c r="A1319" t="s">
        <v>1342</v>
      </c>
      <c r="B1319" t="s">
        <v>1343</v>
      </c>
      <c r="C1319">
        <v>2000</v>
      </c>
      <c r="D1319" s="1">
        <v>36810</v>
      </c>
      <c r="E1319" t="s">
        <v>44041</v>
      </c>
      <c r="F1319" t="s">
        <v>44032</v>
      </c>
      <c r="G1319" t="s">
        <v>44045</v>
      </c>
      <c r="H1319">
        <v>118</v>
      </c>
      <c r="I1319" t="s">
        <v>25</v>
      </c>
      <c r="J1319" t="s">
        <v>26</v>
      </c>
      <c r="M1319" t="s">
        <v>1345</v>
      </c>
      <c r="N1319" t="s">
        <v>1346</v>
      </c>
      <c r="O1319" t="s">
        <v>1347</v>
      </c>
      <c r="P1319" t="s">
        <v>1348</v>
      </c>
      <c r="Q1319" t="s">
        <v>1349</v>
      </c>
      <c r="R1319" t="s">
        <v>1350</v>
      </c>
      <c r="S1319" t="s">
        <v>1351</v>
      </c>
      <c r="T1319">
        <v>7.3</v>
      </c>
      <c r="U1319">
        <v>99464</v>
      </c>
      <c r="V1319" s="12">
        <f>W1319*1.5029674796748</f>
        <v>46591991.869918801</v>
      </c>
      <c r="W1319" s="3">
        <v>31000000</v>
      </c>
      <c r="X1319" s="13">
        <f>Y1319*1.5029674796748</f>
        <v>67648984.085122094</v>
      </c>
      <c r="Y1319" s="3">
        <v>45010278</v>
      </c>
      <c r="Z1319" s="13">
        <f>AA1319*1.5029674796748</f>
        <v>102361471.39776446</v>
      </c>
      <c r="AA1319" s="3">
        <v>68106245</v>
      </c>
      <c r="AB1319">
        <v>547</v>
      </c>
    </row>
    <row r="1320" spans="1:28" x14ac:dyDescent="0.2">
      <c r="A1320" t="s">
        <v>13702</v>
      </c>
      <c r="B1320" t="s">
        <v>13703</v>
      </c>
      <c r="C1320">
        <v>2007</v>
      </c>
      <c r="D1320" t="s">
        <v>7573</v>
      </c>
      <c r="E1320" t="s">
        <v>44037</v>
      </c>
      <c r="F1320" t="s">
        <v>44047</v>
      </c>
      <c r="G1320" t="s">
        <v>44031</v>
      </c>
      <c r="H1320">
        <v>87</v>
      </c>
      <c r="I1320" t="s">
        <v>4212</v>
      </c>
      <c r="J1320" t="s">
        <v>26</v>
      </c>
      <c r="M1320" t="s">
        <v>13704</v>
      </c>
      <c r="N1320" t="s">
        <v>13705</v>
      </c>
      <c r="O1320" t="s">
        <v>13706</v>
      </c>
      <c r="P1320" t="s">
        <v>13116</v>
      </c>
      <c r="Q1320" t="s">
        <v>13707</v>
      </c>
      <c r="R1320" t="s">
        <v>13708</v>
      </c>
      <c r="S1320" t="s">
        <v>13709</v>
      </c>
      <c r="T1320">
        <v>6.2</v>
      </c>
      <c r="U1320">
        <v>60617</v>
      </c>
      <c r="V1320" s="12">
        <f>W1320*1.24823238899982</f>
        <v>42439901.225993879</v>
      </c>
      <c r="W1320" s="3">
        <v>34000000</v>
      </c>
      <c r="X1320" s="13">
        <f>Y1320*1.24823238899982</f>
        <v>67590657.958725378</v>
      </c>
      <c r="Y1320" s="3">
        <v>54149098</v>
      </c>
      <c r="Z1320" s="13">
        <f>AA1320*144548551.06</f>
        <v>1.3848172695122892E+16</v>
      </c>
      <c r="AA1320" s="3">
        <v>95802916</v>
      </c>
      <c r="AB1320">
        <v>224</v>
      </c>
    </row>
    <row r="1321" spans="1:28" hidden="1" x14ac:dyDescent="0.2">
      <c r="A1321" t="s">
        <v>14107</v>
      </c>
      <c r="B1321" t="s">
        <v>14108</v>
      </c>
      <c r="C1321">
        <v>2006</v>
      </c>
      <c r="D1321" s="1">
        <v>39391</v>
      </c>
      <c r="E1321" t="s">
        <v>1045</v>
      </c>
      <c r="F1321" t="s">
        <v>44036</v>
      </c>
      <c r="H1321">
        <v>99</v>
      </c>
      <c r="I1321" t="s">
        <v>25</v>
      </c>
      <c r="J1321" t="s">
        <v>26</v>
      </c>
      <c r="K1321" t="s">
        <v>308</v>
      </c>
      <c r="M1321" t="s">
        <v>14109</v>
      </c>
      <c r="N1321" t="s">
        <v>12437</v>
      </c>
      <c r="O1321" t="s">
        <v>14110</v>
      </c>
      <c r="P1321" t="s">
        <v>7340</v>
      </c>
      <c r="Q1321" t="s">
        <v>14111</v>
      </c>
      <c r="R1321" t="s">
        <v>14112</v>
      </c>
      <c r="S1321" t="s">
        <v>14113</v>
      </c>
      <c r="T1321">
        <v>5.5</v>
      </c>
      <c r="U1321">
        <v>16681</v>
      </c>
      <c r="W1321"/>
      <c r="X1321"/>
      <c r="Y1321">
        <v>3093394</v>
      </c>
      <c r="Z1321"/>
      <c r="AA1321">
        <v>5178640</v>
      </c>
      <c r="AB1321">
        <v>55</v>
      </c>
    </row>
    <row r="1322" spans="1:28" hidden="1" x14ac:dyDescent="0.2">
      <c r="A1322" t="s">
        <v>14114</v>
      </c>
      <c r="B1322" t="s">
        <v>14115</v>
      </c>
      <c r="C1322">
        <v>2006</v>
      </c>
      <c r="D1322" s="1">
        <v>38938</v>
      </c>
      <c r="E1322" t="s">
        <v>176</v>
      </c>
      <c r="F1322" t="s">
        <v>44033</v>
      </c>
      <c r="G1322" t="s">
        <v>44042</v>
      </c>
      <c r="H1322">
        <v>96</v>
      </c>
      <c r="I1322" t="s">
        <v>25</v>
      </c>
      <c r="J1322" t="s">
        <v>26</v>
      </c>
      <c r="M1322" t="s">
        <v>14116</v>
      </c>
      <c r="N1322" t="s">
        <v>14116</v>
      </c>
      <c r="O1322" t="s">
        <v>14117</v>
      </c>
      <c r="P1322" t="s">
        <v>14118</v>
      </c>
      <c r="Q1322" t="s">
        <v>14119</v>
      </c>
      <c r="R1322" t="s">
        <v>14120</v>
      </c>
      <c r="S1322" t="s">
        <v>14121</v>
      </c>
      <c r="T1322">
        <v>6.1</v>
      </c>
      <c r="U1322">
        <v>12948</v>
      </c>
      <c r="W1322"/>
      <c r="X1322"/>
      <c r="Y1322">
        <v>65018</v>
      </c>
      <c r="Z1322"/>
      <c r="AA1322">
        <v>2123040</v>
      </c>
      <c r="AB1322">
        <v>110</v>
      </c>
    </row>
    <row r="1323" spans="1:28" x14ac:dyDescent="0.2">
      <c r="A1323" t="s">
        <v>41040</v>
      </c>
      <c r="B1323" t="s">
        <v>41041</v>
      </c>
      <c r="C1323">
        <v>2019</v>
      </c>
      <c r="D1323" t="s">
        <v>41042</v>
      </c>
      <c r="E1323" t="s">
        <v>44037</v>
      </c>
      <c r="F1323" t="s">
        <v>44047</v>
      </c>
      <c r="G1323" t="s">
        <v>44031</v>
      </c>
      <c r="H1323">
        <v>102</v>
      </c>
      <c r="I1323" t="s">
        <v>25</v>
      </c>
      <c r="J1323" t="s">
        <v>26</v>
      </c>
      <c r="K1323" t="s">
        <v>934</v>
      </c>
      <c r="M1323" t="s">
        <v>41043</v>
      </c>
      <c r="N1323" t="s">
        <v>41044</v>
      </c>
      <c r="O1323" t="s">
        <v>41045</v>
      </c>
      <c r="P1323" t="s">
        <v>41046</v>
      </c>
      <c r="Q1323" t="s">
        <v>41047</v>
      </c>
      <c r="R1323" t="s">
        <v>41048</v>
      </c>
      <c r="S1323" t="s">
        <v>41049</v>
      </c>
      <c r="T1323">
        <v>6.8</v>
      </c>
      <c r="U1323">
        <v>27906</v>
      </c>
      <c r="V1323" s="12">
        <f>W1323*1.01233684194057</f>
        <v>101233684.194057</v>
      </c>
      <c r="W1323" s="3">
        <v>100000000</v>
      </c>
      <c r="X1323" s="13">
        <f>Y1323*1.01233684194057</f>
        <v>67580583.717805579</v>
      </c>
      <c r="Y1323" s="3">
        <v>66757013</v>
      </c>
      <c r="Z1323" s="13">
        <f>AA1323*1.01233684194057</f>
        <v>173733972.8918201</v>
      </c>
      <c r="AA1323" s="3">
        <v>171616764</v>
      </c>
      <c r="AB1323">
        <v>202</v>
      </c>
    </row>
    <row r="1324" spans="1:28" x14ac:dyDescent="0.2">
      <c r="A1324" t="s">
        <v>20353</v>
      </c>
      <c r="B1324" t="s">
        <v>20354</v>
      </c>
      <c r="C1324">
        <v>2011</v>
      </c>
      <c r="D1324" s="1">
        <v>40699</v>
      </c>
      <c r="E1324" t="s">
        <v>176</v>
      </c>
      <c r="F1324" t="s">
        <v>44036</v>
      </c>
      <c r="H1324">
        <v>120</v>
      </c>
      <c r="I1324" t="s">
        <v>25</v>
      </c>
      <c r="J1324" t="s">
        <v>26</v>
      </c>
      <c r="K1324" t="s">
        <v>4240</v>
      </c>
      <c r="M1324" t="s">
        <v>8376</v>
      </c>
      <c r="N1324" t="s">
        <v>20355</v>
      </c>
      <c r="O1324" t="s">
        <v>20356</v>
      </c>
      <c r="P1324" t="s">
        <v>3439</v>
      </c>
      <c r="Q1324" t="s">
        <v>20357</v>
      </c>
      <c r="R1324" t="s">
        <v>20358</v>
      </c>
      <c r="S1324" t="s">
        <v>20359</v>
      </c>
      <c r="T1324">
        <v>6.9</v>
      </c>
      <c r="U1324">
        <v>109728</v>
      </c>
      <c r="V1324" s="12">
        <f>W1324*1.1505830469594</f>
        <v>43722155.784457199</v>
      </c>
      <c r="W1324" s="3">
        <v>38000000</v>
      </c>
      <c r="X1324" s="13">
        <f>Y1324*1.1505830469594</f>
        <v>67550405.071984082</v>
      </c>
      <c r="Y1324" s="3">
        <v>58709717</v>
      </c>
      <c r="Z1324" s="13">
        <f>AA1324*1.1505830469594</f>
        <v>134727409.12657234</v>
      </c>
      <c r="AA1324" s="3">
        <v>117094902</v>
      </c>
      <c r="AB1324">
        <v>277</v>
      </c>
    </row>
    <row r="1325" spans="1:28" x14ac:dyDescent="0.2">
      <c r="A1325" t="s">
        <v>6384</v>
      </c>
      <c r="B1325" t="s">
        <v>6385</v>
      </c>
      <c r="C1325">
        <v>2003</v>
      </c>
      <c r="D1325" t="s">
        <v>6386</v>
      </c>
      <c r="E1325" t="s">
        <v>16512</v>
      </c>
      <c r="F1325" t="s">
        <v>44031</v>
      </c>
      <c r="G1325" t="s">
        <v>44038</v>
      </c>
      <c r="H1325">
        <v>102</v>
      </c>
      <c r="I1325" t="s">
        <v>433</v>
      </c>
      <c r="J1325" t="s">
        <v>26</v>
      </c>
      <c r="M1325" t="s">
        <v>1757</v>
      </c>
      <c r="N1325" t="s">
        <v>6387</v>
      </c>
      <c r="O1325" t="s">
        <v>6388</v>
      </c>
      <c r="P1325" t="s">
        <v>4092</v>
      </c>
      <c r="Q1325" t="s">
        <v>6389</v>
      </c>
      <c r="R1325" t="s">
        <v>6390</v>
      </c>
      <c r="S1325" t="s">
        <v>6391</v>
      </c>
      <c r="T1325">
        <v>5.0999999999999996</v>
      </c>
      <c r="U1325">
        <v>32493</v>
      </c>
      <c r="V1325" s="12">
        <f>W1325*1.40658152173913</f>
        <v>39384282.608695641</v>
      </c>
      <c r="W1325" s="3">
        <v>28000000</v>
      </c>
      <c r="X1325" s="13">
        <f>Y1325*1.40658152173913</f>
        <v>67429169.161032587</v>
      </c>
      <c r="Y1325" s="3">
        <v>47938330</v>
      </c>
      <c r="Z1325" s="13">
        <f>AA1325*1.40658152173913</f>
        <v>82701105.528010845</v>
      </c>
      <c r="AA1325" s="3">
        <v>58795814</v>
      </c>
      <c r="AB1325">
        <v>108</v>
      </c>
    </row>
    <row r="1326" spans="1:28" hidden="1" x14ac:dyDescent="0.2">
      <c r="A1326" t="s">
        <v>14147</v>
      </c>
      <c r="B1326" t="s">
        <v>14148</v>
      </c>
      <c r="C1326">
        <v>2006</v>
      </c>
      <c r="D1326" s="1">
        <v>39696</v>
      </c>
      <c r="E1326" t="s">
        <v>1045</v>
      </c>
      <c r="F1326" t="s">
        <v>44032</v>
      </c>
      <c r="G1326" t="s">
        <v>44036</v>
      </c>
      <c r="H1326">
        <v>102</v>
      </c>
      <c r="I1326" t="s">
        <v>1561</v>
      </c>
      <c r="J1326" t="s">
        <v>26</v>
      </c>
      <c r="K1326" t="s">
        <v>308</v>
      </c>
      <c r="M1326" t="s">
        <v>14149</v>
      </c>
      <c r="N1326" t="s">
        <v>14149</v>
      </c>
      <c r="O1326" t="s">
        <v>14150</v>
      </c>
      <c r="P1326" t="s">
        <v>14151</v>
      </c>
      <c r="Q1326" t="s">
        <v>14152</v>
      </c>
      <c r="R1326" t="s">
        <v>14153</v>
      </c>
      <c r="S1326" t="s">
        <v>14154</v>
      </c>
      <c r="T1326">
        <v>7.2</v>
      </c>
      <c r="U1326">
        <v>81978</v>
      </c>
      <c r="W1326"/>
      <c r="X1326"/>
      <c r="Y1326">
        <v>25343</v>
      </c>
      <c r="Z1326"/>
      <c r="AA1326">
        <v>2294291</v>
      </c>
      <c r="AB1326">
        <v>183</v>
      </c>
    </row>
    <row r="1327" spans="1:28" hidden="1" x14ac:dyDescent="0.2">
      <c r="A1327" t="s">
        <v>14155</v>
      </c>
      <c r="B1327" t="s">
        <v>14156</v>
      </c>
      <c r="C1327">
        <v>2008</v>
      </c>
      <c r="D1327" t="s">
        <v>14157</v>
      </c>
      <c r="E1327" t="s">
        <v>1045</v>
      </c>
      <c r="F1327" t="s">
        <v>44032</v>
      </c>
      <c r="G1327" t="s">
        <v>44036</v>
      </c>
      <c r="H1327">
        <v>87</v>
      </c>
      <c r="I1327" t="s">
        <v>25</v>
      </c>
      <c r="J1327" t="s">
        <v>26</v>
      </c>
      <c r="M1327" t="s">
        <v>14158</v>
      </c>
      <c r="N1327" t="s">
        <v>14159</v>
      </c>
      <c r="O1327" t="s">
        <v>14160</v>
      </c>
      <c r="P1327" t="s">
        <v>5063</v>
      </c>
      <c r="Q1327" t="s">
        <v>14161</v>
      </c>
      <c r="R1327" t="s">
        <v>14162</v>
      </c>
      <c r="S1327" t="s">
        <v>14163</v>
      </c>
      <c r="T1327">
        <v>6.7</v>
      </c>
      <c r="U1327">
        <v>31317</v>
      </c>
      <c r="W1327"/>
      <c r="X1327"/>
      <c r="Y1327">
        <v>240476</v>
      </c>
      <c r="Z1327"/>
      <c r="AA1327">
        <v>338440</v>
      </c>
      <c r="AB1327">
        <v>64</v>
      </c>
    </row>
    <row r="1328" spans="1:28" x14ac:dyDescent="0.2">
      <c r="A1328" t="s">
        <v>40607</v>
      </c>
      <c r="B1328" t="s">
        <v>40608</v>
      </c>
      <c r="C1328">
        <v>2017</v>
      </c>
      <c r="D1328" t="s">
        <v>29423</v>
      </c>
      <c r="E1328" t="s">
        <v>44043</v>
      </c>
      <c r="F1328" t="s">
        <v>44032</v>
      </c>
      <c r="G1328" t="s">
        <v>44034</v>
      </c>
      <c r="H1328">
        <v>123</v>
      </c>
      <c r="I1328" t="s">
        <v>433</v>
      </c>
      <c r="J1328" t="s">
        <v>26</v>
      </c>
      <c r="K1328" t="s">
        <v>686</v>
      </c>
      <c r="L1328" t="s">
        <v>75</v>
      </c>
      <c r="M1328" t="s">
        <v>884</v>
      </c>
      <c r="N1328" t="s">
        <v>40609</v>
      </c>
      <c r="O1328" t="s">
        <v>40610</v>
      </c>
      <c r="P1328" t="s">
        <v>20109</v>
      </c>
      <c r="Q1328" t="s">
        <v>40611</v>
      </c>
      <c r="R1328" t="s">
        <v>40612</v>
      </c>
      <c r="S1328" t="s">
        <v>40613</v>
      </c>
      <c r="T1328">
        <v>7.3</v>
      </c>
      <c r="U1328">
        <v>357610</v>
      </c>
      <c r="V1328" s="12">
        <f>W1328*1.05585427545692</f>
        <v>20483572.943864249</v>
      </c>
      <c r="W1328" s="3">
        <v>19400000</v>
      </c>
      <c r="X1328" s="13">
        <f>Y1328*1.05585427545692</f>
        <v>67426257.473013282</v>
      </c>
      <c r="Y1328" s="3">
        <v>63859435</v>
      </c>
      <c r="Z1328" s="13">
        <f>AA1328*1.05585427545692</f>
        <v>206243512.61436051</v>
      </c>
      <c r="AA1328" s="3">
        <v>195333312</v>
      </c>
      <c r="AB1328">
        <v>1607</v>
      </c>
    </row>
    <row r="1329" spans="1:28" x14ac:dyDescent="0.2">
      <c r="A1329" t="s">
        <v>36205</v>
      </c>
      <c r="B1329" t="s">
        <v>36206</v>
      </c>
      <c r="C1329">
        <v>2016</v>
      </c>
      <c r="D1329" s="1">
        <v>42432</v>
      </c>
      <c r="E1329" t="s">
        <v>16512</v>
      </c>
      <c r="F1329" t="s">
        <v>44042</v>
      </c>
      <c r="H1329">
        <v>99</v>
      </c>
      <c r="I1329" t="s">
        <v>36207</v>
      </c>
      <c r="J1329" t="s">
        <v>26</v>
      </c>
      <c r="K1329" t="s">
        <v>64</v>
      </c>
      <c r="L1329" t="s">
        <v>27</v>
      </c>
      <c r="M1329" t="s">
        <v>36208</v>
      </c>
      <c r="N1329" t="s">
        <v>32686</v>
      </c>
      <c r="O1329" t="s">
        <v>36209</v>
      </c>
      <c r="P1329" t="s">
        <v>36210</v>
      </c>
      <c r="Q1329" t="s">
        <v>36211</v>
      </c>
      <c r="R1329" t="s">
        <v>36212</v>
      </c>
      <c r="S1329" t="s">
        <v>36213</v>
      </c>
      <c r="T1329">
        <v>5.9</v>
      </c>
      <c r="U1329">
        <v>141509</v>
      </c>
      <c r="V1329" s="12">
        <f>W1329*1.07834771485832</f>
        <v>64700862.891499199</v>
      </c>
      <c r="W1329" s="3">
        <v>60000000</v>
      </c>
      <c r="X1329" s="13">
        <f>Y1329*1.07834771485832</f>
        <v>67422892.894207463</v>
      </c>
      <c r="Y1329" s="3">
        <v>62524260</v>
      </c>
      <c r="Z1329" s="13">
        <f>AA1329*1.07834771485832</f>
        <v>221874837.74438733</v>
      </c>
      <c r="AA1329" s="3">
        <v>205754447</v>
      </c>
      <c r="AB1329">
        <v>572</v>
      </c>
    </row>
    <row r="1330" spans="1:28" hidden="1" x14ac:dyDescent="0.2">
      <c r="A1330" t="s">
        <v>14181</v>
      </c>
      <c r="B1330" t="s">
        <v>14182</v>
      </c>
      <c r="C1330">
        <v>2006</v>
      </c>
      <c r="D1330" t="s">
        <v>13318</v>
      </c>
      <c r="E1330" t="s">
        <v>1045</v>
      </c>
      <c r="F1330" t="s">
        <v>44032</v>
      </c>
      <c r="H1330">
        <v>116</v>
      </c>
      <c r="I1330" t="s">
        <v>495</v>
      </c>
      <c r="J1330" t="s">
        <v>26</v>
      </c>
      <c r="K1330" t="s">
        <v>308</v>
      </c>
      <c r="M1330" t="s">
        <v>2967</v>
      </c>
      <c r="N1330" t="s">
        <v>14183</v>
      </c>
      <c r="O1330" t="s">
        <v>14184</v>
      </c>
      <c r="P1330" t="s">
        <v>14185</v>
      </c>
      <c r="Q1330" t="s">
        <v>14186</v>
      </c>
      <c r="R1330" t="s">
        <v>14187</v>
      </c>
      <c r="S1330" t="s">
        <v>14188</v>
      </c>
      <c r="T1330">
        <v>6.3</v>
      </c>
      <c r="U1330">
        <v>23137</v>
      </c>
      <c r="W1330"/>
      <c r="X1330"/>
      <c r="Y1330">
        <v>1005539</v>
      </c>
      <c r="Z1330"/>
      <c r="AA1330">
        <v>2209322</v>
      </c>
      <c r="AB1330">
        <v>171</v>
      </c>
    </row>
    <row r="1331" spans="1:28" hidden="1" x14ac:dyDescent="0.2">
      <c r="A1331" t="s">
        <v>14189</v>
      </c>
      <c r="B1331" t="s">
        <v>14190</v>
      </c>
      <c r="C1331">
        <v>2008</v>
      </c>
      <c r="D1331" s="1">
        <v>40090</v>
      </c>
      <c r="E1331" t="s">
        <v>44043</v>
      </c>
      <c r="F1331" t="s">
        <v>44038</v>
      </c>
      <c r="G1331" t="s">
        <v>44032</v>
      </c>
      <c r="H1331">
        <v>90</v>
      </c>
      <c r="I1331" t="s">
        <v>25</v>
      </c>
      <c r="J1331" t="s">
        <v>26</v>
      </c>
      <c r="M1331" t="s">
        <v>14191</v>
      </c>
      <c r="N1331" t="s">
        <v>14191</v>
      </c>
      <c r="O1331" t="s">
        <v>14192</v>
      </c>
      <c r="P1331" t="s">
        <v>1450</v>
      </c>
      <c r="Q1331" t="s">
        <v>14193</v>
      </c>
      <c r="R1331" t="s">
        <v>14194</v>
      </c>
      <c r="S1331" t="s">
        <v>14195</v>
      </c>
      <c r="T1331">
        <v>6.4</v>
      </c>
      <c r="U1331">
        <v>13403</v>
      </c>
      <c r="W1331"/>
      <c r="X1331"/>
      <c r="Y1331">
        <v>750587</v>
      </c>
      <c r="Z1331"/>
      <c r="AA1331">
        <v>900689</v>
      </c>
      <c r="AB1331">
        <v>49</v>
      </c>
    </row>
    <row r="1332" spans="1:28" hidden="1" x14ac:dyDescent="0.2">
      <c r="A1332" t="s">
        <v>14196</v>
      </c>
      <c r="B1332" t="s">
        <v>14197</v>
      </c>
      <c r="C1332">
        <v>2006</v>
      </c>
      <c r="D1332" s="1">
        <v>39327</v>
      </c>
      <c r="E1332" t="s">
        <v>176</v>
      </c>
      <c r="F1332" t="s">
        <v>44034</v>
      </c>
      <c r="G1332" t="s">
        <v>44045</v>
      </c>
      <c r="H1332">
        <v>180</v>
      </c>
      <c r="I1332" t="s">
        <v>14198</v>
      </c>
      <c r="J1332" t="s">
        <v>26</v>
      </c>
      <c r="K1332" t="s">
        <v>4240</v>
      </c>
      <c r="M1332" t="s">
        <v>876</v>
      </c>
      <c r="N1332" t="s">
        <v>876</v>
      </c>
      <c r="O1332" t="s">
        <v>14199</v>
      </c>
      <c r="P1332" t="s">
        <v>14200</v>
      </c>
      <c r="Q1332" t="s">
        <v>14201</v>
      </c>
      <c r="R1332" t="s">
        <v>14202</v>
      </c>
      <c r="S1332" t="s">
        <v>14203</v>
      </c>
      <c r="T1332">
        <v>6.9</v>
      </c>
      <c r="U1332">
        <v>52480</v>
      </c>
      <c r="W1332"/>
      <c r="X1332"/>
      <c r="Y1332">
        <v>861355</v>
      </c>
      <c r="Z1332"/>
      <c r="AA1332">
        <v>4044781</v>
      </c>
      <c r="AB1332">
        <v>374</v>
      </c>
    </row>
    <row r="1333" spans="1:28" hidden="1" x14ac:dyDescent="0.2">
      <c r="A1333" t="s">
        <v>14204</v>
      </c>
      <c r="B1333" t="s">
        <v>14205</v>
      </c>
      <c r="C1333">
        <v>2017</v>
      </c>
      <c r="D1333" s="1">
        <v>43047</v>
      </c>
      <c r="E1333" t="s">
        <v>176</v>
      </c>
      <c r="H1333">
        <v>89</v>
      </c>
      <c r="I1333" t="s">
        <v>25</v>
      </c>
      <c r="J1333" t="s">
        <v>26</v>
      </c>
      <c r="M1333" t="s">
        <v>14206</v>
      </c>
      <c r="N1333" t="s">
        <v>14207</v>
      </c>
      <c r="O1333" t="s">
        <v>14208</v>
      </c>
      <c r="P1333" t="s">
        <v>14209</v>
      </c>
      <c r="Q1333" t="s">
        <v>14210</v>
      </c>
      <c r="R1333" t="s">
        <v>14211</v>
      </c>
      <c r="S1333" t="s">
        <v>14212</v>
      </c>
      <c r="T1333">
        <v>6.3</v>
      </c>
      <c r="U1333">
        <v>10875</v>
      </c>
      <c r="W1333"/>
      <c r="X1333"/>
      <c r="Y1333">
        <v>624332</v>
      </c>
      <c r="Z1333"/>
      <c r="AA1333">
        <v>2550321</v>
      </c>
      <c r="AB1333">
        <v>60</v>
      </c>
    </row>
    <row r="1334" spans="1:28" hidden="1" x14ac:dyDescent="0.2">
      <c r="A1334" t="s">
        <v>14213</v>
      </c>
      <c r="B1334" t="s">
        <v>14214</v>
      </c>
      <c r="C1334">
        <v>2006</v>
      </c>
      <c r="D1334" s="1">
        <v>39001</v>
      </c>
      <c r="E1334" t="s">
        <v>176</v>
      </c>
      <c r="F1334" t="s">
        <v>44055</v>
      </c>
      <c r="H1334">
        <v>127</v>
      </c>
      <c r="I1334" t="s">
        <v>14215</v>
      </c>
      <c r="J1334" t="s">
        <v>26</v>
      </c>
      <c r="K1334" t="s">
        <v>2225</v>
      </c>
      <c r="L1334" t="s">
        <v>1121</v>
      </c>
      <c r="M1334" t="s">
        <v>6364</v>
      </c>
      <c r="N1334" t="s">
        <v>6365</v>
      </c>
      <c r="O1334" t="s">
        <v>14216</v>
      </c>
      <c r="P1334" t="s">
        <v>11412</v>
      </c>
      <c r="Q1334" t="s">
        <v>14217</v>
      </c>
      <c r="R1334" t="s">
        <v>14218</v>
      </c>
      <c r="S1334" t="s">
        <v>14219</v>
      </c>
      <c r="T1334">
        <v>7.5</v>
      </c>
      <c r="U1334">
        <v>45523</v>
      </c>
      <c r="W1334"/>
      <c r="X1334"/>
      <c r="Y1334">
        <v>1836089</v>
      </c>
      <c r="Z1334"/>
      <c r="AA1334">
        <v>22903165</v>
      </c>
      <c r="AB1334">
        <v>235</v>
      </c>
    </row>
    <row r="1335" spans="1:28" hidden="1" x14ac:dyDescent="0.2">
      <c r="A1335" t="s">
        <v>14220</v>
      </c>
      <c r="B1335" t="s">
        <v>14221</v>
      </c>
      <c r="C1335">
        <v>2006</v>
      </c>
      <c r="D1335" s="1">
        <v>39363</v>
      </c>
      <c r="E1335" t="s">
        <v>16512</v>
      </c>
      <c r="F1335" t="s">
        <v>44034</v>
      </c>
      <c r="G1335" t="s">
        <v>44046</v>
      </c>
      <c r="H1335">
        <v>110</v>
      </c>
      <c r="I1335" t="s">
        <v>14222</v>
      </c>
      <c r="J1335" t="s">
        <v>26</v>
      </c>
      <c r="M1335" t="s">
        <v>2021</v>
      </c>
      <c r="N1335" t="s">
        <v>14223</v>
      </c>
      <c r="O1335" t="s">
        <v>14224</v>
      </c>
      <c r="P1335" t="s">
        <v>9279</v>
      </c>
      <c r="Q1335" t="s">
        <v>14225</v>
      </c>
      <c r="R1335" t="s">
        <v>14226</v>
      </c>
      <c r="S1335" t="s">
        <v>14227</v>
      </c>
      <c r="T1335">
        <v>4.5999999999999996</v>
      </c>
      <c r="U1335">
        <v>12868</v>
      </c>
      <c r="W1335"/>
      <c r="X1335"/>
      <c r="Y1335">
        <v>1018965</v>
      </c>
      <c r="Z1335"/>
      <c r="AA1335">
        <v>3269736</v>
      </c>
      <c r="AB1335">
        <v>133</v>
      </c>
    </row>
    <row r="1336" spans="1:28" x14ac:dyDescent="0.2">
      <c r="A1336" t="s">
        <v>5076</v>
      </c>
      <c r="B1336" t="s">
        <v>5077</v>
      </c>
      <c r="C1336">
        <v>2003</v>
      </c>
      <c r="D1336" s="1">
        <v>37715</v>
      </c>
      <c r="E1336" t="s">
        <v>44037</v>
      </c>
      <c r="F1336" t="s">
        <v>44031</v>
      </c>
      <c r="G1336" t="s">
        <v>44040</v>
      </c>
      <c r="H1336">
        <v>72</v>
      </c>
      <c r="I1336" t="s">
        <v>360</v>
      </c>
      <c r="J1336" t="s">
        <v>26</v>
      </c>
      <c r="M1336" t="s">
        <v>5078</v>
      </c>
      <c r="N1336" t="s">
        <v>5079</v>
      </c>
      <c r="O1336" t="s">
        <v>5080</v>
      </c>
      <c r="P1336" t="s">
        <v>1623</v>
      </c>
      <c r="Q1336" t="s">
        <v>5081</v>
      </c>
      <c r="R1336" t="s">
        <v>5082</v>
      </c>
      <c r="S1336" t="s">
        <v>5083</v>
      </c>
      <c r="T1336">
        <v>5.4</v>
      </c>
      <c r="U1336">
        <v>14739</v>
      </c>
      <c r="V1336" s="12">
        <f>W1336*1.40658152173913</f>
        <v>28131630.434782598</v>
      </c>
      <c r="W1336" s="3">
        <v>20000000</v>
      </c>
      <c r="X1336" s="13">
        <f>Y1336*1.40658152173913</f>
        <v>67377480.103271723</v>
      </c>
      <c r="Y1336" s="3">
        <v>47901582</v>
      </c>
      <c r="Z1336" s="13">
        <f>AA1336*1.40658152173913</f>
        <v>262051424.83994013</v>
      </c>
      <c r="AA1336" s="3">
        <v>186303759</v>
      </c>
      <c r="AB1336">
        <v>68</v>
      </c>
    </row>
    <row r="1337" spans="1:28" hidden="1" x14ac:dyDescent="0.2">
      <c r="A1337" t="s">
        <v>14236</v>
      </c>
      <c r="B1337" t="s">
        <v>14237</v>
      </c>
      <c r="C1337">
        <v>2006</v>
      </c>
      <c r="D1337" t="s">
        <v>10696</v>
      </c>
      <c r="E1337" t="s">
        <v>16512</v>
      </c>
      <c r="F1337" t="s">
        <v>44044</v>
      </c>
      <c r="G1337" t="s">
        <v>44042</v>
      </c>
      <c r="H1337">
        <v>171</v>
      </c>
      <c r="I1337" t="s">
        <v>943</v>
      </c>
      <c r="J1337" t="s">
        <v>944</v>
      </c>
      <c r="M1337" t="s">
        <v>5464</v>
      </c>
      <c r="N1337" t="s">
        <v>14238</v>
      </c>
      <c r="O1337" t="s">
        <v>14239</v>
      </c>
      <c r="P1337" t="s">
        <v>2764</v>
      </c>
      <c r="Q1337" t="s">
        <v>14240</v>
      </c>
      <c r="R1337" t="s">
        <v>14241</v>
      </c>
      <c r="S1337" t="s">
        <v>14242</v>
      </c>
      <c r="T1337">
        <v>7.2</v>
      </c>
      <c r="U1337">
        <v>33662</v>
      </c>
      <c r="W1337"/>
      <c r="X1337"/>
      <c r="Y1337">
        <v>2223961</v>
      </c>
      <c r="Z1337"/>
      <c r="AA1337">
        <v>19640129</v>
      </c>
      <c r="AB1337">
        <v>177</v>
      </c>
    </row>
    <row r="1338" spans="1:28" x14ac:dyDescent="0.2">
      <c r="A1338" t="s">
        <v>8756</v>
      </c>
      <c r="B1338" t="s">
        <v>8757</v>
      </c>
      <c r="C1338">
        <v>2005</v>
      </c>
      <c r="D1338" t="s">
        <v>8758</v>
      </c>
      <c r="E1338" t="s">
        <v>176</v>
      </c>
      <c r="F1338" t="s">
        <v>44042</v>
      </c>
      <c r="H1338">
        <v>128</v>
      </c>
      <c r="I1338" t="s">
        <v>4309</v>
      </c>
      <c r="J1338" t="s">
        <v>26</v>
      </c>
      <c r="K1338" t="s">
        <v>1494</v>
      </c>
      <c r="L1338" t="s">
        <v>361</v>
      </c>
      <c r="M1338" t="s">
        <v>8759</v>
      </c>
      <c r="N1338" t="s">
        <v>8760</v>
      </c>
      <c r="O1338" t="s">
        <v>8761</v>
      </c>
      <c r="P1338" t="s">
        <v>8762</v>
      </c>
      <c r="Q1338" t="s">
        <v>8763</v>
      </c>
      <c r="R1338" t="s">
        <v>8764</v>
      </c>
      <c r="S1338" t="s">
        <v>8765</v>
      </c>
      <c r="T1338">
        <v>6.9</v>
      </c>
      <c r="U1338">
        <v>124449</v>
      </c>
      <c r="V1338" s="12">
        <f>W1338*1.32519713261649</f>
        <v>66259856.630824499</v>
      </c>
      <c r="W1338" s="3">
        <v>50000000</v>
      </c>
      <c r="X1338" s="13">
        <f>Y1338*1.32519713261649</f>
        <v>67352640.690322712</v>
      </c>
      <c r="Y1338" s="3">
        <v>50824620</v>
      </c>
      <c r="Z1338" s="13">
        <f>AA1338*1.32519713261649</f>
        <v>124534896.96272425</v>
      </c>
      <c r="AA1338" s="3">
        <v>93974620</v>
      </c>
      <c r="AB1338">
        <v>638</v>
      </c>
    </row>
    <row r="1339" spans="1:28" x14ac:dyDescent="0.2">
      <c r="A1339" t="s">
        <v>27515</v>
      </c>
      <c r="B1339" t="s">
        <v>27516</v>
      </c>
      <c r="C1339">
        <v>2012</v>
      </c>
      <c r="D1339" t="s">
        <v>22702</v>
      </c>
      <c r="E1339" t="s">
        <v>1045</v>
      </c>
      <c r="H1339">
        <v>83</v>
      </c>
      <c r="I1339" t="s">
        <v>25</v>
      </c>
      <c r="J1339" t="s">
        <v>26</v>
      </c>
      <c r="K1339" t="s">
        <v>975</v>
      </c>
      <c r="L1339" t="s">
        <v>361</v>
      </c>
      <c r="M1339" t="s">
        <v>13101</v>
      </c>
      <c r="N1339" t="s">
        <v>27517</v>
      </c>
      <c r="O1339" t="s">
        <v>27518</v>
      </c>
      <c r="P1339" t="s">
        <v>5149</v>
      </c>
      <c r="Q1339" t="s">
        <v>27519</v>
      </c>
      <c r="R1339" t="s">
        <v>27520</v>
      </c>
      <c r="S1339" t="s">
        <v>27521</v>
      </c>
      <c r="T1339">
        <v>6.4</v>
      </c>
      <c r="U1339">
        <v>268038</v>
      </c>
      <c r="V1339" s="12">
        <f>W1339*1.12725506764114</f>
        <v>73271579.396674097</v>
      </c>
      <c r="W1339" s="3">
        <v>65000000</v>
      </c>
      <c r="X1339" s="13">
        <f>Y1339*1.12725506764114</f>
        <v>67241015.035419017</v>
      </c>
      <c r="Y1339" s="3">
        <v>59650222</v>
      </c>
      <c r="Z1339" s="13">
        <f>AA1339*1.12725506764114</f>
        <v>202206487.60535109</v>
      </c>
      <c r="AA1339" s="3">
        <v>179379533</v>
      </c>
      <c r="AB1339">
        <v>364</v>
      </c>
    </row>
    <row r="1340" spans="1:28" x14ac:dyDescent="0.2">
      <c r="A1340" t="s">
        <v>29298</v>
      </c>
      <c r="B1340" t="s">
        <v>29299</v>
      </c>
      <c r="C1340">
        <v>2013</v>
      </c>
      <c r="D1340" s="1">
        <v>41431</v>
      </c>
      <c r="E1340" t="s">
        <v>16512</v>
      </c>
      <c r="F1340" t="s">
        <v>44031</v>
      </c>
      <c r="G1340" t="s">
        <v>44033</v>
      </c>
      <c r="H1340">
        <v>100</v>
      </c>
      <c r="I1340" t="s">
        <v>25</v>
      </c>
      <c r="J1340" t="s">
        <v>26</v>
      </c>
      <c r="M1340" t="s">
        <v>2250</v>
      </c>
      <c r="N1340" t="s">
        <v>29300</v>
      </c>
      <c r="O1340" t="s">
        <v>29301</v>
      </c>
      <c r="P1340" t="s">
        <v>21436</v>
      </c>
      <c r="Q1340" t="s">
        <v>29302</v>
      </c>
      <c r="R1340" t="s">
        <v>29303</v>
      </c>
      <c r="S1340" t="s">
        <v>29304</v>
      </c>
      <c r="T1340">
        <v>4.8</v>
      </c>
      <c r="U1340">
        <v>189179</v>
      </c>
      <c r="V1340" s="12">
        <f>W1340*1.11098185502045</f>
        <v>144427641.15265849</v>
      </c>
      <c r="W1340" s="3">
        <v>130000000</v>
      </c>
      <c r="X1340" s="13">
        <f>Y1340*1.11098185502045</f>
        <v>67238951.594787613</v>
      </c>
      <c r="Y1340" s="3">
        <v>60522097</v>
      </c>
      <c r="Z1340" s="13">
        <f>AA1340*1.11098185502045</f>
        <v>270648491.66756845</v>
      </c>
      <c r="AA1340" s="3">
        <v>243611982</v>
      </c>
      <c r="AB1340">
        <v>848</v>
      </c>
    </row>
    <row r="1341" spans="1:28" x14ac:dyDescent="0.2">
      <c r="A1341" t="s">
        <v>1502</v>
      </c>
      <c r="B1341" t="s">
        <v>1503</v>
      </c>
      <c r="C1341">
        <v>2000</v>
      </c>
      <c r="D1341" s="1">
        <v>36810</v>
      </c>
      <c r="E1341" t="s">
        <v>1045</v>
      </c>
      <c r="F1341" t="s">
        <v>44050</v>
      </c>
      <c r="H1341">
        <v>118</v>
      </c>
      <c r="I1341" t="s">
        <v>25</v>
      </c>
      <c r="J1341" t="s">
        <v>26</v>
      </c>
      <c r="K1341" t="s">
        <v>686</v>
      </c>
      <c r="M1341" t="s">
        <v>1504</v>
      </c>
      <c r="N1341" t="s">
        <v>1505</v>
      </c>
      <c r="O1341" t="s">
        <v>1506</v>
      </c>
      <c r="P1341" t="s">
        <v>1143</v>
      </c>
      <c r="Q1341" t="s">
        <v>1507</v>
      </c>
      <c r="R1341" t="s">
        <v>1508</v>
      </c>
      <c r="S1341" t="s">
        <v>1509</v>
      </c>
      <c r="T1341">
        <v>6.6</v>
      </c>
      <c r="U1341">
        <v>57265</v>
      </c>
      <c r="V1341" s="12">
        <f>W1341*1.5029674796748</f>
        <v>75148373.983740002</v>
      </c>
      <c r="W1341" s="3">
        <v>50000000</v>
      </c>
      <c r="X1341" s="13">
        <f>Y1341*1.5029674796748</f>
        <v>67238344.813292831</v>
      </c>
      <c r="Y1341" s="3">
        <v>44737059</v>
      </c>
      <c r="Z1341" s="13">
        <f>AA1341*1.5029674796748</f>
        <v>75230302.24402456</v>
      </c>
      <c r="AA1341" s="3">
        <v>50054511</v>
      </c>
      <c r="AB1341">
        <v>271</v>
      </c>
    </row>
    <row r="1342" spans="1:28" hidden="1" x14ac:dyDescent="0.2">
      <c r="A1342" t="s">
        <v>14272</v>
      </c>
      <c r="B1342" t="s">
        <v>14273</v>
      </c>
      <c r="C1342">
        <v>2015</v>
      </c>
      <c r="D1342" t="s">
        <v>14274</v>
      </c>
      <c r="E1342" t="s">
        <v>176</v>
      </c>
      <c r="F1342" t="s">
        <v>44033</v>
      </c>
      <c r="H1342">
        <v>119</v>
      </c>
      <c r="I1342" t="s">
        <v>14275</v>
      </c>
      <c r="J1342" t="s">
        <v>26</v>
      </c>
      <c r="M1342" t="s">
        <v>14276</v>
      </c>
      <c r="N1342" t="s">
        <v>14277</v>
      </c>
      <c r="O1342" t="s">
        <v>14278</v>
      </c>
      <c r="P1342" t="s">
        <v>14279</v>
      </c>
      <c r="Q1342" t="s">
        <v>14280</v>
      </c>
      <c r="R1342" t="s">
        <v>14281</v>
      </c>
      <c r="S1342" t="s">
        <v>14282</v>
      </c>
      <c r="T1342">
        <v>5.6</v>
      </c>
      <c r="U1342">
        <v>37069</v>
      </c>
      <c r="W1342"/>
      <c r="X1342"/>
      <c r="Y1342">
        <v>346472</v>
      </c>
      <c r="Z1342"/>
      <c r="AA1342">
        <v>4289074</v>
      </c>
      <c r="AB1342">
        <v>188</v>
      </c>
    </row>
    <row r="1343" spans="1:28" x14ac:dyDescent="0.2">
      <c r="A1343" t="s">
        <v>11360</v>
      </c>
      <c r="B1343" t="s">
        <v>11361</v>
      </c>
      <c r="C1343">
        <v>2006</v>
      </c>
      <c r="D1343" t="s">
        <v>9902</v>
      </c>
      <c r="E1343" t="s">
        <v>176</v>
      </c>
      <c r="F1343" t="s">
        <v>44034</v>
      </c>
      <c r="G1343" t="s">
        <v>44036</v>
      </c>
      <c r="H1343">
        <v>99</v>
      </c>
      <c r="I1343" t="s">
        <v>25</v>
      </c>
      <c r="J1343" t="s">
        <v>26</v>
      </c>
      <c r="M1343" t="s">
        <v>11362</v>
      </c>
      <c r="N1343" t="s">
        <v>11363</v>
      </c>
      <c r="O1343" t="s">
        <v>11364</v>
      </c>
      <c r="P1343" t="s">
        <v>1143</v>
      </c>
      <c r="Q1343" t="s">
        <v>11365</v>
      </c>
      <c r="R1343" t="s">
        <v>11366</v>
      </c>
      <c r="S1343" t="s">
        <v>11367</v>
      </c>
      <c r="T1343">
        <v>6.8</v>
      </c>
      <c r="U1343">
        <v>137599</v>
      </c>
      <c r="V1343" s="12">
        <f>W1343*1.28378472222222</f>
        <v>51351388.888888806</v>
      </c>
      <c r="W1343" s="3">
        <v>40000000</v>
      </c>
      <c r="X1343" s="13">
        <f>Y1343*1.28378472222222</f>
        <v>67180597.013992935</v>
      </c>
      <c r="Y1343" s="3">
        <v>52330111</v>
      </c>
      <c r="Z1343" s="13">
        <f>AA1343*1.28378472222222</f>
        <v>147417142.15288168</v>
      </c>
      <c r="AA1343" s="3">
        <v>114830111</v>
      </c>
      <c r="AB1343">
        <v>596</v>
      </c>
    </row>
    <row r="1344" spans="1:28" x14ac:dyDescent="0.2">
      <c r="A1344" t="s">
        <v>7089</v>
      </c>
      <c r="B1344" t="s">
        <v>7090</v>
      </c>
      <c r="C1344">
        <v>2003</v>
      </c>
      <c r="D1344" s="1">
        <v>38110</v>
      </c>
      <c r="E1344" t="s">
        <v>16512</v>
      </c>
      <c r="F1344" t="s">
        <v>44031</v>
      </c>
      <c r="G1344" t="s">
        <v>44038</v>
      </c>
      <c r="H1344">
        <v>104</v>
      </c>
      <c r="I1344" t="s">
        <v>25</v>
      </c>
      <c r="J1344" t="s">
        <v>26</v>
      </c>
      <c r="K1344" t="s">
        <v>4428</v>
      </c>
      <c r="M1344" t="s">
        <v>7091</v>
      </c>
      <c r="N1344" t="s">
        <v>7092</v>
      </c>
      <c r="O1344" t="s">
        <v>7093</v>
      </c>
      <c r="P1344" t="s">
        <v>4689</v>
      </c>
      <c r="Q1344" t="s">
        <v>7094</v>
      </c>
      <c r="R1344" t="s">
        <v>7095</v>
      </c>
      <c r="S1344" t="s">
        <v>7096</v>
      </c>
      <c r="T1344">
        <v>6.7</v>
      </c>
      <c r="U1344">
        <v>99864</v>
      </c>
      <c r="V1344" s="12">
        <f>W1344*1.40658152173913</f>
        <v>119559429.34782605</v>
      </c>
      <c r="W1344" s="3">
        <v>85000000</v>
      </c>
      <c r="X1344" s="13">
        <f>Y1344*1.40658152173913</f>
        <v>67130990.757402152</v>
      </c>
      <c r="Y1344" s="3">
        <v>47726342</v>
      </c>
      <c r="Z1344" s="13">
        <f>AA1344*1.40658152173913</f>
        <v>113907663.82746735</v>
      </c>
      <c r="AA1344" s="3">
        <v>80981914</v>
      </c>
      <c r="AB1344">
        <v>270</v>
      </c>
    </row>
    <row r="1345" spans="1:28" x14ac:dyDescent="0.2">
      <c r="A1345" t="s">
        <v>12125</v>
      </c>
      <c r="B1345" t="s">
        <v>12126</v>
      </c>
      <c r="C1345">
        <v>2005</v>
      </c>
      <c r="D1345" t="s">
        <v>3543</v>
      </c>
      <c r="E1345" t="s">
        <v>1045</v>
      </c>
      <c r="F1345" t="s">
        <v>44032</v>
      </c>
      <c r="G1345" t="s">
        <v>44036</v>
      </c>
      <c r="H1345">
        <v>116</v>
      </c>
      <c r="I1345" t="s">
        <v>25</v>
      </c>
      <c r="J1345" t="s">
        <v>26</v>
      </c>
      <c r="M1345" t="s">
        <v>12127</v>
      </c>
      <c r="N1345" t="s">
        <v>12128</v>
      </c>
      <c r="O1345" t="s">
        <v>12129</v>
      </c>
      <c r="P1345" t="s">
        <v>12130</v>
      </c>
      <c r="Q1345" t="s">
        <v>12131</v>
      </c>
      <c r="R1345" t="s">
        <v>12132</v>
      </c>
      <c r="S1345" t="s">
        <v>12133</v>
      </c>
      <c r="T1345">
        <v>5.8</v>
      </c>
      <c r="U1345">
        <v>13413</v>
      </c>
      <c r="V1345" s="12">
        <f>W1345*1.32519713261649</f>
        <v>7288584.2293906948</v>
      </c>
      <c r="W1345" s="3">
        <v>5500000</v>
      </c>
      <c r="X1345" s="13">
        <f>Y1345*1.32519713261649</f>
        <v>67098837.610286869</v>
      </c>
      <c r="Y1345" s="3">
        <v>50633099</v>
      </c>
      <c r="Z1345" s="13">
        <f>AA1345*1.32519713261649</f>
        <v>67124154.176308364</v>
      </c>
      <c r="AA1345" s="3">
        <v>50652203</v>
      </c>
      <c r="AB1345">
        <v>209</v>
      </c>
    </row>
    <row r="1346" spans="1:28" x14ac:dyDescent="0.2">
      <c r="A1346" t="s">
        <v>12647</v>
      </c>
      <c r="B1346" t="s">
        <v>12648</v>
      </c>
      <c r="C1346">
        <v>2007</v>
      </c>
      <c r="D1346" s="1">
        <v>39449</v>
      </c>
      <c r="E1346" t="s">
        <v>1045</v>
      </c>
      <c r="F1346" t="s">
        <v>44032</v>
      </c>
      <c r="G1346" t="s">
        <v>44036</v>
      </c>
      <c r="H1346">
        <v>126</v>
      </c>
      <c r="I1346" t="s">
        <v>25</v>
      </c>
      <c r="J1346" t="s">
        <v>26</v>
      </c>
      <c r="M1346" t="s">
        <v>12649</v>
      </c>
      <c r="N1346" t="s">
        <v>12650</v>
      </c>
      <c r="O1346" t="s">
        <v>12651</v>
      </c>
      <c r="P1346" t="s">
        <v>12652</v>
      </c>
      <c r="Q1346" t="s">
        <v>12653</v>
      </c>
      <c r="R1346" t="s">
        <v>12654</v>
      </c>
      <c r="S1346" t="s">
        <v>12655</v>
      </c>
      <c r="T1346">
        <v>7</v>
      </c>
      <c r="U1346">
        <v>197974</v>
      </c>
      <c r="V1346" s="12">
        <f>W1346*1.24823238899982</f>
        <v>37446971.6699946</v>
      </c>
      <c r="W1346" s="3">
        <v>30000000</v>
      </c>
      <c r="X1346" s="13">
        <f>Y1346*1.24823238899982</f>
        <v>67024846.699115641</v>
      </c>
      <c r="Y1346" s="3">
        <v>53695808</v>
      </c>
      <c r="Z1346" s="13">
        <f>AA1346*144548551.06</f>
        <v>2.2670321007453908E+16</v>
      </c>
      <c r="AA1346" s="3">
        <v>156835339</v>
      </c>
      <c r="AB1346">
        <v>278</v>
      </c>
    </row>
    <row r="1347" spans="1:28" x14ac:dyDescent="0.2">
      <c r="A1347" t="s">
        <v>1227</v>
      </c>
      <c r="B1347" t="s">
        <v>1228</v>
      </c>
      <c r="C1347">
        <v>2002</v>
      </c>
      <c r="D1347" t="s">
        <v>1229</v>
      </c>
      <c r="E1347" t="s">
        <v>44041</v>
      </c>
      <c r="F1347" t="s">
        <v>44042</v>
      </c>
      <c r="H1347">
        <v>81</v>
      </c>
      <c r="I1347" t="s">
        <v>25</v>
      </c>
      <c r="J1347" t="s">
        <v>26</v>
      </c>
      <c r="K1347" t="s">
        <v>698</v>
      </c>
      <c r="M1347" t="s">
        <v>965</v>
      </c>
      <c r="N1347" t="s">
        <v>1230</v>
      </c>
      <c r="O1347" t="s">
        <v>1231</v>
      </c>
      <c r="P1347" t="s">
        <v>968</v>
      </c>
      <c r="Q1347" t="s">
        <v>1232</v>
      </c>
      <c r="R1347" t="s">
        <v>1233</v>
      </c>
      <c r="S1347" t="s">
        <v>1234</v>
      </c>
      <c r="T1347">
        <v>7</v>
      </c>
      <c r="U1347">
        <v>247774</v>
      </c>
      <c r="V1347" s="12">
        <f>W1347*1.43863813229572</f>
        <v>18702295.71984436</v>
      </c>
      <c r="W1347" s="3">
        <v>13000000</v>
      </c>
      <c r="X1347" s="13">
        <f>Y1347*1.43863813229572</f>
        <v>66991928.259766541</v>
      </c>
      <c r="Y1347" s="3">
        <v>46566212</v>
      </c>
      <c r="Z1347" s="13">
        <f>AA1347*1.43863813229572</f>
        <v>140752237.4814786</v>
      </c>
      <c r="AA1347" s="3">
        <v>97837138</v>
      </c>
      <c r="AB1347">
        <v>660</v>
      </c>
    </row>
    <row r="1348" spans="1:28" x14ac:dyDescent="0.2">
      <c r="A1348" t="s">
        <v>9873</v>
      </c>
      <c r="B1348" t="s">
        <v>9874</v>
      </c>
      <c r="C1348">
        <v>2007</v>
      </c>
      <c r="D1348" t="s">
        <v>9875</v>
      </c>
      <c r="E1348" t="s">
        <v>16512</v>
      </c>
      <c r="F1348" t="s">
        <v>44044</v>
      </c>
      <c r="G1348" t="s">
        <v>44032</v>
      </c>
      <c r="H1348">
        <v>122</v>
      </c>
      <c r="I1348" t="s">
        <v>25</v>
      </c>
      <c r="J1348" t="s">
        <v>26</v>
      </c>
      <c r="K1348" t="s">
        <v>838</v>
      </c>
      <c r="M1348" t="s">
        <v>28</v>
      </c>
      <c r="N1348" t="s">
        <v>9876</v>
      </c>
      <c r="O1348" t="s">
        <v>9877</v>
      </c>
      <c r="P1348" t="s">
        <v>1008</v>
      </c>
      <c r="Q1348" t="s">
        <v>9878</v>
      </c>
      <c r="R1348" t="s">
        <v>9879</v>
      </c>
      <c r="S1348" t="s">
        <v>9880</v>
      </c>
      <c r="T1348">
        <v>7.7</v>
      </c>
      <c r="U1348">
        <v>284071</v>
      </c>
      <c r="V1348" s="12">
        <f>W1348*1.24823238899982</f>
        <v>68652781.394990101</v>
      </c>
      <c r="W1348" s="3">
        <v>55000000</v>
      </c>
      <c r="X1348" s="13">
        <f>Y1348*1.24823238899982</f>
        <v>66913888.825592667</v>
      </c>
      <c r="Y1348" s="3">
        <v>53606916</v>
      </c>
      <c r="Z1348" s="13">
        <f>AA1348*144548551.06</f>
        <v>1.0120743151698194E+16</v>
      </c>
      <c r="AA1348" s="3">
        <v>70016220</v>
      </c>
      <c r="AB1348">
        <v>635</v>
      </c>
    </row>
    <row r="1349" spans="1:28" x14ac:dyDescent="0.2">
      <c r="A1349" t="s">
        <v>15780</v>
      </c>
      <c r="B1349" t="s">
        <v>15781</v>
      </c>
      <c r="C1349">
        <v>2009</v>
      </c>
      <c r="D1349" t="s">
        <v>15782</v>
      </c>
      <c r="E1349" t="s">
        <v>176</v>
      </c>
      <c r="F1349" t="s">
        <v>44046</v>
      </c>
      <c r="G1349" t="s">
        <v>44045</v>
      </c>
      <c r="H1349">
        <v>92</v>
      </c>
      <c r="I1349" t="s">
        <v>7240</v>
      </c>
      <c r="J1349" t="s">
        <v>26</v>
      </c>
      <c r="M1349" t="s">
        <v>15783</v>
      </c>
      <c r="N1349" t="s">
        <v>15784</v>
      </c>
      <c r="O1349" t="s">
        <v>15785</v>
      </c>
      <c r="P1349" t="s">
        <v>15786</v>
      </c>
      <c r="Q1349" t="s">
        <v>15787</v>
      </c>
      <c r="R1349" t="s">
        <v>15788</v>
      </c>
      <c r="S1349" t="s">
        <v>15789</v>
      </c>
      <c r="T1349">
        <v>5.9</v>
      </c>
      <c r="U1349">
        <v>58469</v>
      </c>
      <c r="V1349" s="12">
        <f>W1349*1.20636999678377</f>
        <v>12063699.967837701</v>
      </c>
      <c r="W1349" s="3">
        <v>10000000</v>
      </c>
      <c r="X1349" s="13">
        <f>Y1349*1.20636999678377</f>
        <v>66820250.238774575</v>
      </c>
      <c r="Y1349" s="3">
        <v>55389516</v>
      </c>
      <c r="Z1349" s="13">
        <f>AA1349*1.20636999678377</f>
        <v>93588157.648890287</v>
      </c>
      <c r="AA1349" s="3">
        <v>77578320</v>
      </c>
      <c r="AB1349">
        <v>206</v>
      </c>
    </row>
    <row r="1350" spans="1:28" x14ac:dyDescent="0.2">
      <c r="A1350" t="s">
        <v>21976</v>
      </c>
      <c r="B1350" t="s">
        <v>21977</v>
      </c>
      <c r="C1350">
        <v>2011</v>
      </c>
      <c r="D1350" t="s">
        <v>21978</v>
      </c>
      <c r="E1350" t="s">
        <v>44041</v>
      </c>
      <c r="F1350" t="s">
        <v>44032</v>
      </c>
      <c r="G1350" t="s">
        <v>44042</v>
      </c>
      <c r="H1350">
        <v>118</v>
      </c>
      <c r="I1350" t="s">
        <v>25</v>
      </c>
      <c r="J1350" t="s">
        <v>26</v>
      </c>
      <c r="M1350" t="s">
        <v>21979</v>
      </c>
      <c r="N1350" t="s">
        <v>21980</v>
      </c>
      <c r="O1350" t="s">
        <v>21981</v>
      </c>
      <c r="P1350" t="s">
        <v>426</v>
      </c>
      <c r="Q1350" t="s">
        <v>426</v>
      </c>
      <c r="R1350" t="s">
        <v>21982</v>
      </c>
      <c r="S1350" t="s">
        <v>21983</v>
      </c>
      <c r="T1350">
        <v>7.3</v>
      </c>
      <c r="U1350">
        <v>209759</v>
      </c>
      <c r="V1350" s="12">
        <f>W1350*1.1505830469594</f>
        <v>46023321.878376</v>
      </c>
      <c r="W1350" s="3">
        <v>40000000</v>
      </c>
      <c r="X1350" s="13">
        <f>Y1350*1.1505830469594</f>
        <v>66744402.087677233</v>
      </c>
      <c r="Y1350" s="3">
        <v>58009200</v>
      </c>
      <c r="Z1350" s="13">
        <f>AA1350*1.1505830469594</f>
        <v>99815785.495054409</v>
      </c>
      <c r="AA1350" s="3">
        <v>86752352</v>
      </c>
      <c r="AB1350">
        <v>261</v>
      </c>
    </row>
    <row r="1351" spans="1:28" x14ac:dyDescent="0.2">
      <c r="A1351" t="s">
        <v>42009</v>
      </c>
      <c r="B1351" t="s">
        <v>42010</v>
      </c>
      <c r="C1351">
        <v>2019</v>
      </c>
      <c r="D1351" s="1">
        <v>43622</v>
      </c>
      <c r="E1351" t="s">
        <v>16512</v>
      </c>
      <c r="F1351" t="s">
        <v>44031</v>
      </c>
      <c r="G1351" t="s">
        <v>44033</v>
      </c>
      <c r="H1351">
        <v>113</v>
      </c>
      <c r="I1351" t="s">
        <v>433</v>
      </c>
      <c r="J1351" t="s">
        <v>26</v>
      </c>
      <c r="K1351" t="s">
        <v>27</v>
      </c>
      <c r="M1351" t="s">
        <v>8246</v>
      </c>
      <c r="N1351" t="s">
        <v>8246</v>
      </c>
      <c r="O1351" t="s">
        <v>42011</v>
      </c>
      <c r="P1351" t="s">
        <v>9676</v>
      </c>
      <c r="Q1351" t="s">
        <v>36390</v>
      </c>
      <c r="R1351" t="s">
        <v>42012</v>
      </c>
      <c r="S1351" t="s">
        <v>42013</v>
      </c>
      <c r="T1351">
        <v>5.8</v>
      </c>
      <c r="U1351">
        <v>146150</v>
      </c>
      <c r="V1351" s="12">
        <f>W1351*1.01233684194057</f>
        <v>202467368.38811401</v>
      </c>
      <c r="W1351" s="3">
        <v>200000000</v>
      </c>
      <c r="X1351" s="13">
        <f>Y1351*1.01233684194057</f>
        <v>66658305.373660885</v>
      </c>
      <c r="Y1351" s="3">
        <v>65845974</v>
      </c>
      <c r="Z1351" s="13">
        <f>AA1351*1.01233684194057</f>
        <v>255557323.06924543</v>
      </c>
      <c r="AA1351" s="3">
        <v>252442974</v>
      </c>
      <c r="AB1351">
        <v>2078</v>
      </c>
    </row>
    <row r="1352" spans="1:28" x14ac:dyDescent="0.2">
      <c r="A1352" t="s">
        <v>17384</v>
      </c>
      <c r="B1352" t="s">
        <v>17385</v>
      </c>
      <c r="C1352">
        <v>2009</v>
      </c>
      <c r="D1352" s="1">
        <v>39879</v>
      </c>
      <c r="E1352" t="s">
        <v>1045</v>
      </c>
      <c r="F1352" t="s">
        <v>44034</v>
      </c>
      <c r="G1352" t="s">
        <v>44036</v>
      </c>
      <c r="H1352">
        <v>115</v>
      </c>
      <c r="I1352" t="s">
        <v>25</v>
      </c>
      <c r="J1352" t="s">
        <v>26</v>
      </c>
      <c r="K1352" t="s">
        <v>934</v>
      </c>
      <c r="L1352" t="s">
        <v>838</v>
      </c>
      <c r="M1352" t="s">
        <v>1532</v>
      </c>
      <c r="N1352" t="s">
        <v>17386</v>
      </c>
      <c r="O1352" t="s">
        <v>17387</v>
      </c>
      <c r="P1352" t="s">
        <v>426</v>
      </c>
      <c r="Q1352" t="s">
        <v>426</v>
      </c>
      <c r="R1352" t="s">
        <v>17388</v>
      </c>
      <c r="S1352" t="s">
        <v>17389</v>
      </c>
      <c r="T1352">
        <v>5.8</v>
      </c>
      <c r="U1352">
        <v>82511</v>
      </c>
      <c r="V1352" s="12">
        <f>W1352*1.20636999678377</f>
        <v>45238874.879391372</v>
      </c>
      <c r="W1352" s="3">
        <v>37500000</v>
      </c>
      <c r="X1352" s="13">
        <f>Y1352*1.20636999678377</f>
        <v>66651973.687923208</v>
      </c>
      <c r="Y1352" s="3">
        <v>55250026</v>
      </c>
      <c r="Z1352" s="13">
        <f>AA1352*1.20636999678377</f>
        <v>123492254.28231478</v>
      </c>
      <c r="AA1352" s="3">
        <v>102366815</v>
      </c>
      <c r="AB1352">
        <v>129</v>
      </c>
    </row>
    <row r="1353" spans="1:28" x14ac:dyDescent="0.2">
      <c r="A1353" t="s">
        <v>38517</v>
      </c>
      <c r="B1353" t="s">
        <v>38518</v>
      </c>
      <c r="C1353">
        <v>2016</v>
      </c>
      <c r="D1353" t="s">
        <v>38519</v>
      </c>
      <c r="E1353" t="s">
        <v>44035</v>
      </c>
      <c r="F1353" t="s">
        <v>44032</v>
      </c>
      <c r="G1353" t="s">
        <v>44040</v>
      </c>
      <c r="H1353">
        <v>109</v>
      </c>
      <c r="I1353" t="s">
        <v>25</v>
      </c>
      <c r="J1353" t="s">
        <v>26</v>
      </c>
      <c r="M1353" t="s">
        <v>30829</v>
      </c>
      <c r="N1353" t="s">
        <v>38520</v>
      </c>
      <c r="O1353" t="s">
        <v>38521</v>
      </c>
      <c r="P1353" t="s">
        <v>7429</v>
      </c>
      <c r="Q1353" t="s">
        <v>38522</v>
      </c>
      <c r="R1353" t="s">
        <v>38523</v>
      </c>
      <c r="S1353" t="s">
        <v>38524</v>
      </c>
      <c r="T1353">
        <v>7.1</v>
      </c>
      <c r="U1353">
        <v>20682</v>
      </c>
      <c r="V1353" s="12">
        <f>W1353*1.07834771485832</f>
        <v>14018520.293158161</v>
      </c>
      <c r="W1353" s="3">
        <v>13000000</v>
      </c>
      <c r="X1353" s="13">
        <f>Y1353*1.07834771485832</f>
        <v>66539578.382101566</v>
      </c>
      <c r="Y1353" s="3">
        <v>61705123</v>
      </c>
      <c r="Z1353" s="13">
        <f>AA1353*1.07834771485832</f>
        <v>79779402.22340624</v>
      </c>
      <c r="AA1353" s="3">
        <v>73983003</v>
      </c>
      <c r="AB1353">
        <v>118</v>
      </c>
    </row>
    <row r="1354" spans="1:28" hidden="1" x14ac:dyDescent="0.2">
      <c r="A1354" t="s">
        <v>14376</v>
      </c>
      <c r="B1354" t="s">
        <v>14377</v>
      </c>
      <c r="C1354">
        <v>2008</v>
      </c>
      <c r="D1354" s="1">
        <v>39662</v>
      </c>
      <c r="E1354" t="s">
        <v>44043</v>
      </c>
      <c r="F1354" t="s">
        <v>44038</v>
      </c>
      <c r="G1354" t="s">
        <v>44040</v>
      </c>
      <c r="H1354">
        <v>116</v>
      </c>
      <c r="I1354" t="s">
        <v>14378</v>
      </c>
      <c r="J1354" t="s">
        <v>27</v>
      </c>
      <c r="K1354" t="s">
        <v>4428</v>
      </c>
      <c r="M1354" t="s">
        <v>14379</v>
      </c>
      <c r="N1354" t="s">
        <v>3386</v>
      </c>
      <c r="O1354" t="s">
        <v>14380</v>
      </c>
      <c r="P1354" t="s">
        <v>821</v>
      </c>
      <c r="Q1354" t="s">
        <v>14381</v>
      </c>
      <c r="R1354" t="s">
        <v>14382</v>
      </c>
      <c r="S1354" t="s">
        <v>14383</v>
      </c>
      <c r="T1354">
        <v>5.2</v>
      </c>
      <c r="U1354">
        <v>27160</v>
      </c>
      <c r="W1354" t="s">
        <v>14384</v>
      </c>
      <c r="X1354"/>
      <c r="Y1354"/>
      <c r="Z1354"/>
      <c r="AA1354">
        <v>131856927</v>
      </c>
      <c r="AB1354">
        <v>38</v>
      </c>
    </row>
    <row r="1355" spans="1:28" x14ac:dyDescent="0.2">
      <c r="A1355" t="s">
        <v>34087</v>
      </c>
      <c r="B1355" t="s">
        <v>34088</v>
      </c>
      <c r="C1355">
        <v>2014</v>
      </c>
      <c r="D1355" t="s">
        <v>33522</v>
      </c>
      <c r="E1355" t="s">
        <v>176</v>
      </c>
      <c r="H1355">
        <v>113</v>
      </c>
      <c r="I1355" t="s">
        <v>25</v>
      </c>
      <c r="J1355" t="s">
        <v>26</v>
      </c>
      <c r="M1355" t="s">
        <v>34089</v>
      </c>
      <c r="N1355" t="s">
        <v>34090</v>
      </c>
      <c r="O1355" t="s">
        <v>34091</v>
      </c>
      <c r="P1355" t="s">
        <v>34092</v>
      </c>
      <c r="Q1355" t="s">
        <v>34093</v>
      </c>
      <c r="R1355" t="s">
        <v>34094</v>
      </c>
      <c r="S1355" t="s">
        <v>34095</v>
      </c>
      <c r="T1355">
        <v>4.7</v>
      </c>
      <c r="U1355">
        <v>39834</v>
      </c>
      <c r="V1355" s="12">
        <f>W1355*1.09324733035956</f>
        <v>2186494.6607191199</v>
      </c>
      <c r="W1355" s="3">
        <v>2000000</v>
      </c>
      <c r="X1355" s="13">
        <f>Y1355*1.09324733035956</f>
        <v>66421041.81304089</v>
      </c>
      <c r="Y1355" s="3">
        <v>60755732</v>
      </c>
      <c r="Z1355" s="13">
        <f>AA1355*1.09324733035956</f>
        <v>70707245.881653205</v>
      </c>
      <c r="AA1355" s="3">
        <v>64676349</v>
      </c>
      <c r="AB1355">
        <v>721</v>
      </c>
    </row>
    <row r="1356" spans="1:28" x14ac:dyDescent="0.2">
      <c r="A1356" t="s">
        <v>24451</v>
      </c>
      <c r="B1356" t="s">
        <v>24452</v>
      </c>
      <c r="C1356">
        <v>2012</v>
      </c>
      <c r="D1356" s="1">
        <v>41223</v>
      </c>
      <c r="E1356" t="s">
        <v>16512</v>
      </c>
      <c r="F1356" t="s">
        <v>44031</v>
      </c>
      <c r="G1356" t="s">
        <v>44033</v>
      </c>
      <c r="H1356">
        <v>118</v>
      </c>
      <c r="I1356" t="s">
        <v>433</v>
      </c>
      <c r="J1356" t="s">
        <v>26</v>
      </c>
      <c r="K1356" t="s">
        <v>787</v>
      </c>
      <c r="M1356" t="s">
        <v>6788</v>
      </c>
      <c r="N1356" t="s">
        <v>24453</v>
      </c>
      <c r="O1356" t="s">
        <v>24454</v>
      </c>
      <c r="P1356" t="s">
        <v>968</v>
      </c>
      <c r="Q1356" t="s">
        <v>24455</v>
      </c>
      <c r="R1356" t="s">
        <v>24456</v>
      </c>
      <c r="S1356" t="s">
        <v>24457</v>
      </c>
      <c r="T1356">
        <v>6.3</v>
      </c>
      <c r="U1356">
        <v>237318</v>
      </c>
      <c r="V1356" s="12">
        <f>W1356*1.12725506764114</f>
        <v>140906883.4551425</v>
      </c>
      <c r="W1356" s="3">
        <v>125000000</v>
      </c>
      <c r="X1356" s="13">
        <f>Y1356*1.12725506764114</f>
        <v>66370488.927667938</v>
      </c>
      <c r="Y1356" s="3">
        <v>58877969</v>
      </c>
      <c r="Z1356" s="13">
        <f>AA1356*1.12725506764114</f>
        <v>223723120.88838547</v>
      </c>
      <c r="AA1356" s="3">
        <v>198467168</v>
      </c>
      <c r="AB1356">
        <v>603</v>
      </c>
    </row>
    <row r="1357" spans="1:28" hidden="1" x14ac:dyDescent="0.2">
      <c r="A1357" t="s">
        <v>14400</v>
      </c>
      <c r="B1357" t="s">
        <v>14401</v>
      </c>
      <c r="C1357">
        <v>2008</v>
      </c>
      <c r="D1357" t="s">
        <v>8707</v>
      </c>
      <c r="E1357" t="s">
        <v>176</v>
      </c>
      <c r="F1357" t="s">
        <v>44045</v>
      </c>
      <c r="G1357" t="s">
        <v>44042</v>
      </c>
      <c r="H1357">
        <v>100</v>
      </c>
      <c r="I1357" t="s">
        <v>7240</v>
      </c>
      <c r="J1357" t="s">
        <v>26</v>
      </c>
      <c r="M1357" t="s">
        <v>14402</v>
      </c>
      <c r="N1357" t="s">
        <v>14403</v>
      </c>
      <c r="O1357" t="s">
        <v>14404</v>
      </c>
      <c r="P1357" t="s">
        <v>2569</v>
      </c>
      <c r="Q1357" t="s">
        <v>14405</v>
      </c>
      <c r="R1357" t="s">
        <v>14406</v>
      </c>
      <c r="S1357" t="s">
        <v>14407</v>
      </c>
      <c r="T1357">
        <v>6.1</v>
      </c>
      <c r="U1357">
        <v>16806</v>
      </c>
      <c r="W1357">
        <v>9750000</v>
      </c>
      <c r="X1357"/>
      <c r="Y1357"/>
      <c r="Z1357"/>
      <c r="AA1357">
        <v>9162</v>
      </c>
      <c r="AB1357">
        <v>74</v>
      </c>
    </row>
    <row r="1358" spans="1:28" x14ac:dyDescent="0.2">
      <c r="A1358" t="s">
        <v>29755</v>
      </c>
      <c r="B1358" t="s">
        <v>29756</v>
      </c>
      <c r="C1358">
        <v>2016</v>
      </c>
      <c r="D1358" s="1">
        <v>42531</v>
      </c>
      <c r="E1358" t="s">
        <v>16512</v>
      </c>
      <c r="F1358" t="s">
        <v>44032</v>
      </c>
      <c r="G1358" t="s">
        <v>44049</v>
      </c>
      <c r="H1358">
        <v>107</v>
      </c>
      <c r="I1358" t="s">
        <v>9295</v>
      </c>
      <c r="J1358" t="s">
        <v>26</v>
      </c>
      <c r="M1358" t="s">
        <v>7091</v>
      </c>
      <c r="N1358" t="s">
        <v>29757</v>
      </c>
      <c r="O1358" t="s">
        <v>29758</v>
      </c>
      <c r="P1358" t="s">
        <v>333</v>
      </c>
      <c r="Q1358" t="s">
        <v>29759</v>
      </c>
      <c r="R1358" t="s">
        <v>29760</v>
      </c>
      <c r="S1358" t="s">
        <v>29761</v>
      </c>
      <c r="T1358">
        <v>7.1</v>
      </c>
      <c r="U1358">
        <v>146987</v>
      </c>
      <c r="V1358" s="12">
        <f>W1358*1.07834771485832</f>
        <v>118618248.63441521</v>
      </c>
      <c r="W1358" s="3">
        <v>110000000</v>
      </c>
      <c r="X1358" s="13">
        <f>Y1358*1.07834771485832</f>
        <v>66246703.456136905</v>
      </c>
      <c r="Y1358" s="3">
        <v>61433527</v>
      </c>
      <c r="Z1358" s="13">
        <f>AA1358*1.07834771485832</f>
        <v>131332370.41629244</v>
      </c>
      <c r="AA1358" s="3">
        <v>121790373</v>
      </c>
      <c r="AB1358">
        <v>282</v>
      </c>
    </row>
    <row r="1359" spans="1:28" x14ac:dyDescent="0.2">
      <c r="A1359" t="s">
        <v>3366</v>
      </c>
      <c r="B1359" t="s">
        <v>3367</v>
      </c>
      <c r="C1359">
        <v>2001</v>
      </c>
      <c r="D1359" s="1">
        <v>37380</v>
      </c>
      <c r="E1359" t="s">
        <v>44041</v>
      </c>
      <c r="F1359" t="s">
        <v>44045</v>
      </c>
      <c r="G1359" t="s">
        <v>44042</v>
      </c>
      <c r="H1359">
        <v>89</v>
      </c>
      <c r="I1359" t="s">
        <v>25</v>
      </c>
      <c r="J1359" t="s">
        <v>26</v>
      </c>
      <c r="M1359" t="s">
        <v>3369</v>
      </c>
      <c r="N1359" t="s">
        <v>3370</v>
      </c>
      <c r="O1359" t="s">
        <v>3371</v>
      </c>
      <c r="P1359" t="s">
        <v>1318</v>
      </c>
      <c r="Q1359" t="s">
        <v>3372</v>
      </c>
      <c r="R1359" t="s">
        <v>3373</v>
      </c>
      <c r="S1359" t="s">
        <v>3374</v>
      </c>
      <c r="T1359">
        <v>5.6</v>
      </c>
      <c r="U1359">
        <v>24178</v>
      </c>
      <c r="V1359" s="12">
        <f>W1359*1.46138339920949</f>
        <v>109603754.94071175</v>
      </c>
      <c r="W1359" s="3">
        <v>75000000</v>
      </c>
      <c r="X1359" s="13">
        <f>Y1359*1.46138339920949</f>
        <v>66121892.11205551</v>
      </c>
      <c r="Y1359" s="3">
        <v>45246095</v>
      </c>
      <c r="Z1359" s="13">
        <f>AA1359*1.46138339920949</f>
        <v>79279017.670434996</v>
      </c>
      <c r="AA1359" s="3">
        <v>54249294</v>
      </c>
      <c r="AB1359">
        <v>193</v>
      </c>
    </row>
    <row r="1360" spans="1:28" x14ac:dyDescent="0.2">
      <c r="A1360" t="s">
        <v>22450</v>
      </c>
      <c r="B1360" t="s">
        <v>22451</v>
      </c>
      <c r="C1360">
        <v>2010</v>
      </c>
      <c r="D1360" t="s">
        <v>18737</v>
      </c>
      <c r="E1360" t="s">
        <v>44037</v>
      </c>
      <c r="F1360" t="s">
        <v>44047</v>
      </c>
      <c r="G1360" t="s">
        <v>44031</v>
      </c>
      <c r="H1360">
        <v>97</v>
      </c>
      <c r="I1360" t="s">
        <v>360</v>
      </c>
      <c r="J1360" t="s">
        <v>26</v>
      </c>
      <c r="M1360" t="s">
        <v>8591</v>
      </c>
      <c r="N1360" t="s">
        <v>22452</v>
      </c>
      <c r="O1360" t="s">
        <v>22453</v>
      </c>
      <c r="P1360" t="s">
        <v>22454</v>
      </c>
      <c r="Q1360" t="s">
        <v>22455</v>
      </c>
      <c r="R1360" t="s">
        <v>22456</v>
      </c>
      <c r="S1360" t="s">
        <v>22457</v>
      </c>
      <c r="T1360">
        <v>6.9</v>
      </c>
      <c r="U1360">
        <v>76832</v>
      </c>
      <c r="V1360" s="12">
        <f>W1360*1.18690152988223</f>
        <v>94952122.390578404</v>
      </c>
      <c r="W1360" s="3">
        <v>80000000</v>
      </c>
      <c r="X1360" s="13">
        <f>Y1360*1.18690152988223</f>
        <v>66081114.176372014</v>
      </c>
      <c r="Y1360" s="3">
        <v>55675313</v>
      </c>
      <c r="Z1360" s="13">
        <f>AA1360*1.18690152988223</f>
        <v>166253320.88679028</v>
      </c>
      <c r="AA1360" s="3">
        <v>140073390</v>
      </c>
      <c r="AB1360">
        <v>182</v>
      </c>
    </row>
    <row r="1361" spans="1:28" x14ac:dyDescent="0.2">
      <c r="A1361" t="s">
        <v>6175</v>
      </c>
      <c r="B1361" t="s">
        <v>6176</v>
      </c>
      <c r="C1361">
        <v>2003</v>
      </c>
      <c r="D1361" t="s">
        <v>3157</v>
      </c>
      <c r="E1361" t="s">
        <v>3496</v>
      </c>
      <c r="F1361" t="s">
        <v>44042</v>
      </c>
      <c r="H1361">
        <v>90</v>
      </c>
      <c r="I1361" t="s">
        <v>433</v>
      </c>
      <c r="J1361" t="s">
        <v>26</v>
      </c>
      <c r="M1361" t="s">
        <v>6177</v>
      </c>
      <c r="N1361" t="s">
        <v>5366</v>
      </c>
      <c r="O1361" t="s">
        <v>6178</v>
      </c>
      <c r="P1361" t="s">
        <v>6179</v>
      </c>
      <c r="Q1361" t="s">
        <v>6180</v>
      </c>
      <c r="R1361" t="s">
        <v>6181</v>
      </c>
      <c r="S1361" t="s">
        <v>6182</v>
      </c>
      <c r="T1361">
        <v>6.2</v>
      </c>
      <c r="U1361">
        <v>149294</v>
      </c>
      <c r="V1361" s="12">
        <f>W1361*1.40658152173913</f>
        <v>36571119.565217383</v>
      </c>
      <c r="W1361" s="3">
        <v>26000000</v>
      </c>
      <c r="X1361" s="13">
        <f>Y1361*1.40658152173913</f>
        <v>66054775.850836933</v>
      </c>
      <c r="Y1361" s="3">
        <v>46961214</v>
      </c>
      <c r="Z1361" s="13">
        <f>AA1361*1.40658152173913</f>
        <v>127916111.61749452</v>
      </c>
      <c r="AA1361" s="3">
        <v>90941129</v>
      </c>
      <c r="AB1361">
        <v>497</v>
      </c>
    </row>
    <row r="1362" spans="1:28" x14ac:dyDescent="0.2">
      <c r="A1362" t="s">
        <v>11227</v>
      </c>
      <c r="B1362" t="s">
        <v>11228</v>
      </c>
      <c r="C1362">
        <v>2007</v>
      </c>
      <c r="D1362" t="s">
        <v>11229</v>
      </c>
      <c r="E1362" t="s">
        <v>176</v>
      </c>
      <c r="F1362" t="s">
        <v>44046</v>
      </c>
      <c r="G1362" t="s">
        <v>44053</v>
      </c>
      <c r="H1362">
        <v>116</v>
      </c>
      <c r="I1362" t="s">
        <v>229</v>
      </c>
      <c r="J1362" t="s">
        <v>26</v>
      </c>
      <c r="K1362" t="s">
        <v>64</v>
      </c>
      <c r="M1362" t="s">
        <v>330</v>
      </c>
      <c r="N1362" t="s">
        <v>11230</v>
      </c>
      <c r="O1362" t="s">
        <v>11231</v>
      </c>
      <c r="P1362" t="s">
        <v>125</v>
      </c>
      <c r="Q1362" t="s">
        <v>233</v>
      </c>
      <c r="R1362" t="s">
        <v>11232</v>
      </c>
      <c r="S1362" t="s">
        <v>11233</v>
      </c>
      <c r="T1362">
        <v>7.3</v>
      </c>
      <c r="U1362">
        <v>337635</v>
      </c>
      <c r="V1362" s="12">
        <f>W1362*1.24823238899982</f>
        <v>62411619.449990995</v>
      </c>
      <c r="W1362" s="3">
        <v>50000000</v>
      </c>
      <c r="X1362" s="13">
        <f>Y1362*1.24823238899982</f>
        <v>66029088.034276873</v>
      </c>
      <c r="Y1362" s="3">
        <v>52898073</v>
      </c>
      <c r="Z1362" s="13">
        <f>AA1362*144548551.06</f>
        <v>2.2171381039177496E+16</v>
      </c>
      <c r="AA1362" s="3">
        <v>153383627</v>
      </c>
      <c r="AB1362">
        <v>841</v>
      </c>
    </row>
    <row r="1363" spans="1:28" x14ac:dyDescent="0.2">
      <c r="A1363" t="s">
        <v>1601</v>
      </c>
      <c r="B1363" t="s">
        <v>1602</v>
      </c>
      <c r="C1363">
        <v>2001</v>
      </c>
      <c r="D1363" s="1">
        <v>37597</v>
      </c>
      <c r="E1363" t="s">
        <v>1045</v>
      </c>
      <c r="H1363">
        <v>90</v>
      </c>
      <c r="I1363" t="s">
        <v>319</v>
      </c>
      <c r="J1363" t="s">
        <v>26</v>
      </c>
      <c r="M1363" t="s">
        <v>979</v>
      </c>
      <c r="N1363" t="s">
        <v>1603</v>
      </c>
      <c r="O1363" t="s">
        <v>1604</v>
      </c>
      <c r="P1363" t="s">
        <v>979</v>
      </c>
      <c r="Q1363" t="s">
        <v>1605</v>
      </c>
      <c r="R1363" t="s">
        <v>1606</v>
      </c>
      <c r="S1363" t="s">
        <v>1607</v>
      </c>
      <c r="T1363">
        <v>6.5</v>
      </c>
      <c r="U1363">
        <v>242549</v>
      </c>
      <c r="V1363" s="12">
        <f>W1363*1.46138339920949</f>
        <v>40918735.177865721</v>
      </c>
      <c r="W1363" s="3">
        <v>28000000</v>
      </c>
      <c r="X1363" s="13">
        <f>Y1363*1.46138339920949</f>
        <v>66013976.254940882</v>
      </c>
      <c r="Y1363" s="3">
        <v>45172250</v>
      </c>
      <c r="Z1363" s="13">
        <f>AA1363*1.46138339920949</f>
        <v>88824316.621067435</v>
      </c>
      <c r="AA1363" s="3">
        <v>60780981</v>
      </c>
      <c r="AB1363">
        <v>535</v>
      </c>
    </row>
    <row r="1364" spans="1:28" hidden="1" x14ac:dyDescent="0.2">
      <c r="A1364" t="s">
        <v>14461</v>
      </c>
      <c r="B1364" t="s">
        <v>14462</v>
      </c>
      <c r="C1364">
        <v>2006</v>
      </c>
      <c r="D1364" t="s">
        <v>14463</v>
      </c>
      <c r="E1364" t="s">
        <v>3496</v>
      </c>
      <c r="F1364" t="s">
        <v>44042</v>
      </c>
      <c r="H1364">
        <v>77</v>
      </c>
      <c r="I1364" t="s">
        <v>14464</v>
      </c>
      <c r="J1364" t="s">
        <v>27</v>
      </c>
      <c r="K1364" t="s">
        <v>1419</v>
      </c>
      <c r="M1364" t="s">
        <v>11180</v>
      </c>
      <c r="N1364" t="s">
        <v>11180</v>
      </c>
      <c r="O1364" t="s">
        <v>14465</v>
      </c>
      <c r="P1364" t="s">
        <v>14466</v>
      </c>
      <c r="Q1364" t="s">
        <v>14467</v>
      </c>
      <c r="R1364" t="s">
        <v>14468</v>
      </c>
      <c r="S1364" t="s">
        <v>14469</v>
      </c>
      <c r="T1364">
        <v>6.4</v>
      </c>
      <c r="U1364">
        <v>28613</v>
      </c>
      <c r="W1364"/>
      <c r="X1364"/>
      <c r="Y1364">
        <v>50057</v>
      </c>
      <c r="Z1364"/>
      <c r="AA1364">
        <v>5822116</v>
      </c>
      <c r="AB1364">
        <v>162</v>
      </c>
    </row>
    <row r="1365" spans="1:28" x14ac:dyDescent="0.2">
      <c r="A1365" t="s">
        <v>9525</v>
      </c>
      <c r="B1365" t="s">
        <v>9526</v>
      </c>
      <c r="C1365">
        <v>2005</v>
      </c>
      <c r="D1365" t="s">
        <v>3771</v>
      </c>
      <c r="E1365" t="s">
        <v>44043</v>
      </c>
      <c r="F1365" t="s">
        <v>44038</v>
      </c>
      <c r="G1365" t="s">
        <v>44032</v>
      </c>
      <c r="H1365">
        <v>102</v>
      </c>
      <c r="I1365" t="s">
        <v>25</v>
      </c>
      <c r="J1365" t="s">
        <v>26</v>
      </c>
      <c r="M1365" t="s">
        <v>9527</v>
      </c>
      <c r="N1365" t="s">
        <v>9528</v>
      </c>
      <c r="O1365" t="s">
        <v>9529</v>
      </c>
      <c r="P1365" t="s">
        <v>5450</v>
      </c>
      <c r="Q1365" t="s">
        <v>9530</v>
      </c>
      <c r="R1365" t="s">
        <v>9531</v>
      </c>
      <c r="S1365" t="s">
        <v>9532</v>
      </c>
      <c r="T1365">
        <v>5.2</v>
      </c>
      <c r="U1365">
        <v>15722</v>
      </c>
      <c r="V1365" s="12">
        <f>W1365*1.32519713261649</f>
        <v>39755913.978494696</v>
      </c>
      <c r="W1365" s="3">
        <v>30000000</v>
      </c>
      <c r="X1365" s="13">
        <f>Y1365*1.32519713261649</f>
        <v>65958403.437491164</v>
      </c>
      <c r="Y1365" s="3">
        <v>49772522</v>
      </c>
      <c r="Z1365" s="13">
        <f>AA1365*1.32519713261649</f>
        <v>120267570.04211493</v>
      </c>
      <c r="AA1365" s="3">
        <v>90754475</v>
      </c>
      <c r="AB1365">
        <v>91</v>
      </c>
    </row>
    <row r="1366" spans="1:28" hidden="1" x14ac:dyDescent="0.2">
      <c r="A1366" t="s">
        <v>14477</v>
      </c>
      <c r="B1366" t="s">
        <v>14478</v>
      </c>
      <c r="C1366">
        <v>2008</v>
      </c>
      <c r="D1366" t="s">
        <v>5501</v>
      </c>
      <c r="E1366" t="s">
        <v>1045</v>
      </c>
      <c r="F1366" t="s">
        <v>44044</v>
      </c>
      <c r="G1366" t="s">
        <v>44046</v>
      </c>
      <c r="H1366">
        <v>92</v>
      </c>
      <c r="I1366" t="s">
        <v>1561</v>
      </c>
      <c r="J1366" t="s">
        <v>26</v>
      </c>
      <c r="M1366" t="s">
        <v>14479</v>
      </c>
      <c r="N1366" t="s">
        <v>14479</v>
      </c>
      <c r="O1366" t="s">
        <v>14480</v>
      </c>
      <c r="P1366" t="s">
        <v>14481</v>
      </c>
      <c r="Q1366" t="s">
        <v>14482</v>
      </c>
      <c r="R1366" t="s">
        <v>14483</v>
      </c>
      <c r="S1366" t="s">
        <v>14484</v>
      </c>
      <c r="T1366">
        <v>6.1</v>
      </c>
      <c r="U1366">
        <v>11785</v>
      </c>
      <c r="W1366" t="s">
        <v>5427</v>
      </c>
      <c r="X1366"/>
      <c r="Y1366"/>
      <c r="Z1366"/>
      <c r="AA1366">
        <v>1626080</v>
      </c>
      <c r="AB1366">
        <v>94</v>
      </c>
    </row>
    <row r="1367" spans="1:28" x14ac:dyDescent="0.2">
      <c r="A1367" t="s">
        <v>10597</v>
      </c>
      <c r="B1367" t="s">
        <v>10598</v>
      </c>
      <c r="C1367">
        <v>2004</v>
      </c>
      <c r="D1367" s="1">
        <v>38571</v>
      </c>
      <c r="E1367" t="s">
        <v>44037</v>
      </c>
      <c r="F1367" t="s">
        <v>44038</v>
      </c>
      <c r="G1367" t="s">
        <v>44040</v>
      </c>
      <c r="H1367">
        <v>93</v>
      </c>
      <c r="I1367" t="s">
        <v>25</v>
      </c>
      <c r="J1367" t="s">
        <v>26</v>
      </c>
      <c r="M1367" t="s">
        <v>3887</v>
      </c>
      <c r="N1367" t="s">
        <v>10599</v>
      </c>
      <c r="O1367" t="s">
        <v>10600</v>
      </c>
      <c r="P1367" t="s">
        <v>10601</v>
      </c>
      <c r="Q1367" t="s">
        <v>10602</v>
      </c>
      <c r="R1367" t="s">
        <v>10603</v>
      </c>
      <c r="S1367" t="s">
        <v>10604</v>
      </c>
      <c r="T1367">
        <v>4.3</v>
      </c>
      <c r="U1367">
        <v>11114</v>
      </c>
      <c r="V1367" s="12">
        <f>W1367*1.37009528851244</f>
        <v>35622477.501323439</v>
      </c>
      <c r="W1367" s="3">
        <v>26000000</v>
      </c>
      <c r="X1367" s="13">
        <f>Y1367*1.37009528851244</f>
        <v>65923946.072747461</v>
      </c>
      <c r="Y1367" s="3">
        <v>48116322</v>
      </c>
      <c r="Z1367" s="13">
        <f>AA1367*1.37009528851244</f>
        <v>66519937.523250379</v>
      </c>
      <c r="AA1367" s="3">
        <v>48551322</v>
      </c>
      <c r="AB1367">
        <v>92</v>
      </c>
    </row>
    <row r="1368" spans="1:28" x14ac:dyDescent="0.2">
      <c r="A1368" t="s">
        <v>8624</v>
      </c>
      <c r="B1368" t="s">
        <v>8625</v>
      </c>
      <c r="C1368">
        <v>2004</v>
      </c>
      <c r="D1368" t="s">
        <v>7630</v>
      </c>
      <c r="E1368" t="s">
        <v>176</v>
      </c>
      <c r="F1368" t="s">
        <v>44045</v>
      </c>
      <c r="G1368" t="s">
        <v>44042</v>
      </c>
      <c r="H1368">
        <v>96</v>
      </c>
      <c r="I1368" t="s">
        <v>25</v>
      </c>
      <c r="J1368" t="s">
        <v>26</v>
      </c>
      <c r="M1368" t="s">
        <v>3798</v>
      </c>
      <c r="N1368" t="s">
        <v>8626</v>
      </c>
      <c r="O1368" t="s">
        <v>8627</v>
      </c>
      <c r="P1368" t="s">
        <v>125</v>
      </c>
      <c r="Q1368" t="s">
        <v>8628</v>
      </c>
      <c r="R1368" t="s">
        <v>8629</v>
      </c>
      <c r="S1368" t="s">
        <v>8630</v>
      </c>
      <c r="T1368">
        <v>6.6</v>
      </c>
      <c r="U1368">
        <v>178782</v>
      </c>
      <c r="V1368" s="12">
        <f>W1368*1.37009528851244</f>
        <v>54803811.540497601</v>
      </c>
      <c r="W1368" s="3">
        <v>40000000</v>
      </c>
      <c r="X1368" s="13">
        <f>Y1368*1.37009528851244</f>
        <v>65795949.030704051</v>
      </c>
      <c r="Y1368" s="3">
        <v>48022900</v>
      </c>
      <c r="Z1368" s="13">
        <f>AA1368*1.37009528851244</f>
        <v>127299897.82785067</v>
      </c>
      <c r="AA1368" s="3">
        <v>92913171</v>
      </c>
      <c r="AB1368">
        <v>564</v>
      </c>
    </row>
    <row r="1369" spans="1:28" x14ac:dyDescent="0.2">
      <c r="A1369" t="s">
        <v>26990</v>
      </c>
      <c r="B1369" t="s">
        <v>26991</v>
      </c>
      <c r="C1369">
        <v>2011</v>
      </c>
      <c r="D1369" s="1">
        <v>40586</v>
      </c>
      <c r="E1369" t="s">
        <v>1045</v>
      </c>
      <c r="F1369" t="s">
        <v>44034</v>
      </c>
      <c r="G1369" t="s">
        <v>44036</v>
      </c>
      <c r="H1369">
        <v>96</v>
      </c>
      <c r="I1369" t="s">
        <v>26992</v>
      </c>
      <c r="J1369" t="s">
        <v>26</v>
      </c>
      <c r="K1369" t="s">
        <v>27</v>
      </c>
      <c r="L1369" t="s">
        <v>308</v>
      </c>
      <c r="M1369" t="s">
        <v>1596</v>
      </c>
      <c r="N1369" t="s">
        <v>1596</v>
      </c>
      <c r="O1369" t="s">
        <v>26993</v>
      </c>
      <c r="P1369" t="s">
        <v>591</v>
      </c>
      <c r="Q1369" t="s">
        <v>26994</v>
      </c>
      <c r="R1369" t="s">
        <v>26995</v>
      </c>
      <c r="S1369" t="s">
        <v>26996</v>
      </c>
      <c r="T1369">
        <v>7.7</v>
      </c>
      <c r="U1369">
        <v>380128</v>
      </c>
      <c r="V1369" s="12">
        <f>W1369*1.1505830469594</f>
        <v>19559911.798309799</v>
      </c>
      <c r="W1369" s="3">
        <v>17000000</v>
      </c>
      <c r="X1369" s="13">
        <f>Y1369*1.1505830469594</f>
        <v>65372728.755329348</v>
      </c>
      <c r="Y1369" s="3">
        <v>56817045</v>
      </c>
      <c r="Z1369" s="13">
        <f>AA1369*1.1505830469594</f>
        <v>177143294.17081997</v>
      </c>
      <c r="AA1369" s="3">
        <v>153959590</v>
      </c>
      <c r="AB1369">
        <v>626</v>
      </c>
    </row>
    <row r="1370" spans="1:28" x14ac:dyDescent="0.2">
      <c r="A1370" t="s">
        <v>14803</v>
      </c>
      <c r="B1370" t="s">
        <v>14804</v>
      </c>
      <c r="C1370">
        <v>2006</v>
      </c>
      <c r="D1370" s="1">
        <v>39203</v>
      </c>
      <c r="E1370" t="s">
        <v>16512</v>
      </c>
      <c r="F1370" t="s">
        <v>44031</v>
      </c>
      <c r="G1370" t="s">
        <v>44032</v>
      </c>
      <c r="H1370">
        <v>139</v>
      </c>
      <c r="I1370" t="s">
        <v>14805</v>
      </c>
      <c r="J1370" t="s">
        <v>11602</v>
      </c>
      <c r="M1370" t="s">
        <v>1401</v>
      </c>
      <c r="N1370" t="s">
        <v>14806</v>
      </c>
      <c r="O1370" t="s">
        <v>14807</v>
      </c>
      <c r="P1370" t="s">
        <v>14808</v>
      </c>
      <c r="Q1370" t="s">
        <v>14809</v>
      </c>
      <c r="R1370" t="s">
        <v>14810</v>
      </c>
      <c r="S1370" t="s">
        <v>14811</v>
      </c>
      <c r="T1370">
        <v>7.8</v>
      </c>
      <c r="U1370">
        <v>286225</v>
      </c>
      <c r="V1370" s="12">
        <f>W1370*1.28378472222222</f>
        <v>51351388.888888806</v>
      </c>
      <c r="W1370" s="3">
        <v>40000000</v>
      </c>
      <c r="X1370" s="13">
        <f>Y1370*1.28378472222222</f>
        <v>65301808.883854054</v>
      </c>
      <c r="Y1370" s="3">
        <v>50866635</v>
      </c>
      <c r="Z1370" s="13">
        <f>AA1370*1.28378472222222</f>
        <v>154918445.20385391</v>
      </c>
      <c r="AA1370" s="3">
        <v>120673227</v>
      </c>
      <c r="AB1370">
        <v>1164</v>
      </c>
    </row>
    <row r="1371" spans="1:28" x14ac:dyDescent="0.2">
      <c r="A1371" t="s">
        <v>36006</v>
      </c>
      <c r="B1371" t="s">
        <v>36007</v>
      </c>
      <c r="C1371">
        <v>2014</v>
      </c>
      <c r="D1371" t="s">
        <v>36008</v>
      </c>
      <c r="E1371" t="s">
        <v>44035</v>
      </c>
      <c r="F1371" t="s">
        <v>44032</v>
      </c>
      <c r="G1371" t="s">
        <v>44049</v>
      </c>
      <c r="H1371">
        <v>138</v>
      </c>
      <c r="I1371" t="s">
        <v>25</v>
      </c>
      <c r="J1371" t="s">
        <v>26</v>
      </c>
      <c r="K1371" t="s">
        <v>975</v>
      </c>
      <c r="M1371" t="s">
        <v>36009</v>
      </c>
      <c r="N1371" t="s">
        <v>36010</v>
      </c>
      <c r="O1371" t="s">
        <v>36011</v>
      </c>
      <c r="P1371" t="s">
        <v>36012</v>
      </c>
      <c r="Q1371" t="s">
        <v>36013</v>
      </c>
      <c r="R1371" t="s">
        <v>36014</v>
      </c>
      <c r="S1371" t="s">
        <v>36015</v>
      </c>
      <c r="T1371">
        <v>5.7</v>
      </c>
      <c r="U1371">
        <v>18152</v>
      </c>
      <c r="V1371" s="12">
        <f>W1371*1.09324733035956</f>
        <v>24051441.26791032</v>
      </c>
      <c r="W1371" s="3">
        <v>22000000</v>
      </c>
      <c r="X1371" s="13">
        <f>Y1371*1.09324733035956</f>
        <v>65266935.590294875</v>
      </c>
      <c r="Y1371" s="3">
        <v>59700064</v>
      </c>
      <c r="Z1371" s="13">
        <f>AA1371*1.09324733035956</f>
        <v>77433910.338816479</v>
      </c>
      <c r="AA1371" s="3">
        <v>70829270</v>
      </c>
      <c r="AB1371">
        <v>187</v>
      </c>
    </row>
    <row r="1372" spans="1:28" x14ac:dyDescent="0.2">
      <c r="A1372" t="s">
        <v>38870</v>
      </c>
      <c r="B1372" t="s">
        <v>38871</v>
      </c>
      <c r="C1372">
        <v>2016</v>
      </c>
      <c r="D1372" t="s">
        <v>25525</v>
      </c>
      <c r="E1372" t="s">
        <v>1045</v>
      </c>
      <c r="H1372">
        <v>111</v>
      </c>
      <c r="I1372" t="s">
        <v>38872</v>
      </c>
      <c r="J1372" t="s">
        <v>26</v>
      </c>
      <c r="K1372" t="s">
        <v>5570</v>
      </c>
      <c r="M1372" t="s">
        <v>7788</v>
      </c>
      <c r="N1372" t="s">
        <v>38873</v>
      </c>
      <c r="O1372" t="s">
        <v>38874</v>
      </c>
      <c r="P1372" t="s">
        <v>28058</v>
      </c>
      <c r="Q1372" t="s">
        <v>38875</v>
      </c>
      <c r="R1372" t="s">
        <v>38876</v>
      </c>
      <c r="S1372" t="s">
        <v>38877</v>
      </c>
      <c r="T1372">
        <v>6.2</v>
      </c>
      <c r="U1372">
        <v>98506</v>
      </c>
      <c r="V1372" s="12">
        <f>W1372*1.07834771485832</f>
        <v>40977213.16461616</v>
      </c>
      <c r="W1372" s="3">
        <v>38000000</v>
      </c>
      <c r="X1372" s="13">
        <f>Y1372*1.07834771485832</f>
        <v>65050016.784702316</v>
      </c>
      <c r="Y1372" s="3">
        <v>60323786</v>
      </c>
      <c r="Z1372" s="13">
        <f>AA1372*1.07834771485832</f>
        <v>127355803.62229058</v>
      </c>
      <c r="AA1372" s="3">
        <v>118102725</v>
      </c>
      <c r="AB1372">
        <v>221</v>
      </c>
    </row>
    <row r="1373" spans="1:28" x14ac:dyDescent="0.2">
      <c r="A1373" t="s">
        <v>20196</v>
      </c>
      <c r="B1373" t="s">
        <v>20197</v>
      </c>
      <c r="C1373">
        <v>2020</v>
      </c>
      <c r="D1373" t="s">
        <v>20198</v>
      </c>
      <c r="E1373" t="s">
        <v>3496</v>
      </c>
      <c r="F1373" t="s">
        <v>44045</v>
      </c>
      <c r="G1373" t="s">
        <v>44033</v>
      </c>
      <c r="H1373">
        <v>124</v>
      </c>
      <c r="I1373" t="s">
        <v>20199</v>
      </c>
      <c r="J1373" t="s">
        <v>26</v>
      </c>
      <c r="M1373" t="s">
        <v>10266</v>
      </c>
      <c r="N1373" t="s">
        <v>20200</v>
      </c>
      <c r="O1373" t="s">
        <v>20201</v>
      </c>
      <c r="P1373" t="s">
        <v>20202</v>
      </c>
      <c r="Q1373" t="s">
        <v>20203</v>
      </c>
      <c r="R1373" t="s">
        <v>20204</v>
      </c>
      <c r="S1373" t="s">
        <v>20205</v>
      </c>
      <c r="T1373">
        <v>7.1</v>
      </c>
      <c r="U1373">
        <v>129805</v>
      </c>
      <c r="V1373" s="13">
        <f>W1373</f>
        <v>7000000</v>
      </c>
      <c r="W1373" s="3">
        <v>7000000</v>
      </c>
      <c r="X1373" s="13">
        <f>Y1373</f>
        <v>64914050</v>
      </c>
      <c r="Y1373" s="3">
        <v>64914050</v>
      </c>
      <c r="Z1373" s="13">
        <f>AA1373</f>
        <v>130620744</v>
      </c>
      <c r="AA1373" s="3">
        <v>130620744</v>
      </c>
      <c r="AB1373">
        <v>1458</v>
      </c>
    </row>
    <row r="1374" spans="1:28" x14ac:dyDescent="0.2">
      <c r="A1374" t="s">
        <v>5331</v>
      </c>
      <c r="B1374" t="s">
        <v>5332</v>
      </c>
      <c r="C1374">
        <v>2002</v>
      </c>
      <c r="D1374" t="s">
        <v>2347</v>
      </c>
      <c r="E1374" t="s">
        <v>16512</v>
      </c>
      <c r="F1374" t="s">
        <v>44032</v>
      </c>
      <c r="G1374" t="s">
        <v>44046</v>
      </c>
      <c r="H1374">
        <v>113</v>
      </c>
      <c r="I1374" t="s">
        <v>1723</v>
      </c>
      <c r="J1374" t="s">
        <v>26</v>
      </c>
      <c r="K1374" t="s">
        <v>308</v>
      </c>
      <c r="M1374" t="s">
        <v>756</v>
      </c>
      <c r="N1374" t="s">
        <v>5334</v>
      </c>
      <c r="O1374" t="s">
        <v>5335</v>
      </c>
      <c r="P1374" t="s">
        <v>5336</v>
      </c>
      <c r="Q1374" t="s">
        <v>5337</v>
      </c>
      <c r="R1374" t="s">
        <v>5338</v>
      </c>
      <c r="S1374" t="s">
        <v>5339</v>
      </c>
      <c r="T1374">
        <v>7.6</v>
      </c>
      <c r="U1374">
        <v>369508</v>
      </c>
      <c r="V1374" s="12">
        <f>W1374*1.43863813229572</f>
        <v>11509105.05836576</v>
      </c>
      <c r="W1374" s="3">
        <v>8000000</v>
      </c>
      <c r="X1374" s="13">
        <f>Y1374*1.43863813229572</f>
        <v>64832105.147665374</v>
      </c>
      <c r="Y1374" s="3">
        <v>45064915</v>
      </c>
      <c r="Z1374" s="13">
        <f>AA1374*1.43863813229572</f>
        <v>123320614.57607006</v>
      </c>
      <c r="AA1374" s="3">
        <v>85720385</v>
      </c>
      <c r="AB1374">
        <v>1521</v>
      </c>
    </row>
    <row r="1375" spans="1:28" x14ac:dyDescent="0.2">
      <c r="A1375" t="s">
        <v>32547</v>
      </c>
      <c r="B1375" t="s">
        <v>32548</v>
      </c>
      <c r="C1375">
        <v>2014</v>
      </c>
      <c r="D1375" s="1">
        <v>41916</v>
      </c>
      <c r="E1375" t="s">
        <v>44043</v>
      </c>
      <c r="F1375" t="s">
        <v>44038</v>
      </c>
      <c r="G1375" t="s">
        <v>44044</v>
      </c>
      <c r="H1375">
        <v>99</v>
      </c>
      <c r="I1375" t="s">
        <v>319</v>
      </c>
      <c r="J1375" t="s">
        <v>26</v>
      </c>
      <c r="K1375" t="s">
        <v>27</v>
      </c>
      <c r="L1375" t="s">
        <v>307</v>
      </c>
      <c r="M1375" t="s">
        <v>4142</v>
      </c>
      <c r="N1375" t="s">
        <v>32549</v>
      </c>
      <c r="O1375" t="s">
        <v>32550</v>
      </c>
      <c r="P1375" t="s">
        <v>4765</v>
      </c>
      <c r="Q1375" t="s">
        <v>32551</v>
      </c>
      <c r="R1375" t="s">
        <v>32552</v>
      </c>
      <c r="S1375" t="s">
        <v>32553</v>
      </c>
      <c r="T1375">
        <v>8.1</v>
      </c>
      <c r="U1375">
        <v>687669</v>
      </c>
      <c r="V1375" s="12">
        <f>W1375*1.09324733035956</f>
        <v>27331183.258988999</v>
      </c>
      <c r="W1375" s="3">
        <v>25000000</v>
      </c>
      <c r="X1375" s="13">
        <f>Y1375*1.09324733035956</f>
        <v>64831014.149787307</v>
      </c>
      <c r="Y1375" s="3">
        <v>59301324</v>
      </c>
      <c r="Z1375" s="13">
        <f>AA1375*1.09324733035956</f>
        <v>189066243.60175949</v>
      </c>
      <c r="AA1375" s="3">
        <v>172940046</v>
      </c>
      <c r="AB1375">
        <v>882</v>
      </c>
    </row>
    <row r="1376" spans="1:28" hidden="1" x14ac:dyDescent="0.2">
      <c r="A1376" t="s">
        <v>14557</v>
      </c>
      <c r="B1376" t="s">
        <v>14558</v>
      </c>
      <c r="C1376">
        <v>2006</v>
      </c>
      <c r="D1376" t="s">
        <v>2798</v>
      </c>
      <c r="E1376" t="s">
        <v>1045</v>
      </c>
      <c r="F1376" t="s">
        <v>44044</v>
      </c>
      <c r="G1376" t="s">
        <v>44032</v>
      </c>
      <c r="H1376">
        <v>135</v>
      </c>
      <c r="I1376" t="s">
        <v>943</v>
      </c>
      <c r="J1376" t="s">
        <v>944</v>
      </c>
      <c r="M1376" t="s">
        <v>14559</v>
      </c>
      <c r="N1376" t="s">
        <v>14560</v>
      </c>
      <c r="O1376" t="s">
        <v>14561</v>
      </c>
      <c r="P1376" t="s">
        <v>14562</v>
      </c>
      <c r="Q1376" t="s">
        <v>14563</v>
      </c>
      <c r="R1376" t="s">
        <v>14564</v>
      </c>
      <c r="S1376" t="s">
        <v>14565</v>
      </c>
      <c r="T1376">
        <v>8.3000000000000007</v>
      </c>
      <c r="U1376">
        <v>21879</v>
      </c>
      <c r="W1376"/>
      <c r="X1376"/>
      <c r="Y1376">
        <v>26472</v>
      </c>
      <c r="Z1376"/>
      <c r="AA1376">
        <v>40194</v>
      </c>
      <c r="AB1376">
        <v>50</v>
      </c>
    </row>
    <row r="1377" spans="1:28" x14ac:dyDescent="0.2">
      <c r="A1377" t="s">
        <v>8340</v>
      </c>
      <c r="B1377" t="s">
        <v>8341</v>
      </c>
      <c r="C1377">
        <v>2013</v>
      </c>
      <c r="D1377" t="s">
        <v>8342</v>
      </c>
      <c r="E1377" t="s">
        <v>1045</v>
      </c>
      <c r="F1377" t="s">
        <v>44032</v>
      </c>
      <c r="G1377" t="s">
        <v>44034</v>
      </c>
      <c r="H1377">
        <v>114</v>
      </c>
      <c r="I1377" t="s">
        <v>229</v>
      </c>
      <c r="J1377" t="s">
        <v>26</v>
      </c>
      <c r="K1377" t="s">
        <v>308</v>
      </c>
      <c r="L1377" t="s">
        <v>8343</v>
      </c>
      <c r="M1377" t="s">
        <v>979</v>
      </c>
      <c r="N1377" t="s">
        <v>8344</v>
      </c>
      <c r="O1377" t="s">
        <v>8345</v>
      </c>
      <c r="P1377" t="s">
        <v>979</v>
      </c>
      <c r="Q1377" t="s">
        <v>8346</v>
      </c>
      <c r="R1377" t="s">
        <v>8347</v>
      </c>
      <c r="S1377" t="s">
        <v>8348</v>
      </c>
      <c r="T1377">
        <v>7.3</v>
      </c>
      <c r="U1377">
        <v>288525</v>
      </c>
      <c r="V1377" s="12">
        <f>W1377*1.11098185502045</f>
        <v>99988366.951840505</v>
      </c>
      <c r="W1377" s="3">
        <v>90000000</v>
      </c>
      <c r="X1377" s="13">
        <f>Y1377*1.11098185502045</f>
        <v>64700070.311765432</v>
      </c>
      <c r="Y1377" s="3">
        <v>58236838</v>
      </c>
      <c r="Z1377" s="13">
        <f>AA1377*1.11098185502045</f>
        <v>209012707.06671962</v>
      </c>
      <c r="AA1377" s="3">
        <v>188133322</v>
      </c>
      <c r="AB1377">
        <v>659</v>
      </c>
    </row>
    <row r="1378" spans="1:28" hidden="1" x14ac:dyDescent="0.2">
      <c r="A1378" t="s">
        <v>14574</v>
      </c>
      <c r="B1378" t="s">
        <v>14575</v>
      </c>
      <c r="C1378">
        <v>2007</v>
      </c>
      <c r="D1378" s="1">
        <v>39753</v>
      </c>
      <c r="E1378" t="s">
        <v>1045</v>
      </c>
      <c r="F1378" t="s">
        <v>44032</v>
      </c>
      <c r="G1378" t="s">
        <v>44036</v>
      </c>
      <c r="H1378">
        <v>97</v>
      </c>
      <c r="I1378" t="s">
        <v>25</v>
      </c>
      <c r="J1378" t="s">
        <v>26</v>
      </c>
      <c r="M1378" t="s">
        <v>2234</v>
      </c>
      <c r="N1378" t="s">
        <v>2234</v>
      </c>
      <c r="O1378" t="s">
        <v>14576</v>
      </c>
      <c r="P1378" t="s">
        <v>680</v>
      </c>
      <c r="Q1378" t="s">
        <v>14577</v>
      </c>
      <c r="R1378" t="s">
        <v>14578</v>
      </c>
      <c r="S1378" t="s">
        <v>14579</v>
      </c>
      <c r="T1378">
        <v>6</v>
      </c>
      <c r="U1378">
        <v>16843</v>
      </c>
      <c r="W1378">
        <v>24000000</v>
      </c>
      <c r="X1378"/>
      <c r="Y1378"/>
      <c r="Z1378"/>
      <c r="AA1378">
        <v>9576495</v>
      </c>
      <c r="AB1378">
        <v>59</v>
      </c>
    </row>
    <row r="1379" spans="1:28" x14ac:dyDescent="0.2">
      <c r="A1379" t="s">
        <v>35457</v>
      </c>
      <c r="B1379" t="s">
        <v>35458</v>
      </c>
      <c r="C1379">
        <v>2014</v>
      </c>
      <c r="D1379" t="s">
        <v>25180</v>
      </c>
      <c r="E1379" t="s">
        <v>44037</v>
      </c>
      <c r="F1379" t="s">
        <v>44031</v>
      </c>
      <c r="G1379" t="s">
        <v>44038</v>
      </c>
      <c r="H1379">
        <v>83</v>
      </c>
      <c r="I1379" t="s">
        <v>25</v>
      </c>
      <c r="J1379" t="s">
        <v>26</v>
      </c>
      <c r="M1379" t="s">
        <v>35459</v>
      </c>
      <c r="N1379" t="s">
        <v>35460</v>
      </c>
      <c r="O1379" t="s">
        <v>35461</v>
      </c>
      <c r="P1379" t="s">
        <v>12297</v>
      </c>
      <c r="Q1379" t="s">
        <v>35462</v>
      </c>
      <c r="R1379" t="s">
        <v>35463</v>
      </c>
      <c r="S1379" t="s">
        <v>35464</v>
      </c>
      <c r="T1379">
        <v>6</v>
      </c>
      <c r="U1379">
        <v>16263</v>
      </c>
      <c r="V1379" s="12">
        <f>W1379*1.09324733035956</f>
        <v>54662366.517977998</v>
      </c>
      <c r="W1379" s="3">
        <v>50000000</v>
      </c>
      <c r="X1379" s="13">
        <f>Y1379*1.09324733035956</f>
        <v>64682838.686372362</v>
      </c>
      <c r="Y1379" s="3">
        <v>59165787</v>
      </c>
      <c r="Z1379" s="13">
        <f>AA1379*1.09324733035956</f>
        <v>160669954.29194173</v>
      </c>
      <c r="AA1379" s="3">
        <v>146965787</v>
      </c>
      <c r="AB1379">
        <v>56</v>
      </c>
    </row>
    <row r="1380" spans="1:28" x14ac:dyDescent="0.2">
      <c r="A1380" t="s">
        <v>37524</v>
      </c>
      <c r="B1380" t="s">
        <v>37525</v>
      </c>
      <c r="C1380">
        <v>2016</v>
      </c>
      <c r="D1380" t="s">
        <v>37526</v>
      </c>
      <c r="E1380" t="s">
        <v>1045</v>
      </c>
      <c r="F1380" t="s">
        <v>44036</v>
      </c>
      <c r="H1380">
        <v>94</v>
      </c>
      <c r="I1380" t="s">
        <v>433</v>
      </c>
      <c r="J1380" t="s">
        <v>26</v>
      </c>
      <c r="K1380" t="s">
        <v>2390</v>
      </c>
      <c r="M1380" t="s">
        <v>10615</v>
      </c>
      <c r="N1380" t="s">
        <v>3888</v>
      </c>
      <c r="O1380" t="s">
        <v>37527</v>
      </c>
      <c r="P1380" t="s">
        <v>3888</v>
      </c>
      <c r="Q1380" t="s">
        <v>37528</v>
      </c>
      <c r="R1380" t="s">
        <v>37529</v>
      </c>
      <c r="S1380" t="s">
        <v>37530</v>
      </c>
      <c r="T1380">
        <v>6</v>
      </c>
      <c r="U1380">
        <v>27751</v>
      </c>
      <c r="V1380" s="12">
        <f>W1380*1.07834771485832</f>
        <v>19410258.86744976</v>
      </c>
      <c r="W1380" s="3">
        <v>18000000</v>
      </c>
      <c r="X1380" s="13">
        <f>Y1380*1.07834771485832</f>
        <v>64366149.152545758</v>
      </c>
      <c r="Y1380" s="3">
        <v>59689605</v>
      </c>
      <c r="Z1380" s="13">
        <f>AA1380*1.07834771485832</f>
        <v>97733501.313924491</v>
      </c>
      <c r="AA1380" s="3">
        <v>90632641</v>
      </c>
      <c r="AB1380">
        <v>132</v>
      </c>
    </row>
    <row r="1381" spans="1:28" x14ac:dyDescent="0.2">
      <c r="A1381" t="s">
        <v>25971</v>
      </c>
      <c r="B1381" t="s">
        <v>25972</v>
      </c>
      <c r="C1381">
        <v>2015</v>
      </c>
      <c r="D1381" s="1">
        <v>42346</v>
      </c>
      <c r="E1381" t="s">
        <v>44043</v>
      </c>
      <c r="F1381" t="s">
        <v>44038</v>
      </c>
      <c r="H1381">
        <v>99</v>
      </c>
      <c r="I1381" t="s">
        <v>25</v>
      </c>
      <c r="J1381" t="s">
        <v>26</v>
      </c>
      <c r="M1381" t="s">
        <v>25973</v>
      </c>
      <c r="N1381" t="s">
        <v>16582</v>
      </c>
      <c r="O1381" t="s">
        <v>25974</v>
      </c>
      <c r="P1381" t="s">
        <v>25564</v>
      </c>
      <c r="Q1381" t="s">
        <v>25975</v>
      </c>
      <c r="R1381" t="s">
        <v>25976</v>
      </c>
      <c r="S1381" t="s">
        <v>25977</v>
      </c>
      <c r="T1381">
        <v>6.1</v>
      </c>
      <c r="U1381">
        <v>96697</v>
      </c>
      <c r="V1381" s="12">
        <f>W1381*1.09195121025074</f>
        <v>33850487.517772943</v>
      </c>
      <c r="W1381" s="3">
        <v>31000000</v>
      </c>
      <c r="X1381" s="13">
        <f>Y1381*1.09195121025074</f>
        <v>64298660.351232104</v>
      </c>
      <c r="Y1381" s="3">
        <v>58884188</v>
      </c>
      <c r="Z1381" s="13">
        <f>AA1381*1.09195121025074</f>
        <v>117087985.69398382</v>
      </c>
      <c r="AA1381" s="3">
        <v>107228221</v>
      </c>
      <c r="AB1381">
        <v>341</v>
      </c>
    </row>
    <row r="1382" spans="1:28" hidden="1" x14ac:dyDescent="0.2">
      <c r="A1382" t="s">
        <v>14603</v>
      </c>
      <c r="B1382" t="s">
        <v>14604</v>
      </c>
      <c r="C1382">
        <v>2007</v>
      </c>
      <c r="D1382" t="s">
        <v>10321</v>
      </c>
      <c r="E1382" t="s">
        <v>16512</v>
      </c>
      <c r="F1382" t="s">
        <v>44031</v>
      </c>
      <c r="G1382" t="s">
        <v>44038</v>
      </c>
      <c r="H1382">
        <v>84</v>
      </c>
      <c r="I1382" t="s">
        <v>25</v>
      </c>
      <c r="J1382" t="s">
        <v>26</v>
      </c>
      <c r="M1382" t="s">
        <v>9527</v>
      </c>
      <c r="N1382" t="s">
        <v>14605</v>
      </c>
      <c r="O1382" t="s">
        <v>14606</v>
      </c>
      <c r="P1382" t="s">
        <v>4154</v>
      </c>
      <c r="Q1382" t="s">
        <v>14607</v>
      </c>
      <c r="R1382" t="s">
        <v>14608</v>
      </c>
      <c r="S1382" t="s">
        <v>14609</v>
      </c>
      <c r="T1382">
        <v>4.7</v>
      </c>
      <c r="U1382">
        <v>19301</v>
      </c>
      <c r="W1382"/>
      <c r="X1382"/>
      <c r="Y1382">
        <v>43760605</v>
      </c>
      <c r="Z1382"/>
      <c r="AA1382">
        <v>65270477</v>
      </c>
      <c r="AB1382">
        <v>103</v>
      </c>
    </row>
    <row r="1383" spans="1:28" x14ac:dyDescent="0.2">
      <c r="A1383" t="s">
        <v>16254</v>
      </c>
      <c r="B1383" t="s">
        <v>16255</v>
      </c>
      <c r="C1383">
        <v>2012</v>
      </c>
      <c r="D1383" t="s">
        <v>16256</v>
      </c>
      <c r="E1383" t="s">
        <v>44037</v>
      </c>
      <c r="F1383" t="s">
        <v>44031</v>
      </c>
      <c r="G1383" t="s">
        <v>44038</v>
      </c>
      <c r="H1383">
        <v>89</v>
      </c>
      <c r="I1383" t="s">
        <v>433</v>
      </c>
      <c r="J1383" t="s">
        <v>26</v>
      </c>
      <c r="M1383" t="s">
        <v>16257</v>
      </c>
      <c r="N1383" t="s">
        <v>16258</v>
      </c>
      <c r="O1383" t="s">
        <v>16259</v>
      </c>
      <c r="P1383" t="s">
        <v>861</v>
      </c>
      <c r="Q1383" t="s">
        <v>16260</v>
      </c>
      <c r="R1383" t="s">
        <v>16261</v>
      </c>
      <c r="S1383" t="s">
        <v>16262</v>
      </c>
      <c r="T1383">
        <v>5.9</v>
      </c>
      <c r="U1383">
        <v>24242</v>
      </c>
      <c r="V1383" s="12">
        <f>W1383*1.12725506764114</f>
        <v>45090202.705645598</v>
      </c>
      <c r="W1383" s="3">
        <v>40000000</v>
      </c>
      <c r="X1383" s="13">
        <f>Y1383*1.12725506764114</f>
        <v>64268167.244557753</v>
      </c>
      <c r="Y1383" s="3">
        <v>57012977</v>
      </c>
      <c r="Z1383" s="13">
        <f>AA1383*1.12725506764114</f>
        <v>84475580.565167174</v>
      </c>
      <c r="AA1383" s="3">
        <v>74939189</v>
      </c>
      <c r="AB1383">
        <v>53</v>
      </c>
    </row>
    <row r="1384" spans="1:28" x14ac:dyDescent="0.2">
      <c r="A1384" t="s">
        <v>26976</v>
      </c>
      <c r="B1384" t="s">
        <v>26977</v>
      </c>
      <c r="C1384">
        <v>2012</v>
      </c>
      <c r="D1384" s="1">
        <v>41004</v>
      </c>
      <c r="E1384" t="s">
        <v>1045</v>
      </c>
      <c r="H1384">
        <v>113</v>
      </c>
      <c r="I1384" t="s">
        <v>25</v>
      </c>
      <c r="J1384" t="s">
        <v>26</v>
      </c>
      <c r="M1384" t="s">
        <v>8856</v>
      </c>
      <c r="N1384" t="s">
        <v>8856</v>
      </c>
      <c r="O1384" t="s">
        <v>26978</v>
      </c>
      <c r="P1384" t="s">
        <v>2236</v>
      </c>
      <c r="Q1384" t="s">
        <v>26979</v>
      </c>
      <c r="R1384" t="s">
        <v>26980</v>
      </c>
      <c r="S1384" t="s">
        <v>26981</v>
      </c>
      <c r="T1384">
        <v>6.7</v>
      </c>
      <c r="U1384">
        <v>200052</v>
      </c>
      <c r="V1384" s="12">
        <f>W1384*1.12725506764114</f>
        <v>56362753.382056996</v>
      </c>
      <c r="W1384" s="3">
        <v>50000000</v>
      </c>
      <c r="X1384" s="13">
        <f>Y1384*1.12725506764114</f>
        <v>64266525.961179271</v>
      </c>
      <c r="Y1384" s="3">
        <v>57011521</v>
      </c>
      <c r="Z1384" s="13">
        <f>AA1384*1.12725506764114</f>
        <v>264893199.40688333</v>
      </c>
      <c r="AA1384" s="3">
        <v>234989584</v>
      </c>
      <c r="AB1384">
        <v>199</v>
      </c>
    </row>
    <row r="1385" spans="1:28" x14ac:dyDescent="0.2">
      <c r="A1385" t="s">
        <v>10123</v>
      </c>
      <c r="B1385" t="s">
        <v>10124</v>
      </c>
      <c r="C1385">
        <v>2005</v>
      </c>
      <c r="D1385" s="1">
        <v>38508</v>
      </c>
      <c r="E1385" t="s">
        <v>16512</v>
      </c>
      <c r="F1385" t="s">
        <v>44038</v>
      </c>
      <c r="G1385" t="s">
        <v>44044</v>
      </c>
      <c r="H1385">
        <v>115</v>
      </c>
      <c r="I1385" t="s">
        <v>25</v>
      </c>
      <c r="J1385" t="s">
        <v>26</v>
      </c>
      <c r="M1385" t="s">
        <v>10125</v>
      </c>
      <c r="N1385" t="s">
        <v>2083</v>
      </c>
      <c r="O1385" t="s">
        <v>10126</v>
      </c>
      <c r="P1385" t="s">
        <v>1516</v>
      </c>
      <c r="Q1385" t="s">
        <v>10127</v>
      </c>
      <c r="R1385" t="s">
        <v>10128</v>
      </c>
      <c r="S1385" t="s">
        <v>10129</v>
      </c>
      <c r="T1385">
        <v>5.0999999999999996</v>
      </c>
      <c r="U1385">
        <v>68314</v>
      </c>
      <c r="V1385" s="12">
        <f>W1385*1.32519713261649</f>
        <v>59633870.967742048</v>
      </c>
      <c r="W1385" s="3">
        <v>45000000</v>
      </c>
      <c r="X1385" s="13">
        <f>Y1385*1.32519713261649</f>
        <v>64242914.546164997</v>
      </c>
      <c r="Y1385" s="3">
        <v>48478006</v>
      </c>
      <c r="Z1385" s="13">
        <f>AA1385*1.32519713261649</f>
        <v>134366466.90455222</v>
      </c>
      <c r="AA1385" s="3">
        <v>101393569</v>
      </c>
      <c r="AB1385">
        <v>164</v>
      </c>
    </row>
    <row r="1386" spans="1:28" x14ac:dyDescent="0.2">
      <c r="A1386" t="s">
        <v>27330</v>
      </c>
      <c r="B1386" t="s">
        <v>27331</v>
      </c>
      <c r="C1386">
        <v>2011</v>
      </c>
      <c r="D1386" t="s">
        <v>11339</v>
      </c>
      <c r="E1386" t="s">
        <v>1045</v>
      </c>
      <c r="F1386" t="s">
        <v>44036</v>
      </c>
      <c r="H1386">
        <v>109</v>
      </c>
      <c r="I1386" t="s">
        <v>25</v>
      </c>
      <c r="J1386" t="s">
        <v>26</v>
      </c>
      <c r="M1386" t="s">
        <v>20611</v>
      </c>
      <c r="N1386" t="s">
        <v>27219</v>
      </c>
      <c r="O1386" t="s">
        <v>27332</v>
      </c>
      <c r="P1386" t="s">
        <v>27333</v>
      </c>
      <c r="Q1386" t="s">
        <v>27334</v>
      </c>
      <c r="R1386" t="s">
        <v>27335</v>
      </c>
      <c r="S1386" t="s">
        <v>27336</v>
      </c>
      <c r="T1386">
        <v>6.5</v>
      </c>
      <c r="U1386">
        <v>334204</v>
      </c>
      <c r="V1386" s="12">
        <f>W1386*1.1505830469594</f>
        <v>40270406.643578999</v>
      </c>
      <c r="W1386" s="3">
        <v>35000000</v>
      </c>
      <c r="X1386" s="13">
        <f>Y1386*1.1505830469594</f>
        <v>64205702.726045847</v>
      </c>
      <c r="Y1386" s="3">
        <v>55802754</v>
      </c>
      <c r="Z1386" s="13">
        <f>AA1386*1.1505830469594</f>
        <v>172060771.90124911</v>
      </c>
      <c r="AA1386" s="3">
        <v>149542245</v>
      </c>
      <c r="AB1386">
        <v>241</v>
      </c>
    </row>
    <row r="1387" spans="1:28" x14ac:dyDescent="0.2">
      <c r="A1387" t="s">
        <v>4256</v>
      </c>
      <c r="B1387" t="s">
        <v>4257</v>
      </c>
      <c r="C1387">
        <v>2001</v>
      </c>
      <c r="D1387" t="s">
        <v>942</v>
      </c>
      <c r="E1387" t="s">
        <v>16512</v>
      </c>
      <c r="F1387" t="s">
        <v>44033</v>
      </c>
      <c r="G1387" t="s">
        <v>44042</v>
      </c>
      <c r="H1387">
        <v>87</v>
      </c>
      <c r="I1387" t="s">
        <v>25</v>
      </c>
      <c r="J1387" t="s">
        <v>26</v>
      </c>
      <c r="M1387" t="s">
        <v>1578</v>
      </c>
      <c r="N1387" t="s">
        <v>1579</v>
      </c>
      <c r="O1387" t="s">
        <v>4258</v>
      </c>
      <c r="P1387" t="s">
        <v>842</v>
      </c>
      <c r="Q1387" t="s">
        <v>4259</v>
      </c>
      <c r="R1387" t="s">
        <v>4260</v>
      </c>
      <c r="S1387" t="s">
        <v>4261</v>
      </c>
      <c r="T1387">
        <v>5.9</v>
      </c>
      <c r="U1387">
        <v>87736</v>
      </c>
      <c r="V1387" s="12">
        <f>W1387*1.46138339920949</f>
        <v>71607786.561265007</v>
      </c>
      <c r="W1387" s="3">
        <v>49000000</v>
      </c>
      <c r="X1387" s="13">
        <f>Y1387*1.46138339920949</f>
        <v>64163128.334308468</v>
      </c>
      <c r="Y1387" s="3">
        <v>43905746</v>
      </c>
      <c r="Z1387" s="13">
        <f>AA1387*1.46138339920949</f>
        <v>108150688.27442716</v>
      </c>
      <c r="AA1387" s="3">
        <v>74005691</v>
      </c>
      <c r="AB1387">
        <v>302</v>
      </c>
    </row>
    <row r="1388" spans="1:28" x14ac:dyDescent="0.2">
      <c r="A1388" t="s">
        <v>26736</v>
      </c>
      <c r="B1388" t="s">
        <v>26737</v>
      </c>
      <c r="C1388">
        <v>2010</v>
      </c>
      <c r="D1388" t="s">
        <v>19216</v>
      </c>
      <c r="E1388" t="s">
        <v>3496</v>
      </c>
      <c r="F1388" t="s">
        <v>44045</v>
      </c>
      <c r="G1388" t="s">
        <v>44042</v>
      </c>
      <c r="H1388">
        <v>103</v>
      </c>
      <c r="I1388" t="s">
        <v>7240</v>
      </c>
      <c r="J1388" t="s">
        <v>26</v>
      </c>
      <c r="M1388" t="s">
        <v>10263</v>
      </c>
      <c r="N1388" t="s">
        <v>10266</v>
      </c>
      <c r="O1388" t="s">
        <v>26738</v>
      </c>
      <c r="P1388" t="s">
        <v>12226</v>
      </c>
      <c r="Q1388" t="s">
        <v>26739</v>
      </c>
      <c r="R1388" t="s">
        <v>26740</v>
      </c>
      <c r="S1388" t="s">
        <v>26741</v>
      </c>
      <c r="T1388">
        <v>6.8</v>
      </c>
      <c r="U1388">
        <v>271766</v>
      </c>
      <c r="V1388" s="12">
        <f>W1388*1.18690152988223</f>
        <v>1780352.294823345</v>
      </c>
      <c r="W1388" s="3">
        <v>1500000</v>
      </c>
      <c r="X1388" s="13">
        <f>Y1388*1.18690152988223</f>
        <v>64103542.762638845</v>
      </c>
      <c r="Y1388" s="3">
        <v>54009150</v>
      </c>
      <c r="Z1388" s="13">
        <f>AA1388*1.18690152988223</f>
        <v>118164393.59133413</v>
      </c>
      <c r="AA1388" s="3">
        <v>99557032</v>
      </c>
      <c r="AB1388">
        <v>899</v>
      </c>
    </row>
    <row r="1389" spans="1:28" x14ac:dyDescent="0.2">
      <c r="A1389" t="s">
        <v>22789</v>
      </c>
      <c r="B1389" t="s">
        <v>22790</v>
      </c>
      <c r="C1389">
        <v>2014</v>
      </c>
      <c r="D1389" s="1">
        <v>41792</v>
      </c>
      <c r="E1389" t="s">
        <v>16512</v>
      </c>
      <c r="F1389" t="s">
        <v>44044</v>
      </c>
      <c r="G1389" t="s">
        <v>44033</v>
      </c>
      <c r="H1389">
        <v>117</v>
      </c>
      <c r="I1389" t="s">
        <v>25</v>
      </c>
      <c r="J1389" t="s">
        <v>26</v>
      </c>
      <c r="K1389" t="s">
        <v>5473</v>
      </c>
      <c r="L1389" t="s">
        <v>787</v>
      </c>
      <c r="M1389" t="s">
        <v>17900</v>
      </c>
      <c r="N1389" t="s">
        <v>22791</v>
      </c>
      <c r="O1389" t="s">
        <v>22792</v>
      </c>
      <c r="P1389" t="s">
        <v>22793</v>
      </c>
      <c r="Q1389" t="s">
        <v>22794</v>
      </c>
      <c r="R1389" t="s">
        <v>22795</v>
      </c>
      <c r="S1389" t="s">
        <v>22796</v>
      </c>
      <c r="T1389">
        <v>6.1</v>
      </c>
      <c r="U1389">
        <v>213760</v>
      </c>
      <c r="V1389" s="12">
        <f>W1389*1.09324733035956</f>
        <v>109324733.035956</v>
      </c>
      <c r="W1389" s="3">
        <v>100000000</v>
      </c>
      <c r="X1389" s="13">
        <f>Y1389*1.09324733035956</f>
        <v>64071953.94311405</v>
      </c>
      <c r="Y1389" s="3">
        <v>58607007</v>
      </c>
      <c r="Z1389" s="13">
        <f>AA1389*1.09324733035956</f>
        <v>265319063.09397471</v>
      </c>
      <c r="AA1389" s="3">
        <v>242688965</v>
      </c>
      <c r="AB1389">
        <v>704</v>
      </c>
    </row>
    <row r="1390" spans="1:28" hidden="1" x14ac:dyDescent="0.2">
      <c r="A1390" t="s">
        <v>14669</v>
      </c>
      <c r="B1390" t="s">
        <v>14670</v>
      </c>
      <c r="C1390">
        <v>2013</v>
      </c>
      <c r="D1390" s="1">
        <v>41463</v>
      </c>
      <c r="E1390" t="s">
        <v>16512</v>
      </c>
      <c r="F1390" t="s">
        <v>44038</v>
      </c>
      <c r="G1390" t="s">
        <v>44044</v>
      </c>
      <c r="H1390">
        <v>90</v>
      </c>
      <c r="I1390" t="s">
        <v>1561</v>
      </c>
      <c r="J1390" t="s">
        <v>26</v>
      </c>
      <c r="M1390" t="s">
        <v>14671</v>
      </c>
      <c r="N1390" t="s">
        <v>14672</v>
      </c>
      <c r="O1390" t="s">
        <v>14673</v>
      </c>
      <c r="P1390" t="s">
        <v>14674</v>
      </c>
      <c r="Q1390" t="s">
        <v>14675</v>
      </c>
      <c r="R1390" t="s">
        <v>14676</v>
      </c>
      <c r="S1390" t="s">
        <v>14677</v>
      </c>
      <c r="T1390">
        <v>6.9</v>
      </c>
      <c r="U1390">
        <v>29313</v>
      </c>
      <c r="W1390"/>
      <c r="X1390"/>
      <c r="Y1390">
        <v>153426</v>
      </c>
      <c r="Z1390"/>
      <c r="AA1390">
        <v>9979601</v>
      </c>
      <c r="AB1390">
        <v>97</v>
      </c>
    </row>
    <row r="1391" spans="1:28" x14ac:dyDescent="0.2">
      <c r="A1391" t="s">
        <v>12317</v>
      </c>
      <c r="B1391" t="s">
        <v>12318</v>
      </c>
      <c r="C1391">
        <v>2005</v>
      </c>
      <c r="D1391" t="s">
        <v>5578</v>
      </c>
      <c r="E1391" t="s">
        <v>1045</v>
      </c>
      <c r="F1391" t="s">
        <v>44032</v>
      </c>
      <c r="G1391" t="s">
        <v>44034</v>
      </c>
      <c r="H1391">
        <v>95</v>
      </c>
      <c r="I1391" t="s">
        <v>25</v>
      </c>
      <c r="J1391" t="s">
        <v>26</v>
      </c>
      <c r="K1391" t="s">
        <v>308</v>
      </c>
      <c r="L1391" t="s">
        <v>209</v>
      </c>
      <c r="M1391" t="s">
        <v>1532</v>
      </c>
      <c r="N1391" t="s">
        <v>12319</v>
      </c>
      <c r="O1391" t="s">
        <v>12320</v>
      </c>
      <c r="P1391" t="s">
        <v>3439</v>
      </c>
      <c r="Q1391" t="s">
        <v>12321</v>
      </c>
      <c r="R1391" t="s">
        <v>12322</v>
      </c>
      <c r="S1391" t="s">
        <v>12323</v>
      </c>
      <c r="T1391">
        <v>6.7</v>
      </c>
      <c r="U1391">
        <v>97788</v>
      </c>
      <c r="V1391" s="12">
        <f>W1391*1.32519713261649</f>
        <v>76861433.691756412</v>
      </c>
      <c r="W1391" s="3">
        <v>58000000</v>
      </c>
      <c r="X1391" s="13">
        <f>Y1391*1.32519713261649</f>
        <v>64031047.329390801</v>
      </c>
      <c r="Y1391" s="3">
        <v>48318130</v>
      </c>
      <c r="Z1391" s="13">
        <f>AA1391*1.32519713261649</f>
        <v>136302397.03810063</v>
      </c>
      <c r="AA1391" s="3">
        <v>102854431</v>
      </c>
      <c r="AB1391">
        <v>291</v>
      </c>
    </row>
    <row r="1392" spans="1:28" x14ac:dyDescent="0.2">
      <c r="A1392" t="s">
        <v>8113</v>
      </c>
      <c r="B1392" t="s">
        <v>8114</v>
      </c>
      <c r="C1392">
        <v>2004</v>
      </c>
      <c r="D1392" t="s">
        <v>5628</v>
      </c>
      <c r="E1392" t="s">
        <v>16512</v>
      </c>
      <c r="F1392" t="s">
        <v>44044</v>
      </c>
      <c r="H1392">
        <v>86</v>
      </c>
      <c r="I1392" t="s">
        <v>25</v>
      </c>
      <c r="J1392" t="s">
        <v>26</v>
      </c>
      <c r="M1392" t="s">
        <v>4722</v>
      </c>
      <c r="N1392" t="s">
        <v>8115</v>
      </c>
      <c r="O1392" t="s">
        <v>8116</v>
      </c>
      <c r="P1392" t="s">
        <v>8117</v>
      </c>
      <c r="Q1392" t="s">
        <v>8118</v>
      </c>
      <c r="R1392" t="s">
        <v>8119</v>
      </c>
      <c r="S1392" t="s">
        <v>8120</v>
      </c>
      <c r="T1392">
        <v>6.3</v>
      </c>
      <c r="U1392">
        <v>69624</v>
      </c>
      <c r="V1392" s="12">
        <f>W1392*1.37009528851244</f>
        <v>63024383.27157224</v>
      </c>
      <c r="W1392" s="3">
        <v>46000000</v>
      </c>
      <c r="X1392" s="13">
        <f>Y1392*1.37009528851244</f>
        <v>63624097.27097404</v>
      </c>
      <c r="Y1392" s="3">
        <v>46437717</v>
      </c>
      <c r="Z1392" s="13">
        <f>AA1392*1.37009528851244</f>
        <v>78402182.079354137</v>
      </c>
      <c r="AA1392" s="3">
        <v>57223890</v>
      </c>
      <c r="AB1392">
        <v>226</v>
      </c>
    </row>
    <row r="1393" spans="1:28" x14ac:dyDescent="0.2">
      <c r="A1393" t="s">
        <v>16463</v>
      </c>
      <c r="B1393" t="s">
        <v>16464</v>
      </c>
      <c r="C1393">
        <v>2007</v>
      </c>
      <c r="D1393" t="s">
        <v>13637</v>
      </c>
      <c r="E1393" t="s">
        <v>176</v>
      </c>
      <c r="F1393" t="s">
        <v>44045</v>
      </c>
      <c r="G1393" t="s">
        <v>44036</v>
      </c>
      <c r="H1393">
        <v>123</v>
      </c>
      <c r="I1393" t="s">
        <v>912</v>
      </c>
      <c r="J1393" t="s">
        <v>26</v>
      </c>
      <c r="K1393" t="s">
        <v>27</v>
      </c>
      <c r="M1393" t="s">
        <v>11560</v>
      </c>
      <c r="N1393" t="s">
        <v>16465</v>
      </c>
      <c r="O1393" t="s">
        <v>16466</v>
      </c>
      <c r="P1393" t="s">
        <v>16467</v>
      </c>
      <c r="Q1393" t="s">
        <v>16468</v>
      </c>
      <c r="R1393" t="s">
        <v>16469</v>
      </c>
      <c r="S1393" t="s">
        <v>16470</v>
      </c>
      <c r="T1393">
        <v>7.8</v>
      </c>
      <c r="U1393">
        <v>243585</v>
      </c>
      <c r="V1393" s="12">
        <f>W1393*1.24823238899982</f>
        <v>37446971.6699946</v>
      </c>
      <c r="W1393" s="3">
        <v>30000000</v>
      </c>
      <c r="X1393" s="13">
        <f>Y1393*1.24823238899982</f>
        <v>63568814.506163895</v>
      </c>
      <c r="Y1393" s="3">
        <v>50927067</v>
      </c>
      <c r="Z1393" s="13">
        <f>AA1393*144548551.06</f>
        <v>1.893826316397282E+16</v>
      </c>
      <c r="AA1393" s="3">
        <v>131016624</v>
      </c>
      <c r="AB1393">
        <v>661</v>
      </c>
    </row>
    <row r="1394" spans="1:28" x14ac:dyDescent="0.2">
      <c r="A1394" t="s">
        <v>10646</v>
      </c>
      <c r="B1394" t="s">
        <v>10647</v>
      </c>
      <c r="C1394">
        <v>2005</v>
      </c>
      <c r="D1394" s="1">
        <v>38604</v>
      </c>
      <c r="E1394" t="s">
        <v>176</v>
      </c>
      <c r="F1394" t="s">
        <v>44046</v>
      </c>
      <c r="G1394" t="s">
        <v>44045</v>
      </c>
      <c r="H1394">
        <v>104</v>
      </c>
      <c r="I1394" t="s">
        <v>97</v>
      </c>
      <c r="J1394" t="s">
        <v>26</v>
      </c>
      <c r="K1394" t="s">
        <v>27</v>
      </c>
      <c r="M1394" t="s">
        <v>4461</v>
      </c>
      <c r="N1394" t="s">
        <v>1276</v>
      </c>
      <c r="O1394" t="s">
        <v>10648</v>
      </c>
      <c r="P1394" t="s">
        <v>3481</v>
      </c>
      <c r="Q1394" t="s">
        <v>10649</v>
      </c>
      <c r="R1394" t="s">
        <v>10650</v>
      </c>
      <c r="S1394" t="s">
        <v>10651</v>
      </c>
      <c r="T1394">
        <v>6.5</v>
      </c>
      <c r="U1394">
        <v>104639</v>
      </c>
      <c r="V1394" s="12">
        <f>W1394*1.32519713261649</f>
        <v>56983476.702509068</v>
      </c>
      <c r="W1394" s="3">
        <v>43000000</v>
      </c>
      <c r="X1394" s="13">
        <f>Y1394*1.32519713261649</f>
        <v>63487166.548208006</v>
      </c>
      <c r="Y1394" s="3">
        <v>47907715</v>
      </c>
      <c r="Z1394" s="13">
        <f>AA1394*1.32519713261649</f>
        <v>124547209.36928339</v>
      </c>
      <c r="AA1394" s="3">
        <v>93983911</v>
      </c>
      <c r="AB1394">
        <v>406</v>
      </c>
    </row>
    <row r="1395" spans="1:28" x14ac:dyDescent="0.2">
      <c r="A1395" t="s">
        <v>25432</v>
      </c>
      <c r="B1395" t="s">
        <v>25433</v>
      </c>
      <c r="C1395">
        <v>2011</v>
      </c>
      <c r="D1395" t="s">
        <v>16101</v>
      </c>
      <c r="E1395" t="s">
        <v>16512</v>
      </c>
      <c r="F1395" t="s">
        <v>44031</v>
      </c>
      <c r="G1395" t="s">
        <v>44033</v>
      </c>
      <c r="H1395">
        <v>111</v>
      </c>
      <c r="I1395" t="s">
        <v>11340</v>
      </c>
      <c r="J1395" t="s">
        <v>26</v>
      </c>
      <c r="K1395" t="s">
        <v>27</v>
      </c>
      <c r="M1395" t="s">
        <v>2639</v>
      </c>
      <c r="N1395" t="s">
        <v>5849</v>
      </c>
      <c r="O1395" t="s">
        <v>25434</v>
      </c>
      <c r="P1395" t="s">
        <v>21398</v>
      </c>
      <c r="Q1395" t="s">
        <v>25435</v>
      </c>
      <c r="R1395" t="s">
        <v>25436</v>
      </c>
      <c r="S1395" t="s">
        <v>25437</v>
      </c>
      <c r="T1395">
        <v>6.1</v>
      </c>
      <c r="U1395">
        <v>225100</v>
      </c>
      <c r="V1395" s="12">
        <f>W1395*1.1505830469594</f>
        <v>69034982.817564011</v>
      </c>
      <c r="W1395" s="3">
        <v>60000000</v>
      </c>
      <c r="X1395" s="13">
        <f>Y1395*1.1505830469594</f>
        <v>63397628.692254461</v>
      </c>
      <c r="Y1395" s="3">
        <v>55100437</v>
      </c>
      <c r="Z1395" s="13">
        <f>AA1395*1.1505830469594</f>
        <v>172447588.71697247</v>
      </c>
      <c r="AA1395" s="3">
        <v>149878437</v>
      </c>
      <c r="AB1395">
        <v>389</v>
      </c>
    </row>
    <row r="1396" spans="1:28" x14ac:dyDescent="0.2">
      <c r="A1396" t="s">
        <v>20268</v>
      </c>
      <c r="B1396" t="s">
        <v>20269</v>
      </c>
      <c r="C1396">
        <v>2010</v>
      </c>
      <c r="D1396" s="1">
        <v>40249</v>
      </c>
      <c r="E1396" t="s">
        <v>1045</v>
      </c>
      <c r="F1396" t="s">
        <v>44032</v>
      </c>
      <c r="G1396" t="s">
        <v>44036</v>
      </c>
      <c r="H1396">
        <v>114</v>
      </c>
      <c r="I1396" t="s">
        <v>25</v>
      </c>
      <c r="J1396" t="s">
        <v>26</v>
      </c>
      <c r="M1396" t="s">
        <v>20270</v>
      </c>
      <c r="N1396" t="s">
        <v>20271</v>
      </c>
      <c r="O1396" t="s">
        <v>20272</v>
      </c>
      <c r="P1396" t="s">
        <v>19314</v>
      </c>
      <c r="Q1396" t="s">
        <v>20273</v>
      </c>
      <c r="R1396" t="s">
        <v>20274</v>
      </c>
      <c r="S1396" t="s">
        <v>20275</v>
      </c>
      <c r="T1396">
        <v>6.5</v>
      </c>
      <c r="U1396">
        <v>120408</v>
      </c>
      <c r="V1396" s="12">
        <f>W1396*1.18690152988223</f>
        <v>45102258.135524742</v>
      </c>
      <c r="W1396" s="3">
        <v>38000000</v>
      </c>
      <c r="X1396" s="13">
        <f>Y1396*1.18690152988223</f>
        <v>63350490.535875998</v>
      </c>
      <c r="Y1396" s="3">
        <v>53374681</v>
      </c>
      <c r="Z1396" s="13">
        <f>AA1396*1.18690152988223</f>
        <v>125496340.11160414</v>
      </c>
      <c r="AA1396" s="3">
        <v>105734416</v>
      </c>
      <c r="AB1396">
        <v>116</v>
      </c>
    </row>
    <row r="1397" spans="1:28" hidden="1" x14ac:dyDescent="0.2">
      <c r="A1397" t="s">
        <v>14722</v>
      </c>
      <c r="B1397" t="s">
        <v>14723</v>
      </c>
      <c r="C1397">
        <v>2006</v>
      </c>
      <c r="D1397" t="s">
        <v>12828</v>
      </c>
      <c r="E1397" t="s">
        <v>44043</v>
      </c>
      <c r="F1397" t="s">
        <v>44032</v>
      </c>
      <c r="G1397" t="s">
        <v>44046</v>
      </c>
      <c r="H1397">
        <v>95</v>
      </c>
      <c r="I1397" t="s">
        <v>319</v>
      </c>
      <c r="J1397" t="s">
        <v>26</v>
      </c>
      <c r="K1397" t="s">
        <v>27</v>
      </c>
      <c r="M1397" t="s">
        <v>14724</v>
      </c>
      <c r="N1397" t="s">
        <v>14725</v>
      </c>
      <c r="O1397" t="s">
        <v>14726</v>
      </c>
      <c r="P1397" t="s">
        <v>14727</v>
      </c>
      <c r="Q1397" t="s">
        <v>14728</v>
      </c>
      <c r="R1397" t="s">
        <v>14729</v>
      </c>
      <c r="S1397" t="s">
        <v>14730</v>
      </c>
      <c r="T1397">
        <v>5.2</v>
      </c>
      <c r="U1397">
        <v>17356</v>
      </c>
      <c r="W1397" t="s">
        <v>14731</v>
      </c>
      <c r="X1397"/>
      <c r="Y1397"/>
      <c r="Z1397"/>
      <c r="AA1397">
        <v>6816129</v>
      </c>
      <c r="AB1397">
        <v>194</v>
      </c>
    </row>
    <row r="1398" spans="1:28" x14ac:dyDescent="0.2">
      <c r="A1398" t="s">
        <v>36446</v>
      </c>
      <c r="B1398" t="s">
        <v>36447</v>
      </c>
      <c r="C1398">
        <v>2016</v>
      </c>
      <c r="D1398" t="s">
        <v>9560</v>
      </c>
      <c r="E1398" t="s">
        <v>16512</v>
      </c>
      <c r="F1398" t="s">
        <v>44042</v>
      </c>
      <c r="H1398">
        <v>118</v>
      </c>
      <c r="I1398" t="s">
        <v>23218</v>
      </c>
      <c r="J1398" t="s">
        <v>26</v>
      </c>
      <c r="K1398" t="s">
        <v>787</v>
      </c>
      <c r="M1398" t="s">
        <v>6961</v>
      </c>
      <c r="N1398" t="s">
        <v>36448</v>
      </c>
      <c r="O1398" t="s">
        <v>36449</v>
      </c>
      <c r="P1398" t="s">
        <v>160</v>
      </c>
      <c r="Q1398" t="s">
        <v>36450</v>
      </c>
      <c r="R1398" t="s">
        <v>36451</v>
      </c>
      <c r="S1398" t="s">
        <v>36452</v>
      </c>
      <c r="T1398">
        <v>6.1</v>
      </c>
      <c r="U1398">
        <v>134242</v>
      </c>
      <c r="V1398" s="12">
        <f>W1398*1.07834771485832</f>
        <v>64700862.891499199</v>
      </c>
      <c r="W1398" s="3">
        <v>60000000</v>
      </c>
      <c r="X1398" s="13">
        <f>Y1398*1.07834771485832</f>
        <v>63295857.773465142</v>
      </c>
      <c r="Y1398" s="3">
        <v>58697076</v>
      </c>
      <c r="Z1398" s="13">
        <f>AA1398*1.07834771485832</f>
        <v>174849850.52784351</v>
      </c>
      <c r="AA1398" s="3">
        <v>162146076</v>
      </c>
      <c r="AB1398">
        <v>390</v>
      </c>
    </row>
    <row r="1399" spans="1:28" x14ac:dyDescent="0.2">
      <c r="A1399" t="s">
        <v>15382</v>
      </c>
      <c r="B1399" t="s">
        <v>15383</v>
      </c>
      <c r="C1399">
        <v>2008</v>
      </c>
      <c r="D1399" s="1">
        <v>39845</v>
      </c>
      <c r="E1399" t="s">
        <v>3496</v>
      </c>
      <c r="F1399" t="s">
        <v>44042</v>
      </c>
      <c r="H1399">
        <v>86</v>
      </c>
      <c r="I1399" t="s">
        <v>25</v>
      </c>
      <c r="J1399" t="s">
        <v>26</v>
      </c>
      <c r="M1399" t="s">
        <v>15384</v>
      </c>
      <c r="N1399" t="s">
        <v>15384</v>
      </c>
      <c r="O1399" t="s">
        <v>15385</v>
      </c>
      <c r="P1399" t="s">
        <v>15386</v>
      </c>
      <c r="Q1399" t="s">
        <v>15387</v>
      </c>
      <c r="R1399" t="s">
        <v>15388</v>
      </c>
      <c r="S1399" t="s">
        <v>15389</v>
      </c>
      <c r="T1399">
        <v>6.2</v>
      </c>
      <c r="U1399">
        <v>115668</v>
      </c>
      <c r="V1399" s="12">
        <f>W1399*1.20207800169993</f>
        <v>10818702.015299371</v>
      </c>
      <c r="W1399" s="3">
        <v>9000000</v>
      </c>
      <c r="X1399" s="13">
        <f>Y1399*1.20207800169993</f>
        <v>63226429.922992252</v>
      </c>
      <c r="Y1399" s="3">
        <v>52597610</v>
      </c>
      <c r="Z1399" s="13">
        <f>AA1399*1.20207800169993</f>
        <v>99063796.267660007</v>
      </c>
      <c r="AA1399" s="3">
        <v>82410456</v>
      </c>
      <c r="AB1399">
        <v>809</v>
      </c>
    </row>
    <row r="1400" spans="1:28" x14ac:dyDescent="0.2">
      <c r="A1400" t="s">
        <v>12656</v>
      </c>
      <c r="B1400" t="s">
        <v>12657</v>
      </c>
      <c r="C1400">
        <v>2007</v>
      </c>
      <c r="D1400" s="1">
        <v>39426</v>
      </c>
      <c r="E1400" t="s">
        <v>16512</v>
      </c>
      <c r="F1400" t="s">
        <v>44046</v>
      </c>
      <c r="G1400" t="s">
        <v>44033</v>
      </c>
      <c r="H1400">
        <v>94</v>
      </c>
      <c r="I1400" t="s">
        <v>12658</v>
      </c>
      <c r="J1400" t="s">
        <v>26</v>
      </c>
      <c r="M1400" t="s">
        <v>12659</v>
      </c>
      <c r="N1400" t="s">
        <v>167</v>
      </c>
      <c r="O1400" t="s">
        <v>12660</v>
      </c>
      <c r="P1400" t="s">
        <v>6695</v>
      </c>
      <c r="Q1400" t="s">
        <v>12661</v>
      </c>
      <c r="R1400" t="s">
        <v>12662</v>
      </c>
      <c r="S1400" t="s">
        <v>12663</v>
      </c>
      <c r="T1400">
        <v>6.3</v>
      </c>
      <c r="U1400">
        <v>180851</v>
      </c>
      <c r="V1400" s="12">
        <f>W1400*1.24823238899982</f>
        <v>56170457.504991896</v>
      </c>
      <c r="W1400" s="3">
        <v>45000000</v>
      </c>
      <c r="X1400" s="13">
        <f>Y1400*1.24823238899982</f>
        <v>63221321.587855011</v>
      </c>
      <c r="Y1400" s="3">
        <v>50648679</v>
      </c>
      <c r="Z1400" s="13">
        <f>AA1400*144548551.06</f>
        <v>2.1352398725873052E+16</v>
      </c>
      <c r="AA1400" s="3">
        <v>147717833</v>
      </c>
      <c r="AB1400">
        <v>385</v>
      </c>
    </row>
    <row r="1401" spans="1:28" hidden="1" x14ac:dyDescent="0.2">
      <c r="A1401" t="s">
        <v>14755</v>
      </c>
      <c r="B1401" t="s">
        <v>14756</v>
      </c>
      <c r="C1401">
        <v>2005</v>
      </c>
      <c r="D1401" t="s">
        <v>10720</v>
      </c>
      <c r="E1401" t="s">
        <v>1045</v>
      </c>
      <c r="F1401" t="s">
        <v>44032</v>
      </c>
      <c r="H1401">
        <v>106</v>
      </c>
      <c r="I1401" t="s">
        <v>4358</v>
      </c>
      <c r="J1401" t="s">
        <v>1076</v>
      </c>
      <c r="M1401" t="s">
        <v>4360</v>
      </c>
      <c r="N1401" t="s">
        <v>4360</v>
      </c>
      <c r="O1401" t="s">
        <v>14757</v>
      </c>
      <c r="P1401" t="s">
        <v>4360</v>
      </c>
      <c r="Q1401" t="s">
        <v>14758</v>
      </c>
      <c r="R1401" t="s">
        <v>14759</v>
      </c>
      <c r="S1401" t="s">
        <v>14760</v>
      </c>
      <c r="T1401">
        <v>7.4</v>
      </c>
      <c r="U1401">
        <v>29619</v>
      </c>
      <c r="W1401"/>
      <c r="X1401"/>
      <c r="Y1401"/>
      <c r="Z1401"/>
      <c r="AA1401">
        <v>14188490</v>
      </c>
      <c r="AB1401">
        <v>19</v>
      </c>
    </row>
    <row r="1402" spans="1:28" hidden="1" x14ac:dyDescent="0.2">
      <c r="A1402" t="s">
        <v>14761</v>
      </c>
      <c r="B1402" t="s">
        <v>14762</v>
      </c>
      <c r="C1402">
        <v>2006</v>
      </c>
      <c r="D1402" t="s">
        <v>10736</v>
      </c>
      <c r="E1402" t="s">
        <v>176</v>
      </c>
      <c r="F1402" t="s">
        <v>44045</v>
      </c>
      <c r="G1402" t="s">
        <v>44042</v>
      </c>
      <c r="H1402">
        <v>113</v>
      </c>
      <c r="I1402" t="s">
        <v>14763</v>
      </c>
      <c r="J1402" t="s">
        <v>26</v>
      </c>
      <c r="M1402" t="s">
        <v>14764</v>
      </c>
      <c r="N1402" t="s">
        <v>14765</v>
      </c>
      <c r="O1402" t="s">
        <v>14766</v>
      </c>
      <c r="P1402" t="s">
        <v>14767</v>
      </c>
      <c r="Q1402" t="s">
        <v>14768</v>
      </c>
      <c r="R1402" t="s">
        <v>14769</v>
      </c>
      <c r="S1402" t="s">
        <v>14770</v>
      </c>
      <c r="T1402">
        <v>6.8</v>
      </c>
      <c r="U1402">
        <v>12024</v>
      </c>
      <c r="W1402"/>
      <c r="X1402"/>
      <c r="Y1402">
        <v>154892</v>
      </c>
      <c r="Z1402"/>
      <c r="AA1402">
        <v>1128345</v>
      </c>
      <c r="AB1402">
        <v>65</v>
      </c>
    </row>
    <row r="1403" spans="1:28" hidden="1" x14ac:dyDescent="0.2">
      <c r="A1403" t="s">
        <v>14771</v>
      </c>
      <c r="B1403" t="s">
        <v>14772</v>
      </c>
      <c r="C1403">
        <v>2009</v>
      </c>
      <c r="D1403" t="s">
        <v>14773</v>
      </c>
      <c r="E1403" t="s">
        <v>16512</v>
      </c>
      <c r="F1403" t="s">
        <v>44042</v>
      </c>
      <c r="H1403">
        <v>95</v>
      </c>
      <c r="I1403" t="s">
        <v>14774</v>
      </c>
      <c r="J1403" t="s">
        <v>26</v>
      </c>
      <c r="M1403" t="s">
        <v>14775</v>
      </c>
      <c r="N1403" t="s">
        <v>14776</v>
      </c>
      <c r="O1403" t="s">
        <v>14777</v>
      </c>
      <c r="P1403" t="s">
        <v>14372</v>
      </c>
      <c r="Q1403" t="s">
        <v>14778</v>
      </c>
      <c r="R1403" t="s">
        <v>14779</v>
      </c>
      <c r="S1403" t="s">
        <v>14780</v>
      </c>
      <c r="T1403">
        <v>6.1</v>
      </c>
      <c r="U1403">
        <v>33815</v>
      </c>
      <c r="W1403">
        <v>8000000</v>
      </c>
      <c r="X1403"/>
      <c r="Y1403"/>
      <c r="Z1403"/>
      <c r="AA1403">
        <v>493459</v>
      </c>
      <c r="AB1403">
        <v>91</v>
      </c>
    </row>
    <row r="1404" spans="1:28" x14ac:dyDescent="0.2">
      <c r="A1404" t="s">
        <v>27247</v>
      </c>
      <c r="B1404" t="s">
        <v>27248</v>
      </c>
      <c r="C1404">
        <v>2012</v>
      </c>
      <c r="D1404" s="1">
        <v>41223</v>
      </c>
      <c r="E1404" t="s">
        <v>44037</v>
      </c>
      <c r="F1404" t="s">
        <v>44031</v>
      </c>
      <c r="G1404" t="s">
        <v>44038</v>
      </c>
      <c r="H1404">
        <v>92</v>
      </c>
      <c r="I1404" t="s">
        <v>25</v>
      </c>
      <c r="J1404" t="s">
        <v>26</v>
      </c>
      <c r="M1404" t="s">
        <v>27249</v>
      </c>
      <c r="N1404" t="s">
        <v>27250</v>
      </c>
      <c r="O1404" t="s">
        <v>27251</v>
      </c>
      <c r="P1404" t="s">
        <v>22594</v>
      </c>
      <c r="Q1404" t="s">
        <v>27252</v>
      </c>
      <c r="R1404" t="s">
        <v>27253</v>
      </c>
      <c r="S1404" t="s">
        <v>27254</v>
      </c>
      <c r="T1404">
        <v>7</v>
      </c>
      <c r="U1404">
        <v>91948</v>
      </c>
      <c r="V1404" s="12">
        <f>W1404*1.12725506764114</f>
        <v>67635304.058468401</v>
      </c>
      <c r="W1404" s="3">
        <v>60000000</v>
      </c>
      <c r="X1404" s="13">
        <f>Y1404*1.12725506764114</f>
        <v>63129723.043115206</v>
      </c>
      <c r="Y1404" s="3">
        <v>56003051</v>
      </c>
      <c r="Z1404" s="13">
        <f>AA1404*1.12725506764114</f>
        <v>120773430.46677607</v>
      </c>
      <c r="AA1404" s="3">
        <v>107139399</v>
      </c>
      <c r="AB1404">
        <v>203</v>
      </c>
    </row>
    <row r="1405" spans="1:28" hidden="1" x14ac:dyDescent="0.2">
      <c r="A1405" t="s">
        <v>14787</v>
      </c>
      <c r="B1405" t="s">
        <v>14788</v>
      </c>
      <c r="C1405">
        <v>2005</v>
      </c>
      <c r="D1405" s="1">
        <v>38633</v>
      </c>
      <c r="E1405" t="s">
        <v>16512</v>
      </c>
      <c r="F1405" t="s">
        <v>44042</v>
      </c>
      <c r="H1405">
        <v>172</v>
      </c>
      <c r="I1405" t="s">
        <v>943</v>
      </c>
      <c r="J1405" t="s">
        <v>14789</v>
      </c>
      <c r="M1405" t="s">
        <v>14790</v>
      </c>
      <c r="N1405" t="s">
        <v>14790</v>
      </c>
      <c r="O1405" t="s">
        <v>14791</v>
      </c>
      <c r="P1405" t="s">
        <v>14792</v>
      </c>
      <c r="Q1405" t="s">
        <v>14793</v>
      </c>
      <c r="R1405" t="s">
        <v>14794</v>
      </c>
      <c r="S1405" t="s">
        <v>14795</v>
      </c>
      <c r="T1405">
        <v>8.1999999999999993</v>
      </c>
      <c r="U1405">
        <v>11653</v>
      </c>
      <c r="W1405"/>
      <c r="X1405"/>
      <c r="Y1405"/>
      <c r="Z1405"/>
      <c r="AA1405"/>
      <c r="AB1405">
        <v>25</v>
      </c>
    </row>
    <row r="1406" spans="1:28" x14ac:dyDescent="0.2">
      <c r="A1406" t="s">
        <v>16114</v>
      </c>
      <c r="B1406" t="s">
        <v>16115</v>
      </c>
      <c r="C1406">
        <v>2007</v>
      </c>
      <c r="D1406" t="s">
        <v>8778</v>
      </c>
      <c r="E1406" t="s">
        <v>1045</v>
      </c>
      <c r="F1406" t="s">
        <v>44057</v>
      </c>
      <c r="G1406" t="s">
        <v>44036</v>
      </c>
      <c r="H1406">
        <v>104</v>
      </c>
      <c r="I1406" t="s">
        <v>25</v>
      </c>
      <c r="J1406" t="s">
        <v>26</v>
      </c>
      <c r="M1406" t="s">
        <v>6373</v>
      </c>
      <c r="N1406" t="s">
        <v>6373</v>
      </c>
      <c r="O1406" t="s">
        <v>16116</v>
      </c>
      <c r="P1406" t="s">
        <v>4646</v>
      </c>
      <c r="Q1406" t="s">
        <v>16117</v>
      </c>
      <c r="R1406" t="s">
        <v>16118</v>
      </c>
      <c r="S1406" t="s">
        <v>16119</v>
      </c>
      <c r="T1406">
        <v>6.5</v>
      </c>
      <c r="U1406">
        <v>95415</v>
      </c>
      <c r="V1406" s="12">
        <f>W1406*1.24823238899982</f>
        <v>49929295.559992798</v>
      </c>
      <c r="W1406" s="3">
        <v>40000000</v>
      </c>
      <c r="X1406" s="13">
        <f>Y1406*1.24823238899982</f>
        <v>63126343.585376017</v>
      </c>
      <c r="Y1406" s="3">
        <v>50572589</v>
      </c>
      <c r="Z1406" s="13">
        <f>AA1406*144548551.06</f>
        <v>2.1089116404938308E+16</v>
      </c>
      <c r="AA1406" s="3">
        <v>145896422</v>
      </c>
      <c r="AB1406">
        <v>303</v>
      </c>
    </row>
    <row r="1407" spans="1:28" x14ac:dyDescent="0.2">
      <c r="A1407" t="s">
        <v>41882</v>
      </c>
      <c r="B1407" t="s">
        <v>41883</v>
      </c>
      <c r="C1407">
        <v>2019</v>
      </c>
      <c r="D1407" t="s">
        <v>27201</v>
      </c>
      <c r="E1407" t="s">
        <v>16512</v>
      </c>
      <c r="F1407" t="s">
        <v>44031</v>
      </c>
      <c r="G1407" t="s">
        <v>44033</v>
      </c>
      <c r="H1407">
        <v>128</v>
      </c>
      <c r="I1407" t="s">
        <v>41884</v>
      </c>
      <c r="J1407" t="s">
        <v>26</v>
      </c>
      <c r="K1407" t="s">
        <v>308</v>
      </c>
      <c r="M1407" t="s">
        <v>24980</v>
      </c>
      <c r="N1407" t="s">
        <v>41885</v>
      </c>
      <c r="O1407" t="s">
        <v>41886</v>
      </c>
      <c r="P1407" t="s">
        <v>41887</v>
      </c>
      <c r="Q1407" t="s">
        <v>41888</v>
      </c>
      <c r="R1407" t="s">
        <v>41889</v>
      </c>
      <c r="S1407" t="s">
        <v>41890</v>
      </c>
      <c r="T1407">
        <v>6.2</v>
      </c>
      <c r="U1407">
        <v>132793</v>
      </c>
      <c r="V1407" s="12">
        <f>W1407*1.01233684194057</f>
        <v>187282315.75900546</v>
      </c>
      <c r="W1407" s="3">
        <v>185000000</v>
      </c>
      <c r="X1407" s="13">
        <f>Y1407*1.01233684194057</f>
        <v>63021083.371263139</v>
      </c>
      <c r="Y1407" s="3">
        <v>62253077</v>
      </c>
      <c r="Z1407" s="13">
        <f>AA1407*1.01233684194057</f>
        <v>264340679.43303755</v>
      </c>
      <c r="AA1407" s="3">
        <v>261119292</v>
      </c>
      <c r="AB1407">
        <v>2878</v>
      </c>
    </row>
    <row r="1408" spans="1:28" x14ac:dyDescent="0.2">
      <c r="A1408" t="s">
        <v>30963</v>
      </c>
      <c r="B1408" t="s">
        <v>30964</v>
      </c>
      <c r="C1408">
        <v>2013</v>
      </c>
      <c r="D1408" t="s">
        <v>20674</v>
      </c>
      <c r="E1408" t="s">
        <v>44035</v>
      </c>
      <c r="F1408" t="s">
        <v>44032</v>
      </c>
      <c r="G1408" t="s">
        <v>44049</v>
      </c>
      <c r="H1408">
        <v>134</v>
      </c>
      <c r="I1408" t="s">
        <v>229</v>
      </c>
      <c r="J1408" t="s">
        <v>26</v>
      </c>
      <c r="M1408" t="s">
        <v>19259</v>
      </c>
      <c r="N1408" t="s">
        <v>30965</v>
      </c>
      <c r="O1408" t="s">
        <v>30966</v>
      </c>
      <c r="P1408" t="s">
        <v>5873</v>
      </c>
      <c r="Q1408" t="s">
        <v>30967</v>
      </c>
      <c r="R1408" t="s">
        <v>418</v>
      </c>
      <c r="S1408" t="s">
        <v>419</v>
      </c>
      <c r="T1408">
        <v>8.1</v>
      </c>
      <c r="U1408">
        <v>624629</v>
      </c>
      <c r="V1408" s="12">
        <f>W1408*1.11098185502045</f>
        <v>22219637.100409001</v>
      </c>
      <c r="W1408" s="3">
        <v>20000000</v>
      </c>
      <c r="X1408" s="13">
        <f>Y1408*1.11098185502045</f>
        <v>62961555.910845958</v>
      </c>
      <c r="Y1408" s="3">
        <v>56671993</v>
      </c>
      <c r="Z1408" s="13">
        <f>AA1408*1.11098185502045</f>
        <v>208568181.00688887</v>
      </c>
      <c r="AA1408" s="3">
        <v>187733202</v>
      </c>
      <c r="AB1408">
        <v>879</v>
      </c>
    </row>
    <row r="1409" spans="1:28" x14ac:dyDescent="0.2">
      <c r="A1409" t="s">
        <v>18742</v>
      </c>
      <c r="B1409" t="s">
        <v>18743</v>
      </c>
      <c r="C1409">
        <v>2011</v>
      </c>
      <c r="D1409" t="s">
        <v>17727</v>
      </c>
      <c r="E1409" t="s">
        <v>16512</v>
      </c>
      <c r="F1409" t="s">
        <v>44032</v>
      </c>
      <c r="G1409" t="s">
        <v>44045</v>
      </c>
      <c r="H1409">
        <v>93</v>
      </c>
      <c r="I1409" t="s">
        <v>18744</v>
      </c>
      <c r="J1409" t="s">
        <v>26</v>
      </c>
      <c r="M1409" t="s">
        <v>16872</v>
      </c>
      <c r="N1409" t="s">
        <v>18745</v>
      </c>
      <c r="O1409" t="s">
        <v>18746</v>
      </c>
      <c r="P1409" t="s">
        <v>1096</v>
      </c>
      <c r="Q1409" t="s">
        <v>18747</v>
      </c>
      <c r="R1409" t="s">
        <v>18748</v>
      </c>
      <c r="S1409" t="s">
        <v>18749</v>
      </c>
      <c r="T1409">
        <v>7.5</v>
      </c>
      <c r="U1409">
        <v>476758</v>
      </c>
      <c r="V1409" s="12">
        <f>W1409*1.1505830469594</f>
        <v>36818657.502700798</v>
      </c>
      <c r="W1409" s="3">
        <v>32000000</v>
      </c>
      <c r="X1409" s="13">
        <f>Y1409*1.1505830469594</f>
        <v>62950960.847594358</v>
      </c>
      <c r="Y1409" s="3">
        <v>54712227</v>
      </c>
      <c r="Z1409" s="13">
        <f>AA1409*1.1505830469594</f>
        <v>169518503.43100607</v>
      </c>
      <c r="AA1409" s="3">
        <v>147332697</v>
      </c>
      <c r="AB1409">
        <v>638</v>
      </c>
    </row>
    <row r="1410" spans="1:28" x14ac:dyDescent="0.2">
      <c r="A1410" t="s">
        <v>18249</v>
      </c>
      <c r="B1410" t="s">
        <v>18250</v>
      </c>
      <c r="C1410">
        <v>2010</v>
      </c>
      <c r="D1410" t="s">
        <v>18251</v>
      </c>
      <c r="E1410" t="s">
        <v>44043</v>
      </c>
      <c r="F1410" t="s">
        <v>44038</v>
      </c>
      <c r="G1410" t="s">
        <v>44032</v>
      </c>
      <c r="H1410">
        <v>105</v>
      </c>
      <c r="I1410" t="s">
        <v>25</v>
      </c>
      <c r="J1410" t="s">
        <v>26</v>
      </c>
      <c r="K1410" t="s">
        <v>64</v>
      </c>
      <c r="L1410" t="s">
        <v>308</v>
      </c>
      <c r="M1410" t="s">
        <v>7427</v>
      </c>
      <c r="N1410" t="s">
        <v>18252</v>
      </c>
      <c r="O1410" t="s">
        <v>18253</v>
      </c>
      <c r="P1410" t="s">
        <v>16670</v>
      </c>
      <c r="Q1410" t="s">
        <v>18254</v>
      </c>
      <c r="R1410" t="s">
        <v>18255</v>
      </c>
      <c r="S1410" t="s">
        <v>18256</v>
      </c>
      <c r="T1410">
        <v>6.5</v>
      </c>
      <c r="U1410">
        <v>90637</v>
      </c>
      <c r="V1410" s="12">
        <f>W1410*1.18690152988223</f>
        <v>35607045.896466903</v>
      </c>
      <c r="W1410" s="3">
        <v>30000000</v>
      </c>
      <c r="X1410" s="13">
        <f>Y1410*1.18690152988223</f>
        <v>62944299.599107459</v>
      </c>
      <c r="Y1410" s="3">
        <v>53032453</v>
      </c>
      <c r="Z1410" s="13">
        <f>AA1410*1.18690152988223</f>
        <v>94511580.149732023</v>
      </c>
      <c r="AA1410" s="3">
        <v>79628830</v>
      </c>
      <c r="AB1410">
        <v>182</v>
      </c>
    </row>
    <row r="1411" spans="1:28" x14ac:dyDescent="0.2">
      <c r="A1411" t="s">
        <v>11234</v>
      </c>
      <c r="B1411" t="s">
        <v>11235</v>
      </c>
      <c r="C1411">
        <v>2005</v>
      </c>
      <c r="D1411" t="s">
        <v>9109</v>
      </c>
      <c r="E1411" t="s">
        <v>16512</v>
      </c>
      <c r="F1411" t="s">
        <v>44032</v>
      </c>
      <c r="G1411" t="s">
        <v>44049</v>
      </c>
      <c r="H1411">
        <v>164</v>
      </c>
      <c r="I1411" t="s">
        <v>11236</v>
      </c>
      <c r="J1411" t="s">
        <v>26</v>
      </c>
      <c r="K1411" t="s">
        <v>307</v>
      </c>
      <c r="L1411" t="s">
        <v>27</v>
      </c>
      <c r="M1411" t="s">
        <v>1159</v>
      </c>
      <c r="N1411" t="s">
        <v>11237</v>
      </c>
      <c r="O1411" t="s">
        <v>11238</v>
      </c>
      <c r="P1411" t="s">
        <v>5267</v>
      </c>
      <c r="Q1411" t="s">
        <v>11239</v>
      </c>
      <c r="R1411" t="s">
        <v>11240</v>
      </c>
      <c r="S1411" t="s">
        <v>11241</v>
      </c>
      <c r="T1411">
        <v>7.5</v>
      </c>
      <c r="U1411">
        <v>208522</v>
      </c>
      <c r="V1411" s="12">
        <f>W1411*1.32519713261649</f>
        <v>92763799.283154294</v>
      </c>
      <c r="W1411" s="3">
        <v>70000000</v>
      </c>
      <c r="X1411" s="13">
        <f>Y1411*1.32519713261649</f>
        <v>62819227.437455319</v>
      </c>
      <c r="Y1411" s="3">
        <v>47403685</v>
      </c>
      <c r="Z1411" s="13">
        <f>AA1411*1.32519713261649</f>
        <v>173577141.77480319</v>
      </c>
      <c r="AA1411" s="3">
        <v>130982129</v>
      </c>
      <c r="AB1411">
        <v>860</v>
      </c>
    </row>
    <row r="1412" spans="1:28" x14ac:dyDescent="0.2">
      <c r="A1412" t="s">
        <v>6776</v>
      </c>
      <c r="B1412" t="s">
        <v>6777</v>
      </c>
      <c r="C1412">
        <v>2005</v>
      </c>
      <c r="D1412" s="1">
        <v>38508</v>
      </c>
      <c r="E1412" t="s">
        <v>16512</v>
      </c>
      <c r="F1412" t="s">
        <v>44031</v>
      </c>
      <c r="G1412" t="s">
        <v>44032</v>
      </c>
      <c r="H1412">
        <v>144</v>
      </c>
      <c r="I1412" t="s">
        <v>6778</v>
      </c>
      <c r="J1412" t="s">
        <v>26</v>
      </c>
      <c r="K1412" t="s">
        <v>361</v>
      </c>
      <c r="L1412" t="s">
        <v>1121</v>
      </c>
      <c r="M1412" t="s">
        <v>1005</v>
      </c>
      <c r="N1412" t="s">
        <v>6779</v>
      </c>
      <c r="O1412" t="s">
        <v>6780</v>
      </c>
      <c r="P1412" t="s">
        <v>6781</v>
      </c>
      <c r="Q1412" t="s">
        <v>6782</v>
      </c>
      <c r="R1412" t="s">
        <v>6783</v>
      </c>
      <c r="S1412" t="s">
        <v>6784</v>
      </c>
      <c r="T1412">
        <v>7.2</v>
      </c>
      <c r="U1412">
        <v>262672</v>
      </c>
      <c r="V1412" s="12">
        <f>W1412*1.32519713261649</f>
        <v>172275627.24014369</v>
      </c>
      <c r="W1412" s="3">
        <v>130000000</v>
      </c>
      <c r="X1412" s="13">
        <f>Y1412*1.32519713261649</f>
        <v>62812240.998172164</v>
      </c>
      <c r="Y1412" s="3">
        <v>47398413</v>
      </c>
      <c r="Z1412" s="13">
        <f>AA1412*1.32519713261649</f>
        <v>289055479.85917616</v>
      </c>
      <c r="AA1412" s="3">
        <v>218122627</v>
      </c>
      <c r="AB1412">
        <v>1020</v>
      </c>
    </row>
    <row r="1413" spans="1:28" x14ac:dyDescent="0.2">
      <c r="A1413" t="s">
        <v>10116</v>
      </c>
      <c r="B1413" t="s">
        <v>10117</v>
      </c>
      <c r="C1413">
        <v>2004</v>
      </c>
      <c r="D1413" t="s">
        <v>3771</v>
      </c>
      <c r="E1413" t="s">
        <v>1045</v>
      </c>
      <c r="F1413" t="s">
        <v>44032</v>
      </c>
      <c r="G1413" t="s">
        <v>44036</v>
      </c>
      <c r="H1413">
        <v>109</v>
      </c>
      <c r="I1413" t="s">
        <v>25</v>
      </c>
      <c r="J1413" t="s">
        <v>26</v>
      </c>
      <c r="M1413" t="s">
        <v>10118</v>
      </c>
      <c r="N1413" t="s">
        <v>10118</v>
      </c>
      <c r="O1413" t="s">
        <v>10119</v>
      </c>
      <c r="P1413" t="s">
        <v>1348</v>
      </c>
      <c r="Q1413" t="s">
        <v>10120</v>
      </c>
      <c r="R1413" t="s">
        <v>10121</v>
      </c>
      <c r="S1413" t="s">
        <v>10122</v>
      </c>
      <c r="T1413">
        <v>6.4</v>
      </c>
      <c r="U1413">
        <v>53136</v>
      </c>
      <c r="V1413" s="12">
        <f>W1413*1.37009528851244</f>
        <v>35622477.501323439</v>
      </c>
      <c r="W1413" s="3">
        <v>26000000</v>
      </c>
      <c r="X1413" s="13">
        <f>Y1413*1.37009528851244</f>
        <v>62759487.678395957</v>
      </c>
      <c r="Y1413" s="3">
        <v>45806659</v>
      </c>
      <c r="Z1413" s="13">
        <f>AA1413*1.37009528851244</f>
        <v>84007687.185627282</v>
      </c>
      <c r="AA1413" s="3">
        <v>61315215</v>
      </c>
      <c r="AB1413">
        <v>215</v>
      </c>
    </row>
    <row r="1414" spans="1:28" hidden="1" x14ac:dyDescent="0.2">
      <c r="A1414" t="s">
        <v>14860</v>
      </c>
      <c r="B1414" t="s">
        <v>14861</v>
      </c>
      <c r="C1414">
        <v>2007</v>
      </c>
      <c r="D1414" t="s">
        <v>7802</v>
      </c>
      <c r="E1414" t="s">
        <v>16512</v>
      </c>
      <c r="F1414" t="s">
        <v>44044</v>
      </c>
      <c r="G1414" t="s">
        <v>44042</v>
      </c>
      <c r="H1414">
        <v>97</v>
      </c>
      <c r="I1414" t="s">
        <v>97</v>
      </c>
      <c r="J1414" t="s">
        <v>26</v>
      </c>
      <c r="M1414" t="s">
        <v>1104</v>
      </c>
      <c r="N1414" t="s">
        <v>14862</v>
      </c>
      <c r="O1414" t="s">
        <v>14863</v>
      </c>
      <c r="P1414" t="s">
        <v>2569</v>
      </c>
      <c r="Q1414" t="s">
        <v>14864</v>
      </c>
      <c r="R1414" t="s">
        <v>14865</v>
      </c>
      <c r="S1414" t="s">
        <v>14866</v>
      </c>
      <c r="T1414">
        <v>5.9</v>
      </c>
      <c r="U1414">
        <v>13912</v>
      </c>
      <c r="W1414">
        <v>22000000</v>
      </c>
      <c r="X1414"/>
      <c r="Y1414"/>
      <c r="Z1414"/>
      <c r="AA1414">
        <v>413454</v>
      </c>
      <c r="AB1414">
        <v>34</v>
      </c>
    </row>
    <row r="1415" spans="1:28" x14ac:dyDescent="0.2">
      <c r="A1415" t="s">
        <v>26868</v>
      </c>
      <c r="B1415" t="s">
        <v>26869</v>
      </c>
      <c r="C1415">
        <v>2011</v>
      </c>
      <c r="D1415" t="s">
        <v>23380</v>
      </c>
      <c r="E1415" t="s">
        <v>1045</v>
      </c>
      <c r="F1415" t="s">
        <v>44036</v>
      </c>
      <c r="H1415">
        <v>118</v>
      </c>
      <c r="I1415" t="s">
        <v>25</v>
      </c>
      <c r="J1415" t="s">
        <v>26</v>
      </c>
      <c r="M1415" t="s">
        <v>3275</v>
      </c>
      <c r="N1415" t="s">
        <v>26870</v>
      </c>
      <c r="O1415" t="s">
        <v>26871</v>
      </c>
      <c r="P1415" t="s">
        <v>680</v>
      </c>
      <c r="Q1415" t="s">
        <v>26872</v>
      </c>
      <c r="R1415" t="s">
        <v>26873</v>
      </c>
      <c r="S1415" t="s">
        <v>26874</v>
      </c>
      <c r="T1415">
        <v>5.7</v>
      </c>
      <c r="U1415">
        <v>80243</v>
      </c>
      <c r="V1415" s="12">
        <f>W1415*1.1505830469594</f>
        <v>64432650.629726402</v>
      </c>
      <c r="W1415" s="3">
        <v>56000000</v>
      </c>
      <c r="X1415" s="13">
        <f>Y1415*1.1505830469594</f>
        <v>62758135.785337478</v>
      </c>
      <c r="Y1415" s="3">
        <v>54544638</v>
      </c>
      <c r="Z1415" s="13">
        <f>AA1415*1.1505830469594</f>
        <v>163434152.39428499</v>
      </c>
      <c r="AA1415" s="3">
        <v>142044638</v>
      </c>
      <c r="AB1415">
        <v>161</v>
      </c>
    </row>
    <row r="1416" spans="1:28" hidden="1" x14ac:dyDescent="0.2">
      <c r="A1416" t="s">
        <v>14875</v>
      </c>
      <c r="B1416" t="s">
        <v>14876</v>
      </c>
      <c r="C1416">
        <v>2007</v>
      </c>
      <c r="D1416" t="s">
        <v>14877</v>
      </c>
      <c r="E1416" t="s">
        <v>44041</v>
      </c>
      <c r="F1416" t="s">
        <v>44032</v>
      </c>
      <c r="G1416" t="s">
        <v>44045</v>
      </c>
      <c r="H1416">
        <v>105</v>
      </c>
      <c r="I1416" t="s">
        <v>25</v>
      </c>
      <c r="J1416" t="s">
        <v>26</v>
      </c>
      <c r="M1416" t="s">
        <v>14878</v>
      </c>
      <c r="N1416" t="s">
        <v>14879</v>
      </c>
      <c r="O1416" t="s">
        <v>14880</v>
      </c>
      <c r="P1416" t="s">
        <v>1039</v>
      </c>
      <c r="Q1416" t="s">
        <v>14881</v>
      </c>
      <c r="R1416" t="s">
        <v>14882</v>
      </c>
      <c r="S1416" t="s">
        <v>14883</v>
      </c>
      <c r="T1416">
        <v>5.7</v>
      </c>
      <c r="U1416">
        <v>10890</v>
      </c>
      <c r="W1416">
        <v>35000000</v>
      </c>
      <c r="X1416"/>
      <c r="Y1416"/>
      <c r="Z1416"/>
      <c r="AA1416">
        <v>7155358</v>
      </c>
      <c r="AB1416">
        <v>53</v>
      </c>
    </row>
    <row r="1417" spans="1:28" x14ac:dyDescent="0.2">
      <c r="A1417" t="s">
        <v>13509</v>
      </c>
      <c r="B1417" t="s">
        <v>13510</v>
      </c>
      <c r="C1417">
        <v>2005</v>
      </c>
      <c r="D1417" t="s">
        <v>8758</v>
      </c>
      <c r="E1417" t="s">
        <v>3496</v>
      </c>
      <c r="H1417">
        <v>94</v>
      </c>
      <c r="I1417" t="s">
        <v>4869</v>
      </c>
      <c r="J1417" t="s">
        <v>26</v>
      </c>
      <c r="K1417" t="s">
        <v>923</v>
      </c>
      <c r="L1417" t="s">
        <v>307</v>
      </c>
      <c r="M1417" t="s">
        <v>5942</v>
      </c>
      <c r="N1417" t="s">
        <v>5942</v>
      </c>
      <c r="O1417" t="s">
        <v>13511</v>
      </c>
      <c r="P1417" t="s">
        <v>13512</v>
      </c>
      <c r="Q1417" t="s">
        <v>13513</v>
      </c>
      <c r="R1417" t="s">
        <v>13514</v>
      </c>
      <c r="S1417" t="s">
        <v>13515</v>
      </c>
      <c r="T1417">
        <v>5.9</v>
      </c>
      <c r="U1417">
        <v>166799</v>
      </c>
      <c r="V1417" s="12">
        <f>W1417*1.32519713261649</f>
        <v>6360946.2365591517</v>
      </c>
      <c r="W1417" s="3">
        <v>4800000</v>
      </c>
      <c r="X1417" s="13">
        <f>Y1417*1.32519713261649</f>
        <v>62716906.316451728</v>
      </c>
      <c r="Y1417" s="3">
        <v>47326473</v>
      </c>
      <c r="Z1417" s="13">
        <f>AA1417*1.32519713261649</f>
        <v>108639430.34759878</v>
      </c>
      <c r="AA1417" s="3">
        <v>81979826</v>
      </c>
      <c r="AB1417">
        <v>1572</v>
      </c>
    </row>
    <row r="1418" spans="1:28" x14ac:dyDescent="0.2">
      <c r="A1418" t="s">
        <v>7377</v>
      </c>
      <c r="B1418" t="s">
        <v>7378</v>
      </c>
      <c r="C1418">
        <v>2003</v>
      </c>
      <c r="D1418" s="1">
        <v>37753</v>
      </c>
      <c r="E1418" t="s">
        <v>1045</v>
      </c>
      <c r="F1418" t="s">
        <v>44032</v>
      </c>
      <c r="H1418">
        <v>102</v>
      </c>
      <c r="I1418" t="s">
        <v>1026</v>
      </c>
      <c r="J1418" t="s">
        <v>26</v>
      </c>
      <c r="K1418" t="s">
        <v>934</v>
      </c>
      <c r="L1418" t="s">
        <v>307</v>
      </c>
      <c r="M1418" t="s">
        <v>7379</v>
      </c>
      <c r="N1418" t="s">
        <v>7379</v>
      </c>
      <c r="O1418" t="s">
        <v>7380</v>
      </c>
      <c r="P1418" t="s">
        <v>7381</v>
      </c>
      <c r="Q1418" t="s">
        <v>7382</v>
      </c>
      <c r="R1418" t="s">
        <v>7383</v>
      </c>
      <c r="S1418" t="s">
        <v>7384</v>
      </c>
      <c r="T1418">
        <v>7.7</v>
      </c>
      <c r="U1418">
        <v>403588</v>
      </c>
      <c r="V1418" s="12">
        <f>W1418*1.40658152173913</f>
        <v>5626326.0869565196</v>
      </c>
      <c r="W1418" s="3">
        <v>4000000</v>
      </c>
      <c r="X1418" s="13">
        <f>Y1418*1.40658152173913</f>
        <v>62713074.328168459</v>
      </c>
      <c r="Y1418" s="3">
        <v>44585453</v>
      </c>
      <c r="Z1418" s="13">
        <f>AA1418*1.40658152173913</f>
        <v>166940765.08903798</v>
      </c>
      <c r="AA1418" s="3">
        <v>118685453</v>
      </c>
      <c r="AB1418">
        <v>1988</v>
      </c>
    </row>
    <row r="1419" spans="1:28" x14ac:dyDescent="0.2">
      <c r="A1419" t="s">
        <v>17958</v>
      </c>
      <c r="B1419" t="s">
        <v>17959</v>
      </c>
      <c r="C1419">
        <v>2008</v>
      </c>
      <c r="D1419" t="s">
        <v>11399</v>
      </c>
      <c r="E1419" t="s">
        <v>16512</v>
      </c>
      <c r="F1419" t="s">
        <v>44031</v>
      </c>
      <c r="G1419" t="s">
        <v>44034</v>
      </c>
      <c r="H1419">
        <v>104</v>
      </c>
      <c r="I1419" t="s">
        <v>5301</v>
      </c>
      <c r="J1419" t="s">
        <v>26</v>
      </c>
      <c r="K1419" t="s">
        <v>209</v>
      </c>
      <c r="M1419" t="s">
        <v>3009</v>
      </c>
      <c r="N1419" t="s">
        <v>6587</v>
      </c>
      <c r="O1419" t="s">
        <v>17960</v>
      </c>
      <c r="P1419" t="s">
        <v>842</v>
      </c>
      <c r="Q1419" t="s">
        <v>17961</v>
      </c>
      <c r="R1419" t="s">
        <v>17962</v>
      </c>
      <c r="S1419" t="s">
        <v>17963</v>
      </c>
      <c r="T1419">
        <v>6.6</v>
      </c>
      <c r="U1419">
        <v>100248</v>
      </c>
      <c r="V1419" s="12">
        <f>W1419*1.20207800169993</f>
        <v>66114290.093496144</v>
      </c>
      <c r="W1419" s="3">
        <v>55000000</v>
      </c>
      <c r="X1419" s="13">
        <f>Y1419*1.20207800169993</f>
        <v>62598536.49958431</v>
      </c>
      <c r="Y1419" s="3">
        <v>52075270</v>
      </c>
      <c r="Z1419" s="13">
        <f>AA1419*1.20207800169993</f>
        <v>154818524.04899609</v>
      </c>
      <c r="AA1419" s="3">
        <v>128792411</v>
      </c>
      <c r="AB1419">
        <v>303</v>
      </c>
    </row>
    <row r="1420" spans="1:28" hidden="1" x14ac:dyDescent="0.2">
      <c r="A1420" t="s">
        <v>14908</v>
      </c>
      <c r="B1420" t="s">
        <v>14909</v>
      </c>
      <c r="C1420">
        <v>2006</v>
      </c>
      <c r="D1420" s="1">
        <v>39328</v>
      </c>
      <c r="E1420" t="s">
        <v>44041</v>
      </c>
      <c r="F1420" t="s">
        <v>44032</v>
      </c>
      <c r="H1420">
        <v>100</v>
      </c>
      <c r="I1420" t="s">
        <v>25</v>
      </c>
      <c r="J1420" t="s">
        <v>26</v>
      </c>
      <c r="K1420" t="s">
        <v>308</v>
      </c>
      <c r="M1420" t="s">
        <v>14910</v>
      </c>
      <c r="N1420" t="s">
        <v>14911</v>
      </c>
      <c r="O1420" t="s">
        <v>14912</v>
      </c>
      <c r="P1420" t="s">
        <v>14913</v>
      </c>
      <c r="Q1420" t="s">
        <v>14914</v>
      </c>
      <c r="R1420" t="s">
        <v>14915</v>
      </c>
      <c r="S1420" t="s">
        <v>14916</v>
      </c>
      <c r="T1420">
        <v>7</v>
      </c>
      <c r="U1420">
        <v>24735</v>
      </c>
      <c r="W1420"/>
      <c r="X1420"/>
      <c r="Y1420">
        <v>517809</v>
      </c>
      <c r="Z1420"/>
      <c r="AA1420">
        <v>2035468</v>
      </c>
      <c r="AB1420">
        <v>96</v>
      </c>
    </row>
    <row r="1421" spans="1:28" hidden="1" x14ac:dyDescent="0.2">
      <c r="A1421" t="s">
        <v>14917</v>
      </c>
      <c r="B1421" t="s">
        <v>14918</v>
      </c>
      <c r="C1421">
        <v>2009</v>
      </c>
      <c r="D1421" t="s">
        <v>9418</v>
      </c>
      <c r="E1421" t="s">
        <v>44041</v>
      </c>
      <c r="F1421" t="s">
        <v>44032</v>
      </c>
      <c r="G1421" t="s">
        <v>44045</v>
      </c>
      <c r="H1421">
        <v>127</v>
      </c>
      <c r="I1421" t="s">
        <v>3037</v>
      </c>
      <c r="J1421" t="s">
        <v>26</v>
      </c>
      <c r="K1421" t="s">
        <v>51</v>
      </c>
      <c r="M1421" t="s">
        <v>13885</v>
      </c>
      <c r="N1421" t="s">
        <v>14919</v>
      </c>
      <c r="O1421" t="s">
        <v>14920</v>
      </c>
      <c r="P1421" t="s">
        <v>1008</v>
      </c>
      <c r="Q1421" t="s">
        <v>14921</v>
      </c>
      <c r="R1421" t="s">
        <v>14922</v>
      </c>
      <c r="S1421" t="s">
        <v>14923</v>
      </c>
      <c r="T1421">
        <v>7.1</v>
      </c>
      <c r="U1421">
        <v>132604</v>
      </c>
      <c r="W1421"/>
      <c r="X1421"/>
      <c r="Y1421">
        <v>37017955</v>
      </c>
      <c r="Z1421"/>
      <c r="AA1421">
        <v>87812371</v>
      </c>
      <c r="AB1421">
        <v>248</v>
      </c>
    </row>
    <row r="1422" spans="1:28" x14ac:dyDescent="0.2">
      <c r="A1422" t="s">
        <v>35535</v>
      </c>
      <c r="B1422" t="s">
        <v>35536</v>
      </c>
      <c r="C1422">
        <v>2017</v>
      </c>
      <c r="D1422" s="1">
        <v>43079</v>
      </c>
      <c r="E1422" t="s">
        <v>44037</v>
      </c>
      <c r="F1422" t="s">
        <v>44047</v>
      </c>
      <c r="G1422" t="s">
        <v>44031</v>
      </c>
      <c r="H1422">
        <v>101</v>
      </c>
      <c r="I1422" t="s">
        <v>25750</v>
      </c>
      <c r="J1422" t="s">
        <v>26</v>
      </c>
      <c r="M1422" t="s">
        <v>35537</v>
      </c>
      <c r="N1422" t="s">
        <v>35538</v>
      </c>
      <c r="O1422" t="s">
        <v>35539</v>
      </c>
      <c r="P1422" t="s">
        <v>1289</v>
      </c>
      <c r="Q1422" t="s">
        <v>35540</v>
      </c>
      <c r="R1422" t="s">
        <v>35541</v>
      </c>
      <c r="S1422" t="s">
        <v>35542</v>
      </c>
      <c r="T1422">
        <v>6</v>
      </c>
      <c r="U1422">
        <v>21770</v>
      </c>
      <c r="V1422" s="12">
        <f>W1422*1.05585427545692</f>
        <v>73909799.281984404</v>
      </c>
      <c r="W1422" s="3">
        <v>70000000</v>
      </c>
      <c r="X1422" s="13">
        <f>Y1422*1.05585427545692</f>
        <v>62592683.302484557</v>
      </c>
      <c r="Y1422" s="3">
        <v>59281555</v>
      </c>
      <c r="Z1422" s="13">
        <f>AA1422*1.05585427545692</f>
        <v>129956186.07663605</v>
      </c>
      <c r="AA1422" s="3">
        <v>123081555</v>
      </c>
      <c r="AB1422">
        <v>120</v>
      </c>
    </row>
    <row r="1423" spans="1:28" hidden="1" x14ac:dyDescent="0.2">
      <c r="A1423" t="s">
        <v>14931</v>
      </c>
      <c r="B1423" t="s">
        <v>14932</v>
      </c>
      <c r="C1423">
        <v>2005</v>
      </c>
      <c r="D1423" t="s">
        <v>3685</v>
      </c>
      <c r="E1423" t="s">
        <v>44041</v>
      </c>
      <c r="F1423" t="s">
        <v>44032</v>
      </c>
      <c r="G1423" t="s">
        <v>44046</v>
      </c>
      <c r="H1423">
        <v>93</v>
      </c>
      <c r="I1423" t="s">
        <v>817</v>
      </c>
      <c r="J1423" t="s">
        <v>27</v>
      </c>
      <c r="K1423" t="s">
        <v>14933</v>
      </c>
      <c r="L1423" t="s">
        <v>307</v>
      </c>
      <c r="M1423" t="s">
        <v>14934</v>
      </c>
      <c r="N1423" t="s">
        <v>14934</v>
      </c>
      <c r="O1423" t="s">
        <v>14935</v>
      </c>
      <c r="P1423" t="s">
        <v>14936</v>
      </c>
      <c r="Q1423" t="s">
        <v>14937</v>
      </c>
      <c r="R1423" t="s">
        <v>14938</v>
      </c>
      <c r="S1423" t="s">
        <v>14939</v>
      </c>
      <c r="T1423">
        <v>7.4</v>
      </c>
      <c r="U1423">
        <v>16609</v>
      </c>
      <c r="W1423"/>
      <c r="X1423"/>
      <c r="Y1423">
        <v>121390</v>
      </c>
      <c r="Z1423"/>
      <c r="AA1423">
        <v>795223</v>
      </c>
      <c r="AB1423">
        <v>86</v>
      </c>
    </row>
    <row r="1424" spans="1:28" x14ac:dyDescent="0.2">
      <c r="A1424" t="s">
        <v>11242</v>
      </c>
      <c r="B1424" t="s">
        <v>11243</v>
      </c>
      <c r="C1424">
        <v>2006</v>
      </c>
      <c r="D1424" t="s">
        <v>8498</v>
      </c>
      <c r="E1424" t="s">
        <v>44041</v>
      </c>
      <c r="F1424" t="s">
        <v>44042</v>
      </c>
      <c r="H1424">
        <v>105</v>
      </c>
      <c r="I1424" t="s">
        <v>25</v>
      </c>
      <c r="J1424" t="s">
        <v>26</v>
      </c>
      <c r="M1424" t="s">
        <v>8368</v>
      </c>
      <c r="N1424" t="s">
        <v>11244</v>
      </c>
      <c r="O1424" t="s">
        <v>11245</v>
      </c>
      <c r="P1424" t="s">
        <v>7194</v>
      </c>
      <c r="Q1424" t="s">
        <v>11246</v>
      </c>
      <c r="R1424" t="s">
        <v>11247</v>
      </c>
      <c r="S1424" t="s">
        <v>11248</v>
      </c>
      <c r="T1424">
        <v>5.8</v>
      </c>
      <c r="U1424">
        <v>55656</v>
      </c>
      <c r="V1424" s="12">
        <f>W1424*1.28378472222222</f>
        <v>64189236.111111</v>
      </c>
      <c r="W1424" s="3">
        <v>50000000</v>
      </c>
      <c r="X1424" s="13">
        <f>Y1424*1.28378472222222</f>
        <v>62586031.628367953</v>
      </c>
      <c r="Y1424" s="3">
        <v>48751189</v>
      </c>
      <c r="Z1424" s="13">
        <f>AA1424*1.28378472222222</f>
        <v>106234712.18392344</v>
      </c>
      <c r="AA1424" s="3">
        <v>82751189</v>
      </c>
      <c r="AB1424">
        <v>310</v>
      </c>
    </row>
    <row r="1425" spans="1:28" x14ac:dyDescent="0.2">
      <c r="A1425" t="s">
        <v>22155</v>
      </c>
      <c r="B1425" t="s">
        <v>22156</v>
      </c>
      <c r="C1425">
        <v>2009</v>
      </c>
      <c r="D1425" t="s">
        <v>17089</v>
      </c>
      <c r="E1425" t="s">
        <v>1045</v>
      </c>
      <c r="F1425" t="s">
        <v>44032</v>
      </c>
      <c r="H1425">
        <v>146</v>
      </c>
      <c r="I1425" t="s">
        <v>25</v>
      </c>
      <c r="J1425" t="s">
        <v>26</v>
      </c>
      <c r="M1425" t="s">
        <v>11111</v>
      </c>
      <c r="N1425" t="s">
        <v>11111</v>
      </c>
      <c r="O1425" t="s">
        <v>22157</v>
      </c>
      <c r="P1425" t="s">
        <v>1329</v>
      </c>
      <c r="Q1425" t="s">
        <v>22158</v>
      </c>
      <c r="R1425" t="s">
        <v>22159</v>
      </c>
      <c r="S1425" t="s">
        <v>22160</v>
      </c>
      <c r="T1425">
        <v>6.3</v>
      </c>
      <c r="U1425">
        <v>113065</v>
      </c>
      <c r="V1425" s="12">
        <f>W1425*1.20636999678377</f>
        <v>90477749.758782744</v>
      </c>
      <c r="W1425" s="3">
        <v>75000000</v>
      </c>
      <c r="X1425" s="13">
        <f>Y1425*1.20636999678377</f>
        <v>62556370.469872251</v>
      </c>
      <c r="Y1425" s="3">
        <v>51855045</v>
      </c>
      <c r="Z1425" s="13">
        <f>AA1425*1.20636999678377</f>
        <v>86358279.716715425</v>
      </c>
      <c r="AA1425" s="3">
        <v>71585235</v>
      </c>
      <c r="AB1425">
        <v>335</v>
      </c>
    </row>
    <row r="1426" spans="1:28" x14ac:dyDescent="0.2">
      <c r="A1426" t="s">
        <v>10613</v>
      </c>
      <c r="B1426" t="s">
        <v>10614</v>
      </c>
      <c r="C1426">
        <v>2005</v>
      </c>
      <c r="D1426" s="1">
        <v>38902</v>
      </c>
      <c r="E1426" t="s">
        <v>1045</v>
      </c>
      <c r="F1426" t="s">
        <v>44040</v>
      </c>
      <c r="G1426" t="s">
        <v>44034</v>
      </c>
      <c r="H1426">
        <v>97</v>
      </c>
      <c r="I1426" t="s">
        <v>3037</v>
      </c>
      <c r="J1426" t="s">
        <v>26</v>
      </c>
      <c r="M1426" t="s">
        <v>10615</v>
      </c>
      <c r="N1426" t="s">
        <v>10616</v>
      </c>
      <c r="O1426" t="s">
        <v>10617</v>
      </c>
      <c r="P1426" t="s">
        <v>10618</v>
      </c>
      <c r="Q1426" t="s">
        <v>10619</v>
      </c>
      <c r="R1426" t="s">
        <v>10620</v>
      </c>
      <c r="S1426" t="s">
        <v>10621</v>
      </c>
      <c r="T1426">
        <v>6.5</v>
      </c>
      <c r="U1426">
        <v>66040</v>
      </c>
      <c r="V1426" s="12">
        <f>W1426*1.32519713261649</f>
        <v>33129928.315412249</v>
      </c>
      <c r="W1426" s="3">
        <v>25000000</v>
      </c>
      <c r="X1426" s="13">
        <f>Y1426*1.32519713261649</f>
        <v>62475239.391756393</v>
      </c>
      <c r="Y1426" s="3">
        <v>47144110</v>
      </c>
      <c r="Z1426" s="13">
        <f>AA1426*1.32519713261649</f>
        <v>163366071.15451643</v>
      </c>
      <c r="AA1426" s="3">
        <v>123276807</v>
      </c>
      <c r="AB1426">
        <v>194</v>
      </c>
    </row>
    <row r="1427" spans="1:28" hidden="1" x14ac:dyDescent="0.2">
      <c r="A1427" t="s">
        <v>14960</v>
      </c>
      <c r="B1427" t="s">
        <v>14961</v>
      </c>
      <c r="C1427">
        <v>2005</v>
      </c>
      <c r="D1427" t="s">
        <v>14962</v>
      </c>
      <c r="E1427" t="s">
        <v>16512</v>
      </c>
      <c r="F1427" t="s">
        <v>44032</v>
      </c>
      <c r="G1427" t="s">
        <v>44034</v>
      </c>
      <c r="H1427">
        <v>107</v>
      </c>
      <c r="I1427" t="s">
        <v>2213</v>
      </c>
      <c r="J1427" t="s">
        <v>934</v>
      </c>
      <c r="M1427" t="s">
        <v>14963</v>
      </c>
      <c r="N1427" t="s">
        <v>14964</v>
      </c>
      <c r="O1427" t="s">
        <v>14965</v>
      </c>
      <c r="P1427" t="s">
        <v>14966</v>
      </c>
      <c r="Q1427" t="s">
        <v>14967</v>
      </c>
      <c r="R1427" t="s">
        <v>14968</v>
      </c>
      <c r="S1427" t="s">
        <v>14969</v>
      </c>
      <c r="T1427">
        <v>6.9</v>
      </c>
      <c r="U1427">
        <v>12096</v>
      </c>
      <c r="W1427"/>
      <c r="X1427"/>
      <c r="Y1427"/>
      <c r="Z1427"/>
      <c r="AA1427">
        <v>11987868</v>
      </c>
      <c r="AB1427">
        <v>85</v>
      </c>
    </row>
    <row r="1428" spans="1:28" x14ac:dyDescent="0.2">
      <c r="A1428" t="s">
        <v>36030</v>
      </c>
      <c r="B1428" t="s">
        <v>36031</v>
      </c>
      <c r="C1428">
        <v>2019</v>
      </c>
      <c r="D1428" t="s">
        <v>36032</v>
      </c>
      <c r="E1428" t="s">
        <v>44035</v>
      </c>
      <c r="F1428" t="s">
        <v>44032</v>
      </c>
      <c r="H1428">
        <v>109</v>
      </c>
      <c r="I1428" t="s">
        <v>23218</v>
      </c>
      <c r="J1428" t="s">
        <v>26</v>
      </c>
      <c r="M1428" t="s">
        <v>35882</v>
      </c>
      <c r="N1428" t="s">
        <v>36033</v>
      </c>
      <c r="O1428" t="s">
        <v>36034</v>
      </c>
      <c r="P1428" t="s">
        <v>7373</v>
      </c>
      <c r="Q1428" t="s">
        <v>36035</v>
      </c>
      <c r="R1428" t="s">
        <v>36036</v>
      </c>
      <c r="S1428" t="s">
        <v>36037</v>
      </c>
      <c r="T1428">
        <v>7.3</v>
      </c>
      <c r="U1428">
        <v>50284</v>
      </c>
      <c r="V1428" s="12">
        <f>W1428*1.01233684194057</f>
        <v>25308421.048514251</v>
      </c>
      <c r="W1428" s="3">
        <v>25000000</v>
      </c>
      <c r="X1428" s="13">
        <f>Y1428*1.01233684194057</f>
        <v>62465288.173627242</v>
      </c>
      <c r="Y1428" s="3">
        <v>61704055</v>
      </c>
      <c r="Z1428" s="13">
        <f>AA1428*1.01233684194057</f>
        <v>68596832.229303405</v>
      </c>
      <c r="AA1428" s="3">
        <v>67760877</v>
      </c>
      <c r="AB1428">
        <v>585</v>
      </c>
    </row>
    <row r="1429" spans="1:28" x14ac:dyDescent="0.2">
      <c r="A1429" t="s">
        <v>42939</v>
      </c>
      <c r="B1429" t="s">
        <v>42940</v>
      </c>
      <c r="C1429">
        <v>2020</v>
      </c>
      <c r="D1429" t="s">
        <v>25806</v>
      </c>
      <c r="E1429" t="s">
        <v>44043</v>
      </c>
      <c r="F1429" t="s">
        <v>44032</v>
      </c>
      <c r="G1429" t="s">
        <v>44040</v>
      </c>
      <c r="H1429">
        <v>100</v>
      </c>
      <c r="I1429" t="s">
        <v>177</v>
      </c>
      <c r="J1429" t="s">
        <v>26</v>
      </c>
      <c r="K1429" t="s">
        <v>27</v>
      </c>
      <c r="M1429" t="s">
        <v>42941</v>
      </c>
      <c r="N1429" t="s">
        <v>42942</v>
      </c>
      <c r="O1429" t="s">
        <v>42943</v>
      </c>
      <c r="P1429" t="s">
        <v>7194</v>
      </c>
      <c r="Q1429" t="s">
        <v>42944</v>
      </c>
      <c r="R1429" t="s">
        <v>42945</v>
      </c>
      <c r="S1429" t="s">
        <v>42946</v>
      </c>
      <c r="T1429">
        <v>6.8</v>
      </c>
      <c r="U1429">
        <v>29152</v>
      </c>
      <c r="V1429" s="13">
        <f>W1429</f>
        <v>135000000</v>
      </c>
      <c r="W1429" s="3">
        <v>135000000</v>
      </c>
      <c r="X1429" s="13">
        <f>Y1429</f>
        <v>62342368</v>
      </c>
      <c r="Y1429" s="3">
        <v>62342368</v>
      </c>
      <c r="Z1429" s="13">
        <f>AA1429</f>
        <v>107604626</v>
      </c>
      <c r="AA1429" s="3">
        <v>107604626</v>
      </c>
      <c r="AB1429">
        <v>427</v>
      </c>
    </row>
    <row r="1430" spans="1:28" hidden="1" x14ac:dyDescent="0.2">
      <c r="A1430" t="s">
        <v>14987</v>
      </c>
      <c r="B1430" t="s">
        <v>14988</v>
      </c>
      <c r="C1430">
        <v>2005</v>
      </c>
      <c r="D1430" t="s">
        <v>8090</v>
      </c>
      <c r="E1430" t="s">
        <v>176</v>
      </c>
      <c r="F1430" t="s">
        <v>44040</v>
      </c>
      <c r="H1430">
        <v>112</v>
      </c>
      <c r="I1430" t="s">
        <v>4358</v>
      </c>
      <c r="J1430" t="s">
        <v>1076</v>
      </c>
      <c r="M1430" t="s">
        <v>14989</v>
      </c>
      <c r="N1430" t="s">
        <v>14989</v>
      </c>
      <c r="O1430" t="s">
        <v>14990</v>
      </c>
      <c r="P1430" t="s">
        <v>14991</v>
      </c>
      <c r="Q1430" t="s">
        <v>14992</v>
      </c>
      <c r="R1430" t="s">
        <v>14993</v>
      </c>
      <c r="S1430" t="s">
        <v>14994</v>
      </c>
      <c r="T1430">
        <v>8.3000000000000007</v>
      </c>
      <c r="U1430">
        <v>76026</v>
      </c>
      <c r="W1430"/>
      <c r="X1430"/>
      <c r="Y1430"/>
      <c r="Z1430"/>
      <c r="AA1430">
        <v>18612999</v>
      </c>
      <c r="AB1430">
        <v>130</v>
      </c>
    </row>
    <row r="1431" spans="1:28" hidden="1" x14ac:dyDescent="0.2">
      <c r="A1431" t="s">
        <v>14995</v>
      </c>
      <c r="B1431" t="s">
        <v>14996</v>
      </c>
      <c r="C1431">
        <v>2008</v>
      </c>
      <c r="D1431" s="1">
        <v>39701</v>
      </c>
      <c r="E1431" t="s">
        <v>16512</v>
      </c>
      <c r="F1431" t="s">
        <v>44038</v>
      </c>
      <c r="G1431" t="s">
        <v>44044</v>
      </c>
      <c r="H1431">
        <v>85</v>
      </c>
      <c r="I1431" t="s">
        <v>25</v>
      </c>
      <c r="J1431" t="s">
        <v>26</v>
      </c>
      <c r="M1431" t="s">
        <v>14997</v>
      </c>
      <c r="N1431" t="s">
        <v>14998</v>
      </c>
      <c r="O1431" t="s">
        <v>14999</v>
      </c>
      <c r="P1431" t="s">
        <v>15000</v>
      </c>
      <c r="Q1431" t="s">
        <v>15001</v>
      </c>
      <c r="R1431" t="s">
        <v>15002</v>
      </c>
      <c r="S1431" t="s">
        <v>15003</v>
      </c>
      <c r="T1431">
        <v>4.9000000000000004</v>
      </c>
      <c r="U1431">
        <v>11018</v>
      </c>
      <c r="W1431">
        <v>10000000</v>
      </c>
      <c r="X1431"/>
      <c r="Y1431"/>
      <c r="Z1431"/>
      <c r="AA1431">
        <v>170255</v>
      </c>
      <c r="AB1431">
        <v>90</v>
      </c>
    </row>
    <row r="1432" spans="1:28" x14ac:dyDescent="0.2">
      <c r="A1432" t="s">
        <v>14547</v>
      </c>
      <c r="B1432" t="s">
        <v>14548</v>
      </c>
      <c r="C1432">
        <v>2006</v>
      </c>
      <c r="D1432" t="s">
        <v>14549</v>
      </c>
      <c r="E1432" t="s">
        <v>1045</v>
      </c>
      <c r="F1432" t="s">
        <v>44036</v>
      </c>
      <c r="H1432">
        <v>83</v>
      </c>
      <c r="I1432" t="s">
        <v>372</v>
      </c>
      <c r="J1432" t="s">
        <v>26</v>
      </c>
      <c r="M1432" t="s">
        <v>14550</v>
      </c>
      <c r="N1432" t="s">
        <v>14551</v>
      </c>
      <c r="O1432" t="s">
        <v>14552</v>
      </c>
      <c r="P1432" t="s">
        <v>14553</v>
      </c>
      <c r="Q1432" t="s">
        <v>14554</v>
      </c>
      <c r="R1432" t="s">
        <v>14555</v>
      </c>
      <c r="S1432" t="s">
        <v>14556</v>
      </c>
      <c r="T1432">
        <v>2.8</v>
      </c>
      <c r="U1432">
        <v>56608</v>
      </c>
      <c r="V1432" s="12">
        <f>W1432*1.28378472222222</f>
        <v>25675694.444444403</v>
      </c>
      <c r="W1432" s="3">
        <v>20000000</v>
      </c>
      <c r="X1432" s="13">
        <f>Y1432*1.28378472222222</f>
        <v>62325727.586736009</v>
      </c>
      <c r="Y1432" s="3">
        <v>48548426</v>
      </c>
      <c r="Z1432" s="13">
        <f>AA1432*1.28378472222222</f>
        <v>110083299.7945137</v>
      </c>
      <c r="AA1432" s="3">
        <v>85749034</v>
      </c>
      <c r="AB1432">
        <v>619</v>
      </c>
    </row>
    <row r="1433" spans="1:28" x14ac:dyDescent="0.2">
      <c r="A1433" t="s">
        <v>19782</v>
      </c>
      <c r="B1433" t="s">
        <v>19783</v>
      </c>
      <c r="C1433">
        <v>2010</v>
      </c>
      <c r="D1433" t="s">
        <v>19155</v>
      </c>
      <c r="E1433" t="s">
        <v>176</v>
      </c>
      <c r="H1433">
        <v>133</v>
      </c>
      <c r="I1433" t="s">
        <v>25</v>
      </c>
      <c r="J1433" t="s">
        <v>26</v>
      </c>
      <c r="M1433" t="s">
        <v>7896</v>
      </c>
      <c r="N1433" t="s">
        <v>19784</v>
      </c>
      <c r="O1433" t="s">
        <v>19785</v>
      </c>
      <c r="P1433" t="s">
        <v>19786</v>
      </c>
      <c r="Q1433" t="s">
        <v>19787</v>
      </c>
      <c r="R1433" t="s">
        <v>19788</v>
      </c>
      <c r="S1433" t="s">
        <v>19789</v>
      </c>
      <c r="T1433">
        <v>6.2</v>
      </c>
      <c r="U1433">
        <v>96951</v>
      </c>
      <c r="V1433" s="12">
        <f>W1433*1.18690152988223</f>
        <v>83083107.091756105</v>
      </c>
      <c r="W1433" s="3">
        <v>70000000</v>
      </c>
      <c r="X1433" s="13">
        <f>Y1433*1.18690152988223</f>
        <v>62282202.010382548</v>
      </c>
      <c r="Y1433" s="3">
        <v>52474616</v>
      </c>
      <c r="Z1433" s="13">
        <f>AA1433*1.18690152988223</f>
        <v>159932632.27350286</v>
      </c>
      <c r="AA1433" s="3">
        <v>134748021</v>
      </c>
      <c r="AB1433">
        <v>260</v>
      </c>
    </row>
    <row r="1434" spans="1:28" x14ac:dyDescent="0.2">
      <c r="A1434" t="s">
        <v>3591</v>
      </c>
      <c r="B1434" t="s">
        <v>3592</v>
      </c>
      <c r="C1434">
        <v>2002</v>
      </c>
      <c r="D1434" t="s">
        <v>1237</v>
      </c>
      <c r="E1434" t="s">
        <v>16512</v>
      </c>
      <c r="F1434" t="s">
        <v>44031</v>
      </c>
      <c r="G1434" t="s">
        <v>44033</v>
      </c>
      <c r="H1434">
        <v>116</v>
      </c>
      <c r="I1434" t="s">
        <v>25</v>
      </c>
      <c r="J1434" t="s">
        <v>26</v>
      </c>
      <c r="M1434" t="s">
        <v>3593</v>
      </c>
      <c r="N1434" t="s">
        <v>3594</v>
      </c>
      <c r="O1434" t="s">
        <v>3595</v>
      </c>
      <c r="P1434" t="s">
        <v>3596</v>
      </c>
      <c r="Q1434" t="s">
        <v>3597</v>
      </c>
      <c r="R1434" t="s">
        <v>3598</v>
      </c>
      <c r="S1434" t="s">
        <v>3599</v>
      </c>
      <c r="T1434">
        <v>6.4</v>
      </c>
      <c r="U1434">
        <v>72598</v>
      </c>
      <c r="V1434" s="12">
        <f>W1434*1.43863813229572</f>
        <v>86318287.937743202</v>
      </c>
      <c r="W1434" s="3">
        <v>60000000</v>
      </c>
      <c r="X1434" s="13">
        <f>Y1434*1.43863813229572</f>
        <v>62227442.177315183</v>
      </c>
      <c r="Y1434" s="3">
        <v>43254409</v>
      </c>
      <c r="Z1434" s="13">
        <f>AA1434*1.43863813229572</f>
        <v>96872813.436186776</v>
      </c>
      <c r="AA1434" s="3">
        <v>67336470</v>
      </c>
      <c r="AB1434">
        <v>854</v>
      </c>
    </row>
    <row r="1435" spans="1:28" x14ac:dyDescent="0.2">
      <c r="A1435" t="s">
        <v>34554</v>
      </c>
      <c r="B1435" t="s">
        <v>34555</v>
      </c>
      <c r="C1435">
        <v>2016</v>
      </c>
      <c r="D1435" t="s">
        <v>27159</v>
      </c>
      <c r="E1435" t="s">
        <v>176</v>
      </c>
      <c r="H1435">
        <v>139</v>
      </c>
      <c r="I1435" t="s">
        <v>433</v>
      </c>
      <c r="J1435" t="s">
        <v>26</v>
      </c>
      <c r="M1435" t="s">
        <v>416</v>
      </c>
      <c r="N1435" t="s">
        <v>34556</v>
      </c>
      <c r="O1435" t="s">
        <v>34557</v>
      </c>
      <c r="P1435" t="s">
        <v>416</v>
      </c>
      <c r="Q1435" t="s">
        <v>34558</v>
      </c>
      <c r="R1435" t="s">
        <v>34559</v>
      </c>
      <c r="S1435" t="s">
        <v>34560</v>
      </c>
      <c r="T1435">
        <v>7.2</v>
      </c>
      <c r="U1435">
        <v>95317</v>
      </c>
      <c r="V1435" s="12">
        <f>W1435*1.07834771485832</f>
        <v>25880345.156599682</v>
      </c>
      <c r="W1435" s="3">
        <v>24000000</v>
      </c>
      <c r="X1435" s="13">
        <f>Y1435*1.07834771485832</f>
        <v>62202227.714791849</v>
      </c>
      <c r="Y1435" s="3">
        <v>57682904</v>
      </c>
      <c r="Z1435" s="13">
        <f>AA1435*1.07834771485832</f>
        <v>69461510.32749483</v>
      </c>
      <c r="AA1435" s="3">
        <v>64414761</v>
      </c>
      <c r="AB1435">
        <v>380</v>
      </c>
    </row>
    <row r="1436" spans="1:28" x14ac:dyDescent="0.2">
      <c r="A1436" t="s">
        <v>21716</v>
      </c>
      <c r="B1436" t="s">
        <v>21717</v>
      </c>
      <c r="C1436">
        <v>2009</v>
      </c>
      <c r="D1436" s="1">
        <v>40030</v>
      </c>
      <c r="E1436" t="s">
        <v>3496</v>
      </c>
      <c r="F1436" t="s">
        <v>44045</v>
      </c>
      <c r="G1436" t="s">
        <v>44042</v>
      </c>
      <c r="H1436">
        <v>101</v>
      </c>
      <c r="I1436" t="s">
        <v>433</v>
      </c>
      <c r="J1436" t="s">
        <v>26</v>
      </c>
      <c r="M1436" t="s">
        <v>2293</v>
      </c>
      <c r="N1436" t="s">
        <v>21718</v>
      </c>
      <c r="O1436" t="s">
        <v>21719</v>
      </c>
      <c r="P1436" t="s">
        <v>21720</v>
      </c>
      <c r="Q1436" t="s">
        <v>21721</v>
      </c>
      <c r="R1436" t="s">
        <v>21722</v>
      </c>
      <c r="S1436" t="s">
        <v>21723</v>
      </c>
      <c r="T1436">
        <v>5.4</v>
      </c>
      <c r="U1436">
        <v>52958</v>
      </c>
      <c r="V1436" s="12">
        <f>W1436*1.20636999678377</f>
        <v>18095549.951756548</v>
      </c>
      <c r="W1436" s="3">
        <v>15000000</v>
      </c>
      <c r="X1436" s="13">
        <f>Y1436*1.20636999678377</f>
        <v>62183489.948456362</v>
      </c>
      <c r="Y1436" s="3">
        <v>51545952</v>
      </c>
      <c r="Z1436" s="13">
        <f>AA1436*1.20636999678377</f>
        <v>121523341.42967398</v>
      </c>
      <c r="AA1436" s="3">
        <v>100734718</v>
      </c>
      <c r="AB1436">
        <v>290</v>
      </c>
    </row>
    <row r="1437" spans="1:28" hidden="1" x14ac:dyDescent="0.2">
      <c r="A1437" t="s">
        <v>15039</v>
      </c>
      <c r="B1437" t="s">
        <v>15040</v>
      </c>
      <c r="C1437">
        <v>2006</v>
      </c>
      <c r="D1437" s="1">
        <v>39001</v>
      </c>
      <c r="E1437" t="s">
        <v>1045</v>
      </c>
      <c r="F1437" t="s">
        <v>44032</v>
      </c>
      <c r="G1437" t="s">
        <v>44036</v>
      </c>
      <c r="H1437">
        <v>92</v>
      </c>
      <c r="I1437" t="s">
        <v>495</v>
      </c>
      <c r="J1437" t="s">
        <v>26</v>
      </c>
      <c r="M1437" t="s">
        <v>15041</v>
      </c>
      <c r="N1437" t="s">
        <v>15042</v>
      </c>
      <c r="O1437" t="s">
        <v>15043</v>
      </c>
      <c r="P1437" t="s">
        <v>15044</v>
      </c>
      <c r="Q1437" t="s">
        <v>15045</v>
      </c>
      <c r="R1437" t="s">
        <v>15046</v>
      </c>
      <c r="S1437" t="s">
        <v>15047</v>
      </c>
      <c r="T1437">
        <v>6.7</v>
      </c>
      <c r="U1437">
        <v>21755</v>
      </c>
      <c r="W1437"/>
      <c r="X1437"/>
      <c r="Y1437">
        <v>216839</v>
      </c>
      <c r="Z1437"/>
      <c r="AA1437">
        <v>1736394</v>
      </c>
      <c r="AB1437">
        <v>77</v>
      </c>
    </row>
    <row r="1438" spans="1:28" x14ac:dyDescent="0.2">
      <c r="A1438" t="s">
        <v>34096</v>
      </c>
      <c r="B1438" t="s">
        <v>34097</v>
      </c>
      <c r="C1438">
        <v>2018</v>
      </c>
      <c r="D1438" t="s">
        <v>34098</v>
      </c>
      <c r="E1438" t="s">
        <v>1045</v>
      </c>
      <c r="H1438">
        <v>102</v>
      </c>
      <c r="I1438" t="s">
        <v>25</v>
      </c>
      <c r="J1438" t="s">
        <v>26</v>
      </c>
      <c r="M1438" t="s">
        <v>34099</v>
      </c>
      <c r="N1438" t="s">
        <v>34100</v>
      </c>
      <c r="O1438" t="s">
        <v>34101</v>
      </c>
      <c r="P1438" t="s">
        <v>34102</v>
      </c>
      <c r="Q1438" t="s">
        <v>34103</v>
      </c>
      <c r="R1438" t="s">
        <v>34104</v>
      </c>
      <c r="S1438" t="s">
        <v>34105</v>
      </c>
      <c r="T1438">
        <v>6.2</v>
      </c>
      <c r="U1438">
        <v>69041</v>
      </c>
      <c r="V1438" s="12">
        <f>W1438*1.03068014830331</f>
        <v>21644283.114369508</v>
      </c>
      <c r="W1438" s="3">
        <v>21000000</v>
      </c>
      <c r="X1438" s="13">
        <f>Y1438*1.03068014830331</f>
        <v>62161860.610994332</v>
      </c>
      <c r="Y1438" s="3">
        <v>60311495</v>
      </c>
      <c r="Z1438" s="13">
        <f>AA1438*1.03068014830331</f>
        <v>96901758.522995889</v>
      </c>
      <c r="AA1438" s="3">
        <v>94017294</v>
      </c>
      <c r="AB1438">
        <v>355</v>
      </c>
    </row>
    <row r="1439" spans="1:28" x14ac:dyDescent="0.2">
      <c r="A1439" t="s">
        <v>12166</v>
      </c>
      <c r="B1439" t="s">
        <v>12167</v>
      </c>
      <c r="C1439">
        <v>2007</v>
      </c>
      <c r="D1439" s="1">
        <v>39149</v>
      </c>
      <c r="E1439" t="s">
        <v>1045</v>
      </c>
      <c r="F1439" t="s">
        <v>44040</v>
      </c>
      <c r="G1439" t="s">
        <v>44034</v>
      </c>
      <c r="H1439">
        <v>92</v>
      </c>
      <c r="I1439" t="s">
        <v>177</v>
      </c>
      <c r="J1439" t="s">
        <v>26</v>
      </c>
      <c r="M1439" t="s">
        <v>1587</v>
      </c>
      <c r="N1439" t="s">
        <v>12168</v>
      </c>
      <c r="O1439" t="s">
        <v>12169</v>
      </c>
      <c r="P1439" t="s">
        <v>1590</v>
      </c>
      <c r="Q1439" t="s">
        <v>12170</v>
      </c>
      <c r="R1439" t="s">
        <v>12171</v>
      </c>
      <c r="S1439" t="s">
        <v>12172</v>
      </c>
      <c r="T1439">
        <v>4.2</v>
      </c>
      <c r="U1439">
        <v>19346</v>
      </c>
      <c r="V1439" s="12">
        <f>W1439*1.24823238899982</f>
        <v>34950506.891994961</v>
      </c>
      <c r="W1439" s="3">
        <v>28000000</v>
      </c>
      <c r="X1439" s="13">
        <f>Y1439*1.24823238899982</f>
        <v>61990382.210372396</v>
      </c>
      <c r="Y1439" s="3">
        <v>49662533</v>
      </c>
      <c r="Z1439" s="13">
        <f>AA1439*144548551.06</f>
        <v>8439910628592752</v>
      </c>
      <c r="AA1439" s="3">
        <v>58388068</v>
      </c>
      <c r="AB1439">
        <v>65</v>
      </c>
    </row>
    <row r="1440" spans="1:28" x14ac:dyDescent="0.2">
      <c r="A1440" t="s">
        <v>8285</v>
      </c>
      <c r="B1440" t="s">
        <v>8286</v>
      </c>
      <c r="C1440">
        <v>2005</v>
      </c>
      <c r="D1440" s="1">
        <v>38571</v>
      </c>
      <c r="E1440" t="s">
        <v>176</v>
      </c>
      <c r="F1440" t="s">
        <v>44046</v>
      </c>
      <c r="G1440" t="s">
        <v>44045</v>
      </c>
      <c r="H1440">
        <v>89</v>
      </c>
      <c r="I1440" t="s">
        <v>8287</v>
      </c>
      <c r="J1440" t="s">
        <v>26</v>
      </c>
      <c r="M1440" t="s">
        <v>1912</v>
      </c>
      <c r="N1440" t="s">
        <v>8288</v>
      </c>
      <c r="O1440" t="s">
        <v>8289</v>
      </c>
      <c r="P1440" t="s">
        <v>4837</v>
      </c>
      <c r="Q1440" t="s">
        <v>8290</v>
      </c>
      <c r="R1440" t="s">
        <v>8291</v>
      </c>
      <c r="S1440" t="s">
        <v>8292</v>
      </c>
      <c r="T1440">
        <v>4.2</v>
      </c>
      <c r="U1440">
        <v>29341</v>
      </c>
      <c r="V1440" s="12">
        <f>W1440*1.32519713261649</f>
        <v>26503942.652329799</v>
      </c>
      <c r="W1440" s="3">
        <v>20000000</v>
      </c>
      <c r="X1440" s="13">
        <f>Y1440*1.32519713261649</f>
        <v>61956122.569390796</v>
      </c>
      <c r="Y1440" s="3">
        <v>46752382</v>
      </c>
      <c r="Z1440" s="13">
        <f>AA1440*1.32519713261649</f>
        <v>89043784.079104111</v>
      </c>
      <c r="AA1440" s="3">
        <v>67192859</v>
      </c>
      <c r="AB1440">
        <v>393</v>
      </c>
    </row>
    <row r="1441" spans="1:28" x14ac:dyDescent="0.2">
      <c r="A1441" t="s">
        <v>3582</v>
      </c>
      <c r="B1441" t="s">
        <v>3583</v>
      </c>
      <c r="C1441">
        <v>2002</v>
      </c>
      <c r="D1441" t="s">
        <v>3532</v>
      </c>
      <c r="E1441" t="s">
        <v>16512</v>
      </c>
      <c r="F1441" t="s">
        <v>44031</v>
      </c>
      <c r="G1441" t="s">
        <v>44034</v>
      </c>
      <c r="H1441">
        <v>101</v>
      </c>
      <c r="I1441" t="s">
        <v>3584</v>
      </c>
      <c r="J1441" t="s">
        <v>26</v>
      </c>
      <c r="M1441" t="s">
        <v>3585</v>
      </c>
      <c r="N1441" t="s">
        <v>3586</v>
      </c>
      <c r="O1441" t="s">
        <v>3587</v>
      </c>
      <c r="P1441" t="s">
        <v>437</v>
      </c>
      <c r="Q1441" t="s">
        <v>3588</v>
      </c>
      <c r="R1441" t="s">
        <v>3589</v>
      </c>
      <c r="S1441" t="s">
        <v>3590</v>
      </c>
      <c r="T1441">
        <v>6.2</v>
      </c>
      <c r="U1441">
        <v>124603</v>
      </c>
      <c r="V1441" s="12">
        <f>W1441*1.43863813229572</f>
        <v>86318287.937743202</v>
      </c>
      <c r="W1441" s="3">
        <v>60000000</v>
      </c>
      <c r="X1441" s="13">
        <f>Y1441*1.43863813229572</f>
        <v>61950609.357431911</v>
      </c>
      <c r="Y1441" s="3">
        <v>43061982</v>
      </c>
      <c r="Z1441" s="13">
        <f>AA1441*1.43863813229572</f>
        <v>118184385.83887161</v>
      </c>
      <c r="AA1441" s="3">
        <v>82150183</v>
      </c>
      <c r="AB1441">
        <v>601</v>
      </c>
    </row>
    <row r="1442" spans="1:28" hidden="1" x14ac:dyDescent="0.2">
      <c r="A1442" t="s">
        <v>15077</v>
      </c>
      <c r="B1442" t="s">
        <v>15078</v>
      </c>
      <c r="C1442">
        <v>2005</v>
      </c>
      <c r="D1442" t="s">
        <v>8090</v>
      </c>
      <c r="E1442" t="s">
        <v>16512</v>
      </c>
      <c r="F1442" t="s">
        <v>44044</v>
      </c>
      <c r="G1442" t="s">
        <v>44042</v>
      </c>
      <c r="H1442">
        <v>93</v>
      </c>
      <c r="I1442" t="s">
        <v>15079</v>
      </c>
      <c r="J1442" t="s">
        <v>51</v>
      </c>
      <c r="K1442" t="s">
        <v>209</v>
      </c>
      <c r="M1442" t="s">
        <v>15080</v>
      </c>
      <c r="N1442" t="s">
        <v>15081</v>
      </c>
      <c r="O1442" t="s">
        <v>15082</v>
      </c>
      <c r="P1442" t="s">
        <v>15083</v>
      </c>
      <c r="Q1442" t="s">
        <v>15084</v>
      </c>
      <c r="R1442" t="s">
        <v>15085</v>
      </c>
      <c r="S1442" t="s">
        <v>15086</v>
      </c>
      <c r="T1442">
        <v>7</v>
      </c>
      <c r="U1442">
        <v>11212</v>
      </c>
      <c r="W1442"/>
      <c r="X1442"/>
      <c r="Y1442"/>
      <c r="Z1442"/>
      <c r="AA1442">
        <v>954211</v>
      </c>
      <c r="AB1442">
        <v>70</v>
      </c>
    </row>
    <row r="1443" spans="1:28" x14ac:dyDescent="0.2">
      <c r="A1443" t="s">
        <v>27209</v>
      </c>
      <c r="B1443" t="s">
        <v>27210</v>
      </c>
      <c r="C1443">
        <v>2013</v>
      </c>
      <c r="D1443" t="s">
        <v>27211</v>
      </c>
      <c r="E1443" t="s">
        <v>44037</v>
      </c>
      <c r="F1443" t="s">
        <v>44031</v>
      </c>
      <c r="G1443" t="s">
        <v>44038</v>
      </c>
      <c r="H1443">
        <v>91</v>
      </c>
      <c r="I1443" t="s">
        <v>25</v>
      </c>
      <c r="J1443" t="s">
        <v>26</v>
      </c>
      <c r="M1443" t="s">
        <v>20499</v>
      </c>
      <c r="N1443" t="s">
        <v>27212</v>
      </c>
      <c r="O1443" t="s">
        <v>27213</v>
      </c>
      <c r="P1443" t="s">
        <v>591</v>
      </c>
      <c r="Q1443" t="s">
        <v>27214</v>
      </c>
      <c r="R1443" t="s">
        <v>27215</v>
      </c>
      <c r="S1443" t="s">
        <v>27216</v>
      </c>
      <c r="T1443">
        <v>5.8</v>
      </c>
      <c r="U1443">
        <v>22100</v>
      </c>
      <c r="V1443" s="12">
        <f>W1443*1.11098185502045</f>
        <v>61104002.026124753</v>
      </c>
      <c r="W1443" s="3">
        <v>55000000</v>
      </c>
      <c r="X1443" s="13">
        <f>Y1443*1.11098185502045</f>
        <v>61937771.6886805</v>
      </c>
      <c r="Y1443" s="3">
        <v>55750480</v>
      </c>
      <c r="Z1443" s="13">
        <f>AA1443*1.11098185502045</f>
        <v>122638034.02083598</v>
      </c>
      <c r="AA1443" s="3">
        <v>110387072</v>
      </c>
      <c r="AB1443">
        <v>84</v>
      </c>
    </row>
    <row r="1444" spans="1:28" hidden="1" x14ac:dyDescent="0.2">
      <c r="A1444" t="s">
        <v>15094</v>
      </c>
      <c r="B1444" t="s">
        <v>15095</v>
      </c>
      <c r="C1444">
        <v>2007</v>
      </c>
      <c r="D1444" t="s">
        <v>12428</v>
      </c>
      <c r="E1444" t="s">
        <v>44041</v>
      </c>
      <c r="F1444" t="s">
        <v>44032</v>
      </c>
      <c r="G1444" t="s">
        <v>44045</v>
      </c>
      <c r="H1444">
        <v>121</v>
      </c>
      <c r="I1444" t="s">
        <v>25</v>
      </c>
      <c r="J1444" t="s">
        <v>26</v>
      </c>
      <c r="M1444" t="s">
        <v>9500</v>
      </c>
      <c r="N1444" t="s">
        <v>15096</v>
      </c>
      <c r="O1444" t="s">
        <v>15097</v>
      </c>
      <c r="P1444" t="s">
        <v>201</v>
      </c>
      <c r="Q1444" t="s">
        <v>15098</v>
      </c>
      <c r="R1444" t="s">
        <v>15099</v>
      </c>
      <c r="S1444" t="s">
        <v>15100</v>
      </c>
      <c r="T1444">
        <v>7.1</v>
      </c>
      <c r="U1444">
        <v>68025</v>
      </c>
      <c r="W1444"/>
      <c r="X1444"/>
      <c r="Y1444">
        <v>6777741</v>
      </c>
      <c r="Z1444"/>
      <c r="AA1444">
        <v>29541790</v>
      </c>
      <c r="AB1444">
        <v>244</v>
      </c>
    </row>
    <row r="1445" spans="1:28" x14ac:dyDescent="0.2">
      <c r="A1445" t="s">
        <v>24931</v>
      </c>
      <c r="B1445" t="s">
        <v>24932</v>
      </c>
      <c r="C1445">
        <v>2013</v>
      </c>
      <c r="D1445" s="1">
        <v>41279</v>
      </c>
      <c r="E1445" t="s">
        <v>16512</v>
      </c>
      <c r="F1445" t="s">
        <v>44034</v>
      </c>
      <c r="G1445" t="s">
        <v>44046</v>
      </c>
      <c r="H1445">
        <v>88</v>
      </c>
      <c r="I1445" t="s">
        <v>319</v>
      </c>
      <c r="J1445" t="s">
        <v>26</v>
      </c>
      <c r="M1445" t="s">
        <v>23319</v>
      </c>
      <c r="N1445" t="s">
        <v>23319</v>
      </c>
      <c r="O1445" t="s">
        <v>24933</v>
      </c>
      <c r="P1445" t="s">
        <v>18200</v>
      </c>
      <c r="Q1445" t="s">
        <v>24934</v>
      </c>
      <c r="R1445" t="s">
        <v>24935</v>
      </c>
      <c r="S1445" t="s">
        <v>24936</v>
      </c>
      <c r="T1445">
        <v>6.1</v>
      </c>
      <c r="U1445">
        <v>192084</v>
      </c>
      <c r="V1445" s="12">
        <f>W1445*1.11098185502045</f>
        <v>55549092.751022503</v>
      </c>
      <c r="W1445" s="3">
        <v>50000000</v>
      </c>
      <c r="X1445" s="13">
        <f>Y1445*1.11098185502045</f>
        <v>61885549.986585259</v>
      </c>
      <c r="Y1445" s="3">
        <v>55703475</v>
      </c>
      <c r="Z1445" s="13">
        <f>AA1445*1.11098185502045</f>
        <v>251470464.02743325</v>
      </c>
      <c r="AA1445" s="3">
        <v>226349749</v>
      </c>
      <c r="AB1445">
        <v>347</v>
      </c>
    </row>
    <row r="1446" spans="1:28" x14ac:dyDescent="0.2">
      <c r="A1446" t="s">
        <v>26818</v>
      </c>
      <c r="B1446" t="s">
        <v>26819</v>
      </c>
      <c r="C1446">
        <v>2012</v>
      </c>
      <c r="D1446" t="s">
        <v>20304</v>
      </c>
      <c r="E1446" t="s">
        <v>16512</v>
      </c>
      <c r="F1446" t="s">
        <v>44038</v>
      </c>
      <c r="G1446" t="s">
        <v>44036</v>
      </c>
      <c r="H1446">
        <v>103</v>
      </c>
      <c r="I1446" t="s">
        <v>25</v>
      </c>
      <c r="J1446" t="s">
        <v>26</v>
      </c>
      <c r="K1446" t="s">
        <v>307</v>
      </c>
      <c r="L1446" t="s">
        <v>934</v>
      </c>
      <c r="M1446" t="s">
        <v>619</v>
      </c>
      <c r="N1446" t="s">
        <v>26820</v>
      </c>
      <c r="O1446" t="s">
        <v>26821</v>
      </c>
      <c r="P1446" t="s">
        <v>3439</v>
      </c>
      <c r="Q1446" t="s">
        <v>26822</v>
      </c>
      <c r="R1446" t="s">
        <v>26823</v>
      </c>
      <c r="S1446" t="s">
        <v>26824</v>
      </c>
      <c r="T1446">
        <v>6.3</v>
      </c>
      <c r="U1446">
        <v>173788</v>
      </c>
      <c r="V1446" s="12">
        <f>W1446*1.12725506764114</f>
        <v>73271579.396674097</v>
      </c>
      <c r="W1446" s="3">
        <v>65000000</v>
      </c>
      <c r="X1446" s="13">
        <f>Y1446*1.12725506764114</f>
        <v>61729379.162787326</v>
      </c>
      <c r="Y1446" s="3">
        <v>54760791</v>
      </c>
      <c r="Z1446" s="13">
        <f>AA1446*1.12725506764114</f>
        <v>176405587.29439351</v>
      </c>
      <c r="AA1446" s="3">
        <v>156491279</v>
      </c>
      <c r="AB1446">
        <v>267</v>
      </c>
    </row>
    <row r="1447" spans="1:28" x14ac:dyDescent="0.2">
      <c r="A1447" t="s">
        <v>24901</v>
      </c>
      <c r="B1447" t="s">
        <v>24902</v>
      </c>
      <c r="C1447">
        <v>2010</v>
      </c>
      <c r="D1447" t="s">
        <v>19049</v>
      </c>
      <c r="E1447" t="s">
        <v>16512</v>
      </c>
      <c r="F1447" t="s">
        <v>44031</v>
      </c>
      <c r="G1447" t="s">
        <v>44033</v>
      </c>
      <c r="H1447">
        <v>107</v>
      </c>
      <c r="I1447" t="s">
        <v>25</v>
      </c>
      <c r="J1447" t="s">
        <v>26</v>
      </c>
      <c r="K1447" t="s">
        <v>308</v>
      </c>
      <c r="L1447" t="s">
        <v>75</v>
      </c>
      <c r="M1447" t="s">
        <v>9358</v>
      </c>
      <c r="N1447" t="s">
        <v>24903</v>
      </c>
      <c r="O1447" t="s">
        <v>24904</v>
      </c>
      <c r="P1447" t="s">
        <v>3578</v>
      </c>
      <c r="Q1447" t="s">
        <v>24905</v>
      </c>
      <c r="R1447" t="s">
        <v>24906</v>
      </c>
      <c r="S1447" t="s">
        <v>24907</v>
      </c>
      <c r="T1447">
        <v>6.4</v>
      </c>
      <c r="U1447">
        <v>208732</v>
      </c>
      <c r="V1447" s="12">
        <f>W1447*1.18690152988223</f>
        <v>47476061.195289202</v>
      </c>
      <c r="W1447" s="3">
        <v>40000000</v>
      </c>
      <c r="X1447" s="13">
        <f>Y1447*1.18690152988223</f>
        <v>61719696.14212852</v>
      </c>
      <c r="Y1447" s="3">
        <v>52000688</v>
      </c>
      <c r="Z1447" s="13">
        <f>AA1447*1.18690152988223</f>
        <v>151013170.53687102</v>
      </c>
      <c r="AA1447" s="3">
        <v>127233108</v>
      </c>
      <c r="AB1447">
        <v>679</v>
      </c>
    </row>
    <row r="1448" spans="1:28" x14ac:dyDescent="0.2">
      <c r="A1448" t="s">
        <v>34176</v>
      </c>
      <c r="B1448" t="s">
        <v>34177</v>
      </c>
      <c r="C1448">
        <v>2018</v>
      </c>
      <c r="D1448" t="s">
        <v>34178</v>
      </c>
      <c r="E1448" t="s">
        <v>16512</v>
      </c>
      <c r="F1448" t="s">
        <v>44031</v>
      </c>
      <c r="G1448" t="s">
        <v>44033</v>
      </c>
      <c r="H1448">
        <v>111</v>
      </c>
      <c r="I1448" t="s">
        <v>34179</v>
      </c>
      <c r="J1448" t="s">
        <v>26</v>
      </c>
      <c r="K1448" t="s">
        <v>209</v>
      </c>
      <c r="L1448" t="s">
        <v>75</v>
      </c>
      <c r="M1448" t="s">
        <v>34180</v>
      </c>
      <c r="N1448" t="s">
        <v>34181</v>
      </c>
      <c r="O1448" t="s">
        <v>34182</v>
      </c>
      <c r="P1448" t="s">
        <v>34183</v>
      </c>
      <c r="Q1448" t="s">
        <v>34184</v>
      </c>
      <c r="R1448" t="s">
        <v>34185</v>
      </c>
      <c r="S1448" t="s">
        <v>34186</v>
      </c>
      <c r="T1448">
        <v>5.6</v>
      </c>
      <c r="U1448">
        <v>102915</v>
      </c>
      <c r="V1448" s="12">
        <f>W1448*1.03068014830331</f>
        <v>154602022.24549648</v>
      </c>
      <c r="W1448" s="3">
        <v>150000000</v>
      </c>
      <c r="X1448" s="13">
        <f>Y1448*1.03068014830331</f>
        <v>61711484.306590237</v>
      </c>
      <c r="Y1448" s="3">
        <v>59874525</v>
      </c>
      <c r="Z1448" s="13">
        <f>AA1448*1.03068014830331</f>
        <v>299855928.08654392</v>
      </c>
      <c r="AA1448" s="3">
        <v>290930148</v>
      </c>
      <c r="AB1448">
        <v>741</v>
      </c>
    </row>
    <row r="1449" spans="1:28" x14ac:dyDescent="0.2">
      <c r="A1449" t="s">
        <v>27385</v>
      </c>
      <c r="B1449" t="s">
        <v>27386</v>
      </c>
      <c r="C1449">
        <v>2012</v>
      </c>
      <c r="D1449" s="1">
        <v>41066</v>
      </c>
      <c r="E1449" t="s">
        <v>1045</v>
      </c>
      <c r="H1449">
        <v>88</v>
      </c>
      <c r="I1449" t="s">
        <v>25</v>
      </c>
      <c r="J1449" t="s">
        <v>26</v>
      </c>
      <c r="M1449" t="s">
        <v>27387</v>
      </c>
      <c r="N1449" t="s">
        <v>27388</v>
      </c>
      <c r="O1449" t="s">
        <v>27389</v>
      </c>
      <c r="P1449" t="s">
        <v>27390</v>
      </c>
      <c r="Q1449" t="s">
        <v>27391</v>
      </c>
      <c r="R1449" t="s">
        <v>27392</v>
      </c>
      <c r="S1449" t="s">
        <v>27393</v>
      </c>
      <c r="T1449">
        <v>6.6</v>
      </c>
      <c r="U1449">
        <v>186132</v>
      </c>
      <c r="V1449" s="13">
        <v>85000000</v>
      </c>
      <c r="W1449" s="3">
        <v>12000000</v>
      </c>
      <c r="X1449" s="13">
        <f>Y1449*1.12725506764114</f>
        <v>61696772.182700738</v>
      </c>
      <c r="Y1449" s="3">
        <v>54731865</v>
      </c>
      <c r="Z1449" s="13">
        <f>AA1449*1.12725506764114</f>
        <v>115805015.42947546</v>
      </c>
      <c r="AA1449" s="3">
        <v>102731865</v>
      </c>
      <c r="AB1449">
        <v>291</v>
      </c>
    </row>
    <row r="1450" spans="1:28" x14ac:dyDescent="0.2">
      <c r="A1450" t="s">
        <v>33739</v>
      </c>
      <c r="B1450" t="s">
        <v>33740</v>
      </c>
      <c r="C1450">
        <v>2015</v>
      </c>
      <c r="D1450" t="s">
        <v>33741</v>
      </c>
      <c r="E1450" t="s">
        <v>44035</v>
      </c>
      <c r="F1450" t="s">
        <v>44032</v>
      </c>
      <c r="H1450">
        <v>124</v>
      </c>
      <c r="I1450" t="s">
        <v>25</v>
      </c>
      <c r="J1450" t="s">
        <v>26</v>
      </c>
      <c r="K1450" t="s">
        <v>308</v>
      </c>
      <c r="L1450" t="s">
        <v>27</v>
      </c>
      <c r="M1450" t="s">
        <v>8238</v>
      </c>
      <c r="N1450" t="s">
        <v>33742</v>
      </c>
      <c r="O1450" t="s">
        <v>33743</v>
      </c>
      <c r="P1450" t="s">
        <v>24226</v>
      </c>
      <c r="Q1450" t="s">
        <v>33744</v>
      </c>
      <c r="R1450" t="s">
        <v>33745</v>
      </c>
      <c r="S1450" t="s">
        <v>33746</v>
      </c>
      <c r="T1450">
        <v>6.6</v>
      </c>
      <c r="U1450">
        <v>125572</v>
      </c>
      <c r="V1450" s="12">
        <f>W1450*1.09195121025074</f>
        <v>65517072.6150444</v>
      </c>
      <c r="W1450" s="3">
        <v>60000000</v>
      </c>
      <c r="X1450" s="13">
        <f>Y1450*1.09195121025074</f>
        <v>61641991.102545306</v>
      </c>
      <c r="Y1450" s="3">
        <v>56451232</v>
      </c>
      <c r="Z1450" s="13">
        <f>AA1450*1.09195121025074</f>
        <v>110433458.12261975</v>
      </c>
      <c r="AA1450" s="3">
        <v>101134059</v>
      </c>
      <c r="AB1450">
        <v>330</v>
      </c>
    </row>
    <row r="1451" spans="1:28" x14ac:dyDescent="0.2">
      <c r="A1451" t="s">
        <v>10211</v>
      </c>
      <c r="B1451" t="s">
        <v>10212</v>
      </c>
      <c r="C1451">
        <v>2005</v>
      </c>
      <c r="D1451" t="s">
        <v>228</v>
      </c>
      <c r="E1451" t="s">
        <v>16512</v>
      </c>
      <c r="F1451" t="s">
        <v>44031</v>
      </c>
      <c r="G1451" t="s">
        <v>44036</v>
      </c>
      <c r="H1451">
        <v>129</v>
      </c>
      <c r="I1451" t="s">
        <v>2371</v>
      </c>
      <c r="J1451" t="s">
        <v>26</v>
      </c>
      <c r="K1451" t="s">
        <v>308</v>
      </c>
      <c r="M1451" t="s">
        <v>1495</v>
      </c>
      <c r="N1451" t="s">
        <v>10213</v>
      </c>
      <c r="O1451" t="s">
        <v>10214</v>
      </c>
      <c r="P1451" t="s">
        <v>10215</v>
      </c>
      <c r="Q1451" t="s">
        <v>10216</v>
      </c>
      <c r="R1451" t="s">
        <v>10217</v>
      </c>
      <c r="S1451" t="s">
        <v>10218</v>
      </c>
      <c r="T1451">
        <v>6</v>
      </c>
      <c r="U1451">
        <v>91465</v>
      </c>
      <c r="V1451" s="12">
        <f>W1451*1.32519713261649</f>
        <v>99389784.946236745</v>
      </c>
      <c r="W1451" s="3">
        <v>75000000</v>
      </c>
      <c r="X1451" s="13">
        <f>Y1451*1.32519713261649</f>
        <v>61573990.049426638</v>
      </c>
      <c r="Y1451" s="3">
        <v>46464023</v>
      </c>
      <c r="Z1451" s="13">
        <f>AA1451*1.32519713261649</f>
        <v>188708157.82240179</v>
      </c>
      <c r="AA1451" s="3">
        <v>142400065</v>
      </c>
      <c r="AB1451">
        <v>255</v>
      </c>
    </row>
    <row r="1452" spans="1:28" x14ac:dyDescent="0.2">
      <c r="A1452" t="s">
        <v>17460</v>
      </c>
      <c r="B1452" t="s">
        <v>17461</v>
      </c>
      <c r="C1452">
        <v>2014</v>
      </c>
      <c r="D1452" t="s">
        <v>17462</v>
      </c>
      <c r="E1452" t="s">
        <v>16512</v>
      </c>
      <c r="F1452" t="s">
        <v>44032</v>
      </c>
      <c r="G1452" t="s">
        <v>44034</v>
      </c>
      <c r="H1452">
        <v>92</v>
      </c>
      <c r="I1452" t="s">
        <v>3584</v>
      </c>
      <c r="J1452" t="s">
        <v>26</v>
      </c>
      <c r="K1452" t="s">
        <v>1076</v>
      </c>
      <c r="M1452" t="s">
        <v>17463</v>
      </c>
      <c r="N1452" t="s">
        <v>17464</v>
      </c>
      <c r="O1452" t="s">
        <v>17465</v>
      </c>
      <c r="P1452" t="s">
        <v>17466</v>
      </c>
      <c r="Q1452" t="s">
        <v>17467</v>
      </c>
      <c r="R1452" t="s">
        <v>17468</v>
      </c>
      <c r="S1452" t="s">
        <v>17469</v>
      </c>
      <c r="T1452">
        <v>6.3</v>
      </c>
      <c r="U1452">
        <v>174045</v>
      </c>
      <c r="V1452" s="12">
        <f>W1452*1.09324733035956</f>
        <v>76527313.125169203</v>
      </c>
      <c r="W1452" s="3">
        <v>70000000</v>
      </c>
      <c r="X1452" s="13">
        <f>Y1452*1.09324733035956</f>
        <v>61528347.855438314</v>
      </c>
      <c r="Y1452" s="3">
        <v>56280355</v>
      </c>
      <c r="Z1452" s="13">
        <f>AA1452*1.09324733035956</f>
        <v>237370539.4662416</v>
      </c>
      <c r="AA1452" s="3">
        <v>217124280</v>
      </c>
      <c r="AB1452">
        <v>526</v>
      </c>
    </row>
    <row r="1453" spans="1:28" hidden="1" x14ac:dyDescent="0.2">
      <c r="A1453" t="s">
        <v>15163</v>
      </c>
      <c r="B1453" t="s">
        <v>15164</v>
      </c>
      <c r="C1453">
        <v>2007</v>
      </c>
      <c r="D1453" t="s">
        <v>12286</v>
      </c>
      <c r="E1453" t="s">
        <v>16512</v>
      </c>
      <c r="F1453" t="s">
        <v>44032</v>
      </c>
      <c r="G1453" t="s">
        <v>44042</v>
      </c>
      <c r="H1453">
        <v>188</v>
      </c>
      <c r="I1453" t="s">
        <v>943</v>
      </c>
      <c r="J1453" t="s">
        <v>2402</v>
      </c>
      <c r="M1453" t="s">
        <v>5439</v>
      </c>
      <c r="N1453" t="s">
        <v>15165</v>
      </c>
      <c r="O1453" t="s">
        <v>15166</v>
      </c>
      <c r="P1453" t="s">
        <v>15167</v>
      </c>
      <c r="Q1453" t="s">
        <v>15168</v>
      </c>
      <c r="R1453" t="s">
        <v>15169</v>
      </c>
      <c r="S1453" t="s">
        <v>15170</v>
      </c>
      <c r="T1453">
        <v>7.5</v>
      </c>
      <c r="U1453">
        <v>17326</v>
      </c>
      <c r="W1453" t="s">
        <v>15171</v>
      </c>
      <c r="X1453"/>
      <c r="Y1453"/>
      <c r="Z1453"/>
      <c r="AA1453">
        <v>5871620</v>
      </c>
      <c r="AB1453">
        <v>73</v>
      </c>
    </row>
    <row r="1454" spans="1:28" x14ac:dyDescent="0.2">
      <c r="A1454" t="s">
        <v>6419</v>
      </c>
      <c r="B1454" t="s">
        <v>6420</v>
      </c>
      <c r="C1454">
        <v>2003</v>
      </c>
      <c r="D1454" t="s">
        <v>5207</v>
      </c>
      <c r="E1454" t="s">
        <v>16512</v>
      </c>
      <c r="F1454" t="s">
        <v>44032</v>
      </c>
      <c r="G1454" t="s">
        <v>44042</v>
      </c>
      <c r="H1454">
        <v>121</v>
      </c>
      <c r="I1454" t="s">
        <v>25</v>
      </c>
      <c r="J1454" t="s">
        <v>26</v>
      </c>
      <c r="M1454" t="s">
        <v>413</v>
      </c>
      <c r="N1454" t="s">
        <v>6421</v>
      </c>
      <c r="O1454" t="s">
        <v>6422</v>
      </c>
      <c r="P1454" t="s">
        <v>1459</v>
      </c>
      <c r="Q1454" t="s">
        <v>6423</v>
      </c>
      <c r="R1454" t="s">
        <v>6424</v>
      </c>
      <c r="S1454" t="s">
        <v>6425</v>
      </c>
      <c r="T1454">
        <v>6.6</v>
      </c>
      <c r="U1454">
        <v>111237</v>
      </c>
      <c r="V1454" s="12">
        <f>W1454*1.40658152173913</f>
        <v>105493614.13043475</v>
      </c>
      <c r="W1454" s="3">
        <v>75000000</v>
      </c>
      <c r="X1454" s="13">
        <f>Y1454*1.40658152173913</f>
        <v>61516668.437152155</v>
      </c>
      <c r="Y1454" s="3">
        <v>43734876</v>
      </c>
      <c r="Z1454" s="13">
        <f>AA1454*1.40658152173913</f>
        <v>121624518.88794561</v>
      </c>
      <c r="AA1454" s="3">
        <v>86468162</v>
      </c>
      <c r="AB1454">
        <v>429</v>
      </c>
    </row>
    <row r="1455" spans="1:28" x14ac:dyDescent="0.2">
      <c r="A1455" t="s">
        <v>41785</v>
      </c>
      <c r="B1455" t="s">
        <v>41786</v>
      </c>
      <c r="C1455">
        <v>2019</v>
      </c>
      <c r="D1455" s="1">
        <v>43534</v>
      </c>
      <c r="E1455" t="s">
        <v>44037</v>
      </c>
      <c r="F1455" t="s">
        <v>44031</v>
      </c>
      <c r="G1455" t="s">
        <v>44038</v>
      </c>
      <c r="H1455">
        <v>97</v>
      </c>
      <c r="I1455" t="s">
        <v>39086</v>
      </c>
      <c r="J1455" t="s">
        <v>26</v>
      </c>
      <c r="K1455" t="s">
        <v>209</v>
      </c>
      <c r="M1455" t="s">
        <v>41787</v>
      </c>
      <c r="N1455" t="s">
        <v>41788</v>
      </c>
      <c r="O1455" t="s">
        <v>41789</v>
      </c>
      <c r="P1455" t="s">
        <v>41790</v>
      </c>
      <c r="Q1455" t="s">
        <v>41791</v>
      </c>
      <c r="R1455" t="s">
        <v>41792</v>
      </c>
      <c r="S1455" t="s">
        <v>41793</v>
      </c>
      <c r="T1455">
        <v>7</v>
      </c>
      <c r="U1455">
        <v>25813</v>
      </c>
      <c r="V1455" s="12">
        <f>W1455*1.01233684194057</f>
        <v>75925263.145542756</v>
      </c>
      <c r="W1455" s="3">
        <v>75000000</v>
      </c>
      <c r="X1455" s="13">
        <f>Y1455*1.01233684194057</f>
        <v>61465438.506632008</v>
      </c>
      <c r="Y1455" s="3">
        <v>60716390</v>
      </c>
      <c r="Z1455" s="13">
        <f>AA1455*1.01233684194057</f>
        <v>182210811.88193578</v>
      </c>
      <c r="AA1455" s="3">
        <v>179990300</v>
      </c>
      <c r="AB1455">
        <v>251</v>
      </c>
    </row>
    <row r="1456" spans="1:28" x14ac:dyDescent="0.2">
      <c r="A1456" t="s">
        <v>13922</v>
      </c>
      <c r="B1456" t="s">
        <v>13923</v>
      </c>
      <c r="C1456">
        <v>2006</v>
      </c>
      <c r="D1456" t="s">
        <v>3685</v>
      </c>
      <c r="E1456" t="s">
        <v>3496</v>
      </c>
      <c r="F1456" t="s">
        <v>44042</v>
      </c>
      <c r="H1456">
        <v>87</v>
      </c>
      <c r="I1456" t="s">
        <v>25</v>
      </c>
      <c r="J1456" t="s">
        <v>26</v>
      </c>
      <c r="M1456" t="s">
        <v>485</v>
      </c>
      <c r="N1456" t="s">
        <v>13924</v>
      </c>
      <c r="O1456" t="s">
        <v>13925</v>
      </c>
      <c r="P1456" t="s">
        <v>8255</v>
      </c>
      <c r="Q1456" t="s">
        <v>13926</v>
      </c>
      <c r="R1456" t="s">
        <v>13927</v>
      </c>
      <c r="S1456" t="s">
        <v>13928</v>
      </c>
      <c r="T1456">
        <v>5.0999999999999996</v>
      </c>
      <c r="U1456">
        <v>42431</v>
      </c>
      <c r="V1456" s="12">
        <f>W1456*1.28378472222222</f>
        <v>19256770.833333302</v>
      </c>
      <c r="W1456" s="3">
        <v>15000000</v>
      </c>
      <c r="X1456" s="13">
        <f>Y1456*1.28378472222222</f>
        <v>61442211.535486005</v>
      </c>
      <c r="Y1456" s="3">
        <v>47860214</v>
      </c>
      <c r="Z1456" s="13">
        <f>AA1456*1.28378472222222</f>
        <v>86093328.947187349</v>
      </c>
      <c r="AA1456" s="3">
        <v>67062123</v>
      </c>
      <c r="AB1456">
        <v>498</v>
      </c>
    </row>
    <row r="1457" spans="1:28" x14ac:dyDescent="0.2">
      <c r="A1457" t="s">
        <v>7123</v>
      </c>
      <c r="B1457" t="s">
        <v>7124</v>
      </c>
      <c r="C1457">
        <v>2003</v>
      </c>
      <c r="D1457" s="1">
        <v>38173</v>
      </c>
      <c r="E1457" t="s">
        <v>1045</v>
      </c>
      <c r="F1457" t="s">
        <v>44032</v>
      </c>
      <c r="G1457" t="s">
        <v>44036</v>
      </c>
      <c r="H1457">
        <v>113</v>
      </c>
      <c r="I1457" t="s">
        <v>2224</v>
      </c>
      <c r="J1457" t="s">
        <v>26</v>
      </c>
      <c r="K1457" t="s">
        <v>64</v>
      </c>
      <c r="L1457" t="s">
        <v>4240</v>
      </c>
      <c r="M1457" t="s">
        <v>2321</v>
      </c>
      <c r="N1457" t="s">
        <v>7125</v>
      </c>
      <c r="O1457" t="s">
        <v>7126</v>
      </c>
      <c r="P1457" t="s">
        <v>3457</v>
      </c>
      <c r="Q1457" t="s">
        <v>7127</v>
      </c>
      <c r="R1457" t="s">
        <v>7128</v>
      </c>
      <c r="S1457" t="s">
        <v>7129</v>
      </c>
      <c r="T1457">
        <v>6.8</v>
      </c>
      <c r="U1457">
        <v>46445</v>
      </c>
      <c r="V1457" s="12">
        <f>W1457*1.40658152173913</f>
        <v>25318467.39130434</v>
      </c>
      <c r="W1457" s="3">
        <v>18000000</v>
      </c>
      <c r="X1457" s="13">
        <f>Y1457*1.40658152173913</f>
        <v>61342037.121483676</v>
      </c>
      <c r="Y1457" s="3">
        <v>43610723</v>
      </c>
      <c r="Z1457" s="13">
        <f>AA1457*1.40658152173913</f>
        <v>82817723.795396715</v>
      </c>
      <c r="AA1457" s="3">
        <v>58878723</v>
      </c>
      <c r="AB1457">
        <v>336</v>
      </c>
    </row>
    <row r="1458" spans="1:28" x14ac:dyDescent="0.2">
      <c r="A1458" t="s">
        <v>25499</v>
      </c>
      <c r="B1458" t="s">
        <v>25500</v>
      </c>
      <c r="C1458">
        <v>2017</v>
      </c>
      <c r="D1458" s="1">
        <v>42741</v>
      </c>
      <c r="E1458" t="s">
        <v>16512</v>
      </c>
      <c r="F1458" t="s">
        <v>44038</v>
      </c>
      <c r="G1458" t="s">
        <v>44044</v>
      </c>
      <c r="H1458">
        <v>116</v>
      </c>
      <c r="I1458" t="s">
        <v>25501</v>
      </c>
      <c r="J1458" t="s">
        <v>26</v>
      </c>
      <c r="K1458" t="s">
        <v>308</v>
      </c>
      <c r="M1458" t="s">
        <v>9101</v>
      </c>
      <c r="N1458" t="s">
        <v>25502</v>
      </c>
      <c r="O1458" t="s">
        <v>25503</v>
      </c>
      <c r="P1458" t="s">
        <v>4689</v>
      </c>
      <c r="Q1458" t="s">
        <v>25504</v>
      </c>
      <c r="R1458" t="s">
        <v>25505</v>
      </c>
      <c r="S1458" t="s">
        <v>25506</v>
      </c>
      <c r="T1458">
        <v>5.5</v>
      </c>
      <c r="U1458">
        <v>156266</v>
      </c>
      <c r="V1458" s="12">
        <f>W1458*1.05585427545692</f>
        <v>72853945.006527483</v>
      </c>
      <c r="W1458" s="3">
        <v>69000000</v>
      </c>
      <c r="X1458" s="13">
        <f>Y1458*1.05585427545692</f>
        <v>61303095.621924013</v>
      </c>
      <c r="Y1458" s="3">
        <v>58060186</v>
      </c>
      <c r="Z1458" s="13">
        <f>AA1458*1.05585427545692</f>
        <v>187790810.96222684</v>
      </c>
      <c r="AA1458" s="3">
        <v>177856751</v>
      </c>
      <c r="AB1458">
        <v>461</v>
      </c>
    </row>
    <row r="1459" spans="1:28" x14ac:dyDescent="0.2">
      <c r="A1459" t="s">
        <v>25827</v>
      </c>
      <c r="B1459" t="s">
        <v>94</v>
      </c>
      <c r="C1459">
        <v>2015</v>
      </c>
      <c r="D1459" s="1">
        <v>42286</v>
      </c>
      <c r="E1459" t="s">
        <v>16512</v>
      </c>
      <c r="F1459" t="s">
        <v>44031</v>
      </c>
      <c r="G1459" t="s">
        <v>44033</v>
      </c>
      <c r="H1459">
        <v>100</v>
      </c>
      <c r="I1459" t="s">
        <v>1178</v>
      </c>
      <c r="J1459" t="s">
        <v>26</v>
      </c>
      <c r="K1459" t="s">
        <v>308</v>
      </c>
      <c r="M1459" t="s">
        <v>25828</v>
      </c>
      <c r="N1459" t="s">
        <v>25829</v>
      </c>
      <c r="O1459" t="s">
        <v>25830</v>
      </c>
      <c r="P1459" t="s">
        <v>25495</v>
      </c>
      <c r="Q1459" t="s">
        <v>25831</v>
      </c>
      <c r="R1459" t="s">
        <v>25832</v>
      </c>
      <c r="S1459" t="s">
        <v>25833</v>
      </c>
      <c r="T1459">
        <v>4.3</v>
      </c>
      <c r="U1459">
        <v>149218</v>
      </c>
      <c r="V1459" s="13">
        <v>80000000</v>
      </c>
      <c r="W1459" s="3">
        <v>120000000</v>
      </c>
      <c r="X1459" s="13">
        <f>Y1459*1.09195121025074</f>
        <v>61277624.454903997</v>
      </c>
      <c r="Y1459" s="3">
        <v>56117548</v>
      </c>
      <c r="Z1459" s="13">
        <f>AA1459*1.09195121025074</f>
        <v>183319915.08833098</v>
      </c>
      <c r="AA1459" s="3">
        <v>167882881</v>
      </c>
      <c r="AB1459">
        <v>858</v>
      </c>
    </row>
    <row r="1460" spans="1:28" x14ac:dyDescent="0.2">
      <c r="A1460" t="s">
        <v>26832</v>
      </c>
      <c r="B1460" t="s">
        <v>26833</v>
      </c>
      <c r="C1460">
        <v>2012</v>
      </c>
      <c r="D1460" s="1">
        <v>40942</v>
      </c>
      <c r="E1460" t="s">
        <v>176</v>
      </c>
      <c r="F1460" t="s">
        <v>44034</v>
      </c>
      <c r="G1460" t="s">
        <v>44046</v>
      </c>
      <c r="H1460">
        <v>95</v>
      </c>
      <c r="I1460" t="s">
        <v>26834</v>
      </c>
      <c r="J1460" t="s">
        <v>26</v>
      </c>
      <c r="M1460" t="s">
        <v>19656</v>
      </c>
      <c r="N1460" t="s">
        <v>26835</v>
      </c>
      <c r="O1460" t="s">
        <v>26836</v>
      </c>
      <c r="P1460" t="s">
        <v>26837</v>
      </c>
      <c r="Q1460" t="s">
        <v>26838</v>
      </c>
      <c r="R1460" t="s">
        <v>26839</v>
      </c>
      <c r="S1460" t="s">
        <v>26840</v>
      </c>
      <c r="T1460">
        <v>6.4</v>
      </c>
      <c r="U1460">
        <v>171955</v>
      </c>
      <c r="V1460" s="12">
        <f>W1460*1.12725506764114</f>
        <v>19163336.149899378</v>
      </c>
      <c r="W1460" s="3">
        <v>17000000</v>
      </c>
      <c r="X1460" s="13">
        <f>Y1460*1.12725506764114</f>
        <v>61247476.494115673</v>
      </c>
      <c r="Y1460" s="3">
        <v>54333290</v>
      </c>
      <c r="Z1460" s="13">
        <f>AA1460*1.12725506764114</f>
        <v>145366189.52271393</v>
      </c>
      <c r="AA1460" s="3">
        <v>128955898</v>
      </c>
      <c r="AB1460">
        <v>569</v>
      </c>
    </row>
    <row r="1461" spans="1:28" x14ac:dyDescent="0.2">
      <c r="A1461" t="s">
        <v>42969</v>
      </c>
      <c r="B1461" t="s">
        <v>42970</v>
      </c>
      <c r="C1461">
        <v>2019</v>
      </c>
      <c r="D1461" t="s">
        <v>22237</v>
      </c>
      <c r="E1461" t="s">
        <v>44043</v>
      </c>
      <c r="F1461" t="s">
        <v>44038</v>
      </c>
      <c r="G1461" t="s">
        <v>44040</v>
      </c>
      <c r="H1461">
        <v>102</v>
      </c>
      <c r="I1461" t="s">
        <v>42971</v>
      </c>
      <c r="J1461" t="s">
        <v>26</v>
      </c>
      <c r="K1461" t="s">
        <v>308</v>
      </c>
      <c r="L1461" t="s">
        <v>6682</v>
      </c>
      <c r="M1461" t="s">
        <v>22176</v>
      </c>
      <c r="N1461" t="s">
        <v>42972</v>
      </c>
      <c r="O1461" t="s">
        <v>42973</v>
      </c>
      <c r="P1461" t="s">
        <v>1190</v>
      </c>
      <c r="Q1461" t="s">
        <v>42974</v>
      </c>
      <c r="R1461" t="s">
        <v>42975</v>
      </c>
      <c r="S1461" t="s">
        <v>42976</v>
      </c>
      <c r="T1461">
        <v>6.1</v>
      </c>
      <c r="U1461">
        <v>21413</v>
      </c>
      <c r="V1461" s="12">
        <f>W1461*1.01233684194057</f>
        <v>49604505.255087934</v>
      </c>
      <c r="W1461" s="3">
        <v>49000000</v>
      </c>
      <c r="X1461" s="13">
        <f>Y1461*1.01233684194057</f>
        <v>61224049.823681802</v>
      </c>
      <c r="Y1461" s="3">
        <v>60477943</v>
      </c>
      <c r="Z1461" s="13">
        <f>AA1461*1.01233684194057</f>
        <v>121159140.75102593</v>
      </c>
      <c r="AA1461" s="3">
        <v>119682635</v>
      </c>
      <c r="AB1461">
        <v>276</v>
      </c>
    </row>
    <row r="1462" spans="1:28" x14ac:dyDescent="0.2">
      <c r="A1462" t="s">
        <v>14511</v>
      </c>
      <c r="B1462" t="s">
        <v>14512</v>
      </c>
      <c r="C1462">
        <v>2007</v>
      </c>
      <c r="D1462" s="1">
        <v>39212</v>
      </c>
      <c r="E1462" t="s">
        <v>44041</v>
      </c>
      <c r="F1462" t="s">
        <v>44032</v>
      </c>
      <c r="G1462" t="s">
        <v>44045</v>
      </c>
      <c r="H1462">
        <v>119</v>
      </c>
      <c r="I1462" t="s">
        <v>25</v>
      </c>
      <c r="J1462" t="s">
        <v>26</v>
      </c>
      <c r="M1462" t="s">
        <v>14513</v>
      </c>
      <c r="N1462" t="s">
        <v>14513</v>
      </c>
      <c r="O1462" t="s">
        <v>14514</v>
      </c>
      <c r="P1462" t="s">
        <v>3259</v>
      </c>
      <c r="Q1462" t="s">
        <v>14515</v>
      </c>
      <c r="R1462" t="s">
        <v>14516</v>
      </c>
      <c r="S1462" t="s">
        <v>14517</v>
      </c>
      <c r="T1462">
        <v>7.2</v>
      </c>
      <c r="U1462">
        <v>154215</v>
      </c>
      <c r="V1462" s="12">
        <f>W1462*1.24823238899982</f>
        <v>31205809.724995498</v>
      </c>
      <c r="W1462" s="3">
        <v>25000000</v>
      </c>
      <c r="X1462" s="13">
        <f>Y1462*1.24823238899982</f>
        <v>61205679.670795269</v>
      </c>
      <c r="Y1462" s="3">
        <v>49033882</v>
      </c>
      <c r="Z1462" s="13">
        <f>AA1462*144548551.06</f>
        <v>1.3441835009660596E+16</v>
      </c>
      <c r="AA1462" s="3">
        <v>92991835</v>
      </c>
      <c r="AB1462">
        <v>401</v>
      </c>
    </row>
    <row r="1463" spans="1:28" hidden="1" x14ac:dyDescent="0.2">
      <c r="A1463" t="s">
        <v>15245</v>
      </c>
      <c r="B1463" t="s">
        <v>15246</v>
      </c>
      <c r="C1463">
        <v>2007</v>
      </c>
      <c r="D1463" s="1">
        <v>39756</v>
      </c>
      <c r="E1463" t="s">
        <v>176</v>
      </c>
      <c r="H1463">
        <v>84</v>
      </c>
      <c r="I1463" t="s">
        <v>15247</v>
      </c>
      <c r="J1463" t="s">
        <v>26</v>
      </c>
      <c r="M1463" t="s">
        <v>1767</v>
      </c>
      <c r="N1463" t="s">
        <v>15248</v>
      </c>
      <c r="O1463" t="s">
        <v>15249</v>
      </c>
      <c r="P1463" t="s">
        <v>1767</v>
      </c>
      <c r="Q1463" t="s">
        <v>15250</v>
      </c>
      <c r="R1463" t="s">
        <v>15251</v>
      </c>
      <c r="S1463" t="s">
        <v>15252</v>
      </c>
      <c r="T1463">
        <v>6.8</v>
      </c>
      <c r="U1463">
        <v>13228</v>
      </c>
      <c r="W1463"/>
      <c r="X1463"/>
      <c r="Y1463">
        <v>416951</v>
      </c>
      <c r="Z1463"/>
      <c r="AA1463">
        <v>1469644</v>
      </c>
      <c r="AB1463">
        <v>61</v>
      </c>
    </row>
    <row r="1464" spans="1:28" hidden="1" x14ac:dyDescent="0.2">
      <c r="A1464" t="s">
        <v>15253</v>
      </c>
      <c r="B1464" t="s">
        <v>15254</v>
      </c>
      <c r="C1464">
        <v>2006</v>
      </c>
      <c r="D1464" s="1">
        <v>38729</v>
      </c>
      <c r="E1464" t="s">
        <v>1045</v>
      </c>
      <c r="F1464" t="s">
        <v>44036</v>
      </c>
      <c r="H1464">
        <v>97</v>
      </c>
      <c r="I1464" t="s">
        <v>15255</v>
      </c>
      <c r="J1464" t="s">
        <v>26</v>
      </c>
      <c r="M1464" t="s">
        <v>5175</v>
      </c>
      <c r="N1464" t="s">
        <v>15256</v>
      </c>
      <c r="O1464" t="s">
        <v>15257</v>
      </c>
      <c r="P1464" t="s">
        <v>12767</v>
      </c>
      <c r="Q1464" t="s">
        <v>15258</v>
      </c>
      <c r="R1464" t="s">
        <v>15259</v>
      </c>
      <c r="S1464" t="s">
        <v>15260</v>
      </c>
      <c r="T1464">
        <v>4.9000000000000004</v>
      </c>
      <c r="U1464">
        <v>22084</v>
      </c>
      <c r="W1464"/>
      <c r="X1464"/>
      <c r="Y1464">
        <v>4300645</v>
      </c>
      <c r="Z1464"/>
      <c r="AA1464">
        <v>6086508</v>
      </c>
      <c r="AB1464">
        <v>60</v>
      </c>
    </row>
    <row r="1465" spans="1:28" x14ac:dyDescent="0.2">
      <c r="A1465" t="s">
        <v>3129</v>
      </c>
      <c r="B1465" t="s">
        <v>3130</v>
      </c>
      <c r="C1465">
        <v>2001</v>
      </c>
      <c r="D1465" s="1">
        <v>37259</v>
      </c>
      <c r="E1465" t="s">
        <v>44048</v>
      </c>
      <c r="F1465" t="s">
        <v>44046</v>
      </c>
      <c r="H1465">
        <v>91</v>
      </c>
      <c r="I1465" t="s">
        <v>433</v>
      </c>
      <c r="J1465" t="s">
        <v>26</v>
      </c>
      <c r="M1465" t="s">
        <v>3131</v>
      </c>
      <c r="N1465" t="s">
        <v>3132</v>
      </c>
      <c r="O1465" t="s">
        <v>3133</v>
      </c>
      <c r="P1465" t="s">
        <v>3134</v>
      </c>
      <c r="Q1465" t="s">
        <v>3135</v>
      </c>
      <c r="R1465" t="s">
        <v>3136</v>
      </c>
      <c r="S1465" t="s">
        <v>3137</v>
      </c>
      <c r="T1465">
        <v>5.6</v>
      </c>
      <c r="U1465">
        <v>77992</v>
      </c>
      <c r="V1465" s="12">
        <f>W1465*1.46138339920949</f>
        <v>61378102.766798578</v>
      </c>
      <c r="W1465" s="3">
        <v>42000000</v>
      </c>
      <c r="X1465" s="13">
        <f>Y1465*1.46138339920949</f>
        <v>61185141.702766962</v>
      </c>
      <c r="Y1465" s="3">
        <v>41867960</v>
      </c>
      <c r="Z1465" s="13">
        <f>AA1465*1.46138339920949</f>
        <v>100057940.12173939</v>
      </c>
      <c r="AA1465" s="3">
        <v>68467960</v>
      </c>
      <c r="AB1465">
        <v>492</v>
      </c>
    </row>
    <row r="1466" spans="1:28" x14ac:dyDescent="0.2">
      <c r="A1466" t="s">
        <v>11967</v>
      </c>
      <c r="B1466" t="s">
        <v>11968</v>
      </c>
      <c r="C1466">
        <v>2008</v>
      </c>
      <c r="D1466" t="s">
        <v>11969</v>
      </c>
      <c r="E1466" t="s">
        <v>44037</v>
      </c>
      <c r="F1466" t="s">
        <v>44031</v>
      </c>
      <c r="G1466" t="s">
        <v>44038</v>
      </c>
      <c r="H1466">
        <v>93</v>
      </c>
      <c r="I1466" t="s">
        <v>495</v>
      </c>
      <c r="J1466" t="s">
        <v>26</v>
      </c>
      <c r="M1466" t="s">
        <v>11970</v>
      </c>
      <c r="N1466" t="s">
        <v>11971</v>
      </c>
      <c r="O1466" t="s">
        <v>11972</v>
      </c>
      <c r="P1466" t="s">
        <v>11973</v>
      </c>
      <c r="Q1466" t="s">
        <v>11974</v>
      </c>
      <c r="R1466" t="s">
        <v>11975</v>
      </c>
      <c r="S1466" t="s">
        <v>11976</v>
      </c>
      <c r="T1466">
        <v>6.1</v>
      </c>
      <c r="U1466">
        <v>35382</v>
      </c>
      <c r="V1466" s="12">
        <f>W1466*1.20207800169993</f>
        <v>72124680.101995796</v>
      </c>
      <c r="W1466" s="3">
        <v>60000000</v>
      </c>
      <c r="X1466" s="13">
        <f>Y1466*1.20207800169993</f>
        <v>61158296.793797582</v>
      </c>
      <c r="Y1466" s="3">
        <v>50877145</v>
      </c>
      <c r="Z1466" s="13">
        <f>AA1466*1.20207800169993</f>
        <v>104529433.37566128</v>
      </c>
      <c r="AA1466" s="3">
        <v>86957280</v>
      </c>
      <c r="AB1466">
        <v>108</v>
      </c>
    </row>
    <row r="1467" spans="1:28" x14ac:dyDescent="0.2">
      <c r="A1467" t="s">
        <v>9435</v>
      </c>
      <c r="B1467" t="s">
        <v>9436</v>
      </c>
      <c r="C1467">
        <v>2004</v>
      </c>
      <c r="D1467" s="1">
        <v>38453</v>
      </c>
      <c r="E1467" t="s">
        <v>1045</v>
      </c>
      <c r="H1467">
        <v>96</v>
      </c>
      <c r="I1467" t="s">
        <v>25</v>
      </c>
      <c r="J1467" t="s">
        <v>26</v>
      </c>
      <c r="M1467" t="s">
        <v>9437</v>
      </c>
      <c r="N1467" t="s">
        <v>9438</v>
      </c>
      <c r="O1467" t="s">
        <v>9439</v>
      </c>
      <c r="P1467" t="s">
        <v>9440</v>
      </c>
      <c r="Q1467" t="s">
        <v>9441</v>
      </c>
      <c r="R1467" t="s">
        <v>9442</v>
      </c>
      <c r="S1467" t="s">
        <v>9443</v>
      </c>
      <c r="T1467">
        <v>6.9</v>
      </c>
      <c r="U1467">
        <v>194951</v>
      </c>
      <c r="V1467" s="12">
        <f>W1467*1.37009528851244</f>
        <v>548038.11540497595</v>
      </c>
      <c r="W1467" s="3">
        <v>400000</v>
      </c>
      <c r="X1467" s="13">
        <f>Y1467*1.37009528851244</f>
        <v>61025353.961439893</v>
      </c>
      <c r="Y1467" s="3">
        <v>44540956</v>
      </c>
      <c r="Z1467" s="13">
        <f>AA1467*1.37009528851244</f>
        <v>63214671.695907868</v>
      </c>
      <c r="AA1467" s="3">
        <v>46138887</v>
      </c>
      <c r="AB1467">
        <v>1555</v>
      </c>
    </row>
    <row r="1468" spans="1:28" x14ac:dyDescent="0.2">
      <c r="A1468" t="s">
        <v>2326</v>
      </c>
      <c r="B1468" t="s">
        <v>2327</v>
      </c>
      <c r="C1468">
        <v>2001</v>
      </c>
      <c r="D1468" t="s">
        <v>985</v>
      </c>
      <c r="E1468" t="s">
        <v>1045</v>
      </c>
      <c r="F1468" t="s">
        <v>44044</v>
      </c>
      <c r="G1468" t="s">
        <v>44032</v>
      </c>
      <c r="H1468">
        <v>123</v>
      </c>
      <c r="I1468" t="s">
        <v>25</v>
      </c>
      <c r="J1468" t="s">
        <v>26</v>
      </c>
      <c r="M1468" t="s">
        <v>2328</v>
      </c>
      <c r="N1468" t="s">
        <v>2329</v>
      </c>
      <c r="O1468" t="s">
        <v>2330</v>
      </c>
      <c r="P1468" t="s">
        <v>1459</v>
      </c>
      <c r="Q1468" t="s">
        <v>2331</v>
      </c>
      <c r="R1468" t="s">
        <v>2332</v>
      </c>
      <c r="S1468" t="s">
        <v>2333</v>
      </c>
      <c r="T1468">
        <v>6.5</v>
      </c>
      <c r="U1468">
        <v>64706</v>
      </c>
      <c r="V1468" s="12">
        <f>W1468*1.46138339920949</f>
        <v>109603754.94071175</v>
      </c>
      <c r="W1468" s="3">
        <v>75000000</v>
      </c>
      <c r="X1468" s="13">
        <f>Y1468*1.46138339920949</f>
        <v>60757220.877193838</v>
      </c>
      <c r="Y1468" s="3">
        <v>41575141</v>
      </c>
      <c r="Z1468" s="13">
        <f>AA1468*1.46138339920949</f>
        <v>98836140.301146507</v>
      </c>
      <c r="AA1468" s="3">
        <v>67631903</v>
      </c>
      <c r="AB1468">
        <v>277</v>
      </c>
    </row>
    <row r="1469" spans="1:28" x14ac:dyDescent="0.2">
      <c r="A1469" t="s">
        <v>31579</v>
      </c>
      <c r="B1469" t="s">
        <v>31580</v>
      </c>
      <c r="C1469">
        <v>2012</v>
      </c>
      <c r="D1469" t="s">
        <v>18890</v>
      </c>
      <c r="E1469" t="s">
        <v>3496</v>
      </c>
      <c r="F1469" t="s">
        <v>44045</v>
      </c>
      <c r="G1469" t="s">
        <v>44042</v>
      </c>
      <c r="H1469">
        <v>88</v>
      </c>
      <c r="I1469" t="s">
        <v>25</v>
      </c>
      <c r="J1469" t="s">
        <v>26</v>
      </c>
      <c r="K1469" t="s">
        <v>787</v>
      </c>
      <c r="M1469" t="s">
        <v>28986</v>
      </c>
      <c r="N1469" t="s">
        <v>31581</v>
      </c>
      <c r="O1469" t="s">
        <v>31582</v>
      </c>
      <c r="P1469" t="s">
        <v>21728</v>
      </c>
      <c r="Q1469" t="s">
        <v>31583</v>
      </c>
      <c r="R1469" t="s">
        <v>31584</v>
      </c>
      <c r="S1469" t="s">
        <v>31585</v>
      </c>
      <c r="T1469">
        <v>4.5999999999999996</v>
      </c>
      <c r="U1469">
        <v>61190</v>
      </c>
      <c r="V1469" s="12">
        <f>W1469*1.12725506764114</f>
        <v>5636275.3382056998</v>
      </c>
      <c r="W1469" s="3">
        <v>5000000</v>
      </c>
      <c r="X1469" s="13">
        <f>Y1469*1.12725506764114</f>
        <v>60742139.319842823</v>
      </c>
      <c r="Y1469" s="3">
        <v>53885000</v>
      </c>
      <c r="Z1469" s="13">
        <f>AA1469*1.12725506764114</f>
        <v>160975018.77586949</v>
      </c>
      <c r="AA1469" s="3">
        <v>142802657</v>
      </c>
      <c r="AB1469">
        <v>272</v>
      </c>
    </row>
    <row r="1470" spans="1:28" x14ac:dyDescent="0.2">
      <c r="A1470" t="s">
        <v>34561</v>
      </c>
      <c r="B1470" t="s">
        <v>34562</v>
      </c>
      <c r="C1470">
        <v>2016</v>
      </c>
      <c r="D1470" s="1">
        <v>42378</v>
      </c>
      <c r="E1470" t="s">
        <v>176</v>
      </c>
      <c r="F1470" t="s">
        <v>44036</v>
      </c>
      <c r="H1470">
        <v>106</v>
      </c>
      <c r="I1470" t="s">
        <v>495</v>
      </c>
      <c r="J1470" t="s">
        <v>26</v>
      </c>
      <c r="K1470" t="s">
        <v>27</v>
      </c>
      <c r="M1470" t="s">
        <v>34563</v>
      </c>
      <c r="N1470" t="s">
        <v>34564</v>
      </c>
      <c r="O1470" t="s">
        <v>34565</v>
      </c>
      <c r="P1470" t="s">
        <v>27782</v>
      </c>
      <c r="Q1470" t="s">
        <v>34566</v>
      </c>
      <c r="R1470" t="s">
        <v>34567</v>
      </c>
      <c r="S1470" t="s">
        <v>34568</v>
      </c>
      <c r="T1470">
        <v>7.4</v>
      </c>
      <c r="U1470">
        <v>200097</v>
      </c>
      <c r="V1470" s="12">
        <f>W1470*1.07834771485832</f>
        <v>21566954.2971664</v>
      </c>
      <c r="W1470" s="3">
        <v>20000000</v>
      </c>
      <c r="X1470" s="13">
        <f>Y1470*1.07834771485832</f>
        <v>60651748.098284826</v>
      </c>
      <c r="Y1470" s="3">
        <v>56245075</v>
      </c>
      <c r="Z1470" s="13">
        <f>AA1470*1.07834771485832</f>
        <v>224635126.44567105</v>
      </c>
      <c r="AA1470" s="3">
        <v>208314186</v>
      </c>
      <c r="AB1470">
        <v>469</v>
      </c>
    </row>
    <row r="1471" spans="1:28" x14ac:dyDescent="0.2">
      <c r="A1471" t="s">
        <v>27615</v>
      </c>
      <c r="B1471" t="s">
        <v>27616</v>
      </c>
      <c r="C1471">
        <v>2011</v>
      </c>
      <c r="D1471" t="s">
        <v>19180</v>
      </c>
      <c r="E1471" t="s">
        <v>1045</v>
      </c>
      <c r="F1471" t="s">
        <v>44040</v>
      </c>
      <c r="H1471">
        <v>100</v>
      </c>
      <c r="I1471" t="s">
        <v>25</v>
      </c>
      <c r="J1471" t="s">
        <v>26</v>
      </c>
      <c r="M1471" t="s">
        <v>9484</v>
      </c>
      <c r="N1471" t="s">
        <v>27617</v>
      </c>
      <c r="O1471" t="s">
        <v>27618</v>
      </c>
      <c r="P1471" t="s">
        <v>22092</v>
      </c>
      <c r="Q1471" t="s">
        <v>27619</v>
      </c>
      <c r="R1471" t="s">
        <v>27620</v>
      </c>
      <c r="S1471" t="s">
        <v>27621</v>
      </c>
      <c r="T1471">
        <v>6.5</v>
      </c>
      <c r="U1471">
        <v>25466</v>
      </c>
      <c r="V1471" s="12">
        <f>W1471*1.1505830469594</f>
        <v>24162243.9861474</v>
      </c>
      <c r="W1471" s="3">
        <v>21000000</v>
      </c>
      <c r="X1471" s="13">
        <f>Y1471*1.1505830469594</f>
        <v>60634040.970596589</v>
      </c>
      <c r="Y1471" s="3">
        <v>52698535</v>
      </c>
      <c r="Z1471" s="13">
        <f>AA1471*1.1505830469594</f>
        <v>83448332.044492215</v>
      </c>
      <c r="AA1471" s="3">
        <v>72526996</v>
      </c>
      <c r="AB1471">
        <v>55</v>
      </c>
    </row>
    <row r="1472" spans="1:28" x14ac:dyDescent="0.2">
      <c r="A1472" t="s">
        <v>35092</v>
      </c>
      <c r="B1472" t="s">
        <v>35093</v>
      </c>
      <c r="C1472">
        <v>2017</v>
      </c>
      <c r="D1472" s="1">
        <v>42797</v>
      </c>
      <c r="E1472" t="s">
        <v>176</v>
      </c>
      <c r="F1472" t="s">
        <v>44034</v>
      </c>
      <c r="H1472">
        <v>132</v>
      </c>
      <c r="I1472" t="s">
        <v>35094</v>
      </c>
      <c r="J1472" t="s">
        <v>26</v>
      </c>
      <c r="M1472" t="s">
        <v>23064</v>
      </c>
      <c r="N1472" t="s">
        <v>35095</v>
      </c>
      <c r="O1472" t="s">
        <v>35096</v>
      </c>
      <c r="P1472" t="s">
        <v>16031</v>
      </c>
      <c r="Q1472" t="s">
        <v>35097</v>
      </c>
      <c r="R1472" t="s">
        <v>35098</v>
      </c>
      <c r="S1472" t="s">
        <v>35099</v>
      </c>
      <c r="T1472">
        <v>6.3</v>
      </c>
      <c r="U1472">
        <v>29510</v>
      </c>
      <c r="V1472" s="12">
        <f>W1472*1.05585427545692</f>
        <v>21117085.509138402</v>
      </c>
      <c r="W1472" s="3">
        <v>20000000</v>
      </c>
      <c r="X1472" s="13">
        <f>Y1472*1.05585427545692</f>
        <v>60591694.79845795</v>
      </c>
      <c r="Y1472" s="3">
        <v>57386418</v>
      </c>
      <c r="Z1472" s="13">
        <f>AA1472*1.05585427545692</f>
        <v>102356746.59458642</v>
      </c>
      <c r="AA1472" s="3">
        <v>96942115</v>
      </c>
      <c r="AB1472">
        <v>329</v>
      </c>
    </row>
    <row r="1473" spans="1:28" x14ac:dyDescent="0.2">
      <c r="A1473" t="s">
        <v>4919</v>
      </c>
      <c r="B1473" t="s">
        <v>4920</v>
      </c>
      <c r="C1473">
        <v>2001</v>
      </c>
      <c r="D1473" s="1">
        <v>37471</v>
      </c>
      <c r="E1473" t="s">
        <v>1045</v>
      </c>
      <c r="F1473" t="s">
        <v>44032</v>
      </c>
      <c r="G1473" t="s">
        <v>44045</v>
      </c>
      <c r="H1473">
        <v>131</v>
      </c>
      <c r="I1473" t="s">
        <v>2105</v>
      </c>
      <c r="J1473" t="s">
        <v>26</v>
      </c>
      <c r="M1473" t="s">
        <v>1822</v>
      </c>
      <c r="N1473" t="s">
        <v>4921</v>
      </c>
      <c r="O1473" t="s">
        <v>4922</v>
      </c>
      <c r="P1473" t="s">
        <v>4923</v>
      </c>
      <c r="Q1473" t="s">
        <v>4924</v>
      </c>
      <c r="R1473" t="s">
        <v>4925</v>
      </c>
      <c r="S1473" t="s">
        <v>4926</v>
      </c>
      <c r="T1473">
        <v>7.2</v>
      </c>
      <c r="U1473">
        <v>78935</v>
      </c>
      <c r="V1473" s="12">
        <f>W1473*1.46138339920949</f>
        <v>28935391.304347903</v>
      </c>
      <c r="W1473" s="3">
        <v>19800000</v>
      </c>
      <c r="X1473" s="13">
        <f>Y1473*1.46138339920949</f>
        <v>60367724.205336124</v>
      </c>
      <c r="Y1473" s="3">
        <v>41308615</v>
      </c>
      <c r="Z1473" s="13">
        <f>AA1473*1.46138339920949</f>
        <v>128242303.11509915</v>
      </c>
      <c r="AA1473" s="3">
        <v>87754044</v>
      </c>
      <c r="AB1473">
        <v>666</v>
      </c>
    </row>
    <row r="1474" spans="1:28" x14ac:dyDescent="0.2">
      <c r="A1474" t="s">
        <v>10051</v>
      </c>
      <c r="B1474" t="s">
        <v>10052</v>
      </c>
      <c r="C1474">
        <v>2006</v>
      </c>
      <c r="D1474" s="1">
        <v>38905</v>
      </c>
      <c r="E1474" t="s">
        <v>3496</v>
      </c>
      <c r="H1474">
        <v>125</v>
      </c>
      <c r="I1474" t="s">
        <v>10053</v>
      </c>
      <c r="J1474" t="s">
        <v>26</v>
      </c>
      <c r="M1474" t="s">
        <v>2692</v>
      </c>
      <c r="N1474" t="s">
        <v>5492</v>
      </c>
      <c r="O1474" t="s">
        <v>10054</v>
      </c>
      <c r="P1474" t="s">
        <v>10055</v>
      </c>
      <c r="Q1474" t="s">
        <v>10056</v>
      </c>
      <c r="R1474" t="s">
        <v>10057</v>
      </c>
      <c r="S1474" t="s">
        <v>10058</v>
      </c>
      <c r="T1474">
        <v>6.5</v>
      </c>
      <c r="U1474">
        <v>210865</v>
      </c>
      <c r="V1474" s="12">
        <f>W1474*1.28378472222222</f>
        <v>64189236.111111</v>
      </c>
      <c r="W1474" s="3">
        <v>50000000</v>
      </c>
      <c r="X1474" s="13">
        <f>Y1474*1.28378472222222</f>
        <v>60315585.17138879</v>
      </c>
      <c r="Y1474" s="3">
        <v>46982632</v>
      </c>
      <c r="Z1474" s="13">
        <f>AA1474*1.28378472222222</f>
        <v>129155335.29010396</v>
      </c>
      <c r="AA1474" s="3">
        <v>100605135</v>
      </c>
      <c r="AB1474">
        <v>1797</v>
      </c>
    </row>
    <row r="1475" spans="1:28" x14ac:dyDescent="0.2">
      <c r="A1475" t="s">
        <v>23423</v>
      </c>
      <c r="B1475" t="s">
        <v>23424</v>
      </c>
      <c r="C1475">
        <v>2013</v>
      </c>
      <c r="D1475" s="1">
        <v>41522</v>
      </c>
      <c r="E1475" t="s">
        <v>44048</v>
      </c>
      <c r="F1475" t="s">
        <v>44046</v>
      </c>
      <c r="G1475" t="s">
        <v>44042</v>
      </c>
      <c r="H1475">
        <v>91</v>
      </c>
      <c r="I1475" t="s">
        <v>25</v>
      </c>
      <c r="J1475" t="s">
        <v>26</v>
      </c>
      <c r="K1475" t="s">
        <v>11419</v>
      </c>
      <c r="M1475" t="s">
        <v>23425</v>
      </c>
      <c r="N1475" t="s">
        <v>23426</v>
      </c>
      <c r="O1475" t="s">
        <v>23427</v>
      </c>
      <c r="P1475" t="s">
        <v>23428</v>
      </c>
      <c r="Q1475" t="s">
        <v>23429</v>
      </c>
      <c r="R1475" t="s">
        <v>23430</v>
      </c>
      <c r="S1475" t="s">
        <v>23431</v>
      </c>
      <c r="T1475">
        <v>6.5</v>
      </c>
      <c r="U1475">
        <v>153997</v>
      </c>
      <c r="V1475" s="12">
        <f>W1475*1.11098185502045</f>
        <v>18886691.535347652</v>
      </c>
      <c r="W1475" s="3">
        <v>17000000</v>
      </c>
      <c r="X1475" s="13">
        <f>Y1475*1.11098185502045</f>
        <v>60259495.834922083</v>
      </c>
      <c r="Y1475" s="3">
        <v>54239856</v>
      </c>
      <c r="Z1475" s="13">
        <f>AA1475*1.11098185502045</f>
        <v>108368449.75713071</v>
      </c>
      <c r="AA1475" s="3">
        <v>97542952</v>
      </c>
      <c r="AB1475">
        <v>909</v>
      </c>
    </row>
    <row r="1476" spans="1:28" x14ac:dyDescent="0.2">
      <c r="A1476" t="s">
        <v>6055</v>
      </c>
      <c r="B1476" t="s">
        <v>6056</v>
      </c>
      <c r="C1476">
        <v>2003</v>
      </c>
      <c r="D1476" t="s">
        <v>5264</v>
      </c>
      <c r="E1476" t="s">
        <v>44043</v>
      </c>
      <c r="F1476" t="s">
        <v>44038</v>
      </c>
      <c r="G1476" t="s">
        <v>44040</v>
      </c>
      <c r="H1476">
        <v>94</v>
      </c>
      <c r="I1476" t="s">
        <v>25</v>
      </c>
      <c r="J1476" t="s">
        <v>26</v>
      </c>
      <c r="K1476" t="s">
        <v>64</v>
      </c>
      <c r="M1476" t="s">
        <v>6057</v>
      </c>
      <c r="N1476" t="s">
        <v>6058</v>
      </c>
      <c r="O1476" t="s">
        <v>6059</v>
      </c>
      <c r="P1476" t="s">
        <v>6060</v>
      </c>
      <c r="Q1476" t="s">
        <v>6061</v>
      </c>
      <c r="R1476" t="s">
        <v>6062</v>
      </c>
      <c r="S1476" t="s">
        <v>6063</v>
      </c>
      <c r="T1476">
        <v>5.5</v>
      </c>
      <c r="U1476">
        <v>35161</v>
      </c>
      <c r="V1476" s="12">
        <f>W1476*1.40658152173913</f>
        <v>23911885.869565211</v>
      </c>
      <c r="W1476" s="3">
        <v>17000000</v>
      </c>
      <c r="X1476" s="13">
        <f>Y1476*1.40658152173913</f>
        <v>60109494.744592369</v>
      </c>
      <c r="Y1476" s="3">
        <v>42734455</v>
      </c>
      <c r="Z1476" s="13">
        <f>AA1476*1.40658152173913</f>
        <v>78113738.222853228</v>
      </c>
      <c r="AA1476" s="3">
        <v>55534455</v>
      </c>
      <c r="AB1476">
        <v>170</v>
      </c>
    </row>
    <row r="1477" spans="1:28" x14ac:dyDescent="0.2">
      <c r="A1477" t="s">
        <v>26377</v>
      </c>
      <c r="B1477" t="s">
        <v>26378</v>
      </c>
      <c r="C1477">
        <v>2012</v>
      </c>
      <c r="D1477" t="s">
        <v>26379</v>
      </c>
      <c r="E1477" t="s">
        <v>3496</v>
      </c>
      <c r="H1477">
        <v>83</v>
      </c>
      <c r="I1477" t="s">
        <v>25</v>
      </c>
      <c r="J1477" t="s">
        <v>26</v>
      </c>
      <c r="K1477" t="s">
        <v>307</v>
      </c>
      <c r="L1477" t="s">
        <v>64</v>
      </c>
      <c r="M1477" t="s">
        <v>13052</v>
      </c>
      <c r="N1477" t="s">
        <v>13053</v>
      </c>
      <c r="O1477" t="s">
        <v>26380</v>
      </c>
      <c r="P1477" t="s">
        <v>26381</v>
      </c>
      <c r="Q1477" t="s">
        <v>26382</v>
      </c>
      <c r="R1477" t="s">
        <v>26383</v>
      </c>
      <c r="S1477" t="s">
        <v>26384</v>
      </c>
      <c r="T1477">
        <v>4.2</v>
      </c>
      <c r="U1477">
        <v>34548</v>
      </c>
      <c r="V1477" s="12">
        <f>W1477*1.12725506764114</f>
        <v>1127255.06764114</v>
      </c>
      <c r="W1477" s="3">
        <v>1000000</v>
      </c>
      <c r="X1477" s="13">
        <f>Y1477*1.12725506764114</f>
        <v>60039796.286418609</v>
      </c>
      <c r="Y1477" s="3">
        <v>53261944</v>
      </c>
      <c r="Z1477" s="13">
        <f>AA1477*1.12725506764114</f>
        <v>114707773.52801026</v>
      </c>
      <c r="AA1477" s="3">
        <v>101758490</v>
      </c>
      <c r="AB1477">
        <v>308</v>
      </c>
    </row>
    <row r="1478" spans="1:28" x14ac:dyDescent="0.2">
      <c r="A1478" t="s">
        <v>24280</v>
      </c>
      <c r="B1478" t="s">
        <v>24281</v>
      </c>
      <c r="C1478">
        <v>2018</v>
      </c>
      <c r="D1478" t="s">
        <v>24282</v>
      </c>
      <c r="E1478" t="s">
        <v>16512</v>
      </c>
      <c r="F1478" t="s">
        <v>44031</v>
      </c>
      <c r="G1478" t="s">
        <v>44034</v>
      </c>
      <c r="H1478">
        <v>119</v>
      </c>
      <c r="I1478" t="s">
        <v>495</v>
      </c>
      <c r="J1478" t="s">
        <v>26</v>
      </c>
      <c r="K1478" t="s">
        <v>51</v>
      </c>
      <c r="L1478" t="s">
        <v>944</v>
      </c>
      <c r="M1478" t="s">
        <v>17048</v>
      </c>
      <c r="N1478" t="s">
        <v>24283</v>
      </c>
      <c r="O1478" t="s">
        <v>24284</v>
      </c>
      <c r="P1478" t="s">
        <v>15766</v>
      </c>
      <c r="Q1478" t="s">
        <v>24285</v>
      </c>
      <c r="R1478" t="s">
        <v>301</v>
      </c>
      <c r="S1478" t="s">
        <v>302</v>
      </c>
      <c r="T1478">
        <v>6.3</v>
      </c>
      <c r="U1478">
        <v>185701</v>
      </c>
      <c r="V1478" s="12">
        <f>W1478*1.03068014830331</f>
        <v>96883933.940511137</v>
      </c>
      <c r="W1478" s="3">
        <v>94000000</v>
      </c>
      <c r="X1478" s="13">
        <f>Y1478*1.03068014830331</f>
        <v>60037946.274826892</v>
      </c>
      <c r="Y1478" s="3">
        <v>58250803</v>
      </c>
      <c r="Z1478" s="13">
        <f>AA1478*1.03068014830331</f>
        <v>283077130.36766315</v>
      </c>
      <c r="AA1478" s="3">
        <v>274650803</v>
      </c>
      <c r="AB1478">
        <v>1265</v>
      </c>
    </row>
    <row r="1479" spans="1:28" x14ac:dyDescent="0.2">
      <c r="A1479" t="s">
        <v>4539</v>
      </c>
      <c r="B1479" t="s">
        <v>4540</v>
      </c>
      <c r="C1479">
        <v>2002</v>
      </c>
      <c r="D1479" s="1">
        <v>37805</v>
      </c>
      <c r="E1479" t="s">
        <v>176</v>
      </c>
      <c r="F1479" t="s">
        <v>44036</v>
      </c>
      <c r="H1479">
        <v>110</v>
      </c>
      <c r="I1479" t="s">
        <v>4541</v>
      </c>
      <c r="J1479" t="s">
        <v>26</v>
      </c>
      <c r="M1479" t="s">
        <v>3359</v>
      </c>
      <c r="N1479" t="s">
        <v>4542</v>
      </c>
      <c r="O1479" t="s">
        <v>4543</v>
      </c>
      <c r="P1479" t="s">
        <v>1431</v>
      </c>
      <c r="Q1479" t="s">
        <v>4544</v>
      </c>
      <c r="R1479" t="s">
        <v>4545</v>
      </c>
      <c r="S1479" t="s">
        <v>4546</v>
      </c>
      <c r="T1479">
        <v>7.5</v>
      </c>
      <c r="U1479">
        <v>122422</v>
      </c>
      <c r="V1479" s="12">
        <f>W1479*1.43863813229572</f>
        <v>35965953.307393</v>
      </c>
      <c r="W1479" s="3">
        <v>25000000</v>
      </c>
      <c r="X1479" s="13">
        <f>Y1479*1.43863813229572</f>
        <v>59956674.169727631</v>
      </c>
      <c r="Y1479" s="3">
        <v>41675994</v>
      </c>
      <c r="Z1479" s="13">
        <f>AA1479*1.43863813229572</f>
        <v>156590109.72980547</v>
      </c>
      <c r="AA1479" s="3">
        <v>108846072</v>
      </c>
      <c r="AB1479">
        <v>677</v>
      </c>
    </row>
    <row r="1480" spans="1:28" x14ac:dyDescent="0.2">
      <c r="A1480" t="s">
        <v>37195</v>
      </c>
      <c r="B1480" t="s">
        <v>37196</v>
      </c>
      <c r="C1480">
        <v>2016</v>
      </c>
      <c r="D1480" t="s">
        <v>24222</v>
      </c>
      <c r="E1480" t="s">
        <v>44043</v>
      </c>
      <c r="F1480" t="s">
        <v>44040</v>
      </c>
      <c r="G1480" t="s">
        <v>44034</v>
      </c>
      <c r="H1480">
        <v>117</v>
      </c>
      <c r="I1480" t="s">
        <v>22428</v>
      </c>
      <c r="J1480" t="s">
        <v>26</v>
      </c>
      <c r="M1480" t="s">
        <v>1159</v>
      </c>
      <c r="N1480" t="s">
        <v>37197</v>
      </c>
      <c r="O1480" t="s">
        <v>37198</v>
      </c>
      <c r="P1480" t="s">
        <v>3699</v>
      </c>
      <c r="Q1480" t="s">
        <v>37199</v>
      </c>
      <c r="R1480" t="s">
        <v>37200</v>
      </c>
      <c r="S1480" t="s">
        <v>37201</v>
      </c>
      <c r="T1480">
        <v>6.4</v>
      </c>
      <c r="U1480">
        <v>75533</v>
      </c>
      <c r="V1480" s="12">
        <f>W1480*1.07834771485832</f>
        <v>150968680.08016482</v>
      </c>
      <c r="W1480" s="3">
        <v>140000000</v>
      </c>
      <c r="X1480" s="13">
        <f>Y1480*1.07834771485832</f>
        <v>59830796.591224611</v>
      </c>
      <c r="Y1480" s="3">
        <v>55483770</v>
      </c>
      <c r="Z1480" s="13">
        <f>AA1480*1.07834771485832</f>
        <v>210540286.0929938</v>
      </c>
      <c r="AA1480" s="3">
        <v>195243411</v>
      </c>
      <c r="AB1480">
        <v>251</v>
      </c>
    </row>
    <row r="1481" spans="1:28" hidden="1" x14ac:dyDescent="0.2">
      <c r="A1481" t="s">
        <v>15390</v>
      </c>
      <c r="B1481" t="s">
        <v>15391</v>
      </c>
      <c r="C1481">
        <v>2006</v>
      </c>
      <c r="D1481" s="1">
        <v>39328</v>
      </c>
      <c r="E1481" t="s">
        <v>176</v>
      </c>
      <c r="F1481" t="s">
        <v>44040</v>
      </c>
      <c r="G1481" t="s">
        <v>44036</v>
      </c>
      <c r="H1481">
        <v>114</v>
      </c>
      <c r="I1481" t="s">
        <v>25</v>
      </c>
      <c r="J1481" t="s">
        <v>26</v>
      </c>
      <c r="K1481" t="s">
        <v>308</v>
      </c>
      <c r="M1481" t="s">
        <v>15392</v>
      </c>
      <c r="N1481" t="s">
        <v>15393</v>
      </c>
      <c r="O1481" t="s">
        <v>15394</v>
      </c>
      <c r="P1481" t="s">
        <v>15395</v>
      </c>
      <c r="Q1481" t="s">
        <v>15396</v>
      </c>
      <c r="R1481" t="s">
        <v>15397</v>
      </c>
      <c r="S1481" t="s">
        <v>15398</v>
      </c>
      <c r="T1481">
        <v>7.3</v>
      </c>
      <c r="U1481">
        <v>17498</v>
      </c>
      <c r="W1481"/>
      <c r="X1481"/>
      <c r="Y1481">
        <v>3438735</v>
      </c>
      <c r="Z1481"/>
      <c r="AA1481">
        <v>3438735</v>
      </c>
      <c r="AB1481">
        <v>107</v>
      </c>
    </row>
    <row r="1482" spans="1:28" x14ac:dyDescent="0.2">
      <c r="A1482" t="s">
        <v>38865</v>
      </c>
      <c r="B1482" t="s">
        <v>38866</v>
      </c>
      <c r="C1482">
        <v>2018</v>
      </c>
      <c r="D1482" s="1">
        <v>43102</v>
      </c>
      <c r="E1482" t="s">
        <v>16512</v>
      </c>
      <c r="F1482" t="s">
        <v>44031</v>
      </c>
      <c r="G1482" t="s">
        <v>44033</v>
      </c>
      <c r="H1482">
        <v>143</v>
      </c>
      <c r="I1482" t="s">
        <v>25</v>
      </c>
      <c r="J1482" t="s">
        <v>26</v>
      </c>
      <c r="M1482" t="s">
        <v>29097</v>
      </c>
      <c r="N1482" t="s">
        <v>38121</v>
      </c>
      <c r="O1482" t="s">
        <v>38867</v>
      </c>
      <c r="P1482" t="s">
        <v>29100</v>
      </c>
      <c r="Q1482" t="s">
        <v>38123</v>
      </c>
      <c r="R1482" t="s">
        <v>38868</v>
      </c>
      <c r="S1482" t="s">
        <v>38869</v>
      </c>
      <c r="T1482">
        <v>6.2</v>
      </c>
      <c r="U1482">
        <v>107184</v>
      </c>
      <c r="V1482" s="12">
        <f>W1482*1.03068014830331</f>
        <v>63902169.194805212</v>
      </c>
      <c r="W1482" s="3">
        <v>62000000</v>
      </c>
      <c r="X1482" s="13">
        <f>Y1482*1.03068014830331</f>
        <v>59812886.957643375</v>
      </c>
      <c r="Y1482" s="3">
        <v>58032443</v>
      </c>
      <c r="Z1482" s="13">
        <f>AA1482*1.03068014830331</f>
        <v>297016597.01515603</v>
      </c>
      <c r="AA1482" s="3">
        <v>288175335</v>
      </c>
      <c r="AB1482">
        <v>431</v>
      </c>
    </row>
    <row r="1483" spans="1:28" x14ac:dyDescent="0.2">
      <c r="A1483" t="s">
        <v>38779</v>
      </c>
      <c r="B1483" t="s">
        <v>38780</v>
      </c>
      <c r="C1483">
        <v>2016</v>
      </c>
      <c r="D1483" t="s">
        <v>32873</v>
      </c>
      <c r="E1483" t="s">
        <v>1045</v>
      </c>
      <c r="H1483">
        <v>92</v>
      </c>
      <c r="I1483" t="s">
        <v>5301</v>
      </c>
      <c r="J1483" t="s">
        <v>26</v>
      </c>
      <c r="M1483" t="s">
        <v>16766</v>
      </c>
      <c r="N1483" t="s">
        <v>30791</v>
      </c>
      <c r="O1483" t="s">
        <v>38781</v>
      </c>
      <c r="P1483" t="s">
        <v>15111</v>
      </c>
      <c r="Q1483" t="s">
        <v>38782</v>
      </c>
      <c r="R1483" t="s">
        <v>38783</v>
      </c>
      <c r="S1483" t="s">
        <v>38784</v>
      </c>
      <c r="T1483">
        <v>5.7</v>
      </c>
      <c r="U1483">
        <v>111318</v>
      </c>
      <c r="V1483" s="12">
        <f>W1483*1.07834771485832</f>
        <v>37742170.020041205</v>
      </c>
      <c r="W1483" s="3">
        <v>35000000</v>
      </c>
      <c r="X1483" s="13">
        <f>Y1483*1.07834771485832</f>
        <v>59800597.463470004</v>
      </c>
      <c r="Y1483" s="3">
        <v>55455765</v>
      </c>
      <c r="Z1483" s="13">
        <f>AA1483*1.07834771485832</f>
        <v>116469219.17860349</v>
      </c>
      <c r="AA1483" s="3">
        <v>108007109</v>
      </c>
      <c r="AB1483">
        <v>200</v>
      </c>
    </row>
    <row r="1484" spans="1:28" x14ac:dyDescent="0.2">
      <c r="A1484" t="s">
        <v>753</v>
      </c>
      <c r="B1484" t="s">
        <v>754</v>
      </c>
      <c r="C1484">
        <v>2000</v>
      </c>
      <c r="D1484" t="s">
        <v>755</v>
      </c>
      <c r="E1484" t="s">
        <v>44043</v>
      </c>
      <c r="F1484" t="s">
        <v>44032</v>
      </c>
      <c r="G1484" t="s">
        <v>44036</v>
      </c>
      <c r="H1484">
        <v>119</v>
      </c>
      <c r="I1484" t="s">
        <v>229</v>
      </c>
      <c r="J1484" t="s">
        <v>26</v>
      </c>
      <c r="K1484" t="s">
        <v>27</v>
      </c>
      <c r="L1484" t="s">
        <v>74</v>
      </c>
      <c r="M1484" t="s">
        <v>756</v>
      </c>
      <c r="N1484" t="s">
        <v>757</v>
      </c>
      <c r="O1484" t="s">
        <v>758</v>
      </c>
      <c r="P1484" t="s">
        <v>759</v>
      </c>
      <c r="Q1484" t="s">
        <v>760</v>
      </c>
      <c r="R1484" t="s">
        <v>761</v>
      </c>
      <c r="S1484" t="s">
        <v>762</v>
      </c>
      <c r="T1484">
        <v>6.7</v>
      </c>
      <c r="U1484">
        <v>219346</v>
      </c>
      <c r="V1484" s="12">
        <f>W1484*1.5029674796748</f>
        <v>75148373.983740002</v>
      </c>
      <c r="W1484" s="3">
        <v>50000000</v>
      </c>
      <c r="X1484" s="13">
        <f>Y1484*1.5029674796748</f>
        <v>59795601.758983873</v>
      </c>
      <c r="Y1484" s="3">
        <v>39785027</v>
      </c>
      <c r="Z1484" s="13">
        <f>AA1484*1.5029674796748</f>
        <v>216512795.34264275</v>
      </c>
      <c r="AA1484" s="3">
        <v>144056873</v>
      </c>
      <c r="AB1484">
        <v>590</v>
      </c>
    </row>
    <row r="1485" spans="1:28" x14ac:dyDescent="0.2">
      <c r="A1485" t="s">
        <v>3786</v>
      </c>
      <c r="B1485" t="s">
        <v>3787</v>
      </c>
      <c r="C1485">
        <v>2002</v>
      </c>
      <c r="D1485" s="1">
        <v>37869</v>
      </c>
      <c r="E1485" t="s">
        <v>44041</v>
      </c>
      <c r="F1485" t="s">
        <v>44032</v>
      </c>
      <c r="G1485" t="s">
        <v>44045</v>
      </c>
      <c r="H1485">
        <v>115</v>
      </c>
      <c r="I1485" t="s">
        <v>25</v>
      </c>
      <c r="J1485" t="s">
        <v>26</v>
      </c>
      <c r="K1485" t="s">
        <v>308</v>
      </c>
      <c r="M1485" t="s">
        <v>3788</v>
      </c>
      <c r="N1485" t="s">
        <v>3789</v>
      </c>
      <c r="O1485" t="s">
        <v>3790</v>
      </c>
      <c r="P1485" t="s">
        <v>3083</v>
      </c>
      <c r="Q1485" t="s">
        <v>3791</v>
      </c>
      <c r="R1485" t="s">
        <v>3792</v>
      </c>
      <c r="S1485" t="s">
        <v>3793</v>
      </c>
      <c r="T1485">
        <v>6.4</v>
      </c>
      <c r="U1485">
        <v>38167</v>
      </c>
      <c r="V1485" s="12">
        <f>W1485*1.43863813229572</f>
        <v>60422801.556420244</v>
      </c>
      <c r="W1485" s="3">
        <v>42000000</v>
      </c>
      <c r="X1485" s="13">
        <f>Y1485*1.43863813229572</f>
        <v>59766663.161128409</v>
      </c>
      <c r="Y1485" s="3">
        <v>41543917</v>
      </c>
      <c r="Z1485" s="13">
        <f>AA1485*1.43863813229572</f>
        <v>91758944.01284048</v>
      </c>
      <c r="AA1485" s="3">
        <v>63781810</v>
      </c>
      <c r="AB1485">
        <v>188</v>
      </c>
    </row>
    <row r="1486" spans="1:28" hidden="1" x14ac:dyDescent="0.2">
      <c r="A1486" t="s">
        <v>15428</v>
      </c>
      <c r="B1486" t="s">
        <v>15429</v>
      </c>
      <c r="C1486">
        <v>2006</v>
      </c>
      <c r="D1486" s="1">
        <v>39088</v>
      </c>
      <c r="E1486" t="s">
        <v>1045</v>
      </c>
      <c r="F1486" t="s">
        <v>44036</v>
      </c>
      <c r="H1486">
        <v>91</v>
      </c>
      <c r="I1486" t="s">
        <v>25</v>
      </c>
      <c r="J1486" t="s">
        <v>26</v>
      </c>
      <c r="M1486" t="s">
        <v>15430</v>
      </c>
      <c r="N1486" t="s">
        <v>15430</v>
      </c>
      <c r="O1486" t="s">
        <v>15431</v>
      </c>
      <c r="P1486" t="s">
        <v>2236</v>
      </c>
      <c r="Q1486" t="s">
        <v>15432</v>
      </c>
      <c r="R1486" t="s">
        <v>15433</v>
      </c>
      <c r="S1486" t="s">
        <v>15434</v>
      </c>
      <c r="T1486">
        <v>5.6</v>
      </c>
      <c r="U1486">
        <v>14980</v>
      </c>
      <c r="W1486"/>
      <c r="X1486"/>
      <c r="Y1486"/>
      <c r="Z1486"/>
      <c r="AA1486">
        <v>11690796</v>
      </c>
      <c r="AB1486">
        <v>45</v>
      </c>
    </row>
    <row r="1487" spans="1:28" hidden="1" x14ac:dyDescent="0.2">
      <c r="A1487" t="s">
        <v>15435</v>
      </c>
      <c r="B1487" t="s">
        <v>15436</v>
      </c>
      <c r="C1487">
        <v>2005</v>
      </c>
      <c r="D1487" t="s">
        <v>15437</v>
      </c>
      <c r="E1487" t="s">
        <v>44037</v>
      </c>
      <c r="F1487" t="s">
        <v>44047</v>
      </c>
      <c r="G1487" t="s">
        <v>44031</v>
      </c>
      <c r="H1487">
        <v>105</v>
      </c>
      <c r="I1487" t="s">
        <v>2213</v>
      </c>
      <c r="J1487" t="s">
        <v>15438</v>
      </c>
      <c r="K1487" t="s">
        <v>934</v>
      </c>
      <c r="L1487" t="s">
        <v>307</v>
      </c>
      <c r="M1487" t="s">
        <v>15439</v>
      </c>
      <c r="N1487" t="s">
        <v>15440</v>
      </c>
      <c r="O1487" t="s">
        <v>15441</v>
      </c>
      <c r="P1487" t="s">
        <v>15442</v>
      </c>
      <c r="Q1487" t="s">
        <v>15443</v>
      </c>
      <c r="R1487" t="s">
        <v>15444</v>
      </c>
      <c r="S1487" t="s">
        <v>15445</v>
      </c>
      <c r="T1487">
        <v>7.4</v>
      </c>
      <c r="U1487">
        <v>10340</v>
      </c>
      <c r="W1487"/>
      <c r="X1487"/>
      <c r="Y1487"/>
      <c r="Z1487"/>
      <c r="AA1487">
        <v>10197984</v>
      </c>
      <c r="AB1487">
        <v>32</v>
      </c>
    </row>
    <row r="1488" spans="1:28" hidden="1" x14ac:dyDescent="0.2">
      <c r="A1488" t="s">
        <v>15446</v>
      </c>
      <c r="B1488" t="s">
        <v>15447</v>
      </c>
      <c r="C1488">
        <v>2006</v>
      </c>
      <c r="D1488" t="s">
        <v>9760</v>
      </c>
      <c r="E1488" t="s">
        <v>1045</v>
      </c>
      <c r="F1488" t="s">
        <v>44032</v>
      </c>
      <c r="G1488" t="s">
        <v>44049</v>
      </c>
      <c r="H1488">
        <v>135</v>
      </c>
      <c r="I1488" t="s">
        <v>4358</v>
      </c>
      <c r="J1488" t="s">
        <v>1076</v>
      </c>
      <c r="M1488" t="s">
        <v>15448</v>
      </c>
      <c r="N1488" t="s">
        <v>15449</v>
      </c>
      <c r="O1488" t="s">
        <v>15450</v>
      </c>
      <c r="P1488" t="s">
        <v>15451</v>
      </c>
      <c r="Q1488" t="s">
        <v>15452</v>
      </c>
      <c r="R1488" t="s">
        <v>15453</v>
      </c>
      <c r="S1488" t="s">
        <v>15454</v>
      </c>
      <c r="T1488">
        <v>7.5</v>
      </c>
      <c r="U1488">
        <v>10585</v>
      </c>
      <c r="W1488">
        <v>3500000</v>
      </c>
      <c r="X1488"/>
      <c r="Y1488"/>
      <c r="Z1488"/>
      <c r="AA1488">
        <v>3004541</v>
      </c>
      <c r="AB1488">
        <v>11</v>
      </c>
    </row>
    <row r="1489" spans="1:28" x14ac:dyDescent="0.2">
      <c r="A1489" t="s">
        <v>15018</v>
      </c>
      <c r="B1489" t="s">
        <v>15019</v>
      </c>
      <c r="C1489">
        <v>2007</v>
      </c>
      <c r="D1489" s="1">
        <v>39272</v>
      </c>
      <c r="E1489" t="s">
        <v>176</v>
      </c>
      <c r="F1489" t="s">
        <v>44034</v>
      </c>
      <c r="G1489" t="s">
        <v>44042</v>
      </c>
      <c r="H1489">
        <v>96</v>
      </c>
      <c r="I1489" t="s">
        <v>25</v>
      </c>
      <c r="J1489" t="s">
        <v>26</v>
      </c>
      <c r="M1489" t="s">
        <v>15020</v>
      </c>
      <c r="N1489" t="s">
        <v>14230</v>
      </c>
      <c r="O1489" t="s">
        <v>15021</v>
      </c>
      <c r="P1489" t="s">
        <v>1516</v>
      </c>
      <c r="Q1489" t="s">
        <v>15022</v>
      </c>
      <c r="R1489" t="s">
        <v>15023</v>
      </c>
      <c r="S1489" t="s">
        <v>15024</v>
      </c>
      <c r="T1489">
        <v>5.9</v>
      </c>
      <c r="U1489">
        <v>71758</v>
      </c>
      <c r="V1489" s="12">
        <f>W1489*1.24823238899982</f>
        <v>24964647.779996399</v>
      </c>
      <c r="W1489" s="3">
        <v>20000000</v>
      </c>
      <c r="X1489" s="13">
        <f>Y1489*1.24823238899982</f>
        <v>59731170.210782342</v>
      </c>
      <c r="Y1489" s="3">
        <v>47852604</v>
      </c>
      <c r="Z1489" s="13">
        <f>AA1489*144548551.06</f>
        <v>1.2185053874207098E+16</v>
      </c>
      <c r="AA1489" s="3">
        <v>84297309</v>
      </c>
      <c r="AB1489">
        <v>369</v>
      </c>
    </row>
    <row r="1490" spans="1:28" x14ac:dyDescent="0.2">
      <c r="A1490" t="s">
        <v>19147</v>
      </c>
      <c r="B1490" t="s">
        <v>19148</v>
      </c>
      <c r="C1490">
        <v>2009</v>
      </c>
      <c r="D1490" t="s">
        <v>18266</v>
      </c>
      <c r="E1490" t="s">
        <v>1045</v>
      </c>
      <c r="F1490" t="s">
        <v>44040</v>
      </c>
      <c r="H1490">
        <v>88</v>
      </c>
      <c r="I1490" t="s">
        <v>25</v>
      </c>
      <c r="J1490" t="s">
        <v>26</v>
      </c>
      <c r="K1490" t="s">
        <v>787</v>
      </c>
      <c r="M1490" t="s">
        <v>5060</v>
      </c>
      <c r="N1490" t="s">
        <v>2286</v>
      </c>
      <c r="O1490" t="s">
        <v>19149</v>
      </c>
      <c r="P1490" t="s">
        <v>1318</v>
      </c>
      <c r="Q1490" t="s">
        <v>19150</v>
      </c>
      <c r="R1490" t="s">
        <v>19151</v>
      </c>
      <c r="S1490" t="s">
        <v>19152</v>
      </c>
      <c r="T1490">
        <v>5.4</v>
      </c>
      <c r="U1490">
        <v>35916</v>
      </c>
      <c r="V1490" s="12">
        <f>W1490*1.20636999678377</f>
        <v>42222949.887431949</v>
      </c>
      <c r="W1490" s="3">
        <v>35000000</v>
      </c>
      <c r="X1490" s="13">
        <f>Y1490*1.20636999678377</f>
        <v>59705736.263022155</v>
      </c>
      <c r="Y1490" s="3">
        <v>49492060</v>
      </c>
      <c r="Z1490" s="13">
        <f>AA1490*1.20636999678377</f>
        <v>116720755.93233787</v>
      </c>
      <c r="AA1490" s="3">
        <v>96753696</v>
      </c>
      <c r="AB1490">
        <v>129</v>
      </c>
    </row>
    <row r="1491" spans="1:28" x14ac:dyDescent="0.2">
      <c r="A1491" t="s">
        <v>22693</v>
      </c>
      <c r="B1491" t="s">
        <v>22694</v>
      </c>
      <c r="C1491">
        <v>2010</v>
      </c>
      <c r="D1491" t="s">
        <v>19812</v>
      </c>
      <c r="E1491" t="s">
        <v>1045</v>
      </c>
      <c r="F1491" t="s">
        <v>44033</v>
      </c>
      <c r="H1491">
        <v>101</v>
      </c>
      <c r="I1491" t="s">
        <v>25</v>
      </c>
      <c r="J1491" t="s">
        <v>26</v>
      </c>
      <c r="K1491" t="s">
        <v>75</v>
      </c>
      <c r="M1491" t="s">
        <v>10076</v>
      </c>
      <c r="N1491" t="s">
        <v>22695</v>
      </c>
      <c r="O1491" t="s">
        <v>22696</v>
      </c>
      <c r="P1491" t="s">
        <v>500</v>
      </c>
      <c r="Q1491" t="s">
        <v>22697</v>
      </c>
      <c r="R1491" t="s">
        <v>22698</v>
      </c>
      <c r="S1491" t="s">
        <v>22699</v>
      </c>
      <c r="T1491">
        <v>6.4</v>
      </c>
      <c r="U1491">
        <v>160018</v>
      </c>
      <c r="V1491" s="12">
        <f>W1491*1.18690152988223</f>
        <v>42728455.075760283</v>
      </c>
      <c r="W1491" s="3">
        <v>36000000</v>
      </c>
      <c r="X1491" s="13">
        <f>Y1491*1.18690152988223</f>
        <v>59686377.150438316</v>
      </c>
      <c r="Y1491" s="3">
        <v>50287556</v>
      </c>
      <c r="Z1491" s="13">
        <f>AA1491*1.18690152988223</f>
        <v>76887733.915796727</v>
      </c>
      <c r="AA1491" s="3">
        <v>64780213</v>
      </c>
      <c r="AB1491">
        <v>274</v>
      </c>
    </row>
    <row r="1492" spans="1:28" hidden="1" x14ac:dyDescent="0.2">
      <c r="A1492" t="s">
        <v>15484</v>
      </c>
      <c r="B1492" t="s">
        <v>15485</v>
      </c>
      <c r="C1492">
        <v>2006</v>
      </c>
      <c r="D1492" t="s">
        <v>10290</v>
      </c>
      <c r="E1492" t="s">
        <v>16512</v>
      </c>
      <c r="F1492" t="s">
        <v>44031</v>
      </c>
      <c r="G1492" t="s">
        <v>44038</v>
      </c>
      <c r="H1492">
        <v>136</v>
      </c>
      <c r="I1492" t="s">
        <v>4444</v>
      </c>
      <c r="J1492" t="s">
        <v>51</v>
      </c>
      <c r="M1492" t="s">
        <v>10185</v>
      </c>
      <c r="N1492" t="s">
        <v>15486</v>
      </c>
      <c r="O1492" t="s">
        <v>15487</v>
      </c>
      <c r="P1492" t="s">
        <v>1289</v>
      </c>
      <c r="Q1492" t="s">
        <v>15488</v>
      </c>
      <c r="R1492" t="s">
        <v>15489</v>
      </c>
      <c r="S1492" t="s">
        <v>15490</v>
      </c>
      <c r="T1492">
        <v>6.6</v>
      </c>
      <c r="U1492">
        <v>12961</v>
      </c>
      <c r="W1492">
        <v>16800000</v>
      </c>
      <c r="X1492"/>
      <c r="Y1492"/>
      <c r="Z1492"/>
      <c r="AA1492">
        <v>21836580</v>
      </c>
      <c r="AB1492">
        <v>32</v>
      </c>
    </row>
    <row r="1493" spans="1:28" x14ac:dyDescent="0.2">
      <c r="A1493" t="s">
        <v>14018</v>
      </c>
      <c r="B1493" t="s">
        <v>14019</v>
      </c>
      <c r="C1493">
        <v>2009</v>
      </c>
      <c r="D1493" s="1">
        <v>40129</v>
      </c>
      <c r="E1493" t="s">
        <v>16512</v>
      </c>
      <c r="F1493" t="s">
        <v>44031</v>
      </c>
      <c r="G1493" t="s">
        <v>44038</v>
      </c>
      <c r="H1493">
        <v>102</v>
      </c>
      <c r="I1493" t="s">
        <v>25</v>
      </c>
      <c r="J1493" t="s">
        <v>26</v>
      </c>
      <c r="M1493" t="s">
        <v>1094</v>
      </c>
      <c r="N1493" t="s">
        <v>14020</v>
      </c>
      <c r="O1493" t="s">
        <v>14021</v>
      </c>
      <c r="P1493" t="s">
        <v>6745</v>
      </c>
      <c r="Q1493" t="s">
        <v>14022</v>
      </c>
      <c r="R1493" t="s">
        <v>14023</v>
      </c>
      <c r="S1493" t="s">
        <v>14024</v>
      </c>
      <c r="T1493">
        <v>5.3</v>
      </c>
      <c r="U1493">
        <v>64796</v>
      </c>
      <c r="V1493" s="12">
        <f>W1493*1.20636999678377</f>
        <v>120636999.678377</v>
      </c>
      <c r="W1493" s="3">
        <v>100000000</v>
      </c>
      <c r="X1493" s="13">
        <f>Y1493*1.20636999678377</f>
        <v>59640966.257894829</v>
      </c>
      <c r="Y1493" s="3">
        <v>49438370</v>
      </c>
      <c r="Z1493" s="13">
        <f>AA1493*1.20636999678377</f>
        <v>82971177.597775564</v>
      </c>
      <c r="AA1493" s="3">
        <v>68777554</v>
      </c>
      <c r="AB1493">
        <v>287</v>
      </c>
    </row>
    <row r="1494" spans="1:28" x14ac:dyDescent="0.2">
      <c r="A1494" t="s">
        <v>38993</v>
      </c>
      <c r="B1494" t="s">
        <v>38994</v>
      </c>
      <c r="C1494">
        <v>2017</v>
      </c>
      <c r="D1494" t="s">
        <v>38995</v>
      </c>
      <c r="E1494" t="s">
        <v>44035</v>
      </c>
      <c r="F1494" t="s">
        <v>44032</v>
      </c>
      <c r="G1494" t="s">
        <v>44049</v>
      </c>
      <c r="H1494">
        <v>125</v>
      </c>
      <c r="I1494" t="s">
        <v>495</v>
      </c>
      <c r="J1494" t="s">
        <v>26</v>
      </c>
      <c r="K1494" t="s">
        <v>27</v>
      </c>
      <c r="L1494" t="s">
        <v>307</v>
      </c>
      <c r="M1494" t="s">
        <v>11560</v>
      </c>
      <c r="N1494" t="s">
        <v>38996</v>
      </c>
      <c r="O1494" t="s">
        <v>38997</v>
      </c>
      <c r="P1494" t="s">
        <v>1906</v>
      </c>
      <c r="Q1494" t="s">
        <v>38998</v>
      </c>
      <c r="R1494" t="s">
        <v>38999</v>
      </c>
      <c r="S1494" t="s">
        <v>39000</v>
      </c>
      <c r="T1494">
        <v>7.4</v>
      </c>
      <c r="U1494">
        <v>165715</v>
      </c>
      <c r="V1494" s="12">
        <f>W1494*1.05585427545692</f>
        <v>31675628.263707601</v>
      </c>
      <c r="W1494" s="3">
        <v>30000000</v>
      </c>
      <c r="X1494" s="13">
        <f>Y1494*1.05585427545692</f>
        <v>59622412.126754299</v>
      </c>
      <c r="Y1494" s="3">
        <v>56468410</v>
      </c>
      <c r="Z1494" s="13">
        <f>AA1494*1.05585427545692</f>
        <v>161682850.11260214</v>
      </c>
      <c r="AA1494" s="3">
        <v>153129891</v>
      </c>
      <c r="AB1494">
        <v>634</v>
      </c>
    </row>
    <row r="1495" spans="1:28" x14ac:dyDescent="0.2">
      <c r="A1495" t="s">
        <v>20378</v>
      </c>
      <c r="B1495" t="s">
        <v>20379</v>
      </c>
      <c r="C1495">
        <v>2011</v>
      </c>
      <c r="D1495" t="s">
        <v>11339</v>
      </c>
      <c r="E1495" t="s">
        <v>1045</v>
      </c>
      <c r="F1495" t="s">
        <v>44032</v>
      </c>
      <c r="G1495" t="s">
        <v>44057</v>
      </c>
      <c r="H1495">
        <v>113</v>
      </c>
      <c r="I1495" t="s">
        <v>25</v>
      </c>
      <c r="J1495" t="s">
        <v>26</v>
      </c>
      <c r="M1495" t="s">
        <v>11354</v>
      </c>
      <c r="N1495" t="s">
        <v>20380</v>
      </c>
      <c r="O1495" t="s">
        <v>20381</v>
      </c>
      <c r="P1495" t="s">
        <v>20382</v>
      </c>
      <c r="Q1495" t="s">
        <v>20383</v>
      </c>
      <c r="R1495" t="s">
        <v>20384</v>
      </c>
      <c r="S1495" t="s">
        <v>20385</v>
      </c>
      <c r="T1495">
        <v>5.9</v>
      </c>
      <c r="U1495">
        <v>45665</v>
      </c>
      <c r="V1495" s="12">
        <f>W1495*1.1505830469594</f>
        <v>27613993.127025601</v>
      </c>
      <c r="W1495" s="3">
        <v>24000000</v>
      </c>
      <c r="X1495" s="13">
        <f>Y1495*1.1505830469594</f>
        <v>59603356.731211685</v>
      </c>
      <c r="Y1495" s="3">
        <v>51802742</v>
      </c>
      <c r="Z1495" s="13">
        <f>AA1495*1.1505830469594</f>
        <v>73111875.944180563</v>
      </c>
      <c r="AA1495" s="3">
        <v>63543328</v>
      </c>
      <c r="AB1495">
        <v>151</v>
      </c>
    </row>
    <row r="1496" spans="1:28" x14ac:dyDescent="0.2">
      <c r="A1496" t="s">
        <v>20440</v>
      </c>
      <c r="B1496" t="s">
        <v>20441</v>
      </c>
      <c r="C1496">
        <v>2011</v>
      </c>
      <c r="D1496" t="s">
        <v>17171</v>
      </c>
      <c r="E1496" t="s">
        <v>16512</v>
      </c>
      <c r="F1496" t="s">
        <v>44034</v>
      </c>
      <c r="G1496" t="s">
        <v>44042</v>
      </c>
      <c r="H1496">
        <v>96</v>
      </c>
      <c r="I1496" t="s">
        <v>4309</v>
      </c>
      <c r="J1496" t="s">
        <v>26</v>
      </c>
      <c r="K1496" t="s">
        <v>1419</v>
      </c>
      <c r="M1496" t="s">
        <v>15174</v>
      </c>
      <c r="N1496" t="s">
        <v>20442</v>
      </c>
      <c r="O1496" t="s">
        <v>20443</v>
      </c>
      <c r="P1496" t="s">
        <v>1391</v>
      </c>
      <c r="Q1496" t="s">
        <v>20444</v>
      </c>
      <c r="R1496" t="s">
        <v>20445</v>
      </c>
      <c r="S1496" t="s">
        <v>20446</v>
      </c>
      <c r="T1496">
        <v>4.3</v>
      </c>
      <c r="U1496">
        <v>109111</v>
      </c>
      <c r="V1496" s="12">
        <f>W1496*1.1505830469594</f>
        <v>65583233.676685803</v>
      </c>
      <c r="W1496" s="3">
        <v>57000000</v>
      </c>
      <c r="X1496" s="13">
        <f>Y1496*1.1505830469594</f>
        <v>59570288.974442072</v>
      </c>
      <c r="Y1496" s="3">
        <v>51774002</v>
      </c>
      <c r="Z1496" s="13">
        <f>AA1496*1.1505830469594</f>
        <v>152525810.49631262</v>
      </c>
      <c r="AA1496" s="3">
        <v>132563930</v>
      </c>
      <c r="AB1496">
        <v>365</v>
      </c>
    </row>
    <row r="1497" spans="1:28" x14ac:dyDescent="0.2">
      <c r="A1497" t="s">
        <v>13914</v>
      </c>
      <c r="B1497" t="s">
        <v>1831</v>
      </c>
      <c r="C1497">
        <v>2008</v>
      </c>
      <c r="D1497" t="s">
        <v>9285</v>
      </c>
      <c r="E1497" t="s">
        <v>44043</v>
      </c>
      <c r="F1497" t="s">
        <v>44038</v>
      </c>
      <c r="G1497" t="s">
        <v>44032</v>
      </c>
      <c r="H1497">
        <v>165</v>
      </c>
      <c r="I1497" t="s">
        <v>13915</v>
      </c>
      <c r="J1497" t="s">
        <v>26</v>
      </c>
      <c r="K1497" t="s">
        <v>3533</v>
      </c>
      <c r="L1497" t="s">
        <v>838</v>
      </c>
      <c r="M1497" t="s">
        <v>1706</v>
      </c>
      <c r="N1497" t="s">
        <v>13916</v>
      </c>
      <c r="O1497" t="s">
        <v>13917</v>
      </c>
      <c r="P1497" t="s">
        <v>13918</v>
      </c>
      <c r="Q1497" t="s">
        <v>13919</v>
      </c>
      <c r="R1497" t="s">
        <v>13920</v>
      </c>
      <c r="S1497" t="s">
        <v>13921</v>
      </c>
      <c r="T1497">
        <v>6.6</v>
      </c>
      <c r="U1497">
        <v>117975</v>
      </c>
      <c r="V1497" s="12">
        <f>W1497*1.20207800169993</f>
        <v>156270140.2209909</v>
      </c>
      <c r="W1497" s="3">
        <v>130000000</v>
      </c>
      <c r="X1497" s="13">
        <f>Y1497*1.20207800169993</f>
        <v>59567775.700394332</v>
      </c>
      <c r="Y1497" s="3">
        <v>49554002</v>
      </c>
      <c r="Z1497" s="13">
        <f>AA1497*1.20207800169993</f>
        <v>254585108.00788194</v>
      </c>
      <c r="AA1497" s="3">
        <v>211787511</v>
      </c>
      <c r="AB1497">
        <v>480</v>
      </c>
    </row>
    <row r="1498" spans="1:28" hidden="1" x14ac:dyDescent="0.2">
      <c r="A1498" t="s">
        <v>15528</v>
      </c>
      <c r="B1498" t="s">
        <v>15529</v>
      </c>
      <c r="C1498">
        <v>2007</v>
      </c>
      <c r="D1498" t="s">
        <v>13035</v>
      </c>
      <c r="E1498" t="s">
        <v>16512</v>
      </c>
      <c r="F1498" t="s">
        <v>44038</v>
      </c>
      <c r="G1498" t="s">
        <v>44044</v>
      </c>
      <c r="H1498">
        <v>100</v>
      </c>
      <c r="I1498" t="s">
        <v>4469</v>
      </c>
      <c r="J1498" t="s">
        <v>26</v>
      </c>
      <c r="M1498" t="s">
        <v>6595</v>
      </c>
      <c r="N1498" t="s">
        <v>15530</v>
      </c>
      <c r="O1498" t="s">
        <v>15531</v>
      </c>
      <c r="P1498" t="s">
        <v>15532</v>
      </c>
      <c r="Q1498" t="s">
        <v>15533</v>
      </c>
      <c r="R1498" t="s">
        <v>15534</v>
      </c>
      <c r="S1498" t="s">
        <v>15535</v>
      </c>
      <c r="T1498">
        <v>4.5</v>
      </c>
      <c r="U1498">
        <v>22129</v>
      </c>
      <c r="W1498">
        <v>15000000</v>
      </c>
      <c r="X1498"/>
      <c r="Y1498"/>
      <c r="Z1498"/>
      <c r="AA1498">
        <v>146741</v>
      </c>
      <c r="AB1498">
        <v>156</v>
      </c>
    </row>
    <row r="1499" spans="1:28" x14ac:dyDescent="0.2">
      <c r="A1499" t="s">
        <v>4641</v>
      </c>
      <c r="B1499" t="s">
        <v>4642</v>
      </c>
      <c r="C1499">
        <v>2002</v>
      </c>
      <c r="D1499" t="s">
        <v>196</v>
      </c>
      <c r="E1499" t="s">
        <v>1045</v>
      </c>
      <c r="F1499" t="s">
        <v>44032</v>
      </c>
      <c r="G1499" t="s">
        <v>44036</v>
      </c>
      <c r="H1499">
        <v>101</v>
      </c>
      <c r="I1499" t="s">
        <v>4643</v>
      </c>
      <c r="J1499" t="s">
        <v>26</v>
      </c>
      <c r="M1499" t="s">
        <v>2559</v>
      </c>
      <c r="N1499" t="s">
        <v>4644</v>
      </c>
      <c r="O1499" t="s">
        <v>4645</v>
      </c>
      <c r="P1499" t="s">
        <v>4646</v>
      </c>
      <c r="Q1499" t="s">
        <v>4647</v>
      </c>
      <c r="R1499" t="s">
        <v>4648</v>
      </c>
      <c r="S1499" t="s">
        <v>4649</v>
      </c>
      <c r="T1499">
        <v>7</v>
      </c>
      <c r="U1499">
        <v>169283</v>
      </c>
      <c r="V1499" s="12">
        <f>W1499*1.43863813229572</f>
        <v>43159143.968871601</v>
      </c>
      <c r="W1499" s="3">
        <v>30000000</v>
      </c>
      <c r="X1499" s="13">
        <f>Y1499*1.43863813229572</f>
        <v>59538439.046459153</v>
      </c>
      <c r="Y1499" s="3">
        <v>41385278</v>
      </c>
      <c r="Z1499" s="13">
        <f>AA1499*1.43863813229572</f>
        <v>187813424.11342415</v>
      </c>
      <c r="AA1499" s="3">
        <v>130549455</v>
      </c>
      <c r="AB1499">
        <v>427</v>
      </c>
    </row>
    <row r="1500" spans="1:28" x14ac:dyDescent="0.2">
      <c r="A1500" t="s">
        <v>31838</v>
      </c>
      <c r="B1500" t="s">
        <v>31839</v>
      </c>
      <c r="C1500">
        <v>2014</v>
      </c>
      <c r="D1500" s="1">
        <v>42217</v>
      </c>
      <c r="E1500" t="s">
        <v>1045</v>
      </c>
      <c r="F1500" t="s">
        <v>44044</v>
      </c>
      <c r="H1500">
        <v>108</v>
      </c>
      <c r="I1500" t="s">
        <v>25</v>
      </c>
      <c r="J1500" t="s">
        <v>26</v>
      </c>
      <c r="M1500" t="s">
        <v>21238</v>
      </c>
      <c r="N1500" t="s">
        <v>17269</v>
      </c>
      <c r="O1500" t="s">
        <v>31840</v>
      </c>
      <c r="P1500" t="s">
        <v>18208</v>
      </c>
      <c r="Q1500" t="s">
        <v>31841</v>
      </c>
      <c r="R1500" t="s">
        <v>31842</v>
      </c>
      <c r="S1500" t="s">
        <v>31843</v>
      </c>
      <c r="T1500">
        <v>6.3</v>
      </c>
      <c r="U1500">
        <v>155108</v>
      </c>
      <c r="V1500" s="12">
        <f>W1500*1.09324733035956</f>
        <v>45916387.875101522</v>
      </c>
      <c r="W1500" s="3">
        <v>42000000</v>
      </c>
      <c r="X1500" s="13">
        <f>Y1500*1.09324733035956</f>
        <v>59522241.190723181</v>
      </c>
      <c r="Y1500" s="3">
        <v>54445357</v>
      </c>
      <c r="Z1500" s="13">
        <f>AA1500*1.09324733035956</f>
        <v>117682999.16585177</v>
      </c>
      <c r="AA1500" s="3">
        <v>107645357</v>
      </c>
      <c r="AB1500">
        <v>238</v>
      </c>
    </row>
    <row r="1501" spans="1:28" x14ac:dyDescent="0.2">
      <c r="A1501" t="s">
        <v>15223</v>
      </c>
      <c r="B1501" t="s">
        <v>15224</v>
      </c>
      <c r="C1501">
        <v>2007</v>
      </c>
      <c r="D1501" t="s">
        <v>11915</v>
      </c>
      <c r="E1501" t="s">
        <v>1045</v>
      </c>
      <c r="F1501" t="s">
        <v>44032</v>
      </c>
      <c r="G1501" t="s">
        <v>44036</v>
      </c>
      <c r="H1501">
        <v>98</v>
      </c>
      <c r="I1501" t="s">
        <v>25</v>
      </c>
      <c r="J1501" t="s">
        <v>26</v>
      </c>
      <c r="M1501" t="s">
        <v>6298</v>
      </c>
      <c r="N1501" t="s">
        <v>15225</v>
      </c>
      <c r="O1501" t="s">
        <v>15226</v>
      </c>
      <c r="P1501" t="s">
        <v>11114</v>
      </c>
      <c r="Q1501" t="s">
        <v>15227</v>
      </c>
      <c r="R1501" t="s">
        <v>15228</v>
      </c>
      <c r="S1501" t="s">
        <v>15229</v>
      </c>
      <c r="T1501">
        <v>6.7</v>
      </c>
      <c r="U1501">
        <v>96790</v>
      </c>
      <c r="V1501" s="12">
        <f>W1501*1.24823238899982</f>
        <v>31205809.724995498</v>
      </c>
      <c r="W1501" s="3">
        <v>25000000</v>
      </c>
      <c r="X1501" s="13">
        <f>Y1501*1.24823238899982</f>
        <v>59469489.524520025</v>
      </c>
      <c r="Y1501" s="3">
        <v>47642963</v>
      </c>
      <c r="Z1501" s="13">
        <f>AA1501*144548551.06</f>
        <v>9897861572590514</v>
      </c>
      <c r="AA1501" s="3">
        <v>68474305</v>
      </c>
      <c r="AB1501">
        <v>278</v>
      </c>
    </row>
    <row r="1502" spans="1:28" hidden="1" x14ac:dyDescent="0.2">
      <c r="A1502" t="s">
        <v>15558</v>
      </c>
      <c r="B1502" t="s">
        <v>15559</v>
      </c>
      <c r="C1502">
        <v>2007</v>
      </c>
      <c r="D1502" t="s">
        <v>7802</v>
      </c>
      <c r="E1502" t="s">
        <v>16512</v>
      </c>
      <c r="F1502" t="s">
        <v>44031</v>
      </c>
      <c r="G1502" t="s">
        <v>44038</v>
      </c>
      <c r="H1502">
        <v>100</v>
      </c>
      <c r="I1502" t="s">
        <v>25</v>
      </c>
      <c r="J1502" t="s">
        <v>26</v>
      </c>
      <c r="M1502" t="s">
        <v>5060</v>
      </c>
      <c r="N1502" t="s">
        <v>15560</v>
      </c>
      <c r="O1502" t="s">
        <v>15561</v>
      </c>
      <c r="P1502" t="s">
        <v>3190</v>
      </c>
      <c r="Q1502" t="s">
        <v>15562</v>
      </c>
      <c r="R1502" t="s">
        <v>15563</v>
      </c>
      <c r="S1502" t="s">
        <v>15564</v>
      </c>
      <c r="T1502">
        <v>5.8</v>
      </c>
      <c r="U1502">
        <v>112931</v>
      </c>
      <c r="W1502"/>
      <c r="X1502"/>
      <c r="Y1502">
        <v>168273550</v>
      </c>
      <c r="Z1502"/>
      <c r="AA1502">
        <v>253625427</v>
      </c>
      <c r="AB1502">
        <v>272</v>
      </c>
    </row>
    <row r="1503" spans="1:28" hidden="1" x14ac:dyDescent="0.2">
      <c r="A1503" t="s">
        <v>15565</v>
      </c>
      <c r="B1503" t="s">
        <v>15566</v>
      </c>
      <c r="C1503">
        <v>2006</v>
      </c>
      <c r="D1503" s="1">
        <v>38729</v>
      </c>
      <c r="E1503" t="s">
        <v>1045</v>
      </c>
      <c r="F1503" t="s">
        <v>44044</v>
      </c>
      <c r="G1503" t="s">
        <v>44042</v>
      </c>
      <c r="H1503">
        <v>86</v>
      </c>
      <c r="I1503" t="s">
        <v>1561</v>
      </c>
      <c r="J1503" t="s">
        <v>26</v>
      </c>
      <c r="M1503" t="s">
        <v>15567</v>
      </c>
      <c r="N1503" t="s">
        <v>15568</v>
      </c>
      <c r="O1503" t="s">
        <v>15569</v>
      </c>
      <c r="P1503" t="s">
        <v>12359</v>
      </c>
      <c r="Q1503" t="s">
        <v>15570</v>
      </c>
      <c r="R1503" t="s">
        <v>15571</v>
      </c>
      <c r="S1503" t="s">
        <v>15572</v>
      </c>
      <c r="T1503">
        <v>6.8</v>
      </c>
      <c r="U1503">
        <v>29247</v>
      </c>
      <c r="W1503">
        <v>8000000</v>
      </c>
      <c r="X1503"/>
      <c r="Y1503"/>
      <c r="Z1503"/>
      <c r="AA1503">
        <v>662081</v>
      </c>
      <c r="AB1503">
        <v>88</v>
      </c>
    </row>
    <row r="1504" spans="1:28" hidden="1" x14ac:dyDescent="0.2">
      <c r="A1504" t="s">
        <v>15573</v>
      </c>
      <c r="B1504" t="s">
        <v>15574</v>
      </c>
      <c r="C1504">
        <v>2007</v>
      </c>
      <c r="D1504" s="1">
        <v>39124</v>
      </c>
      <c r="E1504" t="s">
        <v>44041</v>
      </c>
      <c r="F1504" t="s">
        <v>44032</v>
      </c>
      <c r="G1504" t="s">
        <v>44042</v>
      </c>
      <c r="H1504">
        <v>113</v>
      </c>
      <c r="I1504" t="s">
        <v>97</v>
      </c>
      <c r="J1504" t="s">
        <v>26</v>
      </c>
      <c r="M1504" t="s">
        <v>1345</v>
      </c>
      <c r="N1504" t="s">
        <v>15575</v>
      </c>
      <c r="O1504" t="s">
        <v>15576</v>
      </c>
      <c r="P1504" t="s">
        <v>2108</v>
      </c>
      <c r="Q1504" t="s">
        <v>15577</v>
      </c>
      <c r="R1504" t="s">
        <v>15578</v>
      </c>
      <c r="S1504" t="s">
        <v>15579</v>
      </c>
      <c r="T1504">
        <v>7.2</v>
      </c>
      <c r="U1504">
        <v>183063</v>
      </c>
      <c r="W1504"/>
      <c r="X1504"/>
      <c r="Y1504">
        <v>39015018</v>
      </c>
      <c r="Z1504"/>
      <c r="AA1504">
        <v>92011561</v>
      </c>
      <c r="AB1504">
        <v>380</v>
      </c>
    </row>
    <row r="1505" spans="1:28" hidden="1" x14ac:dyDescent="0.2">
      <c r="A1505" t="s">
        <v>15580</v>
      </c>
      <c r="B1505" t="s">
        <v>15581</v>
      </c>
      <c r="C1505">
        <v>2006</v>
      </c>
      <c r="D1505" t="s">
        <v>11509</v>
      </c>
      <c r="E1505" t="s">
        <v>16512</v>
      </c>
      <c r="F1505" t="s">
        <v>44044</v>
      </c>
      <c r="G1505" t="s">
        <v>44032</v>
      </c>
      <c r="H1505">
        <v>155</v>
      </c>
      <c r="I1505" t="s">
        <v>943</v>
      </c>
      <c r="J1505" t="s">
        <v>944</v>
      </c>
      <c r="M1505" t="s">
        <v>15582</v>
      </c>
      <c r="N1505" t="s">
        <v>15583</v>
      </c>
      <c r="O1505" t="s">
        <v>15584</v>
      </c>
      <c r="P1505" t="s">
        <v>5671</v>
      </c>
      <c r="Q1505" t="s">
        <v>15585</v>
      </c>
      <c r="R1505" t="s">
        <v>15586</v>
      </c>
      <c r="S1505" t="s">
        <v>15587</v>
      </c>
      <c r="T1505">
        <v>8.1</v>
      </c>
      <c r="U1505">
        <v>18758</v>
      </c>
      <c r="W1505"/>
      <c r="X1505"/>
      <c r="Y1505">
        <v>1244576</v>
      </c>
      <c r="Z1505"/>
      <c r="AA1505">
        <v>16466144</v>
      </c>
      <c r="AB1505">
        <v>93</v>
      </c>
    </row>
    <row r="1506" spans="1:28" x14ac:dyDescent="0.2">
      <c r="A1506" t="s">
        <v>38135</v>
      </c>
      <c r="B1506" t="s">
        <v>38136</v>
      </c>
      <c r="C1506">
        <v>2016</v>
      </c>
      <c r="D1506" t="s">
        <v>32873</v>
      </c>
      <c r="E1506" t="s">
        <v>176</v>
      </c>
      <c r="F1506" t="s">
        <v>44046</v>
      </c>
      <c r="G1506" t="s">
        <v>44042</v>
      </c>
      <c r="H1506">
        <v>86</v>
      </c>
      <c r="I1506" t="s">
        <v>25</v>
      </c>
      <c r="J1506" t="s">
        <v>26</v>
      </c>
      <c r="K1506" t="s">
        <v>308</v>
      </c>
      <c r="M1506" t="s">
        <v>10633</v>
      </c>
      <c r="N1506" t="s">
        <v>25303</v>
      </c>
      <c r="O1506" t="s">
        <v>38137</v>
      </c>
      <c r="P1506" t="s">
        <v>27103</v>
      </c>
      <c r="Q1506" t="s">
        <v>38138</v>
      </c>
      <c r="R1506" t="s">
        <v>38139</v>
      </c>
      <c r="S1506" t="s">
        <v>38140</v>
      </c>
      <c r="T1506">
        <v>6.3</v>
      </c>
      <c r="U1506">
        <v>117424</v>
      </c>
      <c r="V1506" s="12">
        <f>W1506*1.07834771485832</f>
        <v>18331911.152591441</v>
      </c>
      <c r="W1506" s="3">
        <v>17000000</v>
      </c>
      <c r="X1506" s="13">
        <f>Y1506*1.07834771485832</f>
        <v>59442885.802801773</v>
      </c>
      <c r="Y1506" s="3">
        <v>55124043</v>
      </c>
      <c r="Z1506" s="13">
        <f>AA1506*1.07834771485832</f>
        <v>128432030.22719377</v>
      </c>
      <c r="AA1506" s="3">
        <v>119100758</v>
      </c>
      <c r="AB1506">
        <v>523</v>
      </c>
    </row>
    <row r="1507" spans="1:28" x14ac:dyDescent="0.2">
      <c r="A1507" t="s">
        <v>4972</v>
      </c>
      <c r="B1507" t="s">
        <v>4973</v>
      </c>
      <c r="C1507">
        <v>2002</v>
      </c>
      <c r="D1507" t="s">
        <v>785</v>
      </c>
      <c r="E1507" t="s">
        <v>176</v>
      </c>
      <c r="F1507" t="s">
        <v>44036</v>
      </c>
      <c r="H1507">
        <v>101</v>
      </c>
      <c r="I1507" t="s">
        <v>25</v>
      </c>
      <c r="J1507" t="s">
        <v>26</v>
      </c>
      <c r="M1507" t="s">
        <v>1955</v>
      </c>
      <c r="N1507" t="s">
        <v>4974</v>
      </c>
      <c r="O1507" t="s">
        <v>4975</v>
      </c>
      <c r="P1507" t="s">
        <v>4976</v>
      </c>
      <c r="Q1507" t="s">
        <v>4977</v>
      </c>
      <c r="R1507" t="s">
        <v>4978</v>
      </c>
      <c r="S1507" t="s">
        <v>4979</v>
      </c>
      <c r="T1507">
        <v>7.4</v>
      </c>
      <c r="U1507">
        <v>196585</v>
      </c>
      <c r="V1507" s="12">
        <f>W1507*1.43863813229572</f>
        <v>16975929.961089496</v>
      </c>
      <c r="W1507" s="3">
        <v>11800000</v>
      </c>
      <c r="X1507" s="13">
        <f>Y1507*1.43863813229572</f>
        <v>59388553.09400779</v>
      </c>
      <c r="Y1507" s="3">
        <v>41281092</v>
      </c>
      <c r="Z1507" s="13">
        <f>AA1507*1.43863813229572</f>
        <v>68327997.247782111</v>
      </c>
      <c r="AA1507" s="3">
        <v>47494916</v>
      </c>
      <c r="AB1507">
        <v>1017</v>
      </c>
    </row>
    <row r="1508" spans="1:28" x14ac:dyDescent="0.2">
      <c r="A1508" t="s">
        <v>20534</v>
      </c>
      <c r="B1508" t="s">
        <v>20535</v>
      </c>
      <c r="C1508">
        <v>2009</v>
      </c>
      <c r="D1508" s="1">
        <v>39912</v>
      </c>
      <c r="E1508" t="s">
        <v>176</v>
      </c>
      <c r="F1508" t="s">
        <v>44040</v>
      </c>
      <c r="H1508">
        <v>109</v>
      </c>
      <c r="I1508" t="s">
        <v>25</v>
      </c>
      <c r="J1508" t="s">
        <v>26</v>
      </c>
      <c r="M1508" t="s">
        <v>3487</v>
      </c>
      <c r="N1508" t="s">
        <v>20536</v>
      </c>
      <c r="O1508" t="s">
        <v>20537</v>
      </c>
      <c r="P1508" t="s">
        <v>11373</v>
      </c>
      <c r="Q1508" t="s">
        <v>20538</v>
      </c>
      <c r="R1508" t="s">
        <v>20539</v>
      </c>
      <c r="S1508" t="s">
        <v>20540</v>
      </c>
      <c r="T1508">
        <v>7.4</v>
      </c>
      <c r="U1508">
        <v>88220</v>
      </c>
      <c r="V1508" s="12">
        <f>W1508*1.20636999678377</f>
        <v>36191099.903513096</v>
      </c>
      <c r="W1508" s="3">
        <v>30000000</v>
      </c>
      <c r="X1508" s="13">
        <f>Y1508*1.20636999678377</f>
        <v>59353681.306860745</v>
      </c>
      <c r="Y1508" s="3">
        <v>49200230</v>
      </c>
      <c r="Z1508" s="13">
        <f>AA1508*1.20636999678377</f>
        <v>115467553.44590895</v>
      </c>
      <c r="AA1508" s="3">
        <v>95714875</v>
      </c>
      <c r="AB1508">
        <v>209</v>
      </c>
    </row>
    <row r="1509" spans="1:28" hidden="1" x14ac:dyDescent="0.2">
      <c r="A1509" t="s">
        <v>15614</v>
      </c>
      <c r="B1509" t="s">
        <v>15615</v>
      </c>
      <c r="C1509">
        <v>2007</v>
      </c>
      <c r="D1509" t="s">
        <v>10399</v>
      </c>
      <c r="E1509" t="s">
        <v>1045</v>
      </c>
      <c r="F1509" t="s">
        <v>44036</v>
      </c>
      <c r="H1509">
        <v>159</v>
      </c>
      <c r="I1509" t="s">
        <v>943</v>
      </c>
      <c r="J1509" t="s">
        <v>944</v>
      </c>
      <c r="M1509" t="s">
        <v>13588</v>
      </c>
      <c r="N1509" t="s">
        <v>15616</v>
      </c>
      <c r="O1509" t="s">
        <v>15617</v>
      </c>
      <c r="P1509" t="s">
        <v>2934</v>
      </c>
      <c r="Q1509" t="s">
        <v>15618</v>
      </c>
      <c r="R1509" t="s">
        <v>15619</v>
      </c>
      <c r="S1509" t="s">
        <v>15620</v>
      </c>
      <c r="T1509">
        <v>6.9</v>
      </c>
      <c r="U1509">
        <v>17711</v>
      </c>
      <c r="W1509"/>
      <c r="X1509"/>
      <c r="Y1509"/>
      <c r="Z1509"/>
      <c r="AA1509">
        <v>31203567</v>
      </c>
      <c r="AB1509">
        <v>36</v>
      </c>
    </row>
    <row r="1510" spans="1:28" x14ac:dyDescent="0.2">
      <c r="A1510" t="s">
        <v>26922</v>
      </c>
      <c r="B1510" t="s">
        <v>26923</v>
      </c>
      <c r="C1510">
        <v>2011</v>
      </c>
      <c r="D1510" s="1">
        <v>41041</v>
      </c>
      <c r="E1510" t="s">
        <v>16512</v>
      </c>
      <c r="F1510" t="s">
        <v>44031</v>
      </c>
      <c r="G1510" t="s">
        <v>44032</v>
      </c>
      <c r="H1510">
        <v>117</v>
      </c>
      <c r="I1510" t="s">
        <v>25</v>
      </c>
      <c r="J1510" t="s">
        <v>26</v>
      </c>
      <c r="K1510" t="s">
        <v>308</v>
      </c>
      <c r="M1510" t="s">
        <v>4470</v>
      </c>
      <c r="N1510" t="s">
        <v>26924</v>
      </c>
      <c r="O1510" t="s">
        <v>26925</v>
      </c>
      <c r="P1510" t="s">
        <v>8535</v>
      </c>
      <c r="Q1510" t="s">
        <v>26926</v>
      </c>
      <c r="R1510" t="s">
        <v>26927</v>
      </c>
      <c r="S1510" t="s">
        <v>26928</v>
      </c>
      <c r="T1510">
        <v>6.8</v>
      </c>
      <c r="U1510">
        <v>237555</v>
      </c>
      <c r="V1510" s="12">
        <f>W1510*1.1505830469594</f>
        <v>28764576.173985001</v>
      </c>
      <c r="W1510" s="3">
        <v>25000000</v>
      </c>
      <c r="X1510" s="13">
        <f>Y1510*1.1505830469594</f>
        <v>59347345.099764936</v>
      </c>
      <c r="Y1510" s="3">
        <v>51580236</v>
      </c>
      <c r="Z1510" s="13">
        <f>AA1510*1.1505830469594</f>
        <v>91795465.724685535</v>
      </c>
      <c r="AA1510" s="3">
        <v>79781695</v>
      </c>
      <c r="AB1510">
        <v>861</v>
      </c>
    </row>
    <row r="1511" spans="1:28" x14ac:dyDescent="0.2">
      <c r="A1511" t="s">
        <v>12639</v>
      </c>
      <c r="B1511" t="s">
        <v>12640</v>
      </c>
      <c r="C1511">
        <v>2007</v>
      </c>
      <c r="D1511" t="s">
        <v>12428</v>
      </c>
      <c r="E1511" t="s">
        <v>16512</v>
      </c>
      <c r="F1511" t="s">
        <v>44032</v>
      </c>
      <c r="G1511" t="s">
        <v>44042</v>
      </c>
      <c r="H1511">
        <v>110</v>
      </c>
      <c r="I1511" t="s">
        <v>12641</v>
      </c>
      <c r="J1511" t="s">
        <v>26</v>
      </c>
      <c r="K1511" t="s">
        <v>361</v>
      </c>
      <c r="M1511" t="s">
        <v>7091</v>
      </c>
      <c r="N1511" t="s">
        <v>12642</v>
      </c>
      <c r="O1511" t="s">
        <v>12643</v>
      </c>
      <c r="P1511" t="s">
        <v>2059</v>
      </c>
      <c r="Q1511" t="s">
        <v>12644</v>
      </c>
      <c r="R1511" t="s">
        <v>12645</v>
      </c>
      <c r="S1511" t="s">
        <v>12646</v>
      </c>
      <c r="T1511">
        <v>7</v>
      </c>
      <c r="U1511">
        <v>116075</v>
      </c>
      <c r="V1511" s="12">
        <f>W1511*1.24823238899982</f>
        <v>87376267.229987398</v>
      </c>
      <c r="W1511" s="3">
        <v>70000000</v>
      </c>
      <c r="X1511" s="13">
        <f>Y1511*1.24823238899982</f>
        <v>59336945.968294084</v>
      </c>
      <c r="Y1511" s="3">
        <v>47536778</v>
      </c>
      <c r="Z1511" s="13">
        <f>AA1511*144548551.06</f>
        <v>1.2578493203361208E+16</v>
      </c>
      <c r="AA1511" s="3">
        <v>87019158</v>
      </c>
      <c r="AB1511">
        <v>326</v>
      </c>
    </row>
    <row r="1512" spans="1:28" x14ac:dyDescent="0.2">
      <c r="A1512" t="s">
        <v>1322</v>
      </c>
      <c r="B1512" t="s">
        <v>1323</v>
      </c>
      <c r="C1512">
        <v>2000</v>
      </c>
      <c r="D1512" t="s">
        <v>1324</v>
      </c>
      <c r="E1512" t="s">
        <v>1045</v>
      </c>
      <c r="F1512" t="s">
        <v>44034</v>
      </c>
      <c r="H1512">
        <v>90</v>
      </c>
      <c r="I1512" t="s">
        <v>25</v>
      </c>
      <c r="J1512" t="s">
        <v>26</v>
      </c>
      <c r="M1512" t="s">
        <v>1326</v>
      </c>
      <c r="N1512" t="s">
        <v>1327</v>
      </c>
      <c r="O1512" t="s">
        <v>1328</v>
      </c>
      <c r="P1512" t="s">
        <v>1329</v>
      </c>
      <c r="Q1512" t="s">
        <v>1330</v>
      </c>
      <c r="R1512" t="s">
        <v>1331</v>
      </c>
      <c r="S1512" t="s">
        <v>1332</v>
      </c>
      <c r="T1512">
        <v>5.3</v>
      </c>
      <c r="U1512">
        <v>96432</v>
      </c>
      <c r="V1512" s="12">
        <f>W1512*1.5029674796748</f>
        <v>127752235.772358</v>
      </c>
      <c r="W1512" s="3">
        <v>85000000</v>
      </c>
      <c r="X1512" s="13">
        <f>Y1512*1.5029674796748</f>
        <v>59314273.417683057</v>
      </c>
      <c r="Y1512" s="3">
        <v>39464775</v>
      </c>
      <c r="Z1512" s="13">
        <f>AA1512*1.5029674796748</f>
        <v>87611423.700609952</v>
      </c>
      <c r="AA1512" s="3">
        <v>58292295</v>
      </c>
      <c r="AB1512">
        <v>258</v>
      </c>
    </row>
    <row r="1513" spans="1:28" x14ac:dyDescent="0.2">
      <c r="A1513" t="s">
        <v>35449</v>
      </c>
      <c r="B1513" t="s">
        <v>35450</v>
      </c>
      <c r="C1513">
        <v>2014</v>
      </c>
      <c r="D1513" s="1">
        <v>41892</v>
      </c>
      <c r="E1513" t="s">
        <v>1045</v>
      </c>
      <c r="F1513" t="s">
        <v>44032</v>
      </c>
      <c r="H1513">
        <v>122</v>
      </c>
      <c r="I1513" t="s">
        <v>35451</v>
      </c>
      <c r="J1513" t="s">
        <v>26</v>
      </c>
      <c r="K1513" t="s">
        <v>27</v>
      </c>
      <c r="M1513" t="s">
        <v>178</v>
      </c>
      <c r="N1513" t="s">
        <v>35452</v>
      </c>
      <c r="O1513" t="s">
        <v>35453</v>
      </c>
      <c r="P1513" t="s">
        <v>7485</v>
      </c>
      <c r="Q1513" t="s">
        <v>35454</v>
      </c>
      <c r="R1513" t="s">
        <v>35455</v>
      </c>
      <c r="S1513" t="s">
        <v>35456</v>
      </c>
      <c r="T1513">
        <v>7.3</v>
      </c>
      <c r="U1513">
        <v>75009</v>
      </c>
      <c r="V1513" s="12">
        <f>W1513*1.09324733035956</f>
        <v>24051441.26791032</v>
      </c>
      <c r="W1513" s="3">
        <v>22000000</v>
      </c>
      <c r="X1513" s="13">
        <f>Y1513*1.09324733035956</f>
        <v>59298632.754760757</v>
      </c>
      <c r="Y1513" s="3">
        <v>54240821</v>
      </c>
      <c r="Z1513" s="13">
        <f>AA1513*1.09324733035956</f>
        <v>97861436.770846307</v>
      </c>
      <c r="AA1513" s="3">
        <v>89514453</v>
      </c>
      <c r="AB1513">
        <v>233</v>
      </c>
    </row>
    <row r="1514" spans="1:28" x14ac:dyDescent="0.2">
      <c r="A1514" t="s">
        <v>7034</v>
      </c>
      <c r="B1514" t="s">
        <v>7035</v>
      </c>
      <c r="C1514">
        <v>2003</v>
      </c>
      <c r="D1514" t="s">
        <v>1176</v>
      </c>
      <c r="E1514" t="s">
        <v>1045</v>
      </c>
      <c r="F1514" t="s">
        <v>44032</v>
      </c>
      <c r="G1514" t="s">
        <v>44040</v>
      </c>
      <c r="H1514">
        <v>111</v>
      </c>
      <c r="I1514" t="s">
        <v>25</v>
      </c>
      <c r="J1514" t="s">
        <v>26</v>
      </c>
      <c r="M1514" t="s">
        <v>7036</v>
      </c>
      <c r="N1514" t="s">
        <v>7036</v>
      </c>
      <c r="O1514" t="s">
        <v>7037</v>
      </c>
      <c r="P1514" t="s">
        <v>3817</v>
      </c>
      <c r="Q1514" t="s">
        <v>7038</v>
      </c>
      <c r="R1514" t="s">
        <v>7039</v>
      </c>
      <c r="S1514" t="s">
        <v>7040</v>
      </c>
      <c r="T1514">
        <v>7.5</v>
      </c>
      <c r="U1514">
        <v>51433</v>
      </c>
      <c r="V1514" s="12">
        <f>W1514*1.40658152173913</f>
        <v>42197445.652173899</v>
      </c>
      <c r="W1514" s="3">
        <v>30000000</v>
      </c>
      <c r="X1514" s="13">
        <f>Y1514*1.40658152173913</f>
        <v>59176205.399614111</v>
      </c>
      <c r="Y1514" s="3">
        <v>42070939</v>
      </c>
      <c r="Z1514" s="13">
        <f>AA1514*1.40658152173913</f>
        <v>67882016.675374985</v>
      </c>
      <c r="AA1514" s="3">
        <v>48260279</v>
      </c>
      <c r="AB1514">
        <v>317</v>
      </c>
    </row>
    <row r="1515" spans="1:28" x14ac:dyDescent="0.2">
      <c r="A1515" t="s">
        <v>29382</v>
      </c>
      <c r="B1515" t="s">
        <v>29383</v>
      </c>
      <c r="C1515">
        <v>2013</v>
      </c>
      <c r="D1515" t="s">
        <v>25310</v>
      </c>
      <c r="E1515" t="s">
        <v>16512</v>
      </c>
      <c r="F1515" t="s">
        <v>44031</v>
      </c>
      <c r="G1515" t="s">
        <v>44038</v>
      </c>
      <c r="H1515">
        <v>116</v>
      </c>
      <c r="I1515" t="s">
        <v>29384</v>
      </c>
      <c r="J1515" t="s">
        <v>26</v>
      </c>
      <c r="K1515" t="s">
        <v>75</v>
      </c>
      <c r="L1515" t="s">
        <v>27</v>
      </c>
      <c r="M1515" t="s">
        <v>9110</v>
      </c>
      <c r="N1515" t="s">
        <v>8814</v>
      </c>
      <c r="O1515" t="s">
        <v>29385</v>
      </c>
      <c r="P1515" t="s">
        <v>1459</v>
      </c>
      <c r="Q1515" t="s">
        <v>29386</v>
      </c>
      <c r="R1515" t="s">
        <v>29387</v>
      </c>
      <c r="S1515" t="s">
        <v>29388</v>
      </c>
      <c r="T1515">
        <v>6.6</v>
      </c>
      <c r="U1515">
        <v>157061</v>
      </c>
      <c r="V1515" s="12">
        <f>W1515*1.11098185502045</f>
        <v>93322475.821717799</v>
      </c>
      <c r="W1515" s="3">
        <v>84000000</v>
      </c>
      <c r="X1515" s="13">
        <f>Y1515*1.11098185502045</f>
        <v>59173737.711938016</v>
      </c>
      <c r="Y1515" s="3">
        <v>53262560</v>
      </c>
      <c r="Z1515" s="13">
        <f>AA1515*1.11098185502045</f>
        <v>164509265.88690123</v>
      </c>
      <c r="AA1515" s="3">
        <v>148075565</v>
      </c>
      <c r="AB1515">
        <v>229</v>
      </c>
    </row>
    <row r="1516" spans="1:28" x14ac:dyDescent="0.2">
      <c r="A1516" t="s">
        <v>36625</v>
      </c>
      <c r="B1516" t="s">
        <v>36626</v>
      </c>
      <c r="C1516">
        <v>2015</v>
      </c>
      <c r="D1516" s="1">
        <v>42462</v>
      </c>
      <c r="E1516" t="s">
        <v>44041</v>
      </c>
      <c r="F1516" t="s">
        <v>44032</v>
      </c>
      <c r="G1516" t="s">
        <v>44045</v>
      </c>
      <c r="H1516">
        <v>168</v>
      </c>
      <c r="I1516" t="s">
        <v>25</v>
      </c>
      <c r="J1516" t="s">
        <v>26</v>
      </c>
      <c r="K1516" t="s">
        <v>308</v>
      </c>
      <c r="L1516" t="s">
        <v>27</v>
      </c>
      <c r="M1516" t="s">
        <v>4203</v>
      </c>
      <c r="N1516" t="s">
        <v>4203</v>
      </c>
      <c r="O1516" t="s">
        <v>36627</v>
      </c>
      <c r="P1516" t="s">
        <v>732</v>
      </c>
      <c r="Q1516" t="s">
        <v>36628</v>
      </c>
      <c r="R1516" t="s">
        <v>36629</v>
      </c>
      <c r="S1516" t="s">
        <v>36630</v>
      </c>
      <c r="T1516">
        <v>7.8</v>
      </c>
      <c r="U1516">
        <v>499070</v>
      </c>
      <c r="V1516" s="12">
        <f>W1516*1.09195121025074</f>
        <v>48045853.251032561</v>
      </c>
      <c r="W1516" s="3">
        <v>44000000</v>
      </c>
      <c r="X1516" s="13">
        <f>Y1516*1.09195121025074</f>
        <v>59093577.896842763</v>
      </c>
      <c r="Y1516" s="3">
        <v>54117416</v>
      </c>
      <c r="Z1516" s="13">
        <f>AA1516*1.09195121025074</f>
        <v>170085061.30619299</v>
      </c>
      <c r="AA1516" s="3">
        <v>155762510</v>
      </c>
      <c r="AB1516">
        <v>1450</v>
      </c>
    </row>
    <row r="1517" spans="1:28" x14ac:dyDescent="0.2">
      <c r="A1517" t="s">
        <v>4503</v>
      </c>
      <c r="B1517" t="s">
        <v>4504</v>
      </c>
      <c r="C1517">
        <v>2002</v>
      </c>
      <c r="D1517" s="1">
        <v>37507</v>
      </c>
      <c r="E1517" t="s">
        <v>1045</v>
      </c>
      <c r="F1517" t="s">
        <v>44032</v>
      </c>
      <c r="H1517">
        <v>82</v>
      </c>
      <c r="I1517" t="s">
        <v>25</v>
      </c>
      <c r="J1517" t="s">
        <v>26</v>
      </c>
      <c r="K1517" t="s">
        <v>308</v>
      </c>
      <c r="M1517" t="s">
        <v>4505</v>
      </c>
      <c r="N1517" t="s">
        <v>4506</v>
      </c>
      <c r="O1517" t="s">
        <v>4507</v>
      </c>
      <c r="P1517" t="s">
        <v>4508</v>
      </c>
      <c r="Q1517" t="s">
        <v>4509</v>
      </c>
      <c r="R1517" t="s">
        <v>4510</v>
      </c>
      <c r="S1517" t="s">
        <v>4511</v>
      </c>
      <c r="T1517">
        <v>6.2</v>
      </c>
      <c r="U1517">
        <v>46547</v>
      </c>
      <c r="V1517" s="12">
        <f>W1517*1.43863813229572</f>
        <v>25895486.381322961</v>
      </c>
      <c r="W1517" s="3">
        <v>18000000</v>
      </c>
      <c r="X1517" s="13">
        <f>Y1517*1.43863813229572</f>
        <v>59093525.817665376</v>
      </c>
      <c r="Y1517" s="3">
        <v>41076018</v>
      </c>
      <c r="Z1517" s="13">
        <f>AA1517*1.43863813229572</f>
        <v>62329010.029455259</v>
      </c>
      <c r="AA1517" s="3">
        <v>43325009</v>
      </c>
      <c r="AB1517">
        <v>228</v>
      </c>
    </row>
    <row r="1518" spans="1:28" x14ac:dyDescent="0.2">
      <c r="A1518" t="s">
        <v>28301</v>
      </c>
      <c r="B1518" t="s">
        <v>28302</v>
      </c>
      <c r="C1518">
        <v>2016</v>
      </c>
      <c r="D1518" s="1">
        <v>42563</v>
      </c>
      <c r="E1518" t="s">
        <v>1045</v>
      </c>
      <c r="H1518">
        <v>105</v>
      </c>
      <c r="I1518" t="s">
        <v>25</v>
      </c>
      <c r="J1518" t="s">
        <v>26</v>
      </c>
      <c r="K1518" t="s">
        <v>75</v>
      </c>
      <c r="M1518" t="s">
        <v>13261</v>
      </c>
      <c r="N1518" t="s">
        <v>17386</v>
      </c>
      <c r="O1518" t="s">
        <v>28303</v>
      </c>
      <c r="P1518" t="s">
        <v>18208</v>
      </c>
      <c r="Q1518" t="s">
        <v>28304</v>
      </c>
      <c r="R1518" t="s">
        <v>28305</v>
      </c>
      <c r="S1518" t="s">
        <v>28306</v>
      </c>
      <c r="T1518">
        <v>5.8</v>
      </c>
      <c r="U1518">
        <v>66300</v>
      </c>
      <c r="V1518" s="12">
        <f>W1518*1.07834771485832</f>
        <v>48525647.168624401</v>
      </c>
      <c r="W1518" s="3">
        <v>45000000</v>
      </c>
      <c r="X1518" s="13">
        <f>Y1518*1.07834771485832</f>
        <v>59058402.003416754</v>
      </c>
      <c r="Y1518" s="3">
        <v>54767494</v>
      </c>
      <c r="Z1518" s="13">
        <f>AA1518*1.07834771485832</f>
        <v>123472214.12495925</v>
      </c>
      <c r="AA1518" s="3">
        <v>114501299</v>
      </c>
      <c r="AB1518">
        <v>184</v>
      </c>
    </row>
    <row r="1519" spans="1:28" hidden="1" x14ac:dyDescent="0.2">
      <c r="A1519" t="s">
        <v>15691</v>
      </c>
      <c r="B1519" t="s">
        <v>15692</v>
      </c>
      <c r="C1519">
        <v>2007</v>
      </c>
      <c r="D1519" t="s">
        <v>15693</v>
      </c>
      <c r="E1519" t="s">
        <v>44041</v>
      </c>
      <c r="F1519" t="s">
        <v>44032</v>
      </c>
      <c r="G1519" t="s">
        <v>44045</v>
      </c>
      <c r="H1519">
        <v>95</v>
      </c>
      <c r="I1519" t="s">
        <v>9472</v>
      </c>
      <c r="J1519" t="s">
        <v>26</v>
      </c>
      <c r="M1519" t="s">
        <v>9751</v>
      </c>
      <c r="N1519" t="s">
        <v>15694</v>
      </c>
      <c r="O1519" t="s">
        <v>15695</v>
      </c>
      <c r="P1519" t="s">
        <v>2686</v>
      </c>
      <c r="Q1519" t="s">
        <v>15696</v>
      </c>
      <c r="R1519" t="s">
        <v>15697</v>
      </c>
      <c r="S1519" t="s">
        <v>15698</v>
      </c>
      <c r="T1519">
        <v>6.7</v>
      </c>
      <c r="U1519">
        <v>30076</v>
      </c>
      <c r="W1519">
        <v>20000000</v>
      </c>
      <c r="X1519"/>
      <c r="Y1519"/>
      <c r="Z1519"/>
      <c r="AA1519">
        <v>7651640</v>
      </c>
      <c r="AB1519">
        <v>143</v>
      </c>
    </row>
    <row r="1520" spans="1:28" hidden="1" x14ac:dyDescent="0.2">
      <c r="A1520" t="s">
        <v>15699</v>
      </c>
      <c r="B1520" t="s">
        <v>15700</v>
      </c>
      <c r="C1520">
        <v>2006</v>
      </c>
      <c r="D1520" s="1">
        <v>41434</v>
      </c>
      <c r="E1520" t="s">
        <v>3496</v>
      </c>
      <c r="H1520">
        <v>90</v>
      </c>
      <c r="I1520" t="s">
        <v>25</v>
      </c>
      <c r="J1520" t="s">
        <v>26</v>
      </c>
      <c r="M1520" t="s">
        <v>15701</v>
      </c>
      <c r="N1520" t="s">
        <v>15702</v>
      </c>
      <c r="O1520" t="s">
        <v>15703</v>
      </c>
      <c r="P1520" t="s">
        <v>15704</v>
      </c>
      <c r="Q1520" t="s">
        <v>15705</v>
      </c>
      <c r="R1520" t="s">
        <v>15706</v>
      </c>
      <c r="S1520" t="s">
        <v>15707</v>
      </c>
      <c r="T1520">
        <v>5.5</v>
      </c>
      <c r="U1520">
        <v>30988</v>
      </c>
      <c r="W1520">
        <v>750000</v>
      </c>
      <c r="X1520"/>
      <c r="Y1520"/>
      <c r="Z1520"/>
      <c r="AA1520">
        <v>1904640</v>
      </c>
      <c r="AB1520">
        <v>158</v>
      </c>
    </row>
    <row r="1521" spans="1:28" hidden="1" x14ac:dyDescent="0.2">
      <c r="A1521" t="s">
        <v>15708</v>
      </c>
      <c r="B1521" t="s">
        <v>15709</v>
      </c>
      <c r="C1521">
        <v>2007</v>
      </c>
      <c r="D1521" t="s">
        <v>13884</v>
      </c>
      <c r="E1521" t="s">
        <v>1045</v>
      </c>
      <c r="F1521" t="s">
        <v>44036</v>
      </c>
      <c r="H1521">
        <v>102</v>
      </c>
      <c r="I1521" t="s">
        <v>25</v>
      </c>
      <c r="J1521" t="s">
        <v>26</v>
      </c>
      <c r="K1521" t="s">
        <v>209</v>
      </c>
      <c r="L1521" t="s">
        <v>64</v>
      </c>
      <c r="M1521" t="s">
        <v>3038</v>
      </c>
      <c r="N1521" t="s">
        <v>15710</v>
      </c>
      <c r="O1521" t="s">
        <v>15711</v>
      </c>
      <c r="P1521" t="s">
        <v>738</v>
      </c>
      <c r="Q1521" t="s">
        <v>15712</v>
      </c>
      <c r="R1521" t="s">
        <v>15713</v>
      </c>
      <c r="S1521" t="s">
        <v>15714</v>
      </c>
      <c r="T1521">
        <v>5.7</v>
      </c>
      <c r="U1521">
        <v>36905</v>
      </c>
      <c r="W1521"/>
      <c r="X1521"/>
      <c r="Y1521">
        <v>42674040</v>
      </c>
      <c r="Z1521"/>
      <c r="AA1521">
        <v>69485490</v>
      </c>
      <c r="AB1521">
        <v>198</v>
      </c>
    </row>
    <row r="1522" spans="1:28" hidden="1" x14ac:dyDescent="0.2">
      <c r="A1522" t="s">
        <v>15715</v>
      </c>
      <c r="B1522" t="s">
        <v>15716</v>
      </c>
      <c r="C1522">
        <v>2007</v>
      </c>
      <c r="D1522" s="1">
        <v>39605</v>
      </c>
      <c r="E1522" t="s">
        <v>16512</v>
      </c>
      <c r="F1522" t="s">
        <v>44038</v>
      </c>
      <c r="H1522">
        <v>105</v>
      </c>
      <c r="I1522" t="s">
        <v>25</v>
      </c>
      <c r="J1522" t="s">
        <v>26</v>
      </c>
      <c r="M1522" t="s">
        <v>3672</v>
      </c>
      <c r="N1522" t="s">
        <v>15717</v>
      </c>
      <c r="O1522" t="s">
        <v>15718</v>
      </c>
      <c r="P1522" t="s">
        <v>3672</v>
      </c>
      <c r="Q1522" t="s">
        <v>15719</v>
      </c>
      <c r="R1522" t="s">
        <v>15720</v>
      </c>
      <c r="S1522" t="s">
        <v>15721</v>
      </c>
      <c r="T1522">
        <v>6.2</v>
      </c>
      <c r="U1522">
        <v>41281</v>
      </c>
      <c r="W1522">
        <v>10000000</v>
      </c>
      <c r="X1522"/>
      <c r="Y1522"/>
      <c r="Z1522"/>
      <c r="AA1522">
        <v>8742330</v>
      </c>
      <c r="AB1522">
        <v>59</v>
      </c>
    </row>
    <row r="1523" spans="1:28" x14ac:dyDescent="0.2">
      <c r="A1523" t="s">
        <v>357</v>
      </c>
      <c r="B1523" t="s">
        <v>358</v>
      </c>
      <c r="C1523">
        <v>2000</v>
      </c>
      <c r="D1523" t="s">
        <v>359</v>
      </c>
      <c r="E1523" t="s">
        <v>16512</v>
      </c>
      <c r="F1523" t="s">
        <v>44046</v>
      </c>
      <c r="G1523" t="s">
        <v>44033</v>
      </c>
      <c r="H1523">
        <v>109</v>
      </c>
      <c r="I1523" t="s">
        <v>360</v>
      </c>
      <c r="J1523" t="s">
        <v>26</v>
      </c>
      <c r="K1523" t="s">
        <v>361</v>
      </c>
      <c r="M1523" t="s">
        <v>362</v>
      </c>
      <c r="N1523" t="s">
        <v>363</v>
      </c>
      <c r="O1523" t="s">
        <v>364</v>
      </c>
      <c r="P1523" t="s">
        <v>365</v>
      </c>
      <c r="Q1523" t="s">
        <v>366</v>
      </c>
      <c r="R1523" t="s">
        <v>367</v>
      </c>
      <c r="S1523" t="s">
        <v>368</v>
      </c>
      <c r="T1523">
        <v>7.1</v>
      </c>
      <c r="U1523">
        <v>222655</v>
      </c>
      <c r="V1523" s="12">
        <f>W1523*1.5029674796748</f>
        <v>34568252.032520398</v>
      </c>
      <c r="W1523" s="3">
        <v>23000000</v>
      </c>
      <c r="X1523" s="13">
        <f>Y1523*1.5029674796748</f>
        <v>58977434.358008258</v>
      </c>
      <c r="Y1523" s="3">
        <v>39240659</v>
      </c>
      <c r="Z1523" s="13">
        <f>AA1523*1.5029674796748</f>
        <v>79939321.797032699</v>
      </c>
      <c r="AA1523" s="3">
        <v>53187659</v>
      </c>
      <c r="AB1523">
        <v>827</v>
      </c>
    </row>
    <row r="1524" spans="1:28" x14ac:dyDescent="0.2">
      <c r="A1524" t="s">
        <v>262</v>
      </c>
      <c r="B1524" t="s">
        <v>263</v>
      </c>
      <c r="C1524">
        <v>2001</v>
      </c>
      <c r="D1524" t="s">
        <v>264</v>
      </c>
      <c r="E1524" t="s">
        <v>1045</v>
      </c>
      <c r="F1524" t="s">
        <v>44044</v>
      </c>
      <c r="G1524" t="s">
        <v>44036</v>
      </c>
      <c r="H1524">
        <v>123</v>
      </c>
      <c r="I1524" t="s">
        <v>25</v>
      </c>
      <c r="J1524" t="s">
        <v>26</v>
      </c>
      <c r="K1524" t="s">
        <v>75</v>
      </c>
      <c r="M1524" t="s">
        <v>265</v>
      </c>
      <c r="N1524" t="s">
        <v>266</v>
      </c>
      <c r="O1524" t="s">
        <v>267</v>
      </c>
      <c r="P1524" t="s">
        <v>268</v>
      </c>
      <c r="Q1524" t="s">
        <v>269</v>
      </c>
      <c r="R1524" t="s">
        <v>270</v>
      </c>
      <c r="S1524" t="s">
        <v>271</v>
      </c>
      <c r="T1524">
        <v>6.2</v>
      </c>
      <c r="U1524">
        <v>50857</v>
      </c>
      <c r="V1524" s="12">
        <f>W1524*1.46138339920949</f>
        <v>51148418.97233215</v>
      </c>
      <c r="W1524" s="3">
        <v>35000000</v>
      </c>
      <c r="X1524" s="13">
        <f>Y1524*1.46138339920949</f>
        <v>58947247.85023731</v>
      </c>
      <c r="Y1524" s="3">
        <v>40336607</v>
      </c>
      <c r="Z1524" s="13">
        <f>AA1524*1.46138339920949</f>
        <v>84404255.849170178</v>
      </c>
      <c r="AA1524" s="3">
        <v>57756408</v>
      </c>
      <c r="AB1524">
        <v>223</v>
      </c>
    </row>
    <row r="1525" spans="1:28" x14ac:dyDescent="0.2">
      <c r="A1525" t="s">
        <v>31410</v>
      </c>
      <c r="B1525" t="s">
        <v>31411</v>
      </c>
      <c r="C1525">
        <v>2016</v>
      </c>
      <c r="D1525" s="1">
        <v>42826</v>
      </c>
      <c r="E1525" t="s">
        <v>16512</v>
      </c>
      <c r="F1525" t="s">
        <v>44031</v>
      </c>
      <c r="G1525" t="s">
        <v>44033</v>
      </c>
      <c r="H1525">
        <v>115</v>
      </c>
      <c r="I1525" t="s">
        <v>31412</v>
      </c>
      <c r="J1525" t="s">
        <v>26</v>
      </c>
      <c r="K1525" t="s">
        <v>308</v>
      </c>
      <c r="L1525" t="s">
        <v>361</v>
      </c>
      <c r="M1525" t="s">
        <v>28016</v>
      </c>
      <c r="N1525" t="s">
        <v>31413</v>
      </c>
      <c r="O1525" t="s">
        <v>31414</v>
      </c>
      <c r="P1525" t="s">
        <v>19665</v>
      </c>
      <c r="Q1525" t="s">
        <v>31415</v>
      </c>
      <c r="R1525" t="s">
        <v>31416</v>
      </c>
      <c r="S1525" t="s">
        <v>31417</v>
      </c>
      <c r="T1525">
        <v>5.7</v>
      </c>
      <c r="U1525">
        <v>181433</v>
      </c>
      <c r="V1525" s="12">
        <f>W1525*1.07834771485832</f>
        <v>134793464.35729</v>
      </c>
      <c r="W1525" s="3">
        <v>125000000</v>
      </c>
      <c r="X1525" s="13">
        <f>Y1525*1.07834771485832</f>
        <v>58929489.847496301</v>
      </c>
      <c r="Y1525" s="3">
        <v>54647948</v>
      </c>
      <c r="Z1525" s="13">
        <f>AA1525*1.07834771485832</f>
        <v>259555982.98889697</v>
      </c>
      <c r="AA1525" s="3">
        <v>240697856</v>
      </c>
      <c r="AB1525">
        <v>658</v>
      </c>
    </row>
    <row r="1526" spans="1:28" x14ac:dyDescent="0.2">
      <c r="A1526" t="s">
        <v>4676</v>
      </c>
      <c r="B1526" t="s">
        <v>4677</v>
      </c>
      <c r="C1526">
        <v>2001</v>
      </c>
      <c r="D1526" t="s">
        <v>628</v>
      </c>
      <c r="E1526" t="s">
        <v>176</v>
      </c>
      <c r="H1526">
        <v>132</v>
      </c>
      <c r="I1526" t="s">
        <v>25</v>
      </c>
      <c r="J1526" t="s">
        <v>26</v>
      </c>
      <c r="M1526" t="s">
        <v>4678</v>
      </c>
      <c r="N1526" t="s">
        <v>4679</v>
      </c>
      <c r="O1526" t="s">
        <v>4680</v>
      </c>
      <c r="P1526" t="s">
        <v>2701</v>
      </c>
      <c r="Q1526" t="s">
        <v>4681</v>
      </c>
      <c r="R1526" t="s">
        <v>4682</v>
      </c>
      <c r="S1526" t="s">
        <v>4683</v>
      </c>
      <c r="T1526">
        <v>7.7</v>
      </c>
      <c r="U1526">
        <v>141155</v>
      </c>
      <c r="V1526" s="12">
        <f>W1526*1.46138339920949</f>
        <v>32150434.782608781</v>
      </c>
      <c r="W1526" s="3">
        <v>22000000</v>
      </c>
      <c r="X1526" s="13">
        <f>Y1526*1.46138339920949</f>
        <v>58911071.304189876</v>
      </c>
      <c r="Y1526" s="3">
        <v>40311852</v>
      </c>
      <c r="Z1526" s="13">
        <f>AA1526*1.46138339920949</f>
        <v>142949804.4761664</v>
      </c>
      <c r="AA1526" s="3">
        <v>97818139</v>
      </c>
      <c r="AB1526">
        <v>462</v>
      </c>
    </row>
    <row r="1527" spans="1:28" x14ac:dyDescent="0.2">
      <c r="A1527" t="s">
        <v>3113</v>
      </c>
      <c r="B1527" t="s">
        <v>3114</v>
      </c>
      <c r="C1527">
        <v>2002</v>
      </c>
      <c r="D1527" t="s">
        <v>637</v>
      </c>
      <c r="E1527" t="s">
        <v>16512</v>
      </c>
      <c r="F1527" t="s">
        <v>44032</v>
      </c>
      <c r="G1527" t="s">
        <v>44055</v>
      </c>
      <c r="H1527">
        <v>134</v>
      </c>
      <c r="I1527" t="s">
        <v>25</v>
      </c>
      <c r="J1527" t="s">
        <v>26</v>
      </c>
      <c r="K1527" t="s">
        <v>3115</v>
      </c>
      <c r="L1527" t="s">
        <v>934</v>
      </c>
      <c r="M1527" t="s">
        <v>157</v>
      </c>
      <c r="N1527" t="s">
        <v>3116</v>
      </c>
      <c r="O1527" t="s">
        <v>3117</v>
      </c>
      <c r="P1527" t="s">
        <v>1391</v>
      </c>
      <c r="Q1527" t="s">
        <v>3118</v>
      </c>
      <c r="R1527" t="s">
        <v>3119</v>
      </c>
      <c r="S1527" t="s">
        <v>3120</v>
      </c>
      <c r="T1527">
        <v>6.1</v>
      </c>
      <c r="U1527">
        <v>64627</v>
      </c>
      <c r="V1527" s="12">
        <f>W1527*1.43863813229572</f>
        <v>165443385.21400779</v>
      </c>
      <c r="W1527" s="3">
        <v>115000000</v>
      </c>
      <c r="X1527" s="13">
        <f>Y1527*1.43863813229572</f>
        <v>58860538.372140087</v>
      </c>
      <c r="Y1527" s="3">
        <v>40914068</v>
      </c>
      <c r="Z1527" s="13">
        <f>AA1527*1.43863813229572</f>
        <v>111678982.17295721</v>
      </c>
      <c r="AA1527" s="3">
        <v>77628265</v>
      </c>
      <c r="AB1527">
        <v>464</v>
      </c>
    </row>
    <row r="1528" spans="1:28" x14ac:dyDescent="0.2">
      <c r="A1528" t="s">
        <v>33308</v>
      </c>
      <c r="B1528" t="s">
        <v>33309</v>
      </c>
      <c r="C1528">
        <v>2015</v>
      </c>
      <c r="D1528" s="1">
        <v>42127</v>
      </c>
      <c r="E1528" t="s">
        <v>1045</v>
      </c>
      <c r="F1528" t="s">
        <v>44044</v>
      </c>
      <c r="G1528" t="s">
        <v>44032</v>
      </c>
      <c r="H1528">
        <v>105</v>
      </c>
      <c r="I1528" t="s">
        <v>33310</v>
      </c>
      <c r="J1528" t="s">
        <v>26</v>
      </c>
      <c r="K1528" t="s">
        <v>308</v>
      </c>
      <c r="M1528" t="s">
        <v>6088</v>
      </c>
      <c r="N1528" t="s">
        <v>6088</v>
      </c>
      <c r="O1528" t="s">
        <v>33311</v>
      </c>
      <c r="P1528" t="s">
        <v>510</v>
      </c>
      <c r="Q1528" t="s">
        <v>33312</v>
      </c>
      <c r="R1528" t="s">
        <v>33313</v>
      </c>
      <c r="S1528" t="s">
        <v>33314</v>
      </c>
      <c r="T1528">
        <v>6.6</v>
      </c>
      <c r="U1528">
        <v>212459</v>
      </c>
      <c r="V1528" s="12">
        <f>W1528*1.09195121025074</f>
        <v>54706755.633562073</v>
      </c>
      <c r="W1528" s="3">
        <v>50100000</v>
      </c>
      <c r="X1528" s="13">
        <f>Y1528*1.09195121025074</f>
        <v>58815727.635540828</v>
      </c>
      <c r="Y1528" s="3">
        <v>53862963</v>
      </c>
      <c r="Z1528" s="13">
        <f>AA1528*1.09195121025074</f>
        <v>173361409.59084347</v>
      </c>
      <c r="AA1528" s="3">
        <v>158762963</v>
      </c>
      <c r="AB1528">
        <v>291</v>
      </c>
    </row>
    <row r="1529" spans="1:28" x14ac:dyDescent="0.2">
      <c r="A1529" t="s">
        <v>40285</v>
      </c>
      <c r="B1529" t="s">
        <v>40286</v>
      </c>
      <c r="C1529">
        <v>2017</v>
      </c>
      <c r="D1529" s="1">
        <v>42989</v>
      </c>
      <c r="E1529" t="s">
        <v>3496</v>
      </c>
      <c r="F1529" t="s">
        <v>44045</v>
      </c>
      <c r="G1529" t="s">
        <v>44042</v>
      </c>
      <c r="H1529">
        <v>96</v>
      </c>
      <c r="I1529" t="s">
        <v>25</v>
      </c>
      <c r="J1529" t="s">
        <v>26</v>
      </c>
      <c r="M1529" t="s">
        <v>28505</v>
      </c>
      <c r="N1529" t="s">
        <v>40287</v>
      </c>
      <c r="O1529" t="s">
        <v>40288</v>
      </c>
      <c r="P1529" t="s">
        <v>40289</v>
      </c>
      <c r="Q1529" t="s">
        <v>40290</v>
      </c>
      <c r="R1529" t="s">
        <v>40291</v>
      </c>
      <c r="S1529" t="s">
        <v>40292</v>
      </c>
      <c r="T1529">
        <v>6.6</v>
      </c>
      <c r="U1529">
        <v>110766</v>
      </c>
      <c r="V1529" s="12">
        <f>W1529*1.05585427545692</f>
        <v>5068100.5221932158</v>
      </c>
      <c r="W1529" s="3">
        <v>4800000</v>
      </c>
      <c r="X1529" s="13">
        <f>Y1529*1.05585427545692</f>
        <v>58794025.817130439</v>
      </c>
      <c r="Y1529" s="3">
        <v>55683845</v>
      </c>
      <c r="Z1529" s="13">
        <f>AA1529*1.05585427545692</f>
        <v>132487819.48729613</v>
      </c>
      <c r="AA1529" s="3">
        <v>125479266</v>
      </c>
      <c r="AB1529">
        <v>484</v>
      </c>
    </row>
    <row r="1530" spans="1:28" x14ac:dyDescent="0.2">
      <c r="A1530" t="s">
        <v>1138</v>
      </c>
      <c r="B1530" t="s">
        <v>1139</v>
      </c>
      <c r="C1530">
        <v>2001</v>
      </c>
      <c r="D1530" s="1">
        <v>37471</v>
      </c>
      <c r="E1530" t="s">
        <v>176</v>
      </c>
      <c r="F1530" t="s">
        <v>44050</v>
      </c>
      <c r="H1530">
        <v>106</v>
      </c>
      <c r="I1530" t="s">
        <v>319</v>
      </c>
      <c r="J1530" t="s">
        <v>26</v>
      </c>
      <c r="K1530" t="s">
        <v>307</v>
      </c>
      <c r="M1530" t="s">
        <v>1140</v>
      </c>
      <c r="N1530" t="s">
        <v>1141</v>
      </c>
      <c r="O1530" t="s">
        <v>1142</v>
      </c>
      <c r="P1530" t="s">
        <v>1143</v>
      </c>
      <c r="Q1530" t="s">
        <v>1144</v>
      </c>
      <c r="R1530" t="s">
        <v>1145</v>
      </c>
      <c r="S1530" t="s">
        <v>1146</v>
      </c>
      <c r="T1530">
        <v>6.4</v>
      </c>
      <c r="U1530">
        <v>27785</v>
      </c>
      <c r="V1530" s="12">
        <f>W1530*1.46138339920949</f>
        <v>46764268.774703681</v>
      </c>
      <c r="W1530" s="3">
        <v>32000000</v>
      </c>
      <c r="X1530" s="13">
        <f>Y1530*1.46138339920949</f>
        <v>58780828.431502134</v>
      </c>
      <c r="Y1530" s="3">
        <v>40222729</v>
      </c>
      <c r="Z1530" s="13">
        <f>AA1530*1.46138339920949</f>
        <v>64450499.150079221</v>
      </c>
      <c r="AA1530" s="3">
        <v>44102389</v>
      </c>
      <c r="AB1530">
        <v>135</v>
      </c>
    </row>
    <row r="1531" spans="1:28" x14ac:dyDescent="0.2">
      <c r="A1531" t="s">
        <v>17413</v>
      </c>
      <c r="B1531" t="s">
        <v>17414</v>
      </c>
      <c r="C1531">
        <v>2007</v>
      </c>
      <c r="D1531" t="s">
        <v>7802</v>
      </c>
      <c r="E1531" t="s">
        <v>16512</v>
      </c>
      <c r="F1531" t="s">
        <v>44032</v>
      </c>
      <c r="G1531" t="s">
        <v>44042</v>
      </c>
      <c r="H1531">
        <v>124</v>
      </c>
      <c r="I1531" t="s">
        <v>25</v>
      </c>
      <c r="J1531" t="s">
        <v>26</v>
      </c>
      <c r="M1531" t="s">
        <v>413</v>
      </c>
      <c r="N1531" t="s">
        <v>17415</v>
      </c>
      <c r="O1531" t="s">
        <v>17416</v>
      </c>
      <c r="P1531" t="s">
        <v>333</v>
      </c>
      <c r="Q1531" t="s">
        <v>17417</v>
      </c>
      <c r="R1531" t="s">
        <v>17418</v>
      </c>
      <c r="S1531" t="s">
        <v>17419</v>
      </c>
      <c r="T1531">
        <v>7.2</v>
      </c>
      <c r="U1531">
        <v>305429</v>
      </c>
      <c r="V1531" s="12">
        <f>W1531*1.24823238899982</f>
        <v>76142175.72898902</v>
      </c>
      <c r="W1531" s="3">
        <v>61000000</v>
      </c>
      <c r="X1531" s="13">
        <f>Y1531*1.24823238899982</f>
        <v>58671393.45140893</v>
      </c>
      <c r="Y1531" s="3">
        <v>47003582</v>
      </c>
      <c r="Z1531" s="13">
        <f>AA1531*144548551.06</f>
        <v>1.3832862112594616E+16</v>
      </c>
      <c r="AA1531" s="3">
        <v>95696996</v>
      </c>
      <c r="AB1531">
        <v>377</v>
      </c>
    </row>
    <row r="1532" spans="1:28" hidden="1" x14ac:dyDescent="0.2">
      <c r="A1532" t="s">
        <v>15796</v>
      </c>
      <c r="B1532" t="s">
        <v>15797</v>
      </c>
      <c r="C1532">
        <v>2007</v>
      </c>
      <c r="D1532" t="s">
        <v>15798</v>
      </c>
      <c r="E1532" t="s">
        <v>1045</v>
      </c>
      <c r="F1532" t="s">
        <v>44046</v>
      </c>
      <c r="G1532" t="s">
        <v>44045</v>
      </c>
      <c r="H1532">
        <v>84</v>
      </c>
      <c r="I1532" t="s">
        <v>15799</v>
      </c>
      <c r="J1532" t="s">
        <v>26</v>
      </c>
      <c r="M1532" t="s">
        <v>15800</v>
      </c>
      <c r="N1532" t="s">
        <v>15801</v>
      </c>
      <c r="O1532" t="s">
        <v>15802</v>
      </c>
      <c r="P1532" t="s">
        <v>15803</v>
      </c>
      <c r="Q1532" t="s">
        <v>15804</v>
      </c>
      <c r="R1532" t="s">
        <v>15805</v>
      </c>
      <c r="S1532" t="s">
        <v>15806</v>
      </c>
      <c r="T1532">
        <v>4.7</v>
      </c>
      <c r="U1532">
        <v>15818</v>
      </c>
      <c r="W1532"/>
      <c r="X1532"/>
      <c r="Y1532">
        <v>2863</v>
      </c>
      <c r="Z1532"/>
      <c r="AA1532">
        <v>4998560</v>
      </c>
      <c r="AB1532">
        <v>123</v>
      </c>
    </row>
    <row r="1533" spans="1:28" hidden="1" x14ac:dyDescent="0.2">
      <c r="A1533" t="s">
        <v>15807</v>
      </c>
      <c r="B1533" t="s">
        <v>15808</v>
      </c>
      <c r="C1533">
        <v>2006</v>
      </c>
      <c r="D1533" t="s">
        <v>15809</v>
      </c>
      <c r="E1533" t="s">
        <v>1045</v>
      </c>
      <c r="H1533">
        <v>85</v>
      </c>
      <c r="I1533" t="s">
        <v>25</v>
      </c>
      <c r="J1533" t="s">
        <v>26</v>
      </c>
      <c r="M1533" t="s">
        <v>15810</v>
      </c>
      <c r="N1533" t="s">
        <v>15811</v>
      </c>
      <c r="O1533" t="s">
        <v>15812</v>
      </c>
      <c r="P1533" t="s">
        <v>15813</v>
      </c>
      <c r="Q1533" t="s">
        <v>15814</v>
      </c>
      <c r="R1533" t="s">
        <v>15815</v>
      </c>
      <c r="S1533" t="s">
        <v>15816</v>
      </c>
      <c r="T1533">
        <v>6.3</v>
      </c>
      <c r="U1533">
        <v>11280</v>
      </c>
      <c r="W1533"/>
      <c r="X1533"/>
      <c r="Y1533">
        <v>234286</v>
      </c>
      <c r="Z1533"/>
      <c r="AA1533">
        <v>245292</v>
      </c>
      <c r="AB1533">
        <v>34</v>
      </c>
    </row>
    <row r="1534" spans="1:28" x14ac:dyDescent="0.2">
      <c r="A1534" t="s">
        <v>9173</v>
      </c>
      <c r="B1534" t="s">
        <v>9174</v>
      </c>
      <c r="C1534">
        <v>2004</v>
      </c>
      <c r="D1534" t="s">
        <v>8795</v>
      </c>
      <c r="E1534" t="s">
        <v>1045</v>
      </c>
      <c r="F1534" t="s">
        <v>44032</v>
      </c>
      <c r="G1534" t="s">
        <v>44036</v>
      </c>
      <c r="H1534">
        <v>131</v>
      </c>
      <c r="I1534" t="s">
        <v>25</v>
      </c>
      <c r="J1534" t="s">
        <v>26</v>
      </c>
      <c r="K1534" t="s">
        <v>308</v>
      </c>
      <c r="M1534" t="s">
        <v>9175</v>
      </c>
      <c r="N1534" t="s">
        <v>9175</v>
      </c>
      <c r="O1534" t="s">
        <v>9176</v>
      </c>
      <c r="P1534" t="s">
        <v>1329</v>
      </c>
      <c r="Q1534" t="s">
        <v>9177</v>
      </c>
      <c r="R1534" t="s">
        <v>9178</v>
      </c>
      <c r="S1534" t="s">
        <v>9179</v>
      </c>
      <c r="T1534">
        <v>6.4</v>
      </c>
      <c r="U1534">
        <v>77478</v>
      </c>
      <c r="V1534" s="12">
        <f>W1534*1.37009528851244</f>
        <v>109607623.0809952</v>
      </c>
      <c r="W1534" s="3">
        <v>80000000</v>
      </c>
      <c r="X1534" s="13">
        <f>Y1534*1.37009528851244</f>
        <v>58539881.909788229</v>
      </c>
      <c r="Y1534" s="3">
        <v>42726869</v>
      </c>
      <c r="Z1534" s="13">
        <f>AA1534*1.37009528851244</f>
        <v>75999396.648459479</v>
      </c>
      <c r="AA1534" s="3">
        <v>55470154</v>
      </c>
      <c r="AB1534">
        <v>364</v>
      </c>
    </row>
    <row r="1535" spans="1:28" hidden="1" x14ac:dyDescent="0.2">
      <c r="A1535" t="s">
        <v>15824</v>
      </c>
      <c r="B1535" t="s">
        <v>15825</v>
      </c>
      <c r="C1535">
        <v>2006</v>
      </c>
      <c r="D1535" s="1">
        <v>38778</v>
      </c>
      <c r="E1535" t="s">
        <v>16512</v>
      </c>
      <c r="F1535" t="s">
        <v>44032</v>
      </c>
      <c r="G1535" t="s">
        <v>44055</v>
      </c>
      <c r="H1535">
        <v>122</v>
      </c>
      <c r="I1535" t="s">
        <v>15826</v>
      </c>
      <c r="J1535" t="s">
        <v>361</v>
      </c>
      <c r="K1535" t="s">
        <v>26</v>
      </c>
      <c r="L1535" t="s">
        <v>1076</v>
      </c>
      <c r="M1535" t="s">
        <v>15827</v>
      </c>
      <c r="N1535" t="s">
        <v>15828</v>
      </c>
      <c r="O1535" t="s">
        <v>15829</v>
      </c>
      <c r="P1535" t="s">
        <v>15830</v>
      </c>
      <c r="Q1535" t="s">
        <v>15831</v>
      </c>
      <c r="R1535" t="s">
        <v>15832</v>
      </c>
      <c r="S1535" t="s">
        <v>15833</v>
      </c>
      <c r="T1535">
        <v>5.8</v>
      </c>
      <c r="U1535">
        <v>16620</v>
      </c>
      <c r="W1535">
        <v>8300000</v>
      </c>
      <c r="X1535"/>
      <c r="Y1535"/>
      <c r="Z1535"/>
      <c r="AA1535">
        <v>23465471</v>
      </c>
      <c r="AB1535">
        <v>161</v>
      </c>
    </row>
    <row r="1536" spans="1:28" x14ac:dyDescent="0.2">
      <c r="A1536" t="s">
        <v>25410</v>
      </c>
      <c r="B1536" t="s">
        <v>25411</v>
      </c>
      <c r="C1536">
        <v>2012</v>
      </c>
      <c r="D1536" t="s">
        <v>25412</v>
      </c>
      <c r="E1536" t="s">
        <v>1045</v>
      </c>
      <c r="F1536" t="s">
        <v>44032</v>
      </c>
      <c r="G1536" t="s">
        <v>44040</v>
      </c>
      <c r="H1536">
        <v>105</v>
      </c>
      <c r="I1536" t="s">
        <v>25</v>
      </c>
      <c r="J1536" t="s">
        <v>26</v>
      </c>
      <c r="M1536" t="s">
        <v>6298</v>
      </c>
      <c r="N1536" t="s">
        <v>25413</v>
      </c>
      <c r="O1536" t="s">
        <v>25414</v>
      </c>
      <c r="P1536" t="s">
        <v>7429</v>
      </c>
      <c r="Q1536" t="s">
        <v>25415</v>
      </c>
      <c r="R1536" t="s">
        <v>25416</v>
      </c>
      <c r="S1536" t="s">
        <v>25417</v>
      </c>
      <c r="T1536">
        <v>6.6</v>
      </c>
      <c r="U1536">
        <v>44458</v>
      </c>
      <c r="V1536" s="12">
        <f>W1536*1.12725506764114</f>
        <v>28181376.691028498</v>
      </c>
      <c r="W1536" s="3">
        <v>25000000</v>
      </c>
      <c r="X1536" s="13">
        <f>Y1536*1.12725506764114</f>
        <v>58453670.625647858</v>
      </c>
      <c r="Y1536" s="3">
        <v>51854875</v>
      </c>
      <c r="Z1536" s="13">
        <f>AA1536*1.12725506764114</f>
        <v>63140534.546468958</v>
      </c>
      <c r="AA1536" s="3">
        <v>56012642</v>
      </c>
      <c r="AB1536">
        <v>129</v>
      </c>
    </row>
    <row r="1537" spans="1:28" x14ac:dyDescent="0.2">
      <c r="A1537" t="s">
        <v>37059</v>
      </c>
      <c r="B1537" t="s">
        <v>37060</v>
      </c>
      <c r="C1537">
        <v>2016</v>
      </c>
      <c r="D1537" t="s">
        <v>36018</v>
      </c>
      <c r="E1537" t="s">
        <v>1045</v>
      </c>
      <c r="F1537" t="s">
        <v>44032</v>
      </c>
      <c r="H1537">
        <v>111</v>
      </c>
      <c r="I1537" t="s">
        <v>25</v>
      </c>
      <c r="J1537" t="s">
        <v>26</v>
      </c>
      <c r="M1537" t="s">
        <v>4816</v>
      </c>
      <c r="N1537" t="s">
        <v>37061</v>
      </c>
      <c r="O1537" t="s">
        <v>37062</v>
      </c>
      <c r="P1537" t="s">
        <v>1590</v>
      </c>
      <c r="Q1537" t="s">
        <v>7447</v>
      </c>
      <c r="R1537" t="s">
        <v>37063</v>
      </c>
      <c r="S1537" t="s">
        <v>37064</v>
      </c>
      <c r="T1537">
        <v>5.9</v>
      </c>
      <c r="U1537">
        <v>14095</v>
      </c>
      <c r="V1537" s="12">
        <f>W1537*1.07834771485832</f>
        <v>21566954.2971664</v>
      </c>
      <c r="W1537" s="3">
        <v>20000000</v>
      </c>
      <c r="X1537" s="13">
        <f>Y1537*1.07834771485832</f>
        <v>58263182.029528491</v>
      </c>
      <c r="Y1537" s="3">
        <v>54030051</v>
      </c>
      <c r="Z1537" s="13">
        <f>AA1537*1.07834771485832</f>
        <v>59341529.744386807</v>
      </c>
      <c r="AA1537" s="3">
        <v>55030051</v>
      </c>
      <c r="AB1537">
        <v>41</v>
      </c>
    </row>
    <row r="1538" spans="1:28" x14ac:dyDescent="0.2">
      <c r="A1538" t="s">
        <v>11712</v>
      </c>
      <c r="B1538" t="s">
        <v>11713</v>
      </c>
      <c r="C1538">
        <v>2005</v>
      </c>
      <c r="D1538" t="s">
        <v>9356</v>
      </c>
      <c r="E1538" t="s">
        <v>1045</v>
      </c>
      <c r="F1538" t="s">
        <v>44036</v>
      </c>
      <c r="H1538">
        <v>98</v>
      </c>
      <c r="I1538" t="s">
        <v>25</v>
      </c>
      <c r="J1538" t="s">
        <v>26</v>
      </c>
      <c r="K1538" t="s">
        <v>4487</v>
      </c>
      <c r="M1538" t="s">
        <v>11714</v>
      </c>
      <c r="N1538" t="s">
        <v>11715</v>
      </c>
      <c r="O1538" t="s">
        <v>11716</v>
      </c>
      <c r="P1538" t="s">
        <v>3457</v>
      </c>
      <c r="Q1538" t="s">
        <v>11717</v>
      </c>
      <c r="R1538" t="s">
        <v>11718</v>
      </c>
      <c r="S1538" t="s">
        <v>11719</v>
      </c>
      <c r="T1538">
        <v>5.9</v>
      </c>
      <c r="U1538">
        <v>30272</v>
      </c>
      <c r="V1538" s="12">
        <f>W1538*1.32519713261649</f>
        <v>39755913.978494696</v>
      </c>
      <c r="W1538" s="3">
        <v>30000000</v>
      </c>
      <c r="X1538" s="13">
        <f>Y1538*1.32519713261649</f>
        <v>58169346.584193662</v>
      </c>
      <c r="Y1538" s="3">
        <v>43894863</v>
      </c>
      <c r="Z1538" s="13">
        <f>AA1538*1.32519713261649</f>
        <v>77168243.331899792</v>
      </c>
      <c r="AA1538" s="3">
        <v>58231520</v>
      </c>
      <c r="AB1538">
        <v>270</v>
      </c>
    </row>
    <row r="1539" spans="1:28" hidden="1" x14ac:dyDescent="0.2">
      <c r="A1539" t="s">
        <v>15858</v>
      </c>
      <c r="B1539" t="s">
        <v>15859</v>
      </c>
      <c r="C1539">
        <v>2007</v>
      </c>
      <c r="D1539" t="s">
        <v>15860</v>
      </c>
      <c r="E1539" t="s">
        <v>1045</v>
      </c>
      <c r="F1539" t="s">
        <v>44036</v>
      </c>
      <c r="H1539">
        <v>88</v>
      </c>
      <c r="I1539" t="s">
        <v>15861</v>
      </c>
      <c r="J1539" t="s">
        <v>26</v>
      </c>
      <c r="M1539" t="s">
        <v>15862</v>
      </c>
      <c r="N1539" t="s">
        <v>15863</v>
      </c>
      <c r="O1539" t="s">
        <v>15864</v>
      </c>
      <c r="P1539" t="s">
        <v>15865</v>
      </c>
      <c r="Q1539" t="s">
        <v>15866</v>
      </c>
      <c r="R1539" t="s">
        <v>15867</v>
      </c>
      <c r="S1539" t="s">
        <v>15868</v>
      </c>
      <c r="T1539">
        <v>6.8</v>
      </c>
      <c r="U1539">
        <v>22629</v>
      </c>
      <c r="W1539"/>
      <c r="X1539"/>
      <c r="Y1539">
        <v>221846</v>
      </c>
      <c r="Z1539"/>
      <c r="AA1539">
        <v>1298037</v>
      </c>
      <c r="AB1539">
        <v>77</v>
      </c>
    </row>
    <row r="1540" spans="1:28" x14ac:dyDescent="0.2">
      <c r="A1540" t="s">
        <v>5853</v>
      </c>
      <c r="B1540" t="s">
        <v>5854</v>
      </c>
      <c r="C1540">
        <v>2002</v>
      </c>
      <c r="D1540" t="s">
        <v>4815</v>
      </c>
      <c r="E1540" t="s">
        <v>176</v>
      </c>
      <c r="F1540" t="s">
        <v>44036</v>
      </c>
      <c r="G1540" t="s">
        <v>44050</v>
      </c>
      <c r="H1540">
        <v>104</v>
      </c>
      <c r="I1540" t="s">
        <v>97</v>
      </c>
      <c r="J1540" t="s">
        <v>26</v>
      </c>
      <c r="M1540" t="s">
        <v>1688</v>
      </c>
      <c r="N1540" t="s">
        <v>5855</v>
      </c>
      <c r="O1540" t="s">
        <v>5856</v>
      </c>
      <c r="P1540" t="s">
        <v>5857</v>
      </c>
      <c r="Q1540" t="s">
        <v>5858</v>
      </c>
      <c r="R1540" t="s">
        <v>5859</v>
      </c>
      <c r="S1540" t="s">
        <v>5860</v>
      </c>
      <c r="T1540">
        <v>5.7</v>
      </c>
      <c r="U1540">
        <v>29718</v>
      </c>
      <c r="V1540" s="12">
        <f>W1540*1.43863813229572</f>
        <v>35965953.307393</v>
      </c>
      <c r="W1540" s="3">
        <v>25000000</v>
      </c>
      <c r="X1540" s="13">
        <f>Y1540*1.43863813229572</f>
        <v>58107524.962295726</v>
      </c>
      <c r="Y1540" s="3">
        <v>40390647</v>
      </c>
      <c r="Z1540" s="13">
        <f>AA1540*1.43863813229572</f>
        <v>74584293.527898848</v>
      </c>
      <c r="AA1540" s="3">
        <v>51843679</v>
      </c>
      <c r="AB1540">
        <v>214</v>
      </c>
    </row>
    <row r="1541" spans="1:28" x14ac:dyDescent="0.2">
      <c r="A1541" t="s">
        <v>5617</v>
      </c>
      <c r="B1541" t="s">
        <v>5618</v>
      </c>
      <c r="C1541">
        <v>2002</v>
      </c>
      <c r="D1541" s="1">
        <v>37715</v>
      </c>
      <c r="E1541" t="s">
        <v>44043</v>
      </c>
      <c r="F1541" t="s">
        <v>44038</v>
      </c>
      <c r="G1541" t="s">
        <v>44040</v>
      </c>
      <c r="H1541">
        <v>80</v>
      </c>
      <c r="I1541" t="s">
        <v>25</v>
      </c>
      <c r="J1541" t="s">
        <v>26</v>
      </c>
      <c r="M1541" t="s">
        <v>5619</v>
      </c>
      <c r="N1541" t="s">
        <v>5620</v>
      </c>
      <c r="O1541" t="s">
        <v>5621</v>
      </c>
      <c r="P1541" t="s">
        <v>5622</v>
      </c>
      <c r="Q1541" t="s">
        <v>5623</v>
      </c>
      <c r="R1541" t="s">
        <v>5624</v>
      </c>
      <c r="S1541" t="s">
        <v>5625</v>
      </c>
      <c r="T1541">
        <v>3.4</v>
      </c>
      <c r="U1541">
        <v>21991</v>
      </c>
      <c r="V1541" s="12">
        <f>W1541*1.43863813229572</f>
        <v>23018210.116731521</v>
      </c>
      <c r="W1541" s="3">
        <v>16000000</v>
      </c>
      <c r="X1541" s="13">
        <f>Y1541*1.43863813229572</f>
        <v>58104859.16583658</v>
      </c>
      <c r="Y1541" s="3">
        <v>40388794</v>
      </c>
      <c r="Z1541" s="13">
        <f>AA1541*1.43863813229572</f>
        <v>62452721.399727635</v>
      </c>
      <c r="AA1541" s="3">
        <v>43411001</v>
      </c>
      <c r="AB1541">
        <v>330</v>
      </c>
    </row>
    <row r="1542" spans="1:28" x14ac:dyDescent="0.2">
      <c r="A1542" t="s">
        <v>17801</v>
      </c>
      <c r="B1542" t="s">
        <v>17802</v>
      </c>
      <c r="C1542">
        <v>2008</v>
      </c>
      <c r="D1542" s="1">
        <v>39580</v>
      </c>
      <c r="E1542" t="s">
        <v>1045</v>
      </c>
      <c r="F1542" t="s">
        <v>44036</v>
      </c>
      <c r="H1542">
        <v>97</v>
      </c>
      <c r="I1542" t="s">
        <v>25</v>
      </c>
      <c r="J1542" t="s">
        <v>26</v>
      </c>
      <c r="M1542" t="s">
        <v>15677</v>
      </c>
      <c r="N1542" t="s">
        <v>17803</v>
      </c>
      <c r="O1542" t="s">
        <v>17804</v>
      </c>
      <c r="P1542" t="s">
        <v>8501</v>
      </c>
      <c r="Q1542" t="s">
        <v>17805</v>
      </c>
      <c r="R1542" t="s">
        <v>17806</v>
      </c>
      <c r="S1542" t="s">
        <v>17807</v>
      </c>
      <c r="T1542">
        <v>5.5</v>
      </c>
      <c r="U1542">
        <v>78215</v>
      </c>
      <c r="V1542" s="12">
        <f>W1542*1.20207800169993</f>
        <v>30051950.04249825</v>
      </c>
      <c r="W1542" s="3">
        <v>25000000</v>
      </c>
      <c r="X1542" s="13">
        <f>Y1542*1.20207800169993</f>
        <v>57985104.176342182</v>
      </c>
      <c r="Y1542" s="3">
        <v>48237389</v>
      </c>
      <c r="Z1542" s="13">
        <f>AA1542*1.20207800169993</f>
        <v>84674009.008030549</v>
      </c>
      <c r="AA1542" s="3">
        <v>70439696</v>
      </c>
      <c r="AB1542">
        <v>149</v>
      </c>
    </row>
    <row r="1543" spans="1:28" x14ac:dyDescent="0.2">
      <c r="A1543" t="s">
        <v>6345</v>
      </c>
      <c r="B1543" t="s">
        <v>6346</v>
      </c>
      <c r="C1543">
        <v>2003</v>
      </c>
      <c r="D1543" t="s">
        <v>4185</v>
      </c>
      <c r="E1543" t="s">
        <v>44041</v>
      </c>
      <c r="F1543" t="s">
        <v>44032</v>
      </c>
      <c r="G1543" t="s">
        <v>44045</v>
      </c>
      <c r="H1543">
        <v>105</v>
      </c>
      <c r="I1543" t="s">
        <v>25</v>
      </c>
      <c r="J1543" t="s">
        <v>26</v>
      </c>
      <c r="M1543" t="s">
        <v>3788</v>
      </c>
      <c r="N1543" t="s">
        <v>6347</v>
      </c>
      <c r="O1543" t="s">
        <v>6348</v>
      </c>
      <c r="P1543" t="s">
        <v>416</v>
      </c>
      <c r="Q1543" t="s">
        <v>6349</v>
      </c>
      <c r="R1543" t="s">
        <v>6350</v>
      </c>
      <c r="S1543" t="s">
        <v>6351</v>
      </c>
      <c r="T1543">
        <v>6.5</v>
      </c>
      <c r="U1543">
        <v>56049</v>
      </c>
      <c r="V1543" s="12">
        <f>W1543*1.40658152173913</f>
        <v>70329076.086956501</v>
      </c>
      <c r="W1543" s="3">
        <v>50000000</v>
      </c>
      <c r="X1543" s="13">
        <f>Y1543*1.40658152173913</f>
        <v>57794810.126603246</v>
      </c>
      <c r="Y1543" s="3">
        <v>41088845</v>
      </c>
      <c r="Z1543" s="13">
        <f>AA1543*1.40658152173913</f>
        <v>78059033.454309762</v>
      </c>
      <c r="AA1543" s="3">
        <v>55495563</v>
      </c>
      <c r="AB1543">
        <v>173</v>
      </c>
    </row>
    <row r="1544" spans="1:28" hidden="1" x14ac:dyDescent="0.2">
      <c r="A1544" t="s">
        <v>15902</v>
      </c>
      <c r="B1544" t="s">
        <v>15903</v>
      </c>
      <c r="C1544">
        <v>2006</v>
      </c>
      <c r="D1544" t="s">
        <v>8038</v>
      </c>
      <c r="E1544" t="s">
        <v>16512</v>
      </c>
      <c r="F1544" t="s">
        <v>44038</v>
      </c>
      <c r="G1544" t="s">
        <v>44032</v>
      </c>
      <c r="H1544">
        <v>150</v>
      </c>
      <c r="I1544" t="s">
        <v>943</v>
      </c>
      <c r="J1544" t="s">
        <v>944</v>
      </c>
      <c r="M1544" t="s">
        <v>15904</v>
      </c>
      <c r="N1544" t="s">
        <v>11863</v>
      </c>
      <c r="O1544" t="s">
        <v>15905</v>
      </c>
      <c r="P1544" t="s">
        <v>5671</v>
      </c>
      <c r="Q1544" t="s">
        <v>15906</v>
      </c>
      <c r="R1544" t="s">
        <v>15907</v>
      </c>
      <c r="S1544" t="s">
        <v>15908</v>
      </c>
      <c r="T1544">
        <v>7.4</v>
      </c>
      <c r="U1544">
        <v>14768</v>
      </c>
      <c r="W1544" t="s">
        <v>12671</v>
      </c>
      <c r="X1544"/>
      <c r="Y1544"/>
      <c r="Z1544"/>
      <c r="AA1544">
        <v>350948</v>
      </c>
      <c r="AB1544">
        <v>24</v>
      </c>
    </row>
    <row r="1545" spans="1:28" hidden="1" x14ac:dyDescent="0.2">
      <c r="A1545" t="s">
        <v>15909</v>
      </c>
      <c r="B1545" t="s">
        <v>15910</v>
      </c>
      <c r="C1545">
        <v>2006</v>
      </c>
      <c r="D1545" s="1">
        <v>39237</v>
      </c>
      <c r="E1545" t="s">
        <v>44037</v>
      </c>
      <c r="F1545" t="s">
        <v>44031</v>
      </c>
      <c r="G1545" t="s">
        <v>44034</v>
      </c>
      <c r="H1545">
        <v>115</v>
      </c>
      <c r="I1545" t="s">
        <v>2213</v>
      </c>
      <c r="J1545" t="s">
        <v>934</v>
      </c>
      <c r="K1545" t="s">
        <v>26</v>
      </c>
      <c r="M1545" t="s">
        <v>15911</v>
      </c>
      <c r="N1545" t="s">
        <v>15912</v>
      </c>
      <c r="O1545" t="s">
        <v>15913</v>
      </c>
      <c r="P1545" t="s">
        <v>15914</v>
      </c>
      <c r="Q1545" t="s">
        <v>15915</v>
      </c>
      <c r="R1545" t="s">
        <v>15916</v>
      </c>
      <c r="S1545" t="s">
        <v>15917</v>
      </c>
      <c r="T1545">
        <v>6.4</v>
      </c>
      <c r="U1545">
        <v>34091</v>
      </c>
      <c r="W1545"/>
      <c r="X1545"/>
      <c r="Y1545">
        <v>48658</v>
      </c>
      <c r="Z1545"/>
      <c r="AA1545">
        <v>68673762</v>
      </c>
      <c r="AB1545">
        <v>100</v>
      </c>
    </row>
    <row r="1546" spans="1:28" hidden="1" x14ac:dyDescent="0.2">
      <c r="A1546" t="s">
        <v>15918</v>
      </c>
      <c r="B1546" t="s">
        <v>15919</v>
      </c>
      <c r="C1546">
        <v>2007</v>
      </c>
      <c r="D1546" s="1">
        <v>39203</v>
      </c>
      <c r="E1546" t="s">
        <v>176</v>
      </c>
      <c r="F1546" t="s">
        <v>44034</v>
      </c>
      <c r="G1546" t="s">
        <v>44046</v>
      </c>
      <c r="H1546">
        <v>99</v>
      </c>
      <c r="I1546" t="s">
        <v>433</v>
      </c>
      <c r="J1546" t="s">
        <v>26</v>
      </c>
      <c r="M1546" t="s">
        <v>2293</v>
      </c>
      <c r="N1546" t="s">
        <v>15920</v>
      </c>
      <c r="O1546" t="s">
        <v>15921</v>
      </c>
      <c r="P1546" t="s">
        <v>9772</v>
      </c>
      <c r="Q1546" t="s">
        <v>15922</v>
      </c>
      <c r="R1546" t="s">
        <v>15923</v>
      </c>
      <c r="S1546" t="s">
        <v>15924</v>
      </c>
      <c r="T1546">
        <v>5.7</v>
      </c>
      <c r="U1546">
        <v>12533</v>
      </c>
      <c r="W1546">
        <v>10000000</v>
      </c>
      <c r="X1546"/>
      <c r="Y1546"/>
      <c r="Z1546"/>
      <c r="AA1546">
        <v>8526917</v>
      </c>
      <c r="AB1546">
        <v>87</v>
      </c>
    </row>
    <row r="1547" spans="1:28" x14ac:dyDescent="0.2">
      <c r="A1547" t="s">
        <v>164</v>
      </c>
      <c r="B1547" t="s">
        <v>165</v>
      </c>
      <c r="C1547">
        <v>2002</v>
      </c>
      <c r="D1547" s="1">
        <v>37383</v>
      </c>
      <c r="E1547" t="s">
        <v>16512</v>
      </c>
      <c r="F1547" t="s">
        <v>44046</v>
      </c>
      <c r="G1547" t="s">
        <v>44033</v>
      </c>
      <c r="H1547">
        <v>100</v>
      </c>
      <c r="I1547" t="s">
        <v>166</v>
      </c>
      <c r="J1547" t="s">
        <v>26</v>
      </c>
      <c r="M1547" t="s">
        <v>167</v>
      </c>
      <c r="N1547" t="s">
        <v>167</v>
      </c>
      <c r="O1547" t="s">
        <v>168</v>
      </c>
      <c r="P1547" t="s">
        <v>169</v>
      </c>
      <c r="Q1547" t="s">
        <v>170</v>
      </c>
      <c r="R1547" t="s">
        <v>171</v>
      </c>
      <c r="S1547" t="s">
        <v>172</v>
      </c>
      <c r="T1547">
        <v>6.7</v>
      </c>
      <c r="U1547">
        <v>243241</v>
      </c>
      <c r="V1547" s="12">
        <f>W1547*1.43863813229572</f>
        <v>47475058.365758762</v>
      </c>
      <c r="W1547" s="3">
        <v>33000000</v>
      </c>
      <c r="X1547" s="13">
        <f>Y1547*1.43863813229572</f>
        <v>57717743.224007793</v>
      </c>
      <c r="Y1547" s="3">
        <v>40119709</v>
      </c>
      <c r="Z1547" s="13">
        <f>AA1547*1.43863813229572</f>
        <v>148157949.52241248</v>
      </c>
      <c r="AA1547" s="3">
        <v>102984862</v>
      </c>
      <c r="AB1547">
        <v>1178</v>
      </c>
    </row>
    <row r="1548" spans="1:28" hidden="1" x14ac:dyDescent="0.2">
      <c r="A1548" t="s">
        <v>15931</v>
      </c>
      <c r="B1548" t="s">
        <v>15932</v>
      </c>
      <c r="C1548">
        <v>2006</v>
      </c>
      <c r="D1548" s="1">
        <v>38910</v>
      </c>
      <c r="E1548" t="s">
        <v>1045</v>
      </c>
      <c r="F1548" t="s">
        <v>44032</v>
      </c>
      <c r="G1548" t="s">
        <v>44036</v>
      </c>
      <c r="H1548">
        <v>105</v>
      </c>
      <c r="I1548" t="s">
        <v>3660</v>
      </c>
      <c r="J1548" t="s">
        <v>3179</v>
      </c>
      <c r="M1548" t="s">
        <v>3920</v>
      </c>
      <c r="N1548" t="s">
        <v>13571</v>
      </c>
      <c r="O1548" t="s">
        <v>15933</v>
      </c>
      <c r="P1548" t="s">
        <v>15934</v>
      </c>
      <c r="Q1548" t="s">
        <v>15935</v>
      </c>
      <c r="R1548" t="s">
        <v>15936</v>
      </c>
      <c r="S1548" t="s">
        <v>15937</v>
      </c>
      <c r="T1548">
        <v>7.1</v>
      </c>
      <c r="U1548">
        <v>22484</v>
      </c>
      <c r="W1548"/>
      <c r="X1548"/>
      <c r="Y1548"/>
      <c r="Z1548"/>
      <c r="AA1548">
        <v>4642401</v>
      </c>
      <c r="AB1548">
        <v>56</v>
      </c>
    </row>
    <row r="1549" spans="1:28" x14ac:dyDescent="0.2">
      <c r="A1549" t="s">
        <v>41182</v>
      </c>
      <c r="B1549" t="s">
        <v>41183</v>
      </c>
      <c r="C1549">
        <v>2019</v>
      </c>
      <c r="D1549" t="s">
        <v>40601</v>
      </c>
      <c r="E1549" t="s">
        <v>16512</v>
      </c>
      <c r="F1549" t="s">
        <v>44031</v>
      </c>
      <c r="G1549" t="s">
        <v>44046</v>
      </c>
      <c r="H1549">
        <v>99</v>
      </c>
      <c r="I1549" t="s">
        <v>13179</v>
      </c>
      <c r="J1549" t="s">
        <v>26</v>
      </c>
      <c r="M1549" t="s">
        <v>36430</v>
      </c>
      <c r="N1549" t="s">
        <v>41184</v>
      </c>
      <c r="O1549" t="s">
        <v>41185</v>
      </c>
      <c r="P1549" t="s">
        <v>41186</v>
      </c>
      <c r="Q1549" t="s">
        <v>41187</v>
      </c>
      <c r="R1549" t="s">
        <v>41188</v>
      </c>
      <c r="S1549" t="s">
        <v>41189</v>
      </c>
      <c r="T1549">
        <v>6.3</v>
      </c>
      <c r="U1549">
        <v>77941</v>
      </c>
      <c r="V1549" s="12">
        <f>W1549*1.01233684194057</f>
        <v>9111031.57746513</v>
      </c>
      <c r="W1549" s="3">
        <v>9000000</v>
      </c>
      <c r="X1549" s="13">
        <f>Y1549*1.01233684194057</f>
        <v>57708870.089264199</v>
      </c>
      <c r="Y1549" s="3">
        <v>57005601</v>
      </c>
      <c r="Z1549" s="13">
        <f>AA1549*1.01233684194057</f>
        <v>157633072.28218687</v>
      </c>
      <c r="AA1549" s="3">
        <v>155712077</v>
      </c>
      <c r="AB1549">
        <v>655</v>
      </c>
    </row>
    <row r="1550" spans="1:28" x14ac:dyDescent="0.2">
      <c r="A1550" t="s">
        <v>11368</v>
      </c>
      <c r="B1550" t="s">
        <v>11369</v>
      </c>
      <c r="C1550">
        <v>2008</v>
      </c>
      <c r="D1550" s="1">
        <v>39756</v>
      </c>
      <c r="E1550" t="s">
        <v>44043</v>
      </c>
      <c r="F1550" t="s">
        <v>44040</v>
      </c>
      <c r="G1550" t="s">
        <v>44034</v>
      </c>
      <c r="H1550">
        <v>96</v>
      </c>
      <c r="I1550" t="s">
        <v>25</v>
      </c>
      <c r="J1550" t="s">
        <v>26</v>
      </c>
      <c r="M1550" t="s">
        <v>11370</v>
      </c>
      <c r="N1550" t="s">
        <v>11371</v>
      </c>
      <c r="O1550" t="s">
        <v>11372</v>
      </c>
      <c r="P1550" t="s">
        <v>11373</v>
      </c>
      <c r="Q1550" t="s">
        <v>11374</v>
      </c>
      <c r="R1550" t="s">
        <v>11375</v>
      </c>
      <c r="S1550" t="s">
        <v>11376</v>
      </c>
      <c r="T1550">
        <v>6</v>
      </c>
      <c r="U1550">
        <v>32945</v>
      </c>
      <c r="V1550" s="12">
        <f>W1550*1.20207800169993</f>
        <v>44476886.062897407</v>
      </c>
      <c r="W1550" s="3">
        <v>37000000</v>
      </c>
      <c r="X1550" s="13">
        <f>Y1550*1.20207800169993</f>
        <v>57707872.53304413</v>
      </c>
      <c r="Y1550" s="3">
        <v>48006762</v>
      </c>
      <c r="Z1550" s="13">
        <f>AA1550*1.20207800169993</f>
        <v>120333495.45624074</v>
      </c>
      <c r="AA1550" s="3">
        <v>100104565</v>
      </c>
      <c r="AB1550">
        <v>116</v>
      </c>
    </row>
    <row r="1551" spans="1:28" hidden="1" x14ac:dyDescent="0.2">
      <c r="A1551" t="s">
        <v>15953</v>
      </c>
      <c r="B1551" t="s">
        <v>15954</v>
      </c>
      <c r="C1551">
        <v>2006</v>
      </c>
      <c r="D1551" t="s">
        <v>13763</v>
      </c>
      <c r="E1551" t="s">
        <v>176</v>
      </c>
      <c r="F1551" t="s">
        <v>44045</v>
      </c>
      <c r="G1551" t="s">
        <v>44036</v>
      </c>
      <c r="H1551">
        <v>97</v>
      </c>
      <c r="I1551" t="s">
        <v>12199</v>
      </c>
      <c r="J1551" t="s">
        <v>3179</v>
      </c>
      <c r="M1551" t="s">
        <v>3661</v>
      </c>
      <c r="N1551" t="s">
        <v>3661</v>
      </c>
      <c r="O1551" t="s">
        <v>15955</v>
      </c>
      <c r="P1551" t="s">
        <v>15956</v>
      </c>
      <c r="Q1551" t="s">
        <v>15957</v>
      </c>
      <c r="R1551" t="s">
        <v>15958</v>
      </c>
      <c r="S1551" t="s">
        <v>15959</v>
      </c>
      <c r="T1551">
        <v>7.2</v>
      </c>
      <c r="U1551">
        <v>11625</v>
      </c>
      <c r="W1551"/>
      <c r="X1551"/>
      <c r="Y1551">
        <v>14742</v>
      </c>
      <c r="Z1551"/>
      <c r="AA1551"/>
      <c r="AB1551">
        <v>39</v>
      </c>
    </row>
    <row r="1552" spans="1:28" hidden="1" x14ac:dyDescent="0.2">
      <c r="A1552" t="s">
        <v>15960</v>
      </c>
      <c r="B1552" t="s">
        <v>15961</v>
      </c>
      <c r="C1552">
        <v>2006</v>
      </c>
      <c r="D1552" t="s">
        <v>7802</v>
      </c>
      <c r="E1552" t="s">
        <v>176</v>
      </c>
      <c r="F1552" t="s">
        <v>44036</v>
      </c>
      <c r="H1552">
        <v>98</v>
      </c>
      <c r="I1552" t="s">
        <v>15962</v>
      </c>
      <c r="J1552" t="s">
        <v>1076</v>
      </c>
      <c r="M1552" t="s">
        <v>7868</v>
      </c>
      <c r="N1552" t="s">
        <v>7868</v>
      </c>
      <c r="O1552" t="s">
        <v>15963</v>
      </c>
      <c r="P1552" t="s">
        <v>15964</v>
      </c>
      <c r="Q1552" t="s">
        <v>15965</v>
      </c>
      <c r="R1552" t="s">
        <v>15966</v>
      </c>
      <c r="S1552" t="s">
        <v>15967</v>
      </c>
      <c r="T1552">
        <v>7.2</v>
      </c>
      <c r="U1552">
        <v>11307</v>
      </c>
      <c r="W1552"/>
      <c r="X1552"/>
      <c r="Y1552">
        <v>119958</v>
      </c>
      <c r="Z1552"/>
      <c r="AA1552">
        <v>1385085</v>
      </c>
      <c r="AB1552">
        <v>33</v>
      </c>
    </row>
    <row r="1553" spans="1:28" x14ac:dyDescent="0.2">
      <c r="A1553" t="s">
        <v>5006</v>
      </c>
      <c r="B1553" t="s">
        <v>5007</v>
      </c>
      <c r="C1553">
        <v>2002</v>
      </c>
      <c r="D1553" t="s">
        <v>3106</v>
      </c>
      <c r="E1553" t="s">
        <v>44037</v>
      </c>
      <c r="F1553" t="s">
        <v>44031</v>
      </c>
      <c r="G1553" t="s">
        <v>44038</v>
      </c>
      <c r="H1553">
        <v>85</v>
      </c>
      <c r="I1553" t="s">
        <v>25</v>
      </c>
      <c r="J1553" t="s">
        <v>26</v>
      </c>
      <c r="M1553" t="s">
        <v>5008</v>
      </c>
      <c r="N1553" t="s">
        <v>5009</v>
      </c>
      <c r="O1553" t="s">
        <v>5010</v>
      </c>
      <c r="P1553" t="s">
        <v>5011</v>
      </c>
      <c r="Q1553" t="s">
        <v>5012</v>
      </c>
      <c r="R1553" t="s">
        <v>5013</v>
      </c>
      <c r="S1553" t="s">
        <v>5014</v>
      </c>
      <c r="T1553">
        <v>5.6</v>
      </c>
      <c r="U1553">
        <v>13880</v>
      </c>
      <c r="V1553" s="12">
        <f>W1553*1.43863813229572</f>
        <v>35965953.307393</v>
      </c>
      <c r="W1553" s="3">
        <v>25000000</v>
      </c>
      <c r="X1553" s="13">
        <f>Y1553*1.43863813229572</f>
        <v>57701900.940894946</v>
      </c>
      <c r="Y1553" s="3">
        <v>40108697</v>
      </c>
      <c r="Z1553" s="13">
        <f>AA1553*1.43863813229572</f>
        <v>87317763.077859938</v>
      </c>
      <c r="AA1553" s="3">
        <v>60694737</v>
      </c>
      <c r="AB1553">
        <v>35</v>
      </c>
    </row>
    <row r="1554" spans="1:28" x14ac:dyDescent="0.2">
      <c r="A1554" t="s">
        <v>2582</v>
      </c>
      <c r="B1554" t="s">
        <v>2583</v>
      </c>
      <c r="C1554">
        <v>2002</v>
      </c>
      <c r="D1554" t="s">
        <v>2584</v>
      </c>
      <c r="E1554" t="s">
        <v>16512</v>
      </c>
      <c r="F1554" t="s">
        <v>44032</v>
      </c>
      <c r="G1554" t="s">
        <v>44042</v>
      </c>
      <c r="H1554">
        <v>108</v>
      </c>
      <c r="I1554" t="s">
        <v>2371</v>
      </c>
      <c r="J1554" t="s">
        <v>26</v>
      </c>
      <c r="K1554" t="s">
        <v>308</v>
      </c>
      <c r="M1554" t="s">
        <v>2585</v>
      </c>
      <c r="N1554" t="s">
        <v>2586</v>
      </c>
      <c r="O1554" t="s">
        <v>2587</v>
      </c>
      <c r="P1554" t="s">
        <v>1181</v>
      </c>
      <c r="Q1554" t="s">
        <v>1181</v>
      </c>
      <c r="R1554" t="s">
        <v>2588</v>
      </c>
      <c r="S1554" t="s">
        <v>2589</v>
      </c>
      <c r="T1554">
        <v>5.5</v>
      </c>
      <c r="U1554">
        <v>71131</v>
      </c>
      <c r="V1554" s="12">
        <f>W1554*1.43863813229572</f>
        <v>122284241.2451362</v>
      </c>
      <c r="W1554" s="3">
        <v>85000000</v>
      </c>
      <c r="X1554" s="13">
        <f>Y1554*1.43863813229572</f>
        <v>57656670.158015572</v>
      </c>
      <c r="Y1554" s="3">
        <v>40077257</v>
      </c>
      <c r="Z1554" s="13">
        <f>AA1554*1.43863813229572</f>
        <v>112763957.01591441</v>
      </c>
      <c r="AA1554" s="3">
        <v>78382433</v>
      </c>
      <c r="AB1554">
        <v>329</v>
      </c>
    </row>
    <row r="1555" spans="1:28" x14ac:dyDescent="0.2">
      <c r="A1555" t="s">
        <v>30003</v>
      </c>
      <c r="B1555" t="s">
        <v>30004</v>
      </c>
      <c r="C1555">
        <v>2013</v>
      </c>
      <c r="D1555" t="s">
        <v>30005</v>
      </c>
      <c r="E1555" t="s">
        <v>44041</v>
      </c>
      <c r="F1555" t="s">
        <v>44032</v>
      </c>
      <c r="G1555" t="s">
        <v>44046</v>
      </c>
      <c r="H1555">
        <v>96</v>
      </c>
      <c r="I1555" t="s">
        <v>25</v>
      </c>
      <c r="J1555" t="s">
        <v>26</v>
      </c>
      <c r="M1555" t="s">
        <v>3946</v>
      </c>
      <c r="N1555" t="s">
        <v>30006</v>
      </c>
      <c r="O1555" t="s">
        <v>30007</v>
      </c>
      <c r="P1555" t="s">
        <v>7068</v>
      </c>
      <c r="Q1555" t="s">
        <v>30008</v>
      </c>
      <c r="R1555" t="s">
        <v>30009</v>
      </c>
      <c r="S1555" t="s">
        <v>30010</v>
      </c>
      <c r="T1555">
        <v>6.7</v>
      </c>
      <c r="U1555">
        <v>110304</v>
      </c>
      <c r="V1555" s="12">
        <f>W1555*1.11098185502045</f>
        <v>14442764.11526585</v>
      </c>
      <c r="W1555" s="3">
        <v>13000000</v>
      </c>
      <c r="X1555" s="13">
        <f>Y1555*1.11098185502045</f>
        <v>57629270.734761983</v>
      </c>
      <c r="Y1555" s="3">
        <v>51872378</v>
      </c>
      <c r="Z1555" s="13">
        <f>AA1555*1.11098185502045</f>
        <v>76182948.792012811</v>
      </c>
      <c r="AA1555" s="3">
        <v>68572631</v>
      </c>
      <c r="AB1555">
        <v>338</v>
      </c>
    </row>
    <row r="1556" spans="1:28" x14ac:dyDescent="0.2">
      <c r="A1556" t="s">
        <v>39830</v>
      </c>
      <c r="B1556" t="s">
        <v>39831</v>
      </c>
      <c r="C1556">
        <v>2017</v>
      </c>
      <c r="D1556" s="1">
        <v>43405</v>
      </c>
      <c r="E1556" t="s">
        <v>1045</v>
      </c>
      <c r="F1556" t="s">
        <v>44044</v>
      </c>
      <c r="G1556" t="s">
        <v>44032</v>
      </c>
      <c r="H1556">
        <v>115</v>
      </c>
      <c r="I1556" t="s">
        <v>495</v>
      </c>
      <c r="J1556" t="s">
        <v>26</v>
      </c>
      <c r="M1556" t="s">
        <v>16409</v>
      </c>
      <c r="N1556" t="s">
        <v>16409</v>
      </c>
      <c r="O1556" t="s">
        <v>39832</v>
      </c>
      <c r="P1556" t="s">
        <v>5745</v>
      </c>
      <c r="Q1556" t="s">
        <v>39833</v>
      </c>
      <c r="R1556" t="s">
        <v>39834</v>
      </c>
      <c r="S1556" t="s">
        <v>39835</v>
      </c>
      <c r="T1556">
        <v>8.1999999999999993</v>
      </c>
      <c r="U1556">
        <v>411693</v>
      </c>
      <c r="V1556" s="12">
        <f>W1556*1.05585427545692</f>
        <v>15837814.1318538</v>
      </c>
      <c r="W1556" s="3">
        <v>15000000</v>
      </c>
      <c r="X1556" s="13">
        <f>Y1556*1.05585427545692</f>
        <v>57558565.450146921</v>
      </c>
      <c r="Y1556" s="3">
        <v>54513740</v>
      </c>
      <c r="Z1556" s="13">
        <f>AA1556*1.05585427545692</f>
        <v>169139440.82547748</v>
      </c>
      <c r="AA1556" s="3">
        <v>160192031</v>
      </c>
      <c r="AB1556">
        <v>1195</v>
      </c>
    </row>
    <row r="1557" spans="1:28" hidden="1" x14ac:dyDescent="0.2">
      <c r="A1557" t="s">
        <v>15998</v>
      </c>
      <c r="B1557" t="s">
        <v>15999</v>
      </c>
      <c r="C1557">
        <v>2006</v>
      </c>
      <c r="D1557" s="1">
        <v>38729</v>
      </c>
      <c r="E1557" t="s">
        <v>176</v>
      </c>
      <c r="H1557">
        <v>96</v>
      </c>
      <c r="I1557" t="s">
        <v>7924</v>
      </c>
      <c r="J1557" t="s">
        <v>1076</v>
      </c>
      <c r="M1557" t="s">
        <v>16000</v>
      </c>
      <c r="N1557" t="s">
        <v>16001</v>
      </c>
      <c r="O1557" t="s">
        <v>16002</v>
      </c>
      <c r="P1557" t="s">
        <v>16003</v>
      </c>
      <c r="Q1557" t="s">
        <v>16004</v>
      </c>
      <c r="R1557" t="s">
        <v>16005</v>
      </c>
      <c r="S1557" t="s">
        <v>16006</v>
      </c>
      <c r="T1557">
        <v>7.5</v>
      </c>
      <c r="U1557">
        <v>11619</v>
      </c>
      <c r="W1557"/>
      <c r="X1557"/>
      <c r="Y1557"/>
      <c r="Z1557"/>
      <c r="AA1557">
        <v>2040826</v>
      </c>
      <c r="AB1557">
        <v>18</v>
      </c>
    </row>
    <row r="1558" spans="1:28" x14ac:dyDescent="0.2">
      <c r="A1558" t="s">
        <v>4727</v>
      </c>
      <c r="B1558" t="s">
        <v>4728</v>
      </c>
      <c r="C1558">
        <v>2002</v>
      </c>
      <c r="D1558" t="s">
        <v>1112</v>
      </c>
      <c r="E1558" t="s">
        <v>44041</v>
      </c>
      <c r="F1558" t="s">
        <v>44032</v>
      </c>
      <c r="G1558" t="s">
        <v>44042</v>
      </c>
      <c r="H1558">
        <v>115</v>
      </c>
      <c r="I1558" t="s">
        <v>25</v>
      </c>
      <c r="J1558" t="s">
        <v>26</v>
      </c>
      <c r="M1558" t="s">
        <v>569</v>
      </c>
      <c r="N1558" t="s">
        <v>4729</v>
      </c>
      <c r="O1558" t="s">
        <v>4730</v>
      </c>
      <c r="P1558" t="s">
        <v>1958</v>
      </c>
      <c r="Q1558" t="s">
        <v>4731</v>
      </c>
      <c r="R1558" t="s">
        <v>4732</v>
      </c>
      <c r="S1558" t="s">
        <v>4733</v>
      </c>
      <c r="T1558">
        <v>5.8</v>
      </c>
      <c r="U1558">
        <v>38833</v>
      </c>
      <c r="V1558" s="12">
        <f>W1558*1.43863813229572</f>
        <v>54668249.027237363</v>
      </c>
      <c r="W1558" s="3">
        <v>38000000</v>
      </c>
      <c r="X1558" s="13">
        <f>Y1558*1.43863813229572</f>
        <v>57556663.228249036</v>
      </c>
      <c r="Y1558" s="3">
        <v>40007742</v>
      </c>
      <c r="Z1558" s="13">
        <f>AA1558*1.43863813229572</f>
        <v>74530351.791128412</v>
      </c>
      <c r="AA1558" s="3">
        <v>51806184</v>
      </c>
      <c r="AB1558">
        <v>253</v>
      </c>
    </row>
    <row r="1559" spans="1:28" x14ac:dyDescent="0.2">
      <c r="A1559" t="s">
        <v>42401</v>
      </c>
      <c r="B1559" t="s">
        <v>42402</v>
      </c>
      <c r="C1559">
        <v>2019</v>
      </c>
      <c r="D1559" t="s">
        <v>23620</v>
      </c>
      <c r="E1559" t="s">
        <v>16512</v>
      </c>
      <c r="F1559" t="s">
        <v>44031</v>
      </c>
      <c r="G1559" t="s">
        <v>44032</v>
      </c>
      <c r="H1559">
        <v>138</v>
      </c>
      <c r="I1559" t="s">
        <v>42403</v>
      </c>
      <c r="J1559" t="s">
        <v>26</v>
      </c>
      <c r="K1559" t="s">
        <v>934</v>
      </c>
      <c r="L1559" t="s">
        <v>209</v>
      </c>
      <c r="M1559" t="s">
        <v>1398</v>
      </c>
      <c r="N1559" t="s">
        <v>42404</v>
      </c>
      <c r="O1559" t="s">
        <v>42405</v>
      </c>
      <c r="P1559" t="s">
        <v>35315</v>
      </c>
      <c r="Q1559" t="s">
        <v>42406</v>
      </c>
      <c r="R1559" t="s">
        <v>42407</v>
      </c>
      <c r="S1559" t="s">
        <v>42408</v>
      </c>
      <c r="T1559">
        <v>6.7</v>
      </c>
      <c r="U1559">
        <v>57789</v>
      </c>
      <c r="V1559" s="12">
        <f>W1559*1.01233684194057</f>
        <v>101233684.194057</v>
      </c>
      <c r="W1559" s="3">
        <v>100000000</v>
      </c>
      <c r="X1559" s="13">
        <f>Y1559*1.01233684194057</f>
        <v>57548112.011100881</v>
      </c>
      <c r="Y1559" s="3">
        <v>56846802</v>
      </c>
      <c r="Z1559" s="13">
        <f>AA1559*1.01233684194057</f>
        <v>127169738.89952178</v>
      </c>
      <c r="AA1559" s="3">
        <v>125619985</v>
      </c>
      <c r="AB1559">
        <v>946</v>
      </c>
    </row>
    <row r="1560" spans="1:28" x14ac:dyDescent="0.2">
      <c r="A1560" t="s">
        <v>30835</v>
      </c>
      <c r="B1560" t="s">
        <v>30836</v>
      </c>
      <c r="C1560">
        <v>2014</v>
      </c>
      <c r="D1560" t="s">
        <v>26984</v>
      </c>
      <c r="E1560" t="s">
        <v>16512</v>
      </c>
      <c r="F1560" t="s">
        <v>44044</v>
      </c>
      <c r="G1560" t="s">
        <v>44032</v>
      </c>
      <c r="H1560">
        <v>84</v>
      </c>
      <c r="I1560" t="s">
        <v>25</v>
      </c>
      <c r="J1560" t="s">
        <v>26</v>
      </c>
      <c r="M1560" t="s">
        <v>30837</v>
      </c>
      <c r="N1560" t="s">
        <v>30838</v>
      </c>
      <c r="O1560" t="s">
        <v>30839</v>
      </c>
      <c r="P1560" t="s">
        <v>22143</v>
      </c>
      <c r="Q1560" t="s">
        <v>30840</v>
      </c>
      <c r="R1560" t="s">
        <v>30841</v>
      </c>
      <c r="S1560" t="s">
        <v>30842</v>
      </c>
      <c r="T1560">
        <v>5.6</v>
      </c>
      <c r="U1560">
        <v>17768</v>
      </c>
      <c r="V1560" s="12">
        <f>W1560*1.09324733035956</f>
        <v>14430864.760746192</v>
      </c>
      <c r="W1560" s="3">
        <v>13200000</v>
      </c>
      <c r="X1560" s="13">
        <f>Y1560*1.09324733035956</f>
        <v>57443185.411395147</v>
      </c>
      <c r="Y1560" s="3">
        <v>52543632</v>
      </c>
      <c r="Z1560" s="13">
        <f>AA1560*1.09324733035956</f>
        <v>59388704.309061751</v>
      </c>
      <c r="AA1560" s="3">
        <v>54323210</v>
      </c>
      <c r="AB1560">
        <v>102</v>
      </c>
    </row>
    <row r="1561" spans="1:28" x14ac:dyDescent="0.2">
      <c r="A1561" t="s">
        <v>18652</v>
      </c>
      <c r="B1561" t="s">
        <v>18653</v>
      </c>
      <c r="C1561">
        <v>2009</v>
      </c>
      <c r="D1561" t="s">
        <v>10711</v>
      </c>
      <c r="E1561" t="s">
        <v>176</v>
      </c>
      <c r="H1561">
        <v>110</v>
      </c>
      <c r="I1561" t="s">
        <v>25</v>
      </c>
      <c r="J1561" t="s">
        <v>26</v>
      </c>
      <c r="K1561" t="s">
        <v>64</v>
      </c>
      <c r="M1561" t="s">
        <v>18654</v>
      </c>
      <c r="N1561" t="s">
        <v>18655</v>
      </c>
      <c r="O1561" t="s">
        <v>18656</v>
      </c>
      <c r="P1561" t="s">
        <v>18657</v>
      </c>
      <c r="Q1561" t="s">
        <v>18658</v>
      </c>
      <c r="R1561" t="s">
        <v>18659</v>
      </c>
      <c r="S1561" t="s">
        <v>18660</v>
      </c>
      <c r="T1561">
        <v>7.3</v>
      </c>
      <c r="U1561">
        <v>104158</v>
      </c>
      <c r="V1561" s="12">
        <f>W1561*1.20636999678377</f>
        <v>12063699.967837701</v>
      </c>
      <c r="W1561" s="3">
        <v>10000000</v>
      </c>
      <c r="X1561" s="13">
        <f>Y1561*1.20636999678377</f>
        <v>57382827.404895119</v>
      </c>
      <c r="Y1561" s="3">
        <v>47566524</v>
      </c>
      <c r="Z1561" s="13">
        <f>AA1561*1.20636999678377</f>
        <v>76784882.095018476</v>
      </c>
      <c r="AA1561" s="3">
        <v>63649529</v>
      </c>
      <c r="AB1561">
        <v>314</v>
      </c>
    </row>
    <row r="1562" spans="1:28" x14ac:dyDescent="0.2">
      <c r="A1562" t="s">
        <v>1782</v>
      </c>
      <c r="B1562" t="s">
        <v>1783</v>
      </c>
      <c r="C1562">
        <v>2004</v>
      </c>
      <c r="D1562" s="1">
        <v>38332</v>
      </c>
      <c r="E1562" t="s">
        <v>3496</v>
      </c>
      <c r="F1562" t="s">
        <v>44045</v>
      </c>
      <c r="G1562" t="s">
        <v>44042</v>
      </c>
      <c r="H1562">
        <v>114</v>
      </c>
      <c r="I1562" t="s">
        <v>25</v>
      </c>
      <c r="J1562" t="s">
        <v>26</v>
      </c>
      <c r="M1562" t="s">
        <v>309</v>
      </c>
      <c r="N1562" t="s">
        <v>1784</v>
      </c>
      <c r="O1562" t="s">
        <v>1785</v>
      </c>
      <c r="P1562" t="s">
        <v>1786</v>
      </c>
      <c r="Q1562" t="s">
        <v>1787</v>
      </c>
      <c r="R1562" t="s">
        <v>1788</v>
      </c>
      <c r="S1562" t="s">
        <v>1789</v>
      </c>
      <c r="T1562">
        <v>5.2</v>
      </c>
      <c r="U1562">
        <v>32932</v>
      </c>
      <c r="V1562" s="12">
        <f>W1562*1.37009528851244</f>
        <v>109607623.0809952</v>
      </c>
      <c r="W1562" s="3">
        <v>80000000</v>
      </c>
      <c r="X1562" s="13">
        <f>Y1562*1.37009528851244</f>
        <v>57300105.974833228</v>
      </c>
      <c r="Y1562" s="3">
        <v>41821986</v>
      </c>
      <c r="Z1562" s="13">
        <f>AA1562*1.37009528851244</f>
        <v>107018171.75770774</v>
      </c>
      <c r="AA1562" s="3">
        <v>78110021</v>
      </c>
      <c r="AB1562">
        <v>311</v>
      </c>
    </row>
    <row r="1563" spans="1:28" hidden="1" x14ac:dyDescent="0.2">
      <c r="A1563" t="s">
        <v>16050</v>
      </c>
      <c r="B1563" t="s">
        <v>16051</v>
      </c>
      <c r="C1563">
        <v>2006</v>
      </c>
      <c r="D1563" t="s">
        <v>11399</v>
      </c>
      <c r="E1563" t="s">
        <v>1045</v>
      </c>
      <c r="F1563" t="s">
        <v>44032</v>
      </c>
      <c r="H1563">
        <v>82</v>
      </c>
      <c r="I1563" t="s">
        <v>25</v>
      </c>
      <c r="J1563" t="s">
        <v>26</v>
      </c>
      <c r="K1563" t="s">
        <v>308</v>
      </c>
      <c r="M1563" t="s">
        <v>1094</v>
      </c>
      <c r="N1563" t="s">
        <v>1094</v>
      </c>
      <c r="O1563" t="s">
        <v>16052</v>
      </c>
      <c r="P1563" t="s">
        <v>811</v>
      </c>
      <c r="Q1563" t="s">
        <v>16053</v>
      </c>
      <c r="R1563" t="s">
        <v>16054</v>
      </c>
      <c r="S1563" t="s">
        <v>16055</v>
      </c>
      <c r="T1563">
        <v>6.6</v>
      </c>
      <c r="U1563">
        <v>14107</v>
      </c>
      <c r="W1563"/>
      <c r="X1563"/>
      <c r="Y1563">
        <v>83291</v>
      </c>
      <c r="Z1563"/>
      <c r="AA1563">
        <v>1399222</v>
      </c>
      <c r="AB1563">
        <v>63</v>
      </c>
    </row>
    <row r="1564" spans="1:28" hidden="1" x14ac:dyDescent="0.2">
      <c r="A1564" t="s">
        <v>16056</v>
      </c>
      <c r="B1564" t="s">
        <v>16057</v>
      </c>
      <c r="C1564">
        <v>2007</v>
      </c>
      <c r="D1564" s="1">
        <v>39361</v>
      </c>
      <c r="E1564" t="s">
        <v>176</v>
      </c>
      <c r="F1564" t="s">
        <v>44034</v>
      </c>
      <c r="G1564" t="s">
        <v>44033</v>
      </c>
      <c r="H1564">
        <v>87</v>
      </c>
      <c r="I1564" t="s">
        <v>25</v>
      </c>
      <c r="J1564" t="s">
        <v>26</v>
      </c>
      <c r="M1564" t="s">
        <v>16058</v>
      </c>
      <c r="N1564" t="s">
        <v>16059</v>
      </c>
      <c r="O1564" t="s">
        <v>16060</v>
      </c>
      <c r="P1564" t="s">
        <v>16061</v>
      </c>
      <c r="Q1564" t="s">
        <v>16062</v>
      </c>
      <c r="R1564" t="s">
        <v>16063</v>
      </c>
      <c r="S1564" t="s">
        <v>16064</v>
      </c>
      <c r="T1564">
        <v>7.9</v>
      </c>
      <c r="U1564">
        <v>170744</v>
      </c>
      <c r="W1564">
        <v>200000</v>
      </c>
      <c r="X1564"/>
      <c r="Y1564"/>
      <c r="Z1564"/>
      <c r="AA1564"/>
      <c r="AB1564">
        <v>846</v>
      </c>
    </row>
    <row r="1565" spans="1:28" x14ac:dyDescent="0.2">
      <c r="A1565" t="s">
        <v>29178</v>
      </c>
      <c r="B1565" t="s">
        <v>29179</v>
      </c>
      <c r="C1565">
        <v>2015</v>
      </c>
      <c r="D1565" s="1">
        <v>42044</v>
      </c>
      <c r="E1565" t="s">
        <v>16512</v>
      </c>
      <c r="F1565" t="s">
        <v>44032</v>
      </c>
      <c r="G1565" t="s">
        <v>44050</v>
      </c>
      <c r="H1565">
        <v>124</v>
      </c>
      <c r="I1565" t="s">
        <v>4212</v>
      </c>
      <c r="J1565" t="s">
        <v>26</v>
      </c>
      <c r="M1565" t="s">
        <v>413</v>
      </c>
      <c r="N1565" t="s">
        <v>29180</v>
      </c>
      <c r="O1565" t="s">
        <v>29181</v>
      </c>
      <c r="P1565" t="s">
        <v>1096</v>
      </c>
      <c r="Q1565" t="s">
        <v>29182</v>
      </c>
      <c r="R1565" t="s">
        <v>29183</v>
      </c>
      <c r="S1565" t="s">
        <v>29184</v>
      </c>
      <c r="T1565">
        <v>7.4</v>
      </c>
      <c r="U1565">
        <v>213235</v>
      </c>
      <c r="V1565" s="12">
        <f>W1565*1.09195121025074</f>
        <v>32758536.3075222</v>
      </c>
      <c r="W1565" s="3">
        <v>30000000</v>
      </c>
      <c r="X1565" s="13">
        <f>Y1565*1.09195121025074</f>
        <v>57242215.022057414</v>
      </c>
      <c r="Y1565" s="3">
        <v>52421953</v>
      </c>
      <c r="Z1565" s="13">
        <f>AA1565*1.09195121025074</f>
        <v>100427655.85041144</v>
      </c>
      <c r="AA1565" s="3">
        <v>91970827</v>
      </c>
      <c r="AB1565">
        <v>348</v>
      </c>
    </row>
    <row r="1566" spans="1:28" x14ac:dyDescent="0.2">
      <c r="A1566" t="s">
        <v>10343</v>
      </c>
      <c r="B1566" t="s">
        <v>10344</v>
      </c>
      <c r="C1566">
        <v>2005</v>
      </c>
      <c r="D1566" t="s">
        <v>7222</v>
      </c>
      <c r="E1566" t="s">
        <v>16512</v>
      </c>
      <c r="F1566" t="s">
        <v>44042</v>
      </c>
      <c r="H1566">
        <v>87</v>
      </c>
      <c r="I1566" t="s">
        <v>10345</v>
      </c>
      <c r="J1566" t="s">
        <v>26</v>
      </c>
      <c r="K1566" t="s">
        <v>27</v>
      </c>
      <c r="L1566" t="s">
        <v>64</v>
      </c>
      <c r="M1566" t="s">
        <v>7766</v>
      </c>
      <c r="N1566" t="s">
        <v>5546</v>
      </c>
      <c r="O1566" t="s">
        <v>10346</v>
      </c>
      <c r="P1566" t="s">
        <v>1671</v>
      </c>
      <c r="Q1566" t="s">
        <v>10347</v>
      </c>
      <c r="R1566" t="s">
        <v>10348</v>
      </c>
      <c r="S1566" t="s">
        <v>10349</v>
      </c>
      <c r="T1566">
        <v>6.3</v>
      </c>
      <c r="U1566">
        <v>188667</v>
      </c>
      <c r="V1566" s="12">
        <f>W1566*1.32519713261649</f>
        <v>42406308.243727677</v>
      </c>
      <c r="W1566" s="3">
        <v>32000000</v>
      </c>
      <c r="X1566" s="13">
        <f>Y1566*1.32519713261649</f>
        <v>57110504.798853152</v>
      </c>
      <c r="Y1566" s="3">
        <v>43095856</v>
      </c>
      <c r="Z1566" s="13">
        <f>AA1566*1.32519713261649</f>
        <v>118052839.63501814</v>
      </c>
      <c r="AA1566" s="3">
        <v>89083229</v>
      </c>
      <c r="AB1566">
        <v>357</v>
      </c>
    </row>
    <row r="1567" spans="1:28" hidden="1" x14ac:dyDescent="0.2">
      <c r="A1567" t="s">
        <v>16081</v>
      </c>
      <c r="B1567" t="s">
        <v>16083</v>
      </c>
      <c r="C1567">
        <v>2006</v>
      </c>
      <c r="D1567" t="s">
        <v>16084</v>
      </c>
      <c r="E1567" t="s">
        <v>44041</v>
      </c>
      <c r="F1567" t="s">
        <v>44032</v>
      </c>
      <c r="G1567" t="s">
        <v>44034</v>
      </c>
      <c r="H1567">
        <v>126</v>
      </c>
      <c r="I1567" t="s">
        <v>2213</v>
      </c>
      <c r="J1567" t="s">
        <v>934</v>
      </c>
      <c r="M1567" t="s">
        <v>16085</v>
      </c>
      <c r="N1567" t="s">
        <v>16086</v>
      </c>
      <c r="O1567" t="s">
        <v>16087</v>
      </c>
      <c r="P1567" t="s">
        <v>4164</v>
      </c>
      <c r="Q1567" t="s">
        <v>16088</v>
      </c>
      <c r="R1567" t="s">
        <v>16089</v>
      </c>
      <c r="S1567" t="s">
        <v>16090</v>
      </c>
      <c r="T1567">
        <v>7.7</v>
      </c>
      <c r="U1567">
        <v>28190</v>
      </c>
      <c r="W1567">
        <v>20000000</v>
      </c>
      <c r="X1567"/>
      <c r="Y1567"/>
      <c r="Z1567"/>
      <c r="AA1567">
        <v>29667169</v>
      </c>
      <c r="AB1567">
        <v>97</v>
      </c>
    </row>
    <row r="1568" spans="1:28" x14ac:dyDescent="0.2">
      <c r="A1568" t="s">
        <v>23005</v>
      </c>
      <c r="B1568" t="s">
        <v>23006</v>
      </c>
      <c r="C1568">
        <v>2010</v>
      </c>
      <c r="D1568" s="1">
        <v>40547</v>
      </c>
      <c r="E1568" t="s">
        <v>16512</v>
      </c>
      <c r="F1568" t="s">
        <v>44038</v>
      </c>
      <c r="G1568" t="s">
        <v>44044</v>
      </c>
      <c r="H1568">
        <v>117</v>
      </c>
      <c r="I1568" t="s">
        <v>15756</v>
      </c>
      <c r="J1568" t="s">
        <v>26</v>
      </c>
      <c r="M1568" t="s">
        <v>9509</v>
      </c>
      <c r="N1568" t="s">
        <v>15538</v>
      </c>
      <c r="O1568" t="s">
        <v>23007</v>
      </c>
      <c r="P1568" t="s">
        <v>17516</v>
      </c>
      <c r="Q1568" t="s">
        <v>17516</v>
      </c>
      <c r="R1568" t="s">
        <v>23008</v>
      </c>
      <c r="S1568" t="s">
        <v>23009</v>
      </c>
      <c r="T1568">
        <v>7.6</v>
      </c>
      <c r="U1568">
        <v>517708</v>
      </c>
      <c r="V1568" s="12">
        <f>W1568*1.18690152988223</f>
        <v>35607045.896466903</v>
      </c>
      <c r="W1568" s="3">
        <v>30000000</v>
      </c>
      <c r="X1568" s="13">
        <f>Y1568*1.18690152988223</f>
        <v>57055903.074132234</v>
      </c>
      <c r="Y1568" s="3">
        <v>48071303</v>
      </c>
      <c r="Z1568" s="13">
        <f>AA1568*1.18690152988223</f>
        <v>114166756.12839343</v>
      </c>
      <c r="AA1568" s="3">
        <v>96188903</v>
      </c>
      <c r="AB1568">
        <v>843</v>
      </c>
    </row>
    <row r="1569" spans="1:28" x14ac:dyDescent="0.2">
      <c r="A1569" t="s">
        <v>35951</v>
      </c>
      <c r="B1569" t="s">
        <v>35952</v>
      </c>
      <c r="C1569">
        <v>2015</v>
      </c>
      <c r="D1569" s="1">
        <v>42069</v>
      </c>
      <c r="E1569" t="s">
        <v>3496</v>
      </c>
      <c r="F1569" t="s">
        <v>44045</v>
      </c>
      <c r="G1569" t="s">
        <v>44042</v>
      </c>
      <c r="H1569">
        <v>97</v>
      </c>
      <c r="I1569" t="s">
        <v>15772</v>
      </c>
      <c r="J1569" t="s">
        <v>26</v>
      </c>
      <c r="M1569" t="s">
        <v>10266</v>
      </c>
      <c r="N1569" t="s">
        <v>20200</v>
      </c>
      <c r="O1569" t="s">
        <v>35953</v>
      </c>
      <c r="P1569" t="s">
        <v>35954</v>
      </c>
      <c r="Q1569" t="s">
        <v>35955</v>
      </c>
      <c r="R1569" t="s">
        <v>35956</v>
      </c>
      <c r="S1569" t="s">
        <v>35957</v>
      </c>
      <c r="T1569">
        <v>6.1</v>
      </c>
      <c r="U1569">
        <v>90827</v>
      </c>
      <c r="V1569" s="12">
        <f>W1569*1.09195121025074</f>
        <v>10919512.102507401</v>
      </c>
      <c r="W1569" s="3">
        <v>10000000</v>
      </c>
      <c r="X1569" s="13">
        <f>Y1569*1.09195121025074</f>
        <v>57020117.605648465</v>
      </c>
      <c r="Y1569" s="3">
        <v>52218558</v>
      </c>
      <c r="Z1569" s="13">
        <f>AA1569*1.09195121025074</f>
        <v>123372894.33238527</v>
      </c>
      <c r="AA1569" s="3">
        <v>112983889</v>
      </c>
      <c r="AB1569">
        <v>244</v>
      </c>
    </row>
    <row r="1570" spans="1:28" x14ac:dyDescent="0.2">
      <c r="A1570" t="s">
        <v>38354</v>
      </c>
      <c r="B1570" t="s">
        <v>38355</v>
      </c>
      <c r="C1570">
        <v>2016</v>
      </c>
      <c r="D1570" t="s">
        <v>18430</v>
      </c>
      <c r="E1570" t="s">
        <v>16512</v>
      </c>
      <c r="F1570" t="s">
        <v>44032</v>
      </c>
      <c r="G1570" t="s">
        <v>44055</v>
      </c>
      <c r="H1570">
        <v>144</v>
      </c>
      <c r="I1570" t="s">
        <v>38356</v>
      </c>
      <c r="J1570" t="s">
        <v>26</v>
      </c>
      <c r="K1570" t="s">
        <v>361</v>
      </c>
      <c r="M1570" t="s">
        <v>995</v>
      </c>
      <c r="N1570" t="s">
        <v>38357</v>
      </c>
      <c r="O1570" t="s">
        <v>38358</v>
      </c>
      <c r="P1570" t="s">
        <v>9780</v>
      </c>
      <c r="Q1570" t="s">
        <v>38359</v>
      </c>
      <c r="R1570" t="s">
        <v>38360</v>
      </c>
      <c r="S1570" t="s">
        <v>38361</v>
      </c>
      <c r="T1570">
        <v>7.3</v>
      </c>
      <c r="U1570">
        <v>115037</v>
      </c>
      <c r="V1570" s="12">
        <f>W1570*1.07834771485832</f>
        <v>53917385.742916003</v>
      </c>
      <c r="W1570" s="3">
        <v>50000000</v>
      </c>
      <c r="X1570" s="13">
        <f>Y1570*1.07834771485832</f>
        <v>56994147.931556344</v>
      </c>
      <c r="Y1570" s="3">
        <v>52853219</v>
      </c>
      <c r="Z1570" s="13">
        <f>AA1570*1.07834771485832</f>
        <v>74849592.224685356</v>
      </c>
      <c r="AA1570" s="3">
        <v>69411370</v>
      </c>
      <c r="AB1570">
        <v>365</v>
      </c>
    </row>
    <row r="1571" spans="1:28" x14ac:dyDescent="0.2">
      <c r="A1571" t="s">
        <v>10718</v>
      </c>
      <c r="B1571" t="s">
        <v>10719</v>
      </c>
      <c r="C1571">
        <v>2005</v>
      </c>
      <c r="D1571" t="s">
        <v>10720</v>
      </c>
      <c r="E1571" t="s">
        <v>1045</v>
      </c>
      <c r="F1571" t="s">
        <v>44032</v>
      </c>
      <c r="G1571" t="s">
        <v>44036</v>
      </c>
      <c r="H1571">
        <v>97</v>
      </c>
      <c r="I1571" t="s">
        <v>7574</v>
      </c>
      <c r="J1571" t="s">
        <v>26</v>
      </c>
      <c r="K1571" t="s">
        <v>308</v>
      </c>
      <c r="M1571" t="s">
        <v>6655</v>
      </c>
      <c r="N1571" t="s">
        <v>10721</v>
      </c>
      <c r="O1571" t="s">
        <v>10722</v>
      </c>
      <c r="P1571" t="s">
        <v>4801</v>
      </c>
      <c r="Q1571" t="s">
        <v>10723</v>
      </c>
      <c r="R1571" t="s">
        <v>10724</v>
      </c>
      <c r="S1571" t="s">
        <v>10725</v>
      </c>
      <c r="T1571">
        <v>5.5</v>
      </c>
      <c r="U1571">
        <v>52764</v>
      </c>
      <c r="V1571" s="12">
        <f>W1571*1.32519713261649</f>
        <v>92763799.283154294</v>
      </c>
      <c r="W1571" s="3">
        <v>70000000</v>
      </c>
      <c r="X1571" s="13">
        <f>Y1571*1.32519713261649</f>
        <v>56983823.904157817</v>
      </c>
      <c r="Y1571" s="3">
        <v>43000262</v>
      </c>
      <c r="Z1571" s="13">
        <f>AA1571*1.32519713261649</f>
        <v>117854501.35577083</v>
      </c>
      <c r="AA1571" s="3">
        <v>88933562</v>
      </c>
      <c r="AB1571">
        <v>217</v>
      </c>
    </row>
    <row r="1572" spans="1:28" hidden="1" x14ac:dyDescent="0.2">
      <c r="A1572" t="s">
        <v>16120</v>
      </c>
      <c r="B1572" t="s">
        <v>16121</v>
      </c>
      <c r="C1572">
        <v>2007</v>
      </c>
      <c r="D1572" s="1">
        <v>39328</v>
      </c>
      <c r="E1572" t="s">
        <v>16512</v>
      </c>
      <c r="F1572" t="s">
        <v>44044</v>
      </c>
      <c r="G1572" t="s">
        <v>44032</v>
      </c>
      <c r="H1572">
        <v>103</v>
      </c>
      <c r="I1572" t="s">
        <v>1561</v>
      </c>
      <c r="J1572" t="s">
        <v>26</v>
      </c>
      <c r="M1572" t="s">
        <v>10142</v>
      </c>
      <c r="N1572" t="s">
        <v>10142</v>
      </c>
      <c r="O1572" t="s">
        <v>16122</v>
      </c>
      <c r="P1572" t="s">
        <v>13949</v>
      </c>
      <c r="Q1572" t="s">
        <v>16123</v>
      </c>
      <c r="R1572" t="s">
        <v>16124</v>
      </c>
      <c r="S1572" t="s">
        <v>16125</v>
      </c>
      <c r="T1572">
        <v>5.7</v>
      </c>
      <c r="U1572">
        <v>12136</v>
      </c>
      <c r="W1572" t="s">
        <v>5427</v>
      </c>
      <c r="X1572"/>
      <c r="Y1572"/>
      <c r="Z1572"/>
      <c r="AA1572">
        <v>3345818</v>
      </c>
      <c r="AB1572">
        <v>129</v>
      </c>
    </row>
    <row r="1573" spans="1:28" x14ac:dyDescent="0.2">
      <c r="A1573" t="s">
        <v>2521</v>
      </c>
      <c r="B1573" t="s">
        <v>2522</v>
      </c>
      <c r="C1573">
        <v>2000</v>
      </c>
      <c r="D1573" s="1">
        <v>37145</v>
      </c>
      <c r="E1573" t="s">
        <v>1045</v>
      </c>
      <c r="F1573" t="s">
        <v>44034</v>
      </c>
      <c r="H1573">
        <v>93</v>
      </c>
      <c r="I1573" t="s">
        <v>97</v>
      </c>
      <c r="J1573" t="s">
        <v>26</v>
      </c>
      <c r="K1573" t="s">
        <v>308</v>
      </c>
      <c r="L1573" t="s">
        <v>75</v>
      </c>
      <c r="M1573" t="s">
        <v>2523</v>
      </c>
      <c r="N1573" t="s">
        <v>2524</v>
      </c>
      <c r="O1573" t="s">
        <v>2525</v>
      </c>
      <c r="P1573" t="s">
        <v>861</v>
      </c>
      <c r="Q1573" t="s">
        <v>2526</v>
      </c>
      <c r="R1573" t="s">
        <v>2527</v>
      </c>
      <c r="S1573" t="s">
        <v>2528</v>
      </c>
      <c r="T1573">
        <v>6</v>
      </c>
      <c r="U1573">
        <v>95303</v>
      </c>
      <c r="V1573" s="12">
        <f>W1573*1.5029674796748</f>
        <v>72142439.024390399</v>
      </c>
      <c r="W1573" s="3">
        <v>48000000</v>
      </c>
      <c r="X1573" s="13">
        <f>Y1573*1.5029674796748</f>
        <v>56942898.843089558</v>
      </c>
      <c r="Y1573" s="3">
        <v>37886980</v>
      </c>
      <c r="Z1573" s="13">
        <f>AA1573*1.5029674796748</f>
        <v>135843022.33268324</v>
      </c>
      <c r="AA1573" s="3">
        <v>90383208</v>
      </c>
      <c r="AB1573">
        <v>268</v>
      </c>
    </row>
    <row r="1574" spans="1:28" x14ac:dyDescent="0.2">
      <c r="A1574" t="s">
        <v>19647</v>
      </c>
      <c r="B1574" t="s">
        <v>19648</v>
      </c>
      <c r="C1574">
        <v>2014</v>
      </c>
      <c r="D1574" s="1">
        <v>42340</v>
      </c>
      <c r="E1574" t="s">
        <v>44035</v>
      </c>
      <c r="F1574" t="s">
        <v>44032</v>
      </c>
      <c r="G1574" t="s">
        <v>44049</v>
      </c>
      <c r="H1574">
        <v>128</v>
      </c>
      <c r="I1574" t="s">
        <v>86</v>
      </c>
      <c r="J1574" t="s">
        <v>26</v>
      </c>
      <c r="M1574" t="s">
        <v>19649</v>
      </c>
      <c r="N1574" t="s">
        <v>19650</v>
      </c>
      <c r="O1574" t="s">
        <v>19651</v>
      </c>
      <c r="P1574" t="s">
        <v>19652</v>
      </c>
      <c r="Q1574" t="s">
        <v>19653</v>
      </c>
      <c r="R1574" t="s">
        <v>192</v>
      </c>
      <c r="S1574" t="s">
        <v>193</v>
      </c>
      <c r="T1574">
        <v>7.5</v>
      </c>
      <c r="U1574">
        <v>84249</v>
      </c>
      <c r="V1574" s="12">
        <f>W1574*1.09324733035956</f>
        <v>21864946.607191201</v>
      </c>
      <c r="W1574" s="3">
        <v>20000000</v>
      </c>
      <c r="X1574" s="13">
        <f>Y1574*1.09324733035956</f>
        <v>56932940.644380413</v>
      </c>
      <c r="Y1574" s="3">
        <v>52076908</v>
      </c>
      <c r="Z1574" s="13">
        <f>AA1574*1.09324733035956</f>
        <v>73015702.121299908</v>
      </c>
      <c r="AA1574" s="3">
        <v>66787908</v>
      </c>
      <c r="AB1574">
        <v>267</v>
      </c>
    </row>
    <row r="1575" spans="1:28" x14ac:dyDescent="0.2">
      <c r="A1575" t="s">
        <v>1034</v>
      </c>
      <c r="B1575" t="s">
        <v>1035</v>
      </c>
      <c r="C1575">
        <v>2000</v>
      </c>
      <c r="D1575" t="s">
        <v>84</v>
      </c>
      <c r="E1575" t="s">
        <v>176</v>
      </c>
      <c r="F1575" t="s">
        <v>44036</v>
      </c>
      <c r="H1575">
        <v>103</v>
      </c>
      <c r="I1575" t="s">
        <v>25</v>
      </c>
      <c r="J1575" t="s">
        <v>26</v>
      </c>
      <c r="M1575" t="s">
        <v>1036</v>
      </c>
      <c r="N1575" t="s">
        <v>1037</v>
      </c>
      <c r="O1575" t="s">
        <v>1038</v>
      </c>
      <c r="P1575" t="s">
        <v>1039</v>
      </c>
      <c r="Q1575" t="s">
        <v>1040</v>
      </c>
      <c r="R1575" t="s">
        <v>1041</v>
      </c>
      <c r="S1575" t="s">
        <v>1042</v>
      </c>
      <c r="T1575">
        <v>5.7</v>
      </c>
      <c r="U1575">
        <v>24514</v>
      </c>
      <c r="V1575" s="12">
        <f>W1575*1.5029674796748</f>
        <v>97692886.178862005</v>
      </c>
      <c r="W1575" s="3">
        <v>65000000</v>
      </c>
      <c r="X1575" s="13">
        <f>Y1575*1.5029674796748</f>
        <v>56754930.215244025</v>
      </c>
      <c r="Y1575" s="3">
        <v>37761915</v>
      </c>
      <c r="Z1575" s="13">
        <f>AA1575*1.5029674796748</f>
        <v>136359231.54325232</v>
      </c>
      <c r="AA1575" s="3">
        <v>90726668</v>
      </c>
      <c r="AB1575">
        <v>189</v>
      </c>
    </row>
    <row r="1576" spans="1:28" x14ac:dyDescent="0.2">
      <c r="A1576" t="s">
        <v>40532</v>
      </c>
      <c r="B1576" t="s">
        <v>40533</v>
      </c>
      <c r="C1576">
        <v>2018</v>
      </c>
      <c r="D1576" t="s">
        <v>22334</v>
      </c>
      <c r="E1576" t="s">
        <v>44043</v>
      </c>
      <c r="F1576" t="s">
        <v>44040</v>
      </c>
      <c r="G1576" t="s">
        <v>44034</v>
      </c>
      <c r="H1576">
        <v>99</v>
      </c>
      <c r="I1576" t="s">
        <v>433</v>
      </c>
      <c r="J1576" t="s">
        <v>26</v>
      </c>
      <c r="K1576" t="s">
        <v>27</v>
      </c>
      <c r="M1576" t="s">
        <v>40534</v>
      </c>
      <c r="N1576" t="s">
        <v>40535</v>
      </c>
      <c r="O1576" t="s">
        <v>40536</v>
      </c>
      <c r="P1576" t="s">
        <v>40537</v>
      </c>
      <c r="Q1576" t="s">
        <v>40538</v>
      </c>
      <c r="R1576" t="s">
        <v>40539</v>
      </c>
      <c r="S1576" t="s">
        <v>40540</v>
      </c>
      <c r="T1576">
        <v>5.5</v>
      </c>
      <c r="U1576">
        <v>26839</v>
      </c>
      <c r="V1576" s="12">
        <f>W1576*1.03068014830331</f>
        <v>123681617.79639719</v>
      </c>
      <c r="W1576" s="3">
        <v>120000000</v>
      </c>
      <c r="X1576" s="13">
        <f>Y1576*1.03068014830331</f>
        <v>56541928.684429184</v>
      </c>
      <c r="Y1576" s="3">
        <v>54858851</v>
      </c>
      <c r="Z1576" s="13">
        <f>AA1576*1.03068014830331</f>
        <v>179298220.39592233</v>
      </c>
      <c r="AA1576" s="3">
        <v>173961069</v>
      </c>
      <c r="AB1576">
        <v>428</v>
      </c>
    </row>
    <row r="1577" spans="1:28" x14ac:dyDescent="0.2">
      <c r="A1577" t="s">
        <v>35035</v>
      </c>
      <c r="B1577" t="s">
        <v>35036</v>
      </c>
      <c r="C1577">
        <v>2018</v>
      </c>
      <c r="D1577" s="1">
        <v>43227</v>
      </c>
      <c r="E1577" t="s">
        <v>16512</v>
      </c>
      <c r="F1577" t="s">
        <v>44038</v>
      </c>
      <c r="H1577">
        <v>100</v>
      </c>
      <c r="I1577" t="s">
        <v>25</v>
      </c>
      <c r="J1577" t="s">
        <v>26</v>
      </c>
      <c r="K1577" t="s">
        <v>308</v>
      </c>
      <c r="M1577" t="s">
        <v>35037</v>
      </c>
      <c r="N1577" t="s">
        <v>35038</v>
      </c>
      <c r="O1577" t="s">
        <v>35039</v>
      </c>
      <c r="P1577" t="s">
        <v>25564</v>
      </c>
      <c r="Q1577" t="s">
        <v>35040</v>
      </c>
      <c r="R1577" t="s">
        <v>35041</v>
      </c>
      <c r="S1577" t="s">
        <v>35042</v>
      </c>
      <c r="T1577">
        <v>6.5</v>
      </c>
      <c r="U1577">
        <v>109263</v>
      </c>
      <c r="V1577" s="12">
        <f>W1577*1.03068014830331</f>
        <v>28859044.152492676</v>
      </c>
      <c r="W1577" s="3">
        <v>28000000</v>
      </c>
      <c r="X1577" s="13">
        <f>Y1577*1.03068014830331</f>
        <v>56409768.691732839</v>
      </c>
      <c r="Y1577" s="3">
        <v>54730625</v>
      </c>
      <c r="Z1577" s="13">
        <f>AA1577*1.03068014830331</f>
        <v>80527684.162030295</v>
      </c>
      <c r="AA1577" s="3">
        <v>78130625</v>
      </c>
      <c r="AB1577">
        <v>478</v>
      </c>
    </row>
    <row r="1578" spans="1:28" x14ac:dyDescent="0.2">
      <c r="A1578" t="s">
        <v>4813</v>
      </c>
      <c r="B1578" t="s">
        <v>4814</v>
      </c>
      <c r="C1578">
        <v>2002</v>
      </c>
      <c r="D1578" t="s">
        <v>4815</v>
      </c>
      <c r="E1578" t="s">
        <v>16512</v>
      </c>
      <c r="F1578" t="s">
        <v>44038</v>
      </c>
      <c r="H1578">
        <v>86</v>
      </c>
      <c r="I1578" t="s">
        <v>25</v>
      </c>
      <c r="J1578" t="s">
        <v>26</v>
      </c>
      <c r="M1578" t="s">
        <v>4816</v>
      </c>
      <c r="N1578" t="s">
        <v>4817</v>
      </c>
      <c r="O1578" t="s">
        <v>4818</v>
      </c>
      <c r="P1578" t="s">
        <v>4819</v>
      </c>
      <c r="Q1578" t="s">
        <v>4820</v>
      </c>
      <c r="R1578" t="s">
        <v>4821</v>
      </c>
      <c r="S1578" t="s">
        <v>4822</v>
      </c>
      <c r="T1578">
        <v>5.8</v>
      </c>
      <c r="U1578">
        <v>33080</v>
      </c>
      <c r="V1578" s="12">
        <f>W1578*1.43863813229572</f>
        <v>35965953.307393</v>
      </c>
      <c r="W1578" s="3">
        <v>25000000</v>
      </c>
      <c r="X1578" s="13">
        <f>Y1578*1.43863813229572</f>
        <v>56236261.009494171</v>
      </c>
      <c r="Y1578" s="3">
        <v>39089928</v>
      </c>
      <c r="Z1578" s="13">
        <f>AA1578*1.43863813229572</f>
        <v>59853781.33186771</v>
      </c>
      <c r="AA1578" s="3">
        <v>41604473</v>
      </c>
      <c r="AB1578">
        <v>191</v>
      </c>
    </row>
    <row r="1579" spans="1:28" x14ac:dyDescent="0.2">
      <c r="A1579" t="s">
        <v>15491</v>
      </c>
      <c r="B1579" t="s">
        <v>15492</v>
      </c>
      <c r="C1579">
        <v>2012</v>
      </c>
      <c r="D1579" t="s">
        <v>15493</v>
      </c>
      <c r="E1579" t="s">
        <v>16512</v>
      </c>
      <c r="F1579" t="s">
        <v>44032</v>
      </c>
      <c r="G1579" t="s">
        <v>44049</v>
      </c>
      <c r="H1579">
        <v>125</v>
      </c>
      <c r="I1579" t="s">
        <v>25</v>
      </c>
      <c r="J1579" t="s">
        <v>26</v>
      </c>
      <c r="K1579" t="s">
        <v>64</v>
      </c>
      <c r="L1579" t="s">
        <v>307</v>
      </c>
      <c r="M1579" t="s">
        <v>15494</v>
      </c>
      <c r="N1579" t="s">
        <v>4817</v>
      </c>
      <c r="O1579" t="s">
        <v>15495</v>
      </c>
      <c r="P1579" t="s">
        <v>11356</v>
      </c>
      <c r="Q1579" t="s">
        <v>15496</v>
      </c>
      <c r="R1579" t="s">
        <v>15497</v>
      </c>
      <c r="S1579" t="s">
        <v>15498</v>
      </c>
      <c r="T1579">
        <v>5.9</v>
      </c>
      <c r="U1579">
        <v>33033</v>
      </c>
      <c r="V1579" s="12">
        <f>W1579*1.12725506764114</f>
        <v>65380793.923186116</v>
      </c>
      <c r="W1579" s="3">
        <v>58000000</v>
      </c>
      <c r="X1579" s="13">
        <f>Y1579*1.12725506764114</f>
        <v>56223398.728829995</v>
      </c>
      <c r="Y1579" s="3">
        <v>49876377</v>
      </c>
      <c r="Z1579" s="13">
        <f>AA1579*1.12725506764114</f>
        <v>56774762.854769699</v>
      </c>
      <c r="AA1579" s="3">
        <v>50365498</v>
      </c>
      <c r="AB1579">
        <v>304</v>
      </c>
    </row>
    <row r="1580" spans="1:28" x14ac:dyDescent="0.2">
      <c r="A1580" t="s">
        <v>3461</v>
      </c>
      <c r="B1580" t="s">
        <v>3462</v>
      </c>
      <c r="C1580">
        <v>2001</v>
      </c>
      <c r="D1580" s="1">
        <v>37049</v>
      </c>
      <c r="E1580" t="s">
        <v>1045</v>
      </c>
      <c r="F1580" t="s">
        <v>44033</v>
      </c>
      <c r="H1580">
        <v>101</v>
      </c>
      <c r="I1580" t="s">
        <v>25</v>
      </c>
      <c r="J1580" t="s">
        <v>26</v>
      </c>
      <c r="M1580" t="s">
        <v>3463</v>
      </c>
      <c r="N1580" t="s">
        <v>3464</v>
      </c>
      <c r="O1580" t="s">
        <v>3465</v>
      </c>
      <c r="P1580" t="s">
        <v>258</v>
      </c>
      <c r="Q1580" t="s">
        <v>3466</v>
      </c>
      <c r="R1580" t="s">
        <v>3467</v>
      </c>
      <c r="S1580" t="s">
        <v>3468</v>
      </c>
      <c r="T1580">
        <v>6.1</v>
      </c>
      <c r="U1580">
        <v>118060</v>
      </c>
      <c r="V1580" s="12">
        <f>W1580*1.46138339920949</f>
        <v>116910671.9367592</v>
      </c>
      <c r="W1580" s="3">
        <v>80000000</v>
      </c>
      <c r="X1580" s="13">
        <f>Y1580*1.46138339920949</f>
        <v>56037468.366087101</v>
      </c>
      <c r="Y1580" s="3">
        <v>38345494</v>
      </c>
      <c r="Z1580" s="13">
        <f>AA1580*1.46138339920949</f>
        <v>143765480.00458536</v>
      </c>
      <c r="AA1580" s="3">
        <v>98376292</v>
      </c>
      <c r="AB1580">
        <v>443</v>
      </c>
    </row>
    <row r="1581" spans="1:28" x14ac:dyDescent="0.2">
      <c r="A1581" t="s">
        <v>32588</v>
      </c>
      <c r="B1581" t="s">
        <v>32589</v>
      </c>
      <c r="C1581">
        <v>2014</v>
      </c>
      <c r="D1581" t="s">
        <v>32590</v>
      </c>
      <c r="E1581" t="s">
        <v>44043</v>
      </c>
      <c r="F1581" t="s">
        <v>44038</v>
      </c>
      <c r="G1581" t="s">
        <v>44044</v>
      </c>
      <c r="H1581">
        <v>107</v>
      </c>
      <c r="I1581" t="s">
        <v>25</v>
      </c>
      <c r="J1581" t="s">
        <v>26</v>
      </c>
      <c r="K1581" t="s">
        <v>307</v>
      </c>
      <c r="M1581" t="s">
        <v>22176</v>
      </c>
      <c r="N1581" t="s">
        <v>32591</v>
      </c>
      <c r="O1581" t="s">
        <v>32592</v>
      </c>
      <c r="P1581" t="s">
        <v>20291</v>
      </c>
      <c r="Q1581" t="s">
        <v>32593</v>
      </c>
      <c r="R1581" t="s">
        <v>469</v>
      </c>
      <c r="S1581" t="s">
        <v>470</v>
      </c>
      <c r="T1581">
        <v>6.4</v>
      </c>
      <c r="U1581">
        <v>30943</v>
      </c>
      <c r="V1581" s="12">
        <f>W1581*1.09324733035956</f>
        <v>54662366.517977998</v>
      </c>
      <c r="W1581" s="3">
        <v>50000000</v>
      </c>
      <c r="X1581" s="13">
        <f>Y1581*1.09324733035956</f>
        <v>55955801.646741688</v>
      </c>
      <c r="Y1581" s="3">
        <v>51183113</v>
      </c>
      <c r="Z1581" s="13">
        <f>AA1581*1.09324733035956</f>
        <v>87878623.693240836</v>
      </c>
      <c r="AA1581" s="3">
        <v>80383113</v>
      </c>
      <c r="AB1581">
        <v>125</v>
      </c>
    </row>
    <row r="1582" spans="1:28" x14ac:dyDescent="0.2">
      <c r="A1582" t="s">
        <v>16134</v>
      </c>
      <c r="B1582" t="s">
        <v>16135</v>
      </c>
      <c r="C1582">
        <v>2006</v>
      </c>
      <c r="D1582" t="s">
        <v>11138</v>
      </c>
      <c r="E1582" t="s">
        <v>176</v>
      </c>
      <c r="F1582" t="s">
        <v>44050</v>
      </c>
      <c r="H1582">
        <v>131</v>
      </c>
      <c r="I1582" t="s">
        <v>25</v>
      </c>
      <c r="J1582" t="s">
        <v>26</v>
      </c>
      <c r="M1582" t="s">
        <v>619</v>
      </c>
      <c r="N1582" t="s">
        <v>16136</v>
      </c>
      <c r="O1582" t="s">
        <v>16137</v>
      </c>
      <c r="P1582" t="s">
        <v>426</v>
      </c>
      <c r="Q1582" t="s">
        <v>426</v>
      </c>
      <c r="R1582" t="s">
        <v>16138</v>
      </c>
      <c r="S1582" t="s">
        <v>16139</v>
      </c>
      <c r="T1582">
        <v>7.1</v>
      </c>
      <c r="U1582">
        <v>56474</v>
      </c>
      <c r="V1582" s="12">
        <f>W1582*1.28378472222222</f>
        <v>83446006.944444299</v>
      </c>
      <c r="W1582" s="3">
        <v>65000000</v>
      </c>
      <c r="X1582" s="13">
        <f>Y1582*1.28378472222222</f>
        <v>55902873.02680546</v>
      </c>
      <c r="Y1582" s="3">
        <v>43545364</v>
      </c>
      <c r="Z1582" s="13">
        <f>AA1582*1.28378472222222</f>
        <v>55902873.02680546</v>
      </c>
      <c r="AA1582" s="3">
        <v>43545364</v>
      </c>
      <c r="AB1582">
        <v>186</v>
      </c>
    </row>
    <row r="1583" spans="1:28" x14ac:dyDescent="0.2">
      <c r="A1583" t="s">
        <v>4693</v>
      </c>
      <c r="B1583" t="s">
        <v>4694</v>
      </c>
      <c r="C1583">
        <v>2001</v>
      </c>
      <c r="D1583" t="s">
        <v>2965</v>
      </c>
      <c r="E1583" t="s">
        <v>1045</v>
      </c>
      <c r="H1583">
        <v>89</v>
      </c>
      <c r="I1583" t="s">
        <v>25</v>
      </c>
      <c r="J1583" t="s">
        <v>26</v>
      </c>
      <c r="M1583" t="s">
        <v>4695</v>
      </c>
      <c r="N1583" t="s">
        <v>4696</v>
      </c>
      <c r="O1583" t="s">
        <v>4697</v>
      </c>
      <c r="P1583" t="s">
        <v>4698</v>
      </c>
      <c r="Q1583" t="s">
        <v>4699</v>
      </c>
      <c r="R1583" t="s">
        <v>4700</v>
      </c>
      <c r="S1583" t="s">
        <v>4701</v>
      </c>
      <c r="T1583">
        <v>5.7</v>
      </c>
      <c r="U1583">
        <v>95477</v>
      </c>
      <c r="V1583" s="12">
        <f>W1583*1.46138339920949</f>
        <v>21920750.988142349</v>
      </c>
      <c r="W1583" s="3">
        <v>15000000</v>
      </c>
      <c r="X1583" s="13">
        <f>Y1583*1.46138339920949</f>
        <v>55901252.819446787</v>
      </c>
      <c r="Y1583" s="3">
        <v>38252284</v>
      </c>
      <c r="Z1583" s="13">
        <f>AA1583*1.46138339920949</f>
        <v>97135716.957944915</v>
      </c>
      <c r="AA1583" s="3">
        <v>66468332</v>
      </c>
      <c r="AB1583">
        <v>404</v>
      </c>
    </row>
    <row r="1584" spans="1:28" x14ac:dyDescent="0.2">
      <c r="A1584" t="s">
        <v>1510</v>
      </c>
      <c r="B1584" t="s">
        <v>1511</v>
      </c>
      <c r="C1584">
        <v>2000</v>
      </c>
      <c r="D1584" t="s">
        <v>1512</v>
      </c>
      <c r="E1584" t="s">
        <v>1045</v>
      </c>
      <c r="F1584" t="s">
        <v>44032</v>
      </c>
      <c r="H1584">
        <v>103</v>
      </c>
      <c r="I1584" t="s">
        <v>25</v>
      </c>
      <c r="J1584" t="s">
        <v>26</v>
      </c>
      <c r="M1584" t="s">
        <v>1513</v>
      </c>
      <c r="N1584" t="s">
        <v>1514</v>
      </c>
      <c r="O1584" t="s">
        <v>1515</v>
      </c>
      <c r="P1584" t="s">
        <v>1516</v>
      </c>
      <c r="Q1584" t="s">
        <v>1517</v>
      </c>
      <c r="R1584" t="s">
        <v>1518</v>
      </c>
      <c r="S1584" t="s">
        <v>1519</v>
      </c>
      <c r="T1584">
        <v>6.1</v>
      </c>
      <c r="U1584">
        <v>43672</v>
      </c>
      <c r="V1584" s="12">
        <f>W1584*1.5029674796748</f>
        <v>64627601.626016401</v>
      </c>
      <c r="W1584" s="3">
        <v>43000000</v>
      </c>
      <c r="X1584" s="13">
        <f>Y1584*1.5029674796748</f>
        <v>55866034.6676424</v>
      </c>
      <c r="Y1584" s="3">
        <v>37170488</v>
      </c>
      <c r="Z1584" s="13">
        <f>AA1584*1.5029674796748</f>
        <v>93482991.605081499</v>
      </c>
      <c r="AA1584" s="3">
        <v>62198945</v>
      </c>
      <c r="AB1584">
        <v>205</v>
      </c>
    </row>
    <row r="1585" spans="1:28" x14ac:dyDescent="0.2">
      <c r="A1585" t="s">
        <v>20791</v>
      </c>
      <c r="B1585" t="s">
        <v>20792</v>
      </c>
      <c r="C1585">
        <v>2010</v>
      </c>
      <c r="D1585" s="1">
        <v>40274</v>
      </c>
      <c r="E1585" t="s">
        <v>16512</v>
      </c>
      <c r="F1585" t="s">
        <v>44038</v>
      </c>
      <c r="G1585" t="s">
        <v>44036</v>
      </c>
      <c r="H1585">
        <v>100</v>
      </c>
      <c r="I1585" t="s">
        <v>25</v>
      </c>
      <c r="J1585" t="s">
        <v>26</v>
      </c>
      <c r="M1585" t="s">
        <v>3436</v>
      </c>
      <c r="N1585" t="s">
        <v>20793</v>
      </c>
      <c r="O1585" t="s">
        <v>20794</v>
      </c>
      <c r="P1585" t="s">
        <v>2917</v>
      </c>
      <c r="Q1585" t="s">
        <v>20795</v>
      </c>
      <c r="R1585" t="s">
        <v>20796</v>
      </c>
      <c r="S1585" t="s">
        <v>20797</v>
      </c>
      <c r="T1585">
        <v>5.5</v>
      </c>
      <c r="U1585">
        <v>85853</v>
      </c>
      <c r="V1585" s="12">
        <f>W1585*1.18690152988223</f>
        <v>89017614.741167262</v>
      </c>
      <c r="W1585" s="3">
        <v>75000000</v>
      </c>
      <c r="X1585" s="13">
        <f>Y1585*1.18690152988223</f>
        <v>55855542.080901138</v>
      </c>
      <c r="Y1585" s="3">
        <v>47059963</v>
      </c>
      <c r="Z1585" s="13">
        <f>AA1585*1.18690152988223</f>
        <v>116506210.2578831</v>
      </c>
      <c r="AA1585" s="3">
        <v>98159963</v>
      </c>
      <c r="AB1585">
        <v>137</v>
      </c>
    </row>
    <row r="1586" spans="1:28" x14ac:dyDescent="0.2">
      <c r="A1586" t="s">
        <v>37431</v>
      </c>
      <c r="B1586" t="s">
        <v>37432</v>
      </c>
      <c r="C1586">
        <v>2016</v>
      </c>
      <c r="D1586" t="s">
        <v>36827</v>
      </c>
      <c r="E1586" t="s">
        <v>44035</v>
      </c>
      <c r="F1586" t="s">
        <v>44032</v>
      </c>
      <c r="H1586">
        <v>118</v>
      </c>
      <c r="I1586" t="s">
        <v>13915</v>
      </c>
      <c r="J1586" t="s">
        <v>26</v>
      </c>
      <c r="K1586" t="s">
        <v>944</v>
      </c>
      <c r="L1586" t="s">
        <v>12764</v>
      </c>
      <c r="M1586" t="s">
        <v>37433</v>
      </c>
      <c r="N1586" t="s">
        <v>37434</v>
      </c>
      <c r="O1586" t="s">
        <v>37435</v>
      </c>
      <c r="P1586" t="s">
        <v>37436</v>
      </c>
      <c r="Q1586" t="s">
        <v>37437</v>
      </c>
      <c r="R1586" t="s">
        <v>37438</v>
      </c>
      <c r="S1586" t="s">
        <v>37439</v>
      </c>
      <c r="T1586">
        <v>8</v>
      </c>
      <c r="U1586">
        <v>206737</v>
      </c>
      <c r="V1586" s="12">
        <f>W1586*1.07834771485832</f>
        <v>12940172.578299841</v>
      </c>
      <c r="W1586" s="3">
        <v>12000000</v>
      </c>
      <c r="X1586" s="13">
        <f>Y1586*1.07834771485832</f>
        <v>55792529.976021707</v>
      </c>
      <c r="Y1586" s="3">
        <v>51738905</v>
      </c>
      <c r="Z1586" s="13">
        <f>AA1586*1.07834771485832</f>
        <v>151306125.27387998</v>
      </c>
      <c r="AA1586" s="3">
        <v>140312928</v>
      </c>
      <c r="AB1586">
        <v>554</v>
      </c>
    </row>
    <row r="1587" spans="1:28" x14ac:dyDescent="0.2">
      <c r="A1587" t="s">
        <v>26593</v>
      </c>
      <c r="B1587" t="s">
        <v>26594</v>
      </c>
      <c r="C1587">
        <v>2011</v>
      </c>
      <c r="D1587" t="s">
        <v>23564</v>
      </c>
      <c r="E1587" t="s">
        <v>1045</v>
      </c>
      <c r="F1587" t="s">
        <v>44032</v>
      </c>
      <c r="H1587">
        <v>111</v>
      </c>
      <c r="I1587" t="s">
        <v>25</v>
      </c>
      <c r="J1587" t="s">
        <v>26</v>
      </c>
      <c r="M1587" t="s">
        <v>954</v>
      </c>
      <c r="N1587" t="s">
        <v>14207</v>
      </c>
      <c r="O1587" t="s">
        <v>26595</v>
      </c>
      <c r="P1587" t="s">
        <v>8677</v>
      </c>
      <c r="Q1587" t="s">
        <v>26596</v>
      </c>
      <c r="R1587" t="s">
        <v>26597</v>
      </c>
      <c r="S1587" t="s">
        <v>26598</v>
      </c>
      <c r="T1587">
        <v>5.3</v>
      </c>
      <c r="U1587">
        <v>51300</v>
      </c>
      <c r="V1587" s="12">
        <f>W1587*1.1505830469594</f>
        <v>80540813.287157997</v>
      </c>
      <c r="W1587" s="3">
        <v>70000000</v>
      </c>
      <c r="X1587" s="13">
        <f>Y1587*1.1505830469594</f>
        <v>55774846.870440535</v>
      </c>
      <c r="Y1587" s="3">
        <v>48475290</v>
      </c>
      <c r="Z1587" s="13">
        <f>AA1587*1.1505830469594</f>
        <v>80220912.080279693</v>
      </c>
      <c r="AA1587" s="3">
        <v>69721966</v>
      </c>
      <c r="AB1587">
        <v>146</v>
      </c>
    </row>
    <row r="1588" spans="1:28" x14ac:dyDescent="0.2">
      <c r="A1588" t="s">
        <v>7282</v>
      </c>
      <c r="B1588" t="s">
        <v>7283</v>
      </c>
      <c r="C1588">
        <v>2005</v>
      </c>
      <c r="D1588" t="s">
        <v>7284</v>
      </c>
      <c r="E1588" t="s">
        <v>1045</v>
      </c>
      <c r="F1588" t="s">
        <v>44032</v>
      </c>
      <c r="G1588" t="s">
        <v>44036</v>
      </c>
      <c r="H1588">
        <v>104</v>
      </c>
      <c r="I1588" t="s">
        <v>97</v>
      </c>
      <c r="J1588" t="s">
        <v>26</v>
      </c>
      <c r="M1588" t="s">
        <v>1167</v>
      </c>
      <c r="N1588" t="s">
        <v>1612</v>
      </c>
      <c r="O1588" t="s">
        <v>7285</v>
      </c>
      <c r="P1588" t="s">
        <v>213</v>
      </c>
      <c r="Q1588" t="s">
        <v>7286</v>
      </c>
      <c r="R1588" t="s">
        <v>7287</v>
      </c>
      <c r="S1588" t="s">
        <v>7288</v>
      </c>
      <c r="T1588">
        <v>6.2</v>
      </c>
      <c r="U1588">
        <v>41815</v>
      </c>
      <c r="V1588" s="12">
        <f>W1588*1.32519713261649</f>
        <v>39755913.978494696</v>
      </c>
      <c r="W1588" s="3">
        <v>30000000</v>
      </c>
      <c r="X1588" s="13">
        <f>Y1588*1.32519713261649</f>
        <v>55752460.004910499</v>
      </c>
      <c r="Y1588" s="3">
        <v>42071069</v>
      </c>
      <c r="Z1588" s="13">
        <f>AA1588*1.32519713261649</f>
        <v>67061816.903190091</v>
      </c>
      <c r="AA1588" s="3">
        <v>50605163</v>
      </c>
      <c r="AB1588">
        <v>212</v>
      </c>
    </row>
    <row r="1589" spans="1:28" x14ac:dyDescent="0.2">
      <c r="A1589" t="s">
        <v>972</v>
      </c>
      <c r="B1589" t="s">
        <v>973</v>
      </c>
      <c r="C1589">
        <v>2000</v>
      </c>
      <c r="D1589" t="s">
        <v>974</v>
      </c>
      <c r="E1589" t="s">
        <v>1045</v>
      </c>
      <c r="F1589" t="s">
        <v>44032</v>
      </c>
      <c r="G1589" t="s">
        <v>44036</v>
      </c>
      <c r="H1589">
        <v>128</v>
      </c>
      <c r="I1589" t="s">
        <v>25</v>
      </c>
      <c r="J1589" t="s">
        <v>26</v>
      </c>
      <c r="K1589" t="s">
        <v>975</v>
      </c>
      <c r="L1589" t="s">
        <v>308</v>
      </c>
      <c r="M1589" t="s">
        <v>976</v>
      </c>
      <c r="N1589" t="s">
        <v>977</v>
      </c>
      <c r="O1589" t="s">
        <v>978</v>
      </c>
      <c r="P1589" t="s">
        <v>979</v>
      </c>
      <c r="Q1589" t="s">
        <v>980</v>
      </c>
      <c r="R1589" t="s">
        <v>981</v>
      </c>
      <c r="S1589" t="s">
        <v>982</v>
      </c>
      <c r="T1589">
        <v>6.3</v>
      </c>
      <c r="U1589">
        <v>49326</v>
      </c>
      <c r="V1589" s="12">
        <f>W1589*1.5029674796748</f>
        <v>43586056.910569198</v>
      </c>
      <c r="W1589" s="3">
        <v>29000000</v>
      </c>
      <c r="X1589" s="13">
        <f>Y1589*1.5029674796748</f>
        <v>55681758.830894433</v>
      </c>
      <c r="Y1589" s="3">
        <v>37047880</v>
      </c>
      <c r="Z1589" s="13">
        <f>AA1589*1.5029674796748</f>
        <v>90095660.612154663</v>
      </c>
      <c r="AA1589" s="3">
        <v>59945183</v>
      </c>
      <c r="AB1589">
        <v>262</v>
      </c>
    </row>
    <row r="1590" spans="1:28" hidden="1" x14ac:dyDescent="0.2">
      <c r="A1590" t="s">
        <v>16263</v>
      </c>
      <c r="B1590" t="s">
        <v>16264</v>
      </c>
      <c r="C1590">
        <v>2007</v>
      </c>
      <c r="D1590" t="s">
        <v>15303</v>
      </c>
      <c r="E1590" t="s">
        <v>176</v>
      </c>
      <c r="F1590" t="s">
        <v>44036</v>
      </c>
      <c r="H1590">
        <v>117</v>
      </c>
      <c r="I1590" t="s">
        <v>97</v>
      </c>
      <c r="J1590" t="s">
        <v>26</v>
      </c>
      <c r="M1590" t="s">
        <v>16265</v>
      </c>
      <c r="N1590" t="s">
        <v>16266</v>
      </c>
      <c r="O1590" t="s">
        <v>16267</v>
      </c>
      <c r="P1590" t="s">
        <v>8232</v>
      </c>
      <c r="Q1590" t="s">
        <v>16268</v>
      </c>
      <c r="R1590" t="s">
        <v>16269</v>
      </c>
      <c r="S1590" t="s">
        <v>16270</v>
      </c>
      <c r="T1590">
        <v>6.5</v>
      </c>
      <c r="U1590">
        <v>12896</v>
      </c>
      <c r="W1590"/>
      <c r="X1590"/>
      <c r="Y1590">
        <v>12492481</v>
      </c>
      <c r="Z1590"/>
      <c r="AA1590">
        <v>20016753</v>
      </c>
      <c r="AB1590">
        <v>110</v>
      </c>
    </row>
    <row r="1591" spans="1:28" x14ac:dyDescent="0.2">
      <c r="A1591" t="s">
        <v>22188</v>
      </c>
      <c r="B1591" t="s">
        <v>22189</v>
      </c>
      <c r="C1591">
        <v>2014</v>
      </c>
      <c r="D1591" s="1">
        <v>42217</v>
      </c>
      <c r="E1591" t="s">
        <v>3496</v>
      </c>
      <c r="F1591" t="s">
        <v>44045</v>
      </c>
      <c r="G1591" t="s">
        <v>44042</v>
      </c>
      <c r="H1591">
        <v>89</v>
      </c>
      <c r="I1591" t="s">
        <v>25</v>
      </c>
      <c r="J1591" t="s">
        <v>26</v>
      </c>
      <c r="M1591" t="s">
        <v>22190</v>
      </c>
      <c r="N1591" t="s">
        <v>12634</v>
      </c>
      <c r="O1591" t="s">
        <v>22191</v>
      </c>
      <c r="P1591" t="s">
        <v>22192</v>
      </c>
      <c r="Q1591" t="s">
        <v>22193</v>
      </c>
      <c r="R1591" t="s">
        <v>22194</v>
      </c>
      <c r="S1591" t="s">
        <v>22195</v>
      </c>
      <c r="T1591">
        <v>4.5</v>
      </c>
      <c r="U1591">
        <v>46883</v>
      </c>
      <c r="V1591" s="12">
        <f>W1591*1.09324733035956</f>
        <v>5466236.6517978003</v>
      </c>
      <c r="W1591" s="3">
        <v>5000000</v>
      </c>
      <c r="X1591" s="13">
        <f>Y1591*1.09324733035956</f>
        <v>55598197.165239088</v>
      </c>
      <c r="Y1591" s="3">
        <v>50856010</v>
      </c>
      <c r="Z1591" s="13">
        <f>AA1591*1.09324733035956</f>
        <v>113355881.4091481</v>
      </c>
      <c r="AA1591" s="3">
        <v>103687316</v>
      </c>
      <c r="AB1591">
        <v>201</v>
      </c>
    </row>
    <row r="1592" spans="1:28" hidden="1" x14ac:dyDescent="0.2">
      <c r="A1592" t="s">
        <v>16278</v>
      </c>
      <c r="B1592" t="s">
        <v>16279</v>
      </c>
      <c r="C1592">
        <v>2007</v>
      </c>
      <c r="D1592" t="s">
        <v>5501</v>
      </c>
      <c r="E1592" t="s">
        <v>176</v>
      </c>
      <c r="F1592" t="s">
        <v>44040</v>
      </c>
      <c r="G1592" t="s">
        <v>44033</v>
      </c>
      <c r="H1592">
        <v>90</v>
      </c>
      <c r="I1592" t="s">
        <v>25</v>
      </c>
      <c r="J1592" t="s">
        <v>26</v>
      </c>
      <c r="K1592" t="s">
        <v>308</v>
      </c>
      <c r="M1592" t="s">
        <v>16280</v>
      </c>
      <c r="N1592" t="s">
        <v>16281</v>
      </c>
      <c r="O1592" t="s">
        <v>16282</v>
      </c>
      <c r="P1592" t="s">
        <v>16283</v>
      </c>
      <c r="Q1592" t="s">
        <v>16284</v>
      </c>
      <c r="R1592" t="s">
        <v>16285</v>
      </c>
      <c r="S1592" t="s">
        <v>16286</v>
      </c>
      <c r="T1592">
        <v>6.2</v>
      </c>
      <c r="U1592">
        <v>20609</v>
      </c>
      <c r="W1592"/>
      <c r="X1592"/>
      <c r="Y1592">
        <v>21471047</v>
      </c>
      <c r="Z1592"/>
      <c r="AA1592">
        <v>27308918</v>
      </c>
      <c r="AB1592">
        <v>138</v>
      </c>
    </row>
    <row r="1593" spans="1:28" x14ac:dyDescent="0.2">
      <c r="A1593" t="s">
        <v>16527</v>
      </c>
      <c r="B1593" t="s">
        <v>16528</v>
      </c>
      <c r="C1593">
        <v>2014</v>
      </c>
      <c r="D1593" s="1">
        <v>41680</v>
      </c>
      <c r="E1593" t="s">
        <v>44037</v>
      </c>
      <c r="F1593" t="s">
        <v>44031</v>
      </c>
      <c r="G1593" t="s">
        <v>44038</v>
      </c>
      <c r="H1593">
        <v>96</v>
      </c>
      <c r="I1593" t="s">
        <v>25</v>
      </c>
      <c r="J1593" t="s">
        <v>26</v>
      </c>
      <c r="M1593" t="s">
        <v>16529</v>
      </c>
      <c r="N1593" t="s">
        <v>16530</v>
      </c>
      <c r="O1593" t="s">
        <v>16531</v>
      </c>
      <c r="P1593" t="s">
        <v>16532</v>
      </c>
      <c r="Q1593" t="s">
        <v>16533</v>
      </c>
      <c r="R1593" t="s">
        <v>16534</v>
      </c>
      <c r="S1593" t="s">
        <v>16535</v>
      </c>
      <c r="T1593">
        <v>6.8</v>
      </c>
      <c r="U1593">
        <v>53484</v>
      </c>
      <c r="V1593" s="12">
        <f>W1593*1.09324733035956</f>
        <v>65594839.8215736</v>
      </c>
      <c r="W1593" s="3">
        <v>60000000</v>
      </c>
      <c r="X1593" s="13">
        <f>Y1593*1.09324733035956</f>
        <v>55577747.973924711</v>
      </c>
      <c r="Y1593" s="3">
        <v>50837305</v>
      </c>
      <c r="Z1593" s="13">
        <f>AA1593*1.09324733035956</f>
        <v>118350331.54851854</v>
      </c>
      <c r="AA1593" s="3">
        <v>108255770</v>
      </c>
      <c r="AB1593">
        <v>143</v>
      </c>
    </row>
    <row r="1594" spans="1:28" x14ac:dyDescent="0.2">
      <c r="A1594" t="s">
        <v>30594</v>
      </c>
      <c r="B1594" t="s">
        <v>30595</v>
      </c>
      <c r="C1594">
        <v>2013</v>
      </c>
      <c r="D1594" t="s">
        <v>22971</v>
      </c>
      <c r="E1594" t="s">
        <v>16512</v>
      </c>
      <c r="F1594" t="s">
        <v>44038</v>
      </c>
      <c r="G1594" t="s">
        <v>44044</v>
      </c>
      <c r="H1594">
        <v>129</v>
      </c>
      <c r="I1594" t="s">
        <v>25</v>
      </c>
      <c r="J1594" t="s">
        <v>26</v>
      </c>
      <c r="M1594" t="s">
        <v>995</v>
      </c>
      <c r="N1594" t="s">
        <v>14093</v>
      </c>
      <c r="O1594" t="s">
        <v>30596</v>
      </c>
      <c r="P1594" t="s">
        <v>333</v>
      </c>
      <c r="Q1594" t="s">
        <v>30597</v>
      </c>
      <c r="R1594" t="s">
        <v>30598</v>
      </c>
      <c r="S1594" t="s">
        <v>30599</v>
      </c>
      <c r="T1594">
        <v>6.4</v>
      </c>
      <c r="U1594">
        <v>197887</v>
      </c>
      <c r="V1594" s="12">
        <f>W1594*1.11098185502045</f>
        <v>28885528.2305317</v>
      </c>
      <c r="W1594" s="3">
        <v>26000000</v>
      </c>
      <c r="X1594" s="13">
        <f>Y1594*1.11098185502045</f>
        <v>55410543.314864755</v>
      </c>
      <c r="Y1594" s="3">
        <v>49875291</v>
      </c>
      <c r="Z1594" s="13">
        <f>AA1594*1.11098185502045</f>
        <v>96994880.781598791</v>
      </c>
      <c r="AA1594" s="3">
        <v>87305549</v>
      </c>
      <c r="AB1594">
        <v>325</v>
      </c>
    </row>
    <row r="1595" spans="1:28" x14ac:dyDescent="0.2">
      <c r="A1595" t="s">
        <v>39625</v>
      </c>
      <c r="B1595" t="s">
        <v>39626</v>
      </c>
      <c r="C1595">
        <v>2019</v>
      </c>
      <c r="D1595" t="s">
        <v>39627</v>
      </c>
      <c r="E1595" t="s">
        <v>3496</v>
      </c>
      <c r="F1595" t="s">
        <v>44045</v>
      </c>
      <c r="G1595" t="s">
        <v>44042</v>
      </c>
      <c r="H1595">
        <v>93</v>
      </c>
      <c r="I1595" t="s">
        <v>25</v>
      </c>
      <c r="J1595" t="s">
        <v>26</v>
      </c>
      <c r="K1595" t="s">
        <v>308</v>
      </c>
      <c r="M1595" t="s">
        <v>39628</v>
      </c>
      <c r="N1595" t="s">
        <v>39629</v>
      </c>
      <c r="O1595" t="s">
        <v>39630</v>
      </c>
      <c r="P1595" t="s">
        <v>13997</v>
      </c>
      <c r="Q1595" t="s">
        <v>39631</v>
      </c>
      <c r="R1595" t="s">
        <v>39632</v>
      </c>
      <c r="S1595" t="s">
        <v>39633</v>
      </c>
      <c r="T1595">
        <v>5.3</v>
      </c>
      <c r="U1595">
        <v>35088</v>
      </c>
      <c r="V1595" s="12">
        <f>W1595*1.01233684194057</f>
        <v>9111031.57746513</v>
      </c>
      <c r="W1595" s="3">
        <v>9000000</v>
      </c>
      <c r="X1595" s="13">
        <f>Y1595*1.01233684194057</f>
        <v>55408980.486859418</v>
      </c>
      <c r="Y1595" s="3">
        <v>54733739</v>
      </c>
      <c r="Z1595" s="13">
        <f>AA1595*1.01233684194057</f>
        <v>124652820.4755944</v>
      </c>
      <c r="AA1595" s="3">
        <v>123133739</v>
      </c>
      <c r="AB1595">
        <v>527</v>
      </c>
    </row>
    <row r="1596" spans="1:28" x14ac:dyDescent="0.2">
      <c r="A1596" t="s">
        <v>17581</v>
      </c>
      <c r="B1596" t="s">
        <v>17582</v>
      </c>
      <c r="C1596">
        <v>2019</v>
      </c>
      <c r="D1596" s="1">
        <v>43713</v>
      </c>
      <c r="E1596" t="s">
        <v>3496</v>
      </c>
      <c r="F1596" t="s">
        <v>44045</v>
      </c>
      <c r="G1596" t="s">
        <v>44042</v>
      </c>
      <c r="H1596">
        <v>101</v>
      </c>
      <c r="I1596" t="s">
        <v>433</v>
      </c>
      <c r="J1596" t="s">
        <v>26</v>
      </c>
      <c r="M1596" t="s">
        <v>17583</v>
      </c>
      <c r="N1596" t="s">
        <v>17584</v>
      </c>
      <c r="O1596" t="s">
        <v>17585</v>
      </c>
      <c r="P1596" t="s">
        <v>17586</v>
      </c>
      <c r="Q1596" t="s">
        <v>17587</v>
      </c>
      <c r="R1596" t="s">
        <v>17588</v>
      </c>
      <c r="S1596" t="s">
        <v>17589</v>
      </c>
      <c r="T1596">
        <v>5.7</v>
      </c>
      <c r="U1596">
        <v>76819</v>
      </c>
      <c r="V1596" s="12">
        <f>W1596*1.01233684194057</f>
        <v>21259073.680751972</v>
      </c>
      <c r="W1596" s="3">
        <v>21000000</v>
      </c>
      <c r="X1596" s="13">
        <f>Y1596*1.01233684194057</f>
        <v>55399825.924797744</v>
      </c>
      <c r="Y1596" s="3">
        <v>54724696</v>
      </c>
      <c r="Z1596" s="13">
        <f>AA1596*1.01233684194057</f>
        <v>114513747.67475969</v>
      </c>
      <c r="AA1596" s="3">
        <v>113118226</v>
      </c>
      <c r="AB1596">
        <v>1169</v>
      </c>
    </row>
    <row r="1597" spans="1:28" hidden="1" x14ac:dyDescent="0.2">
      <c r="A1597" t="s">
        <v>16315</v>
      </c>
      <c r="B1597" t="s">
        <v>16316</v>
      </c>
      <c r="C1597">
        <v>2007</v>
      </c>
      <c r="D1597" t="s">
        <v>13260</v>
      </c>
      <c r="E1597" t="s">
        <v>16512</v>
      </c>
      <c r="F1597" t="s">
        <v>44031</v>
      </c>
      <c r="G1597" t="s">
        <v>44044</v>
      </c>
      <c r="H1597">
        <v>93</v>
      </c>
      <c r="I1597" t="s">
        <v>25</v>
      </c>
      <c r="J1597" t="s">
        <v>26</v>
      </c>
      <c r="K1597" t="s">
        <v>698</v>
      </c>
      <c r="L1597" t="s">
        <v>16317</v>
      </c>
      <c r="M1597" t="s">
        <v>16318</v>
      </c>
      <c r="N1597" t="s">
        <v>1179</v>
      </c>
      <c r="O1597" t="s">
        <v>16319</v>
      </c>
      <c r="P1597" t="s">
        <v>16320</v>
      </c>
      <c r="Q1597" t="s">
        <v>16321</v>
      </c>
      <c r="R1597" t="s">
        <v>16322</v>
      </c>
      <c r="S1597" t="s">
        <v>16323</v>
      </c>
      <c r="T1597">
        <v>4.8</v>
      </c>
      <c r="U1597">
        <v>12755</v>
      </c>
      <c r="W1597"/>
      <c r="X1597"/>
      <c r="Y1597">
        <v>10597734</v>
      </c>
      <c r="Z1597"/>
      <c r="AA1597">
        <v>15291277</v>
      </c>
      <c r="AB1597">
        <v>168</v>
      </c>
    </row>
    <row r="1598" spans="1:28" hidden="1" x14ac:dyDescent="0.2">
      <c r="A1598" t="s">
        <v>16324</v>
      </c>
      <c r="B1598" t="s">
        <v>16325</v>
      </c>
      <c r="C1598">
        <v>2016</v>
      </c>
      <c r="D1598" t="s">
        <v>16326</v>
      </c>
      <c r="E1598" t="s">
        <v>16512</v>
      </c>
      <c r="F1598" t="s">
        <v>44032</v>
      </c>
      <c r="G1598" t="s">
        <v>44046</v>
      </c>
      <c r="H1598">
        <v>98</v>
      </c>
      <c r="I1598" t="s">
        <v>25</v>
      </c>
      <c r="J1598" t="s">
        <v>26</v>
      </c>
      <c r="M1598" t="s">
        <v>8006</v>
      </c>
      <c r="N1598" t="s">
        <v>16327</v>
      </c>
      <c r="O1598" t="s">
        <v>16328</v>
      </c>
      <c r="P1598" t="s">
        <v>500</v>
      </c>
      <c r="Q1598" t="s">
        <v>16329</v>
      </c>
      <c r="R1598" t="s">
        <v>16330</v>
      </c>
      <c r="S1598" t="s">
        <v>16331</v>
      </c>
      <c r="T1598">
        <v>4.3</v>
      </c>
      <c r="U1598">
        <v>24642</v>
      </c>
      <c r="W1598"/>
      <c r="X1598"/>
      <c r="Y1598"/>
      <c r="Z1598"/>
      <c r="AA1598">
        <v>1323012</v>
      </c>
      <c r="AB1598">
        <v>236</v>
      </c>
    </row>
    <row r="1599" spans="1:28" x14ac:dyDescent="0.2">
      <c r="A1599" t="s">
        <v>3953</v>
      </c>
      <c r="B1599" t="s">
        <v>3954</v>
      </c>
      <c r="C1599">
        <v>2001</v>
      </c>
      <c r="D1599" t="s">
        <v>942</v>
      </c>
      <c r="E1599" t="s">
        <v>3496</v>
      </c>
      <c r="F1599" t="s">
        <v>44045</v>
      </c>
      <c r="H1599">
        <v>90</v>
      </c>
      <c r="I1599" t="s">
        <v>97</v>
      </c>
      <c r="J1599" t="s">
        <v>26</v>
      </c>
      <c r="M1599" t="s">
        <v>3955</v>
      </c>
      <c r="N1599" t="s">
        <v>3955</v>
      </c>
      <c r="O1599" t="s">
        <v>3956</v>
      </c>
      <c r="P1599" t="s">
        <v>3957</v>
      </c>
      <c r="Q1599" t="s">
        <v>3958</v>
      </c>
      <c r="R1599" t="s">
        <v>3959</v>
      </c>
      <c r="S1599" t="s">
        <v>3960</v>
      </c>
      <c r="T1599">
        <v>6.2</v>
      </c>
      <c r="U1599">
        <v>108760</v>
      </c>
      <c r="V1599" s="12">
        <f>W1599*1.46138339920949</f>
        <v>14613833.9920949</v>
      </c>
      <c r="W1599" s="3">
        <v>10000000</v>
      </c>
      <c r="X1599" s="13">
        <f>Y1599*1.46138339920949</f>
        <v>55392532.105731368</v>
      </c>
      <c r="Y1599" s="3">
        <v>37904175</v>
      </c>
      <c r="Z1599" s="13">
        <f>AA1599*1.46138339920949</f>
        <v>86764236.593636587</v>
      </c>
      <c r="AA1599" s="3">
        <v>59371303</v>
      </c>
      <c r="AB1599">
        <v>1028</v>
      </c>
    </row>
    <row r="1600" spans="1:28" hidden="1" x14ac:dyDescent="0.2">
      <c r="A1600" t="s">
        <v>16339</v>
      </c>
      <c r="B1600" t="s">
        <v>16340</v>
      </c>
      <c r="C1600">
        <v>2007</v>
      </c>
      <c r="D1600" t="s">
        <v>14027</v>
      </c>
      <c r="E1600" t="s">
        <v>1045</v>
      </c>
      <c r="F1600" t="s">
        <v>44032</v>
      </c>
      <c r="H1600">
        <v>114</v>
      </c>
      <c r="I1600" t="s">
        <v>25</v>
      </c>
      <c r="J1600" t="s">
        <v>26</v>
      </c>
      <c r="K1600" t="s">
        <v>307</v>
      </c>
      <c r="L1600" t="s">
        <v>51</v>
      </c>
      <c r="M1600" t="s">
        <v>16341</v>
      </c>
      <c r="N1600" t="s">
        <v>16341</v>
      </c>
      <c r="O1600" t="s">
        <v>16342</v>
      </c>
      <c r="P1600" t="s">
        <v>11031</v>
      </c>
      <c r="Q1600" t="s">
        <v>16343</v>
      </c>
      <c r="R1600" t="s">
        <v>16344</v>
      </c>
      <c r="S1600" t="s">
        <v>16345</v>
      </c>
      <c r="T1600">
        <v>7.1</v>
      </c>
      <c r="U1600">
        <v>35526</v>
      </c>
      <c r="W1600"/>
      <c r="X1600"/>
      <c r="Y1600">
        <v>6623082</v>
      </c>
      <c r="Z1600"/>
      <c r="AA1600">
        <v>10653221</v>
      </c>
      <c r="AB1600">
        <v>129</v>
      </c>
    </row>
    <row r="1601" spans="1:28" x14ac:dyDescent="0.2">
      <c r="A1601" t="s">
        <v>12630</v>
      </c>
      <c r="B1601" t="s">
        <v>12631</v>
      </c>
      <c r="C1601">
        <v>2012</v>
      </c>
      <c r="D1601" t="s">
        <v>12632</v>
      </c>
      <c r="E1601" t="s">
        <v>3496</v>
      </c>
      <c r="F1601" t="s">
        <v>44045</v>
      </c>
      <c r="G1601" t="s">
        <v>44042</v>
      </c>
      <c r="H1601">
        <v>92</v>
      </c>
      <c r="I1601" t="s">
        <v>433</v>
      </c>
      <c r="J1601" t="s">
        <v>26</v>
      </c>
      <c r="M1601" t="s">
        <v>12633</v>
      </c>
      <c r="N1601" t="s">
        <v>12634</v>
      </c>
      <c r="O1601" t="s">
        <v>12635</v>
      </c>
      <c r="P1601" t="s">
        <v>12636</v>
      </c>
      <c r="Q1601" t="s">
        <v>12636</v>
      </c>
      <c r="R1601" t="s">
        <v>12637</v>
      </c>
      <c r="S1601" t="s">
        <v>12638</v>
      </c>
      <c r="T1601">
        <v>5.9</v>
      </c>
      <c r="U1601">
        <v>56120</v>
      </c>
      <c r="V1601" s="12">
        <f>W1601*1.12725506764114</f>
        <v>15781570.946975959</v>
      </c>
      <c r="W1601" s="3">
        <v>14000000</v>
      </c>
      <c r="X1601" s="13">
        <f>Y1601*1.12725506764114</f>
        <v>55382215.070489623</v>
      </c>
      <c r="Y1601" s="3">
        <v>49130154</v>
      </c>
      <c r="Z1601" s="13">
        <f>AA1601*1.12725506764114</f>
        <v>96319521.05379492</v>
      </c>
      <c r="AA1601" s="3">
        <v>85446075</v>
      </c>
      <c r="AB1601">
        <v>208</v>
      </c>
    </row>
    <row r="1602" spans="1:28" x14ac:dyDescent="0.2">
      <c r="A1602" t="s">
        <v>1369</v>
      </c>
      <c r="B1602" t="s">
        <v>1370</v>
      </c>
      <c r="C1602">
        <v>2000</v>
      </c>
      <c r="D1602" t="s">
        <v>608</v>
      </c>
      <c r="E1602" t="s">
        <v>176</v>
      </c>
      <c r="F1602" t="s">
        <v>44036</v>
      </c>
      <c r="H1602">
        <v>106</v>
      </c>
      <c r="I1602" t="s">
        <v>25</v>
      </c>
      <c r="J1602" t="s">
        <v>26</v>
      </c>
      <c r="M1602" t="s">
        <v>1371</v>
      </c>
      <c r="N1602" t="s">
        <v>1371</v>
      </c>
      <c r="O1602" t="s">
        <v>1372</v>
      </c>
      <c r="P1602" t="s">
        <v>1278</v>
      </c>
      <c r="Q1602" t="s">
        <v>1373</v>
      </c>
      <c r="R1602" t="s">
        <v>1374</v>
      </c>
      <c r="S1602" t="s">
        <v>1375</v>
      </c>
      <c r="T1602">
        <v>5.7</v>
      </c>
      <c r="U1602">
        <v>19816</v>
      </c>
      <c r="V1602" s="12">
        <f>W1602*1.5029674796748</f>
        <v>52603861.788617998</v>
      </c>
      <c r="W1602" s="3">
        <v>35000000</v>
      </c>
      <c r="X1602" s="13">
        <f>Y1602*1.5029674796748</f>
        <v>55317150.944065161</v>
      </c>
      <c r="Y1602" s="3">
        <v>36805288</v>
      </c>
      <c r="Z1602" s="13">
        <f>AA1602*1.5029674796748</f>
        <v>80296476.468130261</v>
      </c>
      <c r="AA1602" s="3">
        <v>53425292</v>
      </c>
      <c r="AB1602">
        <v>159</v>
      </c>
    </row>
    <row r="1603" spans="1:28" hidden="1" x14ac:dyDescent="0.2">
      <c r="A1603" t="s">
        <v>16363</v>
      </c>
      <c r="B1603" t="s">
        <v>16364</v>
      </c>
      <c r="C1603">
        <v>2006</v>
      </c>
      <c r="D1603" t="s">
        <v>14504</v>
      </c>
      <c r="E1603" t="s">
        <v>1045</v>
      </c>
      <c r="F1603" t="s">
        <v>44046</v>
      </c>
      <c r="G1603" t="s">
        <v>44033</v>
      </c>
      <c r="H1603">
        <v>87</v>
      </c>
      <c r="I1603" t="s">
        <v>16365</v>
      </c>
      <c r="J1603" t="s">
        <v>26</v>
      </c>
      <c r="M1603" t="s">
        <v>16366</v>
      </c>
      <c r="N1603" t="s">
        <v>16366</v>
      </c>
      <c r="O1603" t="s">
        <v>16367</v>
      </c>
      <c r="P1603" t="s">
        <v>16368</v>
      </c>
      <c r="Q1603" t="s">
        <v>16368</v>
      </c>
      <c r="R1603" t="s">
        <v>16369</v>
      </c>
      <c r="S1603" t="s">
        <v>16370</v>
      </c>
      <c r="T1603">
        <v>5.8</v>
      </c>
      <c r="U1603">
        <v>38690</v>
      </c>
      <c r="W1603"/>
      <c r="X1603"/>
      <c r="Y1603">
        <v>84283</v>
      </c>
      <c r="Z1603"/>
      <c r="AA1603">
        <v>4947717</v>
      </c>
      <c r="AB1603">
        <v>155</v>
      </c>
    </row>
    <row r="1604" spans="1:28" x14ac:dyDescent="0.2">
      <c r="A1604" t="s">
        <v>17979</v>
      </c>
      <c r="B1604" t="s">
        <v>17980</v>
      </c>
      <c r="C1604">
        <v>2008</v>
      </c>
      <c r="D1604" s="1">
        <v>39788</v>
      </c>
      <c r="E1604" t="s">
        <v>1045</v>
      </c>
      <c r="F1604" t="s">
        <v>44036</v>
      </c>
      <c r="H1604">
        <v>101</v>
      </c>
      <c r="I1604" t="s">
        <v>229</v>
      </c>
      <c r="J1604" t="s">
        <v>26</v>
      </c>
      <c r="M1604" t="s">
        <v>17981</v>
      </c>
      <c r="N1604" t="s">
        <v>17982</v>
      </c>
      <c r="O1604" t="s">
        <v>17983</v>
      </c>
      <c r="P1604" t="s">
        <v>17984</v>
      </c>
      <c r="Q1604" t="s">
        <v>17985</v>
      </c>
      <c r="R1604" t="s">
        <v>17986</v>
      </c>
      <c r="S1604" t="s">
        <v>17987</v>
      </c>
      <c r="T1604">
        <v>5.9</v>
      </c>
      <c r="U1604">
        <v>66645</v>
      </c>
      <c r="V1604" s="12">
        <f>W1604*1.20207800169993</f>
        <v>48083120.067997195</v>
      </c>
      <c r="W1604" s="3">
        <v>40000000</v>
      </c>
      <c r="X1604" s="13">
        <f>Y1604*1.20207800169993</f>
        <v>55310895.339470424</v>
      </c>
      <c r="Y1604" s="3">
        <v>46012734</v>
      </c>
      <c r="Z1604" s="13">
        <f>AA1604*1.20207800169993</f>
        <v>127910321.72330159</v>
      </c>
      <c r="AA1604" s="3">
        <v>106407672</v>
      </c>
      <c r="AB1604">
        <v>116</v>
      </c>
    </row>
    <row r="1605" spans="1:28" x14ac:dyDescent="0.2">
      <c r="A1605" t="s">
        <v>8819</v>
      </c>
      <c r="B1605" t="s">
        <v>8820</v>
      </c>
      <c r="C1605">
        <v>2004</v>
      </c>
      <c r="D1605" t="s">
        <v>6386</v>
      </c>
      <c r="E1605" t="s">
        <v>176</v>
      </c>
      <c r="F1605" t="s">
        <v>44057</v>
      </c>
      <c r="H1605">
        <v>95</v>
      </c>
      <c r="I1605" t="s">
        <v>25</v>
      </c>
      <c r="J1605" t="s">
        <v>26</v>
      </c>
      <c r="M1605" t="s">
        <v>8821</v>
      </c>
      <c r="N1605" t="s">
        <v>8821</v>
      </c>
      <c r="O1605" t="s">
        <v>8822</v>
      </c>
      <c r="P1605" t="s">
        <v>8823</v>
      </c>
      <c r="Q1605" t="s">
        <v>8824</v>
      </c>
      <c r="R1605" t="s">
        <v>8825</v>
      </c>
      <c r="S1605" t="s">
        <v>8826</v>
      </c>
      <c r="T1605">
        <v>3.9</v>
      </c>
      <c r="U1605">
        <v>25698</v>
      </c>
      <c r="V1605" s="12">
        <f>W1605*1.37009528851244</f>
        <v>10960762.308099519</v>
      </c>
      <c r="W1605" s="3">
        <v>8000000</v>
      </c>
      <c r="X1605" s="13">
        <f>Y1605*1.37009528851244</f>
        <v>55302265.907411315</v>
      </c>
      <c r="Y1605" s="3">
        <v>40363810</v>
      </c>
      <c r="Z1605" s="13">
        <f>AA1605*1.37009528851244</f>
        <v>69295042.238512412</v>
      </c>
      <c r="AA1605" s="3">
        <v>50576805</v>
      </c>
      <c r="AB1605">
        <v>248</v>
      </c>
    </row>
    <row r="1606" spans="1:28" x14ac:dyDescent="0.2">
      <c r="A1606" t="s">
        <v>22211</v>
      </c>
      <c r="B1606" t="s">
        <v>22212</v>
      </c>
      <c r="C1606">
        <v>2014</v>
      </c>
      <c r="D1606" t="s">
        <v>22213</v>
      </c>
      <c r="E1606" t="s">
        <v>16512</v>
      </c>
      <c r="F1606" t="s">
        <v>44032</v>
      </c>
      <c r="G1606" t="s">
        <v>44042</v>
      </c>
      <c r="H1606">
        <v>105</v>
      </c>
      <c r="I1606" t="s">
        <v>9408</v>
      </c>
      <c r="J1606" t="s">
        <v>26</v>
      </c>
      <c r="K1606" t="s">
        <v>75</v>
      </c>
      <c r="M1606" t="s">
        <v>16832</v>
      </c>
      <c r="N1606" t="s">
        <v>22214</v>
      </c>
      <c r="O1606" t="s">
        <v>22215</v>
      </c>
      <c r="P1606" t="s">
        <v>16719</v>
      </c>
      <c r="Q1606" t="s">
        <v>22216</v>
      </c>
      <c r="R1606" t="s">
        <v>22217</v>
      </c>
      <c r="S1606" t="s">
        <v>22218</v>
      </c>
      <c r="T1606">
        <v>6.2</v>
      </c>
      <c r="U1606">
        <v>120924</v>
      </c>
      <c r="V1606" s="12">
        <f>W1606*1.09324733035956</f>
        <v>65594839.8215736</v>
      </c>
      <c r="W1606" s="3">
        <v>60000000</v>
      </c>
      <c r="X1606" s="13">
        <f>Y1606*1.09324733035956</f>
        <v>55293620.645495571</v>
      </c>
      <c r="Y1606" s="3">
        <v>50577412</v>
      </c>
      <c r="Z1606" s="13">
        <f>AA1606*1.09324733035956</f>
        <v>148139110.75471458</v>
      </c>
      <c r="AA1606" s="3">
        <v>135503748</v>
      </c>
      <c r="AB1606">
        <v>352</v>
      </c>
    </row>
    <row r="1607" spans="1:28" x14ac:dyDescent="0.2">
      <c r="A1607" t="s">
        <v>43052</v>
      </c>
      <c r="B1607" t="s">
        <v>43053</v>
      </c>
      <c r="C1607">
        <v>2019</v>
      </c>
      <c r="D1607" s="1">
        <v>43679</v>
      </c>
      <c r="E1607" t="s">
        <v>1045</v>
      </c>
      <c r="F1607" t="s">
        <v>44034</v>
      </c>
      <c r="G1607" t="s">
        <v>44036</v>
      </c>
      <c r="H1607">
        <v>117</v>
      </c>
      <c r="I1607" t="s">
        <v>25</v>
      </c>
      <c r="J1607" t="s">
        <v>26</v>
      </c>
      <c r="K1607" t="s">
        <v>209</v>
      </c>
      <c r="M1607" t="s">
        <v>1955</v>
      </c>
      <c r="N1607" t="s">
        <v>43054</v>
      </c>
      <c r="O1607" t="s">
        <v>43055</v>
      </c>
      <c r="P1607" t="s">
        <v>39534</v>
      </c>
      <c r="Q1607" t="s">
        <v>43056</v>
      </c>
      <c r="R1607" t="s">
        <v>43057</v>
      </c>
      <c r="S1607" t="s">
        <v>43058</v>
      </c>
      <c r="T1607">
        <v>5.2</v>
      </c>
      <c r="U1607">
        <v>20016</v>
      </c>
      <c r="V1607" s="12">
        <f>W1607*1.01233684194057</f>
        <v>20246736.838811401</v>
      </c>
      <c r="W1607" s="3">
        <v>20000000</v>
      </c>
      <c r="X1607" s="13">
        <f>Y1607*1.01233684194057</f>
        <v>55285641.415384747</v>
      </c>
      <c r="Y1607" s="3">
        <v>54611903</v>
      </c>
      <c r="Z1607" s="13">
        <f>AA1607*1.01233684194057</f>
        <v>73107215.004611731</v>
      </c>
      <c r="AA1607" s="3">
        <v>72216294</v>
      </c>
      <c r="AB1607">
        <v>285</v>
      </c>
    </row>
    <row r="1608" spans="1:28" hidden="1" x14ac:dyDescent="0.2">
      <c r="A1608" t="s">
        <v>16400</v>
      </c>
      <c r="B1608" t="s">
        <v>16401</v>
      </c>
      <c r="C1608">
        <v>2008</v>
      </c>
      <c r="D1608" t="s">
        <v>13907</v>
      </c>
      <c r="E1608" t="s">
        <v>1045</v>
      </c>
      <c r="F1608" t="s">
        <v>44044</v>
      </c>
      <c r="G1608" t="s">
        <v>44036</v>
      </c>
      <c r="H1608">
        <v>97</v>
      </c>
      <c r="I1608" t="s">
        <v>319</v>
      </c>
      <c r="J1608" t="s">
        <v>26</v>
      </c>
      <c r="M1608" t="s">
        <v>16402</v>
      </c>
      <c r="N1608" t="s">
        <v>16402</v>
      </c>
      <c r="O1608" t="s">
        <v>16403</v>
      </c>
      <c r="P1608" t="s">
        <v>2278</v>
      </c>
      <c r="Q1608" t="s">
        <v>16404</v>
      </c>
      <c r="R1608" t="s">
        <v>16405</v>
      </c>
      <c r="S1608" t="s">
        <v>16406</v>
      </c>
      <c r="T1608">
        <v>5.3</v>
      </c>
      <c r="U1608">
        <v>10934</v>
      </c>
      <c r="W1608">
        <v>17000000</v>
      </c>
      <c r="X1608"/>
      <c r="Y1608"/>
      <c r="Z1608"/>
      <c r="AA1608">
        <v>7963718</v>
      </c>
      <c r="AB1608">
        <v>39</v>
      </c>
    </row>
    <row r="1609" spans="1:28" x14ac:dyDescent="0.2">
      <c r="A1609" t="s">
        <v>17553</v>
      </c>
      <c r="B1609" t="s">
        <v>17554</v>
      </c>
      <c r="C1609">
        <v>2009</v>
      </c>
      <c r="D1609" t="s">
        <v>15871</v>
      </c>
      <c r="E1609" t="s">
        <v>16512</v>
      </c>
      <c r="F1609" t="s">
        <v>44034</v>
      </c>
      <c r="G1609" t="s">
        <v>44042</v>
      </c>
      <c r="H1609">
        <v>92</v>
      </c>
      <c r="I1609" t="s">
        <v>8684</v>
      </c>
      <c r="J1609" t="s">
        <v>26</v>
      </c>
      <c r="M1609" t="s">
        <v>17555</v>
      </c>
      <c r="N1609" t="s">
        <v>17556</v>
      </c>
      <c r="O1609" t="s">
        <v>17557</v>
      </c>
      <c r="P1609" t="s">
        <v>17558</v>
      </c>
      <c r="Q1609" t="s">
        <v>17559</v>
      </c>
      <c r="R1609" t="s">
        <v>17560</v>
      </c>
      <c r="S1609" t="s">
        <v>17561</v>
      </c>
      <c r="T1609">
        <v>6.6</v>
      </c>
      <c r="U1609">
        <v>148885</v>
      </c>
      <c r="V1609" s="12">
        <f>W1609*1.20636999678377</f>
        <v>42222949.887431949</v>
      </c>
      <c r="W1609" s="3">
        <v>35000000</v>
      </c>
      <c r="X1609" s="13">
        <f>Y1609*1.20636999678377</f>
        <v>55254538.599239223</v>
      </c>
      <c r="Y1609" s="3">
        <v>45802315</v>
      </c>
      <c r="Z1609" s="13">
        <f>AA1609*1.20636999678377</f>
        <v>111177805.48516558</v>
      </c>
      <c r="AA1609" s="3">
        <v>92158961</v>
      </c>
      <c r="AB1609">
        <v>190</v>
      </c>
    </row>
    <row r="1610" spans="1:28" x14ac:dyDescent="0.2">
      <c r="A1610" t="s">
        <v>30917</v>
      </c>
      <c r="B1610" t="s">
        <v>30918</v>
      </c>
      <c r="C1610">
        <v>2012</v>
      </c>
      <c r="D1610" s="1">
        <v>40976</v>
      </c>
      <c r="E1610" t="s">
        <v>1045</v>
      </c>
      <c r="F1610" t="s">
        <v>44040</v>
      </c>
      <c r="H1610">
        <v>94</v>
      </c>
      <c r="I1610" t="s">
        <v>433</v>
      </c>
      <c r="J1610" t="s">
        <v>26</v>
      </c>
      <c r="M1610" t="s">
        <v>9484</v>
      </c>
      <c r="N1610" t="s">
        <v>18275</v>
      </c>
      <c r="O1610" t="s">
        <v>30919</v>
      </c>
      <c r="P1610" t="s">
        <v>22092</v>
      </c>
      <c r="Q1610" t="s">
        <v>30920</v>
      </c>
      <c r="R1610" t="s">
        <v>30921</v>
      </c>
      <c r="S1610" t="s">
        <v>30922</v>
      </c>
      <c r="T1610">
        <v>6.3</v>
      </c>
      <c r="U1610">
        <v>21460</v>
      </c>
      <c r="V1610" s="12">
        <f>W1610*1.12725506764114</f>
        <v>24799611.488105077</v>
      </c>
      <c r="W1610" s="3">
        <v>22000000</v>
      </c>
      <c r="X1610" s="13">
        <f>Y1610*1.12725506764114</f>
        <v>55245262.597811766</v>
      </c>
      <c r="Y1610" s="3">
        <v>49008662</v>
      </c>
      <c r="Z1610" s="13">
        <f>AA1610*1.12725506764114</f>
        <v>87057565.0611296</v>
      </c>
      <c r="AA1610" s="3">
        <v>77229695</v>
      </c>
      <c r="AB1610">
        <v>51</v>
      </c>
    </row>
    <row r="1611" spans="1:28" x14ac:dyDescent="0.2">
      <c r="A1611" t="s">
        <v>42509</v>
      </c>
      <c r="B1611" t="s">
        <v>42510</v>
      </c>
      <c r="C1611">
        <v>2018</v>
      </c>
      <c r="D1611" t="s">
        <v>26534</v>
      </c>
      <c r="E1611" t="s">
        <v>1045</v>
      </c>
      <c r="F1611" t="s">
        <v>44044</v>
      </c>
      <c r="G1611" t="s">
        <v>44032</v>
      </c>
      <c r="H1611">
        <v>117</v>
      </c>
      <c r="I1611" t="s">
        <v>177</v>
      </c>
      <c r="J1611" t="s">
        <v>26</v>
      </c>
      <c r="M1611" t="s">
        <v>15607</v>
      </c>
      <c r="N1611" t="s">
        <v>42511</v>
      </c>
      <c r="O1611" t="s">
        <v>42512</v>
      </c>
      <c r="P1611" t="s">
        <v>24796</v>
      </c>
      <c r="Q1611" t="s">
        <v>42513</v>
      </c>
      <c r="R1611" t="s">
        <v>42514</v>
      </c>
      <c r="S1611" t="s">
        <v>42515</v>
      </c>
      <c r="T1611">
        <v>6.8</v>
      </c>
      <c r="U1611">
        <v>119489</v>
      </c>
      <c r="V1611" s="12">
        <f>W1611*1.03068014830331</f>
        <v>20613602.966066197</v>
      </c>
      <c r="W1611" s="3">
        <v>20000000</v>
      </c>
      <c r="X1611" s="13">
        <f>Y1611*1.03068014830331</f>
        <v>55191464.559912547</v>
      </c>
      <c r="Y1611" s="3">
        <v>53548586</v>
      </c>
      <c r="Z1611" s="13">
        <f>AA1611*1.03068014830331</f>
        <v>100640368.33057989</v>
      </c>
      <c r="AA1611" s="3">
        <v>97644617</v>
      </c>
      <c r="AB1611">
        <v>780</v>
      </c>
    </row>
    <row r="1612" spans="1:28" x14ac:dyDescent="0.2">
      <c r="A1612" t="s">
        <v>24204</v>
      </c>
      <c r="B1612" t="s">
        <v>24205</v>
      </c>
      <c r="C1612">
        <v>2014</v>
      </c>
      <c r="D1612" t="s">
        <v>8804</v>
      </c>
      <c r="E1612" t="s">
        <v>176</v>
      </c>
      <c r="F1612" t="s">
        <v>44034</v>
      </c>
      <c r="G1612" t="s">
        <v>44057</v>
      </c>
      <c r="H1612">
        <v>107</v>
      </c>
      <c r="I1612" t="s">
        <v>25</v>
      </c>
      <c r="J1612" t="s">
        <v>26</v>
      </c>
      <c r="M1612" t="s">
        <v>24206</v>
      </c>
      <c r="N1612" t="s">
        <v>24207</v>
      </c>
      <c r="O1612" t="s">
        <v>24208</v>
      </c>
      <c r="P1612" t="s">
        <v>20007</v>
      </c>
      <c r="Q1612" t="s">
        <v>24209</v>
      </c>
      <c r="R1612" t="s">
        <v>24210</v>
      </c>
      <c r="S1612" t="s">
        <v>24211</v>
      </c>
      <c r="T1612">
        <v>6.7</v>
      </c>
      <c r="U1612">
        <v>113835</v>
      </c>
      <c r="V1612" s="12">
        <f>W1612*1.09324733035956</f>
        <v>12025720.63395516</v>
      </c>
      <c r="W1612" s="3">
        <v>11000000</v>
      </c>
      <c r="X1612" s="13">
        <f>Y1612*1.09324733035956</f>
        <v>55181487.360067926</v>
      </c>
      <c r="Y1612" s="3">
        <v>50474843</v>
      </c>
      <c r="Z1612" s="13">
        <f>AA1612*1.09324733035956</f>
        <v>85573763.144063696</v>
      </c>
      <c r="AA1612" s="3">
        <v>78274843</v>
      </c>
      <c r="AB1612">
        <v>169</v>
      </c>
    </row>
    <row r="1613" spans="1:28" hidden="1" x14ac:dyDescent="0.2">
      <c r="A1613" t="s">
        <v>16439</v>
      </c>
      <c r="B1613" t="s">
        <v>16440</v>
      </c>
      <c r="C1613">
        <v>2007</v>
      </c>
      <c r="D1613" t="s">
        <v>16441</v>
      </c>
      <c r="E1613" t="s">
        <v>1045</v>
      </c>
      <c r="H1613">
        <v>85</v>
      </c>
      <c r="I1613" t="s">
        <v>97</v>
      </c>
      <c r="J1613" t="s">
        <v>26</v>
      </c>
      <c r="M1613" t="s">
        <v>9166</v>
      </c>
      <c r="N1613" t="s">
        <v>16442</v>
      </c>
      <c r="O1613" t="s">
        <v>16443</v>
      </c>
      <c r="P1613" t="s">
        <v>8501</v>
      </c>
      <c r="Q1613" t="s">
        <v>16444</v>
      </c>
      <c r="R1613" t="s">
        <v>16445</v>
      </c>
      <c r="S1613" t="s">
        <v>16446</v>
      </c>
      <c r="T1613">
        <v>5.8</v>
      </c>
      <c r="U1613">
        <v>16143</v>
      </c>
      <c r="W1613"/>
      <c r="X1613"/>
      <c r="Y1613">
        <v>9397</v>
      </c>
      <c r="Z1613"/>
      <c r="AA1613">
        <v>179381</v>
      </c>
      <c r="AB1613">
        <v>110</v>
      </c>
    </row>
    <row r="1614" spans="1:28" hidden="1" x14ac:dyDescent="0.2">
      <c r="A1614" t="s">
        <v>16447</v>
      </c>
      <c r="B1614" t="s">
        <v>16448</v>
      </c>
      <c r="C1614">
        <v>2007</v>
      </c>
      <c r="D1614" t="s">
        <v>15798</v>
      </c>
      <c r="E1614" t="s">
        <v>1045</v>
      </c>
      <c r="F1614" t="s">
        <v>44034</v>
      </c>
      <c r="G1614" t="s">
        <v>44046</v>
      </c>
      <c r="H1614">
        <v>94</v>
      </c>
      <c r="I1614" t="s">
        <v>25</v>
      </c>
      <c r="J1614" t="s">
        <v>26</v>
      </c>
      <c r="M1614" t="s">
        <v>16449</v>
      </c>
      <c r="N1614" t="s">
        <v>16449</v>
      </c>
      <c r="O1614" t="s">
        <v>16450</v>
      </c>
      <c r="P1614" t="s">
        <v>16451</v>
      </c>
      <c r="Q1614" t="s">
        <v>16452</v>
      </c>
      <c r="R1614" t="s">
        <v>16453</v>
      </c>
      <c r="S1614" t="s">
        <v>16454</v>
      </c>
      <c r="T1614">
        <v>5.4</v>
      </c>
      <c r="U1614">
        <v>40892</v>
      </c>
      <c r="W1614"/>
      <c r="X1614"/>
      <c r="Y1614">
        <v>347578</v>
      </c>
      <c r="Z1614"/>
      <c r="AA1614">
        <v>2340110</v>
      </c>
      <c r="AB1614">
        <v>183</v>
      </c>
    </row>
    <row r="1615" spans="1:28" x14ac:dyDescent="0.2">
      <c r="A1615" t="s">
        <v>6550</v>
      </c>
      <c r="B1615" t="s">
        <v>6551</v>
      </c>
      <c r="C1615">
        <v>2004</v>
      </c>
      <c r="D1615" s="1">
        <v>38534</v>
      </c>
      <c r="E1615" t="s">
        <v>1045</v>
      </c>
      <c r="F1615" t="s">
        <v>44032</v>
      </c>
      <c r="G1615" t="s">
        <v>44036</v>
      </c>
      <c r="H1615">
        <v>108</v>
      </c>
      <c r="I1615" t="s">
        <v>6552</v>
      </c>
      <c r="J1615" t="s">
        <v>26</v>
      </c>
      <c r="K1615" t="s">
        <v>307</v>
      </c>
      <c r="L1615" t="s">
        <v>2073</v>
      </c>
      <c r="M1615" t="s">
        <v>6553</v>
      </c>
      <c r="N1615" t="s">
        <v>6554</v>
      </c>
      <c r="O1615" t="s">
        <v>6555</v>
      </c>
      <c r="P1615" t="s">
        <v>2984</v>
      </c>
      <c r="Q1615" t="s">
        <v>2985</v>
      </c>
      <c r="R1615" t="s">
        <v>6556</v>
      </c>
      <c r="S1615" t="s">
        <v>6557</v>
      </c>
      <c r="T1615">
        <v>6</v>
      </c>
      <c r="U1615">
        <v>103340</v>
      </c>
      <c r="V1615" s="12">
        <f>W1615*1.37009528851244</f>
        <v>54803811.540497601</v>
      </c>
      <c r="W1615" s="3">
        <v>40000000</v>
      </c>
      <c r="X1615" s="13">
        <f>Y1615*1.37009528851244</f>
        <v>55113747.646188445</v>
      </c>
      <c r="Y1615" s="3">
        <v>40226215</v>
      </c>
      <c r="Z1615" s="13">
        <f>AA1615*1.37009528851244</f>
        <v>363249141.20962405</v>
      </c>
      <c r="AA1615" s="3">
        <v>265126918</v>
      </c>
      <c r="AB1615">
        <v>266</v>
      </c>
    </row>
    <row r="1616" spans="1:28" x14ac:dyDescent="0.2">
      <c r="A1616" t="s">
        <v>7064</v>
      </c>
      <c r="B1616" t="s">
        <v>7065</v>
      </c>
      <c r="C1616">
        <v>2004</v>
      </c>
      <c r="D1616" t="s">
        <v>4375</v>
      </c>
      <c r="E1616" t="s">
        <v>16512</v>
      </c>
      <c r="F1616" t="s">
        <v>44044</v>
      </c>
      <c r="G1616" t="s">
        <v>44034</v>
      </c>
      <c r="H1616">
        <v>104</v>
      </c>
      <c r="I1616" t="s">
        <v>25</v>
      </c>
      <c r="J1616" t="s">
        <v>26</v>
      </c>
      <c r="K1616" t="s">
        <v>308</v>
      </c>
      <c r="M1616" t="s">
        <v>818</v>
      </c>
      <c r="N1616" t="s">
        <v>7066</v>
      </c>
      <c r="O1616" t="s">
        <v>7067</v>
      </c>
      <c r="P1616" t="s">
        <v>7068</v>
      </c>
      <c r="Q1616" t="s">
        <v>7069</v>
      </c>
      <c r="R1616" t="s">
        <v>7070</v>
      </c>
      <c r="S1616" t="s">
        <v>7071</v>
      </c>
      <c r="T1616">
        <v>3.4</v>
      </c>
      <c r="U1616">
        <v>108935</v>
      </c>
      <c r="V1616" s="12">
        <f>W1616*1.37009528851244</f>
        <v>137009528.851244</v>
      </c>
      <c r="W1616" s="3">
        <v>100000000</v>
      </c>
      <c r="X1616" s="13">
        <f>Y1616*1.37009528851244</f>
        <v>55081090.05489146</v>
      </c>
      <c r="Y1616" s="3">
        <v>40202379</v>
      </c>
      <c r="Z1616" s="13">
        <f>AA1616*1.37009528851244</f>
        <v>112488082.64356269</v>
      </c>
      <c r="AA1616" s="3">
        <v>82102379</v>
      </c>
      <c r="AB1616">
        <v>731</v>
      </c>
    </row>
    <row r="1617" spans="1:28" hidden="1" x14ac:dyDescent="0.2">
      <c r="A1617" t="s">
        <v>16471</v>
      </c>
      <c r="B1617" t="s">
        <v>16472</v>
      </c>
      <c r="C1617">
        <v>2006</v>
      </c>
      <c r="D1617" t="s">
        <v>16473</v>
      </c>
      <c r="E1617" t="s">
        <v>44041</v>
      </c>
      <c r="F1617" t="s">
        <v>44032</v>
      </c>
      <c r="G1617" t="s">
        <v>44045</v>
      </c>
      <c r="H1617">
        <v>85</v>
      </c>
      <c r="I1617" t="s">
        <v>25</v>
      </c>
      <c r="J1617" t="s">
        <v>26</v>
      </c>
      <c r="M1617" t="s">
        <v>16474</v>
      </c>
      <c r="N1617" t="s">
        <v>16474</v>
      </c>
      <c r="O1617" t="s">
        <v>16475</v>
      </c>
      <c r="P1617" t="s">
        <v>13356</v>
      </c>
      <c r="Q1617" t="s">
        <v>16476</v>
      </c>
      <c r="R1617" t="s">
        <v>16477</v>
      </c>
      <c r="S1617" t="s">
        <v>16478</v>
      </c>
      <c r="T1617">
        <v>6.6</v>
      </c>
      <c r="U1617">
        <v>14295</v>
      </c>
      <c r="W1617"/>
      <c r="X1617"/>
      <c r="Y1617">
        <v>19875</v>
      </c>
      <c r="Z1617"/>
      <c r="AA1617">
        <v>905291</v>
      </c>
      <c r="AB1617">
        <v>81</v>
      </c>
    </row>
    <row r="1618" spans="1:28" x14ac:dyDescent="0.2">
      <c r="A1618" t="s">
        <v>337</v>
      </c>
      <c r="B1618" t="s">
        <v>338</v>
      </c>
      <c r="C1618">
        <v>2002</v>
      </c>
      <c r="D1618" t="s">
        <v>339</v>
      </c>
      <c r="E1618" t="s">
        <v>44037</v>
      </c>
      <c r="F1618" t="s">
        <v>44031</v>
      </c>
      <c r="G1618" t="s">
        <v>44040</v>
      </c>
      <c r="H1618">
        <v>95</v>
      </c>
      <c r="I1618" t="s">
        <v>25</v>
      </c>
      <c r="J1618" t="s">
        <v>26</v>
      </c>
      <c r="M1618" t="s">
        <v>340</v>
      </c>
      <c r="N1618" t="s">
        <v>341</v>
      </c>
      <c r="O1618" t="s">
        <v>342</v>
      </c>
      <c r="P1618" t="s">
        <v>343</v>
      </c>
      <c r="Q1618" t="s">
        <v>344</v>
      </c>
      <c r="R1618" t="s">
        <v>345</v>
      </c>
      <c r="S1618" t="s">
        <v>346</v>
      </c>
      <c r="T1618">
        <v>7.2</v>
      </c>
      <c r="U1618">
        <v>99484</v>
      </c>
      <c r="V1618" s="12">
        <f>W1618*1.43863813229572</f>
        <v>201409338.52140081</v>
      </c>
      <c r="W1618" s="3">
        <v>140000000</v>
      </c>
      <c r="X1618" s="13">
        <f>Y1618*1.43863813229572</f>
        <v>54922575.792178996</v>
      </c>
      <c r="Y1618" s="3">
        <v>38176783</v>
      </c>
      <c r="Z1618" s="13">
        <f>AA1618*1.43863813229572</f>
        <v>158309700.94159535</v>
      </c>
      <c r="AA1618" s="3">
        <v>110041363</v>
      </c>
      <c r="AB1618">
        <v>266</v>
      </c>
    </row>
    <row r="1619" spans="1:28" x14ac:dyDescent="0.2">
      <c r="A1619" t="s">
        <v>32422</v>
      </c>
      <c r="B1619" t="s">
        <v>32423</v>
      </c>
      <c r="C1619">
        <v>2014</v>
      </c>
      <c r="D1619" t="s">
        <v>28663</v>
      </c>
      <c r="E1619" t="s">
        <v>44037</v>
      </c>
      <c r="F1619" t="s">
        <v>44031</v>
      </c>
      <c r="G1619" t="s">
        <v>44038</v>
      </c>
      <c r="H1619">
        <v>95</v>
      </c>
      <c r="I1619" t="s">
        <v>25</v>
      </c>
      <c r="J1619" t="s">
        <v>26</v>
      </c>
      <c r="K1619" t="s">
        <v>308</v>
      </c>
      <c r="M1619" t="s">
        <v>32424</v>
      </c>
      <c r="N1619" t="s">
        <v>32425</v>
      </c>
      <c r="O1619" t="s">
        <v>32426</v>
      </c>
      <c r="P1619" t="s">
        <v>7542</v>
      </c>
      <c r="Q1619" t="s">
        <v>32427</v>
      </c>
      <c r="R1619" t="s">
        <v>32428</v>
      </c>
      <c r="S1619" t="s">
        <v>32429</v>
      </c>
      <c r="T1619">
        <v>7.3</v>
      </c>
      <c r="U1619">
        <v>63206</v>
      </c>
      <c r="V1619" s="12">
        <f>W1619*1.09324733035956</f>
        <v>54662366.517977998</v>
      </c>
      <c r="W1619" s="3">
        <v>50000000</v>
      </c>
      <c r="X1619" s="13">
        <f>Y1619*1.09324733035956</f>
        <v>54828040.498162679</v>
      </c>
      <c r="Y1619" s="3">
        <v>50151543</v>
      </c>
      <c r="Z1619" s="13">
        <f>AA1619*1.09324733035956</f>
        <v>109088106.21078366</v>
      </c>
      <c r="AA1619" s="3">
        <v>99783556</v>
      </c>
      <c r="AB1619">
        <v>139</v>
      </c>
    </row>
    <row r="1620" spans="1:28" x14ac:dyDescent="0.2">
      <c r="A1620" t="s">
        <v>5136</v>
      </c>
      <c r="B1620" t="s">
        <v>5137</v>
      </c>
      <c r="C1620">
        <v>2002</v>
      </c>
      <c r="D1620" t="s">
        <v>3796</v>
      </c>
      <c r="E1620" t="s">
        <v>16512</v>
      </c>
      <c r="F1620" t="s">
        <v>44038</v>
      </c>
      <c r="G1620" t="s">
        <v>44044</v>
      </c>
      <c r="H1620">
        <v>95</v>
      </c>
      <c r="I1620" t="s">
        <v>360</v>
      </c>
      <c r="J1620" t="s">
        <v>26</v>
      </c>
      <c r="M1620" t="s">
        <v>1286</v>
      </c>
      <c r="N1620" t="s">
        <v>5138</v>
      </c>
      <c r="O1620" t="s">
        <v>5139</v>
      </c>
      <c r="P1620" t="s">
        <v>1106</v>
      </c>
      <c r="Q1620" t="s">
        <v>5140</v>
      </c>
      <c r="R1620" t="s">
        <v>5141</v>
      </c>
      <c r="S1620" t="s">
        <v>5142</v>
      </c>
      <c r="T1620">
        <v>5.5</v>
      </c>
      <c r="U1620">
        <v>59940</v>
      </c>
      <c r="V1620" s="12">
        <f>W1620*1.43863813229572</f>
        <v>122284241.2451362</v>
      </c>
      <c r="W1620" s="3">
        <v>85000000</v>
      </c>
      <c r="X1620" s="13">
        <f>Y1620*1.43863813229572</f>
        <v>54787241.664435804</v>
      </c>
      <c r="Y1620" s="3">
        <v>38082712</v>
      </c>
      <c r="Z1620" s="13">
        <f>AA1620*1.43863813229572</f>
        <v>112049297.69867706</v>
      </c>
      <c r="AA1620" s="3">
        <v>77885672</v>
      </c>
      <c r="AB1620">
        <v>173</v>
      </c>
    </row>
    <row r="1621" spans="1:28" x14ac:dyDescent="0.2">
      <c r="A1621" t="s">
        <v>40673</v>
      </c>
      <c r="B1621" t="s">
        <v>40674</v>
      </c>
      <c r="C1621">
        <v>2018</v>
      </c>
      <c r="D1621" s="1">
        <v>43409</v>
      </c>
      <c r="E1621" t="s">
        <v>1045</v>
      </c>
      <c r="H1621">
        <v>105</v>
      </c>
      <c r="I1621" t="s">
        <v>25</v>
      </c>
      <c r="J1621" t="s">
        <v>26</v>
      </c>
      <c r="M1621" t="s">
        <v>31515</v>
      </c>
      <c r="N1621" t="s">
        <v>31516</v>
      </c>
      <c r="O1621" t="s">
        <v>40675</v>
      </c>
      <c r="P1621" t="s">
        <v>23690</v>
      </c>
      <c r="Q1621" t="s">
        <v>40676</v>
      </c>
      <c r="R1621" t="s">
        <v>40677</v>
      </c>
      <c r="S1621" t="s">
        <v>40678</v>
      </c>
      <c r="T1621">
        <v>5.6</v>
      </c>
      <c r="U1621">
        <v>32014</v>
      </c>
      <c r="V1621" s="12">
        <f>W1621*1.03068014830331</f>
        <v>30920404.449099299</v>
      </c>
      <c r="W1621" s="3">
        <v>30000000</v>
      </c>
      <c r="X1621" s="13">
        <f>Y1621*1.03068014830331</f>
        <v>54687796.938440427</v>
      </c>
      <c r="Y1621" s="3">
        <v>53059911</v>
      </c>
      <c r="Z1621" s="13">
        <f>AA1621*1.03068014830331</f>
        <v>67880502.836722791</v>
      </c>
      <c r="AA1621" s="3">
        <v>65859911</v>
      </c>
      <c r="AB1621">
        <v>274</v>
      </c>
    </row>
    <row r="1622" spans="1:28" x14ac:dyDescent="0.2">
      <c r="A1622" t="s">
        <v>16172</v>
      </c>
      <c r="B1622" t="s">
        <v>16173</v>
      </c>
      <c r="C1622">
        <v>2007</v>
      </c>
      <c r="D1622" t="s">
        <v>11642</v>
      </c>
      <c r="E1622" t="s">
        <v>1045</v>
      </c>
      <c r="F1622" t="s">
        <v>44036</v>
      </c>
      <c r="H1622">
        <v>91</v>
      </c>
      <c r="I1622" t="s">
        <v>360</v>
      </c>
      <c r="J1622" t="s">
        <v>26</v>
      </c>
      <c r="M1622" t="s">
        <v>11003</v>
      </c>
      <c r="N1622" t="s">
        <v>16174</v>
      </c>
      <c r="O1622" t="s">
        <v>16175</v>
      </c>
      <c r="P1622" t="s">
        <v>4120</v>
      </c>
      <c r="Q1622" t="s">
        <v>16176</v>
      </c>
      <c r="R1622" t="s">
        <v>16177</v>
      </c>
      <c r="S1622" t="s">
        <v>16178</v>
      </c>
      <c r="T1622">
        <v>5.3</v>
      </c>
      <c r="U1622">
        <v>37549</v>
      </c>
      <c r="V1622" s="12">
        <f>W1622*1.24823238899982</f>
        <v>43688133.614993699</v>
      </c>
      <c r="W1622" s="3">
        <v>35000000</v>
      </c>
      <c r="X1622" s="13">
        <f>Y1622*1.24823238899982</f>
        <v>54672351.459897317</v>
      </c>
      <c r="Y1622" s="3">
        <v>43799818</v>
      </c>
      <c r="Z1622" s="13">
        <f>AA1622*144548551.06</f>
        <v>1.0144608840220954E+16</v>
      </c>
      <c r="AA1622" s="3">
        <v>70181325</v>
      </c>
      <c r="AB1622">
        <v>125</v>
      </c>
    </row>
    <row r="1623" spans="1:28" x14ac:dyDescent="0.2">
      <c r="A1623" t="s">
        <v>3035</v>
      </c>
      <c r="B1623" t="s">
        <v>3036</v>
      </c>
      <c r="C1623">
        <v>2002</v>
      </c>
      <c r="D1623" s="1">
        <v>37534</v>
      </c>
      <c r="E1623" t="s">
        <v>1045</v>
      </c>
      <c r="F1623" t="s">
        <v>44036</v>
      </c>
      <c r="H1623">
        <v>96</v>
      </c>
      <c r="I1623" t="s">
        <v>3037</v>
      </c>
      <c r="J1623" t="s">
        <v>26</v>
      </c>
      <c r="M1623" t="s">
        <v>3038</v>
      </c>
      <c r="N1623" t="s">
        <v>3039</v>
      </c>
      <c r="O1623" t="s">
        <v>3040</v>
      </c>
      <c r="P1623" t="s">
        <v>3041</v>
      </c>
      <c r="Q1623" t="s">
        <v>3042</v>
      </c>
      <c r="R1623" t="s">
        <v>3043</v>
      </c>
      <c r="S1623" t="s">
        <v>3044</v>
      </c>
      <c r="T1623">
        <v>5.6</v>
      </c>
      <c r="U1623">
        <v>69669</v>
      </c>
      <c r="V1623" s="12">
        <f>W1623*1.43863813229572</f>
        <v>24456848.249027241</v>
      </c>
      <c r="W1623" s="3">
        <v>17000000</v>
      </c>
      <c r="X1623" s="13">
        <f>Y1623*1.43863813229572</f>
        <v>54597499.681167319</v>
      </c>
      <c r="Y1623" s="3">
        <v>37950822</v>
      </c>
      <c r="Z1623" s="13">
        <f>AA1623*1.43863813229572</f>
        <v>136881070.87</v>
      </c>
      <c r="AA1623" s="3">
        <v>95146283</v>
      </c>
      <c r="AB1623">
        <v>219</v>
      </c>
    </row>
    <row r="1624" spans="1:28" x14ac:dyDescent="0.2">
      <c r="A1624" t="s">
        <v>33637</v>
      </c>
      <c r="B1624" t="s">
        <v>33638</v>
      </c>
      <c r="C1624">
        <v>2017</v>
      </c>
      <c r="D1624" t="s">
        <v>33639</v>
      </c>
      <c r="E1624" t="s">
        <v>16512</v>
      </c>
      <c r="F1624" t="s">
        <v>44042</v>
      </c>
      <c r="H1624">
        <v>115</v>
      </c>
      <c r="I1624" t="s">
        <v>33640</v>
      </c>
      <c r="J1624" t="s">
        <v>26</v>
      </c>
      <c r="K1624" t="s">
        <v>307</v>
      </c>
      <c r="L1624" t="s">
        <v>75</v>
      </c>
      <c r="M1624" t="s">
        <v>33641</v>
      </c>
      <c r="N1624" t="s">
        <v>33642</v>
      </c>
      <c r="O1624" t="s">
        <v>33643</v>
      </c>
      <c r="P1624" t="s">
        <v>4855</v>
      </c>
      <c r="Q1624" t="s">
        <v>33644</v>
      </c>
      <c r="R1624" t="s">
        <v>33645</v>
      </c>
      <c r="S1624" t="s">
        <v>33646</v>
      </c>
      <c r="T1624">
        <v>6.7</v>
      </c>
      <c r="U1624">
        <v>171059</v>
      </c>
      <c r="V1624" s="12">
        <f>W1624*1.05585427545692</f>
        <v>31675628.263707601</v>
      </c>
      <c r="W1624" s="3">
        <v>30000000</v>
      </c>
      <c r="X1624" s="13">
        <f>Y1624*1.05585427545692</f>
        <v>54574858.528761469</v>
      </c>
      <c r="Y1624" s="3">
        <v>51687870</v>
      </c>
      <c r="Z1624" s="13">
        <f>AA1624*1.05585427545692</f>
        <v>105600235.90190528</v>
      </c>
      <c r="AA1624" s="3">
        <v>100014025</v>
      </c>
      <c r="AB1624">
        <v>748</v>
      </c>
    </row>
    <row r="1625" spans="1:28" hidden="1" x14ac:dyDescent="0.2">
      <c r="A1625" t="s">
        <v>16536</v>
      </c>
      <c r="B1625" t="s">
        <v>16537</v>
      </c>
      <c r="C1625">
        <v>2007</v>
      </c>
      <c r="D1625" s="1">
        <v>39363</v>
      </c>
      <c r="E1625" t="s">
        <v>1045</v>
      </c>
      <c r="F1625" t="s">
        <v>44050</v>
      </c>
      <c r="H1625">
        <v>88</v>
      </c>
      <c r="I1625" t="s">
        <v>25</v>
      </c>
      <c r="J1625" t="s">
        <v>26</v>
      </c>
      <c r="M1625" t="s">
        <v>16538</v>
      </c>
      <c r="N1625" t="s">
        <v>16539</v>
      </c>
      <c r="O1625" t="s">
        <v>16540</v>
      </c>
      <c r="P1625" t="s">
        <v>15378</v>
      </c>
      <c r="Q1625" t="s">
        <v>16541</v>
      </c>
      <c r="R1625" t="s">
        <v>16542</v>
      </c>
      <c r="S1625" t="s">
        <v>16543</v>
      </c>
      <c r="T1625">
        <v>6.7</v>
      </c>
      <c r="U1625">
        <v>75710</v>
      </c>
      <c r="W1625"/>
      <c r="X1625"/>
      <c r="Y1625">
        <v>13938332</v>
      </c>
      <c r="Z1625"/>
      <c r="AA1625">
        <v>14353654</v>
      </c>
      <c r="AB1625">
        <v>199</v>
      </c>
    </row>
    <row r="1626" spans="1:28" hidden="1" x14ac:dyDescent="0.2">
      <c r="A1626" t="s">
        <v>16544</v>
      </c>
      <c r="B1626" t="s">
        <v>16545</v>
      </c>
      <c r="C1626">
        <v>2007</v>
      </c>
      <c r="D1626" t="s">
        <v>14839</v>
      </c>
      <c r="E1626" t="s">
        <v>176</v>
      </c>
      <c r="H1626">
        <v>124</v>
      </c>
      <c r="I1626" t="s">
        <v>25</v>
      </c>
      <c r="J1626" t="s">
        <v>26</v>
      </c>
      <c r="K1626" t="s">
        <v>27</v>
      </c>
      <c r="L1626" t="s">
        <v>361</v>
      </c>
      <c r="M1626" t="s">
        <v>16546</v>
      </c>
      <c r="N1626" t="s">
        <v>16547</v>
      </c>
      <c r="O1626" t="s">
        <v>16548</v>
      </c>
      <c r="P1626" t="s">
        <v>16549</v>
      </c>
      <c r="Q1626" t="s">
        <v>16550</v>
      </c>
      <c r="R1626" t="s">
        <v>16551</v>
      </c>
      <c r="S1626" t="s">
        <v>16552</v>
      </c>
      <c r="T1626">
        <v>6.9</v>
      </c>
      <c r="U1626">
        <v>11282</v>
      </c>
      <c r="W1626"/>
      <c r="X1626"/>
      <c r="Y1626">
        <v>372124</v>
      </c>
      <c r="Z1626"/>
      <c r="AA1626">
        <v>691733</v>
      </c>
      <c r="AB1626">
        <v>64</v>
      </c>
    </row>
    <row r="1627" spans="1:28" x14ac:dyDescent="0.2">
      <c r="A1627" t="s">
        <v>7369</v>
      </c>
      <c r="B1627" t="s">
        <v>7370</v>
      </c>
      <c r="C1627">
        <v>2004</v>
      </c>
      <c r="D1627" s="1">
        <v>38297</v>
      </c>
      <c r="E1627" t="s">
        <v>1045</v>
      </c>
      <c r="F1627" t="s">
        <v>44044</v>
      </c>
      <c r="G1627" t="s">
        <v>44042</v>
      </c>
      <c r="H1627">
        <v>104</v>
      </c>
      <c r="I1627" t="s">
        <v>25</v>
      </c>
      <c r="J1627" t="s">
        <v>26</v>
      </c>
      <c r="K1627" t="s">
        <v>1793</v>
      </c>
      <c r="M1627" t="s">
        <v>7371</v>
      </c>
      <c r="N1627" t="s">
        <v>383</v>
      </c>
      <c r="O1627" t="s">
        <v>7372</v>
      </c>
      <c r="P1627" t="s">
        <v>7373</v>
      </c>
      <c r="Q1627" t="s">
        <v>7374</v>
      </c>
      <c r="R1627" t="s">
        <v>7375</v>
      </c>
      <c r="S1627" t="s">
        <v>7376</v>
      </c>
      <c r="T1627">
        <v>6.2</v>
      </c>
      <c r="U1627">
        <v>97912</v>
      </c>
      <c r="V1627" s="12">
        <f>W1627*1.37009528851244</f>
        <v>47953335.097935401</v>
      </c>
      <c r="W1627" s="3">
        <v>35000000</v>
      </c>
      <c r="X1627" s="13">
        <f>Y1627*1.37009528851244</f>
        <v>54528684.075706705</v>
      </c>
      <c r="Y1627" s="3">
        <v>39799191</v>
      </c>
      <c r="Z1627" s="13">
        <f>AA1627*1.37009528851244</f>
        <v>105038616.98200631</v>
      </c>
      <c r="AA1627" s="3">
        <v>76665191</v>
      </c>
      <c r="AB1627">
        <v>411</v>
      </c>
    </row>
    <row r="1628" spans="1:28" hidden="1" x14ac:dyDescent="0.2">
      <c r="A1628" t="s">
        <v>16562</v>
      </c>
      <c r="B1628" t="s">
        <v>16563</v>
      </c>
      <c r="C1628">
        <v>2006</v>
      </c>
      <c r="D1628" s="1">
        <v>38729</v>
      </c>
      <c r="E1628" t="s">
        <v>1045</v>
      </c>
      <c r="F1628" t="s">
        <v>44040</v>
      </c>
      <c r="H1628">
        <v>93</v>
      </c>
      <c r="I1628" t="s">
        <v>25</v>
      </c>
      <c r="J1628" t="s">
        <v>26</v>
      </c>
      <c r="K1628" t="s">
        <v>307</v>
      </c>
      <c r="M1628" t="s">
        <v>7099</v>
      </c>
      <c r="N1628" t="s">
        <v>16564</v>
      </c>
      <c r="O1628" t="s">
        <v>16565</v>
      </c>
      <c r="P1628" t="s">
        <v>1338</v>
      </c>
      <c r="Q1628" t="s">
        <v>16566</v>
      </c>
      <c r="R1628" t="s">
        <v>16567</v>
      </c>
      <c r="S1628" t="s">
        <v>16568</v>
      </c>
      <c r="T1628">
        <v>5</v>
      </c>
      <c r="U1628">
        <v>22017</v>
      </c>
      <c r="W1628"/>
      <c r="X1628"/>
      <c r="Y1628">
        <v>35093569</v>
      </c>
      <c r="Z1628"/>
      <c r="AA1628">
        <v>47232776</v>
      </c>
      <c r="AB1628">
        <v>122</v>
      </c>
    </row>
    <row r="1629" spans="1:28" hidden="1" x14ac:dyDescent="0.2">
      <c r="A1629" t="s">
        <v>16569</v>
      </c>
      <c r="B1629" t="s">
        <v>16570</v>
      </c>
      <c r="C1629">
        <v>2007</v>
      </c>
      <c r="D1629" t="s">
        <v>16571</v>
      </c>
      <c r="E1629" t="s">
        <v>1045</v>
      </c>
      <c r="F1629" t="s">
        <v>44032</v>
      </c>
      <c r="H1629">
        <v>93</v>
      </c>
      <c r="I1629" t="s">
        <v>25</v>
      </c>
      <c r="J1629" t="s">
        <v>26</v>
      </c>
      <c r="M1629" t="s">
        <v>16572</v>
      </c>
      <c r="N1629" t="s">
        <v>16573</v>
      </c>
      <c r="O1629" t="s">
        <v>16574</v>
      </c>
      <c r="P1629" t="s">
        <v>6876</v>
      </c>
      <c r="Q1629" t="s">
        <v>16575</v>
      </c>
      <c r="R1629" t="s">
        <v>16576</v>
      </c>
      <c r="S1629" t="s">
        <v>16577</v>
      </c>
      <c r="T1629">
        <v>6.2</v>
      </c>
      <c r="U1629">
        <v>19313</v>
      </c>
      <c r="W1629"/>
      <c r="X1629"/>
      <c r="Y1629">
        <v>62597</v>
      </c>
      <c r="Z1629"/>
      <c r="AA1629">
        <v>346592</v>
      </c>
      <c r="AB1629">
        <v>54</v>
      </c>
    </row>
    <row r="1630" spans="1:28" x14ac:dyDescent="0.2">
      <c r="A1630" t="s">
        <v>13645</v>
      </c>
      <c r="B1630" t="s">
        <v>13646</v>
      </c>
      <c r="C1630">
        <v>2006</v>
      </c>
      <c r="D1630" t="s">
        <v>10290</v>
      </c>
      <c r="E1630" t="s">
        <v>176</v>
      </c>
      <c r="F1630" t="s">
        <v>44034</v>
      </c>
      <c r="G1630" t="s">
        <v>44045</v>
      </c>
      <c r="H1630">
        <v>110</v>
      </c>
      <c r="I1630" t="s">
        <v>25</v>
      </c>
      <c r="J1630" t="s">
        <v>26</v>
      </c>
      <c r="M1630" t="s">
        <v>2250</v>
      </c>
      <c r="N1630" t="s">
        <v>2250</v>
      </c>
      <c r="O1630" t="s">
        <v>13647</v>
      </c>
      <c r="P1630" t="s">
        <v>9449</v>
      </c>
      <c r="Q1630" t="s">
        <v>13648</v>
      </c>
      <c r="R1630" t="s">
        <v>13649</v>
      </c>
      <c r="S1630" t="s">
        <v>13650</v>
      </c>
      <c r="T1630">
        <v>5.5</v>
      </c>
      <c r="U1630">
        <v>93773</v>
      </c>
      <c r="V1630" s="12">
        <f>W1630*1.28378472222222</f>
        <v>89864930.555555403</v>
      </c>
      <c r="W1630" s="3">
        <v>70000000</v>
      </c>
      <c r="X1630" s="13">
        <f>Y1630*1.28378472222222</f>
        <v>54285053.938784629</v>
      </c>
      <c r="Y1630" s="3">
        <v>42285169</v>
      </c>
      <c r="Z1630" s="13">
        <f>AA1630*1.28378472222222</f>
        <v>93440487.966562346</v>
      </c>
      <c r="AA1630" s="3">
        <v>72785169</v>
      </c>
      <c r="AB1630">
        <v>1087</v>
      </c>
    </row>
    <row r="1631" spans="1:28" x14ac:dyDescent="0.2">
      <c r="A1631" t="s">
        <v>25548</v>
      </c>
      <c r="B1631" t="s">
        <v>25549</v>
      </c>
      <c r="C1631">
        <v>2010</v>
      </c>
      <c r="D1631" t="s">
        <v>13301</v>
      </c>
      <c r="E1631" t="s">
        <v>3496</v>
      </c>
      <c r="F1631" t="s">
        <v>44045</v>
      </c>
      <c r="H1631">
        <v>90</v>
      </c>
      <c r="I1631" t="s">
        <v>177</v>
      </c>
      <c r="J1631" t="s">
        <v>26</v>
      </c>
      <c r="M1631" t="s">
        <v>22734</v>
      </c>
      <c r="N1631" t="s">
        <v>12397</v>
      </c>
      <c r="O1631" t="s">
        <v>25550</v>
      </c>
      <c r="P1631" t="s">
        <v>12693</v>
      </c>
      <c r="Q1631" t="s">
        <v>18221</v>
      </c>
      <c r="R1631" t="s">
        <v>25551</v>
      </c>
      <c r="S1631" t="s">
        <v>25552</v>
      </c>
      <c r="T1631">
        <v>5.6</v>
      </c>
      <c r="U1631">
        <v>88695</v>
      </c>
      <c r="V1631" s="12">
        <f>W1631*1.18690152988223</f>
        <v>23738030.597644601</v>
      </c>
      <c r="W1631" s="3">
        <v>20000000</v>
      </c>
      <c r="X1631" s="13">
        <f>Y1631*1.18690152988223</f>
        <v>54253480.199389055</v>
      </c>
      <c r="Y1631" s="3">
        <v>45710178</v>
      </c>
      <c r="Z1631" s="13">
        <f>AA1631*1.18690152988223</f>
        <v>161597158.40872958</v>
      </c>
      <c r="AA1631" s="3">
        <v>136150434</v>
      </c>
      <c r="AB1631">
        <v>304</v>
      </c>
    </row>
    <row r="1632" spans="1:28" x14ac:dyDescent="0.2">
      <c r="A1632" t="s">
        <v>36857</v>
      </c>
      <c r="B1632" t="s">
        <v>36858</v>
      </c>
      <c r="C1632">
        <v>2017</v>
      </c>
      <c r="D1632" t="s">
        <v>34391</v>
      </c>
      <c r="E1632" t="s">
        <v>16512</v>
      </c>
      <c r="F1632" t="s">
        <v>44051</v>
      </c>
      <c r="G1632" t="s">
        <v>44038</v>
      </c>
      <c r="H1632">
        <v>115</v>
      </c>
      <c r="I1632" t="s">
        <v>36859</v>
      </c>
      <c r="J1632" t="s">
        <v>26</v>
      </c>
      <c r="K1632" t="s">
        <v>308</v>
      </c>
      <c r="M1632" t="s">
        <v>3833</v>
      </c>
      <c r="N1632" t="s">
        <v>36860</v>
      </c>
      <c r="O1632" t="s">
        <v>36861</v>
      </c>
      <c r="P1632" t="s">
        <v>160</v>
      </c>
      <c r="Q1632" t="s">
        <v>36862</v>
      </c>
      <c r="R1632" t="s">
        <v>36863</v>
      </c>
      <c r="S1632" t="s">
        <v>36864</v>
      </c>
      <c r="T1632">
        <v>7.2</v>
      </c>
      <c r="U1632">
        <v>153394</v>
      </c>
      <c r="V1632" s="12">
        <f>W1632*1.05585427545692</f>
        <v>52792713.772845998</v>
      </c>
      <c r="W1632" s="3">
        <v>50000000</v>
      </c>
      <c r="X1632" s="13">
        <f>Y1632*1.05585427545692</f>
        <v>54209670.210509188</v>
      </c>
      <c r="Y1632" s="3">
        <v>51342000</v>
      </c>
      <c r="Z1632" s="13">
        <f>AA1632*1.05585427545692</f>
        <v>142399468.83535832</v>
      </c>
      <c r="AA1632" s="3">
        <v>134866593</v>
      </c>
      <c r="AB1632">
        <v>334</v>
      </c>
    </row>
    <row r="1633" spans="1:28" x14ac:dyDescent="0.2">
      <c r="A1633" t="s">
        <v>30073</v>
      </c>
      <c r="B1633" t="s">
        <v>30074</v>
      </c>
      <c r="C1633">
        <v>2012</v>
      </c>
      <c r="D1633" t="s">
        <v>25359</v>
      </c>
      <c r="E1633" t="s">
        <v>3496</v>
      </c>
      <c r="F1633" t="s">
        <v>44045</v>
      </c>
      <c r="G1633" t="s">
        <v>44042</v>
      </c>
      <c r="H1633">
        <v>110</v>
      </c>
      <c r="I1633" t="s">
        <v>12457</v>
      </c>
      <c r="J1633" t="s">
        <v>26</v>
      </c>
      <c r="M1633" t="s">
        <v>11028</v>
      </c>
      <c r="N1633" t="s">
        <v>30075</v>
      </c>
      <c r="O1633" t="s">
        <v>30076</v>
      </c>
      <c r="P1633" t="s">
        <v>4616</v>
      </c>
      <c r="Q1633" t="s">
        <v>30077</v>
      </c>
      <c r="R1633" t="s">
        <v>30078</v>
      </c>
      <c r="S1633" t="s">
        <v>30079</v>
      </c>
      <c r="T1633">
        <v>6.8</v>
      </c>
      <c r="U1633">
        <v>213774</v>
      </c>
      <c r="V1633" s="12">
        <f>W1633*1.12725506764114</f>
        <v>3381765.2029234199</v>
      </c>
      <c r="W1633" s="3">
        <v>3000000</v>
      </c>
      <c r="X1633" s="13">
        <f>Y1633*1.12725506764114</f>
        <v>54206205.093917936</v>
      </c>
      <c r="Y1633" s="3">
        <v>48086903</v>
      </c>
      <c r="Z1633" s="13">
        <f>AA1633*1.12725506764114</f>
        <v>93015579.286231309</v>
      </c>
      <c r="AA1633" s="3">
        <v>82515113</v>
      </c>
      <c r="AB1633">
        <v>680</v>
      </c>
    </row>
    <row r="1634" spans="1:28" x14ac:dyDescent="0.2">
      <c r="A1634" t="s">
        <v>736</v>
      </c>
      <c r="B1634" t="s">
        <v>737</v>
      </c>
      <c r="C1634">
        <v>2000</v>
      </c>
      <c r="D1634" s="1">
        <v>36651</v>
      </c>
      <c r="E1634" t="s">
        <v>1045</v>
      </c>
      <c r="F1634" t="s">
        <v>44032</v>
      </c>
      <c r="H1634">
        <v>94</v>
      </c>
      <c r="I1634" t="s">
        <v>319</v>
      </c>
      <c r="J1634" t="s">
        <v>26</v>
      </c>
      <c r="M1634" t="s">
        <v>738</v>
      </c>
      <c r="N1634" t="s">
        <v>739</v>
      </c>
      <c r="O1634" t="s">
        <v>740</v>
      </c>
      <c r="P1634" t="s">
        <v>31</v>
      </c>
      <c r="Q1634" t="s">
        <v>741</v>
      </c>
      <c r="R1634" t="s">
        <v>742</v>
      </c>
      <c r="S1634" t="s">
        <v>743</v>
      </c>
      <c r="T1634">
        <v>4.9000000000000004</v>
      </c>
      <c r="U1634">
        <v>11693</v>
      </c>
      <c r="V1634" s="12">
        <f>W1634*1.5029674796748</f>
        <v>90178048.780487999</v>
      </c>
      <c r="W1634" s="3">
        <v>60000000</v>
      </c>
      <c r="X1634" s="13">
        <f>Y1634*1.5029674796748</f>
        <v>54182323.32479687</v>
      </c>
      <c r="Y1634" s="3">
        <v>36050230</v>
      </c>
      <c r="Z1634" s="13">
        <f>AA1634*1.5029674796748</f>
        <v>77974018.976097733</v>
      </c>
      <c r="AA1634" s="3">
        <v>51880044</v>
      </c>
      <c r="AB1634">
        <v>131</v>
      </c>
    </row>
    <row r="1635" spans="1:28" x14ac:dyDescent="0.2">
      <c r="A1635" t="s">
        <v>42118</v>
      </c>
      <c r="B1635" t="s">
        <v>42119</v>
      </c>
      <c r="C1635">
        <v>2019</v>
      </c>
      <c r="D1635" s="1">
        <v>43657</v>
      </c>
      <c r="E1635" t="s">
        <v>1045</v>
      </c>
      <c r="F1635" t="s">
        <v>44032</v>
      </c>
      <c r="G1635" t="s">
        <v>44042</v>
      </c>
      <c r="H1635">
        <v>132</v>
      </c>
      <c r="I1635" t="s">
        <v>3660</v>
      </c>
      <c r="J1635" t="s">
        <v>3179</v>
      </c>
      <c r="K1635" t="s">
        <v>26</v>
      </c>
      <c r="M1635" t="s">
        <v>8163</v>
      </c>
      <c r="N1635" t="s">
        <v>42120</v>
      </c>
      <c r="O1635" t="s">
        <v>42121</v>
      </c>
      <c r="P1635" t="s">
        <v>6249</v>
      </c>
      <c r="Q1635" t="s">
        <v>42122</v>
      </c>
      <c r="R1635" t="s">
        <v>42123</v>
      </c>
      <c r="S1635" t="s">
        <v>42124</v>
      </c>
      <c r="T1635">
        <v>8.6</v>
      </c>
      <c r="U1635">
        <v>470931</v>
      </c>
      <c r="V1635" s="12">
        <f>W1635*1.01233684194057</f>
        <v>11540639.998122498</v>
      </c>
      <c r="W1635" s="3">
        <v>11400000</v>
      </c>
      <c r="X1635" s="13">
        <f>Y1635*1.01233684194057</f>
        <v>54028163.157820895</v>
      </c>
      <c r="Y1635" s="3">
        <v>53369749</v>
      </c>
      <c r="Z1635" s="13">
        <f>AA1635*1.01233684194057</f>
        <v>260782943.08245847</v>
      </c>
      <c r="AA1635" s="3">
        <v>257604912</v>
      </c>
      <c r="AB1635">
        <v>2714</v>
      </c>
    </row>
    <row r="1636" spans="1:28" x14ac:dyDescent="0.2">
      <c r="A1636" t="s">
        <v>4392</v>
      </c>
      <c r="B1636" t="s">
        <v>4393</v>
      </c>
      <c r="C1636">
        <v>2001</v>
      </c>
      <c r="D1636" t="s">
        <v>37</v>
      </c>
      <c r="E1636" t="s">
        <v>16512</v>
      </c>
      <c r="F1636" t="s">
        <v>44044</v>
      </c>
      <c r="G1636" t="s">
        <v>44032</v>
      </c>
      <c r="H1636">
        <v>98</v>
      </c>
      <c r="I1636" t="s">
        <v>63</v>
      </c>
      <c r="J1636" t="s">
        <v>26</v>
      </c>
      <c r="K1636" t="s">
        <v>27</v>
      </c>
      <c r="L1636" t="s">
        <v>209</v>
      </c>
      <c r="M1636" t="s">
        <v>4394</v>
      </c>
      <c r="N1636" t="s">
        <v>4395</v>
      </c>
      <c r="O1636" t="s">
        <v>4396</v>
      </c>
      <c r="P1636" t="s">
        <v>842</v>
      </c>
      <c r="Q1636" t="s">
        <v>4397</v>
      </c>
      <c r="R1636" t="s">
        <v>4398</v>
      </c>
      <c r="S1636" t="s">
        <v>4399</v>
      </c>
      <c r="T1636">
        <v>6.6</v>
      </c>
      <c r="U1636">
        <v>60154</v>
      </c>
      <c r="V1636" s="12">
        <f>W1636*1.46138339920949</f>
        <v>36534584.980237253</v>
      </c>
      <c r="W1636" s="3">
        <v>25000000</v>
      </c>
      <c r="X1636" s="13">
        <f>Y1636*1.46138339920949</f>
        <v>53844852.555415161</v>
      </c>
      <c r="Y1636" s="3">
        <v>36845124</v>
      </c>
      <c r="Z1636" s="13">
        <f>AA1636*1.46138339920949</f>
        <v>94168399.886601031</v>
      </c>
      <c r="AA1636" s="3">
        <v>64437847</v>
      </c>
      <c r="AB1636">
        <v>259</v>
      </c>
    </row>
    <row r="1637" spans="1:28" x14ac:dyDescent="0.2">
      <c r="A1637" t="s">
        <v>15277</v>
      </c>
      <c r="B1637" t="s">
        <v>15278</v>
      </c>
      <c r="C1637">
        <v>2007</v>
      </c>
      <c r="D1637" t="s">
        <v>11936</v>
      </c>
      <c r="E1637" t="s">
        <v>1045</v>
      </c>
      <c r="F1637" t="s">
        <v>44032</v>
      </c>
      <c r="G1637" t="s">
        <v>44036</v>
      </c>
      <c r="H1637">
        <v>104</v>
      </c>
      <c r="I1637" t="s">
        <v>25</v>
      </c>
      <c r="J1637" t="s">
        <v>26</v>
      </c>
      <c r="M1637" t="s">
        <v>3551</v>
      </c>
      <c r="N1637" t="s">
        <v>15279</v>
      </c>
      <c r="O1637" t="s">
        <v>15280</v>
      </c>
      <c r="P1637" t="s">
        <v>15281</v>
      </c>
      <c r="Q1637" t="s">
        <v>15281</v>
      </c>
      <c r="R1637" t="s">
        <v>15282</v>
      </c>
      <c r="S1637" t="s">
        <v>15283</v>
      </c>
      <c r="T1637">
        <v>6.3</v>
      </c>
      <c r="U1637">
        <v>69523</v>
      </c>
      <c r="V1637" s="12">
        <f>W1637*1.24823238899982</f>
        <v>34950506.891994961</v>
      </c>
      <c r="W1637" s="3">
        <v>28000000</v>
      </c>
      <c r="X1637" s="13">
        <f>Y1637*1.24823238899982</f>
        <v>53808775.612124071</v>
      </c>
      <c r="Y1637" s="3">
        <v>43107979</v>
      </c>
      <c r="Z1637" s="13">
        <f>AA1637*144548551.06</f>
        <v>1.3385347604134614E+16</v>
      </c>
      <c r="AA1637" s="3">
        <v>92601050</v>
      </c>
      <c r="AB1637">
        <v>144</v>
      </c>
    </row>
    <row r="1638" spans="1:28" hidden="1" x14ac:dyDescent="0.2">
      <c r="A1638" t="s">
        <v>16639</v>
      </c>
      <c r="B1638" t="s">
        <v>16640</v>
      </c>
      <c r="C1638">
        <v>2007</v>
      </c>
      <c r="D1638" t="s">
        <v>16641</v>
      </c>
      <c r="E1638" t="s">
        <v>176</v>
      </c>
      <c r="F1638" t="s">
        <v>44036</v>
      </c>
      <c r="H1638">
        <v>97</v>
      </c>
      <c r="I1638" t="s">
        <v>817</v>
      </c>
      <c r="J1638" t="s">
        <v>27</v>
      </c>
      <c r="M1638" t="s">
        <v>16642</v>
      </c>
      <c r="N1638" t="s">
        <v>16643</v>
      </c>
      <c r="O1638" t="s">
        <v>16644</v>
      </c>
      <c r="P1638" t="s">
        <v>2042</v>
      </c>
      <c r="Q1638" t="s">
        <v>16645</v>
      </c>
      <c r="R1638" t="s">
        <v>16646</v>
      </c>
      <c r="S1638" t="s">
        <v>16647</v>
      </c>
      <c r="T1638">
        <v>6.8</v>
      </c>
      <c r="U1638">
        <v>11450</v>
      </c>
      <c r="W1638"/>
      <c r="X1638"/>
      <c r="Y1638"/>
      <c r="Z1638"/>
      <c r="AA1638">
        <v>31920899</v>
      </c>
      <c r="AB1638">
        <v>22</v>
      </c>
    </row>
    <row r="1639" spans="1:28" x14ac:dyDescent="0.2">
      <c r="A1639" t="s">
        <v>13761</v>
      </c>
      <c r="B1639" t="s">
        <v>13762</v>
      </c>
      <c r="C1639">
        <v>2006</v>
      </c>
      <c r="D1639" t="s">
        <v>13763</v>
      </c>
      <c r="E1639" t="s">
        <v>3496</v>
      </c>
      <c r="F1639" t="s">
        <v>44042</v>
      </c>
      <c r="H1639">
        <v>107</v>
      </c>
      <c r="I1639" t="s">
        <v>13764</v>
      </c>
      <c r="J1639" t="s">
        <v>26</v>
      </c>
      <c r="M1639" t="s">
        <v>7530</v>
      </c>
      <c r="N1639" t="s">
        <v>13765</v>
      </c>
      <c r="O1639" t="s">
        <v>13766</v>
      </c>
      <c r="P1639" t="s">
        <v>13767</v>
      </c>
      <c r="Q1639" t="s">
        <v>13768</v>
      </c>
      <c r="R1639" t="s">
        <v>13769</v>
      </c>
      <c r="S1639" t="s">
        <v>13770</v>
      </c>
      <c r="T1639">
        <v>6.4</v>
      </c>
      <c r="U1639">
        <v>155984</v>
      </c>
      <c r="V1639" s="12">
        <f>W1639*1.28378472222222</f>
        <v>19256770.833333302</v>
      </c>
      <c r="W1639" s="3">
        <v>15000000</v>
      </c>
      <c r="X1639" s="13">
        <f>Y1639*1.28378472222222</f>
        <v>53635066.031215191</v>
      </c>
      <c r="Y1639" s="3">
        <v>41778863</v>
      </c>
      <c r="Z1639" s="13">
        <f>AA1639*1.28378472222222</f>
        <v>89876422.996388733</v>
      </c>
      <c r="AA1639" s="3">
        <v>70008952</v>
      </c>
      <c r="AB1639">
        <v>891</v>
      </c>
    </row>
    <row r="1640" spans="1:28" x14ac:dyDescent="0.2">
      <c r="A1640" t="s">
        <v>6922</v>
      </c>
      <c r="B1640" t="s">
        <v>6923</v>
      </c>
      <c r="C1640">
        <v>2003</v>
      </c>
      <c r="D1640" t="s">
        <v>2411</v>
      </c>
      <c r="E1640" t="s">
        <v>1045</v>
      </c>
      <c r="H1640">
        <v>95</v>
      </c>
      <c r="I1640" t="s">
        <v>25</v>
      </c>
      <c r="J1640" t="s">
        <v>26</v>
      </c>
      <c r="M1640" t="s">
        <v>1170</v>
      </c>
      <c r="N1640" t="s">
        <v>6924</v>
      </c>
      <c r="O1640" t="s">
        <v>6925</v>
      </c>
      <c r="P1640" t="s">
        <v>1170</v>
      </c>
      <c r="Q1640" t="s">
        <v>6926</v>
      </c>
      <c r="R1640" t="s">
        <v>6927</v>
      </c>
      <c r="S1640" t="s">
        <v>6928</v>
      </c>
      <c r="T1640">
        <v>5.5</v>
      </c>
      <c r="U1640">
        <v>17935</v>
      </c>
      <c r="V1640" s="12">
        <f>W1640*1.40658152173913</f>
        <v>49511669.565217376</v>
      </c>
      <c r="W1640" s="3">
        <v>35200000</v>
      </c>
      <c r="X1640" s="13">
        <f>Y1640*1.40658152173913</f>
        <v>53626267.941940203</v>
      </c>
      <c r="Y1640" s="3">
        <v>38125247</v>
      </c>
      <c r="Z1640" s="13">
        <f>AA1640*1.40658152173913</f>
        <v>54322859.15502172</v>
      </c>
      <c r="AA1640" s="3">
        <v>38620484</v>
      </c>
      <c r="AB1640">
        <v>86</v>
      </c>
    </row>
    <row r="1641" spans="1:28" x14ac:dyDescent="0.2">
      <c r="A1641" t="s">
        <v>27576</v>
      </c>
      <c r="B1641" t="s">
        <v>27577</v>
      </c>
      <c r="C1641">
        <v>2017</v>
      </c>
      <c r="D1641" s="1">
        <v>43016</v>
      </c>
      <c r="E1641" t="s">
        <v>16512</v>
      </c>
      <c r="F1641" t="s">
        <v>44031</v>
      </c>
      <c r="G1641" t="s">
        <v>44034</v>
      </c>
      <c r="H1641">
        <v>95</v>
      </c>
      <c r="I1641" t="s">
        <v>25</v>
      </c>
      <c r="J1641" t="s">
        <v>26</v>
      </c>
      <c r="M1641" t="s">
        <v>23295</v>
      </c>
      <c r="N1641" t="s">
        <v>27578</v>
      </c>
      <c r="O1641" t="s">
        <v>27579</v>
      </c>
      <c r="P1641" t="s">
        <v>426</v>
      </c>
      <c r="Q1641" t="s">
        <v>426</v>
      </c>
      <c r="R1641" t="s">
        <v>27580</v>
      </c>
      <c r="S1641" t="s">
        <v>27581</v>
      </c>
      <c r="T1641">
        <v>5.6</v>
      </c>
      <c r="U1641">
        <v>123916</v>
      </c>
      <c r="V1641" s="12">
        <f>W1641*1.05585427545692</f>
        <v>63351256.527415201</v>
      </c>
      <c r="W1641" s="3">
        <v>60000000</v>
      </c>
      <c r="X1641" s="13">
        <f>Y1641*1.05585427545692</f>
        <v>53533210.772580825</v>
      </c>
      <c r="Y1641" s="3">
        <v>50701325</v>
      </c>
      <c r="Z1641" s="13">
        <f>AA1641*1.05585427545692</f>
        <v>119555517.820896</v>
      </c>
      <c r="AA1641" s="3">
        <v>113231078</v>
      </c>
      <c r="AB1641">
        <v>802</v>
      </c>
    </row>
    <row r="1642" spans="1:28" hidden="1" x14ac:dyDescent="0.2">
      <c r="A1642" t="s">
        <v>16674</v>
      </c>
      <c r="B1642" t="s">
        <v>16675</v>
      </c>
      <c r="C1642">
        <v>2007</v>
      </c>
      <c r="D1642" t="s">
        <v>11679</v>
      </c>
      <c r="E1642" t="s">
        <v>1045</v>
      </c>
      <c r="F1642" t="s">
        <v>44032</v>
      </c>
      <c r="G1642" t="s">
        <v>44036</v>
      </c>
      <c r="H1642">
        <v>128</v>
      </c>
      <c r="I1642" t="s">
        <v>943</v>
      </c>
      <c r="J1642" t="s">
        <v>944</v>
      </c>
      <c r="K1642" t="s">
        <v>307</v>
      </c>
      <c r="L1642" t="s">
        <v>64</v>
      </c>
      <c r="M1642" t="s">
        <v>6034</v>
      </c>
      <c r="N1642" t="s">
        <v>16676</v>
      </c>
      <c r="O1642" t="s">
        <v>16677</v>
      </c>
      <c r="P1642" t="s">
        <v>2934</v>
      </c>
      <c r="Q1642" t="s">
        <v>15618</v>
      </c>
      <c r="R1642" t="s">
        <v>16678</v>
      </c>
      <c r="S1642" t="s">
        <v>16679</v>
      </c>
      <c r="T1642">
        <v>7.1</v>
      </c>
      <c r="U1642">
        <v>20346</v>
      </c>
      <c r="W1642"/>
      <c r="X1642"/>
      <c r="Y1642">
        <v>1207007</v>
      </c>
      <c r="Z1642"/>
      <c r="AA1642">
        <v>15273747</v>
      </c>
      <c r="AB1642">
        <v>54</v>
      </c>
    </row>
    <row r="1643" spans="1:28" x14ac:dyDescent="0.2">
      <c r="A1643" t="s">
        <v>4564</v>
      </c>
      <c r="B1643" t="s">
        <v>4565</v>
      </c>
      <c r="C1643">
        <v>2002</v>
      </c>
      <c r="D1643" t="s">
        <v>4566</v>
      </c>
      <c r="E1643" t="s">
        <v>1045</v>
      </c>
      <c r="F1643" t="s">
        <v>44032</v>
      </c>
      <c r="G1643" t="s">
        <v>44036</v>
      </c>
      <c r="H1643">
        <v>93</v>
      </c>
      <c r="I1643" t="s">
        <v>25</v>
      </c>
      <c r="J1643" t="s">
        <v>26</v>
      </c>
      <c r="M1643" t="s">
        <v>4567</v>
      </c>
      <c r="N1643" t="s">
        <v>4568</v>
      </c>
      <c r="O1643" t="s">
        <v>4569</v>
      </c>
      <c r="P1643" t="s">
        <v>4570</v>
      </c>
      <c r="Q1643" t="s">
        <v>4571</v>
      </c>
      <c r="R1643" t="s">
        <v>4572</v>
      </c>
      <c r="S1643" t="s">
        <v>4573</v>
      </c>
      <c r="T1643">
        <v>3.5</v>
      </c>
      <c r="U1643">
        <v>38047</v>
      </c>
      <c r="V1643" s="12">
        <f>W1643*1.43863813229572</f>
        <v>17263657.58754864</v>
      </c>
      <c r="W1643" s="3">
        <v>12000000</v>
      </c>
      <c r="X1643" s="13">
        <f>Y1643*1.43863813229572</f>
        <v>53504828.124202341</v>
      </c>
      <c r="Y1643" s="3">
        <v>37191304</v>
      </c>
      <c r="Z1643" s="13">
        <f>AA1643*1.43863813229572</f>
        <v>87959817.205836579</v>
      </c>
      <c r="AA1643" s="3">
        <v>61141030</v>
      </c>
      <c r="AB1643">
        <v>576</v>
      </c>
    </row>
    <row r="1644" spans="1:28" x14ac:dyDescent="0.2">
      <c r="A1644" t="s">
        <v>24945</v>
      </c>
      <c r="B1644" t="s">
        <v>24946</v>
      </c>
      <c r="C1644">
        <v>2011</v>
      </c>
      <c r="D1644" t="s">
        <v>23380</v>
      </c>
      <c r="E1644" t="s">
        <v>44037</v>
      </c>
      <c r="F1644" t="s">
        <v>44031</v>
      </c>
      <c r="G1644" t="s">
        <v>44038</v>
      </c>
      <c r="H1644">
        <v>97</v>
      </c>
      <c r="I1644" t="s">
        <v>495</v>
      </c>
      <c r="J1644" t="s">
        <v>26</v>
      </c>
      <c r="M1644" t="s">
        <v>24947</v>
      </c>
      <c r="N1644" t="s">
        <v>24948</v>
      </c>
      <c r="O1644" t="s">
        <v>24949</v>
      </c>
      <c r="P1644" t="s">
        <v>9676</v>
      </c>
      <c r="Q1644" t="s">
        <v>24950</v>
      </c>
      <c r="R1644" t="s">
        <v>24951</v>
      </c>
      <c r="S1644" t="s">
        <v>24952</v>
      </c>
      <c r="T1644">
        <v>7.1</v>
      </c>
      <c r="U1644">
        <v>49050</v>
      </c>
      <c r="V1644" s="12">
        <f>W1644*1.1505830469594</f>
        <v>115058304.69594</v>
      </c>
      <c r="W1644" s="3">
        <v>100000000</v>
      </c>
      <c r="X1644" s="13">
        <f>Y1644*1.1505830469594</f>
        <v>53458929.15127667</v>
      </c>
      <c r="Y1644" s="3">
        <v>46462469</v>
      </c>
      <c r="Z1644" s="13">
        <f>AA1644*1.1505830469594</f>
        <v>169618345.27490595</v>
      </c>
      <c r="AA1644" s="3">
        <v>147419472</v>
      </c>
      <c r="AB1644">
        <v>107</v>
      </c>
    </row>
    <row r="1645" spans="1:28" x14ac:dyDescent="0.2">
      <c r="A1645" t="s">
        <v>27099</v>
      </c>
      <c r="B1645" t="s">
        <v>27100</v>
      </c>
      <c r="C1645">
        <v>2012</v>
      </c>
      <c r="D1645" t="s">
        <v>12632</v>
      </c>
      <c r="E1645" t="s">
        <v>44041</v>
      </c>
      <c r="F1645" t="s">
        <v>44032</v>
      </c>
      <c r="G1645" t="s">
        <v>44042</v>
      </c>
      <c r="H1645">
        <v>131</v>
      </c>
      <c r="I1645" t="s">
        <v>25</v>
      </c>
      <c r="J1645" t="s">
        <v>26</v>
      </c>
      <c r="K1645" t="s">
        <v>308</v>
      </c>
      <c r="M1645" t="s">
        <v>7896</v>
      </c>
      <c r="N1645" t="s">
        <v>27101</v>
      </c>
      <c r="O1645" t="s">
        <v>27102</v>
      </c>
      <c r="P1645" t="s">
        <v>27103</v>
      </c>
      <c r="Q1645" t="s">
        <v>27104</v>
      </c>
      <c r="R1645" t="s">
        <v>27105</v>
      </c>
      <c r="S1645" t="s">
        <v>27106</v>
      </c>
      <c r="T1645">
        <v>6.5</v>
      </c>
      <c r="U1645">
        <v>120218</v>
      </c>
      <c r="V1645" s="12">
        <f>W1645*1.12725506764114</f>
        <v>50726478.043851294</v>
      </c>
      <c r="W1645" s="3">
        <v>45000000</v>
      </c>
      <c r="X1645" s="13">
        <f>Y1645*1.12725506764114</f>
        <v>53411676.268317088</v>
      </c>
      <c r="Y1645" s="3">
        <v>47382068</v>
      </c>
      <c r="Z1645" s="13">
        <f>AA1645*1.12725506764114</f>
        <v>93524015.28468509</v>
      </c>
      <c r="AA1645" s="3">
        <v>82966152</v>
      </c>
      <c r="AB1645">
        <v>301</v>
      </c>
    </row>
    <row r="1646" spans="1:28" hidden="1" x14ac:dyDescent="0.2">
      <c r="A1646" t="s">
        <v>16708</v>
      </c>
      <c r="B1646" t="s">
        <v>16709</v>
      </c>
      <c r="C1646">
        <v>2007</v>
      </c>
      <c r="D1646" t="s">
        <v>16710</v>
      </c>
      <c r="E1646" t="s">
        <v>44043</v>
      </c>
      <c r="F1646" t="s">
        <v>44032</v>
      </c>
      <c r="H1646">
        <v>88</v>
      </c>
      <c r="I1646" t="s">
        <v>25</v>
      </c>
      <c r="J1646" t="s">
        <v>26</v>
      </c>
      <c r="M1646" t="s">
        <v>9805</v>
      </c>
      <c r="N1646" t="s">
        <v>9805</v>
      </c>
      <c r="O1646" t="s">
        <v>16711</v>
      </c>
      <c r="P1646" t="s">
        <v>16712</v>
      </c>
      <c r="Q1646" t="s">
        <v>16713</v>
      </c>
      <c r="R1646" t="s">
        <v>16714</v>
      </c>
      <c r="S1646" t="s">
        <v>16715</v>
      </c>
      <c r="T1646">
        <v>5.6</v>
      </c>
      <c r="U1646">
        <v>10597</v>
      </c>
      <c r="W1646"/>
      <c r="X1646"/>
      <c r="Y1646">
        <v>44852</v>
      </c>
      <c r="Z1646"/>
      <c r="AA1646">
        <v>44852</v>
      </c>
      <c r="AB1646">
        <v>33</v>
      </c>
    </row>
    <row r="1647" spans="1:28" x14ac:dyDescent="0.2">
      <c r="A1647" t="s">
        <v>24784</v>
      </c>
      <c r="B1647" t="s">
        <v>24785</v>
      </c>
      <c r="C1647">
        <v>2011</v>
      </c>
      <c r="D1647" t="s">
        <v>24786</v>
      </c>
      <c r="E1647" t="s">
        <v>1045</v>
      </c>
      <c r="F1647" t="s">
        <v>44032</v>
      </c>
      <c r="G1647" t="s">
        <v>44036</v>
      </c>
      <c r="H1647">
        <v>124</v>
      </c>
      <c r="I1647" t="s">
        <v>24787</v>
      </c>
      <c r="J1647" t="s">
        <v>26</v>
      </c>
      <c r="K1647" t="s">
        <v>944</v>
      </c>
      <c r="M1647" t="s">
        <v>2710</v>
      </c>
      <c r="N1647" t="s">
        <v>24788</v>
      </c>
      <c r="O1647" t="s">
        <v>24789</v>
      </c>
      <c r="P1647" t="s">
        <v>9605</v>
      </c>
      <c r="Q1647" t="s">
        <v>24790</v>
      </c>
      <c r="R1647" t="s">
        <v>24791</v>
      </c>
      <c r="S1647" t="s">
        <v>24792</v>
      </c>
      <c r="T1647">
        <v>7.2</v>
      </c>
      <c r="U1647">
        <v>88913</v>
      </c>
      <c r="V1647" s="12">
        <f>W1647*1.1505830469594</f>
        <v>11505830.469594</v>
      </c>
      <c r="W1647" s="3">
        <v>10000000</v>
      </c>
      <c r="X1647" s="13">
        <f>Y1647*1.1505830469594</f>
        <v>53400907.549384601</v>
      </c>
      <c r="Y1647" s="3">
        <v>46412041</v>
      </c>
      <c r="Z1647" s="13">
        <f>AA1647*1.1505830469594</f>
        <v>157441361.30469179</v>
      </c>
      <c r="AA1647" s="3">
        <v>136836156</v>
      </c>
      <c r="AB1647">
        <v>296</v>
      </c>
    </row>
    <row r="1648" spans="1:28" x14ac:dyDescent="0.2">
      <c r="A1648" t="s">
        <v>24422</v>
      </c>
      <c r="B1648" t="s">
        <v>24423</v>
      </c>
      <c r="C1648">
        <v>2010</v>
      </c>
      <c r="D1648" s="1">
        <v>40364</v>
      </c>
      <c r="E1648" t="s">
        <v>16512</v>
      </c>
      <c r="F1648" t="s">
        <v>44038</v>
      </c>
      <c r="G1648" t="s">
        <v>44044</v>
      </c>
      <c r="H1648">
        <v>107</v>
      </c>
      <c r="I1648" t="s">
        <v>25</v>
      </c>
      <c r="J1648" t="s">
        <v>26</v>
      </c>
      <c r="K1648" t="s">
        <v>308</v>
      </c>
      <c r="M1648" t="s">
        <v>3937</v>
      </c>
      <c r="N1648" t="s">
        <v>24424</v>
      </c>
      <c r="O1648" t="s">
        <v>24425</v>
      </c>
      <c r="P1648" t="s">
        <v>1459</v>
      </c>
      <c r="Q1648" t="s">
        <v>24426</v>
      </c>
      <c r="R1648" t="s">
        <v>24427</v>
      </c>
      <c r="S1648" t="s">
        <v>24428</v>
      </c>
      <c r="T1648">
        <v>5.6</v>
      </c>
      <c r="U1648">
        <v>84584</v>
      </c>
      <c r="V1648" s="12">
        <f>W1648*1.18690152988223</f>
        <v>35607045.896466903</v>
      </c>
      <c r="W1648" s="3">
        <v>30000000</v>
      </c>
      <c r="X1648" s="13">
        <f>Y1648*1.18690152988223</f>
        <v>53262777.053100951</v>
      </c>
      <c r="Y1648" s="3">
        <v>44875481</v>
      </c>
      <c r="Z1648" s="13">
        <f>AA1648*1.18690152988223</f>
        <v>66004782.165182225</v>
      </c>
      <c r="AA1648" s="3">
        <v>55611001</v>
      </c>
      <c r="AB1648">
        <v>194</v>
      </c>
    </row>
    <row r="1649" spans="1:28" hidden="1" x14ac:dyDescent="0.2">
      <c r="A1649" t="s">
        <v>16730</v>
      </c>
      <c r="B1649">
        <v>13</v>
      </c>
      <c r="C1649">
        <v>2010</v>
      </c>
      <c r="D1649" s="1">
        <v>40181</v>
      </c>
      <c r="E1649" t="s">
        <v>44041</v>
      </c>
      <c r="F1649" t="s">
        <v>44032</v>
      </c>
      <c r="G1649" t="s">
        <v>44042</v>
      </c>
      <c r="H1649">
        <v>91</v>
      </c>
      <c r="I1649" t="s">
        <v>25</v>
      </c>
      <c r="J1649" t="s">
        <v>26</v>
      </c>
      <c r="M1649" t="s">
        <v>14934</v>
      </c>
      <c r="N1649" t="s">
        <v>16731</v>
      </c>
      <c r="O1649" t="s">
        <v>16732</v>
      </c>
      <c r="P1649" t="s">
        <v>7455</v>
      </c>
      <c r="Q1649" t="s">
        <v>16733</v>
      </c>
      <c r="R1649" t="s">
        <v>16734</v>
      </c>
      <c r="S1649" t="s">
        <v>16735</v>
      </c>
      <c r="T1649">
        <v>6.1</v>
      </c>
      <c r="U1649">
        <v>39908</v>
      </c>
      <c r="W1649"/>
      <c r="X1649"/>
      <c r="Y1649"/>
      <c r="Z1649"/>
      <c r="AA1649">
        <v>3701600</v>
      </c>
      <c r="AB1649">
        <v>97</v>
      </c>
    </row>
    <row r="1650" spans="1:28" x14ac:dyDescent="0.2">
      <c r="A1650" t="s">
        <v>9820</v>
      </c>
      <c r="B1650" t="s">
        <v>9821</v>
      </c>
      <c r="C1650">
        <v>2009</v>
      </c>
      <c r="D1650" s="1">
        <v>40300</v>
      </c>
      <c r="E1650" t="s">
        <v>176</v>
      </c>
      <c r="F1650" t="s">
        <v>44034</v>
      </c>
      <c r="G1650" t="s">
        <v>44042</v>
      </c>
      <c r="H1650">
        <v>135</v>
      </c>
      <c r="I1650" t="s">
        <v>9822</v>
      </c>
      <c r="J1650" t="s">
        <v>26</v>
      </c>
      <c r="M1650" t="s">
        <v>135</v>
      </c>
      <c r="N1650" t="s">
        <v>8396</v>
      </c>
      <c r="O1650" t="s">
        <v>9823</v>
      </c>
      <c r="P1650" t="s">
        <v>333</v>
      </c>
      <c r="Q1650" t="s">
        <v>9824</v>
      </c>
      <c r="R1650" t="s">
        <v>9825</v>
      </c>
      <c r="S1650" t="s">
        <v>9826</v>
      </c>
      <c r="T1650">
        <v>6.7</v>
      </c>
      <c r="U1650">
        <v>154536</v>
      </c>
      <c r="V1650" s="12">
        <f>W1650*1.20636999678377</f>
        <v>78414049.790945053</v>
      </c>
      <c r="W1650" s="3">
        <v>65000000</v>
      </c>
      <c r="X1650" s="13">
        <f>Y1650*1.20636999678377</f>
        <v>53218085.915958486</v>
      </c>
      <c r="Y1650" s="3">
        <v>44114232</v>
      </c>
      <c r="Z1650" s="13">
        <f>AA1650*1.20636999678377</f>
        <v>112941975.63469224</v>
      </c>
      <c r="AA1650" s="3">
        <v>93621340</v>
      </c>
      <c r="AB1650">
        <v>687</v>
      </c>
    </row>
    <row r="1651" spans="1:28" x14ac:dyDescent="0.2">
      <c r="A1651" t="s">
        <v>555</v>
      </c>
      <c r="B1651" t="s">
        <v>556</v>
      </c>
      <c r="C1651">
        <v>2002</v>
      </c>
      <c r="D1651" t="s">
        <v>557</v>
      </c>
      <c r="E1651" t="s">
        <v>16512</v>
      </c>
      <c r="F1651" t="s">
        <v>44031</v>
      </c>
      <c r="G1651" t="s">
        <v>44038</v>
      </c>
      <c r="H1651">
        <v>94</v>
      </c>
      <c r="I1651" t="s">
        <v>25</v>
      </c>
      <c r="J1651" t="s">
        <v>26</v>
      </c>
      <c r="M1651" t="s">
        <v>558</v>
      </c>
      <c r="N1651" t="s">
        <v>559</v>
      </c>
      <c r="O1651" t="s">
        <v>560</v>
      </c>
      <c r="P1651" t="s">
        <v>561</v>
      </c>
      <c r="Q1651" t="s">
        <v>562</v>
      </c>
      <c r="R1651" t="s">
        <v>563</v>
      </c>
      <c r="S1651" t="s">
        <v>564</v>
      </c>
      <c r="T1651">
        <v>5.2</v>
      </c>
      <c r="U1651">
        <v>13261</v>
      </c>
      <c r="V1651" s="12">
        <f>W1651*1.43863813229572</f>
        <v>37404591.43968872</v>
      </c>
      <c r="W1651" s="3">
        <v>26000000</v>
      </c>
      <c r="X1651" s="13">
        <f>Y1651*1.43863813229572</f>
        <v>53215161.21354086</v>
      </c>
      <c r="Y1651" s="3">
        <v>36989956</v>
      </c>
      <c r="Z1651" s="13">
        <f>AA1651*1.43863813229572</f>
        <v>55809496.200739309</v>
      </c>
      <c r="AA1651" s="3">
        <v>38793283</v>
      </c>
      <c r="AB1651">
        <v>95</v>
      </c>
    </row>
    <row r="1652" spans="1:28" hidden="1" x14ac:dyDescent="0.2">
      <c r="A1652" t="s">
        <v>16748</v>
      </c>
      <c r="B1652" t="s">
        <v>16749</v>
      </c>
      <c r="C1652">
        <v>2007</v>
      </c>
      <c r="D1652" s="1">
        <v>39391</v>
      </c>
      <c r="E1652" t="s">
        <v>16512</v>
      </c>
      <c r="F1652" t="s">
        <v>44031</v>
      </c>
      <c r="G1652" t="s">
        <v>44038</v>
      </c>
      <c r="H1652">
        <v>90</v>
      </c>
      <c r="I1652" t="s">
        <v>25</v>
      </c>
      <c r="J1652" t="s">
        <v>26</v>
      </c>
      <c r="K1652" t="s">
        <v>308</v>
      </c>
      <c r="M1652" t="s">
        <v>16750</v>
      </c>
      <c r="N1652" t="s">
        <v>16751</v>
      </c>
      <c r="O1652" t="s">
        <v>16752</v>
      </c>
      <c r="P1652" t="s">
        <v>16753</v>
      </c>
      <c r="Q1652" t="s">
        <v>16754</v>
      </c>
      <c r="R1652" t="s">
        <v>16755</v>
      </c>
      <c r="S1652" t="s">
        <v>16756</v>
      </c>
      <c r="T1652">
        <v>3.6</v>
      </c>
      <c r="U1652">
        <v>10568</v>
      </c>
      <c r="W1652"/>
      <c r="X1652"/>
      <c r="Y1652">
        <v>8130530</v>
      </c>
      <c r="Z1652"/>
      <c r="AA1652">
        <v>8729473</v>
      </c>
      <c r="AB1652">
        <v>64</v>
      </c>
    </row>
    <row r="1653" spans="1:28" hidden="1" x14ac:dyDescent="0.2">
      <c r="A1653" t="s">
        <v>16757</v>
      </c>
      <c r="B1653" t="s">
        <v>16758</v>
      </c>
      <c r="C1653">
        <v>2007</v>
      </c>
      <c r="D1653" t="s">
        <v>11525</v>
      </c>
      <c r="E1653" t="s">
        <v>176</v>
      </c>
      <c r="F1653" t="s">
        <v>44036</v>
      </c>
      <c r="H1653">
        <v>97</v>
      </c>
      <c r="I1653" t="s">
        <v>25</v>
      </c>
      <c r="J1653" t="s">
        <v>26</v>
      </c>
      <c r="M1653" t="s">
        <v>6130</v>
      </c>
      <c r="N1653" t="s">
        <v>16759</v>
      </c>
      <c r="O1653" t="s">
        <v>16760</v>
      </c>
      <c r="P1653" t="s">
        <v>811</v>
      </c>
      <c r="Q1653" t="s">
        <v>16761</v>
      </c>
      <c r="R1653" t="s">
        <v>16762</v>
      </c>
      <c r="S1653" t="s">
        <v>16763</v>
      </c>
      <c r="T1653">
        <v>6.6</v>
      </c>
      <c r="U1653">
        <v>15884</v>
      </c>
      <c r="W1653"/>
      <c r="X1653"/>
      <c r="Y1653">
        <v>3511074</v>
      </c>
      <c r="Z1653"/>
      <c r="AA1653">
        <v>5741608</v>
      </c>
      <c r="AB1653">
        <v>61</v>
      </c>
    </row>
    <row r="1654" spans="1:28" x14ac:dyDescent="0.2">
      <c r="A1654" t="s">
        <v>29431</v>
      </c>
      <c r="B1654" t="s">
        <v>29432</v>
      </c>
      <c r="C1654">
        <v>2014</v>
      </c>
      <c r="D1654" t="s">
        <v>20362</v>
      </c>
      <c r="E1654" t="s">
        <v>1045</v>
      </c>
      <c r="F1654" t="s">
        <v>44036</v>
      </c>
      <c r="H1654">
        <v>100</v>
      </c>
      <c r="I1654" t="s">
        <v>25</v>
      </c>
      <c r="J1654" t="s">
        <v>26</v>
      </c>
      <c r="M1654" t="s">
        <v>10076</v>
      </c>
      <c r="N1654" t="s">
        <v>29433</v>
      </c>
      <c r="O1654" t="s">
        <v>29434</v>
      </c>
      <c r="P1654" t="s">
        <v>18186</v>
      </c>
      <c r="Q1654" t="s">
        <v>29435</v>
      </c>
      <c r="R1654" t="s">
        <v>29436</v>
      </c>
      <c r="S1654" t="s">
        <v>29437</v>
      </c>
      <c r="T1654">
        <v>6.1</v>
      </c>
      <c r="U1654">
        <v>22306</v>
      </c>
      <c r="V1654" s="12">
        <f>W1654*1.09324733035956</f>
        <v>13665591.629494499</v>
      </c>
      <c r="W1654" s="3">
        <v>12500000</v>
      </c>
      <c r="X1654" s="13">
        <f>Y1654*1.09324733035956</f>
        <v>53173018.187871888</v>
      </c>
      <c r="Y1654" s="3">
        <v>48637684</v>
      </c>
      <c r="Z1654" s="13">
        <f>AA1654*1.09324733035956</f>
        <v>55149801.772692114</v>
      </c>
      <c r="AA1654" s="3">
        <v>50445860</v>
      </c>
      <c r="AB1654">
        <v>49</v>
      </c>
    </row>
    <row r="1655" spans="1:28" x14ac:dyDescent="0.2">
      <c r="A1655" t="s">
        <v>576</v>
      </c>
      <c r="B1655" t="s">
        <v>577</v>
      </c>
      <c r="C1655">
        <v>2000</v>
      </c>
      <c r="D1655" t="s">
        <v>526</v>
      </c>
      <c r="E1655" t="s">
        <v>1045</v>
      </c>
      <c r="F1655" t="s">
        <v>44040</v>
      </c>
      <c r="G1655" t="s">
        <v>44036</v>
      </c>
      <c r="H1655">
        <v>90</v>
      </c>
      <c r="I1655" t="s">
        <v>25</v>
      </c>
      <c r="J1655" t="s">
        <v>26</v>
      </c>
      <c r="M1655" t="s">
        <v>578</v>
      </c>
      <c r="N1655" t="s">
        <v>579</v>
      </c>
      <c r="O1655" t="s">
        <v>580</v>
      </c>
      <c r="P1655" t="s">
        <v>581</v>
      </c>
      <c r="Q1655" t="s">
        <v>582</v>
      </c>
      <c r="R1655" t="s">
        <v>583</v>
      </c>
      <c r="S1655" t="s">
        <v>584</v>
      </c>
      <c r="T1655">
        <v>3.6</v>
      </c>
      <c r="U1655">
        <v>21224</v>
      </c>
      <c r="V1655" s="12">
        <f>W1655*1.5029674796748</f>
        <v>124746300.8130084</v>
      </c>
      <c r="W1655" s="3">
        <v>83000000</v>
      </c>
      <c r="X1655" s="13">
        <f>Y1655*1.5029674796748</f>
        <v>53007070.389227755</v>
      </c>
      <c r="Y1655" s="3">
        <v>35268275</v>
      </c>
      <c r="Z1655" s="13">
        <f>AA1655*1.5029674796748</f>
        <v>89378883.397357926</v>
      </c>
      <c r="AA1655" s="3">
        <v>59468275</v>
      </c>
      <c r="AB1655">
        <v>99</v>
      </c>
    </row>
    <row r="1656" spans="1:28" x14ac:dyDescent="0.2">
      <c r="A1656" t="s">
        <v>19614</v>
      </c>
      <c r="B1656" t="s">
        <v>19615</v>
      </c>
      <c r="C1656">
        <v>2008</v>
      </c>
      <c r="D1656" s="1">
        <v>40458</v>
      </c>
      <c r="E1656" t="s">
        <v>1045</v>
      </c>
      <c r="F1656" t="s">
        <v>44032</v>
      </c>
      <c r="G1656" t="s">
        <v>44036</v>
      </c>
      <c r="H1656">
        <v>119</v>
      </c>
      <c r="I1656" t="s">
        <v>25</v>
      </c>
      <c r="J1656" t="s">
        <v>26</v>
      </c>
      <c r="K1656" t="s">
        <v>2390</v>
      </c>
      <c r="M1656" t="s">
        <v>12924</v>
      </c>
      <c r="N1656" t="s">
        <v>19616</v>
      </c>
      <c r="O1656" t="s">
        <v>19617</v>
      </c>
      <c r="P1656" t="s">
        <v>11006</v>
      </c>
      <c r="Q1656" t="s">
        <v>11007</v>
      </c>
      <c r="R1656" t="s">
        <v>19618</v>
      </c>
      <c r="S1656" t="s">
        <v>19619</v>
      </c>
      <c r="T1656">
        <v>6.2</v>
      </c>
      <c r="U1656">
        <v>26655</v>
      </c>
      <c r="V1656" s="12">
        <f>W1656*1.20207800169993</f>
        <v>32456106.04589811</v>
      </c>
      <c r="W1656" s="3">
        <v>27000000</v>
      </c>
      <c r="X1656" s="13">
        <f>Y1656*1.20207800169993</f>
        <v>52999575.820141852</v>
      </c>
      <c r="Y1656" s="3">
        <v>44089964</v>
      </c>
      <c r="Z1656" s="13">
        <f>AA1656*1.20207800169993</f>
        <v>53315064.797922</v>
      </c>
      <c r="AA1656" s="3">
        <v>44352417</v>
      </c>
      <c r="AB1656">
        <v>36</v>
      </c>
    </row>
    <row r="1657" spans="1:28" x14ac:dyDescent="0.2">
      <c r="A1657" t="s">
        <v>17185</v>
      </c>
      <c r="B1657" t="s">
        <v>17186</v>
      </c>
      <c r="C1657">
        <v>2008</v>
      </c>
      <c r="D1657" s="1">
        <v>39696</v>
      </c>
      <c r="E1657" t="s">
        <v>16512</v>
      </c>
      <c r="F1657" t="s">
        <v>44031</v>
      </c>
      <c r="G1657" t="s">
        <v>44038</v>
      </c>
      <c r="H1657">
        <v>135</v>
      </c>
      <c r="I1657" t="s">
        <v>17187</v>
      </c>
      <c r="J1657" t="s">
        <v>26</v>
      </c>
      <c r="M1657" t="s">
        <v>2604</v>
      </c>
      <c r="N1657" t="s">
        <v>2605</v>
      </c>
      <c r="O1657" t="s">
        <v>17188</v>
      </c>
      <c r="P1657" t="s">
        <v>2755</v>
      </c>
      <c r="Q1657" t="s">
        <v>17189</v>
      </c>
      <c r="R1657" t="s">
        <v>17190</v>
      </c>
      <c r="S1657" t="s">
        <v>17191</v>
      </c>
      <c r="T1657">
        <v>6</v>
      </c>
      <c r="U1657">
        <v>68003</v>
      </c>
      <c r="V1657" s="12">
        <f>W1657*1.20207800169993</f>
        <v>144249360.20399159</v>
      </c>
      <c r="W1657" s="3">
        <v>120000000</v>
      </c>
      <c r="X1657" s="13">
        <f>Y1657*1.20207800169993</f>
        <v>52826238.576452725</v>
      </c>
      <c r="Y1657" s="3">
        <v>43945766</v>
      </c>
      <c r="Z1657" s="13">
        <f>AA1657*1.20207800169993</f>
        <v>112930138.66144922</v>
      </c>
      <c r="AA1657" s="3">
        <v>93945766</v>
      </c>
      <c r="AB1657">
        <v>457</v>
      </c>
    </row>
    <row r="1658" spans="1:28" x14ac:dyDescent="0.2">
      <c r="A1658" t="s">
        <v>18624</v>
      </c>
      <c r="B1658" t="s">
        <v>18625</v>
      </c>
      <c r="C1658">
        <v>2008</v>
      </c>
      <c r="D1658" s="1">
        <v>39759</v>
      </c>
      <c r="E1658" t="s">
        <v>3496</v>
      </c>
      <c r="F1658" t="s">
        <v>44045</v>
      </c>
      <c r="H1658">
        <v>88</v>
      </c>
      <c r="I1658" t="s">
        <v>433</v>
      </c>
      <c r="J1658" t="s">
        <v>26</v>
      </c>
      <c r="K1658" t="s">
        <v>64</v>
      </c>
      <c r="M1658" t="s">
        <v>17244</v>
      </c>
      <c r="N1658" t="s">
        <v>14982</v>
      </c>
      <c r="O1658" t="s">
        <v>18626</v>
      </c>
      <c r="P1658" t="s">
        <v>18627</v>
      </c>
      <c r="Q1658" t="s">
        <v>18628</v>
      </c>
      <c r="R1658" t="s">
        <v>18629</v>
      </c>
      <c r="S1658" t="s">
        <v>18630</v>
      </c>
      <c r="T1658">
        <v>3.9</v>
      </c>
      <c r="U1658">
        <v>33369</v>
      </c>
      <c r="V1658" s="12">
        <f>W1658*1.20207800169993</f>
        <v>24041560.033998597</v>
      </c>
      <c r="W1658" s="3">
        <v>20000000</v>
      </c>
      <c r="X1658" s="13">
        <f>Y1658*1.20207800169993</f>
        <v>52734380.583874822</v>
      </c>
      <c r="Y1658" s="3">
        <v>43869350</v>
      </c>
      <c r="Z1658" s="13">
        <f>AA1658*1.20207800169993</f>
        <v>68756308.483560383</v>
      </c>
      <c r="AA1658" s="3">
        <v>57197876</v>
      </c>
      <c r="AB1658">
        <v>284</v>
      </c>
    </row>
    <row r="1659" spans="1:28" x14ac:dyDescent="0.2">
      <c r="A1659" t="s">
        <v>1539</v>
      </c>
      <c r="B1659" t="s">
        <v>1540</v>
      </c>
      <c r="C1659">
        <v>2000</v>
      </c>
      <c r="D1659" t="s">
        <v>1541</v>
      </c>
      <c r="E1659" t="s">
        <v>16512</v>
      </c>
      <c r="F1659" t="s">
        <v>44044</v>
      </c>
      <c r="G1659" t="s">
        <v>44032</v>
      </c>
      <c r="H1659">
        <v>106</v>
      </c>
      <c r="I1659" t="s">
        <v>433</v>
      </c>
      <c r="J1659" t="s">
        <v>26</v>
      </c>
      <c r="M1659" t="s">
        <v>1542</v>
      </c>
      <c r="N1659" t="s">
        <v>1543</v>
      </c>
      <c r="O1659" t="s">
        <v>1544</v>
      </c>
      <c r="P1659" t="s">
        <v>1545</v>
      </c>
      <c r="Q1659" t="s">
        <v>1546</v>
      </c>
      <c r="R1659" t="s">
        <v>1547</v>
      </c>
      <c r="S1659" t="s">
        <v>1548</v>
      </c>
      <c r="T1659">
        <v>5.6</v>
      </c>
      <c r="U1659">
        <v>30618</v>
      </c>
      <c r="V1659" s="12">
        <f>W1659*1.5029674796748</f>
        <v>52603861.788617998</v>
      </c>
      <c r="W1659" s="3">
        <v>35000000</v>
      </c>
      <c r="X1659" s="13">
        <f>Y1659*1.5029674796748</f>
        <v>52673178.648780607</v>
      </c>
      <c r="Y1659" s="3">
        <v>35046120</v>
      </c>
      <c r="Z1659" s="13">
        <f>AA1659*1.5029674796748</f>
        <v>76353934.258536756</v>
      </c>
      <c r="AA1659" s="3">
        <v>50802120</v>
      </c>
      <c r="AB1659">
        <v>192</v>
      </c>
    </row>
    <row r="1660" spans="1:28" x14ac:dyDescent="0.2">
      <c r="A1660" t="s">
        <v>13953</v>
      </c>
      <c r="B1660" t="s">
        <v>13954</v>
      </c>
      <c r="C1660">
        <v>2006</v>
      </c>
      <c r="D1660" t="s">
        <v>13318</v>
      </c>
      <c r="E1660" t="s">
        <v>1045</v>
      </c>
      <c r="F1660" t="s">
        <v>44036</v>
      </c>
      <c r="H1660">
        <v>89</v>
      </c>
      <c r="I1660" t="s">
        <v>433</v>
      </c>
      <c r="J1660" t="s">
        <v>26</v>
      </c>
      <c r="K1660" t="s">
        <v>934</v>
      </c>
      <c r="M1660" t="s">
        <v>1513</v>
      </c>
      <c r="N1660" t="s">
        <v>13955</v>
      </c>
      <c r="O1660" t="s">
        <v>13956</v>
      </c>
      <c r="P1660" t="s">
        <v>13957</v>
      </c>
      <c r="Q1660" t="s">
        <v>13958</v>
      </c>
      <c r="R1660" t="s">
        <v>13959</v>
      </c>
      <c r="S1660" t="s">
        <v>13960</v>
      </c>
      <c r="T1660">
        <v>5.8</v>
      </c>
      <c r="U1660">
        <v>78531</v>
      </c>
      <c r="V1660" s="12">
        <f>W1660*1.28378472222222</f>
        <v>23108124.999999963</v>
      </c>
      <c r="W1660" s="3">
        <v>18000000</v>
      </c>
      <c r="X1660" s="13">
        <f>Y1660*1.28378472222222</f>
        <v>52650208.013992965</v>
      </c>
      <c r="Y1660" s="3">
        <v>41011711</v>
      </c>
      <c r="Z1660" s="13">
        <f>AA1660*1.28378472222222</f>
        <v>88381870.349826247</v>
      </c>
      <c r="AA1660" s="3">
        <v>68844775</v>
      </c>
      <c r="AB1660">
        <v>180</v>
      </c>
    </row>
    <row r="1661" spans="1:28" hidden="1" x14ac:dyDescent="0.2">
      <c r="A1661" t="s">
        <v>16819</v>
      </c>
      <c r="B1661" t="s">
        <v>16820</v>
      </c>
      <c r="C1661">
        <v>2019</v>
      </c>
      <c r="D1661" t="s">
        <v>16821</v>
      </c>
      <c r="E1661" t="s">
        <v>44035</v>
      </c>
      <c r="F1661" t="s">
        <v>44038</v>
      </c>
      <c r="G1661" t="s">
        <v>44032</v>
      </c>
      <c r="H1661">
        <v>107</v>
      </c>
      <c r="I1661" t="s">
        <v>25</v>
      </c>
      <c r="J1661" t="s">
        <v>26</v>
      </c>
      <c r="M1661" t="s">
        <v>16822</v>
      </c>
      <c r="N1661" t="s">
        <v>16823</v>
      </c>
      <c r="O1661" t="s">
        <v>16824</v>
      </c>
      <c r="P1661" t="s">
        <v>16825</v>
      </c>
      <c r="Q1661" t="s">
        <v>16826</v>
      </c>
      <c r="R1661" t="s">
        <v>16827</v>
      </c>
      <c r="S1661" t="s">
        <v>16828</v>
      </c>
      <c r="T1661">
        <v>7</v>
      </c>
      <c r="U1661">
        <v>37295</v>
      </c>
      <c r="W1661"/>
      <c r="X1661"/>
      <c r="Y1661"/>
      <c r="Z1661"/>
      <c r="AA1661"/>
      <c r="AB1661">
        <v>553</v>
      </c>
    </row>
    <row r="1662" spans="1:28" x14ac:dyDescent="0.2">
      <c r="A1662" t="s">
        <v>37725</v>
      </c>
      <c r="B1662" t="s">
        <v>37726</v>
      </c>
      <c r="C1662">
        <v>2018</v>
      </c>
      <c r="D1662" s="1">
        <v>43414</v>
      </c>
      <c r="E1662" t="s">
        <v>16512</v>
      </c>
      <c r="F1662" t="s">
        <v>44031</v>
      </c>
      <c r="G1662" t="s">
        <v>44033</v>
      </c>
      <c r="H1662">
        <v>107</v>
      </c>
      <c r="I1662" t="s">
        <v>433</v>
      </c>
      <c r="J1662" t="s">
        <v>26</v>
      </c>
      <c r="K1662" t="s">
        <v>308</v>
      </c>
      <c r="M1662" t="s">
        <v>9318</v>
      </c>
      <c r="N1662" t="s">
        <v>37727</v>
      </c>
      <c r="O1662" t="s">
        <v>37728</v>
      </c>
      <c r="P1662" t="s">
        <v>37729</v>
      </c>
      <c r="Q1662" t="s">
        <v>37730</v>
      </c>
      <c r="R1662" t="s">
        <v>37731</v>
      </c>
      <c r="S1662" t="s">
        <v>37732</v>
      </c>
      <c r="T1662">
        <v>5.3</v>
      </c>
      <c r="U1662">
        <v>113053</v>
      </c>
      <c r="V1662" s="12">
        <f>W1662*1.03068014830331</f>
        <v>90699853.050691277</v>
      </c>
      <c r="W1662" s="3">
        <v>88000000</v>
      </c>
      <c r="X1662" s="13">
        <f>Y1662*1.03068014830331</f>
        <v>52590153.608573087</v>
      </c>
      <c r="Y1662" s="3">
        <v>51024708</v>
      </c>
      <c r="Z1662" s="13">
        <f>AA1662*1.03068014830331</f>
        <v>165467590.48004985</v>
      </c>
      <c r="AA1662" s="3">
        <v>160542134</v>
      </c>
      <c r="AB1662">
        <v>2582</v>
      </c>
    </row>
    <row r="1663" spans="1:28" hidden="1" x14ac:dyDescent="0.2">
      <c r="A1663" t="s">
        <v>16838</v>
      </c>
      <c r="B1663" t="s">
        <v>16839</v>
      </c>
      <c r="C1663">
        <v>2007</v>
      </c>
      <c r="D1663" s="1">
        <v>39391</v>
      </c>
      <c r="E1663" t="s">
        <v>1045</v>
      </c>
      <c r="F1663" t="s">
        <v>44032</v>
      </c>
      <c r="G1663" t="s">
        <v>44036</v>
      </c>
      <c r="H1663">
        <v>132</v>
      </c>
      <c r="I1663" t="s">
        <v>943</v>
      </c>
      <c r="J1663" t="s">
        <v>944</v>
      </c>
      <c r="M1663" t="s">
        <v>16840</v>
      </c>
      <c r="N1663" t="s">
        <v>16841</v>
      </c>
      <c r="O1663" t="s">
        <v>16842</v>
      </c>
      <c r="P1663" t="s">
        <v>16843</v>
      </c>
      <c r="Q1663" t="s">
        <v>16844</v>
      </c>
      <c r="R1663" t="s">
        <v>16845</v>
      </c>
      <c r="S1663" t="s">
        <v>16846</v>
      </c>
      <c r="T1663">
        <v>7.4</v>
      </c>
      <c r="U1663">
        <v>10833</v>
      </c>
      <c r="W1663"/>
      <c r="X1663"/>
      <c r="Y1663">
        <v>150212</v>
      </c>
      <c r="Z1663"/>
      <c r="AA1663">
        <v>6316418</v>
      </c>
      <c r="AB1663">
        <v>44</v>
      </c>
    </row>
    <row r="1664" spans="1:28" hidden="1" x14ac:dyDescent="0.2">
      <c r="A1664" t="s">
        <v>16847</v>
      </c>
      <c r="B1664" t="s">
        <v>16848</v>
      </c>
      <c r="C1664">
        <v>2007</v>
      </c>
      <c r="D1664" s="1">
        <v>39275</v>
      </c>
      <c r="E1664" t="s">
        <v>44035</v>
      </c>
      <c r="F1664" t="s">
        <v>44044</v>
      </c>
      <c r="G1664" t="s">
        <v>44032</v>
      </c>
      <c r="H1664">
        <v>98</v>
      </c>
      <c r="I1664" t="s">
        <v>25</v>
      </c>
      <c r="J1664" t="s">
        <v>26</v>
      </c>
      <c r="M1664" t="s">
        <v>1523</v>
      </c>
      <c r="N1664" t="s">
        <v>16849</v>
      </c>
      <c r="O1664" t="s">
        <v>16850</v>
      </c>
      <c r="P1664" t="s">
        <v>14630</v>
      </c>
      <c r="Q1664" t="s">
        <v>16851</v>
      </c>
      <c r="R1664" t="s">
        <v>16852</v>
      </c>
      <c r="S1664" t="s">
        <v>16853</v>
      </c>
      <c r="T1664">
        <v>7.3</v>
      </c>
      <c r="U1664">
        <v>31700</v>
      </c>
      <c r="W1664">
        <v>2000000</v>
      </c>
      <c r="X1664"/>
      <c r="Y1664"/>
      <c r="Z1664"/>
      <c r="AA1664">
        <v>1306875</v>
      </c>
      <c r="AB1664">
        <v>154</v>
      </c>
    </row>
    <row r="1665" spans="1:28" x14ac:dyDescent="0.2">
      <c r="A1665" t="s">
        <v>3254</v>
      </c>
      <c r="B1665" t="s">
        <v>3255</v>
      </c>
      <c r="C1665">
        <v>2001</v>
      </c>
      <c r="D1665" t="s">
        <v>628</v>
      </c>
      <c r="E1665" t="s">
        <v>44041</v>
      </c>
      <c r="F1665" t="s">
        <v>44032</v>
      </c>
      <c r="H1665">
        <v>131</v>
      </c>
      <c r="I1665" t="s">
        <v>25</v>
      </c>
      <c r="J1665" t="s">
        <v>26</v>
      </c>
      <c r="K1665" t="s">
        <v>587</v>
      </c>
      <c r="M1665" t="s">
        <v>3256</v>
      </c>
      <c r="N1665" t="s">
        <v>3257</v>
      </c>
      <c r="O1665" t="s">
        <v>3258</v>
      </c>
      <c r="P1665" t="s">
        <v>3259</v>
      </c>
      <c r="Q1665" t="s">
        <v>3260</v>
      </c>
      <c r="R1665" t="s">
        <v>3261</v>
      </c>
      <c r="S1665" t="s">
        <v>3262</v>
      </c>
      <c r="T1665">
        <v>7.4</v>
      </c>
      <c r="U1665">
        <v>36911</v>
      </c>
      <c r="V1665" s="12">
        <f>W1665*1.46138339920949</f>
        <v>2484351.778656133</v>
      </c>
      <c r="W1665" s="3">
        <v>1700000</v>
      </c>
      <c r="X1665" s="13">
        <f>Y1665*1.46138339920949</f>
        <v>52508388.209170096</v>
      </c>
      <c r="Y1665" s="3">
        <v>35930604</v>
      </c>
      <c r="Z1665" s="13">
        <f>AA1665*1.46138339920949</f>
        <v>65416169.609209657</v>
      </c>
      <c r="AA1665" s="3">
        <v>44763181</v>
      </c>
      <c r="AB1665">
        <v>515</v>
      </c>
    </row>
    <row r="1666" spans="1:28" hidden="1" x14ac:dyDescent="0.2">
      <c r="A1666" t="s">
        <v>16860</v>
      </c>
      <c r="B1666" t="s">
        <v>16861</v>
      </c>
      <c r="C1666">
        <v>2011</v>
      </c>
      <c r="D1666" s="1">
        <v>40641</v>
      </c>
      <c r="E1666" t="s">
        <v>44035</v>
      </c>
      <c r="F1666" t="s">
        <v>44038</v>
      </c>
      <c r="G1666" t="s">
        <v>44032</v>
      </c>
      <c r="H1666">
        <v>92</v>
      </c>
      <c r="I1666" t="s">
        <v>1705</v>
      </c>
      <c r="J1666" t="s">
        <v>26</v>
      </c>
      <c r="K1666" t="s">
        <v>4240</v>
      </c>
      <c r="M1666" t="s">
        <v>16862</v>
      </c>
      <c r="N1666" t="s">
        <v>16863</v>
      </c>
      <c r="O1666" t="s">
        <v>16864</v>
      </c>
      <c r="P1666" t="s">
        <v>9966</v>
      </c>
      <c r="Q1666" t="s">
        <v>16865</v>
      </c>
      <c r="R1666" t="s">
        <v>16866</v>
      </c>
      <c r="S1666" t="s">
        <v>16867</v>
      </c>
      <c r="T1666">
        <v>7.4</v>
      </c>
      <c r="U1666">
        <v>16425</v>
      </c>
      <c r="W1666" t="s">
        <v>16868</v>
      </c>
      <c r="X1666"/>
      <c r="Y1666"/>
      <c r="Z1666"/>
      <c r="AA1666">
        <v>21185162</v>
      </c>
      <c r="AB1666">
        <v>98</v>
      </c>
    </row>
    <row r="1667" spans="1:28" x14ac:dyDescent="0.2">
      <c r="A1667" t="s">
        <v>3961</v>
      </c>
      <c r="B1667" t="s">
        <v>3962</v>
      </c>
      <c r="C1667">
        <v>2003</v>
      </c>
      <c r="D1667" t="s">
        <v>3963</v>
      </c>
      <c r="E1667" t="s">
        <v>1045</v>
      </c>
      <c r="F1667" t="s">
        <v>44032</v>
      </c>
      <c r="G1667" t="s">
        <v>44036</v>
      </c>
      <c r="H1667">
        <v>92</v>
      </c>
      <c r="I1667" t="s">
        <v>25</v>
      </c>
      <c r="J1667" t="s">
        <v>26</v>
      </c>
      <c r="M1667" t="s">
        <v>2003</v>
      </c>
      <c r="N1667" t="s">
        <v>3964</v>
      </c>
      <c r="O1667" t="s">
        <v>3965</v>
      </c>
      <c r="P1667" t="s">
        <v>1058</v>
      </c>
      <c r="Q1667" t="s">
        <v>3966</v>
      </c>
      <c r="R1667" t="s">
        <v>3967</v>
      </c>
      <c r="S1667" t="s">
        <v>3968</v>
      </c>
      <c r="T1667">
        <v>6.2</v>
      </c>
      <c r="U1667">
        <v>34641</v>
      </c>
      <c r="V1667" s="12">
        <f>W1667*1.40658152173913</f>
        <v>28131630.434782598</v>
      </c>
      <c r="W1667" s="3">
        <v>20000000</v>
      </c>
      <c r="X1667" s="13">
        <f>Y1667*1.40658152173913</f>
        <v>52300208.99257607</v>
      </c>
      <c r="Y1667" s="3">
        <v>37182494</v>
      </c>
      <c r="Z1667" s="13">
        <f>AA1667*1.40658152173913</f>
        <v>62757928.806315199</v>
      </c>
      <c r="AA1667" s="3">
        <v>44617342</v>
      </c>
      <c r="AB1667">
        <v>133</v>
      </c>
    </row>
    <row r="1668" spans="1:28" x14ac:dyDescent="0.2">
      <c r="A1668" t="s">
        <v>20119</v>
      </c>
      <c r="B1668" t="s">
        <v>20120</v>
      </c>
      <c r="C1668">
        <v>2009</v>
      </c>
      <c r="D1668" s="1">
        <v>39975</v>
      </c>
      <c r="E1668" t="s">
        <v>1045</v>
      </c>
      <c r="H1668">
        <v>97</v>
      </c>
      <c r="I1668" t="s">
        <v>25</v>
      </c>
      <c r="J1668" t="s">
        <v>26</v>
      </c>
      <c r="M1668" t="s">
        <v>2523</v>
      </c>
      <c r="N1668" t="s">
        <v>20121</v>
      </c>
      <c r="O1668" t="s">
        <v>20122</v>
      </c>
      <c r="P1668" t="s">
        <v>7317</v>
      </c>
      <c r="Q1668" t="s">
        <v>20123</v>
      </c>
      <c r="R1668" t="s">
        <v>20124</v>
      </c>
      <c r="S1668" t="s">
        <v>20125</v>
      </c>
      <c r="T1668">
        <v>4.9000000000000004</v>
      </c>
      <c r="U1668">
        <v>90686</v>
      </c>
      <c r="V1668" s="12">
        <f>W1668*1.20636999678377</f>
        <v>72382199.807026193</v>
      </c>
      <c r="W1668" s="3">
        <v>60000000</v>
      </c>
      <c r="X1668" s="13">
        <f>Y1668*1.20636999678377</f>
        <v>52280793.127847344</v>
      </c>
      <c r="Y1668" s="3">
        <v>43337279</v>
      </c>
      <c r="Z1668" s="13">
        <f>AA1668*1.20636999678377</f>
        <v>75226699.622442648</v>
      </c>
      <c r="AA1668" s="3">
        <v>62357900</v>
      </c>
      <c r="AB1668">
        <v>247</v>
      </c>
    </row>
    <row r="1669" spans="1:28" x14ac:dyDescent="0.2">
      <c r="A1669" t="s">
        <v>11960</v>
      </c>
      <c r="B1669" t="s">
        <v>11961</v>
      </c>
      <c r="C1669">
        <v>2006</v>
      </c>
      <c r="D1669" s="1">
        <v>39115</v>
      </c>
      <c r="E1669" t="s">
        <v>1045</v>
      </c>
      <c r="F1669" t="s">
        <v>44032</v>
      </c>
      <c r="G1669" t="s">
        <v>44034</v>
      </c>
      <c r="H1669">
        <v>113</v>
      </c>
      <c r="I1669" t="s">
        <v>25</v>
      </c>
      <c r="J1669" t="s">
        <v>26</v>
      </c>
      <c r="M1669" t="s">
        <v>5199</v>
      </c>
      <c r="N1669" t="s">
        <v>11962</v>
      </c>
      <c r="O1669" t="s">
        <v>11963</v>
      </c>
      <c r="P1669" t="s">
        <v>6745</v>
      </c>
      <c r="Q1669" t="s">
        <v>11964</v>
      </c>
      <c r="R1669" t="s">
        <v>11965</v>
      </c>
      <c r="S1669" t="s">
        <v>11966</v>
      </c>
      <c r="T1669">
        <v>7.5</v>
      </c>
      <c r="U1669">
        <v>215310</v>
      </c>
      <c r="V1669" s="12">
        <f>W1669*1.28378472222222</f>
        <v>38513541.666666605</v>
      </c>
      <c r="W1669" s="3">
        <v>30000000</v>
      </c>
      <c r="X1669" s="13">
        <f>Y1669*1.28378472222222</f>
        <v>52199908.968611024</v>
      </c>
      <c r="Y1669" s="3">
        <v>40660952</v>
      </c>
      <c r="Z1669" s="13">
        <f>AA1669*1.28378472222222</f>
        <v>68879189.269166544</v>
      </c>
      <c r="AA1669" s="3">
        <v>53653224</v>
      </c>
      <c r="AB1669">
        <v>595</v>
      </c>
    </row>
    <row r="1670" spans="1:28" hidden="1" x14ac:dyDescent="0.2">
      <c r="A1670" t="s">
        <v>16894</v>
      </c>
      <c r="B1670" t="s">
        <v>16895</v>
      </c>
      <c r="C1670">
        <v>2013</v>
      </c>
      <c r="D1670" s="1">
        <v>41856</v>
      </c>
      <c r="E1670" t="s">
        <v>44035</v>
      </c>
      <c r="F1670" t="s">
        <v>44044</v>
      </c>
      <c r="G1670" t="s">
        <v>44032</v>
      </c>
      <c r="H1670">
        <v>114</v>
      </c>
      <c r="I1670" t="s">
        <v>25</v>
      </c>
      <c r="J1670" t="s">
        <v>26</v>
      </c>
      <c r="M1670" t="s">
        <v>4488</v>
      </c>
      <c r="N1670" t="s">
        <v>11029</v>
      </c>
      <c r="O1670" t="s">
        <v>16896</v>
      </c>
      <c r="P1670" t="s">
        <v>3439</v>
      </c>
      <c r="Q1670" t="s">
        <v>16897</v>
      </c>
      <c r="R1670" t="s">
        <v>16898</v>
      </c>
      <c r="S1670" t="s">
        <v>16899</v>
      </c>
      <c r="T1670">
        <v>6.1</v>
      </c>
      <c r="U1670">
        <v>19945</v>
      </c>
      <c r="W1670">
        <v>15000000</v>
      </c>
      <c r="X1670"/>
      <c r="Y1670"/>
      <c r="Z1670"/>
      <c r="AA1670">
        <v>2033154</v>
      </c>
      <c r="AB1670">
        <v>81</v>
      </c>
    </row>
    <row r="1671" spans="1:28" hidden="1" x14ac:dyDescent="0.2">
      <c r="A1671" t="s">
        <v>16900</v>
      </c>
      <c r="B1671" t="s">
        <v>16901</v>
      </c>
      <c r="C1671">
        <v>2008</v>
      </c>
      <c r="D1671" t="s">
        <v>16902</v>
      </c>
      <c r="E1671" t="s">
        <v>1045</v>
      </c>
      <c r="F1671" t="s">
        <v>44036</v>
      </c>
      <c r="H1671">
        <v>91</v>
      </c>
      <c r="I1671" t="s">
        <v>25</v>
      </c>
      <c r="J1671" t="s">
        <v>26</v>
      </c>
      <c r="M1671" t="s">
        <v>16903</v>
      </c>
      <c r="N1671" t="s">
        <v>16904</v>
      </c>
      <c r="O1671" t="s">
        <v>16905</v>
      </c>
      <c r="P1671" t="s">
        <v>11725</v>
      </c>
      <c r="Q1671" t="s">
        <v>16906</v>
      </c>
      <c r="R1671" t="s">
        <v>16907</v>
      </c>
      <c r="S1671" t="s">
        <v>16908</v>
      </c>
      <c r="T1671">
        <v>1.9</v>
      </c>
      <c r="U1671">
        <v>35952</v>
      </c>
      <c r="W1671"/>
      <c r="X1671"/>
      <c r="Y1671">
        <v>27696</v>
      </c>
      <c r="Z1671"/>
      <c r="AA1671">
        <v>1596232</v>
      </c>
      <c r="AB1671">
        <v>120</v>
      </c>
    </row>
    <row r="1672" spans="1:28" x14ac:dyDescent="0.2">
      <c r="A1672" t="s">
        <v>33315</v>
      </c>
      <c r="B1672" t="s">
        <v>33316</v>
      </c>
      <c r="C1672">
        <v>2016</v>
      </c>
      <c r="D1672" s="1">
        <v>42555</v>
      </c>
      <c r="E1672" t="s">
        <v>16512</v>
      </c>
      <c r="F1672" t="s">
        <v>44031</v>
      </c>
      <c r="G1672" t="s">
        <v>44032</v>
      </c>
      <c r="H1672">
        <v>114</v>
      </c>
      <c r="I1672" t="s">
        <v>5301</v>
      </c>
      <c r="J1672" t="s">
        <v>26</v>
      </c>
      <c r="M1672" t="s">
        <v>33317</v>
      </c>
      <c r="N1672" t="s">
        <v>33318</v>
      </c>
      <c r="O1672" t="s">
        <v>33319</v>
      </c>
      <c r="P1672" t="s">
        <v>16834</v>
      </c>
      <c r="Q1672" t="s">
        <v>33320</v>
      </c>
      <c r="R1672" t="s">
        <v>33321</v>
      </c>
      <c r="S1672" t="s">
        <v>33322</v>
      </c>
      <c r="T1672">
        <v>6.1</v>
      </c>
      <c r="U1672">
        <v>95701</v>
      </c>
      <c r="V1672" s="12">
        <f>W1672*1.07834771485832</f>
        <v>124009987.20870681</v>
      </c>
      <c r="W1672" s="3">
        <v>115000000</v>
      </c>
      <c r="X1672" s="13">
        <f>Y1672*1.07834771485832</f>
        <v>52181450.808059931</v>
      </c>
      <c r="Y1672" s="3">
        <v>48390190</v>
      </c>
      <c r="Z1672" s="13">
        <f>AA1672*1.07834771485832</f>
        <v>177915875.60828698</v>
      </c>
      <c r="AA1672" s="3">
        <v>164989338</v>
      </c>
      <c r="AB1672">
        <v>214</v>
      </c>
    </row>
    <row r="1673" spans="1:28" x14ac:dyDescent="0.2">
      <c r="A1673" t="s">
        <v>16072</v>
      </c>
      <c r="B1673" t="s">
        <v>16073</v>
      </c>
      <c r="C1673">
        <v>2007</v>
      </c>
      <c r="D1673" t="s">
        <v>14027</v>
      </c>
      <c r="E1673" t="s">
        <v>16512</v>
      </c>
      <c r="F1673" t="s">
        <v>44031</v>
      </c>
      <c r="G1673" t="s">
        <v>44034</v>
      </c>
      <c r="H1673">
        <v>94</v>
      </c>
      <c r="I1673" t="s">
        <v>2371</v>
      </c>
      <c r="J1673" t="s">
        <v>26</v>
      </c>
      <c r="M1673" t="s">
        <v>16074</v>
      </c>
      <c r="N1673" t="s">
        <v>16075</v>
      </c>
      <c r="O1673" t="s">
        <v>16076</v>
      </c>
      <c r="P1673" t="s">
        <v>16077</v>
      </c>
      <c r="Q1673" t="s">
        <v>16078</v>
      </c>
      <c r="R1673" t="s">
        <v>16079</v>
      </c>
      <c r="S1673" t="s">
        <v>16080</v>
      </c>
      <c r="T1673">
        <v>4.7</v>
      </c>
      <c r="U1673">
        <v>114294</v>
      </c>
      <c r="V1673" s="12">
        <f>W1673*1.24823238899982</f>
        <v>49929295.559992798</v>
      </c>
      <c r="W1673" s="3">
        <v>40000000</v>
      </c>
      <c r="X1673" s="13">
        <f>Y1673*1.24823238899982</f>
        <v>52172451.546363145</v>
      </c>
      <c r="Y1673" s="3">
        <v>41797066</v>
      </c>
      <c r="Z1673" s="13">
        <f>AA1673*144548551.06</f>
        <v>1.8833358643075088E+16</v>
      </c>
      <c r="AA1673" s="3">
        <v>130290885</v>
      </c>
      <c r="AB1673">
        <v>1070</v>
      </c>
    </row>
    <row r="1674" spans="1:28" x14ac:dyDescent="0.2">
      <c r="A1674" t="s">
        <v>31554</v>
      </c>
      <c r="B1674" t="s">
        <v>31555</v>
      </c>
      <c r="C1674">
        <v>2014</v>
      </c>
      <c r="D1674" t="s">
        <v>22228</v>
      </c>
      <c r="E1674" t="s">
        <v>16512</v>
      </c>
      <c r="F1674" t="s">
        <v>44031</v>
      </c>
      <c r="G1674" t="s">
        <v>44032</v>
      </c>
      <c r="H1674">
        <v>89</v>
      </c>
      <c r="I1674" t="s">
        <v>25</v>
      </c>
      <c r="J1674" t="s">
        <v>26</v>
      </c>
      <c r="M1674" t="s">
        <v>27234</v>
      </c>
      <c r="N1674" t="s">
        <v>31556</v>
      </c>
      <c r="O1674" t="s">
        <v>31557</v>
      </c>
      <c r="P1674" t="s">
        <v>31558</v>
      </c>
      <c r="Q1674" t="s">
        <v>31559</v>
      </c>
      <c r="R1674" t="s">
        <v>31560</v>
      </c>
      <c r="S1674" t="s">
        <v>31561</v>
      </c>
      <c r="T1674">
        <v>5.8</v>
      </c>
      <c r="U1674">
        <v>63863</v>
      </c>
      <c r="V1674" s="12">
        <f>W1674*1.09324733035956</f>
        <v>54662366.517977998</v>
      </c>
      <c r="W1674" s="3">
        <v>50000000</v>
      </c>
      <c r="X1674" s="13">
        <f>Y1674*1.09324733035956</f>
        <v>52040971.509757869</v>
      </c>
      <c r="Y1674" s="3">
        <v>47602194</v>
      </c>
      <c r="Z1674" s="13">
        <f>AA1674*1.09324733035956</f>
        <v>176561842.43771175</v>
      </c>
      <c r="AA1674" s="3">
        <v>161502194</v>
      </c>
      <c r="AB1674">
        <v>251</v>
      </c>
    </row>
    <row r="1675" spans="1:28" hidden="1" x14ac:dyDescent="0.2">
      <c r="A1675" t="s">
        <v>16932</v>
      </c>
      <c r="B1675" t="s">
        <v>16933</v>
      </c>
      <c r="C1675">
        <v>2007</v>
      </c>
      <c r="D1675" t="s">
        <v>16934</v>
      </c>
      <c r="E1675" t="s">
        <v>16512</v>
      </c>
      <c r="F1675" t="s">
        <v>44038</v>
      </c>
      <c r="G1675" t="s">
        <v>44044</v>
      </c>
      <c r="H1675">
        <v>91</v>
      </c>
      <c r="I1675" t="s">
        <v>817</v>
      </c>
      <c r="J1675" t="s">
        <v>27</v>
      </c>
      <c r="M1675" t="s">
        <v>1254</v>
      </c>
      <c r="N1675" t="s">
        <v>1255</v>
      </c>
      <c r="O1675" t="s">
        <v>16935</v>
      </c>
      <c r="P1675" t="s">
        <v>1257</v>
      </c>
      <c r="Q1675" t="s">
        <v>1258</v>
      </c>
      <c r="R1675" t="s">
        <v>16936</v>
      </c>
      <c r="S1675" t="s">
        <v>16937</v>
      </c>
      <c r="T1675">
        <v>5.6</v>
      </c>
      <c r="U1675">
        <v>26281</v>
      </c>
      <c r="W1675"/>
      <c r="X1675"/>
      <c r="Y1675"/>
      <c r="Z1675"/>
      <c r="AA1675">
        <v>65125001</v>
      </c>
      <c r="AB1675">
        <v>21</v>
      </c>
    </row>
    <row r="1676" spans="1:28" hidden="1" x14ac:dyDescent="0.2">
      <c r="A1676" t="s">
        <v>16938</v>
      </c>
      <c r="B1676" t="s">
        <v>16939</v>
      </c>
      <c r="C1676">
        <v>2006</v>
      </c>
      <c r="D1676" t="s">
        <v>11138</v>
      </c>
      <c r="E1676" t="s">
        <v>1045</v>
      </c>
      <c r="F1676" t="s">
        <v>44045</v>
      </c>
      <c r="G1676" t="s">
        <v>44042</v>
      </c>
      <c r="H1676">
        <v>157</v>
      </c>
      <c r="I1676" t="s">
        <v>943</v>
      </c>
      <c r="J1676" t="s">
        <v>944</v>
      </c>
      <c r="M1676" t="s">
        <v>2931</v>
      </c>
      <c r="N1676" t="s">
        <v>11863</v>
      </c>
      <c r="O1676" t="s">
        <v>16940</v>
      </c>
      <c r="P1676" t="s">
        <v>2934</v>
      </c>
      <c r="Q1676" t="s">
        <v>16941</v>
      </c>
      <c r="R1676" t="s">
        <v>16942</v>
      </c>
      <c r="S1676" t="s">
        <v>16943</v>
      </c>
      <c r="T1676">
        <v>6.4</v>
      </c>
      <c r="U1676">
        <v>10532</v>
      </c>
      <c r="W1676"/>
      <c r="X1676"/>
      <c r="Y1676">
        <v>789963</v>
      </c>
      <c r="Z1676"/>
      <c r="AA1676">
        <v>14730896</v>
      </c>
      <c r="AB1676">
        <v>29</v>
      </c>
    </row>
    <row r="1677" spans="1:28" x14ac:dyDescent="0.2">
      <c r="A1677" t="s">
        <v>2191</v>
      </c>
      <c r="B1677" t="s">
        <v>2192</v>
      </c>
      <c r="C1677">
        <v>2000</v>
      </c>
      <c r="D1677" t="s">
        <v>2193</v>
      </c>
      <c r="E1677" t="s">
        <v>16512</v>
      </c>
      <c r="F1677" t="s">
        <v>44045</v>
      </c>
      <c r="G1677" t="s">
        <v>44033</v>
      </c>
      <c r="H1677">
        <v>123</v>
      </c>
      <c r="I1677" t="s">
        <v>25</v>
      </c>
      <c r="J1677" t="s">
        <v>26</v>
      </c>
      <c r="M1677" t="s">
        <v>2194</v>
      </c>
      <c r="N1677" t="s">
        <v>2195</v>
      </c>
      <c r="O1677" t="s">
        <v>2196</v>
      </c>
      <c r="P1677" t="s">
        <v>1181</v>
      </c>
      <c r="Q1677" t="s">
        <v>1181</v>
      </c>
      <c r="R1677" t="s">
        <v>2197</v>
      </c>
      <c r="S1677" t="s">
        <v>2198</v>
      </c>
      <c r="T1677">
        <v>5.9</v>
      </c>
      <c r="U1677">
        <v>115106</v>
      </c>
      <c r="V1677" s="12">
        <f>W1677*1.5029674796748</f>
        <v>123243333.3333336</v>
      </c>
      <c r="W1677" s="3">
        <v>82000000</v>
      </c>
      <c r="X1677" s="13">
        <f>Y1677*1.5029674796748</f>
        <v>52009107.49756109</v>
      </c>
      <c r="Y1677" s="3">
        <v>34604280</v>
      </c>
      <c r="Z1677" s="13">
        <f>AA1677*1.5029674796748</f>
        <v>144413347.20004097</v>
      </c>
      <c r="AA1677" s="3">
        <v>96085477</v>
      </c>
      <c r="AB1677">
        <v>309</v>
      </c>
    </row>
    <row r="1678" spans="1:28" x14ac:dyDescent="0.2">
      <c r="A1678" t="s">
        <v>471</v>
      </c>
      <c r="B1678" t="s">
        <v>472</v>
      </c>
      <c r="C1678">
        <v>2000</v>
      </c>
      <c r="D1678" s="1">
        <v>37046</v>
      </c>
      <c r="E1678" t="s">
        <v>176</v>
      </c>
      <c r="F1678" t="s">
        <v>44049</v>
      </c>
      <c r="G1678" t="s">
        <v>44042</v>
      </c>
      <c r="H1678">
        <v>145</v>
      </c>
      <c r="I1678" t="s">
        <v>25</v>
      </c>
      <c r="J1678" t="s">
        <v>26</v>
      </c>
      <c r="K1678" t="s">
        <v>75</v>
      </c>
      <c r="L1678" t="s">
        <v>308</v>
      </c>
      <c r="M1678" t="s">
        <v>474</v>
      </c>
      <c r="N1678" t="s">
        <v>475</v>
      </c>
      <c r="O1678" t="s">
        <v>476</v>
      </c>
      <c r="P1678" t="s">
        <v>477</v>
      </c>
      <c r="Q1678" t="s">
        <v>478</v>
      </c>
      <c r="R1678" t="s">
        <v>479</v>
      </c>
      <c r="S1678" t="s">
        <v>480</v>
      </c>
      <c r="T1678">
        <v>7.3</v>
      </c>
      <c r="U1678">
        <v>53099</v>
      </c>
      <c r="V1678" s="12">
        <f>W1678*1.5029674796748</f>
        <v>120237398.37398401</v>
      </c>
      <c r="W1678" s="3">
        <v>80000000</v>
      </c>
      <c r="X1678" s="13">
        <f>Y1678*1.5029674796748</f>
        <v>51990784.821016371</v>
      </c>
      <c r="Y1678" s="3">
        <v>34592089</v>
      </c>
      <c r="Z1678" s="13">
        <f>AA1678*1.5029674796748</f>
        <v>100067409.47032543</v>
      </c>
      <c r="AA1678" s="3">
        <v>66579890</v>
      </c>
      <c r="AB1678">
        <v>338</v>
      </c>
    </row>
    <row r="1679" spans="1:28" x14ac:dyDescent="0.2">
      <c r="A1679" t="s">
        <v>12258</v>
      </c>
      <c r="B1679" t="s">
        <v>12259</v>
      </c>
      <c r="C1679">
        <v>2005</v>
      </c>
      <c r="D1679" t="s">
        <v>10298</v>
      </c>
      <c r="E1679" t="s">
        <v>16512</v>
      </c>
      <c r="F1679" t="s">
        <v>44031</v>
      </c>
      <c r="G1679" t="s">
        <v>44038</v>
      </c>
      <c r="H1679">
        <v>93</v>
      </c>
      <c r="I1679" t="s">
        <v>25</v>
      </c>
      <c r="J1679" t="s">
        <v>26</v>
      </c>
      <c r="M1679" t="s">
        <v>2463</v>
      </c>
      <c r="N1679" t="s">
        <v>12260</v>
      </c>
      <c r="O1679" t="s">
        <v>12261</v>
      </c>
      <c r="P1679" t="s">
        <v>12262</v>
      </c>
      <c r="Q1679" t="s">
        <v>12263</v>
      </c>
      <c r="R1679" t="s">
        <v>12264</v>
      </c>
      <c r="S1679" t="s">
        <v>12265</v>
      </c>
      <c r="T1679">
        <v>3.5</v>
      </c>
      <c r="U1679">
        <v>30917</v>
      </c>
      <c r="V1679" s="12">
        <f>W1679*1.32519713261649</f>
        <v>66259856.630824499</v>
      </c>
      <c r="W1679" s="3">
        <v>50000000</v>
      </c>
      <c r="X1679" s="13">
        <f>Y1679*1.32519713261649</f>
        <v>51918154.499354936</v>
      </c>
      <c r="Y1679" s="3">
        <v>39177684</v>
      </c>
      <c r="Z1679" s="13">
        <f>AA1679*1.32519713261649</f>
        <v>95404459.975448206</v>
      </c>
      <c r="AA1679" s="3">
        <v>71992655</v>
      </c>
      <c r="AB1679">
        <v>220</v>
      </c>
    </row>
    <row r="1680" spans="1:28" x14ac:dyDescent="0.2">
      <c r="A1680" t="s">
        <v>6968</v>
      </c>
      <c r="B1680" t="s">
        <v>6969</v>
      </c>
      <c r="C1680">
        <v>2003</v>
      </c>
      <c r="D1680" t="s">
        <v>5098</v>
      </c>
      <c r="E1680" t="s">
        <v>1045</v>
      </c>
      <c r="F1680" t="s">
        <v>44044</v>
      </c>
      <c r="G1680" t="s">
        <v>44032</v>
      </c>
      <c r="H1680">
        <v>116</v>
      </c>
      <c r="I1680" t="s">
        <v>229</v>
      </c>
      <c r="J1680" t="s">
        <v>26</v>
      </c>
      <c r="M1680" t="s">
        <v>1005</v>
      </c>
      <c r="N1680" t="s">
        <v>6970</v>
      </c>
      <c r="O1680" t="s">
        <v>6971</v>
      </c>
      <c r="P1680" t="s">
        <v>1391</v>
      </c>
      <c r="Q1680" t="s">
        <v>6972</v>
      </c>
      <c r="R1680" t="s">
        <v>6973</v>
      </c>
      <c r="S1680" t="s">
        <v>6974</v>
      </c>
      <c r="T1680">
        <v>7.3</v>
      </c>
      <c r="U1680">
        <v>122129</v>
      </c>
      <c r="V1680" s="12">
        <f>W1680*1.40658152173913</f>
        <v>87208054.347826064</v>
      </c>
      <c r="W1680" s="3">
        <v>62000000</v>
      </c>
      <c r="X1680" s="13">
        <f>Y1680*1.40658152173913</f>
        <v>51911944.668804333</v>
      </c>
      <c r="Y1680" s="3">
        <v>36906460</v>
      </c>
      <c r="Z1680" s="13">
        <f>AA1680*1.40658152173913</f>
        <v>92223462.695608661</v>
      </c>
      <c r="AA1680" s="3">
        <v>65565672</v>
      </c>
      <c r="AB1680">
        <v>354</v>
      </c>
    </row>
    <row r="1681" spans="1:28" hidden="1" x14ac:dyDescent="0.2">
      <c r="A1681" t="s">
        <v>16976</v>
      </c>
      <c r="B1681" t="s">
        <v>16977</v>
      </c>
      <c r="C1681">
        <v>2007</v>
      </c>
      <c r="D1681" t="s">
        <v>11642</v>
      </c>
      <c r="E1681" t="s">
        <v>1045</v>
      </c>
      <c r="F1681" t="s">
        <v>44032</v>
      </c>
      <c r="H1681">
        <v>144</v>
      </c>
      <c r="I1681" t="s">
        <v>943</v>
      </c>
      <c r="J1681" t="s">
        <v>944</v>
      </c>
      <c r="M1681" t="s">
        <v>16978</v>
      </c>
      <c r="N1681" t="s">
        <v>16979</v>
      </c>
      <c r="O1681" t="s">
        <v>16980</v>
      </c>
      <c r="P1681" t="s">
        <v>2934</v>
      </c>
      <c r="Q1681" t="s">
        <v>16981</v>
      </c>
      <c r="R1681" t="s">
        <v>16982</v>
      </c>
      <c r="S1681" t="s">
        <v>16983</v>
      </c>
      <c r="T1681">
        <v>6</v>
      </c>
      <c r="U1681">
        <v>12953</v>
      </c>
      <c r="W1681"/>
      <c r="X1681"/>
      <c r="Y1681">
        <v>1443521</v>
      </c>
      <c r="Z1681"/>
      <c r="AA1681">
        <v>13921302</v>
      </c>
      <c r="AB1681">
        <v>34</v>
      </c>
    </row>
    <row r="1682" spans="1:28" hidden="1" x14ac:dyDescent="0.2">
      <c r="A1682" t="s">
        <v>16984</v>
      </c>
      <c r="B1682" t="s">
        <v>16985</v>
      </c>
      <c r="C1682">
        <v>2008</v>
      </c>
      <c r="D1682" t="s">
        <v>16986</v>
      </c>
      <c r="E1682" t="s">
        <v>1045</v>
      </c>
      <c r="H1682">
        <v>86</v>
      </c>
      <c r="I1682" t="s">
        <v>25</v>
      </c>
      <c r="J1682" t="s">
        <v>26</v>
      </c>
      <c r="M1682" t="s">
        <v>16987</v>
      </c>
      <c r="N1682" t="s">
        <v>16987</v>
      </c>
      <c r="O1682" t="s">
        <v>16988</v>
      </c>
      <c r="P1682" t="s">
        <v>16989</v>
      </c>
      <c r="Q1682" t="s">
        <v>16990</v>
      </c>
      <c r="R1682" t="s">
        <v>16991</v>
      </c>
      <c r="S1682" t="s">
        <v>16992</v>
      </c>
      <c r="T1682">
        <v>3.7</v>
      </c>
      <c r="U1682">
        <v>10593</v>
      </c>
      <c r="W1682"/>
      <c r="X1682"/>
      <c r="Y1682"/>
      <c r="Z1682"/>
      <c r="AA1682">
        <v>54822</v>
      </c>
      <c r="AB1682">
        <v>40</v>
      </c>
    </row>
    <row r="1683" spans="1:28" hidden="1" x14ac:dyDescent="0.2">
      <c r="A1683" t="s">
        <v>16993</v>
      </c>
      <c r="B1683" t="s">
        <v>16994</v>
      </c>
      <c r="C1683">
        <v>2009</v>
      </c>
      <c r="D1683" s="1">
        <v>39853</v>
      </c>
      <c r="E1683" t="s">
        <v>44043</v>
      </c>
      <c r="F1683" t="s">
        <v>44032</v>
      </c>
      <c r="G1683" t="s">
        <v>44033</v>
      </c>
      <c r="H1683">
        <v>85</v>
      </c>
      <c r="I1683" t="s">
        <v>25</v>
      </c>
      <c r="J1683" t="s">
        <v>26</v>
      </c>
      <c r="M1683" t="s">
        <v>16995</v>
      </c>
      <c r="N1683" t="s">
        <v>16996</v>
      </c>
      <c r="O1683" t="s">
        <v>16997</v>
      </c>
      <c r="P1683" t="s">
        <v>16998</v>
      </c>
      <c r="Q1683" t="s">
        <v>16999</v>
      </c>
      <c r="R1683" t="s">
        <v>17000</v>
      </c>
      <c r="S1683" t="s">
        <v>17001</v>
      </c>
      <c r="T1683">
        <v>6</v>
      </c>
      <c r="U1683">
        <v>42931</v>
      </c>
      <c r="W1683"/>
      <c r="X1683"/>
      <c r="Y1683">
        <v>104352</v>
      </c>
      <c r="Z1683"/>
      <c r="AA1683">
        <v>5805279</v>
      </c>
      <c r="AB1683">
        <v>157</v>
      </c>
    </row>
    <row r="1684" spans="1:28" x14ac:dyDescent="0.2">
      <c r="A1684" t="s">
        <v>26407</v>
      </c>
      <c r="B1684" t="s">
        <v>26408</v>
      </c>
      <c r="C1684">
        <v>2018</v>
      </c>
      <c r="D1684" t="s">
        <v>26409</v>
      </c>
      <c r="E1684" t="s">
        <v>1045</v>
      </c>
      <c r="F1684" t="s">
        <v>44036</v>
      </c>
      <c r="H1684">
        <v>112</v>
      </c>
      <c r="I1684" t="s">
        <v>2371</v>
      </c>
      <c r="J1684" t="s">
        <v>26</v>
      </c>
      <c r="K1684" t="s">
        <v>4779</v>
      </c>
      <c r="L1684" t="s">
        <v>308</v>
      </c>
      <c r="M1684" t="s">
        <v>26410</v>
      </c>
      <c r="N1684" t="s">
        <v>26411</v>
      </c>
      <c r="O1684" t="s">
        <v>26412</v>
      </c>
      <c r="P1684" t="s">
        <v>26413</v>
      </c>
      <c r="Q1684" t="s">
        <v>26414</v>
      </c>
      <c r="R1684" t="s">
        <v>26415</v>
      </c>
      <c r="S1684" t="s">
        <v>26416</v>
      </c>
      <c r="T1684">
        <v>6</v>
      </c>
      <c r="U1684">
        <v>33083</v>
      </c>
      <c r="V1684" s="12">
        <f>W1684*1.03068014830331</f>
        <v>12368161.779639719</v>
      </c>
      <c r="W1684" s="3">
        <v>12000000</v>
      </c>
      <c r="X1684" s="13">
        <f>Y1684*1.03068014830331</f>
        <v>51859829.115687579</v>
      </c>
      <c r="Y1684" s="3">
        <v>50316123</v>
      </c>
      <c r="Z1684" s="13">
        <f>AA1684*1.03068014830331</f>
        <v>94044320.462762609</v>
      </c>
      <c r="AA1684" s="3">
        <v>91244913</v>
      </c>
      <c r="AB1684">
        <v>426</v>
      </c>
    </row>
    <row r="1685" spans="1:28" x14ac:dyDescent="0.2">
      <c r="A1685" t="s">
        <v>15270</v>
      </c>
      <c r="B1685" t="s">
        <v>15271</v>
      </c>
      <c r="C1685">
        <v>2011</v>
      </c>
      <c r="D1685" t="s">
        <v>15198</v>
      </c>
      <c r="E1685" t="s">
        <v>1045</v>
      </c>
      <c r="F1685" t="s">
        <v>44036</v>
      </c>
      <c r="H1685">
        <v>105</v>
      </c>
      <c r="I1685" t="s">
        <v>25</v>
      </c>
      <c r="J1685" t="s">
        <v>26</v>
      </c>
      <c r="M1685" t="s">
        <v>1167</v>
      </c>
      <c r="N1685" t="s">
        <v>15272</v>
      </c>
      <c r="O1685" t="s">
        <v>15273</v>
      </c>
      <c r="P1685" t="s">
        <v>591</v>
      </c>
      <c r="Q1685" t="s">
        <v>15274</v>
      </c>
      <c r="R1685" t="s">
        <v>15275</v>
      </c>
      <c r="S1685" t="s">
        <v>15276</v>
      </c>
      <c r="T1685">
        <v>5.8</v>
      </c>
      <c r="U1685">
        <v>118561</v>
      </c>
      <c r="V1685" s="12">
        <f>W1685*1.1505830469594</f>
        <v>41420989.690538399</v>
      </c>
      <c r="W1685" s="3">
        <v>36000000</v>
      </c>
      <c r="X1685" s="13">
        <f>Y1685*1.1505830469594</f>
        <v>51846116.623947032</v>
      </c>
      <c r="Y1685" s="3">
        <v>45060734</v>
      </c>
      <c r="Z1685" s="13">
        <f>AA1685*1.1505830469594</f>
        <v>99131056.265063167</v>
      </c>
      <c r="AA1685" s="3">
        <v>86157237</v>
      </c>
      <c r="AB1685">
        <v>174</v>
      </c>
    </row>
    <row r="1686" spans="1:28" hidden="1" x14ac:dyDescent="0.2">
      <c r="A1686" t="s">
        <v>17018</v>
      </c>
      <c r="B1686" t="s">
        <v>17019</v>
      </c>
      <c r="C1686">
        <v>2006</v>
      </c>
      <c r="D1686" t="s">
        <v>9586</v>
      </c>
      <c r="E1686" t="s">
        <v>1045</v>
      </c>
      <c r="F1686" t="s">
        <v>44032</v>
      </c>
      <c r="G1686" t="s">
        <v>44034</v>
      </c>
      <c r="H1686">
        <v>95</v>
      </c>
      <c r="I1686" t="s">
        <v>17020</v>
      </c>
      <c r="J1686" t="s">
        <v>4779</v>
      </c>
      <c r="M1686" t="s">
        <v>17021</v>
      </c>
      <c r="N1686" t="s">
        <v>17022</v>
      </c>
      <c r="O1686" t="s">
        <v>17023</v>
      </c>
      <c r="P1686" t="s">
        <v>17024</v>
      </c>
      <c r="Q1686" t="s">
        <v>17025</v>
      </c>
      <c r="R1686" t="s">
        <v>17026</v>
      </c>
      <c r="S1686" t="s">
        <v>17027</v>
      </c>
      <c r="T1686">
        <v>7.3</v>
      </c>
      <c r="U1686">
        <v>16188</v>
      </c>
      <c r="W1686" t="s">
        <v>17028</v>
      </c>
      <c r="X1686"/>
      <c r="Y1686"/>
      <c r="Z1686"/>
      <c r="AA1686">
        <v>379331</v>
      </c>
      <c r="AB1686">
        <v>66</v>
      </c>
    </row>
    <row r="1687" spans="1:28" hidden="1" x14ac:dyDescent="0.2">
      <c r="A1687" t="s">
        <v>17029</v>
      </c>
      <c r="B1687" t="s">
        <v>17030</v>
      </c>
      <c r="C1687">
        <v>2006</v>
      </c>
      <c r="D1687" t="s">
        <v>10874</v>
      </c>
      <c r="E1687" t="s">
        <v>16512</v>
      </c>
      <c r="F1687" t="s">
        <v>44038</v>
      </c>
      <c r="G1687" t="s">
        <v>44033</v>
      </c>
      <c r="H1687">
        <v>110</v>
      </c>
      <c r="I1687" t="s">
        <v>4358</v>
      </c>
      <c r="J1687" t="s">
        <v>1076</v>
      </c>
      <c r="M1687" t="s">
        <v>17031</v>
      </c>
      <c r="N1687" t="s">
        <v>17032</v>
      </c>
      <c r="O1687" t="s">
        <v>17033</v>
      </c>
      <c r="P1687" t="s">
        <v>17034</v>
      </c>
      <c r="Q1687" t="s">
        <v>17035</v>
      </c>
      <c r="R1687" t="s">
        <v>17036</v>
      </c>
      <c r="S1687" t="s">
        <v>17037</v>
      </c>
      <c r="T1687">
        <v>1.6</v>
      </c>
      <c r="U1687">
        <v>15552</v>
      </c>
      <c r="W1687">
        <v>5000000</v>
      </c>
      <c r="X1687"/>
      <c r="Y1687"/>
      <c r="Z1687"/>
      <c r="AA1687">
        <v>2381856</v>
      </c>
      <c r="AB1687">
        <v>20</v>
      </c>
    </row>
    <row r="1688" spans="1:28" hidden="1" x14ac:dyDescent="0.2">
      <c r="A1688" t="s">
        <v>17038</v>
      </c>
      <c r="B1688" t="s">
        <v>17039</v>
      </c>
      <c r="C1688">
        <v>2008</v>
      </c>
      <c r="D1688" s="1">
        <v>40057</v>
      </c>
      <c r="E1688" t="s">
        <v>1045</v>
      </c>
      <c r="F1688" t="s">
        <v>44036</v>
      </c>
      <c r="H1688">
        <v>97</v>
      </c>
      <c r="I1688" t="s">
        <v>2470</v>
      </c>
      <c r="J1688" t="s">
        <v>26</v>
      </c>
      <c r="K1688" t="s">
        <v>27</v>
      </c>
      <c r="M1688" t="s">
        <v>17040</v>
      </c>
      <c r="N1688" t="s">
        <v>17041</v>
      </c>
      <c r="O1688" t="s">
        <v>17042</v>
      </c>
      <c r="P1688" t="s">
        <v>6894</v>
      </c>
      <c r="Q1688" t="s">
        <v>17043</v>
      </c>
      <c r="R1688" t="s">
        <v>17044</v>
      </c>
      <c r="S1688" t="s">
        <v>17045</v>
      </c>
      <c r="T1688">
        <v>6.7</v>
      </c>
      <c r="U1688">
        <v>19835</v>
      </c>
      <c r="W1688"/>
      <c r="X1688"/>
      <c r="Y1688">
        <v>2656784</v>
      </c>
      <c r="Z1688"/>
      <c r="AA1688">
        <v>18463793</v>
      </c>
      <c r="AB1688">
        <v>84</v>
      </c>
    </row>
    <row r="1689" spans="1:28" hidden="1" x14ac:dyDescent="0.2">
      <c r="A1689" t="s">
        <v>17046</v>
      </c>
      <c r="B1689" t="s">
        <v>17047</v>
      </c>
      <c r="C1689">
        <v>2006</v>
      </c>
      <c r="D1689" t="s">
        <v>10168</v>
      </c>
      <c r="E1689" t="s">
        <v>3496</v>
      </c>
      <c r="F1689" t="s">
        <v>44042</v>
      </c>
      <c r="H1689">
        <v>97</v>
      </c>
      <c r="I1689" t="s">
        <v>4778</v>
      </c>
      <c r="J1689" t="s">
        <v>4779</v>
      </c>
      <c r="M1689" t="s">
        <v>17048</v>
      </c>
      <c r="N1689" t="s">
        <v>17049</v>
      </c>
      <c r="O1689" t="s">
        <v>17050</v>
      </c>
      <c r="P1689" t="s">
        <v>17051</v>
      </c>
      <c r="Q1689" t="s">
        <v>17051</v>
      </c>
      <c r="R1689" t="s">
        <v>17052</v>
      </c>
      <c r="S1689" t="s">
        <v>17053</v>
      </c>
      <c r="T1689">
        <v>6.3</v>
      </c>
      <c r="U1689">
        <v>16869</v>
      </c>
      <c r="W1689"/>
      <c r="X1689"/>
      <c r="Y1689"/>
      <c r="Z1689"/>
      <c r="AA1689">
        <v>3885577</v>
      </c>
      <c r="AB1689">
        <v>68</v>
      </c>
    </row>
    <row r="1690" spans="1:28" x14ac:dyDescent="0.2">
      <c r="A1690" t="s">
        <v>19852</v>
      </c>
      <c r="B1690" t="s">
        <v>19853</v>
      </c>
      <c r="C1690">
        <v>2015</v>
      </c>
      <c r="D1690" s="1">
        <v>42042</v>
      </c>
      <c r="E1690" t="s">
        <v>3496</v>
      </c>
      <c r="F1690" t="s">
        <v>44042</v>
      </c>
      <c r="H1690">
        <v>93</v>
      </c>
      <c r="I1690" t="s">
        <v>433</v>
      </c>
      <c r="J1690" t="s">
        <v>26</v>
      </c>
      <c r="M1690" t="s">
        <v>10169</v>
      </c>
      <c r="N1690" t="s">
        <v>19854</v>
      </c>
      <c r="O1690" t="s">
        <v>19855</v>
      </c>
      <c r="P1690" t="s">
        <v>17066</v>
      </c>
      <c r="Q1690" t="s">
        <v>19856</v>
      </c>
      <c r="R1690" t="s">
        <v>19857</v>
      </c>
      <c r="S1690" t="s">
        <v>19858</v>
      </c>
      <c r="T1690">
        <v>4.9000000000000004</v>
      </c>
      <c r="U1690">
        <v>54188</v>
      </c>
      <c r="V1690" s="12">
        <f>W1690*1.09195121025074</f>
        <v>38218292.358775899</v>
      </c>
      <c r="W1690" s="3">
        <v>35000000</v>
      </c>
      <c r="X1690" s="13">
        <f>Y1690*1.09195121025074</f>
        <v>51785922.640042625</v>
      </c>
      <c r="Y1690" s="3">
        <v>47425125</v>
      </c>
      <c r="Z1690" s="13">
        <f>AA1690*1.09195121025074</f>
        <v>104213633.05220287</v>
      </c>
      <c r="AA1690" s="3">
        <v>95437994</v>
      </c>
      <c r="AB1690">
        <v>399</v>
      </c>
    </row>
    <row r="1691" spans="1:28" hidden="1" x14ac:dyDescent="0.2">
      <c r="A1691" t="s">
        <v>17061</v>
      </c>
      <c r="B1691" t="s">
        <v>17062</v>
      </c>
      <c r="C1691">
        <v>2007</v>
      </c>
      <c r="D1691" s="1">
        <v>39759</v>
      </c>
      <c r="E1691" t="s">
        <v>176</v>
      </c>
      <c r="F1691" t="s">
        <v>44046</v>
      </c>
      <c r="G1691" t="s">
        <v>44042</v>
      </c>
      <c r="H1691">
        <v>106</v>
      </c>
      <c r="I1691" t="s">
        <v>25</v>
      </c>
      <c r="J1691" t="s">
        <v>26</v>
      </c>
      <c r="M1691" t="s">
        <v>17063</v>
      </c>
      <c r="N1691" t="s">
        <v>17064</v>
      </c>
      <c r="O1691" t="s">
        <v>17065</v>
      </c>
      <c r="P1691" t="s">
        <v>17066</v>
      </c>
      <c r="Q1691" t="s">
        <v>17067</v>
      </c>
      <c r="R1691" t="s">
        <v>17068</v>
      </c>
      <c r="S1691" t="s">
        <v>17069</v>
      </c>
      <c r="T1691">
        <v>5.9</v>
      </c>
      <c r="U1691">
        <v>11739</v>
      </c>
      <c r="W1691"/>
      <c r="X1691"/>
      <c r="Y1691">
        <v>482355</v>
      </c>
      <c r="Z1691"/>
      <c r="AA1691">
        <v>719968</v>
      </c>
      <c r="AB1691">
        <v>99</v>
      </c>
    </row>
    <row r="1692" spans="1:28" x14ac:dyDescent="0.2">
      <c r="A1692" t="s">
        <v>38605</v>
      </c>
      <c r="B1692" t="s">
        <v>38606</v>
      </c>
      <c r="C1692">
        <v>2016</v>
      </c>
      <c r="D1692" s="1">
        <v>42440</v>
      </c>
      <c r="E1692" t="s">
        <v>44037</v>
      </c>
      <c r="F1692" t="s">
        <v>44047</v>
      </c>
      <c r="G1692" t="s">
        <v>44031</v>
      </c>
      <c r="H1692">
        <v>101</v>
      </c>
      <c r="I1692" t="s">
        <v>1026</v>
      </c>
      <c r="J1692" t="s">
        <v>26</v>
      </c>
      <c r="M1692" t="s">
        <v>38607</v>
      </c>
      <c r="N1692" t="s">
        <v>38608</v>
      </c>
      <c r="O1692" t="s">
        <v>38609</v>
      </c>
      <c r="P1692" t="s">
        <v>38610</v>
      </c>
      <c r="Q1692" t="s">
        <v>38611</v>
      </c>
      <c r="R1692" t="s">
        <v>38612</v>
      </c>
      <c r="S1692" t="s">
        <v>38613</v>
      </c>
      <c r="T1692">
        <v>7.8</v>
      </c>
      <c r="U1692">
        <v>115075</v>
      </c>
      <c r="V1692" s="12">
        <f>W1692*1.07834771485832</f>
        <v>64700862.891499199</v>
      </c>
      <c r="W1692" s="3">
        <v>60000000</v>
      </c>
      <c r="X1692" s="13">
        <f>Y1692*1.07834771485832</f>
        <v>51785587.205240011</v>
      </c>
      <c r="Y1692" s="3">
        <v>48023088</v>
      </c>
      <c r="Z1692" s="13">
        <f>AA1692*1.07834771485832</f>
        <v>82223407.226531148</v>
      </c>
      <c r="AA1692" s="3">
        <v>76249438</v>
      </c>
      <c r="AB1692">
        <v>287</v>
      </c>
    </row>
    <row r="1693" spans="1:28" x14ac:dyDescent="0.2">
      <c r="A1693" t="s">
        <v>11001</v>
      </c>
      <c r="B1693" t="s">
        <v>11002</v>
      </c>
      <c r="C1693">
        <v>2005</v>
      </c>
      <c r="D1693" t="s">
        <v>8146</v>
      </c>
      <c r="E1693" t="s">
        <v>1045</v>
      </c>
      <c r="F1693" t="s">
        <v>44032</v>
      </c>
      <c r="G1693" t="s">
        <v>44036</v>
      </c>
      <c r="H1693">
        <v>119</v>
      </c>
      <c r="I1693" t="s">
        <v>25</v>
      </c>
      <c r="J1693" t="s">
        <v>26</v>
      </c>
      <c r="K1693" t="s">
        <v>2390</v>
      </c>
      <c r="L1693" t="s">
        <v>308</v>
      </c>
      <c r="M1693" t="s">
        <v>11003</v>
      </c>
      <c r="N1693" t="s">
        <v>11004</v>
      </c>
      <c r="O1693" t="s">
        <v>11005</v>
      </c>
      <c r="P1693" t="s">
        <v>11006</v>
      </c>
      <c r="Q1693" t="s">
        <v>11007</v>
      </c>
      <c r="R1693" t="s">
        <v>11008</v>
      </c>
      <c r="S1693" t="s">
        <v>11009</v>
      </c>
      <c r="T1693">
        <v>6.5</v>
      </c>
      <c r="U1693">
        <v>53201</v>
      </c>
      <c r="V1693" s="12">
        <f>W1693*1.32519713261649</f>
        <v>33129928.315412249</v>
      </c>
      <c r="W1693" s="3">
        <v>25000000</v>
      </c>
      <c r="X1693" s="13">
        <f>Y1693*1.32519713261649</f>
        <v>51753004.457096875</v>
      </c>
      <c r="Y1693" s="3">
        <v>39053061</v>
      </c>
      <c r="Z1693" s="13">
        <f>AA1693*1.32519713261649</f>
        <v>55676670.65569903</v>
      </c>
      <c r="AA1693" s="3">
        <v>42013878</v>
      </c>
      <c r="AB1693">
        <v>228</v>
      </c>
    </row>
    <row r="1694" spans="1:28" x14ac:dyDescent="0.2">
      <c r="A1694" t="s">
        <v>27134</v>
      </c>
      <c r="B1694" t="s">
        <v>27135</v>
      </c>
      <c r="C1694">
        <v>2015</v>
      </c>
      <c r="D1694" s="1">
        <v>42126</v>
      </c>
      <c r="E1694" t="s">
        <v>16512</v>
      </c>
      <c r="F1694" t="s">
        <v>44031</v>
      </c>
      <c r="G1694" t="s">
        <v>44033</v>
      </c>
      <c r="H1694">
        <v>127</v>
      </c>
      <c r="I1694" t="s">
        <v>360</v>
      </c>
      <c r="J1694" t="s">
        <v>26</v>
      </c>
      <c r="K1694" t="s">
        <v>75</v>
      </c>
      <c r="M1694" t="s">
        <v>2604</v>
      </c>
      <c r="N1694" t="s">
        <v>2605</v>
      </c>
      <c r="O1694" t="s">
        <v>27136</v>
      </c>
      <c r="P1694" t="s">
        <v>27137</v>
      </c>
      <c r="Q1694" t="s">
        <v>27138</v>
      </c>
      <c r="R1694" t="s">
        <v>27139</v>
      </c>
      <c r="S1694" t="s">
        <v>27140</v>
      </c>
      <c r="T1694">
        <v>5.3</v>
      </c>
      <c r="U1694">
        <v>175935</v>
      </c>
      <c r="V1694" s="12">
        <f>W1694*1.09195121025074</f>
        <v>192183413.00413024</v>
      </c>
      <c r="W1694" s="3">
        <v>176000000</v>
      </c>
      <c r="X1694" s="13">
        <f>Y1694*1.09195121025074</f>
        <v>51745081.480876833</v>
      </c>
      <c r="Y1694" s="3">
        <v>47387723</v>
      </c>
      <c r="Z1694" s="13">
        <f>AA1694*1.09195121025074</f>
        <v>200796421.68010285</v>
      </c>
      <c r="AA1694" s="3">
        <v>183887723</v>
      </c>
      <c r="AB1694">
        <v>905</v>
      </c>
    </row>
    <row r="1695" spans="1:28" x14ac:dyDescent="0.2">
      <c r="A1695" t="s">
        <v>7875</v>
      </c>
      <c r="B1695" t="s">
        <v>7876</v>
      </c>
      <c r="C1695">
        <v>2004</v>
      </c>
      <c r="D1695" s="1">
        <v>38332</v>
      </c>
      <c r="E1695" t="s">
        <v>16512</v>
      </c>
      <c r="F1695" t="s">
        <v>44031</v>
      </c>
      <c r="G1695" t="s">
        <v>44045</v>
      </c>
      <c r="H1695">
        <v>106</v>
      </c>
      <c r="I1695" t="s">
        <v>2105</v>
      </c>
      <c r="J1695" t="s">
        <v>26</v>
      </c>
      <c r="K1695" t="s">
        <v>3159</v>
      </c>
      <c r="L1695" t="s">
        <v>307</v>
      </c>
      <c r="M1695" t="s">
        <v>7877</v>
      </c>
      <c r="N1695" t="s">
        <v>7877</v>
      </c>
      <c r="O1695" t="s">
        <v>7878</v>
      </c>
      <c r="P1695" t="s">
        <v>3707</v>
      </c>
      <c r="Q1695" t="s">
        <v>7879</v>
      </c>
      <c r="R1695" t="s">
        <v>7880</v>
      </c>
      <c r="S1695" t="s">
        <v>7881</v>
      </c>
      <c r="T1695">
        <v>6</v>
      </c>
      <c r="U1695">
        <v>80904</v>
      </c>
      <c r="V1695" s="12">
        <f>W1695*1.37009528851244</f>
        <v>95906670.195870802</v>
      </c>
      <c r="W1695" s="3">
        <v>70000000</v>
      </c>
      <c r="X1695" s="13">
        <f>Y1695*1.37009528851244</f>
        <v>51738465.839317083</v>
      </c>
      <c r="Y1695" s="3">
        <v>37762677</v>
      </c>
      <c r="Z1695" s="13">
        <f>AA1695*1.37009528851244</f>
        <v>79392961.006860748</v>
      </c>
      <c r="AA1695" s="3">
        <v>57947036</v>
      </c>
      <c r="AB1695">
        <v>634</v>
      </c>
    </row>
    <row r="1696" spans="1:28" hidden="1" x14ac:dyDescent="0.2">
      <c r="A1696" t="s">
        <v>17106</v>
      </c>
      <c r="B1696" t="s">
        <v>17107</v>
      </c>
      <c r="C1696">
        <v>2006</v>
      </c>
      <c r="D1696" t="s">
        <v>17108</v>
      </c>
      <c r="E1696" t="s">
        <v>44037</v>
      </c>
      <c r="F1696" t="s">
        <v>44031</v>
      </c>
      <c r="G1696" t="s">
        <v>44038</v>
      </c>
      <c r="H1696">
        <v>98</v>
      </c>
      <c r="I1696" t="s">
        <v>2213</v>
      </c>
      <c r="J1696" t="s">
        <v>934</v>
      </c>
      <c r="M1696" t="s">
        <v>17109</v>
      </c>
      <c r="N1696" t="s">
        <v>17110</v>
      </c>
      <c r="O1696" t="s">
        <v>17111</v>
      </c>
      <c r="P1696" t="s">
        <v>17112</v>
      </c>
      <c r="Q1696" t="s">
        <v>17113</v>
      </c>
      <c r="R1696" t="s">
        <v>17114</v>
      </c>
      <c r="S1696" t="s">
        <v>17115</v>
      </c>
      <c r="T1696">
        <v>7.7</v>
      </c>
      <c r="U1696">
        <v>58623</v>
      </c>
      <c r="W1696"/>
      <c r="X1696"/>
      <c r="Y1696"/>
      <c r="Z1696"/>
      <c r="AA1696">
        <v>544006</v>
      </c>
      <c r="AB1696">
        <v>94</v>
      </c>
    </row>
    <row r="1697" spans="1:28" x14ac:dyDescent="0.2">
      <c r="A1697" t="s">
        <v>23399</v>
      </c>
      <c r="B1697" t="s">
        <v>23400</v>
      </c>
      <c r="C1697">
        <v>2010</v>
      </c>
      <c r="D1697" t="s">
        <v>18117</v>
      </c>
      <c r="E1697" t="s">
        <v>16512</v>
      </c>
      <c r="F1697" t="s">
        <v>44038</v>
      </c>
      <c r="G1697" t="s">
        <v>44040</v>
      </c>
      <c r="H1697">
        <v>82</v>
      </c>
      <c r="I1697" t="s">
        <v>360</v>
      </c>
      <c r="J1697" t="s">
        <v>26</v>
      </c>
      <c r="M1697" t="s">
        <v>23401</v>
      </c>
      <c r="N1697" t="s">
        <v>23402</v>
      </c>
      <c r="O1697" t="s">
        <v>23403</v>
      </c>
      <c r="P1697" t="s">
        <v>1068</v>
      </c>
      <c r="Q1697" t="s">
        <v>23404</v>
      </c>
      <c r="R1697" t="s">
        <v>23405</v>
      </c>
      <c r="S1697" t="s">
        <v>23406</v>
      </c>
      <c r="T1697">
        <v>4.3</v>
      </c>
      <c r="U1697">
        <v>13656</v>
      </c>
      <c r="V1697" s="12">
        <f>W1697*1.18690152988223</f>
        <v>100886630.03998956</v>
      </c>
      <c r="W1697" s="3">
        <v>85000000</v>
      </c>
      <c r="X1697" s="13">
        <f>Y1697*1.18690152988223</f>
        <v>51731996.916768998</v>
      </c>
      <c r="Y1697" s="3">
        <v>43585753</v>
      </c>
      <c r="Z1697" s="13">
        <f>AA1697*1.18690152988223</f>
        <v>133507151.57851171</v>
      </c>
      <c r="AA1697" s="3">
        <v>112483764</v>
      </c>
      <c r="AB1697">
        <v>64</v>
      </c>
    </row>
    <row r="1698" spans="1:28" hidden="1" x14ac:dyDescent="0.2">
      <c r="A1698" t="s">
        <v>17122</v>
      </c>
      <c r="B1698" t="s">
        <v>17123</v>
      </c>
      <c r="C1698">
        <v>2008</v>
      </c>
      <c r="D1698" t="s">
        <v>13301</v>
      </c>
      <c r="E1698" t="s">
        <v>1045</v>
      </c>
      <c r="F1698" t="s">
        <v>44036</v>
      </c>
      <c r="H1698">
        <v>90</v>
      </c>
      <c r="I1698" t="s">
        <v>2682</v>
      </c>
      <c r="J1698" t="s">
        <v>26</v>
      </c>
      <c r="K1698" t="s">
        <v>944</v>
      </c>
      <c r="L1698" t="s">
        <v>307</v>
      </c>
      <c r="M1698" t="s">
        <v>17124</v>
      </c>
      <c r="N1698" t="s">
        <v>17125</v>
      </c>
      <c r="O1698" t="s">
        <v>17126</v>
      </c>
      <c r="P1698" t="s">
        <v>4206</v>
      </c>
      <c r="Q1698" t="s">
        <v>17127</v>
      </c>
      <c r="R1698" t="s">
        <v>17128</v>
      </c>
      <c r="S1698" t="s">
        <v>17129</v>
      </c>
      <c r="T1698">
        <v>5.6</v>
      </c>
      <c r="U1698">
        <v>22944</v>
      </c>
      <c r="W1698"/>
      <c r="X1698"/>
      <c r="Y1698"/>
      <c r="Z1698"/>
      <c r="AA1698">
        <v>22707064</v>
      </c>
      <c r="AB1698">
        <v>76</v>
      </c>
    </row>
    <row r="1699" spans="1:28" x14ac:dyDescent="0.2">
      <c r="A1699" t="s">
        <v>39650</v>
      </c>
      <c r="B1699" t="s">
        <v>39651</v>
      </c>
      <c r="C1699">
        <v>2017</v>
      </c>
      <c r="D1699" s="1">
        <v>43103</v>
      </c>
      <c r="E1699" t="s">
        <v>1045</v>
      </c>
      <c r="F1699" t="s">
        <v>44032</v>
      </c>
      <c r="H1699">
        <v>94</v>
      </c>
      <c r="I1699" t="s">
        <v>25</v>
      </c>
      <c r="J1699" t="s">
        <v>26</v>
      </c>
      <c r="K1699" t="s">
        <v>308</v>
      </c>
      <c r="M1699" t="s">
        <v>22777</v>
      </c>
      <c r="N1699" t="s">
        <v>22777</v>
      </c>
      <c r="O1699" t="s">
        <v>39652</v>
      </c>
      <c r="P1699" t="s">
        <v>16467</v>
      </c>
      <c r="Q1699" t="s">
        <v>39653</v>
      </c>
      <c r="R1699" t="s">
        <v>39654</v>
      </c>
      <c r="S1699" t="s">
        <v>39655</v>
      </c>
      <c r="T1699">
        <v>7.4</v>
      </c>
      <c r="U1699">
        <v>228832</v>
      </c>
      <c r="V1699" s="12">
        <f>W1699*1.05585427545692</f>
        <v>10558542.754569201</v>
      </c>
      <c r="W1699" s="3">
        <v>10000000</v>
      </c>
      <c r="X1699" s="13">
        <f>Y1699*1.05585427545692</f>
        <v>51692801.866037093</v>
      </c>
      <c r="Y1699" s="3">
        <v>48958273</v>
      </c>
      <c r="Z1699" s="13">
        <f>AA1699*1.05585427545692</f>
        <v>83515015.434660643</v>
      </c>
      <c r="AA1699" s="3">
        <v>79097104</v>
      </c>
      <c r="AB1699">
        <v>783</v>
      </c>
    </row>
    <row r="1700" spans="1:28" x14ac:dyDescent="0.2">
      <c r="A1700" t="s">
        <v>39869</v>
      </c>
      <c r="B1700" t="s">
        <v>39870</v>
      </c>
      <c r="C1700">
        <v>2018</v>
      </c>
      <c r="D1700" t="s">
        <v>23686</v>
      </c>
      <c r="E1700" t="s">
        <v>16512</v>
      </c>
      <c r="F1700" t="s">
        <v>44031</v>
      </c>
      <c r="G1700" t="s">
        <v>44044</v>
      </c>
      <c r="H1700">
        <v>122</v>
      </c>
      <c r="I1700" t="s">
        <v>2371</v>
      </c>
      <c r="J1700" t="s">
        <v>26</v>
      </c>
      <c r="K1700" t="s">
        <v>308</v>
      </c>
      <c r="L1700" t="s">
        <v>686</v>
      </c>
      <c r="M1700" t="s">
        <v>38088</v>
      </c>
      <c r="N1700" t="s">
        <v>34318</v>
      </c>
      <c r="O1700" t="s">
        <v>39871</v>
      </c>
      <c r="P1700" t="s">
        <v>1190</v>
      </c>
      <c r="Q1700" t="s">
        <v>39872</v>
      </c>
      <c r="R1700" t="s">
        <v>39873</v>
      </c>
      <c r="S1700" t="s">
        <v>39874</v>
      </c>
      <c r="T1700">
        <v>7.1</v>
      </c>
      <c r="U1700">
        <v>119798</v>
      </c>
      <c r="V1700" s="12">
        <f>W1700*1.03068014830331</f>
        <v>36073805.190615848</v>
      </c>
      <c r="W1700" s="3">
        <v>35000000</v>
      </c>
      <c r="X1700" s="13">
        <f>Y1700*1.03068014830331</f>
        <v>51608458.595678188</v>
      </c>
      <c r="Y1700" s="3">
        <v>50072235</v>
      </c>
      <c r="Z1700" s="13">
        <f>AA1700*1.03068014830331</f>
        <v>78164456.202228308</v>
      </c>
      <c r="AA1700" s="3">
        <v>75837743</v>
      </c>
      <c r="AB1700">
        <v>672</v>
      </c>
    </row>
    <row r="1701" spans="1:28" hidden="1" x14ac:dyDescent="0.2">
      <c r="A1701" t="s">
        <v>17148</v>
      </c>
      <c r="B1701" t="s">
        <v>17149</v>
      </c>
      <c r="C1701">
        <v>2007</v>
      </c>
      <c r="D1701" t="s">
        <v>15139</v>
      </c>
      <c r="E1701" t="s">
        <v>3496</v>
      </c>
      <c r="F1701" t="s">
        <v>44042</v>
      </c>
      <c r="H1701">
        <v>87</v>
      </c>
      <c r="I1701" t="s">
        <v>495</v>
      </c>
      <c r="J1701" t="s">
        <v>26</v>
      </c>
      <c r="M1701" t="s">
        <v>17150</v>
      </c>
      <c r="N1701" t="s">
        <v>5108</v>
      </c>
      <c r="O1701" t="s">
        <v>17151</v>
      </c>
      <c r="P1701" t="s">
        <v>7517</v>
      </c>
      <c r="Q1701" t="s">
        <v>17152</v>
      </c>
      <c r="R1701" t="s">
        <v>17153</v>
      </c>
      <c r="S1701" t="s">
        <v>17154</v>
      </c>
      <c r="T1701">
        <v>5.6</v>
      </c>
      <c r="U1701">
        <v>12517</v>
      </c>
      <c r="W1701"/>
      <c r="X1701"/>
      <c r="Y1701">
        <v>97182</v>
      </c>
      <c r="Z1701"/>
      <c r="AA1701">
        <v>1506562</v>
      </c>
      <c r="AB1701">
        <v>89</v>
      </c>
    </row>
    <row r="1702" spans="1:28" hidden="1" x14ac:dyDescent="0.2">
      <c r="A1702" t="s">
        <v>17155</v>
      </c>
      <c r="B1702" t="s">
        <v>17156</v>
      </c>
      <c r="C1702">
        <v>2006</v>
      </c>
      <c r="D1702" s="1">
        <v>38787</v>
      </c>
      <c r="E1702" t="s">
        <v>44043</v>
      </c>
      <c r="F1702" t="s">
        <v>44044</v>
      </c>
      <c r="G1702" t="s">
        <v>44032</v>
      </c>
      <c r="H1702">
        <v>141</v>
      </c>
      <c r="I1702" t="s">
        <v>4587</v>
      </c>
      <c r="J1702" t="s">
        <v>934</v>
      </c>
      <c r="M1702" t="s">
        <v>16085</v>
      </c>
      <c r="N1702" t="s">
        <v>16086</v>
      </c>
      <c r="O1702" t="s">
        <v>17157</v>
      </c>
      <c r="P1702" t="s">
        <v>4164</v>
      </c>
      <c r="Q1702" t="s">
        <v>17158</v>
      </c>
      <c r="R1702" t="s">
        <v>17159</v>
      </c>
      <c r="S1702" t="s">
        <v>17160</v>
      </c>
      <c r="T1702">
        <v>7.2</v>
      </c>
      <c r="U1702">
        <v>15369</v>
      </c>
      <c r="W1702">
        <v>20000000</v>
      </c>
      <c r="X1702"/>
      <c r="Y1702"/>
      <c r="Z1702"/>
      <c r="AA1702">
        <v>47919757</v>
      </c>
      <c r="AB1702">
        <v>50</v>
      </c>
    </row>
    <row r="1703" spans="1:28" x14ac:dyDescent="0.2">
      <c r="A1703" t="s">
        <v>29817</v>
      </c>
      <c r="B1703" t="s">
        <v>29818</v>
      </c>
      <c r="C1703">
        <v>2014</v>
      </c>
      <c r="D1703" t="s">
        <v>20340</v>
      </c>
      <c r="E1703" t="s">
        <v>44041</v>
      </c>
      <c r="F1703" t="s">
        <v>44032</v>
      </c>
      <c r="H1703">
        <v>141</v>
      </c>
      <c r="I1703" t="s">
        <v>25</v>
      </c>
      <c r="J1703" t="s">
        <v>26</v>
      </c>
      <c r="M1703" t="s">
        <v>5848</v>
      </c>
      <c r="N1703" t="s">
        <v>29819</v>
      </c>
      <c r="O1703" t="s">
        <v>29820</v>
      </c>
      <c r="P1703" t="s">
        <v>9224</v>
      </c>
      <c r="Q1703" t="s">
        <v>29821</v>
      </c>
      <c r="R1703" t="s">
        <v>29822</v>
      </c>
      <c r="S1703" t="s">
        <v>29823</v>
      </c>
      <c r="T1703">
        <v>7.4</v>
      </c>
      <c r="U1703">
        <v>173959</v>
      </c>
      <c r="V1703" s="12">
        <f>W1703*1.09324733035956</f>
        <v>54662366.517977998</v>
      </c>
      <c r="W1703" s="3">
        <v>50000000</v>
      </c>
      <c r="X1703" s="13">
        <f>Y1703*1.09324733035956</f>
        <v>51513145.139176287</v>
      </c>
      <c r="Y1703" s="3">
        <v>47119388</v>
      </c>
      <c r="Z1703" s="13">
        <f>AA1703*1.09324733035956</f>
        <v>92291270.56158787</v>
      </c>
      <c r="AA1703" s="3">
        <v>84419388</v>
      </c>
      <c r="AB1703">
        <v>350</v>
      </c>
    </row>
    <row r="1704" spans="1:28" x14ac:dyDescent="0.2">
      <c r="A1704" t="s">
        <v>21294</v>
      </c>
      <c r="B1704" t="s">
        <v>21295</v>
      </c>
      <c r="C1704">
        <v>2009</v>
      </c>
      <c r="D1704" t="s">
        <v>14166</v>
      </c>
      <c r="E1704" t="s">
        <v>176</v>
      </c>
      <c r="F1704" t="s">
        <v>44046</v>
      </c>
      <c r="G1704" t="s">
        <v>44045</v>
      </c>
      <c r="H1704">
        <v>88</v>
      </c>
      <c r="I1704" t="s">
        <v>25</v>
      </c>
      <c r="J1704" t="s">
        <v>26</v>
      </c>
      <c r="K1704" t="s">
        <v>975</v>
      </c>
      <c r="M1704" t="s">
        <v>8326</v>
      </c>
      <c r="N1704" t="s">
        <v>8326</v>
      </c>
      <c r="O1704" t="s">
        <v>21296</v>
      </c>
      <c r="P1704" t="s">
        <v>21297</v>
      </c>
      <c r="Q1704" t="s">
        <v>21298</v>
      </c>
      <c r="R1704" t="s">
        <v>21299</v>
      </c>
      <c r="S1704" t="s">
        <v>21300</v>
      </c>
      <c r="T1704">
        <v>4.8</v>
      </c>
      <c r="U1704">
        <v>48970</v>
      </c>
      <c r="V1704" s="12">
        <f>W1704*1.20636999678377</f>
        <v>19301919.948540319</v>
      </c>
      <c r="W1704" s="3">
        <v>16000000</v>
      </c>
      <c r="X1704" s="13">
        <f>Y1704*1.20636999678377</f>
        <v>51476302.37446215</v>
      </c>
      <c r="Y1704" s="3">
        <v>42670410</v>
      </c>
      <c r="Z1704" s="13">
        <f>AA1704*1.20636999678377</f>
        <v>92304254.252413213</v>
      </c>
      <c r="AA1704" s="3">
        <v>76514050</v>
      </c>
      <c r="AB1704">
        <v>242</v>
      </c>
    </row>
    <row r="1705" spans="1:28" hidden="1" x14ac:dyDescent="0.2">
      <c r="A1705" t="s">
        <v>17178</v>
      </c>
      <c r="B1705" t="s">
        <v>17179</v>
      </c>
      <c r="C1705">
        <v>2007</v>
      </c>
      <c r="D1705" t="s">
        <v>12428</v>
      </c>
      <c r="E1705" t="s">
        <v>176</v>
      </c>
      <c r="F1705" t="s">
        <v>44034</v>
      </c>
      <c r="G1705" t="s">
        <v>44045</v>
      </c>
      <c r="H1705">
        <v>100</v>
      </c>
      <c r="I1705" t="s">
        <v>25</v>
      </c>
      <c r="J1705" t="s">
        <v>26</v>
      </c>
      <c r="K1705" t="s">
        <v>686</v>
      </c>
      <c r="L1705" t="s">
        <v>308</v>
      </c>
      <c r="M1705" t="s">
        <v>17180</v>
      </c>
      <c r="N1705" t="s">
        <v>17180</v>
      </c>
      <c r="O1705" t="s">
        <v>17181</v>
      </c>
      <c r="P1705" t="s">
        <v>5063</v>
      </c>
      <c r="Q1705" t="s">
        <v>17182</v>
      </c>
      <c r="R1705" t="s">
        <v>17183</v>
      </c>
      <c r="S1705" t="s">
        <v>17184</v>
      </c>
      <c r="T1705">
        <v>6.3</v>
      </c>
      <c r="U1705">
        <v>32466</v>
      </c>
      <c r="W1705"/>
      <c r="X1705"/>
      <c r="Y1705">
        <v>63165</v>
      </c>
      <c r="Z1705"/>
      <c r="AA1705">
        <v>130880</v>
      </c>
      <c r="AB1705">
        <v>154</v>
      </c>
    </row>
    <row r="1706" spans="1:28" x14ac:dyDescent="0.2">
      <c r="A1706" t="s">
        <v>28631</v>
      </c>
      <c r="B1706" t="s">
        <v>28632</v>
      </c>
      <c r="C1706">
        <v>2014</v>
      </c>
      <c r="D1706" t="s">
        <v>28633</v>
      </c>
      <c r="E1706" t="s">
        <v>44035</v>
      </c>
      <c r="F1706" t="s">
        <v>44032</v>
      </c>
      <c r="G1706" t="s">
        <v>44057</v>
      </c>
      <c r="H1706">
        <v>134</v>
      </c>
      <c r="I1706" t="s">
        <v>25</v>
      </c>
      <c r="J1706" t="s">
        <v>26</v>
      </c>
      <c r="K1706" t="s">
        <v>64</v>
      </c>
      <c r="L1706" t="s">
        <v>27</v>
      </c>
      <c r="M1706" t="s">
        <v>1354</v>
      </c>
      <c r="N1706" t="s">
        <v>28634</v>
      </c>
      <c r="O1706" t="s">
        <v>28635</v>
      </c>
      <c r="P1706" t="s">
        <v>28636</v>
      </c>
      <c r="Q1706" t="s">
        <v>28637</v>
      </c>
      <c r="R1706" t="s">
        <v>28638</v>
      </c>
      <c r="S1706" t="s">
        <v>28639</v>
      </c>
      <c r="T1706">
        <v>6.8</v>
      </c>
      <c r="U1706">
        <v>32397</v>
      </c>
      <c r="V1706" s="12">
        <f>W1706*1.09324733035956</f>
        <v>43729893.214382403</v>
      </c>
      <c r="W1706" s="3">
        <v>40000000</v>
      </c>
      <c r="X1706" s="13">
        <f>Y1706*1.09324733035956</f>
        <v>51434021.363641515</v>
      </c>
      <c r="Y1706" s="3">
        <v>47047013</v>
      </c>
      <c r="Z1706" s="13">
        <f>AA1706*1.09324733035956</f>
        <v>73954916.369048446</v>
      </c>
      <c r="AA1706" s="3">
        <v>67647013</v>
      </c>
      <c r="AB1706">
        <v>223</v>
      </c>
    </row>
    <row r="1707" spans="1:28" x14ac:dyDescent="0.2">
      <c r="A1707" t="s">
        <v>38104</v>
      </c>
      <c r="B1707" t="s">
        <v>38105</v>
      </c>
      <c r="C1707">
        <v>2016</v>
      </c>
      <c r="D1707" t="s">
        <v>31595</v>
      </c>
      <c r="E1707" t="s">
        <v>176</v>
      </c>
      <c r="H1707">
        <v>137</v>
      </c>
      <c r="I1707" t="s">
        <v>25</v>
      </c>
      <c r="J1707" t="s">
        <v>26</v>
      </c>
      <c r="M1707" t="s">
        <v>1743</v>
      </c>
      <c r="N1707" t="s">
        <v>1743</v>
      </c>
      <c r="O1707" t="s">
        <v>38106</v>
      </c>
      <c r="P1707" t="s">
        <v>5915</v>
      </c>
      <c r="Q1707" t="s">
        <v>38107</v>
      </c>
      <c r="R1707" t="s">
        <v>38108</v>
      </c>
      <c r="S1707" t="s">
        <v>38109</v>
      </c>
      <c r="T1707">
        <v>7.8</v>
      </c>
      <c r="U1707">
        <v>238464</v>
      </c>
      <c r="V1707" s="12">
        <f>W1707*1.07834771485832</f>
        <v>9705129.4337248802</v>
      </c>
      <c r="W1707" s="3">
        <v>9000000</v>
      </c>
      <c r="X1707" s="13">
        <f>Y1707*1.07834771485832</f>
        <v>51432194.327169783</v>
      </c>
      <c r="Y1707" s="3">
        <v>47695371</v>
      </c>
      <c r="Z1707" s="13">
        <f>AA1707*1.07834771485832</f>
        <v>85176688.896690786</v>
      </c>
      <c r="AA1707" s="3">
        <v>78988148</v>
      </c>
      <c r="AB1707">
        <v>806</v>
      </c>
    </row>
    <row r="1708" spans="1:28" x14ac:dyDescent="0.2">
      <c r="A1708" t="s">
        <v>4106</v>
      </c>
      <c r="B1708" t="s">
        <v>4107</v>
      </c>
      <c r="C1708">
        <v>2002</v>
      </c>
      <c r="D1708" t="s">
        <v>2965</v>
      </c>
      <c r="E1708" t="s">
        <v>176</v>
      </c>
      <c r="F1708" t="s">
        <v>44046</v>
      </c>
      <c r="G1708" t="s">
        <v>44045</v>
      </c>
      <c r="H1708">
        <v>119</v>
      </c>
      <c r="I1708" t="s">
        <v>25</v>
      </c>
      <c r="J1708" t="s">
        <v>26</v>
      </c>
      <c r="M1708" t="s">
        <v>4109</v>
      </c>
      <c r="N1708" t="s">
        <v>4110</v>
      </c>
      <c r="O1708" t="s">
        <v>4111</v>
      </c>
      <c r="P1708" t="s">
        <v>1039</v>
      </c>
      <c r="Q1708" t="s">
        <v>4112</v>
      </c>
      <c r="R1708" t="s">
        <v>4113</v>
      </c>
      <c r="S1708" t="s">
        <v>4114</v>
      </c>
      <c r="T1708">
        <v>6.4</v>
      </c>
      <c r="U1708">
        <v>74427</v>
      </c>
      <c r="V1708" s="12">
        <f>W1708*1.43863813229572</f>
        <v>46036420.233463041</v>
      </c>
      <c r="W1708" s="3">
        <v>32000000</v>
      </c>
      <c r="X1708" s="13">
        <f>Y1708*1.43863813229572</f>
        <v>51426090.973151758</v>
      </c>
      <c r="Y1708" s="3">
        <v>35746370</v>
      </c>
      <c r="Z1708" s="13">
        <f>AA1708*1.43863813229572</f>
        <v>79564283.286653712</v>
      </c>
      <c r="AA1708" s="3">
        <v>55305279</v>
      </c>
      <c r="AB1708">
        <v>483</v>
      </c>
    </row>
    <row r="1709" spans="1:28" x14ac:dyDescent="0.2">
      <c r="A1709" t="s">
        <v>22539</v>
      </c>
      <c r="B1709" t="s">
        <v>22540</v>
      </c>
      <c r="C1709">
        <v>2010</v>
      </c>
      <c r="D1709" t="s">
        <v>12723</v>
      </c>
      <c r="E1709" t="s">
        <v>16512</v>
      </c>
      <c r="F1709" t="s">
        <v>44044</v>
      </c>
      <c r="G1709" t="s">
        <v>44032</v>
      </c>
      <c r="H1709">
        <v>117</v>
      </c>
      <c r="I1709" t="s">
        <v>495</v>
      </c>
      <c r="J1709" t="s">
        <v>26</v>
      </c>
      <c r="K1709" t="s">
        <v>1121</v>
      </c>
      <c r="L1709" t="s">
        <v>27</v>
      </c>
      <c r="M1709" t="s">
        <v>1495</v>
      </c>
      <c r="N1709" t="s">
        <v>22541</v>
      </c>
      <c r="O1709" t="s">
        <v>22542</v>
      </c>
      <c r="P1709" t="s">
        <v>1401</v>
      </c>
      <c r="Q1709" t="s">
        <v>22543</v>
      </c>
      <c r="R1709" t="s">
        <v>22544</v>
      </c>
      <c r="S1709" t="s">
        <v>22545</v>
      </c>
      <c r="T1709">
        <v>6.6</v>
      </c>
      <c r="U1709">
        <v>88601</v>
      </c>
      <c r="V1709" s="12">
        <f>W1709*1.18690152988223</f>
        <v>94952122.390578404</v>
      </c>
      <c r="W1709" s="3">
        <v>80000000</v>
      </c>
      <c r="X1709" s="13">
        <f>Y1709*1.18690152988223</f>
        <v>51409322.30615063</v>
      </c>
      <c r="Y1709" s="3">
        <v>43313890</v>
      </c>
      <c r="Z1709" s="13">
        <f>AA1709*1.18690152988223</f>
        <v>96289193.075824395</v>
      </c>
      <c r="AA1709" s="3">
        <v>81126522</v>
      </c>
      <c r="AB1709">
        <v>289</v>
      </c>
    </row>
    <row r="1710" spans="1:28" x14ac:dyDescent="0.2">
      <c r="A1710" t="s">
        <v>27681</v>
      </c>
      <c r="B1710" t="s">
        <v>27682</v>
      </c>
      <c r="C1710">
        <v>2011</v>
      </c>
      <c r="D1710" s="1">
        <v>40798</v>
      </c>
      <c r="E1710" t="s">
        <v>1045</v>
      </c>
      <c r="F1710" t="s">
        <v>44032</v>
      </c>
      <c r="G1710" t="s">
        <v>44036</v>
      </c>
      <c r="H1710">
        <v>100</v>
      </c>
      <c r="I1710" t="s">
        <v>27683</v>
      </c>
      <c r="J1710" t="s">
        <v>26</v>
      </c>
      <c r="K1710" t="s">
        <v>27</v>
      </c>
      <c r="M1710" t="s">
        <v>14447</v>
      </c>
      <c r="N1710" t="s">
        <v>14447</v>
      </c>
      <c r="O1710" t="s">
        <v>27684</v>
      </c>
      <c r="P1710" t="s">
        <v>14450</v>
      </c>
      <c r="Q1710" t="s">
        <v>27685</v>
      </c>
      <c r="R1710" t="s">
        <v>27686</v>
      </c>
      <c r="S1710" t="s">
        <v>27687</v>
      </c>
      <c r="T1710">
        <v>7.9</v>
      </c>
      <c r="U1710">
        <v>227320</v>
      </c>
      <c r="V1710" s="12">
        <f>W1710*1.1505830469594</f>
        <v>17258745.704391003</v>
      </c>
      <c r="W1710" s="3">
        <v>15000000</v>
      </c>
      <c r="X1710" s="13">
        <f>Y1710*1.1505830469594</f>
        <v>51398479.988361388</v>
      </c>
      <c r="Y1710" s="3">
        <v>44671682</v>
      </c>
      <c r="Z1710" s="13">
        <f>AA1710*1.1505830469594</f>
        <v>153525582.02097487</v>
      </c>
      <c r="AA1710" s="3">
        <v>133432856</v>
      </c>
      <c r="AB1710">
        <v>664</v>
      </c>
    </row>
    <row r="1711" spans="1:28" x14ac:dyDescent="0.2">
      <c r="A1711" t="s">
        <v>14318</v>
      </c>
      <c r="B1711" t="s">
        <v>14319</v>
      </c>
      <c r="C1711">
        <v>2008</v>
      </c>
      <c r="D1711" t="s">
        <v>11229</v>
      </c>
      <c r="E1711" t="s">
        <v>16512</v>
      </c>
      <c r="F1711" t="s">
        <v>44042</v>
      </c>
      <c r="H1711">
        <v>92</v>
      </c>
      <c r="I1711" t="s">
        <v>14320</v>
      </c>
      <c r="J1711" t="s">
        <v>26</v>
      </c>
      <c r="K1711" t="s">
        <v>14321</v>
      </c>
      <c r="L1711" t="s">
        <v>2073</v>
      </c>
      <c r="M1711" t="s">
        <v>312</v>
      </c>
      <c r="N1711" t="s">
        <v>14322</v>
      </c>
      <c r="O1711" t="s">
        <v>14323</v>
      </c>
      <c r="P1711" t="s">
        <v>312</v>
      </c>
      <c r="Q1711" t="s">
        <v>14324</v>
      </c>
      <c r="R1711" t="s">
        <v>14325</v>
      </c>
      <c r="S1711" t="s">
        <v>14326</v>
      </c>
      <c r="T1711">
        <v>7</v>
      </c>
      <c r="U1711">
        <v>215151</v>
      </c>
      <c r="V1711" s="12">
        <f>W1711*1.20207800169993</f>
        <v>60103900.084996499</v>
      </c>
      <c r="W1711" s="3">
        <v>50000000</v>
      </c>
      <c r="X1711" s="13">
        <f>Y1711*1.20207800169993</f>
        <v>51393769.102868982</v>
      </c>
      <c r="Y1711" s="3">
        <v>42754105</v>
      </c>
      <c r="Z1711" s="13">
        <f>AA1711*1.20207800169993</f>
        <v>136128469.82712737</v>
      </c>
      <c r="AA1711" s="3">
        <v>113244290</v>
      </c>
      <c r="AB1711">
        <v>782</v>
      </c>
    </row>
    <row r="1712" spans="1:28" x14ac:dyDescent="0.2">
      <c r="A1712" t="s">
        <v>8073</v>
      </c>
      <c r="B1712" t="s">
        <v>8074</v>
      </c>
      <c r="C1712">
        <v>2004</v>
      </c>
      <c r="D1712" t="s">
        <v>7056</v>
      </c>
      <c r="E1712" t="s">
        <v>1045</v>
      </c>
      <c r="F1712" t="s">
        <v>44032</v>
      </c>
      <c r="G1712" t="s">
        <v>44036</v>
      </c>
      <c r="H1712">
        <v>119</v>
      </c>
      <c r="I1712" t="s">
        <v>25</v>
      </c>
      <c r="J1712" t="s">
        <v>26</v>
      </c>
      <c r="M1712" t="s">
        <v>3275</v>
      </c>
      <c r="N1712" t="s">
        <v>8075</v>
      </c>
      <c r="O1712" t="s">
        <v>8076</v>
      </c>
      <c r="P1712" t="s">
        <v>3481</v>
      </c>
      <c r="Q1712" t="s">
        <v>8077</v>
      </c>
      <c r="R1712" t="s">
        <v>8078</v>
      </c>
      <c r="S1712" t="s">
        <v>8079</v>
      </c>
      <c r="T1712">
        <v>6</v>
      </c>
      <c r="U1712">
        <v>35049</v>
      </c>
      <c r="V1712" s="12">
        <f>W1712*1.37009528851244</f>
        <v>68504764.425622001</v>
      </c>
      <c r="W1712" s="3">
        <v>50000000</v>
      </c>
      <c r="X1712" s="13">
        <f>Y1712*1.37009528851244</f>
        <v>51360093.473965041</v>
      </c>
      <c r="Y1712" s="3">
        <v>37486512</v>
      </c>
      <c r="Z1712" s="13">
        <f>AA1712*1.37009528851244</f>
        <v>68119234.682482779</v>
      </c>
      <c r="AA1712" s="3">
        <v>49718611</v>
      </c>
      <c r="AB1712">
        <v>107</v>
      </c>
    </row>
    <row r="1713" spans="1:28" x14ac:dyDescent="0.2">
      <c r="A1713" t="s">
        <v>28679</v>
      </c>
      <c r="B1713" t="s">
        <v>28680</v>
      </c>
      <c r="C1713">
        <v>2012</v>
      </c>
      <c r="D1713" s="1">
        <v>41041</v>
      </c>
      <c r="E1713" t="s">
        <v>1045</v>
      </c>
      <c r="F1713" t="s">
        <v>44032</v>
      </c>
      <c r="G1713" t="s">
        <v>44036</v>
      </c>
      <c r="H1713">
        <v>94</v>
      </c>
      <c r="I1713" t="s">
        <v>25</v>
      </c>
      <c r="J1713" t="s">
        <v>26</v>
      </c>
      <c r="M1713" t="s">
        <v>4142</v>
      </c>
      <c r="N1713" t="s">
        <v>17592</v>
      </c>
      <c r="O1713" t="s">
        <v>28681</v>
      </c>
      <c r="P1713" t="s">
        <v>1459</v>
      </c>
      <c r="Q1713" t="s">
        <v>28682</v>
      </c>
      <c r="R1713" t="s">
        <v>28683</v>
      </c>
      <c r="S1713" t="s">
        <v>28684</v>
      </c>
      <c r="T1713">
        <v>7.8</v>
      </c>
      <c r="U1713">
        <v>311669</v>
      </c>
      <c r="V1713" s="12">
        <f>W1713*1.12725506764114</f>
        <v>18036081.082258239</v>
      </c>
      <c r="W1713" s="3">
        <v>16000000</v>
      </c>
      <c r="X1713" s="13">
        <f>Y1713*1.12725506764114</f>
        <v>51304157.939345084</v>
      </c>
      <c r="Y1713" s="3">
        <v>45512466</v>
      </c>
      <c r="Z1713" s="13">
        <f>AA1713*1.12725506764114</f>
        <v>76949999.806728363</v>
      </c>
      <c r="AA1713" s="3">
        <v>68263166</v>
      </c>
      <c r="AB1713">
        <v>443</v>
      </c>
    </row>
    <row r="1714" spans="1:28" x14ac:dyDescent="0.2">
      <c r="A1714" t="s">
        <v>524</v>
      </c>
      <c r="B1714" t="s">
        <v>525</v>
      </c>
      <c r="C1714">
        <v>2000</v>
      </c>
      <c r="D1714" t="s">
        <v>526</v>
      </c>
      <c r="E1714" t="s">
        <v>1045</v>
      </c>
      <c r="F1714" t="s">
        <v>44032</v>
      </c>
      <c r="G1714" t="s">
        <v>44040</v>
      </c>
      <c r="H1714">
        <v>95</v>
      </c>
      <c r="I1714" t="s">
        <v>25</v>
      </c>
      <c r="J1714" t="s">
        <v>26</v>
      </c>
      <c r="K1714" t="s">
        <v>307</v>
      </c>
      <c r="M1714" t="s">
        <v>527</v>
      </c>
      <c r="N1714" t="s">
        <v>528</v>
      </c>
      <c r="O1714" t="s">
        <v>529</v>
      </c>
      <c r="P1714" t="s">
        <v>530</v>
      </c>
      <c r="Q1714" t="s">
        <v>531</v>
      </c>
      <c r="R1714" t="s">
        <v>532</v>
      </c>
      <c r="S1714" t="s">
        <v>533</v>
      </c>
      <c r="T1714">
        <v>7</v>
      </c>
      <c r="U1714">
        <v>19069</v>
      </c>
      <c r="V1714" s="12">
        <f>W1714*1.5029674796748</f>
        <v>9017804.8780487999</v>
      </c>
      <c r="W1714" s="3">
        <v>6000000</v>
      </c>
      <c r="X1714" s="13">
        <f>Y1714*1.5029674796748</f>
        <v>51303255.353374094</v>
      </c>
      <c r="Y1714" s="3">
        <v>34134641</v>
      </c>
      <c r="Z1714" s="13">
        <f>AA1714*1.5029674796748</f>
        <v>53427128.758252151</v>
      </c>
      <c r="AA1714" s="3">
        <v>35547761</v>
      </c>
      <c r="AB1714">
        <v>150</v>
      </c>
    </row>
    <row r="1715" spans="1:28" x14ac:dyDescent="0.2">
      <c r="A1715" t="s">
        <v>36459</v>
      </c>
      <c r="B1715" t="s">
        <v>36460</v>
      </c>
      <c r="C1715">
        <v>2015</v>
      </c>
      <c r="D1715" t="s">
        <v>32488</v>
      </c>
      <c r="E1715" t="s">
        <v>16512</v>
      </c>
      <c r="F1715" t="s">
        <v>44044</v>
      </c>
      <c r="G1715" t="s">
        <v>44032</v>
      </c>
      <c r="H1715">
        <v>121</v>
      </c>
      <c r="I1715" t="s">
        <v>36461</v>
      </c>
      <c r="J1715" t="s">
        <v>26</v>
      </c>
      <c r="K1715" t="s">
        <v>308</v>
      </c>
      <c r="M1715" t="s">
        <v>22056</v>
      </c>
      <c r="N1715" t="s">
        <v>34318</v>
      </c>
      <c r="O1715" t="s">
        <v>36462</v>
      </c>
      <c r="P1715" t="s">
        <v>15504</v>
      </c>
      <c r="Q1715" t="s">
        <v>36463</v>
      </c>
      <c r="R1715" t="s">
        <v>36464</v>
      </c>
      <c r="S1715" t="s">
        <v>36465</v>
      </c>
      <c r="T1715">
        <v>7.6</v>
      </c>
      <c r="U1715">
        <v>360616</v>
      </c>
      <c r="V1715" s="12">
        <f>W1715*1.09195121025074</f>
        <v>32758536.3075222</v>
      </c>
      <c r="W1715" s="3">
        <v>30000000</v>
      </c>
      <c r="X1715" s="13">
        <f>Y1715*1.09195121025074</f>
        <v>51200820.239151552</v>
      </c>
      <c r="Y1715" s="3">
        <v>46889293</v>
      </c>
      <c r="Z1715" s="13">
        <f>AA1715*1.09195121025074</f>
        <v>92676567.94273816</v>
      </c>
      <c r="AA1715" s="3">
        <v>84872444</v>
      </c>
      <c r="AB1715">
        <v>729</v>
      </c>
    </row>
    <row r="1716" spans="1:28" x14ac:dyDescent="0.2">
      <c r="A1716" t="s">
        <v>13153</v>
      </c>
      <c r="B1716" t="s">
        <v>13154</v>
      </c>
      <c r="C1716">
        <v>2006</v>
      </c>
      <c r="D1716" s="1">
        <v>39237</v>
      </c>
      <c r="E1716" t="s">
        <v>176</v>
      </c>
      <c r="F1716" t="s">
        <v>44034</v>
      </c>
      <c r="G1716" t="s">
        <v>44049</v>
      </c>
      <c r="H1716">
        <v>110</v>
      </c>
      <c r="I1716" t="s">
        <v>4869</v>
      </c>
      <c r="J1716" t="s">
        <v>26</v>
      </c>
      <c r="M1716" t="s">
        <v>13155</v>
      </c>
      <c r="N1716" t="s">
        <v>13156</v>
      </c>
      <c r="O1716" t="s">
        <v>13157</v>
      </c>
      <c r="P1716" t="s">
        <v>976</v>
      </c>
      <c r="Q1716" t="s">
        <v>13158</v>
      </c>
      <c r="R1716" t="s">
        <v>13159</v>
      </c>
      <c r="S1716" t="s">
        <v>13160</v>
      </c>
      <c r="T1716">
        <v>7.6</v>
      </c>
      <c r="U1716">
        <v>350645</v>
      </c>
      <c r="V1716" s="12">
        <f>W1716*1.28378472222222</f>
        <v>21182447.916666631</v>
      </c>
      <c r="W1716" s="3">
        <v>16500000</v>
      </c>
      <c r="X1716" s="13">
        <f>Y1716*1.28378472222222</f>
        <v>51182753.495347135</v>
      </c>
      <c r="Y1716" s="3">
        <v>39868642</v>
      </c>
      <c r="Z1716" s="13">
        <f>AA1716*1.28378472222222</f>
        <v>112834904.91402759</v>
      </c>
      <c r="AA1716" s="3">
        <v>87892388</v>
      </c>
      <c r="AB1716">
        <v>691</v>
      </c>
    </row>
    <row r="1717" spans="1:28" x14ac:dyDescent="0.2">
      <c r="A1717" t="s">
        <v>16149</v>
      </c>
      <c r="B1717" t="s">
        <v>16150</v>
      </c>
      <c r="C1717">
        <v>2007</v>
      </c>
      <c r="D1717" t="s">
        <v>5501</v>
      </c>
      <c r="E1717" t="s">
        <v>44043</v>
      </c>
      <c r="F1717" t="s">
        <v>44040</v>
      </c>
      <c r="G1717" t="s">
        <v>44034</v>
      </c>
      <c r="H1717">
        <v>112</v>
      </c>
      <c r="I1717" t="s">
        <v>16151</v>
      </c>
      <c r="J1717" t="s">
        <v>26</v>
      </c>
      <c r="M1717" t="s">
        <v>527</v>
      </c>
      <c r="N1717" t="s">
        <v>16152</v>
      </c>
      <c r="O1717" t="s">
        <v>16153</v>
      </c>
      <c r="P1717" t="s">
        <v>905</v>
      </c>
      <c r="Q1717" t="s">
        <v>16154</v>
      </c>
      <c r="R1717" t="s">
        <v>16155</v>
      </c>
      <c r="S1717" t="s">
        <v>16156</v>
      </c>
      <c r="T1717">
        <v>6.4</v>
      </c>
      <c r="U1717">
        <v>37249</v>
      </c>
      <c r="V1717" s="12">
        <f>W1717*1.24823238899982</f>
        <v>49929295.559992798</v>
      </c>
      <c r="W1717" s="3">
        <v>40000000</v>
      </c>
      <c r="X1717" s="13">
        <f>Y1717*1.24823238899982</f>
        <v>51110441.699245818</v>
      </c>
      <c r="Y1717" s="3">
        <v>40946255</v>
      </c>
      <c r="Z1717" s="13">
        <f>AA1717*144548551.06</f>
        <v>1.5028334714698628E+16</v>
      </c>
      <c r="AA1717" s="3">
        <v>103967384</v>
      </c>
      <c r="AB1717">
        <v>99</v>
      </c>
    </row>
    <row r="1718" spans="1:28" hidden="1" x14ac:dyDescent="0.2">
      <c r="A1718" t="s">
        <v>17282</v>
      </c>
      <c r="B1718" t="s">
        <v>17283</v>
      </c>
      <c r="C1718">
        <v>2009</v>
      </c>
      <c r="D1718" t="s">
        <v>17284</v>
      </c>
      <c r="E1718" t="s">
        <v>176</v>
      </c>
      <c r="F1718" t="s">
        <v>44046</v>
      </c>
      <c r="G1718" t="s">
        <v>44045</v>
      </c>
      <c r="H1718">
        <v>87</v>
      </c>
      <c r="I1718" t="s">
        <v>4469</v>
      </c>
      <c r="J1718" t="s">
        <v>26</v>
      </c>
      <c r="M1718" t="s">
        <v>17285</v>
      </c>
      <c r="N1718" t="s">
        <v>17286</v>
      </c>
      <c r="O1718" t="s">
        <v>17287</v>
      </c>
      <c r="P1718" t="s">
        <v>17288</v>
      </c>
      <c r="Q1718" t="s">
        <v>17289</v>
      </c>
      <c r="R1718" t="s">
        <v>17290</v>
      </c>
      <c r="S1718" t="s">
        <v>17291</v>
      </c>
      <c r="T1718">
        <v>6.4</v>
      </c>
      <c r="U1718">
        <v>75032</v>
      </c>
      <c r="W1718"/>
      <c r="X1718"/>
      <c r="Y1718">
        <v>28596818</v>
      </c>
      <c r="Z1718"/>
      <c r="AA1718">
        <v>41633384</v>
      </c>
      <c r="AB1718">
        <v>209</v>
      </c>
    </row>
    <row r="1719" spans="1:28" hidden="1" x14ac:dyDescent="0.2">
      <c r="A1719" t="s">
        <v>17292</v>
      </c>
      <c r="B1719" t="s">
        <v>17293</v>
      </c>
      <c r="C1719">
        <v>2006</v>
      </c>
      <c r="D1719" t="s">
        <v>11806</v>
      </c>
      <c r="E1719" t="s">
        <v>16512</v>
      </c>
      <c r="F1719" t="s">
        <v>44042</v>
      </c>
      <c r="H1719">
        <v>164</v>
      </c>
      <c r="I1719" t="s">
        <v>943</v>
      </c>
      <c r="J1719" t="s">
        <v>14789</v>
      </c>
      <c r="M1719" t="s">
        <v>17294</v>
      </c>
      <c r="N1719" t="s">
        <v>17295</v>
      </c>
      <c r="O1719" t="s">
        <v>17296</v>
      </c>
      <c r="P1719" t="s">
        <v>14792</v>
      </c>
      <c r="Q1719" t="s">
        <v>17297</v>
      </c>
      <c r="R1719" t="s">
        <v>17298</v>
      </c>
      <c r="S1719" t="s">
        <v>17299</v>
      </c>
      <c r="T1719">
        <v>7.9</v>
      </c>
      <c r="U1719">
        <v>12310</v>
      </c>
      <c r="W1719" t="s">
        <v>7920</v>
      </c>
      <c r="X1719"/>
      <c r="Y1719"/>
      <c r="Z1719"/>
      <c r="AA1719">
        <v>93651</v>
      </c>
      <c r="AB1719">
        <v>18</v>
      </c>
    </row>
    <row r="1720" spans="1:28" hidden="1" x14ac:dyDescent="0.2">
      <c r="A1720" t="s">
        <v>17300</v>
      </c>
      <c r="B1720" t="s">
        <v>17301</v>
      </c>
      <c r="C1720">
        <v>2007</v>
      </c>
      <c r="D1720" t="s">
        <v>14619</v>
      </c>
      <c r="E1720" t="s">
        <v>16512</v>
      </c>
      <c r="F1720" t="s">
        <v>44031</v>
      </c>
      <c r="G1720" t="s">
        <v>44032</v>
      </c>
      <c r="H1720">
        <v>90</v>
      </c>
      <c r="I1720" t="s">
        <v>1831</v>
      </c>
      <c r="J1720" t="s">
        <v>26</v>
      </c>
      <c r="M1720" t="s">
        <v>17302</v>
      </c>
      <c r="N1720" t="s">
        <v>17303</v>
      </c>
      <c r="O1720" t="s">
        <v>17304</v>
      </c>
      <c r="P1720" t="s">
        <v>17305</v>
      </c>
      <c r="Q1720" t="s">
        <v>17306</v>
      </c>
      <c r="R1720" t="s">
        <v>17307</v>
      </c>
      <c r="S1720" t="s">
        <v>17308</v>
      </c>
      <c r="T1720">
        <v>5.9</v>
      </c>
      <c r="U1720">
        <v>13176</v>
      </c>
      <c r="W1720">
        <v>700000</v>
      </c>
      <c r="X1720"/>
      <c r="Y1720"/>
      <c r="Z1720"/>
      <c r="AA1720">
        <v>1271556</v>
      </c>
      <c r="AB1720">
        <v>119</v>
      </c>
    </row>
    <row r="1721" spans="1:28" x14ac:dyDescent="0.2">
      <c r="A1721" t="s">
        <v>23898</v>
      </c>
      <c r="B1721" t="s">
        <v>23899</v>
      </c>
      <c r="C1721">
        <v>2013</v>
      </c>
      <c r="D1721" t="s">
        <v>11065</v>
      </c>
      <c r="E1721" t="s">
        <v>16512</v>
      </c>
      <c r="F1721" t="s">
        <v>44044</v>
      </c>
      <c r="G1721" t="s">
        <v>44032</v>
      </c>
      <c r="H1721">
        <v>113</v>
      </c>
      <c r="I1721" t="s">
        <v>25</v>
      </c>
      <c r="J1721" t="s">
        <v>26</v>
      </c>
      <c r="M1721" t="s">
        <v>21442</v>
      </c>
      <c r="N1721" t="s">
        <v>23900</v>
      </c>
      <c r="O1721" t="s">
        <v>23901</v>
      </c>
      <c r="P1721" t="s">
        <v>2701</v>
      </c>
      <c r="Q1721" t="s">
        <v>23902</v>
      </c>
      <c r="R1721" t="s">
        <v>23903</v>
      </c>
      <c r="S1721" t="s">
        <v>23904</v>
      </c>
      <c r="T1721">
        <v>6.7</v>
      </c>
      <c r="U1721">
        <v>203841</v>
      </c>
      <c r="V1721" s="12">
        <f>W1721*1.11098185502045</f>
        <v>66658911.301226996</v>
      </c>
      <c r="W1721" s="3">
        <v>60000000</v>
      </c>
      <c r="X1721" s="13">
        <f>Y1721*1.11098185502045</f>
        <v>51106168.547555782</v>
      </c>
      <c r="Y1721" s="3">
        <v>46000903</v>
      </c>
      <c r="Z1721" s="13">
        <f>AA1721*1.11098185502045</f>
        <v>116876294.36476642</v>
      </c>
      <c r="AA1721" s="3">
        <v>105200903</v>
      </c>
      <c r="AB1721">
        <v>306</v>
      </c>
    </row>
    <row r="1722" spans="1:28" x14ac:dyDescent="0.2">
      <c r="A1722" t="s">
        <v>16869</v>
      </c>
      <c r="B1722" t="s">
        <v>16870</v>
      </c>
      <c r="C1722">
        <v>2016</v>
      </c>
      <c r="D1722" s="1">
        <v>42375</v>
      </c>
      <c r="E1722" t="s">
        <v>16512</v>
      </c>
      <c r="F1722" t="s">
        <v>44031</v>
      </c>
      <c r="G1722" t="s">
        <v>44034</v>
      </c>
      <c r="H1722">
        <v>123</v>
      </c>
      <c r="I1722" t="s">
        <v>16871</v>
      </c>
      <c r="J1722" t="s">
        <v>26</v>
      </c>
      <c r="M1722" t="s">
        <v>16872</v>
      </c>
      <c r="N1722" t="s">
        <v>16873</v>
      </c>
      <c r="O1722" t="s">
        <v>16874</v>
      </c>
      <c r="P1722" t="s">
        <v>16875</v>
      </c>
      <c r="Q1722" t="s">
        <v>16876</v>
      </c>
      <c r="R1722" t="s">
        <v>16877</v>
      </c>
      <c r="S1722" t="s">
        <v>16878</v>
      </c>
      <c r="T1722">
        <v>6.8</v>
      </c>
      <c r="U1722">
        <v>238090</v>
      </c>
      <c r="V1722" s="12">
        <f>W1722*1.07834771485832</f>
        <v>172535634.3773312</v>
      </c>
      <c r="W1722" s="3">
        <v>160000000</v>
      </c>
      <c r="X1722" s="13">
        <f>Y1722*1.07834771485832</f>
        <v>51076252.23510164</v>
      </c>
      <c r="Y1722" s="3">
        <v>47365290</v>
      </c>
      <c r="Z1722" s="13">
        <f>AA1722*1.07834771485832</f>
        <v>473447393.12292707</v>
      </c>
      <c r="AA1722" s="3">
        <v>439048914</v>
      </c>
      <c r="AB1722">
        <v>987</v>
      </c>
    </row>
    <row r="1723" spans="1:28" hidden="1" x14ac:dyDescent="0.2">
      <c r="A1723" t="s">
        <v>17329</v>
      </c>
      <c r="B1723" t="s">
        <v>17330</v>
      </c>
      <c r="C1723">
        <v>2008</v>
      </c>
      <c r="D1723" t="s">
        <v>16571</v>
      </c>
      <c r="E1723" t="s">
        <v>176</v>
      </c>
      <c r="F1723" t="s">
        <v>44046</v>
      </c>
      <c r="G1723" t="s">
        <v>44045</v>
      </c>
      <c r="H1723">
        <v>87</v>
      </c>
      <c r="I1723" t="s">
        <v>1831</v>
      </c>
      <c r="J1723" t="s">
        <v>26</v>
      </c>
      <c r="M1723" t="s">
        <v>17331</v>
      </c>
      <c r="N1723" t="s">
        <v>17331</v>
      </c>
      <c r="O1723" t="s">
        <v>17332</v>
      </c>
      <c r="P1723" t="s">
        <v>17333</v>
      </c>
      <c r="Q1723" t="s">
        <v>17334</v>
      </c>
      <c r="R1723" t="s">
        <v>17335</v>
      </c>
      <c r="S1723" t="s">
        <v>17336</v>
      </c>
      <c r="T1723">
        <v>6.3</v>
      </c>
      <c r="U1723">
        <v>16773</v>
      </c>
      <c r="W1723" t="s">
        <v>17337</v>
      </c>
      <c r="X1723"/>
      <c r="Y1723"/>
      <c r="Z1723"/>
      <c r="AA1723">
        <v>8128</v>
      </c>
      <c r="AB1723">
        <v>173</v>
      </c>
    </row>
    <row r="1724" spans="1:28" x14ac:dyDescent="0.2">
      <c r="A1724" t="s">
        <v>27569</v>
      </c>
      <c r="B1724" t="s">
        <v>27570</v>
      </c>
      <c r="C1724">
        <v>2012</v>
      </c>
      <c r="D1724" s="1">
        <v>41253</v>
      </c>
      <c r="E1724" t="s">
        <v>16512</v>
      </c>
      <c r="F1724" t="s">
        <v>44038</v>
      </c>
      <c r="G1724" t="s">
        <v>44050</v>
      </c>
      <c r="H1724">
        <v>105</v>
      </c>
      <c r="I1724" t="s">
        <v>25</v>
      </c>
      <c r="J1724" t="s">
        <v>26</v>
      </c>
      <c r="K1724" t="s">
        <v>3274</v>
      </c>
      <c r="M1724" t="s">
        <v>7058</v>
      </c>
      <c r="N1724" t="s">
        <v>27571</v>
      </c>
      <c r="O1724" t="s">
        <v>27572</v>
      </c>
      <c r="P1724" t="s">
        <v>11581</v>
      </c>
      <c r="Q1724" t="s">
        <v>27573</v>
      </c>
      <c r="R1724" t="s">
        <v>27574</v>
      </c>
      <c r="S1724" t="s">
        <v>27575</v>
      </c>
      <c r="T1724">
        <v>6.4</v>
      </c>
      <c r="U1724">
        <v>84767</v>
      </c>
      <c r="V1724" s="12">
        <f>W1724*1.12725506764114</f>
        <v>47344712.840927877</v>
      </c>
      <c r="W1724" s="3">
        <v>42000000</v>
      </c>
      <c r="X1724" s="13">
        <f>Y1724*1.12725506764114</f>
        <v>51053740.480578735</v>
      </c>
      <c r="Y1724" s="3">
        <v>45290318</v>
      </c>
      <c r="Z1724" s="13">
        <f>AA1724*1.12725506764114</f>
        <v>82402539.332438961</v>
      </c>
      <c r="AA1724" s="3">
        <v>73100172</v>
      </c>
      <c r="AB1724">
        <v>135</v>
      </c>
    </row>
    <row r="1725" spans="1:28" x14ac:dyDescent="0.2">
      <c r="A1725" t="s">
        <v>15886</v>
      </c>
      <c r="B1725" t="s">
        <v>15887</v>
      </c>
      <c r="C1725">
        <v>2008</v>
      </c>
      <c r="D1725" s="1">
        <v>39662</v>
      </c>
      <c r="E1725" t="s">
        <v>1045</v>
      </c>
      <c r="F1725" t="s">
        <v>44036</v>
      </c>
      <c r="H1725">
        <v>104</v>
      </c>
      <c r="I1725" t="s">
        <v>25</v>
      </c>
      <c r="J1725" t="s">
        <v>26</v>
      </c>
      <c r="M1725" t="s">
        <v>4816</v>
      </c>
      <c r="N1725" t="s">
        <v>4816</v>
      </c>
      <c r="O1725" t="s">
        <v>15888</v>
      </c>
      <c r="P1725" t="s">
        <v>690</v>
      </c>
      <c r="Q1725" t="s">
        <v>15889</v>
      </c>
      <c r="R1725" t="s">
        <v>15890</v>
      </c>
      <c r="S1725" t="s">
        <v>15891</v>
      </c>
      <c r="T1725">
        <v>5.5</v>
      </c>
      <c r="U1725">
        <v>13315</v>
      </c>
      <c r="V1725" s="12">
        <f>W1725*1.20207800169993</f>
        <v>42072730.05949755</v>
      </c>
      <c r="W1725" s="3">
        <v>35000000</v>
      </c>
      <c r="X1725" s="13">
        <f>Y1725*1.20207800169993</f>
        <v>51012003.554465108</v>
      </c>
      <c r="Y1725" s="3">
        <v>42436517</v>
      </c>
      <c r="Z1725" s="13">
        <f>AA1725*1.20207800169993</f>
        <v>52477217.632815152</v>
      </c>
      <c r="AA1725" s="3">
        <v>43655418</v>
      </c>
      <c r="AB1725">
        <v>45</v>
      </c>
    </row>
    <row r="1726" spans="1:28" x14ac:dyDescent="0.2">
      <c r="A1726" t="s">
        <v>16179</v>
      </c>
      <c r="B1726" t="s">
        <v>16180</v>
      </c>
      <c r="C1726">
        <v>2009</v>
      </c>
      <c r="D1726" t="s">
        <v>16181</v>
      </c>
      <c r="E1726" t="s">
        <v>44037</v>
      </c>
      <c r="F1726" t="s">
        <v>44031</v>
      </c>
      <c r="G1726" t="s">
        <v>44038</v>
      </c>
      <c r="H1726">
        <v>91</v>
      </c>
      <c r="I1726" t="s">
        <v>16182</v>
      </c>
      <c r="J1726" t="s">
        <v>26</v>
      </c>
      <c r="K1726" t="s">
        <v>308</v>
      </c>
      <c r="M1726" t="s">
        <v>16183</v>
      </c>
      <c r="N1726" t="s">
        <v>16184</v>
      </c>
      <c r="O1726" t="s">
        <v>16185</v>
      </c>
      <c r="P1726" t="s">
        <v>4689</v>
      </c>
      <c r="Q1726" t="s">
        <v>16186</v>
      </c>
      <c r="R1726" t="s">
        <v>16187</v>
      </c>
      <c r="S1726" t="s">
        <v>16188</v>
      </c>
      <c r="T1726">
        <v>6</v>
      </c>
      <c r="U1726">
        <v>49915</v>
      </c>
      <c r="V1726" s="12">
        <f>W1726*1.20636999678377</f>
        <v>84445899.774863899</v>
      </c>
      <c r="W1726" s="3">
        <v>70000000</v>
      </c>
      <c r="X1726" s="13">
        <f>Y1726*1.20636999678377</f>
        <v>50901648.026494198</v>
      </c>
      <c r="Y1726" s="3">
        <v>42194060</v>
      </c>
      <c r="Z1726" s="13">
        <f>AA1726*1.20636999678377</f>
        <v>127449494.09995462</v>
      </c>
      <c r="AA1726" s="3">
        <v>105647102</v>
      </c>
      <c r="AB1726">
        <v>74</v>
      </c>
    </row>
    <row r="1727" spans="1:28" x14ac:dyDescent="0.2">
      <c r="A1727" t="s">
        <v>11558</v>
      </c>
      <c r="B1727" t="s">
        <v>11559</v>
      </c>
      <c r="C1727">
        <v>2005</v>
      </c>
      <c r="D1727" s="1">
        <v>38778</v>
      </c>
      <c r="E1727" t="s">
        <v>176</v>
      </c>
      <c r="F1727" t="s">
        <v>44036</v>
      </c>
      <c r="H1727">
        <v>129</v>
      </c>
      <c r="I1727" t="s">
        <v>8708</v>
      </c>
      <c r="J1727" t="s">
        <v>26</v>
      </c>
      <c r="M1727" t="s">
        <v>11560</v>
      </c>
      <c r="N1727" t="s">
        <v>11561</v>
      </c>
      <c r="O1727" t="s">
        <v>11562</v>
      </c>
      <c r="P1727" t="s">
        <v>11563</v>
      </c>
      <c r="Q1727" t="s">
        <v>11564</v>
      </c>
      <c r="R1727" t="s">
        <v>11565</v>
      </c>
      <c r="S1727" t="s">
        <v>11566</v>
      </c>
      <c r="T1727">
        <v>7.8</v>
      </c>
      <c r="U1727">
        <v>247664</v>
      </c>
      <c r="V1727" s="12">
        <f>W1727*1.32519713261649</f>
        <v>37105519.713261716</v>
      </c>
      <c r="W1727" s="3">
        <v>28000000</v>
      </c>
      <c r="X1727" s="13">
        <f>Y1727*1.32519713261649</f>
        <v>50894312.495483965</v>
      </c>
      <c r="Y1727" s="3">
        <v>38405088</v>
      </c>
      <c r="Z1727" s="13">
        <f>AA1727*1.32519713261649</f>
        <v>161165909.96469563</v>
      </c>
      <c r="AA1727" s="3">
        <v>121616555</v>
      </c>
      <c r="AB1727">
        <v>1167</v>
      </c>
    </row>
    <row r="1728" spans="1:28" x14ac:dyDescent="0.2">
      <c r="A1728" t="s">
        <v>35284</v>
      </c>
      <c r="B1728" t="s">
        <v>35285</v>
      </c>
      <c r="C1728">
        <v>2019</v>
      </c>
      <c r="D1728" t="s">
        <v>22237</v>
      </c>
      <c r="E1728" t="s">
        <v>44043</v>
      </c>
      <c r="F1728" t="s">
        <v>44032</v>
      </c>
      <c r="G1728" t="s">
        <v>44045</v>
      </c>
      <c r="H1728">
        <v>123</v>
      </c>
      <c r="I1728" t="s">
        <v>23218</v>
      </c>
      <c r="J1728" t="s">
        <v>26</v>
      </c>
      <c r="K1728" t="s">
        <v>4779</v>
      </c>
      <c r="M1728" t="s">
        <v>403</v>
      </c>
      <c r="N1728" t="s">
        <v>35286</v>
      </c>
      <c r="O1728" t="s">
        <v>35287</v>
      </c>
      <c r="P1728" t="s">
        <v>852</v>
      </c>
      <c r="Q1728" t="s">
        <v>35288</v>
      </c>
      <c r="R1728" t="s">
        <v>35289</v>
      </c>
      <c r="S1728" t="s">
        <v>35290</v>
      </c>
      <c r="T1728">
        <v>6.6</v>
      </c>
      <c r="U1728">
        <v>185308</v>
      </c>
      <c r="V1728" s="12">
        <f>W1728*1.01233684194057</f>
        <v>91110315.774651304</v>
      </c>
      <c r="W1728" s="3">
        <v>90000000</v>
      </c>
      <c r="X1728" s="13">
        <f>Y1728*1.01233684194057</f>
        <v>50807535.987944849</v>
      </c>
      <c r="Y1728" s="3">
        <v>50188370</v>
      </c>
      <c r="Z1728" s="13">
        <f>AA1728*1.01233684194057</f>
        <v>129034348.96831317</v>
      </c>
      <c r="AA1728" s="3">
        <v>127461872</v>
      </c>
      <c r="AB1728">
        <v>3048</v>
      </c>
    </row>
    <row r="1729" spans="1:28" hidden="1" x14ac:dyDescent="0.2">
      <c r="A1729" t="s">
        <v>17376</v>
      </c>
      <c r="B1729" t="s">
        <v>17377</v>
      </c>
      <c r="C1729">
        <v>2008</v>
      </c>
      <c r="D1729" t="s">
        <v>9795</v>
      </c>
      <c r="E1729" t="s">
        <v>44035</v>
      </c>
      <c r="F1729" t="s">
        <v>44032</v>
      </c>
      <c r="G1729" t="s">
        <v>44036</v>
      </c>
      <c r="H1729">
        <v>110</v>
      </c>
      <c r="I1729" t="s">
        <v>1561</v>
      </c>
      <c r="J1729" t="s">
        <v>26</v>
      </c>
      <c r="K1729" t="s">
        <v>11419</v>
      </c>
      <c r="M1729" t="s">
        <v>8864</v>
      </c>
      <c r="N1729" t="s">
        <v>17378</v>
      </c>
      <c r="O1729" t="s">
        <v>17379</v>
      </c>
      <c r="P1729" t="s">
        <v>17380</v>
      </c>
      <c r="Q1729" t="s">
        <v>17381</v>
      </c>
      <c r="R1729" t="s">
        <v>17382</v>
      </c>
      <c r="S1729" t="s">
        <v>17383</v>
      </c>
      <c r="T1729">
        <v>6.3</v>
      </c>
      <c r="U1729">
        <v>16252</v>
      </c>
      <c r="W1729"/>
      <c r="X1729"/>
      <c r="Y1729"/>
      <c r="Z1729"/>
      <c r="AA1729">
        <v>4297711</v>
      </c>
      <c r="AB1729">
        <v>53</v>
      </c>
    </row>
    <row r="1730" spans="1:28" x14ac:dyDescent="0.2">
      <c r="A1730" t="s">
        <v>21040</v>
      </c>
      <c r="B1730" t="s">
        <v>21041</v>
      </c>
      <c r="C1730">
        <v>2009</v>
      </c>
      <c r="D1730" s="1">
        <v>40126</v>
      </c>
      <c r="E1730" t="s">
        <v>3496</v>
      </c>
      <c r="F1730" t="s">
        <v>44042</v>
      </c>
      <c r="H1730">
        <v>99</v>
      </c>
      <c r="I1730" t="s">
        <v>25</v>
      </c>
      <c r="J1730" t="s">
        <v>26</v>
      </c>
      <c r="K1730" t="s">
        <v>308</v>
      </c>
      <c r="L1730" t="s">
        <v>3329</v>
      </c>
      <c r="M1730" t="s">
        <v>464</v>
      </c>
      <c r="N1730" t="s">
        <v>11539</v>
      </c>
      <c r="O1730" t="s">
        <v>21042</v>
      </c>
      <c r="P1730" t="s">
        <v>21043</v>
      </c>
      <c r="Q1730" t="s">
        <v>21044</v>
      </c>
      <c r="R1730" t="s">
        <v>21045</v>
      </c>
      <c r="S1730" t="s">
        <v>21046</v>
      </c>
      <c r="T1730">
        <v>6.5</v>
      </c>
      <c r="U1730">
        <v>185177</v>
      </c>
      <c r="V1730" s="12">
        <f>W1730*1.20636999678377</f>
        <v>36191099.903513096</v>
      </c>
      <c r="W1730" s="3">
        <v>30000000</v>
      </c>
      <c r="X1730" s="13">
        <f>Y1730*1.20636999678377</f>
        <v>50788930.845844708</v>
      </c>
      <c r="Y1730" s="3">
        <v>42100625</v>
      </c>
      <c r="Z1730" s="13">
        <f>AA1730*1.20636999678377</f>
        <v>109589842.56284915</v>
      </c>
      <c r="AA1730" s="3">
        <v>90842646</v>
      </c>
      <c r="AB1730">
        <v>787</v>
      </c>
    </row>
    <row r="1731" spans="1:28" x14ac:dyDescent="0.2">
      <c r="A1731" t="s">
        <v>42793</v>
      </c>
      <c r="B1731" t="s">
        <v>42794</v>
      </c>
      <c r="C1731">
        <v>2018</v>
      </c>
      <c r="D1731" t="s">
        <v>23811</v>
      </c>
      <c r="E1731" t="s">
        <v>44035</v>
      </c>
      <c r="F1731" t="s">
        <v>44044</v>
      </c>
      <c r="G1731" t="s">
        <v>44032</v>
      </c>
      <c r="H1731">
        <v>135</v>
      </c>
      <c r="I1731" t="s">
        <v>25</v>
      </c>
      <c r="J1731" t="s">
        <v>26</v>
      </c>
      <c r="M1731" t="s">
        <v>2175</v>
      </c>
      <c r="N1731" t="s">
        <v>42795</v>
      </c>
      <c r="O1731" t="s">
        <v>42796</v>
      </c>
      <c r="P1731" t="s">
        <v>37866</v>
      </c>
      <c r="Q1731" t="s">
        <v>42797</v>
      </c>
      <c r="R1731" t="s">
        <v>751</v>
      </c>
      <c r="S1731" t="s">
        <v>752</v>
      </c>
      <c r="T1731">
        <v>7.5</v>
      </c>
      <c r="U1731">
        <v>207042</v>
      </c>
      <c r="V1731" s="12">
        <f>W1731*1.03068014830331</f>
        <v>15460202.224549649</v>
      </c>
      <c r="W1731" s="3">
        <v>15000000</v>
      </c>
      <c r="X1731" s="13">
        <f>Y1731*1.03068014830331</f>
        <v>50787114.73889602</v>
      </c>
      <c r="Y1731" s="3">
        <v>49275340</v>
      </c>
      <c r="Z1731" s="13">
        <f>AA1731*1.03068014830331</f>
        <v>96266374.101291195</v>
      </c>
      <c r="AA1731" s="3">
        <v>93400823</v>
      </c>
      <c r="AB1731">
        <v>865</v>
      </c>
    </row>
    <row r="1732" spans="1:28" x14ac:dyDescent="0.2">
      <c r="A1732" t="s">
        <v>5279</v>
      </c>
      <c r="B1732" t="s">
        <v>5280</v>
      </c>
      <c r="C1732">
        <v>2003</v>
      </c>
      <c r="D1732" t="s">
        <v>4410</v>
      </c>
      <c r="E1732" t="s">
        <v>1045</v>
      </c>
      <c r="F1732" t="s">
        <v>44032</v>
      </c>
      <c r="G1732" t="s">
        <v>44040</v>
      </c>
      <c r="H1732">
        <v>105</v>
      </c>
      <c r="I1732" t="s">
        <v>229</v>
      </c>
      <c r="J1732" t="s">
        <v>26</v>
      </c>
      <c r="M1732" t="s">
        <v>3140</v>
      </c>
      <c r="N1732" t="s">
        <v>5281</v>
      </c>
      <c r="O1732" t="s">
        <v>5282</v>
      </c>
      <c r="P1732" t="s">
        <v>5283</v>
      </c>
      <c r="Q1732" t="s">
        <v>5284</v>
      </c>
      <c r="R1732" t="s">
        <v>5285</v>
      </c>
      <c r="S1732" t="s">
        <v>5286</v>
      </c>
      <c r="T1732">
        <v>5.8</v>
      </c>
      <c r="U1732">
        <v>58492</v>
      </c>
      <c r="V1732" s="12">
        <f>W1732*1.40658152173913</f>
        <v>35164538.043478251</v>
      </c>
      <c r="W1732" s="3">
        <v>25000000</v>
      </c>
      <c r="X1732" s="13">
        <f>Y1732*1.40658152173913</f>
        <v>50785234.892190203</v>
      </c>
      <c r="Y1732" s="3">
        <v>36105433</v>
      </c>
      <c r="Z1732" s="13">
        <f>AA1732*1.40658152173913</f>
        <v>71358889.275701061</v>
      </c>
      <c r="AA1732" s="3">
        <v>50732139</v>
      </c>
      <c r="AB1732">
        <v>219</v>
      </c>
    </row>
    <row r="1733" spans="1:28" x14ac:dyDescent="0.2">
      <c r="A1733" t="s">
        <v>23865</v>
      </c>
      <c r="B1733" t="s">
        <v>23866</v>
      </c>
      <c r="C1733">
        <v>2010</v>
      </c>
      <c r="D1733" s="1">
        <v>40635</v>
      </c>
      <c r="E1733" t="s">
        <v>44043</v>
      </c>
      <c r="F1733" t="s">
        <v>44038</v>
      </c>
      <c r="G1733" t="s">
        <v>44040</v>
      </c>
      <c r="H1733">
        <v>85</v>
      </c>
      <c r="I1733" t="s">
        <v>25</v>
      </c>
      <c r="J1733" t="s">
        <v>26</v>
      </c>
      <c r="M1733" t="s">
        <v>20190</v>
      </c>
      <c r="N1733" t="s">
        <v>23867</v>
      </c>
      <c r="O1733" t="s">
        <v>23868</v>
      </c>
      <c r="P1733" t="s">
        <v>7317</v>
      </c>
      <c r="Q1733" t="s">
        <v>23869</v>
      </c>
      <c r="R1733" t="s">
        <v>23870</v>
      </c>
      <c r="S1733" t="s">
        <v>23871</v>
      </c>
      <c r="T1733">
        <v>4.9000000000000004</v>
      </c>
      <c r="U1733">
        <v>64747</v>
      </c>
      <c r="V1733" s="12">
        <f>W1733*1.18690152988223</f>
        <v>132932971.34680977</v>
      </c>
      <c r="W1733" s="3">
        <v>112000000</v>
      </c>
      <c r="X1733" s="13">
        <f>Y1733*1.18690152988223</f>
        <v>50774770.328131221</v>
      </c>
      <c r="Y1733" s="3">
        <v>42779261</v>
      </c>
      <c r="Z1733" s="13">
        <f>AA1733*1.18690152988223</f>
        <v>281749918.28321117</v>
      </c>
      <c r="AA1733" s="3">
        <v>237382724</v>
      </c>
      <c r="AB1733">
        <v>131</v>
      </c>
    </row>
    <row r="1734" spans="1:28" x14ac:dyDescent="0.2">
      <c r="A1734" t="s">
        <v>1608</v>
      </c>
      <c r="B1734" t="s">
        <v>1609</v>
      </c>
      <c r="C1734">
        <v>2000</v>
      </c>
      <c r="D1734" t="s">
        <v>1610</v>
      </c>
      <c r="E1734" t="s">
        <v>1045</v>
      </c>
      <c r="F1734" t="s">
        <v>44032</v>
      </c>
      <c r="G1734" t="s">
        <v>44036</v>
      </c>
      <c r="H1734">
        <v>120</v>
      </c>
      <c r="I1734" t="s">
        <v>25</v>
      </c>
      <c r="J1734" t="s">
        <v>26</v>
      </c>
      <c r="M1734" t="s">
        <v>1611</v>
      </c>
      <c r="N1734" t="s">
        <v>1612</v>
      </c>
      <c r="O1734" t="s">
        <v>1613</v>
      </c>
      <c r="P1734" t="s">
        <v>1614</v>
      </c>
      <c r="Q1734" t="s">
        <v>1615</v>
      </c>
      <c r="R1734" t="s">
        <v>1616</v>
      </c>
      <c r="S1734" t="s">
        <v>1617</v>
      </c>
      <c r="T1734">
        <v>6.8</v>
      </c>
      <c r="U1734">
        <v>31320</v>
      </c>
      <c r="V1734" s="12">
        <f>W1734*1.5029674796748</f>
        <v>22544512.195122</v>
      </c>
      <c r="W1734" s="3">
        <v>15000000</v>
      </c>
      <c r="X1734" s="13">
        <f>Y1734*1.5029674796748</f>
        <v>50759477.210325316</v>
      </c>
      <c r="Y1734" s="3">
        <v>33772838</v>
      </c>
      <c r="Z1734" s="13">
        <f>AA1734*1.5029674796748</f>
        <v>61416839.252601758</v>
      </c>
      <c r="AA1734" s="3">
        <v>40863718</v>
      </c>
      <c r="AB1734">
        <v>247</v>
      </c>
    </row>
    <row r="1735" spans="1:28" x14ac:dyDescent="0.2">
      <c r="A1735" t="s">
        <v>11996</v>
      </c>
      <c r="B1735" t="s">
        <v>11997</v>
      </c>
      <c r="C1735">
        <v>2006</v>
      </c>
      <c r="D1735" t="s">
        <v>1859</v>
      </c>
      <c r="E1735" t="s">
        <v>3496</v>
      </c>
      <c r="F1735" t="s">
        <v>44042</v>
      </c>
      <c r="H1735">
        <v>91</v>
      </c>
      <c r="I1735" t="s">
        <v>25</v>
      </c>
      <c r="J1735" t="s">
        <v>26</v>
      </c>
      <c r="M1735" t="s">
        <v>5017</v>
      </c>
      <c r="N1735" t="s">
        <v>11998</v>
      </c>
      <c r="O1735" t="s">
        <v>11999</v>
      </c>
      <c r="P1735" t="s">
        <v>12000</v>
      </c>
      <c r="Q1735" t="s">
        <v>12001</v>
      </c>
      <c r="R1735" t="s">
        <v>12002</v>
      </c>
      <c r="S1735" t="s">
        <v>12003</v>
      </c>
      <c r="T1735">
        <v>5.8</v>
      </c>
      <c r="U1735">
        <v>66836</v>
      </c>
      <c r="V1735" s="12">
        <f>W1735*1.28378472222222</f>
        <v>20540555.555555522</v>
      </c>
      <c r="W1735" s="3">
        <v>16000000</v>
      </c>
      <c r="X1735" s="13">
        <f>Y1735*1.28378472222222</f>
        <v>50732300.395798527</v>
      </c>
      <c r="Y1735" s="3">
        <v>39517763</v>
      </c>
      <c r="Z1735" s="13">
        <f>AA1735*1.28378472222222</f>
        <v>66454353.577708222</v>
      </c>
      <c r="AA1735" s="3">
        <v>51764406</v>
      </c>
      <c r="AB1735">
        <v>394</v>
      </c>
    </row>
    <row r="1736" spans="1:28" x14ac:dyDescent="0.2">
      <c r="A1736" t="s">
        <v>23880</v>
      </c>
      <c r="B1736" t="s">
        <v>16657</v>
      </c>
      <c r="C1736">
        <v>2010</v>
      </c>
      <c r="D1736" t="s">
        <v>19049</v>
      </c>
      <c r="E1736" t="s">
        <v>1045</v>
      </c>
      <c r="H1736">
        <v>92</v>
      </c>
      <c r="I1736" t="s">
        <v>25</v>
      </c>
      <c r="J1736" t="s">
        <v>26</v>
      </c>
      <c r="M1736" t="s">
        <v>986</v>
      </c>
      <c r="N1736" t="s">
        <v>16659</v>
      </c>
      <c r="O1736" t="s">
        <v>23881</v>
      </c>
      <c r="P1736" t="s">
        <v>23882</v>
      </c>
      <c r="Q1736" t="s">
        <v>23883</v>
      </c>
      <c r="R1736" t="s">
        <v>23884</v>
      </c>
      <c r="S1736" t="s">
        <v>23885</v>
      </c>
      <c r="T1736">
        <v>5.7</v>
      </c>
      <c r="U1736">
        <v>46189</v>
      </c>
      <c r="V1736" s="12">
        <f>W1736*1.18690152988223</f>
        <v>24924932.127526831</v>
      </c>
      <c r="W1736" s="3">
        <v>21000000</v>
      </c>
      <c r="X1736" s="13">
        <f>Y1736*1.18690152988223</f>
        <v>50727396.340467498</v>
      </c>
      <c r="Y1736" s="3">
        <v>42739347</v>
      </c>
      <c r="Z1736" s="13">
        <f>AA1736*1.18690152988223</f>
        <v>58218571.635478862</v>
      </c>
      <c r="AA1736" s="3">
        <v>49050886</v>
      </c>
      <c r="AB1736">
        <v>137</v>
      </c>
    </row>
    <row r="1737" spans="1:28" x14ac:dyDescent="0.2">
      <c r="A1737" t="s">
        <v>40905</v>
      </c>
      <c r="B1737" t="s">
        <v>40906</v>
      </c>
      <c r="C1737">
        <v>2019</v>
      </c>
      <c r="D1737" t="s">
        <v>40907</v>
      </c>
      <c r="E1737" t="s">
        <v>44041</v>
      </c>
      <c r="F1737" t="s">
        <v>44032</v>
      </c>
      <c r="G1737" t="s">
        <v>44042</v>
      </c>
      <c r="H1737">
        <v>135</v>
      </c>
      <c r="I1737" t="s">
        <v>25</v>
      </c>
      <c r="J1737" t="s">
        <v>26</v>
      </c>
      <c r="K1737" t="s">
        <v>975</v>
      </c>
      <c r="M1737" t="s">
        <v>39524</v>
      </c>
      <c r="N1737" t="s">
        <v>39525</v>
      </c>
      <c r="O1737" t="s">
        <v>40908</v>
      </c>
      <c r="P1737" t="s">
        <v>40909</v>
      </c>
      <c r="Q1737" t="s">
        <v>40910</v>
      </c>
      <c r="R1737" t="s">
        <v>40911</v>
      </c>
      <c r="S1737" t="s">
        <v>40912</v>
      </c>
      <c r="T1737">
        <v>7.4</v>
      </c>
      <c r="U1737">
        <v>199124</v>
      </c>
      <c r="V1737" s="12">
        <f>W1737*1.01233684194057</f>
        <v>19234399.996870831</v>
      </c>
      <c r="W1737" s="3">
        <v>19000000</v>
      </c>
      <c r="X1737" s="13">
        <f>Y1737*1.01233684194057</f>
        <v>50640915.467129849</v>
      </c>
      <c r="Y1737" s="3">
        <v>50023780</v>
      </c>
      <c r="Z1737" s="13">
        <f>AA1737*1.01233684194057</f>
        <v>50640915.467129849</v>
      </c>
      <c r="AA1737" s="3">
        <v>50023780</v>
      </c>
      <c r="AB1737">
        <v>2193</v>
      </c>
    </row>
    <row r="1738" spans="1:28" x14ac:dyDescent="0.2">
      <c r="A1738" t="s">
        <v>20649</v>
      </c>
      <c r="B1738" t="s">
        <v>20650</v>
      </c>
      <c r="C1738">
        <v>2014</v>
      </c>
      <c r="D1738" s="1">
        <v>41677</v>
      </c>
      <c r="E1738" t="s">
        <v>1045</v>
      </c>
      <c r="F1738" t="s">
        <v>44036</v>
      </c>
      <c r="H1738">
        <v>117</v>
      </c>
      <c r="I1738" t="s">
        <v>25</v>
      </c>
      <c r="J1738" t="s">
        <v>26</v>
      </c>
      <c r="M1738" t="s">
        <v>7058</v>
      </c>
      <c r="N1738" t="s">
        <v>20651</v>
      </c>
      <c r="O1738" t="s">
        <v>20652</v>
      </c>
      <c r="P1738" t="s">
        <v>1329</v>
      </c>
      <c r="Q1738" t="s">
        <v>7797</v>
      </c>
      <c r="R1738" t="s">
        <v>20653</v>
      </c>
      <c r="S1738" t="s">
        <v>20654</v>
      </c>
      <c r="T1738">
        <v>6.5</v>
      </c>
      <c r="U1738">
        <v>115899</v>
      </c>
      <c r="V1738" s="12">
        <f>W1738*1.09324733035956</f>
        <v>43729893.214382403</v>
      </c>
      <c r="W1738" s="3">
        <v>40000000</v>
      </c>
      <c r="X1738" s="13">
        <f>Y1738*1.09324733035956</f>
        <v>50611458.792536989</v>
      </c>
      <c r="Y1738" s="3">
        <v>46294610</v>
      </c>
      <c r="Z1738" s="13">
        <f>AA1738*1.09324733035956</f>
        <v>139929765.68291304</v>
      </c>
      <c r="AA1738" s="3">
        <v>127994610</v>
      </c>
      <c r="AB1738">
        <v>252</v>
      </c>
    </row>
    <row r="1739" spans="1:28" hidden="1" x14ac:dyDescent="0.2">
      <c r="A1739" t="s">
        <v>17453</v>
      </c>
      <c r="B1739" t="s">
        <v>17454</v>
      </c>
      <c r="C1739">
        <v>2006</v>
      </c>
      <c r="D1739" t="s">
        <v>10696</v>
      </c>
      <c r="E1739" t="s">
        <v>1045</v>
      </c>
      <c r="F1739" t="s">
        <v>44032</v>
      </c>
      <c r="H1739">
        <v>122</v>
      </c>
      <c r="I1739" t="s">
        <v>4358</v>
      </c>
      <c r="J1739" t="s">
        <v>26</v>
      </c>
      <c r="K1739" t="s">
        <v>1076</v>
      </c>
      <c r="M1739" t="s">
        <v>17455</v>
      </c>
      <c r="N1739" t="s">
        <v>10028</v>
      </c>
      <c r="O1739" t="s">
        <v>17456</v>
      </c>
      <c r="P1739" t="s">
        <v>10028</v>
      </c>
      <c r="Q1739" t="s">
        <v>17457</v>
      </c>
      <c r="R1739" t="s">
        <v>17458</v>
      </c>
      <c r="S1739" t="s">
        <v>17459</v>
      </c>
      <c r="T1739">
        <v>7.4</v>
      </c>
      <c r="U1739">
        <v>29499</v>
      </c>
      <c r="W1739"/>
      <c r="X1739"/>
      <c r="Y1739"/>
      <c r="Z1739"/>
      <c r="AA1739">
        <v>9156764</v>
      </c>
      <c r="AB1739">
        <v>15</v>
      </c>
    </row>
    <row r="1740" spans="1:28" x14ac:dyDescent="0.2">
      <c r="A1740" t="s">
        <v>4247</v>
      </c>
      <c r="B1740" t="s">
        <v>4248</v>
      </c>
      <c r="C1740">
        <v>2002</v>
      </c>
      <c r="D1740" t="s">
        <v>3823</v>
      </c>
      <c r="E1740" t="s">
        <v>176</v>
      </c>
      <c r="F1740" t="s">
        <v>44049</v>
      </c>
      <c r="G1740" t="s">
        <v>44042</v>
      </c>
      <c r="H1740">
        <v>138</v>
      </c>
      <c r="I1740" t="s">
        <v>667</v>
      </c>
      <c r="J1740" t="s">
        <v>26</v>
      </c>
      <c r="K1740" t="s">
        <v>75</v>
      </c>
      <c r="M1740" t="s">
        <v>4249</v>
      </c>
      <c r="N1740" t="s">
        <v>4250</v>
      </c>
      <c r="O1740" t="s">
        <v>4251</v>
      </c>
      <c r="P1740" t="s">
        <v>4252</v>
      </c>
      <c r="Q1740" t="s">
        <v>4253</v>
      </c>
      <c r="R1740" t="s">
        <v>4254</v>
      </c>
      <c r="S1740" t="s">
        <v>4255</v>
      </c>
      <c r="T1740">
        <v>6.7</v>
      </c>
      <c r="U1740">
        <v>58714</v>
      </c>
      <c r="V1740" s="12">
        <f>W1740*1.43863813229572</f>
        <v>143863813.229572</v>
      </c>
      <c r="W1740" s="3">
        <v>100000000</v>
      </c>
      <c r="X1740" s="13">
        <f>Y1740*1.43863813229572</f>
        <v>50595415.561011679</v>
      </c>
      <c r="Y1740" s="3">
        <v>35168966</v>
      </c>
      <c r="Z1740" s="13">
        <f>AA1740*1.43863813229572</f>
        <v>94541724.770350203</v>
      </c>
      <c r="AA1740" s="3">
        <v>65716126</v>
      </c>
      <c r="AB1740">
        <v>292</v>
      </c>
    </row>
    <row r="1741" spans="1:28" hidden="1" x14ac:dyDescent="0.2">
      <c r="A1741" t="s">
        <v>17470</v>
      </c>
      <c r="B1741" t="s">
        <v>17471</v>
      </c>
      <c r="C1741">
        <v>2007</v>
      </c>
      <c r="D1741" t="s">
        <v>13653</v>
      </c>
      <c r="E1741" t="s">
        <v>1045</v>
      </c>
      <c r="F1741" t="s">
        <v>44032</v>
      </c>
      <c r="G1741" t="s">
        <v>44036</v>
      </c>
      <c r="H1741">
        <v>102</v>
      </c>
      <c r="I1741" t="s">
        <v>25</v>
      </c>
      <c r="J1741" t="s">
        <v>26</v>
      </c>
      <c r="M1741" t="s">
        <v>17472</v>
      </c>
      <c r="N1741" t="s">
        <v>17473</v>
      </c>
      <c r="O1741" t="s">
        <v>17474</v>
      </c>
      <c r="P1741" t="s">
        <v>12842</v>
      </c>
      <c r="Q1741" t="s">
        <v>17475</v>
      </c>
      <c r="R1741" t="s">
        <v>17476</v>
      </c>
      <c r="S1741" t="s">
        <v>17477</v>
      </c>
      <c r="T1741">
        <v>7.4</v>
      </c>
      <c r="U1741">
        <v>11729</v>
      </c>
      <c r="W1741"/>
      <c r="X1741"/>
      <c r="Y1741"/>
      <c r="Z1741"/>
      <c r="AA1741"/>
      <c r="AB1741">
        <v>82</v>
      </c>
    </row>
    <row r="1742" spans="1:28" x14ac:dyDescent="0.2">
      <c r="A1742" t="s">
        <v>6532</v>
      </c>
      <c r="B1742" t="s">
        <v>6533</v>
      </c>
      <c r="C1742">
        <v>2004</v>
      </c>
      <c r="D1742" t="s">
        <v>6534</v>
      </c>
      <c r="E1742" t="s">
        <v>16512</v>
      </c>
      <c r="F1742" t="s">
        <v>44038</v>
      </c>
      <c r="G1742" t="s">
        <v>44044</v>
      </c>
      <c r="H1742">
        <v>97</v>
      </c>
      <c r="I1742" t="s">
        <v>1016</v>
      </c>
      <c r="J1742" t="s">
        <v>26</v>
      </c>
      <c r="K1742" t="s">
        <v>4428</v>
      </c>
      <c r="L1742" t="s">
        <v>308</v>
      </c>
      <c r="M1742" t="s">
        <v>98</v>
      </c>
      <c r="N1742" t="s">
        <v>6535</v>
      </c>
      <c r="O1742" t="s">
        <v>6536</v>
      </c>
      <c r="P1742" t="s">
        <v>6537</v>
      </c>
      <c r="Q1742" t="s">
        <v>6538</v>
      </c>
      <c r="R1742" t="s">
        <v>6539</v>
      </c>
      <c r="S1742" t="s">
        <v>6540</v>
      </c>
      <c r="T1742">
        <v>4.5</v>
      </c>
      <c r="U1742">
        <v>39581</v>
      </c>
      <c r="V1742" s="12">
        <f>W1742*1.37009528851244</f>
        <v>34252382.212811001</v>
      </c>
      <c r="W1742" s="3">
        <v>25000000</v>
      </c>
      <c r="X1742" s="13">
        <f>Y1742*1.37009528851244</f>
        <v>50528182.575542599</v>
      </c>
      <c r="Y1742" s="3">
        <v>36879320</v>
      </c>
      <c r="Z1742" s="13">
        <f>AA1742*1.37009528851244</f>
        <v>97626143.893239781</v>
      </c>
      <c r="AA1742" s="3">
        <v>71255003</v>
      </c>
      <c r="AB1742">
        <v>188</v>
      </c>
    </row>
    <row r="1743" spans="1:28" x14ac:dyDescent="0.2">
      <c r="A1743" t="s">
        <v>23500</v>
      </c>
      <c r="B1743" t="s">
        <v>23501</v>
      </c>
      <c r="C1743">
        <v>2016</v>
      </c>
      <c r="D1743" s="1">
        <v>42676</v>
      </c>
      <c r="E1743" t="s">
        <v>1045</v>
      </c>
      <c r="F1743" t="s">
        <v>44032</v>
      </c>
      <c r="G1743" t="s">
        <v>44036</v>
      </c>
      <c r="H1743">
        <v>110</v>
      </c>
      <c r="I1743" t="s">
        <v>25</v>
      </c>
      <c r="J1743" t="s">
        <v>26</v>
      </c>
      <c r="M1743" t="s">
        <v>23502</v>
      </c>
      <c r="N1743" t="s">
        <v>19426</v>
      </c>
      <c r="O1743" t="s">
        <v>23503</v>
      </c>
      <c r="P1743" t="s">
        <v>23504</v>
      </c>
      <c r="Q1743" t="s">
        <v>23505</v>
      </c>
      <c r="R1743" t="s">
        <v>23506</v>
      </c>
      <c r="S1743" t="s">
        <v>23507</v>
      </c>
      <c r="T1743">
        <v>6.1</v>
      </c>
      <c r="U1743">
        <v>79569</v>
      </c>
      <c r="V1743" s="12">
        <f>W1743*1.07834771485832</f>
        <v>40977213.16461616</v>
      </c>
      <c r="W1743" s="3">
        <v>38000000</v>
      </c>
      <c r="X1743" s="13">
        <f>Y1743*1.07834771485832</f>
        <v>50513595.19948601</v>
      </c>
      <c r="Y1743" s="3">
        <v>46843513</v>
      </c>
      <c r="Z1743" s="13">
        <f>AA1743*1.07834771485832</f>
        <v>121145370.52270597</v>
      </c>
      <c r="AA1743" s="3">
        <v>112343513</v>
      </c>
      <c r="AB1743">
        <v>155</v>
      </c>
    </row>
    <row r="1744" spans="1:28" x14ac:dyDescent="0.2">
      <c r="A1744" t="s">
        <v>22781</v>
      </c>
      <c r="B1744" t="s">
        <v>22782</v>
      </c>
      <c r="C1744">
        <v>2012</v>
      </c>
      <c r="D1744" t="s">
        <v>22427</v>
      </c>
      <c r="E1744" t="s">
        <v>16512</v>
      </c>
      <c r="F1744" t="s">
        <v>44032</v>
      </c>
      <c r="H1744">
        <v>93</v>
      </c>
      <c r="I1744" t="s">
        <v>25</v>
      </c>
      <c r="J1744" t="s">
        <v>26</v>
      </c>
      <c r="K1744" t="s">
        <v>3179</v>
      </c>
      <c r="M1744" t="s">
        <v>22783</v>
      </c>
      <c r="N1744" t="s">
        <v>22784</v>
      </c>
      <c r="O1744" t="s">
        <v>22785</v>
      </c>
      <c r="P1744" t="s">
        <v>16834</v>
      </c>
      <c r="Q1744" t="s">
        <v>22786</v>
      </c>
      <c r="R1744" t="s">
        <v>22787</v>
      </c>
      <c r="S1744" t="s">
        <v>22788</v>
      </c>
      <c r="T1744">
        <v>5.4</v>
      </c>
      <c r="U1744">
        <v>72610</v>
      </c>
      <c r="V1744" s="12">
        <f>W1744*1.12725506764114</f>
        <v>73271579.396674097</v>
      </c>
      <c r="W1744" s="3">
        <v>65000000</v>
      </c>
      <c r="X1744" s="13">
        <f>Y1744*1.12725506764114</f>
        <v>50508673.201446876</v>
      </c>
      <c r="Y1744" s="3">
        <v>44806783</v>
      </c>
      <c r="Z1744" s="13">
        <f>AA1744*1.12725506764114</f>
        <v>57433979.363816097</v>
      </c>
      <c r="AA1744" s="3">
        <v>50950296</v>
      </c>
      <c r="AB1744">
        <v>356</v>
      </c>
    </row>
    <row r="1745" spans="1:28" hidden="1" x14ac:dyDescent="0.2">
      <c r="A1745" t="s">
        <v>17502</v>
      </c>
      <c r="B1745" t="s">
        <v>4081</v>
      </c>
      <c r="C1745">
        <v>2007</v>
      </c>
      <c r="D1745" t="s">
        <v>12606</v>
      </c>
      <c r="E1745" t="s">
        <v>44041</v>
      </c>
      <c r="F1745" t="s">
        <v>44032</v>
      </c>
      <c r="G1745" t="s">
        <v>44046</v>
      </c>
      <c r="H1745">
        <v>91</v>
      </c>
      <c r="I1745" t="s">
        <v>25</v>
      </c>
      <c r="J1745" t="s">
        <v>26</v>
      </c>
      <c r="M1745" t="s">
        <v>17503</v>
      </c>
      <c r="N1745" t="s">
        <v>17504</v>
      </c>
      <c r="O1745" t="s">
        <v>17505</v>
      </c>
      <c r="P1745" t="s">
        <v>17506</v>
      </c>
      <c r="Q1745" t="s">
        <v>17507</v>
      </c>
      <c r="R1745" t="s">
        <v>17508</v>
      </c>
      <c r="S1745" t="s">
        <v>17509</v>
      </c>
      <c r="T1745">
        <v>6.6</v>
      </c>
      <c r="U1745">
        <v>22906</v>
      </c>
      <c r="W1745"/>
      <c r="X1745"/>
      <c r="Y1745"/>
      <c r="Z1745"/>
      <c r="AA1745"/>
      <c r="AB1745">
        <v>222</v>
      </c>
    </row>
    <row r="1746" spans="1:28" x14ac:dyDescent="0.2">
      <c r="A1746" t="s">
        <v>26811</v>
      </c>
      <c r="B1746" t="s">
        <v>26812</v>
      </c>
      <c r="C1746">
        <v>2011</v>
      </c>
      <c r="D1746" s="1">
        <v>40759</v>
      </c>
      <c r="E1746" t="s">
        <v>44035</v>
      </c>
      <c r="F1746" t="s">
        <v>44032</v>
      </c>
      <c r="G1746" t="s">
        <v>44040</v>
      </c>
      <c r="H1746">
        <v>112</v>
      </c>
      <c r="I1746" t="s">
        <v>25</v>
      </c>
      <c r="J1746" t="s">
        <v>26</v>
      </c>
      <c r="M1746" t="s">
        <v>8454</v>
      </c>
      <c r="N1746" t="s">
        <v>26813</v>
      </c>
      <c r="O1746" t="s">
        <v>26814</v>
      </c>
      <c r="P1746" t="s">
        <v>6546</v>
      </c>
      <c r="Q1746" t="s">
        <v>26815</v>
      </c>
      <c r="R1746" t="s">
        <v>26816</v>
      </c>
      <c r="S1746" t="s">
        <v>26817</v>
      </c>
      <c r="T1746">
        <v>7</v>
      </c>
      <c r="U1746">
        <v>44808</v>
      </c>
      <c r="V1746" s="12">
        <f>W1746*1.1505830469594</f>
        <v>20710494.845269199</v>
      </c>
      <c r="W1746" s="3">
        <v>18000000</v>
      </c>
      <c r="X1746" s="13">
        <f>Y1746*1.1505830469594</f>
        <v>50457006.205522485</v>
      </c>
      <c r="Y1746" s="3">
        <v>43853424</v>
      </c>
      <c r="Z1746" s="13">
        <f>AA1746*1.1505830469594</f>
        <v>54216563.925455451</v>
      </c>
      <c r="AA1746" s="3">
        <v>47120948</v>
      </c>
      <c r="AB1746">
        <v>139</v>
      </c>
    </row>
    <row r="1747" spans="1:28" x14ac:dyDescent="0.2">
      <c r="A1747" t="s">
        <v>2428</v>
      </c>
      <c r="B1747" t="s">
        <v>2429</v>
      </c>
      <c r="C1747">
        <v>2000</v>
      </c>
      <c r="D1747" t="s">
        <v>506</v>
      </c>
      <c r="E1747" t="s">
        <v>176</v>
      </c>
      <c r="H1747">
        <v>123</v>
      </c>
      <c r="I1747" t="s">
        <v>25</v>
      </c>
      <c r="J1747" t="s">
        <v>26</v>
      </c>
      <c r="M1747" t="s">
        <v>2430</v>
      </c>
      <c r="N1747" t="s">
        <v>2431</v>
      </c>
      <c r="O1747" t="s">
        <v>2432</v>
      </c>
      <c r="P1747" t="s">
        <v>181</v>
      </c>
      <c r="Q1747" t="s">
        <v>2433</v>
      </c>
      <c r="R1747" t="s">
        <v>2434</v>
      </c>
      <c r="S1747" t="s">
        <v>2435</v>
      </c>
      <c r="T1747">
        <v>7.2</v>
      </c>
      <c r="U1747">
        <v>111363</v>
      </c>
      <c r="V1747" s="12">
        <f>W1747*1.5029674796748</f>
        <v>60118699.186992005</v>
      </c>
      <c r="W1747" s="3">
        <v>40000000</v>
      </c>
      <c r="X1747" s="13">
        <f>Y1747*1.5029674796748</f>
        <v>50378910.814796858</v>
      </c>
      <c r="Y1747" s="3">
        <v>33519628</v>
      </c>
      <c r="Z1747" s="13">
        <f>AA1747*1.5029674796748</f>
        <v>83726427.109878227</v>
      </c>
      <c r="AA1747" s="3">
        <v>55707411</v>
      </c>
      <c r="AB1747">
        <v>678</v>
      </c>
    </row>
    <row r="1748" spans="1:28" x14ac:dyDescent="0.2">
      <c r="A1748" t="s">
        <v>22039</v>
      </c>
      <c r="B1748" t="s">
        <v>22040</v>
      </c>
      <c r="C1748">
        <v>2010</v>
      </c>
      <c r="D1748" s="1">
        <v>40337</v>
      </c>
      <c r="E1748" t="s">
        <v>176</v>
      </c>
      <c r="F1748" t="s">
        <v>44057</v>
      </c>
      <c r="G1748" t="s">
        <v>44036</v>
      </c>
      <c r="H1748">
        <v>107</v>
      </c>
      <c r="I1748" t="s">
        <v>25</v>
      </c>
      <c r="J1748" t="s">
        <v>26</v>
      </c>
      <c r="M1748" t="s">
        <v>19720</v>
      </c>
      <c r="N1748" t="s">
        <v>22041</v>
      </c>
      <c r="O1748" t="s">
        <v>22042</v>
      </c>
      <c r="P1748" t="s">
        <v>22043</v>
      </c>
      <c r="Q1748" t="s">
        <v>22044</v>
      </c>
      <c r="R1748" t="s">
        <v>22045</v>
      </c>
      <c r="S1748" t="s">
        <v>22046</v>
      </c>
      <c r="T1748">
        <v>6.2</v>
      </c>
      <c r="U1748">
        <v>55115</v>
      </c>
      <c r="V1748" s="12">
        <f>W1748*1.18690152988223</f>
        <v>35607045.896466903</v>
      </c>
      <c r="W1748" s="3">
        <v>30000000</v>
      </c>
      <c r="X1748" s="13">
        <f>Y1748*1.18690152988223</f>
        <v>50324889.546047717</v>
      </c>
      <c r="Y1748" s="3">
        <v>42400223</v>
      </c>
      <c r="Z1748" s="13">
        <f>AA1748*1.18690152988223</f>
        <v>189063691.799808</v>
      </c>
      <c r="AA1748" s="3">
        <v>159291809</v>
      </c>
      <c r="AB1748">
        <v>89</v>
      </c>
    </row>
    <row r="1749" spans="1:28" x14ac:dyDescent="0.2">
      <c r="A1749" t="s">
        <v>18834</v>
      </c>
      <c r="B1749" t="s">
        <v>18835</v>
      </c>
      <c r="C1749">
        <v>2008</v>
      </c>
      <c r="D1749" t="s">
        <v>15181</v>
      </c>
      <c r="E1749" t="s">
        <v>176</v>
      </c>
      <c r="F1749" t="s">
        <v>44036</v>
      </c>
      <c r="H1749">
        <v>97</v>
      </c>
      <c r="I1749" t="s">
        <v>360</v>
      </c>
      <c r="J1749" t="s">
        <v>26</v>
      </c>
      <c r="K1749" t="s">
        <v>308</v>
      </c>
      <c r="M1749" t="s">
        <v>18836</v>
      </c>
      <c r="N1749" t="s">
        <v>18837</v>
      </c>
      <c r="O1749" t="s">
        <v>18838</v>
      </c>
      <c r="P1749" t="s">
        <v>1039</v>
      </c>
      <c r="Q1749" t="s">
        <v>18839</v>
      </c>
      <c r="R1749" t="s">
        <v>18840</v>
      </c>
      <c r="S1749" t="s">
        <v>18841</v>
      </c>
      <c r="T1749">
        <v>6</v>
      </c>
      <c r="U1749">
        <v>22794</v>
      </c>
      <c r="V1749" s="12">
        <f>W1749*1.20207800169993</f>
        <v>36062340.050997898</v>
      </c>
      <c r="W1749" s="3">
        <v>30000000</v>
      </c>
      <c r="X1749" s="13">
        <f>Y1749*1.20207800169993</f>
        <v>50307756.540545188</v>
      </c>
      <c r="Y1749" s="3">
        <v>41850659</v>
      </c>
      <c r="Z1749" s="13">
        <f>AA1749*1.20207800169993</f>
        <v>101425747.31242017</v>
      </c>
      <c r="AA1749" s="3">
        <v>84375346</v>
      </c>
      <c r="AB1749">
        <v>111</v>
      </c>
    </row>
    <row r="1750" spans="1:28" hidden="1" x14ac:dyDescent="0.2">
      <c r="A1750" t="s">
        <v>17546</v>
      </c>
      <c r="B1750" t="s">
        <v>17547</v>
      </c>
      <c r="C1750">
        <v>2008</v>
      </c>
      <c r="D1750" t="s">
        <v>10321</v>
      </c>
      <c r="E1750" t="s">
        <v>1045</v>
      </c>
      <c r="F1750" t="s">
        <v>44032</v>
      </c>
      <c r="G1750" t="s">
        <v>44036</v>
      </c>
      <c r="H1750">
        <v>112</v>
      </c>
      <c r="I1750" t="s">
        <v>7475</v>
      </c>
      <c r="J1750" t="s">
        <v>26</v>
      </c>
      <c r="M1750" t="s">
        <v>17548</v>
      </c>
      <c r="N1750" t="s">
        <v>17548</v>
      </c>
      <c r="O1750" t="s">
        <v>17549</v>
      </c>
      <c r="P1750" t="s">
        <v>5063</v>
      </c>
      <c r="Q1750" t="s">
        <v>17550</v>
      </c>
      <c r="R1750" t="s">
        <v>17551</v>
      </c>
      <c r="S1750" t="s">
        <v>17552</v>
      </c>
      <c r="T1750">
        <v>7.1</v>
      </c>
      <c r="U1750">
        <v>152790</v>
      </c>
      <c r="W1750"/>
      <c r="X1750"/>
      <c r="Y1750">
        <v>32241649</v>
      </c>
      <c r="Z1750"/>
      <c r="AA1750">
        <v>55990299</v>
      </c>
      <c r="AB1750">
        <v>203</v>
      </c>
    </row>
    <row r="1751" spans="1:28" x14ac:dyDescent="0.2">
      <c r="A1751" t="s">
        <v>42198</v>
      </c>
      <c r="B1751" t="s">
        <v>42199</v>
      </c>
      <c r="C1751">
        <v>2018</v>
      </c>
      <c r="D1751" t="s">
        <v>37735</v>
      </c>
      <c r="E1751" t="s">
        <v>1045</v>
      </c>
      <c r="F1751" t="s">
        <v>44036</v>
      </c>
      <c r="H1751">
        <v>110</v>
      </c>
      <c r="I1751" t="s">
        <v>23218</v>
      </c>
      <c r="J1751" t="s">
        <v>26</v>
      </c>
      <c r="M1751" t="s">
        <v>19426</v>
      </c>
      <c r="N1751" t="s">
        <v>19426</v>
      </c>
      <c r="O1751" t="s">
        <v>42200</v>
      </c>
      <c r="P1751" t="s">
        <v>32946</v>
      </c>
      <c r="Q1751" t="s">
        <v>42201</v>
      </c>
      <c r="R1751" t="s">
        <v>42202</v>
      </c>
      <c r="S1751" t="s">
        <v>42203</v>
      </c>
      <c r="T1751">
        <v>5.5</v>
      </c>
      <c r="U1751">
        <v>47051</v>
      </c>
      <c r="V1751" s="12">
        <f>W1751*1.03068014830331</f>
        <v>32981764.745705917</v>
      </c>
      <c r="W1751" s="3">
        <v>32000000</v>
      </c>
      <c r="X1751" s="13">
        <f>Y1751*1.03068014830331</f>
        <v>50292657.275229134</v>
      </c>
      <c r="Y1751" s="3">
        <v>48795601</v>
      </c>
      <c r="Z1751" s="13">
        <f>AA1751*1.03068014830331</f>
        <v>97439909.610189795</v>
      </c>
      <c r="AA1751" s="3">
        <v>94539426</v>
      </c>
      <c r="AB1751">
        <v>615</v>
      </c>
    </row>
    <row r="1752" spans="1:28" hidden="1" x14ac:dyDescent="0.2">
      <c r="A1752" t="s">
        <v>17562</v>
      </c>
      <c r="B1752" t="s">
        <v>17563</v>
      </c>
      <c r="C1752">
        <v>2007</v>
      </c>
      <c r="D1752" t="s">
        <v>17564</v>
      </c>
      <c r="E1752" t="s">
        <v>16512</v>
      </c>
      <c r="F1752" t="s">
        <v>44032</v>
      </c>
      <c r="G1752" t="s">
        <v>44036</v>
      </c>
      <c r="H1752">
        <v>139</v>
      </c>
      <c r="I1752" t="s">
        <v>17565</v>
      </c>
      <c r="J1752" t="s">
        <v>74</v>
      </c>
      <c r="K1752" t="s">
        <v>26</v>
      </c>
      <c r="L1752" t="s">
        <v>361</v>
      </c>
      <c r="M1752" t="s">
        <v>17566</v>
      </c>
      <c r="N1752" t="s">
        <v>7584</v>
      </c>
      <c r="O1752" t="s">
        <v>17567</v>
      </c>
      <c r="P1752" t="s">
        <v>17568</v>
      </c>
      <c r="Q1752" t="s">
        <v>17569</v>
      </c>
      <c r="R1752" t="s">
        <v>17570</v>
      </c>
      <c r="S1752" t="s">
        <v>17571</v>
      </c>
      <c r="T1752">
        <v>6.6</v>
      </c>
      <c r="U1752">
        <v>20871</v>
      </c>
      <c r="W1752" t="s">
        <v>17572</v>
      </c>
      <c r="X1752"/>
      <c r="Y1752"/>
      <c r="Z1752"/>
      <c r="AA1752">
        <v>21287566</v>
      </c>
      <c r="AB1752">
        <v>65</v>
      </c>
    </row>
    <row r="1753" spans="1:28" x14ac:dyDescent="0.2">
      <c r="A1753" t="s">
        <v>12736</v>
      </c>
      <c r="B1753" t="s">
        <v>12737</v>
      </c>
      <c r="C1753">
        <v>2006</v>
      </c>
      <c r="D1753" s="1">
        <v>39001</v>
      </c>
      <c r="E1753" t="s">
        <v>3496</v>
      </c>
      <c r="F1753" t="s">
        <v>44042</v>
      </c>
      <c r="H1753">
        <v>102</v>
      </c>
      <c r="I1753" t="s">
        <v>1026</v>
      </c>
      <c r="J1753" t="s">
        <v>26</v>
      </c>
      <c r="K1753" t="s">
        <v>934</v>
      </c>
      <c r="M1753" t="s">
        <v>8649</v>
      </c>
      <c r="N1753" t="s">
        <v>10452</v>
      </c>
      <c r="O1753" t="s">
        <v>12738</v>
      </c>
      <c r="P1753" t="s">
        <v>10454</v>
      </c>
      <c r="Q1753" t="s">
        <v>10454</v>
      </c>
      <c r="R1753" t="s">
        <v>12739</v>
      </c>
      <c r="S1753" t="s">
        <v>12740</v>
      </c>
      <c r="T1753">
        <v>5.0999999999999996</v>
      </c>
      <c r="U1753">
        <v>46658</v>
      </c>
      <c r="V1753" s="12">
        <f>W1753*1.28378472222222</f>
        <v>25675694.444444403</v>
      </c>
      <c r="W1753" s="3">
        <v>20000000</v>
      </c>
      <c r="X1753" s="13">
        <f>Y1753*1.28378472222222</f>
        <v>50252262.477326304</v>
      </c>
      <c r="Y1753" s="3">
        <v>39143839</v>
      </c>
      <c r="Z1753" s="13">
        <f>AA1753*1.28378472222222</f>
        <v>90777926.155381799</v>
      </c>
      <c r="AA1753" s="3">
        <v>70711175</v>
      </c>
      <c r="AB1753">
        <v>288</v>
      </c>
    </row>
    <row r="1754" spans="1:28" x14ac:dyDescent="0.2">
      <c r="A1754" t="s">
        <v>8177</v>
      </c>
      <c r="B1754" t="s">
        <v>8178</v>
      </c>
      <c r="C1754">
        <v>2005</v>
      </c>
      <c r="D1754" s="1">
        <v>38667</v>
      </c>
      <c r="E1754" t="s">
        <v>16512</v>
      </c>
      <c r="F1754" t="s">
        <v>44031</v>
      </c>
      <c r="G1754" t="s">
        <v>44038</v>
      </c>
      <c r="H1754">
        <v>118</v>
      </c>
      <c r="I1754" t="s">
        <v>121</v>
      </c>
      <c r="J1754" t="s">
        <v>26</v>
      </c>
      <c r="K1754" t="s">
        <v>27</v>
      </c>
      <c r="L1754" t="s">
        <v>307</v>
      </c>
      <c r="M1754" t="s">
        <v>8179</v>
      </c>
      <c r="N1754" t="s">
        <v>1276</v>
      </c>
      <c r="O1754" t="s">
        <v>8180</v>
      </c>
      <c r="P1754" t="s">
        <v>8181</v>
      </c>
      <c r="Q1754" t="s">
        <v>8182</v>
      </c>
      <c r="R1754" t="s">
        <v>8183</v>
      </c>
      <c r="S1754" t="s">
        <v>8184</v>
      </c>
      <c r="T1754">
        <v>5.9</v>
      </c>
      <c r="U1754">
        <v>114758</v>
      </c>
      <c r="V1754" s="12">
        <f>W1754*1.32519713261649</f>
        <v>116617347.67025112</v>
      </c>
      <c r="W1754" s="3">
        <v>88000000</v>
      </c>
      <c r="X1754" s="13">
        <f>Y1754*1.32519713261649</f>
        <v>50246528.307921246</v>
      </c>
      <c r="Y1754" s="3">
        <v>37916267</v>
      </c>
      <c r="Z1754" s="13">
        <f>AA1754*1.32519713261649</f>
        <v>139564815.04627267</v>
      </c>
      <c r="AA1754" s="3">
        <v>105316267</v>
      </c>
      <c r="AB1754">
        <v>514</v>
      </c>
    </row>
    <row r="1755" spans="1:28" x14ac:dyDescent="0.2">
      <c r="A1755" t="s">
        <v>14686</v>
      </c>
      <c r="B1755" t="s">
        <v>14687</v>
      </c>
      <c r="C1755">
        <v>2007</v>
      </c>
      <c r="D1755" t="s">
        <v>13472</v>
      </c>
      <c r="E1755" t="s">
        <v>176</v>
      </c>
      <c r="H1755">
        <v>158</v>
      </c>
      <c r="I1755" t="s">
        <v>25</v>
      </c>
      <c r="J1755" t="s">
        <v>26</v>
      </c>
      <c r="K1755" t="s">
        <v>686</v>
      </c>
      <c r="M1755" t="s">
        <v>4478</v>
      </c>
      <c r="N1755" t="s">
        <v>14688</v>
      </c>
      <c r="O1755" t="s">
        <v>14689</v>
      </c>
      <c r="P1755" t="s">
        <v>13079</v>
      </c>
      <c r="Q1755" t="s">
        <v>14690</v>
      </c>
      <c r="R1755" t="s">
        <v>14691</v>
      </c>
      <c r="S1755" t="s">
        <v>14692</v>
      </c>
      <c r="T1755">
        <v>8.1999999999999993</v>
      </c>
      <c r="U1755">
        <v>502968</v>
      </c>
      <c r="V1755" s="12">
        <f>W1755*1.24823238899982</f>
        <v>31205809.724995498</v>
      </c>
      <c r="W1755" s="3">
        <v>25000000</v>
      </c>
      <c r="X1755" s="13">
        <f>Y1755*1.24823238899982</f>
        <v>50207044.741798706</v>
      </c>
      <c r="Y1755" s="3">
        <v>40222514</v>
      </c>
      <c r="Z1755" s="13">
        <f>AA1755*144548551.06</f>
        <v>1.1011931947262188E+16</v>
      </c>
      <c r="AA1755" s="3">
        <v>76181545</v>
      </c>
      <c r="AB1755">
        <v>1327</v>
      </c>
    </row>
    <row r="1756" spans="1:28" x14ac:dyDescent="0.2">
      <c r="A1756" t="s">
        <v>5887</v>
      </c>
      <c r="B1756" t="s">
        <v>5888</v>
      </c>
      <c r="C1756">
        <v>2003</v>
      </c>
      <c r="D1756" s="1">
        <v>38110</v>
      </c>
      <c r="E1756" t="s">
        <v>3496</v>
      </c>
      <c r="H1756">
        <v>106</v>
      </c>
      <c r="I1756" t="s">
        <v>25</v>
      </c>
      <c r="J1756" t="s">
        <v>26</v>
      </c>
      <c r="M1756" t="s">
        <v>3955</v>
      </c>
      <c r="N1756" t="s">
        <v>5889</v>
      </c>
      <c r="O1756" t="s">
        <v>5890</v>
      </c>
      <c r="P1756" t="s">
        <v>5891</v>
      </c>
      <c r="Q1756" t="s">
        <v>5892</v>
      </c>
      <c r="R1756" t="s">
        <v>5893</v>
      </c>
      <c r="S1756" t="s">
        <v>5894</v>
      </c>
      <c r="T1756">
        <v>5.6</v>
      </c>
      <c r="U1756">
        <v>57297</v>
      </c>
      <c r="V1756" s="12">
        <f>W1756*1.40658152173913</f>
        <v>23911885.869565211</v>
      </c>
      <c r="W1756" s="3">
        <v>17000000</v>
      </c>
      <c r="X1756" s="13">
        <f>Y1756*1.40658152173913</f>
        <v>50168849.77064129</v>
      </c>
      <c r="Y1756" s="3">
        <v>35667218</v>
      </c>
      <c r="Z1756" s="13">
        <f>AA1756*1.40658152173913</f>
        <v>88759043.968076065</v>
      </c>
      <c r="AA1756" s="3">
        <v>63102666</v>
      </c>
      <c r="AB1756">
        <v>337</v>
      </c>
    </row>
    <row r="1757" spans="1:28" x14ac:dyDescent="0.2">
      <c r="A1757" t="s">
        <v>9970</v>
      </c>
      <c r="B1757" t="s">
        <v>9971</v>
      </c>
      <c r="C1757">
        <v>2012</v>
      </c>
      <c r="D1757" t="s">
        <v>9972</v>
      </c>
      <c r="E1757" t="s">
        <v>1045</v>
      </c>
      <c r="F1757" t="s">
        <v>44040</v>
      </c>
      <c r="H1757">
        <v>92</v>
      </c>
      <c r="I1757" t="s">
        <v>25</v>
      </c>
      <c r="J1757" t="s">
        <v>26</v>
      </c>
      <c r="M1757" t="s">
        <v>1167</v>
      </c>
      <c r="N1757" t="s">
        <v>9973</v>
      </c>
      <c r="O1757" t="s">
        <v>9974</v>
      </c>
      <c r="P1757" t="s">
        <v>9975</v>
      </c>
      <c r="Q1757" t="s">
        <v>9976</v>
      </c>
      <c r="R1757" t="s">
        <v>9977</v>
      </c>
      <c r="S1757" t="s">
        <v>9978</v>
      </c>
      <c r="T1757">
        <v>5.0999999999999996</v>
      </c>
      <c r="U1757">
        <v>29609</v>
      </c>
      <c r="V1757" s="12">
        <f>W1757*1.12725506764114</f>
        <v>33817652.029234201</v>
      </c>
      <c r="W1757" s="3">
        <v>30000000</v>
      </c>
      <c r="X1757" s="13">
        <f>Y1757*1.12725506764114</f>
        <v>49980487.694208011</v>
      </c>
      <c r="Y1757" s="3">
        <v>44338224</v>
      </c>
      <c r="Z1757" s="13">
        <f>AA1757*1.12725506764114</f>
        <v>61795334.856795006</v>
      </c>
      <c r="AA1757" s="3">
        <v>54819301</v>
      </c>
      <c r="AB1757">
        <v>209</v>
      </c>
    </row>
    <row r="1758" spans="1:28" x14ac:dyDescent="0.2">
      <c r="A1758" t="s">
        <v>380</v>
      </c>
      <c r="B1758" t="s">
        <v>381</v>
      </c>
      <c r="C1758">
        <v>2003</v>
      </c>
      <c r="D1758" t="s">
        <v>382</v>
      </c>
      <c r="E1758" t="s">
        <v>1045</v>
      </c>
      <c r="F1758" t="s">
        <v>44044</v>
      </c>
      <c r="G1758" t="s">
        <v>44036</v>
      </c>
      <c r="H1758">
        <v>100</v>
      </c>
      <c r="I1758" t="s">
        <v>25</v>
      </c>
      <c r="J1758" t="s">
        <v>26</v>
      </c>
      <c r="K1758" t="s">
        <v>27</v>
      </c>
      <c r="M1758" t="s">
        <v>383</v>
      </c>
      <c r="N1758" t="s">
        <v>384</v>
      </c>
      <c r="O1758" t="s">
        <v>385</v>
      </c>
      <c r="P1758" t="s">
        <v>386</v>
      </c>
      <c r="Q1758" t="s">
        <v>387</v>
      </c>
      <c r="R1758" t="s">
        <v>388</v>
      </c>
      <c r="S1758" t="s">
        <v>389</v>
      </c>
      <c r="T1758">
        <v>6.2</v>
      </c>
      <c r="U1758">
        <v>89972</v>
      </c>
      <c r="V1758" s="12">
        <f>W1758*1.40658152173913</f>
        <v>84394891.304347798</v>
      </c>
      <c r="W1758" s="3">
        <v>60000000</v>
      </c>
      <c r="X1758" s="13">
        <f>Y1758*1.40658152173913</f>
        <v>49691188.7516739</v>
      </c>
      <c r="Y1758" s="3">
        <v>35327628</v>
      </c>
      <c r="Z1758" s="13">
        <f>AA1758*1.40658152173913</f>
        <v>169916796.20691842</v>
      </c>
      <c r="AA1758" s="3">
        <v>120801243</v>
      </c>
      <c r="AB1758">
        <v>335</v>
      </c>
    </row>
    <row r="1759" spans="1:28" x14ac:dyDescent="0.2">
      <c r="A1759" t="s">
        <v>2291</v>
      </c>
      <c r="B1759" t="s">
        <v>2292</v>
      </c>
      <c r="C1759">
        <v>2000</v>
      </c>
      <c r="D1759" s="1">
        <v>36925</v>
      </c>
      <c r="E1759" t="s">
        <v>16512</v>
      </c>
      <c r="F1759" t="s">
        <v>44034</v>
      </c>
      <c r="G1759" t="s">
        <v>44046</v>
      </c>
      <c r="H1759">
        <v>99</v>
      </c>
      <c r="I1759" t="s">
        <v>25</v>
      </c>
      <c r="J1759" t="s">
        <v>26</v>
      </c>
      <c r="M1759" t="s">
        <v>2293</v>
      </c>
      <c r="N1759" t="s">
        <v>2294</v>
      </c>
      <c r="O1759" t="s">
        <v>2295</v>
      </c>
      <c r="P1759" t="s">
        <v>2296</v>
      </c>
      <c r="Q1759" t="s">
        <v>2297</v>
      </c>
      <c r="R1759" t="s">
        <v>2298</v>
      </c>
      <c r="S1759" t="s">
        <v>2299</v>
      </c>
      <c r="T1759">
        <v>4.9000000000000004</v>
      </c>
      <c r="U1759">
        <v>31598</v>
      </c>
      <c r="V1759" s="12">
        <f>W1759*1.5029674796748</f>
        <v>81160243.902439207</v>
      </c>
      <c r="W1759" s="3">
        <v>54000000</v>
      </c>
      <c r="X1759" s="13">
        <f>Y1759*1.5029674796748</f>
        <v>49632144.889878161</v>
      </c>
      <c r="Y1759" s="3">
        <v>33022767</v>
      </c>
      <c r="Z1759" s="13">
        <f>AA1759*1.5029674796748</f>
        <v>70720068.175813168</v>
      </c>
      <c r="AA1759" s="3">
        <v>47053625</v>
      </c>
      <c r="AB1759">
        <v>370</v>
      </c>
    </row>
    <row r="1760" spans="1:28" hidden="1" x14ac:dyDescent="0.2">
      <c r="A1760" t="s">
        <v>17626</v>
      </c>
      <c r="B1760" t="s">
        <v>17627</v>
      </c>
      <c r="C1760">
        <v>2008</v>
      </c>
      <c r="D1760" t="s">
        <v>15809</v>
      </c>
      <c r="E1760" t="s">
        <v>176</v>
      </c>
      <c r="F1760" t="s">
        <v>44050</v>
      </c>
      <c r="H1760">
        <v>112</v>
      </c>
      <c r="I1760" t="s">
        <v>25</v>
      </c>
      <c r="J1760" t="s">
        <v>26</v>
      </c>
      <c r="M1760" t="s">
        <v>9302</v>
      </c>
      <c r="N1760" t="s">
        <v>17628</v>
      </c>
      <c r="O1760" t="s">
        <v>17629</v>
      </c>
      <c r="P1760" t="s">
        <v>17630</v>
      </c>
      <c r="Q1760" t="s">
        <v>17631</v>
      </c>
      <c r="R1760" t="s">
        <v>17632</v>
      </c>
      <c r="S1760" t="s">
        <v>17633</v>
      </c>
      <c r="T1760">
        <v>7.2</v>
      </c>
      <c r="U1760">
        <v>10075</v>
      </c>
      <c r="W1760"/>
      <c r="X1760"/>
      <c r="Y1760">
        <v>719556</v>
      </c>
      <c r="Z1760"/>
      <c r="AA1760">
        <v>719556</v>
      </c>
      <c r="AB1760">
        <v>53</v>
      </c>
    </row>
    <row r="1761" spans="1:28" x14ac:dyDescent="0.2">
      <c r="A1761" t="s">
        <v>32248</v>
      </c>
      <c r="B1761" t="s">
        <v>32249</v>
      </c>
      <c r="C1761">
        <v>2013</v>
      </c>
      <c r="D1761" s="1">
        <v>41282</v>
      </c>
      <c r="E1761" t="s">
        <v>1045</v>
      </c>
      <c r="H1761">
        <v>119</v>
      </c>
      <c r="I1761" t="s">
        <v>25</v>
      </c>
      <c r="J1761" t="s">
        <v>26</v>
      </c>
      <c r="K1761" t="s">
        <v>7002</v>
      </c>
      <c r="L1761" t="s">
        <v>51</v>
      </c>
      <c r="M1761" t="s">
        <v>4089</v>
      </c>
      <c r="N1761" t="s">
        <v>32250</v>
      </c>
      <c r="O1761" t="s">
        <v>32251</v>
      </c>
      <c r="P1761" t="s">
        <v>8677</v>
      </c>
      <c r="Q1761" t="s">
        <v>32252</v>
      </c>
      <c r="R1761" t="s">
        <v>32253</v>
      </c>
      <c r="S1761" t="s">
        <v>32254</v>
      </c>
      <c r="T1761">
        <v>6.3</v>
      </c>
      <c r="U1761">
        <v>186939</v>
      </c>
      <c r="V1761" s="12">
        <f>W1761*1.11098185502045</f>
        <v>64436947.591186099</v>
      </c>
      <c r="W1761" s="3">
        <v>58000000</v>
      </c>
      <c r="X1761" s="13">
        <f>Y1761*1.11098185502045</f>
        <v>49630630.217610776</v>
      </c>
      <c r="Y1761" s="3">
        <v>44672764</v>
      </c>
      <c r="Z1761" s="13">
        <f>AA1761*1.11098185502045</f>
        <v>103868853.25825755</v>
      </c>
      <c r="AA1761" s="3">
        <v>93492844</v>
      </c>
      <c r="AB1761">
        <v>310</v>
      </c>
    </row>
    <row r="1762" spans="1:28" hidden="1" x14ac:dyDescent="0.2">
      <c r="A1762" t="s">
        <v>17641</v>
      </c>
      <c r="B1762" t="s">
        <v>17642</v>
      </c>
      <c r="C1762">
        <v>2007</v>
      </c>
      <c r="D1762" t="s">
        <v>11525</v>
      </c>
      <c r="E1762" t="s">
        <v>1045</v>
      </c>
      <c r="F1762" t="s">
        <v>44032</v>
      </c>
      <c r="G1762" t="s">
        <v>44036</v>
      </c>
      <c r="H1762">
        <v>96</v>
      </c>
      <c r="I1762" t="s">
        <v>2038</v>
      </c>
      <c r="J1762" t="s">
        <v>26</v>
      </c>
      <c r="K1762" t="s">
        <v>27</v>
      </c>
      <c r="M1762" t="s">
        <v>17643</v>
      </c>
      <c r="N1762" t="s">
        <v>17643</v>
      </c>
      <c r="O1762" t="s">
        <v>17644</v>
      </c>
      <c r="P1762" t="s">
        <v>17645</v>
      </c>
      <c r="Q1762" t="s">
        <v>17646</v>
      </c>
      <c r="R1762" t="s">
        <v>17647</v>
      </c>
      <c r="S1762" t="s">
        <v>17648</v>
      </c>
      <c r="T1762">
        <v>6.8</v>
      </c>
      <c r="U1762">
        <v>29817</v>
      </c>
      <c r="W1762"/>
      <c r="X1762"/>
      <c r="Y1762">
        <v>4433994</v>
      </c>
      <c r="Z1762"/>
      <c r="AA1762">
        <v>19776159</v>
      </c>
      <c r="AB1762">
        <v>107</v>
      </c>
    </row>
    <row r="1763" spans="1:28" x14ac:dyDescent="0.2">
      <c r="A1763" t="s">
        <v>27421</v>
      </c>
      <c r="B1763" t="s">
        <v>27422</v>
      </c>
      <c r="C1763">
        <v>2015</v>
      </c>
      <c r="D1763" s="1">
        <v>42044</v>
      </c>
      <c r="E1763" t="s">
        <v>16512</v>
      </c>
      <c r="F1763" t="s">
        <v>44031</v>
      </c>
      <c r="G1763" t="s">
        <v>44038</v>
      </c>
      <c r="H1763">
        <v>116</v>
      </c>
      <c r="I1763" t="s">
        <v>229</v>
      </c>
      <c r="J1763" t="s">
        <v>26</v>
      </c>
      <c r="K1763" t="s">
        <v>75</v>
      </c>
      <c r="L1763" t="s">
        <v>307</v>
      </c>
      <c r="M1763" t="s">
        <v>1895</v>
      </c>
      <c r="N1763" t="s">
        <v>27423</v>
      </c>
      <c r="O1763" t="s">
        <v>27424</v>
      </c>
      <c r="P1763" t="s">
        <v>13528</v>
      </c>
      <c r="Q1763" t="s">
        <v>27425</v>
      </c>
      <c r="R1763" t="s">
        <v>27426</v>
      </c>
      <c r="S1763" t="s">
        <v>27427</v>
      </c>
      <c r="T1763">
        <v>7.3</v>
      </c>
      <c r="U1763">
        <v>262622</v>
      </c>
      <c r="V1763" s="12">
        <f>W1763*1.09195121025074</f>
        <v>81896340.768805504</v>
      </c>
      <c r="W1763" s="3">
        <v>75000000</v>
      </c>
      <c r="X1763" s="13">
        <f>Y1763*1.09195121025074</f>
        <v>49623841.772526801</v>
      </c>
      <c r="Y1763" s="3">
        <v>45445109</v>
      </c>
      <c r="Z1763" s="13">
        <f>AA1763*1.09195121025074</f>
        <v>116888036.32397239</v>
      </c>
      <c r="AA1763" s="3">
        <v>107045109</v>
      </c>
      <c r="AB1763">
        <v>491</v>
      </c>
    </row>
    <row r="1764" spans="1:28" x14ac:dyDescent="0.2">
      <c r="A1764" t="s">
        <v>34964</v>
      </c>
      <c r="B1764" t="s">
        <v>34965</v>
      </c>
      <c r="C1764">
        <v>2016</v>
      </c>
      <c r="D1764" s="1">
        <v>42714</v>
      </c>
      <c r="E1764" t="s">
        <v>1045</v>
      </c>
      <c r="F1764" t="s">
        <v>44036</v>
      </c>
      <c r="H1764">
        <v>98</v>
      </c>
      <c r="I1764" t="s">
        <v>25</v>
      </c>
      <c r="J1764" t="s">
        <v>26</v>
      </c>
      <c r="K1764" t="s">
        <v>838</v>
      </c>
      <c r="L1764" t="s">
        <v>934</v>
      </c>
      <c r="M1764" t="s">
        <v>34966</v>
      </c>
      <c r="N1764" t="s">
        <v>30791</v>
      </c>
      <c r="O1764" t="s">
        <v>34967</v>
      </c>
      <c r="P1764" t="s">
        <v>18928</v>
      </c>
      <c r="Q1764" t="s">
        <v>34968</v>
      </c>
      <c r="R1764" t="s">
        <v>34969</v>
      </c>
      <c r="S1764" t="s">
        <v>34970</v>
      </c>
      <c r="T1764">
        <v>6</v>
      </c>
      <c r="U1764">
        <v>80771</v>
      </c>
      <c r="V1764" s="12">
        <f>W1764*1.07834771485832</f>
        <v>35585474.590324558</v>
      </c>
      <c r="W1764" s="3">
        <v>33000000</v>
      </c>
      <c r="X1764" s="13">
        <f>Y1764*1.07834771485832</f>
        <v>49614425.740928546</v>
      </c>
      <c r="Y1764" s="3">
        <v>46009673</v>
      </c>
      <c r="Z1764" s="13">
        <f>AA1764*1.07834771485832</f>
        <v>83106366.962238863</v>
      </c>
      <c r="AA1764" s="3">
        <v>77068246</v>
      </c>
      <c r="AB1764">
        <v>161</v>
      </c>
    </row>
    <row r="1765" spans="1:28" x14ac:dyDescent="0.2">
      <c r="A1765" t="s">
        <v>16742</v>
      </c>
      <c r="B1765" t="s">
        <v>16743</v>
      </c>
      <c r="C1765">
        <v>2007</v>
      </c>
      <c r="D1765" t="s">
        <v>13124</v>
      </c>
      <c r="E1765" t="s">
        <v>44043</v>
      </c>
      <c r="F1765" t="s">
        <v>44038</v>
      </c>
      <c r="H1765">
        <v>86</v>
      </c>
      <c r="I1765" t="s">
        <v>25</v>
      </c>
      <c r="J1765" t="s">
        <v>26</v>
      </c>
      <c r="M1765" t="s">
        <v>14551</v>
      </c>
      <c r="N1765" t="s">
        <v>14551</v>
      </c>
      <c r="O1765" t="s">
        <v>16744</v>
      </c>
      <c r="P1765" t="s">
        <v>12767</v>
      </c>
      <c r="Q1765" t="s">
        <v>16745</v>
      </c>
      <c r="R1765" t="s">
        <v>16746</v>
      </c>
      <c r="S1765" t="s">
        <v>16747</v>
      </c>
      <c r="T1765">
        <v>2.4</v>
      </c>
      <c r="U1765">
        <v>100874</v>
      </c>
      <c r="V1765" s="12">
        <f>W1765*1.24823238899982</f>
        <v>24964647.779996399</v>
      </c>
      <c r="W1765" s="3">
        <v>20000000</v>
      </c>
      <c r="X1765" s="13">
        <f>Y1765*1.24823238899982</f>
        <v>49603965.007750608</v>
      </c>
      <c r="Y1765" s="3">
        <v>39739367</v>
      </c>
      <c r="Z1765" s="13">
        <f>AA1765*144548551.06</f>
        <v>1.2610149336043348E+16</v>
      </c>
      <c r="AA1765" s="3">
        <v>87238158</v>
      </c>
      <c r="AB1765">
        <v>688</v>
      </c>
    </row>
    <row r="1766" spans="1:28" x14ac:dyDescent="0.2">
      <c r="A1766" t="s">
        <v>14495</v>
      </c>
      <c r="B1766" t="s">
        <v>14496</v>
      </c>
      <c r="C1766">
        <v>2007</v>
      </c>
      <c r="D1766" s="1">
        <v>39275</v>
      </c>
      <c r="E1766" t="s">
        <v>16512</v>
      </c>
      <c r="F1766" t="s">
        <v>44044</v>
      </c>
      <c r="G1766" t="s">
        <v>44042</v>
      </c>
      <c r="H1766">
        <v>100</v>
      </c>
      <c r="I1766" t="s">
        <v>63</v>
      </c>
      <c r="J1766" t="s">
        <v>26</v>
      </c>
      <c r="K1766" t="s">
        <v>75</v>
      </c>
      <c r="L1766" t="s">
        <v>587</v>
      </c>
      <c r="M1766" t="s">
        <v>14497</v>
      </c>
      <c r="N1766" t="s">
        <v>3062</v>
      </c>
      <c r="O1766" t="s">
        <v>14498</v>
      </c>
      <c r="P1766" t="s">
        <v>13862</v>
      </c>
      <c r="Q1766" t="s">
        <v>14499</v>
      </c>
      <c r="R1766" t="s">
        <v>14500</v>
      </c>
      <c r="S1766" t="s">
        <v>14501</v>
      </c>
      <c r="T1766">
        <v>6.3</v>
      </c>
      <c r="U1766">
        <v>158876</v>
      </c>
      <c r="V1766" s="12">
        <f>W1766*1.24823238899982</f>
        <v>29957577.335995678</v>
      </c>
      <c r="W1766" s="3">
        <v>24000000</v>
      </c>
      <c r="X1766" s="13">
        <f>Y1766*1.24823238899982</f>
        <v>49539465.095513821</v>
      </c>
      <c r="Y1766" s="3">
        <v>39687694</v>
      </c>
      <c r="Z1766" s="13">
        <f>AA1766*144548551.06</f>
        <v>1.4639345023591798E+16</v>
      </c>
      <c r="AA1766" s="3">
        <v>101276318</v>
      </c>
      <c r="AB1766">
        <v>406</v>
      </c>
    </row>
    <row r="1767" spans="1:28" hidden="1" x14ac:dyDescent="0.2">
      <c r="A1767" t="s">
        <v>17679</v>
      </c>
      <c r="B1767" t="s">
        <v>17680</v>
      </c>
      <c r="C1767">
        <v>2008</v>
      </c>
      <c r="D1767" t="s">
        <v>17681</v>
      </c>
      <c r="E1767" t="s">
        <v>44043</v>
      </c>
      <c r="F1767" t="s">
        <v>44051</v>
      </c>
      <c r="G1767" t="s">
        <v>44032</v>
      </c>
      <c r="H1767">
        <v>126</v>
      </c>
      <c r="I1767" t="s">
        <v>17682</v>
      </c>
      <c r="J1767" t="s">
        <v>307</v>
      </c>
      <c r="K1767" t="s">
        <v>17683</v>
      </c>
      <c r="L1767" t="s">
        <v>27</v>
      </c>
      <c r="M1767" t="s">
        <v>17684</v>
      </c>
      <c r="N1767" t="s">
        <v>17685</v>
      </c>
      <c r="O1767" t="s">
        <v>17686</v>
      </c>
      <c r="P1767" t="s">
        <v>17687</v>
      </c>
      <c r="Q1767" t="s">
        <v>17688</v>
      </c>
      <c r="R1767" t="s">
        <v>17689</v>
      </c>
      <c r="S1767" t="s">
        <v>17690</v>
      </c>
      <c r="T1767">
        <v>7.4</v>
      </c>
      <c r="U1767">
        <v>14577</v>
      </c>
      <c r="W1767"/>
      <c r="X1767"/>
      <c r="Y1767">
        <v>711421</v>
      </c>
      <c r="Z1767"/>
      <c r="AA1767">
        <v>6815056</v>
      </c>
      <c r="AB1767">
        <v>45</v>
      </c>
    </row>
    <row r="1768" spans="1:28" x14ac:dyDescent="0.2">
      <c r="A1768" t="s">
        <v>33259</v>
      </c>
      <c r="B1768" t="s">
        <v>33260</v>
      </c>
      <c r="C1768">
        <v>2013</v>
      </c>
      <c r="D1768" t="s">
        <v>30162</v>
      </c>
      <c r="E1768" t="s">
        <v>1045</v>
      </c>
      <c r="F1768" t="s">
        <v>44032</v>
      </c>
      <c r="H1768">
        <v>115</v>
      </c>
      <c r="I1768" t="s">
        <v>3123</v>
      </c>
      <c r="J1768" t="s">
        <v>308</v>
      </c>
      <c r="K1768" t="s">
        <v>26</v>
      </c>
      <c r="M1768" t="s">
        <v>26413</v>
      </c>
      <c r="N1768" t="s">
        <v>33261</v>
      </c>
      <c r="O1768" t="s">
        <v>33262</v>
      </c>
      <c r="P1768" t="s">
        <v>33263</v>
      </c>
      <c r="Q1768" t="s">
        <v>33264</v>
      </c>
      <c r="R1768" t="s">
        <v>33265</v>
      </c>
      <c r="S1768" t="s">
        <v>33266</v>
      </c>
      <c r="T1768">
        <v>7.5</v>
      </c>
      <c r="U1768">
        <v>28597</v>
      </c>
      <c r="V1768" s="12">
        <f>W1768*1.11098185502045</f>
        <v>5554909.2751022503</v>
      </c>
      <c r="W1768" s="3">
        <v>5000000</v>
      </c>
      <c r="X1768" s="13">
        <f>Y1768*1.11098185502045</f>
        <v>49402259.009456486</v>
      </c>
      <c r="Y1768" s="3">
        <v>44467206</v>
      </c>
      <c r="Z1768" s="13">
        <f>AA1768*1.11098185502045</f>
        <v>111656607.19968876</v>
      </c>
      <c r="AA1768" s="3">
        <v>100502638</v>
      </c>
      <c r="AB1768">
        <v>94</v>
      </c>
    </row>
    <row r="1769" spans="1:28" x14ac:dyDescent="0.2">
      <c r="A1769" t="s">
        <v>33774</v>
      </c>
      <c r="B1769" t="s">
        <v>33775</v>
      </c>
      <c r="C1769">
        <v>2019</v>
      </c>
      <c r="D1769" t="s">
        <v>33776</v>
      </c>
      <c r="E1769" t="s">
        <v>1045</v>
      </c>
      <c r="F1769" t="s">
        <v>44034</v>
      </c>
      <c r="G1769" t="s">
        <v>44036</v>
      </c>
      <c r="H1769">
        <v>89</v>
      </c>
      <c r="I1769" t="s">
        <v>25</v>
      </c>
      <c r="J1769" t="s">
        <v>26</v>
      </c>
      <c r="M1769" t="s">
        <v>23192</v>
      </c>
      <c r="N1769" t="s">
        <v>33777</v>
      </c>
      <c r="O1769" t="s">
        <v>33778</v>
      </c>
      <c r="P1769" t="s">
        <v>29130</v>
      </c>
      <c r="Q1769" t="s">
        <v>33779</v>
      </c>
      <c r="R1769" t="s">
        <v>33780</v>
      </c>
      <c r="S1769" t="s">
        <v>33781</v>
      </c>
      <c r="T1769">
        <v>5.9</v>
      </c>
      <c r="U1769">
        <v>60192</v>
      </c>
      <c r="V1769" s="12">
        <f>W1769*1.01233684194057</f>
        <v>31382442.100157671</v>
      </c>
      <c r="W1769" s="3">
        <v>31000000</v>
      </c>
      <c r="X1769" s="13">
        <f>Y1769*1.01233684194057</f>
        <v>49393116.162111796</v>
      </c>
      <c r="Y1769" s="3">
        <v>48791187</v>
      </c>
      <c r="Z1769" s="13">
        <f>AA1769*1.01233684194057</f>
        <v>49393116.162111796</v>
      </c>
      <c r="AA1769" s="3">
        <v>48791187</v>
      </c>
      <c r="AB1769">
        <v>415</v>
      </c>
    </row>
    <row r="1770" spans="1:28" x14ac:dyDescent="0.2">
      <c r="A1770" t="s">
        <v>10389</v>
      </c>
      <c r="B1770" t="s">
        <v>10390</v>
      </c>
      <c r="C1770">
        <v>2007</v>
      </c>
      <c r="D1770" s="1">
        <v>39662</v>
      </c>
      <c r="E1770" t="s">
        <v>16512</v>
      </c>
      <c r="F1770" t="s">
        <v>44046</v>
      </c>
      <c r="G1770" t="s">
        <v>44042</v>
      </c>
      <c r="H1770">
        <v>113</v>
      </c>
      <c r="I1770" t="s">
        <v>8684</v>
      </c>
      <c r="J1770" t="s">
        <v>26</v>
      </c>
      <c r="M1770" t="s">
        <v>10391</v>
      </c>
      <c r="N1770" t="s">
        <v>10392</v>
      </c>
      <c r="O1770" t="s">
        <v>10393</v>
      </c>
      <c r="P1770" t="s">
        <v>3041</v>
      </c>
      <c r="Q1770" t="s">
        <v>10394</v>
      </c>
      <c r="R1770" t="s">
        <v>10395</v>
      </c>
      <c r="S1770" t="s">
        <v>10396</v>
      </c>
      <c r="T1770">
        <v>6.6</v>
      </c>
      <c r="U1770">
        <v>161844</v>
      </c>
      <c r="V1770" s="12">
        <f>W1770*1.24823238899982</f>
        <v>37446971.6699946</v>
      </c>
      <c r="W1770" s="3">
        <v>30000000</v>
      </c>
      <c r="X1770" s="13">
        <f>Y1770*1.24823238899982</f>
        <v>49391307.400333874</v>
      </c>
      <c r="Y1770" s="3">
        <v>39569000</v>
      </c>
      <c r="Z1770" s="13">
        <f>AA1770*144548551.06</f>
        <v>1.091531930944746E+16</v>
      </c>
      <c r="AA1770" s="3">
        <v>75513170</v>
      </c>
      <c r="AB1770">
        <v>582</v>
      </c>
    </row>
    <row r="1771" spans="1:28" x14ac:dyDescent="0.2">
      <c r="A1771" t="s">
        <v>12066</v>
      </c>
      <c r="B1771" t="s">
        <v>12067</v>
      </c>
      <c r="C1771">
        <v>2006</v>
      </c>
      <c r="D1771" t="s">
        <v>12068</v>
      </c>
      <c r="E1771" t="s">
        <v>44035</v>
      </c>
      <c r="F1771" t="s">
        <v>44044</v>
      </c>
      <c r="G1771" t="s">
        <v>44032</v>
      </c>
      <c r="H1771">
        <v>125</v>
      </c>
      <c r="I1771" t="s">
        <v>25</v>
      </c>
      <c r="J1771" t="s">
        <v>26</v>
      </c>
      <c r="M1771" t="s">
        <v>12069</v>
      </c>
      <c r="N1771" t="s">
        <v>12070</v>
      </c>
      <c r="O1771" t="s">
        <v>12071</v>
      </c>
      <c r="P1771" t="s">
        <v>4689</v>
      </c>
      <c r="Q1771" t="s">
        <v>12072</v>
      </c>
      <c r="R1771" t="s">
        <v>12073</v>
      </c>
      <c r="S1771" t="s">
        <v>12074</v>
      </c>
      <c r="T1771">
        <v>6.9</v>
      </c>
      <c r="U1771">
        <v>54361</v>
      </c>
      <c r="V1771" s="12">
        <f>W1771*1.28378472222222</f>
        <v>38513541.666666605</v>
      </c>
      <c r="W1771" s="3">
        <v>30000000</v>
      </c>
      <c r="X1771" s="13">
        <f>Y1771*1.28378472222222</f>
        <v>49339470.999270752</v>
      </c>
      <c r="Y1771" s="3">
        <v>38432823</v>
      </c>
      <c r="Z1771" s="13">
        <f>AA1771*1.28378472222222</f>
        <v>53252482.7785763</v>
      </c>
      <c r="AA1771" s="3">
        <v>41480851</v>
      </c>
      <c r="AB1771">
        <v>142</v>
      </c>
    </row>
    <row r="1772" spans="1:28" hidden="1" x14ac:dyDescent="0.2">
      <c r="A1772" t="s">
        <v>17725</v>
      </c>
      <c r="B1772" t="s">
        <v>17726</v>
      </c>
      <c r="C1772">
        <v>2011</v>
      </c>
      <c r="D1772" t="s">
        <v>17727</v>
      </c>
      <c r="E1772" t="s">
        <v>44037</v>
      </c>
      <c r="F1772" t="s">
        <v>44038</v>
      </c>
      <c r="G1772" t="s">
        <v>44044</v>
      </c>
      <c r="H1772">
        <v>87</v>
      </c>
      <c r="I1772" t="s">
        <v>25</v>
      </c>
      <c r="J1772" t="s">
        <v>26</v>
      </c>
      <c r="M1772" t="s">
        <v>17728</v>
      </c>
      <c r="N1772" t="s">
        <v>13148</v>
      </c>
      <c r="O1772" t="s">
        <v>17729</v>
      </c>
      <c r="P1772" t="s">
        <v>17730</v>
      </c>
      <c r="Q1772" t="s">
        <v>17731</v>
      </c>
      <c r="R1772" t="s">
        <v>17732</v>
      </c>
      <c r="S1772" t="s">
        <v>17733</v>
      </c>
      <c r="T1772">
        <v>4.7</v>
      </c>
      <c r="U1772">
        <v>11962</v>
      </c>
      <c r="W1772">
        <v>30000000</v>
      </c>
      <c r="X1772"/>
      <c r="Y1772"/>
      <c r="Z1772"/>
      <c r="AA1772"/>
      <c r="AB1772">
        <v>41</v>
      </c>
    </row>
    <row r="1773" spans="1:28" x14ac:dyDescent="0.2">
      <c r="A1773" t="s">
        <v>41685</v>
      </c>
      <c r="B1773" t="s">
        <v>36709</v>
      </c>
      <c r="C1773">
        <v>2018</v>
      </c>
      <c r="D1773" s="1">
        <v>43525</v>
      </c>
      <c r="E1773" t="s">
        <v>44035</v>
      </c>
      <c r="F1773" t="s">
        <v>44038</v>
      </c>
      <c r="G1773" t="s">
        <v>44032</v>
      </c>
      <c r="H1773">
        <v>132</v>
      </c>
      <c r="I1773" t="s">
        <v>25</v>
      </c>
      <c r="J1773" t="s">
        <v>26</v>
      </c>
      <c r="K1773" t="s">
        <v>361</v>
      </c>
      <c r="M1773" t="s">
        <v>8279</v>
      </c>
      <c r="N1773" t="s">
        <v>8279</v>
      </c>
      <c r="O1773" t="s">
        <v>41686</v>
      </c>
      <c r="P1773" t="s">
        <v>437</v>
      </c>
      <c r="Q1773" t="s">
        <v>41687</v>
      </c>
      <c r="R1773" t="s">
        <v>704</v>
      </c>
      <c r="S1773" t="s">
        <v>705</v>
      </c>
      <c r="T1773">
        <v>7.2</v>
      </c>
      <c r="U1773">
        <v>113257</v>
      </c>
      <c r="V1773" s="12">
        <f>W1773*1.03068014830331</f>
        <v>61840808.898198597</v>
      </c>
      <c r="W1773" s="3">
        <v>60000000</v>
      </c>
      <c r="X1773" s="13">
        <f>Y1773*1.03068014830331</f>
        <v>49303906.226038955</v>
      </c>
      <c r="Y1773" s="3">
        <v>47836282</v>
      </c>
      <c r="Z1773" s="13">
        <f>AA1773*1.03068014830331</f>
        <v>78407433.893790066</v>
      </c>
      <c r="AA1773" s="3">
        <v>76073488</v>
      </c>
      <c r="AB1773">
        <v>729</v>
      </c>
    </row>
    <row r="1774" spans="1:28" hidden="1" x14ac:dyDescent="0.2">
      <c r="A1774" t="s">
        <v>17741</v>
      </c>
      <c r="B1774" t="s">
        <v>17742</v>
      </c>
      <c r="C1774">
        <v>2007</v>
      </c>
      <c r="D1774" s="1">
        <v>39272</v>
      </c>
      <c r="E1774" t="s">
        <v>16512</v>
      </c>
      <c r="F1774" t="s">
        <v>44031</v>
      </c>
      <c r="G1774" t="s">
        <v>44038</v>
      </c>
      <c r="H1774">
        <v>136</v>
      </c>
      <c r="I1774" t="s">
        <v>943</v>
      </c>
      <c r="J1774" t="s">
        <v>944</v>
      </c>
      <c r="M1774" t="s">
        <v>17743</v>
      </c>
      <c r="N1774" t="s">
        <v>17744</v>
      </c>
      <c r="O1774" t="s">
        <v>17745</v>
      </c>
      <c r="P1774" t="s">
        <v>9431</v>
      </c>
      <c r="Q1774" t="s">
        <v>17746</v>
      </c>
      <c r="R1774" t="s">
        <v>17747</v>
      </c>
      <c r="S1774" t="s">
        <v>17748</v>
      </c>
      <c r="T1774">
        <v>7.3</v>
      </c>
      <c r="U1774">
        <v>12726</v>
      </c>
      <c r="W1774"/>
      <c r="X1774"/>
      <c r="Y1774">
        <v>166339</v>
      </c>
      <c r="Z1774"/>
      <c r="AA1774">
        <v>11077541</v>
      </c>
      <c r="AB1774">
        <v>27</v>
      </c>
    </row>
    <row r="1775" spans="1:28" x14ac:dyDescent="0.2">
      <c r="A1775" t="s">
        <v>11290</v>
      </c>
      <c r="B1775" t="s">
        <v>11291</v>
      </c>
      <c r="C1775">
        <v>2006</v>
      </c>
      <c r="D1775" t="s">
        <v>11292</v>
      </c>
      <c r="E1775" t="s">
        <v>1045</v>
      </c>
      <c r="F1775" t="s">
        <v>44036</v>
      </c>
      <c r="H1775">
        <v>112</v>
      </c>
      <c r="I1775" t="s">
        <v>25</v>
      </c>
      <c r="J1775" t="s">
        <v>26</v>
      </c>
      <c r="K1775" t="s">
        <v>27</v>
      </c>
      <c r="M1775" t="s">
        <v>3513</v>
      </c>
      <c r="N1775" t="s">
        <v>11293</v>
      </c>
      <c r="O1775" t="s">
        <v>11294</v>
      </c>
      <c r="P1775" t="s">
        <v>6537</v>
      </c>
      <c r="Q1775" t="s">
        <v>11295</v>
      </c>
      <c r="R1775" t="s">
        <v>11296</v>
      </c>
      <c r="S1775" t="s">
        <v>11297</v>
      </c>
      <c r="T1775">
        <v>6.5</v>
      </c>
      <c r="U1775">
        <v>27913</v>
      </c>
      <c r="V1775" s="12">
        <f>W1775*1.28378472222222</f>
        <v>57770312.499999903</v>
      </c>
      <c r="W1775" s="3">
        <v>45000000</v>
      </c>
      <c r="X1775" s="13">
        <f>Y1775*1.28378472222222</f>
        <v>49297283.265729085</v>
      </c>
      <c r="Y1775" s="3">
        <v>38399961</v>
      </c>
      <c r="Z1775" s="13">
        <f>AA1775*1.28378472222222</f>
        <v>55776497.25874991</v>
      </c>
      <c r="AA1775" s="3">
        <v>43446924</v>
      </c>
      <c r="AB1775">
        <v>130</v>
      </c>
    </row>
    <row r="1776" spans="1:28" x14ac:dyDescent="0.2">
      <c r="A1776" t="s">
        <v>12818</v>
      </c>
      <c r="B1776" t="s">
        <v>12819</v>
      </c>
      <c r="C1776">
        <v>2014</v>
      </c>
      <c r="D1776" s="1">
        <v>41952</v>
      </c>
      <c r="E1776" t="s">
        <v>176</v>
      </c>
      <c r="F1776" t="s">
        <v>44036</v>
      </c>
      <c r="G1776" t="s">
        <v>44033</v>
      </c>
      <c r="H1776">
        <v>97</v>
      </c>
      <c r="I1776" t="s">
        <v>12820</v>
      </c>
      <c r="J1776" t="s">
        <v>26</v>
      </c>
      <c r="M1776" t="s">
        <v>3534</v>
      </c>
      <c r="N1776" t="s">
        <v>12821</v>
      </c>
      <c r="O1776" t="s">
        <v>12822</v>
      </c>
      <c r="P1776" t="s">
        <v>12600</v>
      </c>
      <c r="Q1776" t="s">
        <v>12823</v>
      </c>
      <c r="R1776" t="s">
        <v>12824</v>
      </c>
      <c r="S1776" t="s">
        <v>12825</v>
      </c>
      <c r="T1776">
        <v>6.5</v>
      </c>
      <c r="U1776">
        <v>110327</v>
      </c>
      <c r="V1776" s="12">
        <f>W1776*1.09324733035956</f>
        <v>27331183.258988999</v>
      </c>
      <c r="W1776" s="3">
        <v>25000000</v>
      </c>
      <c r="X1776" s="13">
        <f>Y1776*1.09324733035956</f>
        <v>49294931.000414118</v>
      </c>
      <c r="Y1776" s="3">
        <v>45090374</v>
      </c>
      <c r="Z1776" s="13">
        <f>AA1776*1.09324733035956</f>
        <v>73226204.708265975</v>
      </c>
      <c r="AA1776" s="3">
        <v>66980456</v>
      </c>
      <c r="AB1776">
        <v>342</v>
      </c>
    </row>
    <row r="1777" spans="1:28" x14ac:dyDescent="0.2">
      <c r="A1777" t="s">
        <v>29938</v>
      </c>
      <c r="B1777" t="s">
        <v>29939</v>
      </c>
      <c r="C1777">
        <v>2015</v>
      </c>
      <c r="D1777" t="s">
        <v>17140</v>
      </c>
      <c r="E1777" t="s">
        <v>44035</v>
      </c>
      <c r="F1777" t="s">
        <v>44044</v>
      </c>
      <c r="G1777" t="s">
        <v>44032</v>
      </c>
      <c r="H1777">
        <v>129</v>
      </c>
      <c r="I1777" t="s">
        <v>25</v>
      </c>
      <c r="J1777" t="s">
        <v>26</v>
      </c>
      <c r="M1777" t="s">
        <v>7750</v>
      </c>
      <c r="N1777" t="s">
        <v>29940</v>
      </c>
      <c r="O1777" t="s">
        <v>29941</v>
      </c>
      <c r="P1777" t="s">
        <v>21181</v>
      </c>
      <c r="Q1777" t="s">
        <v>29942</v>
      </c>
      <c r="R1777" t="s">
        <v>29943</v>
      </c>
      <c r="S1777" t="s">
        <v>29944</v>
      </c>
      <c r="T1777">
        <v>8.1</v>
      </c>
      <c r="U1777">
        <v>406847</v>
      </c>
      <c r="V1777" s="12">
        <f>W1777*1.09195121025074</f>
        <v>21839024.205014803</v>
      </c>
      <c r="W1777" s="3">
        <v>20000000</v>
      </c>
      <c r="X1777" s="13">
        <f>Y1777*1.09195121025074</f>
        <v>49198709.131986246</v>
      </c>
      <c r="Y1777" s="3">
        <v>45055776</v>
      </c>
      <c r="Z1777" s="13">
        <f>AA1777*1.09195121025074</f>
        <v>107764942.29525293</v>
      </c>
      <c r="AA1777" s="3">
        <v>98690254</v>
      </c>
      <c r="AB1777">
        <v>615</v>
      </c>
    </row>
    <row r="1778" spans="1:28" x14ac:dyDescent="0.2">
      <c r="A1778" t="s">
        <v>252</v>
      </c>
      <c r="B1778" t="s">
        <v>253</v>
      </c>
      <c r="C1778">
        <v>2000</v>
      </c>
      <c r="D1778" s="1">
        <v>36775</v>
      </c>
      <c r="E1778" t="s">
        <v>1045</v>
      </c>
      <c r="F1778" t="s">
        <v>44032</v>
      </c>
      <c r="G1778" t="s">
        <v>44036</v>
      </c>
      <c r="H1778">
        <v>115</v>
      </c>
      <c r="I1778" t="s">
        <v>25</v>
      </c>
      <c r="J1778" t="s">
        <v>26</v>
      </c>
      <c r="K1778" t="s">
        <v>64</v>
      </c>
      <c r="M1778" t="s">
        <v>255</v>
      </c>
      <c r="N1778" t="s">
        <v>256</v>
      </c>
      <c r="O1778" t="s">
        <v>257</v>
      </c>
      <c r="P1778" t="s">
        <v>258</v>
      </c>
      <c r="Q1778" t="s">
        <v>259</v>
      </c>
      <c r="R1778" t="s">
        <v>260</v>
      </c>
      <c r="S1778" t="s">
        <v>261</v>
      </c>
      <c r="T1778">
        <v>6.9</v>
      </c>
      <c r="U1778">
        <v>19351</v>
      </c>
      <c r="V1778" s="12">
        <f>W1778*1.5029674796748</f>
        <v>36071219.5121952</v>
      </c>
      <c r="W1778" s="3">
        <v>24000000</v>
      </c>
      <c r="X1778" s="13">
        <f>Y1778*1.5029674796748</f>
        <v>49181301.237967588</v>
      </c>
      <c r="Y1778" s="3">
        <v>32722798</v>
      </c>
      <c r="Z1778" s="13">
        <f>AA1778*1.5029674796748</f>
        <v>55023631.916057028</v>
      </c>
      <c r="AA1778" s="3">
        <v>36609995</v>
      </c>
      <c r="AB1778">
        <v>292</v>
      </c>
    </row>
    <row r="1779" spans="1:28" hidden="1" x14ac:dyDescent="0.2">
      <c r="A1779" t="s">
        <v>17782</v>
      </c>
      <c r="B1779" t="s">
        <v>17783</v>
      </c>
      <c r="C1779">
        <v>2006</v>
      </c>
      <c r="D1779" t="s">
        <v>17784</v>
      </c>
      <c r="E1779" t="s">
        <v>176</v>
      </c>
      <c r="H1779">
        <v>112</v>
      </c>
      <c r="I1779" t="s">
        <v>9576</v>
      </c>
      <c r="J1779" t="s">
        <v>75</v>
      </c>
      <c r="K1779" t="s">
        <v>307</v>
      </c>
      <c r="M1779" t="s">
        <v>17785</v>
      </c>
      <c r="N1779" t="s">
        <v>17786</v>
      </c>
      <c r="O1779" t="s">
        <v>17787</v>
      </c>
      <c r="P1779" t="s">
        <v>17788</v>
      </c>
      <c r="Q1779" t="s">
        <v>17789</v>
      </c>
      <c r="R1779" t="s">
        <v>17790</v>
      </c>
      <c r="S1779" t="s">
        <v>17791</v>
      </c>
      <c r="T1779">
        <v>7.9</v>
      </c>
      <c r="U1779">
        <v>10822</v>
      </c>
      <c r="W1779"/>
      <c r="X1779"/>
      <c r="Y1779"/>
      <c r="Z1779"/>
      <c r="AA1779">
        <v>3557508</v>
      </c>
      <c r="AB1779">
        <v>49</v>
      </c>
    </row>
    <row r="1780" spans="1:28" x14ac:dyDescent="0.2">
      <c r="A1780" t="s">
        <v>19774</v>
      </c>
      <c r="B1780" t="s">
        <v>19775</v>
      </c>
      <c r="C1780">
        <v>2019</v>
      </c>
      <c r="D1780" s="1">
        <v>43748</v>
      </c>
      <c r="E1780" t="s">
        <v>16512</v>
      </c>
      <c r="F1780" t="s">
        <v>44032</v>
      </c>
      <c r="G1780" t="s">
        <v>44033</v>
      </c>
      <c r="H1780">
        <v>117</v>
      </c>
      <c r="I1780" t="s">
        <v>19776</v>
      </c>
      <c r="J1780" t="s">
        <v>26</v>
      </c>
      <c r="K1780" t="s">
        <v>27</v>
      </c>
      <c r="M1780" t="s">
        <v>1466</v>
      </c>
      <c r="N1780" t="s">
        <v>19777</v>
      </c>
      <c r="O1780" t="s">
        <v>19778</v>
      </c>
      <c r="P1780" t="s">
        <v>510</v>
      </c>
      <c r="Q1780" t="s">
        <v>19779</v>
      </c>
      <c r="R1780" t="s">
        <v>19780</v>
      </c>
      <c r="S1780" t="s">
        <v>19781</v>
      </c>
      <c r="T1780">
        <v>5.7</v>
      </c>
      <c r="U1780">
        <v>75445</v>
      </c>
      <c r="V1780" s="12">
        <f>W1780*1.01233684194057</f>
        <v>139702484.18779868</v>
      </c>
      <c r="W1780" s="3">
        <v>138000000</v>
      </c>
      <c r="X1780" s="13">
        <f>Y1780*1.01233684194057</f>
        <v>49145683.828215212</v>
      </c>
      <c r="Y1780" s="3">
        <v>48546770</v>
      </c>
      <c r="Z1780" s="13">
        <f>AA1780*1.01233684194057</f>
        <v>175609582.0003992</v>
      </c>
      <c r="AA1780" s="3">
        <v>173469516</v>
      </c>
      <c r="AB1780">
        <v>988</v>
      </c>
    </row>
    <row r="1781" spans="1:28" x14ac:dyDescent="0.2">
      <c r="A1781" t="s">
        <v>31022</v>
      </c>
      <c r="B1781" t="s">
        <v>31023</v>
      </c>
      <c r="C1781">
        <v>2016</v>
      </c>
      <c r="D1781" t="s">
        <v>27159</v>
      </c>
      <c r="E1781" t="s">
        <v>16512</v>
      </c>
      <c r="F1781" t="s">
        <v>44031</v>
      </c>
      <c r="G1781" t="s">
        <v>44034</v>
      </c>
      <c r="H1781">
        <v>103</v>
      </c>
      <c r="I1781" t="s">
        <v>31024</v>
      </c>
      <c r="J1781" t="s">
        <v>26</v>
      </c>
      <c r="K1781" t="s">
        <v>209</v>
      </c>
      <c r="L1781" t="s">
        <v>308</v>
      </c>
      <c r="M1781" t="s">
        <v>5824</v>
      </c>
      <c r="N1781" t="s">
        <v>31025</v>
      </c>
      <c r="O1781" t="s">
        <v>31026</v>
      </c>
      <c r="P1781" t="s">
        <v>520</v>
      </c>
      <c r="Q1781" t="s">
        <v>31027</v>
      </c>
      <c r="R1781" t="s">
        <v>31028</v>
      </c>
      <c r="S1781" t="s">
        <v>31029</v>
      </c>
      <c r="T1781">
        <v>5.9</v>
      </c>
      <c r="U1781">
        <v>121995</v>
      </c>
      <c r="V1781" s="12">
        <f>W1781*1.07834771485832</f>
        <v>161752157.22874799</v>
      </c>
      <c r="W1781" s="3">
        <v>150000000</v>
      </c>
      <c r="X1781" s="13">
        <f>Y1781*1.07834771485832</f>
        <v>49108849.963251226</v>
      </c>
      <c r="Y1781" s="3">
        <v>45540830</v>
      </c>
      <c r="Z1781" s="13">
        <f>AA1781*1.07834771485832</f>
        <v>361175131.28759277</v>
      </c>
      <c r="AA1781" s="3">
        <v>334933831</v>
      </c>
      <c r="AB1781">
        <v>482</v>
      </c>
    </row>
    <row r="1782" spans="1:28" hidden="1" x14ac:dyDescent="0.2">
      <c r="A1782" t="s">
        <v>17808</v>
      </c>
      <c r="B1782" t="s">
        <v>17809</v>
      </c>
      <c r="C1782">
        <v>2007</v>
      </c>
      <c r="D1782" t="s">
        <v>17810</v>
      </c>
      <c r="E1782" t="s">
        <v>3496</v>
      </c>
      <c r="H1782">
        <v>82</v>
      </c>
      <c r="I1782" t="s">
        <v>817</v>
      </c>
      <c r="J1782" t="s">
        <v>27</v>
      </c>
      <c r="M1782" t="s">
        <v>17811</v>
      </c>
      <c r="N1782" t="s">
        <v>17812</v>
      </c>
      <c r="O1782" t="s">
        <v>17813</v>
      </c>
      <c r="P1782" t="s">
        <v>17814</v>
      </c>
      <c r="Q1782" t="s">
        <v>17815</v>
      </c>
      <c r="R1782" t="s">
        <v>17816</v>
      </c>
      <c r="S1782" t="s">
        <v>17817</v>
      </c>
      <c r="T1782">
        <v>6.8</v>
      </c>
      <c r="U1782">
        <v>36639</v>
      </c>
      <c r="W1782" t="s">
        <v>17818</v>
      </c>
      <c r="X1782"/>
      <c r="Y1782"/>
      <c r="Z1782"/>
      <c r="AA1782">
        <v>792184</v>
      </c>
      <c r="AB1782">
        <v>280</v>
      </c>
    </row>
    <row r="1783" spans="1:28" x14ac:dyDescent="0.2">
      <c r="A1783" t="s">
        <v>27232</v>
      </c>
      <c r="B1783" t="s">
        <v>27233</v>
      </c>
      <c r="C1783">
        <v>2011</v>
      </c>
      <c r="D1783" s="1">
        <v>40734</v>
      </c>
      <c r="E1783" t="s">
        <v>3496</v>
      </c>
      <c r="F1783" t="s">
        <v>44042</v>
      </c>
      <c r="H1783">
        <v>92</v>
      </c>
      <c r="I1783" t="s">
        <v>433</v>
      </c>
      <c r="J1783" t="s">
        <v>26</v>
      </c>
      <c r="K1783" t="s">
        <v>51</v>
      </c>
      <c r="M1783" t="s">
        <v>27234</v>
      </c>
      <c r="N1783" t="s">
        <v>27235</v>
      </c>
      <c r="O1783" t="s">
        <v>27236</v>
      </c>
      <c r="P1783" t="s">
        <v>15029</v>
      </c>
      <c r="Q1783" t="s">
        <v>27237</v>
      </c>
      <c r="R1783" t="s">
        <v>27238</v>
      </c>
      <c r="S1783" t="s">
        <v>27239</v>
      </c>
      <c r="T1783">
        <v>5.8</v>
      </c>
      <c r="U1783">
        <v>104624</v>
      </c>
      <c r="V1783" s="12">
        <f>W1783*1.1505830469594</f>
        <v>46023321.878376</v>
      </c>
      <c r="W1783" s="3">
        <v>40000000</v>
      </c>
      <c r="X1783" s="13">
        <f>Y1783*1.1505830469594</f>
        <v>49000620.045759164</v>
      </c>
      <c r="Y1783" s="3">
        <v>42587643</v>
      </c>
      <c r="Z1783" s="13">
        <f>AA1783*1.1505830469594</f>
        <v>181662845.36017799</v>
      </c>
      <c r="AA1783" s="3">
        <v>157887643</v>
      </c>
      <c r="AB1783">
        <v>260</v>
      </c>
    </row>
    <row r="1784" spans="1:28" x14ac:dyDescent="0.2">
      <c r="A1784" t="s">
        <v>2486</v>
      </c>
      <c r="B1784" t="s">
        <v>2487</v>
      </c>
      <c r="C1784">
        <v>2000</v>
      </c>
      <c r="D1784" s="1">
        <v>36925</v>
      </c>
      <c r="E1784" t="s">
        <v>16512</v>
      </c>
      <c r="F1784" t="s">
        <v>44032</v>
      </c>
      <c r="G1784" t="s">
        <v>44042</v>
      </c>
      <c r="H1784">
        <v>135</v>
      </c>
      <c r="I1784" t="s">
        <v>25</v>
      </c>
      <c r="J1784" t="s">
        <v>26</v>
      </c>
      <c r="K1784" t="s">
        <v>308</v>
      </c>
      <c r="L1784" t="s">
        <v>75</v>
      </c>
      <c r="M1784" t="s">
        <v>2488</v>
      </c>
      <c r="N1784" t="s">
        <v>2489</v>
      </c>
      <c r="O1784" t="s">
        <v>2490</v>
      </c>
      <c r="P1784" t="s">
        <v>31</v>
      </c>
      <c r="Q1784" t="s">
        <v>2491</v>
      </c>
      <c r="R1784" t="s">
        <v>2492</v>
      </c>
      <c r="S1784" t="s">
        <v>2493</v>
      </c>
      <c r="T1784">
        <v>6.2</v>
      </c>
      <c r="U1784">
        <v>54367</v>
      </c>
      <c r="V1784" s="12">
        <f>W1784*1.5029674796748</f>
        <v>97692886.178862005</v>
      </c>
      <c r="W1784" s="3">
        <v>65000000</v>
      </c>
      <c r="X1784" s="13">
        <f>Y1784*1.5029674796748</f>
        <v>48995133.165162712</v>
      </c>
      <c r="Y1784" s="3">
        <v>32598931</v>
      </c>
      <c r="Z1784" s="13">
        <f>AA1784*1.5029674796748</f>
        <v>94327749.506707519</v>
      </c>
      <c r="AA1784" s="3">
        <v>62761005</v>
      </c>
      <c r="AB1784">
        <v>270</v>
      </c>
    </row>
    <row r="1785" spans="1:28" hidden="1" x14ac:dyDescent="0.2">
      <c r="A1785" t="s">
        <v>17833</v>
      </c>
      <c r="B1785" t="s">
        <v>17834</v>
      </c>
      <c r="C1785">
        <v>2007</v>
      </c>
      <c r="D1785" s="1">
        <v>39336</v>
      </c>
      <c r="E1785" t="s">
        <v>44041</v>
      </c>
      <c r="F1785" t="s">
        <v>44032</v>
      </c>
      <c r="G1785" t="s">
        <v>44045</v>
      </c>
      <c r="H1785">
        <v>88</v>
      </c>
      <c r="I1785" t="s">
        <v>495</v>
      </c>
      <c r="J1785" t="s">
        <v>26</v>
      </c>
      <c r="M1785" t="s">
        <v>16832</v>
      </c>
      <c r="N1785" t="s">
        <v>17835</v>
      </c>
      <c r="O1785" t="s">
        <v>17836</v>
      </c>
      <c r="P1785" t="s">
        <v>3817</v>
      </c>
      <c r="Q1785" t="s">
        <v>17837</v>
      </c>
      <c r="R1785" t="s">
        <v>17838</v>
      </c>
      <c r="S1785" t="s">
        <v>17839</v>
      </c>
      <c r="T1785">
        <v>6.5</v>
      </c>
      <c r="U1785">
        <v>30133</v>
      </c>
      <c r="W1785"/>
      <c r="X1785"/>
      <c r="Y1785">
        <v>342895</v>
      </c>
      <c r="Z1785"/>
      <c r="AA1785">
        <v>4889751</v>
      </c>
      <c r="AB1785">
        <v>121</v>
      </c>
    </row>
    <row r="1786" spans="1:28" hidden="1" x14ac:dyDescent="0.2">
      <c r="A1786" t="s">
        <v>17840</v>
      </c>
      <c r="B1786" t="s">
        <v>17841</v>
      </c>
      <c r="C1786">
        <v>2007</v>
      </c>
      <c r="D1786" t="s">
        <v>17842</v>
      </c>
      <c r="E1786" t="s">
        <v>16512</v>
      </c>
      <c r="F1786" t="s">
        <v>44034</v>
      </c>
      <c r="G1786" t="s">
        <v>44046</v>
      </c>
      <c r="H1786">
        <v>114</v>
      </c>
      <c r="I1786" t="s">
        <v>1831</v>
      </c>
      <c r="J1786" t="s">
        <v>26</v>
      </c>
      <c r="M1786" t="s">
        <v>17843</v>
      </c>
      <c r="N1786" t="s">
        <v>17844</v>
      </c>
      <c r="O1786" t="s">
        <v>17845</v>
      </c>
      <c r="P1786" t="s">
        <v>17846</v>
      </c>
      <c r="Q1786" t="s">
        <v>17847</v>
      </c>
      <c r="R1786" t="s">
        <v>17848</v>
      </c>
      <c r="S1786" t="s">
        <v>17849</v>
      </c>
      <c r="T1786">
        <v>5.6</v>
      </c>
      <c r="U1786">
        <v>13548</v>
      </c>
      <c r="W1786" t="s">
        <v>17850</v>
      </c>
      <c r="X1786"/>
      <c r="Y1786"/>
      <c r="Z1786"/>
      <c r="AA1786">
        <v>1395610</v>
      </c>
      <c r="AB1786">
        <v>109</v>
      </c>
    </row>
    <row r="1787" spans="1:28" hidden="1" x14ac:dyDescent="0.2">
      <c r="A1787" t="s">
        <v>17851</v>
      </c>
      <c r="B1787" t="s">
        <v>17852</v>
      </c>
      <c r="C1787">
        <v>2008</v>
      </c>
      <c r="D1787" s="1">
        <v>39756</v>
      </c>
      <c r="E1787" t="s">
        <v>1045</v>
      </c>
      <c r="F1787" t="s">
        <v>44032</v>
      </c>
      <c r="G1787" t="s">
        <v>44036</v>
      </c>
      <c r="H1787">
        <v>95</v>
      </c>
      <c r="I1787" t="s">
        <v>25</v>
      </c>
      <c r="J1787" t="s">
        <v>26</v>
      </c>
      <c r="K1787" t="s">
        <v>308</v>
      </c>
      <c r="M1787" t="s">
        <v>17853</v>
      </c>
      <c r="N1787" t="s">
        <v>17854</v>
      </c>
      <c r="O1787" t="s">
        <v>17855</v>
      </c>
      <c r="P1787" t="s">
        <v>1348</v>
      </c>
      <c r="Q1787" t="s">
        <v>17856</v>
      </c>
      <c r="R1787" t="s">
        <v>17857</v>
      </c>
      <c r="S1787" t="s">
        <v>17858</v>
      </c>
      <c r="T1787">
        <v>6.1</v>
      </c>
      <c r="U1787">
        <v>22251</v>
      </c>
      <c r="W1787"/>
      <c r="X1787"/>
      <c r="Y1787">
        <v>9511289</v>
      </c>
      <c r="Z1787"/>
      <c r="AA1787">
        <v>11843604</v>
      </c>
      <c r="AB1787">
        <v>121</v>
      </c>
    </row>
    <row r="1788" spans="1:28" hidden="1" x14ac:dyDescent="0.2">
      <c r="A1788" t="s">
        <v>17859</v>
      </c>
      <c r="B1788" t="s">
        <v>17860</v>
      </c>
      <c r="C1788">
        <v>2007</v>
      </c>
      <c r="D1788" t="s">
        <v>17284</v>
      </c>
      <c r="E1788" t="s">
        <v>44037</v>
      </c>
      <c r="F1788" t="s">
        <v>44047</v>
      </c>
      <c r="G1788" t="s">
        <v>44031</v>
      </c>
      <c r="H1788">
        <v>85</v>
      </c>
      <c r="I1788" t="s">
        <v>25</v>
      </c>
      <c r="J1788" t="s">
        <v>26</v>
      </c>
      <c r="M1788" t="s">
        <v>17861</v>
      </c>
      <c r="N1788" t="s">
        <v>17862</v>
      </c>
      <c r="O1788" t="s">
        <v>17863</v>
      </c>
      <c r="P1788" t="s">
        <v>17864</v>
      </c>
      <c r="Q1788" t="s">
        <v>17865</v>
      </c>
      <c r="R1788" t="s">
        <v>17866</v>
      </c>
      <c r="S1788" t="s">
        <v>17867</v>
      </c>
      <c r="T1788">
        <v>6.5</v>
      </c>
      <c r="U1788">
        <v>11215</v>
      </c>
      <c r="W1788"/>
      <c r="X1788"/>
      <c r="Y1788">
        <v>1647083</v>
      </c>
      <c r="Z1788"/>
      <c r="AA1788">
        <v>6195553</v>
      </c>
      <c r="AB1788">
        <v>67</v>
      </c>
    </row>
    <row r="1789" spans="1:28" x14ac:dyDescent="0.2">
      <c r="A1789" t="s">
        <v>21216</v>
      </c>
      <c r="B1789" t="s">
        <v>21217</v>
      </c>
      <c r="C1789">
        <v>2009</v>
      </c>
      <c r="D1789" s="1">
        <v>40090</v>
      </c>
      <c r="E1789" t="s">
        <v>1045</v>
      </c>
      <c r="F1789" t="s">
        <v>44044</v>
      </c>
      <c r="G1789" t="s">
        <v>44036</v>
      </c>
      <c r="H1789">
        <v>125</v>
      </c>
      <c r="I1789" t="s">
        <v>97</v>
      </c>
      <c r="J1789" t="s">
        <v>26</v>
      </c>
      <c r="K1789" t="s">
        <v>308</v>
      </c>
      <c r="L1789" t="s">
        <v>75</v>
      </c>
      <c r="M1789" t="s">
        <v>14513</v>
      </c>
      <c r="N1789" t="s">
        <v>14513</v>
      </c>
      <c r="O1789" t="s">
        <v>21218</v>
      </c>
      <c r="P1789" t="s">
        <v>8048</v>
      </c>
      <c r="Q1789" t="s">
        <v>21219</v>
      </c>
      <c r="R1789" t="s">
        <v>21220</v>
      </c>
      <c r="S1789" t="s">
        <v>21221</v>
      </c>
      <c r="T1789">
        <v>6.1</v>
      </c>
      <c r="U1789">
        <v>46925</v>
      </c>
      <c r="V1789" s="12">
        <f>W1789*1.20636999678377</f>
        <v>72382199.807026193</v>
      </c>
      <c r="W1789" s="3">
        <v>60000000</v>
      </c>
      <c r="X1789" s="13">
        <f>Y1789*1.20636999678377</f>
        <v>48945838.76475846</v>
      </c>
      <c r="Y1789" s="3">
        <v>40572825</v>
      </c>
      <c r="Z1789" s="13">
        <f>AA1789*1.20636999678377</f>
        <v>94309399.221537426</v>
      </c>
      <c r="AA1789" s="3">
        <v>78176181</v>
      </c>
      <c r="AB1789">
        <v>194</v>
      </c>
    </row>
    <row r="1790" spans="1:28" x14ac:dyDescent="0.2">
      <c r="A1790" t="s">
        <v>14610</v>
      </c>
      <c r="B1790" t="s">
        <v>14611</v>
      </c>
      <c r="C1790">
        <v>2008</v>
      </c>
      <c r="D1790" t="s">
        <v>10679</v>
      </c>
      <c r="E1790" t="s">
        <v>16512</v>
      </c>
      <c r="F1790" t="s">
        <v>44044</v>
      </c>
      <c r="G1790" t="s">
        <v>44032</v>
      </c>
      <c r="H1790">
        <v>100</v>
      </c>
      <c r="I1790" t="s">
        <v>433</v>
      </c>
      <c r="J1790" t="s">
        <v>26</v>
      </c>
      <c r="K1790" t="s">
        <v>75</v>
      </c>
      <c r="L1790" t="s">
        <v>308</v>
      </c>
      <c r="M1790" t="s">
        <v>588</v>
      </c>
      <c r="N1790" t="s">
        <v>14612</v>
      </c>
      <c r="O1790" t="s">
        <v>14613</v>
      </c>
      <c r="P1790" t="s">
        <v>333</v>
      </c>
      <c r="Q1790" t="s">
        <v>14614</v>
      </c>
      <c r="R1790" t="s">
        <v>14615</v>
      </c>
      <c r="S1790" t="s">
        <v>14616</v>
      </c>
      <c r="T1790">
        <v>5.4</v>
      </c>
      <c r="U1790">
        <v>120941</v>
      </c>
      <c r="V1790" s="12">
        <f>W1790*1.20207800169993</f>
        <v>42072730.05949755</v>
      </c>
      <c r="W1790" s="3">
        <v>35000000</v>
      </c>
      <c r="X1790" s="13">
        <f>Y1790*1.20207800169993</f>
        <v>48911824.227823116</v>
      </c>
      <c r="Y1790" s="3">
        <v>40689393</v>
      </c>
      <c r="Z1790" s="13">
        <f>AA1790*1.20207800169993</f>
        <v>104661241.22854768</v>
      </c>
      <c r="AA1790" s="3">
        <v>87066930</v>
      </c>
      <c r="AB1790">
        <v>430</v>
      </c>
    </row>
    <row r="1791" spans="1:28" hidden="1" x14ac:dyDescent="0.2">
      <c r="A1791" t="s">
        <v>17880</v>
      </c>
      <c r="B1791" t="s">
        <v>17881</v>
      </c>
      <c r="C1791">
        <v>2009</v>
      </c>
      <c r="D1791" s="1">
        <v>41373</v>
      </c>
      <c r="E1791" t="s">
        <v>44037</v>
      </c>
      <c r="F1791" t="s">
        <v>44047</v>
      </c>
      <c r="G1791" t="s">
        <v>44032</v>
      </c>
      <c r="H1791">
        <v>112</v>
      </c>
      <c r="I1791" t="s">
        <v>2213</v>
      </c>
      <c r="J1791" t="s">
        <v>934</v>
      </c>
      <c r="K1791" t="s">
        <v>307</v>
      </c>
      <c r="M1791" t="s">
        <v>17882</v>
      </c>
      <c r="N1791" t="s">
        <v>17883</v>
      </c>
      <c r="O1791" t="s">
        <v>17884</v>
      </c>
      <c r="P1791" t="s">
        <v>17885</v>
      </c>
      <c r="Q1791" t="s">
        <v>17886</v>
      </c>
      <c r="R1791" t="s">
        <v>17887</v>
      </c>
      <c r="S1791" t="s">
        <v>17888</v>
      </c>
      <c r="T1791">
        <v>8</v>
      </c>
      <c r="U1791">
        <v>15171</v>
      </c>
      <c r="W1791"/>
      <c r="X1791"/>
      <c r="Y1791">
        <v>133640</v>
      </c>
      <c r="Z1791"/>
      <c r="AA1791">
        <v>41177742</v>
      </c>
      <c r="AB1791">
        <v>25</v>
      </c>
    </row>
    <row r="1792" spans="1:28" x14ac:dyDescent="0.2">
      <c r="A1792" t="s">
        <v>1194</v>
      </c>
      <c r="B1792" t="s">
        <v>1195</v>
      </c>
      <c r="C1792">
        <v>2000</v>
      </c>
      <c r="D1792" t="s">
        <v>305</v>
      </c>
      <c r="E1792" t="s">
        <v>44043</v>
      </c>
      <c r="F1792" t="s">
        <v>44038</v>
      </c>
      <c r="G1792" t="s">
        <v>44032</v>
      </c>
      <c r="H1792">
        <v>122</v>
      </c>
      <c r="I1792" t="s">
        <v>25</v>
      </c>
      <c r="J1792" t="s">
        <v>26</v>
      </c>
      <c r="K1792" t="s">
        <v>27</v>
      </c>
      <c r="M1792" t="s">
        <v>1196</v>
      </c>
      <c r="N1792" t="s">
        <v>1196</v>
      </c>
      <c r="O1792" t="s">
        <v>1197</v>
      </c>
      <c r="P1792" t="s">
        <v>1198</v>
      </c>
      <c r="Q1792" t="s">
        <v>1199</v>
      </c>
      <c r="R1792" t="s">
        <v>1200</v>
      </c>
      <c r="S1792" t="s">
        <v>1201</v>
      </c>
      <c r="T1792">
        <v>7.9</v>
      </c>
      <c r="U1792">
        <v>247626</v>
      </c>
      <c r="V1792" s="12">
        <f>W1792*1.5029674796748</f>
        <v>90178048.780487999</v>
      </c>
      <c r="W1792" s="3">
        <v>60000000</v>
      </c>
      <c r="X1792" s="13">
        <f>Y1792*1.5029674796748</f>
        <v>48898821.506097667</v>
      </c>
      <c r="Y1792" s="3">
        <v>32534850</v>
      </c>
      <c r="Z1792" s="13">
        <f>AA1792*1.5029674796748</f>
        <v>71216143.634024546</v>
      </c>
      <c r="AA1792" s="3">
        <v>47383689</v>
      </c>
      <c r="AB1792">
        <v>867</v>
      </c>
    </row>
    <row r="1793" spans="1:28" x14ac:dyDescent="0.2">
      <c r="A1793" t="s">
        <v>4072</v>
      </c>
      <c r="B1793" t="s">
        <v>4073</v>
      </c>
      <c r="C1793">
        <v>2001</v>
      </c>
      <c r="D1793" t="s">
        <v>1229</v>
      </c>
      <c r="E1793" t="s">
        <v>44043</v>
      </c>
      <c r="F1793" t="s">
        <v>44038</v>
      </c>
      <c r="G1793" t="s">
        <v>44034</v>
      </c>
      <c r="H1793">
        <v>95</v>
      </c>
      <c r="I1793" t="s">
        <v>25</v>
      </c>
      <c r="J1793" t="s">
        <v>26</v>
      </c>
      <c r="M1793" t="s">
        <v>4074</v>
      </c>
      <c r="N1793" t="s">
        <v>4075</v>
      </c>
      <c r="O1793" t="s">
        <v>4076</v>
      </c>
      <c r="P1793" t="s">
        <v>690</v>
      </c>
      <c r="Q1793" t="s">
        <v>4077</v>
      </c>
      <c r="R1793" t="s">
        <v>4078</v>
      </c>
      <c r="S1793" t="s">
        <v>4079</v>
      </c>
      <c r="T1793">
        <v>4.9000000000000004</v>
      </c>
      <c r="U1793">
        <v>37508</v>
      </c>
      <c r="V1793" s="12">
        <f>W1793*1.46138339920949</f>
        <v>73069169.960474506</v>
      </c>
      <c r="W1793" s="3">
        <v>50000000</v>
      </c>
      <c r="X1793" s="13">
        <f>Y1793*1.46138339920949</f>
        <v>48849620.505257048</v>
      </c>
      <c r="Y1793" s="3">
        <v>33426971</v>
      </c>
      <c r="Z1793" s="13">
        <f>AA1793*1.46138339920949</f>
        <v>58420606.191897385</v>
      </c>
      <c r="AA1793" s="3">
        <v>39976235</v>
      </c>
      <c r="AB1793">
        <v>176</v>
      </c>
    </row>
    <row r="1794" spans="1:28" x14ac:dyDescent="0.2">
      <c r="A1794" t="s">
        <v>6040</v>
      </c>
      <c r="B1794" t="s">
        <v>6041</v>
      </c>
      <c r="C1794">
        <v>2003</v>
      </c>
      <c r="D1794" s="1">
        <v>37778</v>
      </c>
      <c r="E1794" t="s">
        <v>16512</v>
      </c>
      <c r="F1794" t="s">
        <v>44044</v>
      </c>
      <c r="G1794" t="s">
        <v>44032</v>
      </c>
      <c r="H1794">
        <v>101</v>
      </c>
      <c r="I1794" t="s">
        <v>25</v>
      </c>
      <c r="J1794" t="s">
        <v>26</v>
      </c>
      <c r="K1794" t="s">
        <v>209</v>
      </c>
      <c r="L1794" t="s">
        <v>3179</v>
      </c>
      <c r="M1794" t="s">
        <v>839</v>
      </c>
      <c r="N1794" t="s">
        <v>6042</v>
      </c>
      <c r="O1794" t="s">
        <v>6043</v>
      </c>
      <c r="P1794" t="s">
        <v>842</v>
      </c>
      <c r="Q1794" t="s">
        <v>6044</v>
      </c>
      <c r="R1794" t="s">
        <v>6045</v>
      </c>
      <c r="S1794" t="s">
        <v>6046</v>
      </c>
      <c r="T1794">
        <v>5.8</v>
      </c>
      <c r="U1794">
        <v>40829</v>
      </c>
      <c r="V1794" s="12">
        <f>W1794*1.40658152173913</f>
        <v>35164538.043478251</v>
      </c>
      <c r="W1794" s="3">
        <v>25000000</v>
      </c>
      <c r="X1794" s="13">
        <f>Y1794*1.40658152173913</f>
        <v>48825745.866396725</v>
      </c>
      <c r="Y1794" s="3">
        <v>34712347</v>
      </c>
      <c r="Z1794" s="13">
        <f>AA1794*1.40658152173913</f>
        <v>79457168.454010844</v>
      </c>
      <c r="AA1794" s="3">
        <v>56489558</v>
      </c>
      <c r="AB1794">
        <v>191</v>
      </c>
    </row>
    <row r="1795" spans="1:28" x14ac:dyDescent="0.2">
      <c r="A1795" t="s">
        <v>23848</v>
      </c>
      <c r="B1795" t="s">
        <v>23849</v>
      </c>
      <c r="C1795">
        <v>2010</v>
      </c>
      <c r="D1795" s="1">
        <v>40249</v>
      </c>
      <c r="E1795" t="s">
        <v>3496</v>
      </c>
      <c r="F1795" t="s">
        <v>44045</v>
      </c>
      <c r="G1795" t="s">
        <v>44042</v>
      </c>
      <c r="H1795">
        <v>87</v>
      </c>
      <c r="I1795" t="s">
        <v>63</v>
      </c>
      <c r="J1795" t="s">
        <v>26</v>
      </c>
      <c r="M1795" t="s">
        <v>23850</v>
      </c>
      <c r="N1795" t="s">
        <v>23851</v>
      </c>
      <c r="O1795" t="s">
        <v>23852</v>
      </c>
      <c r="P1795" t="s">
        <v>23853</v>
      </c>
      <c r="Q1795" t="s">
        <v>23854</v>
      </c>
      <c r="R1795" t="s">
        <v>23855</v>
      </c>
      <c r="S1795" t="s">
        <v>23856</v>
      </c>
      <c r="T1795">
        <v>5.6</v>
      </c>
      <c r="U1795">
        <v>47426</v>
      </c>
      <c r="V1795" s="12">
        <f>W1795*1.18690152988223</f>
        <v>2136422.7537880139</v>
      </c>
      <c r="W1795" s="3">
        <v>1800000</v>
      </c>
      <c r="X1795" s="13">
        <f>Y1795*1.18690152988223</f>
        <v>48703732.792722888</v>
      </c>
      <c r="Y1795" s="3">
        <v>41034350</v>
      </c>
      <c r="Z1795" s="13">
        <f>AA1795*1.18690152988223</f>
        <v>82409572.51988925</v>
      </c>
      <c r="AA1795" s="3">
        <v>69432527</v>
      </c>
      <c r="AB1795">
        <v>331</v>
      </c>
    </row>
    <row r="1796" spans="1:28" hidden="1" x14ac:dyDescent="0.2">
      <c r="A1796" t="s">
        <v>17922</v>
      </c>
      <c r="B1796" t="s">
        <v>17923</v>
      </c>
      <c r="C1796">
        <v>2007</v>
      </c>
      <c r="D1796" t="s">
        <v>17924</v>
      </c>
      <c r="E1796" t="s">
        <v>1045</v>
      </c>
      <c r="F1796" t="s">
        <v>44046</v>
      </c>
      <c r="H1796">
        <v>82</v>
      </c>
      <c r="I1796" t="s">
        <v>25</v>
      </c>
      <c r="J1796" t="s">
        <v>26</v>
      </c>
      <c r="M1796" t="s">
        <v>17925</v>
      </c>
      <c r="N1796" t="s">
        <v>17925</v>
      </c>
      <c r="O1796" t="s">
        <v>17926</v>
      </c>
      <c r="P1796" t="s">
        <v>17927</v>
      </c>
      <c r="Q1796" t="s">
        <v>17928</v>
      </c>
      <c r="R1796" t="s">
        <v>17929</v>
      </c>
      <c r="S1796" t="s">
        <v>17930</v>
      </c>
      <c r="T1796">
        <v>6.8</v>
      </c>
      <c r="U1796">
        <v>78206</v>
      </c>
      <c r="W1796"/>
      <c r="X1796"/>
      <c r="Y1796"/>
      <c r="Z1796"/>
      <c r="AA1796"/>
      <c r="AB1796">
        <v>311</v>
      </c>
    </row>
    <row r="1797" spans="1:28" x14ac:dyDescent="0.2">
      <c r="A1797" t="s">
        <v>31439</v>
      </c>
      <c r="B1797" t="s">
        <v>31440</v>
      </c>
      <c r="C1797">
        <v>2015</v>
      </c>
      <c r="D1797" t="s">
        <v>31441</v>
      </c>
      <c r="E1797" t="s">
        <v>44035</v>
      </c>
      <c r="F1797" t="s">
        <v>44032</v>
      </c>
      <c r="G1797" t="s">
        <v>44050</v>
      </c>
      <c r="H1797">
        <v>129</v>
      </c>
      <c r="I1797" t="s">
        <v>25</v>
      </c>
      <c r="J1797" t="s">
        <v>26</v>
      </c>
      <c r="K1797" t="s">
        <v>308</v>
      </c>
      <c r="M1797" t="s">
        <v>5735</v>
      </c>
      <c r="N1797" t="s">
        <v>10152</v>
      </c>
      <c r="O1797" t="s">
        <v>31442</v>
      </c>
      <c r="P1797" t="s">
        <v>3861</v>
      </c>
      <c r="Q1797" t="s">
        <v>31443</v>
      </c>
      <c r="R1797" t="s">
        <v>31444</v>
      </c>
      <c r="S1797" t="s">
        <v>31445</v>
      </c>
      <c r="T1797">
        <v>7.4</v>
      </c>
      <c r="U1797">
        <v>34643</v>
      </c>
      <c r="V1797" s="12">
        <f>W1797*1.09195121025074</f>
        <v>18563170.574262582</v>
      </c>
      <c r="W1797" s="3">
        <v>17000000</v>
      </c>
      <c r="X1797" s="13">
        <f>Y1797*1.09195121025074</f>
        <v>48572621.434369624</v>
      </c>
      <c r="Y1797" s="3">
        <v>44482410</v>
      </c>
      <c r="Z1797" s="13">
        <f>AA1797*1.09195121025074</f>
        <v>49913154.245682731</v>
      </c>
      <c r="AA1797" s="3">
        <v>45710059</v>
      </c>
      <c r="AB1797">
        <v>104</v>
      </c>
    </row>
    <row r="1798" spans="1:28" x14ac:dyDescent="0.2">
      <c r="A1798" t="s">
        <v>2036</v>
      </c>
      <c r="B1798" t="s">
        <v>2037</v>
      </c>
      <c r="C1798">
        <v>2001</v>
      </c>
      <c r="D1798" t="s">
        <v>1427</v>
      </c>
      <c r="E1798" t="s">
        <v>1045</v>
      </c>
      <c r="F1798" t="s">
        <v>44036</v>
      </c>
      <c r="H1798">
        <v>122</v>
      </c>
      <c r="I1798" t="s">
        <v>2038</v>
      </c>
      <c r="J1798" t="s">
        <v>27</v>
      </c>
      <c r="K1798" t="s">
        <v>75</v>
      </c>
      <c r="L1798" t="s">
        <v>26</v>
      </c>
      <c r="M1798" t="s">
        <v>2039</v>
      </c>
      <c r="N1798" t="s">
        <v>2040</v>
      </c>
      <c r="O1798" t="s">
        <v>2041</v>
      </c>
      <c r="P1798" t="s">
        <v>2042</v>
      </c>
      <c r="Q1798" t="s">
        <v>2043</v>
      </c>
      <c r="R1798" t="s">
        <v>2044</v>
      </c>
      <c r="S1798" t="s">
        <v>2045</v>
      </c>
      <c r="T1798">
        <v>8.3000000000000007</v>
      </c>
      <c r="U1798">
        <v>690480</v>
      </c>
      <c r="V1798" s="12">
        <f>W1798*1.46138339920949</f>
        <v>14613833.9920949</v>
      </c>
      <c r="W1798" s="3">
        <v>10000000</v>
      </c>
      <c r="X1798" s="13">
        <f>Y1798*1.46138339920949</f>
        <v>48555192.669051513</v>
      </c>
      <c r="Y1798" s="3">
        <v>33225499</v>
      </c>
      <c r="Z1798" s="13">
        <f>AA1798*1.46138339920949</f>
        <v>254170730.67059356</v>
      </c>
      <c r="AA1798" s="3">
        <v>173924742</v>
      </c>
      <c r="AB1798">
        <v>1493</v>
      </c>
    </row>
    <row r="1799" spans="1:28" x14ac:dyDescent="0.2">
      <c r="A1799" t="s">
        <v>7756</v>
      </c>
      <c r="B1799" t="s">
        <v>7757</v>
      </c>
      <c r="C1799">
        <v>2003</v>
      </c>
      <c r="D1799" t="s">
        <v>5156</v>
      </c>
      <c r="E1799" t="s">
        <v>44035</v>
      </c>
      <c r="F1799" t="s">
        <v>44044</v>
      </c>
      <c r="G1799" t="s">
        <v>44032</v>
      </c>
      <c r="H1799">
        <v>109</v>
      </c>
      <c r="I1799" t="s">
        <v>97</v>
      </c>
      <c r="J1799" t="s">
        <v>26</v>
      </c>
      <c r="M1799" t="s">
        <v>7758</v>
      </c>
      <c r="N1799" t="s">
        <v>7758</v>
      </c>
      <c r="O1799" t="s">
        <v>7759</v>
      </c>
      <c r="P1799" t="s">
        <v>4855</v>
      </c>
      <c r="Q1799" t="s">
        <v>7760</v>
      </c>
      <c r="R1799" t="s">
        <v>7761</v>
      </c>
      <c r="S1799" t="s">
        <v>7762</v>
      </c>
      <c r="T1799">
        <v>7.3</v>
      </c>
      <c r="U1799">
        <v>133240</v>
      </c>
      <c r="V1799" s="12">
        <f>W1799*1.40658152173913</f>
        <v>11252652.173913039</v>
      </c>
      <c r="W1799" s="3">
        <v>8000000</v>
      </c>
      <c r="X1799" s="13">
        <f>Y1799*1.40658152173913</f>
        <v>48483753.854945637</v>
      </c>
      <c r="Y1799" s="3">
        <v>34469210</v>
      </c>
      <c r="Z1799" s="13">
        <f>AA1799*1.40658152173913</f>
        <v>82241710.376684755</v>
      </c>
      <c r="AA1799" s="3">
        <v>58469210</v>
      </c>
      <c r="AB1799">
        <v>573</v>
      </c>
    </row>
    <row r="1800" spans="1:28" x14ac:dyDescent="0.2">
      <c r="A1800" t="s">
        <v>7097</v>
      </c>
      <c r="B1800" t="s">
        <v>7098</v>
      </c>
      <c r="C1800">
        <v>2003</v>
      </c>
      <c r="D1800" t="s">
        <v>3106</v>
      </c>
      <c r="E1800" t="s">
        <v>1045</v>
      </c>
      <c r="F1800" t="s">
        <v>44044</v>
      </c>
      <c r="H1800">
        <v>86</v>
      </c>
      <c r="I1800" t="s">
        <v>25</v>
      </c>
      <c r="J1800" t="s">
        <v>26</v>
      </c>
      <c r="M1800" t="s">
        <v>7099</v>
      </c>
      <c r="N1800" t="s">
        <v>7100</v>
      </c>
      <c r="O1800" t="s">
        <v>7101</v>
      </c>
      <c r="P1800" t="s">
        <v>7102</v>
      </c>
      <c r="Q1800" t="s">
        <v>7103</v>
      </c>
      <c r="R1800" t="s">
        <v>7104</v>
      </c>
      <c r="S1800" t="s">
        <v>7105</v>
      </c>
      <c r="T1800">
        <v>5.2</v>
      </c>
      <c r="U1800">
        <v>18345</v>
      </c>
      <c r="V1800" s="12">
        <f>W1800*1.40658152173913</f>
        <v>21098722.82608695</v>
      </c>
      <c r="W1800" s="3">
        <v>15000000</v>
      </c>
      <c r="X1800" s="13">
        <f>Y1800*1.40658152173913</f>
        <v>48431697.679407597</v>
      </c>
      <c r="Y1800" s="3">
        <v>34432201</v>
      </c>
      <c r="Z1800" s="13">
        <f>AA1800*1.40658152173913</f>
        <v>48699374.362739116</v>
      </c>
      <c r="AA1800" s="3">
        <v>34622504</v>
      </c>
      <c r="AB1800">
        <v>91</v>
      </c>
    </row>
    <row r="1801" spans="1:28" x14ac:dyDescent="0.2">
      <c r="A1801" t="s">
        <v>32942</v>
      </c>
      <c r="B1801" t="s">
        <v>32943</v>
      </c>
      <c r="C1801">
        <v>2017</v>
      </c>
      <c r="D1801" s="1">
        <v>42925</v>
      </c>
      <c r="E1801" t="s">
        <v>16512</v>
      </c>
      <c r="F1801" t="s">
        <v>44031</v>
      </c>
      <c r="G1801" t="s">
        <v>44038</v>
      </c>
      <c r="H1801">
        <v>90</v>
      </c>
      <c r="I1801" t="s">
        <v>25</v>
      </c>
      <c r="J1801" t="s">
        <v>26</v>
      </c>
      <c r="K1801" t="s">
        <v>308</v>
      </c>
      <c r="M1801" t="s">
        <v>15701</v>
      </c>
      <c r="N1801" t="s">
        <v>32944</v>
      </c>
      <c r="O1801" t="s">
        <v>32945</v>
      </c>
      <c r="P1801" t="s">
        <v>32946</v>
      </c>
      <c r="Q1801" t="s">
        <v>32947</v>
      </c>
      <c r="R1801" t="s">
        <v>32948</v>
      </c>
      <c r="S1801" t="s">
        <v>32949</v>
      </c>
      <c r="T1801">
        <v>4.5</v>
      </c>
      <c r="U1801">
        <v>32551</v>
      </c>
      <c r="V1801" s="12">
        <f>W1801*1.05585427545692</f>
        <v>44345879.569190644</v>
      </c>
      <c r="W1801" s="3">
        <v>42000000</v>
      </c>
      <c r="X1801" s="13">
        <f>Y1801*1.05585427545692</f>
        <v>48413218.180311725</v>
      </c>
      <c r="Y1801" s="3">
        <v>45852178</v>
      </c>
      <c r="Z1801" s="13">
        <f>AA1801*1.05585427545692</f>
        <v>64244204.102566145</v>
      </c>
      <c r="AA1801" s="3">
        <v>60845711</v>
      </c>
      <c r="AB1801">
        <v>317</v>
      </c>
    </row>
    <row r="1802" spans="1:28" hidden="1" x14ac:dyDescent="0.2">
      <c r="A1802" t="s">
        <v>17971</v>
      </c>
      <c r="B1802" t="s">
        <v>17972</v>
      </c>
      <c r="C1802">
        <v>2007</v>
      </c>
      <c r="D1802" t="s">
        <v>12773</v>
      </c>
      <c r="E1802" t="s">
        <v>1045</v>
      </c>
      <c r="F1802" t="s">
        <v>44032</v>
      </c>
      <c r="G1802" t="s">
        <v>44036</v>
      </c>
      <c r="H1802">
        <v>106</v>
      </c>
      <c r="I1802" t="s">
        <v>25</v>
      </c>
      <c r="J1802" t="s">
        <v>26</v>
      </c>
      <c r="M1802" t="s">
        <v>17973</v>
      </c>
      <c r="N1802" t="s">
        <v>17974</v>
      </c>
      <c r="O1802" t="s">
        <v>17975</v>
      </c>
      <c r="P1802" t="s">
        <v>11422</v>
      </c>
      <c r="Q1802" t="s">
        <v>17976</v>
      </c>
      <c r="R1802" t="s">
        <v>17977</v>
      </c>
      <c r="S1802" t="s">
        <v>17978</v>
      </c>
      <c r="T1802">
        <v>6.8</v>
      </c>
      <c r="U1802">
        <v>25809</v>
      </c>
      <c r="W1802"/>
      <c r="X1802"/>
      <c r="Y1802">
        <v>3575227</v>
      </c>
      <c r="Z1802"/>
      <c r="AA1802">
        <v>7163566</v>
      </c>
      <c r="AB1802">
        <v>70</v>
      </c>
    </row>
    <row r="1803" spans="1:28" x14ac:dyDescent="0.2">
      <c r="A1803" t="s">
        <v>23085</v>
      </c>
      <c r="B1803" t="s">
        <v>23086</v>
      </c>
      <c r="C1803">
        <v>2011</v>
      </c>
      <c r="D1803" t="s">
        <v>23087</v>
      </c>
      <c r="E1803" t="s">
        <v>3496</v>
      </c>
      <c r="H1803">
        <v>95</v>
      </c>
      <c r="I1803" t="s">
        <v>25</v>
      </c>
      <c r="J1803" t="s">
        <v>26</v>
      </c>
      <c r="K1803" t="s">
        <v>934</v>
      </c>
      <c r="M1803" t="s">
        <v>20314</v>
      </c>
      <c r="N1803" t="s">
        <v>23088</v>
      </c>
      <c r="O1803" t="s">
        <v>23089</v>
      </c>
      <c r="P1803" t="s">
        <v>23090</v>
      </c>
      <c r="Q1803" t="s">
        <v>23091</v>
      </c>
      <c r="R1803" t="s">
        <v>23092</v>
      </c>
      <c r="S1803" t="s">
        <v>23093</v>
      </c>
      <c r="T1803">
        <v>7</v>
      </c>
      <c r="U1803">
        <v>366795</v>
      </c>
      <c r="V1803" s="12">
        <f>W1803*1.1505830469594</f>
        <v>34517491.408782005</v>
      </c>
      <c r="W1803" s="3">
        <v>30000000</v>
      </c>
      <c r="X1803" s="13">
        <f>Y1803*1.1505830469594</f>
        <v>48408799.246226847</v>
      </c>
      <c r="Y1803" s="3">
        <v>42073277</v>
      </c>
      <c r="Z1803" s="13">
        <f>AA1803*1.1505830469594</f>
        <v>80466715.738933817</v>
      </c>
      <c r="AA1803" s="3">
        <v>69935600</v>
      </c>
      <c r="AB1803">
        <v>1210</v>
      </c>
    </row>
    <row r="1804" spans="1:28" x14ac:dyDescent="0.2">
      <c r="A1804" t="s">
        <v>14033</v>
      </c>
      <c r="B1804" t="s">
        <v>14034</v>
      </c>
      <c r="C1804">
        <v>2006</v>
      </c>
      <c r="D1804" t="s">
        <v>13028</v>
      </c>
      <c r="E1804" t="s">
        <v>176</v>
      </c>
      <c r="F1804" t="s">
        <v>44034</v>
      </c>
      <c r="G1804" t="s">
        <v>44055</v>
      </c>
      <c r="H1804">
        <v>118</v>
      </c>
      <c r="I1804" t="s">
        <v>3686</v>
      </c>
      <c r="J1804" t="s">
        <v>308</v>
      </c>
      <c r="M1804" t="s">
        <v>884</v>
      </c>
      <c r="N1804" t="s">
        <v>884</v>
      </c>
      <c r="O1804" t="s">
        <v>14035</v>
      </c>
      <c r="P1804" t="s">
        <v>14036</v>
      </c>
      <c r="Q1804" t="s">
        <v>14037</v>
      </c>
      <c r="R1804" t="s">
        <v>14038</v>
      </c>
      <c r="S1804" t="s">
        <v>14039</v>
      </c>
      <c r="T1804">
        <v>8.1999999999999993</v>
      </c>
      <c r="U1804">
        <v>606985</v>
      </c>
      <c r="V1804" s="12">
        <f>W1804*1.28378472222222</f>
        <v>24391909.722222183</v>
      </c>
      <c r="W1804" s="3">
        <v>19000000</v>
      </c>
      <c r="X1804" s="13">
        <f>Y1804*1.28378472222222</f>
        <v>48314743.7637152</v>
      </c>
      <c r="Y1804" s="3">
        <v>37634615</v>
      </c>
      <c r="Z1804" s="13">
        <f>AA1804*1.28378472222222</f>
        <v>107645691.72885399</v>
      </c>
      <c r="AA1804" s="3">
        <v>83850267</v>
      </c>
      <c r="AB1804">
        <v>1278</v>
      </c>
    </row>
    <row r="1805" spans="1:28" hidden="1" x14ac:dyDescent="0.2">
      <c r="A1805" t="s">
        <v>17995</v>
      </c>
      <c r="B1805" t="s">
        <v>17996</v>
      </c>
      <c r="C1805">
        <v>2007</v>
      </c>
      <c r="D1805" t="s">
        <v>9407</v>
      </c>
      <c r="E1805" t="s">
        <v>44041</v>
      </c>
      <c r="F1805" t="s">
        <v>44032</v>
      </c>
      <c r="H1805">
        <v>106</v>
      </c>
      <c r="I1805" t="s">
        <v>4427</v>
      </c>
      <c r="J1805" t="s">
        <v>4428</v>
      </c>
      <c r="M1805" t="s">
        <v>17997</v>
      </c>
      <c r="N1805" t="s">
        <v>17998</v>
      </c>
      <c r="O1805" t="s">
        <v>17999</v>
      </c>
      <c r="P1805" t="s">
        <v>18000</v>
      </c>
      <c r="Q1805" t="s">
        <v>18001</v>
      </c>
      <c r="R1805" t="s">
        <v>18002</v>
      </c>
      <c r="S1805" t="s">
        <v>18003</v>
      </c>
      <c r="T1805">
        <v>7.2</v>
      </c>
      <c r="U1805">
        <v>14948</v>
      </c>
      <c r="W1805"/>
      <c r="X1805"/>
      <c r="Y1805">
        <v>325131</v>
      </c>
      <c r="Z1805"/>
      <c r="AA1805">
        <v>2589732</v>
      </c>
      <c r="AB1805">
        <v>30</v>
      </c>
    </row>
    <row r="1806" spans="1:28" x14ac:dyDescent="0.2">
      <c r="A1806" t="s">
        <v>35122</v>
      </c>
      <c r="B1806" t="s">
        <v>35123</v>
      </c>
      <c r="C1806">
        <v>2018</v>
      </c>
      <c r="D1806" s="1">
        <v>43103</v>
      </c>
      <c r="E1806" t="s">
        <v>16512</v>
      </c>
      <c r="F1806" t="s">
        <v>44032</v>
      </c>
      <c r="G1806" t="s">
        <v>44042</v>
      </c>
      <c r="H1806">
        <v>140</v>
      </c>
      <c r="I1806" t="s">
        <v>25</v>
      </c>
      <c r="J1806" t="s">
        <v>26</v>
      </c>
      <c r="K1806" t="s">
        <v>75</v>
      </c>
      <c r="M1806" t="s">
        <v>8376</v>
      </c>
      <c r="N1806" t="s">
        <v>35124</v>
      </c>
      <c r="O1806" t="s">
        <v>35125</v>
      </c>
      <c r="P1806" t="s">
        <v>24226</v>
      </c>
      <c r="Q1806" t="s">
        <v>35126</v>
      </c>
      <c r="R1806" t="s">
        <v>35127</v>
      </c>
      <c r="S1806" t="s">
        <v>35128</v>
      </c>
      <c r="T1806">
        <v>6.6</v>
      </c>
      <c r="U1806">
        <v>159357</v>
      </c>
      <c r="V1806" s="12">
        <f>W1806*1.03068014830331</f>
        <v>71116930.23292838</v>
      </c>
      <c r="W1806" s="3">
        <v>69000000</v>
      </c>
      <c r="X1806" s="13">
        <f>Y1806*1.03068014830331</f>
        <v>48312621.765044242</v>
      </c>
      <c r="Y1806" s="3">
        <v>46874505</v>
      </c>
      <c r="Z1806" s="13">
        <f>AA1806*1.03068014830331</f>
        <v>156222904.88984331</v>
      </c>
      <c r="AA1806" s="3">
        <v>151572634</v>
      </c>
      <c r="AB1806">
        <v>988</v>
      </c>
    </row>
    <row r="1807" spans="1:28" x14ac:dyDescent="0.2">
      <c r="A1807" t="s">
        <v>5683</v>
      </c>
      <c r="B1807" t="s">
        <v>5684</v>
      </c>
      <c r="C1807">
        <v>2002</v>
      </c>
      <c r="D1807" t="s">
        <v>4789</v>
      </c>
      <c r="E1807" t="s">
        <v>16512</v>
      </c>
      <c r="F1807" t="s">
        <v>44031</v>
      </c>
      <c r="G1807" t="s">
        <v>44038</v>
      </c>
      <c r="H1807">
        <v>97</v>
      </c>
      <c r="I1807" t="s">
        <v>5685</v>
      </c>
      <c r="J1807" t="s">
        <v>26</v>
      </c>
      <c r="K1807" t="s">
        <v>3329</v>
      </c>
      <c r="L1807" t="s">
        <v>75</v>
      </c>
      <c r="M1807" t="s">
        <v>1513</v>
      </c>
      <c r="N1807" t="s">
        <v>5686</v>
      </c>
      <c r="O1807" t="s">
        <v>5687</v>
      </c>
      <c r="P1807" t="s">
        <v>447</v>
      </c>
      <c r="Q1807" t="s">
        <v>5688</v>
      </c>
      <c r="R1807" t="s">
        <v>5689</v>
      </c>
      <c r="S1807" t="s">
        <v>5690</v>
      </c>
      <c r="T1807">
        <v>5.4</v>
      </c>
      <c r="U1807">
        <v>48535</v>
      </c>
      <c r="V1807" s="12">
        <f>W1807*1.43863813229572</f>
        <v>100704669.2607004</v>
      </c>
      <c r="W1807" s="3">
        <v>70000000</v>
      </c>
      <c r="X1807" s="13">
        <f>Y1807*1.43863813229572</f>
        <v>48282331.451400787</v>
      </c>
      <c r="Y1807" s="3">
        <v>33561137</v>
      </c>
      <c r="Z1807" s="13">
        <f>AA1807*1.43863813229572</f>
        <v>73926545.296536967</v>
      </c>
      <c r="AA1807" s="3">
        <v>51386477</v>
      </c>
      <c r="AB1807">
        <v>150</v>
      </c>
    </row>
    <row r="1808" spans="1:28" x14ac:dyDescent="0.2">
      <c r="A1808" t="s">
        <v>42590</v>
      </c>
      <c r="B1808" t="s">
        <v>42591</v>
      </c>
      <c r="C1808">
        <v>2018</v>
      </c>
      <c r="D1808" t="s">
        <v>40085</v>
      </c>
      <c r="E1808" t="s">
        <v>16512</v>
      </c>
      <c r="F1808" t="s">
        <v>44044</v>
      </c>
      <c r="G1808" t="s">
        <v>44032</v>
      </c>
      <c r="H1808">
        <v>88</v>
      </c>
      <c r="I1808" t="s">
        <v>1026</v>
      </c>
      <c r="J1808" t="s">
        <v>26</v>
      </c>
      <c r="M1808" t="s">
        <v>12796</v>
      </c>
      <c r="N1808" t="s">
        <v>42592</v>
      </c>
      <c r="O1808" t="s">
        <v>42593</v>
      </c>
      <c r="P1808" t="s">
        <v>42594</v>
      </c>
      <c r="Q1808" t="s">
        <v>42595</v>
      </c>
      <c r="R1808" t="s">
        <v>42596</v>
      </c>
      <c r="S1808" t="s">
        <v>42597</v>
      </c>
      <c r="T1808">
        <v>5.4</v>
      </c>
      <c r="U1808">
        <v>13606</v>
      </c>
      <c r="V1808" s="12">
        <f>W1808*1.03068014830331</f>
        <v>6184080.8898198595</v>
      </c>
      <c r="W1808" s="3">
        <v>6000000</v>
      </c>
      <c r="X1808" s="13">
        <f>Y1808*1.03068014830331</f>
        <v>48277666.247814536</v>
      </c>
      <c r="Y1808" s="3">
        <v>46840590</v>
      </c>
      <c r="Z1808" s="13">
        <f>AA1808*1.03068014830331</f>
        <v>52988936.126113415</v>
      </c>
      <c r="AA1808" s="3">
        <v>51411620</v>
      </c>
      <c r="AB1808">
        <v>201</v>
      </c>
    </row>
    <row r="1809" spans="1:28" hidden="1" x14ac:dyDescent="0.2">
      <c r="A1809" t="s">
        <v>18028</v>
      </c>
      <c r="B1809" t="s">
        <v>18029</v>
      </c>
      <c r="C1809">
        <v>2007</v>
      </c>
      <c r="D1809" s="1">
        <v>39363</v>
      </c>
      <c r="E1809" t="s">
        <v>176</v>
      </c>
      <c r="F1809" t="s">
        <v>44040</v>
      </c>
      <c r="G1809" t="s">
        <v>44050</v>
      </c>
      <c r="H1809">
        <v>153</v>
      </c>
      <c r="I1809" t="s">
        <v>943</v>
      </c>
      <c r="J1809" t="s">
        <v>944</v>
      </c>
      <c r="M1809" t="s">
        <v>18030</v>
      </c>
      <c r="N1809" t="s">
        <v>18031</v>
      </c>
      <c r="O1809" t="s">
        <v>18032</v>
      </c>
      <c r="P1809" t="s">
        <v>2764</v>
      </c>
      <c r="Q1809" t="s">
        <v>18033</v>
      </c>
      <c r="R1809" t="s">
        <v>18034</v>
      </c>
      <c r="S1809" t="s">
        <v>18035</v>
      </c>
      <c r="T1809">
        <v>8.1999999999999993</v>
      </c>
      <c r="U1809">
        <v>72356</v>
      </c>
      <c r="W1809"/>
      <c r="X1809"/>
      <c r="Y1809">
        <v>1120404</v>
      </c>
      <c r="Z1809"/>
      <c r="AA1809">
        <v>21505244</v>
      </c>
      <c r="AB1809">
        <v>118</v>
      </c>
    </row>
    <row r="1810" spans="1:28" x14ac:dyDescent="0.2">
      <c r="A1810" t="s">
        <v>31844</v>
      </c>
      <c r="B1810" t="s">
        <v>31845</v>
      </c>
      <c r="C1810">
        <v>2014</v>
      </c>
      <c r="D1810" t="s">
        <v>31846</v>
      </c>
      <c r="E1810" t="s">
        <v>1045</v>
      </c>
      <c r="F1810" t="s">
        <v>44032</v>
      </c>
      <c r="H1810">
        <v>102</v>
      </c>
      <c r="I1810" t="s">
        <v>25</v>
      </c>
      <c r="J1810" t="s">
        <v>26</v>
      </c>
      <c r="K1810" t="s">
        <v>308</v>
      </c>
      <c r="M1810" t="s">
        <v>31847</v>
      </c>
      <c r="N1810" t="s">
        <v>31847</v>
      </c>
      <c r="O1810" t="s">
        <v>31848</v>
      </c>
      <c r="P1810" t="s">
        <v>8543</v>
      </c>
      <c r="Q1810" t="s">
        <v>31849</v>
      </c>
      <c r="R1810" t="s">
        <v>31850</v>
      </c>
      <c r="S1810" t="s">
        <v>31851</v>
      </c>
      <c r="T1810">
        <v>7.2</v>
      </c>
      <c r="U1810">
        <v>94385</v>
      </c>
      <c r="V1810" s="12">
        <f>W1810*1.09324733035956</f>
        <v>14212215.294674281</v>
      </c>
      <c r="W1810" s="3">
        <v>13000000</v>
      </c>
      <c r="X1810" s="13">
        <f>Y1810*1.09324733035956</f>
        <v>48253435.812179118</v>
      </c>
      <c r="Y1810" s="3">
        <v>44137712</v>
      </c>
      <c r="Z1810" s="13">
        <f>AA1810*1.09324733035956</f>
        <v>59950659.674802497</v>
      </c>
      <c r="AA1810" s="3">
        <v>54837234</v>
      </c>
      <c r="AB1810">
        <v>217</v>
      </c>
    </row>
    <row r="1811" spans="1:28" x14ac:dyDescent="0.2">
      <c r="A1811" t="s">
        <v>15536</v>
      </c>
      <c r="B1811" t="s">
        <v>15537</v>
      </c>
      <c r="C1811">
        <v>2007</v>
      </c>
      <c r="D1811" s="1">
        <v>39426</v>
      </c>
      <c r="E1811" t="s">
        <v>44043</v>
      </c>
      <c r="F1811" t="s">
        <v>44040</v>
      </c>
      <c r="G1811" t="s">
        <v>44034</v>
      </c>
      <c r="H1811">
        <v>127</v>
      </c>
      <c r="I1811" t="s">
        <v>495</v>
      </c>
      <c r="J1811" t="s">
        <v>26</v>
      </c>
      <c r="M1811" t="s">
        <v>9509</v>
      </c>
      <c r="N1811" t="s">
        <v>15538</v>
      </c>
      <c r="O1811" t="s">
        <v>15539</v>
      </c>
      <c r="P1811" t="s">
        <v>15540</v>
      </c>
      <c r="Q1811" t="s">
        <v>15541</v>
      </c>
      <c r="R1811" t="s">
        <v>15542</v>
      </c>
      <c r="S1811" t="s">
        <v>15543</v>
      </c>
      <c r="T1811">
        <v>7.6</v>
      </c>
      <c r="U1811">
        <v>250243</v>
      </c>
      <c r="V1811" s="12">
        <f>W1811*1.24823238899982</f>
        <v>87376267.229987398</v>
      </c>
      <c r="W1811" s="3">
        <v>70000000</v>
      </c>
      <c r="X1811" s="13">
        <f>Y1811*1.24823238899982</f>
        <v>48225380.958599925</v>
      </c>
      <c r="Y1811" s="3">
        <v>38634938</v>
      </c>
      <c r="Z1811" s="13">
        <f>AA1811*144548551.06</f>
        <v>1.9877614235813048E+16</v>
      </c>
      <c r="AA1811" s="3">
        <v>137515140</v>
      </c>
      <c r="AB1811">
        <v>564</v>
      </c>
    </row>
    <row r="1812" spans="1:28" x14ac:dyDescent="0.2">
      <c r="A1812" t="s">
        <v>19980</v>
      </c>
      <c r="B1812" t="s">
        <v>19981</v>
      </c>
      <c r="C1812">
        <v>2008</v>
      </c>
      <c r="D1812" t="s">
        <v>15809</v>
      </c>
      <c r="E1812" t="s">
        <v>44041</v>
      </c>
      <c r="F1812" t="s">
        <v>44032</v>
      </c>
      <c r="G1812" t="s">
        <v>44045</v>
      </c>
      <c r="H1812">
        <v>101</v>
      </c>
      <c r="I1812" t="s">
        <v>25</v>
      </c>
      <c r="J1812" t="s">
        <v>26</v>
      </c>
      <c r="K1812" t="s">
        <v>308</v>
      </c>
      <c r="L1812" t="s">
        <v>75</v>
      </c>
      <c r="M1812" t="s">
        <v>11400</v>
      </c>
      <c r="N1812" t="s">
        <v>13774</v>
      </c>
      <c r="O1812" t="s">
        <v>19982</v>
      </c>
      <c r="P1812" t="s">
        <v>1106</v>
      </c>
      <c r="Q1812" t="s">
        <v>19983</v>
      </c>
      <c r="R1812" t="s">
        <v>19984</v>
      </c>
      <c r="S1812" t="s">
        <v>19985</v>
      </c>
      <c r="T1812">
        <v>6</v>
      </c>
      <c r="U1812">
        <v>83756</v>
      </c>
      <c r="V1812" s="12">
        <f>W1812*1.20207800169993</f>
        <v>72124680.101995796</v>
      </c>
      <c r="W1812" s="3">
        <v>60000000</v>
      </c>
      <c r="X1812" s="13">
        <f>Y1812*1.20207800169993</f>
        <v>48180981.238115586</v>
      </c>
      <c r="Y1812" s="3">
        <v>40081410</v>
      </c>
      <c r="Z1812" s="13">
        <f>AA1812*1.20207800169993</f>
        <v>95563813.937130466</v>
      </c>
      <c r="AA1812" s="3">
        <v>79498846</v>
      </c>
      <c r="AB1812">
        <v>273</v>
      </c>
    </row>
    <row r="1813" spans="1:28" hidden="1" x14ac:dyDescent="0.2">
      <c r="A1813" t="s">
        <v>18057</v>
      </c>
      <c r="B1813" t="s">
        <v>18058</v>
      </c>
      <c r="C1813">
        <v>2007</v>
      </c>
      <c r="D1813" t="s">
        <v>18059</v>
      </c>
      <c r="E1813" t="s">
        <v>1045</v>
      </c>
      <c r="F1813" t="s">
        <v>44032</v>
      </c>
      <c r="H1813">
        <v>100</v>
      </c>
      <c r="I1813" t="s">
        <v>817</v>
      </c>
      <c r="J1813" t="s">
        <v>27</v>
      </c>
      <c r="M1813" t="s">
        <v>4662</v>
      </c>
      <c r="N1813" t="s">
        <v>18060</v>
      </c>
      <c r="O1813" t="s">
        <v>18061</v>
      </c>
      <c r="P1813" t="s">
        <v>14450</v>
      </c>
      <c r="Q1813" t="s">
        <v>18062</v>
      </c>
      <c r="R1813" t="s">
        <v>18063</v>
      </c>
      <c r="S1813" t="s">
        <v>18064</v>
      </c>
      <c r="T1813">
        <v>7.3</v>
      </c>
      <c r="U1813">
        <v>18554</v>
      </c>
      <c r="W1813" t="s">
        <v>18065</v>
      </c>
      <c r="X1813"/>
      <c r="Y1813"/>
      <c r="Z1813"/>
      <c r="AA1813">
        <v>13444973</v>
      </c>
      <c r="AB1813">
        <v>18</v>
      </c>
    </row>
    <row r="1814" spans="1:28" hidden="1" x14ac:dyDescent="0.2">
      <c r="A1814" t="s">
        <v>18066</v>
      </c>
      <c r="B1814" t="s">
        <v>18067</v>
      </c>
      <c r="C1814">
        <v>2006</v>
      </c>
      <c r="D1814" t="s">
        <v>1859</v>
      </c>
      <c r="E1814" t="s">
        <v>176</v>
      </c>
      <c r="H1814">
        <v>103</v>
      </c>
      <c r="I1814" t="s">
        <v>18068</v>
      </c>
      <c r="J1814" t="s">
        <v>1076</v>
      </c>
      <c r="M1814" t="s">
        <v>18069</v>
      </c>
      <c r="N1814" t="s">
        <v>18069</v>
      </c>
      <c r="O1814" t="s">
        <v>18070</v>
      </c>
      <c r="P1814" t="s">
        <v>18071</v>
      </c>
      <c r="Q1814" t="s">
        <v>18072</v>
      </c>
      <c r="R1814" t="s">
        <v>18073</v>
      </c>
      <c r="S1814" t="s">
        <v>18074</v>
      </c>
      <c r="T1814">
        <v>7.9</v>
      </c>
      <c r="U1814">
        <v>11834</v>
      </c>
      <c r="W1814"/>
      <c r="X1814"/>
      <c r="Y1814"/>
      <c r="Z1814"/>
      <c r="AA1814">
        <v>122904</v>
      </c>
      <c r="AB1814">
        <v>14</v>
      </c>
    </row>
    <row r="1815" spans="1:28" x14ac:dyDescent="0.2">
      <c r="A1815" t="s">
        <v>4340</v>
      </c>
      <c r="B1815" t="s">
        <v>4341</v>
      </c>
      <c r="C1815">
        <v>2003</v>
      </c>
      <c r="D1815" s="1">
        <v>37715</v>
      </c>
      <c r="E1815" t="s">
        <v>16512</v>
      </c>
      <c r="F1815" t="s">
        <v>44044</v>
      </c>
      <c r="G1815" t="s">
        <v>44032</v>
      </c>
      <c r="H1815">
        <v>94</v>
      </c>
      <c r="I1815" t="s">
        <v>25</v>
      </c>
      <c r="J1815" t="s">
        <v>26</v>
      </c>
      <c r="K1815" t="s">
        <v>587</v>
      </c>
      <c r="M1815" t="s">
        <v>668</v>
      </c>
      <c r="N1815" t="s">
        <v>4342</v>
      </c>
      <c r="O1815" t="s">
        <v>4343</v>
      </c>
      <c r="P1815" t="s">
        <v>201</v>
      </c>
      <c r="Q1815" t="s">
        <v>4344</v>
      </c>
      <c r="R1815" t="s">
        <v>4345</v>
      </c>
      <c r="S1815" t="s">
        <v>4346</v>
      </c>
      <c r="T1815">
        <v>6.1</v>
      </c>
      <c r="U1815">
        <v>43063</v>
      </c>
      <c r="V1815" s="12">
        <f>W1815*1.40658152173913</f>
        <v>77361983.695652142</v>
      </c>
      <c r="W1815" s="3">
        <v>55000000</v>
      </c>
      <c r="X1815" s="13">
        <f>Y1815*1.40658152173913</f>
        <v>48167114.068842374</v>
      </c>
      <c r="Y1815" s="3">
        <v>34244097</v>
      </c>
      <c r="Z1815" s="13">
        <f>AA1815*1.40658152173913</f>
        <v>64789742.847374976</v>
      </c>
      <c r="AA1815" s="3">
        <v>46061847</v>
      </c>
      <c r="AB1815">
        <v>345</v>
      </c>
    </row>
    <row r="1816" spans="1:28" hidden="1" x14ac:dyDescent="0.2">
      <c r="A1816" t="s">
        <v>18083</v>
      </c>
      <c r="B1816" t="s">
        <v>18084</v>
      </c>
      <c r="C1816">
        <v>2007</v>
      </c>
      <c r="D1816" t="s">
        <v>18085</v>
      </c>
      <c r="E1816" t="s">
        <v>1045</v>
      </c>
      <c r="F1816" t="s">
        <v>44044</v>
      </c>
      <c r="G1816" t="s">
        <v>44032</v>
      </c>
      <c r="H1816">
        <v>79</v>
      </c>
      <c r="I1816" t="s">
        <v>25</v>
      </c>
      <c r="J1816" t="s">
        <v>26</v>
      </c>
      <c r="M1816" t="s">
        <v>18086</v>
      </c>
      <c r="N1816" t="s">
        <v>18086</v>
      </c>
      <c r="O1816" t="s">
        <v>18087</v>
      </c>
      <c r="P1816" t="s">
        <v>18088</v>
      </c>
      <c r="Q1816" t="s">
        <v>18089</v>
      </c>
      <c r="R1816" t="s">
        <v>18090</v>
      </c>
      <c r="S1816" t="s">
        <v>18091</v>
      </c>
      <c r="T1816">
        <v>5.8</v>
      </c>
      <c r="U1816">
        <v>10500</v>
      </c>
      <c r="W1816"/>
      <c r="X1816"/>
      <c r="Y1816"/>
      <c r="Z1816"/>
      <c r="AA1816"/>
      <c r="AB1816">
        <v>100</v>
      </c>
    </row>
    <row r="1817" spans="1:28" x14ac:dyDescent="0.2">
      <c r="A1817" t="s">
        <v>40746</v>
      </c>
      <c r="B1817" t="s">
        <v>40747</v>
      </c>
      <c r="C1817">
        <v>2018</v>
      </c>
      <c r="D1817" t="s">
        <v>23686</v>
      </c>
      <c r="E1817" t="s">
        <v>44043</v>
      </c>
      <c r="F1817" t="s">
        <v>44038</v>
      </c>
      <c r="G1817" t="s">
        <v>44040</v>
      </c>
      <c r="H1817">
        <v>90</v>
      </c>
      <c r="I1817" t="s">
        <v>229</v>
      </c>
      <c r="J1817" t="s">
        <v>26</v>
      </c>
      <c r="M1817" t="s">
        <v>27862</v>
      </c>
      <c r="N1817" t="s">
        <v>28120</v>
      </c>
      <c r="O1817" t="s">
        <v>40748</v>
      </c>
      <c r="P1817" t="s">
        <v>40749</v>
      </c>
      <c r="Q1817" t="s">
        <v>40749</v>
      </c>
      <c r="R1817" t="s">
        <v>40750</v>
      </c>
      <c r="S1817" t="s">
        <v>40751</v>
      </c>
      <c r="T1817">
        <v>5.6</v>
      </c>
      <c r="U1817">
        <v>16490</v>
      </c>
      <c r="V1817" s="12">
        <f>W1817*1.03068014830331</f>
        <v>36073805.190615848</v>
      </c>
      <c r="W1817" s="3">
        <v>35000000</v>
      </c>
      <c r="X1817" s="13">
        <f>Y1817*1.03068014830331</f>
        <v>48133415.346298449</v>
      </c>
      <c r="Y1817" s="3">
        <v>46700633</v>
      </c>
      <c r="Z1817" s="13">
        <f>AA1817*1.03068014830331</f>
        <v>96183463.098121241</v>
      </c>
      <c r="AA1817" s="3">
        <v>93320380</v>
      </c>
      <c r="AB1817">
        <v>137</v>
      </c>
    </row>
    <row r="1818" spans="1:28" x14ac:dyDescent="0.2">
      <c r="A1818" t="s">
        <v>11118</v>
      </c>
      <c r="B1818" t="s">
        <v>11119</v>
      </c>
      <c r="C1818">
        <v>2006</v>
      </c>
      <c r="D1818" t="s">
        <v>11051</v>
      </c>
      <c r="E1818" t="s">
        <v>44037</v>
      </c>
      <c r="F1818" t="s">
        <v>44031</v>
      </c>
      <c r="G1818" t="s">
        <v>44038</v>
      </c>
      <c r="H1818">
        <v>95</v>
      </c>
      <c r="I1818" t="s">
        <v>177</v>
      </c>
      <c r="J1818" t="s">
        <v>26</v>
      </c>
      <c r="M1818" t="s">
        <v>11120</v>
      </c>
      <c r="N1818" t="s">
        <v>11121</v>
      </c>
      <c r="O1818" t="s">
        <v>11122</v>
      </c>
      <c r="P1818" t="s">
        <v>11123</v>
      </c>
      <c r="Q1818" t="s">
        <v>11124</v>
      </c>
      <c r="R1818" t="s">
        <v>11125</v>
      </c>
      <c r="S1818" t="s">
        <v>11126</v>
      </c>
      <c r="T1818">
        <v>5.3</v>
      </c>
      <c r="U1818">
        <v>23638</v>
      </c>
      <c r="V1818" s="12">
        <f>W1818*1.28378472222222</f>
        <v>102702777.77777761</v>
      </c>
      <c r="W1818" s="3">
        <v>80000000</v>
      </c>
      <c r="X1818" s="13">
        <f>Y1818*1.28378472222222</f>
        <v>47993067.109652698</v>
      </c>
      <c r="Y1818" s="3">
        <v>37384046</v>
      </c>
      <c r="Z1818" s="13">
        <f>AA1818*1.28378472222222</f>
        <v>131380622.05190951</v>
      </c>
      <c r="AA1818" s="3">
        <v>102338515</v>
      </c>
      <c r="AB1818">
        <v>171</v>
      </c>
    </row>
    <row r="1819" spans="1:28" x14ac:dyDescent="0.2">
      <c r="A1819" t="s">
        <v>15407</v>
      </c>
      <c r="B1819" t="s">
        <v>15408</v>
      </c>
      <c r="C1819">
        <v>2006</v>
      </c>
      <c r="D1819" s="1">
        <v>39391</v>
      </c>
      <c r="E1819" t="s">
        <v>1045</v>
      </c>
      <c r="F1819" t="s">
        <v>44032</v>
      </c>
      <c r="G1819" t="s">
        <v>44036</v>
      </c>
      <c r="H1819">
        <v>115</v>
      </c>
      <c r="I1819" t="s">
        <v>25</v>
      </c>
      <c r="J1819" t="s">
        <v>26</v>
      </c>
      <c r="M1819" t="s">
        <v>2328</v>
      </c>
      <c r="N1819" t="s">
        <v>2328</v>
      </c>
      <c r="O1819" t="s">
        <v>15409</v>
      </c>
      <c r="P1819" t="s">
        <v>4120</v>
      </c>
      <c r="Q1819" t="s">
        <v>15410</v>
      </c>
      <c r="R1819" t="s">
        <v>15411</v>
      </c>
      <c r="S1819" t="s">
        <v>15412</v>
      </c>
      <c r="T1819">
        <v>6.2</v>
      </c>
      <c r="U1819">
        <v>31529</v>
      </c>
      <c r="V1819" s="12">
        <f>W1819*1.28378472222222</f>
        <v>25675694.444444403</v>
      </c>
      <c r="W1819" s="3">
        <v>20000000</v>
      </c>
      <c r="X1819" s="13">
        <f>Y1819*1.28378472222222</f>
        <v>47920333.002430476</v>
      </c>
      <c r="Y1819" s="3">
        <v>37327390</v>
      </c>
      <c r="Z1819" s="13">
        <f>AA1819*1.28378472222222</f>
        <v>54525510.66861102</v>
      </c>
      <c r="AA1819" s="3">
        <v>42472472</v>
      </c>
      <c r="AB1819">
        <v>243</v>
      </c>
    </row>
    <row r="1820" spans="1:28" x14ac:dyDescent="0.2">
      <c r="A1820" t="s">
        <v>5561</v>
      </c>
      <c r="B1820" t="s">
        <v>5562</v>
      </c>
      <c r="C1820">
        <v>2002</v>
      </c>
      <c r="D1820" t="s">
        <v>3532</v>
      </c>
      <c r="E1820" t="s">
        <v>1045</v>
      </c>
      <c r="F1820" t="s">
        <v>44032</v>
      </c>
      <c r="H1820">
        <v>85</v>
      </c>
      <c r="I1820" t="s">
        <v>25</v>
      </c>
      <c r="J1820" t="s">
        <v>26</v>
      </c>
      <c r="M1820" t="s">
        <v>5563</v>
      </c>
      <c r="N1820" t="s">
        <v>1588</v>
      </c>
      <c r="O1820" t="s">
        <v>5564</v>
      </c>
      <c r="P1820" t="s">
        <v>1590</v>
      </c>
      <c r="Q1820" t="s">
        <v>1591</v>
      </c>
      <c r="R1820" t="s">
        <v>5565</v>
      </c>
      <c r="S1820" t="s">
        <v>5566</v>
      </c>
      <c r="T1820">
        <v>5.8</v>
      </c>
      <c r="U1820">
        <v>25170</v>
      </c>
      <c r="V1820" s="12">
        <f>W1820*1.43863813229572</f>
        <v>14386381.322957201</v>
      </c>
      <c r="W1820" s="3">
        <v>10000000</v>
      </c>
      <c r="X1820" s="13">
        <f>Y1820*1.43863813229572</f>
        <v>47839909.943852149</v>
      </c>
      <c r="Y1820" s="3">
        <v>33253609</v>
      </c>
      <c r="Z1820" s="13">
        <f>AA1820*1.43863813229572</f>
        <v>48232983.286186777</v>
      </c>
      <c r="AA1820" s="3">
        <v>33526835</v>
      </c>
      <c r="AB1820">
        <v>71</v>
      </c>
    </row>
    <row r="1821" spans="1:28" hidden="1" x14ac:dyDescent="0.2">
      <c r="A1821" t="s">
        <v>18123</v>
      </c>
      <c r="B1821" t="s">
        <v>18124</v>
      </c>
      <c r="C1821">
        <v>2007</v>
      </c>
      <c r="D1821" t="s">
        <v>18125</v>
      </c>
      <c r="E1821" t="s">
        <v>176</v>
      </c>
      <c r="H1821">
        <v>122</v>
      </c>
      <c r="I1821" t="s">
        <v>18126</v>
      </c>
      <c r="J1821" t="s">
        <v>307</v>
      </c>
      <c r="K1821" t="s">
        <v>1076</v>
      </c>
      <c r="L1821" t="s">
        <v>26</v>
      </c>
      <c r="M1821" t="s">
        <v>1077</v>
      </c>
      <c r="N1821" t="s">
        <v>1077</v>
      </c>
      <c r="O1821" t="s">
        <v>18127</v>
      </c>
      <c r="P1821" t="s">
        <v>18128</v>
      </c>
      <c r="Q1821" t="s">
        <v>18129</v>
      </c>
      <c r="R1821" t="s">
        <v>18130</v>
      </c>
      <c r="S1821" t="s">
        <v>18131</v>
      </c>
      <c r="T1821">
        <v>7.8</v>
      </c>
      <c r="U1821">
        <v>30330</v>
      </c>
      <c r="W1821"/>
      <c r="X1821"/>
      <c r="Y1821">
        <v>742349</v>
      </c>
      <c r="Z1821"/>
      <c r="AA1821">
        <v>17804565</v>
      </c>
      <c r="AB1821">
        <v>65</v>
      </c>
    </row>
    <row r="1822" spans="1:28" x14ac:dyDescent="0.2">
      <c r="A1822" t="s">
        <v>303</v>
      </c>
      <c r="B1822" t="s">
        <v>304</v>
      </c>
      <c r="C1822">
        <v>2001</v>
      </c>
      <c r="D1822" t="s">
        <v>305</v>
      </c>
      <c r="E1822" t="s">
        <v>16512</v>
      </c>
      <c r="F1822" t="s">
        <v>44032</v>
      </c>
      <c r="G1822" t="s">
        <v>44050</v>
      </c>
      <c r="H1822">
        <v>116</v>
      </c>
      <c r="I1822" t="s">
        <v>306</v>
      </c>
      <c r="J1822" t="s">
        <v>26</v>
      </c>
      <c r="K1822" t="s">
        <v>307</v>
      </c>
      <c r="L1822" t="s">
        <v>308</v>
      </c>
      <c r="M1822" t="s">
        <v>309</v>
      </c>
      <c r="N1822" t="s">
        <v>310</v>
      </c>
      <c r="O1822" t="s">
        <v>311</v>
      </c>
      <c r="P1822" t="s">
        <v>312</v>
      </c>
      <c r="Q1822" t="s">
        <v>313</v>
      </c>
      <c r="R1822" t="s">
        <v>314</v>
      </c>
      <c r="S1822" t="s">
        <v>315</v>
      </c>
      <c r="T1822">
        <v>4.5999999999999996</v>
      </c>
      <c r="U1822">
        <v>38891</v>
      </c>
      <c r="V1822" s="12">
        <f>W1822*1.46138339920949</f>
        <v>137370039.52569208</v>
      </c>
      <c r="W1822" s="3">
        <v>94000000</v>
      </c>
      <c r="X1822" s="13">
        <f>Y1822*1.46138339920949</f>
        <v>47816559.812055461</v>
      </c>
      <c r="Y1822" s="3">
        <v>32720065</v>
      </c>
      <c r="Z1822" s="13">
        <f>AA1822*1.46138339920949</f>
        <v>80003051.307272941</v>
      </c>
      <c r="AA1822" s="3">
        <v>54744738</v>
      </c>
      <c r="AB1822">
        <v>347</v>
      </c>
    </row>
    <row r="1823" spans="1:28" x14ac:dyDescent="0.2">
      <c r="A1823" t="s">
        <v>38371</v>
      </c>
      <c r="B1823" t="s">
        <v>2301</v>
      </c>
      <c r="C1823">
        <v>2015</v>
      </c>
      <c r="D1823" s="1">
        <v>42432</v>
      </c>
      <c r="E1823" t="s">
        <v>176</v>
      </c>
      <c r="F1823" t="s">
        <v>44045</v>
      </c>
      <c r="G1823" t="s">
        <v>44042</v>
      </c>
      <c r="H1823">
        <v>108</v>
      </c>
      <c r="I1823" t="s">
        <v>38372</v>
      </c>
      <c r="J1823" t="s">
        <v>26</v>
      </c>
      <c r="M1823" t="s">
        <v>12783</v>
      </c>
      <c r="N1823" t="s">
        <v>12783</v>
      </c>
      <c r="O1823" t="s">
        <v>38373</v>
      </c>
      <c r="P1823" t="s">
        <v>18208</v>
      </c>
      <c r="Q1823" t="s">
        <v>38374</v>
      </c>
      <c r="R1823" t="s">
        <v>38375</v>
      </c>
      <c r="S1823" t="s">
        <v>38376</v>
      </c>
      <c r="T1823">
        <v>7</v>
      </c>
      <c r="U1823">
        <v>135834</v>
      </c>
      <c r="V1823" s="12">
        <f>W1823*1.09195121025074</f>
        <v>5459756.0512537006</v>
      </c>
      <c r="W1823" s="3">
        <v>5000000</v>
      </c>
      <c r="X1823" s="13">
        <f>Y1823*1.09195121025074</f>
        <v>47813557.010319874</v>
      </c>
      <c r="Y1823" s="3">
        <v>43787265</v>
      </c>
      <c r="Z1823" s="13">
        <f>AA1823*1.09195121025074</f>
        <v>64403851.287169188</v>
      </c>
      <c r="AA1823" s="3">
        <v>58980521</v>
      </c>
      <c r="AB1823">
        <v>417</v>
      </c>
    </row>
    <row r="1824" spans="1:28" x14ac:dyDescent="0.2">
      <c r="A1824" t="s">
        <v>10686</v>
      </c>
      <c r="B1824" t="s">
        <v>10687</v>
      </c>
      <c r="C1824">
        <v>2005</v>
      </c>
      <c r="D1824" t="s">
        <v>10688</v>
      </c>
      <c r="E1824" t="s">
        <v>44041</v>
      </c>
      <c r="F1824" t="s">
        <v>44032</v>
      </c>
      <c r="G1824" t="s">
        <v>44042</v>
      </c>
      <c r="H1824">
        <v>108</v>
      </c>
      <c r="I1824" t="s">
        <v>229</v>
      </c>
      <c r="J1824" t="s">
        <v>26</v>
      </c>
      <c r="K1824" t="s">
        <v>27</v>
      </c>
      <c r="M1824" t="s">
        <v>7583</v>
      </c>
      <c r="N1824" t="s">
        <v>10689</v>
      </c>
      <c r="O1824" t="s">
        <v>10690</v>
      </c>
      <c r="P1824" t="s">
        <v>4517</v>
      </c>
      <c r="Q1824" t="s">
        <v>10691</v>
      </c>
      <c r="R1824" t="s">
        <v>10692</v>
      </c>
      <c r="S1824" t="s">
        <v>10693</v>
      </c>
      <c r="T1824">
        <v>6.6</v>
      </c>
      <c r="U1824">
        <v>70124</v>
      </c>
      <c r="V1824" s="12">
        <f>W1824*1.32519713261649</f>
        <v>29154336.917562779</v>
      </c>
      <c r="W1824" s="3">
        <v>22000000</v>
      </c>
      <c r="X1824" s="13">
        <f>Y1824*1.32519713261649</f>
        <v>47739002.220358513</v>
      </c>
      <c r="Y1824" s="3">
        <v>36024076</v>
      </c>
      <c r="Z1824" s="13">
        <f>AA1824*1.32519713261649</f>
        <v>76171106.700645313</v>
      </c>
      <c r="AA1824" s="3">
        <v>57479076</v>
      </c>
      <c r="AB1824">
        <v>391</v>
      </c>
    </row>
    <row r="1825" spans="1:28" x14ac:dyDescent="0.2">
      <c r="A1825" t="s">
        <v>29700</v>
      </c>
      <c r="B1825" t="s">
        <v>29701</v>
      </c>
      <c r="C1825">
        <v>2012</v>
      </c>
      <c r="D1825" t="s">
        <v>22082</v>
      </c>
      <c r="E1825" t="s">
        <v>16512</v>
      </c>
      <c r="F1825" t="s">
        <v>44046</v>
      </c>
      <c r="G1825" t="s">
        <v>44033</v>
      </c>
      <c r="H1825">
        <v>95</v>
      </c>
      <c r="I1825" t="s">
        <v>29702</v>
      </c>
      <c r="J1825" t="s">
        <v>26</v>
      </c>
      <c r="K1825" t="s">
        <v>686</v>
      </c>
      <c r="M1825" t="s">
        <v>167</v>
      </c>
      <c r="N1825" t="s">
        <v>167</v>
      </c>
      <c r="O1825" t="s">
        <v>29703</v>
      </c>
      <c r="P1825" t="s">
        <v>6695</v>
      </c>
      <c r="Q1825" t="s">
        <v>6696</v>
      </c>
      <c r="R1825" t="s">
        <v>29704</v>
      </c>
      <c r="S1825" t="s">
        <v>29705</v>
      </c>
      <c r="T1825">
        <v>5.4</v>
      </c>
      <c r="U1825">
        <v>130855</v>
      </c>
      <c r="V1825" s="12">
        <f>W1825*1.12725506764114</f>
        <v>73271579.396674097</v>
      </c>
      <c r="W1825" s="3">
        <v>65000000</v>
      </c>
      <c r="X1825" s="13">
        <f>Y1825*1.12725506764114</f>
        <v>47734214.411704987</v>
      </c>
      <c r="Y1825" s="3">
        <v>42345531</v>
      </c>
      <c r="Z1825" s="13">
        <f>AA1825*1.12725506764114</f>
        <v>270720737.23967075</v>
      </c>
      <c r="AA1825" s="3">
        <v>240159255</v>
      </c>
      <c r="AB1825">
        <v>448</v>
      </c>
    </row>
    <row r="1826" spans="1:28" x14ac:dyDescent="0.2">
      <c r="A1826" t="s">
        <v>18157</v>
      </c>
      <c r="B1826" t="s">
        <v>18158</v>
      </c>
      <c r="C1826">
        <v>2013</v>
      </c>
      <c r="D1826" s="1">
        <v>41279</v>
      </c>
      <c r="E1826" t="s">
        <v>16512</v>
      </c>
      <c r="F1826" t="s">
        <v>44032</v>
      </c>
      <c r="G1826" t="s">
        <v>44042</v>
      </c>
      <c r="H1826">
        <v>112</v>
      </c>
      <c r="I1826" t="s">
        <v>18159</v>
      </c>
      <c r="J1826" t="s">
        <v>26</v>
      </c>
      <c r="K1826" t="s">
        <v>308</v>
      </c>
      <c r="M1826" t="s">
        <v>18160</v>
      </c>
      <c r="N1826" t="s">
        <v>18161</v>
      </c>
      <c r="O1826" t="s">
        <v>18162</v>
      </c>
      <c r="P1826" t="s">
        <v>4689</v>
      </c>
      <c r="Q1826" t="s">
        <v>18163</v>
      </c>
      <c r="R1826" t="s">
        <v>18164</v>
      </c>
      <c r="S1826" t="s">
        <v>18165</v>
      </c>
      <c r="T1826">
        <v>6.4</v>
      </c>
      <c r="U1826">
        <v>81909</v>
      </c>
      <c r="V1826" s="12">
        <f>W1826*1.11098185502045</f>
        <v>16664727.825306749</v>
      </c>
      <c r="W1826" s="3">
        <v>15000000</v>
      </c>
      <c r="X1826" s="13">
        <f>Y1826*1.11098185502045</f>
        <v>47694964.309644938</v>
      </c>
      <c r="Y1826" s="3">
        <v>42930462</v>
      </c>
      <c r="Z1826" s="13">
        <f>AA1826*1.11098185502045</f>
        <v>64242163.586472787</v>
      </c>
      <c r="AA1826" s="3">
        <v>57824674</v>
      </c>
      <c r="AB1826">
        <v>151</v>
      </c>
    </row>
    <row r="1827" spans="1:28" x14ac:dyDescent="0.2">
      <c r="A1827" t="s">
        <v>20044</v>
      </c>
      <c r="B1827" t="s">
        <v>20045</v>
      </c>
      <c r="C1827">
        <v>2010</v>
      </c>
      <c r="D1827" s="1">
        <v>40515</v>
      </c>
      <c r="E1827" t="s">
        <v>16512</v>
      </c>
      <c r="F1827" t="s">
        <v>44034</v>
      </c>
      <c r="G1827" t="s">
        <v>44046</v>
      </c>
      <c r="H1827">
        <v>100</v>
      </c>
      <c r="I1827" t="s">
        <v>25</v>
      </c>
      <c r="J1827" t="s">
        <v>26</v>
      </c>
      <c r="M1827" t="s">
        <v>17406</v>
      </c>
      <c r="N1827" t="s">
        <v>20046</v>
      </c>
      <c r="O1827" t="s">
        <v>20047</v>
      </c>
      <c r="P1827" t="s">
        <v>17409</v>
      </c>
      <c r="Q1827" t="s">
        <v>20048</v>
      </c>
      <c r="R1827" t="s">
        <v>20049</v>
      </c>
      <c r="S1827" t="s">
        <v>20050</v>
      </c>
      <c r="T1827">
        <v>5.2</v>
      </c>
      <c r="U1827">
        <v>97780</v>
      </c>
      <c r="V1827" s="12">
        <f>W1827*1.18690152988223</f>
        <v>30859439.77693798</v>
      </c>
      <c r="W1827" s="3">
        <v>26000000</v>
      </c>
      <c r="X1827" s="13">
        <f>Y1827*1.18690152988223</f>
        <v>47675555.604431808</v>
      </c>
      <c r="Y1827" s="3">
        <v>40168080</v>
      </c>
      <c r="Z1827" s="13">
        <f>AA1827*1.18690152988223</f>
        <v>80612759.087747961</v>
      </c>
      <c r="AA1827" s="3">
        <v>67918658</v>
      </c>
      <c r="AB1827">
        <v>371</v>
      </c>
    </row>
    <row r="1828" spans="1:28" x14ac:dyDescent="0.2">
      <c r="A1828" t="s">
        <v>33179</v>
      </c>
      <c r="B1828" t="s">
        <v>33180</v>
      </c>
      <c r="C1828">
        <v>2014</v>
      </c>
      <c r="D1828" t="s">
        <v>17944</v>
      </c>
      <c r="E1828" t="s">
        <v>16512</v>
      </c>
      <c r="F1828" t="s">
        <v>44044</v>
      </c>
      <c r="G1828" t="s">
        <v>44042</v>
      </c>
      <c r="H1828">
        <v>132</v>
      </c>
      <c r="I1828" t="s">
        <v>11340</v>
      </c>
      <c r="J1828" t="s">
        <v>26</v>
      </c>
      <c r="M1828" t="s">
        <v>33181</v>
      </c>
      <c r="N1828" t="s">
        <v>33182</v>
      </c>
      <c r="O1828" t="s">
        <v>33183</v>
      </c>
      <c r="P1828" t="s">
        <v>33184</v>
      </c>
      <c r="Q1828" t="s">
        <v>33185</v>
      </c>
      <c r="R1828" t="s">
        <v>33186</v>
      </c>
      <c r="S1828" t="s">
        <v>33187</v>
      </c>
      <c r="T1828">
        <v>6.4</v>
      </c>
      <c r="U1828">
        <v>161017</v>
      </c>
      <c r="V1828" s="12">
        <f>W1828*1.09324733035956</f>
        <v>72154323.803730965</v>
      </c>
      <c r="W1828" s="3">
        <v>66000000</v>
      </c>
      <c r="X1828" s="13">
        <f>Y1828*1.09324733035956</f>
        <v>47641134.220380656</v>
      </c>
      <c r="Y1828" s="3">
        <v>43577636</v>
      </c>
      <c r="Z1828" s="13">
        <f>AA1828*1.09324733035956</f>
        <v>222232732.87880239</v>
      </c>
      <c r="AA1828" s="3">
        <v>203277636</v>
      </c>
      <c r="AB1828">
        <v>403</v>
      </c>
    </row>
    <row r="1829" spans="1:28" x14ac:dyDescent="0.2">
      <c r="A1829" t="s">
        <v>23145</v>
      </c>
      <c r="B1829" t="s">
        <v>23146</v>
      </c>
      <c r="C1829">
        <v>2009</v>
      </c>
      <c r="D1829" s="1">
        <v>40301</v>
      </c>
      <c r="E1829" t="s">
        <v>176</v>
      </c>
      <c r="F1829" t="s">
        <v>44057</v>
      </c>
      <c r="G1829" t="s">
        <v>44036</v>
      </c>
      <c r="H1829">
        <v>112</v>
      </c>
      <c r="I1829" t="s">
        <v>25</v>
      </c>
      <c r="J1829" t="s">
        <v>26</v>
      </c>
      <c r="K1829" t="s">
        <v>308</v>
      </c>
      <c r="M1829" t="s">
        <v>22229</v>
      </c>
      <c r="N1829" t="s">
        <v>23147</v>
      </c>
      <c r="O1829" t="s">
        <v>23148</v>
      </c>
      <c r="P1829" t="s">
        <v>12600</v>
      </c>
      <c r="Q1829" t="s">
        <v>23149</v>
      </c>
      <c r="R1829" t="s">
        <v>23150</v>
      </c>
      <c r="S1829" t="s">
        <v>23151</v>
      </c>
      <c r="T1829">
        <v>7.2</v>
      </c>
      <c r="U1829">
        <v>82908</v>
      </c>
      <c r="V1829" s="12">
        <f>W1829*1.20636999678377</f>
        <v>8444589.9774863906</v>
      </c>
      <c r="W1829" s="3">
        <v>7000000</v>
      </c>
      <c r="X1829" s="13">
        <f>Y1829*1.20636999678377</f>
        <v>47608554.702293716</v>
      </c>
      <c r="Y1829" s="3">
        <v>39464306</v>
      </c>
      <c r="Z1829" s="13">
        <f>AA1829*1.20636999678377</f>
        <v>57188652.502952799</v>
      </c>
      <c r="AA1829" s="3">
        <v>47405566</v>
      </c>
      <c r="AB1829">
        <v>249</v>
      </c>
    </row>
    <row r="1830" spans="1:28" x14ac:dyDescent="0.2">
      <c r="A1830" t="s">
        <v>7628</v>
      </c>
      <c r="B1830" t="s">
        <v>7629</v>
      </c>
      <c r="C1830">
        <v>2003</v>
      </c>
      <c r="D1830" t="s">
        <v>7630</v>
      </c>
      <c r="E1830" t="s">
        <v>1045</v>
      </c>
      <c r="H1830">
        <v>118</v>
      </c>
      <c r="I1830" t="s">
        <v>25</v>
      </c>
      <c r="J1830" t="s">
        <v>26</v>
      </c>
      <c r="M1830" t="s">
        <v>1167</v>
      </c>
      <c r="N1830" t="s">
        <v>7631</v>
      </c>
      <c r="O1830" t="s">
        <v>7632</v>
      </c>
      <c r="P1830" t="s">
        <v>520</v>
      </c>
      <c r="Q1830" t="s">
        <v>7633</v>
      </c>
      <c r="R1830" t="s">
        <v>7634</v>
      </c>
      <c r="S1830" t="s">
        <v>7635</v>
      </c>
      <c r="T1830">
        <v>5.7</v>
      </c>
      <c r="U1830">
        <v>50580</v>
      </c>
      <c r="V1830" s="12">
        <f>W1830*1.40658152173913</f>
        <v>77361983.695652142</v>
      </c>
      <c r="W1830" s="3">
        <v>55000000</v>
      </c>
      <c r="X1830" s="13">
        <f>Y1830*1.40658152173913</f>
        <v>47588508.320385851</v>
      </c>
      <c r="Y1830" s="3">
        <v>33832741</v>
      </c>
      <c r="Z1830" s="13">
        <f>AA1830*1.40658152173913</f>
        <v>92531266.336592361</v>
      </c>
      <c r="AA1830" s="3">
        <v>65784503</v>
      </c>
      <c r="AB1830">
        <v>152</v>
      </c>
    </row>
    <row r="1831" spans="1:28" x14ac:dyDescent="0.2">
      <c r="A1831" t="s">
        <v>33484</v>
      </c>
      <c r="B1831" t="s">
        <v>33485</v>
      </c>
      <c r="C1831">
        <v>2017</v>
      </c>
      <c r="D1831" s="1">
        <v>42890</v>
      </c>
      <c r="E1831" t="s">
        <v>44037</v>
      </c>
      <c r="F1831" t="s">
        <v>44031</v>
      </c>
      <c r="G1831" t="s">
        <v>44038</v>
      </c>
      <c r="H1831">
        <v>90</v>
      </c>
      <c r="I1831" t="s">
        <v>33486</v>
      </c>
      <c r="J1831" t="s">
        <v>26</v>
      </c>
      <c r="M1831" t="s">
        <v>9673</v>
      </c>
      <c r="N1831" t="s">
        <v>33487</v>
      </c>
      <c r="O1831" t="s">
        <v>33488</v>
      </c>
      <c r="P1831" t="s">
        <v>33489</v>
      </c>
      <c r="Q1831" t="s">
        <v>33490</v>
      </c>
      <c r="R1831" t="s">
        <v>33491</v>
      </c>
      <c r="S1831" t="s">
        <v>33492</v>
      </c>
      <c r="T1831">
        <v>6</v>
      </c>
      <c r="U1831">
        <v>17800</v>
      </c>
      <c r="V1831" s="12">
        <f>W1831*1.05585427545692</f>
        <v>63351256.527415201</v>
      </c>
      <c r="W1831" s="3">
        <v>60000000</v>
      </c>
      <c r="X1831" s="13">
        <f>Y1831*1.05585427545692</f>
        <v>47534857.231976219</v>
      </c>
      <c r="Y1831" s="3">
        <v>45020282</v>
      </c>
      <c r="Z1831" s="13">
        <f>AA1831*1.05585427545692</f>
        <v>208197090.09385625</v>
      </c>
      <c r="AA1831" s="3">
        <v>197183546</v>
      </c>
      <c r="AB1831">
        <v>91</v>
      </c>
    </row>
    <row r="1832" spans="1:28" x14ac:dyDescent="0.2">
      <c r="A1832" t="s">
        <v>34228</v>
      </c>
      <c r="B1832" t="s">
        <v>34229</v>
      </c>
      <c r="C1832">
        <v>2017</v>
      </c>
      <c r="D1832" s="1">
        <v>42830</v>
      </c>
      <c r="E1832" t="s">
        <v>1045</v>
      </c>
      <c r="F1832" t="s">
        <v>44044</v>
      </c>
      <c r="H1832">
        <v>96</v>
      </c>
      <c r="I1832" t="s">
        <v>25</v>
      </c>
      <c r="J1832" t="s">
        <v>26</v>
      </c>
      <c r="M1832" t="s">
        <v>7340</v>
      </c>
      <c r="N1832" t="s">
        <v>34230</v>
      </c>
      <c r="O1832" t="s">
        <v>34231</v>
      </c>
      <c r="P1832" t="s">
        <v>3817</v>
      </c>
      <c r="Q1832" t="s">
        <v>34232</v>
      </c>
      <c r="R1832" t="s">
        <v>34233</v>
      </c>
      <c r="S1832" t="s">
        <v>34234</v>
      </c>
      <c r="T1832">
        <v>6.6</v>
      </c>
      <c r="U1832">
        <v>74811</v>
      </c>
      <c r="V1832" s="12">
        <f>W1832*1.05585427545692</f>
        <v>26396356.886422999</v>
      </c>
      <c r="W1832" s="3">
        <v>25000000</v>
      </c>
      <c r="X1832" s="13">
        <f>Y1832*1.05585427545692</f>
        <v>47533018.989682645</v>
      </c>
      <c r="Y1832" s="3">
        <v>45018541</v>
      </c>
      <c r="Z1832" s="13">
        <f>AA1832*1.05585427545692</f>
        <v>89661604.580413759</v>
      </c>
      <c r="AA1832" s="3">
        <v>84918541</v>
      </c>
      <c r="AB1832">
        <v>168</v>
      </c>
    </row>
    <row r="1833" spans="1:28" x14ac:dyDescent="0.2">
      <c r="A1833" t="s">
        <v>34691</v>
      </c>
      <c r="B1833" t="s">
        <v>34692</v>
      </c>
      <c r="C1833">
        <v>2015</v>
      </c>
      <c r="D1833" t="s">
        <v>32488</v>
      </c>
      <c r="E1833" t="s">
        <v>16512</v>
      </c>
      <c r="F1833" t="s">
        <v>44031</v>
      </c>
      <c r="G1833" t="s">
        <v>44051</v>
      </c>
      <c r="H1833">
        <v>121</v>
      </c>
      <c r="I1833" t="s">
        <v>34693</v>
      </c>
      <c r="J1833" t="s">
        <v>26</v>
      </c>
      <c r="K1833" t="s">
        <v>75</v>
      </c>
      <c r="M1833" t="s">
        <v>23250</v>
      </c>
      <c r="N1833" t="s">
        <v>34694</v>
      </c>
      <c r="O1833" t="s">
        <v>34695</v>
      </c>
      <c r="P1833" t="s">
        <v>17586</v>
      </c>
      <c r="Q1833" t="s">
        <v>34696</v>
      </c>
      <c r="R1833" t="s">
        <v>34697</v>
      </c>
      <c r="S1833" t="s">
        <v>34698</v>
      </c>
      <c r="T1833">
        <v>7.1</v>
      </c>
      <c r="U1833">
        <v>192978</v>
      </c>
      <c r="V1833" s="12">
        <f>W1833*1.09195121025074</f>
        <v>60057316.563790701</v>
      </c>
      <c r="W1833" s="3">
        <v>55000000</v>
      </c>
      <c r="X1833" s="13">
        <f>Y1833*1.09195121025074</f>
        <v>47480517.350949444</v>
      </c>
      <c r="Y1833" s="3">
        <v>43482270</v>
      </c>
      <c r="Z1833" s="13">
        <f>AA1833*1.09195121025074</f>
        <v>222132996.54718408</v>
      </c>
      <c r="AA1833" s="3">
        <v>203427584</v>
      </c>
      <c r="AB1833">
        <v>337</v>
      </c>
    </row>
    <row r="1834" spans="1:28" x14ac:dyDescent="0.2">
      <c r="A1834" t="s">
        <v>10779</v>
      </c>
      <c r="B1834" t="s">
        <v>10780</v>
      </c>
      <c r="C1834">
        <v>2005</v>
      </c>
      <c r="D1834" t="s">
        <v>5693</v>
      </c>
      <c r="E1834" t="s">
        <v>16512</v>
      </c>
      <c r="F1834" t="s">
        <v>44033</v>
      </c>
      <c r="G1834" t="s">
        <v>44042</v>
      </c>
      <c r="H1834">
        <v>136</v>
      </c>
      <c r="I1834" t="s">
        <v>25</v>
      </c>
      <c r="J1834" t="s">
        <v>26</v>
      </c>
      <c r="M1834" t="s">
        <v>995</v>
      </c>
      <c r="N1834" t="s">
        <v>10781</v>
      </c>
      <c r="O1834" t="s">
        <v>10782</v>
      </c>
      <c r="P1834" t="s">
        <v>242</v>
      </c>
      <c r="Q1834" t="s">
        <v>10783</v>
      </c>
      <c r="R1834" t="s">
        <v>10784</v>
      </c>
      <c r="S1834" t="s">
        <v>10785</v>
      </c>
      <c r="T1834">
        <v>6.8</v>
      </c>
      <c r="U1834">
        <v>297368</v>
      </c>
      <c r="V1834" s="12">
        <f>W1834*1.32519713261649</f>
        <v>166974838.70967773</v>
      </c>
      <c r="W1834" s="3">
        <v>126000000</v>
      </c>
      <c r="X1834" s="13">
        <f>Y1834*1.32519713261649</f>
        <v>47467120.801039517</v>
      </c>
      <c r="Y1834" s="3">
        <v>35818913</v>
      </c>
      <c r="Z1834" s="13">
        <f>AA1834*1.32519713261649</f>
        <v>215939764.89505416</v>
      </c>
      <c r="AA1834" s="3">
        <v>162949164</v>
      </c>
      <c r="AB1834">
        <v>954</v>
      </c>
    </row>
    <row r="1835" spans="1:28" x14ac:dyDescent="0.2">
      <c r="A1835" t="s">
        <v>27845</v>
      </c>
      <c r="B1835" t="s">
        <v>27846</v>
      </c>
      <c r="C1835">
        <v>2017</v>
      </c>
      <c r="D1835" s="1">
        <v>42925</v>
      </c>
      <c r="E1835" t="s">
        <v>44035</v>
      </c>
      <c r="F1835" t="s">
        <v>44032</v>
      </c>
      <c r="G1835" t="s">
        <v>44057</v>
      </c>
      <c r="H1835">
        <v>139</v>
      </c>
      <c r="I1835" t="s">
        <v>25</v>
      </c>
      <c r="J1835" t="s">
        <v>26</v>
      </c>
      <c r="M1835" t="s">
        <v>20754</v>
      </c>
      <c r="N1835" t="s">
        <v>27847</v>
      </c>
      <c r="O1835" t="s">
        <v>27848</v>
      </c>
      <c r="P1835" t="s">
        <v>27849</v>
      </c>
      <c r="Q1835" t="s">
        <v>27849</v>
      </c>
      <c r="R1835" t="s">
        <v>27850</v>
      </c>
      <c r="S1835" t="s">
        <v>27851</v>
      </c>
      <c r="T1835">
        <v>5.8</v>
      </c>
      <c r="U1835">
        <v>20641</v>
      </c>
      <c r="V1835" s="12">
        <f>W1835*1.05585427545692</f>
        <v>42234171.018276803</v>
      </c>
      <c r="W1835" s="3">
        <v>40000000</v>
      </c>
      <c r="X1835" s="13">
        <f>Y1835*1.05585427545692</f>
        <v>47431404.630066946</v>
      </c>
      <c r="Y1835" s="3">
        <v>44922302</v>
      </c>
      <c r="Z1835" s="13">
        <f>AA1835*1.05585427545692</f>
        <v>58778032.792420089</v>
      </c>
      <c r="AA1835" s="3">
        <v>55668698</v>
      </c>
      <c r="AB1835">
        <v>154</v>
      </c>
    </row>
    <row r="1836" spans="1:28" x14ac:dyDescent="0.2">
      <c r="A1836" t="s">
        <v>5190</v>
      </c>
      <c r="B1836" t="s">
        <v>5191</v>
      </c>
      <c r="C1836">
        <v>2003</v>
      </c>
      <c r="D1836" s="1">
        <v>37929</v>
      </c>
      <c r="E1836" t="s">
        <v>176</v>
      </c>
      <c r="F1836" t="s">
        <v>44046</v>
      </c>
      <c r="G1836" t="s">
        <v>44033</v>
      </c>
      <c r="H1836">
        <v>136</v>
      </c>
      <c r="I1836" t="s">
        <v>433</v>
      </c>
      <c r="J1836" t="s">
        <v>26</v>
      </c>
      <c r="M1836" t="s">
        <v>5192</v>
      </c>
      <c r="N1836" t="s">
        <v>3552</v>
      </c>
      <c r="O1836" t="s">
        <v>5193</v>
      </c>
      <c r="P1836" t="s">
        <v>811</v>
      </c>
      <c r="Q1836" t="s">
        <v>5194</v>
      </c>
      <c r="R1836" t="s">
        <v>5195</v>
      </c>
      <c r="S1836" t="s">
        <v>5196</v>
      </c>
      <c r="T1836">
        <v>5.5</v>
      </c>
      <c r="U1836">
        <v>87726</v>
      </c>
      <c r="V1836" s="12">
        <f>W1836*1.40658152173913</f>
        <v>95647543.478260845</v>
      </c>
      <c r="W1836" s="3">
        <v>68000000</v>
      </c>
      <c r="X1836" s="13">
        <f>Y1836*1.40658152173913</f>
        <v>47423509.274978243</v>
      </c>
      <c r="Y1836" s="3">
        <v>33715436</v>
      </c>
      <c r="Z1836" s="13">
        <f>AA1836*1.40658152173913</f>
        <v>114271253.89818475</v>
      </c>
      <c r="AA1836" s="3">
        <v>81240406</v>
      </c>
      <c r="AB1836">
        <v>693</v>
      </c>
    </row>
    <row r="1837" spans="1:28" x14ac:dyDescent="0.2">
      <c r="A1837" t="s">
        <v>23516</v>
      </c>
      <c r="B1837" t="s">
        <v>23517</v>
      </c>
      <c r="C1837">
        <v>2017</v>
      </c>
      <c r="D1837" t="s">
        <v>23518</v>
      </c>
      <c r="E1837" t="s">
        <v>16512</v>
      </c>
      <c r="F1837" t="s">
        <v>44031</v>
      </c>
      <c r="G1837" t="s">
        <v>44042</v>
      </c>
      <c r="H1837">
        <v>107</v>
      </c>
      <c r="I1837" t="s">
        <v>23519</v>
      </c>
      <c r="J1837" t="s">
        <v>26</v>
      </c>
      <c r="K1837" t="s">
        <v>308</v>
      </c>
      <c r="L1837" t="s">
        <v>4428</v>
      </c>
      <c r="M1837" t="s">
        <v>2639</v>
      </c>
      <c r="N1837" t="s">
        <v>23520</v>
      </c>
      <c r="O1837" t="s">
        <v>23521</v>
      </c>
      <c r="P1837" t="s">
        <v>365</v>
      </c>
      <c r="Q1837" t="s">
        <v>23522</v>
      </c>
      <c r="R1837" t="s">
        <v>23523</v>
      </c>
      <c r="S1837" t="s">
        <v>23524</v>
      </c>
      <c r="T1837">
        <v>5.2</v>
      </c>
      <c r="U1837">
        <v>83629</v>
      </c>
      <c r="V1837" s="12">
        <f>W1837*1.05585427545692</f>
        <v>89747613.413838208</v>
      </c>
      <c r="W1837" s="3">
        <v>85000000</v>
      </c>
      <c r="X1837" s="13">
        <f>Y1837*1.05585427545692</f>
        <v>47406181.327280559</v>
      </c>
      <c r="Y1837" s="3">
        <v>44898413</v>
      </c>
      <c r="Z1837" s="13">
        <f>AA1837*1.05585427545692</f>
        <v>365450462.58423257</v>
      </c>
      <c r="AA1837" s="3">
        <v>346118277</v>
      </c>
      <c r="AB1837">
        <v>376</v>
      </c>
    </row>
    <row r="1838" spans="1:28" hidden="1" x14ac:dyDescent="0.2">
      <c r="A1838" t="s">
        <v>18257</v>
      </c>
      <c r="B1838" t="s">
        <v>18258</v>
      </c>
      <c r="C1838">
        <v>2009</v>
      </c>
      <c r="D1838" s="1">
        <v>39966</v>
      </c>
      <c r="E1838" t="s">
        <v>44041</v>
      </c>
      <c r="F1838" t="s">
        <v>44032</v>
      </c>
      <c r="G1838" t="s">
        <v>44045</v>
      </c>
      <c r="H1838">
        <v>90</v>
      </c>
      <c r="I1838" t="s">
        <v>25</v>
      </c>
      <c r="J1838" t="s">
        <v>26</v>
      </c>
      <c r="M1838" t="s">
        <v>5034</v>
      </c>
      <c r="N1838" t="s">
        <v>18259</v>
      </c>
      <c r="O1838" t="s">
        <v>18260</v>
      </c>
      <c r="P1838" t="s">
        <v>1348</v>
      </c>
      <c r="Q1838" t="s">
        <v>18261</v>
      </c>
      <c r="R1838" t="s">
        <v>18262</v>
      </c>
      <c r="S1838" t="s">
        <v>18263</v>
      </c>
      <c r="T1838">
        <v>5.6</v>
      </c>
      <c r="U1838">
        <v>21322</v>
      </c>
      <c r="W1838">
        <v>20000000</v>
      </c>
      <c r="X1838"/>
      <c r="Y1838"/>
      <c r="Z1838"/>
      <c r="AA1838">
        <v>2405815</v>
      </c>
      <c r="AB1838">
        <v>94</v>
      </c>
    </row>
    <row r="1839" spans="1:28" x14ac:dyDescent="0.2">
      <c r="A1839" t="s">
        <v>13492</v>
      </c>
      <c r="B1839" t="s">
        <v>13493</v>
      </c>
      <c r="C1839">
        <v>2006</v>
      </c>
      <c r="D1839" t="s">
        <v>10654</v>
      </c>
      <c r="E1839" t="s">
        <v>16512</v>
      </c>
      <c r="F1839" t="s">
        <v>44044</v>
      </c>
      <c r="G1839" t="s">
        <v>44032</v>
      </c>
      <c r="H1839">
        <v>102</v>
      </c>
      <c r="I1839" t="s">
        <v>97</v>
      </c>
      <c r="J1839" t="s">
        <v>26</v>
      </c>
      <c r="K1839" t="s">
        <v>308</v>
      </c>
      <c r="M1839" t="s">
        <v>5863</v>
      </c>
      <c r="N1839" t="s">
        <v>13494</v>
      </c>
      <c r="O1839" t="s">
        <v>13495</v>
      </c>
      <c r="P1839" t="s">
        <v>1459</v>
      </c>
      <c r="Q1839" t="s">
        <v>13496</v>
      </c>
      <c r="R1839" t="s">
        <v>13497</v>
      </c>
      <c r="S1839" t="s">
        <v>13498</v>
      </c>
      <c r="T1839">
        <v>6.6</v>
      </c>
      <c r="U1839">
        <v>125166</v>
      </c>
      <c r="V1839" s="12">
        <f>W1839*1.28378472222222</f>
        <v>66756805.55555544</v>
      </c>
      <c r="W1839" s="3">
        <v>52000000</v>
      </c>
      <c r="X1839" s="13">
        <f>Y1839*1.28378472222222</f>
        <v>47365418.340034641</v>
      </c>
      <c r="Y1839" s="3">
        <v>36895141</v>
      </c>
      <c r="Z1839" s="13">
        <f>AA1839*1.28378472222222</f>
        <v>84299365.608784586</v>
      </c>
      <c r="AA1839" s="3">
        <v>65664721</v>
      </c>
      <c r="AB1839">
        <v>322</v>
      </c>
    </row>
    <row r="1840" spans="1:28" x14ac:dyDescent="0.2">
      <c r="A1840" t="s">
        <v>16126</v>
      </c>
      <c r="B1840" t="s">
        <v>16127</v>
      </c>
      <c r="C1840">
        <v>2008</v>
      </c>
      <c r="D1840" t="s">
        <v>16128</v>
      </c>
      <c r="E1840" t="s">
        <v>16512</v>
      </c>
      <c r="F1840" t="s">
        <v>44032</v>
      </c>
      <c r="G1840" t="s">
        <v>44042</v>
      </c>
      <c r="H1840">
        <v>128</v>
      </c>
      <c r="I1840" t="s">
        <v>229</v>
      </c>
      <c r="J1840" t="s">
        <v>26</v>
      </c>
      <c r="K1840" t="s">
        <v>361</v>
      </c>
      <c r="M1840" t="s">
        <v>1005</v>
      </c>
      <c r="N1840" t="s">
        <v>16129</v>
      </c>
      <c r="O1840" t="s">
        <v>16130</v>
      </c>
      <c r="P1840" t="s">
        <v>759</v>
      </c>
      <c r="Q1840" t="s">
        <v>16131</v>
      </c>
      <c r="R1840" t="s">
        <v>16132</v>
      </c>
      <c r="S1840" t="s">
        <v>16133</v>
      </c>
      <c r="T1840">
        <v>7.1</v>
      </c>
      <c r="U1840">
        <v>210202</v>
      </c>
      <c r="V1840" s="12">
        <f>W1840*1.20207800169993</f>
        <v>84145460.1189951</v>
      </c>
      <c r="W1840" s="3">
        <v>70000000</v>
      </c>
      <c r="X1840" s="13">
        <f>Y1840*1.20207800169993</f>
        <v>47355461.382916175</v>
      </c>
      <c r="Y1840" s="3">
        <v>39394666</v>
      </c>
      <c r="Z1840" s="13">
        <f>AA1840*1.20207800169993</f>
        <v>139321918.6609894</v>
      </c>
      <c r="AA1840" s="3">
        <v>115900897</v>
      </c>
      <c r="AB1840">
        <v>299</v>
      </c>
    </row>
    <row r="1841" spans="1:28" x14ac:dyDescent="0.2">
      <c r="A1841" t="s">
        <v>24800</v>
      </c>
      <c r="B1841" t="s">
        <v>24801</v>
      </c>
      <c r="C1841">
        <v>2018</v>
      </c>
      <c r="D1841" s="1">
        <v>43411</v>
      </c>
      <c r="E1841" t="s">
        <v>16512</v>
      </c>
      <c r="F1841" t="s">
        <v>44032</v>
      </c>
      <c r="G1841" t="s">
        <v>44049</v>
      </c>
      <c r="H1841">
        <v>130</v>
      </c>
      <c r="I1841" t="s">
        <v>25</v>
      </c>
      <c r="J1841" t="s">
        <v>24802</v>
      </c>
      <c r="K1841" t="s">
        <v>26</v>
      </c>
      <c r="L1841" t="s">
        <v>11917</v>
      </c>
      <c r="M1841" t="s">
        <v>24803</v>
      </c>
      <c r="N1841" t="s">
        <v>24804</v>
      </c>
      <c r="O1841" t="s">
        <v>24805</v>
      </c>
      <c r="P1841" t="s">
        <v>16834</v>
      </c>
      <c r="Q1841" t="s">
        <v>24806</v>
      </c>
      <c r="R1841" t="s">
        <v>24807</v>
      </c>
      <c r="S1841" t="s">
        <v>24808</v>
      </c>
      <c r="T1841">
        <v>6.6</v>
      </c>
      <c r="U1841">
        <v>64601</v>
      </c>
      <c r="V1841" s="12">
        <f>W1841*1.03068014830331</f>
        <v>36073805.190615848</v>
      </c>
      <c r="W1841" s="3">
        <v>35000000</v>
      </c>
      <c r="X1841" s="13">
        <f>Y1841*1.03068014830331</f>
        <v>47225468.590055093</v>
      </c>
      <c r="Y1841" s="3">
        <v>45819713</v>
      </c>
      <c r="Z1841" s="13">
        <f>AA1841*1.03068014830331</f>
        <v>69520216.007379115</v>
      </c>
      <c r="AA1841" s="3">
        <v>67450815</v>
      </c>
      <c r="AB1841">
        <v>376</v>
      </c>
    </row>
    <row r="1842" spans="1:28" hidden="1" x14ac:dyDescent="0.2">
      <c r="A1842" t="s">
        <v>18286</v>
      </c>
      <c r="B1842" t="s">
        <v>18287</v>
      </c>
      <c r="C1842">
        <v>2008</v>
      </c>
      <c r="D1842" t="s">
        <v>10321</v>
      </c>
      <c r="E1842" t="s">
        <v>16512</v>
      </c>
      <c r="F1842" t="s">
        <v>44046</v>
      </c>
      <c r="G1842" t="s">
        <v>44033</v>
      </c>
      <c r="H1842">
        <v>90</v>
      </c>
      <c r="I1842" t="s">
        <v>1561</v>
      </c>
      <c r="J1842" t="s">
        <v>26</v>
      </c>
      <c r="M1842" t="s">
        <v>18288</v>
      </c>
      <c r="N1842" t="s">
        <v>18289</v>
      </c>
      <c r="O1842" t="s">
        <v>18290</v>
      </c>
      <c r="P1842" t="s">
        <v>13520</v>
      </c>
      <c r="Q1842" t="s">
        <v>18291</v>
      </c>
      <c r="R1842" t="s">
        <v>18292</v>
      </c>
      <c r="S1842" t="s">
        <v>18293</v>
      </c>
      <c r="T1842">
        <v>5.9</v>
      </c>
      <c r="U1842">
        <v>16001</v>
      </c>
      <c r="W1842"/>
      <c r="X1842"/>
      <c r="Y1842"/>
      <c r="Z1842"/>
      <c r="AA1842">
        <v>463377</v>
      </c>
      <c r="AB1842">
        <v>111</v>
      </c>
    </row>
    <row r="1843" spans="1:28" hidden="1" x14ac:dyDescent="0.2">
      <c r="A1843" t="s">
        <v>18294</v>
      </c>
      <c r="B1843" t="s">
        <v>18295</v>
      </c>
      <c r="C1843">
        <v>2008</v>
      </c>
      <c r="D1843" t="s">
        <v>11435</v>
      </c>
      <c r="E1843" t="s">
        <v>176</v>
      </c>
      <c r="F1843" t="s">
        <v>44034</v>
      </c>
      <c r="G1843" t="s">
        <v>44033</v>
      </c>
      <c r="H1843">
        <v>98</v>
      </c>
      <c r="I1843" t="s">
        <v>1561</v>
      </c>
      <c r="J1843" t="s">
        <v>26</v>
      </c>
      <c r="M1843" t="s">
        <v>18296</v>
      </c>
      <c r="N1843" t="s">
        <v>18296</v>
      </c>
      <c r="O1843" t="s">
        <v>18297</v>
      </c>
      <c r="P1843" t="s">
        <v>18298</v>
      </c>
      <c r="Q1843" t="s">
        <v>18299</v>
      </c>
      <c r="R1843" t="s">
        <v>18300</v>
      </c>
      <c r="S1843" t="s">
        <v>18301</v>
      </c>
      <c r="T1843">
        <v>6.2</v>
      </c>
      <c r="U1843">
        <v>16681</v>
      </c>
      <c r="W1843">
        <v>12000000</v>
      </c>
      <c r="X1843"/>
      <c r="Y1843"/>
      <c r="Z1843"/>
      <c r="AA1843">
        <v>1279576</v>
      </c>
      <c r="AB1843">
        <v>81</v>
      </c>
    </row>
    <row r="1844" spans="1:28" hidden="1" x14ac:dyDescent="0.2">
      <c r="A1844" t="s">
        <v>18302</v>
      </c>
      <c r="B1844" t="s">
        <v>18303</v>
      </c>
      <c r="C1844">
        <v>2011</v>
      </c>
      <c r="D1844" t="s">
        <v>18304</v>
      </c>
      <c r="E1844" t="s">
        <v>1045</v>
      </c>
      <c r="F1844" t="s">
        <v>44032</v>
      </c>
      <c r="G1844" t="s">
        <v>44036</v>
      </c>
      <c r="H1844">
        <v>107</v>
      </c>
      <c r="I1844" t="s">
        <v>18305</v>
      </c>
      <c r="J1844" t="s">
        <v>26</v>
      </c>
      <c r="K1844" t="s">
        <v>308</v>
      </c>
      <c r="M1844" t="s">
        <v>18306</v>
      </c>
      <c r="N1844" t="s">
        <v>18307</v>
      </c>
      <c r="O1844" t="s">
        <v>18308</v>
      </c>
      <c r="P1844" t="s">
        <v>8255</v>
      </c>
      <c r="Q1844" t="s">
        <v>18309</v>
      </c>
      <c r="R1844" t="s">
        <v>18310</v>
      </c>
      <c r="S1844" t="s">
        <v>18311</v>
      </c>
      <c r="T1844">
        <v>5.5</v>
      </c>
      <c r="U1844">
        <v>14211</v>
      </c>
      <c r="W1844"/>
      <c r="X1844"/>
      <c r="Y1844">
        <v>3033623</v>
      </c>
      <c r="Z1844"/>
      <c r="AA1844">
        <v>4072098</v>
      </c>
      <c r="AB1844">
        <v>44</v>
      </c>
    </row>
    <row r="1845" spans="1:28" hidden="1" x14ac:dyDescent="0.2">
      <c r="A1845" t="s">
        <v>18312</v>
      </c>
      <c r="B1845" t="s">
        <v>18313</v>
      </c>
      <c r="C1845">
        <v>2008</v>
      </c>
      <c r="D1845" t="s">
        <v>18314</v>
      </c>
      <c r="E1845" t="s">
        <v>3496</v>
      </c>
      <c r="H1845">
        <v>101</v>
      </c>
      <c r="I1845" t="s">
        <v>25</v>
      </c>
      <c r="J1845" t="s">
        <v>26</v>
      </c>
      <c r="M1845" t="s">
        <v>18315</v>
      </c>
      <c r="N1845" t="s">
        <v>18316</v>
      </c>
      <c r="O1845" t="s">
        <v>18317</v>
      </c>
      <c r="P1845" t="s">
        <v>18318</v>
      </c>
      <c r="Q1845" t="s">
        <v>18319</v>
      </c>
      <c r="R1845" t="s">
        <v>18320</v>
      </c>
      <c r="S1845" t="s">
        <v>18321</v>
      </c>
      <c r="T1845">
        <v>5.6</v>
      </c>
      <c r="U1845">
        <v>18279</v>
      </c>
      <c r="W1845"/>
      <c r="X1845"/>
      <c r="Y1845"/>
      <c r="Z1845"/>
      <c r="AA1845"/>
      <c r="AB1845">
        <v>111</v>
      </c>
    </row>
    <row r="1846" spans="1:28" hidden="1" x14ac:dyDescent="0.2">
      <c r="A1846" t="s">
        <v>18322</v>
      </c>
      <c r="B1846" t="s">
        <v>18323</v>
      </c>
      <c r="C1846">
        <v>2007</v>
      </c>
      <c r="D1846" t="s">
        <v>12773</v>
      </c>
      <c r="E1846" t="s">
        <v>44041</v>
      </c>
      <c r="F1846" t="s">
        <v>44045</v>
      </c>
      <c r="G1846" t="s">
        <v>44042</v>
      </c>
      <c r="H1846">
        <v>88</v>
      </c>
      <c r="I1846" t="s">
        <v>25</v>
      </c>
      <c r="J1846" t="s">
        <v>26</v>
      </c>
      <c r="M1846" t="s">
        <v>309</v>
      </c>
      <c r="N1846" t="s">
        <v>18324</v>
      </c>
      <c r="O1846" t="s">
        <v>18325</v>
      </c>
      <c r="P1846" t="s">
        <v>732</v>
      </c>
      <c r="Q1846" t="s">
        <v>18326</v>
      </c>
      <c r="R1846" t="s">
        <v>18327</v>
      </c>
      <c r="S1846" t="s">
        <v>18328</v>
      </c>
      <c r="T1846">
        <v>6.1</v>
      </c>
      <c r="U1846">
        <v>36917</v>
      </c>
      <c r="W1846">
        <v>25000000</v>
      </c>
      <c r="X1846"/>
      <c r="Y1846"/>
      <c r="Z1846"/>
      <c r="AA1846">
        <v>5796630</v>
      </c>
      <c r="AB1846">
        <v>64</v>
      </c>
    </row>
    <row r="1847" spans="1:28" hidden="1" x14ac:dyDescent="0.2">
      <c r="A1847" t="s">
        <v>18329</v>
      </c>
      <c r="B1847" t="s">
        <v>18330</v>
      </c>
      <c r="C1847">
        <v>2010</v>
      </c>
      <c r="D1847" t="s">
        <v>18331</v>
      </c>
      <c r="E1847" t="s">
        <v>44035</v>
      </c>
      <c r="F1847" t="s">
        <v>44044</v>
      </c>
      <c r="G1847" t="s">
        <v>44032</v>
      </c>
      <c r="H1847">
        <v>112</v>
      </c>
      <c r="I1847" t="s">
        <v>547</v>
      </c>
      <c r="J1847" t="s">
        <v>26</v>
      </c>
      <c r="K1847" t="s">
        <v>1419</v>
      </c>
      <c r="L1847" t="s">
        <v>75</v>
      </c>
      <c r="M1847" t="s">
        <v>18332</v>
      </c>
      <c r="N1847" t="s">
        <v>18333</v>
      </c>
      <c r="O1847" t="s">
        <v>18334</v>
      </c>
      <c r="P1847" t="s">
        <v>17675</v>
      </c>
      <c r="Q1847" t="s">
        <v>18335</v>
      </c>
      <c r="R1847" t="s">
        <v>18336</v>
      </c>
      <c r="S1847" t="s">
        <v>18337</v>
      </c>
      <c r="T1847">
        <v>7.1</v>
      </c>
      <c r="U1847">
        <v>31171</v>
      </c>
      <c r="W1847"/>
      <c r="X1847"/>
      <c r="Y1847">
        <v>1124966</v>
      </c>
      <c r="Z1847"/>
      <c r="AA1847">
        <v>1870392</v>
      </c>
      <c r="AB1847">
        <v>94</v>
      </c>
    </row>
    <row r="1848" spans="1:28" x14ac:dyDescent="0.2">
      <c r="A1848" t="s">
        <v>18757</v>
      </c>
      <c r="B1848" t="s">
        <v>18758</v>
      </c>
      <c r="C1848">
        <v>2008</v>
      </c>
      <c r="D1848" t="s">
        <v>15359</v>
      </c>
      <c r="E1848" t="s">
        <v>44041</v>
      </c>
      <c r="F1848" t="s">
        <v>44032</v>
      </c>
      <c r="G1848" t="s">
        <v>44042</v>
      </c>
      <c r="H1848">
        <v>110</v>
      </c>
      <c r="I1848" t="s">
        <v>25</v>
      </c>
      <c r="J1848" t="s">
        <v>26</v>
      </c>
      <c r="M1848" t="s">
        <v>986</v>
      </c>
      <c r="N1848" t="s">
        <v>18759</v>
      </c>
      <c r="O1848" t="s">
        <v>18760</v>
      </c>
      <c r="P1848" t="s">
        <v>732</v>
      </c>
      <c r="Q1848" t="s">
        <v>18761</v>
      </c>
      <c r="R1848" t="s">
        <v>18762</v>
      </c>
      <c r="S1848" t="s">
        <v>18763</v>
      </c>
      <c r="T1848">
        <v>6.1</v>
      </c>
      <c r="U1848">
        <v>48133</v>
      </c>
      <c r="V1848" s="12">
        <f>W1848*1.20207800169993</f>
        <v>24041560.033998597</v>
      </c>
      <c r="W1848" s="3">
        <v>20000000</v>
      </c>
      <c r="X1848" s="13">
        <f>Y1848*1.20207800169993</f>
        <v>47197796.832213208</v>
      </c>
      <c r="Y1848" s="3">
        <v>39263506</v>
      </c>
      <c r="Z1848" s="13">
        <f>AA1848*1.20207800169993</f>
        <v>53678795.570066378</v>
      </c>
      <c r="AA1848" s="3">
        <v>44655002</v>
      </c>
      <c r="AB1848">
        <v>138</v>
      </c>
    </row>
    <row r="1849" spans="1:28" x14ac:dyDescent="0.2">
      <c r="A1849" t="s">
        <v>34187</v>
      </c>
      <c r="B1849" t="s">
        <v>34188</v>
      </c>
      <c r="C1849">
        <v>2014</v>
      </c>
      <c r="D1849" t="s">
        <v>32836</v>
      </c>
      <c r="E1849" t="s">
        <v>1045</v>
      </c>
      <c r="F1849" t="s">
        <v>44039</v>
      </c>
      <c r="H1849">
        <v>116</v>
      </c>
      <c r="I1849" t="s">
        <v>25</v>
      </c>
      <c r="J1849" t="s">
        <v>26</v>
      </c>
      <c r="K1849" t="s">
        <v>3115</v>
      </c>
      <c r="L1849" t="s">
        <v>209</v>
      </c>
      <c r="M1849" t="s">
        <v>27409</v>
      </c>
      <c r="N1849" t="s">
        <v>27410</v>
      </c>
      <c r="O1849" t="s">
        <v>34189</v>
      </c>
      <c r="P1849" t="s">
        <v>27409</v>
      </c>
      <c r="Q1849" t="s">
        <v>34190</v>
      </c>
      <c r="R1849" t="s">
        <v>34191</v>
      </c>
      <c r="S1849" t="s">
        <v>34192</v>
      </c>
      <c r="T1849">
        <v>6.1</v>
      </c>
      <c r="U1849">
        <v>169209</v>
      </c>
      <c r="V1849" s="12">
        <f>W1849*1.09324733035956</f>
        <v>43729893.214382403</v>
      </c>
      <c r="W1849" s="3">
        <v>40000000</v>
      </c>
      <c r="X1849" s="13">
        <f>Y1849*1.09324733035956</f>
        <v>47161924.558580168</v>
      </c>
      <c r="Y1849" s="3">
        <v>43139300</v>
      </c>
      <c r="Z1849" s="13">
        <f>AA1849*1.09324733035956</f>
        <v>95319967.981701434</v>
      </c>
      <c r="AA1849" s="3">
        <v>87189756</v>
      </c>
      <c r="AB1849">
        <v>523</v>
      </c>
    </row>
    <row r="1850" spans="1:28" x14ac:dyDescent="0.2">
      <c r="A1850" t="s">
        <v>684</v>
      </c>
      <c r="B1850" t="s">
        <v>685</v>
      </c>
      <c r="C1850">
        <v>2001</v>
      </c>
      <c r="D1850" s="1">
        <v>37383</v>
      </c>
      <c r="E1850" t="s">
        <v>1045</v>
      </c>
      <c r="F1850" t="s">
        <v>44044</v>
      </c>
      <c r="H1850">
        <v>94</v>
      </c>
      <c r="I1850" t="s">
        <v>25</v>
      </c>
      <c r="J1850" t="s">
        <v>26</v>
      </c>
      <c r="K1850" t="s">
        <v>686</v>
      </c>
      <c r="M1850" t="s">
        <v>687</v>
      </c>
      <c r="N1850" t="s">
        <v>688</v>
      </c>
      <c r="O1850" t="s">
        <v>689</v>
      </c>
      <c r="P1850" t="s">
        <v>690</v>
      </c>
      <c r="Q1850" t="s">
        <v>691</v>
      </c>
      <c r="R1850" t="s">
        <v>692</v>
      </c>
      <c r="S1850" t="s">
        <v>693</v>
      </c>
      <c r="T1850">
        <v>5.5</v>
      </c>
      <c r="U1850">
        <v>14842</v>
      </c>
      <c r="V1850" s="12">
        <f>W1850*1.46138339920949</f>
        <v>87683003.952569395</v>
      </c>
      <c r="W1850" s="3">
        <v>60000000</v>
      </c>
      <c r="X1850" s="13">
        <f>Y1850*1.46138339920949</f>
        <v>47158599.702845976</v>
      </c>
      <c r="Y1850" s="3">
        <v>32269834</v>
      </c>
      <c r="Z1850" s="13">
        <f>AA1850*1.46138339920949</f>
        <v>56210842.508419119</v>
      </c>
      <c r="AA1850" s="3">
        <v>38464131</v>
      </c>
      <c r="AB1850">
        <v>84</v>
      </c>
    </row>
    <row r="1851" spans="1:28" hidden="1" x14ac:dyDescent="0.2">
      <c r="A1851" t="s">
        <v>18362</v>
      </c>
      <c r="B1851" t="s">
        <v>18363</v>
      </c>
      <c r="C1851">
        <v>2008</v>
      </c>
      <c r="D1851" t="s">
        <v>18364</v>
      </c>
      <c r="E1851" t="s">
        <v>3496</v>
      </c>
      <c r="F1851" t="s">
        <v>44045</v>
      </c>
      <c r="G1851" t="s">
        <v>44042</v>
      </c>
      <c r="H1851">
        <v>96</v>
      </c>
      <c r="I1851" t="s">
        <v>25</v>
      </c>
      <c r="J1851" t="s">
        <v>26</v>
      </c>
      <c r="M1851" t="s">
        <v>18365</v>
      </c>
      <c r="N1851" t="s">
        <v>18365</v>
      </c>
      <c r="O1851" t="s">
        <v>18366</v>
      </c>
      <c r="P1851" t="s">
        <v>18367</v>
      </c>
      <c r="Q1851" t="s">
        <v>18368</v>
      </c>
      <c r="R1851" t="s">
        <v>18369</v>
      </c>
      <c r="S1851" t="s">
        <v>18370</v>
      </c>
      <c r="T1851">
        <v>5.5</v>
      </c>
      <c r="U1851">
        <v>11919</v>
      </c>
      <c r="W1851">
        <v>10000000</v>
      </c>
      <c r="X1851"/>
      <c r="Y1851"/>
      <c r="Z1851"/>
      <c r="AA1851">
        <v>1415804</v>
      </c>
      <c r="AB1851">
        <v>79</v>
      </c>
    </row>
    <row r="1852" spans="1:28" hidden="1" x14ac:dyDescent="0.2">
      <c r="A1852" t="s">
        <v>18371</v>
      </c>
      <c r="B1852" t="s">
        <v>18372</v>
      </c>
      <c r="C1852">
        <v>2014</v>
      </c>
      <c r="D1852" s="1">
        <v>42341</v>
      </c>
      <c r="E1852" t="s">
        <v>176</v>
      </c>
      <c r="F1852" t="s">
        <v>44036</v>
      </c>
      <c r="G1852" t="s">
        <v>44055</v>
      </c>
      <c r="H1852">
        <v>107</v>
      </c>
      <c r="I1852" t="s">
        <v>18373</v>
      </c>
      <c r="J1852" t="s">
        <v>26</v>
      </c>
      <c r="K1852" t="s">
        <v>307</v>
      </c>
      <c r="L1852" t="s">
        <v>27</v>
      </c>
      <c r="M1852" t="s">
        <v>17935</v>
      </c>
      <c r="N1852" t="s">
        <v>18374</v>
      </c>
      <c r="O1852" t="s">
        <v>18375</v>
      </c>
      <c r="P1852" t="s">
        <v>18376</v>
      </c>
      <c r="Q1852" t="s">
        <v>18377</v>
      </c>
      <c r="R1852" t="s">
        <v>18378</v>
      </c>
      <c r="S1852" t="s">
        <v>18379</v>
      </c>
      <c r="T1852">
        <v>7</v>
      </c>
      <c r="U1852">
        <v>22624</v>
      </c>
      <c r="W1852" t="s">
        <v>14930</v>
      </c>
      <c r="X1852"/>
      <c r="Y1852"/>
      <c r="Z1852"/>
      <c r="AA1852">
        <v>9337930</v>
      </c>
      <c r="AB1852">
        <v>75</v>
      </c>
    </row>
    <row r="1853" spans="1:28" x14ac:dyDescent="0.2">
      <c r="A1853" t="s">
        <v>7505</v>
      </c>
      <c r="B1853" t="s">
        <v>7506</v>
      </c>
      <c r="C1853">
        <v>2004</v>
      </c>
      <c r="D1853" t="s">
        <v>3505</v>
      </c>
      <c r="E1853" t="s">
        <v>176</v>
      </c>
      <c r="F1853" t="s">
        <v>44036</v>
      </c>
      <c r="G1853" t="s">
        <v>44033</v>
      </c>
      <c r="H1853">
        <v>108</v>
      </c>
      <c r="I1853" t="s">
        <v>25</v>
      </c>
      <c r="J1853" t="s">
        <v>26</v>
      </c>
      <c r="M1853" t="s">
        <v>2311</v>
      </c>
      <c r="N1853" t="s">
        <v>7507</v>
      </c>
      <c r="O1853" t="s">
        <v>7508</v>
      </c>
      <c r="P1853" t="s">
        <v>957</v>
      </c>
      <c r="Q1853" t="s">
        <v>7509</v>
      </c>
      <c r="R1853" t="s">
        <v>7510</v>
      </c>
      <c r="S1853" t="s">
        <v>7511</v>
      </c>
      <c r="T1853">
        <v>8.3000000000000007</v>
      </c>
      <c r="U1853">
        <v>889875</v>
      </c>
      <c r="V1853" s="12">
        <f>W1853*1.37009528851244</f>
        <v>27401905.770248801</v>
      </c>
      <c r="W1853" s="3">
        <v>20000000</v>
      </c>
      <c r="X1853" s="13">
        <f>Y1853*1.37009528851244</f>
        <v>47131690.323509775</v>
      </c>
      <c r="Y1853" s="3">
        <v>34400301</v>
      </c>
      <c r="Z1853" s="13">
        <f>AA1853*1.37009528851244</f>
        <v>101437354.39843829</v>
      </c>
      <c r="AA1853" s="3">
        <v>74036715</v>
      </c>
      <c r="AB1853">
        <v>1825</v>
      </c>
    </row>
    <row r="1854" spans="1:28" x14ac:dyDescent="0.2">
      <c r="A1854" t="s">
        <v>20978</v>
      </c>
      <c r="B1854" t="s">
        <v>20979</v>
      </c>
      <c r="C1854">
        <v>2011</v>
      </c>
      <c r="D1854" t="s">
        <v>13395</v>
      </c>
      <c r="E1854" t="s">
        <v>176</v>
      </c>
      <c r="F1854" t="s">
        <v>44042</v>
      </c>
      <c r="H1854">
        <v>101</v>
      </c>
      <c r="I1854" t="s">
        <v>25</v>
      </c>
      <c r="J1854" t="s">
        <v>26</v>
      </c>
      <c r="M1854" t="s">
        <v>386</v>
      </c>
      <c r="N1854" t="s">
        <v>12732</v>
      </c>
      <c r="O1854" t="s">
        <v>20980</v>
      </c>
      <c r="P1854" t="s">
        <v>3250</v>
      </c>
      <c r="Q1854" t="s">
        <v>20981</v>
      </c>
      <c r="R1854" t="s">
        <v>20982</v>
      </c>
      <c r="S1854" t="s">
        <v>20983</v>
      </c>
      <c r="T1854">
        <v>7.1</v>
      </c>
      <c r="U1854">
        <v>212573</v>
      </c>
      <c r="V1854" s="12">
        <f>W1854*1.1505830469594</f>
        <v>14382288.0869925</v>
      </c>
      <c r="W1854" s="3">
        <v>12500000</v>
      </c>
      <c r="X1854" s="13">
        <f>Y1854*1.1505830469594</f>
        <v>47130797.180898018</v>
      </c>
      <c r="Y1854" s="3">
        <v>40962534</v>
      </c>
      <c r="Z1854" s="13">
        <f>AA1854*1.1505830469594</f>
        <v>87833336.353504896</v>
      </c>
      <c r="AA1854" s="3">
        <v>76338111</v>
      </c>
      <c r="AB1854">
        <v>304</v>
      </c>
    </row>
    <row r="1855" spans="1:28" hidden="1" x14ac:dyDescent="0.2">
      <c r="A1855" t="s">
        <v>18395</v>
      </c>
      <c r="B1855" t="s">
        <v>18396</v>
      </c>
      <c r="C1855">
        <v>2007</v>
      </c>
      <c r="D1855" s="1">
        <v>39272</v>
      </c>
      <c r="E1855" t="s">
        <v>16512</v>
      </c>
      <c r="F1855" t="s">
        <v>44051</v>
      </c>
      <c r="G1855" t="s">
        <v>44044</v>
      </c>
      <c r="H1855">
        <v>119</v>
      </c>
      <c r="I1855" t="s">
        <v>1561</v>
      </c>
      <c r="J1855" t="s">
        <v>26</v>
      </c>
      <c r="M1855" t="s">
        <v>18397</v>
      </c>
      <c r="N1855" t="s">
        <v>18398</v>
      </c>
      <c r="O1855" t="s">
        <v>18399</v>
      </c>
      <c r="P1855" t="s">
        <v>18400</v>
      </c>
      <c r="Q1855" t="s">
        <v>18401</v>
      </c>
      <c r="R1855" t="s">
        <v>18402</v>
      </c>
      <c r="S1855" t="s">
        <v>18403</v>
      </c>
      <c r="T1855">
        <v>6.8</v>
      </c>
      <c r="U1855">
        <v>18816</v>
      </c>
      <c r="W1855">
        <v>4000000</v>
      </c>
      <c r="X1855"/>
      <c r="Y1855"/>
      <c r="Z1855"/>
      <c r="AA1855">
        <v>355345</v>
      </c>
      <c r="AB1855">
        <v>91</v>
      </c>
    </row>
    <row r="1856" spans="1:28" x14ac:dyDescent="0.2">
      <c r="A1856" t="s">
        <v>35225</v>
      </c>
      <c r="B1856" t="s">
        <v>35226</v>
      </c>
      <c r="C1856">
        <v>2014</v>
      </c>
      <c r="D1856" t="s">
        <v>35227</v>
      </c>
      <c r="E1856" t="s">
        <v>16512</v>
      </c>
      <c r="F1856" t="s">
        <v>44044</v>
      </c>
      <c r="G1856" t="s">
        <v>44042</v>
      </c>
      <c r="H1856">
        <v>101</v>
      </c>
      <c r="I1856" t="s">
        <v>35228</v>
      </c>
      <c r="J1856" t="s">
        <v>26</v>
      </c>
      <c r="K1856" t="s">
        <v>75</v>
      </c>
      <c r="L1856" t="s">
        <v>3329</v>
      </c>
      <c r="M1856" t="s">
        <v>35229</v>
      </c>
      <c r="N1856" t="s">
        <v>35230</v>
      </c>
      <c r="O1856" t="s">
        <v>35231</v>
      </c>
      <c r="P1856" t="s">
        <v>1143</v>
      </c>
      <c r="Q1856" t="s">
        <v>35232</v>
      </c>
      <c r="R1856" t="s">
        <v>35233</v>
      </c>
      <c r="S1856" t="s">
        <v>35234</v>
      </c>
      <c r="T1856">
        <v>7.4</v>
      </c>
      <c r="U1856">
        <v>520351</v>
      </c>
      <c r="V1856" s="12">
        <f>W1856*1.09324733035956</f>
        <v>21864946.607191201</v>
      </c>
      <c r="W1856" s="3">
        <v>20000000</v>
      </c>
      <c r="X1856" s="13">
        <f>Y1856*1.09324733035956</f>
        <v>47050998.218205236</v>
      </c>
      <c r="Y1856" s="3">
        <v>43037835</v>
      </c>
      <c r="Z1856" s="13">
        <f>AA1856*1.09324733035956</f>
        <v>94108600.743533164</v>
      </c>
      <c r="AA1856" s="3">
        <v>86081711</v>
      </c>
      <c r="AB1856">
        <v>1173</v>
      </c>
    </row>
    <row r="1857" spans="1:28" hidden="1" x14ac:dyDescent="0.2">
      <c r="A1857" t="s">
        <v>18413</v>
      </c>
      <c r="B1857" t="s">
        <v>18414</v>
      </c>
      <c r="C1857">
        <v>2007</v>
      </c>
      <c r="D1857" s="1">
        <v>39115</v>
      </c>
      <c r="E1857" t="s">
        <v>44041</v>
      </c>
      <c r="F1857" t="s">
        <v>44032</v>
      </c>
      <c r="G1857" t="s">
        <v>44042</v>
      </c>
      <c r="H1857">
        <v>92</v>
      </c>
      <c r="I1857" t="s">
        <v>4358</v>
      </c>
      <c r="J1857" t="s">
        <v>1076</v>
      </c>
      <c r="M1857" t="s">
        <v>15827</v>
      </c>
      <c r="N1857" t="s">
        <v>18415</v>
      </c>
      <c r="O1857" t="s">
        <v>18416</v>
      </c>
      <c r="P1857" t="s">
        <v>18417</v>
      </c>
      <c r="Q1857" t="s">
        <v>18418</v>
      </c>
      <c r="R1857" t="s">
        <v>18419</v>
      </c>
      <c r="S1857" t="s">
        <v>18420</v>
      </c>
      <c r="T1857">
        <v>7</v>
      </c>
      <c r="U1857">
        <v>10996</v>
      </c>
      <c r="W1857"/>
      <c r="X1857"/>
      <c r="Y1857"/>
      <c r="Z1857"/>
      <c r="AA1857">
        <v>1261116</v>
      </c>
      <c r="AB1857">
        <v>15</v>
      </c>
    </row>
    <row r="1858" spans="1:28" x14ac:dyDescent="0.2">
      <c r="A1858" t="s">
        <v>36843</v>
      </c>
      <c r="B1858" t="s">
        <v>36844</v>
      </c>
      <c r="C1858">
        <v>2015</v>
      </c>
      <c r="D1858" t="s">
        <v>36845</v>
      </c>
      <c r="E1858" t="s">
        <v>1045</v>
      </c>
      <c r="F1858" t="s">
        <v>44034</v>
      </c>
      <c r="H1858">
        <v>101</v>
      </c>
      <c r="I1858" t="s">
        <v>25</v>
      </c>
      <c r="J1858" t="s">
        <v>26</v>
      </c>
      <c r="M1858" t="s">
        <v>15701</v>
      </c>
      <c r="N1858" t="s">
        <v>36846</v>
      </c>
      <c r="O1858" t="s">
        <v>36847</v>
      </c>
      <c r="P1858" t="s">
        <v>10478</v>
      </c>
      <c r="Q1858" t="s">
        <v>10478</v>
      </c>
      <c r="R1858" t="s">
        <v>36848</v>
      </c>
      <c r="S1858" t="s">
        <v>36849</v>
      </c>
      <c r="T1858">
        <v>6.4</v>
      </c>
      <c r="U1858">
        <v>63398</v>
      </c>
      <c r="V1858" s="12">
        <f>W1858*1.09195121025074</f>
        <v>27298780.256268501</v>
      </c>
      <c r="W1858" s="3">
        <v>25000000</v>
      </c>
      <c r="X1858" s="13">
        <f>Y1858*1.09195121025074</f>
        <v>47005629.953513823</v>
      </c>
      <c r="Y1858" s="3">
        <v>43047372</v>
      </c>
      <c r="Z1858" s="13">
        <f>AA1858*1.09195121025074</f>
        <v>57213871.244492933</v>
      </c>
      <c r="AA1858" s="3">
        <v>52395996</v>
      </c>
      <c r="AB1858">
        <v>147</v>
      </c>
    </row>
    <row r="1859" spans="1:28" x14ac:dyDescent="0.2">
      <c r="A1859" t="s">
        <v>7892</v>
      </c>
      <c r="B1859" t="s">
        <v>7893</v>
      </c>
      <c r="C1859">
        <v>2004</v>
      </c>
      <c r="D1859" t="s">
        <v>7894</v>
      </c>
      <c r="E1859" t="s">
        <v>16512</v>
      </c>
      <c r="F1859" t="s">
        <v>44051</v>
      </c>
      <c r="G1859" t="s">
        <v>44032</v>
      </c>
      <c r="H1859">
        <v>175</v>
      </c>
      <c r="I1859" t="s">
        <v>7895</v>
      </c>
      <c r="J1859" t="s">
        <v>26</v>
      </c>
      <c r="M1859" t="s">
        <v>7896</v>
      </c>
      <c r="N1859" t="s">
        <v>7897</v>
      </c>
      <c r="O1859" t="s">
        <v>7898</v>
      </c>
      <c r="P1859" t="s">
        <v>2108</v>
      </c>
      <c r="Q1859" t="s">
        <v>7899</v>
      </c>
      <c r="R1859" t="s">
        <v>7900</v>
      </c>
      <c r="S1859" t="s">
        <v>7901</v>
      </c>
      <c r="T1859">
        <v>5.6</v>
      </c>
      <c r="U1859">
        <v>160399</v>
      </c>
      <c r="V1859" s="12">
        <f>W1859*1.37009528851244</f>
        <v>212364769.71942821</v>
      </c>
      <c r="W1859" s="3">
        <v>155000000</v>
      </c>
      <c r="X1859" s="13">
        <f>Y1859*1.37009528851244</f>
        <v>46990419.798311263</v>
      </c>
      <c r="Y1859" s="3">
        <v>34297191</v>
      </c>
      <c r="Z1859" s="13">
        <f>AA1859*1.37009528851244</f>
        <v>229214464.6358496</v>
      </c>
      <c r="AA1859" s="3">
        <v>167298192</v>
      </c>
      <c r="AB1859">
        <v>1434</v>
      </c>
    </row>
    <row r="1860" spans="1:28" x14ac:dyDescent="0.2">
      <c r="A1860" t="s">
        <v>1023</v>
      </c>
      <c r="B1860" t="s">
        <v>1024</v>
      </c>
      <c r="C1860">
        <v>2001</v>
      </c>
      <c r="D1860" t="s">
        <v>1025</v>
      </c>
      <c r="E1860" t="s">
        <v>44037</v>
      </c>
      <c r="F1860" t="s">
        <v>44047</v>
      </c>
      <c r="G1860" t="s">
        <v>44031</v>
      </c>
      <c r="H1860">
        <v>106</v>
      </c>
      <c r="I1860" t="s">
        <v>1026</v>
      </c>
      <c r="J1860" t="s">
        <v>26</v>
      </c>
      <c r="M1860" t="s">
        <v>1027</v>
      </c>
      <c r="N1860" t="s">
        <v>1028</v>
      </c>
      <c r="O1860" t="s">
        <v>1029</v>
      </c>
      <c r="P1860" t="s">
        <v>1030</v>
      </c>
      <c r="Q1860" t="s">
        <v>1031</v>
      </c>
      <c r="R1860" t="s">
        <v>1032</v>
      </c>
      <c r="S1860" t="s">
        <v>1033</v>
      </c>
      <c r="T1860">
        <v>6.4</v>
      </c>
      <c r="U1860">
        <v>79526</v>
      </c>
      <c r="V1860" s="12">
        <f>W1860*1.46138339920949</f>
        <v>200209525.69170013</v>
      </c>
      <c r="W1860" s="3">
        <v>137000000</v>
      </c>
      <c r="X1860" s="13">
        <f>Y1860*1.46138339920949</f>
        <v>46956922.948221467</v>
      </c>
      <c r="Y1860" s="3">
        <v>32131830</v>
      </c>
      <c r="Z1860" s="13">
        <f>AA1860*1.46138339920949</f>
        <v>124410243.10632443</v>
      </c>
      <c r="AA1860" s="3">
        <v>85131830</v>
      </c>
      <c r="AB1860">
        <v>786</v>
      </c>
    </row>
    <row r="1861" spans="1:28" x14ac:dyDescent="0.2">
      <c r="A1861" t="s">
        <v>3570</v>
      </c>
      <c r="B1861" t="s">
        <v>3571</v>
      </c>
      <c r="C1861">
        <v>2002</v>
      </c>
      <c r="D1861" t="s">
        <v>3572</v>
      </c>
      <c r="E1861" t="s">
        <v>44035</v>
      </c>
      <c r="F1861" t="s">
        <v>44032</v>
      </c>
      <c r="G1861" t="s">
        <v>44057</v>
      </c>
      <c r="H1861">
        <v>150</v>
      </c>
      <c r="I1861" t="s">
        <v>3574</v>
      </c>
      <c r="J1861" t="s">
        <v>26</v>
      </c>
      <c r="K1861" t="s">
        <v>307</v>
      </c>
      <c r="L1861" t="s">
        <v>75</v>
      </c>
      <c r="M1861" t="s">
        <v>3575</v>
      </c>
      <c r="N1861" t="s">
        <v>3576</v>
      </c>
      <c r="O1861" t="s">
        <v>3577</v>
      </c>
      <c r="P1861" t="s">
        <v>3578</v>
      </c>
      <c r="Q1861" t="s">
        <v>3579</v>
      </c>
      <c r="R1861" t="s">
        <v>3580</v>
      </c>
      <c r="S1861" t="s">
        <v>3581</v>
      </c>
      <c r="T1861">
        <v>8.5</v>
      </c>
      <c r="U1861">
        <v>707942</v>
      </c>
      <c r="V1861" s="12">
        <f>W1861*1.43863813229572</f>
        <v>50352334.630350202</v>
      </c>
      <c r="W1861" s="3">
        <v>35000000</v>
      </c>
      <c r="X1861" s="13">
        <f>Y1861*1.43863813229572</f>
        <v>46860151.339338526</v>
      </c>
      <c r="Y1861" s="3">
        <v>32572577</v>
      </c>
      <c r="Z1861" s="13">
        <f>AA1861*1.43863813229572</f>
        <v>172740987.91521403</v>
      </c>
      <c r="AA1861" s="3">
        <v>120072577</v>
      </c>
      <c r="AB1861">
        <v>937</v>
      </c>
    </row>
    <row r="1862" spans="1:28" x14ac:dyDescent="0.2">
      <c r="A1862" t="s">
        <v>21020</v>
      </c>
      <c r="B1862" t="s">
        <v>21021</v>
      </c>
      <c r="C1862">
        <v>2010</v>
      </c>
      <c r="D1862" t="s">
        <v>16101</v>
      </c>
      <c r="E1862" t="s">
        <v>176</v>
      </c>
      <c r="F1862" t="s">
        <v>44057</v>
      </c>
      <c r="G1862" t="s">
        <v>44053</v>
      </c>
      <c r="H1862">
        <v>119</v>
      </c>
      <c r="I1862" t="s">
        <v>25</v>
      </c>
      <c r="J1862" t="s">
        <v>26</v>
      </c>
      <c r="M1862" t="s">
        <v>21022</v>
      </c>
      <c r="N1862" t="s">
        <v>21022</v>
      </c>
      <c r="O1862" t="s">
        <v>21023</v>
      </c>
      <c r="P1862" t="s">
        <v>21024</v>
      </c>
      <c r="Q1862" t="s">
        <v>21025</v>
      </c>
      <c r="R1862" t="s">
        <v>21026</v>
      </c>
      <c r="S1862" t="s">
        <v>21027</v>
      </c>
      <c r="T1862">
        <v>6.4</v>
      </c>
      <c r="U1862">
        <v>76855</v>
      </c>
      <c r="V1862" s="12">
        <f>W1862*1.18690152988223</f>
        <v>65279584.143522657</v>
      </c>
      <c r="W1862" s="3">
        <v>55000000</v>
      </c>
      <c r="X1862" s="13">
        <f>Y1862*1.18690152988223</f>
        <v>46812173.759057224</v>
      </c>
      <c r="Y1862" s="3">
        <v>39440655</v>
      </c>
      <c r="Z1862" s="13">
        <f>AA1862*1.18690152988223</f>
        <v>106251155.52840996</v>
      </c>
      <c r="AA1862" s="3">
        <v>89519773</v>
      </c>
      <c r="AB1862">
        <v>256</v>
      </c>
    </row>
    <row r="1863" spans="1:28" hidden="1" x14ac:dyDescent="0.2">
      <c r="A1863" t="s">
        <v>18458</v>
      </c>
      <c r="B1863" t="s">
        <v>18459</v>
      </c>
      <c r="C1863">
        <v>2008</v>
      </c>
      <c r="D1863" t="s">
        <v>18460</v>
      </c>
      <c r="E1863" t="s">
        <v>176</v>
      </c>
      <c r="F1863" t="s">
        <v>44046</v>
      </c>
      <c r="G1863" t="s">
        <v>44042</v>
      </c>
      <c r="H1863">
        <v>93</v>
      </c>
      <c r="I1863" t="s">
        <v>1869</v>
      </c>
      <c r="J1863" t="s">
        <v>26</v>
      </c>
      <c r="M1863" t="s">
        <v>14149</v>
      </c>
      <c r="N1863" t="s">
        <v>14149</v>
      </c>
      <c r="O1863" t="s">
        <v>18461</v>
      </c>
      <c r="P1863" t="s">
        <v>18462</v>
      </c>
      <c r="Q1863" t="s">
        <v>18463</v>
      </c>
      <c r="R1863" t="s">
        <v>18464</v>
      </c>
      <c r="S1863" t="s">
        <v>18465</v>
      </c>
      <c r="T1863">
        <v>5.4</v>
      </c>
      <c r="U1863">
        <v>10244</v>
      </c>
      <c r="W1863" t="s">
        <v>8775</v>
      </c>
      <c r="X1863"/>
      <c r="Y1863"/>
      <c r="Z1863"/>
      <c r="AA1863">
        <v>1688551</v>
      </c>
      <c r="AB1863">
        <v>98</v>
      </c>
    </row>
    <row r="1864" spans="1:28" x14ac:dyDescent="0.2">
      <c r="A1864" t="s">
        <v>35267</v>
      </c>
      <c r="B1864" t="s">
        <v>35268</v>
      </c>
      <c r="C1864">
        <v>2017</v>
      </c>
      <c r="D1864" t="s">
        <v>35269</v>
      </c>
      <c r="E1864" t="s">
        <v>44043</v>
      </c>
      <c r="F1864" t="s">
        <v>44032</v>
      </c>
      <c r="G1864" t="s">
        <v>44046</v>
      </c>
      <c r="H1864">
        <v>89</v>
      </c>
      <c r="I1864" t="s">
        <v>1561</v>
      </c>
      <c r="J1864" t="s">
        <v>26</v>
      </c>
      <c r="K1864" t="s">
        <v>308</v>
      </c>
      <c r="M1864" t="s">
        <v>23367</v>
      </c>
      <c r="N1864" t="s">
        <v>35270</v>
      </c>
      <c r="O1864" t="s">
        <v>35271</v>
      </c>
      <c r="P1864" t="s">
        <v>8362</v>
      </c>
      <c r="Q1864" t="s">
        <v>35272</v>
      </c>
      <c r="R1864" t="s">
        <v>35273</v>
      </c>
      <c r="S1864" t="s">
        <v>35274</v>
      </c>
      <c r="T1864">
        <v>5.6</v>
      </c>
      <c r="U1864">
        <v>47617</v>
      </c>
      <c r="V1864" s="12">
        <f>W1864*1.05585427545692</f>
        <v>5596027.6599216759</v>
      </c>
      <c r="W1864" s="3">
        <v>5300000</v>
      </c>
      <c r="X1864" s="13">
        <f>Y1864*1.05585427545692</f>
        <v>46781937.050836369</v>
      </c>
      <c r="Y1864" s="3">
        <v>44307191</v>
      </c>
      <c r="Z1864" s="13">
        <f>AA1864*1.05585427545692</f>
        <v>65672510.973690495</v>
      </c>
      <c r="AA1864" s="3">
        <v>62198461</v>
      </c>
      <c r="AB1864">
        <v>437</v>
      </c>
    </row>
    <row r="1865" spans="1:28" hidden="1" x14ac:dyDescent="0.2">
      <c r="A1865" t="s">
        <v>18475</v>
      </c>
      <c r="B1865" t="s">
        <v>18476</v>
      </c>
      <c r="C1865">
        <v>2009</v>
      </c>
      <c r="D1865" t="s">
        <v>11969</v>
      </c>
      <c r="E1865" t="s">
        <v>1045</v>
      </c>
      <c r="F1865" t="s">
        <v>44033</v>
      </c>
      <c r="H1865">
        <v>83</v>
      </c>
      <c r="I1865" t="s">
        <v>1561</v>
      </c>
      <c r="J1865" t="s">
        <v>26</v>
      </c>
      <c r="M1865" t="s">
        <v>18477</v>
      </c>
      <c r="N1865" t="s">
        <v>18478</v>
      </c>
      <c r="O1865" t="s">
        <v>18479</v>
      </c>
      <c r="P1865" t="s">
        <v>18480</v>
      </c>
      <c r="Q1865" t="s">
        <v>18481</v>
      </c>
      <c r="R1865" t="s">
        <v>18482</v>
      </c>
      <c r="S1865" t="s">
        <v>18483</v>
      </c>
      <c r="T1865">
        <v>7.1</v>
      </c>
      <c r="U1865">
        <v>31829</v>
      </c>
      <c r="W1865"/>
      <c r="X1865"/>
      <c r="Y1865"/>
      <c r="Z1865"/>
      <c r="AA1865">
        <v>23820</v>
      </c>
      <c r="AB1865">
        <v>70</v>
      </c>
    </row>
    <row r="1866" spans="1:28" hidden="1" x14ac:dyDescent="0.2">
      <c r="A1866" t="s">
        <v>18484</v>
      </c>
      <c r="B1866" t="s">
        <v>18485</v>
      </c>
      <c r="C1866">
        <v>2009</v>
      </c>
      <c r="D1866" t="s">
        <v>18486</v>
      </c>
      <c r="E1866" t="s">
        <v>44041</v>
      </c>
      <c r="F1866" t="s">
        <v>44032</v>
      </c>
      <c r="G1866" t="s">
        <v>44045</v>
      </c>
      <c r="H1866">
        <v>117</v>
      </c>
      <c r="I1866" t="s">
        <v>63</v>
      </c>
      <c r="J1866" t="s">
        <v>26</v>
      </c>
      <c r="M1866" t="s">
        <v>18487</v>
      </c>
      <c r="N1866" t="s">
        <v>18488</v>
      </c>
      <c r="O1866" t="s">
        <v>18489</v>
      </c>
      <c r="P1866" t="s">
        <v>201</v>
      </c>
      <c r="Q1866" t="s">
        <v>18490</v>
      </c>
      <c r="R1866" t="s">
        <v>18491</v>
      </c>
      <c r="S1866" t="s">
        <v>18492</v>
      </c>
      <c r="T1866">
        <v>6.1</v>
      </c>
      <c r="U1866">
        <v>16356</v>
      </c>
      <c r="W1866"/>
      <c r="X1866"/>
      <c r="Y1866"/>
      <c r="Z1866"/>
      <c r="AA1866">
        <v>7999896</v>
      </c>
      <c r="AB1866">
        <v>101</v>
      </c>
    </row>
    <row r="1867" spans="1:28" x14ac:dyDescent="0.2">
      <c r="A1867" t="s">
        <v>24755</v>
      </c>
      <c r="B1867" t="s">
        <v>24756</v>
      </c>
      <c r="C1867">
        <v>2013</v>
      </c>
      <c r="D1867" s="1">
        <v>41403</v>
      </c>
      <c r="E1867" t="s">
        <v>16512</v>
      </c>
      <c r="F1867" t="s">
        <v>44031</v>
      </c>
      <c r="G1867" t="s">
        <v>44033</v>
      </c>
      <c r="H1867">
        <v>119</v>
      </c>
      <c r="I1867" t="s">
        <v>177</v>
      </c>
      <c r="J1867" t="s">
        <v>26</v>
      </c>
      <c r="M1867" t="s">
        <v>362</v>
      </c>
      <c r="N1867" t="s">
        <v>24757</v>
      </c>
      <c r="O1867" t="s">
        <v>24758</v>
      </c>
      <c r="P1867" t="s">
        <v>365</v>
      </c>
      <c r="Q1867" t="s">
        <v>24759</v>
      </c>
      <c r="R1867" t="s">
        <v>24760</v>
      </c>
      <c r="S1867" t="s">
        <v>24761</v>
      </c>
      <c r="T1867">
        <v>6.4</v>
      </c>
      <c r="U1867">
        <v>151989</v>
      </c>
      <c r="V1867" s="12">
        <f>W1867*1.11098185502045</f>
        <v>42217310.490777098</v>
      </c>
      <c r="W1867" s="3">
        <v>38000000</v>
      </c>
      <c r="X1867" s="13">
        <f>Y1867*1.11098185502045</f>
        <v>46689162.43978484</v>
      </c>
      <c r="Y1867" s="3">
        <v>42025135</v>
      </c>
      <c r="Z1867" s="13">
        <f>AA1867*1.11098185502045</f>
        <v>109250950.41679323</v>
      </c>
      <c r="AA1867" s="3">
        <v>98337295</v>
      </c>
      <c r="AB1867">
        <v>365</v>
      </c>
    </row>
    <row r="1868" spans="1:28" x14ac:dyDescent="0.2">
      <c r="A1868" t="s">
        <v>37807</v>
      </c>
      <c r="B1868" t="s">
        <v>37808</v>
      </c>
      <c r="C1868">
        <v>2015</v>
      </c>
      <c r="D1868" s="1">
        <v>42106</v>
      </c>
      <c r="E1868" t="s">
        <v>1045</v>
      </c>
      <c r="F1868" t="s">
        <v>44032</v>
      </c>
      <c r="G1868" t="s">
        <v>44034</v>
      </c>
      <c r="H1868">
        <v>98</v>
      </c>
      <c r="I1868" t="s">
        <v>25</v>
      </c>
      <c r="J1868" t="s">
        <v>26</v>
      </c>
      <c r="K1868" t="s">
        <v>307</v>
      </c>
      <c r="M1868" t="s">
        <v>17925</v>
      </c>
      <c r="N1868" t="s">
        <v>37809</v>
      </c>
      <c r="O1868" t="s">
        <v>37810</v>
      </c>
      <c r="P1868" t="s">
        <v>37811</v>
      </c>
      <c r="Q1868" t="s">
        <v>37812</v>
      </c>
      <c r="R1868" t="s">
        <v>37813</v>
      </c>
      <c r="S1868" t="s">
        <v>37814</v>
      </c>
      <c r="T1868">
        <v>6.1</v>
      </c>
      <c r="U1868">
        <v>60237</v>
      </c>
      <c r="V1868" s="12">
        <f>W1868*1.09195121025074</f>
        <v>16379268.1537611</v>
      </c>
      <c r="W1868" s="3">
        <v>15000000</v>
      </c>
      <c r="X1868" s="13">
        <f>Y1868*1.09195121025074</f>
        <v>46654134.134787738</v>
      </c>
      <c r="Y1868" s="3">
        <v>42725475</v>
      </c>
      <c r="Z1868" s="13">
        <f>AA1868*1.09195121025074</f>
        <v>67208185.098018199</v>
      </c>
      <c r="AA1868" s="3">
        <v>61548707</v>
      </c>
      <c r="AB1868">
        <v>302</v>
      </c>
    </row>
    <row r="1869" spans="1:28" x14ac:dyDescent="0.2">
      <c r="A1869" t="s">
        <v>10073</v>
      </c>
      <c r="B1869" t="s">
        <v>10074</v>
      </c>
      <c r="C1869">
        <v>2006</v>
      </c>
      <c r="D1869" t="s">
        <v>10075</v>
      </c>
      <c r="E1869" t="s">
        <v>1045</v>
      </c>
      <c r="H1869">
        <v>93</v>
      </c>
      <c r="I1869" t="s">
        <v>25</v>
      </c>
      <c r="J1869" t="s">
        <v>26</v>
      </c>
      <c r="M1869" t="s">
        <v>10076</v>
      </c>
      <c r="N1869" t="s">
        <v>10077</v>
      </c>
      <c r="O1869" t="s">
        <v>10078</v>
      </c>
      <c r="P1869" t="s">
        <v>10079</v>
      </c>
      <c r="Q1869" t="s">
        <v>10080</v>
      </c>
      <c r="R1869" t="s">
        <v>10081</v>
      </c>
      <c r="S1869" t="s">
        <v>10082</v>
      </c>
      <c r="T1869">
        <v>6.4</v>
      </c>
      <c r="U1869">
        <v>121619</v>
      </c>
      <c r="V1869" s="12">
        <f>W1869*1.28378472222222</f>
        <v>29527048.61111106</v>
      </c>
      <c r="W1869" s="3">
        <v>23000000</v>
      </c>
      <c r="X1869" s="13">
        <f>Y1869*1.28378472222222</f>
        <v>46631560.776562423</v>
      </c>
      <c r="Y1869" s="3">
        <v>36323505</v>
      </c>
      <c r="Z1869" s="13">
        <f>AA1869*1.28378472222222</f>
        <v>49583953.677986026</v>
      </c>
      <c r="AA1869" s="3">
        <v>38623262</v>
      </c>
      <c r="AB1869">
        <v>231</v>
      </c>
    </row>
    <row r="1870" spans="1:28" x14ac:dyDescent="0.2">
      <c r="A1870" t="s">
        <v>36363</v>
      </c>
      <c r="B1870" t="s">
        <v>36364</v>
      </c>
      <c r="C1870">
        <v>2015</v>
      </c>
      <c r="D1870" t="s">
        <v>36365</v>
      </c>
      <c r="E1870" t="s">
        <v>44043</v>
      </c>
      <c r="F1870" t="s">
        <v>44032</v>
      </c>
      <c r="G1870" t="s">
        <v>44040</v>
      </c>
      <c r="H1870">
        <v>111</v>
      </c>
      <c r="I1870" t="s">
        <v>25</v>
      </c>
      <c r="J1870" t="s">
        <v>26</v>
      </c>
      <c r="M1870" t="s">
        <v>2003</v>
      </c>
      <c r="N1870" t="s">
        <v>36366</v>
      </c>
      <c r="O1870" t="s">
        <v>36367</v>
      </c>
      <c r="P1870" t="s">
        <v>36368</v>
      </c>
      <c r="Q1870" t="s">
        <v>36368</v>
      </c>
      <c r="R1870" t="s">
        <v>36369</v>
      </c>
      <c r="S1870" t="s">
        <v>36370</v>
      </c>
      <c r="T1870">
        <v>6.7</v>
      </c>
      <c r="U1870">
        <v>25357</v>
      </c>
      <c r="V1870" s="12">
        <f>W1870*1.09195121025074</f>
        <v>21839024.205014803</v>
      </c>
      <c r="W1870" s="3">
        <v>20000000</v>
      </c>
      <c r="X1870" s="13">
        <f>Y1870*1.09195121025074</f>
        <v>46578549.272014178</v>
      </c>
      <c r="Y1870" s="3">
        <v>42656255</v>
      </c>
      <c r="Z1870" s="13">
        <f>AA1870*1.09195121025074</f>
        <v>48010097.3086529</v>
      </c>
      <c r="AA1870" s="3">
        <v>43967255</v>
      </c>
      <c r="AB1870">
        <v>95</v>
      </c>
    </row>
    <row r="1871" spans="1:28" x14ac:dyDescent="0.2">
      <c r="A1871" t="s">
        <v>13170</v>
      </c>
      <c r="B1871" t="s">
        <v>13171</v>
      </c>
      <c r="C1871">
        <v>2006</v>
      </c>
      <c r="D1871" t="s">
        <v>9902</v>
      </c>
      <c r="E1871" t="s">
        <v>16512</v>
      </c>
      <c r="F1871" t="s">
        <v>44044</v>
      </c>
      <c r="G1871" t="s">
        <v>44042</v>
      </c>
      <c r="H1871">
        <v>108</v>
      </c>
      <c r="I1871" t="s">
        <v>25</v>
      </c>
      <c r="J1871" t="s">
        <v>26</v>
      </c>
      <c r="M1871" t="s">
        <v>3746</v>
      </c>
      <c r="N1871" t="s">
        <v>13172</v>
      </c>
      <c r="O1871" t="s">
        <v>13173</v>
      </c>
      <c r="P1871" t="s">
        <v>1309</v>
      </c>
      <c r="Q1871" t="s">
        <v>13174</v>
      </c>
      <c r="R1871" t="s">
        <v>13175</v>
      </c>
      <c r="S1871" t="s">
        <v>13176</v>
      </c>
      <c r="T1871">
        <v>6.1</v>
      </c>
      <c r="U1871">
        <v>47295</v>
      </c>
      <c r="V1871" s="12">
        <f>W1871*1.28378472222222</f>
        <v>77027083.333333209</v>
      </c>
      <c r="W1871" s="3">
        <v>60000000</v>
      </c>
      <c r="X1871" s="13">
        <f>Y1871*1.28378472222222</f>
        <v>46576604.520173535</v>
      </c>
      <c r="Y1871" s="3">
        <v>36280697</v>
      </c>
      <c r="Z1871" s="13">
        <f>AA1871*1.28378472222222</f>
        <v>101175837.81024289</v>
      </c>
      <c r="AA1871" s="3">
        <v>78810595</v>
      </c>
      <c r="AB1871">
        <v>227</v>
      </c>
    </row>
    <row r="1872" spans="1:28" x14ac:dyDescent="0.2">
      <c r="A1872" t="s">
        <v>9566</v>
      </c>
      <c r="B1872" t="s">
        <v>9567</v>
      </c>
      <c r="C1872">
        <v>2004</v>
      </c>
      <c r="D1872" s="1">
        <v>38272</v>
      </c>
      <c r="E1872" t="s">
        <v>176</v>
      </c>
      <c r="F1872" t="s">
        <v>44036</v>
      </c>
      <c r="H1872">
        <v>104</v>
      </c>
      <c r="I1872" t="s">
        <v>229</v>
      </c>
      <c r="J1872" t="s">
        <v>26</v>
      </c>
      <c r="M1872" t="s">
        <v>9568</v>
      </c>
      <c r="N1872" t="s">
        <v>9569</v>
      </c>
      <c r="O1872" t="s">
        <v>9570</v>
      </c>
      <c r="P1872" t="s">
        <v>1614</v>
      </c>
      <c r="Q1872" t="s">
        <v>9571</v>
      </c>
      <c r="R1872" t="s">
        <v>9572</v>
      </c>
      <c r="S1872" t="s">
        <v>9573</v>
      </c>
      <c r="T1872">
        <v>7.2</v>
      </c>
      <c r="U1872">
        <v>199832</v>
      </c>
      <c r="V1872" s="12">
        <f>W1872*1.37009528851244</f>
        <v>36992572.789835878</v>
      </c>
      <c r="W1872" s="3">
        <v>27000000</v>
      </c>
      <c r="X1872" s="13">
        <f>Y1872*1.37009528851244</f>
        <v>46566465.732805699</v>
      </c>
      <c r="Y1872" s="3">
        <v>33987757</v>
      </c>
      <c r="Z1872" s="13">
        <f>AA1872*1.37009528851244</f>
        <v>158252893.29220217</v>
      </c>
      <c r="AA1872" s="3">
        <v>115505027</v>
      </c>
      <c r="AB1872">
        <v>954</v>
      </c>
    </row>
    <row r="1873" spans="1:28" x14ac:dyDescent="0.2">
      <c r="A1873" t="s">
        <v>27673</v>
      </c>
      <c r="B1873" t="s">
        <v>27674</v>
      </c>
      <c r="C1873">
        <v>2015</v>
      </c>
      <c r="D1873" t="s">
        <v>27675</v>
      </c>
      <c r="E1873" t="s">
        <v>176</v>
      </c>
      <c r="F1873" t="s">
        <v>44034</v>
      </c>
      <c r="G1873" t="s">
        <v>44036</v>
      </c>
      <c r="H1873">
        <v>112</v>
      </c>
      <c r="I1873" t="s">
        <v>433</v>
      </c>
      <c r="J1873" t="s">
        <v>26</v>
      </c>
      <c r="K1873" t="s">
        <v>4428</v>
      </c>
      <c r="L1873" t="s">
        <v>64</v>
      </c>
      <c r="M1873" t="s">
        <v>24682</v>
      </c>
      <c r="N1873" t="s">
        <v>27676</v>
      </c>
      <c r="O1873" t="s">
        <v>27677</v>
      </c>
      <c r="P1873" t="s">
        <v>27103</v>
      </c>
      <c r="Q1873" t="s">
        <v>27678</v>
      </c>
      <c r="R1873" t="s">
        <v>27679</v>
      </c>
      <c r="S1873" t="s">
        <v>27680</v>
      </c>
      <c r="T1873">
        <v>7.2</v>
      </c>
      <c r="U1873">
        <v>150664</v>
      </c>
      <c r="V1873" s="12">
        <f>W1873*1.09195121025074</f>
        <v>27298780.256268501</v>
      </c>
      <c r="W1873" s="3">
        <v>25000000</v>
      </c>
      <c r="X1873" s="13">
        <f>Y1873*1.09195121025074</f>
        <v>46549635.495917954</v>
      </c>
      <c r="Y1873" s="3">
        <v>42629776</v>
      </c>
      <c r="Z1873" s="13">
        <f>AA1873*1.09195121025074</f>
        <v>71701093.697228372</v>
      </c>
      <c r="AA1873" s="3">
        <v>65663276</v>
      </c>
      <c r="AB1873">
        <v>331</v>
      </c>
    </row>
    <row r="1874" spans="1:28" x14ac:dyDescent="0.2">
      <c r="A1874" t="s">
        <v>19266</v>
      </c>
      <c r="B1874" t="s">
        <v>19267</v>
      </c>
      <c r="C1874">
        <v>2009</v>
      </c>
      <c r="D1874" s="1">
        <v>40299</v>
      </c>
      <c r="E1874" t="s">
        <v>16512</v>
      </c>
      <c r="F1874" t="s">
        <v>44033</v>
      </c>
      <c r="G1874" t="s">
        <v>44042</v>
      </c>
      <c r="H1874">
        <v>89</v>
      </c>
      <c r="I1874" t="s">
        <v>25</v>
      </c>
      <c r="J1874" t="s">
        <v>26</v>
      </c>
      <c r="M1874" t="s">
        <v>423</v>
      </c>
      <c r="N1874" t="s">
        <v>19268</v>
      </c>
      <c r="O1874" t="s">
        <v>19269</v>
      </c>
      <c r="P1874" t="s">
        <v>1459</v>
      </c>
      <c r="Q1874" t="s">
        <v>19270</v>
      </c>
      <c r="R1874" t="s">
        <v>19271</v>
      </c>
      <c r="S1874" t="s">
        <v>19272</v>
      </c>
      <c r="T1874">
        <v>6.3</v>
      </c>
      <c r="U1874">
        <v>167372</v>
      </c>
      <c r="V1874" s="12">
        <f>W1874*1.20636999678377</f>
        <v>96509599.742701605</v>
      </c>
      <c r="W1874" s="3">
        <v>80000000</v>
      </c>
      <c r="X1874" s="13">
        <f>Y1874*1.20636999678377</f>
        <v>46539066.683565013</v>
      </c>
      <c r="Y1874" s="3">
        <v>38577772</v>
      </c>
      <c r="Z1874" s="13">
        <f>AA1874*1.20636999678377</f>
        <v>147713699.20382944</v>
      </c>
      <c r="AA1874" s="3">
        <v>122444772</v>
      </c>
      <c r="AB1874">
        <v>273</v>
      </c>
    </row>
    <row r="1875" spans="1:28" hidden="1" x14ac:dyDescent="0.2">
      <c r="A1875" t="s">
        <v>18557</v>
      </c>
      <c r="B1875" t="s">
        <v>18558</v>
      </c>
      <c r="C1875">
        <v>2010</v>
      </c>
      <c r="D1875" t="s">
        <v>18559</v>
      </c>
      <c r="E1875" t="s">
        <v>44041</v>
      </c>
      <c r="F1875" t="s">
        <v>44032</v>
      </c>
      <c r="G1875" t="s">
        <v>44042</v>
      </c>
      <c r="H1875">
        <v>97</v>
      </c>
      <c r="I1875" t="s">
        <v>25</v>
      </c>
      <c r="J1875" t="s">
        <v>26</v>
      </c>
      <c r="K1875" t="s">
        <v>75</v>
      </c>
      <c r="L1875" t="s">
        <v>787</v>
      </c>
      <c r="M1875" t="s">
        <v>3523</v>
      </c>
      <c r="N1875" t="s">
        <v>18560</v>
      </c>
      <c r="O1875" t="s">
        <v>18561</v>
      </c>
      <c r="P1875" t="s">
        <v>732</v>
      </c>
      <c r="Q1875" t="s">
        <v>18562</v>
      </c>
      <c r="R1875" t="s">
        <v>18563</v>
      </c>
      <c r="S1875" t="s">
        <v>18564</v>
      </c>
      <c r="T1875">
        <v>7.1</v>
      </c>
      <c r="U1875">
        <v>82994</v>
      </c>
      <c r="W1875">
        <v>15000000</v>
      </c>
      <c r="X1875"/>
      <c r="Y1875"/>
      <c r="Z1875"/>
      <c r="AA1875">
        <v>1669947</v>
      </c>
      <c r="AB1875">
        <v>297</v>
      </c>
    </row>
    <row r="1876" spans="1:28" x14ac:dyDescent="0.2">
      <c r="A1876" t="s">
        <v>504</v>
      </c>
      <c r="B1876" t="s">
        <v>505</v>
      </c>
      <c r="C1876">
        <v>2000</v>
      </c>
      <c r="D1876" t="s">
        <v>506</v>
      </c>
      <c r="E1876" t="s">
        <v>176</v>
      </c>
      <c r="F1876" t="s">
        <v>44034</v>
      </c>
      <c r="G1876" t="s">
        <v>44050</v>
      </c>
      <c r="H1876">
        <v>126</v>
      </c>
      <c r="I1876" t="s">
        <v>25</v>
      </c>
      <c r="J1876" t="s">
        <v>26</v>
      </c>
      <c r="M1876" t="s">
        <v>507</v>
      </c>
      <c r="N1876" t="s">
        <v>508</v>
      </c>
      <c r="O1876" t="s">
        <v>509</v>
      </c>
      <c r="P1876" t="s">
        <v>510</v>
      </c>
      <c r="Q1876" t="s">
        <v>511</v>
      </c>
      <c r="R1876" t="s">
        <v>512</v>
      </c>
      <c r="S1876" t="s">
        <v>513</v>
      </c>
      <c r="T1876">
        <v>6.7</v>
      </c>
      <c r="U1876">
        <v>52789</v>
      </c>
      <c r="V1876" s="12">
        <f>W1876*1.5029674796748</f>
        <v>120237398.37398401</v>
      </c>
      <c r="W1876" s="3">
        <v>80000000</v>
      </c>
      <c r="X1876" s="13">
        <f>Y1876*1.5029674796748</f>
        <v>46470504.002601728</v>
      </c>
      <c r="Y1876" s="3">
        <v>30919168</v>
      </c>
      <c r="Z1876" s="13">
        <f>AA1876*1.5029674796748</f>
        <v>59306235.547601759</v>
      </c>
      <c r="AA1876" s="3">
        <v>39459427</v>
      </c>
      <c r="AB1876">
        <v>279</v>
      </c>
    </row>
    <row r="1877" spans="1:28" x14ac:dyDescent="0.2">
      <c r="A1877" t="s">
        <v>43266</v>
      </c>
      <c r="B1877" t="s">
        <v>43267</v>
      </c>
      <c r="C1877">
        <v>2019</v>
      </c>
      <c r="D1877" t="s">
        <v>42909</v>
      </c>
      <c r="E1877" t="s">
        <v>3496</v>
      </c>
      <c r="F1877" t="s">
        <v>44045</v>
      </c>
      <c r="G1877" t="s">
        <v>44042</v>
      </c>
      <c r="H1877">
        <v>99</v>
      </c>
      <c r="I1877" t="s">
        <v>1026</v>
      </c>
      <c r="J1877" t="s">
        <v>26</v>
      </c>
      <c r="M1877" t="s">
        <v>25319</v>
      </c>
      <c r="N1877" t="s">
        <v>43268</v>
      </c>
      <c r="O1877" t="s">
        <v>43269</v>
      </c>
      <c r="P1877" t="s">
        <v>43270</v>
      </c>
      <c r="Q1877" t="s">
        <v>43271</v>
      </c>
      <c r="R1877" t="s">
        <v>43272</v>
      </c>
      <c r="S1877" t="s">
        <v>43273</v>
      </c>
      <c r="T1877">
        <v>5.6</v>
      </c>
      <c r="U1877">
        <v>36323</v>
      </c>
      <c r="V1877" s="12">
        <f>W1877*1.01233684194057</f>
        <v>5061684.2097028503</v>
      </c>
      <c r="W1877" s="3">
        <v>5000000</v>
      </c>
      <c r="X1877" s="13">
        <f>Y1877*1.01233684194057</f>
        <v>46462240.043135978</v>
      </c>
      <c r="Y1877" s="3">
        <v>45896028</v>
      </c>
      <c r="Z1877" s="13">
        <f>AA1877*1.01233684194057</f>
        <v>61859523.01713632</v>
      </c>
      <c r="AA1877" s="3">
        <v>61105672</v>
      </c>
      <c r="AB1877">
        <v>468</v>
      </c>
    </row>
    <row r="1878" spans="1:28" x14ac:dyDescent="0.2">
      <c r="A1878" t="s">
        <v>13857</v>
      </c>
      <c r="B1878" t="s">
        <v>13858</v>
      </c>
      <c r="C1878">
        <v>2010</v>
      </c>
      <c r="D1878" t="s">
        <v>13859</v>
      </c>
      <c r="E1878" t="s">
        <v>3496</v>
      </c>
      <c r="F1878" t="s">
        <v>44042</v>
      </c>
      <c r="H1878">
        <v>101</v>
      </c>
      <c r="I1878" t="s">
        <v>4309</v>
      </c>
      <c r="J1878" t="s">
        <v>26</v>
      </c>
      <c r="M1878" t="s">
        <v>6703</v>
      </c>
      <c r="N1878" t="s">
        <v>13860</v>
      </c>
      <c r="O1878" t="s">
        <v>13861</v>
      </c>
      <c r="P1878" t="s">
        <v>13862</v>
      </c>
      <c r="Q1878" t="s">
        <v>13863</v>
      </c>
      <c r="R1878" t="s">
        <v>13864</v>
      </c>
      <c r="S1878" t="s">
        <v>13865</v>
      </c>
      <c r="T1878">
        <v>6.5</v>
      </c>
      <c r="U1878">
        <v>110013</v>
      </c>
      <c r="V1878" s="12">
        <f>W1878*1.18690152988223</f>
        <v>23738030.597644601</v>
      </c>
      <c r="W1878" s="3">
        <v>20000000</v>
      </c>
      <c r="X1878" s="13">
        <f>Y1878*1.18690152988223</f>
        <v>46435847.638583586</v>
      </c>
      <c r="Y1878" s="3">
        <v>39123589</v>
      </c>
      <c r="Z1878" s="13">
        <f>AA1878*1.18690152988223</f>
        <v>65050302.066684596</v>
      </c>
      <c r="AA1878" s="3">
        <v>54806823</v>
      </c>
      <c r="AB1878">
        <v>296</v>
      </c>
    </row>
    <row r="1879" spans="1:28" hidden="1" x14ac:dyDescent="0.2">
      <c r="A1879" t="s">
        <v>18594</v>
      </c>
      <c r="B1879" t="s">
        <v>18595</v>
      </c>
      <c r="C1879">
        <v>2007</v>
      </c>
      <c r="D1879" s="1">
        <v>41373</v>
      </c>
      <c r="E1879" t="s">
        <v>44037</v>
      </c>
      <c r="F1879" t="s">
        <v>44047</v>
      </c>
      <c r="G1879" t="s">
        <v>44032</v>
      </c>
      <c r="H1879">
        <v>98</v>
      </c>
      <c r="I1879" t="s">
        <v>2213</v>
      </c>
      <c r="J1879" t="s">
        <v>934</v>
      </c>
      <c r="M1879" t="s">
        <v>17882</v>
      </c>
      <c r="N1879" t="s">
        <v>18596</v>
      </c>
      <c r="O1879" t="s">
        <v>18597</v>
      </c>
      <c r="P1879" t="s">
        <v>18598</v>
      </c>
      <c r="Q1879" t="s">
        <v>18599</v>
      </c>
      <c r="R1879" t="s">
        <v>18600</v>
      </c>
      <c r="S1879" t="s">
        <v>18601</v>
      </c>
      <c r="T1879">
        <v>7.7</v>
      </c>
      <c r="U1879">
        <v>17135</v>
      </c>
      <c r="W1879"/>
      <c r="X1879"/>
      <c r="Y1879">
        <v>107797</v>
      </c>
      <c r="Z1879"/>
      <c r="AA1879">
        <v>16299520</v>
      </c>
      <c r="AB1879">
        <v>36</v>
      </c>
    </row>
    <row r="1880" spans="1:28" x14ac:dyDescent="0.2">
      <c r="A1880" t="s">
        <v>30803</v>
      </c>
      <c r="B1880" t="s">
        <v>30804</v>
      </c>
      <c r="C1880">
        <v>2016</v>
      </c>
      <c r="D1880" t="s">
        <v>21523</v>
      </c>
      <c r="E1880" t="s">
        <v>44035</v>
      </c>
      <c r="F1880" t="s">
        <v>44038</v>
      </c>
      <c r="G1880" t="s">
        <v>44044</v>
      </c>
      <c r="H1880">
        <v>114</v>
      </c>
      <c r="I1880" t="s">
        <v>30805</v>
      </c>
      <c r="J1880" t="s">
        <v>26</v>
      </c>
      <c r="K1880" t="s">
        <v>361</v>
      </c>
      <c r="L1880" t="s">
        <v>13773</v>
      </c>
      <c r="M1880" t="s">
        <v>2166</v>
      </c>
      <c r="N1880" t="s">
        <v>30806</v>
      </c>
      <c r="O1880" t="s">
        <v>30807</v>
      </c>
      <c r="P1880" t="s">
        <v>25495</v>
      </c>
      <c r="Q1880" t="s">
        <v>30808</v>
      </c>
      <c r="R1880" t="s">
        <v>30809</v>
      </c>
      <c r="S1880" t="s">
        <v>30810</v>
      </c>
      <c r="T1880">
        <v>7.1</v>
      </c>
      <c r="U1880">
        <v>172234</v>
      </c>
      <c r="V1880" s="12">
        <f>W1880*1.07834771485832</f>
        <v>43133908.594332799</v>
      </c>
      <c r="W1880" s="3">
        <v>40000000</v>
      </c>
      <c r="X1880" s="13">
        <f>Y1880*1.07834771485832</f>
        <v>46406179.537067816</v>
      </c>
      <c r="Y1880" s="3">
        <v>43034523</v>
      </c>
      <c r="Z1880" s="13">
        <f>AA1880*1.07834771485832</f>
        <v>92990800.818947241</v>
      </c>
      <c r="AA1880" s="3">
        <v>86234523</v>
      </c>
      <c r="AB1880">
        <v>220</v>
      </c>
    </row>
    <row r="1881" spans="1:28" hidden="1" x14ac:dyDescent="0.2">
      <c r="A1881" t="s">
        <v>18608</v>
      </c>
      <c r="B1881" t="s">
        <v>18609</v>
      </c>
      <c r="C1881">
        <v>2008</v>
      </c>
      <c r="D1881" s="1">
        <v>39694</v>
      </c>
      <c r="E1881" t="s">
        <v>16512</v>
      </c>
      <c r="F1881" t="s">
        <v>44038</v>
      </c>
      <c r="G1881" t="s">
        <v>44046</v>
      </c>
      <c r="H1881">
        <v>87</v>
      </c>
      <c r="I1881" t="s">
        <v>25</v>
      </c>
      <c r="J1881" t="s">
        <v>26</v>
      </c>
      <c r="M1881" t="s">
        <v>18610</v>
      </c>
      <c r="N1881" t="s">
        <v>18611</v>
      </c>
      <c r="O1881" t="s">
        <v>18612</v>
      </c>
      <c r="P1881" t="s">
        <v>18613</v>
      </c>
      <c r="Q1881" t="s">
        <v>18614</v>
      </c>
      <c r="R1881" t="s">
        <v>18615</v>
      </c>
      <c r="S1881" t="s">
        <v>18616</v>
      </c>
      <c r="T1881">
        <v>5.8</v>
      </c>
      <c r="U1881">
        <v>11099</v>
      </c>
      <c r="W1881"/>
      <c r="X1881"/>
      <c r="Y1881"/>
      <c r="Z1881"/>
      <c r="AA1881"/>
      <c r="AB1881">
        <v>80</v>
      </c>
    </row>
    <row r="1882" spans="1:28" x14ac:dyDescent="0.2">
      <c r="A1882" t="s">
        <v>26647</v>
      </c>
      <c r="B1882" t="s">
        <v>26648</v>
      </c>
      <c r="C1882">
        <v>2012</v>
      </c>
      <c r="D1882" t="s">
        <v>25239</v>
      </c>
      <c r="E1882" t="s">
        <v>1045</v>
      </c>
      <c r="F1882" t="s">
        <v>44032</v>
      </c>
      <c r="G1882" t="s">
        <v>44036</v>
      </c>
      <c r="H1882">
        <v>110</v>
      </c>
      <c r="I1882" t="s">
        <v>25</v>
      </c>
      <c r="J1882" t="s">
        <v>26</v>
      </c>
      <c r="M1882" t="s">
        <v>10615</v>
      </c>
      <c r="N1882" t="s">
        <v>26649</v>
      </c>
      <c r="O1882" t="s">
        <v>26650</v>
      </c>
      <c r="P1882" t="s">
        <v>622</v>
      </c>
      <c r="Q1882" t="s">
        <v>26651</v>
      </c>
      <c r="R1882" t="s">
        <v>26652</v>
      </c>
      <c r="S1882" t="s">
        <v>26653</v>
      </c>
      <c r="T1882">
        <v>5.7</v>
      </c>
      <c r="U1882">
        <v>68847</v>
      </c>
      <c r="V1882" s="12">
        <f>W1882*1.12725506764114</f>
        <v>45090202.705645598</v>
      </c>
      <c r="W1882" s="3">
        <v>40000000</v>
      </c>
      <c r="X1882" s="13">
        <f>Y1882*1.12725506764114</f>
        <v>46389029.376346923</v>
      </c>
      <c r="Y1882" s="3">
        <v>41152203</v>
      </c>
      <c r="Z1882" s="13">
        <f>AA1882*1.12725506764114</f>
        <v>95122293.882340088</v>
      </c>
      <c r="AA1882" s="3">
        <v>84384002</v>
      </c>
      <c r="AB1882">
        <v>100</v>
      </c>
    </row>
    <row r="1883" spans="1:28" x14ac:dyDescent="0.2">
      <c r="A1883" t="s">
        <v>23094</v>
      </c>
      <c r="B1883" t="s">
        <v>23095</v>
      </c>
      <c r="C1883">
        <v>2018</v>
      </c>
      <c r="D1883" s="1">
        <v>43224</v>
      </c>
      <c r="E1883" t="s">
        <v>16512</v>
      </c>
      <c r="F1883" t="s">
        <v>44044</v>
      </c>
      <c r="G1883" t="s">
        <v>44032</v>
      </c>
      <c r="H1883">
        <v>140</v>
      </c>
      <c r="I1883" t="s">
        <v>25</v>
      </c>
      <c r="J1883" t="s">
        <v>26</v>
      </c>
      <c r="K1883" t="s">
        <v>23096</v>
      </c>
      <c r="L1883" t="s">
        <v>308</v>
      </c>
      <c r="M1883" t="s">
        <v>23097</v>
      </c>
      <c r="N1883" t="s">
        <v>23098</v>
      </c>
      <c r="O1883" t="s">
        <v>23099</v>
      </c>
      <c r="P1883" t="s">
        <v>2296</v>
      </c>
      <c r="Q1883" t="s">
        <v>23100</v>
      </c>
      <c r="R1883" t="s">
        <v>23101</v>
      </c>
      <c r="S1883" t="s">
        <v>23102</v>
      </c>
      <c r="T1883">
        <v>7</v>
      </c>
      <c r="U1883">
        <v>88814</v>
      </c>
      <c r="V1883" s="12">
        <f>W1883*1.03068014830331</f>
        <v>30920404.449099299</v>
      </c>
      <c r="W1883" s="3">
        <v>30000000</v>
      </c>
      <c r="X1883" s="13">
        <f>Y1883*1.03068014830331</f>
        <v>46326621.708841115</v>
      </c>
      <c r="Y1883" s="3">
        <v>44947622</v>
      </c>
      <c r="Z1883" s="13">
        <f>AA1883*1.03068014830331</f>
        <v>82979669.142803416</v>
      </c>
      <c r="AA1883" s="3">
        <v>80509622</v>
      </c>
      <c r="AB1883">
        <v>516</v>
      </c>
    </row>
    <row r="1884" spans="1:28" hidden="1" x14ac:dyDescent="0.2">
      <c r="A1884" t="s">
        <v>18631</v>
      </c>
      <c r="B1884" t="s">
        <v>18632</v>
      </c>
      <c r="C1884">
        <v>2008</v>
      </c>
      <c r="D1884" t="s">
        <v>18633</v>
      </c>
      <c r="E1884" t="s">
        <v>44041</v>
      </c>
      <c r="F1884" t="s">
        <v>44032</v>
      </c>
      <c r="G1884" t="s">
        <v>44045</v>
      </c>
      <c r="H1884">
        <v>118</v>
      </c>
      <c r="I1884" t="s">
        <v>18634</v>
      </c>
      <c r="J1884" t="s">
        <v>10496</v>
      </c>
      <c r="K1884" t="s">
        <v>3274</v>
      </c>
      <c r="M1884" t="s">
        <v>18635</v>
      </c>
      <c r="N1884" t="s">
        <v>18636</v>
      </c>
      <c r="O1884" t="s">
        <v>18637</v>
      </c>
      <c r="P1884" t="s">
        <v>18638</v>
      </c>
      <c r="Q1884" t="s">
        <v>18639</v>
      </c>
      <c r="R1884" t="s">
        <v>18640</v>
      </c>
      <c r="S1884" t="s">
        <v>18641</v>
      </c>
      <c r="T1884">
        <v>7.3</v>
      </c>
      <c r="U1884">
        <v>21231</v>
      </c>
      <c r="W1884" t="s">
        <v>18642</v>
      </c>
      <c r="X1884"/>
      <c r="Y1884"/>
      <c r="Z1884"/>
      <c r="AA1884">
        <v>9168516</v>
      </c>
      <c r="AB1884">
        <v>31</v>
      </c>
    </row>
    <row r="1885" spans="1:28" hidden="1" x14ac:dyDescent="0.2">
      <c r="A1885" t="s">
        <v>18643</v>
      </c>
      <c r="B1885" t="s">
        <v>18644</v>
      </c>
      <c r="C1885">
        <v>2008</v>
      </c>
      <c r="D1885" t="s">
        <v>10321</v>
      </c>
      <c r="E1885" t="s">
        <v>44041</v>
      </c>
      <c r="F1885" t="s">
        <v>44032</v>
      </c>
      <c r="H1885">
        <v>137</v>
      </c>
      <c r="I1885" t="s">
        <v>7884</v>
      </c>
      <c r="J1885" t="s">
        <v>18645</v>
      </c>
      <c r="K1885" t="s">
        <v>64</v>
      </c>
      <c r="L1885" t="s">
        <v>209</v>
      </c>
      <c r="M1885" t="s">
        <v>18646</v>
      </c>
      <c r="N1885" t="s">
        <v>18647</v>
      </c>
      <c r="O1885" t="s">
        <v>18648</v>
      </c>
      <c r="P1885" t="s">
        <v>18649</v>
      </c>
      <c r="Q1885" t="s">
        <v>18649</v>
      </c>
      <c r="R1885" t="s">
        <v>18650</v>
      </c>
      <c r="S1885" t="s">
        <v>18651</v>
      </c>
      <c r="T1885">
        <v>7</v>
      </c>
      <c r="U1885">
        <v>45689</v>
      </c>
      <c r="W1885"/>
      <c r="X1885"/>
      <c r="Y1885">
        <v>1579146</v>
      </c>
      <c r="Z1885"/>
      <c r="AA1885">
        <v>68089668</v>
      </c>
      <c r="AB1885">
        <v>136</v>
      </c>
    </row>
    <row r="1886" spans="1:28" x14ac:dyDescent="0.2">
      <c r="A1886" t="s">
        <v>7229</v>
      </c>
      <c r="B1886" t="s">
        <v>7230</v>
      </c>
      <c r="C1886">
        <v>2004</v>
      </c>
      <c r="D1886" s="1">
        <v>38024</v>
      </c>
      <c r="E1886" t="s">
        <v>16512</v>
      </c>
      <c r="F1886" t="s">
        <v>44044</v>
      </c>
      <c r="G1886" t="s">
        <v>44032</v>
      </c>
      <c r="H1886">
        <v>124</v>
      </c>
      <c r="I1886" t="s">
        <v>97</v>
      </c>
      <c r="J1886" t="s">
        <v>26</v>
      </c>
      <c r="M1886" t="s">
        <v>7231</v>
      </c>
      <c r="N1886" t="s">
        <v>7232</v>
      </c>
      <c r="O1886" t="s">
        <v>7233</v>
      </c>
      <c r="P1886" t="s">
        <v>7234</v>
      </c>
      <c r="Q1886" t="s">
        <v>7235</v>
      </c>
      <c r="R1886" t="s">
        <v>7236</v>
      </c>
      <c r="S1886" t="s">
        <v>7237</v>
      </c>
      <c r="T1886">
        <v>6.4</v>
      </c>
      <c r="U1886">
        <v>147837</v>
      </c>
      <c r="V1886" s="12">
        <f>W1886*1.37009528851244</f>
        <v>45213144.520910516</v>
      </c>
      <c r="W1886" s="3">
        <v>33000000</v>
      </c>
      <c r="X1886" s="13">
        <f>Y1886*1.37009528851244</f>
        <v>46323180.652615122</v>
      </c>
      <c r="Y1886" s="3">
        <v>33810189</v>
      </c>
      <c r="Z1886" s="13">
        <f>AA1886*1.37009528851244</f>
        <v>74944356.141635761</v>
      </c>
      <c r="AA1886" s="3">
        <v>54700105</v>
      </c>
      <c r="AB1886">
        <v>659</v>
      </c>
    </row>
    <row r="1887" spans="1:28" x14ac:dyDescent="0.2">
      <c r="A1887" t="s">
        <v>19349</v>
      </c>
      <c r="B1887" t="s">
        <v>19350</v>
      </c>
      <c r="C1887">
        <v>2011</v>
      </c>
      <c r="D1887" s="1">
        <v>40885</v>
      </c>
      <c r="E1887" t="s">
        <v>16512</v>
      </c>
      <c r="F1887" t="s">
        <v>44032</v>
      </c>
      <c r="G1887" t="s">
        <v>44042</v>
      </c>
      <c r="H1887">
        <v>111</v>
      </c>
      <c r="I1887" t="s">
        <v>717</v>
      </c>
      <c r="J1887" t="s">
        <v>26</v>
      </c>
      <c r="K1887" t="s">
        <v>27</v>
      </c>
      <c r="L1887" t="s">
        <v>307</v>
      </c>
      <c r="M1887" t="s">
        <v>11560</v>
      </c>
      <c r="N1887" t="s">
        <v>19351</v>
      </c>
      <c r="O1887" t="s">
        <v>19352</v>
      </c>
      <c r="P1887" t="s">
        <v>16467</v>
      </c>
      <c r="Q1887" t="s">
        <v>19353</v>
      </c>
      <c r="R1887" t="s">
        <v>19354</v>
      </c>
      <c r="S1887" t="s">
        <v>19355</v>
      </c>
      <c r="T1887">
        <v>6.8</v>
      </c>
      <c r="U1887">
        <v>188093</v>
      </c>
      <c r="V1887" s="12">
        <f>W1887*1.1505830469594</f>
        <v>34517491.408782005</v>
      </c>
      <c r="W1887" s="3">
        <v>30000000</v>
      </c>
      <c r="X1887" s="13">
        <f>Y1887*1.1505830469594</f>
        <v>46321459.806921072</v>
      </c>
      <c r="Y1887" s="3">
        <v>40259119</v>
      </c>
      <c r="Z1887" s="13">
        <f>AA1887*1.1505830469594</f>
        <v>73386577.646642119</v>
      </c>
      <c r="AA1887" s="3">
        <v>63782078</v>
      </c>
      <c r="AB1887">
        <v>514</v>
      </c>
    </row>
    <row r="1888" spans="1:28" x14ac:dyDescent="0.2">
      <c r="A1888" t="s">
        <v>22332</v>
      </c>
      <c r="B1888" t="s">
        <v>22333</v>
      </c>
      <c r="C1888">
        <v>2018</v>
      </c>
      <c r="D1888" t="s">
        <v>22334</v>
      </c>
      <c r="E1888" t="s">
        <v>44035</v>
      </c>
      <c r="F1888" t="s">
        <v>44032</v>
      </c>
      <c r="G1888" t="s">
        <v>44049</v>
      </c>
      <c r="H1888">
        <v>141</v>
      </c>
      <c r="I1888" t="s">
        <v>1026</v>
      </c>
      <c r="J1888" t="s">
        <v>26</v>
      </c>
      <c r="M1888" t="s">
        <v>22335</v>
      </c>
      <c r="N1888" t="s">
        <v>22336</v>
      </c>
      <c r="O1888" t="s">
        <v>22337</v>
      </c>
      <c r="P1888" t="s">
        <v>3250</v>
      </c>
      <c r="Q1888" t="s">
        <v>22338</v>
      </c>
      <c r="R1888" t="s">
        <v>250</v>
      </c>
      <c r="S1888" t="s">
        <v>251</v>
      </c>
      <c r="T1888">
        <v>7.3</v>
      </c>
      <c r="U1888">
        <v>159476</v>
      </c>
      <c r="V1888" s="12">
        <f>W1888*1.03068014830331</f>
        <v>60810128.749895282</v>
      </c>
      <c r="W1888" s="3">
        <v>59000000</v>
      </c>
      <c r="X1888" s="13">
        <f>Y1888*1.03068014830331</f>
        <v>46315204.864838362</v>
      </c>
      <c r="Y1888" s="3">
        <v>44936545</v>
      </c>
      <c r="Z1888" s="13">
        <f>AA1888*1.03068014830331</f>
        <v>108940227.36747649</v>
      </c>
      <c r="AA1888" s="3">
        <v>105697415</v>
      </c>
      <c r="AB1888">
        <v>1311</v>
      </c>
    </row>
    <row r="1889" spans="1:28" x14ac:dyDescent="0.2">
      <c r="A1889" t="s">
        <v>41898</v>
      </c>
      <c r="B1889" t="s">
        <v>41899</v>
      </c>
      <c r="C1889">
        <v>2019</v>
      </c>
      <c r="D1889" t="s">
        <v>41236</v>
      </c>
      <c r="E1889" t="s">
        <v>176</v>
      </c>
      <c r="F1889" t="s">
        <v>44036</v>
      </c>
      <c r="H1889">
        <v>116</v>
      </c>
      <c r="I1889" t="s">
        <v>25</v>
      </c>
      <c r="J1889" t="s">
        <v>26</v>
      </c>
      <c r="K1889" t="s">
        <v>27</v>
      </c>
      <c r="M1889" t="s">
        <v>41900</v>
      </c>
      <c r="N1889" t="s">
        <v>39629</v>
      </c>
      <c r="O1889" t="s">
        <v>41901</v>
      </c>
      <c r="P1889" t="s">
        <v>41902</v>
      </c>
      <c r="Q1889" t="s">
        <v>41902</v>
      </c>
      <c r="R1889" t="s">
        <v>41903</v>
      </c>
      <c r="S1889" t="s">
        <v>41904</v>
      </c>
      <c r="T1889">
        <v>7.2</v>
      </c>
      <c r="U1889">
        <v>38320</v>
      </c>
      <c r="V1889" s="12">
        <f>W1889*1.01233684194057</f>
        <v>7086357.8935839906</v>
      </c>
      <c r="W1889" s="3">
        <v>7000000</v>
      </c>
      <c r="X1889" s="13">
        <f>Y1889*1.01233684194057</f>
        <v>46293375.171542399</v>
      </c>
      <c r="Y1889" s="3">
        <v>45729221</v>
      </c>
      <c r="Z1889" s="13">
        <f>AA1889*1.01233684194057</f>
        <v>92651187.607748002</v>
      </c>
      <c r="AA1889" s="3">
        <v>91522094</v>
      </c>
      <c r="AB1889">
        <v>307</v>
      </c>
    </row>
    <row r="1890" spans="1:28" x14ac:dyDescent="0.2">
      <c r="A1890" t="s">
        <v>34208</v>
      </c>
      <c r="B1890" t="s">
        <v>34209</v>
      </c>
      <c r="C1890">
        <v>2014</v>
      </c>
      <c r="D1890" s="1">
        <v>42126</v>
      </c>
      <c r="E1890" t="s">
        <v>1045</v>
      </c>
      <c r="F1890" t="s">
        <v>44032</v>
      </c>
      <c r="H1890">
        <v>119</v>
      </c>
      <c r="I1890" t="s">
        <v>25</v>
      </c>
      <c r="J1890" t="s">
        <v>26</v>
      </c>
      <c r="M1890" t="s">
        <v>3148</v>
      </c>
      <c r="N1890" t="s">
        <v>34210</v>
      </c>
      <c r="O1890" t="s">
        <v>34211</v>
      </c>
      <c r="P1890" t="s">
        <v>9476</v>
      </c>
      <c r="Q1890" t="s">
        <v>34212</v>
      </c>
      <c r="R1890" t="s">
        <v>34213</v>
      </c>
      <c r="S1890" t="s">
        <v>34214</v>
      </c>
      <c r="T1890">
        <v>7.7</v>
      </c>
      <c r="U1890">
        <v>566487</v>
      </c>
      <c r="V1890" s="12">
        <f>W1890*1.09324733035956</f>
        <v>19678451.946472079</v>
      </c>
      <c r="W1890" s="3">
        <v>18000000</v>
      </c>
      <c r="X1890" s="13">
        <f>Y1890*1.09324733035956</f>
        <v>46288745.729327329</v>
      </c>
      <c r="Y1890" s="3">
        <v>42340598</v>
      </c>
      <c r="Z1890" s="13">
        <f>AA1890*1.09324733035956</f>
        <v>112839625.96831104</v>
      </c>
      <c r="AA1890" s="3">
        <v>103215094</v>
      </c>
      <c r="AB1890">
        <v>1390</v>
      </c>
    </row>
    <row r="1891" spans="1:28" x14ac:dyDescent="0.2">
      <c r="A1891" t="s">
        <v>5355</v>
      </c>
      <c r="B1891" t="s">
        <v>5356</v>
      </c>
      <c r="C1891">
        <v>2002</v>
      </c>
      <c r="D1891" s="1">
        <v>37805</v>
      </c>
      <c r="E1891" t="s">
        <v>1045</v>
      </c>
      <c r="F1891" t="s">
        <v>44044</v>
      </c>
      <c r="H1891">
        <v>96</v>
      </c>
      <c r="I1891" t="s">
        <v>25</v>
      </c>
      <c r="J1891" t="s">
        <v>26</v>
      </c>
      <c r="M1891" t="s">
        <v>2523</v>
      </c>
      <c r="N1891" t="s">
        <v>5357</v>
      </c>
      <c r="O1891" t="s">
        <v>5358</v>
      </c>
      <c r="P1891" t="s">
        <v>1106</v>
      </c>
      <c r="Q1891" t="s">
        <v>5359</v>
      </c>
      <c r="R1891" t="s">
        <v>5360</v>
      </c>
      <c r="S1891" t="s">
        <v>5361</v>
      </c>
      <c r="T1891">
        <v>5.9</v>
      </c>
      <c r="U1891">
        <v>81387</v>
      </c>
      <c r="V1891" s="12">
        <f>W1891*1.43863813229572</f>
        <v>86318287.937743202</v>
      </c>
      <c r="W1891" s="3">
        <v>60000000</v>
      </c>
      <c r="X1891" s="13">
        <f>Y1891*1.43863813229572</f>
        <v>46224345.216770433</v>
      </c>
      <c r="Y1891" s="3">
        <v>32130627</v>
      </c>
      <c r="Z1891" s="13">
        <f>AA1891*1.43863813229572</f>
        <v>79129607.406809345</v>
      </c>
      <c r="AA1891" s="3">
        <v>55003135</v>
      </c>
      <c r="AB1891">
        <v>148</v>
      </c>
    </row>
    <row r="1892" spans="1:28" hidden="1" x14ac:dyDescent="0.2">
      <c r="A1892" t="s">
        <v>18698</v>
      </c>
      <c r="B1892" t="s">
        <v>18699</v>
      </c>
      <c r="C1892">
        <v>2008</v>
      </c>
      <c r="D1892" t="s">
        <v>18700</v>
      </c>
      <c r="E1892" t="s">
        <v>1045</v>
      </c>
      <c r="F1892" t="s">
        <v>44032</v>
      </c>
      <c r="G1892" t="s">
        <v>44040</v>
      </c>
      <c r="H1892">
        <v>88</v>
      </c>
      <c r="I1892" t="s">
        <v>50</v>
      </c>
      <c r="J1892" t="s">
        <v>51</v>
      </c>
      <c r="K1892" t="s">
        <v>209</v>
      </c>
      <c r="M1892" t="s">
        <v>5230</v>
      </c>
      <c r="N1892" t="s">
        <v>18701</v>
      </c>
      <c r="O1892" t="s">
        <v>18702</v>
      </c>
      <c r="P1892" t="s">
        <v>5230</v>
      </c>
      <c r="Q1892" t="s">
        <v>18703</v>
      </c>
      <c r="R1892" t="s">
        <v>18704</v>
      </c>
      <c r="S1892" t="s">
        <v>18705</v>
      </c>
      <c r="T1892">
        <v>6.4</v>
      </c>
      <c r="U1892">
        <v>14235</v>
      </c>
      <c r="W1892"/>
      <c r="X1892"/>
      <c r="Y1892">
        <v>207378</v>
      </c>
      <c r="Z1892"/>
      <c r="AA1892">
        <v>49529913</v>
      </c>
      <c r="AB1892">
        <v>72</v>
      </c>
    </row>
    <row r="1893" spans="1:28" hidden="1" x14ac:dyDescent="0.2">
      <c r="A1893" t="s">
        <v>18706</v>
      </c>
      <c r="B1893" t="s">
        <v>18707</v>
      </c>
      <c r="C1893">
        <v>2007</v>
      </c>
      <c r="D1893" t="s">
        <v>18708</v>
      </c>
      <c r="E1893" t="s">
        <v>176</v>
      </c>
      <c r="F1893" t="s">
        <v>44036</v>
      </c>
      <c r="G1893" t="s">
        <v>44050</v>
      </c>
      <c r="H1893">
        <v>97</v>
      </c>
      <c r="I1893" t="s">
        <v>25</v>
      </c>
      <c r="J1893" t="s">
        <v>26</v>
      </c>
      <c r="M1893" t="s">
        <v>18709</v>
      </c>
      <c r="N1893" t="s">
        <v>18709</v>
      </c>
      <c r="O1893" t="s">
        <v>18710</v>
      </c>
      <c r="P1893" t="s">
        <v>18711</v>
      </c>
      <c r="Q1893" t="s">
        <v>18712</v>
      </c>
      <c r="R1893" t="s">
        <v>18713</v>
      </c>
      <c r="S1893" t="s">
        <v>18714</v>
      </c>
      <c r="T1893">
        <v>7.6</v>
      </c>
      <c r="U1893">
        <v>20714</v>
      </c>
      <c r="W1893"/>
      <c r="X1893"/>
      <c r="Y1893">
        <v>142666</v>
      </c>
      <c r="Z1893"/>
      <c r="AA1893">
        <v>142666</v>
      </c>
      <c r="AB1893">
        <v>96</v>
      </c>
    </row>
    <row r="1894" spans="1:28" x14ac:dyDescent="0.2">
      <c r="A1894" t="s">
        <v>29694</v>
      </c>
      <c r="B1894" t="s">
        <v>29695</v>
      </c>
      <c r="C1894">
        <v>2012</v>
      </c>
      <c r="D1894" t="s">
        <v>18890</v>
      </c>
      <c r="E1894" t="s">
        <v>16512</v>
      </c>
      <c r="F1894" t="s">
        <v>44044</v>
      </c>
      <c r="G1894" t="s">
        <v>44032</v>
      </c>
      <c r="H1894">
        <v>109</v>
      </c>
      <c r="I1894" t="s">
        <v>25</v>
      </c>
      <c r="J1894" t="s">
        <v>26</v>
      </c>
      <c r="K1894" t="s">
        <v>308</v>
      </c>
      <c r="M1894" t="s">
        <v>414</v>
      </c>
      <c r="N1894" t="s">
        <v>414</v>
      </c>
      <c r="O1894" t="s">
        <v>29696</v>
      </c>
      <c r="P1894" t="s">
        <v>1096</v>
      </c>
      <c r="Q1894" t="s">
        <v>29697</v>
      </c>
      <c r="R1894" t="s">
        <v>29698</v>
      </c>
      <c r="S1894" t="s">
        <v>29699</v>
      </c>
      <c r="T1894">
        <v>7.6</v>
      </c>
      <c r="U1894">
        <v>224496</v>
      </c>
      <c r="V1894" s="12">
        <f>W1894*1.12725506764114</f>
        <v>7890785.4734879797</v>
      </c>
      <c r="W1894" s="3">
        <v>7000000</v>
      </c>
      <c r="X1894" s="13">
        <f>Y1894*1.12725506764114</f>
        <v>46221257.750119753</v>
      </c>
      <c r="Y1894" s="3">
        <v>41003371</v>
      </c>
      <c r="Z1894" s="13">
        <f>AA1894*1.12725506764114</f>
        <v>62087119.194778576</v>
      </c>
      <c r="AA1894" s="3">
        <v>55078146</v>
      </c>
      <c r="AB1894">
        <v>411</v>
      </c>
    </row>
    <row r="1895" spans="1:28" hidden="1" x14ac:dyDescent="0.2">
      <c r="A1895" t="s">
        <v>18723</v>
      </c>
      <c r="B1895" t="s">
        <v>18724</v>
      </c>
      <c r="C1895">
        <v>2008</v>
      </c>
      <c r="D1895" t="s">
        <v>18725</v>
      </c>
      <c r="E1895" t="s">
        <v>44037</v>
      </c>
      <c r="F1895" t="s">
        <v>44047</v>
      </c>
      <c r="G1895" t="s">
        <v>44031</v>
      </c>
      <c r="H1895">
        <v>80</v>
      </c>
      <c r="I1895" t="s">
        <v>18726</v>
      </c>
      <c r="J1895" t="s">
        <v>27</v>
      </c>
      <c r="M1895" t="s">
        <v>18727</v>
      </c>
      <c r="N1895" t="s">
        <v>18728</v>
      </c>
      <c r="O1895" t="s">
        <v>18729</v>
      </c>
      <c r="P1895" t="s">
        <v>18730</v>
      </c>
      <c r="Q1895" t="s">
        <v>18731</v>
      </c>
      <c r="R1895" t="s">
        <v>18732</v>
      </c>
      <c r="S1895" t="s">
        <v>18733</v>
      </c>
      <c r="T1895">
        <v>6.6</v>
      </c>
      <c r="U1895">
        <v>11822</v>
      </c>
      <c r="W1895" t="s">
        <v>18734</v>
      </c>
      <c r="X1895"/>
      <c r="Y1895"/>
      <c r="Z1895"/>
      <c r="AA1895">
        <v>12389088</v>
      </c>
      <c r="AB1895">
        <v>44</v>
      </c>
    </row>
    <row r="1896" spans="1:28" x14ac:dyDescent="0.2">
      <c r="A1896" t="s">
        <v>117</v>
      </c>
      <c r="B1896" t="s">
        <v>118</v>
      </c>
      <c r="C1896">
        <v>2001</v>
      </c>
      <c r="D1896" t="s">
        <v>119</v>
      </c>
      <c r="E1896" t="s">
        <v>3496</v>
      </c>
      <c r="F1896" t="s">
        <v>44045</v>
      </c>
      <c r="G1896" t="s">
        <v>44042</v>
      </c>
      <c r="H1896">
        <v>122</v>
      </c>
      <c r="I1896" t="s">
        <v>121</v>
      </c>
      <c r="J1896" t="s">
        <v>26</v>
      </c>
      <c r="M1896" t="s">
        <v>122</v>
      </c>
      <c r="N1896" t="s">
        <v>123</v>
      </c>
      <c r="O1896" t="s">
        <v>124</v>
      </c>
      <c r="P1896" t="s">
        <v>125</v>
      </c>
      <c r="Q1896" t="s">
        <v>126</v>
      </c>
      <c r="R1896" t="s">
        <v>127</v>
      </c>
      <c r="S1896" t="s">
        <v>128</v>
      </c>
      <c r="T1896">
        <v>6.8</v>
      </c>
      <c r="U1896">
        <v>144714</v>
      </c>
      <c r="V1896" s="12">
        <f>W1896*1.46138339920949</f>
        <v>51148418.97233215</v>
      </c>
      <c r="W1896" s="3">
        <v>35000000</v>
      </c>
      <c r="X1896" s="13">
        <f>Y1896*1.46138339920949</f>
        <v>46183465.324822254</v>
      </c>
      <c r="Y1896" s="3">
        <v>31602566</v>
      </c>
      <c r="Z1896" s="13">
        <f>AA1896*1.46138339920949</f>
        <v>108957991.53735207</v>
      </c>
      <c r="AA1896" s="3">
        <v>74558115</v>
      </c>
      <c r="AB1896">
        <v>556</v>
      </c>
    </row>
    <row r="1897" spans="1:28" x14ac:dyDescent="0.2">
      <c r="A1897" t="s">
        <v>21896</v>
      </c>
      <c r="B1897" t="s">
        <v>21897</v>
      </c>
      <c r="C1897">
        <v>2009</v>
      </c>
      <c r="D1897" s="1">
        <v>39915</v>
      </c>
      <c r="E1897" t="s">
        <v>16512</v>
      </c>
      <c r="F1897" t="s">
        <v>44042</v>
      </c>
      <c r="H1897">
        <v>99</v>
      </c>
      <c r="I1897" t="s">
        <v>21898</v>
      </c>
      <c r="J1897" t="s">
        <v>26</v>
      </c>
      <c r="M1897" t="s">
        <v>12796</v>
      </c>
      <c r="N1897" t="s">
        <v>21899</v>
      </c>
      <c r="O1897" t="s">
        <v>21900</v>
      </c>
      <c r="P1897" t="s">
        <v>21901</v>
      </c>
      <c r="Q1897" t="s">
        <v>21902</v>
      </c>
      <c r="R1897" t="s">
        <v>21903</v>
      </c>
      <c r="S1897" t="s">
        <v>21904</v>
      </c>
      <c r="T1897">
        <v>6.3</v>
      </c>
      <c r="U1897">
        <v>67257</v>
      </c>
      <c r="V1897" s="12">
        <f>W1897*1.20636999678377</f>
        <v>48254799.871350802</v>
      </c>
      <c r="W1897" s="3">
        <v>40000000</v>
      </c>
      <c r="X1897" s="13">
        <f>Y1897*1.20636999678377</f>
        <v>45990302.242098041</v>
      </c>
      <c r="Y1897" s="3">
        <v>38122883</v>
      </c>
      <c r="Z1897" s="13">
        <f>AA1897*1.20636999678377</f>
        <v>74313935.95547612</v>
      </c>
      <c r="AA1897" s="3">
        <v>61601280</v>
      </c>
      <c r="AB1897">
        <v>230</v>
      </c>
    </row>
    <row r="1898" spans="1:28" x14ac:dyDescent="0.2">
      <c r="A1898" t="s">
        <v>20470</v>
      </c>
      <c r="B1898" t="s">
        <v>20471</v>
      </c>
      <c r="C1898">
        <v>2008</v>
      </c>
      <c r="D1898" t="s">
        <v>14619</v>
      </c>
      <c r="E1898" t="s">
        <v>1045</v>
      </c>
      <c r="H1898">
        <v>87</v>
      </c>
      <c r="I1898" t="s">
        <v>25</v>
      </c>
      <c r="J1898" t="s">
        <v>26</v>
      </c>
      <c r="M1898" t="s">
        <v>14551</v>
      </c>
      <c r="N1898" t="s">
        <v>14551</v>
      </c>
      <c r="O1898" t="s">
        <v>20472</v>
      </c>
      <c r="P1898" t="s">
        <v>20473</v>
      </c>
      <c r="Q1898" t="s">
        <v>20474</v>
      </c>
      <c r="R1898" t="s">
        <v>224</v>
      </c>
      <c r="S1898" t="s">
        <v>225</v>
      </c>
      <c r="T1898">
        <v>2.8</v>
      </c>
      <c r="U1898">
        <v>100614</v>
      </c>
      <c r="V1898" s="12">
        <f>W1898*1.20207800169993</f>
        <v>36062340.050997898</v>
      </c>
      <c r="W1898" s="3">
        <v>30000000</v>
      </c>
      <c r="X1898" s="13">
        <f>Y1898*1.20207800169993</f>
        <v>45959860.843722574</v>
      </c>
      <c r="Y1898" s="3">
        <v>38233676</v>
      </c>
      <c r="Z1898" s="13">
        <f>AA1898*1.20207800169993</f>
        <v>103255606.94427389</v>
      </c>
      <c r="AA1898" s="3">
        <v>85897593</v>
      </c>
      <c r="AB1898">
        <v>428</v>
      </c>
    </row>
    <row r="1899" spans="1:28" x14ac:dyDescent="0.2">
      <c r="A1899" t="s">
        <v>4048</v>
      </c>
      <c r="B1899" t="s">
        <v>4049</v>
      </c>
      <c r="C1899">
        <v>2002</v>
      </c>
      <c r="D1899" s="1">
        <v>37416</v>
      </c>
      <c r="E1899" t="s">
        <v>44041</v>
      </c>
      <c r="F1899" t="s">
        <v>44045</v>
      </c>
      <c r="G1899" t="s">
        <v>44042</v>
      </c>
      <c r="H1899">
        <v>115</v>
      </c>
      <c r="I1899" t="s">
        <v>25</v>
      </c>
      <c r="J1899" t="s">
        <v>26</v>
      </c>
      <c r="M1899" t="s">
        <v>4050</v>
      </c>
      <c r="N1899" t="s">
        <v>2640</v>
      </c>
      <c r="O1899" t="s">
        <v>4051</v>
      </c>
      <c r="P1899" t="s">
        <v>1516</v>
      </c>
      <c r="Q1899" t="s">
        <v>4052</v>
      </c>
      <c r="R1899" t="s">
        <v>4053</v>
      </c>
      <c r="S1899" t="s">
        <v>4054</v>
      </c>
      <c r="T1899">
        <v>6.2</v>
      </c>
      <c r="U1899">
        <v>52231</v>
      </c>
      <c r="V1899" s="12">
        <f>W1899*1.43863813229572</f>
        <v>71931906.614785999</v>
      </c>
      <c r="W1899" s="3">
        <v>50000000</v>
      </c>
      <c r="X1899" s="13">
        <f>Y1899*1.43863813229572</f>
        <v>45958372.676147863</v>
      </c>
      <c r="Y1899" s="3">
        <v>31945749</v>
      </c>
      <c r="Z1899" s="13">
        <f>AA1899*1.43863813229572</f>
        <v>81591134.514824912</v>
      </c>
      <c r="AA1899" s="3">
        <v>56714147</v>
      </c>
      <c r="AB1899">
        <v>311</v>
      </c>
    </row>
    <row r="1900" spans="1:28" x14ac:dyDescent="0.2">
      <c r="A1900" t="s">
        <v>14954</v>
      </c>
      <c r="B1900" t="s">
        <v>14955</v>
      </c>
      <c r="C1900">
        <v>2006</v>
      </c>
      <c r="D1900" t="s">
        <v>13318</v>
      </c>
      <c r="E1900" t="s">
        <v>16512</v>
      </c>
      <c r="F1900" t="s">
        <v>44038</v>
      </c>
      <c r="G1900" t="s">
        <v>44044</v>
      </c>
      <c r="H1900">
        <v>109</v>
      </c>
      <c r="I1900" t="s">
        <v>912</v>
      </c>
      <c r="J1900" t="s">
        <v>26</v>
      </c>
      <c r="M1900" t="s">
        <v>4470</v>
      </c>
      <c r="N1900" t="s">
        <v>4470</v>
      </c>
      <c r="O1900" t="s">
        <v>14956</v>
      </c>
      <c r="P1900" t="s">
        <v>5063</v>
      </c>
      <c r="Q1900" t="s">
        <v>14957</v>
      </c>
      <c r="R1900" t="s">
        <v>14958</v>
      </c>
      <c r="S1900" t="s">
        <v>14959</v>
      </c>
      <c r="T1900">
        <v>6.7</v>
      </c>
      <c r="U1900">
        <v>136130</v>
      </c>
      <c r="V1900" s="12">
        <f>W1900*1.28378472222222</f>
        <v>21824340.277777743</v>
      </c>
      <c r="W1900" s="3">
        <v>17000000</v>
      </c>
      <c r="X1900" s="13">
        <f>Y1900*1.28378472222222</f>
        <v>45943684.530486032</v>
      </c>
      <c r="Y1900" s="3">
        <v>35787686</v>
      </c>
      <c r="Z1900" s="13">
        <f>AA1900*1.28378472222222</f>
        <v>73474695.668992937</v>
      </c>
      <c r="AA1900" s="3">
        <v>57232879</v>
      </c>
      <c r="AB1900">
        <v>508</v>
      </c>
    </row>
    <row r="1901" spans="1:28" x14ac:dyDescent="0.2">
      <c r="A1901" t="s">
        <v>15004</v>
      </c>
      <c r="B1901" t="s">
        <v>15005</v>
      </c>
      <c r="C1901">
        <v>2007</v>
      </c>
      <c r="D1901" t="s">
        <v>11525</v>
      </c>
      <c r="E1901" t="s">
        <v>16512</v>
      </c>
      <c r="F1901" t="s">
        <v>44044</v>
      </c>
      <c r="G1901" t="s">
        <v>44032</v>
      </c>
      <c r="H1901">
        <v>122</v>
      </c>
      <c r="I1901" t="s">
        <v>25</v>
      </c>
      <c r="J1901" t="s">
        <v>26</v>
      </c>
      <c r="M1901" t="s">
        <v>11409</v>
      </c>
      <c r="N1901" t="s">
        <v>15006</v>
      </c>
      <c r="O1901" t="s">
        <v>15007</v>
      </c>
      <c r="P1901" t="s">
        <v>3800</v>
      </c>
      <c r="Q1901" t="s">
        <v>15008</v>
      </c>
      <c r="R1901" t="s">
        <v>15009</v>
      </c>
      <c r="S1901" t="s">
        <v>15010</v>
      </c>
      <c r="T1901">
        <v>6.7</v>
      </c>
      <c r="U1901">
        <v>57722</v>
      </c>
      <c r="V1901" s="12">
        <f>W1901*1.24823238899982</f>
        <v>87376267.229987398</v>
      </c>
      <c r="W1901" s="3">
        <v>70000000</v>
      </c>
      <c r="X1901" s="13">
        <f>Y1901*1.24823238899982</f>
        <v>45927217.867311127</v>
      </c>
      <c r="Y1901" s="3">
        <v>36793804</v>
      </c>
      <c r="Z1901" s="13">
        <f>AA1901*144548551.06</f>
        <v>1.0087666684953338E+16</v>
      </c>
      <c r="AA1901" s="3">
        <v>69787394</v>
      </c>
      <c r="AB1901">
        <v>304</v>
      </c>
    </row>
    <row r="1902" spans="1:28" x14ac:dyDescent="0.2">
      <c r="A1902" t="s">
        <v>11283</v>
      </c>
      <c r="B1902" t="s">
        <v>11284</v>
      </c>
      <c r="C1902">
        <v>2007</v>
      </c>
      <c r="D1902" s="1">
        <v>39336</v>
      </c>
      <c r="E1902" t="s">
        <v>1045</v>
      </c>
      <c r="F1902" t="s">
        <v>44036</v>
      </c>
      <c r="H1902">
        <v>116</v>
      </c>
      <c r="I1902" t="s">
        <v>25</v>
      </c>
      <c r="J1902" t="s">
        <v>26</v>
      </c>
      <c r="K1902" t="s">
        <v>308</v>
      </c>
      <c r="M1902" t="s">
        <v>1167</v>
      </c>
      <c r="N1902" t="s">
        <v>11285</v>
      </c>
      <c r="O1902" t="s">
        <v>11286</v>
      </c>
      <c r="P1902" t="s">
        <v>979</v>
      </c>
      <c r="Q1902" t="s">
        <v>11287</v>
      </c>
      <c r="R1902" t="s">
        <v>11288</v>
      </c>
      <c r="S1902" t="s">
        <v>11289</v>
      </c>
      <c r="T1902">
        <v>5.8</v>
      </c>
      <c r="U1902">
        <v>84805</v>
      </c>
      <c r="V1902" s="12">
        <f>W1902*1.24823238899982</f>
        <v>74893943.3399892</v>
      </c>
      <c r="W1902" s="3">
        <v>60000000</v>
      </c>
      <c r="X1902" s="13">
        <f>Y1902*1.24823238899982</f>
        <v>45919045.689860351</v>
      </c>
      <c r="Y1902" s="3">
        <v>36787257</v>
      </c>
      <c r="Z1902" s="13">
        <f>AA1902*144548551.06</f>
        <v>1.8567721481695024E+16</v>
      </c>
      <c r="AA1902" s="3">
        <v>128453183</v>
      </c>
      <c r="AB1902">
        <v>223</v>
      </c>
    </row>
    <row r="1903" spans="1:28" x14ac:dyDescent="0.2">
      <c r="A1903" t="s">
        <v>7740</v>
      </c>
      <c r="B1903" t="s">
        <v>7741</v>
      </c>
      <c r="C1903">
        <v>2005</v>
      </c>
      <c r="D1903" t="s">
        <v>7697</v>
      </c>
      <c r="E1903" t="s">
        <v>16512</v>
      </c>
      <c r="F1903" t="s">
        <v>44044</v>
      </c>
      <c r="G1903" t="s">
        <v>44032</v>
      </c>
      <c r="H1903">
        <v>113</v>
      </c>
      <c r="I1903" t="s">
        <v>97</v>
      </c>
      <c r="J1903" t="s">
        <v>26</v>
      </c>
      <c r="M1903" t="s">
        <v>7742</v>
      </c>
      <c r="N1903" t="s">
        <v>7743</v>
      </c>
      <c r="O1903" t="s">
        <v>7744</v>
      </c>
      <c r="P1903" t="s">
        <v>1459</v>
      </c>
      <c r="Q1903" t="s">
        <v>7745</v>
      </c>
      <c r="R1903" t="s">
        <v>7746</v>
      </c>
      <c r="S1903" t="s">
        <v>7747</v>
      </c>
      <c r="T1903">
        <v>6.6</v>
      </c>
      <c r="U1903">
        <v>105706</v>
      </c>
      <c r="V1903" s="12">
        <f>W1903*1.32519713261649</f>
        <v>68910250.896057472</v>
      </c>
      <c r="W1903" s="3">
        <v>52000000</v>
      </c>
      <c r="X1903" s="13">
        <f>Y1903*1.32519713261649</f>
        <v>45904747.836810119</v>
      </c>
      <c r="Y1903" s="3">
        <v>34639939</v>
      </c>
      <c r="Z1903" s="13">
        <f>AA1903*1.32519713261649</f>
        <v>102919521.72000019</v>
      </c>
      <c r="AA1903" s="3">
        <v>77663556</v>
      </c>
      <c r="AB1903">
        <v>298</v>
      </c>
    </row>
    <row r="1904" spans="1:28" hidden="1" x14ac:dyDescent="0.2">
      <c r="A1904" t="s">
        <v>18793</v>
      </c>
      <c r="B1904" t="s">
        <v>18794</v>
      </c>
      <c r="C1904">
        <v>2009</v>
      </c>
      <c r="D1904" s="1">
        <v>40369</v>
      </c>
      <c r="E1904" t="s">
        <v>3496</v>
      </c>
      <c r="F1904" t="s">
        <v>44042</v>
      </c>
      <c r="H1904">
        <v>108</v>
      </c>
      <c r="I1904" t="s">
        <v>25</v>
      </c>
      <c r="J1904" t="s">
        <v>26</v>
      </c>
      <c r="M1904" t="s">
        <v>18795</v>
      </c>
      <c r="N1904" t="s">
        <v>18796</v>
      </c>
      <c r="O1904" t="s">
        <v>18797</v>
      </c>
      <c r="P1904" t="s">
        <v>3861</v>
      </c>
      <c r="Q1904" t="s">
        <v>18798</v>
      </c>
      <c r="R1904" t="s">
        <v>18799</v>
      </c>
      <c r="S1904" t="s">
        <v>18800</v>
      </c>
      <c r="T1904">
        <v>5.3</v>
      </c>
      <c r="U1904">
        <v>14032</v>
      </c>
      <c r="W1904">
        <v>15000000</v>
      </c>
      <c r="X1904"/>
      <c r="Y1904"/>
      <c r="Z1904"/>
      <c r="AA1904">
        <v>579626</v>
      </c>
      <c r="AB1904">
        <v>102</v>
      </c>
    </row>
    <row r="1905" spans="1:28" x14ac:dyDescent="0.2">
      <c r="A1905" t="s">
        <v>15301</v>
      </c>
      <c r="B1905" t="s">
        <v>15302</v>
      </c>
      <c r="C1905">
        <v>2008</v>
      </c>
      <c r="D1905" t="s">
        <v>15303</v>
      </c>
      <c r="E1905" t="s">
        <v>44043</v>
      </c>
      <c r="F1905" t="s">
        <v>44038</v>
      </c>
      <c r="H1905">
        <v>114</v>
      </c>
      <c r="I1905" t="s">
        <v>25</v>
      </c>
      <c r="J1905" t="s">
        <v>26</v>
      </c>
      <c r="K1905" t="s">
        <v>308</v>
      </c>
      <c r="L1905" t="s">
        <v>27</v>
      </c>
      <c r="M1905" t="s">
        <v>8856</v>
      </c>
      <c r="N1905" t="s">
        <v>8856</v>
      </c>
      <c r="O1905" t="s">
        <v>15304</v>
      </c>
      <c r="P1905" t="s">
        <v>8858</v>
      </c>
      <c r="Q1905" t="s">
        <v>15305</v>
      </c>
      <c r="R1905" t="s">
        <v>15306</v>
      </c>
      <c r="S1905" t="s">
        <v>15307</v>
      </c>
      <c r="T1905">
        <v>6.6</v>
      </c>
      <c r="U1905">
        <v>129251</v>
      </c>
      <c r="V1905" s="12">
        <f>W1905*1.20207800169993</f>
        <v>14424936.020399159</v>
      </c>
      <c r="W1905" s="3">
        <v>12000000</v>
      </c>
      <c r="X1905" s="13">
        <f>Y1905*1.20207800169993</f>
        <v>45809663.601566166</v>
      </c>
      <c r="Y1905" s="3">
        <v>38108728</v>
      </c>
      <c r="Z1905" s="13">
        <f>AA1905*1.20207800169993</f>
        <v>52285450.12920396</v>
      </c>
      <c r="AA1905" s="3">
        <v>43495888</v>
      </c>
      <c r="AB1905">
        <v>180</v>
      </c>
    </row>
    <row r="1906" spans="1:28" x14ac:dyDescent="0.2">
      <c r="A1906" t="s">
        <v>5015</v>
      </c>
      <c r="B1906" t="s">
        <v>5016</v>
      </c>
      <c r="C1906">
        <v>2003</v>
      </c>
      <c r="D1906" t="s">
        <v>4929</v>
      </c>
      <c r="E1906" t="s">
        <v>44048</v>
      </c>
      <c r="F1906" t="s">
        <v>44046</v>
      </c>
      <c r="G1906" t="s">
        <v>44045</v>
      </c>
      <c r="H1906">
        <v>86</v>
      </c>
      <c r="I1906" t="s">
        <v>360</v>
      </c>
      <c r="J1906" t="s">
        <v>26</v>
      </c>
      <c r="M1906" t="s">
        <v>5017</v>
      </c>
      <c r="N1906" t="s">
        <v>5018</v>
      </c>
      <c r="O1906" t="s">
        <v>5019</v>
      </c>
      <c r="P1906" t="s">
        <v>5020</v>
      </c>
      <c r="Q1906" t="s">
        <v>5021</v>
      </c>
      <c r="R1906" t="s">
        <v>5022</v>
      </c>
      <c r="S1906" t="s">
        <v>5023</v>
      </c>
      <c r="T1906">
        <v>5</v>
      </c>
      <c r="U1906">
        <v>29811</v>
      </c>
      <c r="V1906" s="12">
        <f>W1906*1.40658152173913</f>
        <v>15472396.73913043</v>
      </c>
      <c r="W1906" s="3">
        <v>11000000</v>
      </c>
      <c r="X1906" s="13">
        <f>Y1906*1.40658152173913</f>
        <v>45786192.120413028</v>
      </c>
      <c r="Y1906" s="3">
        <v>32551396</v>
      </c>
      <c r="Z1906" s="13">
        <f>AA1906*1.40658152173913</f>
        <v>66796497.23204346</v>
      </c>
      <c r="AA1906" s="3">
        <v>47488536</v>
      </c>
      <c r="AB1906">
        <v>372</v>
      </c>
    </row>
    <row r="1907" spans="1:28" x14ac:dyDescent="0.2">
      <c r="A1907" t="s">
        <v>5197</v>
      </c>
      <c r="B1907" t="s">
        <v>5198</v>
      </c>
      <c r="C1907">
        <v>2001</v>
      </c>
      <c r="D1907" s="1">
        <v>37380</v>
      </c>
      <c r="E1907" t="s">
        <v>176</v>
      </c>
      <c r="F1907" t="s">
        <v>44036</v>
      </c>
      <c r="H1907">
        <v>111</v>
      </c>
      <c r="I1907" t="s">
        <v>25</v>
      </c>
      <c r="J1907" t="s">
        <v>26</v>
      </c>
      <c r="M1907" t="s">
        <v>5199</v>
      </c>
      <c r="N1907" t="s">
        <v>5200</v>
      </c>
      <c r="O1907" t="s">
        <v>5201</v>
      </c>
      <c r="P1907" t="s">
        <v>517</v>
      </c>
      <c r="Q1907" t="s">
        <v>5202</v>
      </c>
      <c r="R1907" t="s">
        <v>5203</v>
      </c>
      <c r="S1907" t="s">
        <v>5204</v>
      </c>
      <c r="T1907">
        <v>7</v>
      </c>
      <c r="U1907">
        <v>81502</v>
      </c>
      <c r="V1907" s="12">
        <f>W1907*1.46138339920949</f>
        <v>5845533.5968379602</v>
      </c>
      <c r="W1907" s="3">
        <v>4000000</v>
      </c>
      <c r="X1907" s="13">
        <f>Y1907*1.46138339920949</f>
        <v>45703190.438972451</v>
      </c>
      <c r="Y1907" s="3">
        <v>31273922</v>
      </c>
      <c r="Z1907" s="13">
        <f>AA1907*1.46138339920949</f>
        <v>65778962.422213614</v>
      </c>
      <c r="AA1907" s="3">
        <v>45011434</v>
      </c>
      <c r="AB1907">
        <v>529</v>
      </c>
    </row>
    <row r="1908" spans="1:28" x14ac:dyDescent="0.2">
      <c r="A1908" t="s">
        <v>14393</v>
      </c>
      <c r="B1908" t="s">
        <v>14394</v>
      </c>
      <c r="C1908">
        <v>2007</v>
      </c>
      <c r="D1908" s="1">
        <v>39203</v>
      </c>
      <c r="E1908" t="s">
        <v>44035</v>
      </c>
      <c r="F1908" t="s">
        <v>44044</v>
      </c>
      <c r="G1908" t="s">
        <v>44032</v>
      </c>
      <c r="H1908">
        <v>123</v>
      </c>
      <c r="I1908" t="s">
        <v>319</v>
      </c>
      <c r="J1908" t="s">
        <v>26</v>
      </c>
      <c r="K1908" t="s">
        <v>308</v>
      </c>
      <c r="M1908" t="s">
        <v>12649</v>
      </c>
      <c r="N1908" t="s">
        <v>14395</v>
      </c>
      <c r="O1908" t="s">
        <v>14396</v>
      </c>
      <c r="P1908" t="s">
        <v>12652</v>
      </c>
      <c r="Q1908" t="s">
        <v>14397</v>
      </c>
      <c r="R1908" t="s">
        <v>14398</v>
      </c>
      <c r="S1908" t="s">
        <v>14399</v>
      </c>
      <c r="T1908">
        <v>7.5</v>
      </c>
      <c r="U1908">
        <v>67569</v>
      </c>
      <c r="V1908" s="12">
        <f>W1908*1.24823238899982</f>
        <v>26212880.168996219</v>
      </c>
      <c r="W1908" s="3">
        <v>21000000</v>
      </c>
      <c r="X1908" s="13">
        <f>Y1908*1.24823238899982</f>
        <v>45692298.03523659</v>
      </c>
      <c r="Y1908" s="3">
        <v>36605602</v>
      </c>
      <c r="Z1908" s="13">
        <f>AA1908*144548551.06</f>
        <v>6229345103927136</v>
      </c>
      <c r="AA1908" s="3">
        <v>43095175</v>
      </c>
      <c r="AB1908">
        <v>266</v>
      </c>
    </row>
    <row r="1909" spans="1:28" x14ac:dyDescent="0.2">
      <c r="A1909" t="s">
        <v>1857</v>
      </c>
      <c r="B1909" t="s">
        <v>1858</v>
      </c>
      <c r="C1909">
        <v>2006</v>
      </c>
      <c r="D1909" t="s">
        <v>1859</v>
      </c>
      <c r="E1909" t="s">
        <v>44043</v>
      </c>
      <c r="F1909" t="s">
        <v>44032</v>
      </c>
      <c r="G1909" t="s">
        <v>44033</v>
      </c>
      <c r="H1909">
        <v>109</v>
      </c>
      <c r="I1909" t="s">
        <v>1860</v>
      </c>
      <c r="J1909" t="s">
        <v>26</v>
      </c>
      <c r="K1909" t="s">
        <v>307</v>
      </c>
      <c r="L1909" t="s">
        <v>64</v>
      </c>
      <c r="M1909" t="s">
        <v>1861</v>
      </c>
      <c r="N1909" t="s">
        <v>1862</v>
      </c>
      <c r="O1909" t="s">
        <v>1863</v>
      </c>
      <c r="P1909" t="s">
        <v>1864</v>
      </c>
      <c r="Q1909" t="s">
        <v>1864</v>
      </c>
      <c r="R1909" t="s">
        <v>1865</v>
      </c>
      <c r="S1909" t="s">
        <v>1866</v>
      </c>
      <c r="T1909">
        <v>7.9</v>
      </c>
      <c r="U1909">
        <v>456395</v>
      </c>
      <c r="V1909" s="12">
        <f>W1909*1.28378472222222</f>
        <v>97567638.888888732</v>
      </c>
      <c r="W1909" s="3">
        <v>76000000</v>
      </c>
      <c r="X1909" s="13">
        <f>Y1909*1.28378472222222</f>
        <v>45641606.133992977</v>
      </c>
      <c r="Y1909" s="3">
        <v>35552383</v>
      </c>
      <c r="Z1909" s="13">
        <f>AA1909*1.28378472222222</f>
        <v>90629378.141388729</v>
      </c>
      <c r="AA1909" s="3">
        <v>70595464</v>
      </c>
      <c r="AB1909">
        <v>1356</v>
      </c>
    </row>
    <row r="1910" spans="1:28" hidden="1" x14ac:dyDescent="0.2">
      <c r="A1910" t="s">
        <v>18842</v>
      </c>
      <c r="B1910" t="s">
        <v>18843</v>
      </c>
      <c r="C1910">
        <v>2009</v>
      </c>
      <c r="D1910" s="1">
        <v>39975</v>
      </c>
      <c r="E1910" t="s">
        <v>44041</v>
      </c>
      <c r="F1910" t="s">
        <v>44032</v>
      </c>
      <c r="G1910" t="s">
        <v>44046</v>
      </c>
      <c r="H1910">
        <v>98</v>
      </c>
      <c r="I1910" t="s">
        <v>25</v>
      </c>
      <c r="J1910" t="s">
        <v>26</v>
      </c>
      <c r="M1910" t="s">
        <v>18844</v>
      </c>
      <c r="N1910" t="s">
        <v>18845</v>
      </c>
      <c r="O1910" t="s">
        <v>18846</v>
      </c>
      <c r="P1910" t="s">
        <v>18847</v>
      </c>
      <c r="Q1910" t="s">
        <v>18848</v>
      </c>
      <c r="R1910" t="s">
        <v>18849</v>
      </c>
      <c r="S1910" t="s">
        <v>18850</v>
      </c>
      <c r="T1910">
        <v>5.5</v>
      </c>
      <c r="U1910">
        <v>12237</v>
      </c>
      <c r="W1910">
        <v>2000000</v>
      </c>
      <c r="X1910"/>
      <c r="Y1910"/>
      <c r="Z1910"/>
      <c r="AA1910"/>
      <c r="AB1910">
        <v>85</v>
      </c>
    </row>
    <row r="1911" spans="1:28" x14ac:dyDescent="0.2">
      <c r="A1911" t="s">
        <v>4734</v>
      </c>
      <c r="B1911" t="s">
        <v>4735</v>
      </c>
      <c r="C1911">
        <v>2001</v>
      </c>
      <c r="D1911" t="s">
        <v>119</v>
      </c>
      <c r="E1911" t="s">
        <v>1045</v>
      </c>
      <c r="F1911" t="s">
        <v>44034</v>
      </c>
      <c r="H1911">
        <v>93</v>
      </c>
      <c r="I1911" t="s">
        <v>25</v>
      </c>
      <c r="J1911" t="s">
        <v>26</v>
      </c>
      <c r="M1911" t="s">
        <v>4736</v>
      </c>
      <c r="N1911" t="s">
        <v>4737</v>
      </c>
      <c r="O1911" t="s">
        <v>4738</v>
      </c>
      <c r="P1911" t="s">
        <v>4739</v>
      </c>
      <c r="Q1911" t="s">
        <v>4740</v>
      </c>
      <c r="R1911" t="s">
        <v>4741</v>
      </c>
      <c r="S1911" t="s">
        <v>4742</v>
      </c>
      <c r="T1911">
        <v>6.3</v>
      </c>
      <c r="U1911">
        <v>52647</v>
      </c>
      <c r="V1911" s="12">
        <f>W1911*1.46138339920949</f>
        <v>29227667.984189801</v>
      </c>
      <c r="W1911" s="3">
        <v>20000000</v>
      </c>
      <c r="X1911" s="13">
        <f>Y1911*1.46138339920949</f>
        <v>45564093.044268891</v>
      </c>
      <c r="Y1911" s="3">
        <v>31178740</v>
      </c>
      <c r="Z1911" s="13">
        <f>AA1911*1.46138339920949</f>
        <v>45717538.301185891</v>
      </c>
      <c r="AA1911" s="3">
        <v>31283740</v>
      </c>
      <c r="AB1911">
        <v>113</v>
      </c>
    </row>
    <row r="1912" spans="1:28" x14ac:dyDescent="0.2">
      <c r="A1912" t="s">
        <v>4115</v>
      </c>
      <c r="B1912" t="s">
        <v>4116</v>
      </c>
      <c r="C1912">
        <v>2002</v>
      </c>
      <c r="D1912" t="s">
        <v>4117</v>
      </c>
      <c r="E1912" t="s">
        <v>176</v>
      </c>
      <c r="F1912" t="s">
        <v>44042</v>
      </c>
      <c r="H1912">
        <v>96</v>
      </c>
      <c r="I1912" t="s">
        <v>25</v>
      </c>
      <c r="J1912" t="s">
        <v>26</v>
      </c>
      <c r="M1912" t="s">
        <v>4118</v>
      </c>
      <c r="N1912" t="s">
        <v>4118</v>
      </c>
      <c r="O1912" t="s">
        <v>4119</v>
      </c>
      <c r="P1912" t="s">
        <v>4120</v>
      </c>
      <c r="Q1912" t="s">
        <v>4121</v>
      </c>
      <c r="R1912" t="s">
        <v>4122</v>
      </c>
      <c r="S1912" t="s">
        <v>4123</v>
      </c>
      <c r="T1912">
        <v>6.8</v>
      </c>
      <c r="U1912">
        <v>112856</v>
      </c>
      <c r="V1912" s="12">
        <f>W1912*1.43863813229572</f>
        <v>17263657.58754864</v>
      </c>
      <c r="W1912" s="3">
        <v>12000000</v>
      </c>
      <c r="X1912" s="13">
        <f>Y1912*1.43863813229572</f>
        <v>45456837.527743198</v>
      </c>
      <c r="Y1912" s="3">
        <v>31597131</v>
      </c>
      <c r="Z1912" s="13">
        <f>AA1912*1.43863813229572</f>
        <v>75130439.406147867</v>
      </c>
      <c r="AA1912" s="3">
        <v>52223306</v>
      </c>
      <c r="AB1912">
        <v>624</v>
      </c>
    </row>
    <row r="1913" spans="1:28" x14ac:dyDescent="0.2">
      <c r="A1913" t="s">
        <v>43180</v>
      </c>
      <c r="B1913" t="s">
        <v>43181</v>
      </c>
      <c r="C1913">
        <v>2018</v>
      </c>
      <c r="D1913" t="s">
        <v>40436</v>
      </c>
      <c r="E1913" t="s">
        <v>176</v>
      </c>
      <c r="F1913" t="s">
        <v>44046</v>
      </c>
      <c r="G1913" t="s">
        <v>44045</v>
      </c>
      <c r="H1913">
        <v>127</v>
      </c>
      <c r="I1913" t="s">
        <v>25</v>
      </c>
      <c r="J1913" t="s">
        <v>26</v>
      </c>
      <c r="K1913" t="s">
        <v>308</v>
      </c>
      <c r="M1913" t="s">
        <v>43182</v>
      </c>
      <c r="N1913" t="s">
        <v>43182</v>
      </c>
      <c r="O1913" t="s">
        <v>43183</v>
      </c>
      <c r="P1913" t="s">
        <v>43184</v>
      </c>
      <c r="Q1913" t="s">
        <v>43185</v>
      </c>
      <c r="R1913" t="s">
        <v>43186</v>
      </c>
      <c r="S1913" t="s">
        <v>43187</v>
      </c>
      <c r="T1913">
        <v>7.3</v>
      </c>
      <c r="U1913">
        <v>221494</v>
      </c>
      <c r="V1913" s="12">
        <f>W1913*1.03068014830331</f>
        <v>10306801.483033098</v>
      </c>
      <c r="W1913" s="3">
        <v>10000000</v>
      </c>
      <c r="X1913" s="13">
        <f>Y1913*1.03068014830331</f>
        <v>45421513.445726193</v>
      </c>
      <c r="Y1913" s="3">
        <v>44069456</v>
      </c>
      <c r="Z1913" s="13">
        <f>AA1913*1.03068014830331</f>
        <v>82701422.607246861</v>
      </c>
      <c r="AA1913" s="3">
        <v>80239658</v>
      </c>
      <c r="AB1913">
        <v>3131</v>
      </c>
    </row>
    <row r="1914" spans="1:28" hidden="1" x14ac:dyDescent="0.2">
      <c r="A1914" t="s">
        <v>18872</v>
      </c>
      <c r="B1914" t="s">
        <v>18873</v>
      </c>
      <c r="C1914">
        <v>2007</v>
      </c>
      <c r="D1914" t="s">
        <v>18874</v>
      </c>
      <c r="E1914" t="s">
        <v>1045</v>
      </c>
      <c r="F1914" t="s">
        <v>44036</v>
      </c>
      <c r="H1914">
        <v>116</v>
      </c>
      <c r="I1914" t="s">
        <v>697</v>
      </c>
      <c r="J1914" t="s">
        <v>307</v>
      </c>
      <c r="M1914" t="s">
        <v>10819</v>
      </c>
      <c r="N1914" t="s">
        <v>18875</v>
      </c>
      <c r="O1914" t="s">
        <v>18876</v>
      </c>
      <c r="P1914" t="s">
        <v>10819</v>
      </c>
      <c r="Q1914" t="s">
        <v>18877</v>
      </c>
      <c r="R1914" t="s">
        <v>18878</v>
      </c>
      <c r="S1914" t="s">
        <v>18879</v>
      </c>
      <c r="T1914">
        <v>6.5</v>
      </c>
      <c r="U1914">
        <v>16907</v>
      </c>
      <c r="W1914" t="s">
        <v>12065</v>
      </c>
      <c r="X1914"/>
      <c r="Y1914"/>
      <c r="Z1914"/>
      <c r="AA1914">
        <v>81744033</v>
      </c>
      <c r="AB1914">
        <v>31</v>
      </c>
    </row>
    <row r="1915" spans="1:28" hidden="1" x14ac:dyDescent="0.2">
      <c r="A1915" t="s">
        <v>18880</v>
      </c>
      <c r="B1915" t="s">
        <v>18881</v>
      </c>
      <c r="C1915">
        <v>2008</v>
      </c>
      <c r="D1915" t="s">
        <v>14504</v>
      </c>
      <c r="E1915" t="s">
        <v>1045</v>
      </c>
      <c r="F1915" t="s">
        <v>44046</v>
      </c>
      <c r="G1915" t="s">
        <v>44033</v>
      </c>
      <c r="H1915">
        <v>94</v>
      </c>
      <c r="I1915" t="s">
        <v>25</v>
      </c>
      <c r="J1915" t="s">
        <v>26</v>
      </c>
      <c r="M1915" t="s">
        <v>18882</v>
      </c>
      <c r="N1915" t="s">
        <v>18882</v>
      </c>
      <c r="O1915" t="s">
        <v>18883</v>
      </c>
      <c r="P1915" t="s">
        <v>18884</v>
      </c>
      <c r="Q1915" t="s">
        <v>18885</v>
      </c>
      <c r="R1915" t="s">
        <v>18886</v>
      </c>
      <c r="S1915" t="s">
        <v>18887</v>
      </c>
      <c r="T1915">
        <v>4.0999999999999996</v>
      </c>
      <c r="U1915">
        <v>17474</v>
      </c>
      <c r="W1915"/>
      <c r="X1915"/>
      <c r="Y1915"/>
      <c r="Z1915"/>
      <c r="AA1915">
        <v>82360</v>
      </c>
      <c r="AB1915">
        <v>100</v>
      </c>
    </row>
    <row r="1916" spans="1:28" hidden="1" x14ac:dyDescent="0.2">
      <c r="A1916" t="s">
        <v>18888</v>
      </c>
      <c r="B1916" t="s">
        <v>18889</v>
      </c>
      <c r="C1916">
        <v>2011</v>
      </c>
      <c r="D1916" t="s">
        <v>18890</v>
      </c>
      <c r="E1916" t="s">
        <v>44037</v>
      </c>
      <c r="F1916" t="s">
        <v>44031</v>
      </c>
      <c r="G1916" t="s">
        <v>44038</v>
      </c>
      <c r="H1916">
        <v>90</v>
      </c>
      <c r="I1916" t="s">
        <v>817</v>
      </c>
      <c r="J1916" t="s">
        <v>27</v>
      </c>
      <c r="K1916" t="s">
        <v>26</v>
      </c>
      <c r="M1916" t="s">
        <v>18891</v>
      </c>
      <c r="N1916" t="s">
        <v>18892</v>
      </c>
      <c r="O1916" t="s">
        <v>18893</v>
      </c>
      <c r="P1916" t="s">
        <v>18894</v>
      </c>
      <c r="Q1916" t="s">
        <v>18895</v>
      </c>
      <c r="R1916" t="s">
        <v>18896</v>
      </c>
      <c r="S1916" t="s">
        <v>18897</v>
      </c>
      <c r="T1916">
        <v>6.7</v>
      </c>
      <c r="U1916">
        <v>19110</v>
      </c>
      <c r="W1916" t="s">
        <v>17572</v>
      </c>
      <c r="X1916"/>
      <c r="Y1916"/>
      <c r="Z1916"/>
      <c r="AA1916">
        <v>26611650</v>
      </c>
      <c r="AB1916">
        <v>45</v>
      </c>
    </row>
    <row r="1917" spans="1:28" x14ac:dyDescent="0.2">
      <c r="A1917" t="s">
        <v>11648</v>
      </c>
      <c r="B1917" t="s">
        <v>11649</v>
      </c>
      <c r="C1917">
        <v>2008</v>
      </c>
      <c r="D1917" t="s">
        <v>11435</v>
      </c>
      <c r="E1917" t="s">
        <v>176</v>
      </c>
      <c r="H1917">
        <v>114</v>
      </c>
      <c r="I1917" t="s">
        <v>25</v>
      </c>
      <c r="J1917" t="s">
        <v>26</v>
      </c>
      <c r="M1917" t="s">
        <v>1640</v>
      </c>
      <c r="N1917" t="s">
        <v>11650</v>
      </c>
      <c r="O1917" t="s">
        <v>11651</v>
      </c>
      <c r="P1917" t="s">
        <v>7077</v>
      </c>
      <c r="Q1917" t="s">
        <v>11652</v>
      </c>
      <c r="R1917" t="s">
        <v>11653</v>
      </c>
      <c r="S1917" t="s">
        <v>11654</v>
      </c>
      <c r="T1917">
        <v>7.3</v>
      </c>
      <c r="U1917">
        <v>23935</v>
      </c>
      <c r="V1917" s="12">
        <f>W1917*1.20207800169993</f>
        <v>13222858.018699229</v>
      </c>
      <c r="W1917" s="3">
        <v>11000000</v>
      </c>
      <c r="X1917" s="13">
        <f>Y1917*1.20207800169993</f>
        <v>45402680.86084263</v>
      </c>
      <c r="Y1917" s="3">
        <v>37770162</v>
      </c>
      <c r="Z1917" s="13">
        <f>AA1917*1.20207800169993</f>
        <v>48025945.632002346</v>
      </c>
      <c r="AA1917" s="3">
        <v>39952437</v>
      </c>
      <c r="AB1917">
        <v>144</v>
      </c>
    </row>
    <row r="1918" spans="1:28" hidden="1" x14ac:dyDescent="0.2">
      <c r="A1918" t="s">
        <v>18906</v>
      </c>
      <c r="B1918" t="s">
        <v>18907</v>
      </c>
      <c r="C1918">
        <v>2009</v>
      </c>
      <c r="D1918" t="s">
        <v>15782</v>
      </c>
      <c r="E1918" t="s">
        <v>3496</v>
      </c>
      <c r="H1918">
        <v>86</v>
      </c>
      <c r="I1918" t="s">
        <v>25</v>
      </c>
      <c r="J1918" t="s">
        <v>26</v>
      </c>
      <c r="M1918" t="s">
        <v>18908</v>
      </c>
      <c r="N1918" t="s">
        <v>18909</v>
      </c>
      <c r="O1918" t="s">
        <v>18910</v>
      </c>
      <c r="P1918" t="s">
        <v>5945</v>
      </c>
      <c r="Q1918" t="s">
        <v>18911</v>
      </c>
      <c r="R1918" t="s">
        <v>18912</v>
      </c>
      <c r="S1918" t="s">
        <v>18913</v>
      </c>
      <c r="T1918">
        <v>4.3</v>
      </c>
      <c r="U1918">
        <v>12669</v>
      </c>
      <c r="W1918">
        <v>5000000</v>
      </c>
      <c r="X1918"/>
      <c r="Y1918"/>
      <c r="Z1918"/>
      <c r="AA1918"/>
      <c r="AB1918">
        <v>104</v>
      </c>
    </row>
    <row r="1919" spans="1:28" hidden="1" x14ac:dyDescent="0.2">
      <c r="A1919" t="s">
        <v>18914</v>
      </c>
      <c r="B1919" t="s">
        <v>18915</v>
      </c>
      <c r="C1919">
        <v>2008</v>
      </c>
      <c r="D1919" t="s">
        <v>9795</v>
      </c>
      <c r="E1919" t="s">
        <v>44041</v>
      </c>
      <c r="F1919" t="s">
        <v>44032</v>
      </c>
      <c r="G1919" t="s">
        <v>44042</v>
      </c>
      <c r="H1919">
        <v>102</v>
      </c>
      <c r="I1919" t="s">
        <v>4877</v>
      </c>
      <c r="J1919" t="s">
        <v>26</v>
      </c>
      <c r="M1919" t="s">
        <v>18916</v>
      </c>
      <c r="N1919" t="s">
        <v>18917</v>
      </c>
      <c r="O1919" t="s">
        <v>18918</v>
      </c>
      <c r="P1919" t="s">
        <v>18919</v>
      </c>
      <c r="Q1919" t="s">
        <v>18920</v>
      </c>
      <c r="R1919" t="s">
        <v>18921</v>
      </c>
      <c r="S1919" t="s">
        <v>18922</v>
      </c>
      <c r="T1919">
        <v>6.7</v>
      </c>
      <c r="U1919">
        <v>16179</v>
      </c>
      <c r="W1919"/>
      <c r="X1919"/>
      <c r="Y1919">
        <v>13439</v>
      </c>
      <c r="Z1919"/>
      <c r="AA1919">
        <v>388174</v>
      </c>
      <c r="AB1919">
        <v>50</v>
      </c>
    </row>
    <row r="1920" spans="1:28" x14ac:dyDescent="0.2">
      <c r="A1920" t="s">
        <v>606</v>
      </c>
      <c r="B1920" t="s">
        <v>607</v>
      </c>
      <c r="C1920">
        <v>2000</v>
      </c>
      <c r="D1920" t="s">
        <v>608</v>
      </c>
      <c r="E1920" t="s">
        <v>16512</v>
      </c>
      <c r="F1920" t="s">
        <v>44031</v>
      </c>
      <c r="G1920" t="s">
        <v>44044</v>
      </c>
      <c r="H1920">
        <v>117</v>
      </c>
      <c r="I1920" t="s">
        <v>433</v>
      </c>
      <c r="J1920" t="s">
        <v>26</v>
      </c>
      <c r="M1920" t="s">
        <v>609</v>
      </c>
      <c r="N1920" t="s">
        <v>610</v>
      </c>
      <c r="O1920" t="s">
        <v>611</v>
      </c>
      <c r="P1920" t="s">
        <v>612</v>
      </c>
      <c r="Q1920" t="s">
        <v>613</v>
      </c>
      <c r="R1920" t="s">
        <v>614</v>
      </c>
      <c r="S1920" t="s">
        <v>615</v>
      </c>
      <c r="T1920">
        <v>5.7</v>
      </c>
      <c r="U1920">
        <v>28367</v>
      </c>
      <c r="V1920" s="12">
        <f>W1920*1.5029674796748</f>
        <v>90178048.780487999</v>
      </c>
      <c r="W1920" s="3">
        <v>60000000</v>
      </c>
      <c r="X1920" s="13">
        <f>Y1920*1.5029674796748</f>
        <v>45402541.903536685</v>
      </c>
      <c r="Y1920" s="3">
        <v>30208599</v>
      </c>
      <c r="Z1920" s="13">
        <f>AA1920*1.5029674796748</f>
        <v>60720524.940040782</v>
      </c>
      <c r="AA1920" s="3">
        <v>40400425</v>
      </c>
      <c r="AB1920">
        <v>173</v>
      </c>
    </row>
    <row r="1921" spans="1:28" x14ac:dyDescent="0.2">
      <c r="A1921" t="s">
        <v>22235</v>
      </c>
      <c r="B1921" t="s">
        <v>22236</v>
      </c>
      <c r="C1921">
        <v>2019</v>
      </c>
      <c r="D1921" t="s">
        <v>22237</v>
      </c>
      <c r="E1921" t="s">
        <v>16512</v>
      </c>
      <c r="F1921" t="s">
        <v>44042</v>
      </c>
      <c r="H1921">
        <v>89</v>
      </c>
      <c r="I1921" t="s">
        <v>22238</v>
      </c>
      <c r="J1921" t="s">
        <v>26</v>
      </c>
      <c r="K1921" t="s">
        <v>308</v>
      </c>
      <c r="M1921" t="s">
        <v>22239</v>
      </c>
      <c r="N1921" t="s">
        <v>22240</v>
      </c>
      <c r="O1921" t="s">
        <v>22241</v>
      </c>
      <c r="P1921" t="s">
        <v>312</v>
      </c>
      <c r="Q1921" t="s">
        <v>22242</v>
      </c>
      <c r="R1921" t="s">
        <v>22243</v>
      </c>
      <c r="S1921" t="s">
        <v>22244</v>
      </c>
      <c r="T1921">
        <v>6.1</v>
      </c>
      <c r="U1921">
        <v>76064</v>
      </c>
      <c r="V1921" s="12">
        <f>W1921*1.01233684194057</f>
        <v>50616842.097028501</v>
      </c>
      <c r="W1921" s="3">
        <v>50000000</v>
      </c>
      <c r="X1921" s="13">
        <f>Y1921*1.01233684194057</f>
        <v>45372281.261502773</v>
      </c>
      <c r="Y1921" s="3">
        <v>44819352</v>
      </c>
      <c r="Z1921" s="13">
        <f>AA1921*1.01233684194057</f>
        <v>92619055.024047956</v>
      </c>
      <c r="AA1921" s="3">
        <v>91490353</v>
      </c>
      <c r="AB1921">
        <v>1561</v>
      </c>
    </row>
    <row r="1922" spans="1:28" x14ac:dyDescent="0.2">
      <c r="A1922" t="s">
        <v>40469</v>
      </c>
      <c r="B1922" t="s">
        <v>40470</v>
      </c>
      <c r="C1922">
        <v>2017</v>
      </c>
      <c r="D1922" t="s">
        <v>19097</v>
      </c>
      <c r="E1922" t="s">
        <v>1045</v>
      </c>
      <c r="F1922" t="s">
        <v>44032</v>
      </c>
      <c r="G1922" t="s">
        <v>44036</v>
      </c>
      <c r="H1922">
        <v>120</v>
      </c>
      <c r="I1922" t="s">
        <v>25</v>
      </c>
      <c r="J1922" t="s">
        <v>26</v>
      </c>
      <c r="K1922" t="s">
        <v>1494</v>
      </c>
      <c r="M1922" t="s">
        <v>37539</v>
      </c>
      <c r="N1922" t="s">
        <v>40471</v>
      </c>
      <c r="O1922" t="s">
        <v>40472</v>
      </c>
      <c r="P1922" t="s">
        <v>40473</v>
      </c>
      <c r="Q1922" t="s">
        <v>40474</v>
      </c>
      <c r="R1922" t="s">
        <v>40475</v>
      </c>
      <c r="S1922" t="s">
        <v>40476</v>
      </c>
      <c r="T1922">
        <v>7.5</v>
      </c>
      <c r="U1922">
        <v>117533</v>
      </c>
      <c r="V1922" s="12">
        <f>W1922*1.05585427545692</f>
        <v>5279271.3772846004</v>
      </c>
      <c r="W1922" s="3">
        <v>5000000</v>
      </c>
      <c r="X1922" s="13">
        <f>Y1922*1.05585427545692</f>
        <v>45267774.445157513</v>
      </c>
      <c r="Y1922" s="3">
        <v>42873127</v>
      </c>
      <c r="Z1922" s="13">
        <f>AA1922*1.05585427545692</f>
        <v>59562413.207551457</v>
      </c>
      <c r="AA1922" s="3">
        <v>56411585</v>
      </c>
      <c r="AB1922">
        <v>362</v>
      </c>
    </row>
    <row r="1923" spans="1:28" x14ac:dyDescent="0.2">
      <c r="A1923" t="s">
        <v>20282</v>
      </c>
      <c r="B1923" t="s">
        <v>20283</v>
      </c>
      <c r="C1923">
        <v>2009</v>
      </c>
      <c r="D1923" s="1">
        <v>40514</v>
      </c>
      <c r="E1923" t="s">
        <v>44035</v>
      </c>
      <c r="F1923" t="s">
        <v>44032</v>
      </c>
      <c r="G1923" t="s">
        <v>44049</v>
      </c>
      <c r="H1923">
        <v>134</v>
      </c>
      <c r="I1923" t="s">
        <v>25</v>
      </c>
      <c r="J1923" t="s">
        <v>26</v>
      </c>
      <c r="K1923" t="s">
        <v>13503</v>
      </c>
      <c r="L1923" t="s">
        <v>5734</v>
      </c>
      <c r="M1923" t="s">
        <v>1354</v>
      </c>
      <c r="N1923" t="s">
        <v>20284</v>
      </c>
      <c r="O1923" t="s">
        <v>20285</v>
      </c>
      <c r="P1923" t="s">
        <v>811</v>
      </c>
      <c r="Q1923" t="s">
        <v>20286</v>
      </c>
      <c r="R1923" t="s">
        <v>215</v>
      </c>
      <c r="S1923" t="s">
        <v>216</v>
      </c>
      <c r="T1923">
        <v>7.3</v>
      </c>
      <c r="U1923">
        <v>147583</v>
      </c>
      <c r="V1923" s="12">
        <f>W1923*1.20636999678377</f>
        <v>72382199.807026193</v>
      </c>
      <c r="W1923" s="3">
        <v>60000000</v>
      </c>
      <c r="X1923" s="13">
        <f>Y1923*1.20636999678377</f>
        <v>45228456.66809915</v>
      </c>
      <c r="Y1923" s="3">
        <v>37491364</v>
      </c>
      <c r="Z1923" s="13">
        <f>AA1923*1.20636999678377</f>
        <v>147692008.67128727</v>
      </c>
      <c r="AA1923" s="3">
        <v>122426792</v>
      </c>
      <c r="AB1923">
        <v>277</v>
      </c>
    </row>
    <row r="1924" spans="1:28" hidden="1" x14ac:dyDescent="0.2">
      <c r="A1924" t="s">
        <v>18955</v>
      </c>
      <c r="B1924" t="s">
        <v>18956</v>
      </c>
      <c r="C1924">
        <v>2008</v>
      </c>
      <c r="D1924" t="s">
        <v>16919</v>
      </c>
      <c r="E1924" t="s">
        <v>1045</v>
      </c>
      <c r="F1924" t="s">
        <v>44032</v>
      </c>
      <c r="G1924" t="s">
        <v>44036</v>
      </c>
      <c r="H1924">
        <v>100</v>
      </c>
      <c r="I1924" t="s">
        <v>1178</v>
      </c>
      <c r="J1924" t="s">
        <v>26</v>
      </c>
      <c r="M1924" t="s">
        <v>5254</v>
      </c>
      <c r="N1924" t="s">
        <v>18957</v>
      </c>
      <c r="O1924" t="s">
        <v>18958</v>
      </c>
      <c r="P1924" t="s">
        <v>18959</v>
      </c>
      <c r="Q1924" t="s">
        <v>18960</v>
      </c>
      <c r="R1924" t="s">
        <v>18961</v>
      </c>
      <c r="S1924" t="s">
        <v>18962</v>
      </c>
      <c r="T1924">
        <v>6.3</v>
      </c>
      <c r="U1924">
        <v>25342</v>
      </c>
      <c r="W1924"/>
      <c r="X1924"/>
      <c r="Y1924"/>
      <c r="Z1924"/>
      <c r="AA1924">
        <v>14924998</v>
      </c>
      <c r="AB1924">
        <v>76</v>
      </c>
    </row>
    <row r="1925" spans="1:28" x14ac:dyDescent="0.2">
      <c r="A1925" t="s">
        <v>15746</v>
      </c>
      <c r="B1925" t="s">
        <v>15747</v>
      </c>
      <c r="C1925">
        <v>2011</v>
      </c>
      <c r="D1925" s="1">
        <v>40699</v>
      </c>
      <c r="E1925" t="s">
        <v>1045</v>
      </c>
      <c r="F1925" t="s">
        <v>44032</v>
      </c>
      <c r="G1925" t="s">
        <v>44036</v>
      </c>
      <c r="H1925">
        <v>112</v>
      </c>
      <c r="I1925" t="s">
        <v>25</v>
      </c>
      <c r="J1925" t="s">
        <v>26</v>
      </c>
      <c r="M1925" t="s">
        <v>3669</v>
      </c>
      <c r="N1925" t="s">
        <v>15748</v>
      </c>
      <c r="O1925" t="s">
        <v>15749</v>
      </c>
      <c r="P1925" t="s">
        <v>15750</v>
      </c>
      <c r="Q1925" t="s">
        <v>15751</v>
      </c>
      <c r="R1925" t="s">
        <v>15752</v>
      </c>
      <c r="S1925" t="s">
        <v>15753</v>
      </c>
      <c r="T1925">
        <v>5.9</v>
      </c>
      <c r="U1925">
        <v>56809</v>
      </c>
      <c r="V1925" s="12">
        <f>W1925*1.1505830469594</f>
        <v>40270406.643578999</v>
      </c>
      <c r="W1925" s="3">
        <v>35000000</v>
      </c>
      <c r="X1925" s="13">
        <f>Y1925*1.1505830469594</f>
        <v>44926228.286686696</v>
      </c>
      <c r="Y1925" s="3">
        <v>39046489</v>
      </c>
      <c r="Z1925" s="13">
        <f>AA1925*1.1505830469594</f>
        <v>74903380.922201276</v>
      </c>
      <c r="AA1925" s="3">
        <v>65100369</v>
      </c>
      <c r="AB1925">
        <v>183</v>
      </c>
    </row>
    <row r="1926" spans="1:28" x14ac:dyDescent="0.2">
      <c r="A1926" t="s">
        <v>9250</v>
      </c>
      <c r="B1926" t="s">
        <v>9251</v>
      </c>
      <c r="C1926">
        <v>2004</v>
      </c>
      <c r="D1926" t="s">
        <v>8640</v>
      </c>
      <c r="E1926" t="s">
        <v>16512</v>
      </c>
      <c r="F1926" t="s">
        <v>44038</v>
      </c>
      <c r="H1926">
        <v>98</v>
      </c>
      <c r="I1926" t="s">
        <v>97</v>
      </c>
      <c r="J1926" t="s">
        <v>26</v>
      </c>
      <c r="K1926" t="s">
        <v>27</v>
      </c>
      <c r="L1926" t="s">
        <v>6578</v>
      </c>
      <c r="M1926" t="s">
        <v>9252</v>
      </c>
      <c r="N1926" t="s">
        <v>9253</v>
      </c>
      <c r="O1926" t="s">
        <v>9254</v>
      </c>
      <c r="P1926" t="s">
        <v>9252</v>
      </c>
      <c r="Q1926" t="s">
        <v>9253</v>
      </c>
      <c r="R1926" t="s">
        <v>9255</v>
      </c>
      <c r="S1926" t="s">
        <v>9256</v>
      </c>
      <c r="T1926">
        <v>7.2</v>
      </c>
      <c r="U1926">
        <v>157558</v>
      </c>
      <c r="V1926" s="12">
        <f>W1926*1.37009528851244</f>
        <v>43843049.232398078</v>
      </c>
      <c r="W1926" s="3">
        <v>32000000</v>
      </c>
      <c r="X1926" s="13">
        <f>Y1926*1.37009528851244</f>
        <v>44920045.516220205</v>
      </c>
      <c r="Y1926" s="3">
        <v>32786074</v>
      </c>
      <c r="Z1926" s="13">
        <f>AA1926*1.37009528851244</f>
        <v>69637693.479502365</v>
      </c>
      <c r="AA1926" s="3">
        <v>50826898</v>
      </c>
      <c r="AB1926">
        <v>721</v>
      </c>
    </row>
    <row r="1927" spans="1:28" x14ac:dyDescent="0.2">
      <c r="A1927" t="s">
        <v>8631</v>
      </c>
      <c r="B1927" t="s">
        <v>8632</v>
      </c>
      <c r="C1927">
        <v>2004</v>
      </c>
      <c r="D1927" t="s">
        <v>5156</v>
      </c>
      <c r="E1927" t="s">
        <v>44041</v>
      </c>
      <c r="F1927" t="s">
        <v>44045</v>
      </c>
      <c r="G1927" t="s">
        <v>44042</v>
      </c>
      <c r="H1927">
        <v>103</v>
      </c>
      <c r="I1927" t="s">
        <v>229</v>
      </c>
      <c r="J1927" t="s">
        <v>26</v>
      </c>
      <c r="K1927" t="s">
        <v>27</v>
      </c>
      <c r="M1927" t="s">
        <v>2639</v>
      </c>
      <c r="N1927" t="s">
        <v>8633</v>
      </c>
      <c r="O1927" t="s">
        <v>8634</v>
      </c>
      <c r="P1927" t="s">
        <v>488</v>
      </c>
      <c r="Q1927" t="s">
        <v>8635</v>
      </c>
      <c r="R1927" t="s">
        <v>8636</v>
      </c>
      <c r="S1927" t="s">
        <v>8637</v>
      </c>
      <c r="T1927">
        <v>6.3</v>
      </c>
      <c r="U1927">
        <v>78956</v>
      </c>
      <c r="V1927" s="12">
        <f>W1927*1.37009528851244</f>
        <v>61654287.983059801</v>
      </c>
      <c r="W1927" s="3">
        <v>45000000</v>
      </c>
      <c r="X1927" s="13">
        <f>Y1927*1.37009528851244</f>
        <v>44777922.791752234</v>
      </c>
      <c r="Y1927" s="3">
        <v>32682342</v>
      </c>
      <c r="Z1927" s="13">
        <f>AA1927*1.37009528851244</f>
        <v>89700863.319317073</v>
      </c>
      <c r="AA1927" s="3">
        <v>65470529</v>
      </c>
      <c r="AB1927">
        <v>337</v>
      </c>
    </row>
    <row r="1928" spans="1:28" hidden="1" x14ac:dyDescent="0.2">
      <c r="A1928" t="s">
        <v>18987</v>
      </c>
      <c r="B1928" t="s">
        <v>18988</v>
      </c>
      <c r="C1928">
        <v>2008</v>
      </c>
      <c r="D1928" t="s">
        <v>13696</v>
      </c>
      <c r="E1928" t="s">
        <v>176</v>
      </c>
      <c r="H1928">
        <v>167</v>
      </c>
      <c r="I1928" t="s">
        <v>943</v>
      </c>
      <c r="J1928" t="s">
        <v>944</v>
      </c>
      <c r="M1928" t="s">
        <v>18989</v>
      </c>
      <c r="N1928" t="s">
        <v>18990</v>
      </c>
      <c r="O1928" t="s">
        <v>18991</v>
      </c>
      <c r="P1928" t="s">
        <v>18992</v>
      </c>
      <c r="Q1928" t="s">
        <v>18993</v>
      </c>
      <c r="R1928" t="s">
        <v>18994</v>
      </c>
      <c r="S1928" t="s">
        <v>18995</v>
      </c>
      <c r="T1928">
        <v>6.9</v>
      </c>
      <c r="U1928">
        <v>11485</v>
      </c>
      <c r="W1928"/>
      <c r="X1928"/>
      <c r="Y1928">
        <v>191442</v>
      </c>
      <c r="Z1928"/>
      <c r="AA1928">
        <v>8658713</v>
      </c>
      <c r="AB1928">
        <v>44</v>
      </c>
    </row>
    <row r="1929" spans="1:28" x14ac:dyDescent="0.2">
      <c r="A1929" t="s">
        <v>13308</v>
      </c>
      <c r="B1929" t="s">
        <v>13309</v>
      </c>
      <c r="C1929">
        <v>2006</v>
      </c>
      <c r="D1929" t="s">
        <v>11806</v>
      </c>
      <c r="E1929" t="s">
        <v>176</v>
      </c>
      <c r="F1929" t="s">
        <v>44057</v>
      </c>
      <c r="H1929">
        <v>118</v>
      </c>
      <c r="I1929" t="s">
        <v>25</v>
      </c>
      <c r="J1929" t="s">
        <v>26</v>
      </c>
      <c r="M1929" t="s">
        <v>13310</v>
      </c>
      <c r="N1929" t="s">
        <v>13311</v>
      </c>
      <c r="O1929" t="s">
        <v>13312</v>
      </c>
      <c r="P1929" t="s">
        <v>2278</v>
      </c>
      <c r="Q1929" t="s">
        <v>13313</v>
      </c>
      <c r="R1929" t="s">
        <v>13314</v>
      </c>
      <c r="S1929" t="s">
        <v>13315</v>
      </c>
      <c r="T1929">
        <v>6.6</v>
      </c>
      <c r="U1929">
        <v>24557</v>
      </c>
      <c r="V1929" s="12">
        <f>W1929*1.28378472222222</f>
        <v>38513541.666666605</v>
      </c>
      <c r="W1929" s="3">
        <v>30000000</v>
      </c>
      <c r="X1929" s="13">
        <f>Y1929*1.28378472222222</f>
        <v>44601333.549236037</v>
      </c>
      <c r="Y1929" s="3">
        <v>34742066</v>
      </c>
      <c r="Z1929" s="13">
        <f>AA1929*1.28378472222222</f>
        <v>85371799.568402633</v>
      </c>
      <c r="AA1929" s="3">
        <v>66500090</v>
      </c>
      <c r="AB1929">
        <v>130</v>
      </c>
    </row>
    <row r="1930" spans="1:28" x14ac:dyDescent="0.2">
      <c r="A1930" t="s">
        <v>10246</v>
      </c>
      <c r="B1930" t="s">
        <v>10247</v>
      </c>
      <c r="C1930">
        <v>2005</v>
      </c>
      <c r="D1930" t="s">
        <v>8758</v>
      </c>
      <c r="E1930" t="s">
        <v>176</v>
      </c>
      <c r="F1930" t="s">
        <v>44045</v>
      </c>
      <c r="G1930" t="s">
        <v>44036</v>
      </c>
      <c r="H1930">
        <v>129</v>
      </c>
      <c r="I1930" t="s">
        <v>10248</v>
      </c>
      <c r="J1930" t="s">
        <v>26</v>
      </c>
      <c r="K1930" t="s">
        <v>64</v>
      </c>
      <c r="L1930" t="s">
        <v>698</v>
      </c>
      <c r="M1930" t="s">
        <v>10249</v>
      </c>
      <c r="N1930" t="s">
        <v>10250</v>
      </c>
      <c r="O1930" t="s">
        <v>10251</v>
      </c>
      <c r="P1930" t="s">
        <v>4765</v>
      </c>
      <c r="Q1930" t="s">
        <v>10252</v>
      </c>
      <c r="R1930" t="s">
        <v>10253</v>
      </c>
      <c r="S1930" t="s">
        <v>10254</v>
      </c>
      <c r="T1930">
        <v>7.4</v>
      </c>
      <c r="U1930">
        <v>130476</v>
      </c>
      <c r="V1930" s="12">
        <f>W1930*1.32519713261649</f>
        <v>33129928.315412249</v>
      </c>
      <c r="W1930" s="3">
        <v>25000000</v>
      </c>
      <c r="X1930" s="13">
        <f>Y1930*1.32519713261649</f>
        <v>44499850.698243812</v>
      </c>
      <c r="Y1930" s="3">
        <v>33579797</v>
      </c>
      <c r="Z1930" s="13">
        <f>AA1930*1.32519713261649</f>
        <v>109284594.62043032</v>
      </c>
      <c r="AA1930" s="3">
        <v>82466670</v>
      </c>
      <c r="AB1930">
        <v>593</v>
      </c>
    </row>
    <row r="1931" spans="1:28" hidden="1" x14ac:dyDescent="0.2">
      <c r="A1931" t="s">
        <v>19009</v>
      </c>
      <c r="B1931" t="s">
        <v>19010</v>
      </c>
      <c r="C1931">
        <v>2007</v>
      </c>
      <c r="D1931" s="1">
        <v>40093</v>
      </c>
      <c r="E1931" t="s">
        <v>1045</v>
      </c>
      <c r="F1931" t="s">
        <v>44040</v>
      </c>
      <c r="H1931">
        <v>101</v>
      </c>
      <c r="I1931" t="s">
        <v>1561</v>
      </c>
      <c r="J1931" t="s">
        <v>26</v>
      </c>
      <c r="M1931" t="s">
        <v>19011</v>
      </c>
      <c r="N1931" t="s">
        <v>19012</v>
      </c>
      <c r="O1931" t="s">
        <v>19013</v>
      </c>
      <c r="P1931" t="s">
        <v>19014</v>
      </c>
      <c r="Q1931" t="s">
        <v>19015</v>
      </c>
      <c r="R1931" t="s">
        <v>19016</v>
      </c>
      <c r="S1931" t="s">
        <v>19017</v>
      </c>
      <c r="T1931">
        <v>5.8</v>
      </c>
      <c r="U1931">
        <v>21249</v>
      </c>
      <c r="W1931" t="s">
        <v>6914</v>
      </c>
      <c r="X1931"/>
      <c r="Y1931"/>
      <c r="Z1931"/>
      <c r="AA1931">
        <v>29066681</v>
      </c>
      <c r="AB1931">
        <v>105</v>
      </c>
    </row>
    <row r="1932" spans="1:28" x14ac:dyDescent="0.2">
      <c r="A1932" t="s">
        <v>22298</v>
      </c>
      <c r="B1932" t="s">
        <v>22299</v>
      </c>
      <c r="C1932">
        <v>2010</v>
      </c>
      <c r="D1932" t="s">
        <v>21710</v>
      </c>
      <c r="E1932" t="s">
        <v>1045</v>
      </c>
      <c r="F1932" t="s">
        <v>44036</v>
      </c>
      <c r="H1932">
        <v>104</v>
      </c>
      <c r="I1932" t="s">
        <v>25</v>
      </c>
      <c r="J1932" t="s">
        <v>26</v>
      </c>
      <c r="M1932" t="s">
        <v>22300</v>
      </c>
      <c r="N1932" t="s">
        <v>22301</v>
      </c>
      <c r="O1932" t="s">
        <v>22302</v>
      </c>
      <c r="P1932" t="s">
        <v>1958</v>
      </c>
      <c r="Q1932" t="s">
        <v>22303</v>
      </c>
      <c r="R1932" t="s">
        <v>22304</v>
      </c>
      <c r="S1932" t="s">
        <v>22305</v>
      </c>
      <c r="T1932">
        <v>5.4</v>
      </c>
      <c r="U1932">
        <v>47803</v>
      </c>
      <c r="V1932" s="12">
        <f>W1932*1.18690152988223</f>
        <v>41541553.545878053</v>
      </c>
      <c r="W1932" s="3">
        <v>35000000</v>
      </c>
      <c r="X1932" s="13">
        <f>Y1932*1.18690152988223</f>
        <v>44496946.663595513</v>
      </c>
      <c r="Y1932" s="3">
        <v>37490007</v>
      </c>
      <c r="Z1932" s="13">
        <f>AA1932*1.18690152988223</f>
        <v>91957579.325897783</v>
      </c>
      <c r="AA1932" s="3">
        <v>77477008</v>
      </c>
      <c r="AB1932">
        <v>105</v>
      </c>
    </row>
    <row r="1933" spans="1:28" x14ac:dyDescent="0.2">
      <c r="A1933" t="s">
        <v>32321</v>
      </c>
      <c r="B1933" t="s">
        <v>32322</v>
      </c>
      <c r="C1933">
        <v>2013</v>
      </c>
      <c r="D1933" t="s">
        <v>21326</v>
      </c>
      <c r="E1933" t="s">
        <v>1045</v>
      </c>
      <c r="F1933" t="s">
        <v>44034</v>
      </c>
      <c r="G1933" t="s">
        <v>44046</v>
      </c>
      <c r="H1933">
        <v>86</v>
      </c>
      <c r="I1933" t="s">
        <v>25</v>
      </c>
      <c r="J1933" t="s">
        <v>26</v>
      </c>
      <c r="K1933" t="s">
        <v>308</v>
      </c>
      <c r="M1933" t="s">
        <v>32323</v>
      </c>
      <c r="N1933" t="s">
        <v>32324</v>
      </c>
      <c r="O1933" t="s">
        <v>32325</v>
      </c>
      <c r="P1933" t="s">
        <v>12571</v>
      </c>
      <c r="Q1933" t="s">
        <v>32326</v>
      </c>
      <c r="R1933" t="s">
        <v>32327</v>
      </c>
      <c r="S1933" t="s">
        <v>32328</v>
      </c>
      <c r="T1933">
        <v>5</v>
      </c>
      <c r="U1933">
        <v>42932</v>
      </c>
      <c r="V1933" s="12">
        <f>W1933*1.11098185502045</f>
        <v>2777454.6375511251</v>
      </c>
      <c r="W1933" s="3">
        <v>2500000</v>
      </c>
      <c r="X1933" s="13">
        <f>Y1933*1.11098185502045</f>
        <v>44485583.257480815</v>
      </c>
      <c r="Y1933" s="3">
        <v>40041683</v>
      </c>
      <c r="Z1933" s="13">
        <f>AA1933*1.11098185502045</f>
        <v>66836206.229578584</v>
      </c>
      <c r="AA1933" s="3">
        <v>60159584</v>
      </c>
      <c r="AB1933">
        <v>128</v>
      </c>
    </row>
    <row r="1934" spans="1:28" x14ac:dyDescent="0.2">
      <c r="A1934" t="s">
        <v>14837</v>
      </c>
      <c r="B1934" t="s">
        <v>14838</v>
      </c>
      <c r="C1934">
        <v>2009</v>
      </c>
      <c r="D1934" t="s">
        <v>14839</v>
      </c>
      <c r="E1934" t="s">
        <v>44035</v>
      </c>
      <c r="F1934" t="s">
        <v>44044</v>
      </c>
      <c r="G1934" t="s">
        <v>44032</v>
      </c>
      <c r="H1934">
        <v>122</v>
      </c>
      <c r="I1934" t="s">
        <v>25</v>
      </c>
      <c r="J1934" t="s">
        <v>26</v>
      </c>
      <c r="M1934" t="s">
        <v>1715</v>
      </c>
      <c r="N1934" t="s">
        <v>14840</v>
      </c>
      <c r="O1934" t="s">
        <v>14841</v>
      </c>
      <c r="P1934" t="s">
        <v>14842</v>
      </c>
      <c r="Q1934" t="s">
        <v>14843</v>
      </c>
      <c r="R1934" t="s">
        <v>103</v>
      </c>
      <c r="S1934" t="s">
        <v>104</v>
      </c>
      <c r="T1934">
        <v>6.7</v>
      </c>
      <c r="U1934">
        <v>40309</v>
      </c>
      <c r="V1934" s="12">
        <f>W1934*1.20636999678377</f>
        <v>24127399.935675401</v>
      </c>
      <c r="W1934" s="3">
        <v>20000000</v>
      </c>
      <c r="X1934" s="13">
        <f>Y1934*1.20636999678377</f>
        <v>44447112.535842247</v>
      </c>
      <c r="Y1934" s="3">
        <v>36843682</v>
      </c>
      <c r="Z1934" s="13">
        <f>AA1934*1.20636999678377</f>
        <v>53587156.720924526</v>
      </c>
      <c r="AA1934" s="3">
        <v>44420167</v>
      </c>
      <c r="AB1934">
        <v>105</v>
      </c>
    </row>
    <row r="1935" spans="1:28" x14ac:dyDescent="0.2">
      <c r="A1935" t="s">
        <v>43746</v>
      </c>
      <c r="B1935" t="s">
        <v>43747</v>
      </c>
      <c r="C1935">
        <v>2019</v>
      </c>
      <c r="D1935" s="1">
        <v>43954</v>
      </c>
      <c r="E1935" t="s">
        <v>44041</v>
      </c>
      <c r="F1935" t="s">
        <v>44032</v>
      </c>
      <c r="G1935" t="s">
        <v>44036</v>
      </c>
      <c r="H1935">
        <v>132</v>
      </c>
      <c r="I1935" t="s">
        <v>433</v>
      </c>
      <c r="J1935" t="s">
        <v>26</v>
      </c>
      <c r="M1935" t="s">
        <v>43748</v>
      </c>
      <c r="N1935" t="s">
        <v>43749</v>
      </c>
      <c r="O1935" t="s">
        <v>43750</v>
      </c>
      <c r="P1935" t="s">
        <v>39865</v>
      </c>
      <c r="Q1935" t="s">
        <v>43751</v>
      </c>
      <c r="R1935" t="s">
        <v>43752</v>
      </c>
      <c r="S1935" t="s">
        <v>43753</v>
      </c>
      <c r="T1935">
        <v>7.1</v>
      </c>
      <c r="U1935">
        <v>18903</v>
      </c>
      <c r="V1935" s="12">
        <f>W1935*1.01233684194057</f>
        <v>18222063.15493026</v>
      </c>
      <c r="W1935" s="3">
        <v>18000000</v>
      </c>
      <c r="X1935" s="13">
        <f>Y1935*1.01233684194057</f>
        <v>44348766.196153492</v>
      </c>
      <c r="Y1935" s="3">
        <v>43808310</v>
      </c>
      <c r="Z1935" s="13">
        <f>AA1935*1.01233684194057</f>
        <v>48383743.442444429</v>
      </c>
      <c r="AA1935" s="3">
        <v>47794115</v>
      </c>
      <c r="AB1935">
        <v>331</v>
      </c>
    </row>
    <row r="1936" spans="1:28" hidden="1" x14ac:dyDescent="0.2">
      <c r="A1936" t="s">
        <v>19047</v>
      </c>
      <c r="B1936" t="s">
        <v>19048</v>
      </c>
      <c r="C1936">
        <v>2009</v>
      </c>
      <c r="D1936" t="s">
        <v>19049</v>
      </c>
      <c r="E1936" t="s">
        <v>16512</v>
      </c>
      <c r="F1936" t="s">
        <v>44031</v>
      </c>
      <c r="G1936" t="s">
        <v>44034</v>
      </c>
      <c r="H1936">
        <v>104</v>
      </c>
      <c r="I1936" t="s">
        <v>19050</v>
      </c>
      <c r="J1936" t="s">
        <v>26</v>
      </c>
      <c r="K1936" t="s">
        <v>361</v>
      </c>
      <c r="M1936" t="s">
        <v>5247</v>
      </c>
      <c r="N1936" t="s">
        <v>19051</v>
      </c>
      <c r="O1936" t="s">
        <v>19052</v>
      </c>
      <c r="P1936" t="s">
        <v>19053</v>
      </c>
      <c r="Q1936" t="s">
        <v>19054</v>
      </c>
      <c r="R1936" t="s">
        <v>19055</v>
      </c>
      <c r="S1936" t="s">
        <v>19056</v>
      </c>
      <c r="T1936">
        <v>6.1</v>
      </c>
      <c r="U1936">
        <v>68339</v>
      </c>
      <c r="W1936">
        <v>45000000</v>
      </c>
      <c r="X1936"/>
      <c r="Y1936"/>
      <c r="Z1936"/>
      <c r="AA1936">
        <v>19652185</v>
      </c>
      <c r="AB1936">
        <v>151</v>
      </c>
    </row>
    <row r="1937" spans="1:28" hidden="1" x14ac:dyDescent="0.2">
      <c r="A1937" t="s">
        <v>19057</v>
      </c>
      <c r="B1937" t="s">
        <v>19058</v>
      </c>
      <c r="C1937">
        <v>2008</v>
      </c>
      <c r="D1937" s="1">
        <v>39632</v>
      </c>
      <c r="E1937" t="s">
        <v>1045</v>
      </c>
      <c r="F1937" t="s">
        <v>44036</v>
      </c>
      <c r="H1937">
        <v>92</v>
      </c>
      <c r="I1937" t="s">
        <v>495</v>
      </c>
      <c r="J1937" t="s">
        <v>26</v>
      </c>
      <c r="M1937" t="s">
        <v>320</v>
      </c>
      <c r="N1937" t="s">
        <v>19059</v>
      </c>
      <c r="O1937" t="s">
        <v>19060</v>
      </c>
      <c r="P1937" t="s">
        <v>14232</v>
      </c>
      <c r="Q1937" t="s">
        <v>19061</v>
      </c>
      <c r="R1937" t="s">
        <v>19062</v>
      </c>
      <c r="S1937" t="s">
        <v>19063</v>
      </c>
      <c r="T1937">
        <v>7.1</v>
      </c>
      <c r="U1937">
        <v>26103</v>
      </c>
      <c r="W1937"/>
      <c r="X1937"/>
      <c r="Y1937">
        <v>12313694</v>
      </c>
      <c r="Z1937"/>
      <c r="AA1937">
        <v>16724933</v>
      </c>
      <c r="AB1937">
        <v>110</v>
      </c>
    </row>
    <row r="1938" spans="1:28" x14ac:dyDescent="0.2">
      <c r="A1938" t="s">
        <v>25908</v>
      </c>
      <c r="B1938" t="s">
        <v>25909</v>
      </c>
      <c r="C1938">
        <v>2011</v>
      </c>
      <c r="D1938" t="s">
        <v>25577</v>
      </c>
      <c r="E1938" t="s">
        <v>16512</v>
      </c>
      <c r="F1938" t="s">
        <v>44031</v>
      </c>
      <c r="G1938" t="s">
        <v>44038</v>
      </c>
      <c r="H1938">
        <v>89</v>
      </c>
      <c r="I1938" t="s">
        <v>25</v>
      </c>
      <c r="J1938" t="s">
        <v>26</v>
      </c>
      <c r="M1938" t="s">
        <v>2463</v>
      </c>
      <c r="N1938" t="s">
        <v>2463</v>
      </c>
      <c r="O1938" t="s">
        <v>25910</v>
      </c>
      <c r="P1938" t="s">
        <v>6825</v>
      </c>
      <c r="Q1938" t="s">
        <v>25911</v>
      </c>
      <c r="R1938" t="s">
        <v>25912</v>
      </c>
      <c r="S1938" t="s">
        <v>25913</v>
      </c>
      <c r="T1938">
        <v>3.5</v>
      </c>
      <c r="U1938">
        <v>22178</v>
      </c>
      <c r="V1938" s="12">
        <f>W1938*1.1505830469594</f>
        <v>31065742.267903801</v>
      </c>
      <c r="W1938" s="3">
        <v>27000000</v>
      </c>
      <c r="X1938" s="13">
        <f>Y1938*1.1505830469594</f>
        <v>44341385.77333419</v>
      </c>
      <c r="Y1938" s="3">
        <v>38538188</v>
      </c>
      <c r="Z1938" s="13">
        <f>AA1938*1.1505830469594</f>
        <v>98448844.510778666</v>
      </c>
      <c r="AA1938" s="3">
        <v>85564310</v>
      </c>
      <c r="AB1938">
        <v>93</v>
      </c>
    </row>
    <row r="1939" spans="1:28" x14ac:dyDescent="0.2">
      <c r="A1939" t="s">
        <v>32308</v>
      </c>
      <c r="B1939" t="s">
        <v>32309</v>
      </c>
      <c r="C1939">
        <v>2016</v>
      </c>
      <c r="D1939" s="1">
        <v>42709</v>
      </c>
      <c r="E1939" t="s">
        <v>44041</v>
      </c>
      <c r="F1939" t="s">
        <v>44032</v>
      </c>
      <c r="G1939" t="s">
        <v>44042</v>
      </c>
      <c r="H1939">
        <v>98</v>
      </c>
      <c r="I1939" t="s">
        <v>25</v>
      </c>
      <c r="J1939" t="s">
        <v>26</v>
      </c>
      <c r="K1939" t="s">
        <v>3179</v>
      </c>
      <c r="L1939" t="s">
        <v>8343</v>
      </c>
      <c r="M1939" t="s">
        <v>3800</v>
      </c>
      <c r="N1939" t="s">
        <v>32310</v>
      </c>
      <c r="O1939" t="s">
        <v>32311</v>
      </c>
      <c r="P1939" t="s">
        <v>386</v>
      </c>
      <c r="Q1939" t="s">
        <v>32312</v>
      </c>
      <c r="R1939" t="s">
        <v>32313</v>
      </c>
      <c r="S1939" t="s">
        <v>32314</v>
      </c>
      <c r="T1939">
        <v>6.5</v>
      </c>
      <c r="U1939">
        <v>92510</v>
      </c>
      <c r="V1939" s="12">
        <f>W1939*1.07834771485832</f>
        <v>29115388.301174641</v>
      </c>
      <c r="W1939" s="3">
        <v>27000000</v>
      </c>
      <c r="X1939" s="13">
        <f>Y1939*1.07834771485832</f>
        <v>44225277.357848033</v>
      </c>
      <c r="Y1939" s="3">
        <v>41012075</v>
      </c>
      <c r="Z1939" s="13">
        <f>AA1939*1.07834771485832</f>
        <v>100591082.85943359</v>
      </c>
      <c r="AA1939" s="3">
        <v>93282604</v>
      </c>
      <c r="AB1939">
        <v>211</v>
      </c>
    </row>
    <row r="1940" spans="1:28" x14ac:dyDescent="0.2">
      <c r="A1940" t="s">
        <v>8827</v>
      </c>
      <c r="B1940" t="s">
        <v>8828</v>
      </c>
      <c r="C1940">
        <v>2004</v>
      </c>
      <c r="D1940" t="s">
        <v>7056</v>
      </c>
      <c r="E1940" t="s">
        <v>16512</v>
      </c>
      <c r="F1940" t="s">
        <v>44031</v>
      </c>
      <c r="G1940" t="s">
        <v>44046</v>
      </c>
      <c r="H1940">
        <v>97</v>
      </c>
      <c r="I1940" t="s">
        <v>360</v>
      </c>
      <c r="J1940" t="s">
        <v>26</v>
      </c>
      <c r="K1940" t="s">
        <v>4833</v>
      </c>
      <c r="M1940" t="s">
        <v>8829</v>
      </c>
      <c r="N1940" t="s">
        <v>8830</v>
      </c>
      <c r="O1940" t="s">
        <v>8831</v>
      </c>
      <c r="P1940" t="s">
        <v>8832</v>
      </c>
      <c r="Q1940" t="s">
        <v>8833</v>
      </c>
      <c r="R1940" t="s">
        <v>8834</v>
      </c>
      <c r="S1940" t="s">
        <v>8835</v>
      </c>
      <c r="T1940">
        <v>4.7</v>
      </c>
      <c r="U1940">
        <v>28465</v>
      </c>
      <c r="V1940" s="12">
        <f>W1940*1.37009528851244</f>
        <v>27401905.770248801</v>
      </c>
      <c r="W1940" s="3">
        <v>20000000</v>
      </c>
      <c r="X1940" s="13">
        <f>Y1940*1.37009528851244</f>
        <v>44170396.509015337</v>
      </c>
      <c r="Y1940" s="3">
        <v>32238923</v>
      </c>
      <c r="Z1940" s="13">
        <f>AA1940*1.37009528851244</f>
        <v>97267035.067644224</v>
      </c>
      <c r="AA1940" s="3">
        <v>70992898</v>
      </c>
      <c r="AB1940">
        <v>163</v>
      </c>
    </row>
    <row r="1941" spans="1:28" x14ac:dyDescent="0.2">
      <c r="A1941" t="s">
        <v>763</v>
      </c>
      <c r="B1941" t="s">
        <v>764</v>
      </c>
      <c r="C1941">
        <v>2000</v>
      </c>
      <c r="D1941" t="s">
        <v>765</v>
      </c>
      <c r="E1941" t="s">
        <v>44041</v>
      </c>
      <c r="F1941" t="s">
        <v>44032</v>
      </c>
      <c r="G1941" t="s">
        <v>44046</v>
      </c>
      <c r="H1941">
        <v>107</v>
      </c>
      <c r="I1941" t="s">
        <v>97</v>
      </c>
      <c r="J1941" t="s">
        <v>26</v>
      </c>
      <c r="M1941" t="s">
        <v>767</v>
      </c>
      <c r="N1941" t="s">
        <v>768</v>
      </c>
      <c r="O1941" t="s">
        <v>769</v>
      </c>
      <c r="P1941" t="s">
        <v>770</v>
      </c>
      <c r="Q1941" t="s">
        <v>771</v>
      </c>
      <c r="R1941" t="s">
        <v>772</v>
      </c>
      <c r="S1941" t="s">
        <v>773</v>
      </c>
      <c r="T1941">
        <v>5.0999999999999996</v>
      </c>
      <c r="U1941">
        <v>13737</v>
      </c>
      <c r="V1941" s="12">
        <f>W1941*1.5029674796748</f>
        <v>97692886.178862005</v>
      </c>
      <c r="W1941" s="3">
        <v>65000000</v>
      </c>
      <c r="X1941" s="13">
        <f>Y1941*1.5029674796748</f>
        <v>44159429.986260258</v>
      </c>
      <c r="Y1941" s="3">
        <v>29381494</v>
      </c>
      <c r="Z1941" s="13">
        <f>AA1941*1.5029674796748</f>
        <v>60784528.810162738</v>
      </c>
      <c r="AA1941" s="3">
        <v>40443010</v>
      </c>
      <c r="AB1941">
        <v>194</v>
      </c>
    </row>
    <row r="1942" spans="1:28" x14ac:dyDescent="0.2">
      <c r="A1942" t="s">
        <v>12365</v>
      </c>
      <c r="B1942" t="s">
        <v>12366</v>
      </c>
      <c r="C1942">
        <v>2007</v>
      </c>
      <c r="D1942" t="s">
        <v>12367</v>
      </c>
      <c r="E1942" t="s">
        <v>3496</v>
      </c>
      <c r="F1942" t="s">
        <v>44042</v>
      </c>
      <c r="H1942">
        <v>90</v>
      </c>
      <c r="I1942" t="s">
        <v>25</v>
      </c>
      <c r="J1942" t="s">
        <v>26</v>
      </c>
      <c r="M1942" t="s">
        <v>6941</v>
      </c>
      <c r="N1942" t="s">
        <v>12368</v>
      </c>
      <c r="O1942" t="s">
        <v>12369</v>
      </c>
      <c r="P1942" t="s">
        <v>9718</v>
      </c>
      <c r="Q1942" t="s">
        <v>12370</v>
      </c>
      <c r="R1942" t="s">
        <v>12371</v>
      </c>
      <c r="S1942" t="s">
        <v>12372</v>
      </c>
      <c r="T1942">
        <v>5.4</v>
      </c>
      <c r="U1942">
        <v>37763</v>
      </c>
      <c r="V1942" s="12">
        <f>W1942*1.24823238899982</f>
        <v>19971718.22399712</v>
      </c>
      <c r="W1942" s="3">
        <v>16000000</v>
      </c>
      <c r="X1942" s="13">
        <f>Y1942*1.24823238899982</f>
        <v>44156012.306059666</v>
      </c>
      <c r="Y1942" s="3">
        <v>35374833</v>
      </c>
      <c r="Z1942" s="13">
        <f>AA1942*144548551.06</f>
        <v>7958873865656425</v>
      </c>
      <c r="AA1942" s="3">
        <v>55060212</v>
      </c>
      <c r="AB1942">
        <v>209</v>
      </c>
    </row>
    <row r="1943" spans="1:28" x14ac:dyDescent="0.2">
      <c r="A1943" t="s">
        <v>1656</v>
      </c>
      <c r="B1943" t="s">
        <v>1657</v>
      </c>
      <c r="C1943">
        <v>2001</v>
      </c>
      <c r="D1943" t="s">
        <v>628</v>
      </c>
      <c r="E1943" t="s">
        <v>44035</v>
      </c>
      <c r="F1943" t="s">
        <v>44038</v>
      </c>
      <c r="G1943" t="s">
        <v>44032</v>
      </c>
      <c r="H1943">
        <v>132</v>
      </c>
      <c r="I1943" t="s">
        <v>25</v>
      </c>
      <c r="J1943" t="s">
        <v>26</v>
      </c>
      <c r="M1943" t="s">
        <v>1659</v>
      </c>
      <c r="N1943" t="s">
        <v>1660</v>
      </c>
      <c r="O1943" t="s">
        <v>1661</v>
      </c>
      <c r="P1943" t="s">
        <v>213</v>
      </c>
      <c r="Q1943" t="s">
        <v>1662</v>
      </c>
      <c r="R1943" t="s">
        <v>1663</v>
      </c>
      <c r="S1943" t="s">
        <v>1664</v>
      </c>
      <c r="T1943">
        <v>6.5</v>
      </c>
      <c r="U1943">
        <v>26306</v>
      </c>
      <c r="V1943" s="12">
        <f>W1943*1.46138339920949</f>
        <v>70146403.162055522</v>
      </c>
      <c r="W1943" s="3">
        <v>48000000</v>
      </c>
      <c r="X1943" s="13">
        <f>Y1943*1.46138339920949</f>
        <v>44083413.538656242</v>
      </c>
      <c r="Y1943" s="3">
        <v>30165536</v>
      </c>
      <c r="Z1943" s="13">
        <f>AA1943*1.46138339920949</f>
        <v>52234676.94403176</v>
      </c>
      <c r="AA1943" s="3">
        <v>35743308</v>
      </c>
      <c r="AB1943">
        <v>212</v>
      </c>
    </row>
    <row r="1944" spans="1:28" x14ac:dyDescent="0.2">
      <c r="A1944" t="s">
        <v>13445</v>
      </c>
      <c r="B1944" t="s">
        <v>13446</v>
      </c>
      <c r="C1944">
        <v>2006</v>
      </c>
      <c r="D1944" t="s">
        <v>7027</v>
      </c>
      <c r="E1944" t="s">
        <v>176</v>
      </c>
      <c r="H1944">
        <v>143</v>
      </c>
      <c r="I1944" t="s">
        <v>13447</v>
      </c>
      <c r="J1944" t="s">
        <v>26</v>
      </c>
      <c r="K1944" t="s">
        <v>361</v>
      </c>
      <c r="L1944" t="s">
        <v>308</v>
      </c>
      <c r="M1944" t="s">
        <v>3148</v>
      </c>
      <c r="N1944" t="s">
        <v>13448</v>
      </c>
      <c r="O1944" t="s">
        <v>13449</v>
      </c>
      <c r="P1944" t="s">
        <v>852</v>
      </c>
      <c r="Q1944" t="s">
        <v>13450</v>
      </c>
      <c r="R1944" t="s">
        <v>13451</v>
      </c>
      <c r="S1944" t="s">
        <v>13452</v>
      </c>
      <c r="T1944">
        <v>7.4</v>
      </c>
      <c r="U1944">
        <v>285300</v>
      </c>
      <c r="V1944" s="12">
        <f>W1944*1.28378472222222</f>
        <v>32094618.0555555</v>
      </c>
      <c r="W1944" s="3">
        <v>25000000</v>
      </c>
      <c r="X1944" s="13">
        <f>Y1944*1.28378472222222</f>
        <v>44037458.069479093</v>
      </c>
      <c r="Y1944" s="3">
        <v>34302837</v>
      </c>
      <c r="Z1944" s="13">
        <f>AA1944*1.28378472222222</f>
        <v>173734820.10715249</v>
      </c>
      <c r="AA1944" s="3">
        <v>135330182</v>
      </c>
      <c r="AB1944">
        <v>964</v>
      </c>
    </row>
    <row r="1945" spans="1:28" x14ac:dyDescent="0.2">
      <c r="A1945" t="s">
        <v>3935</v>
      </c>
      <c r="B1945" t="s">
        <v>3936</v>
      </c>
      <c r="C1945">
        <v>2001</v>
      </c>
      <c r="D1945" t="s">
        <v>1849</v>
      </c>
      <c r="E1945" t="s">
        <v>1045</v>
      </c>
      <c r="H1945">
        <v>104</v>
      </c>
      <c r="I1945" t="s">
        <v>25</v>
      </c>
      <c r="J1945" t="s">
        <v>26</v>
      </c>
      <c r="M1945" t="s">
        <v>3937</v>
      </c>
      <c r="N1945" t="s">
        <v>3938</v>
      </c>
      <c r="O1945" t="s">
        <v>3939</v>
      </c>
      <c r="P1945" t="s">
        <v>3940</v>
      </c>
      <c r="Q1945" t="s">
        <v>3941</v>
      </c>
      <c r="R1945" t="s">
        <v>3942</v>
      </c>
      <c r="S1945" t="s">
        <v>3943</v>
      </c>
      <c r="T1945">
        <v>6.8</v>
      </c>
      <c r="U1945">
        <v>146997</v>
      </c>
      <c r="V1945" s="12">
        <f>W1945*1.46138339920949</f>
        <v>32150434.782608781</v>
      </c>
      <c r="W1945" s="3">
        <v>22000000</v>
      </c>
      <c r="X1945" s="13">
        <f>Y1945*1.46138339920949</f>
        <v>43965934.388577193</v>
      </c>
      <c r="Y1945" s="3">
        <v>30085147</v>
      </c>
      <c r="Z1945" s="13">
        <f>AA1945*1.46138339920949</f>
        <v>49377457.575217523</v>
      </c>
      <c r="AA1945" s="3">
        <v>33788161</v>
      </c>
      <c r="AB1945">
        <v>877</v>
      </c>
    </row>
    <row r="1946" spans="1:28" x14ac:dyDescent="0.2">
      <c r="A1946" t="s">
        <v>23131</v>
      </c>
      <c r="B1946" t="s">
        <v>23132</v>
      </c>
      <c r="C1946">
        <v>2011</v>
      </c>
      <c r="D1946" t="s">
        <v>15215</v>
      </c>
      <c r="E1946" t="s">
        <v>3496</v>
      </c>
      <c r="F1946" t="s">
        <v>44045</v>
      </c>
      <c r="H1946">
        <v>111</v>
      </c>
      <c r="I1946" t="s">
        <v>25</v>
      </c>
      <c r="J1946" t="s">
        <v>26</v>
      </c>
      <c r="M1946" t="s">
        <v>350</v>
      </c>
      <c r="N1946" t="s">
        <v>3772</v>
      </c>
      <c r="O1946" t="s">
        <v>23133</v>
      </c>
      <c r="P1946" t="s">
        <v>23134</v>
      </c>
      <c r="Q1946" t="s">
        <v>23135</v>
      </c>
      <c r="R1946" t="s">
        <v>23136</v>
      </c>
      <c r="S1946" t="s">
        <v>23137</v>
      </c>
      <c r="T1946">
        <v>6.1</v>
      </c>
      <c r="U1946">
        <v>125086</v>
      </c>
      <c r="V1946" s="12">
        <f>W1946*1.1505830469594</f>
        <v>46023321.878376</v>
      </c>
      <c r="W1946" s="3">
        <v>40000000</v>
      </c>
      <c r="X1946" s="13">
        <f>Y1946*1.1505830469594</f>
        <v>43930328.473977469</v>
      </c>
      <c r="Y1946" s="3">
        <v>38180928</v>
      </c>
      <c r="Z1946" s="13">
        <f>AA1946*1.1505830469594</f>
        <v>111872823.48378915</v>
      </c>
      <c r="AA1946" s="3">
        <v>97231420</v>
      </c>
      <c r="AB1946">
        <v>558</v>
      </c>
    </row>
    <row r="1947" spans="1:28" x14ac:dyDescent="0.2">
      <c r="A1947" t="s">
        <v>15284</v>
      </c>
      <c r="B1947" t="s">
        <v>15285</v>
      </c>
      <c r="C1947">
        <v>2007</v>
      </c>
      <c r="D1947" t="s">
        <v>15286</v>
      </c>
      <c r="E1947" t="s">
        <v>44041</v>
      </c>
      <c r="F1947" t="s">
        <v>44045</v>
      </c>
      <c r="G1947" t="s">
        <v>44042</v>
      </c>
      <c r="H1947">
        <v>98</v>
      </c>
      <c r="I1947" t="s">
        <v>25</v>
      </c>
      <c r="J1947" t="s">
        <v>26</v>
      </c>
      <c r="K1947" t="s">
        <v>838</v>
      </c>
      <c r="M1947" t="s">
        <v>965</v>
      </c>
      <c r="N1947" t="s">
        <v>15287</v>
      </c>
      <c r="O1947" t="s">
        <v>15288</v>
      </c>
      <c r="P1947" t="s">
        <v>957</v>
      </c>
      <c r="Q1947" t="s">
        <v>15289</v>
      </c>
      <c r="R1947" t="s">
        <v>15290</v>
      </c>
      <c r="S1947" t="s">
        <v>15291</v>
      </c>
      <c r="T1947">
        <v>6.4</v>
      </c>
      <c r="U1947">
        <v>191157</v>
      </c>
      <c r="V1947" s="12">
        <f>W1947*1.24823238899982</f>
        <v>37446971.6699946</v>
      </c>
      <c r="W1947" s="3">
        <v>30000000</v>
      </c>
      <c r="X1947" s="13">
        <f>Y1947*1.24823238899982</f>
        <v>43929250.920879625</v>
      </c>
      <c r="Y1947" s="3">
        <v>35193167</v>
      </c>
      <c r="Z1947" s="13">
        <f>AA1947*144548551.06</f>
        <v>1.1228177736036356E+16</v>
      </c>
      <c r="AA1947" s="3">
        <v>77677553</v>
      </c>
      <c r="AB1947">
        <v>417</v>
      </c>
    </row>
    <row r="1948" spans="1:28" x14ac:dyDescent="0.2">
      <c r="A1948" t="s">
        <v>5758</v>
      </c>
      <c r="B1948" t="s">
        <v>5759</v>
      </c>
      <c r="C1948">
        <v>2003</v>
      </c>
      <c r="D1948" t="s">
        <v>3620</v>
      </c>
      <c r="E1948" t="s">
        <v>16512</v>
      </c>
      <c r="F1948" t="s">
        <v>44031</v>
      </c>
      <c r="G1948" t="s">
        <v>44033</v>
      </c>
      <c r="H1948">
        <v>135</v>
      </c>
      <c r="I1948" t="s">
        <v>5760</v>
      </c>
      <c r="J1948" t="s">
        <v>26</v>
      </c>
      <c r="M1948" t="s">
        <v>5761</v>
      </c>
      <c r="N1948" t="s">
        <v>5762</v>
      </c>
      <c r="O1948" t="s">
        <v>5763</v>
      </c>
      <c r="P1948" t="s">
        <v>5764</v>
      </c>
      <c r="Q1948" t="s">
        <v>5765</v>
      </c>
      <c r="R1948" t="s">
        <v>5766</v>
      </c>
      <c r="S1948" t="s">
        <v>5767</v>
      </c>
      <c r="T1948">
        <v>5.5</v>
      </c>
      <c r="U1948">
        <v>91958</v>
      </c>
      <c r="V1948" s="12">
        <f>W1948*1.40658152173913</f>
        <v>84394891.304347798</v>
      </c>
      <c r="W1948" s="3">
        <v>60000000</v>
      </c>
      <c r="X1948" s="13">
        <f>Y1948*1.40658152173913</f>
        <v>43866911.633999988</v>
      </c>
      <c r="Y1948" s="3">
        <v>31186896</v>
      </c>
      <c r="Z1948" s="13">
        <f>AA1948*1.40658152173913</f>
        <v>103381788.10609236</v>
      </c>
      <c r="AA1948" s="3">
        <v>73498611</v>
      </c>
      <c r="AB1948">
        <v>553</v>
      </c>
    </row>
    <row r="1949" spans="1:28" x14ac:dyDescent="0.2">
      <c r="A1949" t="s">
        <v>7489</v>
      </c>
      <c r="B1949" t="s">
        <v>7490</v>
      </c>
      <c r="C1949">
        <v>2004</v>
      </c>
      <c r="D1949" t="s">
        <v>7200</v>
      </c>
      <c r="E1949" t="s">
        <v>16512</v>
      </c>
      <c r="F1949" t="s">
        <v>44044</v>
      </c>
      <c r="G1949" t="s">
        <v>44042</v>
      </c>
      <c r="H1949">
        <v>94</v>
      </c>
      <c r="I1949" t="s">
        <v>97</v>
      </c>
      <c r="J1949" t="s">
        <v>26</v>
      </c>
      <c r="M1949" t="s">
        <v>6177</v>
      </c>
      <c r="N1949" t="s">
        <v>7491</v>
      </c>
      <c r="O1949" t="s">
        <v>7492</v>
      </c>
      <c r="P1949" t="s">
        <v>7493</v>
      </c>
      <c r="Q1949" t="s">
        <v>7494</v>
      </c>
      <c r="R1949" t="s">
        <v>7495</v>
      </c>
      <c r="S1949" t="s">
        <v>7496</v>
      </c>
      <c r="T1949">
        <v>6.5</v>
      </c>
      <c r="U1949">
        <v>91946</v>
      </c>
      <c r="V1949" s="12">
        <f>W1949*1.37009528851244</f>
        <v>34252382.212811001</v>
      </c>
      <c r="W1949" s="3">
        <v>25000000</v>
      </c>
      <c r="X1949" s="13">
        <f>Y1949*1.37009528851244</f>
        <v>43848008.977342494</v>
      </c>
      <c r="Y1949" s="3">
        <v>32003620</v>
      </c>
      <c r="Z1949" s="13">
        <f>AA1949*1.37009528851244</f>
        <v>79024795.851408124</v>
      </c>
      <c r="AA1949" s="3">
        <v>57678321</v>
      </c>
      <c r="AB1949">
        <v>379</v>
      </c>
    </row>
    <row r="1950" spans="1:28" x14ac:dyDescent="0.2">
      <c r="A1950" t="s">
        <v>42761</v>
      </c>
      <c r="B1950" t="s">
        <v>42762</v>
      </c>
      <c r="C1950">
        <v>2018</v>
      </c>
      <c r="D1950" t="s">
        <v>38672</v>
      </c>
      <c r="E1950" t="s">
        <v>1045</v>
      </c>
      <c r="F1950" t="s">
        <v>44050</v>
      </c>
      <c r="H1950">
        <v>103</v>
      </c>
      <c r="I1950" t="s">
        <v>25</v>
      </c>
      <c r="J1950" t="s">
        <v>26</v>
      </c>
      <c r="M1950" t="s">
        <v>3895</v>
      </c>
      <c r="N1950" t="s">
        <v>42763</v>
      </c>
      <c r="O1950" t="s">
        <v>42764</v>
      </c>
      <c r="P1950" t="s">
        <v>42765</v>
      </c>
      <c r="Q1950" t="s">
        <v>42766</v>
      </c>
      <c r="R1950" t="s">
        <v>42767</v>
      </c>
      <c r="S1950" t="s">
        <v>42768</v>
      </c>
      <c r="T1950">
        <v>5.7</v>
      </c>
      <c r="U1950">
        <v>11690</v>
      </c>
      <c r="V1950" s="12">
        <f>W1950*1.03068014830331</f>
        <v>19582922.817762889</v>
      </c>
      <c r="W1950" s="3">
        <v>19000000</v>
      </c>
      <c r="X1950" s="13">
        <f>Y1950*1.03068014830331</f>
        <v>43772930.241713561</v>
      </c>
      <c r="Y1950" s="3">
        <v>42469946</v>
      </c>
      <c r="Z1950" s="13">
        <f>AA1950*1.03068014830331</f>
        <v>48096085.142007053</v>
      </c>
      <c r="AA1950" s="3">
        <v>46664414</v>
      </c>
      <c r="AB1950">
        <v>115</v>
      </c>
    </row>
    <row r="1951" spans="1:28" x14ac:dyDescent="0.2">
      <c r="A1951" t="s">
        <v>13635</v>
      </c>
      <c r="B1951" t="s">
        <v>13636</v>
      </c>
      <c r="C1951">
        <v>2007</v>
      </c>
      <c r="D1951" t="s">
        <v>13637</v>
      </c>
      <c r="E1951" t="s">
        <v>1045</v>
      </c>
      <c r="F1951" t="s">
        <v>44036</v>
      </c>
      <c r="H1951">
        <v>101</v>
      </c>
      <c r="I1951" t="s">
        <v>433</v>
      </c>
      <c r="J1951" t="s">
        <v>26</v>
      </c>
      <c r="M1951" t="s">
        <v>13638</v>
      </c>
      <c r="N1951" t="s">
        <v>13639</v>
      </c>
      <c r="O1951" t="s">
        <v>13640</v>
      </c>
      <c r="P1951" t="s">
        <v>13641</v>
      </c>
      <c r="Q1951" t="s">
        <v>13642</v>
      </c>
      <c r="R1951" t="s">
        <v>13643</v>
      </c>
      <c r="S1951" t="s">
        <v>13644</v>
      </c>
      <c r="T1951">
        <v>5.6</v>
      </c>
      <c r="U1951">
        <v>84719</v>
      </c>
      <c r="V1951" s="12">
        <f>W1951*1.24823238899982</f>
        <v>31205809.724995498</v>
      </c>
      <c r="W1951" s="3">
        <v>25000000</v>
      </c>
      <c r="X1951" s="13">
        <f>Y1951*1.24823238899982</f>
        <v>43709724.290626228</v>
      </c>
      <c r="Y1951" s="3">
        <v>35017297</v>
      </c>
      <c r="Z1951" s="13">
        <f>AA1951*144548551.06</f>
        <v>8639449351286855</v>
      </c>
      <c r="AA1951" s="3">
        <v>59768495</v>
      </c>
      <c r="AB1951">
        <v>169</v>
      </c>
    </row>
    <row r="1952" spans="1:28" hidden="1" x14ac:dyDescent="0.2">
      <c r="A1952" t="s">
        <v>19169</v>
      </c>
      <c r="B1952" t="s">
        <v>19170</v>
      </c>
      <c r="C1952">
        <v>2009</v>
      </c>
      <c r="D1952" s="1">
        <v>40060</v>
      </c>
      <c r="E1952" t="s">
        <v>44037</v>
      </c>
      <c r="F1952" t="s">
        <v>44038</v>
      </c>
      <c r="G1952" t="s">
        <v>44032</v>
      </c>
      <c r="H1952">
        <v>92</v>
      </c>
      <c r="I1952" t="s">
        <v>1831</v>
      </c>
      <c r="J1952" t="s">
        <v>26</v>
      </c>
      <c r="K1952" t="s">
        <v>1870</v>
      </c>
      <c r="M1952" t="s">
        <v>19171</v>
      </c>
      <c r="N1952" t="s">
        <v>19171</v>
      </c>
      <c r="O1952" t="s">
        <v>19172</v>
      </c>
      <c r="P1952" t="s">
        <v>19173</v>
      </c>
      <c r="Q1952" t="s">
        <v>19174</v>
      </c>
      <c r="R1952" t="s">
        <v>19175</v>
      </c>
      <c r="S1952" t="s">
        <v>19176</v>
      </c>
      <c r="T1952">
        <v>8.1</v>
      </c>
      <c r="U1952">
        <v>161100</v>
      </c>
      <c r="W1952" t="s">
        <v>19177</v>
      </c>
      <c r="X1952"/>
      <c r="Y1952"/>
      <c r="Z1952"/>
      <c r="AA1952">
        <v>1739445</v>
      </c>
      <c r="AB1952">
        <v>234</v>
      </c>
    </row>
    <row r="1953" spans="1:28" x14ac:dyDescent="0.2">
      <c r="A1953" t="s">
        <v>38460</v>
      </c>
      <c r="B1953" t="s">
        <v>38461</v>
      </c>
      <c r="C1953">
        <v>2018</v>
      </c>
      <c r="D1953" t="s">
        <v>38254</v>
      </c>
      <c r="E1953" t="s">
        <v>44041</v>
      </c>
      <c r="F1953" t="s">
        <v>44032</v>
      </c>
      <c r="G1953" t="s">
        <v>44042</v>
      </c>
      <c r="H1953">
        <v>129</v>
      </c>
      <c r="I1953" t="s">
        <v>495</v>
      </c>
      <c r="J1953" t="s">
        <v>26</v>
      </c>
      <c r="K1953" t="s">
        <v>308</v>
      </c>
      <c r="L1953" t="s">
        <v>4240</v>
      </c>
      <c r="M1953" t="s">
        <v>19259</v>
      </c>
      <c r="N1953" t="s">
        <v>38462</v>
      </c>
      <c r="O1953" t="s">
        <v>38463</v>
      </c>
      <c r="P1953" t="s">
        <v>38464</v>
      </c>
      <c r="Q1953" t="s">
        <v>38465</v>
      </c>
      <c r="R1953" t="s">
        <v>38466</v>
      </c>
      <c r="S1953" t="s">
        <v>38467</v>
      </c>
      <c r="T1953">
        <v>6.9</v>
      </c>
      <c r="U1953">
        <v>82616</v>
      </c>
      <c r="V1953" s="12">
        <f>W1953*1.03068014830331</f>
        <v>43288566.228739016</v>
      </c>
      <c r="W1953" s="3">
        <v>42000000</v>
      </c>
      <c r="X1953" s="13">
        <f>Y1953*1.03068014830331</f>
        <v>43703551.038210675</v>
      </c>
      <c r="Y1953" s="3">
        <v>42402632</v>
      </c>
      <c r="Z1953" s="13">
        <f>AA1953*1.03068014830331</f>
        <v>78315921.864782512</v>
      </c>
      <c r="AA1953" s="3">
        <v>75984700</v>
      </c>
      <c r="AB1953">
        <v>584</v>
      </c>
    </row>
    <row r="1954" spans="1:28" x14ac:dyDescent="0.2">
      <c r="A1954" t="s">
        <v>11729</v>
      </c>
      <c r="B1954" t="s">
        <v>11730</v>
      </c>
      <c r="C1954">
        <v>2006</v>
      </c>
      <c r="D1954" t="s">
        <v>10290</v>
      </c>
      <c r="E1954" t="s">
        <v>16512</v>
      </c>
      <c r="F1954" t="s">
        <v>44031</v>
      </c>
      <c r="G1954" t="s">
        <v>44044</v>
      </c>
      <c r="H1954">
        <v>105</v>
      </c>
      <c r="I1954" t="s">
        <v>97</v>
      </c>
      <c r="J1954" t="s">
        <v>26</v>
      </c>
      <c r="M1954" t="s">
        <v>6177</v>
      </c>
      <c r="N1954" t="s">
        <v>11731</v>
      </c>
      <c r="O1954" t="s">
        <v>11732</v>
      </c>
      <c r="P1954" t="s">
        <v>732</v>
      </c>
      <c r="Q1954" t="s">
        <v>11733</v>
      </c>
      <c r="R1954" t="s">
        <v>11734</v>
      </c>
      <c r="S1954" t="s">
        <v>11735</v>
      </c>
      <c r="T1954">
        <v>5.4</v>
      </c>
      <c r="U1954">
        <v>130298</v>
      </c>
      <c r="V1954" s="12">
        <f>W1954*1.28378472222222</f>
        <v>42364895.833333261</v>
      </c>
      <c r="W1954" s="3">
        <v>33000000</v>
      </c>
      <c r="X1954" s="13">
        <f>Y1954*1.28378472222222</f>
        <v>43675401.250763819</v>
      </c>
      <c r="Y1954" s="3">
        <v>34020814</v>
      </c>
      <c r="Z1954" s="13">
        <f>AA1954*1.28378472222222</f>
        <v>79622914.01465264</v>
      </c>
      <c r="AA1954" s="3">
        <v>62022014</v>
      </c>
      <c r="AB1954">
        <v>1061</v>
      </c>
    </row>
    <row r="1955" spans="1:28" x14ac:dyDescent="0.2">
      <c r="A1955" t="s">
        <v>2345</v>
      </c>
      <c r="B1955" t="s">
        <v>2346</v>
      </c>
      <c r="C1955">
        <v>2002</v>
      </c>
      <c r="D1955" t="s">
        <v>2347</v>
      </c>
      <c r="E1955" t="s">
        <v>3496</v>
      </c>
      <c r="F1955" t="s">
        <v>44042</v>
      </c>
      <c r="H1955">
        <v>94</v>
      </c>
      <c r="I1955" t="s">
        <v>25</v>
      </c>
      <c r="J1955" t="s">
        <v>26</v>
      </c>
      <c r="M1955" t="s">
        <v>2348</v>
      </c>
      <c r="N1955" t="s">
        <v>2349</v>
      </c>
      <c r="O1955" t="s">
        <v>2350</v>
      </c>
      <c r="P1955" t="s">
        <v>2351</v>
      </c>
      <c r="Q1955" t="s">
        <v>2352</v>
      </c>
      <c r="R1955" t="s">
        <v>2353</v>
      </c>
      <c r="S1955" t="s">
        <v>2354</v>
      </c>
      <c r="T1955">
        <v>4</v>
      </c>
      <c r="U1955">
        <v>36584</v>
      </c>
      <c r="V1955" s="12">
        <f>W1955*1.43863813229572</f>
        <v>18702295.71984436</v>
      </c>
      <c r="W1955" s="3">
        <v>13000000</v>
      </c>
      <c r="X1955" s="13">
        <f>Y1955*1.43863813229572</f>
        <v>43669057.745758757</v>
      </c>
      <c r="Y1955" s="3">
        <v>30354442</v>
      </c>
      <c r="Z1955" s="13">
        <f>AA1955*1.43863813229572</f>
        <v>54186096.650389113</v>
      </c>
      <c r="AA1955" s="3">
        <v>37664855</v>
      </c>
      <c r="AB1955">
        <v>647</v>
      </c>
    </row>
    <row r="1956" spans="1:28" x14ac:dyDescent="0.2">
      <c r="A1956" t="s">
        <v>7481</v>
      </c>
      <c r="B1956" t="s">
        <v>7482</v>
      </c>
      <c r="C1956">
        <v>2003</v>
      </c>
      <c r="D1956" t="s">
        <v>5098</v>
      </c>
      <c r="E1956" t="s">
        <v>1045</v>
      </c>
      <c r="F1956" t="s">
        <v>44032</v>
      </c>
      <c r="H1956">
        <v>108</v>
      </c>
      <c r="I1956" t="s">
        <v>495</v>
      </c>
      <c r="J1956" t="s">
        <v>26</v>
      </c>
      <c r="M1956" t="s">
        <v>1562</v>
      </c>
      <c r="N1956" t="s">
        <v>7483</v>
      </c>
      <c r="O1956" t="s">
        <v>7484</v>
      </c>
      <c r="P1956" t="s">
        <v>7485</v>
      </c>
      <c r="Q1956" t="s">
        <v>7486</v>
      </c>
      <c r="R1956" t="s">
        <v>7487</v>
      </c>
      <c r="S1956" t="s">
        <v>7488</v>
      </c>
      <c r="T1956">
        <v>6.9</v>
      </c>
      <c r="U1956">
        <v>22838</v>
      </c>
      <c r="V1956" s="12">
        <f>W1956*1.40658152173913</f>
        <v>14065815.217391299</v>
      </c>
      <c r="W1956" s="3">
        <v>10000000</v>
      </c>
      <c r="X1956" s="13">
        <f>Y1956*1.40658152173913</f>
        <v>43662764.61167933</v>
      </c>
      <c r="Y1956" s="3">
        <v>31041759</v>
      </c>
      <c r="Z1956" s="13">
        <f>AA1956*1.40658152173913</f>
        <v>131375781.72580974</v>
      </c>
      <c r="AA1956" s="3">
        <v>93400759</v>
      </c>
      <c r="AB1956">
        <v>142</v>
      </c>
    </row>
    <row r="1957" spans="1:28" x14ac:dyDescent="0.2">
      <c r="A1957" t="s">
        <v>13614</v>
      </c>
      <c r="B1957" t="s">
        <v>13615</v>
      </c>
      <c r="C1957">
        <v>2008</v>
      </c>
      <c r="D1957" t="s">
        <v>10679</v>
      </c>
      <c r="E1957" t="s">
        <v>16512</v>
      </c>
      <c r="F1957" t="s">
        <v>44033</v>
      </c>
      <c r="G1957" t="s">
        <v>44042</v>
      </c>
      <c r="H1957">
        <v>105</v>
      </c>
      <c r="I1957" t="s">
        <v>1178</v>
      </c>
      <c r="J1957" t="s">
        <v>26</v>
      </c>
      <c r="M1957" t="s">
        <v>167</v>
      </c>
      <c r="N1957" t="s">
        <v>13616</v>
      </c>
      <c r="O1957" t="s">
        <v>13617</v>
      </c>
      <c r="P1957" t="s">
        <v>1671</v>
      </c>
      <c r="Q1957" t="s">
        <v>13618</v>
      </c>
      <c r="R1957" t="s">
        <v>13619</v>
      </c>
      <c r="S1957" t="s">
        <v>13620</v>
      </c>
      <c r="T1957">
        <v>6.4</v>
      </c>
      <c r="U1957">
        <v>195474</v>
      </c>
      <c r="V1957" s="12">
        <f>W1957*1.20207800169993</f>
        <v>54093510.076496847</v>
      </c>
      <c r="W1957" s="3">
        <v>45000000</v>
      </c>
      <c r="X1957" s="13">
        <f>Y1957*1.20207800169993</f>
        <v>43654703.176230714</v>
      </c>
      <c r="Y1957" s="3">
        <v>36316032</v>
      </c>
      <c r="Z1957" s="13">
        <f>AA1957*1.20207800169993</f>
        <v>91375159.917349041</v>
      </c>
      <c r="AA1957" s="3">
        <v>76014335</v>
      </c>
      <c r="AB1957">
        <v>236</v>
      </c>
    </row>
    <row r="1958" spans="1:28" x14ac:dyDescent="0.2">
      <c r="A1958" t="s">
        <v>2724</v>
      </c>
      <c r="B1958" t="s">
        <v>2725</v>
      </c>
      <c r="C1958">
        <v>2002</v>
      </c>
      <c r="D1958" s="1">
        <v>37320</v>
      </c>
      <c r="E1958" t="s">
        <v>176</v>
      </c>
      <c r="F1958" t="s">
        <v>44034</v>
      </c>
      <c r="G1958" t="s">
        <v>44046</v>
      </c>
      <c r="H1958">
        <v>101</v>
      </c>
      <c r="I1958" t="s">
        <v>360</v>
      </c>
      <c r="J1958" t="s">
        <v>26</v>
      </c>
      <c r="M1958" t="s">
        <v>2726</v>
      </c>
      <c r="N1958" t="s">
        <v>2727</v>
      </c>
      <c r="O1958" t="s">
        <v>2728</v>
      </c>
      <c r="P1958" t="s">
        <v>2729</v>
      </c>
      <c r="Q1958" t="s">
        <v>2730</v>
      </c>
      <c r="R1958" t="s">
        <v>2731</v>
      </c>
      <c r="S1958" t="s">
        <v>2732</v>
      </c>
      <c r="T1958">
        <v>5.3</v>
      </c>
      <c r="U1958">
        <v>51708</v>
      </c>
      <c r="V1958" s="12">
        <f>W1958*1.43863813229572</f>
        <v>50352334.630350202</v>
      </c>
      <c r="W1958" s="3">
        <v>35000000</v>
      </c>
      <c r="X1958" s="13">
        <f>Y1958*1.43863813229572</f>
        <v>43643677.291828796</v>
      </c>
      <c r="Y1958" s="3">
        <v>30336800</v>
      </c>
      <c r="Z1958" s="13">
        <f>AA1958*1.43863813229572</f>
        <v>65427981.868871607</v>
      </c>
      <c r="AA1958" s="3">
        <v>45479110</v>
      </c>
      <c r="AB1958">
        <v>715</v>
      </c>
    </row>
    <row r="1959" spans="1:28" hidden="1" x14ac:dyDescent="0.2">
      <c r="A1959" t="s">
        <v>19223</v>
      </c>
      <c r="B1959" t="s">
        <v>19224</v>
      </c>
      <c r="C1959">
        <v>2007</v>
      </c>
      <c r="D1959" t="s">
        <v>19225</v>
      </c>
      <c r="E1959" t="s">
        <v>44037</v>
      </c>
      <c r="F1959" t="s">
        <v>44032</v>
      </c>
      <c r="G1959" t="s">
        <v>44040</v>
      </c>
      <c r="H1959">
        <v>63</v>
      </c>
      <c r="I1959" t="s">
        <v>2213</v>
      </c>
      <c r="J1959" t="s">
        <v>934</v>
      </c>
      <c r="M1959" t="s">
        <v>19226</v>
      </c>
      <c r="N1959" t="s">
        <v>9853</v>
      </c>
      <c r="O1959" t="s">
        <v>19227</v>
      </c>
      <c r="P1959" t="s">
        <v>19228</v>
      </c>
      <c r="Q1959" t="s">
        <v>19229</v>
      </c>
      <c r="R1959" t="s">
        <v>19230</v>
      </c>
      <c r="S1959" t="s">
        <v>19231</v>
      </c>
      <c r="T1959">
        <v>7.6</v>
      </c>
      <c r="U1959">
        <v>49285</v>
      </c>
      <c r="W1959">
        <v>5000000</v>
      </c>
      <c r="X1959"/>
      <c r="Y1959"/>
      <c r="Z1959"/>
      <c r="AA1959">
        <v>256851</v>
      </c>
      <c r="AB1959">
        <v>117</v>
      </c>
    </row>
    <row r="1960" spans="1:28" x14ac:dyDescent="0.2">
      <c r="A1960" t="s">
        <v>25425</v>
      </c>
      <c r="B1960" t="s">
        <v>25426</v>
      </c>
      <c r="C1960">
        <v>2011</v>
      </c>
      <c r="D1960" s="1">
        <v>40762</v>
      </c>
      <c r="E1960" t="s">
        <v>16512</v>
      </c>
      <c r="F1960" t="s">
        <v>44038</v>
      </c>
      <c r="G1960" t="s">
        <v>44044</v>
      </c>
      <c r="H1960">
        <v>107</v>
      </c>
      <c r="I1960" t="s">
        <v>25</v>
      </c>
      <c r="J1960" t="s">
        <v>26</v>
      </c>
      <c r="M1960" t="s">
        <v>7099</v>
      </c>
      <c r="N1960" t="s">
        <v>25427</v>
      </c>
      <c r="O1960" t="s">
        <v>25428</v>
      </c>
      <c r="P1960" t="s">
        <v>690</v>
      </c>
      <c r="Q1960" t="s">
        <v>25429</v>
      </c>
      <c r="R1960" t="s">
        <v>25430</v>
      </c>
      <c r="S1960" t="s">
        <v>25431</v>
      </c>
      <c r="T1960">
        <v>4.4000000000000004</v>
      </c>
      <c r="U1960">
        <v>25033</v>
      </c>
      <c r="V1960" s="12">
        <f>W1960*1.1505830469594</f>
        <v>36818657.502700798</v>
      </c>
      <c r="W1960" s="3">
        <v>32000000</v>
      </c>
      <c r="X1960" s="13">
        <f>Y1960*1.1505830469594</f>
        <v>43624832.566847093</v>
      </c>
      <c r="Y1960" s="3">
        <v>37915414</v>
      </c>
      <c r="Z1960" s="13">
        <f>AA1960*1.1505830469594</f>
        <v>95137185.75936605</v>
      </c>
      <c r="AA1960" s="3">
        <v>82686066</v>
      </c>
      <c r="AB1960">
        <v>52</v>
      </c>
    </row>
    <row r="1961" spans="1:28" x14ac:dyDescent="0.2">
      <c r="A1961" t="s">
        <v>3856</v>
      </c>
      <c r="B1961" t="s">
        <v>3857</v>
      </c>
      <c r="C1961">
        <v>2002</v>
      </c>
      <c r="D1961" s="1">
        <v>37594</v>
      </c>
      <c r="E1961" t="s">
        <v>176</v>
      </c>
      <c r="F1961" t="s">
        <v>44034</v>
      </c>
      <c r="G1961" t="s">
        <v>44045</v>
      </c>
      <c r="H1961">
        <v>104</v>
      </c>
      <c r="I1961" t="s">
        <v>97</v>
      </c>
      <c r="J1961" t="s">
        <v>26</v>
      </c>
      <c r="K1961" t="s">
        <v>308</v>
      </c>
      <c r="M1961" t="s">
        <v>3858</v>
      </c>
      <c r="N1961" t="s">
        <v>3859</v>
      </c>
      <c r="O1961" t="s">
        <v>3860</v>
      </c>
      <c r="P1961" t="s">
        <v>3861</v>
      </c>
      <c r="Q1961" t="s">
        <v>3862</v>
      </c>
      <c r="R1961" t="s">
        <v>3863</v>
      </c>
      <c r="S1961" t="s">
        <v>3864</v>
      </c>
      <c r="T1961">
        <v>6.1</v>
      </c>
      <c r="U1961">
        <v>36319</v>
      </c>
      <c r="V1961" s="12">
        <f>W1961*1.43863813229572</f>
        <v>86318287.937743202</v>
      </c>
      <c r="W1961" s="3">
        <v>60000000</v>
      </c>
      <c r="X1961" s="13">
        <f>Y1961*1.43863813229572</f>
        <v>43624399.540856034</v>
      </c>
      <c r="Y1961" s="3">
        <v>30323400</v>
      </c>
      <c r="Z1961" s="13">
        <f>AA1961*1.43863813229572</f>
        <v>75274438.45136188</v>
      </c>
      <c r="AA1961" s="3">
        <v>52323400</v>
      </c>
      <c r="AB1961">
        <v>243</v>
      </c>
    </row>
    <row r="1962" spans="1:28" x14ac:dyDescent="0.2">
      <c r="A1962" t="s">
        <v>39131</v>
      </c>
      <c r="B1962" t="s">
        <v>39132</v>
      </c>
      <c r="C1962">
        <v>2019</v>
      </c>
      <c r="D1962" s="1">
        <v>43476</v>
      </c>
      <c r="E1962" t="s">
        <v>16512</v>
      </c>
      <c r="F1962" t="s">
        <v>44051</v>
      </c>
      <c r="G1962" t="s">
        <v>44032</v>
      </c>
      <c r="H1962">
        <v>125</v>
      </c>
      <c r="I1962" t="s">
        <v>23218</v>
      </c>
      <c r="J1962" t="s">
        <v>26</v>
      </c>
      <c r="M1962" t="s">
        <v>39133</v>
      </c>
      <c r="N1962" t="s">
        <v>39134</v>
      </c>
      <c r="O1962" t="s">
        <v>39135</v>
      </c>
      <c r="P1962" t="s">
        <v>39136</v>
      </c>
      <c r="Q1962" t="s">
        <v>39137</v>
      </c>
      <c r="R1962" t="s">
        <v>614</v>
      </c>
      <c r="S1962" t="s">
        <v>615</v>
      </c>
      <c r="T1962">
        <v>6.5</v>
      </c>
      <c r="U1962">
        <v>16802</v>
      </c>
      <c r="V1962" s="12">
        <f>W1962*1.01233684194057</f>
        <v>17209726.312989689</v>
      </c>
      <c r="W1962" s="3">
        <v>17000000</v>
      </c>
      <c r="X1962" s="13">
        <f>Y1962*1.01233684194057</f>
        <v>43613652.736694142</v>
      </c>
      <c r="Y1962" s="3">
        <v>43082155</v>
      </c>
      <c r="Z1962" s="13">
        <f>AA1962*1.01233684194057</f>
        <v>43881782.297324203</v>
      </c>
      <c r="AA1962" s="3">
        <v>43347017</v>
      </c>
      <c r="AB1962">
        <v>309</v>
      </c>
    </row>
    <row r="1963" spans="1:28" x14ac:dyDescent="0.2">
      <c r="A1963" t="s">
        <v>4859</v>
      </c>
      <c r="B1963" t="s">
        <v>4860</v>
      </c>
      <c r="C1963">
        <v>2002</v>
      </c>
      <c r="D1963" s="1">
        <v>37657</v>
      </c>
      <c r="E1963" t="s">
        <v>1045</v>
      </c>
      <c r="F1963" t="s">
        <v>44032</v>
      </c>
      <c r="H1963">
        <v>98</v>
      </c>
      <c r="I1963" t="s">
        <v>25</v>
      </c>
      <c r="J1963" t="s">
        <v>26</v>
      </c>
      <c r="M1963" t="s">
        <v>4861</v>
      </c>
      <c r="N1963" t="s">
        <v>4861</v>
      </c>
      <c r="O1963" t="s">
        <v>4862</v>
      </c>
      <c r="P1963" t="s">
        <v>4863</v>
      </c>
      <c r="Q1963" t="s">
        <v>4864</v>
      </c>
      <c r="R1963" t="s">
        <v>4865</v>
      </c>
      <c r="S1963" t="s">
        <v>4866</v>
      </c>
      <c r="T1963">
        <v>5.6</v>
      </c>
      <c r="U1963">
        <v>14272</v>
      </c>
      <c r="V1963" s="12">
        <f>W1963*1.43863813229572</f>
        <v>14386381.322957201</v>
      </c>
      <c r="W1963" s="3">
        <v>10000000</v>
      </c>
      <c r="X1963" s="13">
        <f>Y1963*1.43863813229572</f>
        <v>43601404.348949425</v>
      </c>
      <c r="Y1963" s="3">
        <v>30307416</v>
      </c>
      <c r="Z1963" s="13">
        <f>AA1963*1.43863813229572</f>
        <v>54766584.259494171</v>
      </c>
      <c r="AA1963" s="3">
        <v>38068353</v>
      </c>
      <c r="AB1963">
        <v>151</v>
      </c>
    </row>
    <row r="1964" spans="1:28" x14ac:dyDescent="0.2">
      <c r="A1964" t="s">
        <v>11249</v>
      </c>
      <c r="B1964" t="s">
        <v>11250</v>
      </c>
      <c r="C1964">
        <v>2005</v>
      </c>
      <c r="D1964" t="s">
        <v>8683</v>
      </c>
      <c r="E1964" t="s">
        <v>1045</v>
      </c>
      <c r="F1964" t="s">
        <v>44050</v>
      </c>
      <c r="H1964">
        <v>113</v>
      </c>
      <c r="I1964" t="s">
        <v>25</v>
      </c>
      <c r="J1964" t="s">
        <v>26</v>
      </c>
      <c r="K1964" t="s">
        <v>308</v>
      </c>
      <c r="M1964" t="s">
        <v>2967</v>
      </c>
      <c r="N1964" t="s">
        <v>11251</v>
      </c>
      <c r="O1964" t="s">
        <v>11252</v>
      </c>
      <c r="P1964" t="s">
        <v>517</v>
      </c>
      <c r="Q1964" t="s">
        <v>11253</v>
      </c>
      <c r="R1964" t="s">
        <v>11254</v>
      </c>
      <c r="S1964" t="s">
        <v>11255</v>
      </c>
      <c r="T1964">
        <v>5.8</v>
      </c>
      <c r="U1964">
        <v>20343</v>
      </c>
      <c r="V1964" s="12">
        <f>W1964*1.32519713261649</f>
        <v>46381899.641577147</v>
      </c>
      <c r="W1964" s="3">
        <v>35000000</v>
      </c>
      <c r="X1964" s="13">
        <f>Y1964*1.32519713261649</f>
        <v>43557041.848638073</v>
      </c>
      <c r="Y1964" s="3">
        <v>32868349</v>
      </c>
      <c r="Z1964" s="13">
        <f>AA1964*1.32519713261649</f>
        <v>45391774.628351338</v>
      </c>
      <c r="AA1964" s="3">
        <v>34252847</v>
      </c>
      <c r="AB1964">
        <v>123</v>
      </c>
    </row>
    <row r="1965" spans="1:28" hidden="1" x14ac:dyDescent="0.2">
      <c r="A1965" t="s">
        <v>19273</v>
      </c>
      <c r="B1965" t="s">
        <v>19274</v>
      </c>
      <c r="C1965">
        <v>2007</v>
      </c>
      <c r="D1965" t="s">
        <v>10399</v>
      </c>
      <c r="E1965" t="s">
        <v>176</v>
      </c>
      <c r="F1965" t="s">
        <v>44040</v>
      </c>
      <c r="H1965">
        <v>165</v>
      </c>
      <c r="I1965" t="s">
        <v>943</v>
      </c>
      <c r="J1965" t="s">
        <v>944</v>
      </c>
      <c r="M1965" t="s">
        <v>19275</v>
      </c>
      <c r="N1965" t="s">
        <v>19276</v>
      </c>
      <c r="O1965" t="s">
        <v>19277</v>
      </c>
      <c r="P1965" t="s">
        <v>19278</v>
      </c>
      <c r="Q1965" t="s">
        <v>19279</v>
      </c>
      <c r="R1965" t="s">
        <v>19280</v>
      </c>
      <c r="S1965" t="s">
        <v>19281</v>
      </c>
      <c r="T1965">
        <v>8.4</v>
      </c>
      <c r="U1965">
        <v>161867</v>
      </c>
      <c r="W1965"/>
      <c r="X1965"/>
      <c r="Y1965">
        <v>1223869</v>
      </c>
      <c r="Z1965"/>
      <c r="AA1965">
        <v>21897373</v>
      </c>
      <c r="AB1965">
        <v>400</v>
      </c>
    </row>
    <row r="1966" spans="1:28" x14ac:dyDescent="0.2">
      <c r="A1966" t="s">
        <v>7190</v>
      </c>
      <c r="B1966" t="s">
        <v>7191</v>
      </c>
      <c r="C1966">
        <v>2003</v>
      </c>
      <c r="D1966" t="s">
        <v>848</v>
      </c>
      <c r="E1966" t="s">
        <v>16512</v>
      </c>
      <c r="F1966" t="s">
        <v>44038</v>
      </c>
      <c r="G1966" t="s">
        <v>44044</v>
      </c>
      <c r="H1966">
        <v>116</v>
      </c>
      <c r="I1966" t="s">
        <v>25</v>
      </c>
      <c r="J1966" t="s">
        <v>26</v>
      </c>
      <c r="M1966" t="s">
        <v>4807</v>
      </c>
      <c r="N1966" t="s">
        <v>7192</v>
      </c>
      <c r="O1966" t="s">
        <v>7193</v>
      </c>
      <c r="P1966" t="s">
        <v>7194</v>
      </c>
      <c r="Q1966" t="s">
        <v>7195</v>
      </c>
      <c r="R1966" t="s">
        <v>7196</v>
      </c>
      <c r="S1966" t="s">
        <v>7197</v>
      </c>
      <c r="T1966">
        <v>5.3</v>
      </c>
      <c r="U1966">
        <v>35501</v>
      </c>
      <c r="V1966" s="12">
        <f>W1966*1.40658152173913</f>
        <v>105493614.13043475</v>
      </c>
      <c r="W1966" s="3">
        <v>75000000</v>
      </c>
      <c r="X1966" s="13">
        <f>Y1966*1.40658152173913</f>
        <v>43520604.230440207</v>
      </c>
      <c r="Y1966" s="3">
        <v>30940691</v>
      </c>
      <c r="Z1966" s="13">
        <f>AA1966*1.40658152173913</f>
        <v>71936319.122005418</v>
      </c>
      <c r="AA1966" s="3">
        <v>51142659</v>
      </c>
      <c r="AB1966">
        <v>252</v>
      </c>
    </row>
    <row r="1967" spans="1:28" x14ac:dyDescent="0.2">
      <c r="A1967" t="s">
        <v>27852</v>
      </c>
      <c r="B1967" t="s">
        <v>27853</v>
      </c>
      <c r="C1967">
        <v>2010</v>
      </c>
      <c r="D1967" t="s">
        <v>18117</v>
      </c>
      <c r="E1967" t="s">
        <v>1045</v>
      </c>
      <c r="H1967">
        <v>82</v>
      </c>
      <c r="I1967" t="s">
        <v>25</v>
      </c>
      <c r="J1967" t="s">
        <v>26</v>
      </c>
      <c r="K1967" t="s">
        <v>307</v>
      </c>
      <c r="M1967" t="s">
        <v>14551</v>
      </c>
      <c r="N1967" t="s">
        <v>14551</v>
      </c>
      <c r="O1967" t="s">
        <v>27854</v>
      </c>
      <c r="P1967" t="s">
        <v>27855</v>
      </c>
      <c r="Q1967" t="s">
        <v>27856</v>
      </c>
      <c r="R1967" t="s">
        <v>27857</v>
      </c>
      <c r="S1967" t="s">
        <v>27858</v>
      </c>
      <c r="T1967">
        <v>3.4</v>
      </c>
      <c r="U1967">
        <v>46018</v>
      </c>
      <c r="V1967" s="12">
        <f>W1967*1.18690152988223</f>
        <v>23738030.597644601</v>
      </c>
      <c r="W1967" s="3">
        <v>20000000</v>
      </c>
      <c r="X1967" s="13">
        <f>Y1967*1.18690152988223</f>
        <v>43513595.185383499</v>
      </c>
      <c r="Y1967" s="3">
        <v>36661504</v>
      </c>
      <c r="Z1967" s="13">
        <f>AA1967*1.18690152988223</f>
        <v>95602385.384148866</v>
      </c>
      <c r="AA1967" s="3">
        <v>80547866</v>
      </c>
      <c r="AB1967">
        <v>200</v>
      </c>
    </row>
    <row r="1968" spans="1:28" hidden="1" x14ac:dyDescent="0.2">
      <c r="A1968" t="s">
        <v>19300</v>
      </c>
      <c r="B1968" t="s">
        <v>19301</v>
      </c>
      <c r="C1968">
        <v>2007</v>
      </c>
      <c r="D1968" t="s">
        <v>3867</v>
      </c>
      <c r="E1968" t="s">
        <v>176</v>
      </c>
      <c r="H1968">
        <v>99</v>
      </c>
      <c r="I1968" t="s">
        <v>19302</v>
      </c>
      <c r="J1968" t="s">
        <v>12569</v>
      </c>
      <c r="M1968" t="s">
        <v>19303</v>
      </c>
      <c r="N1968" t="s">
        <v>19304</v>
      </c>
      <c r="O1968" t="s">
        <v>19305</v>
      </c>
      <c r="P1968" t="s">
        <v>19306</v>
      </c>
      <c r="Q1968" t="s">
        <v>19307</v>
      </c>
      <c r="R1968" t="s">
        <v>19308</v>
      </c>
      <c r="S1968" t="s">
        <v>19309</v>
      </c>
      <c r="T1968">
        <v>7.9</v>
      </c>
      <c r="U1968">
        <v>14125</v>
      </c>
      <c r="W1968"/>
      <c r="X1968"/>
      <c r="Y1968"/>
      <c r="Z1968"/>
      <c r="AA1968">
        <v>7205</v>
      </c>
      <c r="AB1968">
        <v>40</v>
      </c>
    </row>
    <row r="1969" spans="1:28" x14ac:dyDescent="0.2">
      <c r="A1969" t="s">
        <v>1790</v>
      </c>
      <c r="B1969" t="s">
        <v>1791</v>
      </c>
      <c r="C1969">
        <v>2000</v>
      </c>
      <c r="D1969" t="s">
        <v>1792</v>
      </c>
      <c r="E1969" t="s">
        <v>44041</v>
      </c>
      <c r="F1969" t="s">
        <v>44032</v>
      </c>
      <c r="G1969" t="s">
        <v>44045</v>
      </c>
      <c r="H1969">
        <v>97</v>
      </c>
      <c r="I1969" t="s">
        <v>25</v>
      </c>
      <c r="J1969" t="s">
        <v>26</v>
      </c>
      <c r="K1969" t="s">
        <v>1793</v>
      </c>
      <c r="M1969" t="s">
        <v>1794</v>
      </c>
      <c r="N1969" t="s">
        <v>1795</v>
      </c>
      <c r="O1969" t="s">
        <v>1796</v>
      </c>
      <c r="P1969" t="s">
        <v>376</v>
      </c>
      <c r="Q1969" t="s">
        <v>1797</v>
      </c>
      <c r="R1969" t="s">
        <v>1798</v>
      </c>
      <c r="S1969" t="s">
        <v>1799</v>
      </c>
      <c r="T1969">
        <v>5.3</v>
      </c>
      <c r="U1969">
        <v>25538</v>
      </c>
      <c r="V1969" s="12">
        <f>W1969*1.5029674796748</f>
        <v>45089024.390244</v>
      </c>
      <c r="W1969" s="3">
        <v>30000000</v>
      </c>
      <c r="X1969" s="13">
        <f>Y1969*1.5029674796748</f>
        <v>43505820.991666764</v>
      </c>
      <c r="Y1969" s="3">
        <v>28946615</v>
      </c>
      <c r="Z1969" s="13">
        <f>AA1969*1.5029674796748</f>
        <v>71042009.821829423</v>
      </c>
      <c r="AA1969" s="3">
        <v>47267829</v>
      </c>
      <c r="AB1969">
        <v>196</v>
      </c>
    </row>
    <row r="1970" spans="1:28" x14ac:dyDescent="0.2">
      <c r="A1970" t="s">
        <v>32292</v>
      </c>
      <c r="B1970" t="s">
        <v>32293</v>
      </c>
      <c r="C1970">
        <v>2017</v>
      </c>
      <c r="D1970" t="s">
        <v>32294</v>
      </c>
      <c r="E1970" t="s">
        <v>16512</v>
      </c>
      <c r="F1970" t="s">
        <v>44031</v>
      </c>
      <c r="G1970" t="s">
        <v>44034</v>
      </c>
      <c r="H1970">
        <v>136</v>
      </c>
      <c r="I1970" t="s">
        <v>32295</v>
      </c>
      <c r="J1970" t="s">
        <v>26</v>
      </c>
      <c r="K1970" t="s">
        <v>27</v>
      </c>
      <c r="M1970" t="s">
        <v>1255</v>
      </c>
      <c r="N1970" t="s">
        <v>32296</v>
      </c>
      <c r="O1970" t="s">
        <v>32297</v>
      </c>
      <c r="P1970" t="s">
        <v>28259</v>
      </c>
      <c r="Q1970" t="s">
        <v>32298</v>
      </c>
      <c r="R1970" t="s">
        <v>32299</v>
      </c>
      <c r="S1970" t="s">
        <v>32300</v>
      </c>
      <c r="T1970">
        <v>6.5</v>
      </c>
      <c r="U1970">
        <v>157560</v>
      </c>
      <c r="V1970" s="12">
        <f>W1970*1.05585427545692</f>
        <v>187097377.61096624</v>
      </c>
      <c r="W1970" s="3">
        <v>177200000</v>
      </c>
      <c r="X1970" s="13">
        <f>Y1970*1.05585427545692</f>
        <v>43490097.008681498</v>
      </c>
      <c r="Y1970" s="3">
        <v>41189488</v>
      </c>
      <c r="Z1970" s="13">
        <f>AA1970*1.05585427545692</f>
        <v>238490269.34933114</v>
      </c>
      <c r="AA1970" s="3">
        <v>225874228</v>
      </c>
      <c r="AB1970">
        <v>1094</v>
      </c>
    </row>
    <row r="1971" spans="1:28" x14ac:dyDescent="0.2">
      <c r="A1971" t="s">
        <v>24076</v>
      </c>
      <c r="B1971" t="s">
        <v>24077</v>
      </c>
      <c r="C1971">
        <v>2012</v>
      </c>
      <c r="D1971" t="s">
        <v>24078</v>
      </c>
      <c r="E1971" t="s">
        <v>1045</v>
      </c>
      <c r="F1971" t="s">
        <v>44032</v>
      </c>
      <c r="G1971" t="s">
        <v>44053</v>
      </c>
      <c r="H1971">
        <v>123</v>
      </c>
      <c r="I1971" t="s">
        <v>25</v>
      </c>
      <c r="J1971" t="s">
        <v>26</v>
      </c>
      <c r="M1971" t="s">
        <v>1955</v>
      </c>
      <c r="N1971" t="s">
        <v>24079</v>
      </c>
      <c r="O1971" t="s">
        <v>24080</v>
      </c>
      <c r="P1971" t="s">
        <v>24081</v>
      </c>
      <c r="Q1971" t="s">
        <v>24082</v>
      </c>
      <c r="R1971" t="s">
        <v>24083</v>
      </c>
      <c r="S1971" t="s">
        <v>24084</v>
      </c>
      <c r="T1971">
        <v>5.9</v>
      </c>
      <c r="U1971">
        <v>72817</v>
      </c>
      <c r="V1971" s="12">
        <f>W1971*1.12725506764114</f>
        <v>84544130.073085487</v>
      </c>
      <c r="W1971" s="3">
        <v>75000000</v>
      </c>
      <c r="X1971" s="13">
        <f>Y1971*1.12725506764114</f>
        <v>43420301.702757895</v>
      </c>
      <c r="Y1971" s="3">
        <v>38518613</v>
      </c>
      <c r="Z1971" s="13">
        <f>AA1971*1.12725506764114</f>
        <v>66979932.616457716</v>
      </c>
      <c r="AA1971" s="3">
        <v>59418613</v>
      </c>
      <c r="AB1971">
        <v>396</v>
      </c>
    </row>
    <row r="1972" spans="1:28" x14ac:dyDescent="0.2">
      <c r="A1972" t="s">
        <v>11813</v>
      </c>
      <c r="B1972" t="s">
        <v>11814</v>
      </c>
      <c r="C1972">
        <v>2005</v>
      </c>
      <c r="D1972" t="s">
        <v>2798</v>
      </c>
      <c r="E1972" t="s">
        <v>176</v>
      </c>
      <c r="F1972" t="s">
        <v>44040</v>
      </c>
      <c r="G1972" t="s">
        <v>44050</v>
      </c>
      <c r="H1972">
        <v>106</v>
      </c>
      <c r="I1972" t="s">
        <v>25</v>
      </c>
      <c r="J1972" t="s">
        <v>26</v>
      </c>
      <c r="M1972" t="s">
        <v>11815</v>
      </c>
      <c r="N1972" t="s">
        <v>11815</v>
      </c>
      <c r="O1972" t="s">
        <v>11816</v>
      </c>
      <c r="P1972" t="s">
        <v>2578</v>
      </c>
      <c r="Q1972" t="s">
        <v>11817</v>
      </c>
      <c r="R1972" t="s">
        <v>11818</v>
      </c>
      <c r="S1972" t="s">
        <v>11819</v>
      </c>
      <c r="T1972">
        <v>6.8</v>
      </c>
      <c r="U1972">
        <v>11944</v>
      </c>
      <c r="V1972" s="12">
        <f>W1972*1.32519713261649</f>
        <v>42406308.243727677</v>
      </c>
      <c r="W1972" s="3">
        <v>32000000</v>
      </c>
      <c r="X1972" s="13">
        <f>Y1972*1.32519713261649</f>
        <v>43401654.533655994</v>
      </c>
      <c r="Y1972" s="3">
        <v>32751093</v>
      </c>
      <c r="Z1972" s="13">
        <f>AA1972*1.32519713261649</f>
        <v>51340432.158996515</v>
      </c>
      <c r="AA1972" s="3">
        <v>38741732</v>
      </c>
      <c r="AB1972">
        <v>112</v>
      </c>
    </row>
    <row r="1973" spans="1:28" x14ac:dyDescent="0.2">
      <c r="A1973" t="s">
        <v>4867</v>
      </c>
      <c r="B1973" t="s">
        <v>4868</v>
      </c>
      <c r="C1973">
        <v>2002</v>
      </c>
      <c r="D1973" s="1">
        <v>37416</v>
      </c>
      <c r="E1973" t="s">
        <v>16512</v>
      </c>
      <c r="F1973" t="s">
        <v>44038</v>
      </c>
      <c r="G1973" t="s">
        <v>44042</v>
      </c>
      <c r="H1973">
        <v>116</v>
      </c>
      <c r="I1973" t="s">
        <v>4869</v>
      </c>
      <c r="J1973" t="s">
        <v>26</v>
      </c>
      <c r="M1973" t="s">
        <v>965</v>
      </c>
      <c r="N1973" t="s">
        <v>4870</v>
      </c>
      <c r="O1973" t="s">
        <v>4871</v>
      </c>
      <c r="P1973" t="s">
        <v>2108</v>
      </c>
      <c r="Q1973" t="s">
        <v>4872</v>
      </c>
      <c r="R1973" t="s">
        <v>4873</v>
      </c>
      <c r="S1973" t="s">
        <v>4874</v>
      </c>
      <c r="T1973">
        <v>5.6</v>
      </c>
      <c r="U1973">
        <v>44366</v>
      </c>
      <c r="V1973" s="12">
        <f>W1973*1.43863813229572</f>
        <v>100704669.2607004</v>
      </c>
      <c r="W1973" s="3">
        <v>70000000</v>
      </c>
      <c r="X1973" s="13">
        <f>Y1973*1.43863813229572</f>
        <v>43389557.690778218</v>
      </c>
      <c r="Y1973" s="3">
        <v>30160161</v>
      </c>
      <c r="Z1973" s="13">
        <f>AA1973*1.43863813229572</f>
        <v>95238969.372996122</v>
      </c>
      <c r="AA1973" s="3">
        <v>66200782</v>
      </c>
      <c r="AB1973">
        <v>196</v>
      </c>
    </row>
    <row r="1974" spans="1:28" x14ac:dyDescent="0.2">
      <c r="A1974" t="s">
        <v>17597</v>
      </c>
      <c r="B1974" t="s">
        <v>17598</v>
      </c>
      <c r="C1974">
        <v>2009</v>
      </c>
      <c r="D1974" s="1">
        <v>39967</v>
      </c>
      <c r="E1974" t="s">
        <v>16512</v>
      </c>
      <c r="F1974" t="s">
        <v>44031</v>
      </c>
      <c r="G1974" t="s">
        <v>44038</v>
      </c>
      <c r="H1974">
        <v>92</v>
      </c>
      <c r="I1974" t="s">
        <v>25</v>
      </c>
      <c r="J1974" t="s">
        <v>26</v>
      </c>
      <c r="K1974" t="s">
        <v>27</v>
      </c>
      <c r="L1974" t="s">
        <v>308</v>
      </c>
      <c r="M1974" t="s">
        <v>1757</v>
      </c>
      <c r="N1974" t="s">
        <v>17599</v>
      </c>
      <c r="O1974" t="s">
        <v>17600</v>
      </c>
      <c r="P1974" t="s">
        <v>6012</v>
      </c>
      <c r="Q1974" t="s">
        <v>17601</v>
      </c>
      <c r="R1974" t="s">
        <v>17602</v>
      </c>
      <c r="S1974" t="s">
        <v>17603</v>
      </c>
      <c r="T1974">
        <v>5.6</v>
      </c>
      <c r="U1974">
        <v>41718</v>
      </c>
      <c r="V1974" s="12">
        <f>W1974*1.20636999678377</f>
        <v>84445899.774863899</v>
      </c>
      <c r="W1974" s="3">
        <v>70000000</v>
      </c>
      <c r="X1974" s="13">
        <f>Y1974*1.20636999678377</f>
        <v>43336402.854323439</v>
      </c>
      <c r="Y1974" s="3">
        <v>35922978</v>
      </c>
      <c r="Z1974" s="13">
        <f>AA1974*1.20636999678377</f>
        <v>91714440.659065679</v>
      </c>
      <c r="AA1974" s="3">
        <v>76025134</v>
      </c>
      <c r="AB1974">
        <v>121</v>
      </c>
    </row>
    <row r="1975" spans="1:28" x14ac:dyDescent="0.2">
      <c r="A1975" t="s">
        <v>25666</v>
      </c>
      <c r="B1975" t="s">
        <v>25667</v>
      </c>
      <c r="C1975">
        <v>2011</v>
      </c>
      <c r="D1975" t="s">
        <v>22437</v>
      </c>
      <c r="E1975" t="s">
        <v>44048</v>
      </c>
      <c r="F1975" t="s">
        <v>44046</v>
      </c>
      <c r="G1975" t="s">
        <v>44045</v>
      </c>
      <c r="H1975">
        <v>100</v>
      </c>
      <c r="I1975" t="s">
        <v>433</v>
      </c>
      <c r="J1975" t="s">
        <v>26</v>
      </c>
      <c r="M1975" t="s">
        <v>7116</v>
      </c>
      <c r="N1975" t="s">
        <v>25668</v>
      </c>
      <c r="O1975" t="s">
        <v>25669</v>
      </c>
      <c r="P1975" t="s">
        <v>16670</v>
      </c>
      <c r="Q1975" t="s">
        <v>25670</v>
      </c>
      <c r="R1975" t="s">
        <v>25671</v>
      </c>
      <c r="S1975" t="s">
        <v>25672</v>
      </c>
      <c r="T1975">
        <v>5.5</v>
      </c>
      <c r="U1975">
        <v>106878</v>
      </c>
      <c r="V1975" s="12">
        <f>W1975*1.1505830469594</f>
        <v>48324487.9722948</v>
      </c>
      <c r="W1975" s="3">
        <v>42000000</v>
      </c>
      <c r="X1975" s="13">
        <f>Y1975*1.1505830469594</f>
        <v>43333445.109038532</v>
      </c>
      <c r="Y1975" s="3">
        <v>37662162</v>
      </c>
      <c r="Z1975" s="13">
        <f>AA1975*1.1505830469594</f>
        <v>103852058.43778111</v>
      </c>
      <c r="AA1975" s="3">
        <v>90260376</v>
      </c>
      <c r="AB1975">
        <v>328</v>
      </c>
    </row>
    <row r="1976" spans="1:28" hidden="1" x14ac:dyDescent="0.2">
      <c r="A1976" t="s">
        <v>19362</v>
      </c>
      <c r="B1976" t="s">
        <v>19363</v>
      </c>
      <c r="C1976">
        <v>2007</v>
      </c>
      <c r="D1976" s="1">
        <v>39426</v>
      </c>
      <c r="E1976" t="s">
        <v>1045</v>
      </c>
      <c r="F1976" t="s">
        <v>44046</v>
      </c>
      <c r="G1976" t="s">
        <v>44045</v>
      </c>
      <c r="H1976">
        <v>159</v>
      </c>
      <c r="I1976" t="s">
        <v>943</v>
      </c>
      <c r="J1976" t="s">
        <v>944</v>
      </c>
      <c r="K1976" t="s">
        <v>12764</v>
      </c>
      <c r="M1976" t="s">
        <v>2931</v>
      </c>
      <c r="N1976" t="s">
        <v>19364</v>
      </c>
      <c r="O1976" t="s">
        <v>19365</v>
      </c>
      <c r="P1976" t="s">
        <v>2934</v>
      </c>
      <c r="Q1976" t="s">
        <v>19366</v>
      </c>
      <c r="R1976" t="s">
        <v>19367</v>
      </c>
      <c r="S1976" t="s">
        <v>19368</v>
      </c>
      <c r="T1976">
        <v>7.3</v>
      </c>
      <c r="U1976">
        <v>21128</v>
      </c>
      <c r="W1976"/>
      <c r="X1976"/>
      <c r="Y1976">
        <v>1097797</v>
      </c>
      <c r="Z1976"/>
      <c r="AA1976">
        <v>19073095</v>
      </c>
      <c r="AB1976">
        <v>52</v>
      </c>
    </row>
    <row r="1977" spans="1:28" x14ac:dyDescent="0.2">
      <c r="A1977" t="s">
        <v>5324</v>
      </c>
      <c r="B1977" t="s">
        <v>5325</v>
      </c>
      <c r="C1977">
        <v>2002</v>
      </c>
      <c r="D1977" t="s">
        <v>3478</v>
      </c>
      <c r="E1977" t="s">
        <v>3496</v>
      </c>
      <c r="H1977">
        <v>91</v>
      </c>
      <c r="I1977" t="s">
        <v>360</v>
      </c>
      <c r="J1977" t="s">
        <v>26</v>
      </c>
      <c r="K1977" t="s">
        <v>64</v>
      </c>
      <c r="L1977" t="s">
        <v>308</v>
      </c>
      <c r="M1977" t="s">
        <v>3131</v>
      </c>
      <c r="N1977" t="s">
        <v>5326</v>
      </c>
      <c r="O1977" t="s">
        <v>5327</v>
      </c>
      <c r="P1977" t="s">
        <v>2871</v>
      </c>
      <c r="Q1977" t="s">
        <v>5328</v>
      </c>
      <c r="R1977" t="s">
        <v>5329</v>
      </c>
      <c r="S1977" t="s">
        <v>5330</v>
      </c>
      <c r="T1977">
        <v>5.5</v>
      </c>
      <c r="U1977">
        <v>91847</v>
      </c>
      <c r="V1977" s="12">
        <f>W1977*1.43863813229572</f>
        <v>28772762.645914402</v>
      </c>
      <c r="W1977" s="3">
        <v>20000000</v>
      </c>
      <c r="X1977" s="13">
        <f>Y1977*1.43863813229572</f>
        <v>43322416.449143976</v>
      </c>
      <c r="Y1977" s="3">
        <v>30113491</v>
      </c>
      <c r="Z1977" s="13">
        <f>AA1977*1.43863813229572</f>
        <v>98330749.460389122</v>
      </c>
      <c r="AA1977" s="3">
        <v>68349884</v>
      </c>
      <c r="AB1977">
        <v>502</v>
      </c>
    </row>
    <row r="1978" spans="1:28" hidden="1" x14ac:dyDescent="0.2">
      <c r="A1978" t="s">
        <v>19376</v>
      </c>
      <c r="B1978" t="s">
        <v>19377</v>
      </c>
      <c r="C1978">
        <v>2007</v>
      </c>
      <c r="D1978" t="s">
        <v>7573</v>
      </c>
      <c r="E1978" t="s">
        <v>176</v>
      </c>
      <c r="F1978" t="s">
        <v>44036</v>
      </c>
      <c r="H1978">
        <v>86</v>
      </c>
      <c r="I1978" t="s">
        <v>12013</v>
      </c>
      <c r="J1978" t="s">
        <v>308</v>
      </c>
      <c r="M1978" t="s">
        <v>19378</v>
      </c>
      <c r="N1978" t="s">
        <v>19379</v>
      </c>
      <c r="O1978" t="s">
        <v>19380</v>
      </c>
      <c r="P1978" t="s">
        <v>5485</v>
      </c>
      <c r="Q1978" t="s">
        <v>19381</v>
      </c>
      <c r="R1978" t="s">
        <v>19382</v>
      </c>
      <c r="S1978" t="s">
        <v>19383</v>
      </c>
      <c r="T1978">
        <v>7.1</v>
      </c>
      <c r="U1978">
        <v>13067</v>
      </c>
      <c r="W1978"/>
      <c r="X1978"/>
      <c r="Y1978">
        <v>48334</v>
      </c>
      <c r="Z1978"/>
      <c r="AA1978">
        <v>2728869</v>
      </c>
      <c r="AB1978">
        <v>48</v>
      </c>
    </row>
    <row r="1979" spans="1:28" hidden="1" x14ac:dyDescent="0.2">
      <c r="A1979" t="s">
        <v>19384</v>
      </c>
      <c r="B1979" t="s">
        <v>19385</v>
      </c>
      <c r="C1979">
        <v>2016</v>
      </c>
      <c r="D1979" t="s">
        <v>19386</v>
      </c>
      <c r="E1979" t="s">
        <v>44035</v>
      </c>
      <c r="F1979" t="s">
        <v>44032</v>
      </c>
      <c r="G1979" t="s">
        <v>44050</v>
      </c>
      <c r="H1979">
        <v>107</v>
      </c>
      <c r="I1979" t="s">
        <v>25</v>
      </c>
      <c r="J1979" t="s">
        <v>26</v>
      </c>
      <c r="K1979" t="s">
        <v>4428</v>
      </c>
      <c r="L1979" t="s">
        <v>74</v>
      </c>
      <c r="M1979" t="s">
        <v>19387</v>
      </c>
      <c r="N1979" t="s">
        <v>19387</v>
      </c>
      <c r="O1979" t="s">
        <v>19388</v>
      </c>
      <c r="P1979" t="s">
        <v>19389</v>
      </c>
      <c r="Q1979" t="s">
        <v>19390</v>
      </c>
      <c r="R1979" t="s">
        <v>19391</v>
      </c>
      <c r="S1979" t="s">
        <v>19392</v>
      </c>
      <c r="T1979">
        <v>7.2</v>
      </c>
      <c r="U1979">
        <v>15923</v>
      </c>
      <c r="W1979"/>
      <c r="X1979"/>
      <c r="Y1979">
        <v>57046</v>
      </c>
      <c r="Z1979"/>
      <c r="AA1979">
        <v>7846608</v>
      </c>
      <c r="AB1979">
        <v>56</v>
      </c>
    </row>
    <row r="1980" spans="1:28" hidden="1" x14ac:dyDescent="0.2">
      <c r="A1980" t="s">
        <v>19393</v>
      </c>
      <c r="B1980" t="s">
        <v>19394</v>
      </c>
      <c r="C1980">
        <v>2008</v>
      </c>
      <c r="D1980" t="s">
        <v>15139</v>
      </c>
      <c r="E1980" t="s">
        <v>44043</v>
      </c>
      <c r="F1980" t="s">
        <v>44038</v>
      </c>
      <c r="G1980" t="s">
        <v>44032</v>
      </c>
      <c r="H1980">
        <v>83</v>
      </c>
      <c r="I1980" t="s">
        <v>25</v>
      </c>
      <c r="J1980" t="s">
        <v>26</v>
      </c>
      <c r="M1980" t="s">
        <v>3611</v>
      </c>
      <c r="N1980" t="s">
        <v>19395</v>
      </c>
      <c r="O1980" t="s">
        <v>19396</v>
      </c>
      <c r="P1980" t="s">
        <v>690</v>
      </c>
      <c r="Q1980" t="s">
        <v>19397</v>
      </c>
      <c r="R1980" t="s">
        <v>19398</v>
      </c>
      <c r="S1980" t="s">
        <v>19399</v>
      </c>
      <c r="T1980">
        <v>4.3</v>
      </c>
      <c r="U1980">
        <v>15185</v>
      </c>
      <c r="W1980"/>
      <c r="X1980"/>
      <c r="Y1980">
        <v>45610425</v>
      </c>
      <c r="Z1980"/>
      <c r="AA1980">
        <v>51549674</v>
      </c>
      <c r="AB1980">
        <v>60</v>
      </c>
    </row>
    <row r="1981" spans="1:28" hidden="1" x14ac:dyDescent="0.2">
      <c r="A1981" t="s">
        <v>19400</v>
      </c>
      <c r="B1981" t="s">
        <v>19401</v>
      </c>
      <c r="C1981">
        <v>2010</v>
      </c>
      <c r="D1981" s="1">
        <v>40520</v>
      </c>
      <c r="E1981" t="s">
        <v>176</v>
      </c>
      <c r="F1981" t="s">
        <v>44042</v>
      </c>
      <c r="H1981">
        <v>96</v>
      </c>
      <c r="I1981" t="s">
        <v>25</v>
      </c>
      <c r="J1981" t="s">
        <v>26</v>
      </c>
      <c r="M1981" t="s">
        <v>19402</v>
      </c>
      <c r="N1981" t="s">
        <v>19403</v>
      </c>
      <c r="O1981" t="s">
        <v>19404</v>
      </c>
      <c r="P1981" t="s">
        <v>3578</v>
      </c>
      <c r="Q1981" t="s">
        <v>19405</v>
      </c>
      <c r="R1981" t="s">
        <v>19406</v>
      </c>
      <c r="S1981" t="s">
        <v>19407</v>
      </c>
      <c r="T1981">
        <v>6.4</v>
      </c>
      <c r="U1981">
        <v>51087</v>
      </c>
      <c r="W1981">
        <v>21800000</v>
      </c>
      <c r="X1981"/>
      <c r="Y1981"/>
      <c r="Z1981"/>
      <c r="AA1981">
        <v>716580</v>
      </c>
      <c r="AB1981">
        <v>133</v>
      </c>
    </row>
    <row r="1982" spans="1:28" x14ac:dyDescent="0.2">
      <c r="A1982" t="s">
        <v>13806</v>
      </c>
      <c r="B1982" t="s">
        <v>13807</v>
      </c>
      <c r="C1982">
        <v>2006</v>
      </c>
      <c r="D1982" t="s">
        <v>10526</v>
      </c>
      <c r="E1982" t="s">
        <v>1045</v>
      </c>
      <c r="F1982" t="s">
        <v>44036</v>
      </c>
      <c r="G1982" t="s">
        <v>44050</v>
      </c>
      <c r="H1982">
        <v>105</v>
      </c>
      <c r="I1982" t="s">
        <v>433</v>
      </c>
      <c r="J1982" t="s">
        <v>26</v>
      </c>
      <c r="M1982" t="s">
        <v>13808</v>
      </c>
      <c r="N1982" t="s">
        <v>13809</v>
      </c>
      <c r="O1982" t="s">
        <v>13810</v>
      </c>
      <c r="P1982" t="s">
        <v>11303</v>
      </c>
      <c r="Q1982" t="s">
        <v>13811</v>
      </c>
      <c r="R1982" t="s">
        <v>13812</v>
      </c>
      <c r="S1982" t="s">
        <v>13813</v>
      </c>
      <c r="T1982">
        <v>6.3</v>
      </c>
      <c r="U1982">
        <v>143564</v>
      </c>
      <c r="V1982" s="12">
        <f>W1982*1.28378472222222</f>
        <v>25675694.444444403</v>
      </c>
      <c r="W1982" s="3">
        <v>20000000</v>
      </c>
      <c r="X1982" s="13">
        <f>Y1982*1.28378472222222</f>
        <v>43316351.055867985</v>
      </c>
      <c r="Y1982" s="3">
        <v>33741133</v>
      </c>
      <c r="Z1982" s="13">
        <f>AA1982*1.28378472222222</f>
        <v>73425639.687187374</v>
      </c>
      <c r="AA1982" s="3">
        <v>57194667</v>
      </c>
      <c r="AB1982">
        <v>292</v>
      </c>
    </row>
    <row r="1983" spans="1:28" x14ac:dyDescent="0.2">
      <c r="A1983" t="s">
        <v>6541</v>
      </c>
      <c r="B1983" t="s">
        <v>6542</v>
      </c>
      <c r="C1983">
        <v>2005</v>
      </c>
      <c r="D1983" t="s">
        <v>6543</v>
      </c>
      <c r="E1983" t="s">
        <v>1045</v>
      </c>
      <c r="F1983" t="s">
        <v>44032</v>
      </c>
      <c r="G1983" t="s">
        <v>44040</v>
      </c>
      <c r="H1983">
        <v>106</v>
      </c>
      <c r="I1983" t="s">
        <v>25</v>
      </c>
      <c r="J1983" t="s">
        <v>26</v>
      </c>
      <c r="M1983" t="s">
        <v>3513</v>
      </c>
      <c r="N1983" t="s">
        <v>6544</v>
      </c>
      <c r="O1983" t="s">
        <v>6545</v>
      </c>
      <c r="P1983" t="s">
        <v>6546</v>
      </c>
      <c r="Q1983" t="s">
        <v>6547</v>
      </c>
      <c r="R1983" t="s">
        <v>6548</v>
      </c>
      <c r="S1983" t="s">
        <v>6549</v>
      </c>
      <c r="T1983">
        <v>6.3</v>
      </c>
      <c r="U1983">
        <v>10278</v>
      </c>
      <c r="V1983" s="12">
        <f>W1983*1.32519713261649</f>
        <v>18552759.856630858</v>
      </c>
      <c r="W1983" s="3">
        <v>14000000</v>
      </c>
      <c r="X1983" s="13">
        <f>Y1983*1.32519713261649</f>
        <v>43263766.446810119</v>
      </c>
      <c r="Y1983" s="3">
        <v>32647042</v>
      </c>
      <c r="Z1983" s="13">
        <f>AA1983*1.32519713261649</f>
        <v>44512612.346630909</v>
      </c>
      <c r="AA1983" s="3">
        <v>33589427</v>
      </c>
      <c r="AB1983">
        <v>92</v>
      </c>
    </row>
    <row r="1984" spans="1:28" x14ac:dyDescent="0.2">
      <c r="A1984" t="s">
        <v>37072</v>
      </c>
      <c r="B1984" t="s">
        <v>37073</v>
      </c>
      <c r="C1984">
        <v>2016</v>
      </c>
      <c r="D1984" s="1">
        <v>43070</v>
      </c>
      <c r="E1984" t="s">
        <v>16512</v>
      </c>
      <c r="F1984" t="s">
        <v>44032</v>
      </c>
      <c r="G1984" t="s">
        <v>44036</v>
      </c>
      <c r="H1984">
        <v>124</v>
      </c>
      <c r="I1984" t="s">
        <v>495</v>
      </c>
      <c r="J1984" t="s">
        <v>26</v>
      </c>
      <c r="K1984" t="s">
        <v>27</v>
      </c>
      <c r="L1984" t="s">
        <v>307</v>
      </c>
      <c r="M1984" t="s">
        <v>677</v>
      </c>
      <c r="N1984" t="s">
        <v>5871</v>
      </c>
      <c r="O1984" t="s">
        <v>37074</v>
      </c>
      <c r="P1984" t="s">
        <v>852</v>
      </c>
      <c r="Q1984" t="s">
        <v>37075</v>
      </c>
      <c r="R1984" t="s">
        <v>37076</v>
      </c>
      <c r="S1984" t="s">
        <v>37077</v>
      </c>
      <c r="T1984">
        <v>7.1</v>
      </c>
      <c r="U1984">
        <v>137686</v>
      </c>
      <c r="V1984" s="12">
        <f>W1984*1.07834771485832</f>
        <v>91659555.7629572</v>
      </c>
      <c r="W1984" s="3">
        <v>85000000</v>
      </c>
      <c r="X1984" s="13">
        <f>Y1984*1.07834771485832</f>
        <v>43239655.684642665</v>
      </c>
      <c r="Y1984" s="3">
        <v>40098064</v>
      </c>
      <c r="Z1984" s="13">
        <f>AA1984*1.07834771485832</f>
        <v>128884143.68186386</v>
      </c>
      <c r="AA1984" s="3">
        <v>119520023</v>
      </c>
      <c r="AB1984">
        <v>309</v>
      </c>
    </row>
    <row r="1985" spans="1:28" x14ac:dyDescent="0.2">
      <c r="A1985" t="s">
        <v>38830</v>
      </c>
      <c r="B1985" t="s">
        <v>38831</v>
      </c>
      <c r="C1985">
        <v>2017</v>
      </c>
      <c r="D1985" s="1">
        <v>42989</v>
      </c>
      <c r="E1985" t="s">
        <v>44043</v>
      </c>
      <c r="F1985" t="s">
        <v>44038</v>
      </c>
      <c r="G1985" t="s">
        <v>44040</v>
      </c>
      <c r="H1985">
        <v>103</v>
      </c>
      <c r="I1985" t="s">
        <v>38832</v>
      </c>
      <c r="J1985" t="s">
        <v>26</v>
      </c>
      <c r="M1985" t="s">
        <v>20856</v>
      </c>
      <c r="N1985" t="s">
        <v>38833</v>
      </c>
      <c r="O1985" t="s">
        <v>38834</v>
      </c>
      <c r="P1985" t="s">
        <v>7736</v>
      </c>
      <c r="Q1985" t="s">
        <v>38835</v>
      </c>
      <c r="R1985" t="s">
        <v>38836</v>
      </c>
      <c r="S1985" t="s">
        <v>38837</v>
      </c>
      <c r="T1985">
        <v>7.8</v>
      </c>
      <c r="U1985">
        <v>58049</v>
      </c>
      <c r="V1985" s="12">
        <f>W1985*1.05585427545692</f>
        <v>42234171.018276803</v>
      </c>
      <c r="W1985" s="3">
        <v>40000000</v>
      </c>
      <c r="X1985" s="13">
        <f>Y1985*1.05585427545692</f>
        <v>43175561.187585711</v>
      </c>
      <c r="Y1985" s="3">
        <v>40891591</v>
      </c>
      <c r="Z1985" s="13">
        <f>AA1985*1.05585427545692</f>
        <v>240712227.03612539</v>
      </c>
      <c r="AA1985" s="3">
        <v>227978645</v>
      </c>
      <c r="AB1985">
        <v>244</v>
      </c>
    </row>
    <row r="1986" spans="1:28" x14ac:dyDescent="0.2">
      <c r="A1986" t="s">
        <v>27394</v>
      </c>
      <c r="B1986" t="s">
        <v>27395</v>
      </c>
      <c r="C1986">
        <v>2011</v>
      </c>
      <c r="D1986" t="s">
        <v>17163</v>
      </c>
      <c r="E1986" t="s">
        <v>16512</v>
      </c>
      <c r="F1986" t="s">
        <v>44033</v>
      </c>
      <c r="G1986" t="s">
        <v>44042</v>
      </c>
      <c r="H1986">
        <v>109</v>
      </c>
      <c r="I1986" t="s">
        <v>25</v>
      </c>
      <c r="J1986" t="s">
        <v>26</v>
      </c>
      <c r="M1986" t="s">
        <v>3824</v>
      </c>
      <c r="N1986" t="s">
        <v>3824</v>
      </c>
      <c r="O1986" t="s">
        <v>27396</v>
      </c>
      <c r="P1986" t="s">
        <v>27333</v>
      </c>
      <c r="Q1986" t="s">
        <v>27397</v>
      </c>
      <c r="R1986" t="s">
        <v>27398</v>
      </c>
      <c r="S1986" t="s">
        <v>27399</v>
      </c>
      <c r="T1986">
        <v>6.7</v>
      </c>
      <c r="U1986">
        <v>363670</v>
      </c>
      <c r="V1986" s="13">
        <v>80000000</v>
      </c>
      <c r="W1986" s="3">
        <v>40000000</v>
      </c>
      <c r="X1986" s="13">
        <f>Y1986*1.1505830469594</f>
        <v>43169985.22730615</v>
      </c>
      <c r="Y1986" s="3">
        <v>37520095</v>
      </c>
      <c r="Z1986" s="13">
        <f>AA1986*1.1505830469594</f>
        <v>200121595.10514444</v>
      </c>
      <c r="AA1986" s="3">
        <v>173930596</v>
      </c>
      <c r="AB1986">
        <v>540</v>
      </c>
    </row>
    <row r="1987" spans="1:28" hidden="1" x14ac:dyDescent="0.2">
      <c r="A1987" t="s">
        <v>19450</v>
      </c>
      <c r="B1987" t="s">
        <v>19451</v>
      </c>
      <c r="C1987">
        <v>2019</v>
      </c>
      <c r="D1987" t="s">
        <v>19443</v>
      </c>
      <c r="E1987" t="s">
        <v>44043</v>
      </c>
      <c r="F1987" t="s">
        <v>44038</v>
      </c>
      <c r="G1987" t="s">
        <v>44032</v>
      </c>
      <c r="H1987">
        <v>92</v>
      </c>
      <c r="I1987" t="s">
        <v>25</v>
      </c>
      <c r="J1987" t="s">
        <v>26</v>
      </c>
      <c r="M1987" t="s">
        <v>19452</v>
      </c>
      <c r="N1987" t="s">
        <v>19453</v>
      </c>
      <c r="O1987" t="s">
        <v>19454</v>
      </c>
      <c r="P1987" t="s">
        <v>19455</v>
      </c>
      <c r="Q1987" t="s">
        <v>19456</v>
      </c>
      <c r="R1987" t="s">
        <v>19457</v>
      </c>
      <c r="S1987" t="s">
        <v>19458</v>
      </c>
      <c r="T1987">
        <v>5.5</v>
      </c>
      <c r="U1987">
        <v>12189</v>
      </c>
      <c r="W1987"/>
      <c r="X1987"/>
      <c r="Y1987"/>
      <c r="Z1987"/>
      <c r="AA1987"/>
      <c r="AB1987">
        <v>156</v>
      </c>
    </row>
    <row r="1988" spans="1:28" x14ac:dyDescent="0.2">
      <c r="A1988" t="s">
        <v>11820</v>
      </c>
      <c r="B1988" t="s">
        <v>11821</v>
      </c>
      <c r="C1988">
        <v>2006</v>
      </c>
      <c r="D1988" s="1">
        <v>39001</v>
      </c>
      <c r="E1988" t="s">
        <v>16512</v>
      </c>
      <c r="F1988" t="s">
        <v>44031</v>
      </c>
      <c r="G1988" t="s">
        <v>44032</v>
      </c>
      <c r="H1988">
        <v>135</v>
      </c>
      <c r="I1988" t="s">
        <v>25</v>
      </c>
      <c r="J1988" t="s">
        <v>26</v>
      </c>
      <c r="M1988" t="s">
        <v>1354</v>
      </c>
      <c r="N1988" t="s">
        <v>11822</v>
      </c>
      <c r="O1988" t="s">
        <v>11823</v>
      </c>
      <c r="P1988" t="s">
        <v>1697</v>
      </c>
      <c r="Q1988" t="s">
        <v>11824</v>
      </c>
      <c r="R1988" t="s">
        <v>11825</v>
      </c>
      <c r="S1988" t="s">
        <v>11826</v>
      </c>
      <c r="T1988">
        <v>7</v>
      </c>
      <c r="U1988">
        <v>116024</v>
      </c>
      <c r="V1988" s="12">
        <f>W1988*1.28378472222222</f>
        <v>115540624.99999981</v>
      </c>
      <c r="W1988" s="3">
        <v>90000000</v>
      </c>
      <c r="X1988" s="13">
        <f>Y1988*1.28378472222222</f>
        <v>43138216.939166591</v>
      </c>
      <c r="Y1988" s="3">
        <v>33602376</v>
      </c>
      <c r="Z1988" s="13">
        <f>AA1988*1.28378472222222</f>
        <v>84601732.856840134</v>
      </c>
      <c r="AA1988" s="3">
        <v>65900249</v>
      </c>
      <c r="AB1988">
        <v>435</v>
      </c>
    </row>
    <row r="1989" spans="1:28" x14ac:dyDescent="0.2">
      <c r="A1989" t="s">
        <v>9366</v>
      </c>
      <c r="B1989" t="s">
        <v>9367</v>
      </c>
      <c r="C1989">
        <v>2003</v>
      </c>
      <c r="D1989" t="s">
        <v>5660</v>
      </c>
      <c r="E1989" t="s">
        <v>44043</v>
      </c>
      <c r="F1989" t="s">
        <v>44032</v>
      </c>
      <c r="G1989" t="s">
        <v>44046</v>
      </c>
      <c r="H1989">
        <v>79</v>
      </c>
      <c r="I1989" t="s">
        <v>25</v>
      </c>
      <c r="J1989" t="s">
        <v>26</v>
      </c>
      <c r="M1989" t="s">
        <v>9368</v>
      </c>
      <c r="N1989" t="s">
        <v>9368</v>
      </c>
      <c r="O1989" t="s">
        <v>9369</v>
      </c>
      <c r="P1989" t="s">
        <v>9370</v>
      </c>
      <c r="Q1989" t="s">
        <v>9371</v>
      </c>
      <c r="R1989" t="s">
        <v>9372</v>
      </c>
      <c r="S1989" t="s">
        <v>9373</v>
      </c>
      <c r="T1989">
        <v>5.7</v>
      </c>
      <c r="U1989">
        <v>50370</v>
      </c>
      <c r="V1989" s="12">
        <f>W1989*1.40658152173913</f>
        <v>703290.76086956495</v>
      </c>
      <c r="W1989" s="3">
        <v>500000</v>
      </c>
      <c r="X1989" s="13">
        <f>Y1989*1.40658152173913</f>
        <v>43056674.26028803</v>
      </c>
      <c r="Y1989" s="3">
        <v>30610863</v>
      </c>
      <c r="Z1989" s="13">
        <f>AA1989*1.40658152173913</f>
        <v>76916782.358461931</v>
      </c>
      <c r="AA1989" s="3">
        <v>54683487</v>
      </c>
      <c r="AB1989">
        <v>958</v>
      </c>
    </row>
    <row r="1990" spans="1:28" x14ac:dyDescent="0.2">
      <c r="A1990" t="s">
        <v>20687</v>
      </c>
      <c r="B1990" t="s">
        <v>20688</v>
      </c>
      <c r="C1990">
        <v>2011</v>
      </c>
      <c r="D1990" s="1">
        <v>40549</v>
      </c>
      <c r="E1990" t="s">
        <v>44043</v>
      </c>
      <c r="F1990" t="s">
        <v>44038</v>
      </c>
      <c r="G1990" t="s">
        <v>44033</v>
      </c>
      <c r="H1990">
        <v>104</v>
      </c>
      <c r="I1990" t="s">
        <v>229</v>
      </c>
      <c r="J1990" t="s">
        <v>26</v>
      </c>
      <c r="K1990" t="s">
        <v>6578</v>
      </c>
      <c r="M1990" t="s">
        <v>17488</v>
      </c>
      <c r="N1990" t="s">
        <v>20689</v>
      </c>
      <c r="O1990" t="s">
        <v>20690</v>
      </c>
      <c r="P1990" t="s">
        <v>20691</v>
      </c>
      <c r="Q1990" t="s">
        <v>20692</v>
      </c>
      <c r="R1990" t="s">
        <v>20693</v>
      </c>
      <c r="S1990" t="s">
        <v>20694</v>
      </c>
      <c r="T1990">
        <v>7</v>
      </c>
      <c r="U1990">
        <v>231589</v>
      </c>
      <c r="V1990" s="12">
        <f>W1990*1.1505830469594</f>
        <v>46023321.878376</v>
      </c>
      <c r="W1990" s="3">
        <v>40000000</v>
      </c>
      <c r="X1990" s="13">
        <f>Y1990*1.1505830469594</f>
        <v>43046700.25382445</v>
      </c>
      <c r="Y1990" s="3">
        <v>37412945</v>
      </c>
      <c r="Z1990" s="13">
        <f>AA1990*1.1505830469594</f>
        <v>112738746.53201556</v>
      </c>
      <c r="AA1990" s="3">
        <v>97984015</v>
      </c>
      <c r="AB1990">
        <v>364</v>
      </c>
    </row>
    <row r="1991" spans="1:28" hidden="1" x14ac:dyDescent="0.2">
      <c r="A1991" t="s">
        <v>19481</v>
      </c>
      <c r="B1991" t="s">
        <v>19482</v>
      </c>
      <c r="C1991">
        <v>2007</v>
      </c>
      <c r="D1991" t="s">
        <v>18567</v>
      </c>
      <c r="E1991" t="s">
        <v>3496</v>
      </c>
      <c r="F1991" t="s">
        <v>44045</v>
      </c>
      <c r="G1991" t="s">
        <v>44033</v>
      </c>
      <c r="H1991">
        <v>81</v>
      </c>
      <c r="I1991" t="s">
        <v>25</v>
      </c>
      <c r="J1991" t="s">
        <v>26</v>
      </c>
      <c r="M1991" t="s">
        <v>19483</v>
      </c>
      <c r="N1991" t="s">
        <v>19484</v>
      </c>
      <c r="O1991" t="s">
        <v>19485</v>
      </c>
      <c r="P1991" t="s">
        <v>19486</v>
      </c>
      <c r="Q1991" t="s">
        <v>19487</v>
      </c>
      <c r="R1991" t="s">
        <v>19488</v>
      </c>
      <c r="S1991" t="s">
        <v>19489</v>
      </c>
      <c r="T1991">
        <v>6.1</v>
      </c>
      <c r="U1991">
        <v>14654</v>
      </c>
      <c r="W1991"/>
      <c r="X1991"/>
      <c r="Y1991"/>
      <c r="Z1991"/>
      <c r="AA1991"/>
      <c r="AB1991">
        <v>146</v>
      </c>
    </row>
    <row r="1992" spans="1:28" x14ac:dyDescent="0.2">
      <c r="A1992" t="s">
        <v>32920</v>
      </c>
      <c r="B1992" t="s">
        <v>32921</v>
      </c>
      <c r="C1992">
        <v>2014</v>
      </c>
      <c r="D1992" s="1">
        <v>41738</v>
      </c>
      <c r="E1992" t="s">
        <v>16512</v>
      </c>
      <c r="F1992" t="s">
        <v>44031</v>
      </c>
      <c r="G1992" t="s">
        <v>44042</v>
      </c>
      <c r="H1992">
        <v>126</v>
      </c>
      <c r="I1992" t="s">
        <v>32922</v>
      </c>
      <c r="J1992" t="s">
        <v>26</v>
      </c>
      <c r="K1992" t="s">
        <v>1419</v>
      </c>
      <c r="L1992" t="s">
        <v>308</v>
      </c>
      <c r="M1992" t="s">
        <v>30406</v>
      </c>
      <c r="N1992" t="s">
        <v>32923</v>
      </c>
      <c r="O1992" t="s">
        <v>32924</v>
      </c>
      <c r="P1992" t="s">
        <v>312</v>
      </c>
      <c r="Q1992" t="s">
        <v>23862</v>
      </c>
      <c r="R1992" t="s">
        <v>32925</v>
      </c>
      <c r="S1992" t="s">
        <v>32926</v>
      </c>
      <c r="T1992">
        <v>6.1</v>
      </c>
      <c r="U1992">
        <v>165983</v>
      </c>
      <c r="V1992" s="12">
        <f>W1992*1.09324733035956</f>
        <v>98392259.732360408</v>
      </c>
      <c r="W1992" s="3">
        <v>90000000</v>
      </c>
      <c r="X1992" s="13">
        <f>Y1992*1.09324733035956</f>
        <v>42989266.250946335</v>
      </c>
      <c r="Y1992" s="3">
        <v>39322544</v>
      </c>
      <c r="Z1992" s="13">
        <f>AA1992*1.09324733035956</f>
        <v>234673822.99670169</v>
      </c>
      <c r="AA1992" s="3">
        <v>214657577</v>
      </c>
      <c r="AB1992">
        <v>400</v>
      </c>
    </row>
    <row r="1993" spans="1:28" x14ac:dyDescent="0.2">
      <c r="A1993" t="s">
        <v>17420</v>
      </c>
      <c r="B1993" t="s">
        <v>17421</v>
      </c>
      <c r="C1993">
        <v>2008</v>
      </c>
      <c r="D1993" t="s">
        <v>2048</v>
      </c>
      <c r="E1993" t="s">
        <v>44035</v>
      </c>
      <c r="F1993" t="s">
        <v>44044</v>
      </c>
      <c r="G1993" t="s">
        <v>44032</v>
      </c>
      <c r="H1993">
        <v>141</v>
      </c>
      <c r="I1993" t="s">
        <v>25</v>
      </c>
      <c r="J1993" t="s">
        <v>26</v>
      </c>
      <c r="M1993" t="s">
        <v>1354</v>
      </c>
      <c r="N1993" t="s">
        <v>17422</v>
      </c>
      <c r="O1993" t="s">
        <v>17423</v>
      </c>
      <c r="P1993" t="s">
        <v>488</v>
      </c>
      <c r="Q1993" t="s">
        <v>17424</v>
      </c>
      <c r="R1993" t="s">
        <v>17425</v>
      </c>
      <c r="S1993" t="s">
        <v>17426</v>
      </c>
      <c r="T1993">
        <v>7.7</v>
      </c>
      <c r="U1993">
        <v>233510</v>
      </c>
      <c r="V1993" s="12">
        <f>W1993*1.20207800169993</f>
        <v>66114290.093496144</v>
      </c>
      <c r="W1993" s="3">
        <v>55000000</v>
      </c>
      <c r="X1993" s="13">
        <f>Y1993*1.20207800169993</f>
        <v>42962029.76931116</v>
      </c>
      <c r="Y1993" s="3">
        <v>35739802</v>
      </c>
      <c r="Z1993" s="13">
        <f>AA1993*1.20207800169993</f>
        <v>136313526.12925506</v>
      </c>
      <c r="AA1993" s="3">
        <v>113398237</v>
      </c>
      <c r="AB1993">
        <v>438</v>
      </c>
    </row>
    <row r="1994" spans="1:28" x14ac:dyDescent="0.2">
      <c r="A1994" t="s">
        <v>27128</v>
      </c>
      <c r="B1994" t="s">
        <v>27129</v>
      </c>
      <c r="C1994">
        <v>2011</v>
      </c>
      <c r="D1994" s="1">
        <v>41000</v>
      </c>
      <c r="E1994" t="s">
        <v>44035</v>
      </c>
      <c r="F1994" t="s">
        <v>44032</v>
      </c>
      <c r="G1994" t="s">
        <v>44036</v>
      </c>
      <c r="H1994">
        <v>137</v>
      </c>
      <c r="I1994" t="s">
        <v>25</v>
      </c>
      <c r="J1994" t="s">
        <v>26</v>
      </c>
      <c r="M1994" t="s">
        <v>1354</v>
      </c>
      <c r="N1994" t="s">
        <v>19513</v>
      </c>
      <c r="O1994" t="s">
        <v>27130</v>
      </c>
      <c r="P1994" t="s">
        <v>759</v>
      </c>
      <c r="Q1994" t="s">
        <v>27131</v>
      </c>
      <c r="R1994" t="s">
        <v>27132</v>
      </c>
      <c r="S1994" t="s">
        <v>27133</v>
      </c>
      <c r="T1994">
        <v>6.5</v>
      </c>
      <c r="U1994">
        <v>120851</v>
      </c>
      <c r="V1994" s="12">
        <f>W1994*1.1505830469594</f>
        <v>40270406.643578999</v>
      </c>
      <c r="W1994" s="3">
        <v>35000000</v>
      </c>
      <c r="X1994" s="13">
        <f>Y1994*1.1505830469594</f>
        <v>42923685.667358786</v>
      </c>
      <c r="Y1994" s="3">
        <v>37306030</v>
      </c>
      <c r="Z1994" s="13">
        <f>AA1994*1.1505830469594</f>
        <v>97708132.512054563</v>
      </c>
      <c r="AA1994" s="3">
        <v>84920539</v>
      </c>
      <c r="AB1994">
        <v>294</v>
      </c>
    </row>
    <row r="1995" spans="1:28" x14ac:dyDescent="0.2">
      <c r="A1995" t="s">
        <v>23168</v>
      </c>
      <c r="B1995" t="s">
        <v>23169</v>
      </c>
      <c r="C1995">
        <v>2011</v>
      </c>
      <c r="D1995" s="1">
        <v>40635</v>
      </c>
      <c r="E1995" t="s">
        <v>176</v>
      </c>
      <c r="F1995" t="s">
        <v>44045</v>
      </c>
      <c r="G1995" t="s">
        <v>44042</v>
      </c>
      <c r="H1995">
        <v>94</v>
      </c>
      <c r="I1995" t="s">
        <v>25</v>
      </c>
      <c r="J1995" t="s">
        <v>26</v>
      </c>
      <c r="M1995" t="s">
        <v>23170</v>
      </c>
      <c r="N1995" t="s">
        <v>23171</v>
      </c>
      <c r="O1995" t="s">
        <v>23172</v>
      </c>
      <c r="P1995" t="s">
        <v>23173</v>
      </c>
      <c r="Q1995" t="s">
        <v>23174</v>
      </c>
      <c r="R1995" t="s">
        <v>23175</v>
      </c>
      <c r="S1995" t="s">
        <v>23176</v>
      </c>
      <c r="T1995">
        <v>4.8</v>
      </c>
      <c r="U1995">
        <v>36091</v>
      </c>
      <c r="V1995" s="12">
        <f>W1995*1.1505830469594</f>
        <v>18409328.751350399</v>
      </c>
      <c r="W1995" s="3">
        <v>16000000</v>
      </c>
      <c r="X1995" s="13">
        <f>Y1995*1.1505830469594</f>
        <v>42916747.651585624</v>
      </c>
      <c r="Y1995" s="3">
        <v>37300000</v>
      </c>
      <c r="Z1995" s="13">
        <f>AA1995*1.1505830469594</f>
        <v>46590158.917626642</v>
      </c>
      <c r="AA1995" s="3">
        <v>40492652</v>
      </c>
      <c r="AB1995">
        <v>152</v>
      </c>
    </row>
    <row r="1996" spans="1:28" x14ac:dyDescent="0.2">
      <c r="A1996" t="s">
        <v>22458</v>
      </c>
      <c r="B1996" t="s">
        <v>22459</v>
      </c>
      <c r="C1996">
        <v>2017</v>
      </c>
      <c r="D1996" t="s">
        <v>22460</v>
      </c>
      <c r="E1996" t="s">
        <v>16512</v>
      </c>
      <c r="F1996" t="s">
        <v>44044</v>
      </c>
      <c r="G1996" t="s">
        <v>44032</v>
      </c>
      <c r="H1996">
        <v>107</v>
      </c>
      <c r="I1996" t="s">
        <v>22461</v>
      </c>
      <c r="J1996" t="s">
        <v>26</v>
      </c>
      <c r="K1996" t="s">
        <v>934</v>
      </c>
      <c r="M1996" t="s">
        <v>22462</v>
      </c>
      <c r="N1996" t="s">
        <v>22463</v>
      </c>
      <c r="O1996" t="s">
        <v>22464</v>
      </c>
      <c r="P1996" t="s">
        <v>7381</v>
      </c>
      <c r="Q1996" t="s">
        <v>22465</v>
      </c>
      <c r="R1996" t="s">
        <v>22466</v>
      </c>
      <c r="S1996" t="s">
        <v>22467</v>
      </c>
      <c r="T1996">
        <v>6.3</v>
      </c>
      <c r="U1996">
        <v>191536</v>
      </c>
      <c r="V1996" s="12">
        <f>W1996*1.05585427545692</f>
        <v>116143970.3002612</v>
      </c>
      <c r="W1996" s="3">
        <v>110000000</v>
      </c>
      <c r="X1996" s="13">
        <f>Y1996*1.05585427545692</f>
        <v>42829205.086190477</v>
      </c>
      <c r="Y1996" s="3">
        <v>40563557</v>
      </c>
      <c r="Z1996" s="13">
        <f>AA1996*1.05585427545692</f>
        <v>179286084.26864818</v>
      </c>
      <c r="AA1996" s="3">
        <v>169801921</v>
      </c>
      <c r="AB1996">
        <v>1027</v>
      </c>
    </row>
    <row r="1997" spans="1:28" hidden="1" x14ac:dyDescent="0.2">
      <c r="A1997" t="s">
        <v>19522</v>
      </c>
      <c r="B1997" t="s">
        <v>19523</v>
      </c>
      <c r="C1997">
        <v>2007</v>
      </c>
      <c r="D1997" t="s">
        <v>12976</v>
      </c>
      <c r="E1997" t="s">
        <v>1045</v>
      </c>
      <c r="F1997" t="s">
        <v>44032</v>
      </c>
      <c r="H1997">
        <v>95</v>
      </c>
      <c r="I1997" t="s">
        <v>943</v>
      </c>
      <c r="J1997" t="s">
        <v>944</v>
      </c>
      <c r="M1997" t="s">
        <v>19524</v>
      </c>
      <c r="N1997" t="s">
        <v>19525</v>
      </c>
      <c r="O1997" t="s">
        <v>19526</v>
      </c>
      <c r="P1997" t="s">
        <v>19527</v>
      </c>
      <c r="Q1997" t="s">
        <v>19528</v>
      </c>
      <c r="R1997" t="s">
        <v>19529</v>
      </c>
      <c r="S1997" t="s">
        <v>19530</v>
      </c>
      <c r="T1997">
        <v>7.6</v>
      </c>
      <c r="U1997">
        <v>11018</v>
      </c>
      <c r="W1997"/>
      <c r="X1997"/>
      <c r="Y1997"/>
      <c r="Z1997"/>
      <c r="AA1997">
        <v>3773555</v>
      </c>
      <c r="AB1997">
        <v>30</v>
      </c>
    </row>
    <row r="1998" spans="1:28" x14ac:dyDescent="0.2">
      <c r="A1998" t="s">
        <v>2893</v>
      </c>
      <c r="B1998" t="s">
        <v>2894</v>
      </c>
      <c r="C1998">
        <v>2002</v>
      </c>
      <c r="D1998" t="s">
        <v>942</v>
      </c>
      <c r="E1998" t="s">
        <v>1045</v>
      </c>
      <c r="H1998">
        <v>88</v>
      </c>
      <c r="I1998" t="s">
        <v>25</v>
      </c>
      <c r="J1998" t="s">
        <v>26</v>
      </c>
      <c r="M1998" t="s">
        <v>2895</v>
      </c>
      <c r="N1998" t="s">
        <v>2896</v>
      </c>
      <c r="O1998" t="s">
        <v>2897</v>
      </c>
      <c r="P1998" t="s">
        <v>2898</v>
      </c>
      <c r="Q1998" t="s">
        <v>2899</v>
      </c>
      <c r="R1998" t="s">
        <v>2900</v>
      </c>
      <c r="S1998" t="s">
        <v>2901</v>
      </c>
      <c r="T1998">
        <v>5.9</v>
      </c>
      <c r="U1998">
        <v>33220</v>
      </c>
      <c r="V1998" s="12">
        <f>W1998*1.43863813229572</f>
        <v>18702295.71984436</v>
      </c>
      <c r="W1998" s="3">
        <v>13000000</v>
      </c>
      <c r="X1998" s="13">
        <f>Y1998*1.43863813229572</f>
        <v>42814089.490116738</v>
      </c>
      <c r="Y1998" s="3">
        <v>29760152</v>
      </c>
      <c r="Z1998" s="13">
        <f>AA1998*1.43863813229572</f>
        <v>44838592.860856034</v>
      </c>
      <c r="AA1998" s="3">
        <v>31167388</v>
      </c>
      <c r="AB1998">
        <v>164</v>
      </c>
    </row>
    <row r="1999" spans="1:28" x14ac:dyDescent="0.2">
      <c r="A1999" t="s">
        <v>42157</v>
      </c>
      <c r="B1999" t="s">
        <v>42158</v>
      </c>
      <c r="C1999">
        <v>2018</v>
      </c>
      <c r="D1999" t="s">
        <v>41747</v>
      </c>
      <c r="E1999" t="s">
        <v>3496</v>
      </c>
      <c r="F1999" t="s">
        <v>44042</v>
      </c>
      <c r="H1999">
        <v>100</v>
      </c>
      <c r="I1999" t="s">
        <v>25</v>
      </c>
      <c r="J1999" t="s">
        <v>26</v>
      </c>
      <c r="K1999" t="s">
        <v>308</v>
      </c>
      <c r="M1999" t="s">
        <v>10034</v>
      </c>
      <c r="N1999" t="s">
        <v>42159</v>
      </c>
      <c r="O1999" t="s">
        <v>42160</v>
      </c>
      <c r="P1999" t="s">
        <v>23134</v>
      </c>
      <c r="Q1999" t="s">
        <v>42161</v>
      </c>
      <c r="R1999" t="s">
        <v>42162</v>
      </c>
      <c r="S1999" t="s">
        <v>42163</v>
      </c>
      <c r="T1999">
        <v>5.2</v>
      </c>
      <c r="U1999">
        <v>45088</v>
      </c>
      <c r="V1999" s="12">
        <f>W1999*1.03068014830331</f>
        <v>3607380.5190615845</v>
      </c>
      <c r="W1999" s="3">
        <v>3500000</v>
      </c>
      <c r="X1999" s="13">
        <f>Y1999*1.03068014830331</f>
        <v>42681511.081590593</v>
      </c>
      <c r="Y1999" s="3">
        <v>41411015</v>
      </c>
      <c r="Z1999" s="13">
        <f>AA1999*1.03068014830331</f>
        <v>98255246.663067639</v>
      </c>
      <c r="AA1999" s="3">
        <v>95330493</v>
      </c>
      <c r="AB1999">
        <v>451</v>
      </c>
    </row>
    <row r="2000" spans="1:28" x14ac:dyDescent="0.2">
      <c r="A2000" t="s">
        <v>25716</v>
      </c>
      <c r="B2000" t="s">
        <v>25717</v>
      </c>
      <c r="C2000">
        <v>2011</v>
      </c>
      <c r="D2000" s="1">
        <v>40798</v>
      </c>
      <c r="E2000" t="s">
        <v>1045</v>
      </c>
      <c r="F2000" t="s">
        <v>44034</v>
      </c>
      <c r="H2000">
        <v>112</v>
      </c>
      <c r="I2000" t="s">
        <v>25</v>
      </c>
      <c r="J2000" t="s">
        <v>26</v>
      </c>
      <c r="K2000" t="s">
        <v>787</v>
      </c>
      <c r="M2000" t="s">
        <v>5848</v>
      </c>
      <c r="N2000" t="s">
        <v>17386</v>
      </c>
      <c r="O2000" t="s">
        <v>25718</v>
      </c>
      <c r="P2000" t="s">
        <v>5063</v>
      </c>
      <c r="Q2000" t="s">
        <v>25719</v>
      </c>
      <c r="R2000" t="s">
        <v>25720</v>
      </c>
      <c r="S2000" t="s">
        <v>25721</v>
      </c>
      <c r="T2000">
        <v>6.3</v>
      </c>
      <c r="U2000">
        <v>164052</v>
      </c>
      <c r="V2000" s="12">
        <f>W2000*1.1505830469594</f>
        <v>59830318.441888802</v>
      </c>
      <c r="W2000" s="3">
        <v>52000000</v>
      </c>
      <c r="X2000" s="13">
        <f>Y2000*1.1505830469594</f>
        <v>42665316.491248816</v>
      </c>
      <c r="Y2000" s="3">
        <v>37081475</v>
      </c>
      <c r="Z2000" s="13">
        <f>AA2000*1.1505830469594</f>
        <v>86811993.697878256</v>
      </c>
      <c r="AA2000" s="3">
        <v>75450437</v>
      </c>
      <c r="AB2000">
        <v>174</v>
      </c>
    </row>
    <row r="2001" spans="1:28" x14ac:dyDescent="0.2">
      <c r="A2001" t="s">
        <v>27225</v>
      </c>
      <c r="B2001" t="s">
        <v>27226</v>
      </c>
      <c r="C2001">
        <v>2011</v>
      </c>
      <c r="D2001" t="s">
        <v>25866</v>
      </c>
      <c r="E2001" t="s">
        <v>16512</v>
      </c>
      <c r="F2001" t="s">
        <v>44038</v>
      </c>
      <c r="G2001" t="s">
        <v>44044</v>
      </c>
      <c r="H2001">
        <v>83</v>
      </c>
      <c r="I2001" t="s">
        <v>25</v>
      </c>
      <c r="J2001" t="s">
        <v>26</v>
      </c>
      <c r="K2001" t="s">
        <v>307</v>
      </c>
      <c r="L2001" t="s">
        <v>308</v>
      </c>
      <c r="M2001" t="s">
        <v>21442</v>
      </c>
      <c r="N2001" t="s">
        <v>27227</v>
      </c>
      <c r="O2001" t="s">
        <v>27228</v>
      </c>
      <c r="P2001" t="s">
        <v>20683</v>
      </c>
      <c r="Q2001" t="s">
        <v>27229</v>
      </c>
      <c r="R2001" t="s">
        <v>27230</v>
      </c>
      <c r="S2001" t="s">
        <v>27231</v>
      </c>
      <c r="T2001">
        <v>6.1</v>
      </c>
      <c r="U2001">
        <v>92398</v>
      </c>
      <c r="V2001" s="12">
        <f>W2001*1.1505830469594</f>
        <v>32216325.314863201</v>
      </c>
      <c r="W2001" s="3">
        <v>28000000</v>
      </c>
      <c r="X2001" s="13">
        <f>Y2001*1.1505830469594</f>
        <v>42633616.777722038</v>
      </c>
      <c r="Y2001" s="3">
        <v>37053924</v>
      </c>
      <c r="Z2001" s="13">
        <f>AA2001*1.1505830469594</f>
        <v>46785735.023948804</v>
      </c>
      <c r="AA2001" s="3">
        <v>40662632</v>
      </c>
      <c r="AB2001">
        <v>146</v>
      </c>
    </row>
    <row r="2002" spans="1:28" hidden="1" x14ac:dyDescent="0.2">
      <c r="A2002" t="s">
        <v>19563</v>
      </c>
      <c r="B2002" t="s">
        <v>19564</v>
      </c>
      <c r="C2002">
        <v>2007</v>
      </c>
      <c r="D2002" t="s">
        <v>8731</v>
      </c>
      <c r="E2002" t="s">
        <v>44054</v>
      </c>
      <c r="F2002" t="s">
        <v>44042</v>
      </c>
      <c r="H2002">
        <v>89</v>
      </c>
      <c r="I2002" t="s">
        <v>2359</v>
      </c>
      <c r="J2002" t="s">
        <v>308</v>
      </c>
      <c r="M2002" t="s">
        <v>19565</v>
      </c>
      <c r="N2002" t="s">
        <v>19565</v>
      </c>
      <c r="O2002" t="s">
        <v>19566</v>
      </c>
      <c r="P2002" t="s">
        <v>19567</v>
      </c>
      <c r="Q2002" t="s">
        <v>19568</v>
      </c>
      <c r="R2002" t="s">
        <v>19569</v>
      </c>
      <c r="S2002" t="s">
        <v>19570</v>
      </c>
      <c r="T2002">
        <v>6.7</v>
      </c>
      <c r="U2002">
        <v>19259</v>
      </c>
      <c r="W2002"/>
      <c r="X2002"/>
      <c r="Y2002"/>
      <c r="Z2002"/>
      <c r="AA2002">
        <v>1028290</v>
      </c>
      <c r="AB2002">
        <v>38</v>
      </c>
    </row>
    <row r="2003" spans="1:28" x14ac:dyDescent="0.2">
      <c r="A2003" t="s">
        <v>6820</v>
      </c>
      <c r="B2003" t="s">
        <v>6821</v>
      </c>
      <c r="C2003">
        <v>2003</v>
      </c>
      <c r="D2003" t="s">
        <v>5156</v>
      </c>
      <c r="E2003" t="s">
        <v>176</v>
      </c>
      <c r="F2003" t="s">
        <v>44057</v>
      </c>
      <c r="G2003" t="s">
        <v>44036</v>
      </c>
      <c r="H2003">
        <v>94</v>
      </c>
      <c r="I2003" t="s">
        <v>25</v>
      </c>
      <c r="J2003" t="s">
        <v>26</v>
      </c>
      <c r="M2003" t="s">
        <v>6822</v>
      </c>
      <c r="N2003" t="s">
        <v>6823</v>
      </c>
      <c r="O2003" t="s">
        <v>6824</v>
      </c>
      <c r="P2003" t="s">
        <v>6825</v>
      </c>
      <c r="Q2003" t="s">
        <v>6826</v>
      </c>
      <c r="R2003" t="s">
        <v>6827</v>
      </c>
      <c r="S2003" t="s">
        <v>6828</v>
      </c>
      <c r="T2003">
        <v>5.4</v>
      </c>
      <c r="U2003">
        <v>42827</v>
      </c>
      <c r="V2003" s="12">
        <f>W2003*1.40658152173913</f>
        <v>25318467.39130434</v>
      </c>
      <c r="W2003" s="3">
        <v>18000000</v>
      </c>
      <c r="X2003" s="13">
        <f>Y2003*1.40658152173913</f>
        <v>42631259.305364117</v>
      </c>
      <c r="Y2003" s="3">
        <v>30308417</v>
      </c>
      <c r="Z2003" s="13">
        <f>AA2003*1.40658152173913</f>
        <v>87529310.534483671</v>
      </c>
      <c r="AA2003" s="3">
        <v>62228395</v>
      </c>
      <c r="AB2003">
        <v>144</v>
      </c>
    </row>
    <row r="2004" spans="1:28" hidden="1" x14ac:dyDescent="0.2">
      <c r="A2004" t="s">
        <v>19579</v>
      </c>
      <c r="B2004" t="s">
        <v>19580</v>
      </c>
      <c r="C2004">
        <v>2008</v>
      </c>
      <c r="D2004" t="s">
        <v>11657</v>
      </c>
      <c r="E2004" t="s">
        <v>16512</v>
      </c>
      <c r="F2004" t="s">
        <v>44044</v>
      </c>
      <c r="G2004" t="s">
        <v>44032</v>
      </c>
      <c r="H2004">
        <v>149</v>
      </c>
      <c r="I2004" t="s">
        <v>943</v>
      </c>
      <c r="J2004" t="s">
        <v>944</v>
      </c>
      <c r="M2004" t="s">
        <v>19581</v>
      </c>
      <c r="N2004" t="s">
        <v>19582</v>
      </c>
      <c r="O2004" t="s">
        <v>19583</v>
      </c>
      <c r="P2004" t="s">
        <v>9685</v>
      </c>
      <c r="Q2004" t="s">
        <v>19584</v>
      </c>
      <c r="R2004" t="s">
        <v>19585</v>
      </c>
      <c r="S2004" t="s">
        <v>19586</v>
      </c>
      <c r="T2004">
        <v>6.7</v>
      </c>
      <c r="U2004">
        <v>12709</v>
      </c>
      <c r="W2004"/>
      <c r="X2004"/>
      <c r="Y2004">
        <v>1367024</v>
      </c>
      <c r="Z2004"/>
      <c r="AA2004">
        <v>24503269</v>
      </c>
      <c r="AB2004">
        <v>65</v>
      </c>
    </row>
    <row r="2005" spans="1:28" x14ac:dyDescent="0.2">
      <c r="A2005" t="s">
        <v>24058</v>
      </c>
      <c r="B2005" t="s">
        <v>24059</v>
      </c>
      <c r="C2005">
        <v>2013</v>
      </c>
      <c r="D2005" t="s">
        <v>17944</v>
      </c>
      <c r="E2005" t="s">
        <v>16512</v>
      </c>
      <c r="F2005" t="s">
        <v>44032</v>
      </c>
      <c r="G2005" t="s">
        <v>44034</v>
      </c>
      <c r="H2005">
        <v>128</v>
      </c>
      <c r="I2005" t="s">
        <v>24060</v>
      </c>
      <c r="J2005" t="s">
        <v>26</v>
      </c>
      <c r="K2005" t="s">
        <v>934</v>
      </c>
      <c r="M2005" t="s">
        <v>24061</v>
      </c>
      <c r="N2005" t="s">
        <v>24062</v>
      </c>
      <c r="O2005" t="s">
        <v>24063</v>
      </c>
      <c r="P2005" t="s">
        <v>1143</v>
      </c>
      <c r="Q2005" t="s">
        <v>24064</v>
      </c>
      <c r="R2005" t="s">
        <v>24065</v>
      </c>
      <c r="S2005" t="s">
        <v>24066</v>
      </c>
      <c r="T2005">
        <v>6.3</v>
      </c>
      <c r="U2005">
        <v>143667</v>
      </c>
      <c r="V2005" s="12">
        <f>W2005*1.11098185502045</f>
        <v>194421824.62857875</v>
      </c>
      <c r="W2005" s="3">
        <v>175000000</v>
      </c>
      <c r="X2005" s="13">
        <f>Y2005*1.11098185502045</f>
        <v>42620013.638675638</v>
      </c>
      <c r="Y2005" s="3">
        <v>38362475</v>
      </c>
      <c r="Z2005" s="13">
        <f>AA2005*1.11098185502045</f>
        <v>168629091.01434532</v>
      </c>
      <c r="AA2005" s="3">
        <v>151783839</v>
      </c>
      <c r="AB2005">
        <v>374</v>
      </c>
    </row>
    <row r="2006" spans="1:28" hidden="1" x14ac:dyDescent="0.2">
      <c r="A2006" t="s">
        <v>19596</v>
      </c>
      <c r="B2006" t="s">
        <v>19597</v>
      </c>
      <c r="C2006">
        <v>2020</v>
      </c>
      <c r="D2006" t="s">
        <v>19598</v>
      </c>
      <c r="E2006" t="s">
        <v>176</v>
      </c>
      <c r="F2006" t="s">
        <v>44045</v>
      </c>
      <c r="G2006" t="s">
        <v>44042</v>
      </c>
      <c r="H2006">
        <v>96</v>
      </c>
      <c r="I2006" t="s">
        <v>25</v>
      </c>
      <c r="J2006" t="s">
        <v>26</v>
      </c>
      <c r="M2006" t="s">
        <v>19599</v>
      </c>
      <c r="N2006" t="s">
        <v>19600</v>
      </c>
      <c r="O2006" t="s">
        <v>19601</v>
      </c>
      <c r="P2006" t="s">
        <v>19602</v>
      </c>
      <c r="Q2006" t="s">
        <v>19603</v>
      </c>
      <c r="R2006" t="s">
        <v>19604</v>
      </c>
      <c r="S2006" t="s">
        <v>19605</v>
      </c>
      <c r="T2006">
        <v>5.2</v>
      </c>
      <c r="U2006">
        <v>12402</v>
      </c>
      <c r="W2006"/>
      <c r="X2006"/>
      <c r="Y2006"/>
      <c r="Z2006"/>
      <c r="AA2006"/>
      <c r="AB2006">
        <v>249</v>
      </c>
    </row>
    <row r="2007" spans="1:28" x14ac:dyDescent="0.2">
      <c r="A2007" t="s">
        <v>31990</v>
      </c>
      <c r="B2007" t="s">
        <v>31991</v>
      </c>
      <c r="C2007">
        <v>2014</v>
      </c>
      <c r="D2007" s="1">
        <v>41677</v>
      </c>
      <c r="E2007" t="s">
        <v>44043</v>
      </c>
      <c r="F2007" t="s">
        <v>44040</v>
      </c>
      <c r="G2007" t="s">
        <v>44033</v>
      </c>
      <c r="H2007">
        <v>91</v>
      </c>
      <c r="I2007" t="s">
        <v>25</v>
      </c>
      <c r="J2007" t="s">
        <v>26</v>
      </c>
      <c r="M2007" t="s">
        <v>31992</v>
      </c>
      <c r="N2007" t="s">
        <v>13363</v>
      </c>
      <c r="O2007" t="s">
        <v>31993</v>
      </c>
      <c r="P2007" t="s">
        <v>31994</v>
      </c>
      <c r="Q2007" t="s">
        <v>31995</v>
      </c>
      <c r="R2007" t="s">
        <v>31996</v>
      </c>
      <c r="S2007" t="s">
        <v>31997</v>
      </c>
      <c r="T2007">
        <v>5.8</v>
      </c>
      <c r="U2007">
        <v>18148</v>
      </c>
      <c r="V2007" s="12">
        <f>W2007*1.09324733035956</f>
        <v>14212215.294674281</v>
      </c>
      <c r="W2007" s="3">
        <v>13000000</v>
      </c>
      <c r="X2007" s="13">
        <f>Y2007*1.09324733035956</f>
        <v>42565412.074471273</v>
      </c>
      <c r="Y2007" s="3">
        <v>38934842</v>
      </c>
      <c r="Z2007" s="13">
        <f>AA2007*1.09324733035956</f>
        <v>49940699.079489544</v>
      </c>
      <c r="AA2007" s="3">
        <v>45681062</v>
      </c>
      <c r="AB2007">
        <v>163</v>
      </c>
    </row>
    <row r="2008" spans="1:28" x14ac:dyDescent="0.2">
      <c r="A2008" t="s">
        <v>9962</v>
      </c>
      <c r="B2008" t="s">
        <v>9963</v>
      </c>
      <c r="C2008">
        <v>2005</v>
      </c>
      <c r="D2008" s="1">
        <v>38392</v>
      </c>
      <c r="E2008" t="s">
        <v>16512</v>
      </c>
      <c r="F2008" t="s">
        <v>44031</v>
      </c>
      <c r="G2008" t="s">
        <v>44033</v>
      </c>
      <c r="H2008">
        <v>121</v>
      </c>
      <c r="I2008" t="s">
        <v>25</v>
      </c>
      <c r="J2008" t="s">
        <v>26</v>
      </c>
      <c r="K2008" t="s">
        <v>3179</v>
      </c>
      <c r="L2008" t="s">
        <v>75</v>
      </c>
      <c r="M2008" t="s">
        <v>1542</v>
      </c>
      <c r="N2008" t="s">
        <v>9964</v>
      </c>
      <c r="O2008" t="s">
        <v>9965</v>
      </c>
      <c r="P2008" t="s">
        <v>9966</v>
      </c>
      <c r="Q2008" t="s">
        <v>9967</v>
      </c>
      <c r="R2008" t="s">
        <v>9968</v>
      </c>
      <c r="S2008" t="s">
        <v>9969</v>
      </c>
      <c r="T2008">
        <v>5.0999999999999996</v>
      </c>
      <c r="U2008">
        <v>51365</v>
      </c>
      <c r="V2008" s="12">
        <f>W2008*1.32519713261649</f>
        <v>178901612.90322614</v>
      </c>
      <c r="W2008" s="3">
        <v>135000000</v>
      </c>
      <c r="X2008" s="13">
        <f>Y2008*1.32519713261649</f>
        <v>42561019.70817212</v>
      </c>
      <c r="Y2008" s="3">
        <v>32116746</v>
      </c>
      <c r="Z2008" s="13">
        <f>AA2008*1.32519713261649</f>
        <v>105046153.02172063</v>
      </c>
      <c r="AA2008" s="3">
        <v>79268322</v>
      </c>
      <c r="AB2008">
        <v>401</v>
      </c>
    </row>
    <row r="2009" spans="1:28" hidden="1" x14ac:dyDescent="0.2">
      <c r="A2009" t="s">
        <v>19620</v>
      </c>
      <c r="B2009" t="s">
        <v>19621</v>
      </c>
      <c r="C2009">
        <v>2008</v>
      </c>
      <c r="D2009" s="1">
        <v>40394</v>
      </c>
      <c r="E2009" t="s">
        <v>1045</v>
      </c>
      <c r="F2009" t="s">
        <v>44044</v>
      </c>
      <c r="G2009" t="s">
        <v>44045</v>
      </c>
      <c r="H2009">
        <v>93</v>
      </c>
      <c r="I2009" t="s">
        <v>25</v>
      </c>
      <c r="J2009" t="s">
        <v>26</v>
      </c>
      <c r="M2009" t="s">
        <v>19622</v>
      </c>
      <c r="N2009" t="s">
        <v>19623</v>
      </c>
      <c r="O2009" t="s">
        <v>19624</v>
      </c>
      <c r="P2009" t="s">
        <v>19625</v>
      </c>
      <c r="Q2009" t="s">
        <v>19626</v>
      </c>
      <c r="R2009" t="s">
        <v>19627</v>
      </c>
      <c r="S2009" t="s">
        <v>19628</v>
      </c>
      <c r="T2009">
        <v>6.2</v>
      </c>
      <c r="U2009">
        <v>15374</v>
      </c>
      <c r="W2009">
        <v>11500000</v>
      </c>
      <c r="X2009"/>
      <c r="Y2009"/>
      <c r="Z2009"/>
      <c r="AA2009">
        <v>69564</v>
      </c>
      <c r="AB2009">
        <v>46</v>
      </c>
    </row>
    <row r="2010" spans="1:28" x14ac:dyDescent="0.2">
      <c r="A2010" t="s">
        <v>43039</v>
      </c>
      <c r="B2010" t="s">
        <v>43040</v>
      </c>
      <c r="C2010">
        <v>2019</v>
      </c>
      <c r="D2010" t="s">
        <v>40601</v>
      </c>
      <c r="E2010" t="s">
        <v>44043</v>
      </c>
      <c r="F2010" t="s">
        <v>44032</v>
      </c>
      <c r="G2010" t="s">
        <v>44040</v>
      </c>
      <c r="H2010">
        <v>96</v>
      </c>
      <c r="I2010" t="s">
        <v>23218</v>
      </c>
      <c r="J2010" t="s">
        <v>26</v>
      </c>
      <c r="M2010" t="s">
        <v>26419</v>
      </c>
      <c r="N2010" t="s">
        <v>28719</v>
      </c>
      <c r="O2010" t="s">
        <v>43041</v>
      </c>
      <c r="P2010" t="s">
        <v>3083</v>
      </c>
      <c r="Q2010" t="s">
        <v>43042</v>
      </c>
      <c r="R2010" t="s">
        <v>43043</v>
      </c>
      <c r="S2010" t="s">
        <v>43044</v>
      </c>
      <c r="T2010">
        <v>6.7</v>
      </c>
      <c r="U2010">
        <v>13462</v>
      </c>
      <c r="V2010" s="12">
        <f>W2010*1.01233684194057</f>
        <v>18222063.15493026</v>
      </c>
      <c r="W2010" s="3">
        <v>18000000</v>
      </c>
      <c r="X2010" s="13">
        <f>Y2010*1.01233684194057</f>
        <v>42522546.977419019</v>
      </c>
      <c r="Y2010" s="3">
        <v>42004346</v>
      </c>
      <c r="Z2010" s="13">
        <f>AA2010*1.01233684194057</f>
        <v>81703817.492476344</v>
      </c>
      <c r="AA2010" s="3">
        <v>80708134</v>
      </c>
      <c r="AB2010">
        <v>180</v>
      </c>
    </row>
    <row r="2011" spans="1:28" hidden="1" x14ac:dyDescent="0.2">
      <c r="A2011" t="s">
        <v>19636</v>
      </c>
      <c r="B2011" t="s">
        <v>19637</v>
      </c>
      <c r="C2011">
        <v>2019</v>
      </c>
      <c r="D2011" t="s">
        <v>19638</v>
      </c>
      <c r="E2011" t="s">
        <v>44041</v>
      </c>
      <c r="F2011" t="s">
        <v>44032</v>
      </c>
      <c r="G2011" t="s">
        <v>44042</v>
      </c>
      <c r="H2011">
        <v>104</v>
      </c>
      <c r="I2011" t="s">
        <v>817</v>
      </c>
      <c r="J2011" t="s">
        <v>27</v>
      </c>
      <c r="K2011" t="s">
        <v>19639</v>
      </c>
      <c r="M2011" t="s">
        <v>19640</v>
      </c>
      <c r="N2011" t="s">
        <v>19641</v>
      </c>
      <c r="O2011" t="s">
        <v>19642</v>
      </c>
      <c r="P2011" t="s">
        <v>19643</v>
      </c>
      <c r="Q2011" t="s">
        <v>19644</v>
      </c>
      <c r="R2011" t="s">
        <v>19645</v>
      </c>
      <c r="S2011" t="s">
        <v>19646</v>
      </c>
      <c r="T2011">
        <v>7.6</v>
      </c>
      <c r="U2011">
        <v>14644</v>
      </c>
      <c r="W2011"/>
      <c r="X2011"/>
      <c r="Y2011">
        <v>330181</v>
      </c>
      <c r="Z2011"/>
      <c r="AA2011">
        <v>18882778</v>
      </c>
      <c r="AB2011">
        <v>66</v>
      </c>
    </row>
    <row r="2012" spans="1:28" x14ac:dyDescent="0.2">
      <c r="A2012" t="s">
        <v>10631</v>
      </c>
      <c r="B2012" t="s">
        <v>10632</v>
      </c>
      <c r="C2012">
        <v>2005</v>
      </c>
      <c r="D2012" t="s">
        <v>9294</v>
      </c>
      <c r="E2012" t="s">
        <v>3496</v>
      </c>
      <c r="F2012" t="s">
        <v>44042</v>
      </c>
      <c r="H2012">
        <v>113</v>
      </c>
      <c r="I2012" t="s">
        <v>1705</v>
      </c>
      <c r="J2012" t="s">
        <v>26</v>
      </c>
      <c r="M2012" t="s">
        <v>10633</v>
      </c>
      <c r="N2012" t="s">
        <v>10634</v>
      </c>
      <c r="O2012" t="s">
        <v>10635</v>
      </c>
      <c r="P2012" t="s">
        <v>9412</v>
      </c>
      <c r="Q2012" t="s">
        <v>10636</v>
      </c>
      <c r="R2012" t="s">
        <v>10637</v>
      </c>
      <c r="S2012" t="s">
        <v>10638</v>
      </c>
      <c r="T2012">
        <v>5.3</v>
      </c>
      <c r="U2012">
        <v>113634</v>
      </c>
      <c r="V2012" s="12">
        <f>W2012*1.32519713261649</f>
        <v>53007885.304659598</v>
      </c>
      <c r="W2012" s="3">
        <v>40000000</v>
      </c>
      <c r="X2012" s="13">
        <f>Y2012*1.32519713261649</f>
        <v>42492181.017921224</v>
      </c>
      <c r="Y2012" s="3">
        <v>32064800</v>
      </c>
      <c r="Z2012" s="13">
        <f>AA2012*1.32519713261649</f>
        <v>91128666.370358601</v>
      </c>
      <c r="AA2012" s="3">
        <v>68766121</v>
      </c>
      <c r="AB2012">
        <v>609</v>
      </c>
    </row>
    <row r="2013" spans="1:28" hidden="1" x14ac:dyDescent="0.2">
      <c r="A2013" t="s">
        <v>19654</v>
      </c>
      <c r="B2013" t="s">
        <v>19655</v>
      </c>
      <c r="C2013">
        <v>2008</v>
      </c>
      <c r="D2013" s="1">
        <v>39791</v>
      </c>
      <c r="E2013" t="s">
        <v>3496</v>
      </c>
      <c r="F2013" t="s">
        <v>44042</v>
      </c>
      <c r="H2013">
        <v>91</v>
      </c>
      <c r="I2013" t="s">
        <v>1561</v>
      </c>
      <c r="J2013" t="s">
        <v>26</v>
      </c>
      <c r="M2013" t="s">
        <v>19656</v>
      </c>
      <c r="N2013" t="s">
        <v>19656</v>
      </c>
      <c r="O2013" t="s">
        <v>19657</v>
      </c>
      <c r="P2013" t="s">
        <v>19658</v>
      </c>
      <c r="Q2013" t="s">
        <v>19659</v>
      </c>
      <c r="R2013" t="s">
        <v>19660</v>
      </c>
      <c r="S2013" t="s">
        <v>19661</v>
      </c>
      <c r="T2013">
        <v>6.8</v>
      </c>
      <c r="U2013">
        <v>75064</v>
      </c>
      <c r="W2013"/>
      <c r="X2013"/>
      <c r="Y2013">
        <v>7321</v>
      </c>
      <c r="Z2013"/>
      <c r="AA2013">
        <v>3984669</v>
      </c>
      <c r="AB2013">
        <v>473</v>
      </c>
    </row>
    <row r="2014" spans="1:28" x14ac:dyDescent="0.2">
      <c r="A2014" t="s">
        <v>27066</v>
      </c>
      <c r="B2014" t="s">
        <v>27067</v>
      </c>
      <c r="C2014">
        <v>2012</v>
      </c>
      <c r="D2014" t="s">
        <v>27068</v>
      </c>
      <c r="E2014" t="s">
        <v>16512</v>
      </c>
      <c r="F2014" t="s">
        <v>44034</v>
      </c>
      <c r="G2014" t="s">
        <v>44046</v>
      </c>
      <c r="H2014">
        <v>105</v>
      </c>
      <c r="I2014" t="s">
        <v>9408</v>
      </c>
      <c r="J2014" t="s">
        <v>26</v>
      </c>
      <c r="M2014" t="s">
        <v>10995</v>
      </c>
      <c r="N2014" t="s">
        <v>27069</v>
      </c>
      <c r="O2014" t="s">
        <v>27070</v>
      </c>
      <c r="P2014" t="s">
        <v>24440</v>
      </c>
      <c r="Q2014" t="s">
        <v>27071</v>
      </c>
      <c r="R2014" t="s">
        <v>367</v>
      </c>
      <c r="S2014" t="s">
        <v>368</v>
      </c>
      <c r="T2014">
        <v>5.9</v>
      </c>
      <c r="U2014">
        <v>147495</v>
      </c>
      <c r="V2014" s="12">
        <f>W2014*1.12725506764114</f>
        <v>77780599.667238653</v>
      </c>
      <c r="W2014" s="3">
        <v>69000000</v>
      </c>
      <c r="X2014" s="13">
        <f>Y2014*1.12725506764114</f>
        <v>42293639.571282327</v>
      </c>
      <c r="Y2014" s="3">
        <v>37519139</v>
      </c>
      <c r="Z2014" s="13">
        <f>AA2014*1.12725506764114</f>
        <v>131293178.79117043</v>
      </c>
      <c r="AA2014" s="3">
        <v>116471580</v>
      </c>
      <c r="AB2014">
        <v>400</v>
      </c>
    </row>
    <row r="2015" spans="1:28" x14ac:dyDescent="0.2">
      <c r="A2015" t="s">
        <v>21879</v>
      </c>
      <c r="B2015" t="s">
        <v>21880</v>
      </c>
      <c r="C2015">
        <v>2008</v>
      </c>
      <c r="D2015" t="s">
        <v>14504</v>
      </c>
      <c r="E2015" t="s">
        <v>44037</v>
      </c>
      <c r="F2015" t="s">
        <v>44047</v>
      </c>
      <c r="G2015" t="s">
        <v>44031</v>
      </c>
      <c r="H2015">
        <v>98</v>
      </c>
      <c r="I2015" t="s">
        <v>25</v>
      </c>
      <c r="J2015" t="s">
        <v>26</v>
      </c>
      <c r="M2015" t="s">
        <v>21881</v>
      </c>
      <c r="N2015" t="s">
        <v>21882</v>
      </c>
      <c r="O2015" t="s">
        <v>21883</v>
      </c>
      <c r="P2015" t="s">
        <v>21884</v>
      </c>
      <c r="Q2015" t="s">
        <v>21885</v>
      </c>
      <c r="R2015" t="s">
        <v>21886</v>
      </c>
      <c r="S2015" t="s">
        <v>21887</v>
      </c>
      <c r="T2015">
        <v>5.9</v>
      </c>
      <c r="U2015">
        <v>55692</v>
      </c>
      <c r="V2015" s="12">
        <f>W2015*1.20207800169993</f>
        <v>10217663.014449405</v>
      </c>
      <c r="W2015" s="3">
        <v>8500000</v>
      </c>
      <c r="X2015" s="13">
        <f>Y2015*1.20207800169993</f>
        <v>42266930.568984181</v>
      </c>
      <c r="Y2015" s="3">
        <v>35161554</v>
      </c>
      <c r="Z2015" s="13">
        <f>AA2015*1.20207800169993</f>
        <v>82081304.665908054</v>
      </c>
      <c r="AA2015" s="3">
        <v>68282844</v>
      </c>
      <c r="AB2015">
        <v>266</v>
      </c>
    </row>
    <row r="2016" spans="1:28" hidden="1" x14ac:dyDescent="0.2">
      <c r="A2016" t="s">
        <v>19679</v>
      </c>
      <c r="B2016" t="s">
        <v>19680</v>
      </c>
      <c r="C2016">
        <v>2009</v>
      </c>
      <c r="D2016" t="s">
        <v>18077</v>
      </c>
      <c r="E2016" t="s">
        <v>16512</v>
      </c>
      <c r="F2016" t="s">
        <v>44038</v>
      </c>
      <c r="G2016" t="s">
        <v>44034</v>
      </c>
      <c r="H2016">
        <v>86</v>
      </c>
      <c r="I2016" t="s">
        <v>1561</v>
      </c>
      <c r="J2016" t="s">
        <v>26</v>
      </c>
      <c r="M2016" t="s">
        <v>19681</v>
      </c>
      <c r="N2016" t="s">
        <v>19682</v>
      </c>
      <c r="O2016" t="s">
        <v>19683</v>
      </c>
      <c r="P2016" t="s">
        <v>19684</v>
      </c>
      <c r="Q2016" t="s">
        <v>19685</v>
      </c>
      <c r="R2016" t="s">
        <v>19686</v>
      </c>
      <c r="S2016" t="s">
        <v>19687</v>
      </c>
      <c r="T2016">
        <v>5.0999999999999996</v>
      </c>
      <c r="U2016">
        <v>19352</v>
      </c>
      <c r="W2016"/>
      <c r="X2016"/>
      <c r="Y2016"/>
      <c r="Z2016"/>
      <c r="AA2016">
        <v>3276702</v>
      </c>
      <c r="AB2016">
        <v>99</v>
      </c>
    </row>
    <row r="2017" spans="1:28" x14ac:dyDescent="0.2">
      <c r="A2017" t="s">
        <v>25153</v>
      </c>
      <c r="B2017" t="s">
        <v>25154</v>
      </c>
      <c r="C2017">
        <v>2010</v>
      </c>
      <c r="D2017" s="1">
        <v>40460</v>
      </c>
      <c r="E2017" t="s">
        <v>44041</v>
      </c>
      <c r="F2017" t="s">
        <v>44032</v>
      </c>
      <c r="G2017" t="s">
        <v>44042</v>
      </c>
      <c r="H2017">
        <v>105</v>
      </c>
      <c r="I2017" t="s">
        <v>229</v>
      </c>
      <c r="J2017" t="s">
        <v>26</v>
      </c>
      <c r="K2017" t="s">
        <v>64</v>
      </c>
      <c r="M2017" t="s">
        <v>12059</v>
      </c>
      <c r="N2017" t="s">
        <v>25155</v>
      </c>
      <c r="O2017" t="s">
        <v>25156</v>
      </c>
      <c r="P2017" t="s">
        <v>386</v>
      </c>
      <c r="Q2017" t="s">
        <v>25157</v>
      </c>
      <c r="R2017" t="s">
        <v>25158</v>
      </c>
      <c r="S2017" t="s">
        <v>25159</v>
      </c>
      <c r="T2017">
        <v>6.3</v>
      </c>
      <c r="U2017">
        <v>90601</v>
      </c>
      <c r="V2017" s="12">
        <f>W2017*1.18690152988223</f>
        <v>23738030.597644601</v>
      </c>
      <c r="W2017" s="3">
        <v>20000000</v>
      </c>
      <c r="X2017" s="13">
        <f>Y2017*1.18690152988223</f>
        <v>42261262.147961922</v>
      </c>
      <c r="Y2017" s="3">
        <v>35606376</v>
      </c>
      <c r="Z2017" s="13">
        <f>AA2017*1.18690152988223</f>
        <v>80562461.761616141</v>
      </c>
      <c r="AA2017" s="3">
        <v>67876281</v>
      </c>
      <c r="AB2017">
        <v>527</v>
      </c>
    </row>
    <row r="2018" spans="1:28" hidden="1" x14ac:dyDescent="0.2">
      <c r="A2018" t="s">
        <v>19694</v>
      </c>
      <c r="B2018" t="s">
        <v>19695</v>
      </c>
      <c r="C2018">
        <v>2020</v>
      </c>
      <c r="D2018" s="1">
        <v>43835</v>
      </c>
      <c r="E2018" t="s">
        <v>44041</v>
      </c>
      <c r="F2018" t="s">
        <v>44032</v>
      </c>
      <c r="G2018" t="s">
        <v>44042</v>
      </c>
      <c r="H2018">
        <v>106</v>
      </c>
      <c r="I2018" t="s">
        <v>943</v>
      </c>
      <c r="J2018" t="s">
        <v>944</v>
      </c>
      <c r="K2018" t="s">
        <v>26</v>
      </c>
      <c r="M2018" t="s">
        <v>19696</v>
      </c>
      <c r="N2018" t="s">
        <v>19696</v>
      </c>
      <c r="O2018" t="s">
        <v>19697</v>
      </c>
      <c r="P2018" t="s">
        <v>19698</v>
      </c>
      <c r="Q2018" t="s">
        <v>19698</v>
      </c>
      <c r="R2018" t="s">
        <v>19699</v>
      </c>
      <c r="S2018" t="s">
        <v>19700</v>
      </c>
      <c r="T2018">
        <v>4.9000000000000004</v>
      </c>
      <c r="U2018">
        <v>10943</v>
      </c>
      <c r="W2018"/>
      <c r="X2018"/>
      <c r="Y2018"/>
      <c r="Z2018"/>
      <c r="AA2018"/>
      <c r="AB2018">
        <v>5261</v>
      </c>
    </row>
    <row r="2019" spans="1:28" x14ac:dyDescent="0.2">
      <c r="A2019" t="s">
        <v>27724</v>
      </c>
      <c r="B2019" t="s">
        <v>27725</v>
      </c>
      <c r="C2019">
        <v>2011</v>
      </c>
      <c r="D2019" t="s">
        <v>22090</v>
      </c>
      <c r="E2019" t="s">
        <v>16512</v>
      </c>
      <c r="F2019" t="s">
        <v>44032</v>
      </c>
      <c r="G2019" t="s">
        <v>44042</v>
      </c>
      <c r="H2019">
        <v>108</v>
      </c>
      <c r="I2019" t="s">
        <v>27726</v>
      </c>
      <c r="J2019" t="s">
        <v>26</v>
      </c>
      <c r="K2019" t="s">
        <v>308</v>
      </c>
      <c r="M2019" t="s">
        <v>21081</v>
      </c>
      <c r="N2019" t="s">
        <v>5546</v>
      </c>
      <c r="O2019" t="s">
        <v>27727</v>
      </c>
      <c r="P2019" t="s">
        <v>27728</v>
      </c>
      <c r="Q2019" t="s">
        <v>27729</v>
      </c>
      <c r="R2019" t="s">
        <v>27730</v>
      </c>
      <c r="S2019" t="s">
        <v>27731</v>
      </c>
      <c r="T2019">
        <v>6.4</v>
      </c>
      <c r="U2019">
        <v>92462</v>
      </c>
      <c r="V2019" s="12">
        <f>W2019*1.1505830469594</f>
        <v>46023321.878376</v>
      </c>
      <c r="W2019" s="3">
        <v>40000000</v>
      </c>
      <c r="X2019" s="13">
        <f>Y2019*1.1505830469594</f>
        <v>42187110.014688507</v>
      </c>
      <c r="Y2019" s="3">
        <v>36665854</v>
      </c>
      <c r="Z2019" s="13">
        <f>AA2019*1.1505830469594</f>
        <v>82276398.778513446</v>
      </c>
      <c r="AA2019" s="3">
        <v>71508440</v>
      </c>
      <c r="AB2019">
        <v>230</v>
      </c>
    </row>
    <row r="2020" spans="1:28" x14ac:dyDescent="0.2">
      <c r="A2020" t="s">
        <v>41426</v>
      </c>
      <c r="B2020" t="s">
        <v>41427</v>
      </c>
      <c r="C2020">
        <v>2019</v>
      </c>
      <c r="D2020" s="1">
        <v>43808</v>
      </c>
      <c r="E2020" t="s">
        <v>44037</v>
      </c>
      <c r="F2020" t="s">
        <v>44031</v>
      </c>
      <c r="G2020" t="s">
        <v>44038</v>
      </c>
      <c r="H2020">
        <v>97</v>
      </c>
      <c r="I2020" t="s">
        <v>30662</v>
      </c>
      <c r="J2020" t="s">
        <v>26</v>
      </c>
      <c r="M2020" t="s">
        <v>41428</v>
      </c>
      <c r="N2020" t="s">
        <v>41429</v>
      </c>
      <c r="O2020" t="s">
        <v>41430</v>
      </c>
      <c r="P2020" t="s">
        <v>22689</v>
      </c>
      <c r="Q2020" t="s">
        <v>30666</v>
      </c>
      <c r="R2020" t="s">
        <v>41431</v>
      </c>
      <c r="S2020" t="s">
        <v>41432</v>
      </c>
      <c r="T2020">
        <v>6.4</v>
      </c>
      <c r="U2020">
        <v>19452</v>
      </c>
      <c r="V2020" s="12">
        <f>W2020*1.01233684194057</f>
        <v>65801894.726137057</v>
      </c>
      <c r="W2020" s="3">
        <v>65000000</v>
      </c>
      <c r="X2020" s="13">
        <f>Y2020*1.01233684194057</f>
        <v>42181156.624211401</v>
      </c>
      <c r="Y2020" s="3">
        <v>41667116</v>
      </c>
      <c r="Z2020" s="13">
        <f>AA2020*1.01233684194057</f>
        <v>149615334.1239123</v>
      </c>
      <c r="AA2020" s="3">
        <v>147792047</v>
      </c>
      <c r="AB2020">
        <v>155</v>
      </c>
    </row>
    <row r="2021" spans="1:28" x14ac:dyDescent="0.2">
      <c r="A2021" t="s">
        <v>22306</v>
      </c>
      <c r="B2021" t="s">
        <v>22307</v>
      </c>
      <c r="C2021">
        <v>2012</v>
      </c>
      <c r="D2021" t="s">
        <v>22308</v>
      </c>
      <c r="E2021" t="s">
        <v>44041</v>
      </c>
      <c r="F2021" t="s">
        <v>44032</v>
      </c>
      <c r="H2021">
        <v>116</v>
      </c>
      <c r="I2021" t="s">
        <v>25</v>
      </c>
      <c r="J2021" t="s">
        <v>26</v>
      </c>
      <c r="M2021" t="s">
        <v>12078</v>
      </c>
      <c r="N2021" t="s">
        <v>22309</v>
      </c>
      <c r="O2021" t="s">
        <v>22310</v>
      </c>
      <c r="P2021" t="s">
        <v>11792</v>
      </c>
      <c r="Q2021" t="s">
        <v>22311</v>
      </c>
      <c r="R2021" t="s">
        <v>22312</v>
      </c>
      <c r="S2021" t="s">
        <v>22313</v>
      </c>
      <c r="T2021">
        <v>7.3</v>
      </c>
      <c r="U2021">
        <v>224295</v>
      </c>
      <c r="V2021" s="12">
        <f>W2021*1.12725506764114</f>
        <v>29308631.758669637</v>
      </c>
      <c r="W2021" s="3">
        <v>26000000</v>
      </c>
      <c r="X2021" s="13">
        <f>Y2021*1.12725506764114</f>
        <v>42159482.69117222</v>
      </c>
      <c r="Y2021" s="3">
        <v>37400127</v>
      </c>
      <c r="Z2021" s="13">
        <f>AA2021*1.12725506764114</f>
        <v>62454673.109388717</v>
      </c>
      <c r="AA2021" s="3">
        <v>55404207</v>
      </c>
      <c r="AB2021">
        <v>326</v>
      </c>
    </row>
    <row r="2022" spans="1:28" x14ac:dyDescent="0.2">
      <c r="A2022" t="s">
        <v>30381</v>
      </c>
      <c r="B2022" t="s">
        <v>30382</v>
      </c>
      <c r="C2022">
        <v>2014</v>
      </c>
      <c r="D2022" s="1">
        <v>41952</v>
      </c>
      <c r="E2022" t="s">
        <v>1045</v>
      </c>
      <c r="F2022" t="s">
        <v>44036</v>
      </c>
      <c r="H2022">
        <v>94</v>
      </c>
      <c r="I2022" t="s">
        <v>25</v>
      </c>
      <c r="J2022" t="s">
        <v>26</v>
      </c>
      <c r="K2022" t="s">
        <v>787</v>
      </c>
      <c r="M2022" t="s">
        <v>4505</v>
      </c>
      <c r="N2022" t="s">
        <v>30383</v>
      </c>
      <c r="O2022" t="s">
        <v>30384</v>
      </c>
      <c r="P2022" t="s">
        <v>622</v>
      </c>
      <c r="Q2022" t="s">
        <v>30385</v>
      </c>
      <c r="R2022" t="s">
        <v>30386</v>
      </c>
      <c r="S2022" t="s">
        <v>30387</v>
      </c>
      <c r="T2022">
        <v>5.0999999999999996</v>
      </c>
      <c r="U2022">
        <v>105883</v>
      </c>
      <c r="V2022" s="12">
        <f>W2022*1.09324733035956</f>
        <v>43729893.214382403</v>
      </c>
      <c r="W2022" s="3">
        <v>40000000</v>
      </c>
      <c r="X2022" s="13">
        <f>Y2022*1.09324733035956</f>
        <v>42137548.960035779</v>
      </c>
      <c r="Y2022" s="3">
        <v>38543473</v>
      </c>
      <c r="Z2022" s="13">
        <f>AA2022*1.09324733035956</f>
        <v>137825154.15399054</v>
      </c>
      <c r="AA2022" s="3">
        <v>126069509</v>
      </c>
      <c r="AB2022">
        <v>188</v>
      </c>
    </row>
    <row r="2023" spans="1:28" hidden="1" x14ac:dyDescent="0.2">
      <c r="A2023" t="s">
        <v>19735</v>
      </c>
      <c r="B2023" t="s">
        <v>19736</v>
      </c>
      <c r="C2023">
        <v>2009</v>
      </c>
      <c r="D2023" s="1">
        <v>40153</v>
      </c>
      <c r="E2023" t="s">
        <v>1045</v>
      </c>
      <c r="F2023" t="s">
        <v>44046</v>
      </c>
      <c r="G2023" t="s">
        <v>44033</v>
      </c>
      <c r="H2023">
        <v>89</v>
      </c>
      <c r="I2023" t="s">
        <v>1561</v>
      </c>
      <c r="J2023" t="s">
        <v>26</v>
      </c>
      <c r="M2023" t="s">
        <v>19737</v>
      </c>
      <c r="N2023" t="s">
        <v>19738</v>
      </c>
      <c r="O2023" t="s">
        <v>19739</v>
      </c>
      <c r="P2023" t="s">
        <v>10145</v>
      </c>
      <c r="Q2023" t="s">
        <v>19740</v>
      </c>
      <c r="R2023" t="s">
        <v>19741</v>
      </c>
      <c r="S2023" t="s">
        <v>19742</v>
      </c>
      <c r="T2023">
        <v>6</v>
      </c>
      <c r="U2023">
        <v>20877</v>
      </c>
      <c r="W2023">
        <v>4000000</v>
      </c>
      <c r="X2023"/>
      <c r="Y2023"/>
      <c r="Z2023"/>
      <c r="AA2023">
        <v>179836</v>
      </c>
      <c r="AB2023">
        <v>61</v>
      </c>
    </row>
    <row r="2024" spans="1:28" hidden="1" x14ac:dyDescent="0.2">
      <c r="A2024" t="s">
        <v>19743</v>
      </c>
      <c r="B2024" t="s">
        <v>19744</v>
      </c>
      <c r="C2024">
        <v>2008</v>
      </c>
      <c r="D2024" t="s">
        <v>14877</v>
      </c>
      <c r="E2024" t="s">
        <v>1045</v>
      </c>
      <c r="F2024" t="s">
        <v>44032</v>
      </c>
      <c r="G2024" t="s">
        <v>44036</v>
      </c>
      <c r="H2024">
        <v>98</v>
      </c>
      <c r="I2024" t="s">
        <v>3037</v>
      </c>
      <c r="J2024" t="s">
        <v>26</v>
      </c>
      <c r="M2024" t="s">
        <v>19745</v>
      </c>
      <c r="N2024" t="s">
        <v>19746</v>
      </c>
      <c r="O2024" t="s">
        <v>19747</v>
      </c>
      <c r="P2024" t="s">
        <v>12550</v>
      </c>
      <c r="Q2024" t="s">
        <v>19748</v>
      </c>
      <c r="R2024" t="s">
        <v>19749</v>
      </c>
      <c r="S2024" t="s">
        <v>19750</v>
      </c>
      <c r="T2024">
        <v>6.1</v>
      </c>
      <c r="U2024">
        <v>48071</v>
      </c>
      <c r="W2024">
        <v>20000000</v>
      </c>
      <c r="X2024"/>
      <c r="Y2024"/>
      <c r="Z2024"/>
      <c r="AA2024">
        <v>21972336</v>
      </c>
      <c r="AB2024">
        <v>68</v>
      </c>
    </row>
    <row r="2025" spans="1:28" x14ac:dyDescent="0.2">
      <c r="A2025" t="s">
        <v>40091</v>
      </c>
      <c r="B2025" t="s">
        <v>40092</v>
      </c>
      <c r="C2025">
        <v>2018</v>
      </c>
      <c r="D2025" t="s">
        <v>23366</v>
      </c>
      <c r="E2025" t="s">
        <v>1045</v>
      </c>
      <c r="F2025" t="s">
        <v>44032</v>
      </c>
      <c r="G2025" t="s">
        <v>44036</v>
      </c>
      <c r="H2025">
        <v>110</v>
      </c>
      <c r="I2025" t="s">
        <v>25</v>
      </c>
      <c r="J2025" t="s">
        <v>26</v>
      </c>
      <c r="K2025" t="s">
        <v>307</v>
      </c>
      <c r="L2025" t="s">
        <v>27</v>
      </c>
      <c r="M2025" t="s">
        <v>20270</v>
      </c>
      <c r="N2025" t="s">
        <v>40093</v>
      </c>
      <c r="O2025" t="s">
        <v>40094</v>
      </c>
      <c r="P2025" t="s">
        <v>31940</v>
      </c>
      <c r="Q2025" t="s">
        <v>40095</v>
      </c>
      <c r="R2025" t="s">
        <v>40096</v>
      </c>
      <c r="S2025" t="s">
        <v>40097</v>
      </c>
      <c r="T2025">
        <v>7.6</v>
      </c>
      <c r="U2025">
        <v>94565</v>
      </c>
      <c r="V2025" s="12">
        <f>W2025*1.03068014830331</f>
        <v>17521562.52115627</v>
      </c>
      <c r="W2025" s="3">
        <v>17000000</v>
      </c>
      <c r="X2025" s="13">
        <f>Y2025*1.03068014830331</f>
        <v>42078899.1965615</v>
      </c>
      <c r="Y2025" s="3">
        <v>40826341</v>
      </c>
      <c r="Z2025" s="13">
        <f>AA2025*1.03068014830331</f>
        <v>68350882.581445158</v>
      </c>
      <c r="AA2025" s="3">
        <v>66316289</v>
      </c>
      <c r="AB2025">
        <v>539</v>
      </c>
    </row>
    <row r="2026" spans="1:28" x14ac:dyDescent="0.2">
      <c r="A2026" t="s">
        <v>9241</v>
      </c>
      <c r="B2026" t="s">
        <v>9242</v>
      </c>
      <c r="C2026">
        <v>2005</v>
      </c>
      <c r="D2026" t="s">
        <v>7200</v>
      </c>
      <c r="E2026" t="s">
        <v>1045</v>
      </c>
      <c r="F2026" t="s">
        <v>44036</v>
      </c>
      <c r="H2026">
        <v>90</v>
      </c>
      <c r="I2026" t="s">
        <v>229</v>
      </c>
      <c r="J2026" t="s">
        <v>26</v>
      </c>
      <c r="M2026" t="s">
        <v>9243</v>
      </c>
      <c r="N2026" t="s">
        <v>9244</v>
      </c>
      <c r="O2026" t="s">
        <v>9245</v>
      </c>
      <c r="P2026" t="s">
        <v>9246</v>
      </c>
      <c r="Q2026" t="s">
        <v>9247</v>
      </c>
      <c r="R2026" t="s">
        <v>9248</v>
      </c>
      <c r="S2026" t="s">
        <v>9249</v>
      </c>
      <c r="T2026">
        <v>6.2</v>
      </c>
      <c r="U2026">
        <v>47567</v>
      </c>
      <c r="V2026" s="12">
        <f>W2026*1.32519713261649</f>
        <v>19877956.989247348</v>
      </c>
      <c r="W2026" s="3">
        <v>15000000</v>
      </c>
      <c r="X2026" s="13">
        <f>Y2026*1.32519713261649</f>
        <v>42044522.800537713</v>
      </c>
      <c r="Y2026" s="3">
        <v>31726995</v>
      </c>
      <c r="Z2026" s="13">
        <f>AA2026*1.32519713261649</f>
        <v>62411757.148315534</v>
      </c>
      <c r="AA2026" s="3">
        <v>47096206</v>
      </c>
      <c r="AB2026">
        <v>265</v>
      </c>
    </row>
    <row r="2027" spans="1:28" hidden="1" x14ac:dyDescent="0.2">
      <c r="A2027" t="s">
        <v>19767</v>
      </c>
      <c r="B2027" t="s">
        <v>19768</v>
      </c>
      <c r="C2027">
        <v>2007</v>
      </c>
      <c r="D2027" s="1">
        <v>39336</v>
      </c>
      <c r="E2027" t="s">
        <v>16512</v>
      </c>
      <c r="F2027" t="s">
        <v>44038</v>
      </c>
      <c r="G2027" t="s">
        <v>44032</v>
      </c>
      <c r="H2027">
        <v>162</v>
      </c>
      <c r="I2027" t="s">
        <v>943</v>
      </c>
      <c r="J2027" t="s">
        <v>944</v>
      </c>
      <c r="K2027" t="s">
        <v>1494</v>
      </c>
      <c r="M2027" t="s">
        <v>7965</v>
      </c>
      <c r="N2027" t="s">
        <v>19769</v>
      </c>
      <c r="O2027" t="s">
        <v>19770</v>
      </c>
      <c r="P2027" t="s">
        <v>2764</v>
      </c>
      <c r="Q2027" t="s">
        <v>19771</v>
      </c>
      <c r="R2027" t="s">
        <v>19772</v>
      </c>
      <c r="S2027" t="s">
        <v>19773</v>
      </c>
      <c r="T2027">
        <v>6.7</v>
      </c>
      <c r="U2027">
        <v>37994</v>
      </c>
      <c r="W2027"/>
      <c r="X2027"/>
      <c r="Y2027">
        <v>3597372</v>
      </c>
      <c r="Z2027"/>
      <c r="AA2027">
        <v>39997038</v>
      </c>
      <c r="AB2027">
        <v>156</v>
      </c>
    </row>
    <row r="2028" spans="1:28" x14ac:dyDescent="0.2">
      <c r="A2028" t="s">
        <v>3676</v>
      </c>
      <c r="B2028" t="s">
        <v>3677</v>
      </c>
      <c r="C2028">
        <v>2001</v>
      </c>
      <c r="D2028" s="1">
        <v>37145</v>
      </c>
      <c r="E2028" t="s">
        <v>44041</v>
      </c>
      <c r="F2028" t="s">
        <v>44032</v>
      </c>
      <c r="G2028" t="s">
        <v>44036</v>
      </c>
      <c r="H2028">
        <v>130</v>
      </c>
      <c r="I2028" t="s">
        <v>25</v>
      </c>
      <c r="J2028" t="s">
        <v>26</v>
      </c>
      <c r="M2028" t="s">
        <v>729</v>
      </c>
      <c r="N2028" t="s">
        <v>729</v>
      </c>
      <c r="O2028" t="s">
        <v>3678</v>
      </c>
      <c r="P2028" t="s">
        <v>3679</v>
      </c>
      <c r="Q2028" t="s">
        <v>3680</v>
      </c>
      <c r="R2028" t="s">
        <v>3681</v>
      </c>
      <c r="S2028" t="s">
        <v>3682</v>
      </c>
      <c r="T2028">
        <v>6.4</v>
      </c>
      <c r="U2028">
        <v>12651</v>
      </c>
      <c r="V2028" s="12">
        <f>W2028*1.46138339920949</f>
        <v>23382134.387351841</v>
      </c>
      <c r="W2028" s="3">
        <v>16000000</v>
      </c>
      <c r="X2028" s="13">
        <f>Y2028*1.46138339920949</f>
        <v>41992197.276521847</v>
      </c>
      <c r="Y2028" s="3">
        <v>28734552</v>
      </c>
      <c r="Z2028" s="13">
        <f>AA2028*1.46138339920949</f>
        <v>42937854.090000115</v>
      </c>
      <c r="AA2028" s="3">
        <v>29381649</v>
      </c>
      <c r="AB2028">
        <v>87</v>
      </c>
    </row>
    <row r="2029" spans="1:28" x14ac:dyDescent="0.2">
      <c r="A2029" t="s">
        <v>23905</v>
      </c>
      <c r="B2029" t="s">
        <v>23906</v>
      </c>
      <c r="C2029">
        <v>2013</v>
      </c>
      <c r="D2029" t="s">
        <v>16589</v>
      </c>
      <c r="E2029" t="s">
        <v>1045</v>
      </c>
      <c r="F2029" t="s">
        <v>44032</v>
      </c>
      <c r="H2029">
        <v>121</v>
      </c>
      <c r="I2029" t="s">
        <v>25</v>
      </c>
      <c r="J2029" t="s">
        <v>26</v>
      </c>
      <c r="M2029" t="s">
        <v>21557</v>
      </c>
      <c r="N2029" t="s">
        <v>14734</v>
      </c>
      <c r="O2029" t="s">
        <v>23907</v>
      </c>
      <c r="P2029" t="s">
        <v>14103</v>
      </c>
      <c r="Q2029" t="s">
        <v>23908</v>
      </c>
      <c r="R2029" t="s">
        <v>23909</v>
      </c>
      <c r="S2029" t="s">
        <v>23910</v>
      </c>
      <c r="T2029">
        <v>7.2</v>
      </c>
      <c r="U2029">
        <v>83412</v>
      </c>
      <c r="V2029" s="12">
        <f>W2029*1.11098185502045</f>
        <v>27774546.375511251</v>
      </c>
      <c r="W2029" s="3">
        <v>25000000</v>
      </c>
      <c r="X2029" s="13">
        <f>Y2029*1.11098185502045</f>
        <v>41927133.140064307</v>
      </c>
      <c r="Y2029" s="3">
        <v>37738810</v>
      </c>
      <c r="Z2029" s="13">
        <f>AA2029*1.11098185502045</f>
        <v>82422562.850255296</v>
      </c>
      <c r="AA2029" s="3">
        <v>74188937</v>
      </c>
      <c r="AB2029">
        <v>317</v>
      </c>
    </row>
    <row r="2030" spans="1:28" x14ac:dyDescent="0.2">
      <c r="A2030" t="s">
        <v>33698</v>
      </c>
      <c r="B2030" t="s">
        <v>33699</v>
      </c>
      <c r="C2030">
        <v>2013</v>
      </c>
      <c r="D2030" t="s">
        <v>8342</v>
      </c>
      <c r="E2030" t="s">
        <v>44035</v>
      </c>
      <c r="F2030" t="s">
        <v>44038</v>
      </c>
      <c r="G2030" t="s">
        <v>44032</v>
      </c>
      <c r="H2030">
        <v>98</v>
      </c>
      <c r="I2030" t="s">
        <v>86</v>
      </c>
      <c r="J2030" t="s">
        <v>26</v>
      </c>
      <c r="M2030" t="s">
        <v>497</v>
      </c>
      <c r="N2030" t="s">
        <v>33700</v>
      </c>
      <c r="O2030" t="s">
        <v>33701</v>
      </c>
      <c r="P2030" t="s">
        <v>9605</v>
      </c>
      <c r="Q2030" t="s">
        <v>33702</v>
      </c>
      <c r="R2030" t="s">
        <v>33703</v>
      </c>
      <c r="S2030" t="s">
        <v>33704</v>
      </c>
      <c r="T2030">
        <v>7.6</v>
      </c>
      <c r="U2030">
        <v>92808</v>
      </c>
      <c r="V2030" s="12">
        <f>W2030*1.11098185502045</f>
        <v>13331782.2602454</v>
      </c>
      <c r="W2030" s="3">
        <v>12000000</v>
      </c>
      <c r="X2030" s="13">
        <f>Y2030*1.11098185502045</f>
        <v>41895102.422202215</v>
      </c>
      <c r="Y2030" s="3">
        <v>37709979</v>
      </c>
      <c r="Z2030" s="13">
        <f>AA2030*1.11098185502045</f>
        <v>111242470.93752022</v>
      </c>
      <c r="AA2030" s="3">
        <v>100129872</v>
      </c>
      <c r="AB2030">
        <v>264</v>
      </c>
    </row>
    <row r="2031" spans="1:28" hidden="1" x14ac:dyDescent="0.2">
      <c r="A2031" t="s">
        <v>19798</v>
      </c>
      <c r="B2031" t="s">
        <v>19799</v>
      </c>
      <c r="C2031">
        <v>2007</v>
      </c>
      <c r="D2031" s="1">
        <v>39088</v>
      </c>
      <c r="E2031" t="s">
        <v>16512</v>
      </c>
      <c r="F2031" t="s">
        <v>44031</v>
      </c>
      <c r="G2031" t="s">
        <v>44042</v>
      </c>
      <c r="H2031">
        <v>127</v>
      </c>
      <c r="I2031" t="s">
        <v>25</v>
      </c>
      <c r="J2031" t="s">
        <v>26</v>
      </c>
      <c r="M2031" t="s">
        <v>4203</v>
      </c>
      <c r="N2031" t="s">
        <v>4203</v>
      </c>
      <c r="O2031" t="s">
        <v>14268</v>
      </c>
      <c r="P2031" t="s">
        <v>2578</v>
      </c>
      <c r="Q2031" t="s">
        <v>14269</v>
      </c>
      <c r="R2031" t="s">
        <v>19800</v>
      </c>
      <c r="S2031" t="s">
        <v>19801</v>
      </c>
      <c r="T2031">
        <v>7</v>
      </c>
      <c r="U2031">
        <v>263723</v>
      </c>
      <c r="W2031"/>
      <c r="X2031"/>
      <c r="Y2031"/>
      <c r="Z2031"/>
      <c r="AA2031">
        <v>31126421</v>
      </c>
      <c r="AB2031">
        <v>676</v>
      </c>
    </row>
    <row r="2032" spans="1:28" hidden="1" x14ac:dyDescent="0.2">
      <c r="A2032" t="s">
        <v>19802</v>
      </c>
      <c r="B2032" t="s">
        <v>19803</v>
      </c>
      <c r="C2032">
        <v>2009</v>
      </c>
      <c r="D2032" t="s">
        <v>19804</v>
      </c>
      <c r="E2032" t="s">
        <v>176</v>
      </c>
      <c r="F2032" t="s">
        <v>44040</v>
      </c>
      <c r="H2032">
        <v>93</v>
      </c>
      <c r="I2032" t="s">
        <v>495</v>
      </c>
      <c r="J2032" t="s">
        <v>26</v>
      </c>
      <c r="K2032" t="s">
        <v>934</v>
      </c>
      <c r="M2032" t="s">
        <v>178</v>
      </c>
      <c r="N2032" t="s">
        <v>19805</v>
      </c>
      <c r="O2032" t="s">
        <v>19806</v>
      </c>
      <c r="P2032" t="s">
        <v>1039</v>
      </c>
      <c r="Q2032" t="s">
        <v>19807</v>
      </c>
      <c r="R2032" t="s">
        <v>19808</v>
      </c>
      <c r="S2032" t="s">
        <v>19809</v>
      </c>
      <c r="T2032">
        <v>8.1</v>
      </c>
      <c r="U2032">
        <v>245863</v>
      </c>
      <c r="W2032">
        <v>16000000</v>
      </c>
      <c r="X2032"/>
      <c r="Y2032"/>
      <c r="Z2032"/>
      <c r="AA2032">
        <v>46749646</v>
      </c>
      <c r="AB2032">
        <v>475</v>
      </c>
    </row>
    <row r="2033" spans="1:28" x14ac:dyDescent="0.2">
      <c r="A2033" t="s">
        <v>19178</v>
      </c>
      <c r="B2033" t="s">
        <v>19179</v>
      </c>
      <c r="C2033">
        <v>2011</v>
      </c>
      <c r="D2033" t="s">
        <v>19180</v>
      </c>
      <c r="E2033" t="s">
        <v>16512</v>
      </c>
      <c r="F2033" t="s">
        <v>44031</v>
      </c>
      <c r="G2033" t="s">
        <v>44034</v>
      </c>
      <c r="H2033">
        <v>110</v>
      </c>
      <c r="I2033" t="s">
        <v>433</v>
      </c>
      <c r="J2033" t="s">
        <v>26</v>
      </c>
      <c r="K2033" t="s">
        <v>307</v>
      </c>
      <c r="M2033" t="s">
        <v>8591</v>
      </c>
      <c r="N2033" t="s">
        <v>19181</v>
      </c>
      <c r="O2033" t="s">
        <v>19182</v>
      </c>
      <c r="P2033" t="s">
        <v>17288</v>
      </c>
      <c r="Q2033" t="s">
        <v>19183</v>
      </c>
      <c r="R2033" t="s">
        <v>19184</v>
      </c>
      <c r="S2033" t="s">
        <v>19185</v>
      </c>
      <c r="T2033">
        <v>6</v>
      </c>
      <c r="U2033">
        <v>227259</v>
      </c>
      <c r="V2033" s="12">
        <f>W2033*1.1505830469594</f>
        <v>94347809.8506708</v>
      </c>
      <c r="W2033" s="3">
        <v>82000000</v>
      </c>
      <c r="X2033" s="13">
        <f>Y2033*1.1505830469594</f>
        <v>41872595.837636061</v>
      </c>
      <c r="Y2033" s="3">
        <v>36392502</v>
      </c>
      <c r="Z2033" s="13">
        <f>AA2033*1.1505830469594</f>
        <v>103313730.54526803</v>
      </c>
      <c r="AA2033" s="3">
        <v>89792502</v>
      </c>
      <c r="AB2033">
        <v>1035</v>
      </c>
    </row>
    <row r="2034" spans="1:28" hidden="1" x14ac:dyDescent="0.2">
      <c r="A2034" t="s">
        <v>19818</v>
      </c>
      <c r="B2034" t="s">
        <v>19819</v>
      </c>
      <c r="C2034">
        <v>2008</v>
      </c>
      <c r="D2034" t="s">
        <v>14877</v>
      </c>
      <c r="E2034" t="s">
        <v>1045</v>
      </c>
      <c r="F2034" t="s">
        <v>44032</v>
      </c>
      <c r="H2034">
        <v>99</v>
      </c>
      <c r="I2034" t="s">
        <v>25</v>
      </c>
      <c r="J2034" t="s">
        <v>26</v>
      </c>
      <c r="K2034" t="s">
        <v>308</v>
      </c>
      <c r="M2034" t="s">
        <v>4109</v>
      </c>
      <c r="N2034" t="s">
        <v>19820</v>
      </c>
      <c r="O2034" t="s">
        <v>19821</v>
      </c>
      <c r="P2034" t="s">
        <v>530</v>
      </c>
      <c r="Q2034" t="s">
        <v>19822</v>
      </c>
      <c r="R2034" t="s">
        <v>19823</v>
      </c>
      <c r="S2034" t="s">
        <v>19824</v>
      </c>
      <c r="T2034">
        <v>6.4</v>
      </c>
      <c r="U2034">
        <v>12181</v>
      </c>
      <c r="W2034"/>
      <c r="X2034"/>
      <c r="Y2034">
        <v>1836515</v>
      </c>
      <c r="Z2034"/>
      <c r="AA2034">
        <v>1923800</v>
      </c>
      <c r="AB2034">
        <v>77</v>
      </c>
    </row>
    <row r="2035" spans="1:28" x14ac:dyDescent="0.2">
      <c r="A2035" t="s">
        <v>28101</v>
      </c>
      <c r="B2035" t="s">
        <v>28102</v>
      </c>
      <c r="C2035">
        <v>2012</v>
      </c>
      <c r="D2035" t="s">
        <v>28103</v>
      </c>
      <c r="E2035" t="s">
        <v>1045</v>
      </c>
      <c r="F2035" t="s">
        <v>44032</v>
      </c>
      <c r="H2035">
        <v>95</v>
      </c>
      <c r="I2035" t="s">
        <v>25</v>
      </c>
      <c r="J2035" t="s">
        <v>26</v>
      </c>
      <c r="M2035" t="s">
        <v>14354</v>
      </c>
      <c r="N2035" t="s">
        <v>22183</v>
      </c>
      <c r="O2035" t="s">
        <v>28104</v>
      </c>
      <c r="P2035" t="s">
        <v>28105</v>
      </c>
      <c r="Q2035" t="s">
        <v>28106</v>
      </c>
      <c r="R2035" t="s">
        <v>28107</v>
      </c>
      <c r="S2035" t="s">
        <v>28108</v>
      </c>
      <c r="T2035">
        <v>5.7</v>
      </c>
      <c r="U2035">
        <v>35011</v>
      </c>
      <c r="V2035" s="12">
        <f>W2035*1.12725506764114</f>
        <v>45090202.705645598</v>
      </c>
      <c r="W2035" s="3">
        <v>40000000</v>
      </c>
      <c r="X2035" s="13">
        <f>Y2035*1.12725506764114</f>
        <v>41859732.041625634</v>
      </c>
      <c r="Y2035" s="3">
        <v>37134215</v>
      </c>
      <c r="Z2035" s="13">
        <f>AA2035*1.12725506764114</f>
        <v>47191097.28384015</v>
      </c>
      <c r="AA2035" s="3">
        <v>41863726</v>
      </c>
      <c r="AB2035">
        <v>113</v>
      </c>
    </row>
    <row r="2036" spans="1:28" hidden="1" x14ac:dyDescent="0.2">
      <c r="A2036" t="s">
        <v>19833</v>
      </c>
      <c r="B2036" t="s">
        <v>19834</v>
      </c>
      <c r="C2036">
        <v>2008</v>
      </c>
      <c r="D2036" s="1">
        <v>40153</v>
      </c>
      <c r="E2036" t="s">
        <v>3496</v>
      </c>
      <c r="H2036">
        <v>99</v>
      </c>
      <c r="I2036" t="s">
        <v>11437</v>
      </c>
      <c r="J2036" t="s">
        <v>27</v>
      </c>
      <c r="M2036" t="s">
        <v>19835</v>
      </c>
      <c r="N2036" t="s">
        <v>19835</v>
      </c>
      <c r="O2036" t="s">
        <v>19836</v>
      </c>
      <c r="P2036" t="s">
        <v>19837</v>
      </c>
      <c r="Q2036" t="s">
        <v>19838</v>
      </c>
      <c r="R2036" t="s">
        <v>19839</v>
      </c>
      <c r="S2036" t="s">
        <v>19840</v>
      </c>
      <c r="T2036">
        <v>7.1</v>
      </c>
      <c r="U2036">
        <v>80834</v>
      </c>
      <c r="W2036" t="s">
        <v>19841</v>
      </c>
      <c r="X2036"/>
      <c r="Y2036"/>
      <c r="Z2036"/>
      <c r="AA2036">
        <v>1149138</v>
      </c>
      <c r="AB2036">
        <v>501</v>
      </c>
    </row>
    <row r="2037" spans="1:28" hidden="1" x14ac:dyDescent="0.2">
      <c r="A2037" t="s">
        <v>19842</v>
      </c>
      <c r="B2037" t="s">
        <v>19843</v>
      </c>
      <c r="C2037">
        <v>2008</v>
      </c>
      <c r="D2037" t="s">
        <v>15181</v>
      </c>
      <c r="E2037" t="s">
        <v>16512</v>
      </c>
      <c r="F2037" t="s">
        <v>44051</v>
      </c>
      <c r="G2037" t="s">
        <v>44032</v>
      </c>
      <c r="H2037">
        <v>118</v>
      </c>
      <c r="I2037" t="s">
        <v>19844</v>
      </c>
      <c r="J2037" t="s">
        <v>4779</v>
      </c>
      <c r="K2037" t="s">
        <v>307</v>
      </c>
      <c r="L2037" t="s">
        <v>26</v>
      </c>
      <c r="M2037" t="s">
        <v>11688</v>
      </c>
      <c r="N2037" t="s">
        <v>19845</v>
      </c>
      <c r="O2037" t="s">
        <v>19846</v>
      </c>
      <c r="P2037" t="s">
        <v>19847</v>
      </c>
      <c r="Q2037" t="s">
        <v>19848</v>
      </c>
      <c r="R2037" t="s">
        <v>19849</v>
      </c>
      <c r="S2037" t="s">
        <v>19850</v>
      </c>
      <c r="T2037">
        <v>7.3</v>
      </c>
      <c r="U2037">
        <v>25966</v>
      </c>
      <c r="W2037" t="s">
        <v>19851</v>
      </c>
      <c r="X2037"/>
      <c r="Y2037"/>
      <c r="Z2037"/>
      <c r="AA2037">
        <v>15384282</v>
      </c>
      <c r="AB2037">
        <v>44</v>
      </c>
    </row>
    <row r="2038" spans="1:28" x14ac:dyDescent="0.2">
      <c r="A2038" t="s">
        <v>33292</v>
      </c>
      <c r="B2038" t="s">
        <v>33293</v>
      </c>
      <c r="C2038">
        <v>2015</v>
      </c>
      <c r="D2038" t="s">
        <v>32473</v>
      </c>
      <c r="E2038" t="s">
        <v>176</v>
      </c>
      <c r="F2038" t="s">
        <v>44036</v>
      </c>
      <c r="H2038">
        <v>117</v>
      </c>
      <c r="I2038" t="s">
        <v>33294</v>
      </c>
      <c r="J2038" t="s">
        <v>26</v>
      </c>
      <c r="K2038" t="s">
        <v>1121</v>
      </c>
      <c r="L2038" t="s">
        <v>2225</v>
      </c>
      <c r="M2038" t="s">
        <v>7332</v>
      </c>
      <c r="N2038" t="s">
        <v>33295</v>
      </c>
      <c r="O2038" t="s">
        <v>33296</v>
      </c>
      <c r="P2038" t="s">
        <v>16467</v>
      </c>
      <c r="Q2038" t="s">
        <v>33297</v>
      </c>
      <c r="R2038" t="s">
        <v>33298</v>
      </c>
      <c r="S2038" t="s">
        <v>33299</v>
      </c>
      <c r="T2038">
        <v>7.5</v>
      </c>
      <c r="U2038">
        <v>127832</v>
      </c>
      <c r="V2038" s="12">
        <f>W2038*1.09195121025074</f>
        <v>12011463.31275814</v>
      </c>
      <c r="W2038" s="3">
        <v>11000000</v>
      </c>
      <c r="X2038" s="13">
        <f>Y2038*1.09195121025074</f>
        <v>41846565.59897808</v>
      </c>
      <c r="Y2038" s="3">
        <v>38322743</v>
      </c>
      <c r="Z2038" s="13">
        <f>AA2038*1.09195121025074</f>
        <v>67784117.292645589</v>
      </c>
      <c r="AA2038" s="3">
        <v>62076141</v>
      </c>
      <c r="AB2038">
        <v>310</v>
      </c>
    </row>
    <row r="2039" spans="1:28" hidden="1" x14ac:dyDescent="0.2">
      <c r="A2039" t="s">
        <v>19859</v>
      </c>
      <c r="B2039" t="s">
        <v>19860</v>
      </c>
      <c r="C2039">
        <v>2008</v>
      </c>
      <c r="D2039" s="1">
        <v>39876</v>
      </c>
      <c r="E2039" t="s">
        <v>3496</v>
      </c>
      <c r="F2039" t="s">
        <v>44033</v>
      </c>
      <c r="G2039" t="s">
        <v>44042</v>
      </c>
      <c r="H2039">
        <v>82</v>
      </c>
      <c r="I2039" t="s">
        <v>25</v>
      </c>
      <c r="J2039" t="s">
        <v>26</v>
      </c>
      <c r="M2039" t="s">
        <v>19861</v>
      </c>
      <c r="N2039" t="s">
        <v>19862</v>
      </c>
      <c r="O2039" t="s">
        <v>19863</v>
      </c>
      <c r="P2039" t="s">
        <v>19864</v>
      </c>
      <c r="Q2039" t="s">
        <v>19865</v>
      </c>
      <c r="R2039" t="s">
        <v>19866</v>
      </c>
      <c r="S2039" t="s">
        <v>19867</v>
      </c>
      <c r="T2039">
        <v>6.1</v>
      </c>
      <c r="U2039">
        <v>32685</v>
      </c>
      <c r="W2039"/>
      <c r="X2039"/>
      <c r="Y2039">
        <v>14154</v>
      </c>
      <c r="Z2039"/>
      <c r="AA2039">
        <v>522497</v>
      </c>
      <c r="AB2039">
        <v>157</v>
      </c>
    </row>
    <row r="2040" spans="1:28" x14ac:dyDescent="0.2">
      <c r="A2040" t="s">
        <v>12729</v>
      </c>
      <c r="B2040" t="s">
        <v>12730</v>
      </c>
      <c r="C2040">
        <v>2005</v>
      </c>
      <c r="D2040" t="s">
        <v>95</v>
      </c>
      <c r="E2040" t="s">
        <v>44035</v>
      </c>
      <c r="F2040" t="s">
        <v>44032</v>
      </c>
      <c r="G2040" t="s">
        <v>44049</v>
      </c>
      <c r="H2040">
        <v>93</v>
      </c>
      <c r="I2040" t="s">
        <v>12731</v>
      </c>
      <c r="J2040" t="s">
        <v>26</v>
      </c>
      <c r="M2040" t="s">
        <v>386</v>
      </c>
      <c r="N2040" t="s">
        <v>12732</v>
      </c>
      <c r="O2040" t="s">
        <v>12733</v>
      </c>
      <c r="P2040" t="s">
        <v>12734</v>
      </c>
      <c r="Q2040" t="s">
        <v>12735</v>
      </c>
      <c r="R2040" t="s">
        <v>44</v>
      </c>
      <c r="S2040" t="s">
        <v>45</v>
      </c>
      <c r="T2040">
        <v>7.4</v>
      </c>
      <c r="U2040">
        <v>93108</v>
      </c>
      <c r="V2040" s="12">
        <f>W2040*1.32519713261649</f>
        <v>9276379.928315429</v>
      </c>
      <c r="W2040" s="3">
        <v>7000000</v>
      </c>
      <c r="X2040" s="13">
        <f>Y2040*1.32519713261649</f>
        <v>41820575.086702585</v>
      </c>
      <c r="Y2040" s="3">
        <v>31558003</v>
      </c>
      <c r="Z2040" s="13">
        <f>AA2040*1.32519713261649</f>
        <v>72410349.635949954</v>
      </c>
      <c r="AA2040" s="3">
        <v>54641191</v>
      </c>
      <c r="AB2040">
        <v>543</v>
      </c>
    </row>
    <row r="2041" spans="1:28" hidden="1" x14ac:dyDescent="0.2">
      <c r="A2041" t="s">
        <v>19876</v>
      </c>
      <c r="B2041" t="s">
        <v>19877</v>
      </c>
      <c r="C2041">
        <v>2019</v>
      </c>
      <c r="D2041" t="s">
        <v>19878</v>
      </c>
      <c r="E2041" t="s">
        <v>44041</v>
      </c>
      <c r="F2041" t="s">
        <v>44032</v>
      </c>
      <c r="G2041" t="s">
        <v>44045</v>
      </c>
      <c r="H2041">
        <v>130</v>
      </c>
      <c r="I2041" t="s">
        <v>943</v>
      </c>
      <c r="J2041" t="s">
        <v>944</v>
      </c>
      <c r="M2041" t="s">
        <v>19879</v>
      </c>
      <c r="N2041" t="s">
        <v>19880</v>
      </c>
      <c r="O2041" t="s">
        <v>19881</v>
      </c>
      <c r="P2041" t="s">
        <v>19882</v>
      </c>
      <c r="Q2041" t="s">
        <v>19883</v>
      </c>
      <c r="R2041" t="s">
        <v>19884</v>
      </c>
      <c r="S2041" t="s">
        <v>19885</v>
      </c>
      <c r="T2041">
        <v>8.1999999999999993</v>
      </c>
      <c r="U2041">
        <v>21343</v>
      </c>
      <c r="W2041"/>
      <c r="X2041"/>
      <c r="Y2041"/>
      <c r="Z2041"/>
      <c r="AA2041">
        <v>734514</v>
      </c>
      <c r="AB2041">
        <v>322</v>
      </c>
    </row>
    <row r="2042" spans="1:28" x14ac:dyDescent="0.2">
      <c r="A2042" t="s">
        <v>10772</v>
      </c>
      <c r="B2042" t="s">
        <v>10773</v>
      </c>
      <c r="C2042">
        <v>2005</v>
      </c>
      <c r="D2042" t="s">
        <v>8394</v>
      </c>
      <c r="E2042" t="s">
        <v>176</v>
      </c>
      <c r="F2042" t="s">
        <v>44042</v>
      </c>
      <c r="H2042">
        <v>96</v>
      </c>
      <c r="I2042" t="s">
        <v>177</v>
      </c>
      <c r="J2042" t="s">
        <v>26</v>
      </c>
      <c r="M2042" t="s">
        <v>4762</v>
      </c>
      <c r="N2042" t="s">
        <v>10774</v>
      </c>
      <c r="O2042" t="s">
        <v>10775</v>
      </c>
      <c r="P2042" t="s">
        <v>6589</v>
      </c>
      <c r="Q2042" t="s">
        <v>10776</v>
      </c>
      <c r="R2042" t="s">
        <v>10777</v>
      </c>
      <c r="S2042" t="s">
        <v>10778</v>
      </c>
      <c r="T2042">
        <v>7.4</v>
      </c>
      <c r="U2042">
        <v>220412</v>
      </c>
      <c r="V2042" s="12">
        <f>W2042*1.32519713261649</f>
        <v>42406308.243727677</v>
      </c>
      <c r="W2042" s="3">
        <v>32000000</v>
      </c>
      <c r="X2042" s="13">
        <f>Y2042*1.32519713261649</f>
        <v>41749849.315734848</v>
      </c>
      <c r="Y2042" s="3">
        <v>31504633</v>
      </c>
      <c r="Z2042" s="13">
        <f>AA2042*1.32519713261649</f>
        <v>81347312.123476863</v>
      </c>
      <c r="AA2042" s="3">
        <v>61385065</v>
      </c>
      <c r="AB2042">
        <v>1172</v>
      </c>
    </row>
    <row r="2043" spans="1:28" x14ac:dyDescent="0.2">
      <c r="A2043" t="s">
        <v>22700</v>
      </c>
      <c r="B2043" t="s">
        <v>22701</v>
      </c>
      <c r="C2043">
        <v>2012</v>
      </c>
      <c r="D2043" t="s">
        <v>22702</v>
      </c>
      <c r="E2043" t="s">
        <v>1045</v>
      </c>
      <c r="H2043">
        <v>116</v>
      </c>
      <c r="I2043" t="s">
        <v>25</v>
      </c>
      <c r="J2043" t="s">
        <v>26</v>
      </c>
      <c r="M2043" t="s">
        <v>21238</v>
      </c>
      <c r="N2043" t="s">
        <v>22703</v>
      </c>
      <c r="O2043" t="s">
        <v>22704</v>
      </c>
      <c r="P2043" t="s">
        <v>1329</v>
      </c>
      <c r="Q2043" t="s">
        <v>17578</v>
      </c>
      <c r="R2043" t="s">
        <v>22705</v>
      </c>
      <c r="S2043" t="s">
        <v>22706</v>
      </c>
      <c r="T2043">
        <v>5.5</v>
      </c>
      <c r="U2043">
        <v>89159</v>
      </c>
      <c r="V2043" s="12">
        <f>W2043*1.12725506764114</f>
        <v>78907854.734879792</v>
      </c>
      <c r="W2043" s="3">
        <v>70000000</v>
      </c>
      <c r="X2043" s="13">
        <f>Y2043*1.12725506764114</f>
        <v>41630757.228755958</v>
      </c>
      <c r="Y2043" s="3">
        <v>36931089</v>
      </c>
      <c r="Z2043" s="13">
        <f>AA2043*1.12725506764114</f>
        <v>65064140.083900243</v>
      </c>
      <c r="AA2043" s="3">
        <v>57719093</v>
      </c>
      <c r="AB2043">
        <v>253</v>
      </c>
    </row>
    <row r="2044" spans="1:28" x14ac:dyDescent="0.2">
      <c r="A2044" t="s">
        <v>36850</v>
      </c>
      <c r="B2044" t="s">
        <v>36851</v>
      </c>
      <c r="C2044">
        <v>2016</v>
      </c>
      <c r="D2044" t="s">
        <v>35420</v>
      </c>
      <c r="E2044" t="s">
        <v>44043</v>
      </c>
      <c r="F2044" t="s">
        <v>44044</v>
      </c>
      <c r="G2044" t="s">
        <v>44032</v>
      </c>
      <c r="H2044">
        <v>96</v>
      </c>
      <c r="I2044" t="s">
        <v>25</v>
      </c>
      <c r="J2044" t="s">
        <v>26</v>
      </c>
      <c r="M2044" t="s">
        <v>28986</v>
      </c>
      <c r="N2044" t="s">
        <v>36852</v>
      </c>
      <c r="O2044" t="s">
        <v>36853</v>
      </c>
      <c r="P2044" t="s">
        <v>12550</v>
      </c>
      <c r="Q2044" t="s">
        <v>36854</v>
      </c>
      <c r="R2044" t="s">
        <v>36855</v>
      </c>
      <c r="S2044" t="s">
        <v>36856</v>
      </c>
      <c r="T2044">
        <v>6.5</v>
      </c>
      <c r="U2044">
        <v>112666</v>
      </c>
      <c r="V2044" s="12">
        <f>W2044*1.07834771485832</f>
        <v>20488606.58230808</v>
      </c>
      <c r="W2044" s="3">
        <v>19000000</v>
      </c>
      <c r="X2044" s="13">
        <f>Y2044*1.07834771485832</f>
        <v>41606564.928048067</v>
      </c>
      <c r="Y2044" s="3">
        <v>38583626</v>
      </c>
      <c r="Z2044" s="13">
        <f>AA2044*1.07834771485832</f>
        <v>91930679.33716546</v>
      </c>
      <c r="AA2044" s="3">
        <v>85251425</v>
      </c>
      <c r="AB2044">
        <v>270</v>
      </c>
    </row>
    <row r="2045" spans="1:28" hidden="1" x14ac:dyDescent="0.2">
      <c r="A2045" t="s">
        <v>19906</v>
      </c>
      <c r="B2045" t="s">
        <v>19907</v>
      </c>
      <c r="C2045">
        <v>2009</v>
      </c>
      <c r="D2045" t="s">
        <v>19908</v>
      </c>
      <c r="E2045" t="s">
        <v>176</v>
      </c>
      <c r="H2045">
        <v>106</v>
      </c>
      <c r="I2045" t="s">
        <v>25</v>
      </c>
      <c r="J2045" t="s">
        <v>26</v>
      </c>
      <c r="M2045" t="s">
        <v>19909</v>
      </c>
      <c r="N2045" t="s">
        <v>19910</v>
      </c>
      <c r="O2045" t="s">
        <v>19911</v>
      </c>
      <c r="P2045" t="s">
        <v>6894</v>
      </c>
      <c r="Q2045" t="s">
        <v>19912</v>
      </c>
      <c r="R2045" t="s">
        <v>19913</v>
      </c>
      <c r="S2045" t="s">
        <v>19914</v>
      </c>
      <c r="T2045">
        <v>6.3</v>
      </c>
      <c r="U2045">
        <v>13922</v>
      </c>
      <c r="W2045"/>
      <c r="X2045"/>
      <c r="Y2045"/>
      <c r="Z2045"/>
      <c r="AA2045">
        <v>17835</v>
      </c>
      <c r="AB2045">
        <v>62</v>
      </c>
    </row>
    <row r="2046" spans="1:28" hidden="1" x14ac:dyDescent="0.2">
      <c r="A2046" t="s">
        <v>19915</v>
      </c>
      <c r="B2046" t="s">
        <v>19916</v>
      </c>
      <c r="C2046">
        <v>2009</v>
      </c>
      <c r="D2046" t="s">
        <v>19917</v>
      </c>
      <c r="E2046" t="s">
        <v>176</v>
      </c>
      <c r="H2046">
        <v>102</v>
      </c>
      <c r="I2046" t="s">
        <v>25</v>
      </c>
      <c r="J2046" t="s">
        <v>26</v>
      </c>
      <c r="M2046" t="s">
        <v>1371</v>
      </c>
      <c r="N2046" t="s">
        <v>19918</v>
      </c>
      <c r="O2046" t="s">
        <v>19919</v>
      </c>
      <c r="P2046" t="s">
        <v>1614</v>
      </c>
      <c r="Q2046" t="s">
        <v>19920</v>
      </c>
      <c r="R2046" t="s">
        <v>19921</v>
      </c>
      <c r="S2046" t="s">
        <v>19922</v>
      </c>
      <c r="T2046">
        <v>6.3</v>
      </c>
      <c r="U2046">
        <v>18518</v>
      </c>
      <c r="W2046"/>
      <c r="X2046"/>
      <c r="Y2046">
        <v>25423</v>
      </c>
      <c r="Z2046"/>
      <c r="AA2046">
        <v>1451343</v>
      </c>
      <c r="AB2046">
        <v>51</v>
      </c>
    </row>
    <row r="2047" spans="1:28" x14ac:dyDescent="0.2">
      <c r="A2047" t="s">
        <v>18764</v>
      </c>
      <c r="B2047" t="s">
        <v>18765</v>
      </c>
      <c r="C2047">
        <v>2010</v>
      </c>
      <c r="D2047" t="s">
        <v>13859</v>
      </c>
      <c r="E2047" t="s">
        <v>16512</v>
      </c>
      <c r="F2047" t="s">
        <v>44032</v>
      </c>
      <c r="G2047" t="s">
        <v>44042</v>
      </c>
      <c r="H2047">
        <v>115</v>
      </c>
      <c r="I2047" t="s">
        <v>18766</v>
      </c>
      <c r="J2047" t="s">
        <v>26</v>
      </c>
      <c r="K2047" t="s">
        <v>361</v>
      </c>
      <c r="M2047" t="s">
        <v>4878</v>
      </c>
      <c r="N2047" t="s">
        <v>18767</v>
      </c>
      <c r="O2047" t="s">
        <v>18768</v>
      </c>
      <c r="P2047" t="s">
        <v>18769</v>
      </c>
      <c r="Q2047" t="s">
        <v>18770</v>
      </c>
      <c r="R2047" t="s">
        <v>18771</v>
      </c>
      <c r="S2047" t="s">
        <v>18772</v>
      </c>
      <c r="T2047">
        <v>6.8</v>
      </c>
      <c r="U2047">
        <v>127645</v>
      </c>
      <c r="V2047" s="12">
        <f>W2047*1.18690152988223</f>
        <v>118690152.988223</v>
      </c>
      <c r="W2047" s="3">
        <v>100000000</v>
      </c>
      <c r="X2047" s="13">
        <f>Y2047*1.18690152988223</f>
        <v>41605242.681971535</v>
      </c>
      <c r="Y2047" s="3">
        <v>35053660</v>
      </c>
      <c r="Z2047" s="13">
        <f>AA2047*1.18690152988223</f>
        <v>183627242.45247978</v>
      </c>
      <c r="AA2047" s="3">
        <v>154711438</v>
      </c>
      <c r="AB2047">
        <v>282</v>
      </c>
    </row>
    <row r="2048" spans="1:28" hidden="1" x14ac:dyDescent="0.2">
      <c r="A2048" t="s">
        <v>19933</v>
      </c>
      <c r="B2048" t="s">
        <v>19934</v>
      </c>
      <c r="C2048">
        <v>2007</v>
      </c>
      <c r="D2048" t="s">
        <v>5501</v>
      </c>
      <c r="E2048" t="s">
        <v>1045</v>
      </c>
      <c r="F2048" t="s">
        <v>44032</v>
      </c>
      <c r="G2048" t="s">
        <v>44057</v>
      </c>
      <c r="H2048">
        <v>87</v>
      </c>
      <c r="I2048" t="s">
        <v>19935</v>
      </c>
      <c r="J2048" t="s">
        <v>975</v>
      </c>
      <c r="K2048" t="s">
        <v>361</v>
      </c>
      <c r="L2048" t="s">
        <v>26</v>
      </c>
      <c r="M2048" t="s">
        <v>19936</v>
      </c>
      <c r="N2048" t="s">
        <v>19936</v>
      </c>
      <c r="O2048" t="s">
        <v>19937</v>
      </c>
      <c r="P2048" t="s">
        <v>19938</v>
      </c>
      <c r="Q2048" t="s">
        <v>19939</v>
      </c>
      <c r="R2048" t="s">
        <v>19940</v>
      </c>
      <c r="S2048" t="s">
        <v>19941</v>
      </c>
      <c r="T2048">
        <v>7.5</v>
      </c>
      <c r="U2048">
        <v>12738</v>
      </c>
      <c r="W2048"/>
      <c r="X2048"/>
      <c r="Y2048">
        <v>3054457</v>
      </c>
      <c r="Z2048"/>
      <c r="AA2048">
        <v>14587587</v>
      </c>
      <c r="AB2048">
        <v>68</v>
      </c>
    </row>
    <row r="2049" spans="1:28" x14ac:dyDescent="0.2">
      <c r="A2049" t="s">
        <v>13679</v>
      </c>
      <c r="B2049" t="s">
        <v>13680</v>
      </c>
      <c r="C2049">
        <v>2007</v>
      </c>
      <c r="D2049" s="1">
        <v>39237</v>
      </c>
      <c r="E2049" t="s">
        <v>1045</v>
      </c>
      <c r="F2049" t="s">
        <v>44040</v>
      </c>
      <c r="H2049">
        <v>90</v>
      </c>
      <c r="I2049" t="s">
        <v>7475</v>
      </c>
      <c r="J2049" t="s">
        <v>26</v>
      </c>
      <c r="K2049" t="s">
        <v>27</v>
      </c>
      <c r="L2049" t="s">
        <v>308</v>
      </c>
      <c r="M2049" t="s">
        <v>13681</v>
      </c>
      <c r="N2049" t="s">
        <v>13682</v>
      </c>
      <c r="O2049" t="s">
        <v>13683</v>
      </c>
      <c r="P2049" t="s">
        <v>4526</v>
      </c>
      <c r="Q2049" t="s">
        <v>13684</v>
      </c>
      <c r="R2049" t="s">
        <v>13685</v>
      </c>
      <c r="S2049" t="s">
        <v>13686</v>
      </c>
      <c r="T2049">
        <v>6.4</v>
      </c>
      <c r="U2049">
        <v>113282</v>
      </c>
      <c r="V2049" s="12">
        <f>W2049*1.24823238899982</f>
        <v>31205809.724995498</v>
      </c>
      <c r="W2049" s="3">
        <v>25000000</v>
      </c>
      <c r="X2049" s="13">
        <f>Y2049*1.24823238899982</f>
        <v>41568843.473280966</v>
      </c>
      <c r="Y2049" s="3">
        <v>33302167</v>
      </c>
      <c r="Z2049" s="13">
        <f>AA2049*144548551.06</f>
        <v>3.3567918519992864E+16</v>
      </c>
      <c r="AA2049" s="3">
        <v>232225908</v>
      </c>
      <c r="AB2049">
        <v>262</v>
      </c>
    </row>
    <row r="2050" spans="1:28" x14ac:dyDescent="0.2">
      <c r="A2050" t="s">
        <v>32730</v>
      </c>
      <c r="B2050" t="s">
        <v>32731</v>
      </c>
      <c r="C2050">
        <v>2014</v>
      </c>
      <c r="D2050" s="1">
        <v>42127</v>
      </c>
      <c r="E2050" t="s">
        <v>44035</v>
      </c>
      <c r="F2050" t="s">
        <v>44032</v>
      </c>
      <c r="H2050">
        <v>115</v>
      </c>
      <c r="I2050" t="s">
        <v>25</v>
      </c>
      <c r="J2050" t="s">
        <v>26</v>
      </c>
      <c r="M2050" t="s">
        <v>10846</v>
      </c>
      <c r="N2050" t="s">
        <v>32732</v>
      </c>
      <c r="O2050" t="s">
        <v>32733</v>
      </c>
      <c r="P2050" t="s">
        <v>3439</v>
      </c>
      <c r="Q2050" t="s">
        <v>32734</v>
      </c>
      <c r="R2050" t="s">
        <v>32735</v>
      </c>
      <c r="S2050" t="s">
        <v>32736</v>
      </c>
      <c r="T2050">
        <v>7.1</v>
      </c>
      <c r="U2050">
        <v>117835</v>
      </c>
      <c r="V2050" s="12">
        <f>W2050*1.09324733035956</f>
        <v>16398709.9553934</v>
      </c>
      <c r="W2050" s="3">
        <v>15000000</v>
      </c>
      <c r="X2050" s="13">
        <f>Y2050*1.09324733035956</f>
        <v>41412598.070069738</v>
      </c>
      <c r="Y2050" s="3">
        <v>37880356</v>
      </c>
      <c r="Z2050" s="13">
        <f>AA2050*1.09324733035956</f>
        <v>57397169.538012981</v>
      </c>
      <c r="AA2050" s="3">
        <v>52501541</v>
      </c>
      <c r="AB2050">
        <v>315</v>
      </c>
    </row>
    <row r="2051" spans="1:28" x14ac:dyDescent="0.2">
      <c r="A2051" t="s">
        <v>30502</v>
      </c>
      <c r="B2051" t="s">
        <v>30503</v>
      </c>
      <c r="C2051">
        <v>2017</v>
      </c>
      <c r="D2051" s="1">
        <v>43013</v>
      </c>
      <c r="E2051" t="s">
        <v>16512</v>
      </c>
      <c r="F2051" t="s">
        <v>44031</v>
      </c>
      <c r="G2051" t="s">
        <v>44032</v>
      </c>
      <c r="H2051">
        <v>126</v>
      </c>
      <c r="I2051" t="s">
        <v>495</v>
      </c>
      <c r="J2051" t="s">
        <v>26</v>
      </c>
      <c r="M2051" t="s">
        <v>1895</v>
      </c>
      <c r="N2051" t="s">
        <v>30504</v>
      </c>
      <c r="O2051" t="s">
        <v>30505</v>
      </c>
      <c r="P2051" t="s">
        <v>22294</v>
      </c>
      <c r="Q2051" t="s">
        <v>30506</v>
      </c>
      <c r="R2051" t="s">
        <v>30507</v>
      </c>
      <c r="S2051" t="s">
        <v>30508</v>
      </c>
      <c r="T2051">
        <v>6.7</v>
      </c>
      <c r="U2051">
        <v>187078</v>
      </c>
      <c r="V2051" s="12">
        <f>W2051*1.05585427545692</f>
        <v>184774498.204961</v>
      </c>
      <c r="W2051" s="3">
        <v>175000000</v>
      </c>
      <c r="X2051" s="13">
        <f>Y2051*1.05585427545692</f>
        <v>41363160.927407019</v>
      </c>
      <c r="Y2051" s="3">
        <v>39175066</v>
      </c>
      <c r="Z2051" s="13">
        <f>AA2051*1.05585427545692</f>
        <v>156979204.08993977</v>
      </c>
      <c r="AA2051" s="3">
        <v>148675066</v>
      </c>
      <c r="AB2051">
        <v>945</v>
      </c>
    </row>
    <row r="2052" spans="1:28" x14ac:dyDescent="0.2">
      <c r="A2052" t="s">
        <v>13201</v>
      </c>
      <c r="B2052" t="s">
        <v>13202</v>
      </c>
      <c r="C2052">
        <v>2007</v>
      </c>
      <c r="D2052" t="s">
        <v>10916</v>
      </c>
      <c r="E2052" t="s">
        <v>44041</v>
      </c>
      <c r="F2052" t="s">
        <v>44032</v>
      </c>
      <c r="G2052" t="s">
        <v>44045</v>
      </c>
      <c r="H2052">
        <v>157</v>
      </c>
      <c r="I2052" t="s">
        <v>25</v>
      </c>
      <c r="J2052" t="s">
        <v>26</v>
      </c>
      <c r="M2052" t="s">
        <v>3797</v>
      </c>
      <c r="N2052" t="s">
        <v>13203</v>
      </c>
      <c r="O2052" t="s">
        <v>13204</v>
      </c>
      <c r="P2052" t="s">
        <v>1096</v>
      </c>
      <c r="Q2052" t="s">
        <v>13205</v>
      </c>
      <c r="R2052" t="s">
        <v>13206</v>
      </c>
      <c r="S2052" t="s">
        <v>13207</v>
      </c>
      <c r="T2052">
        <v>7.7</v>
      </c>
      <c r="U2052">
        <v>443791</v>
      </c>
      <c r="V2052" s="12">
        <f>W2052*1.24823238899982</f>
        <v>81135105.284988299</v>
      </c>
      <c r="W2052" s="3">
        <v>65000000</v>
      </c>
      <c r="X2052" s="13">
        <f>Y2052*1.24823238899982</f>
        <v>41291632.279634722</v>
      </c>
      <c r="Y2052" s="3">
        <v>33080084</v>
      </c>
      <c r="Z2052" s="13">
        <f>AA2052*144548551.06</f>
        <v>1.225568101899777E+16</v>
      </c>
      <c r="AA2052" s="3">
        <v>84785914</v>
      </c>
      <c r="AB2052">
        <v>782</v>
      </c>
    </row>
    <row r="2053" spans="1:28" x14ac:dyDescent="0.2">
      <c r="A2053" t="s">
        <v>1636</v>
      </c>
      <c r="B2053" t="s">
        <v>1637</v>
      </c>
      <c r="C2053">
        <v>2000</v>
      </c>
      <c r="D2053" t="s">
        <v>1638</v>
      </c>
      <c r="E2053" t="s">
        <v>176</v>
      </c>
      <c r="F2053" t="s">
        <v>44036</v>
      </c>
      <c r="G2053" t="s">
        <v>44050</v>
      </c>
      <c r="H2053">
        <v>124</v>
      </c>
      <c r="I2053" t="s">
        <v>25</v>
      </c>
      <c r="J2053" t="s">
        <v>26</v>
      </c>
      <c r="K2053" t="s">
        <v>308</v>
      </c>
      <c r="M2053" t="s">
        <v>1640</v>
      </c>
      <c r="N2053" t="s">
        <v>1640</v>
      </c>
      <c r="O2053" t="s">
        <v>1641</v>
      </c>
      <c r="P2053" t="s">
        <v>1642</v>
      </c>
      <c r="Q2053" t="s">
        <v>1643</v>
      </c>
      <c r="R2053" t="s">
        <v>1644</v>
      </c>
      <c r="S2053" t="s">
        <v>1645</v>
      </c>
      <c r="T2053">
        <v>7.2</v>
      </c>
      <c r="U2053">
        <v>18088</v>
      </c>
      <c r="V2053" s="12">
        <f>W2053*1.5029674796748</f>
        <v>30059349.593496002</v>
      </c>
      <c r="W2053" s="3">
        <v>20000000</v>
      </c>
      <c r="X2053" s="13">
        <f>Y2053*1.5029674796748</f>
        <v>41270908.349390335</v>
      </c>
      <c r="Y2053" s="3">
        <v>27459615</v>
      </c>
      <c r="Z2053" s="13">
        <f>AA2053*1.5029674796748</f>
        <v>41674459.626585454</v>
      </c>
      <c r="AA2053" s="3">
        <v>27728118</v>
      </c>
      <c r="AB2053">
        <v>122</v>
      </c>
    </row>
    <row r="2054" spans="1:28" x14ac:dyDescent="0.2">
      <c r="A2054" t="s">
        <v>19131</v>
      </c>
      <c r="B2054" t="s">
        <v>19132</v>
      </c>
      <c r="C2054">
        <v>2008</v>
      </c>
      <c r="D2054" t="s">
        <v>15871</v>
      </c>
      <c r="E2054" t="s">
        <v>176</v>
      </c>
      <c r="F2054" t="s">
        <v>44036</v>
      </c>
      <c r="H2054">
        <v>124</v>
      </c>
      <c r="I2054" t="s">
        <v>319</v>
      </c>
      <c r="J2054" t="s">
        <v>26</v>
      </c>
      <c r="K2054" t="s">
        <v>307</v>
      </c>
      <c r="L2054" t="s">
        <v>2390</v>
      </c>
      <c r="M2054" t="s">
        <v>3359</v>
      </c>
      <c r="N2054" t="s">
        <v>19133</v>
      </c>
      <c r="O2054" t="s">
        <v>19134</v>
      </c>
      <c r="P2054" t="s">
        <v>4765</v>
      </c>
      <c r="Q2054" t="s">
        <v>19135</v>
      </c>
      <c r="R2054" t="s">
        <v>19136</v>
      </c>
      <c r="S2054" t="s">
        <v>19137</v>
      </c>
      <c r="T2054">
        <v>7.6</v>
      </c>
      <c r="U2054">
        <v>227298</v>
      </c>
      <c r="V2054" s="12">
        <f>W2054*1.20207800169993</f>
        <v>38466496.054397762</v>
      </c>
      <c r="W2054" s="3">
        <v>32000000</v>
      </c>
      <c r="X2054" s="13">
        <f>Y2054*1.20207800169993</f>
        <v>41104344.435874097</v>
      </c>
      <c r="Y2054" s="3">
        <v>34194407</v>
      </c>
      <c r="Z2054" s="13">
        <f>AA2054*1.20207800169993</f>
        <v>130909282.7510346</v>
      </c>
      <c r="AA2054" s="3">
        <v>108902486</v>
      </c>
      <c r="AB2054">
        <v>436</v>
      </c>
    </row>
    <row r="2055" spans="1:28" hidden="1" x14ac:dyDescent="0.2">
      <c r="A2055" t="s">
        <v>19986</v>
      </c>
      <c r="B2055" t="s">
        <v>19987</v>
      </c>
      <c r="C2055">
        <v>2017</v>
      </c>
      <c r="D2055" t="s">
        <v>19988</v>
      </c>
      <c r="E2055" t="s">
        <v>44048</v>
      </c>
      <c r="F2055" t="s">
        <v>44046</v>
      </c>
      <c r="G2055" t="s">
        <v>44033</v>
      </c>
      <c r="H2055">
        <v>108</v>
      </c>
      <c r="I2055" t="s">
        <v>3621</v>
      </c>
      <c r="J2055" t="s">
        <v>26</v>
      </c>
      <c r="M2055" t="s">
        <v>14497</v>
      </c>
      <c r="N2055" t="s">
        <v>19989</v>
      </c>
      <c r="O2055" t="s">
        <v>19990</v>
      </c>
      <c r="P2055" t="s">
        <v>13520</v>
      </c>
      <c r="Q2055" t="s">
        <v>19991</v>
      </c>
      <c r="R2055" t="s">
        <v>19992</v>
      </c>
      <c r="S2055" t="s">
        <v>19993</v>
      </c>
      <c r="T2055">
        <v>6</v>
      </c>
      <c r="U2055">
        <v>11544</v>
      </c>
      <c r="W2055" t="s">
        <v>19994</v>
      </c>
      <c r="X2055"/>
      <c r="Y2055"/>
      <c r="Z2055"/>
      <c r="AA2055">
        <v>737478</v>
      </c>
      <c r="AB2055">
        <v>110</v>
      </c>
    </row>
    <row r="2056" spans="1:28" x14ac:dyDescent="0.2">
      <c r="A2056" t="s">
        <v>5041</v>
      </c>
      <c r="B2056" t="s">
        <v>5042</v>
      </c>
      <c r="C2056">
        <v>2002</v>
      </c>
      <c r="D2056" t="s">
        <v>4815</v>
      </c>
      <c r="E2056" t="s">
        <v>176</v>
      </c>
      <c r="F2056" t="s">
        <v>44042</v>
      </c>
      <c r="H2056">
        <v>85</v>
      </c>
      <c r="I2056" t="s">
        <v>25</v>
      </c>
      <c r="J2056" t="s">
        <v>26</v>
      </c>
      <c r="M2056" t="s">
        <v>5043</v>
      </c>
      <c r="N2056" t="s">
        <v>5044</v>
      </c>
      <c r="O2056" t="s">
        <v>5045</v>
      </c>
      <c r="P2056" t="s">
        <v>561</v>
      </c>
      <c r="Q2056" t="s">
        <v>5046</v>
      </c>
      <c r="R2056" t="s">
        <v>5047</v>
      </c>
      <c r="S2056" t="s">
        <v>5048</v>
      </c>
      <c r="T2056">
        <v>5.0999999999999996</v>
      </c>
      <c r="U2056">
        <v>18771</v>
      </c>
      <c r="V2056" s="12">
        <f>W2056*1.43863813229572</f>
        <v>14386381.322957201</v>
      </c>
      <c r="W2056" s="3">
        <v>10000000</v>
      </c>
      <c r="X2056" s="13">
        <f>Y2056*1.43863813229572</f>
        <v>41094691.055836581</v>
      </c>
      <c r="Y2056" s="3">
        <v>28564995</v>
      </c>
      <c r="Z2056" s="13">
        <f>AA2056*1.43863813229572</f>
        <v>49505322.043579772</v>
      </c>
      <c r="AA2056" s="3">
        <v>34411240</v>
      </c>
      <c r="AB2056">
        <v>216</v>
      </c>
    </row>
    <row r="2057" spans="1:28" x14ac:dyDescent="0.2">
      <c r="A2057" t="s">
        <v>12575</v>
      </c>
      <c r="B2057" t="s">
        <v>12576</v>
      </c>
      <c r="C2057">
        <v>2005</v>
      </c>
      <c r="D2057" s="1">
        <v>38606</v>
      </c>
      <c r="E2057" t="s">
        <v>44035</v>
      </c>
      <c r="F2057" t="s">
        <v>44044</v>
      </c>
      <c r="G2057" t="s">
        <v>44032</v>
      </c>
      <c r="H2057">
        <v>117</v>
      </c>
      <c r="I2057" t="s">
        <v>433</v>
      </c>
      <c r="J2057" t="s">
        <v>26</v>
      </c>
      <c r="K2057" t="s">
        <v>308</v>
      </c>
      <c r="M2057" t="s">
        <v>5771</v>
      </c>
      <c r="N2057" t="s">
        <v>12577</v>
      </c>
      <c r="O2057" t="s">
        <v>12578</v>
      </c>
      <c r="P2057" t="s">
        <v>12579</v>
      </c>
      <c r="Q2057" t="s">
        <v>12580</v>
      </c>
      <c r="R2057" t="s">
        <v>12581</v>
      </c>
      <c r="S2057" t="s">
        <v>12582</v>
      </c>
      <c r="T2057">
        <v>5.4</v>
      </c>
      <c r="U2057">
        <v>43477</v>
      </c>
      <c r="V2057" s="12">
        <f>W2057*1.32519713261649</f>
        <v>53007885.304659598</v>
      </c>
      <c r="W2057" s="3">
        <v>40000000</v>
      </c>
      <c r="X2057" s="13">
        <f>Y2057*1.32519713261649</f>
        <v>41061699.623512626</v>
      </c>
      <c r="Y2057" s="3">
        <v>30985352</v>
      </c>
      <c r="Z2057" s="13">
        <f>AA2057*1.32519713261649</f>
        <v>61706427.600466065</v>
      </c>
      <c r="AA2057" s="3">
        <v>46563961</v>
      </c>
      <c r="AB2057">
        <v>296</v>
      </c>
    </row>
    <row r="2058" spans="1:28" hidden="1" x14ac:dyDescent="0.2">
      <c r="A2058" t="s">
        <v>20011</v>
      </c>
      <c r="B2058" t="s">
        <v>20012</v>
      </c>
      <c r="C2058">
        <v>2020</v>
      </c>
      <c r="D2058" s="1">
        <v>44173</v>
      </c>
      <c r="E2058" t="s">
        <v>16512</v>
      </c>
      <c r="F2058" t="s">
        <v>44051</v>
      </c>
      <c r="G2058" t="s">
        <v>44032</v>
      </c>
      <c r="H2058">
        <v>112</v>
      </c>
      <c r="I2058" t="s">
        <v>943</v>
      </c>
      <c r="J2058" t="s">
        <v>944</v>
      </c>
      <c r="M2058" t="s">
        <v>20013</v>
      </c>
      <c r="N2058" t="s">
        <v>20014</v>
      </c>
      <c r="O2058" t="s">
        <v>20015</v>
      </c>
      <c r="P2058" t="s">
        <v>20016</v>
      </c>
      <c r="Q2058" t="s">
        <v>20017</v>
      </c>
      <c r="R2058" t="s">
        <v>20018</v>
      </c>
      <c r="S2058" t="s">
        <v>20019</v>
      </c>
      <c r="T2058">
        <v>5.2</v>
      </c>
      <c r="U2058">
        <v>21614</v>
      </c>
      <c r="W2058"/>
      <c r="X2058"/>
      <c r="Y2058"/>
      <c r="Z2058"/>
      <c r="AA2058"/>
      <c r="AB2058">
        <v>4866</v>
      </c>
    </row>
    <row r="2059" spans="1:28" x14ac:dyDescent="0.2">
      <c r="A2059" t="s">
        <v>33588</v>
      </c>
      <c r="B2059" t="s">
        <v>33589</v>
      </c>
      <c r="C2059">
        <v>2013</v>
      </c>
      <c r="D2059" t="s">
        <v>22276</v>
      </c>
      <c r="E2059" t="s">
        <v>1045</v>
      </c>
      <c r="F2059" t="s">
        <v>44044</v>
      </c>
      <c r="G2059" t="s">
        <v>44042</v>
      </c>
      <c r="H2059">
        <v>111</v>
      </c>
      <c r="I2059" t="s">
        <v>1016</v>
      </c>
      <c r="J2059" t="s">
        <v>26</v>
      </c>
      <c r="K2059" t="s">
        <v>27</v>
      </c>
      <c r="L2059" t="s">
        <v>64</v>
      </c>
      <c r="M2059" t="s">
        <v>1255</v>
      </c>
      <c r="N2059" t="s">
        <v>33590</v>
      </c>
      <c r="O2059" t="s">
        <v>33591</v>
      </c>
      <c r="P2059" t="s">
        <v>1106</v>
      </c>
      <c r="Q2059" t="s">
        <v>33592</v>
      </c>
      <c r="R2059" t="s">
        <v>33593</v>
      </c>
      <c r="S2059" t="s">
        <v>33594</v>
      </c>
      <c r="T2059">
        <v>6.3</v>
      </c>
      <c r="U2059">
        <v>108872</v>
      </c>
      <c r="V2059" s="12">
        <f>W2059*1.11098185502045</f>
        <v>33329455.650613498</v>
      </c>
      <c r="W2059" s="3">
        <v>30000000</v>
      </c>
      <c r="X2059" s="13">
        <f>Y2059*1.11098185502045</f>
        <v>41016129.129929394</v>
      </c>
      <c r="Y2059" s="3">
        <v>36918811</v>
      </c>
      <c r="Z2059" s="13">
        <f>AA2059*1.11098185502045</f>
        <v>87121876.113278076</v>
      </c>
      <c r="AA2059" s="3">
        <v>78418811</v>
      </c>
      <c r="AB2059">
        <v>264</v>
      </c>
    </row>
    <row r="2060" spans="1:28" hidden="1" x14ac:dyDescent="0.2">
      <c r="A2060" t="s">
        <v>20028</v>
      </c>
      <c r="B2060" t="s">
        <v>20029</v>
      </c>
      <c r="C2060">
        <v>2008</v>
      </c>
      <c r="D2060" t="s">
        <v>11399</v>
      </c>
      <c r="E2060" t="s">
        <v>176</v>
      </c>
      <c r="H2060">
        <v>109</v>
      </c>
      <c r="I2060" t="s">
        <v>1561</v>
      </c>
      <c r="J2060" t="s">
        <v>26</v>
      </c>
      <c r="M2060" t="s">
        <v>20030</v>
      </c>
      <c r="N2060" t="s">
        <v>20030</v>
      </c>
      <c r="O2060" t="s">
        <v>20031</v>
      </c>
      <c r="P2060" t="s">
        <v>20032</v>
      </c>
      <c r="Q2060" t="s">
        <v>20033</v>
      </c>
      <c r="R2060" t="s">
        <v>20034</v>
      </c>
      <c r="S2060" t="s">
        <v>20035</v>
      </c>
      <c r="T2060">
        <v>6.8</v>
      </c>
      <c r="U2060">
        <v>11769</v>
      </c>
      <c r="W2060"/>
      <c r="X2060"/>
      <c r="Y2060">
        <v>1664</v>
      </c>
      <c r="Z2060"/>
      <c r="AA2060">
        <v>1117269</v>
      </c>
      <c r="AB2060">
        <v>64</v>
      </c>
    </row>
    <row r="2061" spans="1:28" x14ac:dyDescent="0.2">
      <c r="A2061" t="s">
        <v>492</v>
      </c>
      <c r="B2061" t="s">
        <v>493</v>
      </c>
      <c r="C2061">
        <v>2000</v>
      </c>
      <c r="D2061" s="1">
        <v>36714</v>
      </c>
      <c r="E2061" t="s">
        <v>1045</v>
      </c>
      <c r="F2061" t="s">
        <v>44032</v>
      </c>
      <c r="G2061" t="s">
        <v>44057</v>
      </c>
      <c r="H2061">
        <v>113</v>
      </c>
      <c r="I2061" t="s">
        <v>495</v>
      </c>
      <c r="J2061" t="s">
        <v>26</v>
      </c>
      <c r="K2061" t="s">
        <v>496</v>
      </c>
      <c r="M2061" t="s">
        <v>497</v>
      </c>
      <c r="N2061" t="s">
        <v>498</v>
      </c>
      <c r="O2061" t="s">
        <v>499</v>
      </c>
      <c r="P2061" t="s">
        <v>500</v>
      </c>
      <c r="Q2061" t="s">
        <v>501</v>
      </c>
      <c r="R2061" t="s">
        <v>502</v>
      </c>
      <c r="S2061" t="s">
        <v>503</v>
      </c>
      <c r="T2061">
        <v>7.5</v>
      </c>
      <c r="U2061">
        <v>165533</v>
      </c>
      <c r="V2061" s="12">
        <f>W2061*1.5029674796748</f>
        <v>45089024.390244</v>
      </c>
      <c r="W2061" s="3">
        <v>30000000</v>
      </c>
      <c r="X2061" s="13">
        <f>Y2061*1.5029674796748</f>
        <v>41011679.524430983</v>
      </c>
      <c r="Y2061" s="3">
        <v>27287137</v>
      </c>
      <c r="Z2061" s="13">
        <f>AA2061*1.5029674796748</f>
        <v>70829288.82256113</v>
      </c>
      <c r="AA2061" s="3">
        <v>47126295</v>
      </c>
      <c r="AB2061">
        <v>628</v>
      </c>
    </row>
    <row r="2062" spans="1:28" x14ac:dyDescent="0.2">
      <c r="A2062" t="s">
        <v>26634</v>
      </c>
      <c r="B2062" t="s">
        <v>26635</v>
      </c>
      <c r="C2062">
        <v>2011</v>
      </c>
      <c r="D2062" t="s">
        <v>19216</v>
      </c>
      <c r="E2062" t="s">
        <v>1045</v>
      </c>
      <c r="F2062" t="s">
        <v>44032</v>
      </c>
      <c r="G2062" t="s">
        <v>44036</v>
      </c>
      <c r="H2062">
        <v>98</v>
      </c>
      <c r="I2062" t="s">
        <v>1016</v>
      </c>
      <c r="J2062" t="s">
        <v>26</v>
      </c>
      <c r="M2062" t="s">
        <v>7373</v>
      </c>
      <c r="N2062" t="s">
        <v>26636</v>
      </c>
      <c r="O2062" t="s">
        <v>26637</v>
      </c>
      <c r="P2062" t="s">
        <v>7373</v>
      </c>
      <c r="Q2062" t="s">
        <v>26638</v>
      </c>
      <c r="R2062" t="s">
        <v>26639</v>
      </c>
      <c r="S2062" t="s">
        <v>26640</v>
      </c>
      <c r="T2062">
        <v>6.1</v>
      </c>
      <c r="U2062">
        <v>62434</v>
      </c>
      <c r="V2062" s="12">
        <f>W2062*1.1505830469594</f>
        <v>34517491.408782005</v>
      </c>
      <c r="W2062" s="3">
        <v>30000000</v>
      </c>
      <c r="X2062" s="13">
        <f>Y2062*1.1505830469594</f>
        <v>40970243.02897682</v>
      </c>
      <c r="Y2062" s="3">
        <v>35608245</v>
      </c>
      <c r="Z2062" s="13">
        <f>AA2062*1.1505830469594</f>
        <v>86357091.130351052</v>
      </c>
      <c r="AA2062" s="3">
        <v>75055070</v>
      </c>
      <c r="AB2062">
        <v>227</v>
      </c>
    </row>
    <row r="2063" spans="1:28" x14ac:dyDescent="0.2">
      <c r="A2063" t="s">
        <v>34717</v>
      </c>
      <c r="B2063" t="s">
        <v>34718</v>
      </c>
      <c r="C2063">
        <v>2015</v>
      </c>
      <c r="D2063" s="1">
        <v>42251</v>
      </c>
      <c r="E2063" t="s">
        <v>176</v>
      </c>
      <c r="F2063" t="s">
        <v>44036</v>
      </c>
      <c r="H2063">
        <v>123</v>
      </c>
      <c r="I2063" t="s">
        <v>25</v>
      </c>
      <c r="J2063" t="s">
        <v>26</v>
      </c>
      <c r="M2063" t="s">
        <v>1715</v>
      </c>
      <c r="N2063" t="s">
        <v>34719</v>
      </c>
      <c r="O2063" t="s">
        <v>34720</v>
      </c>
      <c r="P2063" t="s">
        <v>28859</v>
      </c>
      <c r="Q2063" t="s">
        <v>34721</v>
      </c>
      <c r="R2063" t="s">
        <v>34722</v>
      </c>
      <c r="S2063" t="s">
        <v>34723</v>
      </c>
      <c r="T2063">
        <v>7.1</v>
      </c>
      <c r="U2063">
        <v>75070</v>
      </c>
      <c r="V2063" s="12">
        <f>W2063*1.09195121025074</f>
        <v>37126341.148525164</v>
      </c>
      <c r="W2063" s="3">
        <v>34000000</v>
      </c>
      <c r="X2063" s="13">
        <f>Y2063*1.09195121025074</f>
        <v>40889332.777340814</v>
      </c>
      <c r="Y2063" s="3">
        <v>37446117</v>
      </c>
      <c r="Z2063" s="13">
        <f>AA2063*1.09195121025074</f>
        <v>68732666.918258935</v>
      </c>
      <c r="AA2063" s="3">
        <v>62944815</v>
      </c>
      <c r="AB2063">
        <v>152</v>
      </c>
    </row>
    <row r="2064" spans="1:28" hidden="1" x14ac:dyDescent="0.2">
      <c r="A2064" t="s">
        <v>20057</v>
      </c>
      <c r="B2064" t="s">
        <v>20058</v>
      </c>
      <c r="C2064">
        <v>2007</v>
      </c>
      <c r="D2064" t="s">
        <v>1667</v>
      </c>
      <c r="E2064" t="s">
        <v>16512</v>
      </c>
      <c r="F2064" t="s">
        <v>44031</v>
      </c>
      <c r="G2064" t="s">
        <v>44034</v>
      </c>
      <c r="H2064">
        <v>78</v>
      </c>
      <c r="I2064" t="s">
        <v>2359</v>
      </c>
      <c r="J2064" t="s">
        <v>308</v>
      </c>
      <c r="K2064" t="s">
        <v>934</v>
      </c>
      <c r="M2064" t="s">
        <v>20059</v>
      </c>
      <c r="N2064" t="s">
        <v>20060</v>
      </c>
      <c r="O2064" t="s">
        <v>20061</v>
      </c>
      <c r="P2064" t="s">
        <v>20062</v>
      </c>
      <c r="Q2064" t="s">
        <v>20063</v>
      </c>
      <c r="R2064" t="s">
        <v>20064</v>
      </c>
      <c r="S2064" t="s">
        <v>20065</v>
      </c>
      <c r="T2064">
        <v>7.4</v>
      </c>
      <c r="U2064">
        <v>162297</v>
      </c>
      <c r="W2064" t="s">
        <v>18818</v>
      </c>
      <c r="X2064"/>
      <c r="Y2064"/>
      <c r="Z2064"/>
      <c r="AA2064">
        <v>32511655</v>
      </c>
      <c r="AB2064">
        <v>444</v>
      </c>
    </row>
    <row r="2065" spans="1:28" x14ac:dyDescent="0.2">
      <c r="A2065" t="s">
        <v>18148</v>
      </c>
      <c r="B2065" t="s">
        <v>18149</v>
      </c>
      <c r="C2065">
        <v>2009</v>
      </c>
      <c r="D2065" t="s">
        <v>18150</v>
      </c>
      <c r="E2065" t="s">
        <v>1045</v>
      </c>
      <c r="F2065" t="s">
        <v>44036</v>
      </c>
      <c r="H2065">
        <v>99</v>
      </c>
      <c r="I2065" t="s">
        <v>25</v>
      </c>
      <c r="J2065" t="s">
        <v>26</v>
      </c>
      <c r="K2065" t="s">
        <v>308</v>
      </c>
      <c r="L2065" t="s">
        <v>27</v>
      </c>
      <c r="M2065" t="s">
        <v>18151</v>
      </c>
      <c r="N2065" t="s">
        <v>18152</v>
      </c>
      <c r="O2065" t="s">
        <v>18153</v>
      </c>
      <c r="P2065" t="s">
        <v>1516</v>
      </c>
      <c r="Q2065" t="s">
        <v>18154</v>
      </c>
      <c r="R2065" t="s">
        <v>18155</v>
      </c>
      <c r="S2065" t="s">
        <v>18156</v>
      </c>
      <c r="T2065">
        <v>4.8</v>
      </c>
      <c r="U2065">
        <v>39256</v>
      </c>
      <c r="V2065" s="12">
        <f>W2065*1.20636999678377</f>
        <v>18095549.951756548</v>
      </c>
      <c r="W2065" s="3">
        <v>15000000</v>
      </c>
      <c r="X2065" s="13">
        <f>Y2065*1.20636999678377</f>
        <v>40851190.183199115</v>
      </c>
      <c r="Y2065" s="3">
        <v>33862903</v>
      </c>
      <c r="Z2065" s="13">
        <f>AA2065*1.20636999678377</f>
        <v>48382122.573551349</v>
      </c>
      <c r="AA2065" s="3">
        <v>40105542</v>
      </c>
      <c r="AB2065">
        <v>164</v>
      </c>
    </row>
    <row r="2066" spans="1:28" x14ac:dyDescent="0.2">
      <c r="A2066" t="s">
        <v>4323</v>
      </c>
      <c r="B2066" t="s">
        <v>4324</v>
      </c>
      <c r="C2066">
        <v>2001</v>
      </c>
      <c r="D2066" s="1">
        <v>37534</v>
      </c>
      <c r="E2066" t="s">
        <v>176</v>
      </c>
      <c r="F2066" t="s">
        <v>44036</v>
      </c>
      <c r="H2066">
        <v>152</v>
      </c>
      <c r="I2066" t="s">
        <v>25</v>
      </c>
      <c r="J2066" t="s">
        <v>26</v>
      </c>
      <c r="M2066" t="s">
        <v>4325</v>
      </c>
      <c r="N2066" t="s">
        <v>4326</v>
      </c>
      <c r="O2066" t="s">
        <v>4327</v>
      </c>
      <c r="P2066" t="s">
        <v>957</v>
      </c>
      <c r="Q2066" t="s">
        <v>4328</v>
      </c>
      <c r="R2066" t="s">
        <v>4329</v>
      </c>
      <c r="S2066" t="s">
        <v>4330</v>
      </c>
      <c r="T2066">
        <v>6.9</v>
      </c>
      <c r="U2066">
        <v>51763</v>
      </c>
      <c r="V2066" s="12">
        <f>W2066*1.46138339920949</f>
        <v>105219604.74308328</v>
      </c>
      <c r="W2066" s="3">
        <v>72000000</v>
      </c>
      <c r="X2066" s="13">
        <f>Y2066*1.46138339920949</f>
        <v>40637076.909802482</v>
      </c>
      <c r="Y2066" s="3">
        <v>27807266</v>
      </c>
      <c r="Z2066" s="13">
        <f>AA2066*1.46138339920949</f>
        <v>54535259.760237299</v>
      </c>
      <c r="AA2066" s="3">
        <v>37317558</v>
      </c>
      <c r="AB2066">
        <v>389</v>
      </c>
    </row>
    <row r="2067" spans="1:28" hidden="1" x14ac:dyDescent="0.2">
      <c r="A2067" t="s">
        <v>20081</v>
      </c>
      <c r="B2067" t="s">
        <v>20082</v>
      </c>
      <c r="C2067">
        <v>2019</v>
      </c>
      <c r="D2067" s="1">
        <v>43779</v>
      </c>
      <c r="E2067" t="s">
        <v>176</v>
      </c>
      <c r="H2067">
        <v>132</v>
      </c>
      <c r="I2067" t="s">
        <v>4358</v>
      </c>
      <c r="J2067" t="s">
        <v>1076</v>
      </c>
      <c r="M2067" t="s">
        <v>20083</v>
      </c>
      <c r="N2067" t="s">
        <v>20084</v>
      </c>
      <c r="O2067" t="s">
        <v>20085</v>
      </c>
      <c r="P2067" t="s">
        <v>20086</v>
      </c>
      <c r="Q2067" t="s">
        <v>20087</v>
      </c>
      <c r="R2067" t="s">
        <v>20088</v>
      </c>
      <c r="S2067" t="s">
        <v>20089</v>
      </c>
      <c r="T2067">
        <v>8.3000000000000007</v>
      </c>
      <c r="U2067">
        <v>28714</v>
      </c>
      <c r="W2067"/>
      <c r="X2067"/>
      <c r="Y2067"/>
      <c r="Z2067"/>
      <c r="AA2067">
        <v>17163660</v>
      </c>
      <c r="AB2067">
        <v>307</v>
      </c>
    </row>
    <row r="2068" spans="1:28" x14ac:dyDescent="0.2">
      <c r="A2068" t="s">
        <v>31707</v>
      </c>
      <c r="B2068" t="s">
        <v>31708</v>
      </c>
      <c r="C2068">
        <v>2018</v>
      </c>
      <c r="D2068" t="s">
        <v>31709</v>
      </c>
      <c r="E2068" t="s">
        <v>1045</v>
      </c>
      <c r="F2068" t="s">
        <v>44032</v>
      </c>
      <c r="G2068" t="s">
        <v>44036</v>
      </c>
      <c r="H2068">
        <v>103</v>
      </c>
      <c r="I2068" t="s">
        <v>25</v>
      </c>
      <c r="J2068" t="s">
        <v>26</v>
      </c>
      <c r="K2068" t="s">
        <v>209</v>
      </c>
      <c r="M2068" t="s">
        <v>444</v>
      </c>
      <c r="N2068" t="s">
        <v>31710</v>
      </c>
      <c r="O2068" t="s">
        <v>31711</v>
      </c>
      <c r="P2068" t="s">
        <v>1958</v>
      </c>
      <c r="Q2068" t="s">
        <v>31712</v>
      </c>
      <c r="R2068" t="s">
        <v>31713</v>
      </c>
      <c r="S2068" t="s">
        <v>31714</v>
      </c>
      <c r="T2068">
        <v>5.8</v>
      </c>
      <c r="U2068">
        <v>21061</v>
      </c>
      <c r="V2068" s="12">
        <f>W2068*1.03068014830331</f>
        <v>16490882.372852959</v>
      </c>
      <c r="W2068" s="3">
        <v>16000000</v>
      </c>
      <c r="X2068" s="13">
        <f>Y2068*1.03068014830331</f>
        <v>40487411.550044283</v>
      </c>
      <c r="Y2068" s="3">
        <v>39282227</v>
      </c>
      <c r="Z2068" s="13">
        <f>AA2068*1.03068014830331</f>
        <v>74512058.66632928</v>
      </c>
      <c r="AA2068" s="3">
        <v>72294066</v>
      </c>
      <c r="AB2068">
        <v>209</v>
      </c>
    </row>
    <row r="2069" spans="1:28" x14ac:dyDescent="0.2">
      <c r="A2069" t="s">
        <v>14940</v>
      </c>
      <c r="B2069" t="s">
        <v>14941</v>
      </c>
      <c r="C2069">
        <v>2006</v>
      </c>
      <c r="D2069" s="1">
        <v>38875</v>
      </c>
      <c r="E2069" t="s">
        <v>16512</v>
      </c>
      <c r="F2069" t="s">
        <v>44032</v>
      </c>
      <c r="G2069" t="s">
        <v>44049</v>
      </c>
      <c r="H2069">
        <v>111</v>
      </c>
      <c r="I2069" t="s">
        <v>3037</v>
      </c>
      <c r="J2069" t="s">
        <v>26</v>
      </c>
      <c r="K2069" t="s">
        <v>361</v>
      </c>
      <c r="L2069" t="s">
        <v>307</v>
      </c>
      <c r="M2069" t="s">
        <v>4878</v>
      </c>
      <c r="N2069" t="s">
        <v>4878</v>
      </c>
      <c r="O2069" t="s">
        <v>14942</v>
      </c>
      <c r="P2069" t="s">
        <v>14943</v>
      </c>
      <c r="Q2069" t="s">
        <v>14944</v>
      </c>
      <c r="R2069" t="s">
        <v>14945</v>
      </c>
      <c r="S2069" t="s">
        <v>14946</v>
      </c>
      <c r="T2069">
        <v>7.5</v>
      </c>
      <c r="U2069">
        <v>97070</v>
      </c>
      <c r="V2069" s="12">
        <f>W2069*1.28378472222222</f>
        <v>19256770.833333302</v>
      </c>
      <c r="W2069" s="3">
        <v>15000000</v>
      </c>
      <c r="X2069" s="13">
        <f>Y2069*1.28378472222222</f>
        <v>40417972.112847157</v>
      </c>
      <c r="Y2069" s="3">
        <v>31483450</v>
      </c>
      <c r="Z2069" s="13">
        <f>AA2069*1.28378472222222</f>
        <v>98467134.208576217</v>
      </c>
      <c r="AA2069" s="3">
        <v>76700659</v>
      </c>
      <c r="AB2069">
        <v>861</v>
      </c>
    </row>
    <row r="2070" spans="1:28" hidden="1" x14ac:dyDescent="0.2">
      <c r="A2070" t="s">
        <v>20106</v>
      </c>
      <c r="B2070" t="s">
        <v>20107</v>
      </c>
      <c r="C2070">
        <v>2008</v>
      </c>
      <c r="D2070" s="1">
        <v>39580</v>
      </c>
      <c r="E2070" t="s">
        <v>1045</v>
      </c>
      <c r="F2070" t="s">
        <v>44032</v>
      </c>
      <c r="G2070" t="s">
        <v>44036</v>
      </c>
      <c r="H2070">
        <v>118</v>
      </c>
      <c r="I2070" t="s">
        <v>1561</v>
      </c>
      <c r="J2070" t="s">
        <v>26</v>
      </c>
      <c r="M2070" t="s">
        <v>10017</v>
      </c>
      <c r="N2070" t="s">
        <v>10017</v>
      </c>
      <c r="O2070" t="s">
        <v>20108</v>
      </c>
      <c r="P2070" t="s">
        <v>20109</v>
      </c>
      <c r="Q2070" t="s">
        <v>20110</v>
      </c>
      <c r="R2070" t="s">
        <v>20111</v>
      </c>
      <c r="S2070" t="s">
        <v>20112</v>
      </c>
      <c r="T2070">
        <v>7</v>
      </c>
      <c r="U2070">
        <v>37332</v>
      </c>
      <c r="W2070"/>
      <c r="X2070"/>
      <c r="Y2070">
        <v>3512016</v>
      </c>
      <c r="Z2070"/>
      <c r="AA2070">
        <v>18696602</v>
      </c>
      <c r="AB2070">
        <v>209</v>
      </c>
    </row>
    <row r="2071" spans="1:28" x14ac:dyDescent="0.2">
      <c r="A2071" t="s">
        <v>16371</v>
      </c>
      <c r="B2071" t="s">
        <v>16372</v>
      </c>
      <c r="C2071">
        <v>2011</v>
      </c>
      <c r="D2071" t="s">
        <v>16373</v>
      </c>
      <c r="E2071" t="s">
        <v>44041</v>
      </c>
      <c r="F2071" t="s">
        <v>44032</v>
      </c>
      <c r="H2071">
        <v>100</v>
      </c>
      <c r="I2071" t="s">
        <v>25</v>
      </c>
      <c r="J2071" t="s">
        <v>26</v>
      </c>
      <c r="K2071" t="s">
        <v>308</v>
      </c>
      <c r="M2071" t="s">
        <v>10575</v>
      </c>
      <c r="N2071" t="s">
        <v>16374</v>
      </c>
      <c r="O2071" t="s">
        <v>16375</v>
      </c>
      <c r="P2071" t="s">
        <v>3250</v>
      </c>
      <c r="Q2071" t="s">
        <v>16376</v>
      </c>
      <c r="R2071" t="s">
        <v>16377</v>
      </c>
      <c r="S2071" t="s">
        <v>16378</v>
      </c>
      <c r="T2071">
        <v>7.8</v>
      </c>
      <c r="U2071">
        <v>558693</v>
      </c>
      <c r="V2071" s="12">
        <f>W2071*1.1505830469594</f>
        <v>17258745.704391003</v>
      </c>
      <c r="W2071" s="3">
        <v>15000000</v>
      </c>
      <c r="X2071" s="13">
        <f>Y2071*1.1505830469594</f>
        <v>40341230.783034585</v>
      </c>
      <c r="Y2071" s="3">
        <v>35061555</v>
      </c>
      <c r="Z2071" s="13">
        <f>AA2071*1.1505830469594</f>
        <v>88568046.911056057</v>
      </c>
      <c r="AA2071" s="3">
        <v>76976666</v>
      </c>
      <c r="AB2071">
        <v>1536</v>
      </c>
    </row>
    <row r="2072" spans="1:28" x14ac:dyDescent="0.2">
      <c r="A2072" t="s">
        <v>23190</v>
      </c>
      <c r="B2072" t="s">
        <v>23191</v>
      </c>
      <c r="C2072">
        <v>2011</v>
      </c>
      <c r="D2072" s="1">
        <v>40644</v>
      </c>
      <c r="E2072" t="s">
        <v>44043</v>
      </c>
      <c r="F2072" t="s">
        <v>44038</v>
      </c>
      <c r="H2072">
        <v>90</v>
      </c>
      <c r="I2072" t="s">
        <v>25</v>
      </c>
      <c r="J2072" t="s">
        <v>26</v>
      </c>
      <c r="K2072" t="s">
        <v>308</v>
      </c>
      <c r="M2072" t="s">
        <v>23192</v>
      </c>
      <c r="N2072" t="s">
        <v>8856</v>
      </c>
      <c r="O2072" t="s">
        <v>23193</v>
      </c>
      <c r="P2072" t="s">
        <v>9958</v>
      </c>
      <c r="Q2072" t="s">
        <v>23194</v>
      </c>
      <c r="R2072" t="s">
        <v>23195</v>
      </c>
      <c r="S2072" t="s">
        <v>23196</v>
      </c>
      <c r="T2072">
        <v>6.3</v>
      </c>
      <c r="U2072">
        <v>64589</v>
      </c>
      <c r="V2072" s="12">
        <f>W2072*1.1505830469594</f>
        <v>21861077.8922286</v>
      </c>
      <c r="W2072" s="3">
        <v>19000000</v>
      </c>
      <c r="X2072" s="13">
        <f>Y2072*1.1505830469594</f>
        <v>40340627.877517983</v>
      </c>
      <c r="Y2072" s="3">
        <v>35061031</v>
      </c>
      <c r="Z2072" s="13">
        <f>AA2072*1.1505830469594</f>
        <v>41642793.337416001</v>
      </c>
      <c r="AA2072" s="3">
        <v>36192775</v>
      </c>
      <c r="AB2072">
        <v>99</v>
      </c>
    </row>
    <row r="2073" spans="1:28" x14ac:dyDescent="0.2">
      <c r="A2073" t="s">
        <v>31305</v>
      </c>
      <c r="B2073" t="s">
        <v>31306</v>
      </c>
      <c r="C2073">
        <v>2012</v>
      </c>
      <c r="D2073" t="s">
        <v>22308</v>
      </c>
      <c r="E2073" t="s">
        <v>176</v>
      </c>
      <c r="F2073" t="s">
        <v>44050</v>
      </c>
      <c r="H2073">
        <v>111</v>
      </c>
      <c r="I2073" t="s">
        <v>25</v>
      </c>
      <c r="J2073" t="s">
        <v>26</v>
      </c>
      <c r="M2073" t="s">
        <v>31307</v>
      </c>
      <c r="N2073" t="s">
        <v>31308</v>
      </c>
      <c r="O2073" t="s">
        <v>31309</v>
      </c>
      <c r="P2073" t="s">
        <v>1354</v>
      </c>
      <c r="Q2073" t="s">
        <v>31310</v>
      </c>
      <c r="R2073" t="s">
        <v>31311</v>
      </c>
      <c r="S2073" t="s">
        <v>31312</v>
      </c>
      <c r="T2073">
        <v>6.8</v>
      </c>
      <c r="U2073">
        <v>59171</v>
      </c>
      <c r="V2073" s="12">
        <f>W2073*1.12725506764114</f>
        <v>33817652.029234201</v>
      </c>
      <c r="W2073" s="3">
        <v>30000000</v>
      </c>
      <c r="X2073" s="13">
        <f>Y2073*1.12725506764114</f>
        <v>40314177.41799435</v>
      </c>
      <c r="Y2073" s="3">
        <v>35763137</v>
      </c>
      <c r="Z2073" s="13">
        <f>AA2073*1.12725506764114</f>
        <v>55193944.3108574</v>
      </c>
      <c r="AA2073" s="3">
        <v>48963137</v>
      </c>
      <c r="AB2073">
        <v>192</v>
      </c>
    </row>
    <row r="2074" spans="1:28" x14ac:dyDescent="0.2">
      <c r="A2074" t="s">
        <v>23671</v>
      </c>
      <c r="B2074" t="s">
        <v>23672</v>
      </c>
      <c r="C2074">
        <v>2011</v>
      </c>
      <c r="D2074" s="1">
        <v>40942</v>
      </c>
      <c r="E2074" t="s">
        <v>1045</v>
      </c>
      <c r="F2074" t="s">
        <v>44032</v>
      </c>
      <c r="G2074" t="s">
        <v>44036</v>
      </c>
      <c r="H2074">
        <v>100</v>
      </c>
      <c r="I2074" t="s">
        <v>25</v>
      </c>
      <c r="J2074" t="s">
        <v>26</v>
      </c>
      <c r="M2074" t="s">
        <v>15701</v>
      </c>
      <c r="N2074" t="s">
        <v>23673</v>
      </c>
      <c r="O2074" t="s">
        <v>23674</v>
      </c>
      <c r="P2074" t="s">
        <v>10478</v>
      </c>
      <c r="Q2074" t="s">
        <v>10478</v>
      </c>
      <c r="R2074" t="s">
        <v>23675</v>
      </c>
      <c r="S2074" t="s">
        <v>23676</v>
      </c>
      <c r="T2074">
        <v>7.6</v>
      </c>
      <c r="U2074">
        <v>311992</v>
      </c>
      <c r="V2074" s="12">
        <f>W2074*1.1505830469594</f>
        <v>9204664.3756751996</v>
      </c>
      <c r="W2074" s="3">
        <v>8000000</v>
      </c>
      <c r="X2074" s="13">
        <f>Y2074*1.1505830469594</f>
        <v>40286735.718181446</v>
      </c>
      <c r="Y2074" s="3">
        <v>35014192</v>
      </c>
      <c r="Z2074" s="13">
        <f>AA2074*1.1505830469594</f>
        <v>47286492.928229518</v>
      </c>
      <c r="AA2074" s="3">
        <v>41097853</v>
      </c>
      <c r="AB2074">
        <v>429</v>
      </c>
    </row>
    <row r="2075" spans="1:28" hidden="1" x14ac:dyDescent="0.2">
      <c r="A2075" t="s">
        <v>20140</v>
      </c>
      <c r="B2075" t="s">
        <v>20141</v>
      </c>
      <c r="C2075">
        <v>2008</v>
      </c>
      <c r="D2075" t="s">
        <v>9285</v>
      </c>
      <c r="E2075" t="s">
        <v>176</v>
      </c>
      <c r="F2075" t="s">
        <v>44036</v>
      </c>
      <c r="H2075">
        <v>93</v>
      </c>
      <c r="I2075" t="s">
        <v>25</v>
      </c>
      <c r="J2075" t="s">
        <v>26</v>
      </c>
      <c r="M2075" t="s">
        <v>20142</v>
      </c>
      <c r="N2075" t="s">
        <v>20142</v>
      </c>
      <c r="O2075" t="s">
        <v>20143</v>
      </c>
      <c r="P2075" t="s">
        <v>20144</v>
      </c>
      <c r="Q2075" t="s">
        <v>20145</v>
      </c>
      <c r="R2075" t="s">
        <v>20146</v>
      </c>
      <c r="S2075" t="s">
        <v>20147</v>
      </c>
      <c r="T2075">
        <v>6.6</v>
      </c>
      <c r="U2075">
        <v>20299</v>
      </c>
      <c r="W2075"/>
      <c r="X2075"/>
      <c r="Y2075">
        <v>14889042</v>
      </c>
      <c r="Z2075"/>
      <c r="AA2075">
        <v>32568427</v>
      </c>
      <c r="AB2075">
        <v>122</v>
      </c>
    </row>
    <row r="2076" spans="1:28" x14ac:dyDescent="0.2">
      <c r="A2076" t="s">
        <v>23712</v>
      </c>
      <c r="B2076" t="s">
        <v>23713</v>
      </c>
      <c r="C2076">
        <v>2009</v>
      </c>
      <c r="D2076" t="s">
        <v>17089</v>
      </c>
      <c r="E2076" t="s">
        <v>3496</v>
      </c>
      <c r="H2076">
        <v>105</v>
      </c>
      <c r="I2076" t="s">
        <v>25</v>
      </c>
      <c r="J2076" t="s">
        <v>26</v>
      </c>
      <c r="M2076" t="s">
        <v>3497</v>
      </c>
      <c r="N2076" t="s">
        <v>3497</v>
      </c>
      <c r="O2076" t="s">
        <v>23714</v>
      </c>
      <c r="P2076" t="s">
        <v>23715</v>
      </c>
      <c r="Q2076" t="s">
        <v>23716</v>
      </c>
      <c r="R2076" t="s">
        <v>23717</v>
      </c>
      <c r="S2076" t="s">
        <v>23718</v>
      </c>
      <c r="T2076">
        <v>4.9000000000000004</v>
      </c>
      <c r="U2076">
        <v>47460</v>
      </c>
      <c r="V2076" s="12">
        <f>W2076*1.20636999678377</f>
        <v>18095549.951756548</v>
      </c>
      <c r="W2076" s="3">
        <v>15000000</v>
      </c>
      <c r="X2076" s="13">
        <f>Y2076*1.20636999678377</f>
        <v>40284280.73061052</v>
      </c>
      <c r="Y2076" s="3">
        <v>33392973</v>
      </c>
      <c r="Z2076" s="13">
        <f>AA2076*1.20636999678377</f>
        <v>47556875.018001497</v>
      </c>
      <c r="AA2076" s="3">
        <v>39421467</v>
      </c>
      <c r="AB2076">
        <v>564</v>
      </c>
    </row>
    <row r="2077" spans="1:28" x14ac:dyDescent="0.2">
      <c r="A2077" t="s">
        <v>17618</v>
      </c>
      <c r="B2077" t="s">
        <v>17619</v>
      </c>
      <c r="C2077">
        <v>2008</v>
      </c>
      <c r="D2077" t="s">
        <v>13085</v>
      </c>
      <c r="E2077" t="s">
        <v>1045</v>
      </c>
      <c r="F2077" t="s">
        <v>44050</v>
      </c>
      <c r="H2077">
        <v>91</v>
      </c>
      <c r="I2077" t="s">
        <v>25</v>
      </c>
      <c r="J2077" t="s">
        <v>26</v>
      </c>
      <c r="M2077" t="s">
        <v>17620</v>
      </c>
      <c r="N2077" t="s">
        <v>17621</v>
      </c>
      <c r="O2077" t="s">
        <v>17622</v>
      </c>
      <c r="P2077" t="s">
        <v>6745</v>
      </c>
      <c r="Q2077" t="s">
        <v>17623</v>
      </c>
      <c r="R2077" t="s">
        <v>17624</v>
      </c>
      <c r="S2077" t="s">
        <v>17625</v>
      </c>
      <c r="T2077">
        <v>5.8</v>
      </c>
      <c r="U2077">
        <v>77449</v>
      </c>
      <c r="V2077" s="12">
        <f>W2077*1.20207800169993</f>
        <v>66114290.093496144</v>
      </c>
      <c r="W2077" s="3">
        <v>55000000</v>
      </c>
      <c r="X2077" s="13">
        <f>Y2077*1.20207800169993</f>
        <v>40245208.46935714</v>
      </c>
      <c r="Y2077" s="3">
        <v>33479698</v>
      </c>
      <c r="Z2077" s="13">
        <f>AA2077*1.20207800169993</f>
        <v>52896843.82996057</v>
      </c>
      <c r="AA2077" s="3">
        <v>44004502</v>
      </c>
      <c r="AB2077">
        <v>131</v>
      </c>
    </row>
    <row r="2078" spans="1:28" hidden="1" x14ac:dyDescent="0.2">
      <c r="A2078" t="s">
        <v>20163</v>
      </c>
      <c r="B2078" t="s">
        <v>20164</v>
      </c>
      <c r="C2078">
        <v>2010</v>
      </c>
      <c r="D2078" t="s">
        <v>20165</v>
      </c>
      <c r="E2078" t="s">
        <v>44035</v>
      </c>
      <c r="F2078" t="s">
        <v>44032</v>
      </c>
      <c r="G2078" t="s">
        <v>44036</v>
      </c>
      <c r="H2078">
        <v>84</v>
      </c>
      <c r="I2078" t="s">
        <v>25</v>
      </c>
      <c r="J2078" t="s">
        <v>26</v>
      </c>
      <c r="M2078" t="s">
        <v>20166</v>
      </c>
      <c r="N2078" t="s">
        <v>20166</v>
      </c>
      <c r="O2078" t="s">
        <v>20167</v>
      </c>
      <c r="P2078" t="s">
        <v>9458</v>
      </c>
      <c r="Q2078" t="s">
        <v>20168</v>
      </c>
      <c r="R2078" t="s">
        <v>203</v>
      </c>
      <c r="S2078" t="s">
        <v>204</v>
      </c>
      <c r="T2078">
        <v>6.7</v>
      </c>
      <c r="U2078">
        <v>12464</v>
      </c>
      <c r="W2078"/>
      <c r="X2078"/>
      <c r="Y2078">
        <v>617334</v>
      </c>
      <c r="Z2078"/>
      <c r="AA2078">
        <v>1614810</v>
      </c>
      <c r="AB2078">
        <v>59</v>
      </c>
    </row>
    <row r="2079" spans="1:28" x14ac:dyDescent="0.2">
      <c r="A2079" t="s">
        <v>21071</v>
      </c>
      <c r="B2079" t="s">
        <v>21072</v>
      </c>
      <c r="C2079">
        <v>2008</v>
      </c>
      <c r="D2079" t="s">
        <v>15809</v>
      </c>
      <c r="E2079" t="s">
        <v>176</v>
      </c>
      <c r="F2079" t="s">
        <v>44034</v>
      </c>
      <c r="G2079" t="s">
        <v>44036</v>
      </c>
      <c r="H2079">
        <v>122</v>
      </c>
      <c r="I2079" t="s">
        <v>25</v>
      </c>
      <c r="J2079" t="s">
        <v>26</v>
      </c>
      <c r="M2079" t="s">
        <v>16946</v>
      </c>
      <c r="N2079" t="s">
        <v>16947</v>
      </c>
      <c r="O2079" t="s">
        <v>21073</v>
      </c>
      <c r="P2079" t="s">
        <v>21074</v>
      </c>
      <c r="Q2079" t="s">
        <v>21075</v>
      </c>
      <c r="R2079" t="s">
        <v>21076</v>
      </c>
      <c r="S2079" t="s">
        <v>21077</v>
      </c>
      <c r="T2079">
        <v>6.5</v>
      </c>
      <c r="U2079">
        <v>20939</v>
      </c>
      <c r="V2079" s="12">
        <f>W2079*1.20207800169993</f>
        <v>601039.00084996503</v>
      </c>
      <c r="W2079" s="3">
        <v>500000</v>
      </c>
      <c r="X2079" s="13">
        <f>Y2079*1.20207800169993</f>
        <v>40217102.683599398</v>
      </c>
      <c r="Y2079" s="3">
        <v>33456317</v>
      </c>
      <c r="Z2079" s="13">
        <f>AA2079*1.20207800169993</f>
        <v>40237513.968068257</v>
      </c>
      <c r="AA2079" s="3">
        <v>33473297</v>
      </c>
      <c r="AB2079">
        <v>245</v>
      </c>
    </row>
    <row r="2080" spans="1:28" hidden="1" x14ac:dyDescent="0.2">
      <c r="A2080" t="s">
        <v>20177</v>
      </c>
      <c r="B2080" t="s">
        <v>20178</v>
      </c>
      <c r="C2080">
        <v>2020</v>
      </c>
      <c r="D2080" t="s">
        <v>20179</v>
      </c>
      <c r="E2080" t="s">
        <v>1045</v>
      </c>
      <c r="F2080" t="s">
        <v>44044</v>
      </c>
      <c r="H2080">
        <v>132</v>
      </c>
      <c r="I2080" t="s">
        <v>943</v>
      </c>
      <c r="J2080" t="s">
        <v>944</v>
      </c>
      <c r="M2080" t="s">
        <v>20180</v>
      </c>
      <c r="N2080" t="s">
        <v>20181</v>
      </c>
      <c r="O2080" t="s">
        <v>20182</v>
      </c>
      <c r="P2080" t="s">
        <v>20183</v>
      </c>
      <c r="Q2080" t="s">
        <v>20184</v>
      </c>
      <c r="R2080" t="s">
        <v>20185</v>
      </c>
      <c r="S2080" t="s">
        <v>20186</v>
      </c>
      <c r="T2080">
        <v>7.7</v>
      </c>
      <c r="U2080">
        <v>10056</v>
      </c>
      <c r="W2080"/>
      <c r="X2080"/>
      <c r="Y2080"/>
      <c r="Z2080"/>
      <c r="AA2080"/>
      <c r="AB2080">
        <v>426</v>
      </c>
    </row>
    <row r="2081" spans="1:28" x14ac:dyDescent="0.2">
      <c r="A2081" t="s">
        <v>18565</v>
      </c>
      <c r="B2081" t="s">
        <v>18566</v>
      </c>
      <c r="C2081">
        <v>2008</v>
      </c>
      <c r="D2081" t="s">
        <v>18567</v>
      </c>
      <c r="E2081" t="s">
        <v>176</v>
      </c>
      <c r="F2081" t="s">
        <v>44045</v>
      </c>
      <c r="H2081">
        <v>104</v>
      </c>
      <c r="I2081" t="s">
        <v>25</v>
      </c>
      <c r="J2081" t="s">
        <v>26</v>
      </c>
      <c r="M2081" t="s">
        <v>18568</v>
      </c>
      <c r="N2081" t="s">
        <v>18569</v>
      </c>
      <c r="O2081" t="s">
        <v>18570</v>
      </c>
      <c r="P2081" t="s">
        <v>14103</v>
      </c>
      <c r="Q2081" t="s">
        <v>18571</v>
      </c>
      <c r="R2081" t="s">
        <v>18572</v>
      </c>
      <c r="S2081" t="s">
        <v>18573</v>
      </c>
      <c r="T2081">
        <v>7.5</v>
      </c>
      <c r="U2081">
        <v>119838</v>
      </c>
      <c r="V2081" s="12">
        <f>W2081*1.20207800169993</f>
        <v>24041560.033998597</v>
      </c>
      <c r="W2081" s="3">
        <v>20000000</v>
      </c>
      <c r="X2081" s="13">
        <f>Y2081*1.20207800169993</f>
        <v>40205265.821516655</v>
      </c>
      <c r="Y2081" s="3">
        <v>33446470</v>
      </c>
      <c r="Z2081" s="13">
        <f>AA2081*1.20207800169993</f>
        <v>62147413.454638354</v>
      </c>
      <c r="AA2081" s="3">
        <v>51699984</v>
      </c>
      <c r="AB2081">
        <v>402</v>
      </c>
    </row>
    <row r="2082" spans="1:28" x14ac:dyDescent="0.2">
      <c r="A2082" t="s">
        <v>21093</v>
      </c>
      <c r="B2082" t="s">
        <v>21094</v>
      </c>
      <c r="C2082">
        <v>2009</v>
      </c>
      <c r="D2082" t="s">
        <v>20625</v>
      </c>
      <c r="E2082" t="s">
        <v>44035</v>
      </c>
      <c r="F2082" t="s">
        <v>44038</v>
      </c>
      <c r="G2082" t="s">
        <v>44044</v>
      </c>
      <c r="H2082">
        <v>108</v>
      </c>
      <c r="I2082" t="s">
        <v>25</v>
      </c>
      <c r="J2082" t="s">
        <v>26</v>
      </c>
      <c r="K2082" t="s">
        <v>307</v>
      </c>
      <c r="M2082" t="s">
        <v>1187</v>
      </c>
      <c r="N2082" t="s">
        <v>21095</v>
      </c>
      <c r="O2082" t="s">
        <v>21096</v>
      </c>
      <c r="P2082" t="s">
        <v>520</v>
      </c>
      <c r="Q2082" t="s">
        <v>21097</v>
      </c>
      <c r="R2082" t="s">
        <v>21098</v>
      </c>
      <c r="S2082" t="s">
        <v>21099</v>
      </c>
      <c r="T2082">
        <v>6.4</v>
      </c>
      <c r="U2082">
        <v>62333</v>
      </c>
      <c r="V2082" s="12">
        <f>W2082*1.20636999678377</f>
        <v>26540139.929242939</v>
      </c>
      <c r="W2082" s="3">
        <v>22000000</v>
      </c>
      <c r="X2082" s="13">
        <f>Y2082*1.20636999678377</f>
        <v>40192413.242615439</v>
      </c>
      <c r="Y2082" s="3">
        <v>33316821</v>
      </c>
      <c r="Z2082" s="13">
        <f>AA2082*1.20636999678377</f>
        <v>50391483.805814318</v>
      </c>
      <c r="AA2082" s="3">
        <v>41771168</v>
      </c>
      <c r="AB2082">
        <v>202</v>
      </c>
    </row>
    <row r="2083" spans="1:28" hidden="1" x14ac:dyDescent="0.2">
      <c r="A2083" t="s">
        <v>20206</v>
      </c>
      <c r="B2083" t="s">
        <v>20207</v>
      </c>
      <c r="C2083">
        <v>2007</v>
      </c>
      <c r="D2083" t="s">
        <v>10159</v>
      </c>
      <c r="E2083" t="s">
        <v>16512</v>
      </c>
      <c r="F2083" t="s">
        <v>44044</v>
      </c>
      <c r="G2083" t="s">
        <v>44032</v>
      </c>
      <c r="H2083">
        <v>140</v>
      </c>
      <c r="I2083" t="s">
        <v>4358</v>
      </c>
      <c r="J2083" t="s">
        <v>1076</v>
      </c>
      <c r="M2083" t="s">
        <v>20208</v>
      </c>
      <c r="N2083" t="s">
        <v>20209</v>
      </c>
      <c r="O2083" t="s">
        <v>20210</v>
      </c>
      <c r="P2083" t="s">
        <v>20211</v>
      </c>
      <c r="Q2083" t="s">
        <v>20212</v>
      </c>
      <c r="R2083" t="s">
        <v>20213</v>
      </c>
      <c r="S2083" t="s">
        <v>20214</v>
      </c>
      <c r="T2083">
        <v>7.8</v>
      </c>
      <c r="U2083">
        <v>19639</v>
      </c>
      <c r="W2083"/>
      <c r="X2083"/>
      <c r="Y2083"/>
      <c r="Z2083"/>
      <c r="AA2083">
        <v>14760067</v>
      </c>
      <c r="AB2083">
        <v>15</v>
      </c>
    </row>
    <row r="2084" spans="1:28" x14ac:dyDescent="0.2">
      <c r="A2084" t="s">
        <v>8426</v>
      </c>
      <c r="B2084" t="s">
        <v>8427</v>
      </c>
      <c r="C2084">
        <v>2004</v>
      </c>
      <c r="D2084" s="1">
        <v>38237</v>
      </c>
      <c r="E2084" t="s">
        <v>1045</v>
      </c>
      <c r="F2084" t="s">
        <v>44040</v>
      </c>
      <c r="G2084" t="s">
        <v>44057</v>
      </c>
      <c r="H2084">
        <v>89</v>
      </c>
      <c r="I2084" t="s">
        <v>319</v>
      </c>
      <c r="J2084" t="s">
        <v>26</v>
      </c>
      <c r="M2084" t="s">
        <v>8428</v>
      </c>
      <c r="N2084" t="s">
        <v>8429</v>
      </c>
      <c r="O2084" t="s">
        <v>8430</v>
      </c>
      <c r="P2084" t="s">
        <v>8431</v>
      </c>
      <c r="Q2084" t="s">
        <v>8432</v>
      </c>
      <c r="R2084" t="s">
        <v>8433</v>
      </c>
      <c r="S2084" t="s">
        <v>8434</v>
      </c>
      <c r="T2084">
        <v>4.7</v>
      </c>
      <c r="U2084">
        <v>27096</v>
      </c>
      <c r="V2084" s="12">
        <f>W2084*1.37009528851244</f>
        <v>20551429.3276866</v>
      </c>
      <c r="W2084" s="3">
        <v>15000000</v>
      </c>
      <c r="X2084" s="13">
        <f>Y2084*1.37009528851244</f>
        <v>40186358.073837996</v>
      </c>
      <c r="Y2084" s="3">
        <v>29331068</v>
      </c>
      <c r="Z2084" s="13">
        <f>AA2084*1.37009528851244</f>
        <v>45558257.823133916</v>
      </c>
      <c r="AA2084" s="3">
        <v>33251890</v>
      </c>
      <c r="AB2084">
        <v>105</v>
      </c>
    </row>
    <row r="2085" spans="1:28" x14ac:dyDescent="0.2">
      <c r="A2085" t="s">
        <v>36340</v>
      </c>
      <c r="B2085" t="s">
        <v>36341</v>
      </c>
      <c r="C2085">
        <v>2017</v>
      </c>
      <c r="D2085" t="s">
        <v>29798</v>
      </c>
      <c r="E2085" t="s">
        <v>3496</v>
      </c>
      <c r="F2085" t="s">
        <v>44045</v>
      </c>
      <c r="H2085">
        <v>92</v>
      </c>
      <c r="I2085" t="s">
        <v>177</v>
      </c>
      <c r="J2085" t="s">
        <v>26</v>
      </c>
      <c r="M2085" t="s">
        <v>7723</v>
      </c>
      <c r="N2085" t="s">
        <v>22718</v>
      </c>
      <c r="O2085" t="s">
        <v>36342</v>
      </c>
      <c r="P2085" t="s">
        <v>36343</v>
      </c>
      <c r="Q2085" t="s">
        <v>36344</v>
      </c>
      <c r="R2085" t="s">
        <v>36345</v>
      </c>
      <c r="S2085" t="s">
        <v>36346</v>
      </c>
      <c r="T2085">
        <v>5.8</v>
      </c>
      <c r="U2085">
        <v>66035</v>
      </c>
      <c r="V2085" s="12">
        <f>W2085*1.05585427545692</f>
        <v>10558542.754569201</v>
      </c>
      <c r="W2085" s="3">
        <v>10000000</v>
      </c>
      <c r="X2085" s="13">
        <f>Y2085*1.05585427545692</f>
        <v>40178245.360443898</v>
      </c>
      <c r="Y2085" s="3">
        <v>38052832</v>
      </c>
      <c r="Z2085" s="13">
        <f>AA2085*1.05585427545692</f>
        <v>108703246.96543744</v>
      </c>
      <c r="AA2085" s="3">
        <v>102952888</v>
      </c>
      <c r="AB2085">
        <v>334</v>
      </c>
    </row>
    <row r="2086" spans="1:28" hidden="1" x14ac:dyDescent="0.2">
      <c r="A2086" t="s">
        <v>20232</v>
      </c>
      <c r="B2086" t="s">
        <v>20233</v>
      </c>
      <c r="C2086">
        <v>2009</v>
      </c>
      <c r="D2086" t="s">
        <v>20234</v>
      </c>
      <c r="E2086" t="s">
        <v>3496</v>
      </c>
      <c r="F2086" t="s">
        <v>44045</v>
      </c>
      <c r="G2086" t="s">
        <v>44042</v>
      </c>
      <c r="H2086">
        <v>90</v>
      </c>
      <c r="I2086" t="s">
        <v>1026</v>
      </c>
      <c r="J2086" t="s">
        <v>26</v>
      </c>
      <c r="K2086" t="s">
        <v>934</v>
      </c>
      <c r="M2086" t="s">
        <v>19861</v>
      </c>
      <c r="N2086" t="s">
        <v>20235</v>
      </c>
      <c r="O2086" t="s">
        <v>20236</v>
      </c>
      <c r="P2086" t="s">
        <v>20237</v>
      </c>
      <c r="Q2086" t="s">
        <v>20238</v>
      </c>
      <c r="R2086" t="s">
        <v>20239</v>
      </c>
      <c r="S2086" t="s">
        <v>20240</v>
      </c>
      <c r="T2086">
        <v>4.7</v>
      </c>
      <c r="U2086">
        <v>17105</v>
      </c>
      <c r="W2086">
        <v>5000000</v>
      </c>
      <c r="X2086"/>
      <c r="Y2086"/>
      <c r="Z2086"/>
      <c r="AA2086">
        <v>1869127</v>
      </c>
      <c r="AB2086">
        <v>68</v>
      </c>
    </row>
    <row r="2087" spans="1:28" hidden="1" x14ac:dyDescent="0.2">
      <c r="A2087" t="s">
        <v>20241</v>
      </c>
      <c r="B2087" t="s">
        <v>20242</v>
      </c>
      <c r="C2087">
        <v>2009</v>
      </c>
      <c r="D2087" t="s">
        <v>20243</v>
      </c>
      <c r="E2087" t="s">
        <v>44035</v>
      </c>
      <c r="F2087" t="s">
        <v>44032</v>
      </c>
      <c r="H2087">
        <v>120</v>
      </c>
      <c r="I2087" t="s">
        <v>20244</v>
      </c>
      <c r="J2087" t="s">
        <v>26</v>
      </c>
      <c r="K2087" t="s">
        <v>4066</v>
      </c>
      <c r="L2087" t="s">
        <v>27</v>
      </c>
      <c r="M2087" t="s">
        <v>20245</v>
      </c>
      <c r="N2087" t="s">
        <v>20246</v>
      </c>
      <c r="O2087" t="s">
        <v>20247</v>
      </c>
      <c r="P2087" t="s">
        <v>20248</v>
      </c>
      <c r="Q2087" t="s">
        <v>20249</v>
      </c>
      <c r="R2087" t="s">
        <v>20250</v>
      </c>
      <c r="S2087" t="s">
        <v>20251</v>
      </c>
      <c r="T2087">
        <v>7.4</v>
      </c>
      <c r="U2087">
        <v>12206</v>
      </c>
      <c r="W2087"/>
      <c r="X2087"/>
      <c r="Y2087">
        <v>44348</v>
      </c>
      <c r="Z2087"/>
      <c r="AA2087">
        <v>14682943</v>
      </c>
      <c r="AB2087">
        <v>18</v>
      </c>
    </row>
    <row r="2088" spans="1:28" x14ac:dyDescent="0.2">
      <c r="A2088" t="s">
        <v>28840</v>
      </c>
      <c r="B2088" t="s">
        <v>28841</v>
      </c>
      <c r="C2088">
        <v>2013</v>
      </c>
      <c r="D2088" t="s">
        <v>19358</v>
      </c>
      <c r="E2088" t="s">
        <v>44037</v>
      </c>
      <c r="F2088" t="s">
        <v>44031</v>
      </c>
      <c r="G2088" t="s">
        <v>44040</v>
      </c>
      <c r="H2088">
        <v>87</v>
      </c>
      <c r="I2088" t="s">
        <v>13915</v>
      </c>
      <c r="J2088" t="s">
        <v>26</v>
      </c>
      <c r="M2088" t="s">
        <v>28842</v>
      </c>
      <c r="N2088" t="s">
        <v>28843</v>
      </c>
      <c r="O2088" t="s">
        <v>28844</v>
      </c>
      <c r="P2088" t="s">
        <v>28845</v>
      </c>
      <c r="Q2088" t="s">
        <v>28846</v>
      </c>
      <c r="R2088" t="s">
        <v>28847</v>
      </c>
      <c r="S2088" t="s">
        <v>28848</v>
      </c>
      <c r="T2088">
        <v>5.2</v>
      </c>
      <c r="U2088">
        <v>10527</v>
      </c>
      <c r="V2088" s="12">
        <f>W2088*1.11098185502045</f>
        <v>88878548.401636004</v>
      </c>
      <c r="W2088" s="3">
        <v>80000000</v>
      </c>
      <c r="X2088" s="13">
        <f>Y2088*1.11098185502045</f>
        <v>40079915.830522209</v>
      </c>
      <c r="Y2088" s="3">
        <v>36076121</v>
      </c>
      <c r="Z2088" s="13">
        <f>AA2088*1.11098185502045</f>
        <v>140590885.31401876</v>
      </c>
      <c r="AA2088" s="3">
        <v>126546518</v>
      </c>
      <c r="AB2088">
        <v>81</v>
      </c>
    </row>
    <row r="2089" spans="1:28" x14ac:dyDescent="0.2">
      <c r="A2089" t="s">
        <v>14025</v>
      </c>
      <c r="B2089" t="s">
        <v>14026</v>
      </c>
      <c r="C2089">
        <v>2007</v>
      </c>
      <c r="D2089" t="s">
        <v>14027</v>
      </c>
      <c r="E2089" t="s">
        <v>1045</v>
      </c>
      <c r="F2089" t="s">
        <v>44040</v>
      </c>
      <c r="G2089" t="s">
        <v>44034</v>
      </c>
      <c r="H2089">
        <v>93</v>
      </c>
      <c r="I2089" t="s">
        <v>433</v>
      </c>
      <c r="J2089" t="s">
        <v>26</v>
      </c>
      <c r="M2089" t="s">
        <v>11962</v>
      </c>
      <c r="N2089" t="s">
        <v>11962</v>
      </c>
      <c r="O2089" t="s">
        <v>14028</v>
      </c>
      <c r="P2089" t="s">
        <v>14029</v>
      </c>
      <c r="Q2089" t="s">
        <v>14030</v>
      </c>
      <c r="R2089" t="s">
        <v>14031</v>
      </c>
      <c r="S2089" t="s">
        <v>14032</v>
      </c>
      <c r="T2089">
        <v>6.2</v>
      </c>
      <c r="U2089">
        <v>42042</v>
      </c>
      <c r="V2089" s="12">
        <f>W2089*1.24823238899982</f>
        <v>81135105.284988299</v>
      </c>
      <c r="W2089" s="3">
        <v>65000000</v>
      </c>
      <c r="X2089" s="13">
        <f>Y2089*1.24823238899982</f>
        <v>40020271.392699122</v>
      </c>
      <c r="Y2089" s="3">
        <v>32061555</v>
      </c>
      <c r="Z2089" s="13">
        <f>AA2089*144548551.06</f>
        <v>1.004246158293469E+16</v>
      </c>
      <c r="AA2089" s="3">
        <v>69474661</v>
      </c>
      <c r="AB2089">
        <v>150</v>
      </c>
    </row>
    <row r="2090" spans="1:28" x14ac:dyDescent="0.2">
      <c r="A2090" t="s">
        <v>3078</v>
      </c>
      <c r="B2090" t="s">
        <v>3079</v>
      </c>
      <c r="C2090">
        <v>2001</v>
      </c>
      <c r="D2090" t="s">
        <v>2310</v>
      </c>
      <c r="E2090" t="s">
        <v>1045</v>
      </c>
      <c r="F2090" t="s">
        <v>44036</v>
      </c>
      <c r="H2090">
        <v>97</v>
      </c>
      <c r="I2090" t="s">
        <v>25</v>
      </c>
      <c r="J2090" t="s">
        <v>26</v>
      </c>
      <c r="M2090" t="s">
        <v>3080</v>
      </c>
      <c r="N2090" t="s">
        <v>3081</v>
      </c>
      <c r="O2090" t="s">
        <v>3082</v>
      </c>
      <c r="P2090" t="s">
        <v>3083</v>
      </c>
      <c r="Q2090" t="s">
        <v>3084</v>
      </c>
      <c r="R2090" t="s">
        <v>3085</v>
      </c>
      <c r="S2090" t="s">
        <v>3086</v>
      </c>
      <c r="T2090">
        <v>6.1</v>
      </c>
      <c r="U2090">
        <v>23187</v>
      </c>
      <c r="V2090" s="12">
        <f>W2090*1.46138339920949</f>
        <v>33611818.181818269</v>
      </c>
      <c r="W2090" s="3">
        <v>23000000</v>
      </c>
      <c r="X2090" s="13">
        <f>Y2090*1.46138339920949</f>
        <v>39958704.19727283</v>
      </c>
      <c r="Y2090" s="3">
        <v>27343067</v>
      </c>
      <c r="Z2090" s="13">
        <f>AA2090*1.46138339920949</f>
        <v>56540836.032411218</v>
      </c>
      <c r="AA2090" s="3">
        <v>38689940</v>
      </c>
      <c r="AB2090">
        <v>168</v>
      </c>
    </row>
    <row r="2091" spans="1:28" x14ac:dyDescent="0.2">
      <c r="A2091" t="s">
        <v>24541</v>
      </c>
      <c r="B2091" t="s">
        <v>24542</v>
      </c>
      <c r="C2091">
        <v>2010</v>
      </c>
      <c r="D2091" t="s">
        <v>24543</v>
      </c>
      <c r="E2091" t="s">
        <v>1045</v>
      </c>
      <c r="F2091" t="s">
        <v>44040</v>
      </c>
      <c r="H2091">
        <v>99</v>
      </c>
      <c r="I2091" t="s">
        <v>25</v>
      </c>
      <c r="J2091" t="s">
        <v>26</v>
      </c>
      <c r="M2091" t="s">
        <v>1286</v>
      </c>
      <c r="N2091" t="s">
        <v>24544</v>
      </c>
      <c r="O2091" t="s">
        <v>24545</v>
      </c>
      <c r="P2091" t="s">
        <v>591</v>
      </c>
      <c r="Q2091" t="s">
        <v>24546</v>
      </c>
      <c r="R2091" t="s">
        <v>24547</v>
      </c>
      <c r="S2091" t="s">
        <v>24548</v>
      </c>
      <c r="T2091">
        <v>4.3</v>
      </c>
      <c r="U2091">
        <v>14091</v>
      </c>
      <c r="V2091" s="12">
        <f>W2091*1.18690152988223</f>
        <v>59345076.494111501</v>
      </c>
      <c r="W2091" s="3">
        <v>50000000</v>
      </c>
      <c r="X2091" s="13">
        <f>Y2091*1.18690152988223</f>
        <v>39933050.349763297</v>
      </c>
      <c r="Y2091" s="3">
        <v>33644788</v>
      </c>
      <c r="Z2091" s="13">
        <f>AA2091*1.18690152988223</f>
        <v>99417060.789356694</v>
      </c>
      <c r="AA2091" s="3">
        <v>83761844</v>
      </c>
      <c r="AB2091">
        <v>67</v>
      </c>
    </row>
    <row r="2092" spans="1:28" x14ac:dyDescent="0.2">
      <c r="A2092" t="s">
        <v>23750</v>
      </c>
      <c r="B2092" t="s">
        <v>23751</v>
      </c>
      <c r="C2092">
        <v>2010</v>
      </c>
      <c r="D2092" s="1">
        <v>40523</v>
      </c>
      <c r="E2092" t="s">
        <v>3496</v>
      </c>
      <c r="F2092" t="s">
        <v>44045</v>
      </c>
      <c r="G2092" t="s">
        <v>44042</v>
      </c>
      <c r="H2092">
        <v>80</v>
      </c>
      <c r="I2092" t="s">
        <v>25</v>
      </c>
      <c r="J2092" t="s">
        <v>26</v>
      </c>
      <c r="K2092" t="s">
        <v>787</v>
      </c>
      <c r="L2092" t="s">
        <v>308</v>
      </c>
      <c r="M2092" t="s">
        <v>19483</v>
      </c>
      <c r="N2092" t="s">
        <v>23752</v>
      </c>
      <c r="O2092" t="s">
        <v>23753</v>
      </c>
      <c r="P2092" t="s">
        <v>23754</v>
      </c>
      <c r="Q2092" t="s">
        <v>23755</v>
      </c>
      <c r="R2092" t="s">
        <v>23756</v>
      </c>
      <c r="S2092" t="s">
        <v>23757</v>
      </c>
      <c r="T2092">
        <v>6.2</v>
      </c>
      <c r="U2092">
        <v>127717</v>
      </c>
      <c r="V2092" s="12">
        <f>W2092*1.18690152988223</f>
        <v>11869015.298822301</v>
      </c>
      <c r="W2092" s="3">
        <v>10000000</v>
      </c>
      <c r="X2092" s="13">
        <f>Y2092*1.18690152988223</f>
        <v>39881303.816863492</v>
      </c>
      <c r="Y2092" s="3">
        <v>33601190</v>
      </c>
      <c r="Z2092" s="13">
        <f>AA2092*1.18690152988223</f>
        <v>74413371.81081453</v>
      </c>
      <c r="AA2092" s="3">
        <v>62695489</v>
      </c>
      <c r="AB2092">
        <v>360</v>
      </c>
    </row>
    <row r="2093" spans="1:28" x14ac:dyDescent="0.2">
      <c r="A2093" t="s">
        <v>27553</v>
      </c>
      <c r="B2093" t="s">
        <v>27554</v>
      </c>
      <c r="C2093">
        <v>2014</v>
      </c>
      <c r="D2093" t="s">
        <v>27555</v>
      </c>
      <c r="E2093" t="s">
        <v>44035</v>
      </c>
      <c r="F2093" t="s">
        <v>44032</v>
      </c>
      <c r="G2093" t="s">
        <v>44050</v>
      </c>
      <c r="H2093">
        <v>124</v>
      </c>
      <c r="I2093" t="s">
        <v>25</v>
      </c>
      <c r="J2093" t="s">
        <v>26</v>
      </c>
      <c r="K2093" t="s">
        <v>944</v>
      </c>
      <c r="M2093" t="s">
        <v>11937</v>
      </c>
      <c r="N2093" t="s">
        <v>7750</v>
      </c>
      <c r="O2093" t="s">
        <v>27556</v>
      </c>
      <c r="P2093" t="s">
        <v>27557</v>
      </c>
      <c r="Q2093" t="s">
        <v>27558</v>
      </c>
      <c r="R2093" t="s">
        <v>27559</v>
      </c>
      <c r="S2093" t="s">
        <v>27560</v>
      </c>
      <c r="T2093">
        <v>7</v>
      </c>
      <c r="U2093">
        <v>42861</v>
      </c>
      <c r="V2093" s="12">
        <f>W2093*1.09324733035956</f>
        <v>27331183.258988999</v>
      </c>
      <c r="W2093" s="3">
        <v>25000000</v>
      </c>
      <c r="X2093" s="13">
        <f>Y2093*1.09324733035956</f>
        <v>39857203.388994612</v>
      </c>
      <c r="Y2093" s="3">
        <v>36457627</v>
      </c>
      <c r="Z2093" s="13">
        <f>AA2093*1.09324733035956</f>
        <v>42071934.441762261</v>
      </c>
      <c r="AA2093" s="3">
        <v>38483455</v>
      </c>
      <c r="AB2093">
        <v>109</v>
      </c>
    </row>
    <row r="2094" spans="1:28" x14ac:dyDescent="0.2">
      <c r="A2094" t="s">
        <v>23581</v>
      </c>
      <c r="B2094" t="s">
        <v>23582</v>
      </c>
      <c r="C2094">
        <v>2012</v>
      </c>
      <c r="D2094" s="1">
        <v>41132</v>
      </c>
      <c r="E2094" t="s">
        <v>1045</v>
      </c>
      <c r="F2094" t="s">
        <v>44033</v>
      </c>
      <c r="H2094">
        <v>102</v>
      </c>
      <c r="I2094" t="s">
        <v>25</v>
      </c>
      <c r="J2094" t="s">
        <v>26</v>
      </c>
      <c r="M2094" t="s">
        <v>16538</v>
      </c>
      <c r="N2094" t="s">
        <v>23583</v>
      </c>
      <c r="O2094" t="s">
        <v>23584</v>
      </c>
      <c r="P2094" t="s">
        <v>979</v>
      </c>
      <c r="Q2094" t="s">
        <v>23585</v>
      </c>
      <c r="R2094" t="s">
        <v>23586</v>
      </c>
      <c r="S2094" t="s">
        <v>23587</v>
      </c>
      <c r="T2094">
        <v>5.7</v>
      </c>
      <c r="U2094">
        <v>119823</v>
      </c>
      <c r="V2094" s="12">
        <f>W2094*1.12725506764114</f>
        <v>76653344.599597514</v>
      </c>
      <c r="W2094" s="3">
        <v>68000000</v>
      </c>
      <c r="X2094" s="13">
        <f>Y2094*1.12725506764114</f>
        <v>39851848.406317219</v>
      </c>
      <c r="Y2094" s="3">
        <v>35353000</v>
      </c>
      <c r="Z2094" s="13">
        <f>AA2094*1.12725506764114</f>
        <v>76955293.396526009</v>
      </c>
      <c r="AA2094" s="3">
        <v>68267862</v>
      </c>
      <c r="AB2094">
        <v>235</v>
      </c>
    </row>
    <row r="2095" spans="1:28" hidden="1" x14ac:dyDescent="0.2">
      <c r="A2095" t="s">
        <v>20302</v>
      </c>
      <c r="B2095" t="s">
        <v>20303</v>
      </c>
      <c r="C2095">
        <v>2012</v>
      </c>
      <c r="D2095" t="s">
        <v>20304</v>
      </c>
      <c r="E2095" t="s">
        <v>16512</v>
      </c>
      <c r="F2095" t="s">
        <v>44044</v>
      </c>
      <c r="G2095" t="s">
        <v>44042</v>
      </c>
      <c r="H2095">
        <v>88</v>
      </c>
      <c r="I2095" t="s">
        <v>25</v>
      </c>
      <c r="J2095" t="s">
        <v>26</v>
      </c>
      <c r="M2095" t="s">
        <v>20305</v>
      </c>
      <c r="N2095" t="s">
        <v>20306</v>
      </c>
      <c r="O2095" t="s">
        <v>20307</v>
      </c>
      <c r="P2095" t="s">
        <v>7389</v>
      </c>
      <c r="Q2095" t="s">
        <v>20308</v>
      </c>
      <c r="R2095" t="s">
        <v>20309</v>
      </c>
      <c r="S2095" t="s">
        <v>20310</v>
      </c>
      <c r="T2095">
        <v>5.8</v>
      </c>
      <c r="U2095">
        <v>10653</v>
      </c>
      <c r="W2095">
        <v>5000000</v>
      </c>
      <c r="X2095"/>
      <c r="Y2095"/>
      <c r="Z2095"/>
      <c r="AA2095">
        <v>663432</v>
      </c>
      <c r="AB2095">
        <v>67</v>
      </c>
    </row>
    <row r="2096" spans="1:28" x14ac:dyDescent="0.2">
      <c r="A2096" t="s">
        <v>21324</v>
      </c>
      <c r="B2096" t="s">
        <v>21325</v>
      </c>
      <c r="C2096">
        <v>2012</v>
      </c>
      <c r="D2096" t="s">
        <v>21326</v>
      </c>
      <c r="E2096" t="s">
        <v>44037</v>
      </c>
      <c r="F2096" t="s">
        <v>44038</v>
      </c>
      <c r="G2096" t="s">
        <v>44040</v>
      </c>
      <c r="H2096">
        <v>87</v>
      </c>
      <c r="I2096" t="s">
        <v>25</v>
      </c>
      <c r="J2096" t="s">
        <v>26</v>
      </c>
      <c r="M2096" t="s">
        <v>330</v>
      </c>
      <c r="N2096" t="s">
        <v>21327</v>
      </c>
      <c r="O2096" t="s">
        <v>21328</v>
      </c>
      <c r="P2096" t="s">
        <v>14751</v>
      </c>
      <c r="Q2096" t="s">
        <v>21329</v>
      </c>
      <c r="R2096" t="s">
        <v>21330</v>
      </c>
      <c r="S2096" t="s">
        <v>21331</v>
      </c>
      <c r="T2096">
        <v>6.9</v>
      </c>
      <c r="U2096">
        <v>95469</v>
      </c>
      <c r="V2096" s="12">
        <f>W2096*1.12725506764114</f>
        <v>43962947.638004459</v>
      </c>
      <c r="W2096" s="3">
        <v>39000000</v>
      </c>
      <c r="X2096" s="13">
        <f>Y2096*1.12725506764114</f>
        <v>39782035.245468065</v>
      </c>
      <c r="Y2096" s="3">
        <v>35291068</v>
      </c>
      <c r="Z2096" s="13">
        <f>AA2096*1.12725506764114</f>
        <v>91861219.370488733</v>
      </c>
      <c r="AA2096" s="3">
        <v>81491068</v>
      </c>
      <c r="AB2096">
        <v>196</v>
      </c>
    </row>
    <row r="2097" spans="1:28" hidden="1" x14ac:dyDescent="0.2">
      <c r="A2097" t="s">
        <v>20320</v>
      </c>
      <c r="B2097" t="s">
        <v>20321</v>
      </c>
      <c r="C2097">
        <v>2008</v>
      </c>
      <c r="D2097" t="s">
        <v>14166</v>
      </c>
      <c r="E2097" t="s">
        <v>176</v>
      </c>
      <c r="F2097" t="s">
        <v>44042</v>
      </c>
      <c r="H2097">
        <v>107</v>
      </c>
      <c r="I2097" t="s">
        <v>11072</v>
      </c>
      <c r="J2097" t="s">
        <v>307</v>
      </c>
      <c r="M2097" t="s">
        <v>10044</v>
      </c>
      <c r="N2097" t="s">
        <v>20322</v>
      </c>
      <c r="O2097" t="s">
        <v>20323</v>
      </c>
      <c r="P2097" t="s">
        <v>20324</v>
      </c>
      <c r="Q2097" t="s">
        <v>20325</v>
      </c>
      <c r="R2097" t="s">
        <v>20326</v>
      </c>
      <c r="S2097" t="s">
        <v>20327</v>
      </c>
      <c r="T2097">
        <v>7.6</v>
      </c>
      <c r="U2097">
        <v>100645</v>
      </c>
      <c r="W2097" t="s">
        <v>20328</v>
      </c>
      <c r="X2097"/>
      <c r="Y2097"/>
      <c r="Z2097"/>
      <c r="AA2097">
        <v>32350637</v>
      </c>
      <c r="AB2097">
        <v>120</v>
      </c>
    </row>
    <row r="2098" spans="1:28" hidden="1" x14ac:dyDescent="0.2">
      <c r="A2098" t="s">
        <v>20329</v>
      </c>
      <c r="B2098" t="s">
        <v>20330</v>
      </c>
      <c r="C2098">
        <v>2008</v>
      </c>
      <c r="D2098" t="s">
        <v>15359</v>
      </c>
      <c r="E2098" t="s">
        <v>1045</v>
      </c>
      <c r="F2098" t="s">
        <v>44036</v>
      </c>
      <c r="H2098">
        <v>106</v>
      </c>
      <c r="I2098" t="s">
        <v>817</v>
      </c>
      <c r="J2098" t="s">
        <v>27</v>
      </c>
      <c r="M2098" t="s">
        <v>20331</v>
      </c>
      <c r="N2098" t="s">
        <v>20332</v>
      </c>
      <c r="O2098" t="s">
        <v>20333</v>
      </c>
      <c r="P2098" t="s">
        <v>20334</v>
      </c>
      <c r="Q2098" t="s">
        <v>20335</v>
      </c>
      <c r="R2098" t="s">
        <v>20336</v>
      </c>
      <c r="S2098" t="s">
        <v>20337</v>
      </c>
      <c r="T2098">
        <v>7.1</v>
      </c>
      <c r="U2098">
        <v>38734</v>
      </c>
      <c r="W2098" t="s">
        <v>18734</v>
      </c>
      <c r="X2098"/>
      <c r="Y2098"/>
      <c r="Z2098"/>
      <c r="AA2098">
        <v>245144417</v>
      </c>
      <c r="AB2098">
        <v>55</v>
      </c>
    </row>
    <row r="2099" spans="1:28" x14ac:dyDescent="0.2">
      <c r="A2099" t="s">
        <v>36038</v>
      </c>
      <c r="B2099" t="s">
        <v>36039</v>
      </c>
      <c r="C2099">
        <v>2016</v>
      </c>
      <c r="D2099" t="s">
        <v>32473</v>
      </c>
      <c r="E2099" t="s">
        <v>16512</v>
      </c>
      <c r="F2099" t="s">
        <v>44032</v>
      </c>
      <c r="G2099" t="s">
        <v>44049</v>
      </c>
      <c r="H2099">
        <v>107</v>
      </c>
      <c r="I2099" t="s">
        <v>25</v>
      </c>
      <c r="J2099" t="s">
        <v>26</v>
      </c>
      <c r="M2099" t="s">
        <v>3170</v>
      </c>
      <c r="N2099" t="s">
        <v>36040</v>
      </c>
      <c r="O2099" t="s">
        <v>36041</v>
      </c>
      <c r="P2099" t="s">
        <v>6196</v>
      </c>
      <c r="Q2099" t="s">
        <v>36042</v>
      </c>
      <c r="R2099" t="s">
        <v>36043</v>
      </c>
      <c r="S2099" t="s">
        <v>36044</v>
      </c>
      <c r="T2099">
        <v>6.3</v>
      </c>
      <c r="U2099">
        <v>24616</v>
      </c>
      <c r="V2099" s="12">
        <f>W2099*1.07834771485832</f>
        <v>21566954.2971664</v>
      </c>
      <c r="W2099" s="3">
        <v>20000000</v>
      </c>
      <c r="X2099" s="13">
        <f>Y2099*1.07834771485832</f>
        <v>39769499.309449434</v>
      </c>
      <c r="Y2099" s="3">
        <v>36880033</v>
      </c>
      <c r="Z2099" s="13">
        <f>AA2099*1.07834771485832</f>
        <v>50070465.459628418</v>
      </c>
      <c r="AA2099" s="3">
        <v>46432579</v>
      </c>
      <c r="AB2099">
        <v>198</v>
      </c>
    </row>
    <row r="2100" spans="1:28" x14ac:dyDescent="0.2">
      <c r="A2100" t="s">
        <v>2502</v>
      </c>
      <c r="B2100" t="s">
        <v>2503</v>
      </c>
      <c r="C2100">
        <v>2000</v>
      </c>
      <c r="D2100" s="1">
        <v>36537</v>
      </c>
      <c r="E2100" t="s">
        <v>44043</v>
      </c>
      <c r="F2100" t="s">
        <v>44034</v>
      </c>
      <c r="G2100" t="s">
        <v>44046</v>
      </c>
      <c r="H2100">
        <v>90</v>
      </c>
      <c r="I2100" t="s">
        <v>25</v>
      </c>
      <c r="J2100" t="s">
        <v>26</v>
      </c>
      <c r="K2100" t="s">
        <v>307</v>
      </c>
      <c r="M2100" t="s">
        <v>2505</v>
      </c>
      <c r="N2100" t="s">
        <v>2506</v>
      </c>
      <c r="O2100" t="s">
        <v>2507</v>
      </c>
      <c r="P2100" t="s">
        <v>2508</v>
      </c>
      <c r="Q2100" t="s">
        <v>2509</v>
      </c>
      <c r="R2100" t="s">
        <v>2510</v>
      </c>
      <c r="S2100" t="s">
        <v>2511</v>
      </c>
      <c r="T2100">
        <v>3.9</v>
      </c>
      <c r="U2100">
        <v>35248</v>
      </c>
      <c r="V2100" s="12">
        <f>W2100*1.5029674796748</f>
        <v>22544512.195122</v>
      </c>
      <c r="W2100" s="3">
        <v>15000000</v>
      </c>
      <c r="X2100" s="13">
        <f>Y2100*1.5029674796748</f>
        <v>39734092.53910578</v>
      </c>
      <c r="Y2100" s="3">
        <v>26437094</v>
      </c>
      <c r="Z2100" s="13">
        <f>AA2100*1.5029674796748</f>
        <v>71747299.856179014</v>
      </c>
      <c r="AA2100" s="3">
        <v>47737094</v>
      </c>
      <c r="AB2100">
        <v>466</v>
      </c>
    </row>
    <row r="2101" spans="1:28" x14ac:dyDescent="0.2">
      <c r="A2101" t="s">
        <v>27306</v>
      </c>
      <c r="B2101" t="s">
        <v>27307</v>
      </c>
      <c r="C2101">
        <v>2011</v>
      </c>
      <c r="D2101" t="s">
        <v>16373</v>
      </c>
      <c r="E2101" t="s">
        <v>176</v>
      </c>
      <c r="F2101" t="s">
        <v>44034</v>
      </c>
      <c r="H2101">
        <v>129</v>
      </c>
      <c r="I2101" t="s">
        <v>25</v>
      </c>
      <c r="J2101" t="s">
        <v>26</v>
      </c>
      <c r="M2101" t="s">
        <v>16946</v>
      </c>
      <c r="N2101" t="s">
        <v>16947</v>
      </c>
      <c r="O2101" t="s">
        <v>27308</v>
      </c>
      <c r="P2101" t="s">
        <v>27309</v>
      </c>
      <c r="Q2101" t="s">
        <v>27310</v>
      </c>
      <c r="R2101" t="s">
        <v>27311</v>
      </c>
      <c r="S2101" t="s">
        <v>27312</v>
      </c>
      <c r="T2101">
        <v>7</v>
      </c>
      <c r="U2101">
        <v>18794</v>
      </c>
      <c r="V2101" s="12">
        <f>W2101*1.1505830469594</f>
        <v>2301166.0939187999</v>
      </c>
      <c r="W2101" s="3">
        <v>2000000</v>
      </c>
      <c r="X2101" s="13">
        <f>Y2101*1.1505830469594</f>
        <v>39720682.225985788</v>
      </c>
      <c r="Y2101" s="3">
        <v>34522221</v>
      </c>
      <c r="Z2101" s="13">
        <f>AA2101*1.1505830469594</f>
        <v>40484281.622680001</v>
      </c>
      <c r="AA2101" s="3">
        <v>35185884</v>
      </c>
      <c r="AB2101">
        <v>203</v>
      </c>
    </row>
    <row r="2102" spans="1:28" x14ac:dyDescent="0.2">
      <c r="A2102" t="s">
        <v>3138</v>
      </c>
      <c r="B2102" t="s">
        <v>3139</v>
      </c>
      <c r="C2102">
        <v>2001</v>
      </c>
      <c r="D2102" s="1">
        <v>37199</v>
      </c>
      <c r="E2102" t="s">
        <v>44043</v>
      </c>
      <c r="F2102" t="s">
        <v>44038</v>
      </c>
      <c r="G2102" t="s">
        <v>44032</v>
      </c>
      <c r="H2102">
        <v>91</v>
      </c>
      <c r="I2102" t="s">
        <v>25</v>
      </c>
      <c r="J2102" t="s">
        <v>26</v>
      </c>
      <c r="M2102" t="s">
        <v>3140</v>
      </c>
      <c r="N2102" t="s">
        <v>3141</v>
      </c>
      <c r="O2102" t="s">
        <v>3142</v>
      </c>
      <c r="P2102" t="s">
        <v>222</v>
      </c>
      <c r="Q2102" t="s">
        <v>3143</v>
      </c>
      <c r="R2102" t="s">
        <v>3144</v>
      </c>
      <c r="S2102" t="s">
        <v>3145</v>
      </c>
      <c r="T2102">
        <v>6</v>
      </c>
      <c r="U2102">
        <v>50515</v>
      </c>
      <c r="V2102" s="12">
        <f>W2102*1.46138339920949</f>
        <v>25866486.166007973</v>
      </c>
      <c r="W2102" s="3">
        <v>17700000</v>
      </c>
      <c r="X2102" s="13">
        <f>Y2102*1.46138339920949</f>
        <v>39585507.795849904</v>
      </c>
      <c r="Y2102" s="3">
        <v>27087695</v>
      </c>
      <c r="Z2102" s="13">
        <f>AA2102*1.46138339920949</f>
        <v>45284903.052766919</v>
      </c>
      <c r="AA2102" s="3">
        <v>30987695</v>
      </c>
      <c r="AB2102">
        <v>205</v>
      </c>
    </row>
    <row r="2103" spans="1:28" x14ac:dyDescent="0.2">
      <c r="A2103" t="s">
        <v>3194</v>
      </c>
      <c r="B2103" t="s">
        <v>3195</v>
      </c>
      <c r="C2103">
        <v>2001</v>
      </c>
      <c r="D2103" s="1">
        <v>37470</v>
      </c>
      <c r="E2103" t="s">
        <v>16512</v>
      </c>
      <c r="F2103" t="s">
        <v>44031</v>
      </c>
      <c r="G2103" t="s">
        <v>44036</v>
      </c>
      <c r="H2103">
        <v>104</v>
      </c>
      <c r="I2103" t="s">
        <v>3196</v>
      </c>
      <c r="J2103" t="s">
        <v>26</v>
      </c>
      <c r="M2103" t="s">
        <v>3197</v>
      </c>
      <c r="N2103" t="s">
        <v>3198</v>
      </c>
      <c r="O2103" t="s">
        <v>3199</v>
      </c>
      <c r="P2103" t="s">
        <v>3200</v>
      </c>
      <c r="Q2103" t="s">
        <v>3201</v>
      </c>
      <c r="R2103" t="s">
        <v>3202</v>
      </c>
      <c r="S2103" t="s">
        <v>3203</v>
      </c>
      <c r="T2103">
        <v>4.9000000000000004</v>
      </c>
      <c r="U2103">
        <v>13927</v>
      </c>
      <c r="V2103" s="12">
        <f>W2103*1.46138339920949</f>
        <v>58455335.968379602</v>
      </c>
      <c r="W2103" s="3">
        <v>40000000</v>
      </c>
      <c r="X2103" s="13">
        <f>Y2103*1.46138339920949</f>
        <v>39564968.052174017</v>
      </c>
      <c r="Y2103" s="3">
        <v>27073640</v>
      </c>
      <c r="Z2103" s="13">
        <f>AA2103*1.46138339920949</f>
        <v>47544358.155968502</v>
      </c>
      <c r="AA2103" s="3">
        <v>32533802</v>
      </c>
      <c r="AB2103">
        <v>295</v>
      </c>
    </row>
    <row r="2104" spans="1:28" x14ac:dyDescent="0.2">
      <c r="A2104" t="s">
        <v>29211</v>
      </c>
      <c r="B2104" t="s">
        <v>29212</v>
      </c>
      <c r="C2104">
        <v>2012</v>
      </c>
      <c r="D2104" s="1">
        <v>41009</v>
      </c>
      <c r="E2104" t="s">
        <v>176</v>
      </c>
      <c r="F2104" t="s">
        <v>44057</v>
      </c>
      <c r="G2104" t="s">
        <v>44036</v>
      </c>
      <c r="H2104">
        <v>99</v>
      </c>
      <c r="I2104" t="s">
        <v>25</v>
      </c>
      <c r="J2104" t="s">
        <v>26</v>
      </c>
      <c r="M2104" t="s">
        <v>29213</v>
      </c>
      <c r="N2104" t="s">
        <v>29214</v>
      </c>
      <c r="O2104" t="s">
        <v>29215</v>
      </c>
      <c r="P2104" t="s">
        <v>29216</v>
      </c>
      <c r="Q2104" t="s">
        <v>29217</v>
      </c>
      <c r="R2104" t="s">
        <v>29218</v>
      </c>
      <c r="S2104" t="s">
        <v>29219</v>
      </c>
      <c r="T2104">
        <v>6.4</v>
      </c>
      <c r="U2104">
        <v>53159</v>
      </c>
      <c r="V2104" s="12">
        <f>W2104*1.12725506764114</f>
        <v>37199417.232157618</v>
      </c>
      <c r="W2104" s="3">
        <v>33000000</v>
      </c>
      <c r="X2104" s="13">
        <f>Y2104*1.12725506764114</f>
        <v>39538107.394126132</v>
      </c>
      <c r="Y2104" s="3">
        <v>35074677</v>
      </c>
      <c r="Z2104" s="13">
        <f>AA2104*1.12725506764114</f>
        <v>158346360.28383139</v>
      </c>
      <c r="AA2104" s="3">
        <v>140470746</v>
      </c>
      <c r="AB2104">
        <v>82</v>
      </c>
    </row>
    <row r="2105" spans="1:28" x14ac:dyDescent="0.2">
      <c r="A2105" t="s">
        <v>12426</v>
      </c>
      <c r="B2105" t="s">
        <v>12427</v>
      </c>
      <c r="C2105">
        <v>2007</v>
      </c>
      <c r="D2105" t="s">
        <v>12428</v>
      </c>
      <c r="E2105" t="s">
        <v>176</v>
      </c>
      <c r="F2105" t="s">
        <v>44057</v>
      </c>
      <c r="H2105">
        <v>114</v>
      </c>
      <c r="I2105" t="s">
        <v>25</v>
      </c>
      <c r="J2105" t="s">
        <v>26</v>
      </c>
      <c r="M2105" t="s">
        <v>12429</v>
      </c>
      <c r="N2105" t="s">
        <v>12430</v>
      </c>
      <c r="O2105" t="s">
        <v>12431</v>
      </c>
      <c r="P2105" t="s">
        <v>7828</v>
      </c>
      <c r="Q2105" t="s">
        <v>12432</v>
      </c>
      <c r="R2105" t="s">
        <v>12433</v>
      </c>
      <c r="S2105" t="s">
        <v>12434</v>
      </c>
      <c r="T2105">
        <v>7.5</v>
      </c>
      <c r="U2105">
        <v>102363</v>
      </c>
      <c r="V2105" s="12">
        <f>W2105*1.24823238899982</f>
        <v>37446971.6699946</v>
      </c>
      <c r="W2105" s="3">
        <v>30000000</v>
      </c>
      <c r="X2105" s="13">
        <f>Y2105*1.24823238899982</f>
        <v>39524232.578937314</v>
      </c>
      <c r="Y2105" s="3">
        <v>31664162</v>
      </c>
      <c r="Z2105" s="13">
        <f>AA2105*144548551.06</f>
        <v>9557843051451648</v>
      </c>
      <c r="AA2105" s="3">
        <v>66122026</v>
      </c>
      <c r="AB2105">
        <v>398</v>
      </c>
    </row>
    <row r="2106" spans="1:28" hidden="1" x14ac:dyDescent="0.2">
      <c r="A2106" t="s">
        <v>20393</v>
      </c>
      <c r="B2106" t="s">
        <v>20394</v>
      </c>
      <c r="C2106">
        <v>2008</v>
      </c>
      <c r="D2106" s="1">
        <v>39731</v>
      </c>
      <c r="E2106" t="s">
        <v>176</v>
      </c>
      <c r="H2106">
        <v>128</v>
      </c>
      <c r="I2106" t="s">
        <v>817</v>
      </c>
      <c r="J2106" t="s">
        <v>27</v>
      </c>
      <c r="K2106" t="s">
        <v>19639</v>
      </c>
      <c r="L2106" t="s">
        <v>308</v>
      </c>
      <c r="M2106" t="s">
        <v>20395</v>
      </c>
      <c r="N2106" t="s">
        <v>20396</v>
      </c>
      <c r="O2106" t="s">
        <v>20397</v>
      </c>
      <c r="P2106" t="s">
        <v>20398</v>
      </c>
      <c r="Q2106" t="s">
        <v>20399</v>
      </c>
      <c r="R2106" t="s">
        <v>20400</v>
      </c>
      <c r="S2106" t="s">
        <v>20401</v>
      </c>
      <c r="T2106">
        <v>7.5</v>
      </c>
      <c r="U2106">
        <v>33561</v>
      </c>
      <c r="W2106"/>
      <c r="X2106"/>
      <c r="Y2106">
        <v>3766810</v>
      </c>
      <c r="Z2106"/>
      <c r="AA2106">
        <v>29303505</v>
      </c>
      <c r="AB2106">
        <v>95</v>
      </c>
    </row>
    <row r="2107" spans="1:28" hidden="1" x14ac:dyDescent="0.2">
      <c r="A2107" t="s">
        <v>20402</v>
      </c>
      <c r="B2107" t="s">
        <v>20403</v>
      </c>
      <c r="C2107">
        <v>2008</v>
      </c>
      <c r="D2107" s="1">
        <v>39966</v>
      </c>
      <c r="E2107" t="s">
        <v>176</v>
      </c>
      <c r="H2107">
        <v>117</v>
      </c>
      <c r="I2107" t="s">
        <v>2038</v>
      </c>
      <c r="J2107" t="s">
        <v>27</v>
      </c>
      <c r="K2107" t="s">
        <v>26</v>
      </c>
      <c r="M2107" t="s">
        <v>20404</v>
      </c>
      <c r="N2107" t="s">
        <v>20404</v>
      </c>
      <c r="O2107" t="s">
        <v>20405</v>
      </c>
      <c r="P2107" t="s">
        <v>20406</v>
      </c>
      <c r="Q2107" t="s">
        <v>20406</v>
      </c>
      <c r="R2107" t="s">
        <v>20407</v>
      </c>
      <c r="S2107" t="s">
        <v>20408</v>
      </c>
      <c r="T2107">
        <v>7.6</v>
      </c>
      <c r="U2107">
        <v>19598</v>
      </c>
      <c r="W2107"/>
      <c r="X2107"/>
      <c r="Y2107">
        <v>3169305</v>
      </c>
      <c r="Z2107"/>
      <c r="AA2107">
        <v>22274095</v>
      </c>
      <c r="AB2107">
        <v>117</v>
      </c>
    </row>
    <row r="2108" spans="1:28" hidden="1" x14ac:dyDescent="0.2">
      <c r="A2108" t="s">
        <v>20409</v>
      </c>
      <c r="B2108" t="s">
        <v>20410</v>
      </c>
      <c r="C2108">
        <v>2009</v>
      </c>
      <c r="D2108" t="s">
        <v>20411</v>
      </c>
      <c r="E2108" t="s">
        <v>176</v>
      </c>
      <c r="F2108" t="s">
        <v>44036</v>
      </c>
      <c r="H2108">
        <v>103</v>
      </c>
      <c r="I2108" t="s">
        <v>25</v>
      </c>
      <c r="J2108" t="s">
        <v>26</v>
      </c>
      <c r="M2108" t="s">
        <v>20412</v>
      </c>
      <c r="N2108" t="s">
        <v>20413</v>
      </c>
      <c r="O2108" t="s">
        <v>20414</v>
      </c>
      <c r="P2108" t="s">
        <v>10454</v>
      </c>
      <c r="Q2108" t="s">
        <v>10454</v>
      </c>
      <c r="R2108" t="s">
        <v>20415</v>
      </c>
      <c r="S2108" t="s">
        <v>20416</v>
      </c>
      <c r="T2108">
        <v>6.4</v>
      </c>
      <c r="U2108">
        <v>12038</v>
      </c>
      <c r="W2108">
        <v>9000000</v>
      </c>
      <c r="X2108"/>
      <c r="Y2108"/>
      <c r="Z2108"/>
      <c r="AA2108">
        <v>1709178</v>
      </c>
      <c r="AB2108">
        <v>45</v>
      </c>
    </row>
    <row r="2109" spans="1:28" x14ac:dyDescent="0.2">
      <c r="A2109" t="s">
        <v>17715</v>
      </c>
      <c r="B2109" t="s">
        <v>17716</v>
      </c>
      <c r="C2109">
        <v>2009</v>
      </c>
      <c r="D2109" t="s">
        <v>17717</v>
      </c>
      <c r="E2109" t="s">
        <v>3496</v>
      </c>
      <c r="F2109" t="s">
        <v>44042</v>
      </c>
      <c r="H2109">
        <v>110</v>
      </c>
      <c r="I2109" t="s">
        <v>229</v>
      </c>
      <c r="J2109" t="s">
        <v>26</v>
      </c>
      <c r="M2109" t="s">
        <v>17718</v>
      </c>
      <c r="N2109" t="s">
        <v>17719</v>
      </c>
      <c r="O2109" t="s">
        <v>17720</v>
      </c>
      <c r="P2109" t="s">
        <v>17721</v>
      </c>
      <c r="Q2109" t="s">
        <v>17722</v>
      </c>
      <c r="R2109" t="s">
        <v>17723</v>
      </c>
      <c r="S2109" t="s">
        <v>17724</v>
      </c>
      <c r="T2109">
        <v>6.5</v>
      </c>
      <c r="U2109">
        <v>84103</v>
      </c>
      <c r="V2109" s="12">
        <f>W2109*1.20636999678377</f>
        <v>18095549.951756548</v>
      </c>
      <c r="W2109" s="3">
        <v>15000000</v>
      </c>
      <c r="X2109" s="13">
        <f>Y2109*1.20636999678377</f>
        <v>39511289.504211344</v>
      </c>
      <c r="Y2109" s="3">
        <v>32752215</v>
      </c>
      <c r="Z2109" s="13">
        <f>AA2109*1.20636999678377</f>
        <v>55487257.022578783</v>
      </c>
      <c r="AA2109" s="3">
        <v>45995223</v>
      </c>
      <c r="AB2109">
        <v>334</v>
      </c>
    </row>
    <row r="2110" spans="1:28" hidden="1" x14ac:dyDescent="0.2">
      <c r="A2110" t="s">
        <v>20424</v>
      </c>
      <c r="B2110" t="s">
        <v>20425</v>
      </c>
      <c r="C2110">
        <v>2008</v>
      </c>
      <c r="D2110" s="1">
        <v>40394</v>
      </c>
      <c r="E2110" t="s">
        <v>176</v>
      </c>
      <c r="F2110" t="s">
        <v>44057</v>
      </c>
      <c r="H2110">
        <v>130</v>
      </c>
      <c r="I2110" t="s">
        <v>2213</v>
      </c>
      <c r="J2110" t="s">
        <v>934</v>
      </c>
      <c r="M2110" t="s">
        <v>20426</v>
      </c>
      <c r="N2110" t="s">
        <v>20427</v>
      </c>
      <c r="O2110" t="s">
        <v>20428</v>
      </c>
      <c r="P2110" t="s">
        <v>20429</v>
      </c>
      <c r="Q2110" t="s">
        <v>20430</v>
      </c>
      <c r="R2110" t="s">
        <v>20431</v>
      </c>
      <c r="S2110" t="s">
        <v>20432</v>
      </c>
      <c r="T2110">
        <v>8.1</v>
      </c>
      <c r="U2110">
        <v>47665</v>
      </c>
      <c r="W2110"/>
      <c r="X2110"/>
      <c r="Y2110">
        <v>1498210</v>
      </c>
      <c r="Z2110"/>
      <c r="AA2110">
        <v>70442129</v>
      </c>
      <c r="AB2110">
        <v>151</v>
      </c>
    </row>
    <row r="2111" spans="1:28" hidden="1" x14ac:dyDescent="0.2">
      <c r="A2111" t="s">
        <v>20433</v>
      </c>
      <c r="B2111" t="s">
        <v>20434</v>
      </c>
      <c r="C2111">
        <v>2009</v>
      </c>
      <c r="D2111" t="s">
        <v>9100</v>
      </c>
      <c r="E2111" t="s">
        <v>16512</v>
      </c>
      <c r="F2111" t="s">
        <v>44032</v>
      </c>
      <c r="G2111" t="s">
        <v>44034</v>
      </c>
      <c r="H2111">
        <v>107</v>
      </c>
      <c r="I2111" t="s">
        <v>25</v>
      </c>
      <c r="J2111" t="s">
        <v>26</v>
      </c>
      <c r="M2111" t="s">
        <v>20435</v>
      </c>
      <c r="N2111" t="s">
        <v>20435</v>
      </c>
      <c r="O2111" t="s">
        <v>20436</v>
      </c>
      <c r="P2111" t="s">
        <v>20437</v>
      </c>
      <c r="Q2111" t="s">
        <v>20437</v>
      </c>
      <c r="R2111" t="s">
        <v>20438</v>
      </c>
      <c r="S2111" t="s">
        <v>20439</v>
      </c>
      <c r="T2111">
        <v>6.9</v>
      </c>
      <c r="U2111">
        <v>20866</v>
      </c>
      <c r="W2111"/>
      <c r="X2111"/>
      <c r="Y2111"/>
      <c r="Z2111"/>
      <c r="AA2111"/>
      <c r="AB2111">
        <v>236</v>
      </c>
    </row>
    <row r="2112" spans="1:28" x14ac:dyDescent="0.2">
      <c r="A2112" t="s">
        <v>17368</v>
      </c>
      <c r="B2112" t="s">
        <v>17369</v>
      </c>
      <c r="C2112">
        <v>2008</v>
      </c>
      <c r="D2112" s="1">
        <v>39759</v>
      </c>
      <c r="E2112" t="s">
        <v>16512</v>
      </c>
      <c r="F2112" t="s">
        <v>44038</v>
      </c>
      <c r="G2112" t="s">
        <v>44044</v>
      </c>
      <c r="H2112">
        <v>110</v>
      </c>
      <c r="I2112" t="s">
        <v>25</v>
      </c>
      <c r="J2112" t="s">
        <v>26</v>
      </c>
      <c r="M2112" t="s">
        <v>1326</v>
      </c>
      <c r="N2112" t="s">
        <v>17370</v>
      </c>
      <c r="O2112" t="s">
        <v>17371</v>
      </c>
      <c r="P2112" t="s">
        <v>17372</v>
      </c>
      <c r="Q2112" t="s">
        <v>17373</v>
      </c>
      <c r="R2112" t="s">
        <v>17374</v>
      </c>
      <c r="S2112" t="s">
        <v>17375</v>
      </c>
      <c r="T2112">
        <v>5.7</v>
      </c>
      <c r="U2112">
        <v>57547</v>
      </c>
      <c r="V2112" s="12">
        <f>W2112*1.20207800169993</f>
        <v>48083120.067997195</v>
      </c>
      <c r="W2112" s="3">
        <v>40000000</v>
      </c>
      <c r="X2112" s="13">
        <f>Y2112*1.20207800169993</f>
        <v>39502812.307975277</v>
      </c>
      <c r="Y2112" s="3">
        <v>32862104</v>
      </c>
      <c r="Z2112" s="13">
        <f>AA2112*1.20207800169993</f>
        <v>60036974.392251857</v>
      </c>
      <c r="AA2112" s="3">
        <v>49944325</v>
      </c>
      <c r="AB2112">
        <v>112</v>
      </c>
    </row>
    <row r="2113" spans="1:28" x14ac:dyDescent="0.2">
      <c r="A2113" t="s">
        <v>4522</v>
      </c>
      <c r="B2113" t="s">
        <v>4523</v>
      </c>
      <c r="C2113">
        <v>2003</v>
      </c>
      <c r="D2113" s="1">
        <v>37929</v>
      </c>
      <c r="E2113" t="s">
        <v>16512</v>
      </c>
      <c r="F2113" t="s">
        <v>44031</v>
      </c>
      <c r="G2113" t="s">
        <v>44038</v>
      </c>
      <c r="H2113">
        <v>89</v>
      </c>
      <c r="I2113" t="s">
        <v>912</v>
      </c>
      <c r="J2113" t="s">
        <v>26</v>
      </c>
      <c r="K2113" t="s">
        <v>27</v>
      </c>
      <c r="L2113" t="s">
        <v>934</v>
      </c>
      <c r="M2113" t="s">
        <v>2257</v>
      </c>
      <c r="N2113" t="s">
        <v>4524</v>
      </c>
      <c r="O2113" t="s">
        <v>4525</v>
      </c>
      <c r="P2113" t="s">
        <v>4526</v>
      </c>
      <c r="Q2113" t="s">
        <v>4527</v>
      </c>
      <c r="R2113" t="s">
        <v>4528</v>
      </c>
      <c r="S2113" t="s">
        <v>4529</v>
      </c>
      <c r="T2113">
        <v>6.2</v>
      </c>
      <c r="U2113">
        <v>145084</v>
      </c>
      <c r="V2113" s="12">
        <f>W2113*1.40658152173913</f>
        <v>56263260.869565196</v>
      </c>
      <c r="W2113" s="3">
        <v>40000000</v>
      </c>
      <c r="X2113" s="13">
        <f>Y2113*1.40658152173913</f>
        <v>39500137.102315202</v>
      </c>
      <c r="Y2113" s="3">
        <v>28082366</v>
      </c>
      <c r="Z2113" s="13">
        <f>AA2113*1.40658152173913</f>
        <v>225708510.46739122</v>
      </c>
      <c r="AA2113" s="3">
        <v>160466000</v>
      </c>
      <c r="AB2113">
        <v>318</v>
      </c>
    </row>
    <row r="2114" spans="1:28" hidden="1" x14ac:dyDescent="0.2">
      <c r="A2114" t="s">
        <v>20455</v>
      </c>
      <c r="B2114" t="s">
        <v>20456</v>
      </c>
      <c r="C2114">
        <v>2009</v>
      </c>
      <c r="D2114" t="s">
        <v>20457</v>
      </c>
      <c r="E2114" t="s">
        <v>44043</v>
      </c>
      <c r="F2114" t="s">
        <v>44046</v>
      </c>
      <c r="G2114" t="s">
        <v>44042</v>
      </c>
      <c r="H2114">
        <v>94</v>
      </c>
      <c r="I2114" t="s">
        <v>1869</v>
      </c>
      <c r="J2114" t="s">
        <v>26</v>
      </c>
      <c r="M2114" t="s">
        <v>20458</v>
      </c>
      <c r="N2114" t="s">
        <v>20459</v>
      </c>
      <c r="O2114" t="s">
        <v>20460</v>
      </c>
      <c r="P2114" t="s">
        <v>20461</v>
      </c>
      <c r="Q2114" t="s">
        <v>20461</v>
      </c>
      <c r="R2114" t="s">
        <v>20462</v>
      </c>
      <c r="S2114" t="s">
        <v>20463</v>
      </c>
      <c r="T2114">
        <v>5.8</v>
      </c>
      <c r="U2114">
        <v>43021</v>
      </c>
      <c r="W2114"/>
      <c r="X2114"/>
      <c r="Y2114"/>
      <c r="Z2114"/>
      <c r="AA2114">
        <v>7048886</v>
      </c>
      <c r="AB2114">
        <v>197</v>
      </c>
    </row>
    <row r="2115" spans="1:28" hidden="1" x14ac:dyDescent="0.2">
      <c r="A2115" t="s">
        <v>20464</v>
      </c>
      <c r="B2115" t="s">
        <v>20465</v>
      </c>
      <c r="C2115">
        <v>2008</v>
      </c>
      <c r="D2115" s="1">
        <v>42132</v>
      </c>
      <c r="E2115" t="s">
        <v>44041</v>
      </c>
      <c r="F2115" t="s">
        <v>44032</v>
      </c>
      <c r="G2115" t="s">
        <v>44045</v>
      </c>
      <c r="H2115">
        <v>108</v>
      </c>
      <c r="I2115" t="s">
        <v>25</v>
      </c>
      <c r="J2115" t="s">
        <v>26</v>
      </c>
      <c r="M2115" t="s">
        <v>1904</v>
      </c>
      <c r="N2115" t="s">
        <v>1904</v>
      </c>
      <c r="O2115" t="s">
        <v>20466</v>
      </c>
      <c r="P2115" t="s">
        <v>6791</v>
      </c>
      <c r="Q2115" t="s">
        <v>20467</v>
      </c>
      <c r="R2115" t="s">
        <v>20468</v>
      </c>
      <c r="S2115" t="s">
        <v>20469</v>
      </c>
      <c r="T2115">
        <v>7.2</v>
      </c>
      <c r="U2115">
        <v>35653</v>
      </c>
      <c r="W2115">
        <v>11500000</v>
      </c>
      <c r="X2115"/>
      <c r="Y2115"/>
      <c r="Z2115"/>
      <c r="AA2115">
        <v>409832</v>
      </c>
      <c r="AB2115">
        <v>139</v>
      </c>
    </row>
    <row r="2116" spans="1:28" x14ac:dyDescent="0.2">
      <c r="A2116" t="s">
        <v>43587</v>
      </c>
      <c r="B2116" t="s">
        <v>43588</v>
      </c>
      <c r="C2116">
        <v>2019</v>
      </c>
      <c r="D2116" t="s">
        <v>41347</v>
      </c>
      <c r="E2116" t="s">
        <v>16512</v>
      </c>
      <c r="F2116" t="s">
        <v>44032</v>
      </c>
      <c r="G2116" t="s">
        <v>44046</v>
      </c>
      <c r="H2116">
        <v>87</v>
      </c>
      <c r="I2116" t="s">
        <v>43589</v>
      </c>
      <c r="J2116" t="s">
        <v>26</v>
      </c>
      <c r="M2116" t="s">
        <v>7530</v>
      </c>
      <c r="N2116" t="s">
        <v>24302</v>
      </c>
      <c r="O2116" t="s">
        <v>43590</v>
      </c>
      <c r="P2116" t="s">
        <v>43591</v>
      </c>
      <c r="Q2116" t="s">
        <v>43592</v>
      </c>
      <c r="R2116" t="s">
        <v>43593</v>
      </c>
      <c r="S2116" t="s">
        <v>43594</v>
      </c>
      <c r="T2116">
        <v>6.2</v>
      </c>
      <c r="U2116">
        <v>61874</v>
      </c>
      <c r="V2116" s="12">
        <f>W2116*1.01233684194057</f>
        <v>13666547.366197696</v>
      </c>
      <c r="W2116" s="3">
        <v>13500000</v>
      </c>
      <c r="X2116" s="13">
        <f>Y2116*1.01233684194057</f>
        <v>39495504.932479896</v>
      </c>
      <c r="Y2116" s="3">
        <v>39014193</v>
      </c>
      <c r="Z2116" s="13">
        <f>AA2116*1.01233684194057</f>
        <v>92671437.381597325</v>
      </c>
      <c r="AA2116" s="3">
        <v>91542097</v>
      </c>
      <c r="AB2116">
        <v>903</v>
      </c>
    </row>
    <row r="2117" spans="1:28" x14ac:dyDescent="0.2">
      <c r="A2117" t="s">
        <v>35434</v>
      </c>
      <c r="B2117" t="s">
        <v>35435</v>
      </c>
      <c r="C2117">
        <v>2014</v>
      </c>
      <c r="D2117" t="s">
        <v>26022</v>
      </c>
      <c r="E2117" t="s">
        <v>44035</v>
      </c>
      <c r="F2117" t="s">
        <v>44032</v>
      </c>
      <c r="G2117" t="s">
        <v>44036</v>
      </c>
      <c r="H2117">
        <v>123</v>
      </c>
      <c r="I2117" t="s">
        <v>35436</v>
      </c>
      <c r="J2117" t="s">
        <v>26</v>
      </c>
      <c r="K2117" t="s">
        <v>27</v>
      </c>
      <c r="M2117" t="s">
        <v>28919</v>
      </c>
      <c r="N2117" t="s">
        <v>35437</v>
      </c>
      <c r="O2117" t="s">
        <v>35438</v>
      </c>
      <c r="P2117" t="s">
        <v>35439</v>
      </c>
      <c r="Q2117" t="s">
        <v>35440</v>
      </c>
      <c r="R2117" t="s">
        <v>35441</v>
      </c>
      <c r="S2117" t="s">
        <v>25316</v>
      </c>
      <c r="T2117">
        <v>7.7</v>
      </c>
      <c r="U2117">
        <v>390356</v>
      </c>
      <c r="V2117" s="12">
        <f>W2117*1.09324733035956</f>
        <v>16398709.9553934</v>
      </c>
      <c r="W2117" s="3">
        <v>15000000</v>
      </c>
      <c r="X2117" s="13">
        <f>Y2117*1.09324733035956</f>
        <v>39240513.502412088</v>
      </c>
      <c r="Y2117" s="3">
        <v>35893537</v>
      </c>
      <c r="Z2117" s="13">
        <f>AA2117*1.09324733035956</f>
        <v>135263871.35023022</v>
      </c>
      <c r="AA2117" s="3">
        <v>123726688</v>
      </c>
      <c r="AB2117">
        <v>508</v>
      </c>
    </row>
    <row r="2118" spans="1:28" x14ac:dyDescent="0.2">
      <c r="A2118" t="s">
        <v>30286</v>
      </c>
      <c r="B2118" t="s">
        <v>30287</v>
      </c>
      <c r="C2118">
        <v>2013</v>
      </c>
      <c r="D2118" t="s">
        <v>22213</v>
      </c>
      <c r="E2118" t="s">
        <v>176</v>
      </c>
      <c r="F2118" t="s">
        <v>44046</v>
      </c>
      <c r="H2118">
        <v>100</v>
      </c>
      <c r="I2118" t="s">
        <v>433</v>
      </c>
      <c r="J2118" t="s">
        <v>26</v>
      </c>
      <c r="M2118" t="s">
        <v>15669</v>
      </c>
      <c r="N2118" t="s">
        <v>30288</v>
      </c>
      <c r="O2118" t="s">
        <v>30289</v>
      </c>
      <c r="P2118" t="s">
        <v>5705</v>
      </c>
      <c r="Q2118" t="s">
        <v>30290</v>
      </c>
      <c r="R2118" t="s">
        <v>30291</v>
      </c>
      <c r="S2118" t="s">
        <v>30292</v>
      </c>
      <c r="T2118">
        <v>5.9</v>
      </c>
      <c r="U2118">
        <v>131220</v>
      </c>
      <c r="V2118" s="12">
        <f>W2118*1.11098185502045</f>
        <v>33329455.650613498</v>
      </c>
      <c r="W2118" s="3">
        <v>30000000</v>
      </c>
      <c r="X2118" s="13">
        <f>Y2118*1.11098185502045</f>
        <v>39180573.79691945</v>
      </c>
      <c r="Y2118" s="3">
        <v>35266619</v>
      </c>
      <c r="Z2118" s="13">
        <f>AA2118*1.11098185502045</f>
        <v>94200904.732881665</v>
      </c>
      <c r="AA2118" s="3">
        <v>84790678</v>
      </c>
      <c r="AB2118">
        <v>438</v>
      </c>
    </row>
    <row r="2119" spans="1:28" hidden="1" x14ac:dyDescent="0.2">
      <c r="A2119" t="s">
        <v>20489</v>
      </c>
      <c r="B2119" t="s">
        <v>20490</v>
      </c>
      <c r="C2119">
        <v>2009</v>
      </c>
      <c r="D2119" s="1">
        <v>39848</v>
      </c>
      <c r="E2119" t="s">
        <v>16512</v>
      </c>
      <c r="F2119" t="s">
        <v>44044</v>
      </c>
      <c r="G2119" t="s">
        <v>44032</v>
      </c>
      <c r="H2119">
        <v>119</v>
      </c>
      <c r="I2119" t="s">
        <v>4444</v>
      </c>
      <c r="J2119" t="s">
        <v>209</v>
      </c>
      <c r="K2119" t="s">
        <v>934</v>
      </c>
      <c r="L2119" t="s">
        <v>51</v>
      </c>
      <c r="M2119" t="s">
        <v>20491</v>
      </c>
      <c r="N2119" t="s">
        <v>20492</v>
      </c>
      <c r="O2119" t="s">
        <v>20493</v>
      </c>
      <c r="P2119" t="s">
        <v>1289</v>
      </c>
      <c r="Q2119" t="s">
        <v>20494</v>
      </c>
      <c r="R2119" t="s">
        <v>20495</v>
      </c>
      <c r="S2119" t="s">
        <v>20496</v>
      </c>
      <c r="T2119">
        <v>7</v>
      </c>
      <c r="U2119">
        <v>11454</v>
      </c>
      <c r="W2119">
        <v>15000000</v>
      </c>
      <c r="X2119"/>
      <c r="Y2119"/>
      <c r="Z2119"/>
      <c r="AA2119">
        <v>5461200</v>
      </c>
      <c r="AB2119">
        <v>62</v>
      </c>
    </row>
    <row r="2120" spans="1:28" x14ac:dyDescent="0.2">
      <c r="A2120" t="s">
        <v>12679</v>
      </c>
      <c r="B2120" t="s">
        <v>12680</v>
      </c>
      <c r="C2120">
        <v>2005</v>
      </c>
      <c r="D2120" t="s">
        <v>10526</v>
      </c>
      <c r="E2120" t="s">
        <v>3496</v>
      </c>
      <c r="F2120" t="s">
        <v>44045</v>
      </c>
      <c r="H2120">
        <v>100</v>
      </c>
      <c r="I2120" t="s">
        <v>1016</v>
      </c>
      <c r="J2120" t="s">
        <v>26</v>
      </c>
      <c r="M2120" t="s">
        <v>12681</v>
      </c>
      <c r="N2120" t="s">
        <v>12682</v>
      </c>
      <c r="O2120" t="s">
        <v>12683</v>
      </c>
      <c r="P2120" t="s">
        <v>12684</v>
      </c>
      <c r="Q2120" t="s">
        <v>12685</v>
      </c>
      <c r="R2120" t="s">
        <v>12686</v>
      </c>
      <c r="S2120" t="s">
        <v>12687</v>
      </c>
      <c r="T2120">
        <v>3.7</v>
      </c>
      <c r="U2120">
        <v>34589</v>
      </c>
      <c r="V2120" s="12">
        <f>W2120*1.32519713261649</f>
        <v>23853548.387096819</v>
      </c>
      <c r="W2120" s="3">
        <v>18000000</v>
      </c>
      <c r="X2120" s="13">
        <f>Y2120*1.32519713261649</f>
        <v>39160726.865125522</v>
      </c>
      <c r="Y2120" s="3">
        <v>29550869</v>
      </c>
      <c r="Z2120" s="13">
        <f>AA2120*1.32519713261649</f>
        <v>61226005.209175743</v>
      </c>
      <c r="AA2120" s="3">
        <v>46201432</v>
      </c>
      <c r="AB2120">
        <v>474</v>
      </c>
    </row>
    <row r="2121" spans="1:28" hidden="1" x14ac:dyDescent="0.2">
      <c r="A2121" t="s">
        <v>20504</v>
      </c>
      <c r="B2121" t="s">
        <v>20505</v>
      </c>
      <c r="C2121">
        <v>2007</v>
      </c>
      <c r="D2121" t="s">
        <v>11525</v>
      </c>
      <c r="E2121" t="s">
        <v>44041</v>
      </c>
      <c r="F2121" t="s">
        <v>44032</v>
      </c>
      <c r="G2121" t="s">
        <v>44045</v>
      </c>
      <c r="H2121">
        <v>135</v>
      </c>
      <c r="I2121" t="s">
        <v>943</v>
      </c>
      <c r="J2121" t="s">
        <v>944</v>
      </c>
      <c r="M2121" t="s">
        <v>20506</v>
      </c>
      <c r="N2121" t="s">
        <v>20507</v>
      </c>
      <c r="O2121" t="s">
        <v>20508</v>
      </c>
      <c r="P2121" t="s">
        <v>16843</v>
      </c>
      <c r="Q2121" t="s">
        <v>20509</v>
      </c>
      <c r="R2121" t="s">
        <v>20510</v>
      </c>
      <c r="S2121" t="s">
        <v>20511</v>
      </c>
      <c r="T2121">
        <v>7.8</v>
      </c>
      <c r="U2121">
        <v>11289</v>
      </c>
      <c r="W2121"/>
      <c r="X2121"/>
      <c r="Y2121"/>
      <c r="Z2121"/>
      <c r="AA2121">
        <v>1109943</v>
      </c>
      <c r="AB2121">
        <v>66</v>
      </c>
    </row>
    <row r="2122" spans="1:28" hidden="1" x14ac:dyDescent="0.2">
      <c r="A2122" t="s">
        <v>20512</v>
      </c>
      <c r="B2122" t="s">
        <v>20513</v>
      </c>
      <c r="C2122">
        <v>2007</v>
      </c>
      <c r="D2122" t="s">
        <v>11525</v>
      </c>
      <c r="E2122" t="s">
        <v>16512</v>
      </c>
      <c r="F2122" t="s">
        <v>44031</v>
      </c>
      <c r="G2122" t="s">
        <v>44038</v>
      </c>
      <c r="H2122">
        <v>105</v>
      </c>
      <c r="I2122" t="s">
        <v>2371</v>
      </c>
      <c r="J2122" t="s">
        <v>26</v>
      </c>
      <c r="M2122" t="s">
        <v>2463</v>
      </c>
      <c r="N2122" t="s">
        <v>2463</v>
      </c>
      <c r="O2122" t="s">
        <v>20514</v>
      </c>
      <c r="P2122" t="s">
        <v>20515</v>
      </c>
      <c r="Q2122" t="s">
        <v>20516</v>
      </c>
      <c r="R2122" t="s">
        <v>20517</v>
      </c>
      <c r="S2122" t="s">
        <v>20518</v>
      </c>
      <c r="T2122">
        <v>7.1</v>
      </c>
      <c r="U2122">
        <v>197514</v>
      </c>
      <c r="W2122"/>
      <c r="X2122"/>
      <c r="Y2122"/>
      <c r="Z2122"/>
      <c r="AA2122">
        <v>11446172</v>
      </c>
      <c r="AB2122">
        <v>279</v>
      </c>
    </row>
    <row r="2123" spans="1:28" x14ac:dyDescent="0.2">
      <c r="A2123" t="s">
        <v>22765</v>
      </c>
      <c r="B2123" t="s">
        <v>22766</v>
      </c>
      <c r="C2123">
        <v>2009</v>
      </c>
      <c r="D2123" s="1">
        <v>39975</v>
      </c>
      <c r="E2123" t="s">
        <v>1045</v>
      </c>
      <c r="F2123" t="s">
        <v>44055</v>
      </c>
      <c r="H2123">
        <v>94</v>
      </c>
      <c r="I2123" t="s">
        <v>229</v>
      </c>
      <c r="J2123" t="s">
        <v>26</v>
      </c>
      <c r="K2123" t="s">
        <v>361</v>
      </c>
      <c r="M2123" t="s">
        <v>22767</v>
      </c>
      <c r="N2123" t="s">
        <v>22768</v>
      </c>
      <c r="O2123" t="s">
        <v>22769</v>
      </c>
      <c r="P2123" t="s">
        <v>386</v>
      </c>
      <c r="Q2123" t="s">
        <v>22770</v>
      </c>
      <c r="R2123" t="s">
        <v>22771</v>
      </c>
      <c r="S2123" t="s">
        <v>22772</v>
      </c>
      <c r="T2123">
        <v>6.2</v>
      </c>
      <c r="U2123">
        <v>125633</v>
      </c>
      <c r="V2123" s="12">
        <f>W2123*1.20636999678377</f>
        <v>30159249.919594251</v>
      </c>
      <c r="W2123" s="3">
        <v>25000000</v>
      </c>
      <c r="X2123" s="13">
        <f>Y2123*1.20636999678377</f>
        <v>39120401.497853465</v>
      </c>
      <c r="Y2123" s="3">
        <v>32428195</v>
      </c>
      <c r="Z2123" s="13">
        <f>AA2123*1.20636999678377</f>
        <v>83355065.039042115</v>
      </c>
      <c r="AA2123" s="3">
        <v>69095771</v>
      </c>
      <c r="AB2123">
        <v>295</v>
      </c>
    </row>
    <row r="2124" spans="1:28" hidden="1" x14ac:dyDescent="0.2">
      <c r="A2124" t="s">
        <v>20527</v>
      </c>
      <c r="B2124" t="s">
        <v>20528</v>
      </c>
      <c r="C2124">
        <v>2007</v>
      </c>
      <c r="D2124" s="1">
        <v>39914</v>
      </c>
      <c r="E2124" t="s">
        <v>176</v>
      </c>
      <c r="H2124">
        <v>102</v>
      </c>
      <c r="I2124" t="s">
        <v>1561</v>
      </c>
      <c r="J2124" t="s">
        <v>26</v>
      </c>
      <c r="M2124" t="s">
        <v>7332</v>
      </c>
      <c r="N2124" t="s">
        <v>20529</v>
      </c>
      <c r="O2124" t="s">
        <v>20530</v>
      </c>
      <c r="P2124" t="s">
        <v>15742</v>
      </c>
      <c r="Q2124" t="s">
        <v>20531</v>
      </c>
      <c r="R2124" t="s">
        <v>20532</v>
      </c>
      <c r="S2124" t="s">
        <v>20533</v>
      </c>
      <c r="T2124">
        <v>7.6</v>
      </c>
      <c r="U2124">
        <v>36390</v>
      </c>
      <c r="W2124"/>
      <c r="X2124"/>
      <c r="Y2124">
        <v>113662</v>
      </c>
      <c r="Z2124"/>
      <c r="AA2124">
        <v>1202375</v>
      </c>
      <c r="AB2124">
        <v>88</v>
      </c>
    </row>
    <row r="2125" spans="1:28" x14ac:dyDescent="0.2">
      <c r="A2125" t="s">
        <v>37666</v>
      </c>
      <c r="B2125" t="s">
        <v>37667</v>
      </c>
      <c r="C2125">
        <v>2016</v>
      </c>
      <c r="D2125" s="1">
        <v>42375</v>
      </c>
      <c r="E2125" t="s">
        <v>16512</v>
      </c>
      <c r="F2125" t="s">
        <v>44038</v>
      </c>
      <c r="G2125" t="s">
        <v>44044</v>
      </c>
      <c r="H2125">
        <v>116</v>
      </c>
      <c r="I2125" t="s">
        <v>25</v>
      </c>
      <c r="J2125" t="s">
        <v>26</v>
      </c>
      <c r="K2125" t="s">
        <v>307</v>
      </c>
      <c r="M2125" t="s">
        <v>9318</v>
      </c>
      <c r="N2125" t="s">
        <v>37668</v>
      </c>
      <c r="O2125" t="s">
        <v>37669</v>
      </c>
      <c r="P2125" t="s">
        <v>1008</v>
      </c>
      <c r="Q2125" t="s">
        <v>37670</v>
      </c>
      <c r="R2125" t="s">
        <v>37671</v>
      </c>
      <c r="S2125" t="s">
        <v>37672</v>
      </c>
      <c r="T2125">
        <v>7.4</v>
      </c>
      <c r="U2125">
        <v>270133</v>
      </c>
      <c r="V2125" s="12">
        <f>W2125*1.07834771485832</f>
        <v>53917385.742916003</v>
      </c>
      <c r="W2125" s="3">
        <v>50000000</v>
      </c>
      <c r="X2125" s="13">
        <f>Y2125*1.07834771485832</f>
        <v>39102789.267783977</v>
      </c>
      <c r="Y2125" s="3">
        <v>36261763</v>
      </c>
      <c r="Z2125" s="13">
        <f>AA2125*1.07834771485832</f>
        <v>67707531.400326043</v>
      </c>
      <c r="AA2125" s="3">
        <v>62788218</v>
      </c>
      <c r="AB2125">
        <v>456</v>
      </c>
    </row>
    <row r="2126" spans="1:28" x14ac:dyDescent="0.2">
      <c r="A2126" t="s">
        <v>292</v>
      </c>
      <c r="B2126" t="s">
        <v>293</v>
      </c>
      <c r="C2126">
        <v>2000</v>
      </c>
      <c r="D2126" t="s">
        <v>294</v>
      </c>
      <c r="E2126" t="s">
        <v>44037</v>
      </c>
      <c r="F2126" t="s">
        <v>44031</v>
      </c>
      <c r="G2126" t="s">
        <v>44038</v>
      </c>
      <c r="H2126">
        <v>92</v>
      </c>
      <c r="I2126" t="s">
        <v>295</v>
      </c>
      <c r="J2126" t="s">
        <v>26</v>
      </c>
      <c r="M2126" t="s">
        <v>296</v>
      </c>
      <c r="N2126" t="s">
        <v>297</v>
      </c>
      <c r="O2126" t="s">
        <v>298</v>
      </c>
      <c r="P2126" t="s">
        <v>299</v>
      </c>
      <c r="Q2126" t="s">
        <v>300</v>
      </c>
      <c r="R2126" t="s">
        <v>301</v>
      </c>
      <c r="S2126" t="s">
        <v>302</v>
      </c>
      <c r="T2126">
        <v>4.2</v>
      </c>
      <c r="U2126">
        <v>19101</v>
      </c>
      <c r="V2126" s="12">
        <f>W2126*1.5029674796748</f>
        <v>114225528.4552848</v>
      </c>
      <c r="W2126" s="3">
        <v>76000000</v>
      </c>
      <c r="X2126" s="13">
        <f>Y2126*1.5029674796748</f>
        <v>39085901.742276512</v>
      </c>
      <c r="Y2126" s="3">
        <v>26005820</v>
      </c>
      <c r="Z2126" s="13">
        <f>AA2126*1.5029674796748</f>
        <v>52806491.864227757</v>
      </c>
      <c r="AA2126" s="3">
        <v>35134820</v>
      </c>
      <c r="AB2126">
        <v>202</v>
      </c>
    </row>
    <row r="2127" spans="1:28" x14ac:dyDescent="0.2">
      <c r="A2127" t="s">
        <v>19688</v>
      </c>
      <c r="B2127" t="s">
        <v>19689</v>
      </c>
      <c r="C2127">
        <v>2009</v>
      </c>
      <c r="D2127" t="s">
        <v>19690</v>
      </c>
      <c r="E2127" t="s">
        <v>1045</v>
      </c>
      <c r="F2127" t="s">
        <v>44032</v>
      </c>
      <c r="G2127" t="s">
        <v>44036</v>
      </c>
      <c r="H2127">
        <v>95</v>
      </c>
      <c r="I2127" t="s">
        <v>25</v>
      </c>
      <c r="J2127" t="s">
        <v>26</v>
      </c>
      <c r="K2127" t="s">
        <v>27</v>
      </c>
      <c r="L2127" t="s">
        <v>74</v>
      </c>
      <c r="M2127" t="s">
        <v>14206</v>
      </c>
      <c r="N2127" t="s">
        <v>17599</v>
      </c>
      <c r="O2127" t="s">
        <v>19691</v>
      </c>
      <c r="P2127" t="s">
        <v>10478</v>
      </c>
      <c r="Q2127" t="s">
        <v>10478</v>
      </c>
      <c r="R2127" t="s">
        <v>19692</v>
      </c>
      <c r="S2127" t="s">
        <v>19693</v>
      </c>
      <c r="T2127">
        <v>7.7</v>
      </c>
      <c r="U2127">
        <v>464451</v>
      </c>
      <c r="V2127" s="12">
        <f>W2127*1.20636999678377</f>
        <v>9047774.9758782741</v>
      </c>
      <c r="W2127" s="3">
        <v>7500000</v>
      </c>
      <c r="X2127" s="13">
        <f>Y2127*1.20636999678377</f>
        <v>39075981.748201892</v>
      </c>
      <c r="Y2127" s="3">
        <v>32391374</v>
      </c>
      <c r="Z2127" s="13">
        <f>AA2127*1.20636999678377</f>
        <v>73254084.420281723</v>
      </c>
      <c r="AA2127" s="3">
        <v>60722734</v>
      </c>
      <c r="AB2127">
        <v>613</v>
      </c>
    </row>
    <row r="2128" spans="1:28" x14ac:dyDescent="0.2">
      <c r="A2128" t="s">
        <v>22282</v>
      </c>
      <c r="B2128" t="s">
        <v>22283</v>
      </c>
      <c r="C2128">
        <v>2010</v>
      </c>
      <c r="D2128" s="1">
        <v>40664</v>
      </c>
      <c r="E2128" t="s">
        <v>176</v>
      </c>
      <c r="F2128" t="s">
        <v>44034</v>
      </c>
      <c r="G2128" t="s">
        <v>44036</v>
      </c>
      <c r="H2128">
        <v>129</v>
      </c>
      <c r="I2128" t="s">
        <v>25</v>
      </c>
      <c r="J2128" t="s">
        <v>26</v>
      </c>
      <c r="K2128" t="s">
        <v>27</v>
      </c>
      <c r="L2128" t="s">
        <v>307</v>
      </c>
      <c r="M2128" t="s">
        <v>1354</v>
      </c>
      <c r="N2128" t="s">
        <v>12890</v>
      </c>
      <c r="O2128" t="s">
        <v>22284</v>
      </c>
      <c r="P2128" t="s">
        <v>7533</v>
      </c>
      <c r="Q2128" t="s">
        <v>22285</v>
      </c>
      <c r="R2128" t="s">
        <v>22286</v>
      </c>
      <c r="S2128" t="s">
        <v>22287</v>
      </c>
      <c r="T2128">
        <v>6.4</v>
      </c>
      <c r="U2128">
        <v>89563</v>
      </c>
      <c r="V2128" s="12">
        <f>W2128*1.18690152988223</f>
        <v>59345076.494111501</v>
      </c>
      <c r="W2128" s="3">
        <v>50000000</v>
      </c>
      <c r="X2128" s="13">
        <f>Y2128*1.18690152988223</f>
        <v>38867394.371863127</v>
      </c>
      <c r="Y2128" s="3">
        <v>32746941</v>
      </c>
      <c r="Z2128" s="13">
        <f>AA2128*1.18690152988223</f>
        <v>126946631.70758866</v>
      </c>
      <c r="AA2128" s="3">
        <v>106956330</v>
      </c>
      <c r="AB2128">
        <v>352</v>
      </c>
    </row>
    <row r="2129" spans="1:28" hidden="1" x14ac:dyDescent="0.2">
      <c r="A2129" t="s">
        <v>20564</v>
      </c>
      <c r="B2129" t="s">
        <v>20565</v>
      </c>
      <c r="C2129">
        <v>2009</v>
      </c>
      <c r="D2129" t="s">
        <v>11969</v>
      </c>
      <c r="E2129" t="s">
        <v>16512</v>
      </c>
      <c r="F2129" t="s">
        <v>44044</v>
      </c>
      <c r="G2129" t="s">
        <v>44032</v>
      </c>
      <c r="H2129">
        <v>105</v>
      </c>
      <c r="I2129" t="s">
        <v>25</v>
      </c>
      <c r="J2129" t="s">
        <v>26</v>
      </c>
      <c r="K2129" t="s">
        <v>75</v>
      </c>
      <c r="L2129" t="s">
        <v>308</v>
      </c>
      <c r="M2129" t="s">
        <v>14910</v>
      </c>
      <c r="N2129" t="s">
        <v>20566</v>
      </c>
      <c r="O2129" t="s">
        <v>20567</v>
      </c>
      <c r="P2129" t="s">
        <v>14357</v>
      </c>
      <c r="Q2129" t="s">
        <v>20568</v>
      </c>
      <c r="R2129" t="s">
        <v>20569</v>
      </c>
      <c r="S2129" t="s">
        <v>20570</v>
      </c>
      <c r="T2129">
        <v>5.6</v>
      </c>
      <c r="U2129">
        <v>31710</v>
      </c>
      <c r="W2129"/>
      <c r="X2129"/>
      <c r="Y2129">
        <v>23091010</v>
      </c>
      <c r="Z2129"/>
      <c r="AA2129">
        <v>32482728</v>
      </c>
      <c r="AB2129">
        <v>98</v>
      </c>
    </row>
    <row r="2130" spans="1:28" x14ac:dyDescent="0.2">
      <c r="A2130" t="s">
        <v>8926</v>
      </c>
      <c r="B2130" t="s">
        <v>8927</v>
      </c>
      <c r="C2130">
        <v>2004</v>
      </c>
      <c r="D2130" s="1">
        <v>38568</v>
      </c>
      <c r="E2130" t="s">
        <v>16512</v>
      </c>
      <c r="F2130" t="s">
        <v>44038</v>
      </c>
      <c r="G2130" t="s">
        <v>44044</v>
      </c>
      <c r="H2130">
        <v>97</v>
      </c>
      <c r="I2130" t="s">
        <v>25</v>
      </c>
      <c r="J2130" t="s">
        <v>26</v>
      </c>
      <c r="M2130" t="s">
        <v>2285</v>
      </c>
      <c r="N2130" t="s">
        <v>8928</v>
      </c>
      <c r="O2130" t="s">
        <v>8929</v>
      </c>
      <c r="P2130" t="s">
        <v>2686</v>
      </c>
      <c r="Q2130" t="s">
        <v>8930</v>
      </c>
      <c r="R2130" t="s">
        <v>8931</v>
      </c>
      <c r="S2130" t="s">
        <v>8932</v>
      </c>
      <c r="T2130">
        <v>6.3</v>
      </c>
      <c r="U2130">
        <v>44097</v>
      </c>
      <c r="V2130" s="12">
        <f>W2130*1.37009528851244</f>
        <v>82205717.310746402</v>
      </c>
      <c r="W2130" s="3">
        <v>60000000</v>
      </c>
      <c r="X2130" s="13">
        <f>Y2130*1.37009528851244</f>
        <v>38816488.851048164</v>
      </c>
      <c r="Y2130" s="3">
        <v>28331233</v>
      </c>
      <c r="Z2130" s="13">
        <f>AA2130*1.37009528851244</f>
        <v>85847249.735034376</v>
      </c>
      <c r="AA2130" s="3">
        <v>62657868</v>
      </c>
      <c r="AB2130">
        <v>147</v>
      </c>
    </row>
    <row r="2131" spans="1:28" hidden="1" x14ac:dyDescent="0.2">
      <c r="A2131" t="s">
        <v>20579</v>
      </c>
      <c r="B2131" t="s">
        <v>20580</v>
      </c>
      <c r="C2131">
        <v>2008</v>
      </c>
      <c r="D2131" t="s">
        <v>19120</v>
      </c>
      <c r="E2131" t="s">
        <v>1045</v>
      </c>
      <c r="F2131" t="s">
        <v>44032</v>
      </c>
      <c r="G2131" t="s">
        <v>44036</v>
      </c>
      <c r="H2131">
        <v>94</v>
      </c>
      <c r="I2131" t="s">
        <v>25</v>
      </c>
      <c r="J2131" t="s">
        <v>26</v>
      </c>
      <c r="K2131" t="s">
        <v>209</v>
      </c>
      <c r="M2131" t="s">
        <v>20581</v>
      </c>
      <c r="N2131" t="s">
        <v>20581</v>
      </c>
      <c r="O2131" t="s">
        <v>20582</v>
      </c>
      <c r="P2131" t="s">
        <v>4801</v>
      </c>
      <c r="Q2131" t="s">
        <v>20583</v>
      </c>
      <c r="R2131" t="s">
        <v>20584</v>
      </c>
      <c r="S2131" t="s">
        <v>20585</v>
      </c>
      <c r="T2131">
        <v>5.8</v>
      </c>
      <c r="U2131">
        <v>16906</v>
      </c>
      <c r="W2131"/>
      <c r="X2131"/>
      <c r="Y2131">
        <v>934658</v>
      </c>
      <c r="Z2131"/>
      <c r="AA2131">
        <v>2566648</v>
      </c>
      <c r="AB2131">
        <v>78</v>
      </c>
    </row>
    <row r="2132" spans="1:28" x14ac:dyDescent="0.2">
      <c r="A2132" t="s">
        <v>21865</v>
      </c>
      <c r="B2132" t="s">
        <v>21866</v>
      </c>
      <c r="C2132">
        <v>2010</v>
      </c>
      <c r="D2132" s="1">
        <v>40488</v>
      </c>
      <c r="E2132" t="s">
        <v>1045</v>
      </c>
      <c r="F2132" t="s">
        <v>44036</v>
      </c>
      <c r="H2132">
        <v>91</v>
      </c>
      <c r="I2132" t="s">
        <v>25</v>
      </c>
      <c r="J2132" t="s">
        <v>26</v>
      </c>
      <c r="K2132" t="s">
        <v>64</v>
      </c>
      <c r="L2132" t="s">
        <v>787</v>
      </c>
      <c r="M2132" t="s">
        <v>3868</v>
      </c>
      <c r="N2132" t="s">
        <v>2286</v>
      </c>
      <c r="O2132" t="s">
        <v>21867</v>
      </c>
      <c r="P2132" t="s">
        <v>13795</v>
      </c>
      <c r="Q2132" t="s">
        <v>21868</v>
      </c>
      <c r="R2132" t="s">
        <v>21869</v>
      </c>
      <c r="S2132" t="s">
        <v>21870</v>
      </c>
      <c r="T2132">
        <v>5.6</v>
      </c>
      <c r="U2132">
        <v>59471</v>
      </c>
      <c r="V2132" s="12">
        <f>W2132*1.18690152988223</f>
        <v>65279584.143522657</v>
      </c>
      <c r="W2132" s="3">
        <v>55000000</v>
      </c>
      <c r="X2132" s="13">
        <f>Y2132*1.18690152988223</f>
        <v>38788693.305219695</v>
      </c>
      <c r="Y2132" s="3">
        <v>32680633</v>
      </c>
      <c r="Z2132" s="13">
        <f>AA2132*1.18690152988223</f>
        <v>51100117.840994887</v>
      </c>
      <c r="AA2132" s="3">
        <v>43053376</v>
      </c>
      <c r="AB2132">
        <v>96</v>
      </c>
    </row>
    <row r="2133" spans="1:28" x14ac:dyDescent="0.2">
      <c r="A2133" t="s">
        <v>11163</v>
      </c>
      <c r="B2133" t="s">
        <v>11164</v>
      </c>
      <c r="C2133">
        <v>2005</v>
      </c>
      <c r="D2133" s="1">
        <v>38902</v>
      </c>
      <c r="E2133" t="s">
        <v>16512</v>
      </c>
      <c r="F2133" t="s">
        <v>44031</v>
      </c>
      <c r="G2133" t="s">
        <v>44038</v>
      </c>
      <c r="H2133">
        <v>101</v>
      </c>
      <c r="I2133" t="s">
        <v>25</v>
      </c>
      <c r="J2133" t="s">
        <v>26</v>
      </c>
      <c r="M2133" t="s">
        <v>2446</v>
      </c>
      <c r="N2133" t="s">
        <v>11165</v>
      </c>
      <c r="O2133" t="s">
        <v>11166</v>
      </c>
      <c r="P2133" t="s">
        <v>11167</v>
      </c>
      <c r="Q2133" t="s">
        <v>11168</v>
      </c>
      <c r="R2133" t="s">
        <v>11169</v>
      </c>
      <c r="S2133" t="s">
        <v>11170</v>
      </c>
      <c r="T2133">
        <v>6.2</v>
      </c>
      <c r="U2133">
        <v>90965</v>
      </c>
      <c r="V2133" s="12">
        <f>W2133*1.32519713261649</f>
        <v>86137813.620071843</v>
      </c>
      <c r="W2133" s="3">
        <v>65000000</v>
      </c>
      <c r="X2133" s="13">
        <f>Y2133*1.32519713261649</f>
        <v>38773769.302401505</v>
      </c>
      <c r="Y2133" s="3">
        <v>29258869</v>
      </c>
      <c r="Z2133" s="13">
        <f>AA2133*1.32519713261649</f>
        <v>86242642.01405035</v>
      </c>
      <c r="AA2133" s="3">
        <v>65079104</v>
      </c>
      <c r="AB2133">
        <v>236</v>
      </c>
    </row>
    <row r="2134" spans="1:28" x14ac:dyDescent="0.2">
      <c r="A2134" t="s">
        <v>17200</v>
      </c>
      <c r="B2134" t="s">
        <v>17201</v>
      </c>
      <c r="C2134">
        <v>2008</v>
      </c>
      <c r="D2134" s="1">
        <v>39455</v>
      </c>
      <c r="E2134" t="s">
        <v>1045</v>
      </c>
      <c r="F2134" t="s">
        <v>44036</v>
      </c>
      <c r="G2134" t="s">
        <v>44050</v>
      </c>
      <c r="H2134">
        <v>87</v>
      </c>
      <c r="I2134" t="s">
        <v>166</v>
      </c>
      <c r="J2134" t="s">
        <v>26</v>
      </c>
      <c r="M2134" t="s">
        <v>17202</v>
      </c>
      <c r="N2134" t="s">
        <v>17203</v>
      </c>
      <c r="O2134" t="s">
        <v>17204</v>
      </c>
      <c r="P2134" t="s">
        <v>17205</v>
      </c>
      <c r="Q2134" t="s">
        <v>17206</v>
      </c>
      <c r="R2134" t="s">
        <v>17207</v>
      </c>
      <c r="S2134" t="s">
        <v>17208</v>
      </c>
      <c r="T2134">
        <v>3.8</v>
      </c>
      <c r="U2134">
        <v>49864</v>
      </c>
      <c r="V2134" s="12">
        <f>W2134*1.20207800169993</f>
        <v>74528836.10539566</v>
      </c>
      <c r="W2134" s="3">
        <v>62000000</v>
      </c>
      <c r="X2134" s="13">
        <f>Y2134*1.20207800169993</f>
        <v>38749937.632652588</v>
      </c>
      <c r="Y2134" s="3">
        <v>32235793</v>
      </c>
      <c r="Z2134" s="13">
        <f>AA2134*1.20207800169993</f>
        <v>49138010.830856979</v>
      </c>
      <c r="AA2134" s="3">
        <v>40877556</v>
      </c>
      <c r="AB2134">
        <v>289</v>
      </c>
    </row>
    <row r="2135" spans="1:28" x14ac:dyDescent="0.2">
      <c r="A2135" t="s">
        <v>35936</v>
      </c>
      <c r="B2135" t="s">
        <v>35937</v>
      </c>
      <c r="C2135">
        <v>2015</v>
      </c>
      <c r="D2135" t="s">
        <v>28894</v>
      </c>
      <c r="E2135" t="s">
        <v>3496</v>
      </c>
      <c r="F2135" t="s">
        <v>44042</v>
      </c>
      <c r="H2135">
        <v>91</v>
      </c>
      <c r="I2135" t="s">
        <v>25</v>
      </c>
      <c r="J2135" t="s">
        <v>26</v>
      </c>
      <c r="M2135" t="s">
        <v>1542</v>
      </c>
      <c r="N2135" t="s">
        <v>35938</v>
      </c>
      <c r="O2135" t="s">
        <v>35939</v>
      </c>
      <c r="P2135" t="s">
        <v>1958</v>
      </c>
      <c r="Q2135" t="s">
        <v>35940</v>
      </c>
      <c r="R2135" t="s">
        <v>35941</v>
      </c>
      <c r="S2135" t="s">
        <v>35942</v>
      </c>
      <c r="T2135">
        <v>4.7</v>
      </c>
      <c r="U2135">
        <v>37341</v>
      </c>
      <c r="V2135" s="12">
        <f>W2135*1.09195121025074</f>
        <v>4367804.8410029598</v>
      </c>
      <c r="W2135" s="3">
        <v>4000000</v>
      </c>
      <c r="X2135" s="13">
        <f>Y2135*1.09195121025074</f>
        <v>38680602.662171863</v>
      </c>
      <c r="Y2135" s="3">
        <v>35423380</v>
      </c>
      <c r="Z2135" s="13">
        <f>AA2135*1.09195121025074</f>
        <v>57246475.815679811</v>
      </c>
      <c r="AA2135" s="3">
        <v>52425855</v>
      </c>
      <c r="AB2135">
        <v>163</v>
      </c>
    </row>
    <row r="2136" spans="1:28" hidden="1" x14ac:dyDescent="0.2">
      <c r="A2136" t="s">
        <v>20616</v>
      </c>
      <c r="B2136" t="s">
        <v>20617</v>
      </c>
      <c r="C2136">
        <v>2008</v>
      </c>
      <c r="D2136" t="s">
        <v>16128</v>
      </c>
      <c r="E2136" t="s">
        <v>176</v>
      </c>
      <c r="F2136" t="s">
        <v>44036</v>
      </c>
      <c r="H2136">
        <v>113</v>
      </c>
      <c r="I2136" t="s">
        <v>25</v>
      </c>
      <c r="J2136" t="s">
        <v>26</v>
      </c>
      <c r="M2136" t="s">
        <v>8985</v>
      </c>
      <c r="N2136" t="s">
        <v>20618</v>
      </c>
      <c r="O2136" t="s">
        <v>20619</v>
      </c>
      <c r="P2136" t="s">
        <v>20620</v>
      </c>
      <c r="Q2136" t="s">
        <v>20621</v>
      </c>
      <c r="R2136" t="s">
        <v>20622</v>
      </c>
      <c r="S2136" t="s">
        <v>20623</v>
      </c>
      <c r="T2136">
        <v>6.7</v>
      </c>
      <c r="U2136">
        <v>46805</v>
      </c>
      <c r="W2136"/>
      <c r="X2136"/>
      <c r="Y2136">
        <v>12796841</v>
      </c>
      <c r="Z2136"/>
      <c r="AA2136">
        <v>16937968</v>
      </c>
      <c r="AB2136">
        <v>304</v>
      </c>
    </row>
    <row r="2137" spans="1:28" x14ac:dyDescent="0.2">
      <c r="A2137" t="s">
        <v>37884</v>
      </c>
      <c r="B2137" t="s">
        <v>37885</v>
      </c>
      <c r="C2137">
        <v>2016</v>
      </c>
      <c r="D2137" s="1">
        <v>42709</v>
      </c>
      <c r="E2137" t="s">
        <v>3496</v>
      </c>
      <c r="F2137" t="s">
        <v>44045</v>
      </c>
      <c r="G2137" t="s">
        <v>44042</v>
      </c>
      <c r="H2137">
        <v>97</v>
      </c>
      <c r="I2137" t="s">
        <v>37886</v>
      </c>
      <c r="J2137" t="s">
        <v>26</v>
      </c>
      <c r="M2137" t="s">
        <v>13052</v>
      </c>
      <c r="N2137" t="s">
        <v>37887</v>
      </c>
      <c r="O2137" t="s">
        <v>37888</v>
      </c>
      <c r="P2137" t="s">
        <v>37889</v>
      </c>
      <c r="Q2137" t="s">
        <v>37890</v>
      </c>
      <c r="R2137" t="s">
        <v>37891</v>
      </c>
      <c r="S2137" t="s">
        <v>37892</v>
      </c>
      <c r="T2137">
        <v>6</v>
      </c>
      <c r="U2137">
        <v>77485</v>
      </c>
      <c r="V2137" s="12">
        <f>W2137*1.07834771485832</f>
        <v>10783477.1485832</v>
      </c>
      <c r="W2137" s="3">
        <v>10000000</v>
      </c>
      <c r="X2137" s="13">
        <f>Y2137*1.07834771485832</f>
        <v>38625936.359839626</v>
      </c>
      <c r="Y2137" s="3">
        <v>35819556</v>
      </c>
      <c r="Z2137" s="13">
        <f>AA2137*1.07834771485832</f>
        <v>79944580.291325092</v>
      </c>
      <c r="AA2137" s="3">
        <v>74136180</v>
      </c>
      <c r="AB2137">
        <v>351</v>
      </c>
    </row>
    <row r="2138" spans="1:28" hidden="1" x14ac:dyDescent="0.2">
      <c r="A2138" t="s">
        <v>20632</v>
      </c>
      <c r="B2138" t="s">
        <v>20633</v>
      </c>
      <c r="C2138">
        <v>2014</v>
      </c>
      <c r="D2138" t="s">
        <v>20634</v>
      </c>
      <c r="E2138" t="s">
        <v>16512</v>
      </c>
      <c r="F2138" t="s">
        <v>44042</v>
      </c>
      <c r="H2138">
        <v>93</v>
      </c>
      <c r="I2138" t="s">
        <v>229</v>
      </c>
      <c r="J2138" t="s">
        <v>26</v>
      </c>
      <c r="M2138" t="s">
        <v>20635</v>
      </c>
      <c r="N2138" t="s">
        <v>20636</v>
      </c>
      <c r="O2138" t="s">
        <v>20637</v>
      </c>
      <c r="P2138" t="s">
        <v>20638</v>
      </c>
      <c r="Q2138" t="s">
        <v>20639</v>
      </c>
      <c r="R2138" t="s">
        <v>20640</v>
      </c>
      <c r="S2138" t="s">
        <v>20641</v>
      </c>
      <c r="T2138">
        <v>4.5999999999999996</v>
      </c>
      <c r="U2138">
        <v>17298</v>
      </c>
      <c r="W2138">
        <v>18000000</v>
      </c>
      <c r="X2138"/>
      <c r="Y2138"/>
      <c r="Z2138"/>
      <c r="AA2138">
        <v>1289595</v>
      </c>
      <c r="AB2138">
        <v>156</v>
      </c>
    </row>
    <row r="2139" spans="1:28" hidden="1" x14ac:dyDescent="0.2">
      <c r="A2139" t="s">
        <v>20642</v>
      </c>
      <c r="B2139" t="s">
        <v>2939</v>
      </c>
      <c r="C2139">
        <v>2009</v>
      </c>
      <c r="D2139" s="1">
        <v>40488</v>
      </c>
      <c r="E2139" t="s">
        <v>44048</v>
      </c>
      <c r="F2139" t="s">
        <v>44042</v>
      </c>
      <c r="H2139">
        <v>92</v>
      </c>
      <c r="I2139" t="s">
        <v>25</v>
      </c>
      <c r="J2139" t="s">
        <v>26</v>
      </c>
      <c r="M2139" t="s">
        <v>20643</v>
      </c>
      <c r="N2139" t="s">
        <v>13674</v>
      </c>
      <c r="O2139" t="s">
        <v>20644</v>
      </c>
      <c r="P2139" t="s">
        <v>20645</v>
      </c>
      <c r="Q2139" t="s">
        <v>20646</v>
      </c>
      <c r="R2139" t="s">
        <v>20647</v>
      </c>
      <c r="S2139" t="s">
        <v>20648</v>
      </c>
      <c r="T2139">
        <v>5.7</v>
      </c>
      <c r="U2139">
        <v>22173</v>
      </c>
      <c r="W2139">
        <v>12000000</v>
      </c>
      <c r="X2139"/>
      <c r="Y2139"/>
      <c r="Z2139"/>
      <c r="AA2139">
        <v>10457002</v>
      </c>
      <c r="AB2139">
        <v>80</v>
      </c>
    </row>
    <row r="2140" spans="1:28" x14ac:dyDescent="0.2">
      <c r="A2140" t="s">
        <v>7459</v>
      </c>
      <c r="B2140" t="s">
        <v>7460</v>
      </c>
      <c r="C2140">
        <v>2004</v>
      </c>
      <c r="D2140" t="s">
        <v>4375</v>
      </c>
      <c r="E2140" t="s">
        <v>1045</v>
      </c>
      <c r="F2140" t="s">
        <v>44040</v>
      </c>
      <c r="G2140" t="s">
        <v>44036</v>
      </c>
      <c r="H2140">
        <v>111</v>
      </c>
      <c r="I2140" t="s">
        <v>4869</v>
      </c>
      <c r="J2140" t="s">
        <v>26</v>
      </c>
      <c r="K2140" t="s">
        <v>496</v>
      </c>
      <c r="L2140" t="s">
        <v>307</v>
      </c>
      <c r="M2140" t="s">
        <v>7461</v>
      </c>
      <c r="N2140" t="s">
        <v>7462</v>
      </c>
      <c r="O2140" t="s">
        <v>7463</v>
      </c>
      <c r="P2140" t="s">
        <v>1843</v>
      </c>
      <c r="Q2140" t="s">
        <v>7464</v>
      </c>
      <c r="R2140" t="s">
        <v>7465</v>
      </c>
      <c r="S2140" t="s">
        <v>7466</v>
      </c>
      <c r="T2140">
        <v>5.9</v>
      </c>
      <c r="U2140">
        <v>36938</v>
      </c>
      <c r="V2140" s="12">
        <f>W2140*1.37009528851244</f>
        <v>30142096.347273681</v>
      </c>
      <c r="W2140" s="3">
        <v>22000000</v>
      </c>
      <c r="X2140" s="13">
        <f>Y2140*1.37009528851244</f>
        <v>38604485.786484897</v>
      </c>
      <c r="Y2140" s="3">
        <v>28176497</v>
      </c>
      <c r="Z2140" s="13">
        <f>AA2140*1.37009528851244</f>
        <v>51607058.630100563</v>
      </c>
      <c r="AA2140" s="3">
        <v>37666766</v>
      </c>
      <c r="AB2140">
        <v>160</v>
      </c>
    </row>
    <row r="2141" spans="1:28" hidden="1" x14ac:dyDescent="0.2">
      <c r="A2141" t="s">
        <v>20655</v>
      </c>
      <c r="B2141" t="s">
        <v>20656</v>
      </c>
      <c r="C2141">
        <v>2008</v>
      </c>
      <c r="D2141" t="s">
        <v>20657</v>
      </c>
      <c r="E2141" t="s">
        <v>176</v>
      </c>
      <c r="H2141">
        <v>115</v>
      </c>
      <c r="I2141" t="s">
        <v>2213</v>
      </c>
      <c r="J2141" t="s">
        <v>934</v>
      </c>
      <c r="M2141" t="s">
        <v>11259</v>
      </c>
      <c r="N2141" t="s">
        <v>20658</v>
      </c>
      <c r="O2141" t="s">
        <v>20659</v>
      </c>
      <c r="P2141" t="s">
        <v>20660</v>
      </c>
      <c r="Q2141" t="s">
        <v>20661</v>
      </c>
      <c r="R2141" t="s">
        <v>20662</v>
      </c>
      <c r="S2141" t="s">
        <v>20663</v>
      </c>
      <c r="T2141">
        <v>8</v>
      </c>
      <c r="U2141">
        <v>13129</v>
      </c>
      <c r="W2141"/>
      <c r="X2141"/>
      <c r="Y2141">
        <v>167047</v>
      </c>
      <c r="Z2141"/>
      <c r="AA2141">
        <v>3511120</v>
      </c>
      <c r="AB2141">
        <v>40</v>
      </c>
    </row>
    <row r="2142" spans="1:28" hidden="1" x14ac:dyDescent="0.2">
      <c r="A2142" t="s">
        <v>20664</v>
      </c>
      <c r="B2142" t="s">
        <v>20665</v>
      </c>
      <c r="C2142">
        <v>2020</v>
      </c>
      <c r="D2142" s="1">
        <v>44018</v>
      </c>
      <c r="E2142" t="s">
        <v>176</v>
      </c>
      <c r="F2142" t="s">
        <v>44036</v>
      </c>
      <c r="H2142">
        <v>114</v>
      </c>
      <c r="I2142" t="s">
        <v>18107</v>
      </c>
      <c r="J2142" t="s">
        <v>4240</v>
      </c>
      <c r="K2142" t="s">
        <v>26</v>
      </c>
      <c r="L2142" t="s">
        <v>64</v>
      </c>
      <c r="M2142" t="s">
        <v>20666</v>
      </c>
      <c r="N2142" t="s">
        <v>20667</v>
      </c>
      <c r="O2142" t="s">
        <v>20668</v>
      </c>
      <c r="P2142" t="s">
        <v>20669</v>
      </c>
      <c r="Q2142" t="s">
        <v>20669</v>
      </c>
      <c r="R2142" t="s">
        <v>20670</v>
      </c>
      <c r="S2142" t="s">
        <v>20671</v>
      </c>
      <c r="T2142">
        <v>3.3</v>
      </c>
      <c r="U2142">
        <v>34920</v>
      </c>
      <c r="W2142"/>
      <c r="X2142"/>
      <c r="Y2142"/>
      <c r="Z2142"/>
      <c r="AA2142">
        <v>9458590</v>
      </c>
      <c r="AB2142">
        <v>1144</v>
      </c>
    </row>
    <row r="2143" spans="1:28" x14ac:dyDescent="0.2">
      <c r="A2143" t="s">
        <v>5576</v>
      </c>
      <c r="B2143" t="s">
        <v>5577</v>
      </c>
      <c r="C2143">
        <v>2005</v>
      </c>
      <c r="D2143" t="s">
        <v>5578</v>
      </c>
      <c r="E2143" t="s">
        <v>176</v>
      </c>
      <c r="F2143" t="s">
        <v>44053</v>
      </c>
      <c r="G2143" t="s">
        <v>44036</v>
      </c>
      <c r="H2143">
        <v>135</v>
      </c>
      <c r="I2143" t="s">
        <v>25</v>
      </c>
      <c r="J2143" t="s">
        <v>26</v>
      </c>
      <c r="M2143" t="s">
        <v>2886</v>
      </c>
      <c r="N2143" t="s">
        <v>5579</v>
      </c>
      <c r="O2143" t="s">
        <v>5580</v>
      </c>
      <c r="P2143" t="s">
        <v>5581</v>
      </c>
      <c r="Q2143" t="s">
        <v>5582</v>
      </c>
      <c r="R2143" t="s">
        <v>5583</v>
      </c>
      <c r="S2143" t="s">
        <v>5584</v>
      </c>
      <c r="T2143">
        <v>6.9</v>
      </c>
      <c r="U2143">
        <v>48187</v>
      </c>
      <c r="V2143" s="12">
        <f>W2143*1.32519713261649</f>
        <v>53007885.304659598</v>
      </c>
      <c r="W2143" s="3">
        <v>40000000</v>
      </c>
      <c r="X2143" s="13">
        <f>Y2143*1.32519713261649</f>
        <v>38533481.907921217</v>
      </c>
      <c r="Y2143" s="3">
        <v>29077547</v>
      </c>
      <c r="Z2143" s="13">
        <f>AA2143*1.32519713261649</f>
        <v>41969814.812186457</v>
      </c>
      <c r="AA2143" s="3">
        <v>31670620</v>
      </c>
      <c r="AB2143">
        <v>755</v>
      </c>
    </row>
    <row r="2144" spans="1:28" hidden="1" x14ac:dyDescent="0.2">
      <c r="A2144" t="s">
        <v>20680</v>
      </c>
      <c r="B2144" t="s">
        <v>20681</v>
      </c>
      <c r="C2144">
        <v>2009</v>
      </c>
      <c r="D2144" s="1">
        <v>40093</v>
      </c>
      <c r="E2144" t="s">
        <v>1045</v>
      </c>
      <c r="F2144" t="s">
        <v>44032</v>
      </c>
      <c r="G2144" t="s">
        <v>44036</v>
      </c>
      <c r="H2144">
        <v>107</v>
      </c>
      <c r="I2144" t="s">
        <v>25</v>
      </c>
      <c r="J2144" t="s">
        <v>26</v>
      </c>
      <c r="M2144" t="s">
        <v>17488</v>
      </c>
      <c r="N2144" t="s">
        <v>17488</v>
      </c>
      <c r="O2144" t="s">
        <v>20682</v>
      </c>
      <c r="P2144" t="s">
        <v>20683</v>
      </c>
      <c r="Q2144" t="s">
        <v>20684</v>
      </c>
      <c r="R2144" t="s">
        <v>20685</v>
      </c>
      <c r="S2144" t="s">
        <v>20686</v>
      </c>
      <c r="T2144">
        <v>6.8</v>
      </c>
      <c r="U2144">
        <v>150865</v>
      </c>
      <c r="W2144"/>
      <c r="X2144"/>
      <c r="Y2144">
        <v>16044025</v>
      </c>
      <c r="Z2144"/>
      <c r="AA2144">
        <v>17164820</v>
      </c>
      <c r="AB2144">
        <v>244</v>
      </c>
    </row>
    <row r="2145" spans="1:28" x14ac:dyDescent="0.2">
      <c r="A2145" t="s">
        <v>16099</v>
      </c>
      <c r="B2145" t="s">
        <v>16100</v>
      </c>
      <c r="C2145">
        <v>2010</v>
      </c>
      <c r="D2145" t="s">
        <v>16101</v>
      </c>
      <c r="E2145" t="s">
        <v>1045</v>
      </c>
      <c r="F2145" t="s">
        <v>44032</v>
      </c>
      <c r="G2145" t="s">
        <v>44036</v>
      </c>
      <c r="H2145">
        <v>112</v>
      </c>
      <c r="I2145" t="s">
        <v>25</v>
      </c>
      <c r="J2145" t="s">
        <v>26</v>
      </c>
      <c r="M2145" t="s">
        <v>6961</v>
      </c>
      <c r="N2145" t="s">
        <v>16102</v>
      </c>
      <c r="O2145" t="s">
        <v>16103</v>
      </c>
      <c r="P2145" t="s">
        <v>1096</v>
      </c>
      <c r="Q2145" t="s">
        <v>16104</v>
      </c>
      <c r="R2145" t="s">
        <v>16105</v>
      </c>
      <c r="S2145" t="s">
        <v>16106</v>
      </c>
      <c r="T2145">
        <v>6.7</v>
      </c>
      <c r="U2145">
        <v>177021</v>
      </c>
      <c r="V2145" s="12">
        <f>W2145*1.18690152988223</f>
        <v>35607045.896466903</v>
      </c>
      <c r="W2145" s="3">
        <v>30000000</v>
      </c>
      <c r="X2145" s="13">
        <f>Y2145*1.18690152988223</f>
        <v>38416447.752205789</v>
      </c>
      <c r="Y2145" s="3">
        <v>32367005</v>
      </c>
      <c r="Z2145" s="13">
        <f>AA2145*1.18690152988223</f>
        <v>122037224.79770313</v>
      </c>
      <c r="AA2145" s="3">
        <v>102820008</v>
      </c>
      <c r="AB2145">
        <v>250</v>
      </c>
    </row>
    <row r="2146" spans="1:28" x14ac:dyDescent="0.2">
      <c r="A2146" t="s">
        <v>1937</v>
      </c>
      <c r="B2146" t="s">
        <v>1938</v>
      </c>
      <c r="C2146">
        <v>2000</v>
      </c>
      <c r="D2146" t="s">
        <v>1204</v>
      </c>
      <c r="E2146" t="s">
        <v>44054</v>
      </c>
      <c r="F2146" t="s">
        <v>44042</v>
      </c>
      <c r="H2146">
        <v>113</v>
      </c>
      <c r="I2146" t="s">
        <v>25</v>
      </c>
      <c r="J2146" t="s">
        <v>26</v>
      </c>
      <c r="M2146" t="s">
        <v>1939</v>
      </c>
      <c r="N2146" t="s">
        <v>1940</v>
      </c>
      <c r="O2146" t="s">
        <v>1941</v>
      </c>
      <c r="P2146" t="s">
        <v>1942</v>
      </c>
      <c r="Q2146" t="s">
        <v>1943</v>
      </c>
      <c r="R2146" t="s">
        <v>1944</v>
      </c>
      <c r="S2146" t="s">
        <v>1945</v>
      </c>
      <c r="T2146">
        <v>8.4</v>
      </c>
      <c r="U2146">
        <v>1098879</v>
      </c>
      <c r="V2146" s="12">
        <f>W2146*1.5029674796748</f>
        <v>13526707.3170732</v>
      </c>
      <c r="W2146" s="3">
        <v>9000000</v>
      </c>
      <c r="X2146" s="13">
        <f>Y2146*1.5029674796748</f>
        <v>38393104.373617969</v>
      </c>
      <c r="Y2146" s="3">
        <v>25544867</v>
      </c>
      <c r="Z2146" s="13">
        <f>AA2146*1.5029674796748</f>
        <v>60074190.308048911</v>
      </c>
      <c r="AA2146" s="3">
        <v>39970386</v>
      </c>
      <c r="AB2146">
        <v>2278</v>
      </c>
    </row>
    <row r="2147" spans="1:28" x14ac:dyDescent="0.2">
      <c r="A2147" t="s">
        <v>29730</v>
      </c>
      <c r="B2147" t="s">
        <v>29731</v>
      </c>
      <c r="C2147">
        <v>2016</v>
      </c>
      <c r="D2147" t="s">
        <v>29732</v>
      </c>
      <c r="E2147" t="s">
        <v>1045</v>
      </c>
      <c r="H2147">
        <v>102</v>
      </c>
      <c r="I2147" t="s">
        <v>229</v>
      </c>
      <c r="J2147" t="s">
        <v>26</v>
      </c>
      <c r="M2147" t="s">
        <v>29733</v>
      </c>
      <c r="N2147" t="s">
        <v>29734</v>
      </c>
      <c r="O2147" t="s">
        <v>29735</v>
      </c>
      <c r="P2147" t="s">
        <v>1106</v>
      </c>
      <c r="Q2147" t="s">
        <v>29736</v>
      </c>
      <c r="R2147" t="s">
        <v>29737</v>
      </c>
      <c r="S2147" t="s">
        <v>29738</v>
      </c>
      <c r="T2147">
        <v>5.9</v>
      </c>
      <c r="U2147">
        <v>110705</v>
      </c>
      <c r="V2147" s="12">
        <f>W2147*1.07834771485832</f>
        <v>26958692.871458001</v>
      </c>
      <c r="W2147" s="3">
        <v>25000000</v>
      </c>
      <c r="X2147" s="13">
        <f>Y2147*1.07834771485832</f>
        <v>38381752.068243966</v>
      </c>
      <c r="Y2147" s="3">
        <v>35593113</v>
      </c>
      <c r="Z2147" s="13">
        <f>AA2147*1.07834771485832</f>
        <v>101443434.77360275</v>
      </c>
      <c r="AA2147" s="3">
        <v>94073028</v>
      </c>
      <c r="AB2147">
        <v>279</v>
      </c>
    </row>
    <row r="2148" spans="1:28" hidden="1" x14ac:dyDescent="0.2">
      <c r="A2148" t="s">
        <v>20711</v>
      </c>
      <c r="B2148" t="s">
        <v>20712</v>
      </c>
      <c r="C2148">
        <v>2007</v>
      </c>
      <c r="D2148" t="s">
        <v>7499</v>
      </c>
      <c r="E2148" t="s">
        <v>1045</v>
      </c>
      <c r="F2148" t="s">
        <v>44032</v>
      </c>
      <c r="G2148" t="s">
        <v>44036</v>
      </c>
      <c r="H2148">
        <v>138</v>
      </c>
      <c r="I2148" t="s">
        <v>943</v>
      </c>
      <c r="J2148" t="s">
        <v>944</v>
      </c>
      <c r="M2148" t="s">
        <v>20713</v>
      </c>
      <c r="N2148" t="s">
        <v>20713</v>
      </c>
      <c r="O2148" t="s">
        <v>20714</v>
      </c>
      <c r="P2148" t="s">
        <v>20715</v>
      </c>
      <c r="Q2148" t="s">
        <v>20716</v>
      </c>
      <c r="R2148" t="s">
        <v>20717</v>
      </c>
      <c r="S2148" t="s">
        <v>20718</v>
      </c>
      <c r="T2148">
        <v>7.9</v>
      </c>
      <c r="U2148">
        <v>46457</v>
      </c>
      <c r="W2148" t="s">
        <v>20719</v>
      </c>
      <c r="X2148"/>
      <c r="Y2148"/>
      <c r="Z2148"/>
      <c r="AA2148">
        <v>10065630</v>
      </c>
      <c r="AB2148">
        <v>84</v>
      </c>
    </row>
    <row r="2149" spans="1:28" hidden="1" x14ac:dyDescent="0.2">
      <c r="A2149" t="s">
        <v>20720</v>
      </c>
      <c r="B2149" t="s">
        <v>20721</v>
      </c>
      <c r="C2149">
        <v>2009</v>
      </c>
      <c r="D2149" t="s">
        <v>14166</v>
      </c>
      <c r="E2149" t="s">
        <v>1045</v>
      </c>
      <c r="F2149" t="s">
        <v>44036</v>
      </c>
      <c r="H2149">
        <v>104</v>
      </c>
      <c r="I2149" t="s">
        <v>25</v>
      </c>
      <c r="J2149" t="s">
        <v>26</v>
      </c>
      <c r="K2149" t="s">
        <v>618</v>
      </c>
      <c r="L2149" t="s">
        <v>308</v>
      </c>
      <c r="M2149" t="s">
        <v>6511</v>
      </c>
      <c r="N2149" t="s">
        <v>20722</v>
      </c>
      <c r="O2149" t="s">
        <v>20723</v>
      </c>
      <c r="P2149" t="s">
        <v>20724</v>
      </c>
      <c r="Q2149" t="s">
        <v>20725</v>
      </c>
      <c r="R2149" t="s">
        <v>20726</v>
      </c>
      <c r="S2149" t="s">
        <v>20727</v>
      </c>
      <c r="T2149">
        <v>5.9</v>
      </c>
      <c r="U2149">
        <v>73560</v>
      </c>
      <c r="W2149"/>
      <c r="X2149"/>
      <c r="Y2149">
        <v>44277350</v>
      </c>
      <c r="Z2149"/>
      <c r="AA2149">
        <v>108394089</v>
      </c>
      <c r="AB2149">
        <v>146</v>
      </c>
    </row>
    <row r="2150" spans="1:28" x14ac:dyDescent="0.2">
      <c r="A2150" t="s">
        <v>14525</v>
      </c>
      <c r="B2150" t="s">
        <v>14526</v>
      </c>
      <c r="C2150">
        <v>2009</v>
      </c>
      <c r="D2150" t="s">
        <v>14527</v>
      </c>
      <c r="E2150" t="s">
        <v>16512</v>
      </c>
      <c r="F2150" t="s">
        <v>44033</v>
      </c>
      <c r="G2150" t="s">
        <v>44042</v>
      </c>
      <c r="H2150">
        <v>111</v>
      </c>
      <c r="I2150" t="s">
        <v>433</v>
      </c>
      <c r="J2150" t="s">
        <v>26</v>
      </c>
      <c r="K2150" t="s">
        <v>51</v>
      </c>
      <c r="M2150" t="s">
        <v>1974</v>
      </c>
      <c r="N2150" t="s">
        <v>14528</v>
      </c>
      <c r="O2150" t="s">
        <v>14529</v>
      </c>
      <c r="P2150" t="s">
        <v>14530</v>
      </c>
      <c r="Q2150" t="s">
        <v>14531</v>
      </c>
      <c r="R2150" t="s">
        <v>14532</v>
      </c>
      <c r="S2150" t="s">
        <v>14533</v>
      </c>
      <c r="T2150">
        <v>6.1</v>
      </c>
      <c r="U2150">
        <v>104508</v>
      </c>
      <c r="V2150" s="12">
        <f>W2150*1.20636999678377</f>
        <v>45842059.877783261</v>
      </c>
      <c r="W2150" s="3">
        <v>38000000</v>
      </c>
      <c r="X2150" s="13">
        <f>Y2150*1.20636999678377</f>
        <v>38376471.72467681</v>
      </c>
      <c r="Y2150" s="3">
        <v>31811527</v>
      </c>
      <c r="Z2150" s="13">
        <f>AA2150*1.20636999678377</f>
        <v>58941570.839519449</v>
      </c>
      <c r="AA2150" s="3">
        <v>48858618</v>
      </c>
      <c r="AB2150">
        <v>244</v>
      </c>
    </row>
    <row r="2151" spans="1:28" x14ac:dyDescent="0.2">
      <c r="A2151" t="s">
        <v>36315</v>
      </c>
      <c r="B2151" t="s">
        <v>36316</v>
      </c>
      <c r="C2151">
        <v>2015</v>
      </c>
      <c r="D2151" s="1">
        <v>42349</v>
      </c>
      <c r="E2151" t="s">
        <v>44043</v>
      </c>
      <c r="F2151" t="s">
        <v>44038</v>
      </c>
      <c r="G2151" t="s">
        <v>44040</v>
      </c>
      <c r="H2151">
        <v>111</v>
      </c>
      <c r="I2151" t="s">
        <v>16813</v>
      </c>
      <c r="J2151" t="s">
        <v>26</v>
      </c>
      <c r="M2151" t="s">
        <v>11560</v>
      </c>
      <c r="N2151" t="s">
        <v>36317</v>
      </c>
      <c r="O2151" t="s">
        <v>36318</v>
      </c>
      <c r="P2151" t="s">
        <v>190</v>
      </c>
      <c r="Q2151" t="s">
        <v>36319</v>
      </c>
      <c r="R2151" t="s">
        <v>36320</v>
      </c>
      <c r="S2151" t="s">
        <v>36321</v>
      </c>
      <c r="T2151">
        <v>5.7</v>
      </c>
      <c r="U2151">
        <v>59211</v>
      </c>
      <c r="V2151" s="12">
        <f>W2151*1.09195121025074</f>
        <v>163792681.53761101</v>
      </c>
      <c r="W2151" s="3">
        <v>150000000</v>
      </c>
      <c r="X2151" s="13">
        <f>Y2151*1.09195121025074</f>
        <v>38314733.489665247</v>
      </c>
      <c r="Y2151" s="3">
        <v>35088320</v>
      </c>
      <c r="Z2151" s="13">
        <f>AA2151*1.09195121025074</f>
        <v>140193781.40605929</v>
      </c>
      <c r="AA2151" s="3">
        <v>128388320</v>
      </c>
      <c r="AB2151">
        <v>233</v>
      </c>
    </row>
    <row r="2152" spans="1:28" hidden="1" x14ac:dyDescent="0.2">
      <c r="A2152" t="s">
        <v>20743</v>
      </c>
      <c r="B2152" t="s">
        <v>20744</v>
      </c>
      <c r="C2152">
        <v>2020</v>
      </c>
      <c r="D2152" t="s">
        <v>20745</v>
      </c>
      <c r="E2152" t="s">
        <v>176</v>
      </c>
      <c r="H2152">
        <v>142</v>
      </c>
      <c r="I2152" t="s">
        <v>943</v>
      </c>
      <c r="J2152" t="s">
        <v>944</v>
      </c>
      <c r="M2152" t="s">
        <v>19879</v>
      </c>
      <c r="N2152" t="s">
        <v>20746</v>
      </c>
      <c r="O2152" t="s">
        <v>20747</v>
      </c>
      <c r="P2152" t="s">
        <v>20748</v>
      </c>
      <c r="Q2152" t="s">
        <v>20749</v>
      </c>
      <c r="R2152" t="s">
        <v>20750</v>
      </c>
      <c r="S2152" t="s">
        <v>20751</v>
      </c>
      <c r="T2152">
        <v>6.9</v>
      </c>
      <c r="U2152">
        <v>12934</v>
      </c>
      <c r="W2152"/>
      <c r="X2152"/>
      <c r="Y2152"/>
      <c r="Z2152"/>
      <c r="AA2152">
        <v>4112382</v>
      </c>
      <c r="AB2152">
        <v>859</v>
      </c>
    </row>
    <row r="2153" spans="1:28" x14ac:dyDescent="0.2">
      <c r="A2153" t="s">
        <v>14796</v>
      </c>
      <c r="B2153">
        <v>9</v>
      </c>
      <c r="C2153">
        <v>2009</v>
      </c>
      <c r="D2153" s="1">
        <v>40065</v>
      </c>
      <c r="E2153" t="s">
        <v>44037</v>
      </c>
      <c r="F2153" t="s">
        <v>44047</v>
      </c>
      <c r="G2153" t="s">
        <v>44031</v>
      </c>
      <c r="H2153">
        <v>79</v>
      </c>
      <c r="I2153" t="s">
        <v>25</v>
      </c>
      <c r="J2153" t="s">
        <v>26</v>
      </c>
      <c r="M2153" t="s">
        <v>14797</v>
      </c>
      <c r="N2153" t="s">
        <v>14798</v>
      </c>
      <c r="O2153" t="s">
        <v>14799</v>
      </c>
      <c r="P2153" t="s">
        <v>14800</v>
      </c>
      <c r="Q2153" t="s">
        <v>14800</v>
      </c>
      <c r="R2153" t="s">
        <v>14801</v>
      </c>
      <c r="S2153" t="s">
        <v>14802</v>
      </c>
      <c r="T2153">
        <v>7.1</v>
      </c>
      <c r="U2153">
        <v>131029</v>
      </c>
      <c r="V2153" s="12">
        <f>W2153*1.20636999678377</f>
        <v>36191099.903513096</v>
      </c>
      <c r="W2153" s="3">
        <v>30000000</v>
      </c>
      <c r="X2153" s="13">
        <f>Y2153*1.20636999678377</f>
        <v>38302119.522665039</v>
      </c>
      <c r="Y2153" s="3">
        <v>31749894</v>
      </c>
      <c r="Z2153" s="13">
        <f>AA2153*1.20636999678377</f>
        <v>58422162.20555421</v>
      </c>
      <c r="AA2153" s="3">
        <v>48428063</v>
      </c>
      <c r="AB2153">
        <v>271</v>
      </c>
    </row>
    <row r="2154" spans="1:28" hidden="1" x14ac:dyDescent="0.2">
      <c r="A2154" t="s">
        <v>20761</v>
      </c>
      <c r="B2154" t="s">
        <v>20762</v>
      </c>
      <c r="C2154">
        <v>2008</v>
      </c>
      <c r="D2154" s="1">
        <v>40090</v>
      </c>
      <c r="E2154" t="s">
        <v>44041</v>
      </c>
      <c r="F2154" t="s">
        <v>44032</v>
      </c>
      <c r="G2154" t="s">
        <v>44042</v>
      </c>
      <c r="H2154">
        <v>117</v>
      </c>
      <c r="I2154" t="s">
        <v>2470</v>
      </c>
      <c r="J2154" t="s">
        <v>26</v>
      </c>
      <c r="M2154" t="s">
        <v>20763</v>
      </c>
      <c r="N2154" t="s">
        <v>20764</v>
      </c>
      <c r="O2154" t="s">
        <v>20765</v>
      </c>
      <c r="P2154" t="s">
        <v>16726</v>
      </c>
      <c r="Q2154" t="s">
        <v>20766</v>
      </c>
      <c r="R2154" t="s">
        <v>20767</v>
      </c>
      <c r="S2154" t="s">
        <v>20768</v>
      </c>
      <c r="T2154">
        <v>6.9</v>
      </c>
      <c r="U2154">
        <v>10690</v>
      </c>
      <c r="W2154" t="s">
        <v>1900</v>
      </c>
      <c r="X2154"/>
      <c r="Y2154"/>
      <c r="Z2154"/>
      <c r="AA2154">
        <v>812872</v>
      </c>
      <c r="AB2154">
        <v>41</v>
      </c>
    </row>
    <row r="2155" spans="1:28" x14ac:dyDescent="0.2">
      <c r="A2155" t="s">
        <v>19511</v>
      </c>
      <c r="B2155" t="s">
        <v>19512</v>
      </c>
      <c r="C2155">
        <v>2008</v>
      </c>
      <c r="D2155" t="s">
        <v>9100</v>
      </c>
      <c r="E2155" t="s">
        <v>44035</v>
      </c>
      <c r="F2155" t="s">
        <v>44032</v>
      </c>
      <c r="H2155">
        <v>128</v>
      </c>
      <c r="I2155" t="s">
        <v>25</v>
      </c>
      <c r="J2155" t="s">
        <v>26</v>
      </c>
      <c r="M2155" t="s">
        <v>1149</v>
      </c>
      <c r="N2155" t="s">
        <v>19513</v>
      </c>
      <c r="O2155" t="s">
        <v>19514</v>
      </c>
      <c r="P2155" t="s">
        <v>2701</v>
      </c>
      <c r="Q2155" t="s">
        <v>19515</v>
      </c>
      <c r="R2155" t="s">
        <v>171</v>
      </c>
      <c r="S2155" t="s">
        <v>172</v>
      </c>
      <c r="T2155">
        <v>7.5</v>
      </c>
      <c r="U2155">
        <v>162475</v>
      </c>
      <c r="V2155" s="12">
        <f>W2155*1.20207800169993</f>
        <v>24041560.033998597</v>
      </c>
      <c r="W2155" s="3">
        <v>20000000</v>
      </c>
      <c r="X2155" s="13">
        <f>Y2155*1.20207800169993</f>
        <v>38275725.073449977</v>
      </c>
      <c r="Y2155" s="3">
        <v>31841299</v>
      </c>
      <c r="Z2155" s="13">
        <f>AA2155*1.20207800169993</f>
        <v>65620906.794322424</v>
      </c>
      <c r="AA2155" s="3">
        <v>54589558</v>
      </c>
      <c r="AB2155">
        <v>311</v>
      </c>
    </row>
    <row r="2156" spans="1:28" x14ac:dyDescent="0.2">
      <c r="A2156" t="s">
        <v>30412</v>
      </c>
      <c r="B2156" t="s">
        <v>30413</v>
      </c>
      <c r="C2156">
        <v>2017</v>
      </c>
      <c r="D2156" t="s">
        <v>30414</v>
      </c>
      <c r="E2156" t="s">
        <v>16512</v>
      </c>
      <c r="F2156" t="s">
        <v>44042</v>
      </c>
      <c r="H2156">
        <v>111</v>
      </c>
      <c r="I2156" t="s">
        <v>25</v>
      </c>
      <c r="J2156" t="s">
        <v>26</v>
      </c>
      <c r="K2156" t="s">
        <v>308</v>
      </c>
      <c r="L2156" t="s">
        <v>361</v>
      </c>
      <c r="M2156" t="s">
        <v>22385</v>
      </c>
      <c r="N2156" t="s">
        <v>30415</v>
      </c>
      <c r="O2156" t="s">
        <v>30416</v>
      </c>
      <c r="P2156" t="s">
        <v>29100</v>
      </c>
      <c r="Q2156" t="s">
        <v>30417</v>
      </c>
      <c r="R2156" t="s">
        <v>30418</v>
      </c>
      <c r="S2156" t="s">
        <v>30419</v>
      </c>
      <c r="T2156">
        <v>6.2</v>
      </c>
      <c r="U2156">
        <v>67929</v>
      </c>
      <c r="V2156" s="12">
        <f>W2156*1.05585427545692</f>
        <v>34843191.090078361</v>
      </c>
      <c r="W2156" s="3">
        <v>33000000</v>
      </c>
      <c r="X2156" s="13">
        <f>Y2156*1.05585427545692</f>
        <v>38274373.27681955</v>
      </c>
      <c r="Y2156" s="3">
        <v>36249674</v>
      </c>
      <c r="Z2156" s="13">
        <f>AA2156*1.05585427545692</f>
        <v>70989504.856674343</v>
      </c>
      <c r="AA2156" s="3">
        <v>67234188</v>
      </c>
      <c r="AB2156">
        <v>423</v>
      </c>
    </row>
    <row r="2157" spans="1:28" x14ac:dyDescent="0.2">
      <c r="A2157" t="s">
        <v>17390</v>
      </c>
      <c r="B2157" t="s">
        <v>17391</v>
      </c>
      <c r="C2157">
        <v>2009</v>
      </c>
      <c r="D2157" t="s">
        <v>15239</v>
      </c>
      <c r="E2157" t="s">
        <v>44035</v>
      </c>
      <c r="F2157" t="s">
        <v>44032</v>
      </c>
      <c r="G2157" t="s">
        <v>44057</v>
      </c>
      <c r="H2157">
        <v>117</v>
      </c>
      <c r="I2157" t="s">
        <v>912</v>
      </c>
      <c r="J2157" t="s">
        <v>26</v>
      </c>
      <c r="M2157" t="s">
        <v>11560</v>
      </c>
      <c r="N2157" t="s">
        <v>17392</v>
      </c>
      <c r="O2157" t="s">
        <v>17393</v>
      </c>
      <c r="P2157" t="s">
        <v>2059</v>
      </c>
      <c r="Q2157" t="s">
        <v>17394</v>
      </c>
      <c r="R2157" t="s">
        <v>17395</v>
      </c>
      <c r="S2157" t="s">
        <v>17396</v>
      </c>
      <c r="T2157">
        <v>6.7</v>
      </c>
      <c r="U2157">
        <v>50879</v>
      </c>
      <c r="V2157" s="12">
        <f>W2157*1.20636999678377</f>
        <v>72382199.807026193</v>
      </c>
      <c r="W2157" s="3">
        <v>60000000</v>
      </c>
      <c r="X2157" s="13">
        <f>Y2157*1.20636999678377</f>
        <v>38266246.904440679</v>
      </c>
      <c r="Y2157" s="3">
        <v>31720158</v>
      </c>
      <c r="Z2157" s="13">
        <f>AA2157*1.20636999678377</f>
        <v>46243773.848492272</v>
      </c>
      <c r="AA2157" s="3">
        <v>38332994</v>
      </c>
      <c r="AB2157">
        <v>157</v>
      </c>
    </row>
    <row r="2158" spans="1:28" x14ac:dyDescent="0.2">
      <c r="A2158" t="s">
        <v>26556</v>
      </c>
      <c r="B2158" t="s">
        <v>26557</v>
      </c>
      <c r="C2158">
        <v>2013</v>
      </c>
      <c r="D2158" t="s">
        <v>24362</v>
      </c>
      <c r="E2158" t="s">
        <v>3496</v>
      </c>
      <c r="F2158" t="s">
        <v>44042</v>
      </c>
      <c r="H2158">
        <v>92</v>
      </c>
      <c r="I2158" t="s">
        <v>25</v>
      </c>
      <c r="J2158" t="s">
        <v>26</v>
      </c>
      <c r="M2158" t="s">
        <v>21201</v>
      </c>
      <c r="N2158" t="s">
        <v>26558</v>
      </c>
      <c r="O2158" t="s">
        <v>26559</v>
      </c>
      <c r="P2158" t="s">
        <v>26560</v>
      </c>
      <c r="Q2158" t="s">
        <v>26561</v>
      </c>
      <c r="R2158" t="s">
        <v>26562</v>
      </c>
      <c r="S2158" t="s">
        <v>26563</v>
      </c>
      <c r="T2158">
        <v>4.8</v>
      </c>
      <c r="U2158">
        <v>44582</v>
      </c>
      <c r="V2158" s="12">
        <f>W2158*1.11098185502045</f>
        <v>22219637.100409001</v>
      </c>
      <c r="W2158" s="3">
        <v>20000000</v>
      </c>
      <c r="X2158" s="13">
        <f>Y2158*1.11098185502045</f>
        <v>38153277.761110269</v>
      </c>
      <c r="Y2158" s="3">
        <v>34341945</v>
      </c>
      <c r="Z2158" s="13">
        <f>AA2158*1.11098185502045</f>
        <v>52594532.052035145</v>
      </c>
      <c r="AA2158" s="3">
        <v>47340586</v>
      </c>
      <c r="AB2158">
        <v>301</v>
      </c>
    </row>
    <row r="2159" spans="1:28" x14ac:dyDescent="0.2">
      <c r="A2159" t="s">
        <v>21078</v>
      </c>
      <c r="B2159" t="s">
        <v>21079</v>
      </c>
      <c r="C2159">
        <v>2008</v>
      </c>
      <c r="D2159" t="s">
        <v>18460</v>
      </c>
      <c r="E2159" t="s">
        <v>16512</v>
      </c>
      <c r="F2159" t="s">
        <v>44042</v>
      </c>
      <c r="H2159">
        <v>104</v>
      </c>
      <c r="I2159" t="s">
        <v>21080</v>
      </c>
      <c r="J2159" t="s">
        <v>26</v>
      </c>
      <c r="K2159" t="s">
        <v>27</v>
      </c>
      <c r="L2159" t="s">
        <v>787</v>
      </c>
      <c r="M2159" t="s">
        <v>21081</v>
      </c>
      <c r="N2159" t="s">
        <v>5546</v>
      </c>
      <c r="O2159" t="s">
        <v>21082</v>
      </c>
      <c r="P2159" t="s">
        <v>1671</v>
      </c>
      <c r="Q2159" t="s">
        <v>21083</v>
      </c>
      <c r="R2159" t="s">
        <v>21084</v>
      </c>
      <c r="S2159" t="s">
        <v>21085</v>
      </c>
      <c r="T2159">
        <v>6.1</v>
      </c>
      <c r="U2159">
        <v>155153</v>
      </c>
      <c r="V2159" s="12">
        <f>W2159*1.20207800169993</f>
        <v>36062340.050997898</v>
      </c>
      <c r="W2159" s="3">
        <v>30000000</v>
      </c>
      <c r="X2159" s="13">
        <f>Y2159*1.20207800169993</f>
        <v>38123978.352749385</v>
      </c>
      <c r="Y2159" s="3">
        <v>31715062</v>
      </c>
      <c r="Z2159" s="13">
        <f>AA2159*1.20207800169993</f>
        <v>131001918.48807959</v>
      </c>
      <c r="AA2159" s="3">
        <v>108979549</v>
      </c>
      <c r="AB2159">
        <v>198</v>
      </c>
    </row>
    <row r="2160" spans="1:28" x14ac:dyDescent="0.2">
      <c r="A2160" t="s">
        <v>9758</v>
      </c>
      <c r="B2160" t="s">
        <v>9759</v>
      </c>
      <c r="C2160">
        <v>2005</v>
      </c>
      <c r="D2160" t="s">
        <v>9760</v>
      </c>
      <c r="E2160" t="s">
        <v>44035</v>
      </c>
      <c r="F2160" t="s">
        <v>44044</v>
      </c>
      <c r="G2160" t="s">
        <v>44032</v>
      </c>
      <c r="H2160">
        <v>114</v>
      </c>
      <c r="I2160" t="s">
        <v>433</v>
      </c>
      <c r="J2160" t="s">
        <v>26</v>
      </c>
      <c r="M2160" t="s">
        <v>9761</v>
      </c>
      <c r="N2160" t="s">
        <v>9762</v>
      </c>
      <c r="O2160" t="s">
        <v>9763</v>
      </c>
      <c r="P2160" t="s">
        <v>9764</v>
      </c>
      <c r="Q2160" t="s">
        <v>9765</v>
      </c>
      <c r="R2160" t="s">
        <v>9766</v>
      </c>
      <c r="S2160" t="s">
        <v>9767</v>
      </c>
      <c r="T2160">
        <v>7.3</v>
      </c>
      <c r="U2160">
        <v>123349</v>
      </c>
      <c r="V2160" s="12">
        <f>W2160*1.32519713261649</f>
        <v>9276379.928315429</v>
      </c>
      <c r="W2160" s="3">
        <v>7000000</v>
      </c>
      <c r="X2160" s="13">
        <f>Y2160*1.32519713261649</f>
        <v>38100119.917204373</v>
      </c>
      <c r="Y2160" s="3">
        <v>28750530</v>
      </c>
      <c r="Z2160" s="13">
        <f>AA2160*1.32519713261649</f>
        <v>65368535.665412307</v>
      </c>
      <c r="AA2160" s="3">
        <v>49327405</v>
      </c>
      <c r="AB2160">
        <v>449</v>
      </c>
    </row>
    <row r="2161" spans="1:28" x14ac:dyDescent="0.2">
      <c r="A2161" t="s">
        <v>20586</v>
      </c>
      <c r="B2161" t="s">
        <v>20587</v>
      </c>
      <c r="C2161">
        <v>2008</v>
      </c>
      <c r="D2161" t="s">
        <v>18567</v>
      </c>
      <c r="E2161" t="s">
        <v>16512</v>
      </c>
      <c r="F2161" t="s">
        <v>44031</v>
      </c>
      <c r="G2161" t="s">
        <v>44034</v>
      </c>
      <c r="H2161">
        <v>89</v>
      </c>
      <c r="I2161" t="s">
        <v>3904</v>
      </c>
      <c r="J2161" t="s">
        <v>26</v>
      </c>
      <c r="M2161" t="s">
        <v>19483</v>
      </c>
      <c r="N2161" t="s">
        <v>20588</v>
      </c>
      <c r="O2161" t="s">
        <v>20589</v>
      </c>
      <c r="P2161" t="s">
        <v>20590</v>
      </c>
      <c r="Q2161" t="s">
        <v>20591</v>
      </c>
      <c r="R2161" t="s">
        <v>20592</v>
      </c>
      <c r="S2161" t="s">
        <v>20593</v>
      </c>
      <c r="T2161">
        <v>5.9</v>
      </c>
      <c r="U2161">
        <v>69311</v>
      </c>
      <c r="V2161" s="12">
        <f>W2161*1.20207800169993</f>
        <v>14424936.020399159</v>
      </c>
      <c r="W2161" s="3">
        <v>12000000</v>
      </c>
      <c r="X2161" s="13">
        <f>Y2161*1.20207800169993</f>
        <v>38096028.837131858</v>
      </c>
      <c r="Y2161" s="3">
        <v>31691811</v>
      </c>
      <c r="Z2161" s="13">
        <f>AA2161*1.20207800169993</f>
        <v>49669750.034908943</v>
      </c>
      <c r="AA2161" s="3">
        <v>41319906</v>
      </c>
      <c r="AB2161">
        <v>423</v>
      </c>
    </row>
    <row r="2162" spans="1:28" x14ac:dyDescent="0.2">
      <c r="A2162" t="s">
        <v>21471</v>
      </c>
      <c r="B2162" t="s">
        <v>21472</v>
      </c>
      <c r="C2162">
        <v>2011</v>
      </c>
      <c r="D2162" s="1">
        <v>40850</v>
      </c>
      <c r="E2162" t="s">
        <v>176</v>
      </c>
      <c r="F2162" t="s">
        <v>44046</v>
      </c>
      <c r="G2162" t="s">
        <v>44045</v>
      </c>
      <c r="H2162">
        <v>114</v>
      </c>
      <c r="I2162" t="s">
        <v>21473</v>
      </c>
      <c r="J2162" t="s">
        <v>26</v>
      </c>
      <c r="K2162" t="s">
        <v>11419</v>
      </c>
      <c r="L2162" t="s">
        <v>64</v>
      </c>
      <c r="M2162" t="s">
        <v>7583</v>
      </c>
      <c r="N2162" t="s">
        <v>21474</v>
      </c>
      <c r="O2162" t="s">
        <v>21475</v>
      </c>
      <c r="P2162" t="s">
        <v>2108</v>
      </c>
      <c r="Q2162" t="s">
        <v>21476</v>
      </c>
      <c r="R2162" t="s">
        <v>21477</v>
      </c>
      <c r="S2162" t="s">
        <v>21478</v>
      </c>
      <c r="T2162">
        <v>6</v>
      </c>
      <c r="U2162">
        <v>89627</v>
      </c>
      <c r="V2162" s="12">
        <f>W2162*1.1505830469594</f>
        <v>42571572.737497799</v>
      </c>
      <c r="W2162" s="3">
        <v>37000000</v>
      </c>
      <c r="X2162" s="13">
        <f>Y2162*1.1505830469594</f>
        <v>38024046.271936022</v>
      </c>
      <c r="Y2162" s="3">
        <v>33047633</v>
      </c>
      <c r="Z2162" s="13">
        <f>AA2162*1.1505830469594</f>
        <v>111100979.00898042</v>
      </c>
      <c r="AA2162" s="3">
        <v>96560591</v>
      </c>
      <c r="AB2162">
        <v>217</v>
      </c>
    </row>
    <row r="2163" spans="1:28" hidden="1" x14ac:dyDescent="0.2">
      <c r="A2163" t="s">
        <v>20829</v>
      </c>
      <c r="B2163" t="s">
        <v>20830</v>
      </c>
      <c r="C2163">
        <v>2008</v>
      </c>
      <c r="D2163" s="1">
        <v>39967</v>
      </c>
      <c r="E2163" t="s">
        <v>44043</v>
      </c>
      <c r="F2163" t="s">
        <v>44032</v>
      </c>
      <c r="H2163">
        <v>94</v>
      </c>
      <c r="I2163" t="s">
        <v>1983</v>
      </c>
      <c r="J2163" t="s">
        <v>26</v>
      </c>
      <c r="K2163" t="s">
        <v>27</v>
      </c>
      <c r="M2163" t="s">
        <v>20831</v>
      </c>
      <c r="N2163" t="s">
        <v>20831</v>
      </c>
      <c r="O2163" t="s">
        <v>20832</v>
      </c>
      <c r="P2163" t="s">
        <v>1545</v>
      </c>
      <c r="Q2163" t="s">
        <v>20833</v>
      </c>
      <c r="R2163" t="s">
        <v>20834</v>
      </c>
      <c r="S2163" t="s">
        <v>20835</v>
      </c>
      <c r="T2163">
        <v>7</v>
      </c>
      <c r="U2163">
        <v>11140</v>
      </c>
      <c r="W2163" t="s">
        <v>20836</v>
      </c>
      <c r="X2163"/>
      <c r="Y2163"/>
      <c r="Z2163"/>
      <c r="AA2163">
        <v>108918</v>
      </c>
      <c r="AB2163">
        <v>61</v>
      </c>
    </row>
    <row r="2164" spans="1:28" x14ac:dyDescent="0.2">
      <c r="A2164" t="s">
        <v>24040</v>
      </c>
      <c r="B2164" t="s">
        <v>24041</v>
      </c>
      <c r="C2164">
        <v>2011</v>
      </c>
      <c r="D2164" t="s">
        <v>24042</v>
      </c>
      <c r="E2164" t="s">
        <v>1045</v>
      </c>
      <c r="F2164" t="s">
        <v>44036</v>
      </c>
      <c r="H2164">
        <v>110</v>
      </c>
      <c r="I2164" t="s">
        <v>25</v>
      </c>
      <c r="J2164" t="s">
        <v>26</v>
      </c>
      <c r="M2164" t="s">
        <v>24043</v>
      </c>
      <c r="N2164" t="s">
        <v>24044</v>
      </c>
      <c r="O2164" t="s">
        <v>24045</v>
      </c>
      <c r="P2164" t="s">
        <v>22514</v>
      </c>
      <c r="Q2164" t="s">
        <v>24046</v>
      </c>
      <c r="R2164" t="s">
        <v>24047</v>
      </c>
      <c r="S2164" t="s">
        <v>24048</v>
      </c>
      <c r="T2164">
        <v>5.7</v>
      </c>
      <c r="U2164">
        <v>50331</v>
      </c>
      <c r="V2164" s="12">
        <f>W2164*1.1505830469594</f>
        <v>46023321.878376</v>
      </c>
      <c r="W2164" s="3">
        <v>40000000</v>
      </c>
      <c r="X2164" s="13">
        <f>Y2164*1.1505830469594</f>
        <v>38009967.737773426</v>
      </c>
      <c r="Y2164" s="3">
        <v>33035397</v>
      </c>
      <c r="Z2164" s="13">
        <f>AA2164*1.1505830469594</f>
        <v>55398209.262933612</v>
      </c>
      <c r="AA2164" s="3">
        <v>48147945</v>
      </c>
      <c r="AB2164">
        <v>175</v>
      </c>
    </row>
    <row r="2165" spans="1:28" hidden="1" x14ac:dyDescent="0.2">
      <c r="A2165" t="s">
        <v>20845</v>
      </c>
      <c r="B2165" t="s">
        <v>20846</v>
      </c>
      <c r="C2165">
        <v>2009</v>
      </c>
      <c r="D2165" s="1">
        <v>40397</v>
      </c>
      <c r="E2165" t="s">
        <v>1045</v>
      </c>
      <c r="F2165" t="s">
        <v>44044</v>
      </c>
      <c r="H2165">
        <v>90</v>
      </c>
      <c r="I2165" t="s">
        <v>25</v>
      </c>
      <c r="J2165" t="s">
        <v>26</v>
      </c>
      <c r="M2165" t="s">
        <v>8221</v>
      </c>
      <c r="N2165" t="s">
        <v>14363</v>
      </c>
      <c r="O2165" t="s">
        <v>20847</v>
      </c>
      <c r="P2165" t="s">
        <v>20848</v>
      </c>
      <c r="Q2165" t="s">
        <v>20849</v>
      </c>
      <c r="R2165" t="s">
        <v>20850</v>
      </c>
      <c r="S2165" t="s">
        <v>20851</v>
      </c>
      <c r="T2165">
        <v>6.1</v>
      </c>
      <c r="U2165">
        <v>15427</v>
      </c>
      <c r="W2165">
        <v>20000000</v>
      </c>
      <c r="X2165"/>
      <c r="Y2165"/>
      <c r="Z2165"/>
      <c r="AA2165">
        <v>96008</v>
      </c>
      <c r="AB2165">
        <v>49</v>
      </c>
    </row>
    <row r="2166" spans="1:28" x14ac:dyDescent="0.2">
      <c r="A2166" t="s">
        <v>17266</v>
      </c>
      <c r="B2166" t="s">
        <v>17267</v>
      </c>
      <c r="C2166">
        <v>2010</v>
      </c>
      <c r="D2166" t="s">
        <v>12522</v>
      </c>
      <c r="E2166" t="s">
        <v>1045</v>
      </c>
      <c r="F2166" t="s">
        <v>44036</v>
      </c>
      <c r="H2166">
        <v>104</v>
      </c>
      <c r="I2166" t="s">
        <v>25</v>
      </c>
      <c r="J2166" t="s">
        <v>26</v>
      </c>
      <c r="K2166" t="s">
        <v>787</v>
      </c>
      <c r="M2166" t="s">
        <v>17268</v>
      </c>
      <c r="N2166" t="s">
        <v>17269</v>
      </c>
      <c r="O2166" t="s">
        <v>17270</v>
      </c>
      <c r="P2166" t="s">
        <v>17271</v>
      </c>
      <c r="Q2166" t="s">
        <v>17272</v>
      </c>
      <c r="R2166" t="s">
        <v>17273</v>
      </c>
      <c r="S2166" t="s">
        <v>17274</v>
      </c>
      <c r="T2166">
        <v>6.4</v>
      </c>
      <c r="U2166">
        <v>124762</v>
      </c>
      <c r="V2166" s="12">
        <f>W2166*1.18690152988223</f>
        <v>23738030.597644601</v>
      </c>
      <c r="W2166" s="3">
        <v>20000000</v>
      </c>
      <c r="X2166" s="13">
        <f>Y2166*1.18690152988223</f>
        <v>37993738.706845887</v>
      </c>
      <c r="Y2166" s="3">
        <v>32010860</v>
      </c>
      <c r="Z2166" s="13">
        <f>AA2166*1.18690152988223</f>
        <v>59083635.320321284</v>
      </c>
      <c r="AA2166" s="3">
        <v>49779728</v>
      </c>
      <c r="AB2166">
        <v>169</v>
      </c>
    </row>
    <row r="2167" spans="1:28" x14ac:dyDescent="0.2">
      <c r="A2167" t="s">
        <v>7563</v>
      </c>
      <c r="B2167" t="s">
        <v>7564</v>
      </c>
      <c r="C2167">
        <v>2003</v>
      </c>
      <c r="D2167" t="s">
        <v>5156</v>
      </c>
      <c r="E2167" t="s">
        <v>44043</v>
      </c>
      <c r="F2167" t="s">
        <v>44042</v>
      </c>
      <c r="G2167" t="s">
        <v>44039</v>
      </c>
      <c r="H2167">
        <v>137</v>
      </c>
      <c r="I2167" t="s">
        <v>25</v>
      </c>
      <c r="J2167" t="s">
        <v>26</v>
      </c>
      <c r="K2167" t="s">
        <v>7565</v>
      </c>
      <c r="L2167" t="s">
        <v>308</v>
      </c>
      <c r="M2167" t="s">
        <v>954</v>
      </c>
      <c r="N2167" t="s">
        <v>7566</v>
      </c>
      <c r="O2167" t="s">
        <v>7567</v>
      </c>
      <c r="P2167" t="s">
        <v>201</v>
      </c>
      <c r="Q2167" t="s">
        <v>7568</v>
      </c>
      <c r="R2167" t="s">
        <v>7569</v>
      </c>
      <c r="S2167" t="s">
        <v>7570</v>
      </c>
      <c r="T2167">
        <v>6.5</v>
      </c>
      <c r="U2167">
        <v>32694</v>
      </c>
      <c r="V2167" s="12">
        <f>W2167*1.40658152173913</f>
        <v>84394891.304347798</v>
      </c>
      <c r="W2167" s="3">
        <v>60000000</v>
      </c>
      <c r="X2167" s="13">
        <f>Y2167*1.40658152173913</f>
        <v>37993426.668369554</v>
      </c>
      <c r="Y2167" s="3">
        <v>27011180</v>
      </c>
      <c r="Z2167" s="13">
        <f>AA2167*1.40658152173913</f>
        <v>53962483.123081505</v>
      </c>
      <c r="AA2167" s="3">
        <v>38364277</v>
      </c>
      <c r="AB2167">
        <v>213</v>
      </c>
    </row>
    <row r="2168" spans="1:28" hidden="1" x14ac:dyDescent="0.2">
      <c r="A2168" t="s">
        <v>20870</v>
      </c>
      <c r="B2168" t="s">
        <v>20871</v>
      </c>
      <c r="C2168">
        <v>2008</v>
      </c>
      <c r="D2168" t="s">
        <v>9418</v>
      </c>
      <c r="E2168" t="s">
        <v>176</v>
      </c>
      <c r="F2168" t="s">
        <v>44036</v>
      </c>
      <c r="H2168">
        <v>101</v>
      </c>
      <c r="I2168" t="s">
        <v>2359</v>
      </c>
      <c r="J2168" t="s">
        <v>308</v>
      </c>
      <c r="K2168" t="s">
        <v>27</v>
      </c>
      <c r="M2168" t="s">
        <v>20872</v>
      </c>
      <c r="N2168" t="s">
        <v>20873</v>
      </c>
      <c r="O2168" t="s">
        <v>20874</v>
      </c>
      <c r="P2168" t="s">
        <v>20875</v>
      </c>
      <c r="Q2168" t="s">
        <v>20876</v>
      </c>
      <c r="R2168" t="s">
        <v>20877</v>
      </c>
      <c r="S2168" t="s">
        <v>20878</v>
      </c>
      <c r="T2168">
        <v>5.7</v>
      </c>
      <c r="U2168">
        <v>10161</v>
      </c>
      <c r="W2168"/>
      <c r="X2168"/>
      <c r="Y2168"/>
      <c r="Z2168"/>
      <c r="AA2168">
        <v>2758691</v>
      </c>
      <c r="AB2168">
        <v>21</v>
      </c>
    </row>
    <row r="2169" spans="1:28" hidden="1" x14ac:dyDescent="0.2">
      <c r="A2169" t="s">
        <v>20879</v>
      </c>
      <c r="B2169" t="s">
        <v>20880</v>
      </c>
      <c r="C2169">
        <v>2008</v>
      </c>
      <c r="D2169" t="s">
        <v>14839</v>
      </c>
      <c r="E2169" t="s">
        <v>1045</v>
      </c>
      <c r="F2169" t="s">
        <v>44032</v>
      </c>
      <c r="G2169" t="s">
        <v>44057</v>
      </c>
      <c r="H2169">
        <v>100</v>
      </c>
      <c r="I2169" t="s">
        <v>25</v>
      </c>
      <c r="J2169" t="s">
        <v>26</v>
      </c>
      <c r="M2169" t="s">
        <v>4816</v>
      </c>
      <c r="N2169" t="s">
        <v>384</v>
      </c>
      <c r="O2169" t="s">
        <v>20881</v>
      </c>
      <c r="P2169" t="s">
        <v>732</v>
      </c>
      <c r="Q2169" t="s">
        <v>20882</v>
      </c>
      <c r="R2169" t="s">
        <v>20883</v>
      </c>
      <c r="S2169" t="s">
        <v>20884</v>
      </c>
      <c r="T2169">
        <v>6.4</v>
      </c>
      <c r="U2169">
        <v>10322</v>
      </c>
      <c r="W2169"/>
      <c r="X2169"/>
      <c r="Y2169">
        <v>12082391</v>
      </c>
      <c r="Z2169"/>
      <c r="AA2169">
        <v>12331637</v>
      </c>
      <c r="AB2169">
        <v>25</v>
      </c>
    </row>
    <row r="2170" spans="1:28" hidden="1" x14ac:dyDescent="0.2">
      <c r="A2170" t="s">
        <v>20885</v>
      </c>
      <c r="B2170" t="s">
        <v>20886</v>
      </c>
      <c r="C2170">
        <v>2009</v>
      </c>
      <c r="D2170" s="1">
        <v>40057</v>
      </c>
      <c r="E2170" t="s">
        <v>16512</v>
      </c>
      <c r="F2170" t="s">
        <v>44044</v>
      </c>
      <c r="G2170" t="s">
        <v>44042</v>
      </c>
      <c r="H2170">
        <v>104</v>
      </c>
      <c r="I2170" t="s">
        <v>97</v>
      </c>
      <c r="J2170" t="s">
        <v>26</v>
      </c>
      <c r="K2170" t="s">
        <v>75</v>
      </c>
      <c r="L2170" t="s">
        <v>3274</v>
      </c>
      <c r="M2170" t="s">
        <v>2430</v>
      </c>
      <c r="N2170" t="s">
        <v>20887</v>
      </c>
      <c r="O2170" t="s">
        <v>20888</v>
      </c>
      <c r="P2170" t="s">
        <v>20889</v>
      </c>
      <c r="Q2170" t="s">
        <v>20890</v>
      </c>
      <c r="R2170" t="s">
        <v>20891</v>
      </c>
      <c r="S2170" t="s">
        <v>20892</v>
      </c>
      <c r="T2170">
        <v>6</v>
      </c>
      <c r="U2170">
        <v>33027</v>
      </c>
      <c r="W2170">
        <v>25000000</v>
      </c>
      <c r="X2170"/>
      <c r="Y2170"/>
      <c r="Z2170"/>
      <c r="AA2170">
        <v>6828037</v>
      </c>
      <c r="AB2170">
        <v>54</v>
      </c>
    </row>
    <row r="2171" spans="1:28" x14ac:dyDescent="0.2">
      <c r="A2171" t="s">
        <v>38684</v>
      </c>
      <c r="B2171" t="s">
        <v>38685</v>
      </c>
      <c r="C2171">
        <v>2016</v>
      </c>
      <c r="D2171" t="s">
        <v>28000</v>
      </c>
      <c r="E2171" t="s">
        <v>176</v>
      </c>
      <c r="F2171" t="s">
        <v>44046</v>
      </c>
      <c r="G2171" t="s">
        <v>44045</v>
      </c>
      <c r="H2171">
        <v>99</v>
      </c>
      <c r="I2171" t="s">
        <v>25</v>
      </c>
      <c r="J2171" t="s">
        <v>26</v>
      </c>
      <c r="K2171" t="s">
        <v>787</v>
      </c>
      <c r="M2171" t="s">
        <v>27060</v>
      </c>
      <c r="N2171" t="s">
        <v>33389</v>
      </c>
      <c r="O2171" t="s">
        <v>38686</v>
      </c>
      <c r="P2171" t="s">
        <v>38687</v>
      </c>
      <c r="Q2171" t="s">
        <v>38688</v>
      </c>
      <c r="R2171" t="s">
        <v>38689</v>
      </c>
      <c r="S2171" t="s">
        <v>38690</v>
      </c>
      <c r="T2171">
        <v>6.1</v>
      </c>
      <c r="U2171">
        <v>52290</v>
      </c>
      <c r="V2171" s="12">
        <f>W2171*1.07834771485832</f>
        <v>9705129.4337248802</v>
      </c>
      <c r="W2171" s="3">
        <v>9000000</v>
      </c>
      <c r="X2171" s="13">
        <f>Y2171*1.07834771485832</f>
        <v>37897996.656576805</v>
      </c>
      <c r="Y2171" s="3">
        <v>35144505</v>
      </c>
      <c r="Z2171" s="13">
        <f>AA2171*1.07834771485832</f>
        <v>88107204.489894331</v>
      </c>
      <c r="AA2171" s="3">
        <v>81705746</v>
      </c>
      <c r="AB2171">
        <v>188</v>
      </c>
    </row>
    <row r="2172" spans="1:28" x14ac:dyDescent="0.2">
      <c r="A2172" t="s">
        <v>19206</v>
      </c>
      <c r="B2172" t="s">
        <v>19207</v>
      </c>
      <c r="C2172">
        <v>2008</v>
      </c>
      <c r="D2172" t="s">
        <v>12096</v>
      </c>
      <c r="E2172" t="s">
        <v>1045</v>
      </c>
      <c r="F2172" t="s">
        <v>44032</v>
      </c>
      <c r="G2172" t="s">
        <v>44057</v>
      </c>
      <c r="H2172">
        <v>90</v>
      </c>
      <c r="I2172" t="s">
        <v>25</v>
      </c>
      <c r="J2172" t="s">
        <v>26</v>
      </c>
      <c r="M2172" t="s">
        <v>19208</v>
      </c>
      <c r="N2172" t="s">
        <v>19209</v>
      </c>
      <c r="O2172" t="s">
        <v>19210</v>
      </c>
      <c r="P2172" t="s">
        <v>11014</v>
      </c>
      <c r="Q2172" t="s">
        <v>19211</v>
      </c>
      <c r="R2172" t="s">
        <v>19212</v>
      </c>
      <c r="S2172" t="s">
        <v>19213</v>
      </c>
      <c r="T2172">
        <v>6.6</v>
      </c>
      <c r="U2172">
        <v>87587</v>
      </c>
      <c r="V2172" s="12">
        <f>W2172*1.20207800169993</f>
        <v>12020780.016999299</v>
      </c>
      <c r="W2172" s="3">
        <v>10000000</v>
      </c>
      <c r="X2172" s="13">
        <f>Y2172*1.20207800169993</f>
        <v>37850182.248380192</v>
      </c>
      <c r="Y2172" s="3">
        <v>31487293</v>
      </c>
      <c r="Z2172" s="13">
        <f>AA2172*1.20207800169993</f>
        <v>40337687.936261922</v>
      </c>
      <c r="AA2172" s="3">
        <v>33556631</v>
      </c>
      <c r="AB2172">
        <v>157</v>
      </c>
    </row>
    <row r="2173" spans="1:28" hidden="1" x14ac:dyDescent="0.2">
      <c r="A2173" t="s">
        <v>20908</v>
      </c>
      <c r="B2173" t="s">
        <v>20909</v>
      </c>
      <c r="C2173">
        <v>2008</v>
      </c>
      <c r="D2173" t="s">
        <v>20910</v>
      </c>
      <c r="E2173" t="s">
        <v>44041</v>
      </c>
      <c r="F2173" t="s">
        <v>44032</v>
      </c>
      <c r="H2173">
        <v>104</v>
      </c>
      <c r="I2173" t="s">
        <v>25</v>
      </c>
      <c r="J2173" t="s">
        <v>26</v>
      </c>
      <c r="M2173" t="s">
        <v>18160</v>
      </c>
      <c r="N2173" t="s">
        <v>18160</v>
      </c>
      <c r="O2173" t="s">
        <v>20911</v>
      </c>
      <c r="P2173" t="s">
        <v>5598</v>
      </c>
      <c r="Q2173" t="s">
        <v>20912</v>
      </c>
      <c r="R2173" t="s">
        <v>20913</v>
      </c>
      <c r="S2173" t="s">
        <v>20914</v>
      </c>
      <c r="T2173">
        <v>7.4</v>
      </c>
      <c r="U2173">
        <v>74335</v>
      </c>
      <c r="W2173">
        <v>2900000</v>
      </c>
      <c r="X2173"/>
      <c r="Y2173"/>
      <c r="Z2173"/>
      <c r="AA2173"/>
      <c r="AB2173">
        <v>151</v>
      </c>
    </row>
    <row r="2174" spans="1:28" hidden="1" x14ac:dyDescent="0.2">
      <c r="A2174" t="s">
        <v>20915</v>
      </c>
      <c r="B2174" t="s">
        <v>20916</v>
      </c>
      <c r="C2174">
        <v>2009</v>
      </c>
      <c r="D2174" t="s">
        <v>20917</v>
      </c>
      <c r="E2174" t="s">
        <v>44054</v>
      </c>
      <c r="F2174" t="s">
        <v>44042</v>
      </c>
      <c r="H2174">
        <v>93</v>
      </c>
      <c r="I2174" t="s">
        <v>25</v>
      </c>
      <c r="J2174" t="s">
        <v>26</v>
      </c>
      <c r="M2174" t="s">
        <v>5017</v>
      </c>
      <c r="N2174" t="s">
        <v>20918</v>
      </c>
      <c r="O2174" t="s">
        <v>20919</v>
      </c>
      <c r="P2174" t="s">
        <v>5953</v>
      </c>
      <c r="Q2174" t="s">
        <v>20920</v>
      </c>
      <c r="R2174" t="s">
        <v>20921</v>
      </c>
      <c r="S2174" t="s">
        <v>20922</v>
      </c>
      <c r="T2174">
        <v>5.7</v>
      </c>
      <c r="U2174">
        <v>13559</v>
      </c>
      <c r="W2174"/>
      <c r="X2174"/>
      <c r="Y2174"/>
      <c r="Z2174"/>
      <c r="AA2174">
        <v>467220</v>
      </c>
      <c r="AB2174">
        <v>68</v>
      </c>
    </row>
    <row r="2175" spans="1:28" x14ac:dyDescent="0.2">
      <c r="A2175" t="s">
        <v>983</v>
      </c>
      <c r="B2175" t="s">
        <v>984</v>
      </c>
      <c r="C2175">
        <v>2000</v>
      </c>
      <c r="D2175" t="s">
        <v>985</v>
      </c>
      <c r="E2175" t="s">
        <v>1045</v>
      </c>
      <c r="F2175" t="s">
        <v>44044</v>
      </c>
      <c r="G2175" t="s">
        <v>44032</v>
      </c>
      <c r="H2175">
        <v>110</v>
      </c>
      <c r="I2175" t="s">
        <v>319</v>
      </c>
      <c r="J2175" t="s">
        <v>26</v>
      </c>
      <c r="K2175" t="s">
        <v>308</v>
      </c>
      <c r="M2175" t="s">
        <v>986</v>
      </c>
      <c r="N2175" t="s">
        <v>987</v>
      </c>
      <c r="O2175" t="s">
        <v>988</v>
      </c>
      <c r="P2175" t="s">
        <v>811</v>
      </c>
      <c r="Q2175" t="s">
        <v>989</v>
      </c>
      <c r="R2175" t="s">
        <v>990</v>
      </c>
      <c r="S2175" t="s">
        <v>991</v>
      </c>
      <c r="T2175">
        <v>6.1</v>
      </c>
      <c r="U2175">
        <v>32633</v>
      </c>
      <c r="V2175" s="12">
        <f>W2175*1.5029674796748</f>
        <v>52603861.788617998</v>
      </c>
      <c r="W2175" s="3">
        <v>35000000</v>
      </c>
      <c r="X2175" s="13">
        <f>Y2175*1.5029674796748</f>
        <v>37829772.62365862</v>
      </c>
      <c r="Y2175" s="3">
        <v>25170054</v>
      </c>
      <c r="Z2175" s="13">
        <f>AA2175*1.5029674796748</f>
        <v>44134623.508008227</v>
      </c>
      <c r="AA2175" s="3">
        <v>29364989</v>
      </c>
      <c r="AB2175">
        <v>262</v>
      </c>
    </row>
    <row r="2176" spans="1:28" x14ac:dyDescent="0.2">
      <c r="A2176" t="s">
        <v>19459</v>
      </c>
      <c r="B2176" t="s">
        <v>19460</v>
      </c>
      <c r="C2176">
        <v>2008</v>
      </c>
      <c r="D2176" s="1">
        <v>40608</v>
      </c>
      <c r="E2176" t="s">
        <v>1045</v>
      </c>
      <c r="F2176" t="s">
        <v>44036</v>
      </c>
      <c r="H2176">
        <v>101</v>
      </c>
      <c r="I2176" t="s">
        <v>25</v>
      </c>
      <c r="J2176" t="s">
        <v>26</v>
      </c>
      <c r="M2176" t="s">
        <v>3937</v>
      </c>
      <c r="N2176" t="s">
        <v>3937</v>
      </c>
      <c r="O2176" t="s">
        <v>19461</v>
      </c>
      <c r="P2176" t="s">
        <v>19462</v>
      </c>
      <c r="Q2176" t="s">
        <v>19463</v>
      </c>
      <c r="R2176" t="s">
        <v>19464</v>
      </c>
      <c r="S2176" t="s">
        <v>19465</v>
      </c>
      <c r="T2176">
        <v>6.5</v>
      </c>
      <c r="U2176">
        <v>170770</v>
      </c>
      <c r="V2176" s="12">
        <f>W2176*1.20207800169993</f>
        <v>28849872.040798318</v>
      </c>
      <c r="W2176" s="3">
        <v>24000000</v>
      </c>
      <c r="X2176" s="13">
        <f>Y2176*1.20207800169993</f>
        <v>37814904.865264304</v>
      </c>
      <c r="Y2176" s="3">
        <v>31457946</v>
      </c>
      <c r="Z2176" s="13">
        <f>AA2176*1.20207800169993</f>
        <v>51430118.739562385</v>
      </c>
      <c r="AA2176" s="3">
        <v>42784344</v>
      </c>
      <c r="AB2176">
        <v>262</v>
      </c>
    </row>
    <row r="2177" spans="1:28" x14ac:dyDescent="0.2">
      <c r="A2177" t="s">
        <v>11179</v>
      </c>
      <c r="B2177" t="s">
        <v>6938</v>
      </c>
      <c r="C2177">
        <v>2008</v>
      </c>
      <c r="D2177" s="1">
        <v>39542</v>
      </c>
      <c r="E2177" t="s">
        <v>176</v>
      </c>
      <c r="F2177" t="s">
        <v>44046</v>
      </c>
      <c r="G2177" t="s">
        <v>44045</v>
      </c>
      <c r="H2177">
        <v>98</v>
      </c>
      <c r="I2177" t="s">
        <v>433</v>
      </c>
      <c r="J2177" t="s">
        <v>26</v>
      </c>
      <c r="K2177" t="s">
        <v>308</v>
      </c>
      <c r="M2177" t="s">
        <v>11180</v>
      </c>
      <c r="N2177" t="s">
        <v>11181</v>
      </c>
      <c r="O2177" t="s">
        <v>11182</v>
      </c>
      <c r="P2177" t="s">
        <v>6825</v>
      </c>
      <c r="Q2177" t="s">
        <v>11183</v>
      </c>
      <c r="R2177" t="s">
        <v>11184</v>
      </c>
      <c r="S2177" t="s">
        <v>11185</v>
      </c>
      <c r="T2177">
        <v>5.4</v>
      </c>
      <c r="U2177">
        <v>50924</v>
      </c>
      <c r="V2177" s="12">
        <f>W2177*1.20207800169993</f>
        <v>14424936.020399159</v>
      </c>
      <c r="W2177" s="3">
        <v>12000000</v>
      </c>
      <c r="X2177" s="13">
        <f>Y2177*1.20207800169993</f>
        <v>37767724.505775586</v>
      </c>
      <c r="Y2177" s="3">
        <v>31418697</v>
      </c>
      <c r="Z2177" s="13">
        <f>AA2177*1.20207800169993</f>
        <v>69732929.543573484</v>
      </c>
      <c r="AA2177" s="3">
        <v>58010320</v>
      </c>
      <c r="AB2177">
        <v>156</v>
      </c>
    </row>
    <row r="2178" spans="1:28" hidden="1" x14ac:dyDescent="0.2">
      <c r="A2178" t="s">
        <v>20947</v>
      </c>
      <c r="B2178" t="s">
        <v>20948</v>
      </c>
      <c r="C2178">
        <v>2007</v>
      </c>
      <c r="D2178" t="s">
        <v>20949</v>
      </c>
      <c r="E2178" t="s">
        <v>44037</v>
      </c>
      <c r="F2178" t="s">
        <v>44047</v>
      </c>
      <c r="G2178" t="s">
        <v>44031</v>
      </c>
      <c r="H2178">
        <v>103</v>
      </c>
      <c r="I2178" t="s">
        <v>2213</v>
      </c>
      <c r="J2178" t="s">
        <v>934</v>
      </c>
      <c r="K2178" t="s">
        <v>209</v>
      </c>
      <c r="M2178" t="s">
        <v>20950</v>
      </c>
      <c r="N2178" t="s">
        <v>20951</v>
      </c>
      <c r="O2178" t="s">
        <v>20952</v>
      </c>
      <c r="P2178" t="s">
        <v>20953</v>
      </c>
      <c r="Q2178" t="s">
        <v>20954</v>
      </c>
      <c r="R2178" t="s">
        <v>20955</v>
      </c>
      <c r="S2178" t="s">
        <v>20956</v>
      </c>
      <c r="T2178">
        <v>7.8</v>
      </c>
      <c r="U2178">
        <v>14505</v>
      </c>
      <c r="W2178"/>
      <c r="X2178"/>
      <c r="Y2178"/>
      <c r="Z2178"/>
      <c r="AA2178">
        <v>258490</v>
      </c>
      <c r="AB2178">
        <v>47</v>
      </c>
    </row>
    <row r="2179" spans="1:28" x14ac:dyDescent="0.2">
      <c r="A2179" t="s">
        <v>35389</v>
      </c>
      <c r="B2179" t="s">
        <v>35390</v>
      </c>
      <c r="C2179">
        <v>2015</v>
      </c>
      <c r="D2179" t="s">
        <v>22384</v>
      </c>
      <c r="E2179" t="s">
        <v>16512</v>
      </c>
      <c r="F2179" t="s">
        <v>44038</v>
      </c>
      <c r="G2179" t="s">
        <v>44044</v>
      </c>
      <c r="H2179">
        <v>87</v>
      </c>
      <c r="I2179" t="s">
        <v>25</v>
      </c>
      <c r="J2179" t="s">
        <v>26</v>
      </c>
      <c r="K2179" t="s">
        <v>308</v>
      </c>
      <c r="M2179" t="s">
        <v>14354</v>
      </c>
      <c r="N2179" t="s">
        <v>35391</v>
      </c>
      <c r="O2179" t="s">
        <v>35392</v>
      </c>
      <c r="P2179" t="s">
        <v>3439</v>
      </c>
      <c r="Q2179" t="s">
        <v>35393</v>
      </c>
      <c r="R2179" t="s">
        <v>35394</v>
      </c>
      <c r="S2179" t="s">
        <v>35395</v>
      </c>
      <c r="T2179">
        <v>5.0999999999999996</v>
      </c>
      <c r="U2179">
        <v>47616</v>
      </c>
      <c r="V2179" s="12">
        <f>W2179*1.09195121025074</f>
        <v>38218292.358775899</v>
      </c>
      <c r="W2179" s="3">
        <v>35000000</v>
      </c>
      <c r="X2179" s="13">
        <f>Y2179*1.09195121025074</f>
        <v>37759892.332663849</v>
      </c>
      <c r="Y2179" s="3">
        <v>34580201</v>
      </c>
      <c r="Z2179" s="13">
        <f>AA2179*1.09195121025074</f>
        <v>56104672.664876282</v>
      </c>
      <c r="AA2179" s="3">
        <v>51380201</v>
      </c>
      <c r="AB2179">
        <v>156</v>
      </c>
    </row>
    <row r="2180" spans="1:28" x14ac:dyDescent="0.2">
      <c r="A2180" t="s">
        <v>6160</v>
      </c>
      <c r="B2180" t="s">
        <v>6161</v>
      </c>
      <c r="C2180">
        <v>2002</v>
      </c>
      <c r="D2180" t="s">
        <v>3532</v>
      </c>
      <c r="E2180" t="s">
        <v>16512</v>
      </c>
      <c r="F2180" t="s">
        <v>44044</v>
      </c>
      <c r="G2180" t="s">
        <v>44032</v>
      </c>
      <c r="H2180">
        <v>110</v>
      </c>
      <c r="I2180" t="s">
        <v>25</v>
      </c>
      <c r="J2180" t="s">
        <v>26</v>
      </c>
      <c r="K2180" t="s">
        <v>308</v>
      </c>
      <c r="M2180" t="s">
        <v>1354</v>
      </c>
      <c r="N2180" t="s">
        <v>6162</v>
      </c>
      <c r="O2180" t="s">
        <v>6163</v>
      </c>
      <c r="P2180" t="s">
        <v>1354</v>
      </c>
      <c r="Q2180" t="s">
        <v>6164</v>
      </c>
      <c r="R2180" t="s">
        <v>6165</v>
      </c>
      <c r="S2180" t="s">
        <v>6166</v>
      </c>
      <c r="T2180">
        <v>6.4</v>
      </c>
      <c r="U2180">
        <v>41405</v>
      </c>
      <c r="V2180" s="12">
        <f>W2180*1.43863813229572</f>
        <v>71931906.614785999</v>
      </c>
      <c r="W2180" s="3">
        <v>50000000</v>
      </c>
      <c r="X2180" s="13">
        <f>Y2180*1.43863813229572</f>
        <v>37742787.930466928</v>
      </c>
      <c r="Y2180" s="3">
        <v>26235081</v>
      </c>
      <c r="Z2180" s="13">
        <f>AA2180*1.43863813229572</f>
        <v>45741093.720389113</v>
      </c>
      <c r="AA2180" s="3">
        <v>31794718</v>
      </c>
      <c r="AB2180">
        <v>283</v>
      </c>
    </row>
    <row r="2181" spans="1:28" x14ac:dyDescent="0.2">
      <c r="A2181" t="s">
        <v>12447</v>
      </c>
      <c r="B2181" t="s">
        <v>12448</v>
      </c>
      <c r="C2181">
        <v>2007</v>
      </c>
      <c r="D2181" t="s">
        <v>12449</v>
      </c>
      <c r="E2181" t="s">
        <v>44035</v>
      </c>
      <c r="F2181" t="s">
        <v>44032</v>
      </c>
      <c r="G2181" t="s">
        <v>44036</v>
      </c>
      <c r="H2181">
        <v>126</v>
      </c>
      <c r="I2181" t="s">
        <v>25</v>
      </c>
      <c r="J2181" t="s">
        <v>26</v>
      </c>
      <c r="M2181" t="s">
        <v>416</v>
      </c>
      <c r="N2181" t="s">
        <v>12450</v>
      </c>
      <c r="O2181" t="s">
        <v>12451</v>
      </c>
      <c r="P2181" t="s">
        <v>416</v>
      </c>
      <c r="Q2181" t="s">
        <v>12452</v>
      </c>
      <c r="R2181" t="s">
        <v>12453</v>
      </c>
      <c r="S2181" t="s">
        <v>12454</v>
      </c>
      <c r="T2181">
        <v>7.5</v>
      </c>
      <c r="U2181">
        <v>55222</v>
      </c>
      <c r="V2181" s="12">
        <f>W2181*1.24823238899982</f>
        <v>18723485.8349973</v>
      </c>
      <c r="W2181" s="3">
        <v>15000000</v>
      </c>
      <c r="X2181" s="13">
        <f>Y2181*1.24823238899982</f>
        <v>37742062.544380881</v>
      </c>
      <c r="Y2181" s="3">
        <v>30236407</v>
      </c>
      <c r="Z2181" s="13">
        <f>AA2181*144548551.06</f>
        <v>4375709558131649.5</v>
      </c>
      <c r="AA2181" s="3">
        <v>30271556</v>
      </c>
      <c r="AB2181">
        <v>125</v>
      </c>
    </row>
    <row r="2182" spans="1:28" x14ac:dyDescent="0.2">
      <c r="A2182" t="s">
        <v>36274</v>
      </c>
      <c r="B2182" t="s">
        <v>36275</v>
      </c>
      <c r="C2182">
        <v>2015</v>
      </c>
      <c r="D2182" t="s">
        <v>28329</v>
      </c>
      <c r="E2182" t="s">
        <v>44035</v>
      </c>
      <c r="F2182" t="s">
        <v>44032</v>
      </c>
      <c r="G2182" t="s">
        <v>44050</v>
      </c>
      <c r="H2182">
        <v>123</v>
      </c>
      <c r="I2182" t="s">
        <v>13915</v>
      </c>
      <c r="J2182" t="s">
        <v>26</v>
      </c>
      <c r="M2182" t="s">
        <v>32995</v>
      </c>
      <c r="N2182" t="s">
        <v>36276</v>
      </c>
      <c r="O2182" t="s">
        <v>36277</v>
      </c>
      <c r="P2182" t="s">
        <v>510</v>
      </c>
      <c r="Q2182" t="s">
        <v>36278</v>
      </c>
      <c r="R2182" t="s">
        <v>36279</v>
      </c>
      <c r="S2182" t="s">
        <v>36280</v>
      </c>
      <c r="T2182">
        <v>7.1</v>
      </c>
      <c r="U2182">
        <v>84587</v>
      </c>
      <c r="V2182" s="12">
        <f>W2182*1.09195121025074</f>
        <v>38218292.358775899</v>
      </c>
      <c r="W2182" s="3">
        <v>35000000</v>
      </c>
      <c r="X2182" s="13">
        <f>Y2182*1.09195121025074</f>
        <v>37718696.289354719</v>
      </c>
      <c r="Y2182" s="3">
        <v>34542474</v>
      </c>
      <c r="Z2182" s="13">
        <f>AA2182*1.09195121025074</f>
        <v>53094568.292113997</v>
      </c>
      <c r="AA2182" s="3">
        <v>48623572</v>
      </c>
      <c r="AB2182">
        <v>195</v>
      </c>
    </row>
    <row r="2183" spans="1:28" x14ac:dyDescent="0.2">
      <c r="A2183" t="s">
        <v>9776</v>
      </c>
      <c r="B2183" t="s">
        <v>9777</v>
      </c>
      <c r="C2183">
        <v>2008</v>
      </c>
      <c r="D2183" s="1">
        <v>39756</v>
      </c>
      <c r="E2183" t="s">
        <v>1045</v>
      </c>
      <c r="F2183" t="s">
        <v>44032</v>
      </c>
      <c r="G2183" t="s">
        <v>44036</v>
      </c>
      <c r="H2183">
        <v>114</v>
      </c>
      <c r="I2183" t="s">
        <v>97</v>
      </c>
      <c r="J2183" t="s">
        <v>26</v>
      </c>
      <c r="K2183" t="s">
        <v>307</v>
      </c>
      <c r="M2183" t="s">
        <v>386</v>
      </c>
      <c r="N2183" t="s">
        <v>9778</v>
      </c>
      <c r="O2183" t="s">
        <v>9779</v>
      </c>
      <c r="P2183" t="s">
        <v>9780</v>
      </c>
      <c r="Q2183" t="s">
        <v>9781</v>
      </c>
      <c r="R2183" t="s">
        <v>9782</v>
      </c>
      <c r="S2183" t="s">
        <v>9783</v>
      </c>
      <c r="T2183">
        <v>6</v>
      </c>
      <c r="U2183">
        <v>30766</v>
      </c>
      <c r="V2183" s="12">
        <f>W2183*1.20207800169993</f>
        <v>69720524.098595932</v>
      </c>
      <c r="W2183" s="3">
        <v>58000000</v>
      </c>
      <c r="X2183" s="13">
        <f>Y2183*1.20207800169993</f>
        <v>37713920.6964975</v>
      </c>
      <c r="Y2183" s="3">
        <v>31373938</v>
      </c>
      <c r="Z2183" s="13">
        <f>AA2183*1.20207800169993</f>
        <v>49668707.833281472</v>
      </c>
      <c r="AA2183" s="3">
        <v>41319039</v>
      </c>
      <c r="AB2183">
        <v>128</v>
      </c>
    </row>
    <row r="2184" spans="1:28" hidden="1" x14ac:dyDescent="0.2">
      <c r="A2184" t="s">
        <v>20990</v>
      </c>
      <c r="B2184" t="s">
        <v>20991</v>
      </c>
      <c r="C2184">
        <v>2009</v>
      </c>
      <c r="D2184" t="s">
        <v>14166</v>
      </c>
      <c r="E2184" t="s">
        <v>16512</v>
      </c>
      <c r="F2184" t="s">
        <v>44044</v>
      </c>
      <c r="G2184" t="s">
        <v>44045</v>
      </c>
      <c r="H2184">
        <v>105</v>
      </c>
      <c r="I2184" t="s">
        <v>25</v>
      </c>
      <c r="J2184" t="s">
        <v>26</v>
      </c>
      <c r="K2184" t="s">
        <v>75</v>
      </c>
      <c r="M2184" t="s">
        <v>7253</v>
      </c>
      <c r="N2184" t="s">
        <v>20992</v>
      </c>
      <c r="O2184" t="s">
        <v>20993</v>
      </c>
      <c r="P2184" t="s">
        <v>4976</v>
      </c>
      <c r="Q2184" t="s">
        <v>20994</v>
      </c>
      <c r="R2184" t="s">
        <v>20995</v>
      </c>
      <c r="S2184" t="s">
        <v>20996</v>
      </c>
      <c r="T2184">
        <v>5.8</v>
      </c>
      <c r="U2184">
        <v>18614</v>
      </c>
      <c r="W2184"/>
      <c r="X2184"/>
      <c r="Y2184">
        <v>666009</v>
      </c>
      <c r="Z2184"/>
      <c r="AA2184">
        <v>3668952</v>
      </c>
      <c r="AB2184">
        <v>76</v>
      </c>
    </row>
    <row r="2185" spans="1:28" x14ac:dyDescent="0.2">
      <c r="A2185" t="s">
        <v>3987</v>
      </c>
      <c r="B2185" t="s">
        <v>3988</v>
      </c>
      <c r="C2185">
        <v>2003</v>
      </c>
      <c r="D2185" t="s">
        <v>3989</v>
      </c>
      <c r="E2185" t="s">
        <v>16512</v>
      </c>
      <c r="F2185" t="s">
        <v>44044</v>
      </c>
      <c r="G2185" t="s">
        <v>44032</v>
      </c>
      <c r="H2185">
        <v>98</v>
      </c>
      <c r="I2185" t="s">
        <v>319</v>
      </c>
      <c r="J2185" t="s">
        <v>26</v>
      </c>
      <c r="M2185" t="s">
        <v>3223</v>
      </c>
      <c r="N2185" t="s">
        <v>3990</v>
      </c>
      <c r="O2185" t="s">
        <v>3991</v>
      </c>
      <c r="P2185" t="s">
        <v>1318</v>
      </c>
      <c r="Q2185" t="s">
        <v>3992</v>
      </c>
      <c r="R2185" t="s">
        <v>3993</v>
      </c>
      <c r="S2185" t="s">
        <v>3994</v>
      </c>
      <c r="T2185">
        <v>6.5</v>
      </c>
      <c r="U2185">
        <v>58487</v>
      </c>
      <c r="V2185" s="12">
        <f>W2185*1.40658152173913</f>
        <v>70329076.086956501</v>
      </c>
      <c r="W2185" s="3">
        <v>50000000</v>
      </c>
      <c r="X2185" s="13">
        <f>Y2185*1.40658152173913</f>
        <v>37686976.158809774</v>
      </c>
      <c r="Y2185" s="3">
        <v>26793311</v>
      </c>
      <c r="Z2185" s="13">
        <f>AA2185*1.40658152173913</f>
        <v>60191225.570494547</v>
      </c>
      <c r="AA2185" s="3">
        <v>42792561</v>
      </c>
      <c r="AB2185">
        <v>306</v>
      </c>
    </row>
    <row r="2186" spans="1:28" x14ac:dyDescent="0.2">
      <c r="A2186" t="s">
        <v>32716</v>
      </c>
      <c r="B2186" t="s">
        <v>32717</v>
      </c>
      <c r="C2186">
        <v>2016</v>
      </c>
      <c r="D2186" s="1">
        <v>42462</v>
      </c>
      <c r="E2186" t="s">
        <v>16512</v>
      </c>
      <c r="F2186" t="s">
        <v>44031</v>
      </c>
      <c r="G2186" t="s">
        <v>44033</v>
      </c>
      <c r="H2186">
        <v>112</v>
      </c>
      <c r="I2186" t="s">
        <v>229</v>
      </c>
      <c r="J2186" t="s">
        <v>26</v>
      </c>
      <c r="M2186" t="s">
        <v>24391</v>
      </c>
      <c r="N2186" t="s">
        <v>32718</v>
      </c>
      <c r="O2186" t="s">
        <v>32719</v>
      </c>
      <c r="P2186" t="s">
        <v>20007</v>
      </c>
      <c r="Q2186" t="s">
        <v>32720</v>
      </c>
      <c r="R2186" t="s">
        <v>32721</v>
      </c>
      <c r="S2186" t="s">
        <v>32722</v>
      </c>
      <c r="T2186">
        <v>5.2</v>
      </c>
      <c r="U2186">
        <v>97569</v>
      </c>
      <c r="V2186" s="12">
        <f>W2186*1.07834771485832</f>
        <v>40977213.16461616</v>
      </c>
      <c r="W2186" s="3">
        <v>38000000</v>
      </c>
      <c r="X2186" s="13">
        <f>Y2186*1.07834771485832</f>
        <v>37652437.4716447</v>
      </c>
      <c r="Y2186" s="3">
        <v>34916787</v>
      </c>
      <c r="Z2186" s="13">
        <f>AA2186*1.07834771485832</f>
        <v>118517285.09456845</v>
      </c>
      <c r="AA2186" s="3">
        <v>109906372</v>
      </c>
      <c r="AB2186">
        <v>407</v>
      </c>
    </row>
    <row r="2187" spans="1:28" x14ac:dyDescent="0.2">
      <c r="A2187" t="s">
        <v>4175</v>
      </c>
      <c r="B2187" t="s">
        <v>4176</v>
      </c>
      <c r="C2187">
        <v>2003</v>
      </c>
      <c r="D2187" s="1">
        <v>37932</v>
      </c>
      <c r="E2187" t="s">
        <v>16512</v>
      </c>
      <c r="F2187" t="s">
        <v>44044</v>
      </c>
      <c r="G2187" t="s">
        <v>44032</v>
      </c>
      <c r="H2187">
        <v>109</v>
      </c>
      <c r="I2187" t="s">
        <v>97</v>
      </c>
      <c r="J2187" t="s">
        <v>26</v>
      </c>
      <c r="K2187" t="s">
        <v>308</v>
      </c>
      <c r="M2187" t="s">
        <v>4177</v>
      </c>
      <c r="N2187" t="s">
        <v>4178</v>
      </c>
      <c r="O2187" t="s">
        <v>4179</v>
      </c>
      <c r="P2187" t="s">
        <v>365</v>
      </c>
      <c r="Q2187" t="s">
        <v>4180</v>
      </c>
      <c r="R2187" t="s">
        <v>4181</v>
      </c>
      <c r="S2187" t="s">
        <v>4182</v>
      </c>
      <c r="T2187">
        <v>6.1</v>
      </c>
      <c r="U2187">
        <v>44353</v>
      </c>
      <c r="V2187" s="12">
        <f>W2187*1.40658152173913</f>
        <v>50636934.78260868</v>
      </c>
      <c r="W2187" s="3">
        <v>36000000</v>
      </c>
      <c r="X2187" s="13">
        <f>Y2187*1.40658152173913</f>
        <v>37606501.410206512</v>
      </c>
      <c r="Y2187" s="3">
        <v>26736098</v>
      </c>
      <c r="Z2187" s="13">
        <f>AA2187*1.40658152173913</f>
        <v>62383192.983619548</v>
      </c>
      <c r="AA2187" s="3">
        <v>44350926</v>
      </c>
      <c r="AB2187">
        <v>140</v>
      </c>
    </row>
    <row r="2188" spans="1:28" x14ac:dyDescent="0.2">
      <c r="A2188" t="s">
        <v>24316</v>
      </c>
      <c r="B2188" t="s">
        <v>24317</v>
      </c>
      <c r="C2188">
        <v>2014</v>
      </c>
      <c r="D2188" t="s">
        <v>24318</v>
      </c>
      <c r="E2188" t="s">
        <v>1045</v>
      </c>
      <c r="F2188" t="s">
        <v>44032</v>
      </c>
      <c r="H2188">
        <v>103</v>
      </c>
      <c r="I2188" t="s">
        <v>25</v>
      </c>
      <c r="J2188" t="s">
        <v>26</v>
      </c>
      <c r="K2188" t="s">
        <v>975</v>
      </c>
      <c r="M2188" t="s">
        <v>4089</v>
      </c>
      <c r="N2188" t="s">
        <v>24319</v>
      </c>
      <c r="O2188" t="s">
        <v>24320</v>
      </c>
      <c r="P2188" t="s">
        <v>18208</v>
      </c>
      <c r="Q2188" t="s">
        <v>24321</v>
      </c>
      <c r="R2188" t="s">
        <v>24322</v>
      </c>
      <c r="S2188" t="s">
        <v>24323</v>
      </c>
      <c r="T2188">
        <v>6.6</v>
      </c>
      <c r="U2188">
        <v>71411</v>
      </c>
      <c r="V2188" s="12">
        <f>W2188*1.09324733035956</f>
        <v>21646297.141119286</v>
      </c>
      <c r="W2188" s="3">
        <v>19800000</v>
      </c>
      <c r="X2188" s="13">
        <f>Y2188*1.09324733035956</f>
        <v>37494360.281157188</v>
      </c>
      <c r="Y2188" s="3">
        <v>34296320</v>
      </c>
      <c r="Z2188" s="13">
        <f>AA2188*1.09324733035956</f>
        <v>45147091.593674108</v>
      </c>
      <c r="AA2188" s="3">
        <v>41296320</v>
      </c>
      <c r="AB2188">
        <v>188</v>
      </c>
    </row>
    <row r="2189" spans="1:28" hidden="1" x14ac:dyDescent="0.2">
      <c r="A2189" t="s">
        <v>21028</v>
      </c>
      <c r="B2189" t="s">
        <v>21029</v>
      </c>
      <c r="C2189">
        <v>2008</v>
      </c>
      <c r="D2189" t="s">
        <v>9795</v>
      </c>
      <c r="E2189" t="s">
        <v>44041</v>
      </c>
      <c r="F2189" t="s">
        <v>44032</v>
      </c>
      <c r="H2189">
        <v>99</v>
      </c>
      <c r="I2189" t="s">
        <v>1561</v>
      </c>
      <c r="J2189" t="s">
        <v>26</v>
      </c>
      <c r="M2189" t="s">
        <v>12849</v>
      </c>
      <c r="N2189" t="s">
        <v>12849</v>
      </c>
      <c r="O2189" t="s">
        <v>21030</v>
      </c>
      <c r="P2189" t="s">
        <v>12849</v>
      </c>
      <c r="Q2189" t="s">
        <v>21031</v>
      </c>
      <c r="R2189" t="s">
        <v>21032</v>
      </c>
      <c r="S2189" t="s">
        <v>21033</v>
      </c>
      <c r="T2189">
        <v>6.6</v>
      </c>
      <c r="U2189">
        <v>11757</v>
      </c>
      <c r="W2189"/>
      <c r="X2189"/>
      <c r="Y2189"/>
      <c r="Z2189"/>
      <c r="AA2189">
        <v>6611001</v>
      </c>
      <c r="AB2189">
        <v>33</v>
      </c>
    </row>
    <row r="2190" spans="1:28" x14ac:dyDescent="0.2">
      <c r="A2190" t="s">
        <v>2545</v>
      </c>
      <c r="B2190" t="s">
        <v>2546</v>
      </c>
      <c r="C2190">
        <v>2001</v>
      </c>
      <c r="D2190" t="s">
        <v>2547</v>
      </c>
      <c r="E2190" t="s">
        <v>16512</v>
      </c>
      <c r="F2190" t="s">
        <v>44031</v>
      </c>
      <c r="G2190" t="s">
        <v>44038</v>
      </c>
      <c r="H2190">
        <v>92</v>
      </c>
      <c r="I2190" t="s">
        <v>1705</v>
      </c>
      <c r="J2190" t="s">
        <v>26</v>
      </c>
      <c r="M2190" t="s">
        <v>2548</v>
      </c>
      <c r="N2190" t="s">
        <v>2549</v>
      </c>
      <c r="O2190" t="s">
        <v>2550</v>
      </c>
      <c r="P2190" t="s">
        <v>2551</v>
      </c>
      <c r="Q2190" t="s">
        <v>2552</v>
      </c>
      <c r="R2190" t="s">
        <v>2553</v>
      </c>
      <c r="S2190" t="s">
        <v>2554</v>
      </c>
      <c r="T2190">
        <v>4.8</v>
      </c>
      <c r="U2190">
        <v>23190</v>
      </c>
      <c r="V2190" s="12">
        <f>W2190*1.46138339920949</f>
        <v>30908258.893280715</v>
      </c>
      <c r="W2190" s="3">
        <v>21150000</v>
      </c>
      <c r="X2190" s="13">
        <f>Y2190*1.46138339920949</f>
        <v>37463560.102213539</v>
      </c>
      <c r="Y2190" s="3">
        <v>25635682</v>
      </c>
      <c r="Z2190" s="13">
        <f>AA2190*1.46138339920949</f>
        <v>57635023.470434934</v>
      </c>
      <c r="AA2190" s="3">
        <v>39438674</v>
      </c>
      <c r="AB2190">
        <v>125</v>
      </c>
    </row>
    <row r="2191" spans="1:28" x14ac:dyDescent="0.2">
      <c r="A2191" t="s">
        <v>26728</v>
      </c>
      <c r="B2191" t="s">
        <v>26729</v>
      </c>
      <c r="C2191">
        <v>2018</v>
      </c>
      <c r="D2191" t="s">
        <v>24467</v>
      </c>
      <c r="E2191" t="s">
        <v>16512</v>
      </c>
      <c r="F2191" t="s">
        <v>44045</v>
      </c>
      <c r="G2191" t="s">
        <v>44042</v>
      </c>
      <c r="H2191">
        <v>104</v>
      </c>
      <c r="I2191" t="s">
        <v>26730</v>
      </c>
      <c r="J2191" t="s">
        <v>26</v>
      </c>
      <c r="K2191" t="s">
        <v>308</v>
      </c>
      <c r="M2191" t="s">
        <v>10633</v>
      </c>
      <c r="N2191" t="s">
        <v>26731</v>
      </c>
      <c r="O2191" t="s">
        <v>26732</v>
      </c>
      <c r="P2191" t="s">
        <v>8535</v>
      </c>
      <c r="Q2191" t="s">
        <v>26733</v>
      </c>
      <c r="R2191" t="s">
        <v>26734</v>
      </c>
      <c r="S2191" t="s">
        <v>26735</v>
      </c>
      <c r="T2191">
        <v>6.3</v>
      </c>
      <c r="U2191">
        <v>99769</v>
      </c>
      <c r="V2191" s="12">
        <f>W2191*1.03068014830331</f>
        <v>30920404.449099299</v>
      </c>
      <c r="W2191" s="3">
        <v>30000000</v>
      </c>
      <c r="X2191" s="13">
        <f>Y2191*1.03068014830331</f>
        <v>37458892.953354433</v>
      </c>
      <c r="Y2191" s="3">
        <v>36343858</v>
      </c>
      <c r="Z2191" s="13">
        <f>AA2191*1.03068014830331</f>
        <v>123622237.22101299</v>
      </c>
      <c r="AA2191" s="3">
        <v>119942387</v>
      </c>
      <c r="AB2191">
        <v>487</v>
      </c>
    </row>
    <row r="2192" spans="1:28" hidden="1" x14ac:dyDescent="0.2">
      <c r="A2192" t="s">
        <v>21047</v>
      </c>
      <c r="B2192" t="s">
        <v>21048</v>
      </c>
      <c r="C2192">
        <v>2009</v>
      </c>
      <c r="D2192" t="s">
        <v>19120</v>
      </c>
      <c r="E2192" t="s">
        <v>44043</v>
      </c>
      <c r="F2192" t="s">
        <v>44044</v>
      </c>
      <c r="G2192" t="s">
        <v>44032</v>
      </c>
      <c r="H2192">
        <v>96</v>
      </c>
      <c r="I2192" t="s">
        <v>3123</v>
      </c>
      <c r="J2192" t="s">
        <v>308</v>
      </c>
      <c r="M2192" t="s">
        <v>21049</v>
      </c>
      <c r="N2192" t="s">
        <v>21049</v>
      </c>
      <c r="O2192" t="s">
        <v>21050</v>
      </c>
      <c r="P2192" t="s">
        <v>21051</v>
      </c>
      <c r="Q2192" t="s">
        <v>21051</v>
      </c>
      <c r="R2192" t="s">
        <v>21052</v>
      </c>
      <c r="S2192" t="s">
        <v>21053</v>
      </c>
      <c r="T2192">
        <v>7.6</v>
      </c>
      <c r="U2192">
        <v>30791</v>
      </c>
      <c r="W2192"/>
      <c r="X2192"/>
      <c r="Y2192">
        <v>2536665</v>
      </c>
      <c r="Z2192"/>
      <c r="AA2192">
        <v>5102705</v>
      </c>
      <c r="AB2192">
        <v>87</v>
      </c>
    </row>
    <row r="2193" spans="1:28" x14ac:dyDescent="0.2">
      <c r="A2193" t="s">
        <v>13299</v>
      </c>
      <c r="B2193" t="s">
        <v>13300</v>
      </c>
      <c r="C2193">
        <v>2010</v>
      </c>
      <c r="D2193" t="s">
        <v>13301</v>
      </c>
      <c r="E2193" t="s">
        <v>16512</v>
      </c>
      <c r="F2193" t="s">
        <v>44038</v>
      </c>
      <c r="G2193" t="s">
        <v>44034</v>
      </c>
      <c r="H2193">
        <v>112</v>
      </c>
      <c r="I2193" t="s">
        <v>13302</v>
      </c>
      <c r="J2193" t="s">
        <v>26</v>
      </c>
      <c r="M2193" t="s">
        <v>8768</v>
      </c>
      <c r="N2193" t="s">
        <v>13303</v>
      </c>
      <c r="O2193" t="s">
        <v>13304</v>
      </c>
      <c r="P2193" t="s">
        <v>11014</v>
      </c>
      <c r="Q2193" t="s">
        <v>13305</v>
      </c>
      <c r="R2193" t="s">
        <v>13306</v>
      </c>
      <c r="S2193" t="s">
        <v>13307</v>
      </c>
      <c r="T2193">
        <v>7.5</v>
      </c>
      <c r="U2193">
        <v>368833</v>
      </c>
      <c r="V2193" s="12">
        <f>W2193*1.18690152988223</f>
        <v>71214091.792933807</v>
      </c>
      <c r="W2193" s="3">
        <v>60000000</v>
      </c>
      <c r="X2193" s="13">
        <f>Y2193*1.18690152988223</f>
        <v>37416210.225928135</v>
      </c>
      <c r="Y2193" s="3">
        <v>31524275</v>
      </c>
      <c r="Z2193" s="13">
        <f>AA2193*1.18690152988223</f>
        <v>56573137.998261817</v>
      </c>
      <c r="AA2193" s="3">
        <v>47664559</v>
      </c>
      <c r="AB2193">
        <v>682</v>
      </c>
    </row>
    <row r="2194" spans="1:28" hidden="1" x14ac:dyDescent="0.2">
      <c r="A2194" t="s">
        <v>21062</v>
      </c>
      <c r="B2194" t="s">
        <v>21063</v>
      </c>
      <c r="C2194">
        <v>2008</v>
      </c>
      <c r="D2194" t="s">
        <v>21064</v>
      </c>
      <c r="E2194" t="s">
        <v>16512</v>
      </c>
      <c r="F2194" t="s">
        <v>44038</v>
      </c>
      <c r="G2194" t="s">
        <v>44032</v>
      </c>
      <c r="H2194">
        <v>237</v>
      </c>
      <c r="I2194" t="s">
        <v>2213</v>
      </c>
      <c r="J2194" t="s">
        <v>934</v>
      </c>
      <c r="M2194" t="s">
        <v>6330</v>
      </c>
      <c r="N2194" t="s">
        <v>21065</v>
      </c>
      <c r="O2194" t="s">
        <v>21066</v>
      </c>
      <c r="P2194" t="s">
        <v>21067</v>
      </c>
      <c r="Q2194" t="s">
        <v>21068</v>
      </c>
      <c r="R2194" t="s">
        <v>21069</v>
      </c>
      <c r="S2194" t="s">
        <v>21070</v>
      </c>
      <c r="T2194">
        <v>8.1</v>
      </c>
      <c r="U2194">
        <v>11338</v>
      </c>
      <c r="W2194"/>
      <c r="X2194"/>
      <c r="Y2194"/>
      <c r="Z2194"/>
      <c r="AA2194"/>
      <c r="AB2194">
        <v>68</v>
      </c>
    </row>
    <row r="2195" spans="1:28" x14ac:dyDescent="0.2">
      <c r="A2195" t="s">
        <v>42204</v>
      </c>
      <c r="B2195" t="s">
        <v>42205</v>
      </c>
      <c r="C2195">
        <v>2018</v>
      </c>
      <c r="D2195" s="1">
        <v>43314</v>
      </c>
      <c r="E2195" t="s">
        <v>44035</v>
      </c>
      <c r="F2195" t="s">
        <v>44032</v>
      </c>
      <c r="G2195" t="s">
        <v>44042</v>
      </c>
      <c r="H2195">
        <v>94</v>
      </c>
      <c r="I2195" t="s">
        <v>25</v>
      </c>
      <c r="J2195" t="s">
        <v>26</v>
      </c>
      <c r="K2195" t="s">
        <v>27</v>
      </c>
      <c r="L2195" t="s">
        <v>361</v>
      </c>
      <c r="M2195" t="s">
        <v>1354</v>
      </c>
      <c r="N2195" t="s">
        <v>42206</v>
      </c>
      <c r="O2195" t="s">
        <v>42207</v>
      </c>
      <c r="P2195" t="s">
        <v>42208</v>
      </c>
      <c r="Q2195" t="s">
        <v>42209</v>
      </c>
      <c r="R2195" t="s">
        <v>42210</v>
      </c>
      <c r="S2195" t="s">
        <v>42211</v>
      </c>
      <c r="T2195">
        <v>5.2</v>
      </c>
      <c r="U2195">
        <v>27885</v>
      </c>
      <c r="V2195" s="12">
        <f>W2195*1.03068014830331</f>
        <v>30920404.449099299</v>
      </c>
      <c r="W2195" s="3">
        <v>30000000</v>
      </c>
      <c r="X2195" s="13">
        <f>Y2195*1.03068014830331</f>
        <v>37389247.834373288</v>
      </c>
      <c r="Y2195" s="3">
        <v>36276286</v>
      </c>
      <c r="Z2195" s="13">
        <f>AA2195*1.03068014830331</f>
        <v>58827394.919082128</v>
      </c>
      <c r="AA2195" s="3">
        <v>57076286</v>
      </c>
      <c r="AB2195">
        <v>437</v>
      </c>
    </row>
    <row r="2196" spans="1:28" x14ac:dyDescent="0.2">
      <c r="A2196" t="s">
        <v>11889</v>
      </c>
      <c r="B2196" t="s">
        <v>11890</v>
      </c>
      <c r="C2196">
        <v>2005</v>
      </c>
      <c r="D2196" t="s">
        <v>10526</v>
      </c>
      <c r="E2196" t="s">
        <v>16512</v>
      </c>
      <c r="F2196" t="s">
        <v>44046</v>
      </c>
      <c r="G2196" t="s">
        <v>44033</v>
      </c>
      <c r="H2196">
        <v>105</v>
      </c>
      <c r="I2196" t="s">
        <v>11891</v>
      </c>
      <c r="J2196" t="s">
        <v>26</v>
      </c>
      <c r="K2196" t="s">
        <v>934</v>
      </c>
      <c r="M2196" t="s">
        <v>839</v>
      </c>
      <c r="N2196" t="s">
        <v>11892</v>
      </c>
      <c r="O2196" t="s">
        <v>11893</v>
      </c>
      <c r="P2196" t="s">
        <v>11894</v>
      </c>
      <c r="Q2196" t="s">
        <v>11895</v>
      </c>
      <c r="R2196" t="s">
        <v>11896</v>
      </c>
      <c r="S2196" t="s">
        <v>11897</v>
      </c>
      <c r="T2196">
        <v>5.2</v>
      </c>
      <c r="U2196">
        <v>105058</v>
      </c>
      <c r="V2196" s="12">
        <f>W2196*1.32519713261649</f>
        <v>79511827.956989393</v>
      </c>
      <c r="W2196" s="3">
        <v>60000000</v>
      </c>
      <c r="X2196" s="13">
        <f>Y2196*1.32519713261649</f>
        <v>37386908.09681011</v>
      </c>
      <c r="Y2196" s="3">
        <v>28212337</v>
      </c>
      <c r="Z2196" s="13">
        <f>AA2196*1.32519713261649</f>
        <v>76957005.583763584</v>
      </c>
      <c r="AA2196" s="3">
        <v>58072119</v>
      </c>
      <c r="AB2196">
        <v>880</v>
      </c>
    </row>
    <row r="2197" spans="1:28" x14ac:dyDescent="0.2">
      <c r="A2197" t="s">
        <v>16618</v>
      </c>
      <c r="B2197" t="s">
        <v>16619</v>
      </c>
      <c r="C2197">
        <v>2013</v>
      </c>
      <c r="D2197" s="1">
        <v>41617</v>
      </c>
      <c r="E2197" t="s">
        <v>16512</v>
      </c>
      <c r="F2197" t="s">
        <v>44031</v>
      </c>
      <c r="G2197" t="s">
        <v>44038</v>
      </c>
      <c r="H2197">
        <v>96</v>
      </c>
      <c r="I2197" t="s">
        <v>25</v>
      </c>
      <c r="J2197" t="s">
        <v>26</v>
      </c>
      <c r="M2197" t="s">
        <v>11277</v>
      </c>
      <c r="N2197" t="s">
        <v>3394</v>
      </c>
      <c r="O2197" t="s">
        <v>16620</v>
      </c>
      <c r="P2197" t="s">
        <v>12600</v>
      </c>
      <c r="Q2197" t="s">
        <v>16621</v>
      </c>
      <c r="R2197" t="s">
        <v>16622</v>
      </c>
      <c r="S2197" t="s">
        <v>16623</v>
      </c>
      <c r="T2197">
        <v>5.6</v>
      </c>
      <c r="U2197">
        <v>115892</v>
      </c>
      <c r="V2197" s="12">
        <f>W2197*1.11098185502045</f>
        <v>144427641.15265849</v>
      </c>
      <c r="W2197" s="3">
        <v>130000000</v>
      </c>
      <c r="X2197" s="13">
        <f>Y2197*1.11098185502045</f>
        <v>37349937.891563527</v>
      </c>
      <c r="Y2197" s="3">
        <v>33618855</v>
      </c>
      <c r="Z2197" s="13">
        <f>AA2197*1.11098185502045</f>
        <v>87016787.228629827</v>
      </c>
      <c r="AA2197" s="3">
        <v>78324220</v>
      </c>
      <c r="AB2197">
        <v>254</v>
      </c>
    </row>
    <row r="2198" spans="1:28" x14ac:dyDescent="0.2">
      <c r="A2198" t="s">
        <v>2708</v>
      </c>
      <c r="B2198" t="s">
        <v>2709</v>
      </c>
      <c r="C2198">
        <v>2001</v>
      </c>
      <c r="D2198" s="1">
        <v>37145</v>
      </c>
      <c r="E2198" t="s">
        <v>176</v>
      </c>
      <c r="F2198" t="s">
        <v>44057</v>
      </c>
      <c r="G2198" t="s">
        <v>44036</v>
      </c>
      <c r="H2198">
        <v>131</v>
      </c>
      <c r="I2198" t="s">
        <v>912</v>
      </c>
      <c r="J2198" t="s">
        <v>26</v>
      </c>
      <c r="K2198" t="s">
        <v>2390</v>
      </c>
      <c r="L2198" t="s">
        <v>307</v>
      </c>
      <c r="M2198" t="s">
        <v>2710</v>
      </c>
      <c r="N2198" t="s">
        <v>2711</v>
      </c>
      <c r="O2198" t="s">
        <v>2712</v>
      </c>
      <c r="P2198" t="s">
        <v>2713</v>
      </c>
      <c r="Q2198" t="s">
        <v>2714</v>
      </c>
      <c r="R2198" t="s">
        <v>2715</v>
      </c>
      <c r="S2198" t="s">
        <v>2716</v>
      </c>
      <c r="T2198">
        <v>5.9</v>
      </c>
      <c r="U2198">
        <v>32547</v>
      </c>
      <c r="V2198" s="12">
        <f>W2198*1.46138339920949</f>
        <v>83298853.754940927</v>
      </c>
      <c r="W2198" s="3">
        <v>57000000</v>
      </c>
      <c r="X2198" s="13">
        <f>Y2198*1.46138339920949</f>
        <v>37329424.104150295</v>
      </c>
      <c r="Y2198" s="3">
        <v>25543895</v>
      </c>
      <c r="Z2198" s="13">
        <f>AA2198*1.46138339920949</f>
        <v>90770753.629842132</v>
      </c>
      <c r="AA2198" s="3">
        <v>62112895</v>
      </c>
      <c r="AB2198">
        <v>218</v>
      </c>
    </row>
    <row r="2199" spans="1:28" x14ac:dyDescent="0.2">
      <c r="A2199" t="s">
        <v>4720</v>
      </c>
      <c r="B2199" t="s">
        <v>4721</v>
      </c>
      <c r="C2199">
        <v>2002</v>
      </c>
      <c r="D2199" s="1">
        <v>37471</v>
      </c>
      <c r="E2199" t="s">
        <v>16512</v>
      </c>
      <c r="F2199" t="s">
        <v>44038</v>
      </c>
      <c r="G2199" t="s">
        <v>44044</v>
      </c>
      <c r="H2199">
        <v>95</v>
      </c>
      <c r="I2199" t="s">
        <v>97</v>
      </c>
      <c r="J2199" t="s">
        <v>26</v>
      </c>
      <c r="K2199" t="s">
        <v>27</v>
      </c>
      <c r="M2199" t="s">
        <v>4722</v>
      </c>
      <c r="N2199" t="s">
        <v>4723</v>
      </c>
      <c r="O2199" t="s">
        <v>4724</v>
      </c>
      <c r="P2199" t="s">
        <v>1590</v>
      </c>
      <c r="Q2199" t="s">
        <v>1591</v>
      </c>
      <c r="R2199" t="s">
        <v>4725</v>
      </c>
      <c r="S2199" t="s">
        <v>4726</v>
      </c>
      <c r="T2199">
        <v>5.9</v>
      </c>
      <c r="U2199">
        <v>12440</v>
      </c>
      <c r="V2199" s="12">
        <f>W2199*1.43863813229572</f>
        <v>21579571.9844358</v>
      </c>
      <c r="W2199" s="3">
        <v>15000000</v>
      </c>
      <c r="X2199" s="13">
        <f>Y2199*1.43863813229572</f>
        <v>37284204.76214008</v>
      </c>
      <c r="Y2199" s="3">
        <v>25916319</v>
      </c>
      <c r="Z2199" s="13">
        <f>AA2199*1.43863813229572</f>
        <v>37845581.502295725</v>
      </c>
      <c r="AA2199" s="3">
        <v>26306533</v>
      </c>
      <c r="AB2199">
        <v>36</v>
      </c>
    </row>
    <row r="2200" spans="1:28" x14ac:dyDescent="0.2">
      <c r="A2200" t="s">
        <v>846</v>
      </c>
      <c r="B2200" t="s">
        <v>847</v>
      </c>
      <c r="C2200">
        <v>2003</v>
      </c>
      <c r="D2200" t="s">
        <v>848</v>
      </c>
      <c r="E2200" t="s">
        <v>44037</v>
      </c>
      <c r="F2200" t="s">
        <v>44031</v>
      </c>
      <c r="G2200" t="s">
        <v>44040</v>
      </c>
      <c r="H2200">
        <v>88</v>
      </c>
      <c r="I2200" t="s">
        <v>25</v>
      </c>
      <c r="J2200" t="s">
        <v>26</v>
      </c>
      <c r="K2200" t="s">
        <v>51</v>
      </c>
      <c r="L2200" t="s">
        <v>64</v>
      </c>
      <c r="M2200" t="s">
        <v>849</v>
      </c>
      <c r="N2200" t="s">
        <v>850</v>
      </c>
      <c r="O2200" t="s">
        <v>851</v>
      </c>
      <c r="P2200" t="s">
        <v>852</v>
      </c>
      <c r="Q2200" t="s">
        <v>853</v>
      </c>
      <c r="R2200" t="s">
        <v>854</v>
      </c>
      <c r="S2200" t="s">
        <v>855</v>
      </c>
      <c r="T2200">
        <v>6.7</v>
      </c>
      <c r="U2200">
        <v>48185</v>
      </c>
      <c r="V2200" s="12">
        <f>W2200*1.40658152173913</f>
        <v>84394891.304347798</v>
      </c>
      <c r="W2200" s="3">
        <v>60000000</v>
      </c>
      <c r="X2200" s="13">
        <f>Y2200*1.40658152173913</f>
        <v>37251134.215065204</v>
      </c>
      <c r="Y2200" s="3">
        <v>26483452</v>
      </c>
      <c r="Z2200" s="13">
        <f>AA2200*1.40658152173913</f>
        <v>113613917.56221192</v>
      </c>
      <c r="AA2200" s="3">
        <v>80773077</v>
      </c>
      <c r="AB2200">
        <v>108</v>
      </c>
    </row>
    <row r="2201" spans="1:28" hidden="1" x14ac:dyDescent="0.2">
      <c r="A2201" t="s">
        <v>21113</v>
      </c>
      <c r="B2201">
        <v>9.8611111000000001E-2</v>
      </c>
      <c r="C2201">
        <v>2017</v>
      </c>
      <c r="D2201" t="s">
        <v>21114</v>
      </c>
      <c r="E2201" t="s">
        <v>176</v>
      </c>
      <c r="F2201" t="s">
        <v>44045</v>
      </c>
      <c r="G2201" t="s">
        <v>44033</v>
      </c>
      <c r="H2201">
        <v>98</v>
      </c>
      <c r="I2201" t="s">
        <v>1705</v>
      </c>
      <c r="J2201" t="s">
        <v>26</v>
      </c>
      <c r="M2201" t="s">
        <v>21115</v>
      </c>
      <c r="N2201" t="s">
        <v>21116</v>
      </c>
      <c r="O2201" t="s">
        <v>21117</v>
      </c>
      <c r="P2201" t="s">
        <v>21118</v>
      </c>
      <c r="Q2201" t="s">
        <v>21119</v>
      </c>
      <c r="R2201" t="s">
        <v>21120</v>
      </c>
      <c r="S2201" t="s">
        <v>21121</v>
      </c>
      <c r="T2201">
        <v>5.8</v>
      </c>
      <c r="U2201">
        <v>19143</v>
      </c>
      <c r="W2201"/>
      <c r="X2201"/>
      <c r="Y2201">
        <v>422</v>
      </c>
      <c r="Z2201"/>
      <c r="AA2201">
        <v>3945729</v>
      </c>
      <c r="AB2201">
        <v>125</v>
      </c>
    </row>
    <row r="2202" spans="1:28" x14ac:dyDescent="0.2">
      <c r="A2202" t="s">
        <v>105</v>
      </c>
      <c r="B2202" t="s">
        <v>106</v>
      </c>
      <c r="C2202">
        <v>2002</v>
      </c>
      <c r="D2202" t="s">
        <v>107</v>
      </c>
      <c r="E2202" t="s">
        <v>44035</v>
      </c>
      <c r="F2202" t="s">
        <v>44032</v>
      </c>
      <c r="G2202" t="s">
        <v>44036</v>
      </c>
      <c r="H2202">
        <v>123</v>
      </c>
      <c r="I2202" t="s">
        <v>109</v>
      </c>
      <c r="J2202" t="s">
        <v>26</v>
      </c>
      <c r="K2202" t="s">
        <v>27</v>
      </c>
      <c r="L2202" t="s">
        <v>75</v>
      </c>
      <c r="M2202" t="s">
        <v>110</v>
      </c>
      <c r="N2202" t="s">
        <v>111</v>
      </c>
      <c r="O2202" t="s">
        <v>112</v>
      </c>
      <c r="P2202" t="s">
        <v>113</v>
      </c>
      <c r="Q2202" t="s">
        <v>114</v>
      </c>
      <c r="R2202" t="s">
        <v>115</v>
      </c>
      <c r="S2202" t="s">
        <v>116</v>
      </c>
      <c r="T2202">
        <v>7.4</v>
      </c>
      <c r="U2202">
        <v>79690</v>
      </c>
      <c r="V2202" s="12">
        <f>W2202*1.43863813229572</f>
        <v>17263657.58754864</v>
      </c>
      <c r="W2202" s="3">
        <v>12000000</v>
      </c>
      <c r="X2202" s="13">
        <f>Y2202*1.43863813229572</f>
        <v>37239148.054474711</v>
      </c>
      <c r="Y2202" s="3">
        <v>25885000</v>
      </c>
      <c r="Z2202" s="13">
        <f>AA2202*1.43863813229572</f>
        <v>80993131.486459151</v>
      </c>
      <c r="AA2202" s="3">
        <v>56298474</v>
      </c>
      <c r="AB2202">
        <v>297</v>
      </c>
    </row>
    <row r="2203" spans="1:28" x14ac:dyDescent="0.2">
      <c r="A2203" t="s">
        <v>39009</v>
      </c>
      <c r="B2203" t="s">
        <v>39010</v>
      </c>
      <c r="C2203">
        <v>2018</v>
      </c>
      <c r="D2203" t="s">
        <v>38254</v>
      </c>
      <c r="E2203" t="s">
        <v>16512</v>
      </c>
      <c r="F2203" t="s">
        <v>44042</v>
      </c>
      <c r="H2203">
        <v>94</v>
      </c>
      <c r="I2203" t="s">
        <v>39011</v>
      </c>
      <c r="J2203" t="s">
        <v>26</v>
      </c>
      <c r="K2203" t="s">
        <v>75</v>
      </c>
      <c r="L2203" t="s">
        <v>4833</v>
      </c>
      <c r="M2203" t="s">
        <v>7091</v>
      </c>
      <c r="N2203" t="s">
        <v>39012</v>
      </c>
      <c r="O2203" t="s">
        <v>39013</v>
      </c>
      <c r="P2203" t="s">
        <v>333</v>
      </c>
      <c r="Q2203" t="s">
        <v>39014</v>
      </c>
      <c r="R2203" t="s">
        <v>39015</v>
      </c>
      <c r="S2203" t="s">
        <v>39016</v>
      </c>
      <c r="T2203">
        <v>6.1</v>
      </c>
      <c r="U2203">
        <v>62874</v>
      </c>
      <c r="V2203" s="12">
        <f>W2203*1.03068014830331</f>
        <v>51534007.415165491</v>
      </c>
      <c r="W2203" s="3">
        <v>50000000</v>
      </c>
      <c r="X2203" s="13">
        <f>Y2203*1.03068014830331</f>
        <v>37216580.05048833</v>
      </c>
      <c r="Y2203" s="3">
        <v>36108758</v>
      </c>
      <c r="Z2203" s="13">
        <f>AA2203*1.03068014830331</f>
        <v>68343120.529248282</v>
      </c>
      <c r="AA2203" s="3">
        <v>66308758</v>
      </c>
      <c r="AB2203">
        <v>815</v>
      </c>
    </row>
    <row r="2204" spans="1:28" hidden="1" x14ac:dyDescent="0.2">
      <c r="A2204" t="s">
        <v>21137</v>
      </c>
      <c r="B2204" t="s">
        <v>21138</v>
      </c>
      <c r="C2204">
        <v>2012</v>
      </c>
      <c r="D2204" s="1">
        <v>41280</v>
      </c>
      <c r="E2204" t="s">
        <v>44041</v>
      </c>
      <c r="F2204" t="s">
        <v>44045</v>
      </c>
      <c r="G2204" t="s">
        <v>44042</v>
      </c>
      <c r="H2204">
        <v>104</v>
      </c>
      <c r="I2204" t="s">
        <v>11236</v>
      </c>
      <c r="J2204" t="s">
        <v>26</v>
      </c>
      <c r="M2204" t="s">
        <v>21139</v>
      </c>
      <c r="N2204" t="s">
        <v>21140</v>
      </c>
      <c r="O2204" t="s">
        <v>21141</v>
      </c>
      <c r="P2204" t="s">
        <v>500</v>
      </c>
      <c r="Q2204" t="s">
        <v>21142</v>
      </c>
      <c r="R2204" t="s">
        <v>21143</v>
      </c>
      <c r="S2204" t="s">
        <v>21144</v>
      </c>
      <c r="T2204">
        <v>5.8</v>
      </c>
      <c r="U2204">
        <v>10430</v>
      </c>
      <c r="W2204">
        <v>25000000</v>
      </c>
      <c r="X2204"/>
      <c r="Y2204"/>
      <c r="Z2204"/>
      <c r="AA2204">
        <v>30640</v>
      </c>
      <c r="AB2204">
        <v>68</v>
      </c>
    </row>
    <row r="2205" spans="1:28" x14ac:dyDescent="0.2">
      <c r="A2205" t="s">
        <v>27859</v>
      </c>
      <c r="B2205" t="s">
        <v>27860</v>
      </c>
      <c r="C2205">
        <v>2015</v>
      </c>
      <c r="D2205" t="s">
        <v>27861</v>
      </c>
      <c r="E2205" t="s">
        <v>1045</v>
      </c>
      <c r="F2205" t="s">
        <v>44036</v>
      </c>
      <c r="H2205">
        <v>101</v>
      </c>
      <c r="I2205" t="s">
        <v>25</v>
      </c>
      <c r="J2205" t="s">
        <v>26</v>
      </c>
      <c r="K2205" t="s">
        <v>308</v>
      </c>
      <c r="M2205" t="s">
        <v>27862</v>
      </c>
      <c r="N2205" t="s">
        <v>27863</v>
      </c>
      <c r="O2205" t="s">
        <v>27864</v>
      </c>
      <c r="P2205" t="s">
        <v>22431</v>
      </c>
      <c r="Q2205" t="s">
        <v>27865</v>
      </c>
      <c r="R2205" t="s">
        <v>27866</v>
      </c>
      <c r="S2205" t="s">
        <v>27867</v>
      </c>
      <c r="T2205">
        <v>6.5</v>
      </c>
      <c r="U2205">
        <v>81305</v>
      </c>
      <c r="V2205" s="12">
        <f>W2205*1.09195121025074</f>
        <v>9281585.2871312909</v>
      </c>
      <c r="W2205" s="3">
        <v>8500000</v>
      </c>
      <c r="X2205" s="13">
        <f>Y2205*1.09195121025074</f>
        <v>37159474.224097803</v>
      </c>
      <c r="Y2205" s="3">
        <v>34030343</v>
      </c>
      <c r="Z2205" s="13">
        <f>AA2205*1.09195121025074</f>
        <v>47728907.860550024</v>
      </c>
      <c r="AA2205" s="3">
        <v>43709744</v>
      </c>
      <c r="AB2205">
        <v>145</v>
      </c>
    </row>
    <row r="2206" spans="1:28" x14ac:dyDescent="0.2">
      <c r="A2206" t="s">
        <v>32950</v>
      </c>
      <c r="B2206" t="s">
        <v>32951</v>
      </c>
      <c r="C2206">
        <v>2013</v>
      </c>
      <c r="D2206" s="1">
        <v>41406</v>
      </c>
      <c r="E2206" t="s">
        <v>176</v>
      </c>
      <c r="H2206">
        <v>98</v>
      </c>
      <c r="I2206" t="s">
        <v>25</v>
      </c>
      <c r="J2206" t="s">
        <v>26</v>
      </c>
      <c r="M2206" t="s">
        <v>1596</v>
      </c>
      <c r="N2206" t="s">
        <v>1596</v>
      </c>
      <c r="O2206" t="s">
        <v>32952</v>
      </c>
      <c r="P2206" t="s">
        <v>2304</v>
      </c>
      <c r="Q2206" t="s">
        <v>32953</v>
      </c>
      <c r="R2206" t="s">
        <v>32954</v>
      </c>
      <c r="S2206" t="s">
        <v>32955</v>
      </c>
      <c r="T2206">
        <v>7.3</v>
      </c>
      <c r="U2206">
        <v>189028</v>
      </c>
      <c r="V2206" s="12">
        <f>W2206*1.11098185502045</f>
        <v>19997673.3903681</v>
      </c>
      <c r="W2206" s="3">
        <v>18000000</v>
      </c>
      <c r="X2206" s="13">
        <f>Y2206*1.11098185502045</f>
        <v>37112883.2492304</v>
      </c>
      <c r="Y2206" s="3">
        <v>33405481</v>
      </c>
      <c r="Z2206" s="13">
        <f>AA2206*1.11098185502045</f>
        <v>110103638.98935811</v>
      </c>
      <c r="AA2206" s="3">
        <v>99104804</v>
      </c>
      <c r="AB2206">
        <v>460</v>
      </c>
    </row>
    <row r="2207" spans="1:28" x14ac:dyDescent="0.2">
      <c r="A2207" t="s">
        <v>35587</v>
      </c>
      <c r="B2207" t="s">
        <v>35588</v>
      </c>
      <c r="C2207">
        <v>2016</v>
      </c>
      <c r="D2207" t="s">
        <v>35589</v>
      </c>
      <c r="E2207" t="s">
        <v>16512</v>
      </c>
      <c r="F2207" t="s">
        <v>44031</v>
      </c>
      <c r="G2207" t="s">
        <v>44044</v>
      </c>
      <c r="H2207">
        <v>121</v>
      </c>
      <c r="I2207" t="s">
        <v>5685</v>
      </c>
      <c r="J2207" t="s">
        <v>26</v>
      </c>
      <c r="K2207" t="s">
        <v>27</v>
      </c>
      <c r="L2207" t="s">
        <v>64</v>
      </c>
      <c r="M2207" t="s">
        <v>954</v>
      </c>
      <c r="N2207" t="s">
        <v>35590</v>
      </c>
      <c r="O2207" t="s">
        <v>35591</v>
      </c>
      <c r="P2207" t="s">
        <v>7373</v>
      </c>
      <c r="Q2207" t="s">
        <v>35592</v>
      </c>
      <c r="R2207" t="s">
        <v>35593</v>
      </c>
      <c r="S2207" t="s">
        <v>35594</v>
      </c>
      <c r="T2207">
        <v>6.2</v>
      </c>
      <c r="U2207">
        <v>153986</v>
      </c>
      <c r="V2207" s="12">
        <f>W2207*1.07834771485832</f>
        <v>80876078.614373997</v>
      </c>
      <c r="W2207" s="3">
        <v>75000000</v>
      </c>
      <c r="X2207" s="13">
        <f>Y2207*1.07834771485832</f>
        <v>37034314.54296761</v>
      </c>
      <c r="Y2207" s="3">
        <v>34343574</v>
      </c>
      <c r="Z2207" s="13">
        <f>AA2207*1.07834771485832</f>
        <v>237259421.86290058</v>
      </c>
      <c r="AA2207" s="3">
        <v>220021259</v>
      </c>
      <c r="AB2207">
        <v>400</v>
      </c>
    </row>
    <row r="2208" spans="1:28" x14ac:dyDescent="0.2">
      <c r="A2208" t="s">
        <v>22555</v>
      </c>
      <c r="B2208" t="s">
        <v>22556</v>
      </c>
      <c r="C2208">
        <v>2010</v>
      </c>
      <c r="D2208" t="s">
        <v>14830</v>
      </c>
      <c r="E2208" t="s">
        <v>176</v>
      </c>
      <c r="F2208" t="s">
        <v>44042</v>
      </c>
      <c r="H2208">
        <v>113</v>
      </c>
      <c r="I2208" t="s">
        <v>22557</v>
      </c>
      <c r="J2208" t="s">
        <v>26</v>
      </c>
      <c r="K2208" t="s">
        <v>307</v>
      </c>
      <c r="L2208" t="s">
        <v>75</v>
      </c>
      <c r="M2208" t="s">
        <v>2710</v>
      </c>
      <c r="N2208" t="s">
        <v>22558</v>
      </c>
      <c r="O2208" t="s">
        <v>22559</v>
      </c>
      <c r="P2208" t="s">
        <v>7485</v>
      </c>
      <c r="Q2208" t="s">
        <v>22560</v>
      </c>
      <c r="R2208" t="s">
        <v>22561</v>
      </c>
      <c r="S2208" t="s">
        <v>22562</v>
      </c>
      <c r="T2208">
        <v>6.8</v>
      </c>
      <c r="U2208">
        <v>63298</v>
      </c>
      <c r="V2208" s="12">
        <f>W2208*1.18690152988223</f>
        <v>23738030.597644601</v>
      </c>
      <c r="W2208" s="3">
        <v>20000000</v>
      </c>
      <c r="X2208" s="13">
        <f>Y2208*1.18690152988223</f>
        <v>37004679.41917666</v>
      </c>
      <c r="Y2208" s="3">
        <v>31177548</v>
      </c>
      <c r="Z2208" s="13">
        <f>AA2208*1.18690152988223</f>
        <v>54165874.997468449</v>
      </c>
      <c r="AA2208" s="3">
        <v>45636368</v>
      </c>
      <c r="AB2208">
        <v>182</v>
      </c>
    </row>
    <row r="2209" spans="1:28" hidden="1" x14ac:dyDescent="0.2">
      <c r="A2209" t="s">
        <v>21176</v>
      </c>
      <c r="B2209" t="s">
        <v>21177</v>
      </c>
      <c r="C2209">
        <v>2008</v>
      </c>
      <c r="D2209" s="1">
        <v>40095</v>
      </c>
      <c r="E2209" t="s">
        <v>44041</v>
      </c>
      <c r="F2209" t="s">
        <v>44032</v>
      </c>
      <c r="H2209">
        <v>100</v>
      </c>
      <c r="I2209" t="s">
        <v>25</v>
      </c>
      <c r="J2209" t="s">
        <v>26</v>
      </c>
      <c r="M2209" t="s">
        <v>21178</v>
      </c>
      <c r="N2209" t="s">
        <v>21179</v>
      </c>
      <c r="O2209" t="s">
        <v>21180</v>
      </c>
      <c r="P2209" t="s">
        <v>21181</v>
      </c>
      <c r="Q2209" t="s">
        <v>21182</v>
      </c>
      <c r="R2209" t="s">
        <v>21183</v>
      </c>
      <c r="S2209" t="s">
        <v>21184</v>
      </c>
      <c r="T2209">
        <v>6.6</v>
      </c>
      <c r="U2209">
        <v>11643</v>
      </c>
      <c r="W2209"/>
      <c r="X2209"/>
      <c r="Y2209"/>
      <c r="Z2209"/>
      <c r="AA2209">
        <v>44872</v>
      </c>
      <c r="AB2209">
        <v>54</v>
      </c>
    </row>
    <row r="2210" spans="1:28" hidden="1" x14ac:dyDescent="0.2">
      <c r="A2210" t="s">
        <v>21185</v>
      </c>
      <c r="B2210" t="s">
        <v>21186</v>
      </c>
      <c r="C2210">
        <v>2009</v>
      </c>
      <c r="D2210" s="1">
        <v>40093</v>
      </c>
      <c r="E2210" t="s">
        <v>1045</v>
      </c>
      <c r="F2210" t="s">
        <v>44032</v>
      </c>
      <c r="G2210" t="s">
        <v>44036</v>
      </c>
      <c r="H2210">
        <v>98</v>
      </c>
      <c r="I2210" t="s">
        <v>25</v>
      </c>
      <c r="J2210" t="s">
        <v>26</v>
      </c>
      <c r="M2210" t="s">
        <v>8253</v>
      </c>
      <c r="N2210" t="s">
        <v>21187</v>
      </c>
      <c r="O2210" t="s">
        <v>21188</v>
      </c>
      <c r="P2210" t="s">
        <v>13070</v>
      </c>
      <c r="Q2210" t="s">
        <v>21189</v>
      </c>
      <c r="R2210" t="s">
        <v>21190</v>
      </c>
      <c r="S2210" t="s">
        <v>21191</v>
      </c>
      <c r="T2210">
        <v>6.4</v>
      </c>
      <c r="U2210">
        <v>12854</v>
      </c>
      <c r="W2210"/>
      <c r="X2210"/>
      <c r="Y2210">
        <v>337356</v>
      </c>
      <c r="Z2210"/>
      <c r="AA2210">
        <v>2860973</v>
      </c>
      <c r="AB2210">
        <v>50</v>
      </c>
    </row>
    <row r="2211" spans="1:28" x14ac:dyDescent="0.2">
      <c r="A2211" t="s">
        <v>25096</v>
      </c>
      <c r="B2211" t="s">
        <v>25097</v>
      </c>
      <c r="C2211">
        <v>2010</v>
      </c>
      <c r="D2211" t="s">
        <v>22679</v>
      </c>
      <c r="E2211" t="s">
        <v>176</v>
      </c>
      <c r="F2211" t="s">
        <v>44034</v>
      </c>
      <c r="G2211" t="s">
        <v>44036</v>
      </c>
      <c r="H2211">
        <v>99</v>
      </c>
      <c r="I2211" t="s">
        <v>433</v>
      </c>
      <c r="J2211" t="s">
        <v>26</v>
      </c>
      <c r="M2211" t="s">
        <v>4940</v>
      </c>
      <c r="N2211" t="s">
        <v>25098</v>
      </c>
      <c r="O2211" t="s">
        <v>25099</v>
      </c>
      <c r="P2211" t="s">
        <v>18928</v>
      </c>
      <c r="Q2211" t="s">
        <v>25100</v>
      </c>
      <c r="R2211" t="s">
        <v>25101</v>
      </c>
      <c r="S2211" t="s">
        <v>25102</v>
      </c>
      <c r="T2211">
        <v>6.4</v>
      </c>
      <c r="U2211">
        <v>57799</v>
      </c>
      <c r="V2211" s="12">
        <f>W2211*1.18690152988223</f>
        <v>52223667.314818121</v>
      </c>
      <c r="W2211" s="3">
        <v>44000000</v>
      </c>
      <c r="X2211" s="13">
        <f>Y2211*1.18690152988223</f>
        <v>36986872.335523836</v>
      </c>
      <c r="Y2211" s="3">
        <v>31162545</v>
      </c>
      <c r="Z2211" s="13">
        <f>AA2211*1.18690152988223</f>
        <v>57197620.303701706</v>
      </c>
      <c r="AA2211" s="3">
        <v>48190704</v>
      </c>
      <c r="AB2211">
        <v>93</v>
      </c>
    </row>
    <row r="2212" spans="1:28" x14ac:dyDescent="0.2">
      <c r="A2212" t="s">
        <v>7147</v>
      </c>
      <c r="B2212" t="s">
        <v>7148</v>
      </c>
      <c r="C2212">
        <v>2003</v>
      </c>
      <c r="D2212" t="s">
        <v>4410</v>
      </c>
      <c r="E2212" t="s">
        <v>1045</v>
      </c>
      <c r="H2212">
        <v>85</v>
      </c>
      <c r="I2212" t="s">
        <v>25</v>
      </c>
      <c r="J2212" t="s">
        <v>26</v>
      </c>
      <c r="M2212" t="s">
        <v>7149</v>
      </c>
      <c r="N2212" t="s">
        <v>7150</v>
      </c>
      <c r="O2212" t="s">
        <v>7151</v>
      </c>
      <c r="P2212" t="s">
        <v>7152</v>
      </c>
      <c r="Q2212" t="s">
        <v>7153</v>
      </c>
      <c r="R2212" t="s">
        <v>7154</v>
      </c>
      <c r="S2212" t="s">
        <v>7155</v>
      </c>
      <c r="T2212">
        <v>3.4</v>
      </c>
      <c r="U2212">
        <v>36849</v>
      </c>
      <c r="V2212" s="12">
        <f>W2212*1.40658152173913</f>
        <v>26725048.913043469</v>
      </c>
      <c r="W2212" s="3">
        <v>19000000</v>
      </c>
      <c r="X2212" s="13">
        <f>Y2212*1.40658152173913</f>
        <v>36959990.125624985</v>
      </c>
      <c r="Y2212" s="3">
        <v>26276465</v>
      </c>
      <c r="Z2212" s="13">
        <f>AA2212*1.40658152173913</f>
        <v>55232961.003614113</v>
      </c>
      <c r="AA2212" s="3">
        <v>39267515</v>
      </c>
      <c r="AB2212">
        <v>272</v>
      </c>
    </row>
    <row r="2213" spans="1:28" hidden="1" x14ac:dyDescent="0.2">
      <c r="A2213" t="s">
        <v>21208</v>
      </c>
      <c r="B2213" t="s">
        <v>21209</v>
      </c>
      <c r="C2213">
        <v>2009</v>
      </c>
      <c r="D2213" t="s">
        <v>21210</v>
      </c>
      <c r="E2213" t="s">
        <v>44041</v>
      </c>
      <c r="F2213" t="s">
        <v>44032</v>
      </c>
      <c r="G2213" t="s">
        <v>44045</v>
      </c>
      <c r="H2213">
        <v>116</v>
      </c>
      <c r="I2213" t="s">
        <v>1026</v>
      </c>
      <c r="J2213" t="s">
        <v>26</v>
      </c>
      <c r="K2213" t="s">
        <v>308</v>
      </c>
      <c r="L2213" t="s">
        <v>361</v>
      </c>
      <c r="M2213" t="s">
        <v>9742</v>
      </c>
      <c r="N2213" t="s">
        <v>9742</v>
      </c>
      <c r="O2213" t="s">
        <v>21211</v>
      </c>
      <c r="P2213" t="s">
        <v>21212</v>
      </c>
      <c r="Q2213" t="s">
        <v>21213</v>
      </c>
      <c r="R2213" t="s">
        <v>21214</v>
      </c>
      <c r="S2213" t="s">
        <v>21215</v>
      </c>
      <c r="T2213">
        <v>6.3</v>
      </c>
      <c r="U2213">
        <v>19266</v>
      </c>
      <c r="W2213"/>
      <c r="X2213"/>
      <c r="Y2213">
        <v>426688</v>
      </c>
      <c r="Z2213"/>
      <c r="AA2213">
        <v>1981134</v>
      </c>
      <c r="AB2213">
        <v>118</v>
      </c>
    </row>
    <row r="2214" spans="1:28" x14ac:dyDescent="0.2">
      <c r="A2214" t="s">
        <v>38502</v>
      </c>
      <c r="B2214" t="s">
        <v>38503</v>
      </c>
      <c r="C2214">
        <v>2018</v>
      </c>
      <c r="D2214" s="1">
        <v>43263</v>
      </c>
      <c r="E2214" t="s">
        <v>16512</v>
      </c>
      <c r="F2214" t="s">
        <v>44031</v>
      </c>
      <c r="G2214" t="s">
        <v>44032</v>
      </c>
      <c r="H2214">
        <v>96</v>
      </c>
      <c r="I2214" t="s">
        <v>37886</v>
      </c>
      <c r="J2214" t="s">
        <v>26</v>
      </c>
      <c r="M2214" t="s">
        <v>38504</v>
      </c>
      <c r="N2214" t="s">
        <v>38505</v>
      </c>
      <c r="O2214" t="s">
        <v>38506</v>
      </c>
      <c r="P2214" t="s">
        <v>22594</v>
      </c>
      <c r="Q2214" t="s">
        <v>38507</v>
      </c>
      <c r="R2214" t="s">
        <v>38508</v>
      </c>
      <c r="S2214" t="s">
        <v>38509</v>
      </c>
      <c r="T2214">
        <v>6.7</v>
      </c>
      <c r="U2214">
        <v>52735</v>
      </c>
      <c r="V2214" s="12">
        <f>W2214*1.03068014830331</f>
        <v>52564687.563468806</v>
      </c>
      <c r="W2214" s="3">
        <v>51000000</v>
      </c>
      <c r="X2214" s="13">
        <f>Y2214*1.03068014830331</f>
        <v>36957284.630818628</v>
      </c>
      <c r="Y2214" s="3">
        <v>35857181</v>
      </c>
      <c r="Z2214" s="13">
        <f>AA2214*1.03068014830331</f>
        <v>101216084.61713901</v>
      </c>
      <c r="AA2214" s="3">
        <v>98203196</v>
      </c>
      <c r="AB2214">
        <v>571</v>
      </c>
    </row>
    <row r="2215" spans="1:28" x14ac:dyDescent="0.2">
      <c r="A2215" t="s">
        <v>2537</v>
      </c>
      <c r="B2215" t="s">
        <v>2538</v>
      </c>
      <c r="C2215">
        <v>2001</v>
      </c>
      <c r="D2215" t="s">
        <v>516</v>
      </c>
      <c r="E2215" t="s">
        <v>176</v>
      </c>
      <c r="F2215" t="s">
        <v>44036</v>
      </c>
      <c r="H2215">
        <v>119</v>
      </c>
      <c r="I2215" t="s">
        <v>25</v>
      </c>
      <c r="J2215" t="s">
        <v>26</v>
      </c>
      <c r="M2215" t="s">
        <v>2539</v>
      </c>
      <c r="N2215" t="s">
        <v>2540</v>
      </c>
      <c r="O2215" t="s">
        <v>2541</v>
      </c>
      <c r="P2215" t="s">
        <v>1143</v>
      </c>
      <c r="Q2215" t="s">
        <v>2542</v>
      </c>
      <c r="R2215" t="s">
        <v>2543</v>
      </c>
      <c r="S2215" t="s">
        <v>2544</v>
      </c>
      <c r="T2215">
        <v>6.7</v>
      </c>
      <c r="U2215">
        <v>84353</v>
      </c>
      <c r="V2215" s="12">
        <f>W2215*1.46138339920949</f>
        <v>58455335.968379602</v>
      </c>
      <c r="W2215" s="3">
        <v>40000000</v>
      </c>
      <c r="X2215" s="13">
        <f>Y2215*1.46138339920949</f>
        <v>36955613.921699703</v>
      </c>
      <c r="Y2215" s="3">
        <v>25288103</v>
      </c>
      <c r="Z2215" s="13">
        <f>AA2215*1.46138339920949</f>
        <v>96092137.22703582</v>
      </c>
      <c r="AA2215" s="3">
        <v>65754228</v>
      </c>
      <c r="AB2215">
        <v>291</v>
      </c>
    </row>
    <row r="2216" spans="1:28" hidden="1" x14ac:dyDescent="0.2">
      <c r="A2216" t="s">
        <v>21229</v>
      </c>
      <c r="B2216" t="s">
        <v>21230</v>
      </c>
      <c r="C2216">
        <v>2009</v>
      </c>
      <c r="D2216" t="s">
        <v>11446</v>
      </c>
      <c r="E2216" t="s">
        <v>1045</v>
      </c>
      <c r="H2216">
        <v>99</v>
      </c>
      <c r="I2216" t="s">
        <v>25</v>
      </c>
      <c r="J2216" t="s">
        <v>26</v>
      </c>
      <c r="M2216" t="s">
        <v>21231</v>
      </c>
      <c r="N2216" t="s">
        <v>3285</v>
      </c>
      <c r="O2216" t="s">
        <v>21232</v>
      </c>
      <c r="P2216" t="s">
        <v>21231</v>
      </c>
      <c r="Q2216" t="s">
        <v>21233</v>
      </c>
      <c r="R2216" t="s">
        <v>21234</v>
      </c>
      <c r="S2216" t="s">
        <v>21235</v>
      </c>
      <c r="T2216">
        <v>6.4</v>
      </c>
      <c r="U2216">
        <v>13142</v>
      </c>
      <c r="W2216"/>
      <c r="X2216"/>
      <c r="Y2216">
        <v>41587</v>
      </c>
      <c r="Z2216"/>
      <c r="AA2216">
        <v>60421</v>
      </c>
      <c r="AB2216">
        <v>33</v>
      </c>
    </row>
    <row r="2217" spans="1:28" x14ac:dyDescent="0.2">
      <c r="A2217" t="s">
        <v>43595</v>
      </c>
      <c r="B2217" t="s">
        <v>43596</v>
      </c>
      <c r="C2217">
        <v>2019</v>
      </c>
      <c r="D2217" s="1">
        <v>43831</v>
      </c>
      <c r="E2217" t="s">
        <v>16512</v>
      </c>
      <c r="F2217" t="s">
        <v>44038</v>
      </c>
      <c r="G2217" t="s">
        <v>44044</v>
      </c>
      <c r="H2217">
        <v>113</v>
      </c>
      <c r="I2217" t="s">
        <v>495</v>
      </c>
      <c r="J2217" t="s">
        <v>26</v>
      </c>
      <c r="M2217" t="s">
        <v>1895</v>
      </c>
      <c r="N2217" t="s">
        <v>43597</v>
      </c>
      <c r="O2217" t="s">
        <v>43598</v>
      </c>
      <c r="P2217" t="s">
        <v>426</v>
      </c>
      <c r="Q2217" t="s">
        <v>426</v>
      </c>
      <c r="R2217" t="s">
        <v>43599</v>
      </c>
      <c r="S2217" t="s">
        <v>43600</v>
      </c>
      <c r="T2217">
        <v>7.9</v>
      </c>
      <c r="U2217">
        <v>179054</v>
      </c>
      <c r="V2217" s="12">
        <f>W2217*1.01233684194057</f>
        <v>22271410.522692543</v>
      </c>
      <c r="W2217" s="3">
        <v>22000000</v>
      </c>
      <c r="X2217" s="13">
        <f>Y2217*1.01233684194057</f>
        <v>36921741.770203874</v>
      </c>
      <c r="Y2217" s="3">
        <v>36471795</v>
      </c>
      <c r="Z2217" s="13">
        <f>AA2217*1.01233684194057</f>
        <v>116592651.23092674</v>
      </c>
      <c r="AA2217" s="3">
        <v>115171795</v>
      </c>
      <c r="AB2217">
        <v>1167</v>
      </c>
    </row>
    <row r="2218" spans="1:28" x14ac:dyDescent="0.2">
      <c r="A2218" t="s">
        <v>16594</v>
      </c>
      <c r="B2218" t="s">
        <v>16595</v>
      </c>
      <c r="C2218">
        <v>2008</v>
      </c>
      <c r="D2218" s="1">
        <v>39517</v>
      </c>
      <c r="E2218" t="s">
        <v>3496</v>
      </c>
      <c r="F2218" t="s">
        <v>44045</v>
      </c>
      <c r="H2218">
        <v>110</v>
      </c>
      <c r="I2218" t="s">
        <v>16596</v>
      </c>
      <c r="J2218" t="s">
        <v>26</v>
      </c>
      <c r="M2218" t="s">
        <v>7530</v>
      </c>
      <c r="N2218" t="s">
        <v>7531</v>
      </c>
      <c r="O2218" t="s">
        <v>16597</v>
      </c>
      <c r="P2218" t="s">
        <v>11123</v>
      </c>
      <c r="Q2218" t="s">
        <v>16598</v>
      </c>
      <c r="R2218" t="s">
        <v>16599</v>
      </c>
      <c r="S2218" t="s">
        <v>16600</v>
      </c>
      <c r="T2218">
        <v>6.2</v>
      </c>
      <c r="U2218">
        <v>100915</v>
      </c>
      <c r="V2218" s="12">
        <f>W2218*1.20207800169993</f>
        <v>42072730.05949755</v>
      </c>
      <c r="W2218" s="3">
        <v>35000000</v>
      </c>
      <c r="X2218" s="13">
        <f>Y2218*1.20207800169993</f>
        <v>36893503.662415296</v>
      </c>
      <c r="Y2218" s="3">
        <v>30691439</v>
      </c>
      <c r="Z2218" s="13">
        <f>AA2218*1.20207800169993</f>
        <v>93875937.748447537</v>
      </c>
      <c r="AA2218" s="3">
        <v>78094714</v>
      </c>
      <c r="AB2218">
        <v>257</v>
      </c>
    </row>
    <row r="2219" spans="1:28" x14ac:dyDescent="0.2">
      <c r="A2219" t="s">
        <v>31044</v>
      </c>
      <c r="B2219" t="s">
        <v>31045</v>
      </c>
      <c r="C2219">
        <v>2014</v>
      </c>
      <c r="D2219" t="s">
        <v>20854</v>
      </c>
      <c r="E2219" t="s">
        <v>44041</v>
      </c>
      <c r="F2219" t="s">
        <v>44032</v>
      </c>
      <c r="G2219" t="s">
        <v>44042</v>
      </c>
      <c r="H2219">
        <v>111</v>
      </c>
      <c r="I2219" t="s">
        <v>25</v>
      </c>
      <c r="J2219" t="s">
        <v>26</v>
      </c>
      <c r="M2219" t="s">
        <v>18916</v>
      </c>
      <c r="N2219" t="s">
        <v>31046</v>
      </c>
      <c r="O2219" t="s">
        <v>31047</v>
      </c>
      <c r="P2219" t="s">
        <v>333</v>
      </c>
      <c r="Q2219" t="s">
        <v>31048</v>
      </c>
      <c r="R2219" t="s">
        <v>31049</v>
      </c>
      <c r="S2219" t="s">
        <v>31050</v>
      </c>
      <c r="T2219">
        <v>6</v>
      </c>
      <c r="U2219">
        <v>64673</v>
      </c>
      <c r="V2219" s="12">
        <f>W2219*1.09324733035956</f>
        <v>27331183.258988999</v>
      </c>
      <c r="W2219" s="3">
        <v>25000000</v>
      </c>
      <c r="X2219" s="13">
        <f>Y2219*1.09324733035956</f>
        <v>36821654.587861694</v>
      </c>
      <c r="Y2219" s="3">
        <v>33680992</v>
      </c>
      <c r="Z2219" s="13">
        <f>AA2219*1.09324733035956</f>
        <v>42943839.637875237</v>
      </c>
      <c r="AA2219" s="3">
        <v>39280992</v>
      </c>
      <c r="AB2219">
        <v>185</v>
      </c>
    </row>
    <row r="2220" spans="1:28" hidden="1" x14ac:dyDescent="0.2">
      <c r="A2220" t="s">
        <v>21262</v>
      </c>
      <c r="B2220" t="s">
        <v>21263</v>
      </c>
      <c r="C2220">
        <v>2020</v>
      </c>
      <c r="D2220" s="1">
        <v>44014</v>
      </c>
      <c r="E2220" t="s">
        <v>176</v>
      </c>
      <c r="F2220" t="s">
        <v>44045</v>
      </c>
      <c r="G2220" t="s">
        <v>44042</v>
      </c>
      <c r="H2220">
        <v>103</v>
      </c>
      <c r="I2220" t="s">
        <v>25</v>
      </c>
      <c r="J2220" t="s">
        <v>26</v>
      </c>
      <c r="M2220" t="s">
        <v>21264</v>
      </c>
      <c r="N2220" t="s">
        <v>21265</v>
      </c>
      <c r="O2220" t="s">
        <v>21266</v>
      </c>
      <c r="P2220" t="s">
        <v>21267</v>
      </c>
      <c r="Q2220" t="s">
        <v>21268</v>
      </c>
      <c r="R2220" t="s">
        <v>21269</v>
      </c>
      <c r="S2220" t="s">
        <v>21270</v>
      </c>
      <c r="T2220">
        <v>5.9</v>
      </c>
      <c r="U2220">
        <v>12715</v>
      </c>
      <c r="W2220"/>
      <c r="X2220"/>
      <c r="Y2220"/>
      <c r="Z2220"/>
      <c r="AA2220"/>
      <c r="AB2220">
        <v>202</v>
      </c>
    </row>
    <row r="2221" spans="1:28" hidden="1" x14ac:dyDescent="0.2">
      <c r="A2221" t="s">
        <v>21271</v>
      </c>
      <c r="B2221" t="s">
        <v>21272</v>
      </c>
      <c r="C2221">
        <v>2020</v>
      </c>
      <c r="D2221" t="s">
        <v>21273</v>
      </c>
      <c r="E2221" t="s">
        <v>176</v>
      </c>
      <c r="F2221" t="s">
        <v>44042</v>
      </c>
      <c r="H2221">
        <v>115</v>
      </c>
      <c r="I2221" t="s">
        <v>25</v>
      </c>
      <c r="J2221" t="s">
        <v>26</v>
      </c>
      <c r="M2221" t="s">
        <v>13893</v>
      </c>
      <c r="N2221" t="s">
        <v>13893</v>
      </c>
      <c r="O2221" t="s">
        <v>21274</v>
      </c>
      <c r="P2221" t="s">
        <v>21275</v>
      </c>
      <c r="Q2221" t="s">
        <v>21276</v>
      </c>
      <c r="R2221" t="s">
        <v>21277</v>
      </c>
      <c r="S2221" t="s">
        <v>21278</v>
      </c>
      <c r="T2221">
        <v>5.8</v>
      </c>
      <c r="U2221">
        <v>10075</v>
      </c>
      <c r="W2221"/>
      <c r="X2221"/>
      <c r="Y2221"/>
      <c r="Z2221"/>
      <c r="AA2221"/>
      <c r="AB2221">
        <v>378</v>
      </c>
    </row>
    <row r="2222" spans="1:28" x14ac:dyDescent="0.2">
      <c r="A2222" t="s">
        <v>21034</v>
      </c>
      <c r="B2222" t="s">
        <v>21035</v>
      </c>
      <c r="C2222">
        <v>2010</v>
      </c>
      <c r="D2222" s="1">
        <v>40636</v>
      </c>
      <c r="E2222" t="s">
        <v>1045</v>
      </c>
      <c r="F2222" t="s">
        <v>44032</v>
      </c>
      <c r="G2222" t="s">
        <v>44036</v>
      </c>
      <c r="H2222">
        <v>107</v>
      </c>
      <c r="I2222" t="s">
        <v>25</v>
      </c>
      <c r="J2222" t="s">
        <v>26</v>
      </c>
      <c r="K2222" t="s">
        <v>787</v>
      </c>
      <c r="M2222" t="s">
        <v>4005</v>
      </c>
      <c r="N2222" t="s">
        <v>19312</v>
      </c>
      <c r="O2222" t="s">
        <v>21036</v>
      </c>
      <c r="P2222" t="s">
        <v>12090</v>
      </c>
      <c r="Q2222" t="s">
        <v>21037</v>
      </c>
      <c r="R2222" t="s">
        <v>21038</v>
      </c>
      <c r="S2222" t="s">
        <v>21039</v>
      </c>
      <c r="T2222">
        <v>6.5</v>
      </c>
      <c r="U2222">
        <v>72068</v>
      </c>
      <c r="V2222" s="12">
        <f>W2222*1.18690152988223</f>
        <v>47476061.195289202</v>
      </c>
      <c r="W2222" s="3">
        <v>40000000</v>
      </c>
      <c r="X2222" s="13">
        <f>Y2222*1.18690152988223</f>
        <v>36807872.155097708</v>
      </c>
      <c r="Y2222" s="3">
        <v>31011732</v>
      </c>
      <c r="Z2222" s="13">
        <f>AA2222*1.18690152988223</f>
        <v>71262726.270022258</v>
      </c>
      <c r="AA2222" s="3">
        <v>60040976</v>
      </c>
      <c r="AB2222">
        <v>186</v>
      </c>
    </row>
    <row r="2223" spans="1:28" hidden="1" x14ac:dyDescent="0.2">
      <c r="A2223" t="s">
        <v>21287</v>
      </c>
      <c r="B2223" t="s">
        <v>21288</v>
      </c>
      <c r="C2223">
        <v>2017</v>
      </c>
      <c r="D2223" s="1">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v>
      </c>
      <c r="T2223">
        <v>3.9</v>
      </c>
      <c r="U2223">
        <v>16563</v>
      </c>
      <c r="W2223"/>
      <c r="X2223"/>
      <c r="Y2223">
        <v>2335162</v>
      </c>
      <c r="Z2223"/>
      <c r="AA2223">
        <v>4017852</v>
      </c>
      <c r="AB2223">
        <v>319</v>
      </c>
    </row>
    <row r="2224" spans="1:28" x14ac:dyDescent="0.2">
      <c r="A2224" t="s">
        <v>7338</v>
      </c>
      <c r="B2224" t="s">
        <v>7339</v>
      </c>
      <c r="C2224">
        <v>2004</v>
      </c>
      <c r="D2224" t="s">
        <v>6534</v>
      </c>
      <c r="E2224" t="s">
        <v>1045</v>
      </c>
      <c r="F2224" t="s">
        <v>44032</v>
      </c>
      <c r="G2224" t="s">
        <v>44036</v>
      </c>
      <c r="H2224">
        <v>102</v>
      </c>
      <c r="I2224" t="s">
        <v>25</v>
      </c>
      <c r="J2224" t="s">
        <v>26</v>
      </c>
      <c r="K2224" t="s">
        <v>6578</v>
      </c>
      <c r="M2224" t="s">
        <v>7340</v>
      </c>
      <c r="N2224" t="s">
        <v>7340</v>
      </c>
      <c r="O2224" t="s">
        <v>7341</v>
      </c>
      <c r="P2224" t="s">
        <v>7340</v>
      </c>
      <c r="Q2224" t="s">
        <v>7342</v>
      </c>
      <c r="R2224" t="s">
        <v>7343</v>
      </c>
      <c r="S2224" t="s">
        <v>7344</v>
      </c>
      <c r="T2224">
        <v>7.4</v>
      </c>
      <c r="U2224">
        <v>205293</v>
      </c>
      <c r="V2224" s="12">
        <f>W2224*1.37009528851244</f>
        <v>3425238.2212811001</v>
      </c>
      <c r="W2224" s="3">
        <v>2500000</v>
      </c>
      <c r="X2224" s="13">
        <f>Y2224*1.37009528851244</f>
        <v>36694324.967051335</v>
      </c>
      <c r="Y2224" s="3">
        <v>26782316</v>
      </c>
      <c r="Z2224" s="13">
        <f>AA2224*1.37009528851244</f>
        <v>49084096.661069334</v>
      </c>
      <c r="AA2224" s="3">
        <v>35825316</v>
      </c>
      <c r="AB2224">
        <v>974</v>
      </c>
    </row>
    <row r="2225" spans="1:28" x14ac:dyDescent="0.2">
      <c r="A2225" t="s">
        <v>15057</v>
      </c>
      <c r="B2225" t="s">
        <v>15058</v>
      </c>
      <c r="C2225">
        <v>2011</v>
      </c>
      <c r="D2225" t="s">
        <v>15059</v>
      </c>
      <c r="E2225" t="s">
        <v>44043</v>
      </c>
      <c r="F2225" t="s">
        <v>44032</v>
      </c>
      <c r="G2225" t="s">
        <v>44045</v>
      </c>
      <c r="H2225">
        <v>129</v>
      </c>
      <c r="I2225" t="s">
        <v>25</v>
      </c>
      <c r="J2225" t="s">
        <v>26</v>
      </c>
      <c r="M2225" t="s">
        <v>3359</v>
      </c>
      <c r="N2225" t="s">
        <v>15060</v>
      </c>
      <c r="O2225" t="s">
        <v>15061</v>
      </c>
      <c r="P2225" t="s">
        <v>7373</v>
      </c>
      <c r="Q2225" t="s">
        <v>15062</v>
      </c>
      <c r="R2225" t="s">
        <v>15063</v>
      </c>
      <c r="S2225" t="s">
        <v>15064</v>
      </c>
      <c r="T2225">
        <v>6.9</v>
      </c>
      <c r="U2225">
        <v>96631</v>
      </c>
      <c r="V2225" s="12">
        <f>W2225*1.1505830469594</f>
        <v>46023321.878376</v>
      </c>
      <c r="W2225" s="3">
        <v>40000000</v>
      </c>
      <c r="X2225" s="13">
        <f>Y2225*1.1505830469594</f>
        <v>36643631.960180387</v>
      </c>
      <c r="Y2225" s="3">
        <v>31847881</v>
      </c>
      <c r="Z2225" s="13">
        <f>AA2225*1.1505830469594</f>
        <v>63567275.25903035</v>
      </c>
      <c r="AA2225" s="3">
        <v>55247881</v>
      </c>
      <c r="AB2225">
        <v>378</v>
      </c>
    </row>
    <row r="2226" spans="1:28" x14ac:dyDescent="0.2">
      <c r="A2226" t="s">
        <v>12292</v>
      </c>
      <c r="B2226" t="s">
        <v>12293</v>
      </c>
      <c r="C2226">
        <v>2006</v>
      </c>
      <c r="D2226" s="1">
        <v>38878</v>
      </c>
      <c r="E2226" t="s">
        <v>1045</v>
      </c>
      <c r="F2226" t="s">
        <v>44036</v>
      </c>
      <c r="H2226">
        <v>103</v>
      </c>
      <c r="I2226" t="s">
        <v>25</v>
      </c>
      <c r="J2226" t="s">
        <v>26</v>
      </c>
      <c r="M2226" t="s">
        <v>12294</v>
      </c>
      <c r="N2226" t="s">
        <v>12295</v>
      </c>
      <c r="O2226" t="s">
        <v>12296</v>
      </c>
      <c r="P2226" t="s">
        <v>12297</v>
      </c>
      <c r="Q2226" t="s">
        <v>12298</v>
      </c>
      <c r="R2226" t="s">
        <v>12299</v>
      </c>
      <c r="S2226" t="s">
        <v>12300</v>
      </c>
      <c r="T2226">
        <v>5.5</v>
      </c>
      <c r="U2226">
        <v>44008</v>
      </c>
      <c r="V2226" s="12">
        <f>W2226*1.28378472222222</f>
        <v>15405416.66666664</v>
      </c>
      <c r="W2226" s="3">
        <v>12000000</v>
      </c>
      <c r="X2226" s="13">
        <f>Y2226*1.28378472222222</f>
        <v>36517070.274826325</v>
      </c>
      <c r="Y2226" s="3">
        <v>28444855</v>
      </c>
      <c r="Z2226" s="13">
        <f>AA2226*1.28378472222222</f>
        <v>49291445.89659714</v>
      </c>
      <c r="AA2226" s="3">
        <v>38395414</v>
      </c>
      <c r="AB2226">
        <v>165</v>
      </c>
    </row>
    <row r="2227" spans="1:28" hidden="1" x14ac:dyDescent="0.2">
      <c r="A2227" t="s">
        <v>21318</v>
      </c>
      <c r="B2227" t="s">
        <v>21319</v>
      </c>
      <c r="C2227">
        <v>2009</v>
      </c>
      <c r="D2227" t="s">
        <v>15871</v>
      </c>
      <c r="E2227" t="s">
        <v>1045</v>
      </c>
      <c r="F2227" t="s">
        <v>44044</v>
      </c>
      <c r="G2227" t="s">
        <v>44032</v>
      </c>
      <c r="H2227">
        <v>103</v>
      </c>
      <c r="I2227" t="s">
        <v>25</v>
      </c>
      <c r="J2227" t="s">
        <v>26</v>
      </c>
      <c r="M2227" t="s">
        <v>13893</v>
      </c>
      <c r="N2227" t="s">
        <v>12128</v>
      </c>
      <c r="O2227" t="s">
        <v>21320</v>
      </c>
      <c r="P2227" t="s">
        <v>13893</v>
      </c>
      <c r="Q2227" t="s">
        <v>21321</v>
      </c>
      <c r="R2227" t="s">
        <v>21322</v>
      </c>
      <c r="S2227" t="s">
        <v>21323</v>
      </c>
      <c r="T2227">
        <v>4.5</v>
      </c>
      <c r="U2227">
        <v>11236</v>
      </c>
      <c r="W2227"/>
      <c r="X2227"/>
      <c r="Y2227">
        <v>90508336</v>
      </c>
      <c r="Z2227"/>
      <c r="AA2227">
        <v>90508336</v>
      </c>
      <c r="AB2227">
        <v>52</v>
      </c>
    </row>
    <row r="2228" spans="1:28" x14ac:dyDescent="0.2">
      <c r="A2228" t="s">
        <v>42274</v>
      </c>
      <c r="B2228" t="s">
        <v>42275</v>
      </c>
      <c r="C2228">
        <v>2018</v>
      </c>
      <c r="D2228" t="s">
        <v>41236</v>
      </c>
      <c r="E2228" t="s">
        <v>16512</v>
      </c>
      <c r="F2228" t="s">
        <v>44032</v>
      </c>
      <c r="G2228" t="s">
        <v>44042</v>
      </c>
      <c r="H2228">
        <v>101</v>
      </c>
      <c r="I2228" t="s">
        <v>4212</v>
      </c>
      <c r="J2228" t="s">
        <v>26</v>
      </c>
      <c r="K2228" t="s">
        <v>308</v>
      </c>
      <c r="M2228" t="s">
        <v>11570</v>
      </c>
      <c r="N2228" t="s">
        <v>42276</v>
      </c>
      <c r="O2228" t="s">
        <v>42277</v>
      </c>
      <c r="P2228" t="s">
        <v>7429</v>
      </c>
      <c r="Q2228" t="s">
        <v>42278</v>
      </c>
      <c r="R2228" t="s">
        <v>42279</v>
      </c>
      <c r="S2228" t="s">
        <v>42280</v>
      </c>
      <c r="T2228">
        <v>6.5</v>
      </c>
      <c r="U2228">
        <v>49016</v>
      </c>
      <c r="V2228" s="12">
        <f>W2228*1.03068014830331</f>
        <v>25767003.707582746</v>
      </c>
      <c r="W2228" s="3">
        <v>25000000</v>
      </c>
      <c r="X2228" s="13">
        <f>Y2228*1.03068014830331</f>
        <v>36505374.674353853</v>
      </c>
      <c r="Y2228" s="3">
        <v>35418723</v>
      </c>
      <c r="Z2228" s="13">
        <f>AA2228*1.03068014830331</f>
        <v>55572957.417965084</v>
      </c>
      <c r="AA2228" s="3">
        <v>53918723</v>
      </c>
      <c r="AB2228">
        <v>733</v>
      </c>
    </row>
    <row r="2229" spans="1:28" x14ac:dyDescent="0.2">
      <c r="A2229" t="s">
        <v>13866</v>
      </c>
      <c r="B2229" t="s">
        <v>13867</v>
      </c>
      <c r="C2229">
        <v>2006</v>
      </c>
      <c r="D2229" t="s">
        <v>10075</v>
      </c>
      <c r="E2229" t="s">
        <v>44037</v>
      </c>
      <c r="F2229" t="s">
        <v>44031</v>
      </c>
      <c r="G2229" t="s">
        <v>44038</v>
      </c>
      <c r="H2229">
        <v>82</v>
      </c>
      <c r="I2229" t="s">
        <v>495</v>
      </c>
      <c r="J2229" t="s">
        <v>26</v>
      </c>
      <c r="M2229" t="s">
        <v>13868</v>
      </c>
      <c r="N2229" t="s">
        <v>13869</v>
      </c>
      <c r="O2229" t="s">
        <v>13870</v>
      </c>
      <c r="P2229" t="s">
        <v>2169</v>
      </c>
      <c r="Q2229" t="s">
        <v>8224</v>
      </c>
      <c r="R2229" t="s">
        <v>13871</v>
      </c>
      <c r="S2229" t="s">
        <v>13872</v>
      </c>
      <c r="T2229">
        <v>5</v>
      </c>
      <c r="U2229">
        <v>38026</v>
      </c>
      <c r="V2229" s="12">
        <f>W2229*1.28378472222222</f>
        <v>77027083.333333209</v>
      </c>
      <c r="W2229" s="3">
        <v>60000000</v>
      </c>
      <c r="X2229" s="13">
        <f>Y2229*1.28378472222222</f>
        <v>36493823.501076326</v>
      </c>
      <c r="Y2229" s="3">
        <v>28426747</v>
      </c>
      <c r="Z2229" s="13">
        <f>AA2229*1.28378472222222</f>
        <v>183999690.58368024</v>
      </c>
      <c r="AA2229" s="3">
        <v>143325970</v>
      </c>
      <c r="AB2229">
        <v>85</v>
      </c>
    </row>
    <row r="2230" spans="1:28" x14ac:dyDescent="0.2">
      <c r="A2230" t="s">
        <v>39634</v>
      </c>
      <c r="B2230" t="s">
        <v>39635</v>
      </c>
      <c r="C2230">
        <v>2019</v>
      </c>
      <c r="D2230" t="s">
        <v>39636</v>
      </c>
      <c r="E2230" t="s">
        <v>44035</v>
      </c>
      <c r="F2230" t="s">
        <v>44044</v>
      </c>
      <c r="G2230" t="s">
        <v>44032</v>
      </c>
      <c r="H2230">
        <v>137</v>
      </c>
      <c r="I2230" t="s">
        <v>25</v>
      </c>
      <c r="J2230" t="s">
        <v>26</v>
      </c>
      <c r="M2230" t="s">
        <v>33190</v>
      </c>
      <c r="N2230" t="s">
        <v>33269</v>
      </c>
      <c r="O2230" t="s">
        <v>39637</v>
      </c>
      <c r="P2230" t="s">
        <v>2059</v>
      </c>
      <c r="Q2230" t="s">
        <v>39638</v>
      </c>
      <c r="R2230" t="s">
        <v>39639</v>
      </c>
      <c r="S2230" t="s">
        <v>39640</v>
      </c>
      <c r="T2230">
        <v>7.6</v>
      </c>
      <c r="U2230">
        <v>37753</v>
      </c>
      <c r="V2230" s="12">
        <f>W2230*1.01233684194057</f>
        <v>25308421.048514251</v>
      </c>
      <c r="W2230" s="3">
        <v>25000000</v>
      </c>
      <c r="X2230" s="13">
        <f>Y2230*1.01233684194057</f>
        <v>36445646.839797117</v>
      </c>
      <c r="Y2230" s="3">
        <v>36001502</v>
      </c>
      <c r="Z2230" s="13">
        <f>AA2230*1.01233684194057</f>
        <v>51023297.363741323</v>
      </c>
      <c r="AA2230" s="3">
        <v>50401502</v>
      </c>
      <c r="AB2230">
        <v>363</v>
      </c>
    </row>
    <row r="2231" spans="1:28" x14ac:dyDescent="0.2">
      <c r="A2231" t="s">
        <v>5543</v>
      </c>
      <c r="B2231" t="s">
        <v>5544</v>
      </c>
      <c r="C2231">
        <v>2002</v>
      </c>
      <c r="D2231" t="s">
        <v>4929</v>
      </c>
      <c r="E2231" t="s">
        <v>16512</v>
      </c>
      <c r="F2231" t="s">
        <v>44044</v>
      </c>
      <c r="G2231" t="s">
        <v>44042</v>
      </c>
      <c r="H2231">
        <v>92</v>
      </c>
      <c r="I2231" t="s">
        <v>63</v>
      </c>
      <c r="J2231" t="s">
        <v>26</v>
      </c>
      <c r="K2231" t="s">
        <v>27</v>
      </c>
      <c r="L2231" t="s">
        <v>209</v>
      </c>
      <c r="M2231" t="s">
        <v>5545</v>
      </c>
      <c r="N2231" t="s">
        <v>5546</v>
      </c>
      <c r="O2231" t="s">
        <v>5547</v>
      </c>
      <c r="P2231" t="s">
        <v>1671</v>
      </c>
      <c r="Q2231" t="s">
        <v>5548</v>
      </c>
      <c r="R2231" t="s">
        <v>5549</v>
      </c>
      <c r="S2231" t="s">
        <v>5550</v>
      </c>
      <c r="T2231">
        <v>6.8</v>
      </c>
      <c r="U2231">
        <v>281093</v>
      </c>
      <c r="V2231" s="12">
        <f>W2231*1.43863813229572</f>
        <v>30211400.778210122</v>
      </c>
      <c r="W2231" s="3">
        <v>21000000</v>
      </c>
      <c r="X2231" s="13">
        <f>Y2231*1.43863813229572</f>
        <v>36392433.265797667</v>
      </c>
      <c r="Y2231" s="3">
        <v>25296447</v>
      </c>
      <c r="Z2231" s="13">
        <f>AA2231*1.43863813229572</f>
        <v>63197836.68622569</v>
      </c>
      <c r="AA2231" s="3">
        <v>43928932</v>
      </c>
      <c r="AB2231">
        <v>475</v>
      </c>
    </row>
    <row r="2232" spans="1:28" hidden="1" x14ac:dyDescent="0.2">
      <c r="A2232" t="s">
        <v>21355</v>
      </c>
      <c r="B2232" t="s">
        <v>21356</v>
      </c>
      <c r="C2232">
        <v>2009</v>
      </c>
      <c r="D2232" t="s">
        <v>17089</v>
      </c>
      <c r="E2232" t="s">
        <v>3496</v>
      </c>
      <c r="F2232" t="s">
        <v>44045</v>
      </c>
      <c r="G2232" t="s">
        <v>44042</v>
      </c>
      <c r="H2232">
        <v>123</v>
      </c>
      <c r="I2232" t="s">
        <v>21357</v>
      </c>
      <c r="J2232" t="s">
        <v>26</v>
      </c>
      <c r="K2232" t="s">
        <v>686</v>
      </c>
      <c r="L2232" t="s">
        <v>12569</v>
      </c>
      <c r="M2232" t="s">
        <v>10633</v>
      </c>
      <c r="N2232" t="s">
        <v>21358</v>
      </c>
      <c r="O2232" t="s">
        <v>21359</v>
      </c>
      <c r="P2232" t="s">
        <v>21360</v>
      </c>
      <c r="Q2232" t="s">
        <v>21361</v>
      </c>
      <c r="R2232" t="s">
        <v>21362</v>
      </c>
      <c r="S2232" t="s">
        <v>21363</v>
      </c>
      <c r="T2232">
        <v>6.9</v>
      </c>
      <c r="U2232">
        <v>187299</v>
      </c>
      <c r="W2232"/>
      <c r="X2232"/>
      <c r="Y2232">
        <v>41596251</v>
      </c>
      <c r="Z2232"/>
      <c r="AA2232">
        <v>77912251</v>
      </c>
      <c r="AB2232">
        <v>498</v>
      </c>
    </row>
    <row r="2233" spans="1:28" x14ac:dyDescent="0.2">
      <c r="A2233" t="s">
        <v>33595</v>
      </c>
      <c r="B2233" t="s">
        <v>33596</v>
      </c>
      <c r="C2233">
        <v>2015</v>
      </c>
      <c r="D2233" t="s">
        <v>33131</v>
      </c>
      <c r="E2233" t="s">
        <v>44035</v>
      </c>
      <c r="F2233" t="s">
        <v>44032</v>
      </c>
      <c r="G2233" t="s">
        <v>44049</v>
      </c>
      <c r="H2233">
        <v>109</v>
      </c>
      <c r="I2233" t="s">
        <v>1561</v>
      </c>
      <c r="J2233" t="s">
        <v>26</v>
      </c>
      <c r="K2233" t="s">
        <v>307</v>
      </c>
      <c r="L2233" t="s">
        <v>975</v>
      </c>
      <c r="M2233" t="s">
        <v>25586</v>
      </c>
      <c r="N2233" t="s">
        <v>33597</v>
      </c>
      <c r="O2233" t="s">
        <v>33598</v>
      </c>
      <c r="P2233" t="s">
        <v>7485</v>
      </c>
      <c r="Q2233" t="s">
        <v>33599</v>
      </c>
      <c r="R2233" t="s">
        <v>33600</v>
      </c>
      <c r="S2233" t="s">
        <v>33601</v>
      </c>
      <c r="T2233">
        <v>7.3</v>
      </c>
      <c r="U2233">
        <v>52634</v>
      </c>
      <c r="V2233" s="12">
        <f>W2233*1.09195121025074</f>
        <v>12011463.31275814</v>
      </c>
      <c r="W2233" s="3">
        <v>11000000</v>
      </c>
      <c r="X2233" s="13">
        <f>Y2233*1.09195121025074</f>
        <v>36370484.877131127</v>
      </c>
      <c r="Y2233" s="3">
        <v>33307793</v>
      </c>
      <c r="Z2233" s="13">
        <f>AA2233*1.09195121025074</f>
        <v>67285785.702725872</v>
      </c>
      <c r="AA2233" s="3">
        <v>61619773</v>
      </c>
      <c r="AB2233">
        <v>192</v>
      </c>
    </row>
    <row r="2234" spans="1:28" x14ac:dyDescent="0.2">
      <c r="A2234" t="s">
        <v>27113</v>
      </c>
      <c r="B2234" t="s">
        <v>27114</v>
      </c>
      <c r="C2234">
        <v>2017</v>
      </c>
      <c r="D2234" t="s">
        <v>27115</v>
      </c>
      <c r="E2234" t="s">
        <v>16512</v>
      </c>
      <c r="F2234" t="s">
        <v>44042</v>
      </c>
      <c r="H2234">
        <v>113</v>
      </c>
      <c r="I2234" t="s">
        <v>27116</v>
      </c>
      <c r="J2234" t="s">
        <v>26</v>
      </c>
      <c r="K2234" t="s">
        <v>209</v>
      </c>
      <c r="M2234" t="s">
        <v>1495</v>
      </c>
      <c r="N2234" t="s">
        <v>27117</v>
      </c>
      <c r="O2234" t="s">
        <v>27118</v>
      </c>
      <c r="P2234" t="s">
        <v>27119</v>
      </c>
      <c r="Q2234" t="s">
        <v>27120</v>
      </c>
      <c r="R2234" t="s">
        <v>27121</v>
      </c>
      <c r="S2234" t="s">
        <v>27122</v>
      </c>
      <c r="T2234">
        <v>7</v>
      </c>
      <c r="U2234">
        <v>96216</v>
      </c>
      <c r="V2234" s="12">
        <f>W2234*1.05585427545692</f>
        <v>36954899.640992202</v>
      </c>
      <c r="W2234" s="3">
        <v>35000000</v>
      </c>
      <c r="X2234" s="13">
        <f>Y2234*1.05585427545692</f>
        <v>36314531.413907506</v>
      </c>
      <c r="Y2234" s="3">
        <v>34393507</v>
      </c>
      <c r="Z2234" s="13">
        <f>AA2234*1.05585427545692</f>
        <v>153540149.45372078</v>
      </c>
      <c r="AA2234" s="3">
        <v>145417936</v>
      </c>
      <c r="AB2234">
        <v>426</v>
      </c>
    </row>
    <row r="2235" spans="1:28" x14ac:dyDescent="0.2">
      <c r="A2235" t="s">
        <v>12721</v>
      </c>
      <c r="B2235" t="s">
        <v>12722</v>
      </c>
      <c r="C2235">
        <v>2009</v>
      </c>
      <c r="D2235" t="s">
        <v>12723</v>
      </c>
      <c r="E2235" t="s">
        <v>16512</v>
      </c>
      <c r="F2235" t="s">
        <v>44034</v>
      </c>
      <c r="G2235" t="s">
        <v>44046</v>
      </c>
      <c r="H2235">
        <v>98</v>
      </c>
      <c r="I2235" t="s">
        <v>1705</v>
      </c>
      <c r="J2235" t="s">
        <v>26</v>
      </c>
      <c r="M2235" t="s">
        <v>7723</v>
      </c>
      <c r="N2235" t="s">
        <v>7723</v>
      </c>
      <c r="O2235" t="s">
        <v>12724</v>
      </c>
      <c r="P2235" t="s">
        <v>12725</v>
      </c>
      <c r="Q2235" t="s">
        <v>12726</v>
      </c>
      <c r="R2235" t="s">
        <v>12727</v>
      </c>
      <c r="S2235" t="s">
        <v>12728</v>
      </c>
      <c r="T2235">
        <v>6.4</v>
      </c>
      <c r="U2235">
        <v>120928</v>
      </c>
      <c r="V2235" s="12">
        <f>W2235*1.20636999678377</f>
        <v>24127399.935675401</v>
      </c>
      <c r="W2235" s="3">
        <v>20000000</v>
      </c>
      <c r="X2235" s="13">
        <f>Y2235*1.20636999678377</f>
        <v>36313639.348676406</v>
      </c>
      <c r="Y2235" s="3">
        <v>30101577</v>
      </c>
      <c r="Z2235" s="13">
        <f>AA2235*1.20636999678377</f>
        <v>62028152.922190495</v>
      </c>
      <c r="AA2235" s="3">
        <v>51417188</v>
      </c>
      <c r="AB2235">
        <v>324</v>
      </c>
    </row>
    <row r="2236" spans="1:28" x14ac:dyDescent="0.2">
      <c r="A2236" t="s">
        <v>15373</v>
      </c>
      <c r="B2236" t="s">
        <v>15374</v>
      </c>
      <c r="C2236">
        <v>2008</v>
      </c>
      <c r="D2236" s="1">
        <v>39966</v>
      </c>
      <c r="E2236" t="s">
        <v>44037</v>
      </c>
      <c r="F2236" t="s">
        <v>44031</v>
      </c>
      <c r="G2236" t="s">
        <v>44038</v>
      </c>
      <c r="H2236">
        <v>81</v>
      </c>
      <c r="I2236" t="s">
        <v>25</v>
      </c>
      <c r="J2236" t="s">
        <v>26</v>
      </c>
      <c r="M2236" t="s">
        <v>15375</v>
      </c>
      <c r="N2236" t="s">
        <v>15376</v>
      </c>
      <c r="O2236" t="s">
        <v>15377</v>
      </c>
      <c r="P2236" t="s">
        <v>15378</v>
      </c>
      <c r="Q2236" t="s">
        <v>15379</v>
      </c>
      <c r="R2236" t="s">
        <v>15380</v>
      </c>
      <c r="S2236" t="s">
        <v>15381</v>
      </c>
      <c r="T2236">
        <v>4.5</v>
      </c>
      <c r="U2236">
        <v>10639</v>
      </c>
      <c r="V2236" s="12">
        <f>W2236*1.20207800169993</f>
        <v>44476886.062897407</v>
      </c>
      <c r="W2236" s="3">
        <v>37000000</v>
      </c>
      <c r="X2236" s="13">
        <f>Y2236*1.20207800169993</f>
        <v>36189721.852682039</v>
      </c>
      <c r="Y2236" s="3">
        <v>30105968</v>
      </c>
      <c r="Z2236" s="13">
        <f>AA2236*1.20207800169993</f>
        <v>78252504.716715515</v>
      </c>
      <c r="AA2236" s="3">
        <v>65097693</v>
      </c>
      <c r="AB2236">
        <v>48</v>
      </c>
    </row>
    <row r="2237" spans="1:28" x14ac:dyDescent="0.2">
      <c r="A2237" t="s">
        <v>1665</v>
      </c>
      <c r="B2237" t="s">
        <v>1666</v>
      </c>
      <c r="C2237">
        <v>2008</v>
      </c>
      <c r="D2237" t="s">
        <v>1667</v>
      </c>
      <c r="E2237" t="s">
        <v>44041</v>
      </c>
      <c r="F2237" t="s">
        <v>44042</v>
      </c>
      <c r="H2237">
        <v>111</v>
      </c>
      <c r="I2237" t="s">
        <v>1668</v>
      </c>
      <c r="J2237" t="s">
        <v>26</v>
      </c>
      <c r="K2237" t="s">
        <v>1121</v>
      </c>
      <c r="M2237" t="s">
        <v>474</v>
      </c>
      <c r="N2237" t="s">
        <v>1669</v>
      </c>
      <c r="O2237" t="s">
        <v>1670</v>
      </c>
      <c r="P2237" t="s">
        <v>1671</v>
      </c>
      <c r="Q2237" t="s">
        <v>1672</v>
      </c>
      <c r="R2237" t="s">
        <v>1673</v>
      </c>
      <c r="S2237" t="s">
        <v>1674</v>
      </c>
      <c r="T2237">
        <v>7.2</v>
      </c>
      <c r="U2237">
        <v>171338</v>
      </c>
      <c r="V2237" s="12">
        <f>W2237*1.20207800169993</f>
        <v>24041560.033998597</v>
      </c>
      <c r="W2237" s="3">
        <v>20000000</v>
      </c>
      <c r="X2237" s="13">
        <f>Y2237*1.20207800169993</f>
        <v>36135258.102581017</v>
      </c>
      <c r="Y2237" s="3">
        <v>30060660</v>
      </c>
      <c r="Z2237" s="13">
        <f>AA2237*1.20207800169993</f>
        <v>77928818.769041777</v>
      </c>
      <c r="AA2237" s="3">
        <v>64828421</v>
      </c>
      <c r="AB2237">
        <v>213</v>
      </c>
    </row>
    <row r="2238" spans="1:28" x14ac:dyDescent="0.2">
      <c r="A2238" t="s">
        <v>12538</v>
      </c>
      <c r="B2238" t="s">
        <v>12539</v>
      </c>
      <c r="C2238">
        <v>2006</v>
      </c>
      <c r="D2238" t="s">
        <v>2798</v>
      </c>
      <c r="E2238" t="s">
        <v>44037</v>
      </c>
      <c r="F2238" t="s">
        <v>44031</v>
      </c>
      <c r="G2238" t="s">
        <v>44038</v>
      </c>
      <c r="H2238">
        <v>88</v>
      </c>
      <c r="I2238" t="s">
        <v>25</v>
      </c>
      <c r="J2238" t="s">
        <v>26</v>
      </c>
      <c r="M2238" t="s">
        <v>4299</v>
      </c>
      <c r="N2238" t="s">
        <v>12540</v>
      </c>
      <c r="O2238" t="s">
        <v>12541</v>
      </c>
      <c r="P2238" t="s">
        <v>1572</v>
      </c>
      <c r="Q2238" t="s">
        <v>12542</v>
      </c>
      <c r="R2238" t="s">
        <v>12543</v>
      </c>
      <c r="S2238" t="s">
        <v>12544</v>
      </c>
      <c r="T2238">
        <v>5.8</v>
      </c>
      <c r="U2238">
        <v>36386</v>
      </c>
      <c r="V2238" s="12">
        <f>W2238*1.28378472222222</f>
        <v>64189236.111111</v>
      </c>
      <c r="W2238" s="3">
        <v>50000000</v>
      </c>
      <c r="X2238" s="13">
        <f>Y2238*1.28378472222222</f>
        <v>36128956.477604106</v>
      </c>
      <c r="Y2238" s="3">
        <v>28142535</v>
      </c>
      <c r="Z2238" s="13">
        <f>AA2238*1.28378472222222</f>
        <v>70840690.365173489</v>
      </c>
      <c r="AA2238" s="3">
        <v>55181129</v>
      </c>
      <c r="AB2238">
        <v>77</v>
      </c>
    </row>
    <row r="2239" spans="1:28" x14ac:dyDescent="0.2">
      <c r="A2239" t="s">
        <v>34164</v>
      </c>
      <c r="B2239" t="s">
        <v>34165</v>
      </c>
      <c r="C2239">
        <v>2015</v>
      </c>
      <c r="D2239" t="s">
        <v>19540</v>
      </c>
      <c r="E2239" t="s">
        <v>1045</v>
      </c>
      <c r="F2239" t="s">
        <v>44032</v>
      </c>
      <c r="H2239">
        <v>122</v>
      </c>
      <c r="I2239" t="s">
        <v>495</v>
      </c>
      <c r="J2239" t="s">
        <v>26</v>
      </c>
      <c r="M2239" t="s">
        <v>2710</v>
      </c>
      <c r="N2239" t="s">
        <v>34166</v>
      </c>
      <c r="O2239" t="s">
        <v>34167</v>
      </c>
      <c r="P2239" t="s">
        <v>19477</v>
      </c>
      <c r="Q2239" t="s">
        <v>34168</v>
      </c>
      <c r="R2239" t="s">
        <v>34169</v>
      </c>
      <c r="S2239" t="s">
        <v>34170</v>
      </c>
      <c r="T2239">
        <v>6.6</v>
      </c>
      <c r="U2239">
        <v>30753</v>
      </c>
      <c r="V2239" s="12">
        <f>W2239*1.09195121025074</f>
        <v>10919512.102507401</v>
      </c>
      <c r="W2239" s="3">
        <v>10000000</v>
      </c>
      <c r="X2239" s="13">
        <f>Y2239*1.09195121025074</f>
        <v>36119852.591695905</v>
      </c>
      <c r="Y2239" s="3">
        <v>33078266</v>
      </c>
      <c r="Z2239" s="13">
        <f>AA2239*1.09195121025074</f>
        <v>93884071.613960057</v>
      </c>
      <c r="AA2239" s="3">
        <v>85978266</v>
      </c>
      <c r="AB2239">
        <v>123</v>
      </c>
    </row>
    <row r="2240" spans="1:28" x14ac:dyDescent="0.2">
      <c r="A2240" t="s">
        <v>39789</v>
      </c>
      <c r="B2240" t="s">
        <v>39790</v>
      </c>
      <c r="C2240">
        <v>2017</v>
      </c>
      <c r="D2240" t="s">
        <v>32294</v>
      </c>
      <c r="E2240" t="s">
        <v>176</v>
      </c>
      <c r="F2240" t="s">
        <v>44036</v>
      </c>
      <c r="H2240">
        <v>96</v>
      </c>
      <c r="I2240" t="s">
        <v>25</v>
      </c>
      <c r="J2240" t="s">
        <v>26</v>
      </c>
      <c r="K2240" t="s">
        <v>308</v>
      </c>
      <c r="M2240" t="s">
        <v>39791</v>
      </c>
      <c r="N2240" t="s">
        <v>39792</v>
      </c>
      <c r="O2240" t="s">
        <v>39793</v>
      </c>
      <c r="P2240" t="s">
        <v>38159</v>
      </c>
      <c r="Q2240" t="s">
        <v>39794</v>
      </c>
      <c r="R2240" t="s">
        <v>39795</v>
      </c>
      <c r="S2240" t="s">
        <v>39796</v>
      </c>
      <c r="T2240">
        <v>6.4</v>
      </c>
      <c r="U2240">
        <v>31590</v>
      </c>
      <c r="V2240" s="12">
        <f>W2240*1.05585427545692</f>
        <v>10558542.754569201</v>
      </c>
      <c r="W2240" s="3">
        <v>10000000</v>
      </c>
      <c r="X2240" s="13">
        <f>Y2240*1.05585427545692</f>
        <v>36026951.552464135</v>
      </c>
      <c r="Y2240" s="3">
        <v>34121140</v>
      </c>
      <c r="Z2240" s="13">
        <f>AA2240*1.05585427545692</f>
        <v>65062944.127529435</v>
      </c>
      <c r="AA2240" s="3">
        <v>61621140</v>
      </c>
      <c r="AB2240">
        <v>125</v>
      </c>
    </row>
    <row r="2241" spans="1:28" x14ac:dyDescent="0.2">
      <c r="A2241" t="s">
        <v>35687</v>
      </c>
      <c r="B2241" t="s">
        <v>35688</v>
      </c>
      <c r="C2241">
        <v>2016</v>
      </c>
      <c r="D2241" s="1">
        <v>42830</v>
      </c>
      <c r="E2241" t="s">
        <v>16512</v>
      </c>
      <c r="F2241" t="s">
        <v>44031</v>
      </c>
      <c r="G2241" t="s">
        <v>44038</v>
      </c>
      <c r="H2241">
        <v>104</v>
      </c>
      <c r="I2241" t="s">
        <v>1983</v>
      </c>
      <c r="J2241" t="s">
        <v>26</v>
      </c>
      <c r="M2241" t="s">
        <v>17760</v>
      </c>
      <c r="N2241" t="s">
        <v>35689</v>
      </c>
      <c r="O2241" t="s">
        <v>35690</v>
      </c>
      <c r="P2241" t="s">
        <v>35691</v>
      </c>
      <c r="Q2241" t="s">
        <v>35692</v>
      </c>
      <c r="R2241" t="s">
        <v>35693</v>
      </c>
      <c r="S2241" t="s">
        <v>35694</v>
      </c>
      <c r="T2241">
        <v>5.6</v>
      </c>
      <c r="U2241">
        <v>14985</v>
      </c>
      <c r="V2241" s="12">
        <f>W2241*1.07834771485832</f>
        <v>134793464.35729</v>
      </c>
      <c r="W2241" s="3">
        <v>125000000</v>
      </c>
      <c r="X2241" s="13">
        <f>Y2241*1.07834771485832</f>
        <v>35984642.250542805</v>
      </c>
      <c r="Y2241" s="3">
        <v>33370166</v>
      </c>
      <c r="Z2241" s="13">
        <f>AA2241*1.07834771485832</f>
        <v>69546865.862516731</v>
      </c>
      <c r="AA2241" s="3">
        <v>64493915</v>
      </c>
      <c r="AB2241">
        <v>90</v>
      </c>
    </row>
    <row r="2242" spans="1:28" x14ac:dyDescent="0.2">
      <c r="A2242" t="s">
        <v>24136</v>
      </c>
      <c r="B2242" t="s">
        <v>24137</v>
      </c>
      <c r="C2242">
        <v>2010</v>
      </c>
      <c r="D2242" t="s">
        <v>16101</v>
      </c>
      <c r="E2242" t="s">
        <v>1045</v>
      </c>
      <c r="F2242" t="s">
        <v>44032</v>
      </c>
      <c r="G2242" t="s">
        <v>44036</v>
      </c>
      <c r="H2242">
        <v>121</v>
      </c>
      <c r="I2242" t="s">
        <v>25</v>
      </c>
      <c r="J2242" t="s">
        <v>26</v>
      </c>
      <c r="M2242" t="s">
        <v>9175</v>
      </c>
      <c r="N2242" t="s">
        <v>9175</v>
      </c>
      <c r="O2242" t="s">
        <v>24138</v>
      </c>
      <c r="P2242" t="s">
        <v>3439</v>
      </c>
      <c r="Q2242" t="s">
        <v>24139</v>
      </c>
      <c r="R2242" t="s">
        <v>24140</v>
      </c>
      <c r="S2242" t="s">
        <v>24141</v>
      </c>
      <c r="T2242">
        <v>5.4</v>
      </c>
      <c r="U2242">
        <v>45573</v>
      </c>
      <c r="V2242" s="12">
        <f>W2242*1.18690152988223</f>
        <v>142428183.58586761</v>
      </c>
      <c r="W2242" s="3">
        <v>120000000</v>
      </c>
      <c r="X2242" s="13">
        <f>Y2242*1.18690152988223</f>
        <v>35859404.899750464</v>
      </c>
      <c r="Y2242" s="3">
        <v>30212620</v>
      </c>
      <c r="Z2242" s="13">
        <f>AA2242*1.18690152988223</f>
        <v>57765200.175995976</v>
      </c>
      <c r="AA2242" s="3">
        <v>48668907</v>
      </c>
      <c r="AB2242">
        <v>278</v>
      </c>
    </row>
    <row r="2243" spans="1:28" x14ac:dyDescent="0.2">
      <c r="A2243" t="s">
        <v>42089</v>
      </c>
      <c r="B2243" t="s">
        <v>42090</v>
      </c>
      <c r="C2243">
        <v>2019</v>
      </c>
      <c r="D2243" s="1">
        <v>43529</v>
      </c>
      <c r="E2243" t="s">
        <v>176</v>
      </c>
      <c r="F2243" t="s">
        <v>44046</v>
      </c>
      <c r="G2243" t="s">
        <v>44045</v>
      </c>
      <c r="H2243">
        <v>102</v>
      </c>
      <c r="I2243" t="s">
        <v>433</v>
      </c>
      <c r="J2243" t="s">
        <v>26</v>
      </c>
      <c r="M2243" t="s">
        <v>38394</v>
      </c>
      <c r="N2243" t="s">
        <v>22141</v>
      </c>
      <c r="O2243" t="s">
        <v>42091</v>
      </c>
      <c r="P2243" t="s">
        <v>27221</v>
      </c>
      <c r="Q2243" t="s">
        <v>42092</v>
      </c>
      <c r="R2243" t="s">
        <v>42093</v>
      </c>
      <c r="S2243" t="s">
        <v>42094</v>
      </c>
      <c r="T2243">
        <v>5.6</v>
      </c>
      <c r="U2243">
        <v>12126</v>
      </c>
      <c r="V2243" s="12">
        <f>W2243*1.01233684194057</f>
        <v>8098694.7355245603</v>
      </c>
      <c r="W2243" s="3">
        <v>8000000</v>
      </c>
      <c r="X2243" s="13">
        <f>Y2243*1.01233684194057</f>
        <v>35856082.10978777</v>
      </c>
      <c r="Y2243" s="3">
        <v>35419122</v>
      </c>
      <c r="Z2243" s="13">
        <f>AA2243*1.01233684194057</f>
        <v>37429639.262500189</v>
      </c>
      <c r="AA2243" s="3">
        <v>36973503</v>
      </c>
      <c r="AB2243">
        <v>275</v>
      </c>
    </row>
    <row r="2244" spans="1:28" x14ac:dyDescent="0.2">
      <c r="A2244" t="s">
        <v>23571</v>
      </c>
      <c r="B2244" t="s">
        <v>23572</v>
      </c>
      <c r="C2244">
        <v>2019</v>
      </c>
      <c r="D2244" t="s">
        <v>23573</v>
      </c>
      <c r="E2244" t="s">
        <v>1045</v>
      </c>
      <c r="F2244" t="s">
        <v>44044</v>
      </c>
      <c r="H2244">
        <v>93</v>
      </c>
      <c r="I2244" t="s">
        <v>25</v>
      </c>
      <c r="J2244" t="s">
        <v>26</v>
      </c>
      <c r="K2244" t="s">
        <v>307</v>
      </c>
      <c r="L2244" t="s">
        <v>3274</v>
      </c>
      <c r="M2244" t="s">
        <v>23574</v>
      </c>
      <c r="N2244" t="s">
        <v>23575</v>
      </c>
      <c r="O2244" t="s">
        <v>23576</v>
      </c>
      <c r="P2244" t="s">
        <v>23577</v>
      </c>
      <c r="Q2244" t="s">
        <v>23578</v>
      </c>
      <c r="R2244" t="s">
        <v>23579</v>
      </c>
      <c r="S2244" t="s">
        <v>23580</v>
      </c>
      <c r="T2244">
        <v>5.4</v>
      </c>
      <c r="U2244">
        <v>43949</v>
      </c>
      <c r="V2244" s="12">
        <f>W2244*1.01233684194057</f>
        <v>21259073.680751972</v>
      </c>
      <c r="W2244" s="3">
        <v>21000000</v>
      </c>
      <c r="X2244" s="13">
        <f>Y2244*1.01233684194057</f>
        <v>35853972.399809167</v>
      </c>
      <c r="Y2244" s="3">
        <v>35417038</v>
      </c>
      <c r="Z2244" s="13">
        <f>AA2244*1.01233684194057</f>
        <v>96228135.074576601</v>
      </c>
      <c r="AA2244" s="3">
        <v>95055451</v>
      </c>
      <c r="AB2244">
        <v>605</v>
      </c>
    </row>
    <row r="2245" spans="1:28" hidden="1" x14ac:dyDescent="0.2">
      <c r="A2245" t="s">
        <v>21455</v>
      </c>
      <c r="B2245" t="s">
        <v>21456</v>
      </c>
      <c r="C2245">
        <v>2013</v>
      </c>
      <c r="D2245" t="s">
        <v>21457</v>
      </c>
      <c r="E2245" t="s">
        <v>16512</v>
      </c>
      <c r="F2245" t="s">
        <v>44033</v>
      </c>
      <c r="G2245" t="s">
        <v>44042</v>
      </c>
      <c r="H2245">
        <v>95</v>
      </c>
      <c r="I2245" t="s">
        <v>177</v>
      </c>
      <c r="J2245" t="s">
        <v>26</v>
      </c>
      <c r="M2245" t="s">
        <v>21458</v>
      </c>
      <c r="N2245" t="s">
        <v>21459</v>
      </c>
      <c r="O2245" t="s">
        <v>21460</v>
      </c>
      <c r="P2245" t="s">
        <v>21461</v>
      </c>
      <c r="Q2245" t="s">
        <v>21462</v>
      </c>
      <c r="R2245" t="s">
        <v>21463</v>
      </c>
      <c r="S2245" t="s">
        <v>21464</v>
      </c>
      <c r="T2245">
        <v>5.3</v>
      </c>
      <c r="U2245">
        <v>42548</v>
      </c>
      <c r="W2245">
        <v>16000000</v>
      </c>
      <c r="X2245"/>
      <c r="Y2245"/>
      <c r="Z2245"/>
      <c r="AA2245">
        <v>321310</v>
      </c>
      <c r="AB2245">
        <v>181</v>
      </c>
    </row>
    <row r="2246" spans="1:28" x14ac:dyDescent="0.2">
      <c r="A2246" t="s">
        <v>14368</v>
      </c>
      <c r="B2246" t="s">
        <v>14369</v>
      </c>
      <c r="C2246">
        <v>2007</v>
      </c>
      <c r="D2246" t="s">
        <v>11525</v>
      </c>
      <c r="E2246" t="s">
        <v>16512</v>
      </c>
      <c r="F2246" t="s">
        <v>44046</v>
      </c>
      <c r="G2246" t="s">
        <v>44033</v>
      </c>
      <c r="H2246">
        <v>100</v>
      </c>
      <c r="I2246" t="s">
        <v>1723</v>
      </c>
      <c r="J2246" t="s">
        <v>26</v>
      </c>
      <c r="M2246" t="s">
        <v>2360</v>
      </c>
      <c r="N2246" t="s">
        <v>14370</v>
      </c>
      <c r="O2246" t="s">
        <v>14371</v>
      </c>
      <c r="P2246" t="s">
        <v>14372</v>
      </c>
      <c r="Q2246" t="s">
        <v>14373</v>
      </c>
      <c r="R2246" t="s">
        <v>14374</v>
      </c>
      <c r="S2246" t="s">
        <v>14375</v>
      </c>
      <c r="T2246">
        <v>7</v>
      </c>
      <c r="U2246">
        <v>254815</v>
      </c>
      <c r="V2246" s="12">
        <f>W2246*1.24823238899982</f>
        <v>18723485.8349973</v>
      </c>
      <c r="W2246" s="3">
        <v>15000000</v>
      </c>
      <c r="X2246" s="13">
        <f>Y2246*1.24823238899982</f>
        <v>35748022.537045166</v>
      </c>
      <c r="Y2246" s="3">
        <v>28638916</v>
      </c>
      <c r="Z2246" s="13">
        <f>AA2246*144548551.06</f>
        <v>9402692153268498</v>
      </c>
      <c r="AA2246" s="3">
        <v>65048678</v>
      </c>
      <c r="AB2246">
        <v>791</v>
      </c>
    </row>
    <row r="2247" spans="1:28" x14ac:dyDescent="0.2">
      <c r="A2247" t="s">
        <v>31098</v>
      </c>
      <c r="B2247" t="s">
        <v>31099</v>
      </c>
      <c r="C2247">
        <v>2013</v>
      </c>
      <c r="D2247" s="1">
        <v>41279</v>
      </c>
      <c r="E2247" t="s">
        <v>44041</v>
      </c>
      <c r="F2247" t="s">
        <v>44032</v>
      </c>
      <c r="G2247" t="s">
        <v>44045</v>
      </c>
      <c r="H2247">
        <v>106</v>
      </c>
      <c r="I2247" t="s">
        <v>25</v>
      </c>
      <c r="J2247" t="s">
        <v>26</v>
      </c>
      <c r="K2247" t="s">
        <v>27</v>
      </c>
      <c r="M2247" t="s">
        <v>1187</v>
      </c>
      <c r="N2247" t="s">
        <v>26863</v>
      </c>
      <c r="O2247" t="s">
        <v>31100</v>
      </c>
      <c r="P2247" t="s">
        <v>31101</v>
      </c>
      <c r="Q2247" t="s">
        <v>31102</v>
      </c>
      <c r="R2247" t="s">
        <v>31103</v>
      </c>
      <c r="S2247" t="s">
        <v>31104</v>
      </c>
      <c r="T2247">
        <v>7.1</v>
      </c>
      <c r="U2247">
        <v>177680</v>
      </c>
      <c r="V2247" s="12">
        <f>W2247*1.11098185502045</f>
        <v>33329455.650613498</v>
      </c>
      <c r="W2247" s="3">
        <v>30000000</v>
      </c>
      <c r="X2247" s="13">
        <f>Y2247*1.11098185502045</f>
        <v>35743349.252982169</v>
      </c>
      <c r="Y2247" s="3">
        <v>32172757</v>
      </c>
      <c r="Z2247" s="13">
        <f>AA2247*1.11098185502045</f>
        <v>70451953.33681725</v>
      </c>
      <c r="AA2247" s="3">
        <v>63414135</v>
      </c>
      <c r="AB2247">
        <v>326</v>
      </c>
    </row>
    <row r="2248" spans="1:28" hidden="1" x14ac:dyDescent="0.2">
      <c r="A2248" t="s">
        <v>21479</v>
      </c>
      <c r="B2248" t="s">
        <v>21480</v>
      </c>
      <c r="C2248">
        <v>2010</v>
      </c>
      <c r="D2248" s="1">
        <v>40635</v>
      </c>
      <c r="E2248" t="s">
        <v>176</v>
      </c>
      <c r="F2248" t="s">
        <v>44036</v>
      </c>
      <c r="H2248">
        <v>148</v>
      </c>
      <c r="I2248" t="s">
        <v>3686</v>
      </c>
      <c r="J2248" t="s">
        <v>308</v>
      </c>
      <c r="K2248" t="s">
        <v>838</v>
      </c>
      <c r="L2248" t="s">
        <v>21481</v>
      </c>
      <c r="M2248" t="s">
        <v>3148</v>
      </c>
      <c r="N2248" t="s">
        <v>21482</v>
      </c>
      <c r="O2248" t="s">
        <v>21483</v>
      </c>
      <c r="P2248" t="s">
        <v>6763</v>
      </c>
      <c r="Q2248" t="s">
        <v>21484</v>
      </c>
      <c r="R2248" t="s">
        <v>21485</v>
      </c>
      <c r="S2248" t="s">
        <v>21486</v>
      </c>
      <c r="T2248">
        <v>7.5</v>
      </c>
      <c r="U2248">
        <v>84761</v>
      </c>
      <c r="W2248"/>
      <c r="X2248"/>
      <c r="Y2248">
        <v>5101237</v>
      </c>
      <c r="Z2248"/>
      <c r="AA2248">
        <v>25147786</v>
      </c>
      <c r="AB2248">
        <v>152</v>
      </c>
    </row>
    <row r="2249" spans="1:28" x14ac:dyDescent="0.2">
      <c r="A2249" t="s">
        <v>15172</v>
      </c>
      <c r="B2249" t="s">
        <v>15173</v>
      </c>
      <c r="C2249">
        <v>2006</v>
      </c>
      <c r="D2249" t="s">
        <v>13260</v>
      </c>
      <c r="E2249" t="s">
        <v>16512</v>
      </c>
      <c r="F2249" t="s">
        <v>44044</v>
      </c>
      <c r="G2249" t="s">
        <v>44042</v>
      </c>
      <c r="H2249">
        <v>88</v>
      </c>
      <c r="I2249" t="s">
        <v>25</v>
      </c>
      <c r="J2249" t="s">
        <v>26</v>
      </c>
      <c r="K2249" t="s">
        <v>308</v>
      </c>
      <c r="L2249" t="s">
        <v>3179</v>
      </c>
      <c r="M2249" t="s">
        <v>15174</v>
      </c>
      <c r="N2249" t="s">
        <v>15174</v>
      </c>
      <c r="O2249" t="s">
        <v>15175</v>
      </c>
      <c r="P2249" t="s">
        <v>1671</v>
      </c>
      <c r="Q2249" t="s">
        <v>15176</v>
      </c>
      <c r="R2249" t="s">
        <v>15177</v>
      </c>
      <c r="S2249" t="s">
        <v>15178</v>
      </c>
      <c r="T2249">
        <v>6.9</v>
      </c>
      <c r="U2249">
        <v>231202</v>
      </c>
      <c r="V2249" s="12">
        <f>W2249*1.28378472222222</f>
        <v>15405416.66666664</v>
      </c>
      <c r="W2249" s="3">
        <v>12000000</v>
      </c>
      <c r="X2249" s="13">
        <f>Y2249*1.28378472222222</f>
        <v>35738522.881388828</v>
      </c>
      <c r="Y2249" s="3">
        <v>27838408</v>
      </c>
      <c r="Z2249" s="13">
        <f>AA2249*1.28378472222222</f>
        <v>55114214.544895738</v>
      </c>
      <c r="AA2249" s="3">
        <v>42931041</v>
      </c>
      <c r="AB2249">
        <v>466</v>
      </c>
    </row>
    <row r="2250" spans="1:28" hidden="1" x14ac:dyDescent="0.2">
      <c r="A2250" t="s">
        <v>21493</v>
      </c>
      <c r="B2250" t="s">
        <v>21494</v>
      </c>
      <c r="C2250">
        <v>2010</v>
      </c>
      <c r="D2250" s="1">
        <v>40309</v>
      </c>
      <c r="E2250" t="s">
        <v>16512</v>
      </c>
      <c r="F2250" t="s">
        <v>44044</v>
      </c>
      <c r="G2250" t="s">
        <v>44032</v>
      </c>
      <c r="H2250">
        <v>117</v>
      </c>
      <c r="I2250" t="s">
        <v>817</v>
      </c>
      <c r="J2250" t="s">
        <v>27</v>
      </c>
      <c r="M2250" t="s">
        <v>21495</v>
      </c>
      <c r="N2250" t="s">
        <v>21496</v>
      </c>
      <c r="O2250" t="s">
        <v>21497</v>
      </c>
      <c r="P2250" t="s">
        <v>1440</v>
      </c>
      <c r="Q2250" t="s">
        <v>21498</v>
      </c>
      <c r="R2250" t="s">
        <v>21499</v>
      </c>
      <c r="S2250" t="s">
        <v>21500</v>
      </c>
      <c r="T2250">
        <v>6.7</v>
      </c>
      <c r="U2250">
        <v>32114</v>
      </c>
      <c r="W2250" t="s">
        <v>8747</v>
      </c>
      <c r="X2250"/>
      <c r="Y2250"/>
      <c r="Z2250"/>
      <c r="AA2250">
        <v>21695883</v>
      </c>
      <c r="AB2250">
        <v>45</v>
      </c>
    </row>
    <row r="2251" spans="1:28" hidden="1" x14ac:dyDescent="0.2">
      <c r="A2251" t="s">
        <v>21501</v>
      </c>
      <c r="B2251" t="s">
        <v>21502</v>
      </c>
      <c r="C2251">
        <v>2009</v>
      </c>
      <c r="D2251" t="s">
        <v>18486</v>
      </c>
      <c r="E2251" t="s">
        <v>16512</v>
      </c>
      <c r="F2251" t="s">
        <v>44031</v>
      </c>
      <c r="G2251" t="s">
        <v>44038</v>
      </c>
      <c r="H2251">
        <v>101</v>
      </c>
      <c r="I2251" t="s">
        <v>817</v>
      </c>
      <c r="J2251" t="s">
        <v>27</v>
      </c>
      <c r="K2251" t="s">
        <v>26</v>
      </c>
      <c r="L2251" t="s">
        <v>975</v>
      </c>
      <c r="M2251" t="s">
        <v>14447</v>
      </c>
      <c r="N2251" t="s">
        <v>21503</v>
      </c>
      <c r="O2251" t="s">
        <v>21504</v>
      </c>
      <c r="P2251" t="s">
        <v>14450</v>
      </c>
      <c r="Q2251" t="s">
        <v>21505</v>
      </c>
      <c r="R2251" t="s">
        <v>21506</v>
      </c>
      <c r="S2251" t="s">
        <v>21507</v>
      </c>
      <c r="T2251">
        <v>6.9</v>
      </c>
      <c r="U2251">
        <v>12816</v>
      </c>
      <c r="W2251"/>
      <c r="X2251"/>
      <c r="Y2251">
        <v>89375</v>
      </c>
      <c r="Z2251"/>
      <c r="AA2251">
        <v>21924245</v>
      </c>
      <c r="AB2251">
        <v>25</v>
      </c>
    </row>
    <row r="2252" spans="1:28" x14ac:dyDescent="0.2">
      <c r="A2252" t="s">
        <v>40375</v>
      </c>
      <c r="B2252" t="s">
        <v>40376</v>
      </c>
      <c r="C2252">
        <v>2017</v>
      </c>
      <c r="D2252" s="1">
        <v>43224</v>
      </c>
      <c r="E2252" t="s">
        <v>44041</v>
      </c>
      <c r="F2252" t="s">
        <v>44032</v>
      </c>
      <c r="G2252" t="s">
        <v>44045</v>
      </c>
      <c r="H2252">
        <v>107</v>
      </c>
      <c r="I2252" t="s">
        <v>9472</v>
      </c>
      <c r="J2252" t="s">
        <v>26</v>
      </c>
      <c r="M2252" t="s">
        <v>34318</v>
      </c>
      <c r="N2252" t="s">
        <v>34318</v>
      </c>
      <c r="O2252" t="s">
        <v>40377</v>
      </c>
      <c r="P2252" t="s">
        <v>40378</v>
      </c>
      <c r="Q2252" t="s">
        <v>40379</v>
      </c>
      <c r="R2252" t="s">
        <v>40380</v>
      </c>
      <c r="S2252" t="s">
        <v>40381</v>
      </c>
      <c r="T2252">
        <v>7.7</v>
      </c>
      <c r="U2252">
        <v>195535</v>
      </c>
      <c r="V2252" s="12">
        <f>W2252*1.05585427545692</f>
        <v>11614397.030026119</v>
      </c>
      <c r="W2252" s="3">
        <v>11000000</v>
      </c>
      <c r="X2252" s="13">
        <f>Y2252*1.05585427545692</f>
        <v>35688781.489266515</v>
      </c>
      <c r="Y2252" s="3">
        <v>33800859</v>
      </c>
      <c r="Z2252" s="13">
        <f>AA2252*1.05585427545692</f>
        <v>46437337.890955493</v>
      </c>
      <c r="AA2252" s="3">
        <v>43980821</v>
      </c>
      <c r="AB2252">
        <v>617</v>
      </c>
    </row>
    <row r="2253" spans="1:28" hidden="1" x14ac:dyDescent="0.2">
      <c r="A2253" t="s">
        <v>21512</v>
      </c>
      <c r="B2253" t="s">
        <v>21513</v>
      </c>
      <c r="C2253">
        <v>2009</v>
      </c>
      <c r="D2253" t="s">
        <v>17089</v>
      </c>
      <c r="E2253" t="s">
        <v>16512</v>
      </c>
      <c r="F2253" t="s">
        <v>44032</v>
      </c>
      <c r="G2253" t="s">
        <v>44042</v>
      </c>
      <c r="H2253">
        <v>128</v>
      </c>
      <c r="I2253" t="s">
        <v>4358</v>
      </c>
      <c r="J2253" t="s">
        <v>1076</v>
      </c>
      <c r="M2253" t="s">
        <v>21514</v>
      </c>
      <c r="N2253" t="s">
        <v>21515</v>
      </c>
      <c r="O2253" t="s">
        <v>21516</v>
      </c>
      <c r="P2253" t="s">
        <v>21517</v>
      </c>
      <c r="Q2253" t="s">
        <v>21518</v>
      </c>
      <c r="R2253" t="s">
        <v>21519</v>
      </c>
      <c r="S2253" t="s">
        <v>21520</v>
      </c>
      <c r="T2253">
        <v>8</v>
      </c>
      <c r="U2253">
        <v>31228</v>
      </c>
      <c r="W2253">
        <v>2000000</v>
      </c>
      <c r="X2253"/>
      <c r="Y2253"/>
      <c r="Z2253"/>
      <c r="AA2253">
        <v>15291338</v>
      </c>
      <c r="AB2253">
        <v>59</v>
      </c>
    </row>
    <row r="2254" spans="1:28" x14ac:dyDescent="0.2">
      <c r="A2254" t="s">
        <v>23744</v>
      </c>
      <c r="B2254" t="s">
        <v>23745</v>
      </c>
      <c r="C2254">
        <v>2009</v>
      </c>
      <c r="D2254" t="s">
        <v>20038</v>
      </c>
      <c r="E2254" t="s">
        <v>1045</v>
      </c>
      <c r="F2254" t="s">
        <v>44032</v>
      </c>
      <c r="G2254" t="s">
        <v>44036</v>
      </c>
      <c r="H2254">
        <v>103</v>
      </c>
      <c r="I2254" t="s">
        <v>25</v>
      </c>
      <c r="J2254" t="s">
        <v>26</v>
      </c>
      <c r="K2254" t="s">
        <v>787</v>
      </c>
      <c r="L2254" t="s">
        <v>27</v>
      </c>
      <c r="M2254" t="s">
        <v>6373</v>
      </c>
      <c r="N2254" t="s">
        <v>6373</v>
      </c>
      <c r="O2254" t="s">
        <v>23746</v>
      </c>
      <c r="P2254" t="s">
        <v>4646</v>
      </c>
      <c r="Q2254" t="s">
        <v>23747</v>
      </c>
      <c r="R2254" t="s">
        <v>23748</v>
      </c>
      <c r="S2254" t="s">
        <v>23749</v>
      </c>
      <c r="T2254">
        <v>4.8</v>
      </c>
      <c r="U2254">
        <v>37186</v>
      </c>
      <c r="V2254" s="12">
        <f>W2254*1.20636999678377</f>
        <v>69969459.813458666</v>
      </c>
      <c r="W2254" s="3">
        <v>58000000</v>
      </c>
      <c r="X2254" s="13">
        <f>Y2254*1.20636999678377</f>
        <v>35684529.459053636</v>
      </c>
      <c r="Y2254" s="3">
        <v>29580087</v>
      </c>
      <c r="Z2254" s="13">
        <f>AA2254*1.20636999678377</f>
        <v>102879534.9182191</v>
      </c>
      <c r="AA2254" s="3">
        <v>85280250</v>
      </c>
      <c r="AB2254">
        <v>139</v>
      </c>
    </row>
    <row r="2255" spans="1:28" x14ac:dyDescent="0.2">
      <c r="A2255" t="s">
        <v>1100</v>
      </c>
      <c r="B2255" t="s">
        <v>1101</v>
      </c>
      <c r="C2255">
        <v>2001</v>
      </c>
      <c r="D2255" t="s">
        <v>1102</v>
      </c>
      <c r="E2255" t="s">
        <v>16512</v>
      </c>
      <c r="F2255" t="s">
        <v>44044</v>
      </c>
      <c r="G2255" t="s">
        <v>44032</v>
      </c>
      <c r="H2255">
        <v>120</v>
      </c>
      <c r="I2255" t="s">
        <v>97</v>
      </c>
      <c r="J2255" t="s">
        <v>26</v>
      </c>
      <c r="K2255" t="s">
        <v>923</v>
      </c>
      <c r="L2255" t="s">
        <v>75</v>
      </c>
      <c r="M2255" t="s">
        <v>1104</v>
      </c>
      <c r="N2255" t="s">
        <v>1104</v>
      </c>
      <c r="O2255" t="s">
        <v>1105</v>
      </c>
      <c r="P2255" t="s">
        <v>1106</v>
      </c>
      <c r="Q2255" t="s">
        <v>1107</v>
      </c>
      <c r="R2255" t="s">
        <v>1108</v>
      </c>
      <c r="S2255" t="s">
        <v>1109</v>
      </c>
      <c r="T2255">
        <v>6.1</v>
      </c>
      <c r="U2255">
        <v>47946</v>
      </c>
      <c r="V2255" s="12">
        <f>W2255*1.46138339920949</f>
        <v>87683003.952569395</v>
      </c>
      <c r="W2255" s="3">
        <v>60000000</v>
      </c>
      <c r="X2255" s="13">
        <f>Y2255*1.46138339920949</f>
        <v>35662945.77454555</v>
      </c>
      <c r="Y2255" s="3">
        <v>24403552</v>
      </c>
      <c r="Z2255" s="13">
        <f>AA2255*1.46138339920949</f>
        <v>82363539.151778877</v>
      </c>
      <c r="AA2255" s="3">
        <v>56359980</v>
      </c>
      <c r="AB2255">
        <v>265</v>
      </c>
    </row>
    <row r="2256" spans="1:28" x14ac:dyDescent="0.2">
      <c r="A2256" t="s">
        <v>15992</v>
      </c>
      <c r="B2256" t="s">
        <v>15993</v>
      </c>
      <c r="C2256">
        <v>2007</v>
      </c>
      <c r="D2256" t="s">
        <v>5501</v>
      </c>
      <c r="E2256" t="s">
        <v>44041</v>
      </c>
      <c r="F2256" t="s">
        <v>44032</v>
      </c>
      <c r="G2256" t="s">
        <v>44042</v>
      </c>
      <c r="H2256">
        <v>117</v>
      </c>
      <c r="I2256" t="s">
        <v>25</v>
      </c>
      <c r="J2256" t="s">
        <v>26</v>
      </c>
      <c r="K2256" t="s">
        <v>75</v>
      </c>
      <c r="L2256" t="s">
        <v>308</v>
      </c>
      <c r="M2256" t="s">
        <v>403</v>
      </c>
      <c r="N2256" t="s">
        <v>403</v>
      </c>
      <c r="O2256" t="s">
        <v>15994</v>
      </c>
      <c r="P2256" t="s">
        <v>3526</v>
      </c>
      <c r="Q2256" t="s">
        <v>15995</v>
      </c>
      <c r="R2256" t="s">
        <v>15996</v>
      </c>
      <c r="S2256" t="s">
        <v>15997</v>
      </c>
      <c r="T2256">
        <v>6.8</v>
      </c>
      <c r="U2256">
        <v>83790</v>
      </c>
      <c r="V2256" s="12">
        <f>W2256*1.24823238899982</f>
        <v>26212880.168996219</v>
      </c>
      <c r="W2256" s="3">
        <v>21000000</v>
      </c>
      <c r="X2256" s="13">
        <f>Y2256*1.24823238899982</f>
        <v>35653485.160599485</v>
      </c>
      <c r="Y2256" s="3">
        <v>28563179</v>
      </c>
      <c r="Z2256" s="13">
        <f>AA2256*144548551.06</f>
        <v>7955051279223643</v>
      </c>
      <c r="AA2256" s="3">
        <v>55033767</v>
      </c>
      <c r="AB2256">
        <v>212</v>
      </c>
    </row>
    <row r="2257" spans="1:28" hidden="1" x14ac:dyDescent="0.2">
      <c r="A2257" t="s">
        <v>21546</v>
      </c>
      <c r="B2257" t="s">
        <v>21547</v>
      </c>
      <c r="C2257">
        <v>2008</v>
      </c>
      <c r="D2257" s="1">
        <v>39580</v>
      </c>
      <c r="E2257" t="s">
        <v>3496</v>
      </c>
      <c r="F2257" t="s">
        <v>44045</v>
      </c>
      <c r="G2257" t="s">
        <v>44042</v>
      </c>
      <c r="H2257">
        <v>84</v>
      </c>
      <c r="I2257" t="s">
        <v>1561</v>
      </c>
      <c r="J2257" t="s">
        <v>26</v>
      </c>
      <c r="M2257" t="s">
        <v>21548</v>
      </c>
      <c r="N2257" t="s">
        <v>21549</v>
      </c>
      <c r="O2257" t="s">
        <v>21550</v>
      </c>
      <c r="P2257" t="s">
        <v>21551</v>
      </c>
      <c r="Q2257" t="s">
        <v>21552</v>
      </c>
      <c r="R2257" t="s">
        <v>21553</v>
      </c>
      <c r="S2257" t="s">
        <v>21554</v>
      </c>
      <c r="T2257">
        <v>6</v>
      </c>
      <c r="U2257">
        <v>16764</v>
      </c>
      <c r="W2257"/>
      <c r="X2257"/>
      <c r="Y2257"/>
      <c r="Z2257"/>
      <c r="AA2257">
        <v>1300051</v>
      </c>
      <c r="AB2257">
        <v>143</v>
      </c>
    </row>
    <row r="2258" spans="1:28" x14ac:dyDescent="0.2">
      <c r="A2258" t="s">
        <v>16422</v>
      </c>
      <c r="B2258" t="s">
        <v>16423</v>
      </c>
      <c r="C2258">
        <v>2007</v>
      </c>
      <c r="D2258" s="1">
        <v>39212</v>
      </c>
      <c r="E2258" t="s">
        <v>44041</v>
      </c>
      <c r="F2258" t="s">
        <v>44032</v>
      </c>
      <c r="G2258" t="s">
        <v>44042</v>
      </c>
      <c r="H2258">
        <v>120</v>
      </c>
      <c r="I2258" t="s">
        <v>25</v>
      </c>
      <c r="J2258" t="s">
        <v>26</v>
      </c>
      <c r="M2258" t="s">
        <v>16424</v>
      </c>
      <c r="N2258" t="s">
        <v>16425</v>
      </c>
      <c r="O2258" t="s">
        <v>16426</v>
      </c>
      <c r="P2258" t="s">
        <v>3861</v>
      </c>
      <c r="Q2258" t="s">
        <v>16427</v>
      </c>
      <c r="R2258" t="s">
        <v>16428</v>
      </c>
      <c r="S2258" t="s">
        <v>16429</v>
      </c>
      <c r="T2258">
        <v>7.3</v>
      </c>
      <c r="U2258">
        <v>141465</v>
      </c>
      <c r="V2258" s="12">
        <f>W2258*1.24823238899982</f>
        <v>24964647.779996399</v>
      </c>
      <c r="W2258" s="3">
        <v>20000000</v>
      </c>
      <c r="X2258" s="13">
        <f>Y2258*1.24823238899982</f>
        <v>35636158.446807779</v>
      </c>
      <c r="Y2258" s="3">
        <v>28549298</v>
      </c>
      <c r="Z2258" s="13">
        <f>AA2258*144548551.06</f>
        <v>7002471557636058</v>
      </c>
      <c r="AA2258" s="3">
        <v>48443734</v>
      </c>
      <c r="AB2258">
        <v>391</v>
      </c>
    </row>
    <row r="2259" spans="1:28" x14ac:dyDescent="0.2">
      <c r="A2259" t="s">
        <v>26626</v>
      </c>
      <c r="B2259" t="s">
        <v>26627</v>
      </c>
      <c r="C2259">
        <v>2012</v>
      </c>
      <c r="D2259" t="s">
        <v>21147</v>
      </c>
      <c r="E2259" t="s">
        <v>176</v>
      </c>
      <c r="F2259" t="s">
        <v>44046</v>
      </c>
      <c r="G2259" t="s">
        <v>44042</v>
      </c>
      <c r="H2259">
        <v>101</v>
      </c>
      <c r="I2259" t="s">
        <v>177</v>
      </c>
      <c r="J2259" t="s">
        <v>26</v>
      </c>
      <c r="M2259" t="s">
        <v>26628</v>
      </c>
      <c r="N2259" t="s">
        <v>26629</v>
      </c>
      <c r="O2259" t="s">
        <v>26630</v>
      </c>
      <c r="P2259" t="s">
        <v>24226</v>
      </c>
      <c r="Q2259" t="s">
        <v>26631</v>
      </c>
      <c r="R2259" t="s">
        <v>26632</v>
      </c>
      <c r="S2259" t="s">
        <v>26633</v>
      </c>
      <c r="T2259">
        <v>5.6</v>
      </c>
      <c r="U2259">
        <v>70657</v>
      </c>
      <c r="V2259" s="12">
        <f>W2259*1.12725506764114</f>
        <v>11272550.6764114</v>
      </c>
      <c r="W2259" s="3">
        <v>10000000</v>
      </c>
      <c r="X2259" s="13">
        <f>Y2259*1.12725506764114</f>
        <v>35634692.50884603</v>
      </c>
      <c r="Y2259" s="3">
        <v>31611916</v>
      </c>
      <c r="Z2259" s="13">
        <f>AA2259*1.12725506764114</f>
        <v>49922892.851037025</v>
      </c>
      <c r="AA2259" s="3">
        <v>44287131</v>
      </c>
      <c r="AB2259">
        <v>213</v>
      </c>
    </row>
    <row r="2260" spans="1:28" hidden="1" x14ac:dyDescent="0.2">
      <c r="A2260" t="s">
        <v>21569</v>
      </c>
      <c r="B2260" t="s">
        <v>21570</v>
      </c>
      <c r="C2260">
        <v>2010</v>
      </c>
      <c r="D2260" t="s">
        <v>14092</v>
      </c>
      <c r="E2260" t="s">
        <v>44035</v>
      </c>
      <c r="F2260" t="s">
        <v>44032</v>
      </c>
      <c r="G2260" t="s">
        <v>44049</v>
      </c>
      <c r="H2260">
        <v>106</v>
      </c>
      <c r="I2260" t="s">
        <v>21571</v>
      </c>
      <c r="J2260" t="s">
        <v>26</v>
      </c>
      <c r="K2260" t="s">
        <v>14655</v>
      </c>
      <c r="L2260" t="s">
        <v>12978</v>
      </c>
      <c r="M2260" t="s">
        <v>21572</v>
      </c>
      <c r="N2260" t="s">
        <v>21573</v>
      </c>
      <c r="O2260" t="s">
        <v>21574</v>
      </c>
      <c r="P2260" t="s">
        <v>1697</v>
      </c>
      <c r="Q2260" t="s">
        <v>21575</v>
      </c>
      <c r="R2260" t="s">
        <v>21576</v>
      </c>
      <c r="S2260" t="s">
        <v>21577</v>
      </c>
      <c r="T2260">
        <v>7</v>
      </c>
      <c r="U2260">
        <v>10067</v>
      </c>
      <c r="W2260"/>
      <c r="X2260"/>
      <c r="Y2260"/>
      <c r="Z2260"/>
      <c r="AA2260">
        <v>221292</v>
      </c>
      <c r="AB2260">
        <v>34</v>
      </c>
    </row>
    <row r="2261" spans="1:28" hidden="1" x14ac:dyDescent="0.2">
      <c r="A2261" t="s">
        <v>21578</v>
      </c>
      <c r="B2261" t="s">
        <v>21579</v>
      </c>
      <c r="C2261">
        <v>2008</v>
      </c>
      <c r="D2261" s="1">
        <v>40300</v>
      </c>
      <c r="E2261" t="s">
        <v>44041</v>
      </c>
      <c r="F2261" t="s">
        <v>44032</v>
      </c>
      <c r="G2261" t="s">
        <v>44036</v>
      </c>
      <c r="H2261">
        <v>121</v>
      </c>
      <c r="I2261" t="s">
        <v>21580</v>
      </c>
      <c r="J2261" t="s">
        <v>307</v>
      </c>
      <c r="K2261" t="s">
        <v>75</v>
      </c>
      <c r="M2261" t="s">
        <v>21581</v>
      </c>
      <c r="N2261" t="s">
        <v>21581</v>
      </c>
      <c r="O2261" t="s">
        <v>21582</v>
      </c>
      <c r="P2261" t="s">
        <v>21583</v>
      </c>
      <c r="Q2261" t="s">
        <v>21584</v>
      </c>
      <c r="R2261" t="s">
        <v>21585</v>
      </c>
      <c r="S2261" t="s">
        <v>21586</v>
      </c>
      <c r="T2261">
        <v>7.5</v>
      </c>
      <c r="U2261">
        <v>13519</v>
      </c>
      <c r="W2261"/>
      <c r="X2261"/>
      <c r="Y2261">
        <v>258388</v>
      </c>
      <c r="Z2261"/>
      <c r="AA2261">
        <v>886407</v>
      </c>
      <c r="AB2261">
        <v>49</v>
      </c>
    </row>
    <row r="2262" spans="1:28" x14ac:dyDescent="0.2">
      <c r="A2262" t="s">
        <v>7198</v>
      </c>
      <c r="B2262" t="s">
        <v>7199</v>
      </c>
      <c r="C2262">
        <v>2005</v>
      </c>
      <c r="D2262" t="s">
        <v>7200</v>
      </c>
      <c r="E2262" t="s">
        <v>16512</v>
      </c>
      <c r="F2262" t="s">
        <v>44031</v>
      </c>
      <c r="G2262" t="s">
        <v>44044</v>
      </c>
      <c r="H2262">
        <v>101</v>
      </c>
      <c r="I2262" t="s">
        <v>25</v>
      </c>
      <c r="J2262" t="s">
        <v>26</v>
      </c>
      <c r="M2262" t="s">
        <v>808</v>
      </c>
      <c r="N2262" t="s">
        <v>7201</v>
      </c>
      <c r="O2262" t="s">
        <v>7202</v>
      </c>
      <c r="P2262" t="s">
        <v>1770</v>
      </c>
      <c r="Q2262" t="s">
        <v>7203</v>
      </c>
      <c r="R2262" t="s">
        <v>7204</v>
      </c>
      <c r="S2262" t="s">
        <v>7205</v>
      </c>
      <c r="T2262">
        <v>4.4000000000000004</v>
      </c>
      <c r="U2262">
        <v>66509</v>
      </c>
      <c r="V2262" s="12">
        <f>W2262*1.32519713261649</f>
        <v>149747275.98566335</v>
      </c>
      <c r="W2262" s="3">
        <v>113000000</v>
      </c>
      <c r="X2262" s="13">
        <f>Y2262*1.32519713261649</f>
        <v>35613257.628530532</v>
      </c>
      <c r="Y2262" s="3">
        <v>26873932</v>
      </c>
      <c r="Z2262" s="13">
        <f>AA2262*1.32519713261649</f>
        <v>94119069.114301249</v>
      </c>
      <c r="AA2262" s="3">
        <v>71022693</v>
      </c>
      <c r="AB2262">
        <v>234</v>
      </c>
    </row>
    <row r="2263" spans="1:28" x14ac:dyDescent="0.2">
      <c r="A2263" t="s">
        <v>43692</v>
      </c>
      <c r="B2263" t="s">
        <v>43693</v>
      </c>
      <c r="C2263">
        <v>2019</v>
      </c>
      <c r="D2263" t="s">
        <v>42987</v>
      </c>
      <c r="E2263" t="s">
        <v>1045</v>
      </c>
      <c r="F2263" t="s">
        <v>44032</v>
      </c>
      <c r="G2263" t="s">
        <v>44036</v>
      </c>
      <c r="H2263">
        <v>103</v>
      </c>
      <c r="I2263" t="s">
        <v>495</v>
      </c>
      <c r="J2263" t="s">
        <v>26</v>
      </c>
      <c r="K2263" t="s">
        <v>587</v>
      </c>
      <c r="L2263" t="s">
        <v>209</v>
      </c>
      <c r="M2263" t="s">
        <v>15607</v>
      </c>
      <c r="N2263" t="s">
        <v>43694</v>
      </c>
      <c r="O2263" t="s">
        <v>43695</v>
      </c>
      <c r="P2263" t="s">
        <v>43696</v>
      </c>
      <c r="Q2263" t="s">
        <v>43697</v>
      </c>
      <c r="R2263" t="s">
        <v>43698</v>
      </c>
      <c r="S2263" t="s">
        <v>43699</v>
      </c>
      <c r="T2263">
        <v>6.5</v>
      </c>
      <c r="U2263">
        <v>38133</v>
      </c>
      <c r="V2263" s="12">
        <f>W2263*1.01233684194057</f>
        <v>25308421.048514251</v>
      </c>
      <c r="W2263" s="3">
        <v>25000000</v>
      </c>
      <c r="X2263" s="13">
        <f>Y2263*1.01233684194057</f>
        <v>35584399.246842496</v>
      </c>
      <c r="Y2263" s="3">
        <v>35150750</v>
      </c>
      <c r="Z2263" s="13">
        <f>AA2263*1.01233684194057</f>
        <v>123050302.39050774</v>
      </c>
      <c r="AA2263" s="3">
        <v>121550750</v>
      </c>
      <c r="AB2263">
        <v>612</v>
      </c>
    </row>
    <row r="2264" spans="1:28" hidden="1" x14ac:dyDescent="0.2">
      <c r="A2264" t="s">
        <v>21602</v>
      </c>
      <c r="B2264" t="s">
        <v>21603</v>
      </c>
      <c r="C2264">
        <v>2008</v>
      </c>
      <c r="D2264" t="s">
        <v>17260</v>
      </c>
      <c r="E2264" t="s">
        <v>44037</v>
      </c>
      <c r="F2264" t="s">
        <v>44047</v>
      </c>
      <c r="G2264" t="s">
        <v>44046</v>
      </c>
      <c r="H2264">
        <v>97</v>
      </c>
      <c r="I2264" t="s">
        <v>2213</v>
      </c>
      <c r="J2264" t="s">
        <v>26</v>
      </c>
      <c r="K2264" t="s">
        <v>934</v>
      </c>
      <c r="M2264" t="s">
        <v>21604</v>
      </c>
      <c r="N2264" t="s">
        <v>21605</v>
      </c>
      <c r="O2264" t="s">
        <v>21606</v>
      </c>
      <c r="P2264" t="s">
        <v>21607</v>
      </c>
      <c r="Q2264" t="s">
        <v>21608</v>
      </c>
      <c r="R2264" t="s">
        <v>21609</v>
      </c>
      <c r="S2264" t="s">
        <v>21610</v>
      </c>
      <c r="T2264">
        <v>6.5</v>
      </c>
      <c r="U2264">
        <v>28496</v>
      </c>
      <c r="W2264"/>
      <c r="X2264"/>
      <c r="Y2264"/>
      <c r="Z2264"/>
      <c r="AA2264">
        <v>403117</v>
      </c>
      <c r="AB2264">
        <v>94</v>
      </c>
    </row>
    <row r="2265" spans="1:28" x14ac:dyDescent="0.2">
      <c r="A2265" t="s">
        <v>30628</v>
      </c>
      <c r="B2265" t="s">
        <v>30629</v>
      </c>
      <c r="C2265">
        <v>2017</v>
      </c>
      <c r="D2265" s="1">
        <v>42746</v>
      </c>
      <c r="E2265" t="s">
        <v>16512</v>
      </c>
      <c r="F2265" t="s">
        <v>44033</v>
      </c>
      <c r="G2265" t="s">
        <v>44042</v>
      </c>
      <c r="H2265">
        <v>109</v>
      </c>
      <c r="I2265" t="s">
        <v>25</v>
      </c>
      <c r="J2265" t="s">
        <v>26</v>
      </c>
      <c r="K2265" t="s">
        <v>51</v>
      </c>
      <c r="L2265" t="s">
        <v>75</v>
      </c>
      <c r="M2265" t="s">
        <v>30630</v>
      </c>
      <c r="N2265" t="s">
        <v>30631</v>
      </c>
      <c r="O2265" t="s">
        <v>30632</v>
      </c>
      <c r="P2265" t="s">
        <v>2296</v>
      </c>
      <c r="Q2265" t="s">
        <v>30633</v>
      </c>
      <c r="R2265" t="s">
        <v>30634</v>
      </c>
      <c r="S2265" t="s">
        <v>30635</v>
      </c>
      <c r="T2265">
        <v>5.3</v>
      </c>
      <c r="U2265">
        <v>90841</v>
      </c>
      <c r="V2265" s="12">
        <f>W2265*1.05585427545692</f>
        <v>126702513.0548304</v>
      </c>
      <c r="W2265" s="3">
        <v>120000000</v>
      </c>
      <c r="X2265" s="13">
        <f>Y2265*1.05585427545692</f>
        <v>35582458.019582279</v>
      </c>
      <c r="Y2265" s="3">
        <v>33700160</v>
      </c>
      <c r="Z2265" s="13">
        <f>AA2265*1.05585427545692</f>
        <v>233977476.37793756</v>
      </c>
      <c r="AA2265" s="3">
        <v>221600160</v>
      </c>
      <c r="AB2265">
        <v>707</v>
      </c>
    </row>
    <row r="2266" spans="1:28" x14ac:dyDescent="0.2">
      <c r="A2266" t="s">
        <v>9028</v>
      </c>
      <c r="B2266" t="s">
        <v>9029</v>
      </c>
      <c r="C2266">
        <v>2005</v>
      </c>
      <c r="D2266" s="1">
        <v>38453</v>
      </c>
      <c r="E2266" t="s">
        <v>1045</v>
      </c>
      <c r="F2266" t="s">
        <v>44032</v>
      </c>
      <c r="G2266" t="s">
        <v>44036</v>
      </c>
      <c r="H2266">
        <v>123</v>
      </c>
      <c r="I2266" t="s">
        <v>25</v>
      </c>
      <c r="J2266" t="s">
        <v>26</v>
      </c>
      <c r="M2266" t="s">
        <v>1196</v>
      </c>
      <c r="N2266" t="s">
        <v>1196</v>
      </c>
      <c r="O2266" t="s">
        <v>9030</v>
      </c>
      <c r="P2266" t="s">
        <v>9031</v>
      </c>
      <c r="Q2266" t="s">
        <v>9032</v>
      </c>
      <c r="R2266" t="s">
        <v>9033</v>
      </c>
      <c r="S2266" t="s">
        <v>9034</v>
      </c>
      <c r="T2266">
        <v>6.4</v>
      </c>
      <c r="U2266">
        <v>66652</v>
      </c>
      <c r="V2266" s="12">
        <f>W2266*1.32519713261649</f>
        <v>59633870.967742048</v>
      </c>
      <c r="W2266" s="3">
        <v>45000000</v>
      </c>
      <c r="X2266" s="13">
        <f>Y2266*1.32519713261649</f>
        <v>35582107.544731252</v>
      </c>
      <c r="Y2266" s="3">
        <v>26850426</v>
      </c>
      <c r="Z2266" s="13">
        <f>AA2266*1.32519713261649</f>
        <v>69127604.428960711</v>
      </c>
      <c r="AA2266" s="3">
        <v>52164016</v>
      </c>
      <c r="AB2266">
        <v>521</v>
      </c>
    </row>
    <row r="2267" spans="1:28" hidden="1" x14ac:dyDescent="0.2">
      <c r="A2267" t="s">
        <v>21628</v>
      </c>
      <c r="B2267" t="s">
        <v>21629</v>
      </c>
      <c r="C2267">
        <v>2010</v>
      </c>
      <c r="D2267" s="1">
        <v>40914</v>
      </c>
      <c r="E2267" t="s">
        <v>44041</v>
      </c>
      <c r="F2267" t="s">
        <v>44032</v>
      </c>
      <c r="G2267" t="s">
        <v>44045</v>
      </c>
      <c r="H2267">
        <v>101</v>
      </c>
      <c r="I2267" t="s">
        <v>25</v>
      </c>
      <c r="J2267" t="s">
        <v>26</v>
      </c>
      <c r="M2267" t="s">
        <v>21630</v>
      </c>
      <c r="N2267" t="s">
        <v>21631</v>
      </c>
      <c r="O2267" t="s">
        <v>21632</v>
      </c>
      <c r="P2267" t="s">
        <v>3250</v>
      </c>
      <c r="Q2267" t="s">
        <v>21633</v>
      </c>
      <c r="R2267" t="s">
        <v>21634</v>
      </c>
      <c r="S2267" t="s">
        <v>21635</v>
      </c>
      <c r="T2267">
        <v>6.3</v>
      </c>
      <c r="U2267">
        <v>51943</v>
      </c>
      <c r="W2267"/>
      <c r="X2267"/>
      <c r="Y2267">
        <v>582024</v>
      </c>
      <c r="Z2267"/>
      <c r="AA2267">
        <v>1754389</v>
      </c>
      <c r="AB2267">
        <v>83</v>
      </c>
    </row>
    <row r="2268" spans="1:28" x14ac:dyDescent="0.2">
      <c r="A2268" t="s">
        <v>16691</v>
      </c>
      <c r="B2268" t="s">
        <v>16692</v>
      </c>
      <c r="C2268">
        <v>2013</v>
      </c>
      <c r="D2268" t="s">
        <v>16693</v>
      </c>
      <c r="E2268" t="s">
        <v>1045</v>
      </c>
      <c r="F2268" t="s">
        <v>44046</v>
      </c>
      <c r="H2268">
        <v>88</v>
      </c>
      <c r="I2268" t="s">
        <v>25</v>
      </c>
      <c r="J2268" t="s">
        <v>26</v>
      </c>
      <c r="K2268" t="s">
        <v>308</v>
      </c>
      <c r="L2268" t="s">
        <v>1121</v>
      </c>
      <c r="M2268" t="s">
        <v>16694</v>
      </c>
      <c r="N2268" t="s">
        <v>16695</v>
      </c>
      <c r="O2268" t="s">
        <v>16696</v>
      </c>
      <c r="P2268" t="s">
        <v>16697</v>
      </c>
      <c r="Q2268" t="s">
        <v>16698</v>
      </c>
      <c r="R2268" t="s">
        <v>16699</v>
      </c>
      <c r="S2268" t="s">
        <v>16700</v>
      </c>
      <c r="T2268">
        <v>3.5</v>
      </c>
      <c r="U2268">
        <v>64419</v>
      </c>
      <c r="V2268" s="12">
        <f>W2268*1.11098185502045</f>
        <v>22219637.100409001</v>
      </c>
      <c r="W2268" s="3">
        <v>20000000</v>
      </c>
      <c r="X2268" s="13">
        <f>Y2268*1.11098185502045</f>
        <v>35568958.43119961</v>
      </c>
      <c r="Y2268" s="3">
        <v>32015787</v>
      </c>
      <c r="Z2268" s="13">
        <f>AA2268*1.11098185502045</f>
        <v>87077362.403292969</v>
      </c>
      <c r="AA2268" s="3">
        <v>78378744</v>
      </c>
      <c r="AB2268">
        <v>211</v>
      </c>
    </row>
    <row r="2269" spans="1:28" x14ac:dyDescent="0.2">
      <c r="A2269" t="s">
        <v>3609</v>
      </c>
      <c r="B2269" t="s">
        <v>3610</v>
      </c>
      <c r="C2269">
        <v>2002</v>
      </c>
      <c r="D2269" t="s">
        <v>3532</v>
      </c>
      <c r="E2269" t="s">
        <v>1045</v>
      </c>
      <c r="F2269" t="s">
        <v>44036</v>
      </c>
      <c r="H2269">
        <v>84</v>
      </c>
      <c r="I2269" t="s">
        <v>25</v>
      </c>
      <c r="J2269" t="s">
        <v>26</v>
      </c>
      <c r="M2269" t="s">
        <v>3611</v>
      </c>
      <c r="N2269" t="s">
        <v>3612</v>
      </c>
      <c r="O2269" t="s">
        <v>3613</v>
      </c>
      <c r="P2269" t="s">
        <v>3614</v>
      </c>
      <c r="Q2269" t="s">
        <v>3615</v>
      </c>
      <c r="R2269" t="s">
        <v>3616</v>
      </c>
      <c r="S2269" t="s">
        <v>3617</v>
      </c>
      <c r="T2269">
        <v>5.2</v>
      </c>
      <c r="U2269">
        <v>54312</v>
      </c>
      <c r="V2269" s="12">
        <f>W2269*1.43863813229572</f>
        <v>61861439.688715957</v>
      </c>
      <c r="W2269" s="3">
        <v>43000000</v>
      </c>
      <c r="X2269" s="13">
        <f>Y2269*1.43863813229572</f>
        <v>35560493.290739305</v>
      </c>
      <c r="Y2269" s="3">
        <v>24718164</v>
      </c>
      <c r="Z2269" s="13">
        <f>AA2269*1.43863813229572</f>
        <v>99725569.552451372</v>
      </c>
      <c r="AA2269" s="3">
        <v>69319426</v>
      </c>
      <c r="AB2269">
        <v>422</v>
      </c>
    </row>
    <row r="2270" spans="1:28" x14ac:dyDescent="0.2">
      <c r="A2270" t="s">
        <v>37284</v>
      </c>
      <c r="B2270" t="s">
        <v>37285</v>
      </c>
      <c r="C2270">
        <v>2014</v>
      </c>
      <c r="D2270" t="s">
        <v>22384</v>
      </c>
      <c r="E2270" t="s">
        <v>3496</v>
      </c>
      <c r="F2270" t="s">
        <v>44045</v>
      </c>
      <c r="G2270" t="s">
        <v>44042</v>
      </c>
      <c r="H2270">
        <v>83</v>
      </c>
      <c r="I2270" t="s">
        <v>9408</v>
      </c>
      <c r="J2270" t="s">
        <v>26</v>
      </c>
      <c r="M2270" t="s">
        <v>37286</v>
      </c>
      <c r="N2270" t="s">
        <v>37287</v>
      </c>
      <c r="O2270" t="s">
        <v>37288</v>
      </c>
      <c r="P2270" t="s">
        <v>37289</v>
      </c>
      <c r="Q2270" t="s">
        <v>37290</v>
      </c>
      <c r="R2270" t="s">
        <v>37291</v>
      </c>
      <c r="S2270" t="s">
        <v>37292</v>
      </c>
      <c r="T2270">
        <v>5.5</v>
      </c>
      <c r="U2270">
        <v>66829</v>
      </c>
      <c r="V2270" s="12">
        <f>W2270*1.09324733035956</f>
        <v>1093247.33035956</v>
      </c>
      <c r="W2270" s="3">
        <v>1000000</v>
      </c>
      <c r="X2270" s="13">
        <f>Y2270*1.09324733035956</f>
        <v>35510958.176998958</v>
      </c>
      <c r="Y2270" s="3">
        <v>32482090</v>
      </c>
      <c r="Z2270" s="13">
        <f>AA2270*1.09324733035956</f>
        <v>68745677.019929588</v>
      </c>
      <c r="AA2270" s="3">
        <v>62882090</v>
      </c>
      <c r="AB2270">
        <v>407</v>
      </c>
    </row>
    <row r="2271" spans="1:28" hidden="1" x14ac:dyDescent="0.2">
      <c r="A2271" t="s">
        <v>21657</v>
      </c>
      <c r="B2271" t="s">
        <v>21658</v>
      </c>
      <c r="C2271">
        <v>2010</v>
      </c>
      <c r="D2271" t="s">
        <v>21659</v>
      </c>
      <c r="E2271" t="s">
        <v>16512</v>
      </c>
      <c r="F2271" t="s">
        <v>44031</v>
      </c>
      <c r="G2271" t="s">
        <v>44040</v>
      </c>
      <c r="H2271">
        <v>107</v>
      </c>
      <c r="I2271" t="s">
        <v>63</v>
      </c>
      <c r="J2271" t="s">
        <v>27</v>
      </c>
      <c r="K2271" t="s">
        <v>26</v>
      </c>
      <c r="L2271" t="s">
        <v>308</v>
      </c>
      <c r="M2271" t="s">
        <v>1255</v>
      </c>
      <c r="N2271" t="s">
        <v>21660</v>
      </c>
      <c r="O2271" t="s">
        <v>21661</v>
      </c>
      <c r="P2271" t="s">
        <v>21662</v>
      </c>
      <c r="Q2271" t="s">
        <v>21663</v>
      </c>
      <c r="R2271" t="s">
        <v>21664</v>
      </c>
      <c r="S2271" t="s">
        <v>21665</v>
      </c>
      <c r="T2271">
        <v>6.3</v>
      </c>
      <c r="U2271">
        <v>19545</v>
      </c>
      <c r="W2271" t="s">
        <v>21666</v>
      </c>
      <c r="X2271"/>
      <c r="Y2271"/>
      <c r="Z2271"/>
      <c r="AA2271">
        <v>34604339</v>
      </c>
      <c r="AB2271">
        <v>60</v>
      </c>
    </row>
    <row r="2272" spans="1:28" hidden="1" x14ac:dyDescent="0.2">
      <c r="A2272" t="s">
        <v>21667</v>
      </c>
      <c r="B2272" t="s">
        <v>21668</v>
      </c>
      <c r="C2272">
        <v>2014</v>
      </c>
      <c r="D2272" t="s">
        <v>21669</v>
      </c>
      <c r="E2272" t="s">
        <v>44041</v>
      </c>
      <c r="F2272" t="s">
        <v>44042</v>
      </c>
      <c r="H2272">
        <v>109</v>
      </c>
      <c r="I2272" t="s">
        <v>1016</v>
      </c>
      <c r="J2272" t="s">
        <v>26</v>
      </c>
      <c r="M2272" t="s">
        <v>21670</v>
      </c>
      <c r="N2272" t="s">
        <v>21671</v>
      </c>
      <c r="O2272" t="s">
        <v>21672</v>
      </c>
      <c r="P2272" t="s">
        <v>21673</v>
      </c>
      <c r="Q2272" t="s">
        <v>21674</v>
      </c>
      <c r="R2272" t="s">
        <v>21675</v>
      </c>
      <c r="S2272" t="s">
        <v>21676</v>
      </c>
      <c r="T2272">
        <v>6.8</v>
      </c>
      <c r="U2272">
        <v>33700</v>
      </c>
      <c r="W2272"/>
      <c r="X2272"/>
      <c r="Y2272">
        <v>427418</v>
      </c>
      <c r="Z2272"/>
      <c r="AA2272">
        <v>1547630</v>
      </c>
      <c r="AB2272">
        <v>153</v>
      </c>
    </row>
    <row r="2273" spans="1:28" x14ac:dyDescent="0.2">
      <c r="A2273" t="s">
        <v>33882</v>
      </c>
      <c r="B2273" t="s">
        <v>33883</v>
      </c>
      <c r="C2273">
        <v>2014</v>
      </c>
      <c r="D2273" t="s">
        <v>16589</v>
      </c>
      <c r="E2273" t="s">
        <v>3496</v>
      </c>
      <c r="F2273" t="s">
        <v>44045</v>
      </c>
      <c r="G2273" t="s">
        <v>44042</v>
      </c>
      <c r="H2273">
        <v>84</v>
      </c>
      <c r="I2273" t="s">
        <v>25</v>
      </c>
      <c r="J2273" t="s">
        <v>26</v>
      </c>
      <c r="K2273" t="s">
        <v>308</v>
      </c>
      <c r="M2273" t="s">
        <v>28505</v>
      </c>
      <c r="N2273" t="s">
        <v>28987</v>
      </c>
      <c r="O2273" t="s">
        <v>33884</v>
      </c>
      <c r="P2273" t="s">
        <v>33885</v>
      </c>
      <c r="Q2273" t="s">
        <v>33886</v>
      </c>
      <c r="R2273" t="s">
        <v>33887</v>
      </c>
      <c r="S2273" t="s">
        <v>33888</v>
      </c>
      <c r="T2273">
        <v>5</v>
      </c>
      <c r="U2273">
        <v>39197</v>
      </c>
      <c r="V2273" s="12">
        <f>W2273*1.09324733035956</f>
        <v>5466236.6517978003</v>
      </c>
      <c r="W2273" s="3">
        <v>5000000</v>
      </c>
      <c r="X2273" s="13">
        <f>Y2273*1.09324733035956</f>
        <v>35489401.526138932</v>
      </c>
      <c r="Y2273" s="3">
        <v>32462372</v>
      </c>
      <c r="Z2273" s="13">
        <f>AA2273*1.09324733035956</f>
        <v>99370674.549633652</v>
      </c>
      <c r="AA2273" s="3">
        <v>90894962</v>
      </c>
      <c r="AB2273">
        <v>182</v>
      </c>
    </row>
    <row r="2274" spans="1:28" x14ac:dyDescent="0.2">
      <c r="A2274" t="s">
        <v>39929</v>
      </c>
      <c r="B2274" t="s">
        <v>39930</v>
      </c>
      <c r="C2274">
        <v>2018</v>
      </c>
      <c r="D2274" t="s">
        <v>31709</v>
      </c>
      <c r="E2274" t="s">
        <v>44035</v>
      </c>
      <c r="F2274" t="s">
        <v>44038</v>
      </c>
      <c r="G2274" t="s">
        <v>44032</v>
      </c>
      <c r="H2274">
        <v>119</v>
      </c>
      <c r="I2274" t="s">
        <v>5770</v>
      </c>
      <c r="J2274" t="s">
        <v>26</v>
      </c>
      <c r="M2274" t="s">
        <v>24400</v>
      </c>
      <c r="N2274" t="s">
        <v>39931</v>
      </c>
      <c r="O2274" t="s">
        <v>39932</v>
      </c>
      <c r="P2274" t="s">
        <v>39933</v>
      </c>
      <c r="Q2274" t="s">
        <v>39934</v>
      </c>
      <c r="R2274" t="s">
        <v>39935</v>
      </c>
      <c r="S2274" t="s">
        <v>39936</v>
      </c>
      <c r="T2274">
        <v>7.5</v>
      </c>
      <c r="U2274">
        <v>163857</v>
      </c>
      <c r="V2274" s="12">
        <f>W2274*1.03068014830331</f>
        <v>15460202.224549649</v>
      </c>
      <c r="W2274" s="3">
        <v>15000000</v>
      </c>
      <c r="X2274" s="13">
        <f>Y2274*1.03068014830331</f>
        <v>35421160.999147668</v>
      </c>
      <c r="Y2274" s="3">
        <v>34366783</v>
      </c>
      <c r="Z2274" s="13">
        <f>AA2274*1.03068014830331</f>
        <v>98861506.125141576</v>
      </c>
      <c r="AA2274" s="3">
        <v>95918706</v>
      </c>
      <c r="AB2274">
        <v>1207</v>
      </c>
    </row>
    <row r="2275" spans="1:28" hidden="1" x14ac:dyDescent="0.2">
      <c r="A2275" t="s">
        <v>21693</v>
      </c>
      <c r="B2275" t="s">
        <v>21694</v>
      </c>
      <c r="C2275">
        <v>2010</v>
      </c>
      <c r="D2275" t="s">
        <v>21695</v>
      </c>
      <c r="E2275" t="s">
        <v>3496</v>
      </c>
      <c r="F2275" t="s">
        <v>44045</v>
      </c>
      <c r="G2275" t="s">
        <v>44042</v>
      </c>
      <c r="H2275">
        <v>112</v>
      </c>
      <c r="I2275" t="s">
        <v>25</v>
      </c>
      <c r="J2275" t="s">
        <v>26</v>
      </c>
      <c r="M2275" t="s">
        <v>21696</v>
      </c>
      <c r="N2275" t="s">
        <v>6185</v>
      </c>
      <c r="O2275" t="s">
        <v>21697</v>
      </c>
      <c r="P2275" t="s">
        <v>5705</v>
      </c>
      <c r="Q2275" t="s">
        <v>21698</v>
      </c>
      <c r="R2275" t="s">
        <v>21699</v>
      </c>
      <c r="S2275" t="s">
        <v>21700</v>
      </c>
      <c r="T2275">
        <v>6.1</v>
      </c>
      <c r="U2275">
        <v>31937</v>
      </c>
      <c r="W2275">
        <v>22000000</v>
      </c>
      <c r="X2275"/>
      <c r="Y2275"/>
      <c r="Z2275"/>
      <c r="AA2275">
        <v>3205167</v>
      </c>
      <c r="AB2275">
        <v>109</v>
      </c>
    </row>
    <row r="2276" spans="1:28" x14ac:dyDescent="0.2">
      <c r="A2276" t="s">
        <v>35100</v>
      </c>
      <c r="B2276" t="s">
        <v>35101</v>
      </c>
      <c r="C2276">
        <v>2014</v>
      </c>
      <c r="D2276" t="s">
        <v>26984</v>
      </c>
      <c r="E2276" t="s">
        <v>44041</v>
      </c>
      <c r="F2276" t="s">
        <v>44032</v>
      </c>
      <c r="G2276" t="s">
        <v>44042</v>
      </c>
      <c r="H2276">
        <v>117</v>
      </c>
      <c r="I2276" t="s">
        <v>25</v>
      </c>
      <c r="J2276" t="s">
        <v>26</v>
      </c>
      <c r="M2276" t="s">
        <v>11739</v>
      </c>
      <c r="N2276" t="s">
        <v>11739</v>
      </c>
      <c r="O2276" t="s">
        <v>35102</v>
      </c>
      <c r="P2276" t="s">
        <v>1096</v>
      </c>
      <c r="Q2276" t="s">
        <v>35103</v>
      </c>
      <c r="R2276" t="s">
        <v>35104</v>
      </c>
      <c r="S2276" t="s">
        <v>35105</v>
      </c>
      <c r="T2276">
        <v>7.9</v>
      </c>
      <c r="U2276">
        <v>449212</v>
      </c>
      <c r="V2276" s="12">
        <f>W2276*1.09324733035956</f>
        <v>9292602.3080562595</v>
      </c>
      <c r="W2276" s="3">
        <v>8500000</v>
      </c>
      <c r="X2276" s="13">
        <f>Y2276*1.09324733035956</f>
        <v>35400679.039043598</v>
      </c>
      <c r="Y2276" s="3">
        <v>32381217</v>
      </c>
      <c r="Z2276" s="13">
        <f>AA2276*1.09324733035956</f>
        <v>51818821.465734139</v>
      </c>
      <c r="AA2276" s="3">
        <v>47398992</v>
      </c>
      <c r="AB2276">
        <v>782</v>
      </c>
    </row>
    <row r="2277" spans="1:28" hidden="1" x14ac:dyDescent="0.2">
      <c r="A2277" t="s">
        <v>21708</v>
      </c>
      <c r="B2277" t="s">
        <v>21709</v>
      </c>
      <c r="C2277">
        <v>2009</v>
      </c>
      <c r="D2277" t="s">
        <v>21710</v>
      </c>
      <c r="E2277" t="s">
        <v>1045</v>
      </c>
      <c r="F2277" t="s">
        <v>44032</v>
      </c>
      <c r="G2277" t="s">
        <v>44036</v>
      </c>
      <c r="H2277">
        <v>99</v>
      </c>
      <c r="I2277" t="s">
        <v>25</v>
      </c>
      <c r="J2277" t="s">
        <v>26</v>
      </c>
      <c r="K2277" t="s">
        <v>308</v>
      </c>
      <c r="M2277" t="s">
        <v>21711</v>
      </c>
      <c r="N2277" t="s">
        <v>21711</v>
      </c>
      <c r="O2277" t="s">
        <v>21712</v>
      </c>
      <c r="P2277" t="s">
        <v>21713</v>
      </c>
      <c r="Q2277" t="s">
        <v>21713</v>
      </c>
      <c r="R2277" t="s">
        <v>21714</v>
      </c>
      <c r="S2277" t="s">
        <v>21715</v>
      </c>
      <c r="T2277">
        <v>6.5</v>
      </c>
      <c r="U2277">
        <v>12260</v>
      </c>
      <c r="W2277"/>
      <c r="X2277"/>
      <c r="Y2277"/>
      <c r="Z2277"/>
      <c r="AA2277">
        <v>46378</v>
      </c>
      <c r="AB2277">
        <v>49</v>
      </c>
    </row>
    <row r="2278" spans="1:28" x14ac:dyDescent="0.2">
      <c r="A2278" t="s">
        <v>3549</v>
      </c>
      <c r="B2278" t="s">
        <v>3550</v>
      </c>
      <c r="C2278">
        <v>2001</v>
      </c>
      <c r="D2278" t="s">
        <v>131</v>
      </c>
      <c r="E2278" t="s">
        <v>176</v>
      </c>
      <c r="F2278" t="s">
        <v>44045</v>
      </c>
      <c r="H2278">
        <v>101</v>
      </c>
      <c r="I2278" t="s">
        <v>25</v>
      </c>
      <c r="J2278" t="s">
        <v>26</v>
      </c>
      <c r="M2278" t="s">
        <v>3551</v>
      </c>
      <c r="N2278" t="s">
        <v>3552</v>
      </c>
      <c r="O2278" t="s">
        <v>3553</v>
      </c>
      <c r="P2278" t="s">
        <v>2108</v>
      </c>
      <c r="Q2278" t="s">
        <v>3554</v>
      </c>
      <c r="R2278" t="s">
        <v>3555</v>
      </c>
      <c r="S2278" t="s">
        <v>3556</v>
      </c>
      <c r="T2278">
        <v>6.9</v>
      </c>
      <c r="U2278">
        <v>35999</v>
      </c>
      <c r="V2278" s="12">
        <f>W2278*1.46138339920949</f>
        <v>45302885.37549419</v>
      </c>
      <c r="W2278" s="3">
        <v>31000000</v>
      </c>
      <c r="X2278" s="13">
        <f>Y2278*1.46138339920949</f>
        <v>35344698.850316301</v>
      </c>
      <c r="Y2278" s="3">
        <v>24185781</v>
      </c>
      <c r="Z2278" s="13">
        <f>AA2278*1.46138339920949</f>
        <v>45185119.794268891</v>
      </c>
      <c r="AA2278" s="3">
        <v>30919415</v>
      </c>
      <c r="AB2278">
        <v>291</v>
      </c>
    </row>
    <row r="2279" spans="1:28" x14ac:dyDescent="0.2">
      <c r="A2279" t="s">
        <v>27944</v>
      </c>
      <c r="B2279" t="s">
        <v>27945</v>
      </c>
      <c r="C2279">
        <v>2015</v>
      </c>
      <c r="D2279" t="s">
        <v>27946</v>
      </c>
      <c r="E2279" t="s">
        <v>1045</v>
      </c>
      <c r="H2279">
        <v>104</v>
      </c>
      <c r="I2279" t="s">
        <v>25</v>
      </c>
      <c r="J2279" t="s">
        <v>26</v>
      </c>
      <c r="M2279" t="s">
        <v>27947</v>
      </c>
      <c r="N2279" t="s">
        <v>27948</v>
      </c>
      <c r="O2279" t="s">
        <v>27949</v>
      </c>
      <c r="P2279" t="s">
        <v>27950</v>
      </c>
      <c r="Q2279" t="s">
        <v>27951</v>
      </c>
      <c r="R2279" t="s">
        <v>27952</v>
      </c>
      <c r="S2279" t="s">
        <v>27953</v>
      </c>
      <c r="T2279">
        <v>6.6</v>
      </c>
      <c r="U2279">
        <v>75015</v>
      </c>
      <c r="V2279" s="12">
        <f>W2279*1.09195121025074</f>
        <v>32758536.3075222</v>
      </c>
      <c r="W2279" s="3">
        <v>30000000</v>
      </c>
      <c r="X2279" s="13">
        <f>Y2279*1.09195121025074</f>
        <v>35339258.165633641</v>
      </c>
      <c r="Y2279" s="3">
        <v>32363404</v>
      </c>
      <c r="Z2279" s="13">
        <f>AA2279*1.09195121025074</f>
        <v>53793233.618871145</v>
      </c>
      <c r="AA2279" s="3">
        <v>49263404</v>
      </c>
      <c r="AB2279">
        <v>192</v>
      </c>
    </row>
    <row r="2280" spans="1:28" x14ac:dyDescent="0.2">
      <c r="A2280" t="s">
        <v>2436</v>
      </c>
      <c r="B2280" t="s">
        <v>2437</v>
      </c>
      <c r="C2280">
        <v>2001</v>
      </c>
      <c r="D2280" t="s">
        <v>985</v>
      </c>
      <c r="E2280" t="s">
        <v>176</v>
      </c>
      <c r="F2280" t="s">
        <v>44036</v>
      </c>
      <c r="H2280">
        <v>102</v>
      </c>
      <c r="I2280" t="s">
        <v>25</v>
      </c>
      <c r="J2280" t="s">
        <v>26</v>
      </c>
      <c r="M2280" t="s">
        <v>2438</v>
      </c>
      <c r="N2280" t="s">
        <v>2439</v>
      </c>
      <c r="O2280" t="s">
        <v>2440</v>
      </c>
      <c r="P2280" t="s">
        <v>1958</v>
      </c>
      <c r="Q2280" t="s">
        <v>2441</v>
      </c>
      <c r="R2280" t="s">
        <v>2442</v>
      </c>
      <c r="S2280" t="s">
        <v>2443</v>
      </c>
      <c r="T2280">
        <v>5.6</v>
      </c>
      <c r="U2280">
        <v>22210</v>
      </c>
      <c r="V2280" s="12">
        <f>W2280*1.46138339920949</f>
        <v>77453320.158102974</v>
      </c>
      <c r="W2280" s="3">
        <v>53000000</v>
      </c>
      <c r="X2280" s="13">
        <f>Y2280*1.46138339920949</f>
        <v>35327800.87407124</v>
      </c>
      <c r="Y2280" s="3">
        <v>24174218</v>
      </c>
      <c r="Z2280" s="13">
        <f>AA2280*1.46138339920949</f>
        <v>43425893.305849917</v>
      </c>
      <c r="AA2280" s="3">
        <v>29715606</v>
      </c>
      <c r="AB2280">
        <v>174</v>
      </c>
    </row>
    <row r="2281" spans="1:28" hidden="1" x14ac:dyDescent="0.2">
      <c r="A2281" t="s">
        <v>21740</v>
      </c>
      <c r="B2281" t="s">
        <v>21741</v>
      </c>
      <c r="C2281">
        <v>2010</v>
      </c>
      <c r="D2281" s="1">
        <v>40488</v>
      </c>
      <c r="E2281" t="s">
        <v>16512</v>
      </c>
      <c r="F2281" t="s">
        <v>44032</v>
      </c>
      <c r="G2281" t="s">
        <v>44049</v>
      </c>
      <c r="H2281">
        <v>102</v>
      </c>
      <c r="I2281" t="s">
        <v>8740</v>
      </c>
      <c r="J2281" t="s">
        <v>26</v>
      </c>
      <c r="K2281" t="s">
        <v>1121</v>
      </c>
      <c r="M2281" t="s">
        <v>9894</v>
      </c>
      <c r="N2281" t="s">
        <v>21742</v>
      </c>
      <c r="O2281" t="s">
        <v>21743</v>
      </c>
      <c r="P2281" t="s">
        <v>13949</v>
      </c>
      <c r="Q2281" t="s">
        <v>21744</v>
      </c>
      <c r="R2281" t="s">
        <v>21745</v>
      </c>
      <c r="S2281" t="s">
        <v>21746</v>
      </c>
      <c r="T2281">
        <v>6.4</v>
      </c>
      <c r="U2281">
        <v>43489</v>
      </c>
      <c r="W2281"/>
      <c r="X2281"/>
      <c r="Y2281">
        <v>22554</v>
      </c>
      <c r="Z2281"/>
      <c r="AA2281">
        <v>390006</v>
      </c>
      <c r="AB2281">
        <v>167</v>
      </c>
    </row>
    <row r="2282" spans="1:28" hidden="1" x14ac:dyDescent="0.2">
      <c r="A2282" t="s">
        <v>21747</v>
      </c>
      <c r="B2282" t="s">
        <v>21748</v>
      </c>
      <c r="C2282">
        <v>2010</v>
      </c>
      <c r="D2282" t="s">
        <v>21749</v>
      </c>
      <c r="E2282" t="s">
        <v>16512</v>
      </c>
      <c r="F2282" t="s">
        <v>44032</v>
      </c>
      <c r="G2282" t="s">
        <v>44034</v>
      </c>
      <c r="H2282">
        <v>124</v>
      </c>
      <c r="I2282" t="s">
        <v>25</v>
      </c>
      <c r="J2282" t="s">
        <v>26</v>
      </c>
      <c r="K2282" t="s">
        <v>934</v>
      </c>
      <c r="M2282" t="s">
        <v>21750</v>
      </c>
      <c r="N2282" t="s">
        <v>21751</v>
      </c>
      <c r="O2282" t="s">
        <v>21752</v>
      </c>
      <c r="P2282" t="s">
        <v>3041</v>
      </c>
      <c r="Q2282" t="s">
        <v>21753</v>
      </c>
      <c r="R2282" t="s">
        <v>21754</v>
      </c>
      <c r="S2282" t="s">
        <v>21755</v>
      </c>
      <c r="T2282">
        <v>6.2</v>
      </c>
      <c r="U2282">
        <v>18946</v>
      </c>
      <c r="W2282">
        <v>25000000</v>
      </c>
      <c r="X2282"/>
      <c r="Y2282"/>
      <c r="Z2282"/>
      <c r="AA2282">
        <v>129706</v>
      </c>
      <c r="AB2282">
        <v>78</v>
      </c>
    </row>
    <row r="2283" spans="1:28" x14ac:dyDescent="0.2">
      <c r="A2283" t="s">
        <v>1273</v>
      </c>
      <c r="B2283" t="s">
        <v>1274</v>
      </c>
      <c r="C2283">
        <v>2000</v>
      </c>
      <c r="D2283" s="1">
        <v>36537</v>
      </c>
      <c r="E2283" t="s">
        <v>16512</v>
      </c>
      <c r="F2283" t="s">
        <v>44031</v>
      </c>
      <c r="G2283" t="s">
        <v>44044</v>
      </c>
      <c r="H2283">
        <v>104</v>
      </c>
      <c r="I2283" t="s">
        <v>25</v>
      </c>
      <c r="J2283" t="s">
        <v>26</v>
      </c>
      <c r="M2283" t="s">
        <v>1275</v>
      </c>
      <c r="N2283" t="s">
        <v>1276</v>
      </c>
      <c r="O2283" t="s">
        <v>1277</v>
      </c>
      <c r="P2283" t="s">
        <v>1278</v>
      </c>
      <c r="Q2283" t="s">
        <v>1279</v>
      </c>
      <c r="R2283" t="s">
        <v>1280</v>
      </c>
      <c r="S2283" t="s">
        <v>1281</v>
      </c>
      <c r="T2283">
        <v>5.8</v>
      </c>
      <c r="U2283">
        <v>37005</v>
      </c>
      <c r="V2283" s="12">
        <f>W2283*1.5029674796748</f>
        <v>63124634.1463416</v>
      </c>
      <c r="W2283" s="3">
        <v>42000000</v>
      </c>
      <c r="X2283" s="13">
        <f>Y2283*1.5029674796748</f>
        <v>35122839.517683007</v>
      </c>
      <c r="Y2283" s="3">
        <v>23368995</v>
      </c>
      <c r="Z2283" s="13">
        <f>AA2283*1.5029674796748</f>
        <v>48348915.764634252</v>
      </c>
      <c r="AA2283" s="3">
        <v>32168970</v>
      </c>
      <c r="AB2283">
        <v>222</v>
      </c>
    </row>
    <row r="2284" spans="1:28" x14ac:dyDescent="0.2">
      <c r="A2284" t="s">
        <v>21255</v>
      </c>
      <c r="B2284" t="s">
        <v>21256</v>
      </c>
      <c r="C2284">
        <v>2018</v>
      </c>
      <c r="D2284" s="1">
        <v>43315</v>
      </c>
      <c r="E2284" t="s">
        <v>16512</v>
      </c>
      <c r="F2284" t="s">
        <v>44044</v>
      </c>
      <c r="G2284" t="s">
        <v>44032</v>
      </c>
      <c r="H2284">
        <v>107</v>
      </c>
      <c r="I2284" t="s">
        <v>433</v>
      </c>
      <c r="J2284" t="s">
        <v>26</v>
      </c>
      <c r="K2284" t="s">
        <v>308</v>
      </c>
      <c r="M2284" t="s">
        <v>5942</v>
      </c>
      <c r="N2284" t="s">
        <v>21257</v>
      </c>
      <c r="O2284" t="s">
        <v>21258</v>
      </c>
      <c r="P2284" t="s">
        <v>1459</v>
      </c>
      <c r="Q2284" t="s">
        <v>21259</v>
      </c>
      <c r="R2284" t="s">
        <v>21260</v>
      </c>
      <c r="S2284" t="s">
        <v>21261</v>
      </c>
      <c r="T2284">
        <v>6.4</v>
      </c>
      <c r="U2284">
        <v>61564</v>
      </c>
      <c r="V2284" s="12">
        <f>W2284*1.03068014830331</f>
        <v>30920404.449099299</v>
      </c>
      <c r="W2284" s="3">
        <v>30000000</v>
      </c>
      <c r="X2284" s="13">
        <f>Y2284*1.03068014830331</f>
        <v>35060675.463877842</v>
      </c>
      <c r="Y2284" s="3">
        <v>34017028</v>
      </c>
      <c r="Z2284" s="13">
        <f>AA2284*1.03068014830331</f>
        <v>51083301.293113939</v>
      </c>
      <c r="AA2284" s="3">
        <v>49562710</v>
      </c>
      <c r="AB2284">
        <v>647</v>
      </c>
    </row>
    <row r="2285" spans="1:28" hidden="1" x14ac:dyDescent="0.2">
      <c r="A2285" t="s">
        <v>21770</v>
      </c>
      <c r="B2285" t="s">
        <v>21771</v>
      </c>
      <c r="C2285">
        <v>2009</v>
      </c>
      <c r="D2285" t="s">
        <v>21772</v>
      </c>
      <c r="E2285" t="s">
        <v>16512</v>
      </c>
      <c r="F2285" t="s">
        <v>44042</v>
      </c>
      <c r="H2285">
        <v>86</v>
      </c>
      <c r="I2285" t="s">
        <v>25</v>
      </c>
      <c r="J2285" t="s">
        <v>26</v>
      </c>
      <c r="K2285" t="s">
        <v>934</v>
      </c>
      <c r="L2285" t="s">
        <v>75</v>
      </c>
      <c r="M2285" t="s">
        <v>21773</v>
      </c>
      <c r="N2285" t="s">
        <v>21774</v>
      </c>
      <c r="O2285" t="s">
        <v>21775</v>
      </c>
      <c r="P2285" t="s">
        <v>21776</v>
      </c>
      <c r="Q2285" t="s">
        <v>21777</v>
      </c>
      <c r="R2285" t="s">
        <v>21778</v>
      </c>
      <c r="S2285" t="s">
        <v>21779</v>
      </c>
      <c r="T2285">
        <v>5.5</v>
      </c>
      <c r="U2285">
        <v>12072</v>
      </c>
      <c r="W2285">
        <v>10000000</v>
      </c>
      <c r="X2285"/>
      <c r="Y2285"/>
      <c r="Z2285"/>
      <c r="AA2285">
        <v>194243</v>
      </c>
      <c r="AB2285">
        <v>55</v>
      </c>
    </row>
    <row r="2286" spans="1:28" x14ac:dyDescent="0.2">
      <c r="A2286" t="s">
        <v>17242</v>
      </c>
      <c r="B2286" t="s">
        <v>17243</v>
      </c>
      <c r="C2286">
        <v>2009</v>
      </c>
      <c r="D2286" t="s">
        <v>16603</v>
      </c>
      <c r="E2286" t="s">
        <v>44041</v>
      </c>
      <c r="F2286" t="s">
        <v>44042</v>
      </c>
      <c r="H2286">
        <v>101</v>
      </c>
      <c r="I2286" t="s">
        <v>25</v>
      </c>
      <c r="J2286" t="s">
        <v>26</v>
      </c>
      <c r="K2286" t="s">
        <v>307</v>
      </c>
      <c r="M2286" t="s">
        <v>17244</v>
      </c>
      <c r="N2286" t="s">
        <v>17245</v>
      </c>
      <c r="O2286" t="s">
        <v>17246</v>
      </c>
      <c r="P2286" t="s">
        <v>17247</v>
      </c>
      <c r="Q2286" t="s">
        <v>17248</v>
      </c>
      <c r="R2286" t="s">
        <v>17249</v>
      </c>
      <c r="S2286" t="s">
        <v>17250</v>
      </c>
      <c r="T2286">
        <v>5.6</v>
      </c>
      <c r="U2286">
        <v>30818</v>
      </c>
      <c r="V2286" s="12">
        <f>W2286*1.20636999678377</f>
        <v>24127399.935675401</v>
      </c>
      <c r="W2286" s="3">
        <v>20000000</v>
      </c>
      <c r="X2286" s="13">
        <f>Y2286*1.20636999678377</f>
        <v>35060201.620098121</v>
      </c>
      <c r="Y2286" s="3">
        <v>29062561</v>
      </c>
      <c r="Z2286" s="13">
        <f>AA2286*1.20636999678377</f>
        <v>37636971.74212835</v>
      </c>
      <c r="AA2286" s="3">
        <v>31198531</v>
      </c>
      <c r="AB2286">
        <v>157</v>
      </c>
    </row>
    <row r="2287" spans="1:28" x14ac:dyDescent="0.2">
      <c r="A2287" t="s">
        <v>3407</v>
      </c>
      <c r="B2287" t="s">
        <v>3408</v>
      </c>
      <c r="C2287">
        <v>2001</v>
      </c>
      <c r="D2287" t="s">
        <v>61</v>
      </c>
      <c r="E2287" t="s">
        <v>1045</v>
      </c>
      <c r="F2287" t="s">
        <v>44044</v>
      </c>
      <c r="H2287">
        <v>86</v>
      </c>
      <c r="I2287" t="s">
        <v>25</v>
      </c>
      <c r="J2287" t="s">
        <v>26</v>
      </c>
      <c r="K2287" t="s">
        <v>1793</v>
      </c>
      <c r="L2287" t="s">
        <v>308</v>
      </c>
      <c r="M2287" t="s">
        <v>3409</v>
      </c>
      <c r="N2287" t="s">
        <v>3410</v>
      </c>
      <c r="O2287" t="s">
        <v>3411</v>
      </c>
      <c r="P2287" t="s">
        <v>3412</v>
      </c>
      <c r="Q2287" t="s">
        <v>3413</v>
      </c>
      <c r="R2287" t="s">
        <v>3414</v>
      </c>
      <c r="S2287" t="s">
        <v>3415</v>
      </c>
      <c r="T2287">
        <v>4.7</v>
      </c>
      <c r="U2287">
        <v>12398</v>
      </c>
      <c r="V2287" s="12">
        <f>W2287*1.46138339920949</f>
        <v>16075217.391304391</v>
      </c>
      <c r="W2287" s="3">
        <v>11000000</v>
      </c>
      <c r="X2287" s="13">
        <f>Y2287*1.46138339920949</f>
        <v>35044418.173596933</v>
      </c>
      <c r="Y2287" s="3">
        <v>23980304</v>
      </c>
      <c r="Z2287" s="13">
        <f>AA2287*1.46138339920949</f>
        <v>36933180.225138441</v>
      </c>
      <c r="AA2287" s="3">
        <v>25272752</v>
      </c>
      <c r="AB2287">
        <v>108</v>
      </c>
    </row>
    <row r="2288" spans="1:28" x14ac:dyDescent="0.2">
      <c r="A2288" t="s">
        <v>39493</v>
      </c>
      <c r="B2288" t="s">
        <v>25025</v>
      </c>
      <c r="C2288">
        <v>2016</v>
      </c>
      <c r="D2288" t="s">
        <v>29771</v>
      </c>
      <c r="E2288" t="s">
        <v>1045</v>
      </c>
      <c r="F2288" t="s">
        <v>44032</v>
      </c>
      <c r="G2288" t="s">
        <v>44036</v>
      </c>
      <c r="H2288">
        <v>118</v>
      </c>
      <c r="I2288" t="s">
        <v>25</v>
      </c>
      <c r="J2288" t="s">
        <v>26</v>
      </c>
      <c r="K2288" t="s">
        <v>308</v>
      </c>
      <c r="M2288" t="s">
        <v>3275</v>
      </c>
      <c r="N2288" t="s">
        <v>39494</v>
      </c>
      <c r="O2288" t="s">
        <v>39495</v>
      </c>
      <c r="P2288" t="s">
        <v>4801</v>
      </c>
      <c r="Q2288" t="s">
        <v>39496</v>
      </c>
      <c r="R2288" t="s">
        <v>39497</v>
      </c>
      <c r="S2288" t="s">
        <v>39498</v>
      </c>
      <c r="T2288">
        <v>5.7</v>
      </c>
      <c r="U2288">
        <v>32022</v>
      </c>
      <c r="V2288" s="12">
        <f>W2288*1.07834771485832</f>
        <v>26958692.871458001</v>
      </c>
      <c r="W2288" s="3">
        <v>25000000</v>
      </c>
      <c r="X2288" s="13">
        <f>Y2288*1.07834771485832</f>
        <v>35038600.251863599</v>
      </c>
      <c r="Y2288" s="3">
        <v>32492859</v>
      </c>
      <c r="Z2288" s="13">
        <f>AA2288*1.07834771485832</f>
        <v>52604680.71918752</v>
      </c>
      <c r="AA2288" s="3">
        <v>48782670</v>
      </c>
      <c r="AB2288">
        <v>116</v>
      </c>
    </row>
    <row r="2289" spans="1:28" hidden="1" x14ac:dyDescent="0.2">
      <c r="A2289" t="s">
        <v>21804</v>
      </c>
      <c r="B2289" t="s">
        <v>21805</v>
      </c>
      <c r="C2289">
        <v>2008</v>
      </c>
      <c r="D2289" s="1">
        <v>39601</v>
      </c>
      <c r="E2289" t="s">
        <v>16512</v>
      </c>
      <c r="F2289" t="s">
        <v>44032</v>
      </c>
      <c r="H2289">
        <v>110</v>
      </c>
      <c r="I2289" t="s">
        <v>9052</v>
      </c>
      <c r="J2289" t="s">
        <v>2073</v>
      </c>
      <c r="K2289" t="s">
        <v>934</v>
      </c>
      <c r="L2289" t="s">
        <v>26</v>
      </c>
      <c r="M2289" t="s">
        <v>9053</v>
      </c>
      <c r="N2289" t="s">
        <v>21806</v>
      </c>
      <c r="O2289" t="s">
        <v>21807</v>
      </c>
      <c r="P2289" t="s">
        <v>21808</v>
      </c>
      <c r="Q2289" t="s">
        <v>21809</v>
      </c>
      <c r="R2289" t="s">
        <v>21810</v>
      </c>
      <c r="S2289" t="s">
        <v>21811</v>
      </c>
      <c r="T2289">
        <v>6.9</v>
      </c>
      <c r="U2289">
        <v>17084</v>
      </c>
      <c r="W2289"/>
      <c r="X2289"/>
      <c r="Y2289">
        <v>14845</v>
      </c>
      <c r="Z2289"/>
      <c r="AA2289">
        <v>3179014</v>
      </c>
      <c r="AB2289">
        <v>89</v>
      </c>
    </row>
    <row r="2290" spans="1:28" hidden="1" x14ac:dyDescent="0.2">
      <c r="A2290" t="s">
        <v>21812</v>
      </c>
      <c r="B2290" t="s">
        <v>21813</v>
      </c>
      <c r="C2290">
        <v>2009</v>
      </c>
      <c r="D2290" t="s">
        <v>20165</v>
      </c>
      <c r="E2290" t="s">
        <v>16512</v>
      </c>
      <c r="F2290" t="s">
        <v>44046</v>
      </c>
      <c r="H2290">
        <v>90</v>
      </c>
      <c r="I2290" t="s">
        <v>817</v>
      </c>
      <c r="J2290" t="s">
        <v>27</v>
      </c>
      <c r="K2290" t="s">
        <v>923</v>
      </c>
      <c r="M2290" t="s">
        <v>21814</v>
      </c>
      <c r="N2290" t="s">
        <v>21815</v>
      </c>
      <c r="O2290" t="s">
        <v>21816</v>
      </c>
      <c r="P2290" t="s">
        <v>21817</v>
      </c>
      <c r="Q2290" t="s">
        <v>21818</v>
      </c>
      <c r="R2290" t="s">
        <v>21819</v>
      </c>
      <c r="S2290" t="s">
        <v>21820</v>
      </c>
      <c r="T2290">
        <v>5.9</v>
      </c>
      <c r="U2290">
        <v>14958</v>
      </c>
      <c r="W2290" t="s">
        <v>21821</v>
      </c>
      <c r="X2290"/>
      <c r="Y2290"/>
      <c r="Z2290"/>
      <c r="AA2290"/>
      <c r="AB2290">
        <v>78</v>
      </c>
    </row>
    <row r="2291" spans="1:28" hidden="1" x14ac:dyDescent="0.2">
      <c r="A2291" t="s">
        <v>21822</v>
      </c>
      <c r="B2291" t="s">
        <v>21823</v>
      </c>
      <c r="C2291">
        <v>2016</v>
      </c>
      <c r="D2291" s="1">
        <v>42412</v>
      </c>
      <c r="E2291" t="s">
        <v>3496</v>
      </c>
      <c r="F2291" t="s">
        <v>44042</v>
      </c>
      <c r="H2291">
        <v>94</v>
      </c>
      <c r="I2291" t="s">
        <v>2413</v>
      </c>
      <c r="J2291" t="s">
        <v>26</v>
      </c>
      <c r="M2291" t="s">
        <v>21824</v>
      </c>
      <c r="N2291" t="s">
        <v>21825</v>
      </c>
      <c r="O2291" t="s">
        <v>21826</v>
      </c>
      <c r="P2291" t="s">
        <v>18409</v>
      </c>
      <c r="Q2291" t="s">
        <v>21827</v>
      </c>
      <c r="R2291" t="s">
        <v>21828</v>
      </c>
      <c r="S2291" t="s">
        <v>21829</v>
      </c>
      <c r="T2291">
        <v>5.7</v>
      </c>
      <c r="U2291">
        <v>15257</v>
      </c>
      <c r="W2291"/>
      <c r="X2291"/>
      <c r="Y2291">
        <v>8004</v>
      </c>
      <c r="Z2291"/>
      <c r="AA2291">
        <v>22003</v>
      </c>
      <c r="AB2291">
        <v>80</v>
      </c>
    </row>
    <row r="2292" spans="1:28" hidden="1" x14ac:dyDescent="0.2">
      <c r="A2292" t="s">
        <v>21830</v>
      </c>
      <c r="B2292" t="s">
        <v>21831</v>
      </c>
      <c r="C2292">
        <v>2009</v>
      </c>
      <c r="D2292" s="1">
        <v>39915</v>
      </c>
      <c r="E2292" t="s">
        <v>176</v>
      </c>
      <c r="F2292" t="s">
        <v>44042</v>
      </c>
      <c r="H2292">
        <v>104</v>
      </c>
      <c r="I2292" t="s">
        <v>21832</v>
      </c>
      <c r="J2292" t="s">
        <v>26</v>
      </c>
      <c r="M2292" t="s">
        <v>21833</v>
      </c>
      <c r="N2292" t="s">
        <v>21834</v>
      </c>
      <c r="O2292" t="s">
        <v>21835</v>
      </c>
      <c r="P2292" t="s">
        <v>18298</v>
      </c>
      <c r="Q2292" t="s">
        <v>21836</v>
      </c>
      <c r="R2292" t="s">
        <v>21837</v>
      </c>
      <c r="S2292" t="s">
        <v>21838</v>
      </c>
      <c r="T2292">
        <v>6.7</v>
      </c>
      <c r="U2292">
        <v>18920</v>
      </c>
      <c r="W2292"/>
      <c r="X2292"/>
      <c r="Y2292">
        <v>29683</v>
      </c>
      <c r="Z2292"/>
      <c r="AA2292">
        <v>101860</v>
      </c>
      <c r="AB2292">
        <v>53</v>
      </c>
    </row>
    <row r="2293" spans="1:28" hidden="1" x14ac:dyDescent="0.2">
      <c r="A2293" t="s">
        <v>21839</v>
      </c>
      <c r="B2293" t="s">
        <v>21840</v>
      </c>
      <c r="C2293">
        <v>2008</v>
      </c>
      <c r="D2293" s="1">
        <v>39517</v>
      </c>
      <c r="E2293" t="s">
        <v>16512</v>
      </c>
      <c r="F2293" t="s">
        <v>44038</v>
      </c>
      <c r="G2293" t="s">
        <v>44046</v>
      </c>
      <c r="H2293">
        <v>110</v>
      </c>
      <c r="I2293" t="s">
        <v>2213</v>
      </c>
      <c r="J2293" t="s">
        <v>934</v>
      </c>
      <c r="M2293" t="s">
        <v>21841</v>
      </c>
      <c r="N2293" t="s">
        <v>21842</v>
      </c>
      <c r="O2293" t="s">
        <v>21843</v>
      </c>
      <c r="P2293" t="s">
        <v>21844</v>
      </c>
      <c r="Q2293" t="s">
        <v>21845</v>
      </c>
      <c r="R2293" t="s">
        <v>21846</v>
      </c>
      <c r="S2293" t="s">
        <v>21847</v>
      </c>
      <c r="T2293">
        <v>5.9</v>
      </c>
      <c r="U2293">
        <v>10716</v>
      </c>
      <c r="W2293"/>
      <c r="X2293"/>
      <c r="Y2293"/>
      <c r="Z2293"/>
      <c r="AA2293"/>
      <c r="AB2293">
        <v>73</v>
      </c>
    </row>
    <row r="2294" spans="1:28" hidden="1" x14ac:dyDescent="0.2">
      <c r="A2294" t="s">
        <v>21848</v>
      </c>
      <c r="B2294" t="s">
        <v>21849</v>
      </c>
      <c r="C2294">
        <v>2010</v>
      </c>
      <c r="D2294" t="s">
        <v>18389</v>
      </c>
      <c r="E2294" t="s">
        <v>176</v>
      </c>
      <c r="H2294">
        <v>110</v>
      </c>
      <c r="I2294" t="s">
        <v>495</v>
      </c>
      <c r="J2294" t="s">
        <v>26</v>
      </c>
      <c r="M2294" t="s">
        <v>21850</v>
      </c>
      <c r="N2294" t="s">
        <v>21851</v>
      </c>
      <c r="O2294" t="s">
        <v>21852</v>
      </c>
      <c r="P2294" t="s">
        <v>8996</v>
      </c>
      <c r="Q2294" t="s">
        <v>21853</v>
      </c>
      <c r="R2294" t="s">
        <v>21854</v>
      </c>
      <c r="S2294" t="s">
        <v>21855</v>
      </c>
      <c r="T2294">
        <v>7</v>
      </c>
      <c r="U2294">
        <v>23196</v>
      </c>
      <c r="W2294"/>
      <c r="X2294"/>
      <c r="Y2294">
        <v>158898</v>
      </c>
      <c r="Z2294"/>
      <c r="AA2294">
        <v>361960</v>
      </c>
      <c r="AB2294">
        <v>62</v>
      </c>
    </row>
    <row r="2295" spans="1:28" hidden="1" x14ac:dyDescent="0.2">
      <c r="A2295" t="s">
        <v>21856</v>
      </c>
      <c r="B2295" t="s">
        <v>21857</v>
      </c>
      <c r="C2295">
        <v>2009</v>
      </c>
      <c r="D2295" t="s">
        <v>21858</v>
      </c>
      <c r="E2295" t="s">
        <v>1045</v>
      </c>
      <c r="F2295" t="s">
        <v>44046</v>
      </c>
      <c r="H2295">
        <v>108</v>
      </c>
      <c r="I2295" t="s">
        <v>177</v>
      </c>
      <c r="J2295" t="s">
        <v>26</v>
      </c>
      <c r="M2295" t="s">
        <v>21859</v>
      </c>
      <c r="N2295" t="s">
        <v>21859</v>
      </c>
      <c r="O2295" t="s">
        <v>21860</v>
      </c>
      <c r="P2295" t="s">
        <v>21861</v>
      </c>
      <c r="Q2295" t="s">
        <v>21862</v>
      </c>
      <c r="R2295" t="s">
        <v>21863</v>
      </c>
      <c r="S2295" t="s">
        <v>21864</v>
      </c>
      <c r="T2295">
        <v>3.6</v>
      </c>
      <c r="U2295">
        <v>12350</v>
      </c>
      <c r="W2295"/>
      <c r="X2295"/>
      <c r="Y2295"/>
      <c r="Z2295"/>
      <c r="AA2295">
        <v>1475003</v>
      </c>
      <c r="AB2295">
        <v>87</v>
      </c>
    </row>
    <row r="2296" spans="1:28" x14ac:dyDescent="0.2">
      <c r="A2296" t="s">
        <v>24286</v>
      </c>
      <c r="B2296" t="s">
        <v>24287</v>
      </c>
      <c r="C2296">
        <v>2011</v>
      </c>
      <c r="D2296" s="1">
        <v>41190</v>
      </c>
      <c r="E2296" t="s">
        <v>1045</v>
      </c>
      <c r="H2296">
        <v>81</v>
      </c>
      <c r="I2296" t="s">
        <v>25</v>
      </c>
      <c r="J2296" t="s">
        <v>26</v>
      </c>
      <c r="M2296" t="s">
        <v>5796</v>
      </c>
      <c r="N2296" t="s">
        <v>24288</v>
      </c>
      <c r="O2296" t="s">
        <v>24289</v>
      </c>
      <c r="P2296" t="s">
        <v>17491</v>
      </c>
      <c r="Q2296" t="s">
        <v>24290</v>
      </c>
      <c r="R2296" t="s">
        <v>24291</v>
      </c>
      <c r="S2296" t="s">
        <v>24292</v>
      </c>
      <c r="T2296">
        <v>5.7</v>
      </c>
      <c r="U2296">
        <v>67496</v>
      </c>
      <c r="V2296" s="12">
        <f>W2296*1.1505830469594</f>
        <v>28764576.173985001</v>
      </c>
      <c r="W2296" s="3">
        <v>25000000</v>
      </c>
      <c r="X2296" s="13">
        <f>Y2296*1.1505830469594</f>
        <v>35025273.622564405</v>
      </c>
      <c r="Y2296" s="3">
        <v>30441326</v>
      </c>
      <c r="Z2296" s="13">
        <f>AA2296*1.1505830469594</f>
        <v>40203889.136468187</v>
      </c>
      <c r="AA2296" s="3">
        <v>34942188</v>
      </c>
      <c r="AB2296">
        <v>125</v>
      </c>
    </row>
    <row r="2297" spans="1:28" x14ac:dyDescent="0.2">
      <c r="A2297" t="s">
        <v>24970</v>
      </c>
      <c r="B2297" t="s">
        <v>24971</v>
      </c>
      <c r="C2297">
        <v>2012</v>
      </c>
      <c r="D2297" s="1">
        <v>41003</v>
      </c>
      <c r="E2297" t="s">
        <v>44037</v>
      </c>
      <c r="F2297" t="s">
        <v>44031</v>
      </c>
      <c r="G2297" t="s">
        <v>44038</v>
      </c>
      <c r="H2297">
        <v>88</v>
      </c>
      <c r="I2297" t="s">
        <v>495</v>
      </c>
      <c r="J2297" t="s">
        <v>26</v>
      </c>
      <c r="M2297" t="s">
        <v>24972</v>
      </c>
      <c r="N2297" t="s">
        <v>24973</v>
      </c>
      <c r="O2297" t="s">
        <v>24974</v>
      </c>
      <c r="P2297" t="s">
        <v>4646</v>
      </c>
      <c r="Q2297" t="s">
        <v>24975</v>
      </c>
      <c r="R2297" t="s">
        <v>24976</v>
      </c>
      <c r="S2297" t="s">
        <v>24977</v>
      </c>
      <c r="T2297">
        <v>6.7</v>
      </c>
      <c r="U2297">
        <v>44121</v>
      </c>
      <c r="V2297" s="12">
        <f>W2297*1.12725506764114</f>
        <v>61999028.720262699</v>
      </c>
      <c r="W2297" s="3">
        <v>55000000</v>
      </c>
      <c r="X2297" s="13">
        <f>Y2297*1.12725506764114</f>
        <v>35002539.139463559</v>
      </c>
      <c r="Y2297" s="3">
        <v>31051126</v>
      </c>
      <c r="Z2297" s="13">
        <f>AA2297*1.12725506764114</f>
        <v>138713291.3109706</v>
      </c>
      <c r="AA2297" s="3">
        <v>123054041</v>
      </c>
      <c r="AB2297">
        <v>109</v>
      </c>
    </row>
    <row r="2298" spans="1:28" x14ac:dyDescent="0.2">
      <c r="A2298" t="s">
        <v>37047</v>
      </c>
      <c r="B2298" t="s">
        <v>37048</v>
      </c>
      <c r="C2298">
        <v>2015</v>
      </c>
      <c r="D2298" s="1">
        <v>42072</v>
      </c>
      <c r="E2298" t="s">
        <v>1045</v>
      </c>
      <c r="F2298" t="s">
        <v>44032</v>
      </c>
      <c r="G2298" t="s">
        <v>44045</v>
      </c>
      <c r="H2298">
        <v>109</v>
      </c>
      <c r="I2298" t="s">
        <v>25</v>
      </c>
      <c r="J2298" t="s">
        <v>26</v>
      </c>
      <c r="M2298" t="s">
        <v>30710</v>
      </c>
      <c r="N2298" t="s">
        <v>17599</v>
      </c>
      <c r="O2298" t="s">
        <v>37049</v>
      </c>
      <c r="P2298" t="s">
        <v>22881</v>
      </c>
      <c r="Q2298" t="s">
        <v>37050</v>
      </c>
      <c r="R2298" t="s">
        <v>37051</v>
      </c>
      <c r="S2298" t="s">
        <v>37052</v>
      </c>
      <c r="T2298">
        <v>6.3</v>
      </c>
      <c r="U2298">
        <v>93432</v>
      </c>
      <c r="V2298" s="12">
        <f>W2298*1.09195121025074</f>
        <v>13103414.523008881</v>
      </c>
      <c r="W2298" s="3">
        <v>12000000</v>
      </c>
      <c r="X2298" s="13">
        <f>Y2298*1.09195121025074</f>
        <v>34942770.681191601</v>
      </c>
      <c r="Y2298" s="3">
        <v>32000304</v>
      </c>
      <c r="Z2298" s="13">
        <f>AA2298*1.09195121025074</f>
        <v>93375259.476324365</v>
      </c>
      <c r="AA2298" s="3">
        <v>85512300</v>
      </c>
      <c r="AB2298">
        <v>199</v>
      </c>
    </row>
    <row r="2299" spans="1:28" hidden="1" x14ac:dyDescent="0.2">
      <c r="A2299" t="s">
        <v>21888</v>
      </c>
      <c r="B2299" t="s">
        <v>21889</v>
      </c>
      <c r="C2299">
        <v>2009</v>
      </c>
      <c r="D2299" t="s">
        <v>21710</v>
      </c>
      <c r="E2299" t="s">
        <v>1045</v>
      </c>
      <c r="F2299" t="s">
        <v>44032</v>
      </c>
      <c r="G2299" t="s">
        <v>44036</v>
      </c>
      <c r="H2299">
        <v>99</v>
      </c>
      <c r="I2299" t="s">
        <v>25</v>
      </c>
      <c r="J2299" t="s">
        <v>26</v>
      </c>
      <c r="M2299" t="s">
        <v>21890</v>
      </c>
      <c r="N2299" t="s">
        <v>21890</v>
      </c>
      <c r="O2299" t="s">
        <v>21891</v>
      </c>
      <c r="P2299" t="s">
        <v>21892</v>
      </c>
      <c r="Q2299" t="s">
        <v>21893</v>
      </c>
      <c r="R2299" t="s">
        <v>21894</v>
      </c>
      <c r="S2299" t="s">
        <v>21895</v>
      </c>
      <c r="T2299">
        <v>7.2</v>
      </c>
      <c r="U2299">
        <v>33285</v>
      </c>
      <c r="W2299"/>
      <c r="X2299"/>
      <c r="Y2299">
        <v>2277396</v>
      </c>
      <c r="Z2299"/>
      <c r="AA2299">
        <v>3037173</v>
      </c>
      <c r="AB2299">
        <v>77</v>
      </c>
    </row>
    <row r="2300" spans="1:28" x14ac:dyDescent="0.2">
      <c r="A2300" t="s">
        <v>26181</v>
      </c>
      <c r="B2300" t="s">
        <v>26182</v>
      </c>
      <c r="C2300">
        <v>2013</v>
      </c>
      <c r="D2300" t="s">
        <v>26183</v>
      </c>
      <c r="E2300" t="s">
        <v>16512</v>
      </c>
      <c r="F2300" t="s">
        <v>44031</v>
      </c>
      <c r="G2300" t="s">
        <v>44034</v>
      </c>
      <c r="H2300">
        <v>130</v>
      </c>
      <c r="I2300" t="s">
        <v>5806</v>
      </c>
      <c r="J2300" t="s">
        <v>26</v>
      </c>
      <c r="M2300" t="s">
        <v>1757</v>
      </c>
      <c r="N2300" t="s">
        <v>26184</v>
      </c>
      <c r="O2300" t="s">
        <v>26185</v>
      </c>
      <c r="P2300" t="s">
        <v>26186</v>
      </c>
      <c r="Q2300" t="s">
        <v>26187</v>
      </c>
      <c r="R2300" t="s">
        <v>26188</v>
      </c>
      <c r="S2300" t="s">
        <v>26189</v>
      </c>
      <c r="T2300">
        <v>5.9</v>
      </c>
      <c r="U2300">
        <v>126241</v>
      </c>
      <c r="V2300" s="12">
        <f>W2300*1.11098185502045</f>
        <v>66658911.301226996</v>
      </c>
      <c r="W2300" s="3">
        <v>60000000</v>
      </c>
      <c r="X2300" s="13">
        <f>Y2300*1.11098185502045</f>
        <v>34624217.235073291</v>
      </c>
      <c r="Y2300" s="3">
        <v>31165421</v>
      </c>
      <c r="Z2300" s="13">
        <f>AA2300*1.11098185502045</f>
        <v>105983861.63413377</v>
      </c>
      <c r="AA2300" s="3">
        <v>95396573</v>
      </c>
      <c r="AB2300">
        <v>502</v>
      </c>
    </row>
    <row r="2301" spans="1:28" hidden="1" x14ac:dyDescent="0.2">
      <c r="A2301" t="s">
        <v>21905</v>
      </c>
      <c r="B2301" t="s">
        <v>21906</v>
      </c>
      <c r="C2301">
        <v>2009</v>
      </c>
      <c r="D2301" s="1">
        <v>40032</v>
      </c>
      <c r="E2301" t="s">
        <v>1045</v>
      </c>
      <c r="F2301" t="s">
        <v>44032</v>
      </c>
      <c r="G2301" t="s">
        <v>44036</v>
      </c>
      <c r="H2301">
        <v>97</v>
      </c>
      <c r="I2301" t="s">
        <v>25</v>
      </c>
      <c r="J2301" t="s">
        <v>26</v>
      </c>
      <c r="M2301" t="s">
        <v>5342</v>
      </c>
      <c r="N2301" t="s">
        <v>21907</v>
      </c>
      <c r="O2301" t="s">
        <v>21908</v>
      </c>
      <c r="P2301" t="s">
        <v>2917</v>
      </c>
      <c r="Q2301" t="s">
        <v>21909</v>
      </c>
      <c r="R2301" t="s">
        <v>21910</v>
      </c>
      <c r="S2301" t="s">
        <v>21911</v>
      </c>
      <c r="T2301">
        <v>5.8</v>
      </c>
      <c r="U2301">
        <v>37922</v>
      </c>
      <c r="W2301"/>
      <c r="X2301"/>
      <c r="Y2301">
        <v>250618</v>
      </c>
      <c r="Z2301"/>
      <c r="AA2301">
        <v>12035862</v>
      </c>
      <c r="AB2301">
        <v>71</v>
      </c>
    </row>
    <row r="2302" spans="1:28" x14ac:dyDescent="0.2">
      <c r="A2302" t="s">
        <v>5830</v>
      </c>
      <c r="B2302" t="s">
        <v>5831</v>
      </c>
      <c r="C2302">
        <v>2004</v>
      </c>
      <c r="D2302" t="s">
        <v>3505</v>
      </c>
      <c r="E2302" t="s">
        <v>1045</v>
      </c>
      <c r="F2302" t="s">
        <v>44032</v>
      </c>
      <c r="G2302" t="s">
        <v>44036</v>
      </c>
      <c r="H2302">
        <v>102</v>
      </c>
      <c r="I2302" t="s">
        <v>25</v>
      </c>
      <c r="J2302" t="s">
        <v>26</v>
      </c>
      <c r="M2302" t="s">
        <v>3937</v>
      </c>
      <c r="N2302" t="s">
        <v>3937</v>
      </c>
      <c r="O2302" t="s">
        <v>5832</v>
      </c>
      <c r="P2302" t="s">
        <v>5833</v>
      </c>
      <c r="Q2302" t="s">
        <v>5834</v>
      </c>
      <c r="R2302" t="s">
        <v>5835</v>
      </c>
      <c r="S2302" t="s">
        <v>5836</v>
      </c>
      <c r="T2302">
        <v>6.2</v>
      </c>
      <c r="U2302">
        <v>62656</v>
      </c>
      <c r="V2302" s="12">
        <f>W2302*1.37009528851244</f>
        <v>47953335.097935401</v>
      </c>
      <c r="W2302" s="3">
        <v>35000000</v>
      </c>
      <c r="X2302" s="13">
        <f>Y2302*1.37009528851244</f>
        <v>34619782.85509263</v>
      </c>
      <c r="Y2302" s="3">
        <v>25268157</v>
      </c>
      <c r="Z2302" s="13">
        <f>AA2302*1.37009528851244</f>
        <v>48628683.837644242</v>
      </c>
      <c r="AA2302" s="3">
        <v>35492921</v>
      </c>
      <c r="AB2302">
        <v>366</v>
      </c>
    </row>
    <row r="2303" spans="1:28" x14ac:dyDescent="0.2">
      <c r="A2303" t="s">
        <v>42050</v>
      </c>
      <c r="B2303" t="s">
        <v>42051</v>
      </c>
      <c r="C2303">
        <v>2018</v>
      </c>
      <c r="D2303" s="1">
        <v>43320</v>
      </c>
      <c r="E2303" t="s">
        <v>16512</v>
      </c>
      <c r="F2303" t="s">
        <v>44031</v>
      </c>
      <c r="G2303" t="s">
        <v>44038</v>
      </c>
      <c r="H2303">
        <v>117</v>
      </c>
      <c r="I2303" t="s">
        <v>42052</v>
      </c>
      <c r="J2303" t="s">
        <v>26</v>
      </c>
      <c r="K2303" t="s">
        <v>75</v>
      </c>
      <c r="L2303" t="s">
        <v>27</v>
      </c>
      <c r="M2303" t="s">
        <v>42053</v>
      </c>
      <c r="N2303" t="s">
        <v>42054</v>
      </c>
      <c r="O2303" t="s">
        <v>42055</v>
      </c>
      <c r="P2303" t="s">
        <v>42056</v>
      </c>
      <c r="Q2303" t="s">
        <v>42057</v>
      </c>
      <c r="R2303" t="s">
        <v>42058</v>
      </c>
      <c r="S2303" t="s">
        <v>42059</v>
      </c>
      <c r="T2303">
        <v>6</v>
      </c>
      <c r="U2303">
        <v>65737</v>
      </c>
      <c r="V2303" s="12">
        <f>W2303*1.03068014830331</f>
        <v>41227205.932132393</v>
      </c>
      <c r="W2303" s="3">
        <v>40000000</v>
      </c>
      <c r="X2303" s="13">
        <f>Y2303*1.03068014830331</f>
        <v>34591758.254285917</v>
      </c>
      <c r="Y2303" s="3">
        <v>33562069</v>
      </c>
      <c r="Z2303" s="13">
        <f>AA2303*1.03068014830331</f>
        <v>77650884.775211141</v>
      </c>
      <c r="AA2303" s="3">
        <v>75339459</v>
      </c>
      <c r="AB2303">
        <v>510</v>
      </c>
    </row>
    <row r="2304" spans="1:28" hidden="1" x14ac:dyDescent="0.2">
      <c r="A2304" t="s">
        <v>21927</v>
      </c>
      <c r="B2304" t="s">
        <v>21928</v>
      </c>
      <c r="C2304">
        <v>2009</v>
      </c>
      <c r="D2304" t="s">
        <v>17089</v>
      </c>
      <c r="E2304" t="s">
        <v>44048</v>
      </c>
      <c r="F2304" t="s">
        <v>44045</v>
      </c>
      <c r="G2304" t="s">
        <v>44042</v>
      </c>
      <c r="H2304">
        <v>99</v>
      </c>
      <c r="I2304" t="s">
        <v>9518</v>
      </c>
      <c r="J2304" t="s">
        <v>26</v>
      </c>
      <c r="M2304" t="s">
        <v>9894</v>
      </c>
      <c r="N2304" t="s">
        <v>9894</v>
      </c>
      <c r="O2304" t="s">
        <v>21929</v>
      </c>
      <c r="P2304" t="s">
        <v>21930</v>
      </c>
      <c r="Q2304" t="s">
        <v>21931</v>
      </c>
      <c r="R2304" t="s">
        <v>21932</v>
      </c>
      <c r="S2304" t="s">
        <v>21933</v>
      </c>
      <c r="T2304">
        <v>6.9</v>
      </c>
      <c r="U2304">
        <v>99809</v>
      </c>
      <c r="W2304">
        <v>12000000</v>
      </c>
      <c r="X2304"/>
      <c r="Y2304"/>
      <c r="Z2304"/>
      <c r="AA2304">
        <v>1333377</v>
      </c>
      <c r="AB2304">
        <v>492</v>
      </c>
    </row>
    <row r="2305" spans="1:28" hidden="1" x14ac:dyDescent="0.2">
      <c r="A2305" t="s">
        <v>21934</v>
      </c>
      <c r="B2305" t="s">
        <v>21935</v>
      </c>
      <c r="C2305">
        <v>2010</v>
      </c>
      <c r="D2305" t="s">
        <v>21936</v>
      </c>
      <c r="E2305" t="s">
        <v>176</v>
      </c>
      <c r="F2305" t="s">
        <v>44042</v>
      </c>
      <c r="H2305">
        <v>90</v>
      </c>
      <c r="I2305" t="s">
        <v>25</v>
      </c>
      <c r="J2305" t="s">
        <v>26</v>
      </c>
      <c r="M2305" t="s">
        <v>21937</v>
      </c>
      <c r="N2305" t="s">
        <v>21938</v>
      </c>
      <c r="O2305" t="s">
        <v>21939</v>
      </c>
      <c r="P2305" t="s">
        <v>11412</v>
      </c>
      <c r="Q2305" t="s">
        <v>21940</v>
      </c>
      <c r="R2305" t="s">
        <v>21941</v>
      </c>
      <c r="S2305" t="s">
        <v>21942</v>
      </c>
      <c r="T2305">
        <v>6.2</v>
      </c>
      <c r="U2305">
        <v>10583</v>
      </c>
      <c r="W2305"/>
      <c r="X2305"/>
      <c r="Y2305"/>
      <c r="Z2305"/>
      <c r="AA2305"/>
      <c r="AB2305">
        <v>68</v>
      </c>
    </row>
    <row r="2306" spans="1:28" x14ac:dyDescent="0.2">
      <c r="A2306" t="s">
        <v>8974</v>
      </c>
      <c r="B2306" t="s">
        <v>8975</v>
      </c>
      <c r="C2306">
        <v>2007</v>
      </c>
      <c r="D2306" s="1">
        <v>39327</v>
      </c>
      <c r="E2306" t="s">
        <v>44043</v>
      </c>
      <c r="F2306" t="s">
        <v>44044</v>
      </c>
      <c r="G2306" t="s">
        <v>44032</v>
      </c>
      <c r="H2306">
        <v>121</v>
      </c>
      <c r="I2306" t="s">
        <v>8976</v>
      </c>
      <c r="J2306" t="s">
        <v>26</v>
      </c>
      <c r="K2306" t="s">
        <v>307</v>
      </c>
      <c r="L2306" t="s">
        <v>75</v>
      </c>
      <c r="M2306" t="s">
        <v>7355</v>
      </c>
      <c r="N2306" t="s">
        <v>8977</v>
      </c>
      <c r="O2306" t="s">
        <v>8978</v>
      </c>
      <c r="P2306" t="s">
        <v>8979</v>
      </c>
      <c r="Q2306" t="s">
        <v>8980</v>
      </c>
      <c r="R2306" t="s">
        <v>8981</v>
      </c>
      <c r="S2306" t="s">
        <v>8982</v>
      </c>
      <c r="T2306">
        <v>6.2</v>
      </c>
      <c r="U2306">
        <v>102145</v>
      </c>
      <c r="V2306" s="12">
        <f>W2306*1.24823238899982</f>
        <v>62411619.449990995</v>
      </c>
      <c r="W2306" s="3">
        <v>50000000</v>
      </c>
      <c r="X2306" s="13">
        <f>Y2306*1.24823238899982</f>
        <v>34539820.960760571</v>
      </c>
      <c r="Y2306" s="3">
        <v>27670986</v>
      </c>
      <c r="Z2306" s="13">
        <f>AA2306*144548551.06</f>
        <v>1.1877537672968278E+16</v>
      </c>
      <c r="AA2306" s="3">
        <v>82169884</v>
      </c>
      <c r="AB2306">
        <v>419</v>
      </c>
    </row>
    <row r="2307" spans="1:28" x14ac:dyDescent="0.2">
      <c r="A2307" t="s">
        <v>19466</v>
      </c>
      <c r="B2307" t="s">
        <v>19467</v>
      </c>
      <c r="C2307">
        <v>2011</v>
      </c>
      <c r="D2307" t="s">
        <v>19468</v>
      </c>
      <c r="E2307" t="s">
        <v>44035</v>
      </c>
      <c r="F2307" t="s">
        <v>44032</v>
      </c>
      <c r="H2307">
        <v>105</v>
      </c>
      <c r="I2307" t="s">
        <v>1869</v>
      </c>
      <c r="J2307" t="s">
        <v>26</v>
      </c>
      <c r="M2307" t="s">
        <v>16667</v>
      </c>
      <c r="N2307" t="s">
        <v>19469</v>
      </c>
      <c r="O2307" t="s">
        <v>19470</v>
      </c>
      <c r="P2307" t="s">
        <v>14103</v>
      </c>
      <c r="Q2307" t="s">
        <v>19471</v>
      </c>
      <c r="R2307" t="s">
        <v>162</v>
      </c>
      <c r="S2307" t="s">
        <v>163</v>
      </c>
      <c r="T2307">
        <v>6.4</v>
      </c>
      <c r="U2307">
        <v>101272</v>
      </c>
      <c r="V2307" s="12">
        <f>W2307*1.1505830469594</f>
        <v>14957579.6104722</v>
      </c>
      <c r="W2307" s="3">
        <v>13000000</v>
      </c>
      <c r="X2307" s="13">
        <f>Y2307*1.1505830469594</f>
        <v>34538192.698962897</v>
      </c>
      <c r="Y2307" s="3">
        <v>30017992</v>
      </c>
      <c r="Z2307" s="13">
        <f>AA2307*1.1505830469594</f>
        <v>133341873.5696747</v>
      </c>
      <c r="AA2307" s="3">
        <v>115890699</v>
      </c>
      <c r="AB2307">
        <v>402</v>
      </c>
    </row>
    <row r="2308" spans="1:28" x14ac:dyDescent="0.2">
      <c r="A2308" t="s">
        <v>6452</v>
      </c>
      <c r="B2308" t="s">
        <v>6453</v>
      </c>
      <c r="C2308">
        <v>2004</v>
      </c>
      <c r="D2308" t="s">
        <v>6454</v>
      </c>
      <c r="E2308" t="s">
        <v>44041</v>
      </c>
      <c r="F2308" t="s">
        <v>44032</v>
      </c>
      <c r="G2308" t="s">
        <v>44045</v>
      </c>
      <c r="H2308">
        <v>97</v>
      </c>
      <c r="I2308" t="s">
        <v>319</v>
      </c>
      <c r="J2308" t="s">
        <v>26</v>
      </c>
      <c r="K2308" t="s">
        <v>64</v>
      </c>
      <c r="L2308" t="s">
        <v>308</v>
      </c>
      <c r="M2308" t="s">
        <v>1122</v>
      </c>
      <c r="N2308" t="s">
        <v>6455</v>
      </c>
      <c r="O2308" t="s">
        <v>6456</v>
      </c>
      <c r="P2308" t="s">
        <v>3083</v>
      </c>
      <c r="Q2308" t="s">
        <v>6457</v>
      </c>
      <c r="R2308" t="s">
        <v>6458</v>
      </c>
      <c r="S2308" t="s">
        <v>6459</v>
      </c>
      <c r="T2308">
        <v>5.3</v>
      </c>
      <c r="U2308">
        <v>20124</v>
      </c>
      <c r="V2308" s="12">
        <f>W2308*1.37009528851244</f>
        <v>68504764.425622001</v>
      </c>
      <c r="W2308" s="3">
        <v>50000000</v>
      </c>
      <c r="X2308" s="13">
        <f>Y2308*1.37009528851244</f>
        <v>34524480.396918997</v>
      </c>
      <c r="Y2308" s="3">
        <v>25198598</v>
      </c>
      <c r="Z2308" s="13">
        <f>AA2308*1.37009528851244</f>
        <v>56111708.613197438</v>
      </c>
      <c r="AA2308" s="3">
        <v>40954603</v>
      </c>
      <c r="AB2308">
        <v>187</v>
      </c>
    </row>
    <row r="2309" spans="1:28" x14ac:dyDescent="0.2">
      <c r="A2309" t="s">
        <v>18132</v>
      </c>
      <c r="B2309" t="s">
        <v>18133</v>
      </c>
      <c r="C2309">
        <v>2008</v>
      </c>
      <c r="D2309" s="1">
        <v>39455</v>
      </c>
      <c r="E2309" t="s">
        <v>44041</v>
      </c>
      <c r="F2309" t="s">
        <v>44045</v>
      </c>
      <c r="G2309" t="s">
        <v>44042</v>
      </c>
      <c r="H2309">
        <v>101</v>
      </c>
      <c r="I2309" t="s">
        <v>25</v>
      </c>
      <c r="J2309" t="s">
        <v>26</v>
      </c>
      <c r="M2309" t="s">
        <v>1345</v>
      </c>
      <c r="N2309" t="s">
        <v>18134</v>
      </c>
      <c r="O2309" t="s">
        <v>18135</v>
      </c>
      <c r="P2309" t="s">
        <v>3457</v>
      </c>
      <c r="Q2309" t="s">
        <v>18136</v>
      </c>
      <c r="R2309" t="s">
        <v>18137</v>
      </c>
      <c r="S2309" t="s">
        <v>18138</v>
      </c>
      <c r="T2309">
        <v>6.2</v>
      </c>
      <c r="U2309">
        <v>46812</v>
      </c>
      <c r="V2309" s="12">
        <f>W2309*1.20207800169993</f>
        <v>42072730.05949755</v>
      </c>
      <c r="W2309" s="3">
        <v>35000000</v>
      </c>
      <c r="X2309" s="13">
        <f>Y2309*1.20207800169993</f>
        <v>34485015.369897313</v>
      </c>
      <c r="Y2309" s="3">
        <v>28687835</v>
      </c>
      <c r="Z2309" s="13">
        <f>AA2309*1.20207800169993</f>
        <v>63630211.529997267</v>
      </c>
      <c r="AA2309" s="3">
        <v>52933513</v>
      </c>
      <c r="AB2309">
        <v>267</v>
      </c>
    </row>
    <row r="2310" spans="1:28" x14ac:dyDescent="0.2">
      <c r="A2310" t="s">
        <v>29408</v>
      </c>
      <c r="B2310" t="s">
        <v>29409</v>
      </c>
      <c r="C2310">
        <v>2015</v>
      </c>
      <c r="D2310" s="1">
        <v>42251</v>
      </c>
      <c r="E2310" t="s">
        <v>16512</v>
      </c>
      <c r="F2310" t="s">
        <v>44044</v>
      </c>
      <c r="G2310" t="s">
        <v>44032</v>
      </c>
      <c r="H2310">
        <v>120</v>
      </c>
      <c r="I2310" t="s">
        <v>29410</v>
      </c>
      <c r="J2310" t="s">
        <v>26</v>
      </c>
      <c r="M2310" t="s">
        <v>21248</v>
      </c>
      <c r="N2310" t="s">
        <v>21249</v>
      </c>
      <c r="O2310" t="s">
        <v>29411</v>
      </c>
      <c r="P2310" t="s">
        <v>21251</v>
      </c>
      <c r="Q2310" t="s">
        <v>29412</v>
      </c>
      <c r="R2310" t="s">
        <v>29413</v>
      </c>
      <c r="S2310" t="s">
        <v>29414</v>
      </c>
      <c r="T2310">
        <v>6.8</v>
      </c>
      <c r="U2310">
        <v>226032</v>
      </c>
      <c r="V2310" s="12">
        <f>W2310*1.09195121025074</f>
        <v>53505609.30228626</v>
      </c>
      <c r="W2310" s="3">
        <v>49000000</v>
      </c>
      <c r="X2310" s="13">
        <f>Y2310*1.09195121025074</f>
        <v>34472100.39932996</v>
      </c>
      <c r="Y2310" s="3">
        <v>31569268</v>
      </c>
      <c r="Z2310" s="13">
        <f>AA2310*1.09195121025074</f>
        <v>112265566.62171474</v>
      </c>
      <c r="AA2310" s="3">
        <v>102811889</v>
      </c>
      <c r="AB2310">
        <v>765</v>
      </c>
    </row>
    <row r="2311" spans="1:28" x14ac:dyDescent="0.2">
      <c r="A2311" t="s">
        <v>16212</v>
      </c>
      <c r="B2311" t="s">
        <v>16213</v>
      </c>
      <c r="C2311">
        <v>2009</v>
      </c>
      <c r="D2311" t="s">
        <v>16214</v>
      </c>
      <c r="E2311" t="s">
        <v>16512</v>
      </c>
      <c r="F2311" t="s">
        <v>44032</v>
      </c>
      <c r="G2311" t="s">
        <v>44042</v>
      </c>
      <c r="H2311">
        <v>105</v>
      </c>
      <c r="I2311" t="s">
        <v>25</v>
      </c>
      <c r="J2311" t="s">
        <v>26</v>
      </c>
      <c r="M2311" t="s">
        <v>5771</v>
      </c>
      <c r="N2311" t="s">
        <v>16215</v>
      </c>
      <c r="O2311" t="s">
        <v>16216</v>
      </c>
      <c r="P2311" t="s">
        <v>467</v>
      </c>
      <c r="Q2311" t="s">
        <v>16217</v>
      </c>
      <c r="R2311" t="s">
        <v>16218</v>
      </c>
      <c r="S2311" t="s">
        <v>16219</v>
      </c>
      <c r="T2311">
        <v>7.1</v>
      </c>
      <c r="U2311">
        <v>109275</v>
      </c>
      <c r="V2311" s="12">
        <f>W2311*1.20636999678377</f>
        <v>31365619.916378021</v>
      </c>
      <c r="W2311" s="3">
        <v>26000000</v>
      </c>
      <c r="X2311" s="13">
        <f>Y2311*1.20636999678377</f>
        <v>34434814.588285424</v>
      </c>
      <c r="Y2311" s="3">
        <v>28544157</v>
      </c>
      <c r="Z2311" s="13">
        <f>AA2311*1.20636999678377</f>
        <v>52446426.522035755</v>
      </c>
      <c r="AA2311" s="3">
        <v>43474578</v>
      </c>
      <c r="AB2311">
        <v>232</v>
      </c>
    </row>
    <row r="2312" spans="1:28" x14ac:dyDescent="0.2">
      <c r="A2312" t="s">
        <v>24825</v>
      </c>
      <c r="B2312" t="s">
        <v>24826</v>
      </c>
      <c r="C2312">
        <v>2010</v>
      </c>
      <c r="D2312" s="1">
        <v>40274</v>
      </c>
      <c r="E2312" t="s">
        <v>1045</v>
      </c>
      <c r="F2312" t="s">
        <v>44040</v>
      </c>
      <c r="G2312" t="s">
        <v>44034</v>
      </c>
      <c r="H2312">
        <v>109</v>
      </c>
      <c r="I2312" t="s">
        <v>912</v>
      </c>
      <c r="J2312" t="s">
        <v>26</v>
      </c>
      <c r="M2312" t="s">
        <v>24827</v>
      </c>
      <c r="N2312" t="s">
        <v>10616</v>
      </c>
      <c r="O2312" t="s">
        <v>24828</v>
      </c>
      <c r="P2312" t="s">
        <v>12177</v>
      </c>
      <c r="Q2312" t="s">
        <v>24829</v>
      </c>
      <c r="R2312" t="s">
        <v>24830</v>
      </c>
      <c r="S2312" t="s">
        <v>24831</v>
      </c>
      <c r="T2312">
        <v>6.1</v>
      </c>
      <c r="U2312">
        <v>27434</v>
      </c>
      <c r="V2312" s="12">
        <f>W2312*1.18690152988223</f>
        <v>41541553.545878053</v>
      </c>
      <c r="W2312" s="3">
        <v>35000000</v>
      </c>
      <c r="X2312" s="13">
        <f>Y2312*1.18690152988223</f>
        <v>34433455.467242301</v>
      </c>
      <c r="Y2312" s="3">
        <v>29011215</v>
      </c>
      <c r="Z2312" s="13">
        <f>AA2312*1.18690152988223</f>
        <v>110679898.17813295</v>
      </c>
      <c r="AA2312" s="3">
        <v>93251121</v>
      </c>
      <c r="AB2312">
        <v>63</v>
      </c>
    </row>
    <row r="2313" spans="1:28" hidden="1" x14ac:dyDescent="0.2">
      <c r="A2313" t="s">
        <v>21998</v>
      </c>
      <c r="B2313" t="s">
        <v>21999</v>
      </c>
      <c r="C2313">
        <v>2008</v>
      </c>
      <c r="D2313" t="s">
        <v>22000</v>
      </c>
      <c r="E2313" t="s">
        <v>16512</v>
      </c>
      <c r="F2313" t="s">
        <v>44044</v>
      </c>
      <c r="G2313" t="s">
        <v>44042</v>
      </c>
      <c r="H2313">
        <v>125</v>
      </c>
      <c r="I2313" t="s">
        <v>3660</v>
      </c>
      <c r="J2313" t="s">
        <v>3179</v>
      </c>
      <c r="M2313" t="s">
        <v>22001</v>
      </c>
      <c r="N2313" t="s">
        <v>22002</v>
      </c>
      <c r="O2313" t="s">
        <v>22003</v>
      </c>
      <c r="P2313" t="s">
        <v>22004</v>
      </c>
      <c r="Q2313" t="s">
        <v>22005</v>
      </c>
      <c r="R2313" t="s">
        <v>22006</v>
      </c>
      <c r="S2313" t="s">
        <v>22007</v>
      </c>
      <c r="T2313">
        <v>7.9</v>
      </c>
      <c r="U2313">
        <v>56264</v>
      </c>
      <c r="W2313">
        <v>2650000</v>
      </c>
      <c r="X2313"/>
      <c r="Y2313"/>
      <c r="Z2313"/>
      <c r="AA2313">
        <v>36495748</v>
      </c>
      <c r="AB2313">
        <v>144</v>
      </c>
    </row>
    <row r="2314" spans="1:28" x14ac:dyDescent="0.2">
      <c r="A2314" t="s">
        <v>19962</v>
      </c>
      <c r="B2314" t="s">
        <v>19963</v>
      </c>
      <c r="C2314">
        <v>2008</v>
      </c>
      <c r="D2314" t="s">
        <v>9100</v>
      </c>
      <c r="E2314" t="s">
        <v>16512</v>
      </c>
      <c r="F2314" t="s">
        <v>44032</v>
      </c>
      <c r="G2314" t="s">
        <v>44049</v>
      </c>
      <c r="H2314">
        <v>137</v>
      </c>
      <c r="I2314" t="s">
        <v>25</v>
      </c>
      <c r="J2314" t="s">
        <v>26</v>
      </c>
      <c r="K2314" t="s">
        <v>307</v>
      </c>
      <c r="L2314" t="s">
        <v>75</v>
      </c>
      <c r="M2314" t="s">
        <v>6961</v>
      </c>
      <c r="N2314" t="s">
        <v>19964</v>
      </c>
      <c r="O2314" t="s">
        <v>19965</v>
      </c>
      <c r="P2314" t="s">
        <v>9512</v>
      </c>
      <c r="Q2314" t="s">
        <v>19966</v>
      </c>
      <c r="R2314" t="s">
        <v>19967</v>
      </c>
      <c r="S2314" t="s">
        <v>19968</v>
      </c>
      <c r="T2314">
        <v>7.2</v>
      </c>
      <c r="U2314">
        <v>136013</v>
      </c>
      <c r="V2314" s="12">
        <f>W2314*1.20207800169993</f>
        <v>38466496.054397762</v>
      </c>
      <c r="W2314" s="3">
        <v>32000000</v>
      </c>
      <c r="X2314" s="13">
        <f>Y2314*1.20207800169993</f>
        <v>34433299.570108175</v>
      </c>
      <c r="Y2314" s="3">
        <v>28644813</v>
      </c>
      <c r="Z2314" s="13">
        <f>AA2314*1.20207800169993</f>
        <v>61621825.283721089</v>
      </c>
      <c r="AA2314" s="3">
        <v>51262751</v>
      </c>
      <c r="AB2314">
        <v>266</v>
      </c>
    </row>
    <row r="2315" spans="1:28" x14ac:dyDescent="0.2">
      <c r="A2315" t="s">
        <v>39025</v>
      </c>
      <c r="B2315" t="s">
        <v>39026</v>
      </c>
      <c r="C2315">
        <v>2016</v>
      </c>
      <c r="D2315" t="s">
        <v>36324</v>
      </c>
      <c r="E2315" t="s">
        <v>16512</v>
      </c>
      <c r="F2315" t="s">
        <v>44044</v>
      </c>
      <c r="G2315" t="s">
        <v>44032</v>
      </c>
      <c r="H2315">
        <v>133</v>
      </c>
      <c r="I2315" t="s">
        <v>4212</v>
      </c>
      <c r="J2315" t="s">
        <v>26</v>
      </c>
      <c r="K2315" t="s">
        <v>838</v>
      </c>
      <c r="L2315" t="s">
        <v>361</v>
      </c>
      <c r="M2315" t="s">
        <v>7091</v>
      </c>
      <c r="N2315" t="s">
        <v>39027</v>
      </c>
      <c r="O2315" t="s">
        <v>39028</v>
      </c>
      <c r="P2315" t="s">
        <v>333</v>
      </c>
      <c r="Q2315" t="s">
        <v>39029</v>
      </c>
      <c r="R2315" t="s">
        <v>39030</v>
      </c>
      <c r="S2315" t="s">
        <v>39031</v>
      </c>
      <c r="T2315">
        <v>7.4</v>
      </c>
      <c r="U2315">
        <v>87984</v>
      </c>
      <c r="V2315" s="12">
        <f>W2315*1.07834771485832</f>
        <v>48525647.168624401</v>
      </c>
      <c r="W2315" s="3">
        <v>45000000</v>
      </c>
      <c r="X2315" s="13">
        <f>Y2315*1.07834771485832</f>
        <v>34384584.519497454</v>
      </c>
      <c r="Y2315" s="3">
        <v>31886361</v>
      </c>
      <c r="Z2315" s="13">
        <f>AA2315*1.07834771485832</f>
        <v>56274385.33901529</v>
      </c>
      <c r="AA2315" s="3">
        <v>52185751</v>
      </c>
      <c r="AB2315">
        <v>265</v>
      </c>
    </row>
    <row r="2316" spans="1:28" x14ac:dyDescent="0.2">
      <c r="A2316" t="s">
        <v>3557</v>
      </c>
      <c r="B2316" t="s">
        <v>3558</v>
      </c>
      <c r="C2316">
        <v>2001</v>
      </c>
      <c r="D2316" s="1">
        <v>37470</v>
      </c>
      <c r="E2316" t="s">
        <v>16512</v>
      </c>
      <c r="F2316" t="s">
        <v>44044</v>
      </c>
      <c r="G2316" t="s">
        <v>44032</v>
      </c>
      <c r="H2316">
        <v>109</v>
      </c>
      <c r="I2316" t="s">
        <v>177</v>
      </c>
      <c r="J2316" t="s">
        <v>26</v>
      </c>
      <c r="M2316" t="s">
        <v>65</v>
      </c>
      <c r="N2316" t="s">
        <v>65</v>
      </c>
      <c r="O2316" t="s">
        <v>3559</v>
      </c>
      <c r="P2316" t="s">
        <v>800</v>
      </c>
      <c r="Q2316" t="s">
        <v>3560</v>
      </c>
      <c r="R2316" t="s">
        <v>3561</v>
      </c>
      <c r="S2316" t="s">
        <v>3562</v>
      </c>
      <c r="T2316">
        <v>6.5</v>
      </c>
      <c r="U2316">
        <v>32860</v>
      </c>
      <c r="V2316" s="12">
        <f>W2316*1.46138339920949</f>
        <v>56993952.56917011</v>
      </c>
      <c r="W2316" s="3">
        <v>39000000</v>
      </c>
      <c r="X2316" s="13">
        <f>Y2316*1.46138339920949</f>
        <v>34358352.738853842</v>
      </c>
      <c r="Y2316" s="3">
        <v>23510841</v>
      </c>
      <c r="Z2316" s="13">
        <f>AA2316*1.46138339920949</f>
        <v>41664993.533438846</v>
      </c>
      <c r="AA2316" s="3">
        <v>28510652</v>
      </c>
      <c r="AB2316">
        <v>283</v>
      </c>
    </row>
    <row r="2317" spans="1:28" hidden="1" x14ac:dyDescent="0.2">
      <c r="A2317" t="s">
        <v>22030</v>
      </c>
      <c r="B2317" t="s">
        <v>22031</v>
      </c>
      <c r="C2317">
        <v>2008</v>
      </c>
      <c r="D2317" t="s">
        <v>11229</v>
      </c>
      <c r="E2317" t="s">
        <v>1045</v>
      </c>
      <c r="H2317">
        <v>90</v>
      </c>
      <c r="I2317" t="s">
        <v>4358</v>
      </c>
      <c r="J2317" t="s">
        <v>1076</v>
      </c>
      <c r="M2317" t="s">
        <v>22032</v>
      </c>
      <c r="N2317" t="s">
        <v>22033</v>
      </c>
      <c r="O2317" t="s">
        <v>22034</v>
      </c>
      <c r="P2317" t="s">
        <v>22035</v>
      </c>
      <c r="Q2317" t="s">
        <v>22036</v>
      </c>
      <c r="R2317" t="s">
        <v>22037</v>
      </c>
      <c r="S2317" t="s">
        <v>22038</v>
      </c>
      <c r="T2317">
        <v>4.5999999999999996</v>
      </c>
      <c r="U2317">
        <v>23774</v>
      </c>
      <c r="W2317">
        <v>500000</v>
      </c>
      <c r="X2317"/>
      <c r="Y2317"/>
      <c r="Z2317"/>
      <c r="AA2317">
        <v>28548025</v>
      </c>
      <c r="AB2317">
        <v>24</v>
      </c>
    </row>
    <row r="2318" spans="1:28" x14ac:dyDescent="0.2">
      <c r="A2318" t="s">
        <v>35143</v>
      </c>
      <c r="B2318" t="s">
        <v>29995</v>
      </c>
      <c r="C2318">
        <v>2014</v>
      </c>
      <c r="D2318" t="s">
        <v>31539</v>
      </c>
      <c r="E2318" t="s">
        <v>44043</v>
      </c>
      <c r="F2318" t="s">
        <v>44038</v>
      </c>
      <c r="G2318" t="s">
        <v>44032</v>
      </c>
      <c r="H2318">
        <v>114</v>
      </c>
      <c r="I2318" t="s">
        <v>25</v>
      </c>
      <c r="J2318" t="s">
        <v>26</v>
      </c>
      <c r="K2318" t="s">
        <v>308</v>
      </c>
      <c r="M2318" t="s">
        <v>2446</v>
      </c>
      <c r="N2318" t="s">
        <v>2446</v>
      </c>
      <c r="O2318" t="s">
        <v>35144</v>
      </c>
      <c r="P2318" t="s">
        <v>2446</v>
      </c>
      <c r="Q2318" t="s">
        <v>35145</v>
      </c>
      <c r="R2318" t="s">
        <v>35146</v>
      </c>
      <c r="S2318" t="s">
        <v>35147</v>
      </c>
      <c r="T2318">
        <v>7.3</v>
      </c>
      <c r="U2318">
        <v>190208</v>
      </c>
      <c r="V2318" s="12">
        <f>W2318*1.09324733035956</f>
        <v>12025720.63395516</v>
      </c>
      <c r="W2318" s="3">
        <v>11000000</v>
      </c>
      <c r="X2318" s="13">
        <f>Y2318*1.09324733035956</f>
        <v>34354207.388960809</v>
      </c>
      <c r="Y2318" s="3">
        <v>31424003</v>
      </c>
      <c r="Z2318" s="13">
        <f>AA2318*1.09324733035956</f>
        <v>52943834.19052463</v>
      </c>
      <c r="AA2318" s="3">
        <v>48428048</v>
      </c>
      <c r="AB2318">
        <v>467</v>
      </c>
    </row>
    <row r="2319" spans="1:28" x14ac:dyDescent="0.2">
      <c r="A2319" t="s">
        <v>10923</v>
      </c>
      <c r="B2319" t="s">
        <v>10924</v>
      </c>
      <c r="C2319">
        <v>2005</v>
      </c>
      <c r="D2319" t="s">
        <v>8758</v>
      </c>
      <c r="E2319" t="s">
        <v>16512</v>
      </c>
      <c r="F2319" t="s">
        <v>44031</v>
      </c>
      <c r="G2319" t="s">
        <v>44033</v>
      </c>
      <c r="H2319">
        <v>93</v>
      </c>
      <c r="I2319" t="s">
        <v>10925</v>
      </c>
      <c r="J2319" t="s">
        <v>26</v>
      </c>
      <c r="M2319" t="s">
        <v>10926</v>
      </c>
      <c r="N2319" t="s">
        <v>3394</v>
      </c>
      <c r="O2319" t="s">
        <v>10927</v>
      </c>
      <c r="P2319" t="s">
        <v>4855</v>
      </c>
      <c r="Q2319" t="s">
        <v>10928</v>
      </c>
      <c r="R2319" t="s">
        <v>10929</v>
      </c>
      <c r="S2319" t="s">
        <v>10930</v>
      </c>
      <c r="T2319">
        <v>5.5</v>
      </c>
      <c r="U2319">
        <v>122927</v>
      </c>
      <c r="V2319" s="12">
        <f>W2319*1.32519713261649</f>
        <v>82162222.222222373</v>
      </c>
      <c r="W2319" s="3">
        <v>62000000</v>
      </c>
      <c r="X2319" s="13">
        <f>Y2319*1.32519713261649</f>
        <v>34288597.20075275</v>
      </c>
      <c r="Y2319" s="3">
        <v>25874337</v>
      </c>
      <c r="Z2319" s="13">
        <f>AA2319*1.32519713261649</f>
        <v>70661728.165914118</v>
      </c>
      <c r="AA2319" s="3">
        <v>53321673</v>
      </c>
      <c r="AB2319">
        <v>559</v>
      </c>
    </row>
    <row r="2320" spans="1:28" hidden="1" x14ac:dyDescent="0.2">
      <c r="A2320" t="s">
        <v>22054</v>
      </c>
      <c r="B2320" t="s">
        <v>22055</v>
      </c>
      <c r="C2320">
        <v>2009</v>
      </c>
      <c r="D2320" s="1">
        <v>39966</v>
      </c>
      <c r="E2320" t="s">
        <v>44041</v>
      </c>
      <c r="F2320" t="s">
        <v>44032</v>
      </c>
      <c r="G2320" t="s">
        <v>44049</v>
      </c>
      <c r="H2320">
        <v>77</v>
      </c>
      <c r="I2320" t="s">
        <v>1983</v>
      </c>
      <c r="J2320" t="s">
        <v>27</v>
      </c>
      <c r="M2320" t="s">
        <v>22056</v>
      </c>
      <c r="N2320" t="s">
        <v>22057</v>
      </c>
      <c r="O2320" t="s">
        <v>22058</v>
      </c>
      <c r="P2320" t="s">
        <v>22059</v>
      </c>
      <c r="Q2320" t="s">
        <v>22060</v>
      </c>
      <c r="R2320" t="s">
        <v>22061</v>
      </c>
      <c r="S2320" t="s">
        <v>22062</v>
      </c>
      <c r="T2320">
        <v>7.2</v>
      </c>
      <c r="U2320">
        <v>12670</v>
      </c>
      <c r="W2320"/>
      <c r="X2320"/>
      <c r="Y2320"/>
      <c r="Z2320"/>
      <c r="AA2320"/>
      <c r="AB2320">
        <v>31</v>
      </c>
    </row>
    <row r="2321" spans="1:28" x14ac:dyDescent="0.2">
      <c r="A2321" t="s">
        <v>205</v>
      </c>
      <c r="B2321" t="s">
        <v>206</v>
      </c>
      <c r="C2321">
        <v>2000</v>
      </c>
      <c r="D2321" t="s">
        <v>207</v>
      </c>
      <c r="E2321" t="s">
        <v>44037</v>
      </c>
      <c r="F2321" t="s">
        <v>44047</v>
      </c>
      <c r="G2321" t="s">
        <v>44031</v>
      </c>
      <c r="H2321">
        <v>94</v>
      </c>
      <c r="I2321" t="s">
        <v>25</v>
      </c>
      <c r="J2321" t="s">
        <v>26</v>
      </c>
      <c r="K2321" t="s">
        <v>209</v>
      </c>
      <c r="M2321" t="s">
        <v>210</v>
      </c>
      <c r="N2321" t="s">
        <v>211</v>
      </c>
      <c r="O2321" t="s">
        <v>212</v>
      </c>
      <c r="P2321" t="s">
        <v>213</v>
      </c>
      <c r="Q2321" t="s">
        <v>214</v>
      </c>
      <c r="R2321" t="s">
        <v>215</v>
      </c>
      <c r="S2321" t="s">
        <v>216</v>
      </c>
      <c r="T2321">
        <v>6.6</v>
      </c>
      <c r="U2321">
        <v>58060</v>
      </c>
      <c r="V2321" s="12">
        <f>W2321*1.5029674796748</f>
        <v>112722560.97561</v>
      </c>
      <c r="W2321" s="3">
        <v>75000000</v>
      </c>
      <c r="X2321" s="13">
        <f>Y2321*1.5029674796748</f>
        <v>34197659.329187065</v>
      </c>
      <c r="Y2321" s="3">
        <v>22753426</v>
      </c>
      <c r="Z2321" s="13">
        <f>AA2321*1.5029674796748</f>
        <v>55241019.629349716</v>
      </c>
      <c r="AA2321" s="3">
        <v>36754634</v>
      </c>
      <c r="AB2321">
        <v>396</v>
      </c>
    </row>
    <row r="2322" spans="1:28" x14ac:dyDescent="0.2">
      <c r="A2322" t="s">
        <v>33371</v>
      </c>
      <c r="B2322" t="s">
        <v>33372</v>
      </c>
      <c r="C2322">
        <v>2013</v>
      </c>
      <c r="D2322" t="s">
        <v>33373</v>
      </c>
      <c r="E2322" t="s">
        <v>1045</v>
      </c>
      <c r="F2322" t="s">
        <v>44032</v>
      </c>
      <c r="H2322">
        <v>105</v>
      </c>
      <c r="I2322" t="s">
        <v>22325</v>
      </c>
      <c r="J2322" t="s">
        <v>26</v>
      </c>
      <c r="M2322" t="s">
        <v>28754</v>
      </c>
      <c r="N2322" t="s">
        <v>33374</v>
      </c>
      <c r="O2322" t="s">
        <v>33375</v>
      </c>
      <c r="P2322" t="s">
        <v>8677</v>
      </c>
      <c r="Q2322" t="s">
        <v>33376</v>
      </c>
      <c r="R2322" t="s">
        <v>33377</v>
      </c>
      <c r="S2322" t="s">
        <v>33378</v>
      </c>
      <c r="T2322">
        <v>6.4</v>
      </c>
      <c r="U2322">
        <v>74038</v>
      </c>
      <c r="V2322" s="12">
        <f>W2322*1.11098185502045</f>
        <v>28885528.2305317</v>
      </c>
      <c r="W2322" s="3">
        <v>26000000</v>
      </c>
      <c r="X2322" s="13">
        <f>Y2322*1.11098185502045</f>
        <v>34067265.366423711</v>
      </c>
      <c r="Y2322" s="3">
        <v>30664106</v>
      </c>
      <c r="Z2322" s="13">
        <f>AA2322*1.11098185502045</f>
        <v>59015740.538408138</v>
      </c>
      <c r="AA2322" s="3">
        <v>53120346</v>
      </c>
      <c r="AB2322">
        <v>126</v>
      </c>
    </row>
    <row r="2323" spans="1:28" x14ac:dyDescent="0.2">
      <c r="A2323" t="s">
        <v>36484</v>
      </c>
      <c r="B2323" t="s">
        <v>36485</v>
      </c>
      <c r="C2323">
        <v>2017</v>
      </c>
      <c r="D2323" t="s">
        <v>35420</v>
      </c>
      <c r="E2323" t="s">
        <v>1045</v>
      </c>
      <c r="H2323">
        <v>91</v>
      </c>
      <c r="I2323" t="s">
        <v>25</v>
      </c>
      <c r="J2323" t="s">
        <v>26</v>
      </c>
      <c r="M2323" t="s">
        <v>36486</v>
      </c>
      <c r="N2323" t="s">
        <v>36487</v>
      </c>
      <c r="O2323" t="s">
        <v>36488</v>
      </c>
      <c r="P2323" t="s">
        <v>36489</v>
      </c>
      <c r="Q2323" t="s">
        <v>36490</v>
      </c>
      <c r="R2323" t="s">
        <v>36491</v>
      </c>
      <c r="S2323" t="s">
        <v>36492</v>
      </c>
      <c r="T2323">
        <v>5.6</v>
      </c>
      <c r="U2323">
        <v>38840</v>
      </c>
      <c r="V2323" s="12">
        <f>W2323*1.05585427545692</f>
        <v>23228794.060052238</v>
      </c>
      <c r="W2323" s="3">
        <v>22000000</v>
      </c>
      <c r="X2323" s="13">
        <f>Y2323*1.05585427545692</f>
        <v>33984799.513654567</v>
      </c>
      <c r="Y2323" s="3">
        <v>32187017</v>
      </c>
      <c r="Z2323" s="13">
        <f>AA2323*1.05585427545692</f>
        <v>43381902.565221153</v>
      </c>
      <c r="AA2323" s="3">
        <v>41087017</v>
      </c>
      <c r="AB2323">
        <v>156</v>
      </c>
    </row>
    <row r="2324" spans="1:28" x14ac:dyDescent="0.2">
      <c r="A2324" t="s">
        <v>34157</v>
      </c>
      <c r="B2324" t="s">
        <v>34158</v>
      </c>
      <c r="C2324">
        <v>2015</v>
      </c>
      <c r="D2324" t="s">
        <v>33531</v>
      </c>
      <c r="E2324" t="s">
        <v>176</v>
      </c>
      <c r="F2324" t="s">
        <v>44034</v>
      </c>
      <c r="G2324" t="s">
        <v>44046</v>
      </c>
      <c r="H2324">
        <v>119</v>
      </c>
      <c r="I2324" t="s">
        <v>34159</v>
      </c>
      <c r="J2324" t="s">
        <v>26</v>
      </c>
      <c r="M2324" t="s">
        <v>884</v>
      </c>
      <c r="N2324" t="s">
        <v>23210</v>
      </c>
      <c r="O2324" t="s">
        <v>34160</v>
      </c>
      <c r="P2324" t="s">
        <v>22617</v>
      </c>
      <c r="Q2324" t="s">
        <v>34161</v>
      </c>
      <c r="R2324" t="s">
        <v>34162</v>
      </c>
      <c r="S2324" t="s">
        <v>34163</v>
      </c>
      <c r="T2324">
        <v>6.5</v>
      </c>
      <c r="U2324">
        <v>126982</v>
      </c>
      <c r="V2324" s="12">
        <f>W2324*1.09195121025074</f>
        <v>60057316.563790701</v>
      </c>
      <c r="W2324" s="3">
        <v>55000000</v>
      </c>
      <c r="X2324" s="13">
        <f>Y2324*1.09195121025074</f>
        <v>33949112.55108279</v>
      </c>
      <c r="Y2324" s="3">
        <v>31090320</v>
      </c>
      <c r="Z2324" s="13">
        <f>AA2324*1.09195121025074</f>
        <v>81546722.014209837</v>
      </c>
      <c r="AA2324" s="3">
        <v>74679822</v>
      </c>
      <c r="AB2324">
        <v>447</v>
      </c>
    </row>
    <row r="2325" spans="1:28" hidden="1" x14ac:dyDescent="0.2">
      <c r="A2325" t="s">
        <v>22096</v>
      </c>
      <c r="B2325" t="s">
        <v>22097</v>
      </c>
      <c r="C2325">
        <v>2010</v>
      </c>
      <c r="D2325" t="s">
        <v>18356</v>
      </c>
      <c r="E2325" t="s">
        <v>1045</v>
      </c>
      <c r="F2325" t="s">
        <v>44032</v>
      </c>
      <c r="H2325">
        <v>95</v>
      </c>
      <c r="I2325" t="s">
        <v>1561</v>
      </c>
      <c r="J2325" t="s">
        <v>26</v>
      </c>
      <c r="M2325" t="s">
        <v>22098</v>
      </c>
      <c r="N2325" t="s">
        <v>22098</v>
      </c>
      <c r="O2325" t="s">
        <v>22099</v>
      </c>
      <c r="P2325" t="s">
        <v>22100</v>
      </c>
      <c r="Q2325" t="s">
        <v>22101</v>
      </c>
      <c r="R2325" t="s">
        <v>22102</v>
      </c>
      <c r="S2325" t="s">
        <v>22103</v>
      </c>
      <c r="T2325">
        <v>6.9</v>
      </c>
      <c r="U2325">
        <v>19637</v>
      </c>
      <c r="W2325"/>
      <c r="X2325"/>
      <c r="Y2325"/>
      <c r="Z2325"/>
      <c r="AA2325">
        <v>2328877</v>
      </c>
      <c r="AB2325">
        <v>74</v>
      </c>
    </row>
    <row r="2326" spans="1:28" hidden="1" x14ac:dyDescent="0.2">
      <c r="A2326" t="s">
        <v>22104</v>
      </c>
      <c r="B2326" t="s">
        <v>22105</v>
      </c>
      <c r="C2326">
        <v>2013</v>
      </c>
      <c r="D2326" t="s">
        <v>22106</v>
      </c>
      <c r="E2326" t="s">
        <v>1045</v>
      </c>
      <c r="F2326" t="s">
        <v>44032</v>
      </c>
      <c r="G2326" t="s">
        <v>44036</v>
      </c>
      <c r="H2326">
        <v>103</v>
      </c>
      <c r="I2326" t="s">
        <v>15255</v>
      </c>
      <c r="J2326" t="s">
        <v>26</v>
      </c>
      <c r="K2326" t="s">
        <v>1419</v>
      </c>
      <c r="M2326" t="s">
        <v>22107</v>
      </c>
      <c r="N2326" t="s">
        <v>22108</v>
      </c>
      <c r="O2326" t="s">
        <v>22109</v>
      </c>
      <c r="P2326" t="s">
        <v>11792</v>
      </c>
      <c r="Q2326" t="s">
        <v>22110</v>
      </c>
      <c r="R2326" t="s">
        <v>22111</v>
      </c>
      <c r="S2326" t="s">
        <v>22112</v>
      </c>
      <c r="T2326">
        <v>6.4</v>
      </c>
      <c r="U2326">
        <v>26628</v>
      </c>
      <c r="W2326"/>
      <c r="X2326"/>
      <c r="Y2326">
        <v>11650</v>
      </c>
      <c r="Z2326"/>
      <c r="AA2326">
        <v>443990</v>
      </c>
      <c r="AB2326">
        <v>88</v>
      </c>
    </row>
    <row r="2327" spans="1:28" hidden="1" x14ac:dyDescent="0.2">
      <c r="A2327" t="s">
        <v>22113</v>
      </c>
      <c r="B2327" t="s">
        <v>22114</v>
      </c>
      <c r="C2327">
        <v>2013</v>
      </c>
      <c r="D2327" t="s">
        <v>22115</v>
      </c>
      <c r="E2327" t="s">
        <v>44035</v>
      </c>
      <c r="F2327" t="s">
        <v>44038</v>
      </c>
      <c r="G2327" t="s">
        <v>44032</v>
      </c>
      <c r="H2327">
        <v>103</v>
      </c>
      <c r="I2327" t="s">
        <v>495</v>
      </c>
      <c r="J2327" t="s">
        <v>26</v>
      </c>
      <c r="K2327" t="s">
        <v>64</v>
      </c>
      <c r="M2327" t="s">
        <v>14100</v>
      </c>
      <c r="N2327" t="s">
        <v>17438</v>
      </c>
      <c r="O2327" t="s">
        <v>22116</v>
      </c>
      <c r="P2327" t="s">
        <v>22117</v>
      </c>
      <c r="Q2327" t="s">
        <v>22118</v>
      </c>
      <c r="R2327" t="s">
        <v>244</v>
      </c>
      <c r="S2327" t="s">
        <v>245</v>
      </c>
      <c r="T2327">
        <v>6.8</v>
      </c>
      <c r="U2327">
        <v>11346</v>
      </c>
      <c r="W2327"/>
      <c r="X2327"/>
      <c r="Y2327">
        <v>101196</v>
      </c>
      <c r="Z2327"/>
      <c r="AA2327">
        <v>10900434</v>
      </c>
      <c r="AB2327">
        <v>42</v>
      </c>
    </row>
    <row r="2328" spans="1:28" x14ac:dyDescent="0.2">
      <c r="A2328" t="s">
        <v>39437</v>
      </c>
      <c r="B2328" t="s">
        <v>39438</v>
      </c>
      <c r="C2328">
        <v>2017</v>
      </c>
      <c r="D2328" t="s">
        <v>26245</v>
      </c>
      <c r="E2328" t="s">
        <v>1045</v>
      </c>
      <c r="F2328" t="s">
        <v>44032</v>
      </c>
      <c r="H2328">
        <v>115</v>
      </c>
      <c r="I2328" t="s">
        <v>18305</v>
      </c>
      <c r="J2328" t="s">
        <v>26</v>
      </c>
      <c r="K2328" t="s">
        <v>308</v>
      </c>
      <c r="M2328" t="s">
        <v>39439</v>
      </c>
      <c r="N2328" t="s">
        <v>39440</v>
      </c>
      <c r="O2328" t="s">
        <v>39441</v>
      </c>
      <c r="P2328" t="s">
        <v>26413</v>
      </c>
      <c r="Q2328" t="s">
        <v>39442</v>
      </c>
      <c r="R2328" t="s">
        <v>39443</v>
      </c>
      <c r="S2328" t="s">
        <v>39444</v>
      </c>
      <c r="T2328">
        <v>6</v>
      </c>
      <c r="U2328">
        <v>13639</v>
      </c>
      <c r="V2328" s="12">
        <f>W2328*1.05585427545692</f>
        <v>10558542.754569201</v>
      </c>
      <c r="W2328" s="3">
        <v>10000000</v>
      </c>
      <c r="X2328" s="13">
        <f>Y2328*1.05585427545692</f>
        <v>33945085.666791804</v>
      </c>
      <c r="Y2328" s="3">
        <v>32149404</v>
      </c>
      <c r="Z2328" s="13">
        <f>AA2328*1.05585427545692</f>
        <v>66040551.154340789</v>
      </c>
      <c r="AA2328" s="3">
        <v>62547032</v>
      </c>
      <c r="AB2328">
        <v>59</v>
      </c>
    </row>
    <row r="2329" spans="1:28" x14ac:dyDescent="0.2">
      <c r="A2329" t="s">
        <v>4408</v>
      </c>
      <c r="B2329" t="s">
        <v>4409</v>
      </c>
      <c r="C2329">
        <v>2002</v>
      </c>
      <c r="D2329" t="s">
        <v>4410</v>
      </c>
      <c r="E2329" t="s">
        <v>44037</v>
      </c>
      <c r="F2329" t="s">
        <v>44038</v>
      </c>
      <c r="G2329" t="s">
        <v>44053</v>
      </c>
      <c r="H2329">
        <v>76</v>
      </c>
      <c r="I2329" t="s">
        <v>25</v>
      </c>
      <c r="J2329" t="s">
        <v>26</v>
      </c>
      <c r="M2329" t="s">
        <v>4411</v>
      </c>
      <c r="N2329" t="s">
        <v>4412</v>
      </c>
      <c r="O2329" t="s">
        <v>4413</v>
      </c>
      <c r="P2329" t="s">
        <v>1329</v>
      </c>
      <c r="Q2329" t="s">
        <v>4414</v>
      </c>
      <c r="R2329" t="s">
        <v>4415</v>
      </c>
      <c r="S2329" t="s">
        <v>4416</v>
      </c>
      <c r="T2329">
        <v>5.4</v>
      </c>
      <c r="U2329">
        <v>21191</v>
      </c>
      <c r="V2329" s="12">
        <f>W2329*1.43863813229572</f>
        <v>48913696.498054482</v>
      </c>
      <c r="W2329" s="3">
        <v>34000000</v>
      </c>
      <c r="X2329" s="13">
        <f>Y2329*1.43863813229572</f>
        <v>33932579.293929964</v>
      </c>
      <c r="Y2329" s="3">
        <v>23586598</v>
      </c>
      <c r="Z2329" s="13">
        <f>AA2329*1.43863813229572</f>
        <v>34287251.068599224</v>
      </c>
      <c r="AA2329" s="3">
        <v>23833131</v>
      </c>
      <c r="AB2329">
        <v>165</v>
      </c>
    </row>
    <row r="2330" spans="1:28" x14ac:dyDescent="0.2">
      <c r="A2330" t="s">
        <v>9768</v>
      </c>
      <c r="B2330" t="s">
        <v>9769</v>
      </c>
      <c r="C2330">
        <v>2005</v>
      </c>
      <c r="D2330" t="s">
        <v>7222</v>
      </c>
      <c r="E2330" t="s">
        <v>16512</v>
      </c>
      <c r="F2330" t="s">
        <v>44031</v>
      </c>
      <c r="G2330" t="s">
        <v>44033</v>
      </c>
      <c r="H2330">
        <v>119</v>
      </c>
      <c r="I2330" t="s">
        <v>25</v>
      </c>
      <c r="J2330" t="s">
        <v>26</v>
      </c>
      <c r="K2330" t="s">
        <v>209</v>
      </c>
      <c r="M2330" t="s">
        <v>9770</v>
      </c>
      <c r="N2330" t="s">
        <v>9770</v>
      </c>
      <c r="O2330" t="s">
        <v>9771</v>
      </c>
      <c r="P2330" t="s">
        <v>9772</v>
      </c>
      <c r="Q2330" t="s">
        <v>9773</v>
      </c>
      <c r="R2330" t="s">
        <v>9774</v>
      </c>
      <c r="S2330" t="s">
        <v>9775</v>
      </c>
      <c r="T2330">
        <v>7.8</v>
      </c>
      <c r="U2330">
        <v>279887</v>
      </c>
      <c r="V2330" s="12">
        <f>W2330*1.32519713261649</f>
        <v>51682688.172043107</v>
      </c>
      <c r="W2330" s="3">
        <v>39000000</v>
      </c>
      <c r="X2330" s="13">
        <f>Y2330*1.32519713261649</f>
        <v>33811764.768494688</v>
      </c>
      <c r="Y2330" s="3">
        <v>25514517</v>
      </c>
      <c r="Z2330" s="13">
        <f>AA2330*1.32519713261649</f>
        <v>53597768.979104042</v>
      </c>
      <c r="AA2330" s="3">
        <v>40445129</v>
      </c>
      <c r="AB2330">
        <v>1671</v>
      </c>
    </row>
    <row r="2331" spans="1:28" x14ac:dyDescent="0.2">
      <c r="A2331" t="s">
        <v>34336</v>
      </c>
      <c r="B2331" t="s">
        <v>34337</v>
      </c>
      <c r="C2331">
        <v>2019</v>
      </c>
      <c r="D2331" t="s">
        <v>34338</v>
      </c>
      <c r="E2331" t="s">
        <v>1045</v>
      </c>
      <c r="F2331" t="s">
        <v>44032</v>
      </c>
      <c r="G2331" t="s">
        <v>44055</v>
      </c>
      <c r="H2331">
        <v>108</v>
      </c>
      <c r="I2331" t="s">
        <v>34339</v>
      </c>
      <c r="J2331" t="s">
        <v>26</v>
      </c>
      <c r="K2331" t="s">
        <v>307</v>
      </c>
      <c r="M2331" t="s">
        <v>15862</v>
      </c>
      <c r="N2331" t="s">
        <v>34340</v>
      </c>
      <c r="O2331" t="s">
        <v>34341</v>
      </c>
      <c r="P2331" t="s">
        <v>34342</v>
      </c>
      <c r="Q2331" t="s">
        <v>34342</v>
      </c>
      <c r="R2331" t="s">
        <v>34343</v>
      </c>
      <c r="S2331" t="s">
        <v>34344</v>
      </c>
      <c r="T2331">
        <v>7.9</v>
      </c>
      <c r="U2331">
        <v>253681</v>
      </c>
      <c r="V2331" s="12">
        <f>W2331*1.01233684194057</f>
        <v>14172715.787167981</v>
      </c>
      <c r="W2331" s="3">
        <v>14000000</v>
      </c>
      <c r="X2331" s="13">
        <f>Y2331*1.01233684194057</f>
        <v>33782597.592735618</v>
      </c>
      <c r="Y2331" s="3">
        <v>33370906</v>
      </c>
      <c r="Z2331" s="13">
        <f>AA2331*1.01233684194057</f>
        <v>91449473.92512244</v>
      </c>
      <c r="AA2331" s="3">
        <v>90335025</v>
      </c>
      <c r="AB2331">
        <v>1439</v>
      </c>
    </row>
    <row r="2332" spans="1:28" hidden="1" x14ac:dyDescent="0.2">
      <c r="A2332" t="s">
        <v>22147</v>
      </c>
      <c r="B2332" t="s">
        <v>22148</v>
      </c>
      <c r="C2332">
        <v>2014</v>
      </c>
      <c r="D2332" t="s">
        <v>22149</v>
      </c>
      <c r="E2332" t="s">
        <v>176</v>
      </c>
      <c r="H2332">
        <v>102</v>
      </c>
      <c r="I2332" t="s">
        <v>25</v>
      </c>
      <c r="J2332" t="s">
        <v>26</v>
      </c>
      <c r="K2332" t="s">
        <v>686</v>
      </c>
      <c r="M2332" t="s">
        <v>18836</v>
      </c>
      <c r="N2332" t="s">
        <v>22150</v>
      </c>
      <c r="O2332" t="s">
        <v>22151</v>
      </c>
      <c r="P2332" t="s">
        <v>12652</v>
      </c>
      <c r="Q2332" t="s">
        <v>22152</v>
      </c>
      <c r="R2332" t="s">
        <v>22153</v>
      </c>
      <c r="S2332" t="s">
        <v>22154</v>
      </c>
      <c r="T2332">
        <v>7.3</v>
      </c>
      <c r="U2332">
        <v>23706</v>
      </c>
      <c r="W2332"/>
      <c r="X2332"/>
      <c r="Y2332">
        <v>11486</v>
      </c>
      <c r="Z2332"/>
      <c r="AA2332">
        <v>894964</v>
      </c>
      <c r="AB2332">
        <v>56</v>
      </c>
    </row>
    <row r="2333" spans="1:28" x14ac:dyDescent="0.2">
      <c r="A2333" t="s">
        <v>9947</v>
      </c>
      <c r="B2333" t="s">
        <v>6117</v>
      </c>
      <c r="C2333">
        <v>2005</v>
      </c>
      <c r="D2333" s="1">
        <v>38543</v>
      </c>
      <c r="E2333" t="s">
        <v>176</v>
      </c>
      <c r="F2333" t="s">
        <v>44046</v>
      </c>
      <c r="G2333" t="s">
        <v>44045</v>
      </c>
      <c r="H2333">
        <v>105</v>
      </c>
      <c r="I2333" t="s">
        <v>25</v>
      </c>
      <c r="J2333" t="s">
        <v>26</v>
      </c>
      <c r="M2333" t="s">
        <v>6684</v>
      </c>
      <c r="N2333" t="s">
        <v>9948</v>
      </c>
      <c r="O2333" t="s">
        <v>9949</v>
      </c>
      <c r="P2333" t="s">
        <v>6495</v>
      </c>
      <c r="Q2333" t="s">
        <v>9950</v>
      </c>
      <c r="R2333" t="s">
        <v>9951</v>
      </c>
      <c r="S2333" t="s">
        <v>9952</v>
      </c>
      <c r="T2333">
        <v>5.6</v>
      </c>
      <c r="U2333">
        <v>59001</v>
      </c>
      <c r="V2333" s="12">
        <f>W2333*1.32519713261649</f>
        <v>39755913.978494696</v>
      </c>
      <c r="W2333" s="3">
        <v>30000000</v>
      </c>
      <c r="X2333" s="13">
        <f>Y2333*1.32519713261649</f>
        <v>33757213.028530531</v>
      </c>
      <c r="Y2333" s="3">
        <v>25473352</v>
      </c>
      <c r="Z2333" s="13">
        <f>AA2333*1.32519713261649</f>
        <v>90586605.084838882</v>
      </c>
      <c r="AA2333" s="3">
        <v>68357079</v>
      </c>
      <c r="AB2333">
        <v>434</v>
      </c>
    </row>
    <row r="2334" spans="1:28" x14ac:dyDescent="0.2">
      <c r="A2334" t="s">
        <v>34901</v>
      </c>
      <c r="B2334" t="s">
        <v>34902</v>
      </c>
      <c r="C2334">
        <v>2018</v>
      </c>
      <c r="D2334" s="1">
        <v>43437</v>
      </c>
      <c r="E2334" t="s">
        <v>44043</v>
      </c>
      <c r="F2334" t="s">
        <v>44032</v>
      </c>
      <c r="G2334" t="s">
        <v>44046</v>
      </c>
      <c r="H2334">
        <v>115</v>
      </c>
      <c r="I2334" t="s">
        <v>1561</v>
      </c>
      <c r="J2334" t="s">
        <v>26</v>
      </c>
      <c r="M2334" t="s">
        <v>5334</v>
      </c>
      <c r="N2334" t="s">
        <v>34903</v>
      </c>
      <c r="O2334" t="s">
        <v>34904</v>
      </c>
      <c r="P2334" t="s">
        <v>1614</v>
      </c>
      <c r="Q2334" t="s">
        <v>34905</v>
      </c>
      <c r="R2334" t="s">
        <v>34906</v>
      </c>
      <c r="S2334" t="s">
        <v>34907</v>
      </c>
      <c r="T2334">
        <v>6.8</v>
      </c>
      <c r="U2334">
        <v>271345</v>
      </c>
      <c r="V2334" s="12">
        <f>W2334*1.03068014830331</f>
        <v>41227205.932132393</v>
      </c>
      <c r="W2334" s="3">
        <v>40000000</v>
      </c>
      <c r="X2334" s="13">
        <f>Y2334*1.03068014830331</f>
        <v>33736532.848988578</v>
      </c>
      <c r="Y2334" s="3">
        <v>32732301</v>
      </c>
      <c r="Z2334" s="13">
        <f>AA2334*1.03068014830331</f>
        <v>44392337.059759252</v>
      </c>
      <c r="AA2334" s="3">
        <v>43070915</v>
      </c>
      <c r="AB2334">
        <v>1926</v>
      </c>
    </row>
    <row r="2335" spans="1:28" hidden="1" x14ac:dyDescent="0.2">
      <c r="A2335" t="s">
        <v>22168</v>
      </c>
      <c r="B2335" t="s">
        <v>22169</v>
      </c>
      <c r="C2335">
        <v>2011</v>
      </c>
      <c r="D2335" s="1">
        <v>40734</v>
      </c>
      <c r="E2335" t="s">
        <v>176</v>
      </c>
      <c r="H2335">
        <v>92</v>
      </c>
      <c r="I2335" t="s">
        <v>1561</v>
      </c>
      <c r="J2335" t="s">
        <v>26</v>
      </c>
      <c r="M2335" t="s">
        <v>5774</v>
      </c>
      <c r="N2335" t="s">
        <v>5774</v>
      </c>
      <c r="O2335" t="s">
        <v>22170</v>
      </c>
      <c r="P2335" t="s">
        <v>6672</v>
      </c>
      <c r="Q2335" t="s">
        <v>22171</v>
      </c>
      <c r="R2335" t="s">
        <v>22172</v>
      </c>
      <c r="S2335" t="s">
        <v>22173</v>
      </c>
      <c r="T2335">
        <v>7.6</v>
      </c>
      <c r="U2335">
        <v>29822</v>
      </c>
      <c r="W2335"/>
      <c r="X2335"/>
      <c r="Y2335">
        <v>22321</v>
      </c>
      <c r="Z2335"/>
      <c r="AA2335">
        <v>676111</v>
      </c>
      <c r="AB2335">
        <v>105</v>
      </c>
    </row>
    <row r="2336" spans="1:28" x14ac:dyDescent="0.2">
      <c r="A2336" t="s">
        <v>33580</v>
      </c>
      <c r="B2336" t="s">
        <v>33581</v>
      </c>
      <c r="C2336">
        <v>2016</v>
      </c>
      <c r="D2336" t="s">
        <v>33522</v>
      </c>
      <c r="E2336" t="s">
        <v>16512</v>
      </c>
      <c r="F2336" t="s">
        <v>44031</v>
      </c>
      <c r="G2336" t="s">
        <v>44034</v>
      </c>
      <c r="H2336">
        <v>127</v>
      </c>
      <c r="I2336" t="s">
        <v>33582</v>
      </c>
      <c r="J2336" t="s">
        <v>26</v>
      </c>
      <c r="M2336" t="s">
        <v>7810</v>
      </c>
      <c r="N2336" t="s">
        <v>17464</v>
      </c>
      <c r="O2336" t="s">
        <v>33583</v>
      </c>
      <c r="P2336" t="s">
        <v>33584</v>
      </c>
      <c r="Q2336" t="s">
        <v>33585</v>
      </c>
      <c r="R2336" t="s">
        <v>33586</v>
      </c>
      <c r="S2336" t="s">
        <v>33587</v>
      </c>
      <c r="T2336">
        <v>5.4</v>
      </c>
      <c r="U2336">
        <v>103173</v>
      </c>
      <c r="V2336" s="12">
        <f>W2336*1.07834771485832</f>
        <v>150968680.08016482</v>
      </c>
      <c r="W2336" s="3">
        <v>140000000</v>
      </c>
      <c r="X2336" s="13">
        <f>Y2336*1.07834771485832</f>
        <v>33594266.714320935</v>
      </c>
      <c r="Y2336" s="3">
        <v>31153464</v>
      </c>
      <c r="Z2336" s="13">
        <f>AA2336*1.07834771485832</f>
        <v>162486365.36727729</v>
      </c>
      <c r="AA2336" s="3">
        <v>150680864</v>
      </c>
      <c r="AB2336">
        <v>467</v>
      </c>
    </row>
    <row r="2337" spans="1:28" x14ac:dyDescent="0.2">
      <c r="A2337" t="s">
        <v>33878</v>
      </c>
      <c r="B2337" t="s">
        <v>33879</v>
      </c>
      <c r="C2337">
        <v>2014</v>
      </c>
      <c r="D2337" s="1">
        <v>41801</v>
      </c>
      <c r="E2337" t="s">
        <v>44035</v>
      </c>
      <c r="F2337" t="s">
        <v>44032</v>
      </c>
      <c r="G2337" t="s">
        <v>44057</v>
      </c>
      <c r="H2337">
        <v>139</v>
      </c>
      <c r="I2337" t="s">
        <v>495</v>
      </c>
      <c r="J2337" t="s">
        <v>26</v>
      </c>
      <c r="M2337" t="s">
        <v>25319</v>
      </c>
      <c r="N2337" t="s">
        <v>19156</v>
      </c>
      <c r="O2337" t="s">
        <v>33880</v>
      </c>
      <c r="P2337" t="s">
        <v>13712</v>
      </c>
      <c r="Q2337" t="s">
        <v>33881</v>
      </c>
      <c r="R2337" t="s">
        <v>502</v>
      </c>
      <c r="S2337" t="s">
        <v>503</v>
      </c>
      <c r="T2337">
        <v>6.9</v>
      </c>
      <c r="U2337">
        <v>20792</v>
      </c>
      <c r="V2337" s="12">
        <f>W2337*1.09324733035956</f>
        <v>32797419.9107868</v>
      </c>
      <c r="W2337" s="3">
        <v>30000000</v>
      </c>
      <c r="X2337" s="13">
        <f>Y2337*1.09324733035956</f>
        <v>33566082.108762607</v>
      </c>
      <c r="Y2337" s="3">
        <v>30703100</v>
      </c>
      <c r="Z2337" s="13">
        <f>AA2337*1.09324733035956</f>
        <v>36567998.249024339</v>
      </c>
      <c r="AA2337" s="3">
        <v>33448971</v>
      </c>
      <c r="AB2337">
        <v>124</v>
      </c>
    </row>
    <row r="2338" spans="1:28" x14ac:dyDescent="0.2">
      <c r="A2338" t="s">
        <v>31884</v>
      </c>
      <c r="B2338" t="s">
        <v>31885</v>
      </c>
      <c r="C2338">
        <v>2014</v>
      </c>
      <c r="D2338" s="1">
        <v>41765</v>
      </c>
      <c r="E2338" t="s">
        <v>16512</v>
      </c>
      <c r="F2338" t="s">
        <v>44032</v>
      </c>
      <c r="G2338" t="s">
        <v>44042</v>
      </c>
      <c r="H2338">
        <v>117</v>
      </c>
      <c r="I2338" t="s">
        <v>31886</v>
      </c>
      <c r="J2338" t="s">
        <v>26</v>
      </c>
      <c r="K2338" t="s">
        <v>27</v>
      </c>
      <c r="L2338" t="s">
        <v>307</v>
      </c>
      <c r="M2338" t="s">
        <v>619</v>
      </c>
      <c r="N2338" t="s">
        <v>21679</v>
      </c>
      <c r="O2338" t="s">
        <v>31887</v>
      </c>
      <c r="P2338" t="s">
        <v>3861</v>
      </c>
      <c r="Q2338" t="s">
        <v>31888</v>
      </c>
      <c r="R2338" t="s">
        <v>31889</v>
      </c>
      <c r="S2338" t="s">
        <v>31890</v>
      </c>
      <c r="T2338">
        <v>6.2</v>
      </c>
      <c r="U2338">
        <v>85826</v>
      </c>
      <c r="V2338" s="12">
        <f>W2338*1.09324733035956</f>
        <v>30610925.250067681</v>
      </c>
      <c r="W2338" s="3">
        <v>28000000</v>
      </c>
      <c r="X2338" s="13">
        <f>Y2338*1.09324733035956</f>
        <v>33560505.454130441</v>
      </c>
      <c r="Y2338" s="3">
        <v>30697999</v>
      </c>
      <c r="Z2338" s="13">
        <f>AA2338*1.09324733035956</f>
        <v>58226604.261836149</v>
      </c>
      <c r="AA2338" s="3">
        <v>53260230</v>
      </c>
      <c r="AB2338">
        <v>258</v>
      </c>
    </row>
    <row r="2339" spans="1:28" x14ac:dyDescent="0.2">
      <c r="A2339" t="s">
        <v>17404</v>
      </c>
      <c r="B2339" t="s">
        <v>17405</v>
      </c>
      <c r="C2339">
        <v>2011</v>
      </c>
      <c r="D2339" t="s">
        <v>15198</v>
      </c>
      <c r="E2339" t="s">
        <v>16512</v>
      </c>
      <c r="F2339" t="s">
        <v>44046</v>
      </c>
      <c r="G2339" t="s">
        <v>44042</v>
      </c>
      <c r="H2339">
        <v>87</v>
      </c>
      <c r="I2339" t="s">
        <v>25</v>
      </c>
      <c r="J2339" t="s">
        <v>26</v>
      </c>
      <c r="M2339" t="s">
        <v>17406</v>
      </c>
      <c r="N2339" t="s">
        <v>17407</v>
      </c>
      <c r="O2339" t="s">
        <v>17408</v>
      </c>
      <c r="P2339" t="s">
        <v>17409</v>
      </c>
      <c r="Q2339" t="s">
        <v>17410</v>
      </c>
      <c r="R2339" t="s">
        <v>17411</v>
      </c>
      <c r="S2339" t="s">
        <v>17412</v>
      </c>
      <c r="T2339">
        <v>5.7</v>
      </c>
      <c r="U2339">
        <v>113397</v>
      </c>
      <c r="V2339" s="12">
        <f>W2339*1.1505830469594</f>
        <v>69034982.817564011</v>
      </c>
      <c r="W2339" s="3">
        <v>60000000</v>
      </c>
      <c r="X2339" s="13">
        <f>Y2339*1.1505830469594</f>
        <v>33524538.239256039</v>
      </c>
      <c r="Y2339" s="3">
        <v>29137000</v>
      </c>
      <c r="Z2339" s="13">
        <f>AA2339*1.1505830469594</f>
        <v>90101588.868782371</v>
      </c>
      <c r="AA2339" s="3">
        <v>78309505</v>
      </c>
      <c r="AB2339">
        <v>274</v>
      </c>
    </row>
    <row r="2340" spans="1:28" hidden="1" x14ac:dyDescent="0.2">
      <c r="A2340" t="s">
        <v>22204</v>
      </c>
      <c r="B2340" t="s">
        <v>22205</v>
      </c>
      <c r="C2340">
        <v>2009</v>
      </c>
      <c r="D2340" t="s">
        <v>22206</v>
      </c>
      <c r="E2340" t="s">
        <v>1045</v>
      </c>
      <c r="F2340" t="s">
        <v>44036</v>
      </c>
      <c r="H2340">
        <v>95</v>
      </c>
      <c r="I2340" t="s">
        <v>25</v>
      </c>
      <c r="J2340" t="s">
        <v>26</v>
      </c>
      <c r="M2340" t="s">
        <v>22207</v>
      </c>
      <c r="N2340" t="s">
        <v>22207</v>
      </c>
      <c r="O2340" t="s">
        <v>22208</v>
      </c>
      <c r="P2340" t="s">
        <v>15281</v>
      </c>
      <c r="Q2340" t="s">
        <v>15281</v>
      </c>
      <c r="R2340" t="s">
        <v>22209</v>
      </c>
      <c r="S2340" t="s">
        <v>22210</v>
      </c>
      <c r="T2340">
        <v>6.3</v>
      </c>
      <c r="U2340">
        <v>45835</v>
      </c>
      <c r="W2340"/>
      <c r="X2340"/>
      <c r="Y2340"/>
      <c r="Z2340"/>
      <c r="AA2340">
        <v>21791288</v>
      </c>
      <c r="AB2340">
        <v>93</v>
      </c>
    </row>
    <row r="2341" spans="1:28" x14ac:dyDescent="0.2">
      <c r="A2341" t="s">
        <v>14844</v>
      </c>
      <c r="B2341" t="s">
        <v>14845</v>
      </c>
      <c r="C2341">
        <v>2011</v>
      </c>
      <c r="D2341" t="s">
        <v>14846</v>
      </c>
      <c r="E2341" t="s">
        <v>16512</v>
      </c>
      <c r="F2341" t="s">
        <v>44042</v>
      </c>
      <c r="H2341">
        <v>93</v>
      </c>
      <c r="I2341" t="s">
        <v>25</v>
      </c>
      <c r="J2341" t="s">
        <v>26</v>
      </c>
      <c r="M2341" t="s">
        <v>485</v>
      </c>
      <c r="N2341" t="s">
        <v>14847</v>
      </c>
      <c r="O2341" t="s">
        <v>14848</v>
      </c>
      <c r="P2341" t="s">
        <v>1671</v>
      </c>
      <c r="Q2341" t="s">
        <v>14849</v>
      </c>
      <c r="R2341" t="s">
        <v>14850</v>
      </c>
      <c r="S2341" t="s">
        <v>14851</v>
      </c>
      <c r="T2341">
        <v>6.6</v>
      </c>
      <c r="U2341">
        <v>148447</v>
      </c>
      <c r="V2341" s="12">
        <f>W2341*1.1505830469594</f>
        <v>46023321.878376</v>
      </c>
      <c r="W2341" s="3">
        <v>40000000</v>
      </c>
      <c r="X2341" s="13">
        <f>Y2341*1.1505830469594</f>
        <v>33506701.900862075</v>
      </c>
      <c r="Y2341" s="3">
        <v>29121498</v>
      </c>
      <c r="Z2341" s="13">
        <f>AA2341*1.1505830469594</f>
        <v>87593994.369242489</v>
      </c>
      <c r="AA2341" s="3">
        <v>76130093</v>
      </c>
      <c r="AB2341">
        <v>211</v>
      </c>
    </row>
    <row r="2342" spans="1:28" hidden="1" x14ac:dyDescent="0.2">
      <c r="A2342" t="s">
        <v>22219</v>
      </c>
      <c r="B2342" t="s">
        <v>22220</v>
      </c>
      <c r="C2342">
        <v>2011</v>
      </c>
      <c r="D2342" s="1">
        <v>41218</v>
      </c>
      <c r="E2342" t="s">
        <v>1045</v>
      </c>
      <c r="F2342" t="s">
        <v>44032</v>
      </c>
      <c r="H2342">
        <v>99</v>
      </c>
      <c r="I2342" t="s">
        <v>25</v>
      </c>
      <c r="J2342" t="s">
        <v>26</v>
      </c>
      <c r="M2342" t="s">
        <v>8617</v>
      </c>
      <c r="N2342" t="s">
        <v>22221</v>
      </c>
      <c r="O2342" t="s">
        <v>22222</v>
      </c>
      <c r="P2342" t="s">
        <v>20007</v>
      </c>
      <c r="Q2342" t="s">
        <v>22223</v>
      </c>
      <c r="R2342" t="s">
        <v>22224</v>
      </c>
      <c r="S2342" t="s">
        <v>22225</v>
      </c>
      <c r="T2342">
        <v>5.6</v>
      </c>
      <c r="U2342">
        <v>18730</v>
      </c>
      <c r="W2342">
        <v>7000000</v>
      </c>
      <c r="X2342"/>
      <c r="Y2342"/>
      <c r="Z2342"/>
      <c r="AA2342"/>
      <c r="AB2342">
        <v>79</v>
      </c>
    </row>
    <row r="2343" spans="1:28" x14ac:dyDescent="0.2">
      <c r="A2343" t="s">
        <v>39212</v>
      </c>
      <c r="B2343" t="s">
        <v>39213</v>
      </c>
      <c r="C2343">
        <v>2016</v>
      </c>
      <c r="D2343" s="1">
        <v>42826</v>
      </c>
      <c r="E2343" t="s">
        <v>176</v>
      </c>
      <c r="F2343" t="s">
        <v>44036</v>
      </c>
      <c r="H2343">
        <v>97</v>
      </c>
      <c r="I2343" t="s">
        <v>25</v>
      </c>
      <c r="J2343" t="s">
        <v>26</v>
      </c>
      <c r="M2343" t="s">
        <v>14100</v>
      </c>
      <c r="N2343" t="s">
        <v>14207</v>
      </c>
      <c r="O2343" t="s">
        <v>39214</v>
      </c>
      <c r="P2343" t="s">
        <v>510</v>
      </c>
      <c r="Q2343" t="s">
        <v>39215</v>
      </c>
      <c r="R2343" t="s">
        <v>39216</v>
      </c>
      <c r="S2343" t="s">
        <v>39217</v>
      </c>
      <c r="T2343">
        <v>6.8</v>
      </c>
      <c r="U2343">
        <v>88991</v>
      </c>
      <c r="V2343" s="12">
        <f>W2343*1.07834771485832</f>
        <v>38820517.734899521</v>
      </c>
      <c r="W2343" s="3">
        <v>36000000</v>
      </c>
      <c r="X2343" s="13">
        <f>Y2343*1.07834771485832</f>
        <v>33446055.369347665</v>
      </c>
      <c r="Y2343" s="3">
        <v>31016021</v>
      </c>
      <c r="Z2343" s="13">
        <f>AA2343*1.07834771485832</f>
        <v>95464268.43833752</v>
      </c>
      <c r="AA2343" s="3">
        <v>88528280</v>
      </c>
      <c r="AB2343">
        <v>376</v>
      </c>
    </row>
    <row r="2344" spans="1:28" x14ac:dyDescent="0.2">
      <c r="A2344" t="s">
        <v>33246</v>
      </c>
      <c r="B2344" t="s">
        <v>33247</v>
      </c>
      <c r="C2344">
        <v>2014</v>
      </c>
      <c r="D2344" t="s">
        <v>25700</v>
      </c>
      <c r="E2344" t="s">
        <v>3496</v>
      </c>
      <c r="F2344" t="s">
        <v>44045</v>
      </c>
      <c r="G2344" t="s">
        <v>44042</v>
      </c>
      <c r="H2344">
        <v>118</v>
      </c>
      <c r="I2344" t="s">
        <v>25</v>
      </c>
      <c r="J2344" t="s">
        <v>26</v>
      </c>
      <c r="K2344" t="s">
        <v>308</v>
      </c>
      <c r="L2344" t="s">
        <v>1121</v>
      </c>
      <c r="M2344" t="s">
        <v>11028</v>
      </c>
      <c r="N2344" t="s">
        <v>33248</v>
      </c>
      <c r="O2344" t="s">
        <v>33249</v>
      </c>
      <c r="P2344" t="s">
        <v>5267</v>
      </c>
      <c r="Q2344" t="s">
        <v>33250</v>
      </c>
      <c r="R2344" t="s">
        <v>33251</v>
      </c>
      <c r="S2344" t="s">
        <v>33252</v>
      </c>
      <c r="T2344">
        <v>6.2</v>
      </c>
      <c r="U2344">
        <v>69407</v>
      </c>
      <c r="V2344" s="12">
        <f>W2344*1.09324733035956</f>
        <v>32797419.9107868</v>
      </c>
      <c r="W2344" s="3">
        <v>30000000</v>
      </c>
      <c r="X2344" s="13">
        <f>Y2344*1.09324733035956</f>
        <v>33428356.99657857</v>
      </c>
      <c r="Y2344" s="3">
        <v>30577122</v>
      </c>
      <c r="Z2344" s="13">
        <f>AA2344*1.09324733035956</f>
        <v>96137781.486402869</v>
      </c>
      <c r="AA2344" s="3">
        <v>87937815</v>
      </c>
      <c r="AB2344">
        <v>242</v>
      </c>
    </row>
    <row r="2345" spans="1:28" x14ac:dyDescent="0.2">
      <c r="A2345" t="s">
        <v>22731</v>
      </c>
      <c r="B2345" t="s">
        <v>22732</v>
      </c>
      <c r="C2345">
        <v>2009</v>
      </c>
      <c r="D2345" s="1">
        <v>40274</v>
      </c>
      <c r="E2345" t="s">
        <v>3496</v>
      </c>
      <c r="F2345" t="s">
        <v>44045</v>
      </c>
      <c r="H2345">
        <v>90</v>
      </c>
      <c r="I2345" t="s">
        <v>22733</v>
      </c>
      <c r="J2345" t="s">
        <v>26</v>
      </c>
      <c r="M2345" t="s">
        <v>22734</v>
      </c>
      <c r="N2345" t="s">
        <v>12397</v>
      </c>
      <c r="O2345" t="s">
        <v>22735</v>
      </c>
      <c r="P2345" t="s">
        <v>12693</v>
      </c>
      <c r="Q2345" t="s">
        <v>18221</v>
      </c>
      <c r="R2345" t="s">
        <v>22736</v>
      </c>
      <c r="S2345" t="s">
        <v>22737</v>
      </c>
      <c r="T2345">
        <v>6</v>
      </c>
      <c r="U2345">
        <v>99688</v>
      </c>
      <c r="V2345" s="12">
        <f>W2345*1.20636999678377</f>
        <v>13270069.964621469</v>
      </c>
      <c r="W2345" s="3">
        <v>11000000</v>
      </c>
      <c r="X2345" s="13">
        <f>Y2345*1.20636999678377</f>
        <v>33408356.580972005</v>
      </c>
      <c r="Y2345" s="3">
        <v>27693292</v>
      </c>
      <c r="Z2345" s="13">
        <f>AA2345*1.20636999678377</f>
        <v>82315636.141523272</v>
      </c>
      <c r="AA2345" s="3">
        <v>68234154</v>
      </c>
      <c r="AB2345">
        <v>213</v>
      </c>
    </row>
    <row r="2346" spans="1:28" x14ac:dyDescent="0.2">
      <c r="A2346" t="s">
        <v>27786</v>
      </c>
      <c r="B2346" t="s">
        <v>27787</v>
      </c>
      <c r="C2346">
        <v>2013</v>
      </c>
      <c r="D2346" s="1">
        <v>41883</v>
      </c>
      <c r="E2346" t="s">
        <v>1045</v>
      </c>
      <c r="F2346" t="s">
        <v>44032</v>
      </c>
      <c r="G2346" t="s">
        <v>44050</v>
      </c>
      <c r="H2346">
        <v>113</v>
      </c>
      <c r="I2346" t="s">
        <v>25</v>
      </c>
      <c r="J2346" t="s">
        <v>26</v>
      </c>
      <c r="M2346" t="s">
        <v>444</v>
      </c>
      <c r="N2346" t="s">
        <v>27788</v>
      </c>
      <c r="O2346" t="s">
        <v>27789</v>
      </c>
      <c r="P2346" t="s">
        <v>27790</v>
      </c>
      <c r="Q2346" t="s">
        <v>27791</v>
      </c>
      <c r="R2346" t="s">
        <v>27792</v>
      </c>
      <c r="S2346" t="s">
        <v>27793</v>
      </c>
      <c r="T2346">
        <v>6.4</v>
      </c>
      <c r="U2346">
        <v>56932</v>
      </c>
      <c r="V2346" s="12">
        <f>W2346*1.11098185502045</f>
        <v>44439274.200818002</v>
      </c>
      <c r="W2346" s="3">
        <v>40000000</v>
      </c>
      <c r="X2346" s="13">
        <f>Y2346*1.11098185502045</f>
        <v>33115325.007876858</v>
      </c>
      <c r="Y2346" s="3">
        <v>29807260</v>
      </c>
      <c r="Z2346" s="13">
        <f>AA2346*1.11098185502045</f>
        <v>49891151.018685654</v>
      </c>
      <c r="AA2346" s="3">
        <v>44907260</v>
      </c>
      <c r="AB2346">
        <v>135</v>
      </c>
    </row>
    <row r="2347" spans="1:28" x14ac:dyDescent="0.2">
      <c r="A2347" t="s">
        <v>3357</v>
      </c>
      <c r="B2347" t="s">
        <v>3358</v>
      </c>
      <c r="C2347">
        <v>2000</v>
      </c>
      <c r="D2347" t="s">
        <v>1493</v>
      </c>
      <c r="E2347" t="s">
        <v>176</v>
      </c>
      <c r="F2347" t="s">
        <v>44057</v>
      </c>
      <c r="H2347">
        <v>110</v>
      </c>
      <c r="I2347" t="s">
        <v>1869</v>
      </c>
      <c r="J2347" t="s">
        <v>26</v>
      </c>
      <c r="M2347" t="s">
        <v>3359</v>
      </c>
      <c r="N2347" t="s">
        <v>3360</v>
      </c>
      <c r="O2347" t="s">
        <v>3361</v>
      </c>
      <c r="P2347" t="s">
        <v>3362</v>
      </c>
      <c r="Q2347" t="s">
        <v>3363</v>
      </c>
      <c r="R2347" t="s">
        <v>3364</v>
      </c>
      <c r="S2347" t="s">
        <v>3365</v>
      </c>
      <c r="T2347">
        <v>7.7</v>
      </c>
      <c r="U2347">
        <v>124065</v>
      </c>
      <c r="V2347" s="12">
        <f>W2347*1.5029674796748</f>
        <v>7514837.3983740006</v>
      </c>
      <c r="W2347" s="3">
        <v>5000000</v>
      </c>
      <c r="X2347" s="13">
        <f>Y2347*1.5029674796748</f>
        <v>33058164.99589438</v>
      </c>
      <c r="Y2347" s="3">
        <v>21995263</v>
      </c>
      <c r="Z2347" s="13">
        <f>AA2347*1.5029674796748</f>
        <v>164246597.74284589</v>
      </c>
      <c r="AA2347" s="3">
        <v>109281538</v>
      </c>
      <c r="AB2347">
        <v>468</v>
      </c>
    </row>
    <row r="2348" spans="1:28" x14ac:dyDescent="0.2">
      <c r="A2348" t="s">
        <v>18204</v>
      </c>
      <c r="B2348" t="s">
        <v>18205</v>
      </c>
      <c r="C2348">
        <v>2010</v>
      </c>
      <c r="D2348" s="1">
        <v>40309</v>
      </c>
      <c r="E2348" t="s">
        <v>1045</v>
      </c>
      <c r="F2348" t="s">
        <v>44032</v>
      </c>
      <c r="G2348" t="s">
        <v>44036</v>
      </c>
      <c r="H2348">
        <v>101</v>
      </c>
      <c r="I2348" t="s">
        <v>25</v>
      </c>
      <c r="J2348" t="s">
        <v>26</v>
      </c>
      <c r="M2348" t="s">
        <v>13261</v>
      </c>
      <c r="N2348" t="s">
        <v>18206</v>
      </c>
      <c r="O2348" t="s">
        <v>18207</v>
      </c>
      <c r="P2348" t="s">
        <v>18208</v>
      </c>
      <c r="Q2348" t="s">
        <v>18209</v>
      </c>
      <c r="R2348" t="s">
        <v>18210</v>
      </c>
      <c r="S2348" t="s">
        <v>18211</v>
      </c>
      <c r="T2348">
        <v>6.1</v>
      </c>
      <c r="U2348">
        <v>95518</v>
      </c>
      <c r="V2348" s="12">
        <f>W2348*1.18690152988223</f>
        <v>22551129.067762371</v>
      </c>
      <c r="W2348" s="3">
        <v>19000000</v>
      </c>
      <c r="X2348" s="13">
        <f>Y2348*1.18690152988223</f>
        <v>32971443.218650199</v>
      </c>
      <c r="Y2348" s="3">
        <v>27779426</v>
      </c>
      <c r="Z2348" s="13">
        <f>AA2348*1.18690152988223</f>
        <v>59158746.009836823</v>
      </c>
      <c r="AA2348" s="3">
        <v>49843011</v>
      </c>
      <c r="AB2348">
        <v>139</v>
      </c>
    </row>
    <row r="2349" spans="1:28" x14ac:dyDescent="0.2">
      <c r="A2349" t="s">
        <v>32352</v>
      </c>
      <c r="B2349" t="s">
        <v>32353</v>
      </c>
      <c r="C2349">
        <v>2014</v>
      </c>
      <c r="D2349" t="s">
        <v>20634</v>
      </c>
      <c r="E2349" t="s">
        <v>176</v>
      </c>
      <c r="F2349" t="s">
        <v>44050</v>
      </c>
      <c r="H2349">
        <v>115</v>
      </c>
      <c r="I2349" t="s">
        <v>25</v>
      </c>
      <c r="J2349" t="s">
        <v>26</v>
      </c>
      <c r="M2349" t="s">
        <v>1840</v>
      </c>
      <c r="N2349" t="s">
        <v>32354</v>
      </c>
      <c r="O2349" t="s">
        <v>32355</v>
      </c>
      <c r="P2349" t="s">
        <v>7389</v>
      </c>
      <c r="Q2349" t="s">
        <v>32356</v>
      </c>
      <c r="R2349" t="s">
        <v>32357</v>
      </c>
      <c r="S2349" t="s">
        <v>32358</v>
      </c>
      <c r="T2349">
        <v>6.7</v>
      </c>
      <c r="U2349">
        <v>15108</v>
      </c>
      <c r="V2349" s="12">
        <f>W2349*1.09324733035956</f>
        <v>16398709.9553934</v>
      </c>
      <c r="W2349" s="3">
        <v>15000000</v>
      </c>
      <c r="X2349" s="13">
        <f>Y2349*1.09324733035956</f>
        <v>32937315.1189216</v>
      </c>
      <c r="Y2349" s="3">
        <v>30127963</v>
      </c>
      <c r="Z2349" s="13">
        <f>AA2349*1.09324733035956</f>
        <v>32949112.350863509</v>
      </c>
      <c r="AA2349" s="3">
        <v>30138754</v>
      </c>
      <c r="AB2349">
        <v>76</v>
      </c>
    </row>
    <row r="2350" spans="1:28" x14ac:dyDescent="0.2">
      <c r="A2350" t="s">
        <v>8539</v>
      </c>
      <c r="B2350" t="s">
        <v>8540</v>
      </c>
      <c r="C2350">
        <v>2004</v>
      </c>
      <c r="D2350" s="1">
        <v>38445</v>
      </c>
      <c r="E2350" t="s">
        <v>16512</v>
      </c>
      <c r="F2350" t="s">
        <v>44031</v>
      </c>
      <c r="G2350" t="s">
        <v>44038</v>
      </c>
      <c r="H2350">
        <v>119</v>
      </c>
      <c r="I2350" t="s">
        <v>25</v>
      </c>
      <c r="J2350" t="s">
        <v>26</v>
      </c>
      <c r="K2350" t="s">
        <v>8343</v>
      </c>
      <c r="L2350" t="s">
        <v>7001</v>
      </c>
      <c r="M2350" t="s">
        <v>4142</v>
      </c>
      <c r="N2350" t="s">
        <v>8541</v>
      </c>
      <c r="O2350" t="s">
        <v>8542</v>
      </c>
      <c r="P2350" t="s">
        <v>8543</v>
      </c>
      <c r="Q2350" t="s">
        <v>8544</v>
      </c>
      <c r="R2350" t="s">
        <v>8545</v>
      </c>
      <c r="S2350" t="s">
        <v>8546</v>
      </c>
      <c r="T2350">
        <v>7.3</v>
      </c>
      <c r="U2350">
        <v>175733</v>
      </c>
      <c r="V2350" s="12">
        <f>W2350*1.37009528851244</f>
        <v>68504764.425622001</v>
      </c>
      <c r="W2350" s="3">
        <v>50000000</v>
      </c>
      <c r="X2350" s="13">
        <f>Y2350*1.37009528851244</f>
        <v>32910240.97847008</v>
      </c>
      <c r="Y2350" s="3">
        <v>24020403</v>
      </c>
      <c r="Z2350" s="13">
        <f>AA2350*1.37009528851244</f>
        <v>47690828.950942285</v>
      </c>
      <c r="AA2350" s="3">
        <v>34808403</v>
      </c>
      <c r="AB2350">
        <v>671</v>
      </c>
    </row>
    <row r="2351" spans="1:28" x14ac:dyDescent="0.2">
      <c r="A2351" t="s">
        <v>7054</v>
      </c>
      <c r="B2351" t="s">
        <v>7055</v>
      </c>
      <c r="C2351">
        <v>2004</v>
      </c>
      <c r="D2351" t="s">
        <v>7056</v>
      </c>
      <c r="E2351" t="s">
        <v>16512</v>
      </c>
      <c r="F2351" t="s">
        <v>44031</v>
      </c>
      <c r="G2351" t="s">
        <v>44038</v>
      </c>
      <c r="H2351">
        <v>120</v>
      </c>
      <c r="I2351" t="s">
        <v>7057</v>
      </c>
      <c r="J2351" t="s">
        <v>26</v>
      </c>
      <c r="K2351" t="s">
        <v>51</v>
      </c>
      <c r="L2351" t="s">
        <v>27</v>
      </c>
      <c r="M2351" t="s">
        <v>7058</v>
      </c>
      <c r="N2351" t="s">
        <v>7059</v>
      </c>
      <c r="O2351" t="s">
        <v>7060</v>
      </c>
      <c r="P2351" t="s">
        <v>1289</v>
      </c>
      <c r="Q2351" t="s">
        <v>7061</v>
      </c>
      <c r="R2351" t="s">
        <v>7062</v>
      </c>
      <c r="S2351" t="s">
        <v>7063</v>
      </c>
      <c r="T2351">
        <v>5.9</v>
      </c>
      <c r="U2351">
        <v>83358</v>
      </c>
      <c r="V2351" s="12">
        <f>W2351*1.37009528851244</f>
        <v>150710481.73636839</v>
      </c>
      <c r="W2351" s="3">
        <v>110000000</v>
      </c>
      <c r="X2351" s="13">
        <f>Y2351*1.37009528851244</f>
        <v>32893435.389661185</v>
      </c>
      <c r="Y2351" s="3">
        <v>24008137</v>
      </c>
      <c r="Z2351" s="13">
        <f>AA2351*1.37009528851244</f>
        <v>98891963.969534114</v>
      </c>
      <c r="AA2351" s="3">
        <v>72178895</v>
      </c>
      <c r="AB2351">
        <v>199</v>
      </c>
    </row>
    <row r="2352" spans="1:28" x14ac:dyDescent="0.2">
      <c r="A2352" t="s">
        <v>14947</v>
      </c>
      <c r="B2352" t="s">
        <v>14948</v>
      </c>
      <c r="C2352">
        <v>2016</v>
      </c>
      <c r="D2352" s="1">
        <v>42646</v>
      </c>
      <c r="E2352" t="s">
        <v>1045</v>
      </c>
      <c r="F2352" t="s">
        <v>44032</v>
      </c>
      <c r="G2352" t="s">
        <v>44057</v>
      </c>
      <c r="H2352">
        <v>106</v>
      </c>
      <c r="I2352" t="s">
        <v>1860</v>
      </c>
      <c r="J2352" t="s">
        <v>26</v>
      </c>
      <c r="M2352" t="s">
        <v>7371</v>
      </c>
      <c r="N2352" t="s">
        <v>383</v>
      </c>
      <c r="O2352" t="s">
        <v>14949</v>
      </c>
      <c r="P2352" t="s">
        <v>14950</v>
      </c>
      <c r="Q2352" t="s">
        <v>14951</v>
      </c>
      <c r="R2352" t="s">
        <v>14952</v>
      </c>
      <c r="S2352" t="s">
        <v>14953</v>
      </c>
      <c r="T2352">
        <v>6.3</v>
      </c>
      <c r="U2352">
        <v>121472</v>
      </c>
      <c r="V2352" s="12">
        <f>W2352*1.07834771485832</f>
        <v>23723649.726883043</v>
      </c>
      <c r="W2352" s="3">
        <v>22000000</v>
      </c>
      <c r="X2352" s="13">
        <f>Y2352*1.07834771485832</f>
        <v>32887540.267304808</v>
      </c>
      <c r="Y2352" s="3">
        <v>30498085</v>
      </c>
      <c r="Z2352" s="13">
        <f>AA2352*1.07834771485832</f>
        <v>68634304.403688446</v>
      </c>
      <c r="AA2352" s="3">
        <v>63647656</v>
      </c>
      <c r="AB2352">
        <v>449</v>
      </c>
    </row>
    <row r="2353" spans="1:28" x14ac:dyDescent="0.2">
      <c r="A2353" t="s">
        <v>12487</v>
      </c>
      <c r="B2353" t="s">
        <v>12488</v>
      </c>
      <c r="C2353">
        <v>2005</v>
      </c>
      <c r="D2353" s="1">
        <v>38726</v>
      </c>
      <c r="E2353" t="s">
        <v>1045</v>
      </c>
      <c r="F2353" t="s">
        <v>44032</v>
      </c>
      <c r="H2353">
        <v>92</v>
      </c>
      <c r="I2353" t="s">
        <v>25</v>
      </c>
      <c r="J2353" t="s">
        <v>26</v>
      </c>
      <c r="M2353" t="s">
        <v>12489</v>
      </c>
      <c r="N2353" t="s">
        <v>12490</v>
      </c>
      <c r="O2353" t="s">
        <v>12491</v>
      </c>
      <c r="P2353" t="s">
        <v>12492</v>
      </c>
      <c r="Q2353" t="s">
        <v>12493</v>
      </c>
      <c r="R2353" t="s">
        <v>12494</v>
      </c>
      <c r="S2353" t="s">
        <v>12495</v>
      </c>
      <c r="T2353">
        <v>7.6</v>
      </c>
      <c r="U2353">
        <v>211158</v>
      </c>
      <c r="V2353" s="12">
        <f>W2353*1.32519713261649</f>
        <v>8613781.362007184</v>
      </c>
      <c r="W2353" s="3">
        <v>6500000</v>
      </c>
      <c r="X2353" s="13">
        <f>Y2353*1.32519713261649</f>
        <v>32856287.034301139</v>
      </c>
      <c r="Y2353" s="3">
        <v>24793509</v>
      </c>
      <c r="Z2353" s="13">
        <f>AA2353*1.32519713261649</f>
        <v>52110762.626200818</v>
      </c>
      <c r="AA2353" s="3">
        <v>39323027</v>
      </c>
      <c r="AB2353">
        <v>443</v>
      </c>
    </row>
    <row r="2354" spans="1:28" hidden="1" x14ac:dyDescent="0.2">
      <c r="A2354" t="s">
        <v>22314</v>
      </c>
      <c r="B2354" t="s">
        <v>22315</v>
      </c>
      <c r="C2354">
        <v>2009</v>
      </c>
      <c r="D2354" t="s">
        <v>14092</v>
      </c>
      <c r="E2354" t="s">
        <v>16512</v>
      </c>
      <c r="F2354" t="s">
        <v>44038</v>
      </c>
      <c r="G2354" t="s">
        <v>44044</v>
      </c>
      <c r="H2354">
        <v>109</v>
      </c>
      <c r="I2354" t="s">
        <v>25</v>
      </c>
      <c r="J2354" t="s">
        <v>26</v>
      </c>
      <c r="M2354" t="s">
        <v>22316</v>
      </c>
      <c r="N2354" t="s">
        <v>22317</v>
      </c>
      <c r="O2354" t="s">
        <v>22318</v>
      </c>
      <c r="P2354" t="s">
        <v>22319</v>
      </c>
      <c r="Q2354" t="s">
        <v>22320</v>
      </c>
      <c r="R2354" t="s">
        <v>22321</v>
      </c>
      <c r="S2354" t="s">
        <v>22322</v>
      </c>
      <c r="T2354">
        <v>4.4000000000000004</v>
      </c>
      <c r="U2354">
        <v>13328</v>
      </c>
      <c r="W2354"/>
      <c r="X2354"/>
      <c r="Y2354">
        <v>17365</v>
      </c>
      <c r="Z2354"/>
      <c r="AA2354">
        <v>439587</v>
      </c>
      <c r="AB2354">
        <v>61</v>
      </c>
    </row>
    <row r="2355" spans="1:28" x14ac:dyDescent="0.2">
      <c r="A2355" t="s">
        <v>3155</v>
      </c>
      <c r="B2355" t="s">
        <v>3156</v>
      </c>
      <c r="C2355">
        <v>2003</v>
      </c>
      <c r="D2355" t="s">
        <v>3157</v>
      </c>
      <c r="E2355" t="s">
        <v>16512</v>
      </c>
      <c r="F2355" t="s">
        <v>44038</v>
      </c>
      <c r="G2355" t="s">
        <v>44034</v>
      </c>
      <c r="H2355">
        <v>104</v>
      </c>
      <c r="I2355" t="s">
        <v>433</v>
      </c>
      <c r="J2355" t="s">
        <v>26</v>
      </c>
      <c r="K2355" t="s">
        <v>3159</v>
      </c>
      <c r="L2355" t="s">
        <v>3160</v>
      </c>
      <c r="M2355" t="s">
        <v>3161</v>
      </c>
      <c r="N2355" t="s">
        <v>3162</v>
      </c>
      <c r="O2355" t="s">
        <v>3163</v>
      </c>
      <c r="P2355" t="s">
        <v>1469</v>
      </c>
      <c r="Q2355" t="s">
        <v>3164</v>
      </c>
      <c r="R2355" t="s">
        <v>3165</v>
      </c>
      <c r="S2355" t="s">
        <v>3166</v>
      </c>
      <c r="T2355">
        <v>5.5</v>
      </c>
      <c r="U2355">
        <v>47286</v>
      </c>
      <c r="V2355" s="12">
        <f>W2355*1.40658152173913</f>
        <v>73142239.130434766</v>
      </c>
      <c r="W2355" s="3">
        <v>52000000</v>
      </c>
      <c r="X2355" s="13">
        <f>Y2355*1.40658152173913</f>
        <v>32855927.04449999</v>
      </c>
      <c r="Y2355" s="3">
        <v>23358708</v>
      </c>
      <c r="Z2355" s="13">
        <f>AA2355*1.40658152173913</f>
        <v>53047645.314505421</v>
      </c>
      <c r="AA2355" s="3">
        <v>37713879</v>
      </c>
      <c r="AB2355">
        <v>188</v>
      </c>
    </row>
    <row r="2356" spans="1:28" x14ac:dyDescent="0.2">
      <c r="A2356" t="s">
        <v>22245</v>
      </c>
      <c r="B2356" t="s">
        <v>22246</v>
      </c>
      <c r="C2356">
        <v>2009</v>
      </c>
      <c r="D2356" s="1">
        <v>40301</v>
      </c>
      <c r="E2356" t="s">
        <v>16512</v>
      </c>
      <c r="F2356" t="s">
        <v>44044</v>
      </c>
      <c r="G2356" t="s">
        <v>44032</v>
      </c>
      <c r="H2356">
        <v>132</v>
      </c>
      <c r="I2356" t="s">
        <v>25</v>
      </c>
      <c r="J2356" t="s">
        <v>26</v>
      </c>
      <c r="M2356" t="s">
        <v>413</v>
      </c>
      <c r="N2356" t="s">
        <v>22247</v>
      </c>
      <c r="O2356" t="s">
        <v>22248</v>
      </c>
      <c r="P2356" t="s">
        <v>1039</v>
      </c>
      <c r="Q2356" t="s">
        <v>22249</v>
      </c>
      <c r="R2356" t="s">
        <v>22250</v>
      </c>
      <c r="S2356" t="s">
        <v>22251</v>
      </c>
      <c r="T2356">
        <v>6.7</v>
      </c>
      <c r="U2356">
        <v>60245</v>
      </c>
      <c r="V2356" s="12">
        <f>W2356*1.20636999678377</f>
        <v>20508289.945324089</v>
      </c>
      <c r="W2356" s="3">
        <v>17000000</v>
      </c>
      <c r="X2356" s="13">
        <f>Y2356*1.20636999678377</f>
        <v>32769343.600045636</v>
      </c>
      <c r="Y2356" s="3">
        <v>27163593</v>
      </c>
      <c r="Z2356" s="13">
        <f>AA2356*1.20636999678377</f>
        <v>55155218.157404013</v>
      </c>
      <c r="AA2356" s="3">
        <v>45719985</v>
      </c>
      <c r="AB2356">
        <v>156</v>
      </c>
    </row>
    <row r="2357" spans="1:28" x14ac:dyDescent="0.2">
      <c r="A2357" t="s">
        <v>1774</v>
      </c>
      <c r="B2357" t="s">
        <v>1775</v>
      </c>
      <c r="C2357">
        <v>2000</v>
      </c>
      <c r="D2357" s="1">
        <v>37109</v>
      </c>
      <c r="E2357" t="s">
        <v>1045</v>
      </c>
      <c r="F2357" t="s">
        <v>44032</v>
      </c>
      <c r="G2357" t="s">
        <v>44036</v>
      </c>
      <c r="H2357">
        <v>94</v>
      </c>
      <c r="I2357" t="s">
        <v>25</v>
      </c>
      <c r="J2357" t="s">
        <v>26</v>
      </c>
      <c r="M2357" t="s">
        <v>1776</v>
      </c>
      <c r="N2357" t="s">
        <v>1777</v>
      </c>
      <c r="O2357" t="s">
        <v>1778</v>
      </c>
      <c r="P2357" t="s">
        <v>1779</v>
      </c>
      <c r="Q2357" t="s">
        <v>1779</v>
      </c>
      <c r="R2357" t="s">
        <v>1780</v>
      </c>
      <c r="S2357" t="s">
        <v>1781</v>
      </c>
      <c r="T2357">
        <v>5.4</v>
      </c>
      <c r="U2357">
        <v>15812</v>
      </c>
      <c r="V2357" s="12">
        <f>W2357*1.5029674796748</f>
        <v>52603861.788617998</v>
      </c>
      <c r="W2357" s="3">
        <v>35000000</v>
      </c>
      <c r="X2357" s="13">
        <f>Y2357*1.5029674796748</f>
        <v>32764168.024227712</v>
      </c>
      <c r="Y2357" s="3">
        <v>21799652</v>
      </c>
      <c r="Z2357" s="13">
        <f>AA2357*1.5029674796748</f>
        <v>38852633.674593583</v>
      </c>
      <c r="AA2357" s="3">
        <v>25850615</v>
      </c>
      <c r="AB2357">
        <v>131</v>
      </c>
    </row>
    <row r="2358" spans="1:28" x14ac:dyDescent="0.2">
      <c r="A2358" t="s">
        <v>37315</v>
      </c>
      <c r="B2358" t="s">
        <v>37316</v>
      </c>
      <c r="C2358">
        <v>2016</v>
      </c>
      <c r="D2358" s="1">
        <v>42890</v>
      </c>
      <c r="E2358" t="s">
        <v>16512</v>
      </c>
      <c r="F2358" t="s">
        <v>44031</v>
      </c>
      <c r="G2358" t="s">
        <v>44034</v>
      </c>
      <c r="H2358">
        <v>91</v>
      </c>
      <c r="I2358" t="s">
        <v>25</v>
      </c>
      <c r="J2358" t="s">
        <v>26</v>
      </c>
      <c r="K2358" t="s">
        <v>37317</v>
      </c>
      <c r="M2358" t="s">
        <v>37318</v>
      </c>
      <c r="N2358" t="s">
        <v>37319</v>
      </c>
      <c r="O2358" t="s">
        <v>37320</v>
      </c>
      <c r="P2358" t="s">
        <v>6791</v>
      </c>
      <c r="Q2358" t="s">
        <v>37321</v>
      </c>
      <c r="R2358" t="s">
        <v>37322</v>
      </c>
      <c r="S2358" t="s">
        <v>37323</v>
      </c>
      <c r="T2358">
        <v>5.8</v>
      </c>
      <c r="U2358">
        <v>68137</v>
      </c>
      <c r="V2358" s="12">
        <f>W2358*1.07834771485832</f>
        <v>37742170.020041205</v>
      </c>
      <c r="W2358" s="3">
        <v>35000000</v>
      </c>
      <c r="X2358" s="13">
        <f>Y2358*1.07834771485832</f>
        <v>32732137.421421144</v>
      </c>
      <c r="Y2358" s="3">
        <v>30353973</v>
      </c>
      <c r="Z2358" s="13">
        <f>AA2358*1.07834771485832</f>
        <v>87446788.763840497</v>
      </c>
      <c r="AA2358" s="3">
        <v>81093313</v>
      </c>
      <c r="AB2358">
        <v>218</v>
      </c>
    </row>
    <row r="2359" spans="1:28" x14ac:dyDescent="0.2">
      <c r="A2359" t="s">
        <v>25374</v>
      </c>
      <c r="B2359" t="s">
        <v>25375</v>
      </c>
      <c r="C2359">
        <v>2017</v>
      </c>
      <c r="D2359" s="1">
        <v>42833</v>
      </c>
      <c r="E2359" t="s">
        <v>16512</v>
      </c>
      <c r="F2359" t="s">
        <v>44044</v>
      </c>
      <c r="G2359" t="s">
        <v>44032</v>
      </c>
      <c r="H2359">
        <v>95</v>
      </c>
      <c r="I2359" t="s">
        <v>25</v>
      </c>
      <c r="J2359" t="s">
        <v>26</v>
      </c>
      <c r="M2359" t="s">
        <v>25376</v>
      </c>
      <c r="N2359" t="s">
        <v>25377</v>
      </c>
      <c r="O2359" t="s">
        <v>25378</v>
      </c>
      <c r="P2359" t="s">
        <v>7068</v>
      </c>
      <c r="Q2359" t="s">
        <v>25379</v>
      </c>
      <c r="R2359" t="s">
        <v>25380</v>
      </c>
      <c r="S2359" t="s">
        <v>25381</v>
      </c>
      <c r="T2359">
        <v>5.9</v>
      </c>
      <c r="U2359">
        <v>32897</v>
      </c>
      <c r="V2359" s="12">
        <f>W2359*1.05585427545692</f>
        <v>22172939.784595322</v>
      </c>
      <c r="W2359" s="3">
        <v>21000000</v>
      </c>
      <c r="X2359" s="13">
        <f>Y2359*1.05585427545692</f>
        <v>32700904.999347288</v>
      </c>
      <c r="Y2359" s="3">
        <v>30971040</v>
      </c>
      <c r="Z2359" s="13">
        <f>AA2359*1.05585427545692</f>
        <v>36758618.442893311</v>
      </c>
      <c r="AA2359" s="3">
        <v>34814102</v>
      </c>
      <c r="AB2359">
        <v>350</v>
      </c>
    </row>
    <row r="2360" spans="1:28" x14ac:dyDescent="0.2">
      <c r="A2360" t="s">
        <v>40866</v>
      </c>
      <c r="B2360" t="s">
        <v>40867</v>
      </c>
      <c r="C2360">
        <v>2019</v>
      </c>
      <c r="D2360" t="s">
        <v>36800</v>
      </c>
      <c r="E2360" t="s">
        <v>16512</v>
      </c>
      <c r="F2360" t="s">
        <v>44044</v>
      </c>
      <c r="G2360" t="s">
        <v>44032</v>
      </c>
      <c r="H2360">
        <v>119</v>
      </c>
      <c r="I2360" t="s">
        <v>40868</v>
      </c>
      <c r="J2360" t="s">
        <v>26</v>
      </c>
      <c r="K2360" t="s">
        <v>1793</v>
      </c>
      <c r="L2360" t="s">
        <v>40869</v>
      </c>
      <c r="M2360" t="s">
        <v>34579</v>
      </c>
      <c r="N2360" t="s">
        <v>40870</v>
      </c>
      <c r="O2360" t="s">
        <v>40871</v>
      </c>
      <c r="P2360" t="s">
        <v>8535</v>
      </c>
      <c r="Q2360" t="s">
        <v>40872</v>
      </c>
      <c r="R2360" t="s">
        <v>40873</v>
      </c>
      <c r="S2360" t="s">
        <v>40874</v>
      </c>
      <c r="T2360">
        <v>6.2</v>
      </c>
      <c r="U2360">
        <v>53831</v>
      </c>
      <c r="V2360" s="12">
        <f>W2360*1.01233684194057</f>
        <v>60740210.5164342</v>
      </c>
      <c r="W2360" s="3">
        <v>60000000</v>
      </c>
      <c r="X2360" s="13">
        <f>Y2360*1.01233684194057</f>
        <v>32535354.060643792</v>
      </c>
      <c r="Y2360" s="3">
        <v>32138862</v>
      </c>
      <c r="Z2360" s="13">
        <f>AA2360*1.01233684194057</f>
        <v>77362533.438572094</v>
      </c>
      <c r="AA2360" s="3">
        <v>76419755</v>
      </c>
      <c r="AB2360">
        <v>663</v>
      </c>
    </row>
    <row r="2361" spans="1:28" x14ac:dyDescent="0.2">
      <c r="A2361" t="s">
        <v>7763</v>
      </c>
      <c r="B2361" t="s">
        <v>7764</v>
      </c>
      <c r="C2361">
        <v>2005</v>
      </c>
      <c r="D2361" s="1">
        <v>38631</v>
      </c>
      <c r="E2361" t="s">
        <v>16512</v>
      </c>
      <c r="F2361" t="s">
        <v>44031</v>
      </c>
      <c r="G2361" t="s">
        <v>44044</v>
      </c>
      <c r="H2361">
        <v>103</v>
      </c>
      <c r="I2361" t="s">
        <v>7765</v>
      </c>
      <c r="J2361" t="s">
        <v>26</v>
      </c>
      <c r="M2361" t="s">
        <v>7766</v>
      </c>
      <c r="N2361" t="s">
        <v>1255</v>
      </c>
      <c r="O2361" t="s">
        <v>7767</v>
      </c>
      <c r="P2361" t="s">
        <v>842</v>
      </c>
      <c r="Q2361" t="s">
        <v>7768</v>
      </c>
      <c r="R2361" t="s">
        <v>7769</v>
      </c>
      <c r="S2361" t="s">
        <v>7770</v>
      </c>
      <c r="T2361">
        <v>7</v>
      </c>
      <c r="U2361">
        <v>97546</v>
      </c>
      <c r="V2361" s="12">
        <f>W2361*1.32519713261649</f>
        <v>59633870.967742048</v>
      </c>
      <c r="W2361" s="3">
        <v>45000000</v>
      </c>
      <c r="X2361" s="13">
        <f>Y2361*1.32519713261649</f>
        <v>32517184.990430169</v>
      </c>
      <c r="Y2361" s="3">
        <v>24537621</v>
      </c>
      <c r="Z2361" s="13">
        <f>AA2361*1.32519713261649</f>
        <v>67414253.080609441</v>
      </c>
      <c r="AA2361" s="3">
        <v>50871113</v>
      </c>
      <c r="AB2361">
        <v>312</v>
      </c>
    </row>
    <row r="2362" spans="1:28" x14ac:dyDescent="0.2">
      <c r="A2362" t="s">
        <v>22080</v>
      </c>
      <c r="B2362" t="s">
        <v>22081</v>
      </c>
      <c r="C2362">
        <v>2012</v>
      </c>
      <c r="D2362" t="s">
        <v>22082</v>
      </c>
      <c r="E2362" t="s">
        <v>1045</v>
      </c>
      <c r="F2362" t="s">
        <v>44036</v>
      </c>
      <c r="H2362">
        <v>124</v>
      </c>
      <c r="I2362" t="s">
        <v>1026</v>
      </c>
      <c r="J2362" t="s">
        <v>26</v>
      </c>
      <c r="K2362" t="s">
        <v>308</v>
      </c>
      <c r="M2362" t="s">
        <v>16766</v>
      </c>
      <c r="N2362" t="s">
        <v>22083</v>
      </c>
      <c r="O2362" t="s">
        <v>22084</v>
      </c>
      <c r="P2362" t="s">
        <v>16767</v>
      </c>
      <c r="Q2362" t="s">
        <v>22085</v>
      </c>
      <c r="R2362" t="s">
        <v>22086</v>
      </c>
      <c r="S2362" t="s">
        <v>22087</v>
      </c>
      <c r="T2362">
        <v>6.2</v>
      </c>
      <c r="U2362">
        <v>91624</v>
      </c>
      <c r="V2362" s="12">
        <f>W2362*1.12725506764114</f>
        <v>33817652.029234201</v>
      </c>
      <c r="W2362" s="3">
        <v>30000000</v>
      </c>
      <c r="X2362" s="13">
        <f>Y2362*1.12725506764114</f>
        <v>32504995.066107985</v>
      </c>
      <c r="Y2362" s="3">
        <v>28835528</v>
      </c>
      <c r="Z2362" s="13">
        <f>AA2362*1.12725506764114</f>
        <v>61062688.952642463</v>
      </c>
      <c r="AA2362" s="3">
        <v>54169363</v>
      </c>
      <c r="AB2362">
        <v>151</v>
      </c>
    </row>
    <row r="2363" spans="1:28" hidden="1" x14ac:dyDescent="0.2">
      <c r="A2363" t="s">
        <v>22382</v>
      </c>
      <c r="B2363" t="s">
        <v>22383</v>
      </c>
      <c r="C2363">
        <v>2014</v>
      </c>
      <c r="D2363" t="s">
        <v>22384</v>
      </c>
      <c r="E2363" t="s">
        <v>44035</v>
      </c>
      <c r="F2363" t="s">
        <v>44044</v>
      </c>
      <c r="G2363" t="s">
        <v>44032</v>
      </c>
      <c r="H2363">
        <v>112</v>
      </c>
      <c r="I2363" t="s">
        <v>25</v>
      </c>
      <c r="J2363" t="s">
        <v>26</v>
      </c>
      <c r="M2363" t="s">
        <v>22385</v>
      </c>
      <c r="N2363" t="s">
        <v>22386</v>
      </c>
      <c r="O2363" t="s">
        <v>22387</v>
      </c>
      <c r="P2363" t="s">
        <v>18200</v>
      </c>
      <c r="Q2363" t="s">
        <v>22388</v>
      </c>
      <c r="R2363" t="s">
        <v>22389</v>
      </c>
      <c r="S2363" t="s">
        <v>22390</v>
      </c>
      <c r="T2363">
        <v>6.9</v>
      </c>
      <c r="U2363">
        <v>43646</v>
      </c>
      <c r="W2363"/>
      <c r="X2363"/>
      <c r="Y2363">
        <v>2450846</v>
      </c>
      <c r="Z2363"/>
      <c r="AA2363">
        <v>5218973</v>
      </c>
      <c r="AB2363">
        <v>131</v>
      </c>
    </row>
    <row r="2364" spans="1:28" x14ac:dyDescent="0.2">
      <c r="A2364" t="s">
        <v>41765</v>
      </c>
      <c r="B2364" t="s">
        <v>41766</v>
      </c>
      <c r="C2364">
        <v>2018</v>
      </c>
      <c r="D2364" t="s">
        <v>37926</v>
      </c>
      <c r="E2364" t="s">
        <v>16512</v>
      </c>
      <c r="F2364" t="s">
        <v>44031</v>
      </c>
      <c r="G2364" t="s">
        <v>44051</v>
      </c>
      <c r="H2364">
        <v>96</v>
      </c>
      <c r="I2364" t="s">
        <v>41767</v>
      </c>
      <c r="J2364" t="s">
        <v>26</v>
      </c>
      <c r="K2364" t="s">
        <v>27</v>
      </c>
      <c r="M2364" t="s">
        <v>23250</v>
      </c>
      <c r="N2364" t="s">
        <v>41768</v>
      </c>
      <c r="O2364" t="s">
        <v>41769</v>
      </c>
      <c r="P2364" t="s">
        <v>29589</v>
      </c>
      <c r="Q2364" t="s">
        <v>41770</v>
      </c>
      <c r="R2364" t="s">
        <v>41771</v>
      </c>
      <c r="S2364" t="s">
        <v>41772</v>
      </c>
      <c r="T2364">
        <v>6.6</v>
      </c>
      <c r="U2364">
        <v>43834</v>
      </c>
      <c r="V2364" s="12">
        <f>W2364*1.03068014830331</f>
        <v>36073805.190615848</v>
      </c>
      <c r="W2364" s="3">
        <v>35000000</v>
      </c>
      <c r="X2364" s="13">
        <f>Y2364*1.03068014830331</f>
        <v>32409749.631559361</v>
      </c>
      <c r="Y2364" s="3">
        <v>31445012</v>
      </c>
      <c r="Z2364" s="13">
        <f>AA2364*1.03068014830331</f>
        <v>61784133.858203694</v>
      </c>
      <c r="AA2364" s="3">
        <v>59945012</v>
      </c>
      <c r="AB2364">
        <v>267</v>
      </c>
    </row>
    <row r="2365" spans="1:28" x14ac:dyDescent="0.2">
      <c r="A2365" t="s">
        <v>8315</v>
      </c>
      <c r="B2365" t="s">
        <v>8316</v>
      </c>
      <c r="C2365">
        <v>2004</v>
      </c>
      <c r="D2365" s="1">
        <v>38324</v>
      </c>
      <c r="E2365" t="s">
        <v>16512</v>
      </c>
      <c r="F2365" t="s">
        <v>44031</v>
      </c>
      <c r="G2365" t="s">
        <v>44038</v>
      </c>
      <c r="H2365">
        <v>100</v>
      </c>
      <c r="I2365" t="s">
        <v>229</v>
      </c>
      <c r="J2365" t="s">
        <v>26</v>
      </c>
      <c r="M2365" t="s">
        <v>8317</v>
      </c>
      <c r="N2365" t="s">
        <v>8318</v>
      </c>
      <c r="O2365" t="s">
        <v>8319</v>
      </c>
      <c r="P2365" t="s">
        <v>4092</v>
      </c>
      <c r="Q2365" t="s">
        <v>8320</v>
      </c>
      <c r="R2365" t="s">
        <v>8321</v>
      </c>
      <c r="S2365" t="s">
        <v>8322</v>
      </c>
      <c r="T2365">
        <v>4.5999999999999996</v>
      </c>
      <c r="U2365">
        <v>13861</v>
      </c>
      <c r="V2365" s="12">
        <f>W2365*1.37009528851244</f>
        <v>35622477.501323439</v>
      </c>
      <c r="W2365" s="3">
        <v>26000000</v>
      </c>
      <c r="X2365" s="13">
        <f>Y2365*1.37009528851244</f>
        <v>32375569.512699831</v>
      </c>
      <c r="Y2365" s="3">
        <v>23630159</v>
      </c>
      <c r="Z2365" s="13">
        <f>AA2365*1.37009528851244</f>
        <v>39484769.269163564</v>
      </c>
      <c r="AA2365" s="3">
        <v>28818995</v>
      </c>
      <c r="AB2365">
        <v>50</v>
      </c>
    </row>
    <row r="2366" spans="1:28" hidden="1" x14ac:dyDescent="0.2">
      <c r="A2366" t="s">
        <v>22406</v>
      </c>
      <c r="B2366" t="s">
        <v>22407</v>
      </c>
      <c r="C2366">
        <v>2010</v>
      </c>
      <c r="D2366" t="s">
        <v>22408</v>
      </c>
      <c r="E2366" t="s">
        <v>176</v>
      </c>
      <c r="F2366" t="s">
        <v>44036</v>
      </c>
      <c r="G2366" t="s">
        <v>44033</v>
      </c>
      <c r="H2366">
        <v>111</v>
      </c>
      <c r="I2366" t="s">
        <v>22409</v>
      </c>
      <c r="J2366" t="s">
        <v>26</v>
      </c>
      <c r="M2366" t="s">
        <v>22410</v>
      </c>
      <c r="N2366" t="s">
        <v>22410</v>
      </c>
      <c r="O2366" t="s">
        <v>22411</v>
      </c>
      <c r="P2366" t="s">
        <v>18298</v>
      </c>
      <c r="Q2366" t="s">
        <v>22412</v>
      </c>
      <c r="R2366" t="s">
        <v>22413</v>
      </c>
      <c r="S2366" t="s">
        <v>22414</v>
      </c>
      <c r="T2366">
        <v>6.4</v>
      </c>
      <c r="U2366">
        <v>13213</v>
      </c>
      <c r="W2366" t="s">
        <v>22415</v>
      </c>
      <c r="X2366"/>
      <c r="Y2366"/>
      <c r="Z2366"/>
      <c r="AA2366">
        <v>36257</v>
      </c>
      <c r="AB2366">
        <v>39</v>
      </c>
    </row>
    <row r="2367" spans="1:28" x14ac:dyDescent="0.2">
      <c r="A2367" t="s">
        <v>15655</v>
      </c>
      <c r="B2367" t="s">
        <v>15656</v>
      </c>
      <c r="C2367">
        <v>2007</v>
      </c>
      <c r="D2367" t="s">
        <v>12428</v>
      </c>
      <c r="E2367" t="s">
        <v>1045</v>
      </c>
      <c r="F2367" t="s">
        <v>44032</v>
      </c>
      <c r="G2367" t="s">
        <v>44036</v>
      </c>
      <c r="H2367">
        <v>106</v>
      </c>
      <c r="I2367" t="s">
        <v>25</v>
      </c>
      <c r="J2367" t="s">
        <v>26</v>
      </c>
      <c r="K2367" t="s">
        <v>27</v>
      </c>
      <c r="L2367" t="s">
        <v>308</v>
      </c>
      <c r="M2367" t="s">
        <v>5989</v>
      </c>
      <c r="N2367" t="s">
        <v>15657</v>
      </c>
      <c r="O2367" t="s">
        <v>15658</v>
      </c>
      <c r="P2367" t="s">
        <v>7381</v>
      </c>
      <c r="Q2367" t="s">
        <v>15659</v>
      </c>
      <c r="R2367" t="s">
        <v>15660</v>
      </c>
      <c r="S2367" t="s">
        <v>15661</v>
      </c>
      <c r="T2367">
        <v>6.2</v>
      </c>
      <c r="U2367">
        <v>55357</v>
      </c>
      <c r="V2367" s="12">
        <f>W2367*1.24823238899982</f>
        <v>24964647.779996399</v>
      </c>
      <c r="W2367" s="3">
        <v>20000000</v>
      </c>
      <c r="X2367" s="13">
        <f>Y2367*1.24823238899982</f>
        <v>32367479.69428296</v>
      </c>
      <c r="Y2367" s="3">
        <v>25930652</v>
      </c>
      <c r="Z2367" s="13">
        <f>AA2367*144548551.06</f>
        <v>6911880957007041</v>
      </c>
      <c r="AA2367" s="3">
        <v>47817020</v>
      </c>
      <c r="AB2367">
        <v>90</v>
      </c>
    </row>
    <row r="2368" spans="1:28" hidden="1" x14ac:dyDescent="0.2">
      <c r="A2368" t="s">
        <v>22425</v>
      </c>
      <c r="B2368" t="s">
        <v>22426</v>
      </c>
      <c r="C2368">
        <v>2012</v>
      </c>
      <c r="D2368" t="s">
        <v>22427</v>
      </c>
      <c r="E2368" t="s">
        <v>44037</v>
      </c>
      <c r="F2368" t="s">
        <v>44040</v>
      </c>
      <c r="G2368" t="s">
        <v>44034</v>
      </c>
      <c r="H2368">
        <v>75</v>
      </c>
      <c r="I2368" t="s">
        <v>22428</v>
      </c>
      <c r="J2368" t="s">
        <v>26</v>
      </c>
      <c r="M2368" t="s">
        <v>22429</v>
      </c>
      <c r="N2368" t="s">
        <v>22429</v>
      </c>
      <c r="O2368" t="s">
        <v>22430</v>
      </c>
      <c r="P2368" t="s">
        <v>22431</v>
      </c>
      <c r="Q2368" t="s">
        <v>22432</v>
      </c>
      <c r="R2368" t="s">
        <v>22433</v>
      </c>
      <c r="S2368" t="s">
        <v>22434</v>
      </c>
      <c r="T2368">
        <v>7.1</v>
      </c>
      <c r="U2368">
        <v>10395</v>
      </c>
      <c r="W2368">
        <v>35000000</v>
      </c>
      <c r="X2368"/>
      <c r="Y2368"/>
      <c r="Z2368"/>
      <c r="AA2368">
        <v>627018</v>
      </c>
      <c r="AB2368">
        <v>25</v>
      </c>
    </row>
    <row r="2369" spans="1:28" x14ac:dyDescent="0.2">
      <c r="A2369" t="s">
        <v>4279</v>
      </c>
      <c r="B2369" t="s">
        <v>4280</v>
      </c>
      <c r="C2369">
        <v>2002</v>
      </c>
      <c r="D2369" t="s">
        <v>3178</v>
      </c>
      <c r="E2369" t="s">
        <v>1045</v>
      </c>
      <c r="F2369" t="s">
        <v>44032</v>
      </c>
      <c r="H2369">
        <v>115</v>
      </c>
      <c r="I2369" t="s">
        <v>25</v>
      </c>
      <c r="J2369" t="s">
        <v>26</v>
      </c>
      <c r="K2369" t="s">
        <v>1121</v>
      </c>
      <c r="M2369" t="s">
        <v>4281</v>
      </c>
      <c r="N2369" t="s">
        <v>4282</v>
      </c>
      <c r="O2369" t="s">
        <v>4283</v>
      </c>
      <c r="P2369" t="s">
        <v>1391</v>
      </c>
      <c r="Q2369" t="s">
        <v>4284</v>
      </c>
      <c r="R2369" t="s">
        <v>4285</v>
      </c>
      <c r="S2369" t="s">
        <v>4286</v>
      </c>
      <c r="T2369">
        <v>7.7</v>
      </c>
      <c r="U2369">
        <v>174173</v>
      </c>
      <c r="V2369" s="12">
        <f>W2369*1.43863813229572</f>
        <v>27334124.513618682</v>
      </c>
      <c r="W2369" s="3">
        <v>19000000</v>
      </c>
      <c r="X2369" s="13">
        <f>Y2369*1.43863813229572</f>
        <v>32367228.792217903</v>
      </c>
      <c r="Y2369" s="3">
        <v>22498520</v>
      </c>
      <c r="Z2369" s="13">
        <f>AA2369*1.43863813229572</f>
        <v>47189018.261828803</v>
      </c>
      <c r="AA2369" s="3">
        <v>32801173</v>
      </c>
      <c r="AB2369">
        <v>747</v>
      </c>
    </row>
    <row r="2370" spans="1:28" x14ac:dyDescent="0.2">
      <c r="A2370" t="s">
        <v>8269</v>
      </c>
      <c r="B2370" t="s">
        <v>8270</v>
      </c>
      <c r="C2370">
        <v>2005</v>
      </c>
      <c r="D2370" s="1">
        <v>38444</v>
      </c>
      <c r="E2370" t="s">
        <v>16512</v>
      </c>
      <c r="F2370" t="s">
        <v>44031</v>
      </c>
      <c r="G2370" t="s">
        <v>44044</v>
      </c>
      <c r="H2370">
        <v>97</v>
      </c>
      <c r="I2370" t="s">
        <v>8271</v>
      </c>
      <c r="J2370" t="s">
        <v>26</v>
      </c>
      <c r="K2370" t="s">
        <v>934</v>
      </c>
      <c r="M2370" t="s">
        <v>3585</v>
      </c>
      <c r="N2370" t="s">
        <v>8272</v>
      </c>
      <c r="O2370" t="s">
        <v>8273</v>
      </c>
      <c r="P2370" t="s">
        <v>7429</v>
      </c>
      <c r="Q2370" t="s">
        <v>8274</v>
      </c>
      <c r="R2370" t="s">
        <v>8275</v>
      </c>
      <c r="S2370" t="s">
        <v>8276</v>
      </c>
      <c r="T2370">
        <v>4.7</v>
      </c>
      <c r="U2370">
        <v>86112</v>
      </c>
      <c r="V2370" s="12">
        <f>W2370*1.32519713261649</f>
        <v>56983476.702509068</v>
      </c>
      <c r="W2370" s="3">
        <v>43000000</v>
      </c>
      <c r="X2370" s="13">
        <f>Y2370*1.32519713261649</f>
        <v>32347693.602365654</v>
      </c>
      <c r="Y2370" s="3">
        <v>24409722</v>
      </c>
      <c r="Z2370" s="13">
        <f>AA2370*1.32519713261649</f>
        <v>75530466.650824517</v>
      </c>
      <c r="AA2370" s="3">
        <v>56995646</v>
      </c>
      <c r="AB2370">
        <v>401</v>
      </c>
    </row>
    <row r="2371" spans="1:28" x14ac:dyDescent="0.2">
      <c r="A2371" t="s">
        <v>12604</v>
      </c>
      <c r="B2371" t="s">
        <v>12605</v>
      </c>
      <c r="C2371">
        <v>2008</v>
      </c>
      <c r="D2371" t="s">
        <v>12606</v>
      </c>
      <c r="E2371" t="s">
        <v>1045</v>
      </c>
      <c r="F2371" t="s">
        <v>44032</v>
      </c>
      <c r="H2371">
        <v>114</v>
      </c>
      <c r="I2371" t="s">
        <v>25</v>
      </c>
      <c r="J2371" t="s">
        <v>26</v>
      </c>
      <c r="M2371" t="s">
        <v>12607</v>
      </c>
      <c r="N2371" t="s">
        <v>12608</v>
      </c>
      <c r="O2371" t="s">
        <v>12609</v>
      </c>
      <c r="P2371" t="s">
        <v>31</v>
      </c>
      <c r="Q2371" t="s">
        <v>12610</v>
      </c>
      <c r="R2371" t="s">
        <v>12611</v>
      </c>
      <c r="S2371" t="s">
        <v>12612</v>
      </c>
      <c r="T2371">
        <v>5</v>
      </c>
      <c r="U2371">
        <v>20131</v>
      </c>
      <c r="V2371" s="12">
        <f>W2371*1.20207800169993</f>
        <v>19233248.027198881</v>
      </c>
      <c r="W2371" s="3">
        <v>16000000</v>
      </c>
      <c r="X2371" s="13">
        <f>Y2371*1.20207800169993</f>
        <v>32338392.557581645</v>
      </c>
      <c r="Y2371" s="3">
        <v>26902075</v>
      </c>
      <c r="Z2371" s="13">
        <f>AA2371*1.20207800169993</f>
        <v>60112970.965597324</v>
      </c>
      <c r="AA2371" s="3">
        <v>50007546</v>
      </c>
      <c r="AB2371">
        <v>142</v>
      </c>
    </row>
    <row r="2372" spans="1:28" x14ac:dyDescent="0.2">
      <c r="A2372" t="s">
        <v>15186</v>
      </c>
      <c r="B2372" t="s">
        <v>15187</v>
      </c>
      <c r="C2372">
        <v>2008</v>
      </c>
      <c r="D2372" s="1">
        <v>39544</v>
      </c>
      <c r="E2372" t="s">
        <v>3496</v>
      </c>
      <c r="F2372" t="s">
        <v>44045</v>
      </c>
      <c r="H2372">
        <v>87</v>
      </c>
      <c r="I2372" t="s">
        <v>15188</v>
      </c>
      <c r="J2372" t="s">
        <v>26</v>
      </c>
      <c r="M2372" t="s">
        <v>15189</v>
      </c>
      <c r="N2372" t="s">
        <v>15190</v>
      </c>
      <c r="O2372" t="s">
        <v>15191</v>
      </c>
      <c r="P2372" t="s">
        <v>15192</v>
      </c>
      <c r="Q2372" t="s">
        <v>15193</v>
      </c>
      <c r="R2372" t="s">
        <v>15194</v>
      </c>
      <c r="S2372" t="s">
        <v>15195</v>
      </c>
      <c r="T2372">
        <v>4</v>
      </c>
      <c r="U2372">
        <v>30544</v>
      </c>
      <c r="V2372" s="12">
        <f>W2372*1.20207800169993</f>
        <v>24041560.033998597</v>
      </c>
      <c r="W2372" s="3">
        <v>20000000</v>
      </c>
      <c r="X2372" s="13">
        <f>Y2372*1.20207800169993</f>
        <v>32323926.750909187</v>
      </c>
      <c r="Y2372" s="3">
        <v>26890041</v>
      </c>
      <c r="Z2372" s="13">
        <f>AA2372*1.20207800169993</f>
        <v>55112572.904515967</v>
      </c>
      <c r="AA2372" s="3">
        <v>45847751</v>
      </c>
      <c r="AB2372">
        <v>200</v>
      </c>
    </row>
    <row r="2373" spans="1:28" x14ac:dyDescent="0.2">
      <c r="A2373" t="s">
        <v>26897</v>
      </c>
      <c r="B2373" t="s">
        <v>26898</v>
      </c>
      <c r="C2373">
        <v>2011</v>
      </c>
      <c r="D2373" s="1">
        <v>40734</v>
      </c>
      <c r="E2373" t="s">
        <v>16512</v>
      </c>
      <c r="F2373" t="s">
        <v>44045</v>
      </c>
      <c r="G2373" t="s">
        <v>44042</v>
      </c>
      <c r="H2373">
        <v>106</v>
      </c>
      <c r="I2373" t="s">
        <v>25</v>
      </c>
      <c r="J2373" t="s">
        <v>26</v>
      </c>
      <c r="M2373" t="s">
        <v>729</v>
      </c>
      <c r="N2373" t="s">
        <v>26899</v>
      </c>
      <c r="O2373" t="s">
        <v>26900</v>
      </c>
      <c r="P2373" t="s">
        <v>26901</v>
      </c>
      <c r="Q2373" t="s">
        <v>26902</v>
      </c>
      <c r="R2373" t="s">
        <v>26903</v>
      </c>
      <c r="S2373" t="s">
        <v>26904</v>
      </c>
      <c r="T2373">
        <v>5.0999999999999996</v>
      </c>
      <c r="U2373">
        <v>75475</v>
      </c>
      <c r="V2373" s="12">
        <f>W2373*1.1505830469594</f>
        <v>40270406.643578999</v>
      </c>
      <c r="W2373" s="3">
        <v>35000000</v>
      </c>
      <c r="X2373" s="13">
        <f>Y2373*1.1505830469594</f>
        <v>32316604.380320948</v>
      </c>
      <c r="Y2373" s="3">
        <v>28087155</v>
      </c>
      <c r="Z2373" s="13">
        <f>AA2373*1.1505830469594</f>
        <v>94448088.916128546</v>
      </c>
      <c r="AA2373" s="3">
        <v>82087155</v>
      </c>
      <c r="AB2373">
        <v>199</v>
      </c>
    </row>
    <row r="2374" spans="1:28" x14ac:dyDescent="0.2">
      <c r="A2374" t="s">
        <v>4331</v>
      </c>
      <c r="B2374" t="s">
        <v>4332</v>
      </c>
      <c r="C2374">
        <v>2002</v>
      </c>
      <c r="D2374" t="s">
        <v>4333</v>
      </c>
      <c r="E2374" t="s">
        <v>44041</v>
      </c>
      <c r="F2374" t="s">
        <v>44032</v>
      </c>
      <c r="G2374" t="s">
        <v>44045</v>
      </c>
      <c r="H2374">
        <v>108</v>
      </c>
      <c r="I2374" t="s">
        <v>25</v>
      </c>
      <c r="J2374" t="s">
        <v>26</v>
      </c>
      <c r="M2374" t="s">
        <v>4334</v>
      </c>
      <c r="N2374" t="s">
        <v>4335</v>
      </c>
      <c r="O2374" t="s">
        <v>4336</v>
      </c>
      <c r="P2374" t="s">
        <v>1106</v>
      </c>
      <c r="Q2374" t="s">
        <v>4337</v>
      </c>
      <c r="R2374" t="s">
        <v>4338</v>
      </c>
      <c r="S2374" t="s">
        <v>4339</v>
      </c>
      <c r="T2374">
        <v>6.1</v>
      </c>
      <c r="U2374">
        <v>23953</v>
      </c>
      <c r="V2374" s="12">
        <f>W2374*1.43863813229572</f>
        <v>57545525.291828804</v>
      </c>
      <c r="W2374" s="3">
        <v>40000000</v>
      </c>
      <c r="X2374" s="13">
        <f>Y2374*1.43863813229572</f>
        <v>32295987.431906618</v>
      </c>
      <c r="Y2374" s="3">
        <v>22449000</v>
      </c>
      <c r="Z2374" s="13">
        <f>AA2374*1.43863813229572</f>
        <v>42694036.57661479</v>
      </c>
      <c r="AA2374" s="3">
        <v>29676703</v>
      </c>
      <c r="AB2374">
        <v>164</v>
      </c>
    </row>
    <row r="2375" spans="1:28" hidden="1" x14ac:dyDescent="0.2">
      <c r="A2375" t="s">
        <v>22483</v>
      </c>
      <c r="B2375" t="s">
        <v>22484</v>
      </c>
      <c r="C2375">
        <v>2008</v>
      </c>
      <c r="D2375" s="1">
        <v>39794</v>
      </c>
      <c r="E2375" t="s">
        <v>16512</v>
      </c>
      <c r="F2375" t="s">
        <v>44051</v>
      </c>
      <c r="G2375" t="s">
        <v>44032</v>
      </c>
      <c r="H2375">
        <v>106</v>
      </c>
      <c r="I2375" t="s">
        <v>50</v>
      </c>
      <c r="J2375" t="s">
        <v>51</v>
      </c>
      <c r="K2375" t="s">
        <v>209</v>
      </c>
      <c r="L2375" t="s">
        <v>934</v>
      </c>
      <c r="M2375" t="s">
        <v>15080</v>
      </c>
      <c r="N2375" t="s">
        <v>22485</v>
      </c>
      <c r="O2375" t="s">
        <v>22486</v>
      </c>
      <c r="P2375" t="s">
        <v>15083</v>
      </c>
      <c r="Q2375" t="s">
        <v>15084</v>
      </c>
      <c r="R2375" t="s">
        <v>22487</v>
      </c>
      <c r="S2375" t="s">
        <v>22488</v>
      </c>
      <c r="T2375">
        <v>8</v>
      </c>
      <c r="U2375">
        <v>208000</v>
      </c>
      <c r="W2375">
        <v>11715578</v>
      </c>
      <c r="X2375"/>
      <c r="Y2375"/>
      <c r="Z2375"/>
      <c r="AA2375">
        <v>22108789</v>
      </c>
      <c r="AB2375">
        <v>211</v>
      </c>
    </row>
    <row r="2376" spans="1:28" x14ac:dyDescent="0.2">
      <c r="A2376" t="s">
        <v>1313</v>
      </c>
      <c r="B2376" t="s">
        <v>1314</v>
      </c>
      <c r="C2376">
        <v>2000</v>
      </c>
      <c r="D2376" s="1">
        <v>36562</v>
      </c>
      <c r="E2376" t="s">
        <v>16512</v>
      </c>
      <c r="F2376" t="s">
        <v>44031</v>
      </c>
      <c r="G2376" t="s">
        <v>44033</v>
      </c>
      <c r="H2376">
        <v>118</v>
      </c>
      <c r="I2376" t="s">
        <v>25</v>
      </c>
      <c r="J2376" t="s">
        <v>26</v>
      </c>
      <c r="M2376" t="s">
        <v>1315</v>
      </c>
      <c r="N2376" t="s">
        <v>1316</v>
      </c>
      <c r="O2376" t="s">
        <v>1317</v>
      </c>
      <c r="P2376" t="s">
        <v>1318</v>
      </c>
      <c r="Q2376" t="s">
        <v>1319</v>
      </c>
      <c r="R2376" t="s">
        <v>1320</v>
      </c>
      <c r="S2376" t="s">
        <v>1321</v>
      </c>
      <c r="T2376">
        <v>2.5</v>
      </c>
      <c r="U2376">
        <v>75222</v>
      </c>
      <c r="V2376" s="12">
        <f>W2376*1.5029674796748</f>
        <v>109716626.0162604</v>
      </c>
      <c r="W2376" s="3">
        <v>73000000</v>
      </c>
      <c r="X2376" s="13">
        <f>Y2376*1.5029674796748</f>
        <v>32271244.288821209</v>
      </c>
      <c r="Y2376" s="3">
        <v>21471685</v>
      </c>
      <c r="Z2376" s="13">
        <f>AA2376*1.5029674796748</f>
        <v>44676704.800772458</v>
      </c>
      <c r="AA2376" s="3">
        <v>29725663</v>
      </c>
      <c r="AB2376">
        <v>1377</v>
      </c>
    </row>
    <row r="2377" spans="1:28" x14ac:dyDescent="0.2">
      <c r="A2377" t="s">
        <v>1549</v>
      </c>
      <c r="B2377" t="s">
        <v>1550</v>
      </c>
      <c r="C2377">
        <v>2000</v>
      </c>
      <c r="D2377" t="s">
        <v>1324</v>
      </c>
      <c r="E2377" t="s">
        <v>3496</v>
      </c>
      <c r="F2377" t="s">
        <v>44045</v>
      </c>
      <c r="G2377" t="s">
        <v>44042</v>
      </c>
      <c r="H2377">
        <v>97</v>
      </c>
      <c r="I2377" t="s">
        <v>433</v>
      </c>
      <c r="J2377" t="s">
        <v>26</v>
      </c>
      <c r="M2377" t="s">
        <v>1551</v>
      </c>
      <c r="N2377" t="s">
        <v>1552</v>
      </c>
      <c r="O2377" t="s">
        <v>1553</v>
      </c>
      <c r="P2377" t="s">
        <v>1554</v>
      </c>
      <c r="Q2377" t="s">
        <v>1555</v>
      </c>
      <c r="R2377" t="s">
        <v>1556</v>
      </c>
      <c r="S2377" t="s">
        <v>1557</v>
      </c>
      <c r="T2377">
        <v>4.3</v>
      </c>
      <c r="U2377">
        <v>15794</v>
      </c>
      <c r="V2377" s="12">
        <f>W2377*1.5029674796748</f>
        <v>21041544.715447202</v>
      </c>
      <c r="W2377" s="3">
        <v>14000000</v>
      </c>
      <c r="X2377" s="13">
        <f>Y2377*1.5029674796748</f>
        <v>32266918.748414706</v>
      </c>
      <c r="Y2377" s="3">
        <v>21468807</v>
      </c>
      <c r="Z2377" s="13">
        <f>AA2377*1.5029674796748</f>
        <v>57976011.635203376</v>
      </c>
      <c r="AA2377" s="3">
        <v>38574362</v>
      </c>
      <c r="AB2377">
        <v>229</v>
      </c>
    </row>
    <row r="2378" spans="1:28" x14ac:dyDescent="0.2">
      <c r="A2378" t="s">
        <v>10513</v>
      </c>
      <c r="B2378" t="s">
        <v>10514</v>
      </c>
      <c r="C2378">
        <v>2004</v>
      </c>
      <c r="D2378" s="1">
        <v>38659</v>
      </c>
      <c r="E2378" t="s">
        <v>44035</v>
      </c>
      <c r="F2378" t="s">
        <v>44032</v>
      </c>
      <c r="G2378" t="s">
        <v>44049</v>
      </c>
      <c r="H2378">
        <v>121</v>
      </c>
      <c r="I2378" t="s">
        <v>10515</v>
      </c>
      <c r="J2378" t="s">
        <v>26</v>
      </c>
      <c r="K2378" t="s">
        <v>27</v>
      </c>
      <c r="L2378" t="s">
        <v>10516</v>
      </c>
      <c r="M2378" t="s">
        <v>10517</v>
      </c>
      <c r="N2378" t="s">
        <v>10518</v>
      </c>
      <c r="O2378" t="s">
        <v>10519</v>
      </c>
      <c r="P2378" t="s">
        <v>10520</v>
      </c>
      <c r="Q2378" t="s">
        <v>10521</v>
      </c>
      <c r="R2378" t="s">
        <v>10522</v>
      </c>
      <c r="S2378" t="s">
        <v>10523</v>
      </c>
      <c r="T2378">
        <v>8.1</v>
      </c>
      <c r="U2378">
        <v>329292</v>
      </c>
      <c r="V2378" s="12">
        <f>W2378*1.37009528851244</f>
        <v>23976667.5489677</v>
      </c>
      <c r="W2378" s="3">
        <v>17500000</v>
      </c>
      <c r="X2378" s="13">
        <f>Y2378*1.37009528851244</f>
        <v>32239564.263695065</v>
      </c>
      <c r="Y2378" s="3">
        <v>23530892</v>
      </c>
      <c r="Z2378" s="13">
        <f>AA2378*1.37009528851244</f>
        <v>46421901.498533599</v>
      </c>
      <c r="AA2378" s="3">
        <v>33882243</v>
      </c>
      <c r="AB2378">
        <v>674</v>
      </c>
    </row>
    <row r="2379" spans="1:28" x14ac:dyDescent="0.2">
      <c r="A2379" t="s">
        <v>14617</v>
      </c>
      <c r="B2379" t="s">
        <v>14618</v>
      </c>
      <c r="C2379">
        <v>2008</v>
      </c>
      <c r="D2379" t="s">
        <v>14619</v>
      </c>
      <c r="E2379" t="s">
        <v>44035</v>
      </c>
      <c r="F2379" t="s">
        <v>44032</v>
      </c>
      <c r="G2379" t="s">
        <v>44049</v>
      </c>
      <c r="H2379">
        <v>115</v>
      </c>
      <c r="I2379" t="s">
        <v>495</v>
      </c>
      <c r="J2379" t="s">
        <v>26</v>
      </c>
      <c r="M2379" t="s">
        <v>14620</v>
      </c>
      <c r="N2379" t="s">
        <v>14621</v>
      </c>
      <c r="O2379" t="s">
        <v>14622</v>
      </c>
      <c r="P2379" t="s">
        <v>1614</v>
      </c>
      <c r="Q2379" t="s">
        <v>14623</v>
      </c>
      <c r="R2379" t="s">
        <v>14624</v>
      </c>
      <c r="S2379" t="s">
        <v>14625</v>
      </c>
      <c r="T2379">
        <v>6.7</v>
      </c>
      <c r="U2379">
        <v>101894</v>
      </c>
      <c r="V2379" s="12">
        <f>W2379*1.20207800169993</f>
        <v>42072730.05949755</v>
      </c>
      <c r="W2379" s="3">
        <v>35000000</v>
      </c>
      <c r="X2379" s="13">
        <f>Y2379*1.20207800169993</f>
        <v>32233669.926229548</v>
      </c>
      <c r="Y2379" s="3">
        <v>26814957</v>
      </c>
      <c r="Z2379" s="13">
        <f>AA2379*1.20207800169993</f>
        <v>94004699.535677627</v>
      </c>
      <c r="AA2379" s="3">
        <v>78201830</v>
      </c>
      <c r="AB2379">
        <v>272</v>
      </c>
    </row>
    <row r="2380" spans="1:28" x14ac:dyDescent="0.2">
      <c r="A2380" t="s">
        <v>21650</v>
      </c>
      <c r="B2380" t="s">
        <v>21651</v>
      </c>
      <c r="C2380">
        <v>2015</v>
      </c>
      <c r="D2380" s="1">
        <v>42044</v>
      </c>
      <c r="E2380" t="s">
        <v>44043</v>
      </c>
      <c r="F2380" t="s">
        <v>44051</v>
      </c>
      <c r="G2380" t="s">
        <v>44038</v>
      </c>
      <c r="H2380">
        <v>104</v>
      </c>
      <c r="I2380" t="s">
        <v>25</v>
      </c>
      <c r="J2380" t="s">
        <v>26</v>
      </c>
      <c r="M2380" t="s">
        <v>11003</v>
      </c>
      <c r="N2380" t="s">
        <v>21652</v>
      </c>
      <c r="O2380" t="s">
        <v>21653</v>
      </c>
      <c r="P2380" t="s">
        <v>507</v>
      </c>
      <c r="Q2380" t="s">
        <v>21654</v>
      </c>
      <c r="R2380" t="s">
        <v>21655</v>
      </c>
      <c r="S2380" t="s">
        <v>21656</v>
      </c>
      <c r="T2380">
        <v>6.3</v>
      </c>
      <c r="U2380">
        <v>24099</v>
      </c>
      <c r="V2380" s="12">
        <f>W2380*1.09195121025074</f>
        <v>8735609.6820059195</v>
      </c>
      <c r="W2380" s="3">
        <v>8000000</v>
      </c>
      <c r="X2380" s="13">
        <f>Y2380*1.09195121025074</f>
        <v>32217235.345527913</v>
      </c>
      <c r="Y2380" s="3">
        <v>29504281</v>
      </c>
      <c r="Z2380" s="13">
        <f>AA2380*1.09195121025074</f>
        <v>40905883.481834583</v>
      </c>
      <c r="AA2380" s="3">
        <v>37461274</v>
      </c>
      <c r="AB2380">
        <v>165</v>
      </c>
    </row>
    <row r="2381" spans="1:28" hidden="1" x14ac:dyDescent="0.2">
      <c r="A2381" t="s">
        <v>22526</v>
      </c>
      <c r="B2381" t="s">
        <v>22527</v>
      </c>
      <c r="C2381">
        <v>2012</v>
      </c>
      <c r="D2381" s="1">
        <v>41617</v>
      </c>
      <c r="E2381" t="s">
        <v>176</v>
      </c>
      <c r="F2381" t="s">
        <v>44057</v>
      </c>
      <c r="H2381">
        <v>105</v>
      </c>
      <c r="I2381" t="s">
        <v>25</v>
      </c>
      <c r="J2381" t="s">
        <v>26</v>
      </c>
      <c r="M2381" t="s">
        <v>22528</v>
      </c>
      <c r="N2381" t="s">
        <v>22529</v>
      </c>
      <c r="O2381" t="s">
        <v>22530</v>
      </c>
      <c r="P2381" t="s">
        <v>12875</v>
      </c>
      <c r="Q2381" t="s">
        <v>22531</v>
      </c>
      <c r="R2381" t="s">
        <v>22532</v>
      </c>
      <c r="S2381" t="s">
        <v>22533</v>
      </c>
      <c r="T2381">
        <v>7.1</v>
      </c>
      <c r="U2381">
        <v>13670</v>
      </c>
      <c r="W2381"/>
      <c r="X2381"/>
      <c r="Y2381">
        <v>1562548</v>
      </c>
      <c r="Z2381"/>
      <c r="AA2381">
        <v>6303709</v>
      </c>
      <c r="AB2381">
        <v>85</v>
      </c>
    </row>
    <row r="2382" spans="1:28" x14ac:dyDescent="0.2">
      <c r="A2382" t="s">
        <v>11934</v>
      </c>
      <c r="B2382" t="s">
        <v>11935</v>
      </c>
      <c r="C2382">
        <v>2007</v>
      </c>
      <c r="D2382" t="s">
        <v>11936</v>
      </c>
      <c r="E2382" t="s">
        <v>1045</v>
      </c>
      <c r="F2382" t="s">
        <v>44036</v>
      </c>
      <c r="G2382" t="s">
        <v>44050</v>
      </c>
      <c r="H2382">
        <v>87</v>
      </c>
      <c r="I2382" t="s">
        <v>25</v>
      </c>
      <c r="J2382" t="s">
        <v>26</v>
      </c>
      <c r="M2382" t="s">
        <v>11937</v>
      </c>
      <c r="N2382" t="s">
        <v>11938</v>
      </c>
      <c r="O2382" t="s">
        <v>11939</v>
      </c>
      <c r="P2382" t="s">
        <v>517</v>
      </c>
      <c r="Q2382" t="s">
        <v>11940</v>
      </c>
      <c r="R2382" t="s">
        <v>11941</v>
      </c>
      <c r="S2382" t="s">
        <v>11942</v>
      </c>
      <c r="T2382">
        <v>5.0999999999999996</v>
      </c>
      <c r="U2382">
        <v>34735</v>
      </c>
      <c r="V2382" s="12">
        <f>W2382*1.24823238899982</f>
        <v>27461112.557996038</v>
      </c>
      <c r="W2382" s="3">
        <v>22000000</v>
      </c>
      <c r="X2382" s="13">
        <f>Y2382*1.24823238899982</f>
        <v>32203754.044747408</v>
      </c>
      <c r="Y2382" s="3">
        <v>25799486</v>
      </c>
      <c r="Z2382" s="13">
        <f>AA2382*144548551.06</f>
        <v>4868857755064192</v>
      </c>
      <c r="AA2382" s="3">
        <v>33683200</v>
      </c>
      <c r="AB2382">
        <v>85</v>
      </c>
    </row>
    <row r="2383" spans="1:28" x14ac:dyDescent="0.2">
      <c r="A2383" t="s">
        <v>41831</v>
      </c>
      <c r="B2383" t="s">
        <v>41832</v>
      </c>
      <c r="C2383">
        <v>2019</v>
      </c>
      <c r="D2383" t="s">
        <v>41833</v>
      </c>
      <c r="E2383" t="s">
        <v>44035</v>
      </c>
      <c r="F2383" t="s">
        <v>44032</v>
      </c>
      <c r="H2383">
        <v>109</v>
      </c>
      <c r="I2383" t="s">
        <v>177</v>
      </c>
      <c r="J2383" t="s">
        <v>26</v>
      </c>
      <c r="M2383" t="s">
        <v>2074</v>
      </c>
      <c r="N2383" t="s">
        <v>5375</v>
      </c>
      <c r="O2383" t="s">
        <v>41834</v>
      </c>
      <c r="P2383" t="s">
        <v>4855</v>
      </c>
      <c r="Q2383" t="s">
        <v>41835</v>
      </c>
      <c r="R2383" t="s">
        <v>41836</v>
      </c>
      <c r="S2383" t="s">
        <v>41837</v>
      </c>
      <c r="T2383">
        <v>6.8</v>
      </c>
      <c r="U2383">
        <v>69641</v>
      </c>
      <c r="V2383" s="12">
        <f>W2383*1.01233684194057</f>
        <v>32394778.942098241</v>
      </c>
      <c r="W2383" s="3">
        <v>32000000</v>
      </c>
      <c r="X2383" s="13">
        <f>Y2383*1.01233684194057</f>
        <v>32154660.741884675</v>
      </c>
      <c r="Y2383" s="3">
        <v>31762808</v>
      </c>
      <c r="Z2383" s="13">
        <f>AA2383*1.01233684194057</f>
        <v>60602322.139867164</v>
      </c>
      <c r="AA2383" s="3">
        <v>59863792</v>
      </c>
      <c r="AB2383">
        <v>480</v>
      </c>
    </row>
    <row r="2384" spans="1:28" x14ac:dyDescent="0.2">
      <c r="A2384" t="s">
        <v>1847</v>
      </c>
      <c r="B2384" t="s">
        <v>1848</v>
      </c>
      <c r="C2384">
        <v>2001</v>
      </c>
      <c r="D2384" t="s">
        <v>1849</v>
      </c>
      <c r="E2384" t="s">
        <v>16512</v>
      </c>
      <c r="F2384" t="s">
        <v>44045</v>
      </c>
      <c r="G2384" t="s">
        <v>44042</v>
      </c>
      <c r="H2384">
        <v>97</v>
      </c>
      <c r="I2384" t="s">
        <v>25</v>
      </c>
      <c r="J2384" t="s">
        <v>26</v>
      </c>
      <c r="M2384" t="s">
        <v>1850</v>
      </c>
      <c r="N2384" t="s">
        <v>1851</v>
      </c>
      <c r="O2384" t="s">
        <v>1852</v>
      </c>
      <c r="P2384" t="s">
        <v>1853</v>
      </c>
      <c r="Q2384" t="s">
        <v>1854</v>
      </c>
      <c r="R2384" t="s">
        <v>1855</v>
      </c>
      <c r="S2384" t="s">
        <v>1856</v>
      </c>
      <c r="T2384">
        <v>6.6</v>
      </c>
      <c r="U2384">
        <v>62993</v>
      </c>
      <c r="V2384" s="12">
        <f>W2384*1.46138339920949</f>
        <v>33611818.181818269</v>
      </c>
      <c r="W2384" s="3">
        <v>23000000</v>
      </c>
      <c r="X2384" s="13">
        <f>Y2384*1.46138339920949</f>
        <v>32113781.825573206</v>
      </c>
      <c r="Y2384" s="3">
        <v>21974919</v>
      </c>
      <c r="Z2384" s="13">
        <f>AA2384*1.46138339920949</f>
        <v>53549235.153122671</v>
      </c>
      <c r="AA2384" s="3">
        <v>36642838</v>
      </c>
      <c r="AB2384">
        <v>361</v>
      </c>
    </row>
    <row r="2385" spans="1:28" x14ac:dyDescent="0.2">
      <c r="A2385" t="s">
        <v>21393</v>
      </c>
      <c r="B2385" t="s">
        <v>21394</v>
      </c>
      <c r="C2385">
        <v>2011</v>
      </c>
      <c r="D2385" s="1">
        <v>40852</v>
      </c>
      <c r="E2385" t="s">
        <v>176</v>
      </c>
      <c r="F2385" t="s">
        <v>44034</v>
      </c>
      <c r="G2385" t="s">
        <v>44036</v>
      </c>
      <c r="H2385">
        <v>86</v>
      </c>
      <c r="I2385" t="s">
        <v>25</v>
      </c>
      <c r="J2385" t="s">
        <v>26</v>
      </c>
      <c r="M2385" t="s">
        <v>21395</v>
      </c>
      <c r="N2385" t="s">
        <v>21396</v>
      </c>
      <c r="O2385" t="s">
        <v>21397</v>
      </c>
      <c r="P2385" t="s">
        <v>21398</v>
      </c>
      <c r="Q2385" t="s">
        <v>21399</v>
      </c>
      <c r="R2385" t="s">
        <v>21400</v>
      </c>
      <c r="S2385" t="s">
        <v>21401</v>
      </c>
      <c r="T2385">
        <v>5.6</v>
      </c>
      <c r="U2385">
        <v>74806</v>
      </c>
      <c r="V2385" s="12">
        <f>W2385*1.1505830469594</f>
        <v>19559911.798309799</v>
      </c>
      <c r="W2385" s="3">
        <v>17000000</v>
      </c>
      <c r="X2385" s="13">
        <f>Y2385*1.1505830469594</f>
        <v>32061653.586443495</v>
      </c>
      <c r="Y2385" s="3">
        <v>27865571</v>
      </c>
      <c r="Z2385" s="13">
        <f>AA2385*1.1505830469594</f>
        <v>49707814.409742288</v>
      </c>
      <c r="AA2385" s="3">
        <v>43202283</v>
      </c>
      <c r="AB2385">
        <v>144</v>
      </c>
    </row>
    <row r="2386" spans="1:28" x14ac:dyDescent="0.2">
      <c r="A2386" t="s">
        <v>32192</v>
      </c>
      <c r="B2386" t="s">
        <v>32193</v>
      </c>
      <c r="C2386">
        <v>2017</v>
      </c>
      <c r="D2386" t="s">
        <v>30414</v>
      </c>
      <c r="E2386" t="s">
        <v>16512</v>
      </c>
      <c r="F2386" t="s">
        <v>44031</v>
      </c>
      <c r="G2386" t="s">
        <v>44032</v>
      </c>
      <c r="H2386">
        <v>112</v>
      </c>
      <c r="I2386" t="s">
        <v>25</v>
      </c>
      <c r="J2386" t="s">
        <v>26</v>
      </c>
      <c r="M2386" t="s">
        <v>13246</v>
      </c>
      <c r="N2386" t="s">
        <v>32194</v>
      </c>
      <c r="O2386" t="s">
        <v>32195</v>
      </c>
      <c r="P2386" t="s">
        <v>4951</v>
      </c>
      <c r="Q2386" t="s">
        <v>32196</v>
      </c>
      <c r="R2386" t="s">
        <v>32197</v>
      </c>
      <c r="S2386" t="s">
        <v>32198</v>
      </c>
      <c r="T2386">
        <v>6.4</v>
      </c>
      <c r="U2386">
        <v>64703</v>
      </c>
      <c r="V2386" s="12">
        <f>W2386*1.05585427545692</f>
        <v>36954899.640992202</v>
      </c>
      <c r="W2386" s="3">
        <v>35000000</v>
      </c>
      <c r="X2386" s="13">
        <f>Y2386*1.05585427545692</f>
        <v>32043651.550689489</v>
      </c>
      <c r="Y2386" s="3">
        <v>30348555</v>
      </c>
      <c r="Z2386" s="13">
        <f>AA2386*1.05585427545692</f>
        <v>66341656.509052768</v>
      </c>
      <c r="AA2386" s="3">
        <v>62832209</v>
      </c>
      <c r="AB2386">
        <v>333</v>
      </c>
    </row>
    <row r="2387" spans="1:28" x14ac:dyDescent="0.2">
      <c r="A2387" t="s">
        <v>10786</v>
      </c>
      <c r="B2387" t="s">
        <v>10787</v>
      </c>
      <c r="C2387">
        <v>2005</v>
      </c>
      <c r="D2387" t="s">
        <v>8090</v>
      </c>
      <c r="E2387" t="s">
        <v>16512</v>
      </c>
      <c r="F2387" t="s">
        <v>44044</v>
      </c>
      <c r="G2387" t="s">
        <v>44032</v>
      </c>
      <c r="H2387">
        <v>122</v>
      </c>
      <c r="I2387" t="s">
        <v>4704</v>
      </c>
      <c r="J2387" t="s">
        <v>26</v>
      </c>
      <c r="K2387" t="s">
        <v>787</v>
      </c>
      <c r="L2387" t="s">
        <v>307</v>
      </c>
      <c r="M2387" t="s">
        <v>3824</v>
      </c>
      <c r="N2387" t="s">
        <v>3824</v>
      </c>
      <c r="O2387" t="s">
        <v>10788</v>
      </c>
      <c r="P2387" t="s">
        <v>1391</v>
      </c>
      <c r="Q2387" t="s">
        <v>10789</v>
      </c>
      <c r="R2387" t="s">
        <v>10790</v>
      </c>
      <c r="S2387" t="s">
        <v>10791</v>
      </c>
      <c r="T2387">
        <v>7.6</v>
      </c>
      <c r="U2387">
        <v>289908</v>
      </c>
      <c r="V2387" s="12">
        <f>W2387*1.32519713261649</f>
        <v>66259856.630824499</v>
      </c>
      <c r="W2387" s="3">
        <v>50000000</v>
      </c>
      <c r="X2387" s="13">
        <f>Y2387*1.32519713261649</f>
        <v>32003023.080143429</v>
      </c>
      <c r="Y2387" s="3">
        <v>24149632</v>
      </c>
      <c r="Z2387" s="13">
        <f>AA2387*1.32519713261649</f>
        <v>96231930.292616665</v>
      </c>
      <c r="AA2387" s="3">
        <v>72617068</v>
      </c>
      <c r="AB2387">
        <v>485</v>
      </c>
    </row>
    <row r="2388" spans="1:28" x14ac:dyDescent="0.2">
      <c r="A2388" t="s">
        <v>27637</v>
      </c>
      <c r="B2388" t="s">
        <v>27638</v>
      </c>
      <c r="C2388">
        <v>2013</v>
      </c>
      <c r="D2388" t="s">
        <v>27639</v>
      </c>
      <c r="E2388" t="s">
        <v>16512</v>
      </c>
      <c r="F2388" t="s">
        <v>44038</v>
      </c>
      <c r="G2388" t="s">
        <v>44044</v>
      </c>
      <c r="H2388">
        <v>103</v>
      </c>
      <c r="I2388" t="s">
        <v>22355</v>
      </c>
      <c r="J2388" t="s">
        <v>26</v>
      </c>
      <c r="M2388" t="s">
        <v>10034</v>
      </c>
      <c r="N2388" t="s">
        <v>27640</v>
      </c>
      <c r="O2388" t="s">
        <v>27641</v>
      </c>
      <c r="P2388" t="s">
        <v>17516</v>
      </c>
      <c r="Q2388" t="s">
        <v>17516</v>
      </c>
      <c r="R2388" t="s">
        <v>27642</v>
      </c>
      <c r="S2388" t="s">
        <v>27643</v>
      </c>
      <c r="T2388">
        <v>6.5</v>
      </c>
      <c r="U2388">
        <v>250881</v>
      </c>
      <c r="V2388" s="12">
        <f>W2388*1.11098185502045</f>
        <v>31107491.940572601</v>
      </c>
      <c r="W2388" s="3">
        <v>28000000</v>
      </c>
      <c r="X2388" s="13">
        <f>Y2388*1.11098185502045</f>
        <v>31991816.832441054</v>
      </c>
      <c r="Y2388" s="3">
        <v>28795985</v>
      </c>
      <c r="Z2388" s="13">
        <f>AA2388*1.11098185502045</f>
        <v>67543236.193095446</v>
      </c>
      <c r="AA2388" s="3">
        <v>60795985</v>
      </c>
      <c r="AB2388">
        <v>399</v>
      </c>
    </row>
    <row r="2389" spans="1:28" x14ac:dyDescent="0.2">
      <c r="A2389" t="s">
        <v>6915</v>
      </c>
      <c r="B2389" t="s">
        <v>6916</v>
      </c>
      <c r="C2389">
        <v>2003</v>
      </c>
      <c r="D2389" t="s">
        <v>3963</v>
      </c>
      <c r="E2389" t="s">
        <v>1045</v>
      </c>
      <c r="H2389">
        <v>98</v>
      </c>
      <c r="I2389" t="s">
        <v>25</v>
      </c>
      <c r="J2389" t="s">
        <v>26</v>
      </c>
      <c r="M2389" t="s">
        <v>687</v>
      </c>
      <c r="N2389" t="s">
        <v>6917</v>
      </c>
      <c r="O2389" t="s">
        <v>6918</v>
      </c>
      <c r="P2389" t="s">
        <v>222</v>
      </c>
      <c r="Q2389" t="s">
        <v>6919</v>
      </c>
      <c r="R2389" t="s">
        <v>6920</v>
      </c>
      <c r="S2389" t="s">
        <v>6921</v>
      </c>
      <c r="T2389">
        <v>5.6</v>
      </c>
      <c r="U2389">
        <v>13477</v>
      </c>
      <c r="V2389" s="12">
        <f>W2389*1.40658152173913</f>
        <v>23911885.869565211</v>
      </c>
      <c r="W2389" s="3">
        <v>17000000</v>
      </c>
      <c r="X2389" s="13">
        <f>Y2389*1.40658152173913</f>
        <v>31983794.457505424</v>
      </c>
      <c r="Y2389" s="3">
        <v>22738671</v>
      </c>
      <c r="Z2389" s="13">
        <f>AA2389*1.40658152173913</f>
        <v>33433746.513885859</v>
      </c>
      <c r="AA2389" s="3">
        <v>23769505</v>
      </c>
      <c r="AB2389">
        <v>118</v>
      </c>
    </row>
    <row r="2390" spans="1:28" x14ac:dyDescent="0.2">
      <c r="A2390" t="s">
        <v>40629</v>
      </c>
      <c r="B2390" t="s">
        <v>40630</v>
      </c>
      <c r="C2390">
        <v>2019</v>
      </c>
      <c r="D2390" t="s">
        <v>27201</v>
      </c>
      <c r="E2390" t="s">
        <v>176</v>
      </c>
      <c r="F2390" t="s">
        <v>44034</v>
      </c>
      <c r="G2390" t="s">
        <v>44046</v>
      </c>
      <c r="H2390">
        <v>152</v>
      </c>
      <c r="I2390" t="s">
        <v>495</v>
      </c>
      <c r="J2390" t="s">
        <v>26</v>
      </c>
      <c r="M2390" t="s">
        <v>27060</v>
      </c>
      <c r="N2390" t="s">
        <v>40631</v>
      </c>
      <c r="O2390" t="s">
        <v>40632</v>
      </c>
      <c r="P2390" t="s">
        <v>242</v>
      </c>
      <c r="Q2390" t="s">
        <v>40633</v>
      </c>
      <c r="R2390" t="s">
        <v>682</v>
      </c>
      <c r="S2390" t="s">
        <v>683</v>
      </c>
      <c r="T2390">
        <v>7.4</v>
      </c>
      <c r="U2390">
        <v>121789</v>
      </c>
      <c r="V2390" s="12">
        <f>W2390*1.01233684194057</f>
        <v>45555157.887325652</v>
      </c>
      <c r="W2390" s="3">
        <v>45000000</v>
      </c>
      <c r="X2390" s="13">
        <f>Y2390*1.01233684194057</f>
        <v>31971330.589156605</v>
      </c>
      <c r="Y2390" s="3">
        <v>31581712</v>
      </c>
      <c r="Z2390" s="13">
        <f>AA2390*1.01233684194057</f>
        <v>73274673.740331858</v>
      </c>
      <c r="AA2390" s="3">
        <v>72381712</v>
      </c>
      <c r="AB2390">
        <v>1334</v>
      </c>
    </row>
    <row r="2391" spans="1:28" x14ac:dyDescent="0.2">
      <c r="A2391" t="s">
        <v>15130</v>
      </c>
      <c r="B2391" t="s">
        <v>15131</v>
      </c>
      <c r="C2391">
        <v>2007</v>
      </c>
      <c r="D2391" s="1">
        <v>39363</v>
      </c>
      <c r="E2391" t="s">
        <v>1045</v>
      </c>
      <c r="F2391" t="s">
        <v>44044</v>
      </c>
      <c r="G2391" t="s">
        <v>44040</v>
      </c>
      <c r="H2391">
        <v>99</v>
      </c>
      <c r="I2391" t="s">
        <v>25</v>
      </c>
      <c r="J2391" t="s">
        <v>26</v>
      </c>
      <c r="M2391" t="s">
        <v>6446</v>
      </c>
      <c r="N2391" t="s">
        <v>15132</v>
      </c>
      <c r="O2391" t="s">
        <v>15133</v>
      </c>
      <c r="P2391" t="s">
        <v>12550</v>
      </c>
      <c r="Q2391" t="s">
        <v>15134</v>
      </c>
      <c r="R2391" t="s">
        <v>15135</v>
      </c>
      <c r="S2391" t="s">
        <v>15136</v>
      </c>
      <c r="T2391">
        <v>5.9</v>
      </c>
      <c r="U2391">
        <v>19141</v>
      </c>
      <c r="V2391" s="12">
        <f>W2391*1.24823238899982</f>
        <v>24964647.779996399</v>
      </c>
      <c r="W2391" s="3">
        <v>20000000</v>
      </c>
      <c r="X2391" s="13">
        <f>Y2391*1.24823238899982</f>
        <v>31970377.027905669</v>
      </c>
      <c r="Y2391" s="3">
        <v>25612520</v>
      </c>
      <c r="Z2391" s="13">
        <f>AA2391*144548551.06</f>
        <v>4432860296958446</v>
      </c>
      <c r="AA2391" s="3">
        <v>30666930</v>
      </c>
      <c r="AB2391">
        <v>107</v>
      </c>
    </row>
    <row r="2392" spans="1:28" hidden="1" x14ac:dyDescent="0.2">
      <c r="A2392" t="s">
        <v>22613</v>
      </c>
      <c r="B2392" t="s">
        <v>22614</v>
      </c>
      <c r="C2392">
        <v>2011</v>
      </c>
      <c r="D2392" s="1">
        <v>40734</v>
      </c>
      <c r="E2392" t="s">
        <v>176</v>
      </c>
      <c r="F2392" t="s">
        <v>44036</v>
      </c>
      <c r="H2392">
        <v>120</v>
      </c>
      <c r="I2392" t="s">
        <v>495</v>
      </c>
      <c r="J2392" t="s">
        <v>26</v>
      </c>
      <c r="K2392" t="s">
        <v>27</v>
      </c>
      <c r="M2392" t="s">
        <v>21049</v>
      </c>
      <c r="N2392" t="s">
        <v>22615</v>
      </c>
      <c r="O2392" t="s">
        <v>22616</v>
      </c>
      <c r="P2392" t="s">
        <v>22617</v>
      </c>
      <c r="Q2392" t="s">
        <v>22618</v>
      </c>
      <c r="R2392" t="s">
        <v>22619</v>
      </c>
      <c r="S2392" t="s">
        <v>22620</v>
      </c>
      <c r="T2392">
        <v>7.3</v>
      </c>
      <c r="U2392">
        <v>79856</v>
      </c>
      <c r="W2392"/>
      <c r="X2392"/>
      <c r="Y2392">
        <v>11242660</v>
      </c>
      <c r="Z2392"/>
      <c r="AA2392">
        <v>34710627</v>
      </c>
      <c r="AB2392">
        <v>206</v>
      </c>
    </row>
    <row r="2393" spans="1:28" hidden="1" x14ac:dyDescent="0.2">
      <c r="A2393" t="s">
        <v>22621</v>
      </c>
      <c r="B2393" t="s">
        <v>22622</v>
      </c>
      <c r="C2393">
        <v>2008</v>
      </c>
      <c r="D2393" t="s">
        <v>13035</v>
      </c>
      <c r="E2393" t="s">
        <v>176</v>
      </c>
      <c r="F2393" t="s">
        <v>44057</v>
      </c>
      <c r="H2393">
        <v>145</v>
      </c>
      <c r="I2393" t="s">
        <v>943</v>
      </c>
      <c r="J2393" t="s">
        <v>944</v>
      </c>
      <c r="M2393" t="s">
        <v>22623</v>
      </c>
      <c r="N2393" t="s">
        <v>22624</v>
      </c>
      <c r="O2393" t="s">
        <v>22625</v>
      </c>
      <c r="P2393" t="s">
        <v>22626</v>
      </c>
      <c r="Q2393" t="s">
        <v>22627</v>
      </c>
      <c r="R2393" t="s">
        <v>22628</v>
      </c>
      <c r="S2393" t="s">
        <v>22629</v>
      </c>
      <c r="T2393">
        <v>7.7</v>
      </c>
      <c r="U2393">
        <v>20534</v>
      </c>
      <c r="W2393"/>
      <c r="X2393"/>
      <c r="Y2393"/>
      <c r="Z2393"/>
      <c r="AA2393">
        <v>7153767</v>
      </c>
      <c r="AB2393">
        <v>83</v>
      </c>
    </row>
    <row r="2394" spans="1:28" hidden="1" x14ac:dyDescent="0.2">
      <c r="A2394" t="s">
        <v>22630</v>
      </c>
      <c r="B2394" t="s">
        <v>22631</v>
      </c>
      <c r="C2394">
        <v>2010</v>
      </c>
      <c r="D2394" t="s">
        <v>22632</v>
      </c>
      <c r="E2394" t="s">
        <v>16512</v>
      </c>
      <c r="F2394" t="s">
        <v>44044</v>
      </c>
      <c r="G2394" t="s">
        <v>44032</v>
      </c>
      <c r="H2394">
        <v>157</v>
      </c>
      <c r="I2394" t="s">
        <v>22633</v>
      </c>
      <c r="J2394" t="s">
        <v>3179</v>
      </c>
      <c r="K2394" t="s">
        <v>209</v>
      </c>
      <c r="M2394" t="s">
        <v>22001</v>
      </c>
      <c r="N2394" t="s">
        <v>22634</v>
      </c>
      <c r="O2394" t="s">
        <v>22635</v>
      </c>
      <c r="P2394" t="s">
        <v>15956</v>
      </c>
      <c r="Q2394" t="s">
        <v>22636</v>
      </c>
      <c r="R2394" t="s">
        <v>22637</v>
      </c>
      <c r="S2394" t="s">
        <v>22638</v>
      </c>
      <c r="T2394">
        <v>7.3</v>
      </c>
      <c r="U2394">
        <v>18197</v>
      </c>
      <c r="W2394">
        <v>8170000</v>
      </c>
      <c r="X2394"/>
      <c r="Y2394"/>
      <c r="Z2394"/>
      <c r="AA2394">
        <v>15789762</v>
      </c>
      <c r="AB2394">
        <v>38</v>
      </c>
    </row>
    <row r="2395" spans="1:28" x14ac:dyDescent="0.2">
      <c r="A2395" t="s">
        <v>18174</v>
      </c>
      <c r="B2395" t="s">
        <v>18175</v>
      </c>
      <c r="C2395">
        <v>2007</v>
      </c>
      <c r="D2395" s="1">
        <v>39731</v>
      </c>
      <c r="E2395" t="s">
        <v>3496</v>
      </c>
      <c r="F2395" t="s">
        <v>44033</v>
      </c>
      <c r="G2395" t="s">
        <v>44042</v>
      </c>
      <c r="H2395">
        <v>126</v>
      </c>
      <c r="I2395" t="s">
        <v>25</v>
      </c>
      <c r="J2395" t="s">
        <v>26</v>
      </c>
      <c r="M2395" t="s">
        <v>4325</v>
      </c>
      <c r="N2395" t="s">
        <v>18176</v>
      </c>
      <c r="O2395" t="s">
        <v>18177</v>
      </c>
      <c r="P2395" t="s">
        <v>15727</v>
      </c>
      <c r="Q2395" t="s">
        <v>18178</v>
      </c>
      <c r="R2395" t="s">
        <v>18179</v>
      </c>
      <c r="S2395" t="s">
        <v>18180</v>
      </c>
      <c r="T2395">
        <v>7.1</v>
      </c>
      <c r="U2395">
        <v>275928</v>
      </c>
      <c r="V2395" s="12">
        <f>W2395*1.24823238899982</f>
        <v>22468183.001996759</v>
      </c>
      <c r="W2395" s="3">
        <v>18000000</v>
      </c>
      <c r="X2395" s="13">
        <f>Y2395*1.24823238899982</f>
        <v>31948454.322457664</v>
      </c>
      <c r="Y2395" s="3">
        <v>25594957</v>
      </c>
      <c r="Z2395" s="13">
        <f>AA2395*144548551.06</f>
        <v>8307237030099433</v>
      </c>
      <c r="AA2395" s="3">
        <v>57470220</v>
      </c>
      <c r="AB2395">
        <v>1195</v>
      </c>
    </row>
    <row r="2396" spans="1:28" hidden="1" x14ac:dyDescent="0.2">
      <c r="A2396" t="s">
        <v>22645</v>
      </c>
      <c r="B2396" t="s">
        <v>22646</v>
      </c>
      <c r="C2396">
        <v>2009</v>
      </c>
      <c r="D2396" t="s">
        <v>12096</v>
      </c>
      <c r="E2396" t="s">
        <v>1045</v>
      </c>
      <c r="F2396" t="s">
        <v>44032</v>
      </c>
      <c r="H2396">
        <v>137</v>
      </c>
      <c r="I2396" t="s">
        <v>943</v>
      </c>
      <c r="J2396" t="s">
        <v>944</v>
      </c>
      <c r="K2396" t="s">
        <v>7435</v>
      </c>
      <c r="M2396" t="s">
        <v>2931</v>
      </c>
      <c r="N2396" t="s">
        <v>22647</v>
      </c>
      <c r="O2396" t="s">
        <v>22648</v>
      </c>
      <c r="P2396" t="s">
        <v>22649</v>
      </c>
      <c r="Q2396" t="s">
        <v>22650</v>
      </c>
      <c r="R2396" t="s">
        <v>22651</v>
      </c>
      <c r="S2396" t="s">
        <v>22652</v>
      </c>
      <c r="T2396">
        <v>6.2</v>
      </c>
      <c r="U2396">
        <v>10434</v>
      </c>
      <c r="W2396"/>
      <c r="X2396"/>
      <c r="Y2396">
        <v>754928</v>
      </c>
      <c r="Z2396"/>
      <c r="AA2396">
        <v>8034797</v>
      </c>
      <c r="AB2396">
        <v>57</v>
      </c>
    </row>
    <row r="2397" spans="1:28" hidden="1" x14ac:dyDescent="0.2">
      <c r="A2397" t="s">
        <v>22653</v>
      </c>
      <c r="B2397" t="s">
        <v>22654</v>
      </c>
      <c r="C2397">
        <v>2009</v>
      </c>
      <c r="D2397" t="s">
        <v>15782</v>
      </c>
      <c r="E2397" t="s">
        <v>176</v>
      </c>
      <c r="F2397" t="s">
        <v>44045</v>
      </c>
      <c r="G2397" t="s">
        <v>44033</v>
      </c>
      <c r="H2397">
        <v>103</v>
      </c>
      <c r="I2397" t="s">
        <v>25</v>
      </c>
      <c r="J2397" t="s">
        <v>26</v>
      </c>
      <c r="M2397" t="s">
        <v>22655</v>
      </c>
      <c r="N2397" t="s">
        <v>22656</v>
      </c>
      <c r="O2397" t="s">
        <v>22657</v>
      </c>
      <c r="P2397" t="s">
        <v>4637</v>
      </c>
      <c r="Q2397" t="s">
        <v>22658</v>
      </c>
      <c r="R2397" t="s">
        <v>22659</v>
      </c>
      <c r="S2397" t="s">
        <v>22660</v>
      </c>
      <c r="T2397">
        <v>3.6</v>
      </c>
      <c r="U2397">
        <v>13092</v>
      </c>
      <c r="W2397">
        <v>4000000</v>
      </c>
      <c r="X2397"/>
      <c r="Y2397"/>
      <c r="Z2397"/>
      <c r="AA2397">
        <v>1079949</v>
      </c>
      <c r="AB2397">
        <v>123</v>
      </c>
    </row>
    <row r="2398" spans="1:28" hidden="1" x14ac:dyDescent="0.2">
      <c r="A2398" t="s">
        <v>22661</v>
      </c>
      <c r="B2398" t="s">
        <v>22662</v>
      </c>
      <c r="C2398">
        <v>2009</v>
      </c>
      <c r="D2398" s="1">
        <v>40299</v>
      </c>
      <c r="E2398" t="s">
        <v>1045</v>
      </c>
      <c r="F2398" t="s">
        <v>44036</v>
      </c>
      <c r="H2398">
        <v>89</v>
      </c>
      <c r="I2398" t="s">
        <v>25</v>
      </c>
      <c r="J2398" t="s">
        <v>26</v>
      </c>
      <c r="M2398" t="s">
        <v>22663</v>
      </c>
      <c r="N2398" t="s">
        <v>22664</v>
      </c>
      <c r="O2398" t="s">
        <v>22665</v>
      </c>
      <c r="P2398" t="s">
        <v>8431</v>
      </c>
      <c r="Q2398" t="s">
        <v>22666</v>
      </c>
      <c r="R2398" t="s">
        <v>22667</v>
      </c>
      <c r="S2398" t="s">
        <v>22668</v>
      </c>
      <c r="T2398">
        <v>4.8</v>
      </c>
      <c r="U2398">
        <v>10668</v>
      </c>
      <c r="W2398">
        <v>10000000</v>
      </c>
      <c r="X2398"/>
      <c r="Y2398"/>
      <c r="Z2398"/>
      <c r="AA2398">
        <v>1895782</v>
      </c>
      <c r="AB2398">
        <v>24</v>
      </c>
    </row>
    <row r="2399" spans="1:28" x14ac:dyDescent="0.2">
      <c r="A2399" t="s">
        <v>40428</v>
      </c>
      <c r="B2399" t="s">
        <v>40429</v>
      </c>
      <c r="C2399">
        <v>2017</v>
      </c>
      <c r="D2399" t="s">
        <v>37309</v>
      </c>
      <c r="E2399" t="s">
        <v>3496</v>
      </c>
      <c r="F2399" t="s">
        <v>44033</v>
      </c>
      <c r="G2399" t="s">
        <v>44042</v>
      </c>
      <c r="H2399">
        <v>104</v>
      </c>
      <c r="I2399" t="s">
        <v>495</v>
      </c>
      <c r="J2399" t="s">
        <v>26</v>
      </c>
      <c r="K2399" t="s">
        <v>934</v>
      </c>
      <c r="L2399" t="s">
        <v>1793</v>
      </c>
      <c r="M2399" t="s">
        <v>19542</v>
      </c>
      <c r="N2399" t="s">
        <v>21443</v>
      </c>
      <c r="O2399" t="s">
        <v>40430</v>
      </c>
      <c r="P2399" t="s">
        <v>8109</v>
      </c>
      <c r="Q2399" t="s">
        <v>40431</v>
      </c>
      <c r="R2399" t="s">
        <v>40432</v>
      </c>
      <c r="S2399" t="s">
        <v>40433</v>
      </c>
      <c r="T2399">
        <v>6.6</v>
      </c>
      <c r="U2399">
        <v>202381</v>
      </c>
      <c r="V2399" s="12">
        <f>W2399*1.05585427545692</f>
        <v>61239547.976501361</v>
      </c>
      <c r="W2399" s="3">
        <v>58000000</v>
      </c>
      <c r="X2399" s="13">
        <f>Y2399*1.05585427545692</f>
        <v>31922721.392958581</v>
      </c>
      <c r="Y2399" s="3">
        <v>30234022</v>
      </c>
      <c r="Z2399" s="13">
        <f>AA2399*1.05585427545692</f>
        <v>106157495.72726022</v>
      </c>
      <c r="AA2399" s="3">
        <v>100541806</v>
      </c>
      <c r="AB2399">
        <v>1070</v>
      </c>
    </row>
    <row r="2400" spans="1:28" x14ac:dyDescent="0.2">
      <c r="A2400" t="s">
        <v>4494</v>
      </c>
      <c r="B2400" t="s">
        <v>4495</v>
      </c>
      <c r="C2400">
        <v>2002</v>
      </c>
      <c r="D2400" s="1">
        <v>37895</v>
      </c>
      <c r="E2400" t="s">
        <v>3496</v>
      </c>
      <c r="H2400">
        <v>88</v>
      </c>
      <c r="I2400" t="s">
        <v>3904</v>
      </c>
      <c r="J2400" t="s">
        <v>26</v>
      </c>
      <c r="M2400" t="s">
        <v>4496</v>
      </c>
      <c r="N2400" t="s">
        <v>4497</v>
      </c>
      <c r="O2400" t="s">
        <v>4498</v>
      </c>
      <c r="P2400" t="s">
        <v>4499</v>
      </c>
      <c r="Q2400" t="s">
        <v>4500</v>
      </c>
      <c r="R2400" t="s">
        <v>4501</v>
      </c>
      <c r="S2400" t="s">
        <v>4502</v>
      </c>
      <c r="T2400">
        <v>5.5</v>
      </c>
      <c r="U2400">
        <v>18610</v>
      </c>
      <c r="V2400" s="12">
        <f>W2400*1.43863813229572</f>
        <v>15249564.202334633</v>
      </c>
      <c r="W2400" s="3">
        <v>10600000</v>
      </c>
      <c r="X2400" s="13">
        <f>Y2400*1.43863813229572</f>
        <v>31885172.804124519</v>
      </c>
      <c r="Y2400" s="3">
        <v>22163442</v>
      </c>
      <c r="Z2400" s="13">
        <f>AA2400*1.43863813229572</f>
        <v>48897491.678132303</v>
      </c>
      <c r="AA2400" s="3">
        <v>33988736</v>
      </c>
      <c r="AB2400">
        <v>348</v>
      </c>
    </row>
    <row r="2401" spans="1:28" hidden="1" x14ac:dyDescent="0.2">
      <c r="A2401" t="s">
        <v>22685</v>
      </c>
      <c r="B2401" t="s">
        <v>22686</v>
      </c>
      <c r="C2401">
        <v>2011</v>
      </c>
      <c r="D2401" t="s">
        <v>18331</v>
      </c>
      <c r="E2401" t="s">
        <v>1045</v>
      </c>
      <c r="F2401" t="s">
        <v>44036</v>
      </c>
      <c r="H2401">
        <v>95</v>
      </c>
      <c r="I2401" t="s">
        <v>25</v>
      </c>
      <c r="J2401" t="s">
        <v>26</v>
      </c>
      <c r="M2401" t="s">
        <v>22687</v>
      </c>
      <c r="N2401" t="s">
        <v>22687</v>
      </c>
      <c r="O2401" t="s">
        <v>22688</v>
      </c>
      <c r="P2401" t="s">
        <v>22689</v>
      </c>
      <c r="Q2401" t="s">
        <v>22690</v>
      </c>
      <c r="R2401" t="s">
        <v>22691</v>
      </c>
      <c r="S2401" t="s">
        <v>22692</v>
      </c>
      <c r="T2401">
        <v>6.1</v>
      </c>
      <c r="U2401">
        <v>20980</v>
      </c>
      <c r="W2401"/>
      <c r="X2401"/>
      <c r="Y2401">
        <v>200227</v>
      </c>
      <c r="Z2401"/>
      <c r="AA2401">
        <v>1378947</v>
      </c>
      <c r="AB2401">
        <v>38</v>
      </c>
    </row>
    <row r="2402" spans="1:28" x14ac:dyDescent="0.2">
      <c r="A2402" t="s">
        <v>38938</v>
      </c>
      <c r="B2402" t="s">
        <v>18828</v>
      </c>
      <c r="C2402">
        <v>2018</v>
      </c>
      <c r="D2402" t="s">
        <v>33156</v>
      </c>
      <c r="E2402" t="s">
        <v>16512</v>
      </c>
      <c r="F2402" t="s">
        <v>44031</v>
      </c>
      <c r="G2402" t="s">
        <v>44032</v>
      </c>
      <c r="H2402">
        <v>116</v>
      </c>
      <c r="I2402" t="s">
        <v>38939</v>
      </c>
      <c r="J2402" t="s">
        <v>26</v>
      </c>
      <c r="K2402" t="s">
        <v>361</v>
      </c>
      <c r="M2402" t="s">
        <v>38940</v>
      </c>
      <c r="N2402" t="s">
        <v>38941</v>
      </c>
      <c r="O2402" t="s">
        <v>38942</v>
      </c>
      <c r="P2402" t="s">
        <v>31199</v>
      </c>
      <c r="Q2402" t="s">
        <v>38943</v>
      </c>
      <c r="R2402" t="s">
        <v>38944</v>
      </c>
      <c r="S2402" t="s">
        <v>38945</v>
      </c>
      <c r="T2402">
        <v>5.3</v>
      </c>
      <c r="U2402">
        <v>60708</v>
      </c>
      <c r="V2402" s="12">
        <f>W2402*1.03068014830331</f>
        <v>103068014.83033098</v>
      </c>
      <c r="W2402" s="3">
        <v>100000000</v>
      </c>
      <c r="X2402" s="13">
        <f>Y2402*1.03068014830331</f>
        <v>31770332.158434357</v>
      </c>
      <c r="Y2402" s="3">
        <v>30824628</v>
      </c>
      <c r="Z2402" s="13">
        <f>AA2402*1.03068014830331</f>
        <v>89146665.478485003</v>
      </c>
      <c r="AA2402" s="3">
        <v>86493046</v>
      </c>
      <c r="AB2402">
        <v>1093</v>
      </c>
    </row>
    <row r="2403" spans="1:28" x14ac:dyDescent="0.2">
      <c r="A2403" t="s">
        <v>12049</v>
      </c>
      <c r="B2403" t="s">
        <v>12050</v>
      </c>
      <c r="C2403">
        <v>2008</v>
      </c>
      <c r="D2403" s="1">
        <v>39756</v>
      </c>
      <c r="E2403" t="s">
        <v>16512</v>
      </c>
      <c r="F2403" t="s">
        <v>44044</v>
      </c>
      <c r="G2403" t="s">
        <v>44032</v>
      </c>
      <c r="H2403">
        <v>109</v>
      </c>
      <c r="I2403" t="s">
        <v>25</v>
      </c>
      <c r="J2403" t="s">
        <v>26</v>
      </c>
      <c r="K2403" t="s">
        <v>1076</v>
      </c>
      <c r="M2403" t="s">
        <v>414</v>
      </c>
      <c r="N2403" t="s">
        <v>12051</v>
      </c>
      <c r="O2403" t="s">
        <v>12052</v>
      </c>
      <c r="P2403" t="s">
        <v>1143</v>
      </c>
      <c r="Q2403" t="s">
        <v>12053</v>
      </c>
      <c r="R2403" t="s">
        <v>12054</v>
      </c>
      <c r="S2403" t="s">
        <v>12055</v>
      </c>
      <c r="T2403">
        <v>6.8</v>
      </c>
      <c r="U2403">
        <v>106070</v>
      </c>
      <c r="V2403" s="12">
        <f>W2403*1.20207800169993</f>
        <v>24041560.033998597</v>
      </c>
      <c r="W2403" s="3">
        <v>20000000</v>
      </c>
      <c r="X2403" s="13">
        <f>Y2403*1.20207800169993</f>
        <v>31757298.434935883</v>
      </c>
      <c r="Y2403" s="3">
        <v>26418667</v>
      </c>
      <c r="Z2403" s="13">
        <f>AA2403*1.20207800169993</f>
        <v>79909773.595319167</v>
      </c>
      <c r="AA2403" s="3">
        <v>66476363</v>
      </c>
      <c r="AB2403">
        <v>211</v>
      </c>
    </row>
    <row r="2404" spans="1:28" x14ac:dyDescent="0.2">
      <c r="A2404" t="s">
        <v>40594</v>
      </c>
      <c r="B2404" t="s">
        <v>40595</v>
      </c>
      <c r="C2404">
        <v>2017</v>
      </c>
      <c r="D2404" t="s">
        <v>27169</v>
      </c>
      <c r="E2404" t="s">
        <v>44035</v>
      </c>
      <c r="F2404" t="s">
        <v>44038</v>
      </c>
      <c r="G2404" t="s">
        <v>44032</v>
      </c>
      <c r="H2404">
        <v>119</v>
      </c>
      <c r="I2404" t="s">
        <v>40596</v>
      </c>
      <c r="J2404" t="s">
        <v>26</v>
      </c>
      <c r="M2404" t="s">
        <v>11937</v>
      </c>
      <c r="N2404" t="s">
        <v>32566</v>
      </c>
      <c r="O2404" t="s">
        <v>40597</v>
      </c>
      <c r="P2404" t="s">
        <v>38806</v>
      </c>
      <c r="Q2404" t="s">
        <v>40598</v>
      </c>
      <c r="R2404" t="s">
        <v>672</v>
      </c>
      <c r="S2404" t="s">
        <v>673</v>
      </c>
      <c r="T2404">
        <v>7.5</v>
      </c>
      <c r="U2404">
        <v>173259</v>
      </c>
      <c r="V2404" s="12">
        <f>W2404*1.05585427545692</f>
        <v>11614397.030026119</v>
      </c>
      <c r="W2404" s="3">
        <v>11000000</v>
      </c>
      <c r="X2404" s="13">
        <f>Y2404*1.05585427545692</f>
        <v>31690979.32901847</v>
      </c>
      <c r="Y2404" s="3">
        <v>30014539</v>
      </c>
      <c r="Z2404" s="13">
        <f>AA2404*1.05585427545692</f>
        <v>56952037.352590621</v>
      </c>
      <c r="AA2404" s="3">
        <v>53939297</v>
      </c>
      <c r="AB2404">
        <v>473</v>
      </c>
    </row>
    <row r="2405" spans="1:28" x14ac:dyDescent="0.2">
      <c r="A2405" t="s">
        <v>43290</v>
      </c>
      <c r="B2405" t="s">
        <v>43291</v>
      </c>
      <c r="C2405">
        <v>2018</v>
      </c>
      <c r="D2405" t="s">
        <v>33776</v>
      </c>
      <c r="E2405" t="s">
        <v>44037</v>
      </c>
      <c r="F2405" t="s">
        <v>44047</v>
      </c>
      <c r="G2405" t="s">
        <v>44031</v>
      </c>
      <c r="H2405">
        <v>100</v>
      </c>
      <c r="I2405" t="s">
        <v>2213</v>
      </c>
      <c r="J2405" t="s">
        <v>934</v>
      </c>
      <c r="M2405" t="s">
        <v>43292</v>
      </c>
      <c r="N2405" t="s">
        <v>32443</v>
      </c>
      <c r="O2405" t="s">
        <v>43293</v>
      </c>
      <c r="P2405" t="s">
        <v>32445</v>
      </c>
      <c r="Q2405" t="s">
        <v>43294</v>
      </c>
      <c r="R2405" t="s">
        <v>43295</v>
      </c>
      <c r="S2405" t="s">
        <v>43296</v>
      </c>
      <c r="T2405">
        <v>7.9</v>
      </c>
      <c r="U2405">
        <v>21368</v>
      </c>
      <c r="V2405" s="12">
        <f>W2405*1.03068014830331</f>
        <v>8760781.260578135</v>
      </c>
      <c r="W2405" s="3">
        <v>8500000</v>
      </c>
      <c r="X2405" s="13">
        <f>Y2405*1.03068014830331</f>
        <v>31654371.365628902</v>
      </c>
      <c r="Y2405" s="3">
        <v>30712119</v>
      </c>
      <c r="Z2405" s="13">
        <f>AA2405*1.03068014830331</f>
        <v>119106026.65282096</v>
      </c>
      <c r="AA2405" s="3">
        <v>115560610</v>
      </c>
      <c r="AB2405">
        <v>304</v>
      </c>
    </row>
    <row r="2406" spans="1:28" x14ac:dyDescent="0.2">
      <c r="A2406" t="s">
        <v>19239</v>
      </c>
      <c r="B2406" t="s">
        <v>19240</v>
      </c>
      <c r="C2406">
        <v>2010</v>
      </c>
      <c r="D2406" s="1">
        <v>40699</v>
      </c>
      <c r="E2406" t="s">
        <v>16512</v>
      </c>
      <c r="F2406" t="s">
        <v>44044</v>
      </c>
      <c r="G2406" t="s">
        <v>44042</v>
      </c>
      <c r="H2406">
        <v>105</v>
      </c>
      <c r="I2406" t="s">
        <v>25</v>
      </c>
      <c r="J2406" t="s">
        <v>26</v>
      </c>
      <c r="K2406" t="s">
        <v>308</v>
      </c>
      <c r="L2406" t="s">
        <v>3329</v>
      </c>
      <c r="M2406" t="s">
        <v>19241</v>
      </c>
      <c r="N2406" t="s">
        <v>19242</v>
      </c>
      <c r="O2406" t="s">
        <v>19243</v>
      </c>
      <c r="P2406" t="s">
        <v>19244</v>
      </c>
      <c r="Q2406" t="s">
        <v>19245</v>
      </c>
      <c r="R2406" t="s">
        <v>19246</v>
      </c>
      <c r="S2406" t="s">
        <v>19247</v>
      </c>
      <c r="T2406">
        <v>6.6</v>
      </c>
      <c r="U2406">
        <v>188404</v>
      </c>
      <c r="V2406" s="12">
        <f>W2406*1.18690152988223</f>
        <v>12462466.063763415</v>
      </c>
      <c r="W2406" s="3">
        <v>10500000</v>
      </c>
      <c r="X2406" s="13">
        <f>Y2406*1.18690152988223</f>
        <v>31564039.122546449</v>
      </c>
      <c r="Y2406" s="3">
        <v>26593646</v>
      </c>
      <c r="Z2406" s="13">
        <f>AA2406*1.18690152988223</f>
        <v>53994116.103276134</v>
      </c>
      <c r="AA2406" s="3">
        <v>45491656</v>
      </c>
      <c r="AB2406">
        <v>409</v>
      </c>
    </row>
    <row r="2407" spans="1:28" x14ac:dyDescent="0.2">
      <c r="A2407" t="s">
        <v>17875</v>
      </c>
      <c r="B2407" t="s">
        <v>17876</v>
      </c>
      <c r="C2407">
        <v>2018</v>
      </c>
      <c r="D2407" s="1">
        <v>43441</v>
      </c>
      <c r="E2407" t="s">
        <v>1045</v>
      </c>
      <c r="F2407" t="s">
        <v>44044</v>
      </c>
      <c r="G2407" t="s">
        <v>44045</v>
      </c>
      <c r="H2407">
        <v>100</v>
      </c>
      <c r="I2407" t="s">
        <v>25</v>
      </c>
      <c r="J2407" t="s">
        <v>26</v>
      </c>
      <c r="M2407" t="s">
        <v>3284</v>
      </c>
      <c r="N2407" t="s">
        <v>3285</v>
      </c>
      <c r="O2407" t="s">
        <v>17877</v>
      </c>
      <c r="P2407" t="s">
        <v>12627</v>
      </c>
      <c r="Q2407" t="s">
        <v>12627</v>
      </c>
      <c r="R2407" t="s">
        <v>17878</v>
      </c>
      <c r="S2407" t="s">
        <v>17879</v>
      </c>
      <c r="T2407">
        <v>6</v>
      </c>
      <c r="U2407">
        <v>23256</v>
      </c>
      <c r="V2407" s="12">
        <f>W2407*1.03068014830331</f>
        <v>13914182.002094684</v>
      </c>
      <c r="W2407" s="3">
        <v>13500000</v>
      </c>
      <c r="X2407" s="13">
        <f>Y2407*1.03068014830331</f>
        <v>31556742.249941166</v>
      </c>
      <c r="Y2407" s="3">
        <v>30617396</v>
      </c>
      <c r="Z2407" s="13">
        <f>AA2407*1.03068014830331</f>
        <v>32596688.212777723</v>
      </c>
      <c r="AA2407" s="3">
        <v>31626386</v>
      </c>
      <c r="AB2407">
        <v>207</v>
      </c>
    </row>
    <row r="2408" spans="1:28" hidden="1" x14ac:dyDescent="0.2">
      <c r="A2408" t="s">
        <v>22738</v>
      </c>
      <c r="B2408" t="s">
        <v>22739</v>
      </c>
      <c r="C2408">
        <v>2011</v>
      </c>
      <c r="D2408" s="1">
        <v>40636</v>
      </c>
      <c r="E2408" t="s">
        <v>16512</v>
      </c>
      <c r="F2408" t="s">
        <v>44032</v>
      </c>
      <c r="G2408" t="s">
        <v>44049</v>
      </c>
      <c r="H2408">
        <v>121</v>
      </c>
      <c r="I2408" t="s">
        <v>22740</v>
      </c>
      <c r="J2408" t="s">
        <v>26</v>
      </c>
      <c r="K2408" t="s">
        <v>3329</v>
      </c>
      <c r="L2408" t="s">
        <v>1121</v>
      </c>
      <c r="M2408" t="s">
        <v>22741</v>
      </c>
      <c r="N2408" t="s">
        <v>22742</v>
      </c>
      <c r="O2408" t="s">
        <v>22743</v>
      </c>
      <c r="P2408" t="s">
        <v>19053</v>
      </c>
      <c r="Q2408" t="s">
        <v>22744</v>
      </c>
      <c r="R2408" t="s">
        <v>22745</v>
      </c>
      <c r="S2408" t="s">
        <v>22746</v>
      </c>
      <c r="T2408">
        <v>6.1</v>
      </c>
      <c r="U2408">
        <v>39815</v>
      </c>
      <c r="W2408">
        <v>25000000</v>
      </c>
      <c r="X2408"/>
      <c r="Y2408"/>
      <c r="Z2408"/>
      <c r="AA2408">
        <v>5151023</v>
      </c>
      <c r="AB2408">
        <v>118</v>
      </c>
    </row>
    <row r="2409" spans="1:28" hidden="1" x14ac:dyDescent="0.2">
      <c r="A2409" t="s">
        <v>22747</v>
      </c>
      <c r="B2409" t="s">
        <v>22748</v>
      </c>
      <c r="C2409">
        <v>2008</v>
      </c>
      <c r="D2409" s="1">
        <v>39791</v>
      </c>
      <c r="E2409" t="s">
        <v>176</v>
      </c>
      <c r="H2409">
        <v>109</v>
      </c>
      <c r="I2409" t="s">
        <v>22749</v>
      </c>
      <c r="J2409" t="s">
        <v>1076</v>
      </c>
      <c r="M2409" t="s">
        <v>7868</v>
      </c>
      <c r="N2409" t="s">
        <v>22750</v>
      </c>
      <c r="O2409" t="s">
        <v>22751</v>
      </c>
      <c r="P2409" t="s">
        <v>22752</v>
      </c>
      <c r="Q2409" t="s">
        <v>22753</v>
      </c>
      <c r="R2409" t="s">
        <v>22754</v>
      </c>
      <c r="S2409" t="s">
        <v>22755</v>
      </c>
      <c r="T2409">
        <v>7.4</v>
      </c>
      <c r="U2409">
        <v>19223</v>
      </c>
      <c r="W2409"/>
      <c r="X2409"/>
      <c r="Y2409">
        <v>41343</v>
      </c>
      <c r="Z2409"/>
      <c r="AA2409">
        <v>3823754</v>
      </c>
      <c r="AB2409">
        <v>41</v>
      </c>
    </row>
    <row r="2410" spans="1:28" hidden="1" x14ac:dyDescent="0.2">
      <c r="A2410" t="s">
        <v>22756</v>
      </c>
      <c r="B2410" t="s">
        <v>22757</v>
      </c>
      <c r="C2410">
        <v>2009</v>
      </c>
      <c r="D2410" t="s">
        <v>13163</v>
      </c>
      <c r="E2410" t="s">
        <v>44041</v>
      </c>
      <c r="F2410" t="s">
        <v>44033</v>
      </c>
      <c r="G2410" t="s">
        <v>44042</v>
      </c>
      <c r="H2410">
        <v>90</v>
      </c>
      <c r="I2410" t="s">
        <v>25</v>
      </c>
      <c r="J2410" t="s">
        <v>26</v>
      </c>
      <c r="M2410" t="s">
        <v>22758</v>
      </c>
      <c r="N2410" t="s">
        <v>22759</v>
      </c>
      <c r="O2410" t="s">
        <v>22760</v>
      </c>
      <c r="P2410" t="s">
        <v>22761</v>
      </c>
      <c r="Q2410" t="s">
        <v>22762</v>
      </c>
      <c r="R2410" t="s">
        <v>22763</v>
      </c>
      <c r="S2410" t="s">
        <v>22764</v>
      </c>
      <c r="T2410">
        <v>5.6</v>
      </c>
      <c r="U2410">
        <v>18503</v>
      </c>
      <c r="W2410">
        <v>4500000</v>
      </c>
      <c r="X2410"/>
      <c r="Y2410"/>
      <c r="Z2410"/>
      <c r="AA2410">
        <v>708152</v>
      </c>
      <c r="AB2410">
        <v>62</v>
      </c>
    </row>
    <row r="2411" spans="1:28" x14ac:dyDescent="0.2">
      <c r="A2411" t="s">
        <v>21006</v>
      </c>
      <c r="B2411" t="s">
        <v>21007</v>
      </c>
      <c r="C2411">
        <v>2008</v>
      </c>
      <c r="D2411" s="1">
        <v>39967</v>
      </c>
      <c r="E2411" t="s">
        <v>176</v>
      </c>
      <c r="F2411" t="s">
        <v>44050</v>
      </c>
      <c r="H2411">
        <v>109</v>
      </c>
      <c r="I2411" t="s">
        <v>1016</v>
      </c>
      <c r="J2411" t="s">
        <v>26</v>
      </c>
      <c r="M2411" t="s">
        <v>1131</v>
      </c>
      <c r="N2411" t="s">
        <v>21008</v>
      </c>
      <c r="O2411" t="s">
        <v>21009</v>
      </c>
      <c r="P2411" t="s">
        <v>13166</v>
      </c>
      <c r="Q2411" t="s">
        <v>21010</v>
      </c>
      <c r="R2411" t="s">
        <v>21011</v>
      </c>
      <c r="S2411" t="s">
        <v>21012</v>
      </c>
      <c r="T2411">
        <v>7.9</v>
      </c>
      <c r="U2411">
        <v>286256</v>
      </c>
      <c r="V2411" s="12">
        <f>W2411*1.20207800169993</f>
        <v>7212468.0101995794</v>
      </c>
      <c r="W2411" s="3">
        <v>6000000</v>
      </c>
      <c r="X2411" s="13">
        <f>Y2411*1.20207800169993</f>
        <v>31540414.713557176</v>
      </c>
      <c r="Y2411" s="3">
        <v>26238243</v>
      </c>
      <c r="Z2411" s="13">
        <f>AA2411*1.20207800169993</f>
        <v>53774550.699525788</v>
      </c>
      <c r="AA2411" s="3">
        <v>44734660</v>
      </c>
      <c r="AB2411">
        <v>591</v>
      </c>
    </row>
    <row r="2412" spans="1:28" hidden="1" x14ac:dyDescent="0.2">
      <c r="A2412" t="s">
        <v>22773</v>
      </c>
      <c r="B2412" t="s">
        <v>22774</v>
      </c>
      <c r="C2412">
        <v>2010</v>
      </c>
      <c r="D2412" s="1">
        <v>40759</v>
      </c>
      <c r="E2412" t="s">
        <v>1045</v>
      </c>
      <c r="F2412" t="s">
        <v>44032</v>
      </c>
      <c r="G2412" t="s">
        <v>44036</v>
      </c>
      <c r="H2412">
        <v>107</v>
      </c>
      <c r="I2412" t="s">
        <v>25</v>
      </c>
      <c r="J2412" t="s">
        <v>26</v>
      </c>
      <c r="M2412" t="s">
        <v>8904</v>
      </c>
      <c r="N2412" t="s">
        <v>22775</v>
      </c>
      <c r="O2412" t="s">
        <v>22776</v>
      </c>
      <c r="P2412" t="s">
        <v>22777</v>
      </c>
      <c r="Q2412" t="s">
        <v>22778</v>
      </c>
      <c r="R2412" t="s">
        <v>22779</v>
      </c>
      <c r="S2412" t="s">
        <v>22780</v>
      </c>
      <c r="T2412">
        <v>6.1</v>
      </c>
      <c r="U2412">
        <v>35592</v>
      </c>
      <c r="W2412"/>
      <c r="X2412"/>
      <c r="Y2412">
        <v>4234170</v>
      </c>
      <c r="Z2412"/>
      <c r="AA2412">
        <v>6344112</v>
      </c>
      <c r="AB2412">
        <v>160</v>
      </c>
    </row>
    <row r="2413" spans="1:28" x14ac:dyDescent="0.2">
      <c r="A2413" t="s">
        <v>32163</v>
      </c>
      <c r="B2413" t="s">
        <v>32164</v>
      </c>
      <c r="C2413">
        <v>2014</v>
      </c>
      <c r="D2413" s="1">
        <v>41947</v>
      </c>
      <c r="E2413" t="s">
        <v>176</v>
      </c>
      <c r="F2413" t="s">
        <v>44050</v>
      </c>
      <c r="H2413">
        <v>110</v>
      </c>
      <c r="I2413" t="s">
        <v>25</v>
      </c>
      <c r="J2413" t="s">
        <v>26</v>
      </c>
      <c r="M2413" t="s">
        <v>3463</v>
      </c>
      <c r="N2413" t="s">
        <v>32165</v>
      </c>
      <c r="O2413" t="s">
        <v>32166</v>
      </c>
      <c r="P2413" t="s">
        <v>32167</v>
      </c>
      <c r="Q2413" t="s">
        <v>32168</v>
      </c>
      <c r="R2413" t="s">
        <v>32169</v>
      </c>
      <c r="S2413" t="s">
        <v>32170</v>
      </c>
      <c r="T2413">
        <v>6.8</v>
      </c>
      <c r="U2413">
        <v>52760</v>
      </c>
      <c r="V2413" s="12">
        <f>W2413*1.09324733035956</f>
        <v>27331183.258988999</v>
      </c>
      <c r="W2413" s="3">
        <v>25000000</v>
      </c>
      <c r="X2413" s="13">
        <f>Y2413*1.09324733035956</f>
        <v>31531698.601847727</v>
      </c>
      <c r="Y2413" s="3">
        <v>28842237</v>
      </c>
      <c r="Z2413" s="13">
        <f>AA2413*1.09324733035956</f>
        <v>32605225.93686226</v>
      </c>
      <c r="AA2413" s="3">
        <v>29824199</v>
      </c>
      <c r="AB2413">
        <v>159</v>
      </c>
    </row>
    <row r="2414" spans="1:28" x14ac:dyDescent="0.2">
      <c r="A2414" t="s">
        <v>23037</v>
      </c>
      <c r="B2414" t="s">
        <v>23038</v>
      </c>
      <c r="C2414">
        <v>2018</v>
      </c>
      <c r="D2414" t="s">
        <v>23039</v>
      </c>
      <c r="E2414" t="s">
        <v>1045</v>
      </c>
      <c r="F2414" t="s">
        <v>44044</v>
      </c>
      <c r="G2414" t="s">
        <v>44045</v>
      </c>
      <c r="H2414">
        <v>90</v>
      </c>
      <c r="I2414" t="s">
        <v>433</v>
      </c>
      <c r="J2414" t="s">
        <v>26</v>
      </c>
      <c r="M2414" t="s">
        <v>23040</v>
      </c>
      <c r="N2414" t="s">
        <v>23041</v>
      </c>
      <c r="O2414" t="s">
        <v>23042</v>
      </c>
      <c r="P2414" t="s">
        <v>6745</v>
      </c>
      <c r="Q2414" t="s">
        <v>11611</v>
      </c>
      <c r="R2414" t="s">
        <v>23043</v>
      </c>
      <c r="S2414" t="s">
        <v>23044</v>
      </c>
      <c r="T2414">
        <v>3.8</v>
      </c>
      <c r="U2414">
        <v>28587</v>
      </c>
      <c r="V2414" s="12">
        <f>W2414*1.03068014830331</f>
        <v>43288566.228739016</v>
      </c>
      <c r="W2414" s="3">
        <v>42000000</v>
      </c>
      <c r="X2414" s="13">
        <f>Y2414*1.03068014830331</f>
        <v>31511629.379849933</v>
      </c>
      <c r="Y2414" s="3">
        <v>30573626</v>
      </c>
      <c r="Z2414" s="13">
        <f>AA2414*1.03068014830331</f>
        <v>41708502.640985593</v>
      </c>
      <c r="AA2414" s="3">
        <v>40466970</v>
      </c>
      <c r="AB2414">
        <v>907</v>
      </c>
    </row>
    <row r="2415" spans="1:28" hidden="1" x14ac:dyDescent="0.2">
      <c r="A2415" t="s">
        <v>22797</v>
      </c>
      <c r="B2415" t="s">
        <v>22798</v>
      </c>
      <c r="C2415">
        <v>2009</v>
      </c>
      <c r="D2415" t="s">
        <v>19690</v>
      </c>
      <c r="E2415" t="s">
        <v>176</v>
      </c>
      <c r="F2415" t="s">
        <v>44034</v>
      </c>
      <c r="G2415" t="s">
        <v>44045</v>
      </c>
      <c r="H2415">
        <v>112</v>
      </c>
      <c r="I2415" t="s">
        <v>1561</v>
      </c>
      <c r="J2415" t="s">
        <v>26</v>
      </c>
      <c r="M2415" t="s">
        <v>4745</v>
      </c>
      <c r="N2415" t="s">
        <v>22799</v>
      </c>
      <c r="O2415" t="s">
        <v>22800</v>
      </c>
      <c r="P2415" t="s">
        <v>16022</v>
      </c>
      <c r="Q2415" t="s">
        <v>22801</v>
      </c>
      <c r="R2415" t="s">
        <v>22802</v>
      </c>
      <c r="S2415" t="s">
        <v>22803</v>
      </c>
      <c r="T2415">
        <v>6.3</v>
      </c>
      <c r="U2415">
        <v>59995</v>
      </c>
      <c r="W2415"/>
      <c r="X2415"/>
      <c r="Y2415"/>
      <c r="Z2415"/>
      <c r="AA2415">
        <v>22873653</v>
      </c>
      <c r="AB2415">
        <v>144</v>
      </c>
    </row>
    <row r="2416" spans="1:28" x14ac:dyDescent="0.2">
      <c r="A2416" t="s">
        <v>40790</v>
      </c>
      <c r="B2416" t="s">
        <v>40791</v>
      </c>
      <c r="C2416">
        <v>2018</v>
      </c>
      <c r="D2416" s="1">
        <v>43260</v>
      </c>
      <c r="E2416" t="s">
        <v>3496</v>
      </c>
      <c r="F2416" t="s">
        <v>44045</v>
      </c>
      <c r="G2416" t="s">
        <v>44042</v>
      </c>
      <c r="H2416">
        <v>93</v>
      </c>
      <c r="I2416" t="s">
        <v>25</v>
      </c>
      <c r="J2416" t="s">
        <v>26</v>
      </c>
      <c r="M2416" t="s">
        <v>15240</v>
      </c>
      <c r="N2416" t="s">
        <v>40792</v>
      </c>
      <c r="O2416" t="s">
        <v>40793</v>
      </c>
      <c r="P2416" t="s">
        <v>15854</v>
      </c>
      <c r="Q2416" t="s">
        <v>40794</v>
      </c>
      <c r="R2416" t="s">
        <v>40795</v>
      </c>
      <c r="S2416" t="s">
        <v>40796</v>
      </c>
      <c r="T2416">
        <v>3.2</v>
      </c>
      <c r="U2416">
        <v>27028</v>
      </c>
      <c r="V2416" s="12">
        <f>W2416*1.03068014830331</f>
        <v>10306801.483033098</v>
      </c>
      <c r="W2416" s="3">
        <v>10000000</v>
      </c>
      <c r="X2416" s="13">
        <f>Y2416*1.03068014830331</f>
        <v>31507360.302675661</v>
      </c>
      <c r="Y2416" s="3">
        <v>30569484</v>
      </c>
      <c r="Z2416" s="13">
        <f>AA2416*1.03068014830331</f>
        <v>53325895.356318064</v>
      </c>
      <c r="AA2416" s="3">
        <v>51738549</v>
      </c>
      <c r="AB2416">
        <v>677</v>
      </c>
    </row>
    <row r="2417" spans="1:28" x14ac:dyDescent="0.2">
      <c r="A2417" t="s">
        <v>40492</v>
      </c>
      <c r="B2417" t="s">
        <v>40493</v>
      </c>
      <c r="C2417">
        <v>2017</v>
      </c>
      <c r="D2417" t="s">
        <v>34178</v>
      </c>
      <c r="E2417" t="s">
        <v>176</v>
      </c>
      <c r="F2417" t="s">
        <v>44039</v>
      </c>
      <c r="H2417">
        <v>134</v>
      </c>
      <c r="I2417" t="s">
        <v>25</v>
      </c>
      <c r="J2417" t="s">
        <v>26</v>
      </c>
      <c r="K2417" t="s">
        <v>40494</v>
      </c>
      <c r="L2417" t="s">
        <v>27</v>
      </c>
      <c r="M2417" t="s">
        <v>22229</v>
      </c>
      <c r="N2417" t="s">
        <v>40495</v>
      </c>
      <c r="O2417" t="s">
        <v>40496</v>
      </c>
      <c r="P2417" t="s">
        <v>40497</v>
      </c>
      <c r="Q2417" t="s">
        <v>40498</v>
      </c>
      <c r="R2417" t="s">
        <v>40499</v>
      </c>
      <c r="S2417" t="s">
        <v>40500</v>
      </c>
      <c r="T2417">
        <v>7.2</v>
      </c>
      <c r="U2417">
        <v>67184</v>
      </c>
      <c r="V2417" s="12">
        <f>W2417*1.05585427545692</f>
        <v>41178316.742819883</v>
      </c>
      <c r="W2417" s="3">
        <v>39000000</v>
      </c>
      <c r="X2417" s="13">
        <f>Y2417*1.05585427545692</f>
        <v>31484639.0072373</v>
      </c>
      <c r="Y2417" s="3">
        <v>29819114</v>
      </c>
      <c r="Z2417" s="13">
        <f>AA2417*1.05585427545692</f>
        <v>37661284.10079556</v>
      </c>
      <c r="AA2417" s="3">
        <v>35669017</v>
      </c>
      <c r="AB2417">
        <v>439</v>
      </c>
    </row>
    <row r="2418" spans="1:28" hidden="1" x14ac:dyDescent="0.2">
      <c r="A2418" t="s">
        <v>22819</v>
      </c>
      <c r="B2418" t="s">
        <v>22820</v>
      </c>
      <c r="C2418">
        <v>2009</v>
      </c>
      <c r="D2418" t="s">
        <v>22821</v>
      </c>
      <c r="E2418" t="s">
        <v>3496</v>
      </c>
      <c r="F2418" t="s">
        <v>44033</v>
      </c>
      <c r="H2418">
        <v>94</v>
      </c>
      <c r="I2418" t="s">
        <v>1983</v>
      </c>
      <c r="J2418" t="s">
        <v>26</v>
      </c>
      <c r="M2418" t="s">
        <v>22822</v>
      </c>
      <c r="N2418" t="s">
        <v>22823</v>
      </c>
      <c r="O2418" t="s">
        <v>22824</v>
      </c>
      <c r="P2418" t="s">
        <v>1652</v>
      </c>
      <c r="Q2418" t="s">
        <v>22825</v>
      </c>
      <c r="R2418" t="s">
        <v>22826</v>
      </c>
      <c r="S2418" t="s">
        <v>22827</v>
      </c>
      <c r="T2418">
        <v>5.2</v>
      </c>
      <c r="U2418">
        <v>11267</v>
      </c>
      <c r="W2418"/>
      <c r="X2418"/>
      <c r="Y2418"/>
      <c r="Z2418"/>
      <c r="AA2418">
        <v>149857</v>
      </c>
      <c r="AB2418">
        <v>77</v>
      </c>
    </row>
    <row r="2419" spans="1:28" x14ac:dyDescent="0.2">
      <c r="A2419" t="s">
        <v>31139</v>
      </c>
      <c r="B2419" t="s">
        <v>31140</v>
      </c>
      <c r="C2419">
        <v>2015</v>
      </c>
      <c r="D2419" t="s">
        <v>31141</v>
      </c>
      <c r="E2419" t="s">
        <v>16512</v>
      </c>
      <c r="F2419" t="s">
        <v>44031</v>
      </c>
      <c r="G2419" t="s">
        <v>44044</v>
      </c>
      <c r="H2419">
        <v>114</v>
      </c>
      <c r="I2419" t="s">
        <v>31142</v>
      </c>
      <c r="J2419" t="s">
        <v>26</v>
      </c>
      <c r="K2419" t="s">
        <v>27</v>
      </c>
      <c r="L2419" t="s">
        <v>308</v>
      </c>
      <c r="M2419" t="s">
        <v>13286</v>
      </c>
      <c r="N2419" t="s">
        <v>31143</v>
      </c>
      <c r="O2419" t="s">
        <v>31144</v>
      </c>
      <c r="P2419" t="s">
        <v>29024</v>
      </c>
      <c r="Q2419" t="s">
        <v>31145</v>
      </c>
      <c r="R2419" t="s">
        <v>31146</v>
      </c>
      <c r="S2419" t="s">
        <v>31147</v>
      </c>
      <c r="T2419">
        <v>5.3</v>
      </c>
      <c r="U2419">
        <v>57369</v>
      </c>
      <c r="V2419" s="12">
        <f>W2419*1.09195121025074</f>
        <v>114654877.07632771</v>
      </c>
      <c r="W2419" s="3">
        <v>105000000</v>
      </c>
      <c r="X2419" s="13">
        <f>Y2419*1.09195121025074</f>
        <v>31429064.961968932</v>
      </c>
      <c r="Y2419" s="3">
        <v>28782481</v>
      </c>
      <c r="Z2419" s="13">
        <f>AA2419*1.09195121025074</f>
        <v>146014308.30961895</v>
      </c>
      <c r="AA2419" s="3">
        <v>133718711</v>
      </c>
      <c r="AB2419">
        <v>262</v>
      </c>
    </row>
    <row r="2420" spans="1:28" x14ac:dyDescent="0.2">
      <c r="A2420" t="s">
        <v>7081</v>
      </c>
      <c r="B2420" t="s">
        <v>7082</v>
      </c>
      <c r="C2420">
        <v>2004</v>
      </c>
      <c r="D2420" s="1">
        <v>38359</v>
      </c>
      <c r="E2420" t="s">
        <v>1045</v>
      </c>
      <c r="F2420" t="s">
        <v>44040</v>
      </c>
      <c r="G2420" t="s">
        <v>44034</v>
      </c>
      <c r="H2420">
        <v>96</v>
      </c>
      <c r="I2420" t="s">
        <v>7083</v>
      </c>
      <c r="J2420" t="s">
        <v>26</v>
      </c>
      <c r="M2420" t="s">
        <v>1523</v>
      </c>
      <c r="N2420" t="s">
        <v>7084</v>
      </c>
      <c r="O2420" t="s">
        <v>7085</v>
      </c>
      <c r="P2420" t="s">
        <v>5169</v>
      </c>
      <c r="Q2420" t="s">
        <v>7086</v>
      </c>
      <c r="R2420" t="s">
        <v>7087</v>
      </c>
      <c r="S2420" t="s">
        <v>7088</v>
      </c>
      <c r="T2420">
        <v>6.3</v>
      </c>
      <c r="U2420">
        <v>60565</v>
      </c>
      <c r="V2420" s="12">
        <f>W2420*1.37009528851244</f>
        <v>42472953.943885639</v>
      </c>
      <c r="W2420" s="3">
        <v>31000000</v>
      </c>
      <c r="X2420" s="13">
        <f>Y2420*1.37009528851244</f>
        <v>31400374.049004756</v>
      </c>
      <c r="Y2420" s="3">
        <v>22918387</v>
      </c>
      <c r="Z2420" s="13">
        <f>AA2420*1.37009528851244</f>
        <v>37525220.624864995</v>
      </c>
      <c r="AA2420" s="3">
        <v>27388767</v>
      </c>
      <c r="AB2420">
        <v>262</v>
      </c>
    </row>
    <row r="2421" spans="1:28" x14ac:dyDescent="0.2">
      <c r="A2421" t="s">
        <v>13228</v>
      </c>
      <c r="B2421" t="s">
        <v>13229</v>
      </c>
      <c r="C2421">
        <v>2007</v>
      </c>
      <c r="D2421" s="1">
        <v>39237</v>
      </c>
      <c r="E2421" t="s">
        <v>3496</v>
      </c>
      <c r="F2421" t="s">
        <v>44042</v>
      </c>
      <c r="H2421">
        <v>99</v>
      </c>
      <c r="I2421" t="s">
        <v>25</v>
      </c>
      <c r="J2421" t="s">
        <v>26</v>
      </c>
      <c r="K2421" t="s">
        <v>308</v>
      </c>
      <c r="M2421" t="s">
        <v>797</v>
      </c>
      <c r="N2421" t="s">
        <v>13230</v>
      </c>
      <c r="O2421" t="s">
        <v>13231</v>
      </c>
      <c r="P2421" t="s">
        <v>12652</v>
      </c>
      <c r="Q2421" t="s">
        <v>13232</v>
      </c>
      <c r="R2421" t="s">
        <v>13233</v>
      </c>
      <c r="S2421" t="s">
        <v>13234</v>
      </c>
      <c r="T2421">
        <v>5.6</v>
      </c>
      <c r="U2421">
        <v>41606</v>
      </c>
      <c r="V2421" s="12">
        <f>W2421*1.24823238899982</f>
        <v>49929295.559992798</v>
      </c>
      <c r="W2421" s="3">
        <v>40000000</v>
      </c>
      <c r="X2421" s="13">
        <f>Y2421*1.24823238899982</f>
        <v>31363354.127740722</v>
      </c>
      <c r="Y2421" s="3">
        <v>25126214</v>
      </c>
      <c r="Z2421" s="13">
        <f>AA2421*144548551.06</f>
        <v>9073465626951772</v>
      </c>
      <c r="AA2421" s="3">
        <v>62771059</v>
      </c>
      <c r="AB2421">
        <v>191</v>
      </c>
    </row>
    <row r="2422" spans="1:28" hidden="1" x14ac:dyDescent="0.2">
      <c r="A2422" t="s">
        <v>22852</v>
      </c>
      <c r="B2422" t="s">
        <v>22853</v>
      </c>
      <c r="C2422">
        <v>2009</v>
      </c>
      <c r="D2422" t="s">
        <v>14166</v>
      </c>
      <c r="E2422" t="s">
        <v>176</v>
      </c>
      <c r="F2422" t="s">
        <v>44042</v>
      </c>
      <c r="H2422">
        <v>89</v>
      </c>
      <c r="I2422" t="s">
        <v>4877</v>
      </c>
      <c r="J2422" t="s">
        <v>26</v>
      </c>
      <c r="M2422" t="s">
        <v>3401</v>
      </c>
      <c r="N2422" t="s">
        <v>22854</v>
      </c>
      <c r="O2422" t="s">
        <v>22855</v>
      </c>
      <c r="P2422" t="s">
        <v>22856</v>
      </c>
      <c r="Q2422" t="s">
        <v>22857</v>
      </c>
      <c r="R2422" t="s">
        <v>22858</v>
      </c>
      <c r="S2422" t="s">
        <v>22859</v>
      </c>
      <c r="T2422">
        <v>6.6</v>
      </c>
      <c r="U2422">
        <v>12083</v>
      </c>
      <c r="W2422"/>
      <c r="X2422"/>
      <c r="Y2422">
        <v>15676</v>
      </c>
      <c r="Z2422"/>
      <c r="AA2422">
        <v>364355</v>
      </c>
      <c r="AB2422">
        <v>53</v>
      </c>
    </row>
    <row r="2423" spans="1:28" x14ac:dyDescent="0.2">
      <c r="A2423" t="s">
        <v>14264</v>
      </c>
      <c r="B2423" t="s">
        <v>14265</v>
      </c>
      <c r="C2423">
        <v>2007</v>
      </c>
      <c r="D2423" t="s">
        <v>11525</v>
      </c>
      <c r="E2423" t="s">
        <v>16512</v>
      </c>
      <c r="F2423" t="s">
        <v>44046</v>
      </c>
      <c r="G2423" t="s">
        <v>44042</v>
      </c>
      <c r="H2423">
        <v>191</v>
      </c>
      <c r="I2423" t="s">
        <v>433</v>
      </c>
      <c r="J2423" t="s">
        <v>26</v>
      </c>
      <c r="K2423" t="s">
        <v>308</v>
      </c>
      <c r="M2423" t="s">
        <v>14266</v>
      </c>
      <c r="N2423" t="s">
        <v>14267</v>
      </c>
      <c r="O2423" t="s">
        <v>14268</v>
      </c>
      <c r="P2423" t="s">
        <v>2578</v>
      </c>
      <c r="Q2423" t="s">
        <v>14269</v>
      </c>
      <c r="R2423" t="s">
        <v>14270</v>
      </c>
      <c r="S2423" t="s">
        <v>14271</v>
      </c>
      <c r="T2423">
        <v>7.5</v>
      </c>
      <c r="U2423">
        <v>176256</v>
      </c>
      <c r="V2423" s="12">
        <f>W2423*1.24823238899982</f>
        <v>83631570.062987939</v>
      </c>
      <c r="W2423" s="3">
        <v>67000000</v>
      </c>
      <c r="X2423" s="13">
        <f>Y2423*1.24823238899982</f>
        <v>31253113.987841424</v>
      </c>
      <c r="Y2423" s="3">
        <v>25037897</v>
      </c>
      <c r="Z2423" s="13">
        <f>AA2423*144548551.06</f>
        <v>3674725985319813.5</v>
      </c>
      <c r="AA2423" s="3">
        <v>25422088</v>
      </c>
      <c r="AB2423">
        <v>534</v>
      </c>
    </row>
    <row r="2424" spans="1:28" hidden="1" x14ac:dyDescent="0.2">
      <c r="A2424" t="s">
        <v>22867</v>
      </c>
      <c r="B2424" t="s">
        <v>22868</v>
      </c>
      <c r="C2424">
        <v>2008</v>
      </c>
      <c r="D2424" s="1">
        <v>39605</v>
      </c>
      <c r="E2424" t="s">
        <v>44041</v>
      </c>
      <c r="F2424" t="s">
        <v>44032</v>
      </c>
      <c r="G2424" t="s">
        <v>44042</v>
      </c>
      <c r="H2424">
        <v>99</v>
      </c>
      <c r="I2424" t="s">
        <v>943</v>
      </c>
      <c r="J2424" t="s">
        <v>944</v>
      </c>
      <c r="M2424" t="s">
        <v>22869</v>
      </c>
      <c r="N2424" t="s">
        <v>22869</v>
      </c>
      <c r="O2424" t="s">
        <v>22870</v>
      </c>
      <c r="P2424" t="s">
        <v>22871</v>
      </c>
      <c r="Q2424" t="s">
        <v>22872</v>
      </c>
      <c r="R2424" t="s">
        <v>22873</v>
      </c>
      <c r="S2424" t="s">
        <v>22874</v>
      </c>
      <c r="T2424">
        <v>7.7</v>
      </c>
      <c r="U2424">
        <v>10466</v>
      </c>
      <c r="W2424" t="s">
        <v>22875</v>
      </c>
      <c r="X2424"/>
      <c r="Y2424"/>
      <c r="Z2424"/>
      <c r="AA2424">
        <v>831931</v>
      </c>
      <c r="AB2424">
        <v>48</v>
      </c>
    </row>
    <row r="2425" spans="1:28" hidden="1" x14ac:dyDescent="0.2">
      <c r="A2425" t="s">
        <v>22876</v>
      </c>
      <c r="B2425" t="s">
        <v>16082</v>
      </c>
      <c r="C2425">
        <v>2017</v>
      </c>
      <c r="D2425" t="s">
        <v>22877</v>
      </c>
      <c r="E2425" t="s">
        <v>16512</v>
      </c>
      <c r="F2425" t="s">
        <v>44031</v>
      </c>
      <c r="G2425" t="s">
        <v>44044</v>
      </c>
      <c r="H2425">
        <v>101</v>
      </c>
      <c r="I2425" t="s">
        <v>25</v>
      </c>
      <c r="J2425" t="s">
        <v>26</v>
      </c>
      <c r="K2425" t="s">
        <v>934</v>
      </c>
      <c r="L2425" t="s">
        <v>308</v>
      </c>
      <c r="M2425" t="s">
        <v>22878</v>
      </c>
      <c r="N2425" t="s">
        <v>22879</v>
      </c>
      <c r="O2425" t="s">
        <v>22880</v>
      </c>
      <c r="P2425" t="s">
        <v>22881</v>
      </c>
      <c r="Q2425" t="s">
        <v>22882</v>
      </c>
      <c r="R2425" t="s">
        <v>22883</v>
      </c>
      <c r="S2425" t="s">
        <v>22884</v>
      </c>
      <c r="T2425">
        <v>4.5</v>
      </c>
      <c r="U2425">
        <v>73728</v>
      </c>
      <c r="W2425"/>
      <c r="X2425"/>
      <c r="Y2425"/>
      <c r="Z2425"/>
      <c r="AA2425"/>
      <c r="AB2425">
        <v>1043</v>
      </c>
    </row>
    <row r="2426" spans="1:28" hidden="1" x14ac:dyDescent="0.2">
      <c r="A2426" t="s">
        <v>22885</v>
      </c>
      <c r="B2426" t="s">
        <v>22886</v>
      </c>
      <c r="C2426">
        <v>2009</v>
      </c>
      <c r="D2426" t="s">
        <v>16603</v>
      </c>
      <c r="E2426" t="s">
        <v>16512</v>
      </c>
      <c r="F2426" t="s">
        <v>44031</v>
      </c>
      <c r="G2426" t="s">
        <v>44044</v>
      </c>
      <c r="H2426">
        <v>113</v>
      </c>
      <c r="I2426" t="s">
        <v>3621</v>
      </c>
      <c r="J2426" t="s">
        <v>308</v>
      </c>
      <c r="K2426" t="s">
        <v>22887</v>
      </c>
      <c r="L2426" t="s">
        <v>26</v>
      </c>
      <c r="M2426" t="s">
        <v>22888</v>
      </c>
      <c r="N2426" t="s">
        <v>22889</v>
      </c>
      <c r="O2426" t="s">
        <v>22890</v>
      </c>
      <c r="P2426" t="s">
        <v>22891</v>
      </c>
      <c r="Q2426" t="s">
        <v>22892</v>
      </c>
      <c r="R2426" t="s">
        <v>22893</v>
      </c>
      <c r="S2426" t="s">
        <v>22894</v>
      </c>
      <c r="T2426">
        <v>7.6</v>
      </c>
      <c r="U2426">
        <v>62902</v>
      </c>
      <c r="W2426" t="s">
        <v>22895</v>
      </c>
      <c r="X2426"/>
      <c r="Y2426"/>
      <c r="Z2426"/>
      <c r="AA2426">
        <v>19305314</v>
      </c>
      <c r="AB2426">
        <v>71</v>
      </c>
    </row>
    <row r="2427" spans="1:28" x14ac:dyDescent="0.2">
      <c r="A2427" t="s">
        <v>5306</v>
      </c>
      <c r="B2427" t="s">
        <v>5307</v>
      </c>
      <c r="C2427">
        <v>2003</v>
      </c>
      <c r="D2427" s="1">
        <v>37967</v>
      </c>
      <c r="E2427" t="s">
        <v>16512</v>
      </c>
      <c r="F2427" t="s">
        <v>44038</v>
      </c>
      <c r="G2427" t="s">
        <v>44034</v>
      </c>
      <c r="H2427">
        <v>88</v>
      </c>
      <c r="I2427" t="s">
        <v>4212</v>
      </c>
      <c r="J2427" t="s">
        <v>26</v>
      </c>
      <c r="M2427" t="s">
        <v>5308</v>
      </c>
      <c r="N2427" t="s">
        <v>5309</v>
      </c>
      <c r="O2427" t="s">
        <v>5310</v>
      </c>
      <c r="P2427" t="s">
        <v>1289</v>
      </c>
      <c r="Q2427" t="s">
        <v>5311</v>
      </c>
      <c r="R2427" t="s">
        <v>5312</v>
      </c>
      <c r="S2427" t="s">
        <v>5313</v>
      </c>
      <c r="T2427">
        <v>5.3</v>
      </c>
      <c r="U2427">
        <v>38532</v>
      </c>
      <c r="V2427" s="12">
        <f>W2427*1.40658152173913</f>
        <v>57669842.391304329</v>
      </c>
      <c r="W2427" s="3">
        <v>41000000</v>
      </c>
      <c r="X2427" s="13">
        <f>Y2427*1.40658152173913</f>
        <v>31253104.895173904</v>
      </c>
      <c r="Y2427" s="3">
        <v>22219192</v>
      </c>
      <c r="Z2427" s="13">
        <f>AA2427*1.40658152173913</f>
        <v>48201721.600603245</v>
      </c>
      <c r="AA2427" s="3">
        <v>34268701</v>
      </c>
      <c r="AB2427">
        <v>133</v>
      </c>
    </row>
    <row r="2428" spans="1:28" x14ac:dyDescent="0.2">
      <c r="A2428" t="s">
        <v>15365</v>
      </c>
      <c r="B2428" t="s">
        <v>13010</v>
      </c>
      <c r="C2428">
        <v>2008</v>
      </c>
      <c r="D2428" s="1">
        <v>39668</v>
      </c>
      <c r="E2428" t="s">
        <v>3496</v>
      </c>
      <c r="F2428" t="s">
        <v>44045</v>
      </c>
      <c r="G2428" t="s">
        <v>44042</v>
      </c>
      <c r="H2428">
        <v>85</v>
      </c>
      <c r="I2428" t="s">
        <v>15366</v>
      </c>
      <c r="J2428" t="s">
        <v>26</v>
      </c>
      <c r="K2428" t="s">
        <v>934</v>
      </c>
      <c r="M2428" t="s">
        <v>15367</v>
      </c>
      <c r="N2428" t="s">
        <v>15368</v>
      </c>
      <c r="O2428" t="s">
        <v>15369</v>
      </c>
      <c r="P2428" t="s">
        <v>1545</v>
      </c>
      <c r="Q2428" t="s">
        <v>15370</v>
      </c>
      <c r="R2428" t="s">
        <v>15371</v>
      </c>
      <c r="S2428" t="s">
        <v>15372</v>
      </c>
      <c r="T2428">
        <v>5.2</v>
      </c>
      <c r="U2428">
        <v>31960</v>
      </c>
      <c r="V2428" s="12">
        <f>W2428*1.20207800169993</f>
        <v>9616624.0135994405</v>
      </c>
      <c r="W2428" s="3">
        <v>8000000</v>
      </c>
      <c r="X2428" s="13">
        <f>Y2428*1.20207800169993</f>
        <v>31168139.570976719</v>
      </c>
      <c r="Y2428" s="3">
        <v>25928550</v>
      </c>
      <c r="Z2428" s="13">
        <f>AA2428*1.20207800169993</f>
        <v>58367265.208408616</v>
      </c>
      <c r="AA2428" s="3">
        <v>48555306</v>
      </c>
      <c r="AB2428">
        <v>152</v>
      </c>
    </row>
    <row r="2429" spans="1:28" hidden="1" x14ac:dyDescent="0.2">
      <c r="A2429" t="s">
        <v>22914</v>
      </c>
      <c r="B2429" t="s">
        <v>22915</v>
      </c>
      <c r="C2429">
        <v>2009</v>
      </c>
      <c r="D2429" s="1">
        <v>39915</v>
      </c>
      <c r="E2429" t="s">
        <v>1045</v>
      </c>
      <c r="F2429" t="s">
        <v>44032</v>
      </c>
      <c r="G2429" t="s">
        <v>44034</v>
      </c>
      <c r="H2429">
        <v>116</v>
      </c>
      <c r="I2429" t="s">
        <v>22916</v>
      </c>
      <c r="J2429" t="s">
        <v>26</v>
      </c>
      <c r="K2429" t="s">
        <v>27</v>
      </c>
      <c r="M2429" t="s">
        <v>6364</v>
      </c>
      <c r="N2429" t="s">
        <v>6365</v>
      </c>
      <c r="O2429" t="s">
        <v>22917</v>
      </c>
      <c r="P2429" t="s">
        <v>22918</v>
      </c>
      <c r="Q2429" t="s">
        <v>22919</v>
      </c>
      <c r="R2429" t="s">
        <v>22920</v>
      </c>
      <c r="S2429" t="s">
        <v>22921</v>
      </c>
      <c r="T2429">
        <v>7.2</v>
      </c>
      <c r="U2429">
        <v>15785</v>
      </c>
      <c r="W2429"/>
      <c r="X2429"/>
      <c r="Y2429">
        <v>55804</v>
      </c>
      <c r="Z2429"/>
      <c r="AA2429">
        <v>11650726</v>
      </c>
      <c r="AB2429">
        <v>51</v>
      </c>
    </row>
    <row r="2430" spans="1:28" x14ac:dyDescent="0.2">
      <c r="A2430" t="s">
        <v>12412</v>
      </c>
      <c r="B2430" t="s">
        <v>12413</v>
      </c>
      <c r="C2430">
        <v>2008</v>
      </c>
      <c r="D2430" t="s">
        <v>10321</v>
      </c>
      <c r="E2430" t="s">
        <v>16512</v>
      </c>
      <c r="F2430" t="s">
        <v>44038</v>
      </c>
      <c r="G2430" t="s">
        <v>44033</v>
      </c>
      <c r="H2430">
        <v>75</v>
      </c>
      <c r="I2430" t="s">
        <v>25</v>
      </c>
      <c r="J2430" t="s">
        <v>26</v>
      </c>
      <c r="M2430" t="s">
        <v>12414</v>
      </c>
      <c r="N2430" t="s">
        <v>12414</v>
      </c>
      <c r="O2430" t="s">
        <v>12415</v>
      </c>
      <c r="P2430" t="s">
        <v>12416</v>
      </c>
      <c r="Q2430" t="s">
        <v>12417</v>
      </c>
      <c r="R2430" t="s">
        <v>12418</v>
      </c>
      <c r="S2430" t="s">
        <v>12419</v>
      </c>
      <c r="T2430">
        <v>4.5</v>
      </c>
      <c r="U2430">
        <v>62728</v>
      </c>
      <c r="V2430" s="12">
        <f>W2430*1.20207800169993</f>
        <v>42072730.05949755</v>
      </c>
      <c r="W2430" s="3">
        <v>35000000</v>
      </c>
      <c r="X2430" s="13">
        <f>Y2430*1.20207800169993</f>
        <v>31111062.503300004</v>
      </c>
      <c r="Y2430" s="3">
        <v>25881068</v>
      </c>
      <c r="Z2430" s="13">
        <f>AA2430*1.20207800169993</f>
        <v>86034285.283066198</v>
      </c>
      <c r="AA2430" s="3">
        <v>71571300</v>
      </c>
      <c r="AB2430">
        <v>194</v>
      </c>
    </row>
    <row r="2431" spans="1:28" x14ac:dyDescent="0.2">
      <c r="A2431" t="s">
        <v>27034</v>
      </c>
      <c r="B2431" t="s">
        <v>27035</v>
      </c>
      <c r="C2431">
        <v>2016</v>
      </c>
      <c r="D2431" s="1">
        <v>42706</v>
      </c>
      <c r="E2431" t="s">
        <v>16512</v>
      </c>
      <c r="F2431" t="s">
        <v>44031</v>
      </c>
      <c r="G2431" t="s">
        <v>44038</v>
      </c>
      <c r="H2431">
        <v>101</v>
      </c>
      <c r="I2431" t="s">
        <v>2224</v>
      </c>
      <c r="J2431" t="s">
        <v>26</v>
      </c>
      <c r="K2431" t="s">
        <v>64</v>
      </c>
      <c r="L2431" t="s">
        <v>308</v>
      </c>
      <c r="M2431" t="s">
        <v>979</v>
      </c>
      <c r="N2431" t="s">
        <v>18717</v>
      </c>
      <c r="O2431" t="s">
        <v>27036</v>
      </c>
      <c r="P2431" t="s">
        <v>27037</v>
      </c>
      <c r="Q2431" t="s">
        <v>27038</v>
      </c>
      <c r="R2431" t="s">
        <v>27039</v>
      </c>
      <c r="S2431" t="s">
        <v>27040</v>
      </c>
      <c r="T2431">
        <v>4.7</v>
      </c>
      <c r="U2431">
        <v>63610</v>
      </c>
      <c r="V2431" s="12">
        <f>W2431*1.07834771485832</f>
        <v>53917385.742916003</v>
      </c>
      <c r="W2431" s="3">
        <v>50000000</v>
      </c>
      <c r="X2431" s="13">
        <f>Y2431*1.07834771485832</f>
        <v>31108922.173199214</v>
      </c>
      <c r="Y2431" s="3">
        <v>28848693</v>
      </c>
      <c r="Z2431" s="13">
        <f>AA2431*1.07834771485832</f>
        <v>61166786.377160028</v>
      </c>
      <c r="AA2431" s="3">
        <v>56722693</v>
      </c>
      <c r="AB2431">
        <v>217</v>
      </c>
    </row>
    <row r="2432" spans="1:28" x14ac:dyDescent="0.2">
      <c r="A2432" t="s">
        <v>15850</v>
      </c>
      <c r="B2432" t="s">
        <v>15851</v>
      </c>
      <c r="C2432">
        <v>2010</v>
      </c>
      <c r="D2432" t="s">
        <v>15239</v>
      </c>
      <c r="E2432" t="s">
        <v>1045</v>
      </c>
      <c r="F2432" t="s">
        <v>44032</v>
      </c>
      <c r="G2432" t="s">
        <v>44040</v>
      </c>
      <c r="H2432">
        <v>104</v>
      </c>
      <c r="I2432" t="s">
        <v>25</v>
      </c>
      <c r="J2432" t="s">
        <v>26</v>
      </c>
      <c r="M2432" t="s">
        <v>12547</v>
      </c>
      <c r="N2432" t="s">
        <v>15852</v>
      </c>
      <c r="O2432" t="s">
        <v>15853</v>
      </c>
      <c r="P2432" t="s">
        <v>15854</v>
      </c>
      <c r="Q2432" t="s">
        <v>15855</v>
      </c>
      <c r="R2432" t="s">
        <v>15856</v>
      </c>
      <c r="S2432" t="s">
        <v>15857</v>
      </c>
      <c r="T2432">
        <v>6.5</v>
      </c>
      <c r="U2432">
        <v>16955</v>
      </c>
      <c r="V2432" s="12">
        <f>W2432*1.18690152988223</f>
        <v>17803522.948233452</v>
      </c>
      <c r="W2432" s="3">
        <v>15000000</v>
      </c>
      <c r="X2432" s="13">
        <f>Y2432*1.18690152988223</f>
        <v>31057654.706231374</v>
      </c>
      <c r="Y2432" s="3">
        <v>26167002</v>
      </c>
      <c r="Z2432" s="13">
        <f>AA2432*1.18690152988223</f>
        <v>32394985.322912406</v>
      </c>
      <c r="AA2432" s="3">
        <v>27293743</v>
      </c>
      <c r="AB2432">
        <v>55</v>
      </c>
    </row>
    <row r="2433" spans="1:28" x14ac:dyDescent="0.2">
      <c r="A2433" t="s">
        <v>6982</v>
      </c>
      <c r="B2433" t="s">
        <v>6983</v>
      </c>
      <c r="C2433">
        <v>2003</v>
      </c>
      <c r="D2433" s="1">
        <v>37629</v>
      </c>
      <c r="E2433" t="s">
        <v>16512</v>
      </c>
      <c r="F2433" t="s">
        <v>44032</v>
      </c>
      <c r="H2433">
        <v>110</v>
      </c>
      <c r="I2433" t="s">
        <v>25</v>
      </c>
      <c r="J2433" t="s">
        <v>26</v>
      </c>
      <c r="M2433" t="s">
        <v>6985</v>
      </c>
      <c r="N2433" t="s">
        <v>6986</v>
      </c>
      <c r="O2433" t="s">
        <v>6987</v>
      </c>
      <c r="P2433" t="s">
        <v>6988</v>
      </c>
      <c r="Q2433" t="s">
        <v>6989</v>
      </c>
      <c r="R2433" t="s">
        <v>6990</v>
      </c>
      <c r="S2433" t="s">
        <v>6991</v>
      </c>
      <c r="T2433">
        <v>4.7</v>
      </c>
      <c r="U2433">
        <v>12621</v>
      </c>
      <c r="V2433" s="12">
        <f>W2433*1.40658152173913</f>
        <v>33757956.521739118</v>
      </c>
      <c r="W2433" s="3">
        <v>24000000</v>
      </c>
      <c r="X2433" s="13">
        <f>Y2433*1.40658152173913</f>
        <v>31052779.554847818</v>
      </c>
      <c r="Y2433" s="3">
        <v>22076772</v>
      </c>
      <c r="Z2433" s="13">
        <f>AA2433*1.40658152173913</f>
        <v>33069605.063211948</v>
      </c>
      <c r="AA2433" s="3">
        <v>23510621</v>
      </c>
      <c r="AB2433">
        <v>89</v>
      </c>
    </row>
    <row r="2434" spans="1:28" x14ac:dyDescent="0.2">
      <c r="A2434" t="s">
        <v>12251</v>
      </c>
      <c r="B2434" t="s">
        <v>12252</v>
      </c>
      <c r="C2434">
        <v>2006</v>
      </c>
      <c r="D2434" t="s">
        <v>10290</v>
      </c>
      <c r="E2434" t="s">
        <v>1045</v>
      </c>
      <c r="H2434">
        <v>97</v>
      </c>
      <c r="I2434" t="s">
        <v>25</v>
      </c>
      <c r="J2434" t="s">
        <v>26</v>
      </c>
      <c r="M2434" t="s">
        <v>3937</v>
      </c>
      <c r="N2434" t="s">
        <v>3937</v>
      </c>
      <c r="O2434" t="s">
        <v>12253</v>
      </c>
      <c r="P2434" t="s">
        <v>12254</v>
      </c>
      <c r="Q2434" t="s">
        <v>12255</v>
      </c>
      <c r="R2434" t="s">
        <v>12256</v>
      </c>
      <c r="S2434" t="s">
        <v>12257</v>
      </c>
      <c r="T2434">
        <v>7.3</v>
      </c>
      <c r="U2434">
        <v>128887</v>
      </c>
      <c r="V2434" s="12">
        <f>W2434*1.28378472222222</f>
        <v>6418923.6111111008</v>
      </c>
      <c r="W2434" s="3">
        <v>5000000</v>
      </c>
      <c r="X2434" s="13">
        <f>Y2434*1.28378472222222</f>
        <v>31000920.769583281</v>
      </c>
      <c r="Y2434" s="3">
        <v>24148068</v>
      </c>
      <c r="Z2434" s="13">
        <f>AA2434*1.28378472222222</f>
        <v>34644437.892430499</v>
      </c>
      <c r="AA2434" s="3">
        <v>26986174</v>
      </c>
      <c r="AB2434">
        <v>480</v>
      </c>
    </row>
    <row r="2435" spans="1:28" x14ac:dyDescent="0.2">
      <c r="A2435" t="s">
        <v>21417</v>
      </c>
      <c r="B2435" t="s">
        <v>21418</v>
      </c>
      <c r="C2435">
        <v>2009</v>
      </c>
      <c r="D2435" t="s">
        <v>16181</v>
      </c>
      <c r="E2435" t="s">
        <v>16512</v>
      </c>
      <c r="F2435" t="s">
        <v>44038</v>
      </c>
      <c r="G2435" t="s">
        <v>44057</v>
      </c>
      <c r="H2435">
        <v>83</v>
      </c>
      <c r="I2435" t="s">
        <v>25</v>
      </c>
      <c r="J2435" t="s">
        <v>26</v>
      </c>
      <c r="M2435" t="s">
        <v>21419</v>
      </c>
      <c r="N2435" t="s">
        <v>9868</v>
      </c>
      <c r="O2435" t="s">
        <v>21420</v>
      </c>
      <c r="P2435" t="s">
        <v>21421</v>
      </c>
      <c r="Q2435" t="s">
        <v>21422</v>
      </c>
      <c r="R2435" t="s">
        <v>21423</v>
      </c>
      <c r="S2435" t="s">
        <v>21424</v>
      </c>
      <c r="T2435">
        <v>3.5</v>
      </c>
      <c r="U2435">
        <v>11607</v>
      </c>
      <c r="V2435" s="12">
        <f>W2435*1.20636999678377</f>
        <v>30159249.919594251</v>
      </c>
      <c r="W2435" s="3">
        <v>25000000</v>
      </c>
      <c r="X2435" s="13">
        <f>Y2435*1.20636999678377</f>
        <v>30958053.844814606</v>
      </c>
      <c r="Y2435" s="3">
        <v>25662155</v>
      </c>
      <c r="Z2435" s="13">
        <f>AA2435*1.20636999678377</f>
        <v>37927235.220684491</v>
      </c>
      <c r="AA2435" s="3">
        <v>31439140</v>
      </c>
      <c r="AB2435">
        <v>58</v>
      </c>
    </row>
    <row r="2436" spans="1:28" x14ac:dyDescent="0.2">
      <c r="A2436" t="s">
        <v>33387</v>
      </c>
      <c r="B2436" t="s">
        <v>33388</v>
      </c>
      <c r="C2436">
        <v>2013</v>
      </c>
      <c r="D2436" s="1">
        <v>41916</v>
      </c>
      <c r="E2436" t="s">
        <v>3496</v>
      </c>
      <c r="F2436" t="s">
        <v>44045</v>
      </c>
      <c r="H2436">
        <v>104</v>
      </c>
      <c r="I2436" t="s">
        <v>25</v>
      </c>
      <c r="J2436" t="s">
        <v>26</v>
      </c>
      <c r="M2436" t="s">
        <v>27060</v>
      </c>
      <c r="N2436" t="s">
        <v>33389</v>
      </c>
      <c r="O2436" t="s">
        <v>33390</v>
      </c>
      <c r="P2436" t="s">
        <v>33391</v>
      </c>
      <c r="Q2436" t="s">
        <v>33392</v>
      </c>
      <c r="R2436" t="s">
        <v>33393</v>
      </c>
      <c r="S2436" t="s">
        <v>33394</v>
      </c>
      <c r="T2436">
        <v>6.5</v>
      </c>
      <c r="U2436">
        <v>114486</v>
      </c>
      <c r="V2436" s="12">
        <f>W2436*1.11098185502045</f>
        <v>5554909.2751022503</v>
      </c>
      <c r="W2436" s="3">
        <v>5000000</v>
      </c>
      <c r="X2436" s="13">
        <f>Y2436*1.11098185502045</f>
        <v>30768915.776327699</v>
      </c>
      <c r="Y2436" s="3">
        <v>27695246</v>
      </c>
      <c r="Z2436" s="13">
        <f>AA2436*1.11098185502045</f>
        <v>49394198.836098313</v>
      </c>
      <c r="AA2436" s="3">
        <v>44459951</v>
      </c>
      <c r="AB2436">
        <v>459</v>
      </c>
    </row>
    <row r="2437" spans="1:28" x14ac:dyDescent="0.2">
      <c r="A2437" t="s">
        <v>22391</v>
      </c>
      <c r="B2437" t="s">
        <v>22392</v>
      </c>
      <c r="C2437">
        <v>2010</v>
      </c>
      <c r="D2437" s="1">
        <v>40425</v>
      </c>
      <c r="E2437" t="s">
        <v>1045</v>
      </c>
      <c r="F2437" t="s">
        <v>44036</v>
      </c>
      <c r="H2437">
        <v>100</v>
      </c>
      <c r="I2437" t="s">
        <v>2682</v>
      </c>
      <c r="J2437" t="s">
        <v>26</v>
      </c>
      <c r="K2437" t="s">
        <v>787</v>
      </c>
      <c r="M2437" t="s">
        <v>7616</v>
      </c>
      <c r="N2437" t="s">
        <v>2658</v>
      </c>
      <c r="O2437" t="s">
        <v>22393</v>
      </c>
      <c r="P2437" t="s">
        <v>14232</v>
      </c>
      <c r="Q2437" t="s">
        <v>22394</v>
      </c>
      <c r="R2437" t="s">
        <v>22395</v>
      </c>
      <c r="S2437" t="s">
        <v>22396</v>
      </c>
      <c r="T2437">
        <v>6.5</v>
      </c>
      <c r="U2437">
        <v>92326</v>
      </c>
      <c r="V2437" s="12">
        <f>W2437*1.18690152988223</f>
        <v>22551129.067762371</v>
      </c>
      <c r="W2437" s="3">
        <v>19000000</v>
      </c>
      <c r="X2437" s="13">
        <f>Y2437*1.18690152988223</f>
        <v>30763205.800895132</v>
      </c>
      <c r="Y2437" s="3">
        <v>25918920</v>
      </c>
      <c r="Z2437" s="13">
        <f>AA2437*1.18690152988223</f>
        <v>38795656.856495515</v>
      </c>
      <c r="AA2437" s="3">
        <v>32686500</v>
      </c>
      <c r="AB2437">
        <v>264</v>
      </c>
    </row>
    <row r="2438" spans="1:28" x14ac:dyDescent="0.2">
      <c r="A2438" t="s">
        <v>22468</v>
      </c>
      <c r="B2438" t="s">
        <v>22469</v>
      </c>
      <c r="C2438">
        <v>2009</v>
      </c>
      <c r="D2438" t="s">
        <v>18051</v>
      </c>
      <c r="E2438" t="s">
        <v>3496</v>
      </c>
      <c r="F2438" t="s">
        <v>44045</v>
      </c>
      <c r="G2438" t="s">
        <v>44033</v>
      </c>
      <c r="H2438">
        <v>98</v>
      </c>
      <c r="I2438" t="s">
        <v>229</v>
      </c>
      <c r="J2438" t="s">
        <v>26</v>
      </c>
      <c r="K2438" t="s">
        <v>3533</v>
      </c>
      <c r="M2438" t="s">
        <v>22470</v>
      </c>
      <c r="N2438" t="s">
        <v>22471</v>
      </c>
      <c r="O2438" t="s">
        <v>22472</v>
      </c>
      <c r="P2438" t="s">
        <v>6695</v>
      </c>
      <c r="Q2438" t="s">
        <v>22473</v>
      </c>
      <c r="R2438" t="s">
        <v>22474</v>
      </c>
      <c r="S2438" t="s">
        <v>22475</v>
      </c>
      <c r="T2438">
        <v>5.9</v>
      </c>
      <c r="U2438">
        <v>72823</v>
      </c>
      <c r="V2438" s="12">
        <f>W2438*1.20636999678377</f>
        <v>12063699.967837701</v>
      </c>
      <c r="W2438" s="3">
        <v>10000000</v>
      </c>
      <c r="X2438" s="13">
        <f>Y2438*1.20636999678377</f>
        <v>30745593.992831033</v>
      </c>
      <c r="Y2438" s="3">
        <v>25486040</v>
      </c>
      <c r="Z2438" s="13">
        <f>AA2438*1.20636999678377</f>
        <v>57567727.734302163</v>
      </c>
      <c r="AA2438" s="3">
        <v>47719794</v>
      </c>
      <c r="AB2438">
        <v>369</v>
      </c>
    </row>
    <row r="2439" spans="1:28" x14ac:dyDescent="0.2">
      <c r="A2439" t="s">
        <v>25282</v>
      </c>
      <c r="B2439" t="s">
        <v>25283</v>
      </c>
      <c r="C2439">
        <v>2011</v>
      </c>
      <c r="D2439" t="s">
        <v>25284</v>
      </c>
      <c r="E2439" t="s">
        <v>44037</v>
      </c>
      <c r="F2439" t="s">
        <v>44031</v>
      </c>
      <c r="G2439" t="s">
        <v>44038</v>
      </c>
      <c r="H2439">
        <v>63</v>
      </c>
      <c r="I2439" t="s">
        <v>25</v>
      </c>
      <c r="J2439" t="s">
        <v>26</v>
      </c>
      <c r="M2439" t="s">
        <v>25285</v>
      </c>
      <c r="N2439" t="s">
        <v>25286</v>
      </c>
      <c r="O2439" t="s">
        <v>25287</v>
      </c>
      <c r="P2439" t="s">
        <v>20228</v>
      </c>
      <c r="Q2439" t="s">
        <v>25288</v>
      </c>
      <c r="R2439" t="s">
        <v>25289</v>
      </c>
      <c r="S2439" t="s">
        <v>25290</v>
      </c>
      <c r="T2439">
        <v>7.2</v>
      </c>
      <c r="U2439">
        <v>21288</v>
      </c>
      <c r="V2439" s="12">
        <f>W2439*1.1505830469594</f>
        <v>34517491.408782005</v>
      </c>
      <c r="W2439" s="3">
        <v>30000000</v>
      </c>
      <c r="X2439" s="13">
        <f>Y2439*1.1505830469594</f>
        <v>30712336.082698032</v>
      </c>
      <c r="Y2439" s="3">
        <v>26692846</v>
      </c>
      <c r="Z2439" s="13">
        <f>AA2439*1.1505830469594</f>
        <v>57381220.735039383</v>
      </c>
      <c r="AA2439" s="3">
        <v>49871429</v>
      </c>
      <c r="AB2439">
        <v>69</v>
      </c>
    </row>
    <row r="2440" spans="1:28" x14ac:dyDescent="0.2">
      <c r="A2440" t="s">
        <v>6719</v>
      </c>
      <c r="B2440" t="s">
        <v>6720</v>
      </c>
      <c r="C2440">
        <v>2004</v>
      </c>
      <c r="D2440" t="s">
        <v>2020</v>
      </c>
      <c r="E2440" t="s">
        <v>176</v>
      </c>
      <c r="F2440" t="s">
        <v>44049</v>
      </c>
      <c r="G2440" t="s">
        <v>44055</v>
      </c>
      <c r="H2440">
        <v>137</v>
      </c>
      <c r="I2440" t="s">
        <v>25</v>
      </c>
      <c r="J2440" t="s">
        <v>26</v>
      </c>
      <c r="K2440" t="s">
        <v>308</v>
      </c>
      <c r="M2440" t="s">
        <v>4135</v>
      </c>
      <c r="N2440" t="s">
        <v>6721</v>
      </c>
      <c r="O2440" t="s">
        <v>6722</v>
      </c>
      <c r="P2440" t="s">
        <v>1348</v>
      </c>
      <c r="Q2440" t="s">
        <v>6723</v>
      </c>
      <c r="R2440" t="s">
        <v>6724</v>
      </c>
      <c r="S2440" t="s">
        <v>6725</v>
      </c>
      <c r="T2440">
        <v>6</v>
      </c>
      <c r="U2440">
        <v>19363</v>
      </c>
      <c r="V2440" s="12">
        <f>W2440*1.37009528851244</f>
        <v>146600195.87083107</v>
      </c>
      <c r="W2440" s="3">
        <v>107000000</v>
      </c>
      <c r="X2440" s="13">
        <f>Y2440*1.37009528851244</f>
        <v>30710632.458290089</v>
      </c>
      <c r="Y2440" s="3">
        <v>22414961</v>
      </c>
      <c r="Z2440" s="13">
        <f>AA2440*1.37009528851244</f>
        <v>35375806.915674947</v>
      </c>
      <c r="AA2440" s="3">
        <v>25819961</v>
      </c>
      <c r="AB2440">
        <v>306</v>
      </c>
    </row>
    <row r="2441" spans="1:28" x14ac:dyDescent="0.2">
      <c r="A2441" t="s">
        <v>13253</v>
      </c>
      <c r="B2441" t="s">
        <v>13254</v>
      </c>
      <c r="C2441">
        <v>2007</v>
      </c>
      <c r="D2441" t="s">
        <v>12699</v>
      </c>
      <c r="E2441" t="s">
        <v>176</v>
      </c>
      <c r="F2441" t="s">
        <v>44034</v>
      </c>
      <c r="G2441" t="s">
        <v>44049</v>
      </c>
      <c r="H2441">
        <v>133</v>
      </c>
      <c r="I2441" t="s">
        <v>229</v>
      </c>
      <c r="J2441" t="s">
        <v>26</v>
      </c>
      <c r="M2441" t="s">
        <v>110</v>
      </c>
      <c r="N2441" t="s">
        <v>1669</v>
      </c>
      <c r="O2441" t="s">
        <v>13255</v>
      </c>
      <c r="P2441" t="s">
        <v>13256</v>
      </c>
      <c r="Q2441" t="s">
        <v>13257</v>
      </c>
      <c r="R2441" t="s">
        <v>69</v>
      </c>
      <c r="S2441" t="s">
        <v>70</v>
      </c>
      <c r="T2441">
        <v>7.3</v>
      </c>
      <c r="U2441">
        <v>105047</v>
      </c>
      <c r="V2441" s="12">
        <f>W2441*1.24823238899982</f>
        <v>56170457.504991896</v>
      </c>
      <c r="W2441" s="3">
        <v>45000000</v>
      </c>
      <c r="X2441" s="13">
        <f>Y2441*1.24823238899982</f>
        <v>30709376.46979877</v>
      </c>
      <c r="Y2441" s="3">
        <v>24602291</v>
      </c>
      <c r="Z2441" s="13">
        <f>AA2441*144548551.06</f>
        <v>4282360826599856.5</v>
      </c>
      <c r="AA2441" s="3">
        <v>29625761</v>
      </c>
      <c r="AB2441">
        <v>550</v>
      </c>
    </row>
    <row r="2442" spans="1:28" x14ac:dyDescent="0.2">
      <c r="A2442" t="s">
        <v>42859</v>
      </c>
      <c r="B2442" t="s">
        <v>42860</v>
      </c>
      <c r="C2442">
        <v>2018</v>
      </c>
      <c r="D2442" s="1">
        <v>43260</v>
      </c>
      <c r="E2442" t="s">
        <v>44037</v>
      </c>
      <c r="F2442" t="s">
        <v>44047</v>
      </c>
      <c r="G2442" t="s">
        <v>44031</v>
      </c>
      <c r="H2442">
        <v>84</v>
      </c>
      <c r="I2442" t="s">
        <v>25</v>
      </c>
      <c r="J2442" t="s">
        <v>26</v>
      </c>
      <c r="M2442" t="s">
        <v>42861</v>
      </c>
      <c r="N2442" t="s">
        <v>42862</v>
      </c>
      <c r="O2442" t="s">
        <v>42863</v>
      </c>
      <c r="P2442" t="s">
        <v>42864</v>
      </c>
      <c r="Q2442" t="s">
        <v>42865</v>
      </c>
      <c r="R2442" t="s">
        <v>42866</v>
      </c>
      <c r="S2442" t="s">
        <v>42867</v>
      </c>
      <c r="T2442">
        <v>6.8</v>
      </c>
      <c r="U2442">
        <v>15797</v>
      </c>
      <c r="V2442" s="12">
        <f>W2442*1.03068014830331</f>
        <v>10306801.483033098</v>
      </c>
      <c r="W2442" s="3">
        <v>10000000</v>
      </c>
      <c r="X2442" s="13">
        <f>Y2442*1.03068014830331</f>
        <v>30704204.8584706</v>
      </c>
      <c r="Y2442" s="3">
        <v>29790236</v>
      </c>
      <c r="Z2442" s="13">
        <f>AA2442*1.03068014830331</f>
        <v>53688372.165634409</v>
      </c>
      <c r="AA2442" s="3">
        <v>52090236</v>
      </c>
      <c r="AB2442">
        <v>212</v>
      </c>
    </row>
    <row r="2443" spans="1:28" hidden="1" x14ac:dyDescent="0.2">
      <c r="A2443" t="s">
        <v>23017</v>
      </c>
      <c r="B2443" t="s">
        <v>23018</v>
      </c>
      <c r="C2443">
        <v>2009</v>
      </c>
      <c r="D2443" s="1">
        <v>39975</v>
      </c>
      <c r="E2443" t="s">
        <v>16512</v>
      </c>
      <c r="F2443" t="s">
        <v>44038</v>
      </c>
      <c r="G2443" t="s">
        <v>44036</v>
      </c>
      <c r="H2443">
        <v>150</v>
      </c>
      <c r="I2443" t="s">
        <v>943</v>
      </c>
      <c r="J2443" t="s">
        <v>944</v>
      </c>
      <c r="M2443" t="s">
        <v>6751</v>
      </c>
      <c r="N2443" t="s">
        <v>23019</v>
      </c>
      <c r="O2443" t="s">
        <v>23020</v>
      </c>
      <c r="P2443" t="s">
        <v>21792</v>
      </c>
      <c r="Q2443" t="s">
        <v>23021</v>
      </c>
      <c r="R2443" t="s">
        <v>23022</v>
      </c>
      <c r="S2443" t="s">
        <v>23023</v>
      </c>
      <c r="T2443">
        <v>6.3</v>
      </c>
      <c r="U2443">
        <v>12278</v>
      </c>
      <c r="W2443"/>
      <c r="X2443"/>
      <c r="Y2443"/>
      <c r="Z2443"/>
      <c r="AA2443">
        <v>739583</v>
      </c>
      <c r="AB2443">
        <v>48</v>
      </c>
    </row>
    <row r="2444" spans="1:28" x14ac:dyDescent="0.2">
      <c r="A2444" t="s">
        <v>18939</v>
      </c>
      <c r="B2444" t="s">
        <v>18940</v>
      </c>
      <c r="C2444">
        <v>2009</v>
      </c>
      <c r="D2444" t="s">
        <v>18077</v>
      </c>
      <c r="E2444" t="s">
        <v>16512</v>
      </c>
      <c r="F2444" t="s">
        <v>44044</v>
      </c>
      <c r="G2444" t="s">
        <v>44032</v>
      </c>
      <c r="H2444">
        <v>118</v>
      </c>
      <c r="I2444" t="s">
        <v>18941</v>
      </c>
      <c r="J2444" t="s">
        <v>26</v>
      </c>
      <c r="K2444" t="s">
        <v>64</v>
      </c>
      <c r="L2444" t="s">
        <v>27</v>
      </c>
      <c r="M2444" t="s">
        <v>1751</v>
      </c>
      <c r="N2444" t="s">
        <v>18942</v>
      </c>
      <c r="O2444" t="s">
        <v>18943</v>
      </c>
      <c r="P2444" t="s">
        <v>8048</v>
      </c>
      <c r="Q2444" t="s">
        <v>18944</v>
      </c>
      <c r="R2444" t="s">
        <v>18945</v>
      </c>
      <c r="S2444" t="s">
        <v>18946</v>
      </c>
      <c r="T2444">
        <v>6.5</v>
      </c>
      <c r="U2444">
        <v>90126</v>
      </c>
      <c r="V2444" s="12">
        <f>W2444*1.20636999678377</f>
        <v>60318499.839188501</v>
      </c>
      <c r="W2444" s="3">
        <v>50000000</v>
      </c>
      <c r="X2444" s="13">
        <f>Y2444*1.20636999678377</f>
        <v>30702752.175135251</v>
      </c>
      <c r="Y2444" s="3">
        <v>25450527</v>
      </c>
      <c r="Z2444" s="13">
        <f>AA2444*1.20636999678377</f>
        <v>72688428.386119783</v>
      </c>
      <c r="AA2444" s="3">
        <v>60253843</v>
      </c>
      <c r="AB2444">
        <v>213</v>
      </c>
    </row>
    <row r="2445" spans="1:28" x14ac:dyDescent="0.2">
      <c r="A2445" t="s">
        <v>21611</v>
      </c>
      <c r="B2445" t="s">
        <v>21612</v>
      </c>
      <c r="C2445">
        <v>2008</v>
      </c>
      <c r="D2445" t="s">
        <v>12606</v>
      </c>
      <c r="E2445" t="s">
        <v>44035</v>
      </c>
      <c r="F2445" t="s">
        <v>44038</v>
      </c>
      <c r="G2445" t="s">
        <v>44032</v>
      </c>
      <c r="H2445">
        <v>129</v>
      </c>
      <c r="I2445" t="s">
        <v>21613</v>
      </c>
      <c r="J2445" t="s">
        <v>26</v>
      </c>
      <c r="K2445" t="s">
        <v>308</v>
      </c>
      <c r="M2445" t="s">
        <v>7896</v>
      </c>
      <c r="N2445" t="s">
        <v>21614</v>
      </c>
      <c r="O2445" t="s">
        <v>21615</v>
      </c>
      <c r="P2445" t="s">
        <v>14950</v>
      </c>
      <c r="Q2445" t="s">
        <v>21616</v>
      </c>
      <c r="R2445" t="s">
        <v>21617</v>
      </c>
      <c r="S2445" t="s">
        <v>21618</v>
      </c>
      <c r="T2445">
        <v>6.3</v>
      </c>
      <c r="U2445">
        <v>45638</v>
      </c>
      <c r="V2445" s="12">
        <f>W2445*1.20207800169993</f>
        <v>30172157.842668243</v>
      </c>
      <c r="W2445" s="3">
        <v>25100000</v>
      </c>
      <c r="X2445" s="13">
        <f>Y2445*1.20207800169993</f>
        <v>30694452.31986085</v>
      </c>
      <c r="Y2445" s="3">
        <v>25534493</v>
      </c>
      <c r="Z2445" s="13">
        <f>AA2445*1.20207800169993</f>
        <v>35534131.350036927</v>
      </c>
      <c r="AA2445" s="3">
        <v>29560587</v>
      </c>
      <c r="AB2445">
        <v>337</v>
      </c>
    </row>
    <row r="2446" spans="1:28" x14ac:dyDescent="0.2">
      <c r="A2446" t="s">
        <v>31739</v>
      </c>
      <c r="B2446" t="s">
        <v>31740</v>
      </c>
      <c r="C2446">
        <v>2019</v>
      </c>
      <c r="D2446" s="1">
        <v>43748</v>
      </c>
      <c r="E2446" t="s">
        <v>1045</v>
      </c>
      <c r="F2446" t="s">
        <v>44036</v>
      </c>
      <c r="H2446">
        <v>125</v>
      </c>
      <c r="I2446" t="s">
        <v>31741</v>
      </c>
      <c r="J2446" t="s">
        <v>26</v>
      </c>
      <c r="K2446" t="s">
        <v>74</v>
      </c>
      <c r="L2446" t="s">
        <v>27</v>
      </c>
      <c r="M2446" t="s">
        <v>15701</v>
      </c>
      <c r="N2446" t="s">
        <v>31742</v>
      </c>
      <c r="O2446" t="s">
        <v>31743</v>
      </c>
      <c r="P2446" t="s">
        <v>4855</v>
      </c>
      <c r="Q2446" t="s">
        <v>31744</v>
      </c>
      <c r="R2446" t="s">
        <v>31745</v>
      </c>
      <c r="S2446" t="s">
        <v>31746</v>
      </c>
      <c r="T2446">
        <v>6.8</v>
      </c>
      <c r="U2446">
        <v>88321</v>
      </c>
      <c r="V2446" s="12">
        <f>W2446*1.01233684194057</f>
        <v>40493473.677622803</v>
      </c>
      <c r="W2446" s="3">
        <v>40000000</v>
      </c>
      <c r="X2446" s="13">
        <f>Y2446*1.01233684194057</f>
        <v>30690278.043554489</v>
      </c>
      <c r="Y2446" s="3">
        <v>30316271</v>
      </c>
      <c r="Z2446" s="13">
        <f>AA2446*1.01233684194057</f>
        <v>54538441.666369461</v>
      </c>
      <c r="AA2446" s="3">
        <v>53873809</v>
      </c>
      <c r="AB2446">
        <v>752</v>
      </c>
    </row>
    <row r="2447" spans="1:28" x14ac:dyDescent="0.2">
      <c r="A2447" t="s">
        <v>11671</v>
      </c>
      <c r="B2447" t="s">
        <v>11672</v>
      </c>
      <c r="C2447">
        <v>2005</v>
      </c>
      <c r="D2447" s="1">
        <v>38749</v>
      </c>
      <c r="E2447" t="s">
        <v>176</v>
      </c>
      <c r="F2447" t="s">
        <v>44036</v>
      </c>
      <c r="G2447" t="s">
        <v>44042</v>
      </c>
      <c r="H2447">
        <v>124</v>
      </c>
      <c r="I2447" t="s">
        <v>11673</v>
      </c>
      <c r="J2447" t="s">
        <v>26</v>
      </c>
      <c r="M2447" t="s">
        <v>1596</v>
      </c>
      <c r="N2447" t="s">
        <v>1596</v>
      </c>
      <c r="O2447" t="s">
        <v>11674</v>
      </c>
      <c r="P2447" t="s">
        <v>11675</v>
      </c>
      <c r="Q2447" t="s">
        <v>11675</v>
      </c>
      <c r="R2447" t="s">
        <v>11676</v>
      </c>
      <c r="S2447" t="s">
        <v>11677</v>
      </c>
      <c r="T2447">
        <v>7.6</v>
      </c>
      <c r="U2447">
        <v>203006</v>
      </c>
      <c r="V2447" s="12">
        <f>W2447*1.32519713261649</f>
        <v>19877956.989247348</v>
      </c>
      <c r="W2447" s="3">
        <v>15000000</v>
      </c>
      <c r="X2447" s="13">
        <f>Y2447*1.32519713261649</f>
        <v>30680339.846487515</v>
      </c>
      <c r="Y2447" s="3">
        <v>23151529</v>
      </c>
      <c r="Z2447" s="13">
        <f>AA2447*1.32519713261649</f>
        <v>113488101.37232997</v>
      </c>
      <c r="AA2447" s="3">
        <v>85638656</v>
      </c>
      <c r="AB2447">
        <v>792</v>
      </c>
    </row>
    <row r="2448" spans="1:28" hidden="1" x14ac:dyDescent="0.2">
      <c r="A2448" t="s">
        <v>23053</v>
      </c>
      <c r="B2448" t="s">
        <v>23054</v>
      </c>
      <c r="C2448">
        <v>2020</v>
      </c>
      <c r="D2448" t="s">
        <v>20179</v>
      </c>
      <c r="E2448" t="s">
        <v>44041</v>
      </c>
      <c r="F2448" t="s">
        <v>44032</v>
      </c>
      <c r="G2448" t="s">
        <v>44045</v>
      </c>
      <c r="H2448">
        <v>149</v>
      </c>
      <c r="I2448" t="s">
        <v>943</v>
      </c>
      <c r="J2448" t="s">
        <v>944</v>
      </c>
      <c r="M2448" t="s">
        <v>23055</v>
      </c>
      <c r="N2448" t="s">
        <v>23056</v>
      </c>
      <c r="O2448" t="s">
        <v>23057</v>
      </c>
      <c r="P2448" t="s">
        <v>23058</v>
      </c>
      <c r="Q2448" t="s">
        <v>23058</v>
      </c>
      <c r="R2448" t="s">
        <v>23059</v>
      </c>
      <c r="S2448" t="s">
        <v>23060</v>
      </c>
      <c r="T2448">
        <v>7.3</v>
      </c>
      <c r="U2448">
        <v>11110</v>
      </c>
      <c r="W2448"/>
      <c r="X2448"/>
      <c r="Y2448"/>
      <c r="Z2448"/>
      <c r="AA2448"/>
      <c r="AB2448">
        <v>331</v>
      </c>
    </row>
    <row r="2449" spans="1:28" hidden="1" x14ac:dyDescent="0.2">
      <c r="A2449" t="s">
        <v>23061</v>
      </c>
      <c r="B2449" t="s">
        <v>23062</v>
      </c>
      <c r="C2449">
        <v>2009</v>
      </c>
      <c r="D2449" t="s">
        <v>23063</v>
      </c>
      <c r="E2449" t="s">
        <v>44054</v>
      </c>
      <c r="F2449" t="s">
        <v>44042</v>
      </c>
      <c r="H2449">
        <v>101</v>
      </c>
      <c r="I2449" t="s">
        <v>1561</v>
      </c>
      <c r="J2449" t="s">
        <v>26</v>
      </c>
      <c r="K2449" t="s">
        <v>27</v>
      </c>
      <c r="L2449" t="s">
        <v>51</v>
      </c>
      <c r="M2449" t="s">
        <v>23064</v>
      </c>
      <c r="N2449" t="s">
        <v>23065</v>
      </c>
      <c r="O2449" t="s">
        <v>23066</v>
      </c>
      <c r="P2449" t="s">
        <v>23067</v>
      </c>
      <c r="Q2449" t="s">
        <v>23068</v>
      </c>
      <c r="R2449" t="s">
        <v>23069</v>
      </c>
      <c r="S2449" t="s">
        <v>23070</v>
      </c>
      <c r="T2449">
        <v>6.8</v>
      </c>
      <c r="U2449">
        <v>103021</v>
      </c>
      <c r="W2449"/>
      <c r="X2449"/>
      <c r="Y2449"/>
      <c r="Z2449"/>
      <c r="AA2449">
        <v>394717</v>
      </c>
      <c r="AB2449">
        <v>183</v>
      </c>
    </row>
    <row r="2450" spans="1:28" x14ac:dyDescent="0.2">
      <c r="A2450" t="s">
        <v>5058</v>
      </c>
      <c r="B2450" t="s">
        <v>5059</v>
      </c>
      <c r="C2450">
        <v>2002</v>
      </c>
      <c r="D2450" t="s">
        <v>3478</v>
      </c>
      <c r="E2450" t="s">
        <v>1045</v>
      </c>
      <c r="F2450" t="s">
        <v>44036</v>
      </c>
      <c r="H2450">
        <v>92</v>
      </c>
      <c r="I2450" t="s">
        <v>319</v>
      </c>
      <c r="J2450" t="s">
        <v>26</v>
      </c>
      <c r="M2450" t="s">
        <v>5060</v>
      </c>
      <c r="N2450" t="s">
        <v>5061</v>
      </c>
      <c r="O2450" t="s">
        <v>5062</v>
      </c>
      <c r="P2450" t="s">
        <v>5063</v>
      </c>
      <c r="Q2450" t="s">
        <v>5064</v>
      </c>
      <c r="R2450" t="s">
        <v>5065</v>
      </c>
      <c r="S2450" t="s">
        <v>5066</v>
      </c>
      <c r="T2450">
        <v>6.4</v>
      </c>
      <c r="U2450">
        <v>102150</v>
      </c>
      <c r="V2450" s="12">
        <f>W2450*1.43863813229572</f>
        <v>7193190.6614786005</v>
      </c>
      <c r="W2450" s="3">
        <v>5000000</v>
      </c>
      <c r="X2450" s="13">
        <f>Y2450*1.43863813229572</f>
        <v>30650558.015836578</v>
      </c>
      <c r="Y2450" s="3">
        <v>21305259</v>
      </c>
      <c r="Z2450" s="13">
        <f>AA2450*1.43863813229572</f>
        <v>55064569.375836581</v>
      </c>
      <c r="AA2450" s="3">
        <v>38275483</v>
      </c>
      <c r="AB2450">
        <v>263</v>
      </c>
    </row>
    <row r="2451" spans="1:28" hidden="1" x14ac:dyDescent="0.2">
      <c r="A2451" t="s">
        <v>23079</v>
      </c>
      <c r="B2451" t="s">
        <v>23080</v>
      </c>
      <c r="C2451">
        <v>2008</v>
      </c>
      <c r="D2451" t="s">
        <v>17717</v>
      </c>
      <c r="E2451" t="s">
        <v>16512</v>
      </c>
      <c r="F2451" t="s">
        <v>44051</v>
      </c>
      <c r="G2451" t="s">
        <v>44044</v>
      </c>
      <c r="H2451">
        <v>113</v>
      </c>
      <c r="I2451" t="s">
        <v>23081</v>
      </c>
      <c r="J2451" t="s">
        <v>27</v>
      </c>
      <c r="K2451" t="s">
        <v>26</v>
      </c>
      <c r="L2451" t="s">
        <v>361</v>
      </c>
      <c r="M2451" t="s">
        <v>10728</v>
      </c>
      <c r="N2451" t="s">
        <v>23082</v>
      </c>
      <c r="O2451" t="s">
        <v>23083</v>
      </c>
      <c r="P2451" t="s">
        <v>4517</v>
      </c>
      <c r="Q2451" t="s">
        <v>23084</v>
      </c>
      <c r="R2451" t="s">
        <v>11441</v>
      </c>
      <c r="S2451" t="s">
        <v>11442</v>
      </c>
      <c r="T2451">
        <v>7.5</v>
      </c>
      <c r="U2451">
        <v>31643</v>
      </c>
      <c r="W2451"/>
      <c r="X2451"/>
      <c r="Y2451">
        <v>551697</v>
      </c>
      <c r="Z2451"/>
      <c r="AA2451">
        <v>31076533</v>
      </c>
      <c r="AB2451">
        <v>66</v>
      </c>
    </row>
    <row r="2452" spans="1:28" x14ac:dyDescent="0.2">
      <c r="A2452" t="s">
        <v>40599</v>
      </c>
      <c r="B2452" t="s">
        <v>40600</v>
      </c>
      <c r="C2452">
        <v>2018</v>
      </c>
      <c r="D2452" t="s">
        <v>40601</v>
      </c>
      <c r="E2452" t="s">
        <v>44041</v>
      </c>
      <c r="F2452" t="s">
        <v>44032</v>
      </c>
      <c r="H2452">
        <v>133</v>
      </c>
      <c r="I2452" t="s">
        <v>25</v>
      </c>
      <c r="J2452" t="s">
        <v>26</v>
      </c>
      <c r="M2452" t="s">
        <v>1715</v>
      </c>
      <c r="N2452" t="s">
        <v>40602</v>
      </c>
      <c r="O2452" t="s">
        <v>40603</v>
      </c>
      <c r="P2452" t="s">
        <v>38159</v>
      </c>
      <c r="Q2452" t="s">
        <v>40604</v>
      </c>
      <c r="R2452" t="s">
        <v>40605</v>
      </c>
      <c r="S2452" t="s">
        <v>40606</v>
      </c>
      <c r="T2452">
        <v>7.4</v>
      </c>
      <c r="U2452">
        <v>28869</v>
      </c>
      <c r="V2452" s="12">
        <f>W2452*1.03068014830331</f>
        <v>23705643.410976127</v>
      </c>
      <c r="W2452" s="3">
        <v>23000000</v>
      </c>
      <c r="X2452" s="13">
        <f>Y2452*1.03068014830331</f>
        <v>30631281.145937696</v>
      </c>
      <c r="Y2452" s="3">
        <v>29719483</v>
      </c>
      <c r="Z2452" s="13">
        <f>AA2452*1.03068014830331</f>
        <v>36005789.576949164</v>
      </c>
      <c r="AA2452" s="3">
        <v>34934009</v>
      </c>
      <c r="AB2452">
        <v>350</v>
      </c>
    </row>
    <row r="2453" spans="1:28" x14ac:dyDescent="0.2">
      <c r="A2453" t="s">
        <v>24307</v>
      </c>
      <c r="B2453" t="s">
        <v>24308</v>
      </c>
      <c r="C2453">
        <v>2012</v>
      </c>
      <c r="D2453" s="1">
        <v>41548</v>
      </c>
      <c r="E2453" t="s">
        <v>16512</v>
      </c>
      <c r="F2453" t="s">
        <v>44032</v>
      </c>
      <c r="G2453" t="s">
        <v>44045</v>
      </c>
      <c r="H2453">
        <v>172</v>
      </c>
      <c r="I2453" t="s">
        <v>24309</v>
      </c>
      <c r="J2453" t="s">
        <v>26</v>
      </c>
      <c r="K2453" t="s">
        <v>308</v>
      </c>
      <c r="L2453" t="s">
        <v>787</v>
      </c>
      <c r="M2453" t="s">
        <v>24310</v>
      </c>
      <c r="N2453" t="s">
        <v>24311</v>
      </c>
      <c r="O2453" t="s">
        <v>24312</v>
      </c>
      <c r="P2453" t="s">
        <v>7373</v>
      </c>
      <c r="Q2453" t="s">
        <v>24313</v>
      </c>
      <c r="R2453" t="s">
        <v>24314</v>
      </c>
      <c r="S2453" t="s">
        <v>24315</v>
      </c>
      <c r="T2453">
        <v>7.4</v>
      </c>
      <c r="U2453">
        <v>340313</v>
      </c>
      <c r="V2453" s="12">
        <f>W2453*1.12725506764114</f>
        <v>114980016.89939627</v>
      </c>
      <c r="W2453" s="3">
        <v>102000000</v>
      </c>
      <c r="X2453" s="13">
        <f>Y2453*1.12725506764114</f>
        <v>30557936.986994419</v>
      </c>
      <c r="Y2453" s="3">
        <v>27108272</v>
      </c>
      <c r="Z2453" s="13">
        <f>AA2453*1.12725506764114</f>
        <v>147087474.19334993</v>
      </c>
      <c r="AA2453" s="3">
        <v>130482868</v>
      </c>
      <c r="AB2453">
        <v>987</v>
      </c>
    </row>
    <row r="2454" spans="1:28" x14ac:dyDescent="0.2">
      <c r="A2454" t="s">
        <v>24818</v>
      </c>
      <c r="B2454" t="s">
        <v>24819</v>
      </c>
      <c r="C2454">
        <v>2010</v>
      </c>
      <c r="D2454" s="1">
        <v>40762</v>
      </c>
      <c r="E2454" t="s">
        <v>1045</v>
      </c>
      <c r="F2454" t="s">
        <v>44036</v>
      </c>
      <c r="H2454">
        <v>105</v>
      </c>
      <c r="I2454" t="s">
        <v>25</v>
      </c>
      <c r="J2454" t="s">
        <v>26</v>
      </c>
      <c r="K2454" t="s">
        <v>27</v>
      </c>
      <c r="L2454" t="s">
        <v>307</v>
      </c>
      <c r="M2454" t="s">
        <v>13808</v>
      </c>
      <c r="N2454" t="s">
        <v>24820</v>
      </c>
      <c r="O2454" t="s">
        <v>24821</v>
      </c>
      <c r="P2454" t="s">
        <v>13795</v>
      </c>
      <c r="Q2454" t="s">
        <v>24822</v>
      </c>
      <c r="R2454" t="s">
        <v>24823</v>
      </c>
      <c r="S2454" t="s">
        <v>24824</v>
      </c>
      <c r="T2454">
        <v>5.8</v>
      </c>
      <c r="U2454">
        <v>48742</v>
      </c>
      <c r="V2454" s="12">
        <f>W2454*1.18690152988223</f>
        <v>23738030.597644601</v>
      </c>
      <c r="W2454" s="3">
        <v>20000000</v>
      </c>
      <c r="X2454" s="13">
        <f>Y2454*1.18690152988223</f>
        <v>30505806.026814163</v>
      </c>
      <c r="Y2454" s="3">
        <v>25702053</v>
      </c>
      <c r="Z2454" s="13">
        <f>AA2454*1.18690152988223</f>
        <v>38045379.605509527</v>
      </c>
      <c r="AA2454" s="3">
        <v>32054369</v>
      </c>
      <c r="AB2454">
        <v>364</v>
      </c>
    </row>
    <row r="2455" spans="1:28" hidden="1" x14ac:dyDescent="0.2">
      <c r="A2455" t="s">
        <v>23110</v>
      </c>
      <c r="B2455" t="s">
        <v>23111</v>
      </c>
      <c r="C2455">
        <v>2008</v>
      </c>
      <c r="D2455" s="1">
        <v>39789</v>
      </c>
      <c r="E2455" t="s">
        <v>44037</v>
      </c>
      <c r="F2455" t="s">
        <v>44047</v>
      </c>
      <c r="G2455" t="s">
        <v>44031</v>
      </c>
      <c r="H2455">
        <v>83</v>
      </c>
      <c r="I2455" t="s">
        <v>2213</v>
      </c>
      <c r="J2455" t="s">
        <v>934</v>
      </c>
      <c r="M2455" t="s">
        <v>4241</v>
      </c>
      <c r="N2455" t="s">
        <v>23112</v>
      </c>
      <c r="O2455" t="s">
        <v>23113</v>
      </c>
      <c r="P2455" t="s">
        <v>23114</v>
      </c>
      <c r="Q2455" t="s">
        <v>23115</v>
      </c>
      <c r="R2455" t="s">
        <v>23116</v>
      </c>
      <c r="S2455" t="s">
        <v>23117</v>
      </c>
      <c r="T2455">
        <v>8</v>
      </c>
      <c r="U2455">
        <v>13498</v>
      </c>
      <c r="W2455"/>
      <c r="X2455"/>
      <c r="Y2455"/>
      <c r="Z2455"/>
      <c r="AA2455">
        <v>489807</v>
      </c>
      <c r="AB2455">
        <v>12</v>
      </c>
    </row>
    <row r="2456" spans="1:28" hidden="1" x14ac:dyDescent="0.2">
      <c r="A2456" t="s">
        <v>23118</v>
      </c>
      <c r="B2456" t="s">
        <v>23119</v>
      </c>
      <c r="C2456">
        <v>2009</v>
      </c>
      <c r="D2456" t="s">
        <v>17717</v>
      </c>
      <c r="E2456" t="s">
        <v>44041</v>
      </c>
      <c r="F2456" t="s">
        <v>44032</v>
      </c>
      <c r="G2456" t="s">
        <v>44042</v>
      </c>
      <c r="H2456">
        <v>140</v>
      </c>
      <c r="I2456" t="s">
        <v>943</v>
      </c>
      <c r="J2456" t="s">
        <v>944</v>
      </c>
      <c r="M2456" t="s">
        <v>10807</v>
      </c>
      <c r="N2456" t="s">
        <v>23120</v>
      </c>
      <c r="O2456" t="s">
        <v>23121</v>
      </c>
      <c r="P2456" t="s">
        <v>10810</v>
      </c>
      <c r="Q2456" t="s">
        <v>23122</v>
      </c>
      <c r="R2456" t="s">
        <v>23123</v>
      </c>
      <c r="S2456" t="s">
        <v>23124</v>
      </c>
      <c r="T2456">
        <v>8.1</v>
      </c>
      <c r="U2456">
        <v>13618</v>
      </c>
      <c r="W2456"/>
      <c r="X2456"/>
      <c r="Y2456"/>
      <c r="Z2456"/>
      <c r="AA2456">
        <v>2364294</v>
      </c>
      <c r="AB2456">
        <v>68</v>
      </c>
    </row>
    <row r="2457" spans="1:28" x14ac:dyDescent="0.2">
      <c r="A2457" t="s">
        <v>11736</v>
      </c>
      <c r="B2457" t="s">
        <v>11737</v>
      </c>
      <c r="C2457">
        <v>2005</v>
      </c>
      <c r="D2457" t="s">
        <v>11738</v>
      </c>
      <c r="E2457" t="s">
        <v>44041</v>
      </c>
      <c r="F2457" t="s">
        <v>44032</v>
      </c>
      <c r="G2457" t="s">
        <v>44050</v>
      </c>
      <c r="H2457">
        <v>122</v>
      </c>
      <c r="I2457" t="s">
        <v>25</v>
      </c>
      <c r="J2457" t="s">
        <v>26</v>
      </c>
      <c r="M2457" t="s">
        <v>2639</v>
      </c>
      <c r="N2457" t="s">
        <v>11739</v>
      </c>
      <c r="O2457" t="s">
        <v>11740</v>
      </c>
      <c r="P2457" t="s">
        <v>3826</v>
      </c>
      <c r="Q2457" t="s">
        <v>11741</v>
      </c>
      <c r="R2457" t="s">
        <v>11742</v>
      </c>
      <c r="S2457" t="s">
        <v>11743</v>
      </c>
      <c r="T2457">
        <v>6.3</v>
      </c>
      <c r="U2457">
        <v>42787</v>
      </c>
      <c r="V2457" s="12">
        <f>W2457*1.32519713261649</f>
        <v>46381899.641577147</v>
      </c>
      <c r="W2457" s="3">
        <v>35000000</v>
      </c>
      <c r="X2457" s="13">
        <f>Y2457*1.32519713261649</f>
        <v>30468109.525698982</v>
      </c>
      <c r="Y2457" s="3">
        <v>22991379</v>
      </c>
      <c r="Z2457" s="13">
        <f>AA2457*1.32519713261649</f>
        <v>40453642.195591472</v>
      </c>
      <c r="AA2457" s="3">
        <v>30526509</v>
      </c>
      <c r="AB2457">
        <v>148</v>
      </c>
    </row>
    <row r="2458" spans="1:28" x14ac:dyDescent="0.2">
      <c r="A2458" t="s">
        <v>5940</v>
      </c>
      <c r="B2458" t="s">
        <v>5941</v>
      </c>
      <c r="C2458">
        <v>2002</v>
      </c>
      <c r="D2458" s="1">
        <v>37750</v>
      </c>
      <c r="E2458" t="s">
        <v>176</v>
      </c>
      <c r="F2458" t="s">
        <v>44046</v>
      </c>
      <c r="H2458">
        <v>93</v>
      </c>
      <c r="I2458" t="s">
        <v>25</v>
      </c>
      <c r="J2458" t="s">
        <v>26</v>
      </c>
      <c r="M2458" t="s">
        <v>5942</v>
      </c>
      <c r="N2458" t="s">
        <v>5943</v>
      </c>
      <c r="O2458" t="s">
        <v>5944</v>
      </c>
      <c r="P2458" t="s">
        <v>5945</v>
      </c>
      <c r="Q2458" t="s">
        <v>5946</v>
      </c>
      <c r="R2458" t="s">
        <v>5947</v>
      </c>
      <c r="S2458" t="s">
        <v>5948</v>
      </c>
      <c r="T2458">
        <v>5.7</v>
      </c>
      <c r="U2458">
        <v>73040</v>
      </c>
      <c r="V2458" s="12">
        <f>W2458*1.43863813229572</f>
        <v>2157957.19844358</v>
      </c>
      <c r="W2458" s="3">
        <v>1500000</v>
      </c>
      <c r="X2458" s="13">
        <f>Y2458*1.43863813229572</f>
        <v>30438976.067081716</v>
      </c>
      <c r="Y2458" s="3">
        <v>21158188</v>
      </c>
      <c r="Z2458" s="13">
        <f>AA2458*1.43863813229572</f>
        <v>43955277.679455258</v>
      </c>
      <c r="AA2458" s="3">
        <v>30553394</v>
      </c>
      <c r="AB2458">
        <v>794</v>
      </c>
    </row>
    <row r="2459" spans="1:28" hidden="1" x14ac:dyDescent="0.2">
      <c r="A2459" t="s">
        <v>23138</v>
      </c>
      <c r="B2459" t="s">
        <v>23139</v>
      </c>
      <c r="C2459">
        <v>2009</v>
      </c>
      <c r="D2459" t="s">
        <v>18683</v>
      </c>
      <c r="E2459" t="s">
        <v>1045</v>
      </c>
      <c r="F2459" t="s">
        <v>44032</v>
      </c>
      <c r="H2459">
        <v>99</v>
      </c>
      <c r="I2459" t="s">
        <v>25</v>
      </c>
      <c r="J2459" t="s">
        <v>26</v>
      </c>
      <c r="M2459" t="s">
        <v>23140</v>
      </c>
      <c r="N2459" t="s">
        <v>23140</v>
      </c>
      <c r="O2459" t="s">
        <v>23141</v>
      </c>
      <c r="P2459" t="s">
        <v>4120</v>
      </c>
      <c r="Q2459" t="s">
        <v>23142</v>
      </c>
      <c r="R2459" t="s">
        <v>23143</v>
      </c>
      <c r="S2459" t="s">
        <v>23144</v>
      </c>
      <c r="T2459">
        <v>6.9</v>
      </c>
      <c r="U2459">
        <v>36809</v>
      </c>
      <c r="W2459"/>
      <c r="X2459"/>
      <c r="Y2459">
        <v>221805</v>
      </c>
      <c r="Z2459"/>
      <c r="AA2459">
        <v>221805</v>
      </c>
      <c r="AB2459">
        <v>148</v>
      </c>
    </row>
    <row r="2460" spans="1:28" x14ac:dyDescent="0.2">
      <c r="A2460" t="s">
        <v>16354</v>
      </c>
      <c r="B2460" t="s">
        <v>16355</v>
      </c>
      <c r="C2460">
        <v>2009</v>
      </c>
      <c r="D2460" t="s">
        <v>16356</v>
      </c>
      <c r="E2460" t="s">
        <v>44043</v>
      </c>
      <c r="F2460" t="s">
        <v>44038</v>
      </c>
      <c r="G2460" t="s">
        <v>44040</v>
      </c>
      <c r="H2460">
        <v>86</v>
      </c>
      <c r="I2460" t="s">
        <v>433</v>
      </c>
      <c r="J2460" t="s">
        <v>26</v>
      </c>
      <c r="M2460" t="s">
        <v>6138</v>
      </c>
      <c r="N2460" t="s">
        <v>16357</v>
      </c>
      <c r="O2460" t="s">
        <v>16358</v>
      </c>
      <c r="P2460" t="s">
        <v>16359</v>
      </c>
      <c r="Q2460" t="s">
        <v>16360</v>
      </c>
      <c r="R2460" t="s">
        <v>16361</v>
      </c>
      <c r="S2460" t="s">
        <v>16362</v>
      </c>
      <c r="T2460">
        <v>5.4</v>
      </c>
      <c r="U2460">
        <v>20448</v>
      </c>
      <c r="V2460" s="12">
        <f>W2460*1.20636999678377</f>
        <v>54286649.855269648</v>
      </c>
      <c r="W2460" s="3">
        <v>45000000</v>
      </c>
      <c r="X2460" s="13">
        <f>Y2460*1.20636999678377</f>
        <v>30401020.94338968</v>
      </c>
      <c r="Y2460" s="3">
        <v>25200412</v>
      </c>
      <c r="Z2460" s="13">
        <f>AA2460*1.20636999678377</f>
        <v>69825969.340561211</v>
      </c>
      <c r="AA2460" s="3">
        <v>57881056</v>
      </c>
      <c r="AB2460">
        <v>66</v>
      </c>
    </row>
    <row r="2461" spans="1:28" hidden="1" x14ac:dyDescent="0.2">
      <c r="A2461" t="s">
        <v>23152</v>
      </c>
      <c r="B2461" t="s">
        <v>23153</v>
      </c>
      <c r="C2461">
        <v>2010</v>
      </c>
      <c r="D2461" s="1">
        <v>40364</v>
      </c>
      <c r="E2461" t="s">
        <v>176</v>
      </c>
      <c r="F2461" t="s">
        <v>44036</v>
      </c>
      <c r="H2461">
        <v>107</v>
      </c>
      <c r="I2461" t="s">
        <v>2359</v>
      </c>
      <c r="J2461" t="s">
        <v>26</v>
      </c>
      <c r="K2461" t="s">
        <v>308</v>
      </c>
      <c r="L2461" t="s">
        <v>64</v>
      </c>
      <c r="M2461" t="s">
        <v>3622</v>
      </c>
      <c r="N2461" t="s">
        <v>23154</v>
      </c>
      <c r="O2461" t="s">
        <v>23155</v>
      </c>
      <c r="P2461" t="s">
        <v>11909</v>
      </c>
      <c r="Q2461" t="s">
        <v>23156</v>
      </c>
      <c r="R2461" t="s">
        <v>23157</v>
      </c>
      <c r="S2461" t="s">
        <v>23158</v>
      </c>
      <c r="T2461">
        <v>6.1</v>
      </c>
      <c r="U2461">
        <v>21843</v>
      </c>
      <c r="W2461"/>
      <c r="X2461"/>
      <c r="Y2461"/>
      <c r="Z2461"/>
      <c r="AA2461">
        <v>844281</v>
      </c>
      <c r="AB2461">
        <v>70</v>
      </c>
    </row>
    <row r="2462" spans="1:28" hidden="1" x14ac:dyDescent="0.2">
      <c r="A2462" t="s">
        <v>23159</v>
      </c>
      <c r="B2462" t="s">
        <v>23160</v>
      </c>
      <c r="C2462">
        <v>2009</v>
      </c>
      <c r="D2462" s="1">
        <v>40213</v>
      </c>
      <c r="E2462" t="s">
        <v>1045</v>
      </c>
      <c r="F2462" t="s">
        <v>44040</v>
      </c>
      <c r="H2462">
        <v>91</v>
      </c>
      <c r="I2462" t="s">
        <v>8657</v>
      </c>
      <c r="J2462" t="s">
        <v>27</v>
      </c>
      <c r="M2462" t="s">
        <v>23161</v>
      </c>
      <c r="N2462" t="s">
        <v>23162</v>
      </c>
      <c r="O2462" t="s">
        <v>23163</v>
      </c>
      <c r="P2462" t="s">
        <v>23164</v>
      </c>
      <c r="Q2462" t="s">
        <v>23165</v>
      </c>
      <c r="R2462" t="s">
        <v>23166</v>
      </c>
      <c r="S2462" t="s">
        <v>23167</v>
      </c>
      <c r="T2462">
        <v>7.1</v>
      </c>
      <c r="U2462">
        <v>12092</v>
      </c>
      <c r="W2462"/>
      <c r="X2462"/>
      <c r="Y2462"/>
      <c r="Z2462"/>
      <c r="AA2462">
        <v>62794894</v>
      </c>
      <c r="AB2462">
        <v>20</v>
      </c>
    </row>
    <row r="2463" spans="1:28" x14ac:dyDescent="0.2">
      <c r="A2463" t="s">
        <v>38451</v>
      </c>
      <c r="B2463" t="s">
        <v>38452</v>
      </c>
      <c r="C2463">
        <v>2017</v>
      </c>
      <c r="D2463" t="s">
        <v>38453</v>
      </c>
      <c r="E2463" t="s">
        <v>44035</v>
      </c>
      <c r="F2463" t="s">
        <v>44044</v>
      </c>
      <c r="G2463" t="s">
        <v>44032</v>
      </c>
      <c r="H2463">
        <v>140</v>
      </c>
      <c r="I2463" t="s">
        <v>23519</v>
      </c>
      <c r="J2463" t="s">
        <v>26</v>
      </c>
      <c r="M2463" t="s">
        <v>38454</v>
      </c>
      <c r="N2463" t="s">
        <v>38455</v>
      </c>
      <c r="O2463" t="s">
        <v>38456</v>
      </c>
      <c r="P2463" t="s">
        <v>28533</v>
      </c>
      <c r="Q2463" t="s">
        <v>38457</v>
      </c>
      <c r="R2463" t="s">
        <v>38458</v>
      </c>
      <c r="S2463" t="s">
        <v>38459</v>
      </c>
      <c r="T2463">
        <v>7.4</v>
      </c>
      <c r="U2463">
        <v>133677</v>
      </c>
      <c r="V2463" s="12">
        <f>W2463*1.05585427545692</f>
        <v>31675628.263707601</v>
      </c>
      <c r="W2463" s="3">
        <v>30000000</v>
      </c>
      <c r="X2463" s="13">
        <f>Y2463*1.05585427545692</f>
        <v>30388271.603231099</v>
      </c>
      <c r="Y2463" s="3">
        <v>28780744</v>
      </c>
      <c r="Z2463" s="13">
        <f>AA2463*1.05585427545692</f>
        <v>62595280.704002179</v>
      </c>
      <c r="AA2463" s="3">
        <v>59284015</v>
      </c>
      <c r="AB2463">
        <v>366</v>
      </c>
    </row>
    <row r="2464" spans="1:28" hidden="1" x14ac:dyDescent="0.2">
      <c r="A2464" t="s">
        <v>23177</v>
      </c>
      <c r="B2464" t="s">
        <v>23178</v>
      </c>
      <c r="C2464">
        <v>2009</v>
      </c>
      <c r="D2464" t="s">
        <v>19284</v>
      </c>
      <c r="E2464" t="s">
        <v>44035</v>
      </c>
      <c r="F2464" t="s">
        <v>44032</v>
      </c>
      <c r="G2464" t="s">
        <v>44057</v>
      </c>
      <c r="H2464">
        <v>98</v>
      </c>
      <c r="I2464" t="s">
        <v>2470</v>
      </c>
      <c r="J2464" t="s">
        <v>26</v>
      </c>
      <c r="K2464" t="s">
        <v>27</v>
      </c>
      <c r="M2464" t="s">
        <v>23179</v>
      </c>
      <c r="N2464" t="s">
        <v>23180</v>
      </c>
      <c r="O2464" t="s">
        <v>23181</v>
      </c>
      <c r="P2464" t="s">
        <v>17516</v>
      </c>
      <c r="Q2464" t="s">
        <v>17516</v>
      </c>
      <c r="R2464" t="s">
        <v>270</v>
      </c>
      <c r="S2464" t="s">
        <v>271</v>
      </c>
      <c r="T2464">
        <v>7.1</v>
      </c>
      <c r="U2464">
        <v>34586</v>
      </c>
      <c r="W2464"/>
      <c r="X2464"/>
      <c r="Y2464">
        <v>1457248</v>
      </c>
      <c r="Z2464"/>
      <c r="AA2464">
        <v>6577779</v>
      </c>
      <c r="AB2464">
        <v>91</v>
      </c>
    </row>
    <row r="2465" spans="1:28" x14ac:dyDescent="0.2">
      <c r="A2465" t="s">
        <v>13540</v>
      </c>
      <c r="B2465" t="s">
        <v>13541</v>
      </c>
      <c r="C2465">
        <v>2006</v>
      </c>
      <c r="D2465" t="s">
        <v>1859</v>
      </c>
      <c r="E2465" t="s">
        <v>3496</v>
      </c>
      <c r="F2465" t="s">
        <v>44045</v>
      </c>
      <c r="G2465" t="s">
        <v>44042</v>
      </c>
      <c r="H2465">
        <v>102</v>
      </c>
      <c r="I2465" t="s">
        <v>13542</v>
      </c>
      <c r="J2465" t="s">
        <v>26</v>
      </c>
      <c r="M2465" t="s">
        <v>986</v>
      </c>
      <c r="N2465" t="s">
        <v>13543</v>
      </c>
      <c r="O2465" t="s">
        <v>13544</v>
      </c>
      <c r="P2465" t="s">
        <v>1391</v>
      </c>
      <c r="Q2465" t="s">
        <v>13545</v>
      </c>
      <c r="R2465" t="s">
        <v>13546</v>
      </c>
      <c r="S2465" t="s">
        <v>13547</v>
      </c>
      <c r="T2465">
        <v>3.7</v>
      </c>
      <c r="U2465">
        <v>63349</v>
      </c>
      <c r="V2465" s="12">
        <f>W2465*1.28378472222222</f>
        <v>51351388.888888806</v>
      </c>
      <c r="W2465" s="3">
        <v>40000000</v>
      </c>
      <c r="X2465" s="13">
        <f>Y2465*1.28378472222222</f>
        <v>30360387.936493006</v>
      </c>
      <c r="Y2465" s="3">
        <v>23649127</v>
      </c>
      <c r="Z2465" s="13">
        <f>AA2465*1.28378472222222</f>
        <v>49817753.984027691</v>
      </c>
      <c r="AA2465" s="3">
        <v>38805380</v>
      </c>
      <c r="AB2465">
        <v>781</v>
      </c>
    </row>
    <row r="2466" spans="1:28" x14ac:dyDescent="0.2">
      <c r="A2466" t="s">
        <v>16587</v>
      </c>
      <c r="B2466" t="s">
        <v>16588</v>
      </c>
      <c r="C2466">
        <v>2013</v>
      </c>
      <c r="D2466" t="s">
        <v>16589</v>
      </c>
      <c r="E2466" t="s">
        <v>44035</v>
      </c>
      <c r="F2466" t="s">
        <v>44032</v>
      </c>
      <c r="H2466">
        <v>117</v>
      </c>
      <c r="I2466" t="s">
        <v>25</v>
      </c>
      <c r="J2466" t="s">
        <v>26</v>
      </c>
      <c r="K2466" t="s">
        <v>934</v>
      </c>
      <c r="M2466" t="s">
        <v>10846</v>
      </c>
      <c r="N2466" t="s">
        <v>16590</v>
      </c>
      <c r="O2466" t="s">
        <v>16591</v>
      </c>
      <c r="P2466" t="s">
        <v>426</v>
      </c>
      <c r="Q2466" t="s">
        <v>426</v>
      </c>
      <c r="R2466" t="s">
        <v>16592</v>
      </c>
      <c r="S2466" t="s">
        <v>16593</v>
      </c>
      <c r="T2466">
        <v>8</v>
      </c>
      <c r="U2466">
        <v>430111</v>
      </c>
      <c r="V2466" s="12">
        <f>W2466*1.11098185502045</f>
        <v>5554909.2751022503</v>
      </c>
      <c r="W2466" s="3">
        <v>5000000</v>
      </c>
      <c r="X2466" s="13">
        <f>Y2466*1.11098185502045</f>
        <v>30327899.308176924</v>
      </c>
      <c r="Y2466" s="3">
        <v>27298285</v>
      </c>
      <c r="Z2466" s="13">
        <f>AA2466*1.11098185502045</f>
        <v>61922337.928750552</v>
      </c>
      <c r="AA2466" s="3">
        <v>55736588</v>
      </c>
      <c r="AB2466">
        <v>416</v>
      </c>
    </row>
    <row r="2467" spans="1:28" x14ac:dyDescent="0.2">
      <c r="A2467" t="s">
        <v>930</v>
      </c>
      <c r="B2467" t="s">
        <v>931</v>
      </c>
      <c r="C2467">
        <v>2002</v>
      </c>
      <c r="D2467" t="s">
        <v>932</v>
      </c>
      <c r="E2467" t="s">
        <v>44035</v>
      </c>
      <c r="F2467" t="s">
        <v>44032</v>
      </c>
      <c r="H2467">
        <v>120</v>
      </c>
      <c r="I2467" t="s">
        <v>25</v>
      </c>
      <c r="J2467" t="s">
        <v>26</v>
      </c>
      <c r="K2467" t="s">
        <v>934</v>
      </c>
      <c r="M2467" t="s">
        <v>416</v>
      </c>
      <c r="N2467" t="s">
        <v>931</v>
      </c>
      <c r="O2467" t="s">
        <v>935</v>
      </c>
      <c r="P2467" t="s">
        <v>936</v>
      </c>
      <c r="Q2467" t="s">
        <v>937</v>
      </c>
      <c r="R2467" t="s">
        <v>938</v>
      </c>
      <c r="S2467" t="s">
        <v>939</v>
      </c>
      <c r="T2467">
        <v>7.3</v>
      </c>
      <c r="U2467">
        <v>32331</v>
      </c>
      <c r="V2467" s="12">
        <f>W2467*1.43863813229572</f>
        <v>17982976.6536965</v>
      </c>
      <c r="W2467" s="3">
        <v>12500000</v>
      </c>
      <c r="X2467" s="13">
        <f>Y2467*1.43863813229572</f>
        <v>30323823.155058369</v>
      </c>
      <c r="Y2467" s="3">
        <v>21078145</v>
      </c>
      <c r="Z2467" s="13">
        <f>AA2467*1.43863813229572</f>
        <v>33617500.279299617</v>
      </c>
      <c r="AA2467" s="3">
        <v>23367586</v>
      </c>
      <c r="AB2467">
        <v>163</v>
      </c>
    </row>
    <row r="2468" spans="1:28" x14ac:dyDescent="0.2">
      <c r="A2468" t="s">
        <v>34762</v>
      </c>
      <c r="B2468" t="s">
        <v>34763</v>
      </c>
      <c r="C2468">
        <v>2015</v>
      </c>
      <c r="D2468" s="1">
        <v>42072</v>
      </c>
      <c r="E2468" t="s">
        <v>3496</v>
      </c>
      <c r="F2468" t="s">
        <v>44045</v>
      </c>
      <c r="G2468" t="s">
        <v>44042</v>
      </c>
      <c r="H2468">
        <v>97</v>
      </c>
      <c r="I2468" t="s">
        <v>12457</v>
      </c>
      <c r="J2468" t="s">
        <v>26</v>
      </c>
      <c r="M2468" t="s">
        <v>34764</v>
      </c>
      <c r="N2468" t="s">
        <v>30075</v>
      </c>
      <c r="O2468" t="s">
        <v>34765</v>
      </c>
      <c r="P2468" t="s">
        <v>34766</v>
      </c>
      <c r="Q2468" t="s">
        <v>34767</v>
      </c>
      <c r="R2468" t="s">
        <v>34768</v>
      </c>
      <c r="S2468" t="s">
        <v>34769</v>
      </c>
      <c r="T2468">
        <v>5.3</v>
      </c>
      <c r="U2468">
        <v>46909</v>
      </c>
      <c r="V2468" s="12">
        <f>W2468*1.09195121025074</f>
        <v>10919512.102507401</v>
      </c>
      <c r="W2468" s="3">
        <v>10000000</v>
      </c>
      <c r="X2468" s="13">
        <f>Y2468*1.09195121025074</f>
        <v>30291769.385761317</v>
      </c>
      <c r="Y2468" s="3">
        <v>27740955</v>
      </c>
      <c r="Z2468" s="13">
        <f>AA2468*1.09195121025074</f>
        <v>58232829.884143256</v>
      </c>
      <c r="AA2468" s="3">
        <v>53329150</v>
      </c>
      <c r="AB2468">
        <v>189</v>
      </c>
    </row>
    <row r="2469" spans="1:28" x14ac:dyDescent="0.2">
      <c r="A2469" t="s">
        <v>10255</v>
      </c>
      <c r="B2469" t="s">
        <v>10256</v>
      </c>
      <c r="C2469">
        <v>2005</v>
      </c>
      <c r="D2469" s="1">
        <v>38992</v>
      </c>
      <c r="E2469" t="s">
        <v>1045</v>
      </c>
      <c r="F2469" t="s">
        <v>44032</v>
      </c>
      <c r="G2469" t="s">
        <v>44036</v>
      </c>
      <c r="H2469">
        <v>105</v>
      </c>
      <c r="I2469" t="s">
        <v>25</v>
      </c>
      <c r="J2469" t="s">
        <v>26</v>
      </c>
      <c r="M2469" t="s">
        <v>1205</v>
      </c>
      <c r="N2469" t="s">
        <v>1205</v>
      </c>
      <c r="O2469" t="s">
        <v>10257</v>
      </c>
      <c r="P2469" t="s">
        <v>4206</v>
      </c>
      <c r="Q2469" t="s">
        <v>10258</v>
      </c>
      <c r="R2469" t="s">
        <v>10259</v>
      </c>
      <c r="S2469" t="s">
        <v>10260</v>
      </c>
      <c r="T2469">
        <v>6.2</v>
      </c>
      <c r="U2469">
        <v>39316</v>
      </c>
      <c r="V2469" s="12">
        <f>W2469*1.32519713261649</f>
        <v>29154336.917562779</v>
      </c>
      <c r="W2469" s="3">
        <v>22000000</v>
      </c>
      <c r="X2469" s="13">
        <f>Y2469*1.32519713261649</f>
        <v>30250477.701397907</v>
      </c>
      <c r="Y2469" s="3">
        <v>22827153</v>
      </c>
      <c r="Z2469" s="13">
        <f>AA2469*1.32519713261649</f>
        <v>90030572.245949998</v>
      </c>
      <c r="AA2469" s="3">
        <v>67937494</v>
      </c>
      <c r="AB2469">
        <v>202</v>
      </c>
    </row>
    <row r="2470" spans="1:28" x14ac:dyDescent="0.2">
      <c r="A2470" t="s">
        <v>1376</v>
      </c>
      <c r="B2470" t="s">
        <v>1377</v>
      </c>
      <c r="C2470">
        <v>2000</v>
      </c>
      <c r="D2470" t="s">
        <v>1378</v>
      </c>
      <c r="E2470" t="s">
        <v>1045</v>
      </c>
      <c r="F2470" t="s">
        <v>44032</v>
      </c>
      <c r="G2470" t="s">
        <v>44036</v>
      </c>
      <c r="H2470">
        <v>91</v>
      </c>
      <c r="I2470" t="s">
        <v>25</v>
      </c>
      <c r="J2470" t="s">
        <v>26</v>
      </c>
      <c r="K2470" t="s">
        <v>27</v>
      </c>
      <c r="M2470" t="s">
        <v>1379</v>
      </c>
      <c r="N2470" t="s">
        <v>1379</v>
      </c>
      <c r="O2470" t="s">
        <v>1380</v>
      </c>
      <c r="P2470" t="s">
        <v>1381</v>
      </c>
      <c r="Q2470" t="s">
        <v>1382</v>
      </c>
      <c r="R2470" t="s">
        <v>1383</v>
      </c>
      <c r="S2470" t="s">
        <v>1384</v>
      </c>
      <c r="T2470">
        <v>5</v>
      </c>
      <c r="U2470">
        <v>14190</v>
      </c>
      <c r="V2470" s="12">
        <f>W2470*1.5029674796748</f>
        <v>16532642.2764228</v>
      </c>
      <c r="W2470" s="3">
        <v>11000000</v>
      </c>
      <c r="X2470" s="13">
        <f>Y2470*1.5029674796748</f>
        <v>30163066.373333398</v>
      </c>
      <c r="Y2470" s="3">
        <v>20069008</v>
      </c>
      <c r="Z2470" s="13">
        <f>AA2470*1.5029674796748</f>
        <v>36702336.598455362</v>
      </c>
      <c r="AA2470" s="3">
        <v>24419914</v>
      </c>
      <c r="AB2470">
        <v>173</v>
      </c>
    </row>
    <row r="2471" spans="1:28" x14ac:dyDescent="0.2">
      <c r="A2471" t="s">
        <v>39740</v>
      </c>
      <c r="B2471" t="s">
        <v>39741</v>
      </c>
      <c r="C2471">
        <v>2016</v>
      </c>
      <c r="D2471" t="s">
        <v>31595</v>
      </c>
      <c r="E2471" t="s">
        <v>176</v>
      </c>
      <c r="H2471">
        <v>111</v>
      </c>
      <c r="I2471" t="s">
        <v>25</v>
      </c>
      <c r="J2471" t="s">
        <v>26</v>
      </c>
      <c r="M2471" t="s">
        <v>39742</v>
      </c>
      <c r="N2471" t="s">
        <v>39743</v>
      </c>
      <c r="O2471" t="s">
        <v>39744</v>
      </c>
      <c r="P2471" t="s">
        <v>39745</v>
      </c>
      <c r="Q2471" t="s">
        <v>39746</v>
      </c>
      <c r="R2471" t="s">
        <v>39747</v>
      </c>
      <c r="S2471" t="s">
        <v>39748</v>
      </c>
      <c r="T2471">
        <v>7.4</v>
      </c>
      <c r="U2471">
        <v>263568</v>
      </c>
      <c r="V2471" s="12">
        <f>W2471*1.07834771485832</f>
        <v>4313390.8594332803</v>
      </c>
      <c r="W2471" s="3">
        <v>4000000</v>
      </c>
      <c r="X2471" s="13">
        <f>Y2471*1.07834771485832</f>
        <v>30037302.269733895</v>
      </c>
      <c r="Y2471" s="3">
        <v>27854932</v>
      </c>
      <c r="Z2471" s="13">
        <f>AA2471*1.07834771485832</f>
        <v>70455576.541655257</v>
      </c>
      <c r="AA2471" s="3">
        <v>65336603</v>
      </c>
      <c r="AB2471">
        <v>920</v>
      </c>
    </row>
    <row r="2472" spans="1:28" hidden="1" x14ac:dyDescent="0.2">
      <c r="A2472" t="s">
        <v>23238</v>
      </c>
      <c r="B2472" t="s">
        <v>23239</v>
      </c>
      <c r="C2472">
        <v>2010</v>
      </c>
      <c r="D2472" s="1">
        <v>40494</v>
      </c>
      <c r="E2472" t="s">
        <v>176</v>
      </c>
      <c r="F2472" t="s">
        <v>44036</v>
      </c>
      <c r="H2472">
        <v>133</v>
      </c>
      <c r="I2472" t="s">
        <v>2213</v>
      </c>
      <c r="J2472" t="s">
        <v>934</v>
      </c>
      <c r="M2472" t="s">
        <v>23240</v>
      </c>
      <c r="N2472" t="s">
        <v>23241</v>
      </c>
      <c r="O2472" t="s">
        <v>23242</v>
      </c>
      <c r="P2472" t="s">
        <v>23243</v>
      </c>
      <c r="Q2472" t="s">
        <v>23244</v>
      </c>
      <c r="R2472" t="s">
        <v>23245</v>
      </c>
      <c r="S2472" t="s">
        <v>23246</v>
      </c>
      <c r="T2472">
        <v>6.3</v>
      </c>
      <c r="U2472">
        <v>10928</v>
      </c>
      <c r="W2472"/>
      <c r="X2472"/>
      <c r="Y2472">
        <v>13000</v>
      </c>
      <c r="Z2472"/>
      <c r="AA2472">
        <v>19144719</v>
      </c>
      <c r="AB2472">
        <v>55</v>
      </c>
    </row>
    <row r="2473" spans="1:28" x14ac:dyDescent="0.2">
      <c r="A2473" t="s">
        <v>14980</v>
      </c>
      <c r="B2473" t="s">
        <v>14981</v>
      </c>
      <c r="C2473">
        <v>2006</v>
      </c>
      <c r="D2473" t="s">
        <v>13884</v>
      </c>
      <c r="E2473" t="s">
        <v>16512</v>
      </c>
      <c r="F2473" t="s">
        <v>44031</v>
      </c>
      <c r="G2473" t="s">
        <v>44034</v>
      </c>
      <c r="H2473">
        <v>97</v>
      </c>
      <c r="I2473" t="s">
        <v>433</v>
      </c>
      <c r="J2473" t="s">
        <v>26</v>
      </c>
      <c r="M2473" t="s">
        <v>309</v>
      </c>
      <c r="N2473" t="s">
        <v>14982</v>
      </c>
      <c r="O2473" t="s">
        <v>14983</v>
      </c>
      <c r="P2473" t="s">
        <v>13182</v>
      </c>
      <c r="Q2473" t="s">
        <v>14984</v>
      </c>
      <c r="R2473" t="s">
        <v>14985</v>
      </c>
      <c r="S2473" t="s">
        <v>14986</v>
      </c>
      <c r="T2473">
        <v>5.3</v>
      </c>
      <c r="U2473">
        <v>46158</v>
      </c>
      <c r="V2473" s="12">
        <f>W2473*1.28378472222222</f>
        <v>25675694.444444403</v>
      </c>
      <c r="W2473" s="3">
        <v>20000000</v>
      </c>
      <c r="X2473" s="13">
        <f>Y2473*1.28378472222222</f>
        <v>30015522.278993007</v>
      </c>
      <c r="Y2473" s="3">
        <v>23380495</v>
      </c>
      <c r="Z2473" s="13">
        <f>AA2473*1.28378472222222</f>
        <v>48268722.648992978</v>
      </c>
      <c r="AA2473" s="3">
        <v>37598767</v>
      </c>
      <c r="AB2473">
        <v>354</v>
      </c>
    </row>
    <row r="2474" spans="1:28" hidden="1" x14ac:dyDescent="0.2">
      <c r="A2474" t="s">
        <v>23256</v>
      </c>
      <c r="B2474" t="s">
        <v>23257</v>
      </c>
      <c r="C2474">
        <v>2010</v>
      </c>
      <c r="D2474" t="s">
        <v>16373</v>
      </c>
      <c r="E2474" t="s">
        <v>3496</v>
      </c>
      <c r="F2474" t="s">
        <v>44045</v>
      </c>
      <c r="G2474" t="s">
        <v>44042</v>
      </c>
      <c r="H2474">
        <v>104</v>
      </c>
      <c r="I2474" t="s">
        <v>23258</v>
      </c>
      <c r="J2474" t="s">
        <v>6812</v>
      </c>
      <c r="K2474" t="s">
        <v>26</v>
      </c>
      <c r="L2474" t="s">
        <v>74</v>
      </c>
      <c r="M2474" t="s">
        <v>23259</v>
      </c>
      <c r="N2474" t="s">
        <v>23260</v>
      </c>
      <c r="O2474" t="s">
        <v>23261</v>
      </c>
      <c r="P2474" t="s">
        <v>23262</v>
      </c>
      <c r="Q2474" t="s">
        <v>23262</v>
      </c>
      <c r="R2474" t="s">
        <v>23263</v>
      </c>
      <c r="S2474" t="s">
        <v>23264</v>
      </c>
      <c r="T2474">
        <v>5.0999999999999996</v>
      </c>
      <c r="U2474">
        <v>55866</v>
      </c>
      <c r="W2474"/>
      <c r="X2474"/>
      <c r="Y2474"/>
      <c r="Z2474"/>
      <c r="AA2474">
        <v>1541</v>
      </c>
      <c r="AB2474">
        <v>504</v>
      </c>
    </row>
    <row r="2475" spans="1:28" x14ac:dyDescent="0.2">
      <c r="A2475" t="s">
        <v>14040</v>
      </c>
      <c r="B2475" t="s">
        <v>14041</v>
      </c>
      <c r="C2475">
        <v>2007</v>
      </c>
      <c r="D2475" t="s">
        <v>12976</v>
      </c>
      <c r="E2475" t="s">
        <v>44041</v>
      </c>
      <c r="F2475" t="s">
        <v>44046</v>
      </c>
      <c r="G2475" t="s">
        <v>44045</v>
      </c>
      <c r="H2475">
        <v>109</v>
      </c>
      <c r="I2475" t="s">
        <v>25</v>
      </c>
      <c r="J2475" t="s">
        <v>26</v>
      </c>
      <c r="M2475" t="s">
        <v>6255</v>
      </c>
      <c r="N2475" t="s">
        <v>14042</v>
      </c>
      <c r="O2475" t="s">
        <v>14043</v>
      </c>
      <c r="P2475" t="s">
        <v>7068</v>
      </c>
      <c r="Q2475" t="s">
        <v>14044</v>
      </c>
      <c r="R2475" t="s">
        <v>14045</v>
      </c>
      <c r="S2475" t="s">
        <v>14046</v>
      </c>
      <c r="T2475">
        <v>5.7</v>
      </c>
      <c r="U2475">
        <v>44367</v>
      </c>
      <c r="V2475" s="12">
        <f>W2475*1.24823238899982</f>
        <v>75886288.089244053</v>
      </c>
      <c r="W2475" s="3">
        <v>60795000</v>
      </c>
      <c r="X2475" s="13">
        <f>Y2475*1.24823238899982</f>
        <v>29938790.190308843</v>
      </c>
      <c r="Y2475" s="3">
        <v>23984949</v>
      </c>
      <c r="Z2475" s="13">
        <f>AA2475*144548551.06</f>
        <v>1.0629250065826514E+16</v>
      </c>
      <c r="AA2475" s="3">
        <v>73534117</v>
      </c>
      <c r="AB2475">
        <v>184</v>
      </c>
    </row>
    <row r="2476" spans="1:28" hidden="1" x14ac:dyDescent="0.2">
      <c r="A2476" t="s">
        <v>23271</v>
      </c>
      <c r="B2476" t="s">
        <v>23272</v>
      </c>
      <c r="C2476">
        <v>2009</v>
      </c>
      <c r="D2476" t="s">
        <v>16356</v>
      </c>
      <c r="E2476" t="s">
        <v>16512</v>
      </c>
      <c r="F2476" t="s">
        <v>44044</v>
      </c>
      <c r="G2476" t="s">
        <v>44032</v>
      </c>
      <c r="H2476">
        <v>130</v>
      </c>
      <c r="I2476" t="s">
        <v>943</v>
      </c>
      <c r="J2476" t="s">
        <v>944</v>
      </c>
      <c r="K2476" t="s">
        <v>23273</v>
      </c>
      <c r="L2476" t="s">
        <v>12764</v>
      </c>
      <c r="M2476" t="s">
        <v>15582</v>
      </c>
      <c r="N2476" t="s">
        <v>23274</v>
      </c>
      <c r="O2476" t="s">
        <v>23275</v>
      </c>
      <c r="P2476" t="s">
        <v>20715</v>
      </c>
      <c r="Q2476" t="s">
        <v>23276</v>
      </c>
      <c r="R2476" t="s">
        <v>23277</v>
      </c>
      <c r="S2476" t="s">
        <v>23278</v>
      </c>
      <c r="T2476">
        <v>7.4</v>
      </c>
      <c r="U2476">
        <v>16297</v>
      </c>
      <c r="W2476"/>
      <c r="X2476"/>
      <c r="Y2476">
        <v>1291827</v>
      </c>
      <c r="Z2476"/>
      <c r="AA2476">
        <v>1868980</v>
      </c>
      <c r="AB2476">
        <v>100</v>
      </c>
    </row>
    <row r="2477" spans="1:28" hidden="1" x14ac:dyDescent="0.2">
      <c r="A2477" t="s">
        <v>23279</v>
      </c>
      <c r="B2477" t="s">
        <v>23280</v>
      </c>
      <c r="C2477">
        <v>2009</v>
      </c>
      <c r="D2477" t="s">
        <v>13163</v>
      </c>
      <c r="E2477" t="s">
        <v>1045</v>
      </c>
      <c r="F2477" t="s">
        <v>44032</v>
      </c>
      <c r="G2477" t="s">
        <v>44036</v>
      </c>
      <c r="H2477">
        <v>128</v>
      </c>
      <c r="I2477" t="s">
        <v>943</v>
      </c>
      <c r="J2477" t="s">
        <v>944</v>
      </c>
      <c r="M2477" t="s">
        <v>20713</v>
      </c>
      <c r="N2477" t="s">
        <v>20713</v>
      </c>
      <c r="O2477" t="s">
        <v>23281</v>
      </c>
      <c r="P2477" t="s">
        <v>9685</v>
      </c>
      <c r="Q2477" t="s">
        <v>23282</v>
      </c>
      <c r="R2477" t="s">
        <v>23283</v>
      </c>
      <c r="S2477" t="s">
        <v>23284</v>
      </c>
      <c r="T2477">
        <v>6.8</v>
      </c>
      <c r="U2477">
        <v>14663</v>
      </c>
      <c r="W2477"/>
      <c r="X2477"/>
      <c r="Y2477">
        <v>2430083</v>
      </c>
      <c r="Z2477"/>
      <c r="AA2477">
        <v>20794985</v>
      </c>
      <c r="AB2477">
        <v>66</v>
      </c>
    </row>
    <row r="2478" spans="1:28" x14ac:dyDescent="0.2">
      <c r="A2478" t="s">
        <v>30572</v>
      </c>
      <c r="B2478" t="s">
        <v>30573</v>
      </c>
      <c r="C2478">
        <v>2013</v>
      </c>
      <c r="D2478" t="s">
        <v>25420</v>
      </c>
      <c r="E2478" t="s">
        <v>16512</v>
      </c>
      <c r="F2478" t="s">
        <v>44051</v>
      </c>
      <c r="G2478" t="s">
        <v>44032</v>
      </c>
      <c r="H2478">
        <v>123</v>
      </c>
      <c r="I2478" t="s">
        <v>166</v>
      </c>
      <c r="J2478" t="s">
        <v>26</v>
      </c>
      <c r="K2478" t="s">
        <v>307</v>
      </c>
      <c r="L2478" t="s">
        <v>64</v>
      </c>
      <c r="M2478" t="s">
        <v>954</v>
      </c>
      <c r="N2478" t="s">
        <v>12890</v>
      </c>
      <c r="O2478" t="s">
        <v>30574</v>
      </c>
      <c r="P2478" t="s">
        <v>16834</v>
      </c>
      <c r="Q2478" t="s">
        <v>30575</v>
      </c>
      <c r="R2478" t="s">
        <v>30576</v>
      </c>
      <c r="S2478" t="s">
        <v>30577</v>
      </c>
      <c r="T2478">
        <v>8.1</v>
      </c>
      <c r="U2478">
        <v>422909</v>
      </c>
      <c r="V2478" s="12">
        <f>W2478*1.11098185502045</f>
        <v>42217310.490777098</v>
      </c>
      <c r="W2478" s="3">
        <v>38000000</v>
      </c>
      <c r="X2478" s="13">
        <f>Y2478*1.11098185502045</f>
        <v>29938321.2999136</v>
      </c>
      <c r="Y2478" s="3">
        <v>26947624</v>
      </c>
      <c r="Z2478" s="13">
        <f>AA2478*1.11098185502045</f>
        <v>107746363.244285</v>
      </c>
      <c r="AA2478" s="3">
        <v>96983009</v>
      </c>
      <c r="AB2478">
        <v>576</v>
      </c>
    </row>
    <row r="2479" spans="1:28" hidden="1" x14ac:dyDescent="0.2">
      <c r="A2479" t="s">
        <v>23291</v>
      </c>
      <c r="B2479" t="s">
        <v>23292</v>
      </c>
      <c r="C2479">
        <v>2012</v>
      </c>
      <c r="D2479" t="s">
        <v>23293</v>
      </c>
      <c r="E2479" t="s">
        <v>44035</v>
      </c>
      <c r="F2479" t="s">
        <v>44032</v>
      </c>
      <c r="G2479" t="s">
        <v>44049</v>
      </c>
      <c r="H2479">
        <v>137</v>
      </c>
      <c r="I2479" t="s">
        <v>23294</v>
      </c>
      <c r="J2479" t="s">
        <v>496</v>
      </c>
      <c r="K2479" t="s">
        <v>26</v>
      </c>
      <c r="L2479" t="s">
        <v>307</v>
      </c>
      <c r="M2479" t="s">
        <v>23295</v>
      </c>
      <c r="N2479" t="s">
        <v>23296</v>
      </c>
      <c r="O2479" t="s">
        <v>23297</v>
      </c>
      <c r="P2479" t="s">
        <v>15766</v>
      </c>
      <c r="Q2479" t="s">
        <v>23298</v>
      </c>
      <c r="R2479" t="s">
        <v>23299</v>
      </c>
      <c r="S2479" t="s">
        <v>23300</v>
      </c>
      <c r="T2479">
        <v>7.5</v>
      </c>
      <c r="U2479">
        <v>43310</v>
      </c>
      <c r="W2479"/>
      <c r="X2479"/>
      <c r="Y2479">
        <v>1546761</v>
      </c>
      <c r="Z2479"/>
      <c r="AA2479">
        <v>14758997</v>
      </c>
      <c r="AB2479">
        <v>91</v>
      </c>
    </row>
    <row r="2480" spans="1:28" hidden="1" x14ac:dyDescent="0.2">
      <c r="A2480" t="s">
        <v>23301</v>
      </c>
      <c r="B2480" t="s">
        <v>23302</v>
      </c>
      <c r="C2480">
        <v>2008</v>
      </c>
      <c r="D2480" s="1">
        <v>40066</v>
      </c>
      <c r="E2480" t="s">
        <v>176</v>
      </c>
      <c r="H2480">
        <v>114</v>
      </c>
      <c r="I2480" t="s">
        <v>25</v>
      </c>
      <c r="J2480" t="s">
        <v>5473</v>
      </c>
      <c r="K2480" t="s">
        <v>26</v>
      </c>
      <c r="M2480" t="s">
        <v>23303</v>
      </c>
      <c r="N2480" t="s">
        <v>23304</v>
      </c>
      <c r="O2480" t="s">
        <v>23305</v>
      </c>
      <c r="P2480" t="s">
        <v>23306</v>
      </c>
      <c r="Q2480" t="s">
        <v>23307</v>
      </c>
      <c r="R2480" t="s">
        <v>23308</v>
      </c>
      <c r="S2480" t="s">
        <v>23309</v>
      </c>
      <c r="T2480">
        <v>8</v>
      </c>
      <c r="U2480">
        <v>18513</v>
      </c>
      <c r="W2480"/>
      <c r="X2480"/>
      <c r="Y2480">
        <v>637421</v>
      </c>
      <c r="Z2480"/>
      <c r="AA2480">
        <v>1120476</v>
      </c>
      <c r="AB2480">
        <v>109</v>
      </c>
    </row>
    <row r="2481" spans="1:28" x14ac:dyDescent="0.2">
      <c r="A2481" t="s">
        <v>5731</v>
      </c>
      <c r="B2481" t="s">
        <v>5732</v>
      </c>
      <c r="C2481">
        <v>2002</v>
      </c>
      <c r="D2481" t="s">
        <v>5207</v>
      </c>
      <c r="E2481" t="s">
        <v>176</v>
      </c>
      <c r="F2481" t="s">
        <v>44040</v>
      </c>
      <c r="H2481">
        <v>101</v>
      </c>
      <c r="I2481" t="s">
        <v>5733</v>
      </c>
      <c r="J2481" t="s">
        <v>26</v>
      </c>
      <c r="K2481" t="s">
        <v>5734</v>
      </c>
      <c r="M2481" t="s">
        <v>5735</v>
      </c>
      <c r="N2481" t="s">
        <v>5736</v>
      </c>
      <c r="O2481" t="s">
        <v>5737</v>
      </c>
      <c r="P2481" t="s">
        <v>5738</v>
      </c>
      <c r="Q2481" t="s">
        <v>5738</v>
      </c>
      <c r="R2481" t="s">
        <v>5739</v>
      </c>
      <c r="S2481" t="s">
        <v>5740</v>
      </c>
      <c r="T2481">
        <v>7.5</v>
      </c>
      <c r="U2481">
        <v>38893</v>
      </c>
      <c r="V2481" s="12">
        <f>W2481*1.43863813229572</f>
        <v>5035233.46303502</v>
      </c>
      <c r="W2481" s="3">
        <v>3500000</v>
      </c>
      <c r="X2481" s="13">
        <f>Y2481*1.43863813229572</f>
        <v>29894419.883968875</v>
      </c>
      <c r="Y2481" s="3">
        <v>20779666</v>
      </c>
      <c r="Z2481" s="13">
        <f>AA2481*1.43863813229572</f>
        <v>59074763.099143974</v>
      </c>
      <c r="AA2481" s="3">
        <v>41062976</v>
      </c>
      <c r="AB2481">
        <v>371</v>
      </c>
    </row>
    <row r="2482" spans="1:28" x14ac:dyDescent="0.2">
      <c r="A2482" t="s">
        <v>27148</v>
      </c>
      <c r="B2482" t="s">
        <v>27149</v>
      </c>
      <c r="C2482">
        <v>2015</v>
      </c>
      <c r="D2482" t="s">
        <v>27150</v>
      </c>
      <c r="E2482" t="s">
        <v>16512</v>
      </c>
      <c r="F2482" t="s">
        <v>44031</v>
      </c>
      <c r="G2482" t="s">
        <v>44034</v>
      </c>
      <c r="H2482">
        <v>106</v>
      </c>
      <c r="I2482" t="s">
        <v>27151</v>
      </c>
      <c r="J2482" t="s">
        <v>26</v>
      </c>
      <c r="M2482" t="s">
        <v>6703</v>
      </c>
      <c r="N2482" t="s">
        <v>27152</v>
      </c>
      <c r="O2482" t="s">
        <v>27153</v>
      </c>
      <c r="P2482" t="s">
        <v>365</v>
      </c>
      <c r="Q2482" t="s">
        <v>27154</v>
      </c>
      <c r="R2482" t="s">
        <v>27155</v>
      </c>
      <c r="S2482" t="s">
        <v>27156</v>
      </c>
      <c r="T2482">
        <v>6</v>
      </c>
      <c r="U2482">
        <v>92948</v>
      </c>
      <c r="V2482" s="12">
        <f>W2482*1.09195121025074</f>
        <v>98275608.922566608</v>
      </c>
      <c r="W2482" s="3">
        <v>90000000</v>
      </c>
      <c r="X2482" s="13">
        <f>Y2482*1.09195121025074</f>
        <v>29884149.458730768</v>
      </c>
      <c r="Y2482" s="3">
        <v>27367660</v>
      </c>
      <c r="Z2482" s="13">
        <f>AA2482*1.09195121025074</f>
        <v>160447936.70500407</v>
      </c>
      <c r="AA2482" s="3">
        <v>146936910</v>
      </c>
      <c r="AB2482">
        <v>191</v>
      </c>
    </row>
    <row r="2483" spans="1:28" x14ac:dyDescent="0.2">
      <c r="A2483" t="s">
        <v>7703</v>
      </c>
      <c r="B2483" t="s">
        <v>7704</v>
      </c>
      <c r="C2483">
        <v>2004</v>
      </c>
      <c r="D2483" t="s">
        <v>7705</v>
      </c>
      <c r="E2483" t="s">
        <v>1045</v>
      </c>
      <c r="F2483" t="s">
        <v>44032</v>
      </c>
      <c r="G2483" t="s">
        <v>44036</v>
      </c>
      <c r="H2483">
        <v>104</v>
      </c>
      <c r="I2483" t="s">
        <v>25</v>
      </c>
      <c r="J2483" t="s">
        <v>26</v>
      </c>
      <c r="M2483" t="s">
        <v>3895</v>
      </c>
      <c r="N2483" t="s">
        <v>7706</v>
      </c>
      <c r="O2483" t="s">
        <v>7707</v>
      </c>
      <c r="P2483" t="s">
        <v>7708</v>
      </c>
      <c r="Q2483" t="s">
        <v>7709</v>
      </c>
      <c r="R2483" t="s">
        <v>7710</v>
      </c>
      <c r="S2483" t="s">
        <v>7711</v>
      </c>
      <c r="T2483">
        <v>5.5</v>
      </c>
      <c r="U2483">
        <v>13718</v>
      </c>
      <c r="V2483" s="12">
        <f>W2483*1.37009528851244</f>
        <v>41102858.655373201</v>
      </c>
      <c r="W2483" s="3">
        <v>30000000</v>
      </c>
      <c r="X2483" s="13">
        <f>Y2483*1.37009528851244</f>
        <v>29883404.54556378</v>
      </c>
      <c r="Y2483" s="3">
        <v>21811187</v>
      </c>
      <c r="Z2483" s="13">
        <f>AA2483*1.37009528851244</f>
        <v>29922027.531746946</v>
      </c>
      <c r="AA2483" s="3">
        <v>21839377</v>
      </c>
      <c r="AB2483">
        <v>69</v>
      </c>
    </row>
    <row r="2484" spans="1:28" hidden="1" x14ac:dyDescent="0.2">
      <c r="A2484" t="s">
        <v>23333</v>
      </c>
      <c r="B2484" t="s">
        <v>23334</v>
      </c>
      <c r="C2484">
        <v>2008</v>
      </c>
      <c r="D2484" s="1">
        <v>39577</v>
      </c>
      <c r="E2484" t="s">
        <v>16512</v>
      </c>
      <c r="F2484" t="s">
        <v>44044</v>
      </c>
      <c r="G2484" t="s">
        <v>44032</v>
      </c>
      <c r="H2484">
        <v>104</v>
      </c>
      <c r="I2484" t="s">
        <v>943</v>
      </c>
      <c r="J2484" t="s">
        <v>944</v>
      </c>
      <c r="M2484" t="s">
        <v>23335</v>
      </c>
      <c r="N2484" t="s">
        <v>23336</v>
      </c>
      <c r="O2484" t="s">
        <v>23337</v>
      </c>
      <c r="P2484" t="s">
        <v>14562</v>
      </c>
      <c r="Q2484" t="s">
        <v>23338</v>
      </c>
      <c r="R2484" t="s">
        <v>23339</v>
      </c>
      <c r="S2484" t="s">
        <v>23340</v>
      </c>
      <c r="T2484">
        <v>8.1</v>
      </c>
      <c r="U2484">
        <v>72608</v>
      </c>
      <c r="W2484"/>
      <c r="X2484"/>
      <c r="Y2484"/>
      <c r="Z2484"/>
      <c r="AA2484">
        <v>3256911</v>
      </c>
      <c r="AB2484">
        <v>149</v>
      </c>
    </row>
    <row r="2485" spans="1:28" hidden="1" x14ac:dyDescent="0.2">
      <c r="A2485" t="s">
        <v>23341</v>
      </c>
      <c r="B2485" t="s">
        <v>23342</v>
      </c>
      <c r="C2485">
        <v>2008</v>
      </c>
      <c r="D2485" t="s">
        <v>8707</v>
      </c>
      <c r="E2485" t="s">
        <v>176</v>
      </c>
      <c r="H2485">
        <v>115</v>
      </c>
      <c r="I2485" t="s">
        <v>4358</v>
      </c>
      <c r="J2485" t="s">
        <v>1076</v>
      </c>
      <c r="M2485" t="s">
        <v>23343</v>
      </c>
      <c r="N2485" t="s">
        <v>23344</v>
      </c>
      <c r="O2485" t="s">
        <v>23345</v>
      </c>
      <c r="P2485" t="s">
        <v>15451</v>
      </c>
      <c r="Q2485" t="s">
        <v>23346</v>
      </c>
      <c r="R2485" t="s">
        <v>23347</v>
      </c>
      <c r="S2485" t="s">
        <v>23348</v>
      </c>
      <c r="T2485">
        <v>8</v>
      </c>
      <c r="U2485">
        <v>10617</v>
      </c>
      <c r="W2485"/>
      <c r="X2485"/>
      <c r="Y2485"/>
      <c r="Z2485"/>
      <c r="AA2485">
        <v>1100299</v>
      </c>
      <c r="AB2485">
        <v>6</v>
      </c>
    </row>
    <row r="2486" spans="1:28" x14ac:dyDescent="0.2">
      <c r="A2486" t="s">
        <v>19701</v>
      </c>
      <c r="B2486" t="s">
        <v>19702</v>
      </c>
      <c r="C2486">
        <v>2008</v>
      </c>
      <c r="D2486" t="s">
        <v>10679</v>
      </c>
      <c r="E2486" t="s">
        <v>16512</v>
      </c>
      <c r="F2486" t="s">
        <v>44032</v>
      </c>
      <c r="G2486" t="s">
        <v>44050</v>
      </c>
      <c r="H2486">
        <v>113</v>
      </c>
      <c r="I2486" t="s">
        <v>25</v>
      </c>
      <c r="J2486" t="s">
        <v>26</v>
      </c>
      <c r="M2486" t="s">
        <v>10034</v>
      </c>
      <c r="N2486" t="s">
        <v>19703</v>
      </c>
      <c r="O2486" t="s">
        <v>19704</v>
      </c>
      <c r="P2486" t="s">
        <v>19705</v>
      </c>
      <c r="Q2486" t="s">
        <v>19706</v>
      </c>
      <c r="R2486" t="s">
        <v>19707</v>
      </c>
      <c r="S2486" t="s">
        <v>19708</v>
      </c>
      <c r="T2486">
        <v>6.6</v>
      </c>
      <c r="U2486">
        <v>94632</v>
      </c>
      <c r="V2486" s="12">
        <f>W2486*1.20207800169993</f>
        <v>24041560.033998597</v>
      </c>
      <c r="W2486" s="3">
        <v>20000000</v>
      </c>
      <c r="X2486" s="13">
        <f>Y2486*1.20207800169993</f>
        <v>29872746.658160828</v>
      </c>
      <c r="Y2486" s="3">
        <v>24850922</v>
      </c>
      <c r="Z2486" s="13">
        <f>AA2486*1.20207800169993</f>
        <v>50039419.07238172</v>
      </c>
      <c r="AA2486" s="3">
        <v>41627431</v>
      </c>
      <c r="AB2486">
        <v>190</v>
      </c>
    </row>
    <row r="2487" spans="1:28" x14ac:dyDescent="0.2">
      <c r="A2487" t="s">
        <v>22323</v>
      </c>
      <c r="B2487" t="s">
        <v>22324</v>
      </c>
      <c r="C2487">
        <v>2010</v>
      </c>
      <c r="D2487" t="s">
        <v>18117</v>
      </c>
      <c r="E2487" t="s">
        <v>44037</v>
      </c>
      <c r="F2487" t="s">
        <v>44031</v>
      </c>
      <c r="G2487" t="s">
        <v>44038</v>
      </c>
      <c r="H2487">
        <v>90</v>
      </c>
      <c r="I2487" t="s">
        <v>22325</v>
      </c>
      <c r="J2487" t="s">
        <v>26</v>
      </c>
      <c r="M2487" t="s">
        <v>22326</v>
      </c>
      <c r="N2487" t="s">
        <v>22327</v>
      </c>
      <c r="O2487" t="s">
        <v>22328</v>
      </c>
      <c r="P2487" t="s">
        <v>10079</v>
      </c>
      <c r="Q2487" t="s">
        <v>22329</v>
      </c>
      <c r="R2487" t="s">
        <v>22330</v>
      </c>
      <c r="S2487" t="s">
        <v>22331</v>
      </c>
      <c r="T2487">
        <v>5.2</v>
      </c>
      <c r="U2487">
        <v>13152</v>
      </c>
      <c r="V2487" s="12">
        <f>W2487*1.18690152988223</f>
        <v>23738030.597644601</v>
      </c>
      <c r="W2487" s="3">
        <v>20000000</v>
      </c>
      <c r="X2487" s="13">
        <f>Y2487*1.18690152988223</f>
        <v>29799853.613461629</v>
      </c>
      <c r="Y2487" s="3">
        <v>25107267</v>
      </c>
      <c r="Z2487" s="13">
        <f>AA2487*1.18690152988223</f>
        <v>59947152.472470276</v>
      </c>
      <c r="AA2487" s="3">
        <v>50507267</v>
      </c>
      <c r="AB2487">
        <v>96</v>
      </c>
    </row>
    <row r="2488" spans="1:28" x14ac:dyDescent="0.2">
      <c r="A2488" t="s">
        <v>29028</v>
      </c>
      <c r="B2488" t="s">
        <v>29029</v>
      </c>
      <c r="C2488">
        <v>2015</v>
      </c>
      <c r="D2488" s="1">
        <v>42286</v>
      </c>
      <c r="E2488" t="s">
        <v>16512</v>
      </c>
      <c r="F2488" t="s">
        <v>44042</v>
      </c>
      <c r="H2488">
        <v>103</v>
      </c>
      <c r="I2488" t="s">
        <v>24773</v>
      </c>
      <c r="J2488" t="s">
        <v>26</v>
      </c>
      <c r="K2488" t="s">
        <v>27</v>
      </c>
      <c r="L2488" t="s">
        <v>2073</v>
      </c>
      <c r="M2488" t="s">
        <v>19483</v>
      </c>
      <c r="N2488" t="s">
        <v>20588</v>
      </c>
      <c r="O2488" t="s">
        <v>29030</v>
      </c>
      <c r="P2488" t="s">
        <v>591</v>
      </c>
      <c r="Q2488" t="s">
        <v>29031</v>
      </c>
      <c r="R2488" t="s">
        <v>29032</v>
      </c>
      <c r="S2488" t="s">
        <v>29033</v>
      </c>
      <c r="T2488">
        <v>6.8</v>
      </c>
      <c r="U2488">
        <v>76481</v>
      </c>
      <c r="V2488" s="12">
        <f>W2488*1.09195121025074</f>
        <v>17689609.606061988</v>
      </c>
      <c r="W2488" s="3">
        <v>16200000</v>
      </c>
      <c r="X2488" s="13">
        <f>Y2488*1.09195121025074</f>
        <v>29798116.806777533</v>
      </c>
      <c r="Y2488" s="3">
        <v>27288872</v>
      </c>
      <c r="Z2488" s="13">
        <f>AA2488*1.09195121025074</f>
        <v>59422753.140880108</v>
      </c>
      <c r="AA2488" s="3">
        <v>54418872</v>
      </c>
      <c r="AB2488">
        <v>327</v>
      </c>
    </row>
    <row r="2489" spans="1:28" x14ac:dyDescent="0.2">
      <c r="A2489" t="s">
        <v>2954</v>
      </c>
      <c r="B2489" t="s">
        <v>2955</v>
      </c>
      <c r="C2489">
        <v>2001</v>
      </c>
      <c r="D2489" s="1">
        <v>36924</v>
      </c>
      <c r="E2489" t="s">
        <v>3496</v>
      </c>
      <c r="F2489" t="s">
        <v>44045</v>
      </c>
      <c r="G2489" t="s">
        <v>44042</v>
      </c>
      <c r="H2489">
        <v>96</v>
      </c>
      <c r="I2489" t="s">
        <v>25</v>
      </c>
      <c r="J2489" t="s">
        <v>26</v>
      </c>
      <c r="M2489" t="s">
        <v>2956</v>
      </c>
      <c r="N2489" t="s">
        <v>2957</v>
      </c>
      <c r="O2489" t="s">
        <v>2958</v>
      </c>
      <c r="P2489" t="s">
        <v>2959</v>
      </c>
      <c r="Q2489" t="s">
        <v>2960</v>
      </c>
      <c r="R2489" t="s">
        <v>2961</v>
      </c>
      <c r="S2489" t="s">
        <v>2962</v>
      </c>
      <c r="T2489">
        <v>4.9000000000000004</v>
      </c>
      <c r="U2489">
        <v>24630</v>
      </c>
      <c r="V2489" s="12">
        <f>W2489*1.46138339920949</f>
        <v>42380118.577075213</v>
      </c>
      <c r="W2489" s="3">
        <v>29000000</v>
      </c>
      <c r="X2489" s="13">
        <f>Y2489*1.46138339920949</f>
        <v>29789037.957628537</v>
      </c>
      <c r="Y2489" s="3">
        <v>20384136</v>
      </c>
      <c r="Z2489" s="13">
        <f>AA2489*1.46138339920949</f>
        <v>53609587.364743225</v>
      </c>
      <c r="AA2489" s="3">
        <v>36684136</v>
      </c>
      <c r="AB2489">
        <v>374</v>
      </c>
    </row>
    <row r="2490" spans="1:28" x14ac:dyDescent="0.2">
      <c r="A2490" t="s">
        <v>26875</v>
      </c>
      <c r="B2490" t="s">
        <v>26876</v>
      </c>
      <c r="C2490">
        <v>2012</v>
      </c>
      <c r="D2490" t="s">
        <v>19468</v>
      </c>
      <c r="E2490" t="s">
        <v>16512</v>
      </c>
      <c r="F2490" t="s">
        <v>44038</v>
      </c>
      <c r="G2490" t="s">
        <v>44044</v>
      </c>
      <c r="H2490">
        <v>91</v>
      </c>
      <c r="I2490" t="s">
        <v>25</v>
      </c>
      <c r="J2490" t="s">
        <v>26</v>
      </c>
      <c r="M2490" t="s">
        <v>23534</v>
      </c>
      <c r="N2490" t="s">
        <v>26877</v>
      </c>
      <c r="O2490" t="s">
        <v>26878</v>
      </c>
      <c r="P2490" t="s">
        <v>19314</v>
      </c>
      <c r="Q2490" t="s">
        <v>26879</v>
      </c>
      <c r="R2490" t="s">
        <v>26880</v>
      </c>
      <c r="S2490" t="s">
        <v>26881</v>
      </c>
      <c r="T2490">
        <v>5.3</v>
      </c>
      <c r="U2490">
        <v>40284</v>
      </c>
      <c r="V2490" s="12">
        <f>W2490*1.12725506764114</f>
        <v>45090202.705645598</v>
      </c>
      <c r="W2490" s="3">
        <v>40000000</v>
      </c>
      <c r="X2490" s="13">
        <f>Y2490*1.12725506764114</f>
        <v>29775909.420093715</v>
      </c>
      <c r="Y2490" s="3">
        <v>26414527</v>
      </c>
      <c r="Z2490" s="13">
        <f>AA2490*1.12725506764114</f>
        <v>42930564.61136613</v>
      </c>
      <c r="AA2490" s="3">
        <v>38084162</v>
      </c>
      <c r="AB2490">
        <v>195</v>
      </c>
    </row>
    <row r="2491" spans="1:28" x14ac:dyDescent="0.2">
      <c r="A2491" t="s">
        <v>30976</v>
      </c>
      <c r="B2491" t="s">
        <v>30977</v>
      </c>
      <c r="C2491">
        <v>2016</v>
      </c>
      <c r="D2491" t="s">
        <v>18430</v>
      </c>
      <c r="E2491" t="s">
        <v>16512</v>
      </c>
      <c r="F2491" t="s">
        <v>44032</v>
      </c>
      <c r="G2491" t="s">
        <v>44049</v>
      </c>
      <c r="H2491">
        <v>117</v>
      </c>
      <c r="I2491" t="s">
        <v>25</v>
      </c>
      <c r="J2491" t="s">
        <v>26</v>
      </c>
      <c r="M2491" t="s">
        <v>11937</v>
      </c>
      <c r="N2491" t="s">
        <v>18998</v>
      </c>
      <c r="O2491" t="s">
        <v>30978</v>
      </c>
      <c r="P2491" t="s">
        <v>16719</v>
      </c>
      <c r="Q2491" t="s">
        <v>30979</v>
      </c>
      <c r="R2491" t="s">
        <v>30980</v>
      </c>
      <c r="S2491" t="s">
        <v>30981</v>
      </c>
      <c r="T2491">
        <v>6.8</v>
      </c>
      <c r="U2491">
        <v>60434</v>
      </c>
      <c r="V2491" s="12">
        <f>W2491*1.07834771485832</f>
        <v>86267817.188665599</v>
      </c>
      <c r="W2491" s="3">
        <v>80000000</v>
      </c>
      <c r="X2491" s="13">
        <f>Y2491*1.07834771485832</f>
        <v>29729569.868953917</v>
      </c>
      <c r="Y2491" s="3">
        <v>27569558</v>
      </c>
      <c r="Z2491" s="13">
        <f>AA2491*1.07834771485832</f>
        <v>56180934.647697955</v>
      </c>
      <c r="AA2491" s="3">
        <v>52099090</v>
      </c>
      <c r="AB2491">
        <v>201</v>
      </c>
    </row>
    <row r="2492" spans="1:28" hidden="1" x14ac:dyDescent="0.2">
      <c r="A2492" t="s">
        <v>23394</v>
      </c>
      <c r="B2492" t="s">
        <v>23395</v>
      </c>
      <c r="C2492">
        <v>2008</v>
      </c>
      <c r="D2492" s="1">
        <v>39580</v>
      </c>
      <c r="E2492" t="s">
        <v>1045</v>
      </c>
      <c r="F2492" t="s">
        <v>44034</v>
      </c>
      <c r="G2492" t="s">
        <v>44033</v>
      </c>
      <c r="H2492">
        <v>127</v>
      </c>
      <c r="I2492" t="s">
        <v>4358</v>
      </c>
      <c r="J2492" t="s">
        <v>1076</v>
      </c>
      <c r="M2492" t="s">
        <v>17455</v>
      </c>
      <c r="N2492" t="s">
        <v>10028</v>
      </c>
      <c r="O2492" t="s">
        <v>23396</v>
      </c>
      <c r="P2492" t="s">
        <v>10028</v>
      </c>
      <c r="Q2492" t="s">
        <v>10029</v>
      </c>
      <c r="R2492" t="s">
        <v>23397</v>
      </c>
      <c r="S2492" t="s">
        <v>23398</v>
      </c>
      <c r="T2492">
        <v>7.3</v>
      </c>
      <c r="U2492">
        <v>36471</v>
      </c>
      <c r="W2492">
        <v>8500000</v>
      </c>
      <c r="X2492"/>
      <c r="Y2492"/>
      <c r="Z2492"/>
      <c r="AA2492">
        <v>22212369</v>
      </c>
      <c r="AB2492">
        <v>15</v>
      </c>
    </row>
    <row r="2493" spans="1:28" x14ac:dyDescent="0.2">
      <c r="A2493" t="s">
        <v>8957</v>
      </c>
      <c r="B2493" t="s">
        <v>8958</v>
      </c>
      <c r="C2493">
        <v>2005</v>
      </c>
      <c r="D2493" t="s">
        <v>5693</v>
      </c>
      <c r="E2493" t="s">
        <v>1045</v>
      </c>
      <c r="H2493">
        <v>83</v>
      </c>
      <c r="I2493" t="s">
        <v>25</v>
      </c>
      <c r="J2493" t="s">
        <v>26</v>
      </c>
      <c r="K2493" t="s">
        <v>3274</v>
      </c>
      <c r="M2493" t="s">
        <v>8959</v>
      </c>
      <c r="N2493" t="s">
        <v>8960</v>
      </c>
      <c r="O2493" t="s">
        <v>8961</v>
      </c>
      <c r="P2493" t="s">
        <v>3672</v>
      </c>
      <c r="Q2493" t="s">
        <v>8962</v>
      </c>
      <c r="R2493" t="s">
        <v>8963</v>
      </c>
      <c r="S2493" t="s">
        <v>8964</v>
      </c>
      <c r="T2493">
        <v>4.7</v>
      </c>
      <c r="U2493">
        <v>47896</v>
      </c>
      <c r="V2493" s="12">
        <f>W2493*1.32519713261649</f>
        <v>29154336.917562779</v>
      </c>
      <c r="W2493" s="3">
        <v>22000000</v>
      </c>
      <c r="X2493" s="13">
        <f>Y2493*1.32519713261649</f>
        <v>29684619.850967798</v>
      </c>
      <c r="Y2493" s="3">
        <v>22400154</v>
      </c>
      <c r="Z2493" s="13">
        <f>AA2493*1.32519713261649</f>
        <v>59779060.890788645</v>
      </c>
      <c r="AA2493" s="3">
        <v>45109561</v>
      </c>
      <c r="AB2493">
        <v>172</v>
      </c>
    </row>
    <row r="2494" spans="1:28" x14ac:dyDescent="0.2">
      <c r="A2494" t="s">
        <v>14427</v>
      </c>
      <c r="B2494" t="s">
        <v>14428</v>
      </c>
      <c r="C2494">
        <v>2010</v>
      </c>
      <c r="D2494" s="1">
        <v>40636</v>
      </c>
      <c r="E2494" t="s">
        <v>1045</v>
      </c>
      <c r="F2494" t="s">
        <v>44046</v>
      </c>
      <c r="H2494">
        <v>88</v>
      </c>
      <c r="I2494" t="s">
        <v>1026</v>
      </c>
      <c r="J2494" t="s">
        <v>26</v>
      </c>
      <c r="M2494" t="s">
        <v>7530</v>
      </c>
      <c r="N2494" t="s">
        <v>14429</v>
      </c>
      <c r="O2494" t="s">
        <v>14430</v>
      </c>
      <c r="P2494" t="s">
        <v>14431</v>
      </c>
      <c r="Q2494" t="s">
        <v>14432</v>
      </c>
      <c r="R2494" t="s">
        <v>14433</v>
      </c>
      <c r="S2494" t="s">
        <v>14434</v>
      </c>
      <c r="T2494">
        <v>5.4</v>
      </c>
      <c r="U2494">
        <v>84953</v>
      </c>
      <c r="V2494" s="12">
        <f>W2494*1.18690152988223</f>
        <v>28485636.71717352</v>
      </c>
      <c r="W2494" s="3">
        <v>24000000</v>
      </c>
      <c r="X2494" s="13">
        <f>Y2494*1.18690152988223</f>
        <v>29676282.921382532</v>
      </c>
      <c r="Y2494" s="3">
        <v>25003155</v>
      </c>
      <c r="Z2494" s="13">
        <f>AA2494*1.18690152988223</f>
        <v>98736160.306595385</v>
      </c>
      <c r="AA2494" s="3">
        <v>83188165</v>
      </c>
      <c r="AB2494">
        <v>406</v>
      </c>
    </row>
    <row r="2495" spans="1:28" hidden="1" x14ac:dyDescent="0.2">
      <c r="A2495" t="s">
        <v>23416</v>
      </c>
      <c r="B2495" t="s">
        <v>23417</v>
      </c>
      <c r="C2495">
        <v>2009</v>
      </c>
      <c r="D2495" s="1">
        <v>40274</v>
      </c>
      <c r="E2495" t="s">
        <v>16512</v>
      </c>
      <c r="F2495" t="s">
        <v>44031</v>
      </c>
      <c r="G2495" t="s">
        <v>44033</v>
      </c>
      <c r="H2495">
        <v>97</v>
      </c>
      <c r="I2495" t="s">
        <v>25</v>
      </c>
      <c r="J2495" t="s">
        <v>26</v>
      </c>
      <c r="K2495" t="s">
        <v>8525</v>
      </c>
      <c r="M2495" t="s">
        <v>23418</v>
      </c>
      <c r="N2495" t="s">
        <v>23419</v>
      </c>
      <c r="O2495" t="s">
        <v>23420</v>
      </c>
      <c r="P2495" t="s">
        <v>2738</v>
      </c>
      <c r="Q2495" t="s">
        <v>2738</v>
      </c>
      <c r="R2495" t="s">
        <v>23421</v>
      </c>
      <c r="S2495" t="s">
        <v>23422</v>
      </c>
      <c r="T2495">
        <v>5.2</v>
      </c>
      <c r="U2495">
        <v>24410</v>
      </c>
      <c r="W2495">
        <v>10000000</v>
      </c>
      <c r="X2495"/>
      <c r="Y2495"/>
      <c r="Z2495"/>
      <c r="AA2495">
        <v>844447</v>
      </c>
      <c r="AB2495">
        <v>119</v>
      </c>
    </row>
    <row r="2496" spans="1:28" x14ac:dyDescent="0.2">
      <c r="A2496" t="s">
        <v>13050</v>
      </c>
      <c r="B2496" t="s">
        <v>13051</v>
      </c>
      <c r="C2496">
        <v>2006</v>
      </c>
      <c r="D2496" t="s">
        <v>9994</v>
      </c>
      <c r="E2496" t="s">
        <v>44048</v>
      </c>
      <c r="F2496" t="s">
        <v>44046</v>
      </c>
      <c r="G2496" t="s">
        <v>44045</v>
      </c>
      <c r="H2496">
        <v>85</v>
      </c>
      <c r="I2496" t="s">
        <v>25</v>
      </c>
      <c r="J2496" t="s">
        <v>26</v>
      </c>
      <c r="M2496" t="s">
        <v>13052</v>
      </c>
      <c r="N2496" t="s">
        <v>13053</v>
      </c>
      <c r="O2496" t="s">
        <v>13054</v>
      </c>
      <c r="P2496" t="s">
        <v>13055</v>
      </c>
      <c r="Q2496" t="s">
        <v>13056</v>
      </c>
      <c r="R2496" t="s">
        <v>13057</v>
      </c>
      <c r="S2496" t="s">
        <v>13058</v>
      </c>
      <c r="T2496">
        <v>5.0999999999999996</v>
      </c>
      <c r="U2496">
        <v>29958</v>
      </c>
      <c r="V2496" s="12">
        <f>W2496*1.28378472222222</f>
        <v>8986493.0555555411</v>
      </c>
      <c r="W2496" s="3">
        <v>7000000</v>
      </c>
      <c r="X2496" s="13">
        <f>Y2496*1.28378472222222</f>
        <v>29638070.31388884</v>
      </c>
      <c r="Y2496" s="3">
        <v>23086480</v>
      </c>
      <c r="Z2496" s="13">
        <f>AA2496*1.28378472222222</f>
        <v>35045647.577604108</v>
      </c>
      <c r="AA2496" s="3">
        <v>27298695</v>
      </c>
      <c r="AB2496">
        <v>285</v>
      </c>
    </row>
    <row r="2497" spans="1:28" x14ac:dyDescent="0.2">
      <c r="A2497" t="s">
        <v>25892</v>
      </c>
      <c r="B2497" t="s">
        <v>14643</v>
      </c>
      <c r="C2497">
        <v>2013</v>
      </c>
      <c r="D2497" t="s">
        <v>24190</v>
      </c>
      <c r="E2497" t="s">
        <v>16512</v>
      </c>
      <c r="F2497" t="s">
        <v>44031</v>
      </c>
      <c r="G2497" t="s">
        <v>44032</v>
      </c>
      <c r="H2497">
        <v>125</v>
      </c>
      <c r="I2497" t="s">
        <v>25893</v>
      </c>
      <c r="J2497" t="s">
        <v>26</v>
      </c>
      <c r="M2497" t="s">
        <v>3824</v>
      </c>
      <c r="N2497" t="s">
        <v>25894</v>
      </c>
      <c r="O2497" t="s">
        <v>25895</v>
      </c>
      <c r="P2497" t="s">
        <v>25896</v>
      </c>
      <c r="Q2497" t="s">
        <v>25897</v>
      </c>
      <c r="R2497" t="s">
        <v>25898</v>
      </c>
      <c r="S2497" t="s">
        <v>25899</v>
      </c>
      <c r="T2497">
        <v>5.9</v>
      </c>
      <c r="U2497">
        <v>109649</v>
      </c>
      <c r="V2497" s="12">
        <f>W2497*1.11098185502045</f>
        <v>44439274.200818002</v>
      </c>
      <c r="W2497" s="3">
        <v>40000000</v>
      </c>
      <c r="X2497" s="13">
        <f>Y2497*1.11098185502045</f>
        <v>29582337.160982382</v>
      </c>
      <c r="Y2497" s="3">
        <v>26627201</v>
      </c>
      <c r="Z2497" s="13">
        <f>AA2497*1.11098185502045</f>
        <v>70398319.576784283</v>
      </c>
      <c r="AA2497" s="3">
        <v>63365859</v>
      </c>
      <c r="AB2497">
        <v>408</v>
      </c>
    </row>
    <row r="2498" spans="1:28" hidden="1" x14ac:dyDescent="0.2">
      <c r="A2498" t="s">
        <v>23441</v>
      </c>
      <c r="B2498" t="s">
        <v>23442</v>
      </c>
      <c r="C2498">
        <v>2018</v>
      </c>
      <c r="D2498" s="1">
        <v>43381</v>
      </c>
      <c r="E2498" t="s">
        <v>176</v>
      </c>
      <c r="F2498" t="s">
        <v>44036</v>
      </c>
      <c r="G2498" t="s">
        <v>44055</v>
      </c>
      <c r="H2498">
        <v>124</v>
      </c>
      <c r="I2498" t="s">
        <v>912</v>
      </c>
      <c r="J2498" t="s">
        <v>26</v>
      </c>
      <c r="K2498" t="s">
        <v>307</v>
      </c>
      <c r="L2498" t="s">
        <v>27</v>
      </c>
      <c r="M2498" t="s">
        <v>5965</v>
      </c>
      <c r="N2498" t="s">
        <v>23443</v>
      </c>
      <c r="O2498" t="s">
        <v>23444</v>
      </c>
      <c r="P2498" t="s">
        <v>23445</v>
      </c>
      <c r="Q2498" t="s">
        <v>23445</v>
      </c>
      <c r="R2498" t="s">
        <v>23446</v>
      </c>
      <c r="S2498" t="s">
        <v>23447</v>
      </c>
      <c r="T2498">
        <v>7.4</v>
      </c>
      <c r="U2498">
        <v>31727</v>
      </c>
      <c r="W2498"/>
      <c r="X2498"/>
      <c r="Y2498"/>
      <c r="Z2498"/>
      <c r="AA2498">
        <v>23148937</v>
      </c>
      <c r="AB2498">
        <v>264</v>
      </c>
    </row>
    <row r="2499" spans="1:28" x14ac:dyDescent="0.2">
      <c r="A2499" t="s">
        <v>43722</v>
      </c>
      <c r="B2499" t="s">
        <v>43723</v>
      </c>
      <c r="C2499">
        <v>2019</v>
      </c>
      <c r="D2499" t="s">
        <v>43724</v>
      </c>
      <c r="E2499" t="s">
        <v>3496</v>
      </c>
      <c r="F2499" t="s">
        <v>44033</v>
      </c>
      <c r="H2499">
        <v>90</v>
      </c>
      <c r="I2499" t="s">
        <v>177</v>
      </c>
      <c r="J2499" t="s">
        <v>26</v>
      </c>
      <c r="K2499" t="s">
        <v>1793</v>
      </c>
      <c r="M2499" t="s">
        <v>43725</v>
      </c>
      <c r="N2499" t="s">
        <v>43726</v>
      </c>
      <c r="O2499" t="s">
        <v>43727</v>
      </c>
      <c r="P2499" t="s">
        <v>43728</v>
      </c>
      <c r="Q2499" t="s">
        <v>43729</v>
      </c>
      <c r="R2499" t="s">
        <v>43730</v>
      </c>
      <c r="S2499" t="s">
        <v>43731</v>
      </c>
      <c r="T2499">
        <v>5.8</v>
      </c>
      <c r="U2499">
        <v>41215</v>
      </c>
      <c r="V2499" s="12">
        <f>W2499*1.01233684194057</f>
        <v>10123368.419405701</v>
      </c>
      <c r="W2499" s="3">
        <v>10000000</v>
      </c>
      <c r="X2499" s="13">
        <f>Y2499*1.01233684194057</f>
        <v>29568742.451147471</v>
      </c>
      <c r="Y2499" s="3">
        <v>29208403</v>
      </c>
      <c r="Z2499" s="13">
        <f>AA2499*1.01233684194057</f>
        <v>45456188.800647013</v>
      </c>
      <c r="AA2499" s="3">
        <v>44902237</v>
      </c>
      <c r="AB2499">
        <v>916</v>
      </c>
    </row>
    <row r="2500" spans="1:28" x14ac:dyDescent="0.2">
      <c r="A2500" t="s">
        <v>38277</v>
      </c>
      <c r="B2500" t="s">
        <v>38278</v>
      </c>
      <c r="C2500">
        <v>2016</v>
      </c>
      <c r="D2500" t="s">
        <v>36827</v>
      </c>
      <c r="E2500" t="s">
        <v>44035</v>
      </c>
      <c r="F2500" t="s">
        <v>44038</v>
      </c>
      <c r="G2500" t="s">
        <v>44032</v>
      </c>
      <c r="H2500">
        <v>111</v>
      </c>
      <c r="I2500" t="s">
        <v>1869</v>
      </c>
      <c r="J2500" t="s">
        <v>26</v>
      </c>
      <c r="K2500" t="s">
        <v>307</v>
      </c>
      <c r="L2500" t="s">
        <v>64</v>
      </c>
      <c r="M2500" t="s">
        <v>497</v>
      </c>
      <c r="N2500" t="s">
        <v>38279</v>
      </c>
      <c r="O2500" t="s">
        <v>38280</v>
      </c>
      <c r="P2500" t="s">
        <v>14103</v>
      </c>
      <c r="Q2500" t="s">
        <v>38281</v>
      </c>
      <c r="R2500" t="s">
        <v>38282</v>
      </c>
      <c r="S2500" t="s">
        <v>38283</v>
      </c>
      <c r="T2500">
        <v>6.8</v>
      </c>
      <c r="U2500">
        <v>49593</v>
      </c>
      <c r="V2500" s="12">
        <f>W2500*1.07834771485832</f>
        <v>31272083.73089128</v>
      </c>
      <c r="W2500" s="3">
        <v>29000000</v>
      </c>
      <c r="X2500" s="13">
        <f>Y2500*1.07834771485832</f>
        <v>29529225.803705819</v>
      </c>
      <c r="Y2500" s="3">
        <v>27383770</v>
      </c>
      <c r="Z2500" s="13">
        <f>AA2500*1.07834771485832</f>
        <v>52895960.76888191</v>
      </c>
      <c r="AA2500" s="3">
        <v>49052787</v>
      </c>
      <c r="AB2500">
        <v>192</v>
      </c>
    </row>
    <row r="2501" spans="1:28" hidden="1" x14ac:dyDescent="0.2">
      <c r="A2501" t="s">
        <v>23463</v>
      </c>
      <c r="B2501" t="s">
        <v>23464</v>
      </c>
      <c r="C2501">
        <v>2010</v>
      </c>
      <c r="D2501" s="1">
        <v>40274</v>
      </c>
      <c r="E2501" t="s">
        <v>176</v>
      </c>
      <c r="F2501" t="s">
        <v>44042</v>
      </c>
      <c r="H2501">
        <v>163</v>
      </c>
      <c r="I2501" t="s">
        <v>943</v>
      </c>
      <c r="J2501" t="s">
        <v>944</v>
      </c>
      <c r="K2501" t="s">
        <v>26</v>
      </c>
      <c r="M2501" t="s">
        <v>9326</v>
      </c>
      <c r="N2501" t="s">
        <v>23465</v>
      </c>
      <c r="O2501" t="s">
        <v>23466</v>
      </c>
      <c r="P2501" t="s">
        <v>21792</v>
      </c>
      <c r="Q2501" t="s">
        <v>23467</v>
      </c>
      <c r="R2501" t="s">
        <v>23468</v>
      </c>
      <c r="S2501" t="s">
        <v>23469</v>
      </c>
      <c r="T2501">
        <v>7.1</v>
      </c>
      <c r="U2501">
        <v>16163</v>
      </c>
      <c r="W2501"/>
      <c r="X2501"/>
      <c r="Y2501">
        <v>1514558</v>
      </c>
      <c r="Z2501"/>
      <c r="AA2501">
        <v>12604224</v>
      </c>
      <c r="AB2501">
        <v>92</v>
      </c>
    </row>
    <row r="2502" spans="1:28" hidden="1" x14ac:dyDescent="0.2">
      <c r="A2502" t="s">
        <v>23470</v>
      </c>
      <c r="B2502" t="s">
        <v>23471</v>
      </c>
      <c r="C2502">
        <v>2015</v>
      </c>
      <c r="D2502" s="1">
        <v>42349</v>
      </c>
      <c r="E2502" t="s">
        <v>44041</v>
      </c>
      <c r="F2502" t="s">
        <v>44032</v>
      </c>
      <c r="G2502" t="s">
        <v>44045</v>
      </c>
      <c r="H2502">
        <v>101</v>
      </c>
      <c r="I2502" t="s">
        <v>25</v>
      </c>
      <c r="J2502" t="s">
        <v>26</v>
      </c>
      <c r="M2502" t="s">
        <v>23472</v>
      </c>
      <c r="N2502" t="s">
        <v>23473</v>
      </c>
      <c r="O2502" t="s">
        <v>23474</v>
      </c>
      <c r="P2502" t="s">
        <v>2108</v>
      </c>
      <c r="Q2502" t="s">
        <v>23475</v>
      </c>
      <c r="R2502" t="s">
        <v>23476</v>
      </c>
      <c r="S2502" t="s">
        <v>23477</v>
      </c>
      <c r="T2502">
        <v>6.4</v>
      </c>
      <c r="U2502">
        <v>54382</v>
      </c>
      <c r="W2502"/>
      <c r="X2502"/>
      <c r="Y2502"/>
      <c r="Z2502"/>
      <c r="AA2502">
        <v>22354572</v>
      </c>
      <c r="AB2502">
        <v>171</v>
      </c>
    </row>
    <row r="2503" spans="1:28" hidden="1" x14ac:dyDescent="0.2">
      <c r="A2503" t="s">
        <v>23478</v>
      </c>
      <c r="B2503" t="s">
        <v>23479</v>
      </c>
      <c r="C2503">
        <v>2013</v>
      </c>
      <c r="D2503" s="1">
        <v>41406</v>
      </c>
      <c r="E2503" t="s">
        <v>44035</v>
      </c>
      <c r="F2503" t="s">
        <v>44032</v>
      </c>
      <c r="G2503" t="s">
        <v>44057</v>
      </c>
      <c r="H2503">
        <v>118</v>
      </c>
      <c r="I2503" t="s">
        <v>25</v>
      </c>
      <c r="J2503" t="s">
        <v>26</v>
      </c>
      <c r="M2503" t="s">
        <v>1187</v>
      </c>
      <c r="N2503" t="s">
        <v>23480</v>
      </c>
      <c r="O2503" t="s">
        <v>23481</v>
      </c>
      <c r="P2503" t="s">
        <v>520</v>
      </c>
      <c r="Q2503" t="s">
        <v>23482</v>
      </c>
      <c r="R2503" t="s">
        <v>23483</v>
      </c>
      <c r="S2503" t="s">
        <v>23484</v>
      </c>
      <c r="T2503">
        <v>7</v>
      </c>
      <c r="U2503">
        <v>40038</v>
      </c>
      <c r="W2503">
        <v>23000000</v>
      </c>
      <c r="X2503"/>
      <c r="Y2503"/>
      <c r="Z2503"/>
      <c r="AA2503">
        <v>13352609</v>
      </c>
      <c r="AB2503">
        <v>176</v>
      </c>
    </row>
    <row r="2504" spans="1:28" x14ac:dyDescent="0.2">
      <c r="A2504" t="s">
        <v>6646</v>
      </c>
      <c r="B2504" t="s">
        <v>6647</v>
      </c>
      <c r="C2504">
        <v>2003</v>
      </c>
      <c r="D2504" t="s">
        <v>848</v>
      </c>
      <c r="E2504" t="s">
        <v>44037</v>
      </c>
      <c r="F2504" t="s">
        <v>44031</v>
      </c>
      <c r="G2504" t="s">
        <v>44038</v>
      </c>
      <c r="H2504">
        <v>93</v>
      </c>
      <c r="I2504" t="s">
        <v>319</v>
      </c>
      <c r="J2504" t="s">
        <v>26</v>
      </c>
      <c r="M2504" t="s">
        <v>6648</v>
      </c>
      <c r="N2504" t="s">
        <v>4186</v>
      </c>
      <c r="O2504" t="s">
        <v>6649</v>
      </c>
      <c r="P2504" t="s">
        <v>861</v>
      </c>
      <c r="Q2504" t="s">
        <v>6650</v>
      </c>
      <c r="R2504" t="s">
        <v>6651</v>
      </c>
      <c r="S2504" t="s">
        <v>6652</v>
      </c>
      <c r="T2504">
        <v>5.7</v>
      </c>
      <c r="U2504">
        <v>32441</v>
      </c>
      <c r="V2504" s="12">
        <f>W2504*1.40658152173913</f>
        <v>112526521.73913039</v>
      </c>
      <c r="W2504" s="3">
        <v>80000000</v>
      </c>
      <c r="X2504" s="13">
        <f>Y2504*1.40658152173913</f>
        <v>29526064.718499992</v>
      </c>
      <c r="Y2504" s="3">
        <v>20991364</v>
      </c>
      <c r="Z2504" s="13">
        <f>AA2504*1.40658152173913</f>
        <v>96371713.5352391</v>
      </c>
      <c r="AA2504" s="3">
        <v>68514844</v>
      </c>
      <c r="AB2504">
        <v>176</v>
      </c>
    </row>
    <row r="2505" spans="1:28" hidden="1" x14ac:dyDescent="0.2">
      <c r="A2505" t="s">
        <v>23492</v>
      </c>
      <c r="B2505" t="s">
        <v>23493</v>
      </c>
      <c r="C2505">
        <v>2010</v>
      </c>
      <c r="D2505" t="s">
        <v>16028</v>
      </c>
      <c r="E2505" t="s">
        <v>16512</v>
      </c>
      <c r="F2505" t="s">
        <v>44044</v>
      </c>
      <c r="G2505" t="s">
        <v>44032</v>
      </c>
      <c r="H2505">
        <v>124</v>
      </c>
      <c r="I2505" t="s">
        <v>23494</v>
      </c>
      <c r="J2505" t="s">
        <v>74</v>
      </c>
      <c r="K2505" t="s">
        <v>6812</v>
      </c>
      <c r="L2505" t="s">
        <v>308</v>
      </c>
      <c r="M2505" t="s">
        <v>19542</v>
      </c>
      <c r="N2505" t="s">
        <v>23495</v>
      </c>
      <c r="O2505" t="s">
        <v>23496</v>
      </c>
      <c r="P2505" t="s">
        <v>22793</v>
      </c>
      <c r="Q2505" t="s">
        <v>23497</v>
      </c>
      <c r="R2505" t="s">
        <v>23498</v>
      </c>
      <c r="S2505" t="s">
        <v>23499</v>
      </c>
      <c r="T2505">
        <v>6.7</v>
      </c>
      <c r="U2505">
        <v>16374</v>
      </c>
      <c r="W2505"/>
      <c r="X2505"/>
      <c r="Y2505">
        <v>205741</v>
      </c>
      <c r="Z2505"/>
      <c r="AA2505">
        <v>8444544</v>
      </c>
      <c r="AB2505">
        <v>29</v>
      </c>
    </row>
    <row r="2506" spans="1:28" x14ac:dyDescent="0.2">
      <c r="A2506" t="s">
        <v>11351</v>
      </c>
      <c r="B2506" t="s">
        <v>11352</v>
      </c>
      <c r="C2506">
        <v>2005</v>
      </c>
      <c r="D2506" t="s">
        <v>8683</v>
      </c>
      <c r="E2506" t="s">
        <v>44041</v>
      </c>
      <c r="F2506" t="s">
        <v>44032</v>
      </c>
      <c r="G2506" t="s">
        <v>44057</v>
      </c>
      <c r="H2506">
        <v>116</v>
      </c>
      <c r="I2506" t="s">
        <v>25</v>
      </c>
      <c r="J2506" t="s">
        <v>26</v>
      </c>
      <c r="M2506" t="s">
        <v>11354</v>
      </c>
      <c r="N2506" t="s">
        <v>11354</v>
      </c>
      <c r="O2506" t="s">
        <v>11355</v>
      </c>
      <c r="P2506" t="s">
        <v>11356</v>
      </c>
      <c r="Q2506" t="s">
        <v>11357</v>
      </c>
      <c r="R2506" t="s">
        <v>11358</v>
      </c>
      <c r="S2506" t="s">
        <v>11359</v>
      </c>
      <c r="T2506">
        <v>7.3</v>
      </c>
      <c r="U2506">
        <v>38167</v>
      </c>
      <c r="V2506" s="12">
        <f>W2506*1.32519713261649</f>
        <v>3710551.9713261719</v>
      </c>
      <c r="W2506" s="3">
        <v>2800000</v>
      </c>
      <c r="X2506" s="13">
        <f>Y2506*1.32519713261649</f>
        <v>29423098.822831597</v>
      </c>
      <c r="Y2506" s="3">
        <v>22202809</v>
      </c>
      <c r="Z2506" s="13">
        <f>AA2506*1.32519713261649</f>
        <v>31226583.454157766</v>
      </c>
      <c r="AA2506" s="3">
        <v>23563727</v>
      </c>
      <c r="AB2506">
        <v>213</v>
      </c>
    </row>
    <row r="2507" spans="1:28" hidden="1" x14ac:dyDescent="0.2">
      <c r="A2507" t="s">
        <v>23508</v>
      </c>
      <c r="B2507" t="s">
        <v>23509</v>
      </c>
      <c r="C2507">
        <v>2008</v>
      </c>
      <c r="D2507" t="s">
        <v>10679</v>
      </c>
      <c r="E2507" t="s">
        <v>1045</v>
      </c>
      <c r="F2507" t="s">
        <v>44044</v>
      </c>
      <c r="G2507" t="s">
        <v>44032</v>
      </c>
      <c r="H2507">
        <v>125</v>
      </c>
      <c r="I2507" t="s">
        <v>943</v>
      </c>
      <c r="J2507" t="s">
        <v>944</v>
      </c>
      <c r="M2507" t="s">
        <v>14559</v>
      </c>
      <c r="N2507" t="s">
        <v>23510</v>
      </c>
      <c r="O2507" t="s">
        <v>23511</v>
      </c>
      <c r="P2507" t="s">
        <v>23512</v>
      </c>
      <c r="Q2507" t="s">
        <v>23513</v>
      </c>
      <c r="R2507" t="s">
        <v>23514</v>
      </c>
      <c r="S2507" t="s">
        <v>23515</v>
      </c>
      <c r="T2507">
        <v>7.7</v>
      </c>
      <c r="U2507">
        <v>15980</v>
      </c>
      <c r="W2507"/>
      <c r="X2507"/>
      <c r="Y2507">
        <v>80037</v>
      </c>
      <c r="Z2507"/>
      <c r="AA2507">
        <v>1976868</v>
      </c>
      <c r="AB2507">
        <v>54</v>
      </c>
    </row>
    <row r="2508" spans="1:28" x14ac:dyDescent="0.2">
      <c r="A2508" t="s">
        <v>15983</v>
      </c>
      <c r="B2508" t="s">
        <v>15984</v>
      </c>
      <c r="C2508">
        <v>2017</v>
      </c>
      <c r="D2508" t="s">
        <v>15985</v>
      </c>
      <c r="E2508" t="s">
        <v>176</v>
      </c>
      <c r="F2508" t="s">
        <v>44046</v>
      </c>
      <c r="G2508" t="s">
        <v>44045</v>
      </c>
      <c r="H2508">
        <v>102</v>
      </c>
      <c r="I2508" t="s">
        <v>25</v>
      </c>
      <c r="J2508" t="s">
        <v>26</v>
      </c>
      <c r="M2508" t="s">
        <v>15986</v>
      </c>
      <c r="N2508" t="s">
        <v>15987</v>
      </c>
      <c r="O2508" t="s">
        <v>15988</v>
      </c>
      <c r="P2508" t="s">
        <v>15989</v>
      </c>
      <c r="Q2508" t="s">
        <v>15989</v>
      </c>
      <c r="R2508" t="s">
        <v>15990</v>
      </c>
      <c r="S2508" t="s">
        <v>15991</v>
      </c>
      <c r="T2508">
        <v>4.5</v>
      </c>
      <c r="U2508">
        <v>36918</v>
      </c>
      <c r="V2508" s="12">
        <f>W2508*1.05585427545692</f>
        <v>26396356.886422999</v>
      </c>
      <c r="W2508" s="3">
        <v>25000000</v>
      </c>
      <c r="X2508" s="13">
        <f>Y2508*1.05585427545692</f>
        <v>29345376.883151136</v>
      </c>
      <c r="Y2508" s="3">
        <v>27793018</v>
      </c>
      <c r="Z2508" s="13">
        <f>AA2508*1.05585427545692</f>
        <v>87721312.915266067</v>
      </c>
      <c r="AA2508" s="3">
        <v>83080890</v>
      </c>
      <c r="AB2508">
        <v>223</v>
      </c>
    </row>
    <row r="2509" spans="1:28" x14ac:dyDescent="0.2">
      <c r="A2509" t="s">
        <v>19186</v>
      </c>
      <c r="B2509" t="s">
        <v>19187</v>
      </c>
      <c r="C2509">
        <v>2010</v>
      </c>
      <c r="D2509" t="s">
        <v>18356</v>
      </c>
      <c r="E2509" t="s">
        <v>1045</v>
      </c>
      <c r="H2509">
        <v>99</v>
      </c>
      <c r="I2509" t="s">
        <v>25</v>
      </c>
      <c r="J2509" t="s">
        <v>26</v>
      </c>
      <c r="M2509" t="s">
        <v>19188</v>
      </c>
      <c r="N2509" t="s">
        <v>19189</v>
      </c>
      <c r="O2509" t="s">
        <v>19190</v>
      </c>
      <c r="P2509" t="s">
        <v>6141</v>
      </c>
      <c r="Q2509" t="s">
        <v>19191</v>
      </c>
      <c r="R2509" t="s">
        <v>19192</v>
      </c>
      <c r="S2509" t="s">
        <v>19193</v>
      </c>
      <c r="T2509">
        <v>5</v>
      </c>
      <c r="U2509">
        <v>10357</v>
      </c>
      <c r="V2509" s="12">
        <f>W2509*1.18690152988223</f>
        <v>20177326.007997911</v>
      </c>
      <c r="W2509" s="3">
        <v>17000000</v>
      </c>
      <c r="X2509" s="13">
        <f>Y2509*1.18690152988223</f>
        <v>29340062.20360361</v>
      </c>
      <c r="Y2509" s="3">
        <v>24719879</v>
      </c>
      <c r="Z2509" s="13">
        <f>AA2509*1.18690152988223</f>
        <v>29340062.20360361</v>
      </c>
      <c r="AA2509" s="3">
        <v>24719879</v>
      </c>
      <c r="AB2509">
        <v>29</v>
      </c>
    </row>
    <row r="2510" spans="1:28" x14ac:dyDescent="0.2">
      <c r="A2510" t="s">
        <v>40412</v>
      </c>
      <c r="B2510" t="s">
        <v>40413</v>
      </c>
      <c r="C2510">
        <v>2017</v>
      </c>
      <c r="D2510" t="s">
        <v>23366</v>
      </c>
      <c r="E2510" t="s">
        <v>1045</v>
      </c>
      <c r="F2510" t="s">
        <v>44044</v>
      </c>
      <c r="G2510" t="s">
        <v>44032</v>
      </c>
      <c r="H2510">
        <v>118</v>
      </c>
      <c r="I2510" t="s">
        <v>5301</v>
      </c>
      <c r="J2510" t="s">
        <v>26</v>
      </c>
      <c r="M2510" t="s">
        <v>1187</v>
      </c>
      <c r="N2510" t="s">
        <v>40414</v>
      </c>
      <c r="O2510" t="s">
        <v>40415</v>
      </c>
      <c r="P2510" t="s">
        <v>40416</v>
      </c>
      <c r="Q2510" t="s">
        <v>40417</v>
      </c>
      <c r="R2510" t="s">
        <v>40418</v>
      </c>
      <c r="S2510" t="s">
        <v>40419</v>
      </c>
      <c r="T2510">
        <v>7</v>
      </c>
      <c r="U2510">
        <v>124465</v>
      </c>
      <c r="V2510" s="12">
        <f>W2510*1.05585427545692</f>
        <v>30619773.98825068</v>
      </c>
      <c r="W2510" s="3">
        <v>29000000</v>
      </c>
      <c r="X2510" s="13">
        <f>Y2510*1.05585427545692</f>
        <v>29332663.341820359</v>
      </c>
      <c r="Y2510" s="3">
        <v>27780977</v>
      </c>
      <c r="Z2510" s="13">
        <f>AA2510*1.05585427545692</f>
        <v>51159946.000550799</v>
      </c>
      <c r="AA2510" s="3">
        <v>48453605</v>
      </c>
      <c r="AB2510">
        <v>316</v>
      </c>
    </row>
    <row r="2511" spans="1:28" hidden="1" x14ac:dyDescent="0.2">
      <c r="A2511" t="s">
        <v>23540</v>
      </c>
      <c r="B2511" t="s">
        <v>23541</v>
      </c>
      <c r="C2511">
        <v>2010</v>
      </c>
      <c r="D2511" s="1">
        <v>40309</v>
      </c>
      <c r="E2511" t="s">
        <v>176</v>
      </c>
      <c r="F2511" t="s">
        <v>44036</v>
      </c>
      <c r="H2511">
        <v>93</v>
      </c>
      <c r="I2511" t="s">
        <v>1016</v>
      </c>
      <c r="J2511" t="s">
        <v>26</v>
      </c>
      <c r="M2511" t="s">
        <v>23542</v>
      </c>
      <c r="N2511" t="s">
        <v>23542</v>
      </c>
      <c r="O2511" t="s">
        <v>23543</v>
      </c>
      <c r="P2511" t="s">
        <v>11563</v>
      </c>
      <c r="Q2511" t="s">
        <v>23544</v>
      </c>
      <c r="R2511" t="s">
        <v>23545</v>
      </c>
      <c r="S2511" t="s">
        <v>23546</v>
      </c>
      <c r="T2511">
        <v>6.6</v>
      </c>
      <c r="U2511">
        <v>46303</v>
      </c>
      <c r="W2511"/>
      <c r="X2511"/>
      <c r="Y2511">
        <v>99000</v>
      </c>
      <c r="Z2511"/>
      <c r="AA2511">
        <v>11042068</v>
      </c>
      <c r="AB2511">
        <v>93</v>
      </c>
    </row>
    <row r="2512" spans="1:28" hidden="1" x14ac:dyDescent="0.2">
      <c r="A2512" t="s">
        <v>23547</v>
      </c>
      <c r="B2512" t="s">
        <v>23548</v>
      </c>
      <c r="C2512">
        <v>2014</v>
      </c>
      <c r="D2512" t="s">
        <v>23549</v>
      </c>
      <c r="E2512" t="s">
        <v>1045</v>
      </c>
      <c r="F2512" t="s">
        <v>44032</v>
      </c>
      <c r="H2512">
        <v>83</v>
      </c>
      <c r="I2512" t="s">
        <v>25</v>
      </c>
      <c r="J2512" t="s">
        <v>26</v>
      </c>
      <c r="M2512" t="s">
        <v>788</v>
      </c>
      <c r="N2512" t="s">
        <v>23550</v>
      </c>
      <c r="O2512" t="s">
        <v>23551</v>
      </c>
      <c r="P2512" t="s">
        <v>4120</v>
      </c>
      <c r="Q2512" t="s">
        <v>23552</v>
      </c>
      <c r="R2512" t="s">
        <v>23553</v>
      </c>
      <c r="S2512" t="s">
        <v>23554</v>
      </c>
      <c r="T2512">
        <v>5.7</v>
      </c>
      <c r="U2512">
        <v>20633</v>
      </c>
      <c r="W2512"/>
      <c r="X2512"/>
      <c r="Y2512"/>
      <c r="Z2512"/>
      <c r="AA2512">
        <v>615198</v>
      </c>
      <c r="AB2512">
        <v>71</v>
      </c>
    </row>
    <row r="2513" spans="1:28" x14ac:dyDescent="0.2">
      <c r="A2513" t="s">
        <v>37053</v>
      </c>
      <c r="B2513" t="s">
        <v>37054</v>
      </c>
      <c r="C2513">
        <v>2015</v>
      </c>
      <c r="D2513" s="1">
        <v>42286</v>
      </c>
      <c r="E2513" t="s">
        <v>1045</v>
      </c>
      <c r="F2513" t="s">
        <v>44032</v>
      </c>
      <c r="G2513" t="s">
        <v>44057</v>
      </c>
      <c r="H2513">
        <v>101</v>
      </c>
      <c r="I2513" t="s">
        <v>25</v>
      </c>
      <c r="J2513" t="s">
        <v>26</v>
      </c>
      <c r="M2513" t="s">
        <v>8985</v>
      </c>
      <c r="N2513" t="s">
        <v>14628</v>
      </c>
      <c r="O2513" t="s">
        <v>37055</v>
      </c>
      <c r="P2513" t="s">
        <v>14103</v>
      </c>
      <c r="Q2513" t="s">
        <v>37056</v>
      </c>
      <c r="R2513" t="s">
        <v>37057</v>
      </c>
      <c r="S2513" t="s">
        <v>37058</v>
      </c>
      <c r="T2513">
        <v>5.9</v>
      </c>
      <c r="U2513">
        <v>22087</v>
      </c>
      <c r="V2513" s="12">
        <f>W2513*1.09195121025074</f>
        <v>19655121.784513321</v>
      </c>
      <c r="W2513" s="3">
        <v>18000000</v>
      </c>
      <c r="X2513" s="13">
        <f>Y2513*1.09195121025074</f>
        <v>29288472.602319624</v>
      </c>
      <c r="Y2513" s="3">
        <v>26822144</v>
      </c>
      <c r="Z2513" s="13">
        <f>AA2513*1.09195121025074</f>
        <v>45125241.923608795</v>
      </c>
      <c r="AA2513" s="3">
        <v>41325328</v>
      </c>
      <c r="AB2513">
        <v>124</v>
      </c>
    </row>
    <row r="2514" spans="1:28" hidden="1" x14ac:dyDescent="0.2">
      <c r="A2514" t="s">
        <v>23562</v>
      </c>
      <c r="B2514" t="s">
        <v>23563</v>
      </c>
      <c r="C2514">
        <v>2011</v>
      </c>
      <c r="D2514" t="s">
        <v>23564</v>
      </c>
      <c r="E2514" t="s">
        <v>16512</v>
      </c>
      <c r="F2514" t="s">
        <v>44044</v>
      </c>
      <c r="G2514" t="s">
        <v>44042</v>
      </c>
      <c r="H2514">
        <v>97</v>
      </c>
      <c r="I2514" t="s">
        <v>912</v>
      </c>
      <c r="J2514" t="s">
        <v>26</v>
      </c>
      <c r="M2514" t="s">
        <v>23565</v>
      </c>
      <c r="N2514" t="s">
        <v>23566</v>
      </c>
      <c r="O2514" t="s">
        <v>23567</v>
      </c>
      <c r="P2514" t="s">
        <v>1671</v>
      </c>
      <c r="Q2514" t="s">
        <v>23568</v>
      </c>
      <c r="R2514" t="s">
        <v>23569</v>
      </c>
      <c r="S2514" t="s">
        <v>23570</v>
      </c>
      <c r="T2514">
        <v>6.2</v>
      </c>
      <c r="U2514">
        <v>80603</v>
      </c>
      <c r="W2514"/>
      <c r="X2514"/>
      <c r="Y2514"/>
      <c r="Z2514"/>
      <c r="AA2514">
        <v>11895069</v>
      </c>
      <c r="AB2514">
        <v>137</v>
      </c>
    </row>
    <row r="2515" spans="1:28" x14ac:dyDescent="0.2">
      <c r="A2515" t="s">
        <v>30509</v>
      </c>
      <c r="B2515" t="s">
        <v>30510</v>
      </c>
      <c r="C2515">
        <v>2014</v>
      </c>
      <c r="D2515" t="s">
        <v>30511</v>
      </c>
      <c r="E2515" t="s">
        <v>176</v>
      </c>
      <c r="F2515" t="s">
        <v>44036</v>
      </c>
      <c r="H2515">
        <v>118</v>
      </c>
      <c r="I2515" t="s">
        <v>25</v>
      </c>
      <c r="J2515" t="s">
        <v>26</v>
      </c>
      <c r="M2515" t="s">
        <v>5099</v>
      </c>
      <c r="N2515" t="s">
        <v>30512</v>
      </c>
      <c r="O2515" t="s">
        <v>30513</v>
      </c>
      <c r="P2515" t="s">
        <v>30514</v>
      </c>
      <c r="Q2515" t="s">
        <v>30515</v>
      </c>
      <c r="R2515" t="s">
        <v>30516</v>
      </c>
      <c r="S2515" t="s">
        <v>30517</v>
      </c>
      <c r="T2515">
        <v>6.7</v>
      </c>
      <c r="U2515">
        <v>64623</v>
      </c>
      <c r="V2515" s="12">
        <f>W2515*1.09324733035956</f>
        <v>28424430.589348562</v>
      </c>
      <c r="W2515" s="3">
        <v>26000000</v>
      </c>
      <c r="X2515" s="13">
        <f>Y2515*1.09324733035956</f>
        <v>29262090.90608535</v>
      </c>
      <c r="Y2515" s="3">
        <v>26766213</v>
      </c>
      <c r="Z2515" s="13">
        <f>AA2515*1.09324733035956</f>
        <v>42209916.467068933</v>
      </c>
      <c r="AA2515" s="3">
        <v>38609668</v>
      </c>
      <c r="AB2515">
        <v>146</v>
      </c>
    </row>
    <row r="2516" spans="1:28" x14ac:dyDescent="0.2">
      <c r="A2516" t="s">
        <v>28313</v>
      </c>
      <c r="B2516" t="s">
        <v>28314</v>
      </c>
      <c r="C2516">
        <v>2012</v>
      </c>
      <c r="D2516" t="s">
        <v>22971</v>
      </c>
      <c r="E2516" t="s">
        <v>16512</v>
      </c>
      <c r="F2516" t="s">
        <v>44044</v>
      </c>
      <c r="G2516" t="s">
        <v>44045</v>
      </c>
      <c r="H2516">
        <v>101</v>
      </c>
      <c r="I2516" t="s">
        <v>1016</v>
      </c>
      <c r="J2516" t="s">
        <v>26</v>
      </c>
      <c r="K2516" t="s">
        <v>307</v>
      </c>
      <c r="M2516" t="s">
        <v>1542</v>
      </c>
      <c r="N2516" t="s">
        <v>28315</v>
      </c>
      <c r="O2516" t="s">
        <v>28316</v>
      </c>
      <c r="P2516" t="s">
        <v>13893</v>
      </c>
      <c r="Q2516" t="s">
        <v>28317</v>
      </c>
      <c r="R2516" t="s">
        <v>28318</v>
      </c>
      <c r="S2516" t="s">
        <v>28319</v>
      </c>
      <c r="T2516">
        <v>5.0999999999999996</v>
      </c>
      <c r="U2516">
        <v>31958</v>
      </c>
      <c r="V2516" s="12">
        <f>W2516*1.12725506764114</f>
        <v>39453927.367439896</v>
      </c>
      <c r="W2516" s="3">
        <v>35000000</v>
      </c>
      <c r="X2516" s="13">
        <f>Y2516*1.12725506764114</f>
        <v>29182843.620181698</v>
      </c>
      <c r="Y2516" s="3">
        <v>25888412</v>
      </c>
      <c r="Z2516" s="13">
        <f>AA2516*1.12725506764114</f>
        <v>39024293.261744626</v>
      </c>
      <c r="AA2516" s="3">
        <v>34618867</v>
      </c>
      <c r="AB2516">
        <v>167</v>
      </c>
    </row>
    <row r="2517" spans="1:28" x14ac:dyDescent="0.2">
      <c r="A2517" t="s">
        <v>1303</v>
      </c>
      <c r="B2517" t="s">
        <v>1304</v>
      </c>
      <c r="C2517">
        <v>2000</v>
      </c>
      <c r="D2517" t="s">
        <v>443</v>
      </c>
      <c r="E2517" t="s">
        <v>1045</v>
      </c>
      <c r="F2517" t="s">
        <v>44032</v>
      </c>
      <c r="H2517">
        <v>107</v>
      </c>
      <c r="I2517" t="s">
        <v>1305</v>
      </c>
      <c r="J2517" t="s">
        <v>26</v>
      </c>
      <c r="M2517" t="s">
        <v>1306</v>
      </c>
      <c r="N2517" t="s">
        <v>1307</v>
      </c>
      <c r="O2517" t="s">
        <v>1308</v>
      </c>
      <c r="P2517" t="s">
        <v>1309</v>
      </c>
      <c r="Q2517" t="s">
        <v>1310</v>
      </c>
      <c r="R2517" t="s">
        <v>1311</v>
      </c>
      <c r="S2517" t="s">
        <v>1312</v>
      </c>
      <c r="T2517">
        <v>7.2</v>
      </c>
      <c r="U2517">
        <v>60557</v>
      </c>
      <c r="V2517" s="12">
        <f>W2517*1.5029674796748</f>
        <v>82663211.382114008</v>
      </c>
      <c r="W2517" s="3">
        <v>55000000</v>
      </c>
      <c r="X2517" s="13">
        <f>Y2517*1.5029674796748</f>
        <v>29147885.486219577</v>
      </c>
      <c r="Y2517" s="3">
        <v>19393557</v>
      </c>
      <c r="Z2517" s="13">
        <f>AA2517*1.5029674796748</f>
        <v>50239074.720487915</v>
      </c>
      <c r="AA2517" s="3">
        <v>33426588</v>
      </c>
      <c r="AB2517">
        <v>347</v>
      </c>
    </row>
    <row r="2518" spans="1:28" x14ac:dyDescent="0.2">
      <c r="A2518" t="s">
        <v>34315</v>
      </c>
      <c r="B2518" t="s">
        <v>34316</v>
      </c>
      <c r="C2518">
        <v>2016</v>
      </c>
      <c r="D2518" t="s">
        <v>34317</v>
      </c>
      <c r="E2518" t="s">
        <v>16512</v>
      </c>
      <c r="F2518" t="s">
        <v>44044</v>
      </c>
      <c r="G2518" t="s">
        <v>44032</v>
      </c>
      <c r="H2518">
        <v>102</v>
      </c>
      <c r="I2518" t="s">
        <v>25</v>
      </c>
      <c r="J2518" t="s">
        <v>26</v>
      </c>
      <c r="M2518" t="s">
        <v>5342</v>
      </c>
      <c r="N2518" t="s">
        <v>34318</v>
      </c>
      <c r="O2518" t="s">
        <v>34319</v>
      </c>
      <c r="P2518" t="s">
        <v>34320</v>
      </c>
      <c r="Q2518" t="s">
        <v>34321</v>
      </c>
      <c r="R2518" t="s">
        <v>34322</v>
      </c>
      <c r="S2518" t="s">
        <v>34323</v>
      </c>
      <c r="T2518">
        <v>7.6</v>
      </c>
      <c r="U2518">
        <v>198293</v>
      </c>
      <c r="V2518" s="12">
        <f>W2518*1.07834771485832</f>
        <v>12940172.578299841</v>
      </c>
      <c r="W2518" s="3">
        <v>12000000</v>
      </c>
      <c r="X2518" s="13">
        <f>Y2518*1.07834771485832</f>
        <v>29123846.860649988</v>
      </c>
      <c r="Y2518" s="3">
        <v>27007844</v>
      </c>
      <c r="Z2518" s="13">
        <f>AA2518*1.07834771485832</f>
        <v>40847678.802064233</v>
      </c>
      <c r="AA2518" s="3">
        <v>37879877</v>
      </c>
      <c r="AB2518">
        <v>446</v>
      </c>
    </row>
    <row r="2519" spans="1:28" hidden="1" x14ac:dyDescent="0.2">
      <c r="A2519" t="s">
        <v>23601</v>
      </c>
      <c r="B2519" t="s">
        <v>23602</v>
      </c>
      <c r="C2519">
        <v>2009</v>
      </c>
      <c r="D2519" t="s">
        <v>23603</v>
      </c>
      <c r="E2519" t="s">
        <v>44041</v>
      </c>
      <c r="F2519" t="s">
        <v>44032</v>
      </c>
      <c r="G2519" t="s">
        <v>44050</v>
      </c>
      <c r="H2519">
        <v>94</v>
      </c>
      <c r="I2519" t="s">
        <v>25</v>
      </c>
      <c r="J2519" t="s">
        <v>26</v>
      </c>
      <c r="M2519" t="s">
        <v>23604</v>
      </c>
      <c r="N2519" t="s">
        <v>23605</v>
      </c>
      <c r="O2519" t="s">
        <v>23606</v>
      </c>
      <c r="P2519" t="s">
        <v>23607</v>
      </c>
      <c r="Q2519" t="s">
        <v>23608</v>
      </c>
      <c r="R2519" t="s">
        <v>23609</v>
      </c>
      <c r="S2519" t="s">
        <v>23610</v>
      </c>
      <c r="T2519">
        <v>4.8</v>
      </c>
      <c r="U2519">
        <v>13492</v>
      </c>
      <c r="W2519">
        <v>1000000</v>
      </c>
      <c r="X2519"/>
      <c r="Y2519"/>
      <c r="Z2519"/>
      <c r="AA2519"/>
      <c r="AB2519">
        <v>45</v>
      </c>
    </row>
    <row r="2520" spans="1:28" x14ac:dyDescent="0.2">
      <c r="A2520" t="s">
        <v>43188</v>
      </c>
      <c r="B2520" t="s">
        <v>43189</v>
      </c>
      <c r="C2520">
        <v>2019</v>
      </c>
      <c r="D2520" t="s">
        <v>36411</v>
      </c>
      <c r="E2520" t="s">
        <v>1045</v>
      </c>
      <c r="F2520" t="s">
        <v>44046</v>
      </c>
      <c r="G2520" t="s">
        <v>44045</v>
      </c>
      <c r="H2520">
        <v>95</v>
      </c>
      <c r="I2520" t="s">
        <v>433</v>
      </c>
      <c r="J2520" t="s">
        <v>26</v>
      </c>
      <c r="K2520" t="s">
        <v>1121</v>
      </c>
      <c r="M2520" t="s">
        <v>34755</v>
      </c>
      <c r="N2520" t="s">
        <v>43190</v>
      </c>
      <c r="O2520" t="s">
        <v>43191</v>
      </c>
      <c r="P2520" t="s">
        <v>42360</v>
      </c>
      <c r="Q2520" t="s">
        <v>43192</v>
      </c>
      <c r="R2520" t="s">
        <v>43193</v>
      </c>
      <c r="S2520" t="s">
        <v>43194</v>
      </c>
      <c r="T2520">
        <v>6.8</v>
      </c>
      <c r="U2520">
        <v>96190</v>
      </c>
      <c r="V2520" s="12">
        <f>W2520*1.01233684194057</f>
        <v>6074021.05164342</v>
      </c>
      <c r="W2520" s="3">
        <v>6000000</v>
      </c>
      <c r="X2520" s="13">
        <f>Y2520*1.01233684194057</f>
        <v>29068473.929292016</v>
      </c>
      <c r="Y2520" s="3">
        <v>28714231</v>
      </c>
      <c r="Z2520" s="13">
        <f>AA2520*1.01233684194057</f>
        <v>58326573.734132133</v>
      </c>
      <c r="AA2520" s="3">
        <v>57615777</v>
      </c>
      <c r="AB2520">
        <v>919</v>
      </c>
    </row>
    <row r="2521" spans="1:28" hidden="1" x14ac:dyDescent="0.2">
      <c r="A2521" t="s">
        <v>23618</v>
      </c>
      <c r="B2521" t="s">
        <v>23619</v>
      </c>
      <c r="C2521">
        <v>2019</v>
      </c>
      <c r="D2521" t="s">
        <v>23620</v>
      </c>
      <c r="E2521" t="s">
        <v>44035</v>
      </c>
      <c r="F2521" t="s">
        <v>44044</v>
      </c>
      <c r="G2521" t="s">
        <v>44032</v>
      </c>
      <c r="H2521">
        <v>209</v>
      </c>
      <c r="I2521" t="s">
        <v>25</v>
      </c>
      <c r="J2521" t="s">
        <v>26</v>
      </c>
      <c r="K2521" t="s">
        <v>64</v>
      </c>
      <c r="L2521" t="s">
        <v>1121</v>
      </c>
      <c r="M2521" t="s">
        <v>2226</v>
      </c>
      <c r="N2521" t="s">
        <v>23621</v>
      </c>
      <c r="O2521" t="s">
        <v>23622</v>
      </c>
      <c r="P2521" t="s">
        <v>1106</v>
      </c>
      <c r="Q2521" t="s">
        <v>19983</v>
      </c>
      <c r="R2521" t="s">
        <v>23623</v>
      </c>
      <c r="S2521" t="s">
        <v>23624</v>
      </c>
      <c r="T2521">
        <v>7.9</v>
      </c>
      <c r="U2521">
        <v>304528</v>
      </c>
      <c r="W2521">
        <v>159000000</v>
      </c>
      <c r="X2521"/>
      <c r="Y2521"/>
      <c r="Z2521"/>
      <c r="AA2521">
        <v>968853</v>
      </c>
      <c r="AB2521">
        <v>2705</v>
      </c>
    </row>
    <row r="2522" spans="1:28" x14ac:dyDescent="0.2">
      <c r="A2522" t="s">
        <v>7181</v>
      </c>
      <c r="B2522" t="s">
        <v>7182</v>
      </c>
      <c r="C2522">
        <v>2004</v>
      </c>
      <c r="D2522" t="s">
        <v>4185</v>
      </c>
      <c r="E2522" t="s">
        <v>16512</v>
      </c>
      <c r="F2522" t="s">
        <v>44038</v>
      </c>
      <c r="G2522" t="s">
        <v>44044</v>
      </c>
      <c r="H2522">
        <v>84</v>
      </c>
      <c r="I2522" t="s">
        <v>25</v>
      </c>
      <c r="J2522" t="s">
        <v>26</v>
      </c>
      <c r="M2522" t="s">
        <v>7183</v>
      </c>
      <c r="N2522" t="s">
        <v>7184</v>
      </c>
      <c r="O2522" t="s">
        <v>7185</v>
      </c>
      <c r="P2522" t="s">
        <v>7186</v>
      </c>
      <c r="Q2522" t="s">
        <v>7187</v>
      </c>
      <c r="R2522" t="s">
        <v>7188</v>
      </c>
      <c r="S2522" t="s">
        <v>7189</v>
      </c>
      <c r="T2522">
        <v>4.0999999999999996</v>
      </c>
      <c r="U2522">
        <v>26801</v>
      </c>
      <c r="V2522" s="12">
        <f>W2522*1.37009528851244</f>
        <v>54803811.540497601</v>
      </c>
      <c r="W2522" s="3">
        <v>40000000</v>
      </c>
      <c r="X2522" s="13">
        <f>Y2522*1.37009528851244</f>
        <v>29066652.381413437</v>
      </c>
      <c r="Y2522" s="3">
        <v>21215059</v>
      </c>
      <c r="Z2522" s="13">
        <f>AA2522*1.37009528851244</f>
        <v>63772725.207871869</v>
      </c>
      <c r="AA2522" s="3">
        <v>46546197</v>
      </c>
      <c r="AB2522">
        <v>217</v>
      </c>
    </row>
    <row r="2523" spans="1:28" x14ac:dyDescent="0.2">
      <c r="A2523" t="s">
        <v>32977</v>
      </c>
      <c r="B2523" t="s">
        <v>32978</v>
      </c>
      <c r="C2523">
        <v>2014</v>
      </c>
      <c r="D2523" s="1">
        <v>42005</v>
      </c>
      <c r="E2523" t="s">
        <v>176</v>
      </c>
      <c r="F2523" t="s">
        <v>44046</v>
      </c>
      <c r="G2523" t="s">
        <v>44042</v>
      </c>
      <c r="H2523">
        <v>98</v>
      </c>
      <c r="I2523" t="s">
        <v>2470</v>
      </c>
      <c r="J2523" t="s">
        <v>26</v>
      </c>
      <c r="M2523" t="s">
        <v>32979</v>
      </c>
      <c r="N2523" t="s">
        <v>32980</v>
      </c>
      <c r="O2523" t="s">
        <v>32981</v>
      </c>
      <c r="P2523" t="s">
        <v>32982</v>
      </c>
      <c r="Q2523" t="s">
        <v>32983</v>
      </c>
      <c r="R2523" t="s">
        <v>32984</v>
      </c>
      <c r="S2523" t="s">
        <v>32985</v>
      </c>
      <c r="T2523">
        <v>4.8</v>
      </c>
      <c r="U2523">
        <v>26143</v>
      </c>
      <c r="V2523" s="12">
        <f>W2523*1.09324733035956</f>
        <v>16398709.9553934</v>
      </c>
      <c r="W2523" s="3">
        <v>15000000</v>
      </c>
      <c r="X2523" s="13">
        <f>Y2523*1.09324733035956</f>
        <v>28972500.620746408</v>
      </c>
      <c r="Y2523" s="3">
        <v>26501323</v>
      </c>
      <c r="Z2523" s="13">
        <f>AA2523*1.09324733035956</f>
        <v>53409838.517821707</v>
      </c>
      <c r="AA2523" s="3">
        <v>48854305</v>
      </c>
      <c r="AB2523">
        <v>148</v>
      </c>
    </row>
    <row r="2524" spans="1:28" x14ac:dyDescent="0.2">
      <c r="A2524" t="s">
        <v>22125</v>
      </c>
      <c r="B2524" t="s">
        <v>22126</v>
      </c>
      <c r="C2524">
        <v>2009</v>
      </c>
      <c r="D2524" s="1">
        <v>40090</v>
      </c>
      <c r="E2524" t="s">
        <v>1045</v>
      </c>
      <c r="F2524" t="s">
        <v>44044</v>
      </c>
      <c r="G2524" t="s">
        <v>44032</v>
      </c>
      <c r="H2524">
        <v>86</v>
      </c>
      <c r="I2524" t="s">
        <v>25</v>
      </c>
      <c r="J2524" t="s">
        <v>26</v>
      </c>
      <c r="M2524" t="s">
        <v>15810</v>
      </c>
      <c r="N2524" t="s">
        <v>15810</v>
      </c>
      <c r="O2524" t="s">
        <v>22127</v>
      </c>
      <c r="P2524" t="s">
        <v>15111</v>
      </c>
      <c r="Q2524" t="s">
        <v>22128</v>
      </c>
      <c r="R2524" t="s">
        <v>22129</v>
      </c>
      <c r="S2524" t="s">
        <v>22130</v>
      </c>
      <c r="T2524">
        <v>5.8</v>
      </c>
      <c r="U2524">
        <v>60305</v>
      </c>
      <c r="V2524" s="12">
        <f>W2524*1.20636999678377</f>
        <v>21714659.94210786</v>
      </c>
      <c r="W2524" s="3">
        <v>18000000</v>
      </c>
      <c r="X2524" s="13">
        <f>Y2524*1.20636999678377</f>
        <v>28961715.376666926</v>
      </c>
      <c r="Y2524" s="3">
        <v>24007324</v>
      </c>
      <c r="Z2524" s="13">
        <f>AA2524*1.20636999678377</f>
        <v>32540086.252226844</v>
      </c>
      <c r="AA2524" s="3">
        <v>26973554</v>
      </c>
      <c r="AB2524">
        <v>274</v>
      </c>
    </row>
    <row r="2525" spans="1:28" x14ac:dyDescent="0.2">
      <c r="A2525" t="s">
        <v>10457</v>
      </c>
      <c r="B2525" t="s">
        <v>10458</v>
      </c>
      <c r="C2525">
        <v>2005</v>
      </c>
      <c r="D2525" t="s">
        <v>5693</v>
      </c>
      <c r="E2525" t="s">
        <v>1045</v>
      </c>
      <c r="F2525" t="s">
        <v>44032</v>
      </c>
      <c r="G2525" t="s">
        <v>44036</v>
      </c>
      <c r="H2525">
        <v>107</v>
      </c>
      <c r="I2525" t="s">
        <v>25</v>
      </c>
      <c r="J2525" t="s">
        <v>26</v>
      </c>
      <c r="K2525" t="s">
        <v>686</v>
      </c>
      <c r="M2525" t="s">
        <v>1562</v>
      </c>
      <c r="N2525" t="s">
        <v>10459</v>
      </c>
      <c r="O2525" t="s">
        <v>10460</v>
      </c>
      <c r="P2525" t="s">
        <v>10461</v>
      </c>
      <c r="Q2525" t="s">
        <v>10462</v>
      </c>
      <c r="R2525" t="s">
        <v>10463</v>
      </c>
      <c r="S2525" t="s">
        <v>10464</v>
      </c>
      <c r="T2525">
        <v>6.6</v>
      </c>
      <c r="U2525">
        <v>66632</v>
      </c>
      <c r="V2525" s="12">
        <f>W2525*1.32519713261649</f>
        <v>39755913.978494696</v>
      </c>
      <c r="W2525" s="3">
        <v>30000000</v>
      </c>
      <c r="X2525" s="13">
        <f>Y2525*1.32519713261649</f>
        <v>28949884.178745575</v>
      </c>
      <c r="Y2525" s="3">
        <v>21845719</v>
      </c>
      <c r="Z2525" s="13">
        <f>AA2525*1.32519713261649</f>
        <v>56833357.046129137</v>
      </c>
      <c r="AA2525" s="3">
        <v>42886719</v>
      </c>
      <c r="AB2525">
        <v>172</v>
      </c>
    </row>
    <row r="2526" spans="1:28" hidden="1" x14ac:dyDescent="0.2">
      <c r="A2526" t="s">
        <v>23655</v>
      </c>
      <c r="B2526" t="s">
        <v>23656</v>
      </c>
      <c r="C2526">
        <v>2010</v>
      </c>
      <c r="D2526" s="1">
        <v>40188</v>
      </c>
      <c r="E2526" t="s">
        <v>16512</v>
      </c>
      <c r="F2526" t="s">
        <v>44033</v>
      </c>
      <c r="H2526">
        <v>155</v>
      </c>
      <c r="I2526" t="s">
        <v>943</v>
      </c>
      <c r="J2526" t="s">
        <v>2402</v>
      </c>
      <c r="M2526" t="s">
        <v>5439</v>
      </c>
      <c r="N2526" t="s">
        <v>23657</v>
      </c>
      <c r="O2526" t="s">
        <v>23658</v>
      </c>
      <c r="P2526" t="s">
        <v>15167</v>
      </c>
      <c r="Q2526" t="s">
        <v>23659</v>
      </c>
      <c r="R2526" t="s">
        <v>23660</v>
      </c>
      <c r="S2526" t="s">
        <v>23661</v>
      </c>
      <c r="T2526">
        <v>7.1</v>
      </c>
      <c r="U2526">
        <v>24470</v>
      </c>
      <c r="W2526" t="s">
        <v>23662</v>
      </c>
      <c r="X2526"/>
      <c r="Y2526"/>
      <c r="Z2526"/>
      <c r="AA2526">
        <v>3889511</v>
      </c>
      <c r="AB2526">
        <v>203</v>
      </c>
    </row>
    <row r="2527" spans="1:28" x14ac:dyDescent="0.2">
      <c r="A2527" t="s">
        <v>10288</v>
      </c>
      <c r="B2527" t="s">
        <v>10289</v>
      </c>
      <c r="C2527">
        <v>2006</v>
      </c>
      <c r="D2527" t="s">
        <v>10290</v>
      </c>
      <c r="E2527" t="s">
        <v>44041</v>
      </c>
      <c r="F2527" t="s">
        <v>44032</v>
      </c>
      <c r="G2527" t="s">
        <v>44045</v>
      </c>
      <c r="H2527">
        <v>121</v>
      </c>
      <c r="I2527" t="s">
        <v>4704</v>
      </c>
      <c r="J2527" t="s">
        <v>26</v>
      </c>
      <c r="K2527" t="s">
        <v>307</v>
      </c>
      <c r="M2527" t="s">
        <v>1221</v>
      </c>
      <c r="N2527" t="s">
        <v>10291</v>
      </c>
      <c r="O2527" t="s">
        <v>10292</v>
      </c>
      <c r="P2527" t="s">
        <v>3041</v>
      </c>
      <c r="Q2527" t="s">
        <v>10293</v>
      </c>
      <c r="R2527" t="s">
        <v>10294</v>
      </c>
      <c r="S2527" t="s">
        <v>10295</v>
      </c>
      <c r="T2527">
        <v>5.6</v>
      </c>
      <c r="U2527">
        <v>70639</v>
      </c>
      <c r="V2527" s="12">
        <f>W2527*1.28378472222222</f>
        <v>64189236.111111</v>
      </c>
      <c r="W2527" s="3">
        <v>50000000</v>
      </c>
      <c r="X2527" s="13">
        <f>Y2527*1.28378472222222</f>
        <v>28943029.265277728</v>
      </c>
      <c r="Y2527" s="3">
        <v>22545080</v>
      </c>
      <c r="Z2527" s="13">
        <f>AA2527*1.28378472222222</f>
        <v>63332556.295694336</v>
      </c>
      <c r="AA2527" s="3">
        <v>49332692</v>
      </c>
      <c r="AB2527">
        <v>664</v>
      </c>
    </row>
    <row r="2528" spans="1:28" x14ac:dyDescent="0.2">
      <c r="A2528" t="s">
        <v>34352</v>
      </c>
      <c r="B2528" t="s">
        <v>34353</v>
      </c>
      <c r="C2528">
        <v>2016</v>
      </c>
      <c r="D2528" t="s">
        <v>31595</v>
      </c>
      <c r="E2528" t="s">
        <v>16512</v>
      </c>
      <c r="F2528" t="s">
        <v>44046</v>
      </c>
      <c r="G2528" t="s">
        <v>44033</v>
      </c>
      <c r="H2528">
        <v>107</v>
      </c>
      <c r="I2528" t="s">
        <v>34354</v>
      </c>
      <c r="J2528" t="s">
        <v>26</v>
      </c>
      <c r="M2528" t="s">
        <v>167</v>
      </c>
      <c r="N2528" t="s">
        <v>167</v>
      </c>
      <c r="O2528" t="s">
        <v>34355</v>
      </c>
      <c r="P2528" t="s">
        <v>6695</v>
      </c>
      <c r="Q2528" t="s">
        <v>34356</v>
      </c>
      <c r="R2528" t="s">
        <v>34357</v>
      </c>
      <c r="S2528" t="s">
        <v>34358</v>
      </c>
      <c r="T2528">
        <v>5.5</v>
      </c>
      <c r="U2528">
        <v>81889</v>
      </c>
      <c r="V2528" s="12">
        <f>W2528*1.07834771485832</f>
        <v>43133908.594332799</v>
      </c>
      <c r="W2528" s="3">
        <v>40000000</v>
      </c>
      <c r="X2528" s="13">
        <f>Y2528*1.07834771485832</f>
        <v>28932142.517293338</v>
      </c>
      <c r="Y2528" s="3">
        <v>26830068</v>
      </c>
      <c r="Z2528" s="13">
        <f>AA2528*1.07834771485832</f>
        <v>336706122.22846109</v>
      </c>
      <c r="AA2528" s="3">
        <v>312242626</v>
      </c>
      <c r="AB2528">
        <v>408</v>
      </c>
    </row>
    <row r="2529" spans="1:28" x14ac:dyDescent="0.2">
      <c r="A2529" t="s">
        <v>14540</v>
      </c>
      <c r="B2529" t="s">
        <v>14541</v>
      </c>
      <c r="C2529">
        <v>2006</v>
      </c>
      <c r="D2529" t="s">
        <v>1859</v>
      </c>
      <c r="E2529" t="s">
        <v>1045</v>
      </c>
      <c r="F2529" t="s">
        <v>44036</v>
      </c>
      <c r="G2529" t="s">
        <v>44033</v>
      </c>
      <c r="H2529">
        <v>96</v>
      </c>
      <c r="I2529" t="s">
        <v>25</v>
      </c>
      <c r="J2529" t="s">
        <v>26</v>
      </c>
      <c r="M2529" t="s">
        <v>3463</v>
      </c>
      <c r="N2529" t="s">
        <v>14542</v>
      </c>
      <c r="O2529" t="s">
        <v>14543</v>
      </c>
      <c r="P2529" t="s">
        <v>4206</v>
      </c>
      <c r="Q2529" t="s">
        <v>14544</v>
      </c>
      <c r="R2529" t="s">
        <v>14545</v>
      </c>
      <c r="S2529" t="s">
        <v>14546</v>
      </c>
      <c r="T2529">
        <v>5.0999999999999996</v>
      </c>
      <c r="U2529">
        <v>61024</v>
      </c>
      <c r="V2529" s="12">
        <f>W2529*1.28378472222222</f>
        <v>38513541.666666605</v>
      </c>
      <c r="W2529" s="3">
        <v>30000000</v>
      </c>
      <c r="X2529" s="13">
        <f>Y2529*1.28378472222222</f>
        <v>28924048.508159675</v>
      </c>
      <c r="Y2529" s="3">
        <v>22530295</v>
      </c>
      <c r="Z2529" s="13">
        <f>AA2529*1.28378472222222</f>
        <v>78450776.198367923</v>
      </c>
      <c r="AA2529" s="3">
        <v>61108981</v>
      </c>
      <c r="AB2529">
        <v>213</v>
      </c>
    </row>
    <row r="2530" spans="1:28" x14ac:dyDescent="0.2">
      <c r="A2530" t="s">
        <v>25274</v>
      </c>
      <c r="B2530" t="s">
        <v>25275</v>
      </c>
      <c r="C2530">
        <v>2011</v>
      </c>
      <c r="D2530" s="1">
        <v>40914</v>
      </c>
      <c r="E2530" t="s">
        <v>16512</v>
      </c>
      <c r="F2530" t="s">
        <v>44042</v>
      </c>
      <c r="H2530">
        <v>116</v>
      </c>
      <c r="I2530" t="s">
        <v>9518</v>
      </c>
      <c r="J2530" t="s">
        <v>26</v>
      </c>
      <c r="K2530" t="s">
        <v>361</v>
      </c>
      <c r="L2530" t="s">
        <v>27</v>
      </c>
      <c r="M2530" t="s">
        <v>25276</v>
      </c>
      <c r="N2530" t="s">
        <v>25277</v>
      </c>
      <c r="O2530" t="s">
        <v>25278</v>
      </c>
      <c r="P2530" t="s">
        <v>1671</v>
      </c>
      <c r="Q2530" t="s">
        <v>25279</v>
      </c>
      <c r="R2530" t="s">
        <v>25280</v>
      </c>
      <c r="S2530" t="s">
        <v>25281</v>
      </c>
      <c r="T2530">
        <v>6.4</v>
      </c>
      <c r="U2530">
        <v>122289</v>
      </c>
      <c r="V2530" s="12">
        <f>W2530*1.1505830469594</f>
        <v>80540813.287157997</v>
      </c>
      <c r="W2530" s="3">
        <v>70000000</v>
      </c>
      <c r="X2530" s="13">
        <f>Y2530*1.1505830469594</f>
        <v>28908359.935031328</v>
      </c>
      <c r="Y2530" s="3">
        <v>25124966</v>
      </c>
      <c r="Z2530" s="13">
        <f>AA2530*1.1505830469594</f>
        <v>65680483.256980903</v>
      </c>
      <c r="AA2530" s="3">
        <v>57084522</v>
      </c>
      <c r="AB2530">
        <v>189</v>
      </c>
    </row>
    <row r="2531" spans="1:28" x14ac:dyDescent="0.2">
      <c r="A2531" t="s">
        <v>32045</v>
      </c>
      <c r="B2531" t="s">
        <v>32046</v>
      </c>
      <c r="C2531">
        <v>2015</v>
      </c>
      <c r="D2531" t="s">
        <v>19540</v>
      </c>
      <c r="E2531" t="s">
        <v>16512</v>
      </c>
      <c r="F2531" t="s">
        <v>44044</v>
      </c>
      <c r="G2531" t="s">
        <v>44032</v>
      </c>
      <c r="H2531">
        <v>114</v>
      </c>
      <c r="I2531" t="s">
        <v>25</v>
      </c>
      <c r="J2531" t="s">
        <v>26</v>
      </c>
      <c r="M2531" t="s">
        <v>10633</v>
      </c>
      <c r="N2531" t="s">
        <v>32047</v>
      </c>
      <c r="O2531" t="s">
        <v>32048</v>
      </c>
      <c r="P2531" t="s">
        <v>8535</v>
      </c>
      <c r="Q2531" t="s">
        <v>32049</v>
      </c>
      <c r="R2531" t="s">
        <v>32050</v>
      </c>
      <c r="S2531" t="s">
        <v>32051</v>
      </c>
      <c r="T2531">
        <v>6.6</v>
      </c>
      <c r="U2531">
        <v>99967</v>
      </c>
      <c r="V2531" s="12">
        <f>W2531*1.09195121025074</f>
        <v>54597560.512537003</v>
      </c>
      <c r="W2531" s="3">
        <v>50000000</v>
      </c>
      <c r="X2531" s="13">
        <f>Y2531*1.09195121025074</f>
        <v>28894824.191024233</v>
      </c>
      <c r="Y2531" s="3">
        <v>26461644</v>
      </c>
      <c r="Z2531" s="13">
        <f>AA2531*1.09195121025074</f>
        <v>78141823.773332611</v>
      </c>
      <c r="AA2531" s="3">
        <v>71561644</v>
      </c>
      <c r="AB2531">
        <v>245</v>
      </c>
    </row>
    <row r="2532" spans="1:28" hidden="1" x14ac:dyDescent="0.2">
      <c r="A2532" t="s">
        <v>23702</v>
      </c>
      <c r="B2532" t="s">
        <v>23703</v>
      </c>
      <c r="C2532">
        <v>2013</v>
      </c>
      <c r="D2532" t="s">
        <v>23704</v>
      </c>
      <c r="E2532" t="s">
        <v>1045</v>
      </c>
      <c r="H2532">
        <v>88</v>
      </c>
      <c r="I2532" t="s">
        <v>25</v>
      </c>
      <c r="J2532" t="s">
        <v>26</v>
      </c>
      <c r="M2532" t="s">
        <v>23705</v>
      </c>
      <c r="N2532" t="s">
        <v>23706</v>
      </c>
      <c r="O2532" t="s">
        <v>23707</v>
      </c>
      <c r="P2532" t="s">
        <v>23708</v>
      </c>
      <c r="Q2532" t="s">
        <v>23709</v>
      </c>
      <c r="R2532" t="s">
        <v>23710</v>
      </c>
      <c r="S2532" t="s">
        <v>23711</v>
      </c>
      <c r="T2532">
        <v>5.6</v>
      </c>
      <c r="U2532">
        <v>12732</v>
      </c>
      <c r="W2532"/>
      <c r="X2532"/>
      <c r="Y2532">
        <v>175705</v>
      </c>
      <c r="Z2532"/>
      <c r="AA2532">
        <v>175705</v>
      </c>
      <c r="AB2532">
        <v>28</v>
      </c>
    </row>
    <row r="2533" spans="1:28" x14ac:dyDescent="0.2">
      <c r="A2533" t="s">
        <v>43732</v>
      </c>
      <c r="B2533" t="s">
        <v>43733</v>
      </c>
      <c r="C2533">
        <v>2019</v>
      </c>
      <c r="D2533" s="1">
        <v>44075</v>
      </c>
      <c r="E2533" t="s">
        <v>16512</v>
      </c>
      <c r="F2533" t="s">
        <v>44044</v>
      </c>
      <c r="G2533" t="s">
        <v>44032</v>
      </c>
      <c r="H2533">
        <v>99</v>
      </c>
      <c r="I2533" t="s">
        <v>23218</v>
      </c>
      <c r="J2533" t="s">
        <v>26</v>
      </c>
      <c r="M2533" t="s">
        <v>43734</v>
      </c>
      <c r="N2533" t="s">
        <v>43735</v>
      </c>
      <c r="O2533" t="s">
        <v>43736</v>
      </c>
      <c r="P2533" t="s">
        <v>13712</v>
      </c>
      <c r="Q2533" t="s">
        <v>43737</v>
      </c>
      <c r="R2533" t="s">
        <v>43738</v>
      </c>
      <c r="S2533" t="s">
        <v>43739</v>
      </c>
      <c r="T2533">
        <v>6.6</v>
      </c>
      <c r="U2533">
        <v>37738</v>
      </c>
      <c r="V2533" s="12">
        <f>W2533*1.01233684194057</f>
        <v>33407115.784038812</v>
      </c>
      <c r="W2533" s="3">
        <v>33000000</v>
      </c>
      <c r="X2533" s="13">
        <f>Y2533*1.01233684194057</f>
        <v>28891847.471131276</v>
      </c>
      <c r="Y2533" s="3">
        <v>28539757</v>
      </c>
      <c r="Z2533" s="13">
        <f>AA2533*1.01233684194057</f>
        <v>50555855.888659477</v>
      </c>
      <c r="AA2533" s="3">
        <v>49939757</v>
      </c>
      <c r="AB2533">
        <v>369</v>
      </c>
    </row>
    <row r="2534" spans="1:28" hidden="1" x14ac:dyDescent="0.2">
      <c r="A2534" t="s">
        <v>23719</v>
      </c>
      <c r="B2534" t="s">
        <v>23720</v>
      </c>
      <c r="C2534">
        <v>2013</v>
      </c>
      <c r="D2534" t="s">
        <v>22276</v>
      </c>
      <c r="E2534" t="s">
        <v>44035</v>
      </c>
      <c r="F2534" t="s">
        <v>44032</v>
      </c>
      <c r="G2534" t="s">
        <v>44036</v>
      </c>
      <c r="H2534">
        <v>104</v>
      </c>
      <c r="I2534" t="s">
        <v>25</v>
      </c>
      <c r="J2534" t="s">
        <v>26</v>
      </c>
      <c r="M2534" t="s">
        <v>23721</v>
      </c>
      <c r="N2534" t="s">
        <v>23722</v>
      </c>
      <c r="O2534" t="s">
        <v>23723</v>
      </c>
      <c r="P2534" t="s">
        <v>5613</v>
      </c>
      <c r="Q2534" t="s">
        <v>23724</v>
      </c>
      <c r="R2534" t="s">
        <v>23725</v>
      </c>
      <c r="S2534" t="s">
        <v>23726</v>
      </c>
      <c r="T2534">
        <v>6.5</v>
      </c>
      <c r="U2534">
        <v>34638</v>
      </c>
      <c r="W2534"/>
      <c r="X2534"/>
      <c r="Y2534">
        <v>1030064</v>
      </c>
      <c r="Z2534"/>
      <c r="AA2534">
        <v>1877924</v>
      </c>
      <c r="AB2534">
        <v>86</v>
      </c>
    </row>
    <row r="2535" spans="1:28" x14ac:dyDescent="0.2">
      <c r="A2535" t="s">
        <v>22352</v>
      </c>
      <c r="B2535" t="s">
        <v>22353</v>
      </c>
      <c r="C2535">
        <v>2013</v>
      </c>
      <c r="D2535" t="s">
        <v>22354</v>
      </c>
      <c r="E2535" t="s">
        <v>1045</v>
      </c>
      <c r="F2535" t="s">
        <v>44033</v>
      </c>
      <c r="H2535">
        <v>109</v>
      </c>
      <c r="I2535" t="s">
        <v>22355</v>
      </c>
      <c r="J2535" t="s">
        <v>26</v>
      </c>
      <c r="M2535" t="s">
        <v>8768</v>
      </c>
      <c r="N2535" t="s">
        <v>8769</v>
      </c>
      <c r="O2535" t="s">
        <v>22356</v>
      </c>
      <c r="P2535" t="s">
        <v>22357</v>
      </c>
      <c r="Q2535" t="s">
        <v>22358</v>
      </c>
      <c r="R2535" t="s">
        <v>22359</v>
      </c>
      <c r="S2535" t="s">
        <v>22360</v>
      </c>
      <c r="T2535">
        <v>7</v>
      </c>
      <c r="U2535">
        <v>254015</v>
      </c>
      <c r="V2535" s="12">
        <f>W2535*1.11098185502045</f>
        <v>22219637.100409001</v>
      </c>
      <c r="W2535" s="3">
        <v>20000000</v>
      </c>
      <c r="X2535" s="13">
        <f>Y2535*1.11098185502045</f>
        <v>28890917.603510406</v>
      </c>
      <c r="Y2535" s="3">
        <v>26004851</v>
      </c>
      <c r="Z2535" s="13">
        <f>AA2535*1.11098185502045</f>
        <v>51204361.567829907</v>
      </c>
      <c r="AA2535" s="3">
        <v>46089287</v>
      </c>
      <c r="AB2535">
        <v>491</v>
      </c>
    </row>
    <row r="2536" spans="1:28" hidden="1" x14ac:dyDescent="0.2">
      <c r="A2536" t="s">
        <v>23735</v>
      </c>
      <c r="B2536" t="s">
        <v>23736</v>
      </c>
      <c r="C2536">
        <v>2011</v>
      </c>
      <c r="D2536" s="1">
        <v>41072</v>
      </c>
      <c r="E2536" t="s">
        <v>1045</v>
      </c>
      <c r="F2536" t="s">
        <v>44032</v>
      </c>
      <c r="G2536" t="s">
        <v>44036</v>
      </c>
      <c r="H2536">
        <v>90</v>
      </c>
      <c r="I2536" t="s">
        <v>25</v>
      </c>
      <c r="J2536" t="s">
        <v>26</v>
      </c>
      <c r="M2536" t="s">
        <v>23737</v>
      </c>
      <c r="N2536" t="s">
        <v>23738</v>
      </c>
      <c r="O2536" t="s">
        <v>23739</v>
      </c>
      <c r="P2536" t="s">
        <v>23740</v>
      </c>
      <c r="Q2536" t="s">
        <v>23741</v>
      </c>
      <c r="R2536" t="s">
        <v>23742</v>
      </c>
      <c r="S2536" t="s">
        <v>23743</v>
      </c>
      <c r="T2536">
        <v>5.8</v>
      </c>
      <c r="U2536">
        <v>12362</v>
      </c>
      <c r="W2536"/>
      <c r="X2536"/>
      <c r="Y2536">
        <v>366377</v>
      </c>
      <c r="Z2536"/>
      <c r="AA2536">
        <v>2316971</v>
      </c>
      <c r="AB2536">
        <v>34</v>
      </c>
    </row>
    <row r="2537" spans="1:28" x14ac:dyDescent="0.2">
      <c r="A2537" t="s">
        <v>12324</v>
      </c>
      <c r="B2537" t="s">
        <v>12325</v>
      </c>
      <c r="C2537">
        <v>2006</v>
      </c>
      <c r="D2537" t="s">
        <v>10075</v>
      </c>
      <c r="E2537" t="s">
        <v>44041</v>
      </c>
      <c r="F2537" t="s">
        <v>44032</v>
      </c>
      <c r="G2537" t="s">
        <v>44045</v>
      </c>
      <c r="H2537">
        <v>110</v>
      </c>
      <c r="I2537" t="s">
        <v>12326</v>
      </c>
      <c r="J2537" t="s">
        <v>26</v>
      </c>
      <c r="M2537" t="s">
        <v>1974</v>
      </c>
      <c r="N2537" t="s">
        <v>12327</v>
      </c>
      <c r="O2537" t="s">
        <v>12328</v>
      </c>
      <c r="P2537" t="s">
        <v>3041</v>
      </c>
      <c r="Q2537" t="s">
        <v>12329</v>
      </c>
      <c r="R2537" t="s">
        <v>12330</v>
      </c>
      <c r="S2537" t="s">
        <v>12331</v>
      </c>
      <c r="T2537">
        <v>7.7</v>
      </c>
      <c r="U2537">
        <v>296787</v>
      </c>
      <c r="V2537" s="12">
        <f>W2537*1.28378472222222</f>
        <v>34662187.49999994</v>
      </c>
      <c r="W2537" s="3">
        <v>27000000</v>
      </c>
      <c r="X2537" s="13">
        <f>Y2537*1.28378472222222</f>
        <v>28879335.570069395</v>
      </c>
      <c r="Y2537" s="3">
        <v>22495466</v>
      </c>
      <c r="Z2537" s="13">
        <f>AA2537*1.28378472222222</f>
        <v>72288481.153229043</v>
      </c>
      <c r="AA2537" s="3">
        <v>56308881</v>
      </c>
      <c r="AB2537">
        <v>548</v>
      </c>
    </row>
    <row r="2538" spans="1:28" x14ac:dyDescent="0.2">
      <c r="A2538" t="s">
        <v>2620</v>
      </c>
      <c r="B2538" t="s">
        <v>2621</v>
      </c>
      <c r="C2538">
        <v>2001</v>
      </c>
      <c r="D2538" t="s">
        <v>1025</v>
      </c>
      <c r="E2538" t="s">
        <v>1045</v>
      </c>
      <c r="F2538" t="s">
        <v>44032</v>
      </c>
      <c r="G2538" t="s">
        <v>44036</v>
      </c>
      <c r="H2538">
        <v>104</v>
      </c>
      <c r="I2538" t="s">
        <v>25</v>
      </c>
      <c r="J2538" t="s">
        <v>26</v>
      </c>
      <c r="M2538" t="s">
        <v>2622</v>
      </c>
      <c r="N2538" t="s">
        <v>2623</v>
      </c>
      <c r="O2538" t="s">
        <v>2624</v>
      </c>
      <c r="P2538" t="s">
        <v>1381</v>
      </c>
      <c r="Q2538" t="s">
        <v>2625</v>
      </c>
      <c r="R2538" t="s">
        <v>2626</v>
      </c>
      <c r="S2538" t="s">
        <v>2627</v>
      </c>
      <c r="T2538">
        <v>5.0999999999999996</v>
      </c>
      <c r="U2538">
        <v>15006</v>
      </c>
      <c r="V2538" s="12">
        <f>W2538*1.46138339920949</f>
        <v>49687035.573122658</v>
      </c>
      <c r="W2538" s="3">
        <v>34000000</v>
      </c>
      <c r="X2538" s="13">
        <f>Y2538*1.46138339920949</f>
        <v>28867514.429604817</v>
      </c>
      <c r="Y2538" s="3">
        <v>19753553</v>
      </c>
      <c r="Z2538" s="13">
        <f>AA2538*1.46138339920949</f>
        <v>28895125.807549484</v>
      </c>
      <c r="AA2538" s="3">
        <v>19772447</v>
      </c>
      <c r="AB2538">
        <v>114</v>
      </c>
    </row>
    <row r="2539" spans="1:28" x14ac:dyDescent="0.2">
      <c r="A2539" t="s">
        <v>23265</v>
      </c>
      <c r="B2539" t="s">
        <v>23266</v>
      </c>
      <c r="C2539">
        <v>2010</v>
      </c>
      <c r="D2539" t="s">
        <v>16028</v>
      </c>
      <c r="E2539" t="s">
        <v>16512</v>
      </c>
      <c r="F2539" t="s">
        <v>44038</v>
      </c>
      <c r="G2539" t="s">
        <v>44040</v>
      </c>
      <c r="H2539">
        <v>94</v>
      </c>
      <c r="I2539" t="s">
        <v>25</v>
      </c>
      <c r="J2539" t="s">
        <v>26</v>
      </c>
      <c r="K2539" t="s">
        <v>838</v>
      </c>
      <c r="L2539" t="s">
        <v>75</v>
      </c>
      <c r="M2539" t="s">
        <v>578</v>
      </c>
      <c r="N2539" t="s">
        <v>14294</v>
      </c>
      <c r="O2539" t="s">
        <v>23267</v>
      </c>
      <c r="P2539" t="s">
        <v>1289</v>
      </c>
      <c r="Q2539" t="s">
        <v>23268</v>
      </c>
      <c r="R2539" t="s">
        <v>23269</v>
      </c>
      <c r="S2539" t="s">
        <v>23270</v>
      </c>
      <c r="T2539">
        <v>5.4</v>
      </c>
      <c r="U2539">
        <v>39646</v>
      </c>
      <c r="V2539" s="12">
        <f>W2539*1.18690152988223</f>
        <v>33233242.836702444</v>
      </c>
      <c r="W2539" s="3">
        <v>28000000</v>
      </c>
      <c r="X2539" s="13">
        <f>Y2539*1.18690152988223</f>
        <v>28850117.560378935</v>
      </c>
      <c r="Y2539" s="3">
        <v>24307086</v>
      </c>
      <c r="Z2539" s="13">
        <f>AA2539*1.18690152988223</f>
        <v>78532526.626187637</v>
      </c>
      <c r="AA2539" s="3">
        <v>66166000</v>
      </c>
      <c r="AB2539">
        <v>89</v>
      </c>
    </row>
    <row r="2540" spans="1:28" hidden="1" x14ac:dyDescent="0.2">
      <c r="A2540" t="s">
        <v>23766</v>
      </c>
      <c r="B2540" t="s">
        <v>23767</v>
      </c>
      <c r="C2540">
        <v>2010</v>
      </c>
      <c r="D2540" t="s">
        <v>23768</v>
      </c>
      <c r="E2540" t="s">
        <v>3496</v>
      </c>
      <c r="F2540" t="s">
        <v>44042</v>
      </c>
      <c r="H2540">
        <v>105</v>
      </c>
      <c r="I2540" t="s">
        <v>25</v>
      </c>
      <c r="J2540" t="s">
        <v>26</v>
      </c>
      <c r="M2540" t="s">
        <v>23769</v>
      </c>
      <c r="N2540" t="s">
        <v>23770</v>
      </c>
      <c r="O2540" t="s">
        <v>23771</v>
      </c>
      <c r="P2540" t="s">
        <v>23772</v>
      </c>
      <c r="Q2540" t="s">
        <v>23773</v>
      </c>
      <c r="R2540" t="s">
        <v>23774</v>
      </c>
      <c r="S2540" t="s">
        <v>23775</v>
      </c>
      <c r="T2540">
        <v>1.8</v>
      </c>
      <c r="U2540">
        <v>20840</v>
      </c>
      <c r="W2540">
        <v>10000</v>
      </c>
      <c r="X2540"/>
      <c r="Y2540"/>
      <c r="Z2540"/>
      <c r="AA2540"/>
      <c r="AB2540">
        <v>278</v>
      </c>
    </row>
    <row r="2541" spans="1:28" hidden="1" x14ac:dyDescent="0.2">
      <c r="A2541" t="s">
        <v>23776</v>
      </c>
      <c r="B2541" t="s">
        <v>23777</v>
      </c>
      <c r="C2541">
        <v>2009</v>
      </c>
      <c r="D2541" s="1">
        <v>40279</v>
      </c>
      <c r="E2541" t="s">
        <v>3496</v>
      </c>
      <c r="F2541" t="s">
        <v>44042</v>
      </c>
      <c r="H2541">
        <v>84</v>
      </c>
      <c r="I2541" t="s">
        <v>1831</v>
      </c>
      <c r="J2541" t="s">
        <v>26</v>
      </c>
      <c r="M2541" t="s">
        <v>23778</v>
      </c>
      <c r="N2541" t="s">
        <v>23778</v>
      </c>
      <c r="O2541" t="s">
        <v>23779</v>
      </c>
      <c r="P2541" t="s">
        <v>23780</v>
      </c>
      <c r="Q2541" t="s">
        <v>23781</v>
      </c>
      <c r="R2541" t="s">
        <v>23782</v>
      </c>
      <c r="S2541" t="s">
        <v>23783</v>
      </c>
      <c r="T2541">
        <v>6.6</v>
      </c>
      <c r="U2541">
        <v>36530</v>
      </c>
      <c r="W2541"/>
      <c r="X2541"/>
      <c r="Y2541"/>
      <c r="Z2541"/>
      <c r="AA2541">
        <v>358399</v>
      </c>
      <c r="AB2541">
        <v>143</v>
      </c>
    </row>
    <row r="2542" spans="1:28" hidden="1" x14ac:dyDescent="0.2">
      <c r="A2542" t="s">
        <v>23784</v>
      </c>
      <c r="B2542" t="s">
        <v>23785</v>
      </c>
      <c r="C2542">
        <v>2011</v>
      </c>
      <c r="D2542" t="s">
        <v>23786</v>
      </c>
      <c r="E2542" t="s">
        <v>176</v>
      </c>
      <c r="H2542">
        <v>155</v>
      </c>
      <c r="I2542" t="s">
        <v>23787</v>
      </c>
      <c r="J2542" t="s">
        <v>3329</v>
      </c>
      <c r="K2542" t="s">
        <v>307</v>
      </c>
      <c r="M2542" t="s">
        <v>3331</v>
      </c>
      <c r="N2542" t="s">
        <v>23788</v>
      </c>
      <c r="O2542" t="s">
        <v>23789</v>
      </c>
      <c r="P2542" t="s">
        <v>23790</v>
      </c>
      <c r="Q2542" t="s">
        <v>23791</v>
      </c>
      <c r="R2542" t="s">
        <v>23792</v>
      </c>
      <c r="S2542" t="s">
        <v>23793</v>
      </c>
      <c r="T2542">
        <v>7.8</v>
      </c>
      <c r="U2542">
        <v>15416</v>
      </c>
      <c r="W2542"/>
      <c r="X2542"/>
      <c r="Y2542">
        <v>56391</v>
      </c>
      <c r="Z2542"/>
      <c r="AA2542">
        <v>162088</v>
      </c>
      <c r="AB2542">
        <v>77</v>
      </c>
    </row>
    <row r="2543" spans="1:28" hidden="1" x14ac:dyDescent="0.2">
      <c r="A2543" t="s">
        <v>23794</v>
      </c>
      <c r="B2543" t="s">
        <v>23795</v>
      </c>
      <c r="C2543">
        <v>2010</v>
      </c>
      <c r="D2543" s="1">
        <v>40822</v>
      </c>
      <c r="E2543" t="s">
        <v>44043</v>
      </c>
      <c r="F2543" t="s">
        <v>44032</v>
      </c>
      <c r="G2543" t="s">
        <v>44045</v>
      </c>
      <c r="H2543">
        <v>91</v>
      </c>
      <c r="I2543" t="s">
        <v>433</v>
      </c>
      <c r="J2543" t="s">
        <v>26</v>
      </c>
      <c r="M2543" t="s">
        <v>23796</v>
      </c>
      <c r="N2543" t="s">
        <v>23797</v>
      </c>
      <c r="O2543" t="s">
        <v>23798</v>
      </c>
      <c r="P2543" t="s">
        <v>3578</v>
      </c>
      <c r="Q2543" t="s">
        <v>23799</v>
      </c>
      <c r="R2543" t="s">
        <v>23800</v>
      </c>
      <c r="S2543" t="s">
        <v>23801</v>
      </c>
      <c r="T2543">
        <v>5.3</v>
      </c>
      <c r="U2543">
        <v>15305</v>
      </c>
      <c r="W2543"/>
      <c r="X2543"/>
      <c r="Y2543">
        <v>8020</v>
      </c>
      <c r="Z2543"/>
      <c r="AA2543">
        <v>229532</v>
      </c>
      <c r="AB2543">
        <v>61</v>
      </c>
    </row>
    <row r="2544" spans="1:28" x14ac:dyDescent="0.2">
      <c r="A2544" t="s">
        <v>2699</v>
      </c>
      <c r="B2544" t="s">
        <v>2700</v>
      </c>
      <c r="C2544">
        <v>2001</v>
      </c>
      <c r="D2544" t="s">
        <v>2453</v>
      </c>
      <c r="E2544" t="s">
        <v>44041</v>
      </c>
      <c r="F2544" t="s">
        <v>44032</v>
      </c>
      <c r="G2544" t="s">
        <v>44045</v>
      </c>
      <c r="H2544">
        <v>124</v>
      </c>
      <c r="I2544" t="s">
        <v>25</v>
      </c>
      <c r="J2544" t="s">
        <v>26</v>
      </c>
      <c r="M2544" t="s">
        <v>2701</v>
      </c>
      <c r="N2544" t="s">
        <v>2702</v>
      </c>
      <c r="O2544" t="s">
        <v>2703</v>
      </c>
      <c r="P2544" t="s">
        <v>2704</v>
      </c>
      <c r="Q2544" t="s">
        <v>2705</v>
      </c>
      <c r="R2544" t="s">
        <v>2706</v>
      </c>
      <c r="S2544" t="s">
        <v>2707</v>
      </c>
      <c r="T2544">
        <v>6.8</v>
      </c>
      <c r="U2544">
        <v>52538</v>
      </c>
      <c r="V2544" s="12">
        <f>W2544*1.46138339920949</f>
        <v>51148418.97233215</v>
      </c>
      <c r="W2544" s="3">
        <v>35000000</v>
      </c>
      <c r="X2544" s="13">
        <f>Y2544*1.46138339920949</f>
        <v>28837608.679723397</v>
      </c>
      <c r="Y2544" s="3">
        <v>19733089</v>
      </c>
      <c r="Z2544" s="13">
        <f>AA2544*1.46138339920949</f>
        <v>42992863.483913153</v>
      </c>
      <c r="AA2544" s="3">
        <v>29419291</v>
      </c>
      <c r="AB2544">
        <v>574</v>
      </c>
    </row>
    <row r="2545" spans="1:28" x14ac:dyDescent="0.2">
      <c r="A2545" t="s">
        <v>9593</v>
      </c>
      <c r="B2545" t="s">
        <v>9594</v>
      </c>
      <c r="C2545">
        <v>2004</v>
      </c>
      <c r="D2545" t="s">
        <v>7200</v>
      </c>
      <c r="E2545" t="s">
        <v>16512</v>
      </c>
      <c r="F2545" t="s">
        <v>44031</v>
      </c>
      <c r="G2545" t="s">
        <v>44032</v>
      </c>
      <c r="H2545">
        <v>113</v>
      </c>
      <c r="I2545" t="s">
        <v>25</v>
      </c>
      <c r="J2545" t="s">
        <v>26</v>
      </c>
      <c r="M2545" t="s">
        <v>588</v>
      </c>
      <c r="N2545" t="s">
        <v>9595</v>
      </c>
      <c r="O2545" t="s">
        <v>9596</v>
      </c>
      <c r="P2545" t="s">
        <v>1348</v>
      </c>
      <c r="Q2545" t="s">
        <v>9597</v>
      </c>
      <c r="R2545" t="s">
        <v>9598</v>
      </c>
      <c r="S2545" t="s">
        <v>9599</v>
      </c>
      <c r="T2545">
        <v>6.1</v>
      </c>
      <c r="U2545">
        <v>51109</v>
      </c>
      <c r="V2545" s="12">
        <f>W2545*1.37009528851244</f>
        <v>61654287.983059801</v>
      </c>
      <c r="W2545" s="3">
        <v>45000000</v>
      </c>
      <c r="X2545" s="13">
        <f>Y2545*1.37009528851244</f>
        <v>28784578.533509783</v>
      </c>
      <c r="Y2545" s="3">
        <v>21009180</v>
      </c>
      <c r="Z2545" s="13">
        <f>AA2545*1.37009528851244</f>
        <v>47982788.036352552</v>
      </c>
      <c r="AA2545" s="3">
        <v>35021497</v>
      </c>
      <c r="AB2545">
        <v>224</v>
      </c>
    </row>
    <row r="2546" spans="1:28" hidden="1" x14ac:dyDescent="0.2">
      <c r="A2546" t="s">
        <v>23820</v>
      </c>
      <c r="B2546" t="s">
        <v>23821</v>
      </c>
      <c r="C2546">
        <v>2010</v>
      </c>
      <c r="D2546" t="s">
        <v>23822</v>
      </c>
      <c r="E2546" t="s">
        <v>16512</v>
      </c>
      <c r="F2546" t="s">
        <v>44031</v>
      </c>
      <c r="G2546" t="s">
        <v>44038</v>
      </c>
      <c r="H2546">
        <v>96</v>
      </c>
      <c r="I2546" t="s">
        <v>5823</v>
      </c>
      <c r="J2546" t="s">
        <v>209</v>
      </c>
      <c r="M2546" t="s">
        <v>23823</v>
      </c>
      <c r="N2546" t="s">
        <v>1289</v>
      </c>
      <c r="O2546" t="s">
        <v>23824</v>
      </c>
      <c r="P2546" t="s">
        <v>1289</v>
      </c>
      <c r="Q2546" t="s">
        <v>23825</v>
      </c>
      <c r="R2546" t="s">
        <v>23826</v>
      </c>
      <c r="S2546" t="s">
        <v>23827</v>
      </c>
      <c r="T2546">
        <v>6.9</v>
      </c>
      <c r="U2546">
        <v>14374</v>
      </c>
      <c r="W2546">
        <v>25000000</v>
      </c>
      <c r="X2546"/>
      <c r="Y2546"/>
      <c r="Z2546"/>
      <c r="AA2546">
        <v>5186427</v>
      </c>
      <c r="AB2546">
        <v>32</v>
      </c>
    </row>
    <row r="2547" spans="1:28" hidden="1" x14ac:dyDescent="0.2">
      <c r="A2547" t="s">
        <v>23828</v>
      </c>
      <c r="B2547" t="s">
        <v>23829</v>
      </c>
      <c r="C2547">
        <v>2009</v>
      </c>
      <c r="D2547" s="1">
        <v>40300</v>
      </c>
      <c r="E2547" t="s">
        <v>1045</v>
      </c>
      <c r="F2547" t="s">
        <v>44032</v>
      </c>
      <c r="G2547" t="s">
        <v>44057</v>
      </c>
      <c r="H2547">
        <v>119</v>
      </c>
      <c r="I2547" t="s">
        <v>23830</v>
      </c>
      <c r="J2547" t="s">
        <v>27</v>
      </c>
      <c r="K2547" t="s">
        <v>75</v>
      </c>
      <c r="M2547" t="s">
        <v>23831</v>
      </c>
      <c r="N2547" t="s">
        <v>23832</v>
      </c>
      <c r="O2547" t="s">
        <v>23833</v>
      </c>
      <c r="P2547" t="s">
        <v>23834</v>
      </c>
      <c r="Q2547" t="s">
        <v>23835</v>
      </c>
      <c r="R2547" t="s">
        <v>23836</v>
      </c>
      <c r="S2547" t="s">
        <v>23837</v>
      </c>
      <c r="T2547">
        <v>7.6</v>
      </c>
      <c r="U2547">
        <v>17186</v>
      </c>
      <c r="W2547"/>
      <c r="X2547"/>
      <c r="Y2547">
        <v>657986</v>
      </c>
      <c r="Z2547"/>
      <c r="AA2547">
        <v>41146351</v>
      </c>
      <c r="AB2547">
        <v>54</v>
      </c>
    </row>
    <row r="2548" spans="1:28" x14ac:dyDescent="0.2">
      <c r="A2548" t="s">
        <v>6444</v>
      </c>
      <c r="B2548" t="s">
        <v>6445</v>
      </c>
      <c r="C2548">
        <v>2003</v>
      </c>
      <c r="D2548" s="1">
        <v>38234</v>
      </c>
      <c r="E2548" t="s">
        <v>16512</v>
      </c>
      <c r="F2548" t="s">
        <v>44038</v>
      </c>
      <c r="G2548" t="s">
        <v>44042</v>
      </c>
      <c r="H2548">
        <v>98</v>
      </c>
      <c r="I2548" t="s">
        <v>786</v>
      </c>
      <c r="J2548" t="s">
        <v>26</v>
      </c>
      <c r="K2548" t="s">
        <v>27</v>
      </c>
      <c r="L2548" t="s">
        <v>209</v>
      </c>
      <c r="M2548" t="s">
        <v>6446</v>
      </c>
      <c r="N2548" t="s">
        <v>6447</v>
      </c>
      <c r="O2548" t="s">
        <v>6448</v>
      </c>
      <c r="P2548" t="s">
        <v>1309</v>
      </c>
      <c r="Q2548" t="s">
        <v>6449</v>
      </c>
      <c r="R2548" t="s">
        <v>6450</v>
      </c>
      <c r="S2548" t="s">
        <v>6451</v>
      </c>
      <c r="T2548">
        <v>5.8</v>
      </c>
      <c r="U2548">
        <v>16123</v>
      </c>
      <c r="V2548" s="12">
        <f>W2548*1.40658152173913</f>
        <v>56263260.869565196</v>
      </c>
      <c r="W2548" s="3">
        <v>40000000</v>
      </c>
      <c r="X2548" s="13">
        <f>Y2548*1.40658152173913</f>
        <v>28769418.100766294</v>
      </c>
      <c r="Y2548" s="3">
        <v>20453431</v>
      </c>
      <c r="Z2548" s="13">
        <f>AA2548*1.40658152173913</f>
        <v>37825577.8887989</v>
      </c>
      <c r="AA2548" s="3">
        <v>26891849</v>
      </c>
      <c r="AB2548">
        <v>103</v>
      </c>
    </row>
    <row r="2549" spans="1:28" x14ac:dyDescent="0.2">
      <c r="A2549" t="s">
        <v>8802</v>
      </c>
      <c r="B2549" t="s">
        <v>8803</v>
      </c>
      <c r="C2549">
        <v>2014</v>
      </c>
      <c r="D2549" t="s">
        <v>8804</v>
      </c>
      <c r="E2549" t="s">
        <v>16512</v>
      </c>
      <c r="F2549" t="s">
        <v>44044</v>
      </c>
      <c r="G2549" t="s">
        <v>44032</v>
      </c>
      <c r="H2549">
        <v>114</v>
      </c>
      <c r="I2549" t="s">
        <v>25</v>
      </c>
      <c r="J2549" t="s">
        <v>26</v>
      </c>
      <c r="K2549" t="s">
        <v>308</v>
      </c>
      <c r="L2549" t="s">
        <v>1494</v>
      </c>
      <c r="M2549" t="s">
        <v>8805</v>
      </c>
      <c r="N2549" t="s">
        <v>8806</v>
      </c>
      <c r="O2549" t="s">
        <v>8807</v>
      </c>
      <c r="P2549" t="s">
        <v>8535</v>
      </c>
      <c r="Q2549" t="s">
        <v>8808</v>
      </c>
      <c r="R2549" t="s">
        <v>8809</v>
      </c>
      <c r="S2549" t="s">
        <v>8810</v>
      </c>
      <c r="T2549">
        <v>6.5</v>
      </c>
      <c r="U2549">
        <v>110683</v>
      </c>
      <c r="V2549" s="12">
        <f>W2549*1.09324733035956</f>
        <v>30610925.250067681</v>
      </c>
      <c r="W2549" s="3">
        <v>28000000</v>
      </c>
      <c r="X2549" s="13">
        <f>Y2549*1.09324733035956</f>
        <v>28760713.46816716</v>
      </c>
      <c r="Y2549" s="3">
        <v>26307600</v>
      </c>
      <c r="Z2549" s="13">
        <f>AA2549*1.09324733035956</f>
        <v>64320533.241349213</v>
      </c>
      <c r="AA2549" s="3">
        <v>58834384</v>
      </c>
      <c r="AB2549">
        <v>233</v>
      </c>
    </row>
    <row r="2550" spans="1:28" x14ac:dyDescent="0.2">
      <c r="A2550" t="s">
        <v>32564</v>
      </c>
      <c r="B2550" t="s">
        <v>32565</v>
      </c>
      <c r="C2550">
        <v>2015</v>
      </c>
      <c r="D2550" t="s">
        <v>31115</v>
      </c>
      <c r="E2550" t="s">
        <v>1045</v>
      </c>
      <c r="F2550" t="s">
        <v>44034</v>
      </c>
      <c r="G2550" t="s">
        <v>44036</v>
      </c>
      <c r="H2550">
        <v>107</v>
      </c>
      <c r="I2550" t="s">
        <v>25</v>
      </c>
      <c r="J2550" t="s">
        <v>26</v>
      </c>
      <c r="M2550" t="s">
        <v>4678</v>
      </c>
      <c r="N2550" t="s">
        <v>32566</v>
      </c>
      <c r="O2550" t="s">
        <v>32567</v>
      </c>
      <c r="P2550" t="s">
        <v>6012</v>
      </c>
      <c r="Q2550" t="s">
        <v>32568</v>
      </c>
      <c r="R2550" t="s">
        <v>32569</v>
      </c>
      <c r="S2550" t="s">
        <v>32570</v>
      </c>
      <c r="T2550">
        <v>5.8</v>
      </c>
      <c r="U2550">
        <v>19747</v>
      </c>
      <c r="V2550" s="12">
        <f>W2550*1.09195121025074</f>
        <v>18563170.574262582</v>
      </c>
      <c r="W2550" s="3">
        <v>17000000</v>
      </c>
      <c r="X2550" s="13">
        <f>Y2550*1.09195121025074</f>
        <v>28721298.948349658</v>
      </c>
      <c r="Y2550" s="3">
        <v>26302731</v>
      </c>
      <c r="Z2550" s="13">
        <f>AA2550*1.09195121025074</f>
        <v>46328117.905601643</v>
      </c>
      <c r="AA2550" s="3">
        <v>42426912</v>
      </c>
      <c r="AB2550">
        <v>108</v>
      </c>
    </row>
    <row r="2551" spans="1:28" x14ac:dyDescent="0.2">
      <c r="A2551" t="s">
        <v>36417</v>
      </c>
      <c r="B2551" t="s">
        <v>36418</v>
      </c>
      <c r="C2551">
        <v>2016</v>
      </c>
      <c r="D2551" t="s">
        <v>36419</v>
      </c>
      <c r="E2551" t="s">
        <v>3496</v>
      </c>
      <c r="F2551" t="s">
        <v>44045</v>
      </c>
      <c r="G2551" t="s">
        <v>44042</v>
      </c>
      <c r="H2551">
        <v>93</v>
      </c>
      <c r="I2551" t="s">
        <v>25</v>
      </c>
      <c r="J2551" t="s">
        <v>26</v>
      </c>
      <c r="K2551" t="s">
        <v>934</v>
      </c>
      <c r="M2551" t="s">
        <v>36420</v>
      </c>
      <c r="N2551" t="s">
        <v>36421</v>
      </c>
      <c r="O2551" t="s">
        <v>36422</v>
      </c>
      <c r="P2551" t="s">
        <v>36423</v>
      </c>
      <c r="Q2551" t="s">
        <v>36424</v>
      </c>
      <c r="R2551" t="s">
        <v>36425</v>
      </c>
      <c r="S2551" t="s">
        <v>36426</v>
      </c>
      <c r="T2551">
        <v>4.8</v>
      </c>
      <c r="U2551">
        <v>39323</v>
      </c>
      <c r="V2551" s="12">
        <f>W2551*1.07834771485832</f>
        <v>10783477.1485832</v>
      </c>
      <c r="W2551" s="3">
        <v>10000000</v>
      </c>
      <c r="X2551" s="13">
        <f>Y2551*1.07834771485832</f>
        <v>28677860.577695742</v>
      </c>
      <c r="Y2551" s="3">
        <v>26594261</v>
      </c>
      <c r="Z2551" s="13">
        <f>AA2551*1.07834771485832</f>
        <v>42823344.452453606</v>
      </c>
      <c r="AA2551" s="3">
        <v>39712000</v>
      </c>
      <c r="AB2551">
        <v>220</v>
      </c>
    </row>
    <row r="2552" spans="1:28" hidden="1" x14ac:dyDescent="0.2">
      <c r="A2552" t="s">
        <v>23872</v>
      </c>
      <c r="B2552" t="s">
        <v>23873</v>
      </c>
      <c r="C2552">
        <v>2010</v>
      </c>
      <c r="D2552" t="s">
        <v>23874</v>
      </c>
      <c r="E2552" t="s">
        <v>44043</v>
      </c>
      <c r="F2552" t="s">
        <v>44032</v>
      </c>
      <c r="G2552" t="s">
        <v>44046</v>
      </c>
      <c r="H2552">
        <v>94</v>
      </c>
      <c r="I2552" t="s">
        <v>1831</v>
      </c>
      <c r="J2552" t="s">
        <v>26</v>
      </c>
      <c r="M2552" t="s">
        <v>23875</v>
      </c>
      <c r="N2552" t="s">
        <v>23875</v>
      </c>
      <c r="O2552" t="s">
        <v>23876</v>
      </c>
      <c r="P2552" t="s">
        <v>23877</v>
      </c>
      <c r="Q2552" t="s">
        <v>23877</v>
      </c>
      <c r="R2552" t="s">
        <v>23878</v>
      </c>
      <c r="S2552" t="s">
        <v>23879</v>
      </c>
      <c r="T2552">
        <v>5.8</v>
      </c>
      <c r="U2552">
        <v>16905</v>
      </c>
      <c r="W2552"/>
      <c r="X2552"/>
      <c r="Y2552"/>
      <c r="Z2552"/>
      <c r="AA2552">
        <v>67753</v>
      </c>
      <c r="AB2552">
        <v>147</v>
      </c>
    </row>
    <row r="2553" spans="1:28" x14ac:dyDescent="0.2">
      <c r="A2553" t="s">
        <v>21677</v>
      </c>
      <c r="B2553" t="s">
        <v>21678</v>
      </c>
      <c r="C2553">
        <v>2010</v>
      </c>
      <c r="D2553" t="s">
        <v>16603</v>
      </c>
      <c r="E2553" t="s">
        <v>16512</v>
      </c>
      <c r="F2553" t="s">
        <v>44044</v>
      </c>
      <c r="G2553" t="s">
        <v>44042</v>
      </c>
      <c r="H2553">
        <v>92</v>
      </c>
      <c r="I2553" t="s">
        <v>817</v>
      </c>
      <c r="J2553" t="s">
        <v>26</v>
      </c>
      <c r="K2553" t="s">
        <v>27</v>
      </c>
      <c r="L2553" t="s">
        <v>209</v>
      </c>
      <c r="M2553" t="s">
        <v>11570</v>
      </c>
      <c r="N2553" t="s">
        <v>21679</v>
      </c>
      <c r="O2553" t="s">
        <v>21680</v>
      </c>
      <c r="P2553" t="s">
        <v>1318</v>
      </c>
      <c r="Q2553" t="s">
        <v>21681</v>
      </c>
      <c r="R2553" t="s">
        <v>21682</v>
      </c>
      <c r="S2553" t="s">
        <v>21683</v>
      </c>
      <c r="T2553">
        <v>6.5</v>
      </c>
      <c r="U2553">
        <v>111044</v>
      </c>
      <c r="V2553" s="12">
        <f>W2553*1.18690152988223</f>
        <v>61718879.55387596</v>
      </c>
      <c r="W2553" s="3">
        <v>52000000</v>
      </c>
      <c r="X2553" s="13">
        <f>Y2553*1.18690152988223</f>
        <v>28577534.941927712</v>
      </c>
      <c r="Y2553" s="3">
        <v>24077427</v>
      </c>
      <c r="Z2553" s="13">
        <f>AA2553*1.18690152988223</f>
        <v>62721213.148255385</v>
      </c>
      <c r="AA2553" s="3">
        <v>52844496</v>
      </c>
      <c r="AB2553">
        <v>247</v>
      </c>
    </row>
    <row r="2554" spans="1:28" x14ac:dyDescent="0.2">
      <c r="A2554" t="s">
        <v>15196</v>
      </c>
      <c r="B2554" t="s">
        <v>15197</v>
      </c>
      <c r="C2554">
        <v>2011</v>
      </c>
      <c r="D2554" t="s">
        <v>15198</v>
      </c>
      <c r="E2554" t="s">
        <v>16512</v>
      </c>
      <c r="F2554" t="s">
        <v>44031</v>
      </c>
      <c r="G2554" t="s">
        <v>44034</v>
      </c>
      <c r="H2554">
        <v>95</v>
      </c>
      <c r="I2554" t="s">
        <v>25</v>
      </c>
      <c r="J2554" t="s">
        <v>26</v>
      </c>
      <c r="K2554" t="s">
        <v>1121</v>
      </c>
      <c r="M2554" t="s">
        <v>1388</v>
      </c>
      <c r="N2554" t="s">
        <v>15199</v>
      </c>
      <c r="O2554" t="s">
        <v>15200</v>
      </c>
      <c r="P2554" t="s">
        <v>1391</v>
      </c>
      <c r="Q2554" t="s">
        <v>15201</v>
      </c>
      <c r="R2554" t="s">
        <v>15202</v>
      </c>
      <c r="S2554" t="s">
        <v>15203</v>
      </c>
      <c r="T2554">
        <v>5.4</v>
      </c>
      <c r="U2554">
        <v>89377</v>
      </c>
      <c r="V2554" s="12">
        <f>W2554*1.1505830469594</f>
        <v>46023321.878376</v>
      </c>
      <c r="W2554" s="3">
        <v>40000000</v>
      </c>
      <c r="X2554" s="13">
        <f>Y2554*1.1505830469594</f>
        <v>28565787.639795732</v>
      </c>
      <c r="Y2554" s="3">
        <v>24827228</v>
      </c>
      <c r="Z2554" s="13">
        <f>AA2554*1.1505830469594</f>
        <v>105424735.17668365</v>
      </c>
      <c r="AA2554" s="3">
        <v>91627228</v>
      </c>
      <c r="AB2554">
        <v>254</v>
      </c>
    </row>
    <row r="2555" spans="1:28" x14ac:dyDescent="0.2">
      <c r="A2555" t="s">
        <v>6167</v>
      </c>
      <c r="B2555" t="s">
        <v>6168</v>
      </c>
      <c r="C2555">
        <v>2003</v>
      </c>
      <c r="D2555" t="s">
        <v>6169</v>
      </c>
      <c r="E2555" t="s">
        <v>1045</v>
      </c>
      <c r="F2555" t="s">
        <v>44036</v>
      </c>
      <c r="H2555">
        <v>101</v>
      </c>
      <c r="I2555" t="s">
        <v>97</v>
      </c>
      <c r="J2555" t="s">
        <v>26</v>
      </c>
      <c r="M2555" t="s">
        <v>1803</v>
      </c>
      <c r="N2555" t="s">
        <v>6170</v>
      </c>
      <c r="O2555" t="s">
        <v>6171</v>
      </c>
      <c r="P2555" t="s">
        <v>2984</v>
      </c>
      <c r="Q2555" t="s">
        <v>6172</v>
      </c>
      <c r="R2555" t="s">
        <v>6173</v>
      </c>
      <c r="S2555" t="s">
        <v>6174</v>
      </c>
      <c r="T2555">
        <v>6.3</v>
      </c>
      <c r="U2555">
        <v>38891</v>
      </c>
      <c r="V2555" s="12">
        <f>W2555*1.40658152173913</f>
        <v>49230353.260869548</v>
      </c>
      <c r="W2555" s="3">
        <v>35000000</v>
      </c>
      <c r="X2555" s="13">
        <f>Y2555*1.40658152173913</f>
        <v>28560990.85087499</v>
      </c>
      <c r="Y2555" s="3">
        <v>20305251</v>
      </c>
      <c r="Z2555" s="13">
        <f>AA2555*1.40658152173913</f>
        <v>55515115.630548894</v>
      </c>
      <c r="AA2555" s="3">
        <v>39468111</v>
      </c>
      <c r="AB2555">
        <v>307</v>
      </c>
    </row>
    <row r="2556" spans="1:28" x14ac:dyDescent="0.2">
      <c r="A2556" t="s">
        <v>27400</v>
      </c>
      <c r="B2556" t="s">
        <v>27401</v>
      </c>
      <c r="C2556">
        <v>2011</v>
      </c>
      <c r="D2556" s="1">
        <v>41006</v>
      </c>
      <c r="E2556" t="s">
        <v>1045</v>
      </c>
      <c r="F2556" t="s">
        <v>44032</v>
      </c>
      <c r="H2556">
        <v>90</v>
      </c>
      <c r="I2556" t="s">
        <v>25</v>
      </c>
      <c r="J2556" t="s">
        <v>26</v>
      </c>
      <c r="M2556" t="s">
        <v>14109</v>
      </c>
      <c r="N2556" t="s">
        <v>27402</v>
      </c>
      <c r="O2556" t="s">
        <v>27403</v>
      </c>
      <c r="P2556" t="s">
        <v>15119</v>
      </c>
      <c r="Q2556" t="s">
        <v>27404</v>
      </c>
      <c r="R2556" t="s">
        <v>27405</v>
      </c>
      <c r="S2556" t="s">
        <v>27406</v>
      </c>
      <c r="T2556">
        <v>6.4</v>
      </c>
      <c r="U2556">
        <v>82978</v>
      </c>
      <c r="V2556" s="13">
        <v>175000000</v>
      </c>
      <c r="W2556" s="3">
        <v>5000000</v>
      </c>
      <c r="X2556" s="13">
        <f>Y2556*1.1505830469594</f>
        <v>28553004.662144013</v>
      </c>
      <c r="Y2556" s="3">
        <v>24816118</v>
      </c>
      <c r="Z2556" s="13">
        <f>AA2556*1.1505830469594</f>
        <v>29690160.404945396</v>
      </c>
      <c r="AA2556" s="3">
        <v>25804448</v>
      </c>
      <c r="AB2556">
        <v>144</v>
      </c>
    </row>
    <row r="2557" spans="1:28" x14ac:dyDescent="0.2">
      <c r="A2557" t="s">
        <v>23205</v>
      </c>
      <c r="B2557" t="s">
        <v>23206</v>
      </c>
      <c r="C2557">
        <v>2010</v>
      </c>
      <c r="D2557" t="s">
        <v>23207</v>
      </c>
      <c r="E2557" t="s">
        <v>44048</v>
      </c>
      <c r="F2557" t="s">
        <v>44046</v>
      </c>
      <c r="G2557" t="s">
        <v>44042</v>
      </c>
      <c r="H2557">
        <v>99</v>
      </c>
      <c r="I2557" t="s">
        <v>23208</v>
      </c>
      <c r="J2557" t="s">
        <v>26</v>
      </c>
      <c r="M2557" t="s">
        <v>23209</v>
      </c>
      <c r="N2557" t="s">
        <v>23210</v>
      </c>
      <c r="O2557" t="s">
        <v>23211</v>
      </c>
      <c r="P2557" t="s">
        <v>23212</v>
      </c>
      <c r="Q2557" t="s">
        <v>23213</v>
      </c>
      <c r="R2557" t="s">
        <v>23214</v>
      </c>
      <c r="S2557" t="s">
        <v>23215</v>
      </c>
      <c r="T2557">
        <v>5.6</v>
      </c>
      <c r="U2557">
        <v>46319</v>
      </c>
      <c r="V2557" s="12">
        <f>W2557*1.18690152988223</f>
        <v>29672538.24705575</v>
      </c>
      <c r="W2557" s="3">
        <v>25000000</v>
      </c>
      <c r="X2557" s="13">
        <f>Y2557*1.18690152988223</f>
        <v>28541043.654391482</v>
      </c>
      <c r="Y2557" s="3">
        <v>24046682</v>
      </c>
      <c r="Z2557" s="13">
        <f>AA2557*1.18690152988223</f>
        <v>45422162.517972372</v>
      </c>
      <c r="AA2557" s="3">
        <v>38269529</v>
      </c>
      <c r="AB2557">
        <v>274</v>
      </c>
    </row>
    <row r="2558" spans="1:28" x14ac:dyDescent="0.2">
      <c r="A2558" t="s">
        <v>28295</v>
      </c>
      <c r="B2558" t="s">
        <v>28296</v>
      </c>
      <c r="C2558">
        <v>2013</v>
      </c>
      <c r="D2558" s="1">
        <v>41883</v>
      </c>
      <c r="E2558" t="s">
        <v>1045</v>
      </c>
      <c r="H2558">
        <v>93</v>
      </c>
      <c r="I2558" t="s">
        <v>25</v>
      </c>
      <c r="J2558" t="s">
        <v>26</v>
      </c>
      <c r="K2558" t="s">
        <v>308</v>
      </c>
      <c r="M2558" t="s">
        <v>17386</v>
      </c>
      <c r="N2558" t="s">
        <v>17386</v>
      </c>
      <c r="O2558" t="s">
        <v>28297</v>
      </c>
      <c r="P2558" t="s">
        <v>25495</v>
      </c>
      <c r="Q2558" t="s">
        <v>28298</v>
      </c>
      <c r="R2558" t="s">
        <v>28299</v>
      </c>
      <c r="S2558" t="s">
        <v>28300</v>
      </c>
      <c r="T2558">
        <v>5.8</v>
      </c>
      <c r="U2558">
        <v>71322</v>
      </c>
      <c r="V2558" s="12">
        <f>W2558*1.11098185502045</f>
        <v>14442764.11526585</v>
      </c>
      <c r="W2558" s="3">
        <v>13000000</v>
      </c>
      <c r="X2558" s="13">
        <f>Y2558*1.11098185502045</f>
        <v>28532658.173740104</v>
      </c>
      <c r="Y2558" s="3">
        <v>25682380</v>
      </c>
      <c r="Z2558" s="13">
        <f>AA2558*1.11098185502045</f>
        <v>53400089.441364504</v>
      </c>
      <c r="AA2558" s="3">
        <v>48065672</v>
      </c>
      <c r="AB2558">
        <v>96</v>
      </c>
    </row>
    <row r="2559" spans="1:28" hidden="1" x14ac:dyDescent="0.2">
      <c r="A2559" t="s">
        <v>23918</v>
      </c>
      <c r="B2559" t="s">
        <v>23919</v>
      </c>
      <c r="C2559">
        <v>2008</v>
      </c>
      <c r="D2559" s="1">
        <v>39640</v>
      </c>
      <c r="E2559" t="s">
        <v>176</v>
      </c>
      <c r="F2559" t="s">
        <v>44036</v>
      </c>
      <c r="H2559">
        <v>113</v>
      </c>
      <c r="I2559" t="s">
        <v>4358</v>
      </c>
      <c r="J2559" t="s">
        <v>1076</v>
      </c>
      <c r="M2559" t="s">
        <v>14989</v>
      </c>
      <c r="N2559" t="s">
        <v>14989</v>
      </c>
      <c r="O2559" t="s">
        <v>23920</v>
      </c>
      <c r="P2559" t="s">
        <v>23921</v>
      </c>
      <c r="Q2559" t="s">
        <v>23922</v>
      </c>
      <c r="R2559" t="s">
        <v>23923</v>
      </c>
      <c r="S2559" t="s">
        <v>23924</v>
      </c>
      <c r="T2559">
        <v>6.8</v>
      </c>
      <c r="U2559">
        <v>18575</v>
      </c>
      <c r="W2559"/>
      <c r="X2559"/>
      <c r="Y2559"/>
      <c r="Z2559"/>
      <c r="AA2559">
        <v>16123820</v>
      </c>
      <c r="AB2559">
        <v>32</v>
      </c>
    </row>
    <row r="2560" spans="1:28" hidden="1" x14ac:dyDescent="0.2">
      <c r="A2560" t="s">
        <v>23925</v>
      </c>
      <c r="B2560" t="s">
        <v>23926</v>
      </c>
      <c r="C2560">
        <v>2010</v>
      </c>
      <c r="D2560" t="s">
        <v>19180</v>
      </c>
      <c r="E2560" t="s">
        <v>44043</v>
      </c>
      <c r="F2560" t="s">
        <v>44032</v>
      </c>
      <c r="G2560" t="s">
        <v>44042</v>
      </c>
      <c r="H2560">
        <v>93</v>
      </c>
      <c r="I2560" t="s">
        <v>25</v>
      </c>
      <c r="J2560" t="s">
        <v>26</v>
      </c>
      <c r="M2560" t="s">
        <v>12153</v>
      </c>
      <c r="N2560" t="s">
        <v>12153</v>
      </c>
      <c r="O2560" t="s">
        <v>23927</v>
      </c>
      <c r="P2560" t="s">
        <v>23928</v>
      </c>
      <c r="Q2560" t="s">
        <v>23929</v>
      </c>
      <c r="R2560" t="s">
        <v>23930</v>
      </c>
      <c r="S2560" t="s">
        <v>23931</v>
      </c>
      <c r="T2560">
        <v>6.1</v>
      </c>
      <c r="U2560">
        <v>66334</v>
      </c>
      <c r="W2560"/>
      <c r="X2560"/>
      <c r="Y2560">
        <v>246176</v>
      </c>
      <c r="Z2560"/>
      <c r="AA2560">
        <v>3843774</v>
      </c>
      <c r="AB2560">
        <v>376</v>
      </c>
    </row>
    <row r="2561" spans="1:28" x14ac:dyDescent="0.2">
      <c r="A2561" t="s">
        <v>40859</v>
      </c>
      <c r="B2561" t="s">
        <v>40860</v>
      </c>
      <c r="C2561">
        <v>2017</v>
      </c>
      <c r="D2561" s="1">
        <v>42865</v>
      </c>
      <c r="E2561" t="s">
        <v>1045</v>
      </c>
      <c r="F2561" t="s">
        <v>44032</v>
      </c>
      <c r="G2561" t="s">
        <v>44036</v>
      </c>
      <c r="H2561">
        <v>97</v>
      </c>
      <c r="I2561" t="s">
        <v>25</v>
      </c>
      <c r="J2561" t="s">
        <v>26</v>
      </c>
      <c r="M2561" t="s">
        <v>40861</v>
      </c>
      <c r="N2561" t="s">
        <v>40861</v>
      </c>
      <c r="O2561" t="s">
        <v>40862</v>
      </c>
      <c r="P2561" t="s">
        <v>3439</v>
      </c>
      <c r="Q2561" t="s">
        <v>40863</v>
      </c>
      <c r="R2561" t="s">
        <v>40864</v>
      </c>
      <c r="S2561" t="s">
        <v>40865</v>
      </c>
      <c r="T2561">
        <v>5.8</v>
      </c>
      <c r="U2561">
        <v>27064</v>
      </c>
      <c r="V2561" s="12">
        <f>W2561*1.05585427545692</f>
        <v>12670251.305483039</v>
      </c>
      <c r="W2561" s="3">
        <v>12000000</v>
      </c>
      <c r="X2561" s="13">
        <f>Y2561*1.05585427545692</f>
        <v>28529482.385460209</v>
      </c>
      <c r="Y2561" s="3">
        <v>27020284</v>
      </c>
      <c r="Z2561" s="13">
        <f>AA2561*1.05585427545692</f>
        <v>39352450.117212012</v>
      </c>
      <c r="AA2561" s="3">
        <v>37270721</v>
      </c>
      <c r="AB2561">
        <v>161</v>
      </c>
    </row>
    <row r="2562" spans="1:28" hidden="1" x14ac:dyDescent="0.2">
      <c r="A2562" t="s">
        <v>23939</v>
      </c>
      <c r="B2562" t="s">
        <v>23940</v>
      </c>
      <c r="C2562">
        <v>2009</v>
      </c>
      <c r="D2562" s="1">
        <v>39854</v>
      </c>
      <c r="E2562" t="s">
        <v>1045</v>
      </c>
      <c r="F2562" t="s">
        <v>44032</v>
      </c>
      <c r="G2562" t="s">
        <v>44036</v>
      </c>
      <c r="H2562">
        <v>138</v>
      </c>
      <c r="I2562" t="s">
        <v>943</v>
      </c>
      <c r="J2562" t="s">
        <v>944</v>
      </c>
      <c r="M2562" t="s">
        <v>23941</v>
      </c>
      <c r="N2562" t="s">
        <v>23942</v>
      </c>
      <c r="O2562" t="s">
        <v>23943</v>
      </c>
      <c r="P2562" t="s">
        <v>21792</v>
      </c>
      <c r="Q2562" t="s">
        <v>23944</v>
      </c>
      <c r="R2562" t="s">
        <v>23945</v>
      </c>
      <c r="S2562" t="s">
        <v>23946</v>
      </c>
      <c r="T2562">
        <v>7.6</v>
      </c>
      <c r="U2562">
        <v>27535</v>
      </c>
      <c r="W2562"/>
      <c r="X2562"/>
      <c r="Y2562">
        <v>718766</v>
      </c>
      <c r="Z2562"/>
      <c r="AA2562">
        <v>4278081</v>
      </c>
      <c r="AB2562">
        <v>66</v>
      </c>
    </row>
    <row r="2563" spans="1:28" x14ac:dyDescent="0.2">
      <c r="A2563" t="s">
        <v>29198</v>
      </c>
      <c r="B2563" t="s">
        <v>29199</v>
      </c>
      <c r="C2563">
        <v>2014</v>
      </c>
      <c r="D2563" t="s">
        <v>25180</v>
      </c>
      <c r="E2563" t="s">
        <v>1045</v>
      </c>
      <c r="F2563" t="s">
        <v>44036</v>
      </c>
      <c r="H2563">
        <v>94</v>
      </c>
      <c r="I2563" t="s">
        <v>25</v>
      </c>
      <c r="J2563" t="s">
        <v>26</v>
      </c>
      <c r="M2563" t="s">
        <v>29200</v>
      </c>
      <c r="N2563" t="s">
        <v>29200</v>
      </c>
      <c r="O2563" t="s">
        <v>29201</v>
      </c>
      <c r="P2563" t="s">
        <v>18928</v>
      </c>
      <c r="Q2563" t="s">
        <v>29202</v>
      </c>
      <c r="R2563" t="s">
        <v>29203</v>
      </c>
      <c r="S2563" t="s">
        <v>29204</v>
      </c>
      <c r="T2563">
        <v>6.1</v>
      </c>
      <c r="U2563">
        <v>96462</v>
      </c>
      <c r="V2563" s="12">
        <f>W2563*1.09324733035956</f>
        <v>8745978.6428764798</v>
      </c>
      <c r="W2563" s="3">
        <v>8000000</v>
      </c>
      <c r="X2563" s="13">
        <f>Y2563*1.09324733035956</f>
        <v>28499815.459013503</v>
      </c>
      <c r="Y2563" s="3">
        <v>26068955</v>
      </c>
      <c r="Z2563" s="13">
        <f>AA2563*1.09324733035956</f>
        <v>49895964.491978563</v>
      </c>
      <c r="AA2563" s="3">
        <v>45640143</v>
      </c>
      <c r="AB2563">
        <v>122</v>
      </c>
    </row>
    <row r="2564" spans="1:28" x14ac:dyDescent="0.2">
      <c r="A2564" t="s">
        <v>43439</v>
      </c>
      <c r="B2564" t="s">
        <v>43440</v>
      </c>
      <c r="C2564">
        <v>2019</v>
      </c>
      <c r="D2564" t="s">
        <v>33776</v>
      </c>
      <c r="E2564" t="s">
        <v>1045</v>
      </c>
      <c r="F2564" t="s">
        <v>44046</v>
      </c>
      <c r="G2564" t="s">
        <v>44045</v>
      </c>
      <c r="H2564">
        <v>100</v>
      </c>
      <c r="I2564" t="s">
        <v>1026</v>
      </c>
      <c r="J2564" t="s">
        <v>26</v>
      </c>
      <c r="K2564" t="s">
        <v>27</v>
      </c>
      <c r="M2564" t="s">
        <v>28505</v>
      </c>
      <c r="N2564" t="s">
        <v>43441</v>
      </c>
      <c r="O2564" t="s">
        <v>43442</v>
      </c>
      <c r="P2564" t="s">
        <v>40289</v>
      </c>
      <c r="Q2564" t="s">
        <v>40290</v>
      </c>
      <c r="R2564" t="s">
        <v>43443</v>
      </c>
      <c r="S2564" t="s">
        <v>43444</v>
      </c>
      <c r="T2564">
        <v>6.2</v>
      </c>
      <c r="U2564">
        <v>52547</v>
      </c>
      <c r="V2564" s="12">
        <f>W2564*1.01233684194057</f>
        <v>9111031.57746513</v>
      </c>
      <c r="W2564" s="3">
        <v>9000000</v>
      </c>
      <c r="X2564" s="13">
        <f>Y2564*1.01233684194057</f>
        <v>28495389.030732617</v>
      </c>
      <c r="Y2564" s="3">
        <v>28148130</v>
      </c>
      <c r="Z2564" s="13">
        <f>AA2564*1.01233684194057</f>
        <v>65397113.864560798</v>
      </c>
      <c r="AA2564" s="3">
        <v>64600152</v>
      </c>
      <c r="AB2564">
        <v>426</v>
      </c>
    </row>
    <row r="2565" spans="1:28" hidden="1" x14ac:dyDescent="0.2">
      <c r="A2565" t="s">
        <v>23961</v>
      </c>
      <c r="B2565" t="s">
        <v>23962</v>
      </c>
      <c r="C2565">
        <v>2009</v>
      </c>
      <c r="D2565" t="s">
        <v>12385</v>
      </c>
      <c r="E2565" t="s">
        <v>16512</v>
      </c>
      <c r="F2565" t="s">
        <v>44031</v>
      </c>
      <c r="G2565" t="s">
        <v>44032</v>
      </c>
      <c r="H2565">
        <v>142</v>
      </c>
      <c r="I2565" t="s">
        <v>12386</v>
      </c>
      <c r="J2565" t="s">
        <v>209</v>
      </c>
      <c r="M2565" t="s">
        <v>157</v>
      </c>
      <c r="N2565" t="s">
        <v>12387</v>
      </c>
      <c r="O2565" t="s">
        <v>23963</v>
      </c>
      <c r="P2565" t="s">
        <v>2092</v>
      </c>
      <c r="Q2565" t="s">
        <v>2092</v>
      </c>
      <c r="R2565" t="s">
        <v>23964</v>
      </c>
      <c r="S2565" t="s">
        <v>23965</v>
      </c>
      <c r="T2565">
        <v>7.6</v>
      </c>
      <c r="U2565">
        <v>22629</v>
      </c>
      <c r="W2565">
        <v>80000000</v>
      </c>
      <c r="X2565"/>
      <c r="Y2565"/>
      <c r="Z2565"/>
      <c r="AA2565">
        <v>120432178</v>
      </c>
      <c r="AB2565">
        <v>35</v>
      </c>
    </row>
    <row r="2566" spans="1:28" x14ac:dyDescent="0.2">
      <c r="A2566" t="s">
        <v>34450</v>
      </c>
      <c r="B2566" t="s">
        <v>34451</v>
      </c>
      <c r="C2566">
        <v>2016</v>
      </c>
      <c r="D2566" t="s">
        <v>34452</v>
      </c>
      <c r="E2566" t="s">
        <v>16512</v>
      </c>
      <c r="F2566" t="s">
        <v>44031</v>
      </c>
      <c r="G2566" t="s">
        <v>44032</v>
      </c>
      <c r="H2566">
        <v>123</v>
      </c>
      <c r="I2566" t="s">
        <v>25</v>
      </c>
      <c r="J2566" t="s">
        <v>26</v>
      </c>
      <c r="K2566" t="s">
        <v>5473</v>
      </c>
      <c r="L2566" t="s">
        <v>2390</v>
      </c>
      <c r="M2566" t="s">
        <v>10995</v>
      </c>
      <c r="N2566" t="s">
        <v>34453</v>
      </c>
      <c r="O2566" t="s">
        <v>34454</v>
      </c>
      <c r="P2566" t="s">
        <v>34455</v>
      </c>
      <c r="Q2566" t="s">
        <v>34456</v>
      </c>
      <c r="R2566" t="s">
        <v>34457</v>
      </c>
      <c r="S2566" t="s">
        <v>34458</v>
      </c>
      <c r="T2566">
        <v>5.7</v>
      </c>
      <c r="U2566">
        <v>40859</v>
      </c>
      <c r="V2566" s="12">
        <f>W2566*1.07834771485832</f>
        <v>107834771.48583201</v>
      </c>
      <c r="W2566" s="3">
        <v>100000000</v>
      </c>
      <c r="X2566" s="13">
        <f>Y2566*1.07834771485832</f>
        <v>28479677.521268219</v>
      </c>
      <c r="Y2566" s="3">
        <v>26410477</v>
      </c>
      <c r="Z2566" s="13">
        <f>AA2566*1.07834771485832</f>
        <v>101430799.77342777</v>
      </c>
      <c r="AA2566" s="3">
        <v>94061311</v>
      </c>
      <c r="AB2566">
        <v>265</v>
      </c>
    </row>
    <row r="2567" spans="1:28" x14ac:dyDescent="0.2">
      <c r="A2567" t="s">
        <v>29185</v>
      </c>
      <c r="B2567" t="s">
        <v>29186</v>
      </c>
      <c r="C2567">
        <v>2013</v>
      </c>
      <c r="D2567" t="s">
        <v>17944</v>
      </c>
      <c r="E2567" t="s">
        <v>176</v>
      </c>
      <c r="F2567" t="s">
        <v>44036</v>
      </c>
      <c r="G2567" t="s">
        <v>44033</v>
      </c>
      <c r="H2567">
        <v>126</v>
      </c>
      <c r="I2567" t="s">
        <v>25</v>
      </c>
      <c r="J2567" t="s">
        <v>26</v>
      </c>
      <c r="M2567" t="s">
        <v>4281</v>
      </c>
      <c r="N2567" t="s">
        <v>4281</v>
      </c>
      <c r="O2567" t="s">
        <v>29187</v>
      </c>
      <c r="P2567" t="s">
        <v>3526</v>
      </c>
      <c r="Q2567" t="s">
        <v>29188</v>
      </c>
      <c r="R2567" t="s">
        <v>29189</v>
      </c>
      <c r="S2567" t="s">
        <v>29190</v>
      </c>
      <c r="T2567">
        <v>8</v>
      </c>
      <c r="U2567">
        <v>523975</v>
      </c>
      <c r="V2567" s="12">
        <f>W2567*1.11098185502045</f>
        <v>25552582.665470351</v>
      </c>
      <c r="W2567" s="3">
        <v>23000000</v>
      </c>
      <c r="X2567" s="13">
        <f>Y2567*1.11098185502045</f>
        <v>28405862.925608475</v>
      </c>
      <c r="Y2567" s="3">
        <v>25568251</v>
      </c>
      <c r="Z2567" s="13">
        <f>AA2567*1.11098185502045</f>
        <v>53901981.049279265</v>
      </c>
      <c r="AA2567" s="3">
        <v>48517427</v>
      </c>
      <c r="AB2567">
        <v>1086</v>
      </c>
    </row>
    <row r="2568" spans="1:28" x14ac:dyDescent="0.2">
      <c r="A2568" t="s">
        <v>8466</v>
      </c>
      <c r="B2568" t="s">
        <v>8467</v>
      </c>
      <c r="C2568">
        <v>2004</v>
      </c>
      <c r="D2568" t="s">
        <v>8082</v>
      </c>
      <c r="E2568" t="s">
        <v>1045</v>
      </c>
      <c r="F2568" t="s">
        <v>44036</v>
      </c>
      <c r="G2568" t="s">
        <v>44032</v>
      </c>
      <c r="H2568">
        <v>107</v>
      </c>
      <c r="I2568" t="s">
        <v>25</v>
      </c>
      <c r="J2568" t="s">
        <v>26</v>
      </c>
      <c r="M2568" t="s">
        <v>8468</v>
      </c>
      <c r="N2568" t="s">
        <v>8469</v>
      </c>
      <c r="O2568" t="s">
        <v>8470</v>
      </c>
      <c r="P2568" t="s">
        <v>1058</v>
      </c>
      <c r="Q2568" t="s">
        <v>8471</v>
      </c>
      <c r="R2568" t="s">
        <v>8472</v>
      </c>
      <c r="S2568" t="s">
        <v>8473</v>
      </c>
      <c r="T2568">
        <v>5.3</v>
      </c>
      <c r="U2568">
        <v>17180</v>
      </c>
      <c r="V2568" s="12">
        <f>W2568*1.37009528851244</f>
        <v>47953335.097935401</v>
      </c>
      <c r="W2568" s="3">
        <v>35000000</v>
      </c>
      <c r="X2568" s="13">
        <f>Y2568*1.37009528851244</f>
        <v>28359147.50528321</v>
      </c>
      <c r="Y2568" s="3">
        <v>20698668</v>
      </c>
      <c r="Z2568" s="13">
        <f>AA2568*1.37009528851244</f>
        <v>30190747.060873467</v>
      </c>
      <c r="AA2568" s="3">
        <v>22035509</v>
      </c>
      <c r="AB2568">
        <v>118</v>
      </c>
    </row>
    <row r="2569" spans="1:28" hidden="1" x14ac:dyDescent="0.2">
      <c r="A2569" t="s">
        <v>23988</v>
      </c>
      <c r="B2569" t="s">
        <v>23989</v>
      </c>
      <c r="C2569">
        <v>2009</v>
      </c>
      <c r="D2569" t="s">
        <v>11490</v>
      </c>
      <c r="E2569" t="s">
        <v>44041</v>
      </c>
      <c r="F2569" t="s">
        <v>44032</v>
      </c>
      <c r="G2569" t="s">
        <v>44042</v>
      </c>
      <c r="H2569">
        <v>153</v>
      </c>
      <c r="I2569" t="s">
        <v>943</v>
      </c>
      <c r="J2569" t="s">
        <v>944</v>
      </c>
      <c r="K2569" t="s">
        <v>26</v>
      </c>
      <c r="M2569" t="s">
        <v>23990</v>
      </c>
      <c r="N2569" t="s">
        <v>23991</v>
      </c>
      <c r="O2569" t="s">
        <v>23992</v>
      </c>
      <c r="P2569" t="s">
        <v>23993</v>
      </c>
      <c r="Q2569" t="s">
        <v>23994</v>
      </c>
      <c r="R2569" t="s">
        <v>23995</v>
      </c>
      <c r="S2569" t="s">
        <v>23996</v>
      </c>
      <c r="T2569">
        <v>6.8</v>
      </c>
      <c r="U2569">
        <v>10086</v>
      </c>
      <c r="W2569"/>
      <c r="X2569"/>
      <c r="Y2569">
        <v>997437</v>
      </c>
      <c r="Z2569"/>
      <c r="AA2569">
        <v>1935820</v>
      </c>
      <c r="AB2569">
        <v>58</v>
      </c>
    </row>
    <row r="2570" spans="1:28" hidden="1" x14ac:dyDescent="0.2">
      <c r="A2570" t="s">
        <v>23997</v>
      </c>
      <c r="B2570" t="s">
        <v>23998</v>
      </c>
      <c r="C2570">
        <v>2009</v>
      </c>
      <c r="D2570" t="s">
        <v>10203</v>
      </c>
      <c r="E2570" t="s">
        <v>176</v>
      </c>
      <c r="F2570" t="s">
        <v>44046</v>
      </c>
      <c r="G2570" t="s">
        <v>44042</v>
      </c>
      <c r="H2570">
        <v>98</v>
      </c>
      <c r="I2570" t="s">
        <v>495</v>
      </c>
      <c r="J2570" t="s">
        <v>26</v>
      </c>
      <c r="M2570" t="s">
        <v>23999</v>
      </c>
      <c r="N2570" t="s">
        <v>24000</v>
      </c>
      <c r="O2570" t="s">
        <v>24001</v>
      </c>
      <c r="P2570" t="s">
        <v>24002</v>
      </c>
      <c r="Q2570" t="s">
        <v>24003</v>
      </c>
      <c r="R2570" t="s">
        <v>24004</v>
      </c>
      <c r="S2570" t="s">
        <v>24005</v>
      </c>
      <c r="T2570">
        <v>5.7</v>
      </c>
      <c r="U2570">
        <v>11601</v>
      </c>
      <c r="W2570"/>
      <c r="X2570"/>
      <c r="Y2570"/>
      <c r="Z2570"/>
      <c r="AA2570">
        <v>97438</v>
      </c>
      <c r="AB2570">
        <v>76</v>
      </c>
    </row>
    <row r="2571" spans="1:28" x14ac:dyDescent="0.2">
      <c r="A2571" t="s">
        <v>2779</v>
      </c>
      <c r="B2571" t="s">
        <v>2780</v>
      </c>
      <c r="C2571">
        <v>2001</v>
      </c>
      <c r="D2571" s="1">
        <v>37320</v>
      </c>
      <c r="E2571" t="s">
        <v>1045</v>
      </c>
      <c r="F2571" t="s">
        <v>44044</v>
      </c>
      <c r="G2571" t="s">
        <v>44036</v>
      </c>
      <c r="H2571">
        <v>90</v>
      </c>
      <c r="I2571" t="s">
        <v>360</v>
      </c>
      <c r="J2571" t="s">
        <v>26</v>
      </c>
      <c r="K2571" t="s">
        <v>2073</v>
      </c>
      <c r="M2571" t="s">
        <v>2781</v>
      </c>
      <c r="N2571" t="s">
        <v>2782</v>
      </c>
      <c r="O2571" t="s">
        <v>2783</v>
      </c>
      <c r="P2571" t="s">
        <v>1853</v>
      </c>
      <c r="Q2571" t="s">
        <v>2784</v>
      </c>
      <c r="R2571" t="s">
        <v>2785</v>
      </c>
      <c r="S2571" t="s">
        <v>2786</v>
      </c>
      <c r="T2571">
        <v>5.9</v>
      </c>
      <c r="U2571">
        <v>38264</v>
      </c>
      <c r="V2571" s="12">
        <f>W2571*1.46138339920949</f>
        <v>32150434.782608781</v>
      </c>
      <c r="W2571" s="3">
        <v>22000000</v>
      </c>
      <c r="X2571" s="13">
        <f>Y2571*1.46138339920949</f>
        <v>28353804.552964501</v>
      </c>
      <c r="Y2571" s="3">
        <v>19402030</v>
      </c>
      <c r="Z2571" s="13">
        <f>AA2571*1.46138339920949</f>
        <v>38122679.088458598</v>
      </c>
      <c r="AA2571" s="3">
        <v>26086706</v>
      </c>
      <c r="AB2571">
        <v>209</v>
      </c>
    </row>
    <row r="2572" spans="1:28" x14ac:dyDescent="0.2">
      <c r="A2572" t="s">
        <v>19291</v>
      </c>
      <c r="B2572" t="s">
        <v>19292</v>
      </c>
      <c r="C2572">
        <v>2008</v>
      </c>
      <c r="D2572" t="s">
        <v>19293</v>
      </c>
      <c r="E2572" t="s">
        <v>16512</v>
      </c>
      <c r="F2572" t="s">
        <v>44044</v>
      </c>
      <c r="G2572" t="s">
        <v>44032</v>
      </c>
      <c r="H2572">
        <v>114</v>
      </c>
      <c r="I2572" t="s">
        <v>25</v>
      </c>
      <c r="J2572" t="s">
        <v>26</v>
      </c>
      <c r="K2572" t="s">
        <v>361</v>
      </c>
      <c r="M2572" t="s">
        <v>19294</v>
      </c>
      <c r="N2572" t="s">
        <v>19295</v>
      </c>
      <c r="O2572" t="s">
        <v>19296</v>
      </c>
      <c r="P2572" t="s">
        <v>5899</v>
      </c>
      <c r="Q2572" t="s">
        <v>19297</v>
      </c>
      <c r="R2572" t="s">
        <v>19298</v>
      </c>
      <c r="S2572" t="s">
        <v>19299</v>
      </c>
      <c r="T2572">
        <v>7</v>
      </c>
      <c r="U2572">
        <v>54967</v>
      </c>
      <c r="V2572" s="12">
        <f>W2572*1.20207800169993</f>
        <v>26445716.037398458</v>
      </c>
      <c r="W2572" s="3">
        <v>22000000</v>
      </c>
      <c r="X2572" s="13">
        <f>Y2572*1.20207800169993</f>
        <v>28285894.306818765</v>
      </c>
      <c r="Y2572" s="3">
        <v>23530831</v>
      </c>
      <c r="Z2572" s="13">
        <f>AA2572*1.20207800169993</f>
        <v>33267525.526137587</v>
      </c>
      <c r="AA2572" s="3">
        <v>27675014</v>
      </c>
      <c r="AB2572">
        <v>139</v>
      </c>
    </row>
    <row r="2573" spans="1:28" hidden="1" x14ac:dyDescent="0.2">
      <c r="A2573" t="s">
        <v>24025</v>
      </c>
      <c r="B2573" t="s">
        <v>24026</v>
      </c>
      <c r="C2573">
        <v>2011</v>
      </c>
      <c r="D2573" s="1">
        <v>40850</v>
      </c>
      <c r="E2573" t="s">
        <v>176</v>
      </c>
      <c r="F2573" t="s">
        <v>44046</v>
      </c>
      <c r="G2573" t="s">
        <v>44045</v>
      </c>
      <c r="H2573">
        <v>91</v>
      </c>
      <c r="I2573" t="s">
        <v>495</v>
      </c>
      <c r="J2573" t="s">
        <v>26</v>
      </c>
      <c r="M2573" t="s">
        <v>24027</v>
      </c>
      <c r="N2573" t="s">
        <v>24028</v>
      </c>
      <c r="O2573" t="s">
        <v>24029</v>
      </c>
      <c r="P2573" t="s">
        <v>12652</v>
      </c>
      <c r="Q2573" t="s">
        <v>24030</v>
      </c>
      <c r="R2573" t="s">
        <v>24031</v>
      </c>
      <c r="S2573" t="s">
        <v>24032</v>
      </c>
      <c r="T2573">
        <v>5.3</v>
      </c>
      <c r="U2573">
        <v>25990</v>
      </c>
      <c r="W2573">
        <v>20000000</v>
      </c>
      <c r="X2573"/>
      <c r="Y2573"/>
      <c r="Z2573"/>
      <c r="AA2573">
        <v>6742156</v>
      </c>
      <c r="AB2573">
        <v>111</v>
      </c>
    </row>
    <row r="2574" spans="1:28" x14ac:dyDescent="0.2">
      <c r="A2574" t="s">
        <v>35243</v>
      </c>
      <c r="B2574" t="s">
        <v>35244</v>
      </c>
      <c r="C2574">
        <v>2015</v>
      </c>
      <c r="D2574" t="s">
        <v>18183</v>
      </c>
      <c r="E2574" t="s">
        <v>3496</v>
      </c>
      <c r="F2574" t="s">
        <v>44045</v>
      </c>
      <c r="G2574" t="s">
        <v>44033</v>
      </c>
      <c r="H2574">
        <v>83</v>
      </c>
      <c r="I2574" t="s">
        <v>25</v>
      </c>
      <c r="J2574" t="s">
        <v>26</v>
      </c>
      <c r="M2574" t="s">
        <v>35245</v>
      </c>
      <c r="N2574" t="s">
        <v>35246</v>
      </c>
      <c r="O2574" t="s">
        <v>35247</v>
      </c>
      <c r="P2574" t="s">
        <v>34775</v>
      </c>
      <c r="Q2574" t="s">
        <v>35248</v>
      </c>
      <c r="R2574" t="s">
        <v>35249</v>
      </c>
      <c r="S2574" t="s">
        <v>35250</v>
      </c>
      <c r="T2574">
        <v>5.2</v>
      </c>
      <c r="U2574">
        <v>40360</v>
      </c>
      <c r="V2574" s="12">
        <f>W2574*1.09195121025074</f>
        <v>3603438.9938274422</v>
      </c>
      <c r="W2574" s="3">
        <v>3300000</v>
      </c>
      <c r="X2574" s="13">
        <f>Y2574*1.09195121025074</f>
        <v>28174055.587869186</v>
      </c>
      <c r="Y2574" s="3">
        <v>25801570</v>
      </c>
      <c r="Z2574" s="13">
        <f>AA2574*1.09195121025074</f>
        <v>41883854.640856929</v>
      </c>
      <c r="AA2574" s="3">
        <v>38356892</v>
      </c>
      <c r="AB2574">
        <v>176</v>
      </c>
    </row>
    <row r="2575" spans="1:28" x14ac:dyDescent="0.2">
      <c r="A2575" t="s">
        <v>2263</v>
      </c>
      <c r="B2575" t="s">
        <v>2264</v>
      </c>
      <c r="C2575">
        <v>2000</v>
      </c>
      <c r="D2575" s="1">
        <v>37046</v>
      </c>
      <c r="E2575" t="s">
        <v>1045</v>
      </c>
      <c r="H2575">
        <v>90</v>
      </c>
      <c r="I2575" t="s">
        <v>25</v>
      </c>
      <c r="J2575" t="s">
        <v>26</v>
      </c>
      <c r="M2575" t="s">
        <v>2265</v>
      </c>
      <c r="N2575" t="s">
        <v>2266</v>
      </c>
      <c r="O2575" t="s">
        <v>2267</v>
      </c>
      <c r="P2575" t="s">
        <v>2268</v>
      </c>
      <c r="Q2575" t="s">
        <v>2269</v>
      </c>
      <c r="R2575" t="s">
        <v>2270</v>
      </c>
      <c r="S2575" t="s">
        <v>2271</v>
      </c>
      <c r="T2575">
        <v>7.4</v>
      </c>
      <c r="U2575">
        <v>54465</v>
      </c>
      <c r="V2575" s="12">
        <f>W2575*1.5029674796748</f>
        <v>15029674.796748001</v>
      </c>
      <c r="W2575" s="3">
        <v>10000000</v>
      </c>
      <c r="X2575" s="13">
        <f>Y2575*1.5029674796748</f>
        <v>28128625.545365915</v>
      </c>
      <c r="Y2575" s="3">
        <v>18715392</v>
      </c>
      <c r="Z2575" s="13">
        <f>AA2575*1.5029674796748</f>
        <v>31246026.584878117</v>
      </c>
      <c r="AA2575" s="3">
        <v>20789556</v>
      </c>
      <c r="AB2575">
        <v>358</v>
      </c>
    </row>
    <row r="2576" spans="1:28" x14ac:dyDescent="0.2">
      <c r="A2576" t="s">
        <v>5371</v>
      </c>
      <c r="B2576" t="s">
        <v>5372</v>
      </c>
      <c r="C2576">
        <v>2003</v>
      </c>
      <c r="D2576" t="s">
        <v>4333</v>
      </c>
      <c r="E2576" t="s">
        <v>44041</v>
      </c>
      <c r="F2576" t="s">
        <v>44032</v>
      </c>
      <c r="G2576" t="s">
        <v>44042</v>
      </c>
      <c r="H2576">
        <v>130</v>
      </c>
      <c r="I2576" t="s">
        <v>5373</v>
      </c>
      <c r="J2576" t="s">
        <v>26</v>
      </c>
      <c r="K2576" t="s">
        <v>308</v>
      </c>
      <c r="M2576" t="s">
        <v>5374</v>
      </c>
      <c r="N2576" t="s">
        <v>5375</v>
      </c>
      <c r="O2576" t="s">
        <v>5376</v>
      </c>
      <c r="P2576" t="s">
        <v>4951</v>
      </c>
      <c r="Q2576" t="s">
        <v>5377</v>
      </c>
      <c r="R2576" t="s">
        <v>5378</v>
      </c>
      <c r="S2576" t="s">
        <v>5379</v>
      </c>
      <c r="T2576">
        <v>7.6</v>
      </c>
      <c r="U2576">
        <v>107612</v>
      </c>
      <c r="V2576" s="12">
        <f>W2576*1.40658152173913</f>
        <v>53450097.826086938</v>
      </c>
      <c r="W2576" s="3">
        <v>38000000</v>
      </c>
      <c r="X2576" s="13">
        <f>Y2576*1.40658152173913</f>
        <v>28069175.40205434</v>
      </c>
      <c r="Y2576" s="3">
        <v>19955598</v>
      </c>
      <c r="Z2576" s="13">
        <f>AA2576*1.40658152173913</f>
        <v>54794224.315097809</v>
      </c>
      <c r="AA2576" s="3">
        <v>38955598</v>
      </c>
      <c r="AB2576">
        <v>445</v>
      </c>
    </row>
    <row r="2577" spans="1:28" x14ac:dyDescent="0.2">
      <c r="A2577" t="s">
        <v>16042</v>
      </c>
      <c r="B2577" t="s">
        <v>16043</v>
      </c>
      <c r="C2577">
        <v>2007</v>
      </c>
      <c r="D2577" s="1">
        <v>39696</v>
      </c>
      <c r="E2577" t="s">
        <v>16512</v>
      </c>
      <c r="F2577" t="s">
        <v>44042</v>
      </c>
      <c r="H2577">
        <v>103</v>
      </c>
      <c r="I2577" t="s">
        <v>433</v>
      </c>
      <c r="J2577" t="s">
        <v>26</v>
      </c>
      <c r="K2577" t="s">
        <v>209</v>
      </c>
      <c r="L2577" t="s">
        <v>934</v>
      </c>
      <c r="M2577" t="s">
        <v>16044</v>
      </c>
      <c r="N2577" t="s">
        <v>16045</v>
      </c>
      <c r="O2577" t="s">
        <v>16046</v>
      </c>
      <c r="P2577" t="s">
        <v>842</v>
      </c>
      <c r="Q2577" t="s">
        <v>16047</v>
      </c>
      <c r="R2577" t="s">
        <v>16048</v>
      </c>
      <c r="S2577" t="s">
        <v>16049</v>
      </c>
      <c r="T2577">
        <v>6.2</v>
      </c>
      <c r="U2577">
        <v>84142</v>
      </c>
      <c r="V2577" s="12">
        <f>W2577*1.24823238899982</f>
        <v>31205809.724995498</v>
      </c>
      <c r="W2577" s="3">
        <v>25000000</v>
      </c>
      <c r="X2577" s="13">
        <f>Y2577*1.24823238899982</f>
        <v>28068264.026097052</v>
      </c>
      <c r="Y2577" s="3">
        <v>22486409</v>
      </c>
      <c r="Z2577" s="13">
        <f>AA2577*144548551.06</f>
        <v>5851520776549833</v>
      </c>
      <c r="AA2577" s="3">
        <v>40481352</v>
      </c>
      <c r="AB2577">
        <v>176</v>
      </c>
    </row>
    <row r="2578" spans="1:28" hidden="1" x14ac:dyDescent="0.2">
      <c r="A2578" t="s">
        <v>24067</v>
      </c>
      <c r="B2578" t="s">
        <v>24068</v>
      </c>
      <c r="C2578">
        <v>2009</v>
      </c>
      <c r="D2578" t="s">
        <v>24069</v>
      </c>
      <c r="E2578" t="s">
        <v>1045</v>
      </c>
      <c r="F2578" t="s">
        <v>44034</v>
      </c>
      <c r="G2578" t="s">
        <v>44046</v>
      </c>
      <c r="H2578">
        <v>117</v>
      </c>
      <c r="I2578" t="s">
        <v>25</v>
      </c>
      <c r="J2578" t="s">
        <v>26</v>
      </c>
      <c r="M2578" t="s">
        <v>24070</v>
      </c>
      <c r="N2578" t="s">
        <v>24070</v>
      </c>
      <c r="O2578" t="s">
        <v>24071</v>
      </c>
      <c r="P2578" t="s">
        <v>24072</v>
      </c>
      <c r="Q2578" t="s">
        <v>24073</v>
      </c>
      <c r="R2578" t="s">
        <v>24074</v>
      </c>
      <c r="S2578" t="s">
        <v>24075</v>
      </c>
      <c r="T2578">
        <v>6.3</v>
      </c>
      <c r="U2578">
        <v>10522</v>
      </c>
      <c r="W2578"/>
      <c r="X2578"/>
      <c r="Y2578"/>
      <c r="Z2578"/>
      <c r="AA2578"/>
      <c r="AB2578">
        <v>49</v>
      </c>
    </row>
    <row r="2579" spans="1:28" x14ac:dyDescent="0.2">
      <c r="A2579" t="s">
        <v>15237</v>
      </c>
      <c r="B2579" t="s">
        <v>15238</v>
      </c>
      <c r="C2579">
        <v>2010</v>
      </c>
      <c r="D2579" t="s">
        <v>15239</v>
      </c>
      <c r="E2579" t="s">
        <v>16512</v>
      </c>
      <c r="F2579" t="s">
        <v>44031</v>
      </c>
      <c r="G2579" t="s">
        <v>44044</v>
      </c>
      <c r="H2579">
        <v>97</v>
      </c>
      <c r="I2579" t="s">
        <v>1016</v>
      </c>
      <c r="J2579" t="s">
        <v>26</v>
      </c>
      <c r="M2579" t="s">
        <v>15240</v>
      </c>
      <c r="N2579" t="s">
        <v>15241</v>
      </c>
      <c r="O2579" t="s">
        <v>15242</v>
      </c>
      <c r="P2579" t="s">
        <v>12636</v>
      </c>
      <c r="Q2579" t="s">
        <v>12636</v>
      </c>
      <c r="R2579" t="s">
        <v>15243</v>
      </c>
      <c r="S2579" t="s">
        <v>15244</v>
      </c>
      <c r="T2579">
        <v>6.3</v>
      </c>
      <c r="U2579">
        <v>89690</v>
      </c>
      <c r="V2579" s="12">
        <f>W2579*1.18690152988223</f>
        <v>29672538.24705575</v>
      </c>
      <c r="W2579" s="3">
        <v>25000000</v>
      </c>
      <c r="X2579" s="13">
        <f>Y2579*1.18690152988223</f>
        <v>28000706.7329126</v>
      </c>
      <c r="Y2579" s="3">
        <v>23591432</v>
      </c>
      <c r="Z2579" s="13">
        <f>AA2579*1.18690152988223</f>
        <v>34892120.507548459</v>
      </c>
      <c r="AA2579" s="3">
        <v>29397654</v>
      </c>
      <c r="AB2579">
        <v>222</v>
      </c>
    </row>
    <row r="2580" spans="1:28" x14ac:dyDescent="0.2">
      <c r="A2580" t="s">
        <v>22274</v>
      </c>
      <c r="B2580" t="s">
        <v>22275</v>
      </c>
      <c r="C2580">
        <v>2013</v>
      </c>
      <c r="D2580" t="s">
        <v>22276</v>
      </c>
      <c r="E2580" t="s">
        <v>16512</v>
      </c>
      <c r="F2580" t="s">
        <v>44042</v>
      </c>
      <c r="H2580">
        <v>115</v>
      </c>
      <c r="I2580" t="s">
        <v>25</v>
      </c>
      <c r="J2580" t="s">
        <v>26</v>
      </c>
      <c r="K2580" t="s">
        <v>307</v>
      </c>
      <c r="L2580" t="s">
        <v>361</v>
      </c>
      <c r="M2580" t="s">
        <v>7583</v>
      </c>
      <c r="N2580" t="s">
        <v>22277</v>
      </c>
      <c r="O2580" t="s">
        <v>22278</v>
      </c>
      <c r="P2580" t="s">
        <v>312</v>
      </c>
      <c r="Q2580" t="s">
        <v>22279</v>
      </c>
      <c r="R2580" t="s">
        <v>22280</v>
      </c>
      <c r="S2580" t="s">
        <v>22281</v>
      </c>
      <c r="T2580">
        <v>6.7</v>
      </c>
      <c r="U2580">
        <v>223688</v>
      </c>
      <c r="V2580" s="12">
        <f>W2580*1.11098185502045</f>
        <v>55549092.751022503</v>
      </c>
      <c r="W2580" s="3">
        <v>50000000</v>
      </c>
      <c r="X2580" s="13">
        <f>Y2580*1.11098185502045</f>
        <v>27925601.023429107</v>
      </c>
      <c r="Y2580" s="3">
        <v>25135965</v>
      </c>
      <c r="Z2580" s="13">
        <f>AA2580*1.11098185502045</f>
        <v>152569250.59178671</v>
      </c>
      <c r="AA2580" s="3">
        <v>137328301</v>
      </c>
      <c r="AB2580">
        <v>339</v>
      </c>
    </row>
    <row r="2581" spans="1:28" hidden="1" x14ac:dyDescent="0.2">
      <c r="A2581" t="s">
        <v>24094</v>
      </c>
      <c r="B2581" t="s">
        <v>24095</v>
      </c>
      <c r="C2581">
        <v>2009</v>
      </c>
      <c r="D2581" t="s">
        <v>24096</v>
      </c>
      <c r="E2581" t="s">
        <v>16512</v>
      </c>
      <c r="F2581" t="s">
        <v>44044</v>
      </c>
      <c r="G2581" t="s">
        <v>44042</v>
      </c>
      <c r="H2581">
        <v>85</v>
      </c>
      <c r="I2581" t="s">
        <v>547</v>
      </c>
      <c r="J2581" t="s">
        <v>26</v>
      </c>
      <c r="M2581" t="s">
        <v>6595</v>
      </c>
      <c r="N2581" t="s">
        <v>6595</v>
      </c>
      <c r="O2581" t="s">
        <v>24097</v>
      </c>
      <c r="P2581" t="s">
        <v>24098</v>
      </c>
      <c r="Q2581" t="s">
        <v>24099</v>
      </c>
      <c r="R2581" t="s">
        <v>24100</v>
      </c>
      <c r="S2581" t="s">
        <v>24101</v>
      </c>
      <c r="T2581">
        <v>6.2</v>
      </c>
      <c r="U2581">
        <v>17961</v>
      </c>
      <c r="W2581"/>
      <c r="X2581"/>
      <c r="Y2581"/>
      <c r="Z2581"/>
      <c r="AA2581"/>
      <c r="AB2581">
        <v>145</v>
      </c>
    </row>
    <row r="2582" spans="1:28" x14ac:dyDescent="0.2">
      <c r="A2582" t="s">
        <v>15938</v>
      </c>
      <c r="B2582" t="s">
        <v>15939</v>
      </c>
      <c r="C2582">
        <v>2008</v>
      </c>
      <c r="D2582" s="1">
        <v>39731</v>
      </c>
      <c r="E2582" t="s">
        <v>1045</v>
      </c>
      <c r="F2582" t="s">
        <v>44032</v>
      </c>
      <c r="G2582" t="s">
        <v>44036</v>
      </c>
      <c r="H2582">
        <v>96</v>
      </c>
      <c r="I2582" t="s">
        <v>2413</v>
      </c>
      <c r="J2582" t="s">
        <v>26</v>
      </c>
      <c r="K2582" t="s">
        <v>308</v>
      </c>
      <c r="M2582" t="s">
        <v>1596</v>
      </c>
      <c r="N2582" t="s">
        <v>1596</v>
      </c>
      <c r="O2582" t="s">
        <v>15940</v>
      </c>
      <c r="P2582" t="s">
        <v>15941</v>
      </c>
      <c r="Q2582" t="s">
        <v>15942</v>
      </c>
      <c r="R2582" t="s">
        <v>15943</v>
      </c>
      <c r="S2582" t="s">
        <v>15944</v>
      </c>
      <c r="T2582">
        <v>7.1</v>
      </c>
      <c r="U2582">
        <v>238906</v>
      </c>
      <c r="V2582" s="12">
        <f>W2582*1.20207800169993</f>
        <v>18632209.026348915</v>
      </c>
      <c r="W2582" s="3">
        <v>15500000</v>
      </c>
      <c r="X2582" s="13">
        <f>Y2582*1.20207800169993</f>
        <v>27908295.160768781</v>
      </c>
      <c r="Y2582" s="3">
        <v>23216709</v>
      </c>
      <c r="Z2582" s="13">
        <f>AA2582*1.20207800169993</f>
        <v>115891498.68928906</v>
      </c>
      <c r="AA2582" s="3">
        <v>96409300</v>
      </c>
      <c r="AB2582">
        <v>398</v>
      </c>
    </row>
    <row r="2583" spans="1:28" x14ac:dyDescent="0.2">
      <c r="A2583" t="s">
        <v>14739</v>
      </c>
      <c r="B2583" t="s">
        <v>14740</v>
      </c>
      <c r="C2583">
        <v>2014</v>
      </c>
      <c r="D2583" t="s">
        <v>14741</v>
      </c>
      <c r="E2583" t="s">
        <v>176</v>
      </c>
      <c r="F2583" t="s">
        <v>44033</v>
      </c>
      <c r="G2583" t="s">
        <v>44042</v>
      </c>
      <c r="H2583">
        <v>108</v>
      </c>
      <c r="I2583" t="s">
        <v>1561</v>
      </c>
      <c r="J2583" t="s">
        <v>26</v>
      </c>
      <c r="M2583" t="s">
        <v>5334</v>
      </c>
      <c r="N2583" t="s">
        <v>5334</v>
      </c>
      <c r="O2583" t="s">
        <v>14742</v>
      </c>
      <c r="P2583" t="s">
        <v>14743</v>
      </c>
      <c r="Q2583" t="s">
        <v>14744</v>
      </c>
      <c r="R2583" t="s">
        <v>14745</v>
      </c>
      <c r="S2583" t="s">
        <v>14746</v>
      </c>
      <c r="T2583">
        <v>7.7</v>
      </c>
      <c r="U2583">
        <v>462655</v>
      </c>
      <c r="V2583" s="12">
        <f>W2583*1.09324733035956</f>
        <v>16398709.9553934</v>
      </c>
      <c r="W2583" s="3">
        <v>15000000</v>
      </c>
      <c r="X2583" s="13">
        <f>Y2583*1.09324733035956</f>
        <v>27815445.909950409</v>
      </c>
      <c r="Y2583" s="3">
        <v>25442958</v>
      </c>
      <c r="Z2583" s="13">
        <f>AA2583*1.09324733035956</f>
        <v>40307388.427421384</v>
      </c>
      <c r="AA2583" s="3">
        <v>36869414</v>
      </c>
      <c r="AB2583">
        <v>899</v>
      </c>
    </row>
    <row r="2584" spans="1:28" x14ac:dyDescent="0.2">
      <c r="A2584" t="s">
        <v>43754</v>
      </c>
      <c r="B2584" t="s">
        <v>43755</v>
      </c>
      <c r="C2584">
        <v>2019</v>
      </c>
      <c r="D2584" t="s">
        <v>32605</v>
      </c>
      <c r="E2584" t="s">
        <v>176</v>
      </c>
      <c r="F2584" t="s">
        <v>44046</v>
      </c>
      <c r="G2584" t="s">
        <v>44045</v>
      </c>
      <c r="H2584">
        <v>148</v>
      </c>
      <c r="I2584" t="s">
        <v>38112</v>
      </c>
      <c r="J2584" t="s">
        <v>26</v>
      </c>
      <c r="K2584" t="s">
        <v>74</v>
      </c>
      <c r="M2584" t="s">
        <v>43182</v>
      </c>
      <c r="N2584" t="s">
        <v>43182</v>
      </c>
      <c r="O2584" t="s">
        <v>43756</v>
      </c>
      <c r="P2584" t="s">
        <v>38601</v>
      </c>
      <c r="Q2584" t="s">
        <v>43757</v>
      </c>
      <c r="R2584" t="s">
        <v>43758</v>
      </c>
      <c r="S2584" t="s">
        <v>43759</v>
      </c>
      <c r="T2584">
        <v>7.1</v>
      </c>
      <c r="U2584">
        <v>176389</v>
      </c>
      <c r="V2584" s="12">
        <f>W2584*1.01233684194057</f>
        <v>9111031.57746513</v>
      </c>
      <c r="W2584" s="3">
        <v>9000000</v>
      </c>
      <c r="X2584" s="13">
        <f>Y2584*1.01233684194057</f>
        <v>27764715.680662014</v>
      </c>
      <c r="Y2584" s="3">
        <v>27426361</v>
      </c>
      <c r="Z2584" s="13">
        <f>AA2584*1.01233684194057</f>
        <v>48494071.960826479</v>
      </c>
      <c r="AA2584" s="3">
        <v>47903099</v>
      </c>
      <c r="AB2584">
        <v>2706</v>
      </c>
    </row>
    <row r="2585" spans="1:28" hidden="1" x14ac:dyDescent="0.2">
      <c r="A2585" t="s">
        <v>24127</v>
      </c>
      <c r="B2585" t="s">
        <v>24128</v>
      </c>
      <c r="C2585">
        <v>2010</v>
      </c>
      <c r="D2585" s="1">
        <v>40608</v>
      </c>
      <c r="E2585" t="s">
        <v>1045</v>
      </c>
      <c r="F2585" t="s">
        <v>44044</v>
      </c>
      <c r="G2585" t="s">
        <v>44032</v>
      </c>
      <c r="H2585">
        <v>97</v>
      </c>
      <c r="I2585" t="s">
        <v>1869</v>
      </c>
      <c r="J2585" t="s">
        <v>26</v>
      </c>
      <c r="K2585" t="s">
        <v>1494</v>
      </c>
      <c r="L2585" t="s">
        <v>361</v>
      </c>
      <c r="M2585" t="s">
        <v>24129</v>
      </c>
      <c r="N2585" t="s">
        <v>24130</v>
      </c>
      <c r="O2585" t="s">
        <v>24131</v>
      </c>
      <c r="P2585" t="s">
        <v>24132</v>
      </c>
      <c r="Q2585" t="s">
        <v>24133</v>
      </c>
      <c r="R2585" t="s">
        <v>24134</v>
      </c>
      <c r="S2585" t="s">
        <v>24135</v>
      </c>
      <c r="T2585">
        <v>7.3</v>
      </c>
      <c r="U2585">
        <v>70467</v>
      </c>
      <c r="W2585"/>
      <c r="X2585"/>
      <c r="Y2585">
        <v>304616</v>
      </c>
      <c r="Z2585"/>
      <c r="AA2585">
        <v>6149356</v>
      </c>
      <c r="AB2585">
        <v>174</v>
      </c>
    </row>
    <row r="2586" spans="1:28" x14ac:dyDescent="0.2">
      <c r="A2586" t="s">
        <v>20338</v>
      </c>
      <c r="B2586" t="s">
        <v>20339</v>
      </c>
      <c r="C2586">
        <v>2014</v>
      </c>
      <c r="D2586" t="s">
        <v>20340</v>
      </c>
      <c r="E2586" t="s">
        <v>176</v>
      </c>
      <c r="H2586">
        <v>165</v>
      </c>
      <c r="I2586" t="s">
        <v>25</v>
      </c>
      <c r="J2586" t="s">
        <v>26</v>
      </c>
      <c r="K2586" t="s">
        <v>308</v>
      </c>
      <c r="M2586" t="s">
        <v>2967</v>
      </c>
      <c r="N2586" t="s">
        <v>2967</v>
      </c>
      <c r="O2586" t="s">
        <v>20341</v>
      </c>
      <c r="P2586" t="s">
        <v>20342</v>
      </c>
      <c r="Q2586" t="s">
        <v>20343</v>
      </c>
      <c r="R2586" t="s">
        <v>20344</v>
      </c>
      <c r="S2586" t="s">
        <v>20345</v>
      </c>
      <c r="T2586">
        <v>7.9</v>
      </c>
      <c r="U2586">
        <v>330806</v>
      </c>
      <c r="V2586" s="12">
        <f>W2586*1.09324733035956</f>
        <v>4372989.3214382399</v>
      </c>
      <c r="W2586" s="3">
        <v>4000000</v>
      </c>
      <c r="X2586" s="13">
        <f>Y2586*1.09324733035956</f>
        <v>27716313.521775395</v>
      </c>
      <c r="Y2586" s="3">
        <v>25352281</v>
      </c>
      <c r="Z2586" s="13">
        <f>AA2586*1.09324733035956</f>
        <v>52626374.844240159</v>
      </c>
      <c r="AA2586" s="3">
        <v>48137666</v>
      </c>
      <c r="AB2586">
        <v>998</v>
      </c>
    </row>
    <row r="2587" spans="1:28" hidden="1" x14ac:dyDescent="0.2">
      <c r="A2587" t="s">
        <v>24142</v>
      </c>
      <c r="B2587" t="s">
        <v>24143</v>
      </c>
      <c r="C2587">
        <v>2010</v>
      </c>
      <c r="D2587" s="1">
        <v>40185</v>
      </c>
      <c r="E2587" t="s">
        <v>3496</v>
      </c>
      <c r="H2587">
        <v>85</v>
      </c>
      <c r="I2587" t="s">
        <v>1983</v>
      </c>
      <c r="M2587" t="s">
        <v>24144</v>
      </c>
      <c r="N2587" t="s">
        <v>24145</v>
      </c>
      <c r="O2587" t="s">
        <v>24146</v>
      </c>
      <c r="P2587" t="s">
        <v>24147</v>
      </c>
      <c r="Q2587" t="s">
        <v>24148</v>
      </c>
      <c r="R2587" t="s">
        <v>24149</v>
      </c>
      <c r="S2587" t="s">
        <v>24150</v>
      </c>
      <c r="T2587">
        <v>5.5</v>
      </c>
      <c r="U2587">
        <v>12979</v>
      </c>
      <c r="W2587" t="s">
        <v>18530</v>
      </c>
      <c r="X2587"/>
      <c r="Y2587"/>
      <c r="Z2587"/>
      <c r="AA2587"/>
      <c r="AB2587">
        <v>116</v>
      </c>
    </row>
    <row r="2588" spans="1:28" x14ac:dyDescent="0.2">
      <c r="A2588" t="s">
        <v>18354</v>
      </c>
      <c r="B2588" t="s">
        <v>18355</v>
      </c>
      <c r="C2588">
        <v>2009</v>
      </c>
      <c r="D2588" t="s">
        <v>18356</v>
      </c>
      <c r="E2588" t="s">
        <v>176</v>
      </c>
      <c r="F2588" t="s">
        <v>44036</v>
      </c>
      <c r="H2588">
        <v>109</v>
      </c>
      <c r="I2588" t="s">
        <v>7240</v>
      </c>
      <c r="J2588" t="s">
        <v>26</v>
      </c>
      <c r="M2588" t="s">
        <v>18357</v>
      </c>
      <c r="N2588" t="s">
        <v>3859</v>
      </c>
      <c r="O2588" t="s">
        <v>18358</v>
      </c>
      <c r="P2588" t="s">
        <v>6876</v>
      </c>
      <c r="Q2588" t="s">
        <v>18359</v>
      </c>
      <c r="R2588" t="s">
        <v>18360</v>
      </c>
      <c r="S2588" t="s">
        <v>18361</v>
      </c>
      <c r="T2588">
        <v>5.7</v>
      </c>
      <c r="U2588">
        <v>30521</v>
      </c>
      <c r="V2588" s="12">
        <f>W2588*1.20636999678377</f>
        <v>21714659.94210786</v>
      </c>
      <c r="W2588" s="3">
        <v>18000000</v>
      </c>
      <c r="X2588" s="13">
        <f>Y2588*1.20636999678377</f>
        <v>27704419.676838923</v>
      </c>
      <c r="Y2588" s="3">
        <v>22965110</v>
      </c>
      <c r="Z2588" s="13">
        <f>AA2588*1.20636999678377</f>
        <v>43535514.222292602</v>
      </c>
      <c r="AA2588" s="3">
        <v>36088028</v>
      </c>
      <c r="AB2588">
        <v>89</v>
      </c>
    </row>
    <row r="2589" spans="1:28" x14ac:dyDescent="0.2">
      <c r="A2589" t="s">
        <v>34847</v>
      </c>
      <c r="B2589" t="s">
        <v>34848</v>
      </c>
      <c r="C2589">
        <v>2014</v>
      </c>
      <c r="D2589" s="1">
        <v>41985</v>
      </c>
      <c r="E2589" t="s">
        <v>1045</v>
      </c>
      <c r="F2589" t="s">
        <v>44036</v>
      </c>
      <c r="H2589">
        <v>102</v>
      </c>
      <c r="I2589" t="s">
        <v>25</v>
      </c>
      <c r="J2589" t="s">
        <v>26</v>
      </c>
      <c r="M2589" t="s">
        <v>1170</v>
      </c>
      <c r="N2589" t="s">
        <v>1170</v>
      </c>
      <c r="O2589" t="s">
        <v>34849</v>
      </c>
      <c r="P2589" t="s">
        <v>1170</v>
      </c>
      <c r="Q2589" t="s">
        <v>34850</v>
      </c>
      <c r="R2589" t="s">
        <v>34851</v>
      </c>
      <c r="S2589" t="s">
        <v>34852</v>
      </c>
      <c r="T2589">
        <v>6.4</v>
      </c>
      <c r="U2589">
        <v>25524</v>
      </c>
      <c r="V2589" s="12">
        <f>W2589*1.09324733035956</f>
        <v>13118967.96431472</v>
      </c>
      <c r="W2589" s="3">
        <v>12000000</v>
      </c>
      <c r="X2589" s="13">
        <f>Y2589*1.09324733035956</f>
        <v>27678257.582205579</v>
      </c>
      <c r="Y2589" s="3">
        <v>25317471</v>
      </c>
      <c r="Z2589" s="13">
        <f>AA2589*1.09324733035956</f>
        <v>28552855.446493227</v>
      </c>
      <c r="AA2589" s="3">
        <v>26117471</v>
      </c>
      <c r="AB2589">
        <v>101</v>
      </c>
    </row>
    <row r="2590" spans="1:28" x14ac:dyDescent="0.2">
      <c r="A2590" t="s">
        <v>24992</v>
      </c>
      <c r="B2590" t="s">
        <v>24993</v>
      </c>
      <c r="C2590">
        <v>2010</v>
      </c>
      <c r="D2590" s="1">
        <v>40759</v>
      </c>
      <c r="E2590" t="s">
        <v>16512</v>
      </c>
      <c r="F2590" t="s">
        <v>44044</v>
      </c>
      <c r="G2590" t="s">
        <v>44032</v>
      </c>
      <c r="H2590">
        <v>98</v>
      </c>
      <c r="I2590" t="s">
        <v>25</v>
      </c>
      <c r="J2590" t="s">
        <v>26</v>
      </c>
      <c r="M2590" t="s">
        <v>1715</v>
      </c>
      <c r="N2590" t="s">
        <v>24994</v>
      </c>
      <c r="O2590" t="s">
        <v>24995</v>
      </c>
      <c r="P2590" t="s">
        <v>4689</v>
      </c>
      <c r="Q2590" t="s">
        <v>24996</v>
      </c>
      <c r="R2590" t="s">
        <v>24997</v>
      </c>
      <c r="S2590" t="s">
        <v>24998</v>
      </c>
      <c r="T2590">
        <v>6.4</v>
      </c>
      <c r="U2590">
        <v>98882</v>
      </c>
      <c r="V2590" s="12">
        <f>W2590*1.18690152988223</f>
        <v>28485636.71717352</v>
      </c>
      <c r="W2590" s="3">
        <v>24000000</v>
      </c>
      <c r="X2590" s="13">
        <f>Y2590*1.18690152988223</f>
        <v>27583615.292493626</v>
      </c>
      <c r="Y2590" s="3">
        <v>23240020</v>
      </c>
      <c r="Z2590" s="13">
        <f>AA2590*1.18690152988223</f>
        <v>42285690.955249958</v>
      </c>
      <c r="AA2590" s="3">
        <v>35626958</v>
      </c>
      <c r="AB2590">
        <v>193</v>
      </c>
    </row>
    <row r="2591" spans="1:28" x14ac:dyDescent="0.2">
      <c r="A2591" t="s">
        <v>5049</v>
      </c>
      <c r="B2591" t="s">
        <v>5050</v>
      </c>
      <c r="C2591">
        <v>2002</v>
      </c>
      <c r="D2591" t="s">
        <v>5051</v>
      </c>
      <c r="E2591" t="s">
        <v>176</v>
      </c>
      <c r="F2591" t="s">
        <v>44040</v>
      </c>
      <c r="G2591" t="s">
        <v>44034</v>
      </c>
      <c r="H2591">
        <v>90</v>
      </c>
      <c r="I2591" t="s">
        <v>25</v>
      </c>
      <c r="J2591" t="s">
        <v>26</v>
      </c>
      <c r="K2591" t="s">
        <v>27</v>
      </c>
      <c r="M2591" t="s">
        <v>527</v>
      </c>
      <c r="N2591" t="s">
        <v>5052</v>
      </c>
      <c r="O2591" t="s">
        <v>5053</v>
      </c>
      <c r="P2591" t="s">
        <v>5054</v>
      </c>
      <c r="Q2591" t="s">
        <v>5055</v>
      </c>
      <c r="R2591" t="s">
        <v>5056</v>
      </c>
      <c r="S2591" t="s">
        <v>5057</v>
      </c>
      <c r="T2591">
        <v>6.6</v>
      </c>
      <c r="U2591">
        <v>20831</v>
      </c>
      <c r="V2591" s="12">
        <f>W2591*1.43863813229572</f>
        <v>21579571.9844358</v>
      </c>
      <c r="W2591" s="3">
        <v>15000000</v>
      </c>
      <c r="X2591" s="13">
        <f>Y2591*1.43863813229572</f>
        <v>27567182.452412456</v>
      </c>
      <c r="Y2591" s="3">
        <v>19161999</v>
      </c>
      <c r="Z2591" s="13">
        <f>AA2591*1.43863813229572</f>
        <v>27829900.793579768</v>
      </c>
      <c r="AA2591" s="3">
        <v>19344615</v>
      </c>
      <c r="AB2591">
        <v>137</v>
      </c>
    </row>
    <row r="2592" spans="1:28" hidden="1" x14ac:dyDescent="0.2">
      <c r="A2592" t="s">
        <v>24180</v>
      </c>
      <c r="B2592" t="s">
        <v>24181</v>
      </c>
      <c r="C2592">
        <v>2011</v>
      </c>
      <c r="D2592" t="s">
        <v>24182</v>
      </c>
      <c r="E2592" t="s">
        <v>1045</v>
      </c>
      <c r="F2592" t="s">
        <v>44032</v>
      </c>
      <c r="H2592">
        <v>91</v>
      </c>
      <c r="I2592" t="s">
        <v>25</v>
      </c>
      <c r="J2592" t="s">
        <v>26</v>
      </c>
      <c r="M2592" t="s">
        <v>17268</v>
      </c>
      <c r="N2592" t="s">
        <v>24183</v>
      </c>
      <c r="O2592" t="s">
        <v>24184</v>
      </c>
      <c r="P2592" t="s">
        <v>7429</v>
      </c>
      <c r="Q2592" t="s">
        <v>24185</v>
      </c>
      <c r="R2592" t="s">
        <v>24186</v>
      </c>
      <c r="S2592" t="s">
        <v>24187</v>
      </c>
      <c r="T2592">
        <v>6.2</v>
      </c>
      <c r="U2592">
        <v>20125</v>
      </c>
      <c r="W2592"/>
      <c r="X2592"/>
      <c r="Y2592">
        <v>105018</v>
      </c>
      <c r="Z2592"/>
      <c r="AA2592">
        <v>175706</v>
      </c>
      <c r="AB2592">
        <v>58</v>
      </c>
    </row>
    <row r="2593" spans="1:28" x14ac:dyDescent="0.2">
      <c r="A2593" t="s">
        <v>18851</v>
      </c>
      <c r="B2593" t="s">
        <v>18852</v>
      </c>
      <c r="C2593">
        <v>2008</v>
      </c>
      <c r="D2593" t="s">
        <v>18567</v>
      </c>
      <c r="E2593" t="s">
        <v>176</v>
      </c>
      <c r="F2593" t="s">
        <v>44036</v>
      </c>
      <c r="H2593">
        <v>119</v>
      </c>
      <c r="I2593" t="s">
        <v>229</v>
      </c>
      <c r="J2593" t="s">
        <v>26</v>
      </c>
      <c r="M2593" t="s">
        <v>3736</v>
      </c>
      <c r="N2593" t="s">
        <v>18853</v>
      </c>
      <c r="O2593" t="s">
        <v>18854</v>
      </c>
      <c r="P2593" t="s">
        <v>4951</v>
      </c>
      <c r="Q2593" t="s">
        <v>18855</v>
      </c>
      <c r="R2593" t="s">
        <v>18856</v>
      </c>
      <c r="S2593" t="s">
        <v>18857</v>
      </c>
      <c r="T2593">
        <v>7.3</v>
      </c>
      <c r="U2593">
        <v>192030</v>
      </c>
      <c r="V2593" s="12">
        <f>W2593*1.20207800169993</f>
        <v>42072730.05949755</v>
      </c>
      <c r="W2593" s="3">
        <v>35000000</v>
      </c>
      <c r="X2593" s="13">
        <f>Y2593*1.20207800169993</f>
        <v>27541386.094387911</v>
      </c>
      <c r="Y2593" s="3">
        <v>22911480</v>
      </c>
      <c r="Z2593" s="13">
        <f>AA2593*1.20207800169993</f>
        <v>91335305.021202683</v>
      </c>
      <c r="AA2593" s="3">
        <v>75981180</v>
      </c>
      <c r="AB2593">
        <v>491</v>
      </c>
    </row>
    <row r="2594" spans="1:28" x14ac:dyDescent="0.2">
      <c r="A2594" t="s">
        <v>40803</v>
      </c>
      <c r="B2594" t="s">
        <v>40804</v>
      </c>
      <c r="C2594">
        <v>2019</v>
      </c>
      <c r="D2594" t="s">
        <v>25806</v>
      </c>
      <c r="E2594" t="s">
        <v>1045</v>
      </c>
      <c r="F2594" t="s">
        <v>44032</v>
      </c>
      <c r="G2594" t="s">
        <v>44040</v>
      </c>
      <c r="H2594">
        <v>110</v>
      </c>
      <c r="I2594" t="s">
        <v>495</v>
      </c>
      <c r="J2594" t="s">
        <v>26</v>
      </c>
      <c r="M2594" t="s">
        <v>17142</v>
      </c>
      <c r="N2594" t="s">
        <v>40805</v>
      </c>
      <c r="O2594" t="s">
        <v>40806</v>
      </c>
      <c r="P2594" t="s">
        <v>40807</v>
      </c>
      <c r="Q2594" t="s">
        <v>40808</v>
      </c>
      <c r="R2594" t="s">
        <v>40809</v>
      </c>
      <c r="S2594" t="s">
        <v>40810</v>
      </c>
      <c r="T2594">
        <v>2.8</v>
      </c>
      <c r="U2594">
        <v>35962</v>
      </c>
      <c r="V2594" s="12">
        <f>W2594*1.01233684194057</f>
        <v>96171999.984354153</v>
      </c>
      <c r="W2594" s="3">
        <v>95000000</v>
      </c>
      <c r="X2594" s="13">
        <f>Y2594*1.01233684194057</f>
        <v>27501922.147525821</v>
      </c>
      <c r="Y2594" s="3">
        <v>27166770</v>
      </c>
      <c r="Z2594" s="13">
        <f>AA2594*1.01233684194057</f>
        <v>74742968.108219311</v>
      </c>
      <c r="AA2594" s="3">
        <v>73832113</v>
      </c>
      <c r="AB2594">
        <v>1781</v>
      </c>
    </row>
    <row r="2595" spans="1:28" x14ac:dyDescent="0.2">
      <c r="A2595" t="s">
        <v>38535</v>
      </c>
      <c r="B2595" t="s">
        <v>38536</v>
      </c>
      <c r="C2595">
        <v>2015</v>
      </c>
      <c r="D2595" t="s">
        <v>38537</v>
      </c>
      <c r="E2595" t="s">
        <v>176</v>
      </c>
      <c r="F2595" t="s">
        <v>44046</v>
      </c>
      <c r="G2595" t="s">
        <v>44045</v>
      </c>
      <c r="H2595">
        <v>92</v>
      </c>
      <c r="I2595" t="s">
        <v>177</v>
      </c>
      <c r="J2595" t="s">
        <v>26</v>
      </c>
      <c r="M2595" t="s">
        <v>38538</v>
      </c>
      <c r="N2595" t="s">
        <v>38538</v>
      </c>
      <c r="O2595" t="s">
        <v>38539</v>
      </c>
      <c r="P2595" t="s">
        <v>38540</v>
      </c>
      <c r="Q2595" t="s">
        <v>38541</v>
      </c>
      <c r="R2595" t="s">
        <v>38542</v>
      </c>
      <c r="S2595" t="s">
        <v>38543</v>
      </c>
      <c r="T2595">
        <v>6.9</v>
      </c>
      <c r="U2595">
        <v>189052</v>
      </c>
      <c r="V2595" s="12">
        <f>W2595*1.09195121025074</f>
        <v>4367804.8410029598</v>
      </c>
      <c r="W2595" s="3">
        <v>4000000</v>
      </c>
      <c r="X2595" s="13">
        <f>Y2595*1.09195121025074</f>
        <v>27450239.34888633</v>
      </c>
      <c r="Y2595" s="3">
        <v>25138705</v>
      </c>
      <c r="Z2595" s="13">
        <f>AA2595*1.09195121025074</f>
        <v>44140975.665859349</v>
      </c>
      <c r="AA2595" s="3">
        <v>40423945</v>
      </c>
      <c r="AB2595">
        <v>997</v>
      </c>
    </row>
    <row r="2596" spans="1:28" x14ac:dyDescent="0.2">
      <c r="A2596" t="s">
        <v>3469</v>
      </c>
      <c r="B2596" t="s">
        <v>3470</v>
      </c>
      <c r="C2596">
        <v>2002</v>
      </c>
      <c r="D2596" t="s">
        <v>61</v>
      </c>
      <c r="E2596" t="s">
        <v>176</v>
      </c>
      <c r="F2596" t="s">
        <v>44055</v>
      </c>
      <c r="H2596">
        <v>125</v>
      </c>
      <c r="I2596" t="s">
        <v>25</v>
      </c>
      <c r="J2596" t="s">
        <v>26</v>
      </c>
      <c r="K2596" t="s">
        <v>307</v>
      </c>
      <c r="M2596" t="s">
        <v>1345</v>
      </c>
      <c r="N2596" t="s">
        <v>3471</v>
      </c>
      <c r="O2596" t="s">
        <v>3472</v>
      </c>
      <c r="P2596" t="s">
        <v>1459</v>
      </c>
      <c r="Q2596" t="s">
        <v>3473</v>
      </c>
      <c r="R2596" t="s">
        <v>3474</v>
      </c>
      <c r="S2596" t="s">
        <v>3475</v>
      </c>
      <c r="T2596">
        <v>6.3</v>
      </c>
      <c r="U2596">
        <v>50267</v>
      </c>
      <c r="V2596" s="12">
        <f>W2596*1.43863813229572</f>
        <v>100704669.2607004</v>
      </c>
      <c r="W2596" s="3">
        <v>70000000</v>
      </c>
      <c r="X2596" s="13">
        <f>Y2596*1.43863813229572</f>
        <v>27445821.816848252</v>
      </c>
      <c r="Y2596" s="3">
        <v>19077641</v>
      </c>
      <c r="Z2596" s="13">
        <f>AA2596*1.43863813229572</f>
        <v>46449372.677509733</v>
      </c>
      <c r="AA2596" s="3">
        <v>32287044</v>
      </c>
      <c r="AB2596">
        <v>202</v>
      </c>
    </row>
    <row r="2597" spans="1:28" x14ac:dyDescent="0.2">
      <c r="A2597" t="s">
        <v>11843</v>
      </c>
      <c r="B2597" t="s">
        <v>11844</v>
      </c>
      <c r="C2597">
        <v>2005</v>
      </c>
      <c r="D2597" t="s">
        <v>3521</v>
      </c>
      <c r="E2597" t="s">
        <v>3496</v>
      </c>
      <c r="F2597" t="s">
        <v>44033</v>
      </c>
      <c r="G2597" t="s">
        <v>44042</v>
      </c>
      <c r="H2597">
        <v>93</v>
      </c>
      <c r="I2597" t="s">
        <v>11236</v>
      </c>
      <c r="J2597" t="s">
        <v>26</v>
      </c>
      <c r="K2597" t="s">
        <v>308</v>
      </c>
      <c r="L2597" t="s">
        <v>64</v>
      </c>
      <c r="M2597" t="s">
        <v>11845</v>
      </c>
      <c r="N2597" t="s">
        <v>11845</v>
      </c>
      <c r="O2597" t="s">
        <v>11846</v>
      </c>
      <c r="P2597" t="s">
        <v>11847</v>
      </c>
      <c r="Q2597" t="s">
        <v>11848</v>
      </c>
      <c r="R2597" t="s">
        <v>11849</v>
      </c>
      <c r="S2597" t="s">
        <v>11850</v>
      </c>
      <c r="T2597">
        <v>6.2</v>
      </c>
      <c r="U2597">
        <v>90581</v>
      </c>
      <c r="V2597" s="12">
        <f>W2597*1.32519713261649</f>
        <v>19877956.989247348</v>
      </c>
      <c r="W2597" s="3">
        <v>15000000</v>
      </c>
      <c r="X2597" s="13">
        <f>Y2597*1.32519713261649</f>
        <v>27431689.311326217</v>
      </c>
      <c r="Y2597" s="3">
        <v>20700082</v>
      </c>
      <c r="Z2597" s="13">
        <f>AA2597*1.32519713261649</f>
        <v>62382506.072007284</v>
      </c>
      <c r="AA2597" s="3">
        <v>47074133</v>
      </c>
      <c r="AB2597">
        <v>684</v>
      </c>
    </row>
    <row r="2598" spans="1:28" x14ac:dyDescent="0.2">
      <c r="A2598" t="s">
        <v>5861</v>
      </c>
      <c r="B2598" t="s">
        <v>5862</v>
      </c>
      <c r="C2598">
        <v>2003</v>
      </c>
      <c r="D2598" s="1">
        <v>38206</v>
      </c>
      <c r="E2598" t="s">
        <v>16512</v>
      </c>
      <c r="F2598" t="s">
        <v>44031</v>
      </c>
      <c r="G2598" t="s">
        <v>44033</v>
      </c>
      <c r="H2598">
        <v>116</v>
      </c>
      <c r="I2598" t="s">
        <v>25</v>
      </c>
      <c r="J2598" t="s">
        <v>26</v>
      </c>
      <c r="K2598" t="s">
        <v>27</v>
      </c>
      <c r="M2598" t="s">
        <v>5863</v>
      </c>
      <c r="N2598" t="s">
        <v>5864</v>
      </c>
      <c r="O2598" t="s">
        <v>5865</v>
      </c>
      <c r="P2598" t="s">
        <v>2569</v>
      </c>
      <c r="Q2598" t="s">
        <v>5866</v>
      </c>
      <c r="R2598" t="s">
        <v>5867</v>
      </c>
      <c r="S2598" t="s">
        <v>5868</v>
      </c>
      <c r="T2598">
        <v>5.7</v>
      </c>
      <c r="U2598">
        <v>59602</v>
      </c>
      <c r="V2598" s="12">
        <f>W2598*1.40658152173913</f>
        <v>112526521.73913039</v>
      </c>
      <c r="W2598" s="3">
        <v>80000000</v>
      </c>
      <c r="X2598" s="13">
        <f>Y2598*1.40658152173913</f>
        <v>27402941.031374991</v>
      </c>
      <c r="Y2598" s="3">
        <v>19481943</v>
      </c>
      <c r="Z2598" s="13">
        <f>AA2598*1.40658152173913</f>
        <v>61799232.379309766</v>
      </c>
      <c r="AA2598" s="3">
        <v>43935763</v>
      </c>
      <c r="AB2598">
        <v>474</v>
      </c>
    </row>
    <row r="2599" spans="1:28" hidden="1" x14ac:dyDescent="0.2">
      <c r="A2599" t="s">
        <v>24237</v>
      </c>
      <c r="B2599" t="s">
        <v>24238</v>
      </c>
      <c r="C2599">
        <v>2010</v>
      </c>
      <c r="D2599" t="s">
        <v>24239</v>
      </c>
      <c r="E2599" t="s">
        <v>1045</v>
      </c>
      <c r="F2599" t="s">
        <v>44032</v>
      </c>
      <c r="G2599" t="s">
        <v>44057</v>
      </c>
      <c r="H2599">
        <v>108</v>
      </c>
      <c r="I2599" t="s">
        <v>25</v>
      </c>
      <c r="J2599" t="s">
        <v>26</v>
      </c>
      <c r="M2599" t="s">
        <v>5915</v>
      </c>
      <c r="N2599" t="s">
        <v>24240</v>
      </c>
      <c r="O2599" t="s">
        <v>24241</v>
      </c>
      <c r="P2599" t="s">
        <v>3526</v>
      </c>
      <c r="Q2599" t="s">
        <v>24242</v>
      </c>
      <c r="R2599" t="s">
        <v>290</v>
      </c>
      <c r="S2599" t="s">
        <v>291</v>
      </c>
      <c r="T2599">
        <v>6.2</v>
      </c>
      <c r="U2599">
        <v>20538</v>
      </c>
      <c r="W2599"/>
      <c r="X2599"/>
      <c r="Y2599">
        <v>408983</v>
      </c>
      <c r="Z2599"/>
      <c r="AA2599">
        <v>626396</v>
      </c>
      <c r="AB2599">
        <v>115</v>
      </c>
    </row>
    <row r="2600" spans="1:28" hidden="1" x14ac:dyDescent="0.2">
      <c r="A2600" t="s">
        <v>24243</v>
      </c>
      <c r="B2600" t="s">
        <v>24244</v>
      </c>
      <c r="C2600">
        <v>2009</v>
      </c>
      <c r="D2600" t="s">
        <v>12522</v>
      </c>
      <c r="E2600" t="s">
        <v>176</v>
      </c>
      <c r="F2600" t="s">
        <v>44045</v>
      </c>
      <c r="G2600" t="s">
        <v>44042</v>
      </c>
      <c r="H2600">
        <v>119</v>
      </c>
      <c r="I2600" t="s">
        <v>24245</v>
      </c>
      <c r="J2600" t="s">
        <v>5473</v>
      </c>
      <c r="K2600" t="s">
        <v>307</v>
      </c>
      <c r="M2600" t="s">
        <v>24246</v>
      </c>
      <c r="N2600" t="s">
        <v>24247</v>
      </c>
      <c r="O2600" t="s">
        <v>24248</v>
      </c>
      <c r="P2600" t="s">
        <v>24249</v>
      </c>
      <c r="Q2600" t="s">
        <v>24249</v>
      </c>
      <c r="R2600" t="s">
        <v>24250</v>
      </c>
      <c r="S2600" t="s">
        <v>24251</v>
      </c>
      <c r="T2600">
        <v>8</v>
      </c>
      <c r="U2600">
        <v>43558</v>
      </c>
      <c r="W2600"/>
      <c r="X2600"/>
      <c r="Y2600">
        <v>470760</v>
      </c>
      <c r="Z2600"/>
      <c r="AA2600">
        <v>878642</v>
      </c>
      <c r="AB2600">
        <v>83</v>
      </c>
    </row>
    <row r="2601" spans="1:28" hidden="1" x14ac:dyDescent="0.2">
      <c r="A2601" t="s">
        <v>24252</v>
      </c>
      <c r="B2601" t="s">
        <v>24253</v>
      </c>
      <c r="C2601">
        <v>2014</v>
      </c>
      <c r="D2601" t="s">
        <v>24254</v>
      </c>
      <c r="E2601" t="s">
        <v>16512</v>
      </c>
      <c r="F2601" t="s">
        <v>44044</v>
      </c>
      <c r="G2601" t="s">
        <v>44042</v>
      </c>
      <c r="H2601">
        <v>90</v>
      </c>
      <c r="I2601" t="s">
        <v>24255</v>
      </c>
      <c r="J2601" t="s">
        <v>26</v>
      </c>
      <c r="M2601" t="s">
        <v>24256</v>
      </c>
      <c r="N2601" t="s">
        <v>24257</v>
      </c>
      <c r="O2601" t="s">
        <v>24258</v>
      </c>
      <c r="P2601" t="s">
        <v>4252</v>
      </c>
      <c r="Q2601" t="s">
        <v>24259</v>
      </c>
      <c r="R2601" t="s">
        <v>24260</v>
      </c>
      <c r="S2601" t="s">
        <v>24261</v>
      </c>
      <c r="T2601">
        <v>5.5</v>
      </c>
      <c r="U2601">
        <v>15257</v>
      </c>
      <c r="W2601"/>
      <c r="X2601"/>
      <c r="Y2601"/>
      <c r="Z2601"/>
      <c r="AA2601">
        <v>1857574</v>
      </c>
      <c r="AB2601">
        <v>56</v>
      </c>
    </row>
    <row r="2602" spans="1:28" hidden="1" x14ac:dyDescent="0.2">
      <c r="A2602" t="s">
        <v>24262</v>
      </c>
      <c r="B2602" t="s">
        <v>24263</v>
      </c>
      <c r="C2602">
        <v>2012</v>
      </c>
      <c r="D2602" t="s">
        <v>22408</v>
      </c>
      <c r="E2602" t="s">
        <v>16512</v>
      </c>
      <c r="F2602" t="s">
        <v>44038</v>
      </c>
      <c r="G2602" t="s">
        <v>44046</v>
      </c>
      <c r="H2602">
        <v>88</v>
      </c>
      <c r="I2602" t="s">
        <v>1561</v>
      </c>
      <c r="J2602" t="s">
        <v>26</v>
      </c>
      <c r="M2602" t="s">
        <v>24264</v>
      </c>
      <c r="N2602" t="s">
        <v>24265</v>
      </c>
      <c r="O2602" t="s">
        <v>24266</v>
      </c>
      <c r="P2602" t="s">
        <v>24267</v>
      </c>
      <c r="Q2602" t="s">
        <v>24268</v>
      </c>
      <c r="R2602" t="s">
        <v>24269</v>
      </c>
      <c r="S2602" t="s">
        <v>24270</v>
      </c>
      <c r="T2602">
        <v>5.9</v>
      </c>
      <c r="U2602">
        <v>18154</v>
      </c>
      <c r="W2602"/>
      <c r="X2602"/>
      <c r="Y2602"/>
      <c r="Z2602"/>
      <c r="AA2602">
        <v>107348</v>
      </c>
      <c r="AB2602">
        <v>83</v>
      </c>
    </row>
    <row r="2603" spans="1:28" x14ac:dyDescent="0.2">
      <c r="A2603" t="s">
        <v>33543</v>
      </c>
      <c r="B2603" t="s">
        <v>33544</v>
      </c>
      <c r="C2603">
        <v>2014</v>
      </c>
      <c r="D2603" t="s">
        <v>22228</v>
      </c>
      <c r="E2603" t="s">
        <v>16512</v>
      </c>
      <c r="F2603" t="s">
        <v>44042</v>
      </c>
      <c r="H2603">
        <v>108</v>
      </c>
      <c r="I2603" t="s">
        <v>229</v>
      </c>
      <c r="J2603" t="s">
        <v>26</v>
      </c>
      <c r="K2603" t="s">
        <v>75</v>
      </c>
      <c r="M2603" t="s">
        <v>474</v>
      </c>
      <c r="N2603" t="s">
        <v>33545</v>
      </c>
      <c r="O2603" t="s">
        <v>33546</v>
      </c>
      <c r="P2603" t="s">
        <v>2686</v>
      </c>
      <c r="Q2603" t="s">
        <v>33547</v>
      </c>
      <c r="R2603" t="s">
        <v>33548</v>
      </c>
      <c r="S2603" t="s">
        <v>33549</v>
      </c>
      <c r="T2603">
        <v>6.3</v>
      </c>
      <c r="U2603">
        <v>62277</v>
      </c>
      <c r="V2603" s="12">
        <f>W2603*1.09324733035956</f>
        <v>16398709.9553934</v>
      </c>
      <c r="W2603" s="3">
        <v>15000000</v>
      </c>
      <c r="X2603" s="13">
        <f>Y2603*1.09324733035956</f>
        <v>27350991.807367787</v>
      </c>
      <c r="Y2603" s="3">
        <v>25018119</v>
      </c>
      <c r="Z2603" s="13">
        <f>AA2603*1.09324733035956</f>
        <v>43360287.063687108</v>
      </c>
      <c r="AA2603" s="3">
        <v>39661919</v>
      </c>
      <c r="AB2603">
        <v>177</v>
      </c>
    </row>
    <row r="2604" spans="1:28" x14ac:dyDescent="0.2">
      <c r="A2604" t="s">
        <v>24498</v>
      </c>
      <c r="B2604" t="s">
        <v>24499</v>
      </c>
      <c r="C2604">
        <v>2015</v>
      </c>
      <c r="D2604" s="1">
        <v>42075</v>
      </c>
      <c r="E2604" t="s">
        <v>16512</v>
      </c>
      <c r="F2604" t="s">
        <v>44031</v>
      </c>
      <c r="G2604" t="s">
        <v>44051</v>
      </c>
      <c r="H2604">
        <v>122</v>
      </c>
      <c r="I2604" t="s">
        <v>24500</v>
      </c>
      <c r="J2604" t="s">
        <v>26</v>
      </c>
      <c r="M2604" t="s">
        <v>954</v>
      </c>
      <c r="N2604" t="s">
        <v>13504</v>
      </c>
      <c r="O2604" t="s">
        <v>24501</v>
      </c>
      <c r="P2604" t="s">
        <v>16834</v>
      </c>
      <c r="Q2604" t="s">
        <v>24502</v>
      </c>
      <c r="R2604" t="s">
        <v>24503</v>
      </c>
      <c r="S2604" t="s">
        <v>24504</v>
      </c>
      <c r="T2604">
        <v>6.9</v>
      </c>
      <c r="U2604">
        <v>119224</v>
      </c>
      <c r="V2604" s="12">
        <f>W2604*1.09195121025074</f>
        <v>109195121.02507401</v>
      </c>
      <c r="W2604" s="3">
        <v>100000000</v>
      </c>
      <c r="X2604" s="13">
        <f>Y2604*1.09195121025074</f>
        <v>27321446.979490887</v>
      </c>
      <c r="Y2604" s="3">
        <v>25020758</v>
      </c>
      <c r="Z2604" s="13">
        <f>AA2604*1.09195121025074</f>
        <v>102556885.36576687</v>
      </c>
      <c r="AA2604" s="3">
        <v>93920758</v>
      </c>
      <c r="AB2604">
        <v>278</v>
      </c>
    </row>
    <row r="2605" spans="1:28" x14ac:dyDescent="0.2">
      <c r="A2605" t="s">
        <v>3219</v>
      </c>
      <c r="B2605" t="s">
        <v>3220</v>
      </c>
      <c r="C2605">
        <v>2002</v>
      </c>
      <c r="D2605" t="s">
        <v>3221</v>
      </c>
      <c r="E2605" t="s">
        <v>16512</v>
      </c>
      <c r="F2605" t="s">
        <v>44033</v>
      </c>
      <c r="G2605" t="s">
        <v>44050</v>
      </c>
      <c r="H2605">
        <v>98</v>
      </c>
      <c r="I2605" t="s">
        <v>3222</v>
      </c>
      <c r="J2605" t="s">
        <v>26</v>
      </c>
      <c r="K2605" t="s">
        <v>75</v>
      </c>
      <c r="L2605" t="s">
        <v>27</v>
      </c>
      <c r="M2605" t="s">
        <v>3223</v>
      </c>
      <c r="N2605" t="s">
        <v>3224</v>
      </c>
      <c r="O2605" t="s">
        <v>3225</v>
      </c>
      <c r="P2605" t="s">
        <v>2792</v>
      </c>
      <c r="Q2605" t="s">
        <v>3226</v>
      </c>
      <c r="R2605" t="s">
        <v>3227</v>
      </c>
      <c r="S2605" t="s">
        <v>3228</v>
      </c>
      <c r="T2605">
        <v>3.1</v>
      </c>
      <c r="U2605">
        <v>25432</v>
      </c>
      <c r="V2605" s="12">
        <f>W2605*1.43863813229572</f>
        <v>100704669.2607004</v>
      </c>
      <c r="W2605" s="3">
        <v>70000000</v>
      </c>
      <c r="X2605" s="13">
        <f>Y2605*1.43863813229572</f>
        <v>27320886.165525295</v>
      </c>
      <c r="Y2605" s="3">
        <v>18990798</v>
      </c>
      <c r="Z2605" s="13">
        <f>AA2605*1.43863813229572</f>
        <v>37192772.115642026</v>
      </c>
      <c r="AA2605" s="3">
        <v>25852764</v>
      </c>
      <c r="AB2605">
        <v>297</v>
      </c>
    </row>
    <row r="2606" spans="1:28" x14ac:dyDescent="0.2">
      <c r="A2606" t="s">
        <v>32199</v>
      </c>
      <c r="B2606" t="s">
        <v>32200</v>
      </c>
      <c r="C2606">
        <v>2013</v>
      </c>
      <c r="D2606" t="s">
        <v>27211</v>
      </c>
      <c r="E2606" t="s">
        <v>1045</v>
      </c>
      <c r="F2606" t="s">
        <v>44032</v>
      </c>
      <c r="G2606" t="s">
        <v>44036</v>
      </c>
      <c r="H2606">
        <v>90</v>
      </c>
      <c r="I2606" t="s">
        <v>25</v>
      </c>
      <c r="J2606" t="s">
        <v>26</v>
      </c>
      <c r="M2606" t="s">
        <v>10478</v>
      </c>
      <c r="N2606" t="s">
        <v>10478</v>
      </c>
      <c r="O2606" t="s">
        <v>32201</v>
      </c>
      <c r="P2606" t="s">
        <v>10478</v>
      </c>
      <c r="Q2606" t="s">
        <v>10478</v>
      </c>
      <c r="R2606" t="s">
        <v>32202</v>
      </c>
      <c r="S2606" t="s">
        <v>32203</v>
      </c>
      <c r="T2606">
        <v>6.5</v>
      </c>
      <c r="U2606">
        <v>225914</v>
      </c>
      <c r="V2606" s="12">
        <f>W2606*1.11098185502045</f>
        <v>3332945.5650613499</v>
      </c>
      <c r="W2606" s="3">
        <v>3000000</v>
      </c>
      <c r="X2606" s="13">
        <f>Y2606*1.11098185502045</f>
        <v>27194284.99656149</v>
      </c>
      <c r="Y2606" s="3">
        <v>24477704</v>
      </c>
      <c r="Z2606" s="13">
        <f>AA2606*1.11098185502045</f>
        <v>43816407.77871006</v>
      </c>
      <c r="AA2606" s="3">
        <v>39439355</v>
      </c>
      <c r="AB2606">
        <v>342</v>
      </c>
    </row>
    <row r="2607" spans="1:28" hidden="1" x14ac:dyDescent="0.2">
      <c r="A2607" t="s">
        <v>24300</v>
      </c>
      <c r="B2607" t="s">
        <v>24301</v>
      </c>
      <c r="C2607">
        <v>2010</v>
      </c>
      <c r="D2607" s="1">
        <v>40547</v>
      </c>
      <c r="E2607" t="s">
        <v>3496</v>
      </c>
      <c r="F2607" t="s">
        <v>44045</v>
      </c>
      <c r="G2607" t="s">
        <v>44042</v>
      </c>
      <c r="H2607">
        <v>89</v>
      </c>
      <c r="I2607" t="s">
        <v>25</v>
      </c>
      <c r="J2607" t="s">
        <v>26</v>
      </c>
      <c r="M2607" t="s">
        <v>2479</v>
      </c>
      <c r="N2607" t="s">
        <v>24302</v>
      </c>
      <c r="O2607" t="s">
        <v>24303</v>
      </c>
      <c r="P2607" t="s">
        <v>15704</v>
      </c>
      <c r="Q2607" t="s">
        <v>24304</v>
      </c>
      <c r="R2607" t="s">
        <v>24305</v>
      </c>
      <c r="S2607" t="s">
        <v>24306</v>
      </c>
      <c r="T2607">
        <v>5.6</v>
      </c>
      <c r="U2607">
        <v>39789</v>
      </c>
      <c r="W2607">
        <v>10000000</v>
      </c>
      <c r="X2607"/>
      <c r="Y2607"/>
      <c r="Z2607"/>
      <c r="AA2607">
        <v>5343820</v>
      </c>
      <c r="AB2607">
        <v>190</v>
      </c>
    </row>
    <row r="2608" spans="1:28" x14ac:dyDescent="0.2">
      <c r="A2608" t="s">
        <v>14580</v>
      </c>
      <c r="B2608" t="s">
        <v>14581</v>
      </c>
      <c r="C2608">
        <v>2006</v>
      </c>
      <c r="D2608" t="s">
        <v>10654</v>
      </c>
      <c r="E2608" t="s">
        <v>1045</v>
      </c>
      <c r="F2608" t="s">
        <v>44044</v>
      </c>
      <c r="G2608" t="s">
        <v>44032</v>
      </c>
      <c r="H2608">
        <v>105</v>
      </c>
      <c r="I2608" t="s">
        <v>25</v>
      </c>
      <c r="J2608" t="s">
        <v>26</v>
      </c>
      <c r="M2608" t="s">
        <v>14582</v>
      </c>
      <c r="N2608" t="s">
        <v>14583</v>
      </c>
      <c r="O2608" t="s">
        <v>14584</v>
      </c>
      <c r="P2608" t="s">
        <v>14585</v>
      </c>
      <c r="Q2608" t="s">
        <v>14586</v>
      </c>
      <c r="R2608" t="s">
        <v>14587</v>
      </c>
      <c r="S2608" t="s">
        <v>14588</v>
      </c>
      <c r="T2608">
        <v>6.1</v>
      </c>
      <c r="U2608">
        <v>10578</v>
      </c>
      <c r="V2608" s="12">
        <f>W2608*1.28378472222222</f>
        <v>25675694.444444403</v>
      </c>
      <c r="W2608" s="3">
        <v>20000000</v>
      </c>
      <c r="X2608" s="13">
        <f>Y2608*1.28378472222222</f>
        <v>27178445.340243012</v>
      </c>
      <c r="Y2608" s="3">
        <v>21170563</v>
      </c>
      <c r="Z2608" s="13">
        <f>AA2608*1.28378472222222</f>
        <v>27178445.340243012</v>
      </c>
      <c r="AA2608" s="3">
        <v>21170563</v>
      </c>
      <c r="AB2608">
        <v>98</v>
      </c>
    </row>
    <row r="2609" spans="1:28" x14ac:dyDescent="0.2">
      <c r="A2609" t="s">
        <v>19556</v>
      </c>
      <c r="B2609" t="s">
        <v>19557</v>
      </c>
      <c r="C2609">
        <v>2009</v>
      </c>
      <c r="D2609" s="1">
        <v>40066</v>
      </c>
      <c r="E2609" t="s">
        <v>1045</v>
      </c>
      <c r="F2609" t="s">
        <v>44032</v>
      </c>
      <c r="G2609" t="s">
        <v>44053</v>
      </c>
      <c r="H2609">
        <v>107</v>
      </c>
      <c r="I2609" t="s">
        <v>25</v>
      </c>
      <c r="J2609" t="s">
        <v>26</v>
      </c>
      <c r="M2609" t="s">
        <v>19558</v>
      </c>
      <c r="N2609" t="s">
        <v>19559</v>
      </c>
      <c r="O2609" t="s">
        <v>19560</v>
      </c>
      <c r="P2609" t="s">
        <v>19561</v>
      </c>
      <c r="Q2609" t="s">
        <v>19562</v>
      </c>
      <c r="R2609" t="s">
        <v>183</v>
      </c>
      <c r="S2609" t="s">
        <v>184</v>
      </c>
      <c r="T2609">
        <v>5.0999999999999996</v>
      </c>
      <c r="U2609">
        <v>15830</v>
      </c>
      <c r="V2609" s="12">
        <f>W2609*1.20636999678377</f>
        <v>21714659.94210786</v>
      </c>
      <c r="W2609" s="3">
        <v>18000000</v>
      </c>
      <c r="X2609" s="13">
        <f>Y2609*1.20636999678377</f>
        <v>27089653.526477914</v>
      </c>
      <c r="Y2609" s="3">
        <v>22455510</v>
      </c>
      <c r="Z2609" s="13">
        <f>AA2609*1.20636999678377</f>
        <v>93146042.346988976</v>
      </c>
      <c r="AA2609" s="3">
        <v>77211836</v>
      </c>
      <c r="AB2609">
        <v>82</v>
      </c>
    </row>
    <row r="2610" spans="1:28" x14ac:dyDescent="0.2">
      <c r="A2610" t="s">
        <v>8705</v>
      </c>
      <c r="B2610" t="s">
        <v>8706</v>
      </c>
      <c r="C2610">
        <v>2008</v>
      </c>
      <c r="D2610" t="s">
        <v>8707</v>
      </c>
      <c r="E2610" t="s">
        <v>16512</v>
      </c>
      <c r="F2610" t="s">
        <v>44031</v>
      </c>
      <c r="G2610" t="s">
        <v>44033</v>
      </c>
      <c r="H2610">
        <v>90</v>
      </c>
      <c r="I2610" t="s">
        <v>8708</v>
      </c>
      <c r="J2610" t="s">
        <v>26</v>
      </c>
      <c r="K2610" t="s">
        <v>75</v>
      </c>
      <c r="M2610" t="s">
        <v>2496</v>
      </c>
      <c r="N2610" t="s">
        <v>8709</v>
      </c>
      <c r="O2610" t="s">
        <v>8710</v>
      </c>
      <c r="P2610" t="s">
        <v>365</v>
      </c>
      <c r="Q2610" t="s">
        <v>8711</v>
      </c>
      <c r="R2610" t="s">
        <v>8712</v>
      </c>
      <c r="S2610" t="s">
        <v>8713</v>
      </c>
      <c r="T2610">
        <v>5.6</v>
      </c>
      <c r="U2610">
        <v>92528</v>
      </c>
      <c r="V2610" s="12">
        <f>W2610*1.20207800169993</f>
        <v>84145460.1189951</v>
      </c>
      <c r="W2610" s="3">
        <v>70000000</v>
      </c>
      <c r="X2610" s="13">
        <f>Y2610*1.20207800169993</f>
        <v>27085909.122919794</v>
      </c>
      <c r="Y2610" s="3">
        <v>22532572</v>
      </c>
      <c r="Z2610" s="13">
        <f>AA2610*1.20207800169993</f>
        <v>86680883.040180594</v>
      </c>
      <c r="AA2610" s="3">
        <v>72109200</v>
      </c>
      <c r="AB2610">
        <v>223</v>
      </c>
    </row>
    <row r="2611" spans="1:28" hidden="1" x14ac:dyDescent="0.2">
      <c r="A2611" t="s">
        <v>24331</v>
      </c>
      <c r="B2611" t="s">
        <v>24332</v>
      </c>
      <c r="C2611">
        <v>2011</v>
      </c>
      <c r="D2611" t="s">
        <v>15493</v>
      </c>
      <c r="E2611" t="s">
        <v>176</v>
      </c>
      <c r="F2611" t="s">
        <v>44042</v>
      </c>
      <c r="G2611" t="s">
        <v>44055</v>
      </c>
      <c r="H2611">
        <v>123</v>
      </c>
      <c r="I2611" t="s">
        <v>1561</v>
      </c>
      <c r="J2611" t="s">
        <v>26</v>
      </c>
      <c r="M2611" t="s">
        <v>4765</v>
      </c>
      <c r="N2611" t="s">
        <v>24333</v>
      </c>
      <c r="O2611" t="s">
        <v>24334</v>
      </c>
      <c r="P2611" t="s">
        <v>2296</v>
      </c>
      <c r="Q2611" t="s">
        <v>24335</v>
      </c>
      <c r="R2611" t="s">
        <v>24336</v>
      </c>
      <c r="S2611" t="s">
        <v>24337</v>
      </c>
      <c r="T2611">
        <v>6.1</v>
      </c>
      <c r="U2611">
        <v>30657</v>
      </c>
      <c r="W2611"/>
      <c r="X2611"/>
      <c r="Y2611">
        <v>757195</v>
      </c>
      <c r="Z2611"/>
      <c r="AA2611">
        <v>2435325</v>
      </c>
      <c r="AB2611">
        <v>132</v>
      </c>
    </row>
    <row r="2612" spans="1:28" hidden="1" x14ac:dyDescent="0.2">
      <c r="A2612" t="s">
        <v>24338</v>
      </c>
      <c r="B2612" t="s">
        <v>24339</v>
      </c>
      <c r="C2612">
        <v>2010</v>
      </c>
      <c r="D2612" t="s">
        <v>20038</v>
      </c>
      <c r="E2612" t="s">
        <v>176</v>
      </c>
      <c r="F2612" t="s">
        <v>44045</v>
      </c>
      <c r="G2612" t="s">
        <v>44042</v>
      </c>
      <c r="H2612">
        <v>135</v>
      </c>
      <c r="I2612" t="s">
        <v>943</v>
      </c>
      <c r="J2612" t="s">
        <v>944</v>
      </c>
      <c r="K2612" t="s">
        <v>1494</v>
      </c>
      <c r="M2612" t="s">
        <v>24340</v>
      </c>
      <c r="N2612" t="s">
        <v>24340</v>
      </c>
      <c r="O2612" t="s">
        <v>24341</v>
      </c>
      <c r="P2612" t="s">
        <v>5464</v>
      </c>
      <c r="Q2612" t="s">
        <v>24342</v>
      </c>
      <c r="R2612" t="s">
        <v>24343</v>
      </c>
      <c r="S2612" t="s">
        <v>24344</v>
      </c>
      <c r="T2612">
        <v>7</v>
      </c>
      <c r="U2612">
        <v>10270</v>
      </c>
      <c r="W2612"/>
      <c r="X2612"/>
      <c r="Y2612">
        <v>286409</v>
      </c>
      <c r="Z2612"/>
      <c r="AA2612">
        <v>293499</v>
      </c>
      <c r="AB2612">
        <v>46</v>
      </c>
    </row>
    <row r="2613" spans="1:28" hidden="1" x14ac:dyDescent="0.2">
      <c r="A2613" t="s">
        <v>24345</v>
      </c>
      <c r="B2613" t="s">
        <v>24346</v>
      </c>
      <c r="C2613">
        <v>2009</v>
      </c>
      <c r="D2613" t="s">
        <v>12096</v>
      </c>
      <c r="E2613" t="s">
        <v>1045</v>
      </c>
      <c r="H2613">
        <v>107</v>
      </c>
      <c r="I2613" t="s">
        <v>4358</v>
      </c>
      <c r="J2613" t="s">
        <v>1076</v>
      </c>
      <c r="M2613" t="s">
        <v>22032</v>
      </c>
      <c r="N2613" t="s">
        <v>24347</v>
      </c>
      <c r="O2613" t="s">
        <v>24348</v>
      </c>
      <c r="P2613" t="s">
        <v>22035</v>
      </c>
      <c r="Q2613" t="s">
        <v>24349</v>
      </c>
      <c r="R2613" t="s">
        <v>24350</v>
      </c>
      <c r="S2613" t="s">
        <v>24351</v>
      </c>
      <c r="T2613">
        <v>4.2</v>
      </c>
      <c r="U2613">
        <v>18582</v>
      </c>
      <c r="W2613"/>
      <c r="X2613"/>
      <c r="Y2613"/>
      <c r="Z2613"/>
      <c r="AA2613">
        <v>27699692</v>
      </c>
      <c r="AB2613">
        <v>9</v>
      </c>
    </row>
    <row r="2614" spans="1:28" x14ac:dyDescent="0.2">
      <c r="A2614" t="s">
        <v>3282</v>
      </c>
      <c r="B2614" t="s">
        <v>3283</v>
      </c>
      <c r="C2614">
        <v>2001</v>
      </c>
      <c r="D2614" s="1">
        <v>37841</v>
      </c>
      <c r="E2614" t="s">
        <v>1045</v>
      </c>
      <c r="F2614" t="s">
        <v>44044</v>
      </c>
      <c r="G2614" t="s">
        <v>44045</v>
      </c>
      <c r="H2614">
        <v>100</v>
      </c>
      <c r="I2614" t="s">
        <v>25</v>
      </c>
      <c r="J2614" t="s">
        <v>26</v>
      </c>
      <c r="K2614" t="s">
        <v>307</v>
      </c>
      <c r="L2614" t="s">
        <v>27</v>
      </c>
      <c r="M2614" t="s">
        <v>3284</v>
      </c>
      <c r="N2614" t="s">
        <v>3285</v>
      </c>
      <c r="O2614" t="s">
        <v>3286</v>
      </c>
      <c r="P2614" t="s">
        <v>3287</v>
      </c>
      <c r="Q2614" t="s">
        <v>3288</v>
      </c>
      <c r="R2614" t="s">
        <v>3289</v>
      </c>
      <c r="S2614" t="s">
        <v>3290</v>
      </c>
      <c r="T2614">
        <v>7.1</v>
      </c>
      <c r="U2614">
        <v>94874</v>
      </c>
      <c r="V2614" s="12">
        <f>W2614*1.46138339920949</f>
        <v>4384150.1976284701</v>
      </c>
      <c r="W2614" s="3">
        <v>3000000</v>
      </c>
      <c r="X2614" s="13">
        <f>Y2614*1.46138339920949</f>
        <v>27024430.838972405</v>
      </c>
      <c r="Y2614" s="3">
        <v>18492362</v>
      </c>
      <c r="Z2614" s="13">
        <f>AA2614*1.46138339920949</f>
        <v>33878115.848972417</v>
      </c>
      <c r="AA2614" s="3">
        <v>23182223</v>
      </c>
      <c r="AB2614">
        <v>354</v>
      </c>
    </row>
    <row r="2615" spans="1:28" x14ac:dyDescent="0.2">
      <c r="A2615" t="s">
        <v>38850</v>
      </c>
      <c r="B2615" t="s">
        <v>38851</v>
      </c>
      <c r="C2615">
        <v>2017</v>
      </c>
      <c r="D2615" s="1">
        <v>43016</v>
      </c>
      <c r="E2615" t="s">
        <v>1045</v>
      </c>
      <c r="F2615" t="s">
        <v>44044</v>
      </c>
      <c r="H2615">
        <v>88</v>
      </c>
      <c r="I2615" t="s">
        <v>25</v>
      </c>
      <c r="J2615" t="s">
        <v>26</v>
      </c>
      <c r="M2615" t="s">
        <v>38852</v>
      </c>
      <c r="N2615" t="s">
        <v>38853</v>
      </c>
      <c r="O2615" t="s">
        <v>38854</v>
      </c>
      <c r="P2615" t="s">
        <v>6745</v>
      </c>
      <c r="Q2615" t="s">
        <v>38855</v>
      </c>
      <c r="R2615" t="s">
        <v>38856</v>
      </c>
      <c r="S2615" t="s">
        <v>38857</v>
      </c>
      <c r="T2615">
        <v>5.6</v>
      </c>
      <c r="U2615">
        <v>39640</v>
      </c>
      <c r="V2615" s="12">
        <f>W2615*1.05585427545692</f>
        <v>42234171.018276803</v>
      </c>
      <c r="W2615" s="3">
        <v>40000000</v>
      </c>
      <c r="X2615" s="13">
        <f>Y2615*1.05585427545692</f>
        <v>27013507.933844671</v>
      </c>
      <c r="Y2615" s="3">
        <v>25584504</v>
      </c>
      <c r="Z2615" s="13">
        <f>AA2615*1.05585427545692</f>
        <v>36093854.702774182</v>
      </c>
      <c r="AA2615" s="3">
        <v>34184504</v>
      </c>
      <c r="AB2615">
        <v>189</v>
      </c>
    </row>
    <row r="2616" spans="1:28" x14ac:dyDescent="0.2">
      <c r="A2616" t="s">
        <v>1901</v>
      </c>
      <c r="B2616" t="s">
        <v>1902</v>
      </c>
      <c r="C2616">
        <v>2000</v>
      </c>
      <c r="D2616" t="s">
        <v>1903</v>
      </c>
      <c r="E2616" t="s">
        <v>176</v>
      </c>
      <c r="F2616" t="s">
        <v>44042</v>
      </c>
      <c r="H2616">
        <v>126</v>
      </c>
      <c r="I2616" t="s">
        <v>1178</v>
      </c>
      <c r="J2616" t="s">
        <v>26</v>
      </c>
      <c r="M2616" t="s">
        <v>1904</v>
      </c>
      <c r="N2616" t="s">
        <v>1904</v>
      </c>
      <c r="O2616" t="s">
        <v>1905</v>
      </c>
      <c r="P2616" t="s">
        <v>1906</v>
      </c>
      <c r="Q2616" t="s">
        <v>1907</v>
      </c>
      <c r="R2616" t="s">
        <v>1908</v>
      </c>
      <c r="S2616" t="s">
        <v>1909</v>
      </c>
      <c r="T2616">
        <v>6.9</v>
      </c>
      <c r="U2616">
        <v>22522</v>
      </c>
      <c r="V2616" s="12">
        <f>W2616*1.5029674796748</f>
        <v>30059349.593496002</v>
      </c>
      <c r="W2616" s="3">
        <v>20000000</v>
      </c>
      <c r="X2616" s="13">
        <f>Y2616*1.5029674796748</f>
        <v>26862121.442235831</v>
      </c>
      <c r="Y2616" s="3">
        <v>17872723</v>
      </c>
      <c r="Z2616" s="13">
        <f>AA2616*1.5029674796748</f>
        <v>33710042.571951292</v>
      </c>
      <c r="AA2616" s="3">
        <v>22428990</v>
      </c>
      <c r="AB2616">
        <v>377</v>
      </c>
    </row>
    <row r="2617" spans="1:28" x14ac:dyDescent="0.2">
      <c r="A2617" t="s">
        <v>43082</v>
      </c>
      <c r="B2617" t="s">
        <v>43083</v>
      </c>
      <c r="C2617">
        <v>2018</v>
      </c>
      <c r="D2617" t="s">
        <v>23686</v>
      </c>
      <c r="E2617" t="s">
        <v>176</v>
      </c>
      <c r="F2617" t="s">
        <v>44045</v>
      </c>
      <c r="G2617" t="s">
        <v>44042</v>
      </c>
      <c r="H2617">
        <v>102</v>
      </c>
      <c r="I2617" t="s">
        <v>2743</v>
      </c>
      <c r="J2617" t="s">
        <v>26</v>
      </c>
      <c r="M2617" t="s">
        <v>43084</v>
      </c>
      <c r="N2617" t="s">
        <v>43085</v>
      </c>
      <c r="O2617" t="s">
        <v>43086</v>
      </c>
      <c r="P2617" t="s">
        <v>8858</v>
      </c>
      <c r="Q2617" t="s">
        <v>43087</v>
      </c>
      <c r="R2617" t="s">
        <v>43088</v>
      </c>
      <c r="S2617" t="s">
        <v>43089</v>
      </c>
      <c r="T2617">
        <v>7.6</v>
      </c>
      <c r="U2617">
        <v>132937</v>
      </c>
      <c r="V2617" s="12">
        <f>W2617*1.03068014830331</f>
        <v>906998.53050691274</v>
      </c>
      <c r="W2617" s="3">
        <v>880000</v>
      </c>
      <c r="X2617" s="13">
        <f>Y2617*1.03068014830331</f>
        <v>26819283.819754049</v>
      </c>
      <c r="Y2617" s="3">
        <v>26020957</v>
      </c>
      <c r="Z2617" s="13">
        <f>AA2617*1.03068014830331</f>
        <v>77777223.486429855</v>
      </c>
      <c r="AA2617" s="3">
        <v>75462037</v>
      </c>
      <c r="AB2617">
        <v>1102</v>
      </c>
    </row>
    <row r="2618" spans="1:28" hidden="1" x14ac:dyDescent="0.2">
      <c r="A2618" t="s">
        <v>24381</v>
      </c>
      <c r="B2618" t="s">
        <v>24382</v>
      </c>
      <c r="C2618">
        <v>2013</v>
      </c>
      <c r="D2618" t="s">
        <v>24383</v>
      </c>
      <c r="E2618" t="s">
        <v>16512</v>
      </c>
      <c r="F2618" t="s">
        <v>44044</v>
      </c>
      <c r="G2618" t="s">
        <v>44042</v>
      </c>
      <c r="H2618">
        <v>150</v>
      </c>
      <c r="I2618" t="s">
        <v>943</v>
      </c>
      <c r="J2618" t="s">
        <v>944</v>
      </c>
      <c r="M2618" t="s">
        <v>19581</v>
      </c>
      <c r="N2618" t="s">
        <v>24384</v>
      </c>
      <c r="O2618" t="s">
        <v>24385</v>
      </c>
      <c r="P2618" t="s">
        <v>9685</v>
      </c>
      <c r="Q2618" t="s">
        <v>24386</v>
      </c>
      <c r="R2618" t="s">
        <v>24387</v>
      </c>
      <c r="S2618" t="s">
        <v>24388</v>
      </c>
      <c r="T2618">
        <v>5.3</v>
      </c>
      <c r="U2618">
        <v>14942</v>
      </c>
      <c r="W2618"/>
      <c r="X2618"/>
      <c r="Y2618">
        <v>1579940</v>
      </c>
      <c r="Z2618"/>
      <c r="AA2618">
        <v>3164441</v>
      </c>
      <c r="AB2618">
        <v>55</v>
      </c>
    </row>
    <row r="2619" spans="1:28" x14ac:dyDescent="0.2">
      <c r="A2619" t="s">
        <v>25584</v>
      </c>
      <c r="B2619" t="s">
        <v>25585</v>
      </c>
      <c r="C2619">
        <v>2019</v>
      </c>
      <c r="D2619" s="1">
        <v>43657</v>
      </c>
      <c r="E2619" t="s">
        <v>1045</v>
      </c>
      <c r="F2619" t="s">
        <v>44032</v>
      </c>
      <c r="G2619" t="s">
        <v>44036</v>
      </c>
      <c r="H2619">
        <v>109</v>
      </c>
      <c r="I2619" t="s">
        <v>25</v>
      </c>
      <c r="J2619" t="s">
        <v>26</v>
      </c>
      <c r="K2619" t="s">
        <v>64</v>
      </c>
      <c r="M2619" t="s">
        <v>25586</v>
      </c>
      <c r="N2619" t="s">
        <v>25587</v>
      </c>
      <c r="O2619" t="s">
        <v>25588</v>
      </c>
      <c r="P2619" t="s">
        <v>3861</v>
      </c>
      <c r="Q2619" t="s">
        <v>25589</v>
      </c>
      <c r="R2619" t="s">
        <v>25590</v>
      </c>
      <c r="S2619" t="s">
        <v>25591</v>
      </c>
      <c r="T2619">
        <v>7.6</v>
      </c>
      <c r="U2619">
        <v>21842</v>
      </c>
      <c r="V2619" s="12">
        <f>W2619*1.01233684194057</f>
        <v>18222063.15493026</v>
      </c>
      <c r="W2619" s="3">
        <v>18000000</v>
      </c>
      <c r="X2619" s="13">
        <f>Y2619*1.01233684194057</f>
        <v>26721280.863273874</v>
      </c>
      <c r="Y2619" s="3">
        <v>26395642</v>
      </c>
      <c r="Z2619" s="13">
        <f>AA2619*1.01233684194057</f>
        <v>34183362.514059894</v>
      </c>
      <c r="AA2619" s="3">
        <v>33766787</v>
      </c>
      <c r="AB2619">
        <v>294</v>
      </c>
    </row>
    <row r="2620" spans="1:28" hidden="1" x14ac:dyDescent="0.2">
      <c r="A2620" t="s">
        <v>24396</v>
      </c>
      <c r="B2620" t="s">
        <v>24397</v>
      </c>
      <c r="C2620">
        <v>2009</v>
      </c>
      <c r="D2620" t="s">
        <v>24398</v>
      </c>
      <c r="E2620" t="s">
        <v>176</v>
      </c>
      <c r="F2620" t="s">
        <v>44042</v>
      </c>
      <c r="H2620">
        <v>97</v>
      </c>
      <c r="I2620" t="s">
        <v>24399</v>
      </c>
      <c r="J2620" t="s">
        <v>2390</v>
      </c>
      <c r="M2620" t="s">
        <v>24400</v>
      </c>
      <c r="N2620" t="s">
        <v>24401</v>
      </c>
      <c r="O2620" t="s">
        <v>24402</v>
      </c>
      <c r="P2620" t="s">
        <v>24403</v>
      </c>
      <c r="Q2620" t="s">
        <v>24403</v>
      </c>
      <c r="R2620" t="s">
        <v>24404</v>
      </c>
      <c r="S2620" t="s">
        <v>24405</v>
      </c>
      <c r="T2620">
        <v>7.3</v>
      </c>
      <c r="U2620">
        <v>79540</v>
      </c>
      <c r="W2620"/>
      <c r="X2620"/>
      <c r="Y2620">
        <v>110248</v>
      </c>
      <c r="Z2620"/>
      <c r="AA2620">
        <v>494825</v>
      </c>
      <c r="AB2620">
        <v>263</v>
      </c>
    </row>
    <row r="2621" spans="1:28" x14ac:dyDescent="0.2">
      <c r="A2621" t="s">
        <v>18139</v>
      </c>
      <c r="B2621" t="s">
        <v>18140</v>
      </c>
      <c r="C2621">
        <v>2011</v>
      </c>
      <c r="D2621" s="1">
        <v>40849</v>
      </c>
      <c r="E2621" t="s">
        <v>16512</v>
      </c>
      <c r="F2621" t="s">
        <v>44031</v>
      </c>
      <c r="G2621" t="s">
        <v>44032</v>
      </c>
      <c r="H2621">
        <v>108</v>
      </c>
      <c r="I2621" t="s">
        <v>360</v>
      </c>
      <c r="J2621" t="s">
        <v>26</v>
      </c>
      <c r="M2621" t="s">
        <v>18141</v>
      </c>
      <c r="N2621" t="s">
        <v>18142</v>
      </c>
      <c r="O2621" t="s">
        <v>18143</v>
      </c>
      <c r="P2621" t="s">
        <v>18144</v>
      </c>
      <c r="Q2621" t="s">
        <v>18145</v>
      </c>
      <c r="R2621" t="s">
        <v>18146</v>
      </c>
      <c r="S2621" t="s">
        <v>18147</v>
      </c>
      <c r="T2621">
        <v>5.9</v>
      </c>
      <c r="U2621">
        <v>52963</v>
      </c>
      <c r="V2621" s="12">
        <f>W2621*1.1505830469594</f>
        <v>34517491.408782005</v>
      </c>
      <c r="W2621" s="3">
        <v>30000000</v>
      </c>
      <c r="X2621" s="13">
        <f>Y2621*1.1505830469594</f>
        <v>26704238.617625274</v>
      </c>
      <c r="Y2621" s="3">
        <v>23209310</v>
      </c>
      <c r="Z2621" s="13">
        <f>AA2621*1.1505830469594</f>
        <v>124964030.82795803</v>
      </c>
      <c r="AA2621" s="3">
        <v>108609310</v>
      </c>
      <c r="AB2621">
        <v>235</v>
      </c>
    </row>
    <row r="2622" spans="1:28" x14ac:dyDescent="0.2">
      <c r="A2622" t="s">
        <v>20369</v>
      </c>
      <c r="B2622" t="s">
        <v>20370</v>
      </c>
      <c r="C2622">
        <v>2011</v>
      </c>
      <c r="D2622" t="s">
        <v>14092</v>
      </c>
      <c r="E2622" t="s">
        <v>44043</v>
      </c>
      <c r="F2622" t="s">
        <v>44038</v>
      </c>
      <c r="G2622" t="s">
        <v>44040</v>
      </c>
      <c r="H2622">
        <v>109</v>
      </c>
      <c r="I2622" t="s">
        <v>20371</v>
      </c>
      <c r="J2622" t="s">
        <v>26</v>
      </c>
      <c r="M2622" t="s">
        <v>8230</v>
      </c>
      <c r="N2622" t="s">
        <v>20372</v>
      </c>
      <c r="O2622" t="s">
        <v>20373</v>
      </c>
      <c r="P2622" t="s">
        <v>20374</v>
      </c>
      <c r="Q2622" t="s">
        <v>20375</v>
      </c>
      <c r="R2622" t="s">
        <v>20376</v>
      </c>
      <c r="S2622" t="s">
        <v>20377</v>
      </c>
      <c r="T2622">
        <v>5.8</v>
      </c>
      <c r="U2622">
        <v>40555</v>
      </c>
      <c r="V2622" s="12">
        <f>W2622*1.1505830469594</f>
        <v>23011660.939188</v>
      </c>
      <c r="W2622" s="3">
        <v>20000000</v>
      </c>
      <c r="X2622" s="13">
        <f>Y2622*1.1505830469594</f>
        <v>26678303.325163763</v>
      </c>
      <c r="Y2622" s="3">
        <v>23186769</v>
      </c>
      <c r="Z2622" s="13">
        <f>AA2622*1.1505830469594</f>
        <v>45773280.622359924</v>
      </c>
      <c r="AA2622" s="3">
        <v>39782683</v>
      </c>
      <c r="AB2622">
        <v>54</v>
      </c>
    </row>
    <row r="2623" spans="1:28" x14ac:dyDescent="0.2">
      <c r="A2623" t="s">
        <v>4452</v>
      </c>
      <c r="B2623" t="s">
        <v>4453</v>
      </c>
      <c r="C2623">
        <v>2001</v>
      </c>
      <c r="D2623" t="s">
        <v>727</v>
      </c>
      <c r="E2623" t="s">
        <v>16512</v>
      </c>
      <c r="F2623" t="s">
        <v>44032</v>
      </c>
      <c r="G2623" t="s">
        <v>44042</v>
      </c>
      <c r="H2623">
        <v>131</v>
      </c>
      <c r="I2623" t="s">
        <v>25</v>
      </c>
      <c r="J2623" t="s">
        <v>26</v>
      </c>
      <c r="M2623" t="s">
        <v>1904</v>
      </c>
      <c r="N2623" t="s">
        <v>4454</v>
      </c>
      <c r="O2623" t="s">
        <v>4455</v>
      </c>
      <c r="P2623" t="s">
        <v>507</v>
      </c>
      <c r="Q2623" t="s">
        <v>4456</v>
      </c>
      <c r="R2623" t="s">
        <v>4457</v>
      </c>
      <c r="S2623" t="s">
        <v>4458</v>
      </c>
      <c r="T2623">
        <v>7</v>
      </c>
      <c r="U2623">
        <v>69830</v>
      </c>
      <c r="V2623" s="12">
        <f>W2623*1.46138339920949</f>
        <v>105219604.74308328</v>
      </c>
      <c r="W2623" s="3">
        <v>72000000</v>
      </c>
      <c r="X2623" s="13">
        <f>Y2623*1.46138339920949</f>
        <v>26661566.418181889</v>
      </c>
      <c r="Y2623" s="3">
        <v>18244060</v>
      </c>
      <c r="Z2623" s="13">
        <f>AA2623*1.46138339920949</f>
        <v>40396593.119011961</v>
      </c>
      <c r="AA2623" s="3">
        <v>27642707</v>
      </c>
      <c r="AB2623">
        <v>307</v>
      </c>
    </row>
    <row r="2624" spans="1:28" x14ac:dyDescent="0.2">
      <c r="A2624" t="s">
        <v>32405</v>
      </c>
      <c r="B2624" t="s">
        <v>32406</v>
      </c>
      <c r="C2624">
        <v>2016</v>
      </c>
      <c r="D2624" t="s">
        <v>31595</v>
      </c>
      <c r="E2624" t="s">
        <v>44037</v>
      </c>
      <c r="F2624" t="s">
        <v>44031</v>
      </c>
      <c r="G2624" t="s">
        <v>44038</v>
      </c>
      <c r="H2624">
        <v>89</v>
      </c>
      <c r="I2624" t="s">
        <v>11437</v>
      </c>
      <c r="J2624" t="s">
        <v>26</v>
      </c>
      <c r="M2624" t="s">
        <v>32407</v>
      </c>
      <c r="N2624" t="s">
        <v>32408</v>
      </c>
      <c r="O2624" t="s">
        <v>32409</v>
      </c>
      <c r="P2624" t="s">
        <v>8009</v>
      </c>
      <c r="Q2624" t="s">
        <v>32410</v>
      </c>
      <c r="R2624" t="s">
        <v>32411</v>
      </c>
      <c r="S2624" t="s">
        <v>32412</v>
      </c>
      <c r="T2624">
        <v>6.8</v>
      </c>
      <c r="U2624">
        <v>19061</v>
      </c>
      <c r="V2624" s="12">
        <f>W2624*1.07834771485832</f>
        <v>32350431.445749599</v>
      </c>
      <c r="W2624" s="3">
        <v>30000000</v>
      </c>
      <c r="X2624" s="13">
        <f>Y2624*1.07834771485832</f>
        <v>26637949.127150543</v>
      </c>
      <c r="Y2624" s="3">
        <v>24702560</v>
      </c>
      <c r="Z2624" s="13">
        <f>AA2624*1.07834771485832</f>
        <v>114442107.71543366</v>
      </c>
      <c r="AA2624" s="3">
        <v>106127278</v>
      </c>
      <c r="AB2624">
        <v>88</v>
      </c>
    </row>
    <row r="2625" spans="1:28" hidden="1" x14ac:dyDescent="0.2">
      <c r="A2625" t="s">
        <v>24436</v>
      </c>
      <c r="B2625" t="s">
        <v>24437</v>
      </c>
      <c r="C2625">
        <v>2017</v>
      </c>
      <c r="D2625" s="1">
        <v>42984</v>
      </c>
      <c r="E2625" t="s">
        <v>44041</v>
      </c>
      <c r="F2625" t="s">
        <v>44032</v>
      </c>
      <c r="G2625" t="s">
        <v>44045</v>
      </c>
      <c r="H2625">
        <v>86</v>
      </c>
      <c r="I2625" t="s">
        <v>177</v>
      </c>
      <c r="J2625" t="s">
        <v>26</v>
      </c>
      <c r="M2625" t="s">
        <v>24438</v>
      </c>
      <c r="N2625" t="s">
        <v>24438</v>
      </c>
      <c r="O2625" t="s">
        <v>24439</v>
      </c>
      <c r="P2625" t="s">
        <v>24440</v>
      </c>
      <c r="Q2625" t="s">
        <v>24441</v>
      </c>
      <c r="R2625" t="s">
        <v>24442</v>
      </c>
      <c r="S2625" t="s">
        <v>24443</v>
      </c>
      <c r="T2625">
        <v>6.2</v>
      </c>
      <c r="U2625">
        <v>10968</v>
      </c>
      <c r="W2625"/>
      <c r="X2625"/>
      <c r="Y2625"/>
      <c r="Z2625"/>
      <c r="AA2625"/>
      <c r="AB2625">
        <v>64</v>
      </c>
    </row>
    <row r="2626" spans="1:28" x14ac:dyDescent="0.2">
      <c r="A2626" t="s">
        <v>10726</v>
      </c>
      <c r="B2626" t="s">
        <v>10727</v>
      </c>
      <c r="C2626">
        <v>2005</v>
      </c>
      <c r="D2626" s="1">
        <v>38607</v>
      </c>
      <c r="E2626" t="s">
        <v>16512</v>
      </c>
      <c r="F2626" t="s">
        <v>44044</v>
      </c>
      <c r="G2626" t="s">
        <v>44032</v>
      </c>
      <c r="H2626">
        <v>109</v>
      </c>
      <c r="I2626" t="s">
        <v>63</v>
      </c>
      <c r="J2626" t="s">
        <v>26</v>
      </c>
      <c r="K2626" t="s">
        <v>6812</v>
      </c>
      <c r="M2626" t="s">
        <v>10728</v>
      </c>
      <c r="N2626" t="s">
        <v>10729</v>
      </c>
      <c r="O2626" t="s">
        <v>10730</v>
      </c>
      <c r="P2626" t="s">
        <v>4616</v>
      </c>
      <c r="Q2626" t="s">
        <v>10731</v>
      </c>
      <c r="R2626" t="s">
        <v>10732</v>
      </c>
      <c r="S2626" t="s">
        <v>10733</v>
      </c>
      <c r="T2626">
        <v>6.3</v>
      </c>
      <c r="U2626">
        <v>72684</v>
      </c>
      <c r="V2626" s="12">
        <f>W2626*1.32519713261649</f>
        <v>39755913.978494696</v>
      </c>
      <c r="W2626" s="3">
        <v>30000000</v>
      </c>
      <c r="X2626" s="13">
        <f>Y2626*1.32519713261649</f>
        <v>26558136.589068152</v>
      </c>
      <c r="Y2626" s="3">
        <v>20040895</v>
      </c>
      <c r="Z2626" s="13">
        <f>AA2626*1.32519713261649</f>
        <v>46772130.441218726</v>
      </c>
      <c r="AA2626" s="3">
        <v>35294470</v>
      </c>
      <c r="AB2626">
        <v>232</v>
      </c>
    </row>
    <row r="2627" spans="1:28" x14ac:dyDescent="0.2">
      <c r="A2627" t="s">
        <v>2388</v>
      </c>
      <c r="B2627" t="s">
        <v>2389</v>
      </c>
      <c r="C2627">
        <v>2001</v>
      </c>
      <c r="D2627" t="s">
        <v>131</v>
      </c>
      <c r="E2627" t="s">
        <v>44041</v>
      </c>
      <c r="F2627" t="s">
        <v>44032</v>
      </c>
      <c r="G2627" t="s">
        <v>44045</v>
      </c>
      <c r="H2627">
        <v>106</v>
      </c>
      <c r="I2627" t="s">
        <v>25</v>
      </c>
      <c r="J2627" t="s">
        <v>26</v>
      </c>
      <c r="K2627" t="s">
        <v>308</v>
      </c>
      <c r="L2627" t="s">
        <v>2390</v>
      </c>
      <c r="M2627" t="s">
        <v>2391</v>
      </c>
      <c r="N2627" t="s">
        <v>2392</v>
      </c>
      <c r="O2627" t="s">
        <v>2393</v>
      </c>
      <c r="P2627" t="s">
        <v>2394</v>
      </c>
      <c r="Q2627" t="s">
        <v>2395</v>
      </c>
      <c r="R2627" t="s">
        <v>2396</v>
      </c>
      <c r="S2627" t="s">
        <v>2397</v>
      </c>
      <c r="T2627">
        <v>5.8</v>
      </c>
      <c r="U2627">
        <v>32222</v>
      </c>
      <c r="V2627" s="12">
        <f>W2627*1.46138339920949</f>
        <v>43841501.976284698</v>
      </c>
      <c r="W2627" s="3">
        <v>30000000</v>
      </c>
      <c r="X2627" s="13">
        <f>Y2627*1.46138339920949</f>
        <v>26524487.193952639</v>
      </c>
      <c r="Y2627" s="3">
        <v>18150259</v>
      </c>
      <c r="Z2627" s="13">
        <f>AA2627*1.46138339920949</f>
        <v>34517304.488419063</v>
      </c>
      <c r="AA2627" s="3">
        <v>23619609</v>
      </c>
      <c r="AB2627">
        <v>218</v>
      </c>
    </row>
    <row r="2628" spans="1:28" hidden="1" x14ac:dyDescent="0.2">
      <c r="A2628" t="s">
        <v>24458</v>
      </c>
      <c r="B2628" t="s">
        <v>24459</v>
      </c>
      <c r="C2628">
        <v>2010</v>
      </c>
      <c r="D2628" t="s">
        <v>24096</v>
      </c>
      <c r="E2628" t="s">
        <v>16512</v>
      </c>
      <c r="F2628" t="s">
        <v>44051</v>
      </c>
      <c r="G2628" t="s">
        <v>44032</v>
      </c>
      <c r="H2628">
        <v>108</v>
      </c>
      <c r="I2628" t="s">
        <v>50</v>
      </c>
      <c r="J2628" t="s">
        <v>51</v>
      </c>
      <c r="K2628" t="s">
        <v>209</v>
      </c>
      <c r="L2628" t="s">
        <v>26</v>
      </c>
      <c r="M2628" t="s">
        <v>15080</v>
      </c>
      <c r="N2628" t="s">
        <v>24460</v>
      </c>
      <c r="O2628" t="s">
        <v>24461</v>
      </c>
      <c r="P2628" t="s">
        <v>15083</v>
      </c>
      <c r="Q2628" t="s">
        <v>24462</v>
      </c>
      <c r="R2628" t="s">
        <v>24463</v>
      </c>
      <c r="S2628" t="s">
        <v>24464</v>
      </c>
      <c r="T2628">
        <v>7.5</v>
      </c>
      <c r="U2628">
        <v>95542</v>
      </c>
      <c r="W2628"/>
      <c r="X2628"/>
      <c r="Y2628">
        <v>205675</v>
      </c>
      <c r="Z2628"/>
      <c r="AA2628">
        <v>15089448</v>
      </c>
      <c r="AB2628">
        <v>126</v>
      </c>
    </row>
    <row r="2629" spans="1:28" x14ac:dyDescent="0.2">
      <c r="A2629" t="s">
        <v>40257</v>
      </c>
      <c r="B2629" t="s">
        <v>40258</v>
      </c>
      <c r="C2629">
        <v>2017</v>
      </c>
      <c r="D2629" s="1">
        <v>43191</v>
      </c>
      <c r="E2629" t="s">
        <v>44035</v>
      </c>
      <c r="F2629" t="s">
        <v>44044</v>
      </c>
      <c r="G2629" t="s">
        <v>44032</v>
      </c>
      <c r="H2629">
        <v>132</v>
      </c>
      <c r="I2629" t="s">
        <v>40259</v>
      </c>
      <c r="J2629" t="s">
        <v>26</v>
      </c>
      <c r="K2629" t="s">
        <v>64</v>
      </c>
      <c r="L2629" t="s">
        <v>361</v>
      </c>
      <c r="M2629" t="s">
        <v>1005</v>
      </c>
      <c r="N2629" t="s">
        <v>40260</v>
      </c>
      <c r="O2629" t="s">
        <v>40261</v>
      </c>
      <c r="P2629" t="s">
        <v>18376</v>
      </c>
      <c r="Q2629" t="s">
        <v>40262</v>
      </c>
      <c r="R2629" t="s">
        <v>40263</v>
      </c>
      <c r="S2629" t="s">
        <v>40264</v>
      </c>
      <c r="T2629">
        <v>6.8</v>
      </c>
      <c r="U2629">
        <v>71290</v>
      </c>
      <c r="V2629" s="12">
        <f>W2629*1.05585427545692</f>
        <v>52792713.772845998</v>
      </c>
      <c r="W2629" s="3">
        <v>50000000</v>
      </c>
      <c r="X2629" s="13">
        <f>Y2629*1.05585427545692</f>
        <v>26516414.908522379</v>
      </c>
      <c r="Y2629" s="3">
        <v>25113707</v>
      </c>
      <c r="Z2629" s="13">
        <f>AA2629*1.05585427545692</f>
        <v>60179791.263642348</v>
      </c>
      <c r="AA2629" s="3">
        <v>56996304</v>
      </c>
      <c r="AB2629">
        <v>244</v>
      </c>
    </row>
    <row r="2630" spans="1:28" x14ac:dyDescent="0.2">
      <c r="A2630" t="s">
        <v>19232</v>
      </c>
      <c r="B2630" t="s">
        <v>19233</v>
      </c>
      <c r="C2630">
        <v>2020</v>
      </c>
      <c r="D2630" t="s">
        <v>8162</v>
      </c>
      <c r="E2630" t="s">
        <v>16512</v>
      </c>
      <c r="F2630" t="s">
        <v>44031</v>
      </c>
      <c r="G2630" t="s">
        <v>44034</v>
      </c>
      <c r="H2630">
        <v>109</v>
      </c>
      <c r="I2630" t="s">
        <v>25</v>
      </c>
      <c r="J2630" t="s">
        <v>26</v>
      </c>
      <c r="M2630" t="s">
        <v>10034</v>
      </c>
      <c r="N2630" t="s">
        <v>19234</v>
      </c>
      <c r="O2630" t="s">
        <v>19235</v>
      </c>
      <c r="P2630" t="s">
        <v>15839</v>
      </c>
      <c r="Q2630" t="s">
        <v>19236</v>
      </c>
      <c r="R2630" t="s">
        <v>19237</v>
      </c>
      <c r="S2630" t="s">
        <v>19238</v>
      </c>
      <c r="T2630">
        <v>4.9000000000000004</v>
      </c>
      <c r="U2630">
        <v>26823</v>
      </c>
      <c r="V2630" s="13">
        <f>W2630</f>
        <v>7000000</v>
      </c>
      <c r="W2630" s="3">
        <v>7000000</v>
      </c>
      <c r="X2630" s="13">
        <f>Y2630</f>
        <v>26441782</v>
      </c>
      <c r="Y2630" s="3">
        <v>26441782</v>
      </c>
      <c r="Z2630" s="13">
        <f>AA2630</f>
        <v>47315959</v>
      </c>
      <c r="AA2630" s="3">
        <v>47315959</v>
      </c>
      <c r="AB2630">
        <v>635</v>
      </c>
    </row>
    <row r="2631" spans="1:28" hidden="1" x14ac:dyDescent="0.2">
      <c r="A2631" t="s">
        <v>24483</v>
      </c>
      <c r="B2631" t="s">
        <v>24484</v>
      </c>
      <c r="C2631">
        <v>2011</v>
      </c>
      <c r="D2631" t="s">
        <v>22702</v>
      </c>
      <c r="E2631" t="s">
        <v>44041</v>
      </c>
      <c r="F2631" t="s">
        <v>44032</v>
      </c>
      <c r="G2631" t="s">
        <v>44049</v>
      </c>
      <c r="H2631">
        <v>105</v>
      </c>
      <c r="I2631" t="s">
        <v>25</v>
      </c>
      <c r="J2631" t="s">
        <v>26</v>
      </c>
      <c r="M2631" t="s">
        <v>24485</v>
      </c>
      <c r="N2631" t="s">
        <v>24486</v>
      </c>
      <c r="O2631" t="s">
        <v>24487</v>
      </c>
      <c r="P2631" t="s">
        <v>16031</v>
      </c>
      <c r="Q2631" t="s">
        <v>24488</v>
      </c>
      <c r="R2631" t="s">
        <v>24489</v>
      </c>
      <c r="S2631" t="s">
        <v>24490</v>
      </c>
      <c r="T2631">
        <v>5.7</v>
      </c>
      <c r="U2631">
        <v>18495</v>
      </c>
      <c r="W2631"/>
      <c r="X2631"/>
      <c r="Y2631">
        <v>45469</v>
      </c>
      <c r="Z2631"/>
      <c r="AA2631">
        <v>1271319</v>
      </c>
      <c r="AB2631">
        <v>94</v>
      </c>
    </row>
    <row r="2632" spans="1:28" x14ac:dyDescent="0.2">
      <c r="A2632" t="s">
        <v>2824</v>
      </c>
      <c r="B2632" t="s">
        <v>2825</v>
      </c>
      <c r="C2632">
        <v>2002</v>
      </c>
      <c r="D2632" t="s">
        <v>2826</v>
      </c>
      <c r="E2632" t="s">
        <v>16512</v>
      </c>
      <c r="F2632" t="s">
        <v>44031</v>
      </c>
      <c r="G2632" t="s">
        <v>44032</v>
      </c>
      <c r="H2632">
        <v>132</v>
      </c>
      <c r="I2632" t="s">
        <v>495</v>
      </c>
      <c r="J2632" t="s">
        <v>26</v>
      </c>
      <c r="M2632" t="s">
        <v>2827</v>
      </c>
      <c r="N2632" t="s">
        <v>2828</v>
      </c>
      <c r="O2632" t="s">
        <v>2829</v>
      </c>
      <c r="P2632" t="s">
        <v>2830</v>
      </c>
      <c r="Q2632" t="s">
        <v>2831</v>
      </c>
      <c r="R2632" t="s">
        <v>2832</v>
      </c>
      <c r="S2632" t="s">
        <v>2833</v>
      </c>
      <c r="T2632">
        <v>6.5</v>
      </c>
      <c r="U2632">
        <v>32187</v>
      </c>
      <c r="V2632" s="12">
        <f>W2632*1.43863813229572</f>
        <v>50352334.630350202</v>
      </c>
      <c r="W2632" s="3">
        <v>35000000</v>
      </c>
      <c r="X2632" s="13">
        <f>Y2632*1.43863813229572</f>
        <v>26335948.463735413</v>
      </c>
      <c r="Y2632" s="3">
        <v>18306166</v>
      </c>
      <c r="Z2632" s="13">
        <f>AA2632*1.43863813229572</f>
        <v>42990312.590856038</v>
      </c>
      <c r="AA2632" s="3">
        <v>29882645</v>
      </c>
      <c r="AB2632">
        <v>225</v>
      </c>
    </row>
    <row r="2633" spans="1:28" x14ac:dyDescent="0.2">
      <c r="A2633" t="s">
        <v>1646</v>
      </c>
      <c r="B2633" t="s">
        <v>1647</v>
      </c>
      <c r="C2633">
        <v>2000</v>
      </c>
      <c r="D2633" s="1">
        <v>37226</v>
      </c>
      <c r="E2633" t="s">
        <v>16512</v>
      </c>
      <c r="F2633" t="s">
        <v>44033</v>
      </c>
      <c r="G2633" t="s">
        <v>44042</v>
      </c>
      <c r="H2633">
        <v>106</v>
      </c>
      <c r="I2633" t="s">
        <v>360</v>
      </c>
      <c r="J2633" t="s">
        <v>26</v>
      </c>
      <c r="M2633" t="s">
        <v>1649</v>
      </c>
      <c r="N2633" t="s">
        <v>1650</v>
      </c>
      <c r="O2633" t="s">
        <v>1651</v>
      </c>
      <c r="P2633" t="s">
        <v>1652</v>
      </c>
      <c r="Q2633" t="s">
        <v>1653</v>
      </c>
      <c r="R2633" t="s">
        <v>1654</v>
      </c>
      <c r="S2633" t="s">
        <v>1655</v>
      </c>
      <c r="T2633">
        <v>5.7</v>
      </c>
      <c r="U2633">
        <v>54732</v>
      </c>
      <c r="V2633" s="12">
        <f>W2633*1.5029674796748</f>
        <v>120237398.37398401</v>
      </c>
      <c r="W2633" s="3">
        <v>80000000</v>
      </c>
      <c r="X2633" s="13">
        <f>Y2633*1.5029674796748</f>
        <v>26273209.185772415</v>
      </c>
      <c r="Y2633" s="3">
        <v>17480890</v>
      </c>
      <c r="Z2633" s="13">
        <f>AA2633*1.5029674796748</f>
        <v>50295257.147845641</v>
      </c>
      <c r="AA2633" s="3">
        <v>33463969</v>
      </c>
      <c r="AB2633">
        <v>356</v>
      </c>
    </row>
    <row r="2634" spans="1:28" hidden="1" x14ac:dyDescent="0.2">
      <c r="A2634" t="s">
        <v>24505</v>
      </c>
      <c r="B2634" t="s">
        <v>24506</v>
      </c>
      <c r="C2634">
        <v>2010</v>
      </c>
      <c r="D2634" s="1">
        <v>41457</v>
      </c>
      <c r="E2634" t="s">
        <v>176</v>
      </c>
      <c r="F2634" t="s">
        <v>44046</v>
      </c>
      <c r="G2634" t="s">
        <v>44042</v>
      </c>
      <c r="H2634">
        <v>93</v>
      </c>
      <c r="I2634" t="s">
        <v>25</v>
      </c>
      <c r="J2634" t="s">
        <v>26</v>
      </c>
      <c r="M2634" t="s">
        <v>24507</v>
      </c>
      <c r="N2634" t="s">
        <v>24508</v>
      </c>
      <c r="O2634" t="s">
        <v>24509</v>
      </c>
      <c r="P2634" t="s">
        <v>24510</v>
      </c>
      <c r="Q2634" t="s">
        <v>24511</v>
      </c>
      <c r="R2634" t="s">
        <v>24512</v>
      </c>
      <c r="S2634" t="s">
        <v>24513</v>
      </c>
      <c r="T2634">
        <v>5.4</v>
      </c>
      <c r="U2634">
        <v>10309</v>
      </c>
      <c r="W2634">
        <v>1000000</v>
      </c>
      <c r="X2634"/>
      <c r="Y2634"/>
      <c r="Z2634"/>
      <c r="AA2634">
        <v>28491</v>
      </c>
      <c r="AB2634">
        <v>120</v>
      </c>
    </row>
    <row r="2635" spans="1:28" hidden="1" x14ac:dyDescent="0.2">
      <c r="A2635" t="s">
        <v>24514</v>
      </c>
      <c r="B2635" t="s">
        <v>24515</v>
      </c>
      <c r="C2635">
        <v>2010</v>
      </c>
      <c r="D2635" s="1">
        <v>40849</v>
      </c>
      <c r="E2635" t="s">
        <v>176</v>
      </c>
      <c r="F2635" t="s">
        <v>44046</v>
      </c>
      <c r="G2635" t="s">
        <v>44045</v>
      </c>
      <c r="H2635">
        <v>91</v>
      </c>
      <c r="I2635" t="s">
        <v>24516</v>
      </c>
      <c r="J2635" t="s">
        <v>26</v>
      </c>
      <c r="K2635" t="s">
        <v>308</v>
      </c>
      <c r="M2635" t="s">
        <v>24517</v>
      </c>
      <c r="N2635" t="s">
        <v>24518</v>
      </c>
      <c r="O2635" t="s">
        <v>24519</v>
      </c>
      <c r="P2635" t="s">
        <v>15704</v>
      </c>
      <c r="Q2635" t="s">
        <v>24520</v>
      </c>
      <c r="R2635" t="s">
        <v>24521</v>
      </c>
      <c r="S2635" t="s">
        <v>24522</v>
      </c>
      <c r="T2635">
        <v>5.2</v>
      </c>
      <c r="U2635">
        <v>16186</v>
      </c>
      <c r="W2635"/>
      <c r="X2635"/>
      <c r="Y2635"/>
      <c r="Z2635"/>
      <c r="AA2635">
        <v>177182</v>
      </c>
      <c r="AB2635">
        <v>70</v>
      </c>
    </row>
    <row r="2636" spans="1:28" x14ac:dyDescent="0.2">
      <c r="A2636" t="s">
        <v>38843</v>
      </c>
      <c r="B2636" t="s">
        <v>38844</v>
      </c>
      <c r="C2636">
        <v>2017</v>
      </c>
      <c r="D2636" s="1">
        <v>42746</v>
      </c>
      <c r="E2636" t="s">
        <v>176</v>
      </c>
      <c r="H2636">
        <v>101</v>
      </c>
      <c r="I2636" t="s">
        <v>25</v>
      </c>
      <c r="J2636" t="s">
        <v>26</v>
      </c>
      <c r="M2636" t="s">
        <v>14206</v>
      </c>
      <c r="N2636" t="s">
        <v>38845</v>
      </c>
      <c r="O2636" t="s">
        <v>38846</v>
      </c>
      <c r="P2636" t="s">
        <v>13116</v>
      </c>
      <c r="Q2636" t="s">
        <v>38847</v>
      </c>
      <c r="R2636" t="s">
        <v>38848</v>
      </c>
      <c r="S2636" t="s">
        <v>38849</v>
      </c>
      <c r="T2636">
        <v>7.6</v>
      </c>
      <c r="U2636">
        <v>95816</v>
      </c>
      <c r="V2636" s="12">
        <f>W2636*1.05585427545692</f>
        <v>7390979.92819844</v>
      </c>
      <c r="W2636" s="3">
        <v>7000000</v>
      </c>
      <c r="X2636" s="13">
        <f>Y2636*1.05585427545692</f>
        <v>26186465.726713471</v>
      </c>
      <c r="Y2636" s="3">
        <v>24801212</v>
      </c>
      <c r="Z2636" s="13">
        <f>AA2636*1.05585427545692</f>
        <v>45474855.976640053</v>
      </c>
      <c r="AA2636" s="3">
        <v>43069254</v>
      </c>
      <c r="AB2636">
        <v>252</v>
      </c>
    </row>
    <row r="2637" spans="1:28" x14ac:dyDescent="0.2">
      <c r="A2637" t="s">
        <v>25532</v>
      </c>
      <c r="B2637" t="s">
        <v>25533</v>
      </c>
      <c r="C2637">
        <v>2016</v>
      </c>
      <c r="D2637" t="s">
        <v>25534</v>
      </c>
      <c r="E2637" t="s">
        <v>1045</v>
      </c>
      <c r="F2637" t="s">
        <v>44032</v>
      </c>
      <c r="G2637" t="s">
        <v>44036</v>
      </c>
      <c r="H2637">
        <v>123</v>
      </c>
      <c r="I2637" t="s">
        <v>25535</v>
      </c>
      <c r="J2637" t="s">
        <v>26</v>
      </c>
      <c r="K2637" t="s">
        <v>64</v>
      </c>
      <c r="M2637" t="s">
        <v>2981</v>
      </c>
      <c r="N2637" t="s">
        <v>25536</v>
      </c>
      <c r="O2637" t="s">
        <v>25537</v>
      </c>
      <c r="P2637" t="s">
        <v>2984</v>
      </c>
      <c r="Q2637" t="s">
        <v>2985</v>
      </c>
      <c r="R2637" t="s">
        <v>25538</v>
      </c>
      <c r="S2637" t="s">
        <v>25539</v>
      </c>
      <c r="T2637">
        <v>6.5</v>
      </c>
      <c r="U2637">
        <v>66417</v>
      </c>
      <c r="V2637" s="12">
        <f>W2637*1.07834771485832</f>
        <v>37742170.020041205</v>
      </c>
      <c r="W2637" s="3">
        <v>35000000</v>
      </c>
      <c r="X2637" s="13">
        <f>Y2637*1.07834771485832</f>
        <v>26152541.686784219</v>
      </c>
      <c r="Y2637" s="3">
        <v>24252420</v>
      </c>
      <c r="Z2637" s="13">
        <f>AA2637*1.07834771485832</f>
        <v>228558407.76569089</v>
      </c>
      <c r="AA2637" s="3">
        <v>211952420</v>
      </c>
      <c r="AB2637">
        <v>144</v>
      </c>
    </row>
    <row r="2638" spans="1:28" x14ac:dyDescent="0.2">
      <c r="A2638" t="s">
        <v>11943</v>
      </c>
      <c r="B2638" t="s">
        <v>11944</v>
      </c>
      <c r="C2638">
        <v>2006</v>
      </c>
      <c r="D2638" s="1">
        <v>38723</v>
      </c>
      <c r="E2638" t="s">
        <v>1045</v>
      </c>
      <c r="F2638" t="s">
        <v>44032</v>
      </c>
      <c r="G2638" t="s">
        <v>44057</v>
      </c>
      <c r="H2638">
        <v>105</v>
      </c>
      <c r="I2638" t="s">
        <v>25</v>
      </c>
      <c r="J2638" t="s">
        <v>26</v>
      </c>
      <c r="K2638" t="s">
        <v>4779</v>
      </c>
      <c r="M2638" t="s">
        <v>1822</v>
      </c>
      <c r="N2638" t="s">
        <v>11945</v>
      </c>
      <c r="O2638" t="s">
        <v>11946</v>
      </c>
      <c r="P2638" t="s">
        <v>11947</v>
      </c>
      <c r="Q2638" t="s">
        <v>11948</v>
      </c>
      <c r="R2638" t="s">
        <v>11949</v>
      </c>
      <c r="S2638" t="s">
        <v>11950</v>
      </c>
      <c r="T2638">
        <v>6.7</v>
      </c>
      <c r="U2638">
        <v>21686</v>
      </c>
      <c r="V2638" s="12">
        <f>W2638*1.28378472222222</f>
        <v>12837847.222222202</v>
      </c>
      <c r="W2638" s="3">
        <v>10000000</v>
      </c>
      <c r="X2638" s="13">
        <f>Y2638*1.28378472222222</f>
        <v>26115842.604027733</v>
      </c>
      <c r="Y2638" s="3">
        <v>20342852</v>
      </c>
      <c r="Z2638" s="13">
        <f>AA2638*1.28378472222222</f>
        <v>33361067.832673553</v>
      </c>
      <c r="AA2638" s="3">
        <v>25986497</v>
      </c>
      <c r="AB2638">
        <v>281</v>
      </c>
    </row>
    <row r="2639" spans="1:28" x14ac:dyDescent="0.2">
      <c r="A2639" t="s">
        <v>7259</v>
      </c>
      <c r="B2639" t="s">
        <v>7260</v>
      </c>
      <c r="C2639">
        <v>2005</v>
      </c>
      <c r="D2639" s="1">
        <v>38480</v>
      </c>
      <c r="E2639" t="s">
        <v>1045</v>
      </c>
      <c r="F2639" t="s">
        <v>44044</v>
      </c>
      <c r="H2639">
        <v>100</v>
      </c>
      <c r="I2639" t="s">
        <v>25</v>
      </c>
      <c r="J2639" t="s">
        <v>26</v>
      </c>
      <c r="M2639" t="s">
        <v>1687</v>
      </c>
      <c r="N2639" t="s">
        <v>7261</v>
      </c>
      <c r="O2639" t="s">
        <v>7262</v>
      </c>
      <c r="P2639" t="s">
        <v>201</v>
      </c>
      <c r="Q2639" t="s">
        <v>7263</v>
      </c>
      <c r="R2639" t="s">
        <v>7264</v>
      </c>
      <c r="S2639" t="s">
        <v>7265</v>
      </c>
      <c r="T2639">
        <v>5.4</v>
      </c>
      <c r="U2639">
        <v>22555</v>
      </c>
      <c r="V2639" s="12">
        <f>W2639*1.32519713261649</f>
        <v>53007885.304659598</v>
      </c>
      <c r="W2639" s="3">
        <v>40000000</v>
      </c>
      <c r="X2639" s="13">
        <f>Y2639*1.32519713261649</f>
        <v>26105993.904587865</v>
      </c>
      <c r="Y2639" s="3">
        <v>19699706</v>
      </c>
      <c r="Z2639" s="13">
        <f>AA2639*1.32519713261649</f>
        <v>28594605.453476757</v>
      </c>
      <c r="AA2639" s="3">
        <v>21577624</v>
      </c>
      <c r="AB2639">
        <v>96</v>
      </c>
    </row>
    <row r="2640" spans="1:28" hidden="1" x14ac:dyDescent="0.2">
      <c r="A2640" t="s">
        <v>24556</v>
      </c>
      <c r="B2640" t="s">
        <v>24557</v>
      </c>
      <c r="C2640">
        <v>2010</v>
      </c>
      <c r="D2640" t="s">
        <v>24558</v>
      </c>
      <c r="E2640" t="s">
        <v>16512</v>
      </c>
      <c r="F2640" t="s">
        <v>44044</v>
      </c>
      <c r="G2640" t="s">
        <v>44032</v>
      </c>
      <c r="H2640">
        <v>134</v>
      </c>
      <c r="I2640" t="s">
        <v>943</v>
      </c>
      <c r="J2640" t="s">
        <v>944</v>
      </c>
      <c r="M2640" t="s">
        <v>24559</v>
      </c>
      <c r="N2640" t="s">
        <v>24560</v>
      </c>
      <c r="O2640" t="s">
        <v>24561</v>
      </c>
      <c r="P2640" t="s">
        <v>5671</v>
      </c>
      <c r="Q2640" t="s">
        <v>24562</v>
      </c>
      <c r="R2640" t="s">
        <v>24563</v>
      </c>
      <c r="S2640" t="s">
        <v>24564</v>
      </c>
      <c r="T2640">
        <v>7.4</v>
      </c>
      <c r="U2640">
        <v>16104</v>
      </c>
      <c r="W2640"/>
      <c r="X2640"/>
      <c r="Y2640"/>
      <c r="Z2640"/>
      <c r="AA2640">
        <v>102382</v>
      </c>
      <c r="AB2640">
        <v>40</v>
      </c>
    </row>
    <row r="2641" spans="1:28" x14ac:dyDescent="0.2">
      <c r="A2641" t="s">
        <v>13789</v>
      </c>
      <c r="B2641" t="s">
        <v>13790</v>
      </c>
      <c r="C2641">
        <v>2006</v>
      </c>
      <c r="D2641" s="1">
        <v>38938</v>
      </c>
      <c r="E2641" t="s">
        <v>3496</v>
      </c>
      <c r="F2641" t="s">
        <v>44033</v>
      </c>
      <c r="H2641">
        <v>90</v>
      </c>
      <c r="I2641" t="s">
        <v>13791</v>
      </c>
      <c r="J2641" t="s">
        <v>26</v>
      </c>
      <c r="M2641" t="s">
        <v>13792</v>
      </c>
      <c r="N2641" t="s">
        <v>13793</v>
      </c>
      <c r="O2641" t="s">
        <v>13794</v>
      </c>
      <c r="P2641" t="s">
        <v>13795</v>
      </c>
      <c r="Q2641" t="s">
        <v>13796</v>
      </c>
      <c r="R2641" t="s">
        <v>13797</v>
      </c>
      <c r="S2641" t="s">
        <v>13798</v>
      </c>
      <c r="T2641">
        <v>4.8</v>
      </c>
      <c r="U2641">
        <v>27819</v>
      </c>
      <c r="V2641" s="12">
        <f>W2641*1.28378472222222</f>
        <v>26317586.805555511</v>
      </c>
      <c r="W2641" s="3">
        <v>20500000</v>
      </c>
      <c r="X2641" s="13">
        <f>Y2641*1.28378472222222</f>
        <v>26015173.341249958</v>
      </c>
      <c r="Y2641" s="3">
        <v>20264436</v>
      </c>
      <c r="Z2641" s="13">
        <f>AA2641*1.28378472222222</f>
        <v>38395029.080034658</v>
      </c>
      <c r="AA2641" s="3">
        <v>29907685</v>
      </c>
      <c r="AB2641">
        <v>266</v>
      </c>
    </row>
    <row r="2642" spans="1:28" x14ac:dyDescent="0.2">
      <c r="A2642" t="s">
        <v>16772</v>
      </c>
      <c r="B2642" t="s">
        <v>16773</v>
      </c>
      <c r="C2642">
        <v>2007</v>
      </c>
      <c r="D2642" s="1">
        <v>39391</v>
      </c>
      <c r="E2642" t="s">
        <v>3496</v>
      </c>
      <c r="F2642" t="s">
        <v>44042</v>
      </c>
      <c r="H2642">
        <v>89</v>
      </c>
      <c r="I2642" t="s">
        <v>25</v>
      </c>
      <c r="J2642" t="s">
        <v>26</v>
      </c>
      <c r="M2642" t="s">
        <v>16774</v>
      </c>
      <c r="N2642" t="s">
        <v>16775</v>
      </c>
      <c r="O2642" t="s">
        <v>16776</v>
      </c>
      <c r="P2642" t="s">
        <v>16777</v>
      </c>
      <c r="Q2642" t="s">
        <v>16778</v>
      </c>
      <c r="R2642" t="s">
        <v>16779</v>
      </c>
      <c r="S2642" t="s">
        <v>16780</v>
      </c>
      <c r="T2642">
        <v>5.0999999999999996</v>
      </c>
      <c r="U2642">
        <v>59890</v>
      </c>
      <c r="V2642" s="12">
        <f>W2642*1.24823238899982</f>
        <v>18723485.8349973</v>
      </c>
      <c r="W2642" s="3">
        <v>15000000</v>
      </c>
      <c r="X2642" s="13">
        <f>Y2642*1.24823238899982</f>
        <v>25968433.827328827</v>
      </c>
      <c r="Y2642" s="3">
        <v>20804166</v>
      </c>
      <c r="Z2642" s="13">
        <f>AA2642*144548551.06</f>
        <v>5449158465338789</v>
      </c>
      <c r="AA2642" s="3">
        <v>37697773</v>
      </c>
      <c r="AB2642">
        <v>227</v>
      </c>
    </row>
    <row r="2643" spans="1:28" x14ac:dyDescent="0.2">
      <c r="A2643" t="s">
        <v>1594</v>
      </c>
      <c r="B2643" t="s">
        <v>1595</v>
      </c>
      <c r="C2643">
        <v>2000</v>
      </c>
      <c r="D2643" t="s">
        <v>84</v>
      </c>
      <c r="E2643" t="s">
        <v>1045</v>
      </c>
      <c r="F2643" t="s">
        <v>44044</v>
      </c>
      <c r="H2643">
        <v>94</v>
      </c>
      <c r="I2643" t="s">
        <v>25</v>
      </c>
      <c r="J2643" t="s">
        <v>26</v>
      </c>
      <c r="M2643" t="s">
        <v>1596</v>
      </c>
      <c r="N2643" t="s">
        <v>1596</v>
      </c>
      <c r="O2643" t="s">
        <v>1597</v>
      </c>
      <c r="P2643" t="s">
        <v>1596</v>
      </c>
      <c r="Q2643" t="s">
        <v>1598</v>
      </c>
      <c r="R2643" t="s">
        <v>1599</v>
      </c>
      <c r="S2643" t="s">
        <v>1600</v>
      </c>
      <c r="T2643">
        <v>6.7</v>
      </c>
      <c r="U2643">
        <v>36334</v>
      </c>
      <c r="V2643" s="12">
        <f>W2643*1.5029674796748</f>
        <v>37574186.991870001</v>
      </c>
      <c r="W2643" s="3">
        <v>25000000</v>
      </c>
      <c r="X2643" s="13">
        <f>Y2643*1.5029674796748</f>
        <v>25950776.069390301</v>
      </c>
      <c r="Y2643" s="3">
        <v>17266359</v>
      </c>
      <c r="Z2643" s="13">
        <f>AA2643*1.5029674796748</f>
        <v>44990545.452073269</v>
      </c>
      <c r="AA2643" s="3">
        <v>29934477</v>
      </c>
      <c r="AB2643">
        <v>196</v>
      </c>
    </row>
    <row r="2644" spans="1:28" x14ac:dyDescent="0.2">
      <c r="A2644" t="s">
        <v>19441</v>
      </c>
      <c r="B2644" t="s">
        <v>19442</v>
      </c>
      <c r="C2644">
        <v>2019</v>
      </c>
      <c r="D2644" t="s">
        <v>19443</v>
      </c>
      <c r="E2644" t="s">
        <v>3496</v>
      </c>
      <c r="F2644" t="s">
        <v>44042</v>
      </c>
      <c r="H2644">
        <v>90</v>
      </c>
      <c r="I2644" t="s">
        <v>25</v>
      </c>
      <c r="J2644" t="s">
        <v>26</v>
      </c>
      <c r="K2644" t="s">
        <v>1121</v>
      </c>
      <c r="M2644" t="s">
        <v>19444</v>
      </c>
      <c r="N2644" t="s">
        <v>19444</v>
      </c>
      <c r="O2644" t="s">
        <v>19445</v>
      </c>
      <c r="P2644" t="s">
        <v>19446</v>
      </c>
      <c r="Q2644" t="s">
        <v>19447</v>
      </c>
      <c r="R2644" t="s">
        <v>19448</v>
      </c>
      <c r="S2644" t="s">
        <v>19449</v>
      </c>
      <c r="T2644">
        <v>5.4</v>
      </c>
      <c r="U2644">
        <v>21646</v>
      </c>
      <c r="V2644" s="12">
        <f>W2644*1.01233684194057</f>
        <v>6580189.4726137053</v>
      </c>
      <c r="W2644" s="3">
        <v>6500000</v>
      </c>
      <c r="X2644" s="13">
        <f>Y2644*1.01233684194057</f>
        <v>25937857.677380271</v>
      </c>
      <c r="Y2644" s="3">
        <v>25621766</v>
      </c>
      <c r="Z2644" s="13">
        <f>AA2644*1.01233684194057</f>
        <v>48614202.936849043</v>
      </c>
      <c r="AA2644" s="3">
        <v>48021766</v>
      </c>
      <c r="AB2644">
        <v>312</v>
      </c>
    </row>
    <row r="2645" spans="1:28" x14ac:dyDescent="0.2">
      <c r="A2645" t="s">
        <v>20447</v>
      </c>
      <c r="B2645" t="s">
        <v>20448</v>
      </c>
      <c r="C2645">
        <v>2018</v>
      </c>
      <c r="D2645" t="s">
        <v>20449</v>
      </c>
      <c r="E2645" t="s">
        <v>44035</v>
      </c>
      <c r="F2645" t="s">
        <v>44032</v>
      </c>
      <c r="G2645" t="s">
        <v>44034</v>
      </c>
      <c r="H2645">
        <v>99</v>
      </c>
      <c r="I2645" t="s">
        <v>1705</v>
      </c>
      <c r="J2645" t="s">
        <v>26</v>
      </c>
      <c r="M2645" t="s">
        <v>7723</v>
      </c>
      <c r="N2645" t="s">
        <v>20450</v>
      </c>
      <c r="O2645" t="s">
        <v>20451</v>
      </c>
      <c r="P2645" t="s">
        <v>7485</v>
      </c>
      <c r="Q2645" t="s">
        <v>20452</v>
      </c>
      <c r="R2645" t="s">
        <v>20453</v>
      </c>
      <c r="S2645" t="s">
        <v>20454</v>
      </c>
      <c r="T2645">
        <v>5.4</v>
      </c>
      <c r="U2645">
        <v>29208</v>
      </c>
      <c r="V2645" s="12">
        <f>W2645*1.03068014830331</f>
        <v>3607380.5190615845</v>
      </c>
      <c r="W2645" s="3">
        <v>3500000</v>
      </c>
      <c r="X2645" s="13">
        <f>Y2645*1.03068014830331</f>
        <v>25861636.636079364</v>
      </c>
      <c r="Y2645" s="3">
        <v>25091816</v>
      </c>
      <c r="Z2645" s="13">
        <f>AA2645*1.03068014830331</f>
        <v>45370115.488090597</v>
      </c>
      <c r="AA2645" s="3">
        <v>44019588</v>
      </c>
      <c r="AB2645">
        <v>220</v>
      </c>
    </row>
    <row r="2646" spans="1:28" x14ac:dyDescent="0.2">
      <c r="A2646" t="s">
        <v>1991</v>
      </c>
      <c r="B2646" t="s">
        <v>1992</v>
      </c>
      <c r="C2646">
        <v>2000</v>
      </c>
      <c r="D2646" t="s">
        <v>1387</v>
      </c>
      <c r="E2646" t="s">
        <v>176</v>
      </c>
      <c r="F2646" t="s">
        <v>44057</v>
      </c>
      <c r="G2646" t="s">
        <v>44036</v>
      </c>
      <c r="H2646">
        <v>115</v>
      </c>
      <c r="I2646" t="s">
        <v>25</v>
      </c>
      <c r="J2646" t="s">
        <v>26</v>
      </c>
      <c r="M2646" t="s">
        <v>1993</v>
      </c>
      <c r="N2646" t="s">
        <v>1994</v>
      </c>
      <c r="O2646" t="s">
        <v>1995</v>
      </c>
      <c r="P2646" t="s">
        <v>1996</v>
      </c>
      <c r="Q2646" t="s">
        <v>1997</v>
      </c>
      <c r="R2646" t="s">
        <v>1998</v>
      </c>
      <c r="S2646" t="s">
        <v>1999</v>
      </c>
      <c r="T2646">
        <v>6.7</v>
      </c>
      <c r="U2646">
        <v>18693</v>
      </c>
      <c r="V2646" s="12">
        <f>W2646*1.5029674796748</f>
        <v>43586056.910569198</v>
      </c>
      <c r="W2646" s="3">
        <v>29000000</v>
      </c>
      <c r="X2646" s="13">
        <f>Y2646*1.5029674796748</f>
        <v>25852430.895325258</v>
      </c>
      <c r="Y2646" s="3">
        <v>17200925</v>
      </c>
      <c r="Z2646" s="13">
        <f>AA2646*1.5029674796748</f>
        <v>39657211.243617974</v>
      </c>
      <c r="AA2646" s="3">
        <v>26385941</v>
      </c>
      <c r="AB2646">
        <v>220</v>
      </c>
    </row>
    <row r="2647" spans="1:28" x14ac:dyDescent="0.2">
      <c r="A2647" t="s">
        <v>24465</v>
      </c>
      <c r="B2647" t="s">
        <v>24466</v>
      </c>
      <c r="C2647">
        <v>2017</v>
      </c>
      <c r="D2647" t="s">
        <v>24467</v>
      </c>
      <c r="E2647" t="s">
        <v>176</v>
      </c>
      <c r="F2647" t="s">
        <v>44033</v>
      </c>
      <c r="H2647">
        <v>135</v>
      </c>
      <c r="I2647" t="s">
        <v>24468</v>
      </c>
      <c r="J2647" t="s">
        <v>26</v>
      </c>
      <c r="K2647" t="s">
        <v>308</v>
      </c>
      <c r="L2647" t="s">
        <v>4779</v>
      </c>
      <c r="M2647" t="s">
        <v>3762</v>
      </c>
      <c r="N2647" t="s">
        <v>24469</v>
      </c>
      <c r="O2647" t="s">
        <v>24470</v>
      </c>
      <c r="P2647" t="s">
        <v>520</v>
      </c>
      <c r="Q2647" t="s">
        <v>24471</v>
      </c>
      <c r="R2647" t="s">
        <v>24472</v>
      </c>
      <c r="S2647" t="s">
        <v>24473</v>
      </c>
      <c r="T2647">
        <v>5.7</v>
      </c>
      <c r="U2647">
        <v>95518</v>
      </c>
      <c r="V2647" s="12">
        <f>W2647*1.05585427545692</f>
        <v>71798090.731070563</v>
      </c>
      <c r="W2647" s="3">
        <v>68000000</v>
      </c>
      <c r="X2647" s="13">
        <f>Y2647*1.05585427545692</f>
        <v>25815377.294769932</v>
      </c>
      <c r="Y2647" s="3">
        <v>24449754</v>
      </c>
      <c r="Z2647" s="13">
        <f>AA2647*1.05585427545692</f>
        <v>58076092.423262127</v>
      </c>
      <c r="AA2647" s="3">
        <v>55003890</v>
      </c>
      <c r="AB2647">
        <v>938</v>
      </c>
    </row>
    <row r="2648" spans="1:28" x14ac:dyDescent="0.2">
      <c r="A2648" t="s">
        <v>8401</v>
      </c>
      <c r="B2648" t="s">
        <v>8402</v>
      </c>
      <c r="C2648">
        <v>2005</v>
      </c>
      <c r="D2648" t="s">
        <v>228</v>
      </c>
      <c r="E2648" t="s">
        <v>44037</v>
      </c>
      <c r="F2648" t="s">
        <v>44031</v>
      </c>
      <c r="G2648" t="s">
        <v>44038</v>
      </c>
      <c r="H2648">
        <v>76</v>
      </c>
      <c r="I2648" t="s">
        <v>495</v>
      </c>
      <c r="J2648" t="s">
        <v>26</v>
      </c>
      <c r="M2648" t="s">
        <v>8403</v>
      </c>
      <c r="N2648" t="s">
        <v>8404</v>
      </c>
      <c r="O2648" t="s">
        <v>8405</v>
      </c>
      <c r="P2648" t="s">
        <v>242</v>
      </c>
      <c r="Q2648" t="s">
        <v>8406</v>
      </c>
      <c r="R2648" t="s">
        <v>8407</v>
      </c>
      <c r="S2648" t="s">
        <v>8408</v>
      </c>
      <c r="T2648">
        <v>5.5</v>
      </c>
      <c r="U2648">
        <v>20632</v>
      </c>
      <c r="V2648" s="12">
        <f>W2648*1.32519713261649</f>
        <v>46381899.641577147</v>
      </c>
      <c r="W2648" s="3">
        <v>35000000</v>
      </c>
      <c r="X2648" s="13">
        <f>Y2648*1.32519713261649</f>
        <v>25812330.220000047</v>
      </c>
      <c r="Y2648" s="3">
        <v>19478106</v>
      </c>
      <c r="Z2648" s="13">
        <f>AA2648*1.32519713261649</f>
        <v>81826798.925591558</v>
      </c>
      <c r="AA2648" s="3">
        <v>61746888</v>
      </c>
      <c r="AB2648">
        <v>80</v>
      </c>
    </row>
    <row r="2649" spans="1:28" x14ac:dyDescent="0.2">
      <c r="A2649" t="s">
        <v>10524</v>
      </c>
      <c r="B2649" t="s">
        <v>10525</v>
      </c>
      <c r="C2649">
        <v>2005</v>
      </c>
      <c r="D2649" t="s">
        <v>10526</v>
      </c>
      <c r="E2649" t="s">
        <v>1045</v>
      </c>
      <c r="F2649" t="s">
        <v>44044</v>
      </c>
      <c r="G2649" t="s">
        <v>44053</v>
      </c>
      <c r="H2649">
        <v>134</v>
      </c>
      <c r="I2649" t="s">
        <v>25</v>
      </c>
      <c r="J2649" t="s">
        <v>26</v>
      </c>
      <c r="M2649" t="s">
        <v>10527</v>
      </c>
      <c r="N2649" t="s">
        <v>10528</v>
      </c>
      <c r="O2649" t="s">
        <v>10529</v>
      </c>
      <c r="P2649" t="s">
        <v>10530</v>
      </c>
      <c r="Q2649" t="s">
        <v>10531</v>
      </c>
      <c r="R2649" t="s">
        <v>10532</v>
      </c>
      <c r="S2649" t="s">
        <v>10533</v>
      </c>
      <c r="T2649">
        <v>6.3</v>
      </c>
      <c r="U2649">
        <v>40208</v>
      </c>
      <c r="V2649" s="12">
        <f>W2649*1.32519713261649</f>
        <v>59633870.967742048</v>
      </c>
      <c r="W2649" s="3">
        <v>45000000</v>
      </c>
      <c r="X2649" s="13">
        <f>Y2649*1.32519713261649</f>
        <v>25706878.983369224</v>
      </c>
      <c r="Y2649" s="3">
        <v>19398532</v>
      </c>
      <c r="Z2649" s="13">
        <f>AA2649*1.32519713261649</f>
        <v>50457302.237061031</v>
      </c>
      <c r="AA2649" s="3">
        <v>38075318</v>
      </c>
      <c r="AB2649">
        <v>432</v>
      </c>
    </row>
    <row r="2650" spans="1:28" x14ac:dyDescent="0.2">
      <c r="A2650" t="s">
        <v>12826</v>
      </c>
      <c r="B2650" t="s">
        <v>12827</v>
      </c>
      <c r="C2650">
        <v>2007</v>
      </c>
      <c r="D2650" t="s">
        <v>12828</v>
      </c>
      <c r="E2650" t="s">
        <v>44041</v>
      </c>
      <c r="F2650" t="s">
        <v>44032</v>
      </c>
      <c r="G2650" t="s">
        <v>44034</v>
      </c>
      <c r="H2650">
        <v>102</v>
      </c>
      <c r="I2650" t="s">
        <v>12829</v>
      </c>
      <c r="J2650" t="s">
        <v>26</v>
      </c>
      <c r="M2650" t="s">
        <v>8326</v>
      </c>
      <c r="N2650" t="s">
        <v>12830</v>
      </c>
      <c r="O2650" t="s">
        <v>12831</v>
      </c>
      <c r="P2650" t="s">
        <v>12832</v>
      </c>
      <c r="Q2650" t="s">
        <v>12833</v>
      </c>
      <c r="R2650" t="s">
        <v>12834</v>
      </c>
      <c r="S2650" t="s">
        <v>12835</v>
      </c>
      <c r="T2650">
        <v>6.2</v>
      </c>
      <c r="U2650">
        <v>34451</v>
      </c>
      <c r="V2650" s="12">
        <f>W2650*1.24823238899982</f>
        <v>37446971.6699946</v>
      </c>
      <c r="W2650" s="3">
        <v>30000000</v>
      </c>
      <c r="X2650" s="13">
        <f>Y2650*1.24823238899982</f>
        <v>25687260.744079895</v>
      </c>
      <c r="Y2650" s="3">
        <v>20578909</v>
      </c>
      <c r="Z2650" s="13">
        <f>AA2650*144548551.06</f>
        <v>3875362987904870</v>
      </c>
      <c r="AA2650" s="3">
        <v>26810113</v>
      </c>
      <c r="AB2650">
        <v>276</v>
      </c>
    </row>
    <row r="2651" spans="1:28" x14ac:dyDescent="0.2">
      <c r="A2651" t="s">
        <v>4476</v>
      </c>
      <c r="B2651" t="s">
        <v>4477</v>
      </c>
      <c r="C2651">
        <v>2002</v>
      </c>
      <c r="D2651" t="s">
        <v>4333</v>
      </c>
      <c r="E2651" t="s">
        <v>1045</v>
      </c>
      <c r="F2651" t="s">
        <v>44032</v>
      </c>
      <c r="G2651" t="s">
        <v>44036</v>
      </c>
      <c r="H2651">
        <v>95</v>
      </c>
      <c r="I2651" t="s">
        <v>25</v>
      </c>
      <c r="J2651" t="s">
        <v>26</v>
      </c>
      <c r="M2651" t="s">
        <v>4478</v>
      </c>
      <c r="N2651" t="s">
        <v>4478</v>
      </c>
      <c r="O2651" t="s">
        <v>4479</v>
      </c>
      <c r="P2651" t="s">
        <v>1329</v>
      </c>
      <c r="Q2651" t="s">
        <v>4480</v>
      </c>
      <c r="R2651" t="s">
        <v>4481</v>
      </c>
      <c r="S2651" t="s">
        <v>4482</v>
      </c>
      <c r="T2651">
        <v>7.3</v>
      </c>
      <c r="U2651">
        <v>144254</v>
      </c>
      <c r="V2651" s="12">
        <f>W2651*1.43863813229572</f>
        <v>35965953.307393</v>
      </c>
      <c r="W2651" s="3">
        <v>25000000</v>
      </c>
      <c r="X2651" s="13">
        <f>Y2651*1.43863813229572</f>
        <v>25671369.578521404</v>
      </c>
      <c r="Y2651" s="3">
        <v>17844216</v>
      </c>
      <c r="Z2651" s="13">
        <f>AA2651*1.43863813229572</f>
        <v>35484943.209221795</v>
      </c>
      <c r="AA2651" s="3">
        <v>24665649</v>
      </c>
      <c r="AB2651">
        <v>952</v>
      </c>
    </row>
    <row r="2652" spans="1:28" x14ac:dyDescent="0.2">
      <c r="A2652" t="s">
        <v>2628</v>
      </c>
      <c r="B2652" t="s">
        <v>2629</v>
      </c>
      <c r="C2652">
        <v>2000</v>
      </c>
      <c r="D2652" t="s">
        <v>431</v>
      </c>
      <c r="E2652" t="s">
        <v>44037</v>
      </c>
      <c r="F2652" t="s">
        <v>44047</v>
      </c>
      <c r="G2652" t="s">
        <v>44031</v>
      </c>
      <c r="H2652">
        <v>93</v>
      </c>
      <c r="I2652" t="s">
        <v>2213</v>
      </c>
      <c r="J2652" t="s">
        <v>934</v>
      </c>
      <c r="M2652" t="s">
        <v>2630</v>
      </c>
      <c r="N2652" t="s">
        <v>2631</v>
      </c>
      <c r="O2652" t="s">
        <v>2632</v>
      </c>
      <c r="P2652" t="s">
        <v>2633</v>
      </c>
      <c r="Q2652" t="s">
        <v>2634</v>
      </c>
      <c r="R2652" t="s">
        <v>2635</v>
      </c>
      <c r="S2652" t="s">
        <v>2636</v>
      </c>
      <c r="T2652">
        <v>5.9</v>
      </c>
      <c r="U2652">
        <v>12761</v>
      </c>
      <c r="V2652" s="12">
        <f>W2652*1.5029674796748</f>
        <v>24047479.674796801</v>
      </c>
      <c r="W2652" s="3">
        <v>16000000</v>
      </c>
      <c r="X2652" s="13">
        <f>Y2652*1.5029674796748</f>
        <v>25628793.843252089</v>
      </c>
      <c r="Y2652" s="3">
        <v>17052128</v>
      </c>
      <c r="Z2652" s="13">
        <f>AA2652*1.5029674796748</f>
        <v>102819921.56808965</v>
      </c>
      <c r="AA2652" s="3">
        <v>68411275</v>
      </c>
      <c r="AB2652">
        <v>67</v>
      </c>
    </row>
    <row r="2653" spans="1:28" x14ac:dyDescent="0.2">
      <c r="A2653" t="s">
        <v>32827</v>
      </c>
      <c r="B2653" t="s">
        <v>32828</v>
      </c>
      <c r="C2653">
        <v>2014</v>
      </c>
      <c r="D2653" s="1">
        <v>41765</v>
      </c>
      <c r="E2653" t="s">
        <v>176</v>
      </c>
      <c r="F2653" t="s">
        <v>44036</v>
      </c>
      <c r="H2653">
        <v>104</v>
      </c>
      <c r="I2653" t="s">
        <v>25</v>
      </c>
      <c r="J2653" t="s">
        <v>26</v>
      </c>
      <c r="M2653" t="s">
        <v>26328</v>
      </c>
      <c r="N2653" t="s">
        <v>32829</v>
      </c>
      <c r="O2653" t="s">
        <v>32830</v>
      </c>
      <c r="P2653" t="s">
        <v>21398</v>
      </c>
      <c r="Q2653" t="s">
        <v>32831</v>
      </c>
      <c r="R2653" t="s">
        <v>32832</v>
      </c>
      <c r="S2653" t="s">
        <v>32833</v>
      </c>
      <c r="T2653">
        <v>6.3</v>
      </c>
      <c r="U2653">
        <v>39808</v>
      </c>
      <c r="V2653" s="12">
        <f>W2653*1.09324733035956</f>
        <v>21864946.607191201</v>
      </c>
      <c r="W2653" s="3">
        <v>20000000</v>
      </c>
      <c r="X2653" s="13">
        <f>Y2653*1.09324733035956</f>
        <v>25623804.240799956</v>
      </c>
      <c r="Y2653" s="3">
        <v>23438250</v>
      </c>
      <c r="Z2653" s="13">
        <f>AA2653*1.09324733035956</f>
        <v>37955549.947211355</v>
      </c>
      <c r="AA2653" s="3">
        <v>34718173</v>
      </c>
      <c r="AB2653">
        <v>81</v>
      </c>
    </row>
    <row r="2654" spans="1:28" x14ac:dyDescent="0.2">
      <c r="A2654" t="s">
        <v>3769</v>
      </c>
      <c r="B2654" t="s">
        <v>3770</v>
      </c>
      <c r="C2654">
        <v>2005</v>
      </c>
      <c r="D2654" t="s">
        <v>3771</v>
      </c>
      <c r="E2654" t="s">
        <v>1045</v>
      </c>
      <c r="F2654" t="s">
        <v>44046</v>
      </c>
      <c r="H2654">
        <v>97</v>
      </c>
      <c r="I2654" t="s">
        <v>319</v>
      </c>
      <c r="J2654" t="s">
        <v>26</v>
      </c>
      <c r="M2654" t="s">
        <v>350</v>
      </c>
      <c r="N2654" t="s">
        <v>3772</v>
      </c>
      <c r="O2654" t="s">
        <v>3773</v>
      </c>
      <c r="P2654" t="s">
        <v>3774</v>
      </c>
      <c r="Q2654" t="s">
        <v>3775</v>
      </c>
      <c r="R2654" t="s">
        <v>3776</v>
      </c>
      <c r="S2654" t="s">
        <v>3777</v>
      </c>
      <c r="T2654">
        <v>5</v>
      </c>
      <c r="U2654">
        <v>30073</v>
      </c>
      <c r="V2654" s="12">
        <f>W2654*1.32519713261649</f>
        <v>50357491.039426617</v>
      </c>
      <c r="W2654" s="3">
        <v>38000000</v>
      </c>
      <c r="X2654" s="13">
        <f>Y2654*1.32519713261649</f>
        <v>25573020.821003634</v>
      </c>
      <c r="Y2654" s="3">
        <v>19297522</v>
      </c>
      <c r="Z2654" s="13">
        <f>AA2654*1.32519713261649</f>
        <v>39254621.057562798</v>
      </c>
      <c r="AA2654" s="3">
        <v>29621722</v>
      </c>
      <c r="AB2654">
        <v>330</v>
      </c>
    </row>
    <row r="2655" spans="1:28" x14ac:dyDescent="0.2">
      <c r="A2655" t="s">
        <v>1202</v>
      </c>
      <c r="B2655" t="s">
        <v>1203</v>
      </c>
      <c r="C2655">
        <v>2000</v>
      </c>
      <c r="D2655" t="s">
        <v>1204</v>
      </c>
      <c r="E2655" t="s">
        <v>44041</v>
      </c>
      <c r="F2655" t="s">
        <v>44032</v>
      </c>
      <c r="G2655" t="s">
        <v>44042</v>
      </c>
      <c r="H2655">
        <v>120</v>
      </c>
      <c r="I2655" t="s">
        <v>25</v>
      </c>
      <c r="J2655" t="s">
        <v>26</v>
      </c>
      <c r="K2655" t="s">
        <v>75</v>
      </c>
      <c r="M2655" t="s">
        <v>1205</v>
      </c>
      <c r="N2655" t="s">
        <v>1205</v>
      </c>
      <c r="O2655" t="s">
        <v>1206</v>
      </c>
      <c r="P2655" t="s">
        <v>1207</v>
      </c>
      <c r="Q2655" t="s">
        <v>1208</v>
      </c>
      <c r="R2655" t="s">
        <v>1209</v>
      </c>
      <c r="S2655" t="s">
        <v>1210</v>
      </c>
      <c r="T2655">
        <v>7</v>
      </c>
      <c r="U2655">
        <v>48459</v>
      </c>
      <c r="V2655" s="12">
        <f>W2655*1.5029674796748</f>
        <v>10520772.357723601</v>
      </c>
      <c r="W2655" s="3">
        <v>7000000</v>
      </c>
      <c r="X2655" s="13">
        <f>Y2655*1.5029674796748</f>
        <v>25506231.354187049</v>
      </c>
      <c r="Y2655" s="3">
        <v>16970581</v>
      </c>
      <c r="Z2655" s="13">
        <f>AA2655*1.5029674796748</f>
        <v>43255787.321748063</v>
      </c>
      <c r="AA2655" s="3">
        <v>28780255</v>
      </c>
      <c r="AB2655">
        <v>253</v>
      </c>
    </row>
    <row r="2656" spans="1:28" hidden="1" x14ac:dyDescent="0.2">
      <c r="A2656" t="s">
        <v>24680</v>
      </c>
      <c r="B2656" t="s">
        <v>24681</v>
      </c>
      <c r="C2656">
        <v>2012</v>
      </c>
      <c r="D2656" t="s">
        <v>24182</v>
      </c>
      <c r="E2656" t="s">
        <v>1045</v>
      </c>
      <c r="F2656" t="s">
        <v>44032</v>
      </c>
      <c r="G2656" t="s">
        <v>44036</v>
      </c>
      <c r="H2656">
        <v>92</v>
      </c>
      <c r="I2656" t="s">
        <v>25</v>
      </c>
      <c r="J2656" t="s">
        <v>26</v>
      </c>
      <c r="M2656" t="s">
        <v>24682</v>
      </c>
      <c r="N2656" t="s">
        <v>24683</v>
      </c>
      <c r="O2656" t="s">
        <v>24684</v>
      </c>
      <c r="P2656" t="s">
        <v>24685</v>
      </c>
      <c r="Q2656" t="s">
        <v>24686</v>
      </c>
      <c r="R2656" t="s">
        <v>24687</v>
      </c>
      <c r="S2656" t="s">
        <v>24688</v>
      </c>
      <c r="T2656">
        <v>6.6</v>
      </c>
      <c r="U2656">
        <v>28598</v>
      </c>
      <c r="W2656"/>
      <c r="X2656"/>
      <c r="Y2656">
        <v>3094813</v>
      </c>
      <c r="Z2656"/>
      <c r="AA2656">
        <v>3640975</v>
      </c>
      <c r="AB2656">
        <v>73</v>
      </c>
    </row>
    <row r="2657" spans="1:28" hidden="1" x14ac:dyDescent="0.2">
      <c r="A2657" t="s">
        <v>24689</v>
      </c>
      <c r="B2657" t="s">
        <v>24690</v>
      </c>
      <c r="C2657">
        <v>2010</v>
      </c>
      <c r="D2657" s="1">
        <v>40515</v>
      </c>
      <c r="E2657" t="s">
        <v>1045</v>
      </c>
      <c r="F2657" t="s">
        <v>44032</v>
      </c>
      <c r="G2657" t="s">
        <v>44036</v>
      </c>
      <c r="H2657">
        <v>110</v>
      </c>
      <c r="I2657" t="s">
        <v>7884</v>
      </c>
      <c r="J2657" t="s">
        <v>64</v>
      </c>
      <c r="M2657" t="s">
        <v>8138</v>
      </c>
      <c r="N2657" t="s">
        <v>24691</v>
      </c>
      <c r="O2657" t="s">
        <v>24692</v>
      </c>
      <c r="P2657" t="s">
        <v>24693</v>
      </c>
      <c r="Q2657" t="s">
        <v>24694</v>
      </c>
      <c r="R2657" t="s">
        <v>24695</v>
      </c>
      <c r="S2657" t="s">
        <v>24696</v>
      </c>
      <c r="T2657">
        <v>7.3</v>
      </c>
      <c r="U2657">
        <v>11255</v>
      </c>
      <c r="W2657"/>
      <c r="X2657"/>
      <c r="Y2657"/>
      <c r="Z2657"/>
      <c r="AA2657">
        <v>15340429</v>
      </c>
      <c r="AB2657">
        <v>33</v>
      </c>
    </row>
    <row r="2658" spans="1:28" hidden="1" x14ac:dyDescent="0.2">
      <c r="A2658" t="s">
        <v>24697</v>
      </c>
      <c r="B2658" t="s">
        <v>24698</v>
      </c>
      <c r="C2658">
        <v>2010</v>
      </c>
      <c r="D2658" t="s">
        <v>24543</v>
      </c>
      <c r="E2658" t="s">
        <v>1045</v>
      </c>
      <c r="F2658" t="s">
        <v>44036</v>
      </c>
      <c r="G2658" t="s">
        <v>44050</v>
      </c>
      <c r="H2658">
        <v>100</v>
      </c>
      <c r="I2658" t="s">
        <v>25</v>
      </c>
      <c r="J2658" t="s">
        <v>26</v>
      </c>
      <c r="M2658" t="s">
        <v>12924</v>
      </c>
      <c r="N2658" t="s">
        <v>24699</v>
      </c>
      <c r="O2658" t="s">
        <v>24700</v>
      </c>
      <c r="P2658" t="s">
        <v>6537</v>
      </c>
      <c r="Q2658" t="s">
        <v>24701</v>
      </c>
      <c r="R2658" t="s">
        <v>24702</v>
      </c>
      <c r="S2658" t="s">
        <v>24703</v>
      </c>
      <c r="T2658">
        <v>5.9</v>
      </c>
      <c r="U2658">
        <v>13220</v>
      </c>
      <c r="W2658"/>
      <c r="X2658"/>
      <c r="Y2658">
        <v>21540363</v>
      </c>
      <c r="Z2658"/>
      <c r="AA2658">
        <v>21584424</v>
      </c>
      <c r="AB2658">
        <v>38</v>
      </c>
    </row>
    <row r="2659" spans="1:28" x14ac:dyDescent="0.2">
      <c r="A2659" t="s">
        <v>26433</v>
      </c>
      <c r="B2659" t="s">
        <v>26434</v>
      </c>
      <c r="C2659">
        <v>2010</v>
      </c>
      <c r="D2659" t="s">
        <v>19066</v>
      </c>
      <c r="E2659" t="s">
        <v>16512</v>
      </c>
      <c r="F2659" t="s">
        <v>44033</v>
      </c>
      <c r="G2659" t="s">
        <v>44042</v>
      </c>
      <c r="H2659">
        <v>92</v>
      </c>
      <c r="I2659" t="s">
        <v>25</v>
      </c>
      <c r="J2659" t="s">
        <v>26</v>
      </c>
      <c r="M2659" t="s">
        <v>16074</v>
      </c>
      <c r="N2659" t="s">
        <v>26435</v>
      </c>
      <c r="O2659" t="s">
        <v>26436</v>
      </c>
      <c r="P2659" t="s">
        <v>26437</v>
      </c>
      <c r="Q2659" t="s">
        <v>26438</v>
      </c>
      <c r="R2659" t="s">
        <v>26439</v>
      </c>
      <c r="S2659" t="s">
        <v>26440</v>
      </c>
      <c r="T2659">
        <v>4.4000000000000004</v>
      </c>
      <c r="U2659">
        <v>85700</v>
      </c>
      <c r="V2659" s="12">
        <f>W2659*1.18690152988223</f>
        <v>11869015.298822301</v>
      </c>
      <c r="W2659" s="3">
        <v>10000000</v>
      </c>
      <c r="X2659" s="13">
        <f>Y2659*1.18690152988223</f>
        <v>25392120.307719074</v>
      </c>
      <c r="Y2659" s="3">
        <v>21393620</v>
      </c>
      <c r="Z2659" s="13">
        <f>AA2659*1.18690152988223</f>
        <v>79504464.859288305</v>
      </c>
      <c r="AA2659" s="3">
        <v>66984887</v>
      </c>
      <c r="AB2659">
        <v>999</v>
      </c>
    </row>
    <row r="2660" spans="1:28" x14ac:dyDescent="0.2">
      <c r="A2660" t="s">
        <v>16035</v>
      </c>
      <c r="B2660" t="s">
        <v>16036</v>
      </c>
      <c r="C2660">
        <v>2007</v>
      </c>
      <c r="D2660" t="s">
        <v>8778</v>
      </c>
      <c r="E2660" t="s">
        <v>1045</v>
      </c>
      <c r="F2660" t="s">
        <v>44044</v>
      </c>
      <c r="H2660">
        <v>80</v>
      </c>
      <c r="I2660" t="s">
        <v>25</v>
      </c>
      <c r="J2660" t="s">
        <v>26</v>
      </c>
      <c r="M2660" t="s">
        <v>12269</v>
      </c>
      <c r="N2660" t="s">
        <v>13825</v>
      </c>
      <c r="O2660" t="s">
        <v>16037</v>
      </c>
      <c r="P2660" t="s">
        <v>16038</v>
      </c>
      <c r="Q2660" t="s">
        <v>16039</v>
      </c>
      <c r="R2660" t="s">
        <v>16040</v>
      </c>
      <c r="S2660" t="s">
        <v>16041</v>
      </c>
      <c r="T2660">
        <v>5.9</v>
      </c>
      <c r="U2660">
        <v>26072</v>
      </c>
      <c r="V2660" s="12">
        <f>W2660*1.24823238899982</f>
        <v>12482323.889998199</v>
      </c>
      <c r="W2660" s="3">
        <v>10000000</v>
      </c>
      <c r="X2660" s="13">
        <f>Y2660*1.24823238899982</f>
        <v>25391744.222448967</v>
      </c>
      <c r="Y2660" s="3">
        <v>20342161</v>
      </c>
      <c r="Z2660" s="13">
        <f>AA2660*144548551.06</f>
        <v>3183141514612638</v>
      </c>
      <c r="AA2660" s="3">
        <v>22021262</v>
      </c>
      <c r="AB2660">
        <v>78</v>
      </c>
    </row>
    <row r="2661" spans="1:28" x14ac:dyDescent="0.2">
      <c r="A2661" t="s">
        <v>30048</v>
      </c>
      <c r="B2661" t="s">
        <v>30049</v>
      </c>
      <c r="C2661">
        <v>2014</v>
      </c>
      <c r="D2661" t="s">
        <v>20674</v>
      </c>
      <c r="E2661" t="s">
        <v>16512</v>
      </c>
      <c r="F2661" t="s">
        <v>44031</v>
      </c>
      <c r="G2661" t="s">
        <v>44032</v>
      </c>
      <c r="H2661">
        <v>105</v>
      </c>
      <c r="I2661" t="s">
        <v>30050</v>
      </c>
      <c r="J2661" t="s">
        <v>26</v>
      </c>
      <c r="M2661" t="s">
        <v>167</v>
      </c>
      <c r="N2661" t="s">
        <v>30051</v>
      </c>
      <c r="O2661" t="s">
        <v>30052</v>
      </c>
      <c r="P2661" t="s">
        <v>30053</v>
      </c>
      <c r="Q2661" t="s">
        <v>30054</v>
      </c>
      <c r="R2661" t="s">
        <v>30055</v>
      </c>
      <c r="S2661" t="s">
        <v>30056</v>
      </c>
      <c r="T2661">
        <v>5.5</v>
      </c>
      <c r="U2661">
        <v>105082</v>
      </c>
      <c r="V2661" s="12">
        <f>W2661*1.09324733035956</f>
        <v>109324733.035956</v>
      </c>
      <c r="W2661" s="3">
        <v>100000000</v>
      </c>
      <c r="X2661" s="13">
        <f>Y2661*1.09324733035956</f>
        <v>25384927.512621734</v>
      </c>
      <c r="Y2661" s="3">
        <v>23219748</v>
      </c>
      <c r="Z2661" s="13">
        <f>AA2661*1.09324733035956</f>
        <v>128819116.02266277</v>
      </c>
      <c r="AA2661" s="3">
        <v>117831631</v>
      </c>
      <c r="AB2661">
        <v>376</v>
      </c>
    </row>
    <row r="2662" spans="1:28" x14ac:dyDescent="0.2">
      <c r="A2662" t="s">
        <v>39185</v>
      </c>
      <c r="B2662" t="s">
        <v>39186</v>
      </c>
      <c r="C2662">
        <v>2018</v>
      </c>
      <c r="D2662" t="s">
        <v>37840</v>
      </c>
      <c r="E2662" t="s">
        <v>44035</v>
      </c>
      <c r="F2662" t="s">
        <v>44032</v>
      </c>
      <c r="H2662">
        <v>120</v>
      </c>
      <c r="I2662" t="s">
        <v>27151</v>
      </c>
      <c r="J2662" t="s">
        <v>26</v>
      </c>
      <c r="M2662" t="s">
        <v>2430</v>
      </c>
      <c r="N2662" t="s">
        <v>39187</v>
      </c>
      <c r="O2662" t="s">
        <v>39188</v>
      </c>
      <c r="P2662" t="s">
        <v>37480</v>
      </c>
      <c r="Q2662" t="s">
        <v>39189</v>
      </c>
      <c r="R2662" t="s">
        <v>633</v>
      </c>
      <c r="S2662" t="s">
        <v>634</v>
      </c>
      <c r="T2662">
        <v>7</v>
      </c>
      <c r="U2662">
        <v>22249</v>
      </c>
      <c r="V2662" s="12">
        <f>W2662*1.03068014830331</f>
        <v>20613602.966066197</v>
      </c>
      <c r="W2662" s="3">
        <v>20000000</v>
      </c>
      <c r="X2662" s="13">
        <f>Y2662*1.03068014830331</f>
        <v>25378114.688785981</v>
      </c>
      <c r="Y2662" s="3">
        <v>24622687</v>
      </c>
      <c r="Z2662" s="13">
        <f>AA2662*1.03068014830331</f>
        <v>39860266.385445133</v>
      </c>
      <c r="AA2662" s="3">
        <v>38673750</v>
      </c>
      <c r="AB2662">
        <v>184</v>
      </c>
    </row>
    <row r="2663" spans="1:28" hidden="1" x14ac:dyDescent="0.2">
      <c r="A2663" t="s">
        <v>24732</v>
      </c>
      <c r="B2663" t="s">
        <v>24733</v>
      </c>
      <c r="C2663">
        <v>2011</v>
      </c>
      <c r="D2663" t="s">
        <v>24734</v>
      </c>
      <c r="E2663" t="s">
        <v>176</v>
      </c>
      <c r="F2663" t="s">
        <v>44042</v>
      </c>
      <c r="H2663">
        <v>90</v>
      </c>
      <c r="I2663" t="s">
        <v>1561</v>
      </c>
      <c r="J2663" t="s">
        <v>26</v>
      </c>
      <c r="M2663" t="s">
        <v>24735</v>
      </c>
      <c r="N2663" t="s">
        <v>24736</v>
      </c>
      <c r="O2663" t="s">
        <v>24737</v>
      </c>
      <c r="P2663" t="s">
        <v>11412</v>
      </c>
      <c r="Q2663" t="s">
        <v>24738</v>
      </c>
      <c r="R2663" t="s">
        <v>24739</v>
      </c>
      <c r="S2663" t="s">
        <v>24740</v>
      </c>
      <c r="T2663">
        <v>5.8</v>
      </c>
      <c r="U2663">
        <v>10914</v>
      </c>
      <c r="W2663"/>
      <c r="X2663"/>
      <c r="Y2663"/>
      <c r="Z2663"/>
      <c r="AA2663">
        <v>4498</v>
      </c>
      <c r="AB2663">
        <v>62</v>
      </c>
    </row>
    <row r="2664" spans="1:28" x14ac:dyDescent="0.2">
      <c r="A2664" t="s">
        <v>23364</v>
      </c>
      <c r="B2664" t="s">
        <v>23365</v>
      </c>
      <c r="C2664">
        <v>2018</v>
      </c>
      <c r="D2664" t="s">
        <v>23366</v>
      </c>
      <c r="E2664" t="s">
        <v>3496</v>
      </c>
      <c r="H2664">
        <v>85</v>
      </c>
      <c r="I2664" t="s">
        <v>229</v>
      </c>
      <c r="J2664" t="s">
        <v>26</v>
      </c>
      <c r="M2664" t="s">
        <v>23367</v>
      </c>
      <c r="N2664" t="s">
        <v>23368</v>
      </c>
      <c r="O2664" t="s">
        <v>23369</v>
      </c>
      <c r="P2664" t="s">
        <v>23370</v>
      </c>
      <c r="Q2664" t="s">
        <v>23370</v>
      </c>
      <c r="R2664" t="s">
        <v>23371</v>
      </c>
      <c r="S2664" t="s">
        <v>23372</v>
      </c>
      <c r="T2664">
        <v>5.2</v>
      </c>
      <c r="U2664">
        <v>25927</v>
      </c>
      <c r="V2664" s="12">
        <f>W2664*1.03068014830331</f>
        <v>5153400.7415165491</v>
      </c>
      <c r="W2664" s="3">
        <v>5000000</v>
      </c>
      <c r="X2664" s="13">
        <f>Y2664*1.03068014830331</f>
        <v>25341031.847730175</v>
      </c>
      <c r="Y2664" s="3">
        <v>24586708</v>
      </c>
      <c r="Z2664" s="13">
        <f>AA2664*1.03068014830331</f>
        <v>31991410.988885123</v>
      </c>
      <c r="AA2664" s="3">
        <v>31039126</v>
      </c>
      <c r="AB2664">
        <v>524</v>
      </c>
    </row>
    <row r="2665" spans="1:28" x14ac:dyDescent="0.2">
      <c r="A2665" t="s">
        <v>12672</v>
      </c>
      <c r="B2665" t="s">
        <v>12673</v>
      </c>
      <c r="C2665">
        <v>2009</v>
      </c>
      <c r="D2665" s="1">
        <v>40213</v>
      </c>
      <c r="E2665" t="s">
        <v>44037</v>
      </c>
      <c r="F2665" t="s">
        <v>44031</v>
      </c>
      <c r="G2665" t="s">
        <v>44038</v>
      </c>
      <c r="H2665">
        <v>87</v>
      </c>
      <c r="I2665" t="s">
        <v>229</v>
      </c>
      <c r="J2665" t="s">
        <v>26</v>
      </c>
      <c r="K2665" t="s">
        <v>27</v>
      </c>
      <c r="M2665" t="s">
        <v>4142</v>
      </c>
      <c r="N2665" t="s">
        <v>12674</v>
      </c>
      <c r="O2665" t="s">
        <v>12675</v>
      </c>
      <c r="P2665" t="s">
        <v>386</v>
      </c>
      <c r="Q2665" t="s">
        <v>12676</v>
      </c>
      <c r="R2665" t="s">
        <v>12677</v>
      </c>
      <c r="S2665" t="s">
        <v>12678</v>
      </c>
      <c r="T2665">
        <v>7.9</v>
      </c>
      <c r="U2665">
        <v>193078</v>
      </c>
      <c r="V2665" s="12">
        <f>W2665*1.20636999678377</f>
        <v>48254799.871350802</v>
      </c>
      <c r="W2665" s="3">
        <v>40000000</v>
      </c>
      <c r="X2665" s="13">
        <f>Y2665*1.20636999678377</f>
        <v>25337291.326479781</v>
      </c>
      <c r="Y2665" s="3">
        <v>21002919</v>
      </c>
      <c r="Z2665" s="13">
        <f>AA2665*1.20636999678377</f>
        <v>56063157.550753407</v>
      </c>
      <c r="AA2665" s="3">
        <v>46472606</v>
      </c>
      <c r="AB2665">
        <v>329</v>
      </c>
    </row>
    <row r="2666" spans="1:28" x14ac:dyDescent="0.2">
      <c r="A2666" t="s">
        <v>13621</v>
      </c>
      <c r="B2666" t="s">
        <v>13622</v>
      </c>
      <c r="C2666">
        <v>2007</v>
      </c>
      <c r="D2666" s="1">
        <v>39542</v>
      </c>
      <c r="E2666" t="s">
        <v>44041</v>
      </c>
      <c r="F2666" t="s">
        <v>44032</v>
      </c>
      <c r="G2666" t="s">
        <v>44045</v>
      </c>
      <c r="H2666">
        <v>114</v>
      </c>
      <c r="I2666" t="s">
        <v>25</v>
      </c>
      <c r="J2666" t="s">
        <v>26</v>
      </c>
      <c r="M2666" t="s">
        <v>1278</v>
      </c>
      <c r="N2666" t="s">
        <v>13623</v>
      </c>
      <c r="O2666" t="s">
        <v>13624</v>
      </c>
      <c r="P2666" t="s">
        <v>5915</v>
      </c>
      <c r="Q2666" t="s">
        <v>13625</v>
      </c>
      <c r="R2666" t="s">
        <v>13626</v>
      </c>
      <c r="S2666" t="s">
        <v>13627</v>
      </c>
      <c r="T2666">
        <v>7.6</v>
      </c>
      <c r="U2666">
        <v>245667</v>
      </c>
      <c r="V2666" s="12">
        <f>W2666*1.24823238899982</f>
        <v>23716415.390996579</v>
      </c>
      <c r="W2666" s="3">
        <v>19000000</v>
      </c>
      <c r="X2666" s="13">
        <f>Y2666*1.24823238899982</f>
        <v>25330332.437142562</v>
      </c>
      <c r="Y2666" s="3">
        <v>20292962</v>
      </c>
      <c r="Z2666" s="13">
        <f>AA2666*144548551.06</f>
        <v>5003178484296840</v>
      </c>
      <c r="AA2666" s="3">
        <v>34612443</v>
      </c>
      <c r="AB2666">
        <v>566</v>
      </c>
    </row>
    <row r="2667" spans="1:28" x14ac:dyDescent="0.2">
      <c r="A2667" t="s">
        <v>645</v>
      </c>
      <c r="B2667" t="s">
        <v>646</v>
      </c>
      <c r="C2667">
        <v>2000</v>
      </c>
      <c r="D2667" s="1">
        <v>37226</v>
      </c>
      <c r="E2667" t="s">
        <v>176</v>
      </c>
      <c r="F2667" t="s">
        <v>44046</v>
      </c>
      <c r="G2667" t="s">
        <v>44042</v>
      </c>
      <c r="H2667">
        <v>97</v>
      </c>
      <c r="I2667" t="s">
        <v>25</v>
      </c>
      <c r="J2667" t="s">
        <v>26</v>
      </c>
      <c r="M2667" t="s">
        <v>648</v>
      </c>
      <c r="N2667" t="s">
        <v>649</v>
      </c>
      <c r="O2667" t="s">
        <v>650</v>
      </c>
      <c r="P2667" t="s">
        <v>651</v>
      </c>
      <c r="Q2667" t="s">
        <v>652</v>
      </c>
      <c r="R2667" t="s">
        <v>653</v>
      </c>
      <c r="S2667" t="s">
        <v>654</v>
      </c>
      <c r="T2667">
        <v>4.8</v>
      </c>
      <c r="U2667">
        <v>10316</v>
      </c>
      <c r="V2667" s="12">
        <f>W2667*1.5029674796748</f>
        <v>75148373.983740002</v>
      </c>
      <c r="W2667" s="3">
        <v>50000000</v>
      </c>
      <c r="X2667" s="13">
        <f>Y2667*1.5029674796748</f>
        <v>25272778.421504121</v>
      </c>
      <c r="Y2667" s="3">
        <v>16815253</v>
      </c>
      <c r="Z2667" s="13">
        <f>AA2667*1.5029674796748</f>
        <v>47126913.025609858</v>
      </c>
      <c r="AA2667" s="3">
        <v>31355910</v>
      </c>
      <c r="AB2667">
        <v>173</v>
      </c>
    </row>
    <row r="2668" spans="1:28" x14ac:dyDescent="0.2">
      <c r="A2668" t="s">
        <v>13193</v>
      </c>
      <c r="B2668" t="s">
        <v>13194</v>
      </c>
      <c r="C2668">
        <v>2008</v>
      </c>
      <c r="D2668" s="1">
        <v>39577</v>
      </c>
      <c r="E2668" t="s">
        <v>44041</v>
      </c>
      <c r="F2668" t="s">
        <v>44032</v>
      </c>
      <c r="G2668" t="s">
        <v>44046</v>
      </c>
      <c r="H2668">
        <v>104</v>
      </c>
      <c r="I2668" t="s">
        <v>433</v>
      </c>
      <c r="J2668" t="s">
        <v>26</v>
      </c>
      <c r="K2668" t="s">
        <v>75</v>
      </c>
      <c r="L2668" t="s">
        <v>923</v>
      </c>
      <c r="M2668" t="s">
        <v>13195</v>
      </c>
      <c r="N2668" t="s">
        <v>13196</v>
      </c>
      <c r="O2668" t="s">
        <v>13197</v>
      </c>
      <c r="P2668" t="s">
        <v>258</v>
      </c>
      <c r="Q2668" t="s">
        <v>13198</v>
      </c>
      <c r="R2668" t="s">
        <v>13199</v>
      </c>
      <c r="S2668" t="s">
        <v>13200</v>
      </c>
      <c r="T2668">
        <v>5.9</v>
      </c>
      <c r="U2668">
        <v>87917</v>
      </c>
      <c r="V2668" s="12">
        <f>W2668*1.20207800169993</f>
        <v>36062340.050997898</v>
      </c>
      <c r="W2668" s="3">
        <v>30000000</v>
      </c>
      <c r="X2668" s="13">
        <f>Y2668*1.20207800169993</f>
        <v>25222575.224952742</v>
      </c>
      <c r="Y2668" s="3">
        <v>20982478</v>
      </c>
      <c r="Z2668" s="13">
        <f>AA2668*1.20207800169993</f>
        <v>83380194.423630893</v>
      </c>
      <c r="AA2668" s="3">
        <v>69363381</v>
      </c>
      <c r="AB2668">
        <v>510</v>
      </c>
    </row>
    <row r="2669" spans="1:28" x14ac:dyDescent="0.2">
      <c r="A2669" t="s">
        <v>32088</v>
      </c>
      <c r="B2669" t="s">
        <v>32089</v>
      </c>
      <c r="C2669">
        <v>2014</v>
      </c>
      <c r="D2669" t="s">
        <v>32090</v>
      </c>
      <c r="E2669" t="s">
        <v>16512</v>
      </c>
      <c r="F2669" t="s">
        <v>44032</v>
      </c>
      <c r="G2669" t="s">
        <v>44033</v>
      </c>
      <c r="H2669">
        <v>119</v>
      </c>
      <c r="I2669" t="s">
        <v>25501</v>
      </c>
      <c r="J2669" t="s">
        <v>26</v>
      </c>
      <c r="M2669" t="s">
        <v>32091</v>
      </c>
      <c r="N2669" t="s">
        <v>32092</v>
      </c>
      <c r="O2669" t="s">
        <v>32093</v>
      </c>
      <c r="P2669" t="s">
        <v>125</v>
      </c>
      <c r="Q2669" t="s">
        <v>32094</v>
      </c>
      <c r="R2669" t="s">
        <v>32095</v>
      </c>
      <c r="S2669" t="s">
        <v>32096</v>
      </c>
      <c r="T2669">
        <v>6.3</v>
      </c>
      <c r="U2669">
        <v>213720</v>
      </c>
      <c r="V2669" s="12">
        <f>W2669*1.09324733035956</f>
        <v>109324733.035956</v>
      </c>
      <c r="W2669" s="3">
        <v>100000000</v>
      </c>
      <c r="X2669" s="13">
        <f>Y2669*1.09324733035956</f>
        <v>25169077.85296287</v>
      </c>
      <c r="Y2669" s="3">
        <v>23022309</v>
      </c>
      <c r="Z2669" s="13">
        <f>AA2669*1.09324733035956</f>
        <v>112647393.73072994</v>
      </c>
      <c r="AA2669" s="3">
        <v>103039258</v>
      </c>
      <c r="AB2669">
        <v>554</v>
      </c>
    </row>
    <row r="2670" spans="1:28" x14ac:dyDescent="0.2">
      <c r="A2670" t="s">
        <v>25382</v>
      </c>
      <c r="B2670" t="s">
        <v>25383</v>
      </c>
      <c r="C2670">
        <v>2010</v>
      </c>
      <c r="D2670" s="1">
        <v>40759</v>
      </c>
      <c r="E2670" t="s">
        <v>16512</v>
      </c>
      <c r="F2670" t="s">
        <v>44044</v>
      </c>
      <c r="G2670" t="s">
        <v>44032</v>
      </c>
      <c r="H2670">
        <v>133</v>
      </c>
      <c r="I2670" t="s">
        <v>1016</v>
      </c>
      <c r="J2670" t="s">
        <v>26</v>
      </c>
      <c r="M2670" t="s">
        <v>9500</v>
      </c>
      <c r="N2670" t="s">
        <v>25384</v>
      </c>
      <c r="O2670" t="s">
        <v>25385</v>
      </c>
      <c r="P2670" t="s">
        <v>1008</v>
      </c>
      <c r="Q2670" t="s">
        <v>25386</v>
      </c>
      <c r="R2670" t="s">
        <v>25387</v>
      </c>
      <c r="S2670" t="s">
        <v>25388</v>
      </c>
      <c r="T2670">
        <v>7.4</v>
      </c>
      <c r="U2670">
        <v>178794</v>
      </c>
      <c r="V2670" s="12">
        <f>W2670*1.18690152988223</f>
        <v>35607045.896466903</v>
      </c>
      <c r="W2670" s="3">
        <v>30000000</v>
      </c>
      <c r="X2670" s="13">
        <f>Y2670*1.18690152988223</f>
        <v>25101366.226845354</v>
      </c>
      <c r="Y2670" s="3">
        <v>21148651</v>
      </c>
      <c r="Z2670" s="13">
        <f>AA2670*1.18690152988223</f>
        <v>80054907.060392603</v>
      </c>
      <c r="AA2670" s="3">
        <v>67448651</v>
      </c>
      <c r="AB2670">
        <v>321</v>
      </c>
    </row>
    <row r="2671" spans="1:28" x14ac:dyDescent="0.2">
      <c r="A2671" t="s">
        <v>16578</v>
      </c>
      <c r="B2671" t="s">
        <v>16579</v>
      </c>
      <c r="C2671">
        <v>2013</v>
      </c>
      <c r="D2671" t="s">
        <v>16580</v>
      </c>
      <c r="E2671" t="s">
        <v>1045</v>
      </c>
      <c r="H2671">
        <v>100</v>
      </c>
      <c r="I2671" t="s">
        <v>25</v>
      </c>
      <c r="J2671" t="s">
        <v>26</v>
      </c>
      <c r="K2671" t="s">
        <v>308</v>
      </c>
      <c r="M2671" t="s">
        <v>16581</v>
      </c>
      <c r="N2671" t="s">
        <v>16582</v>
      </c>
      <c r="O2671" t="s">
        <v>16583</v>
      </c>
      <c r="P2671" t="s">
        <v>11114</v>
      </c>
      <c r="Q2671" t="s">
        <v>16584</v>
      </c>
      <c r="R2671" t="s">
        <v>16585</v>
      </c>
      <c r="S2671" t="s">
        <v>16586</v>
      </c>
      <c r="T2671">
        <v>5.9</v>
      </c>
      <c r="U2671">
        <v>70083</v>
      </c>
      <c r="V2671" s="12">
        <f>W2671*1.11098185502045</f>
        <v>33329455.650613498</v>
      </c>
      <c r="W2671" s="3">
        <v>30000000</v>
      </c>
      <c r="X2671" s="13">
        <f>Y2671*1.11098185502045</f>
        <v>25039176.841610156</v>
      </c>
      <c r="Y2671" s="3">
        <v>22537881</v>
      </c>
      <c r="Z2671" s="13">
        <f>AA2671*1.11098185502045</f>
        <v>30482987.931210358</v>
      </c>
      <c r="AA2671" s="3">
        <v>27437881</v>
      </c>
      <c r="AB2671">
        <v>178</v>
      </c>
    </row>
    <row r="2672" spans="1:28" x14ac:dyDescent="0.2">
      <c r="A2672" t="s">
        <v>8853</v>
      </c>
      <c r="B2672" t="s">
        <v>8854</v>
      </c>
      <c r="C2672">
        <v>2004</v>
      </c>
      <c r="D2672" t="s">
        <v>6701</v>
      </c>
      <c r="E2672" t="s">
        <v>44043</v>
      </c>
      <c r="F2672" t="s">
        <v>44038</v>
      </c>
      <c r="H2672">
        <v>88</v>
      </c>
      <c r="I2672" t="s">
        <v>4469</v>
      </c>
      <c r="J2672" t="s">
        <v>26</v>
      </c>
      <c r="K2672" t="s">
        <v>944</v>
      </c>
      <c r="M2672" t="s">
        <v>2914</v>
      </c>
      <c r="N2672" t="s">
        <v>8856</v>
      </c>
      <c r="O2672" t="s">
        <v>8857</v>
      </c>
      <c r="P2672" t="s">
        <v>8858</v>
      </c>
      <c r="Q2672" t="s">
        <v>8859</v>
      </c>
      <c r="R2672" t="s">
        <v>8860</v>
      </c>
      <c r="S2672" t="s">
        <v>8861</v>
      </c>
      <c r="T2672">
        <v>7.1</v>
      </c>
      <c r="U2672">
        <v>179391</v>
      </c>
      <c r="V2672" s="12">
        <f>W2672*1.37009528851244</f>
        <v>12330857.59661196</v>
      </c>
      <c r="W2672" s="3">
        <v>9000000</v>
      </c>
      <c r="X2672" s="13">
        <f>Y2672*1.37009528851244</f>
        <v>25004992.567760713</v>
      </c>
      <c r="Y2672" s="3">
        <v>18250550</v>
      </c>
      <c r="Z2672" s="13">
        <f>AA2672*1.37009528851244</f>
        <v>32795844.872355733</v>
      </c>
      <c r="AA2672" s="3">
        <v>23936908</v>
      </c>
      <c r="AB2672">
        <v>332</v>
      </c>
    </row>
    <row r="2673" spans="1:28" x14ac:dyDescent="0.2">
      <c r="A2673" t="s">
        <v>4417</v>
      </c>
      <c r="B2673" t="s">
        <v>4418</v>
      </c>
      <c r="C2673">
        <v>2002</v>
      </c>
      <c r="D2673" t="s">
        <v>785</v>
      </c>
      <c r="E2673" t="s">
        <v>16512</v>
      </c>
      <c r="F2673" t="s">
        <v>44031</v>
      </c>
      <c r="G2673" t="s">
        <v>44038</v>
      </c>
      <c r="H2673">
        <v>99</v>
      </c>
      <c r="I2673" t="s">
        <v>25</v>
      </c>
      <c r="J2673" t="s">
        <v>26</v>
      </c>
      <c r="M2673" t="s">
        <v>4419</v>
      </c>
      <c r="N2673" t="s">
        <v>4420</v>
      </c>
      <c r="O2673" t="s">
        <v>4421</v>
      </c>
      <c r="P2673" t="s">
        <v>2243</v>
      </c>
      <c r="Q2673" t="s">
        <v>4422</v>
      </c>
      <c r="R2673" t="s">
        <v>4423</v>
      </c>
      <c r="S2673" t="s">
        <v>4424</v>
      </c>
      <c r="T2673">
        <v>5.4</v>
      </c>
      <c r="U2673">
        <v>51992</v>
      </c>
      <c r="V2673" s="12">
        <f>W2673*1.43863813229572</f>
        <v>43159143.968871601</v>
      </c>
      <c r="W2673" s="3">
        <v>30000000</v>
      </c>
      <c r="X2673" s="13">
        <f>Y2673*1.43863813229572</f>
        <v>24920961.542334635</v>
      </c>
      <c r="Y2673" s="3">
        <v>17322606</v>
      </c>
      <c r="Z2673" s="13">
        <f>AA2673*1.43863813229572</f>
        <v>65986494.280505843</v>
      </c>
      <c r="AA2673" s="3">
        <v>45867333</v>
      </c>
      <c r="AB2673">
        <v>314</v>
      </c>
    </row>
    <row r="2674" spans="1:28" x14ac:dyDescent="0.2">
      <c r="A2674" t="s">
        <v>9689</v>
      </c>
      <c r="B2674" t="s">
        <v>9690</v>
      </c>
      <c r="C2674">
        <v>2005</v>
      </c>
      <c r="D2674" t="s">
        <v>9109</v>
      </c>
      <c r="E2674" t="s">
        <v>16512</v>
      </c>
      <c r="F2674" t="s">
        <v>44031</v>
      </c>
      <c r="G2674" t="s">
        <v>44044</v>
      </c>
      <c r="H2674">
        <v>110</v>
      </c>
      <c r="I2674" t="s">
        <v>25</v>
      </c>
      <c r="J2674" t="s">
        <v>26</v>
      </c>
      <c r="M2674" t="s">
        <v>1688</v>
      </c>
      <c r="N2674" t="s">
        <v>7184</v>
      </c>
      <c r="O2674" t="s">
        <v>9691</v>
      </c>
      <c r="P2674" t="s">
        <v>2569</v>
      </c>
      <c r="Q2674" t="s">
        <v>9692</v>
      </c>
      <c r="R2674" t="s">
        <v>9693</v>
      </c>
      <c r="S2674" t="s">
        <v>9694</v>
      </c>
      <c r="T2674">
        <v>5.9</v>
      </c>
      <c r="U2674">
        <v>72713</v>
      </c>
      <c r="V2674" s="12">
        <f>W2674*1.32519713261649</f>
        <v>66259856.630824499</v>
      </c>
      <c r="W2674" s="3">
        <v>50000000</v>
      </c>
      <c r="X2674" s="13">
        <f>Y2674*1.32519713261649</f>
        <v>24915341.386451662</v>
      </c>
      <c r="Y2674" s="3">
        <v>18801234</v>
      </c>
      <c r="Z2674" s="13">
        <f>AA2674*1.32519713261649</f>
        <v>61115038.502078965</v>
      </c>
      <c r="AA2674" s="3">
        <v>46117696</v>
      </c>
      <c r="AB2674">
        <v>224</v>
      </c>
    </row>
    <row r="2675" spans="1:28" x14ac:dyDescent="0.2">
      <c r="A2675" t="s">
        <v>36889</v>
      </c>
      <c r="B2675" t="s">
        <v>36890</v>
      </c>
      <c r="C2675">
        <v>2016</v>
      </c>
      <c r="D2675" t="s">
        <v>36891</v>
      </c>
      <c r="E2675" t="s">
        <v>44035</v>
      </c>
      <c r="F2675" t="s">
        <v>44038</v>
      </c>
      <c r="G2675" t="s">
        <v>44032</v>
      </c>
      <c r="H2675">
        <v>112</v>
      </c>
      <c r="I2675" t="s">
        <v>25</v>
      </c>
      <c r="J2675" t="s">
        <v>26</v>
      </c>
      <c r="K2675" t="s">
        <v>11918</v>
      </c>
      <c r="L2675" t="s">
        <v>11917</v>
      </c>
      <c r="M2675" t="s">
        <v>6088</v>
      </c>
      <c r="N2675" t="s">
        <v>36892</v>
      </c>
      <c r="O2675" t="s">
        <v>36893</v>
      </c>
      <c r="P2675" t="s">
        <v>29294</v>
      </c>
      <c r="Q2675" t="s">
        <v>36894</v>
      </c>
      <c r="R2675" t="s">
        <v>36895</v>
      </c>
      <c r="S2675" t="s">
        <v>36896</v>
      </c>
      <c r="T2675">
        <v>6.6</v>
      </c>
      <c r="U2675">
        <v>48770</v>
      </c>
      <c r="V2675" s="12">
        <f>W2675*1.07834771485832</f>
        <v>37742170.020041205</v>
      </c>
      <c r="W2675" s="3">
        <v>35000000</v>
      </c>
      <c r="X2675" s="13">
        <f>Y2675*1.07834771485832</f>
        <v>24891860.470211364</v>
      </c>
      <c r="Y2675" s="3">
        <v>23083334</v>
      </c>
      <c r="Z2675" s="13">
        <f>AA2675*1.07834771485832</f>
        <v>26928649.025774334</v>
      </c>
      <c r="AA2675" s="3">
        <v>24972139</v>
      </c>
      <c r="AB2675">
        <v>138</v>
      </c>
    </row>
    <row r="2676" spans="1:28" x14ac:dyDescent="0.2">
      <c r="A2676" t="s">
        <v>8793</v>
      </c>
      <c r="B2676" t="s">
        <v>8794</v>
      </c>
      <c r="C2676">
        <v>2005</v>
      </c>
      <c r="D2676" t="s">
        <v>8795</v>
      </c>
      <c r="E2676" t="s">
        <v>1045</v>
      </c>
      <c r="F2676" t="s">
        <v>44032</v>
      </c>
      <c r="H2676">
        <v>118</v>
      </c>
      <c r="I2676" t="s">
        <v>1178</v>
      </c>
      <c r="J2676" t="s">
        <v>26</v>
      </c>
      <c r="M2676" t="s">
        <v>8796</v>
      </c>
      <c r="N2676" t="s">
        <v>8796</v>
      </c>
      <c r="O2676" t="s">
        <v>8797</v>
      </c>
      <c r="P2676" t="s">
        <v>8798</v>
      </c>
      <c r="Q2676" t="s">
        <v>8799</v>
      </c>
      <c r="R2676" t="s">
        <v>8800</v>
      </c>
      <c r="S2676" t="s">
        <v>8801</v>
      </c>
      <c r="T2676">
        <v>6.8</v>
      </c>
      <c r="U2676">
        <v>20986</v>
      </c>
      <c r="V2676" s="12">
        <f>W2676*1.32519713261649</f>
        <v>15902365.59139788</v>
      </c>
      <c r="W2676" s="3">
        <v>12000000</v>
      </c>
      <c r="X2676" s="13">
        <f>Y2676*1.32519713261649</f>
        <v>24863339.325770658</v>
      </c>
      <c r="Y2676" s="3">
        <v>18761993</v>
      </c>
      <c r="Z2676" s="13">
        <f>AA2676*1.32519713261649</f>
        <v>37420238.129892543</v>
      </c>
      <c r="AA2676" s="3">
        <v>28237488</v>
      </c>
      <c r="AB2676">
        <v>225</v>
      </c>
    </row>
    <row r="2677" spans="1:28" x14ac:dyDescent="0.2">
      <c r="A2677" t="s">
        <v>32752</v>
      </c>
      <c r="B2677" t="s">
        <v>32753</v>
      </c>
      <c r="C2677">
        <v>2015</v>
      </c>
      <c r="D2677" t="s">
        <v>27861</v>
      </c>
      <c r="E2677" t="s">
        <v>3496</v>
      </c>
      <c r="F2677" t="s">
        <v>44045</v>
      </c>
      <c r="G2677" t="s">
        <v>44033</v>
      </c>
      <c r="H2677">
        <v>81</v>
      </c>
      <c r="I2677" t="s">
        <v>25</v>
      </c>
      <c r="J2677" t="s">
        <v>26</v>
      </c>
      <c r="M2677" t="s">
        <v>32754</v>
      </c>
      <c r="N2677" t="s">
        <v>32755</v>
      </c>
      <c r="O2677" t="s">
        <v>32756</v>
      </c>
      <c r="P2677" t="s">
        <v>32757</v>
      </c>
      <c r="Q2677" t="s">
        <v>32758</v>
      </c>
      <c r="R2677" t="s">
        <v>32759</v>
      </c>
      <c r="S2677" t="s">
        <v>32760</v>
      </c>
      <c r="T2677">
        <v>4.2</v>
      </c>
      <c r="U2677">
        <v>18980</v>
      </c>
      <c r="V2677" s="12">
        <f>W2677*1.09195121025074</f>
        <v>109195.12102507401</v>
      </c>
      <c r="W2677" s="3">
        <v>100000</v>
      </c>
      <c r="X2677" s="13">
        <f>Y2677*1.09195121025074</f>
        <v>24857625.05014405</v>
      </c>
      <c r="Y2677" s="3">
        <v>22764410</v>
      </c>
      <c r="Z2677" s="13">
        <f>AA2677*1.09195121025074</f>
        <v>46915039.497208998</v>
      </c>
      <c r="AA2677" s="3">
        <v>42964410</v>
      </c>
      <c r="AB2677">
        <v>181</v>
      </c>
    </row>
    <row r="2678" spans="1:28" x14ac:dyDescent="0.2">
      <c r="A2678" t="s">
        <v>1684</v>
      </c>
      <c r="B2678" t="s">
        <v>1685</v>
      </c>
      <c r="C2678">
        <v>2001</v>
      </c>
      <c r="D2678" t="s">
        <v>37</v>
      </c>
      <c r="E2678" t="s">
        <v>176</v>
      </c>
      <c r="F2678" t="s">
        <v>44057</v>
      </c>
      <c r="H2678">
        <v>105</v>
      </c>
      <c r="I2678" t="s">
        <v>25</v>
      </c>
      <c r="J2678" t="s">
        <v>26</v>
      </c>
      <c r="M2678" t="s">
        <v>1687</v>
      </c>
      <c r="N2678" t="s">
        <v>1688</v>
      </c>
      <c r="O2678" t="s">
        <v>1689</v>
      </c>
      <c r="P2678" t="s">
        <v>333</v>
      </c>
      <c r="Q2678" t="s">
        <v>1690</v>
      </c>
      <c r="R2678" t="s">
        <v>1691</v>
      </c>
      <c r="S2678" t="s">
        <v>1692</v>
      </c>
      <c r="T2678">
        <v>6.3</v>
      </c>
      <c r="U2678">
        <v>40423</v>
      </c>
      <c r="V2678" s="12">
        <f>W2678*1.46138339920949</f>
        <v>83298853.754940927</v>
      </c>
      <c r="W2678" s="3">
        <v>57000000</v>
      </c>
      <c r="X2678" s="13">
        <f>Y2678*1.46138339920949</f>
        <v>24855620.963873584</v>
      </c>
      <c r="Y2678" s="3">
        <v>17008282</v>
      </c>
      <c r="Z2678" s="13">
        <f>AA2678*1.46138339920949</f>
        <v>28254598.540909164</v>
      </c>
      <c r="AA2678" s="3">
        <v>19334145</v>
      </c>
      <c r="AB2678">
        <v>198</v>
      </c>
    </row>
    <row r="2679" spans="1:28" hidden="1" x14ac:dyDescent="0.2">
      <c r="A2679" t="s">
        <v>24853</v>
      </c>
      <c r="B2679" t="s">
        <v>24854</v>
      </c>
      <c r="C2679">
        <v>2010</v>
      </c>
      <c r="D2679" t="s">
        <v>24855</v>
      </c>
      <c r="E2679" t="s">
        <v>176</v>
      </c>
      <c r="H2679">
        <v>91</v>
      </c>
      <c r="I2679" t="s">
        <v>24856</v>
      </c>
      <c r="J2679" t="s">
        <v>26</v>
      </c>
      <c r="K2679" t="s">
        <v>308</v>
      </c>
      <c r="M2679" t="s">
        <v>24857</v>
      </c>
      <c r="N2679" t="s">
        <v>24858</v>
      </c>
      <c r="O2679" t="s">
        <v>24859</v>
      </c>
      <c r="P2679" t="s">
        <v>24860</v>
      </c>
      <c r="Q2679" t="s">
        <v>24861</v>
      </c>
      <c r="R2679" t="s">
        <v>24862</v>
      </c>
      <c r="S2679" t="s">
        <v>24863</v>
      </c>
      <c r="T2679">
        <v>7</v>
      </c>
      <c r="U2679">
        <v>10680</v>
      </c>
      <c r="W2679" t="s">
        <v>24864</v>
      </c>
      <c r="X2679"/>
      <c r="Y2679"/>
      <c r="Z2679"/>
      <c r="AA2679">
        <v>465725</v>
      </c>
      <c r="AB2679">
        <v>43</v>
      </c>
    </row>
    <row r="2680" spans="1:28" hidden="1" x14ac:dyDescent="0.2">
      <c r="A2680" t="s">
        <v>24865</v>
      </c>
      <c r="B2680" t="s">
        <v>24866</v>
      </c>
      <c r="C2680">
        <v>2010</v>
      </c>
      <c r="D2680" s="1">
        <v>40664</v>
      </c>
      <c r="E2680" t="s">
        <v>176</v>
      </c>
      <c r="F2680" t="s">
        <v>44049</v>
      </c>
      <c r="H2680">
        <v>103</v>
      </c>
      <c r="I2680" t="s">
        <v>24867</v>
      </c>
      <c r="J2680" t="s">
        <v>308</v>
      </c>
      <c r="K2680" t="s">
        <v>6682</v>
      </c>
      <c r="L2680" t="s">
        <v>26</v>
      </c>
      <c r="M2680" t="s">
        <v>24868</v>
      </c>
      <c r="N2680" t="s">
        <v>6365</v>
      </c>
      <c r="O2680" t="s">
        <v>24869</v>
      </c>
      <c r="P2680" t="s">
        <v>22891</v>
      </c>
      <c r="Q2680" t="s">
        <v>24870</v>
      </c>
      <c r="R2680" t="s">
        <v>24871</v>
      </c>
      <c r="S2680" t="s">
        <v>24872</v>
      </c>
      <c r="T2680">
        <v>7.4</v>
      </c>
      <c r="U2680">
        <v>12496</v>
      </c>
      <c r="W2680"/>
      <c r="X2680"/>
      <c r="Y2680">
        <v>518017</v>
      </c>
      <c r="Z2680"/>
      <c r="AA2680">
        <v>7313485</v>
      </c>
      <c r="AB2680">
        <v>39</v>
      </c>
    </row>
    <row r="2681" spans="1:28" hidden="1" x14ac:dyDescent="0.2">
      <c r="A2681" t="s">
        <v>24873</v>
      </c>
      <c r="B2681" t="s">
        <v>24874</v>
      </c>
      <c r="C2681">
        <v>2011</v>
      </c>
      <c r="D2681" s="1">
        <v>40733</v>
      </c>
      <c r="E2681" t="s">
        <v>44041</v>
      </c>
      <c r="F2681" t="s">
        <v>44042</v>
      </c>
      <c r="H2681">
        <v>99</v>
      </c>
      <c r="I2681" t="s">
        <v>1561</v>
      </c>
      <c r="J2681" t="s">
        <v>26</v>
      </c>
      <c r="K2681" t="s">
        <v>6812</v>
      </c>
      <c r="M2681" t="s">
        <v>18397</v>
      </c>
      <c r="N2681" t="s">
        <v>18398</v>
      </c>
      <c r="O2681" t="s">
        <v>24875</v>
      </c>
      <c r="P2681" t="s">
        <v>24876</v>
      </c>
      <c r="Q2681" t="s">
        <v>24877</v>
      </c>
      <c r="R2681" t="s">
        <v>24878</v>
      </c>
      <c r="S2681" t="s">
        <v>24879</v>
      </c>
      <c r="T2681">
        <v>6.2</v>
      </c>
      <c r="U2681">
        <v>26906</v>
      </c>
      <c r="W2681">
        <v>4000000</v>
      </c>
      <c r="X2681"/>
      <c r="Y2681"/>
      <c r="Z2681"/>
      <c r="AA2681">
        <v>442550</v>
      </c>
      <c r="AB2681">
        <v>150</v>
      </c>
    </row>
    <row r="2682" spans="1:28" x14ac:dyDescent="0.2">
      <c r="A2682" t="s">
        <v>22860</v>
      </c>
      <c r="B2682" t="s">
        <v>22861</v>
      </c>
      <c r="C2682">
        <v>2011</v>
      </c>
      <c r="D2682" s="1">
        <v>40759</v>
      </c>
      <c r="E2682" t="s">
        <v>44043</v>
      </c>
      <c r="F2682" t="s">
        <v>44038</v>
      </c>
      <c r="G2682" t="s">
        <v>44034</v>
      </c>
      <c r="H2682">
        <v>102</v>
      </c>
      <c r="I2682" t="s">
        <v>25</v>
      </c>
      <c r="J2682" t="s">
        <v>26</v>
      </c>
      <c r="M2682" t="s">
        <v>5796</v>
      </c>
      <c r="N2682" t="s">
        <v>22862</v>
      </c>
      <c r="O2682" t="s">
        <v>22863</v>
      </c>
      <c r="P2682" t="s">
        <v>15813</v>
      </c>
      <c r="Q2682" t="s">
        <v>22864</v>
      </c>
      <c r="R2682" t="s">
        <v>22865</v>
      </c>
      <c r="S2682" t="s">
        <v>22866</v>
      </c>
      <c r="T2682">
        <v>5.5</v>
      </c>
      <c r="U2682">
        <v>95806</v>
      </c>
      <c r="V2682" s="12">
        <f>W2682*1.1505830469594</f>
        <v>57414094.04327406</v>
      </c>
      <c r="W2682" s="3">
        <v>49900000</v>
      </c>
      <c r="X2682" s="13">
        <f>Y2682*1.1505830469594</f>
        <v>24848503.4915911</v>
      </c>
      <c r="Y2682" s="3">
        <v>21596445</v>
      </c>
      <c r="Z2682" s="13">
        <f>AA2682*1.1505830469594</f>
        <v>32232126.271847095</v>
      </c>
      <c r="AA2682" s="3">
        <v>28013733</v>
      </c>
      <c r="AB2682">
        <v>302</v>
      </c>
    </row>
    <row r="2683" spans="1:28" x14ac:dyDescent="0.2">
      <c r="A2683" t="s">
        <v>18786</v>
      </c>
      <c r="B2683" t="s">
        <v>18787</v>
      </c>
      <c r="C2683">
        <v>2008</v>
      </c>
      <c r="D2683" t="s">
        <v>12773</v>
      </c>
      <c r="E2683" t="s">
        <v>1045</v>
      </c>
      <c r="F2683" t="s">
        <v>44044</v>
      </c>
      <c r="G2683" t="s">
        <v>44042</v>
      </c>
      <c r="H2683">
        <v>104</v>
      </c>
      <c r="I2683" t="s">
        <v>25</v>
      </c>
      <c r="J2683" t="s">
        <v>26</v>
      </c>
      <c r="M2683" t="s">
        <v>4825</v>
      </c>
      <c r="N2683" t="s">
        <v>18788</v>
      </c>
      <c r="O2683" t="s">
        <v>18789</v>
      </c>
      <c r="P2683" t="s">
        <v>738</v>
      </c>
      <c r="Q2683" t="s">
        <v>18790</v>
      </c>
      <c r="R2683" t="s">
        <v>18791</v>
      </c>
      <c r="S2683" t="s">
        <v>18792</v>
      </c>
      <c r="T2683">
        <v>5.8</v>
      </c>
      <c r="U2683">
        <v>20218</v>
      </c>
      <c r="V2683" s="12">
        <f>W2683*1.20207800169993</f>
        <v>26445716.037398458</v>
      </c>
      <c r="W2683" s="3">
        <v>22000000</v>
      </c>
      <c r="X2683" s="13">
        <f>Y2683*1.20207800169993</f>
        <v>24845561.490889587</v>
      </c>
      <c r="Y2683" s="3">
        <v>20668843</v>
      </c>
      <c r="Z2683" s="13">
        <f>AA2683*1.20207800169993</f>
        <v>31749480.119612828</v>
      </c>
      <c r="AA2683" s="3">
        <v>26412163</v>
      </c>
      <c r="AB2683">
        <v>61</v>
      </c>
    </row>
    <row r="2684" spans="1:28" hidden="1" x14ac:dyDescent="0.2">
      <c r="A2684" t="s">
        <v>24894</v>
      </c>
      <c r="B2684" t="s">
        <v>24895</v>
      </c>
      <c r="C2684">
        <v>2012</v>
      </c>
      <c r="D2684" t="s">
        <v>13781</v>
      </c>
      <c r="E2684" t="s">
        <v>16512</v>
      </c>
      <c r="F2684" t="s">
        <v>44031</v>
      </c>
      <c r="G2684" t="s">
        <v>44038</v>
      </c>
      <c r="H2684">
        <v>122</v>
      </c>
      <c r="I2684" t="s">
        <v>50</v>
      </c>
      <c r="J2684" t="s">
        <v>26</v>
      </c>
      <c r="K2684" t="s">
        <v>209</v>
      </c>
      <c r="L2684" t="s">
        <v>27</v>
      </c>
      <c r="M2684" t="s">
        <v>1289</v>
      </c>
      <c r="N2684" t="s">
        <v>24896</v>
      </c>
      <c r="O2684" t="s">
        <v>24897</v>
      </c>
      <c r="P2684" t="s">
        <v>1289</v>
      </c>
      <c r="Q2684" t="s">
        <v>24898</v>
      </c>
      <c r="R2684" t="s">
        <v>24899</v>
      </c>
      <c r="S2684" t="s">
        <v>24900</v>
      </c>
      <c r="T2684">
        <v>6.1</v>
      </c>
      <c r="U2684">
        <v>20926</v>
      </c>
      <c r="W2684"/>
      <c r="X2684"/>
      <c r="Y2684"/>
      <c r="Z2684"/>
      <c r="AA2684">
        <v>171339013</v>
      </c>
      <c r="AB2684">
        <v>67</v>
      </c>
    </row>
    <row r="2685" spans="1:28" x14ac:dyDescent="0.2">
      <c r="A2685" t="s">
        <v>19956</v>
      </c>
      <c r="B2685" t="s">
        <v>19957</v>
      </c>
      <c r="C2685">
        <v>2009</v>
      </c>
      <c r="D2685" t="s">
        <v>12723</v>
      </c>
      <c r="E2685" t="s">
        <v>16512</v>
      </c>
      <c r="F2685" t="s">
        <v>44033</v>
      </c>
      <c r="G2685" t="s">
        <v>44042</v>
      </c>
      <c r="H2685">
        <v>95</v>
      </c>
      <c r="I2685" t="s">
        <v>25</v>
      </c>
      <c r="J2685" t="s">
        <v>26</v>
      </c>
      <c r="M2685" t="s">
        <v>15174</v>
      </c>
      <c r="N2685" t="s">
        <v>15174</v>
      </c>
      <c r="O2685" t="s">
        <v>19958</v>
      </c>
      <c r="P2685" t="s">
        <v>2296</v>
      </c>
      <c r="Q2685" t="s">
        <v>19959</v>
      </c>
      <c r="R2685" t="s">
        <v>19960</v>
      </c>
      <c r="S2685" t="s">
        <v>19961</v>
      </c>
      <c r="T2685">
        <v>5.8</v>
      </c>
      <c r="U2685">
        <v>128732</v>
      </c>
      <c r="V2685" s="12">
        <f>W2685*1.20636999678377</f>
        <v>60318499.839188501</v>
      </c>
      <c r="W2685" s="3">
        <v>50000000</v>
      </c>
      <c r="X2685" s="13">
        <f>Y2685*1.20636999678377</f>
        <v>24772695.691545017</v>
      </c>
      <c r="Y2685" s="3">
        <v>20534907</v>
      </c>
      <c r="Z2685" s="13">
        <f>AA2685*1.20636999678377</f>
        <v>49254325.668486021</v>
      </c>
      <c r="AA2685" s="3">
        <v>40828540</v>
      </c>
      <c r="AB2685">
        <v>264</v>
      </c>
    </row>
    <row r="2686" spans="1:28" hidden="1" x14ac:dyDescent="0.2">
      <c r="A2686" t="s">
        <v>24908</v>
      </c>
      <c r="B2686" t="s">
        <v>24909</v>
      </c>
      <c r="C2686">
        <v>2009</v>
      </c>
      <c r="D2686" t="s">
        <v>11773</v>
      </c>
      <c r="E2686" t="s">
        <v>176</v>
      </c>
      <c r="F2686" t="s">
        <v>44036</v>
      </c>
      <c r="H2686">
        <v>96</v>
      </c>
      <c r="I2686" t="s">
        <v>1983</v>
      </c>
      <c r="J2686" t="s">
        <v>27</v>
      </c>
      <c r="K2686" t="s">
        <v>26</v>
      </c>
      <c r="L2686" t="s">
        <v>1121</v>
      </c>
      <c r="M2686" t="s">
        <v>24910</v>
      </c>
      <c r="N2686" t="s">
        <v>24911</v>
      </c>
      <c r="O2686" t="s">
        <v>24912</v>
      </c>
      <c r="P2686" t="s">
        <v>24913</v>
      </c>
      <c r="Q2686" t="s">
        <v>24914</v>
      </c>
      <c r="R2686" t="s">
        <v>24915</v>
      </c>
      <c r="S2686" t="s">
        <v>24916</v>
      </c>
      <c r="T2686">
        <v>7.5</v>
      </c>
      <c r="U2686">
        <v>27085</v>
      </c>
      <c r="W2686" t="s">
        <v>24917</v>
      </c>
      <c r="X2686"/>
      <c r="Y2686"/>
      <c r="Z2686"/>
      <c r="AA2686"/>
      <c r="AB2686">
        <v>41</v>
      </c>
    </row>
    <row r="2687" spans="1:28" x14ac:dyDescent="0.2">
      <c r="A2687" t="s">
        <v>3392</v>
      </c>
      <c r="B2687" t="s">
        <v>3393</v>
      </c>
      <c r="C2687">
        <v>2001</v>
      </c>
      <c r="D2687" t="s">
        <v>329</v>
      </c>
      <c r="E2687" t="s">
        <v>176</v>
      </c>
      <c r="F2687" t="s">
        <v>44036</v>
      </c>
      <c r="H2687">
        <v>99</v>
      </c>
      <c r="I2687" t="s">
        <v>25</v>
      </c>
      <c r="J2687" t="s">
        <v>26</v>
      </c>
      <c r="M2687" t="s">
        <v>1688</v>
      </c>
      <c r="N2687" t="s">
        <v>3394</v>
      </c>
      <c r="O2687" t="s">
        <v>3395</v>
      </c>
      <c r="P2687" t="s">
        <v>323</v>
      </c>
      <c r="Q2687" t="s">
        <v>3396</v>
      </c>
      <c r="R2687" t="s">
        <v>3397</v>
      </c>
      <c r="S2687" t="s">
        <v>3398</v>
      </c>
      <c r="T2687">
        <v>6.5</v>
      </c>
      <c r="U2687">
        <v>23602</v>
      </c>
      <c r="V2687" s="12">
        <f>W2687*1.46138339920949</f>
        <v>18997984.189723369</v>
      </c>
      <c r="W2687" s="3">
        <v>13000000</v>
      </c>
      <c r="X2687" s="13">
        <f>Y2687*1.46138339920949</f>
        <v>24752894.47920955</v>
      </c>
      <c r="Y2687" s="3">
        <v>16937988</v>
      </c>
      <c r="Z2687" s="13">
        <f>AA2687*1.46138339920949</f>
        <v>29137044.676838022</v>
      </c>
      <c r="AA2687" s="3">
        <v>19937988</v>
      </c>
      <c r="AB2687">
        <v>166</v>
      </c>
    </row>
    <row r="2688" spans="1:28" hidden="1" x14ac:dyDescent="0.2">
      <c r="A2688" t="s">
        <v>24923</v>
      </c>
      <c r="B2688" t="s">
        <v>24924</v>
      </c>
      <c r="C2688">
        <v>2013</v>
      </c>
      <c r="D2688" t="s">
        <v>24925</v>
      </c>
      <c r="E2688" t="s">
        <v>16512</v>
      </c>
      <c r="F2688" t="s">
        <v>44046</v>
      </c>
      <c r="G2688" t="s">
        <v>44033</v>
      </c>
      <c r="H2688">
        <v>87</v>
      </c>
      <c r="I2688" t="s">
        <v>25</v>
      </c>
      <c r="J2688" t="s">
        <v>26</v>
      </c>
      <c r="M2688" t="s">
        <v>24926</v>
      </c>
      <c r="N2688" t="s">
        <v>24926</v>
      </c>
      <c r="O2688" t="s">
        <v>24927</v>
      </c>
      <c r="P2688" t="s">
        <v>24928</v>
      </c>
      <c r="Q2688" t="s">
        <v>24928</v>
      </c>
      <c r="R2688" t="s">
        <v>24929</v>
      </c>
      <c r="S2688" t="s">
        <v>24930</v>
      </c>
      <c r="T2688">
        <v>5.2</v>
      </c>
      <c r="U2688">
        <v>10264</v>
      </c>
      <c r="W2688"/>
      <c r="X2688"/>
      <c r="Y2688"/>
      <c r="Z2688"/>
      <c r="AA2688"/>
      <c r="AB2688">
        <v>95</v>
      </c>
    </row>
    <row r="2689" spans="1:28" x14ac:dyDescent="0.2">
      <c r="A2689" t="s">
        <v>38952</v>
      </c>
      <c r="B2689" t="s">
        <v>38953</v>
      </c>
      <c r="C2689">
        <v>2018</v>
      </c>
      <c r="D2689" s="1">
        <v>43649</v>
      </c>
      <c r="E2689" t="s">
        <v>44041</v>
      </c>
      <c r="F2689" t="s">
        <v>44032</v>
      </c>
      <c r="H2689">
        <v>111</v>
      </c>
      <c r="I2689" t="s">
        <v>25</v>
      </c>
      <c r="J2689" t="s">
        <v>26</v>
      </c>
      <c r="M2689" t="s">
        <v>34374</v>
      </c>
      <c r="N2689" t="s">
        <v>38954</v>
      </c>
      <c r="O2689" t="s">
        <v>38955</v>
      </c>
      <c r="P2689" t="s">
        <v>426</v>
      </c>
      <c r="Q2689" t="s">
        <v>426</v>
      </c>
      <c r="R2689" t="s">
        <v>38956</v>
      </c>
      <c r="S2689" t="s">
        <v>38957</v>
      </c>
      <c r="T2689">
        <v>6.4</v>
      </c>
      <c r="U2689">
        <v>24478</v>
      </c>
      <c r="V2689" s="12">
        <f>W2689*1.03068014830331</f>
        <v>29889724.300795987</v>
      </c>
      <c r="W2689" s="3">
        <v>29000000</v>
      </c>
      <c r="X2689" s="13">
        <f>Y2689*1.03068014830331</f>
        <v>24747854.808778655</v>
      </c>
      <c r="Y2689" s="3">
        <v>24011188</v>
      </c>
      <c r="Z2689" s="13">
        <f>AA2689*1.03068014830331</f>
        <v>26753861.397340499</v>
      </c>
      <c r="AA2689" s="3">
        <v>25957482</v>
      </c>
      <c r="AB2689">
        <v>192</v>
      </c>
    </row>
    <row r="2690" spans="1:28" x14ac:dyDescent="0.2">
      <c r="A2690" t="s">
        <v>17657</v>
      </c>
      <c r="B2690" t="s">
        <v>17658</v>
      </c>
      <c r="C2690">
        <v>2010</v>
      </c>
      <c r="D2690" s="1">
        <v>40636</v>
      </c>
      <c r="E2690" t="s">
        <v>1045</v>
      </c>
      <c r="F2690" t="s">
        <v>44032</v>
      </c>
      <c r="G2690" t="s">
        <v>44036</v>
      </c>
      <c r="H2690">
        <v>106</v>
      </c>
      <c r="I2690" t="s">
        <v>1016</v>
      </c>
      <c r="J2690" t="s">
        <v>26</v>
      </c>
      <c r="M2690" t="s">
        <v>5743</v>
      </c>
      <c r="N2690" t="s">
        <v>17659</v>
      </c>
      <c r="O2690" t="s">
        <v>17660</v>
      </c>
      <c r="P2690" t="s">
        <v>5705</v>
      </c>
      <c r="Q2690" t="s">
        <v>17661</v>
      </c>
      <c r="R2690" t="s">
        <v>17662</v>
      </c>
      <c r="S2690" t="s">
        <v>17663</v>
      </c>
      <c r="T2690">
        <v>7</v>
      </c>
      <c r="U2690">
        <v>124375</v>
      </c>
      <c r="V2690" s="12">
        <f>W2690*1.18690152988223</f>
        <v>4747606.1195289204</v>
      </c>
      <c r="W2690" s="3">
        <v>4000000</v>
      </c>
      <c r="X2690" s="13">
        <f>Y2690*1.18690152988223</f>
        <v>24701040.957437497</v>
      </c>
      <c r="Y2690" s="3">
        <v>20811365</v>
      </c>
      <c r="Z2690" s="13">
        <f>AA2690*1.18690152988223</f>
        <v>41255452.119001471</v>
      </c>
      <c r="AA2690" s="3">
        <v>34758951</v>
      </c>
      <c r="AB2690">
        <v>309</v>
      </c>
    </row>
    <row r="2691" spans="1:28" x14ac:dyDescent="0.2">
      <c r="A2691" t="s">
        <v>20704</v>
      </c>
      <c r="B2691" t="s">
        <v>20705</v>
      </c>
      <c r="C2691">
        <v>2011</v>
      </c>
      <c r="D2691" t="s">
        <v>15493</v>
      </c>
      <c r="E2691" t="s">
        <v>16512</v>
      </c>
      <c r="F2691" t="s">
        <v>44031</v>
      </c>
      <c r="G2691" t="s">
        <v>44046</v>
      </c>
      <c r="H2691">
        <v>89</v>
      </c>
      <c r="I2691" t="s">
        <v>9408</v>
      </c>
      <c r="J2691" t="s">
        <v>26</v>
      </c>
      <c r="K2691" t="s">
        <v>75</v>
      </c>
      <c r="M2691" t="s">
        <v>14116</v>
      </c>
      <c r="N2691" t="s">
        <v>20706</v>
      </c>
      <c r="O2691" t="s">
        <v>20707</v>
      </c>
      <c r="P2691" t="s">
        <v>2755</v>
      </c>
      <c r="Q2691" t="s">
        <v>20708</v>
      </c>
      <c r="R2691" t="s">
        <v>20709</v>
      </c>
      <c r="S2691" t="s">
        <v>20710</v>
      </c>
      <c r="T2691">
        <v>4.9000000000000004</v>
      </c>
      <c r="U2691">
        <v>57179</v>
      </c>
      <c r="V2691" s="12">
        <f>W2691*1.1505830469594</f>
        <v>34517491.408782005</v>
      </c>
      <c r="W2691" s="3">
        <v>30000000</v>
      </c>
      <c r="X2691" s="13">
        <f>Y2691*1.1505830469594</f>
        <v>24672520.663975615</v>
      </c>
      <c r="Y2691" s="3">
        <v>21443494</v>
      </c>
      <c r="Z2691" s="13">
        <f>AA2691*1.1505830469594</f>
        <v>74358484.351073101</v>
      </c>
      <c r="AA2691" s="3">
        <v>64626786</v>
      </c>
      <c r="AB2691">
        <v>241</v>
      </c>
    </row>
    <row r="2692" spans="1:28" x14ac:dyDescent="0.2">
      <c r="A2692" t="s">
        <v>15508</v>
      </c>
      <c r="B2692" t="s">
        <v>15509</v>
      </c>
      <c r="C2692">
        <v>2006</v>
      </c>
      <c r="D2692" t="s">
        <v>13763</v>
      </c>
      <c r="E2692" t="s">
        <v>1045</v>
      </c>
      <c r="H2692">
        <v>110</v>
      </c>
      <c r="I2692" t="s">
        <v>25</v>
      </c>
      <c r="J2692" t="s">
        <v>26</v>
      </c>
      <c r="K2692" t="s">
        <v>307</v>
      </c>
      <c r="M2692" t="s">
        <v>3284</v>
      </c>
      <c r="N2692" t="s">
        <v>3285</v>
      </c>
      <c r="O2692" t="s">
        <v>15510</v>
      </c>
      <c r="P2692" t="s">
        <v>15511</v>
      </c>
      <c r="Q2692" t="s">
        <v>15512</v>
      </c>
      <c r="R2692" t="s">
        <v>15513</v>
      </c>
      <c r="S2692" t="s">
        <v>15514</v>
      </c>
      <c r="T2692">
        <v>6.3</v>
      </c>
      <c r="U2692">
        <v>63280</v>
      </c>
      <c r="V2692" s="12">
        <f>W2692*1.28378472222222</f>
        <v>22466232.638888851</v>
      </c>
      <c r="W2692" s="3">
        <v>17500000</v>
      </c>
      <c r="X2692" s="13">
        <f>Y2692*1.28378472222222</f>
        <v>24629646.11222218</v>
      </c>
      <c r="Y2692" s="3">
        <v>19185184</v>
      </c>
      <c r="Z2692" s="13">
        <f>AA2692*1.28378472222222</f>
        <v>26173285.551423568</v>
      </c>
      <c r="AA2692" s="3">
        <v>20387597</v>
      </c>
      <c r="AB2692">
        <v>184</v>
      </c>
    </row>
    <row r="2693" spans="1:28" x14ac:dyDescent="0.2">
      <c r="A2693" t="s">
        <v>23648</v>
      </c>
      <c r="B2693" t="s">
        <v>23649</v>
      </c>
      <c r="C2693">
        <v>2011</v>
      </c>
      <c r="D2693" s="1">
        <v>40549</v>
      </c>
      <c r="E2693" t="s">
        <v>44037</v>
      </c>
      <c r="F2693" t="s">
        <v>44047</v>
      </c>
      <c r="G2693" t="s">
        <v>44031</v>
      </c>
      <c r="H2693">
        <v>88</v>
      </c>
      <c r="I2693" t="s">
        <v>25</v>
      </c>
      <c r="J2693" t="s">
        <v>26</v>
      </c>
      <c r="M2693" t="s">
        <v>4310</v>
      </c>
      <c r="N2693" t="s">
        <v>23650</v>
      </c>
      <c r="O2693" t="s">
        <v>23651</v>
      </c>
      <c r="P2693" t="s">
        <v>6772</v>
      </c>
      <c r="Q2693" t="s">
        <v>23652</v>
      </c>
      <c r="R2693" t="s">
        <v>23653</v>
      </c>
      <c r="S2693" t="s">
        <v>23654</v>
      </c>
      <c r="T2693">
        <v>5.4</v>
      </c>
      <c r="U2693">
        <v>20780</v>
      </c>
      <c r="V2693" s="12">
        <f>W2693*1.1505830469594</f>
        <v>172587457.04391</v>
      </c>
      <c r="W2693" s="3">
        <v>150000000</v>
      </c>
      <c r="X2693" s="13">
        <f>Y2693*1.1505830469594</f>
        <v>24614144.682505082</v>
      </c>
      <c r="Y2693" s="3">
        <v>21392758</v>
      </c>
      <c r="Z2693" s="13">
        <f>AA2693*1.1505830469594</f>
        <v>45141604.776663981</v>
      </c>
      <c r="AA2693" s="3">
        <v>39233678</v>
      </c>
      <c r="AB2693">
        <v>127</v>
      </c>
    </row>
    <row r="2694" spans="1:28" x14ac:dyDescent="0.2">
      <c r="A2694" t="s">
        <v>15731</v>
      </c>
      <c r="B2694" t="s">
        <v>15732</v>
      </c>
      <c r="C2694">
        <v>2007</v>
      </c>
      <c r="D2694" t="s">
        <v>9407</v>
      </c>
      <c r="E2694" t="s">
        <v>176</v>
      </c>
      <c r="H2694">
        <v>124</v>
      </c>
      <c r="I2694" t="s">
        <v>25</v>
      </c>
      <c r="J2694" t="s">
        <v>26</v>
      </c>
      <c r="M2694" t="s">
        <v>8796</v>
      </c>
      <c r="N2694" t="s">
        <v>8796</v>
      </c>
      <c r="O2694" t="s">
        <v>15733</v>
      </c>
      <c r="P2694" t="s">
        <v>1329</v>
      </c>
      <c r="Q2694" t="s">
        <v>15734</v>
      </c>
      <c r="R2694" t="s">
        <v>15735</v>
      </c>
      <c r="S2694" t="s">
        <v>15736</v>
      </c>
      <c r="T2694">
        <v>7.4</v>
      </c>
      <c r="U2694">
        <v>92247</v>
      </c>
      <c r="V2694" s="12">
        <f>W2694*1.24823238899982</f>
        <v>24964647.779996399</v>
      </c>
      <c r="W2694" s="3">
        <v>20000000</v>
      </c>
      <c r="X2694" s="13">
        <f>Y2694*1.24823238899982</f>
        <v>24542729.005493402</v>
      </c>
      <c r="Y2694" s="3">
        <v>19661987</v>
      </c>
      <c r="Z2694" s="13">
        <f>AA2694*144548551.06</f>
        <v>3215104957514331.5</v>
      </c>
      <c r="AA2694" s="3">
        <v>22242388</v>
      </c>
      <c r="AB2694">
        <v>242</v>
      </c>
    </row>
    <row r="2695" spans="1:28" x14ac:dyDescent="0.2">
      <c r="A2695" t="s">
        <v>34586</v>
      </c>
      <c r="B2695" t="s">
        <v>34587</v>
      </c>
      <c r="C2695">
        <v>2015</v>
      </c>
      <c r="D2695" t="s">
        <v>27150</v>
      </c>
      <c r="E2695" t="s">
        <v>16512</v>
      </c>
      <c r="F2695" t="s">
        <v>44044</v>
      </c>
      <c r="G2695" t="s">
        <v>44042</v>
      </c>
      <c r="H2695">
        <v>96</v>
      </c>
      <c r="I2695" t="s">
        <v>34588</v>
      </c>
      <c r="J2695" t="s">
        <v>26</v>
      </c>
      <c r="M2695" t="s">
        <v>34589</v>
      </c>
      <c r="N2695" t="s">
        <v>34590</v>
      </c>
      <c r="O2695" t="s">
        <v>34591</v>
      </c>
      <c r="P2695" t="s">
        <v>34592</v>
      </c>
      <c r="Q2695" t="s">
        <v>34593</v>
      </c>
      <c r="R2695" t="s">
        <v>34594</v>
      </c>
      <c r="S2695" t="s">
        <v>34595</v>
      </c>
      <c r="T2695">
        <v>5.7</v>
      </c>
      <c r="U2695">
        <v>84260</v>
      </c>
      <c r="V2695" s="12">
        <f>W2695*1.09195121025074</f>
        <v>38218292.358775899</v>
      </c>
      <c r="W2695" s="3">
        <v>35000000</v>
      </c>
      <c r="X2695" s="13">
        <f>Y2695*1.09195121025074</f>
        <v>24533359.218747988</v>
      </c>
      <c r="Y2695" s="3">
        <v>22467450</v>
      </c>
      <c r="Z2695" s="13">
        <f>AA2695*1.09195121025074</f>
        <v>89919622.630511612</v>
      </c>
      <c r="AA2695" s="3">
        <v>82347656</v>
      </c>
      <c r="AB2695">
        <v>212</v>
      </c>
    </row>
    <row r="2696" spans="1:28" x14ac:dyDescent="0.2">
      <c r="A2696" t="s">
        <v>25389</v>
      </c>
      <c r="B2696" t="s">
        <v>25390</v>
      </c>
      <c r="C2696">
        <v>2011</v>
      </c>
      <c r="D2696" s="1">
        <v>40976</v>
      </c>
      <c r="E2696" t="s">
        <v>176</v>
      </c>
      <c r="F2696" t="s">
        <v>44045</v>
      </c>
      <c r="G2696" t="s">
        <v>44042</v>
      </c>
      <c r="H2696">
        <v>84</v>
      </c>
      <c r="I2696" t="s">
        <v>433</v>
      </c>
      <c r="J2696" t="s">
        <v>26</v>
      </c>
      <c r="M2696" t="s">
        <v>5771</v>
      </c>
      <c r="N2696" t="s">
        <v>25391</v>
      </c>
      <c r="O2696" t="s">
        <v>25392</v>
      </c>
      <c r="P2696" t="s">
        <v>9512</v>
      </c>
      <c r="Q2696" t="s">
        <v>25393</v>
      </c>
      <c r="R2696" t="s">
        <v>25394</v>
      </c>
      <c r="S2696" t="s">
        <v>25395</v>
      </c>
      <c r="T2696">
        <v>6</v>
      </c>
      <c r="U2696">
        <v>62632</v>
      </c>
      <c r="V2696" s="12">
        <f>W2696*1.1505830469594</f>
        <v>57529152.347970001</v>
      </c>
      <c r="W2696" s="3">
        <v>50000000</v>
      </c>
      <c r="X2696" s="13">
        <f>Y2696*1.1505830469594</f>
        <v>24510111.264565106</v>
      </c>
      <c r="Y2696" s="3">
        <v>21302340</v>
      </c>
      <c r="Z2696" s="13">
        <f>AA2696*1.1505830469594</f>
        <v>46005372.782843433</v>
      </c>
      <c r="AA2696" s="3">
        <v>39984400</v>
      </c>
      <c r="AB2696">
        <v>173</v>
      </c>
    </row>
    <row r="2697" spans="1:28" x14ac:dyDescent="0.2">
      <c r="A2697" t="s">
        <v>17319</v>
      </c>
      <c r="B2697" t="s">
        <v>17320</v>
      </c>
      <c r="C2697">
        <v>2011</v>
      </c>
      <c r="D2697" t="s">
        <v>17321</v>
      </c>
      <c r="E2697" t="s">
        <v>16512</v>
      </c>
      <c r="F2697" t="s">
        <v>44031</v>
      </c>
      <c r="G2697" t="s">
        <v>44034</v>
      </c>
      <c r="H2697">
        <v>113</v>
      </c>
      <c r="I2697" t="s">
        <v>17322</v>
      </c>
      <c r="J2697" t="s">
        <v>26</v>
      </c>
      <c r="M2697" t="s">
        <v>6891</v>
      </c>
      <c r="N2697" t="s">
        <v>17323</v>
      </c>
      <c r="O2697" t="s">
        <v>17324</v>
      </c>
      <c r="P2697" t="s">
        <v>17325</v>
      </c>
      <c r="Q2697" t="s">
        <v>17326</v>
      </c>
      <c r="R2697" t="s">
        <v>17327</v>
      </c>
      <c r="S2697" t="s">
        <v>17328</v>
      </c>
      <c r="T2697">
        <v>5.2</v>
      </c>
      <c r="U2697">
        <v>94170</v>
      </c>
      <c r="V2697" s="12">
        <f>W2697*1.1505830469594</f>
        <v>103552474.226346</v>
      </c>
      <c r="W2697" s="3">
        <v>90000000</v>
      </c>
      <c r="X2697" s="13">
        <f>Y2697*1.1505830469594</f>
        <v>24501690.147244409</v>
      </c>
      <c r="Y2697" s="3">
        <v>21295021</v>
      </c>
      <c r="Z2697" s="13">
        <f>AA2697*1.1505830469594</f>
        <v>73088812.507004261</v>
      </c>
      <c r="AA2697" s="3">
        <v>63523283</v>
      </c>
      <c r="AB2697">
        <v>369</v>
      </c>
    </row>
    <row r="2698" spans="1:28" x14ac:dyDescent="0.2">
      <c r="A2698" t="s">
        <v>6837</v>
      </c>
      <c r="B2698" t="s">
        <v>6838</v>
      </c>
      <c r="C2698">
        <v>2004</v>
      </c>
      <c r="D2698" t="s">
        <v>5660</v>
      </c>
      <c r="E2698" t="s">
        <v>1045</v>
      </c>
      <c r="F2698" t="s">
        <v>44036</v>
      </c>
      <c r="H2698">
        <v>90</v>
      </c>
      <c r="I2698" t="s">
        <v>6839</v>
      </c>
      <c r="J2698" t="s">
        <v>26</v>
      </c>
      <c r="M2698" t="s">
        <v>2257</v>
      </c>
      <c r="N2698" t="s">
        <v>6840</v>
      </c>
      <c r="O2698" t="s">
        <v>6841</v>
      </c>
      <c r="P2698" t="s">
        <v>2686</v>
      </c>
      <c r="Q2698" t="s">
        <v>6842</v>
      </c>
      <c r="R2698" t="s">
        <v>6843</v>
      </c>
      <c r="S2698" t="s">
        <v>6844</v>
      </c>
      <c r="T2698">
        <v>5.9</v>
      </c>
      <c r="U2698">
        <v>21865</v>
      </c>
      <c r="V2698" s="12">
        <f>W2698*1.37009528851244</f>
        <v>43843049.232398078</v>
      </c>
      <c r="W2698" s="3">
        <v>32000000</v>
      </c>
      <c r="X2698" s="13">
        <f>Y2698*1.37009528851244</f>
        <v>24485322.275304385</v>
      </c>
      <c r="Y2698" s="3">
        <v>17871255</v>
      </c>
      <c r="Z2698" s="13">
        <f>AA2698*1.37009528851244</f>
        <v>41146529.072599247</v>
      </c>
      <c r="AA2698" s="3">
        <v>30031874</v>
      </c>
      <c r="AB2698">
        <v>105</v>
      </c>
    </row>
    <row r="2699" spans="1:28" x14ac:dyDescent="0.2">
      <c r="A2699" t="s">
        <v>33705</v>
      </c>
      <c r="B2699" t="s">
        <v>33706</v>
      </c>
      <c r="C2699">
        <v>2015</v>
      </c>
      <c r="D2699" t="s">
        <v>33707</v>
      </c>
      <c r="E2699" t="s">
        <v>176</v>
      </c>
      <c r="F2699" t="s">
        <v>44045</v>
      </c>
      <c r="G2699" t="s">
        <v>44033</v>
      </c>
      <c r="H2699">
        <v>106</v>
      </c>
      <c r="I2699" t="s">
        <v>25</v>
      </c>
      <c r="J2699" t="s">
        <v>26</v>
      </c>
      <c r="M2699" t="s">
        <v>33708</v>
      </c>
      <c r="N2699" t="s">
        <v>33709</v>
      </c>
      <c r="O2699" t="s">
        <v>33710</v>
      </c>
      <c r="P2699" t="s">
        <v>33711</v>
      </c>
      <c r="Q2699" t="s">
        <v>33712</v>
      </c>
      <c r="R2699" t="s">
        <v>33713</v>
      </c>
      <c r="S2699" t="s">
        <v>33714</v>
      </c>
      <c r="T2699">
        <v>6.4</v>
      </c>
      <c r="U2699">
        <v>74937</v>
      </c>
      <c r="V2699" s="12">
        <f>W2699*1.09195121025074</f>
        <v>13103414.523008881</v>
      </c>
      <c r="W2699" s="3">
        <v>12000000</v>
      </c>
      <c r="X2699" s="13">
        <f>Y2699*1.09195121025074</f>
        <v>24403188.806925207</v>
      </c>
      <c r="Y2699" s="3">
        <v>22348241</v>
      </c>
      <c r="Z2699" s="13">
        <f>AA2699*1.09195121025074</f>
        <v>36267238.706299499</v>
      </c>
      <c r="AA2699" s="3">
        <v>33213241</v>
      </c>
      <c r="AB2699">
        <v>237</v>
      </c>
    </row>
    <row r="2700" spans="1:28" x14ac:dyDescent="0.2">
      <c r="A2700" t="s">
        <v>3927</v>
      </c>
      <c r="B2700" t="s">
        <v>3928</v>
      </c>
      <c r="C2700">
        <v>2002</v>
      </c>
      <c r="D2700" s="1">
        <v>37813</v>
      </c>
      <c r="E2700" t="s">
        <v>1045</v>
      </c>
      <c r="F2700" t="s">
        <v>44036</v>
      </c>
      <c r="H2700">
        <v>99</v>
      </c>
      <c r="I2700" t="s">
        <v>319</v>
      </c>
      <c r="J2700" t="s">
        <v>26</v>
      </c>
      <c r="K2700" t="s">
        <v>308</v>
      </c>
      <c r="M2700" t="s">
        <v>2130</v>
      </c>
      <c r="N2700" t="s">
        <v>3929</v>
      </c>
      <c r="O2700" t="s">
        <v>3930</v>
      </c>
      <c r="P2700" t="s">
        <v>3931</v>
      </c>
      <c r="Q2700" t="s">
        <v>3932</v>
      </c>
      <c r="R2700" t="s">
        <v>3933</v>
      </c>
      <c r="S2700" t="s">
        <v>3934</v>
      </c>
      <c r="T2700">
        <v>5.4</v>
      </c>
      <c r="U2700">
        <v>16560</v>
      </c>
      <c r="V2700" s="12">
        <f>W2700*1.43863813229572</f>
        <v>41720505.836575881</v>
      </c>
      <c r="W2700" s="3">
        <v>29000000</v>
      </c>
      <c r="X2700" s="13">
        <f>Y2700*1.43863813229572</f>
        <v>24356409.727821015</v>
      </c>
      <c r="Y2700" s="3">
        <v>16930185</v>
      </c>
      <c r="Z2700" s="13">
        <f>AA2700*1.43863813229572</f>
        <v>28983019.608949419</v>
      </c>
      <c r="AA2700" s="3">
        <v>20146150</v>
      </c>
      <c r="AB2700">
        <v>102</v>
      </c>
    </row>
    <row r="2701" spans="1:28" hidden="1" x14ac:dyDescent="0.2">
      <c r="A2701" t="s">
        <v>25024</v>
      </c>
      <c r="B2701" t="s">
        <v>25025</v>
      </c>
      <c r="C2701">
        <v>2010</v>
      </c>
      <c r="D2701" s="1">
        <v>40668</v>
      </c>
      <c r="E2701" t="s">
        <v>176</v>
      </c>
      <c r="F2701" t="s">
        <v>44046</v>
      </c>
      <c r="G2701" t="s">
        <v>44042</v>
      </c>
      <c r="H2701">
        <v>112</v>
      </c>
      <c r="I2701" t="s">
        <v>25</v>
      </c>
      <c r="J2701" t="s">
        <v>26</v>
      </c>
      <c r="M2701" t="s">
        <v>12690</v>
      </c>
      <c r="N2701" t="s">
        <v>25026</v>
      </c>
      <c r="O2701" t="s">
        <v>25027</v>
      </c>
      <c r="P2701" t="s">
        <v>25028</v>
      </c>
      <c r="Q2701" t="s">
        <v>25029</v>
      </c>
      <c r="R2701" t="s">
        <v>25030</v>
      </c>
      <c r="S2701" t="s">
        <v>25031</v>
      </c>
      <c r="T2701">
        <v>6.3</v>
      </c>
      <c r="U2701">
        <v>15694</v>
      </c>
      <c r="W2701">
        <v>11000000</v>
      </c>
      <c r="X2701"/>
      <c r="Y2701"/>
      <c r="Z2701"/>
      <c r="AA2701">
        <v>863044</v>
      </c>
      <c r="AB2701">
        <v>106</v>
      </c>
    </row>
    <row r="2702" spans="1:28" hidden="1" x14ac:dyDescent="0.2">
      <c r="A2702" t="s">
        <v>25032</v>
      </c>
      <c r="B2702" t="s">
        <v>25033</v>
      </c>
      <c r="C2702">
        <v>2009</v>
      </c>
      <c r="D2702" s="1">
        <v>40129</v>
      </c>
      <c r="E2702" t="s">
        <v>1045</v>
      </c>
      <c r="F2702" t="s">
        <v>44032</v>
      </c>
      <c r="H2702">
        <v>150</v>
      </c>
      <c r="I2702" t="s">
        <v>943</v>
      </c>
      <c r="J2702" t="s">
        <v>944</v>
      </c>
      <c r="M2702" t="s">
        <v>18030</v>
      </c>
      <c r="N2702" t="s">
        <v>18031</v>
      </c>
      <c r="O2702" t="s">
        <v>25034</v>
      </c>
      <c r="P2702" t="s">
        <v>21792</v>
      </c>
      <c r="Q2702" t="s">
        <v>25035</v>
      </c>
      <c r="R2702" t="s">
        <v>25036</v>
      </c>
      <c r="S2702" t="s">
        <v>25037</v>
      </c>
      <c r="T2702">
        <v>7.5</v>
      </c>
      <c r="U2702">
        <v>18336</v>
      </c>
      <c r="W2702"/>
      <c r="X2702"/>
      <c r="Y2702"/>
      <c r="Z2702"/>
      <c r="AA2702">
        <v>197650</v>
      </c>
      <c r="AB2702">
        <v>42</v>
      </c>
    </row>
    <row r="2703" spans="1:28" hidden="1" x14ac:dyDescent="0.2">
      <c r="A2703" t="s">
        <v>25038</v>
      </c>
      <c r="B2703" t="s">
        <v>25039</v>
      </c>
      <c r="C2703">
        <v>2011</v>
      </c>
      <c r="D2703" t="s">
        <v>24599</v>
      </c>
      <c r="E2703" t="s">
        <v>44035</v>
      </c>
      <c r="F2703" t="s">
        <v>44038</v>
      </c>
      <c r="G2703" t="s">
        <v>44036</v>
      </c>
      <c r="H2703">
        <v>100</v>
      </c>
      <c r="I2703" t="s">
        <v>25040</v>
      </c>
      <c r="J2703" t="s">
        <v>26</v>
      </c>
      <c r="M2703" t="s">
        <v>25041</v>
      </c>
      <c r="N2703" t="s">
        <v>25042</v>
      </c>
      <c r="O2703" t="s">
        <v>25043</v>
      </c>
      <c r="P2703" t="s">
        <v>21892</v>
      </c>
      <c r="Q2703" t="s">
        <v>25044</v>
      </c>
      <c r="R2703" t="s">
        <v>25045</v>
      </c>
      <c r="S2703" t="s">
        <v>25046</v>
      </c>
      <c r="T2703">
        <v>6.7</v>
      </c>
      <c r="U2703">
        <v>30140</v>
      </c>
      <c r="W2703"/>
      <c r="X2703"/>
      <c r="Y2703">
        <v>1800000</v>
      </c>
      <c r="Z2703"/>
      <c r="AA2703"/>
      <c r="AB2703">
        <v>64</v>
      </c>
    </row>
    <row r="2704" spans="1:28" x14ac:dyDescent="0.2">
      <c r="A2704" t="s">
        <v>8193</v>
      </c>
      <c r="B2704" t="s">
        <v>8194</v>
      </c>
      <c r="C2704">
        <v>2004</v>
      </c>
      <c r="D2704" s="1">
        <v>38146</v>
      </c>
      <c r="E2704" t="s">
        <v>1045</v>
      </c>
      <c r="H2704">
        <v>92</v>
      </c>
      <c r="I2704" t="s">
        <v>4869</v>
      </c>
      <c r="J2704" t="s">
        <v>26</v>
      </c>
      <c r="K2704" t="s">
        <v>27</v>
      </c>
      <c r="L2704" t="s">
        <v>307</v>
      </c>
      <c r="M2704" t="s">
        <v>8195</v>
      </c>
      <c r="N2704" t="s">
        <v>8196</v>
      </c>
      <c r="O2704" t="s">
        <v>8197</v>
      </c>
      <c r="P2704" t="s">
        <v>8198</v>
      </c>
      <c r="Q2704" t="s">
        <v>8199</v>
      </c>
      <c r="R2704" t="s">
        <v>8200</v>
      </c>
      <c r="S2704" t="s">
        <v>8201</v>
      </c>
      <c r="T2704">
        <v>6.6</v>
      </c>
      <c r="U2704">
        <v>191486</v>
      </c>
      <c r="V2704" s="12">
        <f>W2704*1.37009528851244</f>
        <v>34252382.212811001</v>
      </c>
      <c r="W2704" s="3">
        <v>25000000</v>
      </c>
      <c r="X2704" s="13">
        <f>Y2704*1.37009528851244</f>
        <v>24348493.599031225</v>
      </c>
      <c r="Y2704" s="3">
        <v>17771387</v>
      </c>
      <c r="Z2704" s="13">
        <f>AA2704*1.37009528851244</f>
        <v>30971213.621402849</v>
      </c>
      <c r="AA2704" s="3">
        <v>22605153</v>
      </c>
      <c r="AB2704">
        <v>341</v>
      </c>
    </row>
    <row r="2705" spans="1:28" x14ac:dyDescent="0.2">
      <c r="A2705" t="s">
        <v>30205</v>
      </c>
      <c r="B2705" t="s">
        <v>30206</v>
      </c>
      <c r="C2705">
        <v>2012</v>
      </c>
      <c r="D2705" t="s">
        <v>25180</v>
      </c>
      <c r="E2705" t="s">
        <v>176</v>
      </c>
      <c r="H2705">
        <v>130</v>
      </c>
      <c r="I2705" t="s">
        <v>25</v>
      </c>
      <c r="J2705" t="s">
        <v>26</v>
      </c>
      <c r="M2705" t="s">
        <v>27975</v>
      </c>
      <c r="N2705" t="s">
        <v>27975</v>
      </c>
      <c r="O2705" t="s">
        <v>30207</v>
      </c>
      <c r="P2705" t="s">
        <v>426</v>
      </c>
      <c r="Q2705" t="s">
        <v>426</v>
      </c>
      <c r="R2705" t="s">
        <v>30208</v>
      </c>
      <c r="S2705" t="s">
        <v>30209</v>
      </c>
      <c r="T2705">
        <v>7.4</v>
      </c>
      <c r="U2705">
        <v>164768</v>
      </c>
      <c r="V2705" s="12">
        <f>W2705*1.12725506764114</f>
        <v>11272550.6764114</v>
      </c>
      <c r="W2705" s="3">
        <v>10000000</v>
      </c>
      <c r="X2705" s="13">
        <f>Y2705*1.12725506764114</f>
        <v>24337533.854308028</v>
      </c>
      <c r="Y2705" s="3">
        <v>21590086</v>
      </c>
      <c r="Z2705" s="13">
        <f>AA2705*1.12725506764114</f>
        <v>36763364.536107197</v>
      </c>
      <c r="AA2705" s="3">
        <v>32613173</v>
      </c>
      <c r="AB2705">
        <v>313</v>
      </c>
    </row>
    <row r="2706" spans="1:28" hidden="1" x14ac:dyDescent="0.2">
      <c r="A2706" t="s">
        <v>25065</v>
      </c>
      <c r="B2706" t="s">
        <v>25066</v>
      </c>
      <c r="C2706">
        <v>2011</v>
      </c>
      <c r="D2706" t="s">
        <v>25067</v>
      </c>
      <c r="E2706" t="s">
        <v>16512</v>
      </c>
      <c r="F2706" t="s">
        <v>44044</v>
      </c>
      <c r="G2706" t="s">
        <v>44032</v>
      </c>
      <c r="H2706">
        <v>101</v>
      </c>
      <c r="I2706" t="s">
        <v>25068</v>
      </c>
      <c r="J2706" t="s">
        <v>26</v>
      </c>
      <c r="M2706" t="s">
        <v>9645</v>
      </c>
      <c r="N2706" t="s">
        <v>25069</v>
      </c>
      <c r="O2706" t="s">
        <v>25070</v>
      </c>
      <c r="P2706" t="s">
        <v>2738</v>
      </c>
      <c r="Q2706" t="s">
        <v>2738</v>
      </c>
      <c r="R2706" t="s">
        <v>25071</v>
      </c>
      <c r="S2706" t="s">
        <v>25072</v>
      </c>
      <c r="T2706">
        <v>6.1</v>
      </c>
      <c r="U2706">
        <v>16412</v>
      </c>
      <c r="W2706">
        <v>8000000</v>
      </c>
      <c r="X2706"/>
      <c r="Y2706"/>
      <c r="Z2706"/>
      <c r="AA2706">
        <v>110784</v>
      </c>
      <c r="AB2706">
        <v>54</v>
      </c>
    </row>
    <row r="2707" spans="1:28" hidden="1" x14ac:dyDescent="0.2">
      <c r="A2707" t="s">
        <v>25073</v>
      </c>
      <c r="B2707" t="s">
        <v>25074</v>
      </c>
      <c r="C2707">
        <v>2011</v>
      </c>
      <c r="D2707" t="s">
        <v>20225</v>
      </c>
      <c r="E2707" t="s">
        <v>176</v>
      </c>
      <c r="F2707" t="s">
        <v>44046</v>
      </c>
      <c r="G2707" t="s">
        <v>44042</v>
      </c>
      <c r="H2707">
        <v>102</v>
      </c>
      <c r="I2707" t="s">
        <v>2359</v>
      </c>
      <c r="J2707" t="s">
        <v>308</v>
      </c>
      <c r="M2707" t="s">
        <v>4496</v>
      </c>
      <c r="N2707" t="s">
        <v>25075</v>
      </c>
      <c r="O2707" t="s">
        <v>25076</v>
      </c>
      <c r="P2707" t="s">
        <v>22891</v>
      </c>
      <c r="Q2707" t="s">
        <v>25077</v>
      </c>
      <c r="R2707" t="s">
        <v>25078</v>
      </c>
      <c r="S2707" t="s">
        <v>25079</v>
      </c>
      <c r="T2707">
        <v>7.2</v>
      </c>
      <c r="U2707">
        <v>37746</v>
      </c>
      <c r="W2707">
        <v>5000000</v>
      </c>
      <c r="X2707"/>
      <c r="Y2707"/>
      <c r="Z2707"/>
      <c r="AA2707">
        <v>8791590</v>
      </c>
      <c r="AB2707">
        <v>83</v>
      </c>
    </row>
    <row r="2708" spans="1:28" hidden="1" x14ac:dyDescent="0.2">
      <c r="A2708" t="s">
        <v>25080</v>
      </c>
      <c r="B2708" t="s">
        <v>2056</v>
      </c>
      <c r="C2708">
        <v>2012</v>
      </c>
      <c r="D2708" s="1">
        <v>41038</v>
      </c>
      <c r="E2708" t="s">
        <v>16512</v>
      </c>
      <c r="F2708" t="s">
        <v>44031</v>
      </c>
      <c r="G2708" t="s">
        <v>44032</v>
      </c>
      <c r="H2708">
        <v>93</v>
      </c>
      <c r="I2708" t="s">
        <v>25081</v>
      </c>
      <c r="J2708" t="s">
        <v>26</v>
      </c>
      <c r="M2708" t="s">
        <v>25082</v>
      </c>
      <c r="N2708" t="s">
        <v>25083</v>
      </c>
      <c r="O2708" t="s">
        <v>25084</v>
      </c>
      <c r="P2708" t="s">
        <v>23780</v>
      </c>
      <c r="Q2708" t="s">
        <v>25085</v>
      </c>
      <c r="R2708" t="s">
        <v>25086</v>
      </c>
      <c r="S2708" t="s">
        <v>25087</v>
      </c>
      <c r="T2708">
        <v>5.2</v>
      </c>
      <c r="U2708">
        <v>16082</v>
      </c>
      <c r="W2708" t="s">
        <v>25088</v>
      </c>
      <c r="X2708"/>
      <c r="Y2708"/>
      <c r="Z2708"/>
      <c r="AA2708">
        <v>33492566</v>
      </c>
      <c r="AB2708">
        <v>113</v>
      </c>
    </row>
    <row r="2709" spans="1:28" x14ac:dyDescent="0.2">
      <c r="A2709" t="s">
        <v>10555</v>
      </c>
      <c r="B2709" t="s">
        <v>10556</v>
      </c>
      <c r="C2709">
        <v>2005</v>
      </c>
      <c r="D2709" s="1">
        <v>38992</v>
      </c>
      <c r="E2709" t="s">
        <v>176</v>
      </c>
      <c r="H2709">
        <v>126</v>
      </c>
      <c r="I2709" t="s">
        <v>25</v>
      </c>
      <c r="J2709" t="s">
        <v>26</v>
      </c>
      <c r="M2709" t="s">
        <v>5735</v>
      </c>
      <c r="N2709" t="s">
        <v>10557</v>
      </c>
      <c r="O2709" t="s">
        <v>10558</v>
      </c>
      <c r="P2709" t="s">
        <v>4855</v>
      </c>
      <c r="Q2709" t="s">
        <v>10559</v>
      </c>
      <c r="R2709" t="s">
        <v>10560</v>
      </c>
      <c r="S2709" t="s">
        <v>10561</v>
      </c>
      <c r="T2709">
        <v>7.3</v>
      </c>
      <c r="U2709">
        <v>39086</v>
      </c>
      <c r="V2709" s="12">
        <f>W2709*1.32519713261649</f>
        <v>46381899.641577147</v>
      </c>
      <c r="W2709" s="3">
        <v>35000000</v>
      </c>
      <c r="X2709" s="13">
        <f>Y2709*1.32519713261649</f>
        <v>24301096.613118324</v>
      </c>
      <c r="Y2709" s="3">
        <v>18337722</v>
      </c>
      <c r="Z2709" s="13">
        <f>AA2709*1.32519713261649</f>
        <v>33409776.819892537</v>
      </c>
      <c r="AA2709" s="3">
        <v>25211175</v>
      </c>
      <c r="AB2709">
        <v>218</v>
      </c>
    </row>
    <row r="2710" spans="1:28" x14ac:dyDescent="0.2">
      <c r="A2710" t="s">
        <v>16803</v>
      </c>
      <c r="B2710" t="s">
        <v>16804</v>
      </c>
      <c r="C2710">
        <v>2008</v>
      </c>
      <c r="D2710" t="s">
        <v>9285</v>
      </c>
      <c r="E2710" t="s">
        <v>16512</v>
      </c>
      <c r="F2710" t="s">
        <v>44044</v>
      </c>
      <c r="G2710" t="s">
        <v>44032</v>
      </c>
      <c r="H2710">
        <v>115</v>
      </c>
      <c r="I2710" t="s">
        <v>25</v>
      </c>
      <c r="J2710" t="s">
        <v>26</v>
      </c>
      <c r="K2710" t="s">
        <v>7565</v>
      </c>
      <c r="L2710" t="s">
        <v>308</v>
      </c>
      <c r="M2710" t="s">
        <v>1238</v>
      </c>
      <c r="N2710" t="s">
        <v>16805</v>
      </c>
      <c r="O2710" t="s">
        <v>16806</v>
      </c>
      <c r="P2710" t="s">
        <v>16807</v>
      </c>
      <c r="Q2710" t="s">
        <v>16808</v>
      </c>
      <c r="R2710" t="s">
        <v>16809</v>
      </c>
      <c r="S2710" t="s">
        <v>16810</v>
      </c>
      <c r="T2710">
        <v>6.7</v>
      </c>
      <c r="U2710">
        <v>57677</v>
      </c>
      <c r="V2710" s="12">
        <f>W2710*1.20207800169993</f>
        <v>24041560.033998597</v>
      </c>
      <c r="W2710" s="3">
        <v>20000000</v>
      </c>
      <c r="X2710" s="13">
        <f>Y2710*1.20207800169993</f>
        <v>24295672.111089952</v>
      </c>
      <c r="Y2710" s="3">
        <v>20211394</v>
      </c>
      <c r="Z2710" s="13">
        <f>AA2710*1.20207800169993</f>
        <v>33312420.735345073</v>
      </c>
      <c r="AA2710" s="3">
        <v>27712362</v>
      </c>
      <c r="AB2710">
        <v>221</v>
      </c>
    </row>
    <row r="2711" spans="1:28" hidden="1" x14ac:dyDescent="0.2">
      <c r="A2711" t="s">
        <v>25103</v>
      </c>
      <c r="B2711" t="s">
        <v>25104</v>
      </c>
      <c r="C2711">
        <v>2010</v>
      </c>
      <c r="D2711" t="s">
        <v>13301</v>
      </c>
      <c r="E2711" t="s">
        <v>176</v>
      </c>
      <c r="H2711">
        <v>126</v>
      </c>
      <c r="I2711" t="s">
        <v>943</v>
      </c>
      <c r="J2711" t="s">
        <v>944</v>
      </c>
      <c r="K2711" t="s">
        <v>26</v>
      </c>
      <c r="M2711" t="s">
        <v>2761</v>
      </c>
      <c r="N2711" t="s">
        <v>9492</v>
      </c>
      <c r="O2711" t="s">
        <v>25105</v>
      </c>
      <c r="P2711" t="s">
        <v>2597</v>
      </c>
      <c r="Q2711" t="s">
        <v>13475</v>
      </c>
      <c r="R2711" t="s">
        <v>25106</v>
      </c>
      <c r="S2711" t="s">
        <v>25107</v>
      </c>
      <c r="T2711">
        <v>7.4</v>
      </c>
      <c r="U2711">
        <v>16914</v>
      </c>
      <c r="W2711"/>
      <c r="X2711"/>
      <c r="Y2711">
        <v>1017335</v>
      </c>
      <c r="Z2711"/>
      <c r="AA2711">
        <v>2043580</v>
      </c>
      <c r="AB2711">
        <v>107</v>
      </c>
    </row>
    <row r="2712" spans="1:28" hidden="1" x14ac:dyDescent="0.2">
      <c r="A2712" t="s">
        <v>25108</v>
      </c>
      <c r="B2712" t="s">
        <v>25109</v>
      </c>
      <c r="C2712">
        <v>2011</v>
      </c>
      <c r="D2712" s="1">
        <v>40734</v>
      </c>
      <c r="E2712" t="s">
        <v>176</v>
      </c>
      <c r="F2712" t="s">
        <v>44036</v>
      </c>
      <c r="G2712" t="s">
        <v>44033</v>
      </c>
      <c r="H2712">
        <v>92</v>
      </c>
      <c r="I2712" t="s">
        <v>25110</v>
      </c>
      <c r="J2712" t="s">
        <v>26</v>
      </c>
      <c r="K2712" t="s">
        <v>23804</v>
      </c>
      <c r="M2712" t="s">
        <v>5342</v>
      </c>
      <c r="N2712" t="s">
        <v>25111</v>
      </c>
      <c r="O2712" t="s">
        <v>25112</v>
      </c>
      <c r="P2712" t="s">
        <v>18298</v>
      </c>
      <c r="Q2712" t="s">
        <v>25113</v>
      </c>
      <c r="R2712" t="s">
        <v>25114</v>
      </c>
      <c r="S2712" t="s">
        <v>25115</v>
      </c>
      <c r="T2712">
        <v>7.1</v>
      </c>
      <c r="U2712">
        <v>55029</v>
      </c>
      <c r="W2712"/>
      <c r="X2712"/>
      <c r="Y2712">
        <v>2959</v>
      </c>
      <c r="Z2712"/>
      <c r="AA2712">
        <v>933352</v>
      </c>
      <c r="AB2712">
        <v>136</v>
      </c>
    </row>
    <row r="2713" spans="1:28" x14ac:dyDescent="0.2">
      <c r="A2713" t="s">
        <v>30160</v>
      </c>
      <c r="B2713" t="s">
        <v>30161</v>
      </c>
      <c r="C2713">
        <v>2013</v>
      </c>
      <c r="D2713" t="s">
        <v>30162</v>
      </c>
      <c r="E2713" t="s">
        <v>1045</v>
      </c>
      <c r="F2713" t="s">
        <v>44032</v>
      </c>
      <c r="G2713" t="s">
        <v>44036</v>
      </c>
      <c r="H2713">
        <v>89</v>
      </c>
      <c r="I2713" t="s">
        <v>25</v>
      </c>
      <c r="J2713" t="s">
        <v>26</v>
      </c>
      <c r="K2713" t="s">
        <v>308</v>
      </c>
      <c r="L2713" t="s">
        <v>838</v>
      </c>
      <c r="M2713" t="s">
        <v>17438</v>
      </c>
      <c r="N2713" t="s">
        <v>30163</v>
      </c>
      <c r="O2713" t="s">
        <v>30164</v>
      </c>
      <c r="P2713" t="s">
        <v>1106</v>
      </c>
      <c r="Q2713" t="s">
        <v>30165</v>
      </c>
      <c r="R2713" t="s">
        <v>30166</v>
      </c>
      <c r="S2713" t="s">
        <v>30167</v>
      </c>
      <c r="T2713">
        <v>5.6</v>
      </c>
      <c r="U2713">
        <v>46651</v>
      </c>
      <c r="V2713" s="12">
        <f>W2713*1.11098185502045</f>
        <v>38884364.925715752</v>
      </c>
      <c r="W2713" s="3">
        <v>35000000</v>
      </c>
      <c r="X2713" s="13">
        <f>Y2713*1.11098185502045</f>
        <v>24240899.716376744</v>
      </c>
      <c r="Y2713" s="3">
        <v>21819348</v>
      </c>
      <c r="Z2713" s="13">
        <f>AA2713*1.11098185502045</f>
        <v>51685250.06377551</v>
      </c>
      <c r="AA2713" s="3">
        <v>46522137</v>
      </c>
      <c r="AB2713">
        <v>127</v>
      </c>
    </row>
    <row r="2714" spans="1:28" hidden="1" x14ac:dyDescent="0.2">
      <c r="A2714" t="s">
        <v>25123</v>
      </c>
      <c r="B2714" t="s">
        <v>25124</v>
      </c>
      <c r="C2714">
        <v>2011</v>
      </c>
      <c r="D2714" t="s">
        <v>18389</v>
      </c>
      <c r="E2714" t="s">
        <v>1045</v>
      </c>
      <c r="F2714" t="s">
        <v>44032</v>
      </c>
      <c r="G2714" t="s">
        <v>44034</v>
      </c>
      <c r="H2714">
        <v>106</v>
      </c>
      <c r="I2714" t="s">
        <v>25</v>
      </c>
      <c r="J2714" t="s">
        <v>26</v>
      </c>
      <c r="M2714" t="s">
        <v>8411</v>
      </c>
      <c r="N2714" t="s">
        <v>25125</v>
      </c>
      <c r="O2714" t="s">
        <v>25126</v>
      </c>
      <c r="P2714" t="s">
        <v>3481</v>
      </c>
      <c r="Q2714" t="s">
        <v>25127</v>
      </c>
      <c r="R2714" t="s">
        <v>25128</v>
      </c>
      <c r="S2714" t="s">
        <v>25129</v>
      </c>
      <c r="T2714">
        <v>6.3</v>
      </c>
      <c r="U2714">
        <v>27452</v>
      </c>
      <c r="W2714"/>
      <c r="X2714"/>
      <c r="Y2714">
        <v>15375</v>
      </c>
      <c r="Z2714"/>
      <c r="AA2714">
        <v>6778388</v>
      </c>
      <c r="AB2714">
        <v>73</v>
      </c>
    </row>
    <row r="2715" spans="1:28" x14ac:dyDescent="0.2">
      <c r="A2715" t="s">
        <v>12930</v>
      </c>
      <c r="B2715" t="s">
        <v>12931</v>
      </c>
      <c r="C2715">
        <v>2006</v>
      </c>
      <c r="D2715" t="s">
        <v>11806</v>
      </c>
      <c r="E2715" t="s">
        <v>176</v>
      </c>
      <c r="F2715" t="s">
        <v>44040</v>
      </c>
      <c r="H2715">
        <v>112</v>
      </c>
      <c r="I2715" t="s">
        <v>25</v>
      </c>
      <c r="J2715" t="s">
        <v>26</v>
      </c>
      <c r="M2715" t="s">
        <v>12932</v>
      </c>
      <c r="N2715" t="s">
        <v>12932</v>
      </c>
      <c r="O2715" t="s">
        <v>12933</v>
      </c>
      <c r="P2715" t="s">
        <v>12934</v>
      </c>
      <c r="Q2715" t="s">
        <v>12935</v>
      </c>
      <c r="R2715" t="s">
        <v>12936</v>
      </c>
      <c r="S2715" t="s">
        <v>12937</v>
      </c>
      <c r="T2715">
        <v>7.3</v>
      </c>
      <c r="U2715">
        <v>18186</v>
      </c>
      <c r="V2715" s="12">
        <f>W2715*1.28378472222222</f>
        <v>10270277.777777761</v>
      </c>
      <c r="W2715" s="3">
        <v>8000000</v>
      </c>
      <c r="X2715" s="13">
        <f>Y2715*1.28378472222222</f>
        <v>24197326.47187496</v>
      </c>
      <c r="Y2715" s="3">
        <v>18848430</v>
      </c>
      <c r="Z2715" s="13">
        <f>AA2715*1.28378472222222</f>
        <v>24325698.525173571</v>
      </c>
      <c r="AA2715" s="3">
        <v>18948425</v>
      </c>
      <c r="AB2715">
        <v>178</v>
      </c>
    </row>
    <row r="2716" spans="1:28" hidden="1" x14ac:dyDescent="0.2">
      <c r="A2716" t="s">
        <v>25136</v>
      </c>
      <c r="B2716" t="s">
        <v>25137</v>
      </c>
      <c r="C2716">
        <v>2010</v>
      </c>
      <c r="D2716" t="s">
        <v>21978</v>
      </c>
      <c r="E2716" t="s">
        <v>1045</v>
      </c>
      <c r="F2716" t="s">
        <v>44032</v>
      </c>
      <c r="G2716" t="s">
        <v>44036</v>
      </c>
      <c r="H2716">
        <v>97</v>
      </c>
      <c r="I2716" t="s">
        <v>495</v>
      </c>
      <c r="J2716" t="s">
        <v>26</v>
      </c>
      <c r="M2716" t="s">
        <v>25138</v>
      </c>
      <c r="N2716" t="s">
        <v>25139</v>
      </c>
      <c r="O2716" t="s">
        <v>25140</v>
      </c>
      <c r="P2716" t="s">
        <v>25141</v>
      </c>
      <c r="Q2716" t="s">
        <v>25142</v>
      </c>
      <c r="R2716" t="s">
        <v>25143</v>
      </c>
      <c r="S2716" t="s">
        <v>25144</v>
      </c>
      <c r="T2716">
        <v>7.3</v>
      </c>
      <c r="U2716">
        <v>84130</v>
      </c>
      <c r="W2716"/>
      <c r="X2716"/>
      <c r="Y2716">
        <v>467602</v>
      </c>
      <c r="Z2716"/>
      <c r="AA2716">
        <v>3875173</v>
      </c>
      <c r="AB2716">
        <v>117</v>
      </c>
    </row>
    <row r="2717" spans="1:28" x14ac:dyDescent="0.2">
      <c r="A2717" t="s">
        <v>11925</v>
      </c>
      <c r="B2717" t="s">
        <v>11926</v>
      </c>
      <c r="C2717">
        <v>2006</v>
      </c>
      <c r="D2717" s="1">
        <v>39300</v>
      </c>
      <c r="E2717" t="s">
        <v>16512</v>
      </c>
      <c r="F2717" t="s">
        <v>44038</v>
      </c>
      <c r="G2717" t="s">
        <v>44032</v>
      </c>
      <c r="H2717">
        <v>92</v>
      </c>
      <c r="I2717" t="s">
        <v>25</v>
      </c>
      <c r="J2717" t="s">
        <v>26</v>
      </c>
      <c r="K2717" t="s">
        <v>361</v>
      </c>
      <c r="M2717" t="s">
        <v>11927</v>
      </c>
      <c r="N2717" t="s">
        <v>11928</v>
      </c>
      <c r="O2717" t="s">
        <v>11929</v>
      </c>
      <c r="P2717" t="s">
        <v>11930</v>
      </c>
      <c r="Q2717" t="s">
        <v>11931</v>
      </c>
      <c r="R2717" t="s">
        <v>11932</v>
      </c>
      <c r="S2717" t="s">
        <v>11933</v>
      </c>
      <c r="T2717">
        <v>4.7</v>
      </c>
      <c r="U2717">
        <v>32004</v>
      </c>
      <c r="V2717" s="12">
        <f>W2717*1.28378472222222</f>
        <v>25675694.444444403</v>
      </c>
      <c r="W2717" s="3">
        <v>20000000</v>
      </c>
      <c r="X2717" s="13">
        <f>Y2717*1.28378472222222</f>
        <v>24192645.792777736</v>
      </c>
      <c r="Y2717" s="3">
        <v>18844784</v>
      </c>
      <c r="Z2717" s="13">
        <f>AA2717*1.28378472222222</f>
        <v>28455868.909166619</v>
      </c>
      <c r="AA2717" s="3">
        <v>22165608</v>
      </c>
      <c r="AB2717">
        <v>304</v>
      </c>
    </row>
    <row r="2718" spans="1:28" x14ac:dyDescent="0.2">
      <c r="A2718" t="s">
        <v>13672</v>
      </c>
      <c r="B2718" t="s">
        <v>13673</v>
      </c>
      <c r="C2718">
        <v>2007</v>
      </c>
      <c r="D2718" t="s">
        <v>13318</v>
      </c>
      <c r="E2718" t="s">
        <v>3496</v>
      </c>
      <c r="F2718" t="s">
        <v>44042</v>
      </c>
      <c r="H2718">
        <v>85</v>
      </c>
      <c r="I2718" t="s">
        <v>25</v>
      </c>
      <c r="J2718" t="s">
        <v>26</v>
      </c>
      <c r="M2718" t="s">
        <v>9358</v>
      </c>
      <c r="N2718" t="s">
        <v>13674</v>
      </c>
      <c r="O2718" t="s">
        <v>13675</v>
      </c>
      <c r="P2718" t="s">
        <v>6791</v>
      </c>
      <c r="Q2718" t="s">
        <v>13676</v>
      </c>
      <c r="R2718" t="s">
        <v>13677</v>
      </c>
      <c r="S2718" t="s">
        <v>13678</v>
      </c>
      <c r="T2718">
        <v>6.2</v>
      </c>
      <c r="U2718">
        <v>93037</v>
      </c>
      <c r="V2718" s="12">
        <f>W2718*1.24823238899982</f>
        <v>23716415.390996579</v>
      </c>
      <c r="W2718" s="3">
        <v>19000000</v>
      </c>
      <c r="X2718" s="13">
        <f>Y2718*1.24823238899982</f>
        <v>24170228.9995033</v>
      </c>
      <c r="Y2718" s="3">
        <v>19363565</v>
      </c>
      <c r="Z2718" s="13">
        <f>AA2718*144548551.06</f>
        <v>5123224899563761</v>
      </c>
      <c r="AA2718" s="3">
        <v>35442935</v>
      </c>
      <c r="AB2718">
        <v>346</v>
      </c>
    </row>
    <row r="2719" spans="1:28" hidden="1" x14ac:dyDescent="0.2">
      <c r="A2719" t="s">
        <v>25160</v>
      </c>
      <c r="B2719" t="s">
        <v>25161</v>
      </c>
      <c r="C2719">
        <v>2012</v>
      </c>
      <c r="D2719" t="s">
        <v>25118</v>
      </c>
      <c r="E2719" t="s">
        <v>44041</v>
      </c>
      <c r="F2719" t="s">
        <v>44032</v>
      </c>
      <c r="G2719" t="s">
        <v>44049</v>
      </c>
      <c r="H2719">
        <v>102</v>
      </c>
      <c r="I2719" t="s">
        <v>5448</v>
      </c>
      <c r="J2719" t="s">
        <v>26</v>
      </c>
      <c r="M2719" t="s">
        <v>25162</v>
      </c>
      <c r="N2719" t="s">
        <v>25163</v>
      </c>
      <c r="O2719" t="s">
        <v>25164</v>
      </c>
      <c r="P2719" t="s">
        <v>25165</v>
      </c>
      <c r="Q2719" t="s">
        <v>25166</v>
      </c>
      <c r="R2719" t="s">
        <v>25167</v>
      </c>
      <c r="S2719" t="s">
        <v>25168</v>
      </c>
      <c r="T2719">
        <v>5.4</v>
      </c>
      <c r="U2719">
        <v>17669</v>
      </c>
      <c r="W2719"/>
      <c r="X2719"/>
      <c r="Y2719">
        <v>120462</v>
      </c>
      <c r="Z2719"/>
      <c r="AA2719">
        <v>9374932</v>
      </c>
      <c r="AB2719">
        <v>71</v>
      </c>
    </row>
    <row r="2720" spans="1:28" hidden="1" x14ac:dyDescent="0.2">
      <c r="A2720" t="s">
        <v>25169</v>
      </c>
      <c r="B2720" t="s">
        <v>25170</v>
      </c>
      <c r="C2720">
        <v>2011</v>
      </c>
      <c r="D2720" t="s">
        <v>25171</v>
      </c>
      <c r="E2720" t="s">
        <v>176</v>
      </c>
      <c r="F2720" t="s">
        <v>44045</v>
      </c>
      <c r="G2720" t="s">
        <v>44042</v>
      </c>
      <c r="H2720">
        <v>102</v>
      </c>
      <c r="I2720" t="s">
        <v>25</v>
      </c>
      <c r="J2720" t="s">
        <v>26</v>
      </c>
      <c r="M2720" t="s">
        <v>25172</v>
      </c>
      <c r="N2720" t="s">
        <v>25172</v>
      </c>
      <c r="O2720" t="s">
        <v>25173</v>
      </c>
      <c r="P2720" t="s">
        <v>25174</v>
      </c>
      <c r="Q2720" t="s">
        <v>25175</v>
      </c>
      <c r="R2720" t="s">
        <v>25176</v>
      </c>
      <c r="S2720" t="s">
        <v>25177</v>
      </c>
      <c r="T2720">
        <v>6.9</v>
      </c>
      <c r="U2720">
        <v>47931</v>
      </c>
      <c r="W2720"/>
      <c r="X2720"/>
      <c r="Y2720">
        <v>2990625</v>
      </c>
      <c r="Z2720"/>
      <c r="AA2720">
        <v>4778439</v>
      </c>
      <c r="AB2720">
        <v>197</v>
      </c>
    </row>
    <row r="2721" spans="1:28" x14ac:dyDescent="0.2">
      <c r="A2721" t="s">
        <v>2272</v>
      </c>
      <c r="B2721" t="s">
        <v>2273</v>
      </c>
      <c r="C2721">
        <v>2001</v>
      </c>
      <c r="D2721" t="s">
        <v>411</v>
      </c>
      <c r="E2721" t="s">
        <v>176</v>
      </c>
      <c r="F2721" t="s">
        <v>44045</v>
      </c>
      <c r="G2721" t="s">
        <v>44036</v>
      </c>
      <c r="H2721">
        <v>116</v>
      </c>
      <c r="I2721" t="s">
        <v>2274</v>
      </c>
      <c r="J2721" t="s">
        <v>26</v>
      </c>
      <c r="K2721" t="s">
        <v>307</v>
      </c>
      <c r="L2721" t="s">
        <v>934</v>
      </c>
      <c r="M2721" t="s">
        <v>2275</v>
      </c>
      <c r="N2721" t="s">
        <v>2276</v>
      </c>
      <c r="O2721" t="s">
        <v>2277</v>
      </c>
      <c r="P2721" t="s">
        <v>2278</v>
      </c>
      <c r="Q2721" t="s">
        <v>2279</v>
      </c>
      <c r="R2721" t="s">
        <v>2280</v>
      </c>
      <c r="S2721" t="s">
        <v>2281</v>
      </c>
      <c r="T2721">
        <v>6.1</v>
      </c>
      <c r="U2721">
        <v>53017</v>
      </c>
      <c r="V2721" s="12">
        <f>W2721*1.46138339920949</f>
        <v>61378102.766798578</v>
      </c>
      <c r="W2721" s="3">
        <v>42000000</v>
      </c>
      <c r="X2721" s="13">
        <f>Y2721*1.46138339920949</f>
        <v>24162836.088260934</v>
      </c>
      <c r="Y2721" s="3">
        <v>16534221</v>
      </c>
      <c r="Z2721" s="13">
        <f>AA2721*1.46138339920949</f>
        <v>51736362.741502114</v>
      </c>
      <c r="AA2721" s="3">
        <v>35402320</v>
      </c>
      <c r="AB2721">
        <v>187</v>
      </c>
    </row>
    <row r="2722" spans="1:28" hidden="1" x14ac:dyDescent="0.2">
      <c r="A2722" t="s">
        <v>25187</v>
      </c>
      <c r="B2722" t="s">
        <v>25188</v>
      </c>
      <c r="C2722">
        <v>2010</v>
      </c>
      <c r="D2722" t="s">
        <v>25189</v>
      </c>
      <c r="E2722" t="s">
        <v>1045</v>
      </c>
      <c r="F2722" t="s">
        <v>44032</v>
      </c>
      <c r="H2722">
        <v>123</v>
      </c>
      <c r="I2722" t="s">
        <v>2413</v>
      </c>
      <c r="J2722" t="s">
        <v>26</v>
      </c>
      <c r="K2722" t="s">
        <v>308</v>
      </c>
      <c r="L2722" t="s">
        <v>27</v>
      </c>
      <c r="M2722" t="s">
        <v>6096</v>
      </c>
      <c r="N2722" t="s">
        <v>25190</v>
      </c>
      <c r="O2722" t="s">
        <v>25191</v>
      </c>
      <c r="P2722" t="s">
        <v>25192</v>
      </c>
      <c r="Q2722" t="s">
        <v>25193</v>
      </c>
      <c r="R2722" t="s">
        <v>25194</v>
      </c>
      <c r="S2722" t="s">
        <v>25195</v>
      </c>
      <c r="T2722">
        <v>7.4</v>
      </c>
      <c r="U2722">
        <v>29873</v>
      </c>
      <c r="W2722"/>
      <c r="X2722"/>
      <c r="Y2722">
        <v>4430765</v>
      </c>
      <c r="Z2722"/>
      <c r="AA2722">
        <v>13348704</v>
      </c>
      <c r="AB2722">
        <v>155</v>
      </c>
    </row>
    <row r="2723" spans="1:28" hidden="1" x14ac:dyDescent="0.2">
      <c r="A2723" t="s">
        <v>25196</v>
      </c>
      <c r="B2723" t="s">
        <v>25197</v>
      </c>
      <c r="C2723">
        <v>2012</v>
      </c>
      <c r="D2723" s="1">
        <v>41489</v>
      </c>
      <c r="E2723" t="s">
        <v>176</v>
      </c>
      <c r="F2723" t="s">
        <v>44036</v>
      </c>
      <c r="H2723">
        <v>91</v>
      </c>
      <c r="I2723" t="s">
        <v>1561</v>
      </c>
      <c r="J2723" t="s">
        <v>26</v>
      </c>
      <c r="M2723" t="s">
        <v>25198</v>
      </c>
      <c r="N2723" t="s">
        <v>25199</v>
      </c>
      <c r="O2723" t="s">
        <v>25200</v>
      </c>
      <c r="P2723" t="s">
        <v>25201</v>
      </c>
      <c r="Q2723" t="s">
        <v>25202</v>
      </c>
      <c r="R2723" t="s">
        <v>25203</v>
      </c>
      <c r="S2723" t="s">
        <v>25204</v>
      </c>
      <c r="T2723">
        <v>7.3</v>
      </c>
      <c r="U2723">
        <v>13141</v>
      </c>
      <c r="W2723"/>
      <c r="X2723"/>
      <c r="Y2723"/>
      <c r="Z2723"/>
      <c r="AA2723"/>
      <c r="AB2723">
        <v>46</v>
      </c>
    </row>
    <row r="2724" spans="1:28" x14ac:dyDescent="0.2">
      <c r="A2724" t="s">
        <v>29324</v>
      </c>
      <c r="B2724" t="s">
        <v>29325</v>
      </c>
      <c r="C2724">
        <v>2012</v>
      </c>
      <c r="D2724" s="1">
        <v>41368</v>
      </c>
      <c r="E2724" t="s">
        <v>44041</v>
      </c>
      <c r="F2724" t="s">
        <v>44032</v>
      </c>
      <c r="G2724" t="s">
        <v>44042</v>
      </c>
      <c r="H2724">
        <v>140</v>
      </c>
      <c r="I2724" t="s">
        <v>25</v>
      </c>
      <c r="J2724" t="s">
        <v>26</v>
      </c>
      <c r="K2724" t="s">
        <v>308</v>
      </c>
      <c r="M2724" t="s">
        <v>20932</v>
      </c>
      <c r="N2724" t="s">
        <v>29326</v>
      </c>
      <c r="O2724" t="s">
        <v>29327</v>
      </c>
      <c r="P2724" t="s">
        <v>3250</v>
      </c>
      <c r="Q2724" t="s">
        <v>29328</v>
      </c>
      <c r="R2724" t="s">
        <v>29329</v>
      </c>
      <c r="S2724" t="s">
        <v>29330</v>
      </c>
      <c r="T2724">
        <v>7.3</v>
      </c>
      <c r="U2724">
        <v>241182</v>
      </c>
      <c r="V2724" s="12">
        <f>W2724*1.12725506764114</f>
        <v>16908826.0146171</v>
      </c>
      <c r="W2724" s="3">
        <v>15000000</v>
      </c>
      <c r="X2724" s="13">
        <f>Y2724*1.12725506764114</f>
        <v>24127225.258103423</v>
      </c>
      <c r="Y2724" s="3">
        <v>21403519</v>
      </c>
      <c r="Z2724" s="13">
        <f>AA2724*1.12725506764114</f>
        <v>53040618.844956726</v>
      </c>
      <c r="AA2724" s="3">
        <v>47052899</v>
      </c>
      <c r="AB2724">
        <v>487</v>
      </c>
    </row>
    <row r="2725" spans="1:28" hidden="1" x14ac:dyDescent="0.2">
      <c r="A2725" t="s">
        <v>25212</v>
      </c>
      <c r="B2725" t="s">
        <v>25213</v>
      </c>
      <c r="C2725">
        <v>2011</v>
      </c>
      <c r="D2725" t="s">
        <v>23087</v>
      </c>
      <c r="E2725" t="s">
        <v>1045</v>
      </c>
      <c r="F2725" t="s">
        <v>44032</v>
      </c>
      <c r="G2725" t="s">
        <v>44036</v>
      </c>
      <c r="H2725">
        <v>107</v>
      </c>
      <c r="I2725" t="s">
        <v>1561</v>
      </c>
      <c r="J2725" t="s">
        <v>26</v>
      </c>
      <c r="K2725" t="s">
        <v>361</v>
      </c>
      <c r="L2725" t="s">
        <v>209</v>
      </c>
      <c r="M2725" t="s">
        <v>178</v>
      </c>
      <c r="N2725" t="s">
        <v>25214</v>
      </c>
      <c r="O2725" t="s">
        <v>25215</v>
      </c>
      <c r="P2725" t="s">
        <v>25216</v>
      </c>
      <c r="Q2725" t="s">
        <v>25217</v>
      </c>
      <c r="R2725" t="s">
        <v>25218</v>
      </c>
      <c r="S2725" t="s">
        <v>25219</v>
      </c>
      <c r="T2725">
        <v>6.8</v>
      </c>
      <c r="U2725">
        <v>61286</v>
      </c>
      <c r="W2725"/>
      <c r="X2725"/>
      <c r="Y2725">
        <v>9047981</v>
      </c>
      <c r="Z2725"/>
      <c r="AA2725">
        <v>34564651</v>
      </c>
      <c r="AB2725">
        <v>150</v>
      </c>
    </row>
    <row r="2726" spans="1:28" hidden="1" x14ac:dyDescent="0.2">
      <c r="A2726" t="s">
        <v>25220</v>
      </c>
      <c r="B2726" t="s">
        <v>25221</v>
      </c>
      <c r="C2726">
        <v>2014</v>
      </c>
      <c r="D2726" t="s">
        <v>25222</v>
      </c>
      <c r="E2726" t="s">
        <v>44035</v>
      </c>
      <c r="F2726" t="s">
        <v>44032</v>
      </c>
      <c r="G2726" t="s">
        <v>44049</v>
      </c>
      <c r="H2726">
        <v>129</v>
      </c>
      <c r="I2726" t="s">
        <v>14763</v>
      </c>
      <c r="J2726" t="s">
        <v>26</v>
      </c>
      <c r="K2726" t="s">
        <v>307</v>
      </c>
      <c r="M2726" t="s">
        <v>25223</v>
      </c>
      <c r="N2726" t="s">
        <v>25224</v>
      </c>
      <c r="O2726" t="s">
        <v>25225</v>
      </c>
      <c r="P2726" t="s">
        <v>15766</v>
      </c>
      <c r="Q2726" t="s">
        <v>25226</v>
      </c>
      <c r="R2726" t="s">
        <v>25227</v>
      </c>
      <c r="S2726" t="s">
        <v>25228</v>
      </c>
      <c r="T2726">
        <v>7.3</v>
      </c>
      <c r="U2726">
        <v>25973</v>
      </c>
      <c r="W2726"/>
      <c r="X2726"/>
      <c r="Y2726">
        <v>1822250</v>
      </c>
      <c r="Z2726"/>
      <c r="AA2726">
        <v>5874883</v>
      </c>
      <c r="AB2726">
        <v>79</v>
      </c>
    </row>
    <row r="2727" spans="1:28" x14ac:dyDescent="0.2">
      <c r="A2727" t="s">
        <v>26326</v>
      </c>
      <c r="B2727" t="s">
        <v>26327</v>
      </c>
      <c r="C2727">
        <v>2010</v>
      </c>
      <c r="D2727" s="1">
        <v>40822</v>
      </c>
      <c r="E2727" t="s">
        <v>176</v>
      </c>
      <c r="F2727" t="s">
        <v>44057</v>
      </c>
      <c r="H2727">
        <v>117</v>
      </c>
      <c r="I2727" t="s">
        <v>25</v>
      </c>
      <c r="J2727" t="s">
        <v>26</v>
      </c>
      <c r="M2727" t="s">
        <v>26328</v>
      </c>
      <c r="N2727" t="s">
        <v>26328</v>
      </c>
      <c r="O2727" t="s">
        <v>26329</v>
      </c>
      <c r="P2727" t="s">
        <v>3707</v>
      </c>
      <c r="Q2727" t="s">
        <v>26330</v>
      </c>
      <c r="R2727" t="s">
        <v>26331</v>
      </c>
      <c r="S2727" t="s">
        <v>26332</v>
      </c>
      <c r="T2727">
        <v>6.3</v>
      </c>
      <c r="U2727">
        <v>17056</v>
      </c>
      <c r="V2727" s="12">
        <f>W2727*1.18690152988223</f>
        <v>17803522.948233452</v>
      </c>
      <c r="W2727" s="3">
        <v>15000000</v>
      </c>
      <c r="X2727" s="13">
        <f>Y2727*1.18690152988223</f>
        <v>23997868.26746795</v>
      </c>
      <c r="Y2727" s="3">
        <v>20218921</v>
      </c>
      <c r="Z2727" s="13">
        <f>AA2727*1.18690152988223</f>
        <v>24366131.765849099</v>
      </c>
      <c r="AA2727" s="3">
        <v>20529194</v>
      </c>
      <c r="AB2727">
        <v>121</v>
      </c>
    </row>
    <row r="2728" spans="1:28" x14ac:dyDescent="0.2">
      <c r="A2728" t="s">
        <v>28488</v>
      </c>
      <c r="B2728" t="s">
        <v>28489</v>
      </c>
      <c r="C2728">
        <v>2013</v>
      </c>
      <c r="D2728" t="s">
        <v>27211</v>
      </c>
      <c r="E2728" t="s">
        <v>1045</v>
      </c>
      <c r="F2728" t="s">
        <v>44032</v>
      </c>
      <c r="H2728">
        <v>103</v>
      </c>
      <c r="I2728" t="s">
        <v>25</v>
      </c>
      <c r="J2728" t="s">
        <v>26</v>
      </c>
      <c r="M2728" t="s">
        <v>28490</v>
      </c>
      <c r="N2728" t="s">
        <v>28490</v>
      </c>
      <c r="O2728" t="s">
        <v>28491</v>
      </c>
      <c r="P2728" t="s">
        <v>11114</v>
      </c>
      <c r="Q2728" t="s">
        <v>28492</v>
      </c>
      <c r="R2728" t="s">
        <v>28493</v>
      </c>
      <c r="S2728" t="s">
        <v>28494</v>
      </c>
      <c r="T2728">
        <v>7.4</v>
      </c>
      <c r="U2728">
        <v>138403</v>
      </c>
      <c r="V2728" s="12">
        <f>W2728*1.11098185502045</f>
        <v>5554909.2751022503</v>
      </c>
      <c r="W2728" s="3">
        <v>5000000</v>
      </c>
      <c r="X2728" s="13">
        <f>Y2728*1.11098185502045</f>
        <v>23893382.37016264</v>
      </c>
      <c r="Y2728" s="3">
        <v>21506546</v>
      </c>
      <c r="Z2728" s="13">
        <f>AA2728*1.11098185502045</f>
        <v>29413155.733118013</v>
      </c>
      <c r="AA2728" s="3">
        <v>26474920</v>
      </c>
      <c r="AB2728">
        <v>265</v>
      </c>
    </row>
    <row r="2729" spans="1:28" hidden="1" x14ac:dyDescent="0.2">
      <c r="A2729" t="s">
        <v>25246</v>
      </c>
      <c r="B2729" t="s">
        <v>25247</v>
      </c>
      <c r="C2729">
        <v>2009</v>
      </c>
      <c r="D2729" t="s">
        <v>25248</v>
      </c>
      <c r="E2729" t="s">
        <v>16512</v>
      </c>
      <c r="F2729" t="s">
        <v>44032</v>
      </c>
      <c r="G2729" t="s">
        <v>44034</v>
      </c>
      <c r="H2729">
        <v>147</v>
      </c>
      <c r="I2729" t="s">
        <v>943</v>
      </c>
      <c r="J2729" t="s">
        <v>14789</v>
      </c>
      <c r="M2729" t="s">
        <v>25249</v>
      </c>
      <c r="N2729" t="s">
        <v>25250</v>
      </c>
      <c r="O2729" t="s">
        <v>25251</v>
      </c>
      <c r="P2729" t="s">
        <v>25252</v>
      </c>
      <c r="Q2729" t="s">
        <v>25253</v>
      </c>
      <c r="R2729" t="s">
        <v>25254</v>
      </c>
      <c r="S2729" t="s">
        <v>25255</v>
      </c>
      <c r="T2729">
        <v>7.6</v>
      </c>
      <c r="U2729">
        <v>17722</v>
      </c>
      <c r="W2729" t="s">
        <v>25256</v>
      </c>
      <c r="X2729"/>
      <c r="Y2729"/>
      <c r="Z2729"/>
      <c r="AA2729"/>
      <c r="AB2729">
        <v>37</v>
      </c>
    </row>
    <row r="2730" spans="1:28" hidden="1" x14ac:dyDescent="0.2">
      <c r="A2730" t="s">
        <v>25257</v>
      </c>
      <c r="B2730" t="s">
        <v>25258</v>
      </c>
      <c r="C2730">
        <v>2010</v>
      </c>
      <c r="D2730" t="s">
        <v>24543</v>
      </c>
      <c r="E2730" t="s">
        <v>1045</v>
      </c>
      <c r="F2730" t="s">
        <v>44032</v>
      </c>
      <c r="H2730">
        <v>95</v>
      </c>
      <c r="I2730" t="s">
        <v>943</v>
      </c>
      <c r="J2730" t="s">
        <v>944</v>
      </c>
      <c r="K2730" t="s">
        <v>26</v>
      </c>
      <c r="M2730" t="s">
        <v>25259</v>
      </c>
      <c r="N2730" t="s">
        <v>25260</v>
      </c>
      <c r="O2730" t="s">
        <v>25261</v>
      </c>
      <c r="P2730" t="s">
        <v>25262</v>
      </c>
      <c r="Q2730" t="s">
        <v>25262</v>
      </c>
      <c r="R2730" t="s">
        <v>25263</v>
      </c>
      <c r="S2730" t="s">
        <v>25264</v>
      </c>
      <c r="T2730">
        <v>7.4</v>
      </c>
      <c r="U2730">
        <v>11663</v>
      </c>
      <c r="W2730"/>
      <c r="X2730"/>
      <c r="Y2730">
        <v>757951</v>
      </c>
      <c r="Z2730"/>
      <c r="AA2730">
        <v>9460931</v>
      </c>
      <c r="AB2730">
        <v>47</v>
      </c>
    </row>
    <row r="2731" spans="1:28" hidden="1" x14ac:dyDescent="0.2">
      <c r="A2731" t="s">
        <v>25265</v>
      </c>
      <c r="B2731" t="s">
        <v>25266</v>
      </c>
      <c r="C2731">
        <v>2010</v>
      </c>
      <c r="D2731" t="s">
        <v>9671</v>
      </c>
      <c r="E2731" t="s">
        <v>176</v>
      </c>
      <c r="F2731" t="s">
        <v>44057</v>
      </c>
      <c r="G2731" t="s">
        <v>44036</v>
      </c>
      <c r="H2731">
        <v>98</v>
      </c>
      <c r="I2731" t="s">
        <v>1561</v>
      </c>
      <c r="J2731" t="s">
        <v>26</v>
      </c>
      <c r="M2731" t="s">
        <v>25267</v>
      </c>
      <c r="N2731" t="s">
        <v>25268</v>
      </c>
      <c r="O2731" t="s">
        <v>25269</v>
      </c>
      <c r="P2731" t="s">
        <v>25270</v>
      </c>
      <c r="Q2731" t="s">
        <v>25271</v>
      </c>
      <c r="R2731" t="s">
        <v>25272</v>
      </c>
      <c r="S2731" t="s">
        <v>25273</v>
      </c>
      <c r="T2731">
        <v>5.9</v>
      </c>
      <c r="U2731">
        <v>10809</v>
      </c>
      <c r="W2731" t="s">
        <v>12817</v>
      </c>
      <c r="X2731"/>
      <c r="Y2731"/>
      <c r="Z2731"/>
      <c r="AA2731"/>
      <c r="AB2731">
        <v>24</v>
      </c>
    </row>
    <row r="2732" spans="1:28" x14ac:dyDescent="0.2">
      <c r="A2732" t="s">
        <v>12545</v>
      </c>
      <c r="B2732" t="s">
        <v>12546</v>
      </c>
      <c r="C2732">
        <v>2006</v>
      </c>
      <c r="D2732" t="s">
        <v>9902</v>
      </c>
      <c r="E2732" t="s">
        <v>1045</v>
      </c>
      <c r="F2732" t="s">
        <v>44040</v>
      </c>
      <c r="G2732" t="s">
        <v>44034</v>
      </c>
      <c r="H2732">
        <v>110</v>
      </c>
      <c r="I2732" t="s">
        <v>25</v>
      </c>
      <c r="J2732" t="s">
        <v>26</v>
      </c>
      <c r="M2732" t="s">
        <v>12547</v>
      </c>
      <c r="N2732" t="s">
        <v>12548</v>
      </c>
      <c r="O2732" t="s">
        <v>12549</v>
      </c>
      <c r="P2732" t="s">
        <v>12550</v>
      </c>
      <c r="Q2732" t="s">
        <v>12551</v>
      </c>
      <c r="R2732" t="s">
        <v>12552</v>
      </c>
      <c r="S2732" t="s">
        <v>12553</v>
      </c>
      <c r="T2732">
        <v>5.3</v>
      </c>
      <c r="U2732">
        <v>37299</v>
      </c>
      <c r="V2732" s="12">
        <f>W2732*1.28378472222222</f>
        <v>15405416.66666664</v>
      </c>
      <c r="W2732" s="3">
        <v>12000000</v>
      </c>
      <c r="X2732" s="13">
        <f>Y2732*1.28378472222222</f>
        <v>23874983.533541627</v>
      </c>
      <c r="Y2732" s="3">
        <v>18597342</v>
      </c>
      <c r="Z2732" s="13">
        <f>AA2732*1.28378472222222</f>
        <v>29514155.561145782</v>
      </c>
      <c r="AA2732" s="3">
        <v>22989957</v>
      </c>
      <c r="AB2732">
        <v>155</v>
      </c>
    </row>
    <row r="2733" spans="1:28" x14ac:dyDescent="0.2">
      <c r="A2733" t="s">
        <v>17309</v>
      </c>
      <c r="B2733" t="s">
        <v>17310</v>
      </c>
      <c r="C2733">
        <v>2013</v>
      </c>
      <c r="D2733" t="s">
        <v>17311</v>
      </c>
      <c r="E2733" t="s">
        <v>176</v>
      </c>
      <c r="F2733" t="s">
        <v>44055</v>
      </c>
      <c r="H2733">
        <v>131</v>
      </c>
      <c r="I2733" t="s">
        <v>97</v>
      </c>
      <c r="J2733" t="s">
        <v>26</v>
      </c>
      <c r="K2733" t="s">
        <v>307</v>
      </c>
      <c r="M2733" t="s">
        <v>17312</v>
      </c>
      <c r="N2733" t="s">
        <v>17313</v>
      </c>
      <c r="O2733" t="s">
        <v>17314</v>
      </c>
      <c r="P2733" t="s">
        <v>17315</v>
      </c>
      <c r="Q2733" t="s">
        <v>17316</v>
      </c>
      <c r="R2733" t="s">
        <v>17317</v>
      </c>
      <c r="S2733" t="s">
        <v>17318</v>
      </c>
      <c r="T2733">
        <v>7.6</v>
      </c>
      <c r="U2733">
        <v>125322</v>
      </c>
      <c r="V2733" s="12">
        <f>W2733*1.11098185502045</f>
        <v>21108655.245388549</v>
      </c>
      <c r="W2733" s="3">
        <v>19000000</v>
      </c>
      <c r="X2733" s="13">
        <f>Y2733*1.11098185502045</f>
        <v>23873312.482951693</v>
      </c>
      <c r="Y2733" s="3">
        <v>21488481</v>
      </c>
      <c r="Z2733" s="13">
        <f>AA2733*1.11098185502045</f>
        <v>85086007.418862373</v>
      </c>
      <c r="AA2733" s="3">
        <v>76586316</v>
      </c>
      <c r="AB2733">
        <v>292</v>
      </c>
    </row>
    <row r="2734" spans="1:28" x14ac:dyDescent="0.2">
      <c r="A2734" t="s">
        <v>16632</v>
      </c>
      <c r="B2734" t="s">
        <v>16633</v>
      </c>
      <c r="C2734">
        <v>2007</v>
      </c>
      <c r="D2734" s="1">
        <v>39391</v>
      </c>
      <c r="E2734" t="s">
        <v>1045</v>
      </c>
      <c r="F2734" t="s">
        <v>44032</v>
      </c>
      <c r="H2734">
        <v>113</v>
      </c>
      <c r="I2734" t="s">
        <v>25</v>
      </c>
      <c r="J2734" t="s">
        <v>26</v>
      </c>
      <c r="M2734" t="s">
        <v>3275</v>
      </c>
      <c r="N2734" t="s">
        <v>4043</v>
      </c>
      <c r="O2734" t="s">
        <v>16634</v>
      </c>
      <c r="P2734" t="s">
        <v>16635</v>
      </c>
      <c r="Q2734" t="s">
        <v>16636</v>
      </c>
      <c r="R2734" t="s">
        <v>16637</v>
      </c>
      <c r="S2734" t="s">
        <v>16638</v>
      </c>
      <c r="T2734">
        <v>5.8</v>
      </c>
      <c r="U2734">
        <v>23695</v>
      </c>
      <c r="V2734" s="12">
        <f>W2734*1.24823238899982</f>
        <v>24964647.779996399</v>
      </c>
      <c r="W2734" s="3">
        <v>20000000</v>
      </c>
      <c r="X2734" s="13">
        <f>Y2734*1.24823238899982</f>
        <v>23845073.199795566</v>
      </c>
      <c r="Y2734" s="3">
        <v>19103072</v>
      </c>
      <c r="Z2734" s="13">
        <f>AA2734*144548551.06</f>
        <v>3613737916108027</v>
      </c>
      <c r="AA2734" s="3">
        <v>25000167</v>
      </c>
      <c r="AB2734">
        <v>130</v>
      </c>
    </row>
    <row r="2735" spans="1:28" x14ac:dyDescent="0.2">
      <c r="A2735" t="s">
        <v>14867</v>
      </c>
      <c r="B2735" t="s">
        <v>14868</v>
      </c>
      <c r="C2735">
        <v>2007</v>
      </c>
      <c r="D2735" s="1">
        <v>39426</v>
      </c>
      <c r="E2735" t="s">
        <v>1045</v>
      </c>
      <c r="F2735" t="s">
        <v>44032</v>
      </c>
      <c r="G2735" t="s">
        <v>44036</v>
      </c>
      <c r="H2735">
        <v>108</v>
      </c>
      <c r="I2735" t="s">
        <v>25</v>
      </c>
      <c r="J2735" t="s">
        <v>26</v>
      </c>
      <c r="M2735" t="s">
        <v>14869</v>
      </c>
      <c r="N2735" t="s">
        <v>14869</v>
      </c>
      <c r="O2735" t="s">
        <v>14870</v>
      </c>
      <c r="P2735" t="s">
        <v>14871</v>
      </c>
      <c r="Q2735" t="s">
        <v>14872</v>
      </c>
      <c r="R2735" t="s">
        <v>14873</v>
      </c>
      <c r="S2735" t="s">
        <v>14874</v>
      </c>
      <c r="T2735">
        <v>7</v>
      </c>
      <c r="U2735">
        <v>43179</v>
      </c>
      <c r="V2735" s="12">
        <f>W2735*1.24823238899982</f>
        <v>1872348.5834997299</v>
      </c>
      <c r="W2735" s="3">
        <v>1500000</v>
      </c>
      <c r="X2735" s="13">
        <f>Y2735*1.24823238899982</f>
        <v>23809783.173693765</v>
      </c>
      <c r="Y2735" s="3">
        <v>19074800</v>
      </c>
      <c r="Z2735" s="13">
        <f>AA2735*144548551.06</f>
        <v>3214836241757911</v>
      </c>
      <c r="AA2735" s="3">
        <v>22240529</v>
      </c>
      <c r="AB2735">
        <v>216</v>
      </c>
    </row>
    <row r="2736" spans="1:28" x14ac:dyDescent="0.2">
      <c r="A2736" t="s">
        <v>17526</v>
      </c>
      <c r="B2736" t="s">
        <v>17527</v>
      </c>
      <c r="C2736">
        <v>2008</v>
      </c>
      <c r="D2736" t="s">
        <v>17528</v>
      </c>
      <c r="E2736" t="s">
        <v>16512</v>
      </c>
      <c r="F2736" t="s">
        <v>44044</v>
      </c>
      <c r="G2736" t="s">
        <v>44034</v>
      </c>
      <c r="H2736">
        <v>103</v>
      </c>
      <c r="I2736" t="s">
        <v>25</v>
      </c>
      <c r="J2736" t="s">
        <v>26</v>
      </c>
      <c r="K2736" t="s">
        <v>27</v>
      </c>
      <c r="M2736" t="s">
        <v>17529</v>
      </c>
      <c r="N2736" t="s">
        <v>17530</v>
      </c>
      <c r="O2736" t="s">
        <v>17531</v>
      </c>
      <c r="P2736" t="s">
        <v>17532</v>
      </c>
      <c r="Q2736" t="s">
        <v>17533</v>
      </c>
      <c r="R2736" t="s">
        <v>17534</v>
      </c>
      <c r="S2736" t="s">
        <v>17535</v>
      </c>
      <c r="T2736">
        <v>4.8</v>
      </c>
      <c r="U2736">
        <v>59015</v>
      </c>
      <c r="V2736" s="12">
        <f>W2736*1.20207800169993</f>
        <v>72124680.101995796</v>
      </c>
      <c r="W2736" s="3">
        <v>60000000</v>
      </c>
      <c r="X2736" s="13">
        <f>Y2736*1.20207800169993</f>
        <v>23808582.892333131</v>
      </c>
      <c r="Y2736" s="3">
        <v>19806188</v>
      </c>
      <c r="Z2736" s="13">
        <f>AA2736*1.20207800169993</f>
        <v>47078712.974974804</v>
      </c>
      <c r="AA2736" s="3">
        <v>39164441</v>
      </c>
      <c r="AB2736">
        <v>317</v>
      </c>
    </row>
    <row r="2737" spans="1:28" x14ac:dyDescent="0.2">
      <c r="A2737" t="s">
        <v>9148</v>
      </c>
      <c r="B2737" t="s">
        <v>9149</v>
      </c>
      <c r="C2737">
        <v>2006</v>
      </c>
      <c r="D2737" t="s">
        <v>9150</v>
      </c>
      <c r="E2737" t="s">
        <v>16512</v>
      </c>
      <c r="F2737" t="s">
        <v>44033</v>
      </c>
      <c r="H2737">
        <v>88</v>
      </c>
      <c r="I2737" t="s">
        <v>25</v>
      </c>
      <c r="J2737" t="s">
        <v>26</v>
      </c>
      <c r="K2737" t="s">
        <v>1793</v>
      </c>
      <c r="M2737" t="s">
        <v>2719</v>
      </c>
      <c r="N2737" t="s">
        <v>2719</v>
      </c>
      <c r="O2737" t="s">
        <v>9151</v>
      </c>
      <c r="P2737" t="s">
        <v>6695</v>
      </c>
      <c r="Q2737" t="s">
        <v>9152</v>
      </c>
      <c r="R2737" t="s">
        <v>9153</v>
      </c>
      <c r="S2737" t="s">
        <v>9154</v>
      </c>
      <c r="T2737">
        <v>4.4000000000000004</v>
      </c>
      <c r="U2737">
        <v>78768</v>
      </c>
      <c r="V2737" s="12">
        <f>W2737*1.28378472222222</f>
        <v>38513541.666666605</v>
      </c>
      <c r="W2737" s="3">
        <v>30000000</v>
      </c>
      <c r="X2737" s="13">
        <f>Y2737*1.28378472222222</f>
        <v>23795992.259583294</v>
      </c>
      <c r="Y2737" s="3">
        <v>18535812</v>
      </c>
      <c r="Z2737" s="13">
        <f>AA2737*1.28378472222222</f>
        <v>39887462.198020764</v>
      </c>
      <c r="AA2737" s="3">
        <v>31070211</v>
      </c>
      <c r="AB2737">
        <v>849</v>
      </c>
    </row>
    <row r="2738" spans="1:28" x14ac:dyDescent="0.2">
      <c r="A2738" t="s">
        <v>18049</v>
      </c>
      <c r="B2738" t="s">
        <v>18050</v>
      </c>
      <c r="C2738">
        <v>2009</v>
      </c>
      <c r="D2738" t="s">
        <v>18051</v>
      </c>
      <c r="E2738" t="s">
        <v>176</v>
      </c>
      <c r="F2738" t="s">
        <v>44053</v>
      </c>
      <c r="G2738" t="s">
        <v>44036</v>
      </c>
      <c r="H2738">
        <v>118</v>
      </c>
      <c r="I2738" t="s">
        <v>495</v>
      </c>
      <c r="J2738" t="s">
        <v>26</v>
      </c>
      <c r="K2738" t="s">
        <v>64</v>
      </c>
      <c r="L2738" t="s">
        <v>27</v>
      </c>
      <c r="M2738" t="s">
        <v>5807</v>
      </c>
      <c r="N2738" t="s">
        <v>18052</v>
      </c>
      <c r="O2738" t="s">
        <v>18053</v>
      </c>
      <c r="P2738" t="s">
        <v>13079</v>
      </c>
      <c r="Q2738" t="s">
        <v>18054</v>
      </c>
      <c r="R2738" t="s">
        <v>18055</v>
      </c>
      <c r="S2738" t="s">
        <v>18056</v>
      </c>
      <c r="T2738">
        <v>5.8</v>
      </c>
      <c r="U2738">
        <v>42046</v>
      </c>
      <c r="V2738" s="12">
        <f>W2738*1.20636999678377</f>
        <v>96509599.742701605</v>
      </c>
      <c r="W2738" s="3">
        <v>80000000</v>
      </c>
      <c r="X2738" s="13">
        <f>Y2738*1.20636999678377</f>
        <v>23737700.203764353</v>
      </c>
      <c r="Y2738" s="3">
        <v>19676965</v>
      </c>
      <c r="Z2738" s="13">
        <f>AA2738*1.20636999678377</f>
        <v>65149951.357807659</v>
      </c>
      <c r="AA2738" s="3">
        <v>54004950</v>
      </c>
      <c r="AB2738">
        <v>252</v>
      </c>
    </row>
    <row r="2739" spans="1:28" x14ac:dyDescent="0.2">
      <c r="A2739" t="s">
        <v>38094</v>
      </c>
      <c r="B2739" t="s">
        <v>38095</v>
      </c>
      <c r="C2739">
        <v>2017</v>
      </c>
      <c r="D2739" t="s">
        <v>38096</v>
      </c>
      <c r="E2739" t="s">
        <v>176</v>
      </c>
      <c r="F2739" t="s">
        <v>44034</v>
      </c>
      <c r="G2739" t="s">
        <v>44046</v>
      </c>
      <c r="H2739">
        <v>96</v>
      </c>
      <c r="I2739" t="s">
        <v>5301</v>
      </c>
      <c r="J2739" t="s">
        <v>26</v>
      </c>
      <c r="M2739" t="s">
        <v>38097</v>
      </c>
      <c r="N2739" t="s">
        <v>38098</v>
      </c>
      <c r="O2739" t="s">
        <v>38099</v>
      </c>
      <c r="P2739" t="s">
        <v>38100</v>
      </c>
      <c r="Q2739" t="s">
        <v>38101</v>
      </c>
      <c r="R2739" t="s">
        <v>38102</v>
      </c>
      <c r="S2739" t="s">
        <v>38103</v>
      </c>
      <c r="T2739">
        <v>4.2</v>
      </c>
      <c r="U2739">
        <v>21049</v>
      </c>
      <c r="V2739" s="12">
        <f>W2739*1.05585427545692</f>
        <v>7813321.6383812083</v>
      </c>
      <c r="W2739" s="3">
        <v>7400000</v>
      </c>
      <c r="X2739" s="13">
        <f>Y2739*1.05585427545692</f>
        <v>23646707.51740374</v>
      </c>
      <c r="Y2739" s="3">
        <v>22395806</v>
      </c>
      <c r="Z2739" s="13">
        <f>AA2739*1.05585427545692</f>
        <v>31542886.264197156</v>
      </c>
      <c r="AA2739" s="3">
        <v>29874280</v>
      </c>
      <c r="AB2739">
        <v>270</v>
      </c>
    </row>
    <row r="2740" spans="1:28" hidden="1" x14ac:dyDescent="0.2">
      <c r="A2740" t="s">
        <v>25342</v>
      </c>
      <c r="B2740" t="s">
        <v>25343</v>
      </c>
      <c r="C2740">
        <v>2011</v>
      </c>
      <c r="D2740" t="s">
        <v>24599</v>
      </c>
      <c r="E2740" t="s">
        <v>1045</v>
      </c>
      <c r="F2740" t="s">
        <v>44032</v>
      </c>
      <c r="G2740" t="s">
        <v>44050</v>
      </c>
      <c r="H2740">
        <v>92</v>
      </c>
      <c r="I2740" t="s">
        <v>433</v>
      </c>
      <c r="J2740" t="s">
        <v>26</v>
      </c>
      <c r="K2740" t="s">
        <v>27</v>
      </c>
      <c r="M2740" t="s">
        <v>10313</v>
      </c>
      <c r="N2740" t="s">
        <v>25344</v>
      </c>
      <c r="O2740" t="s">
        <v>25345</v>
      </c>
      <c r="P2740" t="s">
        <v>12627</v>
      </c>
      <c r="Q2740" t="s">
        <v>12627</v>
      </c>
      <c r="R2740" t="s">
        <v>25346</v>
      </c>
      <c r="S2740" t="s">
        <v>25347</v>
      </c>
      <c r="T2740">
        <v>6.8</v>
      </c>
      <c r="U2740">
        <v>82966</v>
      </c>
      <c r="W2740"/>
      <c r="X2740"/>
      <c r="Y2740">
        <v>4168528</v>
      </c>
      <c r="Z2740"/>
      <c r="AA2740">
        <v>6985158</v>
      </c>
      <c r="AB2740">
        <v>168</v>
      </c>
    </row>
    <row r="2741" spans="1:28" x14ac:dyDescent="0.2">
      <c r="A2741" t="s">
        <v>9480</v>
      </c>
      <c r="B2741" t="s">
        <v>9481</v>
      </c>
      <c r="C2741">
        <v>2009</v>
      </c>
      <c r="D2741" t="s">
        <v>9482</v>
      </c>
      <c r="E2741" t="s">
        <v>44037</v>
      </c>
      <c r="F2741" t="s">
        <v>44047</v>
      </c>
      <c r="G2741" t="s">
        <v>44038</v>
      </c>
      <c r="H2741">
        <v>94</v>
      </c>
      <c r="I2741" t="s">
        <v>9483</v>
      </c>
      <c r="J2741" t="s">
        <v>26</v>
      </c>
      <c r="M2741" t="s">
        <v>9484</v>
      </c>
      <c r="N2741" t="s">
        <v>9485</v>
      </c>
      <c r="O2741" t="s">
        <v>9486</v>
      </c>
      <c r="P2741" t="s">
        <v>4855</v>
      </c>
      <c r="Q2741" t="s">
        <v>9487</v>
      </c>
      <c r="R2741" t="s">
        <v>9488</v>
      </c>
      <c r="S2741" t="s">
        <v>9489</v>
      </c>
      <c r="T2741">
        <v>6.3</v>
      </c>
      <c r="U2741">
        <v>32542</v>
      </c>
      <c r="V2741" s="12">
        <f>W2741*1.20636999678377</f>
        <v>78414049.790945053</v>
      </c>
      <c r="W2741" s="3">
        <v>65000000</v>
      </c>
      <c r="X2741" s="13">
        <f>Y2741*1.20636999678377</f>
        <v>23585820.63390927</v>
      </c>
      <c r="Y2741" s="3">
        <v>19551067</v>
      </c>
      <c r="Z2741" s="13">
        <f>AA2741*1.20636999678377</f>
        <v>48118463.17253428</v>
      </c>
      <c r="AA2741" s="3">
        <v>39886986</v>
      </c>
      <c r="AB2741">
        <v>83</v>
      </c>
    </row>
    <row r="2742" spans="1:28" hidden="1" x14ac:dyDescent="0.2">
      <c r="A2742" t="s">
        <v>25357</v>
      </c>
      <c r="B2742" t="s">
        <v>25358</v>
      </c>
      <c r="C2742">
        <v>2013</v>
      </c>
      <c r="D2742" t="s">
        <v>25359</v>
      </c>
      <c r="E2742" t="s">
        <v>176</v>
      </c>
      <c r="F2742" t="s">
        <v>44046</v>
      </c>
      <c r="G2742" t="s">
        <v>44045</v>
      </c>
      <c r="H2742">
        <v>101</v>
      </c>
      <c r="I2742" t="s">
        <v>25</v>
      </c>
      <c r="J2742" t="s">
        <v>26</v>
      </c>
      <c r="M2742" t="s">
        <v>25360</v>
      </c>
      <c r="N2742" t="s">
        <v>25361</v>
      </c>
      <c r="O2742" t="s">
        <v>25362</v>
      </c>
      <c r="P2742" t="s">
        <v>25363</v>
      </c>
      <c r="Q2742" t="s">
        <v>25364</v>
      </c>
      <c r="R2742" t="s">
        <v>25365</v>
      </c>
      <c r="S2742" t="s">
        <v>25366</v>
      </c>
      <c r="T2742">
        <v>5.3</v>
      </c>
      <c r="U2742">
        <v>15918</v>
      </c>
      <c r="W2742">
        <v>9000000</v>
      </c>
      <c r="X2742"/>
      <c r="Y2742"/>
      <c r="Z2742"/>
      <c r="AA2742">
        <v>5127434</v>
      </c>
      <c r="AB2742">
        <v>70</v>
      </c>
    </row>
    <row r="2743" spans="1:28" x14ac:dyDescent="0.2">
      <c r="A2743" t="s">
        <v>35137</v>
      </c>
      <c r="B2743" t="s">
        <v>35138</v>
      </c>
      <c r="C2743">
        <v>2014</v>
      </c>
      <c r="D2743" s="1">
        <v>42127</v>
      </c>
      <c r="E2743" t="s">
        <v>176</v>
      </c>
      <c r="H2743">
        <v>121</v>
      </c>
      <c r="I2743" t="s">
        <v>25</v>
      </c>
      <c r="J2743" t="s">
        <v>26</v>
      </c>
      <c r="M2743" t="s">
        <v>8796</v>
      </c>
      <c r="N2743" t="s">
        <v>8796</v>
      </c>
      <c r="O2743" t="s">
        <v>35139</v>
      </c>
      <c r="P2743" t="s">
        <v>3861</v>
      </c>
      <c r="Q2743" t="s">
        <v>35140</v>
      </c>
      <c r="R2743" t="s">
        <v>35141</v>
      </c>
      <c r="S2743" t="s">
        <v>35142</v>
      </c>
      <c r="T2743">
        <v>6.6</v>
      </c>
      <c r="U2743">
        <v>11473</v>
      </c>
      <c r="V2743" s="12">
        <f>W2743*1.09324733035956</f>
        <v>9839225.9732360393</v>
      </c>
      <c r="W2743" s="3">
        <v>9000000</v>
      </c>
      <c r="X2743" s="13">
        <f>Y2743*1.09324733035956</f>
        <v>23582644.786931507</v>
      </c>
      <c r="Y2743" s="3">
        <v>21571189</v>
      </c>
      <c r="Z2743" s="13">
        <f>AA2743*1.09324733035956</f>
        <v>23869926.13390873</v>
      </c>
      <c r="AA2743" s="3">
        <v>21833967</v>
      </c>
      <c r="AB2743">
        <v>65</v>
      </c>
    </row>
    <row r="2744" spans="1:28" x14ac:dyDescent="0.2">
      <c r="A2744" t="s">
        <v>5067</v>
      </c>
      <c r="B2744" t="s">
        <v>5068</v>
      </c>
      <c r="C2744">
        <v>2002</v>
      </c>
      <c r="D2744" t="s">
        <v>3997</v>
      </c>
      <c r="E2744" t="s">
        <v>176</v>
      </c>
      <c r="H2744">
        <v>109</v>
      </c>
      <c r="I2744" t="s">
        <v>25</v>
      </c>
      <c r="J2744" t="s">
        <v>26</v>
      </c>
      <c r="K2744" t="s">
        <v>75</v>
      </c>
      <c r="M2744" t="s">
        <v>5069</v>
      </c>
      <c r="N2744" t="s">
        <v>5070</v>
      </c>
      <c r="O2744" t="s">
        <v>5071</v>
      </c>
      <c r="P2744" t="s">
        <v>5072</v>
      </c>
      <c r="Q2744" t="s">
        <v>5073</v>
      </c>
      <c r="R2744" t="s">
        <v>5074</v>
      </c>
      <c r="S2744" t="s">
        <v>5075</v>
      </c>
      <c r="T2744">
        <v>7.1</v>
      </c>
      <c r="U2744">
        <v>29272</v>
      </c>
      <c r="V2744" s="12">
        <f>W2744*1.43863813229572</f>
        <v>23018210.116731521</v>
      </c>
      <c r="W2744" s="3">
        <v>16000000</v>
      </c>
      <c r="X2744" s="13">
        <f>Y2744*1.43863813229572</f>
        <v>23532911.681322958</v>
      </c>
      <c r="Y2744" s="3">
        <v>16357770</v>
      </c>
      <c r="Z2744" s="13">
        <f>AA2744*1.43863813229572</f>
        <v>31178574.176342417</v>
      </c>
      <c r="AA2744" s="3">
        <v>21672284</v>
      </c>
      <c r="AB2744">
        <v>171</v>
      </c>
    </row>
    <row r="2745" spans="1:28" x14ac:dyDescent="0.2">
      <c r="A2745" t="s">
        <v>41057</v>
      </c>
      <c r="B2745" t="s">
        <v>41058</v>
      </c>
      <c r="C2745">
        <v>2017</v>
      </c>
      <c r="D2745" t="s">
        <v>39523</v>
      </c>
      <c r="E2745" t="s">
        <v>44035</v>
      </c>
      <c r="F2745" t="s">
        <v>44032</v>
      </c>
      <c r="G2745" t="s">
        <v>44049</v>
      </c>
      <c r="H2745">
        <v>111</v>
      </c>
      <c r="I2745" t="s">
        <v>495</v>
      </c>
      <c r="J2745" t="s">
        <v>361</v>
      </c>
      <c r="K2745" t="s">
        <v>26</v>
      </c>
      <c r="L2745" t="s">
        <v>1494</v>
      </c>
      <c r="M2745" t="s">
        <v>497</v>
      </c>
      <c r="N2745" t="s">
        <v>41059</v>
      </c>
      <c r="O2745" t="s">
        <v>41060</v>
      </c>
      <c r="P2745" t="s">
        <v>9605</v>
      </c>
      <c r="Q2745" t="s">
        <v>41061</v>
      </c>
      <c r="R2745" t="s">
        <v>41062</v>
      </c>
      <c r="S2745" t="s">
        <v>41063</v>
      </c>
      <c r="T2745">
        <v>6.8</v>
      </c>
      <c r="U2745">
        <v>30878</v>
      </c>
      <c r="V2745" s="12">
        <f>W2745*1.05585427545692</f>
        <v>22172939.784595322</v>
      </c>
      <c r="W2745" s="3">
        <v>21000000</v>
      </c>
      <c r="X2745" s="13">
        <f>Y2745*1.05585427545692</f>
        <v>23487552.267338466</v>
      </c>
      <c r="Y2745" s="3">
        <v>22245070</v>
      </c>
      <c r="Z2745" s="13">
        <f>AA2745*1.05585427545692</f>
        <v>70276039.838099763</v>
      </c>
      <c r="AA2745" s="3">
        <v>66558465</v>
      </c>
      <c r="AB2745">
        <v>160</v>
      </c>
    </row>
    <row r="2746" spans="1:28" x14ac:dyDescent="0.2">
      <c r="A2746" t="s">
        <v>14502</v>
      </c>
      <c r="B2746" t="s">
        <v>14503</v>
      </c>
      <c r="C2746">
        <v>2008</v>
      </c>
      <c r="D2746" t="s">
        <v>14504</v>
      </c>
      <c r="E2746" t="s">
        <v>44037</v>
      </c>
      <c r="F2746" t="s">
        <v>44038</v>
      </c>
      <c r="G2746" t="s">
        <v>44040</v>
      </c>
      <c r="H2746">
        <v>87</v>
      </c>
      <c r="I2746" t="s">
        <v>1016</v>
      </c>
      <c r="J2746" t="s">
        <v>26</v>
      </c>
      <c r="M2746" t="s">
        <v>14505</v>
      </c>
      <c r="N2746" t="s">
        <v>14506</v>
      </c>
      <c r="O2746" t="s">
        <v>14507</v>
      </c>
      <c r="P2746" t="s">
        <v>500</v>
      </c>
      <c r="Q2746" t="s">
        <v>14508</v>
      </c>
      <c r="R2746" t="s">
        <v>14509</v>
      </c>
      <c r="S2746" t="s">
        <v>14510</v>
      </c>
      <c r="T2746">
        <v>6</v>
      </c>
      <c r="U2746">
        <v>22094</v>
      </c>
      <c r="V2746" s="12">
        <f>W2746*1.20207800169993</f>
        <v>30051950.04249825</v>
      </c>
      <c r="W2746" s="3">
        <v>25000000</v>
      </c>
      <c r="X2746" s="13">
        <f>Y2746*1.20207800169993</f>
        <v>23474902.868153255</v>
      </c>
      <c r="Y2746" s="3">
        <v>19528602</v>
      </c>
      <c r="Z2746" s="13">
        <f>AA2746*1.20207800169993</f>
        <v>37136859.545547441</v>
      </c>
      <c r="AA2746" s="3">
        <v>30893885</v>
      </c>
      <c r="AB2746">
        <v>76</v>
      </c>
    </row>
    <row r="2747" spans="1:28" hidden="1" x14ac:dyDescent="0.2">
      <c r="A2747" t="s">
        <v>25396</v>
      </c>
      <c r="B2747" t="s">
        <v>25397</v>
      </c>
      <c r="C2747">
        <v>2010</v>
      </c>
      <c r="D2747" s="1">
        <v>40518</v>
      </c>
      <c r="E2747" t="s">
        <v>16512</v>
      </c>
      <c r="F2747" t="s">
        <v>44044</v>
      </c>
      <c r="G2747" t="s">
        <v>44032</v>
      </c>
      <c r="H2747">
        <v>109</v>
      </c>
      <c r="I2747" t="s">
        <v>2213</v>
      </c>
      <c r="J2747" t="s">
        <v>934</v>
      </c>
      <c r="K2747" t="s">
        <v>26</v>
      </c>
      <c r="M2747" t="s">
        <v>2423</v>
      </c>
      <c r="N2747" t="s">
        <v>2423</v>
      </c>
      <c r="O2747" t="s">
        <v>25398</v>
      </c>
      <c r="P2747" t="s">
        <v>2423</v>
      </c>
      <c r="Q2747" t="s">
        <v>25399</v>
      </c>
      <c r="R2747" t="s">
        <v>25400</v>
      </c>
      <c r="S2747" t="s">
        <v>25401</v>
      </c>
      <c r="T2747">
        <v>6.8</v>
      </c>
      <c r="U2747">
        <v>11856</v>
      </c>
      <c r="W2747"/>
      <c r="X2747"/>
      <c r="Y2747">
        <v>44745</v>
      </c>
      <c r="Z2747"/>
      <c r="AA2747">
        <v>8457741</v>
      </c>
      <c r="AB2747">
        <v>51</v>
      </c>
    </row>
    <row r="2748" spans="1:28" x14ac:dyDescent="0.2">
      <c r="A2748" t="s">
        <v>2232</v>
      </c>
      <c r="B2748" t="s">
        <v>2233</v>
      </c>
      <c r="C2748">
        <v>2000</v>
      </c>
      <c r="D2748" t="s">
        <v>837</v>
      </c>
      <c r="E2748" t="s">
        <v>1045</v>
      </c>
      <c r="F2748" t="s">
        <v>44036</v>
      </c>
      <c r="H2748">
        <v>98</v>
      </c>
      <c r="I2748" t="s">
        <v>25</v>
      </c>
      <c r="J2748" t="s">
        <v>26</v>
      </c>
      <c r="M2748" t="s">
        <v>2234</v>
      </c>
      <c r="N2748" t="s">
        <v>2234</v>
      </c>
      <c r="O2748" t="s">
        <v>2235</v>
      </c>
      <c r="P2748" t="s">
        <v>2236</v>
      </c>
      <c r="Q2748" t="s">
        <v>2237</v>
      </c>
      <c r="R2748" t="s">
        <v>2238</v>
      </c>
      <c r="S2748" t="s">
        <v>2239</v>
      </c>
      <c r="T2748">
        <v>5.3</v>
      </c>
      <c r="U2748">
        <v>26305</v>
      </c>
      <c r="V2748" s="12">
        <f>W2748*1.5029674796748</f>
        <v>30059349.593496002</v>
      </c>
      <c r="W2748" s="3">
        <v>20000000</v>
      </c>
      <c r="X2748" s="13">
        <f>Y2748*1.5029674796748</f>
        <v>23474286.955203302</v>
      </c>
      <c r="Y2748" s="3">
        <v>15618626</v>
      </c>
      <c r="Z2748" s="13">
        <f>AA2748*1.5029674796748</f>
        <v>27661674.590975672</v>
      </c>
      <c r="AA2748" s="3">
        <v>18404706</v>
      </c>
      <c r="AB2748">
        <v>168</v>
      </c>
    </row>
    <row r="2749" spans="1:28" x14ac:dyDescent="0.2">
      <c r="A2749" t="s">
        <v>25856</v>
      </c>
      <c r="B2749" t="s">
        <v>25857</v>
      </c>
      <c r="C2749">
        <v>2011</v>
      </c>
      <c r="D2749" t="s">
        <v>11339</v>
      </c>
      <c r="E2749" t="s">
        <v>16512</v>
      </c>
      <c r="F2749" t="s">
        <v>44031</v>
      </c>
      <c r="G2749" t="s">
        <v>44034</v>
      </c>
      <c r="H2749">
        <v>110</v>
      </c>
      <c r="I2749" t="s">
        <v>25858</v>
      </c>
      <c r="J2749" t="s">
        <v>26</v>
      </c>
      <c r="M2749" t="s">
        <v>167</v>
      </c>
      <c r="N2749" t="s">
        <v>25859</v>
      </c>
      <c r="O2749" t="s">
        <v>25860</v>
      </c>
      <c r="P2749" t="s">
        <v>16661</v>
      </c>
      <c r="Q2749" t="s">
        <v>25861</v>
      </c>
      <c r="R2749" t="s">
        <v>25862</v>
      </c>
      <c r="S2749" t="s">
        <v>25863</v>
      </c>
      <c r="T2749">
        <v>5.7</v>
      </c>
      <c r="U2749">
        <v>101840</v>
      </c>
      <c r="V2749" s="13">
        <v>5000000</v>
      </c>
      <c r="W2749" s="3">
        <v>75000000</v>
      </c>
      <c r="X2749" s="13">
        <f>Y2749*1.1505830469594</f>
        <v>23442535.880945545</v>
      </c>
      <c r="Y2749" s="3">
        <v>20374484</v>
      </c>
      <c r="Z2749" s="13">
        <f>AA2749*1.1505830469594</f>
        <v>152192778.83570242</v>
      </c>
      <c r="AA2749" s="3">
        <v>132274484</v>
      </c>
      <c r="AB2749">
        <v>297</v>
      </c>
    </row>
    <row r="2750" spans="1:28" x14ac:dyDescent="0.2">
      <c r="A2750" t="s">
        <v>9292</v>
      </c>
      <c r="B2750" t="s">
        <v>9293</v>
      </c>
      <c r="C2750">
        <v>2004</v>
      </c>
      <c r="D2750" t="s">
        <v>9294</v>
      </c>
      <c r="E2750" t="s">
        <v>16512</v>
      </c>
      <c r="F2750" t="s">
        <v>44038</v>
      </c>
      <c r="G2750" t="s">
        <v>44034</v>
      </c>
      <c r="H2750">
        <v>99</v>
      </c>
      <c r="I2750" t="s">
        <v>9295</v>
      </c>
      <c r="J2750" t="s">
        <v>51</v>
      </c>
      <c r="K2750" t="s">
        <v>209</v>
      </c>
      <c r="M2750" t="s">
        <v>5230</v>
      </c>
      <c r="N2750" t="s">
        <v>5231</v>
      </c>
      <c r="O2750" t="s">
        <v>9296</v>
      </c>
      <c r="P2750" t="s">
        <v>5230</v>
      </c>
      <c r="Q2750" t="s">
        <v>9297</v>
      </c>
      <c r="R2750" t="s">
        <v>9298</v>
      </c>
      <c r="S2750" t="s">
        <v>9299</v>
      </c>
      <c r="T2750">
        <v>7.7</v>
      </c>
      <c r="U2750">
        <v>124755</v>
      </c>
      <c r="V2750" s="12">
        <f>W2750*1.37009528851244</f>
        <v>27401905.770248801</v>
      </c>
      <c r="W2750" s="3">
        <v>20000000</v>
      </c>
      <c r="X2750" s="13">
        <f>Y2750*1.37009528851244</f>
        <v>23440399.922186334</v>
      </c>
      <c r="Y2750" s="3">
        <v>17108591</v>
      </c>
      <c r="Z2750" s="13">
        <f>AA2750*1.37009528851244</f>
        <v>143698943.74216512</v>
      </c>
      <c r="AA2750" s="3">
        <v>104882445</v>
      </c>
      <c r="AB2750">
        <v>419</v>
      </c>
    </row>
    <row r="2751" spans="1:28" x14ac:dyDescent="0.2">
      <c r="A2751" t="s">
        <v>1262</v>
      </c>
      <c r="B2751" t="s">
        <v>1263</v>
      </c>
      <c r="C2751">
        <v>2001</v>
      </c>
      <c r="D2751" t="s">
        <v>1264</v>
      </c>
      <c r="E2751" t="s">
        <v>176</v>
      </c>
      <c r="F2751" t="s">
        <v>44036</v>
      </c>
      <c r="G2751" t="s">
        <v>44042</v>
      </c>
      <c r="H2751">
        <v>95</v>
      </c>
      <c r="I2751" t="s">
        <v>25</v>
      </c>
      <c r="J2751" t="s">
        <v>26</v>
      </c>
      <c r="M2751" t="s">
        <v>1266</v>
      </c>
      <c r="N2751" t="s">
        <v>1267</v>
      </c>
      <c r="O2751" t="s">
        <v>1268</v>
      </c>
      <c r="P2751" t="s">
        <v>1269</v>
      </c>
      <c r="Q2751" t="s">
        <v>1270</v>
      </c>
      <c r="R2751" t="s">
        <v>1271</v>
      </c>
      <c r="S2751" t="s">
        <v>1272</v>
      </c>
      <c r="T2751">
        <v>6.1</v>
      </c>
      <c r="U2751">
        <v>19049</v>
      </c>
      <c r="V2751" s="12">
        <f>W2751*1.46138339920949</f>
        <v>7306916.9960474502</v>
      </c>
      <c r="W2751" s="3">
        <v>5000000</v>
      </c>
      <c r="X2751" s="13">
        <f>Y2751*1.46138339920949</f>
        <v>23419307.59687753</v>
      </c>
      <c r="Y2751" s="3">
        <v>16025437</v>
      </c>
      <c r="Z2751" s="13">
        <f>AA2751*1.46138339920949</f>
        <v>28147029.031660154</v>
      </c>
      <c r="AA2751" s="3">
        <v>19260537</v>
      </c>
      <c r="AB2751">
        <v>156</v>
      </c>
    </row>
    <row r="2752" spans="1:28" x14ac:dyDescent="0.2">
      <c r="A2752" t="s">
        <v>10270</v>
      </c>
      <c r="B2752" t="s">
        <v>10271</v>
      </c>
      <c r="C2752">
        <v>2004</v>
      </c>
      <c r="D2752" s="1">
        <v>38332</v>
      </c>
      <c r="E2752" t="s">
        <v>1045</v>
      </c>
      <c r="F2752" t="s">
        <v>44034</v>
      </c>
      <c r="G2752" t="s">
        <v>44046</v>
      </c>
      <c r="H2752">
        <v>87</v>
      </c>
      <c r="I2752" t="s">
        <v>10272</v>
      </c>
      <c r="J2752" t="s">
        <v>26</v>
      </c>
      <c r="K2752" t="s">
        <v>934</v>
      </c>
      <c r="M2752" t="s">
        <v>10273</v>
      </c>
      <c r="N2752" t="s">
        <v>10274</v>
      </c>
      <c r="O2752" t="s">
        <v>10275</v>
      </c>
      <c r="P2752" t="s">
        <v>10276</v>
      </c>
      <c r="Q2752" t="s">
        <v>10277</v>
      </c>
      <c r="R2752" t="s">
        <v>10278</v>
      </c>
      <c r="S2752" t="s">
        <v>10279</v>
      </c>
      <c r="T2752">
        <v>4.8</v>
      </c>
      <c r="U2752">
        <v>37840</v>
      </c>
      <c r="V2752" s="12">
        <f>W2752*1.37009528851244</f>
        <v>16441143.462149279</v>
      </c>
      <c r="W2752" s="3">
        <v>12000000</v>
      </c>
      <c r="X2752" s="13">
        <f>Y2752*1.37009528851244</f>
        <v>23406340.723409202</v>
      </c>
      <c r="Y2752" s="3">
        <v>17083732</v>
      </c>
      <c r="Z2752" s="13">
        <f>AA2752*1.37009528851244</f>
        <v>34018978.259841174</v>
      </c>
      <c r="AA2752" s="3">
        <v>24829644</v>
      </c>
      <c r="AB2752">
        <v>247</v>
      </c>
    </row>
    <row r="2753" spans="1:28" x14ac:dyDescent="0.2">
      <c r="A2753" t="s">
        <v>7399</v>
      </c>
      <c r="B2753" t="s">
        <v>7400</v>
      </c>
      <c r="C2753">
        <v>2004</v>
      </c>
      <c r="D2753" t="s">
        <v>911</v>
      </c>
      <c r="E2753" t="s">
        <v>1045</v>
      </c>
      <c r="F2753" t="s">
        <v>44036</v>
      </c>
      <c r="H2753">
        <v>96</v>
      </c>
      <c r="I2753" t="s">
        <v>25</v>
      </c>
      <c r="J2753" t="s">
        <v>26</v>
      </c>
      <c r="M2753" t="s">
        <v>3436</v>
      </c>
      <c r="N2753" t="s">
        <v>7401</v>
      </c>
      <c r="O2753" t="s">
        <v>7402</v>
      </c>
      <c r="P2753" t="s">
        <v>5857</v>
      </c>
      <c r="Q2753" t="s">
        <v>7403</v>
      </c>
      <c r="R2753" t="s">
        <v>7404</v>
      </c>
      <c r="S2753" t="s">
        <v>7405</v>
      </c>
      <c r="T2753">
        <v>5.6</v>
      </c>
      <c r="U2753">
        <v>26373</v>
      </c>
      <c r="V2753" s="12">
        <f>W2753*1.37009528851244</f>
        <v>30142096.347273681</v>
      </c>
      <c r="W2753" s="3">
        <v>22000000</v>
      </c>
      <c r="X2753" s="13">
        <f>Y2753*1.37009528851244</f>
        <v>23390214.701863412</v>
      </c>
      <c r="Y2753" s="3">
        <v>17071962</v>
      </c>
      <c r="Z2753" s="13">
        <f>AA2753*1.37009528851244</f>
        <v>29475454.563123338</v>
      </c>
      <c r="AA2753" s="3">
        <v>21513434</v>
      </c>
      <c r="AB2753">
        <v>153</v>
      </c>
    </row>
    <row r="2754" spans="1:28" hidden="1" x14ac:dyDescent="0.2">
      <c r="A2754" t="s">
        <v>25445</v>
      </c>
      <c r="B2754" t="s">
        <v>25446</v>
      </c>
      <c r="C2754">
        <v>2018</v>
      </c>
      <c r="D2754" t="s">
        <v>25447</v>
      </c>
      <c r="E2754" t="s">
        <v>44054</v>
      </c>
      <c r="F2754" t="s">
        <v>44033</v>
      </c>
      <c r="G2754" t="s">
        <v>44042</v>
      </c>
      <c r="H2754">
        <v>126</v>
      </c>
      <c r="I2754" t="s">
        <v>3522</v>
      </c>
      <c r="J2754" t="s">
        <v>26</v>
      </c>
      <c r="K2754" t="s">
        <v>307</v>
      </c>
      <c r="M2754" t="s">
        <v>16872</v>
      </c>
      <c r="N2754" t="s">
        <v>25448</v>
      </c>
      <c r="O2754" t="s">
        <v>25449</v>
      </c>
      <c r="P2754" t="s">
        <v>25450</v>
      </c>
      <c r="Q2754" t="s">
        <v>25451</v>
      </c>
      <c r="R2754" t="s">
        <v>25452</v>
      </c>
      <c r="S2754" t="s">
        <v>25453</v>
      </c>
      <c r="T2754">
        <v>5.4</v>
      </c>
      <c r="U2754">
        <v>29623</v>
      </c>
      <c r="W2754"/>
      <c r="X2754"/>
      <c r="Y2754"/>
      <c r="Z2754"/>
      <c r="AA2754"/>
      <c r="AB2754">
        <v>264</v>
      </c>
    </row>
    <row r="2755" spans="1:28" x14ac:dyDescent="0.2">
      <c r="A2755" t="s">
        <v>514</v>
      </c>
      <c r="B2755" t="s">
        <v>515</v>
      </c>
      <c r="C2755">
        <v>2000</v>
      </c>
      <c r="D2755" t="s">
        <v>516</v>
      </c>
      <c r="E2755" t="s">
        <v>176</v>
      </c>
      <c r="F2755" t="s">
        <v>44036</v>
      </c>
      <c r="G2755" t="s">
        <v>44039</v>
      </c>
      <c r="H2755">
        <v>116</v>
      </c>
      <c r="I2755" t="s">
        <v>25</v>
      </c>
      <c r="J2755" t="s">
        <v>26</v>
      </c>
      <c r="K2755" t="s">
        <v>308</v>
      </c>
      <c r="M2755" t="s">
        <v>517</v>
      </c>
      <c r="N2755" t="s">
        <v>518</v>
      </c>
      <c r="O2755" t="s">
        <v>519</v>
      </c>
      <c r="P2755" t="s">
        <v>520</v>
      </c>
      <c r="Q2755" t="s">
        <v>521</v>
      </c>
      <c r="R2755" t="s">
        <v>522</v>
      </c>
      <c r="S2755" t="s">
        <v>523</v>
      </c>
      <c r="T2755">
        <v>5.8</v>
      </c>
      <c r="U2755">
        <v>12778</v>
      </c>
      <c r="V2755" s="12">
        <f>W2755*1.5029674796748</f>
        <v>85669146.341463596</v>
      </c>
      <c r="W2755" s="3">
        <v>57000000</v>
      </c>
      <c r="X2755" s="13">
        <f>Y2755*1.5029674796748</f>
        <v>23356645.181666717</v>
      </c>
      <c r="Y2755" s="3">
        <v>15540353</v>
      </c>
      <c r="Z2755" s="13">
        <f>AA2755*1.5029674796748</f>
        <v>27254053.277845588</v>
      </c>
      <c r="AA2755" s="3">
        <v>18133495</v>
      </c>
      <c r="AB2755">
        <v>188</v>
      </c>
    </row>
    <row r="2756" spans="1:28" hidden="1" x14ac:dyDescent="0.2">
      <c r="A2756" t="s">
        <v>25463</v>
      </c>
      <c r="B2756" t="s">
        <v>25464</v>
      </c>
      <c r="C2756">
        <v>2010</v>
      </c>
      <c r="D2756" s="1">
        <v>40433</v>
      </c>
      <c r="E2756" t="s">
        <v>1045</v>
      </c>
      <c r="F2756" t="s">
        <v>44046</v>
      </c>
      <c r="H2756">
        <v>89</v>
      </c>
      <c r="I2756" t="s">
        <v>1983</v>
      </c>
      <c r="J2756" t="s">
        <v>26</v>
      </c>
      <c r="M2756" t="s">
        <v>25465</v>
      </c>
      <c r="N2756" t="s">
        <v>25466</v>
      </c>
      <c r="O2756" t="s">
        <v>25467</v>
      </c>
      <c r="P2756" t="s">
        <v>25468</v>
      </c>
      <c r="Q2756" t="s">
        <v>25469</v>
      </c>
      <c r="R2756" t="s">
        <v>25470</v>
      </c>
      <c r="S2756" t="s">
        <v>25471</v>
      </c>
      <c r="T2756">
        <v>7.5</v>
      </c>
      <c r="U2756">
        <v>162450</v>
      </c>
      <c r="W2756"/>
      <c r="X2756"/>
      <c r="Y2756">
        <v>223838</v>
      </c>
      <c r="Z2756"/>
      <c r="AA2756">
        <v>5224938</v>
      </c>
      <c r="AB2756">
        <v>295</v>
      </c>
    </row>
    <row r="2757" spans="1:28" hidden="1" x14ac:dyDescent="0.2">
      <c r="A2757" t="s">
        <v>25472</v>
      </c>
      <c r="B2757" t="s">
        <v>25473</v>
      </c>
      <c r="C2757">
        <v>2012</v>
      </c>
      <c r="D2757" t="s">
        <v>25474</v>
      </c>
      <c r="E2757" t="s">
        <v>44041</v>
      </c>
      <c r="F2757" t="s">
        <v>44032</v>
      </c>
      <c r="G2757" t="s">
        <v>44045</v>
      </c>
      <c r="H2757">
        <v>82</v>
      </c>
      <c r="I2757" t="s">
        <v>25</v>
      </c>
      <c r="J2757" t="s">
        <v>26</v>
      </c>
      <c r="M2757" t="s">
        <v>16402</v>
      </c>
      <c r="N2757" t="s">
        <v>25475</v>
      </c>
      <c r="O2757" t="s">
        <v>25476</v>
      </c>
      <c r="P2757" t="s">
        <v>3379</v>
      </c>
      <c r="Q2757" t="s">
        <v>25477</v>
      </c>
      <c r="R2757" t="s">
        <v>25478</v>
      </c>
      <c r="S2757" t="s">
        <v>25479</v>
      </c>
      <c r="T2757">
        <v>6</v>
      </c>
      <c r="U2757">
        <v>10193</v>
      </c>
      <c r="W2757">
        <v>10000000</v>
      </c>
      <c r="X2757"/>
      <c r="Y2757"/>
      <c r="Z2757"/>
      <c r="AA2757"/>
      <c r="AB2757">
        <v>50</v>
      </c>
    </row>
    <row r="2758" spans="1:28" x14ac:dyDescent="0.2">
      <c r="A2758" t="s">
        <v>39445</v>
      </c>
      <c r="B2758" t="s">
        <v>39446</v>
      </c>
      <c r="C2758">
        <v>2017</v>
      </c>
      <c r="D2758" t="s">
        <v>39447</v>
      </c>
      <c r="E2758" t="s">
        <v>1045</v>
      </c>
      <c r="F2758" t="s">
        <v>44044</v>
      </c>
      <c r="G2758" t="s">
        <v>44042</v>
      </c>
      <c r="H2758">
        <v>101</v>
      </c>
      <c r="I2758" t="s">
        <v>25</v>
      </c>
      <c r="J2758" t="s">
        <v>26</v>
      </c>
      <c r="K2758" t="s">
        <v>308</v>
      </c>
      <c r="M2758" t="s">
        <v>39448</v>
      </c>
      <c r="N2758" t="s">
        <v>39449</v>
      </c>
      <c r="O2758" t="s">
        <v>39450</v>
      </c>
      <c r="P2758" t="s">
        <v>7381</v>
      </c>
      <c r="Q2758" t="s">
        <v>39451</v>
      </c>
      <c r="R2758" t="s">
        <v>39452</v>
      </c>
      <c r="S2758" t="s">
        <v>39453</v>
      </c>
      <c r="T2758">
        <v>5.2</v>
      </c>
      <c r="U2758">
        <v>45643</v>
      </c>
      <c r="V2758" s="12">
        <f>W2758*1.05585427545692</f>
        <v>21117085.509138402</v>
      </c>
      <c r="W2758" s="3">
        <v>20000000</v>
      </c>
      <c r="X2758" s="13">
        <f>Y2758*1.05585427545692</f>
        <v>23340337.673274335</v>
      </c>
      <c r="Y2758" s="3">
        <v>22105643</v>
      </c>
      <c r="Z2758" s="13">
        <f>AA2758*1.05585427545692</f>
        <v>49991831.186818749</v>
      </c>
      <c r="AA2758" s="3">
        <v>47347283</v>
      </c>
      <c r="AB2758">
        <v>231</v>
      </c>
    </row>
    <row r="2759" spans="1:28" hidden="1" x14ac:dyDescent="0.2">
      <c r="A2759" t="s">
        <v>25490</v>
      </c>
      <c r="B2759" t="s">
        <v>25491</v>
      </c>
      <c r="C2759">
        <v>2016</v>
      </c>
      <c r="D2759" t="s">
        <v>25492</v>
      </c>
      <c r="E2759" t="s">
        <v>1045</v>
      </c>
      <c r="H2759">
        <v>83</v>
      </c>
      <c r="I2759" t="s">
        <v>25</v>
      </c>
      <c r="J2759" t="s">
        <v>26</v>
      </c>
      <c r="M2759" t="s">
        <v>5780</v>
      </c>
      <c r="N2759" t="s">
        <v>25493</v>
      </c>
      <c r="O2759" t="s">
        <v>25494</v>
      </c>
      <c r="P2759" t="s">
        <v>25495</v>
      </c>
      <c r="Q2759" t="s">
        <v>25496</v>
      </c>
      <c r="R2759" t="s">
        <v>25497</v>
      </c>
      <c r="S2759" t="s">
        <v>25498</v>
      </c>
      <c r="T2759">
        <v>5.3</v>
      </c>
      <c r="U2759">
        <v>21019</v>
      </c>
      <c r="W2759"/>
      <c r="X2759"/>
      <c r="Y2759"/>
      <c r="Z2759"/>
      <c r="AA2759">
        <v>23910</v>
      </c>
      <c r="AB2759">
        <v>43</v>
      </c>
    </row>
    <row r="2760" spans="1:28" x14ac:dyDescent="0.2">
      <c r="A2760" t="s">
        <v>35065</v>
      </c>
      <c r="B2760" t="s">
        <v>35066</v>
      </c>
      <c r="C2760">
        <v>2014</v>
      </c>
      <c r="D2760" s="1">
        <v>41952</v>
      </c>
      <c r="E2760" t="s">
        <v>3496</v>
      </c>
      <c r="F2760" t="s">
        <v>44045</v>
      </c>
      <c r="G2760" t="s">
        <v>44042</v>
      </c>
      <c r="H2760">
        <v>93</v>
      </c>
      <c r="I2760" t="s">
        <v>25</v>
      </c>
      <c r="J2760" t="s">
        <v>26</v>
      </c>
      <c r="K2760" t="s">
        <v>27</v>
      </c>
      <c r="L2760" t="s">
        <v>1121</v>
      </c>
      <c r="M2760" t="s">
        <v>19483</v>
      </c>
      <c r="N2760" t="s">
        <v>20588</v>
      </c>
      <c r="O2760" t="s">
        <v>35067</v>
      </c>
      <c r="P2760" t="s">
        <v>35068</v>
      </c>
      <c r="Q2760" t="s">
        <v>35069</v>
      </c>
      <c r="R2760" t="s">
        <v>35070</v>
      </c>
      <c r="S2760" t="s">
        <v>35071</v>
      </c>
      <c r="T2760">
        <v>6.2</v>
      </c>
      <c r="U2760">
        <v>73993</v>
      </c>
      <c r="V2760" s="12">
        <f>W2760*1.09324733035956</f>
        <v>5466236.6517978003</v>
      </c>
      <c r="W2760" s="3">
        <v>5000000</v>
      </c>
      <c r="X2760" s="13">
        <f>Y2760*1.09324733035956</f>
        <v>23309235.655329216</v>
      </c>
      <c r="Y2760" s="3">
        <v>21321100</v>
      </c>
      <c r="Z2760" s="13">
        <f>AA2760*1.09324733035956</f>
        <v>45805323.785562962</v>
      </c>
      <c r="AA2760" s="3">
        <v>41898409</v>
      </c>
      <c r="AB2760">
        <v>357</v>
      </c>
    </row>
    <row r="2761" spans="1:28" x14ac:dyDescent="0.2">
      <c r="A2761" t="s">
        <v>1333</v>
      </c>
      <c r="B2761" t="s">
        <v>1334</v>
      </c>
      <c r="C2761">
        <v>2000</v>
      </c>
      <c r="D2761" s="1">
        <v>37172</v>
      </c>
      <c r="E2761" t="s">
        <v>1045</v>
      </c>
      <c r="F2761" t="s">
        <v>44044</v>
      </c>
      <c r="G2761" t="s">
        <v>44045</v>
      </c>
      <c r="H2761">
        <v>96</v>
      </c>
      <c r="I2761" t="s">
        <v>25</v>
      </c>
      <c r="J2761" t="s">
        <v>26</v>
      </c>
      <c r="M2761" t="s">
        <v>1335</v>
      </c>
      <c r="N2761" t="s">
        <v>1336</v>
      </c>
      <c r="O2761" t="s">
        <v>1337</v>
      </c>
      <c r="P2761" t="s">
        <v>1338</v>
      </c>
      <c r="Q2761" t="s">
        <v>1339</v>
      </c>
      <c r="R2761" t="s">
        <v>1340</v>
      </c>
      <c r="S2761" t="s">
        <v>1341</v>
      </c>
      <c r="T2761">
        <v>5.7</v>
      </c>
      <c r="U2761">
        <v>13012</v>
      </c>
      <c r="V2761" s="12">
        <f>W2761*1.5029674796748</f>
        <v>55609796.747967601</v>
      </c>
      <c r="W2761" s="3">
        <v>37000000</v>
      </c>
      <c r="X2761" s="13">
        <f>Y2761*1.5029674796748</f>
        <v>23306162.006991923</v>
      </c>
      <c r="Y2761" s="3">
        <v>15506764</v>
      </c>
      <c r="Z2761" s="13">
        <f>AA2761*1.5029674796748</f>
        <v>23912368.910243955</v>
      </c>
      <c r="AA2761" s="3">
        <v>15910104</v>
      </c>
      <c r="AB2761">
        <v>151</v>
      </c>
    </row>
    <row r="2762" spans="1:28" x14ac:dyDescent="0.2">
      <c r="A2762" t="s">
        <v>11694</v>
      </c>
      <c r="B2762" t="s">
        <v>11695</v>
      </c>
      <c r="C2762">
        <v>2007</v>
      </c>
      <c r="D2762" s="1">
        <v>39426</v>
      </c>
      <c r="E2762" t="s">
        <v>44035</v>
      </c>
      <c r="F2762" t="s">
        <v>44032</v>
      </c>
      <c r="G2762" t="s">
        <v>44036</v>
      </c>
      <c r="H2762">
        <v>120</v>
      </c>
      <c r="I2762" t="s">
        <v>4877</v>
      </c>
      <c r="J2762" t="s">
        <v>26</v>
      </c>
      <c r="M2762" t="s">
        <v>11492</v>
      </c>
      <c r="N2762" t="s">
        <v>11696</v>
      </c>
      <c r="O2762" t="s">
        <v>11697</v>
      </c>
      <c r="P2762" t="s">
        <v>5169</v>
      </c>
      <c r="Q2762" t="s">
        <v>11698</v>
      </c>
      <c r="R2762" t="s">
        <v>11699</v>
      </c>
      <c r="S2762" t="s">
        <v>11700</v>
      </c>
      <c r="T2762">
        <v>7.1</v>
      </c>
      <c r="U2762">
        <v>57292</v>
      </c>
      <c r="V2762" s="12">
        <f>W2762*1.24823238899982</f>
        <v>20595834.41849703</v>
      </c>
      <c r="W2762" s="3">
        <v>16500000</v>
      </c>
      <c r="X2762" s="13">
        <f>Y2762*1.24823238899982</f>
        <v>23305679.530466631</v>
      </c>
      <c r="Y2762" s="3">
        <v>18670946</v>
      </c>
      <c r="Z2762" s="13">
        <f>AA2762*144548551.06</f>
        <v>5407245022924881</v>
      </c>
      <c r="AA2762" s="3">
        <v>37407812</v>
      </c>
      <c r="AB2762">
        <v>160</v>
      </c>
    </row>
    <row r="2763" spans="1:28" x14ac:dyDescent="0.2">
      <c r="A2763" t="s">
        <v>8366</v>
      </c>
      <c r="B2763" t="s">
        <v>8367</v>
      </c>
      <c r="C2763">
        <v>2004</v>
      </c>
      <c r="D2763" s="1">
        <v>38631</v>
      </c>
      <c r="E2763" t="s">
        <v>1045</v>
      </c>
      <c r="F2763" t="s">
        <v>44036</v>
      </c>
      <c r="G2763" t="s">
        <v>44050</v>
      </c>
      <c r="H2763">
        <v>98</v>
      </c>
      <c r="I2763" t="s">
        <v>912</v>
      </c>
      <c r="J2763" t="s">
        <v>26</v>
      </c>
      <c r="K2763" t="s">
        <v>64</v>
      </c>
      <c r="M2763" t="s">
        <v>8368</v>
      </c>
      <c r="N2763" t="s">
        <v>8369</v>
      </c>
      <c r="O2763" t="s">
        <v>8370</v>
      </c>
      <c r="P2763" t="s">
        <v>323</v>
      </c>
      <c r="Q2763" t="s">
        <v>8371</v>
      </c>
      <c r="R2763" t="s">
        <v>8372</v>
      </c>
      <c r="S2763" t="s">
        <v>8373</v>
      </c>
      <c r="T2763">
        <v>6.3</v>
      </c>
      <c r="U2763">
        <v>59049</v>
      </c>
      <c r="V2763" s="12">
        <f>W2763*1.37009528851244</f>
        <v>42472953.943885639</v>
      </c>
      <c r="W2763" s="3">
        <v>31000000</v>
      </c>
      <c r="X2763" s="13">
        <f>Y2763*1.37009528851244</f>
        <v>23293172.222673364</v>
      </c>
      <c r="Y2763" s="3">
        <v>17001133</v>
      </c>
      <c r="Z2763" s="13">
        <f>AA2763*1.37009528851244</f>
        <v>57108636.528358899</v>
      </c>
      <c r="AA2763" s="3">
        <v>41682237</v>
      </c>
      <c r="AB2763">
        <v>180</v>
      </c>
    </row>
    <row r="2764" spans="1:28" x14ac:dyDescent="0.2">
      <c r="A2764" t="s">
        <v>37553</v>
      </c>
      <c r="B2764" t="s">
        <v>37554</v>
      </c>
      <c r="C2764">
        <v>2016</v>
      </c>
      <c r="D2764" t="s">
        <v>36836</v>
      </c>
      <c r="E2764" t="s">
        <v>44035</v>
      </c>
      <c r="F2764" t="s">
        <v>44044</v>
      </c>
      <c r="G2764" t="s">
        <v>44032</v>
      </c>
      <c r="H2764">
        <v>134</v>
      </c>
      <c r="I2764" t="s">
        <v>7475</v>
      </c>
      <c r="J2764" t="s">
        <v>26</v>
      </c>
      <c r="K2764" t="s">
        <v>686</v>
      </c>
      <c r="L2764" t="s">
        <v>75</v>
      </c>
      <c r="M2764" t="s">
        <v>7896</v>
      </c>
      <c r="N2764" t="s">
        <v>37555</v>
      </c>
      <c r="O2764" t="s">
        <v>37556</v>
      </c>
      <c r="P2764" t="s">
        <v>19165</v>
      </c>
      <c r="Q2764" t="s">
        <v>37557</v>
      </c>
      <c r="R2764" t="s">
        <v>37558</v>
      </c>
      <c r="S2764" t="s">
        <v>37559</v>
      </c>
      <c r="T2764">
        <v>7.3</v>
      </c>
      <c r="U2764">
        <v>132119</v>
      </c>
      <c r="V2764" s="12">
        <f>W2764*1.07834771485832</f>
        <v>43133908.594332799</v>
      </c>
      <c r="W2764" s="3">
        <v>40000000</v>
      </c>
      <c r="X2764" s="13">
        <f>Y2764*1.07834771485832</f>
        <v>23278851.783110566</v>
      </c>
      <c r="Y2764" s="3">
        <v>21587519</v>
      </c>
      <c r="Z2764" s="13">
        <f>AA2764*1.07834771485832</f>
        <v>40284068.507068671</v>
      </c>
      <c r="AA2764" s="3">
        <v>37357216</v>
      </c>
      <c r="AB2764">
        <v>241</v>
      </c>
    </row>
    <row r="2765" spans="1:28" hidden="1" x14ac:dyDescent="0.2">
      <c r="A2765" t="s">
        <v>25540</v>
      </c>
      <c r="B2765" t="s">
        <v>25541</v>
      </c>
      <c r="C2765">
        <v>2009</v>
      </c>
      <c r="D2765" s="1">
        <v>39821</v>
      </c>
      <c r="E2765" t="s">
        <v>44037</v>
      </c>
      <c r="F2765" t="s">
        <v>44047</v>
      </c>
      <c r="G2765" t="s">
        <v>44031</v>
      </c>
      <c r="H2765">
        <v>114</v>
      </c>
      <c r="I2765" t="s">
        <v>2213</v>
      </c>
      <c r="J2765" t="s">
        <v>934</v>
      </c>
      <c r="K2765" t="s">
        <v>26</v>
      </c>
      <c r="M2765" t="s">
        <v>17109</v>
      </c>
      <c r="N2765" t="s">
        <v>25542</v>
      </c>
      <c r="O2765" t="s">
        <v>25543</v>
      </c>
      <c r="P2765" t="s">
        <v>25544</v>
      </c>
      <c r="Q2765" t="s">
        <v>25545</v>
      </c>
      <c r="R2765" t="s">
        <v>25546</v>
      </c>
      <c r="S2765" t="s">
        <v>25547</v>
      </c>
      <c r="T2765">
        <v>7.5</v>
      </c>
      <c r="U2765">
        <v>25484</v>
      </c>
      <c r="W2765"/>
      <c r="X2765"/>
      <c r="Y2765">
        <v>80768</v>
      </c>
      <c r="Z2765"/>
      <c r="AA2765">
        <v>18434328</v>
      </c>
      <c r="AB2765">
        <v>63</v>
      </c>
    </row>
    <row r="2766" spans="1:28" x14ac:dyDescent="0.2">
      <c r="A2766" t="s">
        <v>26503</v>
      </c>
      <c r="B2766" t="s">
        <v>26504</v>
      </c>
      <c r="C2766">
        <v>2010</v>
      </c>
      <c r="D2766" t="s">
        <v>11339</v>
      </c>
      <c r="E2766" t="s">
        <v>44037</v>
      </c>
      <c r="F2766" t="s">
        <v>44031</v>
      </c>
      <c r="G2766" t="s">
        <v>44040</v>
      </c>
      <c r="H2766">
        <v>94</v>
      </c>
      <c r="I2766" t="s">
        <v>2213</v>
      </c>
      <c r="J2766" t="s">
        <v>934</v>
      </c>
      <c r="M2766" t="s">
        <v>26505</v>
      </c>
      <c r="N2766" t="s">
        <v>26506</v>
      </c>
      <c r="O2766" t="s">
        <v>26507</v>
      </c>
      <c r="P2766" t="s">
        <v>26508</v>
      </c>
      <c r="Q2766" t="s">
        <v>26509</v>
      </c>
      <c r="R2766" t="s">
        <v>26510</v>
      </c>
      <c r="S2766" t="s">
        <v>26511</v>
      </c>
      <c r="T2766">
        <v>7.6</v>
      </c>
      <c r="U2766">
        <v>77612</v>
      </c>
      <c r="V2766" s="12">
        <f>W2766*1.18690152988223</f>
        <v>27298735.187291291</v>
      </c>
      <c r="W2766" s="3">
        <v>23000000</v>
      </c>
      <c r="X2766" s="13">
        <f>Y2766*1.18690152988223</f>
        <v>23247878.246652197</v>
      </c>
      <c r="Y2766" s="3">
        <v>19587032</v>
      </c>
      <c r="Z2766" s="13">
        <f>AA2766*1.18690152988223</f>
        <v>177067386.05951193</v>
      </c>
      <c r="AA2766" s="3">
        <v>149184563</v>
      </c>
      <c r="AB2766">
        <v>146</v>
      </c>
    </row>
    <row r="2767" spans="1:28" x14ac:dyDescent="0.2">
      <c r="A2767" t="s">
        <v>41949</v>
      </c>
      <c r="B2767" t="s">
        <v>41950</v>
      </c>
      <c r="C2767">
        <v>2019</v>
      </c>
      <c r="D2767" s="1">
        <v>43473</v>
      </c>
      <c r="E2767" t="s">
        <v>44035</v>
      </c>
      <c r="F2767" t="s">
        <v>44038</v>
      </c>
      <c r="G2767" t="s">
        <v>44032</v>
      </c>
      <c r="H2767">
        <v>108</v>
      </c>
      <c r="I2767" t="s">
        <v>25327</v>
      </c>
      <c r="J2767" t="s">
        <v>26</v>
      </c>
      <c r="M2767" t="s">
        <v>41951</v>
      </c>
      <c r="N2767" t="s">
        <v>41951</v>
      </c>
      <c r="O2767" t="s">
        <v>41952</v>
      </c>
      <c r="P2767" t="s">
        <v>4689</v>
      </c>
      <c r="Q2767" t="s">
        <v>41953</v>
      </c>
      <c r="R2767" t="s">
        <v>41954</v>
      </c>
      <c r="S2767" t="s">
        <v>41955</v>
      </c>
      <c r="T2767">
        <v>7.1</v>
      </c>
      <c r="U2767">
        <v>62599</v>
      </c>
      <c r="V2767" s="12">
        <f>W2767*1.01233684194057</f>
        <v>11135705.261346271</v>
      </c>
      <c r="W2767" s="3">
        <v>11000000</v>
      </c>
      <c r="X2767" s="13">
        <f>Y2767*1.01233684194057</f>
        <v>23242126.147713568</v>
      </c>
      <c r="Y2767" s="3">
        <v>22958886</v>
      </c>
      <c r="Z2767" s="13">
        <f>AA2767*1.01233684194057</f>
        <v>41315409.193994351</v>
      </c>
      <c r="AA2767" s="3">
        <v>40811919</v>
      </c>
      <c r="AB2767">
        <v>356</v>
      </c>
    </row>
    <row r="2768" spans="1:28" x14ac:dyDescent="0.2">
      <c r="A2768" t="s">
        <v>1473</v>
      </c>
      <c r="B2768" t="s">
        <v>1474</v>
      </c>
      <c r="C2768">
        <v>2000</v>
      </c>
      <c r="D2768" s="1">
        <v>37594</v>
      </c>
      <c r="E2768" t="s">
        <v>16512</v>
      </c>
      <c r="F2768" t="s">
        <v>44031</v>
      </c>
      <c r="G2768" t="s">
        <v>44034</v>
      </c>
      <c r="H2768">
        <v>107</v>
      </c>
      <c r="I2768" t="s">
        <v>1475</v>
      </c>
      <c r="J2768" t="s">
        <v>26</v>
      </c>
      <c r="M2768" t="s">
        <v>1476</v>
      </c>
      <c r="N2768" t="s">
        <v>1477</v>
      </c>
      <c r="O2768" t="s">
        <v>1478</v>
      </c>
      <c r="P2768" t="s">
        <v>1479</v>
      </c>
      <c r="Q2768" t="s">
        <v>1480</v>
      </c>
      <c r="R2768" t="s">
        <v>1481</v>
      </c>
      <c r="S2768" t="s">
        <v>1482</v>
      </c>
      <c r="T2768">
        <v>3.6</v>
      </c>
      <c r="U2768">
        <v>31646</v>
      </c>
      <c r="V2768" s="12">
        <f>W2768*1.5029674796748</f>
        <v>67633536.585365996</v>
      </c>
      <c r="W2768" s="3">
        <v>45000000</v>
      </c>
      <c r="X2768" s="13">
        <f>Y2768*1.5029674796748</f>
        <v>23133630.358130131</v>
      </c>
      <c r="Y2768" s="3">
        <v>15391970</v>
      </c>
      <c r="Z2768" s="13">
        <f>AA2768*1.5029674796748</f>
        <v>51068872.083821252</v>
      </c>
      <c r="AA2768" s="3">
        <v>33978694</v>
      </c>
      <c r="AB2768">
        <v>608</v>
      </c>
    </row>
    <row r="2769" spans="1:28" hidden="1" x14ac:dyDescent="0.2">
      <c r="A2769" t="s">
        <v>25568</v>
      </c>
      <c r="B2769" t="s">
        <v>25569</v>
      </c>
      <c r="C2769">
        <v>2012</v>
      </c>
      <c r="D2769" s="1">
        <v>41548</v>
      </c>
      <c r="E2769" t="s">
        <v>44035</v>
      </c>
      <c r="F2769" t="s">
        <v>44038</v>
      </c>
      <c r="G2769" t="s">
        <v>44032</v>
      </c>
      <c r="H2769">
        <v>94</v>
      </c>
      <c r="I2769" t="s">
        <v>1561</v>
      </c>
      <c r="J2769" t="s">
        <v>26</v>
      </c>
      <c r="M2769" t="s">
        <v>4005</v>
      </c>
      <c r="N2769" t="s">
        <v>25570</v>
      </c>
      <c r="O2769" t="s">
        <v>25571</v>
      </c>
      <c r="P2769" t="s">
        <v>8543</v>
      </c>
      <c r="Q2769" t="s">
        <v>25572</v>
      </c>
      <c r="R2769" t="s">
        <v>25573</v>
      </c>
      <c r="S2769" t="s">
        <v>25574</v>
      </c>
      <c r="T2769">
        <v>5.8</v>
      </c>
      <c r="U2769">
        <v>11139</v>
      </c>
      <c r="W2769"/>
      <c r="X2769"/>
      <c r="Y2769">
        <v>6376145</v>
      </c>
      <c r="Z2769"/>
      <c r="AA2769">
        <v>10980481</v>
      </c>
      <c r="AB2769">
        <v>108</v>
      </c>
    </row>
    <row r="2770" spans="1:28" x14ac:dyDescent="0.2">
      <c r="A2770" t="s">
        <v>20126</v>
      </c>
      <c r="B2770" t="s">
        <v>20127</v>
      </c>
      <c r="C2770">
        <v>2008</v>
      </c>
      <c r="D2770" t="s">
        <v>7074</v>
      </c>
      <c r="E2770" t="s">
        <v>1045</v>
      </c>
      <c r="F2770" t="s">
        <v>44036</v>
      </c>
      <c r="H2770">
        <v>101</v>
      </c>
      <c r="I2770" t="s">
        <v>25</v>
      </c>
      <c r="J2770" t="s">
        <v>26</v>
      </c>
      <c r="M2770" t="s">
        <v>1504</v>
      </c>
      <c r="N2770" t="s">
        <v>20128</v>
      </c>
      <c r="O2770" t="s">
        <v>20129</v>
      </c>
      <c r="P2770" t="s">
        <v>12297</v>
      </c>
      <c r="Q2770" t="s">
        <v>20130</v>
      </c>
      <c r="R2770" t="s">
        <v>20131</v>
      </c>
      <c r="S2770" t="s">
        <v>20132</v>
      </c>
      <c r="T2770">
        <v>5.9</v>
      </c>
      <c r="U2770">
        <v>42133</v>
      </c>
      <c r="V2770" s="12">
        <f>W2770*1.20207800169993</f>
        <v>24041560.033998597</v>
      </c>
      <c r="W2770" s="3">
        <v>20000000</v>
      </c>
      <c r="X2770" s="13">
        <f>Y2770*1.20207800169993</f>
        <v>23103037.634171378</v>
      </c>
      <c r="Y2770" s="3">
        <v>19219250</v>
      </c>
      <c r="Z2770" s="13">
        <f>AA2770*1.20207800169993</f>
        <v>50036120.570345052</v>
      </c>
      <c r="AA2770" s="3">
        <v>41624687</v>
      </c>
      <c r="AB2770">
        <v>108</v>
      </c>
    </row>
    <row r="2771" spans="1:28" x14ac:dyDescent="0.2">
      <c r="A2771" t="s">
        <v>2815</v>
      </c>
      <c r="B2771" t="s">
        <v>2816</v>
      </c>
      <c r="C2771">
        <v>2002</v>
      </c>
      <c r="D2771" t="s">
        <v>557</v>
      </c>
      <c r="E2771" t="s">
        <v>16512</v>
      </c>
      <c r="F2771" t="s">
        <v>44038</v>
      </c>
      <c r="H2771">
        <v>81</v>
      </c>
      <c r="I2771" t="s">
        <v>2818</v>
      </c>
      <c r="J2771" t="s">
        <v>26</v>
      </c>
      <c r="M2771" t="s">
        <v>2819</v>
      </c>
      <c r="N2771" t="s">
        <v>2819</v>
      </c>
      <c r="O2771" t="s">
        <v>2820</v>
      </c>
      <c r="P2771" t="s">
        <v>2819</v>
      </c>
      <c r="Q2771" t="s">
        <v>2821</v>
      </c>
      <c r="R2771" t="s">
        <v>2822</v>
      </c>
      <c r="S2771" t="s">
        <v>2823</v>
      </c>
      <c r="T2771">
        <v>6.2</v>
      </c>
      <c r="U2771">
        <v>43031</v>
      </c>
      <c r="V2771" s="12">
        <f>W2771*1.43863813229572</f>
        <v>14386381.322957201</v>
      </c>
      <c r="W2771" s="3">
        <v>10000000</v>
      </c>
      <c r="X2771" s="13">
        <f>Y2771*1.43863813229572</f>
        <v>23072823.697509732</v>
      </c>
      <c r="Y2771" s="3">
        <v>16037962</v>
      </c>
      <c r="Z2771" s="13">
        <f>AA2771*1.43863813229572</f>
        <v>24449115.569066152</v>
      </c>
      <c r="AA2771" s="3">
        <v>16994625</v>
      </c>
      <c r="AB2771">
        <v>521</v>
      </c>
    </row>
    <row r="2772" spans="1:28" x14ac:dyDescent="0.2">
      <c r="A2772" t="s">
        <v>43610</v>
      </c>
      <c r="B2772" t="s">
        <v>43611</v>
      </c>
      <c r="C2772">
        <v>2019</v>
      </c>
      <c r="D2772" s="1">
        <v>43837</v>
      </c>
      <c r="E2772" t="s">
        <v>44043</v>
      </c>
      <c r="F2772" t="s">
        <v>44038</v>
      </c>
      <c r="G2772" t="s">
        <v>44032</v>
      </c>
      <c r="H2772">
        <v>109</v>
      </c>
      <c r="I2772" t="s">
        <v>43612</v>
      </c>
      <c r="J2772" t="s">
        <v>26</v>
      </c>
      <c r="M2772" t="s">
        <v>43613</v>
      </c>
      <c r="N2772" t="s">
        <v>28719</v>
      </c>
      <c r="O2772" t="s">
        <v>43614</v>
      </c>
      <c r="P2772" t="s">
        <v>28721</v>
      </c>
      <c r="Q2772" t="s">
        <v>28722</v>
      </c>
      <c r="R2772" t="s">
        <v>43615</v>
      </c>
      <c r="S2772" t="s">
        <v>43616</v>
      </c>
      <c r="T2772">
        <v>7.5</v>
      </c>
      <c r="U2772">
        <v>16902</v>
      </c>
      <c r="V2772" s="12">
        <f>W2772*1.01233684194057</f>
        <v>16197389.471049121</v>
      </c>
      <c r="W2772" s="3">
        <v>16000000</v>
      </c>
      <c r="X2772" s="13">
        <f>Y2772*1.01233684194057</f>
        <v>23063433.510058425</v>
      </c>
      <c r="Y2772" s="3">
        <v>22782371</v>
      </c>
      <c r="Z2772" s="13">
        <f>AA2772*1.01233684194057</f>
        <v>76725514.406759933</v>
      </c>
      <c r="AA2772" s="3">
        <v>75790499</v>
      </c>
      <c r="AB2772">
        <v>169</v>
      </c>
    </row>
    <row r="2773" spans="1:28" hidden="1" x14ac:dyDescent="0.2">
      <c r="A2773" t="s">
        <v>25601</v>
      </c>
      <c r="B2773" t="s">
        <v>25602</v>
      </c>
      <c r="C2773">
        <v>2013</v>
      </c>
      <c r="D2773" t="s">
        <v>24939</v>
      </c>
      <c r="E2773" t="s">
        <v>16512</v>
      </c>
      <c r="F2773" t="s">
        <v>44032</v>
      </c>
      <c r="G2773" t="s">
        <v>44042</v>
      </c>
      <c r="H2773">
        <v>91</v>
      </c>
      <c r="I2773" t="s">
        <v>25603</v>
      </c>
      <c r="J2773" t="s">
        <v>26</v>
      </c>
      <c r="K2773" t="s">
        <v>6812</v>
      </c>
      <c r="M2773" t="s">
        <v>3868</v>
      </c>
      <c r="N2773" t="s">
        <v>25604</v>
      </c>
      <c r="O2773" t="s">
        <v>25605</v>
      </c>
      <c r="P2773" t="s">
        <v>1106</v>
      </c>
      <c r="Q2773" t="s">
        <v>25606</v>
      </c>
      <c r="R2773" t="s">
        <v>25607</v>
      </c>
      <c r="S2773" t="s">
        <v>25608</v>
      </c>
      <c r="T2773">
        <v>5.4</v>
      </c>
      <c r="U2773">
        <v>35352</v>
      </c>
      <c r="W2773"/>
      <c r="X2773"/>
      <c r="Y2773">
        <v>39881</v>
      </c>
      <c r="Z2773"/>
      <c r="AA2773">
        <v>1071322</v>
      </c>
      <c r="AB2773">
        <v>166</v>
      </c>
    </row>
    <row r="2774" spans="1:28" x14ac:dyDescent="0.2">
      <c r="A2774" t="s">
        <v>2055</v>
      </c>
      <c r="B2774" t="s">
        <v>2056</v>
      </c>
      <c r="C2774">
        <v>2000</v>
      </c>
      <c r="D2774" t="s">
        <v>1387</v>
      </c>
      <c r="E2774" t="s">
        <v>16512</v>
      </c>
      <c r="F2774" t="s">
        <v>44038</v>
      </c>
      <c r="G2774" t="s">
        <v>44044</v>
      </c>
      <c r="H2774">
        <v>119</v>
      </c>
      <c r="I2774" t="s">
        <v>177</v>
      </c>
      <c r="J2774" t="s">
        <v>26</v>
      </c>
      <c r="M2774" t="s">
        <v>413</v>
      </c>
      <c r="N2774" t="s">
        <v>2057</v>
      </c>
      <c r="O2774" t="s">
        <v>2058</v>
      </c>
      <c r="P2774" t="s">
        <v>2059</v>
      </c>
      <c r="Q2774" t="s">
        <v>2060</v>
      </c>
      <c r="R2774" t="s">
        <v>2061</v>
      </c>
      <c r="S2774" t="s">
        <v>2062</v>
      </c>
      <c r="T2774">
        <v>5.8</v>
      </c>
      <c r="U2774">
        <v>10420</v>
      </c>
      <c r="V2774" s="12">
        <f>W2774*1.5029674796748</f>
        <v>76651341.463414803</v>
      </c>
      <c r="W2774" s="3">
        <v>51000000</v>
      </c>
      <c r="X2774" s="13">
        <f>Y2774*1.5029674796748</f>
        <v>23033167.502886228</v>
      </c>
      <c r="Y2774" s="3">
        <v>15325127</v>
      </c>
      <c r="Z2774" s="13">
        <f>AA2774*1.5029674796748</f>
        <v>23253866.253536638</v>
      </c>
      <c r="AA2774" s="3">
        <v>15471969</v>
      </c>
      <c r="AB2774">
        <v>72</v>
      </c>
    </row>
    <row r="2775" spans="1:28" hidden="1" x14ac:dyDescent="0.2">
      <c r="A2775" t="s">
        <v>25617</v>
      </c>
      <c r="B2775" t="s">
        <v>25618</v>
      </c>
      <c r="C2775">
        <v>2010</v>
      </c>
      <c r="D2775" s="1">
        <v>40605</v>
      </c>
      <c r="E2775" t="s">
        <v>1045</v>
      </c>
      <c r="F2775" t="s">
        <v>44032</v>
      </c>
      <c r="G2775" t="s">
        <v>44036</v>
      </c>
      <c r="H2775">
        <v>100</v>
      </c>
      <c r="I2775" t="s">
        <v>25</v>
      </c>
      <c r="J2775" t="s">
        <v>26</v>
      </c>
      <c r="M2775" t="s">
        <v>25619</v>
      </c>
      <c r="N2775" t="s">
        <v>25619</v>
      </c>
      <c r="O2775" t="s">
        <v>25620</v>
      </c>
      <c r="P2775" t="s">
        <v>11333</v>
      </c>
      <c r="Q2775" t="s">
        <v>25621</v>
      </c>
      <c r="R2775" t="s">
        <v>25622</v>
      </c>
      <c r="S2775" t="s">
        <v>25623</v>
      </c>
      <c r="T2775">
        <v>6.8</v>
      </c>
      <c r="U2775">
        <v>28924</v>
      </c>
      <c r="W2775"/>
      <c r="X2775"/>
      <c r="Y2775">
        <v>216110</v>
      </c>
      <c r="Z2775"/>
      <c r="AA2775">
        <v>853862</v>
      </c>
      <c r="AB2775">
        <v>59</v>
      </c>
    </row>
    <row r="2776" spans="1:28" x14ac:dyDescent="0.2">
      <c r="A2776" t="s">
        <v>4365</v>
      </c>
      <c r="B2776" t="s">
        <v>4366</v>
      </c>
      <c r="C2776">
        <v>2002</v>
      </c>
      <c r="D2776" t="s">
        <v>3478</v>
      </c>
      <c r="E2776" t="s">
        <v>44035</v>
      </c>
      <c r="F2776" t="s">
        <v>44038</v>
      </c>
      <c r="G2776" t="s">
        <v>44044</v>
      </c>
      <c r="H2776">
        <v>113</v>
      </c>
      <c r="I2776" t="s">
        <v>786</v>
      </c>
      <c r="J2776" t="s">
        <v>26</v>
      </c>
      <c r="K2776" t="s">
        <v>308</v>
      </c>
      <c r="M2776" t="s">
        <v>386</v>
      </c>
      <c r="N2776" t="s">
        <v>4367</v>
      </c>
      <c r="O2776" t="s">
        <v>4368</v>
      </c>
      <c r="P2776" t="s">
        <v>4369</v>
      </c>
      <c r="Q2776" t="s">
        <v>4370</v>
      </c>
      <c r="R2776" t="s">
        <v>4371</v>
      </c>
      <c r="S2776" t="s">
        <v>4372</v>
      </c>
      <c r="T2776">
        <v>7</v>
      </c>
      <c r="U2776">
        <v>82127</v>
      </c>
      <c r="V2776" s="12">
        <f>W2776*1.43863813229572</f>
        <v>43159143.968871601</v>
      </c>
      <c r="W2776" s="3">
        <v>30000000</v>
      </c>
      <c r="X2776" s="13">
        <f>Y2776*1.43863813229572</f>
        <v>23029313.52583658</v>
      </c>
      <c r="Y2776" s="3">
        <v>16007718</v>
      </c>
      <c r="Z2776" s="13">
        <f>AA2776*1.43863813229572</f>
        <v>47494918.765175104</v>
      </c>
      <c r="AA2776" s="3">
        <v>33013805</v>
      </c>
      <c r="AB2776">
        <v>275</v>
      </c>
    </row>
    <row r="2777" spans="1:28" x14ac:dyDescent="0.2">
      <c r="A2777" t="s">
        <v>2573</v>
      </c>
      <c r="B2777" t="s">
        <v>2574</v>
      </c>
      <c r="C2777">
        <v>2001</v>
      </c>
      <c r="D2777" t="s">
        <v>175</v>
      </c>
      <c r="E2777" t="s">
        <v>16512</v>
      </c>
      <c r="F2777" t="s">
        <v>44038</v>
      </c>
      <c r="G2777" t="s">
        <v>44044</v>
      </c>
      <c r="H2777">
        <v>125</v>
      </c>
      <c r="I2777" t="s">
        <v>25</v>
      </c>
      <c r="J2777" t="s">
        <v>26</v>
      </c>
      <c r="M2777" t="s">
        <v>2575</v>
      </c>
      <c r="N2777" t="s">
        <v>2576</v>
      </c>
      <c r="O2777" t="s">
        <v>2577</v>
      </c>
      <c r="P2777" t="s">
        <v>2578</v>
      </c>
      <c r="Q2777" t="s">
        <v>2579</v>
      </c>
      <c r="R2777" t="s">
        <v>2580</v>
      </c>
      <c r="S2777" t="s">
        <v>2581</v>
      </c>
      <c r="T2777">
        <v>6</v>
      </c>
      <c r="U2777">
        <v>43235</v>
      </c>
      <c r="V2777" s="12">
        <f>W2777*1.46138339920949</f>
        <v>90605770.750988379</v>
      </c>
      <c r="W2777" s="3">
        <v>62000000</v>
      </c>
      <c r="X2777" s="13">
        <f>Y2777*1.46138339920949</f>
        <v>23016728.6208301</v>
      </c>
      <c r="Y2777" s="3">
        <v>15749959</v>
      </c>
      <c r="Z2777" s="13">
        <f>AA2777*1.46138339920949</f>
        <v>27357352.975296516</v>
      </c>
      <c r="AA2777" s="3">
        <v>18720175</v>
      </c>
      <c r="AB2777">
        <v>408</v>
      </c>
    </row>
    <row r="2778" spans="1:28" hidden="1" x14ac:dyDescent="0.2">
      <c r="A2778" t="s">
        <v>25639</v>
      </c>
      <c r="B2778" t="s">
        <v>25640</v>
      </c>
      <c r="C2778">
        <v>2009</v>
      </c>
      <c r="D2778" s="1">
        <v>40431</v>
      </c>
      <c r="E2778" t="s">
        <v>44037</v>
      </c>
      <c r="F2778" t="s">
        <v>44047</v>
      </c>
      <c r="G2778" t="s">
        <v>44036</v>
      </c>
      <c r="H2778">
        <v>102</v>
      </c>
      <c r="I2778" t="s">
        <v>2213</v>
      </c>
      <c r="J2778" t="s">
        <v>934</v>
      </c>
      <c r="K2778" t="s">
        <v>26</v>
      </c>
      <c r="M2778" t="s">
        <v>25641</v>
      </c>
      <c r="N2778" t="s">
        <v>25642</v>
      </c>
      <c r="O2778" t="s">
        <v>25643</v>
      </c>
      <c r="P2778" t="s">
        <v>25644</v>
      </c>
      <c r="Q2778" t="s">
        <v>25645</v>
      </c>
      <c r="R2778" t="s">
        <v>25646</v>
      </c>
      <c r="S2778" t="s">
        <v>25647</v>
      </c>
      <c r="T2778">
        <v>7.5</v>
      </c>
      <c r="U2778">
        <v>10965</v>
      </c>
      <c r="W2778"/>
      <c r="X2778"/>
      <c r="Y2778"/>
      <c r="Z2778"/>
      <c r="AA2778">
        <v>214180</v>
      </c>
      <c r="AB2778">
        <v>41</v>
      </c>
    </row>
    <row r="2779" spans="1:28" hidden="1" x14ac:dyDescent="0.2">
      <c r="A2779" t="s">
        <v>25648</v>
      </c>
      <c r="B2779" t="s">
        <v>25649</v>
      </c>
      <c r="C2779">
        <v>2009</v>
      </c>
      <c r="D2779" t="s">
        <v>12385</v>
      </c>
      <c r="E2779" t="s">
        <v>176</v>
      </c>
      <c r="F2779" t="s">
        <v>44055</v>
      </c>
      <c r="H2779">
        <v>93</v>
      </c>
      <c r="I2779" t="s">
        <v>25650</v>
      </c>
      <c r="J2779" t="s">
        <v>975</v>
      </c>
      <c r="K2779" t="s">
        <v>361</v>
      </c>
      <c r="L2779" t="s">
        <v>27</v>
      </c>
      <c r="M2779" t="s">
        <v>25651</v>
      </c>
      <c r="N2779" t="s">
        <v>25651</v>
      </c>
      <c r="O2779" t="s">
        <v>25652</v>
      </c>
      <c r="P2779" t="s">
        <v>25653</v>
      </c>
      <c r="Q2779" t="s">
        <v>25654</v>
      </c>
      <c r="R2779" t="s">
        <v>25655</v>
      </c>
      <c r="S2779" t="s">
        <v>25656</v>
      </c>
      <c r="T2779">
        <v>6.9</v>
      </c>
      <c r="U2779">
        <v>10907</v>
      </c>
      <c r="W2779"/>
      <c r="X2779"/>
      <c r="Y2779">
        <v>368088</v>
      </c>
      <c r="Z2779"/>
      <c r="AA2779">
        <v>1286008</v>
      </c>
      <c r="AB2779">
        <v>57</v>
      </c>
    </row>
    <row r="2780" spans="1:28" x14ac:dyDescent="0.2">
      <c r="A2780" t="s">
        <v>22930</v>
      </c>
      <c r="B2780" t="s">
        <v>22931</v>
      </c>
      <c r="C2780">
        <v>2015</v>
      </c>
      <c r="D2780" t="s">
        <v>22932</v>
      </c>
      <c r="E2780" t="s">
        <v>1045</v>
      </c>
      <c r="F2780" t="s">
        <v>44032</v>
      </c>
      <c r="G2780" t="s">
        <v>44036</v>
      </c>
      <c r="H2780">
        <v>105</v>
      </c>
      <c r="I2780" t="s">
        <v>25</v>
      </c>
      <c r="J2780" t="s">
        <v>26</v>
      </c>
      <c r="K2780" t="s">
        <v>4633</v>
      </c>
      <c r="L2780" t="s">
        <v>75</v>
      </c>
      <c r="M2780" t="s">
        <v>1196</v>
      </c>
      <c r="N2780" t="s">
        <v>1196</v>
      </c>
      <c r="O2780" t="s">
        <v>22933</v>
      </c>
      <c r="P2780" t="s">
        <v>16964</v>
      </c>
      <c r="Q2780" t="s">
        <v>22934</v>
      </c>
      <c r="R2780" t="s">
        <v>22935</v>
      </c>
      <c r="S2780" t="s">
        <v>22936</v>
      </c>
      <c r="T2780">
        <v>5.4</v>
      </c>
      <c r="U2780">
        <v>60915</v>
      </c>
      <c r="V2780" s="12">
        <f>W2780*1.09195121025074</f>
        <v>40402194.779277384</v>
      </c>
      <c r="W2780" s="3">
        <v>37000000</v>
      </c>
      <c r="X2780" s="13">
        <f>Y2780*1.09195121025074</f>
        <v>23004262.812692728</v>
      </c>
      <c r="Y2780" s="3">
        <v>21067116</v>
      </c>
      <c r="Z2780" s="13">
        <f>AA2780*1.09195121025074</f>
        <v>28663741.108106133</v>
      </c>
      <c r="AA2780" s="3">
        <v>26250020</v>
      </c>
      <c r="AB2780">
        <v>261</v>
      </c>
    </row>
    <row r="2781" spans="1:28" x14ac:dyDescent="0.2">
      <c r="A2781" t="s">
        <v>25731</v>
      </c>
      <c r="B2781" t="s">
        <v>25732</v>
      </c>
      <c r="C2781">
        <v>2019</v>
      </c>
      <c r="D2781" t="s">
        <v>25733</v>
      </c>
      <c r="E2781" t="s">
        <v>1045</v>
      </c>
      <c r="H2781">
        <v>102</v>
      </c>
      <c r="I2781" t="s">
        <v>25</v>
      </c>
      <c r="J2781" t="s">
        <v>26</v>
      </c>
      <c r="K2781" t="s">
        <v>209</v>
      </c>
      <c r="L2781" t="s">
        <v>308</v>
      </c>
      <c r="M2781" t="s">
        <v>25734</v>
      </c>
      <c r="N2781" t="s">
        <v>25735</v>
      </c>
      <c r="O2781" t="s">
        <v>25736</v>
      </c>
      <c r="P2781" t="s">
        <v>25737</v>
      </c>
      <c r="Q2781" t="s">
        <v>25738</v>
      </c>
      <c r="R2781" t="s">
        <v>25739</v>
      </c>
      <c r="S2781" t="s">
        <v>25740</v>
      </c>
      <c r="T2781">
        <v>7.2</v>
      </c>
      <c r="U2781">
        <v>84858</v>
      </c>
      <c r="V2781" s="12">
        <f>W2781*1.01233684194057</f>
        <v>6074021.05164342</v>
      </c>
      <c r="W2781" s="3">
        <v>6000000</v>
      </c>
      <c r="X2781" s="13">
        <f>Y2781*1.01233684194057</f>
        <v>22960773.443254076</v>
      </c>
      <c r="Y2781" s="3">
        <v>22680962</v>
      </c>
      <c r="Z2781" s="13">
        <f>AA2781*1.01233684194057</f>
        <v>25170188.477420952</v>
      </c>
      <c r="AA2781" s="3">
        <v>24863452</v>
      </c>
      <c r="AB2781">
        <v>788</v>
      </c>
    </row>
    <row r="2782" spans="1:28" hidden="1" x14ac:dyDescent="0.2">
      <c r="A2782" t="s">
        <v>25673</v>
      </c>
      <c r="B2782" t="s">
        <v>25674</v>
      </c>
      <c r="C2782">
        <v>2010</v>
      </c>
      <c r="D2782" s="1">
        <v>40664</v>
      </c>
      <c r="E2782" t="s">
        <v>1045</v>
      </c>
      <c r="F2782" t="s">
        <v>44032</v>
      </c>
      <c r="G2782" t="s">
        <v>44036</v>
      </c>
      <c r="H2782">
        <v>107</v>
      </c>
      <c r="I2782" t="s">
        <v>1561</v>
      </c>
      <c r="J2782" t="s">
        <v>26</v>
      </c>
      <c r="M2782" t="s">
        <v>497</v>
      </c>
      <c r="N2782" t="s">
        <v>25675</v>
      </c>
      <c r="O2782" t="s">
        <v>25676</v>
      </c>
      <c r="P2782" t="s">
        <v>25677</v>
      </c>
      <c r="Q2782" t="s">
        <v>25678</v>
      </c>
      <c r="R2782" t="s">
        <v>25679</v>
      </c>
      <c r="S2782" t="s">
        <v>25680</v>
      </c>
      <c r="T2782">
        <v>6.2</v>
      </c>
      <c r="U2782">
        <v>20284</v>
      </c>
      <c r="W2782"/>
      <c r="X2782"/>
      <c r="Y2782">
        <v>560391</v>
      </c>
      <c r="Z2782"/>
      <c r="AA2782">
        <v>12037973</v>
      </c>
      <c r="AB2782">
        <v>87</v>
      </c>
    </row>
    <row r="2783" spans="1:28" x14ac:dyDescent="0.2">
      <c r="A2783" t="s">
        <v>6475</v>
      </c>
      <c r="B2783" t="s">
        <v>6476</v>
      </c>
      <c r="C2783">
        <v>2003</v>
      </c>
      <c r="D2783" t="s">
        <v>6477</v>
      </c>
      <c r="E2783" t="s">
        <v>44041</v>
      </c>
      <c r="F2783" t="s">
        <v>44032</v>
      </c>
      <c r="G2783" t="s">
        <v>44042</v>
      </c>
      <c r="H2783">
        <v>124</v>
      </c>
      <c r="I2783" t="s">
        <v>25</v>
      </c>
      <c r="J2783" t="s">
        <v>26</v>
      </c>
      <c r="M2783" t="s">
        <v>3148</v>
      </c>
      <c r="N2783" t="s">
        <v>3149</v>
      </c>
      <c r="O2783" t="s">
        <v>6478</v>
      </c>
      <c r="P2783" t="s">
        <v>2701</v>
      </c>
      <c r="Q2783" t="s">
        <v>6479</v>
      </c>
      <c r="R2783" t="s">
        <v>6480</v>
      </c>
      <c r="S2783" t="s">
        <v>6481</v>
      </c>
      <c r="T2783">
        <v>7.7</v>
      </c>
      <c r="U2783">
        <v>221361</v>
      </c>
      <c r="V2783" s="12">
        <f>W2783*1.40658152173913</f>
        <v>28131630.434782598</v>
      </c>
      <c r="W2783" s="3">
        <v>20000000</v>
      </c>
      <c r="X2783" s="13">
        <f>Y2783*1.40658152173913</f>
        <v>22913882.521934774</v>
      </c>
      <c r="Y2783" s="3">
        <v>16290476</v>
      </c>
      <c r="Z2783" s="13">
        <f>AA2783*1.40658152173913</f>
        <v>84996681.736027151</v>
      </c>
      <c r="AA2783" s="3">
        <v>60427839</v>
      </c>
      <c r="AB2783">
        <v>572</v>
      </c>
    </row>
    <row r="2784" spans="1:28" x14ac:dyDescent="0.2">
      <c r="A2784" t="s">
        <v>16107</v>
      </c>
      <c r="B2784" t="s">
        <v>16108</v>
      </c>
      <c r="C2784">
        <v>2007</v>
      </c>
      <c r="D2784" t="s">
        <v>14027</v>
      </c>
      <c r="E2784" t="s">
        <v>44043</v>
      </c>
      <c r="F2784" t="s">
        <v>44051</v>
      </c>
      <c r="G2784" t="s">
        <v>44032</v>
      </c>
      <c r="H2784">
        <v>148</v>
      </c>
      <c r="I2784" t="s">
        <v>25</v>
      </c>
      <c r="J2784" t="s">
        <v>26</v>
      </c>
      <c r="K2784" t="s">
        <v>496</v>
      </c>
      <c r="M2784" t="s">
        <v>2701</v>
      </c>
      <c r="N2784" t="s">
        <v>16109</v>
      </c>
      <c r="O2784" t="s">
        <v>16110</v>
      </c>
      <c r="P2784" t="s">
        <v>2755</v>
      </c>
      <c r="Q2784" t="s">
        <v>16111</v>
      </c>
      <c r="R2784" t="s">
        <v>16112</v>
      </c>
      <c r="S2784" t="s">
        <v>16113</v>
      </c>
      <c r="T2784">
        <v>8.1</v>
      </c>
      <c r="U2784">
        <v>560692</v>
      </c>
      <c r="V2784" s="12">
        <f>W2784*1.24823238899982</f>
        <v>18723485.8349973</v>
      </c>
      <c r="W2784" s="3">
        <v>15000000</v>
      </c>
      <c r="X2784" s="13">
        <f>Y2784*1.24823238899982</f>
        <v>22910501.638433177</v>
      </c>
      <c r="Y2784" s="3">
        <v>18354356</v>
      </c>
      <c r="Z2784" s="13">
        <f>AA2784*144548551.06</f>
        <v>8192213532433296</v>
      </c>
      <c r="AA2784" s="3">
        <v>56674477</v>
      </c>
      <c r="AB2784">
        <v>954</v>
      </c>
    </row>
    <row r="2785" spans="1:28" x14ac:dyDescent="0.2">
      <c r="A2785" t="s">
        <v>4040</v>
      </c>
      <c r="B2785" t="s">
        <v>4041</v>
      </c>
      <c r="C2785">
        <v>2001</v>
      </c>
      <c r="D2785" s="1">
        <v>37561</v>
      </c>
      <c r="E2785" t="s">
        <v>176</v>
      </c>
      <c r="H2785">
        <v>125</v>
      </c>
      <c r="I2785" t="s">
        <v>25</v>
      </c>
      <c r="J2785" t="s">
        <v>26</v>
      </c>
      <c r="M2785" t="s">
        <v>4042</v>
      </c>
      <c r="N2785" t="s">
        <v>4043</v>
      </c>
      <c r="O2785" t="s">
        <v>4044</v>
      </c>
      <c r="P2785" t="s">
        <v>396</v>
      </c>
      <c r="Q2785" t="s">
        <v>4045</v>
      </c>
      <c r="R2785" t="s">
        <v>4046</v>
      </c>
      <c r="S2785" t="s">
        <v>4047</v>
      </c>
      <c r="T2785">
        <v>7.5</v>
      </c>
      <c r="U2785">
        <v>42526</v>
      </c>
      <c r="V2785" s="12">
        <f>W2785*1.46138339920949</f>
        <v>39457351.778656229</v>
      </c>
      <c r="W2785" s="3">
        <v>27000000</v>
      </c>
      <c r="X2785" s="13">
        <f>Y2785*1.46138339920949</f>
        <v>22895888.288932867</v>
      </c>
      <c r="Y2785" s="3">
        <v>15667270</v>
      </c>
      <c r="Z2785" s="13">
        <f>AA2785*1.46138339920949</f>
        <v>34932603.345573217</v>
      </c>
      <c r="AA2785" s="3">
        <v>23903791</v>
      </c>
      <c r="AB2785">
        <v>359</v>
      </c>
    </row>
    <row r="2786" spans="1:28" hidden="1" x14ac:dyDescent="0.2">
      <c r="A2786" t="s">
        <v>25707</v>
      </c>
      <c r="B2786" t="s">
        <v>25708</v>
      </c>
      <c r="C2786">
        <v>2011</v>
      </c>
      <c r="D2786" t="s">
        <v>9671</v>
      </c>
      <c r="E2786" t="s">
        <v>1045</v>
      </c>
      <c r="F2786" t="s">
        <v>44036</v>
      </c>
      <c r="G2786" t="s">
        <v>44050</v>
      </c>
      <c r="H2786">
        <v>97</v>
      </c>
      <c r="I2786" t="s">
        <v>25709</v>
      </c>
      <c r="J2786" t="s">
        <v>26</v>
      </c>
      <c r="K2786" t="s">
        <v>307</v>
      </c>
      <c r="M2786" t="s">
        <v>18151</v>
      </c>
      <c r="N2786" t="s">
        <v>25710</v>
      </c>
      <c r="O2786" t="s">
        <v>25711</v>
      </c>
      <c r="P2786" t="s">
        <v>25712</v>
      </c>
      <c r="Q2786" t="s">
        <v>25713</v>
      </c>
      <c r="R2786" t="s">
        <v>25714</v>
      </c>
      <c r="S2786" t="s">
        <v>25715</v>
      </c>
      <c r="T2786">
        <v>6.3</v>
      </c>
      <c r="U2786">
        <v>23565</v>
      </c>
      <c r="W2786"/>
      <c r="X2786"/>
      <c r="Y2786">
        <v>1710</v>
      </c>
      <c r="Z2786"/>
      <c r="AA2786">
        <v>5468650</v>
      </c>
      <c r="AB2786">
        <v>37</v>
      </c>
    </row>
    <row r="2787" spans="1:28" x14ac:dyDescent="0.2">
      <c r="A2787" t="s">
        <v>36834</v>
      </c>
      <c r="B2787" t="s">
        <v>36835</v>
      </c>
      <c r="C2787">
        <v>2016</v>
      </c>
      <c r="D2787" t="s">
        <v>36836</v>
      </c>
      <c r="E2787" t="s">
        <v>16512</v>
      </c>
      <c r="F2787" t="s">
        <v>44031</v>
      </c>
      <c r="G2787" t="s">
        <v>44042</v>
      </c>
      <c r="H2787">
        <v>98</v>
      </c>
      <c r="I2787" t="s">
        <v>36837</v>
      </c>
      <c r="J2787" t="s">
        <v>26</v>
      </c>
      <c r="K2787" t="s">
        <v>4428</v>
      </c>
      <c r="L2787" t="s">
        <v>2073</v>
      </c>
      <c r="M2787" t="s">
        <v>10044</v>
      </c>
      <c r="N2787" t="s">
        <v>36838</v>
      </c>
      <c r="O2787" t="s">
        <v>36839</v>
      </c>
      <c r="P2787" t="s">
        <v>1671</v>
      </c>
      <c r="Q2787" t="s">
        <v>36840</v>
      </c>
      <c r="R2787" t="s">
        <v>36841</v>
      </c>
      <c r="S2787" t="s">
        <v>36842</v>
      </c>
      <c r="T2787">
        <v>5.7</v>
      </c>
      <c r="U2787">
        <v>74364</v>
      </c>
      <c r="V2787" s="12">
        <f>W2787*1.07834771485832</f>
        <v>43133908.594332799</v>
      </c>
      <c r="W2787" s="3">
        <v>40000000</v>
      </c>
      <c r="X2787" s="13">
        <f>Y2787*1.07834771485832</f>
        <v>22880816.387992922</v>
      </c>
      <c r="Y2787" s="3">
        <v>21218403</v>
      </c>
      <c r="Z2787" s="13">
        <f>AA2787*1.07834771485832</f>
        <v>135580264.59222066</v>
      </c>
      <c r="AA2787" s="3">
        <v>125729635</v>
      </c>
      <c r="AB2787">
        <v>224</v>
      </c>
    </row>
    <row r="2788" spans="1:28" hidden="1" x14ac:dyDescent="0.2">
      <c r="A2788" t="s">
        <v>25722</v>
      </c>
      <c r="B2788" t="s">
        <v>25723</v>
      </c>
      <c r="C2788">
        <v>2019</v>
      </c>
      <c r="D2788" t="s">
        <v>25724</v>
      </c>
      <c r="E2788" t="s">
        <v>16512</v>
      </c>
      <c r="F2788" t="s">
        <v>44031</v>
      </c>
      <c r="G2788" t="s">
        <v>44044</v>
      </c>
      <c r="H2788">
        <v>125</v>
      </c>
      <c r="I2788" t="s">
        <v>25</v>
      </c>
      <c r="J2788" t="s">
        <v>26</v>
      </c>
      <c r="K2788" t="s">
        <v>308</v>
      </c>
      <c r="L2788" t="s">
        <v>4428</v>
      </c>
      <c r="M2788" t="s">
        <v>25725</v>
      </c>
      <c r="N2788" t="s">
        <v>25726</v>
      </c>
      <c r="O2788" t="s">
        <v>25727</v>
      </c>
      <c r="P2788" t="s">
        <v>1278</v>
      </c>
      <c r="Q2788" t="s">
        <v>25728</v>
      </c>
      <c r="R2788" t="s">
        <v>25729</v>
      </c>
      <c r="S2788" t="s">
        <v>25730</v>
      </c>
      <c r="T2788">
        <v>6.4</v>
      </c>
      <c r="U2788">
        <v>101968</v>
      </c>
      <c r="W2788"/>
      <c r="X2788"/>
      <c r="Y2788"/>
      <c r="Z2788"/>
      <c r="AA2788"/>
      <c r="AB2788">
        <v>930</v>
      </c>
    </row>
    <row r="2789" spans="1:28" x14ac:dyDescent="0.2">
      <c r="A2789" t="s">
        <v>5701</v>
      </c>
      <c r="B2789" t="s">
        <v>5702</v>
      </c>
      <c r="C2789">
        <v>2002</v>
      </c>
      <c r="D2789" t="s">
        <v>339</v>
      </c>
      <c r="E2789" t="s">
        <v>176</v>
      </c>
      <c r="H2789">
        <v>107</v>
      </c>
      <c r="I2789" t="s">
        <v>1016</v>
      </c>
      <c r="J2789" t="s">
        <v>26</v>
      </c>
      <c r="M2789" t="s">
        <v>5703</v>
      </c>
      <c r="N2789" t="s">
        <v>5703</v>
      </c>
      <c r="O2789" t="s">
        <v>5704</v>
      </c>
      <c r="P2789" t="s">
        <v>5705</v>
      </c>
      <c r="Q2789" t="s">
        <v>5706</v>
      </c>
      <c r="R2789" t="s">
        <v>5707</v>
      </c>
      <c r="S2789" t="s">
        <v>5708</v>
      </c>
      <c r="T2789">
        <v>7.3</v>
      </c>
      <c r="U2789">
        <v>43308</v>
      </c>
      <c r="V2789" s="12">
        <f>W2789*1.43863813229572</f>
        <v>19421614.78599222</v>
      </c>
      <c r="W2789" s="3">
        <v>13500000</v>
      </c>
      <c r="X2789" s="13">
        <f>Y2789*1.43863813229572</f>
        <v>22877006.345408563</v>
      </c>
      <c r="Y2789" s="3">
        <v>15901849</v>
      </c>
      <c r="Z2789" s="13">
        <f>AA2789*1.43863813229572</f>
        <v>41760663.98140078</v>
      </c>
      <c r="AA2789" s="3">
        <v>29027914</v>
      </c>
      <c r="AB2789">
        <v>392</v>
      </c>
    </row>
    <row r="2790" spans="1:28" x14ac:dyDescent="0.2">
      <c r="A2790" t="s">
        <v>17649</v>
      </c>
      <c r="B2790" t="s">
        <v>17650</v>
      </c>
      <c r="C2790">
        <v>2007</v>
      </c>
      <c r="D2790" t="s">
        <v>11915</v>
      </c>
      <c r="E2790" t="s">
        <v>1045</v>
      </c>
      <c r="F2790" t="s">
        <v>44032</v>
      </c>
      <c r="G2790" t="s">
        <v>44057</v>
      </c>
      <c r="H2790">
        <v>96</v>
      </c>
      <c r="I2790" t="s">
        <v>25</v>
      </c>
      <c r="J2790" t="s">
        <v>26</v>
      </c>
      <c r="M2790" t="s">
        <v>4505</v>
      </c>
      <c r="N2790" t="s">
        <v>17651</v>
      </c>
      <c r="O2790" t="s">
        <v>17652</v>
      </c>
      <c r="P2790" t="s">
        <v>17653</v>
      </c>
      <c r="Q2790" t="s">
        <v>17654</v>
      </c>
      <c r="R2790" t="s">
        <v>17655</v>
      </c>
      <c r="S2790" t="s">
        <v>17656</v>
      </c>
      <c r="T2790">
        <v>6.8</v>
      </c>
      <c r="U2790">
        <v>66276</v>
      </c>
      <c r="V2790" s="12">
        <f>W2790*1.24823238899982</f>
        <v>43688133.614993699</v>
      </c>
      <c r="W2790" s="3">
        <v>35000000</v>
      </c>
      <c r="X2790" s="13">
        <f>Y2790*1.24823238899982</f>
        <v>22864061.152400441</v>
      </c>
      <c r="Y2790" s="3">
        <v>18317151</v>
      </c>
      <c r="Z2790" s="13">
        <f>AA2790*144548551.06</f>
        <v>2974259607223670</v>
      </c>
      <c r="AA2790" s="3">
        <v>20576198</v>
      </c>
      <c r="AB2790">
        <v>228</v>
      </c>
    </row>
    <row r="2791" spans="1:28" x14ac:dyDescent="0.2">
      <c r="A2791" t="s">
        <v>14336</v>
      </c>
      <c r="B2791" t="s">
        <v>14337</v>
      </c>
      <c r="C2791">
        <v>2006</v>
      </c>
      <c r="D2791" t="s">
        <v>14338</v>
      </c>
      <c r="E2791" t="s">
        <v>1045</v>
      </c>
      <c r="H2791">
        <v>100</v>
      </c>
      <c r="I2791" t="s">
        <v>25</v>
      </c>
      <c r="J2791" t="s">
        <v>26</v>
      </c>
      <c r="M2791" t="s">
        <v>2166</v>
      </c>
      <c r="N2791" t="s">
        <v>2167</v>
      </c>
      <c r="O2791" t="s">
        <v>14339</v>
      </c>
      <c r="P2791" t="s">
        <v>517</v>
      </c>
      <c r="Q2791" t="s">
        <v>14340</v>
      </c>
      <c r="R2791" t="s">
        <v>14341</v>
      </c>
      <c r="S2791" t="s">
        <v>14342</v>
      </c>
      <c r="T2791">
        <v>5.9</v>
      </c>
      <c r="U2791">
        <v>28619</v>
      </c>
      <c r="V2791" s="12">
        <f>W2791*1.28378472222222</f>
        <v>44932465.277777702</v>
      </c>
      <c r="W2791" s="3">
        <v>35000000</v>
      </c>
      <c r="X2791" s="13">
        <f>Y2791*1.28378472222222</f>
        <v>22861085.022118017</v>
      </c>
      <c r="Y2791" s="3">
        <v>17807569</v>
      </c>
      <c r="Z2791" s="13">
        <f>AA2791*1.28378472222222</f>
        <v>31414960.59927078</v>
      </c>
      <c r="AA2791" s="3">
        <v>24470583</v>
      </c>
      <c r="AB2791">
        <v>100</v>
      </c>
    </row>
    <row r="2792" spans="1:28" x14ac:dyDescent="0.2">
      <c r="A2792" t="s">
        <v>26279</v>
      </c>
      <c r="B2792" t="s">
        <v>26280</v>
      </c>
      <c r="C2792">
        <v>2012</v>
      </c>
      <c r="D2792" t="s">
        <v>24069</v>
      </c>
      <c r="E2792" t="s">
        <v>16512</v>
      </c>
      <c r="F2792" t="s">
        <v>44042</v>
      </c>
      <c r="H2792">
        <v>91</v>
      </c>
      <c r="I2792" t="s">
        <v>25</v>
      </c>
      <c r="J2792" t="s">
        <v>26</v>
      </c>
      <c r="K2792" t="s">
        <v>209</v>
      </c>
      <c r="L2792" t="s">
        <v>51</v>
      </c>
      <c r="M2792" t="s">
        <v>3798</v>
      </c>
      <c r="N2792" t="s">
        <v>19371</v>
      </c>
      <c r="O2792" t="s">
        <v>26281</v>
      </c>
      <c r="P2792" t="s">
        <v>10478</v>
      </c>
      <c r="Q2792" t="s">
        <v>10478</v>
      </c>
      <c r="R2792" t="s">
        <v>26282</v>
      </c>
      <c r="S2792" t="s">
        <v>26283</v>
      </c>
      <c r="T2792">
        <v>6.5</v>
      </c>
      <c r="U2792">
        <v>108903</v>
      </c>
      <c r="V2792" s="12">
        <f>W2792*1.12725506764114</f>
        <v>39453927.367439896</v>
      </c>
      <c r="W2792" s="3">
        <v>35000000</v>
      </c>
      <c r="X2792" s="13">
        <f>Y2792*1.12725506764114</f>
        <v>22855599.252184279</v>
      </c>
      <c r="Y2792" s="3">
        <v>20275446</v>
      </c>
      <c r="Z2792" s="13">
        <f>AA2792*1.12725506764114</f>
        <v>35039144.493275069</v>
      </c>
      <c r="AA2792" s="3">
        <v>31083599</v>
      </c>
      <c r="AB2792">
        <v>200</v>
      </c>
    </row>
    <row r="2793" spans="1:28" x14ac:dyDescent="0.2">
      <c r="A2793" t="s">
        <v>12856</v>
      </c>
      <c r="B2793" t="s">
        <v>12857</v>
      </c>
      <c r="C2793">
        <v>2007</v>
      </c>
      <c r="D2793" s="1">
        <v>39542</v>
      </c>
      <c r="E2793" t="s">
        <v>16512</v>
      </c>
      <c r="F2793" t="s">
        <v>44033</v>
      </c>
      <c r="G2793" t="s">
        <v>44042</v>
      </c>
      <c r="H2793">
        <v>96</v>
      </c>
      <c r="I2793" t="s">
        <v>25</v>
      </c>
      <c r="J2793" t="s">
        <v>26</v>
      </c>
      <c r="K2793" t="s">
        <v>27</v>
      </c>
      <c r="L2793" t="s">
        <v>307</v>
      </c>
      <c r="M2793" t="s">
        <v>808</v>
      </c>
      <c r="N2793" t="s">
        <v>12858</v>
      </c>
      <c r="O2793" t="s">
        <v>12859</v>
      </c>
      <c r="P2793" t="s">
        <v>1391</v>
      </c>
      <c r="Q2793" t="s">
        <v>12860</v>
      </c>
      <c r="R2793" t="s">
        <v>12861</v>
      </c>
      <c r="S2793" t="s">
        <v>12862</v>
      </c>
      <c r="T2793">
        <v>6.2</v>
      </c>
      <c r="U2793">
        <v>146484</v>
      </c>
      <c r="V2793" s="12">
        <f>W2793*1.24823238899982</f>
        <v>87376267.229987398</v>
      </c>
      <c r="W2793" s="3">
        <v>70000000</v>
      </c>
      <c r="X2793" s="13">
        <f>Y2793*1.24823238899982</f>
        <v>22731576.263096776</v>
      </c>
      <c r="Y2793" s="3">
        <v>18211013</v>
      </c>
      <c r="Z2793" s="13">
        <f>AA2793*144548551.06</f>
        <v>1.1220145173053952E+16</v>
      </c>
      <c r="AA2793" s="3">
        <v>77621983</v>
      </c>
      <c r="AB2793">
        <v>343</v>
      </c>
    </row>
    <row r="2794" spans="1:28" x14ac:dyDescent="0.2">
      <c r="A2794" t="s">
        <v>24962</v>
      </c>
      <c r="B2794" t="s">
        <v>24963</v>
      </c>
      <c r="C2794">
        <v>2012</v>
      </c>
      <c r="D2794" t="s">
        <v>24599</v>
      </c>
      <c r="E2794" t="s">
        <v>44035</v>
      </c>
      <c r="F2794" t="s">
        <v>44032</v>
      </c>
      <c r="G2794" t="s">
        <v>44040</v>
      </c>
      <c r="H2794">
        <v>107</v>
      </c>
      <c r="I2794" t="s">
        <v>229</v>
      </c>
      <c r="J2794" t="s">
        <v>26</v>
      </c>
      <c r="M2794" t="s">
        <v>11003</v>
      </c>
      <c r="N2794" t="s">
        <v>24964</v>
      </c>
      <c r="O2794" t="s">
        <v>24965</v>
      </c>
      <c r="P2794" t="s">
        <v>24966</v>
      </c>
      <c r="Q2794" t="s">
        <v>24967</v>
      </c>
      <c r="R2794" t="s">
        <v>24968</v>
      </c>
      <c r="S2794" t="s">
        <v>24969</v>
      </c>
      <c r="T2794">
        <v>6.5</v>
      </c>
      <c r="U2794">
        <v>18452</v>
      </c>
      <c r="V2794" s="12">
        <f>W2794*1.12725506764114</f>
        <v>45090202.705645598</v>
      </c>
      <c r="W2794" s="3">
        <v>40000000</v>
      </c>
      <c r="X2794" s="13">
        <f>Y2794*1.12725506764114</f>
        <v>22722418.57496275</v>
      </c>
      <c r="Y2794" s="3">
        <v>20157300</v>
      </c>
      <c r="Z2794" s="13">
        <f>AA2794*1.12725506764114</f>
        <v>27888359.136000928</v>
      </c>
      <c r="AA2794" s="3">
        <v>24740061</v>
      </c>
      <c r="AB2794">
        <v>73</v>
      </c>
    </row>
    <row r="2795" spans="1:28" x14ac:dyDescent="0.2">
      <c r="A2795" t="s">
        <v>429</v>
      </c>
      <c r="B2795" t="s">
        <v>430</v>
      </c>
      <c r="C2795">
        <v>2000</v>
      </c>
      <c r="D2795" t="s">
        <v>431</v>
      </c>
      <c r="E2795" t="s">
        <v>1045</v>
      </c>
      <c r="F2795" t="s">
        <v>44044</v>
      </c>
      <c r="G2795" t="s">
        <v>44032</v>
      </c>
      <c r="H2795">
        <v>101</v>
      </c>
      <c r="I2795" t="s">
        <v>433</v>
      </c>
      <c r="J2795" t="s">
        <v>26</v>
      </c>
      <c r="K2795" t="s">
        <v>308</v>
      </c>
      <c r="L2795" t="s">
        <v>51</v>
      </c>
      <c r="M2795" t="s">
        <v>434</v>
      </c>
      <c r="N2795" t="s">
        <v>435</v>
      </c>
      <c r="O2795" t="s">
        <v>436</v>
      </c>
      <c r="P2795" t="s">
        <v>437</v>
      </c>
      <c r="Q2795" t="s">
        <v>438</v>
      </c>
      <c r="R2795" t="s">
        <v>439</v>
      </c>
      <c r="S2795" t="s">
        <v>440</v>
      </c>
      <c r="T2795">
        <v>7.6</v>
      </c>
      <c r="U2795">
        <v>473137</v>
      </c>
      <c r="V2795" s="12">
        <f>W2795*1.5029674796748</f>
        <v>10520772.357723601</v>
      </c>
      <c r="W2795" s="3">
        <v>7000000</v>
      </c>
      <c r="X2795" s="13">
        <f>Y2795*1.5029674796748</f>
        <v>22650148.264430944</v>
      </c>
      <c r="Y2795" s="3">
        <v>15070285</v>
      </c>
      <c r="Z2795" s="13">
        <f>AA2795*1.5029674796748</f>
        <v>51501531.332195237</v>
      </c>
      <c r="AA2795" s="3">
        <v>34266564</v>
      </c>
      <c r="AB2795">
        <v>1267</v>
      </c>
    </row>
    <row r="2796" spans="1:28" x14ac:dyDescent="0.2">
      <c r="A2796" t="s">
        <v>43132</v>
      </c>
      <c r="B2796" t="s">
        <v>43133</v>
      </c>
      <c r="C2796">
        <v>2019</v>
      </c>
      <c r="D2796" t="s">
        <v>34788</v>
      </c>
      <c r="E2796" t="s">
        <v>16512</v>
      </c>
      <c r="F2796" t="s">
        <v>44038</v>
      </c>
      <c r="G2796" t="s">
        <v>44044</v>
      </c>
      <c r="H2796">
        <v>93</v>
      </c>
      <c r="I2796" t="s">
        <v>25</v>
      </c>
      <c r="J2796" t="s">
        <v>26</v>
      </c>
      <c r="K2796" t="s">
        <v>308</v>
      </c>
      <c r="M2796" t="s">
        <v>10313</v>
      </c>
      <c r="N2796" t="s">
        <v>43134</v>
      </c>
      <c r="O2796" t="s">
        <v>43135</v>
      </c>
      <c r="P2796" t="s">
        <v>43136</v>
      </c>
      <c r="Q2796" t="s">
        <v>43137</v>
      </c>
      <c r="R2796" t="s">
        <v>43138</v>
      </c>
      <c r="S2796" t="s">
        <v>43139</v>
      </c>
      <c r="T2796">
        <v>6.2</v>
      </c>
      <c r="U2796">
        <v>37773</v>
      </c>
      <c r="V2796" s="12">
        <f>W2796*1.01233684194057</f>
        <v>16197389.471049121</v>
      </c>
      <c r="W2796" s="3">
        <v>16000000</v>
      </c>
      <c r="X2796" s="13">
        <f>Y2796*1.01233684194057</f>
        <v>22646432.73046311</v>
      </c>
      <c r="Y2796" s="3">
        <v>22370452</v>
      </c>
      <c r="Z2796" s="13">
        <f>AA2796*1.01233684194057</f>
        <v>32790546.968770698</v>
      </c>
      <c r="AA2796" s="3">
        <v>32390945</v>
      </c>
      <c r="AB2796">
        <v>408</v>
      </c>
    </row>
    <row r="2797" spans="1:28" hidden="1" x14ac:dyDescent="0.2">
      <c r="A2797" t="s">
        <v>25795</v>
      </c>
      <c r="B2797" t="s">
        <v>25796</v>
      </c>
      <c r="C2797">
        <v>2009</v>
      </c>
      <c r="D2797" t="s">
        <v>25797</v>
      </c>
      <c r="E2797" t="s">
        <v>176</v>
      </c>
      <c r="F2797" t="s">
        <v>44036</v>
      </c>
      <c r="H2797">
        <v>116</v>
      </c>
      <c r="I2797" t="s">
        <v>3660</v>
      </c>
      <c r="J2797" t="s">
        <v>3179</v>
      </c>
      <c r="K2797" t="s">
        <v>26</v>
      </c>
      <c r="M2797" t="s">
        <v>25798</v>
      </c>
      <c r="N2797" t="s">
        <v>25798</v>
      </c>
      <c r="O2797" t="s">
        <v>25799</v>
      </c>
      <c r="P2797" t="s">
        <v>25800</v>
      </c>
      <c r="Q2797" t="s">
        <v>25801</v>
      </c>
      <c r="R2797" t="s">
        <v>25802</v>
      </c>
      <c r="S2797" t="s">
        <v>25803</v>
      </c>
      <c r="T2797">
        <v>8.1</v>
      </c>
      <c r="U2797">
        <v>15982</v>
      </c>
      <c r="W2797">
        <v>5000000</v>
      </c>
      <c r="X2797"/>
      <c r="Y2797"/>
      <c r="Z2797"/>
      <c r="AA2797">
        <v>3732224</v>
      </c>
      <c r="AB2797">
        <v>67</v>
      </c>
    </row>
    <row r="2798" spans="1:28" x14ac:dyDescent="0.2">
      <c r="A2798" t="s">
        <v>24664</v>
      </c>
      <c r="B2798" t="s">
        <v>24665</v>
      </c>
      <c r="C2798">
        <v>2010</v>
      </c>
      <c r="D2798" t="s">
        <v>18266</v>
      </c>
      <c r="E2798" t="s">
        <v>176</v>
      </c>
      <c r="F2798" t="s">
        <v>44036</v>
      </c>
      <c r="H2798">
        <v>113</v>
      </c>
      <c r="I2798" t="s">
        <v>25</v>
      </c>
      <c r="J2798" t="s">
        <v>26</v>
      </c>
      <c r="K2798" t="s">
        <v>838</v>
      </c>
      <c r="M2798" t="s">
        <v>12506</v>
      </c>
      <c r="N2798" t="s">
        <v>24666</v>
      </c>
      <c r="O2798" t="s">
        <v>24667</v>
      </c>
      <c r="P2798" t="s">
        <v>24668</v>
      </c>
      <c r="Q2798" t="s">
        <v>24669</v>
      </c>
      <c r="R2798" t="s">
        <v>24670</v>
      </c>
      <c r="S2798" t="s">
        <v>24671</v>
      </c>
      <c r="T2798">
        <v>7.1</v>
      </c>
      <c r="U2798">
        <v>135572</v>
      </c>
      <c r="V2798" s="12">
        <f>W2798*1.18690152988223</f>
        <v>18990424.478115682</v>
      </c>
      <c r="W2798" s="3">
        <v>16000000</v>
      </c>
      <c r="X2798" s="13">
        <f>Y2798*1.18690152988223</f>
        <v>22632123.228161536</v>
      </c>
      <c r="Y2798" s="3">
        <v>19068240</v>
      </c>
      <c r="Z2798" s="13">
        <f>AA2798*1.18690152988223</f>
        <v>66505521.677821182</v>
      </c>
      <c r="AA2798" s="3">
        <v>56032889</v>
      </c>
      <c r="AB2798">
        <v>398</v>
      </c>
    </row>
    <row r="2799" spans="1:28" x14ac:dyDescent="0.2">
      <c r="A2799" t="s">
        <v>36806</v>
      </c>
      <c r="B2799" t="s">
        <v>36807</v>
      </c>
      <c r="C2799">
        <v>2019</v>
      </c>
      <c r="D2799" t="s">
        <v>34338</v>
      </c>
      <c r="E2799" t="s">
        <v>44035</v>
      </c>
      <c r="F2799" t="s">
        <v>44044</v>
      </c>
      <c r="G2799" t="s">
        <v>44032</v>
      </c>
      <c r="H2799">
        <v>131</v>
      </c>
      <c r="I2799" t="s">
        <v>25</v>
      </c>
      <c r="J2799" t="s">
        <v>26</v>
      </c>
      <c r="M2799" t="s">
        <v>1354</v>
      </c>
      <c r="N2799" t="s">
        <v>36808</v>
      </c>
      <c r="O2799" t="s">
        <v>36809</v>
      </c>
      <c r="P2799" t="s">
        <v>36810</v>
      </c>
      <c r="Q2799" t="s">
        <v>36811</v>
      </c>
      <c r="R2799" t="s">
        <v>553</v>
      </c>
      <c r="S2799" t="s">
        <v>554</v>
      </c>
      <c r="T2799">
        <v>7.5</v>
      </c>
      <c r="U2799">
        <v>48632</v>
      </c>
      <c r="V2799" s="12">
        <f>W2799*1.01233684194057</f>
        <v>45555157.887325652</v>
      </c>
      <c r="W2799" s="3">
        <v>45000000</v>
      </c>
      <c r="X2799" s="13">
        <f>Y2799*1.01233684194057</f>
        <v>22621215.419730369</v>
      </c>
      <c r="Y2799" s="3">
        <v>22345542</v>
      </c>
      <c r="Z2799" s="13">
        <f>AA2799*1.01233684194057</f>
        <v>44285223.83725857</v>
      </c>
      <c r="AA2799" s="3">
        <v>43745542</v>
      </c>
      <c r="AB2799">
        <v>473</v>
      </c>
    </row>
    <row r="2800" spans="1:28" x14ac:dyDescent="0.2">
      <c r="A2800" t="s">
        <v>13882</v>
      </c>
      <c r="B2800" t="s">
        <v>13883</v>
      </c>
      <c r="C2800">
        <v>2006</v>
      </c>
      <c r="D2800" t="s">
        <v>13884</v>
      </c>
      <c r="E2800" t="s">
        <v>44035</v>
      </c>
      <c r="F2800" t="s">
        <v>44032</v>
      </c>
      <c r="G2800" t="s">
        <v>44049</v>
      </c>
      <c r="H2800">
        <v>123</v>
      </c>
      <c r="I2800" t="s">
        <v>3522</v>
      </c>
      <c r="J2800" t="s">
        <v>26</v>
      </c>
      <c r="K2800" t="s">
        <v>27</v>
      </c>
      <c r="L2800" t="s">
        <v>307</v>
      </c>
      <c r="M2800" t="s">
        <v>13885</v>
      </c>
      <c r="N2800" t="s">
        <v>13886</v>
      </c>
      <c r="O2800" t="s">
        <v>13887</v>
      </c>
      <c r="P2800" t="s">
        <v>8437</v>
      </c>
      <c r="Q2800" t="s">
        <v>13888</v>
      </c>
      <c r="R2800" t="s">
        <v>13889</v>
      </c>
      <c r="S2800" t="s">
        <v>13890</v>
      </c>
      <c r="T2800">
        <v>7.7</v>
      </c>
      <c r="U2800">
        <v>172843</v>
      </c>
      <c r="V2800" s="12">
        <f>W2800*1.28378472222222</f>
        <v>7702708.33333332</v>
      </c>
      <c r="W2800" s="3">
        <v>6000000</v>
      </c>
      <c r="X2800" s="13">
        <f>Y2800*1.28378472222222</f>
        <v>22603191.928194407</v>
      </c>
      <c r="Y2800" s="3">
        <v>17606684</v>
      </c>
      <c r="Z2800" s="13">
        <f>AA2800*1.28378472222222</f>
        <v>62415290.827881843</v>
      </c>
      <c r="AA2800" s="3">
        <v>48618191</v>
      </c>
      <c r="AB2800">
        <v>370</v>
      </c>
    </row>
    <row r="2801" spans="1:28" x14ac:dyDescent="0.2">
      <c r="A2801" t="s">
        <v>10540</v>
      </c>
      <c r="B2801" t="s">
        <v>10541</v>
      </c>
      <c r="C2801">
        <v>2005</v>
      </c>
      <c r="D2801" s="1">
        <v>39056</v>
      </c>
      <c r="E2801" t="s">
        <v>3496</v>
      </c>
      <c r="H2801">
        <v>107</v>
      </c>
      <c r="I2801" t="s">
        <v>97</v>
      </c>
      <c r="J2801" t="s">
        <v>26</v>
      </c>
      <c r="K2801" t="s">
        <v>308</v>
      </c>
      <c r="M2801" t="s">
        <v>3497</v>
      </c>
      <c r="N2801" t="s">
        <v>10542</v>
      </c>
      <c r="O2801" t="s">
        <v>10543</v>
      </c>
      <c r="P2801" t="s">
        <v>10544</v>
      </c>
      <c r="Q2801" t="s">
        <v>10545</v>
      </c>
      <c r="R2801" t="s">
        <v>10546</v>
      </c>
      <c r="S2801" t="s">
        <v>10547</v>
      </c>
      <c r="T2801">
        <v>6.8</v>
      </c>
      <c r="U2801">
        <v>91542</v>
      </c>
      <c r="V2801" s="12">
        <f>W2801*1.32519713261649</f>
        <v>9276379.928315429</v>
      </c>
      <c r="W2801" s="3">
        <v>7000000</v>
      </c>
      <c r="X2801" s="13">
        <f>Y2801*1.32519713261649</f>
        <v>22587959.946702551</v>
      </c>
      <c r="Y2801" s="3">
        <v>17044981</v>
      </c>
      <c r="Z2801" s="13">
        <f>AA2801*1.32519713261649</f>
        <v>27699083.613154173</v>
      </c>
      <c r="AA2801" s="3">
        <v>20901859</v>
      </c>
      <c r="AB2801">
        <v>735</v>
      </c>
    </row>
    <row r="2802" spans="1:28" x14ac:dyDescent="0.2">
      <c r="A2802" t="s">
        <v>8505</v>
      </c>
      <c r="B2802" t="s">
        <v>8506</v>
      </c>
      <c r="C2802">
        <v>2005</v>
      </c>
      <c r="D2802" s="1">
        <v>38356</v>
      </c>
      <c r="E2802" t="s">
        <v>1045</v>
      </c>
      <c r="F2802" t="s">
        <v>44040</v>
      </c>
      <c r="G2802" t="s">
        <v>44034</v>
      </c>
      <c r="H2802">
        <v>94</v>
      </c>
      <c r="I2802" t="s">
        <v>8507</v>
      </c>
      <c r="J2802" t="s">
        <v>26</v>
      </c>
      <c r="M2802" t="s">
        <v>2772</v>
      </c>
      <c r="N2802" t="s">
        <v>8508</v>
      </c>
      <c r="O2802" t="s">
        <v>8509</v>
      </c>
      <c r="P2802" t="s">
        <v>7102</v>
      </c>
      <c r="Q2802" t="s">
        <v>8510</v>
      </c>
      <c r="R2802" t="s">
        <v>8511</v>
      </c>
      <c r="S2802" t="s">
        <v>8512</v>
      </c>
      <c r="T2802">
        <v>2.2000000000000002</v>
      </c>
      <c r="U2802">
        <v>51673</v>
      </c>
      <c r="V2802" s="12">
        <f>W2802*1.32519713261649</f>
        <v>111316559.13978516</v>
      </c>
      <c r="W2802" s="3">
        <v>84000000</v>
      </c>
      <c r="X2802" s="13">
        <f>Y2802*1.32519713261649</f>
        <v>22552764.03605739</v>
      </c>
      <c r="Y2802" s="3">
        <v>17018422</v>
      </c>
      <c r="Z2802" s="13">
        <f>AA2802*1.32519713261649</f>
        <v>79487375.419498354</v>
      </c>
      <c r="AA2802" s="3">
        <v>59981548</v>
      </c>
      <c r="AB2802">
        <v>268</v>
      </c>
    </row>
    <row r="2803" spans="1:28" x14ac:dyDescent="0.2">
      <c r="A2803" t="s">
        <v>42753</v>
      </c>
      <c r="B2803" t="s">
        <v>42754</v>
      </c>
      <c r="C2803">
        <v>2019</v>
      </c>
      <c r="D2803" s="1">
        <v>43837</v>
      </c>
      <c r="E2803" t="s">
        <v>44043</v>
      </c>
      <c r="F2803" t="s">
        <v>44032</v>
      </c>
      <c r="G2803" t="s">
        <v>44046</v>
      </c>
      <c r="H2803">
        <v>90</v>
      </c>
      <c r="I2803" t="s">
        <v>495</v>
      </c>
      <c r="J2803" t="s">
        <v>26</v>
      </c>
      <c r="M2803" t="s">
        <v>23367</v>
      </c>
      <c r="N2803" t="s">
        <v>42755</v>
      </c>
      <c r="O2803" t="s">
        <v>42756</v>
      </c>
      <c r="P2803" t="s">
        <v>42757</v>
      </c>
      <c r="Q2803" t="s">
        <v>42758</v>
      </c>
      <c r="R2803" t="s">
        <v>42759</v>
      </c>
      <c r="S2803" t="s">
        <v>42760</v>
      </c>
      <c r="T2803">
        <v>5</v>
      </c>
      <c r="U2803">
        <v>18686</v>
      </c>
      <c r="V2803" s="12">
        <f>W2803*1.01233684194057</f>
        <v>12148042.10328684</v>
      </c>
      <c r="W2803" s="3">
        <v>12000000</v>
      </c>
      <c r="X2803" s="13">
        <f>Y2803*1.01233684194057</f>
        <v>22535529.204754837</v>
      </c>
      <c r="Y2803" s="3">
        <v>22260900</v>
      </c>
      <c r="Z2803" s="13">
        <f>AA2803*1.01233684194057</f>
        <v>47360258.747200407</v>
      </c>
      <c r="AA2803" s="3">
        <v>46783103</v>
      </c>
      <c r="AB2803">
        <v>399</v>
      </c>
    </row>
    <row r="2804" spans="1:28" x14ac:dyDescent="0.2">
      <c r="A2804" t="s">
        <v>534</v>
      </c>
      <c r="B2804" t="s">
        <v>535</v>
      </c>
      <c r="C2804">
        <v>2000</v>
      </c>
      <c r="D2804" t="s">
        <v>536</v>
      </c>
      <c r="E2804" t="s">
        <v>1045</v>
      </c>
      <c r="F2804" t="s">
        <v>44032</v>
      </c>
      <c r="G2804" t="s">
        <v>44036</v>
      </c>
      <c r="H2804">
        <v>108</v>
      </c>
      <c r="I2804" t="s">
        <v>25</v>
      </c>
      <c r="J2804" t="s">
        <v>26</v>
      </c>
      <c r="K2804" t="s">
        <v>27</v>
      </c>
      <c r="M2804" t="s">
        <v>537</v>
      </c>
      <c r="N2804" t="s">
        <v>538</v>
      </c>
      <c r="O2804" t="s">
        <v>539</v>
      </c>
      <c r="P2804" t="s">
        <v>540</v>
      </c>
      <c r="Q2804" t="s">
        <v>541</v>
      </c>
      <c r="R2804" t="s">
        <v>542</v>
      </c>
      <c r="S2804" t="s">
        <v>543</v>
      </c>
      <c r="T2804">
        <v>4.7</v>
      </c>
      <c r="U2804">
        <v>10660</v>
      </c>
      <c r="V2804" s="12">
        <f>W2804*1.5029674796748</f>
        <v>37574186.991870001</v>
      </c>
      <c r="W2804" s="3">
        <v>25000000</v>
      </c>
      <c r="X2804" s="13">
        <f>Y2804*1.5029674796748</f>
        <v>22530357.247398425</v>
      </c>
      <c r="Y2804" s="3">
        <v>14990582</v>
      </c>
      <c r="Z2804" s="13">
        <f>AA2804*1.5029674796748</f>
        <v>36616454.03073179</v>
      </c>
      <c r="AA2804" s="3">
        <v>24362772</v>
      </c>
      <c r="AB2804">
        <v>162</v>
      </c>
    </row>
    <row r="2805" spans="1:28" x14ac:dyDescent="0.2">
      <c r="A2805" t="s">
        <v>1910</v>
      </c>
      <c r="B2805" t="s">
        <v>1911</v>
      </c>
      <c r="C2805">
        <v>2000</v>
      </c>
      <c r="D2805" t="s">
        <v>1531</v>
      </c>
      <c r="E2805" t="s">
        <v>16512</v>
      </c>
      <c r="F2805" t="s">
        <v>44044</v>
      </c>
      <c r="G2805" t="s">
        <v>44032</v>
      </c>
      <c r="H2805">
        <v>102</v>
      </c>
      <c r="I2805" t="s">
        <v>25</v>
      </c>
      <c r="J2805" t="s">
        <v>26</v>
      </c>
      <c r="M2805" t="s">
        <v>1912</v>
      </c>
      <c r="N2805" t="s">
        <v>1913</v>
      </c>
      <c r="O2805" t="s">
        <v>1914</v>
      </c>
      <c r="P2805" t="s">
        <v>312</v>
      </c>
      <c r="Q2805" t="s">
        <v>1915</v>
      </c>
      <c r="R2805" t="s">
        <v>1916</v>
      </c>
      <c r="S2805" t="s">
        <v>1917</v>
      </c>
      <c r="T2805">
        <v>5.2</v>
      </c>
      <c r="U2805">
        <v>32142</v>
      </c>
      <c r="V2805" s="12">
        <f>W2805*1.5029674796748</f>
        <v>95588731.707317278</v>
      </c>
      <c r="W2805" s="3">
        <v>63600000</v>
      </c>
      <c r="X2805" s="13">
        <f>Y2805*1.5029674796748</f>
        <v>22495187.808374032</v>
      </c>
      <c r="Y2805" s="3">
        <v>14967182</v>
      </c>
      <c r="Z2805" s="13">
        <f>AA2805*1.5029674796748</f>
        <v>29177097.162154537</v>
      </c>
      <c r="AA2805" s="3">
        <v>19412993</v>
      </c>
      <c r="AB2805">
        <v>289</v>
      </c>
    </row>
    <row r="2806" spans="1:28" x14ac:dyDescent="0.2">
      <c r="A2806" t="s">
        <v>14518</v>
      </c>
      <c r="B2806" t="s">
        <v>14519</v>
      </c>
      <c r="C2806">
        <v>2006</v>
      </c>
      <c r="D2806" t="s">
        <v>8778</v>
      </c>
      <c r="E2806" t="s">
        <v>44041</v>
      </c>
      <c r="F2806" t="s">
        <v>44032</v>
      </c>
      <c r="G2806" t="s">
        <v>44036</v>
      </c>
      <c r="H2806">
        <v>92</v>
      </c>
      <c r="I2806" t="s">
        <v>1561</v>
      </c>
      <c r="J2806" t="s">
        <v>26</v>
      </c>
      <c r="K2806" t="s">
        <v>27</v>
      </c>
      <c r="M2806" t="s">
        <v>4948</v>
      </c>
      <c r="N2806" t="s">
        <v>14520</v>
      </c>
      <c r="O2806" t="s">
        <v>14521</v>
      </c>
      <c r="P2806" t="s">
        <v>9605</v>
      </c>
      <c r="Q2806" t="s">
        <v>14522</v>
      </c>
      <c r="R2806" t="s">
        <v>14523</v>
      </c>
      <c r="S2806" t="s">
        <v>14524</v>
      </c>
      <c r="T2806">
        <v>7.4</v>
      </c>
      <c r="U2806">
        <v>73731</v>
      </c>
      <c r="V2806" s="12">
        <f>W2806*1.28378472222222</f>
        <v>19256770.833333302</v>
      </c>
      <c r="W2806" s="3">
        <v>15000000</v>
      </c>
      <c r="X2806" s="13">
        <f>Y2806*1.28378472222222</f>
        <v>22479221.972708296</v>
      </c>
      <c r="Y2806" s="3">
        <v>17510118</v>
      </c>
      <c r="Z2806" s="13">
        <f>AA2806*1.28378472222222</f>
        <v>63950955.396388784</v>
      </c>
      <c r="AA2806" s="3">
        <v>49814392</v>
      </c>
      <c r="AB2806">
        <v>292</v>
      </c>
    </row>
    <row r="2807" spans="1:28" hidden="1" x14ac:dyDescent="0.2">
      <c r="A2807" t="s">
        <v>25871</v>
      </c>
      <c r="B2807" t="s">
        <v>25872</v>
      </c>
      <c r="C2807">
        <v>2010</v>
      </c>
      <c r="D2807" t="s">
        <v>16710</v>
      </c>
      <c r="E2807" t="s">
        <v>3496</v>
      </c>
      <c r="F2807" t="s">
        <v>44045</v>
      </c>
      <c r="G2807" t="s">
        <v>44042</v>
      </c>
      <c r="H2807">
        <v>118</v>
      </c>
      <c r="I2807" t="s">
        <v>2359</v>
      </c>
      <c r="J2807" t="s">
        <v>308</v>
      </c>
      <c r="M2807" t="s">
        <v>25873</v>
      </c>
      <c r="N2807" t="s">
        <v>25874</v>
      </c>
      <c r="O2807" t="s">
        <v>25875</v>
      </c>
      <c r="P2807" t="s">
        <v>14422</v>
      </c>
      <c r="Q2807" t="s">
        <v>25876</v>
      </c>
      <c r="R2807" t="s">
        <v>25877</v>
      </c>
      <c r="S2807" t="s">
        <v>25878</v>
      </c>
      <c r="T2807">
        <v>6.7</v>
      </c>
      <c r="U2807">
        <v>31979</v>
      </c>
      <c r="W2807" t="s">
        <v>20328</v>
      </c>
      <c r="X2807"/>
      <c r="Y2807"/>
      <c r="Z2807"/>
      <c r="AA2807">
        <v>16934369</v>
      </c>
      <c r="AB2807">
        <v>68</v>
      </c>
    </row>
    <row r="2808" spans="1:28" hidden="1" x14ac:dyDescent="0.2">
      <c r="A2808" t="s">
        <v>25879</v>
      </c>
      <c r="B2808" t="s">
        <v>25880</v>
      </c>
      <c r="C2808">
        <v>2010</v>
      </c>
      <c r="D2808" s="1">
        <v>40215</v>
      </c>
      <c r="E2808" t="s">
        <v>44041</v>
      </c>
      <c r="F2808" t="s">
        <v>44042</v>
      </c>
      <c r="H2808">
        <v>117</v>
      </c>
      <c r="I2808" t="s">
        <v>1561</v>
      </c>
      <c r="J2808" t="s">
        <v>26</v>
      </c>
      <c r="M2808" t="s">
        <v>25881</v>
      </c>
      <c r="N2808" t="s">
        <v>12849</v>
      </c>
      <c r="O2808" t="s">
        <v>25882</v>
      </c>
      <c r="P2808" t="s">
        <v>25883</v>
      </c>
      <c r="Q2808" t="s">
        <v>25884</v>
      </c>
      <c r="R2808" t="s">
        <v>25885</v>
      </c>
      <c r="S2808" t="s">
        <v>25886</v>
      </c>
      <c r="T2808">
        <v>5.8</v>
      </c>
      <c r="U2808">
        <v>10282</v>
      </c>
      <c r="W2808">
        <v>4600000</v>
      </c>
      <c r="X2808"/>
      <c r="Y2808"/>
      <c r="Z2808"/>
      <c r="AA2808">
        <v>1477582</v>
      </c>
      <c r="AB2808">
        <v>58</v>
      </c>
    </row>
    <row r="2809" spans="1:28" x14ac:dyDescent="0.2">
      <c r="A2809" t="s">
        <v>20984</v>
      </c>
      <c r="B2809" t="s">
        <v>20985</v>
      </c>
      <c r="C2809">
        <v>2016</v>
      </c>
      <c r="D2809" s="1">
        <v>42381</v>
      </c>
      <c r="E2809" t="s">
        <v>16512</v>
      </c>
      <c r="F2809" t="s">
        <v>44051</v>
      </c>
      <c r="G2809" t="s">
        <v>44032</v>
      </c>
      <c r="H2809">
        <v>139</v>
      </c>
      <c r="I2809" t="s">
        <v>25</v>
      </c>
      <c r="J2809" t="s">
        <v>26</v>
      </c>
      <c r="M2809" t="s">
        <v>7174</v>
      </c>
      <c r="N2809" t="s">
        <v>20986</v>
      </c>
      <c r="O2809" t="s">
        <v>20987</v>
      </c>
      <c r="P2809" t="s">
        <v>426</v>
      </c>
      <c r="Q2809" t="s">
        <v>426</v>
      </c>
      <c r="R2809" t="s">
        <v>20988</v>
      </c>
      <c r="S2809" t="s">
        <v>20989</v>
      </c>
      <c r="T2809">
        <v>6.9</v>
      </c>
      <c r="U2809">
        <v>49898</v>
      </c>
      <c r="V2809" s="12">
        <f>W2809*1.07834771485832</f>
        <v>53917385.742916003</v>
      </c>
      <c r="W2809" s="3">
        <v>50000000</v>
      </c>
      <c r="X2809" s="13">
        <f>Y2809*1.07834771485832</f>
        <v>22440454.766719375</v>
      </c>
      <c r="Y2809" s="3">
        <v>20810036</v>
      </c>
      <c r="Z2809" s="13">
        <f>AA2809*1.07834771485832</f>
        <v>26997459.471807156</v>
      </c>
      <c r="AA2809" s="3">
        <v>25035950</v>
      </c>
      <c r="AB2809">
        <v>163</v>
      </c>
    </row>
    <row r="2810" spans="1:28" x14ac:dyDescent="0.2">
      <c r="A2810" t="s">
        <v>19995</v>
      </c>
      <c r="B2810" t="s">
        <v>19996</v>
      </c>
      <c r="C2810">
        <v>2011</v>
      </c>
      <c r="D2810" t="s">
        <v>14830</v>
      </c>
      <c r="E2810" t="s">
        <v>16512</v>
      </c>
      <c r="F2810" t="s">
        <v>44031</v>
      </c>
      <c r="G2810" t="s">
        <v>44032</v>
      </c>
      <c r="H2810">
        <v>114</v>
      </c>
      <c r="I2810" t="s">
        <v>495</v>
      </c>
      <c r="J2810" t="s">
        <v>26</v>
      </c>
      <c r="K2810" t="s">
        <v>454</v>
      </c>
      <c r="M2810" t="s">
        <v>13885</v>
      </c>
      <c r="N2810" t="s">
        <v>19997</v>
      </c>
      <c r="O2810" t="s">
        <v>19998</v>
      </c>
      <c r="P2810" t="s">
        <v>14357</v>
      </c>
      <c r="Q2810" t="s">
        <v>19999</v>
      </c>
      <c r="R2810" t="s">
        <v>20000</v>
      </c>
      <c r="S2810" t="s">
        <v>20001</v>
      </c>
      <c r="T2810">
        <v>6.2</v>
      </c>
      <c r="U2810">
        <v>64383</v>
      </c>
      <c r="V2810" s="12">
        <f>W2810*1.1505830469594</f>
        <v>28764576.173985001</v>
      </c>
      <c r="W2810" s="3">
        <v>25000000</v>
      </c>
      <c r="X2810" s="13">
        <f>Y2810*1.1505830469594</f>
        <v>22424910.759143632</v>
      </c>
      <c r="Y2810" s="3">
        <v>19490041</v>
      </c>
      <c r="Z2810" s="13">
        <f>AA2810*1.1505830469594</f>
        <v>43710286.36974477</v>
      </c>
      <c r="AA2810" s="3">
        <v>37989684</v>
      </c>
      <c r="AB2810">
        <v>211</v>
      </c>
    </row>
    <row r="2811" spans="1:28" x14ac:dyDescent="0.2">
      <c r="A2811" t="s">
        <v>26190</v>
      </c>
      <c r="B2811" t="s">
        <v>26191</v>
      </c>
      <c r="C2811">
        <v>2016</v>
      </c>
      <c r="D2811" t="s">
        <v>26192</v>
      </c>
      <c r="E2811" t="s">
        <v>3496</v>
      </c>
      <c r="F2811" t="s">
        <v>44045</v>
      </c>
      <c r="G2811" t="s">
        <v>44042</v>
      </c>
      <c r="H2811">
        <v>89</v>
      </c>
      <c r="I2811" t="s">
        <v>177</v>
      </c>
      <c r="J2811" t="s">
        <v>26</v>
      </c>
      <c r="M2811" t="s">
        <v>22878</v>
      </c>
      <c r="N2811" t="s">
        <v>26193</v>
      </c>
      <c r="O2811" t="s">
        <v>26194</v>
      </c>
      <c r="P2811" t="s">
        <v>26195</v>
      </c>
      <c r="Q2811" t="s">
        <v>26196</v>
      </c>
      <c r="R2811" t="s">
        <v>26197</v>
      </c>
      <c r="S2811" t="s">
        <v>26198</v>
      </c>
      <c r="T2811">
        <v>5</v>
      </c>
      <c r="U2811">
        <v>40222</v>
      </c>
      <c r="V2811" s="12">
        <f>W2811*1.07834771485832</f>
        <v>5391738.5742915999</v>
      </c>
      <c r="W2811" s="3">
        <v>5000000</v>
      </c>
      <c r="X2811" s="13">
        <f>Y2811*1.07834771485832</f>
        <v>22404896.250821922</v>
      </c>
      <c r="Y2811" s="3">
        <v>20777061</v>
      </c>
      <c r="Z2811" s="13">
        <f>AA2811*1.07834771485832</f>
        <v>48712367.388842978</v>
      </c>
      <c r="AA2811" s="3">
        <v>45173154</v>
      </c>
      <c r="AB2811">
        <v>332</v>
      </c>
    </row>
    <row r="2812" spans="1:28" x14ac:dyDescent="0.2">
      <c r="A2812" t="s">
        <v>39499</v>
      </c>
      <c r="B2812" t="s">
        <v>39500</v>
      </c>
      <c r="C2812">
        <v>2016</v>
      </c>
      <c r="D2812" s="1">
        <v>42769</v>
      </c>
      <c r="E2812" t="s">
        <v>176</v>
      </c>
      <c r="H2812">
        <v>120</v>
      </c>
      <c r="I2812" t="s">
        <v>25</v>
      </c>
      <c r="J2812" t="s">
        <v>26</v>
      </c>
      <c r="M2812" t="s">
        <v>34089</v>
      </c>
      <c r="N2812" t="s">
        <v>39501</v>
      </c>
      <c r="O2812" t="s">
        <v>39502</v>
      </c>
      <c r="P2812" t="s">
        <v>13957</v>
      </c>
      <c r="Q2812" t="s">
        <v>39503</v>
      </c>
      <c r="R2812" t="s">
        <v>39504</v>
      </c>
      <c r="S2812" t="s">
        <v>39505</v>
      </c>
      <c r="T2812">
        <v>4.4000000000000004</v>
      </c>
      <c r="U2812">
        <v>11200</v>
      </c>
      <c r="V2812" s="12">
        <f>W2812*1.07834771485832</f>
        <v>5391738.5742915999</v>
      </c>
      <c r="W2812" s="3">
        <v>5000000</v>
      </c>
      <c r="X2812" s="13">
        <f>Y2812*1.07834771485832</f>
        <v>22402215.478402782</v>
      </c>
      <c r="Y2812" s="3">
        <v>20774575</v>
      </c>
      <c r="Z2812" s="13">
        <f>AA2812*1.07834771485832</f>
        <v>26406414.932597883</v>
      </c>
      <c r="AA2812" s="3">
        <v>24487848</v>
      </c>
      <c r="AB2812">
        <v>164</v>
      </c>
    </row>
    <row r="2813" spans="1:28" x14ac:dyDescent="0.2">
      <c r="A2813" t="s">
        <v>5676</v>
      </c>
      <c r="B2813" t="s">
        <v>5677</v>
      </c>
      <c r="C2813">
        <v>2002</v>
      </c>
      <c r="D2813" t="s">
        <v>2347</v>
      </c>
      <c r="E2813" t="s">
        <v>16512</v>
      </c>
      <c r="F2813" t="s">
        <v>44044</v>
      </c>
      <c r="G2813" t="s">
        <v>44042</v>
      </c>
      <c r="H2813">
        <v>98</v>
      </c>
      <c r="I2813" t="s">
        <v>97</v>
      </c>
      <c r="J2813" t="s">
        <v>26</v>
      </c>
      <c r="M2813" t="s">
        <v>5678</v>
      </c>
      <c r="N2813" t="s">
        <v>5678</v>
      </c>
      <c r="O2813" t="s">
        <v>5679</v>
      </c>
      <c r="P2813" t="s">
        <v>2925</v>
      </c>
      <c r="Q2813" t="s">
        <v>5680</v>
      </c>
      <c r="R2813" t="s">
        <v>5681</v>
      </c>
      <c r="S2813" t="s">
        <v>5682</v>
      </c>
      <c r="T2813">
        <v>4.7</v>
      </c>
      <c r="U2813">
        <v>14455</v>
      </c>
      <c r="V2813" s="12">
        <f>W2813*1.43863813229572</f>
        <v>18702295.71984436</v>
      </c>
      <c r="W2813" s="3">
        <v>13000000</v>
      </c>
      <c r="X2813" s="13">
        <f>Y2813*1.43863813229572</f>
        <v>22396517.034241248</v>
      </c>
      <c r="Y2813" s="3">
        <v>15567860</v>
      </c>
      <c r="Z2813" s="13">
        <f>AA2813*1.43863813229572</f>
        <v>27669730.017120626</v>
      </c>
      <c r="AA2813" s="3">
        <v>19233280</v>
      </c>
      <c r="AB2813">
        <v>141</v>
      </c>
    </row>
    <row r="2814" spans="1:28" x14ac:dyDescent="0.2">
      <c r="A2814" t="s">
        <v>32774</v>
      </c>
      <c r="B2814" t="s">
        <v>32775</v>
      </c>
      <c r="C2814">
        <v>2013</v>
      </c>
      <c r="D2814" t="s">
        <v>30334</v>
      </c>
      <c r="E2814" t="s">
        <v>16512</v>
      </c>
      <c r="F2814" t="s">
        <v>44044</v>
      </c>
      <c r="G2814" t="s">
        <v>44042</v>
      </c>
      <c r="H2814">
        <v>100</v>
      </c>
      <c r="I2814" t="s">
        <v>25</v>
      </c>
      <c r="J2814" t="s">
        <v>26</v>
      </c>
      <c r="M2814" t="s">
        <v>638</v>
      </c>
      <c r="N2814" t="s">
        <v>32776</v>
      </c>
      <c r="O2814" t="s">
        <v>32777</v>
      </c>
      <c r="P2814" t="s">
        <v>1671</v>
      </c>
      <c r="Q2814" t="s">
        <v>32778</v>
      </c>
      <c r="R2814" t="s">
        <v>32779</v>
      </c>
      <c r="S2814" t="s">
        <v>32780</v>
      </c>
      <c r="T2814">
        <v>6.5</v>
      </c>
      <c r="U2814">
        <v>105123</v>
      </c>
      <c r="V2814" s="12">
        <f>W2814*1.11098185502045</f>
        <v>24441600.810449898</v>
      </c>
      <c r="W2814" s="3">
        <v>22000000</v>
      </c>
      <c r="X2814" s="13">
        <f>Y2814*1.11098185502045</f>
        <v>22396169.895208038</v>
      </c>
      <c r="Y2814" s="3">
        <v>20158898</v>
      </c>
      <c r="Z2814" s="13">
        <f>AA2814*1.11098185502045</f>
        <v>53826422.062337473</v>
      </c>
      <c r="AA2814" s="3">
        <v>48449416</v>
      </c>
      <c r="AB2814">
        <v>197</v>
      </c>
    </row>
    <row r="2815" spans="1:28" x14ac:dyDescent="0.2">
      <c r="A2815" t="s">
        <v>18004</v>
      </c>
      <c r="B2815" t="s">
        <v>18005</v>
      </c>
      <c r="C2815">
        <v>2008</v>
      </c>
      <c r="D2815" s="1">
        <v>39966</v>
      </c>
      <c r="E2815" t="s">
        <v>44035</v>
      </c>
      <c r="F2815" t="s">
        <v>44032</v>
      </c>
      <c r="G2815" t="s">
        <v>44049</v>
      </c>
      <c r="H2815">
        <v>122</v>
      </c>
      <c r="I2815" t="s">
        <v>912</v>
      </c>
      <c r="J2815" t="s">
        <v>26</v>
      </c>
      <c r="M2815" t="s">
        <v>954</v>
      </c>
      <c r="N2815" t="s">
        <v>18006</v>
      </c>
      <c r="O2815" t="s">
        <v>18007</v>
      </c>
      <c r="P2815" t="s">
        <v>18008</v>
      </c>
      <c r="Q2815" t="s">
        <v>18009</v>
      </c>
      <c r="R2815" t="s">
        <v>18010</v>
      </c>
      <c r="S2815" t="s">
        <v>18011</v>
      </c>
      <c r="T2815">
        <v>7.7</v>
      </c>
      <c r="U2815">
        <v>101447</v>
      </c>
      <c r="V2815" s="12">
        <f>W2815*1.20207800169993</f>
        <v>30051950.04249825</v>
      </c>
      <c r="W2815" s="3">
        <v>25000000</v>
      </c>
      <c r="X2815" s="13">
        <f>Y2815*1.20207800169993</f>
        <v>22385133.812074147</v>
      </c>
      <c r="Y2815" s="3">
        <v>18622031</v>
      </c>
      <c r="Z2815" s="13">
        <f>AA2815*1.20207800169993</f>
        <v>32968593.97075285</v>
      </c>
      <c r="AA2815" s="3">
        <v>27426335</v>
      </c>
      <c r="AB2815">
        <v>268</v>
      </c>
    </row>
    <row r="2816" spans="1:28" x14ac:dyDescent="0.2">
      <c r="A2816" t="s">
        <v>40979</v>
      </c>
      <c r="B2816" t="s">
        <v>40980</v>
      </c>
      <c r="C2816">
        <v>2017</v>
      </c>
      <c r="D2816" t="s">
        <v>20449</v>
      </c>
      <c r="E2816" t="s">
        <v>176</v>
      </c>
      <c r="F2816" t="s">
        <v>44036</v>
      </c>
      <c r="H2816">
        <v>130</v>
      </c>
      <c r="I2816" t="s">
        <v>229</v>
      </c>
      <c r="J2816" t="s">
        <v>26</v>
      </c>
      <c r="K2816" t="s">
        <v>27</v>
      </c>
      <c r="M2816" t="s">
        <v>4478</v>
      </c>
      <c r="N2816" t="s">
        <v>4478</v>
      </c>
      <c r="O2816" t="s">
        <v>40981</v>
      </c>
      <c r="P2816" t="s">
        <v>40982</v>
      </c>
      <c r="Q2816" t="s">
        <v>40983</v>
      </c>
      <c r="R2816" t="s">
        <v>40984</v>
      </c>
      <c r="S2816" t="s">
        <v>40985</v>
      </c>
      <c r="T2816">
        <v>7.5</v>
      </c>
      <c r="U2816">
        <v>106231</v>
      </c>
      <c r="V2816" s="12">
        <f>W2816*1.05585427545692</f>
        <v>36954899.640992202</v>
      </c>
      <c r="W2816" s="3">
        <v>35000000</v>
      </c>
      <c r="X2816" s="13">
        <f>Y2816*1.05585427545692</f>
        <v>22382215.381262258</v>
      </c>
      <c r="Y2816" s="3">
        <v>21198205</v>
      </c>
      <c r="Z2816" s="13">
        <f>AA2816*1.05585427545692</f>
        <v>50423999.732743189</v>
      </c>
      <c r="AA2816" s="3">
        <v>47756590</v>
      </c>
      <c r="AB2816">
        <v>501</v>
      </c>
    </row>
    <row r="2817" spans="1:28" hidden="1" x14ac:dyDescent="0.2">
      <c r="A2817" t="s">
        <v>25947</v>
      </c>
      <c r="B2817" t="s">
        <v>25948</v>
      </c>
      <c r="C2817">
        <v>2010</v>
      </c>
      <c r="D2817" s="1">
        <v>40339</v>
      </c>
      <c r="E2817" t="s">
        <v>1045</v>
      </c>
      <c r="F2817" t="s">
        <v>44045</v>
      </c>
      <c r="G2817" t="s">
        <v>44036</v>
      </c>
      <c r="H2817">
        <v>86</v>
      </c>
      <c r="I2817" t="s">
        <v>1016</v>
      </c>
      <c r="J2817" t="s">
        <v>26</v>
      </c>
      <c r="M2817" t="s">
        <v>9166</v>
      </c>
      <c r="N2817" t="s">
        <v>9166</v>
      </c>
      <c r="O2817" t="s">
        <v>25949</v>
      </c>
      <c r="P2817" t="s">
        <v>25950</v>
      </c>
      <c r="Q2817" t="s">
        <v>25951</v>
      </c>
      <c r="R2817" t="s">
        <v>25952</v>
      </c>
      <c r="S2817" t="s">
        <v>25953</v>
      </c>
      <c r="T2817">
        <v>5.7</v>
      </c>
      <c r="U2817">
        <v>12318</v>
      </c>
      <c r="W2817"/>
      <c r="X2817"/>
      <c r="Y2817">
        <v>118919</v>
      </c>
      <c r="Z2817"/>
      <c r="AA2817">
        <v>635162</v>
      </c>
      <c r="AB2817">
        <v>55</v>
      </c>
    </row>
    <row r="2818" spans="1:28" x14ac:dyDescent="0.2">
      <c r="A2818" t="s">
        <v>7048</v>
      </c>
      <c r="B2818" t="s">
        <v>7049</v>
      </c>
      <c r="C2818">
        <v>2004</v>
      </c>
      <c r="D2818" s="1">
        <v>37996</v>
      </c>
      <c r="E2818" t="s">
        <v>1045</v>
      </c>
      <c r="F2818" t="s">
        <v>44044</v>
      </c>
      <c r="G2818" t="s">
        <v>44042</v>
      </c>
      <c r="H2818">
        <v>98</v>
      </c>
      <c r="I2818" t="s">
        <v>25</v>
      </c>
      <c r="J2818" t="s">
        <v>26</v>
      </c>
      <c r="K2818" t="s">
        <v>3329</v>
      </c>
      <c r="L2818" t="s">
        <v>975</v>
      </c>
      <c r="M2818" t="s">
        <v>1504</v>
      </c>
      <c r="N2818" t="s">
        <v>7050</v>
      </c>
      <c r="O2818" t="s">
        <v>7051</v>
      </c>
      <c r="P2818" t="s">
        <v>1459</v>
      </c>
      <c r="Q2818" t="s">
        <v>1460</v>
      </c>
      <c r="R2818" t="s">
        <v>7052</v>
      </c>
      <c r="S2818" t="s">
        <v>7053</v>
      </c>
      <c r="T2818">
        <v>5.5</v>
      </c>
      <c r="U2818">
        <v>53456</v>
      </c>
      <c r="V2818" s="12">
        <f>W2818*1.37009528851244</f>
        <v>54803811.540497601</v>
      </c>
      <c r="W2818" s="3">
        <v>40000000</v>
      </c>
      <c r="X2818" s="13">
        <f>Y2818*1.37009528851244</f>
        <v>22371561.18571201</v>
      </c>
      <c r="Y2818" s="3">
        <v>16328471</v>
      </c>
      <c r="Z2818" s="13">
        <f>AA2818*1.37009528851244</f>
        <v>35856313.034309149</v>
      </c>
      <c r="AA2818" s="3">
        <v>26170671</v>
      </c>
      <c r="AB2818">
        <v>120</v>
      </c>
    </row>
    <row r="2819" spans="1:28" x14ac:dyDescent="0.2">
      <c r="A2819" t="s">
        <v>38921</v>
      </c>
      <c r="B2819" t="s">
        <v>38922</v>
      </c>
      <c r="C2819">
        <v>2018</v>
      </c>
      <c r="D2819" s="1">
        <v>43323</v>
      </c>
      <c r="E2819" t="s">
        <v>16512</v>
      </c>
      <c r="F2819" t="s">
        <v>44031</v>
      </c>
      <c r="G2819" t="s">
        <v>44046</v>
      </c>
      <c r="H2819">
        <v>110</v>
      </c>
      <c r="I2819" t="s">
        <v>433</v>
      </c>
      <c r="J2819" t="s">
        <v>26</v>
      </c>
      <c r="K2819" t="s">
        <v>307</v>
      </c>
      <c r="L2819" t="s">
        <v>27</v>
      </c>
      <c r="M2819" t="s">
        <v>33768</v>
      </c>
      <c r="N2819" t="s">
        <v>38923</v>
      </c>
      <c r="O2819" t="s">
        <v>38924</v>
      </c>
      <c r="P2819" t="s">
        <v>38925</v>
      </c>
      <c r="Q2819" t="s">
        <v>38926</v>
      </c>
      <c r="R2819" t="s">
        <v>38927</v>
      </c>
      <c r="S2819" t="s">
        <v>38928</v>
      </c>
      <c r="T2819">
        <v>6.6</v>
      </c>
      <c r="U2819">
        <v>80870</v>
      </c>
      <c r="V2819" s="12">
        <f>W2819*1.03068014830331</f>
        <v>39165845.635525778</v>
      </c>
      <c r="W2819" s="3">
        <v>38000000</v>
      </c>
      <c r="X2819" s="13">
        <f>Y2819*1.03068014830331</f>
        <v>22370751.832820207</v>
      </c>
      <c r="Y2819" s="3">
        <v>21704844</v>
      </c>
      <c r="Z2819" s="13">
        <f>AA2819*1.03068014830331</f>
        <v>42935912.831916146</v>
      </c>
      <c r="AA2819" s="3">
        <v>41657844</v>
      </c>
      <c r="AB2819">
        <v>725</v>
      </c>
    </row>
    <row r="2820" spans="1:28" x14ac:dyDescent="0.2">
      <c r="A2820" t="s">
        <v>42838</v>
      </c>
      <c r="B2820" t="s">
        <v>42839</v>
      </c>
      <c r="C2820">
        <v>2019</v>
      </c>
      <c r="D2820" t="s">
        <v>42840</v>
      </c>
      <c r="E2820" t="s">
        <v>16512</v>
      </c>
      <c r="F2820" t="s">
        <v>44044</v>
      </c>
      <c r="G2820" t="s">
        <v>44032</v>
      </c>
      <c r="H2820">
        <v>108</v>
      </c>
      <c r="I2820" t="s">
        <v>25</v>
      </c>
      <c r="J2820" t="s">
        <v>26</v>
      </c>
      <c r="M2820" t="s">
        <v>38394</v>
      </c>
      <c r="N2820" t="s">
        <v>32725</v>
      </c>
      <c r="O2820" t="s">
        <v>42841</v>
      </c>
      <c r="P2820" t="s">
        <v>42842</v>
      </c>
      <c r="Q2820" t="s">
        <v>42843</v>
      </c>
      <c r="R2820" t="s">
        <v>42844</v>
      </c>
      <c r="S2820" t="s">
        <v>42845</v>
      </c>
      <c r="T2820">
        <v>6.3</v>
      </c>
      <c r="U2820">
        <v>13332</v>
      </c>
      <c r="V2820" s="12">
        <f>W2820*1.01233684194057</f>
        <v>12148042.10328684</v>
      </c>
      <c r="W2820" s="3">
        <v>12000000</v>
      </c>
      <c r="X2820" s="13">
        <f>Y2820*1.01233684194057</f>
        <v>22327405.9104308</v>
      </c>
      <c r="Y2820" s="3">
        <v>22055313</v>
      </c>
      <c r="Z2820" s="13">
        <f>AA2820*1.01233684194057</f>
        <v>23021613.875117861</v>
      </c>
      <c r="AA2820" s="3">
        <v>22741061</v>
      </c>
      <c r="AB2820">
        <v>306</v>
      </c>
    </row>
    <row r="2821" spans="1:28" hidden="1" x14ac:dyDescent="0.2">
      <c r="A2821" t="s">
        <v>25978</v>
      </c>
      <c r="B2821" t="s">
        <v>25979</v>
      </c>
      <c r="C2821">
        <v>2012</v>
      </c>
      <c r="D2821" s="1">
        <v>41190</v>
      </c>
      <c r="E2821" t="s">
        <v>16512</v>
      </c>
      <c r="F2821" t="s">
        <v>44031</v>
      </c>
      <c r="G2821" t="s">
        <v>44038</v>
      </c>
      <c r="H2821">
        <v>94</v>
      </c>
      <c r="I2821" t="s">
        <v>6671</v>
      </c>
      <c r="J2821" t="s">
        <v>26</v>
      </c>
      <c r="M2821" t="s">
        <v>25980</v>
      </c>
      <c r="N2821" t="s">
        <v>25981</v>
      </c>
      <c r="O2821" t="s">
        <v>25982</v>
      </c>
      <c r="P2821" t="s">
        <v>25983</v>
      </c>
      <c r="Q2821" t="s">
        <v>25984</v>
      </c>
      <c r="R2821" t="s">
        <v>25985</v>
      </c>
      <c r="S2821" t="s">
        <v>25986</v>
      </c>
      <c r="T2821">
        <v>6.3</v>
      </c>
      <c r="U2821">
        <v>16695</v>
      </c>
      <c r="W2821" t="s">
        <v>8775</v>
      </c>
      <c r="X2821"/>
      <c r="Y2821"/>
      <c r="Z2821"/>
      <c r="AA2821">
        <v>427335</v>
      </c>
      <c r="AB2821">
        <v>89</v>
      </c>
    </row>
    <row r="2822" spans="1:28" hidden="1" x14ac:dyDescent="0.2">
      <c r="A2822" t="s">
        <v>25987</v>
      </c>
      <c r="B2822" t="s">
        <v>25988</v>
      </c>
      <c r="C2822">
        <v>2011</v>
      </c>
      <c r="D2822" t="s">
        <v>25989</v>
      </c>
      <c r="E2822" t="s">
        <v>12087</v>
      </c>
      <c r="H2822">
        <v>92</v>
      </c>
      <c r="I2822" t="s">
        <v>25990</v>
      </c>
      <c r="J2822" t="s">
        <v>26</v>
      </c>
      <c r="M2822" t="s">
        <v>25991</v>
      </c>
      <c r="N2822" t="s">
        <v>25992</v>
      </c>
      <c r="O2822" t="s">
        <v>25993</v>
      </c>
      <c r="P2822" t="s">
        <v>25994</v>
      </c>
      <c r="Q2822" t="s">
        <v>25995</v>
      </c>
      <c r="R2822" t="s">
        <v>25996</v>
      </c>
      <c r="S2822" t="s">
        <v>25997</v>
      </c>
      <c r="T2822">
        <v>6.1</v>
      </c>
      <c r="U2822">
        <v>10309</v>
      </c>
      <c r="W2822"/>
      <c r="X2822"/>
      <c r="Y2822"/>
      <c r="Z2822"/>
      <c r="AA2822">
        <v>229746</v>
      </c>
      <c r="AB2822">
        <v>85</v>
      </c>
    </row>
    <row r="2823" spans="1:28" x14ac:dyDescent="0.2">
      <c r="A2823" t="s">
        <v>36820</v>
      </c>
      <c r="B2823" t="s">
        <v>36821</v>
      </c>
      <c r="C2823">
        <v>2017</v>
      </c>
      <c r="D2823" t="s">
        <v>20449</v>
      </c>
      <c r="E2823" t="s">
        <v>44035</v>
      </c>
      <c r="F2823" t="s">
        <v>44038</v>
      </c>
      <c r="G2823" t="s">
        <v>44032</v>
      </c>
      <c r="H2823">
        <v>104</v>
      </c>
      <c r="I2823" t="s">
        <v>25</v>
      </c>
      <c r="J2823" t="s">
        <v>26</v>
      </c>
      <c r="M2823" t="s">
        <v>9458</v>
      </c>
      <c r="N2823" t="s">
        <v>17599</v>
      </c>
      <c r="O2823" t="s">
        <v>36822</v>
      </c>
      <c r="P2823" t="s">
        <v>36823</v>
      </c>
      <c r="Q2823" t="s">
        <v>36824</v>
      </c>
      <c r="R2823" t="s">
        <v>563</v>
      </c>
      <c r="S2823" t="s">
        <v>564</v>
      </c>
      <c r="T2823">
        <v>7.4</v>
      </c>
      <c r="U2823">
        <v>133498</v>
      </c>
      <c r="V2823" s="12">
        <f>W2823*1.05585427545692</f>
        <v>10558542.754569201</v>
      </c>
      <c r="W2823" s="3">
        <v>10000000</v>
      </c>
      <c r="X2823" s="13">
        <f>Y2823*1.05585427545692</f>
        <v>22300292.70388383</v>
      </c>
      <c r="Y2823" s="3">
        <v>21120616</v>
      </c>
      <c r="Z2823" s="13">
        <f>AA2823*1.05585427545692</f>
        <v>31486224.900359035</v>
      </c>
      <c r="AA2823" s="3">
        <v>29820616</v>
      </c>
      <c r="AB2823">
        <v>399</v>
      </c>
    </row>
    <row r="2824" spans="1:28" hidden="1" x14ac:dyDescent="0.2">
      <c r="A2824" t="s">
        <v>26005</v>
      </c>
      <c r="B2824" t="s">
        <v>26006</v>
      </c>
      <c r="C2824">
        <v>2010</v>
      </c>
      <c r="D2824" s="1">
        <v>40306</v>
      </c>
      <c r="E2824" t="s">
        <v>16512</v>
      </c>
      <c r="F2824" t="s">
        <v>44044</v>
      </c>
      <c r="G2824" t="s">
        <v>44032</v>
      </c>
      <c r="H2824">
        <v>119</v>
      </c>
      <c r="I2824" t="s">
        <v>3660</v>
      </c>
      <c r="J2824" t="s">
        <v>3179</v>
      </c>
      <c r="K2824" t="s">
        <v>26</v>
      </c>
      <c r="M2824" t="s">
        <v>26007</v>
      </c>
      <c r="N2824" t="s">
        <v>26007</v>
      </c>
      <c r="O2824" t="s">
        <v>26008</v>
      </c>
      <c r="P2824" t="s">
        <v>26009</v>
      </c>
      <c r="Q2824" t="s">
        <v>26010</v>
      </c>
      <c r="R2824" t="s">
        <v>26011</v>
      </c>
      <c r="S2824" t="s">
        <v>26012</v>
      </c>
      <c r="T2824">
        <v>7.8</v>
      </c>
      <c r="U2824">
        <v>60958</v>
      </c>
      <c r="W2824"/>
      <c r="X2824"/>
      <c r="Y2824">
        <v>528175</v>
      </c>
      <c r="Z2824"/>
      <c r="AA2824">
        <v>44723232</v>
      </c>
      <c r="AB2824">
        <v>162</v>
      </c>
    </row>
    <row r="2825" spans="1:28" hidden="1" x14ac:dyDescent="0.2">
      <c r="A2825" t="s">
        <v>26013</v>
      </c>
      <c r="B2825" t="s">
        <v>26014</v>
      </c>
      <c r="C2825">
        <v>2013</v>
      </c>
      <c r="D2825" s="1">
        <v>41708</v>
      </c>
      <c r="E2825" t="s">
        <v>1045</v>
      </c>
      <c r="F2825" t="s">
        <v>44044</v>
      </c>
      <c r="G2825" t="s">
        <v>44032</v>
      </c>
      <c r="H2825">
        <v>120</v>
      </c>
      <c r="I2825" t="s">
        <v>433</v>
      </c>
      <c r="J2825" t="s">
        <v>26</v>
      </c>
      <c r="M2825" t="s">
        <v>7530</v>
      </c>
      <c r="N2825" t="s">
        <v>26015</v>
      </c>
      <c r="O2825" t="s">
        <v>26016</v>
      </c>
      <c r="P2825" t="s">
        <v>5613</v>
      </c>
      <c r="Q2825" t="s">
        <v>26017</v>
      </c>
      <c r="R2825" t="s">
        <v>26018</v>
      </c>
      <c r="S2825" t="s">
        <v>26019</v>
      </c>
      <c r="T2825">
        <v>6.5</v>
      </c>
      <c r="U2825">
        <v>75837</v>
      </c>
      <c r="W2825"/>
      <c r="X2825"/>
      <c r="Y2825">
        <v>173948</v>
      </c>
      <c r="Z2825"/>
      <c r="AA2825">
        <v>3875442</v>
      </c>
      <c r="AB2825">
        <v>245</v>
      </c>
    </row>
    <row r="2826" spans="1:28" x14ac:dyDescent="0.2">
      <c r="A2826" t="s">
        <v>24953</v>
      </c>
      <c r="B2826" t="s">
        <v>24954</v>
      </c>
      <c r="C2826">
        <v>2014</v>
      </c>
      <c r="D2826" s="1">
        <v>41644</v>
      </c>
      <c r="E2826" t="s">
        <v>16512</v>
      </c>
      <c r="F2826" t="s">
        <v>44044</v>
      </c>
      <c r="G2826" t="s">
        <v>44042</v>
      </c>
      <c r="H2826">
        <v>90</v>
      </c>
      <c r="I2826" t="s">
        <v>24955</v>
      </c>
      <c r="J2826" t="s">
        <v>26</v>
      </c>
      <c r="K2826" t="s">
        <v>838</v>
      </c>
      <c r="M2826" t="s">
        <v>24956</v>
      </c>
      <c r="N2826" t="s">
        <v>24957</v>
      </c>
      <c r="O2826" t="s">
        <v>24958</v>
      </c>
      <c r="P2826" t="s">
        <v>2569</v>
      </c>
      <c r="Q2826" t="s">
        <v>24959</v>
      </c>
      <c r="R2826" t="s">
        <v>24960</v>
      </c>
      <c r="S2826" t="s">
        <v>24961</v>
      </c>
      <c r="T2826">
        <v>5.7</v>
      </c>
      <c r="U2826">
        <v>39400</v>
      </c>
      <c r="V2826" s="12">
        <f>W2826*1.09324733035956</f>
        <v>30610925.250067681</v>
      </c>
      <c r="W2826" s="3">
        <v>28000000</v>
      </c>
      <c r="X2826" s="13">
        <f>Y2826*1.09324733035956</f>
        <v>22298778.852050453</v>
      </c>
      <c r="Y2826" s="3">
        <v>20396829</v>
      </c>
      <c r="Z2826" s="13">
        <f>AA2826*1.09324733035956</f>
        <v>78076149.415509507</v>
      </c>
      <c r="AA2826" s="3">
        <v>71416730</v>
      </c>
      <c r="AB2826">
        <v>128</v>
      </c>
    </row>
    <row r="2827" spans="1:28" hidden="1" x14ac:dyDescent="0.2">
      <c r="A2827" t="s">
        <v>26028</v>
      </c>
      <c r="B2827" t="s">
        <v>26029</v>
      </c>
      <c r="C2827">
        <v>2010</v>
      </c>
      <c r="D2827" t="s">
        <v>21970</v>
      </c>
      <c r="E2827" t="s">
        <v>1045</v>
      </c>
      <c r="H2827">
        <v>108</v>
      </c>
      <c r="I2827" t="s">
        <v>8657</v>
      </c>
      <c r="J2827" t="s">
        <v>27</v>
      </c>
      <c r="K2827" t="s">
        <v>26</v>
      </c>
      <c r="M2827" t="s">
        <v>20331</v>
      </c>
      <c r="N2827" t="s">
        <v>26030</v>
      </c>
      <c r="O2827" t="s">
        <v>26031</v>
      </c>
      <c r="P2827" t="s">
        <v>26032</v>
      </c>
      <c r="Q2827" t="s">
        <v>26033</v>
      </c>
      <c r="R2827" t="s">
        <v>26034</v>
      </c>
      <c r="S2827" t="s">
        <v>26035</v>
      </c>
      <c r="T2827">
        <v>6.4</v>
      </c>
      <c r="U2827">
        <v>13026</v>
      </c>
      <c r="W2827"/>
      <c r="X2827"/>
      <c r="Y2827"/>
      <c r="Z2827"/>
      <c r="AA2827">
        <v>93811164</v>
      </c>
      <c r="AB2827">
        <v>14</v>
      </c>
    </row>
    <row r="2828" spans="1:28" x14ac:dyDescent="0.2">
      <c r="A2828" t="s">
        <v>9533</v>
      </c>
      <c r="B2828" t="s">
        <v>9534</v>
      </c>
      <c r="C2828">
        <v>2005</v>
      </c>
      <c r="D2828" s="1">
        <v>39029</v>
      </c>
      <c r="E2828" t="s">
        <v>1045</v>
      </c>
      <c r="F2828" t="s">
        <v>44040</v>
      </c>
      <c r="G2828" t="s">
        <v>44050</v>
      </c>
      <c r="H2828">
        <v>86</v>
      </c>
      <c r="I2828" t="s">
        <v>25</v>
      </c>
      <c r="J2828" t="s">
        <v>26</v>
      </c>
      <c r="M2828" t="s">
        <v>1587</v>
      </c>
      <c r="N2828" t="s">
        <v>9535</v>
      </c>
      <c r="O2828" t="s">
        <v>9536</v>
      </c>
      <c r="P2828" t="s">
        <v>690</v>
      </c>
      <c r="Q2828" t="s">
        <v>9537</v>
      </c>
      <c r="R2828" t="s">
        <v>9538</v>
      </c>
      <c r="S2828" t="s">
        <v>9539</v>
      </c>
      <c r="T2828">
        <v>5.2</v>
      </c>
      <c r="U2828">
        <v>12248</v>
      </c>
      <c r="V2828" s="12">
        <f>W2828*1.32519713261649</f>
        <v>43864025.089605816</v>
      </c>
      <c r="W2828" s="3">
        <v>33100000</v>
      </c>
      <c r="X2828" s="13">
        <f>Y2828*1.32519713261649</f>
        <v>22275257.154910438</v>
      </c>
      <c r="Y2828" s="3">
        <v>16809014</v>
      </c>
      <c r="Z2828" s="13">
        <f>AA2828*1.32519713261649</f>
        <v>23180366.796487499</v>
      </c>
      <c r="AA2828" s="3">
        <v>17492014</v>
      </c>
      <c r="AB2828">
        <v>41</v>
      </c>
    </row>
    <row r="2829" spans="1:28" x14ac:dyDescent="0.2">
      <c r="A2829" t="s">
        <v>20287</v>
      </c>
      <c r="B2829" t="s">
        <v>20288</v>
      </c>
      <c r="C2829">
        <v>2009</v>
      </c>
      <c r="D2829" s="1">
        <v>39854</v>
      </c>
      <c r="E2829" t="s">
        <v>1045</v>
      </c>
      <c r="F2829" t="s">
        <v>44034</v>
      </c>
      <c r="G2829" t="s">
        <v>44036</v>
      </c>
      <c r="H2829">
        <v>100</v>
      </c>
      <c r="I2829" t="s">
        <v>25</v>
      </c>
      <c r="J2829" t="s">
        <v>26</v>
      </c>
      <c r="M2829" t="s">
        <v>20289</v>
      </c>
      <c r="N2829" t="s">
        <v>20289</v>
      </c>
      <c r="O2829" t="s">
        <v>20290</v>
      </c>
      <c r="P2829" t="s">
        <v>20291</v>
      </c>
      <c r="Q2829" t="s">
        <v>20292</v>
      </c>
      <c r="R2829" t="s">
        <v>20293</v>
      </c>
      <c r="S2829" t="s">
        <v>20294</v>
      </c>
      <c r="T2829">
        <v>6.4</v>
      </c>
      <c r="U2829">
        <v>122986</v>
      </c>
      <c r="V2829" s="12">
        <f>W2829*1.20636999678377</f>
        <v>22317844.940499745</v>
      </c>
      <c r="W2829" s="3">
        <v>18500000</v>
      </c>
      <c r="X2829" s="13">
        <f>Y2829*1.20636999678377</f>
        <v>22259035.609526534</v>
      </c>
      <c r="Y2829" s="3">
        <v>18451251</v>
      </c>
      <c r="Z2829" s="13">
        <f>AA2829*1.20636999678377</f>
        <v>39094237.745363221</v>
      </c>
      <c r="AA2829" s="3">
        <v>32406507</v>
      </c>
      <c r="AB2829">
        <v>376</v>
      </c>
    </row>
    <row r="2830" spans="1:28" hidden="1" x14ac:dyDescent="0.2">
      <c r="A2830" t="s">
        <v>26052</v>
      </c>
      <c r="B2830" t="s">
        <v>26053</v>
      </c>
      <c r="C2830">
        <v>2011</v>
      </c>
      <c r="D2830" s="1">
        <v>40554</v>
      </c>
      <c r="E2830" t="s">
        <v>44041</v>
      </c>
      <c r="F2830" t="s">
        <v>44046</v>
      </c>
      <c r="H2830">
        <v>91</v>
      </c>
      <c r="I2830" t="s">
        <v>25</v>
      </c>
      <c r="J2830" t="s">
        <v>26</v>
      </c>
      <c r="M2830" t="s">
        <v>25484</v>
      </c>
      <c r="N2830" t="s">
        <v>25484</v>
      </c>
      <c r="O2830" t="s">
        <v>26054</v>
      </c>
      <c r="P2830" t="s">
        <v>26055</v>
      </c>
      <c r="Q2830" t="s">
        <v>26056</v>
      </c>
      <c r="R2830" t="s">
        <v>26057</v>
      </c>
      <c r="S2830" t="s">
        <v>26058</v>
      </c>
      <c r="T2830">
        <v>3.8</v>
      </c>
      <c r="U2830">
        <v>34980</v>
      </c>
      <c r="W2830"/>
      <c r="X2830"/>
      <c r="Y2830">
        <v>141877</v>
      </c>
      <c r="Z2830"/>
      <c r="AA2830">
        <v>170323</v>
      </c>
      <c r="AB2830">
        <v>266</v>
      </c>
    </row>
    <row r="2831" spans="1:28" x14ac:dyDescent="0.2">
      <c r="A2831" t="s">
        <v>10639</v>
      </c>
      <c r="B2831" t="s">
        <v>10640</v>
      </c>
      <c r="C2831">
        <v>2006</v>
      </c>
      <c r="D2831" s="1">
        <v>38905</v>
      </c>
      <c r="E2831" t="s">
        <v>1045</v>
      </c>
      <c r="F2831" t="s">
        <v>44034</v>
      </c>
      <c r="G2831" t="s">
        <v>44036</v>
      </c>
      <c r="H2831">
        <v>108</v>
      </c>
      <c r="I2831" t="s">
        <v>25</v>
      </c>
      <c r="J2831" t="s">
        <v>26</v>
      </c>
      <c r="M2831" t="s">
        <v>2082</v>
      </c>
      <c r="N2831" t="s">
        <v>10641</v>
      </c>
      <c r="O2831" t="s">
        <v>10642</v>
      </c>
      <c r="P2831" t="s">
        <v>8431</v>
      </c>
      <c r="Q2831" t="s">
        <v>10643</v>
      </c>
      <c r="R2831" t="s">
        <v>10644</v>
      </c>
      <c r="S2831" t="s">
        <v>10645</v>
      </c>
      <c r="T2831">
        <v>5.4</v>
      </c>
      <c r="U2831">
        <v>52962</v>
      </c>
      <c r="V2831" s="12">
        <f>W2831*1.28378472222222</f>
        <v>35945972.222222164</v>
      </c>
      <c r="W2831" s="3">
        <v>28000000</v>
      </c>
      <c r="X2831" s="13">
        <f>Y2831*1.28378472222222</f>
        <v>22243688.557291631</v>
      </c>
      <c r="Y2831" s="3">
        <v>17326650</v>
      </c>
      <c r="Z2831" s="13">
        <f>AA2831*1.28378472222222</f>
        <v>48989103.040451303</v>
      </c>
      <c r="AA2831" s="3">
        <v>38159905</v>
      </c>
      <c r="AB2831">
        <v>154</v>
      </c>
    </row>
    <row r="2832" spans="1:28" x14ac:dyDescent="0.2">
      <c r="A2832" t="s">
        <v>38284</v>
      </c>
      <c r="B2832" t="s">
        <v>38285</v>
      </c>
      <c r="C2832">
        <v>2016</v>
      </c>
      <c r="D2832" t="s">
        <v>38286</v>
      </c>
      <c r="E2832" t="s">
        <v>16512</v>
      </c>
      <c r="F2832" t="s">
        <v>44038</v>
      </c>
      <c r="G2832" t="s">
        <v>44044</v>
      </c>
      <c r="H2832">
        <v>100</v>
      </c>
      <c r="I2832" t="s">
        <v>25</v>
      </c>
      <c r="J2832" t="s">
        <v>26</v>
      </c>
      <c r="M2832" t="s">
        <v>38287</v>
      </c>
      <c r="N2832" t="s">
        <v>38288</v>
      </c>
      <c r="O2832" t="s">
        <v>38289</v>
      </c>
      <c r="P2832" t="s">
        <v>38290</v>
      </c>
      <c r="Q2832" t="s">
        <v>38291</v>
      </c>
      <c r="R2832" t="s">
        <v>38292</v>
      </c>
      <c r="S2832" t="s">
        <v>38293</v>
      </c>
      <c r="T2832">
        <v>6.2</v>
      </c>
      <c r="U2832">
        <v>44843</v>
      </c>
      <c r="V2832" s="12">
        <f>W2832*1.07834771485832</f>
        <v>16175215.7228748</v>
      </c>
      <c r="W2832" s="3">
        <v>15000000</v>
      </c>
      <c r="X2832" s="13">
        <f>Y2832*1.07834771485832</f>
        <v>22205177.627248444</v>
      </c>
      <c r="Y2832" s="3">
        <v>20591853</v>
      </c>
      <c r="Z2832" s="13">
        <f>AA2832*1.07834771485832</f>
        <v>22269317.749328215</v>
      </c>
      <c r="AA2832" s="3">
        <v>20651333</v>
      </c>
      <c r="AB2832">
        <v>136</v>
      </c>
    </row>
    <row r="2833" spans="1:28" x14ac:dyDescent="0.2">
      <c r="A2833" t="s">
        <v>32521</v>
      </c>
      <c r="B2833" t="s">
        <v>883</v>
      </c>
      <c r="C2833">
        <v>2019</v>
      </c>
      <c r="D2833" s="1">
        <v>43773</v>
      </c>
      <c r="E2833" t="s">
        <v>16512</v>
      </c>
      <c r="F2833" t="s">
        <v>44031</v>
      </c>
      <c r="G2833" t="s">
        <v>44034</v>
      </c>
      <c r="H2833">
        <v>120</v>
      </c>
      <c r="I2833" t="s">
        <v>32522</v>
      </c>
      <c r="J2833" t="s">
        <v>26</v>
      </c>
      <c r="K2833" t="s">
        <v>308</v>
      </c>
      <c r="L2833" t="s">
        <v>75</v>
      </c>
      <c r="M2833" t="s">
        <v>4895</v>
      </c>
      <c r="N2833" t="s">
        <v>32523</v>
      </c>
      <c r="O2833" t="s">
        <v>32524</v>
      </c>
      <c r="P2833" t="s">
        <v>32525</v>
      </c>
      <c r="Q2833" t="s">
        <v>32526</v>
      </c>
      <c r="R2833" t="s">
        <v>32527</v>
      </c>
      <c r="S2833" t="s">
        <v>32528</v>
      </c>
      <c r="T2833">
        <v>5.2</v>
      </c>
      <c r="U2833">
        <v>74561</v>
      </c>
      <c r="V2833" s="12">
        <f>W2833*1.01233684194057</f>
        <v>50616842.097028501</v>
      </c>
      <c r="W2833" s="3">
        <v>50000000</v>
      </c>
      <c r="X2833" s="13">
        <f>Y2833*1.01233684194057</f>
        <v>22173971.076982077</v>
      </c>
      <c r="Y2833" s="3">
        <v>21903748</v>
      </c>
      <c r="Z2833" s="13">
        <f>AA2833*1.01233684194057</f>
        <v>45216317.610622883</v>
      </c>
      <c r="AA2833" s="3">
        <v>44665289</v>
      </c>
      <c r="AB2833">
        <v>1408</v>
      </c>
    </row>
    <row r="2834" spans="1:28" x14ac:dyDescent="0.2">
      <c r="A2834" t="s">
        <v>2865</v>
      </c>
      <c r="B2834" t="s">
        <v>2866</v>
      </c>
      <c r="C2834">
        <v>2004</v>
      </c>
      <c r="D2834" s="1">
        <v>38659</v>
      </c>
      <c r="E2834" t="s">
        <v>176</v>
      </c>
      <c r="H2834">
        <v>141</v>
      </c>
      <c r="I2834" t="s">
        <v>2867</v>
      </c>
      <c r="J2834" t="s">
        <v>26</v>
      </c>
      <c r="K2834" t="s">
        <v>27</v>
      </c>
      <c r="L2834" t="s">
        <v>307</v>
      </c>
      <c r="M2834" t="s">
        <v>2868</v>
      </c>
      <c r="N2834" t="s">
        <v>2869</v>
      </c>
      <c r="O2834" t="s">
        <v>2870</v>
      </c>
      <c r="P2834" t="s">
        <v>2871</v>
      </c>
      <c r="Q2834" t="s">
        <v>2872</v>
      </c>
      <c r="R2834" t="s">
        <v>2873</v>
      </c>
      <c r="S2834" t="s">
        <v>2874</v>
      </c>
      <c r="T2834">
        <v>6.2</v>
      </c>
      <c r="U2834">
        <v>20889</v>
      </c>
      <c r="V2834" s="12">
        <f>W2834*1.37009528851244</f>
        <v>31512191.63578612</v>
      </c>
      <c r="W2834" s="3">
        <v>23000000</v>
      </c>
      <c r="X2834" s="13">
        <f>Y2834*1.37009528851244</f>
        <v>22108509.740794063</v>
      </c>
      <c r="Y2834" s="3">
        <v>16136476</v>
      </c>
      <c r="Z2834" s="13">
        <f>AA2834*1.37009528851244</f>
        <v>26666418.067945994</v>
      </c>
      <c r="AA2834" s="3">
        <v>19463185</v>
      </c>
      <c r="AB2834">
        <v>157</v>
      </c>
    </row>
    <row r="2835" spans="1:28" x14ac:dyDescent="0.2">
      <c r="A2835" t="s">
        <v>28623</v>
      </c>
      <c r="B2835" t="s">
        <v>28624</v>
      </c>
      <c r="C2835">
        <v>2015</v>
      </c>
      <c r="D2835" s="1">
        <v>42349</v>
      </c>
      <c r="E2835" t="s">
        <v>44041</v>
      </c>
      <c r="F2835" t="s">
        <v>44032</v>
      </c>
      <c r="G2835" t="s">
        <v>44045</v>
      </c>
      <c r="H2835">
        <v>111</v>
      </c>
      <c r="I2835" t="s">
        <v>28625</v>
      </c>
      <c r="J2835" t="s">
        <v>26</v>
      </c>
      <c r="M2835" t="s">
        <v>6866</v>
      </c>
      <c r="N2835" t="s">
        <v>28626</v>
      </c>
      <c r="O2835" t="s">
        <v>28627</v>
      </c>
      <c r="P2835" t="s">
        <v>5873</v>
      </c>
      <c r="Q2835" t="s">
        <v>28628</v>
      </c>
      <c r="R2835" t="s">
        <v>28629</v>
      </c>
      <c r="S2835" t="s">
        <v>28630</v>
      </c>
      <c r="T2835">
        <v>6.3</v>
      </c>
      <c r="U2835">
        <v>42046</v>
      </c>
      <c r="V2835" s="12">
        <f>W2835*1.09195121025074</f>
        <v>21293048.599889431</v>
      </c>
      <c r="W2835" s="3">
        <v>19500000</v>
      </c>
      <c r="X2835" s="13">
        <f>Y2835*1.09195121025074</f>
        <v>22035744.675297525</v>
      </c>
      <c r="Y2835" s="3">
        <v>20180155</v>
      </c>
      <c r="Z2835" s="13">
        <f>AA2835*1.09195121025074</f>
        <v>38059948.513777442</v>
      </c>
      <c r="AA2835" s="3">
        <v>34854990</v>
      </c>
      <c r="AB2835">
        <v>167</v>
      </c>
    </row>
    <row r="2836" spans="1:28" x14ac:dyDescent="0.2">
      <c r="A2836" t="s">
        <v>11755</v>
      </c>
      <c r="B2836" t="s">
        <v>11756</v>
      </c>
      <c r="C2836">
        <v>2006</v>
      </c>
      <c r="D2836" s="1">
        <v>38754</v>
      </c>
      <c r="E2836" t="s">
        <v>176</v>
      </c>
      <c r="F2836" t="s">
        <v>44036</v>
      </c>
      <c r="G2836" t="s">
        <v>44050</v>
      </c>
      <c r="H2836">
        <v>108</v>
      </c>
      <c r="I2836" t="s">
        <v>25</v>
      </c>
      <c r="J2836" t="s">
        <v>26</v>
      </c>
      <c r="M2836" t="s">
        <v>11757</v>
      </c>
      <c r="N2836" t="s">
        <v>6347</v>
      </c>
      <c r="O2836" t="s">
        <v>11758</v>
      </c>
      <c r="P2836" t="s">
        <v>9458</v>
      </c>
      <c r="Q2836" t="s">
        <v>11759</v>
      </c>
      <c r="R2836" t="s">
        <v>11760</v>
      </c>
      <c r="S2836" t="s">
        <v>11761</v>
      </c>
      <c r="T2836">
        <v>5.9</v>
      </c>
      <c r="U2836">
        <v>20132</v>
      </c>
      <c r="V2836" s="12">
        <f>W2836*1.28378472222222</f>
        <v>33378402.77777772</v>
      </c>
      <c r="W2836" s="3">
        <v>26000000</v>
      </c>
      <c r="X2836" s="13">
        <f>Y2836*1.28378472222222</f>
        <v>21988654.451944407</v>
      </c>
      <c r="Y2836" s="3">
        <v>17127992</v>
      </c>
      <c r="Z2836" s="13">
        <f>AA2836*1.28378472222222</f>
        <v>22462371.014444407</v>
      </c>
      <c r="AA2836" s="3">
        <v>17496992</v>
      </c>
      <c r="AB2836">
        <v>149</v>
      </c>
    </row>
    <row r="2837" spans="1:28" x14ac:dyDescent="0.2">
      <c r="A2837" t="s">
        <v>15968</v>
      </c>
      <c r="B2837" t="s">
        <v>15969</v>
      </c>
      <c r="C2837">
        <v>2007</v>
      </c>
      <c r="D2837" t="s">
        <v>7573</v>
      </c>
      <c r="E2837" t="s">
        <v>3496</v>
      </c>
      <c r="F2837" t="s">
        <v>44042</v>
      </c>
      <c r="H2837">
        <v>94</v>
      </c>
      <c r="I2837" t="s">
        <v>4869</v>
      </c>
      <c r="J2837" t="s">
        <v>26</v>
      </c>
      <c r="K2837" t="s">
        <v>3330</v>
      </c>
      <c r="L2837" t="s">
        <v>64</v>
      </c>
      <c r="M2837" t="s">
        <v>5942</v>
      </c>
      <c r="N2837" t="s">
        <v>15970</v>
      </c>
      <c r="O2837" t="s">
        <v>15971</v>
      </c>
      <c r="P2837" t="s">
        <v>15972</v>
      </c>
      <c r="Q2837" t="s">
        <v>15973</v>
      </c>
      <c r="R2837" t="s">
        <v>15974</v>
      </c>
      <c r="S2837" t="s">
        <v>15975</v>
      </c>
      <c r="T2837">
        <v>5.5</v>
      </c>
      <c r="U2837">
        <v>84137</v>
      </c>
      <c r="V2837" s="12">
        <f>W2837*1.24823238899982</f>
        <v>12731970.367798163</v>
      </c>
      <c r="W2837" s="3">
        <v>10200000</v>
      </c>
      <c r="X2837" s="13">
        <f>Y2837*1.24823238899982</f>
        <v>21980688.338937655</v>
      </c>
      <c r="Y2837" s="3">
        <v>17609452</v>
      </c>
      <c r="Z2837" s="13">
        <f>AA2837*144548551.06</f>
        <v>5164457084656524</v>
      </c>
      <c r="AA2837" s="3">
        <v>35728183</v>
      </c>
      <c r="AB2837">
        <v>405</v>
      </c>
    </row>
    <row r="2838" spans="1:28" x14ac:dyDescent="0.2">
      <c r="A2838" t="s">
        <v>3969</v>
      </c>
      <c r="B2838" t="s">
        <v>3970</v>
      </c>
      <c r="C2838">
        <v>2003</v>
      </c>
      <c r="D2838" t="s">
        <v>1237</v>
      </c>
      <c r="E2838" t="s">
        <v>1045</v>
      </c>
      <c r="F2838" t="s">
        <v>44036</v>
      </c>
      <c r="H2838">
        <v>87</v>
      </c>
      <c r="I2838" t="s">
        <v>25</v>
      </c>
      <c r="J2838" t="s">
        <v>26</v>
      </c>
      <c r="M2838" t="s">
        <v>3971</v>
      </c>
      <c r="N2838" t="s">
        <v>3972</v>
      </c>
      <c r="O2838" t="s">
        <v>3973</v>
      </c>
      <c r="P2838" t="s">
        <v>3707</v>
      </c>
      <c r="Q2838" t="s">
        <v>3974</v>
      </c>
      <c r="R2838" t="s">
        <v>3975</v>
      </c>
      <c r="S2838" t="s">
        <v>3976</v>
      </c>
      <c r="T2838">
        <v>5.2</v>
      </c>
      <c r="U2838">
        <v>25227</v>
      </c>
      <c r="V2838" s="12">
        <f>W2838*1.40658152173913</f>
        <v>42197445.652173899</v>
      </c>
      <c r="W2838" s="3">
        <v>30000000</v>
      </c>
      <c r="X2838" s="13">
        <f>Y2838*1.40658152173913</f>
        <v>21962363.880434774</v>
      </c>
      <c r="Y2838" s="3">
        <v>15614000</v>
      </c>
      <c r="Z2838" s="13">
        <f>AA2838*1.40658152173913</f>
        <v>27464930.485619556</v>
      </c>
      <c r="AA2838" s="3">
        <v>19526014</v>
      </c>
      <c r="AB2838">
        <v>161</v>
      </c>
    </row>
    <row r="2839" spans="1:28" x14ac:dyDescent="0.2">
      <c r="A2839" t="s">
        <v>31245</v>
      </c>
      <c r="B2839" t="s">
        <v>31246</v>
      </c>
      <c r="C2839">
        <v>2017</v>
      </c>
      <c r="D2839" s="1">
        <v>42768</v>
      </c>
      <c r="E2839" t="s">
        <v>16512</v>
      </c>
      <c r="F2839" t="s">
        <v>44044</v>
      </c>
      <c r="G2839" t="s">
        <v>44042</v>
      </c>
      <c r="H2839">
        <v>95</v>
      </c>
      <c r="I2839" t="s">
        <v>25</v>
      </c>
      <c r="J2839" t="s">
        <v>26</v>
      </c>
      <c r="M2839" t="s">
        <v>31247</v>
      </c>
      <c r="N2839" t="s">
        <v>31248</v>
      </c>
      <c r="O2839" t="s">
        <v>31249</v>
      </c>
      <c r="P2839" t="s">
        <v>2059</v>
      </c>
      <c r="Q2839" t="s">
        <v>31250</v>
      </c>
      <c r="R2839" t="s">
        <v>31251</v>
      </c>
      <c r="S2839" t="s">
        <v>31252</v>
      </c>
      <c r="T2839">
        <v>5.6</v>
      </c>
      <c r="U2839">
        <v>29261</v>
      </c>
      <c r="V2839" s="12">
        <f>W2839*1.05585427545692</f>
        <v>31675628.263707601</v>
      </c>
      <c r="W2839" s="3">
        <v>30000000</v>
      </c>
      <c r="X2839" s="13">
        <f>Y2839*1.05585427545692</f>
        <v>21944562.728231091</v>
      </c>
      <c r="Y2839" s="3">
        <v>20783704</v>
      </c>
      <c r="Z2839" s="13">
        <f>AA2839*1.05585427545692</f>
        <v>34755927.901774675</v>
      </c>
      <c r="AA2839" s="3">
        <v>32917353</v>
      </c>
      <c r="AB2839">
        <v>177</v>
      </c>
    </row>
    <row r="2840" spans="1:28" x14ac:dyDescent="0.2">
      <c r="A2840" t="s">
        <v>9836</v>
      </c>
      <c r="B2840" t="s">
        <v>9837</v>
      </c>
      <c r="C2840">
        <v>2005</v>
      </c>
      <c r="D2840" t="s">
        <v>6534</v>
      </c>
      <c r="E2840" t="s">
        <v>1045</v>
      </c>
      <c r="F2840" t="s">
        <v>44040</v>
      </c>
      <c r="G2840" t="s">
        <v>44036</v>
      </c>
      <c r="H2840">
        <v>100</v>
      </c>
      <c r="I2840" t="s">
        <v>25</v>
      </c>
      <c r="J2840" t="s">
        <v>26</v>
      </c>
      <c r="M2840" t="s">
        <v>8204</v>
      </c>
      <c r="N2840" t="s">
        <v>9838</v>
      </c>
      <c r="O2840" t="s">
        <v>9839</v>
      </c>
      <c r="P2840" t="s">
        <v>6060</v>
      </c>
      <c r="Q2840" t="s">
        <v>9840</v>
      </c>
      <c r="R2840" t="s">
        <v>9841</v>
      </c>
      <c r="S2840" t="s">
        <v>9842</v>
      </c>
      <c r="T2840">
        <v>5.5</v>
      </c>
      <c r="U2840">
        <v>27925</v>
      </c>
      <c r="V2840" s="12">
        <f>W2840*1.32519713261649</f>
        <v>13251971.326164899</v>
      </c>
      <c r="W2840" s="3">
        <v>10000000</v>
      </c>
      <c r="X2840" s="13">
        <f>Y2840*1.32519713261649</f>
        <v>21912141.213799324</v>
      </c>
      <c r="Y2840" s="3">
        <v>16535005</v>
      </c>
      <c r="Z2840" s="13">
        <f>AA2840*1.32519713261649</f>
        <v>26199776.780465998</v>
      </c>
      <c r="AA2840" s="3">
        <v>19770475</v>
      </c>
      <c r="AB2840">
        <v>107</v>
      </c>
    </row>
    <row r="2841" spans="1:28" hidden="1" x14ac:dyDescent="0.2">
      <c r="A2841" t="s">
        <v>26132</v>
      </c>
      <c r="B2841" t="s">
        <v>26133</v>
      </c>
      <c r="C2841">
        <v>2011</v>
      </c>
      <c r="D2841" t="s">
        <v>20304</v>
      </c>
      <c r="E2841" t="s">
        <v>176</v>
      </c>
      <c r="F2841" t="s">
        <v>44046</v>
      </c>
      <c r="G2841" t="s">
        <v>44033</v>
      </c>
      <c r="H2841">
        <v>112</v>
      </c>
      <c r="I2841" t="s">
        <v>26134</v>
      </c>
      <c r="J2841" t="s">
        <v>26</v>
      </c>
      <c r="M2841" t="s">
        <v>14497</v>
      </c>
      <c r="N2841" t="s">
        <v>26135</v>
      </c>
      <c r="O2841" t="s">
        <v>26136</v>
      </c>
      <c r="P2841" t="s">
        <v>15972</v>
      </c>
      <c r="Q2841" t="s">
        <v>26137</v>
      </c>
      <c r="R2841" t="s">
        <v>26138</v>
      </c>
      <c r="S2841" t="s">
        <v>26139</v>
      </c>
      <c r="T2841">
        <v>5.8</v>
      </c>
      <c r="U2841">
        <v>34931</v>
      </c>
      <c r="W2841">
        <v>3000000</v>
      </c>
      <c r="X2841"/>
      <c r="Y2841"/>
      <c r="Z2841"/>
      <c r="AA2841">
        <v>145676</v>
      </c>
      <c r="AB2841">
        <v>267</v>
      </c>
    </row>
    <row r="2842" spans="1:28" x14ac:dyDescent="0.2">
      <c r="A2842" t="s">
        <v>22828</v>
      </c>
      <c r="B2842" t="s">
        <v>22829</v>
      </c>
      <c r="C2842">
        <v>2013</v>
      </c>
      <c r="D2842" s="1">
        <v>41457</v>
      </c>
      <c r="E2842" t="s">
        <v>16512</v>
      </c>
      <c r="F2842" t="s">
        <v>44044</v>
      </c>
      <c r="G2842" t="s">
        <v>44032</v>
      </c>
      <c r="H2842">
        <v>109</v>
      </c>
      <c r="I2842" t="s">
        <v>25</v>
      </c>
      <c r="J2842" t="s">
        <v>26</v>
      </c>
      <c r="K2842" t="s">
        <v>308</v>
      </c>
      <c r="M2842" t="s">
        <v>22830</v>
      </c>
      <c r="N2842" t="s">
        <v>22831</v>
      </c>
      <c r="O2842" t="s">
        <v>22832</v>
      </c>
      <c r="P2842" t="s">
        <v>333</v>
      </c>
      <c r="Q2842" t="s">
        <v>22833</v>
      </c>
      <c r="R2842" t="s">
        <v>22834</v>
      </c>
      <c r="S2842" t="s">
        <v>22835</v>
      </c>
      <c r="T2842">
        <v>6.2</v>
      </c>
      <c r="U2842">
        <v>75013</v>
      </c>
      <c r="V2842" s="12">
        <f>W2842*1.11098185502045</f>
        <v>38884364.925715752</v>
      </c>
      <c r="W2842" s="3">
        <v>35000000</v>
      </c>
      <c r="X2842" s="13">
        <f>Y2842*1.11098185502045</f>
        <v>21887635.72678211</v>
      </c>
      <c r="Y2842" s="3">
        <v>19701164</v>
      </c>
      <c r="Z2842" s="13">
        <f>AA2842*1.11098185502045</f>
        <v>38592397.783234522</v>
      </c>
      <c r="AA2842" s="3">
        <v>34737199</v>
      </c>
      <c r="AB2842">
        <v>152</v>
      </c>
    </row>
    <row r="2843" spans="1:28" x14ac:dyDescent="0.2">
      <c r="A2843" t="s">
        <v>4383</v>
      </c>
      <c r="B2843" t="s">
        <v>4384</v>
      </c>
      <c r="C2843">
        <v>2003</v>
      </c>
      <c r="D2843" s="1">
        <v>38140</v>
      </c>
      <c r="E2843" t="s">
        <v>1045</v>
      </c>
      <c r="F2843" t="s">
        <v>44036</v>
      </c>
      <c r="H2843">
        <v>86</v>
      </c>
      <c r="I2843" t="s">
        <v>25</v>
      </c>
      <c r="J2843" t="s">
        <v>26</v>
      </c>
      <c r="M2843" t="s">
        <v>4385</v>
      </c>
      <c r="N2843" t="s">
        <v>4386</v>
      </c>
      <c r="O2843" t="s">
        <v>4387</v>
      </c>
      <c r="P2843" t="s">
        <v>4388</v>
      </c>
      <c r="Q2843" t="s">
        <v>4389</v>
      </c>
      <c r="R2843" t="s">
        <v>4390</v>
      </c>
      <c r="S2843" t="s">
        <v>4391</v>
      </c>
      <c r="T2843">
        <v>4.7</v>
      </c>
      <c r="U2843">
        <v>27949</v>
      </c>
      <c r="V2843" s="12">
        <f>W2843*1.40658152173913</f>
        <v>19692141.304347821</v>
      </c>
      <c r="W2843" s="3">
        <v>14000000</v>
      </c>
      <c r="X2843" s="13">
        <f>Y2843*1.40658152173913</f>
        <v>21873193.644864123</v>
      </c>
      <c r="Y2843" s="3">
        <v>15550605</v>
      </c>
      <c r="Z2843" s="13">
        <f>AA2843*1.40658152173913</f>
        <v>25587131.494864121</v>
      </c>
      <c r="AA2843" s="3">
        <v>18191005</v>
      </c>
      <c r="AB2843">
        <v>122</v>
      </c>
    </row>
    <row r="2844" spans="1:28" x14ac:dyDescent="0.2">
      <c r="A2844" t="s">
        <v>5602</v>
      </c>
      <c r="B2844" t="s">
        <v>5603</v>
      </c>
      <c r="C2844">
        <v>2003</v>
      </c>
      <c r="D2844" s="1">
        <v>37805</v>
      </c>
      <c r="E2844" t="s">
        <v>1045</v>
      </c>
      <c r="F2844" t="s">
        <v>44036</v>
      </c>
      <c r="H2844">
        <v>101</v>
      </c>
      <c r="I2844" t="s">
        <v>25</v>
      </c>
      <c r="J2844" t="s">
        <v>26</v>
      </c>
      <c r="M2844" t="s">
        <v>1296</v>
      </c>
      <c r="N2844" t="s">
        <v>5604</v>
      </c>
      <c r="O2844" t="s">
        <v>5605</v>
      </c>
      <c r="P2844" t="s">
        <v>4154</v>
      </c>
      <c r="Q2844" t="s">
        <v>5606</v>
      </c>
      <c r="R2844" t="s">
        <v>5607</v>
      </c>
      <c r="S2844" t="s">
        <v>5608</v>
      </c>
      <c r="T2844">
        <v>5.6</v>
      </c>
      <c r="U2844">
        <v>16414</v>
      </c>
      <c r="V2844" s="12">
        <f>W2844*1.40658152173913</f>
        <v>28131630.434782598</v>
      </c>
      <c r="W2844" s="3">
        <v>20000000</v>
      </c>
      <c r="X2844" s="13">
        <f>Y2844*1.40658152173913</f>
        <v>21865915.992070645</v>
      </c>
      <c r="Y2844" s="3">
        <v>15545431</v>
      </c>
      <c r="Z2844" s="13">
        <f>AA2844*1.40658152173913</f>
        <v>24519758.359744556</v>
      </c>
      <c r="AA2844" s="3">
        <v>17432163</v>
      </c>
      <c r="AB2844">
        <v>94</v>
      </c>
    </row>
    <row r="2845" spans="1:28" hidden="1" x14ac:dyDescent="0.2">
      <c r="A2845" t="s">
        <v>26163</v>
      </c>
      <c r="B2845" t="s">
        <v>26164</v>
      </c>
      <c r="C2845">
        <v>2011</v>
      </c>
      <c r="D2845" s="1">
        <v>40734</v>
      </c>
      <c r="E2845" t="s">
        <v>44041</v>
      </c>
      <c r="F2845" t="s">
        <v>44032</v>
      </c>
      <c r="G2845" t="s">
        <v>44045</v>
      </c>
      <c r="H2845">
        <v>103</v>
      </c>
      <c r="I2845" t="s">
        <v>26165</v>
      </c>
      <c r="J2845" t="s">
        <v>26</v>
      </c>
      <c r="M2845" t="s">
        <v>26166</v>
      </c>
      <c r="N2845" t="s">
        <v>26167</v>
      </c>
      <c r="O2845" t="s">
        <v>26168</v>
      </c>
      <c r="P2845" t="s">
        <v>6695</v>
      </c>
      <c r="Q2845" t="s">
        <v>26169</v>
      </c>
      <c r="R2845" t="s">
        <v>26170</v>
      </c>
      <c r="S2845" t="s">
        <v>26171</v>
      </c>
      <c r="T2845">
        <v>5.7</v>
      </c>
      <c r="U2845">
        <v>18236</v>
      </c>
      <c r="W2845">
        <v>10000000</v>
      </c>
      <c r="X2845"/>
      <c r="Y2845"/>
      <c r="Z2845"/>
      <c r="AA2845">
        <v>93759</v>
      </c>
      <c r="AB2845">
        <v>76</v>
      </c>
    </row>
    <row r="2846" spans="1:28" hidden="1" x14ac:dyDescent="0.2">
      <c r="A2846" t="s">
        <v>26172</v>
      </c>
      <c r="B2846" t="s">
        <v>26173</v>
      </c>
      <c r="C2846">
        <v>2017</v>
      </c>
      <c r="D2846" t="s">
        <v>26174</v>
      </c>
      <c r="E2846" t="s">
        <v>16512</v>
      </c>
      <c r="F2846" t="s">
        <v>44031</v>
      </c>
      <c r="G2846" t="s">
        <v>44044</v>
      </c>
      <c r="H2846">
        <v>123</v>
      </c>
      <c r="I2846" t="s">
        <v>26175</v>
      </c>
      <c r="J2846" t="s">
        <v>26</v>
      </c>
      <c r="M2846" t="s">
        <v>23319</v>
      </c>
      <c r="N2846" t="s">
        <v>26176</v>
      </c>
      <c r="O2846" t="s">
        <v>26177</v>
      </c>
      <c r="P2846" t="s">
        <v>25242</v>
      </c>
      <c r="Q2846" t="s">
        <v>26178</v>
      </c>
      <c r="R2846" t="s">
        <v>26179</v>
      </c>
      <c r="S2846" t="s">
        <v>26180</v>
      </c>
      <c r="T2846">
        <v>6.9</v>
      </c>
      <c r="U2846">
        <v>99407</v>
      </c>
      <c r="W2846"/>
      <c r="X2846"/>
      <c r="Y2846"/>
      <c r="Z2846"/>
      <c r="AA2846">
        <v>27975429</v>
      </c>
      <c r="AB2846">
        <v>445</v>
      </c>
    </row>
    <row r="2847" spans="1:28" x14ac:dyDescent="0.2">
      <c r="A2847" t="s">
        <v>25839</v>
      </c>
      <c r="B2847" t="s">
        <v>25840</v>
      </c>
      <c r="C2847">
        <v>2011</v>
      </c>
      <c r="D2847" t="s">
        <v>24599</v>
      </c>
      <c r="E2847" t="s">
        <v>16512</v>
      </c>
      <c r="F2847" t="s">
        <v>44032</v>
      </c>
      <c r="G2847" t="s">
        <v>44042</v>
      </c>
      <c r="H2847">
        <v>93</v>
      </c>
      <c r="I2847" t="s">
        <v>22838</v>
      </c>
      <c r="J2847" t="s">
        <v>26</v>
      </c>
      <c r="K2847" t="s">
        <v>308</v>
      </c>
      <c r="M2847" t="s">
        <v>1187</v>
      </c>
      <c r="N2847" t="s">
        <v>25841</v>
      </c>
      <c r="O2847" t="s">
        <v>25842</v>
      </c>
      <c r="P2847" t="s">
        <v>25843</v>
      </c>
      <c r="Q2847" t="s">
        <v>25844</v>
      </c>
      <c r="R2847" t="s">
        <v>25845</v>
      </c>
      <c r="S2847" t="s">
        <v>25846</v>
      </c>
      <c r="T2847">
        <v>5.8</v>
      </c>
      <c r="U2847">
        <v>82305</v>
      </c>
      <c r="V2847" s="13">
        <v>14000000</v>
      </c>
      <c r="W2847" s="3">
        <v>23000000</v>
      </c>
      <c r="X2847" s="13">
        <f>Y2847*1.1505830469594</f>
        <v>21794799.706391551</v>
      </c>
      <c r="Y2847" s="3">
        <v>18942396</v>
      </c>
      <c r="Z2847" s="13">
        <f>AA2847*1.1505830469594</f>
        <v>39710947.142825462</v>
      </c>
      <c r="AA2847" s="3">
        <v>34513760</v>
      </c>
      <c r="AB2847">
        <v>451</v>
      </c>
    </row>
    <row r="2848" spans="1:28" x14ac:dyDescent="0.2">
      <c r="A2848" t="s">
        <v>26229</v>
      </c>
      <c r="B2848" t="s">
        <v>26230</v>
      </c>
      <c r="C2848">
        <v>2010</v>
      </c>
      <c r="D2848" t="s">
        <v>21695</v>
      </c>
      <c r="E2848" t="s">
        <v>44035</v>
      </c>
      <c r="F2848" t="s">
        <v>44032</v>
      </c>
      <c r="H2848">
        <v>94</v>
      </c>
      <c r="I2848" t="s">
        <v>3037</v>
      </c>
      <c r="J2848" t="s">
        <v>26</v>
      </c>
      <c r="K2848" t="s">
        <v>64</v>
      </c>
      <c r="M2848" t="s">
        <v>756</v>
      </c>
      <c r="N2848" t="s">
        <v>26231</v>
      </c>
      <c r="O2848" t="s">
        <v>26232</v>
      </c>
      <c r="P2848" t="s">
        <v>9458</v>
      </c>
      <c r="Q2848" t="s">
        <v>26233</v>
      </c>
      <c r="R2848" t="s">
        <v>26234</v>
      </c>
      <c r="S2848" t="s">
        <v>26235</v>
      </c>
      <c r="T2848">
        <v>7.5</v>
      </c>
      <c r="U2848">
        <v>342311</v>
      </c>
      <c r="V2848" s="12">
        <f>W2848*1.18690152988223</f>
        <v>21364227.537880141</v>
      </c>
      <c r="W2848" s="3">
        <v>18000000</v>
      </c>
      <c r="X2848" s="13">
        <f>Y2848*1.18690152988223</f>
        <v>21762112.537742563</v>
      </c>
      <c r="Y2848" s="3">
        <v>18335230</v>
      </c>
      <c r="Z2848" s="13">
        <f>AA2848*1.18690152988223</f>
        <v>72090971.08250621</v>
      </c>
      <c r="AA2848" s="3">
        <v>60738797</v>
      </c>
      <c r="AB2848">
        <v>487</v>
      </c>
    </row>
    <row r="2849" spans="1:28" x14ac:dyDescent="0.2">
      <c r="A2849" t="s">
        <v>27337</v>
      </c>
      <c r="B2849" t="s">
        <v>27338</v>
      </c>
      <c r="C2849">
        <v>2011</v>
      </c>
      <c r="D2849" s="1">
        <v>40583</v>
      </c>
      <c r="E2849" t="s">
        <v>3496</v>
      </c>
      <c r="F2849" t="s">
        <v>44042</v>
      </c>
      <c r="H2849">
        <v>90</v>
      </c>
      <c r="I2849" t="s">
        <v>25</v>
      </c>
      <c r="J2849" t="s">
        <v>26</v>
      </c>
      <c r="M2849" t="s">
        <v>6177</v>
      </c>
      <c r="N2849" t="s">
        <v>27339</v>
      </c>
      <c r="O2849" t="s">
        <v>27340</v>
      </c>
      <c r="P2849" t="s">
        <v>26778</v>
      </c>
      <c r="Q2849" t="s">
        <v>27341</v>
      </c>
      <c r="R2849" t="s">
        <v>27342</v>
      </c>
      <c r="S2849" t="s">
        <v>27343</v>
      </c>
      <c r="T2849">
        <v>4</v>
      </c>
      <c r="U2849">
        <v>24398</v>
      </c>
      <c r="V2849" s="12">
        <f>W2849*1.1505830469594</f>
        <v>28764576.173985001</v>
      </c>
      <c r="W2849" s="3">
        <v>25000000</v>
      </c>
      <c r="X2849" s="13">
        <f>Y2849*1.1505830469594</f>
        <v>21719732.216658778</v>
      </c>
      <c r="Y2849" s="3">
        <v>18877153</v>
      </c>
      <c r="Z2849" s="13">
        <f>AA2849*1.1505830469594</f>
        <v>47592633.161866195</v>
      </c>
      <c r="AA2849" s="3">
        <v>41363927</v>
      </c>
      <c r="AB2849">
        <v>153</v>
      </c>
    </row>
    <row r="2850" spans="1:28" x14ac:dyDescent="0.2">
      <c r="A2850" t="s">
        <v>5626</v>
      </c>
      <c r="B2850" t="s">
        <v>5627</v>
      </c>
      <c r="C2850">
        <v>2003</v>
      </c>
      <c r="D2850" t="s">
        <v>5628</v>
      </c>
      <c r="E2850" t="s">
        <v>3496</v>
      </c>
      <c r="F2850" t="s">
        <v>44042</v>
      </c>
      <c r="H2850">
        <v>84</v>
      </c>
      <c r="I2850" t="s">
        <v>786</v>
      </c>
      <c r="J2850" t="s">
        <v>26</v>
      </c>
      <c r="M2850" t="s">
        <v>5629</v>
      </c>
      <c r="N2850" t="s">
        <v>5630</v>
      </c>
      <c r="O2850" t="s">
        <v>5631</v>
      </c>
      <c r="P2850" t="s">
        <v>5632</v>
      </c>
      <c r="Q2850" t="s">
        <v>5633</v>
      </c>
      <c r="R2850" t="s">
        <v>5634</v>
      </c>
      <c r="S2850" t="s">
        <v>5635</v>
      </c>
      <c r="T2850">
        <v>6.1</v>
      </c>
      <c r="U2850">
        <v>106747</v>
      </c>
      <c r="V2850" s="12">
        <f>W2850*1.40658152173913</f>
        <v>17722927.173913039</v>
      </c>
      <c r="W2850" s="3">
        <v>12600000</v>
      </c>
      <c r="X2850" s="13">
        <f>Y2850*1.40658152173913</f>
        <v>21687785.101576079</v>
      </c>
      <c r="Y2850" s="3">
        <v>15418790</v>
      </c>
      <c r="Z2850" s="13">
        <f>AA2850*1.40658152173913</f>
        <v>40299369.382201076</v>
      </c>
      <c r="AA2850" s="3">
        <v>28650575</v>
      </c>
      <c r="AB2850">
        <v>565</v>
      </c>
    </row>
    <row r="2851" spans="1:28" hidden="1" x14ac:dyDescent="0.2">
      <c r="A2851" t="s">
        <v>26214</v>
      </c>
      <c r="B2851" t="s">
        <v>26215</v>
      </c>
      <c r="C2851">
        <v>2013</v>
      </c>
      <c r="D2851" t="s">
        <v>26216</v>
      </c>
      <c r="E2851" t="s">
        <v>44041</v>
      </c>
      <c r="F2851" t="s">
        <v>44032</v>
      </c>
      <c r="G2851" t="s">
        <v>44042</v>
      </c>
      <c r="H2851">
        <v>116</v>
      </c>
      <c r="I2851" t="s">
        <v>9672</v>
      </c>
      <c r="J2851" t="s">
        <v>26</v>
      </c>
      <c r="M2851" t="s">
        <v>26217</v>
      </c>
      <c r="N2851" t="s">
        <v>26218</v>
      </c>
      <c r="O2851" t="s">
        <v>26219</v>
      </c>
      <c r="P2851" t="s">
        <v>17066</v>
      </c>
      <c r="Q2851" t="s">
        <v>26220</v>
      </c>
      <c r="R2851" t="s">
        <v>26221</v>
      </c>
      <c r="S2851" t="s">
        <v>26222</v>
      </c>
      <c r="T2851">
        <v>5.8</v>
      </c>
      <c r="U2851">
        <v>10271</v>
      </c>
      <c r="W2851"/>
      <c r="X2851"/>
      <c r="Y2851">
        <v>18642</v>
      </c>
      <c r="Z2851"/>
      <c r="AA2851">
        <v>18642</v>
      </c>
      <c r="AB2851">
        <v>56</v>
      </c>
    </row>
    <row r="2852" spans="1:28" x14ac:dyDescent="0.2">
      <c r="A2852" t="s">
        <v>38588</v>
      </c>
      <c r="B2852" t="s">
        <v>38589</v>
      </c>
      <c r="C2852">
        <v>2017</v>
      </c>
      <c r="D2852" t="s">
        <v>36644</v>
      </c>
      <c r="E2852" t="s">
        <v>176</v>
      </c>
      <c r="F2852" t="s">
        <v>44033</v>
      </c>
      <c r="G2852" t="s">
        <v>44042</v>
      </c>
      <c r="H2852">
        <v>110</v>
      </c>
      <c r="I2852" t="s">
        <v>38590</v>
      </c>
      <c r="J2852" t="s">
        <v>26</v>
      </c>
      <c r="M2852" t="s">
        <v>28353</v>
      </c>
      <c r="N2852" t="s">
        <v>38591</v>
      </c>
      <c r="O2852" t="s">
        <v>38592</v>
      </c>
      <c r="P2852" t="s">
        <v>34815</v>
      </c>
      <c r="Q2852" t="s">
        <v>38593</v>
      </c>
      <c r="R2852" t="s">
        <v>38594</v>
      </c>
      <c r="S2852" t="s">
        <v>38595</v>
      </c>
      <c r="T2852">
        <v>5.3</v>
      </c>
      <c r="U2852">
        <v>81826</v>
      </c>
      <c r="V2852" s="12">
        <f>W2852*1.05585427545692</f>
        <v>19005376.958224561</v>
      </c>
      <c r="W2852" s="3">
        <v>18000000</v>
      </c>
      <c r="X2852" s="13">
        <f>Y2852*1.05585427545692</f>
        <v>21642736.225048974</v>
      </c>
      <c r="Y2852" s="3">
        <v>20497844</v>
      </c>
      <c r="Z2852" s="13">
        <f>AA2852*1.05585427545692</f>
        <v>42927232.70883245</v>
      </c>
      <c r="AA2852" s="3">
        <v>40656399</v>
      </c>
      <c r="AB2852">
        <v>563</v>
      </c>
    </row>
    <row r="2853" spans="1:28" x14ac:dyDescent="0.2">
      <c r="A2853" t="s">
        <v>38810</v>
      </c>
      <c r="B2853" t="s">
        <v>726</v>
      </c>
      <c r="C2853">
        <v>2019</v>
      </c>
      <c r="D2853" t="s">
        <v>19878</v>
      </c>
      <c r="E2853" t="s">
        <v>16512</v>
      </c>
      <c r="F2853" t="s">
        <v>44038</v>
      </c>
      <c r="G2853" t="s">
        <v>44044</v>
      </c>
      <c r="H2853">
        <v>111</v>
      </c>
      <c r="I2853" t="s">
        <v>25</v>
      </c>
      <c r="J2853" t="s">
        <v>26</v>
      </c>
      <c r="M2853" t="s">
        <v>98</v>
      </c>
      <c r="N2853" t="s">
        <v>38811</v>
      </c>
      <c r="O2853" t="s">
        <v>38812</v>
      </c>
      <c r="P2853" t="s">
        <v>732</v>
      </c>
      <c r="Q2853" t="s">
        <v>38813</v>
      </c>
      <c r="R2853" t="s">
        <v>38814</v>
      </c>
      <c r="S2853" t="s">
        <v>38815</v>
      </c>
      <c r="T2853">
        <v>6.4</v>
      </c>
      <c r="U2853">
        <v>41924</v>
      </c>
      <c r="V2853" s="12">
        <f>W2853*1.01233684194057</f>
        <v>35431789.467919953</v>
      </c>
      <c r="W2853" s="3">
        <v>35000000</v>
      </c>
      <c r="X2853" s="13">
        <f>Y2853*1.01233684194057</f>
        <v>21623732.596271593</v>
      </c>
      <c r="Y2853" s="3">
        <v>21360215</v>
      </c>
      <c r="Z2853" s="13">
        <f>AA2853*1.01233684194057</f>
        <v>21623732.596271593</v>
      </c>
      <c r="AA2853" s="3">
        <v>21360215</v>
      </c>
      <c r="AB2853">
        <v>360</v>
      </c>
    </row>
    <row r="2854" spans="1:28" hidden="1" x14ac:dyDescent="0.2">
      <c r="A2854" t="s">
        <v>26236</v>
      </c>
      <c r="B2854" t="s">
        <v>26237</v>
      </c>
      <c r="C2854">
        <v>2016</v>
      </c>
      <c r="D2854" s="1">
        <v>42685</v>
      </c>
      <c r="E2854" t="s">
        <v>16512</v>
      </c>
      <c r="F2854" t="s">
        <v>44038</v>
      </c>
      <c r="G2854" t="s">
        <v>44044</v>
      </c>
      <c r="H2854">
        <v>98</v>
      </c>
      <c r="I2854" t="s">
        <v>25</v>
      </c>
      <c r="J2854" t="s">
        <v>26</v>
      </c>
      <c r="M2854" t="s">
        <v>10034</v>
      </c>
      <c r="N2854" t="s">
        <v>26238</v>
      </c>
      <c r="O2854" t="s">
        <v>26239</v>
      </c>
      <c r="P2854" t="s">
        <v>11581</v>
      </c>
      <c r="Q2854" t="s">
        <v>26240</v>
      </c>
      <c r="R2854" t="s">
        <v>26241</v>
      </c>
      <c r="S2854" t="s">
        <v>26242</v>
      </c>
      <c r="T2854">
        <v>5.9</v>
      </c>
      <c r="U2854">
        <v>19569</v>
      </c>
      <c r="W2854">
        <v>40000000</v>
      </c>
      <c r="X2854"/>
      <c r="Y2854"/>
      <c r="Z2854"/>
      <c r="AA2854"/>
      <c r="AB2854">
        <v>64</v>
      </c>
    </row>
    <row r="2855" spans="1:28" hidden="1" x14ac:dyDescent="0.2">
      <c r="A2855" t="s">
        <v>26243</v>
      </c>
      <c r="B2855" t="s">
        <v>26244</v>
      </c>
      <c r="C2855">
        <v>2017</v>
      </c>
      <c r="D2855" t="s">
        <v>26245</v>
      </c>
      <c r="E2855" t="s">
        <v>176</v>
      </c>
      <c r="F2855" t="s">
        <v>44045</v>
      </c>
      <c r="G2855" t="s">
        <v>44042</v>
      </c>
      <c r="H2855">
        <v>94</v>
      </c>
      <c r="I2855" t="s">
        <v>2224</v>
      </c>
      <c r="J2855" t="s">
        <v>26</v>
      </c>
      <c r="K2855" t="s">
        <v>64</v>
      </c>
      <c r="M2855" t="s">
        <v>26246</v>
      </c>
      <c r="N2855" t="s">
        <v>26247</v>
      </c>
      <c r="O2855" t="s">
        <v>26248</v>
      </c>
      <c r="P2855" t="s">
        <v>26249</v>
      </c>
      <c r="Q2855" t="s">
        <v>26250</v>
      </c>
      <c r="R2855" t="s">
        <v>26251</v>
      </c>
      <c r="S2855" t="s">
        <v>26252</v>
      </c>
      <c r="T2855">
        <v>5.2</v>
      </c>
      <c r="U2855">
        <v>10151</v>
      </c>
      <c r="W2855"/>
      <c r="X2855"/>
      <c r="Y2855"/>
      <c r="Z2855"/>
      <c r="AA2855">
        <v>87273</v>
      </c>
      <c r="AB2855">
        <v>70</v>
      </c>
    </row>
    <row r="2856" spans="1:28" hidden="1" x14ac:dyDescent="0.2">
      <c r="A2856" t="s">
        <v>26253</v>
      </c>
      <c r="B2856" t="s">
        <v>26254</v>
      </c>
      <c r="C2856">
        <v>2013</v>
      </c>
      <c r="D2856" s="1">
        <v>41947</v>
      </c>
      <c r="E2856" t="s">
        <v>16512</v>
      </c>
      <c r="F2856" t="s">
        <v>44031</v>
      </c>
      <c r="G2856" t="s">
        <v>44038</v>
      </c>
      <c r="H2856">
        <v>145</v>
      </c>
      <c r="I2856" t="s">
        <v>25</v>
      </c>
      <c r="J2856" t="s">
        <v>26</v>
      </c>
      <c r="M2856" t="s">
        <v>26255</v>
      </c>
      <c r="N2856" t="s">
        <v>26256</v>
      </c>
      <c r="O2856" t="s">
        <v>26257</v>
      </c>
      <c r="P2856" t="s">
        <v>26258</v>
      </c>
      <c r="Q2856" t="s">
        <v>26259</v>
      </c>
      <c r="R2856" t="s">
        <v>26260</v>
      </c>
      <c r="S2856" t="s">
        <v>26261</v>
      </c>
      <c r="T2856">
        <v>5.6</v>
      </c>
      <c r="U2856">
        <v>18974</v>
      </c>
      <c r="W2856"/>
      <c r="X2856"/>
      <c r="Y2856">
        <v>123854</v>
      </c>
      <c r="Z2856"/>
      <c r="AA2856">
        <v>123854</v>
      </c>
      <c r="AB2856">
        <v>89</v>
      </c>
    </row>
    <row r="2857" spans="1:28" hidden="1" x14ac:dyDescent="0.2">
      <c r="A2857" t="s">
        <v>26262</v>
      </c>
      <c r="B2857" t="s">
        <v>26263</v>
      </c>
      <c r="C2857">
        <v>2013</v>
      </c>
      <c r="D2857" t="s">
        <v>20634</v>
      </c>
      <c r="E2857" t="s">
        <v>1045</v>
      </c>
      <c r="F2857" t="s">
        <v>44032</v>
      </c>
      <c r="H2857">
        <v>114</v>
      </c>
      <c r="I2857" t="s">
        <v>25</v>
      </c>
      <c r="J2857" t="s">
        <v>26</v>
      </c>
      <c r="M2857" t="s">
        <v>26264</v>
      </c>
      <c r="N2857" t="s">
        <v>26264</v>
      </c>
      <c r="O2857" t="s">
        <v>26265</v>
      </c>
      <c r="P2857" t="s">
        <v>591</v>
      </c>
      <c r="Q2857" t="s">
        <v>26266</v>
      </c>
      <c r="R2857" t="s">
        <v>26267</v>
      </c>
      <c r="S2857" t="s">
        <v>26268</v>
      </c>
      <c r="T2857">
        <v>5.3</v>
      </c>
      <c r="U2857">
        <v>14866</v>
      </c>
      <c r="W2857"/>
      <c r="X2857"/>
      <c r="Y2857"/>
      <c r="Z2857"/>
      <c r="AA2857">
        <v>594396</v>
      </c>
      <c r="AB2857">
        <v>50</v>
      </c>
    </row>
    <row r="2858" spans="1:28" x14ac:dyDescent="0.2">
      <c r="A2858" t="s">
        <v>26348</v>
      </c>
      <c r="B2858" t="s">
        <v>26349</v>
      </c>
      <c r="C2858">
        <v>2013</v>
      </c>
      <c r="D2858" t="s">
        <v>11065</v>
      </c>
      <c r="E2858" t="s">
        <v>176</v>
      </c>
      <c r="F2858" t="s">
        <v>44034</v>
      </c>
      <c r="G2858" t="s">
        <v>44036</v>
      </c>
      <c r="H2858">
        <v>124</v>
      </c>
      <c r="I2858" t="s">
        <v>25</v>
      </c>
      <c r="J2858" t="s">
        <v>26</v>
      </c>
      <c r="M2858" t="s">
        <v>12649</v>
      </c>
      <c r="N2858" t="s">
        <v>26350</v>
      </c>
      <c r="O2858" t="s">
        <v>26351</v>
      </c>
      <c r="P2858" t="s">
        <v>26352</v>
      </c>
      <c r="Q2858" t="s">
        <v>26353</v>
      </c>
      <c r="R2858" t="s">
        <v>26354</v>
      </c>
      <c r="S2858" t="s">
        <v>26355</v>
      </c>
      <c r="T2858">
        <v>6.1</v>
      </c>
      <c r="U2858">
        <v>83008</v>
      </c>
      <c r="V2858" s="12">
        <f>W2858*1.11098185502045</f>
        <v>66658911.301226996</v>
      </c>
      <c r="W2858" s="3">
        <v>60000000</v>
      </c>
      <c r="X2858" s="13">
        <f>Y2858*1.11098185502045</f>
        <v>21610972.359353784</v>
      </c>
      <c r="Y2858" s="3">
        <v>19452138</v>
      </c>
      <c r="Z2858" s="13">
        <f>AA2858*1.11098185502045</f>
        <v>66716835.673184052</v>
      </c>
      <c r="AA2858" s="3">
        <v>60052138</v>
      </c>
      <c r="AB2858">
        <v>313</v>
      </c>
    </row>
    <row r="2859" spans="1:28" x14ac:dyDescent="0.2">
      <c r="A2859" t="s">
        <v>12528</v>
      </c>
      <c r="B2859" t="s">
        <v>12529</v>
      </c>
      <c r="C2859">
        <v>2005</v>
      </c>
      <c r="D2859" t="s">
        <v>5578</v>
      </c>
      <c r="E2859" t="s">
        <v>176</v>
      </c>
      <c r="F2859" t="s">
        <v>44049</v>
      </c>
      <c r="G2859" t="s">
        <v>44046</v>
      </c>
      <c r="H2859">
        <v>83</v>
      </c>
      <c r="I2859" t="s">
        <v>12531</v>
      </c>
      <c r="J2859" t="s">
        <v>26</v>
      </c>
      <c r="M2859" t="s">
        <v>1476</v>
      </c>
      <c r="N2859" t="s">
        <v>12532</v>
      </c>
      <c r="O2859" t="s">
        <v>12533</v>
      </c>
      <c r="P2859" t="s">
        <v>12534</v>
      </c>
      <c r="Q2859" t="s">
        <v>12535</v>
      </c>
      <c r="R2859" t="s">
        <v>12536</v>
      </c>
      <c r="S2859" t="s">
        <v>12537</v>
      </c>
      <c r="T2859">
        <v>5.0999999999999996</v>
      </c>
      <c r="U2859">
        <v>24469</v>
      </c>
      <c r="V2859" s="12">
        <f>W2859*1.32519713261649</f>
        <v>18552759.856630858</v>
      </c>
      <c r="W2859" s="3">
        <v>14000000</v>
      </c>
      <c r="X2859" s="13">
        <f>Y2859*1.32519713261649</f>
        <v>21598123.826451655</v>
      </c>
      <c r="Y2859" s="3">
        <v>16298046</v>
      </c>
      <c r="Z2859" s="13">
        <f>AA2859*1.32519713261649</f>
        <v>39241919.043046668</v>
      </c>
      <c r="AA2859" s="3">
        <v>29612137</v>
      </c>
      <c r="AB2859">
        <v>752</v>
      </c>
    </row>
    <row r="2860" spans="1:28" x14ac:dyDescent="0.2">
      <c r="A2860" t="s">
        <v>6072</v>
      </c>
      <c r="B2860" t="s">
        <v>6073</v>
      </c>
      <c r="C2860">
        <v>2002</v>
      </c>
      <c r="D2860" t="s">
        <v>2357</v>
      </c>
      <c r="E2860" t="s">
        <v>176</v>
      </c>
      <c r="F2860" t="s">
        <v>44045</v>
      </c>
      <c r="G2860" t="s">
        <v>44036</v>
      </c>
      <c r="H2860">
        <v>99</v>
      </c>
      <c r="I2860" t="s">
        <v>25</v>
      </c>
      <c r="J2860" t="s">
        <v>26</v>
      </c>
      <c r="M2860" t="s">
        <v>1187</v>
      </c>
      <c r="N2860" t="s">
        <v>6074</v>
      </c>
      <c r="O2860" t="s">
        <v>6075</v>
      </c>
      <c r="P2860" t="s">
        <v>386</v>
      </c>
      <c r="Q2860" t="s">
        <v>6076</v>
      </c>
      <c r="R2860" t="s">
        <v>6077</v>
      </c>
      <c r="S2860" t="s">
        <v>6078</v>
      </c>
      <c r="T2860">
        <v>6.2</v>
      </c>
      <c r="U2860">
        <v>78140</v>
      </c>
      <c r="V2860" s="12">
        <f>W2860*1.43863813229572</f>
        <v>67615992.217898846</v>
      </c>
      <c r="W2860" s="3">
        <v>47000000</v>
      </c>
      <c r="X2860" s="13">
        <f>Y2860*1.43863813229572</f>
        <v>21541278.314630352</v>
      </c>
      <c r="Y2860" s="3">
        <v>14973382</v>
      </c>
      <c r="Z2860" s="13">
        <f>AA2860*1.43863813229572</f>
        <v>43163111.732840471</v>
      </c>
      <c r="AA2860" s="3">
        <v>30002758</v>
      </c>
      <c r="AB2860">
        <v>738</v>
      </c>
    </row>
    <row r="2861" spans="1:28" x14ac:dyDescent="0.2">
      <c r="A2861" t="s">
        <v>7591</v>
      </c>
      <c r="B2861" t="s">
        <v>7592</v>
      </c>
      <c r="C2861">
        <v>2004</v>
      </c>
      <c r="D2861" s="1">
        <v>38359</v>
      </c>
      <c r="E2861" t="s">
        <v>16512</v>
      </c>
      <c r="F2861" t="s">
        <v>44044</v>
      </c>
      <c r="G2861" t="s">
        <v>44032</v>
      </c>
      <c r="H2861">
        <v>84</v>
      </c>
      <c r="I2861" t="s">
        <v>25</v>
      </c>
      <c r="J2861" t="s">
        <v>26</v>
      </c>
      <c r="K2861" t="s">
        <v>308</v>
      </c>
      <c r="M2861" t="s">
        <v>7593</v>
      </c>
      <c r="N2861" t="s">
        <v>7594</v>
      </c>
      <c r="O2861" t="s">
        <v>7595</v>
      </c>
      <c r="P2861" t="s">
        <v>7596</v>
      </c>
      <c r="Q2861" t="s">
        <v>7597</v>
      </c>
      <c r="R2861" t="s">
        <v>7598</v>
      </c>
      <c r="S2861" t="s">
        <v>7599</v>
      </c>
      <c r="T2861">
        <v>5.8</v>
      </c>
      <c r="U2861">
        <v>14473</v>
      </c>
      <c r="V2861" s="12">
        <f>W2861*1.37009528851244</f>
        <v>27401905.770248801</v>
      </c>
      <c r="W2861" s="3">
        <v>20000000</v>
      </c>
      <c r="X2861" s="13">
        <f>Y2861*1.37009528851244</f>
        <v>21529997.965981994</v>
      </c>
      <c r="Y2861" s="3">
        <v>15714234</v>
      </c>
      <c r="Z2861" s="13">
        <f>AA2861*1.37009528851244</f>
        <v>23012821.954642661</v>
      </c>
      <c r="AA2861" s="3">
        <v>16796512</v>
      </c>
      <c r="AB2861">
        <v>140</v>
      </c>
    </row>
    <row r="2862" spans="1:28" hidden="1" x14ac:dyDescent="0.2">
      <c r="A2862" t="s">
        <v>26300</v>
      </c>
      <c r="B2862" t="s">
        <v>26301</v>
      </c>
      <c r="C2862">
        <v>2011</v>
      </c>
      <c r="D2862" t="s">
        <v>18389</v>
      </c>
      <c r="E2862" t="s">
        <v>176</v>
      </c>
      <c r="F2862" t="s">
        <v>44036</v>
      </c>
      <c r="H2862">
        <v>120</v>
      </c>
      <c r="I2862" t="s">
        <v>4486</v>
      </c>
      <c r="J2862" t="s">
        <v>27</v>
      </c>
      <c r="K2862" t="s">
        <v>26</v>
      </c>
      <c r="M2862" t="s">
        <v>10846</v>
      </c>
      <c r="N2862" t="s">
        <v>10846</v>
      </c>
      <c r="O2862" t="s">
        <v>26302</v>
      </c>
      <c r="P2862" t="s">
        <v>26303</v>
      </c>
      <c r="Q2862" t="s">
        <v>26304</v>
      </c>
      <c r="R2862" t="s">
        <v>26305</v>
      </c>
      <c r="S2862" t="s">
        <v>26306</v>
      </c>
      <c r="T2862">
        <v>7.4</v>
      </c>
      <c r="U2862">
        <v>14688</v>
      </c>
      <c r="W2862" t="s">
        <v>26307</v>
      </c>
      <c r="X2862"/>
      <c r="Y2862"/>
      <c r="Z2862"/>
      <c r="AA2862">
        <v>1227259</v>
      </c>
      <c r="AB2862">
        <v>53</v>
      </c>
    </row>
    <row r="2863" spans="1:28" hidden="1" x14ac:dyDescent="0.2">
      <c r="A2863" t="s">
        <v>26308</v>
      </c>
      <c r="B2863" t="s">
        <v>26309</v>
      </c>
      <c r="C2863">
        <v>2014</v>
      </c>
      <c r="D2863" s="1">
        <v>42067</v>
      </c>
      <c r="E2863" t="s">
        <v>16512</v>
      </c>
      <c r="F2863" t="s">
        <v>44031</v>
      </c>
      <c r="G2863" t="s">
        <v>44032</v>
      </c>
      <c r="H2863">
        <v>99</v>
      </c>
      <c r="I2863" t="s">
        <v>26310</v>
      </c>
      <c r="J2863" t="s">
        <v>26</v>
      </c>
      <c r="M2863" t="s">
        <v>26311</v>
      </c>
      <c r="N2863" t="s">
        <v>26312</v>
      </c>
      <c r="O2863" t="s">
        <v>26313</v>
      </c>
      <c r="P2863" t="s">
        <v>26314</v>
      </c>
      <c r="Q2863" t="s">
        <v>26315</v>
      </c>
      <c r="R2863" t="s">
        <v>26316</v>
      </c>
      <c r="S2863" t="s">
        <v>26317</v>
      </c>
      <c r="T2863">
        <v>4.5999999999999996</v>
      </c>
      <c r="U2863">
        <v>12210</v>
      </c>
      <c r="W2863">
        <v>25000000</v>
      </c>
      <c r="X2863"/>
      <c r="Y2863"/>
      <c r="Z2863"/>
      <c r="AA2863">
        <v>5148503</v>
      </c>
      <c r="AB2863">
        <v>100</v>
      </c>
    </row>
    <row r="2864" spans="1:28" x14ac:dyDescent="0.2">
      <c r="A2864" t="s">
        <v>11397</v>
      </c>
      <c r="B2864" t="s">
        <v>11398</v>
      </c>
      <c r="C2864">
        <v>2007</v>
      </c>
      <c r="D2864" t="s">
        <v>11399</v>
      </c>
      <c r="E2864" t="s">
        <v>44041</v>
      </c>
      <c r="F2864" t="s">
        <v>44032</v>
      </c>
      <c r="G2864" t="s">
        <v>44045</v>
      </c>
      <c r="H2864">
        <v>108</v>
      </c>
      <c r="I2864" t="s">
        <v>786</v>
      </c>
      <c r="J2864" t="s">
        <v>26</v>
      </c>
      <c r="M2864" t="s">
        <v>11400</v>
      </c>
      <c r="N2864" t="s">
        <v>11401</v>
      </c>
      <c r="O2864" t="s">
        <v>11402</v>
      </c>
      <c r="P2864" t="s">
        <v>3826</v>
      </c>
      <c r="Q2864" t="s">
        <v>11403</v>
      </c>
      <c r="R2864" t="s">
        <v>11404</v>
      </c>
      <c r="S2864" t="s">
        <v>11405</v>
      </c>
      <c r="T2864">
        <v>5.9</v>
      </c>
      <c r="U2864">
        <v>73525</v>
      </c>
      <c r="V2864" s="12">
        <f>W2864*1.24823238899982</f>
        <v>37446971.6699946</v>
      </c>
      <c r="W2864" s="3">
        <v>30000000</v>
      </c>
      <c r="X2864" s="13">
        <f>Y2864*1.24823238899982</f>
        <v>21486407.036379565</v>
      </c>
      <c r="Y2864" s="3">
        <v>17213467</v>
      </c>
      <c r="Z2864" s="13">
        <f>AA2864*144548551.06</f>
        <v>4711326575890738</v>
      </c>
      <c r="AA2864" s="3">
        <v>32593385</v>
      </c>
      <c r="AB2864">
        <v>278</v>
      </c>
    </row>
    <row r="2865" spans="1:28" x14ac:dyDescent="0.2">
      <c r="A2865" t="s">
        <v>33136</v>
      </c>
      <c r="B2865" t="s">
        <v>33137</v>
      </c>
      <c r="C2865">
        <v>2013</v>
      </c>
      <c r="D2865" t="s">
        <v>23249</v>
      </c>
      <c r="E2865" t="s">
        <v>44041</v>
      </c>
      <c r="F2865" t="s">
        <v>44042</v>
      </c>
      <c r="H2865">
        <v>88</v>
      </c>
      <c r="I2865" t="s">
        <v>25</v>
      </c>
      <c r="J2865" t="s">
        <v>26</v>
      </c>
      <c r="K2865" t="s">
        <v>308</v>
      </c>
      <c r="M2865" t="s">
        <v>21979</v>
      </c>
      <c r="N2865" t="s">
        <v>2030</v>
      </c>
      <c r="O2865" t="s">
        <v>33138</v>
      </c>
      <c r="P2865" t="s">
        <v>27333</v>
      </c>
      <c r="Q2865" t="s">
        <v>33139</v>
      </c>
      <c r="R2865" t="s">
        <v>33140</v>
      </c>
      <c r="S2865" t="s">
        <v>33141</v>
      </c>
      <c r="T2865">
        <v>5.6</v>
      </c>
      <c r="U2865">
        <v>60027</v>
      </c>
      <c r="V2865" s="12">
        <f>W2865*1.11098185502045</f>
        <v>33329455.650613498</v>
      </c>
      <c r="W2865" s="3">
        <v>30000000</v>
      </c>
      <c r="X2865" s="13">
        <f>Y2865*1.11098185502045</f>
        <v>21460443.205853354</v>
      </c>
      <c r="Y2865" s="3">
        <v>19316646</v>
      </c>
      <c r="Z2865" s="13">
        <f>AA2865*1.11098185502045</f>
        <v>69630893.306682929</v>
      </c>
      <c r="AA2865" s="3">
        <v>62675095</v>
      </c>
      <c r="AB2865">
        <v>106</v>
      </c>
    </row>
    <row r="2866" spans="1:28" hidden="1" x14ac:dyDescent="0.2">
      <c r="A2866" t="s">
        <v>26333</v>
      </c>
      <c r="B2866" t="s">
        <v>26334</v>
      </c>
      <c r="C2866">
        <v>2010</v>
      </c>
      <c r="D2866" s="1">
        <v>40400</v>
      </c>
      <c r="E2866" t="s">
        <v>16512</v>
      </c>
      <c r="F2866" t="s">
        <v>44044</v>
      </c>
      <c r="G2866" t="s">
        <v>44032</v>
      </c>
      <c r="H2866">
        <v>115</v>
      </c>
      <c r="I2866" t="s">
        <v>4427</v>
      </c>
      <c r="J2866" t="s">
        <v>4428</v>
      </c>
      <c r="M2866" t="s">
        <v>17900</v>
      </c>
      <c r="N2866" t="s">
        <v>26335</v>
      </c>
      <c r="O2866" t="s">
        <v>26336</v>
      </c>
      <c r="P2866" t="s">
        <v>17903</v>
      </c>
      <c r="Q2866" t="s">
        <v>26337</v>
      </c>
      <c r="R2866" t="s">
        <v>26338</v>
      </c>
      <c r="S2866" t="s">
        <v>26339</v>
      </c>
      <c r="T2866">
        <v>8</v>
      </c>
      <c r="U2866">
        <v>78166</v>
      </c>
      <c r="W2866"/>
      <c r="X2866"/>
      <c r="Y2866">
        <v>100119</v>
      </c>
      <c r="Z2866"/>
      <c r="AA2866">
        <v>63618850</v>
      </c>
      <c r="AB2866">
        <v>86</v>
      </c>
    </row>
    <row r="2867" spans="1:28" hidden="1" x14ac:dyDescent="0.2">
      <c r="A2867" t="s">
        <v>26340</v>
      </c>
      <c r="B2867" t="s">
        <v>26341</v>
      </c>
      <c r="C2867">
        <v>2009</v>
      </c>
      <c r="D2867" t="s">
        <v>9482</v>
      </c>
      <c r="E2867" t="s">
        <v>1045</v>
      </c>
      <c r="F2867" t="s">
        <v>44032</v>
      </c>
      <c r="G2867" t="s">
        <v>44042</v>
      </c>
      <c r="H2867">
        <v>100</v>
      </c>
      <c r="I2867" t="s">
        <v>4358</v>
      </c>
      <c r="J2867" t="s">
        <v>1076</v>
      </c>
      <c r="M2867" t="s">
        <v>26342</v>
      </c>
      <c r="N2867" t="s">
        <v>26343</v>
      </c>
      <c r="O2867" t="s">
        <v>26344</v>
      </c>
      <c r="P2867" t="s">
        <v>26343</v>
      </c>
      <c r="Q2867" t="s">
        <v>26345</v>
      </c>
      <c r="R2867" t="s">
        <v>26346</v>
      </c>
      <c r="S2867" t="s">
        <v>26347</v>
      </c>
      <c r="T2867">
        <v>7.5</v>
      </c>
      <c r="U2867">
        <v>11083</v>
      </c>
      <c r="W2867"/>
      <c r="X2867"/>
      <c r="Y2867"/>
      <c r="Z2867"/>
      <c r="AA2867">
        <v>879768</v>
      </c>
      <c r="AB2867">
        <v>8</v>
      </c>
    </row>
    <row r="2868" spans="1:28" x14ac:dyDescent="0.2">
      <c r="A2868" t="s">
        <v>11663</v>
      </c>
      <c r="B2868" t="s">
        <v>11664</v>
      </c>
      <c r="C2868">
        <v>2005</v>
      </c>
      <c r="D2868" t="s">
        <v>8090</v>
      </c>
      <c r="E2868" t="s">
        <v>3496</v>
      </c>
      <c r="F2868" t="s">
        <v>44042</v>
      </c>
      <c r="H2868">
        <v>99</v>
      </c>
      <c r="I2868" t="s">
        <v>1831</v>
      </c>
      <c r="J2868" t="s">
        <v>26</v>
      </c>
      <c r="K2868" t="s">
        <v>74</v>
      </c>
      <c r="M2868" t="s">
        <v>11665</v>
      </c>
      <c r="N2868" t="s">
        <v>11665</v>
      </c>
      <c r="O2868" t="s">
        <v>11666</v>
      </c>
      <c r="P2868" t="s">
        <v>11667</v>
      </c>
      <c r="Q2868" t="s">
        <v>11668</v>
      </c>
      <c r="R2868" t="s">
        <v>11669</v>
      </c>
      <c r="S2868" t="s">
        <v>11670</v>
      </c>
      <c r="T2868">
        <v>6.2</v>
      </c>
      <c r="U2868">
        <v>66639</v>
      </c>
      <c r="V2868" s="12">
        <f>W2868*1.32519713261649</f>
        <v>1325197.1326164899</v>
      </c>
      <c r="W2868" s="3">
        <v>1000000</v>
      </c>
      <c r="X2868" s="13">
        <f>Y2868*1.32519713261649</f>
        <v>21452529.718279611</v>
      </c>
      <c r="Y2868" s="3">
        <v>16188180</v>
      </c>
      <c r="Z2868" s="13">
        <f>AA2868*1.32519713261649</f>
        <v>40766572.921290398</v>
      </c>
      <c r="AA2868" s="3">
        <v>30762648</v>
      </c>
      <c r="AB2868">
        <v>731</v>
      </c>
    </row>
    <row r="2869" spans="1:28" hidden="1" x14ac:dyDescent="0.2">
      <c r="A2869" t="s">
        <v>26356</v>
      </c>
      <c r="B2869" t="s">
        <v>26357</v>
      </c>
      <c r="C2869">
        <v>2010</v>
      </c>
      <c r="D2869" t="s">
        <v>26358</v>
      </c>
      <c r="E2869" t="s">
        <v>1045</v>
      </c>
      <c r="F2869" t="s">
        <v>44032</v>
      </c>
      <c r="H2869">
        <v>87</v>
      </c>
      <c r="I2869" t="s">
        <v>15861</v>
      </c>
      <c r="J2869" t="s">
        <v>26</v>
      </c>
      <c r="K2869" t="s">
        <v>5734</v>
      </c>
      <c r="M2869" t="s">
        <v>15862</v>
      </c>
      <c r="N2869" t="s">
        <v>15862</v>
      </c>
      <c r="O2869" t="s">
        <v>26359</v>
      </c>
      <c r="P2869" t="s">
        <v>26360</v>
      </c>
      <c r="Q2869" t="s">
        <v>26361</v>
      </c>
      <c r="R2869" t="s">
        <v>26362</v>
      </c>
      <c r="S2869" t="s">
        <v>26363</v>
      </c>
      <c r="T2869">
        <v>7.5</v>
      </c>
      <c r="U2869">
        <v>21037</v>
      </c>
      <c r="W2869"/>
      <c r="X2869"/>
      <c r="Y2869">
        <v>256211</v>
      </c>
      <c r="Z2869"/>
      <c r="AA2869">
        <v>43551154</v>
      </c>
      <c r="AB2869">
        <v>65</v>
      </c>
    </row>
    <row r="2870" spans="1:28" x14ac:dyDescent="0.2">
      <c r="A2870" t="s">
        <v>27591</v>
      </c>
      <c r="B2870" t="s">
        <v>27592</v>
      </c>
      <c r="C2870">
        <v>2012</v>
      </c>
      <c r="D2870" t="s">
        <v>23287</v>
      </c>
      <c r="E2870" t="s">
        <v>176</v>
      </c>
      <c r="F2870" t="s">
        <v>44049</v>
      </c>
      <c r="G2870" t="s">
        <v>44042</v>
      </c>
      <c r="H2870">
        <v>114</v>
      </c>
      <c r="I2870" t="s">
        <v>27593</v>
      </c>
      <c r="J2870" t="s">
        <v>26</v>
      </c>
      <c r="K2870" t="s">
        <v>2073</v>
      </c>
      <c r="L2870" t="s">
        <v>74</v>
      </c>
      <c r="M2870" t="s">
        <v>14419</v>
      </c>
      <c r="N2870" t="s">
        <v>27594</v>
      </c>
      <c r="O2870" t="s">
        <v>27595</v>
      </c>
      <c r="P2870" t="s">
        <v>878</v>
      </c>
      <c r="Q2870" t="s">
        <v>27596</v>
      </c>
      <c r="R2870" t="s">
        <v>27597</v>
      </c>
      <c r="S2870" t="s">
        <v>27598</v>
      </c>
      <c r="T2870">
        <v>7.6</v>
      </c>
      <c r="U2870">
        <v>192273</v>
      </c>
      <c r="V2870" s="12">
        <f>W2870*1.12725506764114</f>
        <v>50726478.043851294</v>
      </c>
      <c r="W2870" s="3">
        <v>45000000</v>
      </c>
      <c r="X2870" s="13">
        <f>Y2870*1.12725506764114</f>
        <v>21440258.370436501</v>
      </c>
      <c r="Y2870" s="3">
        <v>19019882</v>
      </c>
      <c r="Z2870" s="13">
        <f>AA2870*1.12725506764114</f>
        <v>223294813.56190482</v>
      </c>
      <c r="AA2870" s="3">
        <v>198087212</v>
      </c>
      <c r="AB2870">
        <v>430</v>
      </c>
    </row>
    <row r="2871" spans="1:28" x14ac:dyDescent="0.2">
      <c r="A2871" t="s">
        <v>369</v>
      </c>
      <c r="B2871" t="s">
        <v>370</v>
      </c>
      <c r="C2871">
        <v>2000</v>
      </c>
      <c r="D2871" s="1">
        <v>36838</v>
      </c>
      <c r="E2871" t="s">
        <v>3496</v>
      </c>
      <c r="F2871" t="s">
        <v>44033</v>
      </c>
      <c r="G2871" t="s">
        <v>44042</v>
      </c>
      <c r="H2871">
        <v>90</v>
      </c>
      <c r="I2871" t="s">
        <v>372</v>
      </c>
      <c r="J2871" t="s">
        <v>26</v>
      </c>
      <c r="M2871" t="s">
        <v>373</v>
      </c>
      <c r="N2871" t="s">
        <v>374</v>
      </c>
      <c r="O2871" t="s">
        <v>375</v>
      </c>
      <c r="P2871" t="s">
        <v>376</v>
      </c>
      <c r="Q2871" t="s">
        <v>377</v>
      </c>
      <c r="R2871" t="s">
        <v>378</v>
      </c>
      <c r="S2871" t="s">
        <v>379</v>
      </c>
      <c r="T2871">
        <v>4.9000000000000004</v>
      </c>
      <c r="U2871">
        <v>16884</v>
      </c>
      <c r="V2871" s="12">
        <f>W2871*1.5029674796748</f>
        <v>135267073.17073199</v>
      </c>
      <c r="W2871" s="3">
        <v>90000000</v>
      </c>
      <c r="X2871" s="13">
        <f>Y2871*1.5029674796748</f>
        <v>21387911.085975658</v>
      </c>
      <c r="Y2871" s="3">
        <v>14230455</v>
      </c>
      <c r="Z2871" s="13">
        <f>AA2871*1.5029674796748</f>
        <v>22286123.52898379</v>
      </c>
      <c r="AA2871" s="3">
        <v>14828081</v>
      </c>
      <c r="AB2871">
        <v>297</v>
      </c>
    </row>
    <row r="2872" spans="1:28" x14ac:dyDescent="0.2">
      <c r="A2872" t="s">
        <v>15605</v>
      </c>
      <c r="B2872" t="s">
        <v>15606</v>
      </c>
      <c r="C2872">
        <v>2006</v>
      </c>
      <c r="D2872" s="1">
        <v>39203</v>
      </c>
      <c r="E2872" t="s">
        <v>44043</v>
      </c>
      <c r="F2872" t="s">
        <v>44038</v>
      </c>
      <c r="G2872" t="s">
        <v>44040</v>
      </c>
      <c r="H2872">
        <v>90</v>
      </c>
      <c r="I2872" t="s">
        <v>25</v>
      </c>
      <c r="J2872" t="s">
        <v>26</v>
      </c>
      <c r="K2872" t="s">
        <v>308</v>
      </c>
      <c r="M2872" t="s">
        <v>15607</v>
      </c>
      <c r="N2872" t="s">
        <v>15608</v>
      </c>
      <c r="O2872" t="s">
        <v>15609</v>
      </c>
      <c r="P2872" t="s">
        <v>15610</v>
      </c>
      <c r="Q2872" t="s">
        <v>15611</v>
      </c>
      <c r="R2872" t="s">
        <v>15612</v>
      </c>
      <c r="S2872" t="s">
        <v>15613</v>
      </c>
      <c r="T2872">
        <v>5.3</v>
      </c>
      <c r="U2872">
        <v>10227</v>
      </c>
      <c r="V2872" s="12">
        <f>W2872*1.28378472222222</f>
        <v>32094618.0555555</v>
      </c>
      <c r="W2872" s="3">
        <v>25000000</v>
      </c>
      <c r="X2872" s="13">
        <f>Y2872*1.28378472222222</f>
        <v>21381722.116388854</v>
      </c>
      <c r="Y2872" s="3">
        <v>16655224</v>
      </c>
      <c r="Z2872" s="13">
        <f>AA2872*1.28378472222222</f>
        <v>28178091.273680508</v>
      </c>
      <c r="AA2872" s="3">
        <v>21949234</v>
      </c>
      <c r="AB2872">
        <v>64</v>
      </c>
    </row>
    <row r="2873" spans="1:28" x14ac:dyDescent="0.2">
      <c r="A2873" t="s">
        <v>7997</v>
      </c>
      <c r="B2873" t="s">
        <v>7998</v>
      </c>
      <c r="C2873">
        <v>2005</v>
      </c>
      <c r="D2873" s="1">
        <v>38543</v>
      </c>
      <c r="E2873" t="s">
        <v>1045</v>
      </c>
      <c r="H2873">
        <v>94</v>
      </c>
      <c r="I2873" t="s">
        <v>25</v>
      </c>
      <c r="J2873" t="s">
        <v>26</v>
      </c>
      <c r="K2873" t="s">
        <v>307</v>
      </c>
      <c r="M2873" t="s">
        <v>7999</v>
      </c>
      <c r="N2873" t="s">
        <v>7999</v>
      </c>
      <c r="O2873" t="s">
        <v>8000</v>
      </c>
      <c r="P2873" t="s">
        <v>5063</v>
      </c>
      <c r="Q2873" t="s">
        <v>8001</v>
      </c>
      <c r="R2873" t="s">
        <v>8002</v>
      </c>
      <c r="S2873" t="s">
        <v>8003</v>
      </c>
      <c r="T2873">
        <v>6.8</v>
      </c>
      <c r="U2873">
        <v>87658</v>
      </c>
      <c r="V2873" s="12">
        <f>W2873*1.32519713261649</f>
        <v>3975591.3978494699</v>
      </c>
      <c r="W2873" s="3">
        <v>3000000</v>
      </c>
      <c r="X2873" s="13">
        <f>Y2873*1.32519713261649</f>
        <v>21368198.148351297</v>
      </c>
      <c r="Y2873" s="3">
        <v>16124543</v>
      </c>
      <c r="Z2873" s="13">
        <f>AA2873*1.32519713261649</f>
        <v>24698613.34659503</v>
      </c>
      <c r="AA2873" s="3">
        <v>18637690</v>
      </c>
      <c r="AB2873">
        <v>265</v>
      </c>
    </row>
    <row r="2874" spans="1:28" x14ac:dyDescent="0.2">
      <c r="A2874" t="s">
        <v>23684</v>
      </c>
      <c r="B2874" t="s">
        <v>23685</v>
      </c>
      <c r="C2874">
        <v>2018</v>
      </c>
      <c r="D2874" t="s">
        <v>23686</v>
      </c>
      <c r="E2874" t="s">
        <v>16512</v>
      </c>
      <c r="F2874" t="s">
        <v>44038</v>
      </c>
      <c r="G2874" t="s">
        <v>44044</v>
      </c>
      <c r="H2874">
        <v>91</v>
      </c>
      <c r="I2874" t="s">
        <v>5301</v>
      </c>
      <c r="J2874" t="s">
        <v>26</v>
      </c>
      <c r="M2874" t="s">
        <v>23687</v>
      </c>
      <c r="N2874" t="s">
        <v>23688</v>
      </c>
      <c r="O2874" t="s">
        <v>23689</v>
      </c>
      <c r="P2874" t="s">
        <v>23690</v>
      </c>
      <c r="Q2874" t="s">
        <v>23691</v>
      </c>
      <c r="R2874" t="s">
        <v>23692</v>
      </c>
      <c r="S2874" t="s">
        <v>23693</v>
      </c>
      <c r="T2874">
        <v>5.4</v>
      </c>
      <c r="U2874">
        <v>23196</v>
      </c>
      <c r="V2874" s="12">
        <f>W2874*1.03068014830331</f>
        <v>41227205.932132393</v>
      </c>
      <c r="W2874" s="3">
        <v>40000000</v>
      </c>
      <c r="X2874" s="13">
        <f>Y2874*1.03068014830331</f>
        <v>21341729.018195368</v>
      </c>
      <c r="Y2874" s="3">
        <v>20706452</v>
      </c>
      <c r="Z2874" s="13">
        <f>AA2874*1.03068014830331</f>
        <v>28350354.026657876</v>
      </c>
      <c r="AA2874" s="3">
        <v>27506452</v>
      </c>
      <c r="AB2874">
        <v>467</v>
      </c>
    </row>
    <row r="2875" spans="1:28" x14ac:dyDescent="0.2">
      <c r="A2875" t="s">
        <v>29664</v>
      </c>
      <c r="B2875" t="s">
        <v>29665</v>
      </c>
      <c r="C2875">
        <v>2011</v>
      </c>
      <c r="D2875" t="s">
        <v>25420</v>
      </c>
      <c r="E2875" t="s">
        <v>3496</v>
      </c>
      <c r="F2875" t="s">
        <v>44045</v>
      </c>
      <c r="G2875" t="s">
        <v>44042</v>
      </c>
      <c r="H2875">
        <v>95</v>
      </c>
      <c r="I2875" t="s">
        <v>229</v>
      </c>
      <c r="J2875" t="s">
        <v>26</v>
      </c>
      <c r="M2875" t="s">
        <v>22878</v>
      </c>
      <c r="N2875" t="s">
        <v>26193</v>
      </c>
      <c r="O2875" t="s">
        <v>29666</v>
      </c>
      <c r="P2875" t="s">
        <v>29667</v>
      </c>
      <c r="Q2875" t="s">
        <v>29668</v>
      </c>
      <c r="R2875" t="s">
        <v>29669</v>
      </c>
      <c r="S2875" t="s">
        <v>29670</v>
      </c>
      <c r="T2875">
        <v>6.6</v>
      </c>
      <c r="U2875">
        <v>85735</v>
      </c>
      <c r="V2875" s="12">
        <f>W2875*1.1505830469594</f>
        <v>1150583.0469593999</v>
      </c>
      <c r="W2875" s="3">
        <v>1000000</v>
      </c>
      <c r="X2875" s="13">
        <f>Y2875*1.1505830469594</f>
        <v>21278889.773965426</v>
      </c>
      <c r="Y2875" s="3">
        <v>18494006</v>
      </c>
      <c r="Z2875" s="13">
        <f>AA2875*1.1505830469594</f>
        <v>30945484.478418652</v>
      </c>
      <c r="AA2875" s="3">
        <v>26895481</v>
      </c>
      <c r="AB2875">
        <v>356</v>
      </c>
    </row>
    <row r="2876" spans="1:28" x14ac:dyDescent="0.2">
      <c r="A2876" t="s">
        <v>38700</v>
      </c>
      <c r="B2876" t="s">
        <v>38701</v>
      </c>
      <c r="C2876">
        <v>2016</v>
      </c>
      <c r="D2876" s="1">
        <v>42563</v>
      </c>
      <c r="E2876" t="s">
        <v>1045</v>
      </c>
      <c r="F2876" t="s">
        <v>44032</v>
      </c>
      <c r="G2876" t="s">
        <v>44040</v>
      </c>
      <c r="H2876">
        <v>87</v>
      </c>
      <c r="I2876" t="s">
        <v>38702</v>
      </c>
      <c r="J2876" t="s">
        <v>26</v>
      </c>
      <c r="M2876" t="s">
        <v>198</v>
      </c>
      <c r="N2876" t="s">
        <v>38703</v>
      </c>
      <c r="O2876" t="s">
        <v>38704</v>
      </c>
      <c r="P2876" t="s">
        <v>181</v>
      </c>
      <c r="Q2876" t="s">
        <v>38705</v>
      </c>
      <c r="R2876" t="s">
        <v>38706</v>
      </c>
      <c r="S2876" t="s">
        <v>38707</v>
      </c>
      <c r="T2876">
        <v>5.3</v>
      </c>
      <c r="U2876">
        <v>20493</v>
      </c>
      <c r="V2876" s="12">
        <f>W2876*1.07834771485832</f>
        <v>32350431.445749599</v>
      </c>
      <c r="W2876" s="3">
        <v>30000000</v>
      </c>
      <c r="X2876" s="13">
        <f>Y2876*1.07834771485832</f>
        <v>21243484.48983578</v>
      </c>
      <c r="Y2876" s="3">
        <v>19700032</v>
      </c>
      <c r="Z2876" s="13">
        <f>AA2876*1.07834771485832</f>
        <v>62344074.651552029</v>
      </c>
      <c r="AA2876" s="3">
        <v>57814445</v>
      </c>
      <c r="AB2876">
        <v>135</v>
      </c>
    </row>
    <row r="2877" spans="1:28" x14ac:dyDescent="0.2">
      <c r="A2877" t="s">
        <v>37006</v>
      </c>
      <c r="B2877" t="s">
        <v>10451</v>
      </c>
      <c r="C2877">
        <v>2020</v>
      </c>
      <c r="D2877" s="1">
        <v>43954</v>
      </c>
      <c r="E2877" t="s">
        <v>3496</v>
      </c>
      <c r="F2877" t="s">
        <v>44045</v>
      </c>
      <c r="H2877">
        <v>94</v>
      </c>
      <c r="I2877" t="s">
        <v>433</v>
      </c>
      <c r="J2877" t="s">
        <v>26</v>
      </c>
      <c r="M2877" t="s">
        <v>37007</v>
      </c>
      <c r="N2877" t="s">
        <v>37008</v>
      </c>
      <c r="O2877" t="s">
        <v>37009</v>
      </c>
      <c r="P2877" t="s">
        <v>37010</v>
      </c>
      <c r="Q2877" t="s">
        <v>37011</v>
      </c>
      <c r="R2877" t="s">
        <v>37012</v>
      </c>
      <c r="S2877" t="s">
        <v>37013</v>
      </c>
      <c r="T2877">
        <v>4.2</v>
      </c>
      <c r="U2877">
        <v>17156</v>
      </c>
      <c r="V2877" s="13">
        <f>W2877</f>
        <v>10000000</v>
      </c>
      <c r="W2877" s="3">
        <v>10000000</v>
      </c>
      <c r="X2877" s="13">
        <f>Y2877</f>
        <v>21221803</v>
      </c>
      <c r="Y2877" s="3">
        <v>21221803</v>
      </c>
      <c r="Z2877" s="13">
        <f>AA2877</f>
        <v>49511319</v>
      </c>
      <c r="AA2877" s="3">
        <v>49511319</v>
      </c>
      <c r="AB2877">
        <v>525</v>
      </c>
    </row>
    <row r="2878" spans="1:28" x14ac:dyDescent="0.2">
      <c r="A2878" t="s">
        <v>35113</v>
      </c>
      <c r="B2878" t="s">
        <v>35114</v>
      </c>
      <c r="C2878">
        <v>2015</v>
      </c>
      <c r="D2878" s="1">
        <v>42340</v>
      </c>
      <c r="E2878" t="s">
        <v>44037</v>
      </c>
      <c r="F2878" t="s">
        <v>44031</v>
      </c>
      <c r="G2878" t="s">
        <v>44038</v>
      </c>
      <c r="H2878">
        <v>85</v>
      </c>
      <c r="I2878" t="s">
        <v>912</v>
      </c>
      <c r="J2878" t="s">
        <v>35115</v>
      </c>
      <c r="M2878" t="s">
        <v>35116</v>
      </c>
      <c r="N2878" t="s">
        <v>35116</v>
      </c>
      <c r="O2878" t="s">
        <v>35117</v>
      </c>
      <c r="P2878" t="s">
        <v>35118</v>
      </c>
      <c r="Q2878" t="s">
        <v>35119</v>
      </c>
      <c r="R2878" t="s">
        <v>35120</v>
      </c>
      <c r="S2878" t="s">
        <v>35121</v>
      </c>
      <c r="T2878">
        <v>7.3</v>
      </c>
      <c r="U2878">
        <v>36275</v>
      </c>
      <c r="V2878" s="12">
        <f>W2878*1.09195121025074</f>
        <v>27298780.256268501</v>
      </c>
      <c r="W2878" s="3">
        <v>25000000</v>
      </c>
      <c r="X2878" s="13">
        <f>Y2878*1.09195121025074</f>
        <v>21157626.994696554</v>
      </c>
      <c r="Y2878" s="3">
        <v>19375982</v>
      </c>
      <c r="Z2878" s="13">
        <f>AA2878*1.09195121025074</f>
        <v>115975458.84707832</v>
      </c>
      <c r="AA2878" s="3">
        <v>106209378</v>
      </c>
      <c r="AB2878">
        <v>123</v>
      </c>
    </row>
    <row r="2879" spans="1:28" x14ac:dyDescent="0.2">
      <c r="A2879" t="s">
        <v>23911</v>
      </c>
      <c r="B2879" t="s">
        <v>23912</v>
      </c>
      <c r="C2879">
        <v>2010</v>
      </c>
      <c r="D2879" s="1">
        <v>40246</v>
      </c>
      <c r="E2879" t="s">
        <v>1045</v>
      </c>
      <c r="F2879" t="s">
        <v>44036</v>
      </c>
      <c r="H2879">
        <v>102</v>
      </c>
      <c r="I2879" t="s">
        <v>25</v>
      </c>
      <c r="J2879" t="s">
        <v>26</v>
      </c>
      <c r="M2879" t="s">
        <v>23913</v>
      </c>
      <c r="N2879" t="s">
        <v>23914</v>
      </c>
      <c r="O2879" t="s">
        <v>23915</v>
      </c>
      <c r="P2879" t="s">
        <v>213</v>
      </c>
      <c r="Q2879" t="s">
        <v>23916</v>
      </c>
      <c r="R2879" t="s">
        <v>23917</v>
      </c>
      <c r="S2879" t="s">
        <v>17451</v>
      </c>
      <c r="T2879">
        <v>6.3</v>
      </c>
      <c r="U2879">
        <v>56184</v>
      </c>
      <c r="V2879" s="12">
        <f>W2879*1.18690152988223</f>
        <v>37980848.956231363</v>
      </c>
      <c r="W2879" s="3">
        <v>32000000</v>
      </c>
      <c r="X2879" s="13">
        <f>Y2879*1.18690152988223</f>
        <v>21131949.721580658</v>
      </c>
      <c r="Y2879" s="3">
        <v>17804299</v>
      </c>
      <c r="Z2879" s="13">
        <f>AA2879*1.18690152988223</f>
        <v>49920023.191386528</v>
      </c>
      <c r="AA2879" s="3">
        <v>42059111</v>
      </c>
      <c r="AB2879">
        <v>126</v>
      </c>
    </row>
    <row r="2880" spans="1:28" hidden="1" x14ac:dyDescent="0.2">
      <c r="A2880" t="s">
        <v>26441</v>
      </c>
      <c r="B2880" t="s">
        <v>26442</v>
      </c>
      <c r="C2880">
        <v>2016</v>
      </c>
      <c r="D2880" t="s">
        <v>25525</v>
      </c>
      <c r="E2880" t="s">
        <v>176</v>
      </c>
      <c r="F2880" t="s">
        <v>44034</v>
      </c>
      <c r="G2880" t="s">
        <v>44036</v>
      </c>
      <c r="H2880">
        <v>91</v>
      </c>
      <c r="I2880" t="s">
        <v>26443</v>
      </c>
      <c r="J2880" t="s">
        <v>26</v>
      </c>
      <c r="M2880" t="s">
        <v>3551</v>
      </c>
      <c r="N2880" t="s">
        <v>26444</v>
      </c>
      <c r="O2880" t="s">
        <v>26445</v>
      </c>
      <c r="P2880" t="s">
        <v>26446</v>
      </c>
      <c r="Q2880" t="s">
        <v>26447</v>
      </c>
      <c r="R2880" t="s">
        <v>26448</v>
      </c>
      <c r="S2880" t="s">
        <v>26449</v>
      </c>
      <c r="T2880">
        <v>5.4</v>
      </c>
      <c r="U2880">
        <v>13149</v>
      </c>
      <c r="W2880"/>
      <c r="X2880"/>
      <c r="Y2880"/>
      <c r="Z2880"/>
      <c r="AA2880">
        <v>2578927</v>
      </c>
      <c r="AB2880">
        <v>143</v>
      </c>
    </row>
    <row r="2881" spans="1:28" hidden="1" x14ac:dyDescent="0.2">
      <c r="A2881" t="s">
        <v>26450</v>
      </c>
      <c r="B2881" t="s">
        <v>26451</v>
      </c>
      <c r="C2881">
        <v>2010</v>
      </c>
      <c r="D2881" t="s">
        <v>23380</v>
      </c>
      <c r="E2881" t="s">
        <v>1045</v>
      </c>
      <c r="F2881" t="s">
        <v>44036</v>
      </c>
      <c r="H2881">
        <v>80</v>
      </c>
      <c r="I2881" t="s">
        <v>8657</v>
      </c>
      <c r="J2881" t="s">
        <v>27</v>
      </c>
      <c r="M2881" t="s">
        <v>26452</v>
      </c>
      <c r="N2881" t="s">
        <v>26453</v>
      </c>
      <c r="O2881" t="s">
        <v>26454</v>
      </c>
      <c r="P2881" t="s">
        <v>26032</v>
      </c>
      <c r="Q2881" t="s">
        <v>26455</v>
      </c>
      <c r="R2881" t="s">
        <v>26456</v>
      </c>
      <c r="S2881" t="s">
        <v>26457</v>
      </c>
      <c r="T2881">
        <v>6.9</v>
      </c>
      <c r="U2881">
        <v>10392</v>
      </c>
      <c r="W2881"/>
      <c r="X2881"/>
      <c r="Y2881"/>
      <c r="Z2881"/>
      <c r="AA2881"/>
      <c r="AB2881">
        <v>33</v>
      </c>
    </row>
    <row r="2882" spans="1:28" hidden="1" x14ac:dyDescent="0.2">
      <c r="A2882" t="s">
        <v>26458</v>
      </c>
      <c r="B2882" t="s">
        <v>26459</v>
      </c>
      <c r="C2882">
        <v>2014</v>
      </c>
      <c r="D2882" s="1">
        <v>42157</v>
      </c>
      <c r="E2882" t="s">
        <v>1045</v>
      </c>
      <c r="F2882" t="s">
        <v>44044</v>
      </c>
      <c r="G2882" t="s">
        <v>44046</v>
      </c>
      <c r="H2882">
        <v>103</v>
      </c>
      <c r="I2882" t="s">
        <v>97</v>
      </c>
      <c r="J2882" t="s">
        <v>26</v>
      </c>
      <c r="M2882" t="s">
        <v>26460</v>
      </c>
      <c r="N2882" t="s">
        <v>26461</v>
      </c>
      <c r="O2882" t="s">
        <v>26462</v>
      </c>
      <c r="P2882" t="s">
        <v>5063</v>
      </c>
      <c r="Q2882" t="s">
        <v>26463</v>
      </c>
      <c r="R2882" t="s">
        <v>26464</v>
      </c>
      <c r="S2882" t="s">
        <v>26465</v>
      </c>
      <c r="T2882">
        <v>6.4</v>
      </c>
      <c r="U2882">
        <v>52134</v>
      </c>
      <c r="W2882"/>
      <c r="X2882"/>
      <c r="Y2882"/>
      <c r="Z2882"/>
      <c r="AA2882">
        <v>2097718</v>
      </c>
      <c r="AB2882">
        <v>234</v>
      </c>
    </row>
    <row r="2883" spans="1:28" hidden="1" x14ac:dyDescent="0.2">
      <c r="A2883" t="s">
        <v>26466</v>
      </c>
      <c r="B2883" t="s">
        <v>26467</v>
      </c>
      <c r="C2883">
        <v>2009</v>
      </c>
      <c r="D2883" s="1">
        <v>40179</v>
      </c>
      <c r="E2883" t="s">
        <v>1045</v>
      </c>
      <c r="F2883" t="s">
        <v>44039</v>
      </c>
      <c r="H2883">
        <v>112</v>
      </c>
      <c r="I2883" t="s">
        <v>4358</v>
      </c>
      <c r="J2883" t="s">
        <v>1076</v>
      </c>
      <c r="K2883" t="s">
        <v>26</v>
      </c>
      <c r="M2883" t="s">
        <v>10025</v>
      </c>
      <c r="N2883" t="s">
        <v>10028</v>
      </c>
      <c r="O2883" t="s">
        <v>26468</v>
      </c>
      <c r="P2883" t="s">
        <v>10028</v>
      </c>
      <c r="Q2883" t="s">
        <v>26469</v>
      </c>
      <c r="R2883" t="s">
        <v>26470</v>
      </c>
      <c r="S2883" t="s">
        <v>26471</v>
      </c>
      <c r="T2883">
        <v>7.4</v>
      </c>
      <c r="U2883">
        <v>30709</v>
      </c>
      <c r="W2883">
        <v>2000000</v>
      </c>
      <c r="X2883"/>
      <c r="Y2883"/>
      <c r="Z2883"/>
      <c r="AA2883">
        <v>14620703</v>
      </c>
      <c r="AB2883">
        <v>17</v>
      </c>
    </row>
    <row r="2884" spans="1:28" hidden="1" x14ac:dyDescent="0.2">
      <c r="A2884" t="s">
        <v>26472</v>
      </c>
      <c r="B2884" t="s">
        <v>26473</v>
      </c>
      <c r="C2884">
        <v>2012</v>
      </c>
      <c r="D2884" s="1">
        <v>40914</v>
      </c>
      <c r="E2884" t="s">
        <v>16512</v>
      </c>
      <c r="F2884" t="s">
        <v>44044</v>
      </c>
      <c r="G2884" t="s">
        <v>44032</v>
      </c>
      <c r="H2884">
        <v>96</v>
      </c>
      <c r="I2884" t="s">
        <v>2371</v>
      </c>
      <c r="J2884" t="s">
        <v>26</v>
      </c>
      <c r="K2884" t="s">
        <v>308</v>
      </c>
      <c r="M2884" t="s">
        <v>22239</v>
      </c>
      <c r="N2884" t="s">
        <v>26474</v>
      </c>
      <c r="O2884" t="s">
        <v>26475</v>
      </c>
      <c r="P2884" t="s">
        <v>1401</v>
      </c>
      <c r="Q2884" t="s">
        <v>26476</v>
      </c>
      <c r="R2884" t="s">
        <v>26477</v>
      </c>
      <c r="S2884" t="s">
        <v>26478</v>
      </c>
      <c r="T2884">
        <v>7</v>
      </c>
      <c r="U2884">
        <v>102076</v>
      </c>
      <c r="W2884">
        <v>20000000</v>
      </c>
      <c r="X2884"/>
      <c r="Y2884"/>
      <c r="Z2884"/>
      <c r="AA2884">
        <v>8826837</v>
      </c>
      <c r="AB2884">
        <v>157</v>
      </c>
    </row>
    <row r="2885" spans="1:28" x14ac:dyDescent="0.2">
      <c r="A2885" t="s">
        <v>25089</v>
      </c>
      <c r="B2885" t="s">
        <v>25090</v>
      </c>
      <c r="C2885">
        <v>2011</v>
      </c>
      <c r="D2885" t="s">
        <v>15206</v>
      </c>
      <c r="E2885" t="s">
        <v>1045</v>
      </c>
      <c r="F2885" t="s">
        <v>44046</v>
      </c>
      <c r="H2885">
        <v>106</v>
      </c>
      <c r="I2885" t="s">
        <v>25</v>
      </c>
      <c r="J2885" t="s">
        <v>26</v>
      </c>
      <c r="M2885" t="s">
        <v>11937</v>
      </c>
      <c r="N2885" t="s">
        <v>25091</v>
      </c>
      <c r="O2885" t="s">
        <v>25092</v>
      </c>
      <c r="P2885" t="s">
        <v>12211</v>
      </c>
      <c r="Q2885" t="s">
        <v>25093</v>
      </c>
      <c r="R2885" t="s">
        <v>25094</v>
      </c>
      <c r="S2885" t="s">
        <v>25095</v>
      </c>
      <c r="T2885">
        <v>6.3</v>
      </c>
      <c r="U2885">
        <v>98172</v>
      </c>
      <c r="V2885" s="12">
        <f>W2885*1.1505830469594</f>
        <v>34517491.408782005</v>
      </c>
      <c r="W2885" s="3">
        <v>30000000</v>
      </c>
      <c r="X2885" s="13">
        <f>Y2885*1.1505830469594</f>
        <v>21058669.329360444</v>
      </c>
      <c r="Y2885" s="3">
        <v>18302607</v>
      </c>
      <c r="Z2885" s="13">
        <f>AA2885*1.1505830469594</f>
        <v>47176904.495338827</v>
      </c>
      <c r="AA2885" s="3">
        <v>41002607</v>
      </c>
      <c r="AB2885">
        <v>257</v>
      </c>
    </row>
    <row r="2886" spans="1:28" x14ac:dyDescent="0.2">
      <c r="A2886" t="s">
        <v>26479</v>
      </c>
      <c r="B2886" t="s">
        <v>26480</v>
      </c>
      <c r="C2886">
        <v>2012</v>
      </c>
      <c r="D2886" s="1">
        <v>41184</v>
      </c>
      <c r="E2886" t="s">
        <v>16512</v>
      </c>
      <c r="F2886" t="s">
        <v>44031</v>
      </c>
      <c r="G2886" t="s">
        <v>44044</v>
      </c>
      <c r="H2886">
        <v>102</v>
      </c>
      <c r="I2886" t="s">
        <v>25</v>
      </c>
      <c r="J2886" t="s">
        <v>26</v>
      </c>
      <c r="K2886" t="s">
        <v>308</v>
      </c>
      <c r="M2886" t="s">
        <v>26481</v>
      </c>
      <c r="N2886" t="s">
        <v>26482</v>
      </c>
      <c r="O2886" t="s">
        <v>26483</v>
      </c>
      <c r="P2886" t="s">
        <v>16031</v>
      </c>
      <c r="Q2886" t="s">
        <v>26484</v>
      </c>
      <c r="R2886" t="s">
        <v>26485</v>
      </c>
      <c r="S2886" t="s">
        <v>26486</v>
      </c>
      <c r="T2886">
        <v>6.6</v>
      </c>
      <c r="U2886">
        <v>143295</v>
      </c>
      <c r="V2886" s="12">
        <f>W2886*1.12725506764114</f>
        <v>47344712.840927877</v>
      </c>
      <c r="W2886" s="3">
        <v>42000000</v>
      </c>
      <c r="X2886" s="13">
        <f>Y2886*1.12725506764114</f>
        <v>20989489.359478027</v>
      </c>
      <c r="Y2886" s="3">
        <v>18620000</v>
      </c>
      <c r="Z2886" s="13">
        <f>AA2886*1.12725506764114</f>
        <v>53697957.347060435</v>
      </c>
      <c r="AA2886" s="3">
        <v>47636031</v>
      </c>
      <c r="AB2886">
        <v>185</v>
      </c>
    </row>
    <row r="2887" spans="1:28" x14ac:dyDescent="0.2">
      <c r="A2887" t="s">
        <v>13898</v>
      </c>
      <c r="B2887" t="s">
        <v>13899</v>
      </c>
      <c r="C2887">
        <v>2007</v>
      </c>
      <c r="D2887" t="s">
        <v>3867</v>
      </c>
      <c r="E2887" t="s">
        <v>3496</v>
      </c>
      <c r="F2887" t="s">
        <v>44045</v>
      </c>
      <c r="G2887" t="s">
        <v>44042</v>
      </c>
      <c r="H2887">
        <v>89</v>
      </c>
      <c r="I2887" t="s">
        <v>25</v>
      </c>
      <c r="J2887" t="s">
        <v>26</v>
      </c>
      <c r="M2887" t="s">
        <v>10263</v>
      </c>
      <c r="N2887" t="s">
        <v>10264</v>
      </c>
      <c r="O2887" t="s">
        <v>13900</v>
      </c>
      <c r="P2887" t="s">
        <v>13901</v>
      </c>
      <c r="Q2887" t="s">
        <v>13902</v>
      </c>
      <c r="R2887" t="s">
        <v>13903</v>
      </c>
      <c r="S2887" t="s">
        <v>13904</v>
      </c>
      <c r="T2887">
        <v>6.2</v>
      </c>
      <c r="U2887">
        <v>83440</v>
      </c>
      <c r="V2887" s="12">
        <f>W2887*1.24823238899982</f>
        <v>24964647.779996399</v>
      </c>
      <c r="W2887" s="3">
        <v>20000000</v>
      </c>
      <c r="X2887" s="13">
        <f>Y2887*1.24823238899982</f>
        <v>20981633.092359535</v>
      </c>
      <c r="Y2887" s="3">
        <v>16809076</v>
      </c>
      <c r="Z2887" s="13">
        <f>AA2887*144548551.06</f>
        <v>3235292463606820</v>
      </c>
      <c r="AA2887" s="3">
        <v>22382047</v>
      </c>
      <c r="AB2887">
        <v>358</v>
      </c>
    </row>
    <row r="2888" spans="1:28" x14ac:dyDescent="0.2">
      <c r="A2888" t="s">
        <v>18963</v>
      </c>
      <c r="B2888" t="s">
        <v>18964</v>
      </c>
      <c r="C2888">
        <v>2008</v>
      </c>
      <c r="D2888" t="s">
        <v>15263</v>
      </c>
      <c r="E2888" t="s">
        <v>44048</v>
      </c>
      <c r="F2888" t="s">
        <v>44046</v>
      </c>
      <c r="G2888" t="s">
        <v>44042</v>
      </c>
      <c r="H2888">
        <v>90</v>
      </c>
      <c r="I2888" t="s">
        <v>7574</v>
      </c>
      <c r="J2888" t="s">
        <v>26</v>
      </c>
      <c r="K2888" t="s">
        <v>11602</v>
      </c>
      <c r="L2888" t="s">
        <v>308</v>
      </c>
      <c r="M2888" t="s">
        <v>18966</v>
      </c>
      <c r="N2888" t="s">
        <v>18967</v>
      </c>
      <c r="O2888" t="s">
        <v>18968</v>
      </c>
      <c r="P2888" t="s">
        <v>2160</v>
      </c>
      <c r="Q2888" t="s">
        <v>18969</v>
      </c>
      <c r="R2888" t="s">
        <v>18970</v>
      </c>
      <c r="S2888" t="s">
        <v>18971</v>
      </c>
      <c r="T2888">
        <v>5.8</v>
      </c>
      <c r="U2888">
        <v>69194</v>
      </c>
      <c r="V2888" s="12">
        <f>W2888*1.20207800169993</f>
        <v>9616624.0135994405</v>
      </c>
      <c r="W2888" s="3">
        <v>8000000</v>
      </c>
      <c r="X2888" s="13">
        <f>Y2888*1.20207800169993</f>
        <v>20955638.279466614</v>
      </c>
      <c r="Y2888" s="3">
        <v>17432844</v>
      </c>
      <c r="Z2888" s="13">
        <f>AA2888*1.20207800169993</f>
        <v>27429323.574757438</v>
      </c>
      <c r="AA2888" s="3">
        <v>22818256</v>
      </c>
      <c r="AB2888">
        <v>398</v>
      </c>
    </row>
    <row r="2889" spans="1:28" x14ac:dyDescent="0.2">
      <c r="A2889" t="s">
        <v>15790</v>
      </c>
      <c r="B2889" t="s">
        <v>15791</v>
      </c>
      <c r="C2889">
        <v>2010</v>
      </c>
      <c r="D2889" s="1">
        <v>40364</v>
      </c>
      <c r="E2889" t="s">
        <v>1045</v>
      </c>
      <c r="F2889" t="s">
        <v>44040</v>
      </c>
      <c r="H2889">
        <v>92</v>
      </c>
      <c r="I2889" t="s">
        <v>4309</v>
      </c>
      <c r="J2889" t="s">
        <v>26</v>
      </c>
      <c r="M2889" t="s">
        <v>3611</v>
      </c>
      <c r="N2889" t="s">
        <v>11938</v>
      </c>
      <c r="O2889" t="s">
        <v>15792</v>
      </c>
      <c r="P2889" t="s">
        <v>861</v>
      </c>
      <c r="Q2889" t="s">
        <v>15793</v>
      </c>
      <c r="R2889" t="s">
        <v>15794</v>
      </c>
      <c r="S2889" t="s">
        <v>15795</v>
      </c>
      <c r="T2889">
        <v>3.8</v>
      </c>
      <c r="U2889">
        <v>15496</v>
      </c>
      <c r="V2889" s="12">
        <f>W2889*1.18690152988223</f>
        <v>41541553.545878053</v>
      </c>
      <c r="W2889" s="3">
        <v>35000000</v>
      </c>
      <c r="X2889" s="13">
        <f>Y2889*1.18690152988223</f>
        <v>20925625.881035112</v>
      </c>
      <c r="Y2889" s="3">
        <v>17630465</v>
      </c>
      <c r="Z2889" s="13">
        <f>AA2889*1.18690152988223</f>
        <v>43146179.134694681</v>
      </c>
      <c r="AA2889" s="3">
        <v>36351945</v>
      </c>
      <c r="AB2889">
        <v>94</v>
      </c>
    </row>
    <row r="2890" spans="1:28" x14ac:dyDescent="0.2">
      <c r="A2890" t="s">
        <v>13730</v>
      </c>
      <c r="B2890" t="s">
        <v>13731</v>
      </c>
      <c r="C2890">
        <v>2006</v>
      </c>
      <c r="D2890" t="s">
        <v>11936</v>
      </c>
      <c r="E2890" t="s">
        <v>3496</v>
      </c>
      <c r="H2890">
        <v>84</v>
      </c>
      <c r="I2890" t="s">
        <v>433</v>
      </c>
      <c r="J2890" t="s">
        <v>26</v>
      </c>
      <c r="M2890" t="s">
        <v>6237</v>
      </c>
      <c r="N2890" t="s">
        <v>13732</v>
      </c>
      <c r="O2890" t="s">
        <v>13733</v>
      </c>
      <c r="P2890" t="s">
        <v>13734</v>
      </c>
      <c r="Q2890" t="s">
        <v>13735</v>
      </c>
      <c r="R2890" t="s">
        <v>13736</v>
      </c>
      <c r="S2890" t="s">
        <v>13737</v>
      </c>
      <c r="T2890">
        <v>4.5999999999999996</v>
      </c>
      <c r="U2890">
        <v>24399</v>
      </c>
      <c r="V2890" s="12">
        <f>W2890*1.28378472222222</f>
        <v>11554062.499999981</v>
      </c>
      <c r="W2890" s="3">
        <v>9000000</v>
      </c>
      <c r="X2890" s="13">
        <f>Y2890*1.28378472222222</f>
        <v>20891774.663645796</v>
      </c>
      <c r="Y2890" s="3">
        <v>16273581</v>
      </c>
      <c r="Z2890" s="13">
        <f>AA2890*1.28378472222222</f>
        <v>27615301.875798564</v>
      </c>
      <c r="AA2890" s="3">
        <v>21510851</v>
      </c>
      <c r="AB2890">
        <v>309</v>
      </c>
    </row>
    <row r="2891" spans="1:28" x14ac:dyDescent="0.2">
      <c r="A2891" t="s">
        <v>2654</v>
      </c>
      <c r="B2891" t="s">
        <v>2655</v>
      </c>
      <c r="C2891">
        <v>2001</v>
      </c>
      <c r="D2891" t="s">
        <v>2656</v>
      </c>
      <c r="E2891" t="s">
        <v>1045</v>
      </c>
      <c r="F2891" t="s">
        <v>44057</v>
      </c>
      <c r="H2891">
        <v>98</v>
      </c>
      <c r="I2891" t="s">
        <v>177</v>
      </c>
      <c r="J2891" t="s">
        <v>26</v>
      </c>
      <c r="M2891" t="s">
        <v>2657</v>
      </c>
      <c r="N2891" t="s">
        <v>2658</v>
      </c>
      <c r="O2891" t="s">
        <v>2659</v>
      </c>
      <c r="P2891" t="s">
        <v>2660</v>
      </c>
      <c r="Q2891" t="s">
        <v>2661</v>
      </c>
      <c r="R2891" t="s">
        <v>2662</v>
      </c>
      <c r="S2891" t="s">
        <v>2663</v>
      </c>
      <c r="T2891">
        <v>5.4</v>
      </c>
      <c r="U2891">
        <v>21409</v>
      </c>
      <c r="V2891" s="12">
        <f>W2891*1.46138339920949</f>
        <v>56993952.56917011</v>
      </c>
      <c r="W2891" s="3">
        <v>39000000</v>
      </c>
      <c r="X2891" s="13">
        <f>Y2891*1.46138339920949</f>
        <v>20855424.410869621</v>
      </c>
      <c r="Y2891" s="3">
        <v>14271015</v>
      </c>
      <c r="Z2891" s="13">
        <f>AA2891*1.46138339920949</f>
        <v>21724947.533399265</v>
      </c>
      <c r="AA2891" s="3">
        <v>14866015</v>
      </c>
      <c r="AB2891">
        <v>247</v>
      </c>
    </row>
    <row r="2892" spans="1:28" x14ac:dyDescent="0.2">
      <c r="A2892" t="s">
        <v>24839</v>
      </c>
      <c r="B2892" t="s">
        <v>24840</v>
      </c>
      <c r="C2892">
        <v>2014</v>
      </c>
      <c r="D2892" t="s">
        <v>19358</v>
      </c>
      <c r="E2892" t="s">
        <v>16512</v>
      </c>
      <c r="F2892" t="s">
        <v>44034</v>
      </c>
      <c r="G2892" t="s">
        <v>44033</v>
      </c>
      <c r="H2892">
        <v>92</v>
      </c>
      <c r="I2892" t="s">
        <v>360</v>
      </c>
      <c r="J2892" t="s">
        <v>26</v>
      </c>
      <c r="M2892" t="s">
        <v>9093</v>
      </c>
      <c r="N2892" t="s">
        <v>24841</v>
      </c>
      <c r="O2892" t="s">
        <v>24842</v>
      </c>
      <c r="P2892" t="s">
        <v>6876</v>
      </c>
      <c r="Q2892" t="s">
        <v>24843</v>
      </c>
      <c r="R2892" t="s">
        <v>24844</v>
      </c>
      <c r="S2892" t="s">
        <v>24845</v>
      </c>
      <c r="T2892">
        <v>5.0999999999999996</v>
      </c>
      <c r="U2892">
        <v>77469</v>
      </c>
      <c r="V2892" s="12">
        <f>W2892*1.09324733035956</f>
        <v>71061076.473371401</v>
      </c>
      <c r="W2892" s="3">
        <v>65000000</v>
      </c>
      <c r="X2892" s="13">
        <f>Y2892*1.09324733035956</f>
        <v>20854009.868334413</v>
      </c>
      <c r="Y2892" s="3">
        <v>19075290</v>
      </c>
      <c r="Z2892" s="13">
        <f>AA2892*1.09324733035956</f>
        <v>83962683.910216704</v>
      </c>
      <c r="AA2892" s="3">
        <v>76801179</v>
      </c>
      <c r="AB2892">
        <v>233</v>
      </c>
    </row>
    <row r="2893" spans="1:28" hidden="1" x14ac:dyDescent="0.2">
      <c r="A2893" t="s">
        <v>26541</v>
      </c>
      <c r="B2893" t="s">
        <v>26542</v>
      </c>
      <c r="C2893">
        <v>2014</v>
      </c>
      <c r="D2893" s="1">
        <v>41952</v>
      </c>
      <c r="E2893" t="s">
        <v>1045</v>
      </c>
      <c r="F2893" t="s">
        <v>44032</v>
      </c>
      <c r="G2893" t="s">
        <v>44036</v>
      </c>
      <c r="H2893">
        <v>93</v>
      </c>
      <c r="I2893" t="s">
        <v>25</v>
      </c>
      <c r="J2893" t="s">
        <v>26</v>
      </c>
      <c r="K2893" t="s">
        <v>308</v>
      </c>
      <c r="M2893" t="s">
        <v>26543</v>
      </c>
      <c r="N2893" t="s">
        <v>26544</v>
      </c>
      <c r="O2893" t="s">
        <v>26545</v>
      </c>
      <c r="P2893" t="s">
        <v>17695</v>
      </c>
      <c r="Q2893" t="s">
        <v>26546</v>
      </c>
      <c r="R2893" t="s">
        <v>26547</v>
      </c>
      <c r="S2893" t="s">
        <v>26548</v>
      </c>
      <c r="T2893">
        <v>6.8</v>
      </c>
      <c r="U2893">
        <v>39336</v>
      </c>
      <c r="W2893"/>
      <c r="X2893"/>
      <c r="Y2893">
        <v>5284309</v>
      </c>
      <c r="Z2893"/>
      <c r="AA2893">
        <v>5776640</v>
      </c>
      <c r="AB2893">
        <v>101</v>
      </c>
    </row>
    <row r="2894" spans="1:28" x14ac:dyDescent="0.2">
      <c r="A2894" t="s">
        <v>2834</v>
      </c>
      <c r="B2894" t="s">
        <v>2835</v>
      </c>
      <c r="C2894">
        <v>2001</v>
      </c>
      <c r="D2894" t="s">
        <v>516</v>
      </c>
      <c r="E2894" t="s">
        <v>1045</v>
      </c>
      <c r="H2894">
        <v>87</v>
      </c>
      <c r="I2894" t="s">
        <v>25</v>
      </c>
      <c r="J2894" t="s">
        <v>26</v>
      </c>
      <c r="M2894" t="s">
        <v>2836</v>
      </c>
      <c r="N2894" t="s">
        <v>2837</v>
      </c>
      <c r="O2894" t="s">
        <v>2838</v>
      </c>
      <c r="P2894" t="s">
        <v>2836</v>
      </c>
      <c r="Q2894" t="s">
        <v>2839</v>
      </c>
      <c r="R2894" t="s">
        <v>2840</v>
      </c>
      <c r="S2894" t="s">
        <v>2841</v>
      </c>
      <c r="T2894">
        <v>4.5999999999999996</v>
      </c>
      <c r="U2894">
        <v>45503</v>
      </c>
      <c r="V2894" s="12">
        <f>W2894*1.46138339920949</f>
        <v>20459367.588932861</v>
      </c>
      <c r="W2894" s="3">
        <v>14000000</v>
      </c>
      <c r="X2894" s="13">
        <f>Y2894*1.46138339920949</f>
        <v>20832010.126047485</v>
      </c>
      <c r="Y2894" s="3">
        <v>14254993</v>
      </c>
      <c r="Z2894" s="13">
        <f>AA2894*1.46138339920949</f>
        <v>20960663.013596892</v>
      </c>
      <c r="AA2894" s="3">
        <v>14343028</v>
      </c>
      <c r="AB2894">
        <v>681</v>
      </c>
    </row>
    <row r="2895" spans="1:28" x14ac:dyDescent="0.2">
      <c r="A2895" t="s">
        <v>15869</v>
      </c>
      <c r="B2895" t="s">
        <v>15870</v>
      </c>
      <c r="C2895">
        <v>2008</v>
      </c>
      <c r="D2895" t="s">
        <v>15871</v>
      </c>
      <c r="E2895" t="s">
        <v>44043</v>
      </c>
      <c r="F2895" t="s">
        <v>44040</v>
      </c>
      <c r="G2895" t="s">
        <v>44034</v>
      </c>
      <c r="H2895">
        <v>106</v>
      </c>
      <c r="I2895" t="s">
        <v>15872</v>
      </c>
      <c r="J2895" t="s">
        <v>26</v>
      </c>
      <c r="M2895" t="s">
        <v>4461</v>
      </c>
      <c r="N2895" t="s">
        <v>15873</v>
      </c>
      <c r="O2895" t="s">
        <v>15874</v>
      </c>
      <c r="P2895" t="s">
        <v>861</v>
      </c>
      <c r="Q2895" t="s">
        <v>15875</v>
      </c>
      <c r="R2895" t="s">
        <v>15876</v>
      </c>
      <c r="S2895" t="s">
        <v>15877</v>
      </c>
      <c r="T2895">
        <v>6.1</v>
      </c>
      <c r="U2895">
        <v>72373</v>
      </c>
      <c r="V2895" s="12">
        <f>W2895*1.20207800169993</f>
        <v>72124680.101995796</v>
      </c>
      <c r="W2895" s="3">
        <v>60000000</v>
      </c>
      <c r="X2895" s="13">
        <f>Y2895*1.20207800169993</f>
        <v>20800065.344486609</v>
      </c>
      <c r="Y2895" s="3">
        <v>17303424</v>
      </c>
      <c r="Z2895" s="13">
        <f>AA2895*1.20207800169993</f>
        <v>75494321.114801005</v>
      </c>
      <c r="AA2895" s="3">
        <v>62803180</v>
      </c>
      <c r="AB2895">
        <v>131</v>
      </c>
    </row>
    <row r="2896" spans="1:28" x14ac:dyDescent="0.2">
      <c r="A2896" t="s">
        <v>16198</v>
      </c>
      <c r="B2896" t="s">
        <v>16199</v>
      </c>
      <c r="C2896">
        <v>2012</v>
      </c>
      <c r="D2896" s="1">
        <v>41155</v>
      </c>
      <c r="E2896" t="s">
        <v>1045</v>
      </c>
      <c r="F2896" t="s">
        <v>44032</v>
      </c>
      <c r="H2896">
        <v>91</v>
      </c>
      <c r="I2896" t="s">
        <v>25</v>
      </c>
      <c r="J2896" t="s">
        <v>26</v>
      </c>
      <c r="M2896" t="s">
        <v>1140</v>
      </c>
      <c r="N2896" t="s">
        <v>16200</v>
      </c>
      <c r="O2896" t="s">
        <v>16201</v>
      </c>
      <c r="P2896" t="s">
        <v>447</v>
      </c>
      <c r="Q2896" t="s">
        <v>16202</v>
      </c>
      <c r="R2896" t="s">
        <v>16203</v>
      </c>
      <c r="S2896" t="s">
        <v>16204</v>
      </c>
      <c r="T2896">
        <v>5.9</v>
      </c>
      <c r="U2896">
        <v>39649</v>
      </c>
      <c r="V2896" s="12">
        <f>W2896*1.12725506764114</f>
        <v>45090202.705645598</v>
      </c>
      <c r="W2896" s="3">
        <v>40000000</v>
      </c>
      <c r="X2896" s="13">
        <f>Y2896*1.12725506764114</f>
        <v>20797999.15937262</v>
      </c>
      <c r="Y2896" s="3">
        <v>18450127</v>
      </c>
      <c r="Z2896" s="13">
        <f>AA2896*1.12725506764114</f>
        <v>27502760.122267991</v>
      </c>
      <c r="AA2896" s="3">
        <v>24397992</v>
      </c>
      <c r="AB2896">
        <v>116</v>
      </c>
    </row>
    <row r="2897" spans="1:28" hidden="1" x14ac:dyDescent="0.2">
      <c r="A2897" t="s">
        <v>26571</v>
      </c>
      <c r="B2897" t="s">
        <v>26572</v>
      </c>
      <c r="C2897">
        <v>2010</v>
      </c>
      <c r="D2897" t="s">
        <v>22584</v>
      </c>
      <c r="E2897" t="s">
        <v>1045</v>
      </c>
      <c r="H2897">
        <v>144</v>
      </c>
      <c r="I2897" t="s">
        <v>943</v>
      </c>
      <c r="J2897" t="s">
        <v>944</v>
      </c>
      <c r="K2897" t="s">
        <v>26573</v>
      </c>
      <c r="M2897" t="s">
        <v>16978</v>
      </c>
      <c r="N2897" t="s">
        <v>26574</v>
      </c>
      <c r="O2897" t="s">
        <v>26575</v>
      </c>
      <c r="P2897" t="s">
        <v>2934</v>
      </c>
      <c r="Q2897" t="s">
        <v>26576</v>
      </c>
      <c r="R2897" t="s">
        <v>26577</v>
      </c>
      <c r="S2897" t="s">
        <v>26578</v>
      </c>
      <c r="T2897">
        <v>5.4</v>
      </c>
      <c r="U2897">
        <v>12402</v>
      </c>
      <c r="W2897"/>
      <c r="X2897"/>
      <c r="Y2897">
        <v>1183658</v>
      </c>
      <c r="Z2897"/>
      <c r="AA2897">
        <v>2340550</v>
      </c>
      <c r="AB2897">
        <v>44</v>
      </c>
    </row>
    <row r="2898" spans="1:28" hidden="1" x14ac:dyDescent="0.2">
      <c r="A2898" t="s">
        <v>26579</v>
      </c>
      <c r="B2898" t="s">
        <v>26580</v>
      </c>
      <c r="C2898">
        <v>2011</v>
      </c>
      <c r="D2898" s="1">
        <v>40606</v>
      </c>
      <c r="E2898" t="s">
        <v>16512</v>
      </c>
      <c r="F2898" t="s">
        <v>44042</v>
      </c>
      <c r="H2898">
        <v>90</v>
      </c>
      <c r="I2898" t="s">
        <v>25</v>
      </c>
      <c r="J2898" t="s">
        <v>26</v>
      </c>
      <c r="M2898" t="s">
        <v>26581</v>
      </c>
      <c r="N2898" t="s">
        <v>26582</v>
      </c>
      <c r="O2898" t="s">
        <v>26583</v>
      </c>
      <c r="P2898" t="s">
        <v>4993</v>
      </c>
      <c r="Q2898" t="s">
        <v>26584</v>
      </c>
      <c r="R2898" t="s">
        <v>26585</v>
      </c>
      <c r="S2898" t="s">
        <v>26586</v>
      </c>
      <c r="T2898">
        <v>5.4</v>
      </c>
      <c r="U2898">
        <v>11288</v>
      </c>
      <c r="W2898">
        <v>6000000</v>
      </c>
      <c r="X2898"/>
      <c r="Y2898"/>
      <c r="Z2898"/>
      <c r="AA2898"/>
      <c r="AB2898">
        <v>42</v>
      </c>
    </row>
    <row r="2899" spans="1:28" hidden="1" x14ac:dyDescent="0.2">
      <c r="A2899" t="s">
        <v>26587</v>
      </c>
      <c r="B2899" t="s">
        <v>26588</v>
      </c>
      <c r="C2899">
        <v>2010</v>
      </c>
      <c r="D2899" s="1">
        <v>40514</v>
      </c>
      <c r="E2899" t="s">
        <v>1045</v>
      </c>
      <c r="H2899">
        <v>95</v>
      </c>
      <c r="I2899" t="s">
        <v>4358</v>
      </c>
      <c r="J2899" t="s">
        <v>1076</v>
      </c>
      <c r="M2899" t="s">
        <v>22032</v>
      </c>
      <c r="N2899" t="s">
        <v>24347</v>
      </c>
      <c r="O2899" t="s">
        <v>26589</v>
      </c>
      <c r="P2899" t="s">
        <v>22035</v>
      </c>
      <c r="Q2899" t="s">
        <v>26590</v>
      </c>
      <c r="R2899" t="s">
        <v>26591</v>
      </c>
      <c r="S2899" t="s">
        <v>26592</v>
      </c>
      <c r="T2899">
        <v>4</v>
      </c>
      <c r="U2899">
        <v>17191</v>
      </c>
      <c r="W2899"/>
      <c r="X2899"/>
      <c r="Y2899"/>
      <c r="Z2899"/>
      <c r="AA2899">
        <v>22588876</v>
      </c>
      <c r="AB2899">
        <v>2</v>
      </c>
    </row>
    <row r="2900" spans="1:28" x14ac:dyDescent="0.2">
      <c r="A2900" t="s">
        <v>20609</v>
      </c>
      <c r="B2900" t="s">
        <v>20610</v>
      </c>
      <c r="C2900">
        <v>2009</v>
      </c>
      <c r="D2900" t="s">
        <v>15871</v>
      </c>
      <c r="E2900" t="s">
        <v>1045</v>
      </c>
      <c r="F2900" t="s">
        <v>44050</v>
      </c>
      <c r="H2900">
        <v>90</v>
      </c>
      <c r="I2900" t="s">
        <v>25</v>
      </c>
      <c r="J2900" t="s">
        <v>26</v>
      </c>
      <c r="M2900" t="s">
        <v>20611</v>
      </c>
      <c r="N2900" t="s">
        <v>20611</v>
      </c>
      <c r="O2900" t="s">
        <v>20612</v>
      </c>
      <c r="P2900" t="s">
        <v>15029</v>
      </c>
      <c r="Q2900" t="s">
        <v>20613</v>
      </c>
      <c r="R2900" t="s">
        <v>20614</v>
      </c>
      <c r="S2900" t="s">
        <v>20615</v>
      </c>
      <c r="T2900">
        <v>6.1</v>
      </c>
      <c r="U2900">
        <v>41679</v>
      </c>
      <c r="V2900" s="12">
        <f>W2900*1.20636999678377</f>
        <v>24127399.935675401</v>
      </c>
      <c r="W2900" s="3">
        <v>20000000</v>
      </c>
      <c r="X2900" s="13">
        <f>Y2900*1.20636999678377</f>
        <v>20787312.468250204</v>
      </c>
      <c r="Y2900" s="3">
        <v>17231291</v>
      </c>
      <c r="Z2900" s="13">
        <f>AA2900*1.20636999678377</f>
        <v>22437398.61992101</v>
      </c>
      <c r="AA2900" s="3">
        <v>18599102</v>
      </c>
      <c r="AB2900">
        <v>69</v>
      </c>
    </row>
    <row r="2901" spans="1:28" hidden="1" x14ac:dyDescent="0.2">
      <c r="A2901" t="s">
        <v>26599</v>
      </c>
      <c r="B2901" t="s">
        <v>26600</v>
      </c>
      <c r="C2901">
        <v>2011</v>
      </c>
      <c r="D2901" t="s">
        <v>26601</v>
      </c>
      <c r="E2901" t="s">
        <v>16512</v>
      </c>
      <c r="F2901" t="s">
        <v>44044</v>
      </c>
      <c r="G2901" t="s">
        <v>44034</v>
      </c>
      <c r="H2901">
        <v>91</v>
      </c>
      <c r="I2901" t="s">
        <v>25</v>
      </c>
      <c r="J2901" t="s">
        <v>26</v>
      </c>
      <c r="M2901" t="s">
        <v>9053</v>
      </c>
      <c r="N2901" t="s">
        <v>26602</v>
      </c>
      <c r="O2901" t="s">
        <v>26603</v>
      </c>
      <c r="P2901" t="s">
        <v>26604</v>
      </c>
      <c r="Q2901" t="s">
        <v>26605</v>
      </c>
      <c r="R2901" t="s">
        <v>26606</v>
      </c>
      <c r="S2901" t="s">
        <v>26607</v>
      </c>
      <c r="T2901">
        <v>5.0999999999999996</v>
      </c>
      <c r="U2901">
        <v>10364</v>
      </c>
      <c r="W2901">
        <v>10000000</v>
      </c>
      <c r="X2901"/>
      <c r="Y2901"/>
      <c r="Z2901"/>
      <c r="AA2901"/>
      <c r="AB2901">
        <v>49</v>
      </c>
    </row>
    <row r="2902" spans="1:28" hidden="1" x14ac:dyDescent="0.2">
      <c r="A2902" t="s">
        <v>26608</v>
      </c>
      <c r="B2902" t="s">
        <v>26609</v>
      </c>
      <c r="C2902">
        <v>2010</v>
      </c>
      <c r="D2902" s="1">
        <v>40493</v>
      </c>
      <c r="E2902" t="s">
        <v>176</v>
      </c>
      <c r="F2902" t="s">
        <v>44036</v>
      </c>
      <c r="H2902">
        <v>98</v>
      </c>
      <c r="I2902" t="s">
        <v>1983</v>
      </c>
      <c r="J2902" t="s">
        <v>26</v>
      </c>
      <c r="K2902" t="s">
        <v>27</v>
      </c>
      <c r="M2902" t="s">
        <v>26610</v>
      </c>
      <c r="N2902" t="s">
        <v>26611</v>
      </c>
      <c r="O2902" t="s">
        <v>26612</v>
      </c>
      <c r="P2902" t="s">
        <v>26613</v>
      </c>
      <c r="Q2902" t="s">
        <v>26614</v>
      </c>
      <c r="R2902" t="s">
        <v>26615</v>
      </c>
      <c r="S2902" t="s">
        <v>26616</v>
      </c>
      <c r="T2902">
        <v>6.4</v>
      </c>
      <c r="U2902">
        <v>12106</v>
      </c>
      <c r="W2902"/>
      <c r="X2902"/>
      <c r="Y2902"/>
      <c r="Z2902"/>
      <c r="AA2902"/>
      <c r="AB2902">
        <v>44</v>
      </c>
    </row>
    <row r="2903" spans="1:28" hidden="1" x14ac:dyDescent="0.2">
      <c r="A2903" t="s">
        <v>26617</v>
      </c>
      <c r="B2903" t="s">
        <v>26618</v>
      </c>
      <c r="C2903">
        <v>2011</v>
      </c>
      <c r="D2903" t="s">
        <v>26619</v>
      </c>
      <c r="E2903" t="s">
        <v>44035</v>
      </c>
      <c r="F2903" t="s">
        <v>44032</v>
      </c>
      <c r="H2903">
        <v>100</v>
      </c>
      <c r="I2903" t="s">
        <v>25</v>
      </c>
      <c r="J2903" t="s">
        <v>26</v>
      </c>
      <c r="K2903" t="s">
        <v>27</v>
      </c>
      <c r="M2903" t="s">
        <v>26620</v>
      </c>
      <c r="N2903" t="s">
        <v>26621</v>
      </c>
      <c r="O2903" t="s">
        <v>26622</v>
      </c>
      <c r="P2903" t="s">
        <v>13116</v>
      </c>
      <c r="Q2903" t="s">
        <v>26623</v>
      </c>
      <c r="R2903" t="s">
        <v>26624</v>
      </c>
      <c r="S2903" t="s">
        <v>26625</v>
      </c>
      <c r="T2903">
        <v>6.8</v>
      </c>
      <c r="U2903">
        <v>22542</v>
      </c>
      <c r="W2903"/>
      <c r="X2903"/>
      <c r="Y2903">
        <v>68945</v>
      </c>
      <c r="Z2903"/>
      <c r="AA2903">
        <v>123700</v>
      </c>
      <c r="AB2903">
        <v>60</v>
      </c>
    </row>
    <row r="2904" spans="1:28" x14ac:dyDescent="0.2">
      <c r="A2904" t="s">
        <v>5024</v>
      </c>
      <c r="B2904" t="s">
        <v>5025</v>
      </c>
      <c r="C2904">
        <v>2002</v>
      </c>
      <c r="D2904" t="s">
        <v>5026</v>
      </c>
      <c r="E2904" t="s">
        <v>1045</v>
      </c>
      <c r="F2904" t="s">
        <v>44036</v>
      </c>
      <c r="H2904">
        <v>103</v>
      </c>
      <c r="I2904" t="s">
        <v>25</v>
      </c>
      <c r="J2904" t="s">
        <v>26</v>
      </c>
      <c r="M2904" t="s">
        <v>1687</v>
      </c>
      <c r="N2904" t="s">
        <v>5027</v>
      </c>
      <c r="O2904" t="s">
        <v>5028</v>
      </c>
      <c r="P2904" t="s">
        <v>488</v>
      </c>
      <c r="Q2904" t="s">
        <v>5029</v>
      </c>
      <c r="R2904" t="s">
        <v>5030</v>
      </c>
      <c r="S2904" t="s">
        <v>5031</v>
      </c>
      <c r="T2904">
        <v>5.8</v>
      </c>
      <c r="U2904">
        <v>22866</v>
      </c>
      <c r="V2904" s="12">
        <f>W2904*1.43863813229572</f>
        <v>57545525.291828804</v>
      </c>
      <c r="W2904" s="3">
        <v>40000000</v>
      </c>
      <c r="X2904" s="13">
        <f>Y2904*1.43863813229572</f>
        <v>20786291.093268484</v>
      </c>
      <c r="Y2904" s="3">
        <v>14448589</v>
      </c>
      <c r="Z2904" s="13">
        <f>AA2904*1.43863813229572</f>
        <v>24273667.894280158</v>
      </c>
      <c r="AA2904" s="3">
        <v>16872671</v>
      </c>
      <c r="AB2904">
        <v>125</v>
      </c>
    </row>
    <row r="2905" spans="1:28" x14ac:dyDescent="0.2">
      <c r="A2905" t="s">
        <v>25205</v>
      </c>
      <c r="B2905" t="s">
        <v>25206</v>
      </c>
      <c r="C2905">
        <v>2012</v>
      </c>
      <c r="D2905" t="s">
        <v>13076</v>
      </c>
      <c r="E2905" t="s">
        <v>1045</v>
      </c>
      <c r="F2905" t="s">
        <v>44032</v>
      </c>
      <c r="H2905">
        <v>98</v>
      </c>
      <c r="I2905" t="s">
        <v>1561</v>
      </c>
      <c r="J2905" t="s">
        <v>26</v>
      </c>
      <c r="K2905" t="s">
        <v>64</v>
      </c>
      <c r="L2905" t="s">
        <v>4240</v>
      </c>
      <c r="M2905" t="s">
        <v>20144</v>
      </c>
      <c r="N2905" t="s">
        <v>25207</v>
      </c>
      <c r="O2905" t="s">
        <v>25208</v>
      </c>
      <c r="P2905" t="s">
        <v>4923</v>
      </c>
      <c r="Q2905" t="s">
        <v>25209</v>
      </c>
      <c r="R2905" t="s">
        <v>25210</v>
      </c>
      <c r="S2905" t="s">
        <v>25211</v>
      </c>
      <c r="T2905">
        <v>6.8</v>
      </c>
      <c r="U2905">
        <v>18867</v>
      </c>
      <c r="V2905" s="12">
        <f>W2905*1.12725506764114</f>
        <v>12399805.744052539</v>
      </c>
      <c r="W2905" s="3">
        <v>11000000</v>
      </c>
      <c r="X2905" s="13">
        <f>Y2905*1.12725506764114</f>
        <v>20730352.582763478</v>
      </c>
      <c r="Y2905" s="3">
        <v>18390117</v>
      </c>
      <c r="Z2905" s="13">
        <f>AA2905*1.12725506764114</f>
        <v>67094557.548010804</v>
      </c>
      <c r="AA2905" s="3">
        <v>59520298</v>
      </c>
      <c r="AB2905">
        <v>146</v>
      </c>
    </row>
    <row r="2906" spans="1:28" x14ac:dyDescent="0.2">
      <c r="A2906" t="s">
        <v>36750</v>
      </c>
      <c r="B2906" t="s">
        <v>19580</v>
      </c>
      <c r="C2906">
        <v>2016</v>
      </c>
      <c r="D2906" t="s">
        <v>18430</v>
      </c>
      <c r="E2906" t="s">
        <v>44035</v>
      </c>
      <c r="F2906" t="s">
        <v>44032</v>
      </c>
      <c r="G2906" t="s">
        <v>44050</v>
      </c>
      <c r="H2906">
        <v>134</v>
      </c>
      <c r="I2906" t="s">
        <v>36751</v>
      </c>
      <c r="J2906" t="s">
        <v>26</v>
      </c>
      <c r="K2906" t="s">
        <v>307</v>
      </c>
      <c r="M2906" t="s">
        <v>797</v>
      </c>
      <c r="N2906" t="s">
        <v>36752</v>
      </c>
      <c r="O2906" t="s">
        <v>36753</v>
      </c>
      <c r="P2906" t="s">
        <v>36754</v>
      </c>
      <c r="Q2906" t="s">
        <v>36755</v>
      </c>
      <c r="R2906" t="s">
        <v>36756</v>
      </c>
      <c r="S2906" t="s">
        <v>36757</v>
      </c>
      <c r="T2906">
        <v>7.1</v>
      </c>
      <c r="U2906">
        <v>33910</v>
      </c>
      <c r="V2906" s="12">
        <f>W2906*1.07834771485832</f>
        <v>37742170.020041205</v>
      </c>
      <c r="W2906" s="3">
        <v>35000000</v>
      </c>
      <c r="X2906" s="13">
        <f>Y2906*1.07834771485832</f>
        <v>20710969.429545872</v>
      </c>
      <c r="Y2906" s="3">
        <v>19206207</v>
      </c>
      <c r="Z2906" s="13">
        <f>AA2906*1.07834771485832</f>
        <v>27034458.660251662</v>
      </c>
      <c r="AA2906" s="3">
        <v>25070261</v>
      </c>
      <c r="AB2906">
        <v>99</v>
      </c>
    </row>
    <row r="2907" spans="1:28" x14ac:dyDescent="0.2">
      <c r="A2907" t="s">
        <v>38691</v>
      </c>
      <c r="B2907" t="s">
        <v>38692</v>
      </c>
      <c r="C2907">
        <v>2019</v>
      </c>
      <c r="D2907" t="s">
        <v>38693</v>
      </c>
      <c r="E2907" t="s">
        <v>1045</v>
      </c>
      <c r="F2907" t="s">
        <v>44032</v>
      </c>
      <c r="H2907">
        <v>97</v>
      </c>
      <c r="I2907" t="s">
        <v>25</v>
      </c>
      <c r="J2907" t="s">
        <v>26</v>
      </c>
      <c r="M2907" t="s">
        <v>38694</v>
      </c>
      <c r="N2907" t="s">
        <v>38694</v>
      </c>
      <c r="O2907" t="s">
        <v>38695</v>
      </c>
      <c r="P2907" t="s">
        <v>38696</v>
      </c>
      <c r="Q2907" t="s">
        <v>38697</v>
      </c>
      <c r="R2907" t="s">
        <v>38698</v>
      </c>
      <c r="S2907" t="s">
        <v>38699</v>
      </c>
      <c r="T2907">
        <v>7.6</v>
      </c>
      <c r="U2907">
        <v>51322</v>
      </c>
      <c r="V2907" s="12">
        <f>W2907*1.01233684194057</f>
        <v>6276488.4200315345</v>
      </c>
      <c r="W2907" s="3">
        <v>6200000</v>
      </c>
      <c r="X2907" s="13">
        <f>Y2907*1.01233684194057</f>
        <v>20709527.638441376</v>
      </c>
      <c r="Y2907" s="3">
        <v>20457151</v>
      </c>
      <c r="Z2907" s="13">
        <f>AA2907*1.01233684194057</f>
        <v>23912113.953457199</v>
      </c>
      <c r="AA2907" s="3">
        <v>23620709</v>
      </c>
      <c r="AB2907">
        <v>423</v>
      </c>
    </row>
    <row r="2908" spans="1:28" x14ac:dyDescent="0.2">
      <c r="A2908" t="s">
        <v>20090</v>
      </c>
      <c r="B2908" t="s">
        <v>20091</v>
      </c>
      <c r="C2908">
        <v>2014</v>
      </c>
      <c r="D2908" t="s">
        <v>16589</v>
      </c>
      <c r="E2908" t="s">
        <v>16512</v>
      </c>
      <c r="F2908" t="s">
        <v>44031</v>
      </c>
      <c r="G2908" t="s">
        <v>44034</v>
      </c>
      <c r="H2908">
        <v>99</v>
      </c>
      <c r="I2908" t="s">
        <v>20092</v>
      </c>
      <c r="J2908" t="s">
        <v>26</v>
      </c>
      <c r="M2908" t="s">
        <v>309</v>
      </c>
      <c r="N2908" t="s">
        <v>20093</v>
      </c>
      <c r="O2908" t="s">
        <v>20094</v>
      </c>
      <c r="P2908" t="s">
        <v>20095</v>
      </c>
      <c r="Q2908" t="s">
        <v>20096</v>
      </c>
      <c r="R2908" t="s">
        <v>20097</v>
      </c>
      <c r="S2908" t="s">
        <v>20098</v>
      </c>
      <c r="T2908">
        <v>4.2</v>
      </c>
      <c r="U2908">
        <v>52067</v>
      </c>
      <c r="V2908" s="12">
        <f>W2908*1.09324733035956</f>
        <v>76527313.125169203</v>
      </c>
      <c r="W2908" s="3">
        <v>70000000</v>
      </c>
      <c r="X2908" s="13">
        <f>Y2908*1.09324733035956</f>
        <v>20606113.849680722</v>
      </c>
      <c r="Y2908" s="3">
        <v>18848538</v>
      </c>
      <c r="Z2908" s="13">
        <f>AA2908*1.09324733035956</f>
        <v>66993597.304896802</v>
      </c>
      <c r="AA2908" s="3">
        <v>61279452</v>
      </c>
      <c r="AB2908">
        <v>237</v>
      </c>
    </row>
    <row r="2909" spans="1:28" x14ac:dyDescent="0.2">
      <c r="A2909" t="s">
        <v>6109</v>
      </c>
      <c r="B2909" t="s">
        <v>6110</v>
      </c>
      <c r="C2909">
        <v>2002</v>
      </c>
      <c r="D2909" t="s">
        <v>5098</v>
      </c>
      <c r="E2909" t="s">
        <v>16512</v>
      </c>
      <c r="F2909" t="s">
        <v>44044</v>
      </c>
      <c r="G2909" t="s">
        <v>44045</v>
      </c>
      <c r="H2909">
        <v>91</v>
      </c>
      <c r="I2909" t="s">
        <v>97</v>
      </c>
      <c r="J2909" t="s">
        <v>26</v>
      </c>
      <c r="M2909" t="s">
        <v>6111</v>
      </c>
      <c r="N2909" t="s">
        <v>5630</v>
      </c>
      <c r="O2909" t="s">
        <v>6112</v>
      </c>
      <c r="P2909" t="s">
        <v>2278</v>
      </c>
      <c r="Q2909" t="s">
        <v>6113</v>
      </c>
      <c r="R2909" t="s">
        <v>6114</v>
      </c>
      <c r="S2909" t="s">
        <v>6115</v>
      </c>
      <c r="T2909">
        <v>3.7</v>
      </c>
      <c r="U2909">
        <v>19001</v>
      </c>
      <c r="V2909" s="12">
        <f>W2909*1.43863813229572</f>
        <v>100704669.2607004</v>
      </c>
      <c r="W2909" s="3">
        <v>70000000</v>
      </c>
      <c r="X2909" s="13">
        <f>Y2909*1.43863813229572</f>
        <v>20583981.167276267</v>
      </c>
      <c r="Y2909" s="3">
        <v>14307963</v>
      </c>
      <c r="Z2909" s="13">
        <f>AA2909*1.43863813229572</f>
        <v>28995606.253968876</v>
      </c>
      <c r="AA2909" s="3">
        <v>20154899</v>
      </c>
      <c r="AB2909">
        <v>282</v>
      </c>
    </row>
    <row r="2910" spans="1:28" hidden="1" x14ac:dyDescent="0.2">
      <c r="A2910" t="s">
        <v>26669</v>
      </c>
      <c r="B2910" t="s">
        <v>26670</v>
      </c>
      <c r="C2910">
        <v>2010</v>
      </c>
      <c r="D2910" s="1">
        <v>40520</v>
      </c>
      <c r="E2910" t="s">
        <v>16512</v>
      </c>
      <c r="F2910" t="s">
        <v>44044</v>
      </c>
      <c r="G2910" t="s">
        <v>44032</v>
      </c>
      <c r="H2910">
        <v>144</v>
      </c>
      <c r="I2910" t="s">
        <v>3660</v>
      </c>
      <c r="J2910" t="s">
        <v>3179</v>
      </c>
      <c r="M2910" t="s">
        <v>8723</v>
      </c>
      <c r="N2910" t="s">
        <v>26671</v>
      </c>
      <c r="O2910" t="s">
        <v>26672</v>
      </c>
      <c r="P2910" t="s">
        <v>14005</v>
      </c>
      <c r="Q2910" t="s">
        <v>26673</v>
      </c>
      <c r="R2910" t="s">
        <v>26674</v>
      </c>
      <c r="S2910" t="s">
        <v>26675</v>
      </c>
      <c r="T2910">
        <v>7.8</v>
      </c>
      <c r="U2910">
        <v>106092</v>
      </c>
      <c r="W2910"/>
      <c r="X2910"/>
      <c r="Y2910">
        <v>129210</v>
      </c>
      <c r="Z2910"/>
      <c r="AA2910">
        <v>12966357</v>
      </c>
      <c r="AB2910">
        <v>298</v>
      </c>
    </row>
    <row r="2911" spans="1:28" x14ac:dyDescent="0.2">
      <c r="A2911" t="s">
        <v>13944</v>
      </c>
      <c r="B2911" t="s">
        <v>13945</v>
      </c>
      <c r="C2911">
        <v>2007</v>
      </c>
      <c r="D2911" t="s">
        <v>12207</v>
      </c>
      <c r="E2911" t="s">
        <v>44041</v>
      </c>
      <c r="F2911" t="s">
        <v>44042</v>
      </c>
      <c r="H2911">
        <v>84</v>
      </c>
      <c r="I2911" t="s">
        <v>25</v>
      </c>
      <c r="J2911" t="s">
        <v>26</v>
      </c>
      <c r="M2911" t="s">
        <v>13946</v>
      </c>
      <c r="N2911" t="s">
        <v>13947</v>
      </c>
      <c r="O2911" t="s">
        <v>13948</v>
      </c>
      <c r="P2911" t="s">
        <v>13949</v>
      </c>
      <c r="Q2911" t="s">
        <v>13950</v>
      </c>
      <c r="R2911" t="s">
        <v>13951</v>
      </c>
      <c r="S2911" t="s">
        <v>13952</v>
      </c>
      <c r="T2911">
        <v>5.6</v>
      </c>
      <c r="U2911">
        <v>40111</v>
      </c>
      <c r="V2911" s="12">
        <f>W2911*1.24823238899982</f>
        <v>12482323.889998199</v>
      </c>
      <c r="W2911" s="3">
        <v>10000000</v>
      </c>
      <c r="X2911" s="13">
        <f>Y2911*1.24823238899982</f>
        <v>20562083.462930862</v>
      </c>
      <c r="Y2911" s="3">
        <v>16472961</v>
      </c>
      <c r="Z2911" s="13">
        <f>AA2911*144548551.06</f>
        <v>3671525246753692</v>
      </c>
      <c r="AA2911" s="3">
        <v>25399945</v>
      </c>
      <c r="AB2911">
        <v>283</v>
      </c>
    </row>
    <row r="2912" spans="1:28" x14ac:dyDescent="0.2">
      <c r="A2912" t="s">
        <v>19587</v>
      </c>
      <c r="B2912" t="s">
        <v>19588</v>
      </c>
      <c r="C2912">
        <v>2009</v>
      </c>
      <c r="D2912" t="s">
        <v>19589</v>
      </c>
      <c r="E2912" t="s">
        <v>176</v>
      </c>
      <c r="F2912" t="s">
        <v>44046</v>
      </c>
      <c r="G2912" t="s">
        <v>44033</v>
      </c>
      <c r="H2912">
        <v>104</v>
      </c>
      <c r="I2912" t="s">
        <v>19590</v>
      </c>
      <c r="J2912" t="s">
        <v>26</v>
      </c>
      <c r="K2912" t="s">
        <v>27</v>
      </c>
      <c r="M2912" t="s">
        <v>5157</v>
      </c>
      <c r="N2912" t="s">
        <v>19591</v>
      </c>
      <c r="O2912" t="s">
        <v>19592</v>
      </c>
      <c r="P2912" t="s">
        <v>3578</v>
      </c>
      <c r="Q2912" t="s">
        <v>19593</v>
      </c>
      <c r="R2912" t="s">
        <v>19594</v>
      </c>
      <c r="S2912" t="s">
        <v>19595</v>
      </c>
      <c r="T2912">
        <v>5.7</v>
      </c>
      <c r="U2912">
        <v>92256</v>
      </c>
      <c r="V2912" s="12">
        <f>W2912*1.20636999678377</f>
        <v>36191099.903513096</v>
      </c>
      <c r="W2912" s="3">
        <v>30000000</v>
      </c>
      <c r="X2912" s="13">
        <f>Y2912*1.20636999678377</f>
        <v>20520558.728191379</v>
      </c>
      <c r="Y2912" s="3">
        <v>17010170</v>
      </c>
      <c r="Z2912" s="13">
        <f>AA2912*1.20636999678377</f>
        <v>32725946.852151334</v>
      </c>
      <c r="AA2912" s="3">
        <v>27127620</v>
      </c>
      <c r="AB2912">
        <v>412</v>
      </c>
    </row>
    <row r="2913" spans="1:28" x14ac:dyDescent="0.2">
      <c r="A2913" t="s">
        <v>36243</v>
      </c>
      <c r="B2913" t="s">
        <v>36244</v>
      </c>
      <c r="C2913">
        <v>2014</v>
      </c>
      <c r="D2913" t="s">
        <v>25222</v>
      </c>
      <c r="E2913" t="s">
        <v>176</v>
      </c>
      <c r="H2913">
        <v>101</v>
      </c>
      <c r="I2913" t="s">
        <v>3037</v>
      </c>
      <c r="J2913" t="s">
        <v>26</v>
      </c>
      <c r="M2913" t="s">
        <v>36245</v>
      </c>
      <c r="N2913" t="s">
        <v>36245</v>
      </c>
      <c r="O2913" t="s">
        <v>36246</v>
      </c>
      <c r="P2913" t="s">
        <v>5705</v>
      </c>
      <c r="Q2913" t="s">
        <v>36247</v>
      </c>
      <c r="R2913" t="s">
        <v>36248</v>
      </c>
      <c r="S2913" t="s">
        <v>36249</v>
      </c>
      <c r="T2913">
        <v>7.5</v>
      </c>
      <c r="U2913">
        <v>124366</v>
      </c>
      <c r="V2913" s="12">
        <f>W2913*1.09324733035956</f>
        <v>5466236.6517978003</v>
      </c>
      <c r="W2913" s="3">
        <v>5000000</v>
      </c>
      <c r="X2913" s="13">
        <f>Y2913*1.09324733035956</f>
        <v>20503166.028322753</v>
      </c>
      <c r="Y2913" s="3">
        <v>18754371</v>
      </c>
      <c r="Z2913" s="13">
        <f>AA2913*1.09324733035956</f>
        <v>48954735.389400154</v>
      </c>
      <c r="AA2913" s="3">
        <v>44779195</v>
      </c>
      <c r="AB2913">
        <v>250</v>
      </c>
    </row>
    <row r="2914" spans="1:28" x14ac:dyDescent="0.2">
      <c r="A2914" t="s">
        <v>12159</v>
      </c>
      <c r="B2914" t="s">
        <v>12160</v>
      </c>
      <c r="C2914">
        <v>2006</v>
      </c>
      <c r="D2914" t="s">
        <v>1859</v>
      </c>
      <c r="E2914" t="s">
        <v>44035</v>
      </c>
      <c r="F2914" t="s">
        <v>44032</v>
      </c>
      <c r="G2914" t="s">
        <v>44049</v>
      </c>
      <c r="H2914">
        <v>123</v>
      </c>
      <c r="I2914" t="s">
        <v>12161</v>
      </c>
      <c r="J2914" t="s">
        <v>26</v>
      </c>
      <c r="K2914" t="s">
        <v>1121</v>
      </c>
      <c r="L2914" t="s">
        <v>27</v>
      </c>
      <c r="M2914" t="s">
        <v>7379</v>
      </c>
      <c r="N2914" t="s">
        <v>7379</v>
      </c>
      <c r="O2914" t="s">
        <v>12162</v>
      </c>
      <c r="P2914" t="s">
        <v>323</v>
      </c>
      <c r="Q2914" t="s">
        <v>12163</v>
      </c>
      <c r="R2914" t="s">
        <v>12164</v>
      </c>
      <c r="S2914" t="s">
        <v>12165</v>
      </c>
      <c r="T2914">
        <v>6.4</v>
      </c>
      <c r="U2914">
        <v>98715</v>
      </c>
      <c r="V2914" s="12">
        <f>W2914*1.28378472222222</f>
        <v>51351388.888888806</v>
      </c>
      <c r="W2914" s="3">
        <v>40000000</v>
      </c>
      <c r="X2914" s="13">
        <f>Y2914*1.28378472222222</f>
        <v>20492376.398715243</v>
      </c>
      <c r="Y2914" s="3">
        <v>15962471</v>
      </c>
      <c r="Z2914" s="13">
        <f>AA2914*1.28378472222222</f>
        <v>78204556.558923483</v>
      </c>
      <c r="AA2914" s="3">
        <v>60917189</v>
      </c>
      <c r="AB2914">
        <v>671</v>
      </c>
    </row>
    <row r="2915" spans="1:28" hidden="1" x14ac:dyDescent="0.2">
      <c r="A2915" t="s">
        <v>26709</v>
      </c>
      <c r="B2915" t="s">
        <v>26710</v>
      </c>
      <c r="C2915">
        <v>2010</v>
      </c>
      <c r="D2915" t="s">
        <v>21659</v>
      </c>
      <c r="E2915" t="s">
        <v>176</v>
      </c>
      <c r="F2915" t="s">
        <v>44034</v>
      </c>
      <c r="H2915">
        <v>114</v>
      </c>
      <c r="I2915" t="s">
        <v>26711</v>
      </c>
      <c r="J2915" t="s">
        <v>2073</v>
      </c>
      <c r="K2915" t="s">
        <v>27</v>
      </c>
      <c r="L2915" t="s">
        <v>14330</v>
      </c>
      <c r="M2915" t="s">
        <v>26712</v>
      </c>
      <c r="N2915" t="s">
        <v>26713</v>
      </c>
      <c r="O2915" t="s">
        <v>26714</v>
      </c>
      <c r="P2915" t="s">
        <v>26715</v>
      </c>
      <c r="Q2915" t="s">
        <v>26716</v>
      </c>
      <c r="R2915" t="s">
        <v>26717</v>
      </c>
      <c r="S2915" t="s">
        <v>26718</v>
      </c>
      <c r="T2915">
        <v>6.7</v>
      </c>
      <c r="U2915">
        <v>13488</v>
      </c>
      <c r="W2915"/>
      <c r="X2915"/>
      <c r="Y2915">
        <v>184292</v>
      </c>
      <c r="Z2915"/>
      <c r="AA2915">
        <v>1214424</v>
      </c>
      <c r="AB2915">
        <v>78</v>
      </c>
    </row>
    <row r="2916" spans="1:28" hidden="1" x14ac:dyDescent="0.2">
      <c r="A2916" t="s">
        <v>26719</v>
      </c>
      <c r="B2916" t="s">
        <v>26720</v>
      </c>
      <c r="C2916">
        <v>2010</v>
      </c>
      <c r="D2916" s="1">
        <v>41522</v>
      </c>
      <c r="E2916" t="s">
        <v>176</v>
      </c>
      <c r="F2916" t="s">
        <v>44042</v>
      </c>
      <c r="H2916">
        <v>106</v>
      </c>
      <c r="I2916" t="s">
        <v>2213</v>
      </c>
      <c r="J2916" t="s">
        <v>934</v>
      </c>
      <c r="M2916" t="s">
        <v>26721</v>
      </c>
      <c r="N2916" t="s">
        <v>26722</v>
      </c>
      <c r="O2916" t="s">
        <v>26723</v>
      </c>
      <c r="P2916" t="s">
        <v>26724</v>
      </c>
      <c r="Q2916" t="s">
        <v>26725</v>
      </c>
      <c r="R2916" t="s">
        <v>26726</v>
      </c>
      <c r="S2916" t="s">
        <v>26727</v>
      </c>
      <c r="T2916">
        <v>7.8</v>
      </c>
      <c r="U2916">
        <v>34860</v>
      </c>
      <c r="W2916"/>
      <c r="X2916"/>
      <c r="Y2916"/>
      <c r="Z2916"/>
      <c r="AA2916">
        <v>45203103</v>
      </c>
      <c r="AB2916">
        <v>121</v>
      </c>
    </row>
    <row r="2917" spans="1:28" x14ac:dyDescent="0.2">
      <c r="A2917" t="s">
        <v>2128</v>
      </c>
      <c r="B2917" t="s">
        <v>2129</v>
      </c>
      <c r="C2917">
        <v>2000</v>
      </c>
      <c r="D2917" t="s">
        <v>392</v>
      </c>
      <c r="E2917" t="s">
        <v>1045</v>
      </c>
      <c r="H2917">
        <v>84</v>
      </c>
      <c r="I2917" t="s">
        <v>25</v>
      </c>
      <c r="J2917" t="s">
        <v>26</v>
      </c>
      <c r="M2917" t="s">
        <v>2130</v>
      </c>
      <c r="N2917" t="s">
        <v>2131</v>
      </c>
      <c r="O2917" t="s">
        <v>2132</v>
      </c>
      <c r="P2917" t="s">
        <v>2133</v>
      </c>
      <c r="Q2917" t="s">
        <v>2134</v>
      </c>
      <c r="R2917" t="s">
        <v>2135</v>
      </c>
      <c r="S2917" t="s">
        <v>2136</v>
      </c>
      <c r="T2917">
        <v>5.2</v>
      </c>
      <c r="U2917">
        <v>12293</v>
      </c>
      <c r="V2917" s="12">
        <f>W2917*1.5029674796748</f>
        <v>36071219.5121952</v>
      </c>
      <c r="W2917" s="3">
        <v>24000000</v>
      </c>
      <c r="X2917" s="13">
        <f>Y2917*1.5029674796748</f>
        <v>20465322.013414677</v>
      </c>
      <c r="Y2917" s="3">
        <v>13616610</v>
      </c>
      <c r="Z2917" s="13">
        <f>AA2917*1.5029674796748</f>
        <v>20655600.702276468</v>
      </c>
      <c r="AA2917" s="3">
        <v>13743212</v>
      </c>
      <c r="AB2917">
        <v>86</v>
      </c>
    </row>
    <row r="2918" spans="1:28" x14ac:dyDescent="0.2">
      <c r="A2918" t="s">
        <v>18196</v>
      </c>
      <c r="B2918" t="s">
        <v>18197</v>
      </c>
      <c r="C2918">
        <v>2008</v>
      </c>
      <c r="D2918" s="1">
        <v>39731</v>
      </c>
      <c r="E2918" t="s">
        <v>176</v>
      </c>
      <c r="F2918" t="s">
        <v>44042</v>
      </c>
      <c r="G2918" t="s">
        <v>44055</v>
      </c>
      <c r="H2918">
        <v>131</v>
      </c>
      <c r="I2918" t="s">
        <v>25</v>
      </c>
      <c r="J2918" t="s">
        <v>26</v>
      </c>
      <c r="K2918" t="s">
        <v>361</v>
      </c>
      <c r="M2918" t="s">
        <v>4249</v>
      </c>
      <c r="N2918" t="s">
        <v>18198</v>
      </c>
      <c r="O2918" t="s">
        <v>18199</v>
      </c>
      <c r="P2918" t="s">
        <v>18200</v>
      </c>
      <c r="Q2918" t="s">
        <v>18201</v>
      </c>
      <c r="R2918" t="s">
        <v>18202</v>
      </c>
      <c r="S2918" t="s">
        <v>18203</v>
      </c>
      <c r="T2918">
        <v>7.6</v>
      </c>
      <c r="U2918">
        <v>414225</v>
      </c>
      <c r="V2918" s="12">
        <f>W2918*1.20207800169993</f>
        <v>18031170.025498949</v>
      </c>
      <c r="W2918" s="3">
        <v>15000000</v>
      </c>
      <c r="X2918" s="13">
        <f>Y2918*1.20207800169993</f>
        <v>20456736.240187086</v>
      </c>
      <c r="Y2918" s="3">
        <v>17017811</v>
      </c>
      <c r="Z2918" s="13">
        <f>AA2918*1.20207800169993</f>
        <v>59179228.027904861</v>
      </c>
      <c r="AA2918" s="3">
        <v>49230772</v>
      </c>
      <c r="AB2918">
        <v>977</v>
      </c>
    </row>
    <row r="2919" spans="1:28" x14ac:dyDescent="0.2">
      <c r="A2919" t="s">
        <v>11550</v>
      </c>
      <c r="B2919" t="s">
        <v>11551</v>
      </c>
      <c r="C2919">
        <v>2007</v>
      </c>
      <c r="D2919" t="s">
        <v>7499</v>
      </c>
      <c r="E2919" t="s">
        <v>44035</v>
      </c>
      <c r="F2919" t="s">
        <v>44032</v>
      </c>
      <c r="G2919" t="s">
        <v>44049</v>
      </c>
      <c r="H2919">
        <v>114</v>
      </c>
      <c r="I2919" t="s">
        <v>7475</v>
      </c>
      <c r="J2919" t="s">
        <v>26</v>
      </c>
      <c r="K2919" t="s">
        <v>308</v>
      </c>
      <c r="L2919" t="s">
        <v>74</v>
      </c>
      <c r="M2919" t="s">
        <v>2827</v>
      </c>
      <c r="N2919" t="s">
        <v>11552</v>
      </c>
      <c r="O2919" t="s">
        <v>11553</v>
      </c>
      <c r="P2919" t="s">
        <v>11554</v>
      </c>
      <c r="Q2919" t="s">
        <v>11555</v>
      </c>
      <c r="R2919" t="s">
        <v>11556</v>
      </c>
      <c r="S2919" t="s">
        <v>11557</v>
      </c>
      <c r="T2919">
        <v>6.8</v>
      </c>
      <c r="U2919">
        <v>66019</v>
      </c>
      <c r="V2919" s="12">
        <f>W2919*1.24823238899982</f>
        <v>68652781.394990101</v>
      </c>
      <c r="W2919" s="3">
        <v>55000000</v>
      </c>
      <c r="X2919" s="13">
        <f>Y2919*1.24823238899982</f>
        <v>20450426.57927005</v>
      </c>
      <c r="Y2919" s="3">
        <v>16383509</v>
      </c>
      <c r="Z2919" s="13">
        <f>AA2919*144548551.06</f>
        <v>1.0954287864230624E+16</v>
      </c>
      <c r="AA2919" s="3">
        <v>75782758</v>
      </c>
      <c r="AB2919">
        <v>239</v>
      </c>
    </row>
    <row r="2920" spans="1:28" hidden="1" x14ac:dyDescent="0.2">
      <c r="A2920" t="s">
        <v>26751</v>
      </c>
      <c r="B2920" t="s">
        <v>26752</v>
      </c>
      <c r="C2920">
        <v>2011</v>
      </c>
      <c r="D2920" s="1">
        <v>41067</v>
      </c>
      <c r="E2920" t="s">
        <v>1045</v>
      </c>
      <c r="F2920" t="s">
        <v>44032</v>
      </c>
      <c r="H2920">
        <v>116</v>
      </c>
      <c r="I2920" t="s">
        <v>26753</v>
      </c>
      <c r="J2920" t="s">
        <v>26</v>
      </c>
      <c r="M2920" t="s">
        <v>6432</v>
      </c>
      <c r="N2920" t="s">
        <v>6432</v>
      </c>
      <c r="O2920" t="s">
        <v>26754</v>
      </c>
      <c r="P2920" t="s">
        <v>18376</v>
      </c>
      <c r="Q2920" t="s">
        <v>26755</v>
      </c>
      <c r="R2920" t="s">
        <v>26756</v>
      </c>
      <c r="S2920" t="s">
        <v>26757</v>
      </c>
      <c r="T2920">
        <v>6.5</v>
      </c>
      <c r="U2920">
        <v>26849</v>
      </c>
      <c r="W2920"/>
      <c r="X2920"/>
      <c r="Y2920">
        <v>1239692</v>
      </c>
      <c r="Z2920"/>
      <c r="AA2920">
        <v>4965950</v>
      </c>
      <c r="AB2920">
        <v>138</v>
      </c>
    </row>
    <row r="2921" spans="1:28" x14ac:dyDescent="0.2">
      <c r="A2921" t="s">
        <v>30716</v>
      </c>
      <c r="B2921" t="s">
        <v>30717</v>
      </c>
      <c r="C2921">
        <v>2012</v>
      </c>
      <c r="D2921" t="s">
        <v>24078</v>
      </c>
      <c r="E2921" t="s">
        <v>3496</v>
      </c>
      <c r="F2921" t="s">
        <v>44045</v>
      </c>
      <c r="G2921" t="s">
        <v>44042</v>
      </c>
      <c r="H2921">
        <v>86</v>
      </c>
      <c r="I2921" t="s">
        <v>25</v>
      </c>
      <c r="J2921" t="s">
        <v>26</v>
      </c>
      <c r="K2921" t="s">
        <v>787</v>
      </c>
      <c r="L2921" t="s">
        <v>75</v>
      </c>
      <c r="M2921" t="s">
        <v>30718</v>
      </c>
      <c r="N2921" t="s">
        <v>30719</v>
      </c>
      <c r="O2921" t="s">
        <v>30720</v>
      </c>
      <c r="P2921" t="s">
        <v>17051</v>
      </c>
      <c r="Q2921" t="s">
        <v>17051</v>
      </c>
      <c r="R2921" t="s">
        <v>30721</v>
      </c>
      <c r="S2921" t="s">
        <v>30722</v>
      </c>
      <c r="T2921">
        <v>5</v>
      </c>
      <c r="U2921">
        <v>63224</v>
      </c>
      <c r="V2921" s="12">
        <f>W2921*1.12725506764114</f>
        <v>1127255.06764114</v>
      </c>
      <c r="W2921" s="3">
        <v>1000000</v>
      </c>
      <c r="X2921" s="13">
        <f>Y2921*1.12725506764114</f>
        <v>20425456.013833106</v>
      </c>
      <c r="Y2921" s="3">
        <v>18119640</v>
      </c>
      <c r="Z2921" s="13">
        <f>AA2921*1.12725506764114</f>
        <v>43275344.591844715</v>
      </c>
      <c r="AA2921" s="3">
        <v>38390020</v>
      </c>
      <c r="AB2921">
        <v>318</v>
      </c>
    </row>
    <row r="2922" spans="1:28" hidden="1" x14ac:dyDescent="0.2">
      <c r="A2922" t="s">
        <v>26765</v>
      </c>
      <c r="B2922" t="s">
        <v>26766</v>
      </c>
      <c r="C2922">
        <v>2012</v>
      </c>
      <c r="D2922" t="s">
        <v>26767</v>
      </c>
      <c r="E2922" t="s">
        <v>1045</v>
      </c>
      <c r="F2922" t="s">
        <v>44032</v>
      </c>
      <c r="G2922" t="s">
        <v>44036</v>
      </c>
      <c r="H2922">
        <v>97</v>
      </c>
      <c r="I2922" t="s">
        <v>25</v>
      </c>
      <c r="J2922" t="s">
        <v>26</v>
      </c>
      <c r="K2922" t="s">
        <v>27</v>
      </c>
      <c r="L2922" t="s">
        <v>787</v>
      </c>
      <c r="M2922" t="s">
        <v>26768</v>
      </c>
      <c r="N2922" t="s">
        <v>26769</v>
      </c>
      <c r="O2922" t="s">
        <v>26770</v>
      </c>
      <c r="P2922" t="s">
        <v>26771</v>
      </c>
      <c r="Q2922" t="s">
        <v>26772</v>
      </c>
      <c r="R2922" t="s">
        <v>26773</v>
      </c>
      <c r="S2922" t="s">
        <v>26774</v>
      </c>
      <c r="T2922">
        <v>4.4000000000000004</v>
      </c>
      <c r="U2922">
        <v>53277</v>
      </c>
      <c r="W2922">
        <v>11000000</v>
      </c>
      <c r="X2922"/>
      <c r="Y2922"/>
      <c r="Z2922"/>
      <c r="AA2922">
        <v>10578643</v>
      </c>
      <c r="AB2922">
        <v>128</v>
      </c>
    </row>
    <row r="2923" spans="1:28" x14ac:dyDescent="0.2">
      <c r="A2923" t="s">
        <v>31122</v>
      </c>
      <c r="B2923" t="s">
        <v>31123</v>
      </c>
      <c r="C2923">
        <v>2015</v>
      </c>
      <c r="D2923" t="s">
        <v>31124</v>
      </c>
      <c r="E2923" t="s">
        <v>16512</v>
      </c>
      <c r="F2923" t="s">
        <v>44032</v>
      </c>
      <c r="G2923" t="s">
        <v>44042</v>
      </c>
      <c r="H2923">
        <v>102</v>
      </c>
      <c r="I2923" t="s">
        <v>2470</v>
      </c>
      <c r="J2923" t="s">
        <v>26</v>
      </c>
      <c r="K2923" t="s">
        <v>4066</v>
      </c>
      <c r="M2923" t="s">
        <v>14141</v>
      </c>
      <c r="N2923" t="s">
        <v>22854</v>
      </c>
      <c r="O2923" t="s">
        <v>31125</v>
      </c>
      <c r="P2923" t="s">
        <v>31126</v>
      </c>
      <c r="Q2923" t="s">
        <v>31127</v>
      </c>
      <c r="R2923" t="s">
        <v>31128</v>
      </c>
      <c r="S2923" t="s">
        <v>31129</v>
      </c>
      <c r="T2923">
        <v>7.3</v>
      </c>
      <c r="U2923">
        <v>77481</v>
      </c>
      <c r="V2923" s="12">
        <f>W2923*1.09195121025074</f>
        <v>14195365.73325962</v>
      </c>
      <c r="W2923" s="3">
        <v>13000000</v>
      </c>
      <c r="X2923" s="13">
        <f>Y2923*1.09195121025074</f>
        <v>20424505.147499941</v>
      </c>
      <c r="Y2923" s="3">
        <v>18704595</v>
      </c>
      <c r="Z2923" s="13">
        <f>AA2923*1.09195121025074</f>
        <v>38501820.766371138</v>
      </c>
      <c r="AA2923" s="3">
        <v>35259653</v>
      </c>
      <c r="AB2923">
        <v>334</v>
      </c>
    </row>
    <row r="2924" spans="1:28" hidden="1" x14ac:dyDescent="0.2">
      <c r="A2924" t="s">
        <v>26782</v>
      </c>
      <c r="B2924" t="s">
        <v>26783</v>
      </c>
      <c r="C2924">
        <v>2010</v>
      </c>
      <c r="D2924" t="s">
        <v>20038</v>
      </c>
      <c r="E2924" t="s">
        <v>1045</v>
      </c>
      <c r="H2924">
        <v>104</v>
      </c>
      <c r="I2924" t="s">
        <v>4358</v>
      </c>
      <c r="J2924" t="s">
        <v>1076</v>
      </c>
      <c r="M2924" t="s">
        <v>26784</v>
      </c>
      <c r="N2924" t="s">
        <v>26785</v>
      </c>
      <c r="O2924" t="s">
        <v>26786</v>
      </c>
      <c r="P2924" t="s">
        <v>26787</v>
      </c>
      <c r="Q2924" t="s">
        <v>26788</v>
      </c>
      <c r="R2924" t="s">
        <v>26789</v>
      </c>
      <c r="S2924" t="s">
        <v>26790</v>
      </c>
      <c r="T2924">
        <v>7</v>
      </c>
      <c r="U2924">
        <v>18660</v>
      </c>
      <c r="W2924"/>
      <c r="X2924"/>
      <c r="Y2924"/>
      <c r="Z2924"/>
      <c r="AA2924">
        <v>16401863</v>
      </c>
      <c r="AB2924">
        <v>6</v>
      </c>
    </row>
    <row r="2925" spans="1:28" hidden="1" x14ac:dyDescent="0.2">
      <c r="A2925" t="s">
        <v>26791</v>
      </c>
      <c r="B2925" t="s">
        <v>26792</v>
      </c>
      <c r="C2925">
        <v>2012</v>
      </c>
      <c r="D2925" s="1">
        <v>41371</v>
      </c>
      <c r="E2925" t="s">
        <v>176</v>
      </c>
      <c r="F2925" t="s">
        <v>44036</v>
      </c>
      <c r="H2925">
        <v>112</v>
      </c>
      <c r="I2925" t="s">
        <v>25</v>
      </c>
      <c r="J2925" t="s">
        <v>26</v>
      </c>
      <c r="K2925" t="s">
        <v>27</v>
      </c>
      <c r="L2925" t="s">
        <v>308</v>
      </c>
      <c r="M2925" t="s">
        <v>10950</v>
      </c>
      <c r="N2925" t="s">
        <v>10950</v>
      </c>
      <c r="O2925" t="s">
        <v>26793</v>
      </c>
      <c r="P2925" t="s">
        <v>1278</v>
      </c>
      <c r="Q2925" t="s">
        <v>26794</v>
      </c>
      <c r="R2925" t="s">
        <v>26795</v>
      </c>
      <c r="S2925" t="s">
        <v>26796</v>
      </c>
      <c r="T2925">
        <v>5.9</v>
      </c>
      <c r="U2925">
        <v>26805</v>
      </c>
      <c r="W2925"/>
      <c r="X2925"/>
      <c r="Y2925">
        <v>587615</v>
      </c>
      <c r="Z2925"/>
      <c r="AA2925">
        <v>2801166</v>
      </c>
      <c r="AB2925">
        <v>151</v>
      </c>
    </row>
    <row r="2926" spans="1:28" x14ac:dyDescent="0.2">
      <c r="A2926" t="s">
        <v>28926</v>
      </c>
      <c r="B2926" t="s">
        <v>28927</v>
      </c>
      <c r="C2926">
        <v>2011</v>
      </c>
      <c r="D2926" s="1">
        <v>40583</v>
      </c>
      <c r="E2926" t="s">
        <v>3496</v>
      </c>
      <c r="F2926" t="s">
        <v>44045</v>
      </c>
      <c r="G2926" t="s">
        <v>44033</v>
      </c>
      <c r="H2926">
        <v>86</v>
      </c>
      <c r="I2926" t="s">
        <v>433</v>
      </c>
      <c r="J2926" t="s">
        <v>26</v>
      </c>
      <c r="M2926" t="s">
        <v>28928</v>
      </c>
      <c r="N2926" t="s">
        <v>28929</v>
      </c>
      <c r="O2926" t="s">
        <v>28930</v>
      </c>
      <c r="P2926" t="s">
        <v>28931</v>
      </c>
      <c r="Q2926" t="s">
        <v>28932</v>
      </c>
      <c r="R2926" t="s">
        <v>28933</v>
      </c>
      <c r="S2926" t="s">
        <v>28934</v>
      </c>
      <c r="T2926">
        <v>5.2</v>
      </c>
      <c r="U2926">
        <v>53257</v>
      </c>
      <c r="V2926" s="12">
        <f>W2926*1.1505830469594</f>
        <v>5752915.234797</v>
      </c>
      <c r="W2926" s="3">
        <v>5000000</v>
      </c>
      <c r="X2926" s="13">
        <f>Y2926*1.1505830469594</f>
        <v>20351178.114951205</v>
      </c>
      <c r="Y2926" s="3">
        <v>17687709</v>
      </c>
      <c r="Z2926" s="13">
        <f>AA2926*1.1505830469594</f>
        <v>30186872.859233003</v>
      </c>
      <c r="AA2926" s="3">
        <v>26236153</v>
      </c>
      <c r="AB2926">
        <v>362</v>
      </c>
    </row>
    <row r="2927" spans="1:28" x14ac:dyDescent="0.2">
      <c r="A2927" t="s">
        <v>10365</v>
      </c>
      <c r="B2927" t="s">
        <v>10366</v>
      </c>
      <c r="C2927">
        <v>2005</v>
      </c>
      <c r="D2927" t="s">
        <v>8038</v>
      </c>
      <c r="E2927" t="s">
        <v>44035</v>
      </c>
      <c r="F2927" t="s">
        <v>44032</v>
      </c>
      <c r="G2927" t="s">
        <v>44050</v>
      </c>
      <c r="H2927">
        <v>120</v>
      </c>
      <c r="I2927" t="s">
        <v>433</v>
      </c>
      <c r="J2927" t="s">
        <v>26</v>
      </c>
      <c r="M2927" t="s">
        <v>4025</v>
      </c>
      <c r="N2927" t="s">
        <v>10367</v>
      </c>
      <c r="O2927" t="s">
        <v>10368</v>
      </c>
      <c r="P2927" t="s">
        <v>10369</v>
      </c>
      <c r="Q2927" t="s">
        <v>10370</v>
      </c>
      <c r="R2927" t="s">
        <v>10371</v>
      </c>
      <c r="S2927" t="s">
        <v>10372</v>
      </c>
      <c r="T2927">
        <v>7.4</v>
      </c>
      <c r="U2927">
        <v>27532</v>
      </c>
      <c r="V2927" s="12">
        <f>W2927*1.32519713261649</f>
        <v>34455125.448028736</v>
      </c>
      <c r="W2927" s="3">
        <v>26000000</v>
      </c>
      <c r="X2927" s="13">
        <f>Y2927*1.32519713261649</f>
        <v>20325069.225412223</v>
      </c>
      <c r="Y2927" s="3">
        <v>15337393</v>
      </c>
      <c r="Z2927" s="13">
        <f>AA2927*1.32519713261649</f>
        <v>20449351.513297528</v>
      </c>
      <c r="AA2927" s="3">
        <v>15431177</v>
      </c>
      <c r="AB2927">
        <v>119</v>
      </c>
    </row>
    <row r="2928" spans="1:28" x14ac:dyDescent="0.2">
      <c r="A2928" t="s">
        <v>3600</v>
      </c>
      <c r="B2928" t="s">
        <v>3601</v>
      </c>
      <c r="C2928">
        <v>2001</v>
      </c>
      <c r="D2928" s="1">
        <v>37443</v>
      </c>
      <c r="E2928" t="s">
        <v>1045</v>
      </c>
      <c r="F2928" t="s">
        <v>44050</v>
      </c>
      <c r="H2928">
        <v>89</v>
      </c>
      <c r="I2928" t="s">
        <v>25</v>
      </c>
      <c r="J2928" t="s">
        <v>26</v>
      </c>
      <c r="M2928" t="s">
        <v>3602</v>
      </c>
      <c r="N2928" t="s">
        <v>3603</v>
      </c>
      <c r="O2928" t="s">
        <v>3604</v>
      </c>
      <c r="P2928" t="s">
        <v>3605</v>
      </c>
      <c r="Q2928" t="s">
        <v>3606</v>
      </c>
      <c r="R2928" t="s">
        <v>3607</v>
      </c>
      <c r="S2928" t="s">
        <v>3608</v>
      </c>
      <c r="T2928">
        <v>6.4</v>
      </c>
      <c r="U2928">
        <v>16552</v>
      </c>
      <c r="V2928" s="12">
        <f>W2928*1.46138339920949</f>
        <v>35073201.581027761</v>
      </c>
      <c r="W2928" s="3">
        <v>24000000</v>
      </c>
      <c r="X2928" s="13">
        <f>Y2928*1.46138339920949</f>
        <v>20322573.334466457</v>
      </c>
      <c r="Y2928" s="3">
        <v>13906394</v>
      </c>
      <c r="Z2928" s="13">
        <f>AA2928*1.46138339920949</f>
        <v>21603157.302292548</v>
      </c>
      <c r="AA2928" s="3">
        <v>14782676</v>
      </c>
      <c r="AB2928">
        <v>93</v>
      </c>
    </row>
    <row r="2929" spans="1:28" x14ac:dyDescent="0.2">
      <c r="A2929" t="s">
        <v>5096</v>
      </c>
      <c r="B2929" t="s">
        <v>5097</v>
      </c>
      <c r="C2929">
        <v>2002</v>
      </c>
      <c r="D2929" t="s">
        <v>5098</v>
      </c>
      <c r="E2929" t="s">
        <v>176</v>
      </c>
      <c r="H2929">
        <v>109</v>
      </c>
      <c r="I2929" t="s">
        <v>25</v>
      </c>
      <c r="J2929" t="s">
        <v>26</v>
      </c>
      <c r="M2929" t="s">
        <v>5099</v>
      </c>
      <c r="N2929" t="s">
        <v>5100</v>
      </c>
      <c r="O2929" t="s">
        <v>5101</v>
      </c>
      <c r="P2929" t="s">
        <v>396</v>
      </c>
      <c r="Q2929" t="s">
        <v>5102</v>
      </c>
      <c r="R2929" t="s">
        <v>5103</v>
      </c>
      <c r="S2929" t="s">
        <v>5104</v>
      </c>
      <c r="T2929">
        <v>6.9</v>
      </c>
      <c r="U2929">
        <v>16386</v>
      </c>
      <c r="V2929" s="12">
        <f>W2929*1.43863813229572</f>
        <v>17982976.6536965</v>
      </c>
      <c r="W2929" s="3">
        <v>12500000</v>
      </c>
      <c r="X2929" s="13">
        <f>Y2929*1.43863813229572</f>
        <v>20311773.568988331</v>
      </c>
      <c r="Y2929" s="3">
        <v>14118751</v>
      </c>
      <c r="Z2929" s="13">
        <f>AA2929*1.43863813229572</f>
        <v>23476342.991322961</v>
      </c>
      <c r="AA2929" s="3">
        <v>16318449</v>
      </c>
      <c r="AB2929">
        <v>147</v>
      </c>
    </row>
    <row r="2930" spans="1:28" x14ac:dyDescent="0.2">
      <c r="A2930" t="s">
        <v>3121</v>
      </c>
      <c r="B2930" t="s">
        <v>3122</v>
      </c>
      <c r="C2930">
        <v>2001</v>
      </c>
      <c r="D2930" t="s">
        <v>985</v>
      </c>
      <c r="E2930" t="s">
        <v>176</v>
      </c>
      <c r="H2930">
        <v>106</v>
      </c>
      <c r="I2930" t="s">
        <v>3123</v>
      </c>
      <c r="J2930" t="s">
        <v>308</v>
      </c>
      <c r="M2930" t="s">
        <v>1861</v>
      </c>
      <c r="N2930" t="s">
        <v>3124</v>
      </c>
      <c r="O2930" t="s">
        <v>3125</v>
      </c>
      <c r="P2930" t="s">
        <v>3126</v>
      </c>
      <c r="Q2930" t="s">
        <v>3126</v>
      </c>
      <c r="R2930" t="s">
        <v>3127</v>
      </c>
      <c r="S2930" t="s">
        <v>3128</v>
      </c>
      <c r="T2930">
        <v>7.6</v>
      </c>
      <c r="U2930">
        <v>113683</v>
      </c>
      <c r="V2930" s="12">
        <f>W2930*1.46138339920949</f>
        <v>2922766.7984189801</v>
      </c>
      <c r="W2930" s="3">
        <v>2000000</v>
      </c>
      <c r="X2930" s="13">
        <f>Y2930*1.46138339920949</f>
        <v>20225046.451936811</v>
      </c>
      <c r="Y2930" s="3">
        <v>13839658</v>
      </c>
      <c r="Z2930" s="13">
        <f>AA2930*1.46138339920949</f>
        <v>49126875.625138469</v>
      </c>
      <c r="AA2930" s="3">
        <v>33616692</v>
      </c>
      <c r="AB2930">
        <v>405</v>
      </c>
    </row>
    <row r="2931" spans="1:28" x14ac:dyDescent="0.2">
      <c r="A2931" t="s">
        <v>4148</v>
      </c>
      <c r="B2931" t="s">
        <v>4149</v>
      </c>
      <c r="C2931">
        <v>2002</v>
      </c>
      <c r="D2931" t="s">
        <v>4150</v>
      </c>
      <c r="E2931" t="s">
        <v>1045</v>
      </c>
      <c r="F2931" t="s">
        <v>44044</v>
      </c>
      <c r="H2931">
        <v>85</v>
      </c>
      <c r="I2931" t="s">
        <v>25</v>
      </c>
      <c r="J2931" t="s">
        <v>26</v>
      </c>
      <c r="M2931" t="s">
        <v>4151</v>
      </c>
      <c r="N2931" t="s">
        <v>4152</v>
      </c>
      <c r="O2931" t="s">
        <v>4153</v>
      </c>
      <c r="P2931" t="s">
        <v>4154</v>
      </c>
      <c r="Q2931" t="s">
        <v>4155</v>
      </c>
      <c r="R2931" t="s">
        <v>4156</v>
      </c>
      <c r="S2931" t="s">
        <v>4157</v>
      </c>
      <c r="T2931">
        <v>5.2</v>
      </c>
      <c r="U2931">
        <v>12402</v>
      </c>
      <c r="V2931" s="12">
        <f>W2931*1.43863813229572</f>
        <v>35965953.307393</v>
      </c>
      <c r="W2931" s="3">
        <v>25000000</v>
      </c>
      <c r="X2931" s="13">
        <f>Y2931*1.43863813229572</f>
        <v>20193308.91198444</v>
      </c>
      <c r="Y2931" s="3">
        <v>14036406</v>
      </c>
      <c r="Z2931" s="13">
        <f>AA2931*1.43863813229572</f>
        <v>20539482.651206229</v>
      </c>
      <c r="AA2931" s="3">
        <v>14277032</v>
      </c>
      <c r="AB2931">
        <v>85</v>
      </c>
    </row>
    <row r="2932" spans="1:28" hidden="1" x14ac:dyDescent="0.2">
      <c r="A2932" t="s">
        <v>26841</v>
      </c>
      <c r="B2932" t="s">
        <v>26842</v>
      </c>
      <c r="C2932">
        <v>2012</v>
      </c>
      <c r="D2932" s="1">
        <v>41548</v>
      </c>
      <c r="E2932" t="s">
        <v>44043</v>
      </c>
      <c r="F2932" t="s">
        <v>44038</v>
      </c>
      <c r="G2932" t="s">
        <v>44040</v>
      </c>
      <c r="H2932">
        <v>110</v>
      </c>
      <c r="I2932" t="s">
        <v>26843</v>
      </c>
      <c r="J2932" t="s">
        <v>27</v>
      </c>
      <c r="M2932" t="s">
        <v>23161</v>
      </c>
      <c r="N2932" t="s">
        <v>26844</v>
      </c>
      <c r="O2932" t="s">
        <v>26845</v>
      </c>
      <c r="P2932" t="s">
        <v>821</v>
      </c>
      <c r="Q2932" t="s">
        <v>26846</v>
      </c>
      <c r="R2932" t="s">
        <v>26847</v>
      </c>
      <c r="S2932" t="s">
        <v>26848</v>
      </c>
      <c r="T2932">
        <v>5.3</v>
      </c>
      <c r="U2932">
        <v>13187</v>
      </c>
      <c r="W2932" t="s">
        <v>26849</v>
      </c>
      <c r="X2932"/>
      <c r="Y2932"/>
      <c r="Z2932"/>
      <c r="AA2932">
        <v>61319383</v>
      </c>
      <c r="AB2932">
        <v>20</v>
      </c>
    </row>
    <row r="2933" spans="1:28" x14ac:dyDescent="0.2">
      <c r="A2933" t="s">
        <v>20728</v>
      </c>
      <c r="B2933" t="s">
        <v>20729</v>
      </c>
      <c r="C2933">
        <v>2009</v>
      </c>
      <c r="D2933" t="s">
        <v>18567</v>
      </c>
      <c r="E2933" t="s">
        <v>1045</v>
      </c>
      <c r="F2933" t="s">
        <v>44036</v>
      </c>
      <c r="H2933">
        <v>97</v>
      </c>
      <c r="I2933" t="s">
        <v>433</v>
      </c>
      <c r="J2933" t="s">
        <v>26</v>
      </c>
      <c r="K2933" t="s">
        <v>308</v>
      </c>
      <c r="M2933" t="s">
        <v>20730</v>
      </c>
      <c r="N2933" t="s">
        <v>20731</v>
      </c>
      <c r="O2933" t="s">
        <v>20732</v>
      </c>
      <c r="P2933" t="s">
        <v>2984</v>
      </c>
      <c r="Q2933" t="s">
        <v>20733</v>
      </c>
      <c r="R2933" t="s">
        <v>20734</v>
      </c>
      <c r="S2933" t="s">
        <v>20735</v>
      </c>
      <c r="T2933">
        <v>5.6</v>
      </c>
      <c r="U2933">
        <v>21353</v>
      </c>
      <c r="V2933" s="12">
        <f>W2933*1.20636999678377</f>
        <v>9650959.9742701594</v>
      </c>
      <c r="W2933" s="3">
        <v>8000000</v>
      </c>
      <c r="X2933" s="13">
        <f>Y2933*1.20636999678377</f>
        <v>20187736.928888697</v>
      </c>
      <c r="Y2933" s="3">
        <v>16734283</v>
      </c>
      <c r="Z2933" s="13">
        <f>AA2933*1.20636999678377</f>
        <v>34997779.210984543</v>
      </c>
      <c r="AA2933" s="3">
        <v>29010817</v>
      </c>
      <c r="AB2933">
        <v>89</v>
      </c>
    </row>
    <row r="2934" spans="1:28" x14ac:dyDescent="0.2">
      <c r="A2934" t="s">
        <v>4796</v>
      </c>
      <c r="B2934" t="s">
        <v>4797</v>
      </c>
      <c r="C2934">
        <v>2002</v>
      </c>
      <c r="D2934" t="s">
        <v>2357</v>
      </c>
      <c r="E2934" t="s">
        <v>176</v>
      </c>
      <c r="F2934" t="s">
        <v>44036</v>
      </c>
      <c r="H2934">
        <v>93</v>
      </c>
      <c r="I2934" t="s">
        <v>4798</v>
      </c>
      <c r="J2934" t="s">
        <v>26</v>
      </c>
      <c r="M2934" t="s">
        <v>4799</v>
      </c>
      <c r="N2934" t="s">
        <v>4506</v>
      </c>
      <c r="O2934" t="s">
        <v>4800</v>
      </c>
      <c r="P2934" t="s">
        <v>4801</v>
      </c>
      <c r="Q2934" t="s">
        <v>4802</v>
      </c>
      <c r="R2934" t="s">
        <v>4803</v>
      </c>
      <c r="S2934" t="s">
        <v>4804</v>
      </c>
      <c r="T2934">
        <v>6.4</v>
      </c>
      <c r="U2934">
        <v>42586</v>
      </c>
      <c r="V2934" s="12">
        <f>W2934*1.43863813229572</f>
        <v>11509105.05836576</v>
      </c>
      <c r="W2934" s="3">
        <v>8000000</v>
      </c>
      <c r="X2934" s="13">
        <f>Y2934*1.43863813229572</f>
        <v>20167255.175408565</v>
      </c>
      <c r="Y2934" s="3">
        <v>14018296</v>
      </c>
      <c r="Z2934" s="13">
        <f>AA2934*1.43863813229572</f>
        <v>24256825.757665373</v>
      </c>
      <c r="AA2934" s="3">
        <v>16860964</v>
      </c>
      <c r="AB2934">
        <v>302</v>
      </c>
    </row>
    <row r="2935" spans="1:28" x14ac:dyDescent="0.2">
      <c r="A2935" t="s">
        <v>14291</v>
      </c>
      <c r="B2935" t="s">
        <v>14292</v>
      </c>
      <c r="C2935">
        <v>2006</v>
      </c>
      <c r="D2935" t="s">
        <v>9994</v>
      </c>
      <c r="E2935" t="s">
        <v>1045</v>
      </c>
      <c r="F2935" t="s">
        <v>44036</v>
      </c>
      <c r="H2935">
        <v>89</v>
      </c>
      <c r="I2935" t="s">
        <v>25</v>
      </c>
      <c r="J2935" t="s">
        <v>26</v>
      </c>
      <c r="M2935" t="s">
        <v>14293</v>
      </c>
      <c r="N2935" t="s">
        <v>14294</v>
      </c>
      <c r="O2935" t="s">
        <v>14295</v>
      </c>
      <c r="P2935" t="s">
        <v>14296</v>
      </c>
      <c r="Q2935" t="s">
        <v>14296</v>
      </c>
      <c r="R2935" t="s">
        <v>14297</v>
      </c>
      <c r="S2935" t="s">
        <v>14298</v>
      </c>
      <c r="T2935">
        <v>3.3</v>
      </c>
      <c r="U2935">
        <v>10403</v>
      </c>
      <c r="V2935" s="12">
        <f>W2935*1.28378472222222</f>
        <v>5135138.8888888806</v>
      </c>
      <c r="W2935" s="3">
        <v>4000000</v>
      </c>
      <c r="X2935" s="13">
        <f>Y2935*1.28378472222222</f>
        <v>20129871.53913191</v>
      </c>
      <c r="Y2935" s="3">
        <v>15680099</v>
      </c>
      <c r="Z2935" s="13">
        <f>AA2935*1.28378472222222</f>
        <v>20129871.53913191</v>
      </c>
      <c r="AA2935" s="3">
        <v>15680099</v>
      </c>
      <c r="AB2935">
        <v>116</v>
      </c>
    </row>
    <row r="2936" spans="1:28" x14ac:dyDescent="0.2">
      <c r="A2936" t="s">
        <v>3104</v>
      </c>
      <c r="B2936" t="s">
        <v>3105</v>
      </c>
      <c r="C2936">
        <v>2001</v>
      </c>
      <c r="D2936" t="s">
        <v>3106</v>
      </c>
      <c r="E2936" t="s">
        <v>44037</v>
      </c>
      <c r="F2936" t="s">
        <v>44031</v>
      </c>
      <c r="G2936" t="s">
        <v>44040</v>
      </c>
      <c r="H2936">
        <v>125</v>
      </c>
      <c r="I2936" t="s">
        <v>2213</v>
      </c>
      <c r="J2936" t="s">
        <v>934</v>
      </c>
      <c r="M2936" t="s">
        <v>3107</v>
      </c>
      <c r="N2936" t="s">
        <v>3107</v>
      </c>
      <c r="O2936" t="s">
        <v>3108</v>
      </c>
      <c r="P2936" t="s">
        <v>3109</v>
      </c>
      <c r="Q2936" t="s">
        <v>3110</v>
      </c>
      <c r="R2936" t="s">
        <v>3111</v>
      </c>
      <c r="S2936" t="s">
        <v>3112</v>
      </c>
      <c r="T2936">
        <v>8.6</v>
      </c>
      <c r="U2936">
        <v>626693</v>
      </c>
      <c r="V2936" s="12">
        <f>W2936*1.46138339920949</f>
        <v>27766284.584980309</v>
      </c>
      <c r="W2936" s="3">
        <v>19000000</v>
      </c>
      <c r="X2936" s="13">
        <f>Y2936*1.46138339920949</f>
        <v>20094962.870039579</v>
      </c>
      <c r="Y2936" s="3">
        <v>13750644</v>
      </c>
      <c r="Z2936" s="13">
        <f>AA2936*1.46138339920949</f>
        <v>519473654.60427016</v>
      </c>
      <c r="AA2936" s="3">
        <v>355467056</v>
      </c>
      <c r="AB2936">
        <v>1325</v>
      </c>
    </row>
    <row r="2937" spans="1:28" hidden="1" x14ac:dyDescent="0.2">
      <c r="A2937" t="s">
        <v>26882</v>
      </c>
      <c r="B2937" t="s">
        <v>26883</v>
      </c>
      <c r="C2937">
        <v>2012</v>
      </c>
      <c r="D2937" s="1">
        <v>41155</v>
      </c>
      <c r="E2937" t="s">
        <v>16512</v>
      </c>
      <c r="F2937" t="s">
        <v>44044</v>
      </c>
      <c r="G2937" t="s">
        <v>44032</v>
      </c>
      <c r="H2937">
        <v>108</v>
      </c>
      <c r="I2937" t="s">
        <v>1561</v>
      </c>
      <c r="J2937" t="s">
        <v>26</v>
      </c>
      <c r="M2937" t="s">
        <v>26884</v>
      </c>
      <c r="N2937" t="s">
        <v>26884</v>
      </c>
      <c r="O2937" t="s">
        <v>26885</v>
      </c>
      <c r="P2937" t="s">
        <v>13949</v>
      </c>
      <c r="Q2937" t="s">
        <v>26886</v>
      </c>
      <c r="R2937" t="s">
        <v>26887</v>
      </c>
      <c r="S2937" t="s">
        <v>26888</v>
      </c>
      <c r="T2937">
        <v>6.3</v>
      </c>
      <c r="U2937">
        <v>19695</v>
      </c>
      <c r="W2937" t="s">
        <v>1819</v>
      </c>
      <c r="X2937"/>
      <c r="Y2937"/>
      <c r="Z2937"/>
      <c r="AA2937">
        <v>79664</v>
      </c>
      <c r="AB2937">
        <v>121</v>
      </c>
    </row>
    <row r="2938" spans="1:28" x14ac:dyDescent="0.2">
      <c r="A2938" t="s">
        <v>2680</v>
      </c>
      <c r="B2938" t="s">
        <v>2681</v>
      </c>
      <c r="C2938">
        <v>2001</v>
      </c>
      <c r="D2938" s="1">
        <v>37109</v>
      </c>
      <c r="E2938" t="s">
        <v>1045</v>
      </c>
      <c r="F2938" t="s">
        <v>44032</v>
      </c>
      <c r="G2938" t="s">
        <v>44042</v>
      </c>
      <c r="H2938">
        <v>109</v>
      </c>
      <c r="I2938" t="s">
        <v>2682</v>
      </c>
      <c r="J2938" t="s">
        <v>26</v>
      </c>
      <c r="K2938" t="s">
        <v>308</v>
      </c>
      <c r="M2938" t="s">
        <v>2683</v>
      </c>
      <c r="N2938" t="s">
        <v>2684</v>
      </c>
      <c r="O2938" t="s">
        <v>2685</v>
      </c>
      <c r="P2938" t="s">
        <v>2686</v>
      </c>
      <c r="Q2938" t="s">
        <v>2687</v>
      </c>
      <c r="R2938" t="s">
        <v>2688</v>
      </c>
      <c r="S2938" t="s">
        <v>2689</v>
      </c>
      <c r="T2938">
        <v>6.1</v>
      </c>
      <c r="U2938">
        <v>27528</v>
      </c>
      <c r="V2938" s="12">
        <f>W2938*1.46138339920949</f>
        <v>30689051.383399289</v>
      </c>
      <c r="W2938" s="3">
        <v>21000000</v>
      </c>
      <c r="X2938" s="13">
        <f>Y2938*1.46138339920949</f>
        <v>20064417.034229301</v>
      </c>
      <c r="Y2938" s="3">
        <v>13729742</v>
      </c>
      <c r="Z2938" s="13">
        <f>AA2938*1.46138339920949</f>
        <v>40931101.404189833</v>
      </c>
      <c r="AA2938" s="3">
        <v>28008462</v>
      </c>
      <c r="AB2938">
        <v>215</v>
      </c>
    </row>
    <row r="2939" spans="1:28" x14ac:dyDescent="0.2">
      <c r="A2939" t="s">
        <v>29289</v>
      </c>
      <c r="B2939" t="s">
        <v>29290</v>
      </c>
      <c r="C2939">
        <v>2013</v>
      </c>
      <c r="D2939" t="s">
        <v>29291</v>
      </c>
      <c r="E2939" t="s">
        <v>1045</v>
      </c>
      <c r="F2939" t="s">
        <v>44032</v>
      </c>
      <c r="G2939" t="s">
        <v>44036</v>
      </c>
      <c r="H2939">
        <v>108</v>
      </c>
      <c r="I2939" t="s">
        <v>25</v>
      </c>
      <c r="J2939" t="s">
        <v>26</v>
      </c>
      <c r="M2939" t="s">
        <v>10118</v>
      </c>
      <c r="N2939" t="s">
        <v>29292</v>
      </c>
      <c r="O2939" t="s">
        <v>29293</v>
      </c>
      <c r="P2939" t="s">
        <v>29294</v>
      </c>
      <c r="Q2939" t="s">
        <v>29295</v>
      </c>
      <c r="R2939" t="s">
        <v>29296</v>
      </c>
      <c r="S2939" t="s">
        <v>29297</v>
      </c>
      <c r="T2939">
        <v>5.7</v>
      </c>
      <c r="U2939">
        <v>33021</v>
      </c>
      <c r="V2939" s="12">
        <f>W2939*1.11098185502045</f>
        <v>14442764.11526585</v>
      </c>
      <c r="W2939" s="3">
        <v>13000000</v>
      </c>
      <c r="X2939" s="13">
        <f>Y2939*1.11098185502045</f>
        <v>20005802.444601286</v>
      </c>
      <c r="Y2939" s="3">
        <v>18007317</v>
      </c>
      <c r="Z2939" s="13">
        <f>AA2939*1.11098185502045</f>
        <v>20705592.139368985</v>
      </c>
      <c r="AA2939" s="3">
        <v>18637201</v>
      </c>
      <c r="AB2939">
        <v>97</v>
      </c>
    </row>
    <row r="2940" spans="1:28" x14ac:dyDescent="0.2">
      <c r="A2940" t="s">
        <v>27746</v>
      </c>
      <c r="B2940" t="s">
        <v>27747</v>
      </c>
      <c r="C2940">
        <v>2012</v>
      </c>
      <c r="D2940" t="s">
        <v>20931</v>
      </c>
      <c r="E2940" t="s">
        <v>176</v>
      </c>
      <c r="F2940" t="s">
        <v>44036</v>
      </c>
      <c r="H2940">
        <v>103</v>
      </c>
      <c r="I2940" t="s">
        <v>25</v>
      </c>
      <c r="J2940" t="s">
        <v>26</v>
      </c>
      <c r="M2940" t="s">
        <v>27748</v>
      </c>
      <c r="N2940" t="s">
        <v>27749</v>
      </c>
      <c r="O2940" t="s">
        <v>27750</v>
      </c>
      <c r="P2940" t="s">
        <v>17231</v>
      </c>
      <c r="Q2940" t="s">
        <v>27751</v>
      </c>
      <c r="R2940" t="s">
        <v>27752</v>
      </c>
      <c r="S2940" t="s">
        <v>27753</v>
      </c>
      <c r="T2940">
        <v>8</v>
      </c>
      <c r="U2940">
        <v>451711</v>
      </c>
      <c r="V2940" s="12">
        <f>W2940*1.12725506764114</f>
        <v>14654315.879334819</v>
      </c>
      <c r="W2940" s="3">
        <v>13000000</v>
      </c>
      <c r="X2940" s="13">
        <f>Y2940*1.12725506764114</f>
        <v>20000828.04789323</v>
      </c>
      <c r="Y2940" s="3">
        <v>17742948</v>
      </c>
      <c r="Z2940" s="13">
        <f>AA2940*1.12725506764114</f>
        <v>37632426.339525409</v>
      </c>
      <c r="AA2940" s="3">
        <v>33384127</v>
      </c>
      <c r="AB2940">
        <v>630</v>
      </c>
    </row>
    <row r="2941" spans="1:28" x14ac:dyDescent="0.2">
      <c r="A2941" t="s">
        <v>6653</v>
      </c>
      <c r="B2941" t="s">
        <v>6654</v>
      </c>
      <c r="C2941">
        <v>2003</v>
      </c>
      <c r="D2941" t="s">
        <v>6477</v>
      </c>
      <c r="E2941" t="s">
        <v>1045</v>
      </c>
      <c r="F2941" t="s">
        <v>44036</v>
      </c>
      <c r="H2941">
        <v>96</v>
      </c>
      <c r="I2941" t="s">
        <v>25</v>
      </c>
      <c r="J2941" t="s">
        <v>26</v>
      </c>
      <c r="K2941" t="s">
        <v>27</v>
      </c>
      <c r="M2941" t="s">
        <v>6655</v>
      </c>
      <c r="N2941" t="s">
        <v>6656</v>
      </c>
      <c r="O2941" t="s">
        <v>6657</v>
      </c>
      <c r="P2941" t="s">
        <v>530</v>
      </c>
      <c r="Q2941" t="s">
        <v>6658</v>
      </c>
      <c r="R2941" t="s">
        <v>6659</v>
      </c>
      <c r="S2941" t="s">
        <v>6660</v>
      </c>
      <c r="T2941">
        <v>5.6</v>
      </c>
      <c r="U2941">
        <v>12863</v>
      </c>
      <c r="V2941" s="12">
        <f>W2941*1.40658152173913</f>
        <v>42197445.652173899</v>
      </c>
      <c r="W2941" s="3">
        <v>30000000</v>
      </c>
      <c r="X2941" s="13">
        <f>Y2941*1.40658152173913</f>
        <v>19999757.869989123</v>
      </c>
      <c r="Y2941" s="3">
        <v>14218698</v>
      </c>
      <c r="Z2941" s="13">
        <f>AA2941*1.40658152173913</f>
        <v>21617606.529711951</v>
      </c>
      <c r="AA2941" s="3">
        <v>15368897</v>
      </c>
      <c r="AB2941">
        <v>107</v>
      </c>
    </row>
    <row r="2942" spans="1:28" x14ac:dyDescent="0.2">
      <c r="A2942" t="s">
        <v>4080</v>
      </c>
      <c r="B2942" t="s">
        <v>4081</v>
      </c>
      <c r="C2942">
        <v>2004</v>
      </c>
      <c r="D2942" s="1">
        <v>38058</v>
      </c>
      <c r="E2942" t="s">
        <v>1045</v>
      </c>
      <c r="F2942" t="s">
        <v>44032</v>
      </c>
      <c r="G2942" t="s">
        <v>44036</v>
      </c>
      <c r="H2942">
        <v>109</v>
      </c>
      <c r="I2942" t="s">
        <v>25</v>
      </c>
      <c r="J2942" t="s">
        <v>26</v>
      </c>
      <c r="M2942" t="s">
        <v>3669</v>
      </c>
      <c r="N2942" t="s">
        <v>4082</v>
      </c>
      <c r="O2942" t="s">
        <v>4083</v>
      </c>
      <c r="P2942" t="s">
        <v>2755</v>
      </c>
      <c r="Q2942" t="s">
        <v>4084</v>
      </c>
      <c r="R2942" t="s">
        <v>4085</v>
      </c>
      <c r="S2942" t="s">
        <v>4086</v>
      </c>
      <c r="T2942">
        <v>6.7</v>
      </c>
      <c r="U2942">
        <v>198469</v>
      </c>
      <c r="V2942" s="12">
        <f>W2942*1.37009528851244</f>
        <v>34252382.212811001</v>
      </c>
      <c r="W2942" s="3">
        <v>25000000</v>
      </c>
      <c r="X2942" s="13">
        <f>Y2942*1.37009528851244</f>
        <v>19988928.486416087</v>
      </c>
      <c r="Y2942" s="3">
        <v>14589444</v>
      </c>
      <c r="Z2942" s="13">
        <f>AA2942*1.37009528851244</f>
        <v>41625854.169094749</v>
      </c>
      <c r="AA2942" s="3">
        <v>30381722</v>
      </c>
      <c r="AB2942">
        <v>540</v>
      </c>
    </row>
    <row r="2943" spans="1:28" x14ac:dyDescent="0.2">
      <c r="A2943" t="s">
        <v>33870</v>
      </c>
      <c r="B2943" t="s">
        <v>33871</v>
      </c>
      <c r="C2943">
        <v>2015</v>
      </c>
      <c r="D2943" t="s">
        <v>33872</v>
      </c>
      <c r="E2943" t="s">
        <v>3496</v>
      </c>
      <c r="F2943" t="s">
        <v>44045</v>
      </c>
      <c r="G2943" t="s">
        <v>44042</v>
      </c>
      <c r="H2943">
        <v>88</v>
      </c>
      <c r="I2943" t="s">
        <v>25</v>
      </c>
      <c r="J2943" t="s">
        <v>26</v>
      </c>
      <c r="K2943" t="s">
        <v>307</v>
      </c>
      <c r="L2943" t="s">
        <v>787</v>
      </c>
      <c r="M2943" t="s">
        <v>30760</v>
      </c>
      <c r="N2943" t="s">
        <v>33709</v>
      </c>
      <c r="O2943" t="s">
        <v>33873</v>
      </c>
      <c r="P2943" t="s">
        <v>33874</v>
      </c>
      <c r="Q2943" t="s">
        <v>33875</v>
      </c>
      <c r="R2943" t="s">
        <v>33876</v>
      </c>
      <c r="S2943" t="s">
        <v>33877</v>
      </c>
      <c r="T2943">
        <v>4.5999999999999996</v>
      </c>
      <c r="U2943">
        <v>24339</v>
      </c>
      <c r="V2943" s="12">
        <f>W2943*1.09195121025074</f>
        <v>10919512.102507401</v>
      </c>
      <c r="W2943" s="3">
        <v>10000000</v>
      </c>
      <c r="X2943" s="13">
        <f>Y2943*1.09195121025074</f>
        <v>19982842.549538612</v>
      </c>
      <c r="Y2943" s="3">
        <v>18300124</v>
      </c>
      <c r="Z2943" s="13">
        <f>AA2943*1.09195121025074</f>
        <v>86158361.744364217</v>
      </c>
      <c r="AA2943" s="3">
        <v>78903124</v>
      </c>
      <c r="AB2943">
        <v>130</v>
      </c>
    </row>
    <row r="2944" spans="1:28" x14ac:dyDescent="0.2">
      <c r="A2944" t="s">
        <v>10534</v>
      </c>
      <c r="B2944" t="s">
        <v>10535</v>
      </c>
      <c r="C2944">
        <v>2006</v>
      </c>
      <c r="D2944" t="s">
        <v>8171</v>
      </c>
      <c r="E2944" t="s">
        <v>1045</v>
      </c>
      <c r="F2944" t="s">
        <v>44032</v>
      </c>
      <c r="G2944" t="s">
        <v>44036</v>
      </c>
      <c r="H2944">
        <v>124</v>
      </c>
      <c r="I2944" t="s">
        <v>25</v>
      </c>
      <c r="J2944" t="s">
        <v>26</v>
      </c>
      <c r="M2944" t="s">
        <v>1514</v>
      </c>
      <c r="N2944" t="s">
        <v>1514</v>
      </c>
      <c r="O2944" t="s">
        <v>10536</v>
      </c>
      <c r="P2944" t="s">
        <v>7429</v>
      </c>
      <c r="Q2944" t="s">
        <v>10537</v>
      </c>
      <c r="R2944" t="s">
        <v>10538</v>
      </c>
      <c r="S2944" t="s">
        <v>10539</v>
      </c>
      <c r="T2944">
        <v>6</v>
      </c>
      <c r="U2944">
        <v>23582</v>
      </c>
      <c r="V2944" s="12">
        <f>W2944*1.28378472222222</f>
        <v>32094618.0555555</v>
      </c>
      <c r="W2944" s="3">
        <v>25000000</v>
      </c>
      <c r="X2944" s="13">
        <f>Y2944*1.28378472222222</f>
        <v>19948796.271631911</v>
      </c>
      <c r="Y2944" s="3">
        <v>15539051</v>
      </c>
      <c r="Z2944" s="13">
        <f>AA2944*1.28378472222222</f>
        <v>20749273.275694411</v>
      </c>
      <c r="AA2944" s="3">
        <v>16162580</v>
      </c>
      <c r="AB2944">
        <v>121</v>
      </c>
    </row>
    <row r="2945" spans="1:28" x14ac:dyDescent="0.2">
      <c r="A2945" t="s">
        <v>10970</v>
      </c>
      <c r="B2945" t="s">
        <v>10971</v>
      </c>
      <c r="C2945">
        <v>2005</v>
      </c>
      <c r="D2945" s="1">
        <v>38395</v>
      </c>
      <c r="E2945" t="s">
        <v>16512</v>
      </c>
      <c r="F2945" t="s">
        <v>44031</v>
      </c>
      <c r="G2945" t="s">
        <v>44046</v>
      </c>
      <c r="H2945">
        <v>97</v>
      </c>
      <c r="I2945" t="s">
        <v>10972</v>
      </c>
      <c r="J2945" t="s">
        <v>26</v>
      </c>
      <c r="K2945" t="s">
        <v>1419</v>
      </c>
      <c r="M2945" t="s">
        <v>10973</v>
      </c>
      <c r="N2945" t="s">
        <v>10974</v>
      </c>
      <c r="O2945" t="s">
        <v>10975</v>
      </c>
      <c r="P2945" t="s">
        <v>7596</v>
      </c>
      <c r="Q2945" t="s">
        <v>10976</v>
      </c>
      <c r="R2945" t="s">
        <v>10977</v>
      </c>
      <c r="S2945" t="s">
        <v>10978</v>
      </c>
      <c r="T2945">
        <v>5.0999999999999996</v>
      </c>
      <c r="U2945">
        <v>34817</v>
      </c>
      <c r="V2945" s="12">
        <f>W2945*1.32519713261649</f>
        <v>39755913.978494696</v>
      </c>
      <c r="W2945" s="3">
        <v>30000000</v>
      </c>
      <c r="X2945" s="13">
        <f>Y2945*1.32519713261649</f>
        <v>19888546.63953409</v>
      </c>
      <c r="Y2945" s="3">
        <v>15007991</v>
      </c>
      <c r="Z2945" s="13">
        <f>AA2945*1.32519713261649</f>
        <v>44124369.342688255</v>
      </c>
      <c r="AA2945" s="3">
        <v>33296457</v>
      </c>
      <c r="AB2945">
        <v>297</v>
      </c>
    </row>
    <row r="2946" spans="1:28" x14ac:dyDescent="0.2">
      <c r="A2946" t="s">
        <v>1165</v>
      </c>
      <c r="B2946" t="s">
        <v>1166</v>
      </c>
      <c r="C2946">
        <v>2001</v>
      </c>
      <c r="D2946" s="1">
        <v>37172</v>
      </c>
      <c r="E2946" t="s">
        <v>44037</v>
      </c>
      <c r="F2946" t="s">
        <v>44047</v>
      </c>
      <c r="G2946" t="s">
        <v>44031</v>
      </c>
      <c r="H2946">
        <v>95</v>
      </c>
      <c r="I2946" t="s">
        <v>25</v>
      </c>
      <c r="J2946" t="s">
        <v>26</v>
      </c>
      <c r="M2946" t="s">
        <v>1167</v>
      </c>
      <c r="N2946" t="s">
        <v>1168</v>
      </c>
      <c r="O2946" t="s">
        <v>1169</v>
      </c>
      <c r="P2946" t="s">
        <v>1170</v>
      </c>
      <c r="Q2946" t="s">
        <v>1171</v>
      </c>
      <c r="R2946" t="s">
        <v>1172</v>
      </c>
      <c r="S2946" t="s">
        <v>1173</v>
      </c>
      <c r="T2946">
        <v>6.3</v>
      </c>
      <c r="U2946">
        <v>31815</v>
      </c>
      <c r="V2946" s="12">
        <f>W2946*1.46138339920949</f>
        <v>102296837.9446643</v>
      </c>
      <c r="W2946" s="3">
        <v>70000000</v>
      </c>
      <c r="X2946" s="13">
        <f>Y2946*1.46138339920949</f>
        <v>19870300.015928905</v>
      </c>
      <c r="Y2946" s="3">
        <v>13596911</v>
      </c>
      <c r="Z2946" s="13">
        <f>AA2946*1.46138339920949</f>
        <v>20497974.415573176</v>
      </c>
      <c r="AA2946" s="3">
        <v>14026418</v>
      </c>
      <c r="AB2946">
        <v>155</v>
      </c>
    </row>
    <row r="2947" spans="1:28" x14ac:dyDescent="0.2">
      <c r="A2947" t="s">
        <v>8482</v>
      </c>
      <c r="B2947" t="s">
        <v>8483</v>
      </c>
      <c r="C2947">
        <v>2004</v>
      </c>
      <c r="D2947" s="1">
        <v>38297</v>
      </c>
      <c r="E2947" t="s">
        <v>1045</v>
      </c>
      <c r="F2947" t="s">
        <v>44036</v>
      </c>
      <c r="H2947">
        <v>110</v>
      </c>
      <c r="I2947" t="s">
        <v>97</v>
      </c>
      <c r="J2947" t="s">
        <v>26</v>
      </c>
      <c r="M2947" t="s">
        <v>2082</v>
      </c>
      <c r="N2947" t="s">
        <v>8484</v>
      </c>
      <c r="O2947" t="s">
        <v>8485</v>
      </c>
      <c r="P2947" t="s">
        <v>800</v>
      </c>
      <c r="Q2947" t="s">
        <v>8486</v>
      </c>
      <c r="R2947" t="s">
        <v>8487</v>
      </c>
      <c r="S2947" t="s">
        <v>8488</v>
      </c>
      <c r="T2947">
        <v>5.2</v>
      </c>
      <c r="U2947">
        <v>12054</v>
      </c>
      <c r="V2947" s="12">
        <f>W2947*1.37009528851244</f>
        <v>41102858.655373201</v>
      </c>
      <c r="W2947" s="3">
        <v>30000000</v>
      </c>
      <c r="X2947" s="13">
        <f>Y2947*1.37009528851244</f>
        <v>19826576.305013228</v>
      </c>
      <c r="Y2947" s="3">
        <v>14470947</v>
      </c>
      <c r="Z2947" s="13">
        <f>AA2947*1.37009528851244</f>
        <v>20024078.281042874</v>
      </c>
      <c r="AA2947" s="3">
        <v>14615099</v>
      </c>
      <c r="AB2947">
        <v>97</v>
      </c>
    </row>
    <row r="2948" spans="1:28" x14ac:dyDescent="0.2">
      <c r="A2948" t="s">
        <v>3229</v>
      </c>
      <c r="B2948" t="s">
        <v>3230</v>
      </c>
      <c r="C2948">
        <v>2001</v>
      </c>
      <c r="D2948" t="s">
        <v>1531</v>
      </c>
      <c r="E2948" t="s">
        <v>1045</v>
      </c>
      <c r="H2948">
        <v>95</v>
      </c>
      <c r="I2948" t="s">
        <v>25</v>
      </c>
      <c r="J2948" t="s">
        <v>26</v>
      </c>
      <c r="M2948" t="s">
        <v>3231</v>
      </c>
      <c r="N2948" t="s">
        <v>3231</v>
      </c>
      <c r="O2948" t="s">
        <v>3232</v>
      </c>
      <c r="P2948" t="s">
        <v>3233</v>
      </c>
      <c r="Q2948" t="s">
        <v>3234</v>
      </c>
      <c r="R2948" t="s">
        <v>3235</v>
      </c>
      <c r="S2948" t="s">
        <v>3236</v>
      </c>
      <c r="T2948">
        <v>5.4</v>
      </c>
      <c r="U2948">
        <v>17302</v>
      </c>
      <c r="V2948" s="12">
        <f>W2948*1.46138339920949</f>
        <v>16075217.391304391</v>
      </c>
      <c r="W2948" s="3">
        <v>11000000</v>
      </c>
      <c r="X2948" s="13">
        <f>Y2948*1.46138339920949</f>
        <v>19814516.088814281</v>
      </c>
      <c r="Y2948" s="3">
        <v>13558739</v>
      </c>
      <c r="Z2948" s="13">
        <f>AA2948*1.46138339920949</f>
        <v>34241332.463162147</v>
      </c>
      <c r="AA2948" s="3">
        <v>23430766</v>
      </c>
      <c r="AB2948">
        <v>127</v>
      </c>
    </row>
    <row r="2949" spans="1:28" x14ac:dyDescent="0.2">
      <c r="A2949" t="s">
        <v>18689</v>
      </c>
      <c r="B2949" t="s">
        <v>18690</v>
      </c>
      <c r="C2949">
        <v>2012</v>
      </c>
      <c r="D2949" t="s">
        <v>18691</v>
      </c>
      <c r="E2949" t="s">
        <v>44048</v>
      </c>
      <c r="F2949" t="s">
        <v>44046</v>
      </c>
      <c r="H2949">
        <v>95</v>
      </c>
      <c r="I2949" t="s">
        <v>1983</v>
      </c>
      <c r="J2949" t="s">
        <v>26</v>
      </c>
      <c r="M2949" t="s">
        <v>5247</v>
      </c>
      <c r="N2949" t="s">
        <v>18692</v>
      </c>
      <c r="O2949" t="s">
        <v>18693</v>
      </c>
      <c r="P2949" t="s">
        <v>18694</v>
      </c>
      <c r="Q2949" t="s">
        <v>18695</v>
      </c>
      <c r="R2949" t="s">
        <v>18696</v>
      </c>
      <c r="S2949" t="s">
        <v>18697</v>
      </c>
      <c r="T2949">
        <v>5</v>
      </c>
      <c r="U2949">
        <v>59539</v>
      </c>
      <c r="V2949" s="12">
        <f>W2949*1.12725506764114</f>
        <v>22545101.352822799</v>
      </c>
      <c r="W2949" s="3">
        <v>20000000</v>
      </c>
      <c r="X2949" s="13">
        <f>Y2949*1.12725506764114</f>
        <v>19759831.059727162</v>
      </c>
      <c r="Y2949" s="3">
        <v>17529157</v>
      </c>
      <c r="Z2949" s="13">
        <f>AA2949*1.12725506764114</f>
        <v>62407889.769571476</v>
      </c>
      <c r="AA2949" s="3">
        <v>55362705</v>
      </c>
      <c r="AB2949">
        <v>264</v>
      </c>
    </row>
    <row r="2950" spans="1:28" hidden="1" x14ac:dyDescent="0.2">
      <c r="A2950" t="s">
        <v>26982</v>
      </c>
      <c r="B2950" t="s">
        <v>26983</v>
      </c>
      <c r="C2950">
        <v>2014</v>
      </c>
      <c r="D2950" t="s">
        <v>26984</v>
      </c>
      <c r="E2950" t="s">
        <v>1045</v>
      </c>
      <c r="F2950" t="s">
        <v>44032</v>
      </c>
      <c r="G2950" t="s">
        <v>44057</v>
      </c>
      <c r="H2950">
        <v>95</v>
      </c>
      <c r="I2950" t="s">
        <v>4877</v>
      </c>
      <c r="J2950" t="s">
        <v>26</v>
      </c>
      <c r="K2950" t="s">
        <v>27</v>
      </c>
      <c r="L2950" t="s">
        <v>307</v>
      </c>
      <c r="M2950" t="s">
        <v>26985</v>
      </c>
      <c r="N2950" t="s">
        <v>22768</v>
      </c>
      <c r="O2950" t="s">
        <v>26986</v>
      </c>
      <c r="P2950" t="s">
        <v>14743</v>
      </c>
      <c r="Q2950" t="s">
        <v>26987</v>
      </c>
      <c r="R2950" t="s">
        <v>26988</v>
      </c>
      <c r="S2950" t="s">
        <v>26989</v>
      </c>
      <c r="T2950">
        <v>7</v>
      </c>
      <c r="U2950">
        <v>73887</v>
      </c>
      <c r="W2950"/>
      <c r="X2950"/>
      <c r="Y2950">
        <v>645186</v>
      </c>
      <c r="Z2950"/>
      <c r="AA2950">
        <v>1897363</v>
      </c>
      <c r="AB2950">
        <v>148</v>
      </c>
    </row>
    <row r="2951" spans="1:28" x14ac:dyDescent="0.2">
      <c r="A2951" t="s">
        <v>11913</v>
      </c>
      <c r="B2951" t="s">
        <v>11914</v>
      </c>
      <c r="C2951">
        <v>2007</v>
      </c>
      <c r="D2951" t="s">
        <v>11915</v>
      </c>
      <c r="E2951" t="s">
        <v>176</v>
      </c>
      <c r="H2951">
        <v>128</v>
      </c>
      <c r="I2951" t="s">
        <v>11916</v>
      </c>
      <c r="J2951" t="s">
        <v>11917</v>
      </c>
      <c r="K2951" t="s">
        <v>26</v>
      </c>
      <c r="L2951" t="s">
        <v>11918</v>
      </c>
      <c r="M2951" t="s">
        <v>5199</v>
      </c>
      <c r="N2951" t="s">
        <v>11919</v>
      </c>
      <c r="O2951" t="s">
        <v>11920</v>
      </c>
      <c r="P2951" t="s">
        <v>11921</v>
      </c>
      <c r="Q2951" t="s">
        <v>11922</v>
      </c>
      <c r="R2951" t="s">
        <v>11923</v>
      </c>
      <c r="S2951" t="s">
        <v>11924</v>
      </c>
      <c r="T2951">
        <v>7.6</v>
      </c>
      <c r="U2951">
        <v>76630</v>
      </c>
      <c r="V2951" s="12">
        <f>W2951*1.24823238899982</f>
        <v>24964647.779996399</v>
      </c>
      <c r="W2951" s="3">
        <v>20000000</v>
      </c>
      <c r="X2951" s="13">
        <f>Y2951*1.24823238899982</f>
        <v>19722169.108323496</v>
      </c>
      <c r="Y2951" s="3">
        <v>15800078</v>
      </c>
      <c r="Z2951" s="13">
        <f>AA2951*144548551.06</f>
        <v>1.084273555546964E+16</v>
      </c>
      <c r="AA2951" s="3">
        <v>75011029</v>
      </c>
      <c r="AB2951">
        <v>247</v>
      </c>
    </row>
    <row r="2952" spans="1:28" hidden="1" x14ac:dyDescent="0.2">
      <c r="A2952" t="s">
        <v>26997</v>
      </c>
      <c r="B2952" t="s">
        <v>26998</v>
      </c>
      <c r="C2952">
        <v>2011</v>
      </c>
      <c r="D2952" t="s">
        <v>17727</v>
      </c>
      <c r="E2952" t="s">
        <v>1045</v>
      </c>
      <c r="F2952" t="s">
        <v>44032</v>
      </c>
      <c r="G2952" t="s">
        <v>44036</v>
      </c>
      <c r="H2952">
        <v>101</v>
      </c>
      <c r="I2952" t="s">
        <v>25</v>
      </c>
      <c r="J2952" t="s">
        <v>26</v>
      </c>
      <c r="M2952" t="s">
        <v>26999</v>
      </c>
      <c r="N2952" t="s">
        <v>26999</v>
      </c>
      <c r="O2952" t="s">
        <v>27000</v>
      </c>
      <c r="P2952" t="s">
        <v>1238</v>
      </c>
      <c r="Q2952" t="s">
        <v>27001</v>
      </c>
      <c r="R2952" t="s">
        <v>27002</v>
      </c>
      <c r="S2952" t="s">
        <v>27003</v>
      </c>
      <c r="T2952">
        <v>7</v>
      </c>
      <c r="U2952">
        <v>10208</v>
      </c>
      <c r="W2952">
        <v>5000000</v>
      </c>
      <c r="X2952"/>
      <c r="Y2952"/>
      <c r="Z2952"/>
      <c r="AA2952"/>
      <c r="AB2952">
        <v>28</v>
      </c>
    </row>
    <row r="2953" spans="1:28" x14ac:dyDescent="0.2">
      <c r="A2953" t="s">
        <v>1820</v>
      </c>
      <c r="B2953" t="s">
        <v>1821</v>
      </c>
      <c r="C2953">
        <v>2000</v>
      </c>
      <c r="D2953" t="s">
        <v>207</v>
      </c>
      <c r="E2953" t="s">
        <v>1045</v>
      </c>
      <c r="F2953" t="s">
        <v>44032</v>
      </c>
      <c r="G2953" t="s">
        <v>44036</v>
      </c>
      <c r="H2953">
        <v>122</v>
      </c>
      <c r="I2953" t="s">
        <v>97</v>
      </c>
      <c r="J2953" t="s">
        <v>26</v>
      </c>
      <c r="K2953" t="s">
        <v>307</v>
      </c>
      <c r="L2953" t="s">
        <v>308</v>
      </c>
      <c r="M2953" t="s">
        <v>1822</v>
      </c>
      <c r="N2953" t="s">
        <v>1823</v>
      </c>
      <c r="O2953" t="s">
        <v>1824</v>
      </c>
      <c r="P2953" t="s">
        <v>1039</v>
      </c>
      <c r="Q2953" t="s">
        <v>1825</v>
      </c>
      <c r="R2953" t="s">
        <v>1826</v>
      </c>
      <c r="S2953" t="s">
        <v>1827</v>
      </c>
      <c r="T2953">
        <v>4.5999999999999996</v>
      </c>
      <c r="U2953">
        <v>17516</v>
      </c>
      <c r="V2953" s="12">
        <f>W2953*1.5029674796748</f>
        <v>34568252.032520398</v>
      </c>
      <c r="W2953" s="3">
        <v>23000000</v>
      </c>
      <c r="X2953" s="13">
        <f>Y2953*1.5029674796748</f>
        <v>19708474.182642318</v>
      </c>
      <c r="Y2953" s="3">
        <v>13113041</v>
      </c>
      <c r="Z2953" s="13">
        <f>AA2953*1.5029674796748</f>
        <v>34334226.469227716</v>
      </c>
      <c r="AA2953" s="3">
        <v>22844291</v>
      </c>
      <c r="AB2953">
        <v>267</v>
      </c>
    </row>
    <row r="2954" spans="1:28" x14ac:dyDescent="0.2">
      <c r="A2954" t="s">
        <v>7362</v>
      </c>
      <c r="B2954" t="s">
        <v>7363</v>
      </c>
      <c r="C2954">
        <v>2004</v>
      </c>
      <c r="D2954" s="1">
        <v>38269</v>
      </c>
      <c r="E2954" t="s">
        <v>16512</v>
      </c>
      <c r="F2954" t="s">
        <v>44032</v>
      </c>
      <c r="G2954" t="s">
        <v>44034</v>
      </c>
      <c r="H2954">
        <v>102</v>
      </c>
      <c r="I2954" t="s">
        <v>177</v>
      </c>
      <c r="J2954" t="s">
        <v>26</v>
      </c>
      <c r="M2954" t="s">
        <v>2940</v>
      </c>
      <c r="N2954" t="s">
        <v>7364</v>
      </c>
      <c r="O2954" t="s">
        <v>7365</v>
      </c>
      <c r="P2954" t="s">
        <v>5754</v>
      </c>
      <c r="Q2954" t="s">
        <v>7366</v>
      </c>
      <c r="R2954" t="s">
        <v>7367</v>
      </c>
      <c r="S2954" t="s">
        <v>7368</v>
      </c>
      <c r="T2954">
        <v>4.8</v>
      </c>
      <c r="U2954">
        <v>24618</v>
      </c>
      <c r="V2954" s="12">
        <f>W2954*1.37009528851244</f>
        <v>34252382.212811001</v>
      </c>
      <c r="W2954" s="3">
        <v>25000000</v>
      </c>
      <c r="X2954" s="13">
        <f>Y2954*1.37009528851244</f>
        <v>19701629.095082048</v>
      </c>
      <c r="Y2954" s="3">
        <v>14379751</v>
      </c>
      <c r="Z2954" s="13">
        <f>AA2954*1.37009528851244</f>
        <v>41268189.423933282</v>
      </c>
      <c r="AA2954" s="3">
        <v>30120671</v>
      </c>
      <c r="AB2954">
        <v>195</v>
      </c>
    </row>
    <row r="2955" spans="1:28" x14ac:dyDescent="0.2">
      <c r="A2955" t="s">
        <v>15834</v>
      </c>
      <c r="B2955" t="s">
        <v>15835</v>
      </c>
      <c r="C2955">
        <v>2017</v>
      </c>
      <c r="D2955" t="s">
        <v>15836</v>
      </c>
      <c r="E2955" t="s">
        <v>16512</v>
      </c>
      <c r="F2955" t="s">
        <v>44038</v>
      </c>
      <c r="G2955" t="s">
        <v>44044</v>
      </c>
      <c r="H2955">
        <v>100</v>
      </c>
      <c r="I2955" t="s">
        <v>25</v>
      </c>
      <c r="J2955" t="s">
        <v>26</v>
      </c>
      <c r="K2955" t="s">
        <v>308</v>
      </c>
      <c r="M2955" t="s">
        <v>13827</v>
      </c>
      <c r="N2955" t="s">
        <v>15837</v>
      </c>
      <c r="O2955" t="s">
        <v>15838</v>
      </c>
      <c r="P2955" t="s">
        <v>15839</v>
      </c>
      <c r="Q2955" t="s">
        <v>15840</v>
      </c>
      <c r="R2955" t="s">
        <v>15841</v>
      </c>
      <c r="S2955" t="s">
        <v>15842</v>
      </c>
      <c r="T2955">
        <v>6</v>
      </c>
      <c r="U2955">
        <v>41606</v>
      </c>
      <c r="V2955" s="12">
        <f>W2955*1.05585427545692</f>
        <v>26396356.886422999</v>
      </c>
      <c r="W2955" s="3">
        <v>25000000</v>
      </c>
      <c r="X2955" s="13">
        <f>Y2955*1.05585427545692</f>
        <v>19639050.013348583</v>
      </c>
      <c r="Y2955" s="3">
        <v>18600152</v>
      </c>
      <c r="Z2955" s="13">
        <f>AA2955*1.05585427545692</f>
        <v>28297055.072095327</v>
      </c>
      <c r="AA2955" s="3">
        <v>26800152</v>
      </c>
      <c r="AB2955">
        <v>198</v>
      </c>
    </row>
    <row r="2956" spans="1:28" hidden="1" x14ac:dyDescent="0.2">
      <c r="A2956" t="s">
        <v>27027</v>
      </c>
      <c r="B2956" t="s">
        <v>27028</v>
      </c>
      <c r="C2956">
        <v>2011</v>
      </c>
      <c r="D2956" s="1">
        <v>40798</v>
      </c>
      <c r="E2956" t="s">
        <v>1045</v>
      </c>
      <c r="F2956" t="s">
        <v>44032</v>
      </c>
      <c r="G2956" t="s">
        <v>44050</v>
      </c>
      <c r="H2956">
        <v>106</v>
      </c>
      <c r="I2956" t="s">
        <v>25</v>
      </c>
      <c r="J2956" t="s">
        <v>26</v>
      </c>
      <c r="M2956" t="s">
        <v>7750</v>
      </c>
      <c r="N2956" t="s">
        <v>27029</v>
      </c>
      <c r="O2956" t="s">
        <v>27030</v>
      </c>
      <c r="P2956" t="s">
        <v>9449</v>
      </c>
      <c r="Q2956" t="s">
        <v>27031</v>
      </c>
      <c r="R2956" t="s">
        <v>27032</v>
      </c>
      <c r="S2956" t="s">
        <v>27033</v>
      </c>
      <c r="T2956">
        <v>7.1</v>
      </c>
      <c r="U2956">
        <v>52416</v>
      </c>
      <c r="W2956"/>
      <c r="X2956"/>
      <c r="Y2956">
        <v>10179275</v>
      </c>
      <c r="Z2956"/>
      <c r="AA2956">
        <v>11789613</v>
      </c>
      <c r="AB2956">
        <v>120</v>
      </c>
    </row>
    <row r="2957" spans="1:28" x14ac:dyDescent="0.2">
      <c r="A2957" t="s">
        <v>29348</v>
      </c>
      <c r="B2957" t="s">
        <v>29349</v>
      </c>
      <c r="C2957">
        <v>2013</v>
      </c>
      <c r="D2957" t="s">
        <v>22213</v>
      </c>
      <c r="E2957" t="s">
        <v>44043</v>
      </c>
      <c r="F2957" t="s">
        <v>44038</v>
      </c>
      <c r="G2957" t="s">
        <v>44032</v>
      </c>
      <c r="H2957">
        <v>115</v>
      </c>
      <c r="I2957" t="s">
        <v>25</v>
      </c>
      <c r="J2957" t="s">
        <v>26</v>
      </c>
      <c r="K2957" t="s">
        <v>308</v>
      </c>
      <c r="M2957" t="s">
        <v>3762</v>
      </c>
      <c r="N2957" t="s">
        <v>29350</v>
      </c>
      <c r="O2957" t="s">
        <v>29351</v>
      </c>
      <c r="P2957" t="s">
        <v>29352</v>
      </c>
      <c r="Q2957" t="s">
        <v>29353</v>
      </c>
      <c r="R2957" t="s">
        <v>29354</v>
      </c>
      <c r="S2957" t="s">
        <v>29355</v>
      </c>
      <c r="T2957">
        <v>7.7</v>
      </c>
      <c r="U2957">
        <v>110670</v>
      </c>
      <c r="V2957" s="12">
        <f>W2957*1.11098185502045</f>
        <v>13331782.2602454</v>
      </c>
      <c r="W2957" s="3">
        <v>12000000</v>
      </c>
      <c r="X2957" s="13">
        <f>Y2957*1.11098185502045</f>
        <v>19614286.883982804</v>
      </c>
      <c r="Y2957" s="3">
        <v>17654912</v>
      </c>
      <c r="Z2957" s="13">
        <f>AA2957*1.11098185502045</f>
        <v>30755168.486853674</v>
      </c>
      <c r="AA2957" s="3">
        <v>27682872</v>
      </c>
      <c r="AB2957">
        <v>312</v>
      </c>
    </row>
    <row r="2958" spans="1:28" x14ac:dyDescent="0.2">
      <c r="A2958" t="s">
        <v>19790</v>
      </c>
      <c r="B2958" t="s">
        <v>19791</v>
      </c>
      <c r="C2958">
        <v>2008</v>
      </c>
      <c r="D2958" s="1">
        <v>39455</v>
      </c>
      <c r="E2958" t="s">
        <v>1045</v>
      </c>
      <c r="F2958" t="s">
        <v>44032</v>
      </c>
      <c r="H2958">
        <v>120</v>
      </c>
      <c r="I2958" t="s">
        <v>25</v>
      </c>
      <c r="J2958" t="s">
        <v>26</v>
      </c>
      <c r="M2958" t="s">
        <v>19792</v>
      </c>
      <c r="N2958" t="s">
        <v>19793</v>
      </c>
      <c r="O2958" t="s">
        <v>19794</v>
      </c>
      <c r="P2958" t="s">
        <v>3861</v>
      </c>
      <c r="Q2958" t="s">
        <v>19795</v>
      </c>
      <c r="R2958" t="s">
        <v>19796</v>
      </c>
      <c r="S2958" t="s">
        <v>19797</v>
      </c>
      <c r="T2958">
        <v>6.1</v>
      </c>
      <c r="U2958">
        <v>17457</v>
      </c>
      <c r="V2958" s="12">
        <f>W2958*1.20207800169993</f>
        <v>25243638.035698529</v>
      </c>
      <c r="W2958" s="3">
        <v>21000000</v>
      </c>
      <c r="X2958" s="13">
        <f>Y2958*1.20207800169993</f>
        <v>19581690.771317631</v>
      </c>
      <c r="Y2958" s="3">
        <v>16289867</v>
      </c>
      <c r="Z2958" s="13">
        <f>AA2958*1.20207800169993</f>
        <v>21199122.78494494</v>
      </c>
      <c r="AA2958" s="3">
        <v>17635397</v>
      </c>
      <c r="AB2958">
        <v>84</v>
      </c>
    </row>
    <row r="2959" spans="1:28" hidden="1" x14ac:dyDescent="0.2">
      <c r="A2959" t="s">
        <v>27049</v>
      </c>
      <c r="B2959" t="s">
        <v>27050</v>
      </c>
      <c r="C2959">
        <v>2010</v>
      </c>
      <c r="D2959" s="1">
        <v>40463</v>
      </c>
      <c r="E2959" t="s">
        <v>1045</v>
      </c>
      <c r="F2959" t="s">
        <v>44032</v>
      </c>
      <c r="G2959" t="s">
        <v>44036</v>
      </c>
      <c r="H2959">
        <v>139</v>
      </c>
      <c r="I2959" t="s">
        <v>943</v>
      </c>
      <c r="J2959" t="s">
        <v>944</v>
      </c>
      <c r="K2959" t="s">
        <v>26</v>
      </c>
      <c r="L2959" t="s">
        <v>3160</v>
      </c>
      <c r="M2959" t="s">
        <v>27051</v>
      </c>
      <c r="N2959" t="s">
        <v>27052</v>
      </c>
      <c r="O2959" t="s">
        <v>27053</v>
      </c>
      <c r="P2959" t="s">
        <v>27054</v>
      </c>
      <c r="Q2959" t="s">
        <v>27055</v>
      </c>
      <c r="R2959" t="s">
        <v>27056</v>
      </c>
      <c r="S2959" t="s">
        <v>27057</v>
      </c>
      <c r="T2959">
        <v>7.2</v>
      </c>
      <c r="U2959">
        <v>14868</v>
      </c>
      <c r="W2959"/>
      <c r="X2959"/>
      <c r="Y2959">
        <v>43820</v>
      </c>
      <c r="Z2959"/>
      <c r="AA2959">
        <v>104532</v>
      </c>
      <c r="AB2959">
        <v>31</v>
      </c>
    </row>
    <row r="2960" spans="1:28" hidden="1" x14ac:dyDescent="0.2">
      <c r="A2960" t="s">
        <v>27058</v>
      </c>
      <c r="B2960" t="s">
        <v>27059</v>
      </c>
      <c r="C2960">
        <v>2011</v>
      </c>
      <c r="D2960" s="1">
        <v>41582</v>
      </c>
      <c r="E2960" t="s">
        <v>176</v>
      </c>
      <c r="F2960" t="s">
        <v>44046</v>
      </c>
      <c r="G2960" t="s">
        <v>44045</v>
      </c>
      <c r="H2960">
        <v>87</v>
      </c>
      <c r="I2960" t="s">
        <v>25</v>
      </c>
      <c r="J2960" t="s">
        <v>26</v>
      </c>
      <c r="M2960" t="s">
        <v>27060</v>
      </c>
      <c r="N2960" t="s">
        <v>27060</v>
      </c>
      <c r="O2960" t="s">
        <v>27061</v>
      </c>
      <c r="P2960" t="s">
        <v>27062</v>
      </c>
      <c r="Q2960" t="s">
        <v>27063</v>
      </c>
      <c r="R2960" t="s">
        <v>27064</v>
      </c>
      <c r="S2960" t="s">
        <v>27065</v>
      </c>
      <c r="T2960">
        <v>5.8</v>
      </c>
      <c r="U2960">
        <v>16627</v>
      </c>
      <c r="W2960">
        <v>70000</v>
      </c>
      <c r="X2960"/>
      <c r="Y2960"/>
      <c r="Z2960"/>
      <c r="AA2960">
        <v>8555</v>
      </c>
      <c r="AB2960">
        <v>171</v>
      </c>
    </row>
    <row r="2961" spans="1:28" x14ac:dyDescent="0.2">
      <c r="A2961" t="s">
        <v>29964</v>
      </c>
      <c r="B2961" t="s">
        <v>29965</v>
      </c>
      <c r="C2961">
        <v>2013</v>
      </c>
      <c r="D2961" s="1">
        <v>41856</v>
      </c>
      <c r="E2961" t="s">
        <v>16512</v>
      </c>
      <c r="F2961" t="s">
        <v>44044</v>
      </c>
      <c r="G2961" t="s">
        <v>44042</v>
      </c>
      <c r="H2961">
        <v>118</v>
      </c>
      <c r="I2961" t="s">
        <v>25</v>
      </c>
      <c r="J2961" t="s">
        <v>26</v>
      </c>
      <c r="M2961" t="s">
        <v>2488</v>
      </c>
      <c r="N2961" t="s">
        <v>29966</v>
      </c>
      <c r="O2961" t="s">
        <v>29967</v>
      </c>
      <c r="P2961" t="s">
        <v>1671</v>
      </c>
      <c r="Q2961" t="s">
        <v>29968</v>
      </c>
      <c r="R2961" t="s">
        <v>29969</v>
      </c>
      <c r="S2961" t="s">
        <v>29970</v>
      </c>
      <c r="T2961">
        <v>6.2</v>
      </c>
      <c r="U2961">
        <v>111698</v>
      </c>
      <c r="V2961" s="12">
        <f>W2961*1.11098185502045</f>
        <v>38884364.925715752</v>
      </c>
      <c r="W2961" s="3">
        <v>35000000</v>
      </c>
      <c r="X2961" s="13">
        <f>Y2961*1.11098185502045</f>
        <v>19571768.497409314</v>
      </c>
      <c r="Y2961" s="3">
        <v>17616641</v>
      </c>
      <c r="Z2961" s="13">
        <f>AA2961*1.11098185502045</f>
        <v>52130119.416999497</v>
      </c>
      <c r="AA2961" s="3">
        <v>46922566</v>
      </c>
      <c r="AB2961">
        <v>175</v>
      </c>
    </row>
    <row r="2962" spans="1:28" x14ac:dyDescent="0.2">
      <c r="A2962" t="s">
        <v>21130</v>
      </c>
      <c r="B2962" t="s">
        <v>21131</v>
      </c>
      <c r="C2962">
        <v>2009</v>
      </c>
      <c r="D2962" s="1">
        <v>39975</v>
      </c>
      <c r="E2962" t="s">
        <v>1045</v>
      </c>
      <c r="F2962" t="s">
        <v>44046</v>
      </c>
      <c r="H2962">
        <v>102</v>
      </c>
      <c r="I2962" t="s">
        <v>433</v>
      </c>
      <c r="J2962" t="s">
        <v>26</v>
      </c>
      <c r="K2962" t="s">
        <v>308</v>
      </c>
      <c r="M2962" t="s">
        <v>10926</v>
      </c>
      <c r="N2962" t="s">
        <v>14628</v>
      </c>
      <c r="O2962" t="s">
        <v>21132</v>
      </c>
      <c r="P2962" t="s">
        <v>21133</v>
      </c>
      <c r="Q2962" t="s">
        <v>21134</v>
      </c>
      <c r="R2962" t="s">
        <v>21135</v>
      </c>
      <c r="S2962" t="s">
        <v>21136</v>
      </c>
      <c r="T2962">
        <v>5.2</v>
      </c>
      <c r="U2962">
        <v>112913</v>
      </c>
      <c r="V2962" s="12">
        <f>W2962*1.20636999678377</f>
        <v>19301919.948540319</v>
      </c>
      <c r="W2962" s="3">
        <v>16000000</v>
      </c>
      <c r="X2962" s="13">
        <f>Y2962*1.20636999678377</f>
        <v>19548976.07929166</v>
      </c>
      <c r="Y2962" s="3">
        <v>16204793</v>
      </c>
      <c r="Z2962" s="13">
        <f>AA2962*1.20636999678377</f>
        <v>38068285.207078449</v>
      </c>
      <c r="AA2962" s="3">
        <v>31556061</v>
      </c>
      <c r="AB2962">
        <v>336</v>
      </c>
    </row>
    <row r="2963" spans="1:28" x14ac:dyDescent="0.2">
      <c r="A2963" t="s">
        <v>3052</v>
      </c>
      <c r="B2963" t="s">
        <v>3053</v>
      </c>
      <c r="C2963">
        <v>2001</v>
      </c>
      <c r="D2963" s="1">
        <v>37259</v>
      </c>
      <c r="E2963" t="s">
        <v>16512</v>
      </c>
      <c r="F2963" t="s">
        <v>44039</v>
      </c>
      <c r="H2963">
        <v>94</v>
      </c>
      <c r="I2963" t="s">
        <v>25</v>
      </c>
      <c r="J2963" t="s">
        <v>26</v>
      </c>
      <c r="M2963" t="s">
        <v>3054</v>
      </c>
      <c r="N2963" t="s">
        <v>3055</v>
      </c>
      <c r="O2963" t="s">
        <v>3056</v>
      </c>
      <c r="P2963" t="s">
        <v>968</v>
      </c>
      <c r="Q2963" t="s">
        <v>3057</v>
      </c>
      <c r="R2963" t="s">
        <v>3058</v>
      </c>
      <c r="S2963" t="s">
        <v>3059</v>
      </c>
      <c r="T2963">
        <v>6</v>
      </c>
      <c r="U2963">
        <v>13782</v>
      </c>
      <c r="V2963" s="12">
        <f>W2963*1.46138339920949</f>
        <v>51148418.97233215</v>
      </c>
      <c r="W2963" s="3">
        <v>35000000</v>
      </c>
      <c r="X2963" s="13">
        <f>Y2963*1.46138339920949</f>
        <v>19498931.805138391</v>
      </c>
      <c r="Y2963" s="3">
        <v>13342790</v>
      </c>
      <c r="Z2963" s="13">
        <f>AA2963*1.46138339920949</f>
        <v>19990136.377430882</v>
      </c>
      <c r="AA2963" s="3">
        <v>13678913</v>
      </c>
      <c r="AB2963">
        <v>169</v>
      </c>
    </row>
    <row r="2964" spans="1:28" x14ac:dyDescent="0.2">
      <c r="A2964" t="s">
        <v>33419</v>
      </c>
      <c r="B2964" t="s">
        <v>33420</v>
      </c>
      <c r="C2964">
        <v>2013</v>
      </c>
      <c r="D2964" t="s">
        <v>17512</v>
      </c>
      <c r="E2964" t="s">
        <v>1045</v>
      </c>
      <c r="F2964" t="s">
        <v>44032</v>
      </c>
      <c r="G2964" t="s">
        <v>44036</v>
      </c>
      <c r="H2964">
        <v>93</v>
      </c>
      <c r="I2964" t="s">
        <v>25</v>
      </c>
      <c r="J2964" t="s">
        <v>26</v>
      </c>
      <c r="M2964" t="s">
        <v>12873</v>
      </c>
      <c r="N2964" t="s">
        <v>12873</v>
      </c>
      <c r="O2964" t="s">
        <v>33421</v>
      </c>
      <c r="P2964" t="s">
        <v>33422</v>
      </c>
      <c r="Q2964" t="s">
        <v>33422</v>
      </c>
      <c r="R2964" t="s">
        <v>33423</v>
      </c>
      <c r="S2964" t="s">
        <v>33424</v>
      </c>
      <c r="T2964">
        <v>7</v>
      </c>
      <c r="U2964">
        <v>58016</v>
      </c>
      <c r="V2964" s="12">
        <f>W2964*1.11098185502045</f>
        <v>8887854.8401635997</v>
      </c>
      <c r="W2964" s="3">
        <v>8000000</v>
      </c>
      <c r="X2964" s="13">
        <f>Y2964*1.11098185502045</f>
        <v>19498700.331786476</v>
      </c>
      <c r="Y2964" s="3">
        <v>17550872</v>
      </c>
      <c r="Z2964" s="13">
        <f>AA2964*1.11098185502045</f>
        <v>28095477.925934717</v>
      </c>
      <c r="AA2964" s="3">
        <v>25288872</v>
      </c>
      <c r="AB2964">
        <v>164</v>
      </c>
    </row>
    <row r="2965" spans="1:28" x14ac:dyDescent="0.2">
      <c r="A2965" t="s">
        <v>18436</v>
      </c>
      <c r="B2965" t="s">
        <v>18437</v>
      </c>
      <c r="C2965">
        <v>2011</v>
      </c>
      <c r="D2965" t="s">
        <v>9972</v>
      </c>
      <c r="E2965" t="s">
        <v>3496</v>
      </c>
      <c r="F2965" t="s">
        <v>44045</v>
      </c>
      <c r="G2965" t="s">
        <v>44033</v>
      </c>
      <c r="H2965">
        <v>103</v>
      </c>
      <c r="I2965" t="s">
        <v>9587</v>
      </c>
      <c r="J2965" t="s">
        <v>26</v>
      </c>
      <c r="K2965" t="s">
        <v>4779</v>
      </c>
      <c r="L2965" t="s">
        <v>496</v>
      </c>
      <c r="M2965" t="s">
        <v>18438</v>
      </c>
      <c r="N2965" t="s">
        <v>18439</v>
      </c>
      <c r="O2965" t="s">
        <v>18440</v>
      </c>
      <c r="P2965" t="s">
        <v>11597</v>
      </c>
      <c r="Q2965" t="s">
        <v>11597</v>
      </c>
      <c r="R2965" t="s">
        <v>18441</v>
      </c>
      <c r="S2965" t="s">
        <v>18442</v>
      </c>
      <c r="T2965">
        <v>6.2</v>
      </c>
      <c r="U2965">
        <v>119386</v>
      </c>
      <c r="V2965" s="12">
        <f>W2965*1.1505830469594</f>
        <v>43722155.784457199</v>
      </c>
      <c r="W2965" s="3">
        <v>38000000</v>
      </c>
      <c r="X2965" s="13">
        <f>Y2965*1.1505830469594</f>
        <v>19477840.709570188</v>
      </c>
      <c r="Y2965" s="3">
        <v>16928670</v>
      </c>
      <c r="Z2965" s="13">
        <f>AA2965*1.1505830469594</f>
        <v>36249449.111790374</v>
      </c>
      <c r="AA2965" s="3">
        <v>31505287</v>
      </c>
      <c r="AB2965">
        <v>585</v>
      </c>
    </row>
    <row r="2966" spans="1:28" x14ac:dyDescent="0.2">
      <c r="A2966" t="s">
        <v>16414</v>
      </c>
      <c r="B2966" t="s">
        <v>16415</v>
      </c>
      <c r="C2966">
        <v>2009</v>
      </c>
      <c r="D2966" t="s">
        <v>13163</v>
      </c>
      <c r="E2966" t="s">
        <v>1045</v>
      </c>
      <c r="F2966" t="s">
        <v>44032</v>
      </c>
      <c r="G2966" t="s">
        <v>44040</v>
      </c>
      <c r="H2966">
        <v>107</v>
      </c>
      <c r="I2966" t="s">
        <v>97</v>
      </c>
      <c r="J2966" t="s">
        <v>26</v>
      </c>
      <c r="M2966" t="s">
        <v>16416</v>
      </c>
      <c r="N2966" t="s">
        <v>16417</v>
      </c>
      <c r="O2966" t="s">
        <v>16418</v>
      </c>
      <c r="P2966" t="s">
        <v>447</v>
      </c>
      <c r="Q2966" t="s">
        <v>16419</v>
      </c>
      <c r="R2966" t="s">
        <v>16420</v>
      </c>
      <c r="S2966" t="s">
        <v>16421</v>
      </c>
      <c r="T2966">
        <v>5.6</v>
      </c>
      <c r="U2966">
        <v>13516</v>
      </c>
      <c r="V2966" s="12">
        <f>W2966*1.20636999678377</f>
        <v>66350349.823107347</v>
      </c>
      <c r="W2966" s="3">
        <v>55000000</v>
      </c>
      <c r="X2966" s="13">
        <f>Y2966*1.20636999678377</f>
        <v>19450693.115653686</v>
      </c>
      <c r="Y2966" s="3">
        <v>16123323</v>
      </c>
      <c r="Z2966" s="13">
        <f>AA2966*1.20636999678377</f>
        <v>27728648.41185433</v>
      </c>
      <c r="AA2966" s="3">
        <v>22985194</v>
      </c>
      <c r="AB2966">
        <v>49</v>
      </c>
    </row>
    <row r="2967" spans="1:28" x14ac:dyDescent="0.2">
      <c r="A2967" t="s">
        <v>1360</v>
      </c>
      <c r="B2967" t="s">
        <v>1361</v>
      </c>
      <c r="C2967">
        <v>2001</v>
      </c>
      <c r="D2967" t="s">
        <v>637</v>
      </c>
      <c r="E2967" t="s">
        <v>1045</v>
      </c>
      <c r="F2967" t="s">
        <v>44044</v>
      </c>
      <c r="H2967">
        <v>81</v>
      </c>
      <c r="I2967" t="s">
        <v>25</v>
      </c>
      <c r="J2967" t="s">
        <v>26</v>
      </c>
      <c r="M2967" t="s">
        <v>1362</v>
      </c>
      <c r="N2967" t="s">
        <v>1363</v>
      </c>
      <c r="O2967" t="s">
        <v>1364</v>
      </c>
      <c r="P2967" t="s">
        <v>1365</v>
      </c>
      <c r="Q2967" t="s">
        <v>1366</v>
      </c>
      <c r="R2967" t="s">
        <v>1367</v>
      </c>
      <c r="S2967" t="s">
        <v>1368</v>
      </c>
      <c r="T2967">
        <v>5.7</v>
      </c>
      <c r="U2967">
        <v>13351</v>
      </c>
      <c r="V2967" s="12">
        <f>W2967*1.46138339920949</f>
        <v>39457351.778656229</v>
      </c>
      <c r="W2967" s="3">
        <v>27000000</v>
      </c>
      <c r="X2967" s="13">
        <f>Y2967*1.46138339920949</f>
        <v>19443853.726205584</v>
      </c>
      <c r="Y2967" s="3">
        <v>13305101</v>
      </c>
      <c r="Z2967" s="13">
        <f>AA2967*1.46138339920949</f>
        <v>24732103.377588999</v>
      </c>
      <c r="AA2967" s="3">
        <v>16923761</v>
      </c>
      <c r="AB2967">
        <v>111</v>
      </c>
    </row>
    <row r="2968" spans="1:28" x14ac:dyDescent="0.2">
      <c r="A2968" t="s">
        <v>8893</v>
      </c>
      <c r="B2968" t="s">
        <v>8894</v>
      </c>
      <c r="C2968">
        <v>2004</v>
      </c>
      <c r="D2968" t="s">
        <v>6735</v>
      </c>
      <c r="E2968" t="s">
        <v>1045</v>
      </c>
      <c r="H2968">
        <v>86</v>
      </c>
      <c r="I2968" t="s">
        <v>25</v>
      </c>
      <c r="J2968" t="s">
        <v>26</v>
      </c>
      <c r="K2968" t="s">
        <v>308</v>
      </c>
      <c r="M2968" t="s">
        <v>8895</v>
      </c>
      <c r="N2968" t="s">
        <v>8896</v>
      </c>
      <c r="O2968" t="s">
        <v>8897</v>
      </c>
      <c r="P2968" t="s">
        <v>8898</v>
      </c>
      <c r="Q2968" t="s">
        <v>8899</v>
      </c>
      <c r="R2968" t="s">
        <v>8900</v>
      </c>
      <c r="S2968" t="s">
        <v>8901</v>
      </c>
      <c r="T2968">
        <v>4.5</v>
      </c>
      <c r="U2968">
        <v>21418</v>
      </c>
      <c r="V2968" s="12">
        <f>W2968*1.37009528851244</f>
        <v>21921524.616199039</v>
      </c>
      <c r="W2968" s="3">
        <v>16000000</v>
      </c>
      <c r="X2968" s="13">
        <f>Y2968*1.37009528851244</f>
        <v>19442679.715457909</v>
      </c>
      <c r="Y2968" s="3">
        <v>14190750</v>
      </c>
      <c r="Z2968" s="13">
        <f>AA2968*1.37009528851244</f>
        <v>20307311.229560606</v>
      </c>
      <c r="AA2968" s="3">
        <v>14821824</v>
      </c>
      <c r="AB2968">
        <v>155</v>
      </c>
    </row>
    <row r="2969" spans="1:28" x14ac:dyDescent="0.2">
      <c r="A2969" t="s">
        <v>7824</v>
      </c>
      <c r="B2969" t="s">
        <v>7825</v>
      </c>
      <c r="C2969">
        <v>2006</v>
      </c>
      <c r="D2969" s="1">
        <v>39115</v>
      </c>
      <c r="E2969" t="s">
        <v>44037</v>
      </c>
      <c r="F2969" t="s">
        <v>44031</v>
      </c>
      <c r="G2969" t="s">
        <v>44038</v>
      </c>
      <c r="H2969">
        <v>94</v>
      </c>
      <c r="I2969" t="s">
        <v>7765</v>
      </c>
      <c r="J2969" t="s">
        <v>26</v>
      </c>
      <c r="M2969" t="s">
        <v>1255</v>
      </c>
      <c r="N2969" t="s">
        <v>7826</v>
      </c>
      <c r="O2969" t="s">
        <v>7827</v>
      </c>
      <c r="P2969" t="s">
        <v>7828</v>
      </c>
      <c r="Q2969" t="s">
        <v>7829</v>
      </c>
      <c r="R2969" t="s">
        <v>7830</v>
      </c>
      <c r="S2969" t="s">
        <v>7831</v>
      </c>
      <c r="T2969">
        <v>6</v>
      </c>
      <c r="U2969">
        <v>32417</v>
      </c>
      <c r="V2969" s="12">
        <f>W2969*1.28378472222222</f>
        <v>110405486.11111093</v>
      </c>
      <c r="W2969" s="3">
        <v>86000000</v>
      </c>
      <c r="X2969" s="13">
        <f>Y2969*1.28378472222222</f>
        <v>19427209.944409691</v>
      </c>
      <c r="Y2969" s="3">
        <v>15132763</v>
      </c>
      <c r="Z2969" s="13">
        <f>AA2969*1.28378472222222</f>
        <v>139426221.58184004</v>
      </c>
      <c r="AA2969" s="3">
        <v>108605609</v>
      </c>
      <c r="AB2969">
        <v>66</v>
      </c>
    </row>
    <row r="2970" spans="1:28" x14ac:dyDescent="0.2">
      <c r="A2970" t="s">
        <v>7538</v>
      </c>
      <c r="B2970" t="s">
        <v>7539</v>
      </c>
      <c r="C2970">
        <v>2004</v>
      </c>
      <c r="D2970" s="1">
        <v>38269</v>
      </c>
      <c r="E2970" t="s">
        <v>176</v>
      </c>
      <c r="F2970" t="s">
        <v>44057</v>
      </c>
      <c r="G2970" t="s">
        <v>44036</v>
      </c>
      <c r="H2970">
        <v>86</v>
      </c>
      <c r="I2970" t="s">
        <v>25</v>
      </c>
      <c r="J2970" t="s">
        <v>26</v>
      </c>
      <c r="K2970" t="s">
        <v>308</v>
      </c>
      <c r="M2970" t="s">
        <v>5317</v>
      </c>
      <c r="N2970" t="s">
        <v>7540</v>
      </c>
      <c r="O2970" t="s">
        <v>7541</v>
      </c>
      <c r="P2970" t="s">
        <v>7542</v>
      </c>
      <c r="Q2970" t="s">
        <v>7543</v>
      </c>
      <c r="R2970" t="s">
        <v>7544</v>
      </c>
      <c r="S2970" t="s">
        <v>7545</v>
      </c>
      <c r="T2970">
        <v>6</v>
      </c>
      <c r="U2970">
        <v>26408</v>
      </c>
      <c r="V2970" s="12">
        <f>W2970*1.37009528851244</f>
        <v>34252382.212811001</v>
      </c>
      <c r="W2970" s="3">
        <v>25000000</v>
      </c>
      <c r="X2970" s="13">
        <f>Y2970*1.37009528851244</f>
        <v>19402727.736844886</v>
      </c>
      <c r="Y2970" s="3">
        <v>14161590</v>
      </c>
      <c r="Z2970" s="13">
        <f>AA2970*1.37009528851244</f>
        <v>37931109.983991519</v>
      </c>
      <c r="AA2970" s="3">
        <v>27685016</v>
      </c>
      <c r="AB2970">
        <v>215</v>
      </c>
    </row>
    <row r="2971" spans="1:28" hidden="1" x14ac:dyDescent="0.2">
      <c r="A2971" t="s">
        <v>27141</v>
      </c>
      <c r="B2971" t="s">
        <v>27142</v>
      </c>
      <c r="C2971">
        <v>2019</v>
      </c>
      <c r="D2971" t="s">
        <v>27143</v>
      </c>
      <c r="E2971" t="s">
        <v>16512</v>
      </c>
      <c r="F2971" t="s">
        <v>44038</v>
      </c>
      <c r="G2971" t="s">
        <v>44044</v>
      </c>
      <c r="H2971">
        <v>97</v>
      </c>
      <c r="I2971" t="s">
        <v>25</v>
      </c>
      <c r="J2971" t="s">
        <v>26</v>
      </c>
      <c r="K2971" t="s">
        <v>27</v>
      </c>
      <c r="L2971" t="s">
        <v>1121</v>
      </c>
      <c r="M2971" t="s">
        <v>27144</v>
      </c>
      <c r="N2971" t="s">
        <v>3990</v>
      </c>
      <c r="O2971" t="s">
        <v>27145</v>
      </c>
      <c r="P2971" t="s">
        <v>1329</v>
      </c>
      <c r="Q2971" t="s">
        <v>26430</v>
      </c>
      <c r="R2971" t="s">
        <v>27146</v>
      </c>
      <c r="S2971" t="s">
        <v>27147</v>
      </c>
      <c r="T2971">
        <v>6</v>
      </c>
      <c r="U2971">
        <v>94996</v>
      </c>
      <c r="W2971"/>
      <c r="X2971"/>
      <c r="Y2971"/>
      <c r="Z2971"/>
      <c r="AA2971"/>
      <c r="AB2971">
        <v>820</v>
      </c>
    </row>
    <row r="2972" spans="1:28" x14ac:dyDescent="0.2">
      <c r="A2972" t="s">
        <v>31285</v>
      </c>
      <c r="B2972" t="s">
        <v>31286</v>
      </c>
      <c r="C2972">
        <v>2015</v>
      </c>
      <c r="D2972" t="s">
        <v>20189</v>
      </c>
      <c r="E2972" t="s">
        <v>44035</v>
      </c>
      <c r="F2972" t="s">
        <v>44032</v>
      </c>
      <c r="H2972">
        <v>122</v>
      </c>
      <c r="I2972" t="s">
        <v>495</v>
      </c>
      <c r="J2972" t="s">
        <v>26</v>
      </c>
      <c r="M2972" t="s">
        <v>756</v>
      </c>
      <c r="N2972" t="s">
        <v>31287</v>
      </c>
      <c r="O2972" t="s">
        <v>31288</v>
      </c>
      <c r="P2972" t="s">
        <v>19665</v>
      </c>
      <c r="Q2972" t="s">
        <v>31289</v>
      </c>
      <c r="R2972" t="s">
        <v>427</v>
      </c>
      <c r="S2972" t="s">
        <v>428</v>
      </c>
      <c r="T2972">
        <v>7.2</v>
      </c>
      <c r="U2972">
        <v>150529</v>
      </c>
      <c r="V2972" s="12">
        <f>W2972*1.09195121025074</f>
        <v>32758536.3075222</v>
      </c>
      <c r="W2972" s="3">
        <v>30000000</v>
      </c>
      <c r="X2972" s="13">
        <f>Y2972*1.09195121025074</f>
        <v>19400323.705210991</v>
      </c>
      <c r="Y2972" s="3">
        <v>17766658</v>
      </c>
      <c r="Z2972" s="13">
        <f>AA2972*1.09195121025074</f>
        <v>37608844.905652285</v>
      </c>
      <c r="AA2972" s="3">
        <v>34441873</v>
      </c>
      <c r="AB2972">
        <v>416</v>
      </c>
    </row>
    <row r="2973" spans="1:28" x14ac:dyDescent="0.2">
      <c r="A2973" t="s">
        <v>35846</v>
      </c>
      <c r="B2973" t="s">
        <v>35847</v>
      </c>
      <c r="C2973">
        <v>2015</v>
      </c>
      <c r="D2973" t="s">
        <v>30350</v>
      </c>
      <c r="E2973" t="s">
        <v>176</v>
      </c>
      <c r="F2973" t="s">
        <v>44045</v>
      </c>
      <c r="H2973">
        <v>104</v>
      </c>
      <c r="I2973" t="s">
        <v>495</v>
      </c>
      <c r="J2973" t="s">
        <v>26</v>
      </c>
      <c r="K2973" t="s">
        <v>934</v>
      </c>
      <c r="L2973" t="s">
        <v>27</v>
      </c>
      <c r="M2973" t="s">
        <v>8533</v>
      </c>
      <c r="N2973" t="s">
        <v>35848</v>
      </c>
      <c r="O2973" t="s">
        <v>35849</v>
      </c>
      <c r="P2973" t="s">
        <v>15540</v>
      </c>
      <c r="Q2973" t="s">
        <v>35850</v>
      </c>
      <c r="R2973" t="s">
        <v>35851</v>
      </c>
      <c r="S2973" t="s">
        <v>35852</v>
      </c>
      <c r="T2973">
        <v>6.9</v>
      </c>
      <c r="U2973">
        <v>60565</v>
      </c>
      <c r="V2973" s="12">
        <f>W2973*1.09195121025074</f>
        <v>12011463.31275814</v>
      </c>
      <c r="W2973" s="3">
        <v>11000000</v>
      </c>
      <c r="X2973" s="13">
        <f>Y2973*1.09195121025074</f>
        <v>19368644.016699199</v>
      </c>
      <c r="Y2973" s="3">
        <v>17737646</v>
      </c>
      <c r="Z2973" s="13">
        <f>AA2973*1.09195121025074</f>
        <v>32054449.443006154</v>
      </c>
      <c r="AA2973" s="3">
        <v>29355203</v>
      </c>
      <c r="AB2973">
        <v>211</v>
      </c>
    </row>
    <row r="2974" spans="1:28" x14ac:dyDescent="0.2">
      <c r="A2974" t="s">
        <v>37733</v>
      </c>
      <c r="B2974" t="s">
        <v>37734</v>
      </c>
      <c r="C2974">
        <v>2017</v>
      </c>
      <c r="D2974" t="s">
        <v>37735</v>
      </c>
      <c r="E2974" t="s">
        <v>16512</v>
      </c>
      <c r="F2974" t="s">
        <v>44051</v>
      </c>
      <c r="G2974" t="s">
        <v>44032</v>
      </c>
      <c r="H2974">
        <v>134</v>
      </c>
      <c r="I2974" t="s">
        <v>25</v>
      </c>
      <c r="J2974" t="s">
        <v>26</v>
      </c>
      <c r="M2974" t="s">
        <v>20816</v>
      </c>
      <c r="N2974" t="s">
        <v>37736</v>
      </c>
      <c r="O2974" t="s">
        <v>37737</v>
      </c>
      <c r="P2974" t="s">
        <v>14950</v>
      </c>
      <c r="Q2974" t="s">
        <v>37738</v>
      </c>
      <c r="R2974" t="s">
        <v>37739</v>
      </c>
      <c r="S2974" t="s">
        <v>11241</v>
      </c>
      <c r="T2974">
        <v>7.6</v>
      </c>
      <c r="U2974">
        <v>55080</v>
      </c>
      <c r="V2974" s="12">
        <f>W2974*1.05585427545692</f>
        <v>40122462.467362963</v>
      </c>
      <c r="W2974" s="3">
        <v>38000000</v>
      </c>
      <c r="X2974" s="13">
        <f>Y2974*1.05585427545692</f>
        <v>19368572.879459057</v>
      </c>
      <c r="Y2974" s="3">
        <v>18343983</v>
      </c>
      <c r="Z2974" s="13">
        <f>AA2974*1.05585427545692</f>
        <v>27823155.997641996</v>
      </c>
      <c r="AA2974" s="3">
        <v>26351322</v>
      </c>
      <c r="AB2974">
        <v>194</v>
      </c>
    </row>
    <row r="2975" spans="1:28" x14ac:dyDescent="0.2">
      <c r="A2975" t="s">
        <v>33358</v>
      </c>
      <c r="B2975" t="s">
        <v>33359</v>
      </c>
      <c r="C2975">
        <v>2013</v>
      </c>
      <c r="D2975" t="s">
        <v>23249</v>
      </c>
      <c r="E2975" t="s">
        <v>3496</v>
      </c>
      <c r="F2975" t="s">
        <v>44033</v>
      </c>
      <c r="G2975" t="s">
        <v>44042</v>
      </c>
      <c r="H2975">
        <v>97</v>
      </c>
      <c r="I2975" t="s">
        <v>25</v>
      </c>
      <c r="J2975" t="s">
        <v>26</v>
      </c>
      <c r="M2975" t="s">
        <v>17406</v>
      </c>
      <c r="N2975" t="s">
        <v>17406</v>
      </c>
      <c r="O2975" t="s">
        <v>33360</v>
      </c>
      <c r="P2975" t="s">
        <v>14871</v>
      </c>
      <c r="Q2975" t="s">
        <v>33361</v>
      </c>
      <c r="R2975" t="s">
        <v>33362</v>
      </c>
      <c r="S2975" t="s">
        <v>33363</v>
      </c>
      <c r="T2975">
        <v>6.3</v>
      </c>
      <c r="U2975">
        <v>69614</v>
      </c>
      <c r="V2975" s="12">
        <f>W2975*1.11098185502045</f>
        <v>3888436.4925715751</v>
      </c>
      <c r="W2975" s="3">
        <v>3500000</v>
      </c>
      <c r="X2975" s="13">
        <f>Y2975*1.11098185502045</f>
        <v>19351822.975643497</v>
      </c>
      <c r="Y2975" s="3">
        <v>17418667</v>
      </c>
      <c r="Z2975" s="13">
        <f>AA2975*1.11098185502045</f>
        <v>30949846.948290762</v>
      </c>
      <c r="AA2975" s="3">
        <v>27858103</v>
      </c>
      <c r="AB2975">
        <v>273</v>
      </c>
    </row>
    <row r="2976" spans="1:28" hidden="1" x14ac:dyDescent="0.2">
      <c r="A2976" t="s">
        <v>27184</v>
      </c>
      <c r="B2976" t="s">
        <v>27185</v>
      </c>
      <c r="C2976">
        <v>2012</v>
      </c>
      <c r="D2976" s="1">
        <v>40942</v>
      </c>
      <c r="E2976" t="s">
        <v>16512</v>
      </c>
      <c r="F2976" t="s">
        <v>44051</v>
      </c>
      <c r="G2976" t="s">
        <v>44044</v>
      </c>
      <c r="H2976">
        <v>135</v>
      </c>
      <c r="I2976" t="s">
        <v>943</v>
      </c>
      <c r="J2976" t="s">
        <v>944</v>
      </c>
      <c r="M2976" t="s">
        <v>27186</v>
      </c>
      <c r="N2976" t="s">
        <v>27187</v>
      </c>
      <c r="O2976" t="s">
        <v>27188</v>
      </c>
      <c r="P2976" t="s">
        <v>22649</v>
      </c>
      <c r="Q2976" t="s">
        <v>27189</v>
      </c>
      <c r="R2976" t="s">
        <v>27190</v>
      </c>
      <c r="S2976" t="s">
        <v>27191</v>
      </c>
      <c r="T2976">
        <v>8.1999999999999993</v>
      </c>
      <c r="U2976">
        <v>32415</v>
      </c>
      <c r="W2976"/>
      <c r="X2976"/>
      <c r="Y2976">
        <v>40311</v>
      </c>
      <c r="Z2976"/>
      <c r="AA2976">
        <v>40311</v>
      </c>
      <c r="AB2976">
        <v>92</v>
      </c>
    </row>
    <row r="2977" spans="1:28" x14ac:dyDescent="0.2">
      <c r="A2977" t="s">
        <v>27701</v>
      </c>
      <c r="B2977" t="s">
        <v>27702</v>
      </c>
      <c r="C2977">
        <v>2012</v>
      </c>
      <c r="D2977" t="s">
        <v>19258</v>
      </c>
      <c r="E2977" t="s">
        <v>16512</v>
      </c>
      <c r="F2977" t="s">
        <v>44044</v>
      </c>
      <c r="G2977" t="s">
        <v>44042</v>
      </c>
      <c r="H2977">
        <v>94</v>
      </c>
      <c r="I2977" t="s">
        <v>25</v>
      </c>
      <c r="J2977" t="s">
        <v>26</v>
      </c>
      <c r="K2977" t="s">
        <v>209</v>
      </c>
      <c r="L2977" t="s">
        <v>75</v>
      </c>
      <c r="M2977" t="s">
        <v>2003</v>
      </c>
      <c r="N2977" t="s">
        <v>2003</v>
      </c>
      <c r="O2977" t="s">
        <v>27703</v>
      </c>
      <c r="P2977" t="s">
        <v>1671</v>
      </c>
      <c r="Q2977" t="s">
        <v>27704</v>
      </c>
      <c r="R2977" t="s">
        <v>27705</v>
      </c>
      <c r="S2977" t="s">
        <v>27706</v>
      </c>
      <c r="T2977">
        <v>6.5</v>
      </c>
      <c r="U2977">
        <v>101557</v>
      </c>
      <c r="V2977" s="12">
        <f>W2977*1.12725506764114</f>
        <v>33817652.029234201</v>
      </c>
      <c r="W2977" s="3">
        <v>30000000</v>
      </c>
      <c r="X2977" s="13">
        <f>Y2977*1.12725506764114</f>
        <v>19323496.54990983</v>
      </c>
      <c r="Y2977" s="3">
        <v>17142080</v>
      </c>
      <c r="Z2977" s="13">
        <f>AA2977*1.12725506764114</f>
        <v>46853984.89233166</v>
      </c>
      <c r="AA2977" s="3">
        <v>41564670</v>
      </c>
      <c r="AB2977">
        <v>164</v>
      </c>
    </row>
    <row r="2978" spans="1:28" x14ac:dyDescent="0.2">
      <c r="A2978" t="s">
        <v>12904</v>
      </c>
      <c r="B2978" t="s">
        <v>12905</v>
      </c>
      <c r="C2978">
        <v>2006</v>
      </c>
      <c r="D2978" t="s">
        <v>11509</v>
      </c>
      <c r="E2978" t="s">
        <v>16512</v>
      </c>
      <c r="F2978" t="s">
        <v>44046</v>
      </c>
      <c r="G2978" t="s">
        <v>44042</v>
      </c>
      <c r="H2978">
        <v>84</v>
      </c>
      <c r="I2978" t="s">
        <v>360</v>
      </c>
      <c r="J2978" t="s">
        <v>26</v>
      </c>
      <c r="M2978" t="s">
        <v>12906</v>
      </c>
      <c r="N2978" t="s">
        <v>12907</v>
      </c>
      <c r="O2978" t="s">
        <v>12908</v>
      </c>
      <c r="P2978" t="s">
        <v>12909</v>
      </c>
      <c r="Q2978" t="s">
        <v>12910</v>
      </c>
      <c r="R2978" t="s">
        <v>12911</v>
      </c>
      <c r="S2978" t="s">
        <v>12912</v>
      </c>
      <c r="T2978">
        <v>5.0999999999999996</v>
      </c>
      <c r="U2978">
        <v>25484</v>
      </c>
      <c r="V2978" s="12">
        <f>W2978*1.28378472222222</f>
        <v>10270277.777777761</v>
      </c>
      <c r="W2978" s="3">
        <v>8000000</v>
      </c>
      <c r="X2978" s="13">
        <f>Y2978*1.28378472222222</f>
        <v>19298878.97222219</v>
      </c>
      <c r="Y2978" s="3">
        <v>15032800</v>
      </c>
      <c r="Z2978" s="13">
        <f>AA2978*1.28378472222222</f>
        <v>24017000.934652738</v>
      </c>
      <c r="AA2978" s="3">
        <v>18707966</v>
      </c>
      <c r="AB2978">
        <v>190</v>
      </c>
    </row>
    <row r="2979" spans="1:28" x14ac:dyDescent="0.2">
      <c r="A2979" t="s">
        <v>18507</v>
      </c>
      <c r="B2979" t="s">
        <v>18508</v>
      </c>
      <c r="C2979">
        <v>2009</v>
      </c>
      <c r="D2979" s="1">
        <v>40514</v>
      </c>
      <c r="E2979" t="s">
        <v>16512</v>
      </c>
      <c r="F2979" t="s">
        <v>44044</v>
      </c>
      <c r="G2979" t="s">
        <v>44042</v>
      </c>
      <c r="H2979">
        <v>88</v>
      </c>
      <c r="I2979" t="s">
        <v>25</v>
      </c>
      <c r="J2979" t="s">
        <v>26</v>
      </c>
      <c r="M2979" t="s">
        <v>9358</v>
      </c>
      <c r="N2979" t="s">
        <v>18509</v>
      </c>
      <c r="O2979" t="s">
        <v>18510</v>
      </c>
      <c r="P2979" t="s">
        <v>1760</v>
      </c>
      <c r="Q2979" t="s">
        <v>18511</v>
      </c>
      <c r="R2979" t="s">
        <v>18512</v>
      </c>
      <c r="S2979" t="s">
        <v>18513</v>
      </c>
      <c r="T2979">
        <v>5.7</v>
      </c>
      <c r="U2979">
        <v>29450</v>
      </c>
      <c r="V2979" s="12">
        <f>W2979*1.20636999678377</f>
        <v>24127399.935675401</v>
      </c>
      <c r="W2979" s="3">
        <v>20000000</v>
      </c>
      <c r="X2979" s="13">
        <f>Y2979*1.20636999678377</f>
        <v>19288500.288696099</v>
      </c>
      <c r="Y2979" s="3">
        <v>15988876</v>
      </c>
      <c r="Z2979" s="13">
        <f>AA2979*1.20636999678377</f>
        <v>27676807.073982541</v>
      </c>
      <c r="AA2979" s="3">
        <v>22942221</v>
      </c>
      <c r="AB2979">
        <v>118</v>
      </c>
    </row>
    <row r="2980" spans="1:28" x14ac:dyDescent="0.2">
      <c r="A2980" t="s">
        <v>8572</v>
      </c>
      <c r="B2980" t="s">
        <v>8573</v>
      </c>
      <c r="C2980">
        <v>2004</v>
      </c>
      <c r="D2980" t="s">
        <v>5628</v>
      </c>
      <c r="E2980" t="s">
        <v>1045</v>
      </c>
      <c r="F2980" t="s">
        <v>44044</v>
      </c>
      <c r="G2980" t="s">
        <v>44040</v>
      </c>
      <c r="H2980">
        <v>91</v>
      </c>
      <c r="I2980" t="s">
        <v>25</v>
      </c>
      <c r="J2980" t="s">
        <v>26</v>
      </c>
      <c r="M2980" t="s">
        <v>3140</v>
      </c>
      <c r="N2980" t="s">
        <v>8574</v>
      </c>
      <c r="O2980" t="s">
        <v>8575</v>
      </c>
      <c r="P2980" t="s">
        <v>8576</v>
      </c>
      <c r="Q2980" t="s">
        <v>8577</v>
      </c>
      <c r="R2980" t="s">
        <v>8578</v>
      </c>
      <c r="S2980" t="s">
        <v>8579</v>
      </c>
      <c r="T2980">
        <v>5</v>
      </c>
      <c r="U2980">
        <v>21435</v>
      </c>
      <c r="V2980" s="12">
        <f>W2980*1.37009528851244</f>
        <v>41102858.655373201</v>
      </c>
      <c r="W2980" s="3">
        <v>30000000</v>
      </c>
      <c r="X2980" s="13">
        <f>Y2980*1.37009528851244</f>
        <v>19279215.016680777</v>
      </c>
      <c r="Y2980" s="3">
        <v>14071441</v>
      </c>
      <c r="Z2980" s="13">
        <f>AA2980*1.37009528851244</f>
        <v>29169090.295849647</v>
      </c>
      <c r="AA2980" s="3">
        <v>21289826</v>
      </c>
      <c r="AB2980">
        <v>120</v>
      </c>
    </row>
    <row r="2981" spans="1:28" x14ac:dyDescent="0.2">
      <c r="A2981" t="s">
        <v>451</v>
      </c>
      <c r="B2981" t="s">
        <v>452</v>
      </c>
      <c r="C2981">
        <v>2000</v>
      </c>
      <c r="D2981" s="1">
        <v>36534</v>
      </c>
      <c r="E2981" t="s">
        <v>16512</v>
      </c>
      <c r="F2981" t="s">
        <v>44031</v>
      </c>
      <c r="G2981" t="s">
        <v>44034</v>
      </c>
      <c r="H2981">
        <v>87</v>
      </c>
      <c r="I2981" t="s">
        <v>453</v>
      </c>
      <c r="J2981" t="s">
        <v>26</v>
      </c>
      <c r="K2981" t="s">
        <v>27</v>
      </c>
      <c r="L2981" t="s">
        <v>454</v>
      </c>
      <c r="M2981" t="s">
        <v>455</v>
      </c>
      <c r="N2981" t="s">
        <v>456</v>
      </c>
      <c r="O2981" t="s">
        <v>457</v>
      </c>
      <c r="P2981" t="s">
        <v>458</v>
      </c>
      <c r="Q2981" t="s">
        <v>459</v>
      </c>
      <c r="R2981" t="s">
        <v>460</v>
      </c>
      <c r="S2981" t="s">
        <v>461</v>
      </c>
      <c r="T2981">
        <v>4.5999999999999996</v>
      </c>
      <c r="U2981">
        <v>19127</v>
      </c>
      <c r="V2981" s="12">
        <f>W2981*1.5029674796748</f>
        <v>37574186.991870001</v>
      </c>
      <c r="W2981" s="3">
        <v>25000000</v>
      </c>
      <c r="X2981" s="13">
        <f>Y2981*1.5029674796748</f>
        <v>19255805.928211424</v>
      </c>
      <c r="Y2981" s="3">
        <v>12811858</v>
      </c>
      <c r="Z2981" s="13">
        <f>AA2981*1.5029674796748</f>
        <v>23812427.5847155</v>
      </c>
      <c r="AA2981" s="3">
        <v>15843608</v>
      </c>
      <c r="AB2981">
        <v>361</v>
      </c>
    </row>
    <row r="2982" spans="1:28" x14ac:dyDescent="0.2">
      <c r="A2982" t="s">
        <v>43822</v>
      </c>
      <c r="B2982" t="s">
        <v>43823</v>
      </c>
      <c r="C2982">
        <v>2019</v>
      </c>
      <c r="D2982" t="s">
        <v>29741</v>
      </c>
      <c r="E2982" t="s">
        <v>44035</v>
      </c>
      <c r="F2982" t="s">
        <v>44032</v>
      </c>
      <c r="H2982">
        <v>109</v>
      </c>
      <c r="I2982" t="s">
        <v>25</v>
      </c>
      <c r="J2982" t="s">
        <v>26</v>
      </c>
      <c r="M2982" t="s">
        <v>39501</v>
      </c>
      <c r="N2982" t="s">
        <v>43824</v>
      </c>
      <c r="O2982" t="s">
        <v>43825</v>
      </c>
      <c r="P2982" t="s">
        <v>43826</v>
      </c>
      <c r="Q2982" t="s">
        <v>43827</v>
      </c>
      <c r="R2982" t="s">
        <v>43828</v>
      </c>
      <c r="S2982" t="s">
        <v>43829</v>
      </c>
      <c r="T2982">
        <v>5.8</v>
      </c>
      <c r="U2982">
        <v>12182</v>
      </c>
      <c r="V2982" s="12">
        <f>W2982*1.01233684194057</f>
        <v>6074021.05164342</v>
      </c>
      <c r="W2982" s="3">
        <v>6000000</v>
      </c>
      <c r="X2982" s="13">
        <f>Y2982*1.01233684194057</f>
        <v>19239572.025796305</v>
      </c>
      <c r="Y2982" s="3">
        <v>19005109</v>
      </c>
      <c r="Z2982" s="13">
        <f>AA2982*1.01233684194057</f>
        <v>21432274.391039584</v>
      </c>
      <c r="AA2982" s="3">
        <v>21171090</v>
      </c>
      <c r="AB2982">
        <v>629</v>
      </c>
    </row>
    <row r="2983" spans="1:28" x14ac:dyDescent="0.2">
      <c r="A2983" t="s">
        <v>2018</v>
      </c>
      <c r="B2983" t="s">
        <v>2019</v>
      </c>
      <c r="C2983">
        <v>2001</v>
      </c>
      <c r="D2983" t="s">
        <v>2020</v>
      </c>
      <c r="E2983" t="s">
        <v>16512</v>
      </c>
      <c r="F2983" t="s">
        <v>44046</v>
      </c>
      <c r="G2983" t="s">
        <v>44033</v>
      </c>
      <c r="H2983">
        <v>91</v>
      </c>
      <c r="I2983" t="s">
        <v>177</v>
      </c>
      <c r="J2983" t="s">
        <v>26</v>
      </c>
      <c r="M2983" t="s">
        <v>2021</v>
      </c>
      <c r="N2983" t="s">
        <v>2022</v>
      </c>
      <c r="O2983" t="s">
        <v>2023</v>
      </c>
      <c r="P2983" t="s">
        <v>2024</v>
      </c>
      <c r="Q2983" t="s">
        <v>2025</v>
      </c>
      <c r="R2983" t="s">
        <v>2026</v>
      </c>
      <c r="S2983" t="s">
        <v>2027</v>
      </c>
      <c r="T2983">
        <v>4.4000000000000004</v>
      </c>
      <c r="U2983">
        <v>49404</v>
      </c>
      <c r="V2983" s="12">
        <f>W2983*1.46138339920949</f>
        <v>16075217.391304391</v>
      </c>
      <c r="W2983" s="3">
        <v>11000000</v>
      </c>
      <c r="X2983" s="13">
        <f>Y2983*1.46138339920949</f>
        <v>19175622.64881428</v>
      </c>
      <c r="Y2983" s="3">
        <v>13121555</v>
      </c>
      <c r="Z2983" s="13">
        <f>AA2983*1.46138339920949</f>
        <v>24957333.248458564</v>
      </c>
      <c r="AA2983" s="3">
        <v>17077882</v>
      </c>
      <c r="AB2983">
        <v>700</v>
      </c>
    </row>
    <row r="2984" spans="1:28" x14ac:dyDescent="0.2">
      <c r="A2984" t="s">
        <v>29171</v>
      </c>
      <c r="B2984" t="s">
        <v>29172</v>
      </c>
      <c r="C2984">
        <v>2016</v>
      </c>
      <c r="D2984" s="1">
        <v>42563</v>
      </c>
      <c r="E2984" t="s">
        <v>1045</v>
      </c>
      <c r="F2984" t="s">
        <v>44044</v>
      </c>
      <c r="G2984" t="s">
        <v>44032</v>
      </c>
      <c r="H2984">
        <v>92</v>
      </c>
      <c r="I2984" t="s">
        <v>25</v>
      </c>
      <c r="J2984" t="s">
        <v>26</v>
      </c>
      <c r="M2984" t="s">
        <v>1532</v>
      </c>
      <c r="N2984" t="s">
        <v>29173</v>
      </c>
      <c r="O2984" t="s">
        <v>29174</v>
      </c>
      <c r="P2984" t="s">
        <v>517</v>
      </c>
      <c r="Q2984" t="s">
        <v>29175</v>
      </c>
      <c r="R2984" t="s">
        <v>29176</v>
      </c>
      <c r="S2984" t="s">
        <v>29177</v>
      </c>
      <c r="T2984">
        <v>5.6</v>
      </c>
      <c r="U2984">
        <v>22115</v>
      </c>
      <c r="V2984" s="12">
        <f>W2984*1.07834771485832</f>
        <v>28037040.586316321</v>
      </c>
      <c r="W2984" s="3">
        <v>26000000</v>
      </c>
      <c r="X2984" s="13">
        <f>Y2984*1.07834771485832</f>
        <v>19175371.01150389</v>
      </c>
      <c r="Y2984" s="3">
        <v>17782178</v>
      </c>
      <c r="Z2984" s="13">
        <f>AA2984*1.07834771485832</f>
        <v>25965823.623261072</v>
      </c>
      <c r="AA2984" s="3">
        <v>24079268</v>
      </c>
      <c r="AB2984">
        <v>113</v>
      </c>
    </row>
    <row r="2985" spans="1:28" x14ac:dyDescent="0.2">
      <c r="A2985" t="s">
        <v>4022</v>
      </c>
      <c r="B2985" t="s">
        <v>4023</v>
      </c>
      <c r="C2985">
        <v>2001</v>
      </c>
      <c r="D2985" t="s">
        <v>942</v>
      </c>
      <c r="E2985" t="s">
        <v>44041</v>
      </c>
      <c r="F2985" t="s">
        <v>44032</v>
      </c>
      <c r="G2985" t="s">
        <v>44042</v>
      </c>
      <c r="H2985">
        <v>100</v>
      </c>
      <c r="I2985" t="s">
        <v>4024</v>
      </c>
      <c r="J2985" t="s">
        <v>26</v>
      </c>
      <c r="M2985" t="s">
        <v>4025</v>
      </c>
      <c r="N2985" t="s">
        <v>4026</v>
      </c>
      <c r="O2985" t="s">
        <v>4027</v>
      </c>
      <c r="P2985" t="s">
        <v>4025</v>
      </c>
      <c r="Q2985" t="s">
        <v>4028</v>
      </c>
      <c r="R2985" t="s">
        <v>4029</v>
      </c>
      <c r="S2985" t="s">
        <v>4030</v>
      </c>
      <c r="T2985">
        <v>7.2</v>
      </c>
      <c r="U2985">
        <v>75365</v>
      </c>
      <c r="V2985" s="12">
        <f>W2985*1.46138339920949</f>
        <v>16075217.391304391</v>
      </c>
      <c r="W2985" s="3">
        <v>11000000</v>
      </c>
      <c r="X2985" s="13">
        <f>Y2985*1.46138339920949</f>
        <v>19159391.063399259</v>
      </c>
      <c r="Y2985" s="3">
        <v>13110448</v>
      </c>
      <c r="Z2985" s="13">
        <f>AA2985*1.46138339920949</f>
        <v>25461726.805928919</v>
      </c>
      <c r="AA2985" s="3">
        <v>17423030</v>
      </c>
      <c r="AB2985">
        <v>508</v>
      </c>
    </row>
    <row r="2986" spans="1:28" hidden="1" x14ac:dyDescent="0.2">
      <c r="A2986" t="s">
        <v>27261</v>
      </c>
      <c r="B2986" t="s">
        <v>27262</v>
      </c>
      <c r="C2986">
        <v>2014</v>
      </c>
      <c r="D2986" t="s">
        <v>27263</v>
      </c>
      <c r="E2986" t="s">
        <v>44043</v>
      </c>
      <c r="F2986" t="s">
        <v>44038</v>
      </c>
      <c r="G2986" t="s">
        <v>44032</v>
      </c>
      <c r="H2986">
        <v>120</v>
      </c>
      <c r="I2986" t="s">
        <v>27264</v>
      </c>
      <c r="J2986" t="s">
        <v>26</v>
      </c>
      <c r="K2986" t="s">
        <v>27</v>
      </c>
      <c r="L2986" t="s">
        <v>307</v>
      </c>
      <c r="M2986" t="s">
        <v>2851</v>
      </c>
      <c r="N2986" t="s">
        <v>27265</v>
      </c>
      <c r="O2986" t="s">
        <v>27266</v>
      </c>
      <c r="P2986" t="s">
        <v>8771</v>
      </c>
      <c r="Q2986" t="s">
        <v>27267</v>
      </c>
      <c r="R2986" t="s">
        <v>27268</v>
      </c>
      <c r="S2986" t="s">
        <v>27269</v>
      </c>
      <c r="T2986">
        <v>7</v>
      </c>
      <c r="U2986">
        <v>44514</v>
      </c>
      <c r="V2986" s="3">
        <v>85000000</v>
      </c>
      <c r="W2986"/>
      <c r="X2986"/>
      <c r="Y2986">
        <v>1124445</v>
      </c>
      <c r="Z2986"/>
      <c r="AA2986">
        <v>6337728</v>
      </c>
      <c r="AB2986">
        <v>125</v>
      </c>
    </row>
    <row r="2987" spans="1:28" x14ac:dyDescent="0.2">
      <c r="A2987" t="s">
        <v>37799</v>
      </c>
      <c r="B2987" t="s">
        <v>37800</v>
      </c>
      <c r="C2987">
        <v>2015</v>
      </c>
      <c r="D2987" t="s">
        <v>37777</v>
      </c>
      <c r="E2987" t="s">
        <v>1045</v>
      </c>
      <c r="F2987" t="s">
        <v>44044</v>
      </c>
      <c r="G2987" t="s">
        <v>44032</v>
      </c>
      <c r="H2987">
        <v>103</v>
      </c>
      <c r="I2987" t="s">
        <v>25</v>
      </c>
      <c r="J2987" t="s">
        <v>26</v>
      </c>
      <c r="K2987" t="s">
        <v>308</v>
      </c>
      <c r="M2987" t="s">
        <v>37801</v>
      </c>
      <c r="N2987" t="s">
        <v>37801</v>
      </c>
      <c r="O2987" t="s">
        <v>37802</v>
      </c>
      <c r="P2987" t="s">
        <v>37803</v>
      </c>
      <c r="Q2987" t="s">
        <v>37804</v>
      </c>
      <c r="R2987" t="s">
        <v>37805</v>
      </c>
      <c r="S2987" t="s">
        <v>37806</v>
      </c>
      <c r="T2987">
        <v>7.2</v>
      </c>
      <c r="U2987">
        <v>79818</v>
      </c>
      <c r="V2987" s="12">
        <f>W2987*1.09195121025074</f>
        <v>7643658.4717551805</v>
      </c>
      <c r="W2987" s="3">
        <v>7000000</v>
      </c>
      <c r="X2987" s="13">
        <f>Y2987*1.09195121025074</f>
        <v>19116211.103718273</v>
      </c>
      <c r="Y2987" s="3">
        <v>17506470</v>
      </c>
      <c r="Z2987" s="13">
        <f>AA2987*1.09195121025074</f>
        <v>19640687.281465016</v>
      </c>
      <c r="AA2987" s="3">
        <v>17986781</v>
      </c>
      <c r="AB2987">
        <v>117</v>
      </c>
    </row>
    <row r="2988" spans="1:28" hidden="1" x14ac:dyDescent="0.2">
      <c r="A2988" t="s">
        <v>27277</v>
      </c>
      <c r="B2988" t="s">
        <v>27278</v>
      </c>
      <c r="C2988">
        <v>2011</v>
      </c>
      <c r="D2988" t="s">
        <v>27279</v>
      </c>
      <c r="E2988" t="s">
        <v>44037</v>
      </c>
      <c r="F2988" t="s">
        <v>44031</v>
      </c>
      <c r="G2988" t="s">
        <v>44038</v>
      </c>
      <c r="H2988">
        <v>89</v>
      </c>
      <c r="I2988" t="s">
        <v>7773</v>
      </c>
      <c r="J2988" t="s">
        <v>496</v>
      </c>
      <c r="M2988" t="s">
        <v>27280</v>
      </c>
      <c r="N2988" t="s">
        <v>27281</v>
      </c>
      <c r="O2988" t="s">
        <v>27282</v>
      </c>
      <c r="P2988" t="s">
        <v>27283</v>
      </c>
      <c r="Q2988" t="s">
        <v>27284</v>
      </c>
      <c r="R2988" t="s">
        <v>27285</v>
      </c>
      <c r="S2988" t="s">
        <v>27286</v>
      </c>
      <c r="T2988">
        <v>6.6</v>
      </c>
      <c r="U2988">
        <v>12297</v>
      </c>
      <c r="V2988" s="3">
        <v>175000000</v>
      </c>
      <c r="W2988" t="s">
        <v>27287</v>
      </c>
      <c r="X2988"/>
      <c r="Y2988"/>
      <c r="Z2988"/>
      <c r="AA2988">
        <v>2403409</v>
      </c>
      <c r="AB2988">
        <v>19</v>
      </c>
    </row>
    <row r="2989" spans="1:28" hidden="1" x14ac:dyDescent="0.2">
      <c r="A2989" t="s">
        <v>27288</v>
      </c>
      <c r="B2989" t="s">
        <v>27289</v>
      </c>
      <c r="C2989">
        <v>2010</v>
      </c>
      <c r="D2989" t="s">
        <v>24087</v>
      </c>
      <c r="E2989" t="s">
        <v>1045</v>
      </c>
      <c r="F2989" t="s">
        <v>44032</v>
      </c>
      <c r="H2989">
        <v>95</v>
      </c>
      <c r="I2989" t="s">
        <v>943</v>
      </c>
      <c r="J2989" t="s">
        <v>944</v>
      </c>
      <c r="K2989" t="s">
        <v>1494</v>
      </c>
      <c r="L2989" t="s">
        <v>26</v>
      </c>
      <c r="M2989" t="s">
        <v>27290</v>
      </c>
      <c r="N2989" t="s">
        <v>27291</v>
      </c>
      <c r="O2989" t="s">
        <v>27292</v>
      </c>
      <c r="P2989" t="s">
        <v>27293</v>
      </c>
      <c r="Q2989" t="s">
        <v>27294</v>
      </c>
      <c r="R2989" t="s">
        <v>27295</v>
      </c>
      <c r="S2989" t="s">
        <v>27296</v>
      </c>
      <c r="T2989">
        <v>7.2</v>
      </c>
      <c r="U2989">
        <v>10073</v>
      </c>
      <c r="V2989" s="3">
        <v>135000000</v>
      </c>
      <c r="W2989"/>
      <c r="X2989"/>
      <c r="Y2989"/>
      <c r="Z2989"/>
      <c r="AA2989">
        <v>16138</v>
      </c>
      <c r="AB2989">
        <v>29</v>
      </c>
    </row>
    <row r="2990" spans="1:28" x14ac:dyDescent="0.2">
      <c r="A2990" t="s">
        <v>5592</v>
      </c>
      <c r="B2990" t="s">
        <v>5593</v>
      </c>
      <c r="C2990">
        <v>2002</v>
      </c>
      <c r="D2990" t="s">
        <v>4815</v>
      </c>
      <c r="E2990" t="s">
        <v>44041</v>
      </c>
      <c r="F2990" t="s">
        <v>44046</v>
      </c>
      <c r="G2990" t="s">
        <v>44042</v>
      </c>
      <c r="H2990">
        <v>101</v>
      </c>
      <c r="I2990" t="s">
        <v>5594</v>
      </c>
      <c r="J2990" t="s">
        <v>26</v>
      </c>
      <c r="M2990" t="s">
        <v>5595</v>
      </c>
      <c r="N2990" t="s">
        <v>5596</v>
      </c>
      <c r="O2990" t="s">
        <v>5597</v>
      </c>
      <c r="P2990" t="s">
        <v>5598</v>
      </c>
      <c r="Q2990" t="s">
        <v>5599</v>
      </c>
      <c r="R2990" t="s">
        <v>5600</v>
      </c>
      <c r="S2990" t="s">
        <v>5601</v>
      </c>
      <c r="T2990">
        <v>3.4</v>
      </c>
      <c r="U2990">
        <v>19671</v>
      </c>
      <c r="V2990" s="12">
        <f>W2990*1.43863813229572</f>
        <v>57545525.291828804</v>
      </c>
      <c r="W2990" s="3">
        <v>40000000</v>
      </c>
      <c r="X2990" s="13">
        <f>Y2990*1.43863813229572</f>
        <v>19073822.578871597</v>
      </c>
      <c r="Y2990" s="3">
        <v>13258249</v>
      </c>
      <c r="Z2990" s="13">
        <f>AA2990*1.43863813229572</f>
        <v>27193159.556225684</v>
      </c>
      <c r="AA2990" s="3">
        <v>18902015</v>
      </c>
      <c r="AB2990">
        <v>411</v>
      </c>
    </row>
    <row r="2991" spans="1:28" x14ac:dyDescent="0.2">
      <c r="A2991" t="s">
        <v>34971</v>
      </c>
      <c r="B2991" t="s">
        <v>34972</v>
      </c>
      <c r="C2991">
        <v>2014</v>
      </c>
      <c r="D2991" t="s">
        <v>17512</v>
      </c>
      <c r="E2991" t="s">
        <v>1045</v>
      </c>
      <c r="F2991" t="s">
        <v>44034</v>
      </c>
      <c r="H2991">
        <v>86</v>
      </c>
      <c r="I2991" t="s">
        <v>25</v>
      </c>
      <c r="J2991" t="s">
        <v>26</v>
      </c>
      <c r="M2991" t="s">
        <v>32323</v>
      </c>
      <c r="N2991" t="s">
        <v>32324</v>
      </c>
      <c r="O2991" t="s">
        <v>34973</v>
      </c>
      <c r="P2991" t="s">
        <v>12571</v>
      </c>
      <c r="Q2991" t="s">
        <v>34974</v>
      </c>
      <c r="R2991" t="s">
        <v>34975</v>
      </c>
      <c r="S2991" t="s">
        <v>34976</v>
      </c>
      <c r="T2991">
        <v>4.7</v>
      </c>
      <c r="U2991">
        <v>19363</v>
      </c>
      <c r="V2991" s="12">
        <f>W2991*1.09324733035956</f>
        <v>4372989.3214382399</v>
      </c>
      <c r="W2991" s="3">
        <v>4000000</v>
      </c>
      <c r="X2991" s="13">
        <f>Y2991*1.09324733035956</f>
        <v>18945414.306003369</v>
      </c>
      <c r="Y2991" s="3">
        <v>17329486</v>
      </c>
      <c r="Z2991" s="13">
        <f>AA2991*1.09324733035956</f>
        <v>27723348.568346262</v>
      </c>
      <c r="AA2991" s="3">
        <v>25358716</v>
      </c>
      <c r="AB2991">
        <v>55</v>
      </c>
    </row>
    <row r="2992" spans="1:28" x14ac:dyDescent="0.2">
      <c r="A2992" t="s">
        <v>18075</v>
      </c>
      <c r="B2992" t="s">
        <v>18076</v>
      </c>
      <c r="C2992">
        <v>2008</v>
      </c>
      <c r="D2992" t="s">
        <v>18077</v>
      </c>
      <c r="E2992" t="s">
        <v>44037</v>
      </c>
      <c r="F2992" t="s">
        <v>44031</v>
      </c>
      <c r="G2992" t="s">
        <v>44038</v>
      </c>
      <c r="H2992">
        <v>101</v>
      </c>
      <c r="I2992" t="s">
        <v>2213</v>
      </c>
      <c r="J2992" t="s">
        <v>64</v>
      </c>
      <c r="K2992" t="s">
        <v>934</v>
      </c>
      <c r="M2992" t="s">
        <v>3107</v>
      </c>
      <c r="N2992" t="s">
        <v>3107</v>
      </c>
      <c r="O2992" t="s">
        <v>18078</v>
      </c>
      <c r="P2992" t="s">
        <v>18079</v>
      </c>
      <c r="Q2992" t="s">
        <v>18080</v>
      </c>
      <c r="R2992" t="s">
        <v>18081</v>
      </c>
      <c r="S2992" t="s">
        <v>18082</v>
      </c>
      <c r="T2992">
        <v>7.7</v>
      </c>
      <c r="U2992">
        <v>120185</v>
      </c>
      <c r="V2992" s="12">
        <f>W2992*1.20207800169993</f>
        <v>40870652.057797618</v>
      </c>
      <c r="W2992" s="3">
        <v>34000000</v>
      </c>
      <c r="X2992" s="13">
        <f>Y2992*1.20207800169993</f>
        <v>18924880.159500796</v>
      </c>
      <c r="Y2992" s="3">
        <v>15743471</v>
      </c>
      <c r="Z2992" s="13">
        <f>AA2992*1.20207800169993</f>
        <v>244268118.49023005</v>
      </c>
      <c r="AA2992" s="3">
        <v>203204882</v>
      </c>
      <c r="AB2992">
        <v>200</v>
      </c>
    </row>
    <row r="2993" spans="1:28" hidden="1" x14ac:dyDescent="0.2">
      <c r="A2993" t="s">
        <v>27321</v>
      </c>
      <c r="B2993" t="s">
        <v>27322</v>
      </c>
      <c r="C2993">
        <v>2010</v>
      </c>
      <c r="D2993" t="s">
        <v>27323</v>
      </c>
      <c r="E2993" t="s">
        <v>44041</v>
      </c>
      <c r="F2993" t="s">
        <v>44032</v>
      </c>
      <c r="G2993" t="s">
        <v>44046</v>
      </c>
      <c r="H2993">
        <v>146</v>
      </c>
      <c r="I2993" t="s">
        <v>2213</v>
      </c>
      <c r="J2993" t="s">
        <v>934</v>
      </c>
      <c r="M2993" t="s">
        <v>6330</v>
      </c>
      <c r="N2993" t="s">
        <v>27324</v>
      </c>
      <c r="O2993" t="s">
        <v>27325</v>
      </c>
      <c r="P2993" t="s">
        <v>27326</v>
      </c>
      <c r="Q2993" t="s">
        <v>27327</v>
      </c>
      <c r="R2993" t="s">
        <v>27328</v>
      </c>
      <c r="S2993" t="s">
        <v>27329</v>
      </c>
      <c r="T2993">
        <v>7.1</v>
      </c>
      <c r="U2993">
        <v>10932</v>
      </c>
      <c r="V2993" s="3">
        <v>10000000</v>
      </c>
      <c r="W2993"/>
      <c r="X2993"/>
      <c r="Y2993"/>
      <c r="Z2993"/>
      <c r="AA2993"/>
      <c r="AB2993">
        <v>54</v>
      </c>
    </row>
    <row r="2994" spans="1:28" x14ac:dyDescent="0.2">
      <c r="A2994" t="s">
        <v>15357</v>
      </c>
      <c r="B2994" t="s">
        <v>15358</v>
      </c>
      <c r="C2994">
        <v>2008</v>
      </c>
      <c r="D2994" t="s">
        <v>15359</v>
      </c>
      <c r="E2994" t="s">
        <v>44041</v>
      </c>
      <c r="F2994" t="s">
        <v>44032</v>
      </c>
      <c r="G2994" t="s">
        <v>44042</v>
      </c>
      <c r="H2994">
        <v>130</v>
      </c>
      <c r="I2994" t="s">
        <v>97</v>
      </c>
      <c r="J2994" t="s">
        <v>26</v>
      </c>
      <c r="K2994" t="s">
        <v>308</v>
      </c>
      <c r="M2994" t="s">
        <v>8061</v>
      </c>
      <c r="N2994" t="s">
        <v>15360</v>
      </c>
      <c r="O2994" t="s">
        <v>15361</v>
      </c>
      <c r="P2994" t="s">
        <v>968</v>
      </c>
      <c r="Q2994" t="s">
        <v>15362</v>
      </c>
      <c r="R2994" t="s">
        <v>15363</v>
      </c>
      <c r="S2994" t="s">
        <v>15364</v>
      </c>
      <c r="T2994">
        <v>6.6</v>
      </c>
      <c r="U2994">
        <v>58561</v>
      </c>
      <c r="V2994" s="12">
        <f>W2994*1.20207800169993</f>
        <v>36062340.050997898</v>
      </c>
      <c r="W2994" s="3">
        <v>30000000</v>
      </c>
      <c r="X2994" s="13">
        <f>Y2994*1.20207800169993</f>
        <v>18921574.444996122</v>
      </c>
      <c r="Y2994" s="3">
        <v>15740721</v>
      </c>
      <c r="Z2994" s="13">
        <f>AA2994*1.20207800169993</f>
        <v>37505503.210484758</v>
      </c>
      <c r="AA2994" s="3">
        <v>31200557</v>
      </c>
      <c r="AB2994">
        <v>142</v>
      </c>
    </row>
    <row r="2995" spans="1:28" x14ac:dyDescent="0.2">
      <c r="A2995" t="s">
        <v>32017</v>
      </c>
      <c r="B2995" t="s">
        <v>32018</v>
      </c>
      <c r="C2995">
        <v>2013</v>
      </c>
      <c r="D2995" t="s">
        <v>22213</v>
      </c>
      <c r="E2995" t="s">
        <v>44041</v>
      </c>
      <c r="F2995" t="s">
        <v>44032</v>
      </c>
      <c r="G2995" t="s">
        <v>44042</v>
      </c>
      <c r="H2995">
        <v>117</v>
      </c>
      <c r="I2995" t="s">
        <v>495</v>
      </c>
      <c r="J2995" t="s">
        <v>26</v>
      </c>
      <c r="K2995" t="s">
        <v>308</v>
      </c>
      <c r="L2995" t="s">
        <v>3274</v>
      </c>
      <c r="M2995" t="s">
        <v>1005</v>
      </c>
      <c r="N2995" t="s">
        <v>32019</v>
      </c>
      <c r="O2995" t="s">
        <v>32020</v>
      </c>
      <c r="P2995" t="s">
        <v>19665</v>
      </c>
      <c r="Q2995" t="s">
        <v>32021</v>
      </c>
      <c r="R2995" t="s">
        <v>32022</v>
      </c>
      <c r="S2995" t="s">
        <v>32023</v>
      </c>
      <c r="T2995">
        <v>5.3</v>
      </c>
      <c r="U2995">
        <v>95281</v>
      </c>
      <c r="V2995" s="12">
        <f>W2995*1.11098185502045</f>
        <v>27774546.375511251</v>
      </c>
      <c r="W2995" s="3">
        <v>25000000</v>
      </c>
      <c r="X2995" s="13">
        <f>Y2995*1.11098185502045</f>
        <v>18857489.377288438</v>
      </c>
      <c r="Y2995" s="3">
        <v>16973715</v>
      </c>
      <c r="Z2995" s="13">
        <f>AA2995*1.11098185502045</f>
        <v>78890081.611086711</v>
      </c>
      <c r="AA2995" s="3">
        <v>71009334</v>
      </c>
      <c r="AB2995">
        <v>491</v>
      </c>
    </row>
    <row r="2996" spans="1:28" hidden="1" x14ac:dyDescent="0.2">
      <c r="A2996" t="s">
        <v>27344</v>
      </c>
      <c r="B2996" t="s">
        <v>27345</v>
      </c>
      <c r="C2996">
        <v>2010</v>
      </c>
      <c r="D2996" t="s">
        <v>27346</v>
      </c>
      <c r="E2996" t="s">
        <v>44043</v>
      </c>
      <c r="F2996" t="s">
        <v>44038</v>
      </c>
      <c r="G2996" t="s">
        <v>44032</v>
      </c>
      <c r="H2996">
        <v>140</v>
      </c>
      <c r="I2996" t="s">
        <v>23258</v>
      </c>
      <c r="J2996" t="s">
        <v>6812</v>
      </c>
      <c r="K2996" t="s">
        <v>8525</v>
      </c>
      <c r="L2996" t="s">
        <v>27</v>
      </c>
      <c r="M2996" t="s">
        <v>27347</v>
      </c>
      <c r="N2996" t="s">
        <v>27348</v>
      </c>
      <c r="O2996" t="s">
        <v>27349</v>
      </c>
      <c r="P2996" t="s">
        <v>27350</v>
      </c>
      <c r="Q2996" t="s">
        <v>27351</v>
      </c>
      <c r="R2996" t="s">
        <v>27352</v>
      </c>
      <c r="S2996" t="s">
        <v>27353</v>
      </c>
      <c r="T2996">
        <v>8.1999999999999993</v>
      </c>
      <c r="U2996">
        <v>11125</v>
      </c>
      <c r="W2996"/>
      <c r="X2996"/>
      <c r="Y2996"/>
      <c r="Z2996"/>
      <c r="AA2996">
        <v>2192931</v>
      </c>
      <c r="AB2996">
        <v>16</v>
      </c>
    </row>
    <row r="2997" spans="1:28" x14ac:dyDescent="0.2">
      <c r="A2997" t="s">
        <v>30494</v>
      </c>
      <c r="B2997" t="s">
        <v>30495</v>
      </c>
      <c r="C2997">
        <v>2014</v>
      </c>
      <c r="D2997" t="s">
        <v>17462</v>
      </c>
      <c r="E2997" t="s">
        <v>44041</v>
      </c>
      <c r="F2997" t="s">
        <v>44032</v>
      </c>
      <c r="G2997" t="s">
        <v>44042</v>
      </c>
      <c r="H2997">
        <v>122</v>
      </c>
      <c r="I2997" t="s">
        <v>5611</v>
      </c>
      <c r="J2997" t="s">
        <v>26</v>
      </c>
      <c r="K2997" t="s">
        <v>1076</v>
      </c>
      <c r="L2997" t="s">
        <v>361</v>
      </c>
      <c r="M2997" t="s">
        <v>12059</v>
      </c>
      <c r="N2997" t="s">
        <v>30496</v>
      </c>
      <c r="O2997" t="s">
        <v>30497</v>
      </c>
      <c r="P2997" t="s">
        <v>30498</v>
      </c>
      <c r="Q2997" t="s">
        <v>30499</v>
      </c>
      <c r="R2997" t="s">
        <v>30500</v>
      </c>
      <c r="S2997" t="s">
        <v>30501</v>
      </c>
      <c r="T2997">
        <v>6.8</v>
      </c>
      <c r="U2997">
        <v>71345</v>
      </c>
      <c r="V2997" s="12">
        <f>W2997*1.09324733035956</f>
        <v>16398709.9553934</v>
      </c>
      <c r="W2997" s="3">
        <v>15000000</v>
      </c>
      <c r="X2997" s="13">
        <f>Y2997*1.09324733035956</f>
        <v>18845238.959875192</v>
      </c>
      <c r="Y2997" s="3">
        <v>17237855</v>
      </c>
      <c r="Z2997" s="13">
        <f>AA2997*1.09324733035956</f>
        <v>39612195.729787737</v>
      </c>
      <c r="AA2997" s="3">
        <v>36233517</v>
      </c>
      <c r="AB2997">
        <v>192</v>
      </c>
    </row>
    <row r="2998" spans="1:28" x14ac:dyDescent="0.2">
      <c r="A2998" t="s">
        <v>20938</v>
      </c>
      <c r="B2998" t="s">
        <v>20939</v>
      </c>
      <c r="C2998">
        <v>2014</v>
      </c>
      <c r="D2998" t="s">
        <v>20940</v>
      </c>
      <c r="E2998" t="s">
        <v>16512</v>
      </c>
      <c r="F2998" t="s">
        <v>44031</v>
      </c>
      <c r="G2998" t="s">
        <v>44034</v>
      </c>
      <c r="H2998">
        <v>102</v>
      </c>
      <c r="I2998" t="s">
        <v>20941</v>
      </c>
      <c r="J2998" t="s">
        <v>26</v>
      </c>
      <c r="M2998" t="s">
        <v>11634</v>
      </c>
      <c r="N2998" t="s">
        <v>20942</v>
      </c>
      <c r="O2998" t="s">
        <v>20943</v>
      </c>
      <c r="P2998" t="s">
        <v>12600</v>
      </c>
      <c r="Q2998" t="s">
        <v>20944</v>
      </c>
      <c r="R2998" t="s">
        <v>20945</v>
      </c>
      <c r="S2998" t="s">
        <v>20946</v>
      </c>
      <c r="T2998">
        <v>5.5</v>
      </c>
      <c r="U2998">
        <v>70013</v>
      </c>
      <c r="V2998" s="12">
        <f>W2998*1.09324733035956</f>
        <v>103858496.38415819</v>
      </c>
      <c r="W2998" s="3">
        <v>95000000</v>
      </c>
      <c r="X2998" s="13">
        <f>Y2998*1.09324733035956</f>
        <v>18829288.481325246</v>
      </c>
      <c r="Y2998" s="3">
        <v>17223265</v>
      </c>
      <c r="Z2998" s="13">
        <f>AA2998*1.09324733035956</f>
        <v>124825463.84640735</v>
      </c>
      <c r="AA2998" s="3">
        <v>114178613</v>
      </c>
      <c r="AB2998">
        <v>195</v>
      </c>
    </row>
    <row r="2999" spans="1:28" x14ac:dyDescent="0.2">
      <c r="A2999" t="s">
        <v>6079</v>
      </c>
      <c r="B2999" t="s">
        <v>6080</v>
      </c>
      <c r="C2999">
        <v>2002</v>
      </c>
      <c r="D2999" t="s">
        <v>3106</v>
      </c>
      <c r="E2999" t="s">
        <v>176</v>
      </c>
      <c r="H2999">
        <v>135</v>
      </c>
      <c r="I2999" t="s">
        <v>25</v>
      </c>
      <c r="J2999" t="s">
        <v>26</v>
      </c>
      <c r="M2999" t="s">
        <v>2175</v>
      </c>
      <c r="N2999" t="s">
        <v>6081</v>
      </c>
      <c r="O2999" t="s">
        <v>6082</v>
      </c>
      <c r="P2999" t="s">
        <v>976</v>
      </c>
      <c r="Q2999" t="s">
        <v>6083</v>
      </c>
      <c r="R2999" t="s">
        <v>6084</v>
      </c>
      <c r="S2999" t="s">
        <v>6085</v>
      </c>
      <c r="T2999">
        <v>7.6</v>
      </c>
      <c r="U2999">
        <v>167876</v>
      </c>
      <c r="V2999" s="12">
        <f>W2999*1.43863813229572</f>
        <v>7193190.6614786005</v>
      </c>
      <c r="W2999" s="3">
        <v>5000000</v>
      </c>
      <c r="X2999" s="13">
        <f>Y2999*1.43863813229572</f>
        <v>18823997.312645916</v>
      </c>
      <c r="Y2999" s="3">
        <v>13084595</v>
      </c>
      <c r="Z2999" s="13">
        <f>AA2999*1.43863813229572</f>
        <v>34429566.907198451</v>
      </c>
      <c r="AA2999" s="3">
        <v>23932055</v>
      </c>
      <c r="AB2999">
        <v>476</v>
      </c>
    </row>
    <row r="3000" spans="1:28" x14ac:dyDescent="0.2">
      <c r="A3000" t="s">
        <v>12463</v>
      </c>
      <c r="B3000" t="s">
        <v>12464</v>
      </c>
      <c r="C3000">
        <v>2007</v>
      </c>
      <c r="D3000" s="1">
        <v>39426</v>
      </c>
      <c r="E3000" t="s">
        <v>44058</v>
      </c>
      <c r="F3000" t="s">
        <v>44042</v>
      </c>
      <c r="H3000">
        <v>99</v>
      </c>
      <c r="I3000" t="s">
        <v>360</v>
      </c>
      <c r="J3000" t="s">
        <v>26</v>
      </c>
      <c r="K3000" t="s">
        <v>75</v>
      </c>
      <c r="M3000" t="s">
        <v>12466</v>
      </c>
      <c r="N3000" t="s">
        <v>12467</v>
      </c>
      <c r="O3000" t="s">
        <v>12468</v>
      </c>
      <c r="P3000" t="s">
        <v>1431</v>
      </c>
      <c r="Q3000" t="s">
        <v>10163</v>
      </c>
      <c r="R3000" t="s">
        <v>12469</v>
      </c>
      <c r="S3000" t="s">
        <v>12470</v>
      </c>
      <c r="T3000">
        <v>5.9</v>
      </c>
      <c r="U3000">
        <v>73771</v>
      </c>
      <c r="V3000" s="12">
        <f>W3000*1.24823238899982</f>
        <v>99858591.119985595</v>
      </c>
      <c r="W3000" s="3">
        <v>80000000</v>
      </c>
      <c r="X3000" s="13">
        <f>Y3000*1.24823238899982</f>
        <v>18816093.444169585</v>
      </c>
      <c r="Y3000" s="3">
        <v>15074191</v>
      </c>
      <c r="Z3000" s="13">
        <f>AA3000*144548551.06</f>
        <v>5806595954171692</v>
      </c>
      <c r="AA3000" s="3">
        <v>40170558</v>
      </c>
      <c r="AB3000">
        <v>303</v>
      </c>
    </row>
    <row r="3001" spans="1:28" x14ac:dyDescent="0.2">
      <c r="A3001" t="s">
        <v>39992</v>
      </c>
      <c r="B3001" t="s">
        <v>39993</v>
      </c>
      <c r="C3001">
        <v>2017</v>
      </c>
      <c r="D3001" t="s">
        <v>36419</v>
      </c>
      <c r="E3001" t="s">
        <v>176</v>
      </c>
      <c r="F3001" t="s">
        <v>44046</v>
      </c>
      <c r="G3001" t="s">
        <v>44045</v>
      </c>
      <c r="H3001">
        <v>121</v>
      </c>
      <c r="I3001" t="s">
        <v>25</v>
      </c>
      <c r="J3001" t="s">
        <v>26</v>
      </c>
      <c r="M3001" t="s">
        <v>1131</v>
      </c>
      <c r="N3001" t="s">
        <v>1131</v>
      </c>
      <c r="O3001" t="s">
        <v>39994</v>
      </c>
      <c r="P3001" t="s">
        <v>24226</v>
      </c>
      <c r="Q3001" t="s">
        <v>39995</v>
      </c>
      <c r="R3001" t="s">
        <v>39996</v>
      </c>
      <c r="S3001" t="s">
        <v>39997</v>
      </c>
      <c r="T3001">
        <v>6.6</v>
      </c>
      <c r="U3001">
        <v>184669</v>
      </c>
      <c r="V3001" s="12">
        <f>W3001*1.05585427545692</f>
        <v>31675628.263707601</v>
      </c>
      <c r="W3001" s="3">
        <v>30000000</v>
      </c>
      <c r="X3001" s="13">
        <f>Y3001*1.05585427545692</f>
        <v>18794210.326550279</v>
      </c>
      <c r="Y3001" s="3">
        <v>17800004</v>
      </c>
      <c r="Z3001" s="13">
        <f>AA3001*1.05585427545692</f>
        <v>47003463.724661432</v>
      </c>
      <c r="AA3001" s="3">
        <v>44516999</v>
      </c>
      <c r="AB3001">
        <v>2106</v>
      </c>
    </row>
    <row r="3002" spans="1:28" x14ac:dyDescent="0.2">
      <c r="A3002" t="s">
        <v>27255</v>
      </c>
      <c r="B3002" t="s">
        <v>27256</v>
      </c>
      <c r="C3002">
        <v>2011</v>
      </c>
      <c r="D3002" s="1">
        <v>41155</v>
      </c>
      <c r="E3002" t="s">
        <v>1045</v>
      </c>
      <c r="F3002" t="s">
        <v>44032</v>
      </c>
      <c r="H3002">
        <v>94</v>
      </c>
      <c r="I3002" t="s">
        <v>25</v>
      </c>
      <c r="J3002" t="s">
        <v>26</v>
      </c>
      <c r="M3002" t="s">
        <v>12489</v>
      </c>
      <c r="N3002" t="s">
        <v>14628</v>
      </c>
      <c r="O3002" t="s">
        <v>27257</v>
      </c>
      <c r="P3002" t="s">
        <v>4855</v>
      </c>
      <c r="Q3002" t="s">
        <v>27258</v>
      </c>
      <c r="R3002" t="s">
        <v>27259</v>
      </c>
      <c r="S3002" t="s">
        <v>27260</v>
      </c>
      <c r="T3002">
        <v>6.2</v>
      </c>
      <c r="U3002">
        <v>79125</v>
      </c>
      <c r="V3002" s="12">
        <f>W3002*1.1505830469594</f>
        <v>13806996.5635128</v>
      </c>
      <c r="W3002" s="3">
        <v>12000000</v>
      </c>
      <c r="X3002" s="13">
        <f>Y3002*1.1505830469594</f>
        <v>18767817.061874587</v>
      </c>
      <c r="Y3002" s="3">
        <v>16311571</v>
      </c>
      <c r="Z3002" s="13">
        <f>AA3002*1.1505830469594</f>
        <v>26393255.579943947</v>
      </c>
      <c r="AA3002" s="3">
        <v>22939027</v>
      </c>
      <c r="AB3002">
        <v>242</v>
      </c>
    </row>
    <row r="3003" spans="1:28" x14ac:dyDescent="0.2">
      <c r="A3003" t="s">
        <v>33824</v>
      </c>
      <c r="B3003" t="s">
        <v>33825</v>
      </c>
      <c r="C3003">
        <v>2016</v>
      </c>
      <c r="D3003" s="1">
        <v>42624</v>
      </c>
      <c r="E3003" t="s">
        <v>44035</v>
      </c>
      <c r="F3003" t="s">
        <v>44038</v>
      </c>
      <c r="G3003" t="s">
        <v>44044</v>
      </c>
      <c r="H3003">
        <v>95</v>
      </c>
      <c r="I3003" t="s">
        <v>25</v>
      </c>
      <c r="J3003" t="s">
        <v>26</v>
      </c>
      <c r="K3003" t="s">
        <v>308</v>
      </c>
      <c r="M3003" t="s">
        <v>9437</v>
      </c>
      <c r="N3003" t="s">
        <v>33826</v>
      </c>
      <c r="O3003" t="s">
        <v>33827</v>
      </c>
      <c r="P3003" t="s">
        <v>33367</v>
      </c>
      <c r="Q3003" t="s">
        <v>33828</v>
      </c>
      <c r="R3003" t="s">
        <v>33829</v>
      </c>
      <c r="S3003" t="s">
        <v>33830</v>
      </c>
      <c r="T3003">
        <v>5.8</v>
      </c>
      <c r="U3003">
        <v>49324</v>
      </c>
      <c r="V3003" s="12">
        <f>W3003*1.07834771485832</f>
        <v>26958692.871458001</v>
      </c>
      <c r="W3003" s="3">
        <v>25000000</v>
      </c>
      <c r="X3003" s="13">
        <f>Y3003*1.07834771485832</f>
        <v>18728766.835309029</v>
      </c>
      <c r="Y3003" s="3">
        <v>17368022</v>
      </c>
      <c r="Z3003" s="13">
        <f>AA3003*1.07834771485832</f>
        <v>31999643.855758473</v>
      </c>
      <c r="AA3003" s="3">
        <v>29674699</v>
      </c>
      <c r="AB3003">
        <v>117</v>
      </c>
    </row>
    <row r="3004" spans="1:28" x14ac:dyDescent="0.2">
      <c r="A3004" t="s">
        <v>18224</v>
      </c>
      <c r="B3004" t="s">
        <v>18225</v>
      </c>
      <c r="C3004">
        <v>2007</v>
      </c>
      <c r="D3004" t="s">
        <v>10159</v>
      </c>
      <c r="E3004" t="s">
        <v>44041</v>
      </c>
      <c r="F3004" t="s">
        <v>44032</v>
      </c>
      <c r="G3004" t="s">
        <v>44045</v>
      </c>
      <c r="H3004">
        <v>92</v>
      </c>
      <c r="I3004" t="s">
        <v>25</v>
      </c>
      <c r="J3004" t="s">
        <v>26</v>
      </c>
      <c r="M3004" t="s">
        <v>507</v>
      </c>
      <c r="N3004" t="s">
        <v>12642</v>
      </c>
      <c r="O3004" t="s">
        <v>18226</v>
      </c>
      <c r="P3004" t="s">
        <v>507</v>
      </c>
      <c r="Q3004" t="s">
        <v>18227</v>
      </c>
      <c r="R3004" t="s">
        <v>18228</v>
      </c>
      <c r="S3004" t="s">
        <v>18229</v>
      </c>
      <c r="T3004">
        <v>6.2</v>
      </c>
      <c r="U3004">
        <v>46840</v>
      </c>
      <c r="V3004" s="12">
        <f>W3004*1.24823238899982</f>
        <v>43688133.614993699</v>
      </c>
      <c r="W3004" s="3">
        <v>35000000</v>
      </c>
      <c r="X3004" s="13">
        <f>Y3004*1.24823238899982</f>
        <v>18727048.290235505</v>
      </c>
      <c r="Y3004" s="3">
        <v>15002854</v>
      </c>
      <c r="Z3004" s="13">
        <f>AA3004*144548551.06</f>
        <v>9368414198967232</v>
      </c>
      <c r="AA3004" s="3">
        <v>64811540</v>
      </c>
      <c r="AB3004">
        <v>308</v>
      </c>
    </row>
    <row r="3005" spans="1:28" hidden="1" x14ac:dyDescent="0.2">
      <c r="A3005" t="s">
        <v>27414</v>
      </c>
      <c r="B3005" t="s">
        <v>27415</v>
      </c>
      <c r="C3005">
        <v>2014</v>
      </c>
      <c r="D3005" t="s">
        <v>17462</v>
      </c>
      <c r="E3005" t="s">
        <v>1045</v>
      </c>
      <c r="F3005" t="s">
        <v>44036</v>
      </c>
      <c r="H3005">
        <v>102</v>
      </c>
      <c r="I3005" t="s">
        <v>8740</v>
      </c>
      <c r="J3005" t="s">
        <v>26</v>
      </c>
      <c r="M3005" t="s">
        <v>23502</v>
      </c>
      <c r="N3005" t="s">
        <v>27416</v>
      </c>
      <c r="O3005" t="s">
        <v>27417</v>
      </c>
      <c r="P3005" t="s">
        <v>26186</v>
      </c>
      <c r="Q3005" t="s">
        <v>27418</v>
      </c>
      <c r="R3005" t="s">
        <v>27419</v>
      </c>
      <c r="S3005" t="s">
        <v>27420</v>
      </c>
      <c r="T3005">
        <v>7.2</v>
      </c>
      <c r="U3005">
        <v>117353</v>
      </c>
      <c r="W3005"/>
      <c r="X3005"/>
      <c r="Y3005">
        <v>20431</v>
      </c>
      <c r="Z3005"/>
      <c r="AA3005">
        <v>25574387</v>
      </c>
      <c r="AB3005">
        <v>160</v>
      </c>
    </row>
    <row r="3006" spans="1:28" x14ac:dyDescent="0.2">
      <c r="A3006" t="s">
        <v>19071</v>
      </c>
      <c r="B3006" t="s">
        <v>19072</v>
      </c>
      <c r="C3006">
        <v>2009</v>
      </c>
      <c r="D3006" s="1">
        <v>40002</v>
      </c>
      <c r="E3006" t="s">
        <v>176</v>
      </c>
      <c r="F3006" t="s">
        <v>44045</v>
      </c>
      <c r="G3006" t="s">
        <v>44042</v>
      </c>
      <c r="H3006">
        <v>98</v>
      </c>
      <c r="I3006" t="s">
        <v>25</v>
      </c>
      <c r="J3006" t="s">
        <v>26</v>
      </c>
      <c r="M3006" t="s">
        <v>362</v>
      </c>
      <c r="N3006" t="s">
        <v>362</v>
      </c>
      <c r="O3006" t="s">
        <v>19073</v>
      </c>
      <c r="P3006" t="s">
        <v>1853</v>
      </c>
      <c r="Q3006" t="s">
        <v>19074</v>
      </c>
      <c r="R3006" t="s">
        <v>19075</v>
      </c>
      <c r="S3006" t="s">
        <v>19076</v>
      </c>
      <c r="T3006">
        <v>6.5</v>
      </c>
      <c r="U3006">
        <v>66624</v>
      </c>
      <c r="V3006" s="12">
        <f>W3006*1.20636999678377</f>
        <v>16889179.954972781</v>
      </c>
      <c r="W3006" s="3">
        <v>14000000</v>
      </c>
      <c r="X3006" s="13">
        <f>Y3006*1.20636999678377</f>
        <v>18717385.430298712</v>
      </c>
      <c r="Y3006" s="3">
        <v>15515460</v>
      </c>
      <c r="Z3006" s="13">
        <f>AA3006*1.20636999678377</f>
        <v>27692879.541449692</v>
      </c>
      <c r="AA3006" s="3">
        <v>22955544</v>
      </c>
      <c r="AB3006">
        <v>254</v>
      </c>
    </row>
    <row r="3007" spans="1:28" hidden="1" x14ac:dyDescent="0.2">
      <c r="A3007" t="s">
        <v>27428</v>
      </c>
      <c r="B3007" t="s">
        <v>27429</v>
      </c>
      <c r="C3007">
        <v>2016</v>
      </c>
      <c r="D3007" t="s">
        <v>27430</v>
      </c>
      <c r="E3007" t="s">
        <v>1045</v>
      </c>
      <c r="F3007" t="s">
        <v>44032</v>
      </c>
      <c r="G3007" t="s">
        <v>44036</v>
      </c>
      <c r="H3007">
        <v>111</v>
      </c>
      <c r="I3007" t="s">
        <v>25</v>
      </c>
      <c r="J3007" t="s">
        <v>26</v>
      </c>
      <c r="M3007" t="s">
        <v>27431</v>
      </c>
      <c r="N3007" t="s">
        <v>27431</v>
      </c>
      <c r="O3007" t="s">
        <v>27432</v>
      </c>
      <c r="P3007" t="s">
        <v>14630</v>
      </c>
      <c r="Q3007" t="s">
        <v>27433</v>
      </c>
      <c r="R3007" t="s">
        <v>27434</v>
      </c>
      <c r="S3007" t="s">
        <v>27435</v>
      </c>
      <c r="T3007">
        <v>6.7</v>
      </c>
      <c r="U3007">
        <v>17296</v>
      </c>
      <c r="W3007"/>
      <c r="X3007"/>
      <c r="Y3007"/>
      <c r="Z3007"/>
      <c r="AA3007"/>
      <c r="AB3007">
        <v>53</v>
      </c>
    </row>
    <row r="3008" spans="1:28" hidden="1" x14ac:dyDescent="0.2">
      <c r="A3008" t="s">
        <v>27436</v>
      </c>
      <c r="B3008" t="s">
        <v>27437</v>
      </c>
      <c r="C3008">
        <v>2010</v>
      </c>
      <c r="D3008" t="s">
        <v>24087</v>
      </c>
      <c r="E3008" t="s">
        <v>176</v>
      </c>
      <c r="H3008">
        <v>134</v>
      </c>
      <c r="I3008" t="s">
        <v>943</v>
      </c>
      <c r="J3008" t="s">
        <v>944</v>
      </c>
      <c r="M3008" t="s">
        <v>27438</v>
      </c>
      <c r="N3008" t="s">
        <v>27439</v>
      </c>
      <c r="O3008" t="s">
        <v>27440</v>
      </c>
      <c r="P3008" t="s">
        <v>27441</v>
      </c>
      <c r="Q3008" t="s">
        <v>27442</v>
      </c>
      <c r="R3008" t="s">
        <v>27443</v>
      </c>
      <c r="S3008" t="s">
        <v>27444</v>
      </c>
      <c r="T3008">
        <v>8.1999999999999993</v>
      </c>
      <c r="U3008">
        <v>41595</v>
      </c>
      <c r="W3008"/>
      <c r="X3008"/>
      <c r="Y3008">
        <v>7461</v>
      </c>
      <c r="Z3008"/>
      <c r="AA3008">
        <v>7461</v>
      </c>
      <c r="AB3008">
        <v>98</v>
      </c>
    </row>
    <row r="3009" spans="1:28" x14ac:dyDescent="0.2">
      <c r="A3009" t="s">
        <v>3812</v>
      </c>
      <c r="B3009" t="s">
        <v>3813</v>
      </c>
      <c r="C3009">
        <v>2002</v>
      </c>
      <c r="D3009" t="s">
        <v>3178</v>
      </c>
      <c r="E3009" t="s">
        <v>176</v>
      </c>
      <c r="F3009" t="s">
        <v>44036</v>
      </c>
      <c r="G3009" t="s">
        <v>44042</v>
      </c>
      <c r="H3009">
        <v>101</v>
      </c>
      <c r="I3009" t="s">
        <v>3814</v>
      </c>
      <c r="J3009" t="s">
        <v>26</v>
      </c>
      <c r="K3009" t="s">
        <v>27</v>
      </c>
      <c r="L3009" t="s">
        <v>1793</v>
      </c>
      <c r="M3009" t="s">
        <v>3534</v>
      </c>
      <c r="N3009" t="s">
        <v>3815</v>
      </c>
      <c r="O3009" t="s">
        <v>3816</v>
      </c>
      <c r="P3009" t="s">
        <v>3817</v>
      </c>
      <c r="Q3009" t="s">
        <v>3818</v>
      </c>
      <c r="R3009" t="s">
        <v>3819</v>
      </c>
      <c r="S3009" t="s">
        <v>3820</v>
      </c>
      <c r="T3009">
        <v>7</v>
      </c>
      <c r="U3009">
        <v>26941</v>
      </c>
      <c r="V3009" s="12">
        <f>W3009*1.43863813229572</f>
        <v>43159143.968871601</v>
      </c>
      <c r="W3009" s="3">
        <v>30000000</v>
      </c>
      <c r="X3009" s="13">
        <f>Y3009*1.43863813229572</f>
        <v>18686184.41140078</v>
      </c>
      <c r="Y3009" s="3">
        <v>12988801</v>
      </c>
      <c r="Z3009" s="13">
        <f>AA3009*1.43863813229572</f>
        <v>39813050.06428016</v>
      </c>
      <c r="AA3009" s="3">
        <v>27674124</v>
      </c>
      <c r="AB3009">
        <v>201</v>
      </c>
    </row>
    <row r="3010" spans="1:28" x14ac:dyDescent="0.2">
      <c r="A3010" t="s">
        <v>2240</v>
      </c>
      <c r="B3010" t="s">
        <v>2241</v>
      </c>
      <c r="C3010">
        <v>2000</v>
      </c>
      <c r="D3010" t="s">
        <v>1324</v>
      </c>
      <c r="E3010" t="s">
        <v>1045</v>
      </c>
      <c r="F3010" t="s">
        <v>44050</v>
      </c>
      <c r="H3010">
        <v>107</v>
      </c>
      <c r="I3010" t="s">
        <v>25</v>
      </c>
      <c r="J3010" t="s">
        <v>26</v>
      </c>
      <c r="M3010" t="s">
        <v>1140</v>
      </c>
      <c r="N3010" t="s">
        <v>1326</v>
      </c>
      <c r="O3010" t="s">
        <v>2242</v>
      </c>
      <c r="P3010" t="s">
        <v>2243</v>
      </c>
      <c r="Q3010" t="s">
        <v>2244</v>
      </c>
      <c r="R3010" t="s">
        <v>2245</v>
      </c>
      <c r="S3010" t="s">
        <v>2246</v>
      </c>
      <c r="T3010">
        <v>5.4</v>
      </c>
      <c r="U3010">
        <v>13403</v>
      </c>
      <c r="V3010" s="12">
        <f>W3010*1.5029674796748</f>
        <v>36071219.5121952</v>
      </c>
      <c r="W3010" s="3">
        <v>24000000</v>
      </c>
      <c r="X3010" s="13">
        <f>Y3010*1.5029674796748</f>
        <v>18628270.413455326</v>
      </c>
      <c r="Y3010" s="3">
        <v>12394327</v>
      </c>
      <c r="Z3010" s="13">
        <f>AA3010*1.5029674796748</f>
        <v>18715495.131138254</v>
      </c>
      <c r="AA3010" s="3">
        <v>12452362</v>
      </c>
      <c r="AB3010">
        <v>104</v>
      </c>
    </row>
    <row r="3011" spans="1:28" hidden="1" x14ac:dyDescent="0.2">
      <c r="A3011" t="s">
        <v>27461</v>
      </c>
      <c r="B3011" t="s">
        <v>27462</v>
      </c>
      <c r="C3011">
        <v>2011</v>
      </c>
      <c r="D3011" s="1">
        <v>41184</v>
      </c>
      <c r="E3011" t="s">
        <v>1045</v>
      </c>
      <c r="F3011" t="s">
        <v>44036</v>
      </c>
      <c r="H3011">
        <v>97</v>
      </c>
      <c r="I3011" t="s">
        <v>12077</v>
      </c>
      <c r="J3011" t="s">
        <v>26</v>
      </c>
      <c r="M3011" t="s">
        <v>17040</v>
      </c>
      <c r="N3011" t="s">
        <v>16659</v>
      </c>
      <c r="O3011" t="s">
        <v>27463</v>
      </c>
      <c r="P3011" t="s">
        <v>27464</v>
      </c>
      <c r="Q3011" t="s">
        <v>27465</v>
      </c>
      <c r="R3011" t="s">
        <v>27466</v>
      </c>
      <c r="S3011" t="s">
        <v>27467</v>
      </c>
      <c r="T3011">
        <v>5.7</v>
      </c>
      <c r="U3011">
        <v>12516</v>
      </c>
      <c r="W3011" t="s">
        <v>27468</v>
      </c>
      <c r="X3011"/>
      <c r="Y3011"/>
      <c r="Z3011"/>
      <c r="AA3011">
        <v>15521362</v>
      </c>
      <c r="AB3011">
        <v>42</v>
      </c>
    </row>
    <row r="3012" spans="1:28" hidden="1" x14ac:dyDescent="0.2">
      <c r="A3012" t="s">
        <v>27469</v>
      </c>
      <c r="B3012" t="s">
        <v>27470</v>
      </c>
      <c r="C3012">
        <v>2010</v>
      </c>
      <c r="D3012" t="s">
        <v>27471</v>
      </c>
      <c r="E3012" t="s">
        <v>16512</v>
      </c>
      <c r="F3012" t="s">
        <v>44051</v>
      </c>
      <c r="G3012" t="s">
        <v>44032</v>
      </c>
      <c r="H3012">
        <v>100</v>
      </c>
      <c r="I3012" t="s">
        <v>4444</v>
      </c>
      <c r="J3012" t="s">
        <v>51</v>
      </c>
      <c r="M3012" t="s">
        <v>27472</v>
      </c>
      <c r="N3012" t="s">
        <v>27473</v>
      </c>
      <c r="O3012" t="s">
        <v>27474</v>
      </c>
      <c r="P3012" t="s">
        <v>27475</v>
      </c>
      <c r="Q3012" t="s">
        <v>27476</v>
      </c>
      <c r="R3012" t="s">
        <v>27477</v>
      </c>
      <c r="S3012" t="s">
        <v>27478</v>
      </c>
      <c r="T3012">
        <v>7.1</v>
      </c>
      <c r="U3012">
        <v>30948</v>
      </c>
      <c r="W3012"/>
      <c r="X3012"/>
      <c r="Y3012"/>
      <c r="Z3012"/>
      <c r="AA3012">
        <v>2708867</v>
      </c>
      <c r="AB3012">
        <v>29</v>
      </c>
    </row>
    <row r="3013" spans="1:28" hidden="1" x14ac:dyDescent="0.2">
      <c r="A3013" t="s">
        <v>27479</v>
      </c>
      <c r="B3013" t="s">
        <v>27480</v>
      </c>
      <c r="C3013">
        <v>2011</v>
      </c>
      <c r="D3013" t="s">
        <v>27481</v>
      </c>
      <c r="E3013" t="s">
        <v>3496</v>
      </c>
      <c r="F3013" t="s">
        <v>44033</v>
      </c>
      <c r="G3013" t="s">
        <v>44042</v>
      </c>
      <c r="H3013">
        <v>89</v>
      </c>
      <c r="I3013" t="s">
        <v>27482</v>
      </c>
      <c r="J3013" t="s">
        <v>307</v>
      </c>
      <c r="K3013" t="s">
        <v>27</v>
      </c>
      <c r="M3013" t="s">
        <v>27483</v>
      </c>
      <c r="N3013" t="s">
        <v>27484</v>
      </c>
      <c r="O3013" t="s">
        <v>27485</v>
      </c>
      <c r="P3013" t="s">
        <v>27486</v>
      </c>
      <c r="Q3013" t="s">
        <v>27487</v>
      </c>
      <c r="R3013" t="s">
        <v>27488</v>
      </c>
      <c r="S3013" t="s">
        <v>27489</v>
      </c>
      <c r="T3013">
        <v>5.8</v>
      </c>
      <c r="U3013">
        <v>11519</v>
      </c>
      <c r="W3013"/>
      <c r="X3013"/>
      <c r="Y3013"/>
      <c r="Z3013"/>
      <c r="AA3013">
        <v>1359257</v>
      </c>
      <c r="AB3013">
        <v>45</v>
      </c>
    </row>
    <row r="3014" spans="1:28" hidden="1" x14ac:dyDescent="0.2">
      <c r="A3014" t="s">
        <v>27490</v>
      </c>
      <c r="B3014" t="s">
        <v>27491</v>
      </c>
      <c r="C3014">
        <v>2011</v>
      </c>
      <c r="D3014" s="1">
        <v>40671</v>
      </c>
      <c r="E3014" t="s">
        <v>176</v>
      </c>
      <c r="F3014" t="s">
        <v>44036</v>
      </c>
      <c r="H3014">
        <v>83</v>
      </c>
      <c r="I3014" t="s">
        <v>25</v>
      </c>
      <c r="J3014" t="s">
        <v>26</v>
      </c>
      <c r="M3014" t="s">
        <v>27492</v>
      </c>
      <c r="N3014" t="s">
        <v>27492</v>
      </c>
      <c r="O3014" t="s">
        <v>27493</v>
      </c>
      <c r="P3014" t="s">
        <v>7828</v>
      </c>
      <c r="Q3014" t="s">
        <v>27494</v>
      </c>
      <c r="R3014" t="s">
        <v>27495</v>
      </c>
      <c r="S3014" t="s">
        <v>27496</v>
      </c>
      <c r="T3014">
        <v>6.6</v>
      </c>
      <c r="U3014">
        <v>55788</v>
      </c>
      <c r="W3014"/>
      <c r="X3014"/>
      <c r="Y3014">
        <v>1430241</v>
      </c>
      <c r="Z3014"/>
      <c r="AA3014">
        <v>1892130</v>
      </c>
      <c r="AB3014">
        <v>91</v>
      </c>
    </row>
    <row r="3015" spans="1:28" hidden="1" x14ac:dyDescent="0.2">
      <c r="A3015" t="s">
        <v>27497</v>
      </c>
      <c r="B3015" t="s">
        <v>27498</v>
      </c>
      <c r="C3015">
        <v>2013</v>
      </c>
      <c r="D3015" s="1">
        <v>42340</v>
      </c>
      <c r="E3015" t="s">
        <v>176</v>
      </c>
      <c r="F3015" t="s">
        <v>44036</v>
      </c>
      <c r="H3015">
        <v>118</v>
      </c>
      <c r="I3015" t="s">
        <v>27499</v>
      </c>
      <c r="J3015" t="s">
        <v>26</v>
      </c>
      <c r="K3015" t="s">
        <v>1121</v>
      </c>
      <c r="M3015" t="s">
        <v>27500</v>
      </c>
      <c r="N3015" t="s">
        <v>27501</v>
      </c>
      <c r="O3015" t="s">
        <v>27502</v>
      </c>
      <c r="P3015" t="s">
        <v>27503</v>
      </c>
      <c r="Q3015" t="s">
        <v>27504</v>
      </c>
      <c r="R3015" t="s">
        <v>27505</v>
      </c>
      <c r="S3015" t="s">
        <v>27506</v>
      </c>
      <c r="T3015">
        <v>5.8</v>
      </c>
      <c r="U3015">
        <v>10872</v>
      </c>
      <c r="W3015"/>
      <c r="X3015"/>
      <c r="Y3015">
        <v>1162635</v>
      </c>
      <c r="Z3015"/>
      <c r="AA3015">
        <v>2966268</v>
      </c>
      <c r="AB3015">
        <v>86</v>
      </c>
    </row>
    <row r="3016" spans="1:28" hidden="1" x14ac:dyDescent="0.2">
      <c r="A3016" t="s">
        <v>27507</v>
      </c>
      <c r="B3016" t="s">
        <v>27508</v>
      </c>
      <c r="C3016">
        <v>2012</v>
      </c>
      <c r="D3016" s="1">
        <v>41671</v>
      </c>
      <c r="E3016" t="s">
        <v>16512</v>
      </c>
      <c r="F3016" t="s">
        <v>44042</v>
      </c>
      <c r="H3016">
        <v>100</v>
      </c>
      <c r="I3016" t="s">
        <v>27509</v>
      </c>
      <c r="J3016" t="s">
        <v>26</v>
      </c>
      <c r="M3016" t="s">
        <v>17684</v>
      </c>
      <c r="N3016" t="s">
        <v>27510</v>
      </c>
      <c r="O3016" t="s">
        <v>27511</v>
      </c>
      <c r="P3016" t="s">
        <v>6876</v>
      </c>
      <c r="Q3016" t="s">
        <v>27512</v>
      </c>
      <c r="R3016" t="s">
        <v>27513</v>
      </c>
      <c r="S3016" t="s">
        <v>27514</v>
      </c>
      <c r="T3016">
        <v>6.1</v>
      </c>
      <c r="U3016">
        <v>28934</v>
      </c>
      <c r="W3016" t="s">
        <v>11577</v>
      </c>
      <c r="X3016"/>
      <c r="Y3016"/>
      <c r="Z3016"/>
      <c r="AA3016">
        <v>1314735</v>
      </c>
      <c r="AB3016">
        <v>109</v>
      </c>
    </row>
    <row r="3017" spans="1:28" x14ac:dyDescent="0.2">
      <c r="A3017" t="s">
        <v>6992</v>
      </c>
      <c r="B3017" t="s">
        <v>6993</v>
      </c>
      <c r="C3017">
        <v>2004</v>
      </c>
      <c r="D3017" s="1">
        <v>38146</v>
      </c>
      <c r="E3017" t="s">
        <v>1045</v>
      </c>
      <c r="H3017">
        <v>99</v>
      </c>
      <c r="I3017" t="s">
        <v>25</v>
      </c>
      <c r="J3017" t="s">
        <v>26</v>
      </c>
      <c r="M3017" t="s">
        <v>2328</v>
      </c>
      <c r="N3017" t="s">
        <v>6994</v>
      </c>
      <c r="O3017" t="s">
        <v>6995</v>
      </c>
      <c r="P3017" t="s">
        <v>979</v>
      </c>
      <c r="Q3017" t="s">
        <v>6996</v>
      </c>
      <c r="R3017" t="s">
        <v>6997</v>
      </c>
      <c r="S3017" t="s">
        <v>6998</v>
      </c>
      <c r="T3017">
        <v>4.8</v>
      </c>
      <c r="U3017">
        <v>29593</v>
      </c>
      <c r="V3017" s="12">
        <f>W3017*1.37009528851244</f>
        <v>54803811.540497601</v>
      </c>
      <c r="W3017" s="3">
        <v>40000000</v>
      </c>
      <c r="X3017" s="13">
        <f>Y3017*1.37009528851244</f>
        <v>18581677.583774477</v>
      </c>
      <c r="Y3017" s="3">
        <v>13562325</v>
      </c>
      <c r="Z3017" s="13">
        <f>AA3017*1.37009528851244</f>
        <v>19858210.435129691</v>
      </c>
      <c r="AA3017" s="3">
        <v>14494036</v>
      </c>
      <c r="AB3017">
        <v>181</v>
      </c>
    </row>
    <row r="3018" spans="1:28" hidden="1" x14ac:dyDescent="0.2">
      <c r="A3018" t="s">
        <v>27522</v>
      </c>
      <c r="B3018" t="s">
        <v>27523</v>
      </c>
      <c r="C3018">
        <v>2010</v>
      </c>
      <c r="D3018" s="1">
        <v>40218</v>
      </c>
      <c r="E3018" t="s">
        <v>176</v>
      </c>
      <c r="F3018" t="s">
        <v>44046</v>
      </c>
      <c r="G3018" t="s">
        <v>44042</v>
      </c>
      <c r="H3018">
        <v>115</v>
      </c>
      <c r="I3018" t="s">
        <v>3660</v>
      </c>
      <c r="J3018" t="s">
        <v>3179</v>
      </c>
      <c r="M3018" t="s">
        <v>27524</v>
      </c>
      <c r="N3018" t="s">
        <v>27525</v>
      </c>
      <c r="O3018" t="s">
        <v>27526</v>
      </c>
      <c r="P3018" t="s">
        <v>27527</v>
      </c>
      <c r="Q3018" t="s">
        <v>27528</v>
      </c>
      <c r="R3018" t="s">
        <v>27529</v>
      </c>
      <c r="S3018" t="s">
        <v>27530</v>
      </c>
      <c r="T3018">
        <v>7.3</v>
      </c>
      <c r="U3018">
        <v>12982</v>
      </c>
      <c r="W3018">
        <v>700000</v>
      </c>
      <c r="X3018"/>
      <c r="Y3018"/>
      <c r="Z3018"/>
      <c r="AA3018">
        <v>1129687</v>
      </c>
      <c r="AB3018">
        <v>61</v>
      </c>
    </row>
    <row r="3019" spans="1:28" x14ac:dyDescent="0.2">
      <c r="A3019" t="s">
        <v>28528</v>
      </c>
      <c r="B3019" t="s">
        <v>28529</v>
      </c>
      <c r="C3019">
        <v>2017</v>
      </c>
      <c r="D3019" t="s">
        <v>19097</v>
      </c>
      <c r="E3019" t="s">
        <v>44035</v>
      </c>
      <c r="F3019" t="s">
        <v>44032</v>
      </c>
      <c r="G3019" t="s">
        <v>44049</v>
      </c>
      <c r="H3019">
        <v>127</v>
      </c>
      <c r="I3019" t="s">
        <v>28530</v>
      </c>
      <c r="J3019" t="s">
        <v>26</v>
      </c>
      <c r="K3019" t="s">
        <v>307</v>
      </c>
      <c r="L3019" t="s">
        <v>975</v>
      </c>
      <c r="M3019" t="s">
        <v>5735</v>
      </c>
      <c r="N3019" t="s">
        <v>28531</v>
      </c>
      <c r="O3019" t="s">
        <v>28532</v>
      </c>
      <c r="P3019" t="s">
        <v>28533</v>
      </c>
      <c r="Q3019" t="s">
        <v>28534</v>
      </c>
      <c r="R3019" t="s">
        <v>28535</v>
      </c>
      <c r="S3019" t="s">
        <v>28536</v>
      </c>
      <c r="T3019">
        <v>7</v>
      </c>
      <c r="U3019">
        <v>37379</v>
      </c>
      <c r="V3019" s="12">
        <f>W3019*1.05585427545692</f>
        <v>21117085.509138402</v>
      </c>
      <c r="W3019" s="3">
        <v>20000000</v>
      </c>
      <c r="X3019" s="13">
        <f>Y3019*1.05585427545692</f>
        <v>18553112.337875344</v>
      </c>
      <c r="Y3019" s="3">
        <v>17571660</v>
      </c>
      <c r="Z3019" s="13">
        <f>AA3019*1.05585427545692</f>
        <v>27613582.650069378</v>
      </c>
      <c r="AA3019" s="3">
        <v>26152835</v>
      </c>
      <c r="AB3019">
        <v>98</v>
      </c>
    </row>
    <row r="3020" spans="1:28" x14ac:dyDescent="0.2">
      <c r="A3020" t="s">
        <v>12504</v>
      </c>
      <c r="B3020" t="s">
        <v>12505</v>
      </c>
      <c r="C3020">
        <v>2006</v>
      </c>
      <c r="D3020" t="s">
        <v>11679</v>
      </c>
      <c r="E3020" t="s">
        <v>44035</v>
      </c>
      <c r="F3020" t="s">
        <v>44044</v>
      </c>
      <c r="G3020" t="s">
        <v>44032</v>
      </c>
      <c r="H3020">
        <v>126</v>
      </c>
      <c r="I3020" t="s">
        <v>25</v>
      </c>
      <c r="J3020" t="s">
        <v>26</v>
      </c>
      <c r="K3020" t="s">
        <v>308</v>
      </c>
      <c r="M3020" t="s">
        <v>12506</v>
      </c>
      <c r="N3020" t="s">
        <v>12507</v>
      </c>
      <c r="O3020" t="s">
        <v>12508</v>
      </c>
      <c r="P3020" t="s">
        <v>3578</v>
      </c>
      <c r="Q3020" t="s">
        <v>12509</v>
      </c>
      <c r="R3020" t="s">
        <v>12510</v>
      </c>
      <c r="S3020" t="s">
        <v>12511</v>
      </c>
      <c r="T3020">
        <v>6.5</v>
      </c>
      <c r="U3020">
        <v>32493</v>
      </c>
      <c r="V3020" s="12">
        <f>W3020*1.28378472222222</f>
        <v>35945972.222222164</v>
      </c>
      <c r="W3020" s="3">
        <v>28000000</v>
      </c>
      <c r="X3020" s="13">
        <f>Y3020*1.28378472222222</f>
        <v>18520200.632743023</v>
      </c>
      <c r="Y3020" s="3">
        <v>14426251</v>
      </c>
      <c r="Z3020" s="13">
        <f>AA3020*1.28378472222222</f>
        <v>21568145.631041631</v>
      </c>
      <c r="AA3020" s="3">
        <v>16800438</v>
      </c>
      <c r="AB3020">
        <v>308</v>
      </c>
    </row>
    <row r="3021" spans="1:28" x14ac:dyDescent="0.2">
      <c r="A3021" t="s">
        <v>30445</v>
      </c>
      <c r="B3021" t="s">
        <v>30446</v>
      </c>
      <c r="C3021">
        <v>2017</v>
      </c>
      <c r="D3021" s="1">
        <v>43103</v>
      </c>
      <c r="E3021" t="s">
        <v>1045</v>
      </c>
      <c r="F3021" t="s">
        <v>44032</v>
      </c>
      <c r="H3021">
        <v>113</v>
      </c>
      <c r="I3021" t="s">
        <v>25</v>
      </c>
      <c r="J3021" t="s">
        <v>26</v>
      </c>
      <c r="M3021" t="s">
        <v>30447</v>
      </c>
      <c r="N3021" t="s">
        <v>30448</v>
      </c>
      <c r="O3021" t="s">
        <v>30449</v>
      </c>
      <c r="P3021" t="s">
        <v>30450</v>
      </c>
      <c r="Q3021" t="s">
        <v>30451</v>
      </c>
      <c r="R3021" t="s">
        <v>30452</v>
      </c>
      <c r="S3021" t="s">
        <v>30453</v>
      </c>
      <c r="T3021">
        <v>5.5</v>
      </c>
      <c r="U3021">
        <v>17279</v>
      </c>
      <c r="V3021" s="12">
        <f>W3021*1.05585427545692</f>
        <v>26396356.886422999</v>
      </c>
      <c r="W3021" s="3">
        <v>25000000</v>
      </c>
      <c r="X3021" s="13">
        <f>Y3021*1.05585427545692</f>
        <v>18478763.30321477</v>
      </c>
      <c r="Y3021" s="3">
        <v>17501244</v>
      </c>
      <c r="Z3021" s="13">
        <f>AA3021*1.05585427545692</f>
        <v>27031182.934415821</v>
      </c>
      <c r="AA3021" s="3">
        <v>25601244</v>
      </c>
      <c r="AB3021">
        <v>99</v>
      </c>
    </row>
    <row r="3022" spans="1:28" x14ac:dyDescent="0.2">
      <c r="A3022" t="s">
        <v>5105</v>
      </c>
      <c r="B3022" t="s">
        <v>5106</v>
      </c>
      <c r="C3022">
        <v>2002</v>
      </c>
      <c r="D3022" t="s">
        <v>4410</v>
      </c>
      <c r="E3022" t="s">
        <v>3496</v>
      </c>
      <c r="F3022" t="s">
        <v>44045</v>
      </c>
      <c r="G3022" t="s">
        <v>44042</v>
      </c>
      <c r="H3022">
        <v>89</v>
      </c>
      <c r="I3022" t="s">
        <v>433</v>
      </c>
      <c r="J3022" t="s">
        <v>26</v>
      </c>
      <c r="M3022" t="s">
        <v>5107</v>
      </c>
      <c r="N3022" t="s">
        <v>5108</v>
      </c>
      <c r="O3022" t="s">
        <v>5109</v>
      </c>
      <c r="P3022" t="s">
        <v>5110</v>
      </c>
      <c r="Q3022" t="s">
        <v>5111</v>
      </c>
      <c r="R3022" t="s">
        <v>5112</v>
      </c>
      <c r="S3022" t="s">
        <v>5113</v>
      </c>
      <c r="T3022">
        <v>4.8</v>
      </c>
      <c r="U3022">
        <v>12203</v>
      </c>
      <c r="V3022" s="12">
        <f>W3022*1.43863813229572</f>
        <v>24456848.249027241</v>
      </c>
      <c r="W3022" s="3">
        <v>17000000</v>
      </c>
      <c r="X3022" s="13">
        <f>Y3022*1.43863813229572</f>
        <v>18473324.951984439</v>
      </c>
      <c r="Y3022" s="3">
        <v>12840842</v>
      </c>
      <c r="Z3022" s="13">
        <f>AA3022*1.43863813229572</f>
        <v>23660232.594669264</v>
      </c>
      <c r="AA3022" s="3">
        <v>16446271</v>
      </c>
      <c r="AB3022">
        <v>276</v>
      </c>
    </row>
    <row r="3023" spans="1:28" hidden="1" x14ac:dyDescent="0.2">
      <c r="A3023" t="s">
        <v>27561</v>
      </c>
      <c r="B3023" t="s">
        <v>27562</v>
      </c>
      <c r="C3023">
        <v>2010</v>
      </c>
      <c r="D3023" s="1">
        <v>40433</v>
      </c>
      <c r="E3023" t="s">
        <v>16512</v>
      </c>
      <c r="F3023" t="s">
        <v>44038</v>
      </c>
      <c r="H3023">
        <v>84</v>
      </c>
      <c r="I3023" t="s">
        <v>25483</v>
      </c>
      <c r="J3023" t="s">
        <v>3274</v>
      </c>
      <c r="M3023" t="s">
        <v>27563</v>
      </c>
      <c r="N3023" t="s">
        <v>27563</v>
      </c>
      <c r="O3023" t="s">
        <v>27564</v>
      </c>
      <c r="P3023" t="s">
        <v>27565</v>
      </c>
      <c r="Q3023" t="s">
        <v>27566</v>
      </c>
      <c r="R3023" t="s">
        <v>27567</v>
      </c>
      <c r="S3023" t="s">
        <v>27568</v>
      </c>
      <c r="T3023">
        <v>6.4</v>
      </c>
      <c r="U3023">
        <v>14706</v>
      </c>
      <c r="W3023" t="s">
        <v>18818</v>
      </c>
      <c r="X3023"/>
      <c r="Y3023"/>
      <c r="Z3023"/>
      <c r="AA3023">
        <v>18261046</v>
      </c>
      <c r="AB3023">
        <v>26</v>
      </c>
    </row>
    <row r="3024" spans="1:28" x14ac:dyDescent="0.2">
      <c r="A3024" t="s">
        <v>26371</v>
      </c>
      <c r="B3024" t="s">
        <v>26372</v>
      </c>
      <c r="C3024">
        <v>2012</v>
      </c>
      <c r="D3024" s="1">
        <v>41334</v>
      </c>
      <c r="E3024" t="s">
        <v>176</v>
      </c>
      <c r="H3024">
        <v>138</v>
      </c>
      <c r="I3024" t="s">
        <v>25</v>
      </c>
      <c r="J3024" t="s">
        <v>26</v>
      </c>
      <c r="K3024" t="s">
        <v>7001</v>
      </c>
      <c r="M3024" t="s">
        <v>4478</v>
      </c>
      <c r="N3024" t="s">
        <v>4478</v>
      </c>
      <c r="O3024" t="s">
        <v>26373</v>
      </c>
      <c r="P3024" t="s">
        <v>3526</v>
      </c>
      <c r="Q3024" t="s">
        <v>26374</v>
      </c>
      <c r="R3024" t="s">
        <v>26375</v>
      </c>
      <c r="S3024" t="s">
        <v>26376</v>
      </c>
      <c r="T3024">
        <v>7.2</v>
      </c>
      <c r="U3024">
        <v>150274</v>
      </c>
      <c r="V3024" s="12">
        <f>W3024*1.12725506764114</f>
        <v>36072162.164516479</v>
      </c>
      <c r="W3024" s="3">
        <v>32000000</v>
      </c>
      <c r="X3024" s="13">
        <f>Y3024*1.12725506764114</f>
        <v>18461365.110647481</v>
      </c>
      <c r="Y3024" s="3">
        <v>16377274</v>
      </c>
      <c r="Z3024" s="13">
        <f>AA3024*1.12725506764114</f>
        <v>31854041.336707391</v>
      </c>
      <c r="AA3024" s="3">
        <v>28258060</v>
      </c>
      <c r="AB3024">
        <v>516</v>
      </c>
    </row>
    <row r="3025" spans="1:28" x14ac:dyDescent="0.2">
      <c r="A3025" t="s">
        <v>21279</v>
      </c>
      <c r="B3025" t="s">
        <v>21280</v>
      </c>
      <c r="C3025">
        <v>2010</v>
      </c>
      <c r="D3025" s="1">
        <v>40425</v>
      </c>
      <c r="E3025" t="s">
        <v>176</v>
      </c>
      <c r="F3025" t="s">
        <v>44045</v>
      </c>
      <c r="G3025" t="s">
        <v>44042</v>
      </c>
      <c r="H3025">
        <v>128</v>
      </c>
      <c r="I3025" t="s">
        <v>21281</v>
      </c>
      <c r="J3025" t="s">
        <v>26</v>
      </c>
      <c r="M3025" t="s">
        <v>3575</v>
      </c>
      <c r="N3025" t="s">
        <v>21282</v>
      </c>
      <c r="O3025" t="s">
        <v>21283</v>
      </c>
      <c r="P3025" t="s">
        <v>242</v>
      </c>
      <c r="Q3025" t="s">
        <v>21284</v>
      </c>
      <c r="R3025" t="s">
        <v>21285</v>
      </c>
      <c r="S3025" t="s">
        <v>21286</v>
      </c>
      <c r="T3025">
        <v>7.2</v>
      </c>
      <c r="U3025">
        <v>154364</v>
      </c>
      <c r="V3025" s="12">
        <f>W3025*1.18690152988223</f>
        <v>53410568.844700351</v>
      </c>
      <c r="W3025" s="3">
        <v>45000000</v>
      </c>
      <c r="X3025" s="13">
        <f>Y3025*1.18690152988223</f>
        <v>18446288.284839641</v>
      </c>
      <c r="Y3025" s="3">
        <v>15541549</v>
      </c>
      <c r="Z3025" s="13">
        <f>AA3025*1.18690152988223</f>
        <v>71607486.74430868</v>
      </c>
      <c r="AA3025" s="3">
        <v>60331447</v>
      </c>
      <c r="AB3025">
        <v>392</v>
      </c>
    </row>
    <row r="3026" spans="1:28" hidden="1" x14ac:dyDescent="0.2">
      <c r="A3026" t="s">
        <v>27582</v>
      </c>
      <c r="B3026" t="s">
        <v>27583</v>
      </c>
      <c r="C3026">
        <v>2010</v>
      </c>
      <c r="D3026" s="1">
        <v>40249</v>
      </c>
      <c r="E3026" t="s">
        <v>16512</v>
      </c>
      <c r="F3026" t="s">
        <v>44032</v>
      </c>
      <c r="G3026" t="s">
        <v>44036</v>
      </c>
      <c r="H3026">
        <v>118</v>
      </c>
      <c r="I3026" t="s">
        <v>2359</v>
      </c>
      <c r="J3026" t="s">
        <v>308</v>
      </c>
      <c r="M3026" t="s">
        <v>27584</v>
      </c>
      <c r="N3026" t="s">
        <v>27585</v>
      </c>
      <c r="O3026" t="s">
        <v>27586</v>
      </c>
      <c r="P3026" t="s">
        <v>27587</v>
      </c>
      <c r="Q3026" t="s">
        <v>27588</v>
      </c>
      <c r="R3026" t="s">
        <v>27589</v>
      </c>
      <c r="S3026" t="s">
        <v>27590</v>
      </c>
      <c r="T3026">
        <v>7</v>
      </c>
      <c r="U3026">
        <v>23160</v>
      </c>
      <c r="W3026"/>
      <c r="X3026"/>
      <c r="Y3026"/>
      <c r="Z3026"/>
      <c r="AA3026">
        <v>14066238</v>
      </c>
      <c r="AB3026">
        <v>43</v>
      </c>
    </row>
    <row r="3027" spans="1:28" x14ac:dyDescent="0.2">
      <c r="A3027" t="s">
        <v>8128</v>
      </c>
      <c r="B3027" t="s">
        <v>8129</v>
      </c>
      <c r="C3027">
        <v>2004</v>
      </c>
      <c r="D3027" t="s">
        <v>7923</v>
      </c>
      <c r="E3027" t="s">
        <v>44035</v>
      </c>
      <c r="F3027" t="s">
        <v>44032</v>
      </c>
      <c r="G3027" t="s">
        <v>44057</v>
      </c>
      <c r="H3027">
        <v>125</v>
      </c>
      <c r="I3027" t="s">
        <v>495</v>
      </c>
      <c r="J3027" t="s">
        <v>26</v>
      </c>
      <c r="K3027" t="s">
        <v>27</v>
      </c>
      <c r="L3027" t="s">
        <v>64</v>
      </c>
      <c r="M3027" t="s">
        <v>4042</v>
      </c>
      <c r="N3027" t="s">
        <v>8130</v>
      </c>
      <c r="O3027" t="s">
        <v>8131</v>
      </c>
      <c r="P3027" t="s">
        <v>396</v>
      </c>
      <c r="Q3027" t="s">
        <v>8132</v>
      </c>
      <c r="R3027" t="s">
        <v>8133</v>
      </c>
      <c r="S3027" t="s">
        <v>8134</v>
      </c>
      <c r="T3027">
        <v>6.6</v>
      </c>
      <c r="U3027">
        <v>10744</v>
      </c>
      <c r="V3027" s="12">
        <f>W3027*1.37009528851244</f>
        <v>20551429.3276866</v>
      </c>
      <c r="W3027" s="3">
        <v>15000000</v>
      </c>
      <c r="X3027" s="13">
        <f>Y3027*1.37009528851244</f>
        <v>18436869.472541019</v>
      </c>
      <c r="Y3027" s="3">
        <v>13456633</v>
      </c>
      <c r="Z3027" s="13">
        <f>AA3027*1.37009528851244</f>
        <v>25500146.375124395</v>
      </c>
      <c r="AA3027" s="3">
        <v>18611951</v>
      </c>
      <c r="AB3027">
        <v>232</v>
      </c>
    </row>
    <row r="3028" spans="1:28" x14ac:dyDescent="0.2">
      <c r="A3028" t="s">
        <v>11010</v>
      </c>
      <c r="B3028" t="s">
        <v>11011</v>
      </c>
      <c r="C3028">
        <v>2009</v>
      </c>
      <c r="D3028" s="1">
        <v>40391</v>
      </c>
      <c r="E3028" t="s">
        <v>1045</v>
      </c>
      <c r="F3028" t="s">
        <v>44032</v>
      </c>
      <c r="G3028" t="s">
        <v>44036</v>
      </c>
      <c r="H3028">
        <v>90</v>
      </c>
      <c r="I3028" t="s">
        <v>25</v>
      </c>
      <c r="J3028" t="s">
        <v>26</v>
      </c>
      <c r="K3028" t="s">
        <v>27</v>
      </c>
      <c r="L3028" t="s">
        <v>308</v>
      </c>
      <c r="M3028" t="s">
        <v>4799</v>
      </c>
      <c r="N3028" t="s">
        <v>11012</v>
      </c>
      <c r="O3028" t="s">
        <v>11013</v>
      </c>
      <c r="P3028" t="s">
        <v>11014</v>
      </c>
      <c r="Q3028" t="s">
        <v>11015</v>
      </c>
      <c r="R3028" t="s">
        <v>11016</v>
      </c>
      <c r="S3028" t="s">
        <v>11017</v>
      </c>
      <c r="T3028">
        <v>6.4</v>
      </c>
      <c r="U3028">
        <v>71895</v>
      </c>
      <c r="V3028" s="12">
        <f>W3028*1.20636999678377</f>
        <v>21714659.94210786</v>
      </c>
      <c r="W3028" s="3">
        <v>18000000</v>
      </c>
      <c r="X3028" s="13">
        <f>Y3028*1.20636999678377</f>
        <v>18434884.942671869</v>
      </c>
      <c r="Y3028" s="3">
        <v>15281286</v>
      </c>
      <c r="Z3028" s="13">
        <f>AA3028*1.20636999678377</f>
        <v>23706488.999207564</v>
      </c>
      <c r="AA3028" s="3">
        <v>19651093</v>
      </c>
      <c r="AB3028">
        <v>110</v>
      </c>
    </row>
    <row r="3029" spans="1:28" x14ac:dyDescent="0.2">
      <c r="A3029" t="s">
        <v>17218</v>
      </c>
      <c r="B3029" t="s">
        <v>17219</v>
      </c>
      <c r="C3029">
        <v>2008</v>
      </c>
      <c r="D3029" s="1">
        <v>39547</v>
      </c>
      <c r="E3029" t="s">
        <v>16512</v>
      </c>
      <c r="F3029" t="s">
        <v>44044</v>
      </c>
      <c r="G3029" t="s">
        <v>44042</v>
      </c>
      <c r="H3029">
        <v>99</v>
      </c>
      <c r="I3029" t="s">
        <v>17220</v>
      </c>
      <c r="J3029" t="s">
        <v>26</v>
      </c>
      <c r="K3029" t="s">
        <v>2073</v>
      </c>
      <c r="M3029" t="s">
        <v>6941</v>
      </c>
      <c r="N3029" t="s">
        <v>17221</v>
      </c>
      <c r="O3029" t="s">
        <v>17222</v>
      </c>
      <c r="P3029" t="s">
        <v>1391</v>
      </c>
      <c r="Q3029" t="s">
        <v>17223</v>
      </c>
      <c r="R3029" t="s">
        <v>17224</v>
      </c>
      <c r="S3029" t="s">
        <v>17225</v>
      </c>
      <c r="T3029">
        <v>5.4</v>
      </c>
      <c r="U3029">
        <v>54536</v>
      </c>
      <c r="V3029" s="12">
        <f>W3029*1.20207800169993</f>
        <v>54093510.076496847</v>
      </c>
      <c r="W3029" s="3">
        <v>45000000</v>
      </c>
      <c r="X3029" s="13">
        <f>Y3029*1.20207800169993</f>
        <v>18389549.146379754</v>
      </c>
      <c r="Y3029" s="3">
        <v>15298133</v>
      </c>
      <c r="Z3029" s="13">
        <f>AA3029*1.20207800169993</f>
        <v>51073156.868645586</v>
      </c>
      <c r="AA3029" s="3">
        <v>42487390</v>
      </c>
      <c r="AB3029">
        <v>167</v>
      </c>
    </row>
    <row r="3030" spans="1:28" x14ac:dyDescent="0.2">
      <c r="A3030" t="s">
        <v>42037</v>
      </c>
      <c r="B3030" t="s">
        <v>42038</v>
      </c>
      <c r="C3030">
        <v>2018</v>
      </c>
      <c r="D3030" t="s">
        <v>25821</v>
      </c>
      <c r="E3030" t="s">
        <v>44041</v>
      </c>
      <c r="F3030" t="s">
        <v>44032</v>
      </c>
      <c r="G3030" t="s">
        <v>44045</v>
      </c>
      <c r="H3030">
        <v>141</v>
      </c>
      <c r="I3030" t="s">
        <v>25</v>
      </c>
      <c r="J3030" t="s">
        <v>26</v>
      </c>
      <c r="M3030" t="s">
        <v>20314</v>
      </c>
      <c r="N3030" t="s">
        <v>20314</v>
      </c>
      <c r="O3030" t="s">
        <v>42039</v>
      </c>
      <c r="P3030" t="s">
        <v>12600</v>
      </c>
      <c r="Q3030" t="s">
        <v>42040</v>
      </c>
      <c r="R3030" t="s">
        <v>42041</v>
      </c>
      <c r="S3030" t="s">
        <v>42042</v>
      </c>
      <c r="T3030">
        <v>7.1</v>
      </c>
      <c r="U3030">
        <v>123415</v>
      </c>
      <c r="V3030" s="12">
        <f>W3030*1.03068014830331</f>
        <v>32981764.745705917</v>
      </c>
      <c r="W3030" s="3">
        <v>32000000</v>
      </c>
      <c r="X3030" s="13">
        <f>Y3030*1.03068014830331</f>
        <v>18386421.693799801</v>
      </c>
      <c r="Y3030" s="3">
        <v>17839115</v>
      </c>
      <c r="Z3030" s="13">
        <f>AA3030*1.03068014830331</f>
        <v>32860890.700633496</v>
      </c>
      <c r="AA3030" s="3">
        <v>31882724</v>
      </c>
      <c r="AB3030">
        <v>929</v>
      </c>
    </row>
    <row r="3031" spans="1:28" hidden="1" x14ac:dyDescent="0.2">
      <c r="A3031" t="s">
        <v>27622</v>
      </c>
      <c r="B3031" t="s">
        <v>27623</v>
      </c>
      <c r="C3031">
        <v>2012</v>
      </c>
      <c r="D3031" t="s">
        <v>27624</v>
      </c>
      <c r="E3031" t="s">
        <v>176</v>
      </c>
      <c r="F3031" t="s">
        <v>44036</v>
      </c>
      <c r="H3031">
        <v>168</v>
      </c>
      <c r="I3031" t="s">
        <v>4486</v>
      </c>
      <c r="J3031" t="s">
        <v>27</v>
      </c>
      <c r="K3031" t="s">
        <v>26</v>
      </c>
      <c r="L3031" t="s">
        <v>1121</v>
      </c>
      <c r="M3031" t="s">
        <v>24910</v>
      </c>
      <c r="N3031" t="s">
        <v>24911</v>
      </c>
      <c r="O3031" t="s">
        <v>27625</v>
      </c>
      <c r="P3031" t="s">
        <v>27626</v>
      </c>
      <c r="Q3031" t="s">
        <v>27627</v>
      </c>
      <c r="R3031" t="s">
        <v>27628</v>
      </c>
      <c r="S3031" t="s">
        <v>27629</v>
      </c>
      <c r="T3031">
        <v>7.7</v>
      </c>
      <c r="U3031">
        <v>17796</v>
      </c>
      <c r="W3031"/>
      <c r="X3031"/>
      <c r="Y3031"/>
      <c r="Z3031"/>
      <c r="AA3031">
        <v>399784</v>
      </c>
      <c r="AB3031">
        <v>23</v>
      </c>
    </row>
    <row r="3032" spans="1:28" x14ac:dyDescent="0.2">
      <c r="A3032" t="s">
        <v>40232</v>
      </c>
      <c r="B3032" t="s">
        <v>40233</v>
      </c>
      <c r="C3032">
        <v>2017</v>
      </c>
      <c r="D3032" s="1">
        <v>43255</v>
      </c>
      <c r="E3032" t="s">
        <v>176</v>
      </c>
      <c r="F3032" t="s">
        <v>44049</v>
      </c>
      <c r="G3032" t="s">
        <v>44042</v>
      </c>
      <c r="H3032">
        <v>106</v>
      </c>
      <c r="I3032" t="s">
        <v>38112</v>
      </c>
      <c r="J3032" t="s">
        <v>26</v>
      </c>
      <c r="M3032" t="s">
        <v>13336</v>
      </c>
      <c r="N3032" t="s">
        <v>40234</v>
      </c>
      <c r="O3032" t="s">
        <v>40235</v>
      </c>
      <c r="P3032" t="s">
        <v>17586</v>
      </c>
      <c r="Q3032" t="s">
        <v>40236</v>
      </c>
      <c r="R3032" t="s">
        <v>40237</v>
      </c>
      <c r="S3032" t="s">
        <v>40238</v>
      </c>
      <c r="T3032">
        <v>6.5</v>
      </c>
      <c r="U3032">
        <v>11518</v>
      </c>
      <c r="V3032" s="12">
        <f>W3032*1.05585427545692</f>
        <v>13726105.58093996</v>
      </c>
      <c r="W3032" s="3">
        <v>13000000</v>
      </c>
      <c r="X3032" s="13">
        <f>Y3032*1.05585427545692</f>
        <v>18367134.165796362</v>
      </c>
      <c r="Y3032" s="3">
        <v>17395520</v>
      </c>
      <c r="Z3032" s="13">
        <f>AA3032*1.05585427545692</f>
        <v>19283562.884179194</v>
      </c>
      <c r="AA3032" s="3">
        <v>18263470</v>
      </c>
      <c r="AB3032">
        <v>150</v>
      </c>
    </row>
    <row r="3033" spans="1:28" x14ac:dyDescent="0.2">
      <c r="A3033" t="s">
        <v>4965</v>
      </c>
      <c r="B3033" t="s">
        <v>4966</v>
      </c>
      <c r="C3033">
        <v>2002</v>
      </c>
      <c r="D3033" t="s">
        <v>942</v>
      </c>
      <c r="E3033" t="s">
        <v>16512</v>
      </c>
      <c r="F3033" t="s">
        <v>44044</v>
      </c>
      <c r="G3033" t="s">
        <v>44032</v>
      </c>
      <c r="H3033">
        <v>96</v>
      </c>
      <c r="I3033" t="s">
        <v>3222</v>
      </c>
      <c r="J3033" t="s">
        <v>26</v>
      </c>
      <c r="K3033" t="s">
        <v>307</v>
      </c>
      <c r="M3033" t="s">
        <v>373</v>
      </c>
      <c r="N3033" t="s">
        <v>4967</v>
      </c>
      <c r="O3033" t="s">
        <v>4968</v>
      </c>
      <c r="P3033" t="s">
        <v>612</v>
      </c>
      <c r="Q3033" t="s">
        <v>4969</v>
      </c>
      <c r="R3033" t="s">
        <v>4970</v>
      </c>
      <c r="S3033" t="s">
        <v>4971</v>
      </c>
      <c r="T3033">
        <v>6.2</v>
      </c>
      <c r="U3033">
        <v>28480</v>
      </c>
      <c r="V3033" s="12">
        <f>W3033*1.43863813229572</f>
        <v>28772762.645914402</v>
      </c>
      <c r="W3033" s="3">
        <v>20000000</v>
      </c>
      <c r="X3033" s="13">
        <f>Y3033*1.43863813229572</f>
        <v>18363722.305875488</v>
      </c>
      <c r="Y3033" s="3">
        <v>12764657</v>
      </c>
      <c r="Z3033" s="13">
        <f>AA3033*1.43863813229572</f>
        <v>21502101.321011677</v>
      </c>
      <c r="AA3033" s="3">
        <v>14946150</v>
      </c>
      <c r="AB3033">
        <v>93</v>
      </c>
    </row>
    <row r="3034" spans="1:28" hidden="1" x14ac:dyDescent="0.2">
      <c r="A3034" t="s">
        <v>27644</v>
      </c>
      <c r="B3034" t="s">
        <v>27645</v>
      </c>
      <c r="C3034">
        <v>2017</v>
      </c>
      <c r="D3034" s="1">
        <v>43019</v>
      </c>
      <c r="E3034" t="s">
        <v>44035</v>
      </c>
      <c r="F3034" t="s">
        <v>44032</v>
      </c>
      <c r="H3034">
        <v>107</v>
      </c>
      <c r="I3034" t="s">
        <v>1561</v>
      </c>
      <c r="J3034" t="s">
        <v>26</v>
      </c>
      <c r="M3034" t="s">
        <v>25586</v>
      </c>
      <c r="N3034" t="s">
        <v>27646</v>
      </c>
      <c r="O3034" t="s">
        <v>27647</v>
      </c>
      <c r="P3034" t="s">
        <v>27648</v>
      </c>
      <c r="Q3034" t="s">
        <v>27649</v>
      </c>
      <c r="R3034" t="s">
        <v>27650</v>
      </c>
      <c r="S3034" t="s">
        <v>27651</v>
      </c>
      <c r="T3034">
        <v>7.1</v>
      </c>
      <c r="U3034">
        <v>23879</v>
      </c>
      <c r="W3034"/>
      <c r="X3034"/>
      <c r="Y3034">
        <v>1735251</v>
      </c>
      <c r="Z3034"/>
      <c r="AA3034">
        <v>7401949</v>
      </c>
      <c r="AB3034">
        <v>103</v>
      </c>
    </row>
    <row r="3035" spans="1:28" hidden="1" x14ac:dyDescent="0.2">
      <c r="A3035" t="s">
        <v>27652</v>
      </c>
      <c r="B3035" t="s">
        <v>27653</v>
      </c>
      <c r="C3035">
        <v>2010</v>
      </c>
      <c r="D3035" s="1">
        <v>40303</v>
      </c>
      <c r="E3035" t="s">
        <v>16512</v>
      </c>
      <c r="H3035">
        <v>99</v>
      </c>
      <c r="I3035" t="s">
        <v>9052</v>
      </c>
      <c r="J3035" t="s">
        <v>2073</v>
      </c>
      <c r="M3035" t="s">
        <v>16513</v>
      </c>
      <c r="N3035" t="s">
        <v>16513</v>
      </c>
      <c r="O3035" t="s">
        <v>27654</v>
      </c>
      <c r="P3035" t="s">
        <v>9056</v>
      </c>
      <c r="Q3035" t="s">
        <v>27655</v>
      </c>
      <c r="R3035" t="s">
        <v>27656</v>
      </c>
      <c r="S3035" t="s">
        <v>27657</v>
      </c>
      <c r="T3035">
        <v>5</v>
      </c>
      <c r="U3035">
        <v>12846</v>
      </c>
      <c r="W3035"/>
      <c r="X3035"/>
      <c r="Y3035">
        <v>14890</v>
      </c>
      <c r="Z3035"/>
      <c r="AA3035">
        <v>2340516</v>
      </c>
      <c r="AB3035">
        <v>49</v>
      </c>
    </row>
    <row r="3036" spans="1:28" hidden="1" x14ac:dyDescent="0.2">
      <c r="A3036" t="s">
        <v>27658</v>
      </c>
      <c r="B3036" t="s">
        <v>27659</v>
      </c>
      <c r="C3036">
        <v>2013</v>
      </c>
      <c r="D3036" t="s">
        <v>16693</v>
      </c>
      <c r="E3036" t="s">
        <v>44054</v>
      </c>
      <c r="F3036" t="s">
        <v>44036</v>
      </c>
      <c r="G3036" t="s">
        <v>44042</v>
      </c>
      <c r="H3036">
        <v>111</v>
      </c>
      <c r="I3036" t="s">
        <v>27660</v>
      </c>
      <c r="J3036" t="s">
        <v>26</v>
      </c>
      <c r="K3036" t="s">
        <v>4428</v>
      </c>
      <c r="M3036" t="s">
        <v>12979</v>
      </c>
      <c r="N3036" t="s">
        <v>27661</v>
      </c>
      <c r="O3036" t="s">
        <v>27662</v>
      </c>
      <c r="P3036" t="s">
        <v>1479</v>
      </c>
      <c r="Q3036" t="s">
        <v>27663</v>
      </c>
      <c r="R3036" t="s">
        <v>27664</v>
      </c>
      <c r="S3036" t="s">
        <v>27665</v>
      </c>
      <c r="T3036">
        <v>6.8</v>
      </c>
      <c r="U3036">
        <v>17941</v>
      </c>
      <c r="W3036" t="s">
        <v>27666</v>
      </c>
      <c r="X3036"/>
      <c r="Y3036"/>
      <c r="Z3036"/>
      <c r="AA3036">
        <v>12020387</v>
      </c>
      <c r="AB3036">
        <v>63</v>
      </c>
    </row>
    <row r="3037" spans="1:28" x14ac:dyDescent="0.2">
      <c r="A3037" t="s">
        <v>9462</v>
      </c>
      <c r="B3037" t="s">
        <v>9463</v>
      </c>
      <c r="C3037">
        <v>2004</v>
      </c>
      <c r="D3037" s="1">
        <v>38445</v>
      </c>
      <c r="E3037" t="s">
        <v>1045</v>
      </c>
      <c r="F3037" t="s">
        <v>44032</v>
      </c>
      <c r="G3037" t="s">
        <v>44036</v>
      </c>
      <c r="H3037">
        <v>103</v>
      </c>
      <c r="I3037" t="s">
        <v>495</v>
      </c>
      <c r="J3037" t="s">
        <v>26</v>
      </c>
      <c r="M3037" t="s">
        <v>9464</v>
      </c>
      <c r="N3037" t="s">
        <v>9465</v>
      </c>
      <c r="O3037" t="s">
        <v>9466</v>
      </c>
      <c r="P3037" t="s">
        <v>602</v>
      </c>
      <c r="Q3037" t="s">
        <v>9467</v>
      </c>
      <c r="R3037" t="s">
        <v>9468</v>
      </c>
      <c r="S3037" t="s">
        <v>9469</v>
      </c>
      <c r="T3037">
        <v>6.2</v>
      </c>
      <c r="U3037">
        <v>50110</v>
      </c>
      <c r="V3037" s="12">
        <f>W3037*1.37009528851244</f>
        <v>82205717.310746402</v>
      </c>
      <c r="W3037" s="3">
        <v>60000000</v>
      </c>
      <c r="X3037" s="13">
        <f>Y3037*1.37009528851244</f>
        <v>18359019.288152456</v>
      </c>
      <c r="Y3037" s="3">
        <v>13399812</v>
      </c>
      <c r="Z3037" s="13">
        <f>AA3037*1.37009528851244</f>
        <v>48036749.239290617</v>
      </c>
      <c r="AA3037" s="3">
        <v>35060882</v>
      </c>
      <c r="AB3037">
        <v>159</v>
      </c>
    </row>
    <row r="3038" spans="1:28" x14ac:dyDescent="0.2">
      <c r="A3038" t="s">
        <v>6490</v>
      </c>
      <c r="B3038" t="s">
        <v>6491</v>
      </c>
      <c r="C3038">
        <v>2003</v>
      </c>
      <c r="D3038" t="s">
        <v>6354</v>
      </c>
      <c r="E3038" t="s">
        <v>44041</v>
      </c>
      <c r="F3038" t="s">
        <v>44032</v>
      </c>
      <c r="H3038">
        <v>126</v>
      </c>
      <c r="I3038" t="s">
        <v>25</v>
      </c>
      <c r="J3038" t="s">
        <v>26</v>
      </c>
      <c r="K3038" t="s">
        <v>5473</v>
      </c>
      <c r="M3038" t="s">
        <v>6492</v>
      </c>
      <c r="N3038" t="s">
        <v>6493</v>
      </c>
      <c r="O3038" t="s">
        <v>6494</v>
      </c>
      <c r="P3038" t="s">
        <v>6495</v>
      </c>
      <c r="Q3038" t="s">
        <v>6496</v>
      </c>
      <c r="R3038" t="s">
        <v>6497</v>
      </c>
      <c r="S3038" t="s">
        <v>6498</v>
      </c>
      <c r="T3038">
        <v>7.5</v>
      </c>
      <c r="U3038">
        <v>64310</v>
      </c>
      <c r="V3038" s="12">
        <f>W3038*1.40658152173913</f>
        <v>23208595.108695645</v>
      </c>
      <c r="W3038" s="3">
        <v>16500000</v>
      </c>
      <c r="X3038" s="13">
        <f>Y3038*1.40658152173913</f>
        <v>18342228.138956517</v>
      </c>
      <c r="Y3038" s="3">
        <v>13040288</v>
      </c>
      <c r="Z3038" s="13">
        <f>AA3038*1.40658152173913</f>
        <v>23579656.940456513</v>
      </c>
      <c r="AA3038" s="3">
        <v>16763804</v>
      </c>
      <c r="AB3038">
        <v>484</v>
      </c>
    </row>
    <row r="3039" spans="1:28" x14ac:dyDescent="0.2">
      <c r="A3039" t="s">
        <v>1558</v>
      </c>
      <c r="B3039" t="s">
        <v>1559</v>
      </c>
      <c r="C3039">
        <v>2000</v>
      </c>
      <c r="D3039" t="s">
        <v>1560</v>
      </c>
      <c r="E3039" t="s">
        <v>1045</v>
      </c>
      <c r="F3039" t="s">
        <v>44044</v>
      </c>
      <c r="H3039">
        <v>93</v>
      </c>
      <c r="I3039" t="s">
        <v>1561</v>
      </c>
      <c r="J3039" t="s">
        <v>26</v>
      </c>
      <c r="K3039" t="s">
        <v>27</v>
      </c>
      <c r="M3039" t="s">
        <v>1562</v>
      </c>
      <c r="N3039" t="s">
        <v>1563</v>
      </c>
      <c r="O3039" t="s">
        <v>1564</v>
      </c>
      <c r="P3039" t="s">
        <v>1565</v>
      </c>
      <c r="Q3039" t="s">
        <v>1566</v>
      </c>
      <c r="R3039" t="s">
        <v>1567</v>
      </c>
      <c r="S3039" t="s">
        <v>1568</v>
      </c>
      <c r="T3039">
        <v>6.9</v>
      </c>
      <c r="U3039">
        <v>17370</v>
      </c>
      <c r="V3039" s="12">
        <f>W3039*1.5029674796748</f>
        <v>15029674.796748001</v>
      </c>
      <c r="W3039" s="3">
        <v>10000000</v>
      </c>
      <c r="X3039" s="13">
        <f>Y3039*1.5029674796748</f>
        <v>18304042.75390248</v>
      </c>
      <c r="Y3039" s="3">
        <v>12178602</v>
      </c>
      <c r="Z3039" s="13">
        <f>AA3039*1.5029674796748</f>
        <v>43197284.312601723</v>
      </c>
      <c r="AA3039" s="3">
        <v>28741330</v>
      </c>
      <c r="AB3039">
        <v>128</v>
      </c>
    </row>
    <row r="3040" spans="1:28" hidden="1" x14ac:dyDescent="0.2">
      <c r="A3040" t="s">
        <v>27688</v>
      </c>
      <c r="B3040" t="s">
        <v>27689</v>
      </c>
      <c r="C3040">
        <v>2012</v>
      </c>
      <c r="D3040" s="1">
        <v>41190</v>
      </c>
      <c r="E3040" t="s">
        <v>1045</v>
      </c>
      <c r="F3040" t="s">
        <v>44036</v>
      </c>
      <c r="H3040">
        <v>98</v>
      </c>
      <c r="I3040" t="s">
        <v>25</v>
      </c>
      <c r="J3040" t="s">
        <v>26</v>
      </c>
      <c r="K3040" t="s">
        <v>74</v>
      </c>
      <c r="L3040" t="s">
        <v>64</v>
      </c>
      <c r="M3040" t="s">
        <v>3028</v>
      </c>
      <c r="N3040" t="s">
        <v>27690</v>
      </c>
      <c r="O3040" t="s">
        <v>27691</v>
      </c>
      <c r="P3040" t="s">
        <v>15119</v>
      </c>
      <c r="Q3040" t="s">
        <v>27692</v>
      </c>
      <c r="R3040" t="s">
        <v>27693</v>
      </c>
      <c r="S3040" t="s">
        <v>27694</v>
      </c>
      <c r="T3040">
        <v>5.6</v>
      </c>
      <c r="U3040">
        <v>71500</v>
      </c>
      <c r="W3040"/>
      <c r="X3040"/>
      <c r="Y3040">
        <v>17450535</v>
      </c>
      <c r="Z3040"/>
      <c r="AA3040">
        <v>23812816</v>
      </c>
      <c r="AB3040">
        <v>153</v>
      </c>
    </row>
    <row r="3041" spans="1:28" x14ac:dyDescent="0.2">
      <c r="A3041" t="s">
        <v>20695</v>
      </c>
      <c r="B3041" t="s">
        <v>20696</v>
      </c>
      <c r="C3041">
        <v>2009</v>
      </c>
      <c r="D3041" t="s">
        <v>16356</v>
      </c>
      <c r="E3041" t="s">
        <v>1045</v>
      </c>
      <c r="H3041">
        <v>89</v>
      </c>
      <c r="I3041" t="s">
        <v>25</v>
      </c>
      <c r="J3041" t="s">
        <v>26</v>
      </c>
      <c r="M3041" t="s">
        <v>20697</v>
      </c>
      <c r="N3041" t="s">
        <v>20698</v>
      </c>
      <c r="O3041" t="s">
        <v>20699</v>
      </c>
      <c r="P3041" t="s">
        <v>20700</v>
      </c>
      <c r="Q3041" t="s">
        <v>20701</v>
      </c>
      <c r="R3041" t="s">
        <v>20702</v>
      </c>
      <c r="S3041" t="s">
        <v>20703</v>
      </c>
      <c r="T3041">
        <v>5.8</v>
      </c>
      <c r="U3041">
        <v>20547</v>
      </c>
      <c r="V3041" s="12">
        <f>W3041*1.20636999678377</f>
        <v>12063699.967837701</v>
      </c>
      <c r="W3041" s="3">
        <v>10000000</v>
      </c>
      <c r="X3041" s="13">
        <f>Y3041*1.20636999678377</f>
        <v>18243542.597481996</v>
      </c>
      <c r="Y3041" s="3">
        <v>15122676</v>
      </c>
      <c r="Z3041" s="13">
        <f>AA3041*1.20636999678377</f>
        <v>18458528.588238835</v>
      </c>
      <c r="AA3041" s="3">
        <v>15300885</v>
      </c>
      <c r="AB3041">
        <v>78</v>
      </c>
    </row>
    <row r="3042" spans="1:28" x14ac:dyDescent="0.2">
      <c r="A3042" t="s">
        <v>33267</v>
      </c>
      <c r="B3042" t="s">
        <v>33268</v>
      </c>
      <c r="C3042">
        <v>2017</v>
      </c>
      <c r="D3042" s="1">
        <v>43263</v>
      </c>
      <c r="E3042" t="s">
        <v>44035</v>
      </c>
      <c r="F3042" t="s">
        <v>44032</v>
      </c>
      <c r="H3042">
        <v>127</v>
      </c>
      <c r="I3042" t="s">
        <v>25</v>
      </c>
      <c r="J3042" t="s">
        <v>26</v>
      </c>
      <c r="M3042" t="s">
        <v>33190</v>
      </c>
      <c r="N3042" t="s">
        <v>33269</v>
      </c>
      <c r="O3042" t="s">
        <v>33270</v>
      </c>
      <c r="P3042" t="s">
        <v>32971</v>
      </c>
      <c r="Q3042" t="s">
        <v>33271</v>
      </c>
      <c r="R3042" t="s">
        <v>33272</v>
      </c>
      <c r="S3042" t="s">
        <v>33273</v>
      </c>
      <c r="T3042">
        <v>7.1</v>
      </c>
      <c r="U3042">
        <v>28388</v>
      </c>
      <c r="V3042" s="12">
        <f>W3042*1.05585427545692</f>
        <v>9502688.4791122805</v>
      </c>
      <c r="W3042" s="3">
        <v>9000000</v>
      </c>
      <c r="X3042" s="13">
        <f>Y3042*1.05585427545692</f>
        <v>18237833.195369631</v>
      </c>
      <c r="Y3042" s="3">
        <v>17273059</v>
      </c>
      <c r="Z3042" s="13">
        <f>AA3042*1.05585427545692</f>
        <v>23322272.006621268</v>
      </c>
      <c r="AA3042" s="3">
        <v>22088533</v>
      </c>
      <c r="AB3042">
        <v>142</v>
      </c>
    </row>
    <row r="3043" spans="1:28" x14ac:dyDescent="0.2">
      <c r="A3043" t="s">
        <v>11474</v>
      </c>
      <c r="B3043" t="s">
        <v>11475</v>
      </c>
      <c r="C3043">
        <v>2005</v>
      </c>
      <c r="D3043" s="1">
        <v>38395</v>
      </c>
      <c r="E3043" t="s">
        <v>1045</v>
      </c>
      <c r="F3043" t="s">
        <v>44032</v>
      </c>
      <c r="G3043" t="s">
        <v>44045</v>
      </c>
      <c r="H3043">
        <v>106</v>
      </c>
      <c r="I3043" t="s">
        <v>63</v>
      </c>
      <c r="J3043" t="s">
        <v>26</v>
      </c>
      <c r="M3043" t="s">
        <v>9742</v>
      </c>
      <c r="N3043" t="s">
        <v>11476</v>
      </c>
      <c r="O3043" t="s">
        <v>11477</v>
      </c>
      <c r="P3043" t="s">
        <v>8543</v>
      </c>
      <c r="Q3043" t="s">
        <v>11478</v>
      </c>
      <c r="R3043" t="s">
        <v>11479</v>
      </c>
      <c r="S3043" t="s">
        <v>11480</v>
      </c>
      <c r="T3043">
        <v>7.2</v>
      </c>
      <c r="U3043">
        <v>96903</v>
      </c>
      <c r="V3043" s="12">
        <f>W3043*1.32519713261649</f>
        <v>13251971.326164899</v>
      </c>
      <c r="W3043" s="3">
        <v>10000000</v>
      </c>
      <c r="X3043" s="13">
        <f>Y3043*1.32519713261649</f>
        <v>18214781.57992835</v>
      </c>
      <c r="Y3043" s="3">
        <v>13744960</v>
      </c>
      <c r="Z3043" s="13">
        <f>AA3043*1.32519713261649</f>
        <v>62721528.604050301</v>
      </c>
      <c r="AA3043" s="3">
        <v>47329961</v>
      </c>
      <c r="AB3043">
        <v>531</v>
      </c>
    </row>
    <row r="3044" spans="1:28" x14ac:dyDescent="0.2">
      <c r="A3044" t="s">
        <v>8547</v>
      </c>
      <c r="B3044" t="s">
        <v>8548</v>
      </c>
      <c r="C3044">
        <v>2009</v>
      </c>
      <c r="D3044" t="s">
        <v>8549</v>
      </c>
      <c r="E3044" t="s">
        <v>176</v>
      </c>
      <c r="F3044" t="s">
        <v>44034</v>
      </c>
      <c r="G3044" t="s">
        <v>44045</v>
      </c>
      <c r="H3044">
        <v>115</v>
      </c>
      <c r="I3044" t="s">
        <v>25</v>
      </c>
      <c r="J3044" t="s">
        <v>26</v>
      </c>
      <c r="M3044" t="s">
        <v>3207</v>
      </c>
      <c r="N3044" t="s">
        <v>8550</v>
      </c>
      <c r="O3044" t="s">
        <v>8551</v>
      </c>
      <c r="P3044" t="s">
        <v>622</v>
      </c>
      <c r="Q3044" t="s">
        <v>8552</v>
      </c>
      <c r="R3044" t="s">
        <v>8553</v>
      </c>
      <c r="S3044" t="s">
        <v>8554</v>
      </c>
      <c r="T3044">
        <v>5.6</v>
      </c>
      <c r="U3044">
        <v>87997</v>
      </c>
      <c r="V3044" s="12">
        <f>W3044*1.20636999678377</f>
        <v>36191099.903513096</v>
      </c>
      <c r="W3044" s="3">
        <v>30000000</v>
      </c>
      <c r="X3044" s="13">
        <f>Y3044*1.20636999678377</f>
        <v>18158253.445079379</v>
      </c>
      <c r="Y3044" s="3">
        <v>15051977</v>
      </c>
      <c r="Z3044" s="13">
        <f>AA3044*1.20636999678377</f>
        <v>40213349.793909624</v>
      </c>
      <c r="AA3044" s="3">
        <v>33334176</v>
      </c>
      <c r="AB3044">
        <v>439</v>
      </c>
    </row>
    <row r="3045" spans="1:28" x14ac:dyDescent="0.2">
      <c r="A3045" t="s">
        <v>40160</v>
      </c>
      <c r="B3045" t="s">
        <v>40161</v>
      </c>
      <c r="C3045">
        <v>2018</v>
      </c>
      <c r="D3045" s="1">
        <v>43169</v>
      </c>
      <c r="E3045" t="s">
        <v>44035</v>
      </c>
      <c r="F3045" t="s">
        <v>44032</v>
      </c>
      <c r="G3045" t="s">
        <v>44049</v>
      </c>
      <c r="H3045">
        <v>122</v>
      </c>
      <c r="I3045" t="s">
        <v>25</v>
      </c>
      <c r="J3045" t="s">
        <v>26</v>
      </c>
      <c r="K3045" t="s">
        <v>308</v>
      </c>
      <c r="L3045" t="s">
        <v>27</v>
      </c>
      <c r="M3045" t="s">
        <v>10160</v>
      </c>
      <c r="N3045" t="s">
        <v>40162</v>
      </c>
      <c r="O3045" t="s">
        <v>40163</v>
      </c>
      <c r="P3045" t="s">
        <v>27205</v>
      </c>
      <c r="Q3045" t="s">
        <v>40164</v>
      </c>
      <c r="R3045" t="s">
        <v>40165</v>
      </c>
      <c r="S3045" t="s">
        <v>40166</v>
      </c>
      <c r="T3045">
        <v>6.6</v>
      </c>
      <c r="U3045">
        <v>29814</v>
      </c>
      <c r="V3045" s="12">
        <f>W3045*1.03068014830331</f>
        <v>24736323.559279438</v>
      </c>
      <c r="W3045" s="3">
        <v>24000000</v>
      </c>
      <c r="X3045" s="13">
        <f>Y3045*1.03068014830331</f>
        <v>18152440.809252575</v>
      </c>
      <c r="Y3045" s="3">
        <v>17612099</v>
      </c>
      <c r="Z3045" s="13">
        <f>AA3045*1.03068014830331</f>
        <v>18152440.809252575</v>
      </c>
      <c r="AA3045" s="3">
        <v>17612099</v>
      </c>
      <c r="AB3045">
        <v>171</v>
      </c>
    </row>
    <row r="3046" spans="1:28" x14ac:dyDescent="0.2">
      <c r="A3046" t="s">
        <v>4787</v>
      </c>
      <c r="B3046" t="s">
        <v>4788</v>
      </c>
      <c r="C3046">
        <v>2003</v>
      </c>
      <c r="D3046" t="s">
        <v>4789</v>
      </c>
      <c r="E3046" t="s">
        <v>44035</v>
      </c>
      <c r="F3046" t="s">
        <v>44032</v>
      </c>
      <c r="G3046" t="s">
        <v>44049</v>
      </c>
      <c r="H3046">
        <v>219</v>
      </c>
      <c r="I3046" t="s">
        <v>25</v>
      </c>
      <c r="J3046" t="s">
        <v>26</v>
      </c>
      <c r="M3046" t="s">
        <v>4790</v>
      </c>
      <c r="N3046" t="s">
        <v>4791</v>
      </c>
      <c r="O3046" t="s">
        <v>4792</v>
      </c>
      <c r="P3046" t="s">
        <v>4793</v>
      </c>
      <c r="Q3046" t="s">
        <v>4793</v>
      </c>
      <c r="R3046" t="s">
        <v>4794</v>
      </c>
      <c r="S3046" t="s">
        <v>4795</v>
      </c>
      <c r="T3046">
        <v>6.4</v>
      </c>
      <c r="U3046">
        <v>15189</v>
      </c>
      <c r="V3046" s="12">
        <f>W3046*1.40658152173913</f>
        <v>78768565.217391282</v>
      </c>
      <c r="W3046" s="3">
        <v>56000000</v>
      </c>
      <c r="X3046" s="13">
        <f>Y3046*1.40658152173913</f>
        <v>18120896.910184778</v>
      </c>
      <c r="Y3046" s="3">
        <v>12882934</v>
      </c>
      <c r="Z3046" s="13">
        <f>AA3046*1.40658152173913</f>
        <v>18178569.565739125</v>
      </c>
      <c r="AA3046" s="3">
        <v>12923936</v>
      </c>
      <c r="AB3046">
        <v>509</v>
      </c>
    </row>
    <row r="3047" spans="1:28" hidden="1" x14ac:dyDescent="0.2">
      <c r="A3047" t="s">
        <v>27739</v>
      </c>
      <c r="B3047" t="s">
        <v>27740</v>
      </c>
      <c r="C3047">
        <v>2012</v>
      </c>
      <c r="D3047" t="s">
        <v>27741</v>
      </c>
      <c r="E3047" t="s">
        <v>44041</v>
      </c>
      <c r="F3047" t="s">
        <v>44032</v>
      </c>
      <c r="G3047" t="s">
        <v>44046</v>
      </c>
      <c r="H3047">
        <v>106</v>
      </c>
      <c r="I3047" t="s">
        <v>1220</v>
      </c>
      <c r="J3047" t="s">
        <v>26</v>
      </c>
      <c r="M3047" t="s">
        <v>19835</v>
      </c>
      <c r="N3047" t="s">
        <v>19835</v>
      </c>
      <c r="O3047" t="s">
        <v>27742</v>
      </c>
      <c r="P3047" t="s">
        <v>6894</v>
      </c>
      <c r="Q3047" t="s">
        <v>27743</v>
      </c>
      <c r="R3047" t="s">
        <v>27744</v>
      </c>
      <c r="S3047" t="s">
        <v>27745</v>
      </c>
      <c r="T3047">
        <v>5.9</v>
      </c>
      <c r="U3047">
        <v>38435</v>
      </c>
      <c r="W3047" t="s">
        <v>14930</v>
      </c>
      <c r="X3047"/>
      <c r="Y3047"/>
      <c r="Z3047"/>
      <c r="AA3047">
        <v>7462847</v>
      </c>
      <c r="AB3047">
        <v>216</v>
      </c>
    </row>
    <row r="3048" spans="1:28" x14ac:dyDescent="0.2">
      <c r="A3048" t="s">
        <v>2300</v>
      </c>
      <c r="B3048" t="s">
        <v>2301</v>
      </c>
      <c r="C3048">
        <v>2000</v>
      </c>
      <c r="D3048" s="1">
        <v>37172</v>
      </c>
      <c r="E3048" t="s">
        <v>176</v>
      </c>
      <c r="F3048" t="s">
        <v>44034</v>
      </c>
      <c r="G3048" t="s">
        <v>44046</v>
      </c>
      <c r="H3048">
        <v>112</v>
      </c>
      <c r="I3048" t="s">
        <v>25</v>
      </c>
      <c r="J3048" t="s">
        <v>26</v>
      </c>
      <c r="M3048" t="s">
        <v>464</v>
      </c>
      <c r="N3048" t="s">
        <v>2302</v>
      </c>
      <c r="O3048" t="s">
        <v>2303</v>
      </c>
      <c r="P3048" t="s">
        <v>2304</v>
      </c>
      <c r="Q3048" t="s">
        <v>2305</v>
      </c>
      <c r="R3048" t="s">
        <v>2306</v>
      </c>
      <c r="S3048" t="s">
        <v>2307</v>
      </c>
      <c r="T3048">
        <v>6.6</v>
      </c>
      <c r="U3048">
        <v>62370</v>
      </c>
      <c r="V3048" s="12">
        <f>W3048*1.5029674796748</f>
        <v>15029674.796748001</v>
      </c>
      <c r="W3048" s="3">
        <v>10000000</v>
      </c>
      <c r="X3048" s="13">
        <f>Y3048*1.5029674796748</f>
        <v>18048598.401056949</v>
      </c>
      <c r="Y3048" s="3">
        <v>12008642</v>
      </c>
      <c r="Z3048" s="13">
        <f>AA3048*1.5029674796748</f>
        <v>66983662.464959495</v>
      </c>
      <c r="AA3048" s="3">
        <v>44567606</v>
      </c>
      <c r="AB3048">
        <v>350</v>
      </c>
    </row>
    <row r="3049" spans="1:28" hidden="1" x14ac:dyDescent="0.2">
      <c r="A3049" t="s">
        <v>27754</v>
      </c>
      <c r="B3049" t="s">
        <v>27755</v>
      </c>
      <c r="C3049">
        <v>2013</v>
      </c>
      <c r="D3049" s="1">
        <v>41792</v>
      </c>
      <c r="E3049" t="s">
        <v>16512</v>
      </c>
      <c r="F3049" t="s">
        <v>44042</v>
      </c>
      <c r="H3049">
        <v>89</v>
      </c>
      <c r="I3049" t="s">
        <v>27756</v>
      </c>
      <c r="J3049" t="s">
        <v>26</v>
      </c>
      <c r="M3049" t="s">
        <v>27757</v>
      </c>
      <c r="N3049" t="s">
        <v>27758</v>
      </c>
      <c r="O3049" t="s">
        <v>27759</v>
      </c>
      <c r="P3049" t="s">
        <v>500</v>
      </c>
      <c r="Q3049" t="s">
        <v>27760</v>
      </c>
      <c r="R3049" t="s">
        <v>27761</v>
      </c>
      <c r="S3049" t="s">
        <v>27762</v>
      </c>
      <c r="T3049">
        <v>5.6</v>
      </c>
      <c r="U3049">
        <v>19019</v>
      </c>
      <c r="W3049"/>
      <c r="X3049"/>
      <c r="Y3049"/>
      <c r="Z3049"/>
      <c r="AA3049">
        <v>383488</v>
      </c>
      <c r="AB3049">
        <v>76</v>
      </c>
    </row>
    <row r="3050" spans="1:28" x14ac:dyDescent="0.2">
      <c r="A3050" t="s">
        <v>25681</v>
      </c>
      <c r="B3050" t="s">
        <v>25682</v>
      </c>
      <c r="C3050">
        <v>2012</v>
      </c>
      <c r="D3050" t="s">
        <v>17171</v>
      </c>
      <c r="E3050" t="s">
        <v>44041</v>
      </c>
      <c r="F3050" t="s">
        <v>44045</v>
      </c>
      <c r="G3050" t="s">
        <v>44042</v>
      </c>
      <c r="H3050">
        <v>110</v>
      </c>
      <c r="I3050" t="s">
        <v>25683</v>
      </c>
      <c r="J3050" t="s">
        <v>26</v>
      </c>
      <c r="M3050" t="s">
        <v>12796</v>
      </c>
      <c r="N3050" t="s">
        <v>25684</v>
      </c>
      <c r="O3050" t="s">
        <v>25685</v>
      </c>
      <c r="P3050" t="s">
        <v>500</v>
      </c>
      <c r="Q3050" t="s">
        <v>25686</v>
      </c>
      <c r="R3050" t="s">
        <v>25687</v>
      </c>
      <c r="S3050" t="s">
        <v>25688</v>
      </c>
      <c r="T3050">
        <v>6.4</v>
      </c>
      <c r="U3050">
        <v>81611</v>
      </c>
      <c r="V3050" s="12">
        <f>W3050*1.12725506764114</f>
        <v>29308631.758669637</v>
      </c>
      <c r="W3050" s="3">
        <v>26000000</v>
      </c>
      <c r="X3050" s="13">
        <f>Y3050*1.12725506764114</f>
        <v>18045405.736177765</v>
      </c>
      <c r="Y3050" s="3">
        <v>16008272</v>
      </c>
      <c r="Z3050" s="13">
        <f>AA3050*1.12725506764114</f>
        <v>33478737.156872552</v>
      </c>
      <c r="AA3050" s="3">
        <v>29699345</v>
      </c>
      <c r="AB3050">
        <v>221</v>
      </c>
    </row>
    <row r="3051" spans="1:28" x14ac:dyDescent="0.2">
      <c r="A3051" t="s">
        <v>40767</v>
      </c>
      <c r="B3051" t="s">
        <v>40768</v>
      </c>
      <c r="C3051">
        <v>2018</v>
      </c>
      <c r="D3051" t="s">
        <v>40216</v>
      </c>
      <c r="E3051" t="s">
        <v>1045</v>
      </c>
      <c r="F3051" t="s">
        <v>44034</v>
      </c>
      <c r="G3051" t="s">
        <v>44033</v>
      </c>
      <c r="H3051">
        <v>112</v>
      </c>
      <c r="I3051" t="s">
        <v>25</v>
      </c>
      <c r="J3051" t="s">
        <v>26</v>
      </c>
      <c r="M3051" t="s">
        <v>40769</v>
      </c>
      <c r="N3051" t="s">
        <v>40769</v>
      </c>
      <c r="O3051" t="s">
        <v>40770</v>
      </c>
      <c r="P3051" t="s">
        <v>40771</v>
      </c>
      <c r="Q3051" t="s">
        <v>40772</v>
      </c>
      <c r="R3051" t="s">
        <v>40773</v>
      </c>
      <c r="S3051" t="s">
        <v>40774</v>
      </c>
      <c r="T3051">
        <v>6.9</v>
      </c>
      <c r="U3051">
        <v>57756</v>
      </c>
      <c r="V3051" s="12">
        <f>W3051*1.03068014830331</f>
        <v>3298176.4745705915</v>
      </c>
      <c r="W3051" s="3">
        <v>3200000</v>
      </c>
      <c r="X3051" s="13">
        <f>Y3051*1.03068014830331</f>
        <v>18029786.779564038</v>
      </c>
      <c r="Y3051" s="3">
        <v>17493096</v>
      </c>
      <c r="Z3051" s="13">
        <f>AA3051*1.03068014830331</f>
        <v>18728186.98553599</v>
      </c>
      <c r="AA3051" s="3">
        <v>18170707</v>
      </c>
      <c r="AB3051">
        <v>407</v>
      </c>
    </row>
    <row r="3052" spans="1:28" x14ac:dyDescent="0.2">
      <c r="A3052" t="s">
        <v>39850</v>
      </c>
      <c r="B3052" t="s">
        <v>617</v>
      </c>
      <c r="C3052">
        <v>2019</v>
      </c>
      <c r="D3052" s="1">
        <v>43990</v>
      </c>
      <c r="E3052" t="s">
        <v>16512</v>
      </c>
      <c r="F3052" t="s">
        <v>44031</v>
      </c>
      <c r="G3052" t="s">
        <v>44038</v>
      </c>
      <c r="H3052">
        <v>118</v>
      </c>
      <c r="I3052" t="s">
        <v>319</v>
      </c>
      <c r="J3052" t="s">
        <v>26</v>
      </c>
      <c r="K3052" t="s">
        <v>27</v>
      </c>
      <c r="L3052" t="s">
        <v>4428</v>
      </c>
      <c r="M3052" t="s">
        <v>19462</v>
      </c>
      <c r="N3052" t="s">
        <v>39851</v>
      </c>
      <c r="O3052" t="s">
        <v>39852</v>
      </c>
      <c r="P3052" t="s">
        <v>9718</v>
      </c>
      <c r="Q3052" t="s">
        <v>39853</v>
      </c>
      <c r="R3052" t="s">
        <v>39854</v>
      </c>
      <c r="S3052" t="s">
        <v>39855</v>
      </c>
      <c r="T3052">
        <v>4.7</v>
      </c>
      <c r="U3052">
        <v>49824</v>
      </c>
      <c r="V3052" s="12">
        <f>W3052*1.01233684194057</f>
        <v>48592168.41314736</v>
      </c>
      <c r="W3052" s="3">
        <v>48000000</v>
      </c>
      <c r="X3052" s="13">
        <f>Y3052*1.01233684194057</f>
        <v>18022710.7470048</v>
      </c>
      <c r="Y3052" s="3">
        <v>17803077</v>
      </c>
      <c r="Z3052" s="13">
        <f>AA3052*1.01233684194057</f>
        <v>74183930.395678669</v>
      </c>
      <c r="AA3052" s="3">
        <v>73279888</v>
      </c>
      <c r="AB3052">
        <v>1189</v>
      </c>
    </row>
    <row r="3053" spans="1:28" x14ac:dyDescent="0.2">
      <c r="A3053" t="s">
        <v>30600</v>
      </c>
      <c r="B3053" t="s">
        <v>30601</v>
      </c>
      <c r="C3053">
        <v>2013</v>
      </c>
      <c r="D3053" t="s">
        <v>30602</v>
      </c>
      <c r="E3053" t="s">
        <v>1045</v>
      </c>
      <c r="F3053" t="s">
        <v>44032</v>
      </c>
      <c r="G3053" t="s">
        <v>44057</v>
      </c>
      <c r="H3053">
        <v>104</v>
      </c>
      <c r="I3053" t="s">
        <v>25</v>
      </c>
      <c r="J3053" t="s">
        <v>26</v>
      </c>
      <c r="M3053" t="s">
        <v>18469</v>
      </c>
      <c r="N3053" t="s">
        <v>18469</v>
      </c>
      <c r="O3053" t="s">
        <v>30603</v>
      </c>
      <c r="P3053" t="s">
        <v>22117</v>
      </c>
      <c r="Q3053" t="s">
        <v>30604</v>
      </c>
      <c r="R3053" t="s">
        <v>30605</v>
      </c>
      <c r="S3053" t="s">
        <v>30606</v>
      </c>
      <c r="T3053">
        <v>7.4</v>
      </c>
      <c r="U3053">
        <v>139728</v>
      </c>
      <c r="V3053" s="12">
        <f>W3053*1.11098185502045</f>
        <v>8887854.8401635997</v>
      </c>
      <c r="W3053" s="3">
        <v>8000000</v>
      </c>
      <c r="X3053" s="13">
        <f>Y3053*1.11098185502045</f>
        <v>17965278.736213051</v>
      </c>
      <c r="Y3053" s="3">
        <v>16170632</v>
      </c>
      <c r="Z3053" s="13">
        <f>AA3053*1.11098185502045</f>
        <v>70508309.002395004</v>
      </c>
      <c r="AA3053" s="3">
        <v>63464861</v>
      </c>
      <c r="AB3053">
        <v>265</v>
      </c>
    </row>
    <row r="3054" spans="1:28" hidden="1" x14ac:dyDescent="0.2">
      <c r="A3054" t="s">
        <v>27794</v>
      </c>
      <c r="B3054" t="s">
        <v>27795</v>
      </c>
      <c r="C3054">
        <v>2011</v>
      </c>
      <c r="D3054" s="1">
        <v>40970</v>
      </c>
      <c r="E3054" t="s">
        <v>44041</v>
      </c>
      <c r="F3054" t="s">
        <v>44032</v>
      </c>
      <c r="H3054">
        <v>127</v>
      </c>
      <c r="I3054" t="s">
        <v>817</v>
      </c>
      <c r="J3054" t="s">
        <v>27</v>
      </c>
      <c r="K3054" t="s">
        <v>64</v>
      </c>
      <c r="L3054" t="s">
        <v>1419</v>
      </c>
      <c r="M3054" t="s">
        <v>27796</v>
      </c>
      <c r="N3054" t="s">
        <v>27797</v>
      </c>
      <c r="O3054" t="s">
        <v>27798</v>
      </c>
      <c r="P3054" t="s">
        <v>27799</v>
      </c>
      <c r="Q3054" t="s">
        <v>27800</v>
      </c>
      <c r="R3054" t="s">
        <v>27801</v>
      </c>
      <c r="S3054" t="s">
        <v>27802</v>
      </c>
      <c r="T3054">
        <v>7.3</v>
      </c>
      <c r="U3054">
        <v>13151</v>
      </c>
      <c r="W3054"/>
      <c r="X3054"/>
      <c r="Y3054">
        <v>211440</v>
      </c>
      <c r="Z3054"/>
      <c r="AA3054">
        <v>20601245</v>
      </c>
      <c r="AB3054">
        <v>34</v>
      </c>
    </row>
    <row r="3055" spans="1:28" hidden="1" x14ac:dyDescent="0.2">
      <c r="A3055" t="s">
        <v>27803</v>
      </c>
      <c r="B3055" t="s">
        <v>27804</v>
      </c>
      <c r="C3055">
        <v>2014</v>
      </c>
      <c r="D3055" s="1">
        <v>42067</v>
      </c>
      <c r="E3055" t="s">
        <v>44041</v>
      </c>
      <c r="F3055" t="s">
        <v>44032</v>
      </c>
      <c r="G3055" t="s">
        <v>44042</v>
      </c>
      <c r="H3055">
        <v>93</v>
      </c>
      <c r="I3055" t="s">
        <v>25</v>
      </c>
      <c r="J3055" t="s">
        <v>26</v>
      </c>
      <c r="M3055" t="s">
        <v>27805</v>
      </c>
      <c r="N3055" t="s">
        <v>27806</v>
      </c>
      <c r="O3055" t="s">
        <v>27807</v>
      </c>
      <c r="P3055" t="s">
        <v>19632</v>
      </c>
      <c r="Q3055" t="s">
        <v>27808</v>
      </c>
      <c r="R3055" t="s">
        <v>27809</v>
      </c>
      <c r="S3055" t="s">
        <v>27810</v>
      </c>
      <c r="T3055">
        <v>6.1</v>
      </c>
      <c r="U3055">
        <v>10863</v>
      </c>
      <c r="W3055">
        <v>5000000</v>
      </c>
      <c r="X3055"/>
      <c r="Y3055"/>
      <c r="Z3055"/>
      <c r="AA3055">
        <v>288591</v>
      </c>
      <c r="AB3055">
        <v>62</v>
      </c>
    </row>
    <row r="3056" spans="1:28" x14ac:dyDescent="0.2">
      <c r="A3056" t="s">
        <v>2046</v>
      </c>
      <c r="B3056" t="s">
        <v>2047</v>
      </c>
      <c r="C3056">
        <v>2007</v>
      </c>
      <c r="D3056" t="s">
        <v>2048</v>
      </c>
      <c r="E3056" t="s">
        <v>44041</v>
      </c>
      <c r="F3056" t="s">
        <v>44032</v>
      </c>
      <c r="G3056" t="s">
        <v>44045</v>
      </c>
      <c r="H3056">
        <v>84</v>
      </c>
      <c r="I3056" t="s">
        <v>25</v>
      </c>
      <c r="J3056" t="s">
        <v>26</v>
      </c>
      <c r="K3056" t="s">
        <v>934</v>
      </c>
      <c r="M3056" t="s">
        <v>2049</v>
      </c>
      <c r="N3056" t="s">
        <v>2049</v>
      </c>
      <c r="O3056" t="s">
        <v>2050</v>
      </c>
      <c r="P3056" t="s">
        <v>2051</v>
      </c>
      <c r="Q3056" t="s">
        <v>2052</v>
      </c>
      <c r="R3056" t="s">
        <v>2053</v>
      </c>
      <c r="S3056" t="s">
        <v>2054</v>
      </c>
      <c r="T3056">
        <v>6.5</v>
      </c>
      <c r="U3056">
        <v>71829</v>
      </c>
      <c r="V3056" s="12">
        <f>W3056*1.24823238899982</f>
        <v>10734798.545398451</v>
      </c>
      <c r="W3056" s="3">
        <v>8600000</v>
      </c>
      <c r="X3056" s="13">
        <f>Y3056*1.24823238899982</f>
        <v>17946084.206663433</v>
      </c>
      <c r="Y3056" s="3">
        <v>14377198</v>
      </c>
      <c r="Z3056" s="13">
        <f>AA3056*144548551.06</f>
        <v>4731083038203966</v>
      </c>
      <c r="AA3056" s="3">
        <v>32730062</v>
      </c>
      <c r="AB3056">
        <v>214</v>
      </c>
    </row>
    <row r="3057" spans="1:28" x14ac:dyDescent="0.2">
      <c r="A3057" t="s">
        <v>33069</v>
      </c>
      <c r="B3057" t="s">
        <v>33070</v>
      </c>
      <c r="C3057">
        <v>2013</v>
      </c>
      <c r="D3057" t="s">
        <v>32634</v>
      </c>
      <c r="E3057" t="s">
        <v>44035</v>
      </c>
      <c r="F3057" t="s">
        <v>44032</v>
      </c>
      <c r="H3057">
        <v>128</v>
      </c>
      <c r="I3057" t="s">
        <v>372</v>
      </c>
      <c r="J3057" t="s">
        <v>26</v>
      </c>
      <c r="M3057" t="s">
        <v>19792</v>
      </c>
      <c r="N3057" t="s">
        <v>33071</v>
      </c>
      <c r="O3057" t="s">
        <v>33072</v>
      </c>
      <c r="P3057" t="s">
        <v>2917</v>
      </c>
      <c r="Q3057" t="s">
        <v>33073</v>
      </c>
      <c r="R3057" t="s">
        <v>490</v>
      </c>
      <c r="S3057" t="s">
        <v>491</v>
      </c>
      <c r="T3057">
        <v>5.9</v>
      </c>
      <c r="U3057">
        <v>92655</v>
      </c>
      <c r="V3057" s="12">
        <f>W3057*1.11098185502045</f>
        <v>13331782.2602454</v>
      </c>
      <c r="W3057" s="3">
        <v>12000000</v>
      </c>
      <c r="X3057" s="13">
        <f>Y3057*1.11098185502045</f>
        <v>17921703.805895437</v>
      </c>
      <c r="Y3057" s="3">
        <v>16131410</v>
      </c>
      <c r="Z3057" s="13">
        <f>AA3057*1.11098185502045</f>
        <v>46803834.653914481</v>
      </c>
      <c r="AA3057" s="3">
        <v>42128352</v>
      </c>
      <c r="AB3057">
        <v>277</v>
      </c>
    </row>
    <row r="3058" spans="1:28" x14ac:dyDescent="0.2">
      <c r="A3058" t="s">
        <v>32936</v>
      </c>
      <c r="B3058" t="s">
        <v>32937</v>
      </c>
      <c r="C3058">
        <v>2013</v>
      </c>
      <c r="D3058" t="s">
        <v>17944</v>
      </c>
      <c r="E3058" t="s">
        <v>44035</v>
      </c>
      <c r="F3058" t="s">
        <v>44044</v>
      </c>
      <c r="G3058" t="s">
        <v>44032</v>
      </c>
      <c r="H3058">
        <v>85</v>
      </c>
      <c r="I3058" t="s">
        <v>25</v>
      </c>
      <c r="J3058" t="s">
        <v>26</v>
      </c>
      <c r="K3058" t="s">
        <v>308</v>
      </c>
      <c r="M3058" t="s">
        <v>29425</v>
      </c>
      <c r="N3058" t="s">
        <v>29425</v>
      </c>
      <c r="O3058" t="s">
        <v>32938</v>
      </c>
      <c r="P3058" t="s">
        <v>8388</v>
      </c>
      <c r="Q3058" t="s">
        <v>32939</v>
      </c>
      <c r="R3058" t="s">
        <v>32940</v>
      </c>
      <c r="S3058" t="s">
        <v>32941</v>
      </c>
      <c r="T3058">
        <v>7.5</v>
      </c>
      <c r="U3058">
        <v>73870</v>
      </c>
      <c r="V3058" s="12">
        <f>W3058*1.11098185502045</f>
        <v>999883.66951840499</v>
      </c>
      <c r="W3058" s="3">
        <v>900000</v>
      </c>
      <c r="X3058" s="13">
        <f>Y3058*1.11098185502045</f>
        <v>17888295.470533118</v>
      </c>
      <c r="Y3058" s="3">
        <v>16101339</v>
      </c>
      <c r="Z3058" s="13">
        <f>AA3058*1.11098185502045</f>
        <v>19315341.664470188</v>
      </c>
      <c r="AA3058" s="3">
        <v>17385830</v>
      </c>
      <c r="AB3058">
        <v>201</v>
      </c>
    </row>
    <row r="3059" spans="1:28" x14ac:dyDescent="0.2">
      <c r="A3059" t="s">
        <v>19899</v>
      </c>
      <c r="B3059" t="s">
        <v>19900</v>
      </c>
      <c r="C3059">
        <v>2009</v>
      </c>
      <c r="D3059" s="1">
        <v>40093</v>
      </c>
      <c r="E3059" t="s">
        <v>1045</v>
      </c>
      <c r="F3059" t="s">
        <v>44036</v>
      </c>
      <c r="H3059">
        <v>102</v>
      </c>
      <c r="I3059" t="s">
        <v>177</v>
      </c>
      <c r="J3059" t="s">
        <v>26</v>
      </c>
      <c r="M3059" t="s">
        <v>2886</v>
      </c>
      <c r="N3059" t="s">
        <v>19901</v>
      </c>
      <c r="O3059" t="s">
        <v>19902</v>
      </c>
      <c r="P3059" t="s">
        <v>17730</v>
      </c>
      <c r="Q3059" t="s">
        <v>19903</v>
      </c>
      <c r="R3059" t="s">
        <v>19904</v>
      </c>
      <c r="S3059" t="s">
        <v>19905</v>
      </c>
      <c r="T3059">
        <v>5.3</v>
      </c>
      <c r="U3059">
        <v>33046</v>
      </c>
      <c r="V3059" s="12">
        <f>W3059*1.20636999678377</f>
        <v>21714659.94210786</v>
      </c>
      <c r="W3059" s="3">
        <v>18000000</v>
      </c>
      <c r="X3059" s="13">
        <f>Y3059*1.20636999678377</f>
        <v>17855150.570647463</v>
      </c>
      <c r="Y3059" s="3">
        <v>14800725</v>
      </c>
      <c r="Z3059" s="13">
        <f>AA3059*1.20636999678377</f>
        <v>19087073.896703109</v>
      </c>
      <c r="AA3059" s="3">
        <v>15821907</v>
      </c>
      <c r="AB3059">
        <v>87</v>
      </c>
    </row>
    <row r="3060" spans="1:28" x14ac:dyDescent="0.2">
      <c r="A3060" t="s">
        <v>31030</v>
      </c>
      <c r="B3060" t="s">
        <v>31031</v>
      </c>
      <c r="C3060">
        <v>2017</v>
      </c>
      <c r="D3060" t="s">
        <v>30414</v>
      </c>
      <c r="E3060" t="s">
        <v>176</v>
      </c>
      <c r="F3060" t="s">
        <v>44046</v>
      </c>
      <c r="G3060" t="s">
        <v>44045</v>
      </c>
      <c r="H3060">
        <v>109</v>
      </c>
      <c r="I3060" t="s">
        <v>433</v>
      </c>
      <c r="J3060" t="s">
        <v>26</v>
      </c>
      <c r="M3060" t="s">
        <v>21156</v>
      </c>
      <c r="N3060" t="s">
        <v>31032</v>
      </c>
      <c r="O3060" t="s">
        <v>31033</v>
      </c>
      <c r="P3060" t="s">
        <v>14630</v>
      </c>
      <c r="Q3060" t="s">
        <v>31034</v>
      </c>
      <c r="R3060" t="s">
        <v>31035</v>
      </c>
      <c r="S3060" t="s">
        <v>31036</v>
      </c>
      <c r="T3060">
        <v>5.2</v>
      </c>
      <c r="U3060">
        <v>40290</v>
      </c>
      <c r="V3060" s="12">
        <f>W3060*1.05585427545692</f>
        <v>20061231.233681481</v>
      </c>
      <c r="W3060" s="3">
        <v>19000000</v>
      </c>
      <c r="X3060" s="13">
        <f>Y3060*1.05585427545692</f>
        <v>17826109.155780859</v>
      </c>
      <c r="Y3060" s="3">
        <v>16883115</v>
      </c>
      <c r="Z3060" s="13">
        <f>AA3060*1.05585427545692</f>
        <v>47680535.558069557</v>
      </c>
      <c r="AA3060" s="3">
        <v>45158254</v>
      </c>
      <c r="AB3060">
        <v>222</v>
      </c>
    </row>
    <row r="3061" spans="1:28" x14ac:dyDescent="0.2">
      <c r="A3061" t="s">
        <v>6898</v>
      </c>
      <c r="B3061" t="s">
        <v>6899</v>
      </c>
      <c r="C3061">
        <v>2004</v>
      </c>
      <c r="D3061" s="1">
        <v>38055</v>
      </c>
      <c r="E3061" t="s">
        <v>176</v>
      </c>
      <c r="F3061" t="s">
        <v>44045</v>
      </c>
      <c r="G3061" t="s">
        <v>44036</v>
      </c>
      <c r="H3061">
        <v>114</v>
      </c>
      <c r="I3061" t="s">
        <v>25</v>
      </c>
      <c r="J3061" t="s">
        <v>26</v>
      </c>
      <c r="K3061" t="s">
        <v>838</v>
      </c>
      <c r="M3061" t="s">
        <v>1974</v>
      </c>
      <c r="N3061" t="s">
        <v>6900</v>
      </c>
      <c r="O3061" t="s">
        <v>6901</v>
      </c>
      <c r="P3061" t="s">
        <v>3041</v>
      </c>
      <c r="Q3061" t="s">
        <v>6902</v>
      </c>
      <c r="R3061" t="s">
        <v>6903</v>
      </c>
      <c r="S3061" t="s">
        <v>6904</v>
      </c>
      <c r="T3061">
        <v>7</v>
      </c>
      <c r="U3061">
        <v>52235</v>
      </c>
      <c r="V3061" s="12">
        <f>W3061*1.37009528851244</f>
        <v>41102858.655373201</v>
      </c>
      <c r="W3061" s="3">
        <v>30000000</v>
      </c>
      <c r="X3061" s="13">
        <f>Y3061*1.37009528851244</f>
        <v>17812960.96043938</v>
      </c>
      <c r="Y3061" s="3">
        <v>13001257</v>
      </c>
      <c r="Z3061" s="13">
        <f>AA3061*1.37009528851244</f>
        <v>29788060.984531488</v>
      </c>
      <c r="AA3061" s="3">
        <v>21741598</v>
      </c>
      <c r="AB3061">
        <v>309</v>
      </c>
    </row>
    <row r="3062" spans="1:28" x14ac:dyDescent="0.2">
      <c r="A3062" t="s">
        <v>3494</v>
      </c>
      <c r="B3062" t="s">
        <v>3495</v>
      </c>
      <c r="C3062">
        <v>2003</v>
      </c>
      <c r="D3062" t="s">
        <v>2020</v>
      </c>
      <c r="E3062" t="s">
        <v>3496</v>
      </c>
      <c r="H3062">
        <v>89</v>
      </c>
      <c r="I3062" t="s">
        <v>25</v>
      </c>
      <c r="J3062" t="s">
        <v>26</v>
      </c>
      <c r="M3062" t="s">
        <v>3497</v>
      </c>
      <c r="N3062" t="s">
        <v>3497</v>
      </c>
      <c r="O3062" t="s">
        <v>3498</v>
      </c>
      <c r="P3062" t="s">
        <v>3499</v>
      </c>
      <c r="Q3062" t="s">
        <v>3500</v>
      </c>
      <c r="R3062" t="s">
        <v>3501</v>
      </c>
      <c r="S3062" t="s">
        <v>3502</v>
      </c>
      <c r="T3062">
        <v>6.1</v>
      </c>
      <c r="U3062">
        <v>74975</v>
      </c>
      <c r="V3062" s="12">
        <f>W3062*1.40658152173913</f>
        <v>9846070.6521739103</v>
      </c>
      <c r="W3062" s="3">
        <v>7000000</v>
      </c>
      <c r="X3062" s="13">
        <f>Y3062*1.40658152173913</f>
        <v>17772104.077076081</v>
      </c>
      <c r="Y3062" s="3">
        <v>12634962</v>
      </c>
      <c r="Z3062" s="13">
        <f>AA3062*1.40658152173913</f>
        <v>23672127.016277168</v>
      </c>
      <c r="AA3062" s="3">
        <v>16829545</v>
      </c>
      <c r="AB3062">
        <v>956</v>
      </c>
    </row>
    <row r="3063" spans="1:28" x14ac:dyDescent="0.2">
      <c r="A3063" t="s">
        <v>40382</v>
      </c>
      <c r="B3063" t="s">
        <v>40383</v>
      </c>
      <c r="C3063">
        <v>2017</v>
      </c>
      <c r="D3063" t="s">
        <v>30414</v>
      </c>
      <c r="E3063" t="s">
        <v>44041</v>
      </c>
      <c r="F3063" t="s">
        <v>44032</v>
      </c>
      <c r="G3063" t="s">
        <v>44049</v>
      </c>
      <c r="H3063">
        <v>143</v>
      </c>
      <c r="I3063" t="s">
        <v>25</v>
      </c>
      <c r="J3063" t="s">
        <v>26</v>
      </c>
      <c r="M3063" t="s">
        <v>4249</v>
      </c>
      <c r="N3063" t="s">
        <v>18198</v>
      </c>
      <c r="O3063" t="s">
        <v>40384</v>
      </c>
      <c r="P3063" t="s">
        <v>40385</v>
      </c>
      <c r="Q3063" t="s">
        <v>40386</v>
      </c>
      <c r="R3063" t="s">
        <v>40387</v>
      </c>
      <c r="S3063" t="s">
        <v>40388</v>
      </c>
      <c r="T3063">
        <v>7.3</v>
      </c>
      <c r="U3063">
        <v>46350</v>
      </c>
      <c r="V3063" s="12">
        <f>W3063*1.05585427545692</f>
        <v>35899045.365535282</v>
      </c>
      <c r="W3063" s="3">
        <v>34000000</v>
      </c>
      <c r="X3063" s="13">
        <f>Y3063*1.05585427545692</f>
        <v>17727940.048665974</v>
      </c>
      <c r="Y3063" s="3">
        <v>16790139</v>
      </c>
      <c r="Z3063" s="13">
        <f>AA3063*1.05585427545692</f>
        <v>24659582.188723914</v>
      </c>
      <c r="AA3063" s="3">
        <v>23355100</v>
      </c>
      <c r="AB3063">
        <v>202</v>
      </c>
    </row>
    <row r="3064" spans="1:28" x14ac:dyDescent="0.2">
      <c r="A3064" t="s">
        <v>15976</v>
      </c>
      <c r="B3064" t="s">
        <v>15977</v>
      </c>
      <c r="C3064">
        <v>2006</v>
      </c>
      <c r="D3064" t="s">
        <v>13884</v>
      </c>
      <c r="E3064" t="s">
        <v>16512</v>
      </c>
      <c r="F3064" t="s">
        <v>44031</v>
      </c>
      <c r="G3064" t="s">
        <v>44032</v>
      </c>
      <c r="H3064">
        <v>141</v>
      </c>
      <c r="I3064" t="s">
        <v>1026</v>
      </c>
      <c r="J3064" t="s">
        <v>934</v>
      </c>
      <c r="K3064" t="s">
        <v>26</v>
      </c>
      <c r="M3064" t="s">
        <v>1354</v>
      </c>
      <c r="N3064" t="s">
        <v>15978</v>
      </c>
      <c r="O3064" t="s">
        <v>15979</v>
      </c>
      <c r="P3064" t="s">
        <v>6964</v>
      </c>
      <c r="Q3064" t="s">
        <v>15980</v>
      </c>
      <c r="R3064" t="s">
        <v>15981</v>
      </c>
      <c r="S3064" t="s">
        <v>15982</v>
      </c>
      <c r="T3064">
        <v>7.9</v>
      </c>
      <c r="U3064">
        <v>152152</v>
      </c>
      <c r="V3064" s="12">
        <f>W3064*1.28378472222222</f>
        <v>24391909.722222183</v>
      </c>
      <c r="W3064" s="3">
        <v>19000000</v>
      </c>
      <c r="X3064" s="13">
        <f>Y3064*1.28378472222222</f>
        <v>17659847.909236081</v>
      </c>
      <c r="Y3064" s="3">
        <v>13756082</v>
      </c>
      <c r="Z3064" s="13">
        <f>AA3064*1.28378472222222</f>
        <v>88161640.932083189</v>
      </c>
      <c r="AA3064" s="3">
        <v>68673228</v>
      </c>
      <c r="AB3064">
        <v>352</v>
      </c>
    </row>
    <row r="3065" spans="1:28" hidden="1" x14ac:dyDescent="0.2">
      <c r="A3065" t="s">
        <v>27882</v>
      </c>
      <c r="B3065" t="s">
        <v>27883</v>
      </c>
      <c r="C3065">
        <v>2013</v>
      </c>
      <c r="D3065" t="s">
        <v>24362</v>
      </c>
      <c r="E3065" t="s">
        <v>44035</v>
      </c>
      <c r="F3065" t="s">
        <v>44044</v>
      </c>
      <c r="G3065" t="s">
        <v>44032</v>
      </c>
      <c r="H3065">
        <v>111</v>
      </c>
      <c r="I3065" t="s">
        <v>697</v>
      </c>
      <c r="J3065" t="s">
        <v>26</v>
      </c>
      <c r="M3065" t="s">
        <v>20245</v>
      </c>
      <c r="N3065" t="s">
        <v>27884</v>
      </c>
      <c r="O3065" t="s">
        <v>27885</v>
      </c>
      <c r="P3065" t="s">
        <v>27886</v>
      </c>
      <c r="Q3065" t="s">
        <v>27886</v>
      </c>
      <c r="R3065" t="s">
        <v>27887</v>
      </c>
      <c r="S3065" t="s">
        <v>27888</v>
      </c>
      <c r="T3065">
        <v>6.5</v>
      </c>
      <c r="U3065">
        <v>10235</v>
      </c>
      <c r="W3065"/>
      <c r="X3065"/>
      <c r="Y3065"/>
      <c r="Z3065"/>
      <c r="AA3065">
        <v>6677474</v>
      </c>
      <c r="AB3065">
        <v>29</v>
      </c>
    </row>
    <row r="3066" spans="1:28" x14ac:dyDescent="0.2">
      <c r="A3066" t="s">
        <v>23071</v>
      </c>
      <c r="B3066" t="s">
        <v>23072</v>
      </c>
      <c r="C3066">
        <v>2012</v>
      </c>
      <c r="D3066" s="1">
        <v>41522</v>
      </c>
      <c r="E3066" t="s">
        <v>16512</v>
      </c>
      <c r="H3066">
        <v>95</v>
      </c>
      <c r="I3066" t="s">
        <v>1284</v>
      </c>
      <c r="J3066" t="s">
        <v>26</v>
      </c>
      <c r="K3066" t="s">
        <v>209</v>
      </c>
      <c r="M3066" t="s">
        <v>23073</v>
      </c>
      <c r="N3066" t="s">
        <v>23074</v>
      </c>
      <c r="O3066" t="s">
        <v>23075</v>
      </c>
      <c r="P3066" t="s">
        <v>23073</v>
      </c>
      <c r="Q3066" t="s">
        <v>23076</v>
      </c>
      <c r="R3066" t="s">
        <v>23077</v>
      </c>
      <c r="S3066" t="s">
        <v>23078</v>
      </c>
      <c r="T3066">
        <v>5.4</v>
      </c>
      <c r="U3066">
        <v>59920</v>
      </c>
      <c r="V3066" s="12">
        <f>W3066*1.12725506764114</f>
        <v>16908826.0146171</v>
      </c>
      <c r="W3066" s="3">
        <v>15000000</v>
      </c>
      <c r="X3066" s="13">
        <f>Y3066*1.12725506764114</f>
        <v>17623607.18045767</v>
      </c>
      <c r="Y3066" s="3">
        <v>15634090</v>
      </c>
      <c r="Z3066" s="13">
        <f>AA3066*1.12725506764114</f>
        <v>23161166.537879899</v>
      </c>
      <c r="AA3066" s="3">
        <v>20546518</v>
      </c>
      <c r="AB3066">
        <v>254</v>
      </c>
    </row>
    <row r="3067" spans="1:28" hidden="1" x14ac:dyDescent="0.2">
      <c r="A3067" t="s">
        <v>27898</v>
      </c>
      <c r="B3067" t="s">
        <v>27899</v>
      </c>
      <c r="C3067">
        <v>2010</v>
      </c>
      <c r="D3067" s="1">
        <v>40249</v>
      </c>
      <c r="E3067" t="s">
        <v>44041</v>
      </c>
      <c r="F3067" t="s">
        <v>44032</v>
      </c>
      <c r="G3067" t="s">
        <v>44045</v>
      </c>
      <c r="H3067">
        <v>140</v>
      </c>
      <c r="I3067" t="s">
        <v>4358</v>
      </c>
      <c r="J3067" t="s">
        <v>1076</v>
      </c>
      <c r="M3067" t="s">
        <v>27900</v>
      </c>
      <c r="N3067" t="s">
        <v>27900</v>
      </c>
      <c r="O3067" t="s">
        <v>27901</v>
      </c>
      <c r="P3067" t="s">
        <v>20211</v>
      </c>
      <c r="Q3067" t="s">
        <v>27902</v>
      </c>
      <c r="R3067" t="s">
        <v>27903</v>
      </c>
      <c r="S3067" t="s">
        <v>27904</v>
      </c>
      <c r="T3067">
        <v>7.4</v>
      </c>
      <c r="U3067">
        <v>30548</v>
      </c>
      <c r="W3067">
        <v>4000000</v>
      </c>
      <c r="X3067"/>
      <c r="Y3067"/>
      <c r="Z3067"/>
      <c r="AA3067">
        <v>12571431</v>
      </c>
      <c r="AB3067">
        <v>25</v>
      </c>
    </row>
    <row r="3068" spans="1:28" x14ac:dyDescent="0.2">
      <c r="A3068" t="s">
        <v>8236</v>
      </c>
      <c r="B3068" t="s">
        <v>8237</v>
      </c>
      <c r="C3068">
        <v>2004</v>
      </c>
      <c r="D3068" s="1">
        <v>38417</v>
      </c>
      <c r="E3068" t="s">
        <v>1045</v>
      </c>
      <c r="H3068">
        <v>107</v>
      </c>
      <c r="I3068" t="s">
        <v>166</v>
      </c>
      <c r="J3068" t="s">
        <v>26</v>
      </c>
      <c r="K3068" t="s">
        <v>27</v>
      </c>
      <c r="L3068" t="s">
        <v>308</v>
      </c>
      <c r="M3068" t="s">
        <v>8238</v>
      </c>
      <c r="N3068" t="s">
        <v>8239</v>
      </c>
      <c r="O3068" t="s">
        <v>8240</v>
      </c>
      <c r="P3068" t="s">
        <v>5037</v>
      </c>
      <c r="Q3068" t="s">
        <v>8241</v>
      </c>
      <c r="R3068" t="s">
        <v>8242</v>
      </c>
      <c r="S3068" t="s">
        <v>8243</v>
      </c>
      <c r="T3068">
        <v>6.6</v>
      </c>
      <c r="U3068">
        <v>61729</v>
      </c>
      <c r="V3068" s="12">
        <f>W3068*1.37009528851244</f>
        <v>27401905.770248801</v>
      </c>
      <c r="W3068" s="3">
        <v>20000000</v>
      </c>
      <c r="X3068" s="13">
        <f>Y3068*1.37009528851244</f>
        <v>17517260.144796181</v>
      </c>
      <c r="Y3068" s="3">
        <v>12785432</v>
      </c>
      <c r="Z3068" s="13">
        <f>AA3068*1.37009528851244</f>
        <v>27531940.143986229</v>
      </c>
      <c r="AA3068" s="3">
        <v>20094909</v>
      </c>
      <c r="AB3068">
        <v>389</v>
      </c>
    </row>
    <row r="3069" spans="1:28" x14ac:dyDescent="0.2">
      <c r="A3069" t="s">
        <v>43163</v>
      </c>
      <c r="B3069" t="s">
        <v>43164</v>
      </c>
      <c r="C3069">
        <v>2019</v>
      </c>
      <c r="D3069" t="s">
        <v>43165</v>
      </c>
      <c r="E3069" t="s">
        <v>176</v>
      </c>
      <c r="F3069" t="s">
        <v>44046</v>
      </c>
      <c r="G3069" t="s">
        <v>44045</v>
      </c>
      <c r="H3069">
        <v>90</v>
      </c>
      <c r="I3069" t="s">
        <v>25</v>
      </c>
      <c r="J3069" t="s">
        <v>26</v>
      </c>
      <c r="M3069" t="s">
        <v>43166</v>
      </c>
      <c r="N3069" t="s">
        <v>24600</v>
      </c>
      <c r="O3069" t="s">
        <v>43167</v>
      </c>
      <c r="P3069" t="s">
        <v>19462</v>
      </c>
      <c r="Q3069" t="s">
        <v>43168</v>
      </c>
      <c r="R3069" t="s">
        <v>43169</v>
      </c>
      <c r="S3069" t="s">
        <v>43170</v>
      </c>
      <c r="T3069">
        <v>6.1</v>
      </c>
      <c r="U3069">
        <v>74226</v>
      </c>
      <c r="V3069" s="12">
        <f>W3069*1.01233684194057</f>
        <v>6074021.05164342</v>
      </c>
      <c r="W3069" s="3">
        <v>6000000</v>
      </c>
      <c r="X3069" s="13">
        <f>Y3069*1.01233684194057</f>
        <v>17513871.781445473</v>
      </c>
      <c r="Y3069" s="3">
        <v>17300439</v>
      </c>
      <c r="Z3069" s="13">
        <f>AA3069*1.01233684194057</f>
        <v>33299221.935761627</v>
      </c>
      <c r="AA3069" s="3">
        <v>32893421</v>
      </c>
      <c r="AB3069">
        <v>1141</v>
      </c>
    </row>
    <row r="3070" spans="1:28" x14ac:dyDescent="0.2">
      <c r="A3070" t="s">
        <v>35311</v>
      </c>
      <c r="B3070" t="s">
        <v>35312</v>
      </c>
      <c r="C3070">
        <v>2015</v>
      </c>
      <c r="D3070" t="s">
        <v>32488</v>
      </c>
      <c r="E3070" t="s">
        <v>16512</v>
      </c>
      <c r="F3070" t="s">
        <v>44031</v>
      </c>
      <c r="G3070" t="s">
        <v>44042</v>
      </c>
      <c r="H3070">
        <v>96</v>
      </c>
      <c r="I3070" t="s">
        <v>35313</v>
      </c>
      <c r="J3070" t="s">
        <v>26</v>
      </c>
      <c r="K3070" t="s">
        <v>75</v>
      </c>
      <c r="L3070" t="s">
        <v>27</v>
      </c>
      <c r="M3070" t="s">
        <v>24956</v>
      </c>
      <c r="N3070" t="s">
        <v>10077</v>
      </c>
      <c r="O3070" t="s">
        <v>35314</v>
      </c>
      <c r="P3070" t="s">
        <v>35315</v>
      </c>
      <c r="Q3070" t="s">
        <v>35316</v>
      </c>
      <c r="R3070" t="s">
        <v>35317</v>
      </c>
      <c r="S3070" t="s">
        <v>35318</v>
      </c>
      <c r="T3070">
        <v>5.2</v>
      </c>
      <c r="U3070">
        <v>38389</v>
      </c>
      <c r="V3070" s="12">
        <f>W3070*1.09195121025074</f>
        <v>27298780.256268501</v>
      </c>
      <c r="W3070" s="3">
        <v>25000000</v>
      </c>
      <c r="X3070" s="13">
        <f>Y3070*1.09195121025074</f>
        <v>17503617.55641998</v>
      </c>
      <c r="Y3070" s="3">
        <v>16029670</v>
      </c>
      <c r="Z3070" s="13">
        <f>AA3070*1.09195121025074</f>
        <v>79308056.056611866</v>
      </c>
      <c r="AA3070" s="3">
        <v>72629670</v>
      </c>
      <c r="AB3070">
        <v>145</v>
      </c>
    </row>
    <row r="3071" spans="1:28" x14ac:dyDescent="0.2">
      <c r="A3071" t="s">
        <v>18036</v>
      </c>
      <c r="B3071" t="s">
        <v>18037</v>
      </c>
      <c r="C3071">
        <v>2010</v>
      </c>
      <c r="D3071" s="1">
        <v>40400</v>
      </c>
      <c r="E3071" t="s">
        <v>3496</v>
      </c>
      <c r="F3071" t="s">
        <v>44045</v>
      </c>
      <c r="G3071" t="s">
        <v>44042</v>
      </c>
      <c r="H3071">
        <v>107</v>
      </c>
      <c r="I3071" t="s">
        <v>25</v>
      </c>
      <c r="J3071" t="s">
        <v>26</v>
      </c>
      <c r="M3071" t="s">
        <v>350</v>
      </c>
      <c r="N3071" t="s">
        <v>350</v>
      </c>
      <c r="O3071" t="s">
        <v>18038</v>
      </c>
      <c r="P3071" t="s">
        <v>18039</v>
      </c>
      <c r="Q3071" t="s">
        <v>18040</v>
      </c>
      <c r="R3071" t="s">
        <v>18041</v>
      </c>
      <c r="S3071" t="s">
        <v>18042</v>
      </c>
      <c r="T3071">
        <v>4.8</v>
      </c>
      <c r="U3071">
        <v>19298</v>
      </c>
      <c r="V3071" s="12">
        <f>W3071*1.18690152988223</f>
        <v>29672538.24705575</v>
      </c>
      <c r="W3071" s="3">
        <v>25000000</v>
      </c>
      <c r="X3071" s="13">
        <f>Y3071*1.18690152988223</f>
        <v>17500192.458749101</v>
      </c>
      <c r="Y3071" s="3">
        <v>14744435</v>
      </c>
      <c r="Z3071" s="13">
        <f>AA3071*1.18690152988223</f>
        <v>25519347.84341174</v>
      </c>
      <c r="AA3071" s="3">
        <v>21500813</v>
      </c>
      <c r="AB3071">
        <v>146</v>
      </c>
    </row>
    <row r="3072" spans="1:28" hidden="1" x14ac:dyDescent="0.2">
      <c r="A3072" t="s">
        <v>27934</v>
      </c>
      <c r="B3072" t="s">
        <v>27935</v>
      </c>
      <c r="C3072">
        <v>2010</v>
      </c>
      <c r="D3072" t="s">
        <v>27936</v>
      </c>
      <c r="E3072" t="s">
        <v>44037</v>
      </c>
      <c r="F3072" t="s">
        <v>44031</v>
      </c>
      <c r="G3072" t="s">
        <v>44038</v>
      </c>
      <c r="H3072">
        <v>70</v>
      </c>
      <c r="I3072" t="s">
        <v>8657</v>
      </c>
      <c r="J3072" t="s">
        <v>27</v>
      </c>
      <c r="K3072" t="s">
        <v>26</v>
      </c>
      <c r="M3072" t="s">
        <v>27937</v>
      </c>
      <c r="N3072" t="s">
        <v>27938</v>
      </c>
      <c r="O3072" t="s">
        <v>27939</v>
      </c>
      <c r="P3072" t="s">
        <v>27940</v>
      </c>
      <c r="Q3072" t="s">
        <v>27941</v>
      </c>
      <c r="R3072" t="s">
        <v>27942</v>
      </c>
      <c r="S3072" t="s">
        <v>27943</v>
      </c>
      <c r="T3072">
        <v>6.9</v>
      </c>
      <c r="U3072">
        <v>10424</v>
      </c>
      <c r="W3072"/>
      <c r="X3072"/>
      <c r="Y3072">
        <v>309973</v>
      </c>
      <c r="Z3072"/>
      <c r="AA3072">
        <v>2080634</v>
      </c>
      <c r="AB3072">
        <v>35</v>
      </c>
    </row>
    <row r="3073" spans="1:28" x14ac:dyDescent="0.2">
      <c r="A3073" t="s">
        <v>12762</v>
      </c>
      <c r="B3073" t="s">
        <v>12763</v>
      </c>
      <c r="C3073">
        <v>2006</v>
      </c>
      <c r="D3073" s="1">
        <v>39088</v>
      </c>
      <c r="E3073" t="s">
        <v>176</v>
      </c>
      <c r="H3073">
        <v>122</v>
      </c>
      <c r="I3073" t="s">
        <v>11340</v>
      </c>
      <c r="J3073" t="s">
        <v>26</v>
      </c>
      <c r="K3073" t="s">
        <v>944</v>
      </c>
      <c r="L3073" t="s">
        <v>12764</v>
      </c>
      <c r="M3073" t="s">
        <v>2868</v>
      </c>
      <c r="N3073" t="s">
        <v>12765</v>
      </c>
      <c r="O3073" t="s">
        <v>12766</v>
      </c>
      <c r="P3073" t="s">
        <v>12767</v>
      </c>
      <c r="Q3073" t="s">
        <v>12768</v>
      </c>
      <c r="R3073" t="s">
        <v>12769</v>
      </c>
      <c r="S3073" t="s">
        <v>12770</v>
      </c>
      <c r="T3073">
        <v>7.5</v>
      </c>
      <c r="U3073">
        <v>19079</v>
      </c>
      <c r="V3073" s="12">
        <f>W3073*1.28378472222222</f>
        <v>12195954.861111091</v>
      </c>
      <c r="W3073" s="3">
        <v>9500000</v>
      </c>
      <c r="X3073" s="13">
        <f>Y3073*1.28378472222222</f>
        <v>17419993.274444416</v>
      </c>
      <c r="Y3073" s="3">
        <v>13569248</v>
      </c>
      <c r="Z3073" s="13">
        <f>AA3073*1.28378472222222</f>
        <v>26130566.331006899</v>
      </c>
      <c r="AA3073" s="3">
        <v>20354321</v>
      </c>
      <c r="AB3073">
        <v>126</v>
      </c>
    </row>
    <row r="3074" spans="1:28" hidden="1" x14ac:dyDescent="0.2">
      <c r="A3074" t="s">
        <v>27954</v>
      </c>
      <c r="B3074" t="s">
        <v>27955</v>
      </c>
      <c r="C3074">
        <v>2012</v>
      </c>
      <c r="D3074" t="s">
        <v>27956</v>
      </c>
      <c r="E3074" t="s">
        <v>44035</v>
      </c>
      <c r="F3074" t="s">
        <v>44032</v>
      </c>
      <c r="H3074">
        <v>113</v>
      </c>
      <c r="I3074" t="s">
        <v>27957</v>
      </c>
      <c r="J3074" t="s">
        <v>307</v>
      </c>
      <c r="K3074" t="s">
        <v>26</v>
      </c>
      <c r="L3074" t="s">
        <v>27</v>
      </c>
      <c r="M3074" t="s">
        <v>27958</v>
      </c>
      <c r="N3074" t="s">
        <v>27959</v>
      </c>
      <c r="O3074" t="s">
        <v>27960</v>
      </c>
      <c r="P3074" t="s">
        <v>27961</v>
      </c>
      <c r="Q3074" t="s">
        <v>27962</v>
      </c>
      <c r="R3074" t="s">
        <v>27963</v>
      </c>
      <c r="S3074" t="s">
        <v>27964</v>
      </c>
      <c r="T3074">
        <v>7.1</v>
      </c>
      <c r="U3074">
        <v>10192</v>
      </c>
      <c r="W3074"/>
      <c r="X3074"/>
      <c r="Y3074">
        <v>717205</v>
      </c>
      <c r="Z3074"/>
      <c r="AA3074">
        <v>8880936</v>
      </c>
      <c r="AB3074">
        <v>41</v>
      </c>
    </row>
    <row r="3075" spans="1:28" x14ac:dyDescent="0.2">
      <c r="A3075" t="s">
        <v>40572</v>
      </c>
      <c r="B3075" t="s">
        <v>40573</v>
      </c>
      <c r="C3075">
        <v>2019</v>
      </c>
      <c r="D3075" s="1">
        <v>43597</v>
      </c>
      <c r="E3075" t="s">
        <v>44041</v>
      </c>
      <c r="F3075" t="s">
        <v>44032</v>
      </c>
      <c r="G3075" t="s">
        <v>44045</v>
      </c>
      <c r="H3075">
        <v>109</v>
      </c>
      <c r="I3075" t="s">
        <v>166</v>
      </c>
      <c r="J3075" t="s">
        <v>26</v>
      </c>
      <c r="K3075" t="s">
        <v>307</v>
      </c>
      <c r="L3075" t="s">
        <v>75</v>
      </c>
      <c r="M3075" t="s">
        <v>8533</v>
      </c>
      <c r="N3075" t="s">
        <v>40574</v>
      </c>
      <c r="O3075" t="s">
        <v>40575</v>
      </c>
      <c r="P3075" t="s">
        <v>7485</v>
      </c>
      <c r="Q3075" t="s">
        <v>40576</v>
      </c>
      <c r="R3075" t="s">
        <v>40577</v>
      </c>
      <c r="S3075" t="s">
        <v>40578</v>
      </c>
      <c r="T3075">
        <v>6.6</v>
      </c>
      <c r="U3075">
        <v>20297</v>
      </c>
      <c r="V3075" s="12">
        <f>W3075*1.01233684194057</f>
        <v>10123368.419405701</v>
      </c>
      <c r="W3075" s="3">
        <v>10000000</v>
      </c>
      <c r="X3075" s="13">
        <f>Y3075*1.01233684194057</f>
        <v>17367709.575869251</v>
      </c>
      <c r="Y3075" s="3">
        <v>17156058</v>
      </c>
      <c r="Z3075" s="13">
        <f>AA3075*1.01233684194057</f>
        <v>34273734.83627677</v>
      </c>
      <c r="AA3075" s="3">
        <v>33856058</v>
      </c>
      <c r="AB3075">
        <v>268</v>
      </c>
    </row>
    <row r="3076" spans="1:28" x14ac:dyDescent="0.2">
      <c r="A3076" t="s">
        <v>34753</v>
      </c>
      <c r="B3076" t="s">
        <v>34754</v>
      </c>
      <c r="C3076">
        <v>2014</v>
      </c>
      <c r="D3076" s="1">
        <v>41856</v>
      </c>
      <c r="E3076" t="s">
        <v>3496</v>
      </c>
      <c r="F3076" t="s">
        <v>44045</v>
      </c>
      <c r="G3076" t="s">
        <v>44042</v>
      </c>
      <c r="H3076">
        <v>89</v>
      </c>
      <c r="I3076" t="s">
        <v>25</v>
      </c>
      <c r="J3076" t="s">
        <v>26</v>
      </c>
      <c r="K3076" t="s">
        <v>308</v>
      </c>
      <c r="L3076" t="s">
        <v>1121</v>
      </c>
      <c r="M3076" t="s">
        <v>34755</v>
      </c>
      <c r="N3076" t="s">
        <v>34756</v>
      </c>
      <c r="O3076" t="s">
        <v>34757</v>
      </c>
      <c r="P3076" t="s">
        <v>34758</v>
      </c>
      <c r="Q3076" t="s">
        <v>34759</v>
      </c>
      <c r="R3076" t="s">
        <v>34760</v>
      </c>
      <c r="S3076" t="s">
        <v>34761</v>
      </c>
      <c r="T3076">
        <v>4.0999999999999996</v>
      </c>
      <c r="U3076">
        <v>15913</v>
      </c>
      <c r="V3076" s="12">
        <f>W3076*1.09324733035956</f>
        <v>7652731.3125169203</v>
      </c>
      <c r="W3076" s="3">
        <v>7000000</v>
      </c>
      <c r="X3076" s="13">
        <f>Y3076*1.09324733035956</f>
        <v>17296770.000637896</v>
      </c>
      <c r="Y3076" s="3">
        <v>15821461</v>
      </c>
      <c r="Z3076" s="13">
        <f>AA3076*1.09324733035956</f>
        <v>40364396.902710319</v>
      </c>
      <c r="AA3076" s="3">
        <v>36921560</v>
      </c>
      <c r="AB3076">
        <v>130</v>
      </c>
    </row>
    <row r="3077" spans="1:28" x14ac:dyDescent="0.2">
      <c r="A3077" t="s">
        <v>40954</v>
      </c>
      <c r="B3077" t="s">
        <v>40955</v>
      </c>
      <c r="C3077">
        <v>2020</v>
      </c>
      <c r="D3077" t="s">
        <v>39636</v>
      </c>
      <c r="E3077" t="s">
        <v>16512</v>
      </c>
      <c r="F3077" t="s">
        <v>44046</v>
      </c>
      <c r="G3077" t="s">
        <v>44033</v>
      </c>
      <c r="H3077">
        <v>95</v>
      </c>
      <c r="I3077" t="s">
        <v>25</v>
      </c>
      <c r="J3077" t="s">
        <v>26</v>
      </c>
      <c r="M3077" t="s">
        <v>35209</v>
      </c>
      <c r="N3077" t="s">
        <v>40956</v>
      </c>
      <c r="O3077" t="s">
        <v>40957</v>
      </c>
      <c r="P3077" t="s">
        <v>9718</v>
      </c>
      <c r="Q3077" t="s">
        <v>40958</v>
      </c>
      <c r="R3077" t="s">
        <v>40959</v>
      </c>
      <c r="S3077" t="s">
        <v>40960</v>
      </c>
      <c r="T3077">
        <v>5.8</v>
      </c>
      <c r="U3077">
        <v>48505</v>
      </c>
      <c r="V3077" s="13">
        <f>W3077</f>
        <v>80000000</v>
      </c>
      <c r="W3077" s="3">
        <v>80000000</v>
      </c>
      <c r="X3077" s="13">
        <f>Y3077</f>
        <v>17291078</v>
      </c>
      <c r="Y3077" s="3">
        <v>17291078</v>
      </c>
      <c r="Z3077" s="13">
        <f>AA3077</f>
        <v>40882928</v>
      </c>
      <c r="AA3077" s="3">
        <v>40882928</v>
      </c>
      <c r="AB3077">
        <v>795</v>
      </c>
    </row>
    <row r="3078" spans="1:28" x14ac:dyDescent="0.2">
      <c r="A3078" t="s">
        <v>20600</v>
      </c>
      <c r="B3078" t="s">
        <v>20601</v>
      </c>
      <c r="C3078">
        <v>2015</v>
      </c>
      <c r="D3078" s="1">
        <v>42406</v>
      </c>
      <c r="E3078" t="s">
        <v>44035</v>
      </c>
      <c r="F3078" t="s">
        <v>44038</v>
      </c>
      <c r="G3078" t="s">
        <v>44032</v>
      </c>
      <c r="H3078">
        <v>106</v>
      </c>
      <c r="I3078" t="s">
        <v>166</v>
      </c>
      <c r="J3078" t="s">
        <v>26</v>
      </c>
      <c r="K3078" t="s">
        <v>307</v>
      </c>
      <c r="L3078" t="s">
        <v>4779</v>
      </c>
      <c r="M3078" t="s">
        <v>20602</v>
      </c>
      <c r="N3078" t="s">
        <v>20603</v>
      </c>
      <c r="O3078" t="s">
        <v>20604</v>
      </c>
      <c r="P3078" t="s">
        <v>20605</v>
      </c>
      <c r="Q3078" t="s">
        <v>20606</v>
      </c>
      <c r="R3078" t="s">
        <v>20607</v>
      </c>
      <c r="S3078" t="s">
        <v>20608</v>
      </c>
      <c r="T3078">
        <v>7.4</v>
      </c>
      <c r="U3078">
        <v>82857</v>
      </c>
      <c r="V3078" s="12">
        <f>W3078*1.09195121025074</f>
        <v>25114877.83576702</v>
      </c>
      <c r="W3078" s="3">
        <v>23000000</v>
      </c>
      <c r="X3078" s="13">
        <f>Y3078*1.09195121025074</f>
        <v>17241242.427669723</v>
      </c>
      <c r="Y3078" s="3">
        <v>15789389</v>
      </c>
      <c r="Z3078" s="13">
        <f>AA3078*1.09195121025074</f>
        <v>50396605.816460356</v>
      </c>
      <c r="AA3078" s="3">
        <v>46152800</v>
      </c>
      <c r="AB3078">
        <v>192</v>
      </c>
    </row>
    <row r="3079" spans="1:28" x14ac:dyDescent="0.2">
      <c r="A3079" t="s">
        <v>6253</v>
      </c>
      <c r="B3079" t="s">
        <v>6254</v>
      </c>
      <c r="C3079">
        <v>2003</v>
      </c>
      <c r="D3079" s="1">
        <v>37964</v>
      </c>
      <c r="E3079" t="s">
        <v>44041</v>
      </c>
      <c r="F3079" t="s">
        <v>44042</v>
      </c>
      <c r="H3079">
        <v>97</v>
      </c>
      <c r="I3079" t="s">
        <v>4469</v>
      </c>
      <c r="J3079" t="s">
        <v>26</v>
      </c>
      <c r="M3079" t="s">
        <v>6255</v>
      </c>
      <c r="N3079" t="s">
        <v>6256</v>
      </c>
      <c r="O3079" t="s">
        <v>6257</v>
      </c>
      <c r="P3079" t="s">
        <v>6258</v>
      </c>
      <c r="Q3079" t="s">
        <v>6259</v>
      </c>
      <c r="R3079" t="s">
        <v>6260</v>
      </c>
      <c r="S3079" t="s">
        <v>6261</v>
      </c>
      <c r="T3079">
        <v>6.7</v>
      </c>
      <c r="U3079">
        <v>33007</v>
      </c>
      <c r="V3079" s="12">
        <f>W3079*1.40658152173913</f>
        <v>21098722.82608695</v>
      </c>
      <c r="W3079" s="3">
        <v>15000000</v>
      </c>
      <c r="X3079" s="13">
        <f>Y3079*1.40658152173913</f>
        <v>17232930.434999995</v>
      </c>
      <c r="Y3079" s="3">
        <v>12251640</v>
      </c>
      <c r="Z3079" s="13">
        <f>AA3079*1.40658152173913</f>
        <v>32371356.897097815</v>
      </c>
      <c r="AA3079" s="3">
        <v>23014206</v>
      </c>
      <c r="AB3079">
        <v>144</v>
      </c>
    </row>
    <row r="3080" spans="1:28" hidden="1" x14ac:dyDescent="0.2">
      <c r="A3080" t="s">
        <v>28006</v>
      </c>
      <c r="B3080">
        <v>360</v>
      </c>
      <c r="C3080">
        <v>2011</v>
      </c>
      <c r="D3080" t="s">
        <v>16309</v>
      </c>
      <c r="E3080" t="s">
        <v>176</v>
      </c>
      <c r="F3080" t="s">
        <v>44042</v>
      </c>
      <c r="H3080">
        <v>110</v>
      </c>
      <c r="I3080" t="s">
        <v>28007</v>
      </c>
      <c r="J3080" t="s">
        <v>26</v>
      </c>
      <c r="K3080" t="s">
        <v>307</v>
      </c>
      <c r="L3080" t="s">
        <v>361</v>
      </c>
      <c r="M3080" t="s">
        <v>10249</v>
      </c>
      <c r="N3080" t="s">
        <v>12890</v>
      </c>
      <c r="O3080" t="s">
        <v>28008</v>
      </c>
      <c r="P3080" t="s">
        <v>28009</v>
      </c>
      <c r="Q3080" t="s">
        <v>28010</v>
      </c>
      <c r="R3080" t="s">
        <v>28011</v>
      </c>
      <c r="S3080" t="s">
        <v>28012</v>
      </c>
      <c r="T3080">
        <v>6.2</v>
      </c>
      <c r="U3080">
        <v>15708</v>
      </c>
      <c r="W3080"/>
      <c r="X3080"/>
      <c r="Y3080">
        <v>100343</v>
      </c>
      <c r="Z3080"/>
      <c r="AA3080">
        <v>4396975</v>
      </c>
      <c r="AB3080">
        <v>43</v>
      </c>
    </row>
    <row r="3081" spans="1:28" x14ac:dyDescent="0.2">
      <c r="A3081" t="s">
        <v>21086</v>
      </c>
      <c r="B3081" t="s">
        <v>21087</v>
      </c>
      <c r="C3081">
        <v>2009</v>
      </c>
      <c r="D3081" t="s">
        <v>16214</v>
      </c>
      <c r="E3081" t="s">
        <v>44043</v>
      </c>
      <c r="F3081" t="s">
        <v>44051</v>
      </c>
      <c r="G3081" t="s">
        <v>44032</v>
      </c>
      <c r="H3081">
        <v>111</v>
      </c>
      <c r="I3081" t="s">
        <v>433</v>
      </c>
      <c r="J3081" t="s">
        <v>26</v>
      </c>
      <c r="M3081" t="s">
        <v>2868</v>
      </c>
      <c r="N3081" t="s">
        <v>21088</v>
      </c>
      <c r="O3081" t="s">
        <v>21089</v>
      </c>
      <c r="P3081" t="s">
        <v>12652</v>
      </c>
      <c r="Q3081" t="s">
        <v>21090</v>
      </c>
      <c r="R3081" t="s">
        <v>21091</v>
      </c>
      <c r="S3081" t="s">
        <v>21092</v>
      </c>
      <c r="T3081">
        <v>5.8</v>
      </c>
      <c r="U3081">
        <v>11868</v>
      </c>
      <c r="V3081" s="12">
        <f>W3081*1.20636999678377</f>
        <v>48254799.871350802</v>
      </c>
      <c r="W3081" s="3">
        <v>40000000</v>
      </c>
      <c r="X3081" s="13">
        <f>Y3081*1.20636999678377</f>
        <v>17186535.682740018</v>
      </c>
      <c r="Y3081" s="3">
        <v>14246488</v>
      </c>
      <c r="Z3081" s="13">
        <f>AA3081*1.20636999678377</f>
        <v>23696829.594643317</v>
      </c>
      <c r="AA3081" s="3">
        <v>19643086</v>
      </c>
      <c r="AB3081">
        <v>104</v>
      </c>
    </row>
    <row r="3082" spans="1:28" x14ac:dyDescent="0.2">
      <c r="A3082" t="s">
        <v>12871</v>
      </c>
      <c r="B3082" t="s">
        <v>12872</v>
      </c>
      <c r="C3082">
        <v>2006</v>
      </c>
      <c r="D3082" s="1">
        <v>38938</v>
      </c>
      <c r="E3082" t="s">
        <v>1045</v>
      </c>
      <c r="F3082" t="s">
        <v>44032</v>
      </c>
      <c r="G3082" t="s">
        <v>44036</v>
      </c>
      <c r="H3082">
        <v>88</v>
      </c>
      <c r="I3082" t="s">
        <v>25</v>
      </c>
      <c r="J3082" t="s">
        <v>26</v>
      </c>
      <c r="M3082" t="s">
        <v>12873</v>
      </c>
      <c r="N3082" t="s">
        <v>12873</v>
      </c>
      <c r="O3082" t="s">
        <v>12874</v>
      </c>
      <c r="P3082" t="s">
        <v>12875</v>
      </c>
      <c r="Q3082" t="s">
        <v>12876</v>
      </c>
      <c r="R3082" t="s">
        <v>12877</v>
      </c>
      <c r="S3082" t="s">
        <v>12878</v>
      </c>
      <c r="T3082">
        <v>5.7</v>
      </c>
      <c r="U3082">
        <v>26849</v>
      </c>
      <c r="V3082" s="12">
        <f>W3082*1.28378472222222</f>
        <v>8344600.6944444301</v>
      </c>
      <c r="W3082" s="3">
        <v>6500000</v>
      </c>
      <c r="X3082" s="13">
        <f>Y3082*1.28378472222222</f>
        <v>17162195.18059025</v>
      </c>
      <c r="Y3082" s="3">
        <v>13368437</v>
      </c>
      <c r="Z3082" s="13">
        <f>AA3082*1.28378472222222</f>
        <v>23422965.500416629</v>
      </c>
      <c r="AA3082" s="3">
        <v>18245244</v>
      </c>
      <c r="AB3082">
        <v>198</v>
      </c>
    </row>
    <row r="3083" spans="1:28" hidden="1" x14ac:dyDescent="0.2">
      <c r="A3083" t="s">
        <v>28030</v>
      </c>
      <c r="B3083" t="s">
        <v>28031</v>
      </c>
      <c r="C3083">
        <v>2011</v>
      </c>
      <c r="D3083" t="s">
        <v>28032</v>
      </c>
      <c r="E3083" t="s">
        <v>176</v>
      </c>
      <c r="H3083">
        <v>98</v>
      </c>
      <c r="I3083" t="s">
        <v>25</v>
      </c>
      <c r="J3083" t="s">
        <v>26</v>
      </c>
      <c r="M3083" t="s">
        <v>28033</v>
      </c>
      <c r="N3083" t="s">
        <v>28034</v>
      </c>
      <c r="O3083" t="s">
        <v>28035</v>
      </c>
      <c r="P3083" t="s">
        <v>3578</v>
      </c>
      <c r="Q3083" t="s">
        <v>28036</v>
      </c>
      <c r="R3083" t="s">
        <v>28037</v>
      </c>
      <c r="S3083" t="s">
        <v>28038</v>
      </c>
      <c r="T3083">
        <v>7.7</v>
      </c>
      <c r="U3083">
        <v>74857</v>
      </c>
      <c r="W3083"/>
      <c r="X3083"/>
      <c r="Y3083">
        <v>72689</v>
      </c>
      <c r="Z3083"/>
      <c r="AA3083">
        <v>1688710</v>
      </c>
      <c r="AB3083">
        <v>158</v>
      </c>
    </row>
    <row r="3084" spans="1:28" x14ac:dyDescent="0.2">
      <c r="A3084" t="s">
        <v>38428</v>
      </c>
      <c r="B3084" t="s">
        <v>38429</v>
      </c>
      <c r="C3084">
        <v>2016</v>
      </c>
      <c r="D3084" t="s">
        <v>38430</v>
      </c>
      <c r="E3084" t="s">
        <v>44035</v>
      </c>
      <c r="F3084" t="s">
        <v>44032</v>
      </c>
      <c r="G3084" t="s">
        <v>44049</v>
      </c>
      <c r="H3084">
        <v>120</v>
      </c>
      <c r="I3084" t="s">
        <v>433</v>
      </c>
      <c r="J3084" t="s">
        <v>26</v>
      </c>
      <c r="M3084" t="s">
        <v>38431</v>
      </c>
      <c r="N3084" t="s">
        <v>38432</v>
      </c>
      <c r="O3084" t="s">
        <v>38433</v>
      </c>
      <c r="P3084" t="s">
        <v>38431</v>
      </c>
      <c r="Q3084" t="s">
        <v>38434</v>
      </c>
      <c r="R3084" t="s">
        <v>38435</v>
      </c>
      <c r="S3084" t="s">
        <v>38436</v>
      </c>
      <c r="T3084">
        <v>6.4</v>
      </c>
      <c r="U3084">
        <v>19659</v>
      </c>
      <c r="V3084" s="12">
        <f>W3084*1.07834771485832</f>
        <v>9165955.5762957204</v>
      </c>
      <c r="W3084" s="3">
        <v>8500000</v>
      </c>
      <c r="X3084" s="13">
        <f>Y3084*1.07834771485832</f>
        <v>17104283.450174425</v>
      </c>
      <c r="Y3084" s="3">
        <v>15861566</v>
      </c>
      <c r="Z3084" s="13">
        <f>AA3084*1.07834771485832</f>
        <v>18093824.917323302</v>
      </c>
      <c r="AA3084" s="3">
        <v>16779212</v>
      </c>
      <c r="AB3084">
        <v>129</v>
      </c>
    </row>
    <row r="3085" spans="1:28" hidden="1" x14ac:dyDescent="0.2">
      <c r="A3085" t="s">
        <v>28046</v>
      </c>
      <c r="B3085" t="s">
        <v>28047</v>
      </c>
      <c r="C3085">
        <v>2010</v>
      </c>
      <c r="D3085" s="1">
        <v>40309</v>
      </c>
      <c r="E3085" t="s">
        <v>16512</v>
      </c>
      <c r="F3085" t="s">
        <v>44042</v>
      </c>
      <c r="H3085">
        <v>119</v>
      </c>
      <c r="I3085" t="s">
        <v>28048</v>
      </c>
      <c r="J3085" t="s">
        <v>1076</v>
      </c>
      <c r="K3085" t="s">
        <v>26</v>
      </c>
      <c r="M3085" t="s">
        <v>28049</v>
      </c>
      <c r="N3085" t="s">
        <v>28049</v>
      </c>
      <c r="O3085" t="s">
        <v>28050</v>
      </c>
      <c r="P3085" t="s">
        <v>15451</v>
      </c>
      <c r="Q3085" t="s">
        <v>28051</v>
      </c>
      <c r="R3085" t="s">
        <v>28052</v>
      </c>
      <c r="S3085" t="s">
        <v>28053</v>
      </c>
      <c r="T3085">
        <v>5.8</v>
      </c>
      <c r="U3085">
        <v>14394</v>
      </c>
      <c r="W3085">
        <v>5000000</v>
      </c>
      <c r="X3085"/>
      <c r="Y3085"/>
      <c r="Z3085"/>
      <c r="AA3085">
        <v>23423390</v>
      </c>
      <c r="AB3085">
        <v>48</v>
      </c>
    </row>
    <row r="3086" spans="1:28" x14ac:dyDescent="0.2">
      <c r="A3086" t="s">
        <v>22339</v>
      </c>
      <c r="B3086" t="s">
        <v>22340</v>
      </c>
      <c r="C3086">
        <v>2008</v>
      </c>
      <c r="D3086" s="1">
        <v>39731</v>
      </c>
      <c r="E3086" t="s">
        <v>1045</v>
      </c>
      <c r="H3086">
        <v>87</v>
      </c>
      <c r="I3086" t="s">
        <v>25</v>
      </c>
      <c r="J3086" t="s">
        <v>26</v>
      </c>
      <c r="M3086" t="s">
        <v>14551</v>
      </c>
      <c r="N3086" t="s">
        <v>14551</v>
      </c>
      <c r="O3086" t="s">
        <v>22341</v>
      </c>
      <c r="P3086" t="s">
        <v>21884</v>
      </c>
      <c r="Q3086" t="s">
        <v>22342</v>
      </c>
      <c r="R3086" t="s">
        <v>22343</v>
      </c>
      <c r="S3086" t="s">
        <v>22344</v>
      </c>
      <c r="T3086">
        <v>1.9</v>
      </c>
      <c r="U3086">
        <v>86219</v>
      </c>
      <c r="V3086" s="12">
        <f>W3086*1.20207800169993</f>
        <v>24041560.033998597</v>
      </c>
      <c r="W3086" s="3">
        <v>20000000</v>
      </c>
      <c r="X3086" s="13">
        <f>Y3086*1.20207800169993</f>
        <v>17058569.916401539</v>
      </c>
      <c r="Y3086" s="3">
        <v>14190901</v>
      </c>
      <c r="Z3086" s="13">
        <f>AA3086*1.20207800169993</f>
        <v>41852538.219458163</v>
      </c>
      <c r="AA3086" s="3">
        <v>34816824</v>
      </c>
      <c r="AB3086">
        <v>427</v>
      </c>
    </row>
    <row r="3087" spans="1:28" x14ac:dyDescent="0.2">
      <c r="A3087" t="s">
        <v>32032</v>
      </c>
      <c r="B3087" t="s">
        <v>32033</v>
      </c>
      <c r="C3087">
        <v>2013</v>
      </c>
      <c r="D3087" s="1">
        <v>41466</v>
      </c>
      <c r="E3087" t="s">
        <v>1045</v>
      </c>
      <c r="F3087" t="s">
        <v>44032</v>
      </c>
      <c r="G3087" t="s">
        <v>44034</v>
      </c>
      <c r="H3087">
        <v>123</v>
      </c>
      <c r="I3087" t="s">
        <v>1561</v>
      </c>
      <c r="J3087" t="s">
        <v>26</v>
      </c>
      <c r="M3087" t="s">
        <v>6414</v>
      </c>
      <c r="N3087" t="s">
        <v>6414</v>
      </c>
      <c r="O3087" t="s">
        <v>32034</v>
      </c>
      <c r="P3087" t="s">
        <v>14743</v>
      </c>
      <c r="Q3087" t="s">
        <v>32035</v>
      </c>
      <c r="R3087" t="s">
        <v>32036</v>
      </c>
      <c r="S3087" t="s">
        <v>32037</v>
      </c>
      <c r="T3087">
        <v>7.8</v>
      </c>
      <c r="U3087">
        <v>289857</v>
      </c>
      <c r="V3087" s="12">
        <f>W3087*1.11098185502045</f>
        <v>13331782.2602454</v>
      </c>
      <c r="W3087" s="3">
        <v>12000000</v>
      </c>
      <c r="X3087" s="13">
        <f>Y3087*1.11098185502045</f>
        <v>17023487.196911808</v>
      </c>
      <c r="Y3087" s="3">
        <v>15322921</v>
      </c>
      <c r="Z3087" s="13">
        <f>AA3087*1.11098185502045</f>
        <v>96767018.403134093</v>
      </c>
      <c r="AA3087" s="3">
        <v>87100449</v>
      </c>
      <c r="AB3087">
        <v>651</v>
      </c>
    </row>
    <row r="3088" spans="1:28" x14ac:dyDescent="0.2">
      <c r="A3088" t="s">
        <v>42230</v>
      </c>
      <c r="B3088" t="s">
        <v>42231</v>
      </c>
      <c r="C3088">
        <v>2019</v>
      </c>
      <c r="D3088" t="s">
        <v>42232</v>
      </c>
      <c r="E3088" t="s">
        <v>16512</v>
      </c>
      <c r="F3088" t="s">
        <v>44031</v>
      </c>
      <c r="G3088" t="s">
        <v>44040</v>
      </c>
      <c r="H3088">
        <v>120</v>
      </c>
      <c r="I3088" t="s">
        <v>495</v>
      </c>
      <c r="J3088" t="s">
        <v>26</v>
      </c>
      <c r="M3088" t="s">
        <v>25595</v>
      </c>
      <c r="N3088" t="s">
        <v>25595</v>
      </c>
      <c r="O3088" t="s">
        <v>42233</v>
      </c>
      <c r="P3088" t="s">
        <v>42234</v>
      </c>
      <c r="Q3088" t="s">
        <v>42234</v>
      </c>
      <c r="R3088" t="s">
        <v>42235</v>
      </c>
      <c r="S3088" t="s">
        <v>42236</v>
      </c>
      <c r="T3088">
        <v>6</v>
      </c>
      <c r="U3088">
        <v>14010</v>
      </c>
      <c r="V3088" s="12">
        <f>W3088*1.01233684194057</f>
        <v>59727873.674493633</v>
      </c>
      <c r="W3088" s="3">
        <v>59000000</v>
      </c>
      <c r="X3088" s="13">
        <f>Y3088*1.01233684194057</f>
        <v>16997935.322287302</v>
      </c>
      <c r="Y3088" s="3">
        <v>16790790</v>
      </c>
      <c r="Z3088" s="13">
        <f>AA3088*1.01233684194057</f>
        <v>32537488.066706605</v>
      </c>
      <c r="AA3088" s="3">
        <v>32140970</v>
      </c>
      <c r="AB3088">
        <v>181</v>
      </c>
    </row>
    <row r="3089" spans="1:28" x14ac:dyDescent="0.2">
      <c r="A3089" t="s">
        <v>32888</v>
      </c>
      <c r="B3089" t="s">
        <v>32889</v>
      </c>
      <c r="C3089">
        <v>2018</v>
      </c>
      <c r="D3089" t="s">
        <v>32890</v>
      </c>
      <c r="E3089" t="s">
        <v>44035</v>
      </c>
      <c r="F3089" t="s">
        <v>44032</v>
      </c>
      <c r="G3089" t="s">
        <v>44049</v>
      </c>
      <c r="H3089">
        <v>124</v>
      </c>
      <c r="I3089" t="s">
        <v>495</v>
      </c>
      <c r="J3089" t="s">
        <v>26</v>
      </c>
      <c r="K3089" t="s">
        <v>27</v>
      </c>
      <c r="L3089" t="s">
        <v>454</v>
      </c>
      <c r="M3089" t="s">
        <v>32891</v>
      </c>
      <c r="N3089" t="s">
        <v>32892</v>
      </c>
      <c r="O3089" t="s">
        <v>32893</v>
      </c>
      <c r="P3089" t="s">
        <v>32894</v>
      </c>
      <c r="Q3089" t="s">
        <v>32895</v>
      </c>
      <c r="R3089" t="s">
        <v>32896</v>
      </c>
      <c r="S3089" t="s">
        <v>32897</v>
      </c>
      <c r="T3089">
        <v>6.3</v>
      </c>
      <c r="U3089">
        <v>36993</v>
      </c>
      <c r="V3089" s="12">
        <f>W3089*1.03068014830331</f>
        <v>25767003.707582746</v>
      </c>
      <c r="W3089" s="3">
        <v>25000000</v>
      </c>
      <c r="X3089" s="13">
        <f>Y3089*1.03068014830331</f>
        <v>16973754.99165291</v>
      </c>
      <c r="Y3089" s="3">
        <v>16468499</v>
      </c>
      <c r="Z3089" s="13">
        <f>AA3089*1.03068014830331</f>
        <v>48145964.907784186</v>
      </c>
      <c r="AA3089" s="3">
        <v>46712809</v>
      </c>
      <c r="AB3089">
        <v>516</v>
      </c>
    </row>
    <row r="3090" spans="1:28" x14ac:dyDescent="0.2">
      <c r="A3090" t="s">
        <v>28871</v>
      </c>
      <c r="B3090" t="s">
        <v>28872</v>
      </c>
      <c r="C3090">
        <v>2012</v>
      </c>
      <c r="D3090" t="s">
        <v>24182</v>
      </c>
      <c r="E3090" t="s">
        <v>44041</v>
      </c>
      <c r="F3090" t="s">
        <v>44032</v>
      </c>
      <c r="G3090" t="s">
        <v>44042</v>
      </c>
      <c r="H3090">
        <v>97</v>
      </c>
      <c r="I3090" t="s">
        <v>25</v>
      </c>
      <c r="J3090" t="s">
        <v>26</v>
      </c>
      <c r="M3090" t="s">
        <v>2380</v>
      </c>
      <c r="N3090" t="s">
        <v>28873</v>
      </c>
      <c r="O3090" t="s">
        <v>28874</v>
      </c>
      <c r="P3090" t="s">
        <v>852</v>
      </c>
      <c r="Q3090" t="s">
        <v>28875</v>
      </c>
      <c r="R3090" t="s">
        <v>28876</v>
      </c>
      <c r="S3090" t="s">
        <v>28877</v>
      </c>
      <c r="T3090">
        <v>6.2</v>
      </c>
      <c r="U3090">
        <v>131250</v>
      </c>
      <c r="V3090" s="12">
        <f>W3090*1.12725506764114</f>
        <v>16908826.0146171</v>
      </c>
      <c r="W3090" s="3">
        <v>15000000</v>
      </c>
      <c r="X3090" s="13">
        <f>Y3090*1.12725506764114</f>
        <v>16938197.772659555</v>
      </c>
      <c r="Y3090" s="3">
        <v>15026056</v>
      </c>
      <c r="Z3090" s="13">
        <f>AA3090*1.12725506764114</f>
        <v>42757308.889234893</v>
      </c>
      <c r="AA3090" s="3">
        <v>37930465</v>
      </c>
      <c r="AB3090">
        <v>426</v>
      </c>
    </row>
    <row r="3091" spans="1:28" x14ac:dyDescent="0.2">
      <c r="A3091" t="s">
        <v>30168</v>
      </c>
      <c r="B3091" t="s">
        <v>30169</v>
      </c>
      <c r="C3091">
        <v>2012</v>
      </c>
      <c r="D3091" t="s">
        <v>30170</v>
      </c>
      <c r="E3091" t="s">
        <v>1045</v>
      </c>
      <c r="F3091" t="s">
        <v>44044</v>
      </c>
      <c r="H3091">
        <v>110</v>
      </c>
      <c r="I3091" t="s">
        <v>495</v>
      </c>
      <c r="J3091" t="s">
        <v>26</v>
      </c>
      <c r="K3091" t="s">
        <v>1793</v>
      </c>
      <c r="M3091" t="s">
        <v>16409</v>
      </c>
      <c r="N3091" t="s">
        <v>16409</v>
      </c>
      <c r="O3091" t="s">
        <v>30171</v>
      </c>
      <c r="P3091" t="s">
        <v>6215</v>
      </c>
      <c r="Q3091" t="s">
        <v>30172</v>
      </c>
      <c r="R3091" t="s">
        <v>30173</v>
      </c>
      <c r="S3091" t="s">
        <v>30174</v>
      </c>
      <c r="T3091">
        <v>7.2</v>
      </c>
      <c r="U3091">
        <v>236796</v>
      </c>
      <c r="V3091" s="12">
        <f>W3091*1.12725506764114</f>
        <v>16908826.0146171</v>
      </c>
      <c r="W3091" s="3">
        <v>15000000</v>
      </c>
      <c r="X3091" s="13">
        <f>Y3091*1.12725506764114</f>
        <v>16935935.371738799</v>
      </c>
      <c r="Y3091" s="3">
        <v>15024049</v>
      </c>
      <c r="Z3091" s="13">
        <f>AA3091*1.12725506764114</f>
        <v>36327352.421239212</v>
      </c>
      <c r="AA3091" s="3">
        <v>32226382</v>
      </c>
      <c r="AB3091">
        <v>348</v>
      </c>
    </row>
    <row r="3092" spans="1:28" x14ac:dyDescent="0.2">
      <c r="A3092" t="s">
        <v>1520</v>
      </c>
      <c r="B3092" t="s">
        <v>1521</v>
      </c>
      <c r="C3092">
        <v>2001</v>
      </c>
      <c r="D3092" t="s">
        <v>557</v>
      </c>
      <c r="E3092" t="s">
        <v>1045</v>
      </c>
      <c r="F3092" t="s">
        <v>44036</v>
      </c>
      <c r="H3092">
        <v>87</v>
      </c>
      <c r="I3092" t="s">
        <v>25</v>
      </c>
      <c r="J3092" t="s">
        <v>26</v>
      </c>
      <c r="M3092" t="s">
        <v>1523</v>
      </c>
      <c r="N3092" t="s">
        <v>1524</v>
      </c>
      <c r="O3092" t="s">
        <v>1525</v>
      </c>
      <c r="P3092" t="s">
        <v>323</v>
      </c>
      <c r="Q3092" t="s">
        <v>1526</v>
      </c>
      <c r="R3092" t="s">
        <v>1527</v>
      </c>
      <c r="S3092" t="s">
        <v>1528</v>
      </c>
      <c r="T3092">
        <v>5.7</v>
      </c>
      <c r="U3092">
        <v>17747</v>
      </c>
      <c r="V3092" s="12">
        <f>W3092*1.46138339920949</f>
        <v>32150434.782608781</v>
      </c>
      <c r="W3092" s="3">
        <v>22000000</v>
      </c>
      <c r="X3092" s="13">
        <f>Y3092*1.46138339920949</f>
        <v>16917652.311146289</v>
      </c>
      <c r="Y3092" s="3">
        <v>11576464</v>
      </c>
      <c r="Z3092" s="13">
        <f>AA3092*1.46138339920949</f>
        <v>29082064.510592964</v>
      </c>
      <c r="AA3092" s="3">
        <v>19900366</v>
      </c>
      <c r="AB3092">
        <v>181</v>
      </c>
    </row>
    <row r="3093" spans="1:28" hidden="1" x14ac:dyDescent="0.2">
      <c r="A3093" t="s">
        <v>28109</v>
      </c>
      <c r="B3093" t="s">
        <v>28110</v>
      </c>
      <c r="C3093">
        <v>2011</v>
      </c>
      <c r="D3093" t="s">
        <v>21695</v>
      </c>
      <c r="E3093" t="s">
        <v>1045</v>
      </c>
      <c r="F3093" t="s">
        <v>44032</v>
      </c>
      <c r="G3093" t="s">
        <v>44036</v>
      </c>
      <c r="H3093">
        <v>113</v>
      </c>
      <c r="I3093" t="s">
        <v>943</v>
      </c>
      <c r="J3093" t="s">
        <v>944</v>
      </c>
      <c r="K3093" t="s">
        <v>3160</v>
      </c>
      <c r="M3093" t="s">
        <v>28111</v>
      </c>
      <c r="N3093" t="s">
        <v>28112</v>
      </c>
      <c r="O3093" t="s">
        <v>28113</v>
      </c>
      <c r="P3093" t="s">
        <v>28114</v>
      </c>
      <c r="Q3093" t="s">
        <v>28115</v>
      </c>
      <c r="R3093" t="s">
        <v>28116</v>
      </c>
      <c r="S3093" t="s">
        <v>28117</v>
      </c>
      <c r="T3093">
        <v>6.8</v>
      </c>
      <c r="U3093">
        <v>13007</v>
      </c>
      <c r="W3093" t="s">
        <v>14900</v>
      </c>
      <c r="X3093"/>
      <c r="Y3093"/>
      <c r="Z3093"/>
      <c r="AA3093">
        <v>162756</v>
      </c>
      <c r="AB3093">
        <v>35</v>
      </c>
    </row>
    <row r="3094" spans="1:28" x14ac:dyDescent="0.2">
      <c r="A3094" t="s">
        <v>38213</v>
      </c>
      <c r="B3094" t="s">
        <v>38214</v>
      </c>
      <c r="C3094">
        <v>2018</v>
      </c>
      <c r="D3094" t="s">
        <v>38215</v>
      </c>
      <c r="E3094" t="s">
        <v>176</v>
      </c>
      <c r="F3094" t="s">
        <v>44057</v>
      </c>
      <c r="G3094" t="s">
        <v>44036</v>
      </c>
      <c r="H3094">
        <v>108</v>
      </c>
      <c r="I3094" t="s">
        <v>25</v>
      </c>
      <c r="J3094" t="s">
        <v>26</v>
      </c>
      <c r="M3094" t="s">
        <v>38216</v>
      </c>
      <c r="N3094" t="s">
        <v>38217</v>
      </c>
      <c r="O3094" t="s">
        <v>38218</v>
      </c>
      <c r="P3094" t="s">
        <v>38219</v>
      </c>
      <c r="Q3094" t="s">
        <v>38220</v>
      </c>
      <c r="R3094" t="s">
        <v>38221</v>
      </c>
      <c r="S3094" t="s">
        <v>38222</v>
      </c>
      <c r="T3094">
        <v>6.7</v>
      </c>
      <c r="U3094">
        <v>13879</v>
      </c>
      <c r="V3094" s="12">
        <f>W3094*1.03068014830331</f>
        <v>3607380.5190615845</v>
      </c>
      <c r="W3094" s="3">
        <v>3500000</v>
      </c>
      <c r="X3094" s="13">
        <f>Y3094*1.03068014830331</f>
        <v>16878486.133504789</v>
      </c>
      <c r="Y3094" s="3">
        <v>16376066</v>
      </c>
      <c r="Z3094" s="13">
        <f>AA3094*1.03068014830331</f>
        <v>16878486.133504789</v>
      </c>
      <c r="AA3094" s="3">
        <v>16376066</v>
      </c>
      <c r="AB3094">
        <v>121</v>
      </c>
    </row>
    <row r="3095" spans="1:28" hidden="1" x14ac:dyDescent="0.2">
      <c r="A3095" t="s">
        <v>28125</v>
      </c>
      <c r="B3095" t="s">
        <v>28126</v>
      </c>
      <c r="C3095">
        <v>2012</v>
      </c>
      <c r="D3095" t="s">
        <v>22971</v>
      </c>
      <c r="E3095" t="s">
        <v>1045</v>
      </c>
      <c r="H3095">
        <v>103</v>
      </c>
      <c r="I3095" t="s">
        <v>25</v>
      </c>
      <c r="J3095" t="s">
        <v>26</v>
      </c>
      <c r="K3095" t="s">
        <v>27</v>
      </c>
      <c r="L3095" t="s">
        <v>1419</v>
      </c>
      <c r="M3095" t="s">
        <v>5989</v>
      </c>
      <c r="N3095" t="s">
        <v>28127</v>
      </c>
      <c r="O3095" t="s">
        <v>28128</v>
      </c>
      <c r="P3095" t="s">
        <v>25580</v>
      </c>
      <c r="Q3095" t="s">
        <v>28129</v>
      </c>
      <c r="R3095" t="s">
        <v>28130</v>
      </c>
      <c r="S3095" t="s">
        <v>28131</v>
      </c>
      <c r="T3095">
        <v>5.8</v>
      </c>
      <c r="U3095">
        <v>14612</v>
      </c>
      <c r="W3095"/>
      <c r="X3095"/>
      <c r="Y3095">
        <v>1378591</v>
      </c>
      <c r="Z3095"/>
      <c r="AA3095">
        <v>2085617</v>
      </c>
      <c r="AB3095">
        <v>57</v>
      </c>
    </row>
    <row r="3096" spans="1:28" hidden="1" x14ac:dyDescent="0.2">
      <c r="A3096" t="s">
        <v>28132</v>
      </c>
      <c r="B3096" t="s">
        <v>28133</v>
      </c>
      <c r="C3096">
        <v>2011</v>
      </c>
      <c r="D3096" s="1">
        <v>40673</v>
      </c>
      <c r="E3096" t="s">
        <v>16512</v>
      </c>
      <c r="F3096" t="s">
        <v>44046</v>
      </c>
      <c r="G3096" t="s">
        <v>44033</v>
      </c>
      <c r="H3096">
        <v>86</v>
      </c>
      <c r="I3096" t="s">
        <v>25</v>
      </c>
      <c r="J3096" t="s">
        <v>26</v>
      </c>
      <c r="M3096" t="s">
        <v>1543</v>
      </c>
      <c r="N3096" t="s">
        <v>28134</v>
      </c>
      <c r="O3096" t="s">
        <v>28135</v>
      </c>
      <c r="P3096" t="s">
        <v>28136</v>
      </c>
      <c r="Q3096" t="s">
        <v>28137</v>
      </c>
      <c r="R3096" t="s">
        <v>28138</v>
      </c>
      <c r="S3096" t="s">
        <v>28139</v>
      </c>
      <c r="T3096">
        <v>5.2</v>
      </c>
      <c r="U3096">
        <v>18326</v>
      </c>
      <c r="W3096">
        <v>4000000</v>
      </c>
      <c r="X3096"/>
      <c r="Y3096"/>
      <c r="Z3096"/>
      <c r="AA3096"/>
      <c r="AB3096">
        <v>78</v>
      </c>
    </row>
    <row r="3097" spans="1:28" x14ac:dyDescent="0.2">
      <c r="A3097" t="s">
        <v>31013</v>
      </c>
      <c r="B3097" t="s">
        <v>31014</v>
      </c>
      <c r="C3097">
        <v>2013</v>
      </c>
      <c r="D3097" t="s">
        <v>22971</v>
      </c>
      <c r="E3097" t="s">
        <v>3496</v>
      </c>
      <c r="F3097" t="s">
        <v>44042</v>
      </c>
      <c r="H3097">
        <v>88</v>
      </c>
      <c r="I3097" t="s">
        <v>63</v>
      </c>
      <c r="J3097" t="s">
        <v>26</v>
      </c>
      <c r="M3097" t="s">
        <v>31015</v>
      </c>
      <c r="N3097" t="s">
        <v>31016</v>
      </c>
      <c r="O3097" t="s">
        <v>31017</v>
      </c>
      <c r="P3097" t="s">
        <v>31018</v>
      </c>
      <c r="Q3097" t="s">
        <v>31019</v>
      </c>
      <c r="R3097" t="s">
        <v>31020</v>
      </c>
      <c r="S3097" t="s">
        <v>31021</v>
      </c>
      <c r="T3097">
        <v>4</v>
      </c>
      <c r="U3097">
        <v>15595</v>
      </c>
      <c r="V3097" s="12">
        <f>W3097*1.11098185502045</f>
        <v>5554909.2751022503</v>
      </c>
      <c r="W3097" s="3">
        <v>5000000</v>
      </c>
      <c r="X3097" s="13">
        <f>Y3097*1.11098185502045</f>
        <v>16863929.093875628</v>
      </c>
      <c r="Y3097" s="3">
        <v>15179302</v>
      </c>
      <c r="Z3097" s="13">
        <f>AA3097*1.11098185502045</f>
        <v>27832167.449421886</v>
      </c>
      <c r="AA3097" s="3">
        <v>25051865</v>
      </c>
      <c r="AB3097">
        <v>77</v>
      </c>
    </row>
    <row r="3098" spans="1:28" hidden="1" x14ac:dyDescent="0.2">
      <c r="A3098" t="s">
        <v>28149</v>
      </c>
      <c r="B3098" t="s">
        <v>28150</v>
      </c>
      <c r="C3098">
        <v>2011</v>
      </c>
      <c r="D3098" t="s">
        <v>6329</v>
      </c>
      <c r="E3098" t="s">
        <v>176</v>
      </c>
      <c r="F3098" t="s">
        <v>44036</v>
      </c>
      <c r="H3098">
        <v>98</v>
      </c>
      <c r="I3098" t="s">
        <v>9518</v>
      </c>
      <c r="J3098" t="s">
        <v>26</v>
      </c>
      <c r="M3098" t="s">
        <v>28151</v>
      </c>
      <c r="N3098" t="s">
        <v>28152</v>
      </c>
      <c r="O3098" t="s">
        <v>28153</v>
      </c>
      <c r="P3098" t="s">
        <v>28154</v>
      </c>
      <c r="Q3098" t="s">
        <v>28155</v>
      </c>
      <c r="R3098" t="s">
        <v>28156</v>
      </c>
      <c r="S3098" t="s">
        <v>28157</v>
      </c>
      <c r="T3098">
        <v>6.2</v>
      </c>
      <c r="U3098">
        <v>14574</v>
      </c>
      <c r="W3098"/>
      <c r="X3098"/>
      <c r="Y3098">
        <v>1126525</v>
      </c>
      <c r="Z3098"/>
      <c r="AA3098">
        <v>3143316</v>
      </c>
      <c r="AB3098">
        <v>87</v>
      </c>
    </row>
    <row r="3099" spans="1:28" hidden="1" x14ac:dyDescent="0.2">
      <c r="A3099" t="s">
        <v>28158</v>
      </c>
      <c r="B3099" t="s">
        <v>28159</v>
      </c>
      <c r="C3099">
        <v>2011</v>
      </c>
      <c r="D3099" t="s">
        <v>23380</v>
      </c>
      <c r="E3099" t="s">
        <v>16512</v>
      </c>
      <c r="F3099" t="s">
        <v>44032</v>
      </c>
      <c r="G3099" t="s">
        <v>44049</v>
      </c>
      <c r="H3099">
        <v>130</v>
      </c>
      <c r="I3099" t="s">
        <v>28160</v>
      </c>
      <c r="J3099" t="s">
        <v>26</v>
      </c>
      <c r="M3099" t="s">
        <v>2185</v>
      </c>
      <c r="N3099" t="s">
        <v>28161</v>
      </c>
      <c r="O3099" t="s">
        <v>28162</v>
      </c>
      <c r="P3099" t="s">
        <v>22808</v>
      </c>
      <c r="Q3099" t="s">
        <v>28163</v>
      </c>
      <c r="R3099" t="s">
        <v>28164</v>
      </c>
      <c r="S3099" t="s">
        <v>28165</v>
      </c>
      <c r="T3099">
        <v>6.7</v>
      </c>
      <c r="U3099">
        <v>11078</v>
      </c>
      <c r="W3099" t="s">
        <v>28166</v>
      </c>
      <c r="X3099"/>
      <c r="Y3099"/>
      <c r="Z3099"/>
      <c r="AA3099">
        <v>5452142</v>
      </c>
      <c r="AB3099">
        <v>42</v>
      </c>
    </row>
    <row r="3100" spans="1:28" hidden="1" x14ac:dyDescent="0.2">
      <c r="A3100" t="s">
        <v>28167</v>
      </c>
      <c r="B3100" t="s">
        <v>28168</v>
      </c>
      <c r="C3100">
        <v>2011</v>
      </c>
      <c r="D3100" t="s">
        <v>25118</v>
      </c>
      <c r="E3100" t="s">
        <v>1045</v>
      </c>
      <c r="F3100" t="s">
        <v>44046</v>
      </c>
      <c r="G3100" t="s">
        <v>44045</v>
      </c>
      <c r="H3100">
        <v>95</v>
      </c>
      <c r="I3100" t="s">
        <v>25</v>
      </c>
      <c r="J3100" t="s">
        <v>26</v>
      </c>
      <c r="M3100" t="s">
        <v>7183</v>
      </c>
      <c r="N3100" t="s">
        <v>28169</v>
      </c>
      <c r="O3100" t="s">
        <v>28170</v>
      </c>
      <c r="P3100" t="s">
        <v>28171</v>
      </c>
      <c r="Q3100" t="s">
        <v>28172</v>
      </c>
      <c r="R3100" t="s">
        <v>28173</v>
      </c>
      <c r="S3100" t="s">
        <v>28174</v>
      </c>
      <c r="T3100">
        <v>5.7</v>
      </c>
      <c r="U3100">
        <v>14712</v>
      </c>
      <c r="W3100">
        <v>10000000</v>
      </c>
      <c r="X3100"/>
      <c r="Y3100"/>
      <c r="Z3100"/>
      <c r="AA3100"/>
      <c r="AB3100">
        <v>86</v>
      </c>
    </row>
    <row r="3101" spans="1:28" hidden="1" x14ac:dyDescent="0.2">
      <c r="A3101" t="s">
        <v>28175</v>
      </c>
      <c r="B3101" t="s">
        <v>28176</v>
      </c>
      <c r="C3101">
        <v>2014</v>
      </c>
      <c r="D3101" s="1">
        <v>41916</v>
      </c>
      <c r="E3101" t="s">
        <v>176</v>
      </c>
      <c r="F3101" t="s">
        <v>44036</v>
      </c>
      <c r="H3101">
        <v>96</v>
      </c>
      <c r="I3101" t="s">
        <v>4427</v>
      </c>
      <c r="J3101" t="s">
        <v>4428</v>
      </c>
      <c r="M3101" t="s">
        <v>28177</v>
      </c>
      <c r="N3101" t="s">
        <v>28177</v>
      </c>
      <c r="O3101" t="s">
        <v>28178</v>
      </c>
      <c r="P3101" t="s">
        <v>28179</v>
      </c>
      <c r="Q3101" t="s">
        <v>28180</v>
      </c>
      <c r="R3101" t="s">
        <v>28181</v>
      </c>
      <c r="S3101" t="s">
        <v>28182</v>
      </c>
      <c r="T3101">
        <v>7.9</v>
      </c>
      <c r="U3101">
        <v>22344</v>
      </c>
      <c r="W3101"/>
      <c r="X3101"/>
      <c r="Y3101">
        <v>101451</v>
      </c>
      <c r="Z3101"/>
      <c r="AA3101">
        <v>1207841</v>
      </c>
      <c r="AB3101">
        <v>72</v>
      </c>
    </row>
    <row r="3102" spans="1:28" x14ac:dyDescent="0.2">
      <c r="A3102" t="s">
        <v>41810</v>
      </c>
      <c r="B3102" t="s">
        <v>41811</v>
      </c>
      <c r="C3102">
        <v>2019</v>
      </c>
      <c r="D3102" t="s">
        <v>41812</v>
      </c>
      <c r="E3102" t="s">
        <v>44037</v>
      </c>
      <c r="F3102" t="s">
        <v>44031</v>
      </c>
      <c r="G3102" t="s">
        <v>44038</v>
      </c>
      <c r="H3102">
        <v>93</v>
      </c>
      <c r="I3102" t="s">
        <v>177</v>
      </c>
      <c r="J3102" t="s">
        <v>26</v>
      </c>
      <c r="K3102" t="s">
        <v>308</v>
      </c>
      <c r="L3102" t="s">
        <v>3159</v>
      </c>
      <c r="M3102" t="s">
        <v>27250</v>
      </c>
      <c r="N3102" t="s">
        <v>27250</v>
      </c>
      <c r="O3102" t="s">
        <v>41813</v>
      </c>
      <c r="P3102" t="s">
        <v>190</v>
      </c>
      <c r="Q3102" t="s">
        <v>41814</v>
      </c>
      <c r="R3102" t="s">
        <v>41815</v>
      </c>
      <c r="S3102" t="s">
        <v>41816</v>
      </c>
      <c r="T3102">
        <v>6.7</v>
      </c>
      <c r="U3102">
        <v>20080</v>
      </c>
      <c r="V3102" s="12">
        <f>W3102*1.01233684194057</f>
        <v>101233684.194057</v>
      </c>
      <c r="W3102" s="3">
        <v>100000000</v>
      </c>
      <c r="X3102" s="13">
        <f>Y3102*1.01233684194057</f>
        <v>16854941.731026355</v>
      </c>
      <c r="Y3102" s="3">
        <v>16649539</v>
      </c>
      <c r="Z3102" s="13">
        <f>AA3102*1.01233684194057</f>
        <v>26573304.550076894</v>
      </c>
      <c r="AA3102" s="3">
        <v>26249469</v>
      </c>
      <c r="AB3102">
        <v>173</v>
      </c>
    </row>
    <row r="3103" spans="1:28" x14ac:dyDescent="0.2">
      <c r="A3103" t="s">
        <v>10947</v>
      </c>
      <c r="B3103" t="s">
        <v>10948</v>
      </c>
      <c r="C3103">
        <v>2005</v>
      </c>
      <c r="D3103" t="s">
        <v>10688</v>
      </c>
      <c r="E3103" t="s">
        <v>44035</v>
      </c>
      <c r="F3103" t="s">
        <v>44032</v>
      </c>
      <c r="G3103" t="s">
        <v>44049</v>
      </c>
      <c r="H3103">
        <v>135</v>
      </c>
      <c r="I3103" t="s">
        <v>229</v>
      </c>
      <c r="J3103" t="s">
        <v>26</v>
      </c>
      <c r="K3103" t="s">
        <v>10949</v>
      </c>
      <c r="L3103" t="s">
        <v>7139</v>
      </c>
      <c r="M3103" t="s">
        <v>10950</v>
      </c>
      <c r="N3103" t="s">
        <v>10950</v>
      </c>
      <c r="O3103" t="s">
        <v>10951</v>
      </c>
      <c r="P3103" t="s">
        <v>968</v>
      </c>
      <c r="Q3103" t="s">
        <v>10952</v>
      </c>
      <c r="R3103" t="s">
        <v>10953</v>
      </c>
      <c r="S3103" t="s">
        <v>10954</v>
      </c>
      <c r="T3103">
        <v>6.7</v>
      </c>
      <c r="U3103">
        <v>81800</v>
      </c>
      <c r="V3103" s="12">
        <f>W3103*1.32519713261649</f>
        <v>39755913.978494696</v>
      </c>
      <c r="W3103" s="3">
        <v>30000000</v>
      </c>
      <c r="X3103" s="13">
        <f>Y3103*1.32519713261649</f>
        <v>16846029.193154152</v>
      </c>
      <c r="Y3103" s="3">
        <v>12712093</v>
      </c>
      <c r="Z3103" s="13">
        <f>AA3103*1.32519713261649</f>
        <v>65378302.368279696</v>
      </c>
      <c r="AA3103" s="3">
        <v>49334775</v>
      </c>
      <c r="AB3103">
        <v>723</v>
      </c>
    </row>
    <row r="3104" spans="1:28" hidden="1" x14ac:dyDescent="0.2">
      <c r="A3104" t="s">
        <v>28198</v>
      </c>
      <c r="B3104" t="s">
        <v>28199</v>
      </c>
      <c r="C3104">
        <v>2011</v>
      </c>
      <c r="D3104" s="1">
        <v>40704</v>
      </c>
      <c r="E3104" t="s">
        <v>44043</v>
      </c>
      <c r="F3104" t="s">
        <v>44032</v>
      </c>
      <c r="G3104" t="s">
        <v>44042</v>
      </c>
      <c r="H3104">
        <v>102</v>
      </c>
      <c r="I3104" t="s">
        <v>1831</v>
      </c>
      <c r="J3104" t="s">
        <v>26</v>
      </c>
      <c r="M3104" t="s">
        <v>28200</v>
      </c>
      <c r="N3104" t="s">
        <v>28201</v>
      </c>
      <c r="O3104" t="s">
        <v>28202</v>
      </c>
      <c r="P3104" t="s">
        <v>1770</v>
      </c>
      <c r="Q3104" t="s">
        <v>28203</v>
      </c>
      <c r="R3104" t="s">
        <v>28204</v>
      </c>
      <c r="S3104" t="s">
        <v>28205</v>
      </c>
      <c r="T3104">
        <v>6.7</v>
      </c>
      <c r="U3104">
        <v>36257</v>
      </c>
      <c r="W3104"/>
      <c r="X3104"/>
      <c r="Y3104">
        <v>176669</v>
      </c>
      <c r="Z3104"/>
      <c r="AA3104">
        <v>1680778</v>
      </c>
      <c r="AB3104">
        <v>111</v>
      </c>
    </row>
    <row r="3105" spans="1:28" hidden="1" x14ac:dyDescent="0.2">
      <c r="A3105" t="s">
        <v>28206</v>
      </c>
      <c r="B3105" t="s">
        <v>28207</v>
      </c>
      <c r="C3105">
        <v>2011</v>
      </c>
      <c r="D3105" s="1">
        <v>40549</v>
      </c>
      <c r="E3105" t="s">
        <v>44043</v>
      </c>
      <c r="F3105" t="s">
        <v>44034</v>
      </c>
      <c r="G3105" t="s">
        <v>44046</v>
      </c>
      <c r="H3105">
        <v>92</v>
      </c>
      <c r="I3105" t="s">
        <v>1983</v>
      </c>
      <c r="J3105" t="s">
        <v>26</v>
      </c>
      <c r="M3105" t="s">
        <v>28208</v>
      </c>
      <c r="N3105" t="s">
        <v>28209</v>
      </c>
      <c r="O3105" t="s">
        <v>28210</v>
      </c>
      <c r="P3105" t="s">
        <v>28211</v>
      </c>
      <c r="Q3105" t="s">
        <v>28212</v>
      </c>
      <c r="R3105" t="s">
        <v>28213</v>
      </c>
      <c r="S3105" t="s">
        <v>28214</v>
      </c>
      <c r="T3105">
        <v>6.1</v>
      </c>
      <c r="U3105">
        <v>51382</v>
      </c>
      <c r="W3105" t="s">
        <v>28215</v>
      </c>
      <c r="X3105"/>
      <c r="Y3105"/>
      <c r="Z3105"/>
      <c r="AA3105">
        <v>4055919</v>
      </c>
      <c r="AB3105">
        <v>297</v>
      </c>
    </row>
    <row r="3106" spans="1:28" hidden="1" x14ac:dyDescent="0.2">
      <c r="A3106" t="s">
        <v>28216</v>
      </c>
      <c r="B3106" t="s">
        <v>28217</v>
      </c>
      <c r="C3106">
        <v>2016</v>
      </c>
      <c r="D3106" s="1">
        <v>42624</v>
      </c>
      <c r="E3106" t="s">
        <v>44035</v>
      </c>
      <c r="F3106" t="s">
        <v>44032</v>
      </c>
      <c r="H3106">
        <v>104</v>
      </c>
      <c r="I3106" t="s">
        <v>495</v>
      </c>
      <c r="J3106" t="s">
        <v>26</v>
      </c>
      <c r="M3106" t="s">
        <v>28218</v>
      </c>
      <c r="N3106" t="s">
        <v>28219</v>
      </c>
      <c r="O3106" t="s">
        <v>28220</v>
      </c>
      <c r="P3106" t="s">
        <v>7358</v>
      </c>
      <c r="Q3106" t="s">
        <v>28221</v>
      </c>
      <c r="R3106" t="s">
        <v>28222</v>
      </c>
      <c r="S3106" t="s">
        <v>28223</v>
      </c>
      <c r="T3106">
        <v>6.6</v>
      </c>
      <c r="U3106">
        <v>17408</v>
      </c>
      <c r="W3106"/>
      <c r="X3106"/>
      <c r="Y3106">
        <v>1361045</v>
      </c>
      <c r="Z3106"/>
      <c r="AA3106">
        <v>7435006</v>
      </c>
      <c r="AB3106">
        <v>62</v>
      </c>
    </row>
    <row r="3107" spans="1:28" x14ac:dyDescent="0.2">
      <c r="A3107" t="s">
        <v>13753</v>
      </c>
      <c r="B3107" t="s">
        <v>13754</v>
      </c>
      <c r="C3107">
        <v>2006</v>
      </c>
      <c r="D3107" t="s">
        <v>12367</v>
      </c>
      <c r="E3107" t="s">
        <v>16512</v>
      </c>
      <c r="F3107" t="s">
        <v>44032</v>
      </c>
      <c r="G3107" t="s">
        <v>44049</v>
      </c>
      <c r="H3107">
        <v>140</v>
      </c>
      <c r="I3107" t="s">
        <v>495</v>
      </c>
      <c r="J3107" t="s">
        <v>26</v>
      </c>
      <c r="K3107" t="s">
        <v>27</v>
      </c>
      <c r="M3107" t="s">
        <v>13755</v>
      </c>
      <c r="N3107" t="s">
        <v>13756</v>
      </c>
      <c r="O3107" t="s">
        <v>13757</v>
      </c>
      <c r="P3107" t="s">
        <v>9458</v>
      </c>
      <c r="Q3107" t="s">
        <v>13758</v>
      </c>
      <c r="R3107" t="s">
        <v>13759</v>
      </c>
      <c r="S3107" t="s">
        <v>13760</v>
      </c>
      <c r="T3107">
        <v>6.5</v>
      </c>
      <c r="U3107">
        <v>40815</v>
      </c>
      <c r="V3107" s="12">
        <f>W3107*1.28378472222222</f>
        <v>77027083.333333209</v>
      </c>
      <c r="W3107" s="3">
        <v>60000000</v>
      </c>
      <c r="X3107" s="13">
        <f>Y3107*1.28378472222222</f>
        <v>16805550.798263859</v>
      </c>
      <c r="Y3107" s="3">
        <v>13090630</v>
      </c>
      <c r="Z3107" s="13">
        <f>AA3107*1.28378472222222</f>
        <v>22925903.312743016</v>
      </c>
      <c r="AA3107" s="3">
        <v>17858059</v>
      </c>
      <c r="AB3107">
        <v>266</v>
      </c>
    </row>
    <row r="3108" spans="1:28" hidden="1" x14ac:dyDescent="0.2">
      <c r="A3108" t="s">
        <v>28231</v>
      </c>
      <c r="B3108" t="s">
        <v>28232</v>
      </c>
      <c r="C3108">
        <v>2011</v>
      </c>
      <c r="D3108" t="s">
        <v>21170</v>
      </c>
      <c r="E3108" t="s">
        <v>16512</v>
      </c>
      <c r="F3108" t="s">
        <v>44044</v>
      </c>
      <c r="G3108" t="s">
        <v>44042</v>
      </c>
      <c r="H3108">
        <v>155</v>
      </c>
      <c r="I3108" t="s">
        <v>943</v>
      </c>
      <c r="J3108" t="s">
        <v>2402</v>
      </c>
      <c r="M3108" t="s">
        <v>28233</v>
      </c>
      <c r="N3108" t="s">
        <v>28233</v>
      </c>
      <c r="O3108" t="s">
        <v>28234</v>
      </c>
      <c r="P3108" t="s">
        <v>28235</v>
      </c>
      <c r="Q3108" t="s">
        <v>28236</v>
      </c>
      <c r="R3108" t="s">
        <v>28237</v>
      </c>
      <c r="S3108" t="s">
        <v>28238</v>
      </c>
      <c r="T3108">
        <v>7.6</v>
      </c>
      <c r="U3108">
        <v>12372</v>
      </c>
      <c r="W3108" t="s">
        <v>13478</v>
      </c>
      <c r="X3108"/>
      <c r="Y3108"/>
      <c r="Z3108"/>
      <c r="AA3108">
        <v>1373444</v>
      </c>
      <c r="AB3108">
        <v>49</v>
      </c>
    </row>
    <row r="3109" spans="1:28" hidden="1" x14ac:dyDescent="0.2">
      <c r="A3109" t="s">
        <v>28239</v>
      </c>
      <c r="B3109" t="s">
        <v>28240</v>
      </c>
      <c r="C3109">
        <v>2011</v>
      </c>
      <c r="D3109" t="s">
        <v>17171</v>
      </c>
      <c r="E3109" t="s">
        <v>1045</v>
      </c>
      <c r="F3109" t="s">
        <v>44032</v>
      </c>
      <c r="H3109">
        <v>93</v>
      </c>
      <c r="I3109" t="s">
        <v>5481</v>
      </c>
      <c r="J3109" t="s">
        <v>308</v>
      </c>
      <c r="K3109" t="s">
        <v>209</v>
      </c>
      <c r="M3109" t="s">
        <v>28241</v>
      </c>
      <c r="N3109" t="s">
        <v>28241</v>
      </c>
      <c r="O3109" t="s">
        <v>28242</v>
      </c>
      <c r="P3109" t="s">
        <v>5485</v>
      </c>
      <c r="Q3109" t="s">
        <v>28243</v>
      </c>
      <c r="R3109" t="s">
        <v>28244</v>
      </c>
      <c r="S3109" t="s">
        <v>28245</v>
      </c>
      <c r="T3109">
        <v>7.3</v>
      </c>
      <c r="U3109">
        <v>16880</v>
      </c>
      <c r="W3109">
        <v>5000000</v>
      </c>
      <c r="X3109"/>
      <c r="Y3109"/>
      <c r="Z3109"/>
      <c r="AA3109">
        <v>10911008</v>
      </c>
      <c r="AB3109">
        <v>25</v>
      </c>
    </row>
    <row r="3110" spans="1:28" hidden="1" x14ac:dyDescent="0.2">
      <c r="A3110" t="s">
        <v>28246</v>
      </c>
      <c r="B3110" t="s">
        <v>28247</v>
      </c>
      <c r="C3110">
        <v>2013</v>
      </c>
      <c r="D3110" s="1">
        <v>41793</v>
      </c>
      <c r="E3110" t="s">
        <v>44037</v>
      </c>
      <c r="F3110" t="s">
        <v>44031</v>
      </c>
      <c r="G3110" t="s">
        <v>44032</v>
      </c>
      <c r="H3110">
        <v>94</v>
      </c>
      <c r="I3110" t="s">
        <v>319</v>
      </c>
      <c r="J3110" t="s">
        <v>26</v>
      </c>
      <c r="M3110" t="s">
        <v>28248</v>
      </c>
      <c r="N3110" t="s">
        <v>28249</v>
      </c>
      <c r="O3110" t="s">
        <v>28250</v>
      </c>
      <c r="P3110" t="s">
        <v>20095</v>
      </c>
      <c r="Q3110" t="s">
        <v>28251</v>
      </c>
      <c r="R3110" t="s">
        <v>28252</v>
      </c>
      <c r="S3110" t="s">
        <v>28253</v>
      </c>
      <c r="T3110">
        <v>4.8</v>
      </c>
      <c r="U3110">
        <v>12043</v>
      </c>
      <c r="W3110"/>
      <c r="X3110"/>
      <c r="Y3110"/>
      <c r="Z3110"/>
      <c r="AA3110">
        <v>44095996</v>
      </c>
      <c r="AB3110">
        <v>61</v>
      </c>
    </row>
    <row r="3111" spans="1:28" x14ac:dyDescent="0.2">
      <c r="A3111" t="s">
        <v>13554</v>
      </c>
      <c r="B3111" t="s">
        <v>13555</v>
      </c>
      <c r="C3111">
        <v>2009</v>
      </c>
      <c r="D3111" s="1">
        <v>40364</v>
      </c>
      <c r="E3111" t="s">
        <v>16512</v>
      </c>
      <c r="F3111" t="s">
        <v>44031</v>
      </c>
      <c r="G3111" t="s">
        <v>44034</v>
      </c>
      <c r="H3111">
        <v>119</v>
      </c>
      <c r="I3111" t="s">
        <v>25</v>
      </c>
      <c r="J3111" t="s">
        <v>26</v>
      </c>
      <c r="K3111" t="s">
        <v>308</v>
      </c>
      <c r="L3111" t="s">
        <v>27</v>
      </c>
      <c r="M3111" t="s">
        <v>10118</v>
      </c>
      <c r="N3111" t="s">
        <v>13556</v>
      </c>
      <c r="O3111" t="s">
        <v>13557</v>
      </c>
      <c r="P3111" t="s">
        <v>13558</v>
      </c>
      <c r="Q3111" t="s">
        <v>13559</v>
      </c>
      <c r="R3111" t="s">
        <v>13560</v>
      </c>
      <c r="S3111" t="s">
        <v>13561</v>
      </c>
      <c r="T3111">
        <v>5.8</v>
      </c>
      <c r="U3111">
        <v>42713</v>
      </c>
      <c r="V3111" s="12">
        <f>W3111*1.20636999678377</f>
        <v>48254799.871350802</v>
      </c>
      <c r="W3111" s="3">
        <v>40000000</v>
      </c>
      <c r="X3111" s="13">
        <f>Y3111*1.20636999678377</f>
        <v>16731766.765942449</v>
      </c>
      <c r="Y3111" s="3">
        <v>13869515</v>
      </c>
      <c r="Z3111" s="13">
        <f>AA3111*1.20636999678377</f>
        <v>47399945.583339877</v>
      </c>
      <c r="AA3111" s="3">
        <v>39291383</v>
      </c>
      <c r="AB3111">
        <v>198</v>
      </c>
    </row>
    <row r="3112" spans="1:28" x14ac:dyDescent="0.2">
      <c r="A3112" t="s">
        <v>173</v>
      </c>
      <c r="B3112" t="s">
        <v>174</v>
      </c>
      <c r="C3112">
        <v>2001</v>
      </c>
      <c r="D3112" t="s">
        <v>175</v>
      </c>
      <c r="E3112" t="s">
        <v>176</v>
      </c>
      <c r="H3112">
        <v>111</v>
      </c>
      <c r="I3112" t="s">
        <v>177</v>
      </c>
      <c r="J3112" t="s">
        <v>26</v>
      </c>
      <c r="M3112" t="s">
        <v>178</v>
      </c>
      <c r="N3112" t="s">
        <v>179</v>
      </c>
      <c r="O3112" t="s">
        <v>180</v>
      </c>
      <c r="P3112" t="s">
        <v>181</v>
      </c>
      <c r="Q3112" t="s">
        <v>182</v>
      </c>
      <c r="R3112" t="s">
        <v>183</v>
      </c>
      <c r="S3112" t="s">
        <v>184</v>
      </c>
      <c r="T3112">
        <v>6.7</v>
      </c>
      <c r="U3112">
        <v>31614</v>
      </c>
      <c r="V3112" s="12">
        <f>W3112*1.46138339920949</f>
        <v>55532569.169960618</v>
      </c>
      <c r="W3112" s="3">
        <v>38000000</v>
      </c>
      <c r="X3112" s="13">
        <f>Y3112*1.46138339920949</f>
        <v>16709773.445375537</v>
      </c>
      <c r="Y3112" s="3">
        <v>11434216</v>
      </c>
      <c r="Z3112" s="13">
        <f>AA3112*1.46138339920949</f>
        <v>36082200.596561357</v>
      </c>
      <c r="AA3112" s="3">
        <v>24690441</v>
      </c>
      <c r="AB3112">
        <v>210</v>
      </c>
    </row>
    <row r="3113" spans="1:28" x14ac:dyDescent="0.2">
      <c r="A3113" t="s">
        <v>8356</v>
      </c>
      <c r="B3113" t="s">
        <v>8357</v>
      </c>
      <c r="C3113">
        <v>2004</v>
      </c>
      <c r="D3113" t="s">
        <v>6520</v>
      </c>
      <c r="E3113" t="s">
        <v>1045</v>
      </c>
      <c r="F3113" t="s">
        <v>44036</v>
      </c>
      <c r="H3113">
        <v>101</v>
      </c>
      <c r="I3113" t="s">
        <v>8358</v>
      </c>
      <c r="J3113" t="s">
        <v>26</v>
      </c>
      <c r="K3113" t="s">
        <v>27</v>
      </c>
      <c r="L3113" t="s">
        <v>307</v>
      </c>
      <c r="M3113" t="s">
        <v>8359</v>
      </c>
      <c r="N3113" t="s">
        <v>8360</v>
      </c>
      <c r="O3113" t="s">
        <v>8361</v>
      </c>
      <c r="P3113" t="s">
        <v>8362</v>
      </c>
      <c r="Q3113" t="s">
        <v>8363</v>
      </c>
      <c r="R3113" t="s">
        <v>8364</v>
      </c>
      <c r="S3113" t="s">
        <v>8365</v>
      </c>
      <c r="T3113">
        <v>6.1</v>
      </c>
      <c r="U3113">
        <v>35673</v>
      </c>
      <c r="V3113" s="12">
        <f>W3113*1.37009528851244</f>
        <v>31512191.63578612</v>
      </c>
      <c r="W3113" s="3">
        <v>23000000</v>
      </c>
      <c r="X3113" s="13">
        <f>Y3113*1.37009528851244</f>
        <v>16709169.723059814</v>
      </c>
      <c r="Y3113" s="3">
        <v>12195626</v>
      </c>
      <c r="Z3113" s="13">
        <f>AA3113*1.37009528851244</f>
        <v>16870425.828231864</v>
      </c>
      <c r="AA3113" s="3">
        <v>12313323</v>
      </c>
      <c r="AB3113">
        <v>137</v>
      </c>
    </row>
    <row r="3114" spans="1:28" hidden="1" x14ac:dyDescent="0.2">
      <c r="A3114" t="s">
        <v>28279</v>
      </c>
      <c r="B3114" t="s">
        <v>28280</v>
      </c>
      <c r="C3114">
        <v>2011</v>
      </c>
      <c r="D3114" s="1">
        <v>40608</v>
      </c>
      <c r="E3114" t="s">
        <v>16512</v>
      </c>
      <c r="F3114" t="s">
        <v>44038</v>
      </c>
      <c r="H3114">
        <v>145</v>
      </c>
      <c r="I3114" t="s">
        <v>943</v>
      </c>
      <c r="J3114" t="s">
        <v>944</v>
      </c>
      <c r="K3114" t="s">
        <v>26</v>
      </c>
      <c r="M3114" t="s">
        <v>13588</v>
      </c>
      <c r="N3114" t="s">
        <v>28281</v>
      </c>
      <c r="O3114" t="s">
        <v>28282</v>
      </c>
      <c r="P3114" t="s">
        <v>9379</v>
      </c>
      <c r="Q3114" t="s">
        <v>28283</v>
      </c>
      <c r="R3114" t="s">
        <v>28284</v>
      </c>
      <c r="S3114" t="s">
        <v>28285</v>
      </c>
      <c r="T3114">
        <v>4.7</v>
      </c>
      <c r="U3114">
        <v>14701</v>
      </c>
      <c r="W3114"/>
      <c r="X3114"/>
      <c r="Y3114">
        <v>955148</v>
      </c>
      <c r="Z3114"/>
      <c r="AA3114">
        <v>2332914</v>
      </c>
      <c r="AB3114">
        <v>52</v>
      </c>
    </row>
    <row r="3115" spans="1:28" x14ac:dyDescent="0.2">
      <c r="A3115" t="s">
        <v>8729</v>
      </c>
      <c r="B3115" t="s">
        <v>8730</v>
      </c>
      <c r="C3115">
        <v>2005</v>
      </c>
      <c r="D3115" t="s">
        <v>8731</v>
      </c>
      <c r="E3115" t="s">
        <v>1045</v>
      </c>
      <c r="F3115" t="s">
        <v>44044</v>
      </c>
      <c r="G3115" t="s">
        <v>44042</v>
      </c>
      <c r="H3115">
        <v>96</v>
      </c>
      <c r="I3115" t="s">
        <v>8732</v>
      </c>
      <c r="J3115" t="s">
        <v>26</v>
      </c>
      <c r="K3115" t="s">
        <v>308</v>
      </c>
      <c r="M3115" t="s">
        <v>8733</v>
      </c>
      <c r="N3115" t="s">
        <v>8733</v>
      </c>
      <c r="O3115" t="s">
        <v>8734</v>
      </c>
      <c r="P3115" t="s">
        <v>2686</v>
      </c>
      <c r="Q3115" t="s">
        <v>8735</v>
      </c>
      <c r="R3115" t="s">
        <v>8736</v>
      </c>
      <c r="S3115" t="s">
        <v>8737</v>
      </c>
      <c r="T3115">
        <v>6.7</v>
      </c>
      <c r="U3115">
        <v>43501</v>
      </c>
      <c r="V3115" s="12">
        <f>W3115*1.32519713261649</f>
        <v>16564964.157706125</v>
      </c>
      <c r="W3115" s="3">
        <v>12500000</v>
      </c>
      <c r="X3115" s="13">
        <f>Y3115*1.32519713261649</f>
        <v>16690457.67577064</v>
      </c>
      <c r="Y3115" s="3">
        <v>12594698</v>
      </c>
      <c r="Z3115" s="13">
        <f>AA3115*1.32519713261649</f>
        <v>23000476.586523343</v>
      </c>
      <c r="AA3115" s="3">
        <v>17356268</v>
      </c>
      <c r="AB3115">
        <v>238</v>
      </c>
    </row>
    <row r="3116" spans="1:28" x14ac:dyDescent="0.2">
      <c r="A3116" t="s">
        <v>16624</v>
      </c>
      <c r="B3116" t="s">
        <v>16625</v>
      </c>
      <c r="C3116">
        <v>2007</v>
      </c>
      <c r="D3116" s="1">
        <v>39455</v>
      </c>
      <c r="E3116" t="s">
        <v>1045</v>
      </c>
      <c r="F3116" t="s">
        <v>44050</v>
      </c>
      <c r="H3116">
        <v>84</v>
      </c>
      <c r="I3116" t="s">
        <v>25</v>
      </c>
      <c r="J3116" t="s">
        <v>26</v>
      </c>
      <c r="M3116" t="s">
        <v>5905</v>
      </c>
      <c r="N3116" t="s">
        <v>16626</v>
      </c>
      <c r="O3116" t="s">
        <v>16627</v>
      </c>
      <c r="P3116" t="s">
        <v>16628</v>
      </c>
      <c r="Q3116" t="s">
        <v>16629</v>
      </c>
      <c r="R3116" t="s">
        <v>16630</v>
      </c>
      <c r="S3116" t="s">
        <v>16631</v>
      </c>
      <c r="T3116">
        <v>4.3</v>
      </c>
      <c r="U3116">
        <v>10934</v>
      </c>
      <c r="V3116" s="12">
        <f>W3116*1.24823238899982</f>
        <v>24964647.779996399</v>
      </c>
      <c r="W3116" s="3">
        <v>20000000</v>
      </c>
      <c r="X3116" s="13">
        <f>Y3116*1.24823238899982</f>
        <v>16663811.272183198</v>
      </c>
      <c r="Y3116" s="3">
        <v>13349927</v>
      </c>
      <c r="Z3116" s="13">
        <f>AA3116*144548551.06</f>
        <v>1957065093278203.2</v>
      </c>
      <c r="AA3116" s="3">
        <v>13539154</v>
      </c>
      <c r="AB3116">
        <v>47</v>
      </c>
    </row>
    <row r="3117" spans="1:28" x14ac:dyDescent="0.2">
      <c r="A3117" t="s">
        <v>24212</v>
      </c>
      <c r="B3117" t="s">
        <v>24213</v>
      </c>
      <c r="C3117">
        <v>2016</v>
      </c>
      <c r="D3117" t="s">
        <v>24214</v>
      </c>
      <c r="E3117" t="s">
        <v>44035</v>
      </c>
      <c r="F3117" t="s">
        <v>44044</v>
      </c>
      <c r="G3117" t="s">
        <v>44032</v>
      </c>
      <c r="H3117">
        <v>127</v>
      </c>
      <c r="I3117" t="s">
        <v>495</v>
      </c>
      <c r="J3117" t="s">
        <v>26</v>
      </c>
      <c r="K3117" t="s">
        <v>308</v>
      </c>
      <c r="M3117" t="s">
        <v>21979</v>
      </c>
      <c r="N3117" t="s">
        <v>24215</v>
      </c>
      <c r="O3117" t="s">
        <v>24216</v>
      </c>
      <c r="P3117" t="s">
        <v>24217</v>
      </c>
      <c r="Q3117" t="s">
        <v>24218</v>
      </c>
      <c r="R3117" t="s">
        <v>24219</v>
      </c>
      <c r="S3117" t="s">
        <v>24220</v>
      </c>
      <c r="T3117">
        <v>7</v>
      </c>
      <c r="U3117">
        <v>66407</v>
      </c>
      <c r="V3117" s="12">
        <f>W3117*1.07834771485832</f>
        <v>30193736.01603296</v>
      </c>
      <c r="W3117" s="3">
        <v>28000000</v>
      </c>
      <c r="X3117" s="13">
        <f>Y3117*1.07834771485832</f>
        <v>16646246.631506633</v>
      </c>
      <c r="Y3117" s="3">
        <v>15436808</v>
      </c>
      <c r="Z3117" s="13">
        <f>AA3117*1.07834771485832</f>
        <v>22657282.455136798</v>
      </c>
      <c r="AA3117" s="3">
        <v>21011110</v>
      </c>
      <c r="AB3117">
        <v>109</v>
      </c>
    </row>
    <row r="3118" spans="1:28" hidden="1" x14ac:dyDescent="0.2">
      <c r="A3118" t="s">
        <v>28307</v>
      </c>
      <c r="B3118">
        <v>40858</v>
      </c>
      <c r="C3118">
        <v>2011</v>
      </c>
      <c r="D3118" s="1">
        <v>40613</v>
      </c>
      <c r="E3118" t="s">
        <v>3496</v>
      </c>
      <c r="F3118" t="s">
        <v>44045</v>
      </c>
      <c r="G3118" t="s">
        <v>44042</v>
      </c>
      <c r="H3118">
        <v>90</v>
      </c>
      <c r="I3118" t="s">
        <v>3904</v>
      </c>
      <c r="J3118" t="s">
        <v>26</v>
      </c>
      <c r="K3118" t="s">
        <v>308</v>
      </c>
      <c r="M3118" t="s">
        <v>12690</v>
      </c>
      <c r="N3118" t="s">
        <v>12690</v>
      </c>
      <c r="O3118" t="s">
        <v>28308</v>
      </c>
      <c r="P3118" t="s">
        <v>28309</v>
      </c>
      <c r="Q3118" t="s">
        <v>28310</v>
      </c>
      <c r="R3118" t="s">
        <v>28311</v>
      </c>
      <c r="S3118" t="s">
        <v>28312</v>
      </c>
      <c r="T3118">
        <v>3.9</v>
      </c>
      <c r="U3118">
        <v>11951</v>
      </c>
      <c r="W3118"/>
      <c r="X3118"/>
      <c r="Y3118">
        <v>32771</v>
      </c>
      <c r="Z3118"/>
      <c r="AA3118">
        <v>6963872</v>
      </c>
      <c r="AB3118">
        <v>71</v>
      </c>
    </row>
    <row r="3119" spans="1:28" x14ac:dyDescent="0.2">
      <c r="A3119" t="s">
        <v>33837</v>
      </c>
      <c r="B3119" t="s">
        <v>33838</v>
      </c>
      <c r="C3119">
        <v>2014</v>
      </c>
      <c r="D3119" s="1">
        <v>41919</v>
      </c>
      <c r="E3119" t="s">
        <v>1045</v>
      </c>
      <c r="F3119" t="s">
        <v>44032</v>
      </c>
      <c r="G3119" t="s">
        <v>44036</v>
      </c>
      <c r="H3119">
        <v>94</v>
      </c>
      <c r="I3119" t="s">
        <v>25</v>
      </c>
      <c r="J3119" t="s">
        <v>26</v>
      </c>
      <c r="M3119" t="s">
        <v>6655</v>
      </c>
      <c r="N3119" t="s">
        <v>4043</v>
      </c>
      <c r="O3119" t="s">
        <v>33839</v>
      </c>
      <c r="P3119" t="s">
        <v>1309</v>
      </c>
      <c r="Q3119" t="s">
        <v>33840</v>
      </c>
      <c r="R3119" t="s">
        <v>33841</v>
      </c>
      <c r="S3119" t="s">
        <v>33842</v>
      </c>
      <c r="T3119">
        <v>5.8</v>
      </c>
      <c r="U3119">
        <v>12539</v>
      </c>
      <c r="V3119" s="12">
        <f>W3119*1.09324733035956</f>
        <v>19678451.946472079</v>
      </c>
      <c r="W3119" s="3">
        <v>18000000</v>
      </c>
      <c r="X3119" s="13">
        <f>Y3119*1.09324733035956</f>
        <v>16574505.219362548</v>
      </c>
      <c r="Y3119" s="3">
        <v>15160801</v>
      </c>
      <c r="Z3119" s="13">
        <f>AA3119*1.09324733035956</f>
        <v>27789414.597767219</v>
      </c>
      <c r="AA3119" s="3">
        <v>25419147</v>
      </c>
      <c r="AB3119">
        <v>63</v>
      </c>
    </row>
    <row r="3120" spans="1:28" hidden="1" x14ac:dyDescent="0.2">
      <c r="A3120" t="s">
        <v>28320</v>
      </c>
      <c r="B3120" t="s">
        <v>28321</v>
      </c>
      <c r="C3120">
        <v>2016</v>
      </c>
      <c r="D3120" s="1">
        <v>42833</v>
      </c>
      <c r="E3120" t="s">
        <v>16512</v>
      </c>
      <c r="F3120" t="s">
        <v>44044</v>
      </c>
      <c r="G3120" t="s">
        <v>44032</v>
      </c>
      <c r="H3120">
        <v>102</v>
      </c>
      <c r="I3120" t="s">
        <v>28322</v>
      </c>
      <c r="J3120" t="s">
        <v>26</v>
      </c>
      <c r="K3120" t="s">
        <v>4487</v>
      </c>
      <c r="M3120" t="s">
        <v>11212</v>
      </c>
      <c r="N3120" t="s">
        <v>24639</v>
      </c>
      <c r="O3120" t="s">
        <v>28323</v>
      </c>
      <c r="P3120" t="s">
        <v>13712</v>
      </c>
      <c r="Q3120" t="s">
        <v>28324</v>
      </c>
      <c r="R3120" t="s">
        <v>28325</v>
      </c>
      <c r="S3120" t="s">
        <v>28326</v>
      </c>
      <c r="T3120">
        <v>6.4</v>
      </c>
      <c r="U3120">
        <v>11778</v>
      </c>
      <c r="W3120">
        <v>10000000</v>
      </c>
      <c r="X3120"/>
      <c r="Y3120"/>
      <c r="Z3120"/>
      <c r="AA3120">
        <v>315132</v>
      </c>
      <c r="AB3120">
        <v>65</v>
      </c>
    </row>
    <row r="3121" spans="1:28" x14ac:dyDescent="0.2">
      <c r="A3121" t="s">
        <v>2255</v>
      </c>
      <c r="B3121" t="s">
        <v>2256</v>
      </c>
      <c r="C3121">
        <v>2001</v>
      </c>
      <c r="D3121" s="1">
        <v>36985</v>
      </c>
      <c r="E3121" t="s">
        <v>16512</v>
      </c>
      <c r="F3121" t="s">
        <v>44044</v>
      </c>
      <c r="G3121" t="s">
        <v>44032</v>
      </c>
      <c r="H3121">
        <v>108</v>
      </c>
      <c r="I3121" t="s">
        <v>25</v>
      </c>
      <c r="J3121" t="s">
        <v>26</v>
      </c>
      <c r="M3121" t="s">
        <v>2257</v>
      </c>
      <c r="N3121" t="s">
        <v>2258</v>
      </c>
      <c r="O3121" t="s">
        <v>2259</v>
      </c>
      <c r="P3121" t="s">
        <v>1697</v>
      </c>
      <c r="Q3121" t="s">
        <v>2260</v>
      </c>
      <c r="R3121" t="s">
        <v>2261</v>
      </c>
      <c r="S3121" t="s">
        <v>2262</v>
      </c>
      <c r="T3121">
        <v>6.1</v>
      </c>
      <c r="U3121">
        <v>28162</v>
      </c>
      <c r="V3121" s="12">
        <f>W3121*1.46138339920949</f>
        <v>43841501.976284698</v>
      </c>
      <c r="W3121" s="3">
        <v>30000000</v>
      </c>
      <c r="X3121" s="13">
        <f>Y3121*1.46138339920949</f>
        <v>16554688.516284628</v>
      </c>
      <c r="Y3121" s="3">
        <v>11328094</v>
      </c>
      <c r="Z3121" s="13">
        <f>AA3121*1.46138339920949</f>
        <v>26590762.39249019</v>
      </c>
      <c r="AA3121" s="3">
        <v>18195610</v>
      </c>
      <c r="AB3121">
        <v>225</v>
      </c>
    </row>
    <row r="3122" spans="1:28" hidden="1" x14ac:dyDescent="0.2">
      <c r="A3122" t="s">
        <v>28335</v>
      </c>
      <c r="B3122" t="s">
        <v>28336</v>
      </c>
      <c r="C3122">
        <v>2012</v>
      </c>
      <c r="D3122" s="1">
        <v>41431</v>
      </c>
      <c r="E3122" t="s">
        <v>3496</v>
      </c>
      <c r="F3122" t="s">
        <v>44033</v>
      </c>
      <c r="G3122" t="s">
        <v>44042</v>
      </c>
      <c r="H3122">
        <v>84</v>
      </c>
      <c r="I3122" t="s">
        <v>25</v>
      </c>
      <c r="J3122" t="s">
        <v>26</v>
      </c>
      <c r="M3122" t="s">
        <v>2328</v>
      </c>
      <c r="N3122" t="s">
        <v>28337</v>
      </c>
      <c r="O3122" t="s">
        <v>28338</v>
      </c>
      <c r="P3122" t="s">
        <v>28339</v>
      </c>
      <c r="Q3122" t="s">
        <v>28340</v>
      </c>
      <c r="R3122" t="s">
        <v>28341</v>
      </c>
      <c r="S3122" t="s">
        <v>28342</v>
      </c>
      <c r="T3122">
        <v>5.6</v>
      </c>
      <c r="U3122">
        <v>24893</v>
      </c>
      <c r="W3122"/>
      <c r="X3122"/>
      <c r="Y3122">
        <v>30668</v>
      </c>
      <c r="Z3122"/>
      <c r="AA3122">
        <v>1581252</v>
      </c>
      <c r="AB3122">
        <v>152</v>
      </c>
    </row>
    <row r="3123" spans="1:28" x14ac:dyDescent="0.2">
      <c r="A3123" t="s">
        <v>10066</v>
      </c>
      <c r="B3123" t="s">
        <v>10067</v>
      </c>
      <c r="C3123">
        <v>2005</v>
      </c>
      <c r="D3123" s="1">
        <v>38779</v>
      </c>
      <c r="E3123" t="s">
        <v>1045</v>
      </c>
      <c r="F3123" t="s">
        <v>44032</v>
      </c>
      <c r="H3123">
        <v>102</v>
      </c>
      <c r="I3123" t="s">
        <v>97</v>
      </c>
      <c r="J3123" t="s">
        <v>26</v>
      </c>
      <c r="M3123" t="s">
        <v>2666</v>
      </c>
      <c r="N3123" t="s">
        <v>10068</v>
      </c>
      <c r="O3123" t="s">
        <v>10069</v>
      </c>
      <c r="P3123" t="s">
        <v>1391</v>
      </c>
      <c r="Q3123" t="s">
        <v>10070</v>
      </c>
      <c r="R3123" t="s">
        <v>10071</v>
      </c>
      <c r="S3123" t="s">
        <v>10072</v>
      </c>
      <c r="T3123">
        <v>6.5</v>
      </c>
      <c r="U3123">
        <v>76767</v>
      </c>
      <c r="V3123" s="12">
        <f>W3123*1.32519713261649</f>
        <v>29154336.917562779</v>
      </c>
      <c r="W3123" s="3">
        <v>22000000</v>
      </c>
      <c r="X3123" s="13">
        <f>Y3123*1.32519713261649</f>
        <v>16542137.637096805</v>
      </c>
      <c r="Y3123" s="3">
        <v>12482775</v>
      </c>
      <c r="Z3123" s="13">
        <f>AA3123*1.32519713261649</f>
        <v>25346247.786881767</v>
      </c>
      <c r="AA3123" s="3">
        <v>19126398</v>
      </c>
      <c r="AB3123">
        <v>335</v>
      </c>
    </row>
    <row r="3124" spans="1:28" x14ac:dyDescent="0.2">
      <c r="A3124" t="s">
        <v>14256</v>
      </c>
      <c r="B3124" t="s">
        <v>14257</v>
      </c>
      <c r="C3124">
        <v>2007</v>
      </c>
      <c r="D3124" s="1">
        <v>39093</v>
      </c>
      <c r="E3124" t="s">
        <v>1045</v>
      </c>
      <c r="F3124" t="s">
        <v>44040</v>
      </c>
      <c r="H3124">
        <v>89</v>
      </c>
      <c r="I3124" t="s">
        <v>25</v>
      </c>
      <c r="J3124" t="s">
        <v>26</v>
      </c>
      <c r="M3124" t="s">
        <v>14258</v>
      </c>
      <c r="N3124" t="s">
        <v>14259</v>
      </c>
      <c r="O3124" t="s">
        <v>14260</v>
      </c>
      <c r="P3124" t="s">
        <v>4993</v>
      </c>
      <c r="Q3124" t="s">
        <v>14261</v>
      </c>
      <c r="R3124" t="s">
        <v>14262</v>
      </c>
      <c r="S3124" t="s">
        <v>14263</v>
      </c>
      <c r="T3124">
        <v>3.1</v>
      </c>
      <c r="U3124">
        <v>15427</v>
      </c>
      <c r="V3124" s="12">
        <f>W3124*1.24823238899982</f>
        <v>7489394.3339989195</v>
      </c>
      <c r="W3124" s="3">
        <v>6000000</v>
      </c>
      <c r="X3124" s="13">
        <f>Y3124*1.24823238899982</f>
        <v>16520688.94646048</v>
      </c>
      <c r="Y3124" s="3">
        <v>13235267</v>
      </c>
      <c r="Z3124" s="13">
        <f>AA3124*144548551.06</f>
        <v>2630407513962142</v>
      </c>
      <c r="AA3124" s="3">
        <v>18197398</v>
      </c>
      <c r="AB3124">
        <v>46</v>
      </c>
    </row>
    <row r="3125" spans="1:28" hidden="1" x14ac:dyDescent="0.2">
      <c r="A3125" t="s">
        <v>28358</v>
      </c>
      <c r="B3125" t="s">
        <v>28359</v>
      </c>
      <c r="C3125">
        <v>2011</v>
      </c>
      <c r="D3125" t="s">
        <v>17321</v>
      </c>
      <c r="E3125" t="s">
        <v>176</v>
      </c>
      <c r="F3125" t="s">
        <v>44046</v>
      </c>
      <c r="H3125">
        <v>101</v>
      </c>
      <c r="I3125" t="s">
        <v>25</v>
      </c>
      <c r="J3125" t="s">
        <v>26</v>
      </c>
      <c r="M3125" t="s">
        <v>5927</v>
      </c>
      <c r="N3125" t="s">
        <v>28360</v>
      </c>
      <c r="O3125" t="s">
        <v>28361</v>
      </c>
      <c r="P3125" t="s">
        <v>28362</v>
      </c>
      <c r="Q3125" t="s">
        <v>28363</v>
      </c>
      <c r="R3125" t="s">
        <v>28364</v>
      </c>
      <c r="S3125" t="s">
        <v>28365</v>
      </c>
      <c r="T3125">
        <v>6</v>
      </c>
      <c r="U3125">
        <v>21521</v>
      </c>
      <c r="W3125"/>
      <c r="X3125"/>
      <c r="Y3125"/>
      <c r="Z3125"/>
      <c r="AA3125">
        <v>1449</v>
      </c>
      <c r="AB3125">
        <v>158</v>
      </c>
    </row>
    <row r="3126" spans="1:28" x14ac:dyDescent="0.2">
      <c r="A3126" t="s">
        <v>20957</v>
      </c>
      <c r="B3126" t="s">
        <v>20958</v>
      </c>
      <c r="C3126">
        <v>2009</v>
      </c>
      <c r="D3126" t="s">
        <v>11435</v>
      </c>
      <c r="E3126" t="s">
        <v>16512</v>
      </c>
      <c r="F3126" t="s">
        <v>44042</v>
      </c>
      <c r="H3126">
        <v>96</v>
      </c>
      <c r="I3126" t="s">
        <v>25</v>
      </c>
      <c r="J3126" t="s">
        <v>26</v>
      </c>
      <c r="M3126" t="s">
        <v>15174</v>
      </c>
      <c r="N3126" t="s">
        <v>15174</v>
      </c>
      <c r="O3126" t="s">
        <v>20959</v>
      </c>
      <c r="P3126" t="s">
        <v>1671</v>
      </c>
      <c r="Q3126" t="s">
        <v>15176</v>
      </c>
      <c r="R3126" t="s">
        <v>20960</v>
      </c>
      <c r="S3126" t="s">
        <v>20961</v>
      </c>
      <c r="T3126">
        <v>6.2</v>
      </c>
      <c r="U3126">
        <v>138411</v>
      </c>
      <c r="V3126" s="12">
        <f>W3126*1.20636999678377</f>
        <v>24127399.935675401</v>
      </c>
      <c r="W3126" s="3">
        <v>20000000</v>
      </c>
      <c r="X3126" s="13">
        <f>Y3126*1.20636999678377</f>
        <v>16508267.422118308</v>
      </c>
      <c r="Y3126" s="3">
        <v>13684249</v>
      </c>
      <c r="Z3126" s="13">
        <f>AA3126*1.20636999678377</f>
        <v>41707276.174976759</v>
      </c>
      <c r="AA3126" s="3">
        <v>34572541</v>
      </c>
      <c r="AB3126">
        <v>243</v>
      </c>
    </row>
    <row r="3127" spans="1:28" x14ac:dyDescent="0.2">
      <c r="A3127" t="s">
        <v>2690</v>
      </c>
      <c r="B3127" t="s">
        <v>2691</v>
      </c>
      <c r="C3127">
        <v>2001</v>
      </c>
      <c r="D3127" t="s">
        <v>985</v>
      </c>
      <c r="E3127" t="s">
        <v>16512</v>
      </c>
      <c r="F3127" t="s">
        <v>44031</v>
      </c>
      <c r="G3127" t="s">
        <v>44032</v>
      </c>
      <c r="H3127">
        <v>142</v>
      </c>
      <c r="I3127" t="s">
        <v>817</v>
      </c>
      <c r="J3127" t="s">
        <v>27</v>
      </c>
      <c r="K3127" t="s">
        <v>307</v>
      </c>
      <c r="L3127" t="s">
        <v>64</v>
      </c>
      <c r="M3127" t="s">
        <v>2692</v>
      </c>
      <c r="N3127" t="s">
        <v>2693</v>
      </c>
      <c r="O3127" t="s">
        <v>2694</v>
      </c>
      <c r="P3127" t="s">
        <v>2695</v>
      </c>
      <c r="Q3127" t="s">
        <v>2696</v>
      </c>
      <c r="R3127" t="s">
        <v>2697</v>
      </c>
      <c r="S3127" t="s">
        <v>2698</v>
      </c>
      <c r="T3127">
        <v>7</v>
      </c>
      <c r="U3127">
        <v>61834</v>
      </c>
      <c r="V3127" s="12">
        <f>W3127*1.46138339920949</f>
        <v>42380118.577075213</v>
      </c>
      <c r="W3127" s="3">
        <v>29000000</v>
      </c>
      <c r="X3127" s="13">
        <f>Y3127*1.46138339920949</f>
        <v>16455317.367905181</v>
      </c>
      <c r="Y3127" s="3">
        <v>11260096</v>
      </c>
      <c r="Z3127" s="13">
        <f>AA3127*1.46138339920949</f>
        <v>103397119.35146272</v>
      </c>
      <c r="AA3127" s="3">
        <v>70752904</v>
      </c>
      <c r="AB3127">
        <v>513</v>
      </c>
    </row>
    <row r="3128" spans="1:28" x14ac:dyDescent="0.2">
      <c r="A3128" t="s">
        <v>26532</v>
      </c>
      <c r="B3128" t="s">
        <v>26533</v>
      </c>
      <c r="C3128">
        <v>2018</v>
      </c>
      <c r="D3128" t="s">
        <v>26534</v>
      </c>
      <c r="E3128" t="s">
        <v>16512</v>
      </c>
      <c r="F3128" t="s">
        <v>44031</v>
      </c>
      <c r="G3128" t="s">
        <v>44034</v>
      </c>
      <c r="H3128">
        <v>128</v>
      </c>
      <c r="I3128" t="s">
        <v>8684</v>
      </c>
      <c r="J3128" t="s">
        <v>26</v>
      </c>
      <c r="M3128" t="s">
        <v>26535</v>
      </c>
      <c r="N3128" t="s">
        <v>8396</v>
      </c>
      <c r="O3128" t="s">
        <v>26536</v>
      </c>
      <c r="P3128" t="s">
        <v>26537</v>
      </c>
      <c r="Q3128" t="s">
        <v>26538</v>
      </c>
      <c r="R3128" t="s">
        <v>26539</v>
      </c>
      <c r="S3128" t="s">
        <v>26540</v>
      </c>
      <c r="T3128">
        <v>6.1</v>
      </c>
      <c r="U3128">
        <v>100004</v>
      </c>
      <c r="V3128" s="12">
        <f>W3128*1.03068014830331</f>
        <v>103068014.83033098</v>
      </c>
      <c r="W3128" s="3">
        <v>100000000</v>
      </c>
      <c r="X3128" s="13">
        <f>Y3128*1.03068014830331</f>
        <v>16440420.272792028</v>
      </c>
      <c r="Y3128" s="3">
        <v>15951040</v>
      </c>
      <c r="Z3128" s="13">
        <f>AA3128*1.03068014830331</f>
        <v>86239763.016574353</v>
      </c>
      <c r="AA3128" s="3">
        <v>83672673</v>
      </c>
      <c r="AB3128">
        <v>1040</v>
      </c>
    </row>
    <row r="3129" spans="1:28" x14ac:dyDescent="0.2">
      <c r="A3129" t="s">
        <v>7352</v>
      </c>
      <c r="B3129" t="s">
        <v>7353</v>
      </c>
      <c r="C3129">
        <v>2003</v>
      </c>
      <c r="D3129" t="s">
        <v>6025</v>
      </c>
      <c r="E3129" t="s">
        <v>44035</v>
      </c>
      <c r="F3129" t="s">
        <v>44032</v>
      </c>
      <c r="G3129" t="s">
        <v>44036</v>
      </c>
      <c r="H3129">
        <v>100</v>
      </c>
      <c r="I3129" t="s">
        <v>7354</v>
      </c>
      <c r="J3129" t="s">
        <v>26</v>
      </c>
      <c r="M3129" t="s">
        <v>7355</v>
      </c>
      <c r="N3129" t="s">
        <v>7356</v>
      </c>
      <c r="O3129" t="s">
        <v>7357</v>
      </c>
      <c r="P3129" t="s">
        <v>7358</v>
      </c>
      <c r="Q3129" t="s">
        <v>7359</v>
      </c>
      <c r="R3129" t="s">
        <v>7360</v>
      </c>
      <c r="S3129" t="s">
        <v>7361</v>
      </c>
      <c r="T3129">
        <v>6.9</v>
      </c>
      <c r="U3129">
        <v>71208</v>
      </c>
      <c r="V3129" s="12">
        <f>W3129*1.40658152173913</f>
        <v>16878978.260869559</v>
      </c>
      <c r="W3129" s="3">
        <v>12000000</v>
      </c>
      <c r="X3129" s="13">
        <f>Y3129*1.40658152173913</f>
        <v>16416172.149353256</v>
      </c>
      <c r="Y3129" s="3">
        <v>11670971</v>
      </c>
      <c r="Z3129" s="13">
        <f>AA3129*1.40658152173913</f>
        <v>46459549.419918463</v>
      </c>
      <c r="AA3129" s="3">
        <v>33030115</v>
      </c>
      <c r="AB3129">
        <v>306</v>
      </c>
    </row>
    <row r="3130" spans="1:28" hidden="1" x14ac:dyDescent="0.2">
      <c r="A3130" t="s">
        <v>28400</v>
      </c>
      <c r="B3130" t="s">
        <v>28401</v>
      </c>
      <c r="C3130">
        <v>2011</v>
      </c>
      <c r="D3130" s="1">
        <v>41039</v>
      </c>
      <c r="E3130" t="s">
        <v>1045</v>
      </c>
      <c r="F3130" t="s">
        <v>44032</v>
      </c>
      <c r="G3130" t="s">
        <v>44036</v>
      </c>
      <c r="H3130">
        <v>110</v>
      </c>
      <c r="I3130" t="s">
        <v>25</v>
      </c>
      <c r="J3130" t="s">
        <v>26</v>
      </c>
      <c r="M3130" t="s">
        <v>28402</v>
      </c>
      <c r="N3130" t="s">
        <v>28402</v>
      </c>
      <c r="O3130" t="s">
        <v>28403</v>
      </c>
      <c r="P3130" t="s">
        <v>14357</v>
      </c>
      <c r="Q3130" t="s">
        <v>14358</v>
      </c>
      <c r="R3130" t="s">
        <v>28404</v>
      </c>
      <c r="S3130" t="s">
        <v>28405</v>
      </c>
      <c r="T3130">
        <v>6.1</v>
      </c>
      <c r="U3130">
        <v>23440</v>
      </c>
      <c r="W3130"/>
      <c r="X3130"/>
      <c r="Y3130">
        <v>203373</v>
      </c>
      <c r="Z3130"/>
      <c r="AA3130">
        <v>285984</v>
      </c>
      <c r="AB3130">
        <v>56</v>
      </c>
    </row>
    <row r="3131" spans="1:28" x14ac:dyDescent="0.2">
      <c r="A3131" t="s">
        <v>20215</v>
      </c>
      <c r="B3131" t="s">
        <v>20216</v>
      </c>
      <c r="C3131">
        <v>2010</v>
      </c>
      <c r="D3131" t="s">
        <v>12723</v>
      </c>
      <c r="E3131" t="s">
        <v>16512</v>
      </c>
      <c r="F3131" t="s">
        <v>44033</v>
      </c>
      <c r="G3131" t="s">
        <v>44042</v>
      </c>
      <c r="H3131">
        <v>111</v>
      </c>
      <c r="I3131" t="s">
        <v>433</v>
      </c>
      <c r="J3131" t="s">
        <v>26</v>
      </c>
      <c r="K3131" t="s">
        <v>308</v>
      </c>
      <c r="M3131" t="s">
        <v>20217</v>
      </c>
      <c r="N3131" t="s">
        <v>20218</v>
      </c>
      <c r="O3131" t="s">
        <v>20219</v>
      </c>
      <c r="P3131" t="s">
        <v>602</v>
      </c>
      <c r="Q3131" t="s">
        <v>20220</v>
      </c>
      <c r="R3131" t="s">
        <v>20221</v>
      </c>
      <c r="S3131" t="s">
        <v>20222</v>
      </c>
      <c r="T3131">
        <v>6.3</v>
      </c>
      <c r="U3131">
        <v>99553</v>
      </c>
      <c r="V3131" s="12">
        <f>W3131*1.18690152988223</f>
        <v>37980848.956231363</v>
      </c>
      <c r="W3131" s="3">
        <v>32000000</v>
      </c>
      <c r="X3131" s="13">
        <f>Y3131*1.18690152988223</f>
        <v>16373110.765972933</v>
      </c>
      <c r="Y3131" s="3">
        <v>13794835</v>
      </c>
      <c r="Z3131" s="13">
        <f>AA3131*1.18690152988223</f>
        <v>21850727.792865098</v>
      </c>
      <c r="AA3131" s="3">
        <v>18409891</v>
      </c>
      <c r="AB3131">
        <v>202</v>
      </c>
    </row>
    <row r="3132" spans="1:28" x14ac:dyDescent="0.2">
      <c r="A3132" t="s">
        <v>34420</v>
      </c>
      <c r="B3132" t="s">
        <v>34421</v>
      </c>
      <c r="C3132">
        <v>2014</v>
      </c>
      <c r="D3132" t="s">
        <v>25700</v>
      </c>
      <c r="E3132" t="s">
        <v>176</v>
      </c>
      <c r="F3132" t="s">
        <v>44057</v>
      </c>
      <c r="G3132" t="s">
        <v>44036</v>
      </c>
      <c r="H3132">
        <v>112</v>
      </c>
      <c r="I3132" t="s">
        <v>433</v>
      </c>
      <c r="J3132" t="s">
        <v>26</v>
      </c>
      <c r="M3132" t="s">
        <v>34422</v>
      </c>
      <c r="N3132" t="s">
        <v>34423</v>
      </c>
      <c r="O3132" t="s">
        <v>34424</v>
      </c>
      <c r="P3132" t="s">
        <v>34425</v>
      </c>
      <c r="Q3132" t="s">
        <v>34426</v>
      </c>
      <c r="R3132" t="s">
        <v>34427</v>
      </c>
      <c r="S3132" t="s">
        <v>34428</v>
      </c>
      <c r="T3132">
        <v>6</v>
      </c>
      <c r="U3132">
        <v>32013</v>
      </c>
      <c r="V3132" s="12">
        <f>W3132*1.09324733035956</f>
        <v>49196129.866180204</v>
      </c>
      <c r="W3132" s="3">
        <v>45000000</v>
      </c>
      <c r="X3132" s="13">
        <f>Y3132*1.09324733035956</f>
        <v>16294178.018653741</v>
      </c>
      <c r="Y3132" s="3">
        <v>14904384</v>
      </c>
      <c r="Z3132" s="13">
        <f>AA3132*1.09324733035956</f>
        <v>94200362.458206907</v>
      </c>
      <c r="AA3132" s="3">
        <v>86165646</v>
      </c>
      <c r="AB3132">
        <v>52</v>
      </c>
    </row>
    <row r="3133" spans="1:28" hidden="1" x14ac:dyDescent="0.2">
      <c r="A3133" t="s">
        <v>28422</v>
      </c>
      <c r="B3133" t="s">
        <v>28423</v>
      </c>
      <c r="C3133">
        <v>2011</v>
      </c>
      <c r="D3133" s="1">
        <v>40640</v>
      </c>
      <c r="E3133" t="s">
        <v>16512</v>
      </c>
      <c r="F3133" t="s">
        <v>44044</v>
      </c>
      <c r="G3133" t="s">
        <v>44032</v>
      </c>
      <c r="H3133">
        <v>115</v>
      </c>
      <c r="I3133" t="s">
        <v>50</v>
      </c>
      <c r="J3133" t="s">
        <v>209</v>
      </c>
      <c r="M3133" t="s">
        <v>28424</v>
      </c>
      <c r="N3133" t="s">
        <v>28425</v>
      </c>
      <c r="O3133" t="s">
        <v>28426</v>
      </c>
      <c r="P3133" t="s">
        <v>15083</v>
      </c>
      <c r="Q3133" t="s">
        <v>28427</v>
      </c>
      <c r="R3133" t="s">
        <v>28428</v>
      </c>
      <c r="S3133" t="s">
        <v>28429</v>
      </c>
      <c r="T3133">
        <v>7.1</v>
      </c>
      <c r="U3133">
        <v>13575</v>
      </c>
      <c r="W3133"/>
      <c r="X3133"/>
      <c r="Y3133">
        <v>11137</v>
      </c>
      <c r="Z3133"/>
      <c r="AA3133">
        <v>29282887</v>
      </c>
      <c r="AB3133">
        <v>49</v>
      </c>
    </row>
    <row r="3134" spans="1:28" hidden="1" x14ac:dyDescent="0.2">
      <c r="A3134" t="s">
        <v>28430</v>
      </c>
      <c r="B3134" t="s">
        <v>28431</v>
      </c>
      <c r="C3134">
        <v>2016</v>
      </c>
      <c r="D3134" s="1">
        <v>42953</v>
      </c>
      <c r="E3134" t="s">
        <v>176</v>
      </c>
      <c r="H3134">
        <v>108</v>
      </c>
      <c r="I3134" t="s">
        <v>177</v>
      </c>
      <c r="J3134" t="s">
        <v>26</v>
      </c>
      <c r="M3134" t="s">
        <v>28432</v>
      </c>
      <c r="N3134" t="s">
        <v>28433</v>
      </c>
      <c r="O3134" t="s">
        <v>28434</v>
      </c>
      <c r="P3134" t="s">
        <v>2296</v>
      </c>
      <c r="Q3134" t="s">
        <v>28435</v>
      </c>
      <c r="R3134" t="s">
        <v>28436</v>
      </c>
      <c r="S3134" t="s">
        <v>28437</v>
      </c>
      <c r="T3134">
        <v>6.5</v>
      </c>
      <c r="U3134">
        <v>10155</v>
      </c>
      <c r="W3134"/>
      <c r="X3134"/>
      <c r="Y3134"/>
      <c r="Z3134"/>
      <c r="AA3134">
        <v>1641235</v>
      </c>
      <c r="AB3134">
        <v>54</v>
      </c>
    </row>
    <row r="3135" spans="1:28" x14ac:dyDescent="0.2">
      <c r="A3135" t="s">
        <v>29615</v>
      </c>
      <c r="B3135" t="s">
        <v>29616</v>
      </c>
      <c r="C3135">
        <v>2018</v>
      </c>
      <c r="D3135" s="1">
        <v>43323</v>
      </c>
      <c r="E3135" t="s">
        <v>16512</v>
      </c>
      <c r="F3135" t="s">
        <v>44042</v>
      </c>
      <c r="H3135">
        <v>121</v>
      </c>
      <c r="I3135" t="s">
        <v>29617</v>
      </c>
      <c r="J3135" t="s">
        <v>26</v>
      </c>
      <c r="K3135" t="s">
        <v>75</v>
      </c>
      <c r="M3135" t="s">
        <v>29618</v>
      </c>
      <c r="N3135" t="s">
        <v>29619</v>
      </c>
      <c r="O3135" t="s">
        <v>29620</v>
      </c>
      <c r="P3135" t="s">
        <v>29621</v>
      </c>
      <c r="Q3135" t="s">
        <v>29622</v>
      </c>
      <c r="R3135" t="s">
        <v>29623</v>
      </c>
      <c r="S3135" t="s">
        <v>29624</v>
      </c>
      <c r="T3135">
        <v>6.6</v>
      </c>
      <c r="U3135">
        <v>49780</v>
      </c>
      <c r="V3135" s="12">
        <f>W3135*1.03068014830331</f>
        <v>41227205.932132393</v>
      </c>
      <c r="W3135" s="3">
        <v>40000000</v>
      </c>
      <c r="X3135" s="13">
        <f>Y3135*1.03068014830331</f>
        <v>16251208.011166507</v>
      </c>
      <c r="Y3135" s="3">
        <v>15767460</v>
      </c>
      <c r="Z3135" s="13">
        <f>AA3135*1.03068014830331</f>
        <v>32644400.45820298</v>
      </c>
      <c r="AA3135" s="3">
        <v>31672678</v>
      </c>
      <c r="AB3135">
        <v>719</v>
      </c>
    </row>
    <row r="3136" spans="1:28" x14ac:dyDescent="0.2">
      <c r="A3136" t="s">
        <v>26758</v>
      </c>
      <c r="B3136" t="s">
        <v>26759</v>
      </c>
      <c r="C3136">
        <v>2012</v>
      </c>
      <c r="D3136" t="s">
        <v>25956</v>
      </c>
      <c r="E3136" t="s">
        <v>16512</v>
      </c>
      <c r="F3136" t="s">
        <v>44033</v>
      </c>
      <c r="G3136" t="s">
        <v>44042</v>
      </c>
      <c r="H3136">
        <v>95</v>
      </c>
      <c r="I3136" t="s">
        <v>63</v>
      </c>
      <c r="J3136" t="s">
        <v>26</v>
      </c>
      <c r="M3136" t="s">
        <v>26760</v>
      </c>
      <c r="N3136" t="s">
        <v>26760</v>
      </c>
      <c r="O3136" t="s">
        <v>26761</v>
      </c>
      <c r="P3136" t="s">
        <v>1942</v>
      </c>
      <c r="Q3136" t="s">
        <v>26762</v>
      </c>
      <c r="R3136" t="s">
        <v>26763</v>
      </c>
      <c r="S3136" t="s">
        <v>26764</v>
      </c>
      <c r="T3136">
        <v>6.1</v>
      </c>
      <c r="U3136">
        <v>93443</v>
      </c>
      <c r="V3136" s="12">
        <f>W3136*1.12725506764114</f>
        <v>22545101.352822799</v>
      </c>
      <c r="W3136" s="3">
        <v>20000000</v>
      </c>
      <c r="X3136" s="13">
        <f>Y3136*1.12725506764114</f>
        <v>16150030.047405412</v>
      </c>
      <c r="Y3136" s="3">
        <v>14326864</v>
      </c>
      <c r="Z3136" s="13">
        <f>AA3136*1.12725506764114</f>
        <v>37140927.348462924</v>
      </c>
      <c r="AA3136" s="3">
        <v>32948113</v>
      </c>
      <c r="AB3136">
        <v>283</v>
      </c>
    </row>
    <row r="3137" spans="1:28" x14ac:dyDescent="0.2">
      <c r="A3137" t="s">
        <v>16287</v>
      </c>
      <c r="B3137" t="s">
        <v>16288</v>
      </c>
      <c r="C3137">
        <v>2011</v>
      </c>
      <c r="D3137" s="1">
        <v>40644</v>
      </c>
      <c r="E3137" t="s">
        <v>1045</v>
      </c>
      <c r="F3137" t="s">
        <v>44036</v>
      </c>
      <c r="H3137">
        <v>106</v>
      </c>
      <c r="I3137" t="s">
        <v>25</v>
      </c>
      <c r="J3137" t="s">
        <v>26</v>
      </c>
      <c r="M3137" t="s">
        <v>5146</v>
      </c>
      <c r="N3137" t="s">
        <v>16289</v>
      </c>
      <c r="O3137" t="s">
        <v>16290</v>
      </c>
      <c r="P3137" t="s">
        <v>8501</v>
      </c>
      <c r="Q3137" t="s">
        <v>16291</v>
      </c>
      <c r="R3137" t="s">
        <v>16292</v>
      </c>
      <c r="S3137" t="s">
        <v>16293</v>
      </c>
      <c r="T3137">
        <v>6.1</v>
      </c>
      <c r="U3137">
        <v>71429</v>
      </c>
      <c r="V3137" s="12">
        <f>W3137*1.1505830469594</f>
        <v>23011660.939188</v>
      </c>
      <c r="W3137" s="3">
        <v>20000000</v>
      </c>
      <c r="X3137" s="13">
        <f>Y3137*1.1505830469594</f>
        <v>16120915.719924098</v>
      </c>
      <c r="Y3137" s="3">
        <v>14011084</v>
      </c>
      <c r="Z3137" s="13">
        <f>AA3137*1.1505830469594</f>
        <v>35007750.242759213</v>
      </c>
      <c r="AA3137" s="3">
        <v>30426096</v>
      </c>
      <c r="AB3137">
        <v>107</v>
      </c>
    </row>
    <row r="3138" spans="1:28" hidden="1" x14ac:dyDescent="0.2">
      <c r="A3138" t="s">
        <v>28458</v>
      </c>
      <c r="B3138" t="s">
        <v>28459</v>
      </c>
      <c r="C3138">
        <v>2017</v>
      </c>
      <c r="D3138" s="1">
        <v>38602</v>
      </c>
      <c r="E3138" t="s">
        <v>16512</v>
      </c>
      <c r="F3138" t="s">
        <v>44031</v>
      </c>
      <c r="G3138" t="s">
        <v>44033</v>
      </c>
      <c r="H3138">
        <v>106</v>
      </c>
      <c r="I3138" t="s">
        <v>28460</v>
      </c>
      <c r="J3138" t="s">
        <v>26</v>
      </c>
      <c r="K3138" t="s">
        <v>4833</v>
      </c>
      <c r="M3138" t="s">
        <v>28461</v>
      </c>
      <c r="N3138" t="s">
        <v>28461</v>
      </c>
      <c r="O3138" t="s">
        <v>28462</v>
      </c>
      <c r="P3138" t="s">
        <v>28463</v>
      </c>
      <c r="Q3138" t="s">
        <v>28464</v>
      </c>
      <c r="R3138" t="s">
        <v>28465</v>
      </c>
      <c r="S3138" t="s">
        <v>28466</v>
      </c>
      <c r="T3138">
        <v>5.3</v>
      </c>
      <c r="U3138">
        <v>17774</v>
      </c>
      <c r="W3138">
        <v>14000000</v>
      </c>
      <c r="X3138"/>
      <c r="Y3138"/>
      <c r="Z3138"/>
      <c r="AA3138">
        <v>992181</v>
      </c>
      <c r="AB3138">
        <v>191</v>
      </c>
    </row>
    <row r="3139" spans="1:28" hidden="1" x14ac:dyDescent="0.2">
      <c r="A3139" t="s">
        <v>28467</v>
      </c>
      <c r="B3139" t="s">
        <v>28468</v>
      </c>
      <c r="C3139">
        <v>2014</v>
      </c>
      <c r="D3139" t="s">
        <v>28469</v>
      </c>
      <c r="E3139" t="s">
        <v>1045</v>
      </c>
      <c r="F3139" t="s">
        <v>44036</v>
      </c>
      <c r="H3139">
        <v>99</v>
      </c>
      <c r="I3139" t="s">
        <v>229</v>
      </c>
      <c r="J3139" t="s">
        <v>26</v>
      </c>
      <c r="M3139" t="s">
        <v>15041</v>
      </c>
      <c r="N3139" t="s">
        <v>28470</v>
      </c>
      <c r="O3139" t="s">
        <v>28471</v>
      </c>
      <c r="P3139" t="s">
        <v>2686</v>
      </c>
      <c r="Q3139" t="s">
        <v>8930</v>
      </c>
      <c r="R3139" t="s">
        <v>28472</v>
      </c>
      <c r="S3139" t="s">
        <v>28473</v>
      </c>
      <c r="T3139">
        <v>5.7</v>
      </c>
      <c r="U3139">
        <v>13372</v>
      </c>
      <c r="W3139"/>
      <c r="X3139"/>
      <c r="Y3139"/>
      <c r="Z3139"/>
      <c r="AA3139">
        <v>2446097</v>
      </c>
      <c r="AB3139">
        <v>42</v>
      </c>
    </row>
    <row r="3140" spans="1:28" x14ac:dyDescent="0.2">
      <c r="A3140" t="s">
        <v>33364</v>
      </c>
      <c r="B3140" t="s">
        <v>33365</v>
      </c>
      <c r="C3140">
        <v>2016</v>
      </c>
      <c r="D3140" s="1">
        <v>42949</v>
      </c>
      <c r="E3140" t="s">
        <v>16512</v>
      </c>
      <c r="F3140" t="s">
        <v>44038</v>
      </c>
      <c r="H3140">
        <v>105</v>
      </c>
      <c r="I3140" t="s">
        <v>25</v>
      </c>
      <c r="J3140" t="s">
        <v>26</v>
      </c>
      <c r="K3140" t="s">
        <v>975</v>
      </c>
      <c r="L3140" t="s">
        <v>209</v>
      </c>
      <c r="M3140" t="s">
        <v>17488</v>
      </c>
      <c r="N3140" t="s">
        <v>14363</v>
      </c>
      <c r="O3140" t="s">
        <v>33366</v>
      </c>
      <c r="P3140" t="s">
        <v>33367</v>
      </c>
      <c r="Q3140" t="s">
        <v>33368</v>
      </c>
      <c r="R3140" t="s">
        <v>33369</v>
      </c>
      <c r="S3140" t="s">
        <v>33370</v>
      </c>
      <c r="T3140">
        <v>5.9</v>
      </c>
      <c r="U3140">
        <v>56142</v>
      </c>
      <c r="V3140" s="12">
        <f>W3140*1.07834771485832</f>
        <v>43133908.594332799</v>
      </c>
      <c r="W3140" s="3">
        <v>40000000</v>
      </c>
      <c r="X3140" s="13">
        <f>Y3140*1.07834771485832</f>
        <v>16072153.718374932</v>
      </c>
      <c r="Y3140" s="3">
        <v>14904426</v>
      </c>
      <c r="Z3140" s="13">
        <f>AA3140*1.07834771485832</f>
        <v>32262810.302178789</v>
      </c>
      <c r="AA3140" s="3">
        <v>29918745</v>
      </c>
      <c r="AB3140">
        <v>101</v>
      </c>
    </row>
    <row r="3141" spans="1:28" x14ac:dyDescent="0.2">
      <c r="A3141" t="s">
        <v>19369</v>
      </c>
      <c r="B3141" t="s">
        <v>19370</v>
      </c>
      <c r="C3141">
        <v>2008</v>
      </c>
      <c r="D3141" t="s">
        <v>14839</v>
      </c>
      <c r="E3141" t="s">
        <v>1045</v>
      </c>
      <c r="F3141" t="s">
        <v>44032</v>
      </c>
      <c r="G3141" t="s">
        <v>44034</v>
      </c>
      <c r="H3141">
        <v>102</v>
      </c>
      <c r="I3141" t="s">
        <v>1016</v>
      </c>
      <c r="J3141" t="s">
        <v>26</v>
      </c>
      <c r="M3141" t="s">
        <v>3798</v>
      </c>
      <c r="N3141" t="s">
        <v>19371</v>
      </c>
      <c r="O3141" t="s">
        <v>19372</v>
      </c>
      <c r="P3141" t="s">
        <v>5754</v>
      </c>
      <c r="Q3141" t="s">
        <v>19373</v>
      </c>
      <c r="R3141" t="s">
        <v>19374</v>
      </c>
      <c r="S3141" t="s">
        <v>19375</v>
      </c>
      <c r="T3141">
        <v>6.7</v>
      </c>
      <c r="U3141">
        <v>69101</v>
      </c>
      <c r="V3141" s="12">
        <f>W3141*1.20207800169993</f>
        <v>24041560.033998597</v>
      </c>
      <c r="W3141" s="3">
        <v>20000000</v>
      </c>
      <c r="X3141" s="13">
        <f>Y3141*1.20207800169993</f>
        <v>16068926.745396024</v>
      </c>
      <c r="Y3141" s="3">
        <v>13367624</v>
      </c>
      <c r="Z3141" s="13">
        <f>AA3141*1.20207800169993</f>
        <v>32564484.196453374</v>
      </c>
      <c r="AA3141" s="3">
        <v>27090159</v>
      </c>
      <c r="AB3141">
        <v>179</v>
      </c>
    </row>
    <row r="3142" spans="1:28" x14ac:dyDescent="0.2">
      <c r="A3142" t="s">
        <v>8036</v>
      </c>
      <c r="B3142" t="s">
        <v>8037</v>
      </c>
      <c r="C3142">
        <v>2006</v>
      </c>
      <c r="D3142" t="s">
        <v>8038</v>
      </c>
      <c r="E3142" t="s">
        <v>44041</v>
      </c>
      <c r="F3142" t="s">
        <v>44032</v>
      </c>
      <c r="G3142" t="s">
        <v>44045</v>
      </c>
      <c r="H3142">
        <v>113</v>
      </c>
      <c r="I3142" t="s">
        <v>25</v>
      </c>
      <c r="J3142" t="s">
        <v>26</v>
      </c>
      <c r="K3142" t="s">
        <v>64</v>
      </c>
      <c r="M3142" t="s">
        <v>4058</v>
      </c>
      <c r="N3142" t="s">
        <v>8039</v>
      </c>
      <c r="O3142" t="s">
        <v>8040</v>
      </c>
      <c r="P3142" t="s">
        <v>732</v>
      </c>
      <c r="Q3142" t="s">
        <v>8041</v>
      </c>
      <c r="R3142" t="s">
        <v>8042</v>
      </c>
      <c r="S3142" t="s">
        <v>8043</v>
      </c>
      <c r="T3142">
        <v>5.0999999999999996</v>
      </c>
      <c r="U3142">
        <v>15263</v>
      </c>
      <c r="V3142" s="12">
        <f>W3142*1.28378472222222</f>
        <v>48353751.562499918</v>
      </c>
      <c r="W3142" s="3">
        <v>37665000</v>
      </c>
      <c r="X3142" s="13">
        <f>Y3142*1.28378472222222</f>
        <v>16063851.877708307</v>
      </c>
      <c r="Y3142" s="3">
        <v>12512886</v>
      </c>
      <c r="Z3142" s="13">
        <f>AA3142*1.28378472222222</f>
        <v>18814671.320972189</v>
      </c>
      <c r="AA3142" s="3">
        <v>14655628</v>
      </c>
      <c r="AB3142">
        <v>192</v>
      </c>
    </row>
    <row r="3143" spans="1:28" hidden="1" x14ac:dyDescent="0.2">
      <c r="A3143" t="s">
        <v>28495</v>
      </c>
      <c r="B3143" t="s">
        <v>28496</v>
      </c>
      <c r="C3143">
        <v>2015</v>
      </c>
      <c r="D3143" s="1">
        <v>42072</v>
      </c>
      <c r="E3143" t="s">
        <v>1045</v>
      </c>
      <c r="F3143" t="s">
        <v>44033</v>
      </c>
      <c r="H3143">
        <v>85</v>
      </c>
      <c r="I3143" t="s">
        <v>1561</v>
      </c>
      <c r="J3143" t="s">
        <v>26</v>
      </c>
      <c r="K3143" t="s">
        <v>27</v>
      </c>
      <c r="M3143" t="s">
        <v>28497</v>
      </c>
      <c r="N3143" t="s">
        <v>28498</v>
      </c>
      <c r="O3143" t="s">
        <v>28499</v>
      </c>
      <c r="P3143" t="s">
        <v>8771</v>
      </c>
      <c r="Q3143" t="s">
        <v>28500</v>
      </c>
      <c r="R3143" t="s">
        <v>28501</v>
      </c>
      <c r="S3143" t="s">
        <v>28502</v>
      </c>
      <c r="T3143">
        <v>6</v>
      </c>
      <c r="U3143">
        <v>38716</v>
      </c>
      <c r="W3143"/>
      <c r="X3143"/>
      <c r="Y3143">
        <v>20169</v>
      </c>
      <c r="Z3143"/>
      <c r="AA3143">
        <v>6303792</v>
      </c>
      <c r="AB3143">
        <v>118</v>
      </c>
    </row>
    <row r="3144" spans="1:28" x14ac:dyDescent="0.2">
      <c r="A3144" t="s">
        <v>36053</v>
      </c>
      <c r="B3144" t="s">
        <v>36054</v>
      </c>
      <c r="C3144">
        <v>2014</v>
      </c>
      <c r="D3144" s="1">
        <v>42528</v>
      </c>
      <c r="E3144" t="s">
        <v>3496</v>
      </c>
      <c r="F3144" t="s">
        <v>44045</v>
      </c>
      <c r="G3144" t="s">
        <v>44042</v>
      </c>
      <c r="H3144">
        <v>100</v>
      </c>
      <c r="I3144" t="s">
        <v>25</v>
      </c>
      <c r="J3144" t="s">
        <v>26</v>
      </c>
      <c r="M3144" t="s">
        <v>36055</v>
      </c>
      <c r="N3144" t="s">
        <v>36055</v>
      </c>
      <c r="O3144" t="s">
        <v>36056</v>
      </c>
      <c r="P3144" t="s">
        <v>36057</v>
      </c>
      <c r="Q3144" t="s">
        <v>36058</v>
      </c>
      <c r="R3144" t="s">
        <v>36059</v>
      </c>
      <c r="S3144" t="s">
        <v>36060</v>
      </c>
      <c r="T3144">
        <v>6.8</v>
      </c>
      <c r="U3144">
        <v>203299</v>
      </c>
      <c r="V3144" s="12">
        <f>W3144*1.09324733035956</f>
        <v>1093247.33035956</v>
      </c>
      <c r="W3144" s="3">
        <v>1000000</v>
      </c>
      <c r="X3144" s="13">
        <f>Y3144*1.09324733035956</f>
        <v>16042394.41249329</v>
      </c>
      <c r="Y3144" s="3">
        <v>14674076</v>
      </c>
      <c r="Z3144" s="13">
        <f>AA3144*1.09324733035956</f>
        <v>23536076.82364751</v>
      </c>
      <c r="AA3144" s="3">
        <v>21528593</v>
      </c>
      <c r="AB3144">
        <v>1008</v>
      </c>
    </row>
    <row r="3145" spans="1:28" x14ac:dyDescent="0.2">
      <c r="A3145" t="s">
        <v>35862</v>
      </c>
      <c r="B3145" t="s">
        <v>35863</v>
      </c>
      <c r="C3145">
        <v>2015</v>
      </c>
      <c r="D3145" s="1">
        <v>42432</v>
      </c>
      <c r="E3145" t="s">
        <v>176</v>
      </c>
      <c r="F3145" t="s">
        <v>44042</v>
      </c>
      <c r="H3145">
        <v>118</v>
      </c>
      <c r="I3145" t="s">
        <v>35864</v>
      </c>
      <c r="J3145" t="s">
        <v>26</v>
      </c>
      <c r="M3145" t="s">
        <v>26985</v>
      </c>
      <c r="N3145" t="s">
        <v>35865</v>
      </c>
      <c r="O3145" t="s">
        <v>35866</v>
      </c>
      <c r="P3145" t="s">
        <v>32971</v>
      </c>
      <c r="Q3145" t="s">
        <v>35867</v>
      </c>
      <c r="R3145" t="s">
        <v>35868</v>
      </c>
      <c r="S3145" t="s">
        <v>35869</v>
      </c>
      <c r="T3145">
        <v>8.1</v>
      </c>
      <c r="U3145">
        <v>357159</v>
      </c>
      <c r="V3145" s="12">
        <f>W3145*1.09195121025074</f>
        <v>14195365.73325962</v>
      </c>
      <c r="W3145" s="3">
        <v>13000000</v>
      </c>
      <c r="X3145" s="13">
        <f>Y3145*1.09195121025074</f>
        <v>16027282.048941616</v>
      </c>
      <c r="Y3145" s="3">
        <v>14677654</v>
      </c>
      <c r="Z3145" s="13">
        <f>AA3145*1.09195121025074</f>
        <v>38656992.493103817</v>
      </c>
      <c r="AA3145" s="3">
        <v>35401758</v>
      </c>
      <c r="AB3145">
        <v>677</v>
      </c>
    </row>
    <row r="3146" spans="1:28" x14ac:dyDescent="0.2">
      <c r="A3146" t="s">
        <v>16648</v>
      </c>
      <c r="B3146" t="s">
        <v>16649</v>
      </c>
      <c r="C3146">
        <v>2009</v>
      </c>
      <c r="D3146" s="1">
        <v>40188</v>
      </c>
      <c r="E3146" t="s">
        <v>3496</v>
      </c>
      <c r="F3146" t="s">
        <v>44045</v>
      </c>
      <c r="G3146" t="s">
        <v>44042</v>
      </c>
      <c r="H3146">
        <v>109</v>
      </c>
      <c r="I3146" t="s">
        <v>433</v>
      </c>
      <c r="J3146" t="s">
        <v>26</v>
      </c>
      <c r="M3146" t="s">
        <v>16650</v>
      </c>
      <c r="N3146" t="s">
        <v>16651</v>
      </c>
      <c r="O3146" t="s">
        <v>16652</v>
      </c>
      <c r="P3146" t="s">
        <v>2984</v>
      </c>
      <c r="Q3146" t="s">
        <v>16653</v>
      </c>
      <c r="R3146" t="s">
        <v>16654</v>
      </c>
      <c r="S3146" t="s">
        <v>16655</v>
      </c>
      <c r="T3146">
        <v>6.2</v>
      </c>
      <c r="U3146">
        <v>76542</v>
      </c>
      <c r="V3146" s="12">
        <f>W3146*1.20636999678377</f>
        <v>31365619.916378021</v>
      </c>
      <c r="W3146" s="3">
        <v>26000000</v>
      </c>
      <c r="X3146" s="13">
        <f>Y3146*1.20636999678377</f>
        <v>15998699.148216836</v>
      </c>
      <c r="Y3146" s="3">
        <v>13261851</v>
      </c>
      <c r="Z3146" s="13">
        <f>AA3146*1.20636999678377</f>
        <v>34008297.650442533</v>
      </c>
      <c r="AA3146" s="3">
        <v>28190603</v>
      </c>
      <c r="AB3146">
        <v>256</v>
      </c>
    </row>
    <row r="3147" spans="1:28" x14ac:dyDescent="0.2">
      <c r="A3147" t="s">
        <v>14534</v>
      </c>
      <c r="B3147" t="s">
        <v>14535</v>
      </c>
      <c r="C3147">
        <v>2007</v>
      </c>
      <c r="D3147" s="1">
        <v>39756</v>
      </c>
      <c r="E3147" t="s">
        <v>16512</v>
      </c>
      <c r="F3147" t="s">
        <v>44042</v>
      </c>
      <c r="H3147">
        <v>86</v>
      </c>
      <c r="I3147" t="s">
        <v>25</v>
      </c>
      <c r="J3147" t="s">
        <v>26</v>
      </c>
      <c r="K3147" t="s">
        <v>64</v>
      </c>
      <c r="M3147" t="s">
        <v>2158</v>
      </c>
      <c r="N3147" t="s">
        <v>2158</v>
      </c>
      <c r="O3147" t="s">
        <v>14536</v>
      </c>
      <c r="P3147" t="s">
        <v>8048</v>
      </c>
      <c r="Q3147" t="s">
        <v>14537</v>
      </c>
      <c r="R3147" t="s">
        <v>14538</v>
      </c>
      <c r="S3147" t="s">
        <v>14539</v>
      </c>
      <c r="T3147">
        <v>6.7</v>
      </c>
      <c r="U3147">
        <v>143090</v>
      </c>
      <c r="V3147" s="12">
        <f>W3147*1.24823238899982</f>
        <v>48681063.170992978</v>
      </c>
      <c r="W3147" s="3">
        <v>39000000</v>
      </c>
      <c r="X3147" s="13">
        <f>Y3147*1.24823238899982</f>
        <v>15986285.710222764</v>
      </c>
      <c r="Y3147" s="3">
        <v>12807139</v>
      </c>
      <c r="Z3147" s="13">
        <f>AA3147*144548551.06</f>
        <v>3920480204404472.5</v>
      </c>
      <c r="AA3147" s="3">
        <v>27122238</v>
      </c>
      <c r="AB3147">
        <v>453</v>
      </c>
    </row>
    <row r="3148" spans="1:28" x14ac:dyDescent="0.2">
      <c r="A3148" t="s">
        <v>35758</v>
      </c>
      <c r="B3148" t="s">
        <v>35759</v>
      </c>
      <c r="C3148">
        <v>2014</v>
      </c>
      <c r="D3148" t="s">
        <v>34894</v>
      </c>
      <c r="E3148" t="s">
        <v>176</v>
      </c>
      <c r="F3148" t="s">
        <v>44057</v>
      </c>
      <c r="G3148" t="s">
        <v>44036</v>
      </c>
      <c r="H3148">
        <v>116</v>
      </c>
      <c r="I3148" t="s">
        <v>25</v>
      </c>
      <c r="J3148" t="s">
        <v>26</v>
      </c>
      <c r="M3148" t="s">
        <v>1640</v>
      </c>
      <c r="N3148" t="s">
        <v>1640</v>
      </c>
      <c r="O3148" t="s">
        <v>35760</v>
      </c>
      <c r="P3148" t="s">
        <v>34153</v>
      </c>
      <c r="Q3148" t="s">
        <v>35761</v>
      </c>
      <c r="R3148" t="s">
        <v>35762</v>
      </c>
      <c r="S3148" t="s">
        <v>35763</v>
      </c>
      <c r="T3148">
        <v>6.9</v>
      </c>
      <c r="U3148">
        <v>15091</v>
      </c>
      <c r="V3148" s="12">
        <f>W3148*1.09324733035956</f>
        <v>7652731.3125169203</v>
      </c>
      <c r="W3148" s="3">
        <v>7000000</v>
      </c>
      <c r="X3148" s="13">
        <f>Y3148*1.09324733035956</f>
        <v>15981884.26600522</v>
      </c>
      <c r="Y3148" s="3">
        <v>14618727</v>
      </c>
      <c r="Z3148" s="13">
        <f>AA3148*1.09324733035956</f>
        <v>15981884.26600522</v>
      </c>
      <c r="AA3148" s="3">
        <v>14618727</v>
      </c>
      <c r="AB3148">
        <v>50</v>
      </c>
    </row>
    <row r="3149" spans="1:28" x14ac:dyDescent="0.2">
      <c r="A3149" t="s">
        <v>3503</v>
      </c>
      <c r="B3149" t="s">
        <v>3504</v>
      </c>
      <c r="C3149">
        <v>2004</v>
      </c>
      <c r="D3149" t="s">
        <v>3505</v>
      </c>
      <c r="E3149" t="s">
        <v>1045</v>
      </c>
      <c r="F3149" t="s">
        <v>44036</v>
      </c>
      <c r="H3149">
        <v>91</v>
      </c>
      <c r="I3149" t="s">
        <v>25</v>
      </c>
      <c r="J3149" t="s">
        <v>26</v>
      </c>
      <c r="K3149" t="s">
        <v>308</v>
      </c>
      <c r="M3149" t="s">
        <v>3506</v>
      </c>
      <c r="N3149" t="s">
        <v>2658</v>
      </c>
      <c r="O3149" t="s">
        <v>3507</v>
      </c>
      <c r="P3149" t="s">
        <v>1278</v>
      </c>
      <c r="Q3149" t="s">
        <v>3508</v>
      </c>
      <c r="R3149" t="s">
        <v>3509</v>
      </c>
      <c r="S3149" t="s">
        <v>3510</v>
      </c>
      <c r="T3149">
        <v>5.4</v>
      </c>
      <c r="U3149">
        <v>21916</v>
      </c>
      <c r="V3149" s="12">
        <f>W3149*1.37009528851244</f>
        <v>61654287.983059801</v>
      </c>
      <c r="W3149" s="3">
        <v>45000000</v>
      </c>
      <c r="X3149" s="13">
        <f>Y3149*1.37009528851244</f>
        <v>15979635.084785596</v>
      </c>
      <c r="Y3149" s="3">
        <v>11663156</v>
      </c>
      <c r="Z3149" s="13">
        <f>AA3149*1.37009528851244</f>
        <v>20723632.494213864</v>
      </c>
      <c r="AA3149" s="3">
        <v>15125687</v>
      </c>
      <c r="AB3149">
        <v>122</v>
      </c>
    </row>
    <row r="3150" spans="1:28" x14ac:dyDescent="0.2">
      <c r="A3150" t="s">
        <v>26401</v>
      </c>
      <c r="B3150" t="s">
        <v>26402</v>
      </c>
      <c r="C3150">
        <v>2011</v>
      </c>
      <c r="D3150" s="1">
        <v>40858</v>
      </c>
      <c r="E3150" t="s">
        <v>176</v>
      </c>
      <c r="F3150" t="s">
        <v>44036</v>
      </c>
      <c r="H3150">
        <v>107</v>
      </c>
      <c r="I3150" t="s">
        <v>229</v>
      </c>
      <c r="J3150" t="s">
        <v>26</v>
      </c>
      <c r="M3150" t="s">
        <v>3047</v>
      </c>
      <c r="N3150" t="s">
        <v>15042</v>
      </c>
      <c r="O3150" t="s">
        <v>26403</v>
      </c>
      <c r="P3150" t="s">
        <v>5169</v>
      </c>
      <c r="Q3150" t="s">
        <v>26404</v>
      </c>
      <c r="R3150" t="s">
        <v>26405</v>
      </c>
      <c r="S3150" t="s">
        <v>26406</v>
      </c>
      <c r="T3150">
        <v>7</v>
      </c>
      <c r="U3150">
        <v>135709</v>
      </c>
      <c r="V3150" s="12">
        <f>W3150*1.1505830469594</f>
        <v>17258745.704391003</v>
      </c>
      <c r="W3150" s="3">
        <v>15000000</v>
      </c>
      <c r="X3150" s="13">
        <f>Y3150*1.1505830469594</f>
        <v>15928408.218588181</v>
      </c>
      <c r="Y3150" s="3">
        <v>13843771</v>
      </c>
      <c r="Z3150" s="13">
        <f>AA3150*1.1505830469594</f>
        <v>68332474.778331146</v>
      </c>
      <c r="AA3150" s="3">
        <v>59389433</v>
      </c>
      <c r="AB3150">
        <v>238</v>
      </c>
    </row>
    <row r="3151" spans="1:28" x14ac:dyDescent="0.2">
      <c r="A3151" t="s">
        <v>31474</v>
      </c>
      <c r="B3151" t="s">
        <v>31475</v>
      </c>
      <c r="C3151">
        <v>2012</v>
      </c>
      <c r="D3151" s="1">
        <v>41458</v>
      </c>
      <c r="E3151" t="s">
        <v>44041</v>
      </c>
      <c r="F3151" t="s">
        <v>44032</v>
      </c>
      <c r="H3151">
        <v>94</v>
      </c>
      <c r="I3151" t="s">
        <v>1016</v>
      </c>
      <c r="J3151" t="s">
        <v>26</v>
      </c>
      <c r="M3151" t="s">
        <v>31476</v>
      </c>
      <c r="N3151" t="s">
        <v>31476</v>
      </c>
      <c r="O3151" t="s">
        <v>31477</v>
      </c>
      <c r="P3151" t="s">
        <v>9458</v>
      </c>
      <c r="Q3151" t="s">
        <v>31478</v>
      </c>
      <c r="R3151" t="s">
        <v>31479</v>
      </c>
      <c r="S3151" t="s">
        <v>31480</v>
      </c>
      <c r="T3151">
        <v>5.3</v>
      </c>
      <c r="U3151">
        <v>133931</v>
      </c>
      <c r="V3151" s="12">
        <f>W3151*1.12725506764114</f>
        <v>5636275.3382056998</v>
      </c>
      <c r="W3151" s="3">
        <v>5000000</v>
      </c>
      <c r="X3151" s="13">
        <f>Y3151*1.12725506764114</f>
        <v>15921670.71580267</v>
      </c>
      <c r="Y3151" s="3">
        <v>14124284</v>
      </c>
      <c r="Z3151" s="13">
        <f>AA3151*1.12725506764114</f>
        <v>35761359.906286731</v>
      </c>
      <c r="AA3151" s="3">
        <v>31724284</v>
      </c>
      <c r="AB3151">
        <v>639</v>
      </c>
    </row>
    <row r="3152" spans="1:28" hidden="1" x14ac:dyDescent="0.2">
      <c r="A3152" t="s">
        <v>28567</v>
      </c>
      <c r="B3152" t="s">
        <v>28568</v>
      </c>
      <c r="C3152">
        <v>2017</v>
      </c>
      <c r="D3152" s="1">
        <v>42830</v>
      </c>
      <c r="E3152" t="s">
        <v>16512</v>
      </c>
      <c r="F3152" t="s">
        <v>44032</v>
      </c>
      <c r="G3152" t="s">
        <v>44045</v>
      </c>
      <c r="H3152">
        <v>98</v>
      </c>
      <c r="I3152" t="s">
        <v>28569</v>
      </c>
      <c r="J3152" t="s">
        <v>26</v>
      </c>
      <c r="K3152" t="s">
        <v>361</v>
      </c>
      <c r="L3152" t="s">
        <v>307</v>
      </c>
      <c r="M3152" t="s">
        <v>569</v>
      </c>
      <c r="N3152" t="s">
        <v>28570</v>
      </c>
      <c r="O3152" t="s">
        <v>28571</v>
      </c>
      <c r="P3152" t="s">
        <v>25242</v>
      </c>
      <c r="Q3152" t="s">
        <v>28572</v>
      </c>
      <c r="R3152" t="s">
        <v>28573</v>
      </c>
      <c r="S3152" t="s">
        <v>28574</v>
      </c>
      <c r="T3152">
        <v>6.2</v>
      </c>
      <c r="U3152">
        <v>28056</v>
      </c>
      <c r="W3152"/>
      <c r="X3152"/>
      <c r="Y3152"/>
      <c r="Z3152"/>
      <c r="AA3152">
        <v>4699125</v>
      </c>
      <c r="AB3152">
        <v>171</v>
      </c>
    </row>
    <row r="3153" spans="1:28" x14ac:dyDescent="0.2">
      <c r="A3153" t="s">
        <v>35552</v>
      </c>
      <c r="B3153" t="s">
        <v>35553</v>
      </c>
      <c r="C3153">
        <v>2016</v>
      </c>
      <c r="D3153" t="s">
        <v>20243</v>
      </c>
      <c r="E3153" t="s">
        <v>16512</v>
      </c>
      <c r="F3153" t="s">
        <v>44033</v>
      </c>
      <c r="G3153" t="s">
        <v>44042</v>
      </c>
      <c r="H3153">
        <v>113</v>
      </c>
      <c r="I3153" t="s">
        <v>35554</v>
      </c>
      <c r="J3153" t="s">
        <v>26</v>
      </c>
      <c r="K3153" t="s">
        <v>27</v>
      </c>
      <c r="L3153" t="s">
        <v>75</v>
      </c>
      <c r="M3153" t="s">
        <v>25758</v>
      </c>
      <c r="N3153" t="s">
        <v>35555</v>
      </c>
      <c r="O3153" t="s">
        <v>35556</v>
      </c>
      <c r="P3153" t="s">
        <v>3861</v>
      </c>
      <c r="Q3153" t="s">
        <v>35557</v>
      </c>
      <c r="R3153" t="s">
        <v>35558</v>
      </c>
      <c r="S3153" t="s">
        <v>35559</v>
      </c>
      <c r="T3153">
        <v>6.3</v>
      </c>
      <c r="U3153">
        <v>57738</v>
      </c>
      <c r="V3153" s="12">
        <f>W3153*1.07834771485832</f>
        <v>33967953.018037081</v>
      </c>
      <c r="W3153" s="3">
        <v>31500000</v>
      </c>
      <c r="X3153" s="13">
        <f>Y3153*1.07834771485832</f>
        <v>15861088.720145712</v>
      </c>
      <c r="Y3153" s="3">
        <v>14708696</v>
      </c>
      <c r="Z3153" s="13">
        <f>AA3153*1.07834771485832</f>
        <v>41844197.178928249</v>
      </c>
      <c r="AA3153" s="3">
        <v>38803993</v>
      </c>
      <c r="AB3153">
        <v>218</v>
      </c>
    </row>
    <row r="3154" spans="1:28" x14ac:dyDescent="0.2">
      <c r="A3154" t="s">
        <v>21013</v>
      </c>
      <c r="B3154" t="s">
        <v>21014</v>
      </c>
      <c r="C3154">
        <v>2014</v>
      </c>
      <c r="D3154" s="1">
        <v>42005</v>
      </c>
      <c r="E3154" t="s">
        <v>44035</v>
      </c>
      <c r="F3154" t="s">
        <v>44044</v>
      </c>
      <c r="G3154" t="s">
        <v>44032</v>
      </c>
      <c r="H3154">
        <v>106</v>
      </c>
      <c r="I3154" t="s">
        <v>433</v>
      </c>
      <c r="J3154" t="s">
        <v>26</v>
      </c>
      <c r="K3154" t="s">
        <v>27</v>
      </c>
      <c r="L3154" t="s">
        <v>64</v>
      </c>
      <c r="M3154" t="s">
        <v>330</v>
      </c>
      <c r="N3154" t="s">
        <v>21015</v>
      </c>
      <c r="O3154" t="s">
        <v>21016</v>
      </c>
      <c r="P3154" t="s">
        <v>14232</v>
      </c>
      <c r="Q3154" t="s">
        <v>21017</v>
      </c>
      <c r="R3154" t="s">
        <v>21018</v>
      </c>
      <c r="S3154" t="s">
        <v>21019</v>
      </c>
      <c r="T3154">
        <v>7</v>
      </c>
      <c r="U3154">
        <v>83787</v>
      </c>
      <c r="V3154" s="12">
        <f>W3154*1.09324733035956</f>
        <v>10932473.303595601</v>
      </c>
      <c r="W3154" s="3">
        <v>10000000</v>
      </c>
      <c r="X3154" s="13">
        <f>Y3154*1.09324733035956</f>
        <v>15832441.728934389</v>
      </c>
      <c r="Y3154" s="3">
        <v>14482031</v>
      </c>
      <c r="Z3154" s="13">
        <f>AA3154*1.09324733035956</f>
        <v>31980945.634065047</v>
      </c>
      <c r="AA3154" s="3">
        <v>29253166</v>
      </c>
      <c r="AB3154">
        <v>181</v>
      </c>
    </row>
    <row r="3155" spans="1:28" hidden="1" x14ac:dyDescent="0.2">
      <c r="A3155" t="s">
        <v>28591</v>
      </c>
      <c r="B3155" t="s">
        <v>28592</v>
      </c>
      <c r="C3155">
        <v>2011</v>
      </c>
      <c r="D3155" t="s">
        <v>21170</v>
      </c>
      <c r="E3155" t="s">
        <v>176</v>
      </c>
      <c r="H3155">
        <v>95</v>
      </c>
      <c r="I3155" t="s">
        <v>28593</v>
      </c>
      <c r="J3155" t="s">
        <v>4779</v>
      </c>
      <c r="K3155" t="s">
        <v>26</v>
      </c>
      <c r="M3155" t="s">
        <v>28594</v>
      </c>
      <c r="N3155" t="s">
        <v>28595</v>
      </c>
      <c r="O3155" t="s">
        <v>28596</v>
      </c>
      <c r="P3155" t="s">
        <v>28597</v>
      </c>
      <c r="Q3155" t="s">
        <v>28597</v>
      </c>
      <c r="R3155" t="s">
        <v>28598</v>
      </c>
      <c r="S3155" t="s">
        <v>28599</v>
      </c>
      <c r="T3155">
        <v>7.6</v>
      </c>
      <c r="U3155">
        <v>19669</v>
      </c>
      <c r="W3155"/>
      <c r="X3155"/>
      <c r="Y3155">
        <v>101475</v>
      </c>
      <c r="Z3155"/>
      <c r="AA3155">
        <v>1470679</v>
      </c>
      <c r="AB3155">
        <v>35</v>
      </c>
    </row>
    <row r="3156" spans="1:28" hidden="1" x14ac:dyDescent="0.2">
      <c r="A3156" t="s">
        <v>28600</v>
      </c>
      <c r="B3156" t="s">
        <v>28601</v>
      </c>
      <c r="C3156">
        <v>2010</v>
      </c>
      <c r="D3156" t="s">
        <v>28602</v>
      </c>
      <c r="E3156" t="s">
        <v>1045</v>
      </c>
      <c r="F3156" t="s">
        <v>44032</v>
      </c>
      <c r="H3156">
        <v>112</v>
      </c>
      <c r="I3156" t="s">
        <v>1561</v>
      </c>
      <c r="J3156" t="s">
        <v>26</v>
      </c>
      <c r="M3156" t="s">
        <v>4532</v>
      </c>
      <c r="O3156" t="s">
        <v>28603</v>
      </c>
      <c r="P3156" t="s">
        <v>4535</v>
      </c>
      <c r="Q3156" t="s">
        <v>12193</v>
      </c>
      <c r="R3156" t="s">
        <v>28604</v>
      </c>
      <c r="S3156" t="s">
        <v>28605</v>
      </c>
      <c r="T3156">
        <v>7</v>
      </c>
      <c r="U3156">
        <v>21175</v>
      </c>
      <c r="W3156"/>
      <c r="X3156"/>
      <c r="Y3156">
        <v>2030962</v>
      </c>
      <c r="Z3156"/>
      <c r="AA3156">
        <v>3945217</v>
      </c>
      <c r="AB3156">
        <v>64</v>
      </c>
    </row>
    <row r="3157" spans="1:28" x14ac:dyDescent="0.2">
      <c r="A3157" t="s">
        <v>37537</v>
      </c>
      <c r="B3157" t="s">
        <v>37538</v>
      </c>
      <c r="C3157">
        <v>2015</v>
      </c>
      <c r="D3157" s="1">
        <v>42373</v>
      </c>
      <c r="E3157" t="s">
        <v>1045</v>
      </c>
      <c r="F3157" t="s">
        <v>44032</v>
      </c>
      <c r="G3157" t="s">
        <v>44036</v>
      </c>
      <c r="H3157">
        <v>90</v>
      </c>
      <c r="I3157" t="s">
        <v>25</v>
      </c>
      <c r="J3157" t="s">
        <v>26</v>
      </c>
      <c r="M3157" t="s">
        <v>37539</v>
      </c>
      <c r="N3157" t="s">
        <v>37540</v>
      </c>
      <c r="O3157" t="s">
        <v>37541</v>
      </c>
      <c r="P3157" t="s">
        <v>37542</v>
      </c>
      <c r="Q3157" t="s">
        <v>37543</v>
      </c>
      <c r="R3157" t="s">
        <v>37544</v>
      </c>
      <c r="S3157" t="s">
        <v>37545</v>
      </c>
      <c r="T3157">
        <v>6.6</v>
      </c>
      <c r="U3157">
        <v>18458</v>
      </c>
      <c r="V3157" s="12">
        <f>W3157*1.09195121025074</f>
        <v>1091951.2102507399</v>
      </c>
      <c r="W3157" s="3">
        <v>1000000</v>
      </c>
      <c r="X3157" s="13">
        <f>Y3157*1.09195121025074</f>
        <v>15773234.14012073</v>
      </c>
      <c r="Y3157" s="3">
        <v>14444999</v>
      </c>
      <c r="Z3157" s="13">
        <f>AA3157*1.09195121025074</f>
        <v>16007401.985207791</v>
      </c>
      <c r="AA3157" s="3">
        <v>14659448</v>
      </c>
      <c r="AB3157">
        <v>89</v>
      </c>
    </row>
    <row r="3158" spans="1:28" x14ac:dyDescent="0.2">
      <c r="A3158" t="s">
        <v>36237</v>
      </c>
      <c r="B3158" t="s">
        <v>36238</v>
      </c>
      <c r="C3158">
        <v>2015</v>
      </c>
      <c r="D3158" t="s">
        <v>32873</v>
      </c>
      <c r="E3158" t="s">
        <v>16512</v>
      </c>
      <c r="F3158" t="s">
        <v>44038</v>
      </c>
      <c r="H3158">
        <v>96</v>
      </c>
      <c r="I3158" t="s">
        <v>372</v>
      </c>
      <c r="J3158" t="s">
        <v>26</v>
      </c>
      <c r="K3158" t="s">
        <v>209</v>
      </c>
      <c r="M3158" t="s">
        <v>27387</v>
      </c>
      <c r="N3158" t="s">
        <v>31381</v>
      </c>
      <c r="O3158" t="s">
        <v>36239</v>
      </c>
      <c r="P3158" t="s">
        <v>20683</v>
      </c>
      <c r="Q3158" t="s">
        <v>36240</v>
      </c>
      <c r="R3158" t="s">
        <v>36241</v>
      </c>
      <c r="S3158" t="s">
        <v>36242</v>
      </c>
      <c r="T3158">
        <v>6.1</v>
      </c>
      <c r="U3158">
        <v>82946</v>
      </c>
      <c r="V3158" s="12">
        <f>W3158*1.09195121025074</f>
        <v>30574633.887020722</v>
      </c>
      <c r="W3158" s="3">
        <v>28000000</v>
      </c>
      <c r="X3158" s="13">
        <f>Y3158*1.09195121025074</f>
        <v>15768851.047962783</v>
      </c>
      <c r="Y3158" s="3">
        <v>14440985</v>
      </c>
      <c r="Z3158" s="13">
        <f>AA3158*1.09195121025074</f>
        <v>29769182.28360831</v>
      </c>
      <c r="AA3158" s="3">
        <v>27262374</v>
      </c>
      <c r="AB3158">
        <v>225</v>
      </c>
    </row>
    <row r="3159" spans="1:28" x14ac:dyDescent="0.2">
      <c r="A3159" t="s">
        <v>21529</v>
      </c>
      <c r="B3159" t="s">
        <v>21530</v>
      </c>
      <c r="C3159">
        <v>2009</v>
      </c>
      <c r="D3159" s="1">
        <v>39854</v>
      </c>
      <c r="E3159" t="s">
        <v>176</v>
      </c>
      <c r="F3159" t="s">
        <v>44050</v>
      </c>
      <c r="H3159">
        <v>111</v>
      </c>
      <c r="I3159" t="s">
        <v>25</v>
      </c>
      <c r="J3159" t="s">
        <v>26</v>
      </c>
      <c r="M3159" t="s">
        <v>213</v>
      </c>
      <c r="N3159" t="s">
        <v>21531</v>
      </c>
      <c r="O3159" t="s">
        <v>21532</v>
      </c>
      <c r="P3159" t="s">
        <v>21533</v>
      </c>
      <c r="Q3159" t="s">
        <v>21534</v>
      </c>
      <c r="R3159" t="s">
        <v>21535</v>
      </c>
      <c r="S3159" t="s">
        <v>21536</v>
      </c>
      <c r="T3159">
        <v>6.9</v>
      </c>
      <c r="U3159">
        <v>63203</v>
      </c>
      <c r="V3159" s="12">
        <f>W3159*1.20636999678377</f>
        <v>18095549.951756548</v>
      </c>
      <c r="W3159" s="3">
        <v>15000000</v>
      </c>
      <c r="X3159" s="13">
        <f>Y3159*1.20636999678377</f>
        <v>15735121.780359544</v>
      </c>
      <c r="Y3159" s="3">
        <v>13043363</v>
      </c>
      <c r="Z3159" s="13">
        <f>AA3159*1.20636999678377</f>
        <v>20135887.146426931</v>
      </c>
      <c r="AA3159" s="3">
        <v>16691303</v>
      </c>
      <c r="AB3159">
        <v>130</v>
      </c>
    </row>
    <row r="3160" spans="1:28" x14ac:dyDescent="0.2">
      <c r="A3160" t="s">
        <v>23485</v>
      </c>
      <c r="B3160" t="s">
        <v>23486</v>
      </c>
      <c r="C3160">
        <v>2011</v>
      </c>
      <c r="D3160" s="1">
        <v>40644</v>
      </c>
      <c r="E3160" t="s">
        <v>16512</v>
      </c>
      <c r="F3160" t="s">
        <v>44032</v>
      </c>
      <c r="G3160" t="s">
        <v>44050</v>
      </c>
      <c r="H3160">
        <v>140</v>
      </c>
      <c r="I3160" t="s">
        <v>25</v>
      </c>
      <c r="J3160" t="s">
        <v>26</v>
      </c>
      <c r="K3160" t="s">
        <v>308</v>
      </c>
      <c r="M3160" t="s">
        <v>8061</v>
      </c>
      <c r="N3160" t="s">
        <v>23487</v>
      </c>
      <c r="O3160" t="s">
        <v>23488</v>
      </c>
      <c r="P3160" t="s">
        <v>12783</v>
      </c>
      <c r="Q3160" t="s">
        <v>23489</v>
      </c>
      <c r="R3160" t="s">
        <v>23490</v>
      </c>
      <c r="S3160" t="s">
        <v>23491</v>
      </c>
      <c r="T3160">
        <v>8.1999999999999993</v>
      </c>
      <c r="U3160">
        <v>427585</v>
      </c>
      <c r="V3160" s="12">
        <f>W3160*1.1505830469594</f>
        <v>28764576.173985001</v>
      </c>
      <c r="W3160" s="3">
        <v>25000000</v>
      </c>
      <c r="X3160" s="13">
        <f>Y3160*1.1505830469594</f>
        <v>15713644.989374926</v>
      </c>
      <c r="Y3160" s="3">
        <v>13657115</v>
      </c>
      <c r="Z3160" s="13">
        <f>AA3160*1.1505830469594</f>
        <v>26818497.267103575</v>
      </c>
      <c r="AA3160" s="3">
        <v>23308615</v>
      </c>
      <c r="AB3160">
        <v>688</v>
      </c>
    </row>
    <row r="3161" spans="1:28" x14ac:dyDescent="0.2">
      <c r="A3161" t="s">
        <v>41456</v>
      </c>
      <c r="B3161" t="s">
        <v>41457</v>
      </c>
      <c r="C3161">
        <v>2019</v>
      </c>
      <c r="D3161" s="1">
        <v>43808</v>
      </c>
      <c r="E3161" t="s">
        <v>1045</v>
      </c>
      <c r="F3161" t="s">
        <v>44032</v>
      </c>
      <c r="H3161">
        <v>102</v>
      </c>
      <c r="I3161" t="s">
        <v>25</v>
      </c>
      <c r="J3161" t="s">
        <v>26</v>
      </c>
      <c r="M3161" t="s">
        <v>41458</v>
      </c>
      <c r="N3161" t="s">
        <v>41459</v>
      </c>
      <c r="O3161" t="s">
        <v>41460</v>
      </c>
      <c r="P3161" t="s">
        <v>10618</v>
      </c>
      <c r="Q3161" t="s">
        <v>41461</v>
      </c>
      <c r="R3161" t="s">
        <v>41462</v>
      </c>
      <c r="S3161" t="s">
        <v>41463</v>
      </c>
      <c r="T3161">
        <v>6.5</v>
      </c>
      <c r="U3161">
        <v>26125</v>
      </c>
      <c r="V3161" s="12">
        <f>W3161*1.01233684194057</f>
        <v>4049347.3677622802</v>
      </c>
      <c r="W3161" s="3">
        <v>4000000</v>
      </c>
      <c r="X3161" s="13">
        <f>Y3161*1.01233684194057</f>
        <v>15690668.314163135</v>
      </c>
      <c r="Y3161" s="3">
        <v>15499454</v>
      </c>
      <c r="Z3161" s="13">
        <f>AA3161*1.01233684194057</f>
        <v>22662734.390628878</v>
      </c>
      <c r="AA3161" s="3">
        <v>22386555</v>
      </c>
      <c r="AB3161">
        <v>291</v>
      </c>
    </row>
    <row r="3162" spans="1:28" x14ac:dyDescent="0.2">
      <c r="A3162" t="s">
        <v>16300</v>
      </c>
      <c r="B3162" t="s">
        <v>16301</v>
      </c>
      <c r="C3162">
        <v>2007</v>
      </c>
      <c r="D3162" t="s">
        <v>12828</v>
      </c>
      <c r="E3162" t="s">
        <v>1045</v>
      </c>
      <c r="F3162" t="s">
        <v>44032</v>
      </c>
      <c r="G3162" t="s">
        <v>44036</v>
      </c>
      <c r="H3162">
        <v>94</v>
      </c>
      <c r="I3162" t="s">
        <v>11340</v>
      </c>
      <c r="J3162" t="s">
        <v>26</v>
      </c>
      <c r="M3162" t="s">
        <v>1170</v>
      </c>
      <c r="N3162" t="s">
        <v>16302</v>
      </c>
      <c r="O3162" t="s">
        <v>16303</v>
      </c>
      <c r="P3162" t="s">
        <v>1170</v>
      </c>
      <c r="Q3162" t="s">
        <v>16304</v>
      </c>
      <c r="R3162" t="s">
        <v>16305</v>
      </c>
      <c r="S3162" t="s">
        <v>16306</v>
      </c>
      <c r="T3162">
        <v>5.5</v>
      </c>
      <c r="U3162">
        <v>16316</v>
      </c>
      <c r="V3162" s="12">
        <f>W3162*1.24823238899982</f>
        <v>13730556.278998019</v>
      </c>
      <c r="W3162" s="3">
        <v>11000000</v>
      </c>
      <c r="X3162" s="13">
        <f>Y3162*1.24823238899982</f>
        <v>15666071.662543084</v>
      </c>
      <c r="Y3162" s="3">
        <v>12550605</v>
      </c>
      <c r="Z3162" s="13">
        <f>AA3162*144548551.06</f>
        <v>1932580592408354</v>
      </c>
      <c r="AA3162" s="3">
        <v>13369768</v>
      </c>
      <c r="AB3162">
        <v>60</v>
      </c>
    </row>
    <row r="3163" spans="1:28" x14ac:dyDescent="0.2">
      <c r="A3163" t="s">
        <v>29854</v>
      </c>
      <c r="B3163" t="s">
        <v>29855</v>
      </c>
      <c r="C3163">
        <v>2016</v>
      </c>
      <c r="D3163" t="s">
        <v>22460</v>
      </c>
      <c r="E3163" t="s">
        <v>1045</v>
      </c>
      <c r="F3163" t="s">
        <v>44032</v>
      </c>
      <c r="H3163">
        <v>104</v>
      </c>
      <c r="I3163" t="s">
        <v>5301</v>
      </c>
      <c r="J3163" t="s">
        <v>26</v>
      </c>
      <c r="M3163" t="s">
        <v>21313</v>
      </c>
      <c r="N3163" t="s">
        <v>21313</v>
      </c>
      <c r="O3163" t="s">
        <v>29856</v>
      </c>
      <c r="P3163" t="s">
        <v>29857</v>
      </c>
      <c r="Q3163" t="s">
        <v>29858</v>
      </c>
      <c r="R3163" t="s">
        <v>29859</v>
      </c>
      <c r="S3163" t="s">
        <v>29860</v>
      </c>
      <c r="T3163">
        <v>7.3</v>
      </c>
      <c r="U3163">
        <v>100655</v>
      </c>
      <c r="V3163" s="12">
        <f>W3163*1.07834771485832</f>
        <v>9705129.4337248802</v>
      </c>
      <c r="W3163" s="3">
        <v>9000000</v>
      </c>
      <c r="X3163" s="13">
        <f>Y3163*1.07834771485832</f>
        <v>15562318.467223922</v>
      </c>
      <c r="Y3163" s="3">
        <v>14431633</v>
      </c>
      <c r="Z3163" s="13">
        <f>AA3163*1.07834771485832</f>
        <v>20887616.803759955</v>
      </c>
      <c r="AA3163" s="3">
        <v>19370020</v>
      </c>
      <c r="AB3163">
        <v>270</v>
      </c>
    </row>
    <row r="3164" spans="1:28" hidden="1" x14ac:dyDescent="0.2">
      <c r="A3164" t="s">
        <v>28661</v>
      </c>
      <c r="B3164" t="s">
        <v>28662</v>
      </c>
      <c r="C3164">
        <v>2014</v>
      </c>
      <c r="D3164" t="s">
        <v>28663</v>
      </c>
      <c r="E3164" t="s">
        <v>44041</v>
      </c>
      <c r="F3164" t="s">
        <v>44032</v>
      </c>
      <c r="H3164">
        <v>126</v>
      </c>
      <c r="I3164" t="s">
        <v>28664</v>
      </c>
      <c r="J3164" t="s">
        <v>28665</v>
      </c>
      <c r="K3164" t="s">
        <v>787</v>
      </c>
      <c r="M3164" t="s">
        <v>28666</v>
      </c>
      <c r="N3164" t="s">
        <v>28666</v>
      </c>
      <c r="O3164" t="s">
        <v>28667</v>
      </c>
      <c r="P3164" t="s">
        <v>28668</v>
      </c>
      <c r="Q3164" t="s">
        <v>28669</v>
      </c>
      <c r="R3164" t="s">
        <v>28670</v>
      </c>
      <c r="S3164" t="s">
        <v>28671</v>
      </c>
      <c r="T3164">
        <v>7</v>
      </c>
      <c r="U3164">
        <v>10079</v>
      </c>
      <c r="W3164"/>
      <c r="X3164"/>
      <c r="Y3164">
        <v>150564</v>
      </c>
      <c r="Z3164"/>
      <c r="AA3164">
        <v>215034</v>
      </c>
      <c r="AB3164">
        <v>34</v>
      </c>
    </row>
    <row r="3165" spans="1:28" x14ac:dyDescent="0.2">
      <c r="A3165" t="s">
        <v>31446</v>
      </c>
      <c r="B3165" t="s">
        <v>31447</v>
      </c>
      <c r="C3165">
        <v>2012</v>
      </c>
      <c r="D3165" t="s">
        <v>23312</v>
      </c>
      <c r="E3165" t="s">
        <v>16512</v>
      </c>
      <c r="F3165" t="s">
        <v>44038</v>
      </c>
      <c r="H3165">
        <v>100</v>
      </c>
      <c r="I3165" t="s">
        <v>25</v>
      </c>
      <c r="J3165" t="s">
        <v>26</v>
      </c>
      <c r="M3165" t="s">
        <v>31448</v>
      </c>
      <c r="N3165" t="s">
        <v>13827</v>
      </c>
      <c r="O3165" t="s">
        <v>31449</v>
      </c>
      <c r="P3165" t="s">
        <v>13795</v>
      </c>
      <c r="Q3165" t="s">
        <v>31450</v>
      </c>
      <c r="R3165" t="s">
        <v>31451</v>
      </c>
      <c r="S3165" t="s">
        <v>31452</v>
      </c>
      <c r="T3165">
        <v>6.1</v>
      </c>
      <c r="U3165">
        <v>34150</v>
      </c>
      <c r="V3165" s="12">
        <f>W3165*1.12725506764114</f>
        <v>2254510.1352822799</v>
      </c>
      <c r="W3165" s="3">
        <v>2000000</v>
      </c>
      <c r="X3165" s="13">
        <f>Y3165*1.12725506764114</f>
        <v>15498968.101518326</v>
      </c>
      <c r="Y3165" s="3">
        <v>13749300</v>
      </c>
      <c r="Z3165" s="13">
        <f>AA3165*1.12725506764114</f>
        <v>18956650.551482175</v>
      </c>
      <c r="AA3165" s="3">
        <v>16816647</v>
      </c>
      <c r="AB3165">
        <v>132</v>
      </c>
    </row>
    <row r="3166" spans="1:28" x14ac:dyDescent="0.2">
      <c r="A3166" t="s">
        <v>9985</v>
      </c>
      <c r="B3166" t="s">
        <v>9986</v>
      </c>
      <c r="C3166">
        <v>2006</v>
      </c>
      <c r="D3166" s="1">
        <v>39029</v>
      </c>
      <c r="E3166" t="s">
        <v>16512</v>
      </c>
      <c r="F3166" t="s">
        <v>44031</v>
      </c>
      <c r="G3166" t="s">
        <v>44038</v>
      </c>
      <c r="H3166">
        <v>93</v>
      </c>
      <c r="I3166" t="s">
        <v>25</v>
      </c>
      <c r="J3166" t="s">
        <v>26</v>
      </c>
      <c r="M3166" t="s">
        <v>8221</v>
      </c>
      <c r="N3166" t="s">
        <v>9987</v>
      </c>
      <c r="O3166" t="s">
        <v>9988</v>
      </c>
      <c r="P3166" t="s">
        <v>3190</v>
      </c>
      <c r="Q3166" t="s">
        <v>9989</v>
      </c>
      <c r="R3166" t="s">
        <v>9990</v>
      </c>
      <c r="S3166" t="s">
        <v>9991</v>
      </c>
      <c r="T3166">
        <v>4.4000000000000004</v>
      </c>
      <c r="U3166">
        <v>18613</v>
      </c>
      <c r="V3166" s="12">
        <f>W3166*1.28378472222222</f>
        <v>44932465.277777702</v>
      </c>
      <c r="W3166" s="3">
        <v>35000000</v>
      </c>
      <c r="X3166" s="13">
        <f>Y3166*1.28378472222222</f>
        <v>15391716.116111085</v>
      </c>
      <c r="Y3166" s="3">
        <v>11989328</v>
      </c>
      <c r="Z3166" s="13">
        <f>AA3166*1.28378472222222</f>
        <v>16055476.466180529</v>
      </c>
      <c r="AA3166" s="3">
        <v>12506362</v>
      </c>
      <c r="AB3166">
        <v>128</v>
      </c>
    </row>
    <row r="3167" spans="1:28" x14ac:dyDescent="0.2">
      <c r="A3167" t="s">
        <v>42561</v>
      </c>
      <c r="B3167" t="s">
        <v>42562</v>
      </c>
      <c r="C3167">
        <v>2018</v>
      </c>
      <c r="D3167" t="s">
        <v>31709</v>
      </c>
      <c r="E3167" t="s">
        <v>176</v>
      </c>
      <c r="F3167" t="s">
        <v>44036</v>
      </c>
      <c r="H3167">
        <v>119</v>
      </c>
      <c r="I3167" t="s">
        <v>25</v>
      </c>
      <c r="J3167" t="s">
        <v>26</v>
      </c>
      <c r="K3167" t="s">
        <v>308</v>
      </c>
      <c r="M3167" t="s">
        <v>39742</v>
      </c>
      <c r="N3167" t="s">
        <v>42563</v>
      </c>
      <c r="O3167" t="s">
        <v>42564</v>
      </c>
      <c r="P3167" t="s">
        <v>42565</v>
      </c>
      <c r="Q3167" t="s">
        <v>42566</v>
      </c>
      <c r="R3167" t="s">
        <v>42567</v>
      </c>
      <c r="S3167" t="s">
        <v>42568</v>
      </c>
      <c r="T3167">
        <v>7.1</v>
      </c>
      <c r="U3167">
        <v>39478</v>
      </c>
      <c r="V3167" s="12">
        <f>W3167*1.03068014830331</f>
        <v>12368161.779639719</v>
      </c>
      <c r="W3167" s="3">
        <v>12000000</v>
      </c>
      <c r="X3167" s="13">
        <f>Y3167*1.03068014830331</f>
        <v>15373391.127698505</v>
      </c>
      <c r="Y3167" s="3">
        <v>14915773</v>
      </c>
      <c r="Z3167" s="13">
        <f>AA3167*1.03068014830331</f>
        <v>21228472.73009906</v>
      </c>
      <c r="AA3167" s="3">
        <v>20596567</v>
      </c>
      <c r="AB3167">
        <v>293</v>
      </c>
    </row>
    <row r="3168" spans="1:28" hidden="1" x14ac:dyDescent="0.2">
      <c r="A3168" t="s">
        <v>28691</v>
      </c>
      <c r="B3168" t="s">
        <v>28692</v>
      </c>
      <c r="C3168">
        <v>2011</v>
      </c>
      <c r="D3168" t="s">
        <v>28693</v>
      </c>
      <c r="E3168" t="s">
        <v>16512</v>
      </c>
      <c r="F3168" t="s">
        <v>44044</v>
      </c>
      <c r="G3168" t="s">
        <v>44032</v>
      </c>
      <c r="H3168">
        <v>85</v>
      </c>
      <c r="I3168" t="s">
        <v>25</v>
      </c>
      <c r="J3168" t="s">
        <v>26</v>
      </c>
      <c r="M3168" t="s">
        <v>28694</v>
      </c>
      <c r="N3168" t="s">
        <v>28695</v>
      </c>
      <c r="O3168" t="s">
        <v>28696</v>
      </c>
      <c r="P3168" t="s">
        <v>12579</v>
      </c>
      <c r="Q3168" t="s">
        <v>28697</v>
      </c>
      <c r="R3168" t="s">
        <v>28698</v>
      </c>
      <c r="S3168" t="s">
        <v>28699</v>
      </c>
      <c r="T3168">
        <v>4.4000000000000004</v>
      </c>
      <c r="U3168">
        <v>20336</v>
      </c>
      <c r="W3168">
        <v>20000000</v>
      </c>
      <c r="X3168"/>
      <c r="Y3168"/>
      <c r="Z3168"/>
      <c r="AA3168">
        <v>2140476</v>
      </c>
      <c r="AB3168">
        <v>102</v>
      </c>
    </row>
    <row r="3169" spans="1:28" hidden="1" x14ac:dyDescent="0.2">
      <c r="A3169" t="s">
        <v>28700</v>
      </c>
      <c r="B3169" t="s">
        <v>28701</v>
      </c>
      <c r="C3169">
        <v>2011</v>
      </c>
      <c r="D3169" t="s">
        <v>24939</v>
      </c>
      <c r="E3169" t="s">
        <v>176</v>
      </c>
      <c r="F3169" t="s">
        <v>44045</v>
      </c>
      <c r="G3169" t="s">
        <v>44033</v>
      </c>
      <c r="H3169">
        <v>87</v>
      </c>
      <c r="I3169" t="s">
        <v>25</v>
      </c>
      <c r="J3169" t="s">
        <v>26</v>
      </c>
      <c r="M3169" t="s">
        <v>28702</v>
      </c>
      <c r="N3169" t="s">
        <v>28703</v>
      </c>
      <c r="O3169" t="s">
        <v>28704</v>
      </c>
      <c r="P3169" t="s">
        <v>28705</v>
      </c>
      <c r="Q3169" t="s">
        <v>28706</v>
      </c>
      <c r="R3169" t="s">
        <v>28707</v>
      </c>
      <c r="S3169" t="s">
        <v>28708</v>
      </c>
      <c r="T3169">
        <v>6.6</v>
      </c>
      <c r="U3169">
        <v>20346</v>
      </c>
      <c r="W3169"/>
      <c r="X3169"/>
      <c r="Y3169">
        <v>408015</v>
      </c>
      <c r="Z3169"/>
      <c r="AA3169">
        <v>424088</v>
      </c>
      <c r="AB3169">
        <v>81</v>
      </c>
    </row>
    <row r="3170" spans="1:28" x14ac:dyDescent="0.2">
      <c r="A3170" t="s">
        <v>43843</v>
      </c>
      <c r="B3170" t="s">
        <v>43844</v>
      </c>
      <c r="C3170">
        <v>2020</v>
      </c>
      <c r="D3170" t="s">
        <v>42607</v>
      </c>
      <c r="E3170" t="s">
        <v>44048</v>
      </c>
      <c r="F3170" t="s">
        <v>44046</v>
      </c>
      <c r="G3170" t="s">
        <v>44045</v>
      </c>
      <c r="H3170">
        <v>87</v>
      </c>
      <c r="I3170" t="s">
        <v>43845</v>
      </c>
      <c r="J3170" t="s">
        <v>26</v>
      </c>
      <c r="M3170" t="s">
        <v>36145</v>
      </c>
      <c r="N3170" t="s">
        <v>43846</v>
      </c>
      <c r="O3170" t="s">
        <v>43847</v>
      </c>
      <c r="P3170" t="s">
        <v>43848</v>
      </c>
      <c r="Q3170" t="s">
        <v>43849</v>
      </c>
      <c r="R3170" t="s">
        <v>43850</v>
      </c>
      <c r="S3170" t="s">
        <v>43851</v>
      </c>
      <c r="T3170">
        <v>5.3</v>
      </c>
      <c r="U3170">
        <v>18390</v>
      </c>
      <c r="V3170" s="13">
        <f>W3170</f>
        <v>5000000</v>
      </c>
      <c r="W3170" s="3">
        <v>5000000</v>
      </c>
      <c r="X3170" s="13">
        <f>Y3170</f>
        <v>15347654</v>
      </c>
      <c r="Y3170" s="3">
        <v>15347654</v>
      </c>
      <c r="Z3170" s="13">
        <f>AA3170</f>
        <v>21966625</v>
      </c>
      <c r="AA3170" s="3">
        <v>21966625</v>
      </c>
      <c r="AB3170">
        <v>418</v>
      </c>
    </row>
    <row r="3171" spans="1:28" x14ac:dyDescent="0.2">
      <c r="A3171" t="s">
        <v>33852</v>
      </c>
      <c r="B3171" t="s">
        <v>33853</v>
      </c>
      <c r="C3171">
        <v>2014</v>
      </c>
      <c r="D3171" t="s">
        <v>31660</v>
      </c>
      <c r="E3171" t="s">
        <v>16512</v>
      </c>
      <c r="F3171" t="s">
        <v>44032</v>
      </c>
      <c r="G3171" t="s">
        <v>44034</v>
      </c>
      <c r="H3171">
        <v>110</v>
      </c>
      <c r="I3171" t="s">
        <v>433</v>
      </c>
      <c r="J3171" t="s">
        <v>26</v>
      </c>
      <c r="M3171" t="s">
        <v>33854</v>
      </c>
      <c r="N3171" t="s">
        <v>33855</v>
      </c>
      <c r="O3171" t="s">
        <v>33856</v>
      </c>
      <c r="P3171" t="s">
        <v>1391</v>
      </c>
      <c r="Q3171" t="s">
        <v>33857</v>
      </c>
      <c r="R3171" t="s">
        <v>33858</v>
      </c>
      <c r="S3171" t="s">
        <v>33859</v>
      </c>
      <c r="T3171">
        <v>3.1</v>
      </c>
      <c r="U3171">
        <v>36329</v>
      </c>
      <c r="V3171" s="12">
        <f>W3171*1.09324733035956</f>
        <v>17491957.28575296</v>
      </c>
      <c r="W3171" s="3">
        <v>16000000</v>
      </c>
      <c r="X3171" s="13">
        <f>Y3171*1.09324733035956</f>
        <v>15327244.484843925</v>
      </c>
      <c r="Y3171" s="3">
        <v>14019924</v>
      </c>
      <c r="Z3171" s="13">
        <f>AA3171*1.09324733035956</f>
        <v>29961422.638111744</v>
      </c>
      <c r="AA3171" s="3">
        <v>27405896</v>
      </c>
      <c r="AB3171">
        <v>601</v>
      </c>
    </row>
    <row r="3172" spans="1:28" hidden="1" x14ac:dyDescent="0.2">
      <c r="A3172" t="s">
        <v>28725</v>
      </c>
      <c r="B3172" t="s">
        <v>28726</v>
      </c>
      <c r="C3172">
        <v>2012</v>
      </c>
      <c r="D3172" t="s">
        <v>28727</v>
      </c>
      <c r="E3172" t="s">
        <v>44037</v>
      </c>
      <c r="F3172" t="s">
        <v>44047</v>
      </c>
      <c r="G3172" t="s">
        <v>44046</v>
      </c>
      <c r="H3172">
        <v>100</v>
      </c>
      <c r="I3172" t="s">
        <v>2213</v>
      </c>
      <c r="J3172" t="s">
        <v>934</v>
      </c>
      <c r="M3172" t="s">
        <v>21604</v>
      </c>
      <c r="N3172" t="s">
        <v>28728</v>
      </c>
      <c r="O3172" t="s">
        <v>28729</v>
      </c>
      <c r="P3172" t="s">
        <v>28730</v>
      </c>
      <c r="Q3172" t="s">
        <v>28731</v>
      </c>
      <c r="R3172" t="s">
        <v>28732</v>
      </c>
      <c r="S3172" t="s">
        <v>28733</v>
      </c>
      <c r="T3172">
        <v>6.5</v>
      </c>
      <c r="U3172">
        <v>17953</v>
      </c>
      <c r="W3172"/>
      <c r="X3172"/>
      <c r="Y3172"/>
      <c r="Z3172"/>
      <c r="AA3172">
        <v>2325035</v>
      </c>
      <c r="AB3172">
        <v>40</v>
      </c>
    </row>
    <row r="3173" spans="1:28" x14ac:dyDescent="0.2">
      <c r="A3173" t="s">
        <v>15101</v>
      </c>
      <c r="B3173" t="s">
        <v>15102</v>
      </c>
      <c r="C3173">
        <v>2011</v>
      </c>
      <c r="D3173" t="s">
        <v>15103</v>
      </c>
      <c r="E3173" t="s">
        <v>176</v>
      </c>
      <c r="F3173" t="s">
        <v>44034</v>
      </c>
      <c r="H3173">
        <v>139</v>
      </c>
      <c r="I3173" t="s">
        <v>25</v>
      </c>
      <c r="J3173" t="s">
        <v>26</v>
      </c>
      <c r="M3173" t="s">
        <v>10950</v>
      </c>
      <c r="N3173" t="s">
        <v>10950</v>
      </c>
      <c r="O3173" t="s">
        <v>15104</v>
      </c>
      <c r="P3173" t="s">
        <v>852</v>
      </c>
      <c r="Q3173" t="s">
        <v>15105</v>
      </c>
      <c r="R3173" t="s">
        <v>15106</v>
      </c>
      <c r="S3173" t="s">
        <v>15107</v>
      </c>
      <c r="T3173">
        <v>6.8</v>
      </c>
      <c r="U3173">
        <v>165385</v>
      </c>
      <c r="V3173" s="12">
        <f>W3173*1.1505830469594</f>
        <v>36818657.502700798</v>
      </c>
      <c r="W3173" s="3">
        <v>32000000</v>
      </c>
      <c r="X3173" s="13">
        <f>Y3173*1.1505830469594</f>
        <v>15306573.309692878</v>
      </c>
      <c r="Y3173" s="3">
        <v>13303319</v>
      </c>
      <c r="Z3173" s="13">
        <f>AA3173*1.1505830469594</f>
        <v>67204689.383864194</v>
      </c>
      <c r="AA3173" s="3">
        <v>58409247</v>
      </c>
      <c r="AB3173">
        <v>1099</v>
      </c>
    </row>
    <row r="3174" spans="1:28" hidden="1" x14ac:dyDescent="0.2">
      <c r="A3174" t="s">
        <v>28743</v>
      </c>
      <c r="B3174" t="s">
        <v>28744</v>
      </c>
      <c r="C3174">
        <v>2011</v>
      </c>
      <c r="D3174" t="s">
        <v>21970</v>
      </c>
      <c r="E3174" t="s">
        <v>16512</v>
      </c>
      <c r="F3174" t="s">
        <v>44038</v>
      </c>
      <c r="H3174">
        <v>170</v>
      </c>
      <c r="I3174" t="s">
        <v>943</v>
      </c>
      <c r="J3174" t="s">
        <v>14789</v>
      </c>
      <c r="M3174" t="s">
        <v>28745</v>
      </c>
      <c r="N3174" t="s">
        <v>28746</v>
      </c>
      <c r="O3174" t="s">
        <v>28747</v>
      </c>
      <c r="P3174" t="s">
        <v>14792</v>
      </c>
      <c r="Q3174" t="s">
        <v>28748</v>
      </c>
      <c r="R3174" t="s">
        <v>28749</v>
      </c>
      <c r="S3174" t="s">
        <v>28750</v>
      </c>
      <c r="T3174">
        <v>7.4</v>
      </c>
      <c r="U3174">
        <v>12389</v>
      </c>
      <c r="W3174" t="s">
        <v>28751</v>
      </c>
      <c r="X3174"/>
      <c r="Y3174"/>
      <c r="Z3174"/>
      <c r="AA3174"/>
      <c r="AB3174">
        <v>26</v>
      </c>
    </row>
    <row r="3175" spans="1:28" hidden="1" x14ac:dyDescent="0.2">
      <c r="A3175" t="s">
        <v>28752</v>
      </c>
      <c r="B3175" t="s">
        <v>28753</v>
      </c>
      <c r="C3175">
        <v>2011</v>
      </c>
      <c r="D3175" t="s">
        <v>23293</v>
      </c>
      <c r="E3175" t="s">
        <v>1045</v>
      </c>
      <c r="F3175" t="s">
        <v>44032</v>
      </c>
      <c r="G3175" t="s">
        <v>44036</v>
      </c>
      <c r="H3175">
        <v>109</v>
      </c>
      <c r="I3175" t="s">
        <v>1983</v>
      </c>
      <c r="J3175" t="s">
        <v>27</v>
      </c>
      <c r="K3175" t="s">
        <v>308</v>
      </c>
      <c r="M3175" t="s">
        <v>28754</v>
      </c>
      <c r="N3175" t="s">
        <v>28755</v>
      </c>
      <c r="O3175" t="s">
        <v>28756</v>
      </c>
      <c r="P3175" t="s">
        <v>28757</v>
      </c>
      <c r="Q3175" t="s">
        <v>28758</v>
      </c>
      <c r="R3175" t="s">
        <v>28759</v>
      </c>
      <c r="S3175" t="s">
        <v>28760</v>
      </c>
      <c r="T3175">
        <v>7.2</v>
      </c>
      <c r="U3175">
        <v>15635</v>
      </c>
      <c r="W3175"/>
      <c r="X3175"/>
      <c r="Y3175">
        <v>340058</v>
      </c>
      <c r="Z3175"/>
      <c r="AA3175">
        <v>2865068</v>
      </c>
      <c r="AB3175">
        <v>23</v>
      </c>
    </row>
    <row r="3176" spans="1:28" hidden="1" x14ac:dyDescent="0.2">
      <c r="A3176" t="s">
        <v>28761</v>
      </c>
      <c r="B3176" t="s">
        <v>28762</v>
      </c>
      <c r="C3176">
        <v>2011</v>
      </c>
      <c r="D3176" t="s">
        <v>28763</v>
      </c>
      <c r="E3176" t="s">
        <v>16512</v>
      </c>
      <c r="F3176" t="s">
        <v>44032</v>
      </c>
      <c r="G3176" t="s">
        <v>44046</v>
      </c>
      <c r="H3176">
        <v>87</v>
      </c>
      <c r="I3176" t="s">
        <v>25</v>
      </c>
      <c r="J3176" t="s">
        <v>26</v>
      </c>
      <c r="M3176" t="s">
        <v>455</v>
      </c>
      <c r="N3176" t="s">
        <v>28764</v>
      </c>
      <c r="O3176" t="s">
        <v>28765</v>
      </c>
      <c r="P3176" t="s">
        <v>28766</v>
      </c>
      <c r="Q3176" t="s">
        <v>28767</v>
      </c>
      <c r="R3176" t="s">
        <v>28768</v>
      </c>
      <c r="S3176" t="s">
        <v>28769</v>
      </c>
      <c r="T3176">
        <v>5.2</v>
      </c>
      <c r="U3176">
        <v>12129</v>
      </c>
      <c r="W3176"/>
      <c r="X3176"/>
      <c r="Y3176">
        <v>20984</v>
      </c>
      <c r="Z3176"/>
      <c r="AA3176">
        <v>80848</v>
      </c>
      <c r="AB3176">
        <v>80</v>
      </c>
    </row>
    <row r="3177" spans="1:28" hidden="1" x14ac:dyDescent="0.2">
      <c r="A3177" t="s">
        <v>28770</v>
      </c>
      <c r="B3177" t="s">
        <v>28771</v>
      </c>
      <c r="C3177">
        <v>2011</v>
      </c>
      <c r="D3177" s="1">
        <v>41217</v>
      </c>
      <c r="E3177" t="s">
        <v>1045</v>
      </c>
      <c r="F3177" t="s">
        <v>44034</v>
      </c>
      <c r="G3177" t="s">
        <v>44046</v>
      </c>
      <c r="H3177">
        <v>88</v>
      </c>
      <c r="I3177" t="s">
        <v>25</v>
      </c>
      <c r="J3177" t="s">
        <v>26</v>
      </c>
      <c r="M3177" t="s">
        <v>15311</v>
      </c>
      <c r="N3177" t="s">
        <v>15311</v>
      </c>
      <c r="O3177" t="s">
        <v>28772</v>
      </c>
      <c r="P3177" t="s">
        <v>1652</v>
      </c>
      <c r="Q3177" t="s">
        <v>28773</v>
      </c>
      <c r="R3177" t="s">
        <v>28774</v>
      </c>
      <c r="S3177" t="s">
        <v>28775</v>
      </c>
      <c r="T3177">
        <v>4.8</v>
      </c>
      <c r="U3177">
        <v>10277</v>
      </c>
      <c r="W3177">
        <v>7000000</v>
      </c>
      <c r="X3177"/>
      <c r="Y3177"/>
      <c r="Z3177"/>
      <c r="AA3177">
        <v>647839</v>
      </c>
      <c r="AB3177">
        <v>78</v>
      </c>
    </row>
    <row r="3178" spans="1:28" hidden="1" x14ac:dyDescent="0.2">
      <c r="A3178" t="s">
        <v>28776</v>
      </c>
      <c r="B3178" t="s">
        <v>28777</v>
      </c>
      <c r="C3178">
        <v>2011</v>
      </c>
      <c r="D3178" s="1">
        <v>41004</v>
      </c>
      <c r="E3178" t="s">
        <v>3496</v>
      </c>
      <c r="F3178" t="s">
        <v>44042</v>
      </c>
      <c r="H3178">
        <v>80</v>
      </c>
      <c r="I3178" t="s">
        <v>2359</v>
      </c>
      <c r="J3178" t="s">
        <v>26</v>
      </c>
      <c r="M3178" t="s">
        <v>21824</v>
      </c>
      <c r="N3178" t="s">
        <v>25404</v>
      </c>
      <c r="O3178" t="s">
        <v>28778</v>
      </c>
      <c r="P3178" t="s">
        <v>28779</v>
      </c>
      <c r="Q3178" t="s">
        <v>28780</v>
      </c>
      <c r="R3178" t="s">
        <v>28781</v>
      </c>
      <c r="S3178" t="s">
        <v>28782</v>
      </c>
      <c r="T3178">
        <v>5.0999999999999996</v>
      </c>
      <c r="U3178">
        <v>10843</v>
      </c>
      <c r="W3178"/>
      <c r="X3178"/>
      <c r="Y3178">
        <v>383</v>
      </c>
      <c r="Z3178"/>
      <c r="AA3178">
        <v>4144297</v>
      </c>
      <c r="AB3178">
        <v>79</v>
      </c>
    </row>
    <row r="3179" spans="1:28" hidden="1" x14ac:dyDescent="0.2">
      <c r="A3179" t="s">
        <v>28783</v>
      </c>
      <c r="B3179" t="s">
        <v>28784</v>
      </c>
      <c r="C3179">
        <v>2012</v>
      </c>
      <c r="D3179" s="1">
        <v>41526</v>
      </c>
      <c r="E3179" t="s">
        <v>176</v>
      </c>
      <c r="F3179" t="s">
        <v>44033</v>
      </c>
      <c r="H3179">
        <v>85</v>
      </c>
      <c r="I3179" t="s">
        <v>25</v>
      </c>
      <c r="J3179" t="s">
        <v>26</v>
      </c>
      <c r="M3179" t="s">
        <v>28785</v>
      </c>
      <c r="N3179" t="s">
        <v>28786</v>
      </c>
      <c r="O3179" t="s">
        <v>28787</v>
      </c>
      <c r="P3179" t="s">
        <v>28788</v>
      </c>
      <c r="Q3179" t="s">
        <v>28789</v>
      </c>
      <c r="R3179" t="s">
        <v>28790</v>
      </c>
      <c r="S3179" t="s">
        <v>28791</v>
      </c>
      <c r="T3179">
        <v>6.5</v>
      </c>
      <c r="U3179">
        <v>11336</v>
      </c>
      <c r="W3179"/>
      <c r="X3179"/>
      <c r="Y3179"/>
      <c r="Z3179"/>
      <c r="AA3179"/>
      <c r="AB3179">
        <v>69</v>
      </c>
    </row>
    <row r="3180" spans="1:28" x14ac:dyDescent="0.2">
      <c r="A3180" t="s">
        <v>40120</v>
      </c>
      <c r="B3180" t="s">
        <v>40121</v>
      </c>
      <c r="C3180">
        <v>2018</v>
      </c>
      <c r="D3180" t="s">
        <v>22334</v>
      </c>
      <c r="E3180" t="s">
        <v>16512</v>
      </c>
      <c r="F3180" t="s">
        <v>44044</v>
      </c>
      <c r="G3180" t="s">
        <v>44032</v>
      </c>
      <c r="H3180">
        <v>115</v>
      </c>
      <c r="I3180" t="s">
        <v>40122</v>
      </c>
      <c r="J3180" t="s">
        <v>26</v>
      </c>
      <c r="M3180" t="s">
        <v>23425</v>
      </c>
      <c r="N3180" t="s">
        <v>40123</v>
      </c>
      <c r="O3180" t="s">
        <v>40124</v>
      </c>
      <c r="P3180" t="s">
        <v>40125</v>
      </c>
      <c r="Q3180" t="s">
        <v>40126</v>
      </c>
      <c r="R3180" t="s">
        <v>40127</v>
      </c>
      <c r="S3180" t="s">
        <v>40128</v>
      </c>
      <c r="T3180">
        <v>6.1</v>
      </c>
      <c r="U3180">
        <v>38499</v>
      </c>
      <c r="V3180" s="12">
        <f>W3180*1.03068014830331</f>
        <v>44319246.377042323</v>
      </c>
      <c r="W3180" s="3">
        <v>43000000</v>
      </c>
      <c r="X3180" s="13">
        <f>Y3180*1.03068014830331</f>
        <v>15296672.450859549</v>
      </c>
      <c r="Y3180" s="3">
        <v>14841338</v>
      </c>
      <c r="Z3180" s="13">
        <f>AA3180*1.03068014830331</f>
        <v>36243784.960674025</v>
      </c>
      <c r="AA3180" s="3">
        <v>35164920</v>
      </c>
      <c r="AB3180">
        <v>408</v>
      </c>
    </row>
    <row r="3181" spans="1:28" x14ac:dyDescent="0.2">
      <c r="A3181" t="s">
        <v>40924</v>
      </c>
      <c r="B3181" t="s">
        <v>40925</v>
      </c>
      <c r="C3181">
        <v>2018</v>
      </c>
      <c r="D3181" t="s">
        <v>33353</v>
      </c>
      <c r="E3181" t="s">
        <v>3496</v>
      </c>
      <c r="F3181" t="s">
        <v>44045</v>
      </c>
      <c r="G3181" t="s">
        <v>44042</v>
      </c>
      <c r="H3181">
        <v>86</v>
      </c>
      <c r="I3181" t="s">
        <v>25</v>
      </c>
      <c r="J3181" t="s">
        <v>26</v>
      </c>
      <c r="M3181" t="s">
        <v>40926</v>
      </c>
      <c r="N3181" t="s">
        <v>40927</v>
      </c>
      <c r="O3181" t="s">
        <v>40928</v>
      </c>
      <c r="P3181" t="s">
        <v>40929</v>
      </c>
      <c r="Q3181" t="s">
        <v>40930</v>
      </c>
      <c r="R3181" t="s">
        <v>40931</v>
      </c>
      <c r="S3181" t="s">
        <v>40932</v>
      </c>
      <c r="T3181">
        <v>5.2</v>
      </c>
      <c r="U3181">
        <v>17040</v>
      </c>
      <c r="V3181" s="12">
        <f>W3181*1.03068014830331</f>
        <v>7936237.1419354863</v>
      </c>
      <c r="W3181" s="3">
        <v>7700000</v>
      </c>
      <c r="X3181" s="13">
        <f>Y3181*1.03068014830331</f>
        <v>15292636.307398792</v>
      </c>
      <c r="Y3181" s="3">
        <v>14837422</v>
      </c>
      <c r="Z3181" s="13">
        <f>AA3181*1.03068014830331</f>
        <v>44336281.458533481</v>
      </c>
      <c r="AA3181" s="3">
        <v>43016528</v>
      </c>
      <c r="AB3181">
        <v>255</v>
      </c>
    </row>
    <row r="3182" spans="1:28" x14ac:dyDescent="0.2">
      <c r="A3182" t="s">
        <v>1529</v>
      </c>
      <c r="B3182" t="s">
        <v>1530</v>
      </c>
      <c r="C3182">
        <v>2001</v>
      </c>
      <c r="D3182" t="s">
        <v>1531</v>
      </c>
      <c r="E3182" t="s">
        <v>1045</v>
      </c>
      <c r="F3182" t="s">
        <v>44045</v>
      </c>
      <c r="G3182" t="s">
        <v>44036</v>
      </c>
      <c r="H3182">
        <v>86</v>
      </c>
      <c r="I3182" t="s">
        <v>25</v>
      </c>
      <c r="J3182" t="s">
        <v>26</v>
      </c>
      <c r="K3182" t="s">
        <v>75</v>
      </c>
      <c r="M3182" t="s">
        <v>1532</v>
      </c>
      <c r="N3182" t="s">
        <v>1533</v>
      </c>
      <c r="O3182" t="s">
        <v>1534</v>
      </c>
      <c r="P3182" t="s">
        <v>1535</v>
      </c>
      <c r="Q3182" t="s">
        <v>1536</v>
      </c>
      <c r="R3182" t="s">
        <v>1537</v>
      </c>
      <c r="S3182" t="s">
        <v>1538</v>
      </c>
      <c r="T3182">
        <v>5.5</v>
      </c>
      <c r="U3182">
        <v>13683</v>
      </c>
      <c r="V3182" s="12">
        <f>W3182*1.46138339920949</f>
        <v>20459367.588932861</v>
      </c>
      <c r="W3182" s="3">
        <v>14000000</v>
      </c>
      <c r="X3182" s="13">
        <f>Y3182*1.46138339920949</f>
        <v>15234147.403557353</v>
      </c>
      <c r="Y3182" s="3">
        <v>10424470</v>
      </c>
      <c r="Z3182" s="13">
        <f>AA3182*1.46138339920949</f>
        <v>19183612.031857759</v>
      </c>
      <c r="AA3182" s="3">
        <v>13127022</v>
      </c>
      <c r="AB3182">
        <v>106</v>
      </c>
    </row>
    <row r="3183" spans="1:28" x14ac:dyDescent="0.2">
      <c r="A3183" t="s">
        <v>21595</v>
      </c>
      <c r="B3183" t="s">
        <v>21596</v>
      </c>
      <c r="C3183">
        <v>2009</v>
      </c>
      <c r="D3183" s="1">
        <v>40300</v>
      </c>
      <c r="E3183" t="s">
        <v>176</v>
      </c>
      <c r="H3183">
        <v>100</v>
      </c>
      <c r="I3183" t="s">
        <v>495</v>
      </c>
      <c r="J3183" t="s">
        <v>26</v>
      </c>
      <c r="K3183" t="s">
        <v>27</v>
      </c>
      <c r="M3183" t="s">
        <v>3047</v>
      </c>
      <c r="N3183" t="s">
        <v>21597</v>
      </c>
      <c r="O3183" t="s">
        <v>21598</v>
      </c>
      <c r="P3183" t="s">
        <v>21599</v>
      </c>
      <c r="Q3183" t="s">
        <v>21600</v>
      </c>
      <c r="R3183" t="s">
        <v>21601</v>
      </c>
      <c r="S3183" t="s">
        <v>7040</v>
      </c>
      <c r="T3183">
        <v>7.3</v>
      </c>
      <c r="U3183">
        <v>126951</v>
      </c>
      <c r="V3183" s="12">
        <f>W3183*1.20636999678377</f>
        <v>9047774.9758782741</v>
      </c>
      <c r="W3183" s="3">
        <v>7500000</v>
      </c>
      <c r="X3183" s="13">
        <f>Y3183*1.20636999678377</f>
        <v>15169998.961736184</v>
      </c>
      <c r="Y3183" s="3">
        <v>12574914</v>
      </c>
      <c r="Z3183" s="13">
        <f>AA3183*1.20636999678377</f>
        <v>31482459.263306521</v>
      </c>
      <c r="AA3183" s="3">
        <v>26096852</v>
      </c>
      <c r="AB3183">
        <v>256</v>
      </c>
    </row>
    <row r="3184" spans="1:28" x14ac:dyDescent="0.2">
      <c r="A3184" t="s">
        <v>24165</v>
      </c>
      <c r="B3184" t="s">
        <v>24166</v>
      </c>
      <c r="C3184">
        <v>2012</v>
      </c>
      <c r="D3184" s="1">
        <v>41099</v>
      </c>
      <c r="E3184" t="s">
        <v>16512</v>
      </c>
      <c r="F3184" t="s">
        <v>44044</v>
      </c>
      <c r="G3184" t="s">
        <v>44033</v>
      </c>
      <c r="H3184">
        <v>95</v>
      </c>
      <c r="I3184" t="s">
        <v>24167</v>
      </c>
      <c r="J3184" t="s">
        <v>26</v>
      </c>
      <c r="M3184" t="s">
        <v>13086</v>
      </c>
      <c r="N3184" t="s">
        <v>24168</v>
      </c>
      <c r="O3184" t="s">
        <v>24169</v>
      </c>
      <c r="P3184" t="s">
        <v>11894</v>
      </c>
      <c r="Q3184" t="s">
        <v>24170</v>
      </c>
      <c r="R3184" t="s">
        <v>24171</v>
      </c>
      <c r="S3184" t="s">
        <v>24172</v>
      </c>
      <c r="T3184">
        <v>7.1</v>
      </c>
      <c r="U3184">
        <v>246284</v>
      </c>
      <c r="V3184" s="12">
        <f>W3184*1.12725506764114</f>
        <v>56362753.382056996</v>
      </c>
      <c r="W3184" s="3">
        <v>50000000</v>
      </c>
      <c r="X3184" s="13">
        <f>Y3184*1.12725506764114</f>
        <v>15121804.337456547</v>
      </c>
      <c r="Y3184" s="3">
        <v>13414714</v>
      </c>
      <c r="Z3184" s="13">
        <f>AA3184*1.12725506764114</f>
        <v>46260002.634049647</v>
      </c>
      <c r="AA3184" s="3">
        <v>41037742</v>
      </c>
      <c r="AB3184">
        <v>716</v>
      </c>
    </row>
    <row r="3185" spans="1:28" hidden="1" x14ac:dyDescent="0.2">
      <c r="A3185" t="s">
        <v>28832</v>
      </c>
      <c r="B3185" t="s">
        <v>28833</v>
      </c>
      <c r="C3185">
        <v>2012</v>
      </c>
      <c r="D3185" s="1">
        <v>41066</v>
      </c>
      <c r="E3185" t="s">
        <v>44041</v>
      </c>
      <c r="F3185" t="s">
        <v>44032</v>
      </c>
      <c r="H3185">
        <v>121</v>
      </c>
      <c r="I3185" t="s">
        <v>1561</v>
      </c>
      <c r="J3185" t="s">
        <v>26</v>
      </c>
      <c r="M3185" t="s">
        <v>28834</v>
      </c>
      <c r="N3185" t="s">
        <v>28834</v>
      </c>
      <c r="O3185" t="s">
        <v>28835</v>
      </c>
      <c r="P3185" t="s">
        <v>24132</v>
      </c>
      <c r="Q3185" t="s">
        <v>28836</v>
      </c>
      <c r="R3185" t="s">
        <v>28837</v>
      </c>
      <c r="S3185" t="s">
        <v>28838</v>
      </c>
      <c r="T3185">
        <v>7.1</v>
      </c>
      <c r="U3185">
        <v>10173</v>
      </c>
      <c r="W3185" t="s">
        <v>28839</v>
      </c>
      <c r="X3185"/>
      <c r="Y3185"/>
      <c r="Z3185"/>
      <c r="AA3185">
        <v>714441</v>
      </c>
      <c r="AB3185">
        <v>66</v>
      </c>
    </row>
    <row r="3186" spans="1:28" x14ac:dyDescent="0.2">
      <c r="A3186" t="s">
        <v>35615</v>
      </c>
      <c r="B3186" t="s">
        <v>35616</v>
      </c>
      <c r="C3186">
        <v>2016</v>
      </c>
      <c r="D3186" s="1">
        <v>42381</v>
      </c>
      <c r="E3186" t="s">
        <v>1045</v>
      </c>
      <c r="F3186" t="s">
        <v>44032</v>
      </c>
      <c r="G3186" t="s">
        <v>44036</v>
      </c>
      <c r="H3186">
        <v>90</v>
      </c>
      <c r="I3186" t="s">
        <v>35617</v>
      </c>
      <c r="J3186" t="s">
        <v>26</v>
      </c>
      <c r="K3186" t="s">
        <v>27</v>
      </c>
      <c r="M3186" t="s">
        <v>35618</v>
      </c>
      <c r="N3186" t="s">
        <v>35619</v>
      </c>
      <c r="O3186" t="s">
        <v>35620</v>
      </c>
      <c r="P3186" t="s">
        <v>6791</v>
      </c>
      <c r="Q3186" t="s">
        <v>35621</v>
      </c>
      <c r="R3186" t="s">
        <v>35622</v>
      </c>
      <c r="S3186" t="s">
        <v>35623</v>
      </c>
      <c r="T3186">
        <v>6.4</v>
      </c>
      <c r="U3186">
        <v>22650</v>
      </c>
      <c r="V3186" s="12">
        <f>W3186*1.07834771485832</f>
        <v>3235043.1445749602</v>
      </c>
      <c r="W3186" s="3">
        <v>3000000</v>
      </c>
      <c r="X3186" s="13">
        <f>Y3186*1.07834771485832</f>
        <v>15114734.072956253</v>
      </c>
      <c r="Y3186" s="3">
        <v>14016568</v>
      </c>
      <c r="Z3186" s="13">
        <f>AA3186*1.07834771485832</f>
        <v>23078742.797664307</v>
      </c>
      <c r="AA3186" s="3">
        <v>21401949</v>
      </c>
      <c r="AB3186">
        <v>116</v>
      </c>
    </row>
    <row r="3187" spans="1:28" x14ac:dyDescent="0.2">
      <c r="A3187" t="s">
        <v>40333</v>
      </c>
      <c r="B3187" t="s">
        <v>40334</v>
      </c>
      <c r="C3187">
        <v>2017</v>
      </c>
      <c r="D3187" t="s">
        <v>31346</v>
      </c>
      <c r="E3187" t="s">
        <v>176</v>
      </c>
      <c r="F3187" t="s">
        <v>44034</v>
      </c>
      <c r="G3187" t="s">
        <v>44046</v>
      </c>
      <c r="H3187">
        <v>90</v>
      </c>
      <c r="I3187" t="s">
        <v>433</v>
      </c>
      <c r="J3187" t="s">
        <v>26</v>
      </c>
      <c r="M3187" t="s">
        <v>14011</v>
      </c>
      <c r="N3187" t="s">
        <v>40335</v>
      </c>
      <c r="O3187" t="s">
        <v>40336</v>
      </c>
      <c r="P3187" t="s">
        <v>15854</v>
      </c>
      <c r="Q3187" t="s">
        <v>40337</v>
      </c>
      <c r="R3187" t="s">
        <v>40338</v>
      </c>
      <c r="S3187" t="s">
        <v>40339</v>
      </c>
      <c r="T3187">
        <v>5</v>
      </c>
      <c r="U3187">
        <v>17682</v>
      </c>
      <c r="V3187" s="12">
        <f>W3187*1.05585427545692</f>
        <v>12670251.305483039</v>
      </c>
      <c r="W3187" s="3">
        <v>12000000</v>
      </c>
      <c r="X3187" s="13">
        <f>Y3187*1.05585427545692</f>
        <v>15100305.199718518</v>
      </c>
      <c r="Y3187" s="3">
        <v>14301505</v>
      </c>
      <c r="Z3187" s="13">
        <f>AA3187*1.05585427545692</f>
        <v>24779406.867028415</v>
      </c>
      <c r="AA3187" s="3">
        <v>23468586</v>
      </c>
      <c r="AB3187">
        <v>164</v>
      </c>
    </row>
    <row r="3188" spans="1:28" x14ac:dyDescent="0.2">
      <c r="A3188" t="s">
        <v>9549</v>
      </c>
      <c r="B3188" t="s">
        <v>9550</v>
      </c>
      <c r="C3188">
        <v>2011</v>
      </c>
      <c r="D3188" t="s">
        <v>9551</v>
      </c>
      <c r="E3188" t="s">
        <v>1045</v>
      </c>
      <c r="F3188" t="s">
        <v>44032</v>
      </c>
      <c r="H3188">
        <v>119</v>
      </c>
      <c r="I3188" t="s">
        <v>229</v>
      </c>
      <c r="J3188" t="s">
        <v>26</v>
      </c>
      <c r="K3188" t="s">
        <v>308</v>
      </c>
      <c r="L3188" t="s">
        <v>307</v>
      </c>
      <c r="M3188" t="s">
        <v>9552</v>
      </c>
      <c r="N3188" t="s">
        <v>9553</v>
      </c>
      <c r="O3188" t="s">
        <v>9554</v>
      </c>
      <c r="P3188" t="s">
        <v>125</v>
      </c>
      <c r="Q3188" t="s">
        <v>9555</v>
      </c>
      <c r="R3188" t="s">
        <v>9556</v>
      </c>
      <c r="S3188" t="s">
        <v>9557</v>
      </c>
      <c r="T3188">
        <v>6.2</v>
      </c>
      <c r="U3188">
        <v>97842</v>
      </c>
      <c r="V3188" s="12">
        <f>W3188*1.1505830469594</f>
        <v>51776237.113173001</v>
      </c>
      <c r="W3188" s="3">
        <v>45000000</v>
      </c>
      <c r="X3188" s="13">
        <f>Y3188*1.1505830469594</f>
        <v>15083930.887774047</v>
      </c>
      <c r="Y3188" s="3">
        <v>13109815</v>
      </c>
      <c r="Z3188" s="13">
        <f>AA3188*1.1505830469594</f>
        <v>34672771.795633547</v>
      </c>
      <c r="AA3188" s="3">
        <v>30134958</v>
      </c>
      <c r="AB3188">
        <v>181</v>
      </c>
    </row>
    <row r="3189" spans="1:28" x14ac:dyDescent="0.2">
      <c r="A3189" t="s">
        <v>4467</v>
      </c>
      <c r="B3189" t="s">
        <v>4468</v>
      </c>
      <c r="C3189">
        <v>2002</v>
      </c>
      <c r="D3189" s="1">
        <v>37895</v>
      </c>
      <c r="E3189" t="s">
        <v>44041</v>
      </c>
      <c r="F3189" t="s">
        <v>44032</v>
      </c>
      <c r="G3189" t="s">
        <v>44045</v>
      </c>
      <c r="H3189">
        <v>105</v>
      </c>
      <c r="I3189" t="s">
        <v>4469</v>
      </c>
      <c r="J3189" t="s">
        <v>26</v>
      </c>
      <c r="K3189" t="s">
        <v>308</v>
      </c>
      <c r="M3189" t="s">
        <v>4470</v>
      </c>
      <c r="N3189" t="s">
        <v>4470</v>
      </c>
      <c r="O3189" t="s">
        <v>4471</v>
      </c>
      <c r="P3189" t="s">
        <v>4472</v>
      </c>
      <c r="Q3189" t="s">
        <v>4473</v>
      </c>
      <c r="R3189" t="s">
        <v>4474</v>
      </c>
      <c r="S3189" t="s">
        <v>4475</v>
      </c>
      <c r="T3189">
        <v>7.1</v>
      </c>
      <c r="U3189">
        <v>37915</v>
      </c>
      <c r="V3189" s="12">
        <f>W3189*1.43863813229572</f>
        <v>9351147.85992218</v>
      </c>
      <c r="W3189" s="3">
        <v>6500000</v>
      </c>
      <c r="X3189" s="13">
        <f>Y3189*1.43863813229572</f>
        <v>15056296.117003893</v>
      </c>
      <c r="Y3189" s="3">
        <v>10465659</v>
      </c>
      <c r="Z3189" s="13">
        <f>AA3189*1.43863813229572</f>
        <v>18175390.187976655</v>
      </c>
      <c r="AA3189" s="3">
        <v>12633747</v>
      </c>
      <c r="AB3189">
        <v>215</v>
      </c>
    </row>
    <row r="3190" spans="1:28" x14ac:dyDescent="0.2">
      <c r="A3190" t="s">
        <v>27157</v>
      </c>
      <c r="B3190" t="s">
        <v>27158</v>
      </c>
      <c r="C3190">
        <v>2016</v>
      </c>
      <c r="D3190" t="s">
        <v>27159</v>
      </c>
      <c r="E3190" t="s">
        <v>44035</v>
      </c>
      <c r="F3190" t="s">
        <v>44032</v>
      </c>
      <c r="G3190" t="s">
        <v>44049</v>
      </c>
      <c r="H3190">
        <v>100</v>
      </c>
      <c r="I3190" t="s">
        <v>27160</v>
      </c>
      <c r="J3190" t="s">
        <v>26</v>
      </c>
      <c r="K3190" t="s">
        <v>308</v>
      </c>
      <c r="M3190" t="s">
        <v>27161</v>
      </c>
      <c r="N3190" t="s">
        <v>27162</v>
      </c>
      <c r="O3190" t="s">
        <v>27163</v>
      </c>
      <c r="P3190" t="s">
        <v>1614</v>
      </c>
      <c r="Q3190" t="s">
        <v>27164</v>
      </c>
      <c r="R3190" t="s">
        <v>27165</v>
      </c>
      <c r="S3190" t="s">
        <v>27166</v>
      </c>
      <c r="T3190">
        <v>6.7</v>
      </c>
      <c r="U3190">
        <v>71514</v>
      </c>
      <c r="V3190" s="12">
        <f>W3190*1.07834771485832</f>
        <v>9705129.4337248802</v>
      </c>
      <c r="W3190" s="3">
        <v>9000000</v>
      </c>
      <c r="X3190" s="13">
        <f>Y3190*1.07834771485832</f>
        <v>15054158.968421802</v>
      </c>
      <c r="Y3190" s="3">
        <v>13960394</v>
      </c>
      <c r="Z3190" s="13">
        <f>AA3190*1.07834771485832</f>
        <v>26171929.300349656</v>
      </c>
      <c r="AA3190" s="3">
        <v>24270399</v>
      </c>
      <c r="AB3190">
        <v>319</v>
      </c>
    </row>
    <row r="3191" spans="1:28" x14ac:dyDescent="0.2">
      <c r="A3191" t="s">
        <v>14131</v>
      </c>
      <c r="B3191" t="s">
        <v>14132</v>
      </c>
      <c r="C3191">
        <v>2014</v>
      </c>
      <c r="D3191" s="1">
        <v>41680</v>
      </c>
      <c r="E3191" t="s">
        <v>16512</v>
      </c>
      <c r="F3191" t="s">
        <v>44044</v>
      </c>
      <c r="G3191" t="s">
        <v>44042</v>
      </c>
      <c r="H3191">
        <v>102</v>
      </c>
      <c r="I3191" t="s">
        <v>25</v>
      </c>
      <c r="J3191" t="s">
        <v>26</v>
      </c>
      <c r="M3191" t="s">
        <v>10903</v>
      </c>
      <c r="N3191" t="s">
        <v>14133</v>
      </c>
      <c r="O3191" t="s">
        <v>14134</v>
      </c>
      <c r="P3191" t="s">
        <v>13166</v>
      </c>
      <c r="Q3191" t="s">
        <v>14135</v>
      </c>
      <c r="R3191" t="s">
        <v>14136</v>
      </c>
      <c r="S3191" t="s">
        <v>14137</v>
      </c>
      <c r="T3191">
        <v>6.5</v>
      </c>
      <c r="U3191">
        <v>150021</v>
      </c>
      <c r="V3191" s="12">
        <f>W3191*1.09324733035956</f>
        <v>71061076.473371401</v>
      </c>
      <c r="W3191" s="3">
        <v>65000000</v>
      </c>
      <c r="X3191" s="13">
        <f>Y3191*1.09324733035956</f>
        <v>15040682.494610077</v>
      </c>
      <c r="Y3191" s="3">
        <v>13757804</v>
      </c>
      <c r="Z3191" s="13">
        <f>AA3191*1.09324733035956</f>
        <v>43082270.987834685</v>
      </c>
      <c r="AA3191" s="3">
        <v>39407616</v>
      </c>
      <c r="AB3191">
        <v>265</v>
      </c>
    </row>
    <row r="3192" spans="1:28" hidden="1" x14ac:dyDescent="0.2">
      <c r="A3192" t="s">
        <v>28885</v>
      </c>
      <c r="B3192" t="s">
        <v>28886</v>
      </c>
      <c r="C3192">
        <v>2012</v>
      </c>
      <c r="D3192" s="1">
        <v>41282</v>
      </c>
      <c r="E3192" t="s">
        <v>16512</v>
      </c>
      <c r="F3192" t="s">
        <v>44038</v>
      </c>
      <c r="G3192" t="s">
        <v>44044</v>
      </c>
      <c r="H3192">
        <v>94</v>
      </c>
      <c r="I3192" t="s">
        <v>25</v>
      </c>
      <c r="J3192" t="s">
        <v>26</v>
      </c>
      <c r="M3192" t="s">
        <v>15041</v>
      </c>
      <c r="N3192" t="s">
        <v>28887</v>
      </c>
      <c r="O3192" t="s">
        <v>28888</v>
      </c>
      <c r="P3192" t="s">
        <v>20897</v>
      </c>
      <c r="Q3192" t="s">
        <v>28889</v>
      </c>
      <c r="R3192" t="s">
        <v>28890</v>
      </c>
      <c r="S3192" t="s">
        <v>28891</v>
      </c>
      <c r="T3192">
        <v>5</v>
      </c>
      <c r="U3192">
        <v>19026</v>
      </c>
      <c r="V3192" s="3">
        <v>135000000</v>
      </c>
      <c r="W3192"/>
      <c r="X3192"/>
      <c r="Y3192"/>
      <c r="Z3192"/>
      <c r="AA3192">
        <v>2562285</v>
      </c>
      <c r="AB3192">
        <v>42</v>
      </c>
    </row>
    <row r="3193" spans="1:28" hidden="1" x14ac:dyDescent="0.2">
      <c r="A3193" t="s">
        <v>28892</v>
      </c>
      <c r="B3193" t="s">
        <v>28893</v>
      </c>
      <c r="C3193">
        <v>2013</v>
      </c>
      <c r="D3193" t="s">
        <v>28894</v>
      </c>
      <c r="E3193" t="s">
        <v>1045</v>
      </c>
      <c r="F3193" t="s">
        <v>44034</v>
      </c>
      <c r="G3193" t="s">
        <v>44046</v>
      </c>
      <c r="H3193">
        <v>100</v>
      </c>
      <c r="I3193" t="s">
        <v>229</v>
      </c>
      <c r="J3193" t="s">
        <v>26</v>
      </c>
      <c r="M3193" t="s">
        <v>1948</v>
      </c>
      <c r="N3193" t="s">
        <v>28895</v>
      </c>
      <c r="O3193" t="s">
        <v>28896</v>
      </c>
      <c r="P3193" t="s">
        <v>12211</v>
      </c>
      <c r="Q3193" t="s">
        <v>28897</v>
      </c>
      <c r="R3193" t="s">
        <v>28898</v>
      </c>
      <c r="S3193" t="s">
        <v>28899</v>
      </c>
      <c r="T3193">
        <v>6.8</v>
      </c>
      <c r="U3193">
        <v>46873</v>
      </c>
      <c r="V3193" s="3">
        <v>84500000</v>
      </c>
      <c r="W3193">
        <v>27000000</v>
      </c>
      <c r="X3193"/>
      <c r="Y3193"/>
      <c r="Z3193"/>
      <c r="AA3193">
        <v>1149267</v>
      </c>
      <c r="AB3193">
        <v>257</v>
      </c>
    </row>
    <row r="3194" spans="1:28" hidden="1" x14ac:dyDescent="0.2">
      <c r="A3194" t="s">
        <v>28900</v>
      </c>
      <c r="B3194" t="s">
        <v>28901</v>
      </c>
      <c r="C3194">
        <v>2014</v>
      </c>
      <c r="D3194" t="s">
        <v>27150</v>
      </c>
      <c r="E3194" t="s">
        <v>1045</v>
      </c>
      <c r="F3194" t="s">
        <v>44032</v>
      </c>
      <c r="H3194">
        <v>93</v>
      </c>
      <c r="I3194" t="s">
        <v>97</v>
      </c>
      <c r="J3194" t="s">
        <v>26</v>
      </c>
      <c r="M3194" t="s">
        <v>28902</v>
      </c>
      <c r="N3194" t="s">
        <v>28903</v>
      </c>
      <c r="O3194" t="s">
        <v>28904</v>
      </c>
      <c r="P3194" t="s">
        <v>28905</v>
      </c>
      <c r="Q3194" t="s">
        <v>28906</v>
      </c>
      <c r="R3194" t="s">
        <v>28907</v>
      </c>
      <c r="S3194" t="s">
        <v>28908</v>
      </c>
      <c r="T3194">
        <v>6.1</v>
      </c>
      <c r="U3194">
        <v>23973</v>
      </c>
      <c r="V3194" s="3">
        <v>14000000</v>
      </c>
      <c r="W3194"/>
      <c r="X3194"/>
      <c r="Y3194">
        <v>111996</v>
      </c>
      <c r="Z3194"/>
      <c r="AA3194">
        <v>6034851</v>
      </c>
      <c r="AB3194">
        <v>67</v>
      </c>
    </row>
    <row r="3195" spans="1:28" x14ac:dyDescent="0.2">
      <c r="A3195" t="s">
        <v>38894</v>
      </c>
      <c r="B3195" t="s">
        <v>38895</v>
      </c>
      <c r="C3195">
        <v>2019</v>
      </c>
      <c r="D3195" t="s">
        <v>37840</v>
      </c>
      <c r="E3195" t="s">
        <v>3496</v>
      </c>
      <c r="F3195" t="s">
        <v>44045</v>
      </c>
      <c r="G3195" t="s">
        <v>44042</v>
      </c>
      <c r="H3195">
        <v>92</v>
      </c>
      <c r="I3195" t="s">
        <v>433</v>
      </c>
      <c r="J3195" t="s">
        <v>26</v>
      </c>
      <c r="M3195" t="s">
        <v>31053</v>
      </c>
      <c r="N3195" t="s">
        <v>38896</v>
      </c>
      <c r="O3195" t="s">
        <v>38897</v>
      </c>
      <c r="P3195" t="s">
        <v>15219</v>
      </c>
      <c r="Q3195" t="s">
        <v>38898</v>
      </c>
      <c r="R3195" t="s">
        <v>38899</v>
      </c>
      <c r="S3195" t="s">
        <v>38900</v>
      </c>
      <c r="T3195">
        <v>5.8</v>
      </c>
      <c r="U3195">
        <v>22022</v>
      </c>
      <c r="V3195" s="12">
        <f>W3195*1.01233684194057</f>
        <v>6074021.05164342</v>
      </c>
      <c r="W3195" s="3">
        <v>6000000</v>
      </c>
      <c r="X3195" s="13">
        <f>Y3195*1.01233684194057</f>
        <v>15039570.713890113</v>
      </c>
      <c r="Y3195" s="3">
        <v>14856291</v>
      </c>
      <c r="Z3195" s="13">
        <f>AA3195*1.01233684194057</f>
        <v>21411192.47630617</v>
      </c>
      <c r="AA3195" s="3">
        <v>21150265</v>
      </c>
      <c r="AB3195">
        <v>369</v>
      </c>
    </row>
    <row r="3196" spans="1:28" hidden="1" x14ac:dyDescent="0.2">
      <c r="A3196" t="s">
        <v>28917</v>
      </c>
      <c r="B3196" t="s">
        <v>28918</v>
      </c>
      <c r="C3196">
        <v>2012</v>
      </c>
      <c r="D3196" t="s">
        <v>17346</v>
      </c>
      <c r="E3196" t="s">
        <v>176</v>
      </c>
      <c r="F3196" t="s">
        <v>44042</v>
      </c>
      <c r="H3196">
        <v>101</v>
      </c>
      <c r="I3196" t="s">
        <v>4877</v>
      </c>
      <c r="J3196" t="s">
        <v>26</v>
      </c>
      <c r="M3196" t="s">
        <v>28919</v>
      </c>
      <c r="N3196" t="s">
        <v>28920</v>
      </c>
      <c r="O3196" t="s">
        <v>28921</v>
      </c>
      <c r="P3196" t="s">
        <v>28922</v>
      </c>
      <c r="Q3196" t="s">
        <v>28923</v>
      </c>
      <c r="R3196" t="s">
        <v>28924</v>
      </c>
      <c r="S3196" t="s">
        <v>28925</v>
      </c>
      <c r="T3196">
        <v>6.2</v>
      </c>
      <c r="U3196">
        <v>11846</v>
      </c>
      <c r="V3196" s="3">
        <v>10000000</v>
      </c>
      <c r="W3196"/>
      <c r="X3196"/>
      <c r="Y3196">
        <v>100616</v>
      </c>
      <c r="Z3196"/>
      <c r="AA3196">
        <v>2255291</v>
      </c>
      <c r="AB3196">
        <v>49</v>
      </c>
    </row>
    <row r="3197" spans="1:28" x14ac:dyDescent="0.2">
      <c r="A3197" t="s">
        <v>8185</v>
      </c>
      <c r="B3197" t="s">
        <v>8186</v>
      </c>
      <c r="C3197">
        <v>2005</v>
      </c>
      <c r="D3197" t="s">
        <v>3521</v>
      </c>
      <c r="E3197" t="s">
        <v>44035</v>
      </c>
      <c r="F3197" t="s">
        <v>44032</v>
      </c>
      <c r="G3197" t="s">
        <v>44050</v>
      </c>
      <c r="H3197">
        <v>107</v>
      </c>
      <c r="I3197" t="s">
        <v>97</v>
      </c>
      <c r="J3197" t="s">
        <v>26</v>
      </c>
      <c r="K3197" t="s">
        <v>308</v>
      </c>
      <c r="M3197" t="s">
        <v>7116</v>
      </c>
      <c r="N3197" t="s">
        <v>8187</v>
      </c>
      <c r="O3197" t="s">
        <v>8188</v>
      </c>
      <c r="P3197" t="s">
        <v>8189</v>
      </c>
      <c r="Q3197" t="s">
        <v>8190</v>
      </c>
      <c r="R3197" t="s">
        <v>8191</v>
      </c>
      <c r="S3197" t="s">
        <v>8192</v>
      </c>
      <c r="T3197">
        <v>7.1</v>
      </c>
      <c r="U3197">
        <v>51429</v>
      </c>
      <c r="V3197" s="12">
        <f>W3197*1.32519713261649</f>
        <v>33129928.315412249</v>
      </c>
      <c r="W3197" s="3">
        <v>25000000</v>
      </c>
      <c r="X3197" s="13">
        <f>Y3197*1.32519713261649</f>
        <v>14939632.402903255</v>
      </c>
      <c r="Y3197" s="3">
        <v>11273517</v>
      </c>
      <c r="Z3197" s="13">
        <f>AA3197*1.32519713261649</f>
        <v>17773486.959175661</v>
      </c>
      <c r="AA3197" s="3">
        <v>13411957</v>
      </c>
      <c r="AB3197">
        <v>207</v>
      </c>
    </row>
    <row r="3198" spans="1:28" hidden="1" x14ac:dyDescent="0.2">
      <c r="A3198" t="s">
        <v>28935</v>
      </c>
      <c r="B3198" t="s">
        <v>28936</v>
      </c>
      <c r="C3198">
        <v>2011</v>
      </c>
      <c r="D3198" s="1">
        <v>41184</v>
      </c>
      <c r="E3198" t="s">
        <v>176</v>
      </c>
      <c r="F3198" t="s">
        <v>44045</v>
      </c>
      <c r="G3198" t="s">
        <v>44042</v>
      </c>
      <c r="H3198">
        <v>97</v>
      </c>
      <c r="I3198" t="s">
        <v>28937</v>
      </c>
      <c r="J3198" t="s">
        <v>308</v>
      </c>
      <c r="M3198" t="s">
        <v>28938</v>
      </c>
      <c r="N3198" t="s">
        <v>28939</v>
      </c>
      <c r="O3198" t="s">
        <v>28940</v>
      </c>
      <c r="P3198" t="s">
        <v>28941</v>
      </c>
      <c r="Q3198" t="s">
        <v>28942</v>
      </c>
      <c r="R3198" t="s">
        <v>28943</v>
      </c>
      <c r="S3198" t="s">
        <v>28944</v>
      </c>
      <c r="T3198">
        <v>7.4</v>
      </c>
      <c r="U3198">
        <v>36935</v>
      </c>
      <c r="W3198">
        <v>2600000</v>
      </c>
      <c r="X3198"/>
      <c r="Y3198"/>
      <c r="Z3198"/>
      <c r="AA3198">
        <v>6318409</v>
      </c>
      <c r="AB3198">
        <v>78</v>
      </c>
    </row>
    <row r="3199" spans="1:28" hidden="1" x14ac:dyDescent="0.2">
      <c r="A3199" t="s">
        <v>28945</v>
      </c>
      <c r="B3199" t="s">
        <v>28946</v>
      </c>
      <c r="C3199">
        <v>2014</v>
      </c>
      <c r="D3199" t="s">
        <v>28947</v>
      </c>
      <c r="E3199" t="s">
        <v>176</v>
      </c>
      <c r="F3199" t="s">
        <v>44046</v>
      </c>
      <c r="G3199" t="s">
        <v>44042</v>
      </c>
      <c r="H3199">
        <v>112</v>
      </c>
      <c r="I3199" t="s">
        <v>25</v>
      </c>
      <c r="J3199" t="s">
        <v>26</v>
      </c>
      <c r="M3199" t="s">
        <v>3946</v>
      </c>
      <c r="N3199" t="s">
        <v>28948</v>
      </c>
      <c r="O3199" t="s">
        <v>28949</v>
      </c>
      <c r="P3199" t="s">
        <v>6791</v>
      </c>
      <c r="Q3199" t="s">
        <v>28950</v>
      </c>
      <c r="R3199" t="s">
        <v>28951</v>
      </c>
      <c r="S3199" t="s">
        <v>28952</v>
      </c>
      <c r="T3199">
        <v>6.8</v>
      </c>
      <c r="U3199">
        <v>50223</v>
      </c>
      <c r="W3199"/>
      <c r="X3199"/>
      <c r="Y3199"/>
      <c r="Z3199"/>
      <c r="AA3199">
        <v>2478806</v>
      </c>
      <c r="AB3199">
        <v>123</v>
      </c>
    </row>
    <row r="3200" spans="1:28" x14ac:dyDescent="0.2">
      <c r="A3200" t="s">
        <v>12787</v>
      </c>
      <c r="B3200" t="s">
        <v>12788</v>
      </c>
      <c r="C3200">
        <v>2006</v>
      </c>
      <c r="D3200" t="s">
        <v>12068</v>
      </c>
      <c r="E3200" t="s">
        <v>1045</v>
      </c>
      <c r="F3200" t="s">
        <v>44032</v>
      </c>
      <c r="G3200" t="s">
        <v>44036</v>
      </c>
      <c r="H3200">
        <v>115</v>
      </c>
      <c r="I3200" t="s">
        <v>433</v>
      </c>
      <c r="J3200" t="s">
        <v>26</v>
      </c>
      <c r="M3200" t="s">
        <v>3080</v>
      </c>
      <c r="N3200" t="s">
        <v>12789</v>
      </c>
      <c r="O3200" t="s">
        <v>12790</v>
      </c>
      <c r="P3200" t="s">
        <v>7340</v>
      </c>
      <c r="Q3200" t="s">
        <v>12791</v>
      </c>
      <c r="R3200" t="s">
        <v>12792</v>
      </c>
      <c r="S3200" t="s">
        <v>12793</v>
      </c>
      <c r="T3200">
        <v>6.4</v>
      </c>
      <c r="U3200">
        <v>40570</v>
      </c>
      <c r="V3200" s="12">
        <f>W3200*1.28378472222222</f>
        <v>25675694.444444403</v>
      </c>
      <c r="W3200" s="3">
        <v>20000000</v>
      </c>
      <c r="X3200" s="13">
        <f>Y3200*1.28378472222222</f>
        <v>14910889.95381942</v>
      </c>
      <c r="Y3200" s="3">
        <v>11614790</v>
      </c>
      <c r="Z3200" s="13">
        <f>AA3200*1.28378472222222</f>
        <v>20351070.214340243</v>
      </c>
      <c r="AA3200" s="3">
        <v>15852401</v>
      </c>
      <c r="AB3200">
        <v>167</v>
      </c>
    </row>
    <row r="3201" spans="1:28" x14ac:dyDescent="0.2">
      <c r="A3201" t="s">
        <v>34003</v>
      </c>
      <c r="B3201" t="s">
        <v>34004</v>
      </c>
      <c r="C3201">
        <v>2015</v>
      </c>
      <c r="D3201" t="s">
        <v>31115</v>
      </c>
      <c r="E3201" t="s">
        <v>1045</v>
      </c>
      <c r="F3201" t="s">
        <v>44032</v>
      </c>
      <c r="H3201">
        <v>101</v>
      </c>
      <c r="I3201" t="s">
        <v>229</v>
      </c>
      <c r="J3201" t="s">
        <v>26</v>
      </c>
      <c r="K3201" t="s">
        <v>27</v>
      </c>
      <c r="L3201" t="s">
        <v>64</v>
      </c>
      <c r="M3201" t="s">
        <v>21557</v>
      </c>
      <c r="N3201" t="s">
        <v>34005</v>
      </c>
      <c r="O3201" t="s">
        <v>34006</v>
      </c>
      <c r="P3201" t="s">
        <v>16964</v>
      </c>
      <c r="Q3201" t="s">
        <v>34007</v>
      </c>
      <c r="R3201" t="s">
        <v>512</v>
      </c>
      <c r="S3201" t="s">
        <v>513</v>
      </c>
      <c r="T3201">
        <v>6.6</v>
      </c>
      <c r="U3201">
        <v>103986</v>
      </c>
      <c r="V3201" s="12">
        <f>W3201*1.09195121025074</f>
        <v>21839024.205014803</v>
      </c>
      <c r="W3201" s="3">
        <v>20000000</v>
      </c>
      <c r="X3201" s="13">
        <f>Y3201*1.09195121025074</f>
        <v>14907258.956977749</v>
      </c>
      <c r="Y3201" s="3">
        <v>13651946</v>
      </c>
      <c r="Z3201" s="13">
        <f>AA3201*1.09195121025074</f>
        <v>39972777.322187804</v>
      </c>
      <c r="AA3201" s="3">
        <v>36606743</v>
      </c>
      <c r="AB3201">
        <v>191</v>
      </c>
    </row>
    <row r="3202" spans="1:28" x14ac:dyDescent="0.2">
      <c r="A3202" t="s">
        <v>17590</v>
      </c>
      <c r="B3202" t="s">
        <v>17591</v>
      </c>
      <c r="C3202">
        <v>2007</v>
      </c>
      <c r="D3202" t="s">
        <v>13907</v>
      </c>
      <c r="E3202" t="s">
        <v>44043</v>
      </c>
      <c r="F3202" t="s">
        <v>44038</v>
      </c>
      <c r="G3202" t="s">
        <v>44032</v>
      </c>
      <c r="H3202">
        <v>91</v>
      </c>
      <c r="I3202" t="s">
        <v>25</v>
      </c>
      <c r="J3202" t="s">
        <v>26</v>
      </c>
      <c r="K3202" t="s">
        <v>944</v>
      </c>
      <c r="L3202" t="s">
        <v>307</v>
      </c>
      <c r="M3202" t="s">
        <v>4142</v>
      </c>
      <c r="N3202" t="s">
        <v>17592</v>
      </c>
      <c r="O3202" t="s">
        <v>17593</v>
      </c>
      <c r="P3202" t="s">
        <v>591</v>
      </c>
      <c r="Q3202" t="s">
        <v>17594</v>
      </c>
      <c r="R3202" t="s">
        <v>17595</v>
      </c>
      <c r="S3202" t="s">
        <v>17596</v>
      </c>
      <c r="T3202">
        <v>7.2</v>
      </c>
      <c r="U3202">
        <v>176784</v>
      </c>
      <c r="V3202" s="12">
        <f>W3202*1.24823238899982</f>
        <v>19971718.22399712</v>
      </c>
      <c r="W3202" s="3">
        <v>16000000</v>
      </c>
      <c r="X3202" s="13">
        <f>Y3202*1.24823238899982</f>
        <v>14857354.380033992</v>
      </c>
      <c r="Y3202" s="3">
        <v>11902715</v>
      </c>
      <c r="Z3202" s="13">
        <f>AA3202*144548551.06</f>
        <v>5103712868850376</v>
      </c>
      <c r="AA3202" s="3">
        <v>35307949</v>
      </c>
      <c r="AB3202">
        <v>319</v>
      </c>
    </row>
    <row r="3203" spans="1:28" hidden="1" x14ac:dyDescent="0.2">
      <c r="A3203" t="s">
        <v>28975</v>
      </c>
      <c r="B3203" t="s">
        <v>28976</v>
      </c>
      <c r="C3203">
        <v>2011</v>
      </c>
      <c r="D3203" t="s">
        <v>28602</v>
      </c>
      <c r="E3203" t="s">
        <v>176</v>
      </c>
      <c r="F3203" t="s">
        <v>44049</v>
      </c>
      <c r="G3203" t="s">
        <v>44050</v>
      </c>
      <c r="H3203">
        <v>94</v>
      </c>
      <c r="I3203" t="s">
        <v>1561</v>
      </c>
      <c r="J3203" t="s">
        <v>26</v>
      </c>
      <c r="K3203" t="s">
        <v>307</v>
      </c>
      <c r="M3203" t="s">
        <v>28977</v>
      </c>
      <c r="N3203" t="s">
        <v>28978</v>
      </c>
      <c r="O3203" t="s">
        <v>28979</v>
      </c>
      <c r="P3203" t="s">
        <v>28980</v>
      </c>
      <c r="Q3203" t="s">
        <v>28981</v>
      </c>
      <c r="R3203" t="s">
        <v>28982</v>
      </c>
      <c r="S3203" t="s">
        <v>28983</v>
      </c>
      <c r="T3203">
        <v>7.4</v>
      </c>
      <c r="U3203">
        <v>10619</v>
      </c>
      <c r="W3203"/>
      <c r="X3203"/>
      <c r="Y3203"/>
      <c r="Z3203"/>
      <c r="AA3203"/>
      <c r="AB3203">
        <v>26</v>
      </c>
    </row>
    <row r="3204" spans="1:28" x14ac:dyDescent="0.2">
      <c r="A3204" t="s">
        <v>30462</v>
      </c>
      <c r="B3204" t="s">
        <v>30463</v>
      </c>
      <c r="C3204">
        <v>2013</v>
      </c>
      <c r="D3204" t="s">
        <v>30464</v>
      </c>
      <c r="E3204" t="s">
        <v>176</v>
      </c>
      <c r="F3204" t="s">
        <v>44036</v>
      </c>
      <c r="G3204" t="s">
        <v>44042</v>
      </c>
      <c r="H3204">
        <v>111</v>
      </c>
      <c r="I3204" t="s">
        <v>25</v>
      </c>
      <c r="J3204" t="s">
        <v>26</v>
      </c>
      <c r="M3204" t="s">
        <v>12489</v>
      </c>
      <c r="N3204" t="s">
        <v>30465</v>
      </c>
      <c r="O3204" t="s">
        <v>30466</v>
      </c>
      <c r="P3204" t="s">
        <v>4951</v>
      </c>
      <c r="Q3204" t="s">
        <v>30467</v>
      </c>
      <c r="R3204" t="s">
        <v>30468</v>
      </c>
      <c r="S3204" t="s">
        <v>30469</v>
      </c>
      <c r="T3204">
        <v>6.9</v>
      </c>
      <c r="U3204">
        <v>41851</v>
      </c>
      <c r="V3204" s="12">
        <f>W3204*1.11098185502045</f>
        <v>19997673.3903681</v>
      </c>
      <c r="W3204" s="3">
        <v>18000000</v>
      </c>
      <c r="X3204" s="13">
        <f>Y3204*1.11098185502045</f>
        <v>14855524.981897887</v>
      </c>
      <c r="Y3204" s="3">
        <v>13371528</v>
      </c>
      <c r="Z3204" s="13">
        <f>AA3204*1.11098185502045</f>
        <v>22526059.227805901</v>
      </c>
      <c r="AA3204" s="3">
        <v>20275812</v>
      </c>
      <c r="AB3204">
        <v>131</v>
      </c>
    </row>
    <row r="3205" spans="1:28" x14ac:dyDescent="0.2">
      <c r="A3205" t="s">
        <v>17275</v>
      </c>
      <c r="B3205" t="s">
        <v>17276</v>
      </c>
      <c r="C3205">
        <v>2007</v>
      </c>
      <c r="D3205" t="s">
        <v>13637</v>
      </c>
      <c r="E3205" t="s">
        <v>1045</v>
      </c>
      <c r="F3205" t="s">
        <v>44032</v>
      </c>
      <c r="G3205" t="s">
        <v>44036</v>
      </c>
      <c r="H3205">
        <v>108</v>
      </c>
      <c r="I3205" t="s">
        <v>25</v>
      </c>
      <c r="J3205" t="s">
        <v>26</v>
      </c>
      <c r="M3205" t="s">
        <v>9068</v>
      </c>
      <c r="N3205" t="s">
        <v>17277</v>
      </c>
      <c r="O3205" t="s">
        <v>17278</v>
      </c>
      <c r="P3205" t="s">
        <v>11303</v>
      </c>
      <c r="Q3205" t="s">
        <v>17279</v>
      </c>
      <c r="R3205" t="s">
        <v>17280</v>
      </c>
      <c r="S3205" t="s">
        <v>17281</v>
      </c>
      <c r="T3205">
        <v>6.2</v>
      </c>
      <c r="U3205">
        <v>45476</v>
      </c>
      <c r="V3205" s="12">
        <f>W3205*1.24823238899982</f>
        <v>20595834.41849703</v>
      </c>
      <c r="W3205" s="3">
        <v>16500000</v>
      </c>
      <c r="X3205" s="13">
        <f>Y3205*1.24823238899982</f>
        <v>14844497.586427294</v>
      </c>
      <c r="Y3205" s="3">
        <v>11892415</v>
      </c>
      <c r="Z3205" s="13">
        <f>AA3205*144548551.06</f>
        <v>1968762106578529.5</v>
      </c>
      <c r="AA3205" s="3">
        <v>13620075</v>
      </c>
      <c r="AB3205">
        <v>57</v>
      </c>
    </row>
    <row r="3206" spans="1:28" x14ac:dyDescent="0.2">
      <c r="A3206" t="s">
        <v>26199</v>
      </c>
      <c r="B3206" t="s">
        <v>26200</v>
      </c>
      <c r="C3206">
        <v>2012</v>
      </c>
      <c r="D3206" s="1">
        <v>41548</v>
      </c>
      <c r="E3206" t="s">
        <v>1045</v>
      </c>
      <c r="F3206" t="s">
        <v>44036</v>
      </c>
      <c r="G3206" t="s">
        <v>44050</v>
      </c>
      <c r="H3206">
        <v>105</v>
      </c>
      <c r="I3206" t="s">
        <v>25</v>
      </c>
      <c r="J3206" t="s">
        <v>26</v>
      </c>
      <c r="M3206" t="s">
        <v>13801</v>
      </c>
      <c r="N3206" t="s">
        <v>26201</v>
      </c>
      <c r="O3206" t="s">
        <v>26202</v>
      </c>
      <c r="P3206" t="s">
        <v>2296</v>
      </c>
      <c r="Q3206" t="s">
        <v>26203</v>
      </c>
      <c r="R3206" t="s">
        <v>26204</v>
      </c>
      <c r="S3206" t="s">
        <v>26205</v>
      </c>
      <c r="T3206">
        <v>5.7</v>
      </c>
      <c r="U3206">
        <v>28370</v>
      </c>
      <c r="V3206" s="12">
        <f>W3206*1.12725506764114</f>
        <v>39453927.367439896</v>
      </c>
      <c r="W3206" s="3">
        <v>35000000</v>
      </c>
      <c r="X3206" s="13">
        <f>Y3206*1.12725506764114</f>
        <v>14770729.764680255</v>
      </c>
      <c r="Y3206" s="3">
        <v>13103272</v>
      </c>
      <c r="Z3206" s="13">
        <f>AA3206*1.12725506764114</f>
        <v>34902449.034752637</v>
      </c>
      <c r="AA3206" s="3">
        <v>30962335</v>
      </c>
      <c r="AB3206">
        <v>63</v>
      </c>
    </row>
    <row r="3207" spans="1:28" x14ac:dyDescent="0.2">
      <c r="A3207" t="s">
        <v>39260</v>
      </c>
      <c r="B3207" t="s">
        <v>39261</v>
      </c>
      <c r="C3207">
        <v>2017</v>
      </c>
      <c r="D3207" s="1">
        <v>42984</v>
      </c>
      <c r="E3207" t="s">
        <v>3496</v>
      </c>
      <c r="F3207" t="s">
        <v>44045</v>
      </c>
      <c r="H3207">
        <v>91</v>
      </c>
      <c r="I3207" t="s">
        <v>25</v>
      </c>
      <c r="J3207" t="s">
        <v>26</v>
      </c>
      <c r="M3207" t="s">
        <v>39262</v>
      </c>
      <c r="N3207" t="s">
        <v>39262</v>
      </c>
      <c r="O3207" t="s">
        <v>39263</v>
      </c>
      <c r="P3207" t="s">
        <v>12783</v>
      </c>
      <c r="Q3207" t="s">
        <v>39264</v>
      </c>
      <c r="R3207" t="s">
        <v>39265</v>
      </c>
      <c r="S3207" t="s">
        <v>39266</v>
      </c>
      <c r="T3207">
        <v>6.2</v>
      </c>
      <c r="U3207">
        <v>80976</v>
      </c>
      <c r="V3207" s="12">
        <f>W3207*1.05585427545692</f>
        <v>5279271.3772846004</v>
      </c>
      <c r="W3207" s="3">
        <v>5000000</v>
      </c>
      <c r="X3207" s="13">
        <f>Y3207*1.05585427545692</f>
        <v>14766245.577215254</v>
      </c>
      <c r="Y3207" s="3">
        <v>13985117</v>
      </c>
      <c r="Z3207" s="13">
        <f>AA3207*1.05585427545692</f>
        <v>20837647.340013072</v>
      </c>
      <c r="AA3207" s="3">
        <v>19735344</v>
      </c>
      <c r="AB3207">
        <v>835</v>
      </c>
    </row>
    <row r="3208" spans="1:28" x14ac:dyDescent="0.2">
      <c r="A3208" t="s">
        <v>21448</v>
      </c>
      <c r="B3208" t="s">
        <v>21449</v>
      </c>
      <c r="C3208">
        <v>2009</v>
      </c>
      <c r="D3208" t="s">
        <v>13163</v>
      </c>
      <c r="E3208" t="s">
        <v>16512</v>
      </c>
      <c r="F3208" t="s">
        <v>44044</v>
      </c>
      <c r="G3208" t="s">
        <v>44042</v>
      </c>
      <c r="H3208">
        <v>108</v>
      </c>
      <c r="I3208" t="s">
        <v>25</v>
      </c>
      <c r="J3208" t="s">
        <v>26</v>
      </c>
      <c r="M3208" t="s">
        <v>309</v>
      </c>
      <c r="N3208" t="s">
        <v>21450</v>
      </c>
      <c r="O3208" t="s">
        <v>21451</v>
      </c>
      <c r="P3208" t="s">
        <v>11930</v>
      </c>
      <c r="Q3208" t="s">
        <v>21452</v>
      </c>
      <c r="R3208" t="s">
        <v>21453</v>
      </c>
      <c r="S3208" t="s">
        <v>21454</v>
      </c>
      <c r="T3208">
        <v>5.6</v>
      </c>
      <c r="U3208">
        <v>26953</v>
      </c>
      <c r="V3208" s="12">
        <f>W3208*1.20636999678377</f>
        <v>26540139.929242939</v>
      </c>
      <c r="W3208" s="3">
        <v>22000000</v>
      </c>
      <c r="X3208" s="13">
        <f>Y3208*1.20636999678377</f>
        <v>14759567.761430411</v>
      </c>
      <c r="Y3208" s="3">
        <v>12234694</v>
      </c>
      <c r="Z3208" s="13">
        <f>AA3208*1.20636999678377</f>
        <v>20846466.821042497</v>
      </c>
      <c r="AA3208" s="3">
        <v>17280326</v>
      </c>
      <c r="AB3208">
        <v>119</v>
      </c>
    </row>
    <row r="3209" spans="1:28" x14ac:dyDescent="0.2">
      <c r="A3209" t="s">
        <v>31059</v>
      </c>
      <c r="B3209" t="s">
        <v>31060</v>
      </c>
      <c r="C3209">
        <v>2013</v>
      </c>
      <c r="D3209" s="1">
        <v>41792</v>
      </c>
      <c r="E3209" t="s">
        <v>1045</v>
      </c>
      <c r="F3209" t="s">
        <v>44032</v>
      </c>
      <c r="G3209" t="s">
        <v>44057</v>
      </c>
      <c r="H3209">
        <v>104</v>
      </c>
      <c r="I3209" t="s">
        <v>3037</v>
      </c>
      <c r="J3209" t="s">
        <v>26</v>
      </c>
      <c r="M3209" t="s">
        <v>7371</v>
      </c>
      <c r="N3209" t="s">
        <v>383</v>
      </c>
      <c r="O3209" t="s">
        <v>31061</v>
      </c>
      <c r="P3209" t="s">
        <v>27205</v>
      </c>
      <c r="Q3209" t="s">
        <v>31062</v>
      </c>
      <c r="R3209" t="s">
        <v>31063</v>
      </c>
      <c r="S3209" t="s">
        <v>31064</v>
      </c>
      <c r="T3209">
        <v>7.5</v>
      </c>
      <c r="U3209">
        <v>135904</v>
      </c>
      <c r="V3209" s="12">
        <f>W3209*1.11098185502045</f>
        <v>12220800.405224949</v>
      </c>
      <c r="W3209" s="3">
        <v>11000000</v>
      </c>
      <c r="X3209" s="13">
        <f>Y3209*1.11098185502045</f>
        <v>14704199.254407408</v>
      </c>
      <c r="Y3209" s="3">
        <v>13235319</v>
      </c>
      <c r="Z3209" s="13">
        <f>AA3209*1.11098185502045</f>
        <v>36618238.575955935</v>
      </c>
      <c r="AA3209" s="3">
        <v>32960249</v>
      </c>
      <c r="AB3209">
        <v>385</v>
      </c>
    </row>
    <row r="3210" spans="1:28" x14ac:dyDescent="0.2">
      <c r="A3210" t="s">
        <v>28909</v>
      </c>
      <c r="B3210" t="s">
        <v>28910</v>
      </c>
      <c r="C3210">
        <v>2011</v>
      </c>
      <c r="D3210" s="1">
        <v>41155</v>
      </c>
      <c r="E3210" t="s">
        <v>176</v>
      </c>
      <c r="F3210" t="s">
        <v>44046</v>
      </c>
      <c r="G3210" t="s">
        <v>44045</v>
      </c>
      <c r="H3210">
        <v>86</v>
      </c>
      <c r="I3210" t="s">
        <v>1016</v>
      </c>
      <c r="J3210" t="s">
        <v>26</v>
      </c>
      <c r="M3210" t="s">
        <v>28911</v>
      </c>
      <c r="N3210" t="s">
        <v>28912</v>
      </c>
      <c r="O3210" t="s">
        <v>28913</v>
      </c>
      <c r="P3210" t="s">
        <v>25174</v>
      </c>
      <c r="Q3210" t="s">
        <v>28914</v>
      </c>
      <c r="R3210" t="s">
        <v>28915</v>
      </c>
      <c r="S3210" t="s">
        <v>28916</v>
      </c>
      <c r="T3210">
        <v>5.2</v>
      </c>
      <c r="U3210">
        <v>21541</v>
      </c>
      <c r="V3210" s="12">
        <f>W3210*1.1505830469594</f>
        <v>2301166.0939187999</v>
      </c>
      <c r="W3210" s="3">
        <v>2000000</v>
      </c>
      <c r="X3210" s="13">
        <f>Y3210*1.1505830469594</f>
        <v>14675437.087445958</v>
      </c>
      <c r="Y3210" s="3">
        <v>12754783</v>
      </c>
      <c r="Z3210" s="13">
        <f>AA3210*1.1505830469594</f>
        <v>19016545.502634082</v>
      </c>
      <c r="AA3210" s="3">
        <v>16527747</v>
      </c>
      <c r="AB3210">
        <v>177</v>
      </c>
    </row>
    <row r="3211" spans="1:28" hidden="1" x14ac:dyDescent="0.2">
      <c r="A3211" t="s">
        <v>29043</v>
      </c>
      <c r="B3211" t="s">
        <v>29044</v>
      </c>
      <c r="C3211">
        <v>2012</v>
      </c>
      <c r="D3211" t="s">
        <v>29045</v>
      </c>
      <c r="E3211" t="s">
        <v>1045</v>
      </c>
      <c r="F3211" t="s">
        <v>44034</v>
      </c>
      <c r="G3211" t="s">
        <v>44046</v>
      </c>
      <c r="H3211">
        <v>99</v>
      </c>
      <c r="I3211" t="s">
        <v>25</v>
      </c>
      <c r="J3211" t="s">
        <v>26</v>
      </c>
      <c r="M3211" t="s">
        <v>4999</v>
      </c>
      <c r="N3211" t="s">
        <v>29046</v>
      </c>
      <c r="O3211" t="s">
        <v>29047</v>
      </c>
      <c r="P3211" t="s">
        <v>29048</v>
      </c>
      <c r="Q3211" t="s">
        <v>29049</v>
      </c>
      <c r="R3211" t="s">
        <v>29050</v>
      </c>
      <c r="S3211" t="s">
        <v>29051</v>
      </c>
      <c r="T3211">
        <v>6.4</v>
      </c>
      <c r="U3211">
        <v>35767</v>
      </c>
      <c r="W3211"/>
      <c r="X3211"/>
      <c r="Y3211">
        <v>141951</v>
      </c>
      <c r="Z3211"/>
      <c r="AA3211">
        <v>141951</v>
      </c>
      <c r="AB3211">
        <v>129</v>
      </c>
    </row>
    <row r="3212" spans="1:28" hidden="1" x14ac:dyDescent="0.2">
      <c r="A3212" t="s">
        <v>29052</v>
      </c>
      <c r="B3212" t="s">
        <v>29053</v>
      </c>
      <c r="C3212">
        <v>2011</v>
      </c>
      <c r="D3212" s="1">
        <v>41522</v>
      </c>
      <c r="E3212" t="s">
        <v>1045</v>
      </c>
      <c r="F3212" t="s">
        <v>44032</v>
      </c>
      <c r="H3212">
        <v>115</v>
      </c>
      <c r="I3212" t="s">
        <v>29054</v>
      </c>
      <c r="J3212" t="s">
        <v>7140</v>
      </c>
      <c r="K3212" t="s">
        <v>5088</v>
      </c>
      <c r="L3212" t="s">
        <v>13773</v>
      </c>
      <c r="M3212" t="s">
        <v>29055</v>
      </c>
      <c r="N3212" t="s">
        <v>29055</v>
      </c>
      <c r="O3212" t="s">
        <v>29056</v>
      </c>
      <c r="P3212" t="s">
        <v>29057</v>
      </c>
      <c r="Q3212" t="s">
        <v>29058</v>
      </c>
      <c r="R3212" t="s">
        <v>29059</v>
      </c>
      <c r="S3212" t="s">
        <v>29060</v>
      </c>
      <c r="T3212">
        <v>7.3</v>
      </c>
      <c r="U3212">
        <v>11267</v>
      </c>
      <c r="W3212" t="s">
        <v>17452</v>
      </c>
      <c r="X3212"/>
      <c r="Y3212"/>
      <c r="Z3212"/>
      <c r="AA3212">
        <v>2492128</v>
      </c>
      <c r="AB3212">
        <v>31</v>
      </c>
    </row>
    <row r="3213" spans="1:28" x14ac:dyDescent="0.2">
      <c r="A3213" t="s">
        <v>4831</v>
      </c>
      <c r="B3213" t="s">
        <v>4832</v>
      </c>
      <c r="C3213">
        <v>2002</v>
      </c>
      <c r="D3213" t="s">
        <v>4566</v>
      </c>
      <c r="E3213" t="s">
        <v>1045</v>
      </c>
      <c r="H3213">
        <v>93</v>
      </c>
      <c r="I3213" t="s">
        <v>25</v>
      </c>
      <c r="J3213" t="s">
        <v>26</v>
      </c>
      <c r="K3213" t="s">
        <v>4833</v>
      </c>
      <c r="M3213" t="s">
        <v>4834</v>
      </c>
      <c r="N3213" t="s">
        <v>4835</v>
      </c>
      <c r="O3213" t="s">
        <v>4836</v>
      </c>
      <c r="P3213" t="s">
        <v>4837</v>
      </c>
      <c r="Q3213" t="s">
        <v>4838</v>
      </c>
      <c r="R3213" t="s">
        <v>4839</v>
      </c>
      <c r="S3213" t="s">
        <v>4840</v>
      </c>
      <c r="T3213">
        <v>5.5</v>
      </c>
      <c r="U3213">
        <v>13631</v>
      </c>
      <c r="V3213" s="12">
        <f>W3213*1.43863813229572</f>
        <v>17263657.58754864</v>
      </c>
      <c r="W3213" s="3">
        <v>12000000</v>
      </c>
      <c r="X3213" s="13">
        <f>Y3213*1.43863813229572</f>
        <v>14674154.985836579</v>
      </c>
      <c r="Y3213" s="3">
        <v>10200032</v>
      </c>
      <c r="Z3213" s="13">
        <f>AA3213*1.43863813229572</f>
        <v>18008135.557354089</v>
      </c>
      <c r="AA3213" s="3">
        <v>12517488</v>
      </c>
      <c r="AB3213">
        <v>108</v>
      </c>
    </row>
    <row r="3214" spans="1:28" x14ac:dyDescent="0.2">
      <c r="A3214" t="s">
        <v>11516</v>
      </c>
      <c r="B3214" t="s">
        <v>11517</v>
      </c>
      <c r="C3214">
        <v>2005</v>
      </c>
      <c r="D3214" s="1">
        <v>38838</v>
      </c>
      <c r="E3214" t="s">
        <v>1045</v>
      </c>
      <c r="F3214" t="s">
        <v>44032</v>
      </c>
      <c r="G3214" t="s">
        <v>44057</v>
      </c>
      <c r="H3214">
        <v>103</v>
      </c>
      <c r="I3214" t="s">
        <v>495</v>
      </c>
      <c r="J3214" t="s">
        <v>26</v>
      </c>
      <c r="M3214" t="s">
        <v>497</v>
      </c>
      <c r="N3214" t="s">
        <v>11518</v>
      </c>
      <c r="O3214" t="s">
        <v>11519</v>
      </c>
      <c r="P3214" t="s">
        <v>9605</v>
      </c>
      <c r="Q3214" t="s">
        <v>11520</v>
      </c>
      <c r="R3214" t="s">
        <v>11521</v>
      </c>
      <c r="S3214" t="s">
        <v>11522</v>
      </c>
      <c r="T3214">
        <v>7</v>
      </c>
      <c r="U3214">
        <v>14981</v>
      </c>
      <c r="V3214" s="12">
        <f>W3214*1.32519713261649</f>
        <v>26503942.652329799</v>
      </c>
      <c r="W3214" s="3">
        <v>20000000</v>
      </c>
      <c r="X3214" s="13">
        <f>Y3214*1.32519713261649</f>
        <v>14625360.577706121</v>
      </c>
      <c r="Y3214" s="3">
        <v>11036366</v>
      </c>
      <c r="Z3214" s="13">
        <f>AA3214*1.32519713261649</f>
        <v>36941747.876021579</v>
      </c>
      <c r="AA3214" s="3">
        <v>27876417</v>
      </c>
      <c r="AB3214">
        <v>184</v>
      </c>
    </row>
    <row r="3215" spans="1:28" x14ac:dyDescent="0.2">
      <c r="A3215" t="s">
        <v>3703</v>
      </c>
      <c r="B3215" t="s">
        <v>3704</v>
      </c>
      <c r="C3215">
        <v>2002</v>
      </c>
      <c r="D3215" s="1">
        <v>37356</v>
      </c>
      <c r="E3215" t="s">
        <v>176</v>
      </c>
      <c r="F3215" t="s">
        <v>44045</v>
      </c>
      <c r="G3215" t="s">
        <v>44036</v>
      </c>
      <c r="H3215">
        <v>102</v>
      </c>
      <c r="I3215" t="s">
        <v>229</v>
      </c>
      <c r="J3215" t="s">
        <v>26</v>
      </c>
      <c r="K3215" t="s">
        <v>27</v>
      </c>
      <c r="M3215" t="s">
        <v>986</v>
      </c>
      <c r="N3215" t="s">
        <v>3705</v>
      </c>
      <c r="O3215" t="s">
        <v>3706</v>
      </c>
      <c r="P3215" t="s">
        <v>3707</v>
      </c>
      <c r="Q3215" t="s">
        <v>3708</v>
      </c>
      <c r="R3215" t="s">
        <v>3709</v>
      </c>
      <c r="S3215" t="s">
        <v>3710</v>
      </c>
      <c r="T3215">
        <v>6.3</v>
      </c>
      <c r="U3215">
        <v>12658</v>
      </c>
      <c r="V3215" s="12">
        <f>W3215*1.43863813229572</f>
        <v>35965953.307393</v>
      </c>
      <c r="W3215" s="3">
        <v>25000000</v>
      </c>
      <c r="X3215" s="13">
        <f>Y3215*1.43863813229572</f>
        <v>14550001.95365759</v>
      </c>
      <c r="Y3215" s="3">
        <v>10113733</v>
      </c>
      <c r="Z3215" s="13">
        <f>AA3215*1.43863813229572</f>
        <v>21314715.827003893</v>
      </c>
      <c r="AA3215" s="3">
        <v>14815898</v>
      </c>
      <c r="AB3215">
        <v>175</v>
      </c>
    </row>
    <row r="3216" spans="1:28" x14ac:dyDescent="0.2">
      <c r="A3216" t="s">
        <v>17915</v>
      </c>
      <c r="B3216" t="s">
        <v>17916</v>
      </c>
      <c r="C3216">
        <v>2008</v>
      </c>
      <c r="D3216" s="1">
        <v>40425</v>
      </c>
      <c r="E3216" t="s">
        <v>1045</v>
      </c>
      <c r="F3216" t="s">
        <v>44032</v>
      </c>
      <c r="H3216">
        <v>91</v>
      </c>
      <c r="I3216" t="s">
        <v>25</v>
      </c>
      <c r="J3216" t="s">
        <v>26</v>
      </c>
      <c r="K3216" t="s">
        <v>308</v>
      </c>
      <c r="M3216" t="s">
        <v>6907</v>
      </c>
      <c r="N3216" t="s">
        <v>17917</v>
      </c>
      <c r="O3216" t="s">
        <v>17918</v>
      </c>
      <c r="P3216" t="s">
        <v>14232</v>
      </c>
      <c r="Q3216" t="s">
        <v>17919</v>
      </c>
      <c r="R3216" t="s">
        <v>17920</v>
      </c>
      <c r="S3216" t="s">
        <v>17921</v>
      </c>
      <c r="T3216">
        <v>6.8</v>
      </c>
      <c r="U3216">
        <v>68914</v>
      </c>
      <c r="V3216" s="12">
        <f>W3216*1.20207800169993</f>
        <v>9616624.0135994405</v>
      </c>
      <c r="W3216" s="3">
        <v>8000000</v>
      </c>
      <c r="X3216" s="13">
        <f>Y3216*1.20207800169993</f>
        <v>14500135.616029503</v>
      </c>
      <c r="Y3216" s="3">
        <v>12062558</v>
      </c>
      <c r="Z3216" s="13">
        <f>AA3216*1.20207800169993</f>
        <v>19930753.787685264</v>
      </c>
      <c r="AA3216" s="3">
        <v>16580250</v>
      </c>
      <c r="AB3216">
        <v>143</v>
      </c>
    </row>
    <row r="3217" spans="1:28" x14ac:dyDescent="0.2">
      <c r="A3217" t="s">
        <v>11070</v>
      </c>
      <c r="B3217" t="s">
        <v>11071</v>
      </c>
      <c r="C3217">
        <v>2006</v>
      </c>
      <c r="D3217" s="1">
        <v>39237</v>
      </c>
      <c r="E3217" t="s">
        <v>176</v>
      </c>
      <c r="F3217" t="s">
        <v>44045</v>
      </c>
      <c r="G3217" t="s">
        <v>44042</v>
      </c>
      <c r="H3217">
        <v>137</v>
      </c>
      <c r="I3217" t="s">
        <v>11072</v>
      </c>
      <c r="J3217" t="s">
        <v>307</v>
      </c>
      <c r="M3217" t="s">
        <v>11073</v>
      </c>
      <c r="N3217" t="s">
        <v>11073</v>
      </c>
      <c r="O3217" t="s">
        <v>11074</v>
      </c>
      <c r="P3217" t="s">
        <v>11075</v>
      </c>
      <c r="Q3217" t="s">
        <v>11076</v>
      </c>
      <c r="R3217" t="s">
        <v>11077</v>
      </c>
      <c r="S3217" t="s">
        <v>11078</v>
      </c>
      <c r="T3217">
        <v>8.4</v>
      </c>
      <c r="U3217">
        <v>349642</v>
      </c>
      <c r="V3217" s="12">
        <f>W3217*1.28378472222222</f>
        <v>2567569.4444444403</v>
      </c>
      <c r="W3217" s="3">
        <v>2000000</v>
      </c>
      <c r="X3217" s="13">
        <f>Y3217*1.28378472222222</f>
        <v>14488938.158888865</v>
      </c>
      <c r="Y3217" s="3">
        <v>11286112</v>
      </c>
      <c r="Z3217" s="13">
        <f>AA3217*1.28378472222222</f>
        <v>99309660.297430396</v>
      </c>
      <c r="AA3217" s="3">
        <v>77356942</v>
      </c>
      <c r="AB3217">
        <v>511</v>
      </c>
    </row>
    <row r="3218" spans="1:28" x14ac:dyDescent="0.2">
      <c r="A3218" t="s">
        <v>29011</v>
      </c>
      <c r="B3218" t="s">
        <v>29012</v>
      </c>
      <c r="C3218">
        <v>2012</v>
      </c>
      <c r="D3218" t="s">
        <v>11065</v>
      </c>
      <c r="E3218" t="s">
        <v>176</v>
      </c>
      <c r="F3218" t="s">
        <v>44036</v>
      </c>
      <c r="H3218">
        <v>129</v>
      </c>
      <c r="I3218" t="s">
        <v>1561</v>
      </c>
      <c r="J3218" t="s">
        <v>26</v>
      </c>
      <c r="M3218" t="s">
        <v>11560</v>
      </c>
      <c r="N3218" t="s">
        <v>29013</v>
      </c>
      <c r="O3218" t="s">
        <v>29014</v>
      </c>
      <c r="P3218" t="s">
        <v>16661</v>
      </c>
      <c r="Q3218" t="s">
        <v>29015</v>
      </c>
      <c r="R3218" t="s">
        <v>29016</v>
      </c>
      <c r="S3218" t="s">
        <v>29017</v>
      </c>
      <c r="T3218">
        <v>6.6</v>
      </c>
      <c r="U3218">
        <v>89890</v>
      </c>
      <c r="V3218" s="12">
        <f>W3218*1.12725506764114</f>
        <v>45766555.746230282</v>
      </c>
      <c r="W3218" s="3">
        <v>40600000</v>
      </c>
      <c r="X3218" s="13">
        <f>Y3218*1.12725506764114</f>
        <v>14447314.649498673</v>
      </c>
      <c r="Y3218" s="3">
        <v>12816367</v>
      </c>
      <c r="Z3218" s="13">
        <f>AA3218*1.12725506764114</f>
        <v>77700733.645696282</v>
      </c>
      <c r="AA3218" s="3">
        <v>68929150</v>
      </c>
      <c r="AB3218">
        <v>265</v>
      </c>
    </row>
    <row r="3219" spans="1:28" x14ac:dyDescent="0.2">
      <c r="A3219" t="s">
        <v>22715</v>
      </c>
      <c r="B3219" t="s">
        <v>22716</v>
      </c>
      <c r="C3219">
        <v>2009</v>
      </c>
      <c r="D3219" t="s">
        <v>20038</v>
      </c>
      <c r="E3219" t="s">
        <v>3496</v>
      </c>
      <c r="F3219" t="s">
        <v>44045</v>
      </c>
      <c r="H3219">
        <v>101</v>
      </c>
      <c r="I3219" t="s">
        <v>25</v>
      </c>
      <c r="J3219" t="s">
        <v>26</v>
      </c>
      <c r="M3219" t="s">
        <v>22717</v>
      </c>
      <c r="N3219" t="s">
        <v>22718</v>
      </c>
      <c r="O3219" t="s">
        <v>22719</v>
      </c>
      <c r="P3219" t="s">
        <v>22720</v>
      </c>
      <c r="Q3219" t="s">
        <v>22721</v>
      </c>
      <c r="R3219" t="s">
        <v>22722</v>
      </c>
      <c r="S3219" t="s">
        <v>22723</v>
      </c>
      <c r="T3219">
        <v>5.0999999999999996</v>
      </c>
      <c r="U3219">
        <v>28224</v>
      </c>
      <c r="V3219" s="12">
        <f>W3219*1.20636999678377</f>
        <v>15079624.959797125</v>
      </c>
      <c r="W3219" s="3">
        <v>12500000</v>
      </c>
      <c r="X3219" s="13">
        <f>Y3219*1.20636999678377</f>
        <v>14434557.207856901</v>
      </c>
      <c r="Y3219" s="3">
        <v>11965282</v>
      </c>
      <c r="Z3219" s="13">
        <f>AA3219*1.20636999678377</f>
        <v>32820646.896898862</v>
      </c>
      <c r="AA3219" s="3">
        <v>27206120</v>
      </c>
      <c r="AB3219">
        <v>137</v>
      </c>
    </row>
    <row r="3220" spans="1:28" x14ac:dyDescent="0.2">
      <c r="A3220" t="s">
        <v>6093</v>
      </c>
      <c r="B3220" t="s">
        <v>6094</v>
      </c>
      <c r="C3220">
        <v>2006</v>
      </c>
      <c r="D3220" t="s">
        <v>6095</v>
      </c>
      <c r="E3220" t="s">
        <v>44035</v>
      </c>
      <c r="F3220" t="s">
        <v>44032</v>
      </c>
      <c r="G3220" t="s">
        <v>44049</v>
      </c>
      <c r="H3220">
        <v>117</v>
      </c>
      <c r="I3220" t="s">
        <v>25</v>
      </c>
      <c r="J3220" t="s">
        <v>26</v>
      </c>
      <c r="K3220" t="s">
        <v>308</v>
      </c>
      <c r="M3220" t="s">
        <v>6096</v>
      </c>
      <c r="N3220" t="s">
        <v>6096</v>
      </c>
      <c r="O3220" t="s">
        <v>6097</v>
      </c>
      <c r="P3220" t="s">
        <v>6098</v>
      </c>
      <c r="Q3220" t="s">
        <v>6099</v>
      </c>
      <c r="R3220" t="s">
        <v>6100</v>
      </c>
      <c r="S3220" t="s">
        <v>6101</v>
      </c>
      <c r="T3220">
        <v>7</v>
      </c>
      <c r="U3220">
        <v>40767</v>
      </c>
      <c r="V3220" s="12">
        <f>W3220*1.28378472222222</f>
        <v>17972986.111111082</v>
      </c>
      <c r="W3220" s="3">
        <v>14000000</v>
      </c>
      <c r="X3220" s="13">
        <f>Y3220*1.28378472222222</f>
        <v>14433336.158784699</v>
      </c>
      <c r="Y3220" s="3">
        <v>11242801</v>
      </c>
      <c r="Z3220" s="13">
        <f>AA3220*1.28378472222222</f>
        <v>26598232.416111067</v>
      </c>
      <c r="AA3220" s="3">
        <v>20718608</v>
      </c>
      <c r="AB3220">
        <v>275</v>
      </c>
    </row>
    <row r="3221" spans="1:28" hidden="1" x14ac:dyDescent="0.2">
      <c r="A3221" t="s">
        <v>29126</v>
      </c>
      <c r="B3221" t="s">
        <v>29127</v>
      </c>
      <c r="C3221">
        <v>2012</v>
      </c>
      <c r="D3221" s="1">
        <v>41579</v>
      </c>
      <c r="E3221" t="s">
        <v>1045</v>
      </c>
      <c r="F3221" t="s">
        <v>44032</v>
      </c>
      <c r="H3221">
        <v>90</v>
      </c>
      <c r="I3221" t="s">
        <v>2371</v>
      </c>
      <c r="J3221" t="s">
        <v>26</v>
      </c>
      <c r="K3221" t="s">
        <v>308</v>
      </c>
      <c r="M3221" t="s">
        <v>7307</v>
      </c>
      <c r="N3221" t="s">
        <v>29128</v>
      </c>
      <c r="O3221" t="s">
        <v>29129</v>
      </c>
      <c r="P3221" t="s">
        <v>29130</v>
      </c>
      <c r="Q3221" t="s">
        <v>29131</v>
      </c>
      <c r="R3221" t="s">
        <v>29132</v>
      </c>
      <c r="S3221" t="s">
        <v>29133</v>
      </c>
      <c r="T3221">
        <v>6.3</v>
      </c>
      <c r="U3221">
        <v>14374</v>
      </c>
      <c r="W3221"/>
      <c r="X3221"/>
      <c r="Y3221">
        <v>28378</v>
      </c>
      <c r="Z3221"/>
      <c r="AA3221">
        <v>28378</v>
      </c>
      <c r="AB3221">
        <v>52</v>
      </c>
    </row>
    <row r="3222" spans="1:28" x14ac:dyDescent="0.2">
      <c r="A3222" t="s">
        <v>31683</v>
      </c>
      <c r="B3222" t="s">
        <v>31684</v>
      </c>
      <c r="C3222">
        <v>2012</v>
      </c>
      <c r="D3222" s="1">
        <v>41457</v>
      </c>
      <c r="E3222" t="s">
        <v>44043</v>
      </c>
      <c r="F3222" t="s">
        <v>44032</v>
      </c>
      <c r="G3222" t="s">
        <v>44034</v>
      </c>
      <c r="H3222">
        <v>93</v>
      </c>
      <c r="I3222" t="s">
        <v>25</v>
      </c>
      <c r="J3222" t="s">
        <v>26</v>
      </c>
      <c r="M3222" t="s">
        <v>31685</v>
      </c>
      <c r="N3222" t="s">
        <v>31686</v>
      </c>
      <c r="O3222" t="s">
        <v>31687</v>
      </c>
      <c r="P3222" t="s">
        <v>31688</v>
      </c>
      <c r="Q3222" t="s">
        <v>31689</v>
      </c>
      <c r="R3222" t="s">
        <v>31690</v>
      </c>
      <c r="S3222" t="s">
        <v>31691</v>
      </c>
      <c r="T3222">
        <v>7.3</v>
      </c>
      <c r="U3222">
        <v>79817</v>
      </c>
      <c r="V3222" s="12">
        <f>W3222*1.12725506764114</f>
        <v>2029059.1217540519</v>
      </c>
      <c r="W3222" s="3">
        <v>1800000</v>
      </c>
      <c r="X3222" s="13">
        <f>Y3222*1.12725506764114</f>
        <v>14424069.522748845</v>
      </c>
      <c r="Y3222" s="3">
        <v>12795746</v>
      </c>
      <c r="Z3222" s="13">
        <f>AA3222*1.12725506764114</f>
        <v>23793813.644981999</v>
      </c>
      <c r="AA3222" s="3">
        <v>21107746</v>
      </c>
      <c r="AB3222">
        <v>286</v>
      </c>
    </row>
    <row r="3223" spans="1:28" hidden="1" x14ac:dyDescent="0.2">
      <c r="A3223" t="s">
        <v>29141</v>
      </c>
      <c r="B3223" t="s">
        <v>29142</v>
      </c>
      <c r="C3223">
        <v>2011</v>
      </c>
      <c r="D3223" t="s">
        <v>17171</v>
      </c>
      <c r="E3223" t="s">
        <v>176</v>
      </c>
      <c r="H3223">
        <v>98</v>
      </c>
      <c r="I3223" t="s">
        <v>1561</v>
      </c>
      <c r="J3223" t="s">
        <v>26</v>
      </c>
      <c r="M3223" t="s">
        <v>20602</v>
      </c>
      <c r="N3223" t="s">
        <v>29143</v>
      </c>
      <c r="O3223" t="s">
        <v>29144</v>
      </c>
      <c r="P3223" t="s">
        <v>29145</v>
      </c>
      <c r="Q3223" t="s">
        <v>29145</v>
      </c>
      <c r="R3223" t="s">
        <v>29146</v>
      </c>
      <c r="S3223" t="s">
        <v>29147</v>
      </c>
      <c r="T3223">
        <v>7.2</v>
      </c>
      <c r="U3223">
        <v>11681</v>
      </c>
      <c r="W3223"/>
      <c r="X3223"/>
      <c r="Y3223"/>
      <c r="Z3223"/>
      <c r="AA3223">
        <v>194099</v>
      </c>
      <c r="AB3223">
        <v>40</v>
      </c>
    </row>
    <row r="3224" spans="1:28" hidden="1" x14ac:dyDescent="0.2">
      <c r="A3224" t="s">
        <v>29148</v>
      </c>
      <c r="B3224" t="s">
        <v>29149</v>
      </c>
      <c r="C3224">
        <v>2012</v>
      </c>
      <c r="D3224" t="s">
        <v>28032</v>
      </c>
      <c r="E3224" t="s">
        <v>176</v>
      </c>
      <c r="F3224" t="s">
        <v>44036</v>
      </c>
      <c r="H3224">
        <v>120</v>
      </c>
      <c r="I3224" t="s">
        <v>2359</v>
      </c>
      <c r="J3224" t="s">
        <v>308</v>
      </c>
      <c r="M3224" t="s">
        <v>27584</v>
      </c>
      <c r="N3224" t="s">
        <v>27585</v>
      </c>
      <c r="O3224" t="s">
        <v>29150</v>
      </c>
      <c r="P3224" t="s">
        <v>27587</v>
      </c>
      <c r="Q3224" t="s">
        <v>29151</v>
      </c>
      <c r="R3224" t="s">
        <v>29152</v>
      </c>
      <c r="S3224" t="s">
        <v>29153</v>
      </c>
      <c r="T3224">
        <v>6.9</v>
      </c>
      <c r="U3224">
        <v>13724</v>
      </c>
      <c r="W3224"/>
      <c r="X3224"/>
      <c r="Y3224"/>
      <c r="Z3224"/>
      <c r="AA3224">
        <v>24016152</v>
      </c>
      <c r="AB3224">
        <v>14</v>
      </c>
    </row>
    <row r="3225" spans="1:28" x14ac:dyDescent="0.2">
      <c r="A3225" t="s">
        <v>6593</v>
      </c>
      <c r="B3225" t="s">
        <v>6594</v>
      </c>
      <c r="C3225">
        <v>2003</v>
      </c>
      <c r="D3225" t="s">
        <v>911</v>
      </c>
      <c r="E3225" t="s">
        <v>16512</v>
      </c>
      <c r="F3225" t="s">
        <v>44031</v>
      </c>
      <c r="G3225" t="s">
        <v>44046</v>
      </c>
      <c r="H3225">
        <v>90</v>
      </c>
      <c r="I3225" t="s">
        <v>2454</v>
      </c>
      <c r="J3225" t="s">
        <v>26</v>
      </c>
      <c r="M3225" t="s">
        <v>6595</v>
      </c>
      <c r="N3225" t="s">
        <v>6596</v>
      </c>
      <c r="O3225" t="s">
        <v>6597</v>
      </c>
      <c r="P3225" t="s">
        <v>6598</v>
      </c>
      <c r="Q3225" t="s">
        <v>6599</v>
      </c>
      <c r="R3225" t="s">
        <v>6600</v>
      </c>
      <c r="S3225" t="s">
        <v>6601</v>
      </c>
      <c r="T3225">
        <v>2</v>
      </c>
      <c r="U3225">
        <v>35615</v>
      </c>
      <c r="V3225" s="12">
        <f>W3225*1.40658152173913</f>
        <v>16878978.260869559</v>
      </c>
      <c r="W3225" s="3">
        <v>12000000</v>
      </c>
      <c r="X3225" s="13">
        <f>Y3225*1.40658152173913</f>
        <v>14417065.348418474</v>
      </c>
      <c r="Y3225" s="3">
        <v>10249719</v>
      </c>
      <c r="Z3225" s="13">
        <f>AA3225*1.40658152173913</f>
        <v>19436398.058646731</v>
      </c>
      <c r="AA3225" s="3">
        <v>13818181</v>
      </c>
      <c r="AB3225">
        <v>596</v>
      </c>
    </row>
    <row r="3226" spans="1:28" x14ac:dyDescent="0.2">
      <c r="A3226" t="s">
        <v>22590</v>
      </c>
      <c r="B3226" t="s">
        <v>22591</v>
      </c>
      <c r="C3226">
        <v>2010</v>
      </c>
      <c r="D3226" t="s">
        <v>16373</v>
      </c>
      <c r="E3226" t="s">
        <v>176</v>
      </c>
      <c r="F3226" t="s">
        <v>44034</v>
      </c>
      <c r="G3226" t="s">
        <v>44046</v>
      </c>
      <c r="H3226">
        <v>116</v>
      </c>
      <c r="I3226" t="s">
        <v>495</v>
      </c>
      <c r="J3226" t="s">
        <v>26</v>
      </c>
      <c r="M3226" t="s">
        <v>20313</v>
      </c>
      <c r="N3226" t="s">
        <v>22592</v>
      </c>
      <c r="O3226" t="s">
        <v>22593</v>
      </c>
      <c r="P3226" t="s">
        <v>22594</v>
      </c>
      <c r="Q3226" t="s">
        <v>22595</v>
      </c>
      <c r="R3226" t="s">
        <v>22596</v>
      </c>
      <c r="S3226" t="s">
        <v>22597</v>
      </c>
      <c r="T3226">
        <v>7.1</v>
      </c>
      <c r="U3226">
        <v>112000</v>
      </c>
      <c r="V3226" s="12">
        <f>W3226*1.18690152988223</f>
        <v>23738030.597644601</v>
      </c>
      <c r="W3226" s="3">
        <v>20000000</v>
      </c>
      <c r="X3226" s="13">
        <f>Y3226*1.18690152988223</f>
        <v>14402972.916521419</v>
      </c>
      <c r="Y3226" s="3">
        <v>12134935</v>
      </c>
      <c r="Z3226" s="13">
        <f>AA3226*1.18690152988223</f>
        <v>32157425.794804949</v>
      </c>
      <c r="AA3226" s="3">
        <v>27093592</v>
      </c>
      <c r="AB3226">
        <v>441</v>
      </c>
    </row>
    <row r="3227" spans="1:28" x14ac:dyDescent="0.2">
      <c r="A3227" t="s">
        <v>22937</v>
      </c>
      <c r="B3227" t="s">
        <v>22938</v>
      </c>
      <c r="C3227">
        <v>2010</v>
      </c>
      <c r="D3227" t="s">
        <v>13859</v>
      </c>
      <c r="E3227" t="s">
        <v>176</v>
      </c>
      <c r="H3227">
        <v>106</v>
      </c>
      <c r="I3227" t="s">
        <v>25</v>
      </c>
      <c r="J3227" t="s">
        <v>26</v>
      </c>
      <c r="M3227" t="s">
        <v>15041</v>
      </c>
      <c r="N3227" t="s">
        <v>22939</v>
      </c>
      <c r="O3227" t="s">
        <v>22940</v>
      </c>
      <c r="P3227" t="s">
        <v>861</v>
      </c>
      <c r="Q3227" t="s">
        <v>22941</v>
      </c>
      <c r="R3227" t="s">
        <v>22942</v>
      </c>
      <c r="S3227" t="s">
        <v>22943</v>
      </c>
      <c r="T3227">
        <v>6.4</v>
      </c>
      <c r="U3227">
        <v>16119</v>
      </c>
      <c r="V3227" s="12">
        <f>W3227*1.18690152988223</f>
        <v>36793947.426349133</v>
      </c>
      <c r="W3227" s="3">
        <v>31000000</v>
      </c>
      <c r="X3227" s="13">
        <f>Y3227*1.18690152988223</f>
        <v>14323899.162797606</v>
      </c>
      <c r="Y3227" s="3">
        <v>12068313</v>
      </c>
      <c r="Z3227" s="13">
        <f>AA3227*1.18690152988223</f>
        <v>17962915.515385926</v>
      </c>
      <c r="AA3227" s="3">
        <v>15134293</v>
      </c>
      <c r="AB3227">
        <v>66</v>
      </c>
    </row>
    <row r="3228" spans="1:28" x14ac:dyDescent="0.2">
      <c r="A3228" t="s">
        <v>34324</v>
      </c>
      <c r="B3228" t="s">
        <v>34325</v>
      </c>
      <c r="C3228">
        <v>2014</v>
      </c>
      <c r="D3228" s="1">
        <v>42340</v>
      </c>
      <c r="E3228" t="s">
        <v>176</v>
      </c>
      <c r="F3228" t="s">
        <v>44057</v>
      </c>
      <c r="H3228">
        <v>106</v>
      </c>
      <c r="I3228" t="s">
        <v>25</v>
      </c>
      <c r="J3228" t="s">
        <v>26</v>
      </c>
      <c r="M3228" t="s">
        <v>22335</v>
      </c>
      <c r="N3228" t="s">
        <v>22335</v>
      </c>
      <c r="O3228" t="s">
        <v>34326</v>
      </c>
      <c r="P3228" t="s">
        <v>25495</v>
      </c>
      <c r="Q3228" t="s">
        <v>34327</v>
      </c>
      <c r="R3228" t="s">
        <v>34328</v>
      </c>
      <c r="S3228" t="s">
        <v>34329</v>
      </c>
      <c r="T3228">
        <v>8.5</v>
      </c>
      <c r="U3228">
        <v>690732</v>
      </c>
      <c r="V3228" s="12">
        <f>W3228*1.09324733035956</f>
        <v>3607716.190186548</v>
      </c>
      <c r="W3228" s="3">
        <v>3300000</v>
      </c>
      <c r="X3228" s="13">
        <f>Y3228*1.09324733035956</f>
        <v>14312794.049067359</v>
      </c>
      <c r="Y3228" s="3">
        <v>13092000</v>
      </c>
      <c r="Z3228" s="13">
        <f>AA3228*1.09324733035956</f>
        <v>53550818.227308221</v>
      </c>
      <c r="AA3228" s="3">
        <v>48983260</v>
      </c>
      <c r="AB3228">
        <v>1213</v>
      </c>
    </row>
    <row r="3229" spans="1:28" x14ac:dyDescent="0.2">
      <c r="A3229" t="s">
        <v>8452</v>
      </c>
      <c r="B3229" t="s">
        <v>8453</v>
      </c>
      <c r="C3229">
        <v>2004</v>
      </c>
      <c r="D3229" t="s">
        <v>8146</v>
      </c>
      <c r="E3229" t="s">
        <v>44052</v>
      </c>
      <c r="F3229" t="s">
        <v>44057</v>
      </c>
      <c r="G3229" t="s">
        <v>44053</v>
      </c>
      <c r="H3229">
        <v>107</v>
      </c>
      <c r="I3229" t="s">
        <v>25</v>
      </c>
      <c r="J3229" t="s">
        <v>26</v>
      </c>
      <c r="K3229" t="s">
        <v>27</v>
      </c>
      <c r="M3229" t="s">
        <v>8454</v>
      </c>
      <c r="N3229" t="s">
        <v>8455</v>
      </c>
      <c r="O3229" t="s">
        <v>8456</v>
      </c>
      <c r="P3229" t="s">
        <v>6060</v>
      </c>
      <c r="Q3229" t="s">
        <v>8457</v>
      </c>
      <c r="R3229" t="s">
        <v>8458</v>
      </c>
      <c r="S3229" t="s">
        <v>8459</v>
      </c>
      <c r="T3229">
        <v>5.9</v>
      </c>
      <c r="U3229">
        <v>26538</v>
      </c>
      <c r="V3229" s="12">
        <f>W3229*1.37009528851244</f>
        <v>20551429.3276866</v>
      </c>
      <c r="W3229" s="3">
        <v>15000000</v>
      </c>
      <c r="X3229" s="13">
        <f>Y3229*1.37009528851244</f>
        <v>14265404.742085755</v>
      </c>
      <c r="Y3229" s="3">
        <v>10411980</v>
      </c>
      <c r="Z3229" s="13">
        <f>AA3229*1.37009528851244</f>
        <v>20369910.883292742</v>
      </c>
      <c r="AA3229" s="3">
        <v>14867514</v>
      </c>
      <c r="AB3229">
        <v>210</v>
      </c>
    </row>
    <row r="3230" spans="1:28" x14ac:dyDescent="0.2">
      <c r="A3230" t="s">
        <v>6436</v>
      </c>
      <c r="B3230" t="s">
        <v>6437</v>
      </c>
      <c r="C3230">
        <v>2004</v>
      </c>
      <c r="D3230" t="s">
        <v>3963</v>
      </c>
      <c r="E3230" t="s">
        <v>1045</v>
      </c>
      <c r="F3230" t="s">
        <v>44044</v>
      </c>
      <c r="H3230">
        <v>93</v>
      </c>
      <c r="I3230" t="s">
        <v>97</v>
      </c>
      <c r="J3230" t="s">
        <v>26</v>
      </c>
      <c r="M3230" t="s">
        <v>1140</v>
      </c>
      <c r="N3230" t="s">
        <v>6438</v>
      </c>
      <c r="O3230" t="s">
        <v>6439</v>
      </c>
      <c r="P3230" t="s">
        <v>6440</v>
      </c>
      <c r="Q3230" t="s">
        <v>6441</v>
      </c>
      <c r="R3230" t="s">
        <v>6442</v>
      </c>
      <c r="S3230" t="s">
        <v>6443</v>
      </c>
      <c r="T3230">
        <v>5.7</v>
      </c>
      <c r="U3230">
        <v>23376</v>
      </c>
      <c r="V3230" s="12">
        <f>W3230*1.37009528851244</f>
        <v>54803811.540497601</v>
      </c>
      <c r="W3230" s="3">
        <v>40000000</v>
      </c>
      <c r="X3230" s="13">
        <f>Y3230*1.37009528851244</f>
        <v>14236664.25321863</v>
      </c>
      <c r="Y3230" s="3">
        <v>10391003</v>
      </c>
      <c r="Z3230" s="13">
        <f>AA3230*1.37009528851244</f>
        <v>14931760.176320801</v>
      </c>
      <c r="AA3230" s="3">
        <v>10898337</v>
      </c>
      <c r="AB3230">
        <v>97</v>
      </c>
    </row>
    <row r="3231" spans="1:28" x14ac:dyDescent="0.2">
      <c r="A3231" t="s">
        <v>16271</v>
      </c>
      <c r="B3231" t="s">
        <v>16272</v>
      </c>
      <c r="C3231">
        <v>2008</v>
      </c>
      <c r="D3231" t="s">
        <v>15798</v>
      </c>
      <c r="E3231" t="s">
        <v>44043</v>
      </c>
      <c r="F3231" t="s">
        <v>44038</v>
      </c>
      <c r="G3231" t="s">
        <v>44040</v>
      </c>
      <c r="H3231">
        <v>90</v>
      </c>
      <c r="I3231" t="s">
        <v>25</v>
      </c>
      <c r="J3231" t="s">
        <v>26</v>
      </c>
      <c r="M3231" t="s">
        <v>1140</v>
      </c>
      <c r="N3231" t="s">
        <v>16273</v>
      </c>
      <c r="O3231" t="s">
        <v>16274</v>
      </c>
      <c r="P3231" t="s">
        <v>447</v>
      </c>
      <c r="Q3231" t="s">
        <v>16275</v>
      </c>
      <c r="R3231" t="s">
        <v>16276</v>
      </c>
      <c r="S3231" t="s">
        <v>16277</v>
      </c>
      <c r="T3231">
        <v>5</v>
      </c>
      <c r="U3231">
        <v>37879</v>
      </c>
      <c r="V3231" s="12">
        <f>W3231*1.20207800169993</f>
        <v>72124680.101995796</v>
      </c>
      <c r="W3231" s="3">
        <v>60000000</v>
      </c>
      <c r="X3231" s="13">
        <f>Y3231*1.20207800169993</f>
        <v>14188431.981876705</v>
      </c>
      <c r="Y3231" s="3">
        <v>11803254</v>
      </c>
      <c r="Z3231" s="13">
        <f>AA3231*1.20207800169993</f>
        <v>61714164.107499667</v>
      </c>
      <c r="AA3231" s="3">
        <v>51339567</v>
      </c>
      <c r="AB3231">
        <v>122</v>
      </c>
    </row>
    <row r="3232" spans="1:28" x14ac:dyDescent="0.2">
      <c r="A3232" t="s">
        <v>1741</v>
      </c>
      <c r="B3232" t="s">
        <v>1742</v>
      </c>
      <c r="C3232">
        <v>2000</v>
      </c>
      <c r="D3232" t="s">
        <v>506</v>
      </c>
      <c r="E3232" t="s">
        <v>176</v>
      </c>
      <c r="H3232">
        <v>111</v>
      </c>
      <c r="I3232" t="s">
        <v>25</v>
      </c>
      <c r="J3232" t="s">
        <v>26</v>
      </c>
      <c r="M3232" t="s">
        <v>1743</v>
      </c>
      <c r="N3232" t="s">
        <v>1743</v>
      </c>
      <c r="O3232" t="s">
        <v>1744</v>
      </c>
      <c r="P3232" t="s">
        <v>1745</v>
      </c>
      <c r="Q3232" t="s">
        <v>1746</v>
      </c>
      <c r="R3232" t="s">
        <v>1747</v>
      </c>
      <c r="S3232" t="s">
        <v>1748</v>
      </c>
      <c r="T3232">
        <v>7.5</v>
      </c>
      <c r="U3232">
        <v>27607</v>
      </c>
      <c r="V3232" s="12">
        <f>W3232*1.5029674796748</f>
        <v>1803560.97560976</v>
      </c>
      <c r="W3232" s="3">
        <v>1200000</v>
      </c>
      <c r="X3232" s="13">
        <f>Y3232*1.5029674796748</f>
        <v>14153150.174471576</v>
      </c>
      <c r="Y3232" s="3">
        <v>9416804</v>
      </c>
      <c r="Z3232" s="13">
        <f>AA3232*1.5029674796748</f>
        <v>16897143.452561013</v>
      </c>
      <c r="AA3232" s="3">
        <v>11242521</v>
      </c>
      <c r="AB3232">
        <v>241</v>
      </c>
    </row>
    <row r="3233" spans="1:28" x14ac:dyDescent="0.2">
      <c r="A3233" t="s">
        <v>14678</v>
      </c>
      <c r="B3233" t="s">
        <v>14679</v>
      </c>
      <c r="C3233">
        <v>2006</v>
      </c>
      <c r="D3233" t="s">
        <v>8778</v>
      </c>
      <c r="E3233" t="s">
        <v>44043</v>
      </c>
      <c r="F3233" t="s">
        <v>44032</v>
      </c>
      <c r="G3233" t="s">
        <v>44033</v>
      </c>
      <c r="H3233">
        <v>104</v>
      </c>
      <c r="I3233" t="s">
        <v>25</v>
      </c>
      <c r="J3233" t="s">
        <v>26</v>
      </c>
      <c r="K3233" t="s">
        <v>308</v>
      </c>
      <c r="M3233" t="s">
        <v>14680</v>
      </c>
      <c r="N3233" t="s">
        <v>14681</v>
      </c>
      <c r="O3233" t="s">
        <v>14682</v>
      </c>
      <c r="P3233" t="s">
        <v>517</v>
      </c>
      <c r="Q3233" t="s">
        <v>14683</v>
      </c>
      <c r="R3233" t="s">
        <v>14684</v>
      </c>
      <c r="S3233" t="s">
        <v>14685</v>
      </c>
      <c r="T3233">
        <v>6.3</v>
      </c>
      <c r="U3233">
        <v>21873</v>
      </c>
      <c r="V3233" s="12">
        <f>W3233*1.28378472222222</f>
        <v>16689201.38888886</v>
      </c>
      <c r="W3233" s="3">
        <v>13000000</v>
      </c>
      <c r="X3233" s="13">
        <f>Y3233*1.28378472222222</f>
        <v>14126308.772187477</v>
      </c>
      <c r="Y3233" s="3">
        <v>11003643</v>
      </c>
      <c r="Z3233" s="13">
        <f>AA3233*1.28378472222222</f>
        <v>14289665.242951365</v>
      </c>
      <c r="AA3233" s="3">
        <v>11130889</v>
      </c>
      <c r="AB3233">
        <v>141</v>
      </c>
    </row>
    <row r="3234" spans="1:28" hidden="1" x14ac:dyDescent="0.2">
      <c r="A3234" t="s">
        <v>29220</v>
      </c>
      <c r="B3234" t="s">
        <v>29221</v>
      </c>
      <c r="C3234">
        <v>2011</v>
      </c>
      <c r="D3234" s="1">
        <v>40725</v>
      </c>
      <c r="E3234" t="s">
        <v>1045</v>
      </c>
      <c r="H3234">
        <v>106</v>
      </c>
      <c r="I3234" t="s">
        <v>4358</v>
      </c>
      <c r="J3234" t="s">
        <v>1076</v>
      </c>
      <c r="M3234" t="s">
        <v>26784</v>
      </c>
      <c r="N3234" t="s">
        <v>26785</v>
      </c>
      <c r="O3234" t="s">
        <v>29222</v>
      </c>
      <c r="P3234" t="s">
        <v>26787</v>
      </c>
      <c r="Q3234" t="s">
        <v>26788</v>
      </c>
      <c r="R3234" t="s">
        <v>29223</v>
      </c>
      <c r="S3234" t="s">
        <v>29224</v>
      </c>
      <c r="T3234">
        <v>6.6</v>
      </c>
      <c r="U3234">
        <v>13515</v>
      </c>
      <c r="W3234"/>
      <c r="X3234"/>
      <c r="Y3234"/>
      <c r="Z3234"/>
      <c r="AA3234">
        <v>24792348</v>
      </c>
    </row>
    <row r="3235" spans="1:28" x14ac:dyDescent="0.2">
      <c r="A3235" t="s">
        <v>8531</v>
      </c>
      <c r="B3235" t="s">
        <v>8532</v>
      </c>
      <c r="C3235">
        <v>2004</v>
      </c>
      <c r="D3235" t="s">
        <v>7697</v>
      </c>
      <c r="E3235" t="s">
        <v>44035</v>
      </c>
      <c r="F3235" t="s">
        <v>44032</v>
      </c>
      <c r="G3235" t="s">
        <v>44036</v>
      </c>
      <c r="H3235">
        <v>118</v>
      </c>
      <c r="I3235" t="s">
        <v>97</v>
      </c>
      <c r="J3235" t="s">
        <v>26</v>
      </c>
      <c r="M3235" t="s">
        <v>8533</v>
      </c>
      <c r="N3235" t="s">
        <v>8533</v>
      </c>
      <c r="O3235" t="s">
        <v>8534</v>
      </c>
      <c r="P3235" t="s">
        <v>8535</v>
      </c>
      <c r="Q3235" t="s">
        <v>8536</v>
      </c>
      <c r="R3235" t="s">
        <v>8537</v>
      </c>
      <c r="S3235" t="s">
        <v>8538</v>
      </c>
      <c r="T3235">
        <v>7</v>
      </c>
      <c r="U3235">
        <v>47063</v>
      </c>
      <c r="V3235" s="12">
        <f>W3235*1.37009528851244</f>
        <v>15071048.173636841</v>
      </c>
      <c r="W3235" s="3">
        <v>11000000</v>
      </c>
      <c r="X3235" s="13">
        <f>Y3235*1.37009528851244</f>
        <v>14050298.411694013</v>
      </c>
      <c r="Y3235" s="3">
        <v>10254979</v>
      </c>
      <c r="Z3235" s="13">
        <f>AA3235*1.37009528851244</f>
        <v>23360147.960757006</v>
      </c>
      <c r="AA3235" s="3">
        <v>17050017</v>
      </c>
      <c r="AB3235">
        <v>210</v>
      </c>
    </row>
    <row r="3236" spans="1:28" hidden="1" x14ac:dyDescent="0.2">
      <c r="A3236" t="s">
        <v>29231</v>
      </c>
      <c r="B3236" t="s">
        <v>29232</v>
      </c>
      <c r="C3236">
        <v>2011</v>
      </c>
      <c r="D3236" t="s">
        <v>17171</v>
      </c>
      <c r="E3236" t="s">
        <v>44035</v>
      </c>
      <c r="F3236" t="s">
        <v>44032</v>
      </c>
      <c r="G3236" t="s">
        <v>44049</v>
      </c>
      <c r="H3236">
        <v>132</v>
      </c>
      <c r="I3236" t="s">
        <v>29233</v>
      </c>
      <c r="J3236" t="s">
        <v>26</v>
      </c>
      <c r="K3236" t="s">
        <v>14321</v>
      </c>
      <c r="M3236" t="s">
        <v>1255</v>
      </c>
      <c r="N3236" t="s">
        <v>29234</v>
      </c>
      <c r="O3236" t="s">
        <v>29235</v>
      </c>
      <c r="P3236" t="s">
        <v>29236</v>
      </c>
      <c r="Q3236" t="s">
        <v>29237</v>
      </c>
      <c r="R3236" t="s">
        <v>29238</v>
      </c>
      <c r="S3236" t="s">
        <v>29239</v>
      </c>
      <c r="T3236">
        <v>7.1</v>
      </c>
      <c r="U3236">
        <v>10055</v>
      </c>
      <c r="W3236"/>
      <c r="X3236"/>
      <c r="Y3236">
        <v>355391</v>
      </c>
      <c r="Z3236"/>
      <c r="AA3236">
        <v>7832142</v>
      </c>
      <c r="AB3236">
        <v>39</v>
      </c>
    </row>
    <row r="3237" spans="1:28" hidden="1" x14ac:dyDescent="0.2">
      <c r="A3237" t="s">
        <v>29240</v>
      </c>
      <c r="B3237" t="s">
        <v>29241</v>
      </c>
      <c r="C3237">
        <v>2011</v>
      </c>
      <c r="D3237" s="1">
        <v>40635</v>
      </c>
      <c r="E3237" t="s">
        <v>176</v>
      </c>
      <c r="F3237" t="s">
        <v>44036</v>
      </c>
      <c r="H3237">
        <v>118</v>
      </c>
      <c r="I3237" t="s">
        <v>4358</v>
      </c>
      <c r="J3237" t="s">
        <v>1076</v>
      </c>
      <c r="K3237" t="s">
        <v>27</v>
      </c>
      <c r="M3237" t="s">
        <v>10025</v>
      </c>
      <c r="N3237" t="s">
        <v>29242</v>
      </c>
      <c r="O3237" t="s">
        <v>29243</v>
      </c>
      <c r="P3237" t="s">
        <v>29244</v>
      </c>
      <c r="Q3237" t="s">
        <v>29245</v>
      </c>
      <c r="R3237" t="s">
        <v>29246</v>
      </c>
      <c r="S3237" t="s">
        <v>29247</v>
      </c>
      <c r="T3237">
        <v>7.3</v>
      </c>
      <c r="U3237">
        <v>16923</v>
      </c>
      <c r="W3237"/>
      <c r="X3237"/>
      <c r="Y3237"/>
      <c r="Z3237"/>
      <c r="AA3237">
        <v>13585314</v>
      </c>
      <c r="AB3237">
        <v>14</v>
      </c>
    </row>
    <row r="3238" spans="1:28" hidden="1" x14ac:dyDescent="0.2">
      <c r="A3238" t="s">
        <v>29248</v>
      </c>
      <c r="B3238" t="s">
        <v>29249</v>
      </c>
      <c r="C3238">
        <v>2011</v>
      </c>
      <c r="D3238" s="1">
        <v>40849</v>
      </c>
      <c r="E3238" t="s">
        <v>176</v>
      </c>
      <c r="F3238" t="s">
        <v>44036</v>
      </c>
      <c r="H3238">
        <v>94</v>
      </c>
      <c r="I3238" t="s">
        <v>4358</v>
      </c>
      <c r="J3238" t="s">
        <v>1076</v>
      </c>
      <c r="M3238" t="s">
        <v>29250</v>
      </c>
      <c r="N3238" t="s">
        <v>29251</v>
      </c>
      <c r="O3238" t="s">
        <v>29252</v>
      </c>
      <c r="P3238" t="s">
        <v>29253</v>
      </c>
      <c r="Q3238" t="s">
        <v>29254</v>
      </c>
      <c r="R3238" t="s">
        <v>29255</v>
      </c>
      <c r="S3238" t="s">
        <v>29256</v>
      </c>
      <c r="T3238">
        <v>6.5</v>
      </c>
      <c r="U3238">
        <v>11742</v>
      </c>
      <c r="W3238"/>
      <c r="X3238"/>
      <c r="Y3238"/>
      <c r="Z3238"/>
      <c r="AA3238">
        <v>1066192</v>
      </c>
      <c r="AB3238">
        <v>16</v>
      </c>
    </row>
    <row r="3239" spans="1:28" hidden="1" x14ac:dyDescent="0.2">
      <c r="A3239" t="s">
        <v>29257</v>
      </c>
      <c r="B3239" t="s">
        <v>29258</v>
      </c>
      <c r="C3239">
        <v>2011</v>
      </c>
      <c r="D3239" t="s">
        <v>19180</v>
      </c>
      <c r="E3239" t="s">
        <v>1045</v>
      </c>
      <c r="F3239" t="s">
        <v>44032</v>
      </c>
      <c r="G3239" t="s">
        <v>44036</v>
      </c>
      <c r="H3239">
        <v>105</v>
      </c>
      <c r="I3239" t="s">
        <v>4358</v>
      </c>
      <c r="J3239" t="s">
        <v>1076</v>
      </c>
      <c r="M3239" t="s">
        <v>23343</v>
      </c>
      <c r="N3239" t="s">
        <v>29259</v>
      </c>
      <c r="O3239" t="s">
        <v>29260</v>
      </c>
      <c r="P3239" t="s">
        <v>18417</v>
      </c>
      <c r="Q3239" t="s">
        <v>29261</v>
      </c>
      <c r="R3239" t="s">
        <v>29262</v>
      </c>
      <c r="S3239" t="s">
        <v>29263</v>
      </c>
      <c r="T3239">
        <v>7.6</v>
      </c>
      <c r="U3239">
        <v>20898</v>
      </c>
      <c r="W3239"/>
      <c r="X3239"/>
      <c r="Y3239"/>
      <c r="Z3239"/>
      <c r="AA3239">
        <v>2692857</v>
      </c>
      <c r="AB3239">
        <v>11</v>
      </c>
    </row>
    <row r="3240" spans="1:28" x14ac:dyDescent="0.2">
      <c r="A3240" t="s">
        <v>28415</v>
      </c>
      <c r="B3240" t="s">
        <v>28416</v>
      </c>
      <c r="C3240">
        <v>2012</v>
      </c>
      <c r="D3240" s="1">
        <v>40976</v>
      </c>
      <c r="E3240" t="s">
        <v>1045</v>
      </c>
      <c r="F3240" t="s">
        <v>44032</v>
      </c>
      <c r="H3240">
        <v>114</v>
      </c>
      <c r="I3240" t="s">
        <v>25</v>
      </c>
      <c r="J3240" t="s">
        <v>26</v>
      </c>
      <c r="K3240" t="s">
        <v>308</v>
      </c>
      <c r="M3240" t="s">
        <v>28417</v>
      </c>
      <c r="N3240" t="s">
        <v>6622</v>
      </c>
      <c r="O3240" t="s">
        <v>28418</v>
      </c>
      <c r="P3240" t="s">
        <v>16719</v>
      </c>
      <c r="Q3240" t="s">
        <v>28419</v>
      </c>
      <c r="R3240" t="s">
        <v>28420</v>
      </c>
      <c r="S3240" t="s">
        <v>28421</v>
      </c>
      <c r="T3240">
        <v>7.1</v>
      </c>
      <c r="U3240">
        <v>41031</v>
      </c>
      <c r="V3240" s="12">
        <f>W3240*1.12725506764114</f>
        <v>18036081.082258239</v>
      </c>
      <c r="W3240" s="3">
        <v>16000000</v>
      </c>
      <c r="X3240" s="13">
        <f>Y3240*1.12725506764114</f>
        <v>14017166.515492558</v>
      </c>
      <c r="Y3240" s="3">
        <v>12434778</v>
      </c>
      <c r="Z3240" s="13">
        <f>AA3240*1.12725506764114</f>
        <v>14157118.613905409</v>
      </c>
      <c r="AA3240" s="3">
        <v>12558931</v>
      </c>
      <c r="AB3240">
        <v>92</v>
      </c>
    </row>
    <row r="3241" spans="1:28" x14ac:dyDescent="0.2">
      <c r="A3241" t="s">
        <v>42486</v>
      </c>
      <c r="B3241" t="s">
        <v>42487</v>
      </c>
      <c r="C3241">
        <v>2018</v>
      </c>
      <c r="D3241" s="1">
        <v>43167</v>
      </c>
      <c r="E3241" t="s">
        <v>1045</v>
      </c>
      <c r="F3241" t="s">
        <v>44032</v>
      </c>
      <c r="H3241">
        <v>93</v>
      </c>
      <c r="I3241" t="s">
        <v>25</v>
      </c>
      <c r="J3241" t="s">
        <v>26</v>
      </c>
      <c r="M3241" t="s">
        <v>42488</v>
      </c>
      <c r="N3241" t="s">
        <v>42488</v>
      </c>
      <c r="O3241" t="s">
        <v>42489</v>
      </c>
      <c r="P3241" t="s">
        <v>42490</v>
      </c>
      <c r="Q3241" t="s">
        <v>42491</v>
      </c>
      <c r="R3241" t="s">
        <v>42492</v>
      </c>
      <c r="S3241" t="s">
        <v>42493</v>
      </c>
      <c r="T3241">
        <v>7.4</v>
      </c>
      <c r="U3241">
        <v>58961</v>
      </c>
      <c r="V3241" s="12">
        <f>W3241*1.03068014830331</f>
        <v>2061360.2966066198</v>
      </c>
      <c r="W3241" s="3">
        <v>2000000</v>
      </c>
      <c r="X3241" s="13">
        <f>Y3241*1.03068014830331</f>
        <v>13955109.280103659</v>
      </c>
      <c r="Y3241" s="3">
        <v>13539709</v>
      </c>
      <c r="Z3241" s="13">
        <f>AA3241*1.03068014830331</f>
        <v>14787614.372211803</v>
      </c>
      <c r="AA3241" s="3">
        <v>14347433</v>
      </c>
      <c r="AB3241">
        <v>422</v>
      </c>
    </row>
    <row r="3242" spans="1:28" hidden="1" x14ac:dyDescent="0.2">
      <c r="A3242" t="s">
        <v>29281</v>
      </c>
      <c r="B3242" t="s">
        <v>29282</v>
      </c>
      <c r="C3242">
        <v>2012</v>
      </c>
      <c r="D3242" t="s">
        <v>29283</v>
      </c>
      <c r="E3242" t="s">
        <v>44041</v>
      </c>
      <c r="F3242" t="s">
        <v>44032</v>
      </c>
      <c r="G3242" t="s">
        <v>44045</v>
      </c>
      <c r="H3242">
        <v>89</v>
      </c>
      <c r="I3242" t="s">
        <v>25</v>
      </c>
      <c r="J3242" t="s">
        <v>26</v>
      </c>
      <c r="M3242" t="s">
        <v>22655</v>
      </c>
      <c r="N3242" t="s">
        <v>29284</v>
      </c>
      <c r="O3242" t="s">
        <v>29285</v>
      </c>
      <c r="P3242" t="s">
        <v>530</v>
      </c>
      <c r="Q3242" t="s">
        <v>29286</v>
      </c>
      <c r="R3242" t="s">
        <v>29287</v>
      </c>
      <c r="S3242" t="s">
        <v>29288</v>
      </c>
      <c r="T3242">
        <v>5.3</v>
      </c>
      <c r="U3242">
        <v>11599</v>
      </c>
      <c r="W3242"/>
      <c r="X3242"/>
      <c r="Y3242">
        <v>525</v>
      </c>
      <c r="Z3242"/>
      <c r="AA3242">
        <v>525</v>
      </c>
      <c r="AB3242">
        <v>72</v>
      </c>
    </row>
    <row r="3243" spans="1:28" x14ac:dyDescent="0.2">
      <c r="A3243" t="s">
        <v>33550</v>
      </c>
      <c r="B3243" t="s">
        <v>33551</v>
      </c>
      <c r="C3243">
        <v>2015</v>
      </c>
      <c r="D3243" s="1">
        <v>42491</v>
      </c>
      <c r="E3243" t="s">
        <v>176</v>
      </c>
      <c r="F3243" t="s">
        <v>44036</v>
      </c>
      <c r="H3243">
        <v>118</v>
      </c>
      <c r="I3243" t="s">
        <v>1668</v>
      </c>
      <c r="J3243" t="s">
        <v>26</v>
      </c>
      <c r="M3243" t="s">
        <v>5703</v>
      </c>
      <c r="N3243" t="s">
        <v>33552</v>
      </c>
      <c r="O3243" t="s">
        <v>33553</v>
      </c>
      <c r="P3243" t="s">
        <v>2304</v>
      </c>
      <c r="Q3243" t="s">
        <v>33554</v>
      </c>
      <c r="R3243" t="s">
        <v>33555</v>
      </c>
      <c r="S3243" t="s">
        <v>33556</v>
      </c>
      <c r="T3243">
        <v>7.2</v>
      </c>
      <c r="U3243">
        <v>111852</v>
      </c>
      <c r="V3243" s="12">
        <f>W3243*1.09195121025074</f>
        <v>12885024.280958733</v>
      </c>
      <c r="W3243" s="3">
        <v>11800000</v>
      </c>
      <c r="X3243" s="13">
        <f>Y3243*1.09195121025074</f>
        <v>13880327.98154139</v>
      </c>
      <c r="Y3243" s="3">
        <v>12711491</v>
      </c>
      <c r="Z3243" s="13">
        <f>AA3243*1.09195121025074</f>
        <v>43975206.552631184</v>
      </c>
      <c r="AA3243" s="3">
        <v>40272135</v>
      </c>
      <c r="AB3243">
        <v>340</v>
      </c>
    </row>
    <row r="3244" spans="1:28" x14ac:dyDescent="0.2">
      <c r="A3244" t="s">
        <v>11905</v>
      </c>
      <c r="B3244" t="s">
        <v>11906</v>
      </c>
      <c r="C3244">
        <v>2007</v>
      </c>
      <c r="D3244" t="s">
        <v>11642</v>
      </c>
      <c r="E3244" t="s">
        <v>1045</v>
      </c>
      <c r="F3244" t="s">
        <v>44032</v>
      </c>
      <c r="G3244" t="s">
        <v>44036</v>
      </c>
      <c r="H3244">
        <v>97</v>
      </c>
      <c r="I3244" t="s">
        <v>25</v>
      </c>
      <c r="J3244" t="s">
        <v>26</v>
      </c>
      <c r="M3244" t="s">
        <v>11907</v>
      </c>
      <c r="N3244" t="s">
        <v>11907</v>
      </c>
      <c r="O3244" t="s">
        <v>11908</v>
      </c>
      <c r="P3244" t="s">
        <v>11909</v>
      </c>
      <c r="Q3244" t="s">
        <v>11910</v>
      </c>
      <c r="R3244" t="s">
        <v>11911</v>
      </c>
      <c r="S3244" t="s">
        <v>11912</v>
      </c>
      <c r="T3244">
        <v>6.4</v>
      </c>
      <c r="U3244">
        <v>30715</v>
      </c>
      <c r="V3244" s="12">
        <f>W3244*1.24823238899982</f>
        <v>12482323.889998199</v>
      </c>
      <c r="W3244" s="3">
        <v>10000000</v>
      </c>
      <c r="X3244" s="13">
        <f>Y3244*1.24823238899982</f>
        <v>13796660.169854671</v>
      </c>
      <c r="Y3244" s="3">
        <v>11052958</v>
      </c>
      <c r="Z3244" s="13">
        <f>AA3244*144548551.06</f>
        <v>2538571916662845.5</v>
      </c>
      <c r="AA3244" s="3">
        <v>17562071</v>
      </c>
      <c r="AB3244">
        <v>84</v>
      </c>
    </row>
    <row r="3245" spans="1:28" x14ac:dyDescent="0.2">
      <c r="A3245" t="s">
        <v>38566</v>
      </c>
      <c r="B3245" t="s">
        <v>38567</v>
      </c>
      <c r="C3245">
        <v>2016</v>
      </c>
      <c r="D3245" s="1">
        <v>43070</v>
      </c>
      <c r="E3245" t="s">
        <v>44035</v>
      </c>
      <c r="F3245" t="s">
        <v>44032</v>
      </c>
      <c r="H3245">
        <v>115</v>
      </c>
      <c r="I3245" t="s">
        <v>32084</v>
      </c>
      <c r="J3245" t="s">
        <v>26</v>
      </c>
      <c r="K3245" t="s">
        <v>1870</v>
      </c>
      <c r="M3245" t="s">
        <v>4135</v>
      </c>
      <c r="N3245" t="s">
        <v>21008</v>
      </c>
      <c r="O3245" t="s">
        <v>38568</v>
      </c>
      <c r="P3245" t="s">
        <v>9476</v>
      </c>
      <c r="Q3245" t="s">
        <v>38569</v>
      </c>
      <c r="R3245" t="s">
        <v>593</v>
      </c>
      <c r="S3245" t="s">
        <v>594</v>
      </c>
      <c r="T3245">
        <v>7.2</v>
      </c>
      <c r="U3245">
        <v>117466</v>
      </c>
      <c r="V3245" s="12">
        <f>W3245*1.07834771485832</f>
        <v>26958692.871458001</v>
      </c>
      <c r="W3245" s="3">
        <v>25000000</v>
      </c>
      <c r="X3245" s="13">
        <f>Y3245*1.07834771485832</f>
        <v>13787811.034607368</v>
      </c>
      <c r="Y3245" s="3">
        <v>12786053</v>
      </c>
      <c r="Z3245" s="13">
        <f>AA3245*1.07834771485832</f>
        <v>26011089.425287679</v>
      </c>
      <c r="AA3245" s="3">
        <v>24121245</v>
      </c>
      <c r="AB3245">
        <v>291</v>
      </c>
    </row>
    <row r="3246" spans="1:28" hidden="1" x14ac:dyDescent="0.2">
      <c r="A3246" t="s">
        <v>29315</v>
      </c>
      <c r="B3246" t="s">
        <v>29316</v>
      </c>
      <c r="C3246">
        <v>2013</v>
      </c>
      <c r="D3246" t="s">
        <v>29317</v>
      </c>
      <c r="E3246" t="s">
        <v>1045</v>
      </c>
      <c r="F3246" t="s">
        <v>44036</v>
      </c>
      <c r="H3246">
        <v>89</v>
      </c>
      <c r="I3246" t="s">
        <v>25</v>
      </c>
      <c r="J3246" t="s">
        <v>26</v>
      </c>
      <c r="M3246" t="s">
        <v>29318</v>
      </c>
      <c r="N3246" t="s">
        <v>29319</v>
      </c>
      <c r="O3246" t="s">
        <v>29320</v>
      </c>
      <c r="P3246" t="s">
        <v>10079</v>
      </c>
      <c r="Q3246" t="s">
        <v>29321</v>
      </c>
      <c r="R3246" t="s">
        <v>29322</v>
      </c>
      <c r="S3246" t="s">
        <v>29323</v>
      </c>
      <c r="T3246">
        <v>5.6</v>
      </c>
      <c r="U3246">
        <v>11151</v>
      </c>
      <c r="W3246"/>
      <c r="X3246"/>
      <c r="Y3246">
        <v>4187</v>
      </c>
      <c r="Z3246"/>
      <c r="AA3246">
        <v>116559</v>
      </c>
      <c r="AB3246">
        <v>31</v>
      </c>
    </row>
    <row r="3247" spans="1:28" x14ac:dyDescent="0.2">
      <c r="A3247" t="s">
        <v>29533</v>
      </c>
      <c r="B3247" t="s">
        <v>29534</v>
      </c>
      <c r="C3247">
        <v>2014</v>
      </c>
      <c r="D3247" t="s">
        <v>29317</v>
      </c>
      <c r="E3247" t="s">
        <v>176</v>
      </c>
      <c r="F3247" t="s">
        <v>44034</v>
      </c>
      <c r="G3247" t="s">
        <v>44045</v>
      </c>
      <c r="H3247">
        <v>118</v>
      </c>
      <c r="I3247" t="s">
        <v>25</v>
      </c>
      <c r="J3247" t="s">
        <v>26</v>
      </c>
      <c r="M3247" t="s">
        <v>29535</v>
      </c>
      <c r="N3247" t="s">
        <v>29536</v>
      </c>
      <c r="O3247" t="s">
        <v>29537</v>
      </c>
      <c r="P3247" t="s">
        <v>968</v>
      </c>
      <c r="Q3247" t="s">
        <v>29538</v>
      </c>
      <c r="R3247" t="s">
        <v>29539</v>
      </c>
      <c r="S3247" t="s">
        <v>29540</v>
      </c>
      <c r="T3247">
        <v>6.2</v>
      </c>
      <c r="U3247">
        <v>51423</v>
      </c>
      <c r="V3247" s="12">
        <f>W3247*1.09324733035956</f>
        <v>65594839.8215736</v>
      </c>
      <c r="W3247" s="3">
        <v>60000000</v>
      </c>
      <c r="X3247" s="13">
        <f>Y3247*1.09324733035956</f>
        <v>13775168.902663769</v>
      </c>
      <c r="Y3247" s="3">
        <v>12600231</v>
      </c>
      <c r="Z3247" s="13">
        <f>AA3247*1.09324733035956</f>
        <v>33672270.315207765</v>
      </c>
      <c r="AA3247" s="3">
        <v>30800231</v>
      </c>
      <c r="AB3247">
        <v>160</v>
      </c>
    </row>
    <row r="3248" spans="1:28" hidden="1" x14ac:dyDescent="0.2">
      <c r="A3248" t="s">
        <v>29331</v>
      </c>
      <c r="B3248" t="s">
        <v>29332</v>
      </c>
      <c r="C3248">
        <v>2015</v>
      </c>
      <c r="D3248" t="s">
        <v>19608</v>
      </c>
      <c r="E3248" t="s">
        <v>1045</v>
      </c>
      <c r="F3248" t="s">
        <v>44046</v>
      </c>
      <c r="G3248" t="s">
        <v>44033</v>
      </c>
      <c r="H3248">
        <v>92</v>
      </c>
      <c r="I3248" t="s">
        <v>25</v>
      </c>
      <c r="J3248" t="s">
        <v>26</v>
      </c>
      <c r="M3248" t="s">
        <v>29333</v>
      </c>
      <c r="N3248" t="s">
        <v>24438</v>
      </c>
      <c r="O3248" t="s">
        <v>29334</v>
      </c>
      <c r="P3248" t="s">
        <v>29335</v>
      </c>
      <c r="Q3248" t="s">
        <v>29336</v>
      </c>
      <c r="R3248" t="s">
        <v>29337</v>
      </c>
      <c r="S3248" t="s">
        <v>29338</v>
      </c>
      <c r="T3248">
        <v>5.9</v>
      </c>
      <c r="U3248">
        <v>10720</v>
      </c>
      <c r="W3248"/>
      <c r="X3248"/>
      <c r="Y3248">
        <v>70958</v>
      </c>
      <c r="Z3248"/>
      <c r="AA3248">
        <v>70958</v>
      </c>
      <c r="AB3248">
        <v>45</v>
      </c>
    </row>
    <row r="3249" spans="1:28" hidden="1" x14ac:dyDescent="0.2">
      <c r="A3249" t="s">
        <v>29339</v>
      </c>
      <c r="B3249" t="s">
        <v>29340</v>
      </c>
      <c r="C3249">
        <v>2012</v>
      </c>
      <c r="D3249" s="1">
        <v>41155</v>
      </c>
      <c r="E3249" t="s">
        <v>44054</v>
      </c>
      <c r="F3249" t="s">
        <v>44042</v>
      </c>
      <c r="H3249">
        <v>122</v>
      </c>
      <c r="I3249" t="s">
        <v>943</v>
      </c>
      <c r="J3249" t="s">
        <v>944</v>
      </c>
      <c r="M3249" t="s">
        <v>29341</v>
      </c>
      <c r="N3249" t="s">
        <v>29342</v>
      </c>
      <c r="O3249" t="s">
        <v>29343</v>
      </c>
      <c r="P3249" t="s">
        <v>29344</v>
      </c>
      <c r="Q3249" t="s">
        <v>29345</v>
      </c>
      <c r="R3249" t="s">
        <v>29346</v>
      </c>
      <c r="S3249" t="s">
        <v>29347</v>
      </c>
      <c r="T3249">
        <v>8.1</v>
      </c>
      <c r="U3249">
        <v>56468</v>
      </c>
      <c r="W3249"/>
      <c r="X3249"/>
      <c r="Y3249"/>
      <c r="Z3249"/>
      <c r="AA3249">
        <v>459234</v>
      </c>
      <c r="AB3249">
        <v>195</v>
      </c>
    </row>
    <row r="3250" spans="1:28" x14ac:dyDescent="0.2">
      <c r="A3250" t="s">
        <v>18428</v>
      </c>
      <c r="B3250" t="s">
        <v>18429</v>
      </c>
      <c r="C3250">
        <v>2014</v>
      </c>
      <c r="D3250" t="s">
        <v>18430</v>
      </c>
      <c r="E3250" t="s">
        <v>44035</v>
      </c>
      <c r="F3250" t="s">
        <v>44032</v>
      </c>
      <c r="G3250" t="s">
        <v>44057</v>
      </c>
      <c r="H3250">
        <v>121</v>
      </c>
      <c r="I3250" t="s">
        <v>25</v>
      </c>
      <c r="J3250" t="s">
        <v>26</v>
      </c>
      <c r="M3250" t="s">
        <v>18431</v>
      </c>
      <c r="N3250" t="s">
        <v>18432</v>
      </c>
      <c r="O3250" t="s">
        <v>18433</v>
      </c>
      <c r="P3250" t="s">
        <v>18434</v>
      </c>
      <c r="Q3250" t="s">
        <v>18435</v>
      </c>
      <c r="R3250" t="s">
        <v>115</v>
      </c>
      <c r="S3250" t="s">
        <v>116</v>
      </c>
      <c r="T3250">
        <v>7.4</v>
      </c>
      <c r="U3250">
        <v>35291</v>
      </c>
      <c r="V3250" s="12">
        <f>W3250*1.09324733035956</f>
        <v>10932473.303595601</v>
      </c>
      <c r="W3250" s="3">
        <v>10000000</v>
      </c>
      <c r="X3250" s="13">
        <f>Y3250*1.09324733035956</f>
        <v>13721381.134010078</v>
      </c>
      <c r="Y3250" s="3">
        <v>12551031</v>
      </c>
      <c r="Z3250" s="13">
        <f>AA3250*1.09324733035956</f>
        <v>31312545.148756519</v>
      </c>
      <c r="AA3250" s="3">
        <v>28641776</v>
      </c>
      <c r="AB3250">
        <v>161</v>
      </c>
    </row>
    <row r="3251" spans="1:28" x14ac:dyDescent="0.2">
      <c r="A3251" t="s">
        <v>9275</v>
      </c>
      <c r="B3251" t="s">
        <v>9276</v>
      </c>
      <c r="C3251">
        <v>2007</v>
      </c>
      <c r="D3251" s="1">
        <v>39090</v>
      </c>
      <c r="E3251" t="s">
        <v>16512</v>
      </c>
      <c r="F3251" t="s">
        <v>44032</v>
      </c>
      <c r="G3251" t="s">
        <v>44034</v>
      </c>
      <c r="H3251">
        <v>90</v>
      </c>
      <c r="I3251" t="s">
        <v>3660</v>
      </c>
      <c r="J3251" t="s">
        <v>26</v>
      </c>
      <c r="K3251" t="s">
        <v>3179</v>
      </c>
      <c r="M3251" t="s">
        <v>9277</v>
      </c>
      <c r="N3251" t="s">
        <v>9277</v>
      </c>
      <c r="O3251" t="s">
        <v>9278</v>
      </c>
      <c r="P3251" t="s">
        <v>9279</v>
      </c>
      <c r="Q3251" t="s">
        <v>9280</v>
      </c>
      <c r="R3251" t="s">
        <v>9281</v>
      </c>
      <c r="S3251" t="s">
        <v>9282</v>
      </c>
      <c r="T3251">
        <v>3.5</v>
      </c>
      <c r="U3251">
        <v>23527</v>
      </c>
      <c r="V3251" s="12">
        <f>W3251*1.24823238899982</f>
        <v>39943436.44799424</v>
      </c>
      <c r="W3251" s="3">
        <v>32000000</v>
      </c>
      <c r="X3251" s="13">
        <f>Y3251*1.24823238899982</f>
        <v>13702746.909603491</v>
      </c>
      <c r="Y3251" s="3">
        <v>10977721</v>
      </c>
      <c r="Z3251" s="13">
        <f>AA3251*144548551.06</f>
        <v>1.0856870669180696E+16</v>
      </c>
      <c r="AA3251" s="3">
        <v>75108817</v>
      </c>
      <c r="AB3251">
        <v>374</v>
      </c>
    </row>
    <row r="3252" spans="1:28" x14ac:dyDescent="0.2">
      <c r="A3252" t="s">
        <v>19018</v>
      </c>
      <c r="B3252" t="s">
        <v>19019</v>
      </c>
      <c r="C3252">
        <v>2010</v>
      </c>
      <c r="D3252" t="s">
        <v>19020</v>
      </c>
      <c r="E3252" t="s">
        <v>44041</v>
      </c>
      <c r="F3252" t="s">
        <v>44032</v>
      </c>
      <c r="G3252" t="s">
        <v>44049</v>
      </c>
      <c r="H3252">
        <v>122</v>
      </c>
      <c r="I3252" t="s">
        <v>25</v>
      </c>
      <c r="J3252" t="s">
        <v>26</v>
      </c>
      <c r="M3252" t="s">
        <v>507</v>
      </c>
      <c r="N3252" t="s">
        <v>19021</v>
      </c>
      <c r="O3252" t="s">
        <v>19022</v>
      </c>
      <c r="P3252" t="s">
        <v>9676</v>
      </c>
      <c r="Q3252" t="s">
        <v>19023</v>
      </c>
      <c r="R3252" t="s">
        <v>19024</v>
      </c>
      <c r="S3252" t="s">
        <v>19025</v>
      </c>
      <c r="T3252">
        <v>6.9</v>
      </c>
      <c r="U3252">
        <v>27408</v>
      </c>
      <c r="V3252" s="12">
        <f>W3252*1.18690152988223</f>
        <v>29672538.24705575</v>
      </c>
      <c r="W3252" s="3">
        <v>25000000</v>
      </c>
      <c r="X3252" s="13">
        <f>Y3252*1.18690152988223</f>
        <v>13694711.979693267</v>
      </c>
      <c r="Y3252" s="3">
        <v>11538204</v>
      </c>
      <c r="Z3252" s="13">
        <f>AA3252*1.18690152988223</f>
        <v>18545982.0788421</v>
      </c>
      <c r="AA3252" s="3">
        <v>15625544</v>
      </c>
      <c r="AB3252">
        <v>152</v>
      </c>
    </row>
    <row r="3253" spans="1:28" x14ac:dyDescent="0.2">
      <c r="A3253" t="s">
        <v>4183</v>
      </c>
      <c r="B3253" t="s">
        <v>4184</v>
      </c>
      <c r="C3253">
        <v>2003</v>
      </c>
      <c r="D3253" t="s">
        <v>4185</v>
      </c>
      <c r="E3253" t="s">
        <v>1045</v>
      </c>
      <c r="H3253">
        <v>89</v>
      </c>
      <c r="I3253" t="s">
        <v>319</v>
      </c>
      <c r="J3253" t="s">
        <v>26</v>
      </c>
      <c r="M3253" t="s">
        <v>1338</v>
      </c>
      <c r="N3253" t="s">
        <v>4186</v>
      </c>
      <c r="O3253" t="s">
        <v>4187</v>
      </c>
      <c r="P3253" t="s">
        <v>979</v>
      </c>
      <c r="Q3253" t="s">
        <v>4188</v>
      </c>
      <c r="R3253" t="s">
        <v>4189</v>
      </c>
      <c r="S3253" t="s">
        <v>4190</v>
      </c>
      <c r="T3253">
        <v>5.9</v>
      </c>
      <c r="U3253">
        <v>54657</v>
      </c>
      <c r="V3253" s="12">
        <f>W3253*1.40658152173913</f>
        <v>56263260.869565196</v>
      </c>
      <c r="W3253" s="3">
        <v>40000000</v>
      </c>
      <c r="X3253" s="13">
        <f>Y3253*1.40658152173913</f>
        <v>13632777.997201083</v>
      </c>
      <c r="Y3253" s="3">
        <v>9692135</v>
      </c>
      <c r="Z3253" s="13">
        <f>AA3253*1.40658152173913</f>
        <v>27178158.051548906</v>
      </c>
      <c r="AA3253" s="3">
        <v>19322135</v>
      </c>
      <c r="AB3253">
        <v>158</v>
      </c>
    </row>
    <row r="3254" spans="1:28" x14ac:dyDescent="0.2">
      <c r="A3254" t="s">
        <v>28327</v>
      </c>
      <c r="B3254" t="s">
        <v>28328</v>
      </c>
      <c r="C3254">
        <v>2016</v>
      </c>
      <c r="D3254" t="s">
        <v>28329</v>
      </c>
      <c r="E3254" t="s">
        <v>16512</v>
      </c>
      <c r="F3254" t="s">
        <v>44044</v>
      </c>
      <c r="G3254" t="s">
        <v>44042</v>
      </c>
      <c r="H3254">
        <v>115</v>
      </c>
      <c r="I3254" t="s">
        <v>25</v>
      </c>
      <c r="J3254" t="s">
        <v>26</v>
      </c>
      <c r="K3254" t="s">
        <v>308</v>
      </c>
      <c r="L3254" t="s">
        <v>75</v>
      </c>
      <c r="M3254" t="s">
        <v>12078</v>
      </c>
      <c r="N3254" t="s">
        <v>28330</v>
      </c>
      <c r="O3254" t="s">
        <v>28331</v>
      </c>
      <c r="P3254" t="s">
        <v>5873</v>
      </c>
      <c r="Q3254" t="s">
        <v>28332</v>
      </c>
      <c r="R3254" t="s">
        <v>28333</v>
      </c>
      <c r="S3254" t="s">
        <v>28334</v>
      </c>
      <c r="T3254">
        <v>6.3</v>
      </c>
      <c r="U3254">
        <v>64354</v>
      </c>
      <c r="V3254" s="12">
        <f>W3254*1.07834771485832</f>
        <v>21566954.2971664</v>
      </c>
      <c r="W3254" s="3">
        <v>20000000</v>
      </c>
      <c r="X3254" s="13">
        <f>Y3254*1.07834771485832</f>
        <v>13629557.037365619</v>
      </c>
      <c r="Y3254" s="3">
        <v>12639297</v>
      </c>
      <c r="Z3254" s="13">
        <f>AA3254*1.07834771485832</f>
        <v>24993887.260904968</v>
      </c>
      <c r="AA3254" s="3">
        <v>23177948</v>
      </c>
      <c r="AB3254">
        <v>170</v>
      </c>
    </row>
    <row r="3255" spans="1:28" hidden="1" x14ac:dyDescent="0.2">
      <c r="A3255" t="s">
        <v>29389</v>
      </c>
      <c r="B3255" t="s">
        <v>29390</v>
      </c>
      <c r="C3255">
        <v>2013</v>
      </c>
      <c r="D3255" t="s">
        <v>29391</v>
      </c>
      <c r="E3255" t="s">
        <v>16512</v>
      </c>
      <c r="F3255" t="s">
        <v>44044</v>
      </c>
      <c r="G3255" t="s">
        <v>44032</v>
      </c>
      <c r="H3255">
        <v>130</v>
      </c>
      <c r="I3255" t="s">
        <v>29392</v>
      </c>
      <c r="J3255" t="s">
        <v>26</v>
      </c>
      <c r="K3255" t="s">
        <v>1494</v>
      </c>
      <c r="M3255" t="s">
        <v>29393</v>
      </c>
      <c r="N3255" t="s">
        <v>29394</v>
      </c>
      <c r="O3255" t="s">
        <v>29395</v>
      </c>
      <c r="P3255" t="s">
        <v>29396</v>
      </c>
      <c r="Q3255" t="s">
        <v>29397</v>
      </c>
      <c r="R3255" t="s">
        <v>29398</v>
      </c>
      <c r="S3255" t="s">
        <v>29399</v>
      </c>
      <c r="T3255">
        <v>7.9</v>
      </c>
      <c r="U3255">
        <v>29323</v>
      </c>
      <c r="W3255" t="s">
        <v>29400</v>
      </c>
      <c r="X3255"/>
      <c r="Y3255"/>
      <c r="Z3255"/>
      <c r="AA3255">
        <v>556003</v>
      </c>
      <c r="AB3255">
        <v>215</v>
      </c>
    </row>
    <row r="3256" spans="1:28" x14ac:dyDescent="0.2">
      <c r="A3256" t="s">
        <v>34140</v>
      </c>
      <c r="B3256" t="s">
        <v>34141</v>
      </c>
      <c r="C3256">
        <v>2016</v>
      </c>
      <c r="D3256" s="1">
        <v>42950</v>
      </c>
      <c r="E3256" t="s">
        <v>176</v>
      </c>
      <c r="F3256" t="s">
        <v>44036</v>
      </c>
      <c r="H3256">
        <v>133</v>
      </c>
      <c r="I3256" t="s">
        <v>34142</v>
      </c>
      <c r="J3256" t="s">
        <v>26</v>
      </c>
      <c r="M3256" t="s">
        <v>20932</v>
      </c>
      <c r="N3256" t="s">
        <v>34143</v>
      </c>
      <c r="O3256" t="s">
        <v>34144</v>
      </c>
      <c r="P3256" t="s">
        <v>19665</v>
      </c>
      <c r="Q3256" t="s">
        <v>34145</v>
      </c>
      <c r="R3256" t="s">
        <v>34146</v>
      </c>
      <c r="S3256" t="s">
        <v>34147</v>
      </c>
      <c r="T3256">
        <v>7.2</v>
      </c>
      <c r="U3256">
        <v>50689</v>
      </c>
      <c r="V3256" s="12">
        <f>W3256*1.07834771485832</f>
        <v>21566954.2971664</v>
      </c>
      <c r="W3256" s="3">
        <v>20000000</v>
      </c>
      <c r="X3256" s="13">
        <f>Y3256*1.07834771485832</f>
        <v>13528927.785310471</v>
      </c>
      <c r="Y3256" s="3">
        <v>12545979</v>
      </c>
      <c r="Z3256" s="13">
        <f>AA3256*1.07834771485832</f>
        <v>28010751.547375791</v>
      </c>
      <c r="AA3256" s="3">
        <v>25975621</v>
      </c>
      <c r="AB3256">
        <v>170</v>
      </c>
    </row>
    <row r="3257" spans="1:28" x14ac:dyDescent="0.2">
      <c r="A3257" t="s">
        <v>14061</v>
      </c>
      <c r="B3257" t="s">
        <v>14062</v>
      </c>
      <c r="C3257">
        <v>2006</v>
      </c>
      <c r="D3257" s="1">
        <v>38878</v>
      </c>
      <c r="E3257" t="s">
        <v>1045</v>
      </c>
      <c r="F3257" t="s">
        <v>44044</v>
      </c>
      <c r="G3257" t="s">
        <v>44034</v>
      </c>
      <c r="H3257">
        <v>96</v>
      </c>
      <c r="I3257" t="s">
        <v>495</v>
      </c>
      <c r="J3257" t="s">
        <v>26</v>
      </c>
      <c r="M3257" t="s">
        <v>1596</v>
      </c>
      <c r="N3257" t="s">
        <v>1596</v>
      </c>
      <c r="O3257" t="s">
        <v>14063</v>
      </c>
      <c r="P3257" t="s">
        <v>14064</v>
      </c>
      <c r="Q3257" t="s">
        <v>14065</v>
      </c>
      <c r="R3257" t="s">
        <v>14066</v>
      </c>
      <c r="S3257" t="s">
        <v>14067</v>
      </c>
      <c r="T3257">
        <v>6.7</v>
      </c>
      <c r="U3257">
        <v>79554</v>
      </c>
      <c r="V3257" s="12">
        <f>W3257*1.28378472222222</f>
        <v>5135138.8888888806</v>
      </c>
      <c r="W3257" s="3">
        <v>4000000</v>
      </c>
      <c r="X3257" s="13">
        <f>Y3257*1.28378472222222</f>
        <v>13512754.6750347</v>
      </c>
      <c r="Y3257" s="3">
        <v>10525717</v>
      </c>
      <c r="Z3257" s="13">
        <f>AA3257*1.28378472222222</f>
        <v>50351251.265902691</v>
      </c>
      <c r="AA3257" s="3">
        <v>39220946</v>
      </c>
      <c r="AB3257">
        <v>262</v>
      </c>
    </row>
    <row r="3258" spans="1:28" hidden="1" x14ac:dyDescent="0.2">
      <c r="A3258" t="s">
        <v>29415</v>
      </c>
      <c r="B3258" t="s">
        <v>27541</v>
      </c>
      <c r="C3258">
        <v>2013</v>
      </c>
      <c r="D3258" s="1">
        <v>41733</v>
      </c>
      <c r="E3258" t="s">
        <v>1045</v>
      </c>
      <c r="F3258" t="s">
        <v>44032</v>
      </c>
      <c r="G3258" t="s">
        <v>44045</v>
      </c>
      <c r="H3258">
        <v>93</v>
      </c>
      <c r="I3258" t="s">
        <v>1561</v>
      </c>
      <c r="J3258" t="s">
        <v>26</v>
      </c>
      <c r="M3258" t="s">
        <v>25138</v>
      </c>
      <c r="N3258" t="s">
        <v>29416</v>
      </c>
      <c r="O3258" t="s">
        <v>29417</v>
      </c>
      <c r="P3258" t="s">
        <v>20683</v>
      </c>
      <c r="Q3258" t="s">
        <v>29418</v>
      </c>
      <c r="R3258" t="s">
        <v>29419</v>
      </c>
      <c r="S3258" t="s">
        <v>29420</v>
      </c>
      <c r="T3258">
        <v>6.5</v>
      </c>
      <c r="U3258">
        <v>46574</v>
      </c>
      <c r="W3258"/>
      <c r="X3258"/>
      <c r="Y3258">
        <v>200406</v>
      </c>
      <c r="Z3258"/>
      <c r="AA3258">
        <v>1662515</v>
      </c>
      <c r="AB3258">
        <v>154</v>
      </c>
    </row>
    <row r="3259" spans="1:28" x14ac:dyDescent="0.2">
      <c r="A3259" t="s">
        <v>12042</v>
      </c>
      <c r="B3259" t="s">
        <v>12043</v>
      </c>
      <c r="C3259">
        <v>2005</v>
      </c>
      <c r="D3259" t="s">
        <v>10075</v>
      </c>
      <c r="E3259" t="s">
        <v>16512</v>
      </c>
      <c r="F3259" t="s">
        <v>44051</v>
      </c>
      <c r="G3259" t="s">
        <v>44044</v>
      </c>
      <c r="H3259">
        <v>127</v>
      </c>
      <c r="I3259" t="s">
        <v>7765</v>
      </c>
      <c r="J3259" t="s">
        <v>26</v>
      </c>
      <c r="M3259" t="s">
        <v>4221</v>
      </c>
      <c r="N3259" t="s">
        <v>12044</v>
      </c>
      <c r="O3259" t="s">
        <v>12045</v>
      </c>
      <c r="P3259" t="s">
        <v>11563</v>
      </c>
      <c r="Q3259" t="s">
        <v>12046</v>
      </c>
      <c r="R3259" t="s">
        <v>12047</v>
      </c>
      <c r="S3259" t="s">
        <v>12048</v>
      </c>
      <c r="T3259">
        <v>5.9</v>
      </c>
      <c r="U3259">
        <v>64123</v>
      </c>
      <c r="V3259" s="12">
        <f>W3259*1.32519713261649</f>
        <v>66259856.630824499</v>
      </c>
      <c r="W3259" s="3">
        <v>50000000</v>
      </c>
      <c r="X3259" s="13">
        <f>Y3259*1.32519713261649</f>
        <v>13476197.331397874</v>
      </c>
      <c r="Y3259" s="3">
        <v>10169202</v>
      </c>
      <c r="Z3259" s="13">
        <f>AA3259*1.32519713261649</f>
        <v>30459163.119856689</v>
      </c>
      <c r="AA3259" s="3">
        <v>22984628</v>
      </c>
      <c r="AB3259">
        <v>386</v>
      </c>
    </row>
    <row r="3260" spans="1:28" x14ac:dyDescent="0.2">
      <c r="A3260" t="s">
        <v>6999</v>
      </c>
      <c r="B3260" t="s">
        <v>7000</v>
      </c>
      <c r="C3260">
        <v>2005</v>
      </c>
      <c r="D3260" s="1">
        <v>38905</v>
      </c>
      <c r="E3260" t="s">
        <v>16512</v>
      </c>
      <c r="F3260" t="s">
        <v>44032</v>
      </c>
      <c r="G3260" t="s">
        <v>44055</v>
      </c>
      <c r="H3260">
        <v>132</v>
      </c>
      <c r="I3260" t="s">
        <v>360</v>
      </c>
      <c r="J3260" t="s">
        <v>7001</v>
      </c>
      <c r="K3260" t="s">
        <v>26</v>
      </c>
      <c r="L3260" t="s">
        <v>7002</v>
      </c>
      <c r="M3260" t="s">
        <v>1850</v>
      </c>
      <c r="N3260" t="s">
        <v>7003</v>
      </c>
      <c r="O3260" t="s">
        <v>7004</v>
      </c>
      <c r="P3260" t="s">
        <v>7005</v>
      </c>
      <c r="Q3260" t="s">
        <v>7006</v>
      </c>
      <c r="R3260" t="s">
        <v>7007</v>
      </c>
      <c r="S3260" t="s">
        <v>7008</v>
      </c>
      <c r="T3260">
        <v>6.7</v>
      </c>
      <c r="U3260">
        <v>21056</v>
      </c>
      <c r="V3260" s="12">
        <f>W3260*1.32519713261649</f>
        <v>106015770.6093192</v>
      </c>
      <c r="W3260" s="3">
        <v>80000000</v>
      </c>
      <c r="X3260" s="13">
        <f>Y3260*1.32519713261649</f>
        <v>13473773.54584232</v>
      </c>
      <c r="Y3260" s="3">
        <v>10167373</v>
      </c>
      <c r="Z3260" s="13">
        <f>AA3260*1.32519713261649</f>
        <v>14282146.447132643</v>
      </c>
      <c r="AA3260" s="3">
        <v>10777375</v>
      </c>
      <c r="AB3260">
        <v>195</v>
      </c>
    </row>
    <row r="3261" spans="1:28" hidden="1" x14ac:dyDescent="0.2">
      <c r="A3261" t="s">
        <v>29438</v>
      </c>
      <c r="B3261" t="s">
        <v>29439</v>
      </c>
      <c r="C3261">
        <v>2011</v>
      </c>
      <c r="D3261" t="s">
        <v>22702</v>
      </c>
      <c r="E3261" t="s">
        <v>44041</v>
      </c>
      <c r="F3261" t="s">
        <v>44032</v>
      </c>
      <c r="H3261">
        <v>157</v>
      </c>
      <c r="I3261" t="s">
        <v>29440</v>
      </c>
      <c r="J3261" t="s">
        <v>1076</v>
      </c>
      <c r="M3261" t="s">
        <v>7868</v>
      </c>
      <c r="N3261" t="s">
        <v>29441</v>
      </c>
      <c r="O3261" t="s">
        <v>29442</v>
      </c>
      <c r="P3261" t="s">
        <v>29443</v>
      </c>
      <c r="Q3261" t="s">
        <v>29444</v>
      </c>
      <c r="R3261" t="s">
        <v>29445</v>
      </c>
      <c r="S3261" t="s">
        <v>29446</v>
      </c>
      <c r="T3261">
        <v>7.9</v>
      </c>
      <c r="U3261">
        <v>39938</v>
      </c>
      <c r="W3261"/>
      <c r="X3261"/>
      <c r="Y3261">
        <v>152408</v>
      </c>
      <c r="Z3261"/>
      <c r="AA3261">
        <v>2099472</v>
      </c>
      <c r="AB3261">
        <v>118</v>
      </c>
    </row>
    <row r="3262" spans="1:28" hidden="1" x14ac:dyDescent="0.2">
      <c r="A3262" t="s">
        <v>29447</v>
      </c>
      <c r="B3262" t="s">
        <v>29448</v>
      </c>
      <c r="C3262">
        <v>2011</v>
      </c>
      <c r="D3262" t="s">
        <v>15103</v>
      </c>
      <c r="E3262" t="s">
        <v>176</v>
      </c>
      <c r="H3262">
        <v>87</v>
      </c>
      <c r="I3262" t="s">
        <v>29449</v>
      </c>
      <c r="J3262" t="s">
        <v>27</v>
      </c>
      <c r="M3262" t="s">
        <v>13979</v>
      </c>
      <c r="N3262" t="s">
        <v>13979</v>
      </c>
      <c r="O3262" t="s">
        <v>29450</v>
      </c>
      <c r="P3262" t="s">
        <v>29451</v>
      </c>
      <c r="Q3262" t="s">
        <v>29452</v>
      </c>
      <c r="R3262" t="s">
        <v>29453</v>
      </c>
      <c r="S3262" t="s">
        <v>29454</v>
      </c>
      <c r="T3262">
        <v>7.4</v>
      </c>
      <c r="U3262">
        <v>25940</v>
      </c>
      <c r="W3262"/>
      <c r="X3262"/>
      <c r="Y3262">
        <v>1470000</v>
      </c>
      <c r="Z3262"/>
      <c r="AA3262">
        <v>7011798</v>
      </c>
      <c r="AB3262">
        <v>72</v>
      </c>
    </row>
    <row r="3263" spans="1:28" x14ac:dyDescent="0.2">
      <c r="A3263" t="s">
        <v>34442</v>
      </c>
      <c r="B3263" t="s">
        <v>34443</v>
      </c>
      <c r="C3263">
        <v>2015</v>
      </c>
      <c r="D3263" t="s">
        <v>31441</v>
      </c>
      <c r="E3263" t="s">
        <v>1045</v>
      </c>
      <c r="F3263" t="s">
        <v>44045</v>
      </c>
      <c r="G3263" t="s">
        <v>44033</v>
      </c>
      <c r="H3263">
        <v>93</v>
      </c>
      <c r="I3263" t="s">
        <v>25</v>
      </c>
      <c r="J3263" t="s">
        <v>26</v>
      </c>
      <c r="M3263" t="s">
        <v>10076</v>
      </c>
      <c r="N3263" t="s">
        <v>34444</v>
      </c>
      <c r="O3263" t="s">
        <v>34445</v>
      </c>
      <c r="P3263" t="s">
        <v>34446</v>
      </c>
      <c r="Q3263" t="s">
        <v>34447</v>
      </c>
      <c r="R3263" t="s">
        <v>34448</v>
      </c>
      <c r="S3263" t="s">
        <v>34449</v>
      </c>
      <c r="T3263">
        <v>5.0999999999999996</v>
      </c>
      <c r="U3263">
        <v>36333</v>
      </c>
      <c r="V3263" s="12">
        <f>W3263*1.09195121025074</f>
        <v>15287316.943510361</v>
      </c>
      <c r="W3263" s="3">
        <v>14000000</v>
      </c>
      <c r="X3263" s="13">
        <f>Y3263*1.09195121025074</f>
        <v>13446998.063265486</v>
      </c>
      <c r="Y3263" s="3">
        <v>12314651</v>
      </c>
      <c r="Z3263" s="13">
        <f>AA3263*1.09195121025074</f>
        <v>14284524.641527804</v>
      </c>
      <c r="AA3263" s="3">
        <v>13081651</v>
      </c>
      <c r="AB3263">
        <v>112</v>
      </c>
    </row>
    <row r="3264" spans="1:28" x14ac:dyDescent="0.2">
      <c r="A3264" t="s">
        <v>16736</v>
      </c>
      <c r="B3264" t="s">
        <v>16737</v>
      </c>
      <c r="C3264">
        <v>2008</v>
      </c>
      <c r="D3264" t="s">
        <v>8967</v>
      </c>
      <c r="E3264" t="s">
        <v>1045</v>
      </c>
      <c r="H3264">
        <v>102</v>
      </c>
      <c r="I3264" t="s">
        <v>912</v>
      </c>
      <c r="J3264" t="s">
        <v>26</v>
      </c>
      <c r="M3264" t="s">
        <v>2311</v>
      </c>
      <c r="N3264" t="s">
        <v>2311</v>
      </c>
      <c r="O3264" t="s">
        <v>16738</v>
      </c>
      <c r="P3264" t="s">
        <v>7317</v>
      </c>
      <c r="Q3264" t="s">
        <v>16739</v>
      </c>
      <c r="R3264" t="s">
        <v>16740</v>
      </c>
      <c r="S3264" t="s">
        <v>16741</v>
      </c>
      <c r="T3264">
        <v>6.4</v>
      </c>
      <c r="U3264">
        <v>87886</v>
      </c>
      <c r="V3264" s="12">
        <f>W3264*1.20207800169993</f>
        <v>24041560.033998597</v>
      </c>
      <c r="W3264" s="3">
        <v>20000000</v>
      </c>
      <c r="X3264" s="13">
        <f>Y3264*1.20207800169993</f>
        <v>13433418.809788996</v>
      </c>
      <c r="Y3264" s="3">
        <v>11175164</v>
      </c>
      <c r="Z3264" s="13">
        <f>AA3264*1.20207800169993</f>
        <v>36758831.257650845</v>
      </c>
      <c r="AA3264" s="3">
        <v>30579406</v>
      </c>
      <c r="AB3264">
        <v>248</v>
      </c>
    </row>
    <row r="3265" spans="1:28" x14ac:dyDescent="0.2">
      <c r="A3265" t="s">
        <v>31769</v>
      </c>
      <c r="B3265" t="s">
        <v>31770</v>
      </c>
      <c r="C3265">
        <v>2015</v>
      </c>
      <c r="D3265" s="1">
        <v>42286</v>
      </c>
      <c r="E3265" t="s">
        <v>16512</v>
      </c>
      <c r="F3265" t="s">
        <v>44045</v>
      </c>
      <c r="G3265" t="s">
        <v>44033</v>
      </c>
      <c r="H3265">
        <v>117</v>
      </c>
      <c r="I3265" t="s">
        <v>25</v>
      </c>
      <c r="J3265" t="s">
        <v>26</v>
      </c>
      <c r="M3265" t="s">
        <v>1964</v>
      </c>
      <c r="N3265" t="s">
        <v>16996</v>
      </c>
      <c r="O3265" t="s">
        <v>31771</v>
      </c>
      <c r="P3265" t="s">
        <v>5063</v>
      </c>
      <c r="Q3265" t="s">
        <v>31772</v>
      </c>
      <c r="R3265" t="s">
        <v>31773</v>
      </c>
      <c r="S3265" t="s">
        <v>31774</v>
      </c>
      <c r="T3265">
        <v>6.5</v>
      </c>
      <c r="U3265">
        <v>87740</v>
      </c>
      <c r="V3265" s="12">
        <f>W3265*1.09195121025074</f>
        <v>28390731.46651924</v>
      </c>
      <c r="W3265" s="3">
        <v>26000000</v>
      </c>
      <c r="X3265" s="13">
        <f>Y3265*1.09195121025074</f>
        <v>13408823.448955121</v>
      </c>
      <c r="Y3265" s="3">
        <v>12279691</v>
      </c>
      <c r="Z3265" s="13">
        <f>AA3265*1.09195121025074</f>
        <v>34731862.488834091</v>
      </c>
      <c r="AA3265" s="3">
        <v>31807156</v>
      </c>
      <c r="AB3265">
        <v>193</v>
      </c>
    </row>
    <row r="3266" spans="1:28" hidden="1" x14ac:dyDescent="0.2">
      <c r="A3266" t="s">
        <v>29480</v>
      </c>
      <c r="B3266" t="s">
        <v>29481</v>
      </c>
      <c r="C3266">
        <v>2019</v>
      </c>
      <c r="D3266" t="s">
        <v>29482</v>
      </c>
      <c r="E3266" t="s">
        <v>44041</v>
      </c>
      <c r="F3266" t="s">
        <v>44032</v>
      </c>
      <c r="G3266" t="s">
        <v>44042</v>
      </c>
      <c r="H3266">
        <v>113</v>
      </c>
      <c r="I3266" t="s">
        <v>1561</v>
      </c>
      <c r="J3266" t="s">
        <v>26</v>
      </c>
      <c r="K3266" t="s">
        <v>4240</v>
      </c>
      <c r="L3266" t="s">
        <v>308</v>
      </c>
      <c r="M3266" t="s">
        <v>29483</v>
      </c>
      <c r="N3266" t="s">
        <v>29484</v>
      </c>
      <c r="O3266" t="s">
        <v>29485</v>
      </c>
      <c r="P3266" t="s">
        <v>22793</v>
      </c>
      <c r="Q3266" t="s">
        <v>29486</v>
      </c>
      <c r="R3266" t="s">
        <v>29487</v>
      </c>
      <c r="S3266" t="s">
        <v>29488</v>
      </c>
      <c r="T3266">
        <v>6.6</v>
      </c>
      <c r="U3266">
        <v>15449</v>
      </c>
      <c r="W3266"/>
      <c r="X3266"/>
      <c r="Y3266"/>
      <c r="Z3266"/>
      <c r="AA3266">
        <v>2441411</v>
      </c>
      <c r="AB3266">
        <v>136</v>
      </c>
    </row>
    <row r="3267" spans="1:28" hidden="1" x14ac:dyDescent="0.2">
      <c r="A3267" t="s">
        <v>29489</v>
      </c>
      <c r="B3267" t="s">
        <v>29490</v>
      </c>
      <c r="C3267">
        <v>2013</v>
      </c>
      <c r="D3267" t="s">
        <v>29491</v>
      </c>
      <c r="E3267" t="s">
        <v>16512</v>
      </c>
      <c r="F3267" t="s">
        <v>44042</v>
      </c>
      <c r="H3267">
        <v>172</v>
      </c>
      <c r="I3267" t="s">
        <v>943</v>
      </c>
      <c r="J3267" t="s">
        <v>944</v>
      </c>
      <c r="K3267" t="s">
        <v>26</v>
      </c>
      <c r="L3267" t="s">
        <v>2402</v>
      </c>
      <c r="M3267" t="s">
        <v>29492</v>
      </c>
      <c r="N3267" t="s">
        <v>29493</v>
      </c>
      <c r="O3267" t="s">
        <v>29494</v>
      </c>
      <c r="P3267" t="s">
        <v>948</v>
      </c>
      <c r="Q3267" t="s">
        <v>29495</v>
      </c>
      <c r="R3267" t="s">
        <v>29496</v>
      </c>
      <c r="S3267" t="s">
        <v>29497</v>
      </c>
      <c r="T3267">
        <v>5.4</v>
      </c>
      <c r="U3267">
        <v>42374</v>
      </c>
      <c r="W3267"/>
      <c r="X3267"/>
      <c r="Y3267">
        <v>8031955</v>
      </c>
      <c r="Z3267"/>
      <c r="AA3267">
        <v>88031955</v>
      </c>
      <c r="AB3267">
        <v>415</v>
      </c>
    </row>
    <row r="3268" spans="1:28" hidden="1" x14ac:dyDescent="0.2">
      <c r="A3268" t="s">
        <v>29498</v>
      </c>
      <c r="B3268" t="s">
        <v>29499</v>
      </c>
      <c r="C3268">
        <v>2012</v>
      </c>
      <c r="D3268" t="s">
        <v>22408</v>
      </c>
      <c r="E3268" t="s">
        <v>176</v>
      </c>
      <c r="F3268" t="s">
        <v>44046</v>
      </c>
      <c r="G3268" t="s">
        <v>44042</v>
      </c>
      <c r="H3268">
        <v>92</v>
      </c>
      <c r="I3268" t="s">
        <v>29500</v>
      </c>
      <c r="J3268" t="s">
        <v>26</v>
      </c>
      <c r="K3268" t="s">
        <v>64</v>
      </c>
      <c r="M3268" t="s">
        <v>29501</v>
      </c>
      <c r="N3268" t="s">
        <v>29501</v>
      </c>
      <c r="O3268" t="s">
        <v>29502</v>
      </c>
      <c r="P3268" t="s">
        <v>29503</v>
      </c>
      <c r="Q3268" t="s">
        <v>29504</v>
      </c>
      <c r="R3268" t="s">
        <v>29505</v>
      </c>
      <c r="S3268" t="s">
        <v>29506</v>
      </c>
      <c r="T3268">
        <v>6.2</v>
      </c>
      <c r="U3268">
        <v>14217</v>
      </c>
      <c r="W3268"/>
      <c r="X3268"/>
      <c r="Y3268">
        <v>38493</v>
      </c>
      <c r="Z3268"/>
      <c r="AA3268">
        <v>312757</v>
      </c>
      <c r="AB3268">
        <v>77</v>
      </c>
    </row>
    <row r="3269" spans="1:28" hidden="1" x14ac:dyDescent="0.2">
      <c r="A3269" t="s">
        <v>29507</v>
      </c>
      <c r="B3269" t="s">
        <v>29508</v>
      </c>
      <c r="C3269">
        <v>2012</v>
      </c>
      <c r="D3269" s="1">
        <v>41072</v>
      </c>
      <c r="E3269" t="s">
        <v>176</v>
      </c>
      <c r="F3269" t="s">
        <v>44036</v>
      </c>
      <c r="H3269">
        <v>128</v>
      </c>
      <c r="I3269" t="s">
        <v>495</v>
      </c>
      <c r="J3269" t="s">
        <v>26</v>
      </c>
      <c r="M3269" t="s">
        <v>5965</v>
      </c>
      <c r="N3269" t="s">
        <v>29509</v>
      </c>
      <c r="O3269" t="s">
        <v>29510</v>
      </c>
      <c r="P3269" t="s">
        <v>29511</v>
      </c>
      <c r="Q3269" t="s">
        <v>29512</v>
      </c>
      <c r="R3269" t="s">
        <v>29513</v>
      </c>
      <c r="S3269" t="s">
        <v>29514</v>
      </c>
      <c r="T3269">
        <v>6.4</v>
      </c>
      <c r="U3269">
        <v>12053</v>
      </c>
      <c r="W3269"/>
      <c r="X3269"/>
      <c r="Y3269">
        <v>258656</v>
      </c>
      <c r="Z3269"/>
      <c r="AA3269">
        <v>6202879</v>
      </c>
      <c r="AB3269">
        <v>44</v>
      </c>
    </row>
    <row r="3270" spans="1:28" hidden="1" x14ac:dyDescent="0.2">
      <c r="A3270" t="s">
        <v>29515</v>
      </c>
      <c r="B3270" t="s">
        <v>29516</v>
      </c>
      <c r="C3270">
        <v>2012</v>
      </c>
      <c r="D3270" t="s">
        <v>29517</v>
      </c>
      <c r="E3270" t="s">
        <v>16512</v>
      </c>
      <c r="F3270" t="s">
        <v>44038</v>
      </c>
      <c r="G3270" t="s">
        <v>44044</v>
      </c>
      <c r="H3270">
        <v>98</v>
      </c>
      <c r="I3270" t="s">
        <v>25</v>
      </c>
      <c r="J3270" t="s">
        <v>26</v>
      </c>
      <c r="M3270" t="s">
        <v>29518</v>
      </c>
      <c r="N3270" t="s">
        <v>29519</v>
      </c>
      <c r="O3270" t="s">
        <v>29520</v>
      </c>
      <c r="P3270" t="s">
        <v>29521</v>
      </c>
      <c r="Q3270" t="s">
        <v>29522</v>
      </c>
      <c r="R3270" t="s">
        <v>29523</v>
      </c>
      <c r="S3270" t="s">
        <v>29524</v>
      </c>
      <c r="T3270">
        <v>6.4</v>
      </c>
      <c r="U3270">
        <v>13618</v>
      </c>
      <c r="W3270">
        <v>4000000</v>
      </c>
      <c r="X3270"/>
      <c r="Y3270"/>
      <c r="Z3270"/>
      <c r="AA3270">
        <v>37470</v>
      </c>
      <c r="AB3270">
        <v>70</v>
      </c>
    </row>
    <row r="3271" spans="1:28" x14ac:dyDescent="0.2">
      <c r="A3271" t="s">
        <v>26292</v>
      </c>
      <c r="B3271" t="s">
        <v>26293</v>
      </c>
      <c r="C3271">
        <v>2013</v>
      </c>
      <c r="D3271" t="s">
        <v>23287</v>
      </c>
      <c r="E3271" t="s">
        <v>16512</v>
      </c>
      <c r="F3271" t="s">
        <v>44042</v>
      </c>
      <c r="H3271">
        <v>107</v>
      </c>
      <c r="I3271" t="s">
        <v>25</v>
      </c>
      <c r="J3271" t="s">
        <v>26</v>
      </c>
      <c r="M3271" t="s">
        <v>8723</v>
      </c>
      <c r="N3271" t="s">
        <v>26294</v>
      </c>
      <c r="O3271" t="s">
        <v>26295</v>
      </c>
      <c r="P3271" t="s">
        <v>26296</v>
      </c>
      <c r="Q3271" t="s">
        <v>26297</v>
      </c>
      <c r="R3271" t="s">
        <v>26298</v>
      </c>
      <c r="S3271" t="s">
        <v>26299</v>
      </c>
      <c r="T3271">
        <v>6.3</v>
      </c>
      <c r="U3271">
        <v>131686</v>
      </c>
      <c r="V3271" s="12">
        <f>W3271*1.11098185502045</f>
        <v>49994183.475920253</v>
      </c>
      <c r="W3271" s="3">
        <v>45000000</v>
      </c>
      <c r="X3271" s="13">
        <f>Y3271*1.11098185502045</f>
        <v>13387663.536571074</v>
      </c>
      <c r="Y3271" s="3">
        <v>12050299</v>
      </c>
      <c r="Z3271" s="13">
        <f>AA3271*1.11098185502045</f>
        <v>53694594.066402599</v>
      </c>
      <c r="AA3271" s="3">
        <v>48330757</v>
      </c>
      <c r="AB3271">
        <v>320</v>
      </c>
    </row>
    <row r="3272" spans="1:28" x14ac:dyDescent="0.2">
      <c r="A3272" t="s">
        <v>30826</v>
      </c>
      <c r="B3272" t="s">
        <v>30827</v>
      </c>
      <c r="C3272">
        <v>2015</v>
      </c>
      <c r="D3272" s="1">
        <v>42163</v>
      </c>
      <c r="E3272" t="s">
        <v>44035</v>
      </c>
      <c r="F3272" t="s">
        <v>44032</v>
      </c>
      <c r="G3272" t="s">
        <v>44049</v>
      </c>
      <c r="H3272">
        <v>127</v>
      </c>
      <c r="I3272" t="s">
        <v>30828</v>
      </c>
      <c r="J3272" t="s">
        <v>26</v>
      </c>
      <c r="K3272" t="s">
        <v>308</v>
      </c>
      <c r="M3272" t="s">
        <v>30829</v>
      </c>
      <c r="N3272" t="s">
        <v>30830</v>
      </c>
      <c r="O3272" t="s">
        <v>30831</v>
      </c>
      <c r="P3272" t="s">
        <v>2278</v>
      </c>
      <c r="Q3272" t="s">
        <v>30832</v>
      </c>
      <c r="R3272" t="s">
        <v>30833</v>
      </c>
      <c r="S3272" t="s">
        <v>30834</v>
      </c>
      <c r="T3272">
        <v>6.9</v>
      </c>
      <c r="U3272">
        <v>34920</v>
      </c>
      <c r="V3272" s="12">
        <f>W3272*1.09195121025074</f>
        <v>28390731.46651924</v>
      </c>
      <c r="W3272" s="3">
        <v>26000000</v>
      </c>
      <c r="X3272" s="13">
        <f>Y3272*1.09195121025074</f>
        <v>13352075.8365096</v>
      </c>
      <c r="Y3272" s="3">
        <v>12227722</v>
      </c>
      <c r="Z3272" s="13">
        <f>AA3272*1.09195121025074</f>
        <v>30544084.368011538</v>
      </c>
      <c r="AA3272" s="3">
        <v>27972023</v>
      </c>
      <c r="AB3272">
        <v>93</v>
      </c>
    </row>
    <row r="3273" spans="1:28" hidden="1" x14ac:dyDescent="0.2">
      <c r="A3273" t="s">
        <v>29541</v>
      </c>
      <c r="B3273" t="s">
        <v>29542</v>
      </c>
      <c r="C3273">
        <v>2012</v>
      </c>
      <c r="D3273" t="s">
        <v>24599</v>
      </c>
      <c r="E3273" t="s">
        <v>16512</v>
      </c>
      <c r="F3273" t="s">
        <v>44031</v>
      </c>
      <c r="G3273" t="s">
        <v>44045</v>
      </c>
      <c r="H3273">
        <v>94</v>
      </c>
      <c r="I3273" t="s">
        <v>25</v>
      </c>
      <c r="J3273" t="s">
        <v>26</v>
      </c>
      <c r="M3273" t="s">
        <v>29543</v>
      </c>
      <c r="N3273" t="s">
        <v>1037</v>
      </c>
      <c r="O3273" t="s">
        <v>29544</v>
      </c>
      <c r="P3273" t="s">
        <v>16670</v>
      </c>
      <c r="Q3273" t="s">
        <v>29545</v>
      </c>
      <c r="R3273" t="s">
        <v>29546</v>
      </c>
      <c r="S3273" t="s">
        <v>29547</v>
      </c>
      <c r="T3273">
        <v>5.9</v>
      </c>
      <c r="U3273">
        <v>41575</v>
      </c>
      <c r="W3273"/>
      <c r="X3273"/>
      <c r="Y3273">
        <v>11682205</v>
      </c>
      <c r="Z3273"/>
      <c r="AA3273">
        <v>19767535</v>
      </c>
      <c r="AB3273">
        <v>140</v>
      </c>
    </row>
    <row r="3274" spans="1:28" hidden="1" x14ac:dyDescent="0.2">
      <c r="A3274" t="s">
        <v>29548</v>
      </c>
      <c r="B3274" t="s">
        <v>29549</v>
      </c>
      <c r="C3274">
        <v>2013</v>
      </c>
      <c r="D3274" s="1">
        <v>41916</v>
      </c>
      <c r="E3274" t="s">
        <v>1045</v>
      </c>
      <c r="F3274" t="s">
        <v>44032</v>
      </c>
      <c r="G3274" t="s">
        <v>44036</v>
      </c>
      <c r="H3274">
        <v>111</v>
      </c>
      <c r="I3274" t="s">
        <v>29550</v>
      </c>
      <c r="J3274" t="s">
        <v>26</v>
      </c>
      <c r="K3274" t="s">
        <v>27</v>
      </c>
      <c r="M3274" t="s">
        <v>29551</v>
      </c>
      <c r="N3274" t="s">
        <v>29552</v>
      </c>
      <c r="O3274" t="s">
        <v>29553</v>
      </c>
      <c r="P3274" t="s">
        <v>3817</v>
      </c>
      <c r="Q3274" t="s">
        <v>29554</v>
      </c>
      <c r="R3274" t="s">
        <v>29555</v>
      </c>
      <c r="S3274" t="s">
        <v>29556</v>
      </c>
      <c r="T3274">
        <v>6.8</v>
      </c>
      <c r="U3274">
        <v>11925</v>
      </c>
      <c r="W3274">
        <v>8200000</v>
      </c>
      <c r="X3274"/>
      <c r="Y3274"/>
      <c r="Z3274"/>
      <c r="AA3274">
        <v>2967122</v>
      </c>
      <c r="AB3274">
        <v>48</v>
      </c>
    </row>
    <row r="3275" spans="1:28" x14ac:dyDescent="0.2">
      <c r="A3275" t="s">
        <v>39069</v>
      </c>
      <c r="B3275" t="s">
        <v>39070</v>
      </c>
      <c r="C3275">
        <v>2017</v>
      </c>
      <c r="D3275" t="s">
        <v>24583</v>
      </c>
      <c r="E3275" t="s">
        <v>44035</v>
      </c>
      <c r="F3275" t="s">
        <v>44038</v>
      </c>
      <c r="G3275" t="s">
        <v>44032</v>
      </c>
      <c r="H3275">
        <v>121</v>
      </c>
      <c r="I3275" t="s">
        <v>495</v>
      </c>
      <c r="J3275" t="s">
        <v>26</v>
      </c>
      <c r="M3275" t="s">
        <v>13413</v>
      </c>
      <c r="N3275" t="s">
        <v>39071</v>
      </c>
      <c r="O3275" t="s">
        <v>39072</v>
      </c>
      <c r="P3275" t="s">
        <v>23353</v>
      </c>
      <c r="Q3275" t="s">
        <v>39073</v>
      </c>
      <c r="R3275" t="s">
        <v>39074</v>
      </c>
      <c r="S3275" t="s">
        <v>39075</v>
      </c>
      <c r="T3275">
        <v>6.7</v>
      </c>
      <c r="U3275">
        <v>48640</v>
      </c>
      <c r="V3275" s="12">
        <f>W3275*1.05585427545692</f>
        <v>26396356.886422999</v>
      </c>
      <c r="W3275" s="3">
        <v>25000000</v>
      </c>
      <c r="X3275" s="13">
        <f>Y3275*1.05585427545692</f>
        <v>13344441.712573446</v>
      </c>
      <c r="Y3275" s="3">
        <v>12638526</v>
      </c>
      <c r="Z3275" s="13">
        <f>AA3275*1.05585427545692</f>
        <v>19637418.718493</v>
      </c>
      <c r="AA3275" s="3">
        <v>18598607</v>
      </c>
      <c r="AB3275">
        <v>182</v>
      </c>
    </row>
    <row r="3276" spans="1:28" hidden="1" x14ac:dyDescent="0.2">
      <c r="A3276" t="s">
        <v>29564</v>
      </c>
      <c r="B3276" t="s">
        <v>29565</v>
      </c>
      <c r="C3276">
        <v>2011</v>
      </c>
      <c r="D3276" s="1">
        <v>40729</v>
      </c>
      <c r="E3276" t="s">
        <v>44037</v>
      </c>
      <c r="F3276" t="s">
        <v>44031</v>
      </c>
      <c r="G3276" t="s">
        <v>44032</v>
      </c>
      <c r="H3276">
        <v>116</v>
      </c>
      <c r="I3276" t="s">
        <v>2213</v>
      </c>
      <c r="J3276" t="s">
        <v>934</v>
      </c>
      <c r="M3276" t="s">
        <v>19226</v>
      </c>
      <c r="N3276" t="s">
        <v>19226</v>
      </c>
      <c r="O3276" t="s">
        <v>29566</v>
      </c>
      <c r="P3276" t="s">
        <v>29567</v>
      </c>
      <c r="Q3276" t="s">
        <v>29568</v>
      </c>
      <c r="R3276" t="s">
        <v>29569</v>
      </c>
      <c r="S3276" t="s">
        <v>29570</v>
      </c>
      <c r="T3276">
        <v>7.2</v>
      </c>
      <c r="U3276">
        <v>13197</v>
      </c>
      <c r="W3276"/>
      <c r="X3276"/>
      <c r="Y3276"/>
      <c r="Z3276"/>
      <c r="AA3276">
        <v>600486</v>
      </c>
      <c r="AB3276">
        <v>39</v>
      </c>
    </row>
    <row r="3277" spans="1:28" x14ac:dyDescent="0.2">
      <c r="A3277" t="s">
        <v>10032</v>
      </c>
      <c r="B3277" t="s">
        <v>10033</v>
      </c>
      <c r="C3277">
        <v>2005</v>
      </c>
      <c r="D3277" t="s">
        <v>7222</v>
      </c>
      <c r="E3277" t="s">
        <v>176</v>
      </c>
      <c r="F3277" t="s">
        <v>44046</v>
      </c>
      <c r="G3277" t="s">
        <v>44045</v>
      </c>
      <c r="H3277">
        <v>90</v>
      </c>
      <c r="I3277" t="s">
        <v>25</v>
      </c>
      <c r="J3277" t="s">
        <v>26</v>
      </c>
      <c r="M3277" t="s">
        <v>10034</v>
      </c>
      <c r="N3277" t="s">
        <v>10035</v>
      </c>
      <c r="O3277" t="s">
        <v>10036</v>
      </c>
      <c r="P3277" t="s">
        <v>10037</v>
      </c>
      <c r="Q3277" t="s">
        <v>10038</v>
      </c>
      <c r="R3277" t="s">
        <v>10039</v>
      </c>
      <c r="S3277" t="s">
        <v>10040</v>
      </c>
      <c r="T3277">
        <v>5.8</v>
      </c>
      <c r="U3277">
        <v>25757</v>
      </c>
      <c r="V3277" s="12">
        <f>W3277*1.32519713261649</f>
        <v>1325197.1326164899</v>
      </c>
      <c r="W3277" s="3">
        <v>1000000</v>
      </c>
      <c r="X3277" s="13">
        <f>Y3277*1.32519713261649</f>
        <v>13315148.774265258</v>
      </c>
      <c r="Y3277" s="3">
        <v>10047674</v>
      </c>
      <c r="Z3277" s="13">
        <f>AA3277*1.32519713261649</f>
        <v>43183414.443871051</v>
      </c>
      <c r="AA3277" s="3">
        <v>32586408</v>
      </c>
      <c r="AB3277">
        <v>227</v>
      </c>
    </row>
    <row r="3278" spans="1:28" hidden="1" x14ac:dyDescent="0.2">
      <c r="A3278" t="s">
        <v>29578</v>
      </c>
      <c r="B3278" t="s">
        <v>29579</v>
      </c>
      <c r="C3278">
        <v>2012</v>
      </c>
      <c r="D3278" s="1">
        <v>41067</v>
      </c>
      <c r="E3278" t="s">
        <v>1045</v>
      </c>
      <c r="F3278" t="s">
        <v>44032</v>
      </c>
      <c r="H3278">
        <v>109</v>
      </c>
      <c r="I3278" t="s">
        <v>25</v>
      </c>
      <c r="J3278" t="s">
        <v>26</v>
      </c>
      <c r="M3278" t="s">
        <v>6655</v>
      </c>
      <c r="N3278" t="s">
        <v>29580</v>
      </c>
      <c r="O3278" t="s">
        <v>29581</v>
      </c>
      <c r="P3278" t="s">
        <v>811</v>
      </c>
      <c r="Q3278" t="s">
        <v>29582</v>
      </c>
      <c r="R3278" t="s">
        <v>29583</v>
      </c>
      <c r="S3278" t="s">
        <v>29584</v>
      </c>
      <c r="T3278">
        <v>7</v>
      </c>
      <c r="U3278">
        <v>17246</v>
      </c>
      <c r="W3278"/>
      <c r="X3278"/>
      <c r="Y3278">
        <v>102388</v>
      </c>
      <c r="Z3278"/>
      <c r="AA3278">
        <v>123821</v>
      </c>
      <c r="AB3278">
        <v>69</v>
      </c>
    </row>
    <row r="3279" spans="1:28" x14ac:dyDescent="0.2">
      <c r="A3279" t="s">
        <v>4805</v>
      </c>
      <c r="B3279" t="s">
        <v>4806</v>
      </c>
      <c r="C3279">
        <v>2002</v>
      </c>
      <c r="D3279" s="1">
        <v>37895</v>
      </c>
      <c r="E3279" t="s">
        <v>44041</v>
      </c>
      <c r="F3279" t="s">
        <v>44032</v>
      </c>
      <c r="G3279" t="s">
        <v>44042</v>
      </c>
      <c r="H3279">
        <v>118</v>
      </c>
      <c r="I3279" t="s">
        <v>717</v>
      </c>
      <c r="J3279" t="s">
        <v>26</v>
      </c>
      <c r="M3279" t="s">
        <v>4807</v>
      </c>
      <c r="N3279" t="s">
        <v>4808</v>
      </c>
      <c r="O3279" t="s">
        <v>4809</v>
      </c>
      <c r="P3279" t="s">
        <v>2578</v>
      </c>
      <c r="Q3279" t="s">
        <v>4810</v>
      </c>
      <c r="R3279" t="s">
        <v>4811</v>
      </c>
      <c r="S3279" t="s">
        <v>4812</v>
      </c>
      <c r="T3279">
        <v>6.6</v>
      </c>
      <c r="U3279">
        <v>20232</v>
      </c>
      <c r="V3279" s="12">
        <f>W3279*1.43863813229572</f>
        <v>21579571.9844358</v>
      </c>
      <c r="W3279" s="3">
        <v>15000000</v>
      </c>
      <c r="X3279" s="13">
        <f>Y3279*1.43863813229572</f>
        <v>13307835.753813231</v>
      </c>
      <c r="Y3279" s="3">
        <v>9250301</v>
      </c>
      <c r="Z3279" s="13">
        <f>AA3279*1.43863813229572</f>
        <v>17479886.337470818</v>
      </c>
      <c r="AA3279" s="3">
        <v>12150301</v>
      </c>
      <c r="AB3279">
        <v>131</v>
      </c>
    </row>
    <row r="3280" spans="1:28" x14ac:dyDescent="0.2">
      <c r="A3280" t="s">
        <v>18932</v>
      </c>
      <c r="B3280" t="s">
        <v>18933</v>
      </c>
      <c r="C3280">
        <v>2009</v>
      </c>
      <c r="D3280" s="1">
        <v>39967</v>
      </c>
      <c r="E3280" t="s">
        <v>44035</v>
      </c>
      <c r="F3280" t="s">
        <v>44032</v>
      </c>
      <c r="G3280" t="s">
        <v>44049</v>
      </c>
      <c r="H3280">
        <v>105</v>
      </c>
      <c r="I3280" t="s">
        <v>495</v>
      </c>
      <c r="J3280" t="s">
        <v>26</v>
      </c>
      <c r="K3280" t="s">
        <v>307</v>
      </c>
      <c r="M3280" t="s">
        <v>10846</v>
      </c>
      <c r="N3280" t="s">
        <v>18934</v>
      </c>
      <c r="O3280" t="s">
        <v>18935</v>
      </c>
      <c r="P3280" t="s">
        <v>15504</v>
      </c>
      <c r="Q3280" t="s">
        <v>18936</v>
      </c>
      <c r="R3280" t="s">
        <v>18937</v>
      </c>
      <c r="S3280" t="s">
        <v>18938</v>
      </c>
      <c r="T3280">
        <v>7.3</v>
      </c>
      <c r="U3280">
        <v>56756</v>
      </c>
      <c r="V3280" s="12">
        <f>W3280*1.20636999678377</f>
        <v>42222949.887431949</v>
      </c>
      <c r="W3280" s="3">
        <v>35000000</v>
      </c>
      <c r="X3280" s="13">
        <f>Y3280*1.20636999678377</f>
        <v>13271604.467257379</v>
      </c>
      <c r="Y3280" s="3">
        <v>11001272</v>
      </c>
      <c r="Z3280" s="13">
        <f>AA3280*1.20636999678377</f>
        <v>35221671.831427634</v>
      </c>
      <c r="AA3280" s="3">
        <v>29196409</v>
      </c>
      <c r="AB3280">
        <v>108</v>
      </c>
    </row>
    <row r="3281" spans="1:28" hidden="1" x14ac:dyDescent="0.2">
      <c r="A3281" t="s">
        <v>29600</v>
      </c>
      <c r="B3281" t="s">
        <v>29601</v>
      </c>
      <c r="C3281">
        <v>2015</v>
      </c>
      <c r="D3281" s="1">
        <v>43018</v>
      </c>
      <c r="E3281" t="s">
        <v>3496</v>
      </c>
      <c r="F3281" t="s">
        <v>44045</v>
      </c>
      <c r="G3281" t="s">
        <v>44042</v>
      </c>
      <c r="H3281">
        <v>83</v>
      </c>
      <c r="I3281" t="s">
        <v>25</v>
      </c>
      <c r="J3281" t="s">
        <v>26</v>
      </c>
      <c r="M3281" t="s">
        <v>29602</v>
      </c>
      <c r="N3281" t="s">
        <v>29603</v>
      </c>
      <c r="O3281" t="s">
        <v>29604</v>
      </c>
      <c r="P3281" t="s">
        <v>11422</v>
      </c>
      <c r="Q3281" t="s">
        <v>29605</v>
      </c>
      <c r="R3281" t="s">
        <v>29606</v>
      </c>
      <c r="S3281" t="s">
        <v>29607</v>
      </c>
      <c r="T3281">
        <v>5.3</v>
      </c>
      <c r="U3281">
        <v>13226</v>
      </c>
      <c r="W3281">
        <v>3000000</v>
      </c>
      <c r="X3281"/>
      <c r="Y3281"/>
      <c r="Z3281"/>
      <c r="AA3281">
        <v>4476578</v>
      </c>
      <c r="AB3281">
        <v>78</v>
      </c>
    </row>
    <row r="3282" spans="1:28" x14ac:dyDescent="0.2">
      <c r="A3282" t="s">
        <v>15399</v>
      </c>
      <c r="B3282" t="s">
        <v>15400</v>
      </c>
      <c r="C3282">
        <v>2008</v>
      </c>
      <c r="D3282" t="s">
        <v>13035</v>
      </c>
      <c r="E3282" t="s">
        <v>16512</v>
      </c>
      <c r="F3282" t="s">
        <v>44033</v>
      </c>
      <c r="G3282" t="s">
        <v>44042</v>
      </c>
      <c r="H3282">
        <v>113</v>
      </c>
      <c r="I3282" t="s">
        <v>15401</v>
      </c>
      <c r="J3282" t="s">
        <v>26</v>
      </c>
      <c r="M3282" t="s">
        <v>4895</v>
      </c>
      <c r="N3282" t="s">
        <v>4895</v>
      </c>
      <c r="O3282" t="s">
        <v>15402</v>
      </c>
      <c r="P3282" t="s">
        <v>15403</v>
      </c>
      <c r="Q3282" t="s">
        <v>15404</v>
      </c>
      <c r="R3282" t="s">
        <v>15405</v>
      </c>
      <c r="S3282" t="s">
        <v>15406</v>
      </c>
      <c r="T3282">
        <v>6</v>
      </c>
      <c r="U3282">
        <v>71410</v>
      </c>
      <c r="V3282" s="12">
        <f>W3282*1.20207800169993</f>
        <v>36062340.050997898</v>
      </c>
      <c r="W3282" s="3">
        <v>30000000</v>
      </c>
      <c r="X3282" s="13">
        <f>Y3282*1.20207800169993</f>
        <v>13233400.242774138</v>
      </c>
      <c r="Y3282" s="3">
        <v>11008770</v>
      </c>
      <c r="Z3282" s="13">
        <f>AA3282*1.20207800169993</f>
        <v>27013855.365419898</v>
      </c>
      <c r="AA3282" s="3">
        <v>22472631</v>
      </c>
      <c r="AB3282">
        <v>462</v>
      </c>
    </row>
    <row r="3283" spans="1:28" x14ac:dyDescent="0.2">
      <c r="A3283" t="s">
        <v>20784</v>
      </c>
      <c r="B3283" t="s">
        <v>20785</v>
      </c>
      <c r="C3283">
        <v>2014</v>
      </c>
      <c r="D3283" s="1">
        <v>42341</v>
      </c>
      <c r="E3283" t="s">
        <v>44035</v>
      </c>
      <c r="F3283" t="s">
        <v>44032</v>
      </c>
      <c r="G3283" t="s">
        <v>44050</v>
      </c>
      <c r="H3283">
        <v>134</v>
      </c>
      <c r="I3283" t="s">
        <v>25</v>
      </c>
      <c r="J3283" t="s">
        <v>26</v>
      </c>
      <c r="K3283" t="s">
        <v>27</v>
      </c>
      <c r="M3283" t="s">
        <v>9761</v>
      </c>
      <c r="N3283" t="s">
        <v>20786</v>
      </c>
      <c r="O3283" t="s">
        <v>20787</v>
      </c>
      <c r="P3283" t="s">
        <v>11114</v>
      </c>
      <c r="Q3283" t="s">
        <v>20788</v>
      </c>
      <c r="R3283" t="s">
        <v>20789</v>
      </c>
      <c r="S3283" t="s">
        <v>20790</v>
      </c>
      <c r="T3283">
        <v>7</v>
      </c>
      <c r="U3283">
        <v>132436</v>
      </c>
      <c r="V3283" s="12">
        <f>W3283*1.09324733035956</f>
        <v>26237935.928629439</v>
      </c>
      <c r="W3283" s="3">
        <v>24000000</v>
      </c>
      <c r="X3283" s="13">
        <f>Y3283*1.09324733035956</f>
        <v>13224247.682228345</v>
      </c>
      <c r="Y3283" s="3">
        <v>12096300</v>
      </c>
      <c r="Z3283" s="13">
        <f>AA3283*1.09324733035956</f>
        <v>20997469.062766183</v>
      </c>
      <c r="AA3283" s="3">
        <v>19206513</v>
      </c>
      <c r="AB3283">
        <v>334</v>
      </c>
    </row>
    <row r="3284" spans="1:28" x14ac:dyDescent="0.2">
      <c r="A3284" t="s">
        <v>15667</v>
      </c>
      <c r="B3284" t="s">
        <v>15668</v>
      </c>
      <c r="C3284">
        <v>2008</v>
      </c>
      <c r="D3284" t="s">
        <v>11915</v>
      </c>
      <c r="E3284" t="s">
        <v>176</v>
      </c>
      <c r="F3284" t="s">
        <v>44055</v>
      </c>
      <c r="H3284">
        <v>112</v>
      </c>
      <c r="I3284" t="s">
        <v>25</v>
      </c>
      <c r="J3284" t="s">
        <v>26</v>
      </c>
      <c r="M3284" t="s">
        <v>15669</v>
      </c>
      <c r="N3284" t="s">
        <v>15670</v>
      </c>
      <c r="O3284" t="s">
        <v>15671</v>
      </c>
      <c r="P3284" t="s">
        <v>1697</v>
      </c>
      <c r="Q3284" t="s">
        <v>15672</v>
      </c>
      <c r="R3284" t="s">
        <v>15673</v>
      </c>
      <c r="S3284" t="s">
        <v>15674</v>
      </c>
      <c r="T3284">
        <v>6.4</v>
      </c>
      <c r="U3284">
        <v>19506</v>
      </c>
      <c r="V3284" s="12">
        <f>W3284*1.20207800169993</f>
        <v>30051950.04249825</v>
      </c>
      <c r="W3284" s="3">
        <v>25000000</v>
      </c>
      <c r="X3284" s="13">
        <f>Y3284*1.20207800169993</f>
        <v>13121575.734588001</v>
      </c>
      <c r="Y3284" s="3">
        <v>10915744</v>
      </c>
      <c r="Z3284" s="13">
        <f>AA3284*1.20207800169993</f>
        <v>13478844.135395234</v>
      </c>
      <c r="AA3284" s="3">
        <v>11212953</v>
      </c>
      <c r="AB3284">
        <v>104</v>
      </c>
    </row>
    <row r="3285" spans="1:28" x14ac:dyDescent="0.2">
      <c r="A3285" t="s">
        <v>38154</v>
      </c>
      <c r="B3285" t="s">
        <v>38155</v>
      </c>
      <c r="C3285">
        <v>2018</v>
      </c>
      <c r="D3285" t="s">
        <v>38156</v>
      </c>
      <c r="E3285" t="s">
        <v>16512</v>
      </c>
      <c r="F3285" t="s">
        <v>44031</v>
      </c>
      <c r="G3285" t="s">
        <v>44032</v>
      </c>
      <c r="H3285">
        <v>104</v>
      </c>
      <c r="I3285" t="s">
        <v>25</v>
      </c>
      <c r="J3285" t="s">
        <v>26</v>
      </c>
      <c r="M3285" t="s">
        <v>23627</v>
      </c>
      <c r="N3285" t="s">
        <v>38157</v>
      </c>
      <c r="O3285" t="s">
        <v>38158</v>
      </c>
      <c r="P3285" t="s">
        <v>38159</v>
      </c>
      <c r="Q3285" t="s">
        <v>38160</v>
      </c>
      <c r="R3285" t="s">
        <v>38161</v>
      </c>
      <c r="S3285" t="s">
        <v>38162</v>
      </c>
      <c r="T3285">
        <v>5.7</v>
      </c>
      <c r="U3285">
        <v>27181</v>
      </c>
      <c r="V3285" s="12">
        <f>W3285*1.03068014830331</f>
        <v>35043125.04231254</v>
      </c>
      <c r="W3285" s="3">
        <v>34000000</v>
      </c>
      <c r="X3285" s="13">
        <f>Y3285*1.03068014830331</f>
        <v>13085196.682692997</v>
      </c>
      <c r="Y3285" s="3">
        <v>12695691</v>
      </c>
      <c r="Z3285" s="13">
        <f>AA3285*1.03068014830331</f>
        <v>42404633.289270982</v>
      </c>
      <c r="AA3285" s="3">
        <v>41142379</v>
      </c>
      <c r="AB3285">
        <v>475</v>
      </c>
    </row>
    <row r="3286" spans="1:28" x14ac:dyDescent="0.2">
      <c r="A3286" t="s">
        <v>16944</v>
      </c>
      <c r="B3286" t="s">
        <v>16945</v>
      </c>
      <c r="C3286">
        <v>2006</v>
      </c>
      <c r="D3286" t="s">
        <v>10290</v>
      </c>
      <c r="E3286" t="s">
        <v>176</v>
      </c>
      <c r="F3286" t="s">
        <v>44034</v>
      </c>
      <c r="G3286" t="s">
        <v>44050</v>
      </c>
      <c r="H3286">
        <v>111</v>
      </c>
      <c r="I3286" t="s">
        <v>25</v>
      </c>
      <c r="J3286" t="s">
        <v>26</v>
      </c>
      <c r="M3286" t="s">
        <v>16946</v>
      </c>
      <c r="N3286" t="s">
        <v>16947</v>
      </c>
      <c r="O3286" t="s">
        <v>16948</v>
      </c>
      <c r="P3286" t="s">
        <v>16949</v>
      </c>
      <c r="Q3286" t="s">
        <v>16950</v>
      </c>
      <c r="R3286" t="s">
        <v>16951</v>
      </c>
      <c r="S3286" t="s">
        <v>16952</v>
      </c>
      <c r="T3286">
        <v>6.6</v>
      </c>
      <c r="U3286">
        <v>15643</v>
      </c>
      <c r="V3286" s="12">
        <f>W3286*1.28378472222222</f>
        <v>128378.472222222</v>
      </c>
      <c r="W3286" s="3">
        <v>100000</v>
      </c>
      <c r="X3286" s="13">
        <f>Y3286*1.28378472222222</f>
        <v>13066785.835520811</v>
      </c>
      <c r="Y3286" s="3">
        <v>10178331</v>
      </c>
      <c r="Z3286" s="13">
        <f>AA3286*1.28378472222222</f>
        <v>13233236.227465255</v>
      </c>
      <c r="AA3286" s="3">
        <v>10307987</v>
      </c>
      <c r="AB3286">
        <v>413</v>
      </c>
    </row>
    <row r="3287" spans="1:28" x14ac:dyDescent="0.2">
      <c r="A3287" t="s">
        <v>22504</v>
      </c>
      <c r="B3287" t="s">
        <v>22505</v>
      </c>
      <c r="C3287">
        <v>2009</v>
      </c>
      <c r="D3287" s="1">
        <v>39912</v>
      </c>
      <c r="E3287" t="s">
        <v>1045</v>
      </c>
      <c r="F3287" t="s">
        <v>44044</v>
      </c>
      <c r="G3287" t="s">
        <v>44036</v>
      </c>
      <c r="H3287">
        <v>92</v>
      </c>
      <c r="I3287" t="s">
        <v>25</v>
      </c>
      <c r="J3287" t="s">
        <v>26</v>
      </c>
      <c r="M3287" t="s">
        <v>10282</v>
      </c>
      <c r="N3287" t="s">
        <v>10282</v>
      </c>
      <c r="O3287" t="s">
        <v>22506</v>
      </c>
      <c r="P3287" t="s">
        <v>18208</v>
      </c>
      <c r="Q3287" t="s">
        <v>22507</v>
      </c>
      <c r="R3287" t="s">
        <v>22508</v>
      </c>
      <c r="S3287" t="s">
        <v>22509</v>
      </c>
      <c r="T3287">
        <v>6.1</v>
      </c>
      <c r="U3287">
        <v>44212</v>
      </c>
      <c r="V3287" s="12">
        <f>W3287*1.20636999678377</f>
        <v>9650959.9742701594</v>
      </c>
      <c r="W3287" s="3">
        <v>8000000</v>
      </c>
      <c r="X3287" s="13">
        <f>Y3287*1.20636999678377</f>
        <v>13056733.081650235</v>
      </c>
      <c r="Y3287" s="3">
        <v>10823158</v>
      </c>
      <c r="Z3287" s="13">
        <f>AA3287*1.20636999678377</f>
        <v>13087646.312817819</v>
      </c>
      <c r="AA3287" s="3">
        <v>10848783</v>
      </c>
      <c r="AB3287">
        <v>120</v>
      </c>
    </row>
    <row r="3288" spans="1:28" x14ac:dyDescent="0.2">
      <c r="A3288" t="s">
        <v>11600</v>
      </c>
      <c r="B3288" t="s">
        <v>11601</v>
      </c>
      <c r="C3288">
        <v>2006</v>
      </c>
      <c r="D3288" t="s">
        <v>3867</v>
      </c>
      <c r="E3288" t="s">
        <v>176</v>
      </c>
      <c r="F3288" t="s">
        <v>44045</v>
      </c>
      <c r="G3288" t="s">
        <v>44036</v>
      </c>
      <c r="H3288">
        <v>97</v>
      </c>
      <c r="I3288" t="s">
        <v>177</v>
      </c>
      <c r="J3288" t="s">
        <v>26</v>
      </c>
      <c r="K3288" t="s">
        <v>11602</v>
      </c>
      <c r="M3288" t="s">
        <v>1131</v>
      </c>
      <c r="N3288" t="s">
        <v>11603</v>
      </c>
      <c r="O3288" t="s">
        <v>11604</v>
      </c>
      <c r="P3288" t="s">
        <v>190</v>
      </c>
      <c r="Q3288" t="s">
        <v>11605</v>
      </c>
      <c r="R3288" t="s">
        <v>11606</v>
      </c>
      <c r="S3288" t="s">
        <v>11607</v>
      </c>
      <c r="T3288">
        <v>7.2</v>
      </c>
      <c r="U3288">
        <v>225202</v>
      </c>
      <c r="V3288" s="12">
        <f>W3288*1.28378472222222</f>
        <v>44932465.277777702</v>
      </c>
      <c r="W3288" s="3">
        <v>35000000</v>
      </c>
      <c r="X3288" s="13">
        <f>Y3288*1.28378472222222</f>
        <v>13022725.060069423</v>
      </c>
      <c r="Y3288" s="3">
        <v>10144010</v>
      </c>
      <c r="Z3288" s="13">
        <f>AA3288*1.28378472222222</f>
        <v>21141807.143715244</v>
      </c>
      <c r="AA3288" s="3">
        <v>16468343</v>
      </c>
      <c r="AB3288">
        <v>986</v>
      </c>
    </row>
    <row r="3289" spans="1:28" x14ac:dyDescent="0.2">
      <c r="A3289" t="s">
        <v>29593</v>
      </c>
      <c r="B3289" t="s">
        <v>29594</v>
      </c>
      <c r="C3289">
        <v>2012</v>
      </c>
      <c r="D3289" t="s">
        <v>27741</v>
      </c>
      <c r="E3289" t="s">
        <v>176</v>
      </c>
      <c r="F3289" t="s">
        <v>44045</v>
      </c>
      <c r="G3289" t="s">
        <v>44036</v>
      </c>
      <c r="H3289">
        <v>102</v>
      </c>
      <c r="I3289" t="s">
        <v>25</v>
      </c>
      <c r="J3289" t="s">
        <v>26</v>
      </c>
      <c r="K3289" t="s">
        <v>27</v>
      </c>
      <c r="M3289" t="s">
        <v>29595</v>
      </c>
      <c r="N3289" t="s">
        <v>29595</v>
      </c>
      <c r="O3289" t="s">
        <v>29596</v>
      </c>
      <c r="P3289" t="s">
        <v>1348</v>
      </c>
      <c r="Q3289" t="s">
        <v>29597</v>
      </c>
      <c r="R3289" t="s">
        <v>29598</v>
      </c>
      <c r="S3289" t="s">
        <v>29599</v>
      </c>
      <c r="T3289">
        <v>7</v>
      </c>
      <c r="U3289">
        <v>73616</v>
      </c>
      <c r="V3289" s="12">
        <f>W3289*1.12725506764114</f>
        <v>6763530.4058468398</v>
      </c>
      <c r="W3289" s="3">
        <v>6000000</v>
      </c>
      <c r="X3289" s="13">
        <f>Y3289*1.12725506764114</f>
        <v>12957614.387213945</v>
      </c>
      <c r="Y3289" s="3">
        <v>11494838</v>
      </c>
      <c r="Z3289" s="13">
        <f>AA3289*1.12725506764114</f>
        <v>17979903.198707275</v>
      </c>
      <c r="AA3289" s="3">
        <v>15950164</v>
      </c>
      <c r="AB3289">
        <v>168</v>
      </c>
    </row>
    <row r="3290" spans="1:28" x14ac:dyDescent="0.2">
      <c r="A3290" t="s">
        <v>9066</v>
      </c>
      <c r="B3290" t="s">
        <v>9067</v>
      </c>
      <c r="C3290">
        <v>2004</v>
      </c>
      <c r="D3290" s="1">
        <v>38237</v>
      </c>
      <c r="E3290" t="s">
        <v>1045</v>
      </c>
      <c r="F3290" t="s">
        <v>44040</v>
      </c>
      <c r="G3290" t="s">
        <v>44036</v>
      </c>
      <c r="H3290">
        <v>89</v>
      </c>
      <c r="I3290" t="s">
        <v>25</v>
      </c>
      <c r="J3290" t="s">
        <v>26</v>
      </c>
      <c r="M3290" t="s">
        <v>9068</v>
      </c>
      <c r="N3290" t="s">
        <v>9069</v>
      </c>
      <c r="O3290" t="s">
        <v>9070</v>
      </c>
      <c r="P3290" t="s">
        <v>9071</v>
      </c>
      <c r="Q3290" t="s">
        <v>9072</v>
      </c>
      <c r="R3290" t="s">
        <v>9073</v>
      </c>
      <c r="S3290" t="s">
        <v>9074</v>
      </c>
      <c r="T3290">
        <v>5.4</v>
      </c>
      <c r="U3290">
        <v>15180</v>
      </c>
      <c r="V3290" s="12">
        <f>W3290*1.37009528851244</f>
        <v>13700952.8851244</v>
      </c>
      <c r="W3290" s="3">
        <v>10000000</v>
      </c>
      <c r="X3290" s="13">
        <f>Y3290*1.37009528851244</f>
        <v>12928753.479565904</v>
      </c>
      <c r="Y3290" s="3">
        <v>9436390</v>
      </c>
      <c r="Z3290" s="13">
        <f>AA3290*1.37009528851244</f>
        <v>13896906.653478026</v>
      </c>
      <c r="AA3290" s="3">
        <v>10143022</v>
      </c>
      <c r="AB3290">
        <v>78</v>
      </c>
    </row>
    <row r="3291" spans="1:28" hidden="1" x14ac:dyDescent="0.2">
      <c r="A3291" t="s">
        <v>29679</v>
      </c>
      <c r="B3291" t="s">
        <v>29680</v>
      </c>
      <c r="C3291">
        <v>2012</v>
      </c>
      <c r="D3291" t="s">
        <v>26115</v>
      </c>
      <c r="E3291" t="s">
        <v>176</v>
      </c>
      <c r="F3291" t="s">
        <v>44034</v>
      </c>
      <c r="H3291">
        <v>104</v>
      </c>
      <c r="I3291" t="s">
        <v>29681</v>
      </c>
      <c r="J3291" t="s">
        <v>308</v>
      </c>
      <c r="M3291" t="s">
        <v>29682</v>
      </c>
      <c r="N3291" t="s">
        <v>29683</v>
      </c>
      <c r="O3291" t="s">
        <v>29684</v>
      </c>
      <c r="P3291" t="s">
        <v>3126</v>
      </c>
      <c r="Q3291" t="s">
        <v>3126</v>
      </c>
      <c r="R3291" t="s">
        <v>29685</v>
      </c>
      <c r="S3291" t="s">
        <v>29686</v>
      </c>
      <c r="T3291">
        <v>7.5</v>
      </c>
      <c r="U3291">
        <v>10235</v>
      </c>
      <c r="W3291"/>
      <c r="X3291"/>
      <c r="Y3291">
        <v>279735</v>
      </c>
      <c r="Z3291"/>
      <c r="AA3291">
        <v>2585522</v>
      </c>
      <c r="AB3291">
        <v>48</v>
      </c>
    </row>
    <row r="3292" spans="1:28" x14ac:dyDescent="0.2">
      <c r="A3292" t="s">
        <v>28076</v>
      </c>
      <c r="B3292" t="s">
        <v>28077</v>
      </c>
      <c r="C3292">
        <v>2017</v>
      </c>
      <c r="D3292" t="s">
        <v>28078</v>
      </c>
      <c r="E3292" t="s">
        <v>176</v>
      </c>
      <c r="F3292" t="s">
        <v>44034</v>
      </c>
      <c r="G3292" t="s">
        <v>44045</v>
      </c>
      <c r="H3292">
        <v>98</v>
      </c>
      <c r="I3292" t="s">
        <v>25</v>
      </c>
      <c r="J3292" t="s">
        <v>26</v>
      </c>
      <c r="M3292" t="s">
        <v>28079</v>
      </c>
      <c r="N3292" t="s">
        <v>28080</v>
      </c>
      <c r="O3292" t="s">
        <v>28081</v>
      </c>
      <c r="P3292" t="s">
        <v>28058</v>
      </c>
      <c r="Q3292" t="s">
        <v>28082</v>
      </c>
      <c r="R3292" t="s">
        <v>28083</v>
      </c>
      <c r="S3292" t="s">
        <v>28084</v>
      </c>
      <c r="T3292">
        <v>6.4</v>
      </c>
      <c r="U3292">
        <v>44619</v>
      </c>
      <c r="V3292" s="12">
        <f>W3292*1.05585427545692</f>
        <v>5279271.3772846004</v>
      </c>
      <c r="W3292" s="3">
        <v>5000000</v>
      </c>
      <c r="X3292" s="13">
        <f>Y3292*1.05585427545692</f>
        <v>12924841.000089763</v>
      </c>
      <c r="Y3292" s="3">
        <v>12241122</v>
      </c>
      <c r="Z3292" s="13">
        <f>AA3292*1.05585427545692</f>
        <v>17288392.137210362</v>
      </c>
      <c r="AA3292" s="3">
        <v>16373843</v>
      </c>
      <c r="AB3292">
        <v>219</v>
      </c>
    </row>
    <row r="3293" spans="1:28" x14ac:dyDescent="0.2">
      <c r="A3293" t="s">
        <v>1235</v>
      </c>
      <c r="B3293" t="s">
        <v>1236</v>
      </c>
      <c r="C3293">
        <v>2000</v>
      </c>
      <c r="D3293" t="s">
        <v>1237</v>
      </c>
      <c r="E3293" t="s">
        <v>44035</v>
      </c>
      <c r="F3293" t="s">
        <v>44032</v>
      </c>
      <c r="H3293">
        <v>122</v>
      </c>
      <c r="I3293" t="s">
        <v>25</v>
      </c>
      <c r="J3293" t="s">
        <v>26</v>
      </c>
      <c r="M3293" t="s">
        <v>1238</v>
      </c>
      <c r="N3293" t="s">
        <v>1239</v>
      </c>
      <c r="O3293" t="s">
        <v>1240</v>
      </c>
      <c r="P3293" t="s">
        <v>1238</v>
      </c>
      <c r="Q3293" t="s">
        <v>1241</v>
      </c>
      <c r="R3293" t="s">
        <v>1242</v>
      </c>
      <c r="S3293" t="s">
        <v>1243</v>
      </c>
      <c r="T3293">
        <v>7</v>
      </c>
      <c r="U3293">
        <v>26571</v>
      </c>
      <c r="V3293" s="12">
        <f>W3293*1.5029674796748</f>
        <v>9017804.8780487999</v>
      </c>
      <c r="W3293" s="3">
        <v>6000000</v>
      </c>
      <c r="X3293" s="13">
        <f>Y3293*1.5029674796748</f>
        <v>12923405.649959378</v>
      </c>
      <c r="Y3293" s="3">
        <v>8598593</v>
      </c>
      <c r="Z3293" s="13">
        <f>AA3293*1.5029674796748</f>
        <v>16524425.553211419</v>
      </c>
      <c r="AA3293" s="3">
        <v>10994533</v>
      </c>
      <c r="AB3293">
        <v>153</v>
      </c>
    </row>
    <row r="3294" spans="1:28" x14ac:dyDescent="0.2">
      <c r="A3294" t="s">
        <v>3416</v>
      </c>
      <c r="B3294" t="s">
        <v>3417</v>
      </c>
      <c r="C3294">
        <v>2001</v>
      </c>
      <c r="D3294" s="1">
        <v>37479</v>
      </c>
      <c r="E3294" t="s">
        <v>44041</v>
      </c>
      <c r="F3294" t="s">
        <v>44032</v>
      </c>
      <c r="G3294" t="s">
        <v>44045</v>
      </c>
      <c r="H3294">
        <v>101</v>
      </c>
      <c r="I3294" t="s">
        <v>25</v>
      </c>
      <c r="J3294" t="s">
        <v>26</v>
      </c>
      <c r="M3294" t="s">
        <v>3418</v>
      </c>
      <c r="N3294" t="s">
        <v>3419</v>
      </c>
      <c r="O3294" t="s">
        <v>3420</v>
      </c>
      <c r="P3294" t="s">
        <v>3421</v>
      </c>
      <c r="Q3294" t="s">
        <v>3422</v>
      </c>
      <c r="R3294" t="s">
        <v>3423</v>
      </c>
      <c r="S3294" t="s">
        <v>3424</v>
      </c>
      <c r="T3294">
        <v>6.5</v>
      </c>
      <c r="U3294">
        <v>10923</v>
      </c>
      <c r="V3294" s="12">
        <f>W3294*1.46138339920949</f>
        <v>4384150.1976284701</v>
      </c>
      <c r="W3294" s="3">
        <v>3000000</v>
      </c>
      <c r="X3294" s="13">
        <f>Y3294*1.46138339920949</f>
        <v>12893945.022015844</v>
      </c>
      <c r="Y3294" s="3">
        <v>8823109</v>
      </c>
      <c r="Z3294" s="13">
        <f>AA3294*1.46138339920949</f>
        <v>14659909.949288577</v>
      </c>
      <c r="AA3294" s="3">
        <v>10031529</v>
      </c>
      <c r="AB3294">
        <v>181</v>
      </c>
    </row>
    <row r="3295" spans="1:28" x14ac:dyDescent="0.2">
      <c r="A3295" t="s">
        <v>13486</v>
      </c>
      <c r="B3295" t="s">
        <v>13487</v>
      </c>
      <c r="C3295">
        <v>2007</v>
      </c>
      <c r="D3295" s="1">
        <v>39177</v>
      </c>
      <c r="E3295" t="s">
        <v>44035</v>
      </c>
      <c r="F3295" t="s">
        <v>44032</v>
      </c>
      <c r="G3295" t="s">
        <v>44057</v>
      </c>
      <c r="H3295">
        <v>140</v>
      </c>
      <c r="I3295" t="s">
        <v>9829</v>
      </c>
      <c r="J3295" t="s">
        <v>27</v>
      </c>
      <c r="K3295" t="s">
        <v>26</v>
      </c>
      <c r="M3295" t="s">
        <v>7418</v>
      </c>
      <c r="N3295" t="s">
        <v>13488</v>
      </c>
      <c r="O3295" t="s">
        <v>13489</v>
      </c>
      <c r="P3295" t="s">
        <v>13490</v>
      </c>
      <c r="Q3295" t="s">
        <v>13491</v>
      </c>
      <c r="R3295" t="s">
        <v>80</v>
      </c>
      <c r="S3295" t="s">
        <v>81</v>
      </c>
      <c r="T3295">
        <v>7.6</v>
      </c>
      <c r="U3295">
        <v>81392</v>
      </c>
      <c r="V3295" s="12">
        <f>W3295*1.24823238899982</f>
        <v>31205809.724995498</v>
      </c>
      <c r="W3295" s="3">
        <v>25000000</v>
      </c>
      <c r="X3295" s="13">
        <f>Y3295*1.24823238899982</f>
        <v>12858923.091153778</v>
      </c>
      <c r="Y3295" s="3">
        <v>10301706</v>
      </c>
      <c r="Z3295" s="13">
        <f>AA3295*144548551.06</f>
        <v>1.247089632115143E+16</v>
      </c>
      <c r="AA3295" s="3">
        <v>86274793</v>
      </c>
      <c r="AB3295">
        <v>249</v>
      </c>
    </row>
    <row r="3296" spans="1:28" hidden="1" x14ac:dyDescent="0.2">
      <c r="A3296" t="s">
        <v>29714</v>
      </c>
      <c r="B3296" t="s">
        <v>29715</v>
      </c>
      <c r="C3296">
        <v>2011</v>
      </c>
      <c r="D3296" t="s">
        <v>29716</v>
      </c>
      <c r="E3296" t="s">
        <v>176</v>
      </c>
      <c r="H3296">
        <v>93</v>
      </c>
      <c r="I3296" t="s">
        <v>29717</v>
      </c>
      <c r="J3296" t="s">
        <v>2390</v>
      </c>
      <c r="K3296" t="s">
        <v>26</v>
      </c>
      <c r="M3296" t="s">
        <v>24400</v>
      </c>
      <c r="N3296" t="s">
        <v>24401</v>
      </c>
      <c r="O3296" t="s">
        <v>29718</v>
      </c>
      <c r="P3296" t="s">
        <v>29719</v>
      </c>
      <c r="Q3296" t="s">
        <v>29720</v>
      </c>
      <c r="R3296" t="s">
        <v>29721</v>
      </c>
      <c r="S3296" t="s">
        <v>29722</v>
      </c>
      <c r="T3296">
        <v>6.4</v>
      </c>
      <c r="U3296">
        <v>10002</v>
      </c>
      <c r="W3296"/>
      <c r="X3296"/>
      <c r="Y3296">
        <v>16057</v>
      </c>
      <c r="Z3296"/>
      <c r="AA3296">
        <v>202085</v>
      </c>
      <c r="AB3296">
        <v>19</v>
      </c>
    </row>
    <row r="3297" spans="1:28" x14ac:dyDescent="0.2">
      <c r="A3297" t="s">
        <v>14819</v>
      </c>
      <c r="B3297" t="s">
        <v>14820</v>
      </c>
      <c r="C3297">
        <v>2006</v>
      </c>
      <c r="D3297" s="1">
        <v>39449</v>
      </c>
      <c r="E3297" t="s">
        <v>1045</v>
      </c>
      <c r="F3297" t="s">
        <v>44034</v>
      </c>
      <c r="G3297" t="s">
        <v>44036</v>
      </c>
      <c r="H3297">
        <v>104</v>
      </c>
      <c r="I3297" t="s">
        <v>495</v>
      </c>
      <c r="J3297" t="s">
        <v>26</v>
      </c>
      <c r="M3297" t="s">
        <v>14821</v>
      </c>
      <c r="N3297" t="s">
        <v>14822</v>
      </c>
      <c r="O3297" t="s">
        <v>14823</v>
      </c>
      <c r="P3297" t="s">
        <v>14824</v>
      </c>
      <c r="Q3297" t="s">
        <v>14825</v>
      </c>
      <c r="R3297" t="s">
        <v>14826</v>
      </c>
      <c r="S3297" t="s">
        <v>14827</v>
      </c>
      <c r="T3297">
        <v>6.7</v>
      </c>
      <c r="U3297">
        <v>59385</v>
      </c>
      <c r="V3297" s="12">
        <f>W3297*1.28378472222222</f>
        <v>19256770.833333302</v>
      </c>
      <c r="W3297" s="3">
        <v>15000000</v>
      </c>
      <c r="X3297" s="13">
        <f>Y3297*1.28378472222222</f>
        <v>12853247.503749978</v>
      </c>
      <c r="Y3297" s="3">
        <v>10011996</v>
      </c>
      <c r="Z3297" s="13">
        <f>AA3297*1.28378472222222</f>
        <v>27160096.205208287</v>
      </c>
      <c r="AA3297" s="3">
        <v>21156270</v>
      </c>
      <c r="AB3297">
        <v>119</v>
      </c>
    </row>
    <row r="3298" spans="1:28" x14ac:dyDescent="0.2">
      <c r="A3298" t="s">
        <v>13292</v>
      </c>
      <c r="B3298" t="s">
        <v>13293</v>
      </c>
      <c r="C3298">
        <v>2007</v>
      </c>
      <c r="D3298" t="s">
        <v>11642</v>
      </c>
      <c r="E3298" t="s">
        <v>16512</v>
      </c>
      <c r="F3298" t="s">
        <v>44031</v>
      </c>
      <c r="G3298" t="s">
        <v>44032</v>
      </c>
      <c r="H3298">
        <v>99</v>
      </c>
      <c r="I3298" t="s">
        <v>433</v>
      </c>
      <c r="J3298" t="s">
        <v>26</v>
      </c>
      <c r="K3298" t="s">
        <v>8343</v>
      </c>
      <c r="M3298" t="s">
        <v>6891</v>
      </c>
      <c r="N3298" t="s">
        <v>13294</v>
      </c>
      <c r="O3298" t="s">
        <v>13295</v>
      </c>
      <c r="P3298" t="s">
        <v>11894</v>
      </c>
      <c r="Q3298" t="s">
        <v>13296</v>
      </c>
      <c r="R3298" t="s">
        <v>13297</v>
      </c>
      <c r="S3298" t="s">
        <v>13298</v>
      </c>
      <c r="T3298">
        <v>5.4</v>
      </c>
      <c r="U3298">
        <v>42092</v>
      </c>
      <c r="V3298" s="12">
        <f>W3298*1.24823238899982</f>
        <v>56170457.504991896</v>
      </c>
      <c r="W3298" s="3">
        <v>45000000</v>
      </c>
      <c r="X3298" s="13">
        <f>Y3298*1.24823238899982</f>
        <v>12772014.911069667</v>
      </c>
      <c r="Y3298" s="3">
        <v>10232081</v>
      </c>
      <c r="Z3298" s="13">
        <f>AA3298*144548551.06</f>
        <v>4478776577848308</v>
      </c>
      <c r="AA3298" s="3">
        <v>30984583</v>
      </c>
      <c r="AB3298">
        <v>230</v>
      </c>
    </row>
    <row r="3299" spans="1:28" hidden="1" x14ac:dyDescent="0.2">
      <c r="A3299" t="s">
        <v>29739</v>
      </c>
      <c r="B3299" t="s">
        <v>29740</v>
      </c>
      <c r="C3299">
        <v>2019</v>
      </c>
      <c r="D3299" t="s">
        <v>29741</v>
      </c>
      <c r="E3299" t="s">
        <v>44035</v>
      </c>
      <c r="F3299" t="s">
        <v>44044</v>
      </c>
      <c r="G3299" t="s">
        <v>44032</v>
      </c>
      <c r="H3299">
        <v>132</v>
      </c>
      <c r="I3299" t="s">
        <v>25</v>
      </c>
      <c r="J3299" t="s">
        <v>26</v>
      </c>
      <c r="K3299" t="s">
        <v>308</v>
      </c>
      <c r="M3299" t="s">
        <v>4135</v>
      </c>
      <c r="N3299" t="s">
        <v>6587</v>
      </c>
      <c r="O3299" t="s">
        <v>29742</v>
      </c>
      <c r="P3299" t="s">
        <v>3861</v>
      </c>
      <c r="Q3299" t="s">
        <v>29743</v>
      </c>
      <c r="R3299" t="s">
        <v>29744</v>
      </c>
      <c r="S3299" t="s">
        <v>29745</v>
      </c>
      <c r="T3299">
        <v>6.9</v>
      </c>
      <c r="U3299">
        <v>69349</v>
      </c>
      <c r="W3299">
        <v>49000000</v>
      </c>
      <c r="X3299"/>
      <c r="Y3299"/>
      <c r="Z3299"/>
      <c r="AA3299"/>
      <c r="AB3299">
        <v>437</v>
      </c>
    </row>
    <row r="3300" spans="1:28" x14ac:dyDescent="0.2">
      <c r="A3300" t="s">
        <v>2477</v>
      </c>
      <c r="B3300" t="s">
        <v>2478</v>
      </c>
      <c r="C3300">
        <v>2001</v>
      </c>
      <c r="D3300" s="1">
        <v>37081</v>
      </c>
      <c r="E3300" t="s">
        <v>16512</v>
      </c>
      <c r="F3300" t="s">
        <v>44046</v>
      </c>
      <c r="G3300" t="s">
        <v>44033</v>
      </c>
      <c r="H3300">
        <v>98</v>
      </c>
      <c r="I3300" t="s">
        <v>25</v>
      </c>
      <c r="J3300" t="s">
        <v>26</v>
      </c>
      <c r="M3300" t="s">
        <v>2479</v>
      </c>
      <c r="N3300" t="s">
        <v>2480</v>
      </c>
      <c r="O3300" t="s">
        <v>2481</v>
      </c>
      <c r="P3300" t="s">
        <v>2482</v>
      </c>
      <c r="Q3300" t="s">
        <v>2483</v>
      </c>
      <c r="R3300" t="s">
        <v>2484</v>
      </c>
      <c r="S3300" t="s">
        <v>2485</v>
      </c>
      <c r="T3300">
        <v>4.9000000000000004</v>
      </c>
      <c r="U3300">
        <v>50317</v>
      </c>
      <c r="V3300" s="12">
        <f>W3300*1.46138339920949</f>
        <v>40918735.177865721</v>
      </c>
      <c r="W3300" s="3">
        <v>28000000</v>
      </c>
      <c r="X3300" s="13">
        <f>Y3300*1.46138339920949</f>
        <v>12728123.309090942</v>
      </c>
      <c r="Y3300" s="3">
        <v>8709640</v>
      </c>
      <c r="Z3300" s="13">
        <f>AA3300*1.46138339920949</f>
        <v>20475197.293913096</v>
      </c>
      <c r="AA3300" s="3">
        <v>14010832</v>
      </c>
      <c r="AB3300">
        <v>477</v>
      </c>
    </row>
    <row r="3301" spans="1:28" x14ac:dyDescent="0.2">
      <c r="A3301" t="s">
        <v>4373</v>
      </c>
      <c r="B3301" t="s">
        <v>4374</v>
      </c>
      <c r="C3301">
        <v>2004</v>
      </c>
      <c r="D3301" t="s">
        <v>4375</v>
      </c>
      <c r="E3301" t="s">
        <v>1045</v>
      </c>
      <c r="F3301" t="s">
        <v>44040</v>
      </c>
      <c r="G3301" t="s">
        <v>44033</v>
      </c>
      <c r="H3301">
        <v>88</v>
      </c>
      <c r="I3301" t="s">
        <v>146</v>
      </c>
      <c r="J3301" t="s">
        <v>26</v>
      </c>
      <c r="M3301" t="s">
        <v>4376</v>
      </c>
      <c r="N3301" t="s">
        <v>4377</v>
      </c>
      <c r="O3301" t="s">
        <v>4378</v>
      </c>
      <c r="P3301" t="s">
        <v>4379</v>
      </c>
      <c r="Q3301" t="s">
        <v>4380</v>
      </c>
      <c r="R3301" t="s">
        <v>4381</v>
      </c>
      <c r="S3301" t="s">
        <v>4382</v>
      </c>
      <c r="T3301">
        <v>1.9</v>
      </c>
      <c r="U3301">
        <v>29546</v>
      </c>
      <c r="V3301" s="12">
        <f>W3301*1.37009528851244</f>
        <v>27401905.770248801</v>
      </c>
      <c r="W3301" s="3">
        <v>20000000</v>
      </c>
      <c r="X3301" s="13">
        <f>Y3301*1.37009528851244</f>
        <v>12631440.061768128</v>
      </c>
      <c r="Y3301" s="3">
        <v>9219388</v>
      </c>
      <c r="Z3301" s="13">
        <f>AA3301*1.37009528851244</f>
        <v>12945542.627231335</v>
      </c>
      <c r="AA3301" s="3">
        <v>9448644</v>
      </c>
      <c r="AB3301">
        <v>130</v>
      </c>
    </row>
    <row r="3302" spans="1:28" x14ac:dyDescent="0.2">
      <c r="A3302" t="s">
        <v>41338</v>
      </c>
      <c r="B3302" t="s">
        <v>41339</v>
      </c>
      <c r="C3302">
        <v>2017</v>
      </c>
      <c r="D3302" t="s">
        <v>23366</v>
      </c>
      <c r="E3302" t="s">
        <v>44041</v>
      </c>
      <c r="F3302" t="s">
        <v>44032</v>
      </c>
      <c r="G3302" t="s">
        <v>44042</v>
      </c>
      <c r="H3302">
        <v>122</v>
      </c>
      <c r="I3302" t="s">
        <v>41340</v>
      </c>
      <c r="J3302" t="s">
        <v>26</v>
      </c>
      <c r="K3302" t="s">
        <v>308</v>
      </c>
      <c r="L3302" t="s">
        <v>4487</v>
      </c>
      <c r="M3302" t="s">
        <v>11739</v>
      </c>
      <c r="N3302" t="s">
        <v>11739</v>
      </c>
      <c r="O3302" t="s">
        <v>41341</v>
      </c>
      <c r="P3302" t="s">
        <v>416</v>
      </c>
      <c r="Q3302" t="s">
        <v>41342</v>
      </c>
      <c r="R3302" t="s">
        <v>41343</v>
      </c>
      <c r="S3302" t="s">
        <v>41344</v>
      </c>
      <c r="T3302">
        <v>6.5</v>
      </c>
      <c r="U3302">
        <v>31024</v>
      </c>
      <c r="V3302" s="12">
        <f>W3302*1.05585427545692</f>
        <v>23228794.060052238</v>
      </c>
      <c r="W3302" s="3">
        <v>22000000</v>
      </c>
      <c r="X3302" s="13">
        <f>Y3302*1.05585427545692</f>
        <v>12630950.297641983</v>
      </c>
      <c r="Y3302" s="3">
        <v>11962778</v>
      </c>
      <c r="Z3302" s="13">
        <f>AA3302*1.05585427545692</f>
        <v>13753409.972503277</v>
      </c>
      <c r="AA3302" s="3">
        <v>13025860</v>
      </c>
      <c r="AB3302">
        <v>227</v>
      </c>
    </row>
    <row r="3303" spans="1:28" x14ac:dyDescent="0.2">
      <c r="A3303" t="s">
        <v>39164</v>
      </c>
      <c r="B3303" t="s">
        <v>39165</v>
      </c>
      <c r="C3303">
        <v>2016</v>
      </c>
      <c r="D3303" t="s">
        <v>17140</v>
      </c>
      <c r="E3303" t="s">
        <v>1045</v>
      </c>
      <c r="H3303">
        <v>92</v>
      </c>
      <c r="I3303" t="s">
        <v>25</v>
      </c>
      <c r="J3303" t="s">
        <v>26</v>
      </c>
      <c r="M3303" t="s">
        <v>32323</v>
      </c>
      <c r="N3303" t="s">
        <v>32324</v>
      </c>
      <c r="O3303" t="s">
        <v>39166</v>
      </c>
      <c r="P3303" t="s">
        <v>12571</v>
      </c>
      <c r="Q3303" t="s">
        <v>39167</v>
      </c>
      <c r="R3303" t="s">
        <v>39168</v>
      </c>
      <c r="S3303" t="s">
        <v>39169</v>
      </c>
      <c r="T3303">
        <v>3.5</v>
      </c>
      <c r="U3303">
        <v>19141</v>
      </c>
      <c r="V3303" s="12">
        <f>W3303*1.07834771485832</f>
        <v>5391738.5742915999</v>
      </c>
      <c r="W3303" s="3">
        <v>5000000</v>
      </c>
      <c r="X3303" s="13">
        <f>Y3303*1.07834771485832</f>
        <v>12602585.042686295</v>
      </c>
      <c r="Y3303" s="3">
        <v>11686940</v>
      </c>
      <c r="Z3303" s="13">
        <f>AA3303*1.07834771485832</f>
        <v>23968988.928881317</v>
      </c>
      <c r="AA3303" s="3">
        <v>22227514</v>
      </c>
      <c r="AB3303">
        <v>84</v>
      </c>
    </row>
    <row r="3304" spans="1:28" hidden="1" x14ac:dyDescent="0.2">
      <c r="A3304" t="s">
        <v>29780</v>
      </c>
      <c r="B3304" t="s">
        <v>29781</v>
      </c>
      <c r="C3304">
        <v>2011</v>
      </c>
      <c r="D3304" t="s">
        <v>16101</v>
      </c>
      <c r="E3304" t="s">
        <v>1045</v>
      </c>
      <c r="H3304">
        <v>90</v>
      </c>
      <c r="I3304" t="s">
        <v>4358</v>
      </c>
      <c r="J3304" t="s">
        <v>1076</v>
      </c>
      <c r="M3304" t="s">
        <v>29782</v>
      </c>
      <c r="N3304" t="s">
        <v>29782</v>
      </c>
      <c r="O3304" t="s">
        <v>29783</v>
      </c>
      <c r="P3304" t="s">
        <v>29784</v>
      </c>
      <c r="Q3304" t="s">
        <v>29785</v>
      </c>
      <c r="R3304" t="s">
        <v>29786</v>
      </c>
      <c r="S3304" t="s">
        <v>29787</v>
      </c>
      <c r="T3304">
        <v>7.1</v>
      </c>
      <c r="U3304">
        <v>11682</v>
      </c>
      <c r="W3304"/>
      <c r="X3304"/>
      <c r="Y3304"/>
      <c r="Z3304"/>
      <c r="AA3304">
        <v>342597</v>
      </c>
      <c r="AB3304">
        <v>2</v>
      </c>
    </row>
    <row r="3305" spans="1:28" x14ac:dyDescent="0.2">
      <c r="A3305" t="s">
        <v>22226</v>
      </c>
      <c r="B3305" t="s">
        <v>22227</v>
      </c>
      <c r="C3305">
        <v>2013</v>
      </c>
      <c r="D3305" t="s">
        <v>22228</v>
      </c>
      <c r="E3305" t="s">
        <v>16512</v>
      </c>
      <c r="F3305" t="s">
        <v>44044</v>
      </c>
      <c r="G3305" t="s">
        <v>44032</v>
      </c>
      <c r="H3305">
        <v>116</v>
      </c>
      <c r="I3305" t="s">
        <v>495</v>
      </c>
      <c r="J3305" t="s">
        <v>26</v>
      </c>
      <c r="M3305" t="s">
        <v>22229</v>
      </c>
      <c r="N3305" t="s">
        <v>22230</v>
      </c>
      <c r="O3305" t="s">
        <v>22231</v>
      </c>
      <c r="P3305" t="s">
        <v>16799</v>
      </c>
      <c r="Q3305" t="s">
        <v>22232</v>
      </c>
      <c r="R3305" t="s">
        <v>22233</v>
      </c>
      <c r="S3305" t="s">
        <v>22234</v>
      </c>
      <c r="T3305">
        <v>6.8</v>
      </c>
      <c r="U3305">
        <v>104635</v>
      </c>
      <c r="V3305" s="12">
        <f>W3305*1.11098185502045</f>
        <v>24441600.810449898</v>
      </c>
      <c r="W3305" s="3">
        <v>22000000</v>
      </c>
      <c r="X3305" s="13">
        <f>Y3305*1.11098185502045</f>
        <v>12588367.640976612</v>
      </c>
      <c r="Y3305" s="3">
        <v>11330849</v>
      </c>
      <c r="Z3305" s="13">
        <f>AA3305*1.11098185502045</f>
        <v>17399702.315422948</v>
      </c>
      <c r="AA3305" s="3">
        <v>15661554</v>
      </c>
      <c r="AB3305">
        <v>279</v>
      </c>
    </row>
    <row r="3306" spans="1:28" hidden="1" x14ac:dyDescent="0.2">
      <c r="A3306" t="s">
        <v>29796</v>
      </c>
      <c r="B3306" t="s">
        <v>29797</v>
      </c>
      <c r="C3306">
        <v>2017</v>
      </c>
      <c r="D3306" t="s">
        <v>29798</v>
      </c>
      <c r="E3306" t="s">
        <v>44041</v>
      </c>
      <c r="F3306" t="s">
        <v>44032</v>
      </c>
      <c r="G3306" t="s">
        <v>44045</v>
      </c>
      <c r="H3306">
        <v>115</v>
      </c>
      <c r="I3306" t="s">
        <v>495</v>
      </c>
      <c r="J3306" t="s">
        <v>26</v>
      </c>
      <c r="M3306" t="s">
        <v>27907</v>
      </c>
      <c r="N3306" t="s">
        <v>29799</v>
      </c>
      <c r="O3306" t="s">
        <v>29800</v>
      </c>
      <c r="P3306" t="s">
        <v>29801</v>
      </c>
      <c r="Q3306" t="s">
        <v>29802</v>
      </c>
      <c r="R3306" t="s">
        <v>29803</v>
      </c>
      <c r="S3306" t="s">
        <v>29804</v>
      </c>
      <c r="T3306">
        <v>6.3</v>
      </c>
      <c r="U3306">
        <v>16894</v>
      </c>
      <c r="W3306"/>
      <c r="X3306"/>
      <c r="Y3306"/>
      <c r="Z3306"/>
      <c r="AA3306">
        <v>3682156</v>
      </c>
      <c r="AB3306">
        <v>124</v>
      </c>
    </row>
    <row r="3307" spans="1:28" x14ac:dyDescent="0.2">
      <c r="A3307" t="s">
        <v>20497</v>
      </c>
      <c r="B3307" t="s">
        <v>20498</v>
      </c>
      <c r="C3307">
        <v>2010</v>
      </c>
      <c r="D3307" t="s">
        <v>12522</v>
      </c>
      <c r="E3307" t="s">
        <v>16512</v>
      </c>
      <c r="F3307" t="s">
        <v>44032</v>
      </c>
      <c r="G3307" t="s">
        <v>44034</v>
      </c>
      <c r="H3307">
        <v>81</v>
      </c>
      <c r="I3307" t="s">
        <v>25</v>
      </c>
      <c r="J3307" t="s">
        <v>26</v>
      </c>
      <c r="M3307" t="s">
        <v>20499</v>
      </c>
      <c r="N3307" t="s">
        <v>15174</v>
      </c>
      <c r="O3307" t="s">
        <v>20500</v>
      </c>
      <c r="P3307" t="s">
        <v>14950</v>
      </c>
      <c r="Q3307" t="s">
        <v>20501</v>
      </c>
      <c r="R3307" t="s">
        <v>20502</v>
      </c>
      <c r="S3307" t="s">
        <v>20503</v>
      </c>
      <c r="T3307">
        <v>4.7</v>
      </c>
      <c r="U3307">
        <v>54639</v>
      </c>
      <c r="V3307" s="12">
        <f>W3307*1.18690152988223</f>
        <v>55784371.904464811</v>
      </c>
      <c r="W3307" s="3">
        <v>47000000</v>
      </c>
      <c r="X3307" s="13">
        <f>Y3307*1.18690152988223</f>
        <v>12518389.303146876</v>
      </c>
      <c r="Y3307" s="3">
        <v>10547117</v>
      </c>
      <c r="Z3307" s="13">
        <f>AA3307*1.18690152988223</f>
        <v>12941157.693583278</v>
      </c>
      <c r="AA3307" s="3">
        <v>10903312</v>
      </c>
      <c r="AB3307">
        <v>216</v>
      </c>
    </row>
    <row r="3308" spans="1:28" x14ac:dyDescent="0.2">
      <c r="A3308" t="s">
        <v>16879</v>
      </c>
      <c r="B3308" t="s">
        <v>16880</v>
      </c>
      <c r="C3308">
        <v>2007</v>
      </c>
      <c r="D3308" s="1">
        <v>39605</v>
      </c>
      <c r="E3308" t="s">
        <v>1045</v>
      </c>
      <c r="F3308" t="s">
        <v>44040</v>
      </c>
      <c r="G3308" t="s">
        <v>44057</v>
      </c>
      <c r="H3308">
        <v>110</v>
      </c>
      <c r="I3308" t="s">
        <v>25</v>
      </c>
      <c r="J3308" t="s">
        <v>26</v>
      </c>
      <c r="K3308" t="s">
        <v>308</v>
      </c>
      <c r="M3308" t="s">
        <v>8454</v>
      </c>
      <c r="N3308" t="s">
        <v>16881</v>
      </c>
      <c r="O3308" t="s">
        <v>16882</v>
      </c>
      <c r="P3308" t="s">
        <v>16883</v>
      </c>
      <c r="Q3308" t="s">
        <v>16884</v>
      </c>
      <c r="R3308" t="s">
        <v>16885</v>
      </c>
      <c r="S3308" t="s">
        <v>16886</v>
      </c>
      <c r="T3308">
        <v>3.1</v>
      </c>
      <c r="U3308">
        <v>17575</v>
      </c>
      <c r="V3308" s="12">
        <f>W3308*1.24823238899982</f>
        <v>24964647.779996399</v>
      </c>
      <c r="W3308" s="3">
        <v>20000000</v>
      </c>
      <c r="X3308" s="13">
        <f>Y3308*1.24823238899982</f>
        <v>12495067.094457498</v>
      </c>
      <c r="Y3308" s="3">
        <v>10010209</v>
      </c>
      <c r="Z3308" s="13">
        <f>AA3308*144548551.06</f>
        <v>3760163574652092</v>
      </c>
      <c r="AA3308" s="3">
        <v>26013153</v>
      </c>
      <c r="AB3308">
        <v>118</v>
      </c>
    </row>
    <row r="3309" spans="1:28" x14ac:dyDescent="0.2">
      <c r="A3309" t="s">
        <v>1444</v>
      </c>
      <c r="B3309" t="s">
        <v>1445</v>
      </c>
      <c r="C3309">
        <v>2000</v>
      </c>
      <c r="D3309" s="1">
        <v>36924</v>
      </c>
      <c r="E3309" t="s">
        <v>176</v>
      </c>
      <c r="F3309" t="s">
        <v>44046</v>
      </c>
      <c r="H3309">
        <v>92</v>
      </c>
      <c r="I3309" t="s">
        <v>453</v>
      </c>
      <c r="J3309" t="s">
        <v>26</v>
      </c>
      <c r="K3309" t="s">
        <v>307</v>
      </c>
      <c r="L3309" t="s">
        <v>1446</v>
      </c>
      <c r="M3309" t="s">
        <v>1447</v>
      </c>
      <c r="N3309" t="s">
        <v>1448</v>
      </c>
      <c r="O3309" t="s">
        <v>1449</v>
      </c>
      <c r="P3309" t="s">
        <v>1450</v>
      </c>
      <c r="Q3309" t="s">
        <v>1451</v>
      </c>
      <c r="R3309" t="s">
        <v>1452</v>
      </c>
      <c r="S3309" t="s">
        <v>1453</v>
      </c>
      <c r="T3309">
        <v>6.9</v>
      </c>
      <c r="U3309">
        <v>39543</v>
      </c>
      <c r="V3309" s="12">
        <f>W3309*1.5029674796748</f>
        <v>12023739.837398401</v>
      </c>
      <c r="W3309" s="3">
        <v>8000000</v>
      </c>
      <c r="X3309" s="13">
        <f>Y3309*1.5029674796748</f>
        <v>12465287.635447182</v>
      </c>
      <c r="Y3309" s="3">
        <v>8293784</v>
      </c>
      <c r="Z3309" s="13">
        <f>AA3309*1.5029674796748</f>
        <v>16765923.870813046</v>
      </c>
      <c r="AA3309" s="3">
        <v>11155214</v>
      </c>
      <c r="AB3309">
        <v>333</v>
      </c>
    </row>
    <row r="3310" spans="1:28" x14ac:dyDescent="0.2">
      <c r="A3310" t="s">
        <v>21943</v>
      </c>
      <c r="B3310" t="s">
        <v>21944</v>
      </c>
      <c r="C3310">
        <v>2009</v>
      </c>
      <c r="D3310" s="1">
        <v>40337</v>
      </c>
      <c r="E3310" t="s">
        <v>16512</v>
      </c>
      <c r="F3310" t="s">
        <v>44046</v>
      </c>
      <c r="G3310" t="s">
        <v>44045</v>
      </c>
      <c r="H3310">
        <v>108</v>
      </c>
      <c r="I3310" t="s">
        <v>146</v>
      </c>
      <c r="J3310" t="s">
        <v>26</v>
      </c>
      <c r="K3310" t="s">
        <v>1793</v>
      </c>
      <c r="L3310" t="s">
        <v>307</v>
      </c>
      <c r="M3310" t="s">
        <v>16650</v>
      </c>
      <c r="N3310" t="s">
        <v>21945</v>
      </c>
      <c r="O3310" t="s">
        <v>21946</v>
      </c>
      <c r="P3310" t="s">
        <v>1348</v>
      </c>
      <c r="Q3310" t="s">
        <v>21947</v>
      </c>
      <c r="R3310" t="s">
        <v>21948</v>
      </c>
      <c r="S3310" t="s">
        <v>21949</v>
      </c>
      <c r="T3310">
        <v>6.7</v>
      </c>
      <c r="U3310">
        <v>141963</v>
      </c>
      <c r="V3310" s="12">
        <f>W3310*1.20636999678377</f>
        <v>39810209.893864408</v>
      </c>
      <c r="W3310" s="3">
        <v>33000000</v>
      </c>
      <c r="X3310" s="13">
        <f>Y3310*1.20636999678377</f>
        <v>12462831.1003836</v>
      </c>
      <c r="Y3310" s="3">
        <v>10330853</v>
      </c>
      <c r="Z3310" s="13">
        <f>AA3310*1.20636999678377</f>
        <v>24909523.382950228</v>
      </c>
      <c r="AA3310" s="3">
        <v>20648328</v>
      </c>
      <c r="AB3310">
        <v>393</v>
      </c>
    </row>
    <row r="3311" spans="1:28" hidden="1" x14ac:dyDescent="0.2">
      <c r="A3311" t="s">
        <v>29830</v>
      </c>
      <c r="B3311" t="s">
        <v>29831</v>
      </c>
      <c r="C3311">
        <v>2012</v>
      </c>
      <c r="D3311" s="1">
        <v>41155</v>
      </c>
      <c r="E3311" t="s">
        <v>16512</v>
      </c>
      <c r="F3311" t="s">
        <v>44051</v>
      </c>
      <c r="G3311" t="s">
        <v>44032</v>
      </c>
      <c r="H3311">
        <v>104</v>
      </c>
      <c r="I3311" t="s">
        <v>29832</v>
      </c>
      <c r="J3311" t="s">
        <v>26</v>
      </c>
      <c r="K3311" t="s">
        <v>4779</v>
      </c>
      <c r="L3311" t="s">
        <v>307</v>
      </c>
      <c r="M3311" t="s">
        <v>4780</v>
      </c>
      <c r="N3311" t="s">
        <v>29833</v>
      </c>
      <c r="O3311" t="s">
        <v>29834</v>
      </c>
      <c r="P3311" t="s">
        <v>29835</v>
      </c>
      <c r="Q3311" t="s">
        <v>29836</v>
      </c>
      <c r="R3311" t="s">
        <v>29837</v>
      </c>
      <c r="S3311" t="s">
        <v>29838</v>
      </c>
      <c r="T3311">
        <v>7.2</v>
      </c>
      <c r="U3311">
        <v>19329</v>
      </c>
      <c r="W3311"/>
      <c r="X3311"/>
      <c r="Y3311">
        <v>704</v>
      </c>
      <c r="Z3311"/>
      <c r="AA3311">
        <v>712216</v>
      </c>
      <c r="AB3311">
        <v>43</v>
      </c>
    </row>
    <row r="3312" spans="1:28" x14ac:dyDescent="0.2">
      <c r="A3312" t="s">
        <v>8435</v>
      </c>
      <c r="B3312" t="s">
        <v>8436</v>
      </c>
      <c r="C3312">
        <v>2004</v>
      </c>
      <c r="D3312" t="s">
        <v>8220</v>
      </c>
      <c r="E3312" t="s">
        <v>1045</v>
      </c>
      <c r="F3312" t="s">
        <v>44032</v>
      </c>
      <c r="G3312" t="s">
        <v>44036</v>
      </c>
      <c r="H3312">
        <v>106</v>
      </c>
      <c r="I3312" t="s">
        <v>25</v>
      </c>
      <c r="J3312" t="s">
        <v>26</v>
      </c>
      <c r="K3312" t="s">
        <v>27</v>
      </c>
      <c r="M3312" t="s">
        <v>8437</v>
      </c>
      <c r="N3312" t="s">
        <v>8438</v>
      </c>
      <c r="O3312" t="s">
        <v>8439</v>
      </c>
      <c r="P3312" t="s">
        <v>6300</v>
      </c>
      <c r="Q3312" t="s">
        <v>8440</v>
      </c>
      <c r="R3312" t="s">
        <v>8441</v>
      </c>
      <c r="S3312" t="s">
        <v>8442</v>
      </c>
      <c r="T3312">
        <v>5.0999999999999996</v>
      </c>
      <c r="U3312">
        <v>20698</v>
      </c>
      <c r="V3312" s="12">
        <f>W3312*1.37009528851244</f>
        <v>41102858.655373201</v>
      </c>
      <c r="W3312" s="3">
        <v>30000000</v>
      </c>
      <c r="X3312" s="13">
        <f>Y3312*1.37009528851244</f>
        <v>12407474.695240865</v>
      </c>
      <c r="Y3312" s="3">
        <v>9055921</v>
      </c>
      <c r="Z3312" s="13">
        <f>AA3312*1.37009528851244</f>
        <v>14512295.913075697</v>
      </c>
      <c r="AA3312" s="3">
        <v>10592180</v>
      </c>
      <c r="AB3312">
        <v>111</v>
      </c>
    </row>
    <row r="3313" spans="1:28" x14ac:dyDescent="0.2">
      <c r="A3313" t="s">
        <v>8811</v>
      </c>
      <c r="B3313" t="s">
        <v>8812</v>
      </c>
      <c r="C3313">
        <v>2009</v>
      </c>
      <c r="D3313" s="1">
        <v>39854</v>
      </c>
      <c r="E3313" t="s">
        <v>16512</v>
      </c>
      <c r="F3313" t="s">
        <v>44044</v>
      </c>
      <c r="G3313" t="s">
        <v>44046</v>
      </c>
      <c r="H3313">
        <v>101</v>
      </c>
      <c r="I3313" t="s">
        <v>8813</v>
      </c>
      <c r="J3313" t="s">
        <v>26</v>
      </c>
      <c r="K3313" t="s">
        <v>75</v>
      </c>
      <c r="M3313" t="s">
        <v>1388</v>
      </c>
      <c r="N3313" t="s">
        <v>8814</v>
      </c>
      <c r="O3313" t="s">
        <v>8815</v>
      </c>
      <c r="P3313" t="s">
        <v>6791</v>
      </c>
      <c r="Q3313" t="s">
        <v>8816</v>
      </c>
      <c r="R3313" t="s">
        <v>8817</v>
      </c>
      <c r="S3313" t="s">
        <v>8818</v>
      </c>
      <c r="T3313">
        <v>5.5</v>
      </c>
      <c r="U3313">
        <v>36885</v>
      </c>
      <c r="V3313" s="12">
        <f>W3313*1.20636999678377</f>
        <v>42222949.887431949</v>
      </c>
      <c r="W3313" s="3">
        <v>35000000</v>
      </c>
      <c r="X3313" s="13">
        <f>Y3313*1.20636999678377</f>
        <v>12396221.381011184</v>
      </c>
      <c r="Y3313" s="3">
        <v>10275638</v>
      </c>
      <c r="Z3313" s="13">
        <f>AA3313*1.20636999678377</f>
        <v>21686511.710972905</v>
      </c>
      <c r="AA3313" s="3">
        <v>17976667</v>
      </c>
      <c r="AB3313">
        <v>157</v>
      </c>
    </row>
    <row r="3314" spans="1:28" x14ac:dyDescent="0.2">
      <c r="A3314" t="s">
        <v>23593</v>
      </c>
      <c r="B3314" t="s">
        <v>23594</v>
      </c>
      <c r="C3314">
        <v>2009</v>
      </c>
      <c r="D3314" s="1">
        <v>40129</v>
      </c>
      <c r="E3314" t="s">
        <v>16512</v>
      </c>
      <c r="F3314" t="s">
        <v>44044</v>
      </c>
      <c r="G3314" t="s">
        <v>44042</v>
      </c>
      <c r="H3314">
        <v>118</v>
      </c>
      <c r="I3314" t="s">
        <v>25</v>
      </c>
      <c r="J3314" t="s">
        <v>26</v>
      </c>
      <c r="K3314" t="s">
        <v>64</v>
      </c>
      <c r="L3314" t="s">
        <v>308</v>
      </c>
      <c r="M3314" t="s">
        <v>23595</v>
      </c>
      <c r="N3314" t="s">
        <v>23596</v>
      </c>
      <c r="O3314" t="s">
        <v>23597</v>
      </c>
      <c r="P3314" t="s">
        <v>23598</v>
      </c>
      <c r="Q3314" t="s">
        <v>23598</v>
      </c>
      <c r="R3314" t="s">
        <v>23599</v>
      </c>
      <c r="S3314" t="s">
        <v>23600</v>
      </c>
      <c r="T3314">
        <v>6.3</v>
      </c>
      <c r="U3314">
        <v>60835</v>
      </c>
      <c r="V3314" s="12">
        <f>W3314*1.20636999678377</f>
        <v>9650959.9742701594</v>
      </c>
      <c r="W3314" s="3">
        <v>8000000</v>
      </c>
      <c r="X3314" s="13">
        <f>Y3314*1.20636999678377</f>
        <v>12393265.774519065</v>
      </c>
      <c r="Y3314" s="3">
        <v>10273188</v>
      </c>
      <c r="Z3314" s="13">
        <f>AA3314*1.20636999678377</f>
        <v>12822893.940583659</v>
      </c>
      <c r="AA3314" s="3">
        <v>10629321</v>
      </c>
      <c r="AB3314">
        <v>197</v>
      </c>
    </row>
    <row r="3315" spans="1:28" hidden="1" x14ac:dyDescent="0.2">
      <c r="A3315" t="s">
        <v>29861</v>
      </c>
      <c r="B3315" t="s">
        <v>29862</v>
      </c>
      <c r="C3315">
        <v>2013</v>
      </c>
      <c r="D3315" t="s">
        <v>21147</v>
      </c>
      <c r="E3315" t="s">
        <v>1045</v>
      </c>
      <c r="F3315" t="s">
        <v>44034</v>
      </c>
      <c r="H3315">
        <v>85</v>
      </c>
      <c r="I3315" t="s">
        <v>25</v>
      </c>
      <c r="J3315" t="s">
        <v>26</v>
      </c>
      <c r="M3315" t="s">
        <v>29863</v>
      </c>
      <c r="N3315" t="s">
        <v>29864</v>
      </c>
      <c r="O3315" t="s">
        <v>29865</v>
      </c>
      <c r="P3315" t="s">
        <v>29866</v>
      </c>
      <c r="Q3315" t="s">
        <v>29867</v>
      </c>
      <c r="R3315" t="s">
        <v>29868</v>
      </c>
      <c r="S3315" t="s">
        <v>29869</v>
      </c>
      <c r="T3315">
        <v>5.2</v>
      </c>
      <c r="U3315">
        <v>11023</v>
      </c>
      <c r="W3315">
        <v>2000000</v>
      </c>
      <c r="X3315"/>
      <c r="Y3315"/>
      <c r="Z3315"/>
      <c r="AA3315"/>
      <c r="AB3315">
        <v>62</v>
      </c>
    </row>
    <row r="3316" spans="1:28" hidden="1" x14ac:dyDescent="0.2">
      <c r="A3316" t="s">
        <v>29870</v>
      </c>
      <c r="B3316" t="s">
        <v>29871</v>
      </c>
      <c r="C3316">
        <v>2017</v>
      </c>
      <c r="D3316" t="s">
        <v>29872</v>
      </c>
      <c r="E3316" t="s">
        <v>176</v>
      </c>
      <c r="H3316">
        <v>105</v>
      </c>
      <c r="I3316" t="s">
        <v>177</v>
      </c>
      <c r="J3316" t="s">
        <v>26</v>
      </c>
      <c r="M3316" t="s">
        <v>29873</v>
      </c>
      <c r="N3316" t="s">
        <v>29874</v>
      </c>
      <c r="O3316" t="s">
        <v>29875</v>
      </c>
      <c r="P3316" t="s">
        <v>1238</v>
      </c>
      <c r="Q3316" t="s">
        <v>29876</v>
      </c>
      <c r="R3316" t="s">
        <v>29877</v>
      </c>
      <c r="S3316" t="s">
        <v>29878</v>
      </c>
      <c r="T3316">
        <v>6.8</v>
      </c>
      <c r="U3316">
        <v>10904</v>
      </c>
      <c r="W3316"/>
      <c r="X3316"/>
      <c r="Y3316"/>
      <c r="Z3316"/>
      <c r="AA3316">
        <v>70149</v>
      </c>
      <c r="AB3316">
        <v>84</v>
      </c>
    </row>
    <row r="3317" spans="1:28" hidden="1" x14ac:dyDescent="0.2">
      <c r="A3317" t="s">
        <v>29879</v>
      </c>
      <c r="B3317" t="s">
        <v>29880</v>
      </c>
      <c r="C3317">
        <v>2015</v>
      </c>
      <c r="D3317" t="s">
        <v>29881</v>
      </c>
      <c r="E3317" t="s">
        <v>176</v>
      </c>
      <c r="F3317" t="s">
        <v>44046</v>
      </c>
      <c r="H3317">
        <v>95</v>
      </c>
      <c r="I3317" t="s">
        <v>372</v>
      </c>
      <c r="J3317" t="s">
        <v>26</v>
      </c>
      <c r="M3317" t="s">
        <v>29882</v>
      </c>
      <c r="N3317" t="s">
        <v>29883</v>
      </c>
      <c r="O3317" t="s">
        <v>29884</v>
      </c>
      <c r="P3317" t="s">
        <v>1181</v>
      </c>
      <c r="Q3317" t="s">
        <v>1181</v>
      </c>
      <c r="R3317" t="s">
        <v>29885</v>
      </c>
      <c r="S3317" t="s">
        <v>29886</v>
      </c>
      <c r="T3317">
        <v>5.6</v>
      </c>
      <c r="U3317">
        <v>41328</v>
      </c>
      <c r="W3317"/>
      <c r="X3317"/>
      <c r="Y3317">
        <v>187112</v>
      </c>
      <c r="Z3317"/>
      <c r="AA3317">
        <v>1663165</v>
      </c>
      <c r="AB3317">
        <v>252</v>
      </c>
    </row>
    <row r="3318" spans="1:28" hidden="1" x14ac:dyDescent="0.2">
      <c r="A3318" t="s">
        <v>29887</v>
      </c>
      <c r="B3318" t="s">
        <v>29888</v>
      </c>
      <c r="C3318">
        <v>2014</v>
      </c>
      <c r="D3318" t="s">
        <v>20940</v>
      </c>
      <c r="E3318" t="s">
        <v>1045</v>
      </c>
      <c r="F3318" t="s">
        <v>44032</v>
      </c>
      <c r="G3318" t="s">
        <v>44034</v>
      </c>
      <c r="H3318">
        <v>101</v>
      </c>
      <c r="I3318" t="s">
        <v>29889</v>
      </c>
      <c r="J3318" t="s">
        <v>74</v>
      </c>
      <c r="K3318" t="s">
        <v>26</v>
      </c>
      <c r="M3318" t="s">
        <v>76</v>
      </c>
      <c r="N3318" t="s">
        <v>76</v>
      </c>
      <c r="O3318" t="s">
        <v>29890</v>
      </c>
      <c r="P3318" t="s">
        <v>29891</v>
      </c>
      <c r="Q3318" t="s">
        <v>29892</v>
      </c>
      <c r="R3318" t="s">
        <v>29893</v>
      </c>
      <c r="S3318" t="s">
        <v>29894</v>
      </c>
      <c r="T3318">
        <v>7</v>
      </c>
      <c r="U3318">
        <v>16045</v>
      </c>
      <c r="W3318"/>
      <c r="X3318"/>
      <c r="Y3318">
        <v>222989</v>
      </c>
      <c r="Z3318"/>
      <c r="AA3318">
        <v>1472431</v>
      </c>
      <c r="AB3318">
        <v>56</v>
      </c>
    </row>
    <row r="3319" spans="1:28" hidden="1" x14ac:dyDescent="0.2">
      <c r="A3319" t="s">
        <v>29895</v>
      </c>
      <c r="B3319" t="s">
        <v>29896</v>
      </c>
      <c r="C3319">
        <v>2015</v>
      </c>
      <c r="D3319" t="s">
        <v>22384</v>
      </c>
      <c r="E3319" t="s">
        <v>1045</v>
      </c>
      <c r="F3319" t="s">
        <v>44044</v>
      </c>
      <c r="G3319" t="s">
        <v>44046</v>
      </c>
      <c r="H3319">
        <v>102</v>
      </c>
      <c r="I3319" t="s">
        <v>25</v>
      </c>
      <c r="J3319" t="s">
        <v>26</v>
      </c>
      <c r="M3319" t="s">
        <v>25484</v>
      </c>
      <c r="N3319" t="s">
        <v>25484</v>
      </c>
      <c r="O3319" t="s">
        <v>29897</v>
      </c>
      <c r="P3319" t="s">
        <v>25486</v>
      </c>
      <c r="Q3319" t="s">
        <v>29898</v>
      </c>
      <c r="R3319" t="s">
        <v>29899</v>
      </c>
      <c r="S3319" t="s">
        <v>29900</v>
      </c>
      <c r="T3319">
        <v>2.7</v>
      </c>
      <c r="U3319">
        <v>14252</v>
      </c>
      <c r="W3319"/>
      <c r="X3319"/>
      <c r="Y3319">
        <v>16184</v>
      </c>
      <c r="Z3319"/>
      <c r="AA3319">
        <v>16184</v>
      </c>
      <c r="AB3319">
        <v>140</v>
      </c>
    </row>
    <row r="3320" spans="1:28" hidden="1" x14ac:dyDescent="0.2">
      <c r="A3320" t="s">
        <v>29901</v>
      </c>
      <c r="B3320" t="s">
        <v>29902</v>
      </c>
      <c r="C3320">
        <v>2011</v>
      </c>
      <c r="D3320" s="1">
        <v>41030</v>
      </c>
      <c r="E3320" t="s">
        <v>16512</v>
      </c>
      <c r="F3320" t="s">
        <v>44044</v>
      </c>
      <c r="G3320" t="s">
        <v>44032</v>
      </c>
      <c r="H3320">
        <v>94</v>
      </c>
      <c r="I3320" t="s">
        <v>25</v>
      </c>
      <c r="J3320" t="s">
        <v>26</v>
      </c>
      <c r="M3320" t="s">
        <v>29903</v>
      </c>
      <c r="N3320" t="s">
        <v>29904</v>
      </c>
      <c r="O3320" t="s">
        <v>29905</v>
      </c>
      <c r="P3320" t="s">
        <v>11333</v>
      </c>
      <c r="Q3320" t="s">
        <v>29906</v>
      </c>
      <c r="R3320" t="s">
        <v>29907</v>
      </c>
      <c r="S3320" t="s">
        <v>29908</v>
      </c>
      <c r="T3320">
        <v>4.5999999999999996</v>
      </c>
      <c r="U3320">
        <v>16485</v>
      </c>
      <c r="W3320">
        <v>7000000</v>
      </c>
      <c r="X3320"/>
      <c r="Y3320"/>
      <c r="Z3320"/>
      <c r="AA3320">
        <v>291742</v>
      </c>
      <c r="AB3320">
        <v>92</v>
      </c>
    </row>
    <row r="3321" spans="1:28" hidden="1" x14ac:dyDescent="0.2">
      <c r="A3321" t="s">
        <v>29909</v>
      </c>
      <c r="B3321" t="s">
        <v>29910</v>
      </c>
      <c r="C3321">
        <v>2012</v>
      </c>
      <c r="D3321" t="s">
        <v>29911</v>
      </c>
      <c r="E3321" t="s">
        <v>16512</v>
      </c>
      <c r="F3321" t="s">
        <v>44042</v>
      </c>
      <c r="H3321">
        <v>129</v>
      </c>
      <c r="I3321" t="s">
        <v>943</v>
      </c>
      <c r="J3321" t="s">
        <v>2402</v>
      </c>
      <c r="K3321" t="s">
        <v>26</v>
      </c>
      <c r="L3321" t="s">
        <v>944</v>
      </c>
      <c r="M3321" t="s">
        <v>29912</v>
      </c>
      <c r="N3321" t="s">
        <v>29913</v>
      </c>
      <c r="O3321" t="s">
        <v>29914</v>
      </c>
      <c r="P3321" t="s">
        <v>28235</v>
      </c>
      <c r="Q3321" t="s">
        <v>29915</v>
      </c>
      <c r="R3321" t="s">
        <v>29916</v>
      </c>
      <c r="S3321" t="s">
        <v>29917</v>
      </c>
      <c r="T3321">
        <v>6.2</v>
      </c>
      <c r="U3321">
        <v>10061</v>
      </c>
      <c r="W3321"/>
      <c r="X3321"/>
      <c r="Y3321"/>
      <c r="Z3321"/>
      <c r="AA3321">
        <v>1155290</v>
      </c>
      <c r="AB3321">
        <v>129</v>
      </c>
    </row>
    <row r="3322" spans="1:28" x14ac:dyDescent="0.2">
      <c r="A3322" t="s">
        <v>5173</v>
      </c>
      <c r="B3322" t="s">
        <v>5174</v>
      </c>
      <c r="C3322">
        <v>2002</v>
      </c>
      <c r="D3322" t="s">
        <v>5156</v>
      </c>
      <c r="E3322" t="s">
        <v>1045</v>
      </c>
      <c r="H3322">
        <v>94</v>
      </c>
      <c r="I3322" t="s">
        <v>97</v>
      </c>
      <c r="J3322" t="s">
        <v>26</v>
      </c>
      <c r="K3322" t="s">
        <v>74</v>
      </c>
      <c r="L3322" t="s">
        <v>308</v>
      </c>
      <c r="M3322" t="s">
        <v>5175</v>
      </c>
      <c r="N3322" t="s">
        <v>5176</v>
      </c>
      <c r="O3322" t="s">
        <v>5177</v>
      </c>
      <c r="P3322" t="s">
        <v>4993</v>
      </c>
      <c r="Q3322" t="s">
        <v>5178</v>
      </c>
      <c r="R3322" t="s">
        <v>5179</v>
      </c>
      <c r="S3322" t="s">
        <v>5180</v>
      </c>
      <c r="T3322">
        <v>4.9000000000000004</v>
      </c>
      <c r="U3322">
        <v>29976</v>
      </c>
      <c r="V3322" s="12">
        <f>W3322*1.43863813229572</f>
        <v>28772762.645914402</v>
      </c>
      <c r="W3322" s="3">
        <v>20000000</v>
      </c>
      <c r="X3322" s="13">
        <f>Y3322*1.43863813229572</f>
        <v>12372469.206147861</v>
      </c>
      <c r="Y3322" s="3">
        <v>8600126</v>
      </c>
      <c r="Z3322" s="13">
        <f>AA3322*1.43863813229572</f>
        <v>21608766.268054478</v>
      </c>
      <c r="AA3322" s="3">
        <v>15020293</v>
      </c>
      <c r="AB3322">
        <v>139</v>
      </c>
    </row>
    <row r="3323" spans="1:28" x14ac:dyDescent="0.2">
      <c r="A3323" t="s">
        <v>41938</v>
      </c>
      <c r="B3323" t="s">
        <v>41939</v>
      </c>
      <c r="C3323">
        <v>2018</v>
      </c>
      <c r="D3323" t="s">
        <v>33156</v>
      </c>
      <c r="E3323" t="s">
        <v>16512</v>
      </c>
      <c r="F3323" t="s">
        <v>44033</v>
      </c>
      <c r="G3323" t="s">
        <v>44042</v>
      </c>
      <c r="H3323">
        <v>100</v>
      </c>
      <c r="I3323" t="s">
        <v>360</v>
      </c>
      <c r="J3323" t="s">
        <v>26</v>
      </c>
      <c r="M3323" t="s">
        <v>10266</v>
      </c>
      <c r="N3323" t="s">
        <v>10266</v>
      </c>
      <c r="O3323" t="s">
        <v>41940</v>
      </c>
      <c r="P3323" t="s">
        <v>33502</v>
      </c>
      <c r="Q3323" t="s">
        <v>33502</v>
      </c>
      <c r="R3323" t="s">
        <v>41941</v>
      </c>
      <c r="S3323" t="s">
        <v>41942</v>
      </c>
      <c r="T3323">
        <v>7.5</v>
      </c>
      <c r="U3323">
        <v>147824</v>
      </c>
      <c r="V3323" s="12">
        <f>W3323*1.03068014830331</f>
        <v>5153400.7415165491</v>
      </c>
      <c r="W3323" s="3">
        <v>5000000</v>
      </c>
      <c r="X3323" s="13">
        <f>Y3323*1.03068014830331</f>
        <v>12344590.124648022</v>
      </c>
      <c r="Y3323" s="3">
        <v>11977130</v>
      </c>
      <c r="Z3323" s="13">
        <f>AA3323*1.03068014830331</f>
        <v>17153423.155105144</v>
      </c>
      <c r="AA3323" s="3">
        <v>16642819</v>
      </c>
      <c r="AB3323">
        <v>1163</v>
      </c>
    </row>
    <row r="3324" spans="1:28" hidden="1" x14ac:dyDescent="0.2">
      <c r="A3324" t="s">
        <v>29931</v>
      </c>
      <c r="B3324" t="s">
        <v>29932</v>
      </c>
      <c r="C3324">
        <v>2016</v>
      </c>
      <c r="D3324" s="1">
        <v>43070</v>
      </c>
      <c r="E3324" t="s">
        <v>176</v>
      </c>
      <c r="F3324" t="s">
        <v>44045</v>
      </c>
      <c r="G3324" t="s">
        <v>44042</v>
      </c>
      <c r="H3324">
        <v>148</v>
      </c>
      <c r="I3324" t="s">
        <v>29933</v>
      </c>
      <c r="J3324" t="s">
        <v>26</v>
      </c>
      <c r="K3324" t="s">
        <v>3274</v>
      </c>
      <c r="M3324" t="s">
        <v>16684</v>
      </c>
      <c r="N3324" t="s">
        <v>16684</v>
      </c>
      <c r="O3324" t="s">
        <v>29934</v>
      </c>
      <c r="P3324" t="s">
        <v>1942</v>
      </c>
      <c r="Q3324" t="s">
        <v>29935</v>
      </c>
      <c r="R3324" t="s">
        <v>29936</v>
      </c>
      <c r="S3324" t="s">
        <v>29937</v>
      </c>
      <c r="T3324">
        <v>7.1</v>
      </c>
      <c r="U3324">
        <v>35058</v>
      </c>
      <c r="W3324" t="s">
        <v>11577</v>
      </c>
      <c r="X3324"/>
      <c r="Y3324"/>
      <c r="Z3324"/>
      <c r="AA3324">
        <v>2140941</v>
      </c>
      <c r="AB3324">
        <v>295</v>
      </c>
    </row>
    <row r="3325" spans="1:28" x14ac:dyDescent="0.2">
      <c r="A3325" t="s">
        <v>25813</v>
      </c>
      <c r="B3325" t="s">
        <v>25814</v>
      </c>
      <c r="C3325">
        <v>2011</v>
      </c>
      <c r="D3325" s="1">
        <v>40759</v>
      </c>
      <c r="E3325" t="s">
        <v>16512</v>
      </c>
      <c r="F3325" t="s">
        <v>44034</v>
      </c>
      <c r="G3325" t="s">
        <v>44042</v>
      </c>
      <c r="H3325">
        <v>104</v>
      </c>
      <c r="I3325" t="s">
        <v>25</v>
      </c>
      <c r="J3325" t="s">
        <v>26</v>
      </c>
      <c r="M3325" t="s">
        <v>2293</v>
      </c>
      <c r="N3325" t="s">
        <v>25815</v>
      </c>
      <c r="O3325" t="s">
        <v>25816</v>
      </c>
      <c r="P3325" t="s">
        <v>1391</v>
      </c>
      <c r="Q3325" t="s">
        <v>25817</v>
      </c>
      <c r="R3325" t="s">
        <v>25818</v>
      </c>
      <c r="S3325" t="s">
        <v>25819</v>
      </c>
      <c r="T3325">
        <v>5.4</v>
      </c>
      <c r="U3325">
        <v>93316</v>
      </c>
      <c r="V3325" s="13">
        <v>45000000</v>
      </c>
      <c r="W3325" s="3">
        <v>50000000</v>
      </c>
      <c r="X3325" s="13">
        <f>Y3325*1.1505830469594</f>
        <v>12335438.815692278</v>
      </c>
      <c r="Y3325" s="3">
        <v>10721033</v>
      </c>
      <c r="Z3325" s="13">
        <f>AA3325*1.1505830469594</f>
        <v>47070247.748051785</v>
      </c>
      <c r="AA3325" s="3">
        <v>40909909</v>
      </c>
      <c r="AB3325">
        <v>241</v>
      </c>
    </row>
    <row r="3326" spans="1:28" x14ac:dyDescent="0.2">
      <c r="A3326" t="s">
        <v>41064</v>
      </c>
      <c r="B3326" t="s">
        <v>41065</v>
      </c>
      <c r="C3326">
        <v>2019</v>
      </c>
      <c r="D3326" s="1">
        <v>43716</v>
      </c>
      <c r="E3326" t="s">
        <v>16512</v>
      </c>
      <c r="F3326" t="s">
        <v>44044</v>
      </c>
      <c r="G3326" t="s">
        <v>44032</v>
      </c>
      <c r="H3326">
        <v>102</v>
      </c>
      <c r="I3326" t="s">
        <v>433</v>
      </c>
      <c r="J3326" t="s">
        <v>26</v>
      </c>
      <c r="K3326" t="s">
        <v>975</v>
      </c>
      <c r="M3326" t="s">
        <v>41066</v>
      </c>
      <c r="N3326" t="s">
        <v>41067</v>
      </c>
      <c r="O3326" t="s">
        <v>41068</v>
      </c>
      <c r="P3326" t="s">
        <v>23690</v>
      </c>
      <c r="Q3326" t="s">
        <v>41069</v>
      </c>
      <c r="R3326" t="s">
        <v>41070</v>
      </c>
      <c r="S3326" t="s">
        <v>41071</v>
      </c>
      <c r="T3326">
        <v>5.5</v>
      </c>
      <c r="U3326">
        <v>13851</v>
      </c>
      <c r="V3326" s="12">
        <f>W3326*1.01233684194057</f>
        <v>38468799.993741661</v>
      </c>
      <c r="W3326" s="3">
        <v>38000000</v>
      </c>
      <c r="X3326" s="13">
        <f>Y3326*1.01233684194057</f>
        <v>12330295.129615085</v>
      </c>
      <c r="Y3326" s="3">
        <v>12180032</v>
      </c>
      <c r="Z3326" s="13">
        <f>AA3326*1.01233684194057</f>
        <v>16177175.128989251</v>
      </c>
      <c r="AA3326" s="3">
        <v>15980032</v>
      </c>
      <c r="AB3326">
        <v>268</v>
      </c>
    </row>
    <row r="3327" spans="1:28" hidden="1" x14ac:dyDescent="0.2">
      <c r="A3327" t="s">
        <v>29954</v>
      </c>
      <c r="B3327" t="s">
        <v>29955</v>
      </c>
      <c r="C3327">
        <v>2016</v>
      </c>
      <c r="D3327" s="1">
        <v>43260</v>
      </c>
      <c r="E3327" t="s">
        <v>44041</v>
      </c>
      <c r="F3327" t="s">
        <v>44032</v>
      </c>
      <c r="G3327" t="s">
        <v>44042</v>
      </c>
      <c r="H3327">
        <v>92</v>
      </c>
      <c r="I3327" t="s">
        <v>29956</v>
      </c>
      <c r="J3327" t="s">
        <v>26</v>
      </c>
      <c r="M3327" t="s">
        <v>29957</v>
      </c>
      <c r="N3327" t="s">
        <v>29958</v>
      </c>
      <c r="O3327" t="s">
        <v>29959</v>
      </c>
      <c r="P3327" t="s">
        <v>957</v>
      </c>
      <c r="Q3327" t="s">
        <v>29960</v>
      </c>
      <c r="R3327" t="s">
        <v>29961</v>
      </c>
      <c r="S3327" t="s">
        <v>29962</v>
      </c>
      <c r="T3327">
        <v>4.8</v>
      </c>
      <c r="U3327">
        <v>13766</v>
      </c>
      <c r="W3327" t="s">
        <v>29963</v>
      </c>
      <c r="X3327"/>
      <c r="Y3327"/>
      <c r="Z3327"/>
      <c r="AA3327">
        <v>25396</v>
      </c>
      <c r="AB3327">
        <v>141</v>
      </c>
    </row>
    <row r="3328" spans="1:28" x14ac:dyDescent="0.2">
      <c r="A3328" t="s">
        <v>38260</v>
      </c>
      <c r="B3328" t="s">
        <v>38261</v>
      </c>
      <c r="C3328">
        <v>2019</v>
      </c>
      <c r="D3328" s="1">
        <v>43773</v>
      </c>
      <c r="E3328" t="s">
        <v>176</v>
      </c>
      <c r="F3328" t="s">
        <v>44036</v>
      </c>
      <c r="H3328">
        <v>105</v>
      </c>
      <c r="I3328" t="s">
        <v>25</v>
      </c>
      <c r="J3328" t="s">
        <v>26</v>
      </c>
      <c r="M3328" t="s">
        <v>38262</v>
      </c>
      <c r="N3328" t="s">
        <v>38263</v>
      </c>
      <c r="O3328" t="s">
        <v>38264</v>
      </c>
      <c r="P3328" t="s">
        <v>38265</v>
      </c>
      <c r="Q3328" t="s">
        <v>38266</v>
      </c>
      <c r="R3328" t="s">
        <v>38267</v>
      </c>
      <c r="S3328" t="s">
        <v>38268</v>
      </c>
      <c r="T3328">
        <v>5.4</v>
      </c>
      <c r="U3328">
        <v>30745</v>
      </c>
      <c r="V3328" s="12">
        <f>W3328*1.01233684194057</f>
        <v>14172715.787167981</v>
      </c>
      <c r="W3328" s="3">
        <v>14000000</v>
      </c>
      <c r="X3328" s="13">
        <f>Y3328*1.01233684194057</f>
        <v>12288316.557790335</v>
      </c>
      <c r="Y3328" s="3">
        <v>12138565</v>
      </c>
      <c r="Z3328" s="13">
        <f>AA3328*1.01233684194057</f>
        <v>70593772.945399582</v>
      </c>
      <c r="AA3328" s="3">
        <v>69733482</v>
      </c>
      <c r="AB3328">
        <v>761</v>
      </c>
    </row>
    <row r="3329" spans="1:28" hidden="1" x14ac:dyDescent="0.2">
      <c r="A3329" t="s">
        <v>29971</v>
      </c>
      <c r="B3329" t="s">
        <v>29972</v>
      </c>
      <c r="C3329">
        <v>2013</v>
      </c>
      <c r="D3329" t="s">
        <v>24362</v>
      </c>
      <c r="E3329" t="s">
        <v>3496</v>
      </c>
      <c r="F3329" t="s">
        <v>44045</v>
      </c>
      <c r="G3329" t="s">
        <v>44042</v>
      </c>
      <c r="H3329">
        <v>100</v>
      </c>
      <c r="I3329" t="s">
        <v>29973</v>
      </c>
      <c r="J3329" t="s">
        <v>26</v>
      </c>
      <c r="K3329" t="s">
        <v>75</v>
      </c>
      <c r="M3329" t="s">
        <v>309</v>
      </c>
      <c r="N3329" t="s">
        <v>29974</v>
      </c>
      <c r="O3329" t="s">
        <v>29975</v>
      </c>
      <c r="P3329" t="s">
        <v>29976</v>
      </c>
      <c r="Q3329" t="s">
        <v>29977</v>
      </c>
      <c r="R3329" t="s">
        <v>29978</v>
      </c>
      <c r="S3329" t="s">
        <v>29979</v>
      </c>
      <c r="T3329">
        <v>5.7</v>
      </c>
      <c r="U3329">
        <v>22537</v>
      </c>
      <c r="W3329"/>
      <c r="X3329"/>
      <c r="Y3329"/>
      <c r="Z3329"/>
      <c r="AA3329">
        <v>5217347</v>
      </c>
      <c r="AB3329">
        <v>132</v>
      </c>
    </row>
    <row r="3330" spans="1:28" x14ac:dyDescent="0.2">
      <c r="A3330" t="s">
        <v>7305</v>
      </c>
      <c r="B3330" t="s">
        <v>7306</v>
      </c>
      <c r="C3330">
        <v>2004</v>
      </c>
      <c r="D3330" s="1">
        <v>38417</v>
      </c>
      <c r="E3330" t="s">
        <v>1045</v>
      </c>
      <c r="F3330" t="s">
        <v>44032</v>
      </c>
      <c r="H3330">
        <v>92</v>
      </c>
      <c r="I3330" t="s">
        <v>433</v>
      </c>
      <c r="J3330" t="s">
        <v>26</v>
      </c>
      <c r="M3330" t="s">
        <v>7307</v>
      </c>
      <c r="N3330" t="s">
        <v>7308</v>
      </c>
      <c r="O3330" t="s">
        <v>7309</v>
      </c>
      <c r="P3330" t="s">
        <v>7310</v>
      </c>
      <c r="Q3330" t="s">
        <v>7311</v>
      </c>
      <c r="R3330" t="s">
        <v>7312</v>
      </c>
      <c r="S3330" t="s">
        <v>7313</v>
      </c>
      <c r="T3330">
        <v>6.7</v>
      </c>
      <c r="U3330">
        <v>44164</v>
      </c>
      <c r="V3330" s="12">
        <f>W3330*1.37009528851244</f>
        <v>6850476.4425622001</v>
      </c>
      <c r="W3330" s="3">
        <v>5000000</v>
      </c>
      <c r="X3330" s="13">
        <f>Y3330*1.37009528851244</f>
        <v>12249449.274759129</v>
      </c>
      <c r="Y3330" s="3">
        <v>8940582</v>
      </c>
      <c r="Z3330" s="13">
        <f>AA3330*1.37009528851244</f>
        <v>14078426.467967173</v>
      </c>
      <c r="AA3330" s="3">
        <v>10275509</v>
      </c>
      <c r="AB3330">
        <v>330</v>
      </c>
    </row>
    <row r="3331" spans="1:28" x14ac:dyDescent="0.2">
      <c r="A3331" t="s">
        <v>21153</v>
      </c>
      <c r="B3331" t="s">
        <v>21154</v>
      </c>
      <c r="C3331">
        <v>2009</v>
      </c>
      <c r="D3331" t="s">
        <v>17284</v>
      </c>
      <c r="E3331" t="s">
        <v>44041</v>
      </c>
      <c r="F3331" t="s">
        <v>44032</v>
      </c>
      <c r="G3331" t="s">
        <v>44045</v>
      </c>
      <c r="H3331">
        <v>152</v>
      </c>
      <c r="I3331" t="s">
        <v>21155</v>
      </c>
      <c r="J3331" t="s">
        <v>74</v>
      </c>
      <c r="K3331" t="s">
        <v>26</v>
      </c>
      <c r="M3331" t="s">
        <v>21156</v>
      </c>
      <c r="N3331" t="s">
        <v>21157</v>
      </c>
      <c r="O3331" t="s">
        <v>21158</v>
      </c>
      <c r="P3331" t="s">
        <v>9933</v>
      </c>
      <c r="Q3331" t="s">
        <v>21159</v>
      </c>
      <c r="R3331" t="s">
        <v>21160</v>
      </c>
      <c r="S3331" t="s">
        <v>21161</v>
      </c>
      <c r="T3331">
        <v>7.8</v>
      </c>
      <c r="U3331">
        <v>206095</v>
      </c>
      <c r="V3331" s="12">
        <f>W3331*1.20636999678377</f>
        <v>15682809.958189011</v>
      </c>
      <c r="W3331" s="3">
        <v>13000000</v>
      </c>
      <c r="X3331" s="13">
        <f>Y3331*1.20636999678377</f>
        <v>12178510.200431611</v>
      </c>
      <c r="Y3331" s="3">
        <v>10095170</v>
      </c>
      <c r="Z3331" s="13">
        <f>AA3331*1.20636999678377</f>
        <v>125962158.11817992</v>
      </c>
      <c r="AA3331" s="3">
        <v>104414200</v>
      </c>
      <c r="AB3331">
        <v>318</v>
      </c>
    </row>
    <row r="3332" spans="1:28" hidden="1" x14ac:dyDescent="0.2">
      <c r="A3332" t="s">
        <v>29994</v>
      </c>
      <c r="B3332" t="s">
        <v>29996</v>
      </c>
      <c r="C3332">
        <v>2012</v>
      </c>
      <c r="D3332" t="s">
        <v>28032</v>
      </c>
      <c r="E3332" t="s">
        <v>1045</v>
      </c>
      <c r="F3332" t="s">
        <v>44032</v>
      </c>
      <c r="H3332">
        <v>84</v>
      </c>
      <c r="I3332" t="s">
        <v>5128</v>
      </c>
      <c r="J3332" t="s">
        <v>27</v>
      </c>
      <c r="K3332" t="s">
        <v>308</v>
      </c>
      <c r="L3332" t="s">
        <v>934</v>
      </c>
      <c r="M3332" t="s">
        <v>29997</v>
      </c>
      <c r="N3332" t="s">
        <v>29998</v>
      </c>
      <c r="O3332" t="s">
        <v>29999</v>
      </c>
      <c r="P3332" t="s">
        <v>1440</v>
      </c>
      <c r="Q3332" t="s">
        <v>30000</v>
      </c>
      <c r="R3332" t="s">
        <v>30001</v>
      </c>
      <c r="S3332" t="s">
        <v>30002</v>
      </c>
      <c r="T3332">
        <v>6.6</v>
      </c>
      <c r="U3332">
        <v>15954</v>
      </c>
      <c r="W3332"/>
      <c r="X3332"/>
      <c r="Y3332">
        <v>342667</v>
      </c>
      <c r="Z3332"/>
      <c r="AA3332">
        <v>9245235</v>
      </c>
      <c r="AB3332">
        <v>29</v>
      </c>
    </row>
    <row r="3333" spans="1:28" x14ac:dyDescent="0.2">
      <c r="A3333" t="s">
        <v>16925</v>
      </c>
      <c r="B3333" t="s">
        <v>16926</v>
      </c>
      <c r="C3333">
        <v>2007</v>
      </c>
      <c r="D3333" t="s">
        <v>13085</v>
      </c>
      <c r="E3333" t="s">
        <v>176</v>
      </c>
      <c r="F3333" t="s">
        <v>44042</v>
      </c>
      <c r="H3333">
        <v>122</v>
      </c>
      <c r="I3333" t="s">
        <v>25</v>
      </c>
      <c r="J3333" t="s">
        <v>26</v>
      </c>
      <c r="K3333" t="s">
        <v>361</v>
      </c>
      <c r="M3333" t="s">
        <v>14141</v>
      </c>
      <c r="N3333" t="s">
        <v>16927</v>
      </c>
      <c r="O3333" t="s">
        <v>16928</v>
      </c>
      <c r="P3333" t="s">
        <v>1096</v>
      </c>
      <c r="Q3333" t="s">
        <v>16929</v>
      </c>
      <c r="R3333" t="s">
        <v>16930</v>
      </c>
      <c r="S3333" t="s">
        <v>16931</v>
      </c>
      <c r="T3333">
        <v>6.8</v>
      </c>
      <c r="U3333">
        <v>53672</v>
      </c>
      <c r="V3333" s="12">
        <f>W3333*1.24823238899982</f>
        <v>34326390.697495051</v>
      </c>
      <c r="W3333" s="3">
        <v>27500000</v>
      </c>
      <c r="X3333" s="13">
        <f>Y3333*1.24823238899982</f>
        <v>12152846.709759751</v>
      </c>
      <c r="Y3333" s="3">
        <v>9736045</v>
      </c>
      <c r="Z3333" s="13">
        <f>AA3333*144548551.06</f>
        <v>3912406300536465</v>
      </c>
      <c r="AA3333" s="3">
        <v>27066382</v>
      </c>
      <c r="AB3333">
        <v>212</v>
      </c>
    </row>
    <row r="3334" spans="1:28" x14ac:dyDescent="0.2">
      <c r="A3334" t="s">
        <v>17138</v>
      </c>
      <c r="B3334" t="s">
        <v>17139</v>
      </c>
      <c r="C3334">
        <v>2015</v>
      </c>
      <c r="D3334" t="s">
        <v>17140</v>
      </c>
      <c r="E3334" t="s">
        <v>44035</v>
      </c>
      <c r="F3334" t="s">
        <v>44032</v>
      </c>
      <c r="G3334" t="s">
        <v>44036</v>
      </c>
      <c r="H3334">
        <v>119</v>
      </c>
      <c r="I3334" t="s">
        <v>17141</v>
      </c>
      <c r="J3334" t="s">
        <v>26</v>
      </c>
      <c r="K3334" t="s">
        <v>27</v>
      </c>
      <c r="L3334" t="s">
        <v>307</v>
      </c>
      <c r="M3334" t="s">
        <v>17142</v>
      </c>
      <c r="N3334" t="s">
        <v>17143</v>
      </c>
      <c r="O3334" t="s">
        <v>17144</v>
      </c>
      <c r="P3334" t="s">
        <v>15766</v>
      </c>
      <c r="Q3334" t="s">
        <v>17145</v>
      </c>
      <c r="R3334" t="s">
        <v>17146</v>
      </c>
      <c r="S3334" t="s">
        <v>17147</v>
      </c>
      <c r="T3334">
        <v>7.1</v>
      </c>
      <c r="U3334">
        <v>159718</v>
      </c>
      <c r="V3334" s="12">
        <f>W3334*1.09195121025074</f>
        <v>16379268.1537611</v>
      </c>
      <c r="W3334" s="3">
        <v>15000000</v>
      </c>
      <c r="X3334" s="13">
        <f>Y3334*1.09195121025074</f>
        <v>12135965.405848509</v>
      </c>
      <c r="Y3334" s="3">
        <v>11114018</v>
      </c>
      <c r="Z3334" s="13">
        <f>AA3334*1.09195121025074</f>
        <v>70094011.227688208</v>
      </c>
      <c r="AA3334" s="3">
        <v>64191523</v>
      </c>
      <c r="AB3334">
        <v>294</v>
      </c>
    </row>
    <row r="3335" spans="1:28" hidden="1" x14ac:dyDescent="0.2">
      <c r="A3335" t="s">
        <v>30019</v>
      </c>
      <c r="B3335" t="s">
        <v>30020</v>
      </c>
      <c r="C3335">
        <v>2013</v>
      </c>
      <c r="D3335" s="1">
        <v>41457</v>
      </c>
      <c r="E3335" t="s">
        <v>16512</v>
      </c>
      <c r="F3335" t="s">
        <v>44042</v>
      </c>
      <c r="H3335">
        <v>85</v>
      </c>
      <c r="I3335" t="s">
        <v>25</v>
      </c>
      <c r="J3335" t="s">
        <v>26</v>
      </c>
      <c r="M3335" t="s">
        <v>30021</v>
      </c>
      <c r="N3335" t="s">
        <v>30021</v>
      </c>
      <c r="O3335" t="s">
        <v>30022</v>
      </c>
      <c r="P3335" t="s">
        <v>2569</v>
      </c>
      <c r="Q3335" t="s">
        <v>30023</v>
      </c>
      <c r="R3335" t="s">
        <v>30024</v>
      </c>
      <c r="S3335" t="s">
        <v>30025</v>
      </c>
      <c r="T3335">
        <v>4.9000000000000004</v>
      </c>
      <c r="U3335">
        <v>14404</v>
      </c>
      <c r="W3335">
        <v>5000000</v>
      </c>
      <c r="X3335"/>
      <c r="Y3335"/>
      <c r="Z3335"/>
      <c r="AA3335">
        <v>1473445</v>
      </c>
      <c r="AB3335">
        <v>87</v>
      </c>
    </row>
    <row r="3336" spans="1:28" hidden="1" x14ac:dyDescent="0.2">
      <c r="A3336" t="s">
        <v>30026</v>
      </c>
      <c r="B3336" t="s">
        <v>30027</v>
      </c>
      <c r="C3336">
        <v>2011</v>
      </c>
      <c r="D3336" t="s">
        <v>30028</v>
      </c>
      <c r="E3336" t="s">
        <v>1045</v>
      </c>
      <c r="F3336" t="s">
        <v>44044</v>
      </c>
      <c r="G3336" t="s">
        <v>44032</v>
      </c>
      <c r="H3336">
        <v>105</v>
      </c>
      <c r="I3336" t="s">
        <v>25</v>
      </c>
      <c r="J3336" t="s">
        <v>26</v>
      </c>
      <c r="M3336" t="s">
        <v>23140</v>
      </c>
      <c r="N3336" t="s">
        <v>23140</v>
      </c>
      <c r="O3336" t="s">
        <v>30029</v>
      </c>
      <c r="P3336" t="s">
        <v>30030</v>
      </c>
      <c r="Q3336" t="s">
        <v>30031</v>
      </c>
      <c r="R3336" t="s">
        <v>30032</v>
      </c>
      <c r="S3336" t="s">
        <v>30033</v>
      </c>
      <c r="T3336">
        <v>7.2</v>
      </c>
      <c r="U3336">
        <v>67436</v>
      </c>
      <c r="W3336"/>
      <c r="X3336"/>
      <c r="Y3336">
        <v>122550</v>
      </c>
      <c r="Z3336"/>
      <c r="AA3336">
        <v>393880</v>
      </c>
      <c r="AB3336">
        <v>223</v>
      </c>
    </row>
    <row r="3337" spans="1:28" x14ac:dyDescent="0.2">
      <c r="A3337" t="s">
        <v>31462</v>
      </c>
      <c r="B3337" t="s">
        <v>31463</v>
      </c>
      <c r="C3337">
        <v>2013</v>
      </c>
      <c r="D3337" t="s">
        <v>25359</v>
      </c>
      <c r="E3337" t="s">
        <v>16512</v>
      </c>
      <c r="F3337" t="s">
        <v>44044</v>
      </c>
      <c r="G3337" t="s">
        <v>44032</v>
      </c>
      <c r="H3337">
        <v>118</v>
      </c>
      <c r="I3337" t="s">
        <v>25</v>
      </c>
      <c r="J3337" t="s">
        <v>26</v>
      </c>
      <c r="K3337" t="s">
        <v>27</v>
      </c>
      <c r="L3337" t="s">
        <v>13773</v>
      </c>
      <c r="M3337" t="s">
        <v>21156</v>
      </c>
      <c r="N3337" t="s">
        <v>2667</v>
      </c>
      <c r="O3337" t="s">
        <v>31464</v>
      </c>
      <c r="P3337" t="s">
        <v>968</v>
      </c>
      <c r="Q3337" t="s">
        <v>31465</v>
      </c>
      <c r="R3337" t="s">
        <v>31466</v>
      </c>
      <c r="S3337" t="s">
        <v>31467</v>
      </c>
      <c r="T3337">
        <v>6.5</v>
      </c>
      <c r="U3337">
        <v>63190</v>
      </c>
      <c r="V3337" s="12">
        <f>W3337*1.11098185502045</f>
        <v>33329455.650613498</v>
      </c>
      <c r="W3337" s="3">
        <v>30000000</v>
      </c>
      <c r="X3337" s="13">
        <f>Y3337*1.11098185502045</f>
        <v>12104475.050095033</v>
      </c>
      <c r="Y3337" s="3">
        <v>10895295</v>
      </c>
      <c r="Z3337" s="13">
        <f>AA3337*1.11098185502045</f>
        <v>20080484.86685947</v>
      </c>
      <c r="AA3337" s="3">
        <v>18074539</v>
      </c>
      <c r="AB3337">
        <v>141</v>
      </c>
    </row>
    <row r="3338" spans="1:28" x14ac:dyDescent="0.2">
      <c r="A3338" t="s">
        <v>20752</v>
      </c>
      <c r="B3338" t="s">
        <v>20753</v>
      </c>
      <c r="C3338">
        <v>2009</v>
      </c>
      <c r="D3338" s="1">
        <v>40030</v>
      </c>
      <c r="E3338" t="s">
        <v>16512</v>
      </c>
      <c r="F3338" t="s">
        <v>44038</v>
      </c>
      <c r="G3338" t="s">
        <v>44044</v>
      </c>
      <c r="H3338">
        <v>84</v>
      </c>
      <c r="I3338" t="s">
        <v>25</v>
      </c>
      <c r="J3338" t="s">
        <v>26</v>
      </c>
      <c r="K3338" t="s">
        <v>27</v>
      </c>
      <c r="M3338" t="s">
        <v>20754</v>
      </c>
      <c r="N3338" t="s">
        <v>20755</v>
      </c>
      <c r="O3338" t="s">
        <v>20756</v>
      </c>
      <c r="P3338" t="s">
        <v>20757</v>
      </c>
      <c r="Q3338" t="s">
        <v>20758</v>
      </c>
      <c r="R3338" t="s">
        <v>20759</v>
      </c>
      <c r="S3338" t="s">
        <v>20760</v>
      </c>
      <c r="T3338">
        <v>5.8</v>
      </c>
      <c r="U3338">
        <v>10094</v>
      </c>
      <c r="V3338" s="12">
        <f>W3338*1.20636999678377</f>
        <v>3619109.99035131</v>
      </c>
      <c r="W3338" s="3">
        <v>3000000</v>
      </c>
      <c r="X3338" s="13">
        <f>Y3338*1.20636999678377</f>
        <v>12096328.657140711</v>
      </c>
      <c r="Y3338" s="3">
        <v>10027047</v>
      </c>
      <c r="Z3338" s="13">
        <f>AA3338*1.20636999678377</f>
        <v>12271821.713312838</v>
      </c>
      <c r="AA3338" s="3">
        <v>10172519</v>
      </c>
      <c r="AB3338">
        <v>23</v>
      </c>
    </row>
    <row r="3339" spans="1:28" x14ac:dyDescent="0.2">
      <c r="A3339" t="s">
        <v>14243</v>
      </c>
      <c r="B3339" t="s">
        <v>14244</v>
      </c>
      <c r="C3339">
        <v>2006</v>
      </c>
      <c r="D3339" s="1">
        <v>39116</v>
      </c>
      <c r="E3339" t="s">
        <v>176</v>
      </c>
      <c r="F3339" t="s">
        <v>44057</v>
      </c>
      <c r="H3339">
        <v>116</v>
      </c>
      <c r="I3339" t="s">
        <v>25</v>
      </c>
      <c r="J3339" t="s">
        <v>26</v>
      </c>
      <c r="M3339" t="s">
        <v>11354</v>
      </c>
      <c r="N3339" t="s">
        <v>11354</v>
      </c>
      <c r="O3339" t="s">
        <v>14245</v>
      </c>
      <c r="P3339" t="s">
        <v>732</v>
      </c>
      <c r="Q3339" t="s">
        <v>14246</v>
      </c>
      <c r="R3339" t="s">
        <v>14247</v>
      </c>
      <c r="S3339" t="s">
        <v>14248</v>
      </c>
      <c r="T3339">
        <v>6.9</v>
      </c>
      <c r="U3339">
        <v>60390</v>
      </c>
      <c r="V3339" s="12">
        <f>W3339*1.28378472222222</f>
        <v>19256770.833333302</v>
      </c>
      <c r="W3339" s="3">
        <v>15000000</v>
      </c>
      <c r="X3339" s="13">
        <f>Y3339*1.28378472222222</f>
        <v>12063558.142708313</v>
      </c>
      <c r="Y3339" s="3">
        <v>9396870</v>
      </c>
      <c r="Z3339" s="13">
        <f>AA3339*1.28378472222222</f>
        <v>14002862.600868031</v>
      </c>
      <c r="AA3339" s="3">
        <v>10907485</v>
      </c>
      <c r="AB3339">
        <v>224</v>
      </c>
    </row>
    <row r="3340" spans="1:28" hidden="1" x14ac:dyDescent="0.2">
      <c r="A3340" t="s">
        <v>30057</v>
      </c>
      <c r="B3340" t="s">
        <v>30058</v>
      </c>
      <c r="C3340">
        <v>2014</v>
      </c>
      <c r="D3340" t="s">
        <v>24318</v>
      </c>
      <c r="E3340" t="s">
        <v>44043</v>
      </c>
      <c r="F3340" t="s">
        <v>44044</v>
      </c>
      <c r="G3340" t="s">
        <v>44032</v>
      </c>
      <c r="H3340">
        <v>114</v>
      </c>
      <c r="I3340" t="s">
        <v>30059</v>
      </c>
      <c r="J3340" t="s">
        <v>4428</v>
      </c>
      <c r="K3340" t="s">
        <v>26</v>
      </c>
      <c r="M3340" t="s">
        <v>30060</v>
      </c>
      <c r="N3340" t="s">
        <v>30061</v>
      </c>
      <c r="O3340" t="s">
        <v>30062</v>
      </c>
      <c r="P3340" t="s">
        <v>30063</v>
      </c>
      <c r="Q3340" t="s">
        <v>30064</v>
      </c>
      <c r="R3340" t="s">
        <v>30065</v>
      </c>
      <c r="S3340" t="s">
        <v>30066</v>
      </c>
      <c r="T3340">
        <v>7.2</v>
      </c>
      <c r="U3340">
        <v>20096</v>
      </c>
      <c r="W3340"/>
      <c r="X3340"/>
      <c r="Y3340">
        <v>17484</v>
      </c>
      <c r="Z3340"/>
      <c r="AA3340">
        <v>4809022</v>
      </c>
      <c r="AB3340">
        <v>35</v>
      </c>
    </row>
    <row r="3341" spans="1:28" x14ac:dyDescent="0.2">
      <c r="A3341" t="s">
        <v>4743</v>
      </c>
      <c r="B3341" t="s">
        <v>4744</v>
      </c>
      <c r="C3341">
        <v>2002</v>
      </c>
      <c r="D3341" s="1">
        <v>37804</v>
      </c>
      <c r="E3341" t="s">
        <v>1045</v>
      </c>
      <c r="F3341" t="s">
        <v>44032</v>
      </c>
      <c r="G3341" t="s">
        <v>44036</v>
      </c>
      <c r="H3341">
        <v>97</v>
      </c>
      <c r="I3341" t="s">
        <v>495</v>
      </c>
      <c r="J3341" t="s">
        <v>26</v>
      </c>
      <c r="K3341" t="s">
        <v>307</v>
      </c>
      <c r="M3341" t="s">
        <v>4745</v>
      </c>
      <c r="N3341" t="s">
        <v>4746</v>
      </c>
      <c r="O3341" t="s">
        <v>4747</v>
      </c>
      <c r="P3341" t="s">
        <v>4748</v>
      </c>
      <c r="Q3341" t="s">
        <v>4749</v>
      </c>
      <c r="R3341" t="s">
        <v>4750</v>
      </c>
      <c r="S3341" t="s">
        <v>4751</v>
      </c>
      <c r="T3341">
        <v>6.8</v>
      </c>
      <c r="U3341">
        <v>21863</v>
      </c>
      <c r="V3341" s="12">
        <f>W3341*1.43863813229572</f>
        <v>21579571.9844358</v>
      </c>
      <c r="W3341" s="3">
        <v>15000000</v>
      </c>
      <c r="X3341" s="13">
        <f>Y3341*1.43863813229572</f>
        <v>12062878.595992219</v>
      </c>
      <c r="Y3341" s="3">
        <v>8384929</v>
      </c>
      <c r="Z3341" s="13">
        <f>AA3341*1.43863813229572</f>
        <v>25909333.273346305</v>
      </c>
      <c r="AA3341" s="3">
        <v>18009625</v>
      </c>
      <c r="AB3341">
        <v>152</v>
      </c>
    </row>
    <row r="3342" spans="1:28" x14ac:dyDescent="0.2">
      <c r="A3342" t="s">
        <v>43525</v>
      </c>
      <c r="B3342" t="s">
        <v>43526</v>
      </c>
      <c r="C3342">
        <v>2019</v>
      </c>
      <c r="D3342" t="s">
        <v>34788</v>
      </c>
      <c r="E3342" t="s">
        <v>1045</v>
      </c>
      <c r="F3342" t="s">
        <v>44032</v>
      </c>
      <c r="G3342" t="s">
        <v>44057</v>
      </c>
      <c r="H3342">
        <v>118</v>
      </c>
      <c r="I3342" t="s">
        <v>86</v>
      </c>
      <c r="J3342" t="s">
        <v>26</v>
      </c>
      <c r="M3342" t="s">
        <v>5254</v>
      </c>
      <c r="N3342" t="s">
        <v>43527</v>
      </c>
      <c r="O3342" t="s">
        <v>43528</v>
      </c>
      <c r="P3342" t="s">
        <v>43529</v>
      </c>
      <c r="Q3342" t="s">
        <v>43530</v>
      </c>
      <c r="R3342" t="s">
        <v>43531</v>
      </c>
      <c r="S3342" t="s">
        <v>43532</v>
      </c>
      <c r="T3342">
        <v>6.9</v>
      </c>
      <c r="U3342">
        <v>18014</v>
      </c>
      <c r="V3342" s="12">
        <f>W3342*1.01233684194057</f>
        <v>15185052.62910855</v>
      </c>
      <c r="W3342" s="3">
        <v>15000000</v>
      </c>
      <c r="X3342" s="13">
        <f>Y3342*1.01233684194057</f>
        <v>12047967.544776805</v>
      </c>
      <c r="Y3342" s="3">
        <v>11901145</v>
      </c>
      <c r="Z3342" s="13">
        <f>AA3342*1.01233684194057</f>
        <v>18319947.016514335</v>
      </c>
      <c r="AA3342" s="3">
        <v>18096691</v>
      </c>
      <c r="AB3342">
        <v>251</v>
      </c>
    </row>
    <row r="3343" spans="1:28" hidden="1" x14ac:dyDescent="0.2">
      <c r="A3343" t="s">
        <v>30080</v>
      </c>
      <c r="B3343" t="s">
        <v>30081</v>
      </c>
      <c r="C3343">
        <v>2012</v>
      </c>
      <c r="D3343" t="s">
        <v>18423</v>
      </c>
      <c r="E3343" t="s">
        <v>1045</v>
      </c>
      <c r="F3343" t="s">
        <v>44044</v>
      </c>
      <c r="G3343" t="s">
        <v>44032</v>
      </c>
      <c r="H3343">
        <v>101</v>
      </c>
      <c r="I3343" t="s">
        <v>30082</v>
      </c>
      <c r="J3343" t="s">
        <v>26</v>
      </c>
      <c r="M3343" t="s">
        <v>6364</v>
      </c>
      <c r="N3343" t="s">
        <v>6365</v>
      </c>
      <c r="O3343" t="s">
        <v>30083</v>
      </c>
      <c r="P3343" t="s">
        <v>30084</v>
      </c>
      <c r="Q3343" t="s">
        <v>30085</v>
      </c>
      <c r="R3343" t="s">
        <v>30086</v>
      </c>
      <c r="S3343" t="s">
        <v>30087</v>
      </c>
      <c r="T3343">
        <v>7</v>
      </c>
      <c r="U3343">
        <v>23168</v>
      </c>
      <c r="W3343"/>
      <c r="X3343"/>
      <c r="Y3343">
        <v>346669</v>
      </c>
      <c r="Z3343"/>
      <c r="AA3343">
        <v>13090471</v>
      </c>
      <c r="AB3343">
        <v>63</v>
      </c>
    </row>
    <row r="3344" spans="1:28" x14ac:dyDescent="0.2">
      <c r="A3344" t="s">
        <v>4168</v>
      </c>
      <c r="B3344" t="s">
        <v>4169</v>
      </c>
      <c r="C3344">
        <v>2002</v>
      </c>
      <c r="D3344" t="s">
        <v>942</v>
      </c>
      <c r="E3344" t="s">
        <v>1045</v>
      </c>
      <c r="F3344" t="s">
        <v>44044</v>
      </c>
      <c r="G3344" t="s">
        <v>44032</v>
      </c>
      <c r="H3344">
        <v>109</v>
      </c>
      <c r="I3344" t="s">
        <v>166</v>
      </c>
      <c r="J3344" t="s">
        <v>26</v>
      </c>
      <c r="M3344" t="s">
        <v>1338</v>
      </c>
      <c r="N3344" t="s">
        <v>4170</v>
      </c>
      <c r="O3344" t="s">
        <v>4171</v>
      </c>
      <c r="P3344" t="s">
        <v>4120</v>
      </c>
      <c r="Q3344" t="s">
        <v>4172</v>
      </c>
      <c r="R3344" t="s">
        <v>4173</v>
      </c>
      <c r="S3344" t="s">
        <v>4174</v>
      </c>
      <c r="T3344">
        <v>6.4</v>
      </c>
      <c r="U3344">
        <v>38347</v>
      </c>
      <c r="V3344" s="12">
        <f>W3344*1.43863813229572</f>
        <v>71931906.614785999</v>
      </c>
      <c r="W3344" s="3">
        <v>50000000</v>
      </c>
      <c r="X3344" s="13">
        <f>Y3344*1.43863813229572</f>
        <v>12033763.437470818</v>
      </c>
      <c r="Y3344" s="3">
        <v>8364691</v>
      </c>
      <c r="Z3344" s="13">
        <f>AA3344*1.43863813229572</f>
        <v>12060014.267470818</v>
      </c>
      <c r="AA3344" s="3">
        <v>8382938</v>
      </c>
      <c r="AB3344">
        <v>339</v>
      </c>
    </row>
    <row r="3345" spans="1:28" x14ac:dyDescent="0.2">
      <c r="A3345" t="s">
        <v>36642</v>
      </c>
      <c r="B3345" t="s">
        <v>36643</v>
      </c>
      <c r="C3345">
        <v>2017</v>
      </c>
      <c r="D3345" t="s">
        <v>36644</v>
      </c>
      <c r="E3345" t="s">
        <v>176</v>
      </c>
      <c r="F3345" t="s">
        <v>44042</v>
      </c>
      <c r="H3345">
        <v>100</v>
      </c>
      <c r="I3345" t="s">
        <v>25</v>
      </c>
      <c r="J3345" t="s">
        <v>26</v>
      </c>
      <c r="K3345" t="s">
        <v>27</v>
      </c>
      <c r="M3345" t="s">
        <v>36645</v>
      </c>
      <c r="N3345" t="s">
        <v>34294</v>
      </c>
      <c r="O3345" t="s">
        <v>36646</v>
      </c>
      <c r="P3345" t="s">
        <v>36647</v>
      </c>
      <c r="Q3345" t="s">
        <v>36648</v>
      </c>
      <c r="R3345" t="s">
        <v>36649</v>
      </c>
      <c r="S3345" t="s">
        <v>36650</v>
      </c>
      <c r="T3345">
        <v>5.0999999999999996</v>
      </c>
      <c r="U3345">
        <v>13561</v>
      </c>
      <c r="V3345" s="12">
        <f>W3345*1.05585427545692</f>
        <v>12670251.305483039</v>
      </c>
      <c r="W3345" s="3">
        <v>12000000</v>
      </c>
      <c r="X3345" s="13">
        <f>Y3345*1.05585427545692</f>
        <v>12002964.073645571</v>
      </c>
      <c r="Y3345" s="3">
        <v>11368012</v>
      </c>
      <c r="Z3345" s="13">
        <f>AA3345*1.05585427545692</f>
        <v>18760431.436569862</v>
      </c>
      <c r="AA3345" s="3">
        <v>17768012</v>
      </c>
      <c r="AB3345">
        <v>121</v>
      </c>
    </row>
    <row r="3346" spans="1:28" x14ac:dyDescent="0.2">
      <c r="A3346" t="s">
        <v>38901</v>
      </c>
      <c r="B3346" t="s">
        <v>38902</v>
      </c>
      <c r="C3346">
        <v>2016</v>
      </c>
      <c r="D3346" t="s">
        <v>34452</v>
      </c>
      <c r="E3346" t="s">
        <v>1045</v>
      </c>
      <c r="F3346" t="s">
        <v>44032</v>
      </c>
      <c r="G3346" t="s">
        <v>44036</v>
      </c>
      <c r="H3346">
        <v>96</v>
      </c>
      <c r="I3346" t="s">
        <v>25</v>
      </c>
      <c r="J3346" t="s">
        <v>26</v>
      </c>
      <c r="K3346" t="s">
        <v>975</v>
      </c>
      <c r="M3346" t="s">
        <v>1596</v>
      </c>
      <c r="N3346" t="s">
        <v>1596</v>
      </c>
      <c r="O3346" t="s">
        <v>38903</v>
      </c>
      <c r="P3346" t="s">
        <v>11114</v>
      </c>
      <c r="Q3346" t="s">
        <v>38904</v>
      </c>
      <c r="R3346" t="s">
        <v>38905</v>
      </c>
      <c r="S3346" t="s">
        <v>38906</v>
      </c>
      <c r="T3346">
        <v>6.6</v>
      </c>
      <c r="U3346">
        <v>69058</v>
      </c>
      <c r="V3346" s="12">
        <f>W3346*1.07834771485832</f>
        <v>32350431.445749599</v>
      </c>
      <c r="W3346" s="3">
        <v>30000000</v>
      </c>
      <c r="X3346" s="13">
        <f>Y3346*1.07834771485832</f>
        <v>11973115.739353474</v>
      </c>
      <c r="Y3346" s="3">
        <v>11103205</v>
      </c>
      <c r="Z3346" s="13">
        <f>AA3346*1.07834771485832</f>
        <v>47191997.39723023</v>
      </c>
      <c r="AA3346" s="3">
        <v>43763247</v>
      </c>
      <c r="AB3346">
        <v>184</v>
      </c>
    </row>
    <row r="3347" spans="1:28" hidden="1" x14ac:dyDescent="0.2">
      <c r="A3347" t="s">
        <v>30110</v>
      </c>
      <c r="B3347" t="s">
        <v>30111</v>
      </c>
      <c r="C3347">
        <v>2011</v>
      </c>
      <c r="D3347" t="s">
        <v>27279</v>
      </c>
      <c r="E3347" t="s">
        <v>44041</v>
      </c>
      <c r="F3347" t="s">
        <v>44032</v>
      </c>
      <c r="G3347" t="s">
        <v>44042</v>
      </c>
      <c r="H3347">
        <v>109</v>
      </c>
      <c r="I3347" t="s">
        <v>9576</v>
      </c>
      <c r="J3347" t="s">
        <v>75</v>
      </c>
      <c r="M3347" t="s">
        <v>9577</v>
      </c>
      <c r="N3347" t="s">
        <v>30112</v>
      </c>
      <c r="O3347" t="s">
        <v>30113</v>
      </c>
      <c r="P3347" t="s">
        <v>30114</v>
      </c>
      <c r="Q3347" t="s">
        <v>30115</v>
      </c>
      <c r="R3347" t="s">
        <v>30116</v>
      </c>
      <c r="S3347" t="s">
        <v>30117</v>
      </c>
      <c r="T3347">
        <v>7.3</v>
      </c>
      <c r="U3347">
        <v>12741</v>
      </c>
      <c r="W3347"/>
      <c r="X3347"/>
      <c r="Y3347">
        <v>233380</v>
      </c>
      <c r="Z3347"/>
      <c r="AA3347">
        <v>2227905</v>
      </c>
      <c r="AB3347">
        <v>64</v>
      </c>
    </row>
    <row r="3348" spans="1:28" hidden="1" x14ac:dyDescent="0.2">
      <c r="A3348" t="s">
        <v>30118</v>
      </c>
      <c r="B3348" t="s">
        <v>30119</v>
      </c>
      <c r="C3348">
        <v>2012</v>
      </c>
      <c r="D3348" s="1">
        <v>41522</v>
      </c>
      <c r="E3348" t="s">
        <v>16512</v>
      </c>
      <c r="F3348" t="s">
        <v>44044</v>
      </c>
      <c r="G3348" t="s">
        <v>44032</v>
      </c>
      <c r="H3348">
        <v>97</v>
      </c>
      <c r="I3348" t="s">
        <v>25</v>
      </c>
      <c r="J3348" t="s">
        <v>26</v>
      </c>
      <c r="M3348" t="s">
        <v>30120</v>
      </c>
      <c r="N3348" t="s">
        <v>30121</v>
      </c>
      <c r="O3348" t="s">
        <v>30122</v>
      </c>
      <c r="P3348" t="s">
        <v>13818</v>
      </c>
      <c r="Q3348" t="s">
        <v>30123</v>
      </c>
      <c r="R3348" t="s">
        <v>30124</v>
      </c>
      <c r="S3348" t="s">
        <v>30125</v>
      </c>
      <c r="T3348">
        <v>5.6</v>
      </c>
      <c r="U3348">
        <v>24763</v>
      </c>
      <c r="W3348">
        <v>10400000</v>
      </c>
      <c r="X3348"/>
      <c r="Y3348"/>
      <c r="Z3348"/>
      <c r="AA3348">
        <v>2500277</v>
      </c>
      <c r="AB3348">
        <v>73</v>
      </c>
    </row>
    <row r="3349" spans="1:28" hidden="1" x14ac:dyDescent="0.2">
      <c r="A3349" t="s">
        <v>30126</v>
      </c>
      <c r="B3349" t="s">
        <v>30127</v>
      </c>
      <c r="C3349">
        <v>2011</v>
      </c>
      <c r="D3349" t="s">
        <v>23564</v>
      </c>
      <c r="E3349" t="s">
        <v>1045</v>
      </c>
      <c r="F3349" t="s">
        <v>44032</v>
      </c>
      <c r="G3349" t="s">
        <v>44036</v>
      </c>
      <c r="H3349">
        <v>149</v>
      </c>
      <c r="I3349" t="s">
        <v>943</v>
      </c>
      <c r="J3349" t="s">
        <v>944</v>
      </c>
      <c r="M3349" t="s">
        <v>30128</v>
      </c>
      <c r="N3349" t="s">
        <v>30129</v>
      </c>
      <c r="O3349" t="s">
        <v>30130</v>
      </c>
      <c r="P3349" t="s">
        <v>30131</v>
      </c>
      <c r="Q3349" t="s">
        <v>30132</v>
      </c>
      <c r="R3349" t="s">
        <v>30133</v>
      </c>
      <c r="S3349" t="s">
        <v>30134</v>
      </c>
      <c r="T3349">
        <v>7.7</v>
      </c>
      <c r="U3349">
        <v>19503</v>
      </c>
      <c r="W3349"/>
      <c r="X3349"/>
      <c r="Y3349"/>
      <c r="Z3349"/>
      <c r="AA3349"/>
      <c r="AB3349">
        <v>47</v>
      </c>
    </row>
    <row r="3350" spans="1:28" hidden="1" x14ac:dyDescent="0.2">
      <c r="A3350" t="s">
        <v>30135</v>
      </c>
      <c r="B3350" t="s">
        <v>30136</v>
      </c>
      <c r="C3350">
        <v>2012</v>
      </c>
      <c r="D3350" t="s">
        <v>29610</v>
      </c>
      <c r="E3350" t="s">
        <v>16512</v>
      </c>
      <c r="F3350" t="s">
        <v>44038</v>
      </c>
      <c r="G3350" t="s">
        <v>44044</v>
      </c>
      <c r="H3350">
        <v>90</v>
      </c>
      <c r="I3350" t="s">
        <v>25</v>
      </c>
      <c r="J3350" t="s">
        <v>26</v>
      </c>
      <c r="M3350" t="s">
        <v>30137</v>
      </c>
      <c r="N3350" t="s">
        <v>30138</v>
      </c>
      <c r="O3350" t="s">
        <v>30139</v>
      </c>
      <c r="P3350" t="s">
        <v>19244</v>
      </c>
      <c r="Q3350" t="s">
        <v>30140</v>
      </c>
      <c r="R3350" t="s">
        <v>30141</v>
      </c>
      <c r="S3350" t="s">
        <v>30142</v>
      </c>
      <c r="T3350">
        <v>5.5</v>
      </c>
      <c r="U3350">
        <v>18213</v>
      </c>
      <c r="W3350"/>
      <c r="X3350"/>
      <c r="Y3350"/>
      <c r="Z3350"/>
      <c r="AA3350"/>
      <c r="AB3350">
        <v>80</v>
      </c>
    </row>
    <row r="3351" spans="1:28" hidden="1" x14ac:dyDescent="0.2">
      <c r="A3351" t="s">
        <v>30143</v>
      </c>
      <c r="B3351" t="s">
        <v>30144</v>
      </c>
      <c r="C3351">
        <v>2013</v>
      </c>
      <c r="D3351" s="1">
        <v>41557</v>
      </c>
      <c r="E3351" t="s">
        <v>176</v>
      </c>
      <c r="F3351" t="s">
        <v>44034</v>
      </c>
      <c r="G3351" t="s">
        <v>44033</v>
      </c>
      <c r="H3351">
        <v>107</v>
      </c>
      <c r="I3351" t="s">
        <v>30145</v>
      </c>
      <c r="J3351" t="s">
        <v>26</v>
      </c>
      <c r="K3351" t="s">
        <v>30146</v>
      </c>
      <c r="L3351" t="s">
        <v>4833</v>
      </c>
      <c r="M3351" t="s">
        <v>30147</v>
      </c>
      <c r="N3351" t="s">
        <v>30147</v>
      </c>
      <c r="O3351" t="s">
        <v>30148</v>
      </c>
      <c r="P3351" t="s">
        <v>30149</v>
      </c>
      <c r="Q3351" t="s">
        <v>30150</v>
      </c>
      <c r="R3351" t="s">
        <v>30151</v>
      </c>
      <c r="S3351" t="s">
        <v>30152</v>
      </c>
      <c r="T3351">
        <v>5.7</v>
      </c>
      <c r="U3351">
        <v>20979</v>
      </c>
      <c r="W3351"/>
      <c r="X3351"/>
      <c r="Y3351"/>
      <c r="Z3351"/>
      <c r="AA3351">
        <v>1770376</v>
      </c>
      <c r="AB3351">
        <v>153</v>
      </c>
    </row>
    <row r="3352" spans="1:28" x14ac:dyDescent="0.2">
      <c r="A3352" t="s">
        <v>6872</v>
      </c>
      <c r="B3352" t="s">
        <v>6873</v>
      </c>
      <c r="C3352">
        <v>2004</v>
      </c>
      <c r="D3352" t="s">
        <v>3771</v>
      </c>
      <c r="E3352" t="s">
        <v>44041</v>
      </c>
      <c r="F3352" t="s">
        <v>44046</v>
      </c>
      <c r="G3352" t="s">
        <v>44045</v>
      </c>
      <c r="H3352">
        <v>99</v>
      </c>
      <c r="I3352" t="s">
        <v>166</v>
      </c>
      <c r="J3352" t="s">
        <v>26</v>
      </c>
      <c r="M3352" t="s">
        <v>1447</v>
      </c>
      <c r="N3352" t="s">
        <v>6874</v>
      </c>
      <c r="O3352" t="s">
        <v>6875</v>
      </c>
      <c r="P3352" t="s">
        <v>6876</v>
      </c>
      <c r="Q3352" t="s">
        <v>6877</v>
      </c>
      <c r="R3352" t="s">
        <v>6878</v>
      </c>
      <c r="S3352" t="s">
        <v>6879</v>
      </c>
      <c r="T3352">
        <v>5.8</v>
      </c>
      <c r="U3352">
        <v>18751</v>
      </c>
      <c r="V3352" s="12">
        <f>W3352*1.37009528851244</f>
        <v>36992572.789835878</v>
      </c>
      <c r="W3352" s="3">
        <v>27000000</v>
      </c>
      <c r="X3352" s="13">
        <f>Y3352*1.37009528851244</f>
        <v>11955195.2797406</v>
      </c>
      <c r="Y3352" s="3">
        <v>8725813</v>
      </c>
      <c r="Z3352" s="13">
        <f>AA3352*1.37009528851244</f>
        <v>15641110.570804654</v>
      </c>
      <c r="AA3352" s="3">
        <v>11416075</v>
      </c>
      <c r="AB3352">
        <v>145</v>
      </c>
    </row>
    <row r="3353" spans="1:28" x14ac:dyDescent="0.2">
      <c r="A3353" t="s">
        <v>10829</v>
      </c>
      <c r="B3353" t="s">
        <v>10830</v>
      </c>
      <c r="C3353">
        <v>2005</v>
      </c>
      <c r="D3353" t="s">
        <v>3867</v>
      </c>
      <c r="E3353" t="s">
        <v>1045</v>
      </c>
      <c r="F3353" t="s">
        <v>44044</v>
      </c>
      <c r="G3353" t="s">
        <v>44032</v>
      </c>
      <c r="H3353">
        <v>92</v>
      </c>
      <c r="I3353" t="s">
        <v>25</v>
      </c>
      <c r="J3353" t="s">
        <v>26</v>
      </c>
      <c r="M3353" t="s">
        <v>2523</v>
      </c>
      <c r="N3353" t="s">
        <v>10831</v>
      </c>
      <c r="O3353" t="s">
        <v>10832</v>
      </c>
      <c r="P3353" t="s">
        <v>500</v>
      </c>
      <c r="Q3353" t="s">
        <v>10833</v>
      </c>
      <c r="R3353" t="s">
        <v>10834</v>
      </c>
      <c r="S3353" t="s">
        <v>10835</v>
      </c>
      <c r="T3353">
        <v>6.3</v>
      </c>
      <c r="U3353">
        <v>22962</v>
      </c>
      <c r="V3353" s="12">
        <f>W3353*1.32519713261649</f>
        <v>21203154.121863838</v>
      </c>
      <c r="W3353" s="3">
        <v>16000000</v>
      </c>
      <c r="X3353" s="13">
        <f>Y3353*1.32519713261649</f>
        <v>11949013.65182798</v>
      </c>
      <c r="Y3353" s="3">
        <v>9016782</v>
      </c>
      <c r="Z3353" s="13">
        <f>AA3353*1.32519713261649</f>
        <v>13459984.869677445</v>
      </c>
      <c r="AA3353" s="3">
        <v>10156968</v>
      </c>
      <c r="AB3353">
        <v>165</v>
      </c>
    </row>
    <row r="3354" spans="1:28" x14ac:dyDescent="0.2">
      <c r="A3354" t="s">
        <v>11193</v>
      </c>
      <c r="B3354" t="s">
        <v>11194</v>
      </c>
      <c r="C3354">
        <v>2005</v>
      </c>
      <c r="D3354" s="1">
        <v>38992</v>
      </c>
      <c r="E3354" t="s">
        <v>44043</v>
      </c>
      <c r="F3354" t="s">
        <v>44038</v>
      </c>
      <c r="G3354" t="s">
        <v>44032</v>
      </c>
      <c r="H3354">
        <v>103</v>
      </c>
      <c r="I3354" t="s">
        <v>25</v>
      </c>
      <c r="J3354" t="s">
        <v>26</v>
      </c>
      <c r="K3354" t="s">
        <v>308</v>
      </c>
      <c r="M3354" t="s">
        <v>11195</v>
      </c>
      <c r="N3354" t="s">
        <v>11195</v>
      </c>
      <c r="O3354" t="s">
        <v>11196</v>
      </c>
      <c r="P3354" t="s">
        <v>11197</v>
      </c>
      <c r="Q3354" t="s">
        <v>11198</v>
      </c>
      <c r="R3354" t="s">
        <v>11199</v>
      </c>
      <c r="S3354" t="s">
        <v>11200</v>
      </c>
      <c r="T3354">
        <v>7.4</v>
      </c>
      <c r="U3354">
        <v>40011</v>
      </c>
      <c r="V3354" s="12">
        <f>W3354*1.32519713261649</f>
        <v>1325197.1326164899</v>
      </c>
      <c r="W3354" s="3">
        <v>1000000</v>
      </c>
      <c r="X3354" s="13">
        <f>Y3354*1.32519713261649</f>
        <v>11947053.68526884</v>
      </c>
      <c r="Y3354" s="3">
        <v>9015303</v>
      </c>
      <c r="Z3354" s="13">
        <f>AA3354*1.32519713261649</f>
        <v>20079047.702939108</v>
      </c>
      <c r="AA3354" s="3">
        <v>15151744</v>
      </c>
      <c r="AB3354">
        <v>235</v>
      </c>
    </row>
    <row r="3355" spans="1:28" hidden="1" x14ac:dyDescent="0.2">
      <c r="A3355" t="s">
        <v>30175</v>
      </c>
      <c r="B3355" t="s">
        <v>30176</v>
      </c>
      <c r="C3355">
        <v>2013</v>
      </c>
      <c r="D3355" t="s">
        <v>30177</v>
      </c>
      <c r="E3355" t="s">
        <v>176</v>
      </c>
      <c r="F3355" t="s">
        <v>44036</v>
      </c>
      <c r="H3355">
        <v>91</v>
      </c>
      <c r="I3355" t="s">
        <v>25</v>
      </c>
      <c r="J3355" t="s">
        <v>26</v>
      </c>
      <c r="M3355" t="s">
        <v>30178</v>
      </c>
      <c r="N3355" t="s">
        <v>30178</v>
      </c>
      <c r="O3355" t="s">
        <v>30179</v>
      </c>
      <c r="P3355" t="s">
        <v>7077</v>
      </c>
      <c r="Q3355" t="s">
        <v>30180</v>
      </c>
      <c r="R3355" t="s">
        <v>30181</v>
      </c>
      <c r="S3355" t="s">
        <v>30182</v>
      </c>
      <c r="T3355">
        <v>6</v>
      </c>
      <c r="U3355">
        <v>14220</v>
      </c>
      <c r="W3355"/>
      <c r="X3355"/>
      <c r="Y3355">
        <v>6940</v>
      </c>
      <c r="Z3355"/>
      <c r="AA3355">
        <v>10963</v>
      </c>
      <c r="AB3355">
        <v>29</v>
      </c>
    </row>
    <row r="3356" spans="1:28" hidden="1" x14ac:dyDescent="0.2">
      <c r="A3356" t="s">
        <v>30183</v>
      </c>
      <c r="B3356" t="s">
        <v>30184</v>
      </c>
      <c r="C3356">
        <v>2012</v>
      </c>
      <c r="D3356" t="s">
        <v>17311</v>
      </c>
      <c r="E3356" t="s">
        <v>1045</v>
      </c>
      <c r="F3356" t="s">
        <v>44032</v>
      </c>
      <c r="G3356" t="s">
        <v>44036</v>
      </c>
      <c r="H3356">
        <v>112</v>
      </c>
      <c r="I3356" t="s">
        <v>25</v>
      </c>
      <c r="J3356" t="s">
        <v>26</v>
      </c>
      <c r="M3356" t="s">
        <v>977</v>
      </c>
      <c r="N3356" t="s">
        <v>30185</v>
      </c>
      <c r="O3356" t="s">
        <v>30186</v>
      </c>
      <c r="P3356" t="s">
        <v>21181</v>
      </c>
      <c r="Q3356" t="s">
        <v>30187</v>
      </c>
      <c r="R3356" t="s">
        <v>30188</v>
      </c>
      <c r="S3356" t="s">
        <v>30189</v>
      </c>
      <c r="T3356">
        <v>6.4</v>
      </c>
      <c r="U3356">
        <v>26185</v>
      </c>
      <c r="W3356"/>
      <c r="X3356"/>
      <c r="Y3356">
        <v>1065881</v>
      </c>
      <c r="Z3356"/>
      <c r="AA3356">
        <v>3499442</v>
      </c>
      <c r="AB3356">
        <v>68</v>
      </c>
    </row>
    <row r="3357" spans="1:28" x14ac:dyDescent="0.2">
      <c r="A3357" t="s">
        <v>33572</v>
      </c>
      <c r="B3357" t="s">
        <v>33573</v>
      </c>
      <c r="C3357">
        <v>2013</v>
      </c>
      <c r="D3357" t="s">
        <v>25180</v>
      </c>
      <c r="E3357" t="s">
        <v>44035</v>
      </c>
      <c r="F3357" t="s">
        <v>44032</v>
      </c>
      <c r="G3357" t="s">
        <v>44036</v>
      </c>
      <c r="H3357">
        <v>100</v>
      </c>
      <c r="I3357" t="s">
        <v>1561</v>
      </c>
      <c r="J3357" t="s">
        <v>26</v>
      </c>
      <c r="M3357" t="s">
        <v>33574</v>
      </c>
      <c r="N3357" t="s">
        <v>33575</v>
      </c>
      <c r="O3357" t="s">
        <v>33576</v>
      </c>
      <c r="P3357" t="s">
        <v>11495</v>
      </c>
      <c r="Q3357" t="s">
        <v>33577</v>
      </c>
      <c r="R3357" t="s">
        <v>33578</v>
      </c>
      <c r="S3357" t="s">
        <v>33579</v>
      </c>
      <c r="T3357">
        <v>7.3</v>
      </c>
      <c r="U3357">
        <v>27591</v>
      </c>
      <c r="V3357" s="12">
        <f>W3357*1.11098185502045</f>
        <v>12109702.219722904</v>
      </c>
      <c r="W3357" s="3">
        <v>10900000</v>
      </c>
      <c r="X3357" s="13">
        <f>Y3357*1.11098185502045</f>
        <v>11917091.295518009</v>
      </c>
      <c r="Y3357" s="3">
        <v>10726630</v>
      </c>
      <c r="Z3357" s="13">
        <f>AA3357*1.11098185502045</f>
        <v>18450714.48089125</v>
      </c>
      <c r="AA3357" s="3">
        <v>16607575</v>
      </c>
      <c r="AB3357">
        <v>110</v>
      </c>
    </row>
    <row r="3358" spans="1:28" hidden="1" x14ac:dyDescent="0.2">
      <c r="A3358" t="s">
        <v>30197</v>
      </c>
      <c r="B3358" t="s">
        <v>30198</v>
      </c>
      <c r="C3358">
        <v>2011</v>
      </c>
      <c r="D3358" s="1">
        <v>40550</v>
      </c>
      <c r="E3358" t="s">
        <v>16512</v>
      </c>
      <c r="F3358" t="s">
        <v>44038</v>
      </c>
      <c r="G3358" t="s">
        <v>44044</v>
      </c>
      <c r="H3358">
        <v>103</v>
      </c>
      <c r="I3358" t="s">
        <v>943</v>
      </c>
      <c r="J3358" t="s">
        <v>26</v>
      </c>
      <c r="K3358" t="s">
        <v>944</v>
      </c>
      <c r="M3358" t="s">
        <v>30199</v>
      </c>
      <c r="N3358" t="s">
        <v>30200</v>
      </c>
      <c r="O3358" t="s">
        <v>30201</v>
      </c>
      <c r="P3358" t="s">
        <v>14896</v>
      </c>
      <c r="Q3358" t="s">
        <v>30202</v>
      </c>
      <c r="R3358" t="s">
        <v>30203</v>
      </c>
      <c r="S3358" t="s">
        <v>30204</v>
      </c>
      <c r="T3358">
        <v>7.6</v>
      </c>
      <c r="U3358">
        <v>26919</v>
      </c>
      <c r="W3358"/>
      <c r="X3358"/>
      <c r="Y3358">
        <v>1532594</v>
      </c>
      <c r="Z3358"/>
      <c r="AA3358">
        <v>16706074</v>
      </c>
      <c r="AB3358">
        <v>111</v>
      </c>
    </row>
    <row r="3359" spans="1:28" x14ac:dyDescent="0.2">
      <c r="A3359" t="s">
        <v>16887</v>
      </c>
      <c r="B3359" t="s">
        <v>16888</v>
      </c>
      <c r="C3359">
        <v>2007</v>
      </c>
      <c r="D3359" t="s">
        <v>9407</v>
      </c>
      <c r="E3359" t="s">
        <v>16512</v>
      </c>
      <c r="F3359" t="s">
        <v>44044</v>
      </c>
      <c r="G3359" t="s">
        <v>44032</v>
      </c>
      <c r="H3359">
        <v>105</v>
      </c>
      <c r="I3359" t="s">
        <v>25</v>
      </c>
      <c r="J3359" t="s">
        <v>26</v>
      </c>
      <c r="M3359" t="s">
        <v>10263</v>
      </c>
      <c r="N3359" t="s">
        <v>16889</v>
      </c>
      <c r="O3359" t="s">
        <v>16890</v>
      </c>
      <c r="P3359" t="s">
        <v>8414</v>
      </c>
      <c r="Q3359" t="s">
        <v>16891</v>
      </c>
      <c r="R3359" t="s">
        <v>16892</v>
      </c>
      <c r="S3359" t="s">
        <v>16893</v>
      </c>
      <c r="T3359">
        <v>6.8</v>
      </c>
      <c r="U3359">
        <v>68198</v>
      </c>
      <c r="V3359" s="12">
        <f>W3359*1.24823238899982</f>
        <v>24964647.779996399</v>
      </c>
      <c r="W3359" s="3">
        <v>20000000</v>
      </c>
      <c r="X3359" s="13">
        <f>Y3359*1.24823238899982</f>
        <v>11900969.640680645</v>
      </c>
      <c r="Y3359" s="3">
        <v>9534258</v>
      </c>
      <c r="Z3359" s="13">
        <f>AA3359*144548551.06</f>
        <v>2453633453477376.5</v>
      </c>
      <c r="AA3359" s="3">
        <v>16974459</v>
      </c>
      <c r="AB3359">
        <v>343</v>
      </c>
    </row>
    <row r="3360" spans="1:28" x14ac:dyDescent="0.2">
      <c r="A3360" t="s">
        <v>19408</v>
      </c>
      <c r="B3360" t="s">
        <v>19409</v>
      </c>
      <c r="C3360">
        <v>2011</v>
      </c>
      <c r="D3360" t="s">
        <v>14830</v>
      </c>
      <c r="E3360" t="s">
        <v>16512</v>
      </c>
      <c r="F3360" t="s">
        <v>44032</v>
      </c>
      <c r="G3360" t="s">
        <v>44042</v>
      </c>
      <c r="H3360">
        <v>110</v>
      </c>
      <c r="I3360" t="s">
        <v>25</v>
      </c>
      <c r="J3360" t="s">
        <v>26</v>
      </c>
      <c r="M3360" t="s">
        <v>1904</v>
      </c>
      <c r="N3360" t="s">
        <v>19410</v>
      </c>
      <c r="O3360" t="s">
        <v>19411</v>
      </c>
      <c r="P3360" t="s">
        <v>1068</v>
      </c>
      <c r="Q3360" t="s">
        <v>19412</v>
      </c>
      <c r="R3360" t="s">
        <v>19413</v>
      </c>
      <c r="S3360" t="s">
        <v>19414</v>
      </c>
      <c r="T3360">
        <v>5.8</v>
      </c>
      <c r="U3360">
        <v>32371</v>
      </c>
      <c r="V3360" s="12">
        <f>W3360*1.1505830469594</f>
        <v>28764576.173985001</v>
      </c>
      <c r="W3360" s="3">
        <v>25000000</v>
      </c>
      <c r="X3360" s="13">
        <f>Y3360*1.1505830469594</f>
        <v>11879126.783932555</v>
      </c>
      <c r="Y3360" s="3">
        <v>10324441</v>
      </c>
      <c r="Z3360" s="13">
        <f>AA3360*1.1505830469594</f>
        <v>12850530.683572015</v>
      </c>
      <c r="AA3360" s="3">
        <v>11168712</v>
      </c>
      <c r="AB3360">
        <v>151</v>
      </c>
    </row>
    <row r="3361" spans="1:28" x14ac:dyDescent="0.2">
      <c r="A3361" t="s">
        <v>24352</v>
      </c>
      <c r="B3361" t="s">
        <v>24353</v>
      </c>
      <c r="C3361">
        <v>2016</v>
      </c>
      <c r="D3361" s="1">
        <v>42462</v>
      </c>
      <c r="E3361" t="s">
        <v>16512</v>
      </c>
      <c r="F3361" t="s">
        <v>44038</v>
      </c>
      <c r="G3361" t="s">
        <v>44034</v>
      </c>
      <c r="H3361">
        <v>108</v>
      </c>
      <c r="I3361" t="s">
        <v>229</v>
      </c>
      <c r="J3361" t="s">
        <v>26</v>
      </c>
      <c r="K3361" t="s">
        <v>934</v>
      </c>
      <c r="L3361" t="s">
        <v>838</v>
      </c>
      <c r="M3361" t="s">
        <v>4940</v>
      </c>
      <c r="N3361" t="s">
        <v>24354</v>
      </c>
      <c r="O3361" t="s">
        <v>24355</v>
      </c>
      <c r="P3361" t="s">
        <v>24356</v>
      </c>
      <c r="Q3361" t="s">
        <v>24357</v>
      </c>
      <c r="R3361" t="s">
        <v>24358</v>
      </c>
      <c r="S3361" t="s">
        <v>24359</v>
      </c>
      <c r="T3361">
        <v>5.8</v>
      </c>
      <c r="U3361">
        <v>50166</v>
      </c>
      <c r="V3361" s="12">
        <f>W3361*1.07834771485832</f>
        <v>30193736.01603296</v>
      </c>
      <c r="W3361" s="3">
        <v>28000000</v>
      </c>
      <c r="X3361" s="13">
        <f>Y3361*1.07834771485832</f>
        <v>11795111.803714095</v>
      </c>
      <c r="Y3361" s="3">
        <v>10938134</v>
      </c>
      <c r="Z3361" s="13">
        <f>AA3361*1.07834771485832</f>
        <v>17746901.047194514</v>
      </c>
      <c r="AA3361" s="3">
        <v>16457494</v>
      </c>
      <c r="AB3361">
        <v>230</v>
      </c>
    </row>
    <row r="3362" spans="1:28" hidden="1" x14ac:dyDescent="0.2">
      <c r="A3362" t="s">
        <v>30228</v>
      </c>
      <c r="B3362" t="s">
        <v>30229</v>
      </c>
      <c r="C3362">
        <v>2012</v>
      </c>
      <c r="D3362" t="s">
        <v>30230</v>
      </c>
      <c r="E3362" t="s">
        <v>1045</v>
      </c>
      <c r="F3362" t="s">
        <v>44034</v>
      </c>
      <c r="G3362" t="s">
        <v>44046</v>
      </c>
      <c r="H3362">
        <v>129</v>
      </c>
      <c r="I3362" t="s">
        <v>8684</v>
      </c>
      <c r="J3362" t="s">
        <v>26</v>
      </c>
      <c r="K3362" t="s">
        <v>308</v>
      </c>
      <c r="L3362" t="s">
        <v>934</v>
      </c>
      <c r="M3362" t="s">
        <v>30231</v>
      </c>
      <c r="N3362" t="s">
        <v>30232</v>
      </c>
      <c r="O3362" t="s">
        <v>30233</v>
      </c>
      <c r="P3362" t="s">
        <v>30234</v>
      </c>
      <c r="Q3362" t="s">
        <v>30235</v>
      </c>
      <c r="R3362" t="s">
        <v>30236</v>
      </c>
      <c r="S3362" t="s">
        <v>30237</v>
      </c>
      <c r="T3362">
        <v>4.7</v>
      </c>
      <c r="U3362">
        <v>17848</v>
      </c>
      <c r="W3362"/>
      <c r="X3362"/>
      <c r="Y3362">
        <v>21832</v>
      </c>
      <c r="Z3362"/>
      <c r="AA3362">
        <v>23589</v>
      </c>
      <c r="AB3362">
        <v>144</v>
      </c>
    </row>
    <row r="3363" spans="1:28" hidden="1" x14ac:dyDescent="0.2">
      <c r="A3363" t="s">
        <v>30238</v>
      </c>
      <c r="B3363" t="s">
        <v>30239</v>
      </c>
      <c r="C3363">
        <v>2017</v>
      </c>
      <c r="D3363" t="s">
        <v>30240</v>
      </c>
      <c r="E3363" t="s">
        <v>3496</v>
      </c>
      <c r="F3363" t="s">
        <v>44042</v>
      </c>
      <c r="H3363">
        <v>85</v>
      </c>
      <c r="I3363" t="s">
        <v>25</v>
      </c>
      <c r="J3363" t="s">
        <v>26</v>
      </c>
      <c r="M3363" t="s">
        <v>16920</v>
      </c>
      <c r="N3363" t="s">
        <v>16920</v>
      </c>
      <c r="O3363" t="s">
        <v>30241</v>
      </c>
      <c r="P3363" t="s">
        <v>1633</v>
      </c>
      <c r="Q3363" t="s">
        <v>1633</v>
      </c>
      <c r="R3363" t="s">
        <v>30242</v>
      </c>
      <c r="S3363" t="s">
        <v>30243</v>
      </c>
      <c r="T3363">
        <v>4.8</v>
      </c>
      <c r="U3363">
        <v>12425</v>
      </c>
      <c r="W3363"/>
      <c r="X3363"/>
      <c r="Y3363">
        <v>742</v>
      </c>
      <c r="Z3363"/>
      <c r="AA3363">
        <v>8481997</v>
      </c>
      <c r="AB3363">
        <v>73</v>
      </c>
    </row>
    <row r="3364" spans="1:28" x14ac:dyDescent="0.2">
      <c r="A3364" t="s">
        <v>18466</v>
      </c>
      <c r="B3364" t="s">
        <v>18467</v>
      </c>
      <c r="C3364">
        <v>2007</v>
      </c>
      <c r="D3364" t="s">
        <v>12207</v>
      </c>
      <c r="E3364" t="s">
        <v>176</v>
      </c>
      <c r="F3364" t="s">
        <v>44057</v>
      </c>
      <c r="G3364" t="s">
        <v>44036</v>
      </c>
      <c r="H3364">
        <v>86</v>
      </c>
      <c r="I3364" t="s">
        <v>18468</v>
      </c>
      <c r="J3364" t="s">
        <v>26</v>
      </c>
      <c r="K3364" t="s">
        <v>923</v>
      </c>
      <c r="M3364" t="s">
        <v>18469</v>
      </c>
      <c r="N3364" t="s">
        <v>18469</v>
      </c>
      <c r="O3364" t="s">
        <v>18470</v>
      </c>
      <c r="P3364" t="s">
        <v>18471</v>
      </c>
      <c r="Q3364" t="s">
        <v>18472</v>
      </c>
      <c r="R3364" t="s">
        <v>18473</v>
      </c>
      <c r="S3364" t="s">
        <v>18474</v>
      </c>
      <c r="T3364">
        <v>7.8</v>
      </c>
      <c r="U3364">
        <v>109134</v>
      </c>
      <c r="V3364" s="12">
        <f>W3364*1.24823238899982</f>
        <v>187234.85834997299</v>
      </c>
      <c r="W3364" s="3">
        <v>150000</v>
      </c>
      <c r="X3364" s="13">
        <f>Y3364*1.24823238899982</f>
        <v>11783217.638264347</v>
      </c>
      <c r="Y3364" s="3">
        <v>9439923</v>
      </c>
      <c r="Z3364" s="13">
        <f>AA3364*144548551.06</f>
        <v>3026372829046025.5</v>
      </c>
      <c r="AA3364" s="3">
        <v>20936722</v>
      </c>
      <c r="AB3364">
        <v>365</v>
      </c>
    </row>
    <row r="3365" spans="1:28" hidden="1" x14ac:dyDescent="0.2">
      <c r="A3365" t="s">
        <v>30254</v>
      </c>
      <c r="B3365" t="s">
        <v>30255</v>
      </c>
      <c r="C3365">
        <v>2013</v>
      </c>
      <c r="D3365" s="1">
        <v>41979</v>
      </c>
      <c r="E3365" t="s">
        <v>1045</v>
      </c>
      <c r="F3365" t="s">
        <v>44032</v>
      </c>
      <c r="G3365" t="s">
        <v>44036</v>
      </c>
      <c r="H3365">
        <v>117</v>
      </c>
      <c r="I3365" t="s">
        <v>30256</v>
      </c>
      <c r="J3365" t="s">
        <v>27</v>
      </c>
      <c r="K3365" t="s">
        <v>26</v>
      </c>
      <c r="L3365" t="s">
        <v>308</v>
      </c>
      <c r="M3365" t="s">
        <v>5129</v>
      </c>
      <c r="N3365" t="s">
        <v>5129</v>
      </c>
      <c r="O3365" t="s">
        <v>30257</v>
      </c>
      <c r="P3365" t="s">
        <v>5131</v>
      </c>
      <c r="Q3365" t="s">
        <v>30258</v>
      </c>
      <c r="R3365" t="s">
        <v>30259</v>
      </c>
      <c r="S3365" t="s">
        <v>30260</v>
      </c>
      <c r="T3365">
        <v>7</v>
      </c>
      <c r="U3365">
        <v>13180</v>
      </c>
      <c r="W3365"/>
      <c r="X3365"/>
      <c r="Y3365">
        <v>338523</v>
      </c>
      <c r="Z3365"/>
      <c r="AA3365">
        <v>16968297</v>
      </c>
      <c r="AB3365">
        <v>25</v>
      </c>
    </row>
    <row r="3366" spans="1:28" hidden="1" x14ac:dyDescent="0.2">
      <c r="A3366" t="s">
        <v>30261</v>
      </c>
      <c r="B3366" t="s">
        <v>30262</v>
      </c>
      <c r="C3366">
        <v>2012</v>
      </c>
      <c r="D3366" t="s">
        <v>30263</v>
      </c>
      <c r="E3366" t="s">
        <v>44054</v>
      </c>
      <c r="F3366" t="s">
        <v>44042</v>
      </c>
      <c r="H3366">
        <v>112</v>
      </c>
      <c r="I3366" t="s">
        <v>2359</v>
      </c>
      <c r="J3366" t="s">
        <v>308</v>
      </c>
      <c r="M3366" t="s">
        <v>30264</v>
      </c>
      <c r="N3366" t="s">
        <v>30265</v>
      </c>
      <c r="O3366" t="s">
        <v>30266</v>
      </c>
      <c r="P3366" t="s">
        <v>30267</v>
      </c>
      <c r="Q3366" t="s">
        <v>30268</v>
      </c>
      <c r="R3366" t="s">
        <v>30269</v>
      </c>
      <c r="S3366" t="s">
        <v>30270</v>
      </c>
      <c r="T3366">
        <v>7.6</v>
      </c>
      <c r="U3366">
        <v>54553</v>
      </c>
      <c r="W3366"/>
      <c r="X3366"/>
      <c r="Y3366"/>
      <c r="Z3366"/>
      <c r="AA3366">
        <v>8779609</v>
      </c>
      <c r="AB3366">
        <v>93</v>
      </c>
    </row>
    <row r="3367" spans="1:28" hidden="1" x14ac:dyDescent="0.2">
      <c r="A3367" t="s">
        <v>30271</v>
      </c>
      <c r="B3367" t="s">
        <v>30272</v>
      </c>
      <c r="C3367">
        <v>2012</v>
      </c>
      <c r="D3367" t="s">
        <v>30273</v>
      </c>
      <c r="E3367" t="s">
        <v>176</v>
      </c>
      <c r="F3367" t="s">
        <v>44036</v>
      </c>
      <c r="H3367">
        <v>103</v>
      </c>
      <c r="I3367" t="s">
        <v>912</v>
      </c>
      <c r="J3367" t="s">
        <v>26</v>
      </c>
      <c r="M3367" t="s">
        <v>12110</v>
      </c>
      <c r="N3367" t="s">
        <v>30274</v>
      </c>
      <c r="O3367" t="s">
        <v>30275</v>
      </c>
      <c r="P3367" t="s">
        <v>7077</v>
      </c>
      <c r="Q3367" t="s">
        <v>30276</v>
      </c>
      <c r="R3367" t="s">
        <v>30277</v>
      </c>
      <c r="S3367" t="s">
        <v>30278</v>
      </c>
      <c r="T3367">
        <v>7.1</v>
      </c>
      <c r="U3367">
        <v>32817</v>
      </c>
      <c r="W3367"/>
      <c r="X3367"/>
      <c r="Y3367"/>
      <c r="Z3367"/>
      <c r="AA3367">
        <v>2273746</v>
      </c>
      <c r="AB3367">
        <v>66</v>
      </c>
    </row>
    <row r="3368" spans="1:28" hidden="1" x14ac:dyDescent="0.2">
      <c r="A3368" t="s">
        <v>30279</v>
      </c>
      <c r="B3368" t="s">
        <v>30280</v>
      </c>
      <c r="C3368">
        <v>2013</v>
      </c>
      <c r="D3368" s="1">
        <v>41702</v>
      </c>
      <c r="E3368" t="s">
        <v>176</v>
      </c>
      <c r="H3368">
        <v>117</v>
      </c>
      <c r="I3368" t="s">
        <v>30281</v>
      </c>
      <c r="J3368" t="s">
        <v>26</v>
      </c>
      <c r="M3368" t="s">
        <v>924</v>
      </c>
      <c r="N3368" t="s">
        <v>924</v>
      </c>
      <c r="O3368" t="s">
        <v>30282</v>
      </c>
      <c r="P3368" t="s">
        <v>30283</v>
      </c>
      <c r="Q3368" t="s">
        <v>30283</v>
      </c>
      <c r="R3368" t="s">
        <v>30284</v>
      </c>
      <c r="S3368" t="s">
        <v>30285</v>
      </c>
      <c r="T3368">
        <v>6.9</v>
      </c>
      <c r="U3368">
        <v>114441</v>
      </c>
      <c r="W3368"/>
      <c r="X3368"/>
      <c r="Y3368">
        <v>785896</v>
      </c>
      <c r="Z3368"/>
      <c r="AA3368">
        <v>13545832</v>
      </c>
      <c r="AB3368">
        <v>270</v>
      </c>
    </row>
    <row r="3369" spans="1:28" x14ac:dyDescent="0.2">
      <c r="A3369" t="s">
        <v>14714</v>
      </c>
      <c r="B3369" t="s">
        <v>14715</v>
      </c>
      <c r="C3369">
        <v>2008</v>
      </c>
      <c r="D3369" s="1">
        <v>39731</v>
      </c>
      <c r="E3369" t="s">
        <v>44035</v>
      </c>
      <c r="F3369" t="s">
        <v>44032</v>
      </c>
      <c r="G3369" t="s">
        <v>44050</v>
      </c>
      <c r="H3369">
        <v>130</v>
      </c>
      <c r="I3369" t="s">
        <v>97</v>
      </c>
      <c r="J3369" t="s">
        <v>26</v>
      </c>
      <c r="M3369" t="s">
        <v>638</v>
      </c>
      <c r="N3369" t="s">
        <v>14716</v>
      </c>
      <c r="O3369" t="s">
        <v>14717</v>
      </c>
      <c r="P3369" t="s">
        <v>14718</v>
      </c>
      <c r="Q3369" t="s">
        <v>14719</v>
      </c>
      <c r="R3369" t="s">
        <v>14720</v>
      </c>
      <c r="S3369" t="s">
        <v>14721</v>
      </c>
      <c r="T3369">
        <v>7.3</v>
      </c>
      <c r="U3369">
        <v>19533</v>
      </c>
      <c r="V3369" s="12">
        <f>W3369*1.20207800169993</f>
        <v>48083120.067997195</v>
      </c>
      <c r="W3369" s="3">
        <v>40000000</v>
      </c>
      <c r="X3369" s="13">
        <f>Y3369*1.20207800169993</f>
        <v>11772437.914316105</v>
      </c>
      <c r="Y3369" s="3">
        <v>9793406</v>
      </c>
      <c r="Z3369" s="13">
        <f>AA3369*1.20207800169993</f>
        <v>11790130.098345123</v>
      </c>
      <c r="AA3369" s="3">
        <v>9808124</v>
      </c>
      <c r="AB3369">
        <v>51</v>
      </c>
    </row>
    <row r="3370" spans="1:28" hidden="1" x14ac:dyDescent="0.2">
      <c r="A3370" t="s">
        <v>30293</v>
      </c>
      <c r="B3370" t="s">
        <v>30294</v>
      </c>
      <c r="C3370">
        <v>2014</v>
      </c>
      <c r="D3370" s="1">
        <v>42251</v>
      </c>
      <c r="E3370" t="s">
        <v>16512</v>
      </c>
      <c r="F3370" t="s">
        <v>44042</v>
      </c>
      <c r="H3370">
        <v>92</v>
      </c>
      <c r="I3370" t="s">
        <v>25</v>
      </c>
      <c r="J3370" t="s">
        <v>26</v>
      </c>
      <c r="K3370" t="s">
        <v>934</v>
      </c>
      <c r="L3370" t="s">
        <v>308</v>
      </c>
      <c r="M3370" t="s">
        <v>26255</v>
      </c>
      <c r="N3370" t="s">
        <v>30295</v>
      </c>
      <c r="O3370" t="s">
        <v>30296</v>
      </c>
      <c r="P3370" t="s">
        <v>113</v>
      </c>
      <c r="Q3370" t="s">
        <v>30297</v>
      </c>
      <c r="R3370" t="s">
        <v>30298</v>
      </c>
      <c r="S3370" t="s">
        <v>30299</v>
      </c>
      <c r="T3370">
        <v>5.0999999999999996</v>
      </c>
      <c r="U3370">
        <v>16850</v>
      </c>
      <c r="W3370"/>
      <c r="X3370"/>
      <c r="Y3370"/>
      <c r="Z3370"/>
      <c r="AA3370">
        <v>358156</v>
      </c>
      <c r="AB3370">
        <v>100</v>
      </c>
    </row>
    <row r="3371" spans="1:28" hidden="1" x14ac:dyDescent="0.2">
      <c r="A3371" t="s">
        <v>30300</v>
      </c>
      <c r="B3371" t="s">
        <v>30301</v>
      </c>
      <c r="C3371">
        <v>2011</v>
      </c>
      <c r="D3371" t="s">
        <v>14092</v>
      </c>
      <c r="E3371" t="s">
        <v>16512</v>
      </c>
      <c r="F3371" t="s">
        <v>44032</v>
      </c>
      <c r="H3371">
        <v>143</v>
      </c>
      <c r="I3371" t="s">
        <v>943</v>
      </c>
      <c r="J3371" t="s">
        <v>944</v>
      </c>
      <c r="K3371" t="s">
        <v>23273</v>
      </c>
      <c r="L3371" t="s">
        <v>26573</v>
      </c>
      <c r="M3371" t="s">
        <v>15904</v>
      </c>
      <c r="N3371" t="s">
        <v>30302</v>
      </c>
      <c r="O3371" t="s">
        <v>30303</v>
      </c>
      <c r="P3371" t="s">
        <v>5671</v>
      </c>
      <c r="Q3371" t="s">
        <v>30304</v>
      </c>
      <c r="R3371" t="s">
        <v>30305</v>
      </c>
      <c r="S3371" t="s">
        <v>30306</v>
      </c>
      <c r="T3371">
        <v>6.8</v>
      </c>
      <c r="U3371">
        <v>13927</v>
      </c>
      <c r="W3371"/>
      <c r="X3371"/>
      <c r="Y3371">
        <v>350864</v>
      </c>
      <c r="Z3371"/>
      <c r="AA3371">
        <v>1373292</v>
      </c>
      <c r="AB3371">
        <v>49</v>
      </c>
    </row>
    <row r="3372" spans="1:28" x14ac:dyDescent="0.2">
      <c r="A3372" t="s">
        <v>17826</v>
      </c>
      <c r="B3372" t="s">
        <v>17827</v>
      </c>
      <c r="C3372">
        <v>2007</v>
      </c>
      <c r="D3372" s="1">
        <v>39580</v>
      </c>
      <c r="E3372" t="s">
        <v>176</v>
      </c>
      <c r="H3372">
        <v>104</v>
      </c>
      <c r="I3372" t="s">
        <v>25</v>
      </c>
      <c r="J3372" t="s">
        <v>26</v>
      </c>
      <c r="K3372" t="s">
        <v>27</v>
      </c>
      <c r="L3372" t="s">
        <v>361</v>
      </c>
      <c r="M3372" t="s">
        <v>7750</v>
      </c>
      <c r="N3372" t="s">
        <v>7750</v>
      </c>
      <c r="O3372" t="s">
        <v>17828</v>
      </c>
      <c r="P3372" t="s">
        <v>17829</v>
      </c>
      <c r="Q3372" t="s">
        <v>17830</v>
      </c>
      <c r="R3372" t="s">
        <v>17831</v>
      </c>
      <c r="S3372" t="s">
        <v>17832</v>
      </c>
      <c r="T3372">
        <v>7.6</v>
      </c>
      <c r="U3372">
        <v>41195</v>
      </c>
      <c r="V3372" s="12">
        <f>W3372*1.24823238899982</f>
        <v>4992929.55599928</v>
      </c>
      <c r="W3372" s="3">
        <v>4000000</v>
      </c>
      <c r="X3372" s="13">
        <f>Y3372*1.24823238899982</f>
        <v>11767197.823783923</v>
      </c>
      <c r="Y3372" s="3">
        <v>9427089</v>
      </c>
      <c r="Z3372" s="13">
        <f>AA3372*144548551.06</f>
        <v>2630424859788269</v>
      </c>
      <c r="AA3372" s="3">
        <v>18197518</v>
      </c>
      <c r="AB3372">
        <v>170</v>
      </c>
    </row>
    <row r="3373" spans="1:28" hidden="1" x14ac:dyDescent="0.2">
      <c r="A3373" t="s">
        <v>30311</v>
      </c>
      <c r="B3373" t="s">
        <v>30312</v>
      </c>
      <c r="C3373">
        <v>2019</v>
      </c>
      <c r="D3373" s="1">
        <v>43688</v>
      </c>
      <c r="E3373" t="s">
        <v>1045</v>
      </c>
      <c r="F3373" t="s">
        <v>44036</v>
      </c>
      <c r="H3373">
        <v>92</v>
      </c>
      <c r="I3373" t="s">
        <v>25</v>
      </c>
      <c r="J3373" t="s">
        <v>26</v>
      </c>
      <c r="M3373" t="s">
        <v>30313</v>
      </c>
      <c r="N3373" t="s">
        <v>30314</v>
      </c>
      <c r="O3373" t="s">
        <v>30315</v>
      </c>
      <c r="P3373" t="s">
        <v>30316</v>
      </c>
      <c r="Q3373" t="s">
        <v>30317</v>
      </c>
      <c r="R3373" t="s">
        <v>30318</v>
      </c>
      <c r="S3373" t="s">
        <v>30319</v>
      </c>
      <c r="T3373">
        <v>5.8</v>
      </c>
      <c r="U3373">
        <v>15669</v>
      </c>
      <c r="W3373"/>
      <c r="X3373"/>
      <c r="Y3373"/>
      <c r="Z3373"/>
      <c r="AA3373"/>
      <c r="AB3373">
        <v>176</v>
      </c>
    </row>
    <row r="3374" spans="1:28" x14ac:dyDescent="0.2">
      <c r="A3374" t="s">
        <v>26905</v>
      </c>
      <c r="B3374" t="s">
        <v>26906</v>
      </c>
      <c r="C3374">
        <v>2014</v>
      </c>
      <c r="D3374" t="s">
        <v>26907</v>
      </c>
      <c r="E3374" t="s">
        <v>44041</v>
      </c>
      <c r="F3374" t="s">
        <v>44032</v>
      </c>
      <c r="G3374" t="s">
        <v>44042</v>
      </c>
      <c r="H3374">
        <v>106</v>
      </c>
      <c r="I3374" t="s">
        <v>25</v>
      </c>
      <c r="J3374" t="s">
        <v>26</v>
      </c>
      <c r="K3374" t="s">
        <v>75</v>
      </c>
      <c r="M3374" t="s">
        <v>26908</v>
      </c>
      <c r="N3374" t="s">
        <v>26909</v>
      </c>
      <c r="O3374" t="s">
        <v>26910</v>
      </c>
      <c r="P3374" t="s">
        <v>21542</v>
      </c>
      <c r="Q3374" t="s">
        <v>26911</v>
      </c>
      <c r="R3374" t="s">
        <v>26912</v>
      </c>
      <c r="S3374" t="s">
        <v>26913</v>
      </c>
      <c r="T3374">
        <v>7.1</v>
      </c>
      <c r="U3374">
        <v>139767</v>
      </c>
      <c r="V3374" s="12">
        <f>W3374*1.09324733035956</f>
        <v>13774916.362530457</v>
      </c>
      <c r="W3374" s="3">
        <v>12600000</v>
      </c>
      <c r="X3374" s="13">
        <f>Y3374*1.09324733035956</f>
        <v>11724409.643987432</v>
      </c>
      <c r="Y3374" s="3">
        <v>10724389</v>
      </c>
      <c r="Z3374" s="13">
        <f>AA3374*1.09324733035956</f>
        <v>20398225.217081539</v>
      </c>
      <c r="AA3374" s="3">
        <v>18658381</v>
      </c>
      <c r="AB3374">
        <v>257</v>
      </c>
    </row>
    <row r="3375" spans="1:28" x14ac:dyDescent="0.2">
      <c r="A3375" t="s">
        <v>5869</v>
      </c>
      <c r="B3375" t="s">
        <v>5870</v>
      </c>
      <c r="C3375">
        <v>2002</v>
      </c>
      <c r="D3375" s="1">
        <v>37964</v>
      </c>
      <c r="E3375" t="s">
        <v>44041</v>
      </c>
      <c r="F3375" t="s">
        <v>44032</v>
      </c>
      <c r="G3375" t="s">
        <v>44042</v>
      </c>
      <c r="H3375">
        <v>97</v>
      </c>
      <c r="I3375" t="s">
        <v>1561</v>
      </c>
      <c r="J3375" t="s">
        <v>26</v>
      </c>
      <c r="K3375" t="s">
        <v>4066</v>
      </c>
      <c r="L3375" t="s">
        <v>308</v>
      </c>
      <c r="M3375" t="s">
        <v>497</v>
      </c>
      <c r="N3375" t="s">
        <v>5871</v>
      </c>
      <c r="O3375" t="s">
        <v>5872</v>
      </c>
      <c r="P3375" t="s">
        <v>5873</v>
      </c>
      <c r="Q3375" t="s">
        <v>5874</v>
      </c>
      <c r="R3375" t="s">
        <v>5875</v>
      </c>
      <c r="S3375" t="s">
        <v>5876</v>
      </c>
      <c r="T3375">
        <v>7.3</v>
      </c>
      <c r="U3375">
        <v>40163</v>
      </c>
      <c r="V3375" s="12">
        <f>W3375*1.43863813229572</f>
        <v>14386381.322957201</v>
      </c>
      <c r="W3375" s="3">
        <v>10000000</v>
      </c>
      <c r="X3375" s="13">
        <f>Y3375*1.43863813229572</f>
        <v>11670828.125369651</v>
      </c>
      <c r="Y3375" s="3">
        <v>8112414</v>
      </c>
      <c r="Z3375" s="13">
        <f>AA3375*1.43863813229572</f>
        <v>20003926.588249031</v>
      </c>
      <c r="AA3375" s="3">
        <v>13904766</v>
      </c>
      <c r="AB3375">
        <v>223</v>
      </c>
    </row>
    <row r="3376" spans="1:28" x14ac:dyDescent="0.2">
      <c r="A3376" t="s">
        <v>31807</v>
      </c>
      <c r="B3376" t="s">
        <v>31808</v>
      </c>
      <c r="C3376">
        <v>2013</v>
      </c>
      <c r="D3376" t="s">
        <v>31321</v>
      </c>
      <c r="E3376" t="s">
        <v>16512</v>
      </c>
      <c r="F3376" t="s">
        <v>44044</v>
      </c>
      <c r="G3376" t="s">
        <v>44042</v>
      </c>
      <c r="H3376">
        <v>90</v>
      </c>
      <c r="I3376" t="s">
        <v>27967</v>
      </c>
      <c r="J3376" t="s">
        <v>26</v>
      </c>
      <c r="M3376" t="s">
        <v>1476</v>
      </c>
      <c r="N3376" t="s">
        <v>31809</v>
      </c>
      <c r="O3376" t="s">
        <v>31810</v>
      </c>
      <c r="P3376" t="s">
        <v>4616</v>
      </c>
      <c r="Q3376" t="s">
        <v>31811</v>
      </c>
      <c r="R3376" t="s">
        <v>31812</v>
      </c>
      <c r="S3376" t="s">
        <v>31813</v>
      </c>
      <c r="T3376">
        <v>4.4000000000000004</v>
      </c>
      <c r="U3376">
        <v>22991</v>
      </c>
      <c r="V3376" s="12">
        <f>W3376*1.11098185502045</f>
        <v>19997673.3903681</v>
      </c>
      <c r="W3376" s="3">
        <v>18000000</v>
      </c>
      <c r="X3376" s="13">
        <f>Y3376*1.11098185502045</f>
        <v>11667462.560549755</v>
      </c>
      <c r="Y3376" s="3">
        <v>10501938</v>
      </c>
      <c r="Z3376" s="13">
        <f>AA3376*1.11098185502045</f>
        <v>13116731.724532802</v>
      </c>
      <c r="AA3376" s="3">
        <v>11806432</v>
      </c>
      <c r="AB3376">
        <v>126</v>
      </c>
    </row>
    <row r="3377" spans="1:28" x14ac:dyDescent="0.2">
      <c r="A3377" t="s">
        <v>6661</v>
      </c>
      <c r="B3377" t="s">
        <v>6662</v>
      </c>
      <c r="C3377">
        <v>2003</v>
      </c>
      <c r="D3377" t="s">
        <v>6477</v>
      </c>
      <c r="E3377" t="s">
        <v>176</v>
      </c>
      <c r="F3377" t="s">
        <v>44036</v>
      </c>
      <c r="H3377">
        <v>101</v>
      </c>
      <c r="I3377" t="s">
        <v>25</v>
      </c>
      <c r="J3377" t="s">
        <v>26</v>
      </c>
      <c r="M3377" t="s">
        <v>6663</v>
      </c>
      <c r="N3377" t="s">
        <v>6664</v>
      </c>
      <c r="O3377" t="s">
        <v>6665</v>
      </c>
      <c r="P3377" t="s">
        <v>4404</v>
      </c>
      <c r="Q3377" t="s">
        <v>6666</v>
      </c>
      <c r="R3377" t="s">
        <v>6667</v>
      </c>
      <c r="S3377" t="s">
        <v>6668</v>
      </c>
      <c r="T3377">
        <v>6.9</v>
      </c>
      <c r="U3377">
        <v>32101</v>
      </c>
      <c r="V3377" s="12">
        <f>W3377*1.40658152173913</f>
        <v>4501060.8695652159</v>
      </c>
      <c r="W3377" s="3">
        <v>3200000</v>
      </c>
      <c r="X3377" s="13">
        <f>Y3377*1.40658152173913</f>
        <v>11662771.961369561</v>
      </c>
      <c r="Y3377" s="3">
        <v>8291572</v>
      </c>
      <c r="Z3377" s="13">
        <f>AA3377*1.40658152173913</f>
        <v>14719577.429717386</v>
      </c>
      <c r="AA3377" s="3">
        <v>10464788</v>
      </c>
      <c r="AB3377">
        <v>220</v>
      </c>
    </row>
    <row r="3378" spans="1:28" x14ac:dyDescent="0.2">
      <c r="A3378" t="s">
        <v>26968</v>
      </c>
      <c r="B3378" t="s">
        <v>26969</v>
      </c>
      <c r="C3378">
        <v>2011</v>
      </c>
      <c r="D3378" t="s">
        <v>17727</v>
      </c>
      <c r="E3378" t="s">
        <v>1045</v>
      </c>
      <c r="F3378" t="s">
        <v>44032</v>
      </c>
      <c r="G3378" t="s">
        <v>44040</v>
      </c>
      <c r="H3378">
        <v>104</v>
      </c>
      <c r="I3378" t="s">
        <v>25</v>
      </c>
      <c r="J3378" t="s">
        <v>26</v>
      </c>
      <c r="M3378" t="s">
        <v>9068</v>
      </c>
      <c r="N3378" t="s">
        <v>26970</v>
      </c>
      <c r="O3378" t="s">
        <v>26971</v>
      </c>
      <c r="P3378" t="s">
        <v>26972</v>
      </c>
      <c r="Q3378" t="s">
        <v>26973</v>
      </c>
      <c r="R3378" t="s">
        <v>26974</v>
      </c>
      <c r="S3378" t="s">
        <v>26975</v>
      </c>
      <c r="T3378">
        <v>5.4</v>
      </c>
      <c r="U3378">
        <v>14702</v>
      </c>
      <c r="V3378" s="12">
        <f>W3378*1.1505830469594</f>
        <v>9204664.3756751996</v>
      </c>
      <c r="W3378" s="3">
        <v>8000000</v>
      </c>
      <c r="X3378" s="13">
        <f>Y3378*1.1505830469594</f>
        <v>11655658.243386006</v>
      </c>
      <c r="Y3378" s="3">
        <v>10130219</v>
      </c>
      <c r="Z3378" s="13">
        <f>AA3378*1.1505830469594</f>
        <v>12313822.811989052</v>
      </c>
      <c r="AA3378" s="3">
        <v>10702246</v>
      </c>
      <c r="AB3378">
        <v>38</v>
      </c>
    </row>
    <row r="3379" spans="1:28" x14ac:dyDescent="0.2">
      <c r="A3379" t="s">
        <v>34043</v>
      </c>
      <c r="B3379" t="s">
        <v>34044</v>
      </c>
      <c r="C3379">
        <v>2015</v>
      </c>
      <c r="D3379" s="1">
        <v>42190</v>
      </c>
      <c r="E3379" t="s">
        <v>16512</v>
      </c>
      <c r="F3379" t="s">
        <v>44044</v>
      </c>
      <c r="G3379" t="s">
        <v>44032</v>
      </c>
      <c r="H3379">
        <v>115</v>
      </c>
      <c r="I3379" t="s">
        <v>34045</v>
      </c>
      <c r="J3379" t="s">
        <v>26</v>
      </c>
      <c r="K3379" t="s">
        <v>308</v>
      </c>
      <c r="M3379" t="s">
        <v>11570</v>
      </c>
      <c r="N3379" t="s">
        <v>34046</v>
      </c>
      <c r="O3379" t="s">
        <v>34047</v>
      </c>
      <c r="P3379" t="s">
        <v>2701</v>
      </c>
      <c r="Q3379" t="s">
        <v>34048</v>
      </c>
      <c r="R3379" t="s">
        <v>34049</v>
      </c>
      <c r="S3379" t="s">
        <v>34050</v>
      </c>
      <c r="T3379">
        <v>5.8</v>
      </c>
      <c r="U3379">
        <v>38261</v>
      </c>
      <c r="V3379" s="12">
        <f>W3379*1.09195121025074</f>
        <v>43678048.410029605</v>
      </c>
      <c r="W3379" s="3">
        <v>40000000</v>
      </c>
      <c r="X3379" s="13">
        <f>Y3379*1.09195121025074</f>
        <v>11645385.577570369</v>
      </c>
      <c r="Y3379" s="3">
        <v>10664749</v>
      </c>
      <c r="Z3379" s="13">
        <f>AA3379*1.09195121025074</f>
        <v>26400254.007547945</v>
      </c>
      <c r="AA3379" s="3">
        <v>24177137</v>
      </c>
      <c r="AB3379">
        <v>152</v>
      </c>
    </row>
    <row r="3380" spans="1:28" hidden="1" x14ac:dyDescent="0.2">
      <c r="A3380" t="s">
        <v>30363</v>
      </c>
      <c r="B3380" t="s">
        <v>30364</v>
      </c>
      <c r="C3380">
        <v>2012</v>
      </c>
      <c r="D3380" t="s">
        <v>28032</v>
      </c>
      <c r="E3380" t="s">
        <v>16512</v>
      </c>
      <c r="F3380" t="s">
        <v>44044</v>
      </c>
      <c r="G3380" t="s">
        <v>44032</v>
      </c>
      <c r="H3380">
        <v>321</v>
      </c>
      <c r="I3380" t="s">
        <v>943</v>
      </c>
      <c r="J3380" t="s">
        <v>944</v>
      </c>
      <c r="M3380" t="s">
        <v>10807</v>
      </c>
      <c r="N3380" t="s">
        <v>30365</v>
      </c>
      <c r="O3380" t="s">
        <v>30366</v>
      </c>
      <c r="P3380" t="s">
        <v>30367</v>
      </c>
      <c r="Q3380" t="s">
        <v>30368</v>
      </c>
      <c r="R3380" t="s">
        <v>30369</v>
      </c>
      <c r="S3380" t="s">
        <v>30370</v>
      </c>
      <c r="T3380">
        <v>8.1999999999999993</v>
      </c>
      <c r="U3380">
        <v>78524</v>
      </c>
      <c r="W3380" t="s">
        <v>30371</v>
      </c>
      <c r="X3380"/>
      <c r="Y3380"/>
      <c r="Z3380"/>
      <c r="AA3380">
        <v>4384642</v>
      </c>
      <c r="AB3380">
        <v>236</v>
      </c>
    </row>
    <row r="3381" spans="1:28" x14ac:dyDescent="0.2">
      <c r="A3381" t="s">
        <v>29846</v>
      </c>
      <c r="B3381" t="s">
        <v>29847</v>
      </c>
      <c r="C3381">
        <v>2016</v>
      </c>
      <c r="D3381" t="s">
        <v>29848</v>
      </c>
      <c r="E3381" t="s">
        <v>3496</v>
      </c>
      <c r="F3381" t="s">
        <v>44042</v>
      </c>
      <c r="H3381">
        <v>92</v>
      </c>
      <c r="I3381" t="s">
        <v>25</v>
      </c>
      <c r="J3381" t="s">
        <v>26</v>
      </c>
      <c r="M3381" t="s">
        <v>11665</v>
      </c>
      <c r="N3381" t="s">
        <v>29849</v>
      </c>
      <c r="O3381" t="s">
        <v>29850</v>
      </c>
      <c r="P3381" t="s">
        <v>8414</v>
      </c>
      <c r="Q3381" t="s">
        <v>29851</v>
      </c>
      <c r="R3381" t="s">
        <v>29852</v>
      </c>
      <c r="S3381" t="s">
        <v>29853</v>
      </c>
      <c r="T3381">
        <v>4.4000000000000004</v>
      </c>
      <c r="U3381">
        <v>14464</v>
      </c>
      <c r="V3381" s="12">
        <f>W3381*1.07834771485832</f>
        <v>4313390.8594332803</v>
      </c>
      <c r="W3381" s="3">
        <v>4000000</v>
      </c>
      <c r="X3381" s="13">
        <f>Y3381*1.07834771485832</f>
        <v>11596091.949459843</v>
      </c>
      <c r="Y3381" s="3">
        <v>10753574</v>
      </c>
      <c r="Z3381" s="13">
        <f>AA3381*1.07834771485832</f>
        <v>11752149.352406425</v>
      </c>
      <c r="AA3381" s="3">
        <v>10898293</v>
      </c>
      <c r="AB3381">
        <v>151</v>
      </c>
    </row>
    <row r="3382" spans="1:28" x14ac:dyDescent="0.2">
      <c r="A3382" t="s">
        <v>35079</v>
      </c>
      <c r="B3382" t="s">
        <v>35080</v>
      </c>
      <c r="C3382">
        <v>2014</v>
      </c>
      <c r="D3382" s="1">
        <v>41741</v>
      </c>
      <c r="E3382" t="s">
        <v>1045</v>
      </c>
      <c r="F3382" t="s">
        <v>44032</v>
      </c>
      <c r="G3382" t="s">
        <v>44036</v>
      </c>
      <c r="H3382">
        <v>97</v>
      </c>
      <c r="I3382" t="s">
        <v>1016</v>
      </c>
      <c r="J3382" t="s">
        <v>26</v>
      </c>
      <c r="K3382" t="s">
        <v>27</v>
      </c>
      <c r="M3382" t="s">
        <v>1596</v>
      </c>
      <c r="N3382" t="s">
        <v>1596</v>
      </c>
      <c r="O3382" t="s">
        <v>35081</v>
      </c>
      <c r="P3382" t="s">
        <v>7358</v>
      </c>
      <c r="Q3382" t="s">
        <v>35082</v>
      </c>
      <c r="R3382" t="s">
        <v>35083</v>
      </c>
      <c r="S3382" t="s">
        <v>35084</v>
      </c>
      <c r="T3382">
        <v>6.5</v>
      </c>
      <c r="U3382">
        <v>62932</v>
      </c>
      <c r="V3382" s="12">
        <f>W3382*1.09324733035956</f>
        <v>18366555.150040608</v>
      </c>
      <c r="W3382" s="3">
        <v>16800000</v>
      </c>
      <c r="X3382" s="13">
        <f>Y3382*1.09324733035956</f>
        <v>11522090.0132891</v>
      </c>
      <c r="Y3382" s="3">
        <v>10539326</v>
      </c>
      <c r="Z3382" s="13">
        <f>AA3382*1.09324733035956</f>
        <v>55787712.683204249</v>
      </c>
      <c r="AA3382" s="3">
        <v>51029361</v>
      </c>
      <c r="AB3382">
        <v>179</v>
      </c>
    </row>
    <row r="3383" spans="1:28" hidden="1" x14ac:dyDescent="0.2">
      <c r="A3383" t="s">
        <v>30388</v>
      </c>
      <c r="B3383" t="s">
        <v>30389</v>
      </c>
      <c r="C3383">
        <v>2012</v>
      </c>
      <c r="D3383" s="1">
        <v>41579</v>
      </c>
      <c r="E3383" t="s">
        <v>176</v>
      </c>
      <c r="F3383" t="s">
        <v>44046</v>
      </c>
      <c r="H3383">
        <v>103</v>
      </c>
      <c r="I3383" t="s">
        <v>1983</v>
      </c>
      <c r="J3383" t="s">
        <v>26</v>
      </c>
      <c r="K3383" t="s">
        <v>3329</v>
      </c>
      <c r="L3383" t="s">
        <v>307</v>
      </c>
      <c r="M3383" t="s">
        <v>30390</v>
      </c>
      <c r="N3383" t="s">
        <v>30390</v>
      </c>
      <c r="O3383" t="s">
        <v>30391</v>
      </c>
      <c r="P3383" t="s">
        <v>30392</v>
      </c>
      <c r="Q3383" t="s">
        <v>30393</v>
      </c>
      <c r="R3383" t="s">
        <v>30394</v>
      </c>
      <c r="S3383" t="s">
        <v>30395</v>
      </c>
      <c r="T3383">
        <v>6.3</v>
      </c>
      <c r="U3383">
        <v>21909</v>
      </c>
      <c r="W3383"/>
      <c r="X3383"/>
      <c r="Y3383"/>
      <c r="Z3383"/>
      <c r="AA3383"/>
      <c r="AB3383">
        <v>121</v>
      </c>
    </row>
    <row r="3384" spans="1:28" x14ac:dyDescent="0.2">
      <c r="A3384" t="s">
        <v>20929</v>
      </c>
      <c r="B3384" t="s">
        <v>20930</v>
      </c>
      <c r="C3384">
        <v>2010</v>
      </c>
      <c r="D3384" t="s">
        <v>20931</v>
      </c>
      <c r="E3384" t="s">
        <v>176</v>
      </c>
      <c r="F3384" t="s">
        <v>44036</v>
      </c>
      <c r="H3384">
        <v>112</v>
      </c>
      <c r="I3384" t="s">
        <v>25</v>
      </c>
      <c r="J3384" t="s">
        <v>26</v>
      </c>
      <c r="M3384" t="s">
        <v>20932</v>
      </c>
      <c r="N3384" t="s">
        <v>20933</v>
      </c>
      <c r="O3384" t="s">
        <v>20934</v>
      </c>
      <c r="P3384" t="s">
        <v>3250</v>
      </c>
      <c r="Q3384" t="s">
        <v>20935</v>
      </c>
      <c r="R3384" t="s">
        <v>20936</v>
      </c>
      <c r="S3384" t="s">
        <v>20937</v>
      </c>
      <c r="T3384">
        <v>7.4</v>
      </c>
      <c r="U3384">
        <v>180772</v>
      </c>
      <c r="V3384" s="12">
        <f>W3384*1.18690152988223</f>
        <v>1186901.5298822301</v>
      </c>
      <c r="W3384" s="3">
        <v>1000000</v>
      </c>
      <c r="X3384" s="13">
        <f>Y3384*1.18690152988223</f>
        <v>11520455.552738726</v>
      </c>
      <c r="Y3384" s="3">
        <v>9706328</v>
      </c>
      <c r="Z3384" s="13">
        <f>AA3384*1.18690152988223</f>
        <v>18326154.859591082</v>
      </c>
      <c r="AA3384" s="3">
        <v>15440333</v>
      </c>
      <c r="AB3384">
        <v>357</v>
      </c>
    </row>
    <row r="3385" spans="1:28" x14ac:dyDescent="0.2">
      <c r="A3385" t="s">
        <v>38986</v>
      </c>
      <c r="B3385" t="s">
        <v>38987</v>
      </c>
      <c r="C3385">
        <v>2016</v>
      </c>
      <c r="D3385" t="s">
        <v>35945</v>
      </c>
      <c r="E3385" t="s">
        <v>176</v>
      </c>
      <c r="F3385" t="s">
        <v>44042</v>
      </c>
      <c r="H3385">
        <v>116</v>
      </c>
      <c r="I3385" t="s">
        <v>25</v>
      </c>
      <c r="J3385" t="s">
        <v>26</v>
      </c>
      <c r="M3385" t="s">
        <v>23760</v>
      </c>
      <c r="N3385" t="s">
        <v>38988</v>
      </c>
      <c r="O3385" t="s">
        <v>38989</v>
      </c>
      <c r="P3385" t="s">
        <v>14232</v>
      </c>
      <c r="Q3385" t="s">
        <v>38990</v>
      </c>
      <c r="R3385" t="s">
        <v>38991</v>
      </c>
      <c r="S3385" t="s">
        <v>38992</v>
      </c>
      <c r="T3385">
        <v>7.5</v>
      </c>
      <c r="U3385">
        <v>229418</v>
      </c>
      <c r="V3385" s="12">
        <f>W3385*1.07834771485832</f>
        <v>24262823.584312201</v>
      </c>
      <c r="W3385" s="3">
        <v>22500000</v>
      </c>
      <c r="X3385" s="13">
        <f>Y3385*1.07834771485832</f>
        <v>11498806.653668471</v>
      </c>
      <c r="Y3385" s="3">
        <v>10663357</v>
      </c>
      <c r="Z3385" s="13">
        <f>AA3385*1.07834771485832</f>
        <v>32686721.729062174</v>
      </c>
      <c r="AA3385" s="3">
        <v>30311857</v>
      </c>
      <c r="AB3385">
        <v>670</v>
      </c>
    </row>
    <row r="3386" spans="1:28" x14ac:dyDescent="0.2">
      <c r="A3386" t="s">
        <v>28640</v>
      </c>
      <c r="B3386" t="s">
        <v>28641</v>
      </c>
      <c r="C3386">
        <v>2014</v>
      </c>
      <c r="D3386" t="s">
        <v>28642</v>
      </c>
      <c r="E3386" t="s">
        <v>16512</v>
      </c>
      <c r="F3386" t="s">
        <v>44044</v>
      </c>
      <c r="G3386" t="s">
        <v>44032</v>
      </c>
      <c r="H3386">
        <v>109</v>
      </c>
      <c r="I3386" t="s">
        <v>25</v>
      </c>
      <c r="J3386" t="s">
        <v>26</v>
      </c>
      <c r="K3386" t="s">
        <v>308</v>
      </c>
      <c r="M3386" t="s">
        <v>414</v>
      </c>
      <c r="N3386" t="s">
        <v>28643</v>
      </c>
      <c r="O3386" t="s">
        <v>28644</v>
      </c>
      <c r="P3386" t="s">
        <v>1181</v>
      </c>
      <c r="Q3386" t="s">
        <v>1181</v>
      </c>
      <c r="R3386" t="s">
        <v>28645</v>
      </c>
      <c r="S3386" t="s">
        <v>28646</v>
      </c>
      <c r="T3386">
        <v>5.7</v>
      </c>
      <c r="U3386">
        <v>58237</v>
      </c>
      <c r="V3386" s="12">
        <f>W3386*1.09324733035956</f>
        <v>38263656.562584601</v>
      </c>
      <c r="W3386" s="3">
        <v>35000000</v>
      </c>
      <c r="X3386" s="13">
        <f>Y3386*1.09324733035956</f>
        <v>11488409.249535384</v>
      </c>
      <c r="Y3386" s="3">
        <v>10508518</v>
      </c>
      <c r="Z3386" s="13">
        <f>AA3386*1.09324733035956</f>
        <v>24190110.945787787</v>
      </c>
      <c r="AA3386" s="3">
        <v>22126842</v>
      </c>
      <c r="AB3386">
        <v>244</v>
      </c>
    </row>
    <row r="3387" spans="1:28" x14ac:dyDescent="0.2">
      <c r="A3387" t="s">
        <v>17478</v>
      </c>
      <c r="B3387" t="s">
        <v>17479</v>
      </c>
      <c r="C3387">
        <v>2007</v>
      </c>
      <c r="D3387" t="s">
        <v>8731</v>
      </c>
      <c r="E3387" t="s">
        <v>44035</v>
      </c>
      <c r="F3387" t="s">
        <v>44032</v>
      </c>
      <c r="G3387" t="s">
        <v>44049</v>
      </c>
      <c r="H3387">
        <v>108</v>
      </c>
      <c r="I3387" t="s">
        <v>229</v>
      </c>
      <c r="J3387" t="s">
        <v>26</v>
      </c>
      <c r="K3387" t="s">
        <v>27</v>
      </c>
      <c r="L3387" t="s">
        <v>1494</v>
      </c>
      <c r="M3387" t="s">
        <v>4532</v>
      </c>
      <c r="N3387" t="s">
        <v>17480</v>
      </c>
      <c r="O3387" t="s">
        <v>17481</v>
      </c>
      <c r="P3387" t="s">
        <v>17482</v>
      </c>
      <c r="Q3387" t="s">
        <v>17483</v>
      </c>
      <c r="R3387" t="s">
        <v>17484</v>
      </c>
      <c r="S3387" t="s">
        <v>17485</v>
      </c>
      <c r="T3387">
        <v>6.6</v>
      </c>
      <c r="U3387">
        <v>26637</v>
      </c>
      <c r="V3387" s="12">
        <f>W3387*1.24823238899982</f>
        <v>19971718.22399712</v>
      </c>
      <c r="W3387" s="3">
        <v>16000000</v>
      </c>
      <c r="X3387" s="13">
        <f>Y3387*1.24823238899982</f>
        <v>11454762.76035249</v>
      </c>
      <c r="Y3387" s="3">
        <v>9176787</v>
      </c>
      <c r="Z3387" s="13">
        <f>AA3387*144548551.06</f>
        <v>2747686547219019.5</v>
      </c>
      <c r="AA3387" s="3">
        <v>19008745</v>
      </c>
      <c r="AB3387">
        <v>123</v>
      </c>
    </row>
    <row r="3388" spans="1:28" hidden="1" x14ac:dyDescent="0.2">
      <c r="A3388" t="s">
        <v>30428</v>
      </c>
      <c r="B3388" t="s">
        <v>30429</v>
      </c>
      <c r="C3388">
        <v>2012</v>
      </c>
      <c r="D3388" t="s">
        <v>16693</v>
      </c>
      <c r="E3388" t="s">
        <v>176</v>
      </c>
      <c r="F3388" t="s">
        <v>44045</v>
      </c>
      <c r="G3388" t="s">
        <v>44042</v>
      </c>
      <c r="H3388">
        <v>105</v>
      </c>
      <c r="I3388" t="s">
        <v>817</v>
      </c>
      <c r="J3388" t="s">
        <v>27</v>
      </c>
      <c r="M3388" t="s">
        <v>5118</v>
      </c>
      <c r="N3388" t="s">
        <v>30430</v>
      </c>
      <c r="O3388" t="s">
        <v>30431</v>
      </c>
      <c r="P3388" t="s">
        <v>17991</v>
      </c>
      <c r="Q3388" t="s">
        <v>30432</v>
      </c>
      <c r="R3388" t="s">
        <v>30433</v>
      </c>
      <c r="S3388" t="s">
        <v>30434</v>
      </c>
      <c r="T3388">
        <v>7.4</v>
      </c>
      <c r="U3388">
        <v>29136</v>
      </c>
      <c r="W3388"/>
      <c r="X3388"/>
      <c r="Y3388">
        <v>389757</v>
      </c>
      <c r="Z3388"/>
      <c r="AA3388">
        <v>16190771</v>
      </c>
      <c r="AB3388">
        <v>50</v>
      </c>
    </row>
    <row r="3389" spans="1:28" hidden="1" x14ac:dyDescent="0.2">
      <c r="A3389" t="s">
        <v>30435</v>
      </c>
      <c r="B3389" t="s">
        <v>30436</v>
      </c>
      <c r="C3389">
        <v>2011</v>
      </c>
      <c r="D3389" t="s">
        <v>26387</v>
      </c>
      <c r="E3389" t="s">
        <v>16512</v>
      </c>
      <c r="H3389">
        <v>186</v>
      </c>
      <c r="I3389" t="s">
        <v>943</v>
      </c>
      <c r="J3389" t="s">
        <v>2402</v>
      </c>
      <c r="M3389" t="s">
        <v>30437</v>
      </c>
      <c r="N3389" t="s">
        <v>30438</v>
      </c>
      <c r="O3389" t="s">
        <v>30439</v>
      </c>
      <c r="P3389" t="s">
        <v>30440</v>
      </c>
      <c r="Q3389" t="s">
        <v>30441</v>
      </c>
      <c r="R3389" t="s">
        <v>30442</v>
      </c>
      <c r="S3389" t="s">
        <v>30443</v>
      </c>
      <c r="T3389">
        <v>6</v>
      </c>
      <c r="U3389">
        <v>10142</v>
      </c>
      <c r="W3389" t="s">
        <v>30444</v>
      </c>
      <c r="X3389"/>
      <c r="Y3389"/>
      <c r="Z3389"/>
      <c r="AA3389">
        <v>107843</v>
      </c>
      <c r="AB3389">
        <v>69</v>
      </c>
    </row>
    <row r="3390" spans="1:28" x14ac:dyDescent="0.2">
      <c r="A3390" t="s">
        <v>30758</v>
      </c>
      <c r="B3390" t="s">
        <v>30759</v>
      </c>
      <c r="C3390">
        <v>2018</v>
      </c>
      <c r="D3390" t="s">
        <v>22334</v>
      </c>
      <c r="E3390" t="s">
        <v>3496</v>
      </c>
      <c r="F3390" t="s">
        <v>44042</v>
      </c>
      <c r="H3390">
        <v>89</v>
      </c>
      <c r="I3390" t="s">
        <v>25</v>
      </c>
      <c r="J3390" t="s">
        <v>26</v>
      </c>
      <c r="M3390" t="s">
        <v>30760</v>
      </c>
      <c r="N3390" t="s">
        <v>30761</v>
      </c>
      <c r="O3390" t="s">
        <v>30762</v>
      </c>
      <c r="P3390" t="s">
        <v>30763</v>
      </c>
      <c r="Q3390" t="s">
        <v>30764</v>
      </c>
      <c r="R3390" t="s">
        <v>30765</v>
      </c>
      <c r="S3390" t="s">
        <v>30766</v>
      </c>
      <c r="T3390">
        <v>5.5</v>
      </c>
      <c r="U3390">
        <v>12863</v>
      </c>
      <c r="V3390" s="12">
        <f>W3390*1.03068014830331</f>
        <v>5668740.8156682048</v>
      </c>
      <c r="W3390" s="3">
        <v>5500000</v>
      </c>
      <c r="X3390" s="13">
        <f>Y3390*1.03068014830331</f>
        <v>11448208.630348781</v>
      </c>
      <c r="Y3390" s="3">
        <v>11107431</v>
      </c>
      <c r="Z3390" s="13">
        <f>AA3390*1.03068014830331</f>
        <v>18716833.013022281</v>
      </c>
      <c r="AA3390" s="3">
        <v>18159691</v>
      </c>
      <c r="AB3390">
        <v>238</v>
      </c>
    </row>
    <row r="3391" spans="1:28" x14ac:dyDescent="0.2">
      <c r="A3391" t="s">
        <v>21636</v>
      </c>
      <c r="B3391" t="s">
        <v>21637</v>
      </c>
      <c r="C3391">
        <v>2009</v>
      </c>
      <c r="D3391" t="s">
        <v>19434</v>
      </c>
      <c r="E3391" t="s">
        <v>1045</v>
      </c>
      <c r="F3391" t="s">
        <v>44032</v>
      </c>
      <c r="G3391" t="s">
        <v>44036</v>
      </c>
      <c r="H3391">
        <v>98</v>
      </c>
      <c r="I3391" t="s">
        <v>229</v>
      </c>
      <c r="J3391" t="s">
        <v>26</v>
      </c>
      <c r="M3391" t="s">
        <v>3736</v>
      </c>
      <c r="N3391" t="s">
        <v>21638</v>
      </c>
      <c r="O3391" t="s">
        <v>21639</v>
      </c>
      <c r="P3391" t="s">
        <v>9780</v>
      </c>
      <c r="Q3391" t="s">
        <v>21640</v>
      </c>
      <c r="R3391" t="s">
        <v>21641</v>
      </c>
      <c r="S3391" t="s">
        <v>21642</v>
      </c>
      <c r="T3391">
        <v>7</v>
      </c>
      <c r="U3391">
        <v>51293</v>
      </c>
      <c r="V3391" s="12">
        <f>W3391*1.20636999678377</f>
        <v>20508289.945324089</v>
      </c>
      <c r="W3391" s="3">
        <v>17000000</v>
      </c>
      <c r="X3391" s="13">
        <f>Y3391*1.20636999678377</f>
        <v>11402544.065620368</v>
      </c>
      <c r="Y3391" s="3">
        <v>9451946</v>
      </c>
      <c r="Z3391" s="13">
        <f>AA3391*1.20636999678377</f>
        <v>19035861.077599645</v>
      </c>
      <c r="AA3391" s="3">
        <v>15779455</v>
      </c>
      <c r="AB3391">
        <v>129</v>
      </c>
    </row>
    <row r="3392" spans="1:28" x14ac:dyDescent="0.2">
      <c r="A3392" t="s">
        <v>35543</v>
      </c>
      <c r="B3392" t="s">
        <v>35544</v>
      </c>
      <c r="C3392">
        <v>2014</v>
      </c>
      <c r="D3392" s="1">
        <v>41887</v>
      </c>
      <c r="E3392" t="s">
        <v>1045</v>
      </c>
      <c r="H3392">
        <v>98</v>
      </c>
      <c r="I3392" t="s">
        <v>25</v>
      </c>
      <c r="J3392" t="s">
        <v>26</v>
      </c>
      <c r="M3392" t="s">
        <v>35545</v>
      </c>
      <c r="N3392" t="s">
        <v>35546</v>
      </c>
      <c r="O3392" t="s">
        <v>35547</v>
      </c>
      <c r="P3392" t="s">
        <v>35548</v>
      </c>
      <c r="Q3392" t="s">
        <v>35549</v>
      </c>
      <c r="R3392" t="s">
        <v>35550</v>
      </c>
      <c r="S3392" t="s">
        <v>35551</v>
      </c>
      <c r="T3392">
        <v>5.4</v>
      </c>
      <c r="U3392">
        <v>13044</v>
      </c>
      <c r="V3392" s="12">
        <f>W3392*1.09324733035956</f>
        <v>5466236.6517978003</v>
      </c>
      <c r="W3392" s="3">
        <v>5000000</v>
      </c>
      <c r="X3392" s="13">
        <f>Y3392*1.09324733035956</f>
        <v>11402249.334182415</v>
      </c>
      <c r="Y3392" s="3">
        <v>10429707</v>
      </c>
      <c r="Z3392" s="13">
        <f>AA3392*1.09324733035956</f>
        <v>11519499.017116148</v>
      </c>
      <c r="AA3392" s="3">
        <v>10536956</v>
      </c>
      <c r="AB3392">
        <v>159</v>
      </c>
    </row>
    <row r="3393" spans="1:28" x14ac:dyDescent="0.2">
      <c r="A3393" t="s">
        <v>8088</v>
      </c>
      <c r="B3393" t="s">
        <v>8089</v>
      </c>
      <c r="C3393">
        <v>2005</v>
      </c>
      <c r="D3393" t="s">
        <v>8090</v>
      </c>
      <c r="E3393" t="s">
        <v>176</v>
      </c>
      <c r="F3393" t="s">
        <v>44040</v>
      </c>
      <c r="G3393" t="s">
        <v>44036</v>
      </c>
      <c r="H3393">
        <v>108</v>
      </c>
      <c r="I3393" t="s">
        <v>319</v>
      </c>
      <c r="J3393" t="s">
        <v>26</v>
      </c>
      <c r="M3393" t="s">
        <v>178</v>
      </c>
      <c r="N3393" t="s">
        <v>8091</v>
      </c>
      <c r="O3393" t="s">
        <v>8092</v>
      </c>
      <c r="P3393" t="s">
        <v>507</v>
      </c>
      <c r="Q3393" t="s">
        <v>8093</v>
      </c>
      <c r="R3393" t="s">
        <v>8094</v>
      </c>
      <c r="S3393" t="s">
        <v>8095</v>
      </c>
      <c r="T3393">
        <v>7</v>
      </c>
      <c r="U3393">
        <v>28550</v>
      </c>
      <c r="V3393" s="12">
        <f>W3393*1.32519713261649</f>
        <v>39755913.978494696</v>
      </c>
      <c r="W3393" s="3">
        <v>30000000</v>
      </c>
      <c r="X3393" s="13">
        <f>Y3393*1.32519713261649</f>
        <v>11378662.057921169</v>
      </c>
      <c r="Y3393" s="3">
        <v>8586392</v>
      </c>
      <c r="Z3393" s="13">
        <f>AA3393*1.32519713261649</f>
        <v>24672896.571039472</v>
      </c>
      <c r="AA3393" s="3">
        <v>18618284</v>
      </c>
      <c r="AB3393">
        <v>167</v>
      </c>
    </row>
    <row r="3394" spans="1:28" hidden="1" x14ac:dyDescent="0.2">
      <c r="A3394" t="s">
        <v>30477</v>
      </c>
      <c r="B3394" t="s">
        <v>30478</v>
      </c>
      <c r="C3394">
        <v>2014</v>
      </c>
      <c r="D3394" t="s">
        <v>29119</v>
      </c>
      <c r="E3394" t="s">
        <v>16512</v>
      </c>
      <c r="F3394" t="s">
        <v>44032</v>
      </c>
      <c r="G3394" t="s">
        <v>44033</v>
      </c>
      <c r="H3394">
        <v>109</v>
      </c>
      <c r="I3394" t="s">
        <v>30479</v>
      </c>
      <c r="J3394" t="s">
        <v>26</v>
      </c>
      <c r="M3394" t="s">
        <v>30480</v>
      </c>
      <c r="N3394" t="s">
        <v>30481</v>
      </c>
      <c r="O3394" t="s">
        <v>30482</v>
      </c>
      <c r="P3394" t="s">
        <v>2278</v>
      </c>
      <c r="Q3394" t="s">
        <v>30483</v>
      </c>
      <c r="R3394" t="s">
        <v>30484</v>
      </c>
      <c r="S3394" t="s">
        <v>30485</v>
      </c>
      <c r="T3394">
        <v>6.1</v>
      </c>
      <c r="U3394">
        <v>53583</v>
      </c>
      <c r="W3394">
        <v>7000000</v>
      </c>
      <c r="X3394"/>
      <c r="Y3394"/>
      <c r="Z3394"/>
      <c r="AA3394">
        <v>6237990</v>
      </c>
      <c r="AB3394">
        <v>176</v>
      </c>
    </row>
    <row r="3395" spans="1:28" x14ac:dyDescent="0.2">
      <c r="A3395" t="s">
        <v>19153</v>
      </c>
      <c r="B3395" t="s">
        <v>19154</v>
      </c>
      <c r="C3395">
        <v>2010</v>
      </c>
      <c r="D3395" t="s">
        <v>19155</v>
      </c>
      <c r="E3395" t="s">
        <v>44035</v>
      </c>
      <c r="F3395" t="s">
        <v>44032</v>
      </c>
      <c r="G3395" t="s">
        <v>44042</v>
      </c>
      <c r="H3395">
        <v>108</v>
      </c>
      <c r="I3395" t="s">
        <v>4309</v>
      </c>
      <c r="J3395" t="s">
        <v>26</v>
      </c>
      <c r="K3395" t="s">
        <v>361</v>
      </c>
      <c r="L3395" t="s">
        <v>27</v>
      </c>
      <c r="M3395" t="s">
        <v>3833</v>
      </c>
      <c r="N3395" t="s">
        <v>19156</v>
      </c>
      <c r="O3395" t="s">
        <v>19157</v>
      </c>
      <c r="P3395" t="s">
        <v>878</v>
      </c>
      <c r="Q3395" t="s">
        <v>19158</v>
      </c>
      <c r="R3395" t="s">
        <v>19159</v>
      </c>
      <c r="S3395" t="s">
        <v>19160</v>
      </c>
      <c r="T3395">
        <v>6.8</v>
      </c>
      <c r="U3395">
        <v>46131</v>
      </c>
      <c r="V3395" s="12">
        <f>W3395*1.18690152988223</f>
        <v>26111833.657409061</v>
      </c>
      <c r="W3395" s="3">
        <v>22000000</v>
      </c>
      <c r="X3395" s="13">
        <f>Y3395*1.18690152988223</f>
        <v>11323860.744033623</v>
      </c>
      <c r="Y3395" s="3">
        <v>9540691</v>
      </c>
      <c r="Z3395" s="13">
        <f>AA3395*1.18690152988223</f>
        <v>30630311.997298807</v>
      </c>
      <c r="AA3395" s="3">
        <v>25806953</v>
      </c>
      <c r="AB3395">
        <v>150</v>
      </c>
    </row>
    <row r="3396" spans="1:28" x14ac:dyDescent="0.2">
      <c r="A3396" t="s">
        <v>40614</v>
      </c>
      <c r="B3396" t="s">
        <v>40615</v>
      </c>
      <c r="C3396">
        <v>2017</v>
      </c>
      <c r="D3396" t="s">
        <v>32294</v>
      </c>
      <c r="E3396" t="s">
        <v>176</v>
      </c>
      <c r="F3396" t="s">
        <v>44042</v>
      </c>
      <c r="H3396">
        <v>93</v>
      </c>
      <c r="I3396" t="s">
        <v>25</v>
      </c>
      <c r="J3396" t="s">
        <v>26</v>
      </c>
      <c r="K3396" t="s">
        <v>27</v>
      </c>
      <c r="M3396" t="s">
        <v>7379</v>
      </c>
      <c r="N3396" t="s">
        <v>40616</v>
      </c>
      <c r="O3396" t="s">
        <v>40617</v>
      </c>
      <c r="P3396" t="s">
        <v>968</v>
      </c>
      <c r="Q3396" t="s">
        <v>40618</v>
      </c>
      <c r="R3396" t="s">
        <v>40619</v>
      </c>
      <c r="S3396" t="s">
        <v>40620</v>
      </c>
      <c r="T3396">
        <v>6.3</v>
      </c>
      <c r="U3396">
        <v>50166</v>
      </c>
      <c r="V3396" s="12">
        <f>W3396*1.05585427545692</f>
        <v>11086469.892297661</v>
      </c>
      <c r="W3396" s="3">
        <v>10500000</v>
      </c>
      <c r="X3396" s="13">
        <f>Y3396*1.05585427545692</f>
        <v>11308194.010872236</v>
      </c>
      <c r="Y3396" s="3">
        <v>10709995</v>
      </c>
      <c r="Z3396" s="13">
        <f>AA3396*1.05585427545692</f>
        <v>29425739.007910438</v>
      </c>
      <c r="AA3396" s="3">
        <v>27869129</v>
      </c>
      <c r="AB3396">
        <v>269</v>
      </c>
    </row>
    <row r="3397" spans="1:28" x14ac:dyDescent="0.2">
      <c r="A3397" t="s">
        <v>20769</v>
      </c>
      <c r="B3397" t="s">
        <v>20770</v>
      </c>
      <c r="C3397">
        <v>2009</v>
      </c>
      <c r="D3397" s="1">
        <v>40090</v>
      </c>
      <c r="E3397" t="s">
        <v>16512</v>
      </c>
      <c r="F3397" t="s">
        <v>44031</v>
      </c>
      <c r="G3397" t="s">
        <v>44040</v>
      </c>
      <c r="H3397">
        <v>85</v>
      </c>
      <c r="I3397" t="s">
        <v>20771</v>
      </c>
      <c r="J3397" t="s">
        <v>26</v>
      </c>
      <c r="K3397" t="s">
        <v>934</v>
      </c>
      <c r="L3397" t="s">
        <v>944</v>
      </c>
      <c r="M3397" t="s">
        <v>1578</v>
      </c>
      <c r="N3397" t="s">
        <v>20772</v>
      </c>
      <c r="O3397" t="s">
        <v>20773</v>
      </c>
      <c r="P3397" t="s">
        <v>12832</v>
      </c>
      <c r="Q3397" t="s">
        <v>20774</v>
      </c>
      <c r="R3397" t="s">
        <v>20775</v>
      </c>
      <c r="S3397" t="s">
        <v>20776</v>
      </c>
      <c r="T3397">
        <v>2.5</v>
      </c>
      <c r="U3397">
        <v>69279</v>
      </c>
      <c r="V3397" s="12">
        <f>W3397*1.20636999678377</f>
        <v>36191099.903513096</v>
      </c>
      <c r="W3397" s="3">
        <v>30000000</v>
      </c>
      <c r="X3397" s="13">
        <f>Y3397*1.20636999678377</f>
        <v>11294982.91033713</v>
      </c>
      <c r="Y3397" s="3">
        <v>9362785</v>
      </c>
      <c r="Z3397" s="13">
        <f>AA3397*1.20636999678377</f>
        <v>67219867.538429186</v>
      </c>
      <c r="AA3397" s="3">
        <v>55720772</v>
      </c>
      <c r="AB3397">
        <v>584</v>
      </c>
    </row>
    <row r="3398" spans="1:28" x14ac:dyDescent="0.2">
      <c r="A3398" t="s">
        <v>33122</v>
      </c>
      <c r="B3398" t="s">
        <v>33123</v>
      </c>
      <c r="C3398">
        <v>2016</v>
      </c>
      <c r="D3398" s="1">
        <v>42769</v>
      </c>
      <c r="E3398" t="s">
        <v>16512</v>
      </c>
      <c r="F3398" t="s">
        <v>44044</v>
      </c>
      <c r="G3398" t="s">
        <v>44032</v>
      </c>
      <c r="H3398">
        <v>129</v>
      </c>
      <c r="I3398" t="s">
        <v>25</v>
      </c>
      <c r="J3398" t="s">
        <v>26</v>
      </c>
      <c r="K3398" t="s">
        <v>308</v>
      </c>
      <c r="M3398" t="s">
        <v>1278</v>
      </c>
      <c r="N3398" t="s">
        <v>33124</v>
      </c>
      <c r="O3398" t="s">
        <v>33125</v>
      </c>
      <c r="P3398" t="s">
        <v>1278</v>
      </c>
      <c r="Q3398" t="s">
        <v>33126</v>
      </c>
      <c r="R3398" t="s">
        <v>33127</v>
      </c>
      <c r="S3398" t="s">
        <v>33128</v>
      </c>
      <c r="T3398">
        <v>6.4</v>
      </c>
      <c r="U3398">
        <v>50933</v>
      </c>
      <c r="V3398" s="12">
        <f>W3398*1.07834771485832</f>
        <v>116461553.20469856</v>
      </c>
      <c r="W3398" s="3">
        <v>108000000</v>
      </c>
      <c r="X3398" s="13">
        <f>Y3398*1.07834771485832</f>
        <v>11191691.067781392</v>
      </c>
      <c r="Y3398" s="3">
        <v>10378555</v>
      </c>
      <c r="Z3398" s="13">
        <f>AA3398*1.07834771485832</f>
        <v>24455367.96053873</v>
      </c>
      <c r="AA3398" s="3">
        <v>22678555</v>
      </c>
      <c r="AB3398">
        <v>162</v>
      </c>
    </row>
    <row r="3399" spans="1:28" x14ac:dyDescent="0.2">
      <c r="A3399" t="s">
        <v>33101</v>
      </c>
      <c r="B3399" t="s">
        <v>33102</v>
      </c>
      <c r="C3399">
        <v>2015</v>
      </c>
      <c r="D3399" s="1">
        <v>42190</v>
      </c>
      <c r="E3399" t="s">
        <v>1045</v>
      </c>
      <c r="F3399" t="s">
        <v>44032</v>
      </c>
      <c r="H3399">
        <v>91</v>
      </c>
      <c r="I3399" t="s">
        <v>25</v>
      </c>
      <c r="J3399" t="s">
        <v>26</v>
      </c>
      <c r="M3399" t="s">
        <v>28754</v>
      </c>
      <c r="N3399" t="s">
        <v>10068</v>
      </c>
      <c r="O3399" t="s">
        <v>33103</v>
      </c>
      <c r="P3399" t="s">
        <v>8677</v>
      </c>
      <c r="Q3399" t="s">
        <v>33104</v>
      </c>
      <c r="R3399" t="s">
        <v>33105</v>
      </c>
      <c r="S3399" t="s">
        <v>33106</v>
      </c>
      <c r="T3399">
        <v>5.4</v>
      </c>
      <c r="U3399">
        <v>31465</v>
      </c>
      <c r="V3399" s="12">
        <f>W3399*1.09195121025074</f>
        <v>38218292.358775899</v>
      </c>
      <c r="W3399" s="3">
        <v>35000000</v>
      </c>
      <c r="X3399" s="13">
        <f>Y3399*1.09195121025074</f>
        <v>11159196.485108647</v>
      </c>
      <c r="Y3399" s="3">
        <v>10219501</v>
      </c>
      <c r="Z3399" s="13">
        <f>AA3399*1.09195121025074</f>
        <v>15758224.178784624</v>
      </c>
      <c r="AA3399" s="3">
        <v>14431253</v>
      </c>
      <c r="AB3399">
        <v>119</v>
      </c>
    </row>
    <row r="3400" spans="1:28" hidden="1" x14ac:dyDescent="0.2">
      <c r="A3400" t="s">
        <v>30526</v>
      </c>
      <c r="B3400" t="s">
        <v>30527</v>
      </c>
      <c r="C3400">
        <v>2014</v>
      </c>
      <c r="D3400" t="s">
        <v>30528</v>
      </c>
      <c r="E3400" t="s">
        <v>3496</v>
      </c>
      <c r="F3400" t="s">
        <v>44045</v>
      </c>
      <c r="G3400" t="s">
        <v>44033</v>
      </c>
      <c r="H3400">
        <v>97</v>
      </c>
      <c r="I3400" t="s">
        <v>4587</v>
      </c>
      <c r="J3400" t="s">
        <v>26</v>
      </c>
      <c r="K3400" t="s">
        <v>934</v>
      </c>
      <c r="M3400" t="s">
        <v>8649</v>
      </c>
      <c r="N3400" t="s">
        <v>11501</v>
      </c>
      <c r="O3400" t="s">
        <v>30529</v>
      </c>
      <c r="P3400" t="s">
        <v>13901</v>
      </c>
      <c r="Q3400" t="s">
        <v>30530</v>
      </c>
      <c r="R3400" t="s">
        <v>30531</v>
      </c>
      <c r="S3400" t="s">
        <v>30532</v>
      </c>
      <c r="T3400">
        <v>4.8</v>
      </c>
      <c r="U3400">
        <v>14566</v>
      </c>
      <c r="W3400"/>
      <c r="X3400"/>
      <c r="Y3400"/>
      <c r="Z3400"/>
      <c r="AA3400">
        <v>2871035</v>
      </c>
      <c r="AB3400">
        <v>100</v>
      </c>
    </row>
    <row r="3401" spans="1:28" hidden="1" x14ac:dyDescent="0.2">
      <c r="A3401" t="s">
        <v>30533</v>
      </c>
      <c r="B3401" t="s">
        <v>30534</v>
      </c>
      <c r="C3401">
        <v>2012</v>
      </c>
      <c r="D3401" t="s">
        <v>30535</v>
      </c>
      <c r="E3401" t="s">
        <v>16512</v>
      </c>
      <c r="F3401" t="s">
        <v>44044</v>
      </c>
      <c r="G3401" t="s">
        <v>44032</v>
      </c>
      <c r="H3401">
        <v>115</v>
      </c>
      <c r="I3401" t="s">
        <v>25</v>
      </c>
      <c r="J3401" t="s">
        <v>26</v>
      </c>
      <c r="M3401" t="s">
        <v>9645</v>
      </c>
      <c r="N3401" t="s">
        <v>26582</v>
      </c>
      <c r="O3401" t="s">
        <v>30536</v>
      </c>
      <c r="P3401" t="s">
        <v>2738</v>
      </c>
      <c r="Q3401" t="s">
        <v>2738</v>
      </c>
      <c r="R3401" t="s">
        <v>30537</v>
      </c>
      <c r="S3401" t="s">
        <v>30538</v>
      </c>
      <c r="T3401">
        <v>6.1</v>
      </c>
      <c r="U3401">
        <v>13785</v>
      </c>
      <c r="W3401">
        <v>10000000</v>
      </c>
      <c r="X3401"/>
      <c r="Y3401"/>
      <c r="Z3401"/>
      <c r="AA3401">
        <v>99861</v>
      </c>
      <c r="AB3401">
        <v>49</v>
      </c>
    </row>
    <row r="3402" spans="1:28" x14ac:dyDescent="0.2">
      <c r="A3402" t="s">
        <v>19629</v>
      </c>
      <c r="B3402" t="s">
        <v>19630</v>
      </c>
      <c r="C3402">
        <v>2009</v>
      </c>
      <c r="D3402" s="1">
        <v>39975</v>
      </c>
      <c r="E3402" t="s">
        <v>1045</v>
      </c>
      <c r="F3402" t="s">
        <v>44032</v>
      </c>
      <c r="H3402">
        <v>106</v>
      </c>
      <c r="I3402" t="s">
        <v>3037</v>
      </c>
      <c r="J3402" t="s">
        <v>26</v>
      </c>
      <c r="K3402" t="s">
        <v>1870</v>
      </c>
      <c r="L3402" t="s">
        <v>975</v>
      </c>
      <c r="M3402" t="s">
        <v>7371</v>
      </c>
      <c r="N3402" t="s">
        <v>383</v>
      </c>
      <c r="O3402" t="s">
        <v>19631</v>
      </c>
      <c r="P3402" t="s">
        <v>19632</v>
      </c>
      <c r="Q3402" t="s">
        <v>19633</v>
      </c>
      <c r="R3402" t="s">
        <v>19634</v>
      </c>
      <c r="S3402" t="s">
        <v>19635</v>
      </c>
      <c r="T3402">
        <v>7</v>
      </c>
      <c r="U3402">
        <v>130794</v>
      </c>
      <c r="V3402" s="12">
        <f>W3402*1.20636999678377</f>
        <v>8444589.9774863906</v>
      </c>
      <c r="W3402" s="3">
        <v>7000000</v>
      </c>
      <c r="X3402" s="13">
        <f>Y3402*1.20636999678377</f>
        <v>11133308.82247816</v>
      </c>
      <c r="Y3402" s="3">
        <v>9228768</v>
      </c>
      <c r="Z3402" s="13">
        <f>AA3402*1.20636999678377</f>
        <v>37916611.926492818</v>
      </c>
      <c r="AA3402" s="3">
        <v>31430334</v>
      </c>
      <c r="AB3402">
        <v>386</v>
      </c>
    </row>
    <row r="3403" spans="1:28" x14ac:dyDescent="0.2">
      <c r="A3403" t="s">
        <v>28655</v>
      </c>
      <c r="B3403" t="s">
        <v>28656</v>
      </c>
      <c r="C3403">
        <v>2011</v>
      </c>
      <c r="D3403" t="s">
        <v>21970</v>
      </c>
      <c r="E3403" t="s">
        <v>1045</v>
      </c>
      <c r="F3403" t="s">
        <v>44036</v>
      </c>
      <c r="H3403">
        <v>89</v>
      </c>
      <c r="I3403" t="s">
        <v>25</v>
      </c>
      <c r="J3403" t="s">
        <v>26</v>
      </c>
      <c r="M3403" t="s">
        <v>6202</v>
      </c>
      <c r="N3403" t="s">
        <v>28657</v>
      </c>
      <c r="O3403" t="s">
        <v>28658</v>
      </c>
      <c r="P3403" t="s">
        <v>19420</v>
      </c>
      <c r="Q3403" t="s">
        <v>19420</v>
      </c>
      <c r="R3403" t="s">
        <v>28659</v>
      </c>
      <c r="S3403" t="s">
        <v>28660</v>
      </c>
      <c r="T3403">
        <v>4.9000000000000004</v>
      </c>
      <c r="U3403">
        <v>19240</v>
      </c>
      <c r="V3403" s="12">
        <f>W3403*1.1505830469594</f>
        <v>27613993.127025601</v>
      </c>
      <c r="W3403" s="3">
        <v>24000000</v>
      </c>
      <c r="X3403" s="13">
        <f>Y3403*1.1505830469594</f>
        <v>11117260.16530706</v>
      </c>
      <c r="Y3403" s="3">
        <v>9662284</v>
      </c>
      <c r="Z3403" s="13">
        <f>AA3403*1.1505830469594</f>
        <v>36139987.243034847</v>
      </c>
      <c r="AA3403" s="3">
        <v>31410151</v>
      </c>
      <c r="AB3403">
        <v>75</v>
      </c>
    </row>
    <row r="3404" spans="1:28" hidden="1" x14ac:dyDescent="0.2">
      <c r="A3404" t="s">
        <v>30553</v>
      </c>
      <c r="B3404" t="s">
        <v>30554</v>
      </c>
      <c r="C3404">
        <v>2012</v>
      </c>
      <c r="D3404" t="s">
        <v>23704</v>
      </c>
      <c r="E3404" t="s">
        <v>176</v>
      </c>
      <c r="F3404" t="s">
        <v>44046</v>
      </c>
      <c r="G3404" t="s">
        <v>44045</v>
      </c>
      <c r="H3404">
        <v>93</v>
      </c>
      <c r="I3404" t="s">
        <v>25</v>
      </c>
      <c r="J3404" t="s">
        <v>26</v>
      </c>
      <c r="M3404" t="s">
        <v>30555</v>
      </c>
      <c r="N3404" t="s">
        <v>30556</v>
      </c>
      <c r="O3404" t="s">
        <v>30557</v>
      </c>
      <c r="P3404" t="s">
        <v>30558</v>
      </c>
      <c r="Q3404" t="s">
        <v>30559</v>
      </c>
      <c r="R3404" t="s">
        <v>30560</v>
      </c>
      <c r="S3404" t="s">
        <v>30561</v>
      </c>
      <c r="T3404">
        <v>6.4</v>
      </c>
      <c r="U3404">
        <v>13636</v>
      </c>
      <c r="W3404"/>
      <c r="X3404"/>
      <c r="Y3404"/>
      <c r="Z3404"/>
      <c r="AA3404"/>
      <c r="AB3404">
        <v>99</v>
      </c>
    </row>
    <row r="3405" spans="1:28" hidden="1" x14ac:dyDescent="0.2">
      <c r="A3405" t="s">
        <v>30562</v>
      </c>
      <c r="B3405" t="s">
        <v>30563</v>
      </c>
      <c r="C3405">
        <v>2012</v>
      </c>
      <c r="D3405" t="s">
        <v>30564</v>
      </c>
      <c r="E3405" t="s">
        <v>16512</v>
      </c>
      <c r="F3405" t="s">
        <v>44032</v>
      </c>
      <c r="G3405" t="s">
        <v>44049</v>
      </c>
      <c r="H3405">
        <v>134</v>
      </c>
      <c r="I3405" t="s">
        <v>2213</v>
      </c>
      <c r="J3405" t="s">
        <v>934</v>
      </c>
      <c r="M3405" t="s">
        <v>30565</v>
      </c>
      <c r="N3405" t="s">
        <v>30566</v>
      </c>
      <c r="O3405" t="s">
        <v>30567</v>
      </c>
      <c r="P3405" t="s">
        <v>30568</v>
      </c>
      <c r="Q3405" t="s">
        <v>30569</v>
      </c>
      <c r="R3405" t="s">
        <v>30570</v>
      </c>
      <c r="S3405" t="s">
        <v>30571</v>
      </c>
      <c r="T3405">
        <v>7.5</v>
      </c>
      <c r="U3405">
        <v>19202</v>
      </c>
      <c r="W3405"/>
      <c r="X3405"/>
      <c r="Y3405">
        <v>32445</v>
      </c>
      <c r="Z3405"/>
      <c r="AA3405">
        <v>37687024</v>
      </c>
      <c r="AB3405">
        <v>76</v>
      </c>
    </row>
    <row r="3406" spans="1:28" x14ac:dyDescent="0.2">
      <c r="A3406" t="s">
        <v>16379</v>
      </c>
      <c r="B3406" t="s">
        <v>16380</v>
      </c>
      <c r="C3406">
        <v>2009</v>
      </c>
      <c r="D3406" s="1">
        <v>40309</v>
      </c>
      <c r="E3406" t="s">
        <v>176</v>
      </c>
      <c r="H3406">
        <v>100</v>
      </c>
      <c r="I3406" t="s">
        <v>25</v>
      </c>
      <c r="J3406" t="s">
        <v>26</v>
      </c>
      <c r="M3406" t="s">
        <v>10615</v>
      </c>
      <c r="N3406" t="s">
        <v>16381</v>
      </c>
      <c r="O3406" t="s">
        <v>16382</v>
      </c>
      <c r="P3406" t="s">
        <v>1106</v>
      </c>
      <c r="Q3406" t="s">
        <v>16383</v>
      </c>
      <c r="R3406" t="s">
        <v>16384</v>
      </c>
      <c r="S3406" t="s">
        <v>16385</v>
      </c>
      <c r="T3406">
        <v>7.1</v>
      </c>
      <c r="U3406">
        <v>58117</v>
      </c>
      <c r="V3406" s="12">
        <f>W3406*1.20636999678377</f>
        <v>25333769.932459168</v>
      </c>
      <c r="W3406" s="3">
        <v>21000000</v>
      </c>
      <c r="X3406" s="13">
        <f>Y3406*1.20636999678377</f>
        <v>11109311.710502136</v>
      </c>
      <c r="Y3406" s="3">
        <v>9208876</v>
      </c>
      <c r="Z3406" s="13">
        <f>AA3406*1.20636999678377</f>
        <v>19837076.536443572</v>
      </c>
      <c r="AA3406" s="3">
        <v>16443609</v>
      </c>
      <c r="AB3406">
        <v>133</v>
      </c>
    </row>
    <row r="3407" spans="1:28" x14ac:dyDescent="0.2">
      <c r="A3407" t="s">
        <v>36158</v>
      </c>
      <c r="B3407" t="s">
        <v>36159</v>
      </c>
      <c r="C3407">
        <v>2018</v>
      </c>
      <c r="D3407" s="1">
        <v>43739</v>
      </c>
      <c r="E3407" t="s">
        <v>44035</v>
      </c>
      <c r="F3407" t="s">
        <v>44038</v>
      </c>
      <c r="G3407" t="s">
        <v>44032</v>
      </c>
      <c r="H3407">
        <v>116</v>
      </c>
      <c r="I3407" t="s">
        <v>4587</v>
      </c>
      <c r="J3407" t="s">
        <v>26</v>
      </c>
      <c r="K3407" t="s">
        <v>307</v>
      </c>
      <c r="L3407" t="s">
        <v>27</v>
      </c>
      <c r="M3407" t="s">
        <v>677</v>
      </c>
      <c r="N3407" t="s">
        <v>36160</v>
      </c>
      <c r="O3407" t="s">
        <v>36161</v>
      </c>
      <c r="P3407" t="s">
        <v>11114</v>
      </c>
      <c r="Q3407" t="s">
        <v>36162</v>
      </c>
      <c r="R3407" t="s">
        <v>36163</v>
      </c>
      <c r="S3407" t="s">
        <v>36164</v>
      </c>
      <c r="T3407">
        <v>6.2</v>
      </c>
      <c r="U3407">
        <v>17916</v>
      </c>
      <c r="V3407" s="12">
        <f>W3407*1.03068014830331</f>
        <v>40196525.783829086</v>
      </c>
      <c r="W3407" s="3">
        <v>39000000</v>
      </c>
      <c r="X3407" s="13">
        <f>Y3407*1.03068014830331</f>
        <v>11093746.389865642</v>
      </c>
      <c r="Y3407" s="3">
        <v>10763520</v>
      </c>
      <c r="Z3407" s="13">
        <f>AA3407*1.03068014830331</f>
        <v>13462219.480942348</v>
      </c>
      <c r="AA3407" s="3">
        <v>13061491</v>
      </c>
      <c r="AB3407">
        <v>241</v>
      </c>
    </row>
    <row r="3408" spans="1:28" x14ac:dyDescent="0.2">
      <c r="A3408" t="s">
        <v>22063</v>
      </c>
      <c r="B3408" t="s">
        <v>22064</v>
      </c>
      <c r="C3408">
        <v>2009</v>
      </c>
      <c r="D3408" s="1">
        <v>38510</v>
      </c>
      <c r="E3408" t="s">
        <v>176</v>
      </c>
      <c r="F3408" t="s">
        <v>44045</v>
      </c>
      <c r="H3408">
        <v>103</v>
      </c>
      <c r="I3408" t="s">
        <v>22065</v>
      </c>
      <c r="J3408" t="s">
        <v>26</v>
      </c>
      <c r="M3408" t="s">
        <v>22066</v>
      </c>
      <c r="N3408" t="s">
        <v>22067</v>
      </c>
      <c r="O3408" t="s">
        <v>22068</v>
      </c>
      <c r="P3408" t="s">
        <v>6503</v>
      </c>
      <c r="Q3408" t="s">
        <v>22069</v>
      </c>
      <c r="R3408" t="s">
        <v>22070</v>
      </c>
      <c r="S3408" t="s">
        <v>22071</v>
      </c>
      <c r="T3408">
        <v>7</v>
      </c>
      <c r="U3408">
        <v>21904</v>
      </c>
      <c r="V3408" s="12">
        <f>W3408*1.20636999678377</f>
        <v>8444589.9774863906</v>
      </c>
      <c r="W3408" s="3">
        <v>7000000</v>
      </c>
      <c r="X3408" s="13">
        <f>Y3408*1.20636999678377</f>
        <v>11070776.633694872</v>
      </c>
      <c r="Y3408" s="3">
        <v>9176933</v>
      </c>
      <c r="Z3408" s="13">
        <f>AA3408*1.20636999678377</f>
        <v>12694041.561227184</v>
      </c>
      <c r="AA3408" s="3">
        <v>10522511</v>
      </c>
      <c r="AB3408">
        <v>108</v>
      </c>
    </row>
    <row r="3409" spans="1:28" x14ac:dyDescent="0.2">
      <c r="A3409" t="s">
        <v>36715</v>
      </c>
      <c r="B3409" t="s">
        <v>36716</v>
      </c>
      <c r="C3409">
        <v>2015</v>
      </c>
      <c r="D3409" t="s">
        <v>33531</v>
      </c>
      <c r="E3409" t="s">
        <v>44043</v>
      </c>
      <c r="F3409" t="s">
        <v>44051</v>
      </c>
      <c r="G3409" t="s">
        <v>44032</v>
      </c>
      <c r="H3409">
        <v>123</v>
      </c>
      <c r="I3409" t="s">
        <v>25</v>
      </c>
      <c r="J3409" t="s">
        <v>26</v>
      </c>
      <c r="K3409" t="s">
        <v>27</v>
      </c>
      <c r="L3409" t="s">
        <v>923</v>
      </c>
      <c r="M3409" t="s">
        <v>677</v>
      </c>
      <c r="N3409" t="s">
        <v>36717</v>
      </c>
      <c r="O3409" t="s">
        <v>36718</v>
      </c>
      <c r="P3409" t="s">
        <v>10478</v>
      </c>
      <c r="Q3409" t="s">
        <v>10478</v>
      </c>
      <c r="R3409" t="s">
        <v>36719</v>
      </c>
      <c r="S3409" t="s">
        <v>36720</v>
      </c>
      <c r="T3409">
        <v>7.3</v>
      </c>
      <c r="U3409">
        <v>117458</v>
      </c>
      <c r="V3409" s="12">
        <f>W3409*1.09195121025074</f>
        <v>38218292.358775899</v>
      </c>
      <c r="W3409" s="3">
        <v>35000000</v>
      </c>
      <c r="X3409" s="13">
        <f>Y3409*1.09195121025074</f>
        <v>11069657.577819297</v>
      </c>
      <c r="Y3409" s="3">
        <v>10137502</v>
      </c>
      <c r="Z3409" s="13">
        <f>AA3409*1.09195121025074</f>
        <v>66807695.612390585</v>
      </c>
      <c r="AA3409" s="3">
        <v>61181942</v>
      </c>
      <c r="AB3409">
        <v>246</v>
      </c>
    </row>
    <row r="3410" spans="1:28" x14ac:dyDescent="0.2">
      <c r="A3410" t="s">
        <v>23758</v>
      </c>
      <c r="B3410" t="s">
        <v>23759</v>
      </c>
      <c r="C3410">
        <v>2009</v>
      </c>
      <c r="D3410" t="s">
        <v>16028</v>
      </c>
      <c r="E3410" t="s">
        <v>176</v>
      </c>
      <c r="F3410" t="s">
        <v>44036</v>
      </c>
      <c r="H3410">
        <v>99</v>
      </c>
      <c r="I3410" t="s">
        <v>25</v>
      </c>
      <c r="J3410" t="s">
        <v>26</v>
      </c>
      <c r="K3410" t="s">
        <v>308</v>
      </c>
      <c r="M3410" t="s">
        <v>23760</v>
      </c>
      <c r="N3410" t="s">
        <v>23761</v>
      </c>
      <c r="O3410" t="s">
        <v>23762</v>
      </c>
      <c r="P3410" t="s">
        <v>7358</v>
      </c>
      <c r="Q3410" t="s">
        <v>23763</v>
      </c>
      <c r="R3410" t="s">
        <v>23764</v>
      </c>
      <c r="S3410" t="s">
        <v>23765</v>
      </c>
      <c r="T3410">
        <v>7.6</v>
      </c>
      <c r="U3410">
        <v>104394</v>
      </c>
      <c r="V3410" s="12">
        <f>W3410*1.20636999678377</f>
        <v>8444589.9774863906</v>
      </c>
      <c r="W3410" s="3">
        <v>7000000</v>
      </c>
      <c r="X3410" s="13">
        <f>Y3410*1.20636999678377</f>
        <v>11069651.090487873</v>
      </c>
      <c r="Y3410" s="3">
        <v>9176000</v>
      </c>
      <c r="Z3410" s="13">
        <f>AA3410*1.20636999678377</f>
        <v>30116894.269007172</v>
      </c>
      <c r="AA3410" s="3">
        <v>24964890</v>
      </c>
      <c r="AB3410">
        <v>281</v>
      </c>
    </row>
    <row r="3411" spans="1:28" x14ac:dyDescent="0.2">
      <c r="A3411" t="s">
        <v>10792</v>
      </c>
      <c r="B3411" t="s">
        <v>10793</v>
      </c>
      <c r="C3411">
        <v>2005</v>
      </c>
      <c r="D3411" s="1">
        <v>39029</v>
      </c>
      <c r="E3411" t="s">
        <v>16512</v>
      </c>
      <c r="F3411" t="s">
        <v>44038</v>
      </c>
      <c r="G3411" t="s">
        <v>44044</v>
      </c>
      <c r="H3411">
        <v>83</v>
      </c>
      <c r="I3411" t="s">
        <v>97</v>
      </c>
      <c r="J3411" t="s">
        <v>26</v>
      </c>
      <c r="M3411" t="s">
        <v>3054</v>
      </c>
      <c r="N3411" t="s">
        <v>10794</v>
      </c>
      <c r="O3411" t="s">
        <v>10795</v>
      </c>
      <c r="P3411" t="s">
        <v>732</v>
      </c>
      <c r="Q3411" t="s">
        <v>10796</v>
      </c>
      <c r="R3411" t="s">
        <v>10797</v>
      </c>
      <c r="S3411" t="s">
        <v>10798</v>
      </c>
      <c r="T3411">
        <v>5.6</v>
      </c>
      <c r="U3411">
        <v>24592</v>
      </c>
      <c r="V3411" s="12">
        <f>W3411*1.32519713261649</f>
        <v>43731505.376344167</v>
      </c>
      <c r="W3411" s="3">
        <v>33000000</v>
      </c>
      <c r="X3411" s="13">
        <f>Y3411*1.32519713261649</f>
        <v>11039846.256630845</v>
      </c>
      <c r="Y3411" s="3">
        <v>8330720</v>
      </c>
      <c r="Z3411" s="13">
        <f>AA3411*1.32519713261649</f>
        <v>17870475.486917596</v>
      </c>
      <c r="AA3411" s="3">
        <v>13485145</v>
      </c>
      <c r="AB3411">
        <v>86</v>
      </c>
    </row>
    <row r="3412" spans="1:28" x14ac:dyDescent="0.2">
      <c r="A3412" t="s">
        <v>3726</v>
      </c>
      <c r="B3412" t="s">
        <v>3727</v>
      </c>
      <c r="C3412">
        <v>2001</v>
      </c>
      <c r="D3412" t="s">
        <v>1703</v>
      </c>
      <c r="E3412" t="s">
        <v>1045</v>
      </c>
      <c r="F3412" t="s">
        <v>44044</v>
      </c>
      <c r="G3412" t="s">
        <v>44045</v>
      </c>
      <c r="H3412">
        <v>103</v>
      </c>
      <c r="I3412" t="s">
        <v>97</v>
      </c>
      <c r="J3412" t="s">
        <v>26</v>
      </c>
      <c r="K3412" t="s">
        <v>27</v>
      </c>
      <c r="M3412" t="s">
        <v>1596</v>
      </c>
      <c r="N3412" t="s">
        <v>1596</v>
      </c>
      <c r="O3412" t="s">
        <v>3728</v>
      </c>
      <c r="P3412" t="s">
        <v>3729</v>
      </c>
      <c r="Q3412" t="s">
        <v>3730</v>
      </c>
      <c r="R3412" t="s">
        <v>3731</v>
      </c>
      <c r="S3412" t="s">
        <v>3732</v>
      </c>
      <c r="T3412">
        <v>6.7</v>
      </c>
      <c r="U3412">
        <v>37285</v>
      </c>
      <c r="V3412" s="12">
        <f>W3412*1.46138339920949</f>
        <v>48225652.173913173</v>
      </c>
      <c r="W3412" s="3">
        <v>33000000</v>
      </c>
      <c r="X3412" s="13">
        <f>Y3412*1.46138339920949</f>
        <v>10985498.136086985</v>
      </c>
      <c r="Y3412" s="3">
        <v>7517191</v>
      </c>
      <c r="Z3412" s="13">
        <f>AA3412*1.46138339920949</f>
        <v>27641054.257351853</v>
      </c>
      <c r="AA3412" s="3">
        <v>18914307</v>
      </c>
      <c r="AB3412">
        <v>182</v>
      </c>
    </row>
    <row r="3413" spans="1:28" x14ac:dyDescent="0.2">
      <c r="A3413" t="s">
        <v>15413</v>
      </c>
      <c r="B3413" t="s">
        <v>15414</v>
      </c>
      <c r="C3413">
        <v>2007</v>
      </c>
      <c r="D3413" t="s">
        <v>12699</v>
      </c>
      <c r="E3413" t="s">
        <v>44043</v>
      </c>
      <c r="F3413" t="s">
        <v>44032</v>
      </c>
      <c r="G3413" t="s">
        <v>44040</v>
      </c>
      <c r="H3413">
        <v>99</v>
      </c>
      <c r="I3413" t="s">
        <v>25</v>
      </c>
      <c r="J3413" t="s">
        <v>26</v>
      </c>
      <c r="M3413" t="s">
        <v>3019</v>
      </c>
      <c r="N3413" t="s">
        <v>15415</v>
      </c>
      <c r="O3413" t="s">
        <v>15416</v>
      </c>
      <c r="P3413" t="s">
        <v>15417</v>
      </c>
      <c r="Q3413" t="s">
        <v>15418</v>
      </c>
      <c r="R3413" t="s">
        <v>15419</v>
      </c>
      <c r="S3413" t="s">
        <v>15420</v>
      </c>
      <c r="T3413">
        <v>4.8</v>
      </c>
      <c r="U3413">
        <v>14655</v>
      </c>
      <c r="V3413" s="12">
        <f>W3413*1.24823238899982</f>
        <v>56170457.504991896</v>
      </c>
      <c r="W3413" s="3">
        <v>45000000</v>
      </c>
      <c r="X3413" s="13">
        <f>Y3413*1.24823238899982</f>
        <v>10977519.829904245</v>
      </c>
      <c r="Y3413" s="3">
        <v>8794452</v>
      </c>
      <c r="Z3413" s="13">
        <f>AA3413*144548551.06</f>
        <v>4604249923916226</v>
      </c>
      <c r="AA3413" s="3">
        <v>31852619</v>
      </c>
      <c r="AB3413">
        <v>167</v>
      </c>
    </row>
    <row r="3414" spans="1:28" x14ac:dyDescent="0.2">
      <c r="A3414" t="s">
        <v>2973</v>
      </c>
      <c r="B3414" t="s">
        <v>2974</v>
      </c>
      <c r="C3414">
        <v>2001</v>
      </c>
      <c r="D3414" t="s">
        <v>37</v>
      </c>
      <c r="E3414" t="s">
        <v>44041</v>
      </c>
      <c r="F3414" t="s">
        <v>44032</v>
      </c>
      <c r="H3414">
        <v>116</v>
      </c>
      <c r="I3414" t="s">
        <v>495</v>
      </c>
      <c r="J3414" t="s">
        <v>26</v>
      </c>
      <c r="K3414" t="s">
        <v>64</v>
      </c>
      <c r="L3414" t="s">
        <v>27</v>
      </c>
      <c r="M3414" t="s">
        <v>383</v>
      </c>
      <c r="N3414" t="s">
        <v>383</v>
      </c>
      <c r="O3414" t="s">
        <v>2975</v>
      </c>
      <c r="P3414" t="s">
        <v>517</v>
      </c>
      <c r="Q3414" t="s">
        <v>2976</v>
      </c>
      <c r="R3414" t="s">
        <v>2977</v>
      </c>
      <c r="S3414" t="s">
        <v>2978</v>
      </c>
      <c r="T3414">
        <v>7.5</v>
      </c>
      <c r="U3414">
        <v>102236</v>
      </c>
      <c r="V3414" s="12">
        <f>W3414*1.46138339920949</f>
        <v>29227667.984189801</v>
      </c>
      <c r="W3414" s="3">
        <v>20000000</v>
      </c>
      <c r="X3414" s="13">
        <f>Y3414*1.46138339920949</f>
        <v>10966596.603201609</v>
      </c>
      <c r="Y3414" s="3">
        <v>7504257</v>
      </c>
      <c r="Z3414" s="13">
        <f>AA3414*1.46138339920949</f>
        <v>27644438.821304422</v>
      </c>
      <c r="AA3414" s="3">
        <v>18916623</v>
      </c>
      <c r="AB3414">
        <v>457</v>
      </c>
    </row>
    <row r="3415" spans="1:28" x14ac:dyDescent="0.2">
      <c r="A3415" t="s">
        <v>20571</v>
      </c>
      <c r="B3415" t="s">
        <v>20572</v>
      </c>
      <c r="C3415">
        <v>2016</v>
      </c>
      <c r="D3415" t="s">
        <v>20573</v>
      </c>
      <c r="E3415" t="s">
        <v>3496</v>
      </c>
      <c r="F3415" t="s">
        <v>44042</v>
      </c>
      <c r="H3415">
        <v>89</v>
      </c>
      <c r="I3415" t="s">
        <v>25</v>
      </c>
      <c r="J3415" t="s">
        <v>26</v>
      </c>
      <c r="M3415" t="s">
        <v>11665</v>
      </c>
      <c r="N3415" t="s">
        <v>13003</v>
      </c>
      <c r="O3415" t="s">
        <v>20574</v>
      </c>
      <c r="P3415" t="s">
        <v>20575</v>
      </c>
      <c r="Q3415" t="s">
        <v>20576</v>
      </c>
      <c r="R3415" t="s">
        <v>20577</v>
      </c>
      <c r="S3415" t="s">
        <v>20578</v>
      </c>
      <c r="T3415">
        <v>6.1</v>
      </c>
      <c r="U3415">
        <v>42528</v>
      </c>
      <c r="V3415" s="12">
        <f>W3415*1.07834771485832</f>
        <v>5391738.5742915999</v>
      </c>
      <c r="W3415" s="3">
        <v>5000000</v>
      </c>
      <c r="X3415" s="13">
        <f>Y3415*1.07834771485832</f>
        <v>10963367.114375865</v>
      </c>
      <c r="Y3415" s="3">
        <v>10166820</v>
      </c>
      <c r="Z3415" s="13">
        <f>AA3415*1.07834771485832</f>
        <v>11953085.430549979</v>
      </c>
      <c r="AA3415" s="3">
        <v>11084630</v>
      </c>
      <c r="AB3415">
        <v>212</v>
      </c>
    </row>
    <row r="3416" spans="1:28" hidden="1" x14ac:dyDescent="0.2">
      <c r="A3416" t="s">
        <v>30643</v>
      </c>
      <c r="B3416" t="s">
        <v>30644</v>
      </c>
      <c r="C3416">
        <v>2012</v>
      </c>
      <c r="D3416" s="1">
        <v>40950</v>
      </c>
      <c r="E3416" t="s">
        <v>1045</v>
      </c>
      <c r="F3416" t="s">
        <v>44032</v>
      </c>
      <c r="G3416" t="s">
        <v>44046</v>
      </c>
      <c r="H3416">
        <v>81</v>
      </c>
      <c r="I3416" t="s">
        <v>25</v>
      </c>
      <c r="J3416" t="s">
        <v>26</v>
      </c>
      <c r="M3416" t="s">
        <v>30645</v>
      </c>
      <c r="N3416" t="s">
        <v>30645</v>
      </c>
      <c r="O3416" t="s">
        <v>30646</v>
      </c>
      <c r="P3416" t="s">
        <v>30647</v>
      </c>
      <c r="Q3416" t="s">
        <v>30648</v>
      </c>
      <c r="R3416" t="s">
        <v>30649</v>
      </c>
      <c r="S3416" t="s">
        <v>30650</v>
      </c>
      <c r="T3416">
        <v>6.1</v>
      </c>
      <c r="U3416">
        <v>20368</v>
      </c>
      <c r="W3416"/>
      <c r="X3416"/>
      <c r="Y3416"/>
      <c r="Z3416"/>
      <c r="AA3416">
        <v>2757</v>
      </c>
      <c r="AB3416">
        <v>120</v>
      </c>
    </row>
    <row r="3417" spans="1:28" x14ac:dyDescent="0.2">
      <c r="A3417" t="s">
        <v>37370</v>
      </c>
      <c r="B3417" t="s">
        <v>37371</v>
      </c>
      <c r="C3417">
        <v>2015</v>
      </c>
      <c r="D3417" t="s">
        <v>33899</v>
      </c>
      <c r="E3417" t="s">
        <v>44035</v>
      </c>
      <c r="F3417" t="s">
        <v>44038</v>
      </c>
      <c r="G3417" t="s">
        <v>44032</v>
      </c>
      <c r="H3417">
        <v>104</v>
      </c>
      <c r="I3417" t="s">
        <v>1561</v>
      </c>
      <c r="J3417" t="s">
        <v>26</v>
      </c>
      <c r="K3417" t="s">
        <v>27</v>
      </c>
      <c r="M3417" t="s">
        <v>1993</v>
      </c>
      <c r="N3417" t="s">
        <v>14410</v>
      </c>
      <c r="O3417" t="s">
        <v>37372</v>
      </c>
      <c r="P3417" t="s">
        <v>4923</v>
      </c>
      <c r="Q3417" t="s">
        <v>37373</v>
      </c>
      <c r="R3417" t="s">
        <v>37374</v>
      </c>
      <c r="S3417" t="s">
        <v>37375</v>
      </c>
      <c r="T3417">
        <v>6.7</v>
      </c>
      <c r="U3417">
        <v>25513</v>
      </c>
      <c r="V3417" s="12">
        <f>W3417*1.09195121025074</f>
        <v>6551707.2615044406</v>
      </c>
      <c r="W3417" s="3">
        <v>6000000</v>
      </c>
      <c r="X3417" s="13">
        <f>Y3417*1.09195121025074</f>
        <v>10942634.169384459</v>
      </c>
      <c r="Y3417" s="3">
        <v>10021175</v>
      </c>
      <c r="Z3417" s="13">
        <f>AA3417*1.09195121025074</f>
        <v>45193334.909128822</v>
      </c>
      <c r="AA3417" s="3">
        <v>41387687</v>
      </c>
      <c r="AB3417">
        <v>103</v>
      </c>
    </row>
    <row r="3418" spans="1:28" x14ac:dyDescent="0.2">
      <c r="A3418" t="s">
        <v>18548</v>
      </c>
      <c r="B3418" t="s">
        <v>18549</v>
      </c>
      <c r="C3418">
        <v>2008</v>
      </c>
      <c r="D3418" t="s">
        <v>15181</v>
      </c>
      <c r="E3418" t="s">
        <v>176</v>
      </c>
      <c r="F3418" t="s">
        <v>44055</v>
      </c>
      <c r="H3418">
        <v>94</v>
      </c>
      <c r="I3418" t="s">
        <v>495</v>
      </c>
      <c r="J3418" t="s">
        <v>26</v>
      </c>
      <c r="K3418" t="s">
        <v>308</v>
      </c>
      <c r="M3418" t="s">
        <v>18550</v>
      </c>
      <c r="N3418" t="s">
        <v>18551</v>
      </c>
      <c r="O3418" t="s">
        <v>18552</v>
      </c>
      <c r="P3418" t="s">
        <v>18553</v>
      </c>
      <c r="Q3418" t="s">
        <v>18554</v>
      </c>
      <c r="R3418" t="s">
        <v>18555</v>
      </c>
      <c r="S3418" t="s">
        <v>18556</v>
      </c>
      <c r="T3418">
        <v>7.8</v>
      </c>
      <c r="U3418">
        <v>185838</v>
      </c>
      <c r="V3418" s="12">
        <f>W3418*1.20207800169993</f>
        <v>15025975.021249125</v>
      </c>
      <c r="W3418" s="3">
        <v>12500000</v>
      </c>
      <c r="X3418" s="13">
        <f>Y3418*1.20207800169993</f>
        <v>10874185.127545832</v>
      </c>
      <c r="Y3418" s="3">
        <v>9046156</v>
      </c>
      <c r="Z3418" s="13">
        <f>AA3418*1.20207800169993</f>
        <v>48583861.286619328</v>
      </c>
      <c r="AA3418" s="3">
        <v>40416563</v>
      </c>
      <c r="AB3418">
        <v>483</v>
      </c>
    </row>
    <row r="3419" spans="1:28" x14ac:dyDescent="0.2">
      <c r="A3419" t="s">
        <v>5979</v>
      </c>
      <c r="B3419" t="s">
        <v>5980</v>
      </c>
      <c r="C3419">
        <v>2003</v>
      </c>
      <c r="D3419" s="1">
        <v>38237</v>
      </c>
      <c r="E3419" t="s">
        <v>3496</v>
      </c>
      <c r="F3419" t="s">
        <v>44045</v>
      </c>
      <c r="G3419" t="s">
        <v>44042</v>
      </c>
      <c r="H3419">
        <v>102</v>
      </c>
      <c r="I3419" t="s">
        <v>97</v>
      </c>
      <c r="J3419" t="s">
        <v>26</v>
      </c>
      <c r="K3419" t="s">
        <v>5981</v>
      </c>
      <c r="L3419" t="s">
        <v>5982</v>
      </c>
      <c r="M3419" t="s">
        <v>1246</v>
      </c>
      <c r="N3419" t="s">
        <v>1246</v>
      </c>
      <c r="O3419" t="s">
        <v>5983</v>
      </c>
      <c r="P3419" t="s">
        <v>1248</v>
      </c>
      <c r="Q3419" t="s">
        <v>5984</v>
      </c>
      <c r="R3419" t="s">
        <v>5985</v>
      </c>
      <c r="S3419" t="s">
        <v>5986</v>
      </c>
      <c r="T3419">
        <v>5.2</v>
      </c>
      <c r="U3419">
        <v>16787</v>
      </c>
      <c r="V3419" s="12">
        <f>W3419*1.40658152173913</f>
        <v>53450097.826086938</v>
      </c>
      <c r="W3419" s="3">
        <v>38000000</v>
      </c>
      <c r="X3419" s="13">
        <f>Y3419*1.40658152173913</f>
        <v>10775548.161228258</v>
      </c>
      <c r="Y3419" s="3">
        <v>7660806</v>
      </c>
      <c r="Z3419" s="13">
        <f>AA3419*1.40658152173913</f>
        <v>16261216.096010864</v>
      </c>
      <c r="AA3419" s="3">
        <v>11560806</v>
      </c>
      <c r="AB3419">
        <v>208</v>
      </c>
    </row>
    <row r="3420" spans="1:28" x14ac:dyDescent="0.2">
      <c r="A3420" t="s">
        <v>16656</v>
      </c>
      <c r="B3420" t="s">
        <v>16657</v>
      </c>
      <c r="C3420">
        <v>2007</v>
      </c>
      <c r="D3420" t="s">
        <v>13637</v>
      </c>
      <c r="E3420" t="s">
        <v>1045</v>
      </c>
      <c r="H3420">
        <v>90</v>
      </c>
      <c r="I3420" t="s">
        <v>16658</v>
      </c>
      <c r="J3420" t="s">
        <v>26</v>
      </c>
      <c r="M3420" t="s">
        <v>2455</v>
      </c>
      <c r="N3420" t="s">
        <v>16659</v>
      </c>
      <c r="O3420" t="s">
        <v>16660</v>
      </c>
      <c r="P3420" t="s">
        <v>16661</v>
      </c>
      <c r="Q3420" t="s">
        <v>16662</v>
      </c>
      <c r="R3420" t="s">
        <v>16663</v>
      </c>
      <c r="S3420" t="s">
        <v>16664</v>
      </c>
      <c r="T3420">
        <v>7.4</v>
      </c>
      <c r="U3420">
        <v>107959</v>
      </c>
      <c r="V3420" s="12">
        <f>W3420*1.24823238899982</f>
        <v>11234091.50099838</v>
      </c>
      <c r="W3420" s="3">
        <v>9000000</v>
      </c>
      <c r="X3420" s="13">
        <f>Y3420*1.24823238899982</f>
        <v>10710368.141080948</v>
      </c>
      <c r="Y3420" s="3">
        <v>8580428</v>
      </c>
      <c r="Z3420" s="13">
        <f>AA3420*144548551.06</f>
        <v>6763341854097928</v>
      </c>
      <c r="AA3420" s="3">
        <v>46789413</v>
      </c>
      <c r="AB3420">
        <v>243</v>
      </c>
    </row>
    <row r="3421" spans="1:28" x14ac:dyDescent="0.2">
      <c r="A3421" t="s">
        <v>8776</v>
      </c>
      <c r="B3421" t="s">
        <v>8777</v>
      </c>
      <c r="C3421">
        <v>2006</v>
      </c>
      <c r="D3421" t="s">
        <v>8778</v>
      </c>
      <c r="E3421" t="s">
        <v>44043</v>
      </c>
      <c r="F3421" t="s">
        <v>44038</v>
      </c>
      <c r="G3421" t="s">
        <v>44057</v>
      </c>
      <c r="H3421">
        <v>93</v>
      </c>
      <c r="I3421" t="s">
        <v>97</v>
      </c>
      <c r="J3421" t="s">
        <v>26</v>
      </c>
      <c r="M3421" t="s">
        <v>8779</v>
      </c>
      <c r="N3421" t="s">
        <v>8780</v>
      </c>
      <c r="O3421" t="s">
        <v>8781</v>
      </c>
      <c r="P3421" t="s">
        <v>7317</v>
      </c>
      <c r="Q3421" t="s">
        <v>8780</v>
      </c>
      <c r="R3421" t="s">
        <v>8782</v>
      </c>
      <c r="S3421" t="s">
        <v>8783</v>
      </c>
      <c r="T3421">
        <v>6.8</v>
      </c>
      <c r="U3421">
        <v>100424</v>
      </c>
      <c r="V3421" s="12">
        <f>W3421*1.28378472222222</f>
        <v>25675694.444444403</v>
      </c>
      <c r="W3421" s="3">
        <v>20000000</v>
      </c>
      <c r="X3421" s="13">
        <f>Y3421*1.28378472222222</f>
        <v>10699800.051215259</v>
      </c>
      <c r="Y3421" s="3">
        <v>8334575</v>
      </c>
      <c r="Z3421" s="13">
        <f>AA3421*1.28378472222222</f>
        <v>17895911.527743027</v>
      </c>
      <c r="AA3421" s="3">
        <v>13939963</v>
      </c>
      <c r="AB3421">
        <v>209</v>
      </c>
    </row>
    <row r="3422" spans="1:28" hidden="1" x14ac:dyDescent="0.2">
      <c r="A3422" t="s">
        <v>30691</v>
      </c>
      <c r="B3422" t="s">
        <v>30692</v>
      </c>
      <c r="C3422">
        <v>2012</v>
      </c>
      <c r="D3422" t="s">
        <v>22971</v>
      </c>
      <c r="E3422" t="s">
        <v>44041</v>
      </c>
      <c r="F3422" t="s">
        <v>44032</v>
      </c>
      <c r="G3422" t="s">
        <v>44046</v>
      </c>
      <c r="H3422">
        <v>94</v>
      </c>
      <c r="I3422" t="s">
        <v>1983</v>
      </c>
      <c r="J3422" t="s">
        <v>26</v>
      </c>
      <c r="M3422" t="s">
        <v>11323</v>
      </c>
      <c r="N3422" t="s">
        <v>30693</v>
      </c>
      <c r="O3422" t="s">
        <v>30694</v>
      </c>
      <c r="P3422" t="s">
        <v>30695</v>
      </c>
      <c r="Q3422" t="s">
        <v>30696</v>
      </c>
      <c r="R3422" t="s">
        <v>30697</v>
      </c>
      <c r="S3422" t="s">
        <v>30698</v>
      </c>
      <c r="T3422">
        <v>6.4</v>
      </c>
      <c r="U3422">
        <v>16071</v>
      </c>
      <c r="W3422"/>
      <c r="X3422"/>
      <c r="Y3422"/>
      <c r="Z3422"/>
      <c r="AA3422">
        <v>77839</v>
      </c>
      <c r="AB3422">
        <v>88</v>
      </c>
    </row>
    <row r="3423" spans="1:28" x14ac:dyDescent="0.2">
      <c r="A3423" t="s">
        <v>23694</v>
      </c>
      <c r="B3423" t="s">
        <v>23695</v>
      </c>
      <c r="C3423">
        <v>2012</v>
      </c>
      <c r="D3423" s="1">
        <v>41368</v>
      </c>
      <c r="E3423" t="s">
        <v>16512</v>
      </c>
      <c r="F3423" t="s">
        <v>44044</v>
      </c>
      <c r="G3423" t="s">
        <v>44042</v>
      </c>
      <c r="H3423">
        <v>92</v>
      </c>
      <c r="I3423" t="s">
        <v>23696</v>
      </c>
      <c r="J3423" t="s">
        <v>26</v>
      </c>
      <c r="M3423" t="s">
        <v>373</v>
      </c>
      <c r="N3423" t="s">
        <v>23697</v>
      </c>
      <c r="O3423" t="s">
        <v>23698</v>
      </c>
      <c r="P3423" t="s">
        <v>312</v>
      </c>
      <c r="Q3423" t="s">
        <v>23699</v>
      </c>
      <c r="R3423" t="s">
        <v>23700</v>
      </c>
      <c r="S3423" t="s">
        <v>23701</v>
      </c>
      <c r="T3423">
        <v>5.7</v>
      </c>
      <c r="U3423">
        <v>46846</v>
      </c>
      <c r="V3423" s="12">
        <f>W3423*1.12725506764114</f>
        <v>50726478.043851294</v>
      </c>
      <c r="W3423" s="3">
        <v>45000000</v>
      </c>
      <c r="X3423" s="13">
        <f>Y3423*1.12725506764114</f>
        <v>10697457.831297852</v>
      </c>
      <c r="Y3423" s="3">
        <v>9489829</v>
      </c>
      <c r="Z3423" s="13">
        <f>AA3423*1.12725506764114</f>
        <v>24740102.565829236</v>
      </c>
      <c r="AA3423" s="3">
        <v>21947209</v>
      </c>
      <c r="AB3423">
        <v>157</v>
      </c>
    </row>
    <row r="3424" spans="1:28" x14ac:dyDescent="0.2">
      <c r="A3424" t="s">
        <v>1119</v>
      </c>
      <c r="B3424" t="s">
        <v>1120</v>
      </c>
      <c r="C3424">
        <v>2000</v>
      </c>
      <c r="D3424" s="1">
        <v>36925</v>
      </c>
      <c r="E3424" t="s">
        <v>44035</v>
      </c>
      <c r="F3424" t="s">
        <v>44032</v>
      </c>
      <c r="H3424">
        <v>124</v>
      </c>
      <c r="I3424" t="s">
        <v>166</v>
      </c>
      <c r="J3424" t="s">
        <v>26</v>
      </c>
      <c r="K3424" t="s">
        <v>1121</v>
      </c>
      <c r="M3424" t="s">
        <v>1122</v>
      </c>
      <c r="N3424" t="s">
        <v>1123</v>
      </c>
      <c r="O3424" t="s">
        <v>1124</v>
      </c>
      <c r="P3424" t="s">
        <v>1125</v>
      </c>
      <c r="Q3424" t="s">
        <v>1126</v>
      </c>
      <c r="R3424" t="s">
        <v>1127</v>
      </c>
      <c r="S3424" t="s">
        <v>1128</v>
      </c>
      <c r="T3424">
        <v>7.3</v>
      </c>
      <c r="U3424">
        <v>50924</v>
      </c>
      <c r="V3424" s="12">
        <f>W3424*1.5029674796748</f>
        <v>20290060.975609802</v>
      </c>
      <c r="W3424" s="3">
        <v>13500000</v>
      </c>
      <c r="X3424" s="13">
        <f>Y3424*1.5029674796748</f>
        <v>10618964.229105715</v>
      </c>
      <c r="Y3424" s="3">
        <v>7065332</v>
      </c>
      <c r="Z3424" s="13">
        <f>AA3424*1.5029674796748</f>
        <v>27037223.165487863</v>
      </c>
      <c r="AA3424" s="3">
        <v>17989227</v>
      </c>
      <c r="AB3424">
        <v>312</v>
      </c>
    </row>
    <row r="3425" spans="1:28" x14ac:dyDescent="0.2">
      <c r="A3425" t="s">
        <v>40265</v>
      </c>
      <c r="B3425" t="s">
        <v>40266</v>
      </c>
      <c r="C3425">
        <v>2017</v>
      </c>
      <c r="D3425" t="s">
        <v>38476</v>
      </c>
      <c r="E3425" t="s">
        <v>44035</v>
      </c>
      <c r="F3425" t="s">
        <v>44044</v>
      </c>
      <c r="G3425" t="s">
        <v>44032</v>
      </c>
      <c r="H3425">
        <v>118</v>
      </c>
      <c r="I3425" t="s">
        <v>13579</v>
      </c>
      <c r="J3425" t="s">
        <v>26</v>
      </c>
      <c r="M3425" t="s">
        <v>2130</v>
      </c>
      <c r="N3425" t="s">
        <v>40267</v>
      </c>
      <c r="O3425" t="s">
        <v>40268</v>
      </c>
      <c r="P3425" t="s">
        <v>13712</v>
      </c>
      <c r="Q3425" t="s">
        <v>40269</v>
      </c>
      <c r="R3425" t="s">
        <v>663</v>
      </c>
      <c r="S3425" t="s">
        <v>664</v>
      </c>
      <c r="T3425">
        <v>7.2</v>
      </c>
      <c r="U3425">
        <v>18369</v>
      </c>
      <c r="V3425" s="12">
        <f>W3425*1.05585427545692</f>
        <v>12670251.305483039</v>
      </c>
      <c r="W3425" s="3">
        <v>12000000</v>
      </c>
      <c r="X3425" s="13">
        <f>Y3425*1.05585427545692</f>
        <v>10613087.13058503</v>
      </c>
      <c r="Y3425" s="3">
        <v>10051659</v>
      </c>
      <c r="Z3425" s="13">
        <f>AA3425*1.05585427545692</f>
        <v>10681883.427610975</v>
      </c>
      <c r="AA3425" s="3">
        <v>10116816</v>
      </c>
      <c r="AB3425">
        <v>97</v>
      </c>
    </row>
    <row r="3426" spans="1:28" x14ac:dyDescent="0.2">
      <c r="A3426" t="s">
        <v>27811</v>
      </c>
      <c r="B3426" t="s">
        <v>27812</v>
      </c>
      <c r="C3426">
        <v>2012</v>
      </c>
      <c r="D3426" t="s">
        <v>27299</v>
      </c>
      <c r="E3426" t="s">
        <v>44043</v>
      </c>
      <c r="F3426" t="s">
        <v>44038</v>
      </c>
      <c r="H3426">
        <v>86</v>
      </c>
      <c r="I3426" t="s">
        <v>25</v>
      </c>
      <c r="J3426" t="s">
        <v>26</v>
      </c>
      <c r="M3426" t="s">
        <v>27813</v>
      </c>
      <c r="N3426" t="s">
        <v>27814</v>
      </c>
      <c r="O3426" t="s">
        <v>27815</v>
      </c>
      <c r="P3426" t="s">
        <v>27816</v>
      </c>
      <c r="Q3426" t="s">
        <v>27817</v>
      </c>
      <c r="R3426" t="s">
        <v>27818</v>
      </c>
      <c r="S3426" t="s">
        <v>27819</v>
      </c>
      <c r="T3426">
        <v>5.4</v>
      </c>
      <c r="U3426">
        <v>13520</v>
      </c>
      <c r="V3426" s="12">
        <f>W3426*1.12725506764114</f>
        <v>15781570.946975959</v>
      </c>
      <c r="W3426" s="3">
        <v>14000000</v>
      </c>
      <c r="X3426" s="13">
        <f>Y3426*1.12725506764114</f>
        <v>10606949.394661877</v>
      </c>
      <c r="Y3426" s="3">
        <v>9409538</v>
      </c>
      <c r="Z3426" s="13">
        <f>AA3426*1.12725506764114</f>
        <v>12870279.173593381</v>
      </c>
      <c r="AA3426" s="3">
        <v>11417362</v>
      </c>
      <c r="AB3426">
        <v>40</v>
      </c>
    </row>
    <row r="3427" spans="1:28" hidden="1" x14ac:dyDescent="0.2">
      <c r="A3427" t="s">
        <v>30731</v>
      </c>
      <c r="B3427" t="s">
        <v>30732</v>
      </c>
      <c r="C3427">
        <v>2016</v>
      </c>
      <c r="D3427" s="1">
        <v>42495</v>
      </c>
      <c r="E3427" t="s">
        <v>44041</v>
      </c>
      <c r="F3427" t="s">
        <v>44032</v>
      </c>
      <c r="G3427" t="s">
        <v>44042</v>
      </c>
      <c r="H3427">
        <v>108</v>
      </c>
      <c r="I3427" t="s">
        <v>912</v>
      </c>
      <c r="J3427" t="s">
        <v>26</v>
      </c>
      <c r="K3427" t="s">
        <v>75</v>
      </c>
      <c r="L3427" t="s">
        <v>27</v>
      </c>
      <c r="M3427" t="s">
        <v>24827</v>
      </c>
      <c r="N3427" t="s">
        <v>30733</v>
      </c>
      <c r="O3427" t="s">
        <v>30734</v>
      </c>
      <c r="P3427" t="s">
        <v>30735</v>
      </c>
      <c r="Q3427" t="s">
        <v>30736</v>
      </c>
      <c r="R3427" t="s">
        <v>30737</v>
      </c>
      <c r="S3427" t="s">
        <v>30738</v>
      </c>
      <c r="T3427">
        <v>6.2</v>
      </c>
      <c r="U3427">
        <v>19669</v>
      </c>
      <c r="W3427"/>
      <c r="X3427"/>
      <c r="Y3427">
        <v>3153157</v>
      </c>
      <c r="Z3427"/>
      <c r="AA3427">
        <v>10711027</v>
      </c>
      <c r="AB3427">
        <v>76</v>
      </c>
    </row>
    <row r="3428" spans="1:28" x14ac:dyDescent="0.2">
      <c r="A3428" t="s">
        <v>7730</v>
      </c>
      <c r="B3428" t="s">
        <v>7731</v>
      </c>
      <c r="C3428">
        <v>2004</v>
      </c>
      <c r="D3428" s="1">
        <v>38631</v>
      </c>
      <c r="E3428" t="s">
        <v>1045</v>
      </c>
      <c r="F3428" t="s">
        <v>44032</v>
      </c>
      <c r="G3428" t="s">
        <v>44036</v>
      </c>
      <c r="H3428">
        <v>104</v>
      </c>
      <c r="I3428" t="s">
        <v>7732</v>
      </c>
      <c r="J3428" t="s">
        <v>26</v>
      </c>
      <c r="M3428" t="s">
        <v>7733</v>
      </c>
      <c r="N3428" t="s">
        <v>7734</v>
      </c>
      <c r="O3428" t="s">
        <v>7735</v>
      </c>
      <c r="P3428" t="s">
        <v>7736</v>
      </c>
      <c r="Q3428" t="s">
        <v>7737</v>
      </c>
      <c r="R3428" t="s">
        <v>7738</v>
      </c>
      <c r="S3428" t="s">
        <v>7739</v>
      </c>
      <c r="T3428">
        <v>7</v>
      </c>
      <c r="U3428">
        <v>11891</v>
      </c>
      <c r="V3428" s="12">
        <f>W3428*1.37009528851244</f>
        <v>24661715.19322392</v>
      </c>
      <c r="W3428" s="3">
        <v>18000000</v>
      </c>
      <c r="X3428" s="13">
        <f>Y3428*1.37009528851244</f>
        <v>10603234.57246691</v>
      </c>
      <c r="Y3428" s="3">
        <v>7739049</v>
      </c>
      <c r="Z3428" s="13">
        <f>AA3428*1.37009528851244</f>
        <v>19646030.628274214</v>
      </c>
      <c r="AA3428" s="3">
        <v>14339171</v>
      </c>
      <c r="AB3428">
        <v>118</v>
      </c>
    </row>
    <row r="3429" spans="1:28" x14ac:dyDescent="0.2">
      <c r="A3429" t="s">
        <v>28224</v>
      </c>
      <c r="B3429" t="s">
        <v>28225</v>
      </c>
      <c r="C3429">
        <v>2011</v>
      </c>
      <c r="D3429" t="s">
        <v>28032</v>
      </c>
      <c r="E3429" t="s">
        <v>44035</v>
      </c>
      <c r="F3429" t="s">
        <v>44038</v>
      </c>
      <c r="G3429" t="s">
        <v>44044</v>
      </c>
      <c r="H3429">
        <v>99</v>
      </c>
      <c r="I3429" t="s">
        <v>25</v>
      </c>
      <c r="J3429" t="s">
        <v>26</v>
      </c>
      <c r="M3429" t="s">
        <v>2967</v>
      </c>
      <c r="N3429" t="s">
        <v>28226</v>
      </c>
      <c r="O3429" t="s">
        <v>28227</v>
      </c>
      <c r="P3429" t="s">
        <v>7317</v>
      </c>
      <c r="Q3429" t="s">
        <v>28228</v>
      </c>
      <c r="R3429" t="s">
        <v>28229</v>
      </c>
      <c r="S3429" t="s">
        <v>28230</v>
      </c>
      <c r="T3429">
        <v>6.8</v>
      </c>
      <c r="U3429">
        <v>56279</v>
      </c>
      <c r="V3429" s="12">
        <f>W3429*1.1505830469594</f>
        <v>5752915.234797</v>
      </c>
      <c r="W3429" s="3">
        <v>5000000</v>
      </c>
      <c r="X3429" s="13">
        <f>Y3429*1.1505830469594</f>
        <v>10592808.304340309</v>
      </c>
      <c r="Y3429" s="3">
        <v>9206470</v>
      </c>
      <c r="Z3429" s="13">
        <f>AA3429*1.1505830469594</f>
        <v>11704951.522283841</v>
      </c>
      <c r="AA3429" s="3">
        <v>10173061</v>
      </c>
      <c r="AB3429">
        <v>161</v>
      </c>
    </row>
    <row r="3430" spans="1:28" x14ac:dyDescent="0.2">
      <c r="A3430" t="s">
        <v>874</v>
      </c>
      <c r="B3430" t="s">
        <v>875</v>
      </c>
      <c r="C3430">
        <v>2001</v>
      </c>
      <c r="D3430" t="s">
        <v>175</v>
      </c>
      <c r="E3430" t="s">
        <v>176</v>
      </c>
      <c r="F3430" t="s">
        <v>44045</v>
      </c>
      <c r="G3430" t="s">
        <v>44042</v>
      </c>
      <c r="H3430">
        <v>147</v>
      </c>
      <c r="I3430" t="s">
        <v>63</v>
      </c>
      <c r="J3430" t="s">
        <v>26</v>
      </c>
      <c r="K3430" t="s">
        <v>308</v>
      </c>
      <c r="L3430" t="s">
        <v>27</v>
      </c>
      <c r="M3430" t="s">
        <v>876</v>
      </c>
      <c r="N3430" t="s">
        <v>876</v>
      </c>
      <c r="O3430" t="s">
        <v>877</v>
      </c>
      <c r="P3430" t="s">
        <v>878</v>
      </c>
      <c r="Q3430" t="s">
        <v>879</v>
      </c>
      <c r="R3430" t="s">
        <v>880</v>
      </c>
      <c r="S3430" t="s">
        <v>881</v>
      </c>
      <c r="T3430">
        <v>8</v>
      </c>
      <c r="U3430">
        <v>312966</v>
      </c>
      <c r="V3430" s="12">
        <f>W3430*1.46138339920949</f>
        <v>21920750.988142349</v>
      </c>
      <c r="W3430" s="3">
        <v>15000000</v>
      </c>
      <c r="X3430" s="13">
        <f>Y3430*1.46138339920949</f>
        <v>10551543.258458525</v>
      </c>
      <c r="Y3430" s="3">
        <v>7220243</v>
      </c>
      <c r="Z3430" s="13">
        <f>AA3430*1.46138339920949</f>
        <v>29417000.433241185</v>
      </c>
      <c r="AA3430" s="3">
        <v>20129557</v>
      </c>
      <c r="AB3430">
        <v>1929</v>
      </c>
    </row>
    <row r="3431" spans="1:28" hidden="1" x14ac:dyDescent="0.2">
      <c r="A3431" t="s">
        <v>30767</v>
      </c>
      <c r="B3431" t="s">
        <v>30768</v>
      </c>
      <c r="C3431">
        <v>2013</v>
      </c>
      <c r="D3431" t="s">
        <v>30769</v>
      </c>
      <c r="E3431" t="s">
        <v>176</v>
      </c>
      <c r="F3431" t="s">
        <v>44036</v>
      </c>
      <c r="H3431">
        <v>98</v>
      </c>
      <c r="I3431" t="s">
        <v>25</v>
      </c>
      <c r="J3431" t="s">
        <v>26</v>
      </c>
      <c r="M3431" t="s">
        <v>28802</v>
      </c>
      <c r="N3431" t="s">
        <v>28803</v>
      </c>
      <c r="O3431" t="s">
        <v>30770</v>
      </c>
      <c r="P3431" t="s">
        <v>1942</v>
      </c>
      <c r="Q3431" t="s">
        <v>30771</v>
      </c>
      <c r="R3431" t="s">
        <v>30772</v>
      </c>
      <c r="S3431" t="s">
        <v>30773</v>
      </c>
      <c r="T3431">
        <v>6.4</v>
      </c>
      <c r="U3431">
        <v>13990</v>
      </c>
      <c r="W3431"/>
      <c r="X3431"/>
      <c r="Y3431">
        <v>89661</v>
      </c>
      <c r="Z3431"/>
      <c r="AA3431">
        <v>500207</v>
      </c>
      <c r="AB3431">
        <v>57</v>
      </c>
    </row>
    <row r="3432" spans="1:28" hidden="1" x14ac:dyDescent="0.2">
      <c r="A3432" t="s">
        <v>30774</v>
      </c>
      <c r="B3432" t="s">
        <v>30775</v>
      </c>
      <c r="C3432">
        <v>2012</v>
      </c>
      <c r="D3432" s="1">
        <v>43622</v>
      </c>
      <c r="E3432" t="s">
        <v>3496</v>
      </c>
      <c r="F3432" t="s">
        <v>44042</v>
      </c>
      <c r="H3432">
        <v>93</v>
      </c>
      <c r="I3432" t="s">
        <v>25</v>
      </c>
      <c r="J3432" t="s">
        <v>26</v>
      </c>
      <c r="M3432" t="s">
        <v>30776</v>
      </c>
      <c r="N3432" t="s">
        <v>30777</v>
      </c>
      <c r="O3432" t="s">
        <v>30778</v>
      </c>
      <c r="P3432" t="s">
        <v>18627</v>
      </c>
      <c r="Q3432" t="s">
        <v>30779</v>
      </c>
      <c r="R3432" t="s">
        <v>30780</v>
      </c>
      <c r="S3432" t="s">
        <v>30781</v>
      </c>
      <c r="T3432">
        <v>5.7</v>
      </c>
      <c r="U3432">
        <v>36190</v>
      </c>
      <c r="W3432"/>
      <c r="X3432"/>
      <c r="Y3432"/>
      <c r="Z3432"/>
      <c r="AA3432"/>
      <c r="AB3432">
        <v>210</v>
      </c>
    </row>
    <row r="3433" spans="1:28" x14ac:dyDescent="0.2">
      <c r="A3433" t="s">
        <v>18230</v>
      </c>
      <c r="B3433" t="s">
        <v>18231</v>
      </c>
      <c r="C3433">
        <v>2009</v>
      </c>
      <c r="D3433" t="s">
        <v>18232</v>
      </c>
      <c r="E3433" t="s">
        <v>16512</v>
      </c>
      <c r="F3433" t="s">
        <v>44044</v>
      </c>
      <c r="G3433" t="s">
        <v>44042</v>
      </c>
      <c r="H3433">
        <v>96</v>
      </c>
      <c r="I3433" t="s">
        <v>18233</v>
      </c>
      <c r="J3433" t="s">
        <v>26</v>
      </c>
      <c r="K3433" t="s">
        <v>944</v>
      </c>
      <c r="L3433" t="s">
        <v>934</v>
      </c>
      <c r="M3433" t="s">
        <v>839</v>
      </c>
      <c r="N3433" t="s">
        <v>18234</v>
      </c>
      <c r="O3433" t="s">
        <v>18235</v>
      </c>
      <c r="P3433" t="s">
        <v>18236</v>
      </c>
      <c r="Q3433" t="s">
        <v>18237</v>
      </c>
      <c r="R3433" t="s">
        <v>18238</v>
      </c>
      <c r="S3433" t="s">
        <v>18239</v>
      </c>
      <c r="T3433">
        <v>3.7</v>
      </c>
      <c r="U3433">
        <v>22769</v>
      </c>
      <c r="V3433" s="12">
        <f>W3433*1.20636999678377</f>
        <v>21714659.94210786</v>
      </c>
      <c r="W3433" s="3">
        <v>18000000</v>
      </c>
      <c r="X3433" s="13">
        <f>Y3433*1.20636999678377</f>
        <v>10546401.374452878</v>
      </c>
      <c r="Y3433" s="3">
        <v>8742261</v>
      </c>
      <c r="Z3433" s="13">
        <f>AA3433*1.20636999678377</f>
        <v>15398349.119317394</v>
      </c>
      <c r="AA3433" s="3">
        <v>12764201</v>
      </c>
      <c r="AB3433">
        <v>194</v>
      </c>
    </row>
    <row r="3434" spans="1:28" x14ac:dyDescent="0.2">
      <c r="A3434" t="s">
        <v>3185</v>
      </c>
      <c r="B3434" t="s">
        <v>3186</v>
      </c>
      <c r="C3434">
        <v>2002</v>
      </c>
      <c r="D3434" t="s">
        <v>3187</v>
      </c>
      <c r="E3434" t="s">
        <v>1045</v>
      </c>
      <c r="F3434" t="s">
        <v>44044</v>
      </c>
      <c r="G3434" t="s">
        <v>44042</v>
      </c>
      <c r="H3434">
        <v>85</v>
      </c>
      <c r="I3434" t="s">
        <v>25</v>
      </c>
      <c r="J3434" t="s">
        <v>26</v>
      </c>
      <c r="M3434" t="s">
        <v>198</v>
      </c>
      <c r="N3434" t="s">
        <v>3188</v>
      </c>
      <c r="O3434" t="s">
        <v>3189</v>
      </c>
      <c r="P3434" t="s">
        <v>3190</v>
      </c>
      <c r="Q3434" t="s">
        <v>3191</v>
      </c>
      <c r="R3434" t="s">
        <v>3192</v>
      </c>
      <c r="S3434" t="s">
        <v>3193</v>
      </c>
      <c r="T3434">
        <v>6.5</v>
      </c>
      <c r="U3434">
        <v>19538</v>
      </c>
      <c r="V3434" s="12">
        <f>W3434*1.43863813229572</f>
        <v>57545525.291828804</v>
      </c>
      <c r="W3434" s="3">
        <v>40000000</v>
      </c>
      <c r="X3434" s="13">
        <f>Y3434*1.43863813229572</f>
        <v>10455024.969299613</v>
      </c>
      <c r="Y3434" s="3">
        <v>7267307</v>
      </c>
      <c r="Z3434" s="13">
        <f>AA3434*1.43863813229572</f>
        <v>12219634.045525294</v>
      </c>
      <c r="AA3434" s="3">
        <v>8493890</v>
      </c>
      <c r="AB3434">
        <v>188</v>
      </c>
    </row>
    <row r="3435" spans="1:28" hidden="1" x14ac:dyDescent="0.2">
      <c r="A3435" t="s">
        <v>30796</v>
      </c>
      <c r="B3435" t="s">
        <v>30797</v>
      </c>
      <c r="C3435">
        <v>2013</v>
      </c>
      <c r="D3435" s="1">
        <v>42283</v>
      </c>
      <c r="E3435" t="s">
        <v>16512</v>
      </c>
      <c r="F3435" t="s">
        <v>44046</v>
      </c>
      <c r="G3435" t="s">
        <v>44042</v>
      </c>
      <c r="H3435">
        <v>106</v>
      </c>
      <c r="I3435" t="s">
        <v>1831</v>
      </c>
      <c r="J3435" t="s">
        <v>26</v>
      </c>
      <c r="K3435" t="s">
        <v>307</v>
      </c>
      <c r="M3435" t="s">
        <v>11665</v>
      </c>
      <c r="N3435" t="s">
        <v>30798</v>
      </c>
      <c r="O3435" t="s">
        <v>30799</v>
      </c>
      <c r="P3435" t="s">
        <v>11667</v>
      </c>
      <c r="Q3435" t="s">
        <v>30800</v>
      </c>
      <c r="R3435" t="s">
        <v>30801</v>
      </c>
      <c r="S3435" t="s">
        <v>30802</v>
      </c>
      <c r="T3435">
        <v>6.1</v>
      </c>
      <c r="U3435">
        <v>17453</v>
      </c>
      <c r="W3435">
        <v>7200000</v>
      </c>
      <c r="X3435"/>
      <c r="Y3435"/>
      <c r="Z3435"/>
      <c r="AA3435">
        <v>4383978</v>
      </c>
      <c r="AB3435">
        <v>114</v>
      </c>
    </row>
    <row r="3436" spans="1:28" x14ac:dyDescent="0.2">
      <c r="A3436" t="s">
        <v>17964</v>
      </c>
      <c r="B3436" t="s">
        <v>17965</v>
      </c>
      <c r="C3436">
        <v>2009</v>
      </c>
      <c r="D3436" s="1">
        <v>40066</v>
      </c>
      <c r="E3436" t="s">
        <v>1045</v>
      </c>
      <c r="F3436" t="s">
        <v>44036</v>
      </c>
      <c r="H3436">
        <v>95</v>
      </c>
      <c r="I3436" t="s">
        <v>3904</v>
      </c>
      <c r="J3436" t="s">
        <v>26</v>
      </c>
      <c r="K3436" t="s">
        <v>2390</v>
      </c>
      <c r="M3436" t="s">
        <v>2082</v>
      </c>
      <c r="N3436" t="s">
        <v>17966</v>
      </c>
      <c r="O3436" t="s">
        <v>17967</v>
      </c>
      <c r="P3436" t="s">
        <v>3888</v>
      </c>
      <c r="Q3436" t="s">
        <v>17968</v>
      </c>
      <c r="R3436" t="s">
        <v>17969</v>
      </c>
      <c r="S3436" t="s">
        <v>17970</v>
      </c>
      <c r="T3436">
        <v>5.9</v>
      </c>
      <c r="U3436">
        <v>18167</v>
      </c>
      <c r="V3436" s="12">
        <f>W3436*1.20636999678377</f>
        <v>20508289.945324089</v>
      </c>
      <c r="W3436" s="3">
        <v>17000000</v>
      </c>
      <c r="X3436" s="13">
        <f>Y3436*1.20636999678377</f>
        <v>10453444.534350704</v>
      </c>
      <c r="Y3436" s="3">
        <v>8665206</v>
      </c>
      <c r="Z3436" s="13">
        <f>AA3436*1.20636999678377</f>
        <v>24680970.555209558</v>
      </c>
      <c r="AA3436" s="3">
        <v>20458873</v>
      </c>
      <c r="AB3436">
        <v>86</v>
      </c>
    </row>
    <row r="3437" spans="1:28" hidden="1" x14ac:dyDescent="0.2">
      <c r="A3437" t="s">
        <v>30811</v>
      </c>
      <c r="B3437" t="s">
        <v>30812</v>
      </c>
      <c r="C3437">
        <v>2013</v>
      </c>
      <c r="D3437" s="1">
        <v>41343</v>
      </c>
      <c r="E3437" t="s">
        <v>44041</v>
      </c>
      <c r="F3437" t="s">
        <v>44032</v>
      </c>
      <c r="G3437" t="s">
        <v>44042</v>
      </c>
      <c r="H3437">
        <v>105</v>
      </c>
      <c r="I3437" t="s">
        <v>25</v>
      </c>
      <c r="J3437" t="s">
        <v>26</v>
      </c>
      <c r="K3437" t="s">
        <v>27</v>
      </c>
      <c r="M3437" t="s">
        <v>30813</v>
      </c>
      <c r="N3437" t="s">
        <v>30813</v>
      </c>
      <c r="O3437" t="s">
        <v>30814</v>
      </c>
      <c r="P3437" t="s">
        <v>1391</v>
      </c>
      <c r="Q3437" t="s">
        <v>30815</v>
      </c>
      <c r="R3437" t="s">
        <v>30816</v>
      </c>
      <c r="S3437" t="s">
        <v>30817</v>
      </c>
      <c r="T3437">
        <v>6.4</v>
      </c>
      <c r="U3437">
        <v>56059</v>
      </c>
      <c r="W3437">
        <v>27220000</v>
      </c>
      <c r="X3437"/>
      <c r="Y3437"/>
      <c r="Z3437"/>
      <c r="AA3437">
        <v>5617460</v>
      </c>
      <c r="AB3437">
        <v>189</v>
      </c>
    </row>
    <row r="3438" spans="1:28" hidden="1" x14ac:dyDescent="0.2">
      <c r="A3438" t="s">
        <v>30818</v>
      </c>
      <c r="B3438" t="s">
        <v>30819</v>
      </c>
      <c r="C3438">
        <v>2012</v>
      </c>
      <c r="D3438" s="1">
        <v>41127</v>
      </c>
      <c r="E3438" t="s">
        <v>1045</v>
      </c>
      <c r="F3438" t="s">
        <v>44046</v>
      </c>
      <c r="H3438">
        <v>100</v>
      </c>
      <c r="I3438" t="s">
        <v>1561</v>
      </c>
      <c r="J3438" t="s">
        <v>26</v>
      </c>
      <c r="M3438" t="s">
        <v>30820</v>
      </c>
      <c r="N3438" t="s">
        <v>30821</v>
      </c>
      <c r="O3438" t="s">
        <v>30822</v>
      </c>
      <c r="P3438" t="s">
        <v>8771</v>
      </c>
      <c r="Q3438" t="s">
        <v>30823</v>
      </c>
      <c r="R3438" t="s">
        <v>30824</v>
      </c>
      <c r="S3438" t="s">
        <v>30825</v>
      </c>
      <c r="T3438">
        <v>5.8</v>
      </c>
      <c r="U3438">
        <v>13934</v>
      </c>
      <c r="W3438" t="s">
        <v>15212</v>
      </c>
      <c r="X3438"/>
      <c r="Y3438"/>
      <c r="Z3438"/>
      <c r="AA3438">
        <v>96948</v>
      </c>
      <c r="AB3438">
        <v>63</v>
      </c>
    </row>
    <row r="3439" spans="1:28" x14ac:dyDescent="0.2">
      <c r="A3439" t="s">
        <v>37973</v>
      </c>
      <c r="B3439" t="s">
        <v>37974</v>
      </c>
      <c r="C3439">
        <v>2016</v>
      </c>
      <c r="D3439" s="1">
        <v>42435</v>
      </c>
      <c r="E3439" t="s">
        <v>1045</v>
      </c>
      <c r="F3439" t="s">
        <v>44057</v>
      </c>
      <c r="H3439">
        <v>87</v>
      </c>
      <c r="I3439" t="s">
        <v>5301</v>
      </c>
      <c r="J3439" t="s">
        <v>26</v>
      </c>
      <c r="M3439" t="s">
        <v>37975</v>
      </c>
      <c r="N3439" t="s">
        <v>37976</v>
      </c>
      <c r="O3439" t="s">
        <v>37977</v>
      </c>
      <c r="P3439" t="s">
        <v>15378</v>
      </c>
      <c r="Q3439" t="s">
        <v>16541</v>
      </c>
      <c r="R3439" t="s">
        <v>37978</v>
      </c>
      <c r="S3439" t="s">
        <v>37979</v>
      </c>
      <c r="T3439">
        <v>6.7</v>
      </c>
      <c r="U3439">
        <v>53125</v>
      </c>
      <c r="V3439" s="12">
        <f>W3439*1.07834771485832</f>
        <v>21566954.2971664</v>
      </c>
      <c r="W3439" s="3">
        <v>20000000</v>
      </c>
      <c r="X3439" s="13">
        <f>Y3439*1.07834771485832</f>
        <v>10394328.416983705</v>
      </c>
      <c r="Y3439" s="3">
        <v>9639125</v>
      </c>
      <c r="Z3439" s="13">
        <f>AA3439*1.07834771485832</f>
        <v>10438437.151912268</v>
      </c>
      <c r="AA3439" s="3">
        <v>9680029</v>
      </c>
      <c r="AB3439">
        <v>144</v>
      </c>
    </row>
    <row r="3440" spans="1:28" x14ac:dyDescent="0.2">
      <c r="A3440" t="s">
        <v>15326</v>
      </c>
      <c r="B3440" t="s">
        <v>15327</v>
      </c>
      <c r="C3440">
        <v>2006</v>
      </c>
      <c r="D3440" t="s">
        <v>15328</v>
      </c>
      <c r="E3440" t="s">
        <v>176</v>
      </c>
      <c r="F3440" t="s">
        <v>44036</v>
      </c>
      <c r="H3440">
        <v>91</v>
      </c>
      <c r="I3440" t="s">
        <v>2371</v>
      </c>
      <c r="J3440" t="s">
        <v>26</v>
      </c>
      <c r="K3440" t="s">
        <v>308</v>
      </c>
      <c r="M3440" t="s">
        <v>15329</v>
      </c>
      <c r="N3440" t="s">
        <v>15330</v>
      </c>
      <c r="O3440" t="s">
        <v>15331</v>
      </c>
      <c r="P3440" t="s">
        <v>15332</v>
      </c>
      <c r="Q3440" t="s">
        <v>15333</v>
      </c>
      <c r="R3440" t="s">
        <v>15334</v>
      </c>
      <c r="S3440" t="s">
        <v>15335</v>
      </c>
      <c r="T3440">
        <v>7.2</v>
      </c>
      <c r="U3440">
        <v>10342</v>
      </c>
      <c r="V3440" s="12">
        <f>W3440*1.28378472222222</f>
        <v>4236489.5833333265</v>
      </c>
      <c r="W3440" s="3">
        <v>3300000</v>
      </c>
      <c r="X3440" s="13">
        <f>Y3440*1.28378472222222</f>
        <v>10360832.100729149</v>
      </c>
      <c r="Y3440" s="3">
        <v>8070537</v>
      </c>
      <c r="Z3440" s="13">
        <f>AA3440*1.28378472222222</f>
        <v>15512350.798888862</v>
      </c>
      <c r="AA3440" s="3">
        <v>12083296</v>
      </c>
      <c r="AB3440">
        <v>178</v>
      </c>
    </row>
    <row r="3441" spans="1:28" hidden="1" x14ac:dyDescent="0.2">
      <c r="A3441" t="s">
        <v>30843</v>
      </c>
      <c r="B3441" t="s">
        <v>30844</v>
      </c>
      <c r="C3441">
        <v>2018</v>
      </c>
      <c r="D3441" s="1">
        <v>43346</v>
      </c>
      <c r="E3441" t="s">
        <v>16512</v>
      </c>
      <c r="F3441" t="s">
        <v>44044</v>
      </c>
      <c r="G3441" t="s">
        <v>44032</v>
      </c>
      <c r="H3441">
        <v>120</v>
      </c>
      <c r="I3441" t="s">
        <v>25</v>
      </c>
      <c r="J3441" t="s">
        <v>26</v>
      </c>
      <c r="K3441" t="s">
        <v>934</v>
      </c>
      <c r="M3441" t="s">
        <v>30845</v>
      </c>
      <c r="N3441" t="s">
        <v>30846</v>
      </c>
      <c r="O3441" t="s">
        <v>30847</v>
      </c>
      <c r="P3441" t="s">
        <v>15480</v>
      </c>
      <c r="Q3441" t="s">
        <v>30848</v>
      </c>
      <c r="R3441" t="s">
        <v>30849</v>
      </c>
      <c r="S3441" t="s">
        <v>30850</v>
      </c>
      <c r="T3441">
        <v>6.3</v>
      </c>
      <c r="U3441">
        <v>19548</v>
      </c>
      <c r="W3441"/>
      <c r="X3441"/>
      <c r="Y3441"/>
      <c r="Z3441"/>
      <c r="AA3441">
        <v>1869</v>
      </c>
      <c r="AB3441">
        <v>195</v>
      </c>
    </row>
    <row r="3442" spans="1:28" hidden="1" x14ac:dyDescent="0.2">
      <c r="A3442" t="s">
        <v>30851</v>
      </c>
      <c r="B3442" t="s">
        <v>30852</v>
      </c>
      <c r="C3442">
        <v>2011</v>
      </c>
      <c r="D3442" t="s">
        <v>22408</v>
      </c>
      <c r="E3442" t="s">
        <v>1045</v>
      </c>
      <c r="F3442" t="s">
        <v>44032</v>
      </c>
      <c r="H3442">
        <v>95</v>
      </c>
      <c r="I3442" t="s">
        <v>1983</v>
      </c>
      <c r="J3442" t="s">
        <v>27</v>
      </c>
      <c r="K3442" t="s">
        <v>26</v>
      </c>
      <c r="L3442" t="s">
        <v>361</v>
      </c>
      <c r="M3442" t="s">
        <v>30853</v>
      </c>
      <c r="N3442" t="s">
        <v>30854</v>
      </c>
      <c r="O3442" t="s">
        <v>30855</v>
      </c>
      <c r="P3442" t="s">
        <v>30856</v>
      </c>
      <c r="Q3442" t="s">
        <v>30857</v>
      </c>
      <c r="R3442" t="s">
        <v>30858</v>
      </c>
      <c r="S3442" t="s">
        <v>30859</v>
      </c>
      <c r="T3442">
        <v>7.5</v>
      </c>
      <c r="U3442">
        <v>18901</v>
      </c>
      <c r="W3442"/>
      <c r="X3442"/>
      <c r="Y3442">
        <v>2009517</v>
      </c>
      <c r="Z3442"/>
      <c r="AA3442">
        <v>9074711</v>
      </c>
      <c r="AB3442">
        <v>56</v>
      </c>
    </row>
    <row r="3443" spans="1:28" hidden="1" x14ac:dyDescent="0.2">
      <c r="A3443" t="s">
        <v>30860</v>
      </c>
      <c r="B3443" t="s">
        <v>30861</v>
      </c>
      <c r="C3443">
        <v>2013</v>
      </c>
      <c r="D3443" t="s">
        <v>30862</v>
      </c>
      <c r="E3443" t="s">
        <v>176</v>
      </c>
      <c r="F3443" t="s">
        <v>44042</v>
      </c>
      <c r="H3443">
        <v>82</v>
      </c>
      <c r="I3443" t="s">
        <v>25</v>
      </c>
      <c r="J3443" t="s">
        <v>26</v>
      </c>
      <c r="M3443" t="s">
        <v>30863</v>
      </c>
      <c r="N3443" t="s">
        <v>23893</v>
      </c>
      <c r="O3443" t="s">
        <v>30864</v>
      </c>
      <c r="P3443" t="s">
        <v>13818</v>
      </c>
      <c r="Q3443" t="s">
        <v>30865</v>
      </c>
      <c r="R3443" t="s">
        <v>30866</v>
      </c>
      <c r="S3443" t="s">
        <v>30867</v>
      </c>
      <c r="T3443">
        <v>6.5</v>
      </c>
      <c r="U3443">
        <v>10191</v>
      </c>
      <c r="W3443"/>
      <c r="X3443"/>
      <c r="Y3443">
        <v>3434</v>
      </c>
      <c r="Z3443"/>
      <c r="AA3443">
        <v>3434</v>
      </c>
      <c r="AB3443">
        <v>66</v>
      </c>
    </row>
    <row r="3444" spans="1:28" x14ac:dyDescent="0.2">
      <c r="A3444" t="s">
        <v>13333</v>
      </c>
      <c r="B3444" t="s">
        <v>13334</v>
      </c>
      <c r="C3444">
        <v>2006</v>
      </c>
      <c r="D3444" t="s">
        <v>8778</v>
      </c>
      <c r="E3444" t="s">
        <v>176</v>
      </c>
      <c r="F3444" t="s">
        <v>44036</v>
      </c>
      <c r="H3444">
        <v>125</v>
      </c>
      <c r="I3444" t="s">
        <v>13335</v>
      </c>
      <c r="J3444" t="s">
        <v>26</v>
      </c>
      <c r="K3444" t="s">
        <v>209</v>
      </c>
      <c r="L3444" t="s">
        <v>27</v>
      </c>
      <c r="M3444" t="s">
        <v>13336</v>
      </c>
      <c r="N3444" t="s">
        <v>13337</v>
      </c>
      <c r="O3444" t="s">
        <v>13338</v>
      </c>
      <c r="P3444" t="s">
        <v>13339</v>
      </c>
      <c r="Q3444" t="s">
        <v>13340</v>
      </c>
      <c r="R3444" t="s">
        <v>13341</v>
      </c>
      <c r="S3444" t="s">
        <v>13342</v>
      </c>
      <c r="T3444">
        <v>7.5</v>
      </c>
      <c r="U3444">
        <v>88093</v>
      </c>
      <c r="V3444" s="12">
        <f>W3444*1.28378472222222</f>
        <v>24905423.611111071</v>
      </c>
      <c r="W3444" s="3">
        <v>19400000</v>
      </c>
      <c r="X3444" s="13">
        <f>Y3444*1.28378472222222</f>
        <v>10347930.064270817</v>
      </c>
      <c r="Y3444" s="3">
        <v>8060487</v>
      </c>
      <c r="Z3444" s="13">
        <f>AA3444*1.28378472222222</f>
        <v>34547734.240659662</v>
      </c>
      <c r="AA3444" s="3">
        <v>26910847</v>
      </c>
      <c r="AB3444">
        <v>249</v>
      </c>
    </row>
    <row r="3445" spans="1:28" x14ac:dyDescent="0.2">
      <c r="A3445" t="s">
        <v>4031</v>
      </c>
      <c r="B3445" t="s">
        <v>4032</v>
      </c>
      <c r="C3445">
        <v>2001</v>
      </c>
      <c r="D3445" t="s">
        <v>1264</v>
      </c>
      <c r="E3445" t="s">
        <v>1045</v>
      </c>
      <c r="F3445" t="s">
        <v>44032</v>
      </c>
      <c r="G3445" t="s">
        <v>44036</v>
      </c>
      <c r="H3445">
        <v>97</v>
      </c>
      <c r="I3445" t="s">
        <v>25</v>
      </c>
      <c r="J3445" t="s">
        <v>26</v>
      </c>
      <c r="M3445" t="s">
        <v>4033</v>
      </c>
      <c r="N3445" t="s">
        <v>4034</v>
      </c>
      <c r="O3445" t="s">
        <v>4035</v>
      </c>
      <c r="P3445" t="s">
        <v>4036</v>
      </c>
      <c r="Q3445" t="s">
        <v>4037</v>
      </c>
      <c r="R3445" t="s">
        <v>4038</v>
      </c>
      <c r="S3445" t="s">
        <v>4039</v>
      </c>
      <c r="T3445">
        <v>6.4</v>
      </c>
      <c r="U3445">
        <v>15761</v>
      </c>
      <c r="V3445" s="12">
        <f>W3445*1.46138339920949</f>
        <v>1461383.39920949</v>
      </c>
      <c r="W3445" s="3">
        <v>1000000</v>
      </c>
      <c r="X3445" s="13">
        <f>Y3445*1.46138339920949</f>
        <v>10267273.498260897</v>
      </c>
      <c r="Y3445" s="3">
        <v>7025722</v>
      </c>
      <c r="Z3445" s="13">
        <f>AA3445*1.46138339920949</f>
        <v>14633451.602845889</v>
      </c>
      <c r="AA3445" s="3">
        <v>10013424</v>
      </c>
      <c r="AB3445">
        <v>192</v>
      </c>
    </row>
    <row r="3446" spans="1:28" hidden="1" x14ac:dyDescent="0.2">
      <c r="A3446" t="s">
        <v>30884</v>
      </c>
      <c r="B3446" t="s">
        <v>30885</v>
      </c>
      <c r="C3446">
        <v>2012</v>
      </c>
      <c r="D3446" t="s">
        <v>25412</v>
      </c>
      <c r="E3446" t="s">
        <v>16512</v>
      </c>
      <c r="F3446" t="s">
        <v>44036</v>
      </c>
      <c r="G3446" t="s">
        <v>44042</v>
      </c>
      <c r="H3446">
        <v>132</v>
      </c>
      <c r="I3446" t="s">
        <v>943</v>
      </c>
      <c r="J3446" t="s">
        <v>944</v>
      </c>
      <c r="K3446" t="s">
        <v>26</v>
      </c>
      <c r="M3446" t="s">
        <v>23990</v>
      </c>
      <c r="N3446" t="s">
        <v>30886</v>
      </c>
      <c r="O3446" t="s">
        <v>30887</v>
      </c>
      <c r="P3446" t="s">
        <v>9379</v>
      </c>
      <c r="Q3446" t="s">
        <v>30888</v>
      </c>
      <c r="R3446" t="s">
        <v>30889</v>
      </c>
      <c r="S3446" t="s">
        <v>30890</v>
      </c>
      <c r="T3446">
        <v>5.5</v>
      </c>
      <c r="U3446">
        <v>28315</v>
      </c>
      <c r="W3446"/>
      <c r="X3446"/>
      <c r="Y3446">
        <v>2347774</v>
      </c>
      <c r="Z3446"/>
      <c r="AA3446">
        <v>5543117</v>
      </c>
      <c r="AB3446">
        <v>151</v>
      </c>
    </row>
    <row r="3447" spans="1:28" x14ac:dyDescent="0.2">
      <c r="A3447" t="s">
        <v>4850</v>
      </c>
      <c r="B3447" t="s">
        <v>4851</v>
      </c>
      <c r="C3447">
        <v>2002</v>
      </c>
      <c r="D3447" t="s">
        <v>4852</v>
      </c>
      <c r="E3447" t="s">
        <v>16512</v>
      </c>
      <c r="F3447" t="s">
        <v>44044</v>
      </c>
      <c r="G3447" t="s">
        <v>44032</v>
      </c>
      <c r="H3447">
        <v>106</v>
      </c>
      <c r="I3447" t="s">
        <v>97</v>
      </c>
      <c r="J3447" t="s">
        <v>26</v>
      </c>
      <c r="M3447" t="s">
        <v>2438</v>
      </c>
      <c r="N3447" t="s">
        <v>4853</v>
      </c>
      <c r="O3447" t="s">
        <v>4854</v>
      </c>
      <c r="P3447" t="s">
        <v>4855</v>
      </c>
      <c r="Q3447" t="s">
        <v>4856</v>
      </c>
      <c r="R3447" t="s">
        <v>4857</v>
      </c>
      <c r="S3447" t="s">
        <v>4858</v>
      </c>
      <c r="T3447">
        <v>6.2</v>
      </c>
      <c r="U3447">
        <v>22504</v>
      </c>
      <c r="V3447" s="12">
        <f>W3447*1.43863813229572</f>
        <v>43159143.968871601</v>
      </c>
      <c r="W3447" s="3">
        <v>30000000</v>
      </c>
      <c r="X3447" s="13">
        <f>Y3447*1.43863813229572</f>
        <v>10175848.607898833</v>
      </c>
      <c r="Y3447" s="3">
        <v>7073251</v>
      </c>
      <c r="Z3447" s="13">
        <f>AA3447*1.43863813229572</f>
        <v>19298490.380077824</v>
      </c>
      <c r="AA3447" s="3">
        <v>13414416</v>
      </c>
      <c r="AB3447">
        <v>141</v>
      </c>
    </row>
    <row r="3448" spans="1:28" x14ac:dyDescent="0.2">
      <c r="A3448" t="s">
        <v>14249</v>
      </c>
      <c r="B3448" t="s">
        <v>14250</v>
      </c>
      <c r="C3448">
        <v>2007</v>
      </c>
      <c r="D3448" s="1">
        <v>39203</v>
      </c>
      <c r="E3448" t="s">
        <v>16512</v>
      </c>
      <c r="F3448" t="s">
        <v>44038</v>
      </c>
      <c r="G3448" t="s">
        <v>44044</v>
      </c>
      <c r="H3448">
        <v>84</v>
      </c>
      <c r="I3448" t="s">
        <v>25</v>
      </c>
      <c r="J3448" t="s">
        <v>26</v>
      </c>
      <c r="M3448" t="s">
        <v>3054</v>
      </c>
      <c r="N3448" t="s">
        <v>14251</v>
      </c>
      <c r="O3448" t="s">
        <v>14252</v>
      </c>
      <c r="P3448" t="s">
        <v>14253</v>
      </c>
      <c r="Q3448" t="s">
        <v>14253</v>
      </c>
      <c r="R3448" t="s">
        <v>14254</v>
      </c>
      <c r="S3448" t="s">
        <v>14255</v>
      </c>
      <c r="T3448">
        <v>4.5999999999999996</v>
      </c>
      <c r="U3448">
        <v>11179</v>
      </c>
      <c r="V3448" s="12">
        <f>W3448*1.24823238899982</f>
        <v>24964647.779996399</v>
      </c>
      <c r="W3448" s="3">
        <v>20000000</v>
      </c>
      <c r="X3448" s="13">
        <f>Y3448*1.24823238899982</f>
        <v>10154400.442090871</v>
      </c>
      <c r="Y3448" s="3">
        <v>8135024</v>
      </c>
      <c r="Z3448" s="13">
        <f>AA3448*144548551.06</f>
        <v>1494267321966075.8</v>
      </c>
      <c r="AA3448" s="3">
        <v>10337477</v>
      </c>
      <c r="AB3448">
        <v>32</v>
      </c>
    </row>
    <row r="3449" spans="1:28" x14ac:dyDescent="0.2">
      <c r="A3449" t="s">
        <v>25507</v>
      </c>
      <c r="B3449" t="s">
        <v>25508</v>
      </c>
      <c r="C3449">
        <v>2010</v>
      </c>
      <c r="D3449" t="s">
        <v>19671</v>
      </c>
      <c r="E3449" t="s">
        <v>16512</v>
      </c>
      <c r="F3449" t="s">
        <v>44038</v>
      </c>
      <c r="H3449">
        <v>90</v>
      </c>
      <c r="I3449" t="s">
        <v>25</v>
      </c>
      <c r="J3449" t="s">
        <v>26</v>
      </c>
      <c r="K3449" t="s">
        <v>75</v>
      </c>
      <c r="M3449" t="s">
        <v>25509</v>
      </c>
      <c r="N3449" t="s">
        <v>25510</v>
      </c>
      <c r="O3449" t="s">
        <v>25511</v>
      </c>
      <c r="P3449" t="s">
        <v>16490</v>
      </c>
      <c r="Q3449" t="s">
        <v>25512</v>
      </c>
      <c r="R3449" t="s">
        <v>25513</v>
      </c>
      <c r="S3449" t="s">
        <v>25514</v>
      </c>
      <c r="T3449">
        <v>5.5</v>
      </c>
      <c r="U3449">
        <v>41896</v>
      </c>
      <c r="V3449" s="12">
        <f>W3449*1.18690152988223</f>
        <v>11869015.298822301</v>
      </c>
      <c r="W3449" s="3">
        <v>10000000</v>
      </c>
      <c r="X3449" s="13">
        <f>Y3449*1.18690152988223</f>
        <v>10119047.683163941</v>
      </c>
      <c r="Y3449" s="3">
        <v>8525600</v>
      </c>
      <c r="Z3449" s="13">
        <f>AA3449*1.18690152988223</f>
        <v>11065358.338431394</v>
      </c>
      <c r="AA3449" s="3">
        <v>9322895</v>
      </c>
      <c r="AB3449">
        <v>156</v>
      </c>
    </row>
    <row r="3450" spans="1:28" hidden="1" x14ac:dyDescent="0.2">
      <c r="A3450" t="s">
        <v>30909</v>
      </c>
      <c r="B3450" t="s">
        <v>30910</v>
      </c>
      <c r="C3450">
        <v>2013</v>
      </c>
      <c r="D3450" s="1">
        <v>41457</v>
      </c>
      <c r="E3450" t="s">
        <v>16512</v>
      </c>
      <c r="F3450" t="s">
        <v>44031</v>
      </c>
      <c r="G3450" t="s">
        <v>44038</v>
      </c>
      <c r="H3450">
        <v>110</v>
      </c>
      <c r="I3450" t="s">
        <v>5823</v>
      </c>
      <c r="J3450" t="s">
        <v>209</v>
      </c>
      <c r="M3450" t="s">
        <v>30911</v>
      </c>
      <c r="N3450" t="s">
        <v>30911</v>
      </c>
      <c r="O3450" t="s">
        <v>30912</v>
      </c>
      <c r="P3450" t="s">
        <v>30913</v>
      </c>
      <c r="Q3450" t="s">
        <v>30914</v>
      </c>
      <c r="R3450" t="s">
        <v>30915</v>
      </c>
      <c r="S3450" t="s">
        <v>30916</v>
      </c>
      <c r="T3450">
        <v>6.8</v>
      </c>
      <c r="U3450">
        <v>11396</v>
      </c>
      <c r="W3450"/>
      <c r="X3450"/>
      <c r="Y3450">
        <v>18058</v>
      </c>
      <c r="Z3450"/>
      <c r="AA3450">
        <v>205637183</v>
      </c>
      <c r="AB3450">
        <v>60</v>
      </c>
    </row>
    <row r="3451" spans="1:28" x14ac:dyDescent="0.2">
      <c r="A3451" t="s">
        <v>35624</v>
      </c>
      <c r="B3451" t="s">
        <v>35625</v>
      </c>
      <c r="C3451">
        <v>2015</v>
      </c>
      <c r="D3451" t="s">
        <v>29732</v>
      </c>
      <c r="E3451" t="s">
        <v>16512</v>
      </c>
      <c r="F3451" t="s">
        <v>44031</v>
      </c>
      <c r="G3451" t="s">
        <v>44033</v>
      </c>
      <c r="H3451">
        <v>96</v>
      </c>
      <c r="I3451" t="s">
        <v>35626</v>
      </c>
      <c r="J3451" t="s">
        <v>26</v>
      </c>
      <c r="K3451" t="s">
        <v>75</v>
      </c>
      <c r="M3451" t="s">
        <v>35627</v>
      </c>
      <c r="N3451" t="s">
        <v>35628</v>
      </c>
      <c r="O3451" t="s">
        <v>35629</v>
      </c>
      <c r="P3451" t="s">
        <v>21251</v>
      </c>
      <c r="Q3451" t="s">
        <v>35630</v>
      </c>
      <c r="R3451" t="s">
        <v>35631</v>
      </c>
      <c r="S3451" t="s">
        <v>35632</v>
      </c>
      <c r="T3451">
        <v>6.7</v>
      </c>
      <c r="U3451">
        <v>84692</v>
      </c>
      <c r="V3451" s="12">
        <f>W3451*1.09195121025074</f>
        <v>2183902.4205014799</v>
      </c>
      <c r="W3451" s="3">
        <v>2000000</v>
      </c>
      <c r="X3451" s="13">
        <f>Y3451*1.09195121025074</f>
        <v>10102774.091385836</v>
      </c>
      <c r="Y3451" s="3">
        <v>9252038</v>
      </c>
      <c r="Z3451" s="13">
        <f>AA3451*1.09195121025074</f>
        <v>18356313.520895101</v>
      </c>
      <c r="AA3451" s="3">
        <v>16810562</v>
      </c>
      <c r="AB3451">
        <v>400</v>
      </c>
    </row>
    <row r="3452" spans="1:28" x14ac:dyDescent="0.2">
      <c r="A3452" t="s">
        <v>21236</v>
      </c>
      <c r="B3452" t="s">
        <v>21237</v>
      </c>
      <c r="C3452">
        <v>2008</v>
      </c>
      <c r="D3452" t="s">
        <v>16356</v>
      </c>
      <c r="E3452" t="s">
        <v>1045</v>
      </c>
      <c r="F3452" t="s">
        <v>44036</v>
      </c>
      <c r="H3452">
        <v>109</v>
      </c>
      <c r="I3452" t="s">
        <v>25</v>
      </c>
      <c r="J3452" t="s">
        <v>26</v>
      </c>
      <c r="M3452" t="s">
        <v>21238</v>
      </c>
      <c r="N3452" t="s">
        <v>17269</v>
      </c>
      <c r="O3452" t="s">
        <v>21239</v>
      </c>
      <c r="P3452" t="s">
        <v>21240</v>
      </c>
      <c r="Q3452" t="s">
        <v>21241</v>
      </c>
      <c r="R3452" t="s">
        <v>21242</v>
      </c>
      <c r="S3452" t="s">
        <v>21243</v>
      </c>
      <c r="T3452">
        <v>6.5</v>
      </c>
      <c r="U3452">
        <v>82666</v>
      </c>
      <c r="V3452" s="12">
        <f>W3452*1.20207800169993</f>
        <v>22839482.032298669</v>
      </c>
      <c r="W3452" s="3">
        <v>19000000</v>
      </c>
      <c r="X3452" s="13">
        <f>Y3452*1.20207800169993</f>
        <v>10100442.378113637</v>
      </c>
      <c r="Y3452" s="3">
        <v>8402485</v>
      </c>
      <c r="Z3452" s="13">
        <f>AA3452*1.20207800169993</f>
        <v>22546098.066891778</v>
      </c>
      <c r="AA3452" s="3">
        <v>18755936</v>
      </c>
      <c r="AB3452">
        <v>107</v>
      </c>
    </row>
    <row r="3453" spans="1:28" x14ac:dyDescent="0.2">
      <c r="A3453" t="s">
        <v>34828</v>
      </c>
      <c r="B3453" t="s">
        <v>34829</v>
      </c>
      <c r="C3453">
        <v>2017</v>
      </c>
      <c r="D3453" t="s">
        <v>34830</v>
      </c>
      <c r="E3453" t="s">
        <v>44035</v>
      </c>
      <c r="F3453" t="s">
        <v>44032</v>
      </c>
      <c r="G3453" t="s">
        <v>44055</v>
      </c>
      <c r="H3453">
        <v>109</v>
      </c>
      <c r="I3453" t="s">
        <v>11340</v>
      </c>
      <c r="J3453" t="s">
        <v>26</v>
      </c>
      <c r="M3453" t="s">
        <v>34831</v>
      </c>
      <c r="N3453" t="s">
        <v>34832</v>
      </c>
      <c r="O3453" t="s">
        <v>34833</v>
      </c>
      <c r="P3453" t="s">
        <v>25495</v>
      </c>
      <c r="Q3453" t="s">
        <v>34834</v>
      </c>
      <c r="R3453" t="s">
        <v>34835</v>
      </c>
      <c r="S3453" t="s">
        <v>34836</v>
      </c>
      <c r="T3453">
        <v>6.5</v>
      </c>
      <c r="U3453">
        <v>11750</v>
      </c>
      <c r="V3453" s="12">
        <f>W3453*1.05585427545692</f>
        <v>21117085.509138402</v>
      </c>
      <c r="W3453" s="3">
        <v>20000000</v>
      </c>
      <c r="X3453" s="13">
        <f>Y3453*1.05585427545692</f>
        <v>10068943.127039826</v>
      </c>
      <c r="Y3453" s="3">
        <v>9536300</v>
      </c>
      <c r="Z3453" s="13">
        <f>AA3453*1.05585427545692</f>
        <v>10553994.134350531</v>
      </c>
      <c r="AA3453" s="3">
        <v>9995692</v>
      </c>
      <c r="AB3453">
        <v>66</v>
      </c>
    </row>
    <row r="3454" spans="1:28" x14ac:dyDescent="0.2">
      <c r="A3454" t="s">
        <v>13351</v>
      </c>
      <c r="B3454" t="s">
        <v>13352</v>
      </c>
      <c r="C3454">
        <v>2006</v>
      </c>
      <c r="D3454" s="1">
        <v>39417</v>
      </c>
      <c r="E3454" t="s">
        <v>44041</v>
      </c>
      <c r="F3454" t="s">
        <v>44032</v>
      </c>
      <c r="G3454" t="s">
        <v>44046</v>
      </c>
      <c r="H3454">
        <v>91</v>
      </c>
      <c r="I3454" t="s">
        <v>25</v>
      </c>
      <c r="J3454" t="s">
        <v>26</v>
      </c>
      <c r="M3454" t="s">
        <v>13353</v>
      </c>
      <c r="N3454" t="s">
        <v>13354</v>
      </c>
      <c r="O3454" t="s">
        <v>13355</v>
      </c>
      <c r="P3454" t="s">
        <v>13356</v>
      </c>
      <c r="Q3454" t="s">
        <v>13357</v>
      </c>
      <c r="R3454" t="s">
        <v>13358</v>
      </c>
      <c r="S3454" t="s">
        <v>13359</v>
      </c>
      <c r="T3454">
        <v>5.9</v>
      </c>
      <c r="U3454">
        <v>14539</v>
      </c>
      <c r="V3454" s="12">
        <f>W3454*1.28378472222222</f>
        <v>5135138.8888888806</v>
      </c>
      <c r="W3454" s="3">
        <v>4000000</v>
      </c>
      <c r="X3454" s="13">
        <f>Y3454*1.28378472222222</f>
        <v>10060241.61072915</v>
      </c>
      <c r="Y3454" s="3">
        <v>7836393</v>
      </c>
      <c r="Z3454" s="13">
        <f>AA3454*1.28378472222222</f>
        <v>13659066.336041644</v>
      </c>
      <c r="AA3454" s="3">
        <v>10639686</v>
      </c>
      <c r="AB3454">
        <v>166</v>
      </c>
    </row>
    <row r="3455" spans="1:28" x14ac:dyDescent="0.2">
      <c r="A3455" t="s">
        <v>43852</v>
      </c>
      <c r="B3455" t="s">
        <v>43853</v>
      </c>
      <c r="C3455">
        <v>2020</v>
      </c>
      <c r="D3455" t="s">
        <v>20198</v>
      </c>
      <c r="E3455" t="s">
        <v>1045</v>
      </c>
      <c r="F3455" t="s">
        <v>44032</v>
      </c>
      <c r="H3455">
        <v>124</v>
      </c>
      <c r="I3455" t="s">
        <v>1561</v>
      </c>
      <c r="J3455" t="s">
        <v>26</v>
      </c>
      <c r="M3455" t="s">
        <v>43854</v>
      </c>
      <c r="N3455" t="s">
        <v>43855</v>
      </c>
      <c r="O3455" t="s">
        <v>43856</v>
      </c>
      <c r="P3455" t="s">
        <v>38540</v>
      </c>
      <c r="Q3455" t="s">
        <v>43857</v>
      </c>
      <c r="R3455" t="s">
        <v>43858</v>
      </c>
      <c r="S3455" t="s">
        <v>43859</v>
      </c>
      <c r="T3455">
        <v>6.7</v>
      </c>
      <c r="U3455">
        <v>19858</v>
      </c>
      <c r="V3455" s="13">
        <f>W3455</f>
        <v>10000000</v>
      </c>
      <c r="W3455" s="3">
        <v>10000000</v>
      </c>
      <c r="X3455" s="13">
        <f>Y3455</f>
        <v>10055355</v>
      </c>
      <c r="Y3455" s="3">
        <v>10055355</v>
      </c>
      <c r="Z3455" s="13">
        <f>AA3455</f>
        <v>25659965</v>
      </c>
      <c r="AA3455" s="3">
        <v>25659965</v>
      </c>
      <c r="AB3455">
        <v>314</v>
      </c>
    </row>
    <row r="3456" spans="1:28" hidden="1" x14ac:dyDescent="0.2">
      <c r="A3456" t="s">
        <v>30955</v>
      </c>
      <c r="B3456" t="s">
        <v>30956</v>
      </c>
      <c r="C3456">
        <v>2012</v>
      </c>
      <c r="D3456" s="1">
        <v>41856</v>
      </c>
      <c r="E3456" t="s">
        <v>176</v>
      </c>
      <c r="F3456" t="s">
        <v>44057</v>
      </c>
      <c r="G3456" t="s">
        <v>44036</v>
      </c>
      <c r="H3456">
        <v>111</v>
      </c>
      <c r="I3456" t="s">
        <v>18810</v>
      </c>
      <c r="J3456" t="s">
        <v>10496</v>
      </c>
      <c r="K3456" t="s">
        <v>26</v>
      </c>
      <c r="L3456" t="s">
        <v>3274</v>
      </c>
      <c r="M3456" t="s">
        <v>22576</v>
      </c>
      <c r="N3456" t="s">
        <v>30957</v>
      </c>
      <c r="O3456" t="s">
        <v>30958</v>
      </c>
      <c r="P3456" t="s">
        <v>30959</v>
      </c>
      <c r="Q3456" t="s">
        <v>30960</v>
      </c>
      <c r="R3456" t="s">
        <v>30961</v>
      </c>
      <c r="S3456" t="s">
        <v>30962</v>
      </c>
      <c r="T3456">
        <v>7.8</v>
      </c>
      <c r="U3456">
        <v>38628</v>
      </c>
      <c r="W3456"/>
      <c r="X3456"/>
      <c r="Y3456">
        <v>175058</v>
      </c>
      <c r="Z3456"/>
      <c r="AA3456">
        <v>5990754</v>
      </c>
      <c r="AB3456">
        <v>70</v>
      </c>
    </row>
    <row r="3457" spans="1:28" x14ac:dyDescent="0.2">
      <c r="A3457" t="s">
        <v>27354</v>
      </c>
      <c r="B3457" t="s">
        <v>27355</v>
      </c>
      <c r="C3457">
        <v>2020</v>
      </c>
      <c r="D3457" t="s">
        <v>20198</v>
      </c>
      <c r="E3457" t="s">
        <v>16512</v>
      </c>
      <c r="F3457" t="s">
        <v>44032</v>
      </c>
      <c r="G3457" t="s">
        <v>44033</v>
      </c>
      <c r="H3457">
        <v>109</v>
      </c>
      <c r="I3457" t="s">
        <v>25</v>
      </c>
      <c r="J3457" t="s">
        <v>26</v>
      </c>
      <c r="K3457" t="s">
        <v>5473</v>
      </c>
      <c r="M3457" t="s">
        <v>27356</v>
      </c>
      <c r="N3457" t="s">
        <v>27357</v>
      </c>
      <c r="O3457" t="s">
        <v>27358</v>
      </c>
      <c r="P3457" t="s">
        <v>365</v>
      </c>
      <c r="Q3457" t="s">
        <v>27359</v>
      </c>
      <c r="R3457" t="s">
        <v>27360</v>
      </c>
      <c r="S3457" t="s">
        <v>27361</v>
      </c>
      <c r="T3457">
        <v>5.7</v>
      </c>
      <c r="U3457">
        <v>49627</v>
      </c>
      <c r="V3457" s="13">
        <f>W3457</f>
        <v>45000000</v>
      </c>
      <c r="W3457" s="3">
        <v>45000000</v>
      </c>
      <c r="X3457" s="13">
        <f>Y3457</f>
        <v>10021787</v>
      </c>
      <c r="Y3457" s="3">
        <v>10021787</v>
      </c>
      <c r="Z3457" s="13">
        <f>AA3457</f>
        <v>30855391</v>
      </c>
      <c r="AA3457" s="3">
        <v>30855391</v>
      </c>
      <c r="AB3457">
        <v>672</v>
      </c>
    </row>
    <row r="3458" spans="1:28" hidden="1" x14ac:dyDescent="0.2">
      <c r="A3458" t="s">
        <v>30968</v>
      </c>
      <c r="B3458" t="s">
        <v>30969</v>
      </c>
      <c r="C3458">
        <v>2011</v>
      </c>
      <c r="D3458" s="1">
        <v>40824</v>
      </c>
      <c r="E3458" t="s">
        <v>16512</v>
      </c>
      <c r="F3458" t="s">
        <v>44049</v>
      </c>
      <c r="G3458" t="s">
        <v>44055</v>
      </c>
      <c r="H3458">
        <v>122</v>
      </c>
      <c r="I3458" t="s">
        <v>3660</v>
      </c>
      <c r="J3458" t="s">
        <v>3179</v>
      </c>
      <c r="M3458" t="s">
        <v>30970</v>
      </c>
      <c r="N3458" t="s">
        <v>30970</v>
      </c>
      <c r="O3458" t="s">
        <v>30971</v>
      </c>
      <c r="P3458" t="s">
        <v>30972</v>
      </c>
      <c r="Q3458" t="s">
        <v>30973</v>
      </c>
      <c r="R3458" t="s">
        <v>30974</v>
      </c>
      <c r="S3458" t="s">
        <v>30975</v>
      </c>
      <c r="T3458">
        <v>7.2</v>
      </c>
      <c r="U3458">
        <v>10967</v>
      </c>
      <c r="W3458"/>
      <c r="X3458"/>
      <c r="Y3458">
        <v>251200</v>
      </c>
      <c r="Z3458"/>
      <c r="AA3458">
        <v>50587661</v>
      </c>
      <c r="AB3458">
        <v>46</v>
      </c>
    </row>
    <row r="3459" spans="1:28" x14ac:dyDescent="0.2">
      <c r="A3459" t="s">
        <v>13001</v>
      </c>
      <c r="B3459" t="s">
        <v>13002</v>
      </c>
      <c r="C3459">
        <v>2006</v>
      </c>
      <c r="D3459" t="s">
        <v>3685</v>
      </c>
      <c r="E3459" t="s">
        <v>1045</v>
      </c>
      <c r="F3459" t="s">
        <v>44046</v>
      </c>
      <c r="G3459" t="s">
        <v>44033</v>
      </c>
      <c r="H3459">
        <v>95</v>
      </c>
      <c r="I3459" t="s">
        <v>9587</v>
      </c>
      <c r="J3459" t="s">
        <v>26</v>
      </c>
      <c r="M3459" t="s">
        <v>13003</v>
      </c>
      <c r="N3459" t="s">
        <v>13003</v>
      </c>
      <c r="O3459" t="s">
        <v>13004</v>
      </c>
      <c r="P3459" t="s">
        <v>13005</v>
      </c>
      <c r="Q3459" t="s">
        <v>13006</v>
      </c>
      <c r="R3459" t="s">
        <v>13007</v>
      </c>
      <c r="S3459" t="s">
        <v>13008</v>
      </c>
      <c r="T3459">
        <v>6.4</v>
      </c>
      <c r="U3459">
        <v>72908</v>
      </c>
      <c r="V3459" s="12">
        <f>W3459*1.28378472222222</f>
        <v>19256770.833333302</v>
      </c>
      <c r="W3459" s="3">
        <v>15000000</v>
      </c>
      <c r="X3459" s="13">
        <f>Y3459*1.28378472222222</f>
        <v>10016666.105902761</v>
      </c>
      <c r="Y3459" s="3">
        <v>7802450</v>
      </c>
      <c r="Z3459" s="13">
        <f>AA3459*1.28378472222222</f>
        <v>16477294.747499973</v>
      </c>
      <c r="AA3459" s="3">
        <v>12834936</v>
      </c>
      <c r="AB3459">
        <v>378</v>
      </c>
    </row>
    <row r="3460" spans="1:28" x14ac:dyDescent="0.2">
      <c r="A3460" t="s">
        <v>9623</v>
      </c>
      <c r="B3460" t="s">
        <v>9624</v>
      </c>
      <c r="C3460">
        <v>2005</v>
      </c>
      <c r="D3460" s="1">
        <v>38778</v>
      </c>
      <c r="E3460" t="s">
        <v>176</v>
      </c>
      <c r="F3460" t="s">
        <v>44045</v>
      </c>
      <c r="H3460">
        <v>100</v>
      </c>
      <c r="I3460" t="s">
        <v>25</v>
      </c>
      <c r="J3460" t="s">
        <v>26</v>
      </c>
      <c r="M3460" t="s">
        <v>2710</v>
      </c>
      <c r="N3460" t="s">
        <v>9625</v>
      </c>
      <c r="O3460" t="s">
        <v>9626</v>
      </c>
      <c r="P3460" t="s">
        <v>3707</v>
      </c>
      <c r="Q3460" t="s">
        <v>9627</v>
      </c>
      <c r="R3460" t="s">
        <v>9628</v>
      </c>
      <c r="S3460" t="s">
        <v>9629</v>
      </c>
      <c r="T3460">
        <v>6.7</v>
      </c>
      <c r="U3460">
        <v>42614</v>
      </c>
      <c r="V3460" s="12">
        <f>W3460*1.32519713261649</f>
        <v>26503942.652329799</v>
      </c>
      <c r="W3460" s="3">
        <v>20000000</v>
      </c>
      <c r="X3460" s="13">
        <f>Y3460*1.32519713261649</f>
        <v>9985799.0345161483</v>
      </c>
      <c r="Y3460" s="3">
        <v>7535331</v>
      </c>
      <c r="Z3460" s="13">
        <f>AA3460*1.32519713261649</f>
        <v>18804361.784229428</v>
      </c>
      <c r="AA3460" s="3">
        <v>14189860</v>
      </c>
      <c r="AB3460">
        <v>193</v>
      </c>
    </row>
    <row r="3461" spans="1:28" hidden="1" x14ac:dyDescent="0.2">
      <c r="A3461" t="s">
        <v>30989</v>
      </c>
      <c r="B3461" t="s">
        <v>30990</v>
      </c>
      <c r="C3461">
        <v>2012</v>
      </c>
      <c r="D3461" t="s">
        <v>21147</v>
      </c>
      <c r="E3461" t="s">
        <v>176</v>
      </c>
      <c r="F3461" t="s">
        <v>44042</v>
      </c>
      <c r="H3461">
        <v>130</v>
      </c>
      <c r="I3461" t="s">
        <v>30991</v>
      </c>
      <c r="J3461" t="s">
        <v>26</v>
      </c>
      <c r="K3461" t="s">
        <v>1494</v>
      </c>
      <c r="M3461" t="s">
        <v>2868</v>
      </c>
      <c r="N3461" t="s">
        <v>30992</v>
      </c>
      <c r="O3461" t="s">
        <v>30993</v>
      </c>
      <c r="P3461" t="s">
        <v>24132</v>
      </c>
      <c r="Q3461" t="s">
        <v>30994</v>
      </c>
      <c r="R3461" t="s">
        <v>30995</v>
      </c>
      <c r="S3461" t="s">
        <v>30996</v>
      </c>
      <c r="T3461">
        <v>6.9</v>
      </c>
      <c r="U3461">
        <v>13156</v>
      </c>
      <c r="W3461"/>
      <c r="X3461"/>
      <c r="Y3461">
        <v>552959</v>
      </c>
      <c r="Z3461"/>
      <c r="AA3461">
        <v>2176576</v>
      </c>
      <c r="AB3461">
        <v>67</v>
      </c>
    </row>
    <row r="3462" spans="1:28" hidden="1" x14ac:dyDescent="0.2">
      <c r="A3462" t="s">
        <v>30997</v>
      </c>
      <c r="B3462" t="s">
        <v>30998</v>
      </c>
      <c r="C3462">
        <v>2016</v>
      </c>
      <c r="D3462" t="s">
        <v>28078</v>
      </c>
      <c r="E3462" t="s">
        <v>16512</v>
      </c>
      <c r="F3462" t="s">
        <v>44032</v>
      </c>
      <c r="G3462" t="s">
        <v>44049</v>
      </c>
      <c r="H3462">
        <v>128</v>
      </c>
      <c r="I3462" t="s">
        <v>25</v>
      </c>
      <c r="J3462" t="s">
        <v>26</v>
      </c>
      <c r="K3462" t="s">
        <v>934</v>
      </c>
      <c r="M3462" t="s">
        <v>30999</v>
      </c>
      <c r="N3462" t="s">
        <v>31000</v>
      </c>
      <c r="O3462" t="s">
        <v>31001</v>
      </c>
      <c r="P3462" t="s">
        <v>1391</v>
      </c>
      <c r="Q3462" t="s">
        <v>31002</v>
      </c>
      <c r="R3462" t="s">
        <v>31003</v>
      </c>
      <c r="S3462" t="s">
        <v>31004</v>
      </c>
      <c r="T3462">
        <v>5.2</v>
      </c>
      <c r="U3462">
        <v>11051</v>
      </c>
      <c r="W3462">
        <v>40000000</v>
      </c>
      <c r="X3462"/>
      <c r="Y3462"/>
      <c r="Z3462"/>
      <c r="AA3462">
        <v>2158568</v>
      </c>
      <c r="AB3462">
        <v>153</v>
      </c>
    </row>
    <row r="3463" spans="1:28" x14ac:dyDescent="0.2">
      <c r="A3463" t="s">
        <v>12771</v>
      </c>
      <c r="B3463" t="s">
        <v>12772</v>
      </c>
      <c r="C3463">
        <v>2006</v>
      </c>
      <c r="D3463" t="s">
        <v>12773</v>
      </c>
      <c r="E3463" t="s">
        <v>3496</v>
      </c>
      <c r="F3463" t="s">
        <v>44045</v>
      </c>
      <c r="G3463" t="s">
        <v>44042</v>
      </c>
      <c r="H3463">
        <v>85</v>
      </c>
      <c r="I3463" t="s">
        <v>25</v>
      </c>
      <c r="J3463" t="s">
        <v>26</v>
      </c>
      <c r="M3463" t="s">
        <v>12774</v>
      </c>
      <c r="N3463" t="s">
        <v>12775</v>
      </c>
      <c r="O3463" t="s">
        <v>12776</v>
      </c>
      <c r="P3463" t="s">
        <v>10454</v>
      </c>
      <c r="Q3463" t="s">
        <v>10454</v>
      </c>
      <c r="R3463" t="s">
        <v>12777</v>
      </c>
      <c r="S3463" t="s">
        <v>12778</v>
      </c>
      <c r="T3463">
        <v>4.7</v>
      </c>
      <c r="U3463">
        <v>11379</v>
      </c>
      <c r="V3463" s="12">
        <f>W3463*1.28378472222222</f>
        <v>19256770.833333302</v>
      </c>
      <c r="W3463" s="3">
        <v>15000000</v>
      </c>
      <c r="X3463" s="13">
        <f>Y3463*1.28378472222222</f>
        <v>9949140.3132985942</v>
      </c>
      <c r="Y3463" s="3">
        <v>7749851</v>
      </c>
      <c r="Z3463" s="13">
        <f>AA3463*1.28378472222222</f>
        <v>15397964.296354141</v>
      </c>
      <c r="AA3463" s="3">
        <v>11994195</v>
      </c>
      <c r="AB3463">
        <v>126</v>
      </c>
    </row>
    <row r="3464" spans="1:28" x14ac:dyDescent="0.2">
      <c r="A3464" t="s">
        <v>5236</v>
      </c>
      <c r="B3464" t="s">
        <v>5237</v>
      </c>
      <c r="C3464">
        <v>2003</v>
      </c>
      <c r="D3464" t="s">
        <v>5098</v>
      </c>
      <c r="E3464" t="s">
        <v>44037</v>
      </c>
      <c r="F3464" t="s">
        <v>44038</v>
      </c>
      <c r="G3464" t="s">
        <v>44032</v>
      </c>
      <c r="H3464">
        <v>80</v>
      </c>
      <c r="I3464" t="s">
        <v>5238</v>
      </c>
      <c r="J3464" t="s">
        <v>27</v>
      </c>
      <c r="K3464" t="s">
        <v>4428</v>
      </c>
      <c r="L3464" t="s">
        <v>26</v>
      </c>
      <c r="M3464" t="s">
        <v>5239</v>
      </c>
      <c r="N3464" t="s">
        <v>5239</v>
      </c>
      <c r="O3464" t="s">
        <v>5240</v>
      </c>
      <c r="P3464" t="s">
        <v>5241</v>
      </c>
      <c r="Q3464" t="s">
        <v>5242</v>
      </c>
      <c r="R3464" t="s">
        <v>5243</v>
      </c>
      <c r="S3464" t="s">
        <v>5244</v>
      </c>
      <c r="T3464">
        <v>7.8</v>
      </c>
      <c r="U3464">
        <v>49948</v>
      </c>
      <c r="V3464" s="12">
        <f>W3464*1.40658152173913</f>
        <v>13362524.456521735</v>
      </c>
      <c r="W3464" s="3">
        <v>9500000</v>
      </c>
      <c r="X3464" s="13">
        <f>Y3464*1.40658152173913</f>
        <v>9856126.3034728225</v>
      </c>
      <c r="Y3464" s="3">
        <v>7007149</v>
      </c>
      <c r="Z3464" s="13">
        <f>AA3464*1.40658152173913</f>
        <v>20784717.567173906</v>
      </c>
      <c r="AA3464" s="3">
        <v>14776760</v>
      </c>
      <c r="AB3464">
        <v>315</v>
      </c>
    </row>
    <row r="3465" spans="1:28" x14ac:dyDescent="0.2">
      <c r="A3465" t="s">
        <v>39461</v>
      </c>
      <c r="B3465" t="s">
        <v>39462</v>
      </c>
      <c r="C3465">
        <v>2018</v>
      </c>
      <c r="D3465" t="s">
        <v>34178</v>
      </c>
      <c r="E3465" t="s">
        <v>176</v>
      </c>
      <c r="F3465" t="s">
        <v>44036</v>
      </c>
      <c r="H3465">
        <v>91</v>
      </c>
      <c r="I3465" t="s">
        <v>25</v>
      </c>
      <c r="J3465" t="s">
        <v>26</v>
      </c>
      <c r="M3465" t="s">
        <v>29213</v>
      </c>
      <c r="N3465" t="s">
        <v>39463</v>
      </c>
      <c r="O3465" t="s">
        <v>39464</v>
      </c>
      <c r="P3465" t="s">
        <v>39465</v>
      </c>
      <c r="Q3465" t="s">
        <v>39466</v>
      </c>
      <c r="R3465" t="s">
        <v>39467</v>
      </c>
      <c r="S3465" t="s">
        <v>39468</v>
      </c>
      <c r="T3465">
        <v>6.6</v>
      </c>
      <c r="U3465">
        <v>21727</v>
      </c>
      <c r="V3465" s="12">
        <f>W3465*1.03068014830331</f>
        <v>2885904.4152492676</v>
      </c>
      <c r="W3465" s="3">
        <v>2800000</v>
      </c>
      <c r="X3465" s="13">
        <f>Y3465*1.03068014830331</f>
        <v>9854398.8614574373</v>
      </c>
      <c r="Y3465" s="3">
        <v>9561064</v>
      </c>
      <c r="Z3465" s="13">
        <f>AA3465*1.03068014830331</f>
        <v>28205043.585949332</v>
      </c>
      <c r="AA3465" s="3">
        <v>27365467</v>
      </c>
      <c r="AB3465">
        <v>154</v>
      </c>
    </row>
    <row r="3466" spans="1:28" x14ac:dyDescent="0.2">
      <c r="A3466" t="s">
        <v>20073</v>
      </c>
      <c r="B3466" t="s">
        <v>20074</v>
      </c>
      <c r="C3466">
        <v>2008</v>
      </c>
      <c r="D3466" t="s">
        <v>17284</v>
      </c>
      <c r="E3466" t="s">
        <v>44035</v>
      </c>
      <c r="F3466" t="s">
        <v>44032</v>
      </c>
      <c r="G3466" t="s">
        <v>44057</v>
      </c>
      <c r="H3466">
        <v>109</v>
      </c>
      <c r="I3466" t="s">
        <v>25</v>
      </c>
      <c r="J3466" t="s">
        <v>26</v>
      </c>
      <c r="M3466" t="s">
        <v>20075</v>
      </c>
      <c r="N3466" t="s">
        <v>20075</v>
      </c>
      <c r="O3466" t="s">
        <v>20076</v>
      </c>
      <c r="P3466" t="s">
        <v>20077</v>
      </c>
      <c r="Q3466" t="s">
        <v>20078</v>
      </c>
      <c r="R3466" t="s">
        <v>20079</v>
      </c>
      <c r="S3466" t="s">
        <v>20080</v>
      </c>
      <c r="T3466">
        <v>7</v>
      </c>
      <c r="U3466">
        <v>19765</v>
      </c>
      <c r="V3466" s="12">
        <f>W3466*1.20207800169993</f>
        <v>14424936.020399159</v>
      </c>
      <c r="W3466" s="3">
        <v>12000000</v>
      </c>
      <c r="X3466" s="13">
        <f>Y3466*1.20207800169993</f>
        <v>9851691.568909863</v>
      </c>
      <c r="Y3466" s="3">
        <v>8195551</v>
      </c>
      <c r="Z3466" s="13">
        <f>AA3466*1.20207800169993</f>
        <v>10678833.027333573</v>
      </c>
      <c r="AA3466" s="3">
        <v>8883644</v>
      </c>
      <c r="AB3466">
        <v>101</v>
      </c>
    </row>
    <row r="3467" spans="1:28" hidden="1" x14ac:dyDescent="0.2">
      <c r="A3467" t="s">
        <v>31037</v>
      </c>
      <c r="B3467" t="s">
        <v>31038</v>
      </c>
      <c r="C3467">
        <v>2013</v>
      </c>
      <c r="D3467" t="s">
        <v>14124</v>
      </c>
      <c r="E3467" t="s">
        <v>176</v>
      </c>
      <c r="F3467" t="s">
        <v>44057</v>
      </c>
      <c r="G3467" t="s">
        <v>44045</v>
      </c>
      <c r="H3467">
        <v>90</v>
      </c>
      <c r="I3467" t="s">
        <v>16182</v>
      </c>
      <c r="J3467" t="s">
        <v>26</v>
      </c>
      <c r="M3467" t="s">
        <v>31039</v>
      </c>
      <c r="N3467" t="s">
        <v>22335</v>
      </c>
      <c r="O3467" t="s">
        <v>31040</v>
      </c>
      <c r="P3467" t="s">
        <v>10104</v>
      </c>
      <c r="Q3467" t="s">
        <v>31041</v>
      </c>
      <c r="R3467" t="s">
        <v>31042</v>
      </c>
      <c r="S3467" t="s">
        <v>31043</v>
      </c>
      <c r="T3467">
        <v>5.9</v>
      </c>
      <c r="U3467">
        <v>17198</v>
      </c>
      <c r="W3467"/>
      <c r="X3467"/>
      <c r="Y3467">
        <v>22555</v>
      </c>
      <c r="Z3467"/>
      <c r="AA3467">
        <v>1618085</v>
      </c>
      <c r="AB3467">
        <v>85</v>
      </c>
    </row>
    <row r="3468" spans="1:28" x14ac:dyDescent="0.2">
      <c r="A3468" t="s">
        <v>1092</v>
      </c>
      <c r="B3468" t="s">
        <v>1093</v>
      </c>
      <c r="C3468">
        <v>2002</v>
      </c>
      <c r="D3468" s="1">
        <v>37804</v>
      </c>
      <c r="E3468" t="s">
        <v>176</v>
      </c>
      <c r="F3468" t="s">
        <v>44036</v>
      </c>
      <c r="H3468">
        <v>117</v>
      </c>
      <c r="I3468" t="s">
        <v>25</v>
      </c>
      <c r="J3468" t="s">
        <v>26</v>
      </c>
      <c r="K3468" t="s">
        <v>975</v>
      </c>
      <c r="M3468" t="s">
        <v>1094</v>
      </c>
      <c r="N3468" t="s">
        <v>1094</v>
      </c>
      <c r="O3468" t="s">
        <v>1095</v>
      </c>
      <c r="P3468" t="s">
        <v>1096</v>
      </c>
      <c r="Q3468" t="s">
        <v>1097</v>
      </c>
      <c r="R3468" t="s">
        <v>1098</v>
      </c>
      <c r="S3468" t="s">
        <v>1099</v>
      </c>
      <c r="T3468">
        <v>6.6</v>
      </c>
      <c r="U3468">
        <v>13367</v>
      </c>
      <c r="V3468" s="12">
        <f>W3468*1.43863813229572</f>
        <v>30211400.778210122</v>
      </c>
      <c r="W3468" s="3">
        <v>21000000</v>
      </c>
      <c r="X3468" s="13">
        <f>Y3468*1.43863813229572</f>
        <v>9834323.1084824912</v>
      </c>
      <c r="Y3468" s="3">
        <v>6835856</v>
      </c>
      <c r="Z3468" s="13">
        <f>AA3468*1.43863813229572</f>
        <v>14402278.274319068</v>
      </c>
      <c r="AA3468" s="3">
        <v>10011050</v>
      </c>
      <c r="AB3468">
        <v>147</v>
      </c>
    </row>
    <row r="3469" spans="1:28" hidden="1" x14ac:dyDescent="0.2">
      <c r="A3469" t="s">
        <v>31051</v>
      </c>
      <c r="B3469" t="s">
        <v>31052</v>
      </c>
      <c r="C3469">
        <v>2012</v>
      </c>
      <c r="D3469" s="1">
        <v>41127</v>
      </c>
      <c r="E3469" t="s">
        <v>3496</v>
      </c>
      <c r="F3469" t="s">
        <v>44045</v>
      </c>
      <c r="G3469" t="s">
        <v>44042</v>
      </c>
      <c r="H3469">
        <v>89</v>
      </c>
      <c r="I3469" t="s">
        <v>25</v>
      </c>
      <c r="J3469" t="s">
        <v>26</v>
      </c>
      <c r="M3469" t="s">
        <v>31053</v>
      </c>
      <c r="N3469" t="s">
        <v>31053</v>
      </c>
      <c r="O3469" t="s">
        <v>31054</v>
      </c>
      <c r="P3469" t="s">
        <v>31055</v>
      </c>
      <c r="Q3469" t="s">
        <v>31056</v>
      </c>
      <c r="R3469" t="s">
        <v>31057</v>
      </c>
      <c r="S3469" t="s">
        <v>31058</v>
      </c>
      <c r="T3469">
        <v>5.7</v>
      </c>
      <c r="U3469">
        <v>23044</v>
      </c>
      <c r="W3469">
        <v>400000</v>
      </c>
      <c r="X3469"/>
      <c r="Y3469"/>
      <c r="Z3469"/>
      <c r="AA3469">
        <v>5664404</v>
      </c>
      <c r="AB3469">
        <v>167</v>
      </c>
    </row>
    <row r="3470" spans="1:28" x14ac:dyDescent="0.2">
      <c r="A3470" t="s">
        <v>24017</v>
      </c>
      <c r="B3470" t="s">
        <v>24018</v>
      </c>
      <c r="C3470">
        <v>2013</v>
      </c>
      <c r="D3470" s="1">
        <v>41403</v>
      </c>
      <c r="E3470" t="s">
        <v>1045</v>
      </c>
      <c r="H3470">
        <v>94</v>
      </c>
      <c r="I3470" t="s">
        <v>25</v>
      </c>
      <c r="J3470" t="s">
        <v>26</v>
      </c>
      <c r="M3470" t="s">
        <v>24019</v>
      </c>
      <c r="N3470" t="s">
        <v>24020</v>
      </c>
      <c r="O3470" t="s">
        <v>24021</v>
      </c>
      <c r="P3470" t="s">
        <v>1348</v>
      </c>
      <c r="Q3470" t="s">
        <v>24022</v>
      </c>
      <c r="R3470" t="s">
        <v>24023</v>
      </c>
      <c r="S3470" t="s">
        <v>24024</v>
      </c>
      <c r="T3470">
        <v>4.3</v>
      </c>
      <c r="U3470">
        <v>98127</v>
      </c>
      <c r="V3470" s="12">
        <f>W3470*1.11098185502045</f>
        <v>6665891.1301226998</v>
      </c>
      <c r="W3470" s="3">
        <v>6000000</v>
      </c>
      <c r="X3470" s="13">
        <f>Y3470*1.11098185502045</f>
        <v>9821582.8731611017</v>
      </c>
      <c r="Y3470" s="3">
        <v>8840453</v>
      </c>
      <c r="Z3470" s="13">
        <f>AA3470*1.11098185502045</f>
        <v>36043707.641414367</v>
      </c>
      <c r="AA3470" s="3">
        <v>32443111</v>
      </c>
      <c r="AB3470">
        <v>527</v>
      </c>
    </row>
    <row r="3471" spans="1:28" hidden="1" x14ac:dyDescent="0.2">
      <c r="A3471" t="s">
        <v>31065</v>
      </c>
      <c r="B3471" t="s">
        <v>31066</v>
      </c>
      <c r="C3471">
        <v>2013</v>
      </c>
      <c r="D3471" t="s">
        <v>29813</v>
      </c>
      <c r="E3471" t="s">
        <v>176</v>
      </c>
      <c r="F3471" t="s">
        <v>44042</v>
      </c>
      <c r="H3471">
        <v>112</v>
      </c>
      <c r="I3471" t="s">
        <v>25</v>
      </c>
      <c r="J3471" t="s">
        <v>26</v>
      </c>
      <c r="M3471" t="s">
        <v>21411</v>
      </c>
      <c r="N3471" t="s">
        <v>21412</v>
      </c>
      <c r="O3471" t="s">
        <v>31067</v>
      </c>
      <c r="P3471" t="s">
        <v>20683</v>
      </c>
      <c r="Q3471" t="s">
        <v>31068</v>
      </c>
      <c r="R3471" t="s">
        <v>31069</v>
      </c>
      <c r="S3471" t="s">
        <v>31070</v>
      </c>
      <c r="T3471">
        <v>6</v>
      </c>
      <c r="U3471">
        <v>14417</v>
      </c>
      <c r="W3471"/>
      <c r="X3471"/>
      <c r="Y3471">
        <v>271755</v>
      </c>
      <c r="Z3471"/>
      <c r="AA3471">
        <v>858513</v>
      </c>
      <c r="AB3471">
        <v>80</v>
      </c>
    </row>
    <row r="3472" spans="1:28" hidden="1" x14ac:dyDescent="0.2">
      <c r="A3472" t="s">
        <v>31071</v>
      </c>
      <c r="B3472" t="s">
        <v>31072</v>
      </c>
      <c r="C3472">
        <v>2015</v>
      </c>
      <c r="D3472" s="1">
        <v>42619</v>
      </c>
      <c r="E3472" t="s">
        <v>176</v>
      </c>
      <c r="F3472" t="s">
        <v>44045</v>
      </c>
      <c r="G3472" t="s">
        <v>44036</v>
      </c>
      <c r="H3472">
        <v>101</v>
      </c>
      <c r="I3472" t="s">
        <v>25</v>
      </c>
      <c r="J3472" t="s">
        <v>26</v>
      </c>
      <c r="M3472" t="s">
        <v>31073</v>
      </c>
      <c r="N3472" t="s">
        <v>31074</v>
      </c>
      <c r="O3472" t="s">
        <v>31075</v>
      </c>
      <c r="P3472" t="s">
        <v>31076</v>
      </c>
      <c r="Q3472" t="s">
        <v>31077</v>
      </c>
      <c r="R3472" t="s">
        <v>31078</v>
      </c>
      <c r="S3472" t="s">
        <v>31079</v>
      </c>
      <c r="T3472">
        <v>5.5</v>
      </c>
      <c r="U3472">
        <v>10085</v>
      </c>
      <c r="W3472"/>
      <c r="X3472"/>
      <c r="Y3472">
        <v>4505</v>
      </c>
      <c r="Z3472"/>
      <c r="AA3472">
        <v>4505</v>
      </c>
      <c r="AB3472">
        <v>82</v>
      </c>
    </row>
    <row r="3473" spans="1:28" hidden="1" x14ac:dyDescent="0.2">
      <c r="A3473" t="s">
        <v>31080</v>
      </c>
      <c r="B3473" t="s">
        <v>31081</v>
      </c>
      <c r="C3473">
        <v>2013</v>
      </c>
      <c r="D3473" t="s">
        <v>17346</v>
      </c>
      <c r="E3473" t="s">
        <v>176</v>
      </c>
      <c r="F3473" t="s">
        <v>44045</v>
      </c>
      <c r="G3473" t="s">
        <v>44033</v>
      </c>
      <c r="H3473">
        <v>97</v>
      </c>
      <c r="I3473" t="s">
        <v>25</v>
      </c>
      <c r="J3473" t="s">
        <v>26</v>
      </c>
      <c r="K3473" t="s">
        <v>75</v>
      </c>
      <c r="L3473" t="s">
        <v>838</v>
      </c>
      <c r="M3473" t="s">
        <v>31082</v>
      </c>
      <c r="N3473" t="s">
        <v>31083</v>
      </c>
      <c r="O3473" t="s">
        <v>31084</v>
      </c>
      <c r="P3473" t="s">
        <v>31085</v>
      </c>
      <c r="Q3473" t="s">
        <v>31086</v>
      </c>
      <c r="R3473" t="s">
        <v>31087</v>
      </c>
      <c r="S3473" t="s">
        <v>31088</v>
      </c>
      <c r="T3473">
        <v>6.4</v>
      </c>
      <c r="U3473">
        <v>66390</v>
      </c>
      <c r="W3473"/>
      <c r="X3473"/>
      <c r="Y3473">
        <v>125687</v>
      </c>
      <c r="Z3473"/>
      <c r="AA3473">
        <v>125687</v>
      </c>
      <c r="AB3473">
        <v>329</v>
      </c>
    </row>
    <row r="3474" spans="1:28" x14ac:dyDescent="0.2">
      <c r="A3474" t="s">
        <v>38392</v>
      </c>
      <c r="B3474" t="s">
        <v>38393</v>
      </c>
      <c r="C3474">
        <v>2016</v>
      </c>
      <c r="D3474" s="1">
        <v>42373</v>
      </c>
      <c r="E3474" t="s">
        <v>1045</v>
      </c>
      <c r="F3474" t="s">
        <v>44046</v>
      </c>
      <c r="H3474">
        <v>94</v>
      </c>
      <c r="I3474" t="s">
        <v>25</v>
      </c>
      <c r="J3474" t="s">
        <v>26</v>
      </c>
      <c r="M3474" t="s">
        <v>38394</v>
      </c>
      <c r="N3474" t="s">
        <v>38395</v>
      </c>
      <c r="O3474" t="s">
        <v>38396</v>
      </c>
      <c r="P3474" t="s">
        <v>38397</v>
      </c>
      <c r="Q3474" t="s">
        <v>38398</v>
      </c>
      <c r="R3474" t="s">
        <v>38399</v>
      </c>
      <c r="S3474" t="s">
        <v>38400</v>
      </c>
      <c r="T3474">
        <v>4.8</v>
      </c>
      <c r="U3474">
        <v>35472</v>
      </c>
      <c r="V3474" s="12">
        <f>W3474*1.07834771485832</f>
        <v>970512.94337248802</v>
      </c>
      <c r="W3474" s="3">
        <v>900000</v>
      </c>
      <c r="X3474" s="13">
        <f>Y3474*1.07834771485832</f>
        <v>9809806.8031016067</v>
      </c>
      <c r="Y3474" s="3">
        <v>9097072</v>
      </c>
      <c r="Z3474" s="13">
        <f>AA3474*1.07834771485832</f>
        <v>9809806.8031016067</v>
      </c>
      <c r="AA3474" s="3">
        <v>9097072</v>
      </c>
      <c r="AB3474">
        <v>46</v>
      </c>
    </row>
    <row r="3475" spans="1:28" x14ac:dyDescent="0.2">
      <c r="A3475" t="s">
        <v>18347</v>
      </c>
      <c r="B3475" t="s">
        <v>18348</v>
      </c>
      <c r="C3475">
        <v>2009</v>
      </c>
      <c r="D3475" t="s">
        <v>17429</v>
      </c>
      <c r="E3475" t="s">
        <v>176</v>
      </c>
      <c r="H3475">
        <v>111</v>
      </c>
      <c r="I3475" t="s">
        <v>25</v>
      </c>
      <c r="J3475" t="s">
        <v>26</v>
      </c>
      <c r="M3475" t="s">
        <v>12078</v>
      </c>
      <c r="N3475" t="s">
        <v>18349</v>
      </c>
      <c r="O3475" t="s">
        <v>18350</v>
      </c>
      <c r="P3475" t="s">
        <v>6589</v>
      </c>
      <c r="Q3475" t="s">
        <v>18351</v>
      </c>
      <c r="R3475" t="s">
        <v>18352</v>
      </c>
      <c r="S3475" t="s">
        <v>18353</v>
      </c>
      <c r="T3475">
        <v>7.2</v>
      </c>
      <c r="U3475">
        <v>219723</v>
      </c>
      <c r="V3475" s="12">
        <f>W3475*1.20636999678377</f>
        <v>30159249.919594251</v>
      </c>
      <c r="W3475" s="3">
        <v>25000000</v>
      </c>
      <c r="X3475" s="13">
        <f>Y3475*1.20636999678377</f>
        <v>9792105.2638938613</v>
      </c>
      <c r="Y3475" s="3">
        <v>8117000</v>
      </c>
      <c r="Z3475" s="13">
        <f>AA3475*1.20636999678377</f>
        <v>33343558.829334758</v>
      </c>
      <c r="AA3475" s="3">
        <v>27639579</v>
      </c>
      <c r="AB3475">
        <v>572</v>
      </c>
    </row>
    <row r="3476" spans="1:28" hidden="1" x14ac:dyDescent="0.2">
      <c r="A3476" t="s">
        <v>31105</v>
      </c>
      <c r="B3476" t="s">
        <v>31106</v>
      </c>
      <c r="C3476">
        <v>2013</v>
      </c>
      <c r="D3476" s="1">
        <v>41856</v>
      </c>
      <c r="E3476" t="s">
        <v>1045</v>
      </c>
      <c r="F3476" t="s">
        <v>44032</v>
      </c>
      <c r="H3476">
        <v>93</v>
      </c>
      <c r="I3476" t="s">
        <v>25</v>
      </c>
      <c r="J3476" t="s">
        <v>26</v>
      </c>
      <c r="M3476" t="s">
        <v>31107</v>
      </c>
      <c r="N3476" t="s">
        <v>31108</v>
      </c>
      <c r="O3476" t="s">
        <v>31109</v>
      </c>
      <c r="P3476" t="s">
        <v>5705</v>
      </c>
      <c r="Q3476" t="s">
        <v>31110</v>
      </c>
      <c r="R3476" t="s">
        <v>31111</v>
      </c>
      <c r="S3476" t="s">
        <v>31112</v>
      </c>
      <c r="T3476">
        <v>5.8</v>
      </c>
      <c r="U3476">
        <v>11775</v>
      </c>
      <c r="W3476"/>
      <c r="X3476"/>
      <c r="Y3476">
        <v>104810</v>
      </c>
      <c r="Z3476"/>
      <c r="AA3476">
        <v>320013</v>
      </c>
      <c r="AB3476">
        <v>43</v>
      </c>
    </row>
    <row r="3477" spans="1:28" hidden="1" x14ac:dyDescent="0.2">
      <c r="A3477" t="s">
        <v>31113</v>
      </c>
      <c r="B3477" t="s">
        <v>31114</v>
      </c>
      <c r="C3477">
        <v>2015</v>
      </c>
      <c r="D3477" t="s">
        <v>31115</v>
      </c>
      <c r="E3477" t="s">
        <v>176</v>
      </c>
      <c r="F3477" t="s">
        <v>44042</v>
      </c>
      <c r="H3477">
        <v>125</v>
      </c>
      <c r="I3477" t="s">
        <v>31116</v>
      </c>
      <c r="J3477" t="s">
        <v>26</v>
      </c>
      <c r="K3477" t="s">
        <v>64</v>
      </c>
      <c r="M3477" t="s">
        <v>20004</v>
      </c>
      <c r="N3477" t="s">
        <v>31117</v>
      </c>
      <c r="O3477" t="s">
        <v>31118</v>
      </c>
      <c r="P3477" t="s">
        <v>3421</v>
      </c>
      <c r="Q3477" t="s">
        <v>31119</v>
      </c>
      <c r="R3477" t="s">
        <v>31120</v>
      </c>
      <c r="S3477" t="s">
        <v>31121</v>
      </c>
      <c r="T3477">
        <v>6.4</v>
      </c>
      <c r="U3477">
        <v>26469</v>
      </c>
      <c r="W3477"/>
      <c r="X3477"/>
      <c r="Y3477">
        <v>2024099</v>
      </c>
      <c r="Z3477"/>
      <c r="AA3477">
        <v>7545758</v>
      </c>
      <c r="AB3477">
        <v>94</v>
      </c>
    </row>
    <row r="3478" spans="1:28" x14ac:dyDescent="0.2">
      <c r="A3478" t="s">
        <v>8902</v>
      </c>
      <c r="B3478" t="s">
        <v>8903</v>
      </c>
      <c r="C3478">
        <v>2005</v>
      </c>
      <c r="D3478" s="1">
        <v>38966</v>
      </c>
      <c r="E3478" t="s">
        <v>1045</v>
      </c>
      <c r="F3478" t="s">
        <v>44032</v>
      </c>
      <c r="H3478">
        <v>81</v>
      </c>
      <c r="I3478" t="s">
        <v>25</v>
      </c>
      <c r="J3478" t="s">
        <v>26</v>
      </c>
      <c r="M3478" t="s">
        <v>8904</v>
      </c>
      <c r="N3478" t="s">
        <v>8904</v>
      </c>
      <c r="O3478" t="s">
        <v>8905</v>
      </c>
      <c r="P3478" t="s">
        <v>8906</v>
      </c>
      <c r="Q3478" t="s">
        <v>8907</v>
      </c>
      <c r="R3478" t="s">
        <v>8908</v>
      </c>
      <c r="S3478" t="s">
        <v>8909</v>
      </c>
      <c r="T3478">
        <v>7.3</v>
      </c>
      <c r="U3478">
        <v>76666</v>
      </c>
      <c r="V3478" s="12">
        <f>W3478*1.32519713261649</f>
        <v>1987795.698924735</v>
      </c>
      <c r="W3478" s="3">
        <v>1500000</v>
      </c>
      <c r="X3478" s="13">
        <f>Y3478*1.32519713261649</f>
        <v>9770325.9563441053</v>
      </c>
      <c r="Y3478" s="3">
        <v>7372734</v>
      </c>
      <c r="Z3478" s="13">
        <f>AA3478*1.32519713261649</f>
        <v>14707211.378602179</v>
      </c>
      <c r="AA3478" s="3">
        <v>11098131</v>
      </c>
      <c r="AB3478">
        <v>268</v>
      </c>
    </row>
    <row r="3479" spans="1:28" x14ac:dyDescent="0.2">
      <c r="A3479" t="s">
        <v>6234</v>
      </c>
      <c r="B3479" t="s">
        <v>6235</v>
      </c>
      <c r="C3479">
        <v>2003</v>
      </c>
      <c r="D3479" t="s">
        <v>6236</v>
      </c>
      <c r="E3479" t="s">
        <v>176</v>
      </c>
      <c r="F3479" t="s">
        <v>44046</v>
      </c>
      <c r="G3479" t="s">
        <v>44042</v>
      </c>
      <c r="H3479">
        <v>100</v>
      </c>
      <c r="I3479" t="s">
        <v>177</v>
      </c>
      <c r="J3479" t="s">
        <v>26</v>
      </c>
      <c r="M3479" t="s">
        <v>6237</v>
      </c>
      <c r="N3479" t="s">
        <v>6238</v>
      </c>
      <c r="O3479" t="s">
        <v>6239</v>
      </c>
      <c r="P3479" t="s">
        <v>6240</v>
      </c>
      <c r="Q3479" t="s">
        <v>6241</v>
      </c>
      <c r="R3479" t="s">
        <v>6242</v>
      </c>
      <c r="S3479" t="s">
        <v>6243</v>
      </c>
      <c r="T3479">
        <v>6.1</v>
      </c>
      <c r="U3479">
        <v>17329</v>
      </c>
      <c r="V3479" s="12">
        <f>W3479*1.40658152173913</f>
        <v>28131630.434782598</v>
      </c>
      <c r="W3479" s="3">
        <v>20000000</v>
      </c>
      <c r="X3479" s="13">
        <f>Y3479*1.40658152173913</f>
        <v>9685845.544451084</v>
      </c>
      <c r="Y3479" s="3">
        <v>6886089</v>
      </c>
      <c r="Z3479" s="13">
        <f>AA3479*1.40658152173913</f>
        <v>12046788.408945648</v>
      </c>
      <c r="AA3479" s="3">
        <v>8564586</v>
      </c>
      <c r="AB3479">
        <v>215</v>
      </c>
    </row>
    <row r="3480" spans="1:28" x14ac:dyDescent="0.2">
      <c r="A3480" t="s">
        <v>13516</v>
      </c>
      <c r="B3480" t="s">
        <v>13517</v>
      </c>
      <c r="C3480">
        <v>2008</v>
      </c>
      <c r="D3480" s="1">
        <v>39580</v>
      </c>
      <c r="E3480" t="s">
        <v>16512</v>
      </c>
      <c r="F3480" t="s">
        <v>44044</v>
      </c>
      <c r="G3480" t="s">
        <v>44032</v>
      </c>
      <c r="H3480">
        <v>103</v>
      </c>
      <c r="I3480" t="s">
        <v>4469</v>
      </c>
      <c r="J3480" t="s">
        <v>26</v>
      </c>
      <c r="M3480" t="s">
        <v>10101</v>
      </c>
      <c r="N3480" t="s">
        <v>13518</v>
      </c>
      <c r="O3480" t="s">
        <v>13519</v>
      </c>
      <c r="P3480" t="s">
        <v>13520</v>
      </c>
      <c r="Q3480" t="s">
        <v>13521</v>
      </c>
      <c r="R3480" t="s">
        <v>13522</v>
      </c>
      <c r="S3480" t="s">
        <v>13523</v>
      </c>
      <c r="T3480">
        <v>5.9</v>
      </c>
      <c r="U3480">
        <v>59543</v>
      </c>
      <c r="V3480" s="12">
        <f>W3480*1.20207800169993</f>
        <v>42072730.05949755</v>
      </c>
      <c r="W3480" s="3">
        <v>35000000</v>
      </c>
      <c r="X3480" s="13">
        <f>Y3480*1.20207800169993</f>
        <v>9677902.3438920975</v>
      </c>
      <c r="Y3480" s="3">
        <v>8050977</v>
      </c>
      <c r="Z3480" s="13">
        <f>AA3480*1.20207800169993</f>
        <v>12214907.199727826</v>
      </c>
      <c r="AA3480" s="3">
        <v>10161493</v>
      </c>
      <c r="AB3480">
        <v>323</v>
      </c>
    </row>
    <row r="3481" spans="1:28" x14ac:dyDescent="0.2">
      <c r="A3481" t="s">
        <v>21122</v>
      </c>
      <c r="B3481" t="s">
        <v>21123</v>
      </c>
      <c r="C3481">
        <v>2009</v>
      </c>
      <c r="D3481" s="1">
        <v>40153</v>
      </c>
      <c r="E3481" t="s">
        <v>1045</v>
      </c>
      <c r="F3481" t="s">
        <v>44032</v>
      </c>
      <c r="G3481" t="s">
        <v>44057</v>
      </c>
      <c r="H3481">
        <v>135</v>
      </c>
      <c r="I3481" t="s">
        <v>21124</v>
      </c>
      <c r="J3481" t="s">
        <v>26</v>
      </c>
      <c r="M3481" t="s">
        <v>6414</v>
      </c>
      <c r="N3481" t="s">
        <v>6414</v>
      </c>
      <c r="O3481" t="s">
        <v>21125</v>
      </c>
      <c r="P3481" t="s">
        <v>21126</v>
      </c>
      <c r="Q3481" t="s">
        <v>21127</v>
      </c>
      <c r="R3481" t="s">
        <v>21128</v>
      </c>
      <c r="S3481" t="s">
        <v>21129</v>
      </c>
      <c r="T3481">
        <v>7.4</v>
      </c>
      <c r="U3481">
        <v>106167</v>
      </c>
      <c r="V3481" s="12">
        <f>W3481*1.20636999678377</f>
        <v>60318499.839188501</v>
      </c>
      <c r="W3481" s="3">
        <v>50000000</v>
      </c>
      <c r="X3481" s="13">
        <f>Y3481*1.20636999678377</f>
        <v>9672574.505502535</v>
      </c>
      <c r="Y3481" s="3">
        <v>8017917</v>
      </c>
      <c r="Z3481" s="13">
        <f>AA3481*1.20636999678377</f>
        <v>43850082.437173948</v>
      </c>
      <c r="AA3481" s="3">
        <v>36348784</v>
      </c>
      <c r="AB3481">
        <v>241</v>
      </c>
    </row>
    <row r="3482" spans="1:28" hidden="1" x14ac:dyDescent="0.2">
      <c r="A3482" t="s">
        <v>31156</v>
      </c>
      <c r="B3482" t="s">
        <v>31157</v>
      </c>
      <c r="C3482">
        <v>2012</v>
      </c>
      <c r="D3482" s="1">
        <v>41522</v>
      </c>
      <c r="E3482" t="s">
        <v>176</v>
      </c>
      <c r="H3482">
        <v>118</v>
      </c>
      <c r="I3482" t="s">
        <v>31158</v>
      </c>
      <c r="J3482" t="s">
        <v>308</v>
      </c>
      <c r="M3482" t="s">
        <v>27161</v>
      </c>
      <c r="N3482" t="s">
        <v>31159</v>
      </c>
      <c r="O3482" t="s">
        <v>31160</v>
      </c>
      <c r="P3482" t="s">
        <v>4608</v>
      </c>
      <c r="Q3482" t="s">
        <v>31161</v>
      </c>
      <c r="R3482" t="s">
        <v>31162</v>
      </c>
      <c r="S3482" t="s">
        <v>31163</v>
      </c>
      <c r="T3482">
        <v>7.4</v>
      </c>
      <c r="U3482">
        <v>22664</v>
      </c>
      <c r="W3482"/>
      <c r="X3482"/>
      <c r="Y3482">
        <v>2343664</v>
      </c>
      <c r="Z3482"/>
      <c r="AA3482">
        <v>7699095</v>
      </c>
      <c r="AB3482">
        <v>46</v>
      </c>
    </row>
    <row r="3483" spans="1:28" hidden="1" x14ac:dyDescent="0.2">
      <c r="A3483" t="s">
        <v>31164</v>
      </c>
      <c r="B3483" t="s">
        <v>31165</v>
      </c>
      <c r="C3483">
        <v>2011</v>
      </c>
      <c r="D3483" t="s">
        <v>31166</v>
      </c>
      <c r="E3483" t="s">
        <v>44037</v>
      </c>
      <c r="F3483" t="s">
        <v>44032</v>
      </c>
      <c r="G3483" t="s">
        <v>44034</v>
      </c>
      <c r="H3483">
        <v>45</v>
      </c>
      <c r="I3483" t="s">
        <v>2213</v>
      </c>
      <c r="J3483" t="s">
        <v>934</v>
      </c>
      <c r="M3483" t="s">
        <v>31167</v>
      </c>
      <c r="N3483" t="s">
        <v>31168</v>
      </c>
      <c r="O3483" t="s">
        <v>31169</v>
      </c>
      <c r="P3483" t="s">
        <v>31170</v>
      </c>
      <c r="Q3483" t="s">
        <v>31171</v>
      </c>
      <c r="R3483" t="s">
        <v>31172</v>
      </c>
      <c r="S3483" t="s">
        <v>31173</v>
      </c>
      <c r="T3483">
        <v>7.9</v>
      </c>
      <c r="U3483">
        <v>12847</v>
      </c>
      <c r="W3483"/>
      <c r="X3483"/>
      <c r="Y3483"/>
      <c r="Z3483"/>
      <c r="AA3483"/>
      <c r="AB3483">
        <v>33</v>
      </c>
    </row>
    <row r="3484" spans="1:28" hidden="1" x14ac:dyDescent="0.2">
      <c r="A3484" t="s">
        <v>31174</v>
      </c>
      <c r="B3484" t="s">
        <v>31175</v>
      </c>
      <c r="C3484">
        <v>2017</v>
      </c>
      <c r="D3484" s="1">
        <v>43013</v>
      </c>
      <c r="E3484" t="s">
        <v>176</v>
      </c>
      <c r="F3484" t="s">
        <v>44057</v>
      </c>
      <c r="G3484" t="s">
        <v>44036</v>
      </c>
      <c r="H3484">
        <v>129</v>
      </c>
      <c r="I3484" t="s">
        <v>25</v>
      </c>
      <c r="J3484" t="s">
        <v>26</v>
      </c>
      <c r="M3484" t="s">
        <v>10950</v>
      </c>
      <c r="N3484" t="s">
        <v>10950</v>
      </c>
      <c r="O3484" t="s">
        <v>31176</v>
      </c>
      <c r="P3484" t="s">
        <v>3250</v>
      </c>
      <c r="Q3484" t="s">
        <v>31177</v>
      </c>
      <c r="R3484" t="s">
        <v>31178</v>
      </c>
      <c r="S3484" t="s">
        <v>31179</v>
      </c>
      <c r="T3484">
        <v>5.7</v>
      </c>
      <c r="U3484">
        <v>18055</v>
      </c>
      <c r="W3484"/>
      <c r="X3484"/>
      <c r="Y3484">
        <v>443684</v>
      </c>
      <c r="Z3484"/>
      <c r="AA3484">
        <v>1813453</v>
      </c>
      <c r="AB3484">
        <v>104</v>
      </c>
    </row>
    <row r="3485" spans="1:28" x14ac:dyDescent="0.2">
      <c r="A3485" t="s">
        <v>40658</v>
      </c>
      <c r="B3485" t="s">
        <v>40659</v>
      </c>
      <c r="C3485">
        <v>2018</v>
      </c>
      <c r="D3485" t="s">
        <v>40660</v>
      </c>
      <c r="E3485" t="s">
        <v>1045</v>
      </c>
      <c r="F3485" t="s">
        <v>44032</v>
      </c>
      <c r="G3485" t="s">
        <v>44045</v>
      </c>
      <c r="H3485">
        <v>95</v>
      </c>
      <c r="I3485" t="s">
        <v>433</v>
      </c>
      <c r="J3485" t="s">
        <v>26</v>
      </c>
      <c r="M3485" t="s">
        <v>12489</v>
      </c>
      <c r="N3485" t="s">
        <v>14628</v>
      </c>
      <c r="O3485" t="s">
        <v>40661</v>
      </c>
      <c r="P3485" t="s">
        <v>4855</v>
      </c>
      <c r="Q3485" t="s">
        <v>40662</v>
      </c>
      <c r="R3485" t="s">
        <v>40663</v>
      </c>
      <c r="S3485" t="s">
        <v>40664</v>
      </c>
      <c r="T3485">
        <v>7</v>
      </c>
      <c r="U3485">
        <v>50843</v>
      </c>
      <c r="V3485" s="12">
        <f>W3485*1.03068014830331</f>
        <v>13398841.927943029</v>
      </c>
      <c r="W3485" s="3">
        <v>13000000</v>
      </c>
      <c r="X3485" s="13">
        <f>Y3485*1.03068014830331</f>
        <v>9657220.4729656801</v>
      </c>
      <c r="Y3485" s="3">
        <v>9369755</v>
      </c>
      <c r="Z3485" s="13">
        <f>AA3485*1.03068014830331</f>
        <v>16116190.97309907</v>
      </c>
      <c r="AA3485" s="3">
        <v>15636462</v>
      </c>
      <c r="AB3485">
        <v>264</v>
      </c>
    </row>
    <row r="3486" spans="1:28" hidden="1" x14ac:dyDescent="0.2">
      <c r="A3486" t="s">
        <v>31187</v>
      </c>
      <c r="B3486" t="s">
        <v>31188</v>
      </c>
      <c r="C3486">
        <v>2014</v>
      </c>
      <c r="D3486" s="1">
        <v>41768</v>
      </c>
      <c r="E3486" t="s">
        <v>1045</v>
      </c>
      <c r="F3486" t="s">
        <v>44032</v>
      </c>
      <c r="G3486" t="s">
        <v>44036</v>
      </c>
      <c r="H3486">
        <v>86</v>
      </c>
      <c r="I3486" t="s">
        <v>25</v>
      </c>
      <c r="J3486" t="s">
        <v>26</v>
      </c>
      <c r="K3486" t="s">
        <v>27</v>
      </c>
      <c r="L3486" t="s">
        <v>307</v>
      </c>
      <c r="M3486" t="s">
        <v>31189</v>
      </c>
      <c r="N3486" t="s">
        <v>31190</v>
      </c>
      <c r="O3486" t="s">
        <v>31191</v>
      </c>
      <c r="P3486" t="s">
        <v>18208</v>
      </c>
      <c r="Q3486" t="s">
        <v>31192</v>
      </c>
      <c r="R3486" t="s">
        <v>31193</v>
      </c>
      <c r="S3486" t="s">
        <v>31194</v>
      </c>
      <c r="T3486">
        <v>5.4</v>
      </c>
      <c r="U3486">
        <v>11284</v>
      </c>
      <c r="W3486"/>
      <c r="X3486"/>
      <c r="Y3486"/>
      <c r="Z3486"/>
      <c r="AA3486">
        <v>46460</v>
      </c>
      <c r="AB3486">
        <v>49</v>
      </c>
    </row>
    <row r="3487" spans="1:28" x14ac:dyDescent="0.2">
      <c r="A3487" t="s">
        <v>10872</v>
      </c>
      <c r="B3487" t="s">
        <v>10873</v>
      </c>
      <c r="C3487">
        <v>2006</v>
      </c>
      <c r="D3487" t="s">
        <v>10874</v>
      </c>
      <c r="E3487" t="s">
        <v>1045</v>
      </c>
      <c r="F3487" t="s">
        <v>44032</v>
      </c>
      <c r="G3487" t="s">
        <v>44036</v>
      </c>
      <c r="H3487">
        <v>117</v>
      </c>
      <c r="I3487" t="s">
        <v>229</v>
      </c>
      <c r="J3487" t="s">
        <v>26</v>
      </c>
      <c r="K3487" t="s">
        <v>27</v>
      </c>
      <c r="L3487" t="s">
        <v>75</v>
      </c>
      <c r="M3487" t="s">
        <v>1005</v>
      </c>
      <c r="N3487" t="s">
        <v>10875</v>
      </c>
      <c r="O3487" t="s">
        <v>10876</v>
      </c>
      <c r="P3487" t="s">
        <v>7828</v>
      </c>
      <c r="Q3487" t="s">
        <v>10877</v>
      </c>
      <c r="R3487" t="s">
        <v>10878</v>
      </c>
      <c r="S3487" t="s">
        <v>10879</v>
      </c>
      <c r="T3487">
        <v>7</v>
      </c>
      <c r="U3487">
        <v>86962</v>
      </c>
      <c r="V3487" s="12">
        <f>W3487*1.28378472222222</f>
        <v>44932465.277777702</v>
      </c>
      <c r="W3487" s="3">
        <v>35000000</v>
      </c>
      <c r="X3487" s="13">
        <f>Y3487*1.28378472222222</f>
        <v>9576135.3784722053</v>
      </c>
      <c r="Y3487" s="3">
        <v>7459300</v>
      </c>
      <c r="Z3487" s="13">
        <f>AA3487*1.28378472222222</f>
        <v>54265481.356909633</v>
      </c>
      <c r="AA3487" s="3">
        <v>42269923</v>
      </c>
      <c r="AB3487">
        <v>228</v>
      </c>
    </row>
    <row r="3488" spans="1:28" hidden="1" x14ac:dyDescent="0.2">
      <c r="A3488" t="s">
        <v>31203</v>
      </c>
      <c r="B3488" t="s">
        <v>31204</v>
      </c>
      <c r="C3488">
        <v>2011</v>
      </c>
      <c r="D3488" t="s">
        <v>27481</v>
      </c>
      <c r="E3488" t="s">
        <v>176</v>
      </c>
      <c r="H3488">
        <v>125</v>
      </c>
      <c r="I3488" t="s">
        <v>3660</v>
      </c>
      <c r="J3488" t="s">
        <v>3179</v>
      </c>
      <c r="K3488" t="s">
        <v>6246</v>
      </c>
      <c r="M3488" t="s">
        <v>31205</v>
      </c>
      <c r="N3488" t="s">
        <v>31206</v>
      </c>
      <c r="O3488" t="s">
        <v>31207</v>
      </c>
      <c r="P3488" t="s">
        <v>31208</v>
      </c>
      <c r="Q3488" t="s">
        <v>31209</v>
      </c>
      <c r="R3488" t="s">
        <v>31210</v>
      </c>
      <c r="S3488" t="s">
        <v>31211</v>
      </c>
      <c r="T3488">
        <v>8.1</v>
      </c>
      <c r="U3488">
        <v>10543</v>
      </c>
      <c r="W3488"/>
      <c r="X3488"/>
      <c r="Y3488"/>
      <c r="Z3488"/>
      <c r="AA3488">
        <v>30996130</v>
      </c>
      <c r="AB3488">
        <v>47</v>
      </c>
    </row>
    <row r="3489" spans="1:28" x14ac:dyDescent="0.2">
      <c r="A3489" t="s">
        <v>38645</v>
      </c>
      <c r="B3489" t="s">
        <v>38646</v>
      </c>
      <c r="C3489">
        <v>2016</v>
      </c>
      <c r="D3489" t="s">
        <v>36144</v>
      </c>
      <c r="E3489" t="s">
        <v>44035</v>
      </c>
      <c r="F3489" t="s">
        <v>44032</v>
      </c>
      <c r="G3489" t="s">
        <v>44050</v>
      </c>
      <c r="H3489">
        <v>124</v>
      </c>
      <c r="I3489" t="s">
        <v>25</v>
      </c>
      <c r="J3489" t="s">
        <v>26</v>
      </c>
      <c r="M3489" t="s">
        <v>2868</v>
      </c>
      <c r="N3489" t="s">
        <v>38647</v>
      </c>
      <c r="O3489" t="s">
        <v>38648</v>
      </c>
      <c r="P3489" t="s">
        <v>38649</v>
      </c>
      <c r="Q3489" t="s">
        <v>38650</v>
      </c>
      <c r="R3489" t="s">
        <v>38651</v>
      </c>
      <c r="S3489" t="s">
        <v>38652</v>
      </c>
      <c r="T3489">
        <v>7.4</v>
      </c>
      <c r="U3489">
        <v>14794</v>
      </c>
      <c r="V3489" s="12">
        <f>W3489*1.07834771485832</f>
        <v>16175215.7228748</v>
      </c>
      <c r="W3489" s="3">
        <v>15000000</v>
      </c>
      <c r="X3489" s="13">
        <f>Y3489*1.07834771485832</f>
        <v>9569677.0989138111</v>
      </c>
      <c r="Y3489" s="3">
        <v>8874389</v>
      </c>
      <c r="Z3489" s="13">
        <f>AA3489*1.07834771485832</f>
        <v>11179404.373918297</v>
      </c>
      <c r="AA3489" s="3">
        <v>10367161</v>
      </c>
      <c r="AB3489">
        <v>76</v>
      </c>
    </row>
    <row r="3490" spans="1:28" hidden="1" x14ac:dyDescent="0.2">
      <c r="A3490" t="s">
        <v>31220</v>
      </c>
      <c r="B3490" t="s">
        <v>31221</v>
      </c>
      <c r="C3490">
        <v>2013</v>
      </c>
      <c r="D3490" t="s">
        <v>31222</v>
      </c>
      <c r="E3490" t="s">
        <v>176</v>
      </c>
      <c r="F3490" t="s">
        <v>44042</v>
      </c>
      <c r="H3490">
        <v>111</v>
      </c>
      <c r="I3490" t="s">
        <v>25</v>
      </c>
      <c r="J3490" t="s">
        <v>26</v>
      </c>
      <c r="M3490" t="s">
        <v>13893</v>
      </c>
      <c r="N3490" t="s">
        <v>12128</v>
      </c>
      <c r="O3490" t="s">
        <v>31223</v>
      </c>
      <c r="P3490" t="s">
        <v>31224</v>
      </c>
      <c r="Q3490" t="s">
        <v>31225</v>
      </c>
      <c r="R3490" t="s">
        <v>31226</v>
      </c>
      <c r="S3490" t="s">
        <v>31227</v>
      </c>
      <c r="T3490">
        <v>5</v>
      </c>
      <c r="U3490">
        <v>11334</v>
      </c>
      <c r="W3490"/>
      <c r="X3490"/>
      <c r="Y3490">
        <v>51975354</v>
      </c>
      <c r="Z3490"/>
      <c r="AA3490">
        <v>53143144</v>
      </c>
      <c r="AB3490">
        <v>117</v>
      </c>
    </row>
    <row r="3491" spans="1:28" hidden="1" x14ac:dyDescent="0.2">
      <c r="A3491" t="s">
        <v>31228</v>
      </c>
      <c r="B3491" t="s">
        <v>31229</v>
      </c>
      <c r="C3491">
        <v>2013</v>
      </c>
      <c r="D3491" t="s">
        <v>31230</v>
      </c>
      <c r="E3491" t="s">
        <v>3496</v>
      </c>
      <c r="F3491" t="s">
        <v>44045</v>
      </c>
      <c r="G3491" t="s">
        <v>44042</v>
      </c>
      <c r="H3491">
        <v>102</v>
      </c>
      <c r="I3491" t="s">
        <v>5685</v>
      </c>
      <c r="J3491" t="s">
        <v>26</v>
      </c>
      <c r="M3491" t="s">
        <v>28928</v>
      </c>
      <c r="N3491" t="s">
        <v>31231</v>
      </c>
      <c r="O3491" t="s">
        <v>31232</v>
      </c>
      <c r="P3491" t="s">
        <v>21251</v>
      </c>
      <c r="Q3491" t="s">
        <v>31233</v>
      </c>
      <c r="R3491" t="s">
        <v>31234</v>
      </c>
      <c r="S3491" t="s">
        <v>31235</v>
      </c>
      <c r="T3491">
        <v>6.2</v>
      </c>
      <c r="U3491">
        <v>27548</v>
      </c>
      <c r="W3491"/>
      <c r="X3491"/>
      <c r="Y3491"/>
      <c r="Z3491"/>
      <c r="AA3491">
        <v>489812</v>
      </c>
      <c r="AB3491">
        <v>109</v>
      </c>
    </row>
    <row r="3492" spans="1:28" hidden="1" x14ac:dyDescent="0.2">
      <c r="A3492" t="s">
        <v>31236</v>
      </c>
      <c r="B3492" t="s">
        <v>31237</v>
      </c>
      <c r="C3492">
        <v>2015</v>
      </c>
      <c r="D3492" s="1">
        <v>42012</v>
      </c>
      <c r="E3492" t="s">
        <v>16512</v>
      </c>
      <c r="F3492" t="s">
        <v>44031</v>
      </c>
      <c r="G3492" t="s">
        <v>44032</v>
      </c>
      <c r="H3492">
        <v>98</v>
      </c>
      <c r="I3492" t="s">
        <v>2213</v>
      </c>
      <c r="J3492" t="s">
        <v>934</v>
      </c>
      <c r="M3492" t="s">
        <v>31238</v>
      </c>
      <c r="N3492" t="s">
        <v>31239</v>
      </c>
      <c r="O3492" t="s">
        <v>31240</v>
      </c>
      <c r="P3492" t="s">
        <v>31241</v>
      </c>
      <c r="Q3492" t="s">
        <v>31242</v>
      </c>
      <c r="R3492" t="s">
        <v>31243</v>
      </c>
      <c r="S3492" t="s">
        <v>31244</v>
      </c>
      <c r="T3492">
        <v>5.0999999999999996</v>
      </c>
      <c r="U3492">
        <v>11732</v>
      </c>
      <c r="W3492"/>
      <c r="X3492"/>
      <c r="Y3492">
        <v>449523</v>
      </c>
      <c r="Z3492"/>
      <c r="AA3492">
        <v>30810658</v>
      </c>
      <c r="AB3492">
        <v>129</v>
      </c>
    </row>
    <row r="3493" spans="1:28" x14ac:dyDescent="0.2">
      <c r="A3493" t="s">
        <v>27370</v>
      </c>
      <c r="B3493" t="s">
        <v>27371</v>
      </c>
      <c r="C3493">
        <v>2011</v>
      </c>
      <c r="D3493" t="s">
        <v>19216</v>
      </c>
      <c r="E3493" t="s">
        <v>16512</v>
      </c>
      <c r="F3493" t="s">
        <v>44031</v>
      </c>
      <c r="G3493" t="s">
        <v>44038</v>
      </c>
      <c r="H3493">
        <v>101</v>
      </c>
      <c r="I3493" t="s">
        <v>912</v>
      </c>
      <c r="J3493" t="s">
        <v>26</v>
      </c>
      <c r="K3493" t="s">
        <v>209</v>
      </c>
      <c r="L3493" t="s">
        <v>17683</v>
      </c>
      <c r="M3493" t="s">
        <v>4745</v>
      </c>
      <c r="N3493" t="s">
        <v>27372</v>
      </c>
      <c r="O3493" t="s">
        <v>27373</v>
      </c>
      <c r="P3493" t="s">
        <v>27374</v>
      </c>
      <c r="Q3493" t="s">
        <v>27375</v>
      </c>
      <c r="R3493" t="s">
        <v>27376</v>
      </c>
      <c r="S3493" t="s">
        <v>27377</v>
      </c>
      <c r="T3493">
        <v>6.3</v>
      </c>
      <c r="U3493">
        <v>117884</v>
      </c>
      <c r="V3493" s="13">
        <v>45000000</v>
      </c>
      <c r="W3493" s="3">
        <v>45000000</v>
      </c>
      <c r="X3493" s="13">
        <f>Y3493*1.1505830469594</f>
        <v>9556708.2705533672</v>
      </c>
      <c r="Y3493" s="3">
        <v>8305970</v>
      </c>
      <c r="Z3493" s="13">
        <f>AA3493*1.1505830469594</f>
        <v>184183707.23283237</v>
      </c>
      <c r="AA3493" s="3">
        <v>160078586</v>
      </c>
      <c r="AB3493">
        <v>182</v>
      </c>
    </row>
    <row r="3494" spans="1:28" hidden="1" x14ac:dyDescent="0.2">
      <c r="A3494" t="s">
        <v>31253</v>
      </c>
      <c r="B3494" t="s">
        <v>31254</v>
      </c>
      <c r="C3494">
        <v>2012</v>
      </c>
      <c r="D3494" s="1">
        <v>41431</v>
      </c>
      <c r="E3494" t="s">
        <v>176</v>
      </c>
      <c r="F3494" t="s">
        <v>44034</v>
      </c>
      <c r="H3494">
        <v>115</v>
      </c>
      <c r="I3494" t="s">
        <v>2038</v>
      </c>
      <c r="J3494" t="s">
        <v>27</v>
      </c>
      <c r="K3494" t="s">
        <v>26</v>
      </c>
      <c r="L3494" t="s">
        <v>838</v>
      </c>
      <c r="M3494" t="s">
        <v>31255</v>
      </c>
      <c r="N3494" t="s">
        <v>31255</v>
      </c>
      <c r="O3494" t="s">
        <v>31256</v>
      </c>
      <c r="P3494" t="s">
        <v>31257</v>
      </c>
      <c r="Q3494" t="s">
        <v>31258</v>
      </c>
      <c r="R3494" t="s">
        <v>31259</v>
      </c>
      <c r="S3494" t="s">
        <v>31260</v>
      </c>
      <c r="T3494">
        <v>7.1</v>
      </c>
      <c r="U3494">
        <v>40586</v>
      </c>
      <c r="W3494"/>
      <c r="X3494"/>
      <c r="Y3494">
        <v>641100</v>
      </c>
      <c r="Z3494"/>
      <c r="AA3494">
        <v>1954125</v>
      </c>
      <c r="AB3494">
        <v>140</v>
      </c>
    </row>
    <row r="3495" spans="1:28" x14ac:dyDescent="0.2">
      <c r="A3495" t="s">
        <v>4911</v>
      </c>
      <c r="B3495" t="s">
        <v>4912</v>
      </c>
      <c r="C3495">
        <v>2002</v>
      </c>
      <c r="D3495" t="s">
        <v>3532</v>
      </c>
      <c r="E3495" t="s">
        <v>44041</v>
      </c>
      <c r="F3495" t="s">
        <v>44032</v>
      </c>
      <c r="G3495" t="s">
        <v>44045</v>
      </c>
      <c r="H3495">
        <v>114</v>
      </c>
      <c r="I3495" t="s">
        <v>4913</v>
      </c>
      <c r="J3495" t="s">
        <v>26</v>
      </c>
      <c r="K3495" t="s">
        <v>27</v>
      </c>
      <c r="L3495" t="s">
        <v>308</v>
      </c>
      <c r="M3495" t="s">
        <v>1221</v>
      </c>
      <c r="N3495" t="s">
        <v>1221</v>
      </c>
      <c r="O3495" t="s">
        <v>4914</v>
      </c>
      <c r="P3495" t="s">
        <v>4915</v>
      </c>
      <c r="Q3495" t="s">
        <v>4916</v>
      </c>
      <c r="R3495" t="s">
        <v>4917</v>
      </c>
      <c r="S3495" t="s">
        <v>4918</v>
      </c>
      <c r="T3495">
        <v>6.2</v>
      </c>
      <c r="U3495">
        <v>33144</v>
      </c>
      <c r="V3495" s="12">
        <f>W3495*1.43863813229572</f>
        <v>50352334.630350202</v>
      </c>
      <c r="W3495" s="3">
        <v>35000000</v>
      </c>
      <c r="X3495" s="13">
        <f>Y3495*1.43863813229572</f>
        <v>9538533.353929963</v>
      </c>
      <c r="Y3495" s="3">
        <v>6630252</v>
      </c>
      <c r="Z3495" s="13">
        <f>AA3495*1.43863813229572</f>
        <v>24225098.032295723</v>
      </c>
      <c r="AA3495" s="3">
        <v>16838910</v>
      </c>
      <c r="AB3495">
        <v>235</v>
      </c>
    </row>
    <row r="3496" spans="1:28" x14ac:dyDescent="0.2">
      <c r="A3496" t="s">
        <v>20148</v>
      </c>
      <c r="B3496" t="s">
        <v>20149</v>
      </c>
      <c r="C3496">
        <v>2008</v>
      </c>
      <c r="D3496" s="1">
        <v>39517</v>
      </c>
      <c r="E3496" t="s">
        <v>16512</v>
      </c>
      <c r="F3496" t="s">
        <v>44032</v>
      </c>
      <c r="G3496" t="s">
        <v>44055</v>
      </c>
      <c r="H3496">
        <v>160</v>
      </c>
      <c r="I3496" t="s">
        <v>2139</v>
      </c>
      <c r="J3496" t="s">
        <v>26</v>
      </c>
      <c r="K3496" t="s">
        <v>307</v>
      </c>
      <c r="L3496" t="s">
        <v>64</v>
      </c>
      <c r="M3496" t="s">
        <v>2175</v>
      </c>
      <c r="N3496" t="s">
        <v>20150</v>
      </c>
      <c r="O3496" t="s">
        <v>20151</v>
      </c>
      <c r="P3496" t="s">
        <v>936</v>
      </c>
      <c r="Q3496" t="s">
        <v>20152</v>
      </c>
      <c r="R3496" t="s">
        <v>20153</v>
      </c>
      <c r="S3496" t="s">
        <v>20154</v>
      </c>
      <c r="T3496">
        <v>6.1</v>
      </c>
      <c r="U3496">
        <v>17810</v>
      </c>
      <c r="V3496" s="12">
        <f>W3496*1.20207800169993</f>
        <v>54093510.076496847</v>
      </c>
      <c r="W3496" s="3">
        <v>45000000</v>
      </c>
      <c r="X3496" s="13">
        <f>Y3496*1.20207800169993</f>
        <v>9519396.3385879435</v>
      </c>
      <c r="Y3496" s="3">
        <v>7919117</v>
      </c>
      <c r="Z3496" s="13">
        <f>AA3496*1.20207800169993</f>
        <v>11219780.148878558</v>
      </c>
      <c r="AA3496" s="3">
        <v>9333654</v>
      </c>
      <c r="AB3496">
        <v>193</v>
      </c>
    </row>
    <row r="3497" spans="1:28" x14ac:dyDescent="0.2">
      <c r="A3497" t="s">
        <v>40760</v>
      </c>
      <c r="B3497" t="s">
        <v>40761</v>
      </c>
      <c r="C3497">
        <v>2018</v>
      </c>
      <c r="D3497" t="s">
        <v>29872</v>
      </c>
      <c r="E3497" t="s">
        <v>16512</v>
      </c>
      <c r="F3497" t="s">
        <v>44044</v>
      </c>
      <c r="G3497" t="s">
        <v>44032</v>
      </c>
      <c r="H3497">
        <v>96</v>
      </c>
      <c r="I3497" t="s">
        <v>25</v>
      </c>
      <c r="J3497" t="s">
        <v>26</v>
      </c>
      <c r="M3497" t="s">
        <v>38394</v>
      </c>
      <c r="N3497" t="s">
        <v>38394</v>
      </c>
      <c r="O3497" t="s">
        <v>40762</v>
      </c>
      <c r="P3497" t="s">
        <v>40763</v>
      </c>
      <c r="Q3497" t="s">
        <v>40764</v>
      </c>
      <c r="R3497" t="s">
        <v>40765</v>
      </c>
      <c r="S3497" t="s">
        <v>40766</v>
      </c>
      <c r="T3497">
        <v>6</v>
      </c>
      <c r="U3497">
        <v>18154</v>
      </c>
      <c r="V3497" s="12">
        <f>W3497*1.03068014830331</f>
        <v>4122720.5932132397</v>
      </c>
      <c r="W3497" s="3">
        <v>4000000</v>
      </c>
      <c r="X3497" s="13">
        <f>Y3497*1.03068014830331</f>
        <v>9467988.6284173392</v>
      </c>
      <c r="Y3497" s="3">
        <v>9186156</v>
      </c>
      <c r="Z3497" s="13">
        <f>AA3497*1.03068014830331</f>
        <v>9807863.6527615432</v>
      </c>
      <c r="AA3497" s="3">
        <v>9515914</v>
      </c>
      <c r="AB3497">
        <v>186</v>
      </c>
    </row>
    <row r="3498" spans="1:28" x14ac:dyDescent="0.2">
      <c r="A3498" t="s">
        <v>19033</v>
      </c>
      <c r="B3498" t="s">
        <v>19034</v>
      </c>
      <c r="C3498">
        <v>2008</v>
      </c>
      <c r="D3498" t="s">
        <v>15181</v>
      </c>
      <c r="E3498" t="s">
        <v>44043</v>
      </c>
      <c r="F3498" t="s">
        <v>44040</v>
      </c>
      <c r="G3498" t="s">
        <v>44034</v>
      </c>
      <c r="H3498">
        <v>90</v>
      </c>
      <c r="I3498" t="s">
        <v>25</v>
      </c>
      <c r="J3498" t="s">
        <v>26</v>
      </c>
      <c r="M3498" t="s">
        <v>10169</v>
      </c>
      <c r="N3498" t="s">
        <v>19035</v>
      </c>
      <c r="O3498" t="s">
        <v>19036</v>
      </c>
      <c r="P3498" t="s">
        <v>16467</v>
      </c>
      <c r="Q3498" t="s">
        <v>19037</v>
      </c>
      <c r="R3498" t="s">
        <v>19038</v>
      </c>
      <c r="S3498" t="s">
        <v>19039</v>
      </c>
      <c r="T3498">
        <v>6.5</v>
      </c>
      <c r="U3498">
        <v>62073</v>
      </c>
      <c r="V3498" s="12">
        <f>W3498*1.20207800169993</f>
        <v>66114290.093496144</v>
      </c>
      <c r="W3498" s="3">
        <v>55000000</v>
      </c>
      <c r="X3498" s="13">
        <f>Y3498*1.20207800169993</f>
        <v>9463968.5219295602</v>
      </c>
      <c r="Y3498" s="3">
        <v>7873007</v>
      </c>
      <c r="Z3498" s="13">
        <f>AA3498*1.20207800169993</f>
        <v>21552878.713831209</v>
      </c>
      <c r="AA3498" s="3">
        <v>17929684</v>
      </c>
      <c r="AB3498">
        <v>124</v>
      </c>
    </row>
    <row r="3499" spans="1:28" x14ac:dyDescent="0.2">
      <c r="A3499" t="s">
        <v>909</v>
      </c>
      <c r="B3499" t="s">
        <v>910</v>
      </c>
      <c r="C3499">
        <v>2004</v>
      </c>
      <c r="D3499" t="s">
        <v>911</v>
      </c>
      <c r="E3499" t="s">
        <v>16512</v>
      </c>
      <c r="F3499" t="s">
        <v>44031</v>
      </c>
      <c r="G3499" t="s">
        <v>44038</v>
      </c>
      <c r="H3499">
        <v>95</v>
      </c>
      <c r="I3499" t="s">
        <v>912</v>
      </c>
      <c r="J3499" t="s">
        <v>26</v>
      </c>
      <c r="M3499" t="s">
        <v>558</v>
      </c>
      <c r="N3499" t="s">
        <v>913</v>
      </c>
      <c r="O3499" t="s">
        <v>914</v>
      </c>
      <c r="P3499" t="s">
        <v>915</v>
      </c>
      <c r="Q3499" t="s">
        <v>916</v>
      </c>
      <c r="R3499" t="s">
        <v>917</v>
      </c>
      <c r="S3499" t="s">
        <v>918</v>
      </c>
      <c r="T3499">
        <v>4.3</v>
      </c>
      <c r="U3499">
        <v>12967</v>
      </c>
      <c r="V3499" s="12">
        <f>W3499*1.37009528851244</f>
        <v>78095431.445209086</v>
      </c>
      <c r="W3499" s="3">
        <v>57000000</v>
      </c>
      <c r="X3499" s="13">
        <f>Y3499*1.37009528851244</f>
        <v>9427511.9623451531</v>
      </c>
      <c r="Y3499" s="3">
        <v>6880917</v>
      </c>
      <c r="Z3499" s="13">
        <f>AA3499*1.37009528851244</f>
        <v>38751277.795696124</v>
      </c>
      <c r="AA3499" s="3">
        <v>28283637</v>
      </c>
      <c r="AB3499">
        <v>229</v>
      </c>
    </row>
    <row r="3500" spans="1:28" x14ac:dyDescent="0.2">
      <c r="A3500" t="s">
        <v>5489</v>
      </c>
      <c r="B3500" t="s">
        <v>5490</v>
      </c>
      <c r="C3500">
        <v>2002</v>
      </c>
      <c r="D3500" t="s">
        <v>5491</v>
      </c>
      <c r="E3500" t="s">
        <v>1045</v>
      </c>
      <c r="F3500" t="s">
        <v>44032</v>
      </c>
      <c r="G3500" t="s">
        <v>44036</v>
      </c>
      <c r="H3500">
        <v>110</v>
      </c>
      <c r="I3500" t="s">
        <v>97</v>
      </c>
      <c r="J3500" t="s">
        <v>26</v>
      </c>
      <c r="K3500" t="s">
        <v>307</v>
      </c>
      <c r="M3500" t="s">
        <v>5492</v>
      </c>
      <c r="N3500" t="s">
        <v>5493</v>
      </c>
      <c r="O3500" t="s">
        <v>5494</v>
      </c>
      <c r="P3500" t="s">
        <v>5495</v>
      </c>
      <c r="Q3500" t="s">
        <v>5496</v>
      </c>
      <c r="R3500" t="s">
        <v>5497</v>
      </c>
      <c r="S3500" t="s">
        <v>5498</v>
      </c>
      <c r="T3500">
        <v>6.7</v>
      </c>
      <c r="U3500">
        <v>48968</v>
      </c>
      <c r="V3500" s="12">
        <f>W3500*1.43863813229572</f>
        <v>5754552.5291828802</v>
      </c>
      <c r="W3500" s="3">
        <v>4000000</v>
      </c>
      <c r="X3500" s="13">
        <f>Y3500*1.43863813229572</f>
        <v>9398074.7971595339</v>
      </c>
      <c r="Y3500" s="3">
        <v>6532619</v>
      </c>
      <c r="Z3500" s="13">
        <f>AA3500*1.43863813229572</f>
        <v>17023148.941867705</v>
      </c>
      <c r="AA3500" s="3">
        <v>11832822</v>
      </c>
      <c r="AB3500">
        <v>417</v>
      </c>
    </row>
    <row r="3501" spans="1:28" x14ac:dyDescent="0.2">
      <c r="A3501" t="s">
        <v>10176</v>
      </c>
      <c r="B3501" t="s">
        <v>10177</v>
      </c>
      <c r="C3501">
        <v>2019</v>
      </c>
      <c r="D3501" s="1">
        <v>43657</v>
      </c>
      <c r="E3501" t="s">
        <v>44041</v>
      </c>
      <c r="F3501" t="s">
        <v>44032</v>
      </c>
      <c r="G3501" t="s">
        <v>44045</v>
      </c>
      <c r="H3501">
        <v>144</v>
      </c>
      <c r="I3501" t="s">
        <v>25</v>
      </c>
      <c r="J3501" t="s">
        <v>26</v>
      </c>
      <c r="K3501" t="s">
        <v>27</v>
      </c>
      <c r="M3501" t="s">
        <v>976</v>
      </c>
      <c r="N3501" t="s">
        <v>10178</v>
      </c>
      <c r="O3501" t="s">
        <v>10179</v>
      </c>
      <c r="P3501" t="s">
        <v>976</v>
      </c>
      <c r="Q3501" t="s">
        <v>10180</v>
      </c>
      <c r="R3501" t="s">
        <v>10181</v>
      </c>
      <c r="S3501" t="s">
        <v>10182</v>
      </c>
      <c r="T3501">
        <v>6.8</v>
      </c>
      <c r="U3501">
        <v>34759</v>
      </c>
      <c r="V3501" s="12">
        <f>W3501*1.01233684194057</f>
        <v>26320757.890454821</v>
      </c>
      <c r="W3501" s="3">
        <v>26000000</v>
      </c>
      <c r="X3501" s="13">
        <f>Y3501*1.01233684194057</f>
        <v>9392193.9625983369</v>
      </c>
      <c r="Y3501" s="3">
        <v>9277736</v>
      </c>
      <c r="Z3501" s="13">
        <f>AA3501*1.01233684194057</f>
        <v>18705692.90845158</v>
      </c>
      <c r="AA3501" s="3">
        <v>18477736</v>
      </c>
      <c r="AB3501">
        <v>319</v>
      </c>
    </row>
    <row r="3502" spans="1:28" x14ac:dyDescent="0.2">
      <c r="A3502" t="s">
        <v>16407</v>
      </c>
      <c r="B3502" t="s">
        <v>16408</v>
      </c>
      <c r="C3502">
        <v>2008</v>
      </c>
      <c r="D3502" t="s">
        <v>10321</v>
      </c>
      <c r="E3502" t="s">
        <v>1045</v>
      </c>
      <c r="F3502" t="s">
        <v>44044</v>
      </c>
      <c r="G3502" t="s">
        <v>44032</v>
      </c>
      <c r="H3502">
        <v>107</v>
      </c>
      <c r="I3502" t="s">
        <v>495</v>
      </c>
      <c r="J3502" t="s">
        <v>26</v>
      </c>
      <c r="M3502" t="s">
        <v>16409</v>
      </c>
      <c r="N3502" t="s">
        <v>16409</v>
      </c>
      <c r="O3502" t="s">
        <v>16410</v>
      </c>
      <c r="P3502" t="s">
        <v>16411</v>
      </c>
      <c r="Q3502" t="s">
        <v>16411</v>
      </c>
      <c r="R3502" t="s">
        <v>16412</v>
      </c>
      <c r="S3502" t="s">
        <v>16413</v>
      </c>
      <c r="T3502">
        <v>7.9</v>
      </c>
      <c r="U3502">
        <v>383608</v>
      </c>
      <c r="V3502" s="12">
        <f>W3502*1.20207800169993</f>
        <v>18031170.025498949</v>
      </c>
      <c r="W3502" s="3">
        <v>15000000</v>
      </c>
      <c r="X3502" s="13">
        <f>Y3502*1.20207800169993</f>
        <v>9377198.9255328551</v>
      </c>
      <c r="Y3502" s="3">
        <v>7800824</v>
      </c>
      <c r="Z3502" s="13">
        <f>AA3502*1.20207800169993</f>
        <v>40973729.044365384</v>
      </c>
      <c r="AA3502" s="3">
        <v>34085749</v>
      </c>
      <c r="AB3502">
        <v>632</v>
      </c>
    </row>
    <row r="3503" spans="1:28" x14ac:dyDescent="0.2">
      <c r="A3503" t="s">
        <v>11614</v>
      </c>
      <c r="B3503" t="s">
        <v>11615</v>
      </c>
      <c r="C3503">
        <v>2007</v>
      </c>
      <c r="D3503" s="1">
        <v>39124</v>
      </c>
      <c r="E3503" t="s">
        <v>1045</v>
      </c>
      <c r="F3503" t="s">
        <v>44032</v>
      </c>
      <c r="G3503" t="s">
        <v>44040</v>
      </c>
      <c r="H3503">
        <v>106</v>
      </c>
      <c r="I3503" t="s">
        <v>25</v>
      </c>
      <c r="J3503" t="s">
        <v>26</v>
      </c>
      <c r="M3503" t="s">
        <v>11616</v>
      </c>
      <c r="N3503" t="s">
        <v>11617</v>
      </c>
      <c r="O3503" t="s">
        <v>11618</v>
      </c>
      <c r="P3503" t="s">
        <v>500</v>
      </c>
      <c r="Q3503" t="s">
        <v>11619</v>
      </c>
      <c r="R3503" t="s">
        <v>11620</v>
      </c>
      <c r="S3503" t="s">
        <v>11621</v>
      </c>
      <c r="T3503">
        <v>6.8</v>
      </c>
      <c r="U3503">
        <v>19763</v>
      </c>
      <c r="V3503" s="12">
        <f>W3503*1.24823238899982</f>
        <v>33702274.502995141</v>
      </c>
      <c r="W3503" s="3">
        <v>27000000</v>
      </c>
      <c r="X3503" s="13">
        <f>Y3503*1.24823238899982</f>
        <v>9362129.8695392385</v>
      </c>
      <c r="Y3503" s="3">
        <v>7500310</v>
      </c>
      <c r="Z3503" s="13">
        <f>AA3503*144548551.06</f>
        <v>1360352485064804.5</v>
      </c>
      <c r="AA3503" s="3">
        <v>9411042</v>
      </c>
      <c r="AB3503">
        <v>109</v>
      </c>
    </row>
    <row r="3504" spans="1:28" hidden="1" x14ac:dyDescent="0.2">
      <c r="A3504" t="s">
        <v>31327</v>
      </c>
      <c r="B3504" t="s">
        <v>31328</v>
      </c>
      <c r="C3504">
        <v>2012</v>
      </c>
      <c r="D3504" t="s">
        <v>31329</v>
      </c>
      <c r="E3504" t="s">
        <v>44037</v>
      </c>
      <c r="F3504" t="s">
        <v>44047</v>
      </c>
      <c r="G3504" t="s">
        <v>44033</v>
      </c>
      <c r="H3504">
        <v>89</v>
      </c>
      <c r="I3504" t="s">
        <v>4587</v>
      </c>
      <c r="J3504" t="s">
        <v>26</v>
      </c>
      <c r="M3504" t="s">
        <v>31330</v>
      </c>
      <c r="N3504" t="s">
        <v>31331</v>
      </c>
      <c r="O3504" t="s">
        <v>31332</v>
      </c>
      <c r="P3504" t="s">
        <v>31333</v>
      </c>
      <c r="Q3504" t="s">
        <v>31334</v>
      </c>
      <c r="R3504" t="s">
        <v>31335</v>
      </c>
      <c r="S3504" t="s">
        <v>31336</v>
      </c>
      <c r="T3504">
        <v>5.9</v>
      </c>
      <c r="U3504">
        <v>10656</v>
      </c>
      <c r="W3504"/>
      <c r="X3504"/>
      <c r="Y3504"/>
      <c r="Z3504"/>
      <c r="AA3504">
        <v>193425</v>
      </c>
      <c r="AB3504">
        <v>62</v>
      </c>
    </row>
    <row r="3505" spans="1:28" x14ac:dyDescent="0.2">
      <c r="A3505" t="s">
        <v>18338</v>
      </c>
      <c r="B3505" t="s">
        <v>18339</v>
      </c>
      <c r="C3505">
        <v>2007</v>
      </c>
      <c r="D3505" s="1">
        <v>39455</v>
      </c>
      <c r="E3505" t="s">
        <v>44041</v>
      </c>
      <c r="F3505" t="s">
        <v>44032</v>
      </c>
      <c r="G3505" t="s">
        <v>44045</v>
      </c>
      <c r="H3505">
        <v>106</v>
      </c>
      <c r="I3505" t="s">
        <v>25</v>
      </c>
      <c r="J3505" t="s">
        <v>26</v>
      </c>
      <c r="M3505" t="s">
        <v>18340</v>
      </c>
      <c r="N3505" t="s">
        <v>18341</v>
      </c>
      <c r="O3505" t="s">
        <v>18342</v>
      </c>
      <c r="P3505" t="s">
        <v>18343</v>
      </c>
      <c r="Q3505" t="s">
        <v>18344</v>
      </c>
      <c r="R3505" t="s">
        <v>18345</v>
      </c>
      <c r="S3505" t="s">
        <v>18346</v>
      </c>
      <c r="T3505">
        <v>3.6</v>
      </c>
      <c r="U3505">
        <v>25732</v>
      </c>
      <c r="V3505" s="12">
        <f>W3505*1.24823238899982</f>
        <v>14978788.667997839</v>
      </c>
      <c r="W3505" s="3">
        <v>12000000</v>
      </c>
      <c r="X3505" s="13">
        <f>Y3505*1.24823238899982</f>
        <v>9360140.1871111728</v>
      </c>
      <c r="Y3505" s="3">
        <v>7498716</v>
      </c>
      <c r="Z3505" s="13">
        <f>AA3505*144548551.06</f>
        <v>1397749508000843.5</v>
      </c>
      <c r="AA3505" s="3">
        <v>9669758</v>
      </c>
      <c r="AB3505">
        <v>281</v>
      </c>
    </row>
    <row r="3506" spans="1:28" hidden="1" x14ac:dyDescent="0.2">
      <c r="A3506" t="s">
        <v>31344</v>
      </c>
      <c r="B3506" t="s">
        <v>31345</v>
      </c>
      <c r="C3506">
        <v>2017</v>
      </c>
      <c r="D3506" t="s">
        <v>31346</v>
      </c>
      <c r="E3506" t="s">
        <v>44041</v>
      </c>
      <c r="F3506" t="s">
        <v>44045</v>
      </c>
      <c r="G3506" t="s">
        <v>44042</v>
      </c>
      <c r="H3506">
        <v>93</v>
      </c>
      <c r="I3506" t="s">
        <v>31347</v>
      </c>
      <c r="J3506" t="s">
        <v>26</v>
      </c>
      <c r="M3506" t="s">
        <v>21178</v>
      </c>
      <c r="N3506" t="s">
        <v>31348</v>
      </c>
      <c r="O3506" t="s">
        <v>31349</v>
      </c>
      <c r="P3506" t="s">
        <v>2278</v>
      </c>
      <c r="Q3506" t="s">
        <v>31350</v>
      </c>
      <c r="R3506" t="s">
        <v>31351</v>
      </c>
      <c r="S3506" t="s">
        <v>31352</v>
      </c>
      <c r="T3506">
        <v>6.2</v>
      </c>
      <c r="U3506">
        <v>12054</v>
      </c>
      <c r="W3506"/>
      <c r="X3506"/>
      <c r="Y3506"/>
      <c r="Z3506"/>
      <c r="AA3506">
        <v>391431</v>
      </c>
      <c r="AB3506">
        <v>94</v>
      </c>
    </row>
    <row r="3507" spans="1:28" x14ac:dyDescent="0.2">
      <c r="A3507" t="s">
        <v>33142</v>
      </c>
      <c r="B3507" t="s">
        <v>33143</v>
      </c>
      <c r="C3507">
        <v>2019</v>
      </c>
      <c r="D3507" s="1">
        <v>43811</v>
      </c>
      <c r="E3507" t="s">
        <v>1045</v>
      </c>
      <c r="F3507" t="s">
        <v>44032</v>
      </c>
      <c r="H3507">
        <v>109</v>
      </c>
      <c r="I3507" t="s">
        <v>25</v>
      </c>
      <c r="J3507" t="s">
        <v>26</v>
      </c>
      <c r="M3507" t="s">
        <v>2967</v>
      </c>
      <c r="N3507" t="s">
        <v>33144</v>
      </c>
      <c r="O3507" t="s">
        <v>33145</v>
      </c>
      <c r="P3507" t="s">
        <v>2304</v>
      </c>
      <c r="Q3507" t="s">
        <v>33146</v>
      </c>
      <c r="R3507" t="s">
        <v>33147</v>
      </c>
      <c r="S3507" t="s">
        <v>33148</v>
      </c>
      <c r="T3507">
        <v>6.5</v>
      </c>
      <c r="U3507">
        <v>14927</v>
      </c>
      <c r="V3507" s="12">
        <f>W3507*1.01233684194057</f>
        <v>20246736.838811401</v>
      </c>
      <c r="W3507" s="3">
        <v>20000000</v>
      </c>
      <c r="X3507" s="13">
        <f>Y3507*1.01233684194057</f>
        <v>9311834.6640850939</v>
      </c>
      <c r="Y3507" s="3">
        <v>9198356</v>
      </c>
      <c r="Z3507" s="13">
        <f>AA3507*1.01233684194057</f>
        <v>10954955.555228308</v>
      </c>
      <c r="AA3507" s="3">
        <v>10821453</v>
      </c>
      <c r="AB3507">
        <v>156</v>
      </c>
    </row>
    <row r="3508" spans="1:28" x14ac:dyDescent="0.2">
      <c r="A3508" t="s">
        <v>17699</v>
      </c>
      <c r="B3508" t="s">
        <v>17700</v>
      </c>
      <c r="C3508">
        <v>2009</v>
      </c>
      <c r="D3508" t="s">
        <v>13163</v>
      </c>
      <c r="E3508" t="s">
        <v>16512</v>
      </c>
      <c r="F3508" t="s">
        <v>44044</v>
      </c>
      <c r="G3508" t="s">
        <v>44046</v>
      </c>
      <c r="H3508">
        <v>90</v>
      </c>
      <c r="I3508" t="s">
        <v>25</v>
      </c>
      <c r="J3508" t="s">
        <v>26</v>
      </c>
      <c r="M3508" t="s">
        <v>17701</v>
      </c>
      <c r="N3508" t="s">
        <v>12397</v>
      </c>
      <c r="O3508" t="s">
        <v>17702</v>
      </c>
      <c r="P3508" t="s">
        <v>17703</v>
      </c>
      <c r="Q3508" t="s">
        <v>17704</v>
      </c>
      <c r="R3508" t="s">
        <v>17705</v>
      </c>
      <c r="S3508" t="s">
        <v>17706</v>
      </c>
      <c r="T3508">
        <v>6.4</v>
      </c>
      <c r="U3508">
        <v>56836</v>
      </c>
      <c r="V3508" s="12">
        <f>W3508*1.20636999678377</f>
        <v>7238219.98070262</v>
      </c>
      <c r="W3508" s="3">
        <v>6000000</v>
      </c>
      <c r="X3508" s="13">
        <f>Y3508*1.20636999678377</f>
        <v>9303662.9413760677</v>
      </c>
      <c r="Y3508" s="3">
        <v>7712114</v>
      </c>
      <c r="Z3508" s="13">
        <f>AA3508*1.20636999678377</f>
        <v>12346563.572833575</v>
      </c>
      <c r="AA3508" s="3">
        <v>10234475</v>
      </c>
      <c r="AB3508">
        <v>234</v>
      </c>
    </row>
    <row r="3509" spans="1:28" hidden="1" x14ac:dyDescent="0.2">
      <c r="A3509" t="s">
        <v>31368</v>
      </c>
      <c r="B3509" t="s">
        <v>31369</v>
      </c>
      <c r="C3509">
        <v>2015</v>
      </c>
      <c r="D3509" t="s">
        <v>31370</v>
      </c>
      <c r="E3509" t="s">
        <v>176</v>
      </c>
      <c r="F3509" t="s">
        <v>44033</v>
      </c>
      <c r="G3509" t="s">
        <v>44042</v>
      </c>
      <c r="H3509">
        <v>95</v>
      </c>
      <c r="I3509" t="s">
        <v>25</v>
      </c>
      <c r="J3509" t="s">
        <v>26</v>
      </c>
      <c r="M3509" t="s">
        <v>31371</v>
      </c>
      <c r="N3509" t="s">
        <v>31372</v>
      </c>
      <c r="O3509" t="s">
        <v>31373</v>
      </c>
      <c r="P3509" t="s">
        <v>31374</v>
      </c>
      <c r="Q3509" t="s">
        <v>31375</v>
      </c>
      <c r="R3509" t="s">
        <v>31376</v>
      </c>
      <c r="S3509" t="s">
        <v>31377</v>
      </c>
      <c r="T3509">
        <v>5.0999999999999996</v>
      </c>
      <c r="U3509">
        <v>11554</v>
      </c>
      <c r="W3509"/>
      <c r="X3509"/>
      <c r="Y3509"/>
      <c r="Z3509"/>
      <c r="AA3509"/>
      <c r="AB3509">
        <v>59</v>
      </c>
    </row>
    <row r="3510" spans="1:28" x14ac:dyDescent="0.2">
      <c r="A3510" t="s">
        <v>32270</v>
      </c>
      <c r="B3510" t="s">
        <v>32271</v>
      </c>
      <c r="C3510">
        <v>2014</v>
      </c>
      <c r="D3510" s="1">
        <v>41677</v>
      </c>
      <c r="E3510" t="s">
        <v>3496</v>
      </c>
      <c r="F3510" t="s">
        <v>44045</v>
      </c>
      <c r="G3510" t="s">
        <v>44042</v>
      </c>
      <c r="H3510">
        <v>98</v>
      </c>
      <c r="I3510" t="s">
        <v>1561</v>
      </c>
      <c r="J3510" t="s">
        <v>26</v>
      </c>
      <c r="M3510" t="s">
        <v>1543</v>
      </c>
      <c r="N3510" t="s">
        <v>32272</v>
      </c>
      <c r="O3510" t="s">
        <v>32273</v>
      </c>
      <c r="P3510" t="s">
        <v>32274</v>
      </c>
      <c r="Q3510" t="s">
        <v>32275</v>
      </c>
      <c r="R3510" t="s">
        <v>32276</v>
      </c>
      <c r="S3510" t="s">
        <v>32277</v>
      </c>
      <c r="T3510">
        <v>5.0999999999999996</v>
      </c>
      <c r="U3510">
        <v>18907</v>
      </c>
      <c r="V3510" s="12">
        <f>W3510*1.09324733035956</f>
        <v>218649.466071912</v>
      </c>
      <c r="W3510" s="3">
        <v>200000</v>
      </c>
      <c r="X3510" s="13">
        <f>Y3510*1.09324733035956</f>
        <v>9303389.3794649187</v>
      </c>
      <c r="Y3510" s="3">
        <v>8509867</v>
      </c>
      <c r="Z3510" s="13">
        <f>AA3510*1.09324733035956</f>
        <v>19498243.243030272</v>
      </c>
      <c r="AA3510" s="3">
        <v>17835162</v>
      </c>
      <c r="AB3510">
        <v>106</v>
      </c>
    </row>
    <row r="3511" spans="1:28" hidden="1" x14ac:dyDescent="0.2">
      <c r="A3511" t="s">
        <v>31386</v>
      </c>
      <c r="B3511" t="s">
        <v>31387</v>
      </c>
      <c r="C3511">
        <v>2016</v>
      </c>
      <c r="D3511" t="s">
        <v>25534</v>
      </c>
      <c r="E3511" t="s">
        <v>1045</v>
      </c>
      <c r="F3511" t="s">
        <v>44049</v>
      </c>
      <c r="H3511">
        <v>86</v>
      </c>
      <c r="I3511" t="s">
        <v>25</v>
      </c>
      <c r="J3511" t="s">
        <v>26</v>
      </c>
      <c r="M3511" t="s">
        <v>31388</v>
      </c>
      <c r="N3511" t="s">
        <v>31389</v>
      </c>
      <c r="O3511" t="s">
        <v>31390</v>
      </c>
      <c r="P3511" t="s">
        <v>25761</v>
      </c>
      <c r="Q3511" t="s">
        <v>31391</v>
      </c>
      <c r="R3511" t="s">
        <v>31392</v>
      </c>
      <c r="S3511" t="s">
        <v>31393</v>
      </c>
      <c r="T3511">
        <v>6.4</v>
      </c>
      <c r="U3511">
        <v>12831</v>
      </c>
      <c r="W3511"/>
      <c r="X3511"/>
      <c r="Y3511">
        <v>1055287</v>
      </c>
      <c r="Z3511"/>
      <c r="AA3511">
        <v>1798432</v>
      </c>
      <c r="AB3511">
        <v>93</v>
      </c>
    </row>
    <row r="3512" spans="1:28" hidden="1" x14ac:dyDescent="0.2">
      <c r="A3512" t="s">
        <v>31394</v>
      </c>
      <c r="B3512" t="s">
        <v>31395</v>
      </c>
      <c r="C3512">
        <v>2013</v>
      </c>
      <c r="D3512" s="1">
        <v>41376</v>
      </c>
      <c r="E3512" t="s">
        <v>176</v>
      </c>
      <c r="F3512" t="s">
        <v>44042</v>
      </c>
      <c r="H3512">
        <v>97</v>
      </c>
      <c r="I3512" t="s">
        <v>25</v>
      </c>
      <c r="J3512" t="s">
        <v>26</v>
      </c>
      <c r="M3512" t="s">
        <v>31396</v>
      </c>
      <c r="N3512" t="s">
        <v>31396</v>
      </c>
      <c r="O3512" t="s">
        <v>31397</v>
      </c>
      <c r="P3512" t="s">
        <v>2569</v>
      </c>
      <c r="Q3512" t="s">
        <v>31398</v>
      </c>
      <c r="R3512" t="s">
        <v>31399</v>
      </c>
      <c r="S3512" t="s">
        <v>31400</v>
      </c>
      <c r="T3512">
        <v>6.4</v>
      </c>
      <c r="U3512">
        <v>27795</v>
      </c>
      <c r="W3512">
        <v>4000000</v>
      </c>
      <c r="X3512"/>
      <c r="Y3512"/>
      <c r="Z3512"/>
      <c r="AA3512">
        <v>801983</v>
      </c>
      <c r="AB3512">
        <v>88</v>
      </c>
    </row>
    <row r="3513" spans="1:28" hidden="1" x14ac:dyDescent="0.2">
      <c r="A3513" t="s">
        <v>31401</v>
      </c>
      <c r="B3513" t="s">
        <v>31402</v>
      </c>
      <c r="C3513">
        <v>2012</v>
      </c>
      <c r="D3513" t="s">
        <v>31403</v>
      </c>
      <c r="E3513" t="s">
        <v>1045</v>
      </c>
      <c r="F3513" t="s">
        <v>44032</v>
      </c>
      <c r="G3513" t="s">
        <v>44036</v>
      </c>
      <c r="H3513">
        <v>109</v>
      </c>
      <c r="I3513" t="s">
        <v>25</v>
      </c>
      <c r="J3513" t="s">
        <v>26</v>
      </c>
      <c r="M3513" t="s">
        <v>9770</v>
      </c>
      <c r="N3513" t="s">
        <v>31404</v>
      </c>
      <c r="O3513" t="s">
        <v>31405</v>
      </c>
      <c r="P3513" t="s">
        <v>31406</v>
      </c>
      <c r="Q3513" t="s">
        <v>31407</v>
      </c>
      <c r="R3513" t="s">
        <v>31408</v>
      </c>
      <c r="S3513" t="s">
        <v>31409</v>
      </c>
      <c r="T3513">
        <v>7.1</v>
      </c>
      <c r="U3513">
        <v>15929</v>
      </c>
      <c r="W3513"/>
      <c r="X3513"/>
      <c r="Y3513">
        <v>4328849</v>
      </c>
      <c r="Z3513"/>
      <c r="AA3513">
        <v>5341221</v>
      </c>
      <c r="AB3513">
        <v>99</v>
      </c>
    </row>
    <row r="3514" spans="1:28" x14ac:dyDescent="0.2">
      <c r="A3514" t="s">
        <v>20260</v>
      </c>
      <c r="B3514" t="s">
        <v>20261</v>
      </c>
      <c r="C3514">
        <v>2009</v>
      </c>
      <c r="D3514" t="s">
        <v>12385</v>
      </c>
      <c r="E3514" t="s">
        <v>44043</v>
      </c>
      <c r="F3514" t="s">
        <v>44038</v>
      </c>
      <c r="G3514" t="s">
        <v>44034</v>
      </c>
      <c r="H3514">
        <v>123</v>
      </c>
      <c r="I3514" t="s">
        <v>20262</v>
      </c>
      <c r="J3514" t="s">
        <v>26</v>
      </c>
      <c r="K3514" t="s">
        <v>75</v>
      </c>
      <c r="L3514" t="s">
        <v>27</v>
      </c>
      <c r="M3514" t="s">
        <v>8179</v>
      </c>
      <c r="N3514" t="s">
        <v>20263</v>
      </c>
      <c r="O3514" t="s">
        <v>20264</v>
      </c>
      <c r="P3514" t="s">
        <v>15742</v>
      </c>
      <c r="Q3514" t="s">
        <v>20265</v>
      </c>
      <c r="R3514" t="s">
        <v>20266</v>
      </c>
      <c r="S3514" t="s">
        <v>20267</v>
      </c>
      <c r="T3514">
        <v>6.8</v>
      </c>
      <c r="U3514">
        <v>142863</v>
      </c>
      <c r="V3514" s="12">
        <f>W3514*1.20636999678377</f>
        <v>36191099.903513096</v>
      </c>
      <c r="W3514" s="3">
        <v>30000000</v>
      </c>
      <c r="X3514" s="13">
        <f>Y3514*1.20636999678377</f>
        <v>9276511.171858456</v>
      </c>
      <c r="Y3514" s="3">
        <v>7689607</v>
      </c>
      <c r="Z3514" s="13">
        <f>AA3514*1.20636999678377</f>
        <v>74564251.697958767</v>
      </c>
      <c r="AA3514" s="3">
        <v>61808775</v>
      </c>
      <c r="AB3514">
        <v>244</v>
      </c>
    </row>
    <row r="3515" spans="1:28" hidden="1" x14ac:dyDescent="0.2">
      <c r="A3515" t="s">
        <v>31418</v>
      </c>
      <c r="B3515" t="s">
        <v>31419</v>
      </c>
      <c r="C3515">
        <v>2014</v>
      </c>
      <c r="D3515" t="s">
        <v>17512</v>
      </c>
      <c r="E3515" t="s">
        <v>44035</v>
      </c>
      <c r="F3515" t="s">
        <v>44032</v>
      </c>
      <c r="G3515" t="s">
        <v>44036</v>
      </c>
      <c r="H3515">
        <v>103</v>
      </c>
      <c r="I3515" t="s">
        <v>31420</v>
      </c>
      <c r="J3515" t="s">
        <v>26</v>
      </c>
      <c r="K3515" t="s">
        <v>27</v>
      </c>
      <c r="L3515" t="s">
        <v>64</v>
      </c>
      <c r="M3515" t="s">
        <v>7418</v>
      </c>
      <c r="N3515" t="s">
        <v>27510</v>
      </c>
      <c r="O3515" t="s">
        <v>31421</v>
      </c>
      <c r="P3515" t="s">
        <v>1431</v>
      </c>
      <c r="Q3515" t="s">
        <v>31422</v>
      </c>
      <c r="R3515" t="s">
        <v>31423</v>
      </c>
      <c r="S3515" t="s">
        <v>31424</v>
      </c>
      <c r="T3515">
        <v>5.7</v>
      </c>
      <c r="U3515">
        <v>18084</v>
      </c>
      <c r="W3515">
        <v>30000000</v>
      </c>
      <c r="X3515"/>
      <c r="Y3515"/>
      <c r="Z3515"/>
      <c r="AA3515">
        <v>27515247</v>
      </c>
      <c r="AB3515">
        <v>83</v>
      </c>
    </row>
    <row r="3516" spans="1:28" x14ac:dyDescent="0.2">
      <c r="A3516" t="s">
        <v>11136</v>
      </c>
      <c r="B3516" t="s">
        <v>11137</v>
      </c>
      <c r="C3516">
        <v>2006</v>
      </c>
      <c r="D3516" t="s">
        <v>11138</v>
      </c>
      <c r="E3516" t="s">
        <v>176</v>
      </c>
      <c r="F3516" t="s">
        <v>44042</v>
      </c>
      <c r="H3516">
        <v>128</v>
      </c>
      <c r="I3516" t="s">
        <v>319</v>
      </c>
      <c r="J3516" t="s">
        <v>26</v>
      </c>
      <c r="M3516" t="s">
        <v>11139</v>
      </c>
      <c r="N3516" t="s">
        <v>11140</v>
      </c>
      <c r="O3516" t="s">
        <v>11141</v>
      </c>
      <c r="P3516" t="s">
        <v>2701</v>
      </c>
      <c r="Q3516" t="s">
        <v>11142</v>
      </c>
      <c r="R3516" t="s">
        <v>11143</v>
      </c>
      <c r="S3516" t="s">
        <v>11144</v>
      </c>
      <c r="T3516">
        <v>6.2</v>
      </c>
      <c r="U3516">
        <v>23404</v>
      </c>
      <c r="V3516" s="12">
        <f>W3516*1.28378472222222</f>
        <v>70608159.722222105</v>
      </c>
      <c r="W3516" s="3">
        <v>55000000</v>
      </c>
      <c r="X3516" s="13">
        <f>Y3516*1.28378472222222</f>
        <v>9270797.4525694288</v>
      </c>
      <c r="Y3516" s="3">
        <v>7221458</v>
      </c>
      <c r="Z3516" s="13">
        <f>AA3516*1.28378472222222</f>
        <v>12133849.207604146</v>
      </c>
      <c r="AA3516" s="3">
        <v>9451623</v>
      </c>
      <c r="AB3516">
        <v>187</v>
      </c>
    </row>
    <row r="3517" spans="1:28" x14ac:dyDescent="0.2">
      <c r="A3517" t="s">
        <v>22288</v>
      </c>
      <c r="B3517" t="s">
        <v>22289</v>
      </c>
      <c r="C3517">
        <v>2016</v>
      </c>
      <c r="D3517" t="s">
        <v>22290</v>
      </c>
      <c r="E3517" t="s">
        <v>44035</v>
      </c>
      <c r="F3517" t="s">
        <v>44032</v>
      </c>
      <c r="G3517" t="s">
        <v>44049</v>
      </c>
      <c r="H3517">
        <v>141</v>
      </c>
      <c r="I3517" t="s">
        <v>25</v>
      </c>
      <c r="J3517" t="s">
        <v>26</v>
      </c>
      <c r="K3517" t="s">
        <v>4428</v>
      </c>
      <c r="L3517" t="s">
        <v>22291</v>
      </c>
      <c r="M3517" t="s">
        <v>403</v>
      </c>
      <c r="N3517" t="s">
        <v>22292</v>
      </c>
      <c r="O3517" t="s">
        <v>22293</v>
      </c>
      <c r="P3517" t="s">
        <v>22294</v>
      </c>
      <c r="Q3517" t="s">
        <v>22295</v>
      </c>
      <c r="R3517" t="s">
        <v>22296</v>
      </c>
      <c r="S3517" t="s">
        <v>22297</v>
      </c>
      <c r="T3517">
        <v>6.6</v>
      </c>
      <c r="U3517">
        <v>76112</v>
      </c>
      <c r="V3517" s="12">
        <f>W3517*1.07834771485832</f>
        <v>32350431.445749599</v>
      </c>
      <c r="W3517" s="3">
        <v>30000000</v>
      </c>
      <c r="X3517" s="13">
        <f>Y3517*1.07834771485832</f>
        <v>9252665.5160474777</v>
      </c>
      <c r="Y3517" s="3">
        <v>8580410</v>
      </c>
      <c r="Z3517" s="13">
        <f>AA3517*1.07834771485832</f>
        <v>20773223.521472357</v>
      </c>
      <c r="AA3517" s="3">
        <v>19263938</v>
      </c>
      <c r="AB3517">
        <v>254</v>
      </c>
    </row>
    <row r="3518" spans="1:28" x14ac:dyDescent="0.2">
      <c r="A3518" t="s">
        <v>32708</v>
      </c>
      <c r="B3518" t="s">
        <v>32709</v>
      </c>
      <c r="C3518">
        <v>2013</v>
      </c>
      <c r="D3518" t="s">
        <v>27211</v>
      </c>
      <c r="E3518" t="s">
        <v>44035</v>
      </c>
      <c r="F3518" t="s">
        <v>44032</v>
      </c>
      <c r="G3518" t="s">
        <v>44049</v>
      </c>
      <c r="H3518">
        <v>141</v>
      </c>
      <c r="I3518" t="s">
        <v>32710</v>
      </c>
      <c r="J3518" t="s">
        <v>26</v>
      </c>
      <c r="K3518" t="s">
        <v>13503</v>
      </c>
      <c r="L3518" t="s">
        <v>12978</v>
      </c>
      <c r="M3518" t="s">
        <v>14620</v>
      </c>
      <c r="N3518" t="s">
        <v>32711</v>
      </c>
      <c r="O3518" t="s">
        <v>32712</v>
      </c>
      <c r="P3518" t="s">
        <v>22143</v>
      </c>
      <c r="Q3518" t="s">
        <v>32713</v>
      </c>
      <c r="R3518" t="s">
        <v>32714</v>
      </c>
      <c r="S3518" t="s">
        <v>32715</v>
      </c>
      <c r="T3518">
        <v>7.1</v>
      </c>
      <c r="U3518">
        <v>26089</v>
      </c>
      <c r="V3518" s="12">
        <f>W3518*1.11098185502045</f>
        <v>38884364.925715752</v>
      </c>
      <c r="W3518" s="3">
        <v>35000000</v>
      </c>
      <c r="X3518" s="13">
        <f>Y3518*1.11098185502045</f>
        <v>9246796.412792882</v>
      </c>
      <c r="Y3518" s="3">
        <v>8323085</v>
      </c>
      <c r="Z3518" s="13">
        <f>AA3518*1.11098185502045</f>
        <v>31091702.666449048</v>
      </c>
      <c r="AA3518" s="3">
        <v>27985788</v>
      </c>
      <c r="AB3518">
        <v>113</v>
      </c>
    </row>
    <row r="3519" spans="1:28" x14ac:dyDescent="0.2">
      <c r="A3519" t="s">
        <v>14455</v>
      </c>
      <c r="B3519" t="s">
        <v>14456</v>
      </c>
      <c r="C3519">
        <v>2006</v>
      </c>
      <c r="D3519" s="1">
        <v>38966</v>
      </c>
      <c r="E3519" t="s">
        <v>1045</v>
      </c>
      <c r="F3519" t="s">
        <v>44057</v>
      </c>
      <c r="H3519">
        <v>107</v>
      </c>
      <c r="I3519" t="s">
        <v>25</v>
      </c>
      <c r="J3519" t="s">
        <v>26</v>
      </c>
      <c r="K3519" t="s">
        <v>209</v>
      </c>
      <c r="M3519" t="s">
        <v>10118</v>
      </c>
      <c r="N3519" t="s">
        <v>10118</v>
      </c>
      <c r="O3519" t="s">
        <v>14457</v>
      </c>
      <c r="P3519" t="s">
        <v>4646</v>
      </c>
      <c r="Q3519" t="s">
        <v>14458</v>
      </c>
      <c r="R3519" t="s">
        <v>14459</v>
      </c>
      <c r="S3519" t="s">
        <v>14460</v>
      </c>
      <c r="T3519">
        <v>5.4</v>
      </c>
      <c r="U3519">
        <v>24087</v>
      </c>
      <c r="V3519" s="12">
        <f>W3519*1.28378472222222</f>
        <v>21824340.277777743</v>
      </c>
      <c r="W3519" s="3">
        <v>17000000</v>
      </c>
      <c r="X3519" s="13">
        <f>Y3519*1.28378472222222</f>
        <v>9232761.478819428</v>
      </c>
      <c r="Y3519" s="3">
        <v>7191830</v>
      </c>
      <c r="Z3519" s="13">
        <f>AA3519*1.28378472222222</f>
        <v>21382850.563159686</v>
      </c>
      <c r="AA3519" s="3">
        <v>16656103</v>
      </c>
      <c r="AB3519">
        <v>223</v>
      </c>
    </row>
    <row r="3520" spans="1:28" hidden="1" x14ac:dyDescent="0.2">
      <c r="A3520" t="s">
        <v>31453</v>
      </c>
      <c r="B3520" t="s">
        <v>31454</v>
      </c>
      <c r="C3520">
        <v>2012</v>
      </c>
      <c r="D3520" t="s">
        <v>29466</v>
      </c>
      <c r="E3520" t="s">
        <v>3496</v>
      </c>
      <c r="F3520" t="s">
        <v>44045</v>
      </c>
      <c r="G3520" t="s">
        <v>44033</v>
      </c>
      <c r="H3520">
        <v>108</v>
      </c>
      <c r="I3520" t="s">
        <v>4486</v>
      </c>
      <c r="J3520" t="s">
        <v>26</v>
      </c>
      <c r="M3520" t="s">
        <v>31455</v>
      </c>
      <c r="N3520" t="s">
        <v>31455</v>
      </c>
      <c r="O3520" t="s">
        <v>31456</v>
      </c>
      <c r="P3520" t="s">
        <v>31457</v>
      </c>
      <c r="Q3520" t="s">
        <v>31458</v>
      </c>
      <c r="R3520" t="s">
        <v>31459</v>
      </c>
      <c r="S3520" t="s">
        <v>31460</v>
      </c>
      <c r="T3520">
        <v>5.7</v>
      </c>
      <c r="U3520">
        <v>11783</v>
      </c>
      <c r="W3520" t="s">
        <v>31461</v>
      </c>
      <c r="X3520"/>
      <c r="Y3520"/>
      <c r="Z3520"/>
      <c r="AA3520">
        <v>61808</v>
      </c>
      <c r="AB3520">
        <v>63</v>
      </c>
    </row>
    <row r="3521" spans="1:28" x14ac:dyDescent="0.2">
      <c r="A3521" t="s">
        <v>14283</v>
      </c>
      <c r="B3521" t="s">
        <v>14284</v>
      </c>
      <c r="C3521">
        <v>2006</v>
      </c>
      <c r="D3521" t="s">
        <v>10696</v>
      </c>
      <c r="E3521" t="s">
        <v>1045</v>
      </c>
      <c r="F3521" t="s">
        <v>44032</v>
      </c>
      <c r="H3521">
        <v>116</v>
      </c>
      <c r="I3521" t="s">
        <v>25</v>
      </c>
      <c r="J3521" t="s">
        <v>26</v>
      </c>
      <c r="M3521" t="s">
        <v>178</v>
      </c>
      <c r="N3521" t="s">
        <v>14285</v>
      </c>
      <c r="O3521" t="s">
        <v>14286</v>
      </c>
      <c r="P3521" t="s">
        <v>14287</v>
      </c>
      <c r="Q3521" t="s">
        <v>14288</v>
      </c>
      <c r="R3521" t="s">
        <v>14289</v>
      </c>
      <c r="S3521" t="s">
        <v>14290</v>
      </c>
      <c r="T3521">
        <v>6.7</v>
      </c>
      <c r="U3521">
        <v>15915</v>
      </c>
      <c r="V3521" s="12">
        <f>W3521*1.28378472222222</f>
        <v>32094618.0555555</v>
      </c>
      <c r="W3521" s="3">
        <v>25000000</v>
      </c>
      <c r="X3521" s="13">
        <f>Y3521*1.28378472222222</f>
        <v>9198311.1157985963</v>
      </c>
      <c r="Y3521" s="3">
        <v>7164995</v>
      </c>
      <c r="Z3521" s="13">
        <f>AA3521*1.28378472222222</f>
        <v>15113305.574756918</v>
      </c>
      <c r="AA3521" s="3">
        <v>11772461</v>
      </c>
      <c r="AB3521">
        <v>73</v>
      </c>
    </row>
    <row r="3522" spans="1:28" hidden="1" x14ac:dyDescent="0.2">
      <c r="A3522" t="s">
        <v>31468</v>
      </c>
      <c r="B3522" t="s">
        <v>31469</v>
      </c>
      <c r="C3522">
        <v>2015</v>
      </c>
      <c r="D3522" s="1">
        <v>42624</v>
      </c>
      <c r="E3522" t="s">
        <v>176</v>
      </c>
      <c r="F3522" t="s">
        <v>44036</v>
      </c>
      <c r="H3522">
        <v>118</v>
      </c>
      <c r="I3522" t="s">
        <v>25</v>
      </c>
      <c r="J3522" t="s">
        <v>26</v>
      </c>
      <c r="K3522" t="s">
        <v>307</v>
      </c>
      <c r="L3522" t="s">
        <v>308</v>
      </c>
      <c r="M3522" t="s">
        <v>10950</v>
      </c>
      <c r="N3522" t="s">
        <v>10950</v>
      </c>
      <c r="O3522" t="s">
        <v>31470</v>
      </c>
      <c r="P3522" t="s">
        <v>437</v>
      </c>
      <c r="Q3522" t="s">
        <v>31471</v>
      </c>
      <c r="R3522" t="s">
        <v>31472</v>
      </c>
      <c r="S3522" t="s">
        <v>31473</v>
      </c>
      <c r="T3522">
        <v>5.7</v>
      </c>
      <c r="U3522">
        <v>24318</v>
      </c>
      <c r="W3522"/>
      <c r="X3522"/>
      <c r="Y3522">
        <v>566006</v>
      </c>
      <c r="Z3522"/>
      <c r="AA3522">
        <v>1026288</v>
      </c>
      <c r="AB3522">
        <v>166</v>
      </c>
    </row>
    <row r="3523" spans="1:28" x14ac:dyDescent="0.2">
      <c r="A3523" t="s">
        <v>1755</v>
      </c>
      <c r="B3523" t="s">
        <v>1756</v>
      </c>
      <c r="C3523">
        <v>2001</v>
      </c>
      <c r="D3523" t="s">
        <v>305</v>
      </c>
      <c r="E3523" t="s">
        <v>1045</v>
      </c>
      <c r="F3523" t="s">
        <v>44044</v>
      </c>
      <c r="H3523">
        <v>93</v>
      </c>
      <c r="I3523" t="s">
        <v>25</v>
      </c>
      <c r="J3523" t="s">
        <v>26</v>
      </c>
      <c r="K3523" t="s">
        <v>308</v>
      </c>
      <c r="M3523" t="s">
        <v>1757</v>
      </c>
      <c r="N3523" t="s">
        <v>1758</v>
      </c>
      <c r="O3523" t="s">
        <v>1759</v>
      </c>
      <c r="P3523" t="s">
        <v>1760</v>
      </c>
      <c r="Q3523" t="s">
        <v>1761</v>
      </c>
      <c r="R3523" t="s">
        <v>1762</v>
      </c>
      <c r="S3523" t="s">
        <v>1763</v>
      </c>
      <c r="T3523">
        <v>6.1</v>
      </c>
      <c r="U3523">
        <v>28182</v>
      </c>
      <c r="V3523" s="12">
        <f>W3523*1.46138339920949</f>
        <v>26304901.185770821</v>
      </c>
      <c r="W3523" s="3">
        <v>18000000</v>
      </c>
      <c r="X3523" s="13">
        <f>Y3523*1.46138339920949</f>
        <v>9193085.0920553599</v>
      </c>
      <c r="Y3523" s="3">
        <v>6290673</v>
      </c>
      <c r="Z3523" s="13">
        <f>AA3523*1.46138339920949</f>
        <v>19842935.61177871</v>
      </c>
      <c r="AA3523" s="3">
        <v>13578186</v>
      </c>
      <c r="AB3523">
        <v>130</v>
      </c>
    </row>
    <row r="3524" spans="1:28" hidden="1" x14ac:dyDescent="0.2">
      <c r="A3524" t="s">
        <v>31481</v>
      </c>
      <c r="B3524" t="s">
        <v>31482</v>
      </c>
      <c r="C3524">
        <v>2013</v>
      </c>
      <c r="D3524" t="s">
        <v>30671</v>
      </c>
      <c r="E3524" t="s">
        <v>44043</v>
      </c>
      <c r="F3524" t="s">
        <v>44032</v>
      </c>
      <c r="G3524" t="s">
        <v>44049</v>
      </c>
      <c r="H3524">
        <v>155</v>
      </c>
      <c r="I3524" t="s">
        <v>697</v>
      </c>
      <c r="J3524" t="s">
        <v>26</v>
      </c>
      <c r="K3524" t="s">
        <v>361</v>
      </c>
      <c r="L3524" t="s">
        <v>975</v>
      </c>
      <c r="M3524" t="s">
        <v>17684</v>
      </c>
      <c r="N3524" t="s">
        <v>31483</v>
      </c>
      <c r="O3524" t="s">
        <v>31484</v>
      </c>
      <c r="P3524" t="s">
        <v>31485</v>
      </c>
      <c r="Q3524" t="s">
        <v>31486</v>
      </c>
      <c r="R3524" t="s">
        <v>31487</v>
      </c>
      <c r="S3524" t="s">
        <v>31488</v>
      </c>
      <c r="T3524">
        <v>7.2</v>
      </c>
      <c r="U3524">
        <v>35784</v>
      </c>
      <c r="W3524">
        <v>36000000</v>
      </c>
      <c r="X3524"/>
      <c r="Y3524"/>
      <c r="Z3524"/>
      <c r="AA3524">
        <v>57284237</v>
      </c>
      <c r="AB3524">
        <v>136</v>
      </c>
    </row>
    <row r="3525" spans="1:28" hidden="1" x14ac:dyDescent="0.2">
      <c r="A3525" t="s">
        <v>31489</v>
      </c>
      <c r="B3525" t="s">
        <v>31490</v>
      </c>
      <c r="C3525">
        <v>2014</v>
      </c>
      <c r="D3525" t="s">
        <v>31491</v>
      </c>
      <c r="E3525" t="s">
        <v>44048</v>
      </c>
      <c r="F3525" t="s">
        <v>44036</v>
      </c>
      <c r="H3525">
        <v>106</v>
      </c>
      <c r="I3525" t="s">
        <v>25</v>
      </c>
      <c r="J3525" t="s">
        <v>26</v>
      </c>
      <c r="M3525" t="s">
        <v>31492</v>
      </c>
      <c r="N3525" t="s">
        <v>9770</v>
      </c>
      <c r="O3525" t="s">
        <v>31493</v>
      </c>
      <c r="P3525" t="s">
        <v>31494</v>
      </c>
      <c r="Q3525" t="s">
        <v>31494</v>
      </c>
      <c r="R3525" t="s">
        <v>31495</v>
      </c>
      <c r="S3525" t="s">
        <v>31496</v>
      </c>
      <c r="T3525">
        <v>7</v>
      </c>
      <c r="U3525">
        <v>29882</v>
      </c>
      <c r="W3525">
        <v>1000000</v>
      </c>
      <c r="X3525"/>
      <c r="Y3525"/>
      <c r="Z3525"/>
      <c r="AA3525"/>
      <c r="AB3525">
        <v>75</v>
      </c>
    </row>
    <row r="3526" spans="1:28" hidden="1" x14ac:dyDescent="0.2">
      <c r="A3526" t="s">
        <v>31497</v>
      </c>
      <c r="B3526" t="s">
        <v>31498</v>
      </c>
      <c r="C3526">
        <v>2014</v>
      </c>
      <c r="D3526" t="s">
        <v>31499</v>
      </c>
      <c r="E3526" t="s">
        <v>16512</v>
      </c>
      <c r="F3526" t="s">
        <v>44044</v>
      </c>
      <c r="G3526" t="s">
        <v>44042</v>
      </c>
      <c r="H3526">
        <v>108</v>
      </c>
      <c r="I3526" t="s">
        <v>31500</v>
      </c>
      <c r="J3526" t="s">
        <v>26</v>
      </c>
      <c r="M3526" t="s">
        <v>1688</v>
      </c>
      <c r="N3526" t="s">
        <v>31501</v>
      </c>
      <c r="O3526" t="s">
        <v>31502</v>
      </c>
      <c r="P3526" t="s">
        <v>25843</v>
      </c>
      <c r="Q3526" t="s">
        <v>31503</v>
      </c>
      <c r="R3526" t="s">
        <v>31504</v>
      </c>
      <c r="S3526" t="s">
        <v>31505</v>
      </c>
      <c r="T3526">
        <v>5.7</v>
      </c>
      <c r="U3526">
        <v>11114</v>
      </c>
      <c r="W3526">
        <v>10000000</v>
      </c>
      <c r="X3526"/>
      <c r="Y3526"/>
      <c r="Z3526"/>
      <c r="AA3526">
        <v>594860</v>
      </c>
      <c r="AB3526">
        <v>77</v>
      </c>
    </row>
    <row r="3527" spans="1:28" x14ac:dyDescent="0.2">
      <c r="A3527" t="s">
        <v>635</v>
      </c>
      <c r="B3527" t="s">
        <v>636</v>
      </c>
      <c r="C3527">
        <v>2001</v>
      </c>
      <c r="D3527" t="s">
        <v>637</v>
      </c>
      <c r="E3527" t="s">
        <v>176</v>
      </c>
      <c r="F3527" t="s">
        <v>44045</v>
      </c>
      <c r="G3527" t="s">
        <v>44033</v>
      </c>
      <c r="H3527">
        <v>95</v>
      </c>
      <c r="I3527" t="s">
        <v>25</v>
      </c>
      <c r="J3527" t="s">
        <v>26</v>
      </c>
      <c r="M3527" t="s">
        <v>638</v>
      </c>
      <c r="N3527" t="s">
        <v>639</v>
      </c>
      <c r="O3527" t="s">
        <v>640</v>
      </c>
      <c r="P3527" t="s">
        <v>641</v>
      </c>
      <c r="Q3527" t="s">
        <v>642</v>
      </c>
      <c r="R3527" t="s">
        <v>643</v>
      </c>
      <c r="S3527" t="s">
        <v>644</v>
      </c>
      <c r="T3527">
        <v>6.2</v>
      </c>
      <c r="U3527">
        <v>22363</v>
      </c>
      <c r="V3527" s="12">
        <f>W3527*1.46138339920949</f>
        <v>43841501.976284698</v>
      </c>
      <c r="W3527" s="3">
        <v>30000000</v>
      </c>
      <c r="X3527" s="13">
        <f>Y3527*1.46138339920949</f>
        <v>9185051.8675099052</v>
      </c>
      <c r="Y3527" s="3">
        <v>6285176</v>
      </c>
      <c r="Z3527" s="13">
        <f>AA3527*1.46138339920949</f>
        <v>12705734.915415052</v>
      </c>
      <c r="AA3527" s="3">
        <v>8694320</v>
      </c>
      <c r="AB3527">
        <v>207</v>
      </c>
    </row>
    <row r="3528" spans="1:28" x14ac:dyDescent="0.2">
      <c r="A3528" t="s">
        <v>39377</v>
      </c>
      <c r="B3528" t="s">
        <v>39378</v>
      </c>
      <c r="C3528">
        <v>2018</v>
      </c>
      <c r="D3528" t="s">
        <v>23573</v>
      </c>
      <c r="E3528" t="s">
        <v>3496</v>
      </c>
      <c r="F3528" t="s">
        <v>44045</v>
      </c>
      <c r="G3528" t="s">
        <v>44042</v>
      </c>
      <c r="H3528">
        <v>92</v>
      </c>
      <c r="I3528" t="s">
        <v>9408</v>
      </c>
      <c r="J3528" t="s">
        <v>26</v>
      </c>
      <c r="K3528" t="s">
        <v>686</v>
      </c>
      <c r="L3528" t="s">
        <v>4833</v>
      </c>
      <c r="M3528" t="s">
        <v>39379</v>
      </c>
      <c r="N3528" t="s">
        <v>39379</v>
      </c>
      <c r="O3528" t="s">
        <v>39380</v>
      </c>
      <c r="P3528" t="s">
        <v>39381</v>
      </c>
      <c r="Q3528" t="s">
        <v>39382</v>
      </c>
      <c r="R3528" t="s">
        <v>39383</v>
      </c>
      <c r="S3528" t="s">
        <v>39384</v>
      </c>
      <c r="T3528">
        <v>5.9</v>
      </c>
      <c r="U3528">
        <v>23609</v>
      </c>
      <c r="V3528" s="12">
        <f>W3528*1.03068014830331</f>
        <v>1030680.1483033099</v>
      </c>
      <c r="W3528" s="3">
        <v>1000000</v>
      </c>
      <c r="X3528" s="13">
        <f>Y3528*1.03068014830331</f>
        <v>9138778.0515676308</v>
      </c>
      <c r="Y3528" s="3">
        <v>8866745</v>
      </c>
      <c r="Z3528" s="13">
        <f>AA3528*1.03068014830331</f>
        <v>16516635.977718614</v>
      </c>
      <c r="AA3528" s="3">
        <v>16024987</v>
      </c>
      <c r="AB3528">
        <v>271</v>
      </c>
    </row>
    <row r="3529" spans="1:28" hidden="1" x14ac:dyDescent="0.2">
      <c r="A3529" t="s">
        <v>31521</v>
      </c>
      <c r="B3529" t="s">
        <v>31522</v>
      </c>
      <c r="C3529">
        <v>2012</v>
      </c>
      <c r="D3529" s="1">
        <v>41557</v>
      </c>
      <c r="E3529" t="s">
        <v>176</v>
      </c>
      <c r="F3529" t="s">
        <v>44049</v>
      </c>
      <c r="G3529" t="s">
        <v>44055</v>
      </c>
      <c r="H3529">
        <v>107</v>
      </c>
      <c r="I3529" t="s">
        <v>4587</v>
      </c>
      <c r="J3529" t="s">
        <v>26</v>
      </c>
      <c r="K3529" t="s">
        <v>934</v>
      </c>
      <c r="M3529" t="s">
        <v>7355</v>
      </c>
      <c r="N3529" t="s">
        <v>31523</v>
      </c>
      <c r="O3529" t="s">
        <v>31524</v>
      </c>
      <c r="P3529" t="s">
        <v>31525</v>
      </c>
      <c r="Q3529" t="s">
        <v>31526</v>
      </c>
      <c r="R3529" t="s">
        <v>31527</v>
      </c>
      <c r="S3529" t="s">
        <v>31528</v>
      </c>
      <c r="T3529">
        <v>6.5</v>
      </c>
      <c r="U3529">
        <v>13068</v>
      </c>
      <c r="W3529"/>
      <c r="X3529"/>
      <c r="Y3529">
        <v>3346265</v>
      </c>
      <c r="Z3529"/>
      <c r="AA3529">
        <v>14858240</v>
      </c>
      <c r="AB3529">
        <v>57</v>
      </c>
    </row>
    <row r="3530" spans="1:28" x14ac:dyDescent="0.2">
      <c r="A3530" t="s">
        <v>1693</v>
      </c>
      <c r="B3530" t="s">
        <v>1694</v>
      </c>
      <c r="C3530">
        <v>2000</v>
      </c>
      <c r="D3530" t="s">
        <v>1025</v>
      </c>
      <c r="E3530" t="s">
        <v>16512</v>
      </c>
      <c r="F3530" t="s">
        <v>44044</v>
      </c>
      <c r="G3530" t="s">
        <v>44032</v>
      </c>
      <c r="H3530">
        <v>119</v>
      </c>
      <c r="I3530" t="s">
        <v>25</v>
      </c>
      <c r="J3530" t="s">
        <v>26</v>
      </c>
      <c r="K3530" t="s">
        <v>308</v>
      </c>
      <c r="M3530" t="s">
        <v>1695</v>
      </c>
      <c r="N3530" t="s">
        <v>1695</v>
      </c>
      <c r="O3530" t="s">
        <v>1696</v>
      </c>
      <c r="P3530" t="s">
        <v>1697</v>
      </c>
      <c r="Q3530" t="s">
        <v>1698</v>
      </c>
      <c r="R3530" t="s">
        <v>1699</v>
      </c>
      <c r="S3530" t="s">
        <v>1700</v>
      </c>
      <c r="T3530">
        <v>6.7</v>
      </c>
      <c r="U3530">
        <v>31393</v>
      </c>
      <c r="V3530" s="12">
        <f>W3530*1.5029674796748</f>
        <v>12775223.577235801</v>
      </c>
      <c r="W3530" s="3">
        <v>8500000</v>
      </c>
      <c r="X3530" s="13">
        <f>Y3530*1.5029674796748</f>
        <v>9101461.5509349797</v>
      </c>
      <c r="Y3530" s="3">
        <v>6055661</v>
      </c>
      <c r="Z3530" s="13">
        <f>AA3530*1.5029674796748</f>
        <v>19840631.616097603</v>
      </c>
      <c r="AA3530" s="3">
        <v>13200972</v>
      </c>
      <c r="AB3530">
        <v>336</v>
      </c>
    </row>
    <row r="3531" spans="1:28" x14ac:dyDescent="0.2">
      <c r="A3531" t="s">
        <v>16503</v>
      </c>
      <c r="B3531" t="s">
        <v>16504</v>
      </c>
      <c r="C3531">
        <v>2008</v>
      </c>
      <c r="D3531" t="s">
        <v>14619</v>
      </c>
      <c r="E3531" t="s">
        <v>1045</v>
      </c>
      <c r="F3531" t="s">
        <v>44034</v>
      </c>
      <c r="G3531" t="s">
        <v>44036</v>
      </c>
      <c r="H3531">
        <v>95</v>
      </c>
      <c r="I3531" t="s">
        <v>25</v>
      </c>
      <c r="J3531" t="s">
        <v>26</v>
      </c>
      <c r="M3531" t="s">
        <v>13955</v>
      </c>
      <c r="N3531" t="s">
        <v>13955</v>
      </c>
      <c r="O3531" t="s">
        <v>16505</v>
      </c>
      <c r="P3531" t="s">
        <v>16506</v>
      </c>
      <c r="Q3531" t="s">
        <v>16507</v>
      </c>
      <c r="R3531" t="s">
        <v>16508</v>
      </c>
      <c r="S3531" t="s">
        <v>16509</v>
      </c>
      <c r="T3531">
        <v>5.2</v>
      </c>
      <c r="U3531">
        <v>23640</v>
      </c>
      <c r="V3531" s="12">
        <f>W3531*1.20207800169993</f>
        <v>12020780.016999299</v>
      </c>
      <c r="W3531" s="3">
        <v>10000000</v>
      </c>
      <c r="X3531" s="13">
        <f>Y3531*1.20207800169993</f>
        <v>9092121.31911771</v>
      </c>
      <c r="Y3531" s="3">
        <v>7563670</v>
      </c>
      <c r="Z3531" s="13">
        <f>AA3531*1.20207800169993</f>
        <v>25794323.191135287</v>
      </c>
      <c r="AA3531" s="3">
        <v>21458111</v>
      </c>
      <c r="AB3531">
        <v>57</v>
      </c>
    </row>
    <row r="3532" spans="1:28" hidden="1" x14ac:dyDescent="0.2">
      <c r="A3532" t="s">
        <v>31545</v>
      </c>
      <c r="B3532" t="s">
        <v>31546</v>
      </c>
      <c r="C3532">
        <v>2012</v>
      </c>
      <c r="D3532" s="1">
        <v>41069</v>
      </c>
      <c r="E3532" t="s">
        <v>3496</v>
      </c>
      <c r="F3532" t="s">
        <v>44033</v>
      </c>
      <c r="G3532" t="s">
        <v>44042</v>
      </c>
      <c r="H3532">
        <v>116</v>
      </c>
      <c r="I3532" t="s">
        <v>25</v>
      </c>
      <c r="J3532" t="s">
        <v>26</v>
      </c>
      <c r="M3532" t="s">
        <v>31547</v>
      </c>
      <c r="N3532" t="s">
        <v>31548</v>
      </c>
      <c r="O3532" t="s">
        <v>31549</v>
      </c>
      <c r="P3532" t="s">
        <v>31550</v>
      </c>
      <c r="Q3532" t="s">
        <v>31551</v>
      </c>
      <c r="R3532" t="s">
        <v>31552</v>
      </c>
      <c r="S3532" t="s">
        <v>31553</v>
      </c>
      <c r="T3532">
        <v>5.8</v>
      </c>
      <c r="U3532">
        <v>56011</v>
      </c>
      <c r="W3532"/>
      <c r="X3532"/>
      <c r="Y3532">
        <v>100345</v>
      </c>
      <c r="Z3532"/>
      <c r="AA3532">
        <v>1944287</v>
      </c>
      <c r="AB3532">
        <v>324</v>
      </c>
    </row>
    <row r="3533" spans="1:28" x14ac:dyDescent="0.2">
      <c r="A3533" t="s">
        <v>715</v>
      </c>
      <c r="B3533" t="s">
        <v>716</v>
      </c>
      <c r="C3533">
        <v>2001</v>
      </c>
      <c r="D3533" s="1">
        <v>37479</v>
      </c>
      <c r="E3533" t="s">
        <v>1045</v>
      </c>
      <c r="F3533" t="s">
        <v>44032</v>
      </c>
      <c r="H3533">
        <v>111</v>
      </c>
      <c r="I3533" t="s">
        <v>717</v>
      </c>
      <c r="J3533" t="s">
        <v>26</v>
      </c>
      <c r="M3533" t="s">
        <v>718</v>
      </c>
      <c r="N3533" t="s">
        <v>719</v>
      </c>
      <c r="O3533" t="s">
        <v>720</v>
      </c>
      <c r="P3533" t="s">
        <v>721</v>
      </c>
      <c r="Q3533" t="s">
        <v>722</v>
      </c>
      <c r="R3533" t="s">
        <v>723</v>
      </c>
      <c r="S3533" t="s">
        <v>724</v>
      </c>
      <c r="T3533">
        <v>7.3</v>
      </c>
      <c r="U3533">
        <v>111652</v>
      </c>
      <c r="V3533" s="12">
        <f>W3533*1.46138339920949</f>
        <v>10229683.79446643</v>
      </c>
      <c r="W3533" s="3">
        <v>7000000</v>
      </c>
      <c r="X3533" s="13">
        <f>Y3533*1.46138339920949</f>
        <v>9086661.3073913287</v>
      </c>
      <c r="Y3533" s="3">
        <v>6217849</v>
      </c>
      <c r="Z3533" s="13">
        <f>AA3533*1.46138339920949</f>
        <v>12807574.340355765</v>
      </c>
      <c r="AA3533" s="3">
        <v>8764007</v>
      </c>
      <c r="AB3533">
        <v>507</v>
      </c>
    </row>
    <row r="3534" spans="1:28" x14ac:dyDescent="0.2">
      <c r="A3534" t="s">
        <v>39053</v>
      </c>
      <c r="B3534" t="s">
        <v>39054</v>
      </c>
      <c r="C3534">
        <v>2018</v>
      </c>
      <c r="D3534" t="s">
        <v>36800</v>
      </c>
      <c r="E3534" t="s">
        <v>44035</v>
      </c>
      <c r="F3534" t="s">
        <v>44038</v>
      </c>
      <c r="G3534" t="s">
        <v>44044</v>
      </c>
      <c r="H3534">
        <v>106</v>
      </c>
      <c r="I3534" t="s">
        <v>25</v>
      </c>
      <c r="J3534" t="s">
        <v>26</v>
      </c>
      <c r="M3534" t="s">
        <v>35882</v>
      </c>
      <c r="N3534" t="s">
        <v>39055</v>
      </c>
      <c r="O3534" t="s">
        <v>39056</v>
      </c>
      <c r="P3534" t="s">
        <v>23690</v>
      </c>
      <c r="Q3534" t="s">
        <v>39057</v>
      </c>
      <c r="R3534" t="s">
        <v>39058</v>
      </c>
      <c r="S3534" t="s">
        <v>39059</v>
      </c>
      <c r="T3534">
        <v>7.1</v>
      </c>
      <c r="U3534">
        <v>44631</v>
      </c>
      <c r="V3534" s="12">
        <f>W3534*1.03068014830331</f>
        <v>10306801.483033098</v>
      </c>
      <c r="W3534" s="3">
        <v>10000000</v>
      </c>
      <c r="X3534" s="13">
        <f>Y3534*1.03068014830331</f>
        <v>9073968.8838423193</v>
      </c>
      <c r="Y3534" s="3">
        <v>8803865</v>
      </c>
      <c r="Z3534" s="13">
        <f>AA3534*1.03068014830331</f>
        <v>12823888.344693659</v>
      </c>
      <c r="AA3534" s="3">
        <v>12442161</v>
      </c>
      <c r="AB3534">
        <v>245</v>
      </c>
    </row>
    <row r="3535" spans="1:28" hidden="1" x14ac:dyDescent="0.2">
      <c r="A3535" t="s">
        <v>31570</v>
      </c>
      <c r="B3535" t="s">
        <v>31571</v>
      </c>
      <c r="C3535">
        <v>2016</v>
      </c>
      <c r="D3535" s="1">
        <v>42625</v>
      </c>
      <c r="E3535" t="s">
        <v>16512</v>
      </c>
      <c r="F3535" t="s">
        <v>44031</v>
      </c>
      <c r="G3535" t="s">
        <v>44033</v>
      </c>
      <c r="H3535">
        <v>107</v>
      </c>
      <c r="I3535" t="s">
        <v>5685</v>
      </c>
      <c r="J3535" t="s">
        <v>26</v>
      </c>
      <c r="K3535" t="s">
        <v>75</v>
      </c>
      <c r="L3535" t="s">
        <v>1419</v>
      </c>
      <c r="M3535" t="s">
        <v>31572</v>
      </c>
      <c r="N3535" t="s">
        <v>31573</v>
      </c>
      <c r="O3535" t="s">
        <v>31574</v>
      </c>
      <c r="P3535" t="s">
        <v>31575</v>
      </c>
      <c r="Q3535" t="s">
        <v>31576</v>
      </c>
      <c r="R3535" t="s">
        <v>31577</v>
      </c>
      <c r="S3535" t="s">
        <v>31578</v>
      </c>
      <c r="T3535">
        <v>6.3</v>
      </c>
      <c r="U3535">
        <v>50288</v>
      </c>
      <c r="W3535">
        <v>70000000</v>
      </c>
      <c r="X3535"/>
      <c r="Y3535"/>
      <c r="Z3535"/>
      <c r="AA3535"/>
      <c r="AB3535">
        <v>246</v>
      </c>
    </row>
    <row r="3536" spans="1:28" x14ac:dyDescent="0.2">
      <c r="A3536" t="s">
        <v>8418</v>
      </c>
      <c r="B3536" t="s">
        <v>8419</v>
      </c>
      <c r="C3536">
        <v>2004</v>
      </c>
      <c r="D3536" s="1">
        <v>38272</v>
      </c>
      <c r="E3536" t="s">
        <v>1045</v>
      </c>
      <c r="F3536" t="s">
        <v>44032</v>
      </c>
      <c r="G3536" t="s">
        <v>44053</v>
      </c>
      <c r="H3536">
        <v>122</v>
      </c>
      <c r="I3536" t="s">
        <v>8420</v>
      </c>
      <c r="J3536" t="s">
        <v>26</v>
      </c>
      <c r="K3536" t="s">
        <v>944</v>
      </c>
      <c r="L3536" t="s">
        <v>3160</v>
      </c>
      <c r="M3536" t="s">
        <v>5254</v>
      </c>
      <c r="N3536" t="s">
        <v>8421</v>
      </c>
      <c r="O3536" t="s">
        <v>8422</v>
      </c>
      <c r="P3536" t="s">
        <v>8423</v>
      </c>
      <c r="Q3536" t="s">
        <v>8423</v>
      </c>
      <c r="R3536" t="s">
        <v>8424</v>
      </c>
      <c r="S3536" t="s">
        <v>8425</v>
      </c>
      <c r="T3536">
        <v>6.1</v>
      </c>
      <c r="U3536">
        <v>19701</v>
      </c>
      <c r="V3536" s="12">
        <f>W3536*1.37009528851244</f>
        <v>9590667.0195870809</v>
      </c>
      <c r="W3536" s="3">
        <v>7000000</v>
      </c>
      <c r="X3536" s="13">
        <f>Y3536*1.37009528851244</f>
        <v>9050290.4770354647</v>
      </c>
      <c r="Y3536" s="3">
        <v>6605592</v>
      </c>
      <c r="Z3536" s="13">
        <f>AA3536*1.37009528851244</f>
        <v>33863877.992800415</v>
      </c>
      <c r="AA3536" s="3">
        <v>24716440</v>
      </c>
      <c r="AB3536">
        <v>287</v>
      </c>
    </row>
    <row r="3537" spans="1:28" x14ac:dyDescent="0.2">
      <c r="A3537" t="s">
        <v>13814</v>
      </c>
      <c r="B3537" t="s">
        <v>13815</v>
      </c>
      <c r="C3537">
        <v>2006</v>
      </c>
      <c r="D3537" s="1">
        <v>39088</v>
      </c>
      <c r="E3537" t="s">
        <v>3496</v>
      </c>
      <c r="F3537" t="s">
        <v>44045</v>
      </c>
      <c r="G3537" t="s">
        <v>44042</v>
      </c>
      <c r="H3537">
        <v>93</v>
      </c>
      <c r="I3537" t="s">
        <v>25</v>
      </c>
      <c r="J3537" t="s">
        <v>26</v>
      </c>
      <c r="K3537" t="s">
        <v>4428</v>
      </c>
      <c r="M3537" t="s">
        <v>1688</v>
      </c>
      <c r="N3537" t="s">
        <v>13816</v>
      </c>
      <c r="O3537" t="s">
        <v>13817</v>
      </c>
      <c r="P3537" t="s">
        <v>13818</v>
      </c>
      <c r="Q3537" t="s">
        <v>13819</v>
      </c>
      <c r="R3537" t="s">
        <v>13820</v>
      </c>
      <c r="S3537" t="s">
        <v>13821</v>
      </c>
      <c r="T3537">
        <v>5.4</v>
      </c>
      <c r="U3537">
        <v>35564</v>
      </c>
      <c r="V3537" s="12">
        <f>W3537*1.28378472222222</f>
        <v>12837847.222222202</v>
      </c>
      <c r="W3537" s="3">
        <v>10000000</v>
      </c>
      <c r="X3537" s="13">
        <f>Y3537*1.28378472222222</f>
        <v>9022133.4870138746</v>
      </c>
      <c r="Y3537" s="3">
        <v>7027762</v>
      </c>
      <c r="Z3537" s="13">
        <f>AA3537*1.28378472222222</f>
        <v>18944185.942673579</v>
      </c>
      <c r="AA3537" s="3">
        <v>14756513</v>
      </c>
      <c r="AB3537">
        <v>235</v>
      </c>
    </row>
    <row r="3538" spans="1:28" hidden="1" x14ac:dyDescent="0.2">
      <c r="A3538" t="s">
        <v>31593</v>
      </c>
      <c r="B3538" t="s">
        <v>31594</v>
      </c>
      <c r="C3538">
        <v>2016</v>
      </c>
      <c r="D3538" t="s">
        <v>31595</v>
      </c>
      <c r="E3538" t="s">
        <v>1045</v>
      </c>
      <c r="F3538" t="s">
        <v>44044</v>
      </c>
      <c r="H3538">
        <v>91</v>
      </c>
      <c r="I3538" t="s">
        <v>495</v>
      </c>
      <c r="J3538" t="s">
        <v>26</v>
      </c>
      <c r="K3538" t="s">
        <v>27</v>
      </c>
      <c r="M3538" t="s">
        <v>31596</v>
      </c>
      <c r="N3538" t="s">
        <v>31597</v>
      </c>
      <c r="O3538" t="s">
        <v>31598</v>
      </c>
      <c r="P3538" t="s">
        <v>31599</v>
      </c>
      <c r="Q3538" t="s">
        <v>31600</v>
      </c>
      <c r="R3538" t="s">
        <v>31601</v>
      </c>
      <c r="S3538" t="s">
        <v>31602</v>
      </c>
      <c r="T3538">
        <v>5.4</v>
      </c>
      <c r="U3538">
        <v>11629</v>
      </c>
      <c r="W3538"/>
      <c r="X3538"/>
      <c r="Y3538">
        <v>4772155</v>
      </c>
      <c r="Z3538"/>
      <c r="AA3538">
        <v>39219109</v>
      </c>
      <c r="AB3538">
        <v>88</v>
      </c>
    </row>
    <row r="3539" spans="1:28" hidden="1" x14ac:dyDescent="0.2">
      <c r="A3539" t="s">
        <v>31603</v>
      </c>
      <c r="B3539" t="s">
        <v>31604</v>
      </c>
      <c r="C3539">
        <v>2013</v>
      </c>
      <c r="D3539" s="1">
        <v>41525</v>
      </c>
      <c r="E3539" t="s">
        <v>16512</v>
      </c>
      <c r="F3539" t="s">
        <v>44038</v>
      </c>
      <c r="H3539">
        <v>141</v>
      </c>
      <c r="I3539" t="s">
        <v>943</v>
      </c>
      <c r="J3539" t="s">
        <v>944</v>
      </c>
      <c r="K3539" t="s">
        <v>2402</v>
      </c>
      <c r="L3539" t="s">
        <v>26</v>
      </c>
      <c r="M3539" t="s">
        <v>15904</v>
      </c>
      <c r="N3539" t="s">
        <v>31605</v>
      </c>
      <c r="O3539" t="s">
        <v>31606</v>
      </c>
      <c r="P3539" t="s">
        <v>31607</v>
      </c>
      <c r="Q3539" t="s">
        <v>31608</v>
      </c>
      <c r="R3539" t="s">
        <v>31609</v>
      </c>
      <c r="S3539" t="s">
        <v>31610</v>
      </c>
      <c r="T3539">
        <v>6</v>
      </c>
      <c r="U3539">
        <v>47846</v>
      </c>
      <c r="W3539"/>
      <c r="X3539"/>
      <c r="Y3539">
        <v>5307960</v>
      </c>
      <c r="Z3539"/>
      <c r="AA3539">
        <v>10234653</v>
      </c>
      <c r="AB3539">
        <v>254</v>
      </c>
    </row>
    <row r="3540" spans="1:28" x14ac:dyDescent="0.2">
      <c r="A3540" t="s">
        <v>14732</v>
      </c>
      <c r="B3540" t="s">
        <v>14733</v>
      </c>
      <c r="C3540">
        <v>2006</v>
      </c>
      <c r="D3540" t="s">
        <v>11408</v>
      </c>
      <c r="E3540" t="s">
        <v>176</v>
      </c>
      <c r="F3540" t="s">
        <v>44046</v>
      </c>
      <c r="G3540" t="s">
        <v>44042</v>
      </c>
      <c r="H3540">
        <v>102</v>
      </c>
      <c r="I3540" t="s">
        <v>97</v>
      </c>
      <c r="J3540" t="s">
        <v>26</v>
      </c>
      <c r="M3540" t="s">
        <v>668</v>
      </c>
      <c r="N3540" t="s">
        <v>14734</v>
      </c>
      <c r="O3540" t="s">
        <v>14735</v>
      </c>
      <c r="P3540" t="s">
        <v>3083</v>
      </c>
      <c r="Q3540" t="s">
        <v>14736</v>
      </c>
      <c r="R3540" t="s">
        <v>14737</v>
      </c>
      <c r="S3540" t="s">
        <v>14738</v>
      </c>
      <c r="T3540">
        <v>6.1</v>
      </c>
      <c r="U3540">
        <v>32485</v>
      </c>
      <c r="V3540" s="12">
        <f>W3540*1.28378472222222</f>
        <v>5135138.8888888806</v>
      </c>
      <c r="W3540" s="3">
        <v>4000000</v>
      </c>
      <c r="X3540" s="13">
        <f>Y3540*1.28378472222222</f>
        <v>9019627.5392360967</v>
      </c>
      <c r="Y3540" s="3">
        <v>7025810</v>
      </c>
      <c r="Z3540" s="13">
        <f>AA3540*1.28378472222222</f>
        <v>10393082.056736093</v>
      </c>
      <c r="AA3540" s="3">
        <v>8095658</v>
      </c>
      <c r="AB3540">
        <v>346</v>
      </c>
    </row>
    <row r="3541" spans="1:28" x14ac:dyDescent="0.2">
      <c r="A3541" t="s">
        <v>12985</v>
      </c>
      <c r="B3541" t="s">
        <v>12986</v>
      </c>
      <c r="C3541">
        <v>2006</v>
      </c>
      <c r="D3541" s="1">
        <v>39116</v>
      </c>
      <c r="E3541" t="s">
        <v>1045</v>
      </c>
      <c r="F3541" t="s">
        <v>44032</v>
      </c>
      <c r="H3541">
        <v>116</v>
      </c>
      <c r="I3541" t="s">
        <v>25</v>
      </c>
      <c r="J3541" t="s">
        <v>26</v>
      </c>
      <c r="M3541" t="s">
        <v>12987</v>
      </c>
      <c r="N3541" t="s">
        <v>12988</v>
      </c>
      <c r="O3541" t="s">
        <v>12989</v>
      </c>
      <c r="P3541" t="s">
        <v>12990</v>
      </c>
      <c r="Q3541" t="s">
        <v>12991</v>
      </c>
      <c r="R3541" t="s">
        <v>12992</v>
      </c>
      <c r="S3541" t="s">
        <v>12993</v>
      </c>
      <c r="T3541">
        <v>6.2</v>
      </c>
      <c r="U3541">
        <v>21739</v>
      </c>
      <c r="V3541" s="12">
        <f>W3541*1.28378472222222</f>
        <v>15405416.66666664</v>
      </c>
      <c r="W3541" s="3">
        <v>12000000</v>
      </c>
      <c r="X3541" s="13">
        <f>Y3541*1.28378472222222</f>
        <v>9015798.009409707</v>
      </c>
      <c r="Y3541" s="3">
        <v>7022827</v>
      </c>
      <c r="Z3541" s="13">
        <f>AA3541*1.28378472222222</f>
        <v>9578057.2042013723</v>
      </c>
      <c r="AA3541" s="3">
        <v>7460797</v>
      </c>
      <c r="AB3541">
        <v>193</v>
      </c>
    </row>
    <row r="3542" spans="1:28" hidden="1" x14ac:dyDescent="0.2">
      <c r="A3542" t="s">
        <v>31630</v>
      </c>
      <c r="B3542" t="s">
        <v>31631</v>
      </c>
      <c r="C3542">
        <v>2012</v>
      </c>
      <c r="D3542" t="s">
        <v>31632</v>
      </c>
      <c r="E3542" t="s">
        <v>176</v>
      </c>
      <c r="H3542">
        <v>90</v>
      </c>
      <c r="I3542" t="s">
        <v>31633</v>
      </c>
      <c r="J3542" t="s">
        <v>26</v>
      </c>
      <c r="M3542" t="s">
        <v>1871</v>
      </c>
      <c r="N3542" t="s">
        <v>1871</v>
      </c>
      <c r="O3542" t="s">
        <v>31634</v>
      </c>
      <c r="P3542" t="s">
        <v>23370</v>
      </c>
      <c r="Q3542" t="s">
        <v>23370</v>
      </c>
      <c r="R3542" t="s">
        <v>31635</v>
      </c>
      <c r="S3542" t="s">
        <v>31636</v>
      </c>
      <c r="T3542">
        <v>6.3</v>
      </c>
      <c r="U3542">
        <v>10294</v>
      </c>
      <c r="W3542"/>
      <c r="X3542"/>
      <c r="Y3542">
        <v>1012973</v>
      </c>
      <c r="Z3542"/>
      <c r="AA3542">
        <v>1674776</v>
      </c>
      <c r="AB3542">
        <v>40</v>
      </c>
    </row>
    <row r="3543" spans="1:28" hidden="1" x14ac:dyDescent="0.2">
      <c r="A3543" t="s">
        <v>31637</v>
      </c>
      <c r="B3543" t="s">
        <v>31638</v>
      </c>
      <c r="C3543">
        <v>2015</v>
      </c>
      <c r="D3543" s="1">
        <v>42319</v>
      </c>
      <c r="E3543" t="s">
        <v>1045</v>
      </c>
      <c r="F3543" t="s">
        <v>44032</v>
      </c>
      <c r="G3543" t="s">
        <v>44034</v>
      </c>
      <c r="H3543">
        <v>91</v>
      </c>
      <c r="I3543" t="s">
        <v>433</v>
      </c>
      <c r="J3543" t="s">
        <v>26</v>
      </c>
      <c r="M3543" t="s">
        <v>23192</v>
      </c>
      <c r="N3543" t="s">
        <v>31639</v>
      </c>
      <c r="O3543" t="s">
        <v>31640</v>
      </c>
      <c r="P3543" t="s">
        <v>31641</v>
      </c>
      <c r="Q3543" t="s">
        <v>31642</v>
      </c>
      <c r="R3543" t="s">
        <v>31643</v>
      </c>
      <c r="S3543" t="s">
        <v>31644</v>
      </c>
      <c r="T3543">
        <v>6.6</v>
      </c>
      <c r="U3543">
        <v>33484</v>
      </c>
      <c r="W3543">
        <v>4500000</v>
      </c>
      <c r="X3543"/>
      <c r="Y3543"/>
      <c r="Z3543"/>
      <c r="AA3543"/>
      <c r="AB3543">
        <v>133</v>
      </c>
    </row>
    <row r="3544" spans="1:28" x14ac:dyDescent="0.2">
      <c r="A3544" t="s">
        <v>32082</v>
      </c>
      <c r="B3544" t="s">
        <v>32083</v>
      </c>
      <c r="C3544">
        <v>2013</v>
      </c>
      <c r="D3544" t="s">
        <v>26115</v>
      </c>
      <c r="E3544" t="s">
        <v>176</v>
      </c>
      <c r="F3544" t="s">
        <v>44036</v>
      </c>
      <c r="H3544">
        <v>109</v>
      </c>
      <c r="I3544" t="s">
        <v>32084</v>
      </c>
      <c r="J3544" t="s">
        <v>26</v>
      </c>
      <c r="K3544" t="s">
        <v>2390</v>
      </c>
      <c r="L3544" t="s">
        <v>27</v>
      </c>
      <c r="M3544" t="s">
        <v>2967</v>
      </c>
      <c r="N3544" t="s">
        <v>9861</v>
      </c>
      <c r="O3544" t="s">
        <v>32085</v>
      </c>
      <c r="P3544" t="s">
        <v>4616</v>
      </c>
      <c r="Q3544" t="s">
        <v>9863</v>
      </c>
      <c r="R3544" t="s">
        <v>32086</v>
      </c>
      <c r="S3544" t="s">
        <v>32087</v>
      </c>
      <c r="T3544">
        <v>7.9</v>
      </c>
      <c r="U3544">
        <v>136602</v>
      </c>
      <c r="V3544" s="12">
        <f>W3544*1.11098185502045</f>
        <v>3332945.5650613499</v>
      </c>
      <c r="W3544" s="3">
        <v>3000000</v>
      </c>
      <c r="X3544" s="13">
        <f>Y3544*1.11098185502045</f>
        <v>9015203.3572590295</v>
      </c>
      <c r="Y3544" s="3">
        <v>8114627</v>
      </c>
      <c r="Z3544" s="13">
        <f>AA3544*1.11098185502045</f>
        <v>23324672.980541382</v>
      </c>
      <c r="AA3544" s="3">
        <v>20994648</v>
      </c>
      <c r="AB3544">
        <v>323</v>
      </c>
    </row>
    <row r="3545" spans="1:28" x14ac:dyDescent="0.2">
      <c r="A3545" t="s">
        <v>21054</v>
      </c>
      <c r="B3545" t="s">
        <v>21055</v>
      </c>
      <c r="C3545">
        <v>2009</v>
      </c>
      <c r="D3545" s="1">
        <v>40066</v>
      </c>
      <c r="E3545" t="s">
        <v>44035</v>
      </c>
      <c r="F3545" t="s">
        <v>44038</v>
      </c>
      <c r="G3545" t="s">
        <v>44032</v>
      </c>
      <c r="H3545">
        <v>120</v>
      </c>
      <c r="I3545" t="s">
        <v>25</v>
      </c>
      <c r="J3545" t="s">
        <v>26</v>
      </c>
      <c r="M3545" t="s">
        <v>1466</v>
      </c>
      <c r="N3545" t="s">
        <v>21056</v>
      </c>
      <c r="O3545" t="s">
        <v>21057</v>
      </c>
      <c r="P3545" t="s">
        <v>21058</v>
      </c>
      <c r="Q3545" t="s">
        <v>21059</v>
      </c>
      <c r="R3545" t="s">
        <v>21060</v>
      </c>
      <c r="S3545" t="s">
        <v>21061</v>
      </c>
      <c r="T3545">
        <v>6.7</v>
      </c>
      <c r="U3545">
        <v>28045</v>
      </c>
      <c r="V3545" s="12">
        <f>W3545*1.20636999678377</f>
        <v>36191099.903513096</v>
      </c>
      <c r="W3545" s="3">
        <v>30000000</v>
      </c>
      <c r="X3545" s="13">
        <f>Y3545*1.20636999678377</f>
        <v>8999766.2754862681</v>
      </c>
      <c r="Y3545" s="3">
        <v>7460204</v>
      </c>
      <c r="Z3545" s="13">
        <f>AA3545*1.20636999678377</f>
        <v>12034429.812605735</v>
      </c>
      <c r="AA3545" s="3">
        <v>9975737</v>
      </c>
      <c r="AB3545">
        <v>77</v>
      </c>
    </row>
    <row r="3546" spans="1:28" x14ac:dyDescent="0.2">
      <c r="A3546" t="s">
        <v>10427</v>
      </c>
      <c r="B3546" t="s">
        <v>10428</v>
      </c>
      <c r="C3546">
        <v>2004</v>
      </c>
      <c r="D3546" t="s">
        <v>3206</v>
      </c>
      <c r="E3546" t="s">
        <v>44041</v>
      </c>
      <c r="F3546" t="s">
        <v>44032</v>
      </c>
      <c r="H3546">
        <v>101</v>
      </c>
      <c r="I3546" t="s">
        <v>10429</v>
      </c>
      <c r="J3546" t="s">
        <v>308</v>
      </c>
      <c r="K3546" t="s">
        <v>26</v>
      </c>
      <c r="M3546" t="s">
        <v>10430</v>
      </c>
      <c r="N3546" t="s">
        <v>10430</v>
      </c>
      <c r="O3546" t="s">
        <v>10431</v>
      </c>
      <c r="P3546" t="s">
        <v>10432</v>
      </c>
      <c r="Q3546" t="s">
        <v>10432</v>
      </c>
      <c r="R3546" t="s">
        <v>10433</v>
      </c>
      <c r="S3546" t="s">
        <v>10434</v>
      </c>
      <c r="T3546">
        <v>7.4</v>
      </c>
      <c r="U3546">
        <v>33667</v>
      </c>
      <c r="V3546" s="12">
        <f>W3546*1.37009528851244</f>
        <v>4110285.8655373198</v>
      </c>
      <c r="W3546" s="3">
        <v>3000000</v>
      </c>
      <c r="X3546" s="13">
        <f>Y3546*1.37009528851244</f>
        <v>8946207.0781577528</v>
      </c>
      <c r="Y3546" s="3">
        <v>6529624</v>
      </c>
      <c r="Z3546" s="13">
        <f>AA3546*1.37009528851244</f>
        <v>17255843.223557431</v>
      </c>
      <c r="AA3546" s="3">
        <v>12594630</v>
      </c>
      <c r="AB3546">
        <v>179</v>
      </c>
    </row>
    <row r="3547" spans="1:28" hidden="1" x14ac:dyDescent="0.2">
      <c r="A3547" t="s">
        <v>31665</v>
      </c>
      <c r="B3547" t="s">
        <v>31666</v>
      </c>
      <c r="C3547">
        <v>2014</v>
      </c>
      <c r="D3547" s="1">
        <v>42190</v>
      </c>
      <c r="E3547" t="s">
        <v>1045</v>
      </c>
      <c r="F3547" t="s">
        <v>44032</v>
      </c>
      <c r="H3547">
        <v>120</v>
      </c>
      <c r="I3547" t="s">
        <v>31667</v>
      </c>
      <c r="J3547" t="s">
        <v>4779</v>
      </c>
      <c r="K3547" t="s">
        <v>64</v>
      </c>
      <c r="L3547" t="s">
        <v>74</v>
      </c>
      <c r="M3547" t="s">
        <v>31668</v>
      </c>
      <c r="N3547" t="s">
        <v>31668</v>
      </c>
      <c r="O3547" t="s">
        <v>31669</v>
      </c>
      <c r="P3547" t="s">
        <v>31670</v>
      </c>
      <c r="Q3547" t="s">
        <v>31671</v>
      </c>
      <c r="R3547" t="s">
        <v>31672</v>
      </c>
      <c r="S3547" t="s">
        <v>31673</v>
      </c>
      <c r="T3547">
        <v>7.3</v>
      </c>
      <c r="U3547">
        <v>47574</v>
      </c>
      <c r="W3547"/>
      <c r="X3547"/>
      <c r="Y3547">
        <v>1359497</v>
      </c>
      <c r="Z3547"/>
      <c r="AA3547">
        <v>4094339</v>
      </c>
      <c r="AB3547">
        <v>133</v>
      </c>
    </row>
    <row r="3548" spans="1:28" hidden="1" x14ac:dyDescent="0.2">
      <c r="A3548" t="s">
        <v>31674</v>
      </c>
      <c r="B3548" t="s">
        <v>31675</v>
      </c>
      <c r="C3548">
        <v>2015</v>
      </c>
      <c r="D3548" t="s">
        <v>31676</v>
      </c>
      <c r="E3548" t="s">
        <v>3496</v>
      </c>
      <c r="F3548" t="s">
        <v>44042</v>
      </c>
      <c r="H3548">
        <v>84</v>
      </c>
      <c r="I3548" t="s">
        <v>177</v>
      </c>
      <c r="J3548" t="s">
        <v>26</v>
      </c>
      <c r="M3548" t="s">
        <v>31677</v>
      </c>
      <c r="N3548" t="s">
        <v>31678</v>
      </c>
      <c r="O3548" t="s">
        <v>31679</v>
      </c>
      <c r="P3548" t="s">
        <v>11373</v>
      </c>
      <c r="Q3548" t="s">
        <v>31680</v>
      </c>
      <c r="R3548" t="s">
        <v>31681</v>
      </c>
      <c r="S3548" t="s">
        <v>31682</v>
      </c>
      <c r="T3548">
        <v>4.7</v>
      </c>
      <c r="U3548">
        <v>14025</v>
      </c>
      <c r="W3548">
        <v>8000000</v>
      </c>
      <c r="X3548"/>
      <c r="Y3548"/>
      <c r="Z3548"/>
      <c r="AA3548">
        <v>33411</v>
      </c>
      <c r="AB3548">
        <v>169</v>
      </c>
    </row>
    <row r="3549" spans="1:28" x14ac:dyDescent="0.2">
      <c r="A3549" t="s">
        <v>7816</v>
      </c>
      <c r="B3549" t="s">
        <v>7817</v>
      </c>
      <c r="C3549">
        <v>2004</v>
      </c>
      <c r="D3549" s="1">
        <v>38658</v>
      </c>
      <c r="E3549" t="s">
        <v>176</v>
      </c>
      <c r="F3549" t="s">
        <v>44045</v>
      </c>
      <c r="G3549" t="s">
        <v>44036</v>
      </c>
      <c r="H3549">
        <v>133</v>
      </c>
      <c r="I3549" t="s">
        <v>63</v>
      </c>
      <c r="J3549" t="s">
        <v>27</v>
      </c>
      <c r="K3549" t="s">
        <v>307</v>
      </c>
      <c r="L3549" t="s">
        <v>7818</v>
      </c>
      <c r="M3549" t="s">
        <v>2039</v>
      </c>
      <c r="N3549" t="s">
        <v>7819</v>
      </c>
      <c r="O3549" t="s">
        <v>7820</v>
      </c>
      <c r="P3549" t="s">
        <v>2042</v>
      </c>
      <c r="Q3549" t="s">
        <v>7821</v>
      </c>
      <c r="R3549" t="s">
        <v>7822</v>
      </c>
      <c r="S3549" t="s">
        <v>7823</v>
      </c>
      <c r="T3549">
        <v>7.6</v>
      </c>
      <c r="U3549">
        <v>70209</v>
      </c>
      <c r="V3549" s="12">
        <f>W3549*1.37009528851244</f>
        <v>77547393.329804108</v>
      </c>
      <c r="W3549" s="3">
        <v>56600000</v>
      </c>
      <c r="X3549" s="13">
        <f>Y3549*1.37009528851244</f>
        <v>8939034.6293223891</v>
      </c>
      <c r="Y3549" s="3">
        <v>6524389</v>
      </c>
      <c r="Z3549" s="13">
        <f>AA3549*1.37009528851244</f>
        <v>95118028.276754871</v>
      </c>
      <c r="AA3549" s="3">
        <v>69424389</v>
      </c>
      <c r="AB3549">
        <v>249</v>
      </c>
    </row>
    <row r="3550" spans="1:28" x14ac:dyDescent="0.2">
      <c r="A3550" t="s">
        <v>28863</v>
      </c>
      <c r="B3550" t="s">
        <v>28864</v>
      </c>
      <c r="C3550">
        <v>2012</v>
      </c>
      <c r="D3550" t="s">
        <v>25359</v>
      </c>
      <c r="E3550" t="s">
        <v>176</v>
      </c>
      <c r="F3550" t="s">
        <v>44042</v>
      </c>
      <c r="H3550">
        <v>107</v>
      </c>
      <c r="I3550" t="s">
        <v>28865</v>
      </c>
      <c r="J3550" t="s">
        <v>26</v>
      </c>
      <c r="M3550" t="s">
        <v>28866</v>
      </c>
      <c r="N3550" t="s">
        <v>28866</v>
      </c>
      <c r="O3550" t="s">
        <v>28867</v>
      </c>
      <c r="P3550" t="s">
        <v>1039</v>
      </c>
      <c r="Q3550" t="s">
        <v>28868</v>
      </c>
      <c r="R3550" t="s">
        <v>28869</v>
      </c>
      <c r="S3550" t="s">
        <v>28870</v>
      </c>
      <c r="T3550">
        <v>6.6</v>
      </c>
      <c r="U3550">
        <v>49127</v>
      </c>
      <c r="V3550" s="12">
        <f>W3550*1.12725506764114</f>
        <v>13527060.81169368</v>
      </c>
      <c r="W3550" s="3">
        <v>12000000</v>
      </c>
      <c r="X3550" s="13">
        <f>Y3550*1.12725506764114</f>
        <v>8927379.9250590131</v>
      </c>
      <c r="Y3550" s="3">
        <v>7919574</v>
      </c>
      <c r="Z3550" s="13">
        <f>AA3550*1.12725506764114</f>
        <v>40000709.201529637</v>
      </c>
      <c r="AA3550" s="3">
        <v>35485056</v>
      </c>
      <c r="AB3550">
        <v>173</v>
      </c>
    </row>
    <row r="3551" spans="1:28" x14ac:dyDescent="0.2">
      <c r="A3551" t="s">
        <v>3530</v>
      </c>
      <c r="B3551" t="s">
        <v>3531</v>
      </c>
      <c r="C3551">
        <v>2002</v>
      </c>
      <c r="D3551" t="s">
        <v>3532</v>
      </c>
      <c r="E3551" t="s">
        <v>44043</v>
      </c>
      <c r="F3551" t="s">
        <v>44051</v>
      </c>
      <c r="G3551" t="s">
        <v>44032</v>
      </c>
      <c r="H3551">
        <v>94</v>
      </c>
      <c r="I3551" t="s">
        <v>1831</v>
      </c>
      <c r="J3551" t="s">
        <v>26</v>
      </c>
      <c r="K3551" t="s">
        <v>3533</v>
      </c>
      <c r="M3551" t="s">
        <v>3534</v>
      </c>
      <c r="N3551" t="s">
        <v>3535</v>
      </c>
      <c r="O3551" t="s">
        <v>3536</v>
      </c>
      <c r="P3551" t="s">
        <v>3537</v>
      </c>
      <c r="Q3551" t="s">
        <v>3538</v>
      </c>
      <c r="R3551" t="s">
        <v>3539</v>
      </c>
      <c r="S3551" t="s">
        <v>3540</v>
      </c>
      <c r="T3551">
        <v>7.4</v>
      </c>
      <c r="U3551">
        <v>27104</v>
      </c>
      <c r="V3551" s="12">
        <f>W3551*1.43863813229572</f>
        <v>8631828.7937743198</v>
      </c>
      <c r="W3551" s="3">
        <v>6000000</v>
      </c>
      <c r="X3551" s="13">
        <f>Y3551*1.43863813229572</f>
        <v>8918980.9649805464</v>
      </c>
      <c r="Y3551" s="3">
        <v>6199600</v>
      </c>
      <c r="Z3551" s="13">
        <f>AA3551*1.43863813229572</f>
        <v>23330985.871712066</v>
      </c>
      <c r="AA3551" s="3">
        <v>16217411</v>
      </c>
      <c r="AB3551">
        <v>254</v>
      </c>
    </row>
    <row r="3552" spans="1:28" x14ac:dyDescent="0.2">
      <c r="A3552" t="s">
        <v>30782</v>
      </c>
      <c r="B3552" t="s">
        <v>30783</v>
      </c>
      <c r="C3552">
        <v>2013</v>
      </c>
      <c r="D3552" s="1">
        <v>41466</v>
      </c>
      <c r="E3552" t="s">
        <v>16512</v>
      </c>
      <c r="F3552" t="s">
        <v>44044</v>
      </c>
      <c r="G3552" t="s">
        <v>44042</v>
      </c>
      <c r="H3552">
        <v>107</v>
      </c>
      <c r="I3552" t="s">
        <v>9408</v>
      </c>
      <c r="J3552" t="s">
        <v>26</v>
      </c>
      <c r="K3552" t="s">
        <v>308</v>
      </c>
      <c r="M3552" t="s">
        <v>2463</v>
      </c>
      <c r="N3552" t="s">
        <v>30784</v>
      </c>
      <c r="O3552" t="s">
        <v>30785</v>
      </c>
      <c r="P3552" t="s">
        <v>19244</v>
      </c>
      <c r="Q3552" t="s">
        <v>30786</v>
      </c>
      <c r="R3552" t="s">
        <v>30787</v>
      </c>
      <c r="S3552" t="s">
        <v>30788</v>
      </c>
      <c r="T3552">
        <v>5.6</v>
      </c>
      <c r="U3552">
        <v>73365</v>
      </c>
      <c r="V3552" s="12">
        <f>W3552*1.11098185502045</f>
        <v>22219637.100409001</v>
      </c>
      <c r="W3552" s="3">
        <v>20000000</v>
      </c>
      <c r="X3552" s="13">
        <f>Y3552*1.11098185502045</f>
        <v>8896921.5630824212</v>
      </c>
      <c r="Y3552" s="3">
        <v>8008161</v>
      </c>
      <c r="Z3552" s="13">
        <f>AA3552*1.11098185502045</f>
        <v>19438649.540558908</v>
      </c>
      <c r="AA3552" s="3">
        <v>17496820</v>
      </c>
      <c r="AB3552">
        <v>185</v>
      </c>
    </row>
    <row r="3553" spans="1:28" hidden="1" x14ac:dyDescent="0.2">
      <c r="A3553" t="s">
        <v>31715</v>
      </c>
      <c r="B3553" t="s">
        <v>31716</v>
      </c>
      <c r="C3553">
        <v>2015</v>
      </c>
      <c r="D3553" t="s">
        <v>31717</v>
      </c>
      <c r="E3553" t="s">
        <v>3496</v>
      </c>
      <c r="F3553" t="s">
        <v>44033</v>
      </c>
      <c r="G3553" t="s">
        <v>44042</v>
      </c>
      <c r="H3553">
        <v>84</v>
      </c>
      <c r="I3553" t="s">
        <v>25</v>
      </c>
      <c r="J3553" t="s">
        <v>26</v>
      </c>
      <c r="M3553" t="s">
        <v>31718</v>
      </c>
      <c r="N3553" t="s">
        <v>31718</v>
      </c>
      <c r="O3553" t="s">
        <v>31719</v>
      </c>
      <c r="P3553" t="s">
        <v>18580</v>
      </c>
      <c r="Q3553" t="s">
        <v>18580</v>
      </c>
      <c r="R3553" t="s">
        <v>31720</v>
      </c>
      <c r="S3553" t="s">
        <v>31721</v>
      </c>
      <c r="T3553">
        <v>6.4</v>
      </c>
      <c r="U3553">
        <v>19176</v>
      </c>
      <c r="W3553"/>
      <c r="X3553"/>
      <c r="Y3553"/>
      <c r="Z3553"/>
      <c r="AA3553"/>
      <c r="AB3553">
        <v>111</v>
      </c>
    </row>
    <row r="3554" spans="1:28" x14ac:dyDescent="0.2">
      <c r="A3554" t="s">
        <v>6482</v>
      </c>
      <c r="B3554" t="s">
        <v>6483</v>
      </c>
      <c r="C3554">
        <v>2004</v>
      </c>
      <c r="D3554" t="s">
        <v>6354</v>
      </c>
      <c r="E3554" t="s">
        <v>1045</v>
      </c>
      <c r="F3554" t="s">
        <v>44044</v>
      </c>
      <c r="H3554">
        <v>88</v>
      </c>
      <c r="I3554" t="s">
        <v>25</v>
      </c>
      <c r="J3554" t="s">
        <v>26</v>
      </c>
      <c r="M3554" t="s">
        <v>6484</v>
      </c>
      <c r="N3554" t="s">
        <v>6485</v>
      </c>
      <c r="O3554" t="s">
        <v>6486</v>
      </c>
      <c r="P3554" t="s">
        <v>591</v>
      </c>
      <c r="Q3554" t="s">
        <v>6487</v>
      </c>
      <c r="R3554" t="s">
        <v>6488</v>
      </c>
      <c r="S3554" t="s">
        <v>6489</v>
      </c>
      <c r="T3554">
        <v>4.9000000000000004</v>
      </c>
      <c r="U3554">
        <v>17522</v>
      </c>
      <c r="V3554" s="12">
        <f>W3554*1.37009528851244</f>
        <v>68504764.425622001</v>
      </c>
      <c r="W3554" s="3">
        <v>50000000</v>
      </c>
      <c r="X3554" s="13">
        <f>Y3554*1.37009528851244</f>
        <v>8891200.4925145544</v>
      </c>
      <c r="Y3554" s="3">
        <v>6489476</v>
      </c>
      <c r="Z3554" s="13">
        <f>AA3554*1.37009528851244</f>
        <v>9328362.2766013741</v>
      </c>
      <c r="AA3554" s="3">
        <v>6808550</v>
      </c>
      <c r="AB3554">
        <v>98</v>
      </c>
    </row>
    <row r="3555" spans="1:28" hidden="1" x14ac:dyDescent="0.2">
      <c r="A3555" t="s">
        <v>31731</v>
      </c>
      <c r="B3555" t="s">
        <v>31732</v>
      </c>
      <c r="C3555">
        <v>2014</v>
      </c>
      <c r="D3555" s="1">
        <v>42221</v>
      </c>
      <c r="E3555" t="s">
        <v>1045</v>
      </c>
      <c r="F3555" t="s">
        <v>44036</v>
      </c>
      <c r="H3555">
        <v>94</v>
      </c>
      <c r="I3555" t="s">
        <v>25</v>
      </c>
      <c r="J3555" t="s">
        <v>26</v>
      </c>
      <c r="K3555" t="s">
        <v>3179</v>
      </c>
      <c r="M3555" t="s">
        <v>31733</v>
      </c>
      <c r="N3555" t="s">
        <v>31734</v>
      </c>
      <c r="O3555" t="s">
        <v>31735</v>
      </c>
      <c r="P3555" t="s">
        <v>13116</v>
      </c>
      <c r="Q3555" t="s">
        <v>31736</v>
      </c>
      <c r="R3555" t="s">
        <v>31737</v>
      </c>
      <c r="S3555" t="s">
        <v>31738</v>
      </c>
      <c r="T3555">
        <v>6</v>
      </c>
      <c r="U3555">
        <v>25241</v>
      </c>
      <c r="W3555"/>
      <c r="X3555"/>
      <c r="Y3555"/>
      <c r="Z3555"/>
      <c r="AA3555">
        <v>1323415</v>
      </c>
      <c r="AB3555">
        <v>49</v>
      </c>
    </row>
    <row r="3556" spans="1:28" x14ac:dyDescent="0.2">
      <c r="A3556" t="s">
        <v>39401</v>
      </c>
      <c r="B3556" t="s">
        <v>39402</v>
      </c>
      <c r="C3556">
        <v>2016</v>
      </c>
      <c r="D3556" t="s">
        <v>34308</v>
      </c>
      <c r="E3556" t="s">
        <v>16512</v>
      </c>
      <c r="F3556" t="s">
        <v>44031</v>
      </c>
      <c r="G3556" t="s">
        <v>44032</v>
      </c>
      <c r="H3556">
        <v>133</v>
      </c>
      <c r="I3556" t="s">
        <v>2413</v>
      </c>
      <c r="J3556" t="s">
        <v>26</v>
      </c>
      <c r="K3556" t="s">
        <v>4487</v>
      </c>
      <c r="L3556" t="s">
        <v>307</v>
      </c>
      <c r="M3556" t="s">
        <v>10517</v>
      </c>
      <c r="N3556" t="s">
        <v>39403</v>
      </c>
      <c r="O3556" t="s">
        <v>39404</v>
      </c>
      <c r="P3556" t="s">
        <v>27205</v>
      </c>
      <c r="Q3556" t="s">
        <v>39405</v>
      </c>
      <c r="R3556" t="s">
        <v>39406</v>
      </c>
      <c r="S3556" t="s">
        <v>39407</v>
      </c>
      <c r="T3556">
        <v>6</v>
      </c>
      <c r="U3556">
        <v>167369</v>
      </c>
      <c r="V3556" s="12">
        <f>W3556*1.07834771485832</f>
        <v>97051294.337248802</v>
      </c>
      <c r="W3556" s="3">
        <v>90000000</v>
      </c>
      <c r="X3556" s="13">
        <f>Y3556*1.07834771485832</f>
        <v>8868642.1711367033</v>
      </c>
      <c r="Y3556" s="3">
        <v>8224288</v>
      </c>
      <c r="Z3556" s="13">
        <f>AA3556*1.07834771485832</f>
        <v>13424001.317611612</v>
      </c>
      <c r="AA3556" s="3">
        <v>12448676</v>
      </c>
      <c r="AB3556">
        <v>765</v>
      </c>
    </row>
    <row r="3557" spans="1:28" x14ac:dyDescent="0.2">
      <c r="A3557" t="s">
        <v>29117</v>
      </c>
      <c r="B3557" t="s">
        <v>29118</v>
      </c>
      <c r="C3557">
        <v>2014</v>
      </c>
      <c r="D3557" t="s">
        <v>29119</v>
      </c>
      <c r="E3557" t="s">
        <v>1045</v>
      </c>
      <c r="F3557" t="s">
        <v>44044</v>
      </c>
      <c r="G3557" t="s">
        <v>44032</v>
      </c>
      <c r="H3557">
        <v>148</v>
      </c>
      <c r="I3557" t="s">
        <v>25</v>
      </c>
      <c r="J3557" t="s">
        <v>26</v>
      </c>
      <c r="K3557" t="s">
        <v>934</v>
      </c>
      <c r="M3557" t="s">
        <v>4478</v>
      </c>
      <c r="N3557" t="s">
        <v>29120</v>
      </c>
      <c r="O3557" t="s">
        <v>29121</v>
      </c>
      <c r="P3557" t="s">
        <v>29122</v>
      </c>
      <c r="Q3557" t="s">
        <v>29123</v>
      </c>
      <c r="R3557" t="s">
        <v>29124</v>
      </c>
      <c r="S3557" t="s">
        <v>29125</v>
      </c>
      <c r="T3557">
        <v>6.7</v>
      </c>
      <c r="U3557">
        <v>92362</v>
      </c>
      <c r="V3557" s="12">
        <f>W3557*1.09324733035956</f>
        <v>21864946.607191201</v>
      </c>
      <c r="W3557" s="3">
        <v>20000000</v>
      </c>
      <c r="X3557" s="13">
        <f>Y3557*1.09324733035956</f>
        <v>8867301.7653631326</v>
      </c>
      <c r="Y3557" s="3">
        <v>8110975</v>
      </c>
      <c r="Z3557" s="13">
        <f>AA3557*1.09324733035956</f>
        <v>16082734.145736229</v>
      </c>
      <c r="AA3557" s="3">
        <v>14710975</v>
      </c>
      <c r="AB3557">
        <v>301</v>
      </c>
    </row>
    <row r="3558" spans="1:28" hidden="1" x14ac:dyDescent="0.2">
      <c r="A3558" t="s">
        <v>31755</v>
      </c>
      <c r="B3558" t="s">
        <v>31756</v>
      </c>
      <c r="C3558">
        <v>2012</v>
      </c>
      <c r="D3558" t="s">
        <v>31757</v>
      </c>
      <c r="E3558" t="s">
        <v>44037</v>
      </c>
      <c r="F3558" t="s">
        <v>44032</v>
      </c>
      <c r="G3558" t="s">
        <v>44040</v>
      </c>
      <c r="H3558">
        <v>117</v>
      </c>
      <c r="I3558" t="s">
        <v>2213</v>
      </c>
      <c r="J3558" t="s">
        <v>934</v>
      </c>
      <c r="M3558" t="s">
        <v>17109</v>
      </c>
      <c r="N3558" t="s">
        <v>31758</v>
      </c>
      <c r="O3558" t="s">
        <v>31759</v>
      </c>
      <c r="P3558" t="s">
        <v>31760</v>
      </c>
      <c r="Q3558" t="s">
        <v>31761</v>
      </c>
      <c r="R3558" t="s">
        <v>31762</v>
      </c>
      <c r="S3558" t="s">
        <v>31763</v>
      </c>
      <c r="T3558">
        <v>8.1</v>
      </c>
      <c r="U3558">
        <v>37177</v>
      </c>
      <c r="W3558"/>
      <c r="X3558"/>
      <c r="Y3558"/>
      <c r="Z3558"/>
      <c r="AA3558">
        <v>54999779</v>
      </c>
      <c r="AB3558">
        <v>97</v>
      </c>
    </row>
    <row r="3559" spans="1:28" x14ac:dyDescent="0.2">
      <c r="A3559" t="s">
        <v>24085</v>
      </c>
      <c r="B3559" t="s">
        <v>24086</v>
      </c>
      <c r="C3559">
        <v>2010</v>
      </c>
      <c r="D3559" t="s">
        <v>24087</v>
      </c>
      <c r="E3559" t="s">
        <v>1045</v>
      </c>
      <c r="F3559" t="s">
        <v>44032</v>
      </c>
      <c r="G3559" t="s">
        <v>44036</v>
      </c>
      <c r="H3559">
        <v>91</v>
      </c>
      <c r="I3559" t="s">
        <v>25</v>
      </c>
      <c r="J3559" t="s">
        <v>26</v>
      </c>
      <c r="M3559" t="s">
        <v>24088</v>
      </c>
      <c r="N3559" t="s">
        <v>24089</v>
      </c>
      <c r="O3559" t="s">
        <v>24090</v>
      </c>
      <c r="P3559" t="s">
        <v>13558</v>
      </c>
      <c r="Q3559" t="s">
        <v>24091</v>
      </c>
      <c r="R3559" t="s">
        <v>24092</v>
      </c>
      <c r="S3559" t="s">
        <v>24093</v>
      </c>
      <c r="T3559">
        <v>6.3</v>
      </c>
      <c r="U3559">
        <v>33406</v>
      </c>
      <c r="V3559" s="12">
        <f>W3559*1.18690152988223</f>
        <v>8308310.7091756109</v>
      </c>
      <c r="W3559" s="3">
        <v>7000000</v>
      </c>
      <c r="X3559" s="13">
        <f>Y3559*1.18690152988223</f>
        <v>8864891.5649924632</v>
      </c>
      <c r="Y3559" s="3">
        <v>7468936</v>
      </c>
      <c r="Z3559" s="13">
        <f>AA3559*1.18690152988223</f>
        <v>11790529.061355779</v>
      </c>
      <c r="AA3559" s="3">
        <v>9933873</v>
      </c>
      <c r="AB3559">
        <v>133</v>
      </c>
    </row>
    <row r="3560" spans="1:28" x14ac:dyDescent="0.2">
      <c r="A3560" t="s">
        <v>5499</v>
      </c>
      <c r="B3560" t="s">
        <v>5500</v>
      </c>
      <c r="C3560">
        <v>2007</v>
      </c>
      <c r="D3560" t="s">
        <v>5501</v>
      </c>
      <c r="E3560" t="s">
        <v>44041</v>
      </c>
      <c r="F3560" t="s">
        <v>44032</v>
      </c>
      <c r="G3560" t="s">
        <v>44042</v>
      </c>
      <c r="H3560">
        <v>117</v>
      </c>
      <c r="I3560" t="s">
        <v>25</v>
      </c>
      <c r="J3560" t="s">
        <v>26</v>
      </c>
      <c r="M3560" t="s">
        <v>5502</v>
      </c>
      <c r="N3560" t="s">
        <v>5503</v>
      </c>
      <c r="O3560" t="s">
        <v>5504</v>
      </c>
      <c r="P3560" t="s">
        <v>5219</v>
      </c>
      <c r="Q3560" t="s">
        <v>5219</v>
      </c>
      <c r="R3560" t="s">
        <v>5505</v>
      </c>
      <c r="S3560" t="s">
        <v>5506</v>
      </c>
      <c r="T3560">
        <v>7.3</v>
      </c>
      <c r="U3560">
        <v>94917</v>
      </c>
      <c r="V3560" s="12">
        <f>W3560*1.24823238899982</f>
        <v>22468183.001996759</v>
      </c>
      <c r="W3560" s="3">
        <v>18000000</v>
      </c>
      <c r="X3560" s="13">
        <f>Y3560*1.24823238899982</f>
        <v>8842761.5924270265</v>
      </c>
      <c r="Y3560" s="3">
        <v>7084227</v>
      </c>
      <c r="Z3560" s="13">
        <f>AA3560*144548551.06</f>
        <v>3619273981065074</v>
      </c>
      <c r="AA3560" s="3">
        <v>25038466</v>
      </c>
      <c r="AB3560">
        <v>302</v>
      </c>
    </row>
    <row r="3561" spans="1:28" hidden="1" x14ac:dyDescent="0.2">
      <c r="A3561" t="s">
        <v>31775</v>
      </c>
      <c r="B3561" t="s">
        <v>31776</v>
      </c>
      <c r="C3561">
        <v>2015</v>
      </c>
      <c r="D3561" t="s">
        <v>31777</v>
      </c>
      <c r="E3561" t="s">
        <v>1045</v>
      </c>
      <c r="F3561" t="s">
        <v>44032</v>
      </c>
      <c r="G3561" t="s">
        <v>44036</v>
      </c>
      <c r="H3561">
        <v>128</v>
      </c>
      <c r="I3561" t="s">
        <v>943</v>
      </c>
      <c r="J3561" t="s">
        <v>944</v>
      </c>
      <c r="M3561" t="s">
        <v>28111</v>
      </c>
      <c r="N3561" t="s">
        <v>28112</v>
      </c>
      <c r="O3561" t="s">
        <v>31778</v>
      </c>
      <c r="P3561" t="s">
        <v>31779</v>
      </c>
      <c r="Q3561" t="s">
        <v>31780</v>
      </c>
      <c r="R3561" t="s">
        <v>31781</v>
      </c>
      <c r="S3561" t="s">
        <v>31782</v>
      </c>
      <c r="T3561">
        <v>7.6</v>
      </c>
      <c r="U3561">
        <v>25671</v>
      </c>
      <c r="W3561"/>
      <c r="X3561"/>
      <c r="Y3561">
        <v>3043479</v>
      </c>
      <c r="Z3561"/>
      <c r="AA3561">
        <v>4180081</v>
      </c>
      <c r="AB3561">
        <v>109</v>
      </c>
    </row>
    <row r="3562" spans="1:28" x14ac:dyDescent="0.2">
      <c r="A3562" t="s">
        <v>11049</v>
      </c>
      <c r="B3562" t="s">
        <v>11050</v>
      </c>
      <c r="C3562">
        <v>2006</v>
      </c>
      <c r="D3562" t="s">
        <v>11051</v>
      </c>
      <c r="E3562" t="s">
        <v>16512</v>
      </c>
      <c r="F3562" t="s">
        <v>44044</v>
      </c>
      <c r="G3562" t="s">
        <v>44032</v>
      </c>
      <c r="H3562">
        <v>122</v>
      </c>
      <c r="I3562" t="s">
        <v>319</v>
      </c>
      <c r="J3562" t="s">
        <v>26</v>
      </c>
      <c r="K3562" t="s">
        <v>75</v>
      </c>
      <c r="L3562" t="s">
        <v>308</v>
      </c>
      <c r="M3562" t="s">
        <v>6663</v>
      </c>
      <c r="N3562" t="s">
        <v>6663</v>
      </c>
      <c r="O3562" t="s">
        <v>11052</v>
      </c>
      <c r="P3562" t="s">
        <v>2569</v>
      </c>
      <c r="Q3562" t="s">
        <v>11053</v>
      </c>
      <c r="R3562" t="s">
        <v>11054</v>
      </c>
      <c r="S3562" t="s">
        <v>11055</v>
      </c>
      <c r="T3562">
        <v>7.4</v>
      </c>
      <c r="U3562">
        <v>96175</v>
      </c>
      <c r="V3562" s="12">
        <f>W3562*1.28378472222222</f>
        <v>19256770.833333302</v>
      </c>
      <c r="W3562" s="3">
        <v>15000000</v>
      </c>
      <c r="X3562" s="13">
        <f>Y3562*1.28378472222222</f>
        <v>8800520.1493402626</v>
      </c>
      <c r="Y3562" s="3">
        <v>6855137</v>
      </c>
      <c r="Z3562" s="13">
        <f>AA3562*1.28378472222222</f>
        <v>12041937.924201369</v>
      </c>
      <c r="AA3562" s="3">
        <v>9380029</v>
      </c>
      <c r="AB3562">
        <v>432</v>
      </c>
    </row>
    <row r="3563" spans="1:28" x14ac:dyDescent="0.2">
      <c r="A3563" t="s">
        <v>37701</v>
      </c>
      <c r="B3563" t="s">
        <v>37702</v>
      </c>
      <c r="C3563">
        <v>2015</v>
      </c>
      <c r="D3563" s="1">
        <v>42347</v>
      </c>
      <c r="E3563" t="s">
        <v>44037</v>
      </c>
      <c r="F3563" t="s">
        <v>44047</v>
      </c>
      <c r="G3563" t="s">
        <v>44031</v>
      </c>
      <c r="H3563">
        <v>93</v>
      </c>
      <c r="I3563" t="s">
        <v>2213</v>
      </c>
      <c r="J3563" t="s">
        <v>934</v>
      </c>
      <c r="M3563" t="s">
        <v>37703</v>
      </c>
      <c r="N3563" t="s">
        <v>32443</v>
      </c>
      <c r="O3563" t="s">
        <v>37704</v>
      </c>
      <c r="P3563" t="s">
        <v>32445</v>
      </c>
      <c r="Q3563" t="s">
        <v>37705</v>
      </c>
      <c r="R3563" t="s">
        <v>37706</v>
      </c>
      <c r="S3563" t="s">
        <v>37707</v>
      </c>
      <c r="T3563">
        <v>7.3</v>
      </c>
      <c r="U3563">
        <v>19909</v>
      </c>
      <c r="V3563" s="12">
        <f>W3563*1.09195121025074</f>
        <v>5459756.0512537006</v>
      </c>
      <c r="W3563" s="3">
        <v>5000000</v>
      </c>
      <c r="X3563" s="13">
        <f>Y3563*1.09195121025074</f>
        <v>8744741.6699772477</v>
      </c>
      <c r="Y3563" s="3">
        <v>8008363</v>
      </c>
      <c r="Z3563" s="13">
        <f>AA3563*1.09195121025074</f>
        <v>67447849.825497657</v>
      </c>
      <c r="AA3563" s="3">
        <v>61768190</v>
      </c>
      <c r="AB3563">
        <v>52</v>
      </c>
    </row>
    <row r="3564" spans="1:28" hidden="1" x14ac:dyDescent="0.2">
      <c r="A3564" t="s">
        <v>31798</v>
      </c>
      <c r="B3564" t="s">
        <v>31799</v>
      </c>
      <c r="C3564">
        <v>2014</v>
      </c>
      <c r="D3564" s="1">
        <v>42014</v>
      </c>
      <c r="E3564" t="s">
        <v>1045</v>
      </c>
      <c r="F3564" t="s">
        <v>44036</v>
      </c>
      <c r="H3564">
        <v>86</v>
      </c>
      <c r="I3564" t="s">
        <v>25</v>
      </c>
      <c r="J3564" t="s">
        <v>26</v>
      </c>
      <c r="M3564" t="s">
        <v>31800</v>
      </c>
      <c r="N3564" t="s">
        <v>31801</v>
      </c>
      <c r="O3564" t="s">
        <v>31802</v>
      </c>
      <c r="P3564" t="s">
        <v>31803</v>
      </c>
      <c r="Q3564" t="s">
        <v>31804</v>
      </c>
      <c r="R3564" t="s">
        <v>31805</v>
      </c>
      <c r="S3564" t="s">
        <v>31806</v>
      </c>
      <c r="T3564">
        <v>6.4</v>
      </c>
      <c r="U3564">
        <v>64254</v>
      </c>
      <c r="W3564"/>
      <c r="X3564"/>
      <c r="Y3564">
        <v>18612</v>
      </c>
      <c r="Z3564"/>
      <c r="AA3564">
        <v>492332</v>
      </c>
      <c r="AB3564">
        <v>69</v>
      </c>
    </row>
    <row r="3565" spans="1:28" x14ac:dyDescent="0.2">
      <c r="A3565" t="s">
        <v>39345</v>
      </c>
      <c r="B3565" t="s">
        <v>39346</v>
      </c>
      <c r="C3565">
        <v>2016</v>
      </c>
      <c r="D3565" t="s">
        <v>37309</v>
      </c>
      <c r="E3565" t="s">
        <v>176</v>
      </c>
      <c r="F3565" t="s">
        <v>44034</v>
      </c>
      <c r="G3565" t="s">
        <v>44046</v>
      </c>
      <c r="H3565">
        <v>146</v>
      </c>
      <c r="I3565" t="s">
        <v>97</v>
      </c>
      <c r="J3565" t="s">
        <v>26</v>
      </c>
      <c r="K3565" t="s">
        <v>307</v>
      </c>
      <c r="M3565" t="s">
        <v>2666</v>
      </c>
      <c r="N3565" t="s">
        <v>39347</v>
      </c>
      <c r="O3565" t="s">
        <v>39348</v>
      </c>
      <c r="P3565" t="s">
        <v>28259</v>
      </c>
      <c r="Q3565" t="s">
        <v>39349</v>
      </c>
      <c r="R3565" t="s">
        <v>39350</v>
      </c>
      <c r="S3565" t="s">
        <v>39351</v>
      </c>
      <c r="T3565">
        <v>6.4</v>
      </c>
      <c r="U3565">
        <v>82372</v>
      </c>
      <c r="V3565" s="12">
        <f>W3565*1.07834771485832</f>
        <v>43133908.594332799</v>
      </c>
      <c r="W3565" s="3">
        <v>40000000</v>
      </c>
      <c r="X3565" s="13">
        <f>Y3565*1.07834771485832</f>
        <v>8742149.8274883926</v>
      </c>
      <c r="Y3565" s="3">
        <v>8106986</v>
      </c>
      <c r="Z3565" s="13">
        <f>AA3565*1.07834771485832</f>
        <v>28705618.32622391</v>
      </c>
      <c r="AA3565" s="3">
        <v>26620002</v>
      </c>
      <c r="AB3565">
        <v>458</v>
      </c>
    </row>
    <row r="3566" spans="1:28" hidden="1" x14ac:dyDescent="0.2">
      <c r="A3566" t="s">
        <v>31814</v>
      </c>
      <c r="B3566" t="s">
        <v>31815</v>
      </c>
      <c r="C3566">
        <v>2013</v>
      </c>
      <c r="D3566" t="s">
        <v>31816</v>
      </c>
      <c r="E3566" t="s">
        <v>44035</v>
      </c>
      <c r="F3566" t="s">
        <v>44032</v>
      </c>
      <c r="H3566">
        <v>112</v>
      </c>
      <c r="I3566" t="s">
        <v>1831</v>
      </c>
      <c r="J3566" t="s">
        <v>26</v>
      </c>
      <c r="K3566" t="s">
        <v>3533</v>
      </c>
      <c r="M3566" t="s">
        <v>13336</v>
      </c>
      <c r="N3566" t="s">
        <v>31817</v>
      </c>
      <c r="O3566" t="s">
        <v>31818</v>
      </c>
      <c r="P3566" t="s">
        <v>31819</v>
      </c>
      <c r="Q3566" t="s">
        <v>31820</v>
      </c>
      <c r="R3566" t="s">
        <v>31821</v>
      </c>
      <c r="S3566" t="s">
        <v>31822</v>
      </c>
      <c r="T3566">
        <v>7.2</v>
      </c>
      <c r="U3566">
        <v>27243</v>
      </c>
      <c r="W3566"/>
      <c r="X3566"/>
      <c r="Y3566">
        <v>510007</v>
      </c>
      <c r="Z3566"/>
      <c r="AA3566">
        <v>5853509</v>
      </c>
      <c r="AB3566">
        <v>69</v>
      </c>
    </row>
    <row r="3567" spans="1:28" x14ac:dyDescent="0.2">
      <c r="A3567" t="s">
        <v>34667</v>
      </c>
      <c r="B3567" t="s">
        <v>34668</v>
      </c>
      <c r="C3567">
        <v>2015</v>
      </c>
      <c r="D3567" s="1">
        <v>42341</v>
      </c>
      <c r="E3567" t="s">
        <v>16512</v>
      </c>
      <c r="F3567" t="s">
        <v>44044</v>
      </c>
      <c r="G3567" t="s">
        <v>44042</v>
      </c>
      <c r="H3567">
        <v>133</v>
      </c>
      <c r="I3567" t="s">
        <v>25</v>
      </c>
      <c r="J3567" t="s">
        <v>26</v>
      </c>
      <c r="K3567" t="s">
        <v>209</v>
      </c>
      <c r="L3567" t="s">
        <v>308</v>
      </c>
      <c r="M3567" t="s">
        <v>3312</v>
      </c>
      <c r="N3567" t="s">
        <v>34669</v>
      </c>
      <c r="O3567" t="s">
        <v>34670</v>
      </c>
      <c r="P3567" t="s">
        <v>16834</v>
      </c>
      <c r="Q3567" t="s">
        <v>34671</v>
      </c>
      <c r="R3567" t="s">
        <v>34672</v>
      </c>
      <c r="S3567" t="s">
        <v>34673</v>
      </c>
      <c r="T3567">
        <v>5.4</v>
      </c>
      <c r="U3567">
        <v>51219</v>
      </c>
      <c r="V3567" s="12">
        <f>W3567*1.09195121025074</f>
        <v>76436584.717551798</v>
      </c>
      <c r="W3567" s="3">
        <v>70000000</v>
      </c>
      <c r="X3567" s="13">
        <f>Y3567*1.09195121025074</f>
        <v>8742139.5502432194</v>
      </c>
      <c r="Y3567" s="3">
        <v>8005980</v>
      </c>
      <c r="Z3567" s="13">
        <f>AA3567*1.09195121025074</f>
        <v>21459087.425066527</v>
      </c>
      <c r="AA3567" s="3">
        <v>19652057</v>
      </c>
      <c r="AB3567">
        <v>265</v>
      </c>
    </row>
    <row r="3568" spans="1:28" x14ac:dyDescent="0.2">
      <c r="A3568" t="s">
        <v>8580</v>
      </c>
      <c r="B3568" t="s">
        <v>8581</v>
      </c>
      <c r="C3568">
        <v>2004</v>
      </c>
      <c r="D3568" t="s">
        <v>6454</v>
      </c>
      <c r="E3568" t="s">
        <v>44035</v>
      </c>
      <c r="F3568" t="s">
        <v>44032</v>
      </c>
      <c r="G3568" t="s">
        <v>44057</v>
      </c>
      <c r="H3568">
        <v>118</v>
      </c>
      <c r="I3568" t="s">
        <v>166</v>
      </c>
      <c r="J3568" t="s">
        <v>26</v>
      </c>
      <c r="K3568" t="s">
        <v>64</v>
      </c>
      <c r="M3568" t="s">
        <v>181</v>
      </c>
      <c r="N3568" t="s">
        <v>8582</v>
      </c>
      <c r="O3568" t="s">
        <v>8583</v>
      </c>
      <c r="P3568" t="s">
        <v>181</v>
      </c>
      <c r="Q3568" t="s">
        <v>8584</v>
      </c>
      <c r="R3568" t="s">
        <v>8585</v>
      </c>
      <c r="S3568" t="s">
        <v>8586</v>
      </c>
      <c r="T3568">
        <v>6.7</v>
      </c>
      <c r="U3568">
        <v>14343</v>
      </c>
      <c r="V3568" s="12">
        <f>W3568*1.37009528851244</f>
        <v>31512191.63578612</v>
      </c>
      <c r="W3568" s="3">
        <v>23000000</v>
      </c>
      <c r="X3568" s="13">
        <f>Y3568*1.37009528851244</f>
        <v>8657233.4303811509</v>
      </c>
      <c r="Y3568" s="3">
        <v>6318709</v>
      </c>
      <c r="Z3568" s="13">
        <f>AA3568*1.37009528851244</f>
        <v>11574037.510667017</v>
      </c>
      <c r="AA3568" s="3">
        <v>8447615</v>
      </c>
      <c r="AB3568">
        <v>256</v>
      </c>
    </row>
    <row r="3569" spans="1:28" x14ac:dyDescent="0.2">
      <c r="A3569" t="s">
        <v>41905</v>
      </c>
      <c r="B3569" t="s">
        <v>9769</v>
      </c>
      <c r="C3569">
        <v>2019</v>
      </c>
      <c r="D3569" t="s">
        <v>31791</v>
      </c>
      <c r="E3569" t="s">
        <v>176</v>
      </c>
      <c r="F3569" t="s">
        <v>44045</v>
      </c>
      <c r="G3569" t="s">
        <v>44042</v>
      </c>
      <c r="H3569">
        <v>106</v>
      </c>
      <c r="I3569" t="s">
        <v>495</v>
      </c>
      <c r="J3569" t="s">
        <v>26</v>
      </c>
      <c r="K3569" t="s">
        <v>27</v>
      </c>
      <c r="M3569" t="s">
        <v>5871</v>
      </c>
      <c r="N3569" t="s">
        <v>5871</v>
      </c>
      <c r="O3569" t="s">
        <v>41906</v>
      </c>
      <c r="P3569" t="s">
        <v>426</v>
      </c>
      <c r="Q3569" t="s">
        <v>426</v>
      </c>
      <c r="R3569" t="s">
        <v>41907</v>
      </c>
      <c r="S3569" t="s">
        <v>41908</v>
      </c>
      <c r="T3569">
        <v>5.4</v>
      </c>
      <c r="U3569">
        <v>33464</v>
      </c>
      <c r="V3569" s="12">
        <f>W3569*1.01233684194057</f>
        <v>25308421.048514251</v>
      </c>
      <c r="W3569" s="3">
        <v>25000000</v>
      </c>
      <c r="X3569" s="13">
        <f>Y3569*1.01233684194057</f>
        <v>8652488.5432239398</v>
      </c>
      <c r="Y3569" s="3">
        <v>8547045</v>
      </c>
      <c r="Z3569" s="13">
        <f>AA3569*1.01233684194057</f>
        <v>14632946.386924686</v>
      </c>
      <c r="AA3569" s="3">
        <v>14454622</v>
      </c>
      <c r="AB3569">
        <v>581</v>
      </c>
    </row>
    <row r="3570" spans="1:28" x14ac:dyDescent="0.2">
      <c r="A3570" t="s">
        <v>31831</v>
      </c>
      <c r="B3570" t="s">
        <v>31832</v>
      </c>
      <c r="C3570">
        <v>2013</v>
      </c>
      <c r="D3570" t="s">
        <v>28642</v>
      </c>
      <c r="E3570" t="s">
        <v>1045</v>
      </c>
      <c r="F3570" t="s">
        <v>44032</v>
      </c>
      <c r="H3570">
        <v>89</v>
      </c>
      <c r="I3570" t="s">
        <v>25</v>
      </c>
      <c r="J3570" t="s">
        <v>26</v>
      </c>
      <c r="M3570" t="s">
        <v>18208</v>
      </c>
      <c r="N3570" t="s">
        <v>31833</v>
      </c>
      <c r="O3570" t="s">
        <v>31834</v>
      </c>
      <c r="P3570" t="s">
        <v>18208</v>
      </c>
      <c r="Q3570" t="s">
        <v>31835</v>
      </c>
      <c r="R3570" t="s">
        <v>31836</v>
      </c>
      <c r="S3570" t="s">
        <v>31837</v>
      </c>
      <c r="T3570">
        <v>6.6</v>
      </c>
      <c r="U3570">
        <v>45913</v>
      </c>
      <c r="V3570" s="12">
        <f>W3570*1.11098185502045</f>
        <v>11109818.550204501</v>
      </c>
      <c r="W3570" s="3">
        <v>10000000</v>
      </c>
      <c r="X3570" s="13">
        <f>Y3570*1.11098185502045</f>
        <v>8643009.9930630624</v>
      </c>
      <c r="Y3570" s="3">
        <v>7779614</v>
      </c>
      <c r="Z3570" s="13">
        <f>AA3570*1.11098185502045</f>
        <v>8670476.7974647339</v>
      </c>
      <c r="AA3570" s="3">
        <v>7804337</v>
      </c>
      <c r="AB3570">
        <v>138</v>
      </c>
    </row>
    <row r="3571" spans="1:28" hidden="1" x14ac:dyDescent="0.2">
      <c r="A3571" t="s">
        <v>31852</v>
      </c>
      <c r="B3571" t="s">
        <v>31853</v>
      </c>
      <c r="C3571">
        <v>2014</v>
      </c>
      <c r="D3571" s="1">
        <v>42737</v>
      </c>
      <c r="E3571" t="s">
        <v>176</v>
      </c>
      <c r="H3571">
        <v>115</v>
      </c>
      <c r="I3571" t="s">
        <v>25</v>
      </c>
      <c r="J3571" t="s">
        <v>26</v>
      </c>
      <c r="M3571" t="s">
        <v>31854</v>
      </c>
      <c r="N3571" t="s">
        <v>31855</v>
      </c>
      <c r="O3571" t="s">
        <v>31856</v>
      </c>
      <c r="P3571" t="s">
        <v>31855</v>
      </c>
      <c r="Q3571" t="s">
        <v>31857</v>
      </c>
      <c r="R3571" t="s">
        <v>31858</v>
      </c>
      <c r="S3571" t="s">
        <v>31859</v>
      </c>
      <c r="T3571">
        <v>8.8000000000000007</v>
      </c>
      <c r="U3571">
        <v>17814</v>
      </c>
      <c r="W3571"/>
      <c r="X3571"/>
      <c r="Y3571"/>
      <c r="Z3571"/>
      <c r="AA3571"/>
      <c r="AB3571">
        <v>41</v>
      </c>
    </row>
    <row r="3572" spans="1:28" hidden="1" x14ac:dyDescent="0.2">
      <c r="A3572" t="s">
        <v>31860</v>
      </c>
      <c r="B3572" t="s">
        <v>31861</v>
      </c>
      <c r="C3572">
        <v>2013</v>
      </c>
      <c r="D3572" t="s">
        <v>31321</v>
      </c>
      <c r="E3572" t="s">
        <v>44041</v>
      </c>
      <c r="F3572" t="s">
        <v>44032</v>
      </c>
      <c r="G3572" t="s">
        <v>44042</v>
      </c>
      <c r="H3572">
        <v>94</v>
      </c>
      <c r="I3572" t="s">
        <v>25</v>
      </c>
      <c r="J3572" t="s">
        <v>26</v>
      </c>
      <c r="K3572" t="s">
        <v>2390</v>
      </c>
      <c r="M3572" t="s">
        <v>14910</v>
      </c>
      <c r="N3572" t="s">
        <v>31862</v>
      </c>
      <c r="O3572" t="s">
        <v>31863</v>
      </c>
      <c r="P3572" t="s">
        <v>24814</v>
      </c>
      <c r="Q3572" t="s">
        <v>31864</v>
      </c>
      <c r="R3572" t="s">
        <v>31865</v>
      </c>
      <c r="S3572" t="s">
        <v>31866</v>
      </c>
      <c r="T3572">
        <v>5.2</v>
      </c>
      <c r="U3572">
        <v>19399</v>
      </c>
      <c r="W3572">
        <v>11000000</v>
      </c>
      <c r="X3572"/>
      <c r="Y3572"/>
      <c r="Z3572"/>
      <c r="AA3572">
        <v>1212500</v>
      </c>
      <c r="AB3572">
        <v>63</v>
      </c>
    </row>
    <row r="3573" spans="1:28" hidden="1" x14ac:dyDescent="0.2">
      <c r="A3573" t="s">
        <v>31867</v>
      </c>
      <c r="B3573" t="s">
        <v>31868</v>
      </c>
      <c r="C3573">
        <v>2012</v>
      </c>
      <c r="D3573" t="s">
        <v>31632</v>
      </c>
      <c r="E3573" t="s">
        <v>1045</v>
      </c>
      <c r="F3573" t="s">
        <v>44032</v>
      </c>
      <c r="G3573" t="s">
        <v>44036</v>
      </c>
      <c r="H3573">
        <v>146</v>
      </c>
      <c r="I3573" t="s">
        <v>943</v>
      </c>
      <c r="J3573" t="s">
        <v>944</v>
      </c>
      <c r="M3573" t="s">
        <v>3293</v>
      </c>
      <c r="N3573" t="s">
        <v>31869</v>
      </c>
      <c r="O3573" t="s">
        <v>31870</v>
      </c>
      <c r="P3573" t="s">
        <v>31871</v>
      </c>
      <c r="Q3573" t="s">
        <v>31872</v>
      </c>
      <c r="R3573" t="s">
        <v>31873</v>
      </c>
      <c r="S3573" t="s">
        <v>31874</v>
      </c>
      <c r="T3573">
        <v>5.3</v>
      </c>
      <c r="U3573">
        <v>14721</v>
      </c>
      <c r="W3573"/>
      <c r="X3573"/>
      <c r="Y3573">
        <v>670086</v>
      </c>
      <c r="Z3573"/>
      <c r="AA3573">
        <v>1337281</v>
      </c>
      <c r="AB3573">
        <v>75</v>
      </c>
    </row>
    <row r="3574" spans="1:28" x14ac:dyDescent="0.2">
      <c r="A3574" t="s">
        <v>35985</v>
      </c>
      <c r="B3574" t="s">
        <v>35986</v>
      </c>
      <c r="C3574">
        <v>2015</v>
      </c>
      <c r="D3574" s="1">
        <v>42676</v>
      </c>
      <c r="E3574" t="s">
        <v>44035</v>
      </c>
      <c r="F3574" t="s">
        <v>44032</v>
      </c>
      <c r="H3574">
        <v>124</v>
      </c>
      <c r="I3574" t="s">
        <v>25</v>
      </c>
      <c r="J3574" t="s">
        <v>26</v>
      </c>
      <c r="M3574" t="s">
        <v>2074</v>
      </c>
      <c r="N3574" t="s">
        <v>35987</v>
      </c>
      <c r="O3574" t="s">
        <v>35988</v>
      </c>
      <c r="P3574" t="s">
        <v>24217</v>
      </c>
      <c r="Q3574" t="s">
        <v>35989</v>
      </c>
      <c r="R3574" t="s">
        <v>542</v>
      </c>
      <c r="S3574" t="s">
        <v>543</v>
      </c>
      <c r="T3574">
        <v>7.5</v>
      </c>
      <c r="U3574">
        <v>74712</v>
      </c>
      <c r="V3574" s="12">
        <f>W3574*1.09195121025074</f>
        <v>16379268.1537611</v>
      </c>
      <c r="W3574" s="3">
        <v>15000000</v>
      </c>
      <c r="X3574" s="13">
        <f>Y3574*1.09195121025074</f>
        <v>8580269.7947868612</v>
      </c>
      <c r="Y3574" s="3">
        <v>7857741</v>
      </c>
      <c r="Z3574" s="13">
        <f>AA3574*1.09195121025074</f>
        <v>12481029.631946215</v>
      </c>
      <c r="AA3574" s="3">
        <v>11430025</v>
      </c>
      <c r="AB3574">
        <v>216</v>
      </c>
    </row>
    <row r="3575" spans="1:28" x14ac:dyDescent="0.2">
      <c r="A3575" t="s">
        <v>31361</v>
      </c>
      <c r="B3575" t="s">
        <v>31362</v>
      </c>
      <c r="C3575">
        <v>2012</v>
      </c>
      <c r="D3575" t="s">
        <v>20931</v>
      </c>
      <c r="E3575" t="s">
        <v>176</v>
      </c>
      <c r="H3575">
        <v>106</v>
      </c>
      <c r="I3575" t="s">
        <v>4309</v>
      </c>
      <c r="J3575" t="s">
        <v>26</v>
      </c>
      <c r="M3575" t="s">
        <v>1149</v>
      </c>
      <c r="N3575" t="s">
        <v>31363</v>
      </c>
      <c r="O3575" t="s">
        <v>31364</v>
      </c>
      <c r="P3575" t="s">
        <v>520</v>
      </c>
      <c r="Q3575" t="s">
        <v>31365</v>
      </c>
      <c r="R3575" t="s">
        <v>31366</v>
      </c>
      <c r="S3575" t="s">
        <v>31367</v>
      </c>
      <c r="T3575">
        <v>6.6</v>
      </c>
      <c r="U3575">
        <v>35992</v>
      </c>
      <c r="V3575" s="12">
        <f>W3575*1.12725506764114</f>
        <v>16908826.0146171</v>
      </c>
      <c r="W3575" s="3">
        <v>15000000</v>
      </c>
      <c r="X3575" s="13">
        <f>Y3575*1.12725506764114</f>
        <v>8564769.023920482</v>
      </c>
      <c r="Y3575" s="3">
        <v>7597898</v>
      </c>
      <c r="Z3575" s="13">
        <f>AA3575*1.12725506764114</f>
        <v>12443803.636597641</v>
      </c>
      <c r="AA3575" s="3">
        <v>11039031</v>
      </c>
      <c r="AB3575">
        <v>126</v>
      </c>
    </row>
    <row r="3576" spans="1:28" x14ac:dyDescent="0.2">
      <c r="A3576" t="s">
        <v>5814</v>
      </c>
      <c r="B3576" t="s">
        <v>5815</v>
      </c>
      <c r="C3576">
        <v>2003</v>
      </c>
      <c r="D3576" t="s">
        <v>5051</v>
      </c>
      <c r="E3576" t="s">
        <v>1045</v>
      </c>
      <c r="F3576" t="s">
        <v>44044</v>
      </c>
      <c r="G3576" t="s">
        <v>44036</v>
      </c>
      <c r="H3576">
        <v>121</v>
      </c>
      <c r="I3576" t="s">
        <v>25</v>
      </c>
      <c r="J3576" t="s">
        <v>26</v>
      </c>
      <c r="M3576" t="s">
        <v>5816</v>
      </c>
      <c r="N3576" t="s">
        <v>5816</v>
      </c>
      <c r="O3576" t="s">
        <v>5817</v>
      </c>
      <c r="P3576" t="s">
        <v>1278</v>
      </c>
      <c r="Q3576" t="s">
        <v>5818</v>
      </c>
      <c r="R3576" t="s">
        <v>5819</v>
      </c>
      <c r="S3576" t="s">
        <v>5820</v>
      </c>
      <c r="T3576">
        <v>2.5</v>
      </c>
      <c r="U3576">
        <v>45680</v>
      </c>
      <c r="V3576" s="12">
        <f>W3576*1.40658152173913</f>
        <v>75955402.173913017</v>
      </c>
      <c r="W3576" s="3">
        <v>54000000</v>
      </c>
      <c r="X3576" s="13">
        <f>Y3576*1.40658152173913</f>
        <v>8562624.0900108665</v>
      </c>
      <c r="Y3576" s="3">
        <v>6087542</v>
      </c>
      <c r="Z3576" s="13">
        <f>AA3576*1.40658152173913</f>
        <v>10220515.312494561</v>
      </c>
      <c r="AA3576" s="3">
        <v>7266209</v>
      </c>
      <c r="AB3576">
        <v>429</v>
      </c>
    </row>
    <row r="3577" spans="1:28" hidden="1" x14ac:dyDescent="0.2">
      <c r="A3577" t="s">
        <v>31899</v>
      </c>
      <c r="B3577" t="s">
        <v>31900</v>
      </c>
      <c r="C3577">
        <v>2013</v>
      </c>
      <c r="D3577" t="s">
        <v>31901</v>
      </c>
      <c r="E3577" t="s">
        <v>1045</v>
      </c>
      <c r="F3577" t="s">
        <v>44044</v>
      </c>
      <c r="G3577" t="s">
        <v>44042</v>
      </c>
      <c r="H3577">
        <v>90</v>
      </c>
      <c r="I3577" t="s">
        <v>177</v>
      </c>
      <c r="J3577" t="s">
        <v>26</v>
      </c>
      <c r="K3577" t="s">
        <v>308</v>
      </c>
      <c r="M3577" t="s">
        <v>31902</v>
      </c>
      <c r="N3577" t="s">
        <v>31902</v>
      </c>
      <c r="O3577" t="s">
        <v>31903</v>
      </c>
      <c r="P3577" t="s">
        <v>2578</v>
      </c>
      <c r="Q3577" t="s">
        <v>31904</v>
      </c>
      <c r="R3577" t="s">
        <v>31905</v>
      </c>
      <c r="S3577" t="s">
        <v>31906</v>
      </c>
      <c r="T3577">
        <v>6.3</v>
      </c>
      <c r="U3577">
        <v>22985</v>
      </c>
      <c r="W3577"/>
      <c r="X3577"/>
      <c r="Y3577">
        <v>64065</v>
      </c>
      <c r="Z3577"/>
      <c r="AA3577">
        <v>77450</v>
      </c>
      <c r="AB3577">
        <v>73</v>
      </c>
    </row>
    <row r="3578" spans="1:28" x14ac:dyDescent="0.2">
      <c r="A3578" t="s">
        <v>39280</v>
      </c>
      <c r="B3578" t="s">
        <v>39281</v>
      </c>
      <c r="C3578">
        <v>2018</v>
      </c>
      <c r="D3578" s="1">
        <v>43314</v>
      </c>
      <c r="E3578" t="s">
        <v>44037</v>
      </c>
      <c r="F3578" t="s">
        <v>44031</v>
      </c>
      <c r="G3578" t="s">
        <v>44038</v>
      </c>
      <c r="H3578">
        <v>89</v>
      </c>
      <c r="I3578" t="s">
        <v>86</v>
      </c>
      <c r="J3578" t="s">
        <v>26</v>
      </c>
      <c r="M3578" t="s">
        <v>39282</v>
      </c>
      <c r="N3578" t="s">
        <v>39283</v>
      </c>
      <c r="O3578" t="s">
        <v>39284</v>
      </c>
      <c r="P3578" t="s">
        <v>35439</v>
      </c>
      <c r="Q3578" t="s">
        <v>39285</v>
      </c>
      <c r="R3578" t="s">
        <v>39286</v>
      </c>
      <c r="S3578" t="s">
        <v>39287</v>
      </c>
      <c r="T3578">
        <v>6.1</v>
      </c>
      <c r="U3578">
        <v>18566</v>
      </c>
      <c r="V3578" s="12">
        <f>W3578*1.03068014830331</f>
        <v>51534007.415165491</v>
      </c>
      <c r="W3578" s="3">
        <v>50000000</v>
      </c>
      <c r="X3578" s="13">
        <f>Y3578*1.03068014830331</f>
        <v>8521193.4760241397</v>
      </c>
      <c r="Y3578" s="3">
        <v>8267544</v>
      </c>
      <c r="Z3578" s="13">
        <f>AA3578*1.03068014830331</f>
        <v>56298650.03426411</v>
      </c>
      <c r="AA3578" s="3">
        <v>54622814</v>
      </c>
      <c r="AB3578">
        <v>121</v>
      </c>
    </row>
    <row r="3579" spans="1:28" x14ac:dyDescent="0.2">
      <c r="A3579" t="s">
        <v>28054</v>
      </c>
      <c r="B3579" t="s">
        <v>28055</v>
      </c>
      <c r="C3579">
        <v>2014</v>
      </c>
      <c r="D3579" s="1">
        <v>41644</v>
      </c>
      <c r="E3579" t="s">
        <v>16512</v>
      </c>
      <c r="F3579" t="s">
        <v>44038</v>
      </c>
      <c r="G3579" t="s">
        <v>44032</v>
      </c>
      <c r="H3579">
        <v>104</v>
      </c>
      <c r="I3579" t="s">
        <v>229</v>
      </c>
      <c r="J3579" t="s">
        <v>26</v>
      </c>
      <c r="M3579" t="s">
        <v>1532</v>
      </c>
      <c r="N3579" t="s">
        <v>28056</v>
      </c>
      <c r="O3579" t="s">
        <v>28057</v>
      </c>
      <c r="P3579" t="s">
        <v>28058</v>
      </c>
      <c r="Q3579" t="s">
        <v>28059</v>
      </c>
      <c r="R3579" t="s">
        <v>28060</v>
      </c>
      <c r="S3579" t="s">
        <v>28061</v>
      </c>
      <c r="T3579">
        <v>5.5</v>
      </c>
      <c r="U3579">
        <v>51108</v>
      </c>
      <c r="V3579" s="12">
        <f>W3579*1.09324733035956</f>
        <v>32797419.9107868</v>
      </c>
      <c r="W3579" s="3">
        <v>30000000</v>
      </c>
      <c r="X3579" s="13">
        <f>Y3579*1.09324733035956</f>
        <v>8518560.2399677541</v>
      </c>
      <c r="Y3579" s="3">
        <v>7791979</v>
      </c>
      <c r="Z3579" s="13">
        <f>AA3579*1.09324733035956</f>
        <v>17100953.005060542</v>
      </c>
      <c r="AA3579" s="3">
        <v>15642346</v>
      </c>
      <c r="AB3579">
        <v>249</v>
      </c>
    </row>
    <row r="3580" spans="1:28" hidden="1" x14ac:dyDescent="0.2">
      <c r="A3580" t="s">
        <v>31920</v>
      </c>
      <c r="B3580" t="s">
        <v>31921</v>
      </c>
      <c r="C3580">
        <v>2013</v>
      </c>
      <c r="D3580" t="s">
        <v>26069</v>
      </c>
      <c r="E3580" t="s">
        <v>176</v>
      </c>
      <c r="F3580" t="s">
        <v>44053</v>
      </c>
      <c r="G3580" t="s">
        <v>44036</v>
      </c>
      <c r="H3580">
        <v>160</v>
      </c>
      <c r="I3580" t="s">
        <v>943</v>
      </c>
      <c r="J3580" t="s">
        <v>944</v>
      </c>
      <c r="K3580" t="s">
        <v>26</v>
      </c>
      <c r="L3580" t="s">
        <v>27</v>
      </c>
      <c r="M3580" t="s">
        <v>23941</v>
      </c>
      <c r="N3580" t="s">
        <v>31922</v>
      </c>
      <c r="O3580" t="s">
        <v>31923</v>
      </c>
      <c r="P3580" t="s">
        <v>21792</v>
      </c>
      <c r="Q3580" t="s">
        <v>21793</v>
      </c>
      <c r="R3580" t="s">
        <v>31924</v>
      </c>
      <c r="S3580" t="s">
        <v>31925</v>
      </c>
      <c r="T3580">
        <v>7.1</v>
      </c>
      <c r="U3580">
        <v>37323</v>
      </c>
      <c r="W3580"/>
      <c r="X3580"/>
      <c r="Y3580">
        <v>3827466</v>
      </c>
      <c r="Z3580"/>
      <c r="AA3580">
        <v>6189998</v>
      </c>
      <c r="AB3580">
        <v>137</v>
      </c>
    </row>
    <row r="3581" spans="1:28" hidden="1" x14ac:dyDescent="0.2">
      <c r="A3581" t="s">
        <v>31926</v>
      </c>
      <c r="B3581" t="s">
        <v>31927</v>
      </c>
      <c r="C3581">
        <v>2012</v>
      </c>
      <c r="D3581" t="s">
        <v>25359</v>
      </c>
      <c r="E3581" t="s">
        <v>176</v>
      </c>
      <c r="H3581">
        <v>105</v>
      </c>
      <c r="I3581" t="s">
        <v>697</v>
      </c>
      <c r="J3581" t="s">
        <v>307</v>
      </c>
      <c r="M3581" t="s">
        <v>31928</v>
      </c>
      <c r="N3581" t="s">
        <v>31929</v>
      </c>
      <c r="O3581" t="s">
        <v>31930</v>
      </c>
      <c r="P3581" t="s">
        <v>31931</v>
      </c>
      <c r="Q3581" t="s">
        <v>31932</v>
      </c>
      <c r="R3581" t="s">
        <v>31933</v>
      </c>
      <c r="S3581" t="s">
        <v>31934</v>
      </c>
      <c r="T3581">
        <v>7.1</v>
      </c>
      <c r="U3581">
        <v>12403</v>
      </c>
      <c r="W3581"/>
      <c r="X3581"/>
      <c r="Y3581">
        <v>1013902</v>
      </c>
      <c r="Z3581"/>
      <c r="AA3581">
        <v>6889185</v>
      </c>
      <c r="AB3581">
        <v>45</v>
      </c>
    </row>
    <row r="3582" spans="1:28" hidden="1" x14ac:dyDescent="0.2">
      <c r="A3582" t="s">
        <v>31935</v>
      </c>
      <c r="B3582" t="s">
        <v>31936</v>
      </c>
      <c r="C3582">
        <v>2013</v>
      </c>
      <c r="D3582" t="s">
        <v>30862</v>
      </c>
      <c r="E3582" t="s">
        <v>44043</v>
      </c>
      <c r="F3582" t="s">
        <v>44038</v>
      </c>
      <c r="G3582" t="s">
        <v>44032</v>
      </c>
      <c r="H3582">
        <v>95</v>
      </c>
      <c r="I3582" t="s">
        <v>25</v>
      </c>
      <c r="J3582" t="s">
        <v>26</v>
      </c>
      <c r="K3582" t="s">
        <v>308</v>
      </c>
      <c r="M3582" t="s">
        <v>31937</v>
      </c>
      <c r="N3582" t="s">
        <v>31938</v>
      </c>
      <c r="O3582" t="s">
        <v>31939</v>
      </c>
      <c r="P3582" t="s">
        <v>31940</v>
      </c>
      <c r="Q3582" t="s">
        <v>31941</v>
      </c>
      <c r="R3582" t="s">
        <v>31942</v>
      </c>
      <c r="S3582" t="s">
        <v>31943</v>
      </c>
      <c r="T3582">
        <v>7.1</v>
      </c>
      <c r="U3582">
        <v>76634</v>
      </c>
      <c r="W3582"/>
      <c r="X3582"/>
      <c r="Y3582">
        <v>1315590</v>
      </c>
      <c r="Z3582"/>
      <c r="AA3582">
        <v>1501595</v>
      </c>
      <c r="AB3582">
        <v>123</v>
      </c>
    </row>
    <row r="3583" spans="1:28" hidden="1" x14ac:dyDescent="0.2">
      <c r="A3583" t="s">
        <v>31944</v>
      </c>
      <c r="B3583" t="s">
        <v>31945</v>
      </c>
      <c r="C3583">
        <v>2012</v>
      </c>
      <c r="D3583" s="1">
        <v>41067</v>
      </c>
      <c r="E3583" t="s">
        <v>1045</v>
      </c>
      <c r="F3583" t="s">
        <v>44032</v>
      </c>
      <c r="H3583">
        <v>109</v>
      </c>
      <c r="I3583" t="s">
        <v>8657</v>
      </c>
      <c r="J3583" t="s">
        <v>27</v>
      </c>
      <c r="M3583" t="s">
        <v>10241</v>
      </c>
      <c r="N3583" t="s">
        <v>31946</v>
      </c>
      <c r="O3583" t="s">
        <v>31947</v>
      </c>
      <c r="P3583" t="s">
        <v>31948</v>
      </c>
      <c r="Q3583" t="s">
        <v>31949</v>
      </c>
      <c r="R3583" t="s">
        <v>31950</v>
      </c>
      <c r="S3583" t="s">
        <v>31951</v>
      </c>
      <c r="T3583">
        <v>7.3</v>
      </c>
      <c r="U3583">
        <v>14870</v>
      </c>
      <c r="W3583"/>
      <c r="X3583"/>
      <c r="Y3583">
        <v>8111</v>
      </c>
      <c r="Z3583"/>
      <c r="AA3583">
        <v>31303580</v>
      </c>
      <c r="AB3583">
        <v>25</v>
      </c>
    </row>
    <row r="3584" spans="1:28" x14ac:dyDescent="0.2">
      <c r="A3584" t="s">
        <v>39226</v>
      </c>
      <c r="B3584" t="s">
        <v>39227</v>
      </c>
      <c r="C3584">
        <v>2017</v>
      </c>
      <c r="D3584" t="s">
        <v>19988</v>
      </c>
      <c r="E3584" t="s">
        <v>1045</v>
      </c>
      <c r="F3584" t="s">
        <v>44032</v>
      </c>
      <c r="G3584" t="s">
        <v>44049</v>
      </c>
      <c r="H3584">
        <v>107</v>
      </c>
      <c r="I3584" t="s">
        <v>39228</v>
      </c>
      <c r="J3584" t="s">
        <v>26</v>
      </c>
      <c r="M3584" t="s">
        <v>22565</v>
      </c>
      <c r="N3584" t="s">
        <v>39229</v>
      </c>
      <c r="O3584" t="s">
        <v>39230</v>
      </c>
      <c r="P3584" t="s">
        <v>35932</v>
      </c>
      <c r="Q3584" t="s">
        <v>39231</v>
      </c>
      <c r="R3584" t="s">
        <v>39232</v>
      </c>
      <c r="S3584" t="s">
        <v>39233</v>
      </c>
      <c r="T3584">
        <v>7.2</v>
      </c>
      <c r="U3584">
        <v>82042</v>
      </c>
      <c r="V3584" s="12">
        <f>W3584*1.05585427545692</f>
        <v>13726105.58093996</v>
      </c>
      <c r="W3584" s="3">
        <v>13000000</v>
      </c>
      <c r="X3584" s="13">
        <f>Y3584*1.05585427545692</f>
        <v>8497363.1658616271</v>
      </c>
      <c r="Y3584" s="3">
        <v>8047856</v>
      </c>
      <c r="Z3584" s="13">
        <f>AA3584*1.05585427545692</f>
        <v>26022642.544896401</v>
      </c>
      <c r="AA3584" s="3">
        <v>24646055</v>
      </c>
      <c r="AB3584">
        <v>331</v>
      </c>
    </row>
    <row r="3585" spans="1:28" x14ac:dyDescent="0.2">
      <c r="A3585" t="s">
        <v>14901</v>
      </c>
      <c r="B3585" t="s">
        <v>14902</v>
      </c>
      <c r="C3585">
        <v>2006</v>
      </c>
      <c r="D3585" t="s">
        <v>11408</v>
      </c>
      <c r="E3585" t="s">
        <v>16512</v>
      </c>
      <c r="F3585" t="s">
        <v>44032</v>
      </c>
      <c r="G3585" t="s">
        <v>44049</v>
      </c>
      <c r="H3585">
        <v>114</v>
      </c>
      <c r="I3585" t="s">
        <v>5823</v>
      </c>
      <c r="J3585" t="s">
        <v>209</v>
      </c>
      <c r="M3585" t="s">
        <v>5824</v>
      </c>
      <c r="N3585" t="s">
        <v>14903</v>
      </c>
      <c r="O3585" t="s">
        <v>14904</v>
      </c>
      <c r="P3585" t="s">
        <v>1469</v>
      </c>
      <c r="Q3585" t="s">
        <v>14905</v>
      </c>
      <c r="R3585" t="s">
        <v>14906</v>
      </c>
      <c r="S3585" t="s">
        <v>14907</v>
      </c>
      <c r="T3585">
        <v>7</v>
      </c>
      <c r="U3585">
        <v>41703</v>
      </c>
      <c r="V3585" s="12">
        <f>W3585*1.28378472222222</f>
        <v>57770312.499999903</v>
      </c>
      <c r="W3585" s="3">
        <v>45000000</v>
      </c>
      <c r="X3585" s="13">
        <f>Y3585*1.28378472222222</f>
        <v>8430322.8517013751</v>
      </c>
      <c r="Y3585" s="3">
        <v>6566773</v>
      </c>
      <c r="Z3585" s="13">
        <f>AA3585*1.28378472222222</f>
        <v>100865652.31322899</v>
      </c>
      <c r="AA3585" s="3">
        <v>78568977</v>
      </c>
      <c r="AB3585">
        <v>233</v>
      </c>
    </row>
    <row r="3586" spans="1:28" hidden="1" x14ac:dyDescent="0.2">
      <c r="A3586" t="s">
        <v>31966</v>
      </c>
      <c r="B3586" t="s">
        <v>31967</v>
      </c>
      <c r="C3586">
        <v>2012</v>
      </c>
      <c r="D3586" s="1">
        <v>41244</v>
      </c>
      <c r="E3586" t="s">
        <v>1045</v>
      </c>
      <c r="F3586" t="s">
        <v>44032</v>
      </c>
      <c r="H3586">
        <v>188</v>
      </c>
      <c r="I3586" t="s">
        <v>943</v>
      </c>
      <c r="J3586" t="s">
        <v>2402</v>
      </c>
      <c r="K3586" t="s">
        <v>14789</v>
      </c>
      <c r="M3586" t="s">
        <v>5439</v>
      </c>
      <c r="N3586" t="s">
        <v>21921</v>
      </c>
      <c r="O3586" t="s">
        <v>31968</v>
      </c>
      <c r="P3586" t="s">
        <v>30440</v>
      </c>
      <c r="Q3586" t="s">
        <v>31969</v>
      </c>
      <c r="R3586" t="s">
        <v>31970</v>
      </c>
      <c r="S3586" t="s">
        <v>31971</v>
      </c>
      <c r="T3586">
        <v>7.4</v>
      </c>
      <c r="U3586">
        <v>11049</v>
      </c>
      <c r="W3586" t="s">
        <v>15171</v>
      </c>
      <c r="X3586"/>
      <c r="Y3586"/>
      <c r="Z3586"/>
      <c r="AA3586">
        <v>1291621</v>
      </c>
      <c r="AB3586">
        <v>67</v>
      </c>
    </row>
    <row r="3587" spans="1:28" x14ac:dyDescent="0.2">
      <c r="A3587" t="s">
        <v>35580</v>
      </c>
      <c r="B3587" t="s">
        <v>35581</v>
      </c>
      <c r="C3587">
        <v>2015</v>
      </c>
      <c r="D3587" t="s">
        <v>20940</v>
      </c>
      <c r="E3587" t="s">
        <v>16512</v>
      </c>
      <c r="F3587" t="s">
        <v>44031</v>
      </c>
      <c r="G3587" t="s">
        <v>44038</v>
      </c>
      <c r="H3587">
        <v>107</v>
      </c>
      <c r="I3587" t="s">
        <v>495</v>
      </c>
      <c r="J3587" t="s">
        <v>26</v>
      </c>
      <c r="M3587" t="s">
        <v>3798</v>
      </c>
      <c r="N3587" t="s">
        <v>35582</v>
      </c>
      <c r="O3587" t="s">
        <v>35583</v>
      </c>
      <c r="P3587" t="s">
        <v>125</v>
      </c>
      <c r="Q3587" t="s">
        <v>35584</v>
      </c>
      <c r="R3587" t="s">
        <v>35585</v>
      </c>
      <c r="S3587" t="s">
        <v>35586</v>
      </c>
      <c r="T3587">
        <v>5.5</v>
      </c>
      <c r="U3587">
        <v>65711</v>
      </c>
      <c r="V3587" s="12">
        <f>W3587*1.09195121025074</f>
        <v>65517072.6150444</v>
      </c>
      <c r="W3587" s="3">
        <v>60000000</v>
      </c>
      <c r="X3587" s="13">
        <f>Y3587*1.09195121025074</f>
        <v>8403802.8355518691</v>
      </c>
      <c r="Y3587" s="3">
        <v>7696134</v>
      </c>
      <c r="Z3587" s="13">
        <f>AA3587*1.09195121025074</f>
        <v>51622752.370694861</v>
      </c>
      <c r="AA3587" s="3">
        <v>47275695</v>
      </c>
      <c r="AB3587">
        <v>256</v>
      </c>
    </row>
    <row r="3588" spans="1:28" hidden="1" x14ac:dyDescent="0.2">
      <c r="A3588" t="s">
        <v>31982</v>
      </c>
      <c r="B3588" t="s">
        <v>31983</v>
      </c>
      <c r="C3588">
        <v>2012</v>
      </c>
      <c r="D3588" s="1">
        <v>41039</v>
      </c>
      <c r="E3588" t="s">
        <v>1045</v>
      </c>
      <c r="F3588" t="s">
        <v>44032</v>
      </c>
      <c r="G3588" t="s">
        <v>44040</v>
      </c>
      <c r="H3588">
        <v>134</v>
      </c>
      <c r="I3588" t="s">
        <v>943</v>
      </c>
      <c r="J3588" t="s">
        <v>944</v>
      </c>
      <c r="K3588" t="s">
        <v>2402</v>
      </c>
      <c r="M3588" t="s">
        <v>31984</v>
      </c>
      <c r="N3588" t="s">
        <v>31984</v>
      </c>
      <c r="O3588" t="s">
        <v>31985</v>
      </c>
      <c r="P3588" t="s">
        <v>31986</v>
      </c>
      <c r="Q3588" t="s">
        <v>31987</v>
      </c>
      <c r="R3588" t="s">
        <v>31988</v>
      </c>
      <c r="S3588" t="s">
        <v>31989</v>
      </c>
      <c r="T3588">
        <v>7.8</v>
      </c>
      <c r="U3588">
        <v>32801</v>
      </c>
      <c r="W3588"/>
      <c r="X3588"/>
      <c r="Y3588">
        <v>1862086</v>
      </c>
      <c r="Z3588"/>
      <c r="AA3588">
        <v>3064818</v>
      </c>
      <c r="AB3588">
        <v>119</v>
      </c>
    </row>
    <row r="3589" spans="1:28" x14ac:dyDescent="0.2">
      <c r="A3589" t="s">
        <v>39190</v>
      </c>
      <c r="B3589" t="s">
        <v>39191</v>
      </c>
      <c r="C3589">
        <v>2016</v>
      </c>
      <c r="D3589" t="s">
        <v>15985</v>
      </c>
      <c r="E3589" t="s">
        <v>44035</v>
      </c>
      <c r="F3589" t="s">
        <v>44032</v>
      </c>
      <c r="G3589" t="s">
        <v>44036</v>
      </c>
      <c r="H3589">
        <v>123</v>
      </c>
      <c r="I3589" t="s">
        <v>495</v>
      </c>
      <c r="J3589" t="s">
        <v>26</v>
      </c>
      <c r="M3589" t="s">
        <v>27975</v>
      </c>
      <c r="N3589" t="s">
        <v>27975</v>
      </c>
      <c r="O3589" t="s">
        <v>39192</v>
      </c>
      <c r="P3589" t="s">
        <v>39193</v>
      </c>
      <c r="Q3589" t="s">
        <v>39194</v>
      </c>
      <c r="R3589" t="s">
        <v>39195</v>
      </c>
      <c r="S3589" t="s">
        <v>39196</v>
      </c>
      <c r="T3589">
        <v>7</v>
      </c>
      <c r="U3589">
        <v>30764</v>
      </c>
      <c r="V3589" s="12">
        <f>W3589*1.07834771485832</f>
        <v>9705129.4337248802</v>
      </c>
      <c r="W3589" s="3">
        <v>9000000</v>
      </c>
      <c r="X3589" s="13">
        <f>Y3589*1.07834771485832</f>
        <v>8359318.0568025364</v>
      </c>
      <c r="Y3589" s="3">
        <v>7751969</v>
      </c>
      <c r="Z3589" s="13">
        <f>AA3589*1.07834771485832</f>
        <v>13972437.103563691</v>
      </c>
      <c r="AA3589" s="3">
        <v>12957265</v>
      </c>
      <c r="AB3589">
        <v>123</v>
      </c>
    </row>
    <row r="3590" spans="1:28" x14ac:dyDescent="0.2">
      <c r="A3590" t="s">
        <v>8862</v>
      </c>
      <c r="B3590" t="s">
        <v>8863</v>
      </c>
      <c r="C3590">
        <v>2005</v>
      </c>
      <c r="D3590" s="1">
        <v>38356</v>
      </c>
      <c r="E3590" t="s">
        <v>176</v>
      </c>
      <c r="F3590" t="s">
        <v>44034</v>
      </c>
      <c r="G3590" t="s">
        <v>44045</v>
      </c>
      <c r="H3590">
        <v>103</v>
      </c>
      <c r="I3590" t="s">
        <v>319</v>
      </c>
      <c r="J3590" t="s">
        <v>26</v>
      </c>
      <c r="M3590" t="s">
        <v>8864</v>
      </c>
      <c r="N3590" t="s">
        <v>8865</v>
      </c>
      <c r="O3590" t="s">
        <v>8866</v>
      </c>
      <c r="P3590" t="s">
        <v>3578</v>
      </c>
      <c r="Q3590" t="s">
        <v>8867</v>
      </c>
      <c r="R3590" t="s">
        <v>8868</v>
      </c>
      <c r="S3590" t="s">
        <v>8869</v>
      </c>
      <c r="T3590">
        <v>7.1</v>
      </c>
      <c r="U3590">
        <v>107314</v>
      </c>
      <c r="V3590" s="12">
        <f>W3590*1.32519713261649</f>
        <v>38430716.845878206</v>
      </c>
      <c r="W3590" s="3">
        <v>29000000</v>
      </c>
      <c r="X3590" s="13">
        <f>Y3590*1.32519713261649</f>
        <v>8353727.3270967901</v>
      </c>
      <c r="Y3590" s="3">
        <v>6303762</v>
      </c>
      <c r="Z3590" s="13">
        <f>AA3590*1.32519713261649</f>
        <v>28800814.078494679</v>
      </c>
      <c r="AA3590" s="3">
        <v>21733230</v>
      </c>
      <c r="AB3590">
        <v>282</v>
      </c>
    </row>
    <row r="3591" spans="1:28" hidden="1" x14ac:dyDescent="0.2">
      <c r="A3591" t="s">
        <v>32005</v>
      </c>
      <c r="B3591" t="s">
        <v>32006</v>
      </c>
      <c r="C3591">
        <v>2012</v>
      </c>
      <c r="D3591" t="s">
        <v>31909</v>
      </c>
      <c r="E3591" t="s">
        <v>16512</v>
      </c>
      <c r="F3591" t="s">
        <v>44042</v>
      </c>
      <c r="H3591">
        <v>165</v>
      </c>
      <c r="I3591" t="s">
        <v>943</v>
      </c>
      <c r="J3591" t="s">
        <v>2402</v>
      </c>
      <c r="M3591" t="s">
        <v>13463</v>
      </c>
      <c r="N3591" t="s">
        <v>13464</v>
      </c>
      <c r="O3591" t="s">
        <v>32007</v>
      </c>
      <c r="P3591" t="s">
        <v>30440</v>
      </c>
      <c r="Q3591" t="s">
        <v>32008</v>
      </c>
      <c r="R3591" t="s">
        <v>32009</v>
      </c>
      <c r="S3591" t="s">
        <v>32010</v>
      </c>
      <c r="T3591">
        <v>7.9</v>
      </c>
      <c r="U3591">
        <v>22820</v>
      </c>
      <c r="W3591"/>
      <c r="X3591"/>
      <c r="Y3591"/>
      <c r="Z3591"/>
      <c r="AA3591">
        <v>2075056</v>
      </c>
      <c r="AB3591">
        <v>75</v>
      </c>
    </row>
    <row r="3592" spans="1:28" x14ac:dyDescent="0.2">
      <c r="A3592" t="s">
        <v>28438</v>
      </c>
      <c r="B3592" t="s">
        <v>28439</v>
      </c>
      <c r="C3592">
        <v>2011</v>
      </c>
      <c r="D3592" t="s">
        <v>26379</v>
      </c>
      <c r="E3592" t="s">
        <v>1045</v>
      </c>
      <c r="F3592" t="s">
        <v>44032</v>
      </c>
      <c r="G3592" t="s">
        <v>44036</v>
      </c>
      <c r="H3592">
        <v>107</v>
      </c>
      <c r="I3592" t="s">
        <v>25</v>
      </c>
      <c r="J3592" t="s">
        <v>26</v>
      </c>
      <c r="M3592" t="s">
        <v>4036</v>
      </c>
      <c r="N3592" t="s">
        <v>4036</v>
      </c>
      <c r="O3592" t="s">
        <v>28440</v>
      </c>
      <c r="P3592" t="s">
        <v>23708</v>
      </c>
      <c r="Q3592" t="s">
        <v>28441</v>
      </c>
      <c r="R3592" t="s">
        <v>28442</v>
      </c>
      <c r="S3592" t="s">
        <v>28443</v>
      </c>
      <c r="T3592">
        <v>6.1</v>
      </c>
      <c r="U3592">
        <v>40658</v>
      </c>
      <c r="V3592" s="12">
        <f>W3592*1.1505830469594</f>
        <v>11505830.469594</v>
      </c>
      <c r="W3592" s="3">
        <v>10000000</v>
      </c>
      <c r="X3592" s="13">
        <f>Y3592*1.1505830469594</f>
        <v>8342961.6660650382</v>
      </c>
      <c r="Y3592" s="3">
        <v>7251073</v>
      </c>
      <c r="Z3592" s="13">
        <f>AA3592*1.1505830469594</f>
        <v>15005045.763491463</v>
      </c>
      <c r="AA3592" s="3">
        <v>13041254</v>
      </c>
      <c r="AB3592">
        <v>112</v>
      </c>
    </row>
    <row r="3593" spans="1:28" x14ac:dyDescent="0.2">
      <c r="A3593" t="s">
        <v>37960</v>
      </c>
      <c r="B3593" t="s">
        <v>37961</v>
      </c>
      <c r="C3593">
        <v>2017</v>
      </c>
      <c r="D3593" s="1">
        <v>42800</v>
      </c>
      <c r="E3593" t="s">
        <v>176</v>
      </c>
      <c r="F3593" t="s">
        <v>44036</v>
      </c>
      <c r="G3593" t="s">
        <v>44033</v>
      </c>
      <c r="H3593">
        <v>120</v>
      </c>
      <c r="I3593" t="s">
        <v>25</v>
      </c>
      <c r="J3593" t="s">
        <v>26</v>
      </c>
      <c r="M3593" t="s">
        <v>2851</v>
      </c>
      <c r="N3593" t="s">
        <v>37962</v>
      </c>
      <c r="O3593" t="s">
        <v>37963</v>
      </c>
      <c r="P3593" t="s">
        <v>1906</v>
      </c>
      <c r="Q3593" t="s">
        <v>37964</v>
      </c>
      <c r="R3593" t="s">
        <v>37965</v>
      </c>
      <c r="S3593" t="s">
        <v>37966</v>
      </c>
      <c r="T3593">
        <v>6.4</v>
      </c>
      <c r="U3593">
        <v>46744</v>
      </c>
      <c r="V3593" s="12">
        <f>W3593*1.05585427545692</f>
        <v>31675628.263707601</v>
      </c>
      <c r="W3593" s="3">
        <v>30000000</v>
      </c>
      <c r="X3593" s="13">
        <f>Y3593*1.05585427545692</f>
        <v>8325721.3831347991</v>
      </c>
      <c r="Y3593" s="3">
        <v>7885294</v>
      </c>
      <c r="Z3593" s="13">
        <f>AA3593*1.05585427545692</f>
        <v>16978638.280128118</v>
      </c>
      <c r="AA3593" s="3">
        <v>16080475</v>
      </c>
      <c r="AB3593">
        <v>227</v>
      </c>
    </row>
    <row r="3594" spans="1:28" hidden="1" x14ac:dyDescent="0.2">
      <c r="A3594" t="s">
        <v>32024</v>
      </c>
      <c r="B3594" t="s">
        <v>32025</v>
      </c>
      <c r="C3594">
        <v>2013</v>
      </c>
      <c r="D3594" s="1">
        <v>41853</v>
      </c>
      <c r="E3594" t="s">
        <v>16512</v>
      </c>
      <c r="F3594" t="s">
        <v>44031</v>
      </c>
      <c r="G3594" t="s">
        <v>44038</v>
      </c>
      <c r="H3594">
        <v>95</v>
      </c>
      <c r="I3594" t="s">
        <v>32026</v>
      </c>
      <c r="J3594" t="s">
        <v>26</v>
      </c>
      <c r="M3594" t="s">
        <v>32027</v>
      </c>
      <c r="N3594" t="s">
        <v>32028</v>
      </c>
      <c r="O3594" t="s">
        <v>32029</v>
      </c>
      <c r="P3594" t="s">
        <v>2738</v>
      </c>
      <c r="Q3594" t="s">
        <v>2738</v>
      </c>
      <c r="R3594" t="s">
        <v>32030</v>
      </c>
      <c r="S3594" t="s">
        <v>32031</v>
      </c>
      <c r="T3594">
        <v>4.9000000000000004</v>
      </c>
      <c r="U3594">
        <v>12163</v>
      </c>
      <c r="W3594">
        <v>3500000</v>
      </c>
      <c r="X3594"/>
      <c r="Y3594"/>
      <c r="Z3594"/>
      <c r="AA3594"/>
      <c r="AB3594">
        <v>54</v>
      </c>
    </row>
    <row r="3595" spans="1:28" x14ac:dyDescent="0.2">
      <c r="A3595" t="s">
        <v>29134</v>
      </c>
      <c r="B3595" t="s">
        <v>29135</v>
      </c>
      <c r="C3595">
        <v>2014</v>
      </c>
      <c r="D3595" s="1">
        <v>42254</v>
      </c>
      <c r="E3595" t="s">
        <v>1045</v>
      </c>
      <c r="F3595" t="s">
        <v>44032</v>
      </c>
      <c r="G3595" t="s">
        <v>44045</v>
      </c>
      <c r="H3595">
        <v>97</v>
      </c>
      <c r="I3595" t="s">
        <v>25</v>
      </c>
      <c r="J3595" t="s">
        <v>26</v>
      </c>
      <c r="M3595" t="s">
        <v>8904</v>
      </c>
      <c r="N3595" t="s">
        <v>29136</v>
      </c>
      <c r="O3595" t="s">
        <v>29137</v>
      </c>
      <c r="P3595" t="s">
        <v>878</v>
      </c>
      <c r="Q3595" t="s">
        <v>29138</v>
      </c>
      <c r="R3595" t="s">
        <v>29139</v>
      </c>
      <c r="S3595" t="s">
        <v>29140</v>
      </c>
      <c r="T3595">
        <v>6.3</v>
      </c>
      <c r="U3595">
        <v>45905</v>
      </c>
      <c r="V3595" s="12">
        <f>W3595*1.09324733035956</f>
        <v>10932473.303595601</v>
      </c>
      <c r="W3595" s="3">
        <v>10000000</v>
      </c>
      <c r="X3595" s="13">
        <f>Y3595*1.09324733035956</f>
        <v>8294997.720393206</v>
      </c>
      <c r="Y3595" s="3">
        <v>7587485</v>
      </c>
      <c r="Z3595" s="13">
        <f>AA3595*1.09324733035956</f>
        <v>23041015.075556811</v>
      </c>
      <c r="AA3595" s="3">
        <v>21075757</v>
      </c>
      <c r="AB3595">
        <v>127</v>
      </c>
    </row>
    <row r="3596" spans="1:28" x14ac:dyDescent="0.2">
      <c r="A3596" t="s">
        <v>20223</v>
      </c>
      <c r="B3596" t="s">
        <v>20224</v>
      </c>
      <c r="C3596">
        <v>2011</v>
      </c>
      <c r="D3596" t="s">
        <v>20225</v>
      </c>
      <c r="E3596" t="s">
        <v>1045</v>
      </c>
      <c r="H3596">
        <v>102</v>
      </c>
      <c r="I3596" t="s">
        <v>433</v>
      </c>
      <c r="J3596" t="s">
        <v>26</v>
      </c>
      <c r="M3596" t="s">
        <v>14100</v>
      </c>
      <c r="N3596" t="s">
        <v>20226</v>
      </c>
      <c r="O3596" t="s">
        <v>20227</v>
      </c>
      <c r="P3596" t="s">
        <v>20228</v>
      </c>
      <c r="Q3596" t="s">
        <v>20229</v>
      </c>
      <c r="R3596" t="s">
        <v>20230</v>
      </c>
      <c r="S3596" t="s">
        <v>20231</v>
      </c>
      <c r="T3596">
        <v>6.2</v>
      </c>
      <c r="U3596">
        <v>41417</v>
      </c>
      <c r="V3596" s="12">
        <f>W3596*1.1505830469594</f>
        <v>47173904.9253354</v>
      </c>
      <c r="W3596" s="3">
        <v>41000000</v>
      </c>
      <c r="X3596" s="13">
        <f>Y3596*1.1505830469594</f>
        <v>8288959.0507559981</v>
      </c>
      <c r="Y3596" s="3">
        <v>7204138</v>
      </c>
      <c r="Z3596" s="13">
        <f>AA3596*1.1505830469594</f>
        <v>9411097.383628469</v>
      </c>
      <c r="AA3596" s="3">
        <v>8179416</v>
      </c>
      <c r="AB3596">
        <v>153</v>
      </c>
    </row>
    <row r="3597" spans="1:28" x14ac:dyDescent="0.2">
      <c r="A3597" t="s">
        <v>6336</v>
      </c>
      <c r="B3597" t="s">
        <v>6337</v>
      </c>
      <c r="C3597">
        <v>2002</v>
      </c>
      <c r="D3597" t="s">
        <v>4852</v>
      </c>
      <c r="E3597" t="s">
        <v>176</v>
      </c>
      <c r="F3597" t="s">
        <v>44036</v>
      </c>
      <c r="H3597">
        <v>118</v>
      </c>
      <c r="I3597" t="s">
        <v>6338</v>
      </c>
      <c r="J3597" t="s">
        <v>308</v>
      </c>
      <c r="M3597" t="s">
        <v>6339</v>
      </c>
      <c r="N3597" t="s">
        <v>6340</v>
      </c>
      <c r="O3597" t="s">
        <v>6341</v>
      </c>
      <c r="P3597" t="s">
        <v>4608</v>
      </c>
      <c r="Q3597" t="s">
        <v>6342</v>
      </c>
      <c r="R3597" t="s">
        <v>6343</v>
      </c>
      <c r="S3597" t="s">
        <v>6344</v>
      </c>
      <c r="T3597">
        <v>6.7</v>
      </c>
      <c r="U3597">
        <v>12881</v>
      </c>
      <c r="V3597" s="12">
        <f>W3597*1.43863813229572</f>
        <v>2589548.638132296</v>
      </c>
      <c r="W3597" s="3">
        <v>1800000</v>
      </c>
      <c r="X3597" s="13">
        <f>Y3597*1.43863813229572</f>
        <v>8224757.5024124524</v>
      </c>
      <c r="Y3597" s="3">
        <v>5717044</v>
      </c>
      <c r="Z3597" s="13">
        <f>AA3597*1.43863813229572</f>
        <v>38838536.73439689</v>
      </c>
      <c r="AA3597" s="3">
        <v>26996738</v>
      </c>
      <c r="AB3597">
        <v>111</v>
      </c>
    </row>
    <row r="3598" spans="1:28" hidden="1" x14ac:dyDescent="0.2">
      <c r="A3598" t="s">
        <v>32052</v>
      </c>
      <c r="B3598" t="s">
        <v>32053</v>
      </c>
      <c r="C3598">
        <v>2013</v>
      </c>
      <c r="D3598" t="s">
        <v>24383</v>
      </c>
      <c r="E3598" t="s">
        <v>16512</v>
      </c>
      <c r="F3598" t="s">
        <v>44042</v>
      </c>
      <c r="H3598">
        <v>148</v>
      </c>
      <c r="I3598" t="s">
        <v>943</v>
      </c>
      <c r="J3598" t="s">
        <v>2402</v>
      </c>
      <c r="K3598" t="s">
        <v>944</v>
      </c>
      <c r="M3598" t="s">
        <v>2403</v>
      </c>
      <c r="N3598" t="s">
        <v>2404</v>
      </c>
      <c r="O3598" t="s">
        <v>32054</v>
      </c>
      <c r="P3598" t="s">
        <v>2403</v>
      </c>
      <c r="Q3598" t="s">
        <v>32055</v>
      </c>
      <c r="R3598" t="s">
        <v>32056</v>
      </c>
      <c r="S3598" t="s">
        <v>32057</v>
      </c>
      <c r="T3598">
        <v>8.1999999999999993</v>
      </c>
      <c r="U3598">
        <v>38473</v>
      </c>
      <c r="W3598" t="s">
        <v>32058</v>
      </c>
      <c r="X3598"/>
      <c r="Y3598"/>
      <c r="Z3598"/>
      <c r="AA3598">
        <v>791040</v>
      </c>
      <c r="AB3598">
        <v>241</v>
      </c>
    </row>
    <row r="3599" spans="1:28" hidden="1" x14ac:dyDescent="0.2">
      <c r="A3599" t="s">
        <v>32059</v>
      </c>
      <c r="B3599" t="s">
        <v>32060</v>
      </c>
      <c r="C3599">
        <v>2013</v>
      </c>
      <c r="D3599" t="s">
        <v>30230</v>
      </c>
      <c r="E3599" t="s">
        <v>176</v>
      </c>
      <c r="F3599" t="s">
        <v>44057</v>
      </c>
      <c r="G3599" t="s">
        <v>44053</v>
      </c>
      <c r="H3599">
        <v>132</v>
      </c>
      <c r="I3599" t="s">
        <v>943</v>
      </c>
      <c r="J3599" t="s">
        <v>944</v>
      </c>
      <c r="M3599" t="s">
        <v>32061</v>
      </c>
      <c r="N3599" t="s">
        <v>32062</v>
      </c>
      <c r="O3599" t="s">
        <v>32063</v>
      </c>
      <c r="P3599" t="s">
        <v>32064</v>
      </c>
      <c r="Q3599" t="s">
        <v>32065</v>
      </c>
      <c r="R3599" t="s">
        <v>32066</v>
      </c>
      <c r="S3599" t="s">
        <v>32067</v>
      </c>
      <c r="T3599">
        <v>7</v>
      </c>
      <c r="U3599">
        <v>26072</v>
      </c>
      <c r="W3599" t="s">
        <v>7920</v>
      </c>
      <c r="X3599"/>
      <c r="Y3599"/>
      <c r="Z3599"/>
      <c r="AA3599"/>
      <c r="AB3599">
        <v>114</v>
      </c>
    </row>
    <row r="3600" spans="1:28" x14ac:dyDescent="0.2">
      <c r="A3600" t="s">
        <v>24809</v>
      </c>
      <c r="B3600" t="s">
        <v>24810</v>
      </c>
      <c r="C3600">
        <v>2013</v>
      </c>
      <c r="D3600" s="1">
        <v>41617</v>
      </c>
      <c r="E3600" t="s">
        <v>176</v>
      </c>
      <c r="F3600" t="s">
        <v>44042</v>
      </c>
      <c r="H3600">
        <v>106</v>
      </c>
      <c r="I3600" t="s">
        <v>24811</v>
      </c>
      <c r="J3600" t="s">
        <v>26</v>
      </c>
      <c r="M3600" t="s">
        <v>3436</v>
      </c>
      <c r="N3600" t="s">
        <v>24812</v>
      </c>
      <c r="O3600" t="s">
        <v>24813</v>
      </c>
      <c r="P3600" t="s">
        <v>24814</v>
      </c>
      <c r="Q3600" t="s">
        <v>24815</v>
      </c>
      <c r="R3600" t="s">
        <v>24816</v>
      </c>
      <c r="S3600" t="s">
        <v>24817</v>
      </c>
      <c r="T3600">
        <v>5.7</v>
      </c>
      <c r="U3600">
        <v>34504</v>
      </c>
      <c r="V3600" s="12">
        <f>W3600*1.11098185502045</f>
        <v>38884364.925715752</v>
      </c>
      <c r="W3600" s="3">
        <v>35000000</v>
      </c>
      <c r="X3600" s="13">
        <f>Y3600*1.11098185502045</f>
        <v>8208660.5270242682</v>
      </c>
      <c r="Y3600" s="3">
        <v>7388654</v>
      </c>
      <c r="Z3600" s="13">
        <f>AA3600*1.11098185502045</f>
        <v>18949200.929420374</v>
      </c>
      <c r="AA3600" s="3">
        <v>17056265</v>
      </c>
      <c r="AB3600">
        <v>92</v>
      </c>
    </row>
    <row r="3601" spans="1:28" hidden="1" x14ac:dyDescent="0.2">
      <c r="A3601" t="s">
        <v>32075</v>
      </c>
      <c r="B3601" t="s">
        <v>32076</v>
      </c>
      <c r="C3601">
        <v>2012</v>
      </c>
      <c r="D3601" s="1">
        <v>41310</v>
      </c>
      <c r="E3601" t="s">
        <v>1045</v>
      </c>
      <c r="F3601" t="s">
        <v>44032</v>
      </c>
      <c r="G3601" t="s">
        <v>44036</v>
      </c>
      <c r="H3601">
        <v>97</v>
      </c>
      <c r="I3601" t="s">
        <v>25</v>
      </c>
      <c r="J3601" t="s">
        <v>26</v>
      </c>
      <c r="M3601" t="s">
        <v>32077</v>
      </c>
      <c r="N3601" t="s">
        <v>32077</v>
      </c>
      <c r="O3601" t="s">
        <v>32078</v>
      </c>
      <c r="P3601" t="s">
        <v>5754</v>
      </c>
      <c r="Q3601" t="s">
        <v>32079</v>
      </c>
      <c r="R3601" t="s">
        <v>32080</v>
      </c>
      <c r="S3601" t="s">
        <v>32081</v>
      </c>
      <c r="T3601">
        <v>7.2</v>
      </c>
      <c r="U3601">
        <v>82447</v>
      </c>
      <c r="W3601"/>
      <c r="X3601"/>
      <c r="Y3601">
        <v>81071</v>
      </c>
      <c r="Z3601"/>
      <c r="AA3601">
        <v>977671</v>
      </c>
      <c r="AB3601">
        <v>106</v>
      </c>
    </row>
    <row r="3602" spans="1:28" x14ac:dyDescent="0.2">
      <c r="A3602" t="s">
        <v>4946</v>
      </c>
      <c r="B3602" t="s">
        <v>4947</v>
      </c>
      <c r="C3602">
        <v>2001</v>
      </c>
      <c r="D3602" t="s">
        <v>4566</v>
      </c>
      <c r="E3602" t="s">
        <v>44035</v>
      </c>
      <c r="F3602" t="s">
        <v>44032</v>
      </c>
      <c r="G3602" t="s">
        <v>44036</v>
      </c>
      <c r="H3602">
        <v>91</v>
      </c>
      <c r="I3602" t="s">
        <v>495</v>
      </c>
      <c r="J3602" t="s">
        <v>26</v>
      </c>
      <c r="M3602" t="s">
        <v>4948</v>
      </c>
      <c r="N3602" t="s">
        <v>4949</v>
      </c>
      <c r="O3602" t="s">
        <v>4950</v>
      </c>
      <c r="P3602" t="s">
        <v>4951</v>
      </c>
      <c r="Q3602" t="s">
        <v>4952</v>
      </c>
      <c r="R3602" t="s">
        <v>4953</v>
      </c>
      <c r="S3602" t="s">
        <v>4954</v>
      </c>
      <c r="T3602">
        <v>7</v>
      </c>
      <c r="U3602">
        <v>16970</v>
      </c>
      <c r="V3602" s="12">
        <f>W3602*1.46138339920949</f>
        <v>8037608.6956521953</v>
      </c>
      <c r="W3602" s="3">
        <v>5500000</v>
      </c>
      <c r="X3602" s="13">
        <f>Y3602*1.46138339920949</f>
        <v>8175880.4087351989</v>
      </c>
      <c r="Y3602" s="3">
        <v>5594617</v>
      </c>
      <c r="Z3602" s="13">
        <f>AA3602*1.46138339920949</f>
        <v>23607118.745810337</v>
      </c>
      <c r="AA3602" s="3">
        <v>16153953</v>
      </c>
      <c r="AB3602">
        <v>148</v>
      </c>
    </row>
    <row r="3603" spans="1:28" x14ac:dyDescent="0.2">
      <c r="A3603" t="s">
        <v>29472</v>
      </c>
      <c r="B3603" t="s">
        <v>29473</v>
      </c>
      <c r="C3603">
        <v>2011</v>
      </c>
      <c r="D3603" t="s">
        <v>25866</v>
      </c>
      <c r="E3603" t="s">
        <v>176</v>
      </c>
      <c r="H3603">
        <v>123</v>
      </c>
      <c r="I3603" t="s">
        <v>29474</v>
      </c>
      <c r="J3603" t="s">
        <v>5473</v>
      </c>
      <c r="M3603" t="s">
        <v>24246</v>
      </c>
      <c r="N3603" t="s">
        <v>24246</v>
      </c>
      <c r="O3603" t="s">
        <v>29475</v>
      </c>
      <c r="P3603" t="s">
        <v>29476</v>
      </c>
      <c r="Q3603" t="s">
        <v>29477</v>
      </c>
      <c r="R3603" t="s">
        <v>29478</v>
      </c>
      <c r="S3603" t="s">
        <v>29479</v>
      </c>
      <c r="T3603">
        <v>8.3000000000000007</v>
      </c>
      <c r="U3603">
        <v>214165</v>
      </c>
      <c r="V3603" s="12">
        <f>W3603*1.1505830469594</f>
        <v>575291.52347969997</v>
      </c>
      <c r="W3603" s="3">
        <v>500000</v>
      </c>
      <c r="X3603" s="13">
        <f>Y3603*1.1505830469594</f>
        <v>8168052.3324323641</v>
      </c>
      <c r="Y3603" s="3">
        <v>7099055</v>
      </c>
      <c r="Z3603" s="13">
        <f>AA3603*1.1505830469594</f>
        <v>26378354.378902774</v>
      </c>
      <c r="AA3603" s="3">
        <v>22926076</v>
      </c>
      <c r="AB3603">
        <v>366</v>
      </c>
    </row>
    <row r="3604" spans="1:28" hidden="1" x14ac:dyDescent="0.2">
      <c r="A3604" t="s">
        <v>32097</v>
      </c>
      <c r="B3604" t="s">
        <v>32098</v>
      </c>
      <c r="C3604">
        <v>2012</v>
      </c>
      <c r="D3604" t="s">
        <v>32099</v>
      </c>
      <c r="E3604" t="s">
        <v>44037</v>
      </c>
      <c r="F3604" t="s">
        <v>44047</v>
      </c>
      <c r="G3604" t="s">
        <v>44031</v>
      </c>
      <c r="H3604">
        <v>76</v>
      </c>
      <c r="I3604" t="s">
        <v>2213</v>
      </c>
      <c r="J3604" t="s">
        <v>934</v>
      </c>
      <c r="K3604" t="s">
        <v>26</v>
      </c>
      <c r="M3604" t="s">
        <v>32100</v>
      </c>
      <c r="N3604" t="s">
        <v>32101</v>
      </c>
      <c r="O3604" t="s">
        <v>32102</v>
      </c>
      <c r="P3604" t="s">
        <v>32103</v>
      </c>
      <c r="Q3604" t="s">
        <v>32104</v>
      </c>
      <c r="R3604" t="s">
        <v>460</v>
      </c>
      <c r="S3604" t="s">
        <v>461</v>
      </c>
      <c r="T3604">
        <v>7.6</v>
      </c>
      <c r="U3604">
        <v>10216</v>
      </c>
      <c r="W3604"/>
      <c r="X3604"/>
      <c r="Y3604"/>
      <c r="Z3604"/>
      <c r="AA3604">
        <v>2152610</v>
      </c>
      <c r="AB3604">
        <v>15</v>
      </c>
    </row>
    <row r="3605" spans="1:28" hidden="1" x14ac:dyDescent="0.2">
      <c r="A3605" t="s">
        <v>32105</v>
      </c>
      <c r="B3605" t="s">
        <v>32106</v>
      </c>
      <c r="C3605">
        <v>2014</v>
      </c>
      <c r="D3605" t="s">
        <v>29119</v>
      </c>
      <c r="E3605" t="s">
        <v>16512</v>
      </c>
      <c r="F3605" t="s">
        <v>44044</v>
      </c>
      <c r="G3605" t="s">
        <v>44032</v>
      </c>
      <c r="H3605">
        <v>108</v>
      </c>
      <c r="I3605" t="s">
        <v>32107</v>
      </c>
      <c r="J3605" t="s">
        <v>26</v>
      </c>
      <c r="M3605" t="s">
        <v>32108</v>
      </c>
      <c r="N3605" t="s">
        <v>32109</v>
      </c>
      <c r="O3605" t="s">
        <v>32110</v>
      </c>
      <c r="P3605" t="s">
        <v>500</v>
      </c>
      <c r="Q3605" t="s">
        <v>32111</v>
      </c>
      <c r="R3605" t="s">
        <v>32112</v>
      </c>
      <c r="S3605" t="s">
        <v>32113</v>
      </c>
      <c r="T3605">
        <v>5.2</v>
      </c>
      <c r="U3605">
        <v>16072</v>
      </c>
      <c r="W3605"/>
      <c r="X3605"/>
      <c r="Y3605">
        <v>56574</v>
      </c>
      <c r="Z3605"/>
      <c r="AA3605">
        <v>461780</v>
      </c>
      <c r="AB3605">
        <v>595</v>
      </c>
    </row>
    <row r="3606" spans="1:28" hidden="1" x14ac:dyDescent="0.2">
      <c r="A3606" t="s">
        <v>32114</v>
      </c>
      <c r="B3606" t="s">
        <v>32115</v>
      </c>
      <c r="C3606">
        <v>2013</v>
      </c>
      <c r="D3606" t="s">
        <v>25989</v>
      </c>
      <c r="E3606" t="s">
        <v>176</v>
      </c>
      <c r="F3606" t="s">
        <v>44050</v>
      </c>
      <c r="H3606">
        <v>130</v>
      </c>
      <c r="I3606" t="s">
        <v>943</v>
      </c>
      <c r="J3606" t="s">
        <v>944</v>
      </c>
      <c r="M3606" t="s">
        <v>22623</v>
      </c>
      <c r="N3606" t="s">
        <v>32116</v>
      </c>
      <c r="O3606" t="s">
        <v>32117</v>
      </c>
      <c r="P3606" t="s">
        <v>32118</v>
      </c>
      <c r="Q3606" t="s">
        <v>32118</v>
      </c>
      <c r="R3606" t="s">
        <v>32119</v>
      </c>
      <c r="S3606" t="s">
        <v>32120</v>
      </c>
      <c r="T3606">
        <v>7.7</v>
      </c>
      <c r="U3606">
        <v>30678</v>
      </c>
      <c r="W3606"/>
      <c r="X3606"/>
      <c r="Y3606">
        <v>1122527</v>
      </c>
      <c r="Z3606"/>
      <c r="AA3606">
        <v>1435272</v>
      </c>
      <c r="AB3606">
        <v>123</v>
      </c>
    </row>
    <row r="3607" spans="1:28" hidden="1" x14ac:dyDescent="0.2">
      <c r="A3607" t="s">
        <v>32121</v>
      </c>
      <c r="B3607" t="s">
        <v>32122</v>
      </c>
      <c r="C3607">
        <v>2013</v>
      </c>
      <c r="D3607" t="s">
        <v>32123</v>
      </c>
      <c r="E3607" t="s">
        <v>176</v>
      </c>
      <c r="F3607" t="s">
        <v>44053</v>
      </c>
      <c r="G3607" t="s">
        <v>44036</v>
      </c>
      <c r="H3607">
        <v>150</v>
      </c>
      <c r="I3607" t="s">
        <v>943</v>
      </c>
      <c r="J3607" t="s">
        <v>944</v>
      </c>
      <c r="M3607" t="s">
        <v>2761</v>
      </c>
      <c r="N3607" t="s">
        <v>32124</v>
      </c>
      <c r="O3607" t="s">
        <v>32125</v>
      </c>
      <c r="P3607" t="s">
        <v>27054</v>
      </c>
      <c r="Q3607" t="s">
        <v>32126</v>
      </c>
      <c r="R3607" t="s">
        <v>32127</v>
      </c>
      <c r="S3607" t="s">
        <v>32128</v>
      </c>
      <c r="T3607">
        <v>6.4</v>
      </c>
      <c r="U3607">
        <v>18239</v>
      </c>
      <c r="W3607"/>
      <c r="X3607"/>
      <c r="Y3607">
        <v>2738863</v>
      </c>
      <c r="Z3607"/>
      <c r="AA3607">
        <v>4840059</v>
      </c>
      <c r="AB3607">
        <v>128</v>
      </c>
    </row>
    <row r="3608" spans="1:28" x14ac:dyDescent="0.2">
      <c r="A3608" t="s">
        <v>41891</v>
      </c>
      <c r="B3608" t="s">
        <v>41892</v>
      </c>
      <c r="C3608">
        <v>2018</v>
      </c>
      <c r="D3608" s="1">
        <v>43227</v>
      </c>
      <c r="E3608" t="s">
        <v>44035</v>
      </c>
      <c r="F3608" t="s">
        <v>44032</v>
      </c>
      <c r="H3608">
        <v>155</v>
      </c>
      <c r="I3608" t="s">
        <v>943</v>
      </c>
      <c r="J3608" t="s">
        <v>944</v>
      </c>
      <c r="M3608" t="s">
        <v>9428</v>
      </c>
      <c r="N3608" t="s">
        <v>41893</v>
      </c>
      <c r="O3608" t="s">
        <v>41894</v>
      </c>
      <c r="P3608" t="s">
        <v>21792</v>
      </c>
      <c r="Q3608" t="s">
        <v>41895</v>
      </c>
      <c r="R3608" t="s">
        <v>41896</v>
      </c>
      <c r="S3608" t="s">
        <v>41897</v>
      </c>
      <c r="T3608">
        <v>7.8</v>
      </c>
      <c r="U3608">
        <v>46057</v>
      </c>
      <c r="V3608" s="12">
        <f>W3608*1.03068014830331</f>
        <v>14429522.076246338</v>
      </c>
      <c r="W3608" s="3">
        <v>14000000</v>
      </c>
      <c r="X3608" s="13">
        <f>Y3608*1.03068014830331</f>
        <v>8151976.0185378902</v>
      </c>
      <c r="Y3608" s="3">
        <v>7909317</v>
      </c>
      <c r="Z3608" s="13">
        <f>AA3608*1.03068014830331</f>
        <v>79046006.209193453</v>
      </c>
      <c r="AA3608" s="3">
        <v>76693052</v>
      </c>
      <c r="AB3608">
        <v>376</v>
      </c>
    </row>
    <row r="3609" spans="1:28" x14ac:dyDescent="0.2">
      <c r="A3609" t="s">
        <v>6190</v>
      </c>
      <c r="B3609" t="s">
        <v>6191</v>
      </c>
      <c r="C3609">
        <v>2003</v>
      </c>
      <c r="D3609" t="s">
        <v>5156</v>
      </c>
      <c r="E3609" t="s">
        <v>44035</v>
      </c>
      <c r="F3609" t="s">
        <v>44032</v>
      </c>
      <c r="G3609" t="s">
        <v>44049</v>
      </c>
      <c r="H3609">
        <v>123</v>
      </c>
      <c r="I3609" t="s">
        <v>6192</v>
      </c>
      <c r="J3609" t="s">
        <v>26</v>
      </c>
      <c r="K3609" t="s">
        <v>1121</v>
      </c>
      <c r="M3609" t="s">
        <v>6193</v>
      </c>
      <c r="N3609" t="s">
        <v>6194</v>
      </c>
      <c r="O3609" t="s">
        <v>6195</v>
      </c>
      <c r="P3609" t="s">
        <v>6196</v>
      </c>
      <c r="Q3609" t="s">
        <v>6197</v>
      </c>
      <c r="R3609" t="s">
        <v>6198</v>
      </c>
      <c r="S3609" t="s">
        <v>6199</v>
      </c>
      <c r="T3609">
        <v>6.5</v>
      </c>
      <c r="U3609">
        <v>14560</v>
      </c>
      <c r="V3609" s="12">
        <f>W3609*1.40658152173913</f>
        <v>42197445.652173899</v>
      </c>
      <c r="W3609" s="3">
        <v>30000000</v>
      </c>
      <c r="X3609" s="13">
        <f>Y3609*1.40658152173913</f>
        <v>8145974.9511304321</v>
      </c>
      <c r="Y3609" s="3">
        <v>5791328</v>
      </c>
      <c r="Z3609" s="13">
        <f>AA3609*1.40658152173913</f>
        <v>41680785.753934771</v>
      </c>
      <c r="AA3609" s="3">
        <v>29632684</v>
      </c>
      <c r="AB3609">
        <v>110</v>
      </c>
    </row>
    <row r="3610" spans="1:28" x14ac:dyDescent="0.2">
      <c r="A3610" t="s">
        <v>3146</v>
      </c>
      <c r="B3610" t="s">
        <v>3147</v>
      </c>
      <c r="C3610">
        <v>2000</v>
      </c>
      <c r="D3610" s="1">
        <v>36925</v>
      </c>
      <c r="E3610" t="s">
        <v>176</v>
      </c>
      <c r="F3610" t="s">
        <v>44042</v>
      </c>
      <c r="H3610">
        <v>154</v>
      </c>
      <c r="I3610" t="s">
        <v>3123</v>
      </c>
      <c r="J3610" t="s">
        <v>308</v>
      </c>
      <c r="M3610" t="s">
        <v>3148</v>
      </c>
      <c r="N3610" t="s">
        <v>3149</v>
      </c>
      <c r="O3610" t="s">
        <v>3150</v>
      </c>
      <c r="P3610" t="s">
        <v>3151</v>
      </c>
      <c r="Q3610" t="s">
        <v>3152</v>
      </c>
      <c r="R3610" t="s">
        <v>3153</v>
      </c>
      <c r="S3610" t="s">
        <v>3154</v>
      </c>
      <c r="T3610">
        <v>8.1</v>
      </c>
      <c r="U3610">
        <v>219283</v>
      </c>
      <c r="V3610" s="12">
        <f>W3610*1.5029674796748</f>
        <v>3005934.9593496001</v>
      </c>
      <c r="W3610" s="3">
        <v>2000000</v>
      </c>
      <c r="X3610" s="13">
        <f>Y3610*1.5029674796748</f>
        <v>8128750.0158943264</v>
      </c>
      <c r="Y3610" s="3">
        <v>5408467</v>
      </c>
      <c r="Z3610" s="13">
        <f>AA3610*1.5029674796748</f>
        <v>31424745.950853728</v>
      </c>
      <c r="AA3610" s="3">
        <v>20908467</v>
      </c>
      <c r="AB3610">
        <v>402</v>
      </c>
    </row>
    <row r="3611" spans="1:28" hidden="1" x14ac:dyDescent="0.2">
      <c r="A3611" t="s">
        <v>32153</v>
      </c>
      <c r="B3611" t="s">
        <v>32154</v>
      </c>
      <c r="C3611">
        <v>2012</v>
      </c>
      <c r="D3611" t="s">
        <v>25189</v>
      </c>
      <c r="E3611" t="s">
        <v>1045</v>
      </c>
      <c r="F3611" t="s">
        <v>44032</v>
      </c>
      <c r="G3611" t="s">
        <v>44040</v>
      </c>
      <c r="H3611">
        <v>151</v>
      </c>
      <c r="I3611" t="s">
        <v>943</v>
      </c>
      <c r="J3611" t="s">
        <v>32155</v>
      </c>
      <c r="M3611" t="s">
        <v>32156</v>
      </c>
      <c r="N3611" t="s">
        <v>32157</v>
      </c>
      <c r="O3611" t="s">
        <v>32158</v>
      </c>
      <c r="P3611" t="s">
        <v>32159</v>
      </c>
      <c r="Q3611" t="s">
        <v>32160</v>
      </c>
      <c r="R3611" t="s">
        <v>32161</v>
      </c>
      <c r="S3611" t="s">
        <v>32162</v>
      </c>
      <c r="T3611">
        <v>8.3000000000000007</v>
      </c>
      <c r="U3611">
        <v>11118</v>
      </c>
      <c r="W3611"/>
      <c r="X3611"/>
      <c r="Y3611"/>
      <c r="Z3611"/>
      <c r="AA3611">
        <v>2178</v>
      </c>
      <c r="AB3611">
        <v>35</v>
      </c>
    </row>
    <row r="3612" spans="1:28" x14ac:dyDescent="0.2">
      <c r="A3612" t="s">
        <v>7748</v>
      </c>
      <c r="B3612" t="s">
        <v>7749</v>
      </c>
      <c r="C3612">
        <v>2003</v>
      </c>
      <c r="D3612" s="1">
        <v>38508</v>
      </c>
      <c r="E3612" t="s">
        <v>1045</v>
      </c>
      <c r="F3612" t="s">
        <v>44032</v>
      </c>
      <c r="H3612">
        <v>89</v>
      </c>
      <c r="I3612" t="s">
        <v>25</v>
      </c>
      <c r="J3612" t="s">
        <v>26</v>
      </c>
      <c r="K3612" t="s">
        <v>308</v>
      </c>
      <c r="M3612" t="s">
        <v>7750</v>
      </c>
      <c r="N3612" t="s">
        <v>7750</v>
      </c>
      <c r="O3612" t="s">
        <v>7751</v>
      </c>
      <c r="P3612" t="s">
        <v>7752</v>
      </c>
      <c r="Q3612" t="s">
        <v>7753</v>
      </c>
      <c r="R3612" t="s">
        <v>7754</v>
      </c>
      <c r="S3612" t="s">
        <v>7755</v>
      </c>
      <c r="T3612">
        <v>7.6</v>
      </c>
      <c r="U3612">
        <v>66569</v>
      </c>
      <c r="V3612" s="12">
        <f>W3612*1.40658152173913</f>
        <v>703290.76086956495</v>
      </c>
      <c r="W3612" s="3">
        <v>500000</v>
      </c>
      <c r="X3612" s="13">
        <f>Y3612*1.40658152173913</f>
        <v>8072900.2279130407</v>
      </c>
      <c r="Y3612" s="3">
        <v>5739376</v>
      </c>
      <c r="Z3612" s="13">
        <f>AA3612*1.40658152173913</f>
        <v>12239139.838624995</v>
      </c>
      <c r="AA3612" s="3">
        <v>8701337</v>
      </c>
      <c r="AB3612">
        <v>307</v>
      </c>
    </row>
    <row r="3613" spans="1:28" x14ac:dyDescent="0.2">
      <c r="A3613" t="s">
        <v>2787</v>
      </c>
      <c r="B3613" t="s">
        <v>2788</v>
      </c>
      <c r="C3613">
        <v>2001</v>
      </c>
      <c r="D3613" t="s">
        <v>1324</v>
      </c>
      <c r="E3613" t="s">
        <v>1045</v>
      </c>
      <c r="F3613" t="s">
        <v>44036</v>
      </c>
      <c r="H3613">
        <v>95</v>
      </c>
      <c r="I3613" t="s">
        <v>25</v>
      </c>
      <c r="J3613" t="s">
        <v>26</v>
      </c>
      <c r="M3613" t="s">
        <v>2789</v>
      </c>
      <c r="N3613" t="s">
        <v>2790</v>
      </c>
      <c r="O3613" t="s">
        <v>2791</v>
      </c>
      <c r="P3613" t="s">
        <v>2792</v>
      </c>
      <c r="Q3613" t="s">
        <v>2793</v>
      </c>
      <c r="R3613" t="s">
        <v>2794</v>
      </c>
      <c r="S3613" t="s">
        <v>2795</v>
      </c>
      <c r="T3613">
        <v>5</v>
      </c>
      <c r="U3613">
        <v>12492</v>
      </c>
      <c r="V3613" s="12">
        <f>W3613*1.46138339920949</f>
        <v>36534584.980237253</v>
      </c>
      <c r="W3613" s="3">
        <v>25000000</v>
      </c>
      <c r="X3613" s="13">
        <f>Y3613*1.46138339920949</f>
        <v>8067410.6873122742</v>
      </c>
      <c r="Y3613" s="3">
        <v>5520393</v>
      </c>
      <c r="Z3613" s="13">
        <f>AA3613*1.46138339920949</f>
        <v>18004817.801936805</v>
      </c>
      <c r="AA3613" s="3">
        <v>12320393</v>
      </c>
      <c r="AB3613">
        <v>87</v>
      </c>
    </row>
    <row r="3614" spans="1:28" hidden="1" x14ac:dyDescent="0.2">
      <c r="A3614" t="s">
        <v>32180</v>
      </c>
      <c r="B3614" t="s">
        <v>32181</v>
      </c>
      <c r="C3614">
        <v>2013</v>
      </c>
      <c r="D3614" s="1">
        <v>41401</v>
      </c>
      <c r="E3614" t="s">
        <v>176</v>
      </c>
      <c r="F3614" t="s">
        <v>44036</v>
      </c>
      <c r="H3614">
        <v>136</v>
      </c>
      <c r="I3614" t="s">
        <v>943</v>
      </c>
      <c r="J3614" t="s">
        <v>944</v>
      </c>
      <c r="M3614" t="s">
        <v>27438</v>
      </c>
      <c r="N3614" t="s">
        <v>32182</v>
      </c>
      <c r="O3614" t="s">
        <v>32183</v>
      </c>
      <c r="P3614" t="s">
        <v>27054</v>
      </c>
      <c r="Q3614" t="s">
        <v>32184</v>
      </c>
      <c r="R3614" t="s">
        <v>32185</v>
      </c>
      <c r="S3614" t="s">
        <v>32186</v>
      </c>
      <c r="T3614">
        <v>7.3</v>
      </c>
      <c r="U3614">
        <v>14457</v>
      </c>
      <c r="W3614"/>
      <c r="X3614"/>
      <c r="Y3614">
        <v>581813</v>
      </c>
      <c r="Z3614"/>
      <c r="AA3614">
        <v>789671</v>
      </c>
      <c r="AB3614">
        <v>116</v>
      </c>
    </row>
    <row r="3615" spans="1:28" x14ac:dyDescent="0.2">
      <c r="A3615" t="s">
        <v>22953</v>
      </c>
      <c r="B3615" t="s">
        <v>22954</v>
      </c>
      <c r="C3615">
        <v>2010</v>
      </c>
      <c r="D3615" s="1">
        <v>40309</v>
      </c>
      <c r="E3615" t="s">
        <v>44035</v>
      </c>
      <c r="F3615" t="s">
        <v>44044</v>
      </c>
      <c r="G3615" t="s">
        <v>44032</v>
      </c>
      <c r="H3615">
        <v>107</v>
      </c>
      <c r="I3615" t="s">
        <v>22955</v>
      </c>
      <c r="J3615" t="s">
        <v>26</v>
      </c>
      <c r="M3615" t="s">
        <v>3080</v>
      </c>
      <c r="N3615" t="s">
        <v>22956</v>
      </c>
      <c r="O3615" t="s">
        <v>22957</v>
      </c>
      <c r="P3615" t="s">
        <v>12652</v>
      </c>
      <c r="Q3615" t="s">
        <v>22958</v>
      </c>
      <c r="R3615" t="s">
        <v>22959</v>
      </c>
      <c r="S3615" t="s">
        <v>22960</v>
      </c>
      <c r="T3615">
        <v>7.2</v>
      </c>
      <c r="U3615">
        <v>41641</v>
      </c>
      <c r="V3615" s="12">
        <f>W3615*1.18690152988223</f>
        <v>14836269.123527875</v>
      </c>
      <c r="W3615" s="3">
        <v>12500000</v>
      </c>
      <c r="X3615" s="13">
        <f>Y3615*1.18690152988223</f>
        <v>8050906.1874885214</v>
      </c>
      <c r="Y3615" s="3">
        <v>6783129</v>
      </c>
      <c r="Z3615" s="13">
        <f>AA3615*1.18690152988223</f>
        <v>13180013.318161367</v>
      </c>
      <c r="AA3615" s="3">
        <v>11104555</v>
      </c>
      <c r="AB3615">
        <v>111</v>
      </c>
    </row>
    <row r="3616" spans="1:28" x14ac:dyDescent="0.2">
      <c r="A3616" t="s">
        <v>21587</v>
      </c>
      <c r="B3616" t="s">
        <v>21588</v>
      </c>
      <c r="C3616">
        <v>2009</v>
      </c>
      <c r="D3616" t="s">
        <v>21589</v>
      </c>
      <c r="E3616" t="s">
        <v>1045</v>
      </c>
      <c r="F3616" t="s">
        <v>44032</v>
      </c>
      <c r="H3616">
        <v>104</v>
      </c>
      <c r="I3616" t="s">
        <v>25</v>
      </c>
      <c r="J3616" t="s">
        <v>26</v>
      </c>
      <c r="M3616" t="s">
        <v>21590</v>
      </c>
      <c r="N3616" t="s">
        <v>21590</v>
      </c>
      <c r="O3616" t="s">
        <v>21591</v>
      </c>
      <c r="P3616" t="s">
        <v>8922</v>
      </c>
      <c r="Q3616" t="s">
        <v>21592</v>
      </c>
      <c r="R3616" t="s">
        <v>21593</v>
      </c>
      <c r="S3616" t="s">
        <v>21594</v>
      </c>
      <c r="T3616">
        <v>7.4</v>
      </c>
      <c r="U3616">
        <v>30318</v>
      </c>
      <c r="V3616" s="12">
        <f>W3616*1.20636999678377</f>
        <v>7238219.98070262</v>
      </c>
      <c r="W3616" s="3">
        <v>6000000</v>
      </c>
      <c r="X3616" s="13">
        <f>Y3616*1.20636999678377</f>
        <v>8047737.6778644137</v>
      </c>
      <c r="Y3616" s="3">
        <v>6671036</v>
      </c>
      <c r="Z3616" s="13">
        <f>AA3616*1.20636999678377</f>
        <v>9504815.4873797875</v>
      </c>
      <c r="AA3616" s="3">
        <v>7878856</v>
      </c>
      <c r="AB3616">
        <v>109</v>
      </c>
    </row>
    <row r="3617" spans="1:28" x14ac:dyDescent="0.2">
      <c r="A3617" t="s">
        <v>33557</v>
      </c>
      <c r="B3617" t="s">
        <v>33558</v>
      </c>
      <c r="C3617">
        <v>2013</v>
      </c>
      <c r="D3617" t="s">
        <v>32488</v>
      </c>
      <c r="E3617" t="s">
        <v>44043</v>
      </c>
      <c r="F3617" t="s">
        <v>44046</v>
      </c>
      <c r="H3617">
        <v>100</v>
      </c>
      <c r="I3617" t="s">
        <v>3904</v>
      </c>
      <c r="J3617" t="s">
        <v>26</v>
      </c>
      <c r="K3617" t="s">
        <v>308</v>
      </c>
      <c r="M3617" t="s">
        <v>5942</v>
      </c>
      <c r="N3617" t="s">
        <v>33559</v>
      </c>
      <c r="O3617" t="s">
        <v>33560</v>
      </c>
      <c r="P3617" t="s">
        <v>33561</v>
      </c>
      <c r="Q3617" t="s">
        <v>33562</v>
      </c>
      <c r="R3617" t="s">
        <v>33563</v>
      </c>
      <c r="S3617" t="s">
        <v>33564</v>
      </c>
      <c r="T3617">
        <v>5.3</v>
      </c>
      <c r="U3617">
        <v>37576</v>
      </c>
      <c r="V3617" s="12">
        <f>W3617*1.11098185502045</f>
        <v>5554909.2751022503</v>
      </c>
      <c r="W3617" s="3">
        <v>5000000</v>
      </c>
      <c r="X3617" s="13">
        <f>Y3617*1.11098185502045</f>
        <v>7990504.7970268875</v>
      </c>
      <c r="Y3617" s="3">
        <v>7192291</v>
      </c>
      <c r="Z3617" s="13">
        <f>AA3617*1.11098185502045</f>
        <v>14072195.006541925</v>
      </c>
      <c r="AA3617" s="3">
        <v>12666449</v>
      </c>
      <c r="AB3617">
        <v>302</v>
      </c>
    </row>
    <row r="3618" spans="1:28" hidden="1" x14ac:dyDescent="0.2">
      <c r="A3618" t="s">
        <v>32204</v>
      </c>
      <c r="B3618" t="s">
        <v>32205</v>
      </c>
      <c r="C3618">
        <v>2013</v>
      </c>
      <c r="D3618" s="1">
        <v>41365</v>
      </c>
      <c r="E3618" t="s">
        <v>44043</v>
      </c>
      <c r="F3618" t="s">
        <v>44032</v>
      </c>
      <c r="G3618" t="s">
        <v>44042</v>
      </c>
      <c r="H3618">
        <v>108</v>
      </c>
      <c r="I3618" t="s">
        <v>943</v>
      </c>
      <c r="J3618" t="s">
        <v>944</v>
      </c>
      <c r="M3618" t="s">
        <v>32206</v>
      </c>
      <c r="N3618" t="s">
        <v>32207</v>
      </c>
      <c r="O3618" t="s">
        <v>32208</v>
      </c>
      <c r="P3618" t="s">
        <v>32209</v>
      </c>
      <c r="Q3618" t="s">
        <v>32210</v>
      </c>
      <c r="R3618" t="s">
        <v>32211</v>
      </c>
      <c r="S3618" t="s">
        <v>32212</v>
      </c>
      <c r="T3618">
        <v>7.1</v>
      </c>
      <c r="U3618">
        <v>10974</v>
      </c>
      <c r="W3618"/>
      <c r="X3618"/>
      <c r="Y3618">
        <v>46720</v>
      </c>
      <c r="Z3618"/>
      <c r="AA3618">
        <v>77621</v>
      </c>
      <c r="AB3618">
        <v>33</v>
      </c>
    </row>
    <row r="3619" spans="1:28" hidden="1" x14ac:dyDescent="0.2">
      <c r="A3619" t="s">
        <v>32213</v>
      </c>
      <c r="B3619" t="s">
        <v>32214</v>
      </c>
      <c r="C3619">
        <v>2013</v>
      </c>
      <c r="D3619" t="s">
        <v>30623</v>
      </c>
      <c r="E3619" t="s">
        <v>3496</v>
      </c>
      <c r="F3619" t="s">
        <v>44042</v>
      </c>
      <c r="H3619">
        <v>97</v>
      </c>
      <c r="I3619" t="s">
        <v>433</v>
      </c>
      <c r="J3619" t="s">
        <v>26</v>
      </c>
      <c r="M3619" t="s">
        <v>10273</v>
      </c>
      <c r="N3619" t="s">
        <v>10274</v>
      </c>
      <c r="O3619" t="s">
        <v>32215</v>
      </c>
      <c r="P3619" t="s">
        <v>32216</v>
      </c>
      <c r="Q3619" t="s">
        <v>32217</v>
      </c>
      <c r="R3619" t="s">
        <v>32218</v>
      </c>
      <c r="S3619" t="s">
        <v>32219</v>
      </c>
      <c r="T3619">
        <v>5.6</v>
      </c>
      <c r="U3619">
        <v>33047</v>
      </c>
      <c r="W3619">
        <v>5000000</v>
      </c>
      <c r="X3619"/>
      <c r="Y3619"/>
      <c r="Z3619"/>
      <c r="AA3619"/>
      <c r="AB3619">
        <v>202</v>
      </c>
    </row>
    <row r="3620" spans="1:28" hidden="1" x14ac:dyDescent="0.2">
      <c r="A3620" t="s">
        <v>32220</v>
      </c>
      <c r="B3620" t="s">
        <v>32221</v>
      </c>
      <c r="C3620">
        <v>2015</v>
      </c>
      <c r="D3620" s="1">
        <v>42132</v>
      </c>
      <c r="E3620" t="s">
        <v>16512</v>
      </c>
      <c r="F3620" t="s">
        <v>44044</v>
      </c>
      <c r="G3620" t="s">
        <v>44032</v>
      </c>
      <c r="H3620">
        <v>92</v>
      </c>
      <c r="I3620" t="s">
        <v>25</v>
      </c>
      <c r="J3620" t="s">
        <v>26</v>
      </c>
      <c r="M3620" t="s">
        <v>485</v>
      </c>
      <c r="N3620" t="s">
        <v>32222</v>
      </c>
      <c r="O3620" t="s">
        <v>32223</v>
      </c>
      <c r="P3620" t="s">
        <v>1671</v>
      </c>
      <c r="Q3620" t="s">
        <v>32224</v>
      </c>
      <c r="R3620" t="s">
        <v>32225</v>
      </c>
      <c r="S3620" t="s">
        <v>32226</v>
      </c>
      <c r="T3620">
        <v>5.6</v>
      </c>
      <c r="U3620">
        <v>50092</v>
      </c>
      <c r="W3620">
        <v>30000000</v>
      </c>
      <c r="X3620"/>
      <c r="Y3620"/>
      <c r="Z3620"/>
      <c r="AA3620">
        <v>6738764</v>
      </c>
      <c r="AB3620">
        <v>168</v>
      </c>
    </row>
    <row r="3621" spans="1:28" x14ac:dyDescent="0.2">
      <c r="A3621" t="s">
        <v>17427</v>
      </c>
      <c r="B3621" t="s">
        <v>17428</v>
      </c>
      <c r="C3621">
        <v>2009</v>
      </c>
      <c r="D3621" t="s">
        <v>17429</v>
      </c>
      <c r="E3621" t="s">
        <v>44035</v>
      </c>
      <c r="F3621" t="s">
        <v>44032</v>
      </c>
      <c r="G3621" t="s">
        <v>44036</v>
      </c>
      <c r="H3621">
        <v>112</v>
      </c>
      <c r="I3621" t="s">
        <v>17430</v>
      </c>
      <c r="J3621" t="s">
        <v>26</v>
      </c>
      <c r="M3621" t="s">
        <v>5099</v>
      </c>
      <c r="N3621" t="s">
        <v>17431</v>
      </c>
      <c r="O3621" t="s">
        <v>17432</v>
      </c>
      <c r="P3621" t="s">
        <v>7485</v>
      </c>
      <c r="Q3621" t="s">
        <v>17433</v>
      </c>
      <c r="R3621" t="s">
        <v>17434</v>
      </c>
      <c r="S3621" t="s">
        <v>17435</v>
      </c>
      <c r="T3621">
        <v>7</v>
      </c>
      <c r="U3621">
        <v>17585</v>
      </c>
      <c r="V3621" s="12">
        <f>W3621*1.20636999678377</f>
        <v>21714659.94210786</v>
      </c>
      <c r="W3621" s="3">
        <v>18000000</v>
      </c>
      <c r="X3621" s="13">
        <f>Y3621*1.20636999678377</f>
        <v>7983596.1915054172</v>
      </c>
      <c r="Y3621" s="3">
        <v>6617867</v>
      </c>
      <c r="Z3621" s="13">
        <f>AA3621*1.20636999678377</f>
        <v>24796114.95229258</v>
      </c>
      <c r="AA3621" s="3">
        <v>20554320</v>
      </c>
      <c r="AB3621">
        <v>85</v>
      </c>
    </row>
    <row r="3622" spans="1:28" hidden="1" x14ac:dyDescent="0.2">
      <c r="A3622" t="s">
        <v>32233</v>
      </c>
      <c r="B3622" t="s">
        <v>32234</v>
      </c>
      <c r="C3622">
        <v>2012</v>
      </c>
      <c r="D3622" s="1">
        <v>41282</v>
      </c>
      <c r="E3622" t="s">
        <v>16512</v>
      </c>
      <c r="F3622" t="s">
        <v>44031</v>
      </c>
      <c r="G3622" t="s">
        <v>44034</v>
      </c>
      <c r="H3622">
        <v>98</v>
      </c>
      <c r="I3622" t="s">
        <v>177</v>
      </c>
      <c r="J3622" t="s">
        <v>26</v>
      </c>
      <c r="M3622" t="s">
        <v>32235</v>
      </c>
      <c r="N3622" t="s">
        <v>28209</v>
      </c>
      <c r="O3622" t="s">
        <v>32236</v>
      </c>
      <c r="P3622" t="s">
        <v>32237</v>
      </c>
      <c r="Q3622" t="s">
        <v>32238</v>
      </c>
      <c r="R3622" t="s">
        <v>32239</v>
      </c>
      <c r="S3622" t="s">
        <v>32240</v>
      </c>
      <c r="T3622">
        <v>5.0999999999999996</v>
      </c>
      <c r="U3622">
        <v>22498</v>
      </c>
      <c r="W3622">
        <v>1400000</v>
      </c>
      <c r="X3622"/>
      <c r="Y3622"/>
      <c r="Z3622"/>
      <c r="AA3622">
        <v>1552486</v>
      </c>
      <c r="AB3622">
        <v>131</v>
      </c>
    </row>
    <row r="3623" spans="1:28" hidden="1" x14ac:dyDescent="0.2">
      <c r="A3623" t="s">
        <v>32241</v>
      </c>
      <c r="B3623" t="s">
        <v>32242</v>
      </c>
      <c r="C3623">
        <v>2014</v>
      </c>
      <c r="D3623" t="s">
        <v>24533</v>
      </c>
      <c r="E3623" t="s">
        <v>1045</v>
      </c>
      <c r="F3623" t="s">
        <v>44032</v>
      </c>
      <c r="H3623">
        <v>102</v>
      </c>
      <c r="I3623" t="s">
        <v>6671</v>
      </c>
      <c r="J3623" t="s">
        <v>26</v>
      </c>
      <c r="M3623" t="s">
        <v>26208</v>
      </c>
      <c r="N3623" t="s">
        <v>26208</v>
      </c>
      <c r="O3623" t="s">
        <v>32243</v>
      </c>
      <c r="P3623" t="s">
        <v>32244</v>
      </c>
      <c r="Q3623" t="s">
        <v>32245</v>
      </c>
      <c r="R3623" t="s">
        <v>32246</v>
      </c>
      <c r="S3623" t="s">
        <v>32247</v>
      </c>
      <c r="T3623">
        <v>7.4</v>
      </c>
      <c r="U3623">
        <v>55077</v>
      </c>
      <c r="W3623"/>
      <c r="X3623"/>
      <c r="Y3623">
        <v>3600006</v>
      </c>
      <c r="Z3623"/>
      <c r="AA3623">
        <v>16887741</v>
      </c>
      <c r="AB3623">
        <v>206</v>
      </c>
    </row>
    <row r="3624" spans="1:28" x14ac:dyDescent="0.2">
      <c r="A3624" t="s">
        <v>23677</v>
      </c>
      <c r="B3624" t="s">
        <v>23678</v>
      </c>
      <c r="C3624">
        <v>2012</v>
      </c>
      <c r="D3624" t="s">
        <v>21326</v>
      </c>
      <c r="E3624" t="s">
        <v>44043</v>
      </c>
      <c r="F3624" t="s">
        <v>44038</v>
      </c>
      <c r="G3624" t="s">
        <v>44032</v>
      </c>
      <c r="H3624">
        <v>101</v>
      </c>
      <c r="I3624" t="s">
        <v>25</v>
      </c>
      <c r="J3624" t="s">
        <v>26</v>
      </c>
      <c r="M3624" t="s">
        <v>23679</v>
      </c>
      <c r="N3624" t="s">
        <v>23679</v>
      </c>
      <c r="O3624" t="s">
        <v>23680</v>
      </c>
      <c r="P3624" t="s">
        <v>11114</v>
      </c>
      <c r="Q3624" t="s">
        <v>23681</v>
      </c>
      <c r="R3624" t="s">
        <v>23682</v>
      </c>
      <c r="S3624" t="s">
        <v>23683</v>
      </c>
      <c r="T3624">
        <v>6.7</v>
      </c>
      <c r="U3624">
        <v>106300</v>
      </c>
      <c r="V3624" s="12">
        <f>W3624*1.12725506764114</f>
        <v>11272550.6764114</v>
      </c>
      <c r="W3624" s="3">
        <v>10000000</v>
      </c>
      <c r="X3624" s="13">
        <f>Y3624*1.12725506764114</f>
        <v>7979543.2830039077</v>
      </c>
      <c r="Y3624" s="3">
        <v>7078738</v>
      </c>
      <c r="Z3624" s="13">
        <f>AA3624*1.12725506764114</f>
        <v>13168346.831323983</v>
      </c>
      <c r="AA3624" s="3">
        <v>11681781</v>
      </c>
      <c r="AB3624">
        <v>267</v>
      </c>
    </row>
    <row r="3625" spans="1:28" hidden="1" x14ac:dyDescent="0.2">
      <c r="A3625" t="s">
        <v>32255</v>
      </c>
      <c r="B3625" t="s">
        <v>32256</v>
      </c>
      <c r="C3625">
        <v>2013</v>
      </c>
      <c r="D3625" t="s">
        <v>31499</v>
      </c>
      <c r="E3625" t="s">
        <v>1045</v>
      </c>
      <c r="H3625">
        <v>94</v>
      </c>
      <c r="I3625" t="s">
        <v>6882</v>
      </c>
      <c r="J3625" t="s">
        <v>26</v>
      </c>
      <c r="K3625" t="s">
        <v>27</v>
      </c>
      <c r="M3625" t="s">
        <v>20142</v>
      </c>
      <c r="N3625" t="s">
        <v>32257</v>
      </c>
      <c r="O3625" t="s">
        <v>32258</v>
      </c>
      <c r="P3625" t="s">
        <v>10618</v>
      </c>
      <c r="Q3625" t="s">
        <v>32259</v>
      </c>
      <c r="R3625" t="s">
        <v>32260</v>
      </c>
      <c r="S3625" t="s">
        <v>32261</v>
      </c>
      <c r="T3625">
        <v>5.8</v>
      </c>
      <c r="U3625">
        <v>12677</v>
      </c>
      <c r="W3625"/>
      <c r="X3625"/>
      <c r="Y3625">
        <v>266588</v>
      </c>
      <c r="Z3625"/>
      <c r="AA3625">
        <v>8366493</v>
      </c>
      <c r="AB3625">
        <v>43</v>
      </c>
    </row>
    <row r="3626" spans="1:28" hidden="1" x14ac:dyDescent="0.2">
      <c r="A3626" t="s">
        <v>32262</v>
      </c>
      <c r="B3626" t="s">
        <v>32263</v>
      </c>
      <c r="C3626">
        <v>2014</v>
      </c>
      <c r="D3626" s="1">
        <v>41741</v>
      </c>
      <c r="E3626" t="s">
        <v>1045</v>
      </c>
      <c r="F3626" t="s">
        <v>44032</v>
      </c>
      <c r="G3626" t="s">
        <v>44036</v>
      </c>
      <c r="H3626">
        <v>108</v>
      </c>
      <c r="I3626" t="s">
        <v>25</v>
      </c>
      <c r="J3626" t="s">
        <v>26</v>
      </c>
      <c r="M3626" t="s">
        <v>32264</v>
      </c>
      <c r="N3626" t="s">
        <v>32264</v>
      </c>
      <c r="O3626" t="s">
        <v>32265</v>
      </c>
      <c r="P3626" t="s">
        <v>32266</v>
      </c>
      <c r="Q3626" t="s">
        <v>32267</v>
      </c>
      <c r="R3626" t="s">
        <v>32268</v>
      </c>
      <c r="S3626" t="s">
        <v>32269</v>
      </c>
      <c r="T3626">
        <v>6.1</v>
      </c>
      <c r="U3626">
        <v>24094</v>
      </c>
      <c r="W3626"/>
      <c r="X3626"/>
      <c r="Y3626">
        <v>4404154</v>
      </c>
      <c r="Z3626"/>
      <c r="AA3626">
        <v>4633961</v>
      </c>
      <c r="AB3626">
        <v>90</v>
      </c>
    </row>
    <row r="3627" spans="1:28" x14ac:dyDescent="0.2">
      <c r="A3627" t="s">
        <v>9859</v>
      </c>
      <c r="B3627" t="s">
        <v>9860</v>
      </c>
      <c r="C3627">
        <v>2004</v>
      </c>
      <c r="D3627" t="s">
        <v>3206</v>
      </c>
      <c r="E3627" t="s">
        <v>176</v>
      </c>
      <c r="F3627" t="s">
        <v>44036</v>
      </c>
      <c r="H3627">
        <v>80</v>
      </c>
      <c r="I3627" t="s">
        <v>1016</v>
      </c>
      <c r="J3627" t="s">
        <v>26</v>
      </c>
      <c r="K3627" t="s">
        <v>27</v>
      </c>
      <c r="M3627" t="s">
        <v>2967</v>
      </c>
      <c r="N3627" t="s">
        <v>9861</v>
      </c>
      <c r="O3627" t="s">
        <v>9862</v>
      </c>
      <c r="P3627" t="s">
        <v>4616</v>
      </c>
      <c r="Q3627" t="s">
        <v>9863</v>
      </c>
      <c r="R3627" t="s">
        <v>9864</v>
      </c>
      <c r="S3627" t="s">
        <v>9865</v>
      </c>
      <c r="T3627">
        <v>8</v>
      </c>
      <c r="U3627">
        <v>228858</v>
      </c>
      <c r="V3627" s="12">
        <f>W3627*1.37009528851244</f>
        <v>3699257.2789835879</v>
      </c>
      <c r="W3627" s="3">
        <v>2700000</v>
      </c>
      <c r="X3627" s="13">
        <f>Y3627*1.37009528851244</f>
        <v>7974843.770984645</v>
      </c>
      <c r="Y3627" s="3">
        <v>5820649</v>
      </c>
      <c r="Z3627" s="13">
        <f>AA3627*1.37009528851244</f>
        <v>21834533.156045519</v>
      </c>
      <c r="AA3627" s="3">
        <v>15936507</v>
      </c>
      <c r="AB3627">
        <v>551</v>
      </c>
    </row>
    <row r="3628" spans="1:28" hidden="1" x14ac:dyDescent="0.2">
      <c r="A3628" t="s">
        <v>32278</v>
      </c>
      <c r="B3628" t="s">
        <v>32279</v>
      </c>
      <c r="C3628">
        <v>2016</v>
      </c>
      <c r="D3628" t="s">
        <v>23434</v>
      </c>
      <c r="E3628" t="s">
        <v>16512</v>
      </c>
      <c r="F3628" t="s">
        <v>44031</v>
      </c>
      <c r="G3628" t="s">
        <v>44038</v>
      </c>
      <c r="H3628">
        <v>107</v>
      </c>
      <c r="I3628" t="s">
        <v>13319</v>
      </c>
      <c r="J3628" t="s">
        <v>209</v>
      </c>
      <c r="K3628" t="s">
        <v>26</v>
      </c>
      <c r="L3628" t="s">
        <v>11633</v>
      </c>
      <c r="M3628" t="s">
        <v>309</v>
      </c>
      <c r="N3628" t="s">
        <v>32280</v>
      </c>
      <c r="O3628" t="s">
        <v>32281</v>
      </c>
      <c r="P3628" t="s">
        <v>1289</v>
      </c>
      <c r="Q3628" t="s">
        <v>32282</v>
      </c>
      <c r="R3628" t="s">
        <v>32283</v>
      </c>
      <c r="S3628" t="s">
        <v>32284</v>
      </c>
      <c r="T3628">
        <v>5.7</v>
      </c>
      <c r="U3628">
        <v>18800</v>
      </c>
      <c r="W3628">
        <v>32000000</v>
      </c>
      <c r="X3628"/>
      <c r="Y3628"/>
      <c r="Z3628"/>
      <c r="AA3628">
        <v>136579287</v>
      </c>
      <c r="AB3628">
        <v>57</v>
      </c>
    </row>
    <row r="3629" spans="1:28" hidden="1" x14ac:dyDescent="0.2">
      <c r="A3629" t="s">
        <v>32285</v>
      </c>
      <c r="B3629" t="s">
        <v>32286</v>
      </c>
      <c r="C3629">
        <v>2014</v>
      </c>
      <c r="D3629" t="s">
        <v>30103</v>
      </c>
      <c r="E3629" t="s">
        <v>176</v>
      </c>
      <c r="F3629" t="s">
        <v>44045</v>
      </c>
      <c r="G3629" t="s">
        <v>44042</v>
      </c>
      <c r="H3629">
        <v>91</v>
      </c>
      <c r="I3629" t="s">
        <v>63</v>
      </c>
      <c r="J3629" t="s">
        <v>26</v>
      </c>
      <c r="M3629" t="s">
        <v>9166</v>
      </c>
      <c r="N3629" t="s">
        <v>32287</v>
      </c>
      <c r="O3629" t="s">
        <v>32288</v>
      </c>
      <c r="P3629" t="s">
        <v>29589</v>
      </c>
      <c r="Q3629" t="s">
        <v>32289</v>
      </c>
      <c r="R3629" t="s">
        <v>32290</v>
      </c>
      <c r="S3629" t="s">
        <v>32291</v>
      </c>
      <c r="T3629">
        <v>6.4</v>
      </c>
      <c r="U3629">
        <v>26610</v>
      </c>
      <c r="W3629"/>
      <c r="X3629"/>
      <c r="Y3629">
        <v>33821</v>
      </c>
      <c r="Z3629"/>
      <c r="AA3629">
        <v>469701</v>
      </c>
      <c r="AB3629">
        <v>85</v>
      </c>
    </row>
    <row r="3630" spans="1:28" x14ac:dyDescent="0.2">
      <c r="A3630" t="s">
        <v>17169</v>
      </c>
      <c r="B3630" t="s">
        <v>17170</v>
      </c>
      <c r="C3630">
        <v>2011</v>
      </c>
      <c r="D3630" t="s">
        <v>17171</v>
      </c>
      <c r="E3630" t="s">
        <v>1045</v>
      </c>
      <c r="F3630" t="s">
        <v>44032</v>
      </c>
      <c r="G3630" t="s">
        <v>44036</v>
      </c>
      <c r="H3630">
        <v>114</v>
      </c>
      <c r="I3630" t="s">
        <v>97</v>
      </c>
      <c r="J3630" t="s">
        <v>26</v>
      </c>
      <c r="M3630" t="s">
        <v>10313</v>
      </c>
      <c r="N3630" t="s">
        <v>17172</v>
      </c>
      <c r="O3630" t="s">
        <v>17173</v>
      </c>
      <c r="P3630" t="s">
        <v>17174</v>
      </c>
      <c r="Q3630" t="s">
        <v>17175</v>
      </c>
      <c r="R3630" t="s">
        <v>17176</v>
      </c>
      <c r="S3630" t="s">
        <v>17177</v>
      </c>
      <c r="T3630">
        <v>6.3</v>
      </c>
      <c r="U3630">
        <v>50726</v>
      </c>
      <c r="V3630" s="12">
        <f>W3630*1.1505830469594</f>
        <v>26463410.0800662</v>
      </c>
      <c r="W3630" s="3">
        <v>23000000</v>
      </c>
      <c r="X3630" s="13">
        <f>Y3630*1.1505830469594</f>
        <v>7971317.5889819171</v>
      </c>
      <c r="Y3630" s="3">
        <v>6928068</v>
      </c>
      <c r="Z3630" s="13">
        <f>AA3630*1.1505830469594</f>
        <v>8686985.9971058983</v>
      </c>
      <c r="AA3630" s="3">
        <v>7550073</v>
      </c>
      <c r="AB3630">
        <v>100</v>
      </c>
    </row>
    <row r="3631" spans="1:28" x14ac:dyDescent="0.2">
      <c r="A3631" t="s">
        <v>42613</v>
      </c>
      <c r="B3631" t="s">
        <v>42614</v>
      </c>
      <c r="C3631">
        <v>2018</v>
      </c>
      <c r="D3631" s="1">
        <v>43227</v>
      </c>
      <c r="E3631" t="s">
        <v>176</v>
      </c>
      <c r="F3631" t="s">
        <v>44046</v>
      </c>
      <c r="G3631" t="s">
        <v>44045</v>
      </c>
      <c r="H3631">
        <v>98</v>
      </c>
      <c r="I3631" t="s">
        <v>25</v>
      </c>
      <c r="J3631" t="s">
        <v>26</v>
      </c>
      <c r="M3631" t="s">
        <v>1187</v>
      </c>
      <c r="N3631" t="s">
        <v>14294</v>
      </c>
      <c r="O3631" t="s">
        <v>42615</v>
      </c>
      <c r="P3631" t="s">
        <v>42616</v>
      </c>
      <c r="Q3631" t="s">
        <v>42617</v>
      </c>
      <c r="R3631" t="s">
        <v>42618</v>
      </c>
      <c r="S3631" t="s">
        <v>42619</v>
      </c>
      <c r="T3631">
        <v>6.4</v>
      </c>
      <c r="U3631">
        <v>38858</v>
      </c>
      <c r="V3631" s="12">
        <f>W3631*1.03068014830331</f>
        <v>1546020.2224549649</v>
      </c>
      <c r="W3631" s="3">
        <v>1500000</v>
      </c>
      <c r="X3631" s="13">
        <f>Y3631*1.03068014830331</f>
        <v>7970145.4881345164</v>
      </c>
      <c r="Y3631" s="3">
        <v>7732899</v>
      </c>
      <c r="Z3631" s="13">
        <f>AA3631*1.03068014830331</f>
        <v>14732130.798468338</v>
      </c>
      <c r="AA3631" s="3">
        <v>14293601</v>
      </c>
      <c r="AB3631">
        <v>331</v>
      </c>
    </row>
    <row r="3632" spans="1:28" x14ac:dyDescent="0.2">
      <c r="A3632" t="s">
        <v>856</v>
      </c>
      <c r="B3632" t="s">
        <v>857</v>
      </c>
      <c r="C3632">
        <v>2001</v>
      </c>
      <c r="D3632" s="1">
        <v>37049</v>
      </c>
      <c r="E3632" t="s">
        <v>44037</v>
      </c>
      <c r="F3632" t="s">
        <v>44038</v>
      </c>
      <c r="G3632" t="s">
        <v>44034</v>
      </c>
      <c r="H3632">
        <v>93</v>
      </c>
      <c r="I3632" t="s">
        <v>25</v>
      </c>
      <c r="J3632" t="s">
        <v>26</v>
      </c>
      <c r="M3632" t="s">
        <v>858</v>
      </c>
      <c r="N3632" t="s">
        <v>859</v>
      </c>
      <c r="O3632" t="s">
        <v>860</v>
      </c>
      <c r="P3632" t="s">
        <v>861</v>
      </c>
      <c r="Q3632" t="s">
        <v>862</v>
      </c>
      <c r="R3632" t="s">
        <v>863</v>
      </c>
      <c r="S3632" t="s">
        <v>864</v>
      </c>
      <c r="T3632">
        <v>4.7</v>
      </c>
      <c r="U3632">
        <v>16489</v>
      </c>
      <c r="V3632" s="12">
        <f>W3632*1.46138339920949</f>
        <v>109603754.94071175</v>
      </c>
      <c r="W3632" s="3">
        <v>75000000</v>
      </c>
      <c r="X3632" s="13">
        <f>Y3632*1.46138339920949</f>
        <v>7909005.4951383611</v>
      </c>
      <c r="Y3632" s="3">
        <v>5411999</v>
      </c>
      <c r="Z3632" s="13">
        <f>AA3632*1.46138339920949</f>
        <v>11139197.673715444</v>
      </c>
      <c r="AA3632" s="3">
        <v>7622365</v>
      </c>
      <c r="AB3632">
        <v>174</v>
      </c>
    </row>
    <row r="3633" spans="1:28" x14ac:dyDescent="0.2">
      <c r="A3633" t="s">
        <v>15675</v>
      </c>
      <c r="B3633" t="s">
        <v>15676</v>
      </c>
      <c r="C3633">
        <v>2008</v>
      </c>
      <c r="D3633" s="1">
        <v>39449</v>
      </c>
      <c r="E3633" t="s">
        <v>44043</v>
      </c>
      <c r="F3633" t="s">
        <v>44038</v>
      </c>
      <c r="H3633">
        <v>87</v>
      </c>
      <c r="I3633" t="s">
        <v>25</v>
      </c>
      <c r="J3633" t="s">
        <v>26</v>
      </c>
      <c r="M3633" t="s">
        <v>15677</v>
      </c>
      <c r="N3633" t="s">
        <v>15678</v>
      </c>
      <c r="O3633" t="s">
        <v>15679</v>
      </c>
      <c r="P3633" t="s">
        <v>1853</v>
      </c>
      <c r="Q3633" t="s">
        <v>15680</v>
      </c>
      <c r="R3633" t="s">
        <v>15681</v>
      </c>
      <c r="S3633" t="s">
        <v>15682</v>
      </c>
      <c r="T3633">
        <v>5.3</v>
      </c>
      <c r="U3633">
        <v>20765</v>
      </c>
      <c r="V3633" s="12">
        <f>W3633*1.20207800169993</f>
        <v>24041560.033998597</v>
      </c>
      <c r="W3633" s="3">
        <v>20000000</v>
      </c>
      <c r="X3633" s="13">
        <f>Y3633*1.20207800169993</f>
        <v>7904001.8471735185</v>
      </c>
      <c r="Y3633" s="3">
        <v>6575282</v>
      </c>
      <c r="Z3633" s="13">
        <f>AA3633*1.20207800169993</f>
        <v>8372153.5290915603</v>
      </c>
      <c r="AA3633" s="3">
        <v>6964734</v>
      </c>
      <c r="AB3633">
        <v>129</v>
      </c>
    </row>
    <row r="3634" spans="1:28" x14ac:dyDescent="0.2">
      <c r="A3634" t="s">
        <v>43935</v>
      </c>
      <c r="B3634" t="s">
        <v>43936</v>
      </c>
      <c r="C3634">
        <v>2019</v>
      </c>
      <c r="D3634" t="s">
        <v>43937</v>
      </c>
      <c r="E3634" t="s">
        <v>44037</v>
      </c>
      <c r="F3634" t="s">
        <v>44032</v>
      </c>
      <c r="G3634" t="s">
        <v>44040</v>
      </c>
      <c r="H3634">
        <v>112</v>
      </c>
      <c r="I3634" t="s">
        <v>43938</v>
      </c>
      <c r="J3634" t="s">
        <v>934</v>
      </c>
      <c r="M3634" t="s">
        <v>19226</v>
      </c>
      <c r="N3634" t="s">
        <v>19226</v>
      </c>
      <c r="O3634" t="s">
        <v>43939</v>
      </c>
      <c r="P3634" t="s">
        <v>43940</v>
      </c>
      <c r="Q3634" t="s">
        <v>43941</v>
      </c>
      <c r="R3634" t="s">
        <v>43942</v>
      </c>
      <c r="S3634" t="s">
        <v>43943</v>
      </c>
      <c r="T3634">
        <v>7.6</v>
      </c>
      <c r="U3634">
        <v>16277</v>
      </c>
      <c r="V3634" s="12">
        <f>W3634*1.01233684194057</f>
        <v>11236938.945540328</v>
      </c>
      <c r="W3634" s="3">
        <v>11100000</v>
      </c>
      <c r="X3634" s="13">
        <f>Y3634*1.01233684194057</f>
        <v>7894954.8597261272</v>
      </c>
      <c r="Y3634" s="3">
        <v>7798743</v>
      </c>
      <c r="Z3634" s="13">
        <f>AA3634*1.01233684194057</f>
        <v>195560172.85647982</v>
      </c>
      <c r="AA3634" s="3">
        <v>193176979</v>
      </c>
      <c r="AB3634">
        <v>177</v>
      </c>
    </row>
    <row r="3635" spans="1:28" hidden="1" x14ac:dyDescent="0.2">
      <c r="A3635" t="s">
        <v>32329</v>
      </c>
      <c r="B3635" t="s">
        <v>32330</v>
      </c>
      <c r="C3635">
        <v>2013</v>
      </c>
      <c r="D3635" s="1">
        <v>41488</v>
      </c>
      <c r="E3635" t="s">
        <v>1045</v>
      </c>
      <c r="F3635" t="s">
        <v>44036</v>
      </c>
      <c r="H3635">
        <v>97</v>
      </c>
      <c r="I3635" t="s">
        <v>912</v>
      </c>
      <c r="J3635" t="s">
        <v>26</v>
      </c>
      <c r="M3635" t="s">
        <v>29733</v>
      </c>
      <c r="N3635" t="s">
        <v>29733</v>
      </c>
      <c r="O3635" t="s">
        <v>32331</v>
      </c>
      <c r="P3635" t="s">
        <v>32332</v>
      </c>
      <c r="Q3635" t="s">
        <v>32333</v>
      </c>
      <c r="R3635" t="s">
        <v>32334</v>
      </c>
      <c r="S3635" t="s">
        <v>32335</v>
      </c>
      <c r="T3635">
        <v>5.7</v>
      </c>
      <c r="U3635">
        <v>35243</v>
      </c>
      <c r="W3635"/>
      <c r="X3635"/>
      <c r="Y3635">
        <v>34657</v>
      </c>
      <c r="Z3635"/>
      <c r="AA3635">
        <v>29128433</v>
      </c>
      <c r="AB3635">
        <v>108</v>
      </c>
    </row>
    <row r="3636" spans="1:28" hidden="1" x14ac:dyDescent="0.2">
      <c r="A3636" t="s">
        <v>32336</v>
      </c>
      <c r="B3636" t="s">
        <v>32337</v>
      </c>
      <c r="C3636">
        <v>2015</v>
      </c>
      <c r="D3636" t="s">
        <v>26805</v>
      </c>
      <c r="E3636" t="s">
        <v>1045</v>
      </c>
      <c r="F3636" t="s">
        <v>44032</v>
      </c>
      <c r="G3636" t="s">
        <v>44036</v>
      </c>
      <c r="H3636">
        <v>112</v>
      </c>
      <c r="I3636" t="s">
        <v>1561</v>
      </c>
      <c r="J3636" t="s">
        <v>26</v>
      </c>
      <c r="M3636" t="s">
        <v>7116</v>
      </c>
      <c r="N3636" t="s">
        <v>32338</v>
      </c>
      <c r="O3636" t="s">
        <v>32339</v>
      </c>
      <c r="P3636" t="s">
        <v>213</v>
      </c>
      <c r="Q3636" t="s">
        <v>32340</v>
      </c>
      <c r="R3636" t="s">
        <v>32341</v>
      </c>
      <c r="S3636" t="s">
        <v>32342</v>
      </c>
      <c r="T3636">
        <v>6.8</v>
      </c>
      <c r="U3636">
        <v>17057</v>
      </c>
      <c r="W3636"/>
      <c r="X3636"/>
      <c r="Y3636">
        <v>1162653</v>
      </c>
      <c r="Z3636"/>
      <c r="AA3636">
        <v>7573997</v>
      </c>
      <c r="AB3636">
        <v>54</v>
      </c>
    </row>
    <row r="3637" spans="1:28" x14ac:dyDescent="0.2">
      <c r="A3637" t="s">
        <v>25560</v>
      </c>
      <c r="B3637" t="s">
        <v>25561</v>
      </c>
      <c r="C3637">
        <v>2011</v>
      </c>
      <c r="D3637" s="1">
        <v>40550</v>
      </c>
      <c r="E3637" t="s">
        <v>1045</v>
      </c>
      <c r="H3637">
        <v>87</v>
      </c>
      <c r="I3637" t="s">
        <v>25</v>
      </c>
      <c r="J3637" t="s">
        <v>26</v>
      </c>
      <c r="M3637" t="s">
        <v>4799</v>
      </c>
      <c r="N3637" t="s">
        <v>25562</v>
      </c>
      <c r="O3637" t="s">
        <v>25563</v>
      </c>
      <c r="P3637" t="s">
        <v>25564</v>
      </c>
      <c r="Q3637" t="s">
        <v>25565</v>
      </c>
      <c r="R3637" t="s">
        <v>25566</v>
      </c>
      <c r="S3637" t="s">
        <v>25567</v>
      </c>
      <c r="T3637">
        <v>6.2</v>
      </c>
      <c r="U3637">
        <v>35767</v>
      </c>
      <c r="V3637" s="12">
        <f>W3637*1.1505830469594</f>
        <v>11505830.469594</v>
      </c>
      <c r="W3637" s="3">
        <v>10000000</v>
      </c>
      <c r="X3637" s="13">
        <f>Y3637*1.1505830469594</f>
        <v>7894267.6446592333</v>
      </c>
      <c r="Y3637" s="3">
        <v>6861102</v>
      </c>
      <c r="Z3637" s="13">
        <f>AA3637*1.1505830469594</f>
        <v>8892782.7326341979</v>
      </c>
      <c r="AA3637" s="3">
        <v>7728936</v>
      </c>
      <c r="AB3637">
        <v>92</v>
      </c>
    </row>
    <row r="3638" spans="1:28" x14ac:dyDescent="0.2">
      <c r="A3638" t="s">
        <v>22573</v>
      </c>
      <c r="B3638" t="s">
        <v>22574</v>
      </c>
      <c r="C3638">
        <v>2018</v>
      </c>
      <c r="D3638" t="s">
        <v>22575</v>
      </c>
      <c r="E3638" t="s">
        <v>44035</v>
      </c>
      <c r="F3638" t="s">
        <v>44032</v>
      </c>
      <c r="H3638">
        <v>120</v>
      </c>
      <c r="I3638" t="s">
        <v>25</v>
      </c>
      <c r="J3638" t="s">
        <v>26</v>
      </c>
      <c r="M3638" t="s">
        <v>22576</v>
      </c>
      <c r="N3638" t="s">
        <v>22577</v>
      </c>
      <c r="O3638" t="s">
        <v>22578</v>
      </c>
      <c r="P3638" t="s">
        <v>11114</v>
      </c>
      <c r="Q3638" t="s">
        <v>22579</v>
      </c>
      <c r="R3638" t="s">
        <v>22580</v>
      </c>
      <c r="S3638" t="s">
        <v>22581</v>
      </c>
      <c r="T3638">
        <v>7.3</v>
      </c>
      <c r="U3638">
        <v>48357</v>
      </c>
      <c r="V3638" s="12">
        <f>W3638*1.03068014830331</f>
        <v>25767003.707582746</v>
      </c>
      <c r="W3638" s="3">
        <v>25000000</v>
      </c>
      <c r="X3638" s="13">
        <f>Y3638*1.03068014830331</f>
        <v>7884675.3061563168</v>
      </c>
      <c r="Y3638" s="3">
        <v>7649973</v>
      </c>
      <c r="Z3638" s="13">
        <f>AA3638*1.03068014830331</f>
        <v>17147017.477983437</v>
      </c>
      <c r="AA3638" s="3">
        <v>16636604</v>
      </c>
      <c r="AB3638">
        <v>321</v>
      </c>
    </row>
    <row r="3639" spans="1:28" hidden="1" x14ac:dyDescent="0.2">
      <c r="A3639" t="s">
        <v>32359</v>
      </c>
      <c r="B3639" t="s">
        <v>14655</v>
      </c>
      <c r="C3639">
        <v>2013</v>
      </c>
      <c r="D3639" s="1">
        <v>41376</v>
      </c>
      <c r="E3639" t="s">
        <v>44041</v>
      </c>
      <c r="F3639" t="s">
        <v>44032</v>
      </c>
      <c r="G3639" t="s">
        <v>44042</v>
      </c>
      <c r="H3639">
        <v>110</v>
      </c>
      <c r="I3639" t="s">
        <v>32360</v>
      </c>
      <c r="J3639" t="s">
        <v>12978</v>
      </c>
      <c r="K3639" t="s">
        <v>14655</v>
      </c>
      <c r="L3639" t="s">
        <v>26</v>
      </c>
      <c r="M3639" t="s">
        <v>17073</v>
      </c>
      <c r="N3639" t="s">
        <v>32361</v>
      </c>
      <c r="O3639" t="s">
        <v>32362</v>
      </c>
      <c r="P3639" t="s">
        <v>9031</v>
      </c>
      <c r="Q3639" t="s">
        <v>32363</v>
      </c>
      <c r="R3639" t="s">
        <v>32364</v>
      </c>
      <c r="S3639" t="s">
        <v>32365</v>
      </c>
      <c r="T3639">
        <v>6.7</v>
      </c>
      <c r="U3639">
        <v>17497</v>
      </c>
      <c r="W3639">
        <v>16000000</v>
      </c>
      <c r="X3639"/>
      <c r="Y3639"/>
      <c r="Z3639"/>
      <c r="AA3639">
        <v>2636607</v>
      </c>
      <c r="AB3639">
        <v>51</v>
      </c>
    </row>
    <row r="3640" spans="1:28" x14ac:dyDescent="0.2">
      <c r="A3640" t="s">
        <v>29205</v>
      </c>
      <c r="B3640" t="s">
        <v>29206</v>
      </c>
      <c r="C3640">
        <v>2016</v>
      </c>
      <c r="D3640" s="1">
        <v>42830</v>
      </c>
      <c r="E3640" t="s">
        <v>44041</v>
      </c>
      <c r="F3640" t="s">
        <v>44032</v>
      </c>
      <c r="H3640">
        <v>120</v>
      </c>
      <c r="I3640" t="s">
        <v>25</v>
      </c>
      <c r="J3640" t="s">
        <v>26</v>
      </c>
      <c r="K3640" t="s">
        <v>4833</v>
      </c>
      <c r="M3640" t="s">
        <v>8759</v>
      </c>
      <c r="N3640" t="s">
        <v>29207</v>
      </c>
      <c r="O3640" t="s">
        <v>29208</v>
      </c>
      <c r="P3640" t="s">
        <v>426</v>
      </c>
      <c r="Q3640" t="s">
        <v>426</v>
      </c>
      <c r="R3640" t="s">
        <v>29209</v>
      </c>
      <c r="S3640" t="s">
        <v>29210</v>
      </c>
      <c r="T3640">
        <v>6.7</v>
      </c>
      <c r="U3640">
        <v>55550</v>
      </c>
      <c r="V3640" s="12">
        <f>W3640*1.07834771485832</f>
        <v>21566954.2971664</v>
      </c>
      <c r="W3640" s="3">
        <v>20000000</v>
      </c>
      <c r="X3640" s="13">
        <f>Y3640*1.07834771485832</f>
        <v>7793259.9124942431</v>
      </c>
      <c r="Y3640" s="3">
        <v>7227038</v>
      </c>
      <c r="Z3640" s="13">
        <f>AA3640*1.07834771485832</f>
        <v>16046826.565596053</v>
      </c>
      <c r="AA3640" s="3">
        <v>14880939</v>
      </c>
      <c r="AB3640">
        <v>109</v>
      </c>
    </row>
    <row r="3641" spans="1:28" hidden="1" x14ac:dyDescent="0.2">
      <c r="A3641" t="s">
        <v>32372</v>
      </c>
      <c r="B3641" t="s">
        <v>32373</v>
      </c>
      <c r="C3641">
        <v>2012</v>
      </c>
      <c r="D3641" t="s">
        <v>18691</v>
      </c>
      <c r="E3641" t="s">
        <v>176</v>
      </c>
      <c r="H3641">
        <v>152</v>
      </c>
      <c r="I3641" t="s">
        <v>32374</v>
      </c>
      <c r="J3641" t="s">
        <v>1419</v>
      </c>
      <c r="M3641" t="s">
        <v>19926</v>
      </c>
      <c r="N3641" t="s">
        <v>32375</v>
      </c>
      <c r="O3641" t="s">
        <v>32376</v>
      </c>
      <c r="P3641" t="s">
        <v>32377</v>
      </c>
      <c r="Q3641" t="s">
        <v>32378</v>
      </c>
      <c r="R3641" t="s">
        <v>32379</v>
      </c>
      <c r="S3641" t="s">
        <v>32380</v>
      </c>
      <c r="T3641">
        <v>7.5</v>
      </c>
      <c r="U3641">
        <v>11316</v>
      </c>
      <c r="W3641"/>
      <c r="X3641"/>
      <c r="Y3641">
        <v>124919</v>
      </c>
      <c r="Z3641"/>
      <c r="AA3641">
        <v>673493</v>
      </c>
      <c r="AB3641">
        <v>35</v>
      </c>
    </row>
    <row r="3642" spans="1:28" hidden="1" x14ac:dyDescent="0.2">
      <c r="A3642" t="s">
        <v>32381</v>
      </c>
      <c r="B3642" t="s">
        <v>32382</v>
      </c>
      <c r="C3642">
        <v>2012</v>
      </c>
      <c r="D3642" s="1">
        <v>41067</v>
      </c>
      <c r="E3642" t="s">
        <v>16512</v>
      </c>
      <c r="F3642" t="s">
        <v>44034</v>
      </c>
      <c r="H3642">
        <v>145</v>
      </c>
      <c r="I3642" t="s">
        <v>943</v>
      </c>
      <c r="J3642" t="s">
        <v>14789</v>
      </c>
      <c r="K3642" t="s">
        <v>2402</v>
      </c>
      <c r="M3642" t="s">
        <v>32383</v>
      </c>
      <c r="N3642" t="s">
        <v>32384</v>
      </c>
      <c r="O3642" t="s">
        <v>32385</v>
      </c>
      <c r="P3642" t="s">
        <v>32386</v>
      </c>
      <c r="Q3642" t="s">
        <v>32387</v>
      </c>
      <c r="R3642" t="s">
        <v>32388</v>
      </c>
      <c r="S3642" t="s">
        <v>32389</v>
      </c>
      <c r="T3642">
        <v>7.7</v>
      </c>
      <c r="U3642">
        <v>20853</v>
      </c>
      <c r="W3642" t="s">
        <v>6836</v>
      </c>
      <c r="X3642"/>
      <c r="Y3642"/>
      <c r="Z3642"/>
      <c r="AA3642"/>
      <c r="AB3642">
        <v>68</v>
      </c>
    </row>
    <row r="3643" spans="1:28" hidden="1" x14ac:dyDescent="0.2">
      <c r="A3643" t="s">
        <v>32390</v>
      </c>
      <c r="B3643" t="s">
        <v>32391</v>
      </c>
      <c r="C3643">
        <v>2013</v>
      </c>
      <c r="D3643" t="s">
        <v>32090</v>
      </c>
      <c r="E3643" t="s">
        <v>1045</v>
      </c>
      <c r="F3643" t="s">
        <v>44036</v>
      </c>
      <c r="H3643">
        <v>90</v>
      </c>
      <c r="I3643" t="s">
        <v>25</v>
      </c>
      <c r="J3643" t="s">
        <v>26</v>
      </c>
      <c r="K3643" t="s">
        <v>27</v>
      </c>
      <c r="L3643" t="s">
        <v>308</v>
      </c>
      <c r="M3643" t="s">
        <v>8994</v>
      </c>
      <c r="N3643" t="s">
        <v>8994</v>
      </c>
      <c r="O3643" t="s">
        <v>32392</v>
      </c>
      <c r="P3643" t="s">
        <v>8994</v>
      </c>
      <c r="Q3643" t="s">
        <v>32393</v>
      </c>
      <c r="R3643" t="s">
        <v>32394</v>
      </c>
      <c r="S3643" t="s">
        <v>32395</v>
      </c>
      <c r="T3643">
        <v>6.2</v>
      </c>
      <c r="U3643">
        <v>23402</v>
      </c>
      <c r="W3643"/>
      <c r="X3643"/>
      <c r="Y3643">
        <v>3769873</v>
      </c>
      <c r="Z3643"/>
      <c r="AA3643">
        <v>22706304</v>
      </c>
      <c r="AB3643">
        <v>69</v>
      </c>
    </row>
    <row r="3644" spans="1:28" hidden="1" x14ac:dyDescent="0.2">
      <c r="A3644" t="s">
        <v>32396</v>
      </c>
      <c r="B3644" t="s">
        <v>32397</v>
      </c>
      <c r="C3644">
        <v>2012</v>
      </c>
      <c r="D3644" s="1">
        <v>41072</v>
      </c>
      <c r="E3644" t="s">
        <v>1045</v>
      </c>
      <c r="F3644" t="s">
        <v>44032</v>
      </c>
      <c r="H3644">
        <v>98</v>
      </c>
      <c r="I3644" t="s">
        <v>32398</v>
      </c>
      <c r="J3644" t="s">
        <v>361</v>
      </c>
      <c r="M3644" t="s">
        <v>32399</v>
      </c>
      <c r="N3644" t="s">
        <v>32399</v>
      </c>
      <c r="O3644" t="s">
        <v>32400</v>
      </c>
      <c r="P3644" t="s">
        <v>32401</v>
      </c>
      <c r="Q3644" t="s">
        <v>32402</v>
      </c>
      <c r="R3644" t="s">
        <v>32403</v>
      </c>
      <c r="S3644" t="s">
        <v>32404</v>
      </c>
      <c r="T3644">
        <v>7.5</v>
      </c>
      <c r="U3644">
        <v>18369</v>
      </c>
      <c r="W3644"/>
      <c r="X3644"/>
      <c r="Y3644">
        <v>1347747</v>
      </c>
      <c r="Z3644"/>
      <c r="AA3644">
        <v>6499169</v>
      </c>
      <c r="AB3644">
        <v>139</v>
      </c>
    </row>
    <row r="3645" spans="1:28" x14ac:dyDescent="0.2">
      <c r="A3645" t="s">
        <v>2444</v>
      </c>
      <c r="B3645" t="s">
        <v>2445</v>
      </c>
      <c r="C3645">
        <v>2001</v>
      </c>
      <c r="D3645" t="s">
        <v>264</v>
      </c>
      <c r="E3645" t="s">
        <v>1045</v>
      </c>
      <c r="F3645" t="s">
        <v>44044</v>
      </c>
      <c r="G3645" t="s">
        <v>44032</v>
      </c>
      <c r="H3645">
        <v>95</v>
      </c>
      <c r="I3645" t="s">
        <v>25</v>
      </c>
      <c r="J3645" t="s">
        <v>26</v>
      </c>
      <c r="K3645" t="s">
        <v>27</v>
      </c>
      <c r="M3645" t="s">
        <v>2446</v>
      </c>
      <c r="N3645" t="s">
        <v>2446</v>
      </c>
      <c r="O3645" t="s">
        <v>2447</v>
      </c>
      <c r="P3645" t="s">
        <v>2446</v>
      </c>
      <c r="Q3645" t="s">
        <v>2448</v>
      </c>
      <c r="R3645" t="s">
        <v>2449</v>
      </c>
      <c r="S3645" t="s">
        <v>2450</v>
      </c>
      <c r="T3645">
        <v>6.4</v>
      </c>
      <c r="U3645">
        <v>17026</v>
      </c>
      <c r="V3645" s="12">
        <f>W3645*1.46138339920949</f>
        <v>7306916.9960474502</v>
      </c>
      <c r="W3645" s="3">
        <v>5000000</v>
      </c>
      <c r="X3645" s="13">
        <f>Y3645*1.46138339920949</f>
        <v>7764768.4150197832</v>
      </c>
      <c r="Y3645" s="3">
        <v>5313300</v>
      </c>
      <c r="Z3645" s="13">
        <f>AA3645*1.46138339920949</f>
        <v>8009335.3110276889</v>
      </c>
      <c r="AA3645" s="3">
        <v>5480653</v>
      </c>
      <c r="AB3645">
        <v>175</v>
      </c>
    </row>
    <row r="3646" spans="1:28" x14ac:dyDescent="0.2">
      <c r="A3646" t="s">
        <v>24617</v>
      </c>
      <c r="B3646" t="s">
        <v>24618</v>
      </c>
      <c r="C3646">
        <v>2010</v>
      </c>
      <c r="D3646" t="s">
        <v>16101</v>
      </c>
      <c r="E3646" t="s">
        <v>176</v>
      </c>
      <c r="F3646" t="s">
        <v>44045</v>
      </c>
      <c r="H3646">
        <v>100</v>
      </c>
      <c r="I3646" t="s">
        <v>25</v>
      </c>
      <c r="J3646" t="s">
        <v>26</v>
      </c>
      <c r="M3646" t="s">
        <v>24619</v>
      </c>
      <c r="N3646" t="s">
        <v>24620</v>
      </c>
      <c r="O3646" t="s">
        <v>24621</v>
      </c>
      <c r="P3646" t="s">
        <v>24226</v>
      </c>
      <c r="Q3646" t="s">
        <v>24622</v>
      </c>
      <c r="R3646" t="s">
        <v>24623</v>
      </c>
      <c r="S3646" t="s">
        <v>24624</v>
      </c>
      <c r="T3646">
        <v>7.2</v>
      </c>
      <c r="U3646">
        <v>133783</v>
      </c>
      <c r="V3646" s="12">
        <f>W3646*1.18690152988223</f>
        <v>2373803.0597644602</v>
      </c>
      <c r="W3646" s="3">
        <v>2000000</v>
      </c>
      <c r="X3646" s="13">
        <f>Y3646*1.18690152988223</f>
        <v>7752250.9031303758</v>
      </c>
      <c r="Y3646" s="3">
        <v>6531503</v>
      </c>
      <c r="Z3646" s="13">
        <f>AA3646*1.18690152988223</f>
        <v>16375483.382131169</v>
      </c>
      <c r="AA3646" s="3">
        <v>13796834</v>
      </c>
      <c r="AB3646">
        <v>350</v>
      </c>
    </row>
    <row r="3647" spans="1:28" x14ac:dyDescent="0.2">
      <c r="A3647" t="s">
        <v>11488</v>
      </c>
      <c r="B3647" t="s">
        <v>11489</v>
      </c>
      <c r="C3647">
        <v>2008</v>
      </c>
      <c r="D3647" t="s">
        <v>11490</v>
      </c>
      <c r="E3647" t="s">
        <v>176</v>
      </c>
      <c r="F3647" t="s">
        <v>44036</v>
      </c>
      <c r="H3647">
        <v>134</v>
      </c>
      <c r="I3647" t="s">
        <v>11491</v>
      </c>
      <c r="J3647" t="s">
        <v>26</v>
      </c>
      <c r="K3647" t="s">
        <v>64</v>
      </c>
      <c r="L3647" t="s">
        <v>361</v>
      </c>
      <c r="M3647" t="s">
        <v>11492</v>
      </c>
      <c r="N3647" t="s">
        <v>11493</v>
      </c>
      <c r="O3647" t="s">
        <v>11494</v>
      </c>
      <c r="P3647" t="s">
        <v>11495</v>
      </c>
      <c r="Q3647" t="s">
        <v>11496</v>
      </c>
      <c r="R3647" t="s">
        <v>11497</v>
      </c>
      <c r="S3647" t="s">
        <v>11498</v>
      </c>
      <c r="T3647">
        <v>6.7</v>
      </c>
      <c r="U3647">
        <v>11990</v>
      </c>
      <c r="V3647" s="12">
        <f>W3647*1.20207800169993</f>
        <v>24041560.033998597</v>
      </c>
      <c r="W3647" s="3">
        <v>20000000</v>
      </c>
      <c r="X3647" s="13">
        <f>Y3647*1.20207800169993</f>
        <v>7732073.4389023846</v>
      </c>
      <c r="Y3647" s="3">
        <v>6432256</v>
      </c>
      <c r="Z3647" s="13">
        <f>AA3647*1.20207800169993</f>
        <v>16169374.787374074</v>
      </c>
      <c r="AA3647" s="3">
        <v>13451186</v>
      </c>
      <c r="AB3647">
        <v>105</v>
      </c>
    </row>
    <row r="3648" spans="1:28" hidden="1" x14ac:dyDescent="0.2">
      <c r="A3648" t="s">
        <v>32430</v>
      </c>
      <c r="B3648" t="s">
        <v>32431</v>
      </c>
      <c r="C3648">
        <v>2016</v>
      </c>
      <c r="D3648" t="s">
        <v>32432</v>
      </c>
      <c r="E3648" t="s">
        <v>44041</v>
      </c>
      <c r="F3648" t="s">
        <v>44032</v>
      </c>
      <c r="G3648" t="s">
        <v>44046</v>
      </c>
      <c r="H3648">
        <v>98</v>
      </c>
      <c r="I3648" t="s">
        <v>25</v>
      </c>
      <c r="J3648" t="s">
        <v>26</v>
      </c>
      <c r="M3648" t="s">
        <v>32433</v>
      </c>
      <c r="N3648" t="s">
        <v>32434</v>
      </c>
      <c r="O3648" t="s">
        <v>32435</v>
      </c>
      <c r="P3648" t="s">
        <v>32436</v>
      </c>
      <c r="Q3648" t="s">
        <v>32437</v>
      </c>
      <c r="R3648" t="s">
        <v>32438</v>
      </c>
      <c r="S3648" t="s">
        <v>32439</v>
      </c>
      <c r="T3648">
        <v>6.3</v>
      </c>
      <c r="U3648">
        <v>15467</v>
      </c>
      <c r="W3648"/>
      <c r="X3648"/>
      <c r="Y3648"/>
      <c r="Z3648"/>
      <c r="AA3648">
        <v>90573</v>
      </c>
      <c r="AB3648">
        <v>118</v>
      </c>
    </row>
    <row r="3649" spans="1:28" hidden="1" x14ac:dyDescent="0.2">
      <c r="A3649" t="s">
        <v>32440</v>
      </c>
      <c r="B3649" t="s">
        <v>32441</v>
      </c>
      <c r="C3649">
        <v>2013</v>
      </c>
      <c r="D3649" s="1">
        <v>41641</v>
      </c>
      <c r="E3649" t="s">
        <v>44037</v>
      </c>
      <c r="F3649" t="s">
        <v>44047</v>
      </c>
      <c r="G3649" t="s">
        <v>44031</v>
      </c>
      <c r="H3649">
        <v>85</v>
      </c>
      <c r="I3649" t="s">
        <v>2213</v>
      </c>
      <c r="J3649" t="s">
        <v>934</v>
      </c>
      <c r="M3649" t="s">
        <v>32442</v>
      </c>
      <c r="N3649" t="s">
        <v>32443</v>
      </c>
      <c r="O3649" t="s">
        <v>32444</v>
      </c>
      <c r="P3649" t="s">
        <v>32445</v>
      </c>
      <c r="Q3649" t="s">
        <v>32446</v>
      </c>
      <c r="R3649" t="s">
        <v>32447</v>
      </c>
      <c r="S3649" t="s">
        <v>32448</v>
      </c>
      <c r="T3649">
        <v>7.2</v>
      </c>
      <c r="U3649">
        <v>25818</v>
      </c>
      <c r="W3649"/>
      <c r="X3649"/>
      <c r="Y3649">
        <v>2553002</v>
      </c>
      <c r="Z3649"/>
      <c r="AA3649">
        <v>50461371</v>
      </c>
      <c r="AB3649">
        <v>87</v>
      </c>
    </row>
    <row r="3650" spans="1:28" x14ac:dyDescent="0.2">
      <c r="A3650" t="s">
        <v>28709</v>
      </c>
      <c r="B3650" t="s">
        <v>28710</v>
      </c>
      <c r="C3650">
        <v>2012</v>
      </c>
      <c r="D3650" t="s">
        <v>28711</v>
      </c>
      <c r="E3650" t="s">
        <v>16512</v>
      </c>
      <c r="F3650" t="s">
        <v>44031</v>
      </c>
      <c r="G3650" t="s">
        <v>44044</v>
      </c>
      <c r="H3650">
        <v>82</v>
      </c>
      <c r="I3650" t="s">
        <v>25</v>
      </c>
      <c r="J3650" t="s">
        <v>26</v>
      </c>
      <c r="M3650" t="s">
        <v>17701</v>
      </c>
      <c r="N3650" t="s">
        <v>12397</v>
      </c>
      <c r="O3650" t="s">
        <v>28712</v>
      </c>
      <c r="P3650" t="s">
        <v>28713</v>
      </c>
      <c r="Q3650" t="s">
        <v>28714</v>
      </c>
      <c r="R3650" t="s">
        <v>28715</v>
      </c>
      <c r="S3650" t="s">
        <v>28716</v>
      </c>
      <c r="T3650">
        <v>6.1</v>
      </c>
      <c r="U3650">
        <v>44738</v>
      </c>
      <c r="V3650" s="12">
        <f>W3650*1.12725506764114</f>
        <v>8454413.0073085502</v>
      </c>
      <c r="W3650" s="3">
        <v>7500000</v>
      </c>
      <c r="X3650" s="13">
        <f>Y3650*1.12725506764114</f>
        <v>7712744.5535946023</v>
      </c>
      <c r="Y3650" s="3">
        <v>6842058</v>
      </c>
      <c r="Z3650" s="13">
        <f>AA3650*1.12725506764114</f>
        <v>11193311.408686632</v>
      </c>
      <c r="AA3650" s="3">
        <v>9929706</v>
      </c>
      <c r="AB3650">
        <v>129</v>
      </c>
    </row>
    <row r="3651" spans="1:28" hidden="1" x14ac:dyDescent="0.2">
      <c r="A3651" t="s">
        <v>32456</v>
      </c>
      <c r="B3651" t="s">
        <v>32457</v>
      </c>
      <c r="C3651">
        <v>2013</v>
      </c>
      <c r="D3651" t="s">
        <v>24939</v>
      </c>
      <c r="E3651" t="s">
        <v>1045</v>
      </c>
      <c r="F3651" t="s">
        <v>44032</v>
      </c>
      <c r="G3651" t="s">
        <v>44036</v>
      </c>
      <c r="H3651">
        <v>90</v>
      </c>
      <c r="I3651" t="s">
        <v>25</v>
      </c>
      <c r="J3651" t="s">
        <v>26</v>
      </c>
      <c r="M3651" t="s">
        <v>32458</v>
      </c>
      <c r="N3651" t="s">
        <v>32458</v>
      </c>
      <c r="O3651" t="s">
        <v>32459</v>
      </c>
      <c r="P3651" t="s">
        <v>25734</v>
      </c>
      <c r="Q3651" t="s">
        <v>32460</v>
      </c>
      <c r="R3651" t="s">
        <v>32461</v>
      </c>
      <c r="S3651" t="s">
        <v>32462</v>
      </c>
      <c r="T3651">
        <v>6.1</v>
      </c>
      <c r="U3651">
        <v>55452</v>
      </c>
      <c r="W3651"/>
      <c r="X3651"/>
      <c r="Y3651">
        <v>343341</v>
      </c>
      <c r="Z3651"/>
      <c r="AA3651">
        <v>401914</v>
      </c>
      <c r="AB3651">
        <v>133</v>
      </c>
    </row>
    <row r="3652" spans="1:28" hidden="1" x14ac:dyDescent="0.2">
      <c r="A3652" t="s">
        <v>32463</v>
      </c>
      <c r="B3652" t="s">
        <v>32464</v>
      </c>
      <c r="C3652">
        <v>2013</v>
      </c>
      <c r="D3652" t="s">
        <v>32465</v>
      </c>
      <c r="E3652" t="s">
        <v>176</v>
      </c>
      <c r="F3652" t="s">
        <v>44036</v>
      </c>
      <c r="H3652">
        <v>98</v>
      </c>
      <c r="I3652" t="s">
        <v>25</v>
      </c>
      <c r="J3652" t="s">
        <v>26</v>
      </c>
      <c r="M3652" t="s">
        <v>32466</v>
      </c>
      <c r="N3652" t="s">
        <v>32466</v>
      </c>
      <c r="O3652" t="s">
        <v>32467</v>
      </c>
      <c r="P3652" t="s">
        <v>13795</v>
      </c>
      <c r="Q3652" t="s">
        <v>32468</v>
      </c>
      <c r="R3652" t="s">
        <v>32469</v>
      </c>
      <c r="S3652" t="s">
        <v>32470</v>
      </c>
      <c r="T3652">
        <v>5.6</v>
      </c>
      <c r="U3652">
        <v>13914</v>
      </c>
      <c r="W3652"/>
      <c r="X3652"/>
      <c r="Y3652"/>
      <c r="Z3652"/>
      <c r="AA3652"/>
      <c r="AB3652">
        <v>70</v>
      </c>
    </row>
    <row r="3653" spans="1:28" x14ac:dyDescent="0.2">
      <c r="A3653" t="s">
        <v>23663</v>
      </c>
      <c r="B3653" t="s">
        <v>23664</v>
      </c>
      <c r="C3653">
        <v>2009</v>
      </c>
      <c r="D3653" s="1">
        <v>40274</v>
      </c>
      <c r="E3653" t="s">
        <v>176</v>
      </c>
      <c r="F3653" t="s">
        <v>44045</v>
      </c>
      <c r="G3653" t="s">
        <v>44036</v>
      </c>
      <c r="H3653">
        <v>129</v>
      </c>
      <c r="I3653" t="s">
        <v>5481</v>
      </c>
      <c r="J3653" t="s">
        <v>308</v>
      </c>
      <c r="M3653" t="s">
        <v>5482</v>
      </c>
      <c r="N3653" t="s">
        <v>23665</v>
      </c>
      <c r="O3653" t="s">
        <v>23666</v>
      </c>
      <c r="P3653" t="s">
        <v>23667</v>
      </c>
      <c r="Q3653" t="s">
        <v>23668</v>
      </c>
      <c r="R3653" t="s">
        <v>23669</v>
      </c>
      <c r="S3653" t="s">
        <v>23670</v>
      </c>
      <c r="T3653">
        <v>8.1999999999999993</v>
      </c>
      <c r="U3653">
        <v>187887</v>
      </c>
      <c r="V3653" s="12">
        <f>W3653*1.20636999678377</f>
        <v>2412739.9935675398</v>
      </c>
      <c r="W3653" s="3">
        <v>2000000</v>
      </c>
      <c r="X3653" s="13">
        <f>Y3653*1.20636999678377</f>
        <v>7710436.6267636716</v>
      </c>
      <c r="Y3653" s="3">
        <v>6391436</v>
      </c>
      <c r="Z3653" s="13">
        <f>AA3653*1.20636999678377</f>
        <v>51427066.795783408</v>
      </c>
      <c r="AA3653" s="3">
        <v>42629597</v>
      </c>
      <c r="AB3653">
        <v>303</v>
      </c>
    </row>
    <row r="3654" spans="1:28" x14ac:dyDescent="0.2">
      <c r="A3654" t="s">
        <v>19868</v>
      </c>
      <c r="B3654" t="s">
        <v>19869</v>
      </c>
      <c r="C3654">
        <v>2008</v>
      </c>
      <c r="D3654" t="s">
        <v>14504</v>
      </c>
      <c r="E3654" t="s">
        <v>1045</v>
      </c>
      <c r="F3654" t="s">
        <v>44057</v>
      </c>
      <c r="H3654">
        <v>102</v>
      </c>
      <c r="I3654" t="s">
        <v>25</v>
      </c>
      <c r="J3654" t="s">
        <v>26</v>
      </c>
      <c r="M3654" t="s">
        <v>19870</v>
      </c>
      <c r="N3654" t="s">
        <v>18275</v>
      </c>
      <c r="O3654" t="s">
        <v>19871</v>
      </c>
      <c r="P3654" t="s">
        <v>19872</v>
      </c>
      <c r="Q3654" t="s">
        <v>19873</v>
      </c>
      <c r="R3654" t="s">
        <v>19874</v>
      </c>
      <c r="S3654" t="s">
        <v>19875</v>
      </c>
      <c r="T3654">
        <v>6.2</v>
      </c>
      <c r="U3654">
        <v>36404</v>
      </c>
      <c r="V3654" s="12">
        <f>W3654*1.20207800169993</f>
        <v>18031170.025498949</v>
      </c>
      <c r="W3654" s="3">
        <v>15000000</v>
      </c>
      <c r="X3654" s="13">
        <f>Y3654*1.20207800169993</f>
        <v>7704752.6100797486</v>
      </c>
      <c r="Y3654" s="3">
        <v>6409528</v>
      </c>
      <c r="Z3654" s="13">
        <f>AA3654*1.20207800169993</f>
        <v>10589026.981904572</v>
      </c>
      <c r="AA3654" s="3">
        <v>8808935</v>
      </c>
      <c r="AB3654">
        <v>113</v>
      </c>
    </row>
    <row r="3655" spans="1:28" x14ac:dyDescent="0.2">
      <c r="A3655" t="s">
        <v>21310</v>
      </c>
      <c r="B3655" t="s">
        <v>21311</v>
      </c>
      <c r="C3655">
        <v>2009</v>
      </c>
      <c r="D3655" s="1">
        <v>40428</v>
      </c>
      <c r="E3655" t="s">
        <v>1045</v>
      </c>
      <c r="F3655" t="s">
        <v>44036</v>
      </c>
      <c r="H3655">
        <v>88</v>
      </c>
      <c r="I3655" t="s">
        <v>25</v>
      </c>
      <c r="J3655" t="s">
        <v>26</v>
      </c>
      <c r="M3655" t="s">
        <v>21312</v>
      </c>
      <c r="N3655" t="s">
        <v>21313</v>
      </c>
      <c r="O3655" t="s">
        <v>21314</v>
      </c>
      <c r="P3655" t="s">
        <v>5054</v>
      </c>
      <c r="Q3655" t="s">
        <v>21315</v>
      </c>
      <c r="R3655" t="s">
        <v>21316</v>
      </c>
      <c r="S3655" t="s">
        <v>21317</v>
      </c>
      <c r="T3655">
        <v>5.3</v>
      </c>
      <c r="U3655">
        <v>13567</v>
      </c>
      <c r="V3655" s="12">
        <f>W3655*1.20636999678377</f>
        <v>18095549.951756548</v>
      </c>
      <c r="W3655" s="3">
        <v>15000000</v>
      </c>
      <c r="X3655" s="13">
        <f>Y3655*1.20636999678377</f>
        <v>7696663.5005103918</v>
      </c>
      <c r="Y3655" s="3">
        <v>6380019</v>
      </c>
      <c r="Z3655" s="13">
        <f>AA3655*1.20636999678377</f>
        <v>7738536.6030987557</v>
      </c>
      <c r="AA3655" s="3">
        <v>6414729</v>
      </c>
      <c r="AB3655">
        <v>59</v>
      </c>
    </row>
    <row r="3656" spans="1:28" hidden="1" x14ac:dyDescent="0.2">
      <c r="A3656" t="s">
        <v>32493</v>
      </c>
      <c r="B3656" t="s">
        <v>32494</v>
      </c>
      <c r="C3656">
        <v>2013</v>
      </c>
      <c r="D3656" t="s">
        <v>30342</v>
      </c>
      <c r="E3656" t="s">
        <v>176</v>
      </c>
      <c r="F3656" t="s">
        <v>44033</v>
      </c>
      <c r="G3656" t="s">
        <v>44042</v>
      </c>
      <c r="H3656">
        <v>87</v>
      </c>
      <c r="I3656" t="s">
        <v>1831</v>
      </c>
      <c r="J3656" t="s">
        <v>26</v>
      </c>
      <c r="M3656" t="s">
        <v>32495</v>
      </c>
      <c r="N3656" t="s">
        <v>32495</v>
      </c>
      <c r="O3656" t="s">
        <v>32496</v>
      </c>
      <c r="P3656" t="s">
        <v>32497</v>
      </c>
      <c r="Q3656" t="s">
        <v>32498</v>
      </c>
      <c r="R3656" t="s">
        <v>32499</v>
      </c>
      <c r="S3656" t="s">
        <v>32500</v>
      </c>
      <c r="T3656">
        <v>6.7</v>
      </c>
      <c r="U3656">
        <v>15699</v>
      </c>
      <c r="W3656" t="s">
        <v>32501</v>
      </c>
      <c r="X3656"/>
      <c r="Y3656"/>
      <c r="Z3656"/>
      <c r="AA3656">
        <v>360234</v>
      </c>
      <c r="AB3656">
        <v>86</v>
      </c>
    </row>
    <row r="3657" spans="1:28" hidden="1" x14ac:dyDescent="0.2">
      <c r="A3657" t="s">
        <v>32502</v>
      </c>
      <c r="B3657" t="s">
        <v>32503</v>
      </c>
      <c r="C3657">
        <v>2015</v>
      </c>
      <c r="D3657" t="s">
        <v>32504</v>
      </c>
      <c r="E3657" t="s">
        <v>16512</v>
      </c>
      <c r="F3657" t="s">
        <v>44032</v>
      </c>
      <c r="G3657" t="s">
        <v>44039</v>
      </c>
      <c r="H3657">
        <v>90</v>
      </c>
      <c r="I3657" t="s">
        <v>19590</v>
      </c>
      <c r="J3657" t="s">
        <v>26</v>
      </c>
      <c r="M3657" t="s">
        <v>32505</v>
      </c>
      <c r="N3657" t="s">
        <v>32506</v>
      </c>
      <c r="O3657" t="s">
        <v>32507</v>
      </c>
      <c r="P3657" t="s">
        <v>32508</v>
      </c>
      <c r="Q3657" t="s">
        <v>32508</v>
      </c>
      <c r="R3657" t="s">
        <v>32509</v>
      </c>
      <c r="S3657" t="s">
        <v>32510</v>
      </c>
      <c r="T3657">
        <v>6.3</v>
      </c>
      <c r="U3657">
        <v>10070</v>
      </c>
      <c r="W3657">
        <v>11000000</v>
      </c>
      <c r="X3657"/>
      <c r="Y3657"/>
      <c r="Z3657"/>
      <c r="AA3657"/>
      <c r="AB3657">
        <v>79</v>
      </c>
    </row>
    <row r="3658" spans="1:28" hidden="1" x14ac:dyDescent="0.2">
      <c r="A3658" t="s">
        <v>32511</v>
      </c>
      <c r="B3658" t="s">
        <v>32512</v>
      </c>
      <c r="C3658">
        <v>2015</v>
      </c>
      <c r="D3658" t="s">
        <v>32513</v>
      </c>
      <c r="E3658" t="s">
        <v>44041</v>
      </c>
      <c r="F3658" t="s">
        <v>44032</v>
      </c>
      <c r="G3658" t="s">
        <v>44045</v>
      </c>
      <c r="H3658">
        <v>99</v>
      </c>
      <c r="I3658" t="s">
        <v>25</v>
      </c>
      <c r="J3658" t="s">
        <v>26</v>
      </c>
      <c r="K3658" t="s">
        <v>32514</v>
      </c>
      <c r="M3658" t="s">
        <v>32515</v>
      </c>
      <c r="N3658" t="s">
        <v>32516</v>
      </c>
      <c r="O3658" t="s">
        <v>32517</v>
      </c>
      <c r="P3658" t="s">
        <v>17491</v>
      </c>
      <c r="Q3658" t="s">
        <v>32518</v>
      </c>
      <c r="R3658" t="s">
        <v>32519</v>
      </c>
      <c r="S3658" t="s">
        <v>32520</v>
      </c>
      <c r="T3658">
        <v>6.3</v>
      </c>
      <c r="U3658">
        <v>61759</v>
      </c>
      <c r="W3658"/>
      <c r="X3658"/>
      <c r="Y3658">
        <v>4719695</v>
      </c>
      <c r="Z3658"/>
      <c r="AA3658">
        <v>5261595</v>
      </c>
      <c r="AB3658">
        <v>149</v>
      </c>
    </row>
    <row r="3659" spans="1:28" x14ac:dyDescent="0.2">
      <c r="A3659" t="s">
        <v>1062</v>
      </c>
      <c r="B3659" t="s">
        <v>1063</v>
      </c>
      <c r="C3659">
        <v>2000</v>
      </c>
      <c r="D3659" t="s">
        <v>1064</v>
      </c>
      <c r="E3659" t="s">
        <v>176</v>
      </c>
      <c r="F3659" t="s">
        <v>44045</v>
      </c>
      <c r="G3659" t="s">
        <v>44042</v>
      </c>
      <c r="H3659">
        <v>90</v>
      </c>
      <c r="I3659" t="s">
        <v>25</v>
      </c>
      <c r="J3659" t="s">
        <v>26</v>
      </c>
      <c r="K3659" t="s">
        <v>64</v>
      </c>
      <c r="M3659" t="s">
        <v>1065</v>
      </c>
      <c r="N3659" t="s">
        <v>1066</v>
      </c>
      <c r="O3659" t="s">
        <v>1067</v>
      </c>
      <c r="P3659" t="s">
        <v>1068</v>
      </c>
      <c r="Q3659" t="s">
        <v>1069</v>
      </c>
      <c r="R3659" t="s">
        <v>1070</v>
      </c>
      <c r="S3659" t="s">
        <v>1071</v>
      </c>
      <c r="T3659">
        <v>5.9</v>
      </c>
      <c r="U3659">
        <v>14277</v>
      </c>
      <c r="V3659" s="12">
        <f>W3659*1.5029674796748</f>
        <v>36071219.5121952</v>
      </c>
      <c r="W3659" s="3">
        <v>24000000</v>
      </c>
      <c r="X3659" s="13">
        <f>Y3659*1.5029674796748</f>
        <v>7678390.3195122117</v>
      </c>
      <c r="Y3659" s="3">
        <v>5108820</v>
      </c>
      <c r="Z3659" s="13">
        <f>AA3659*1.5029674796748</f>
        <v>18924269.337804921</v>
      </c>
      <c r="AA3659" s="3">
        <v>12591270</v>
      </c>
      <c r="AB3659">
        <v>114</v>
      </c>
    </row>
    <row r="3660" spans="1:28" hidden="1" x14ac:dyDescent="0.2">
      <c r="A3660" t="s">
        <v>32529</v>
      </c>
      <c r="B3660" t="s">
        <v>32530</v>
      </c>
      <c r="C3660">
        <v>2014</v>
      </c>
      <c r="D3660" s="1">
        <v>41913</v>
      </c>
      <c r="E3660" t="s">
        <v>16512</v>
      </c>
      <c r="F3660" t="s">
        <v>44038</v>
      </c>
      <c r="G3660" t="s">
        <v>44044</v>
      </c>
      <c r="H3660">
        <v>99</v>
      </c>
      <c r="I3660" t="s">
        <v>32531</v>
      </c>
      <c r="J3660" t="s">
        <v>26</v>
      </c>
      <c r="K3660" t="s">
        <v>75</v>
      </c>
      <c r="L3660" t="s">
        <v>32532</v>
      </c>
      <c r="M3660" t="s">
        <v>32533</v>
      </c>
      <c r="N3660" t="s">
        <v>32534</v>
      </c>
      <c r="O3660" t="s">
        <v>32535</v>
      </c>
      <c r="P3660" t="s">
        <v>5423</v>
      </c>
      <c r="Q3660" t="s">
        <v>32536</v>
      </c>
      <c r="R3660" t="s">
        <v>32537</v>
      </c>
      <c r="S3660" t="s">
        <v>32538</v>
      </c>
      <c r="T3660">
        <v>6.6</v>
      </c>
      <c r="U3660">
        <v>33246</v>
      </c>
      <c r="W3660">
        <v>2700000</v>
      </c>
      <c r="X3660"/>
      <c r="Y3660"/>
      <c r="Z3660"/>
      <c r="AA3660">
        <v>332537</v>
      </c>
      <c r="AB3660">
        <v>72</v>
      </c>
    </row>
    <row r="3661" spans="1:28" x14ac:dyDescent="0.2">
      <c r="A3661" t="s">
        <v>12613</v>
      </c>
      <c r="B3661" t="s">
        <v>12614</v>
      </c>
      <c r="C3661">
        <v>2006</v>
      </c>
      <c r="D3661" t="s">
        <v>10654</v>
      </c>
      <c r="E3661" t="s">
        <v>176</v>
      </c>
      <c r="F3661" t="s">
        <v>44045</v>
      </c>
      <c r="G3661" t="s">
        <v>44042</v>
      </c>
      <c r="H3661">
        <v>114</v>
      </c>
      <c r="I3661" t="s">
        <v>12615</v>
      </c>
      <c r="J3661" t="s">
        <v>26</v>
      </c>
      <c r="M3661" t="s">
        <v>4334</v>
      </c>
      <c r="N3661" t="s">
        <v>12616</v>
      </c>
      <c r="O3661" t="s">
        <v>12617</v>
      </c>
      <c r="P3661" t="s">
        <v>12618</v>
      </c>
      <c r="Q3661" t="s">
        <v>12619</v>
      </c>
      <c r="R3661" t="s">
        <v>12620</v>
      </c>
      <c r="S3661" t="s">
        <v>12621</v>
      </c>
      <c r="T3661">
        <v>4.3</v>
      </c>
      <c r="U3661">
        <v>36831</v>
      </c>
      <c r="V3661" s="12">
        <f>W3661*1.28378472222222</f>
        <v>89864930.555555403</v>
      </c>
      <c r="W3661" s="3">
        <v>70000000</v>
      </c>
      <c r="X3661" s="13">
        <f>Y3661*1.28378472222222</f>
        <v>7665909.9280555425</v>
      </c>
      <c r="Y3661" s="3">
        <v>5971336</v>
      </c>
      <c r="Z3661" s="13">
        <f>AA3661*1.28378472222222</f>
        <v>49591933.683819361</v>
      </c>
      <c r="AA3661" s="3">
        <v>38629478</v>
      </c>
      <c r="AB3661">
        <v>329</v>
      </c>
    </row>
    <row r="3662" spans="1:28" x14ac:dyDescent="0.2">
      <c r="A3662" t="s">
        <v>15737</v>
      </c>
      <c r="B3662" t="s">
        <v>15738</v>
      </c>
      <c r="C3662">
        <v>2016</v>
      </c>
      <c r="D3662" s="1">
        <v>43070</v>
      </c>
      <c r="E3662" t="s">
        <v>176</v>
      </c>
      <c r="F3662" t="s">
        <v>44049</v>
      </c>
      <c r="H3662">
        <v>161</v>
      </c>
      <c r="I3662" t="s">
        <v>15739</v>
      </c>
      <c r="J3662" t="s">
        <v>26</v>
      </c>
      <c r="K3662" t="s">
        <v>934</v>
      </c>
      <c r="L3662" t="s">
        <v>1121</v>
      </c>
      <c r="M3662" t="s">
        <v>2226</v>
      </c>
      <c r="N3662" t="s">
        <v>15740</v>
      </c>
      <c r="O3662" t="s">
        <v>15741</v>
      </c>
      <c r="P3662" t="s">
        <v>15742</v>
      </c>
      <c r="Q3662" t="s">
        <v>15743</v>
      </c>
      <c r="R3662" t="s">
        <v>15744</v>
      </c>
      <c r="S3662" t="s">
        <v>15745</v>
      </c>
      <c r="T3662">
        <v>7.2</v>
      </c>
      <c r="U3662">
        <v>97231</v>
      </c>
      <c r="V3662" s="12">
        <f>W3662*1.07834771485832</f>
        <v>49603994.883482724</v>
      </c>
      <c r="W3662" s="3">
        <v>46000000</v>
      </c>
      <c r="X3662" s="13">
        <f>Y3662*1.07834771485832</f>
        <v>7656459.6430396019</v>
      </c>
      <c r="Y3662" s="3">
        <v>7100177</v>
      </c>
      <c r="Z3662" s="13">
        <f>AA3662*1.07834771485832</f>
        <v>25702211.81923452</v>
      </c>
      <c r="AA3662" s="3">
        <v>23834809</v>
      </c>
      <c r="AB3662">
        <v>433</v>
      </c>
    </row>
    <row r="3663" spans="1:28" x14ac:dyDescent="0.2">
      <c r="A3663" t="s">
        <v>19606</v>
      </c>
      <c r="B3663" t="s">
        <v>19607</v>
      </c>
      <c r="C3663">
        <v>2015</v>
      </c>
      <c r="D3663" t="s">
        <v>19608</v>
      </c>
      <c r="E3663" t="s">
        <v>1045</v>
      </c>
      <c r="F3663" t="s">
        <v>44032</v>
      </c>
      <c r="H3663">
        <v>107</v>
      </c>
      <c r="I3663" t="s">
        <v>25</v>
      </c>
      <c r="J3663" t="s">
        <v>26</v>
      </c>
      <c r="K3663" t="s">
        <v>308</v>
      </c>
      <c r="M3663" t="s">
        <v>5796</v>
      </c>
      <c r="N3663" t="s">
        <v>19609</v>
      </c>
      <c r="O3663" t="s">
        <v>19610</v>
      </c>
      <c r="P3663" t="s">
        <v>1516</v>
      </c>
      <c r="Q3663" t="s">
        <v>19611</v>
      </c>
      <c r="R3663" t="s">
        <v>19612</v>
      </c>
      <c r="S3663" t="s">
        <v>19613</v>
      </c>
      <c r="T3663">
        <v>6.1</v>
      </c>
      <c r="U3663">
        <v>20156</v>
      </c>
      <c r="V3663" s="12">
        <f>W3663*1.09195121025074</f>
        <v>30574633.887020722</v>
      </c>
      <c r="W3663" s="3">
        <v>28000000</v>
      </c>
      <c r="X3663" s="13">
        <f>Y3663*1.09195121025074</f>
        <v>7646127.3734415574</v>
      </c>
      <c r="Y3663" s="3">
        <v>7002261</v>
      </c>
      <c r="Z3663" s="13">
        <f>AA3663*1.09195121025074</f>
        <v>9311786.4737044051</v>
      </c>
      <c r="AA3663" s="3">
        <v>8527658</v>
      </c>
      <c r="AB3663">
        <v>74</v>
      </c>
    </row>
    <row r="3664" spans="1:28" x14ac:dyDescent="0.2">
      <c r="A3664" t="s">
        <v>7930</v>
      </c>
      <c r="B3664" t="s">
        <v>7931</v>
      </c>
      <c r="C3664">
        <v>2004</v>
      </c>
      <c r="D3664" s="1">
        <v>38604</v>
      </c>
      <c r="E3664" t="s">
        <v>44037</v>
      </c>
      <c r="F3664" t="s">
        <v>44031</v>
      </c>
      <c r="G3664" t="s">
        <v>44040</v>
      </c>
      <c r="H3664">
        <v>119</v>
      </c>
      <c r="I3664" t="s">
        <v>2213</v>
      </c>
      <c r="J3664" t="s">
        <v>934</v>
      </c>
      <c r="M3664" t="s">
        <v>3107</v>
      </c>
      <c r="N3664" t="s">
        <v>7932</v>
      </c>
      <c r="O3664" t="s">
        <v>7933</v>
      </c>
      <c r="P3664" t="s">
        <v>7934</v>
      </c>
      <c r="Q3664" t="s">
        <v>7935</v>
      </c>
      <c r="R3664" t="s">
        <v>7936</v>
      </c>
      <c r="S3664" t="s">
        <v>7937</v>
      </c>
      <c r="T3664">
        <v>8.1999999999999993</v>
      </c>
      <c r="U3664">
        <v>319137</v>
      </c>
      <c r="V3664" s="12">
        <f>W3664*1.37009528851244</f>
        <v>32882286.924298558</v>
      </c>
      <c r="W3664" s="3">
        <v>24000000</v>
      </c>
      <c r="X3664" s="13">
        <f>Y3664*1.37009528851244</f>
        <v>7640669.30954473</v>
      </c>
      <c r="Y3664" s="3">
        <v>5576743</v>
      </c>
      <c r="Z3664" s="13">
        <f>AA3664*1.37009528851244</f>
        <v>323634307.42462671</v>
      </c>
      <c r="AA3664" s="3">
        <v>236212992</v>
      </c>
      <c r="AB3664">
        <v>446</v>
      </c>
    </row>
    <row r="3665" spans="1:28" x14ac:dyDescent="0.2">
      <c r="A3665" t="s">
        <v>38544</v>
      </c>
      <c r="B3665" t="s">
        <v>38545</v>
      </c>
      <c r="C3665">
        <v>2015</v>
      </c>
      <c r="D3665" t="s">
        <v>33952</v>
      </c>
      <c r="E3665" t="s">
        <v>1045</v>
      </c>
      <c r="F3665" t="s">
        <v>44032</v>
      </c>
      <c r="H3665">
        <v>79</v>
      </c>
      <c r="I3665" t="s">
        <v>25</v>
      </c>
      <c r="J3665" t="s">
        <v>26</v>
      </c>
      <c r="M3665" t="s">
        <v>10118</v>
      </c>
      <c r="N3665" t="s">
        <v>10118</v>
      </c>
      <c r="O3665" t="s">
        <v>38546</v>
      </c>
      <c r="P3665" t="s">
        <v>38547</v>
      </c>
      <c r="Q3665" t="s">
        <v>38548</v>
      </c>
      <c r="R3665" t="s">
        <v>38549</v>
      </c>
      <c r="S3665" t="s">
        <v>38550</v>
      </c>
      <c r="T3665">
        <v>6.7</v>
      </c>
      <c r="U3665">
        <v>14428</v>
      </c>
      <c r="V3665" s="12">
        <f>W3665*1.09195121025074</f>
        <v>655170.72615044401</v>
      </c>
      <c r="W3665" s="3">
        <v>600000</v>
      </c>
      <c r="X3665" s="13">
        <f>Y3665*1.09195121025074</f>
        <v>7622391.6299843369</v>
      </c>
      <c r="Y3665" s="3">
        <v>6980524</v>
      </c>
      <c r="Z3665" s="13">
        <f>AA3665*1.09195121025074</f>
        <v>7867588.1822949303</v>
      </c>
      <c r="AA3665" s="3">
        <v>7205073</v>
      </c>
      <c r="AB3665">
        <v>78</v>
      </c>
    </row>
    <row r="3666" spans="1:28" hidden="1" x14ac:dyDescent="0.2">
      <c r="A3666" t="s">
        <v>32579</v>
      </c>
      <c r="B3666" t="s">
        <v>32580</v>
      </c>
      <c r="C3666">
        <v>2013</v>
      </c>
      <c r="D3666" t="s">
        <v>32581</v>
      </c>
      <c r="E3666" t="s">
        <v>176</v>
      </c>
      <c r="F3666" t="s">
        <v>44046</v>
      </c>
      <c r="G3666" t="s">
        <v>44042</v>
      </c>
      <c r="H3666">
        <v>84</v>
      </c>
      <c r="I3666" t="s">
        <v>25</v>
      </c>
      <c r="J3666" t="s">
        <v>26</v>
      </c>
      <c r="M3666" t="s">
        <v>32582</v>
      </c>
      <c r="N3666" t="s">
        <v>32582</v>
      </c>
      <c r="O3666" t="s">
        <v>32583</v>
      </c>
      <c r="P3666" t="s">
        <v>32584</v>
      </c>
      <c r="Q3666" t="s">
        <v>32585</v>
      </c>
      <c r="R3666" t="s">
        <v>32586</v>
      </c>
      <c r="S3666" t="s">
        <v>32587</v>
      </c>
      <c r="T3666">
        <v>5.3</v>
      </c>
      <c r="U3666">
        <v>14027</v>
      </c>
      <c r="W3666"/>
      <c r="X3666"/>
      <c r="Y3666">
        <v>4105</v>
      </c>
      <c r="Z3666"/>
      <c r="AA3666">
        <v>58221</v>
      </c>
      <c r="AB3666">
        <v>195</v>
      </c>
    </row>
    <row r="3667" spans="1:28" x14ac:dyDescent="0.2">
      <c r="A3667" t="s">
        <v>28351</v>
      </c>
      <c r="B3667" t="s">
        <v>28352</v>
      </c>
      <c r="C3667">
        <v>2013</v>
      </c>
      <c r="D3667" t="s">
        <v>22106</v>
      </c>
      <c r="E3667" t="s">
        <v>1045</v>
      </c>
      <c r="F3667" t="s">
        <v>44032</v>
      </c>
      <c r="G3667" t="s">
        <v>44036</v>
      </c>
      <c r="H3667">
        <v>95</v>
      </c>
      <c r="I3667" t="s">
        <v>25</v>
      </c>
      <c r="J3667" t="s">
        <v>26</v>
      </c>
      <c r="M3667" t="s">
        <v>28353</v>
      </c>
      <c r="N3667" t="s">
        <v>17599</v>
      </c>
      <c r="O3667" t="s">
        <v>28354</v>
      </c>
      <c r="P3667" t="s">
        <v>25495</v>
      </c>
      <c r="Q3667" t="s">
        <v>28355</v>
      </c>
      <c r="R3667" t="s">
        <v>28356</v>
      </c>
      <c r="S3667" t="s">
        <v>28357</v>
      </c>
      <c r="T3667">
        <v>7.1</v>
      </c>
      <c r="U3667">
        <v>142070</v>
      </c>
      <c r="V3667" s="12">
        <f>W3667*1.11098185502045</f>
        <v>2777454.6375511251</v>
      </c>
      <c r="W3667" s="3">
        <v>2500000</v>
      </c>
      <c r="X3667" s="13">
        <f>Y3667*1.11098185502045</f>
        <v>7615348.4442235818</v>
      </c>
      <c r="Y3667" s="3">
        <v>6854611</v>
      </c>
      <c r="Z3667" s="13">
        <f>AA3667*1.11098185502045</f>
        <v>7686429.0633077901</v>
      </c>
      <c r="AA3667" s="3">
        <v>6918591</v>
      </c>
      <c r="AB3667">
        <v>226</v>
      </c>
    </row>
    <row r="3668" spans="1:28" hidden="1" x14ac:dyDescent="0.2">
      <c r="A3668" t="s">
        <v>32594</v>
      </c>
      <c r="B3668" t="s">
        <v>32595</v>
      </c>
      <c r="C3668">
        <v>2014</v>
      </c>
      <c r="D3668" t="s">
        <v>20634</v>
      </c>
      <c r="E3668" t="s">
        <v>3496</v>
      </c>
      <c r="H3668">
        <v>83</v>
      </c>
      <c r="I3668" t="s">
        <v>25</v>
      </c>
      <c r="J3668" t="s">
        <v>26</v>
      </c>
      <c r="M3668" t="s">
        <v>32596</v>
      </c>
      <c r="N3668" t="s">
        <v>32597</v>
      </c>
      <c r="O3668" t="s">
        <v>32598</v>
      </c>
      <c r="P3668" t="s">
        <v>32599</v>
      </c>
      <c r="Q3668" t="s">
        <v>32600</v>
      </c>
      <c r="R3668" t="s">
        <v>32601</v>
      </c>
      <c r="S3668" t="s">
        <v>32602</v>
      </c>
      <c r="T3668">
        <v>5.7</v>
      </c>
      <c r="U3668">
        <v>11465</v>
      </c>
      <c r="W3668"/>
      <c r="X3668"/>
      <c r="Y3668"/>
      <c r="Z3668"/>
      <c r="AA3668">
        <v>2405143</v>
      </c>
      <c r="AB3668">
        <v>111</v>
      </c>
    </row>
    <row r="3669" spans="1:28" x14ac:dyDescent="0.2">
      <c r="A3669" t="s">
        <v>2468</v>
      </c>
      <c r="B3669" t="s">
        <v>2469</v>
      </c>
      <c r="C3669">
        <v>2001</v>
      </c>
      <c r="D3669" s="1">
        <v>37084</v>
      </c>
      <c r="E3669" t="s">
        <v>16512</v>
      </c>
      <c r="F3669" t="s">
        <v>44038</v>
      </c>
      <c r="G3669" t="s">
        <v>44044</v>
      </c>
      <c r="H3669">
        <v>93</v>
      </c>
      <c r="I3669" t="s">
        <v>2470</v>
      </c>
      <c r="J3669" t="s">
        <v>26</v>
      </c>
      <c r="M3669" t="s">
        <v>2471</v>
      </c>
      <c r="N3669" t="s">
        <v>2472</v>
      </c>
      <c r="O3669" t="s">
        <v>2473</v>
      </c>
      <c r="P3669" t="s">
        <v>732</v>
      </c>
      <c r="Q3669" t="s">
        <v>2474</v>
      </c>
      <c r="R3669" t="s">
        <v>2475</v>
      </c>
      <c r="S3669" t="s">
        <v>2476</v>
      </c>
      <c r="T3669">
        <v>6.3</v>
      </c>
      <c r="U3669">
        <v>47258</v>
      </c>
      <c r="V3669" s="12">
        <f>W3669*1.46138339920949</f>
        <v>39457351.778656229</v>
      </c>
      <c r="W3669" s="3">
        <v>27000000</v>
      </c>
      <c r="X3669" s="13">
        <f>Y3669*1.46138339920949</f>
        <v>7605049.4391699806</v>
      </c>
      <c r="Y3669" s="3">
        <v>5204007</v>
      </c>
      <c r="Z3669" s="13">
        <f>AA3669*1.46138339920949</f>
        <v>18824963.702173963</v>
      </c>
      <c r="AA3669" s="3">
        <v>12881605</v>
      </c>
      <c r="AB3669">
        <v>162</v>
      </c>
    </row>
    <row r="3670" spans="1:28" x14ac:dyDescent="0.2">
      <c r="A3670" t="s">
        <v>2857</v>
      </c>
      <c r="B3670" t="s">
        <v>2858</v>
      </c>
      <c r="C3670">
        <v>2002</v>
      </c>
      <c r="D3670" s="1">
        <v>37258</v>
      </c>
      <c r="E3670" t="s">
        <v>1045</v>
      </c>
      <c r="F3670" t="s">
        <v>44036</v>
      </c>
      <c r="H3670">
        <v>86</v>
      </c>
      <c r="I3670" t="s">
        <v>177</v>
      </c>
      <c r="J3670" t="s">
        <v>26</v>
      </c>
      <c r="M3670" t="s">
        <v>2859</v>
      </c>
      <c r="N3670" t="s">
        <v>2860</v>
      </c>
      <c r="O3670" t="s">
        <v>2861</v>
      </c>
      <c r="P3670" t="s">
        <v>1581</v>
      </c>
      <c r="Q3670" t="s">
        <v>2862</v>
      </c>
      <c r="R3670" t="s">
        <v>2863</v>
      </c>
      <c r="S3670" t="s">
        <v>2864</v>
      </c>
      <c r="T3670">
        <v>5.4</v>
      </c>
      <c r="U3670">
        <v>13652</v>
      </c>
      <c r="V3670" s="12">
        <f>W3670*1.43863813229572</f>
        <v>20140933.85214008</v>
      </c>
      <c r="W3670" s="3">
        <v>14000000</v>
      </c>
      <c r="X3670" s="13">
        <f>Y3670*1.43863813229572</f>
        <v>7604556.2876653709</v>
      </c>
      <c r="Y3670" s="3">
        <v>5285941</v>
      </c>
      <c r="Z3670" s="13">
        <f>AA3670*1.43863813229572</f>
        <v>9227302.6963035036</v>
      </c>
      <c r="AA3670" s="3">
        <v>6413915</v>
      </c>
      <c r="AB3670">
        <v>107</v>
      </c>
    </row>
    <row r="3671" spans="1:28" hidden="1" x14ac:dyDescent="0.2">
      <c r="A3671" t="s">
        <v>32618</v>
      </c>
      <c r="B3671" t="s">
        <v>32619</v>
      </c>
      <c r="C3671">
        <v>2012</v>
      </c>
      <c r="D3671" t="s">
        <v>22082</v>
      </c>
      <c r="E3671" t="s">
        <v>1045</v>
      </c>
      <c r="F3671" t="s">
        <v>44032</v>
      </c>
      <c r="G3671" t="s">
        <v>44034</v>
      </c>
      <c r="H3671">
        <v>125</v>
      </c>
      <c r="I3671" t="s">
        <v>943</v>
      </c>
      <c r="J3671" t="s">
        <v>944</v>
      </c>
      <c r="K3671" t="s">
        <v>26</v>
      </c>
      <c r="M3671" t="s">
        <v>32620</v>
      </c>
      <c r="N3671" t="s">
        <v>32621</v>
      </c>
      <c r="O3671" t="s">
        <v>32622</v>
      </c>
      <c r="P3671" t="s">
        <v>32209</v>
      </c>
      <c r="Q3671" t="s">
        <v>32623</v>
      </c>
      <c r="R3671" t="s">
        <v>32624</v>
      </c>
      <c r="S3671" t="s">
        <v>32625</v>
      </c>
      <c r="T3671">
        <v>8.1</v>
      </c>
      <c r="U3671">
        <v>49860</v>
      </c>
      <c r="W3671"/>
      <c r="X3671"/>
      <c r="Y3671"/>
      <c r="Z3671"/>
      <c r="AA3671">
        <v>792634</v>
      </c>
      <c r="AB3671">
        <v>128</v>
      </c>
    </row>
    <row r="3672" spans="1:28" hidden="1" x14ac:dyDescent="0.2">
      <c r="A3672" t="s">
        <v>32626</v>
      </c>
      <c r="B3672" t="s">
        <v>32627</v>
      </c>
      <c r="C3672">
        <v>2017</v>
      </c>
      <c r="D3672" s="1">
        <v>43134</v>
      </c>
      <c r="E3672" t="s">
        <v>44035</v>
      </c>
      <c r="F3672" t="s">
        <v>44032</v>
      </c>
      <c r="G3672" t="s">
        <v>44046</v>
      </c>
      <c r="H3672">
        <v>107</v>
      </c>
      <c r="I3672" t="s">
        <v>25</v>
      </c>
      <c r="J3672" t="s">
        <v>26</v>
      </c>
      <c r="M3672" t="s">
        <v>32628</v>
      </c>
      <c r="N3672" t="s">
        <v>32629</v>
      </c>
      <c r="O3672" t="s">
        <v>32630</v>
      </c>
      <c r="P3672" t="s">
        <v>32631</v>
      </c>
      <c r="Q3672" t="s">
        <v>32631</v>
      </c>
      <c r="R3672" t="s">
        <v>479</v>
      </c>
      <c r="S3672" t="s">
        <v>480</v>
      </c>
      <c r="T3672">
        <v>6.2</v>
      </c>
      <c r="U3672">
        <v>15509</v>
      </c>
      <c r="W3672"/>
      <c r="X3672"/>
      <c r="Y3672">
        <v>1361611</v>
      </c>
      <c r="Z3672"/>
      <c r="AA3672">
        <v>1436751</v>
      </c>
      <c r="AB3672">
        <v>105</v>
      </c>
    </row>
    <row r="3673" spans="1:28" x14ac:dyDescent="0.2">
      <c r="A3673" t="s">
        <v>26953</v>
      </c>
      <c r="B3673" t="s">
        <v>26954</v>
      </c>
      <c r="C3673">
        <v>2012</v>
      </c>
      <c r="D3673" t="s">
        <v>12632</v>
      </c>
      <c r="E3673" t="s">
        <v>176</v>
      </c>
      <c r="F3673" t="s">
        <v>44036</v>
      </c>
      <c r="H3673">
        <v>127</v>
      </c>
      <c r="I3673" t="s">
        <v>3639</v>
      </c>
      <c r="J3673" t="s">
        <v>27</v>
      </c>
      <c r="K3673" t="s">
        <v>26</v>
      </c>
      <c r="M3673" t="s">
        <v>2203</v>
      </c>
      <c r="N3673" t="s">
        <v>2203</v>
      </c>
      <c r="O3673" t="s">
        <v>26955</v>
      </c>
      <c r="P3673" t="s">
        <v>26956</v>
      </c>
      <c r="Q3673" t="s">
        <v>26956</v>
      </c>
      <c r="R3673" t="s">
        <v>26957</v>
      </c>
      <c r="S3673" t="s">
        <v>26958</v>
      </c>
      <c r="T3673">
        <v>7.9</v>
      </c>
      <c r="U3673">
        <v>91194</v>
      </c>
      <c r="V3673" s="12">
        <f>W3673*1.12725506764114</f>
        <v>10032570.102006145</v>
      </c>
      <c r="W3673" s="3">
        <v>8900000</v>
      </c>
      <c r="X3673" s="13">
        <f>Y3673*1.12725506764114</f>
        <v>7597126.510326921</v>
      </c>
      <c r="Y3673" s="3">
        <v>6739492</v>
      </c>
      <c r="Z3673" s="13">
        <f>AA3673*1.12725506764114</f>
        <v>33439052.142216243</v>
      </c>
      <c r="AA3673" s="3">
        <v>29664140</v>
      </c>
      <c r="AB3673">
        <v>220</v>
      </c>
    </row>
    <row r="3674" spans="1:28" x14ac:dyDescent="0.2">
      <c r="A3674" t="s">
        <v>40665</v>
      </c>
      <c r="B3674" t="s">
        <v>40666</v>
      </c>
      <c r="C3674">
        <v>2018</v>
      </c>
      <c r="D3674" t="s">
        <v>40667</v>
      </c>
      <c r="E3674" t="s">
        <v>1045</v>
      </c>
      <c r="F3674" t="s">
        <v>44032</v>
      </c>
      <c r="H3674">
        <v>85</v>
      </c>
      <c r="I3674" t="s">
        <v>25</v>
      </c>
      <c r="J3674" t="s">
        <v>26</v>
      </c>
      <c r="M3674" t="s">
        <v>17491</v>
      </c>
      <c r="N3674" t="s">
        <v>17491</v>
      </c>
      <c r="O3674" t="s">
        <v>40668</v>
      </c>
      <c r="P3674" t="s">
        <v>40669</v>
      </c>
      <c r="Q3674" t="s">
        <v>40670</v>
      </c>
      <c r="R3674" t="s">
        <v>40671</v>
      </c>
      <c r="S3674" t="s">
        <v>40672</v>
      </c>
      <c r="T3674">
        <v>7.4</v>
      </c>
      <c r="U3674">
        <v>44512</v>
      </c>
      <c r="V3674" s="12">
        <f>W3674*1.03068014830331</f>
        <v>1752156.2521156268</v>
      </c>
      <c r="W3674" s="3">
        <v>1700000</v>
      </c>
      <c r="X3674" s="13">
        <f>Y3674*1.03068014830331</f>
        <v>7588319.7203940731</v>
      </c>
      <c r="Y3674" s="3">
        <v>7362439</v>
      </c>
      <c r="Z3674" s="13">
        <f>AA3674*1.03068014830331</f>
        <v>9588440.0946289543</v>
      </c>
      <c r="AA3674" s="3">
        <v>9303022</v>
      </c>
      <c r="AB3674">
        <v>294</v>
      </c>
    </row>
    <row r="3675" spans="1:28" x14ac:dyDescent="0.2">
      <c r="A3675" t="s">
        <v>6127</v>
      </c>
      <c r="B3675" t="s">
        <v>6128</v>
      </c>
      <c r="C3675">
        <v>2003</v>
      </c>
      <c r="D3675" t="s">
        <v>848</v>
      </c>
      <c r="E3675" t="s">
        <v>176</v>
      </c>
      <c r="F3675" t="s">
        <v>44036</v>
      </c>
      <c r="G3675" t="s">
        <v>44042</v>
      </c>
      <c r="H3675">
        <v>106</v>
      </c>
      <c r="I3675" t="s">
        <v>6129</v>
      </c>
      <c r="J3675" t="s">
        <v>26</v>
      </c>
      <c r="M3675" t="s">
        <v>6130</v>
      </c>
      <c r="N3675" t="s">
        <v>6131</v>
      </c>
      <c r="O3675" t="s">
        <v>6132</v>
      </c>
      <c r="P3675" t="s">
        <v>2108</v>
      </c>
      <c r="Q3675" t="s">
        <v>6133</v>
      </c>
      <c r="R3675" t="s">
        <v>6134</v>
      </c>
      <c r="S3675" t="s">
        <v>6135</v>
      </c>
      <c r="T3675">
        <v>6.2</v>
      </c>
      <c r="U3675">
        <v>28886</v>
      </c>
      <c r="V3675" s="12">
        <f>W3675*1.40658152173913</f>
        <v>42197445.652173899</v>
      </c>
      <c r="W3675" s="3">
        <v>30000000</v>
      </c>
      <c r="X3675" s="13">
        <f>Y3675*1.40658152173913</f>
        <v>7570092.3444999978</v>
      </c>
      <c r="Y3675" s="3">
        <v>5381908</v>
      </c>
      <c r="Z3675" s="13">
        <f>AA3675*1.40658152173913</f>
        <v>32286767.897543468</v>
      </c>
      <c r="AA3675" s="3">
        <v>22954068</v>
      </c>
      <c r="AB3675">
        <v>227</v>
      </c>
    </row>
    <row r="3676" spans="1:28" x14ac:dyDescent="0.2">
      <c r="A3676" t="s">
        <v>16909</v>
      </c>
      <c r="B3676" t="s">
        <v>16910</v>
      </c>
      <c r="C3676">
        <v>2010</v>
      </c>
      <c r="D3676" s="1">
        <v>40400</v>
      </c>
      <c r="E3676" t="s">
        <v>1045</v>
      </c>
      <c r="F3676" t="s">
        <v>44032</v>
      </c>
      <c r="G3676" t="s">
        <v>44036</v>
      </c>
      <c r="H3676">
        <v>101</v>
      </c>
      <c r="I3676" t="s">
        <v>25</v>
      </c>
      <c r="J3676" t="s">
        <v>26</v>
      </c>
      <c r="M3676" t="s">
        <v>16911</v>
      </c>
      <c r="N3676" t="s">
        <v>16911</v>
      </c>
      <c r="O3676" t="s">
        <v>16912</v>
      </c>
      <c r="P3676" t="s">
        <v>16913</v>
      </c>
      <c r="Q3676" t="s">
        <v>16914</v>
      </c>
      <c r="R3676" t="s">
        <v>16915</v>
      </c>
      <c r="S3676" t="s">
        <v>16916</v>
      </c>
      <c r="T3676">
        <v>7.1</v>
      </c>
      <c r="U3676">
        <v>132502</v>
      </c>
      <c r="V3676" s="12">
        <f>W3676*1.18690152988223</f>
        <v>9495212.2390578408</v>
      </c>
      <c r="W3676" s="3">
        <v>8000000</v>
      </c>
      <c r="X3676" s="13">
        <f>Y3676*1.18690152988223</f>
        <v>7552999.8088013958</v>
      </c>
      <c r="Y3676" s="3">
        <v>6363628</v>
      </c>
      <c r="Z3676" s="13">
        <f>AA3676*1.18690152988223</f>
        <v>7704462.6868327269</v>
      </c>
      <c r="AA3676" s="3">
        <v>6491240</v>
      </c>
      <c r="AB3676">
        <v>190</v>
      </c>
    </row>
    <row r="3677" spans="1:28" hidden="1" x14ac:dyDescent="0.2">
      <c r="A3677" t="s">
        <v>32662</v>
      </c>
      <c r="B3677" t="s">
        <v>32663</v>
      </c>
      <c r="C3677">
        <v>2013</v>
      </c>
      <c r="D3677" t="s">
        <v>22106</v>
      </c>
      <c r="E3677" t="s">
        <v>1045</v>
      </c>
      <c r="H3677">
        <v>93</v>
      </c>
      <c r="I3677" t="s">
        <v>25</v>
      </c>
      <c r="J3677" t="s">
        <v>26</v>
      </c>
      <c r="K3677" t="s">
        <v>75</v>
      </c>
      <c r="M3677" t="s">
        <v>32664</v>
      </c>
      <c r="N3677" t="s">
        <v>32664</v>
      </c>
      <c r="O3677" t="s">
        <v>32665</v>
      </c>
      <c r="P3677" t="s">
        <v>32664</v>
      </c>
      <c r="Q3677" t="s">
        <v>32666</v>
      </c>
      <c r="R3677" t="s">
        <v>32667</v>
      </c>
      <c r="S3677" t="s">
        <v>32668</v>
      </c>
      <c r="T3677">
        <v>6.7</v>
      </c>
      <c r="U3677">
        <v>30546</v>
      </c>
      <c r="W3677"/>
      <c r="X3677"/>
      <c r="Y3677">
        <v>2963902</v>
      </c>
      <c r="Z3677"/>
      <c r="AA3677">
        <v>3114953</v>
      </c>
      <c r="AB3677">
        <v>94</v>
      </c>
    </row>
    <row r="3678" spans="1:28" x14ac:dyDescent="0.2">
      <c r="A3678" t="s">
        <v>1425</v>
      </c>
      <c r="B3678" t="s">
        <v>1426</v>
      </c>
      <c r="C3678">
        <v>2001</v>
      </c>
      <c r="D3678" t="s">
        <v>1427</v>
      </c>
      <c r="E3678" t="s">
        <v>1045</v>
      </c>
      <c r="F3678" t="s">
        <v>44044</v>
      </c>
      <c r="G3678" t="s">
        <v>44042</v>
      </c>
      <c r="H3678">
        <v>93</v>
      </c>
      <c r="I3678" t="s">
        <v>495</v>
      </c>
      <c r="J3678" t="s">
        <v>26</v>
      </c>
      <c r="K3678" t="s">
        <v>75</v>
      </c>
      <c r="M3678" t="s">
        <v>1428</v>
      </c>
      <c r="N3678" t="s">
        <v>1429</v>
      </c>
      <c r="O3678" t="s">
        <v>1430</v>
      </c>
      <c r="P3678" t="s">
        <v>1431</v>
      </c>
      <c r="Q3678" t="s">
        <v>1432</v>
      </c>
      <c r="R3678" t="s">
        <v>1433</v>
      </c>
      <c r="S3678" t="s">
        <v>1434</v>
      </c>
      <c r="T3678">
        <v>6.1</v>
      </c>
      <c r="U3678">
        <v>24116</v>
      </c>
      <c r="V3678" s="12">
        <f>W3678*1.46138339920949</f>
        <v>18997984.189723369</v>
      </c>
      <c r="W3678" s="3">
        <v>13000000</v>
      </c>
      <c r="X3678" s="13">
        <f>Y3678*1.46138339920949</f>
        <v>7515275.1955731427</v>
      </c>
      <c r="Y3678" s="3">
        <v>5142576</v>
      </c>
      <c r="Z3678" s="13">
        <f>AA3678*1.46138339920949</f>
        <v>23632174.164189786</v>
      </c>
      <c r="AA3678" s="3">
        <v>16171098</v>
      </c>
      <c r="AB3678">
        <v>161</v>
      </c>
    </row>
    <row r="3679" spans="1:28" hidden="1" x14ac:dyDescent="0.2">
      <c r="A3679" t="s">
        <v>32677</v>
      </c>
      <c r="B3679" t="s">
        <v>32678</v>
      </c>
      <c r="C3679">
        <v>2014</v>
      </c>
      <c r="D3679" s="1">
        <v>41831</v>
      </c>
      <c r="E3679" t="s">
        <v>176</v>
      </c>
      <c r="F3679" t="s">
        <v>44046</v>
      </c>
      <c r="G3679" t="s">
        <v>44045</v>
      </c>
      <c r="H3679">
        <v>90</v>
      </c>
      <c r="I3679" t="s">
        <v>25</v>
      </c>
      <c r="J3679" t="s">
        <v>26</v>
      </c>
      <c r="M3679" t="s">
        <v>22734</v>
      </c>
      <c r="N3679" t="s">
        <v>12269</v>
      </c>
      <c r="O3679" t="s">
        <v>32679</v>
      </c>
      <c r="P3679" t="s">
        <v>32680</v>
      </c>
      <c r="Q3679" t="s">
        <v>32681</v>
      </c>
      <c r="R3679" t="s">
        <v>32682</v>
      </c>
      <c r="S3679" t="s">
        <v>32683</v>
      </c>
      <c r="T3679">
        <v>5.4</v>
      </c>
      <c r="U3679">
        <v>22140</v>
      </c>
      <c r="W3679"/>
      <c r="X3679"/>
      <c r="Y3679"/>
      <c r="Z3679"/>
      <c r="AA3679">
        <v>6998359</v>
      </c>
      <c r="AB3679">
        <v>82</v>
      </c>
    </row>
    <row r="3680" spans="1:28" x14ac:dyDescent="0.2">
      <c r="A3680" t="s">
        <v>12357</v>
      </c>
      <c r="B3680" t="s">
        <v>12358</v>
      </c>
      <c r="C3680">
        <v>2007</v>
      </c>
      <c r="D3680" s="1">
        <v>39272</v>
      </c>
      <c r="E3680" t="s">
        <v>1045</v>
      </c>
      <c r="F3680" t="s">
        <v>44036</v>
      </c>
      <c r="G3680" t="s">
        <v>44050</v>
      </c>
      <c r="H3680">
        <v>100</v>
      </c>
      <c r="I3680" t="s">
        <v>495</v>
      </c>
      <c r="J3680" t="s">
        <v>26</v>
      </c>
      <c r="M3680" t="s">
        <v>12359</v>
      </c>
      <c r="N3680" t="s">
        <v>12360</v>
      </c>
      <c r="O3680" t="s">
        <v>12361</v>
      </c>
      <c r="P3680" t="s">
        <v>8771</v>
      </c>
      <c r="Q3680" t="s">
        <v>12362</v>
      </c>
      <c r="R3680" t="s">
        <v>12363</v>
      </c>
      <c r="S3680" t="s">
        <v>12364</v>
      </c>
      <c r="T3680">
        <v>6.6</v>
      </c>
      <c r="U3680">
        <v>65041</v>
      </c>
      <c r="V3680" s="12">
        <f>W3680*1.24823238899982</f>
        <v>12482323.889998199</v>
      </c>
      <c r="W3680" s="3">
        <v>10000000</v>
      </c>
      <c r="X3680" s="13">
        <f>Y3680*1.24823238899982</f>
        <v>7493466.0680518374</v>
      </c>
      <c r="Y3680" s="3">
        <v>6003262</v>
      </c>
      <c r="Z3680" s="13">
        <f>AA3680*144548551.06</f>
        <v>4839329521602206</v>
      </c>
      <c r="AA3680" s="3">
        <v>33478921</v>
      </c>
      <c r="AB3680">
        <v>151</v>
      </c>
    </row>
    <row r="3681" spans="1:28" x14ac:dyDescent="0.2">
      <c r="A3681" t="s">
        <v>16953</v>
      </c>
      <c r="B3681" t="s">
        <v>16954</v>
      </c>
      <c r="C3681">
        <v>2007</v>
      </c>
      <c r="D3681" s="1">
        <v>39753</v>
      </c>
      <c r="E3681" t="s">
        <v>1045</v>
      </c>
      <c r="F3681" t="s">
        <v>44032</v>
      </c>
      <c r="G3681" t="s">
        <v>44036</v>
      </c>
      <c r="H3681">
        <v>106</v>
      </c>
      <c r="I3681" t="s">
        <v>433</v>
      </c>
      <c r="J3681" t="s">
        <v>26</v>
      </c>
      <c r="K3681" t="s">
        <v>308</v>
      </c>
      <c r="M3681" t="s">
        <v>11937</v>
      </c>
      <c r="N3681" t="s">
        <v>16955</v>
      </c>
      <c r="O3681" t="s">
        <v>16956</v>
      </c>
      <c r="P3681" t="s">
        <v>3250</v>
      </c>
      <c r="Q3681" t="s">
        <v>16957</v>
      </c>
      <c r="R3681" t="s">
        <v>16958</v>
      </c>
      <c r="S3681" t="s">
        <v>16959</v>
      </c>
      <c r="T3681">
        <v>7.3</v>
      </c>
      <c r="U3681">
        <v>136526</v>
      </c>
      <c r="V3681" s="12">
        <f>W3681*1.24823238899982</f>
        <v>14978788.667997839</v>
      </c>
      <c r="W3681" s="3">
        <v>12000000</v>
      </c>
      <c r="X3681" s="13">
        <f>Y3681*1.24823238899982</f>
        <v>7455547.2645388003</v>
      </c>
      <c r="Y3681" s="3">
        <v>5972884</v>
      </c>
      <c r="Z3681" s="13">
        <f>AA3681*144548551.06</f>
        <v>1632482622809932.8</v>
      </c>
      <c r="AA3681" s="3">
        <v>11293663</v>
      </c>
      <c r="AB3681">
        <v>344</v>
      </c>
    </row>
    <row r="3682" spans="1:28" hidden="1" x14ac:dyDescent="0.2">
      <c r="A3682" t="s">
        <v>32699</v>
      </c>
      <c r="B3682" t="s">
        <v>32700</v>
      </c>
      <c r="C3682">
        <v>2013</v>
      </c>
      <c r="D3682" t="s">
        <v>22115</v>
      </c>
      <c r="E3682" t="s">
        <v>176</v>
      </c>
      <c r="H3682">
        <v>91</v>
      </c>
      <c r="I3682" t="s">
        <v>1561</v>
      </c>
      <c r="J3682" t="s">
        <v>26</v>
      </c>
      <c r="M3682" t="s">
        <v>32701</v>
      </c>
      <c r="N3682" t="s">
        <v>32702</v>
      </c>
      <c r="O3682" t="s">
        <v>32703</v>
      </c>
      <c r="P3682" t="s">
        <v>32704</v>
      </c>
      <c r="Q3682" t="s">
        <v>32705</v>
      </c>
      <c r="R3682" t="s">
        <v>32706</v>
      </c>
      <c r="S3682" t="s">
        <v>32707</v>
      </c>
      <c r="T3682">
        <v>7.3</v>
      </c>
      <c r="U3682">
        <v>11379</v>
      </c>
      <c r="W3682"/>
      <c r="X3682"/>
      <c r="Y3682">
        <v>12189</v>
      </c>
      <c r="Z3682"/>
      <c r="AA3682">
        <v>1114027</v>
      </c>
      <c r="AB3682">
        <v>47</v>
      </c>
    </row>
    <row r="3683" spans="1:28" x14ac:dyDescent="0.2">
      <c r="A3683" t="s">
        <v>34290</v>
      </c>
      <c r="B3683" t="s">
        <v>34291</v>
      </c>
      <c r="C3683">
        <v>2016</v>
      </c>
      <c r="D3683" s="1">
        <v>42563</v>
      </c>
      <c r="E3683" t="s">
        <v>176</v>
      </c>
      <c r="F3683" t="s">
        <v>44046</v>
      </c>
      <c r="G3683" t="s">
        <v>44045</v>
      </c>
      <c r="H3683">
        <v>91</v>
      </c>
      <c r="I3683" t="s">
        <v>34292</v>
      </c>
      <c r="J3683" t="s">
        <v>26</v>
      </c>
      <c r="M3683" t="s">
        <v>34293</v>
      </c>
      <c r="N3683" t="s">
        <v>34294</v>
      </c>
      <c r="O3683" t="s">
        <v>34295</v>
      </c>
      <c r="P3683" t="s">
        <v>878</v>
      </c>
      <c r="Q3683" t="s">
        <v>34296</v>
      </c>
      <c r="R3683" t="s">
        <v>34297</v>
      </c>
      <c r="S3683" t="s">
        <v>34298</v>
      </c>
      <c r="T3683">
        <v>4.8</v>
      </c>
      <c r="U3683">
        <v>12367</v>
      </c>
      <c r="V3683" s="12">
        <f>W3683*1.07834771485832</f>
        <v>10783477.1485832</v>
      </c>
      <c r="W3683" s="3">
        <v>10000000</v>
      </c>
      <c r="X3683" s="13">
        <f>Y3683*1.07834771485832</f>
        <v>7440960.4790068856</v>
      </c>
      <c r="Y3683" s="3">
        <v>6900335</v>
      </c>
      <c r="Z3683" s="13">
        <f>AA3683*1.07834771485832</f>
        <v>14107021.368464299</v>
      </c>
      <c r="AA3683" s="3">
        <v>13082071</v>
      </c>
      <c r="AB3683">
        <v>85</v>
      </c>
    </row>
    <row r="3684" spans="1:28" x14ac:dyDescent="0.2">
      <c r="A3684" t="s">
        <v>36378</v>
      </c>
      <c r="B3684" t="s">
        <v>36379</v>
      </c>
      <c r="C3684">
        <v>2016</v>
      </c>
      <c r="D3684" s="1">
        <v>42555</v>
      </c>
      <c r="E3684" t="s">
        <v>16512</v>
      </c>
      <c r="F3684" t="s">
        <v>44031</v>
      </c>
      <c r="G3684" t="s">
        <v>44038</v>
      </c>
      <c r="H3684">
        <v>83</v>
      </c>
      <c r="I3684" t="s">
        <v>495</v>
      </c>
      <c r="J3684" t="s">
        <v>26</v>
      </c>
      <c r="K3684" t="s">
        <v>787</v>
      </c>
      <c r="M3684" t="s">
        <v>7766</v>
      </c>
      <c r="N3684" t="s">
        <v>36380</v>
      </c>
      <c r="O3684" t="s">
        <v>36381</v>
      </c>
      <c r="P3684" t="s">
        <v>5149</v>
      </c>
      <c r="Q3684" t="s">
        <v>36382</v>
      </c>
      <c r="R3684" t="s">
        <v>36383</v>
      </c>
      <c r="S3684" t="s">
        <v>36384</v>
      </c>
      <c r="T3684">
        <v>6.2</v>
      </c>
      <c r="U3684">
        <v>89563</v>
      </c>
      <c r="V3684" s="12">
        <f>W3684*1.07834771485832</f>
        <v>37742170.020041205</v>
      </c>
      <c r="W3684" s="3">
        <v>35000000</v>
      </c>
      <c r="X3684" s="13">
        <f>Y3684*1.07834771485832</f>
        <v>7413464.7689734288</v>
      </c>
      <c r="Y3684" s="3">
        <v>6874837</v>
      </c>
      <c r="Z3684" s="13">
        <f>AA3684*1.07834771485832</f>
        <v>30171133.84792953</v>
      </c>
      <c r="AA3684" s="3">
        <v>27979040</v>
      </c>
      <c r="AB3684">
        <v>227</v>
      </c>
    </row>
    <row r="3685" spans="1:28" hidden="1" x14ac:dyDescent="0.2">
      <c r="A3685" t="s">
        <v>32723</v>
      </c>
      <c r="B3685" t="s">
        <v>32724</v>
      </c>
      <c r="C3685">
        <v>2014</v>
      </c>
      <c r="D3685" s="1">
        <v>41793</v>
      </c>
      <c r="E3685" t="s">
        <v>44041</v>
      </c>
      <c r="F3685" t="s">
        <v>44032</v>
      </c>
      <c r="G3685" t="s">
        <v>44042</v>
      </c>
      <c r="H3685">
        <v>91</v>
      </c>
      <c r="I3685" t="s">
        <v>9084</v>
      </c>
      <c r="J3685" t="s">
        <v>26</v>
      </c>
      <c r="M3685" t="s">
        <v>2257</v>
      </c>
      <c r="N3685" t="s">
        <v>32725</v>
      </c>
      <c r="O3685" t="s">
        <v>32726</v>
      </c>
      <c r="P3685" t="s">
        <v>23201</v>
      </c>
      <c r="Q3685" t="s">
        <v>32727</v>
      </c>
      <c r="R3685" t="s">
        <v>32728</v>
      </c>
      <c r="S3685" t="s">
        <v>32729</v>
      </c>
      <c r="T3685">
        <v>5.7</v>
      </c>
      <c r="U3685">
        <v>18545</v>
      </c>
      <c r="W3685">
        <v>7000000</v>
      </c>
      <c r="X3685"/>
      <c r="Y3685"/>
      <c r="Z3685"/>
      <c r="AA3685">
        <v>602802</v>
      </c>
      <c r="AB3685">
        <v>74</v>
      </c>
    </row>
    <row r="3686" spans="1:28" x14ac:dyDescent="0.2">
      <c r="A3686" t="s">
        <v>14299</v>
      </c>
      <c r="B3686" t="s">
        <v>14300</v>
      </c>
      <c r="C3686">
        <v>2007</v>
      </c>
      <c r="D3686" t="s">
        <v>11936</v>
      </c>
      <c r="E3686" t="s">
        <v>16512</v>
      </c>
      <c r="F3686" t="s">
        <v>44031</v>
      </c>
      <c r="G3686" t="s">
        <v>44055</v>
      </c>
      <c r="H3686">
        <v>101</v>
      </c>
      <c r="I3686" t="s">
        <v>14301</v>
      </c>
      <c r="J3686" t="s">
        <v>26</v>
      </c>
      <c r="M3686" t="s">
        <v>14302</v>
      </c>
      <c r="N3686" t="s">
        <v>14303</v>
      </c>
      <c r="O3686" t="s">
        <v>14304</v>
      </c>
      <c r="P3686" t="s">
        <v>7358</v>
      </c>
      <c r="Q3686" t="s">
        <v>14305</v>
      </c>
      <c r="R3686" t="s">
        <v>14306</v>
      </c>
      <c r="S3686" t="s">
        <v>14307</v>
      </c>
      <c r="T3686">
        <v>5.4</v>
      </c>
      <c r="U3686">
        <v>33810</v>
      </c>
      <c r="V3686" s="12">
        <f>W3686*1.24823238899982</f>
        <v>43688133.614993699</v>
      </c>
      <c r="W3686" s="3">
        <v>35000000</v>
      </c>
      <c r="X3686" s="13">
        <f>Y3686*1.24823238899982</f>
        <v>7406379.3907360975</v>
      </c>
      <c r="Y3686" s="3">
        <v>5933494</v>
      </c>
      <c r="Z3686" s="13">
        <f>AA3686*144548551.06</f>
        <v>3657517480316120.5</v>
      </c>
      <c r="AA3686" s="3">
        <v>25303038</v>
      </c>
      <c r="AB3686">
        <v>180</v>
      </c>
    </row>
    <row r="3687" spans="1:28" hidden="1" x14ac:dyDescent="0.2">
      <c r="A3687" t="s">
        <v>32737</v>
      </c>
      <c r="B3687" t="s">
        <v>32738</v>
      </c>
      <c r="C3687">
        <v>2013</v>
      </c>
      <c r="D3687" t="s">
        <v>22115</v>
      </c>
      <c r="E3687" t="s">
        <v>176</v>
      </c>
      <c r="F3687" t="s">
        <v>44046</v>
      </c>
      <c r="G3687" t="s">
        <v>44042</v>
      </c>
      <c r="H3687">
        <v>105</v>
      </c>
      <c r="I3687" t="s">
        <v>1016</v>
      </c>
      <c r="J3687" t="s">
        <v>26</v>
      </c>
      <c r="M3687" t="s">
        <v>21670</v>
      </c>
      <c r="N3687" t="s">
        <v>21671</v>
      </c>
      <c r="O3687" t="s">
        <v>32739</v>
      </c>
      <c r="P3687" t="s">
        <v>32740</v>
      </c>
      <c r="Q3687" t="s">
        <v>32740</v>
      </c>
      <c r="R3687" t="s">
        <v>32741</v>
      </c>
      <c r="S3687" t="s">
        <v>32742</v>
      </c>
      <c r="T3687">
        <v>5.9</v>
      </c>
      <c r="U3687">
        <v>19658</v>
      </c>
      <c r="W3687"/>
      <c r="X3687"/>
      <c r="Y3687">
        <v>81381</v>
      </c>
      <c r="Z3687"/>
      <c r="AA3687">
        <v>159047</v>
      </c>
      <c r="AB3687">
        <v>92</v>
      </c>
    </row>
    <row r="3688" spans="1:28" hidden="1" x14ac:dyDescent="0.2">
      <c r="A3688" t="s">
        <v>32743</v>
      </c>
      <c r="B3688" t="s">
        <v>32744</v>
      </c>
      <c r="C3688">
        <v>2013</v>
      </c>
      <c r="D3688" t="s">
        <v>27639</v>
      </c>
      <c r="E3688" t="s">
        <v>176</v>
      </c>
      <c r="F3688" t="s">
        <v>44046</v>
      </c>
      <c r="G3688" t="s">
        <v>44042</v>
      </c>
      <c r="H3688">
        <v>110</v>
      </c>
      <c r="I3688" t="s">
        <v>32745</v>
      </c>
      <c r="J3688" t="s">
        <v>975</v>
      </c>
      <c r="K3688" t="s">
        <v>361</v>
      </c>
      <c r="M3688" t="s">
        <v>32746</v>
      </c>
      <c r="N3688" t="s">
        <v>32746</v>
      </c>
      <c r="O3688" t="s">
        <v>32747</v>
      </c>
      <c r="P3688" t="s">
        <v>32748</v>
      </c>
      <c r="Q3688" t="s">
        <v>32749</v>
      </c>
      <c r="R3688" t="s">
        <v>32750</v>
      </c>
      <c r="S3688" t="s">
        <v>32751</v>
      </c>
      <c r="T3688">
        <v>6.8</v>
      </c>
      <c r="U3688">
        <v>15096</v>
      </c>
      <c r="W3688"/>
      <c r="X3688"/>
      <c r="Y3688">
        <v>33232</v>
      </c>
      <c r="Z3688"/>
      <c r="AA3688">
        <v>291239</v>
      </c>
      <c r="AB3688">
        <v>66</v>
      </c>
    </row>
    <row r="3689" spans="1:28" x14ac:dyDescent="0.2">
      <c r="A3689" t="s">
        <v>34283</v>
      </c>
      <c r="B3689" t="s">
        <v>34284</v>
      </c>
      <c r="C3689">
        <v>2015</v>
      </c>
      <c r="D3689" s="1">
        <v>42289</v>
      </c>
      <c r="E3689" t="s">
        <v>1045</v>
      </c>
      <c r="F3689" t="s">
        <v>44032</v>
      </c>
      <c r="H3689">
        <v>105</v>
      </c>
      <c r="I3689" t="s">
        <v>25</v>
      </c>
      <c r="J3689" t="s">
        <v>26</v>
      </c>
      <c r="M3689" t="s">
        <v>31793</v>
      </c>
      <c r="N3689" t="s">
        <v>34285</v>
      </c>
      <c r="O3689" t="s">
        <v>34286</v>
      </c>
      <c r="P3689" t="s">
        <v>27390</v>
      </c>
      <c r="Q3689" t="s">
        <v>34287</v>
      </c>
      <c r="R3689" t="s">
        <v>34288</v>
      </c>
      <c r="S3689" t="s">
        <v>34289</v>
      </c>
      <c r="T3689">
        <v>7.7</v>
      </c>
      <c r="U3689">
        <v>120658</v>
      </c>
      <c r="V3689" s="12">
        <f>W3689*1.09195121025074</f>
        <v>8735609.6820059195</v>
      </c>
      <c r="W3689" s="3">
        <v>8000000</v>
      </c>
      <c r="X3689" s="13">
        <f>Y3689*1.09195121025074</f>
        <v>7379860.5305779651</v>
      </c>
      <c r="Y3689" s="3">
        <v>6758416</v>
      </c>
      <c r="Z3689" s="13">
        <f>AA3689*1.09195121025074</f>
        <v>9909183.1532716937</v>
      </c>
      <c r="AA3689" s="3">
        <v>9074749</v>
      </c>
      <c r="AB3689">
        <v>225</v>
      </c>
    </row>
    <row r="3690" spans="1:28" hidden="1" x14ac:dyDescent="0.2">
      <c r="A3690" t="s">
        <v>32761</v>
      </c>
      <c r="B3690" t="s">
        <v>32762</v>
      </c>
      <c r="C3690">
        <v>2013</v>
      </c>
      <c r="D3690" t="s">
        <v>32763</v>
      </c>
      <c r="E3690" t="s">
        <v>16512</v>
      </c>
      <c r="F3690" t="s">
        <v>44031</v>
      </c>
      <c r="G3690" t="s">
        <v>44046</v>
      </c>
      <c r="H3690">
        <v>85</v>
      </c>
      <c r="I3690" t="s">
        <v>177</v>
      </c>
      <c r="J3690" t="s">
        <v>26</v>
      </c>
      <c r="K3690" t="s">
        <v>27</v>
      </c>
      <c r="L3690" t="s">
        <v>64</v>
      </c>
      <c r="M3690" t="s">
        <v>32764</v>
      </c>
      <c r="N3690" t="s">
        <v>32764</v>
      </c>
      <c r="O3690" t="s">
        <v>32765</v>
      </c>
      <c r="P3690" t="s">
        <v>32766</v>
      </c>
      <c r="Q3690" t="s">
        <v>32764</v>
      </c>
      <c r="R3690" t="s">
        <v>32767</v>
      </c>
      <c r="S3690" t="s">
        <v>32768</v>
      </c>
      <c r="T3690">
        <v>6.3</v>
      </c>
      <c r="U3690">
        <v>21333</v>
      </c>
      <c r="W3690"/>
      <c r="X3690"/>
      <c r="Y3690">
        <v>121179</v>
      </c>
      <c r="Z3690"/>
      <c r="AA3690">
        <v>121179</v>
      </c>
      <c r="AB3690">
        <v>146</v>
      </c>
    </row>
    <row r="3691" spans="1:28" x14ac:dyDescent="0.2">
      <c r="A3691" t="s">
        <v>20020</v>
      </c>
      <c r="B3691" t="s">
        <v>20021</v>
      </c>
      <c r="C3691">
        <v>2009</v>
      </c>
      <c r="D3691" t="s">
        <v>17284</v>
      </c>
      <c r="E3691" t="s">
        <v>44035</v>
      </c>
      <c r="F3691" t="s">
        <v>44032</v>
      </c>
      <c r="H3691">
        <v>105</v>
      </c>
      <c r="I3691" t="s">
        <v>8657</v>
      </c>
      <c r="J3691" t="s">
        <v>27</v>
      </c>
      <c r="K3691" t="s">
        <v>26</v>
      </c>
      <c r="M3691" t="s">
        <v>20022</v>
      </c>
      <c r="N3691" t="s">
        <v>20023</v>
      </c>
      <c r="O3691" t="s">
        <v>20024</v>
      </c>
      <c r="P3691" t="s">
        <v>2042</v>
      </c>
      <c r="Q3691" t="s">
        <v>20025</v>
      </c>
      <c r="R3691" t="s">
        <v>20026</v>
      </c>
      <c r="S3691" t="s">
        <v>20027</v>
      </c>
      <c r="T3691">
        <v>6.7</v>
      </c>
      <c r="U3691">
        <v>38266</v>
      </c>
      <c r="V3691" s="12">
        <f>W3691*1.20636999678377</f>
        <v>27746509.926026709</v>
      </c>
      <c r="W3691" s="3">
        <v>23000000</v>
      </c>
      <c r="X3691" s="13">
        <f>Y3691*1.20636999678377</f>
        <v>7375545.9029165041</v>
      </c>
      <c r="Y3691" s="3">
        <v>6113834</v>
      </c>
      <c r="Z3691" s="13">
        <f>AA3691*1.20636999678377</f>
        <v>61299199.026153915</v>
      </c>
      <c r="AA3691" s="3">
        <v>50812934</v>
      </c>
      <c r="AB3691">
        <v>80</v>
      </c>
    </row>
    <row r="3692" spans="1:28" x14ac:dyDescent="0.2">
      <c r="A3692" t="s">
        <v>34429</v>
      </c>
      <c r="B3692" t="s">
        <v>34430</v>
      </c>
      <c r="C3692">
        <v>2015</v>
      </c>
      <c r="D3692" s="1">
        <v>42951</v>
      </c>
      <c r="E3692" t="s">
        <v>16512</v>
      </c>
      <c r="F3692" t="s">
        <v>44032</v>
      </c>
      <c r="H3692">
        <v>159</v>
      </c>
      <c r="I3692" t="s">
        <v>943</v>
      </c>
      <c r="J3692" t="s">
        <v>14789</v>
      </c>
      <c r="K3692" t="s">
        <v>2402</v>
      </c>
      <c r="M3692" t="s">
        <v>25249</v>
      </c>
      <c r="N3692" t="s">
        <v>25250</v>
      </c>
      <c r="O3692" t="s">
        <v>34431</v>
      </c>
      <c r="P3692" t="s">
        <v>34432</v>
      </c>
      <c r="Q3692" t="s">
        <v>34433</v>
      </c>
      <c r="R3692" t="s">
        <v>34434</v>
      </c>
      <c r="S3692" t="s">
        <v>34435</v>
      </c>
      <c r="T3692">
        <v>8.1</v>
      </c>
      <c r="U3692">
        <v>100217</v>
      </c>
      <c r="V3692" s="12">
        <f>W3692*1.09195121025074</f>
        <v>19683674.124758959</v>
      </c>
      <c r="W3692" s="3">
        <v>18026148</v>
      </c>
      <c r="X3692" s="13">
        <f>Y3692*1.09195121025074</f>
        <v>7357567.2546694865</v>
      </c>
      <c r="Y3692" s="3">
        <v>6738000</v>
      </c>
      <c r="Z3692" s="13">
        <f>AA3692*1.09195121025074</f>
        <v>8664400.2677318379</v>
      </c>
      <c r="AA3692" s="3">
        <v>7934787</v>
      </c>
      <c r="AB3692">
        <v>511</v>
      </c>
    </row>
    <row r="3693" spans="1:28" hidden="1" x14ac:dyDescent="0.2">
      <c r="A3693" t="s">
        <v>32781</v>
      </c>
      <c r="B3693" t="s">
        <v>32782</v>
      </c>
      <c r="C3693">
        <v>2018</v>
      </c>
      <c r="D3693" s="1">
        <v>43990</v>
      </c>
      <c r="E3693" t="s">
        <v>16512</v>
      </c>
      <c r="F3693" t="s">
        <v>44044</v>
      </c>
      <c r="G3693" t="s">
        <v>44032</v>
      </c>
      <c r="H3693">
        <v>91</v>
      </c>
      <c r="I3693" t="s">
        <v>25</v>
      </c>
      <c r="J3693" t="s">
        <v>26</v>
      </c>
      <c r="M3693" t="s">
        <v>32783</v>
      </c>
      <c r="N3693" t="s">
        <v>32784</v>
      </c>
      <c r="O3693" t="s">
        <v>32785</v>
      </c>
      <c r="P3693" t="s">
        <v>16607</v>
      </c>
      <c r="Q3693" t="s">
        <v>32786</v>
      </c>
      <c r="R3693" t="s">
        <v>32787</v>
      </c>
      <c r="S3693" t="s">
        <v>32788</v>
      </c>
      <c r="T3693">
        <v>6.2</v>
      </c>
      <c r="U3693">
        <v>10901</v>
      </c>
      <c r="W3693"/>
      <c r="X3693"/>
      <c r="Y3693"/>
      <c r="Z3693"/>
      <c r="AA3693">
        <v>225795</v>
      </c>
      <c r="AB3693">
        <v>137</v>
      </c>
    </row>
    <row r="3694" spans="1:28" x14ac:dyDescent="0.2">
      <c r="A3694" t="s">
        <v>25418</v>
      </c>
      <c r="B3694" t="s">
        <v>25419</v>
      </c>
      <c r="C3694">
        <v>2013</v>
      </c>
      <c r="D3694" t="s">
        <v>25420</v>
      </c>
      <c r="E3694" t="s">
        <v>16512</v>
      </c>
      <c r="F3694" t="s">
        <v>44051</v>
      </c>
      <c r="G3694" t="s">
        <v>44032</v>
      </c>
      <c r="H3694">
        <v>130</v>
      </c>
      <c r="I3694" t="s">
        <v>50</v>
      </c>
      <c r="J3694" t="s">
        <v>209</v>
      </c>
      <c r="K3694" t="s">
        <v>51</v>
      </c>
      <c r="L3694" t="s">
        <v>934</v>
      </c>
      <c r="M3694" t="s">
        <v>53</v>
      </c>
      <c r="N3694" t="s">
        <v>25421</v>
      </c>
      <c r="O3694" t="s">
        <v>25422</v>
      </c>
      <c r="P3694" t="s">
        <v>2092</v>
      </c>
      <c r="Q3694" t="s">
        <v>2092</v>
      </c>
      <c r="R3694" t="s">
        <v>25423</v>
      </c>
      <c r="S3694" t="s">
        <v>25424</v>
      </c>
      <c r="T3694">
        <v>6.6</v>
      </c>
      <c r="U3694">
        <v>30815</v>
      </c>
      <c r="V3694" s="12">
        <f>W3694*1.11098185502045</f>
        <v>42883899.603789367</v>
      </c>
      <c r="W3694" s="3">
        <v>38600000</v>
      </c>
      <c r="X3694" s="13">
        <f>Y3694*1.11098185502045</f>
        <v>7326879.7836038116</v>
      </c>
      <c r="Y3694" s="3">
        <v>6594959</v>
      </c>
      <c r="Z3694" s="13">
        <f>AA3694*1.11098185502045</f>
        <v>82109042.659786671</v>
      </c>
      <c r="AA3694" s="3">
        <v>73906736</v>
      </c>
      <c r="AB3694">
        <v>138</v>
      </c>
    </row>
    <row r="3695" spans="1:28" hidden="1" x14ac:dyDescent="0.2">
      <c r="A3695" t="s">
        <v>32795</v>
      </c>
      <c r="B3695" t="s">
        <v>32796</v>
      </c>
      <c r="C3695">
        <v>2013</v>
      </c>
      <c r="D3695" t="s">
        <v>27043</v>
      </c>
      <c r="E3695" t="s">
        <v>176</v>
      </c>
      <c r="F3695" t="s">
        <v>44045</v>
      </c>
      <c r="G3695" t="s">
        <v>44042</v>
      </c>
      <c r="H3695">
        <v>91</v>
      </c>
      <c r="I3695" t="s">
        <v>32797</v>
      </c>
      <c r="J3695" t="s">
        <v>26</v>
      </c>
      <c r="M3695" t="s">
        <v>22056</v>
      </c>
      <c r="N3695" t="s">
        <v>32798</v>
      </c>
      <c r="O3695" t="s">
        <v>32799</v>
      </c>
      <c r="P3695" t="s">
        <v>1096</v>
      </c>
      <c r="Q3695" t="s">
        <v>32800</v>
      </c>
      <c r="R3695" t="s">
        <v>32801</v>
      </c>
      <c r="S3695" t="s">
        <v>32802</v>
      </c>
      <c r="T3695">
        <v>6.9</v>
      </c>
      <c r="U3695">
        <v>162040</v>
      </c>
      <c r="W3695"/>
      <c r="X3695"/>
      <c r="Y3695">
        <v>1008726</v>
      </c>
      <c r="Z3695"/>
      <c r="AA3695">
        <v>3468224</v>
      </c>
      <c r="AB3695">
        <v>436</v>
      </c>
    </row>
    <row r="3696" spans="1:28" hidden="1" x14ac:dyDescent="0.2">
      <c r="A3696" t="s">
        <v>32803</v>
      </c>
      <c r="B3696" t="s">
        <v>32804</v>
      </c>
      <c r="C3696">
        <v>2014</v>
      </c>
      <c r="D3696" t="s">
        <v>28265</v>
      </c>
      <c r="E3696" t="s">
        <v>176</v>
      </c>
      <c r="F3696" t="s">
        <v>44040</v>
      </c>
      <c r="G3696" t="s">
        <v>44034</v>
      </c>
      <c r="H3696">
        <v>112</v>
      </c>
      <c r="I3696" t="s">
        <v>32805</v>
      </c>
      <c r="J3696" t="s">
        <v>27</v>
      </c>
      <c r="K3696" t="s">
        <v>26</v>
      </c>
      <c r="M3696" t="s">
        <v>2692</v>
      </c>
      <c r="N3696" t="s">
        <v>32806</v>
      </c>
      <c r="O3696" t="s">
        <v>32807</v>
      </c>
      <c r="P3696" t="s">
        <v>4517</v>
      </c>
      <c r="Q3696" t="s">
        <v>32808</v>
      </c>
      <c r="R3696" t="s">
        <v>32809</v>
      </c>
      <c r="S3696" t="s">
        <v>32810</v>
      </c>
      <c r="T3696">
        <v>6.4</v>
      </c>
      <c r="U3696">
        <v>19308</v>
      </c>
      <c r="W3696" t="s">
        <v>32811</v>
      </c>
      <c r="X3696"/>
      <c r="Y3696"/>
      <c r="Z3696"/>
      <c r="AA3696">
        <v>47430624</v>
      </c>
      <c r="AB3696">
        <v>57</v>
      </c>
    </row>
    <row r="3697" spans="1:28" hidden="1" x14ac:dyDescent="0.2">
      <c r="A3697" t="s">
        <v>32812</v>
      </c>
      <c r="B3697" t="s">
        <v>32813</v>
      </c>
      <c r="C3697">
        <v>2013</v>
      </c>
      <c r="D3697" t="s">
        <v>32590</v>
      </c>
      <c r="E3697" t="s">
        <v>16512</v>
      </c>
      <c r="F3697" t="s">
        <v>44032</v>
      </c>
      <c r="G3697" t="s">
        <v>44033</v>
      </c>
      <c r="H3697">
        <v>91</v>
      </c>
      <c r="I3697" t="s">
        <v>1561</v>
      </c>
      <c r="J3697" t="s">
        <v>26</v>
      </c>
      <c r="K3697" t="s">
        <v>838</v>
      </c>
      <c r="M3697" t="s">
        <v>32814</v>
      </c>
      <c r="N3697" t="s">
        <v>32814</v>
      </c>
      <c r="O3697" t="s">
        <v>32815</v>
      </c>
      <c r="P3697" t="s">
        <v>14440</v>
      </c>
      <c r="Q3697" t="s">
        <v>32816</v>
      </c>
      <c r="R3697" t="s">
        <v>32817</v>
      </c>
      <c r="S3697" t="s">
        <v>32818</v>
      </c>
      <c r="T3697">
        <v>6.1</v>
      </c>
      <c r="U3697">
        <v>29734</v>
      </c>
      <c r="W3697">
        <v>1000000</v>
      </c>
      <c r="X3697"/>
      <c r="Y3697"/>
      <c r="Z3697"/>
      <c r="AA3697">
        <v>205715</v>
      </c>
      <c r="AB3697">
        <v>145</v>
      </c>
    </row>
    <row r="3698" spans="1:28" hidden="1" x14ac:dyDescent="0.2">
      <c r="A3698" t="s">
        <v>32819</v>
      </c>
      <c r="B3698" t="s">
        <v>32820</v>
      </c>
      <c r="C3698">
        <v>2012</v>
      </c>
      <c r="D3698" t="s">
        <v>20304</v>
      </c>
      <c r="E3698" t="s">
        <v>1045</v>
      </c>
      <c r="F3698" t="s">
        <v>44036</v>
      </c>
      <c r="H3698">
        <v>126</v>
      </c>
      <c r="I3698" t="s">
        <v>943</v>
      </c>
      <c r="J3698" t="s">
        <v>944</v>
      </c>
      <c r="M3698" t="s">
        <v>32821</v>
      </c>
      <c r="N3698" t="s">
        <v>32822</v>
      </c>
      <c r="O3698" t="s">
        <v>32823</v>
      </c>
      <c r="P3698" t="s">
        <v>19882</v>
      </c>
      <c r="Q3698" t="s">
        <v>32824</v>
      </c>
      <c r="R3698" t="s">
        <v>32825</v>
      </c>
      <c r="S3698" t="s">
        <v>32826</v>
      </c>
      <c r="T3698">
        <v>7.8</v>
      </c>
      <c r="U3698">
        <v>38866</v>
      </c>
      <c r="W3698"/>
      <c r="X3698"/>
      <c r="Y3698">
        <v>549001</v>
      </c>
      <c r="Z3698"/>
      <c r="AA3698">
        <v>739085</v>
      </c>
      <c r="AB3698">
        <v>73</v>
      </c>
    </row>
    <row r="3699" spans="1:28" x14ac:dyDescent="0.2">
      <c r="A3699" t="s">
        <v>3839</v>
      </c>
      <c r="B3699" t="s">
        <v>3840</v>
      </c>
      <c r="C3699">
        <v>2001</v>
      </c>
      <c r="D3699" t="s">
        <v>1025</v>
      </c>
      <c r="E3699" t="s">
        <v>44043</v>
      </c>
      <c r="F3699" t="s">
        <v>44038</v>
      </c>
      <c r="G3699" t="s">
        <v>44036</v>
      </c>
      <c r="H3699">
        <v>84</v>
      </c>
      <c r="I3699" t="s">
        <v>25</v>
      </c>
      <c r="J3699" t="s">
        <v>26</v>
      </c>
      <c r="M3699" t="s">
        <v>3841</v>
      </c>
      <c r="N3699" t="s">
        <v>3842</v>
      </c>
      <c r="O3699" t="s">
        <v>3843</v>
      </c>
      <c r="P3699" t="s">
        <v>1096</v>
      </c>
      <c r="Q3699" t="s">
        <v>3844</v>
      </c>
      <c r="R3699" t="s">
        <v>3845</v>
      </c>
      <c r="S3699" t="s">
        <v>3846</v>
      </c>
      <c r="T3699">
        <v>5.6</v>
      </c>
      <c r="U3699">
        <v>29730</v>
      </c>
      <c r="V3699" s="12">
        <f>W3699*1.46138339920949</f>
        <v>18997984.189723369</v>
      </c>
      <c r="W3699" s="3">
        <v>13000000</v>
      </c>
      <c r="X3699" s="13">
        <f>Y3699*1.46138339920949</f>
        <v>7318459.0021344069</v>
      </c>
      <c r="Y3699" s="3">
        <v>5007898</v>
      </c>
      <c r="Z3699" s="13">
        <f>AA3699*1.46138339920949</f>
        <v>7318459.0021344069</v>
      </c>
      <c r="AA3699" s="3">
        <v>5007898</v>
      </c>
      <c r="AB3699">
        <v>187</v>
      </c>
    </row>
    <row r="3700" spans="1:28" x14ac:dyDescent="0.2">
      <c r="A3700" t="s">
        <v>4604</v>
      </c>
      <c r="B3700" t="s">
        <v>4605</v>
      </c>
      <c r="C3700">
        <v>2004</v>
      </c>
      <c r="D3700" s="1">
        <v>38209</v>
      </c>
      <c r="E3700" t="s">
        <v>44041</v>
      </c>
      <c r="F3700" t="s">
        <v>44032</v>
      </c>
      <c r="H3700">
        <v>106</v>
      </c>
      <c r="I3700" t="s">
        <v>2359</v>
      </c>
      <c r="J3700" t="s">
        <v>308</v>
      </c>
      <c r="K3700" t="s">
        <v>1121</v>
      </c>
      <c r="M3700" t="s">
        <v>4606</v>
      </c>
      <c r="N3700" t="s">
        <v>4606</v>
      </c>
      <c r="O3700" t="s">
        <v>4607</v>
      </c>
      <c r="P3700" t="s">
        <v>4608</v>
      </c>
      <c r="Q3700" t="s">
        <v>4609</v>
      </c>
      <c r="R3700" t="s">
        <v>4610</v>
      </c>
      <c r="S3700" t="s">
        <v>4611</v>
      </c>
      <c r="T3700">
        <v>7.4</v>
      </c>
      <c r="U3700">
        <v>54642</v>
      </c>
      <c r="V3700" s="12">
        <f>W3700*1.37009528851244</f>
        <v>6850476.4425622001</v>
      </c>
      <c r="W3700" s="3">
        <v>5000000</v>
      </c>
      <c r="X3700" s="13">
        <f>Y3700*1.37009528851244</f>
        <v>7239972.6115616709</v>
      </c>
      <c r="Y3700" s="3">
        <v>5284284</v>
      </c>
      <c r="Z3700" s="13">
        <f>AA3700*1.37009528851244</f>
        <v>55383744.104123861</v>
      </c>
      <c r="AA3700" s="3">
        <v>40423279</v>
      </c>
      <c r="AB3700">
        <v>168</v>
      </c>
    </row>
    <row r="3701" spans="1:28" x14ac:dyDescent="0.2">
      <c r="A3701" t="s">
        <v>7512</v>
      </c>
      <c r="B3701" t="s">
        <v>7513</v>
      </c>
      <c r="C3701">
        <v>2003</v>
      </c>
      <c r="D3701" t="s">
        <v>5847</v>
      </c>
      <c r="E3701" t="s">
        <v>44043</v>
      </c>
      <c r="F3701" t="s">
        <v>44038</v>
      </c>
      <c r="G3701" t="s">
        <v>44050</v>
      </c>
      <c r="H3701">
        <v>105</v>
      </c>
      <c r="I3701" t="s">
        <v>25</v>
      </c>
      <c r="J3701" t="s">
        <v>26</v>
      </c>
      <c r="M3701" t="s">
        <v>7514</v>
      </c>
      <c r="N3701" t="s">
        <v>7515</v>
      </c>
      <c r="O3701" t="s">
        <v>7516</v>
      </c>
      <c r="P3701" t="s">
        <v>7517</v>
      </c>
      <c r="Q3701" t="s">
        <v>7518</v>
      </c>
      <c r="R3701" t="s">
        <v>7519</v>
      </c>
      <c r="S3701" t="s">
        <v>7520</v>
      </c>
      <c r="T3701">
        <v>6</v>
      </c>
      <c r="U3701">
        <v>11668</v>
      </c>
      <c r="V3701" s="12">
        <f>W3701*1.40658152173913</f>
        <v>8439489.1304347795</v>
      </c>
      <c r="W3701" s="3">
        <v>6000000</v>
      </c>
      <c r="X3701" s="13">
        <f>Y3701*1.40658152173913</f>
        <v>7206896.1166086933</v>
      </c>
      <c r="Y3701" s="3">
        <v>5123696</v>
      </c>
      <c r="Z3701" s="13">
        <f>AA3701*1.40658152173913</f>
        <v>7231469.0957934763</v>
      </c>
      <c r="AA3701" s="3">
        <v>5141166</v>
      </c>
      <c r="AB3701">
        <v>101</v>
      </c>
    </row>
    <row r="3702" spans="1:28" x14ac:dyDescent="0.2">
      <c r="A3702" t="s">
        <v>7571</v>
      </c>
      <c r="B3702" t="s">
        <v>7572</v>
      </c>
      <c r="C3702">
        <v>2007</v>
      </c>
      <c r="D3702" t="s">
        <v>7573</v>
      </c>
      <c r="E3702" t="s">
        <v>176</v>
      </c>
      <c r="F3702" t="s">
        <v>44036</v>
      </c>
      <c r="G3702" t="s">
        <v>44050</v>
      </c>
      <c r="H3702">
        <v>124</v>
      </c>
      <c r="I3702" t="s">
        <v>7574</v>
      </c>
      <c r="J3702" t="s">
        <v>26</v>
      </c>
      <c r="K3702" t="s">
        <v>308</v>
      </c>
      <c r="M3702" t="s">
        <v>1306</v>
      </c>
      <c r="N3702" t="s">
        <v>7575</v>
      </c>
      <c r="O3702" t="s">
        <v>7576</v>
      </c>
      <c r="P3702" t="s">
        <v>7577</v>
      </c>
      <c r="Q3702" t="s">
        <v>7578</v>
      </c>
      <c r="R3702" t="s">
        <v>7579</v>
      </c>
      <c r="S3702" t="s">
        <v>7580</v>
      </c>
      <c r="T3702">
        <v>5.9</v>
      </c>
      <c r="U3702">
        <v>19929</v>
      </c>
      <c r="V3702" s="12">
        <f>W3702*1.24823238899982</f>
        <v>68652781.394990101</v>
      </c>
      <c r="W3702" s="3">
        <v>55000000</v>
      </c>
      <c r="X3702" s="13">
        <f>Y3702*1.24823238899982</f>
        <v>7188507.916630513</v>
      </c>
      <c r="Y3702" s="3">
        <v>5758950</v>
      </c>
      <c r="Z3702" s="13">
        <f>AA3702*144548551.06</f>
        <v>1223124450824687.2</v>
      </c>
      <c r="AA3702" s="3">
        <v>8461686</v>
      </c>
      <c r="AB3702">
        <v>65</v>
      </c>
    </row>
    <row r="3703" spans="1:28" x14ac:dyDescent="0.2">
      <c r="A3703" t="s">
        <v>16519</v>
      </c>
      <c r="B3703" t="s">
        <v>16520</v>
      </c>
      <c r="C3703">
        <v>2007</v>
      </c>
      <c r="D3703" t="s">
        <v>13260</v>
      </c>
      <c r="E3703" t="s">
        <v>1045</v>
      </c>
      <c r="F3703" t="s">
        <v>44050</v>
      </c>
      <c r="H3703">
        <v>93</v>
      </c>
      <c r="I3703" t="s">
        <v>25</v>
      </c>
      <c r="J3703" t="s">
        <v>26</v>
      </c>
      <c r="M3703" t="s">
        <v>5678</v>
      </c>
      <c r="N3703" t="s">
        <v>16521</v>
      </c>
      <c r="O3703" t="s">
        <v>16522</v>
      </c>
      <c r="P3703" t="s">
        <v>16523</v>
      </c>
      <c r="Q3703" t="s">
        <v>16524</v>
      </c>
      <c r="R3703" t="s">
        <v>16525</v>
      </c>
      <c r="S3703" t="s">
        <v>16526</v>
      </c>
      <c r="T3703">
        <v>2.2000000000000002</v>
      </c>
      <c r="U3703">
        <v>14493</v>
      </c>
      <c r="V3703" s="12">
        <f>W3703*1.24823238899982</f>
        <v>8737626.7229987402</v>
      </c>
      <c r="W3703" s="3">
        <v>7000000</v>
      </c>
      <c r="X3703" s="13">
        <f>Y3703*1.24823238899982</f>
        <v>7131682.1371212965</v>
      </c>
      <c r="Y3703" s="3">
        <v>5713425</v>
      </c>
      <c r="Z3703" s="13">
        <f>AA3703*144548551.06</f>
        <v>825867305339980.5</v>
      </c>
      <c r="AA3703" s="3">
        <v>5713425</v>
      </c>
      <c r="AB3703">
        <v>48</v>
      </c>
    </row>
    <row r="3704" spans="1:28" hidden="1" x14ac:dyDescent="0.2">
      <c r="A3704" t="s">
        <v>32871</v>
      </c>
      <c r="B3704" t="s">
        <v>32872</v>
      </c>
      <c r="C3704">
        <v>2014</v>
      </c>
      <c r="D3704" t="s">
        <v>32873</v>
      </c>
      <c r="E3704" t="s">
        <v>176</v>
      </c>
      <c r="F3704" t="s">
        <v>44046</v>
      </c>
      <c r="H3704">
        <v>101</v>
      </c>
      <c r="I3704" t="s">
        <v>25</v>
      </c>
      <c r="J3704" t="s">
        <v>5473</v>
      </c>
      <c r="M3704" t="s">
        <v>32874</v>
      </c>
      <c r="N3704" t="s">
        <v>32874</v>
      </c>
      <c r="O3704" t="s">
        <v>32875</v>
      </c>
      <c r="P3704" t="s">
        <v>32876</v>
      </c>
      <c r="Q3704" t="s">
        <v>32877</v>
      </c>
      <c r="R3704" t="s">
        <v>32878</v>
      </c>
      <c r="S3704" t="s">
        <v>32879</v>
      </c>
      <c r="T3704">
        <v>7</v>
      </c>
      <c r="U3704">
        <v>29994</v>
      </c>
      <c r="W3704"/>
      <c r="X3704"/>
      <c r="Y3704">
        <v>491910</v>
      </c>
      <c r="Z3704"/>
      <c r="AA3704">
        <v>546352</v>
      </c>
      <c r="AB3704">
        <v>121</v>
      </c>
    </row>
    <row r="3705" spans="1:28" hidden="1" x14ac:dyDescent="0.2">
      <c r="A3705" t="s">
        <v>32880</v>
      </c>
      <c r="B3705" t="s">
        <v>32881</v>
      </c>
      <c r="C3705">
        <v>2014</v>
      </c>
      <c r="D3705" s="1">
        <v>41768</v>
      </c>
      <c r="E3705" t="s">
        <v>44041</v>
      </c>
      <c r="F3705" t="s">
        <v>44032</v>
      </c>
      <c r="G3705" t="s">
        <v>44045</v>
      </c>
      <c r="H3705">
        <v>112</v>
      </c>
      <c r="I3705" t="s">
        <v>1983</v>
      </c>
      <c r="J3705" t="s">
        <v>26</v>
      </c>
      <c r="M3705" t="s">
        <v>4488</v>
      </c>
      <c r="N3705" t="s">
        <v>32882</v>
      </c>
      <c r="O3705" t="s">
        <v>32883</v>
      </c>
      <c r="P3705" t="s">
        <v>32884</v>
      </c>
      <c r="Q3705" t="s">
        <v>32885</v>
      </c>
      <c r="R3705" t="s">
        <v>32886</v>
      </c>
      <c r="S3705" t="s">
        <v>32887</v>
      </c>
      <c r="T3705">
        <v>5.9</v>
      </c>
      <c r="U3705">
        <v>29946</v>
      </c>
      <c r="W3705"/>
      <c r="X3705"/>
      <c r="Y3705">
        <v>1075178</v>
      </c>
      <c r="Z3705"/>
      <c r="AA3705">
        <v>2096212</v>
      </c>
      <c r="AB3705">
        <v>254</v>
      </c>
    </row>
    <row r="3706" spans="1:28" x14ac:dyDescent="0.2">
      <c r="A3706" t="s">
        <v>14747</v>
      </c>
      <c r="B3706" t="s">
        <v>14748</v>
      </c>
      <c r="C3706">
        <v>2006</v>
      </c>
      <c r="D3706" t="s">
        <v>14749</v>
      </c>
      <c r="E3706" t="s">
        <v>1045</v>
      </c>
      <c r="H3706">
        <v>86</v>
      </c>
      <c r="I3706" t="s">
        <v>25</v>
      </c>
      <c r="J3706" t="s">
        <v>26</v>
      </c>
      <c r="K3706" t="s">
        <v>27</v>
      </c>
      <c r="M3706" t="s">
        <v>2265</v>
      </c>
      <c r="N3706" t="s">
        <v>2266</v>
      </c>
      <c r="O3706" t="s">
        <v>14750</v>
      </c>
      <c r="P3706" t="s">
        <v>14751</v>
      </c>
      <c r="Q3706" t="s">
        <v>14752</v>
      </c>
      <c r="R3706" t="s">
        <v>14753</v>
      </c>
      <c r="S3706" t="s">
        <v>14754</v>
      </c>
      <c r="T3706">
        <v>6.3</v>
      </c>
      <c r="U3706">
        <v>13745</v>
      </c>
      <c r="V3706" s="12">
        <f>W3706*1.28378472222222</f>
        <v>15405416.66666664</v>
      </c>
      <c r="W3706" s="3">
        <v>12000000</v>
      </c>
      <c r="X3706" s="13">
        <f>Y3706*1.28378472222222</f>
        <v>7124906.35690971</v>
      </c>
      <c r="Y3706" s="3">
        <v>5549923</v>
      </c>
      <c r="Z3706" s="13">
        <f>AA3706*1.28378472222222</f>
        <v>7607242.2500347095</v>
      </c>
      <c r="AA3706" s="3">
        <v>5925637</v>
      </c>
      <c r="AB3706">
        <v>158</v>
      </c>
    </row>
    <row r="3707" spans="1:28" hidden="1" x14ac:dyDescent="0.2">
      <c r="A3707" t="s">
        <v>32898</v>
      </c>
      <c r="B3707" t="s">
        <v>32899</v>
      </c>
      <c r="C3707">
        <v>2012</v>
      </c>
      <c r="D3707" s="1">
        <v>41494</v>
      </c>
      <c r="E3707" t="s">
        <v>3496</v>
      </c>
      <c r="F3707" t="s">
        <v>44042</v>
      </c>
      <c r="H3707">
        <v>84</v>
      </c>
      <c r="I3707" t="s">
        <v>1983</v>
      </c>
      <c r="J3707" t="s">
        <v>26</v>
      </c>
      <c r="M3707" t="s">
        <v>32900</v>
      </c>
      <c r="N3707" t="s">
        <v>32900</v>
      </c>
      <c r="O3707" t="s">
        <v>32901</v>
      </c>
      <c r="P3707" t="s">
        <v>32902</v>
      </c>
      <c r="Q3707" t="s">
        <v>32903</v>
      </c>
      <c r="R3707" t="s">
        <v>32904</v>
      </c>
      <c r="S3707" t="s">
        <v>32905</v>
      </c>
      <c r="T3707">
        <v>6.3</v>
      </c>
      <c r="U3707">
        <v>10015</v>
      </c>
      <c r="W3707">
        <v>1500000</v>
      </c>
      <c r="X3707"/>
      <c r="Y3707"/>
      <c r="Z3707"/>
      <c r="AA3707"/>
      <c r="AB3707">
        <v>63</v>
      </c>
    </row>
    <row r="3708" spans="1:28" hidden="1" x14ac:dyDescent="0.2">
      <c r="A3708" t="s">
        <v>32906</v>
      </c>
      <c r="B3708" t="s">
        <v>32907</v>
      </c>
      <c r="C3708">
        <v>2017</v>
      </c>
      <c r="D3708" t="s">
        <v>30240</v>
      </c>
      <c r="E3708" t="s">
        <v>176</v>
      </c>
      <c r="F3708" t="s">
        <v>44045</v>
      </c>
      <c r="G3708" t="s">
        <v>44033</v>
      </c>
      <c r="H3708">
        <v>111</v>
      </c>
      <c r="I3708" t="s">
        <v>9672</v>
      </c>
      <c r="J3708" t="s">
        <v>26</v>
      </c>
      <c r="M3708" t="s">
        <v>14821</v>
      </c>
      <c r="N3708" t="s">
        <v>32908</v>
      </c>
      <c r="O3708" t="s">
        <v>32909</v>
      </c>
      <c r="P3708" t="s">
        <v>7752</v>
      </c>
      <c r="Q3708" t="s">
        <v>32910</v>
      </c>
      <c r="R3708" t="s">
        <v>32911</v>
      </c>
      <c r="S3708" t="s">
        <v>32912</v>
      </c>
      <c r="T3708">
        <v>6.2</v>
      </c>
      <c r="U3708">
        <v>14927</v>
      </c>
      <c r="W3708"/>
      <c r="X3708"/>
      <c r="Y3708"/>
      <c r="Z3708"/>
      <c r="AA3708">
        <v>70124</v>
      </c>
      <c r="AB3708">
        <v>71</v>
      </c>
    </row>
    <row r="3709" spans="1:28" hidden="1" x14ac:dyDescent="0.2">
      <c r="A3709" t="s">
        <v>32913</v>
      </c>
      <c r="B3709" t="s">
        <v>32914</v>
      </c>
      <c r="C3709">
        <v>2013</v>
      </c>
      <c r="D3709" s="1">
        <v>41702</v>
      </c>
      <c r="E3709" t="s">
        <v>176</v>
      </c>
      <c r="H3709">
        <v>121</v>
      </c>
      <c r="I3709" t="s">
        <v>2213</v>
      </c>
      <c r="J3709" t="s">
        <v>934</v>
      </c>
      <c r="M3709" t="s">
        <v>11259</v>
      </c>
      <c r="N3709" t="s">
        <v>11259</v>
      </c>
      <c r="O3709" t="s">
        <v>32915</v>
      </c>
      <c r="P3709" t="s">
        <v>32916</v>
      </c>
      <c r="Q3709" t="s">
        <v>32917</v>
      </c>
      <c r="R3709" t="s">
        <v>32918</v>
      </c>
      <c r="S3709" t="s">
        <v>32919</v>
      </c>
      <c r="T3709">
        <v>7.8</v>
      </c>
      <c r="U3709">
        <v>20945</v>
      </c>
      <c r="W3709"/>
      <c r="X3709"/>
      <c r="Y3709">
        <v>334616</v>
      </c>
      <c r="Z3709"/>
      <c r="AA3709">
        <v>37170163</v>
      </c>
      <c r="AB3709">
        <v>45</v>
      </c>
    </row>
    <row r="3710" spans="1:28" x14ac:dyDescent="0.2">
      <c r="A3710" t="s">
        <v>11630</v>
      </c>
      <c r="B3710" t="s">
        <v>11631</v>
      </c>
      <c r="C3710">
        <v>2007</v>
      </c>
      <c r="D3710" s="1">
        <v>39696</v>
      </c>
      <c r="E3710" t="s">
        <v>16512</v>
      </c>
      <c r="F3710" t="s">
        <v>44051</v>
      </c>
      <c r="G3710" t="s">
        <v>44032</v>
      </c>
      <c r="H3710">
        <v>126</v>
      </c>
      <c r="I3710" t="s">
        <v>11632</v>
      </c>
      <c r="J3710" t="s">
        <v>11633</v>
      </c>
      <c r="K3710" t="s">
        <v>209</v>
      </c>
      <c r="M3710" t="s">
        <v>11634</v>
      </c>
      <c r="N3710" t="s">
        <v>11635</v>
      </c>
      <c r="O3710" t="s">
        <v>11636</v>
      </c>
      <c r="P3710" t="s">
        <v>5654</v>
      </c>
      <c r="Q3710" t="s">
        <v>11637</v>
      </c>
      <c r="R3710" t="s">
        <v>11638</v>
      </c>
      <c r="S3710" t="s">
        <v>11639</v>
      </c>
      <c r="T3710">
        <v>7.2</v>
      </c>
      <c r="U3710">
        <v>44062</v>
      </c>
      <c r="V3710" s="12">
        <f>W3710*1.24823238899982</f>
        <v>22468183.001996759</v>
      </c>
      <c r="W3710" s="3">
        <v>18000000</v>
      </c>
      <c r="X3710" s="13">
        <f>Y3710*1.24823238899982</f>
        <v>7122115.6840920011</v>
      </c>
      <c r="Y3710" s="3">
        <v>5705761</v>
      </c>
      <c r="Z3710" s="13">
        <f>AA3710*144548551.06</f>
        <v>3834513133729660.5</v>
      </c>
      <c r="AA3710" s="3">
        <v>26527510</v>
      </c>
      <c r="AB3710">
        <v>181</v>
      </c>
    </row>
    <row r="3711" spans="1:28" x14ac:dyDescent="0.2">
      <c r="A3711" t="s">
        <v>29272</v>
      </c>
      <c r="B3711" t="s">
        <v>29273</v>
      </c>
      <c r="C3711">
        <v>2015</v>
      </c>
      <c r="D3711" t="s">
        <v>29274</v>
      </c>
      <c r="E3711" t="s">
        <v>176</v>
      </c>
      <c r="F3711" t="s">
        <v>44049</v>
      </c>
      <c r="G3711" t="s">
        <v>44055</v>
      </c>
      <c r="H3711">
        <v>106</v>
      </c>
      <c r="I3711" t="s">
        <v>18305</v>
      </c>
      <c r="J3711" t="s">
        <v>26</v>
      </c>
      <c r="M3711" t="s">
        <v>15329</v>
      </c>
      <c r="N3711" t="s">
        <v>29275</v>
      </c>
      <c r="O3711" t="s">
        <v>29276</v>
      </c>
      <c r="P3711" t="s">
        <v>29277</v>
      </c>
      <c r="Q3711" t="s">
        <v>29278</v>
      </c>
      <c r="R3711" t="s">
        <v>29279</v>
      </c>
      <c r="S3711" t="s">
        <v>29280</v>
      </c>
      <c r="T3711">
        <v>7.4</v>
      </c>
      <c r="U3711">
        <v>21901</v>
      </c>
      <c r="V3711" s="12">
        <f>W3711*1.09195121025074</f>
        <v>21839024.205014803</v>
      </c>
      <c r="W3711" s="3">
        <v>20000000</v>
      </c>
      <c r="X3711" s="13">
        <f>Y3711*1.09195121025074</f>
        <v>7082352.9635891002</v>
      </c>
      <c r="Y3711" s="3">
        <v>6485961</v>
      </c>
      <c r="Z3711" s="13">
        <f>AA3711*1.09195121025074</f>
        <v>19188082.240425766</v>
      </c>
      <c r="AA3711" s="3">
        <v>17572289</v>
      </c>
      <c r="AB3711">
        <v>139</v>
      </c>
    </row>
    <row r="3712" spans="1:28" x14ac:dyDescent="0.2">
      <c r="A3712" t="s">
        <v>28817</v>
      </c>
      <c r="B3712" t="s">
        <v>28818</v>
      </c>
      <c r="C3712">
        <v>2017</v>
      </c>
      <c r="D3712" s="1">
        <v>43079</v>
      </c>
      <c r="E3712" t="s">
        <v>44041</v>
      </c>
      <c r="F3712" t="s">
        <v>44032</v>
      </c>
      <c r="G3712" t="s">
        <v>44045</v>
      </c>
      <c r="H3712">
        <v>119</v>
      </c>
      <c r="I3712" t="s">
        <v>28819</v>
      </c>
      <c r="J3712" t="s">
        <v>26</v>
      </c>
      <c r="K3712" t="s">
        <v>75</v>
      </c>
      <c r="M3712" t="s">
        <v>21303</v>
      </c>
      <c r="N3712" t="s">
        <v>28820</v>
      </c>
      <c r="O3712" t="s">
        <v>28821</v>
      </c>
      <c r="P3712" t="s">
        <v>19665</v>
      </c>
      <c r="Q3712" t="s">
        <v>28822</v>
      </c>
      <c r="R3712" t="s">
        <v>28823</v>
      </c>
      <c r="S3712" t="s">
        <v>28824</v>
      </c>
      <c r="T3712">
        <v>5.0999999999999996</v>
      </c>
      <c r="U3712">
        <v>56719</v>
      </c>
      <c r="V3712" s="12">
        <f>W3712*1.05585427545692</f>
        <v>36954899.640992202</v>
      </c>
      <c r="W3712" s="3">
        <v>35000000</v>
      </c>
      <c r="X3712" s="13">
        <f>Y3712*1.05585427545692</f>
        <v>7074260.6004610052</v>
      </c>
      <c r="Y3712" s="3">
        <v>6700035</v>
      </c>
      <c r="Z3712" s="13">
        <f>AA3712*1.05585427545692</f>
        <v>45565666.835309274</v>
      </c>
      <c r="AA3712" s="3">
        <v>43155261</v>
      </c>
      <c r="AB3712">
        <v>443</v>
      </c>
    </row>
    <row r="3713" spans="1:28" x14ac:dyDescent="0.2">
      <c r="A3713" t="s">
        <v>11086</v>
      </c>
      <c r="B3713" t="s">
        <v>11087</v>
      </c>
      <c r="C3713">
        <v>2006</v>
      </c>
      <c r="D3713" t="s">
        <v>10696</v>
      </c>
      <c r="E3713" t="s">
        <v>44037</v>
      </c>
      <c r="F3713" t="s">
        <v>44044</v>
      </c>
      <c r="G3713" t="s">
        <v>44032</v>
      </c>
      <c r="H3713">
        <v>100</v>
      </c>
      <c r="I3713" t="s">
        <v>25</v>
      </c>
      <c r="J3713" t="s">
        <v>26</v>
      </c>
      <c r="M3713" t="s">
        <v>2967</v>
      </c>
      <c r="N3713" t="s">
        <v>11088</v>
      </c>
      <c r="O3713" t="s">
        <v>11089</v>
      </c>
      <c r="P3713" t="s">
        <v>11090</v>
      </c>
      <c r="Q3713" t="s">
        <v>11091</v>
      </c>
      <c r="R3713" t="s">
        <v>11092</v>
      </c>
      <c r="S3713" t="s">
        <v>11093</v>
      </c>
      <c r="T3713">
        <v>7.1</v>
      </c>
      <c r="U3713">
        <v>105125</v>
      </c>
      <c r="V3713" s="12">
        <f>W3713*1.28378472222222</f>
        <v>11168927.083333315</v>
      </c>
      <c r="W3713" s="3">
        <v>8700000</v>
      </c>
      <c r="X3713" s="13">
        <f>Y3713*1.28378472222222</f>
        <v>7062890.5683333213</v>
      </c>
      <c r="Y3713" s="3">
        <v>5501616</v>
      </c>
      <c r="Z3713" s="13">
        <f>AA3713*1.28378472222222</f>
        <v>9833685.7018749826</v>
      </c>
      <c r="AA3713" s="3">
        <v>7659918</v>
      </c>
      <c r="AB3713">
        <v>316</v>
      </c>
    </row>
    <row r="3714" spans="1:28" x14ac:dyDescent="0.2">
      <c r="A3714" t="s">
        <v>14327</v>
      </c>
      <c r="B3714" t="s">
        <v>14328</v>
      </c>
      <c r="C3714">
        <v>2006</v>
      </c>
      <c r="D3714" t="s">
        <v>13260</v>
      </c>
      <c r="E3714" t="s">
        <v>16512</v>
      </c>
      <c r="F3714" t="s">
        <v>44051</v>
      </c>
      <c r="G3714" t="s">
        <v>44032</v>
      </c>
      <c r="H3714">
        <v>120</v>
      </c>
      <c r="I3714" t="s">
        <v>14329</v>
      </c>
      <c r="J3714" t="s">
        <v>26</v>
      </c>
      <c r="K3714" t="s">
        <v>14330</v>
      </c>
      <c r="L3714" t="s">
        <v>1793</v>
      </c>
      <c r="M3714" t="s">
        <v>14331</v>
      </c>
      <c r="N3714" t="s">
        <v>14331</v>
      </c>
      <c r="O3714" t="s">
        <v>14332</v>
      </c>
      <c r="P3714" t="s">
        <v>437</v>
      </c>
      <c r="Q3714" t="s">
        <v>14333</v>
      </c>
      <c r="R3714" t="s">
        <v>14334</v>
      </c>
      <c r="S3714" t="s">
        <v>14335</v>
      </c>
      <c r="T3714">
        <v>7.3</v>
      </c>
      <c r="U3714">
        <v>99594</v>
      </c>
      <c r="V3714" s="12">
        <f>W3714*1.28378472222222</f>
        <v>12837847.222222202</v>
      </c>
      <c r="W3714" s="3">
        <v>10000000</v>
      </c>
      <c r="X3714" s="13">
        <f>Y3714*1.28378472222222</f>
        <v>7048521.165937488</v>
      </c>
      <c r="Y3714" s="3">
        <v>5490423</v>
      </c>
      <c r="Z3714" s="13">
        <f>AA3714*1.28378472222222</f>
        <v>9213906.5326041505</v>
      </c>
      <c r="AA3714" s="3">
        <v>7177143</v>
      </c>
      <c r="AB3714">
        <v>228</v>
      </c>
    </row>
    <row r="3715" spans="1:28" x14ac:dyDescent="0.2">
      <c r="A3715" t="s">
        <v>11035</v>
      </c>
      <c r="B3715" t="s">
        <v>11036</v>
      </c>
      <c r="C3715">
        <v>2006</v>
      </c>
      <c r="D3715" s="1">
        <v>39327</v>
      </c>
      <c r="E3715" t="s">
        <v>1045</v>
      </c>
      <c r="F3715" t="s">
        <v>44032</v>
      </c>
      <c r="G3715" t="s">
        <v>44036</v>
      </c>
      <c r="H3715">
        <v>137</v>
      </c>
      <c r="I3715" t="s">
        <v>25</v>
      </c>
      <c r="J3715" t="s">
        <v>26</v>
      </c>
      <c r="M3715" t="s">
        <v>3256</v>
      </c>
      <c r="N3715" t="s">
        <v>11037</v>
      </c>
      <c r="O3715" t="s">
        <v>11038</v>
      </c>
      <c r="P3715" t="s">
        <v>4951</v>
      </c>
      <c r="Q3715" t="s">
        <v>11039</v>
      </c>
      <c r="R3715" t="s">
        <v>11040</v>
      </c>
      <c r="S3715" t="s">
        <v>11041</v>
      </c>
      <c r="T3715">
        <v>7.5</v>
      </c>
      <c r="U3715">
        <v>104097</v>
      </c>
      <c r="V3715" s="12">
        <f>W3715*1.28378472222222</f>
        <v>33378402.77777772</v>
      </c>
      <c r="W3715" s="3">
        <v>26000000</v>
      </c>
      <c r="X3715" s="13">
        <f>Y3715*1.28378472222222</f>
        <v>7013340.3294097101</v>
      </c>
      <c r="Y3715" s="3">
        <v>5463019</v>
      </c>
      <c r="Z3715" s="13">
        <f>AA3715*1.28378472222222</f>
        <v>19027818.098402746</v>
      </c>
      <c r="AA3715" s="3">
        <v>14821658</v>
      </c>
      <c r="AB3715">
        <v>333</v>
      </c>
    </row>
    <row r="3716" spans="1:28" hidden="1" x14ac:dyDescent="0.2">
      <c r="A3716" t="s">
        <v>32962</v>
      </c>
      <c r="B3716" t="s">
        <v>32963</v>
      </c>
      <c r="C3716">
        <v>2014</v>
      </c>
      <c r="D3716" t="s">
        <v>32964</v>
      </c>
      <c r="E3716" t="s">
        <v>1045</v>
      </c>
      <c r="F3716" t="s">
        <v>44032</v>
      </c>
      <c r="G3716" t="s">
        <v>44053</v>
      </c>
      <c r="H3716">
        <v>153</v>
      </c>
      <c r="I3716" t="s">
        <v>943</v>
      </c>
      <c r="J3716" t="s">
        <v>944</v>
      </c>
      <c r="M3716" t="s">
        <v>9428</v>
      </c>
      <c r="N3716" t="s">
        <v>21921</v>
      </c>
      <c r="O3716" t="s">
        <v>32965</v>
      </c>
      <c r="P3716" t="s">
        <v>948</v>
      </c>
      <c r="Q3716" t="s">
        <v>32966</v>
      </c>
      <c r="R3716" t="s">
        <v>32967</v>
      </c>
      <c r="S3716" t="s">
        <v>32968</v>
      </c>
      <c r="T3716">
        <v>8.1</v>
      </c>
      <c r="U3716">
        <v>157179</v>
      </c>
      <c r="W3716"/>
      <c r="X3716"/>
      <c r="Y3716">
        <v>10616104</v>
      </c>
      <c r="Z3716"/>
      <c r="AA3716">
        <v>100370104</v>
      </c>
      <c r="AB3716">
        <v>599</v>
      </c>
    </row>
    <row r="3717" spans="1:28" hidden="1" x14ac:dyDescent="0.2">
      <c r="A3717" t="s">
        <v>32969</v>
      </c>
      <c r="B3717" t="s">
        <v>32970</v>
      </c>
      <c r="C3717">
        <v>2017</v>
      </c>
      <c r="D3717" s="1">
        <v>43589</v>
      </c>
      <c r="E3717" t="s">
        <v>1045</v>
      </c>
      <c r="F3717" t="s">
        <v>44032</v>
      </c>
      <c r="G3717" t="s">
        <v>44034</v>
      </c>
      <c r="H3717">
        <v>92</v>
      </c>
      <c r="I3717" t="s">
        <v>25</v>
      </c>
      <c r="J3717" t="s">
        <v>26</v>
      </c>
      <c r="M3717" t="s">
        <v>32971</v>
      </c>
      <c r="N3717" t="s">
        <v>32972</v>
      </c>
      <c r="O3717" t="s">
        <v>32973</v>
      </c>
      <c r="P3717" t="s">
        <v>32971</v>
      </c>
      <c r="Q3717" t="s">
        <v>32974</v>
      </c>
      <c r="R3717" t="s">
        <v>32975</v>
      </c>
      <c r="S3717" t="s">
        <v>32976</v>
      </c>
      <c r="T3717">
        <v>5.5</v>
      </c>
      <c r="U3717">
        <v>16729</v>
      </c>
      <c r="W3717"/>
      <c r="X3717"/>
      <c r="Y3717"/>
      <c r="Z3717"/>
      <c r="AA3717"/>
      <c r="AB3717">
        <v>298</v>
      </c>
    </row>
    <row r="3718" spans="1:28" x14ac:dyDescent="0.2">
      <c r="A3718" t="s">
        <v>42478</v>
      </c>
      <c r="B3718" t="s">
        <v>42479</v>
      </c>
      <c r="C3718">
        <v>2018</v>
      </c>
      <c r="D3718" t="s">
        <v>40601</v>
      </c>
      <c r="E3718" t="s">
        <v>44035</v>
      </c>
      <c r="F3718" t="s">
        <v>44032</v>
      </c>
      <c r="H3718">
        <v>115</v>
      </c>
      <c r="I3718" t="s">
        <v>1705</v>
      </c>
      <c r="J3718" t="s">
        <v>26</v>
      </c>
      <c r="M3718" t="s">
        <v>12783</v>
      </c>
      <c r="N3718" t="s">
        <v>42480</v>
      </c>
      <c r="O3718" t="s">
        <v>42481</v>
      </c>
      <c r="P3718" t="s">
        <v>42482</v>
      </c>
      <c r="Q3718" t="s">
        <v>42483</v>
      </c>
      <c r="R3718" t="s">
        <v>42484</v>
      </c>
      <c r="S3718" t="s">
        <v>42485</v>
      </c>
      <c r="T3718">
        <v>6.9</v>
      </c>
      <c r="U3718">
        <v>29188</v>
      </c>
      <c r="V3718" s="12">
        <f>W3718*1.03068014830331</f>
        <v>11337481.63133641</v>
      </c>
      <c r="W3718" s="3">
        <v>11000000</v>
      </c>
      <c r="X3718" s="13">
        <f>Y3718*1.03068014830331</f>
        <v>6996970.0773454932</v>
      </c>
      <c r="Y3718" s="3">
        <v>6788692</v>
      </c>
      <c r="Z3718" s="13">
        <f>AA3718*1.03068014830331</f>
        <v>12216735.282931145</v>
      </c>
      <c r="AA3718" s="3">
        <v>11853081</v>
      </c>
      <c r="AB3718">
        <v>188</v>
      </c>
    </row>
    <row r="3719" spans="1:28" x14ac:dyDescent="0.2">
      <c r="A3719" t="s">
        <v>1435</v>
      </c>
      <c r="B3719" t="s">
        <v>1436</v>
      </c>
      <c r="C3719">
        <v>2001</v>
      </c>
      <c r="D3719" s="1">
        <v>37046</v>
      </c>
      <c r="E3719" t="s">
        <v>1045</v>
      </c>
      <c r="F3719" t="s">
        <v>44034</v>
      </c>
      <c r="G3719" t="s">
        <v>44033</v>
      </c>
      <c r="H3719">
        <v>88</v>
      </c>
      <c r="I3719" t="s">
        <v>63</v>
      </c>
      <c r="J3719" t="s">
        <v>26</v>
      </c>
      <c r="K3719" t="s">
        <v>27</v>
      </c>
      <c r="M3719" t="s">
        <v>1437</v>
      </c>
      <c r="N3719" t="s">
        <v>1438</v>
      </c>
      <c r="O3719" t="s">
        <v>1439</v>
      </c>
      <c r="P3719" t="s">
        <v>1440</v>
      </c>
      <c r="Q3719" t="s">
        <v>1441</v>
      </c>
      <c r="R3719" t="s">
        <v>1442</v>
      </c>
      <c r="S3719" t="s">
        <v>1443</v>
      </c>
      <c r="T3719">
        <v>5.8</v>
      </c>
      <c r="U3719">
        <v>18073</v>
      </c>
      <c r="V3719" s="12">
        <f>W3719*1.46138339920949</f>
        <v>51148418.97233215</v>
      </c>
      <c r="W3719" s="3">
        <v>35000000</v>
      </c>
      <c r="X3719" s="13">
        <f>Y3719*1.46138339920949</f>
        <v>6987661.7172727454</v>
      </c>
      <c r="Y3719" s="3">
        <v>4781539</v>
      </c>
      <c r="Z3719" s="13">
        <f>AA3719*1.46138339920949</f>
        <v>23640407.598260932</v>
      </c>
      <c r="AA3719" s="3">
        <v>16176732</v>
      </c>
      <c r="AB3719">
        <v>105</v>
      </c>
    </row>
    <row r="3720" spans="1:28" x14ac:dyDescent="0.2">
      <c r="A3720" t="s">
        <v>7473</v>
      </c>
      <c r="B3720" t="s">
        <v>7474</v>
      </c>
      <c r="C3720">
        <v>2004</v>
      </c>
      <c r="D3720" t="s">
        <v>5529</v>
      </c>
      <c r="E3720" t="s">
        <v>176</v>
      </c>
      <c r="F3720" t="s">
        <v>44034</v>
      </c>
      <c r="G3720" t="s">
        <v>44045</v>
      </c>
      <c r="H3720">
        <v>100</v>
      </c>
      <c r="I3720" t="s">
        <v>7475</v>
      </c>
      <c r="J3720" t="s">
        <v>26</v>
      </c>
      <c r="M3720" t="s">
        <v>1724</v>
      </c>
      <c r="N3720" t="s">
        <v>7476</v>
      </c>
      <c r="O3720" t="s">
        <v>7477</v>
      </c>
      <c r="P3720" t="s">
        <v>1431</v>
      </c>
      <c r="Q3720" t="s">
        <v>7478</v>
      </c>
      <c r="R3720" t="s">
        <v>7479</v>
      </c>
      <c r="S3720" t="s">
        <v>7480</v>
      </c>
      <c r="T3720">
        <v>6.1</v>
      </c>
      <c r="U3720">
        <v>34274</v>
      </c>
      <c r="V3720" s="12">
        <f>W3720*1.37009528851244</f>
        <v>27401905.770248801</v>
      </c>
      <c r="W3720" s="3">
        <v>20000000</v>
      </c>
      <c r="X3720" s="13">
        <f>Y3720*1.37009528851244</f>
        <v>6980687.5585918454</v>
      </c>
      <c r="Y3720" s="3">
        <v>5095038</v>
      </c>
      <c r="Z3720" s="13">
        <f>AA3720*1.37009528851244</f>
        <v>32780203.864542075</v>
      </c>
      <c r="AA3720" s="3">
        <v>23925492</v>
      </c>
      <c r="AB3720">
        <v>372</v>
      </c>
    </row>
    <row r="3721" spans="1:28" hidden="1" x14ac:dyDescent="0.2">
      <c r="A3721" t="s">
        <v>33002</v>
      </c>
      <c r="B3721" t="s">
        <v>33003</v>
      </c>
      <c r="C3721">
        <v>2013</v>
      </c>
      <c r="D3721" t="s">
        <v>22276</v>
      </c>
      <c r="E3721" t="s">
        <v>44048</v>
      </c>
      <c r="F3721" t="s">
        <v>44046</v>
      </c>
      <c r="G3721" t="s">
        <v>44045</v>
      </c>
      <c r="H3721">
        <v>97</v>
      </c>
      <c r="I3721" t="s">
        <v>4486</v>
      </c>
      <c r="J3721" t="s">
        <v>26</v>
      </c>
      <c r="M3721" t="s">
        <v>5157</v>
      </c>
      <c r="N3721" t="s">
        <v>5158</v>
      </c>
      <c r="O3721" t="s">
        <v>33004</v>
      </c>
      <c r="P3721" t="s">
        <v>11373</v>
      </c>
      <c r="Q3721" t="s">
        <v>33005</v>
      </c>
      <c r="R3721" t="s">
        <v>33006</v>
      </c>
      <c r="S3721" t="s">
        <v>33007</v>
      </c>
      <c r="T3721">
        <v>5.9</v>
      </c>
      <c r="U3721">
        <v>16344</v>
      </c>
      <c r="W3721"/>
      <c r="X3721"/>
      <c r="Y3721"/>
      <c r="Z3721"/>
      <c r="AA3721">
        <v>1489366</v>
      </c>
      <c r="AB3721">
        <v>86</v>
      </c>
    </row>
    <row r="3722" spans="1:28" x14ac:dyDescent="0.2">
      <c r="A3722" t="s">
        <v>4769</v>
      </c>
      <c r="B3722" t="s">
        <v>4770</v>
      </c>
      <c r="C3722">
        <v>2002</v>
      </c>
      <c r="D3722" t="s">
        <v>2826</v>
      </c>
      <c r="E3722" t="s">
        <v>1045</v>
      </c>
      <c r="F3722" t="s">
        <v>44036</v>
      </c>
      <c r="H3722">
        <v>112</v>
      </c>
      <c r="I3722" t="s">
        <v>25</v>
      </c>
      <c r="J3722" t="s">
        <v>26</v>
      </c>
      <c r="K3722" t="s">
        <v>209</v>
      </c>
      <c r="M3722" t="s">
        <v>1596</v>
      </c>
      <c r="N3722" t="s">
        <v>1596</v>
      </c>
      <c r="O3722" t="s">
        <v>4771</v>
      </c>
      <c r="P3722" t="s">
        <v>4772</v>
      </c>
      <c r="Q3722" t="s">
        <v>4773</v>
      </c>
      <c r="R3722" t="s">
        <v>4774</v>
      </c>
      <c r="S3722" t="s">
        <v>4775</v>
      </c>
      <c r="T3722">
        <v>6.6</v>
      </c>
      <c r="U3722">
        <v>25458</v>
      </c>
      <c r="V3722" s="12">
        <f>W3722*1.43863813229572</f>
        <v>23018210.116731521</v>
      </c>
      <c r="W3722" s="3">
        <v>16000000</v>
      </c>
      <c r="X3722" s="13">
        <f>Y3722*1.43863813229572</f>
        <v>6978478.236147861</v>
      </c>
      <c r="Y3722" s="3">
        <v>4850753</v>
      </c>
      <c r="Z3722" s="13">
        <f>AA3722*1.43863813229572</f>
        <v>20960589.296186771</v>
      </c>
      <c r="AA3722" s="3">
        <v>14569744</v>
      </c>
      <c r="AB3722">
        <v>156</v>
      </c>
    </row>
    <row r="3723" spans="1:28" x14ac:dyDescent="0.2">
      <c r="A3723" t="s">
        <v>30905</v>
      </c>
      <c r="B3723" t="s">
        <v>30906</v>
      </c>
      <c r="C3723">
        <v>2013</v>
      </c>
      <c r="D3723" s="1">
        <v>41792</v>
      </c>
      <c r="E3723" t="s">
        <v>16512</v>
      </c>
      <c r="F3723" t="s">
        <v>44031</v>
      </c>
      <c r="G3723" t="s">
        <v>44032</v>
      </c>
      <c r="H3723">
        <v>106</v>
      </c>
      <c r="I3723" t="s">
        <v>25</v>
      </c>
      <c r="J3723" t="s">
        <v>26</v>
      </c>
      <c r="M3723" t="s">
        <v>25725</v>
      </c>
      <c r="N3723" t="s">
        <v>25725</v>
      </c>
      <c r="O3723" t="s">
        <v>507</v>
      </c>
      <c r="P3723" t="e">
        <v>#VALUE!</v>
      </c>
      <c r="Q3723" t="e">
        <v>#VALUE!</v>
      </c>
      <c r="R3723" t="s">
        <v>30907</v>
      </c>
      <c r="S3723" t="s">
        <v>30908</v>
      </c>
      <c r="T3723">
        <v>6.9</v>
      </c>
      <c r="U3723">
        <v>74976</v>
      </c>
      <c r="V3723" s="12">
        <f>W3723*1.11098185502045</f>
        <v>9998836.6951840501</v>
      </c>
      <c r="W3723" s="3">
        <v>9000000</v>
      </c>
      <c r="X3723" s="13">
        <f>Y3723*1.11098185502045</f>
        <v>6958823.715835942</v>
      </c>
      <c r="Y3723" s="3">
        <v>6263670</v>
      </c>
      <c r="Z3723" s="13">
        <f>AA3723*1.11098185502045</f>
        <v>15139926.337946428</v>
      </c>
      <c r="AA3723" s="3">
        <v>13627519</v>
      </c>
      <c r="AB3723">
        <v>396</v>
      </c>
    </row>
    <row r="3724" spans="1:28" hidden="1" x14ac:dyDescent="0.2">
      <c r="A3724" t="s">
        <v>33024</v>
      </c>
      <c r="B3724" t="s">
        <v>33025</v>
      </c>
      <c r="C3724">
        <v>2012</v>
      </c>
      <c r="D3724" s="1">
        <v>41952</v>
      </c>
      <c r="E3724" t="s">
        <v>1045</v>
      </c>
      <c r="F3724" t="s">
        <v>44032</v>
      </c>
      <c r="G3724" t="s">
        <v>44036</v>
      </c>
      <c r="H3724">
        <v>86</v>
      </c>
      <c r="I3724" t="s">
        <v>25</v>
      </c>
      <c r="J3724" t="s">
        <v>26</v>
      </c>
      <c r="K3724" t="s">
        <v>27</v>
      </c>
      <c r="M3724" t="s">
        <v>8904</v>
      </c>
      <c r="N3724" t="s">
        <v>33026</v>
      </c>
      <c r="O3724" t="s">
        <v>33027</v>
      </c>
      <c r="P3724" t="s">
        <v>22777</v>
      </c>
      <c r="Q3724" t="s">
        <v>33028</v>
      </c>
      <c r="R3724" t="s">
        <v>33029</v>
      </c>
      <c r="S3724" t="s">
        <v>33030</v>
      </c>
      <c r="T3724">
        <v>7.5</v>
      </c>
      <c r="U3724">
        <v>71244</v>
      </c>
      <c r="W3724"/>
      <c r="X3724"/>
      <c r="Y3724">
        <v>4069826</v>
      </c>
      <c r="Z3724"/>
      <c r="AA3724">
        <v>9013161</v>
      </c>
      <c r="AB3724">
        <v>192</v>
      </c>
    </row>
    <row r="3725" spans="1:28" x14ac:dyDescent="0.2">
      <c r="A3725" t="s">
        <v>7675</v>
      </c>
      <c r="B3725" t="s">
        <v>7676</v>
      </c>
      <c r="C3725">
        <v>2003</v>
      </c>
      <c r="D3725" t="s">
        <v>3780</v>
      </c>
      <c r="E3725" t="s">
        <v>1045</v>
      </c>
      <c r="F3725" t="s">
        <v>44053</v>
      </c>
      <c r="G3725" t="s">
        <v>44036</v>
      </c>
      <c r="H3725">
        <v>81</v>
      </c>
      <c r="I3725" t="s">
        <v>25</v>
      </c>
      <c r="J3725" t="s">
        <v>26</v>
      </c>
      <c r="M3725" t="s">
        <v>1776</v>
      </c>
      <c r="N3725" t="s">
        <v>7677</v>
      </c>
      <c r="O3725" t="s">
        <v>7678</v>
      </c>
      <c r="P3725" t="s">
        <v>7679</v>
      </c>
      <c r="Q3725" t="s">
        <v>7680</v>
      </c>
      <c r="R3725" t="s">
        <v>7681</v>
      </c>
      <c r="S3725" t="s">
        <v>7682</v>
      </c>
      <c r="T3725">
        <v>2.1</v>
      </c>
      <c r="U3725">
        <v>24677</v>
      </c>
      <c r="V3725" s="12">
        <f>W3725*1.40658152173913</f>
        <v>16878978.260869559</v>
      </c>
      <c r="W3725" s="3">
        <v>12000000</v>
      </c>
      <c r="X3725" s="13">
        <f>Y3725*1.40658152173913</f>
        <v>6932875.7506141281</v>
      </c>
      <c r="Y3725" s="3">
        <v>4928883</v>
      </c>
      <c r="Z3725" s="13">
        <f>AA3725*1.40658152173913</f>
        <v>6932875.7506141281</v>
      </c>
      <c r="AA3725" s="3">
        <v>4928883</v>
      </c>
      <c r="AB3725">
        <v>310</v>
      </c>
    </row>
    <row r="3726" spans="1:28" x14ac:dyDescent="0.2">
      <c r="A3726" t="s">
        <v>41086</v>
      </c>
      <c r="B3726" t="s">
        <v>41087</v>
      </c>
      <c r="C3726">
        <v>2018</v>
      </c>
      <c r="D3726" s="1">
        <v>43473</v>
      </c>
      <c r="E3726" t="s">
        <v>16512</v>
      </c>
      <c r="F3726" t="s">
        <v>44044</v>
      </c>
      <c r="G3726" t="s">
        <v>44032</v>
      </c>
      <c r="H3726">
        <v>94</v>
      </c>
      <c r="I3726" t="s">
        <v>495</v>
      </c>
      <c r="J3726" t="s">
        <v>26</v>
      </c>
      <c r="K3726" t="s">
        <v>27</v>
      </c>
      <c r="M3726" t="s">
        <v>41088</v>
      </c>
      <c r="N3726" t="s">
        <v>41088</v>
      </c>
      <c r="O3726" t="s">
        <v>41089</v>
      </c>
      <c r="P3726" t="s">
        <v>3800</v>
      </c>
      <c r="Q3726" t="s">
        <v>41090</v>
      </c>
      <c r="R3726" t="s">
        <v>41091</v>
      </c>
      <c r="S3726" t="s">
        <v>41092</v>
      </c>
      <c r="T3726">
        <v>6.1</v>
      </c>
      <c r="U3726">
        <v>42145</v>
      </c>
      <c r="V3726" s="12">
        <f>W3726*1.03068014830331</f>
        <v>15460202.224549649</v>
      </c>
      <c r="W3726" s="3">
        <v>15000000</v>
      </c>
      <c r="X3726" s="13">
        <f>Y3726*1.03068014830331</f>
        <v>6913953.944800403</v>
      </c>
      <c r="Y3726" s="3">
        <v>6708147</v>
      </c>
      <c r="Z3726" s="13">
        <f>AA3726*1.03068014830331</f>
        <v>13722043.639528129</v>
      </c>
      <c r="AA3726" s="3">
        <v>13313581</v>
      </c>
      <c r="AB3726">
        <v>331</v>
      </c>
    </row>
    <row r="3727" spans="1:28" hidden="1" x14ac:dyDescent="0.2">
      <c r="A3727" t="s">
        <v>33047</v>
      </c>
      <c r="B3727" t="s">
        <v>33048</v>
      </c>
      <c r="C3727">
        <v>2013</v>
      </c>
      <c r="D3727" t="s">
        <v>27639</v>
      </c>
      <c r="E3727" t="s">
        <v>16512</v>
      </c>
      <c r="F3727" t="s">
        <v>44032</v>
      </c>
      <c r="G3727" t="s">
        <v>44033</v>
      </c>
      <c r="H3727">
        <v>122</v>
      </c>
      <c r="I3727" t="s">
        <v>3660</v>
      </c>
      <c r="J3727" t="s">
        <v>3179</v>
      </c>
      <c r="K3727" t="s">
        <v>26</v>
      </c>
      <c r="L3727" t="s">
        <v>7001</v>
      </c>
      <c r="M3727" t="s">
        <v>4577</v>
      </c>
      <c r="N3727" t="s">
        <v>33049</v>
      </c>
      <c r="O3727" t="s">
        <v>33050</v>
      </c>
      <c r="P3727" t="s">
        <v>33051</v>
      </c>
      <c r="Q3727" t="s">
        <v>33052</v>
      </c>
      <c r="R3727" t="s">
        <v>33053</v>
      </c>
      <c r="S3727" t="s">
        <v>33054</v>
      </c>
      <c r="T3727">
        <v>6.7</v>
      </c>
      <c r="U3727">
        <v>10472</v>
      </c>
      <c r="W3727"/>
      <c r="X3727"/>
      <c r="Y3727"/>
      <c r="Z3727"/>
      <c r="AA3727">
        <v>19775853</v>
      </c>
      <c r="AB3727">
        <v>78</v>
      </c>
    </row>
    <row r="3728" spans="1:28" x14ac:dyDescent="0.2">
      <c r="A3728" t="s">
        <v>13839</v>
      </c>
      <c r="B3728" t="s">
        <v>13840</v>
      </c>
      <c r="C3728">
        <v>2007</v>
      </c>
      <c r="D3728" t="s">
        <v>12976</v>
      </c>
      <c r="E3728" t="s">
        <v>44037</v>
      </c>
      <c r="F3728" t="s">
        <v>44047</v>
      </c>
      <c r="G3728" t="s">
        <v>44031</v>
      </c>
      <c r="H3728">
        <v>86</v>
      </c>
      <c r="I3728" t="s">
        <v>25</v>
      </c>
      <c r="J3728" t="s">
        <v>26</v>
      </c>
      <c r="M3728" t="s">
        <v>13841</v>
      </c>
      <c r="N3728" t="s">
        <v>13841</v>
      </c>
      <c r="O3728" t="s">
        <v>13842</v>
      </c>
      <c r="P3728" t="s">
        <v>13843</v>
      </c>
      <c r="Q3728" t="s">
        <v>13844</v>
      </c>
      <c r="R3728" t="s">
        <v>13845</v>
      </c>
      <c r="S3728" t="s">
        <v>13846</v>
      </c>
      <c r="T3728">
        <v>6.7</v>
      </c>
      <c r="U3728">
        <v>13213</v>
      </c>
      <c r="V3728" s="12">
        <f>W3728*1.24823238899982</f>
        <v>936174.29174986493</v>
      </c>
      <c r="W3728" s="3">
        <v>750000</v>
      </c>
      <c r="X3728" s="13">
        <f>Y3728*1.24823238899982</f>
        <v>6890702.1367981583</v>
      </c>
      <c r="Y3728" s="3">
        <v>5520368</v>
      </c>
      <c r="Z3728" s="13">
        <f>AA3728*144548551.06</f>
        <v>797961195717990.12</v>
      </c>
      <c r="AA3728" s="3">
        <v>5520368</v>
      </c>
      <c r="AB3728">
        <v>77</v>
      </c>
    </row>
    <row r="3729" spans="1:28" hidden="1" x14ac:dyDescent="0.2">
      <c r="A3729" t="s">
        <v>33062</v>
      </c>
      <c r="B3729" t="s">
        <v>33063</v>
      </c>
      <c r="C3729">
        <v>2013</v>
      </c>
      <c r="D3729" s="1">
        <v>41615</v>
      </c>
      <c r="E3729" t="s">
        <v>44035</v>
      </c>
      <c r="F3729" t="s">
        <v>44032</v>
      </c>
      <c r="G3729" t="s">
        <v>44050</v>
      </c>
      <c r="H3729">
        <v>186</v>
      </c>
      <c r="I3729" t="s">
        <v>943</v>
      </c>
      <c r="J3729" t="s">
        <v>944</v>
      </c>
      <c r="M3729" t="s">
        <v>11130</v>
      </c>
      <c r="N3729" t="s">
        <v>33064</v>
      </c>
      <c r="O3729" t="s">
        <v>33065</v>
      </c>
      <c r="P3729" t="s">
        <v>5464</v>
      </c>
      <c r="Q3729" t="s">
        <v>33066</v>
      </c>
      <c r="R3729" t="s">
        <v>33067</v>
      </c>
      <c r="S3729" t="s">
        <v>33068</v>
      </c>
      <c r="T3729">
        <v>8.1999999999999993</v>
      </c>
      <c r="U3729">
        <v>59569</v>
      </c>
      <c r="W3729"/>
      <c r="X3729"/>
      <c r="Y3729">
        <v>1636731</v>
      </c>
      <c r="Z3729"/>
      <c r="AA3729">
        <v>2325917</v>
      </c>
      <c r="AB3729">
        <v>198</v>
      </c>
    </row>
    <row r="3730" spans="1:28" x14ac:dyDescent="0.2">
      <c r="A3730" t="s">
        <v>26076</v>
      </c>
      <c r="B3730" t="s">
        <v>26077</v>
      </c>
      <c r="C3730">
        <v>2010</v>
      </c>
      <c r="D3730" s="1">
        <v>40798</v>
      </c>
      <c r="E3730" t="s">
        <v>1045</v>
      </c>
      <c r="F3730" t="s">
        <v>44032</v>
      </c>
      <c r="G3730" t="s">
        <v>44036</v>
      </c>
      <c r="H3730">
        <v>105</v>
      </c>
      <c r="I3730" t="s">
        <v>25</v>
      </c>
      <c r="J3730" t="s">
        <v>26</v>
      </c>
      <c r="K3730" t="s">
        <v>27</v>
      </c>
      <c r="M3730" t="s">
        <v>6712</v>
      </c>
      <c r="N3730" t="s">
        <v>6712</v>
      </c>
      <c r="O3730" t="s">
        <v>26078</v>
      </c>
      <c r="P3730" t="s">
        <v>242</v>
      </c>
      <c r="Q3730" t="s">
        <v>26079</v>
      </c>
      <c r="R3730" t="s">
        <v>26080</v>
      </c>
      <c r="S3730" t="s">
        <v>26081</v>
      </c>
      <c r="T3730">
        <v>7.2</v>
      </c>
      <c r="U3730">
        <v>86766</v>
      </c>
      <c r="V3730" s="12">
        <f>W3730*1.18690152988223</f>
        <v>3798084.8956231363</v>
      </c>
      <c r="W3730" s="3">
        <v>3200000</v>
      </c>
      <c r="X3730" s="13">
        <f>Y3730*1.18690152988223</f>
        <v>6873220.947985827</v>
      </c>
      <c r="Y3730" s="3">
        <v>5790894</v>
      </c>
      <c r="Z3730" s="13">
        <f>AA3730*1.18690152988223</f>
        <v>16986579.812117044</v>
      </c>
      <c r="AA3730" s="3">
        <v>14311701</v>
      </c>
      <c r="AB3730">
        <v>161</v>
      </c>
    </row>
    <row r="3731" spans="1:28" x14ac:dyDescent="0.2">
      <c r="A3731" t="s">
        <v>4938</v>
      </c>
      <c r="B3731" t="s">
        <v>4939</v>
      </c>
      <c r="C3731">
        <v>2002</v>
      </c>
      <c r="D3731" s="1">
        <v>37356</v>
      </c>
      <c r="E3731" t="s">
        <v>1045</v>
      </c>
      <c r="F3731" t="s">
        <v>44032</v>
      </c>
      <c r="H3731">
        <v>98</v>
      </c>
      <c r="I3731" t="s">
        <v>25</v>
      </c>
      <c r="J3731" t="s">
        <v>26</v>
      </c>
      <c r="M3731" t="s">
        <v>4940</v>
      </c>
      <c r="N3731" t="s">
        <v>4940</v>
      </c>
      <c r="O3731" t="s">
        <v>4941</v>
      </c>
      <c r="P3731" t="s">
        <v>4942</v>
      </c>
      <c r="Q3731" t="s">
        <v>4943</v>
      </c>
      <c r="R3731" t="s">
        <v>4944</v>
      </c>
      <c r="S3731" t="s">
        <v>4945</v>
      </c>
      <c r="T3731">
        <v>6.9</v>
      </c>
      <c r="U3731">
        <v>31680</v>
      </c>
      <c r="V3731" s="12">
        <f>W3731*1.43863813229572</f>
        <v>12947743.190661481</v>
      </c>
      <c r="W3731" s="3">
        <v>9000000</v>
      </c>
      <c r="X3731" s="13">
        <f>Y3731*1.43863813229572</f>
        <v>6873043.3247081721</v>
      </c>
      <c r="Y3731" s="3">
        <v>4777465</v>
      </c>
      <c r="Z3731" s="13">
        <f>AA3731*1.43863813229572</f>
        <v>9954222.0877042823</v>
      </c>
      <c r="AA3731" s="3">
        <v>6919198</v>
      </c>
      <c r="AB3731">
        <v>234</v>
      </c>
    </row>
    <row r="3732" spans="1:28" hidden="1" x14ac:dyDescent="0.2">
      <c r="A3732" t="s">
        <v>33082</v>
      </c>
      <c r="B3732" t="s">
        <v>33083</v>
      </c>
      <c r="C3732">
        <v>2013</v>
      </c>
      <c r="D3732" s="1">
        <v>41434</v>
      </c>
      <c r="E3732" t="s">
        <v>176</v>
      </c>
      <c r="F3732" t="s">
        <v>44033</v>
      </c>
      <c r="G3732" t="s">
        <v>44042</v>
      </c>
      <c r="H3732">
        <v>135</v>
      </c>
      <c r="I3732" t="s">
        <v>943</v>
      </c>
      <c r="J3732" t="s">
        <v>33084</v>
      </c>
      <c r="M3732" t="s">
        <v>33085</v>
      </c>
      <c r="N3732" t="s">
        <v>33086</v>
      </c>
      <c r="O3732" t="s">
        <v>33087</v>
      </c>
      <c r="P3732" t="s">
        <v>33088</v>
      </c>
      <c r="Q3732" t="s">
        <v>33089</v>
      </c>
      <c r="R3732" t="s">
        <v>33090</v>
      </c>
      <c r="S3732" t="s">
        <v>33091</v>
      </c>
      <c r="T3732">
        <v>8.3000000000000007</v>
      </c>
      <c r="U3732">
        <v>11317</v>
      </c>
      <c r="W3732" t="s">
        <v>33092</v>
      </c>
      <c r="X3732"/>
      <c r="Y3732"/>
      <c r="Z3732"/>
      <c r="AA3732"/>
      <c r="AB3732">
        <v>120</v>
      </c>
    </row>
    <row r="3733" spans="1:28" x14ac:dyDescent="0.2">
      <c r="A3733" t="s">
        <v>9082</v>
      </c>
      <c r="B3733" t="s">
        <v>9083</v>
      </c>
      <c r="C3733">
        <v>2005</v>
      </c>
      <c r="D3733" t="s">
        <v>6236</v>
      </c>
      <c r="E3733" t="s">
        <v>16512</v>
      </c>
      <c r="F3733" t="s">
        <v>44046</v>
      </c>
      <c r="G3733" t="s">
        <v>44033</v>
      </c>
      <c r="H3733">
        <v>99</v>
      </c>
      <c r="I3733" t="s">
        <v>9084</v>
      </c>
      <c r="J3733" t="s">
        <v>26</v>
      </c>
      <c r="M3733" t="s">
        <v>6595</v>
      </c>
      <c r="N3733" t="s">
        <v>9085</v>
      </c>
      <c r="O3733" t="s">
        <v>9086</v>
      </c>
      <c r="P3733" t="s">
        <v>9087</v>
      </c>
      <c r="Q3733" t="s">
        <v>9088</v>
      </c>
      <c r="R3733" t="s">
        <v>9089</v>
      </c>
      <c r="S3733" t="s">
        <v>9090</v>
      </c>
      <c r="T3733">
        <v>2.4</v>
      </c>
      <c r="U3733">
        <v>41383</v>
      </c>
      <c r="V3733" s="12">
        <f>W3733*1.32519713261649</f>
        <v>26503942.652329799</v>
      </c>
      <c r="W3733" s="3">
        <v>20000000</v>
      </c>
      <c r="X3733" s="13">
        <f>Y3733*1.32519713261649</f>
        <v>6862624.7898566434</v>
      </c>
      <c r="Y3733" s="3">
        <v>5178569</v>
      </c>
      <c r="Z3733" s="13">
        <f>AA3733*1.32519713261649</f>
        <v>16821581.956451643</v>
      </c>
      <c r="AA3733" s="3">
        <v>12693645</v>
      </c>
      <c r="AB3733">
        <v>533</v>
      </c>
    </row>
    <row r="3734" spans="1:28" x14ac:dyDescent="0.2">
      <c r="A3734" t="s">
        <v>7275</v>
      </c>
      <c r="B3734" t="s">
        <v>7276</v>
      </c>
      <c r="C3734">
        <v>2004</v>
      </c>
      <c r="D3734" s="1">
        <v>38146</v>
      </c>
      <c r="E3734" t="s">
        <v>1045</v>
      </c>
      <c r="F3734" t="s">
        <v>44046</v>
      </c>
      <c r="G3734" t="s">
        <v>44045</v>
      </c>
      <c r="H3734">
        <v>104</v>
      </c>
      <c r="I3734" t="s">
        <v>2371</v>
      </c>
      <c r="J3734" t="s">
        <v>26</v>
      </c>
      <c r="M3734" t="s">
        <v>3284</v>
      </c>
      <c r="N3734" t="s">
        <v>3285</v>
      </c>
      <c r="O3734" t="s">
        <v>7277</v>
      </c>
      <c r="P3734" t="s">
        <v>7278</v>
      </c>
      <c r="Q3734" t="s">
        <v>7279</v>
      </c>
      <c r="R3734" t="s">
        <v>7280</v>
      </c>
      <c r="S3734" t="s">
        <v>7281</v>
      </c>
      <c r="T3734">
        <v>5.7</v>
      </c>
      <c r="U3734">
        <v>27935</v>
      </c>
      <c r="V3734" s="12">
        <f>W3734*1.37009528851244</f>
        <v>11782819.481206983</v>
      </c>
      <c r="W3734" s="3">
        <v>8600000</v>
      </c>
      <c r="X3734" s="13">
        <f>Y3734*1.37009528851244</f>
        <v>6852816.5653149793</v>
      </c>
      <c r="Y3734" s="3">
        <v>5001708</v>
      </c>
      <c r="Z3734" s="13">
        <f>AA3734*1.37009528851244</f>
        <v>10365876.524494438</v>
      </c>
      <c r="AA3734" s="3">
        <v>7565807</v>
      </c>
      <c r="AB3734">
        <v>195</v>
      </c>
    </row>
    <row r="3735" spans="1:28" x14ac:dyDescent="0.2">
      <c r="A3735" t="s">
        <v>19893</v>
      </c>
      <c r="B3735" t="s">
        <v>19894</v>
      </c>
      <c r="C3735">
        <v>2008</v>
      </c>
      <c r="D3735" t="s">
        <v>11969</v>
      </c>
      <c r="E3735" t="s">
        <v>16512</v>
      </c>
      <c r="F3735" t="s">
        <v>44044</v>
      </c>
      <c r="G3735" t="s">
        <v>44042</v>
      </c>
      <c r="H3735">
        <v>114</v>
      </c>
      <c r="I3735" t="s">
        <v>86</v>
      </c>
      <c r="J3735" t="s">
        <v>26</v>
      </c>
      <c r="K3735" t="s">
        <v>75</v>
      </c>
      <c r="M3735" t="s">
        <v>1895</v>
      </c>
      <c r="N3735" t="s">
        <v>1895</v>
      </c>
      <c r="O3735" t="s">
        <v>19895</v>
      </c>
      <c r="P3735" t="s">
        <v>2296</v>
      </c>
      <c r="Q3735" t="s">
        <v>19896</v>
      </c>
      <c r="R3735" t="s">
        <v>19897</v>
      </c>
      <c r="S3735" t="s">
        <v>19898</v>
      </c>
      <c r="T3735">
        <v>7.3</v>
      </c>
      <c r="U3735">
        <v>231863</v>
      </c>
      <c r="V3735" s="12">
        <f>W3735*1.20207800169993</f>
        <v>21637404.030598741</v>
      </c>
      <c r="W3735" s="3">
        <v>18000000</v>
      </c>
      <c r="X3735" s="13">
        <f>Y3735*1.20207800169993</f>
        <v>6852597.1105186651</v>
      </c>
      <c r="Y3735" s="3">
        <v>5700626</v>
      </c>
      <c r="Z3735" s="13">
        <f>AA3735*1.20207800169993</f>
        <v>30942525.157071665</v>
      </c>
      <c r="AA3735" s="3">
        <v>25740863</v>
      </c>
      <c r="AB3735">
        <v>235</v>
      </c>
    </row>
    <row r="3736" spans="1:28" x14ac:dyDescent="0.2">
      <c r="A3736" t="s">
        <v>3045</v>
      </c>
      <c r="B3736" t="s">
        <v>3046</v>
      </c>
      <c r="C3736">
        <v>2000</v>
      </c>
      <c r="D3736" s="1">
        <v>37320</v>
      </c>
      <c r="E3736" t="s">
        <v>1045</v>
      </c>
      <c r="F3736" t="s">
        <v>44032</v>
      </c>
      <c r="G3736" t="s">
        <v>44036</v>
      </c>
      <c r="H3736">
        <v>118</v>
      </c>
      <c r="I3736" t="s">
        <v>2647</v>
      </c>
      <c r="J3736" t="s">
        <v>496</v>
      </c>
      <c r="K3736" t="s">
        <v>64</v>
      </c>
      <c r="L3736" t="s">
        <v>26</v>
      </c>
      <c r="M3736" t="s">
        <v>3047</v>
      </c>
      <c r="N3736" t="s">
        <v>3047</v>
      </c>
      <c r="O3736" t="s">
        <v>3048</v>
      </c>
      <c r="P3736" t="s">
        <v>3049</v>
      </c>
      <c r="Q3736" t="s">
        <v>3049</v>
      </c>
      <c r="R3736" t="s">
        <v>3050</v>
      </c>
      <c r="S3736" t="s">
        <v>3051</v>
      </c>
      <c r="T3736">
        <v>7</v>
      </c>
      <c r="U3736">
        <v>12650</v>
      </c>
      <c r="V3736" s="12">
        <f>W3736*1.5029674796748</f>
        <v>1502967.4796748001</v>
      </c>
      <c r="W3736" s="3">
        <v>1000000</v>
      </c>
      <c r="X3736" s="13">
        <f>Y3736*1.5029674796748</f>
        <v>6830615.9621544862</v>
      </c>
      <c r="Y3736" s="3">
        <v>4544753</v>
      </c>
      <c r="Z3736" s="13">
        <f>AA3736*1.5029674796748</f>
        <v>24574834.892195176</v>
      </c>
      <c r="AA3736" s="3">
        <v>16350876</v>
      </c>
      <c r="AB3736">
        <v>88</v>
      </c>
    </row>
    <row r="3737" spans="1:28" x14ac:dyDescent="0.2">
      <c r="A3737" t="s">
        <v>11481</v>
      </c>
      <c r="B3737" t="s">
        <v>11482</v>
      </c>
      <c r="C3737">
        <v>2005</v>
      </c>
      <c r="D3737" t="s">
        <v>9109</v>
      </c>
      <c r="E3737" t="s">
        <v>44035</v>
      </c>
      <c r="F3737" t="s">
        <v>44032</v>
      </c>
      <c r="G3737" t="s">
        <v>44050</v>
      </c>
      <c r="H3737">
        <v>127</v>
      </c>
      <c r="I3737" t="s">
        <v>11483</v>
      </c>
      <c r="J3737" t="s">
        <v>26</v>
      </c>
      <c r="M3737" t="s">
        <v>474</v>
      </c>
      <c r="N3737" t="s">
        <v>474</v>
      </c>
      <c r="O3737" t="s">
        <v>11484</v>
      </c>
      <c r="P3737" t="s">
        <v>2108</v>
      </c>
      <c r="Q3737" t="s">
        <v>11485</v>
      </c>
      <c r="R3737" t="s">
        <v>11486</v>
      </c>
      <c r="S3737" t="s">
        <v>11487</v>
      </c>
      <c r="T3737">
        <v>7.8</v>
      </c>
      <c r="U3737">
        <v>51228</v>
      </c>
      <c r="V3737" s="12">
        <f>W3737*1.32519713261649</f>
        <v>33129928.315412249</v>
      </c>
      <c r="W3737" s="3">
        <v>25000000</v>
      </c>
      <c r="X3737" s="13">
        <f>Y3737*1.32519713261649</f>
        <v>6795775.2205018047</v>
      </c>
      <c r="Y3737" s="3">
        <v>5128124</v>
      </c>
      <c r="Z3737" s="13">
        <f>AA3737*1.32519713261649</f>
        <v>24248046.321505424</v>
      </c>
      <c r="AA3737" s="3">
        <v>18297690</v>
      </c>
      <c r="AB3737">
        <v>263</v>
      </c>
    </row>
    <row r="3738" spans="1:28" x14ac:dyDescent="0.2">
      <c r="A3738" t="s">
        <v>19125</v>
      </c>
      <c r="B3738" t="s">
        <v>19126</v>
      </c>
      <c r="C3738">
        <v>2012</v>
      </c>
      <c r="D3738" s="1">
        <v>41368</v>
      </c>
      <c r="E3738" t="s">
        <v>44035</v>
      </c>
      <c r="F3738" t="s">
        <v>44032</v>
      </c>
      <c r="G3738" t="s">
        <v>44036</v>
      </c>
      <c r="H3738">
        <v>98</v>
      </c>
      <c r="I3738" t="s">
        <v>229</v>
      </c>
      <c r="J3738" t="s">
        <v>26</v>
      </c>
      <c r="M3738" t="s">
        <v>19127</v>
      </c>
      <c r="N3738" t="s">
        <v>19128</v>
      </c>
      <c r="O3738" t="s">
        <v>19129</v>
      </c>
      <c r="P3738" t="s">
        <v>2108</v>
      </c>
      <c r="Q3738" t="s">
        <v>19130</v>
      </c>
      <c r="R3738" t="s">
        <v>140</v>
      </c>
      <c r="S3738" t="s">
        <v>141</v>
      </c>
      <c r="T3738">
        <v>6.8</v>
      </c>
      <c r="U3738">
        <v>71041</v>
      </c>
      <c r="V3738" s="12">
        <f>W3738*1.12725506764114</f>
        <v>17697904.561965898</v>
      </c>
      <c r="W3738" s="3">
        <v>15700000</v>
      </c>
      <c r="X3738" s="13">
        <f>Y3738*1.12725506764114</f>
        <v>6773311.5980687616</v>
      </c>
      <c r="Y3738" s="3">
        <v>6008677</v>
      </c>
      <c r="Z3738" s="13">
        <f>AA3738*1.12725506764114</f>
        <v>30480603.907589033</v>
      </c>
      <c r="AA3738" s="3">
        <v>27039669</v>
      </c>
      <c r="AB3738">
        <v>236</v>
      </c>
    </row>
    <row r="3739" spans="1:28" x14ac:dyDescent="0.2">
      <c r="A3739" t="s">
        <v>27297</v>
      </c>
      <c r="B3739" t="s">
        <v>27298</v>
      </c>
      <c r="C3739">
        <v>2012</v>
      </c>
      <c r="D3739" t="s">
        <v>27299</v>
      </c>
      <c r="E3739" t="s">
        <v>44035</v>
      </c>
      <c r="F3739" t="s">
        <v>44032</v>
      </c>
      <c r="G3739" t="s">
        <v>44050</v>
      </c>
      <c r="H3739">
        <v>116</v>
      </c>
      <c r="I3739" t="s">
        <v>25</v>
      </c>
      <c r="J3739" t="s">
        <v>26</v>
      </c>
      <c r="M3739" t="s">
        <v>27300</v>
      </c>
      <c r="N3739" t="s">
        <v>27301</v>
      </c>
      <c r="O3739" t="s">
        <v>27302</v>
      </c>
      <c r="P3739" t="s">
        <v>2296</v>
      </c>
      <c r="Q3739" t="s">
        <v>27303</v>
      </c>
      <c r="R3739" t="s">
        <v>27304</v>
      </c>
      <c r="S3739" t="s">
        <v>27305</v>
      </c>
      <c r="T3739">
        <v>7.2</v>
      </c>
      <c r="U3739">
        <v>30358</v>
      </c>
      <c r="V3739" s="12">
        <f>W3739*1.12725506764114</f>
        <v>22545101.352822799</v>
      </c>
      <c r="W3739" s="3">
        <v>20000000</v>
      </c>
      <c r="X3739" s="13">
        <f>Y3739*1.12725506764114</f>
        <v>6766637.1208132589</v>
      </c>
      <c r="Y3739" s="3">
        <v>6002756</v>
      </c>
      <c r="Z3739" s="13">
        <f>AA3739*1.12725506764114</f>
        <v>8952790.5087937787</v>
      </c>
      <c r="AA3739" s="3">
        <v>7942116</v>
      </c>
      <c r="AB3739">
        <v>89</v>
      </c>
    </row>
    <row r="3740" spans="1:28" x14ac:dyDescent="0.2">
      <c r="A3740" t="s">
        <v>29788</v>
      </c>
      <c r="B3740" t="s">
        <v>29789</v>
      </c>
      <c r="C3740">
        <v>2012</v>
      </c>
      <c r="D3740" t="s">
        <v>11065</v>
      </c>
      <c r="E3740" t="s">
        <v>44035</v>
      </c>
      <c r="F3740" t="s">
        <v>44038</v>
      </c>
      <c r="G3740" t="s">
        <v>44032</v>
      </c>
      <c r="H3740">
        <v>95</v>
      </c>
      <c r="I3740" t="s">
        <v>25</v>
      </c>
      <c r="J3740" t="s">
        <v>26</v>
      </c>
      <c r="M3740" t="s">
        <v>29790</v>
      </c>
      <c r="N3740" t="s">
        <v>29791</v>
      </c>
      <c r="O3740" t="s">
        <v>29792</v>
      </c>
      <c r="P3740" t="s">
        <v>11626</v>
      </c>
      <c r="Q3740" t="s">
        <v>29793</v>
      </c>
      <c r="R3740" t="s">
        <v>29794</v>
      </c>
      <c r="S3740" t="s">
        <v>29795</v>
      </c>
      <c r="T3740">
        <v>7.2</v>
      </c>
      <c r="U3740">
        <v>40908</v>
      </c>
      <c r="V3740" s="12">
        <f>W3740*1.12725506764114</f>
        <v>1127255.06764114</v>
      </c>
      <c r="W3740" s="3">
        <v>1000000</v>
      </c>
      <c r="X3740" s="13">
        <f>Y3740*1.12725506764114</f>
        <v>6766293.3080176283</v>
      </c>
      <c r="Y3740" s="3">
        <v>6002451</v>
      </c>
      <c r="Z3740" s="13">
        <f>AA3740*1.12725506764114</f>
        <v>12012204.725319471</v>
      </c>
      <c r="AA3740" s="3">
        <v>10656155</v>
      </c>
      <c r="AB3740">
        <v>144</v>
      </c>
    </row>
    <row r="3741" spans="1:28" x14ac:dyDescent="0.2">
      <c r="A3741" t="s">
        <v>19886</v>
      </c>
      <c r="B3741" t="s">
        <v>19887</v>
      </c>
      <c r="C3741">
        <v>2010</v>
      </c>
      <c r="D3741" s="1">
        <v>40221</v>
      </c>
      <c r="E3741" t="s">
        <v>16512</v>
      </c>
      <c r="F3741" t="s">
        <v>44034</v>
      </c>
      <c r="G3741" t="s">
        <v>44039</v>
      </c>
      <c r="H3741">
        <v>100</v>
      </c>
      <c r="I3741" t="s">
        <v>16365</v>
      </c>
      <c r="J3741" t="s">
        <v>26</v>
      </c>
      <c r="M3741" t="s">
        <v>19888</v>
      </c>
      <c r="N3741" t="s">
        <v>19888</v>
      </c>
      <c r="O3741" t="s">
        <v>19889</v>
      </c>
      <c r="P3741" t="s">
        <v>10197</v>
      </c>
      <c r="Q3741" t="s">
        <v>19890</v>
      </c>
      <c r="R3741" t="s">
        <v>19891</v>
      </c>
      <c r="S3741" t="s">
        <v>19892</v>
      </c>
      <c r="T3741">
        <v>6.3</v>
      </c>
      <c r="U3741">
        <v>25083</v>
      </c>
      <c r="V3741" s="12">
        <f>W3741*1.18690152988223</f>
        <v>49849864.255053662</v>
      </c>
      <c r="W3741" s="3">
        <v>42000000</v>
      </c>
      <c r="X3741" s="13">
        <f>Y3741*1.18690152988223</f>
        <v>6725387.6148328753</v>
      </c>
      <c r="Y3741" s="3">
        <v>5666340</v>
      </c>
      <c r="Z3741" s="13">
        <f>AA3741*1.18690152988223</f>
        <v>13178682.801546369</v>
      </c>
      <c r="AA3741" s="3">
        <v>11103434</v>
      </c>
      <c r="AB3741">
        <v>111</v>
      </c>
    </row>
    <row r="3742" spans="1:28" hidden="1" x14ac:dyDescent="0.2">
      <c r="A3742" t="s">
        <v>33154</v>
      </c>
      <c r="B3742" t="s">
        <v>33155</v>
      </c>
      <c r="C3742">
        <v>2018</v>
      </c>
      <c r="D3742" t="s">
        <v>33156</v>
      </c>
      <c r="E3742" t="s">
        <v>44035</v>
      </c>
      <c r="F3742" t="s">
        <v>44032</v>
      </c>
      <c r="G3742" t="s">
        <v>44055</v>
      </c>
      <c r="H3742">
        <v>110</v>
      </c>
      <c r="I3742" t="s">
        <v>495</v>
      </c>
      <c r="J3742" t="s">
        <v>26</v>
      </c>
      <c r="M3742" t="s">
        <v>33157</v>
      </c>
      <c r="N3742" t="s">
        <v>33158</v>
      </c>
      <c r="O3742" t="s">
        <v>33159</v>
      </c>
      <c r="P3742" t="s">
        <v>33160</v>
      </c>
      <c r="Q3742" t="s">
        <v>33161</v>
      </c>
      <c r="R3742" t="s">
        <v>33162</v>
      </c>
      <c r="S3742" t="s">
        <v>33163</v>
      </c>
      <c r="T3742">
        <v>6.7</v>
      </c>
      <c r="U3742">
        <v>15499</v>
      </c>
      <c r="W3742"/>
      <c r="X3742"/>
      <c r="Y3742">
        <v>1633208</v>
      </c>
      <c r="Z3742"/>
      <c r="AA3742">
        <v>3915207</v>
      </c>
      <c r="AB3742">
        <v>127</v>
      </c>
    </row>
    <row r="3743" spans="1:28" hidden="1" x14ac:dyDescent="0.2">
      <c r="A3743" t="s">
        <v>33164</v>
      </c>
      <c r="B3743" t="s">
        <v>33165</v>
      </c>
      <c r="C3743">
        <v>2013</v>
      </c>
      <c r="D3743" s="1">
        <v>41827</v>
      </c>
      <c r="E3743" t="s">
        <v>16512</v>
      </c>
      <c r="F3743" t="s">
        <v>44032</v>
      </c>
      <c r="G3743" t="s">
        <v>44042</v>
      </c>
      <c r="H3743">
        <v>99</v>
      </c>
      <c r="I3743" t="s">
        <v>177</v>
      </c>
      <c r="J3743" t="s">
        <v>26</v>
      </c>
      <c r="M3743" t="s">
        <v>6595</v>
      </c>
      <c r="N3743" t="s">
        <v>33166</v>
      </c>
      <c r="O3743" t="s">
        <v>33167</v>
      </c>
      <c r="P3743" t="s">
        <v>16320</v>
      </c>
      <c r="Q3743" t="s">
        <v>33168</v>
      </c>
      <c r="R3743" t="s">
        <v>33169</v>
      </c>
      <c r="S3743" t="s">
        <v>33170</v>
      </c>
      <c r="T3743">
        <v>6</v>
      </c>
      <c r="U3743">
        <v>19868</v>
      </c>
      <c r="W3743"/>
      <c r="X3743"/>
      <c r="Y3743"/>
      <c r="Z3743"/>
      <c r="AA3743"/>
      <c r="AB3743">
        <v>131</v>
      </c>
    </row>
    <row r="3744" spans="1:28" x14ac:dyDescent="0.2">
      <c r="A3744" t="s">
        <v>39515</v>
      </c>
      <c r="B3744" t="s">
        <v>39516</v>
      </c>
      <c r="C3744">
        <v>2016</v>
      </c>
      <c r="D3744" s="1">
        <v>42528</v>
      </c>
      <c r="E3744" t="s">
        <v>16512</v>
      </c>
      <c r="F3744" t="s">
        <v>44032</v>
      </c>
      <c r="G3744" t="s">
        <v>44050</v>
      </c>
      <c r="H3744">
        <v>170</v>
      </c>
      <c r="I3744" t="s">
        <v>943</v>
      </c>
      <c r="J3744" t="s">
        <v>944</v>
      </c>
      <c r="K3744" t="s">
        <v>37442</v>
      </c>
      <c r="M3744" t="s">
        <v>34252</v>
      </c>
      <c r="N3744" t="s">
        <v>34252</v>
      </c>
      <c r="O3744" t="s">
        <v>39517</v>
      </c>
      <c r="P3744" t="s">
        <v>9379</v>
      </c>
      <c r="Q3744" t="s">
        <v>39518</v>
      </c>
      <c r="R3744" t="s">
        <v>39519</v>
      </c>
      <c r="S3744" t="s">
        <v>39520</v>
      </c>
      <c r="T3744">
        <v>7</v>
      </c>
      <c r="U3744">
        <v>36612</v>
      </c>
      <c r="V3744" s="12">
        <f>W3744*1.07834771485832</f>
        <v>14482209.810547238</v>
      </c>
      <c r="W3744" s="3">
        <v>13430000</v>
      </c>
      <c r="X3744" s="13">
        <f>Y3744*1.07834771485832</f>
        <v>6685755.8321215846</v>
      </c>
      <c r="Y3744" s="3">
        <v>6200000</v>
      </c>
      <c r="Z3744" s="13">
        <f>AA3744*1.07834771485832</f>
        <v>99789718.460266054</v>
      </c>
      <c r="AA3744" s="3">
        <v>92539463</v>
      </c>
      <c r="AB3744">
        <v>161</v>
      </c>
    </row>
    <row r="3745" spans="1:28" x14ac:dyDescent="0.2">
      <c r="A3745" t="s">
        <v>1627</v>
      </c>
      <c r="B3745" t="s">
        <v>1628</v>
      </c>
      <c r="C3745">
        <v>2003</v>
      </c>
      <c r="D3745" t="s">
        <v>848</v>
      </c>
      <c r="E3745" t="s">
        <v>44054</v>
      </c>
      <c r="F3745" t="s">
        <v>44042</v>
      </c>
      <c r="H3745">
        <v>119</v>
      </c>
      <c r="I3745" t="s">
        <v>1629</v>
      </c>
      <c r="J3745" t="s">
        <v>26</v>
      </c>
      <c r="M3745" t="s">
        <v>1630</v>
      </c>
      <c r="N3745" t="s">
        <v>1631</v>
      </c>
      <c r="O3745" t="s">
        <v>1632</v>
      </c>
      <c r="P3745" t="s">
        <v>1633</v>
      </c>
      <c r="Q3745" t="s">
        <v>1633</v>
      </c>
      <c r="R3745" t="s">
        <v>1634</v>
      </c>
      <c r="S3745" t="s">
        <v>1635</v>
      </c>
      <c r="T3745">
        <v>5.3</v>
      </c>
      <c r="U3745">
        <v>21552</v>
      </c>
      <c r="V3745" s="12">
        <f>W3745*1.40658152173913</f>
        <v>16878978.260869559</v>
      </c>
      <c r="W3745" s="3">
        <v>12000000</v>
      </c>
      <c r="X3745" s="13">
        <f>Y3745*1.40658152173913</f>
        <v>6682108.9903369546</v>
      </c>
      <c r="Y3745" s="3">
        <v>4750602</v>
      </c>
      <c r="Z3745" s="13">
        <f>AA3745*1.40658152173913</f>
        <v>33373668.603929337</v>
      </c>
      <c r="AA3745" s="3">
        <v>23726793</v>
      </c>
      <c r="AB3745">
        <v>364</v>
      </c>
    </row>
    <row r="3746" spans="1:28" hidden="1" x14ac:dyDescent="0.2">
      <c r="A3746" t="s">
        <v>33188</v>
      </c>
      <c r="B3746" t="s">
        <v>33189</v>
      </c>
      <c r="C3746">
        <v>2013</v>
      </c>
      <c r="D3746" t="s">
        <v>30862</v>
      </c>
      <c r="E3746" t="s">
        <v>176</v>
      </c>
      <c r="H3746">
        <v>96</v>
      </c>
      <c r="I3746" t="s">
        <v>25</v>
      </c>
      <c r="J3746" t="s">
        <v>26</v>
      </c>
      <c r="M3746" t="s">
        <v>33190</v>
      </c>
      <c r="N3746" t="s">
        <v>33190</v>
      </c>
      <c r="O3746" t="s">
        <v>33191</v>
      </c>
      <c r="P3746" t="s">
        <v>32971</v>
      </c>
      <c r="Q3746" t="s">
        <v>33192</v>
      </c>
      <c r="R3746" t="s">
        <v>33193</v>
      </c>
      <c r="S3746" t="s">
        <v>33194</v>
      </c>
      <c r="T3746">
        <v>8</v>
      </c>
      <c r="U3746">
        <v>79731</v>
      </c>
      <c r="W3746"/>
      <c r="X3746"/>
      <c r="Y3746">
        <v>1013100</v>
      </c>
      <c r="Z3746"/>
      <c r="AA3746">
        <v>1645164</v>
      </c>
      <c r="AB3746">
        <v>169</v>
      </c>
    </row>
    <row r="3747" spans="1:28" hidden="1" x14ac:dyDescent="0.2">
      <c r="A3747" t="s">
        <v>33195</v>
      </c>
      <c r="B3747" t="s">
        <v>33196</v>
      </c>
      <c r="C3747">
        <v>2014</v>
      </c>
      <c r="D3747" t="s">
        <v>33197</v>
      </c>
      <c r="E3747" t="s">
        <v>16512</v>
      </c>
      <c r="F3747" t="s">
        <v>44038</v>
      </c>
      <c r="H3747">
        <v>146</v>
      </c>
      <c r="I3747" t="s">
        <v>943</v>
      </c>
      <c r="J3747" t="s">
        <v>944</v>
      </c>
      <c r="M3747" t="s">
        <v>33198</v>
      </c>
      <c r="N3747" t="s">
        <v>33199</v>
      </c>
      <c r="O3747" t="s">
        <v>33200</v>
      </c>
      <c r="P3747" t="s">
        <v>33201</v>
      </c>
      <c r="Q3747" t="s">
        <v>33202</v>
      </c>
      <c r="R3747" t="s">
        <v>33203</v>
      </c>
      <c r="S3747" t="s">
        <v>33204</v>
      </c>
      <c r="T3747">
        <v>5.3</v>
      </c>
      <c r="U3747">
        <v>23474</v>
      </c>
      <c r="W3747"/>
      <c r="X3747"/>
      <c r="Y3747">
        <v>2472695</v>
      </c>
      <c r="Z3747"/>
      <c r="AA3747">
        <v>5233794</v>
      </c>
      <c r="AB3747">
        <v>156</v>
      </c>
    </row>
    <row r="3748" spans="1:28" hidden="1" x14ac:dyDescent="0.2">
      <c r="A3748" t="s">
        <v>33205</v>
      </c>
      <c r="B3748" t="s">
        <v>33206</v>
      </c>
      <c r="C3748">
        <v>2018</v>
      </c>
      <c r="D3748" s="1">
        <v>43108</v>
      </c>
      <c r="E3748" t="s">
        <v>176</v>
      </c>
      <c r="F3748" t="s">
        <v>44034</v>
      </c>
      <c r="G3748" t="s">
        <v>44046</v>
      </c>
      <c r="H3748">
        <v>96</v>
      </c>
      <c r="I3748" t="s">
        <v>2413</v>
      </c>
      <c r="J3748" t="s">
        <v>26</v>
      </c>
      <c r="M3748" t="s">
        <v>25404</v>
      </c>
      <c r="N3748" t="s">
        <v>33207</v>
      </c>
      <c r="O3748" t="s">
        <v>33208</v>
      </c>
      <c r="P3748" t="s">
        <v>6546</v>
      </c>
      <c r="Q3748" t="s">
        <v>33209</v>
      </c>
      <c r="R3748" t="s">
        <v>33210</v>
      </c>
      <c r="S3748" t="s">
        <v>33211</v>
      </c>
      <c r="T3748">
        <v>5.0999999999999996</v>
      </c>
      <c r="U3748">
        <v>10525</v>
      </c>
      <c r="W3748"/>
      <c r="X3748"/>
      <c r="Y3748"/>
      <c r="Z3748"/>
      <c r="AA3748">
        <v>2707199</v>
      </c>
      <c r="AB3748">
        <v>145</v>
      </c>
    </row>
    <row r="3749" spans="1:28" hidden="1" x14ac:dyDescent="0.2">
      <c r="A3749" t="s">
        <v>33212</v>
      </c>
      <c r="B3749" t="s">
        <v>33213</v>
      </c>
      <c r="C3749">
        <v>2014</v>
      </c>
      <c r="D3749" t="s">
        <v>31499</v>
      </c>
      <c r="E3749" t="s">
        <v>1045</v>
      </c>
      <c r="F3749" t="s">
        <v>44032</v>
      </c>
      <c r="G3749" t="s">
        <v>44036</v>
      </c>
      <c r="H3749">
        <v>149</v>
      </c>
      <c r="I3749" t="s">
        <v>943</v>
      </c>
      <c r="J3749" t="s">
        <v>944</v>
      </c>
      <c r="M3749" t="s">
        <v>33214</v>
      </c>
      <c r="N3749" t="s">
        <v>33215</v>
      </c>
      <c r="O3749" t="s">
        <v>33216</v>
      </c>
      <c r="P3749" t="s">
        <v>33217</v>
      </c>
      <c r="Q3749" t="s">
        <v>33218</v>
      </c>
      <c r="R3749" t="s">
        <v>33219</v>
      </c>
      <c r="S3749" t="s">
        <v>33220</v>
      </c>
      <c r="T3749">
        <v>6.9</v>
      </c>
      <c r="U3749">
        <v>23046</v>
      </c>
      <c r="W3749"/>
      <c r="X3749"/>
      <c r="Y3749">
        <v>2238174</v>
      </c>
      <c r="Z3749"/>
      <c r="AA3749">
        <v>3558887</v>
      </c>
      <c r="AB3749">
        <v>90</v>
      </c>
    </row>
    <row r="3750" spans="1:28" hidden="1" x14ac:dyDescent="0.2">
      <c r="A3750" t="s">
        <v>33221</v>
      </c>
      <c r="B3750" t="s">
        <v>33222</v>
      </c>
      <c r="C3750">
        <v>2014</v>
      </c>
      <c r="D3750" s="1">
        <v>41913</v>
      </c>
      <c r="E3750" t="s">
        <v>16512</v>
      </c>
      <c r="F3750" t="s">
        <v>44042</v>
      </c>
      <c r="H3750">
        <v>170</v>
      </c>
      <c r="I3750" t="s">
        <v>943</v>
      </c>
      <c r="J3750" t="s">
        <v>14789</v>
      </c>
      <c r="M3750" t="s">
        <v>33223</v>
      </c>
      <c r="N3750" t="s">
        <v>33224</v>
      </c>
      <c r="O3750" t="s">
        <v>33225</v>
      </c>
      <c r="P3750" t="s">
        <v>14792</v>
      </c>
      <c r="Q3750" t="s">
        <v>33226</v>
      </c>
      <c r="R3750" t="s">
        <v>33227</v>
      </c>
      <c r="S3750" t="s">
        <v>33228</v>
      </c>
      <c r="T3750">
        <v>8.1</v>
      </c>
      <c r="U3750">
        <v>42586</v>
      </c>
      <c r="W3750">
        <v>10990000</v>
      </c>
      <c r="X3750"/>
      <c r="Y3750"/>
      <c r="Z3750"/>
      <c r="AA3750"/>
      <c r="AB3750">
        <v>328</v>
      </c>
    </row>
    <row r="3751" spans="1:28" x14ac:dyDescent="0.2">
      <c r="A3751" t="s">
        <v>34870</v>
      </c>
      <c r="B3751" t="s">
        <v>34871</v>
      </c>
      <c r="C3751">
        <v>2014</v>
      </c>
      <c r="D3751" t="s">
        <v>34872</v>
      </c>
      <c r="E3751" t="s">
        <v>16512</v>
      </c>
      <c r="F3751" t="s">
        <v>44031</v>
      </c>
      <c r="G3751" t="s">
        <v>44038</v>
      </c>
      <c r="H3751">
        <v>112</v>
      </c>
      <c r="I3751" t="s">
        <v>25</v>
      </c>
      <c r="J3751" t="s">
        <v>26</v>
      </c>
      <c r="K3751" t="s">
        <v>3179</v>
      </c>
      <c r="M3751" t="s">
        <v>22972</v>
      </c>
      <c r="N3751" t="s">
        <v>34873</v>
      </c>
      <c r="O3751" t="s">
        <v>34874</v>
      </c>
      <c r="P3751" t="s">
        <v>9458</v>
      </c>
      <c r="Q3751" t="s">
        <v>34875</v>
      </c>
      <c r="R3751" t="s">
        <v>34876</v>
      </c>
      <c r="S3751" t="s">
        <v>34877</v>
      </c>
      <c r="T3751">
        <v>6.5</v>
      </c>
      <c r="U3751">
        <v>301891</v>
      </c>
      <c r="V3751" s="12">
        <f>W3751*1.09324733035956</f>
        <v>48102882.535820641</v>
      </c>
      <c r="W3751" s="3">
        <v>44000000</v>
      </c>
      <c r="X3751" s="13">
        <f>Y3751*1.09324733035956</f>
        <v>6674466.270127927</v>
      </c>
      <c r="Y3751" s="3">
        <v>6105175</v>
      </c>
      <c r="Z3751" s="13">
        <f>AA3751*1.09324733035956</f>
        <v>12881323.32587781</v>
      </c>
      <c r="AA3751" s="3">
        <v>11782625</v>
      </c>
      <c r="AB3751">
        <v>929</v>
      </c>
    </row>
    <row r="3752" spans="1:28" hidden="1" x14ac:dyDescent="0.2">
      <c r="A3752" t="s">
        <v>33238</v>
      </c>
      <c r="B3752" t="s">
        <v>33239</v>
      </c>
      <c r="C3752">
        <v>2014</v>
      </c>
      <c r="D3752" t="s">
        <v>29274</v>
      </c>
      <c r="E3752" t="s">
        <v>44041</v>
      </c>
      <c r="F3752" t="s">
        <v>44032</v>
      </c>
      <c r="G3752" t="s">
        <v>44042</v>
      </c>
      <c r="H3752">
        <v>92</v>
      </c>
      <c r="I3752" t="s">
        <v>25</v>
      </c>
      <c r="J3752" t="s">
        <v>26</v>
      </c>
      <c r="K3752" t="s">
        <v>308</v>
      </c>
      <c r="M3752" t="s">
        <v>33240</v>
      </c>
      <c r="N3752" t="s">
        <v>33241</v>
      </c>
      <c r="O3752" t="s">
        <v>33242</v>
      </c>
      <c r="P3752" t="s">
        <v>1318</v>
      </c>
      <c r="Q3752" t="s">
        <v>33243</v>
      </c>
      <c r="R3752" t="s">
        <v>33244</v>
      </c>
      <c r="S3752" t="s">
        <v>33245</v>
      </c>
      <c r="T3752">
        <v>5.8</v>
      </c>
      <c r="U3752">
        <v>11733</v>
      </c>
      <c r="W3752">
        <v>15000000</v>
      </c>
      <c r="X3752"/>
      <c r="Y3752"/>
      <c r="Z3752"/>
      <c r="AA3752">
        <v>500304</v>
      </c>
      <c r="AB3752">
        <v>61</v>
      </c>
    </row>
    <row r="3753" spans="1:28" x14ac:dyDescent="0.2">
      <c r="A3753" t="s">
        <v>11874</v>
      </c>
      <c r="B3753" t="s">
        <v>11875</v>
      </c>
      <c r="C3753">
        <v>2005</v>
      </c>
      <c r="D3753" s="1">
        <v>38992</v>
      </c>
      <c r="E3753" t="s">
        <v>44043</v>
      </c>
      <c r="F3753" t="s">
        <v>44044</v>
      </c>
      <c r="G3753" t="s">
        <v>44032</v>
      </c>
      <c r="H3753">
        <v>121</v>
      </c>
      <c r="I3753" t="s">
        <v>2274</v>
      </c>
      <c r="J3753" t="s">
        <v>26</v>
      </c>
      <c r="K3753" t="s">
        <v>308</v>
      </c>
      <c r="M3753" t="s">
        <v>201</v>
      </c>
      <c r="N3753" t="s">
        <v>3149</v>
      </c>
      <c r="O3753" t="s">
        <v>11876</v>
      </c>
      <c r="P3753" t="s">
        <v>201</v>
      </c>
      <c r="Q3753" t="s">
        <v>11877</v>
      </c>
      <c r="R3753" t="s">
        <v>11878</v>
      </c>
      <c r="S3753" t="s">
        <v>11879</v>
      </c>
      <c r="T3753">
        <v>7.4</v>
      </c>
      <c r="U3753">
        <v>38364</v>
      </c>
      <c r="V3753" s="12">
        <f>W3753*1.32519713261649</f>
        <v>19877956.989247348</v>
      </c>
      <c r="W3753" s="3">
        <v>15000000</v>
      </c>
      <c r="X3753" s="13">
        <f>Y3753*1.32519713261649</f>
        <v>6662672.4205018049</v>
      </c>
      <c r="Y3753" s="3">
        <v>5027684</v>
      </c>
      <c r="Z3753" s="13">
        <f>AA3753*1.32519713261649</f>
        <v>15962479.183727629</v>
      </c>
      <c r="AA3753" s="3">
        <v>12045362</v>
      </c>
      <c r="AB3753">
        <v>220</v>
      </c>
    </row>
    <row r="3754" spans="1:28" hidden="1" x14ac:dyDescent="0.2">
      <c r="A3754" t="s">
        <v>33253</v>
      </c>
      <c r="B3754" t="s">
        <v>33254</v>
      </c>
      <c r="C3754">
        <v>2013</v>
      </c>
      <c r="D3754" s="1">
        <v>41488</v>
      </c>
      <c r="E3754" t="s">
        <v>44041</v>
      </c>
      <c r="F3754" t="s">
        <v>44032</v>
      </c>
      <c r="G3754" t="s">
        <v>44042</v>
      </c>
      <c r="H3754">
        <v>144</v>
      </c>
      <c r="I3754" t="s">
        <v>943</v>
      </c>
      <c r="J3754" t="s">
        <v>944</v>
      </c>
      <c r="M3754" t="s">
        <v>23335</v>
      </c>
      <c r="N3754" t="s">
        <v>23335</v>
      </c>
      <c r="O3754" t="s">
        <v>33255</v>
      </c>
      <c r="P3754" t="s">
        <v>2934</v>
      </c>
      <c r="Q3754" t="s">
        <v>33256</v>
      </c>
      <c r="R3754" t="s">
        <v>33257</v>
      </c>
      <c r="S3754" t="s">
        <v>33258</v>
      </c>
      <c r="T3754">
        <v>8</v>
      </c>
      <c r="U3754">
        <v>49678</v>
      </c>
      <c r="W3754"/>
      <c r="X3754"/>
      <c r="Y3754"/>
      <c r="Z3754"/>
      <c r="AA3754">
        <v>647074</v>
      </c>
      <c r="AB3754">
        <v>128</v>
      </c>
    </row>
    <row r="3755" spans="1:28" x14ac:dyDescent="0.2">
      <c r="A3755" t="s">
        <v>28183</v>
      </c>
      <c r="B3755" t="s">
        <v>28184</v>
      </c>
      <c r="C3755">
        <v>2012</v>
      </c>
      <c r="D3755" s="1">
        <v>41218</v>
      </c>
      <c r="E3755" t="s">
        <v>1045</v>
      </c>
      <c r="F3755" t="s">
        <v>44039</v>
      </c>
      <c r="H3755">
        <v>84</v>
      </c>
      <c r="I3755" t="s">
        <v>2371</v>
      </c>
      <c r="J3755" t="s">
        <v>308</v>
      </c>
      <c r="K3755" t="s">
        <v>26</v>
      </c>
      <c r="M3755" t="s">
        <v>28185</v>
      </c>
      <c r="N3755" t="s">
        <v>28186</v>
      </c>
      <c r="O3755" t="s">
        <v>28187</v>
      </c>
      <c r="P3755" t="s">
        <v>6745</v>
      </c>
      <c r="Q3755" t="s">
        <v>28188</v>
      </c>
      <c r="R3755" t="s">
        <v>28189</v>
      </c>
      <c r="S3755" t="s">
        <v>28190</v>
      </c>
      <c r="T3755">
        <v>5.5</v>
      </c>
      <c r="U3755">
        <v>20039</v>
      </c>
      <c r="V3755" s="12">
        <f>W3755*1.12725506764114</f>
        <v>6763530.4058468398</v>
      </c>
      <c r="W3755" s="3">
        <v>6000000</v>
      </c>
      <c r="X3755" s="13">
        <f>Y3755*1.12725506764114</f>
        <v>6661494.6588891661</v>
      </c>
      <c r="Y3755" s="3">
        <v>5909483</v>
      </c>
      <c r="Z3755" s="13">
        <f>AA3755*1.12725506764114</f>
        <v>9521869.448121462</v>
      </c>
      <c r="AA3755" s="3">
        <v>8446952</v>
      </c>
      <c r="AB3755">
        <v>76</v>
      </c>
    </row>
    <row r="3756" spans="1:28" x14ac:dyDescent="0.2">
      <c r="A3756" t="s">
        <v>43905</v>
      </c>
      <c r="B3756" t="s">
        <v>43906</v>
      </c>
      <c r="C3756">
        <v>2019</v>
      </c>
      <c r="D3756" s="1">
        <v>43779</v>
      </c>
      <c r="E3756" t="s">
        <v>1045</v>
      </c>
      <c r="F3756" t="s">
        <v>44036</v>
      </c>
      <c r="H3756">
        <v>84</v>
      </c>
      <c r="I3756" t="s">
        <v>433</v>
      </c>
      <c r="J3756" t="s">
        <v>26</v>
      </c>
      <c r="M3756" t="s">
        <v>17386</v>
      </c>
      <c r="N3756" t="s">
        <v>17386</v>
      </c>
      <c r="O3756" t="s">
        <v>43907</v>
      </c>
      <c r="P3756" t="s">
        <v>36255</v>
      </c>
      <c r="Q3756" t="s">
        <v>43908</v>
      </c>
      <c r="R3756" t="s">
        <v>43909</v>
      </c>
      <c r="S3756" t="s">
        <v>43910</v>
      </c>
      <c r="T3756">
        <v>6.1</v>
      </c>
      <c r="U3756">
        <v>17038</v>
      </c>
      <c r="V3756" s="12">
        <f>W3756*1.01233684194057</f>
        <v>5061684.2097028503</v>
      </c>
      <c r="W3756" s="3">
        <v>5000000</v>
      </c>
      <c r="X3756" s="13">
        <f>Y3756*1.01233684194057</f>
        <v>6626917.9289008398</v>
      </c>
      <c r="Y3756" s="3">
        <v>6546159</v>
      </c>
      <c r="Z3756" s="13">
        <f>AA3756*1.01233684194057</f>
        <v>9457072.6061246246</v>
      </c>
      <c r="AA3756" s="3">
        <v>9341824</v>
      </c>
      <c r="AB3756">
        <v>234</v>
      </c>
    </row>
    <row r="3757" spans="1:28" x14ac:dyDescent="0.2">
      <c r="A3757" t="s">
        <v>29642</v>
      </c>
      <c r="B3757" t="s">
        <v>29643</v>
      </c>
      <c r="C3757">
        <v>2014</v>
      </c>
      <c r="D3757" t="s">
        <v>29644</v>
      </c>
      <c r="E3757" t="s">
        <v>44054</v>
      </c>
      <c r="F3757" t="s">
        <v>44036</v>
      </c>
      <c r="G3757" t="s">
        <v>44042</v>
      </c>
      <c r="H3757">
        <v>108</v>
      </c>
      <c r="I3757" t="s">
        <v>29645</v>
      </c>
      <c r="J3757" t="s">
        <v>26</v>
      </c>
      <c r="M3757" t="s">
        <v>18635</v>
      </c>
      <c r="N3757" t="s">
        <v>29646</v>
      </c>
      <c r="O3757" t="s">
        <v>29647</v>
      </c>
      <c r="P3757" t="s">
        <v>11894</v>
      </c>
      <c r="Q3757" t="s">
        <v>29648</v>
      </c>
      <c r="R3757" t="s">
        <v>29649</v>
      </c>
      <c r="S3757" t="s">
        <v>29650</v>
      </c>
      <c r="T3757">
        <v>6.3</v>
      </c>
      <c r="U3757">
        <v>50823</v>
      </c>
      <c r="V3757" s="12">
        <f>W3757*1.09324733035956</f>
        <v>15305462.625033841</v>
      </c>
      <c r="W3757" s="3">
        <v>14000000</v>
      </c>
      <c r="X3757" s="13">
        <f>Y3757*1.09324733035956</f>
        <v>6562418.257992045</v>
      </c>
      <c r="Y3757" s="3">
        <v>6002684</v>
      </c>
      <c r="Z3757" s="13">
        <f>AA3757*1.09324733035956</f>
        <v>12048025.065989155</v>
      </c>
      <c r="AA3757" s="3">
        <v>11020402</v>
      </c>
      <c r="AB3757">
        <v>132</v>
      </c>
    </row>
    <row r="3758" spans="1:28" x14ac:dyDescent="0.2">
      <c r="A3758" t="s">
        <v>31722</v>
      </c>
      <c r="B3758" t="s">
        <v>31723</v>
      </c>
      <c r="C3758">
        <v>2013</v>
      </c>
      <c r="D3758" t="s">
        <v>22354</v>
      </c>
      <c r="E3758" t="s">
        <v>44035</v>
      </c>
      <c r="F3758" t="s">
        <v>44044</v>
      </c>
      <c r="G3758" t="s">
        <v>44032</v>
      </c>
      <c r="H3758">
        <v>90</v>
      </c>
      <c r="I3758" t="s">
        <v>31724</v>
      </c>
      <c r="J3758" t="s">
        <v>26</v>
      </c>
      <c r="M3758" t="s">
        <v>7379</v>
      </c>
      <c r="N3758" t="s">
        <v>31725</v>
      </c>
      <c r="O3758" t="s">
        <v>31726</v>
      </c>
      <c r="P3758" t="s">
        <v>31727</v>
      </c>
      <c r="Q3758" t="s">
        <v>31728</v>
      </c>
      <c r="R3758" t="s">
        <v>31729</v>
      </c>
      <c r="S3758" t="s">
        <v>31730</v>
      </c>
      <c r="T3758">
        <v>5.6</v>
      </c>
      <c r="U3758">
        <v>82055</v>
      </c>
      <c r="V3758" s="12">
        <f>W3758*1.11098185502045</f>
        <v>8887854.8401635997</v>
      </c>
      <c r="W3758" s="3">
        <v>8000000</v>
      </c>
      <c r="X3758" s="13">
        <f>Y3758*1.11098185502045</f>
        <v>6494502.1813124055</v>
      </c>
      <c r="Y3758" s="3">
        <v>5845732</v>
      </c>
      <c r="Z3758" s="13">
        <f>AA3758*1.11098185502045</f>
        <v>22270271.20943341</v>
      </c>
      <c r="AA3758" s="3">
        <v>20045576</v>
      </c>
      <c r="AB3758">
        <v>205</v>
      </c>
    </row>
    <row r="3759" spans="1:28" x14ac:dyDescent="0.2">
      <c r="A3759" t="s">
        <v>7114</v>
      </c>
      <c r="B3759" t="s">
        <v>7115</v>
      </c>
      <c r="C3759">
        <v>2003</v>
      </c>
      <c r="D3759" t="s">
        <v>5207</v>
      </c>
      <c r="E3759" t="s">
        <v>176</v>
      </c>
      <c r="H3759">
        <v>100</v>
      </c>
      <c r="I3759" t="s">
        <v>229</v>
      </c>
      <c r="J3759" t="s">
        <v>26</v>
      </c>
      <c r="K3759" t="s">
        <v>308</v>
      </c>
      <c r="L3759" t="s">
        <v>4428</v>
      </c>
      <c r="M3759" t="s">
        <v>7116</v>
      </c>
      <c r="N3759" t="s">
        <v>7117</v>
      </c>
      <c r="O3759" t="s">
        <v>7118</v>
      </c>
      <c r="P3759" t="s">
        <v>7119</v>
      </c>
      <c r="Q3759" t="s">
        <v>7120</v>
      </c>
      <c r="R3759" t="s">
        <v>7121</v>
      </c>
      <c r="S3759" t="s">
        <v>7122</v>
      </c>
      <c r="T3759">
        <v>6.8</v>
      </c>
      <c r="U3759">
        <v>78564</v>
      </c>
      <c r="V3759" s="12">
        <f>W3759*1.40658152173913</f>
        <v>2813163.0434782598</v>
      </c>
      <c r="W3759" s="3">
        <v>2000000</v>
      </c>
      <c r="X3759" s="13">
        <f>Y3759*1.40658152173913</f>
        <v>6471742.0645271717</v>
      </c>
      <c r="Y3759" s="3">
        <v>4601043</v>
      </c>
      <c r="Z3759" s="13">
        <f>AA3759*1.40658152173913</f>
        <v>14247207.970434777</v>
      </c>
      <c r="AA3759" s="3">
        <v>10128960</v>
      </c>
      <c r="AB3759">
        <v>550</v>
      </c>
    </row>
    <row r="3760" spans="1:28" x14ac:dyDescent="0.2">
      <c r="A3760" t="s">
        <v>21643</v>
      </c>
      <c r="B3760" t="s">
        <v>21644</v>
      </c>
      <c r="C3760">
        <v>2009</v>
      </c>
      <c r="D3760" t="s">
        <v>20625</v>
      </c>
      <c r="E3760" t="s">
        <v>1045</v>
      </c>
      <c r="F3760" t="s">
        <v>44036</v>
      </c>
      <c r="H3760">
        <v>93</v>
      </c>
      <c r="I3760" t="s">
        <v>1016</v>
      </c>
      <c r="J3760" t="s">
        <v>26</v>
      </c>
      <c r="M3760" t="s">
        <v>1596</v>
      </c>
      <c r="N3760" t="s">
        <v>1596</v>
      </c>
      <c r="O3760" t="s">
        <v>21645</v>
      </c>
      <c r="P3760" t="s">
        <v>21646</v>
      </c>
      <c r="Q3760" t="s">
        <v>21647</v>
      </c>
      <c r="R3760" t="s">
        <v>21648</v>
      </c>
      <c r="S3760" t="s">
        <v>21649</v>
      </c>
      <c r="T3760">
        <v>7.1</v>
      </c>
      <c r="U3760">
        <v>70045</v>
      </c>
      <c r="V3760" s="12">
        <f>W3760*1.20636999678377</f>
        <v>18095549.951756548</v>
      </c>
      <c r="W3760" s="3">
        <v>15000000</v>
      </c>
      <c r="X3760" s="13">
        <f>Y3760*1.20636999678377</f>
        <v>6401850.9001524132</v>
      </c>
      <c r="Y3760" s="3">
        <v>5306706</v>
      </c>
      <c r="Z3760" s="13">
        <f>AA3760*1.20636999678377</f>
        <v>43454091.485729679</v>
      </c>
      <c r="AA3760" s="3">
        <v>36020534</v>
      </c>
      <c r="AB3760">
        <v>185</v>
      </c>
    </row>
    <row r="3761" spans="1:28" x14ac:dyDescent="0.2">
      <c r="A3761" t="s">
        <v>32146</v>
      </c>
      <c r="B3761" t="s">
        <v>32147</v>
      </c>
      <c r="C3761">
        <v>2013</v>
      </c>
      <c r="D3761" t="s">
        <v>26183</v>
      </c>
      <c r="E3761" t="s">
        <v>44041</v>
      </c>
      <c r="F3761" t="s">
        <v>44032</v>
      </c>
      <c r="G3761" t="s">
        <v>44045</v>
      </c>
      <c r="H3761">
        <v>96</v>
      </c>
      <c r="I3761" t="s">
        <v>495</v>
      </c>
      <c r="J3761" t="s">
        <v>26</v>
      </c>
      <c r="M3761" t="s">
        <v>7332</v>
      </c>
      <c r="N3761" t="s">
        <v>5871</v>
      </c>
      <c r="O3761" t="s">
        <v>32148</v>
      </c>
      <c r="P3761" t="s">
        <v>32149</v>
      </c>
      <c r="Q3761" t="s">
        <v>32150</v>
      </c>
      <c r="R3761" t="s">
        <v>32151</v>
      </c>
      <c r="S3761" t="s">
        <v>32152</v>
      </c>
      <c r="T3761">
        <v>6.2</v>
      </c>
      <c r="U3761">
        <v>21351</v>
      </c>
      <c r="V3761" s="12">
        <f>W3761*1.11098185502045</f>
        <v>16664727.825306749</v>
      </c>
      <c r="W3761" s="3">
        <v>15000000</v>
      </c>
      <c r="X3761" s="13">
        <f>Y3761*1.11098185502045</f>
        <v>6388591.1700914502</v>
      </c>
      <c r="Y3761" s="3">
        <v>5750401</v>
      </c>
      <c r="Z3761" s="13">
        <f>AA3761*1.11098185502045</f>
        <v>7034669.3360963333</v>
      </c>
      <c r="AA3761" s="3">
        <v>6331939</v>
      </c>
      <c r="AB3761">
        <v>83</v>
      </c>
    </row>
    <row r="3762" spans="1:28" x14ac:dyDescent="0.2">
      <c r="A3762" t="s">
        <v>1110</v>
      </c>
      <c r="B3762" t="s">
        <v>1111</v>
      </c>
      <c r="C3762">
        <v>2002</v>
      </c>
      <c r="D3762" t="s">
        <v>1112</v>
      </c>
      <c r="E3762" t="s">
        <v>1045</v>
      </c>
      <c r="F3762" t="s">
        <v>44047</v>
      </c>
      <c r="G3762" t="s">
        <v>44033</v>
      </c>
      <c r="H3762">
        <v>95</v>
      </c>
      <c r="I3762" t="s">
        <v>360</v>
      </c>
      <c r="J3762" t="s">
        <v>26</v>
      </c>
      <c r="M3762" t="s">
        <v>1113</v>
      </c>
      <c r="N3762" t="s">
        <v>1114</v>
      </c>
      <c r="O3762" t="s">
        <v>1115</v>
      </c>
      <c r="P3762" t="s">
        <v>447</v>
      </c>
      <c r="Q3762" t="s">
        <v>1116</v>
      </c>
      <c r="R3762" t="s">
        <v>1117</v>
      </c>
      <c r="S3762" t="s">
        <v>1118</v>
      </c>
      <c r="T3762">
        <v>3.8</v>
      </c>
      <c r="U3762">
        <v>24184</v>
      </c>
      <c r="V3762" s="12">
        <f>W3762*1.43863813229572</f>
        <v>143863813.229572</v>
      </c>
      <c r="W3762" s="3">
        <v>100000000</v>
      </c>
      <c r="X3762" s="13">
        <f>Y3762*1.43863813229572</f>
        <v>6358895.6357976664</v>
      </c>
      <c r="Y3762" s="3">
        <v>4420080</v>
      </c>
      <c r="Z3762" s="13">
        <f>AA3762*1.43863813229572</f>
        <v>10220046.448599223</v>
      </c>
      <c r="AA3762" s="3">
        <v>7103973</v>
      </c>
      <c r="AB3762">
        <v>184</v>
      </c>
    </row>
    <row r="3763" spans="1:28" hidden="1" x14ac:dyDescent="0.2">
      <c r="A3763" t="s">
        <v>33323</v>
      </c>
      <c r="B3763" t="s">
        <v>33324</v>
      </c>
      <c r="C3763">
        <v>2013</v>
      </c>
      <c r="D3763" t="s">
        <v>31620</v>
      </c>
      <c r="E3763" t="s">
        <v>176</v>
      </c>
      <c r="H3763">
        <v>124</v>
      </c>
      <c r="I3763" t="s">
        <v>33325</v>
      </c>
      <c r="J3763" t="s">
        <v>26</v>
      </c>
      <c r="M3763" t="s">
        <v>924</v>
      </c>
      <c r="N3763" t="s">
        <v>924</v>
      </c>
      <c r="O3763" t="s">
        <v>33326</v>
      </c>
      <c r="P3763" t="s">
        <v>30283</v>
      </c>
      <c r="Q3763" t="s">
        <v>30283</v>
      </c>
      <c r="R3763" t="s">
        <v>33327</v>
      </c>
      <c r="S3763" t="s">
        <v>33328</v>
      </c>
      <c r="T3763">
        <v>6.7</v>
      </c>
      <c r="U3763">
        <v>85059</v>
      </c>
      <c r="W3763"/>
      <c r="X3763"/>
      <c r="Y3763">
        <v>327167</v>
      </c>
      <c r="Z3763"/>
      <c r="AA3763">
        <v>4934725</v>
      </c>
      <c r="AB3763">
        <v>163</v>
      </c>
    </row>
    <row r="3764" spans="1:28" x14ac:dyDescent="0.2">
      <c r="A3764" t="s">
        <v>31789</v>
      </c>
      <c r="B3764" t="s">
        <v>31790</v>
      </c>
      <c r="C3764">
        <v>2017</v>
      </c>
      <c r="D3764" t="s">
        <v>31791</v>
      </c>
      <c r="E3764" t="s">
        <v>44035</v>
      </c>
      <c r="F3764" t="s">
        <v>44032</v>
      </c>
      <c r="G3764" t="s">
        <v>44049</v>
      </c>
      <c r="H3764">
        <v>108</v>
      </c>
      <c r="I3764" t="s">
        <v>31792</v>
      </c>
      <c r="J3764" t="s">
        <v>26</v>
      </c>
      <c r="M3764" t="s">
        <v>31793</v>
      </c>
      <c r="N3764" t="s">
        <v>31794</v>
      </c>
      <c r="O3764" t="s">
        <v>31795</v>
      </c>
      <c r="P3764" t="s">
        <v>22271</v>
      </c>
      <c r="Q3764" t="s">
        <v>22271</v>
      </c>
      <c r="R3764" t="s">
        <v>31796</v>
      </c>
      <c r="S3764" t="s">
        <v>31797</v>
      </c>
      <c r="T3764">
        <v>6.5</v>
      </c>
      <c r="U3764">
        <v>16808</v>
      </c>
      <c r="V3764" s="12">
        <f>W3764*1.05585427545692</f>
        <v>31675628.263707601</v>
      </c>
      <c r="W3764" s="3">
        <v>30000000</v>
      </c>
      <c r="X3764" s="13">
        <f>Y3764*1.05585427545692</f>
        <v>6313522.8742656717</v>
      </c>
      <c r="Y3764" s="3">
        <v>5979540</v>
      </c>
      <c r="Z3764" s="13">
        <f>AA3764*1.05585427545692</f>
        <v>12899540.619941264</v>
      </c>
      <c r="AA3764" s="3">
        <v>12217160</v>
      </c>
      <c r="AB3764">
        <v>179</v>
      </c>
    </row>
    <row r="3765" spans="1:28" x14ac:dyDescent="0.2">
      <c r="A3765" t="s">
        <v>30547</v>
      </c>
      <c r="B3765" t="s">
        <v>30548</v>
      </c>
      <c r="C3765">
        <v>2015</v>
      </c>
      <c r="D3765" s="1">
        <v>42555</v>
      </c>
      <c r="E3765" t="s">
        <v>176</v>
      </c>
      <c r="F3765" t="s">
        <v>44046</v>
      </c>
      <c r="G3765" t="s">
        <v>44033</v>
      </c>
      <c r="H3765">
        <v>110</v>
      </c>
      <c r="I3765" t="s">
        <v>9472</v>
      </c>
      <c r="J3765" t="s">
        <v>26</v>
      </c>
      <c r="M3765" t="s">
        <v>1974</v>
      </c>
      <c r="N3765" t="s">
        <v>28257</v>
      </c>
      <c r="O3765" t="s">
        <v>30549</v>
      </c>
      <c r="P3765" t="s">
        <v>5613</v>
      </c>
      <c r="Q3765" t="s">
        <v>30550</v>
      </c>
      <c r="R3765" t="s">
        <v>30551</v>
      </c>
      <c r="S3765" t="s">
        <v>30552</v>
      </c>
      <c r="T3765">
        <v>6</v>
      </c>
      <c r="U3765">
        <v>51228</v>
      </c>
      <c r="V3765" s="12">
        <f>W3765*1.09195121025074</f>
        <v>70976828.666298106</v>
      </c>
      <c r="W3765" s="3">
        <v>65000000</v>
      </c>
      <c r="X3765" s="13">
        <f>Y3765*1.09195121025074</f>
        <v>6306101.2274900032</v>
      </c>
      <c r="Y3765" s="3">
        <v>5775076</v>
      </c>
      <c r="Z3765" s="13">
        <f>AA3765*1.09195121025074</f>
        <v>37374539.474712737</v>
      </c>
      <c r="AA3765" s="3">
        <v>34227298</v>
      </c>
      <c r="AB3765">
        <v>157</v>
      </c>
    </row>
    <row r="3766" spans="1:28" hidden="1" x14ac:dyDescent="0.2">
      <c r="A3766" t="s">
        <v>33342</v>
      </c>
      <c r="B3766" t="s">
        <v>33343</v>
      </c>
      <c r="C3766">
        <v>2015</v>
      </c>
      <c r="D3766" t="s">
        <v>33344</v>
      </c>
      <c r="E3766" t="s">
        <v>1045</v>
      </c>
      <c r="F3766" t="s">
        <v>44032</v>
      </c>
      <c r="G3766" t="s">
        <v>44034</v>
      </c>
      <c r="H3766">
        <v>99</v>
      </c>
      <c r="I3766" t="s">
        <v>1983</v>
      </c>
      <c r="J3766" t="s">
        <v>26</v>
      </c>
      <c r="M3766" t="s">
        <v>33345</v>
      </c>
      <c r="N3766" t="s">
        <v>33345</v>
      </c>
      <c r="O3766" t="s">
        <v>33346</v>
      </c>
      <c r="P3766" t="s">
        <v>33347</v>
      </c>
      <c r="Q3766" t="s">
        <v>33348</v>
      </c>
      <c r="R3766" t="s">
        <v>33349</v>
      </c>
      <c r="S3766" t="s">
        <v>33350</v>
      </c>
      <c r="T3766">
        <v>6.4</v>
      </c>
      <c r="U3766">
        <v>17069</v>
      </c>
      <c r="W3766"/>
      <c r="X3766"/>
      <c r="Y3766"/>
      <c r="Z3766"/>
      <c r="AA3766"/>
      <c r="AB3766">
        <v>122</v>
      </c>
    </row>
    <row r="3767" spans="1:28" x14ac:dyDescent="0.2">
      <c r="A3767" t="s">
        <v>40367</v>
      </c>
      <c r="B3767" t="s">
        <v>40368</v>
      </c>
      <c r="C3767">
        <v>2018</v>
      </c>
      <c r="D3767" t="s">
        <v>39957</v>
      </c>
      <c r="E3767" t="s">
        <v>16512</v>
      </c>
      <c r="F3767" t="s">
        <v>44031</v>
      </c>
      <c r="G3767" t="s">
        <v>44044</v>
      </c>
      <c r="H3767">
        <v>103</v>
      </c>
      <c r="I3767" t="s">
        <v>495</v>
      </c>
      <c r="J3767" t="s">
        <v>686</v>
      </c>
      <c r="K3767" t="s">
        <v>26</v>
      </c>
      <c r="M3767" t="s">
        <v>1542</v>
      </c>
      <c r="N3767" t="s">
        <v>40369</v>
      </c>
      <c r="O3767" t="s">
        <v>40370</v>
      </c>
      <c r="P3767" t="s">
        <v>40371</v>
      </c>
      <c r="Q3767" t="s">
        <v>40372</v>
      </c>
      <c r="R3767" t="s">
        <v>40373</v>
      </c>
      <c r="S3767" t="s">
        <v>40374</v>
      </c>
      <c r="T3767">
        <v>5.0999999999999996</v>
      </c>
      <c r="U3767">
        <v>18373</v>
      </c>
      <c r="V3767" s="12">
        <f>W3767*1.03068014830331</f>
        <v>36073805.190615848</v>
      </c>
      <c r="W3767" s="3">
        <v>35000000</v>
      </c>
      <c r="X3767" s="13">
        <f>Y3767*1.03068014830331</f>
        <v>6303459.4179970901</v>
      </c>
      <c r="Y3767" s="3">
        <v>6115825</v>
      </c>
      <c r="Z3767" s="13">
        <f>AA3767*1.03068014830331</f>
        <v>33514881.991055507</v>
      </c>
      <c r="AA3767" s="3">
        <v>32517248</v>
      </c>
      <c r="AB3767">
        <v>225</v>
      </c>
    </row>
    <row r="3768" spans="1:28" x14ac:dyDescent="0.2">
      <c r="A3768" t="s">
        <v>10880</v>
      </c>
      <c r="B3768" t="s">
        <v>10881</v>
      </c>
      <c r="C3768">
        <v>2006</v>
      </c>
      <c r="D3768" t="s">
        <v>10882</v>
      </c>
      <c r="E3768" t="s">
        <v>1045</v>
      </c>
      <c r="F3768" t="s">
        <v>44032</v>
      </c>
      <c r="G3768" t="s">
        <v>44036</v>
      </c>
      <c r="H3768">
        <v>120</v>
      </c>
      <c r="I3768" t="s">
        <v>10883</v>
      </c>
      <c r="J3768" t="s">
        <v>27</v>
      </c>
      <c r="K3768" t="s">
        <v>26</v>
      </c>
      <c r="L3768" t="s">
        <v>308</v>
      </c>
      <c r="M3768" t="s">
        <v>10884</v>
      </c>
      <c r="N3768" t="s">
        <v>10885</v>
      </c>
      <c r="O3768" t="s">
        <v>10886</v>
      </c>
      <c r="P3768" t="s">
        <v>10887</v>
      </c>
      <c r="Q3768" t="s">
        <v>10888</v>
      </c>
      <c r="R3768" t="s">
        <v>10889</v>
      </c>
      <c r="S3768" t="s">
        <v>10890</v>
      </c>
      <c r="T3768">
        <v>7.2</v>
      </c>
      <c r="U3768">
        <v>69897</v>
      </c>
      <c r="V3768" s="12">
        <f>W3768*1.28378472222222</f>
        <v>16689201.38888886</v>
      </c>
      <c r="W3768" s="3">
        <v>13000000</v>
      </c>
      <c r="X3768" s="13">
        <f>Y3768*1.28378472222222</f>
        <v>6289618.2463194337</v>
      </c>
      <c r="Y3768" s="3">
        <v>4899278</v>
      </c>
      <c r="Z3768" s="13">
        <f>AA3768*1.28378472222222</f>
        <v>22429936.193437461</v>
      </c>
      <c r="AA3768" s="3">
        <v>17471727</v>
      </c>
      <c r="AB3768">
        <v>129</v>
      </c>
    </row>
    <row r="3769" spans="1:28" x14ac:dyDescent="0.2">
      <c r="A3769" t="s">
        <v>42501</v>
      </c>
      <c r="B3769" t="s">
        <v>42502</v>
      </c>
      <c r="C3769">
        <v>2018</v>
      </c>
      <c r="D3769" t="s">
        <v>39387</v>
      </c>
      <c r="E3769" t="s">
        <v>176</v>
      </c>
      <c r="F3769" t="s">
        <v>44034</v>
      </c>
      <c r="G3769" t="s">
        <v>44036</v>
      </c>
      <c r="H3769">
        <v>97</v>
      </c>
      <c r="I3769" t="s">
        <v>15772</v>
      </c>
      <c r="J3769" t="s">
        <v>26</v>
      </c>
      <c r="M3769" t="s">
        <v>27022</v>
      </c>
      <c r="N3769" t="s">
        <v>42503</v>
      </c>
      <c r="O3769" t="s">
        <v>42504</v>
      </c>
      <c r="P3769" t="s">
        <v>42505</v>
      </c>
      <c r="Q3769" t="s">
        <v>42506</v>
      </c>
      <c r="R3769" t="s">
        <v>42507</v>
      </c>
      <c r="S3769" t="s">
        <v>42508</v>
      </c>
      <c r="T3769">
        <v>6.4</v>
      </c>
      <c r="U3769">
        <v>17477</v>
      </c>
      <c r="V3769" s="12">
        <f>W3769*1.03068014830331</f>
        <v>5050332.7266862188</v>
      </c>
      <c r="W3769" s="3">
        <v>4900000</v>
      </c>
      <c r="X3769" s="13">
        <f>Y3769*1.03068014830331</f>
        <v>6289288.5966380676</v>
      </c>
      <c r="Y3769" s="3">
        <v>6102076</v>
      </c>
      <c r="Z3769" s="13">
        <f>AA3769*1.03068014830331</f>
        <v>10741590.811554406</v>
      </c>
      <c r="AA3769" s="3">
        <v>10421847</v>
      </c>
      <c r="AB3769">
        <v>118</v>
      </c>
    </row>
    <row r="3770" spans="1:28" x14ac:dyDescent="0.2">
      <c r="A3770" t="s">
        <v>919</v>
      </c>
      <c r="B3770" t="s">
        <v>920</v>
      </c>
      <c r="C3770">
        <v>2000</v>
      </c>
      <c r="D3770" t="s">
        <v>921</v>
      </c>
      <c r="E3770" t="s">
        <v>44041</v>
      </c>
      <c r="F3770" t="s">
        <v>44032</v>
      </c>
      <c r="G3770" t="s">
        <v>44053</v>
      </c>
      <c r="H3770">
        <v>140</v>
      </c>
      <c r="I3770" t="s">
        <v>922</v>
      </c>
      <c r="J3770" t="s">
        <v>26</v>
      </c>
      <c r="K3770" t="s">
        <v>307</v>
      </c>
      <c r="L3770" t="s">
        <v>923</v>
      </c>
      <c r="M3770" t="s">
        <v>924</v>
      </c>
      <c r="N3770" t="s">
        <v>924</v>
      </c>
      <c r="O3770" t="s">
        <v>925</v>
      </c>
      <c r="P3770" t="s">
        <v>926</v>
      </c>
      <c r="Q3770" t="s">
        <v>927</v>
      </c>
      <c r="R3770" t="s">
        <v>928</v>
      </c>
      <c r="S3770" t="s">
        <v>929</v>
      </c>
      <c r="T3770">
        <v>8</v>
      </c>
      <c r="U3770">
        <v>100095</v>
      </c>
      <c r="V3770" s="12">
        <f>W3770*1.5029674796748</f>
        <v>19237983.739837442</v>
      </c>
      <c r="W3770" s="3">
        <v>12800000</v>
      </c>
      <c r="X3770" s="13">
        <f>Y3770*1.5029674796748</f>
        <v>6288470.0417886321</v>
      </c>
      <c r="Y3770" s="3">
        <v>4184036</v>
      </c>
      <c r="Z3770" s="13">
        <f>AA3770*1.5029674796748</f>
        <v>60166612.287276551</v>
      </c>
      <c r="AA3770" s="3">
        <v>40031879</v>
      </c>
      <c r="AB3770">
        <v>718</v>
      </c>
    </row>
    <row r="3771" spans="1:28" hidden="1" x14ac:dyDescent="0.2">
      <c r="A3771" t="s">
        <v>33379</v>
      </c>
      <c r="B3771" t="s">
        <v>33380</v>
      </c>
      <c r="C3771">
        <v>2013</v>
      </c>
      <c r="D3771" t="s">
        <v>33381</v>
      </c>
      <c r="E3771" t="s">
        <v>44041</v>
      </c>
      <c r="F3771" t="s">
        <v>44032</v>
      </c>
      <c r="G3771" t="s">
        <v>44036</v>
      </c>
      <c r="H3771">
        <v>96</v>
      </c>
      <c r="I3771" t="s">
        <v>25</v>
      </c>
      <c r="J3771" t="s">
        <v>26</v>
      </c>
      <c r="M3771" t="s">
        <v>33382</v>
      </c>
      <c r="N3771" t="s">
        <v>33382</v>
      </c>
      <c r="O3771" t="s">
        <v>33383</v>
      </c>
      <c r="P3771" t="s">
        <v>31101</v>
      </c>
      <c r="Q3771" t="s">
        <v>33384</v>
      </c>
      <c r="R3771" t="s">
        <v>33385</v>
      </c>
      <c r="S3771" t="s">
        <v>33386</v>
      </c>
      <c r="T3771">
        <v>6.4</v>
      </c>
      <c r="U3771">
        <v>20236</v>
      </c>
      <c r="W3771"/>
      <c r="X3771"/>
      <c r="Y3771">
        <v>396519</v>
      </c>
      <c r="Z3771"/>
      <c r="AA3771">
        <v>1031243</v>
      </c>
      <c r="AB3771">
        <v>64</v>
      </c>
    </row>
    <row r="3772" spans="1:28" x14ac:dyDescent="0.2">
      <c r="A3772" t="s">
        <v>19138</v>
      </c>
      <c r="B3772" t="s">
        <v>19139</v>
      </c>
      <c r="C3772">
        <v>2009</v>
      </c>
      <c r="D3772" t="s">
        <v>19088</v>
      </c>
      <c r="E3772" t="s">
        <v>1045</v>
      </c>
      <c r="F3772" t="s">
        <v>44032</v>
      </c>
      <c r="G3772" t="s">
        <v>44040</v>
      </c>
      <c r="H3772">
        <v>111</v>
      </c>
      <c r="I3772" t="s">
        <v>25</v>
      </c>
      <c r="J3772" t="s">
        <v>26</v>
      </c>
      <c r="M3772" t="s">
        <v>19140</v>
      </c>
      <c r="N3772" t="s">
        <v>19141</v>
      </c>
      <c r="O3772" t="s">
        <v>19142</v>
      </c>
      <c r="P3772" t="s">
        <v>19143</v>
      </c>
      <c r="Q3772" t="s">
        <v>19144</v>
      </c>
      <c r="R3772" t="s">
        <v>19145</v>
      </c>
      <c r="S3772" t="s">
        <v>19146</v>
      </c>
      <c r="T3772">
        <v>6.3</v>
      </c>
      <c r="U3772">
        <v>13652</v>
      </c>
      <c r="V3772" s="12">
        <f>W3772*1.20636999678377</f>
        <v>24127399.935675401</v>
      </c>
      <c r="W3772" s="3">
        <v>20000000</v>
      </c>
      <c r="X3772" s="13">
        <f>Y3772*1.20636999678377</f>
        <v>6286379.5768002644</v>
      </c>
      <c r="Y3772" s="3">
        <v>5210988</v>
      </c>
      <c r="Z3772" s="13">
        <f>AA3772*1.20636999678377</f>
        <v>14747900.957191514</v>
      </c>
      <c r="AA3772" s="3">
        <v>12225023</v>
      </c>
      <c r="AB3772">
        <v>44</v>
      </c>
    </row>
    <row r="3773" spans="1:28" hidden="1" x14ac:dyDescent="0.2">
      <c r="A3773" t="s">
        <v>33395</v>
      </c>
      <c r="B3773" t="s">
        <v>33396</v>
      </c>
      <c r="C3773">
        <v>2018</v>
      </c>
      <c r="D3773" s="1">
        <v>43293</v>
      </c>
      <c r="E3773" t="s">
        <v>44043</v>
      </c>
      <c r="F3773" t="s">
        <v>44032</v>
      </c>
      <c r="G3773" t="s">
        <v>44034</v>
      </c>
      <c r="H3773">
        <v>104</v>
      </c>
      <c r="I3773" t="s">
        <v>495</v>
      </c>
      <c r="J3773" t="s">
        <v>26</v>
      </c>
      <c r="K3773" t="s">
        <v>944</v>
      </c>
      <c r="M3773" t="s">
        <v>14481</v>
      </c>
      <c r="N3773" t="s">
        <v>33397</v>
      </c>
      <c r="O3773" t="s">
        <v>33398</v>
      </c>
      <c r="P3773" t="s">
        <v>437</v>
      </c>
      <c r="Q3773" t="s">
        <v>31471</v>
      </c>
      <c r="R3773" t="s">
        <v>33399</v>
      </c>
      <c r="S3773" t="s">
        <v>33400</v>
      </c>
      <c r="T3773">
        <v>6.5</v>
      </c>
      <c r="U3773">
        <v>54507</v>
      </c>
      <c r="W3773"/>
      <c r="X3773"/>
      <c r="Y3773"/>
      <c r="Z3773"/>
      <c r="AA3773"/>
      <c r="AB3773">
        <v>495</v>
      </c>
    </row>
    <row r="3774" spans="1:28" x14ac:dyDescent="0.2">
      <c r="A3774" t="s">
        <v>35305</v>
      </c>
      <c r="B3774" t="s">
        <v>35306</v>
      </c>
      <c r="C3774">
        <v>2014</v>
      </c>
      <c r="D3774" s="1">
        <v>42462</v>
      </c>
      <c r="E3774" t="s">
        <v>16512</v>
      </c>
      <c r="F3774" t="s">
        <v>44044</v>
      </c>
      <c r="G3774" t="s">
        <v>44032</v>
      </c>
      <c r="H3774">
        <v>125</v>
      </c>
      <c r="I3774" t="s">
        <v>4309</v>
      </c>
      <c r="J3774" t="s">
        <v>26</v>
      </c>
      <c r="K3774" t="s">
        <v>308</v>
      </c>
      <c r="M3774" t="s">
        <v>25725</v>
      </c>
      <c r="N3774" t="s">
        <v>25725</v>
      </c>
      <c r="O3774" t="s">
        <v>35307</v>
      </c>
      <c r="P3774" t="s">
        <v>27205</v>
      </c>
      <c r="Q3774" t="s">
        <v>35308</v>
      </c>
      <c r="R3774" t="s">
        <v>35309</v>
      </c>
      <c r="S3774" t="s">
        <v>35310</v>
      </c>
      <c r="T3774">
        <v>7</v>
      </c>
      <c r="U3774">
        <v>65243</v>
      </c>
      <c r="V3774" s="12">
        <f>W3774*1.09324733035956</f>
        <v>21864946.607191201</v>
      </c>
      <c r="W3774" s="3">
        <v>20000000</v>
      </c>
      <c r="X3774" s="13">
        <f>Y3774*1.09324733035956</f>
        <v>6285225.3973793788</v>
      </c>
      <c r="Y3774" s="3">
        <v>5749134</v>
      </c>
      <c r="Z3774" s="13">
        <f>AA3774*1.09324733035956</f>
        <v>13126697.222940363</v>
      </c>
      <c r="AA3774" s="3">
        <v>12007070</v>
      </c>
      <c r="AB3774">
        <v>220</v>
      </c>
    </row>
    <row r="3775" spans="1:28" hidden="1" x14ac:dyDescent="0.2">
      <c r="A3775" t="s">
        <v>33410</v>
      </c>
      <c r="B3775" t="s">
        <v>33411</v>
      </c>
      <c r="C3775">
        <v>2014</v>
      </c>
      <c r="D3775" t="s">
        <v>20362</v>
      </c>
      <c r="E3775" t="s">
        <v>1045</v>
      </c>
      <c r="F3775" t="s">
        <v>44036</v>
      </c>
      <c r="G3775" t="s">
        <v>44050</v>
      </c>
      <c r="H3775">
        <v>98</v>
      </c>
      <c r="I3775" t="s">
        <v>1561</v>
      </c>
      <c r="J3775" t="s">
        <v>26</v>
      </c>
      <c r="K3775" t="s">
        <v>5473</v>
      </c>
      <c r="L3775" t="s">
        <v>308</v>
      </c>
      <c r="M3775" t="s">
        <v>33412</v>
      </c>
      <c r="N3775" t="s">
        <v>33413</v>
      </c>
      <c r="O3775" t="s">
        <v>33414</v>
      </c>
      <c r="P3775" t="s">
        <v>33415</v>
      </c>
      <c r="Q3775" t="s">
        <v>33416</v>
      </c>
      <c r="R3775" t="s">
        <v>33417</v>
      </c>
      <c r="S3775" t="s">
        <v>33418</v>
      </c>
      <c r="T3775">
        <v>6.2</v>
      </c>
      <c r="U3775">
        <v>17681</v>
      </c>
      <c r="W3775"/>
      <c r="X3775"/>
      <c r="Y3775">
        <v>92384</v>
      </c>
      <c r="Z3775"/>
      <c r="AA3775">
        <v>5678942</v>
      </c>
      <c r="AB3775">
        <v>39</v>
      </c>
    </row>
    <row r="3776" spans="1:28" x14ac:dyDescent="0.2">
      <c r="A3776" t="s">
        <v>35</v>
      </c>
      <c r="B3776" t="s">
        <v>36</v>
      </c>
      <c r="C3776">
        <v>2001</v>
      </c>
      <c r="D3776" t="s">
        <v>37</v>
      </c>
      <c r="E3776" t="s">
        <v>176</v>
      </c>
      <c r="F3776" t="s">
        <v>44057</v>
      </c>
      <c r="G3776" t="s">
        <v>44036</v>
      </c>
      <c r="H3776">
        <v>104</v>
      </c>
      <c r="I3776" t="s">
        <v>25</v>
      </c>
      <c r="J3776" t="s">
        <v>26</v>
      </c>
      <c r="M3776" t="s">
        <v>39</v>
      </c>
      <c r="N3776" t="s">
        <v>40</v>
      </c>
      <c r="O3776" t="s">
        <v>41</v>
      </c>
      <c r="P3776" t="s">
        <v>42</v>
      </c>
      <c r="Q3776" t="s">
        <v>43</v>
      </c>
      <c r="R3776" t="s">
        <v>44</v>
      </c>
      <c r="S3776" t="s">
        <v>45</v>
      </c>
      <c r="T3776">
        <v>2.2000000000000002</v>
      </c>
      <c r="U3776">
        <v>21298</v>
      </c>
      <c r="V3776" s="12">
        <f>W3776*1.46138339920949</f>
        <v>32150434.782608781</v>
      </c>
      <c r="W3776" s="3">
        <v>22000000</v>
      </c>
      <c r="X3776" s="13">
        <f>Y3776*1.46138339920949</f>
        <v>6246547.4312648382</v>
      </c>
      <c r="Y3776" s="3">
        <v>4274407</v>
      </c>
      <c r="Z3776" s="13">
        <f>AA3776*1.46138339920949</f>
        <v>7703925.1785770953</v>
      </c>
      <c r="AA3776" s="3">
        <v>5271666</v>
      </c>
      <c r="AB3776">
        <v>319</v>
      </c>
    </row>
    <row r="3777" spans="1:28" hidden="1" x14ac:dyDescent="0.2">
      <c r="A3777" t="s">
        <v>33425</v>
      </c>
      <c r="B3777" t="s">
        <v>20164</v>
      </c>
      <c r="C3777">
        <v>2015</v>
      </c>
      <c r="D3777" t="s">
        <v>24273</v>
      </c>
      <c r="E3777" t="s">
        <v>16512</v>
      </c>
      <c r="F3777" t="s">
        <v>44034</v>
      </c>
      <c r="G3777" t="s">
        <v>44046</v>
      </c>
      <c r="H3777">
        <v>92</v>
      </c>
      <c r="I3777" t="s">
        <v>1561</v>
      </c>
      <c r="J3777" t="s">
        <v>26</v>
      </c>
      <c r="M3777" t="s">
        <v>33426</v>
      </c>
      <c r="N3777" t="s">
        <v>33427</v>
      </c>
      <c r="O3777" t="s">
        <v>33428</v>
      </c>
      <c r="P3777" t="s">
        <v>33429</v>
      </c>
      <c r="Q3777" t="s">
        <v>33430</v>
      </c>
      <c r="R3777" t="s">
        <v>33431</v>
      </c>
      <c r="S3777" t="s">
        <v>33432</v>
      </c>
      <c r="T3777">
        <v>5.4</v>
      </c>
      <c r="U3777">
        <v>11269</v>
      </c>
      <c r="W3777" t="s">
        <v>11467</v>
      </c>
      <c r="X3777"/>
      <c r="Y3777"/>
      <c r="Z3777"/>
      <c r="AA3777">
        <v>477656</v>
      </c>
      <c r="AB3777">
        <v>122</v>
      </c>
    </row>
    <row r="3778" spans="1:28" hidden="1" x14ac:dyDescent="0.2">
      <c r="A3778" t="s">
        <v>33433</v>
      </c>
      <c r="B3778" t="s">
        <v>33434</v>
      </c>
      <c r="C3778">
        <v>2014</v>
      </c>
      <c r="D3778" s="1">
        <v>42281</v>
      </c>
      <c r="E3778" t="s">
        <v>16512</v>
      </c>
      <c r="F3778" t="s">
        <v>44038</v>
      </c>
      <c r="G3778" t="s">
        <v>44044</v>
      </c>
      <c r="H3778">
        <v>90</v>
      </c>
      <c r="I3778" t="s">
        <v>360</v>
      </c>
      <c r="J3778" t="s">
        <v>26</v>
      </c>
      <c r="M3778" t="s">
        <v>16862</v>
      </c>
      <c r="N3778" t="s">
        <v>33435</v>
      </c>
      <c r="O3778" t="s">
        <v>33436</v>
      </c>
      <c r="P3778" t="s">
        <v>8771</v>
      </c>
      <c r="Q3778" t="s">
        <v>33437</v>
      </c>
      <c r="R3778" t="s">
        <v>33438</v>
      </c>
      <c r="S3778" t="s">
        <v>33439</v>
      </c>
      <c r="T3778">
        <v>5.9</v>
      </c>
      <c r="U3778">
        <v>19131</v>
      </c>
      <c r="W3778"/>
      <c r="X3778"/>
      <c r="Y3778">
        <v>24296</v>
      </c>
      <c r="Z3778"/>
      <c r="AA3778">
        <v>101807</v>
      </c>
      <c r="AB3778">
        <v>53</v>
      </c>
    </row>
    <row r="3779" spans="1:28" x14ac:dyDescent="0.2">
      <c r="A3779" t="s">
        <v>40722</v>
      </c>
      <c r="B3779" t="s">
        <v>40723</v>
      </c>
      <c r="C3779">
        <v>2017</v>
      </c>
      <c r="D3779" t="s">
        <v>27169</v>
      </c>
      <c r="E3779" t="s">
        <v>176</v>
      </c>
      <c r="H3779">
        <v>111</v>
      </c>
      <c r="I3779" t="s">
        <v>25</v>
      </c>
      <c r="J3779" t="s">
        <v>26</v>
      </c>
      <c r="K3779" t="s">
        <v>308</v>
      </c>
      <c r="L3779" t="s">
        <v>4428</v>
      </c>
      <c r="M3779" t="s">
        <v>37710</v>
      </c>
      <c r="N3779" t="s">
        <v>37711</v>
      </c>
      <c r="O3779" t="s">
        <v>40724</v>
      </c>
      <c r="P3779" t="s">
        <v>40725</v>
      </c>
      <c r="Q3779" t="s">
        <v>40726</v>
      </c>
      <c r="R3779" t="s">
        <v>40727</v>
      </c>
      <c r="S3779" t="s">
        <v>40728</v>
      </c>
      <c r="T3779">
        <v>7.6</v>
      </c>
      <c r="U3779">
        <v>90024</v>
      </c>
      <c r="V3779" s="12">
        <f>W3779*1.05585427545692</f>
        <v>2111708.5509138401</v>
      </c>
      <c r="W3779" s="3">
        <v>2000000</v>
      </c>
      <c r="X3779" s="13">
        <f>Y3779*1.05585427545692</f>
        <v>6234150.0849624733</v>
      </c>
      <c r="Y3779" s="3">
        <v>5904366</v>
      </c>
      <c r="Z3779" s="13">
        <f>AA3779*1.05585427545692</f>
        <v>11584091.900611956</v>
      </c>
      <c r="AA3779" s="3">
        <v>10971298</v>
      </c>
      <c r="AB3779">
        <v>469</v>
      </c>
    </row>
    <row r="3780" spans="1:28" hidden="1" x14ac:dyDescent="0.2">
      <c r="A3780" t="s">
        <v>33448</v>
      </c>
      <c r="B3780" t="s">
        <v>33449</v>
      </c>
      <c r="C3780">
        <v>2019</v>
      </c>
      <c r="D3780" t="s">
        <v>12896</v>
      </c>
      <c r="E3780" t="s">
        <v>176</v>
      </c>
      <c r="F3780" t="s">
        <v>44057</v>
      </c>
      <c r="H3780">
        <v>153</v>
      </c>
      <c r="I3780" t="s">
        <v>943</v>
      </c>
      <c r="J3780" t="s">
        <v>944</v>
      </c>
      <c r="M3780" t="s">
        <v>26395</v>
      </c>
      <c r="N3780" t="s">
        <v>33450</v>
      </c>
      <c r="O3780" t="s">
        <v>33451</v>
      </c>
      <c r="P3780" t="s">
        <v>27054</v>
      </c>
      <c r="Q3780" t="s">
        <v>33452</v>
      </c>
      <c r="R3780" t="s">
        <v>33453</v>
      </c>
      <c r="S3780" t="s">
        <v>33454</v>
      </c>
      <c r="T3780">
        <v>8.1</v>
      </c>
      <c r="U3780">
        <v>29747</v>
      </c>
      <c r="W3780"/>
      <c r="X3780"/>
      <c r="Y3780">
        <v>5566534</v>
      </c>
      <c r="Z3780"/>
      <c r="AA3780">
        <v>28141995</v>
      </c>
      <c r="AB3780">
        <v>459</v>
      </c>
    </row>
    <row r="3781" spans="1:28" hidden="1" x14ac:dyDescent="0.2">
      <c r="A3781" t="s">
        <v>33455</v>
      </c>
      <c r="B3781" t="s">
        <v>33456</v>
      </c>
      <c r="C3781">
        <v>2012</v>
      </c>
      <c r="D3781" t="s">
        <v>33457</v>
      </c>
      <c r="E3781" t="s">
        <v>44037</v>
      </c>
      <c r="F3781" t="s">
        <v>44038</v>
      </c>
      <c r="G3781" t="s">
        <v>44032</v>
      </c>
      <c r="H3781">
        <v>62</v>
      </c>
      <c r="I3781" t="s">
        <v>25</v>
      </c>
      <c r="J3781" t="s">
        <v>26</v>
      </c>
      <c r="M3781" t="s">
        <v>33458</v>
      </c>
      <c r="P3781" t="e">
        <v>#VALUE!</v>
      </c>
      <c r="Q3781" t="e">
        <v>#VALUE!</v>
      </c>
      <c r="R3781" t="s">
        <v>33459</v>
      </c>
      <c r="S3781" t="s">
        <v>33460</v>
      </c>
      <c r="T3781">
        <v>8.3000000000000007</v>
      </c>
      <c r="U3781">
        <v>10514</v>
      </c>
      <c r="W3781"/>
      <c r="X3781"/>
      <c r="Y3781"/>
      <c r="Z3781"/>
      <c r="AA3781"/>
      <c r="AB3781">
        <v>52</v>
      </c>
    </row>
    <row r="3782" spans="1:28" hidden="1" x14ac:dyDescent="0.2">
      <c r="A3782" t="s">
        <v>33461</v>
      </c>
      <c r="B3782" t="s">
        <v>33462</v>
      </c>
      <c r="C3782">
        <v>2017</v>
      </c>
      <c r="D3782" t="s">
        <v>33463</v>
      </c>
      <c r="E3782" t="s">
        <v>176</v>
      </c>
      <c r="F3782" t="s">
        <v>44055</v>
      </c>
      <c r="H3782">
        <v>134</v>
      </c>
      <c r="I3782" t="s">
        <v>25</v>
      </c>
      <c r="J3782" t="s">
        <v>26</v>
      </c>
      <c r="M3782" t="s">
        <v>33464</v>
      </c>
      <c r="N3782" t="s">
        <v>33465</v>
      </c>
      <c r="O3782" t="s">
        <v>33466</v>
      </c>
      <c r="P3782" t="s">
        <v>21599</v>
      </c>
      <c r="Q3782" t="s">
        <v>33467</v>
      </c>
      <c r="R3782" t="s">
        <v>33468</v>
      </c>
      <c r="S3782" t="s">
        <v>33469</v>
      </c>
      <c r="T3782">
        <v>7.4</v>
      </c>
      <c r="U3782">
        <v>40622</v>
      </c>
      <c r="W3782"/>
      <c r="X3782"/>
      <c r="Y3782"/>
      <c r="Z3782"/>
      <c r="AA3782">
        <v>117344</v>
      </c>
      <c r="AB3782">
        <v>140</v>
      </c>
    </row>
    <row r="3783" spans="1:28" hidden="1" x14ac:dyDescent="0.2">
      <c r="A3783" t="s">
        <v>33470</v>
      </c>
      <c r="B3783" t="s">
        <v>33471</v>
      </c>
      <c r="C3783">
        <v>2014</v>
      </c>
      <c r="D3783" s="1">
        <v>42011</v>
      </c>
      <c r="E3783" t="s">
        <v>16512</v>
      </c>
      <c r="F3783" t="s">
        <v>44032</v>
      </c>
      <c r="G3783" t="s">
        <v>44033</v>
      </c>
      <c r="H3783">
        <v>97</v>
      </c>
      <c r="I3783" t="s">
        <v>1705</v>
      </c>
      <c r="J3783" t="s">
        <v>26</v>
      </c>
      <c r="M3783" t="s">
        <v>7723</v>
      </c>
      <c r="N3783" t="s">
        <v>7723</v>
      </c>
      <c r="O3783" t="s">
        <v>33472</v>
      </c>
      <c r="P3783" t="s">
        <v>4616</v>
      </c>
      <c r="Q3783" t="s">
        <v>33473</v>
      </c>
      <c r="R3783" t="s">
        <v>33474</v>
      </c>
      <c r="S3783" t="s">
        <v>33475</v>
      </c>
      <c r="T3783">
        <v>7.5</v>
      </c>
      <c r="U3783">
        <v>245897</v>
      </c>
      <c r="W3783"/>
      <c r="X3783"/>
      <c r="Y3783">
        <v>68372</v>
      </c>
      <c r="Z3783"/>
      <c r="AA3783">
        <v>4824499</v>
      </c>
      <c r="AB3783">
        <v>582</v>
      </c>
    </row>
    <row r="3784" spans="1:28" x14ac:dyDescent="0.2">
      <c r="A3784" t="s">
        <v>5567</v>
      </c>
      <c r="B3784" t="s">
        <v>5568</v>
      </c>
      <c r="C3784">
        <v>2003</v>
      </c>
      <c r="D3784" s="1">
        <v>38140</v>
      </c>
      <c r="E3784" t="s">
        <v>44043</v>
      </c>
      <c r="F3784" t="s">
        <v>44032</v>
      </c>
      <c r="G3784" t="s">
        <v>44036</v>
      </c>
      <c r="H3784">
        <v>127</v>
      </c>
      <c r="I3784" t="s">
        <v>319</v>
      </c>
      <c r="J3784" t="s">
        <v>26</v>
      </c>
      <c r="K3784" t="s">
        <v>5569</v>
      </c>
      <c r="L3784" t="s">
        <v>5570</v>
      </c>
      <c r="M3784" t="s">
        <v>1495</v>
      </c>
      <c r="N3784" t="s">
        <v>5571</v>
      </c>
      <c r="O3784" t="s">
        <v>5572</v>
      </c>
      <c r="P3784" t="s">
        <v>488</v>
      </c>
      <c r="Q3784" t="s">
        <v>5573</v>
      </c>
      <c r="R3784" t="s">
        <v>5574</v>
      </c>
      <c r="S3784" t="s">
        <v>5575</v>
      </c>
      <c r="T3784">
        <v>6.5</v>
      </c>
      <c r="U3784">
        <v>25949</v>
      </c>
      <c r="V3784" s="12">
        <f>W3784*1.40658152173913</f>
        <v>49230353.260869548</v>
      </c>
      <c r="W3784" s="3">
        <v>35000000</v>
      </c>
      <c r="X3784" s="13">
        <f>Y3784*1.40658152173913</f>
        <v>6231298.206038041</v>
      </c>
      <c r="Y3784" s="3">
        <v>4430101</v>
      </c>
      <c r="Z3784" s="13">
        <f>AA3784*1.40658152173913</f>
        <v>16464039.52511956</v>
      </c>
      <c r="AA3784" s="3">
        <v>11705002</v>
      </c>
      <c r="AB3784">
        <v>158</v>
      </c>
    </row>
    <row r="3785" spans="1:28" x14ac:dyDescent="0.2">
      <c r="A3785" t="s">
        <v>26206</v>
      </c>
      <c r="B3785" t="s">
        <v>26207</v>
      </c>
      <c r="C3785">
        <v>2011</v>
      </c>
      <c r="D3785" t="s">
        <v>25866</v>
      </c>
      <c r="E3785" t="s">
        <v>1045</v>
      </c>
      <c r="F3785" t="s">
        <v>44044</v>
      </c>
      <c r="G3785" t="s">
        <v>44042</v>
      </c>
      <c r="H3785">
        <v>96</v>
      </c>
      <c r="I3785" t="s">
        <v>18468</v>
      </c>
      <c r="J3785" t="s">
        <v>26</v>
      </c>
      <c r="K3785" t="s">
        <v>2225</v>
      </c>
      <c r="M3785" t="s">
        <v>26208</v>
      </c>
      <c r="N3785" t="s">
        <v>26208</v>
      </c>
      <c r="O3785" t="s">
        <v>26209</v>
      </c>
      <c r="P3785" t="s">
        <v>26210</v>
      </c>
      <c r="Q3785" t="s">
        <v>26211</v>
      </c>
      <c r="R3785" t="s">
        <v>26212</v>
      </c>
      <c r="S3785" t="s">
        <v>26213</v>
      </c>
      <c r="T3785">
        <v>7.3</v>
      </c>
      <c r="U3785">
        <v>79213</v>
      </c>
      <c r="V3785" s="12">
        <f>W3785*1.1505830469594</f>
        <v>6903498.2817564001</v>
      </c>
      <c r="W3785" s="3">
        <v>6000000</v>
      </c>
      <c r="X3785" s="13">
        <f>Y3785*1.1505830469594</f>
        <v>6167440.3914572513</v>
      </c>
      <c r="Y3785" s="3">
        <v>5360274</v>
      </c>
      <c r="Z3785" s="13">
        <f>AA3785*1.1505830469594</f>
        <v>22507595.108647276</v>
      </c>
      <c r="AA3785" s="3">
        <v>19561904</v>
      </c>
      <c r="AB3785">
        <v>152</v>
      </c>
    </row>
    <row r="3786" spans="1:28" hidden="1" x14ac:dyDescent="0.2">
      <c r="A3786" t="s">
        <v>33493</v>
      </c>
      <c r="B3786" t="s">
        <v>33494</v>
      </c>
      <c r="C3786">
        <v>2014</v>
      </c>
      <c r="D3786" s="1">
        <v>41768</v>
      </c>
      <c r="E3786" t="s">
        <v>1045</v>
      </c>
      <c r="F3786" t="s">
        <v>44036</v>
      </c>
      <c r="H3786">
        <v>83</v>
      </c>
      <c r="I3786" t="s">
        <v>25</v>
      </c>
      <c r="J3786" t="s">
        <v>26</v>
      </c>
      <c r="M3786" t="s">
        <v>3028</v>
      </c>
      <c r="N3786" t="s">
        <v>3029</v>
      </c>
      <c r="O3786" t="s">
        <v>33495</v>
      </c>
      <c r="P3786" t="s">
        <v>15119</v>
      </c>
      <c r="Q3786" t="s">
        <v>33496</v>
      </c>
      <c r="R3786" t="s">
        <v>33497</v>
      </c>
      <c r="S3786" t="s">
        <v>33498</v>
      </c>
      <c r="T3786">
        <v>5.5</v>
      </c>
      <c r="U3786">
        <v>20907</v>
      </c>
      <c r="W3786"/>
      <c r="X3786"/>
      <c r="Y3786"/>
      <c r="Z3786"/>
      <c r="AA3786"/>
      <c r="AB3786">
        <v>108</v>
      </c>
    </row>
    <row r="3787" spans="1:28" hidden="1" x14ac:dyDescent="0.2">
      <c r="A3787" t="s">
        <v>33499</v>
      </c>
      <c r="B3787" t="s">
        <v>33500</v>
      </c>
      <c r="C3787">
        <v>2015</v>
      </c>
      <c r="D3787" s="1">
        <v>42709</v>
      </c>
      <c r="E3787" t="s">
        <v>176</v>
      </c>
      <c r="F3787" t="s">
        <v>44045</v>
      </c>
      <c r="G3787" t="s">
        <v>44042</v>
      </c>
      <c r="H3787">
        <v>100</v>
      </c>
      <c r="I3787" t="s">
        <v>25</v>
      </c>
      <c r="J3787" t="s">
        <v>26</v>
      </c>
      <c r="M3787" t="s">
        <v>10926</v>
      </c>
      <c r="N3787" t="s">
        <v>3394</v>
      </c>
      <c r="O3787" t="s">
        <v>33501</v>
      </c>
      <c r="P3787" t="s">
        <v>33502</v>
      </c>
      <c r="Q3787" t="s">
        <v>33502</v>
      </c>
      <c r="R3787" t="s">
        <v>33503</v>
      </c>
      <c r="S3787" t="s">
        <v>33504</v>
      </c>
      <c r="T3787">
        <v>6.6</v>
      </c>
      <c r="U3787">
        <v>88626</v>
      </c>
      <c r="W3787"/>
      <c r="X3787"/>
      <c r="Y3787">
        <v>231737</v>
      </c>
      <c r="Z3787"/>
      <c r="AA3787">
        <v>354835</v>
      </c>
      <c r="AB3787">
        <v>502</v>
      </c>
    </row>
    <row r="3788" spans="1:28" hidden="1" x14ac:dyDescent="0.2">
      <c r="A3788" t="s">
        <v>33505</v>
      </c>
      <c r="B3788" t="s">
        <v>33506</v>
      </c>
      <c r="C3788">
        <v>2015</v>
      </c>
      <c r="D3788" s="1">
        <v>42132</v>
      </c>
      <c r="E3788" t="s">
        <v>16512</v>
      </c>
      <c r="F3788" t="s">
        <v>44044</v>
      </c>
      <c r="G3788" t="s">
        <v>44032</v>
      </c>
      <c r="H3788">
        <v>94</v>
      </c>
      <c r="I3788" t="s">
        <v>25</v>
      </c>
      <c r="J3788" t="s">
        <v>26</v>
      </c>
      <c r="K3788" t="s">
        <v>838</v>
      </c>
      <c r="L3788" t="s">
        <v>1793</v>
      </c>
      <c r="M3788" t="s">
        <v>33507</v>
      </c>
      <c r="N3788" t="s">
        <v>33508</v>
      </c>
      <c r="O3788" t="s">
        <v>33509</v>
      </c>
      <c r="P3788" t="s">
        <v>12262</v>
      </c>
      <c r="Q3788" t="s">
        <v>33510</v>
      </c>
      <c r="R3788" t="s">
        <v>33511</v>
      </c>
      <c r="S3788" t="s">
        <v>33512</v>
      </c>
      <c r="T3788">
        <v>5.6</v>
      </c>
      <c r="U3788">
        <v>18264</v>
      </c>
      <c r="W3788">
        <v>11000000</v>
      </c>
      <c r="X3788"/>
      <c r="Y3788"/>
      <c r="Z3788"/>
      <c r="AA3788">
        <v>3340503</v>
      </c>
      <c r="AB3788">
        <v>53</v>
      </c>
    </row>
    <row r="3789" spans="1:28" hidden="1" x14ac:dyDescent="0.2">
      <c r="A3789" t="s">
        <v>33513</v>
      </c>
      <c r="B3789" t="s">
        <v>33514</v>
      </c>
      <c r="C3789">
        <v>2014</v>
      </c>
      <c r="D3789" s="1">
        <v>41887</v>
      </c>
      <c r="E3789" t="s">
        <v>16512</v>
      </c>
      <c r="F3789" t="s">
        <v>44044</v>
      </c>
      <c r="G3789" t="s">
        <v>44042</v>
      </c>
      <c r="H3789">
        <v>98</v>
      </c>
      <c r="I3789" t="s">
        <v>1016</v>
      </c>
      <c r="J3789" t="s">
        <v>26</v>
      </c>
      <c r="M3789" t="s">
        <v>31380</v>
      </c>
      <c r="N3789" t="s">
        <v>33515</v>
      </c>
      <c r="O3789" t="s">
        <v>33516</v>
      </c>
      <c r="P3789" t="s">
        <v>1391</v>
      </c>
      <c r="Q3789" t="s">
        <v>33517</v>
      </c>
      <c r="R3789" t="s">
        <v>33518</v>
      </c>
      <c r="S3789" t="s">
        <v>33519</v>
      </c>
      <c r="T3789">
        <v>5</v>
      </c>
      <c r="U3789">
        <v>23111</v>
      </c>
      <c r="W3789">
        <v>21000000</v>
      </c>
      <c r="X3789"/>
      <c r="Y3789"/>
      <c r="Z3789"/>
      <c r="AA3789">
        <v>2424381</v>
      </c>
      <c r="AB3789">
        <v>147</v>
      </c>
    </row>
    <row r="3790" spans="1:28" x14ac:dyDescent="0.2">
      <c r="A3790" t="s">
        <v>27107</v>
      </c>
      <c r="B3790" t="s">
        <v>27108</v>
      </c>
      <c r="C3790">
        <v>2011</v>
      </c>
      <c r="D3790" t="s">
        <v>23087</v>
      </c>
      <c r="E3790" t="s">
        <v>176</v>
      </c>
      <c r="F3790" t="s">
        <v>44042</v>
      </c>
      <c r="H3790">
        <v>107</v>
      </c>
      <c r="I3790" t="s">
        <v>25</v>
      </c>
      <c r="J3790" t="s">
        <v>26</v>
      </c>
      <c r="M3790" t="s">
        <v>25725</v>
      </c>
      <c r="N3790" t="s">
        <v>25725</v>
      </c>
      <c r="O3790" t="s">
        <v>27109</v>
      </c>
      <c r="P3790" t="s">
        <v>181</v>
      </c>
      <c r="Q3790" t="s">
        <v>27110</v>
      </c>
      <c r="R3790" t="s">
        <v>27111</v>
      </c>
      <c r="S3790" t="s">
        <v>27112</v>
      </c>
      <c r="T3790">
        <v>7.1</v>
      </c>
      <c r="U3790">
        <v>114272</v>
      </c>
      <c r="V3790" s="12">
        <f>W3790*1.1505830469594</f>
        <v>4027040.6643579002</v>
      </c>
      <c r="W3790" s="3">
        <v>3500000</v>
      </c>
      <c r="X3790" s="13">
        <f>Y3790*1.1505830469594</f>
        <v>6160266.5061594592</v>
      </c>
      <c r="Y3790" s="3">
        <v>5354039</v>
      </c>
      <c r="Z3790" s="13">
        <f>AA3790*1.1505830469594</f>
        <v>22441016.620634969</v>
      </c>
      <c r="AA3790" s="3">
        <v>19504039</v>
      </c>
      <c r="AB3790">
        <v>285</v>
      </c>
    </row>
    <row r="3791" spans="1:28" x14ac:dyDescent="0.2">
      <c r="A3791" t="s">
        <v>28953</v>
      </c>
      <c r="B3791" t="s">
        <v>28954</v>
      </c>
      <c r="C3791">
        <v>2015</v>
      </c>
      <c r="D3791" s="1">
        <v>42281</v>
      </c>
      <c r="E3791" t="s">
        <v>44035</v>
      </c>
      <c r="F3791" t="s">
        <v>44038</v>
      </c>
      <c r="G3791" t="s">
        <v>44032</v>
      </c>
      <c r="H3791">
        <v>106</v>
      </c>
      <c r="I3791" t="s">
        <v>25</v>
      </c>
      <c r="J3791" t="s">
        <v>26</v>
      </c>
      <c r="M3791" t="s">
        <v>22183</v>
      </c>
      <c r="N3791" t="s">
        <v>22183</v>
      </c>
      <c r="O3791" t="s">
        <v>28955</v>
      </c>
      <c r="P3791" t="s">
        <v>3826</v>
      </c>
      <c r="Q3791" t="s">
        <v>28956</v>
      </c>
      <c r="R3791" t="s">
        <v>28957</v>
      </c>
      <c r="S3791" t="s">
        <v>28958</v>
      </c>
      <c r="T3791">
        <v>7</v>
      </c>
      <c r="U3791">
        <v>29512</v>
      </c>
      <c r="V3791" s="12">
        <f>W3791*1.09195121025074</f>
        <v>10919512.102507401</v>
      </c>
      <c r="W3791" s="3">
        <v>10000000</v>
      </c>
      <c r="X3791" s="13">
        <f>Y3791*1.09195121025074</f>
        <v>6155401.0409632986</v>
      </c>
      <c r="Y3791" s="3">
        <v>5637066</v>
      </c>
      <c r="Z3791" s="13">
        <f>AA3791*1.09195121025074</f>
        <v>11832112.510376876</v>
      </c>
      <c r="AA3791" s="3">
        <v>10835752</v>
      </c>
      <c r="AB3791">
        <v>124</v>
      </c>
    </row>
    <row r="3792" spans="1:28" hidden="1" x14ac:dyDescent="0.2">
      <c r="A3792" t="s">
        <v>33537</v>
      </c>
      <c r="B3792" t="s">
        <v>33538</v>
      </c>
      <c r="C3792">
        <v>2013</v>
      </c>
      <c r="D3792" t="s">
        <v>27315</v>
      </c>
      <c r="E3792" t="s">
        <v>1045</v>
      </c>
      <c r="F3792" t="s">
        <v>44044</v>
      </c>
      <c r="G3792" t="s">
        <v>44032</v>
      </c>
      <c r="H3792">
        <v>93</v>
      </c>
      <c r="I3792" t="s">
        <v>495</v>
      </c>
      <c r="J3792" t="s">
        <v>26</v>
      </c>
      <c r="M3792" t="s">
        <v>8733</v>
      </c>
      <c r="N3792" t="s">
        <v>8733</v>
      </c>
      <c r="O3792" t="s">
        <v>33539</v>
      </c>
      <c r="P3792" t="s">
        <v>602</v>
      </c>
      <c r="Q3792" t="s">
        <v>33540</v>
      </c>
      <c r="R3792" t="s">
        <v>33541</v>
      </c>
      <c r="S3792" t="s">
        <v>33542</v>
      </c>
      <c r="T3792">
        <v>6.2</v>
      </c>
      <c r="U3792">
        <v>25409</v>
      </c>
      <c r="W3792"/>
      <c r="X3792"/>
      <c r="Y3792">
        <v>523511</v>
      </c>
      <c r="Z3792"/>
      <c r="AA3792">
        <v>1307599</v>
      </c>
      <c r="AB3792">
        <v>86</v>
      </c>
    </row>
    <row r="3793" spans="1:28" x14ac:dyDescent="0.2">
      <c r="A3793" t="s">
        <v>5691</v>
      </c>
      <c r="B3793" t="s">
        <v>5692</v>
      </c>
      <c r="C3793">
        <v>2004</v>
      </c>
      <c r="D3793" t="s">
        <v>5693</v>
      </c>
      <c r="E3793" t="s">
        <v>44041</v>
      </c>
      <c r="F3793" t="s">
        <v>44046</v>
      </c>
      <c r="G3793" t="s">
        <v>44045</v>
      </c>
      <c r="H3793">
        <v>106</v>
      </c>
      <c r="I3793" t="s">
        <v>5694</v>
      </c>
      <c r="J3793" t="s">
        <v>26</v>
      </c>
      <c r="M3793" t="s">
        <v>309</v>
      </c>
      <c r="N3793" t="s">
        <v>5695</v>
      </c>
      <c r="O3793" t="s">
        <v>5696</v>
      </c>
      <c r="P3793" t="s">
        <v>5697</v>
      </c>
      <c r="Q3793" t="s">
        <v>5698</v>
      </c>
      <c r="R3793" t="s">
        <v>5699</v>
      </c>
      <c r="S3793" t="s">
        <v>5700</v>
      </c>
      <c r="T3793">
        <v>6.4</v>
      </c>
      <c r="U3793">
        <v>57258</v>
      </c>
      <c r="V3793" s="12">
        <f>W3793*1.37009528851244</f>
        <v>36992572.789835878</v>
      </c>
      <c r="W3793" s="3">
        <v>27000000</v>
      </c>
      <c r="X3793" s="13">
        <f>Y3793*1.37009528851244</f>
        <v>6139046.2434303844</v>
      </c>
      <c r="Y3793" s="3">
        <v>4480744</v>
      </c>
      <c r="Z3793" s="13">
        <f>AA3793*1.37009528851244</f>
        <v>28975910.970455259</v>
      </c>
      <c r="AA3793" s="3">
        <v>21148829</v>
      </c>
      <c r="AB3793">
        <v>237</v>
      </c>
    </row>
    <row r="3794" spans="1:28" x14ac:dyDescent="0.2">
      <c r="A3794" t="s">
        <v>38708</v>
      </c>
      <c r="B3794" t="s">
        <v>38709</v>
      </c>
      <c r="C3794">
        <v>2016</v>
      </c>
      <c r="D3794" t="s">
        <v>38710</v>
      </c>
      <c r="E3794" t="s">
        <v>1045</v>
      </c>
      <c r="F3794" t="s">
        <v>44032</v>
      </c>
      <c r="H3794">
        <v>119</v>
      </c>
      <c r="I3794" t="s">
        <v>25</v>
      </c>
      <c r="J3794" t="s">
        <v>26</v>
      </c>
      <c r="M3794" t="s">
        <v>6712</v>
      </c>
      <c r="N3794" t="s">
        <v>6712</v>
      </c>
      <c r="O3794" t="s">
        <v>38711</v>
      </c>
      <c r="P3794" t="s">
        <v>12990</v>
      </c>
      <c r="Q3794" t="s">
        <v>38712</v>
      </c>
      <c r="R3794" t="s">
        <v>38713</v>
      </c>
      <c r="S3794" t="s">
        <v>38714</v>
      </c>
      <c r="T3794">
        <v>7.3</v>
      </c>
      <c r="U3794">
        <v>38690</v>
      </c>
      <c r="V3794" s="12">
        <f>W3794*1.07834771485832</f>
        <v>7548434.0040082401</v>
      </c>
      <c r="W3794" s="3">
        <v>7000000</v>
      </c>
      <c r="X3794" s="13">
        <f>Y3794*1.07834771485832</f>
        <v>6108585.3146116761</v>
      </c>
      <c r="Y3794" s="3">
        <v>5664764</v>
      </c>
      <c r="Z3794" s="13">
        <f>AA3794*1.07834771485832</f>
        <v>7780069.5632460965</v>
      </c>
      <c r="AA3794" s="3">
        <v>7214806</v>
      </c>
      <c r="AB3794">
        <v>112</v>
      </c>
    </row>
    <row r="3795" spans="1:28" x14ac:dyDescent="0.2">
      <c r="A3795" t="s">
        <v>15754</v>
      </c>
      <c r="B3795" t="s">
        <v>15755</v>
      </c>
      <c r="C3795">
        <v>2017</v>
      </c>
      <c r="D3795" s="1">
        <v>42898</v>
      </c>
      <c r="E3795" t="s">
        <v>1045</v>
      </c>
      <c r="F3795" t="s">
        <v>44044</v>
      </c>
      <c r="G3795" t="s">
        <v>44032</v>
      </c>
      <c r="H3795">
        <v>105</v>
      </c>
      <c r="I3795" t="s">
        <v>15756</v>
      </c>
      <c r="J3795" t="s">
        <v>26</v>
      </c>
      <c r="M3795" t="s">
        <v>386</v>
      </c>
      <c r="N3795" t="s">
        <v>383</v>
      </c>
      <c r="O3795" t="s">
        <v>15757</v>
      </c>
      <c r="P3795" t="s">
        <v>15758</v>
      </c>
      <c r="Q3795" t="s">
        <v>15759</v>
      </c>
      <c r="R3795" t="s">
        <v>15760</v>
      </c>
      <c r="S3795" t="s">
        <v>15761</v>
      </c>
      <c r="T3795">
        <v>5.7</v>
      </c>
      <c r="U3795">
        <v>39058</v>
      </c>
      <c r="V3795" s="12">
        <f>W3795*1.05585427545692</f>
        <v>26396356.886422999</v>
      </c>
      <c r="W3795" s="3">
        <v>25000000</v>
      </c>
      <c r="X3795" s="13">
        <f>Y3795*1.05585427545692</f>
        <v>6097746.3828247441</v>
      </c>
      <c r="Y3795" s="3">
        <v>5775178</v>
      </c>
      <c r="Z3795" s="13">
        <f>AA3795*1.05585427545692</f>
        <v>13463902.121152917</v>
      </c>
      <c r="AA3795" s="3">
        <v>12751667</v>
      </c>
      <c r="AB3795">
        <v>348</v>
      </c>
    </row>
    <row r="3796" spans="1:28" hidden="1" x14ac:dyDescent="0.2">
      <c r="A3796" t="s">
        <v>33565</v>
      </c>
      <c r="B3796" t="s">
        <v>33566</v>
      </c>
      <c r="C3796">
        <v>2013</v>
      </c>
      <c r="D3796" t="s">
        <v>22213</v>
      </c>
      <c r="E3796" t="s">
        <v>1045</v>
      </c>
      <c r="F3796" t="s">
        <v>44033</v>
      </c>
      <c r="H3796">
        <v>83</v>
      </c>
      <c r="I3796" t="s">
        <v>25</v>
      </c>
      <c r="J3796" t="s">
        <v>26</v>
      </c>
      <c r="M3796" t="s">
        <v>14551</v>
      </c>
      <c r="N3796" t="s">
        <v>14551</v>
      </c>
      <c r="O3796" t="s">
        <v>33567</v>
      </c>
      <c r="P3796" t="s">
        <v>33568</v>
      </c>
      <c r="Q3796" t="s">
        <v>33569</v>
      </c>
      <c r="R3796" t="s">
        <v>33570</v>
      </c>
      <c r="S3796" t="s">
        <v>33571</v>
      </c>
      <c r="T3796">
        <v>3.2</v>
      </c>
      <c r="U3796">
        <v>18688</v>
      </c>
      <c r="W3796">
        <v>4500000</v>
      </c>
      <c r="X3796"/>
      <c r="Y3796"/>
      <c r="Z3796"/>
      <c r="AA3796">
        <v>3906308</v>
      </c>
      <c r="AB3796">
        <v>72</v>
      </c>
    </row>
    <row r="3797" spans="1:28" x14ac:dyDescent="0.2">
      <c r="A3797" t="s">
        <v>8349</v>
      </c>
      <c r="B3797" t="s">
        <v>8350</v>
      </c>
      <c r="C3797">
        <v>2004</v>
      </c>
      <c r="D3797" t="s">
        <v>7894</v>
      </c>
      <c r="E3797" t="s">
        <v>16512</v>
      </c>
      <c r="F3797" t="s">
        <v>44044</v>
      </c>
      <c r="G3797" t="s">
        <v>44032</v>
      </c>
      <c r="H3797">
        <v>106</v>
      </c>
      <c r="I3797" t="s">
        <v>319</v>
      </c>
      <c r="J3797" t="s">
        <v>26</v>
      </c>
      <c r="K3797" t="s">
        <v>75</v>
      </c>
      <c r="L3797" t="s">
        <v>74</v>
      </c>
      <c r="M3797" t="s">
        <v>65</v>
      </c>
      <c r="N3797" t="s">
        <v>65</v>
      </c>
      <c r="O3797" t="s">
        <v>8351</v>
      </c>
      <c r="P3797" t="s">
        <v>8352</v>
      </c>
      <c r="Q3797" t="s">
        <v>8353</v>
      </c>
      <c r="R3797" t="s">
        <v>8354</v>
      </c>
      <c r="S3797" t="s">
        <v>8355</v>
      </c>
      <c r="T3797">
        <v>6.5</v>
      </c>
      <c r="U3797">
        <v>28942</v>
      </c>
      <c r="V3797" s="12">
        <f>W3797*1.37009528851244</f>
        <v>26374334.303864472</v>
      </c>
      <c r="W3797" s="3">
        <v>19250000</v>
      </c>
      <c r="X3797" s="13">
        <f>Y3797*1.37009528851244</f>
        <v>6075594.3904287964</v>
      </c>
      <c r="Y3797" s="3">
        <v>4434432</v>
      </c>
      <c r="Z3797" s="13">
        <f>AA3797*1.37009528851244</f>
        <v>11115188.488258334</v>
      </c>
      <c r="AA3797" s="3">
        <v>8112712</v>
      </c>
      <c r="AB3797">
        <v>246</v>
      </c>
    </row>
    <row r="3798" spans="1:28" x14ac:dyDescent="0.2">
      <c r="A3798" t="s">
        <v>18514</v>
      </c>
      <c r="B3798" t="s">
        <v>18515</v>
      </c>
      <c r="C3798">
        <v>2009</v>
      </c>
      <c r="D3798" t="s">
        <v>18516</v>
      </c>
      <c r="E3798" t="s">
        <v>176</v>
      </c>
      <c r="F3798" t="s">
        <v>44036</v>
      </c>
      <c r="G3798" t="s">
        <v>44042</v>
      </c>
      <c r="H3798">
        <v>127</v>
      </c>
      <c r="I3798" t="s">
        <v>2359</v>
      </c>
      <c r="J3798" t="s">
        <v>308</v>
      </c>
      <c r="K3798" t="s">
        <v>26</v>
      </c>
      <c r="M3798" t="s">
        <v>4606</v>
      </c>
      <c r="N3798" t="s">
        <v>4606</v>
      </c>
      <c r="O3798" t="s">
        <v>18517</v>
      </c>
      <c r="P3798" t="s">
        <v>2713</v>
      </c>
      <c r="Q3798" t="s">
        <v>18518</v>
      </c>
      <c r="R3798" t="s">
        <v>18519</v>
      </c>
      <c r="S3798" t="s">
        <v>18520</v>
      </c>
      <c r="T3798">
        <v>7.2</v>
      </c>
      <c r="U3798">
        <v>37764</v>
      </c>
      <c r="V3798" s="12">
        <f>W3798*1.20636999678377</f>
        <v>21714659.94210786</v>
      </c>
      <c r="W3798" s="3">
        <v>18000000</v>
      </c>
      <c r="X3798" s="13">
        <f>Y3798*1.20636999678377</f>
        <v>6049107.106722842</v>
      </c>
      <c r="Y3798" s="3">
        <v>5014305</v>
      </c>
      <c r="Z3798" s="13">
        <f>AA3798*1.20636999678377</f>
        <v>45205708.149069801</v>
      </c>
      <c r="AA3798" s="3">
        <v>37472507</v>
      </c>
      <c r="AB3798">
        <v>86</v>
      </c>
    </row>
    <row r="3799" spans="1:28" x14ac:dyDescent="0.2">
      <c r="A3799" t="s">
        <v>43012</v>
      </c>
      <c r="B3799" t="s">
        <v>43013</v>
      </c>
      <c r="C3799">
        <v>2019</v>
      </c>
      <c r="D3799" s="1">
        <v>43587</v>
      </c>
      <c r="E3799" t="s">
        <v>16512</v>
      </c>
      <c r="F3799" t="s">
        <v>44033</v>
      </c>
      <c r="H3799">
        <v>125</v>
      </c>
      <c r="I3799" t="s">
        <v>43014</v>
      </c>
      <c r="J3799" t="s">
        <v>209</v>
      </c>
      <c r="K3799" t="s">
        <v>26</v>
      </c>
      <c r="L3799" t="s">
        <v>75</v>
      </c>
      <c r="M3799" t="s">
        <v>43015</v>
      </c>
      <c r="N3799" t="s">
        <v>43016</v>
      </c>
      <c r="O3799" t="s">
        <v>43017</v>
      </c>
      <c r="P3799" t="s">
        <v>43018</v>
      </c>
      <c r="Q3799" t="s">
        <v>43019</v>
      </c>
      <c r="R3799" t="s">
        <v>43020</v>
      </c>
      <c r="S3799" t="s">
        <v>43021</v>
      </c>
      <c r="T3799">
        <v>6</v>
      </c>
      <c r="U3799">
        <v>25379</v>
      </c>
      <c r="V3799" s="12">
        <f>W3799*1.01233684194057</f>
        <v>48592168.41314736</v>
      </c>
      <c r="W3799" s="3">
        <v>48000000</v>
      </c>
      <c r="X3799" s="13">
        <f>Y3799*1.01233684194057</f>
        <v>6045081.378342865</v>
      </c>
      <c r="Y3799" s="3">
        <v>5971413</v>
      </c>
      <c r="Z3799" s="13">
        <f>AA3799*1.01233684194057</f>
        <v>708490720.47661209</v>
      </c>
      <c r="AA3799" s="3">
        <v>699856699</v>
      </c>
      <c r="AB3799">
        <v>762</v>
      </c>
    </row>
    <row r="3800" spans="1:28" x14ac:dyDescent="0.2">
      <c r="A3800" t="s">
        <v>21756</v>
      </c>
      <c r="B3800" t="s">
        <v>21757</v>
      </c>
      <c r="C3800">
        <v>2009</v>
      </c>
      <c r="D3800" s="1">
        <v>39915</v>
      </c>
      <c r="E3800" t="s">
        <v>176</v>
      </c>
      <c r="F3800" t="s">
        <v>44045</v>
      </c>
      <c r="G3800" t="s">
        <v>44033</v>
      </c>
      <c r="H3800">
        <v>97</v>
      </c>
      <c r="I3800" t="s">
        <v>495</v>
      </c>
      <c r="J3800" t="s">
        <v>26</v>
      </c>
      <c r="K3800" t="s">
        <v>308</v>
      </c>
      <c r="M3800" t="s">
        <v>16872</v>
      </c>
      <c r="N3800" t="s">
        <v>21758</v>
      </c>
      <c r="O3800" t="s">
        <v>21759</v>
      </c>
      <c r="P3800" t="s">
        <v>17066</v>
      </c>
      <c r="Q3800" t="s">
        <v>21760</v>
      </c>
      <c r="R3800" t="s">
        <v>21761</v>
      </c>
      <c r="S3800" t="s">
        <v>21762</v>
      </c>
      <c r="T3800">
        <v>7.9</v>
      </c>
      <c r="U3800">
        <v>329812</v>
      </c>
      <c r="V3800" s="12">
        <f>W3800*1.20636999678377</f>
        <v>6031849.9839188503</v>
      </c>
      <c r="W3800" s="3">
        <v>5000000</v>
      </c>
      <c r="X3800" s="13">
        <f>Y3800*1.20636999678377</f>
        <v>6044110.3221961632</v>
      </c>
      <c r="Y3800" s="3">
        <v>5010163</v>
      </c>
      <c r="Z3800" s="13">
        <f>AA3800*1.20636999678377</f>
        <v>11774300.250199251</v>
      </c>
      <c r="AA3800" s="3">
        <v>9760107</v>
      </c>
      <c r="AB3800">
        <v>631</v>
      </c>
    </row>
    <row r="3801" spans="1:28" x14ac:dyDescent="0.2">
      <c r="A3801" t="s">
        <v>41287</v>
      </c>
      <c r="B3801" t="s">
        <v>41288</v>
      </c>
      <c r="C3801">
        <v>2019</v>
      </c>
      <c r="D3801" t="s">
        <v>37840</v>
      </c>
      <c r="E3801" t="s">
        <v>16512</v>
      </c>
      <c r="F3801" t="s">
        <v>44031</v>
      </c>
      <c r="G3801" t="s">
        <v>44032</v>
      </c>
      <c r="H3801">
        <v>109</v>
      </c>
      <c r="I3801" t="s">
        <v>25</v>
      </c>
      <c r="J3801" t="s">
        <v>26</v>
      </c>
      <c r="M3801" t="s">
        <v>18916</v>
      </c>
      <c r="N3801" t="s">
        <v>41289</v>
      </c>
      <c r="O3801" t="s">
        <v>41290</v>
      </c>
      <c r="P3801" t="s">
        <v>1623</v>
      </c>
      <c r="Q3801" t="s">
        <v>41291</v>
      </c>
      <c r="R3801" t="s">
        <v>41292</v>
      </c>
      <c r="S3801" t="s">
        <v>41293</v>
      </c>
      <c r="T3801">
        <v>6</v>
      </c>
      <c r="U3801">
        <v>46043</v>
      </c>
      <c r="V3801" s="12">
        <f>W3801*1.01233684194057</f>
        <v>25308421.048514251</v>
      </c>
      <c r="W3801" s="3">
        <v>25000000</v>
      </c>
      <c r="X3801" s="13">
        <f>Y3801*1.01233684194057</f>
        <v>6031821.7903871275</v>
      </c>
      <c r="Y3801" s="3">
        <v>5958315</v>
      </c>
      <c r="Z3801" s="13">
        <f>AA3801*1.01233684194057</f>
        <v>8917281.4416229669</v>
      </c>
      <c r="AA3801" s="3">
        <v>8808611</v>
      </c>
      <c r="AB3801">
        <v>359</v>
      </c>
    </row>
    <row r="3802" spans="1:28" x14ac:dyDescent="0.2">
      <c r="A3802" t="s">
        <v>8169</v>
      </c>
      <c r="B3802" t="s">
        <v>8170</v>
      </c>
      <c r="C3802">
        <v>2006</v>
      </c>
      <c r="D3802" t="s">
        <v>8171</v>
      </c>
      <c r="E3802" t="s">
        <v>1045</v>
      </c>
      <c r="F3802" t="s">
        <v>44032</v>
      </c>
      <c r="G3802" t="s">
        <v>44034</v>
      </c>
      <c r="H3802">
        <v>105</v>
      </c>
      <c r="I3802" t="s">
        <v>8172</v>
      </c>
      <c r="J3802" t="s">
        <v>27</v>
      </c>
      <c r="K3802" t="s">
        <v>26</v>
      </c>
      <c r="L3802" t="s">
        <v>308</v>
      </c>
      <c r="M3802" t="s">
        <v>2311</v>
      </c>
      <c r="N3802" t="s">
        <v>2311</v>
      </c>
      <c r="O3802" t="s">
        <v>8173</v>
      </c>
      <c r="P3802" t="s">
        <v>4608</v>
      </c>
      <c r="Q3802" t="s">
        <v>8174</v>
      </c>
      <c r="R3802" t="s">
        <v>8175</v>
      </c>
      <c r="S3802" t="s">
        <v>8176</v>
      </c>
      <c r="T3802">
        <v>7.3</v>
      </c>
      <c r="U3802">
        <v>67178</v>
      </c>
      <c r="V3802" s="12">
        <f>W3802*1.28378472222222</f>
        <v>7702708.33333332</v>
      </c>
      <c r="W3802" s="3">
        <v>6000000</v>
      </c>
      <c r="X3802" s="13">
        <f>Y3802*1.28378472222222</f>
        <v>5996101.410138879</v>
      </c>
      <c r="Y3802" s="3">
        <v>4670644</v>
      </c>
      <c r="Z3802" s="13">
        <f>AA3802*1.28378472222222</f>
        <v>19405919.658576358</v>
      </c>
      <c r="AA3802" s="3">
        <v>15116179</v>
      </c>
      <c r="AB3802">
        <v>224</v>
      </c>
    </row>
    <row r="3803" spans="1:28" x14ac:dyDescent="0.2">
      <c r="A3803" t="s">
        <v>14164</v>
      </c>
      <c r="B3803" t="s">
        <v>14165</v>
      </c>
      <c r="C3803">
        <v>2007</v>
      </c>
      <c r="D3803" t="s">
        <v>14166</v>
      </c>
      <c r="E3803" t="s">
        <v>16512</v>
      </c>
      <c r="F3803" t="s">
        <v>44031</v>
      </c>
      <c r="G3803" t="s">
        <v>44034</v>
      </c>
      <c r="H3803">
        <v>127</v>
      </c>
      <c r="I3803" t="s">
        <v>2454</v>
      </c>
      <c r="J3803" t="s">
        <v>26</v>
      </c>
      <c r="M3803" t="s">
        <v>6595</v>
      </c>
      <c r="N3803" t="s">
        <v>14167</v>
      </c>
      <c r="O3803" t="s">
        <v>14168</v>
      </c>
      <c r="P3803" t="s">
        <v>1671</v>
      </c>
      <c r="Q3803" t="s">
        <v>14169</v>
      </c>
      <c r="R3803" t="s">
        <v>14170</v>
      </c>
      <c r="S3803" t="s">
        <v>14171</v>
      </c>
      <c r="T3803">
        <v>3.8</v>
      </c>
      <c r="U3803">
        <v>43913</v>
      </c>
      <c r="V3803" s="12">
        <f>W3803*1.24823238899982</f>
        <v>74893943.3399892</v>
      </c>
      <c r="W3803" s="3">
        <v>60000000</v>
      </c>
      <c r="X3803" s="13">
        <f>Y3803*1.24823238899982</f>
        <v>5961128.4979213243</v>
      </c>
      <c r="Y3803" s="3">
        <v>4775656</v>
      </c>
      <c r="Z3803" s="13">
        <f>AA3803*144548551.06</f>
        <v>1893284635157040</v>
      </c>
      <c r="AA3803" s="3">
        <v>13097915</v>
      </c>
      <c r="AB3803">
        <v>400</v>
      </c>
    </row>
    <row r="3804" spans="1:28" hidden="1" x14ac:dyDescent="0.2">
      <c r="A3804" t="s">
        <v>33622</v>
      </c>
      <c r="B3804" t="s">
        <v>33623</v>
      </c>
      <c r="C3804">
        <v>2013</v>
      </c>
      <c r="D3804" t="s">
        <v>19540</v>
      </c>
      <c r="E3804" t="s">
        <v>16512</v>
      </c>
      <c r="F3804" t="s">
        <v>44038</v>
      </c>
      <c r="G3804" t="s">
        <v>44034</v>
      </c>
      <c r="H3804">
        <v>112</v>
      </c>
      <c r="I3804" t="s">
        <v>3621</v>
      </c>
      <c r="J3804" t="s">
        <v>308</v>
      </c>
      <c r="M3804" t="s">
        <v>3649</v>
      </c>
      <c r="N3804" t="s">
        <v>3650</v>
      </c>
      <c r="O3804" t="s">
        <v>33624</v>
      </c>
      <c r="P3804" t="s">
        <v>33625</v>
      </c>
      <c r="Q3804" t="s">
        <v>33626</v>
      </c>
      <c r="R3804" t="s">
        <v>33627</v>
      </c>
      <c r="S3804" t="s">
        <v>33628</v>
      </c>
      <c r="T3804">
        <v>6.4</v>
      </c>
      <c r="U3804">
        <v>13049</v>
      </c>
      <c r="W3804"/>
      <c r="X3804"/>
      <c r="Y3804"/>
      <c r="Z3804"/>
      <c r="AA3804">
        <v>7422695</v>
      </c>
      <c r="AB3804">
        <v>26</v>
      </c>
    </row>
    <row r="3805" spans="1:28" hidden="1" x14ac:dyDescent="0.2">
      <c r="A3805" t="s">
        <v>33629</v>
      </c>
      <c r="B3805" t="s">
        <v>33630</v>
      </c>
      <c r="C3805">
        <v>2013</v>
      </c>
      <c r="D3805" t="s">
        <v>32634</v>
      </c>
      <c r="E3805" t="s">
        <v>176</v>
      </c>
      <c r="H3805">
        <v>96</v>
      </c>
      <c r="I3805" t="s">
        <v>33631</v>
      </c>
      <c r="J3805" t="s">
        <v>27</v>
      </c>
      <c r="K3805" t="s">
        <v>307</v>
      </c>
      <c r="M3805" t="s">
        <v>3575</v>
      </c>
      <c r="N3805" t="s">
        <v>33632</v>
      </c>
      <c r="O3805" t="s">
        <v>33633</v>
      </c>
      <c r="P3805" t="s">
        <v>33634</v>
      </c>
      <c r="Q3805" t="e">
        <v>#VALUE!</v>
      </c>
      <c r="R3805" t="s">
        <v>33635</v>
      </c>
      <c r="S3805" t="s">
        <v>33636</v>
      </c>
      <c r="T3805">
        <v>7.2</v>
      </c>
      <c r="U3805">
        <v>17525</v>
      </c>
      <c r="W3805"/>
      <c r="X3805"/>
      <c r="Y3805">
        <v>373605</v>
      </c>
      <c r="Z3805"/>
      <c r="AA3805">
        <v>8533375</v>
      </c>
      <c r="AB3805">
        <v>49</v>
      </c>
    </row>
    <row r="3806" spans="1:28" x14ac:dyDescent="0.2">
      <c r="A3806" t="s">
        <v>41345</v>
      </c>
      <c r="B3806" t="s">
        <v>41346</v>
      </c>
      <c r="C3806">
        <v>2018</v>
      </c>
      <c r="D3806" t="s">
        <v>41347</v>
      </c>
      <c r="E3806" t="s">
        <v>16512</v>
      </c>
      <c r="F3806" t="s">
        <v>44031</v>
      </c>
      <c r="G3806" t="s">
        <v>44044</v>
      </c>
      <c r="H3806">
        <v>102</v>
      </c>
      <c r="I3806" t="s">
        <v>433</v>
      </c>
      <c r="J3806" t="s">
        <v>26</v>
      </c>
      <c r="M3806" t="s">
        <v>41348</v>
      </c>
      <c r="N3806" t="s">
        <v>41348</v>
      </c>
      <c r="O3806" t="s">
        <v>41349</v>
      </c>
      <c r="P3806" t="s">
        <v>41350</v>
      </c>
      <c r="Q3806" t="s">
        <v>41351</v>
      </c>
      <c r="R3806" t="s">
        <v>41352</v>
      </c>
      <c r="S3806" t="s">
        <v>41353</v>
      </c>
      <c r="T3806">
        <v>5.8</v>
      </c>
      <c r="U3806">
        <v>13313</v>
      </c>
      <c r="V3806" s="12">
        <f>W3806*1.03068014830331</f>
        <v>30920404.449099299</v>
      </c>
      <c r="W3806" s="3">
        <v>30000000</v>
      </c>
      <c r="X3806" s="13">
        <f>Y3806*1.03068014830331</f>
        <v>5893528.0332925627</v>
      </c>
      <c r="Y3806" s="3">
        <v>5718096</v>
      </c>
      <c r="Z3806" s="13">
        <f>AA3806*1.03068014830331</f>
        <v>10629423.952374853</v>
      </c>
      <c r="AA3806" s="3">
        <v>10313019</v>
      </c>
      <c r="AB3806">
        <v>238</v>
      </c>
    </row>
    <row r="3807" spans="1:28" x14ac:dyDescent="0.2">
      <c r="A3807" t="s">
        <v>20822</v>
      </c>
      <c r="B3807" t="s">
        <v>20823</v>
      </c>
      <c r="C3807">
        <v>2008</v>
      </c>
      <c r="D3807" t="s">
        <v>19293</v>
      </c>
      <c r="E3807" t="s">
        <v>1045</v>
      </c>
      <c r="F3807" t="s">
        <v>44057</v>
      </c>
      <c r="H3807">
        <v>92</v>
      </c>
      <c r="I3807" t="s">
        <v>25</v>
      </c>
      <c r="J3807" t="s">
        <v>26</v>
      </c>
      <c r="K3807" t="s">
        <v>308</v>
      </c>
      <c r="M3807" t="s">
        <v>6446</v>
      </c>
      <c r="N3807" t="s">
        <v>20824</v>
      </c>
      <c r="O3807" t="s">
        <v>20825</v>
      </c>
      <c r="P3807" t="s">
        <v>4535</v>
      </c>
      <c r="Q3807" t="s">
        <v>20826</v>
      </c>
      <c r="R3807" t="s">
        <v>20827</v>
      </c>
      <c r="S3807" t="s">
        <v>20828</v>
      </c>
      <c r="T3807">
        <v>6.3</v>
      </c>
      <c r="U3807">
        <v>16421</v>
      </c>
      <c r="V3807" s="12">
        <f>W3807*1.20207800169993</f>
        <v>10818702.015299371</v>
      </c>
      <c r="W3807" s="3">
        <v>9000000</v>
      </c>
      <c r="X3807" s="13">
        <f>Y3807*1.20207800169993</f>
        <v>5873612.7651542248</v>
      </c>
      <c r="Y3807" s="3">
        <v>4886216</v>
      </c>
      <c r="Z3807" s="13">
        <f>AA3807*1.20207800169993</f>
        <v>5920580.3568366449</v>
      </c>
      <c r="AA3807" s="3">
        <v>4925288</v>
      </c>
      <c r="AB3807">
        <v>77</v>
      </c>
    </row>
    <row r="3808" spans="1:28" hidden="1" x14ac:dyDescent="0.2">
      <c r="A3808" t="s">
        <v>33653</v>
      </c>
      <c r="B3808" t="s">
        <v>33654</v>
      </c>
      <c r="C3808">
        <v>2013</v>
      </c>
      <c r="D3808" t="s">
        <v>23549</v>
      </c>
      <c r="E3808" t="s">
        <v>44054</v>
      </c>
      <c r="F3808" t="s">
        <v>44036</v>
      </c>
      <c r="G3808" t="s">
        <v>44033</v>
      </c>
      <c r="H3808">
        <v>105</v>
      </c>
      <c r="I3808" t="s">
        <v>12077</v>
      </c>
      <c r="J3808" t="s">
        <v>26</v>
      </c>
      <c r="M3808" t="s">
        <v>33655</v>
      </c>
      <c r="N3808" t="s">
        <v>33655</v>
      </c>
      <c r="O3808" t="s">
        <v>33656</v>
      </c>
      <c r="P3808" t="s">
        <v>33657</v>
      </c>
      <c r="Q3808" t="s">
        <v>33658</v>
      </c>
      <c r="R3808" t="s">
        <v>33659</v>
      </c>
      <c r="S3808" t="s">
        <v>33660</v>
      </c>
      <c r="T3808">
        <v>6.8</v>
      </c>
      <c r="U3808">
        <v>13477</v>
      </c>
      <c r="W3808"/>
      <c r="X3808"/>
      <c r="Y3808"/>
      <c r="Z3808"/>
      <c r="AA3808"/>
      <c r="AB3808">
        <v>48</v>
      </c>
    </row>
    <row r="3809" spans="1:28" hidden="1" x14ac:dyDescent="0.2">
      <c r="A3809" t="s">
        <v>33661</v>
      </c>
      <c r="B3809" t="s">
        <v>33662</v>
      </c>
      <c r="C3809">
        <v>2017</v>
      </c>
      <c r="D3809" t="s">
        <v>20573</v>
      </c>
      <c r="E3809" t="s">
        <v>1045</v>
      </c>
      <c r="F3809" t="s">
        <v>44050</v>
      </c>
      <c r="H3809">
        <v>101</v>
      </c>
      <c r="I3809" t="s">
        <v>1983</v>
      </c>
      <c r="J3809" t="s">
        <v>26</v>
      </c>
      <c r="M3809" t="s">
        <v>17271</v>
      </c>
      <c r="N3809" t="s">
        <v>33663</v>
      </c>
      <c r="O3809" t="s">
        <v>33664</v>
      </c>
      <c r="P3809" t="s">
        <v>12627</v>
      </c>
      <c r="Q3809" t="s">
        <v>12627</v>
      </c>
      <c r="R3809" t="s">
        <v>33665</v>
      </c>
      <c r="S3809" t="s">
        <v>33666</v>
      </c>
      <c r="T3809">
        <v>5.8</v>
      </c>
      <c r="U3809">
        <v>11821</v>
      </c>
      <c r="W3809"/>
      <c r="X3809"/>
      <c r="Y3809"/>
      <c r="Z3809"/>
      <c r="AA3809">
        <v>124875</v>
      </c>
      <c r="AB3809">
        <v>47</v>
      </c>
    </row>
    <row r="3810" spans="1:28" hidden="1" x14ac:dyDescent="0.2">
      <c r="A3810" t="s">
        <v>33667</v>
      </c>
      <c r="B3810" t="s">
        <v>33668</v>
      </c>
      <c r="C3810">
        <v>2015</v>
      </c>
      <c r="D3810" s="1">
        <v>42009</v>
      </c>
      <c r="E3810" t="s">
        <v>16512</v>
      </c>
      <c r="H3810">
        <v>128</v>
      </c>
      <c r="I3810" t="s">
        <v>943</v>
      </c>
      <c r="J3810" t="s">
        <v>944</v>
      </c>
      <c r="M3810" t="s">
        <v>33669</v>
      </c>
      <c r="N3810" t="s">
        <v>33670</v>
      </c>
      <c r="O3810" t="s">
        <v>33671</v>
      </c>
      <c r="P3810" t="s">
        <v>2934</v>
      </c>
      <c r="Q3810" t="s">
        <v>33672</v>
      </c>
      <c r="R3810" t="s">
        <v>33673</v>
      </c>
      <c r="S3810" t="s">
        <v>33674</v>
      </c>
      <c r="T3810">
        <v>7.1</v>
      </c>
      <c r="U3810">
        <v>22203</v>
      </c>
      <c r="W3810"/>
      <c r="X3810"/>
      <c r="Y3810">
        <v>534601</v>
      </c>
      <c r="Z3810"/>
      <c r="AA3810">
        <v>998582</v>
      </c>
      <c r="AB3810">
        <v>65</v>
      </c>
    </row>
    <row r="3811" spans="1:28" hidden="1" x14ac:dyDescent="0.2">
      <c r="A3811" t="s">
        <v>33675</v>
      </c>
      <c r="B3811" t="s">
        <v>33676</v>
      </c>
      <c r="C3811">
        <v>2013</v>
      </c>
      <c r="D3811" s="1">
        <v>42528</v>
      </c>
      <c r="E3811" t="s">
        <v>176</v>
      </c>
      <c r="F3811" t="s">
        <v>44045</v>
      </c>
      <c r="G3811" t="s">
        <v>44042</v>
      </c>
      <c r="H3811">
        <v>102</v>
      </c>
      <c r="I3811" t="s">
        <v>11437</v>
      </c>
      <c r="J3811" t="s">
        <v>27</v>
      </c>
      <c r="M3811" t="s">
        <v>24910</v>
      </c>
      <c r="N3811" t="s">
        <v>33677</v>
      </c>
      <c r="O3811" t="s">
        <v>33678</v>
      </c>
      <c r="P3811" t="s">
        <v>24910</v>
      </c>
      <c r="Q3811" t="s">
        <v>33679</v>
      </c>
      <c r="R3811" t="s">
        <v>33680</v>
      </c>
      <c r="S3811" t="s">
        <v>33681</v>
      </c>
      <c r="T3811">
        <v>7</v>
      </c>
      <c r="U3811">
        <v>15743</v>
      </c>
      <c r="W3811"/>
      <c r="X3811"/>
      <c r="Y3811"/>
      <c r="Z3811"/>
      <c r="AA3811">
        <v>687505</v>
      </c>
      <c r="AB3811">
        <v>26</v>
      </c>
    </row>
    <row r="3812" spans="1:28" hidden="1" x14ac:dyDescent="0.2">
      <c r="A3812" t="s">
        <v>33682</v>
      </c>
      <c r="B3812" t="s">
        <v>9893</v>
      </c>
      <c r="C3812">
        <v>2014</v>
      </c>
      <c r="D3812" t="s">
        <v>33683</v>
      </c>
      <c r="E3812" t="s">
        <v>3496</v>
      </c>
      <c r="F3812" t="s">
        <v>44042</v>
      </c>
      <c r="H3812">
        <v>77</v>
      </c>
      <c r="I3812" t="s">
        <v>25</v>
      </c>
      <c r="J3812" t="s">
        <v>26</v>
      </c>
      <c r="M3812" t="s">
        <v>33684</v>
      </c>
      <c r="N3812" t="s">
        <v>33685</v>
      </c>
      <c r="O3812" t="s">
        <v>33685</v>
      </c>
      <c r="P3812" t="s">
        <v>33684</v>
      </c>
      <c r="Q3812" t="e">
        <v>#VALUE!</v>
      </c>
      <c r="R3812" t="s">
        <v>33686</v>
      </c>
      <c r="S3812" t="s">
        <v>33687</v>
      </c>
      <c r="T3812">
        <v>6.3</v>
      </c>
      <c r="U3812">
        <v>38811</v>
      </c>
      <c r="W3812"/>
      <c r="X3812"/>
      <c r="Y3812"/>
      <c r="Z3812"/>
      <c r="AA3812"/>
      <c r="AB3812">
        <v>244</v>
      </c>
    </row>
    <row r="3813" spans="1:28" hidden="1" x14ac:dyDescent="0.2">
      <c r="A3813" t="s">
        <v>33688</v>
      </c>
      <c r="B3813" t="s">
        <v>33689</v>
      </c>
      <c r="C3813">
        <v>2013</v>
      </c>
      <c r="D3813" t="s">
        <v>33690</v>
      </c>
      <c r="E3813" t="s">
        <v>1045</v>
      </c>
      <c r="F3813" t="s">
        <v>44032</v>
      </c>
      <c r="G3813" t="s">
        <v>44036</v>
      </c>
      <c r="H3813">
        <v>92</v>
      </c>
      <c r="I3813" t="s">
        <v>25</v>
      </c>
      <c r="J3813" t="s">
        <v>26</v>
      </c>
      <c r="K3813" t="s">
        <v>307</v>
      </c>
      <c r="M3813" t="s">
        <v>33691</v>
      </c>
      <c r="N3813" t="s">
        <v>33692</v>
      </c>
      <c r="O3813" t="s">
        <v>33693</v>
      </c>
      <c r="P3813" t="s">
        <v>33694</v>
      </c>
      <c r="Q3813" t="s">
        <v>33695</v>
      </c>
      <c r="R3813" t="s">
        <v>33696</v>
      </c>
      <c r="S3813" t="s">
        <v>33697</v>
      </c>
      <c r="T3813">
        <v>5.9</v>
      </c>
      <c r="U3813">
        <v>10495</v>
      </c>
      <c r="W3813"/>
      <c r="X3813"/>
      <c r="Y3813"/>
      <c r="Z3813"/>
      <c r="AA3813"/>
      <c r="AB3813">
        <v>33</v>
      </c>
    </row>
    <row r="3814" spans="1:28" x14ac:dyDescent="0.2">
      <c r="A3814" t="s">
        <v>41259</v>
      </c>
      <c r="B3814" t="s">
        <v>41260</v>
      </c>
      <c r="C3814">
        <v>2017</v>
      </c>
      <c r="D3814" t="s">
        <v>40527</v>
      </c>
      <c r="E3814" t="s">
        <v>16512</v>
      </c>
      <c r="F3814" t="s">
        <v>44031</v>
      </c>
      <c r="G3814" t="s">
        <v>44042</v>
      </c>
      <c r="H3814">
        <v>161</v>
      </c>
      <c r="I3814" t="s">
        <v>943</v>
      </c>
      <c r="J3814" t="s">
        <v>944</v>
      </c>
      <c r="K3814" t="s">
        <v>26</v>
      </c>
      <c r="M3814" t="s">
        <v>34252</v>
      </c>
      <c r="N3814" t="s">
        <v>41261</v>
      </c>
      <c r="O3814" t="s">
        <v>41262</v>
      </c>
      <c r="P3814" t="s">
        <v>9379</v>
      </c>
      <c r="Q3814" t="s">
        <v>30888</v>
      </c>
      <c r="R3814" t="s">
        <v>41263</v>
      </c>
      <c r="S3814" t="s">
        <v>41264</v>
      </c>
      <c r="T3814">
        <v>5.9</v>
      </c>
      <c r="U3814">
        <v>21205</v>
      </c>
      <c r="V3814" s="12">
        <f>W3814*1.05585427545692</f>
        <v>21613337.018603154</v>
      </c>
      <c r="W3814" s="3">
        <v>20470000</v>
      </c>
      <c r="X3814" s="13">
        <f>Y3814*1.05585427545692</f>
        <v>5871522.2133281715</v>
      </c>
      <c r="Y3814" s="3">
        <v>5560921</v>
      </c>
      <c r="Z3814" s="13">
        <f>AA3814*1.05585427545692</f>
        <v>92197195.332898259</v>
      </c>
      <c r="AA3814" s="3">
        <v>87320000</v>
      </c>
      <c r="AB3814">
        <v>174</v>
      </c>
    </row>
    <row r="3815" spans="1:28" x14ac:dyDescent="0.2">
      <c r="A3815" t="s">
        <v>4556</v>
      </c>
      <c r="B3815" t="s">
        <v>4557</v>
      </c>
      <c r="C3815">
        <v>2002</v>
      </c>
      <c r="D3815" s="1">
        <v>37715</v>
      </c>
      <c r="E3815" t="s">
        <v>1045</v>
      </c>
      <c r="F3815" t="s">
        <v>44032</v>
      </c>
      <c r="G3815" t="s">
        <v>44036</v>
      </c>
      <c r="H3815">
        <v>107</v>
      </c>
      <c r="I3815" t="s">
        <v>25</v>
      </c>
      <c r="J3815" t="s">
        <v>26</v>
      </c>
      <c r="M3815" t="s">
        <v>4558</v>
      </c>
      <c r="N3815" t="s">
        <v>4559</v>
      </c>
      <c r="O3815" t="s">
        <v>4560</v>
      </c>
      <c r="P3815" t="s">
        <v>376</v>
      </c>
      <c r="Q3815" t="s">
        <v>4561</v>
      </c>
      <c r="R3815" t="s">
        <v>4562</v>
      </c>
      <c r="S3815" t="s">
        <v>4563</v>
      </c>
      <c r="T3815">
        <v>7</v>
      </c>
      <c r="U3815">
        <v>81824</v>
      </c>
      <c r="V3815" s="12">
        <f>W3815*1.43863813229572</f>
        <v>5754552.5291828802</v>
      </c>
      <c r="W3815" s="3">
        <v>4000000</v>
      </c>
      <c r="X3815" s="13">
        <f>Y3815*1.43863813229572</f>
        <v>5840410.4529182883</v>
      </c>
      <c r="Y3815" s="3">
        <v>4059680</v>
      </c>
      <c r="Z3815" s="13">
        <f>AA3815*1.43863813229572</f>
        <v>13385965.313501947</v>
      </c>
      <c r="AA3815" s="3">
        <v>9304609</v>
      </c>
      <c r="AB3815">
        <v>421</v>
      </c>
    </row>
    <row r="3816" spans="1:28" hidden="1" x14ac:dyDescent="0.2">
      <c r="A3816" t="s">
        <v>33715</v>
      </c>
      <c r="B3816" t="s">
        <v>33716</v>
      </c>
      <c r="C3816">
        <v>2013</v>
      </c>
      <c r="D3816" s="1">
        <v>41552</v>
      </c>
      <c r="E3816" t="s">
        <v>16512</v>
      </c>
      <c r="F3816" t="s">
        <v>44031</v>
      </c>
      <c r="G3816" t="s">
        <v>44038</v>
      </c>
      <c r="H3816">
        <v>108</v>
      </c>
      <c r="I3816" t="s">
        <v>943</v>
      </c>
      <c r="J3816" t="s">
        <v>944</v>
      </c>
      <c r="K3816" t="s">
        <v>75</v>
      </c>
      <c r="M3816" t="s">
        <v>33717</v>
      </c>
      <c r="N3816" t="s">
        <v>33718</v>
      </c>
      <c r="O3816" t="s">
        <v>33719</v>
      </c>
      <c r="P3816" t="s">
        <v>9685</v>
      </c>
      <c r="Q3816" t="s">
        <v>33720</v>
      </c>
      <c r="R3816" t="s">
        <v>33721</v>
      </c>
      <c r="S3816" t="s">
        <v>33722</v>
      </c>
      <c r="T3816">
        <v>6.6</v>
      </c>
      <c r="U3816">
        <v>11133</v>
      </c>
      <c r="W3816"/>
      <c r="X3816"/>
      <c r="Y3816">
        <v>298457</v>
      </c>
      <c r="Z3816"/>
      <c r="AA3816">
        <v>429350</v>
      </c>
      <c r="AB3816">
        <v>56</v>
      </c>
    </row>
    <row r="3817" spans="1:28" hidden="1" x14ac:dyDescent="0.2">
      <c r="A3817" t="s">
        <v>33723</v>
      </c>
      <c r="B3817" t="s">
        <v>33724</v>
      </c>
      <c r="C3817">
        <v>2013</v>
      </c>
      <c r="D3817" s="1">
        <v>41343</v>
      </c>
      <c r="E3817" t="s">
        <v>44041</v>
      </c>
      <c r="F3817" t="s">
        <v>44045</v>
      </c>
      <c r="G3817" t="s">
        <v>44042</v>
      </c>
      <c r="H3817">
        <v>96</v>
      </c>
      <c r="I3817" t="s">
        <v>33725</v>
      </c>
      <c r="J3817" t="s">
        <v>496</v>
      </c>
      <c r="K3817" t="s">
        <v>74</v>
      </c>
      <c r="L3817" t="s">
        <v>361</v>
      </c>
      <c r="M3817" t="s">
        <v>33726</v>
      </c>
      <c r="N3817" t="s">
        <v>33727</v>
      </c>
      <c r="O3817" t="s">
        <v>33728</v>
      </c>
      <c r="P3817" t="s">
        <v>7775</v>
      </c>
      <c r="Q3817" t="s">
        <v>33729</v>
      </c>
      <c r="R3817" t="s">
        <v>33730</v>
      </c>
      <c r="S3817" t="s">
        <v>33731</v>
      </c>
      <c r="T3817">
        <v>7.2</v>
      </c>
      <c r="U3817">
        <v>24979</v>
      </c>
      <c r="W3817" t="s">
        <v>20328</v>
      </c>
      <c r="X3817"/>
      <c r="Y3817"/>
      <c r="Z3817"/>
      <c r="AA3817">
        <v>13656380</v>
      </c>
      <c r="AB3817">
        <v>51</v>
      </c>
    </row>
    <row r="3818" spans="1:28" x14ac:dyDescent="0.2">
      <c r="A3818" t="s">
        <v>43508</v>
      </c>
      <c r="B3818" t="s">
        <v>43509</v>
      </c>
      <c r="C3818">
        <v>2020</v>
      </c>
      <c r="D3818" t="s">
        <v>39980</v>
      </c>
      <c r="E3818" t="s">
        <v>16512</v>
      </c>
      <c r="F3818" t="s">
        <v>44046</v>
      </c>
      <c r="G3818" t="s">
        <v>44042</v>
      </c>
      <c r="H3818">
        <v>90</v>
      </c>
      <c r="I3818" t="s">
        <v>25</v>
      </c>
      <c r="J3818" t="s">
        <v>26</v>
      </c>
      <c r="M3818" t="s">
        <v>26854</v>
      </c>
      <c r="N3818" t="s">
        <v>43510</v>
      </c>
      <c r="O3818" t="s">
        <v>43511</v>
      </c>
      <c r="P3818" t="s">
        <v>43512</v>
      </c>
      <c r="Q3818" t="s">
        <v>43513</v>
      </c>
      <c r="R3818" t="s">
        <v>43514</v>
      </c>
      <c r="S3818" t="s">
        <v>43515</v>
      </c>
      <c r="T3818">
        <v>6.5</v>
      </c>
      <c r="U3818">
        <v>52794</v>
      </c>
      <c r="V3818" s="13">
        <f>W3818</f>
        <v>14000000</v>
      </c>
      <c r="W3818" s="3">
        <v>14000000</v>
      </c>
      <c r="X3818" s="13">
        <f>Y3818</f>
        <v>5812500</v>
      </c>
      <c r="Y3818" s="3">
        <v>5812500</v>
      </c>
      <c r="Z3818" s="13">
        <f>AA3818</f>
        <v>10530977</v>
      </c>
      <c r="AA3818" s="3">
        <v>10530977</v>
      </c>
      <c r="AB3818">
        <v>757</v>
      </c>
    </row>
    <row r="3819" spans="1:28" x14ac:dyDescent="0.2">
      <c r="A3819" t="s">
        <v>30868</v>
      </c>
      <c r="B3819" t="s">
        <v>30869</v>
      </c>
      <c r="C3819">
        <v>2013</v>
      </c>
      <c r="D3819" t="s">
        <v>30870</v>
      </c>
      <c r="E3819" t="s">
        <v>44037</v>
      </c>
      <c r="F3819" t="s">
        <v>44051</v>
      </c>
      <c r="G3819" t="s">
        <v>44032</v>
      </c>
      <c r="H3819">
        <v>126</v>
      </c>
      <c r="I3819" t="s">
        <v>2213</v>
      </c>
      <c r="J3819" t="s">
        <v>26</v>
      </c>
      <c r="K3819" t="s">
        <v>934</v>
      </c>
      <c r="L3819" t="s">
        <v>307</v>
      </c>
      <c r="M3819" t="s">
        <v>3107</v>
      </c>
      <c r="N3819" t="s">
        <v>30871</v>
      </c>
      <c r="O3819" t="s">
        <v>30872</v>
      </c>
      <c r="P3819" t="s">
        <v>17883</v>
      </c>
      <c r="Q3819" t="s">
        <v>30873</v>
      </c>
      <c r="R3819" t="s">
        <v>30874</v>
      </c>
      <c r="S3819" t="s">
        <v>30875</v>
      </c>
      <c r="T3819">
        <v>7.8</v>
      </c>
      <c r="U3819">
        <v>70175</v>
      </c>
      <c r="V3819" s="12">
        <f>W3819*1.11098185502045</f>
        <v>33329455.650613498</v>
      </c>
      <c r="W3819" s="3">
        <v>30000000</v>
      </c>
      <c r="X3819" s="13">
        <f>Y3819*1.11098185502045</f>
        <v>5787748.8522774363</v>
      </c>
      <c r="Y3819" s="3">
        <v>5209580</v>
      </c>
      <c r="Z3819" s="13">
        <f>AA3819*1.11098185502045</f>
        <v>151598162.46096858</v>
      </c>
      <c r="AA3819" s="3">
        <v>136454220</v>
      </c>
      <c r="AB3819">
        <v>159</v>
      </c>
    </row>
    <row r="3820" spans="1:28" hidden="1" x14ac:dyDescent="0.2">
      <c r="A3820" t="s">
        <v>33747</v>
      </c>
      <c r="B3820" t="s">
        <v>33748</v>
      </c>
      <c r="C3820">
        <v>2013</v>
      </c>
      <c r="D3820" s="1">
        <v>41431</v>
      </c>
      <c r="E3820" t="s">
        <v>3496</v>
      </c>
      <c r="F3820" t="s">
        <v>44033</v>
      </c>
      <c r="G3820" t="s">
        <v>44042</v>
      </c>
      <c r="H3820">
        <v>96</v>
      </c>
      <c r="I3820" t="s">
        <v>33749</v>
      </c>
      <c r="J3820" t="s">
        <v>26</v>
      </c>
      <c r="K3820" t="s">
        <v>4833</v>
      </c>
      <c r="M3820" t="s">
        <v>33750</v>
      </c>
      <c r="N3820" t="s">
        <v>33751</v>
      </c>
      <c r="O3820" t="s">
        <v>33752</v>
      </c>
      <c r="P3820" t="s">
        <v>33753</v>
      </c>
      <c r="Q3820" t="s">
        <v>33753</v>
      </c>
      <c r="R3820" t="s">
        <v>33754</v>
      </c>
      <c r="S3820" t="s">
        <v>33755</v>
      </c>
      <c r="T3820">
        <v>6</v>
      </c>
      <c r="U3820">
        <v>35408</v>
      </c>
      <c r="W3820"/>
      <c r="X3820"/>
      <c r="Y3820">
        <v>21833</v>
      </c>
      <c r="Z3820"/>
      <c r="AA3820">
        <v>805574</v>
      </c>
      <c r="AB3820">
        <v>140</v>
      </c>
    </row>
    <row r="3821" spans="1:28" x14ac:dyDescent="0.2">
      <c r="A3821" t="s">
        <v>24406</v>
      </c>
      <c r="B3821" t="s">
        <v>24407</v>
      </c>
      <c r="C3821">
        <v>2012</v>
      </c>
      <c r="D3821" t="s">
        <v>13781</v>
      </c>
      <c r="E3821" t="s">
        <v>176</v>
      </c>
      <c r="F3821" t="s">
        <v>44042</v>
      </c>
      <c r="H3821">
        <v>125</v>
      </c>
      <c r="I3821" t="s">
        <v>433</v>
      </c>
      <c r="J3821" t="s">
        <v>26</v>
      </c>
      <c r="M3821" t="s">
        <v>507</v>
      </c>
      <c r="N3821" t="s">
        <v>24408</v>
      </c>
      <c r="O3821" t="s">
        <v>24409</v>
      </c>
      <c r="P3821" t="s">
        <v>507</v>
      </c>
      <c r="Q3821" t="s">
        <v>24410</v>
      </c>
      <c r="R3821" t="s">
        <v>24411</v>
      </c>
      <c r="S3821" t="s">
        <v>24412</v>
      </c>
      <c r="T3821">
        <v>6.4</v>
      </c>
      <c r="U3821">
        <v>31145</v>
      </c>
      <c r="V3821" s="12">
        <f>W3821*1.12725506764114</f>
        <v>2254510.1352822799</v>
      </c>
      <c r="W3821" s="3">
        <v>2000000</v>
      </c>
      <c r="X3821" s="13">
        <f>Y3821*1.12725506764114</f>
        <v>5786230.6980887977</v>
      </c>
      <c r="Y3821" s="3">
        <v>5133027</v>
      </c>
      <c r="Z3821" s="13">
        <f>AA3821*1.12725506764114</f>
        <v>22561649.457215771</v>
      </c>
      <c r="AA3821" s="3">
        <v>20014680</v>
      </c>
      <c r="AB3821">
        <v>133</v>
      </c>
    </row>
    <row r="3822" spans="1:28" hidden="1" x14ac:dyDescent="0.2">
      <c r="A3822" t="s">
        <v>33765</v>
      </c>
      <c r="B3822" t="s">
        <v>33766</v>
      </c>
      <c r="C3822">
        <v>2014</v>
      </c>
      <c r="D3822" t="s">
        <v>30602</v>
      </c>
      <c r="E3822" t="s">
        <v>16512</v>
      </c>
      <c r="F3822" t="s">
        <v>44044</v>
      </c>
      <c r="G3822" t="s">
        <v>44032</v>
      </c>
      <c r="H3822">
        <v>108</v>
      </c>
      <c r="I3822" t="s">
        <v>33767</v>
      </c>
      <c r="J3822" t="s">
        <v>26</v>
      </c>
      <c r="K3822" t="s">
        <v>587</v>
      </c>
      <c r="M3822" t="s">
        <v>33768</v>
      </c>
      <c r="N3822" t="s">
        <v>33769</v>
      </c>
      <c r="O3822" t="s">
        <v>33770</v>
      </c>
      <c r="P3822" t="s">
        <v>33584</v>
      </c>
      <c r="Q3822" t="s">
        <v>33771</v>
      </c>
      <c r="R3822" t="s">
        <v>33772</v>
      </c>
      <c r="S3822" t="s">
        <v>33773</v>
      </c>
      <c r="T3822">
        <v>6.4</v>
      </c>
      <c r="U3822">
        <v>25847</v>
      </c>
      <c r="W3822"/>
      <c r="X3822"/>
      <c r="Y3822"/>
      <c r="Z3822"/>
      <c r="AA3822">
        <v>660241</v>
      </c>
      <c r="AB3822">
        <v>58</v>
      </c>
    </row>
    <row r="3823" spans="1:28" x14ac:dyDescent="0.2">
      <c r="A3823" t="s">
        <v>15421</v>
      </c>
      <c r="B3823" t="s">
        <v>15422</v>
      </c>
      <c r="C3823">
        <v>2007</v>
      </c>
      <c r="D3823" t="s">
        <v>10399</v>
      </c>
      <c r="E3823" t="s">
        <v>176</v>
      </c>
      <c r="F3823" t="s">
        <v>44036</v>
      </c>
      <c r="H3823">
        <v>139</v>
      </c>
      <c r="I3823" t="s">
        <v>14805</v>
      </c>
      <c r="J3823" t="s">
        <v>26</v>
      </c>
      <c r="M3823" t="s">
        <v>5965</v>
      </c>
      <c r="N3823" t="s">
        <v>15423</v>
      </c>
      <c r="O3823" t="s">
        <v>15424</v>
      </c>
      <c r="P3823" t="s">
        <v>7005</v>
      </c>
      <c r="Q3823" t="s">
        <v>15425</v>
      </c>
      <c r="R3823" t="s">
        <v>15426</v>
      </c>
      <c r="S3823" t="s">
        <v>15427</v>
      </c>
      <c r="T3823">
        <v>6.4</v>
      </c>
      <c r="U3823">
        <v>22246</v>
      </c>
      <c r="V3823" s="12">
        <f>W3823*1.24823238899982</f>
        <v>56170457.504991896</v>
      </c>
      <c r="W3823" s="3">
        <v>45000000</v>
      </c>
      <c r="X3823" s="13">
        <f>Y3823*1.24823238899982</f>
        <v>5751365.5414146818</v>
      </c>
      <c r="Y3823" s="3">
        <v>4607608</v>
      </c>
      <c r="Z3823" s="13">
        <f>AA3823*144548551.06</f>
        <v>4564247268798780</v>
      </c>
      <c r="AA3823" s="3">
        <v>31575877</v>
      </c>
      <c r="AB3823">
        <v>122</v>
      </c>
    </row>
    <row r="3824" spans="1:28" hidden="1" x14ac:dyDescent="0.2">
      <c r="A3824" t="s">
        <v>33782</v>
      </c>
      <c r="B3824" t="s">
        <v>33783</v>
      </c>
      <c r="C3824">
        <v>2014</v>
      </c>
      <c r="D3824" s="1">
        <v>41801</v>
      </c>
      <c r="E3824" t="s">
        <v>176</v>
      </c>
      <c r="H3824">
        <v>124</v>
      </c>
      <c r="I3824" t="s">
        <v>33784</v>
      </c>
      <c r="J3824" t="s">
        <v>26</v>
      </c>
      <c r="K3824" t="s">
        <v>27</v>
      </c>
      <c r="L3824" t="s">
        <v>307</v>
      </c>
      <c r="M3824" t="s">
        <v>33785</v>
      </c>
      <c r="N3824" t="s">
        <v>33785</v>
      </c>
      <c r="O3824" t="s">
        <v>33786</v>
      </c>
      <c r="P3824" t="s">
        <v>2205</v>
      </c>
      <c r="Q3824" t="s">
        <v>33787</v>
      </c>
      <c r="R3824" t="s">
        <v>33788</v>
      </c>
      <c r="S3824" t="s">
        <v>33789</v>
      </c>
      <c r="T3824">
        <v>6.7</v>
      </c>
      <c r="U3824">
        <v>27045</v>
      </c>
      <c r="W3824"/>
      <c r="X3824"/>
      <c r="Y3824">
        <v>1851517</v>
      </c>
      <c r="Z3824"/>
      <c r="AA3824">
        <v>4728401</v>
      </c>
      <c r="AB3824">
        <v>105</v>
      </c>
    </row>
    <row r="3825" spans="1:28" hidden="1" x14ac:dyDescent="0.2">
      <c r="A3825" t="s">
        <v>33790</v>
      </c>
      <c r="B3825" t="s">
        <v>33791</v>
      </c>
      <c r="C3825">
        <v>2016</v>
      </c>
      <c r="D3825" t="s">
        <v>33792</v>
      </c>
      <c r="E3825" t="s">
        <v>1045</v>
      </c>
      <c r="F3825" t="s">
        <v>44032</v>
      </c>
      <c r="H3825">
        <v>97</v>
      </c>
      <c r="I3825" t="s">
        <v>25</v>
      </c>
      <c r="J3825" t="s">
        <v>26</v>
      </c>
      <c r="M3825" t="s">
        <v>33793</v>
      </c>
      <c r="N3825" t="s">
        <v>33794</v>
      </c>
      <c r="O3825" t="s">
        <v>33795</v>
      </c>
      <c r="P3825" t="s">
        <v>33796</v>
      </c>
      <c r="Q3825" t="s">
        <v>33797</v>
      </c>
      <c r="R3825" t="s">
        <v>33798</v>
      </c>
      <c r="S3825" t="s">
        <v>33799</v>
      </c>
      <c r="T3825">
        <v>7.3</v>
      </c>
      <c r="U3825">
        <v>55835</v>
      </c>
      <c r="W3825"/>
      <c r="X3825"/>
      <c r="Y3825"/>
      <c r="Z3825"/>
      <c r="AA3825"/>
      <c r="AB3825">
        <v>126</v>
      </c>
    </row>
    <row r="3826" spans="1:28" hidden="1" x14ac:dyDescent="0.2">
      <c r="A3826" t="s">
        <v>33800</v>
      </c>
      <c r="B3826" t="s">
        <v>33801</v>
      </c>
      <c r="C3826">
        <v>2013</v>
      </c>
      <c r="D3826" t="s">
        <v>33802</v>
      </c>
      <c r="E3826" t="s">
        <v>16512</v>
      </c>
      <c r="F3826" t="s">
        <v>44042</v>
      </c>
      <c r="H3826">
        <v>95</v>
      </c>
      <c r="I3826" t="s">
        <v>33803</v>
      </c>
      <c r="J3826" t="s">
        <v>26</v>
      </c>
      <c r="K3826" t="s">
        <v>934</v>
      </c>
      <c r="M3826" t="s">
        <v>21773</v>
      </c>
      <c r="N3826" t="s">
        <v>33804</v>
      </c>
      <c r="O3826" t="s">
        <v>33805</v>
      </c>
      <c r="P3826" t="s">
        <v>21776</v>
      </c>
      <c r="Q3826" t="s">
        <v>33806</v>
      </c>
      <c r="R3826" t="s">
        <v>33807</v>
      </c>
      <c r="S3826" t="s">
        <v>33808</v>
      </c>
      <c r="T3826">
        <v>6.2</v>
      </c>
      <c r="U3826">
        <v>11149</v>
      </c>
      <c r="W3826">
        <v>2600000</v>
      </c>
      <c r="X3826"/>
      <c r="Y3826"/>
      <c r="Z3826"/>
      <c r="AA3826">
        <v>544853</v>
      </c>
      <c r="AB3826">
        <v>47</v>
      </c>
    </row>
    <row r="3827" spans="1:28" hidden="1" x14ac:dyDescent="0.2">
      <c r="A3827" t="s">
        <v>33809</v>
      </c>
      <c r="B3827" t="s">
        <v>33810</v>
      </c>
      <c r="C3827">
        <v>2014</v>
      </c>
      <c r="D3827" s="1">
        <v>41708</v>
      </c>
      <c r="E3827" t="s">
        <v>44043</v>
      </c>
      <c r="F3827" t="s">
        <v>44032</v>
      </c>
      <c r="G3827" t="s">
        <v>44036</v>
      </c>
      <c r="H3827">
        <v>98</v>
      </c>
      <c r="I3827" t="s">
        <v>33811</v>
      </c>
      <c r="J3827" t="s">
        <v>26</v>
      </c>
      <c r="K3827" t="s">
        <v>496</v>
      </c>
      <c r="M3827" t="s">
        <v>29873</v>
      </c>
      <c r="N3827" t="s">
        <v>29873</v>
      </c>
      <c r="O3827" t="s">
        <v>33812</v>
      </c>
      <c r="P3827" t="s">
        <v>33813</v>
      </c>
      <c r="Q3827" t="s">
        <v>33814</v>
      </c>
      <c r="R3827" t="s">
        <v>33815</v>
      </c>
      <c r="S3827" t="s">
        <v>33816</v>
      </c>
      <c r="T3827">
        <v>7.1</v>
      </c>
      <c r="U3827">
        <v>11948</v>
      </c>
      <c r="W3827"/>
      <c r="X3827"/>
      <c r="Y3827"/>
      <c r="Z3827"/>
      <c r="AA3827"/>
      <c r="AB3827">
        <v>47</v>
      </c>
    </row>
    <row r="3828" spans="1:28" hidden="1" x14ac:dyDescent="0.2">
      <c r="A3828" t="s">
        <v>33817</v>
      </c>
      <c r="B3828" t="s">
        <v>33818</v>
      </c>
      <c r="C3828">
        <v>2014</v>
      </c>
      <c r="D3828" t="s">
        <v>28947</v>
      </c>
      <c r="E3828" t="s">
        <v>16512</v>
      </c>
      <c r="F3828" t="s">
        <v>44038</v>
      </c>
      <c r="G3828" t="s">
        <v>44057</v>
      </c>
      <c r="H3828">
        <v>180</v>
      </c>
      <c r="I3828" t="s">
        <v>943</v>
      </c>
      <c r="J3828" t="s">
        <v>944</v>
      </c>
      <c r="M3828" t="s">
        <v>7965</v>
      </c>
      <c r="N3828" t="s">
        <v>33819</v>
      </c>
      <c r="O3828" t="s">
        <v>33820</v>
      </c>
      <c r="P3828" t="s">
        <v>2764</v>
      </c>
      <c r="Q3828" t="s">
        <v>33821</v>
      </c>
      <c r="R3828" t="s">
        <v>33822</v>
      </c>
      <c r="S3828" t="s">
        <v>33823</v>
      </c>
      <c r="T3828">
        <v>5</v>
      </c>
      <c r="U3828">
        <v>33350</v>
      </c>
      <c r="W3828"/>
      <c r="X3828"/>
      <c r="Y3828"/>
      <c r="Z3828"/>
      <c r="AA3828">
        <v>3086192</v>
      </c>
      <c r="AB3828">
        <v>228</v>
      </c>
    </row>
    <row r="3829" spans="1:28" x14ac:dyDescent="0.2">
      <c r="A3829" t="s">
        <v>17080</v>
      </c>
      <c r="B3829" t="s">
        <v>17081</v>
      </c>
      <c r="C3829">
        <v>2007</v>
      </c>
      <c r="D3829" s="1">
        <v>39539</v>
      </c>
      <c r="E3829" t="s">
        <v>176</v>
      </c>
      <c r="F3829" t="s">
        <v>44049</v>
      </c>
      <c r="G3829" t="s">
        <v>44036</v>
      </c>
      <c r="H3829">
        <v>157</v>
      </c>
      <c r="I3829" t="s">
        <v>17082</v>
      </c>
      <c r="J3829" t="s">
        <v>209</v>
      </c>
      <c r="K3829" t="s">
        <v>934</v>
      </c>
      <c r="L3829" t="s">
        <v>26</v>
      </c>
      <c r="M3829" t="s">
        <v>1466</v>
      </c>
      <c r="N3829" t="s">
        <v>17083</v>
      </c>
      <c r="O3829" t="s">
        <v>17084</v>
      </c>
      <c r="P3829" t="s">
        <v>2092</v>
      </c>
      <c r="Q3829" t="s">
        <v>2092</v>
      </c>
      <c r="R3829" t="s">
        <v>17085</v>
      </c>
      <c r="S3829" t="s">
        <v>17086</v>
      </c>
      <c r="T3829">
        <v>7.5</v>
      </c>
      <c r="U3829">
        <v>36636</v>
      </c>
      <c r="V3829" s="12">
        <f>W3829*1.24823238899982</f>
        <v>18723485.8349973</v>
      </c>
      <c r="W3829" s="3">
        <v>15000000</v>
      </c>
      <c r="X3829" s="13">
        <f>Y3829*1.24823238899982</f>
        <v>5748087.6831611684</v>
      </c>
      <c r="Y3829" s="3">
        <v>4604982</v>
      </c>
      <c r="Z3829" s="13">
        <f>AA3829*144548551.06</f>
        <v>9698039101090680</v>
      </c>
      <c r="AA3829" s="3">
        <v>67091915</v>
      </c>
      <c r="AB3829">
        <v>161</v>
      </c>
    </row>
    <row r="3830" spans="1:28" hidden="1" x14ac:dyDescent="0.2">
      <c r="A3830" t="s">
        <v>33831</v>
      </c>
      <c r="B3830" t="s">
        <v>33832</v>
      </c>
      <c r="C3830">
        <v>2014</v>
      </c>
      <c r="D3830" t="s">
        <v>33373</v>
      </c>
      <c r="E3830" t="s">
        <v>1045</v>
      </c>
      <c r="H3830">
        <v>95</v>
      </c>
      <c r="I3830" t="s">
        <v>25</v>
      </c>
      <c r="J3830" t="s">
        <v>26</v>
      </c>
      <c r="K3830" t="s">
        <v>975</v>
      </c>
      <c r="M3830" t="s">
        <v>1326</v>
      </c>
      <c r="N3830" t="s">
        <v>1326</v>
      </c>
      <c r="O3830" t="s">
        <v>33833</v>
      </c>
      <c r="P3830" t="s">
        <v>19462</v>
      </c>
      <c r="Q3830" t="s">
        <v>33834</v>
      </c>
      <c r="R3830" t="s">
        <v>33835</v>
      </c>
      <c r="S3830" t="s">
        <v>33836</v>
      </c>
      <c r="T3830">
        <v>6</v>
      </c>
      <c r="U3830">
        <v>50327</v>
      </c>
      <c r="W3830"/>
      <c r="X3830"/>
      <c r="Y3830">
        <v>59209</v>
      </c>
      <c r="Z3830"/>
      <c r="AA3830">
        <v>8122990</v>
      </c>
      <c r="AB3830">
        <v>81</v>
      </c>
    </row>
    <row r="3831" spans="1:28" x14ac:dyDescent="0.2">
      <c r="A3831" t="s">
        <v>12471</v>
      </c>
      <c r="B3831" t="s">
        <v>12472</v>
      </c>
      <c r="C3831">
        <v>2007</v>
      </c>
      <c r="D3831" t="s">
        <v>12473</v>
      </c>
      <c r="E3831" t="s">
        <v>44041</v>
      </c>
      <c r="F3831" t="s">
        <v>44032</v>
      </c>
      <c r="G3831" t="s">
        <v>44042</v>
      </c>
      <c r="H3831">
        <v>99</v>
      </c>
      <c r="I3831" t="s">
        <v>25</v>
      </c>
      <c r="J3831" t="s">
        <v>26</v>
      </c>
      <c r="M3831" t="s">
        <v>8805</v>
      </c>
      <c r="N3831" t="s">
        <v>8805</v>
      </c>
      <c r="O3831" t="s">
        <v>12474</v>
      </c>
      <c r="P3831" t="s">
        <v>10478</v>
      </c>
      <c r="Q3831" t="s">
        <v>10478</v>
      </c>
      <c r="R3831" t="s">
        <v>12475</v>
      </c>
      <c r="S3831" t="s">
        <v>12476</v>
      </c>
      <c r="T3831">
        <v>7</v>
      </c>
      <c r="U3831">
        <v>56145</v>
      </c>
      <c r="V3831" s="12">
        <f>W3831*1.24823238899982</f>
        <v>19971718.22399712</v>
      </c>
      <c r="W3831" s="3">
        <v>16000000</v>
      </c>
      <c r="X3831" s="13">
        <f>Y3831*1.24823238899982</f>
        <v>5742599.2053467361</v>
      </c>
      <c r="Y3831" s="3">
        <v>4600585</v>
      </c>
      <c r="Z3831" s="13">
        <f>AA3831*144548551.06</f>
        <v>776396431031001.88</v>
      </c>
      <c r="AA3831" s="3">
        <v>5371181</v>
      </c>
      <c r="AB3831">
        <v>160</v>
      </c>
    </row>
    <row r="3832" spans="1:28" x14ac:dyDescent="0.2">
      <c r="A3832" t="s">
        <v>9811</v>
      </c>
      <c r="B3832" t="s">
        <v>9812</v>
      </c>
      <c r="C3832">
        <v>2005</v>
      </c>
      <c r="D3832" t="s">
        <v>8090</v>
      </c>
      <c r="E3832" t="s">
        <v>44043</v>
      </c>
      <c r="F3832" t="s">
        <v>44032</v>
      </c>
      <c r="G3832" t="s">
        <v>44036</v>
      </c>
      <c r="H3832">
        <v>118</v>
      </c>
      <c r="I3832" t="s">
        <v>229</v>
      </c>
      <c r="J3832" t="s">
        <v>26</v>
      </c>
      <c r="K3832" t="s">
        <v>308</v>
      </c>
      <c r="M3832" t="s">
        <v>9813</v>
      </c>
      <c r="N3832" t="s">
        <v>9814</v>
      </c>
      <c r="O3832" t="s">
        <v>9815</v>
      </c>
      <c r="P3832" t="s">
        <v>9816</v>
      </c>
      <c r="Q3832" t="s">
        <v>9817</v>
      </c>
      <c r="R3832" t="s">
        <v>9818</v>
      </c>
      <c r="S3832" t="s">
        <v>9819</v>
      </c>
      <c r="T3832">
        <v>6.7</v>
      </c>
      <c r="U3832">
        <v>59626</v>
      </c>
      <c r="V3832" s="12">
        <f>W3832*1.32519713261649</f>
        <v>13251971.326164899</v>
      </c>
      <c r="W3832" s="3">
        <v>10000000</v>
      </c>
      <c r="X3832" s="13">
        <f>Y3832*1.32519713261649</f>
        <v>5676157.2442652434</v>
      </c>
      <c r="Y3832" s="3">
        <v>4283255</v>
      </c>
      <c r="Z3832" s="13">
        <f>AA3832*1.32519713261649</f>
        <v>36589849.72863806</v>
      </c>
      <c r="AA3832" s="3">
        <v>27610873</v>
      </c>
      <c r="AB3832">
        <v>122</v>
      </c>
    </row>
    <row r="3833" spans="1:28" x14ac:dyDescent="0.2">
      <c r="A3833" t="s">
        <v>10380</v>
      </c>
      <c r="B3833" t="s">
        <v>10381</v>
      </c>
      <c r="C3833">
        <v>2006</v>
      </c>
      <c r="D3833" s="1">
        <v>39115</v>
      </c>
      <c r="E3833" t="s">
        <v>176</v>
      </c>
      <c r="F3833" t="s">
        <v>44042</v>
      </c>
      <c r="G3833" t="s">
        <v>44055</v>
      </c>
      <c r="H3833">
        <v>145</v>
      </c>
      <c r="I3833" t="s">
        <v>10382</v>
      </c>
      <c r="J3833" t="s">
        <v>3274</v>
      </c>
      <c r="K3833" t="s">
        <v>307</v>
      </c>
      <c r="L3833" t="s">
        <v>26</v>
      </c>
      <c r="M3833" t="s">
        <v>776</v>
      </c>
      <c r="N3833" t="s">
        <v>10383</v>
      </c>
      <c r="O3833" t="s">
        <v>10384</v>
      </c>
      <c r="P3833" t="s">
        <v>10385</v>
      </c>
      <c r="Q3833" t="s">
        <v>10386</v>
      </c>
      <c r="R3833" t="s">
        <v>10387</v>
      </c>
      <c r="S3833" t="s">
        <v>10388</v>
      </c>
      <c r="T3833">
        <v>7.7</v>
      </c>
      <c r="U3833">
        <v>71558</v>
      </c>
      <c r="V3833" s="12">
        <f>W3833*1.28378472222222</f>
        <v>26959479.166666623</v>
      </c>
      <c r="W3833" s="3">
        <v>21000000</v>
      </c>
      <c r="X3833" s="13">
        <f>Y3833*1.28378472222222</f>
        <v>5646768.1818055464</v>
      </c>
      <c r="Y3833" s="3">
        <v>4398532</v>
      </c>
      <c r="Z3833" s="13">
        <f>AA3833*1.28378472222222</f>
        <v>34365072.215242997</v>
      </c>
      <c r="AA3833" s="3">
        <v>26768563</v>
      </c>
      <c r="AB3833">
        <v>251</v>
      </c>
    </row>
    <row r="3834" spans="1:28" hidden="1" x14ac:dyDescent="0.2">
      <c r="A3834" t="s">
        <v>33860</v>
      </c>
      <c r="B3834" t="s">
        <v>33861</v>
      </c>
      <c r="C3834">
        <v>2012</v>
      </c>
      <c r="D3834" t="s">
        <v>33862</v>
      </c>
      <c r="E3834" t="s">
        <v>44043</v>
      </c>
      <c r="F3834" t="s">
        <v>44032</v>
      </c>
      <c r="G3834" t="s">
        <v>44042</v>
      </c>
      <c r="H3834">
        <v>90</v>
      </c>
      <c r="I3834" t="s">
        <v>4358</v>
      </c>
      <c r="J3834" t="s">
        <v>1076</v>
      </c>
      <c r="M3834" t="s">
        <v>33863</v>
      </c>
      <c r="N3834" t="s">
        <v>33863</v>
      </c>
      <c r="O3834" t="s">
        <v>33864</v>
      </c>
      <c r="P3834" t="s">
        <v>33865</v>
      </c>
      <c r="Q3834" t="s">
        <v>33866</v>
      </c>
      <c r="R3834" t="s">
        <v>33867</v>
      </c>
      <c r="S3834" t="s">
        <v>33868</v>
      </c>
      <c r="T3834">
        <v>7.8</v>
      </c>
      <c r="U3834">
        <v>19435</v>
      </c>
      <c r="W3834" t="s">
        <v>33869</v>
      </c>
      <c r="X3834"/>
      <c r="Y3834"/>
      <c r="Z3834"/>
      <c r="AA3834"/>
      <c r="AB3834">
        <v>19</v>
      </c>
    </row>
    <row r="3835" spans="1:28" x14ac:dyDescent="0.2">
      <c r="A3835" t="s">
        <v>17707</v>
      </c>
      <c r="B3835" t="s">
        <v>17708</v>
      </c>
      <c r="C3835">
        <v>2008</v>
      </c>
      <c r="D3835" t="s">
        <v>13035</v>
      </c>
      <c r="E3835" t="s">
        <v>1045</v>
      </c>
      <c r="H3835">
        <v>94</v>
      </c>
      <c r="I3835" t="s">
        <v>25</v>
      </c>
      <c r="J3835" t="s">
        <v>26</v>
      </c>
      <c r="M3835" t="s">
        <v>17709</v>
      </c>
      <c r="N3835" t="s">
        <v>17710</v>
      </c>
      <c r="O3835" t="s">
        <v>17711</v>
      </c>
      <c r="P3835" t="s">
        <v>12416</v>
      </c>
      <c r="Q3835" t="s">
        <v>17712</v>
      </c>
      <c r="R3835" t="s">
        <v>17713</v>
      </c>
      <c r="S3835" t="s">
        <v>17714</v>
      </c>
      <c r="T3835">
        <v>4.5999999999999996</v>
      </c>
      <c r="U3835">
        <v>12008</v>
      </c>
      <c r="V3835" s="12">
        <f>W3835*1.20207800169993</f>
        <v>8414546.0118995104</v>
      </c>
      <c r="W3835" s="3">
        <v>7000000</v>
      </c>
      <c r="X3835" s="13">
        <f>Y3835*1.20207800169993</f>
        <v>5643318.6615885524</v>
      </c>
      <c r="Y3835" s="3">
        <v>4694636</v>
      </c>
      <c r="Z3835" s="13">
        <f>AA3835*1.20207800169993</f>
        <v>7531599.2843248826</v>
      </c>
      <c r="AA3835" s="3">
        <v>6265483</v>
      </c>
      <c r="AB3835">
        <v>83</v>
      </c>
    </row>
    <row r="3836" spans="1:28" x14ac:dyDescent="0.2">
      <c r="A3836" t="s">
        <v>36393</v>
      </c>
      <c r="B3836" t="s">
        <v>36394</v>
      </c>
      <c r="C3836">
        <v>2018</v>
      </c>
      <c r="D3836" s="1">
        <v>43470</v>
      </c>
      <c r="E3836" t="s">
        <v>44035</v>
      </c>
      <c r="F3836" t="s">
        <v>44038</v>
      </c>
      <c r="G3836" t="s">
        <v>44032</v>
      </c>
      <c r="H3836">
        <v>98</v>
      </c>
      <c r="I3836" t="s">
        <v>9472</v>
      </c>
      <c r="J3836" t="s">
        <v>26</v>
      </c>
      <c r="M3836" t="s">
        <v>25294</v>
      </c>
      <c r="N3836" t="s">
        <v>36395</v>
      </c>
      <c r="O3836" t="s">
        <v>36396</v>
      </c>
      <c r="P3836" t="s">
        <v>4535</v>
      </c>
      <c r="Q3836" t="s">
        <v>36397</v>
      </c>
      <c r="R3836" t="s">
        <v>36398</v>
      </c>
      <c r="S3836" t="s">
        <v>36399</v>
      </c>
      <c r="T3836">
        <v>7.2</v>
      </c>
      <c r="U3836">
        <v>30317</v>
      </c>
      <c r="V3836" s="12">
        <f>W3836*1.03068014830331</f>
        <v>10306801.483033098</v>
      </c>
      <c r="W3836" s="3">
        <v>10000000</v>
      </c>
      <c r="X3836" s="13">
        <f>Y3836*1.03068014830331</f>
        <v>5638062.6210539564</v>
      </c>
      <c r="Y3836" s="3">
        <v>5470235</v>
      </c>
      <c r="Z3836" s="13">
        <f>AA3836*1.03068014830331</f>
        <v>25170160.539343711</v>
      </c>
      <c r="AA3836" s="3">
        <v>24420923</v>
      </c>
      <c r="AB3836">
        <v>375</v>
      </c>
    </row>
    <row r="3837" spans="1:28" x14ac:dyDescent="0.2">
      <c r="A3837" t="s">
        <v>9316</v>
      </c>
      <c r="B3837" t="s">
        <v>9317</v>
      </c>
      <c r="C3837">
        <v>2005</v>
      </c>
      <c r="D3837" s="1">
        <v>38395</v>
      </c>
      <c r="E3837" t="s">
        <v>16512</v>
      </c>
      <c r="F3837" t="s">
        <v>44038</v>
      </c>
      <c r="G3837" t="s">
        <v>44044</v>
      </c>
      <c r="H3837">
        <v>103</v>
      </c>
      <c r="I3837" t="s">
        <v>25</v>
      </c>
      <c r="J3837" t="s">
        <v>26</v>
      </c>
      <c r="M3837" t="s">
        <v>9318</v>
      </c>
      <c r="N3837" t="s">
        <v>9319</v>
      </c>
      <c r="O3837" t="s">
        <v>9320</v>
      </c>
      <c r="P3837" t="s">
        <v>9224</v>
      </c>
      <c r="Q3837" t="s">
        <v>9321</v>
      </c>
      <c r="R3837" t="s">
        <v>9322</v>
      </c>
      <c r="S3837" t="s">
        <v>9323</v>
      </c>
      <c r="T3837">
        <v>7.5</v>
      </c>
      <c r="U3837">
        <v>211456</v>
      </c>
      <c r="V3837" s="12">
        <f>W3837*1.32519713261649</f>
        <v>19877956.989247348</v>
      </c>
      <c r="W3837" s="3">
        <v>15000000</v>
      </c>
      <c r="X3837" s="13">
        <f>Y3837*1.32519713261649</f>
        <v>5623813.2827240247</v>
      </c>
      <c r="Y3837" s="3">
        <v>4243756</v>
      </c>
      <c r="Z3837" s="13">
        <f>AA3837*1.32519713261649</f>
        <v>20918432.867526922</v>
      </c>
      <c r="AA3837" s="3">
        <v>15785148</v>
      </c>
      <c r="AB3837">
        <v>383</v>
      </c>
    </row>
    <row r="3838" spans="1:28" x14ac:dyDescent="0.2">
      <c r="A3838" t="s">
        <v>25016</v>
      </c>
      <c r="B3838" t="s">
        <v>25017</v>
      </c>
      <c r="C3838">
        <v>2012</v>
      </c>
      <c r="D3838" s="1">
        <v>41009</v>
      </c>
      <c r="E3838" t="s">
        <v>3496</v>
      </c>
      <c r="F3838" t="s">
        <v>44042</v>
      </c>
      <c r="H3838">
        <v>83</v>
      </c>
      <c r="I3838" t="s">
        <v>97</v>
      </c>
      <c r="J3838" t="s">
        <v>26</v>
      </c>
      <c r="M3838" t="s">
        <v>25018</v>
      </c>
      <c r="N3838" t="s">
        <v>25018</v>
      </c>
      <c r="O3838" t="s">
        <v>25019</v>
      </c>
      <c r="P3838" t="s">
        <v>25020</v>
      </c>
      <c r="Q3838" t="s">
        <v>25021</v>
      </c>
      <c r="R3838" t="s">
        <v>25022</v>
      </c>
      <c r="S3838" t="s">
        <v>25023</v>
      </c>
      <c r="T3838">
        <v>4.0999999999999996</v>
      </c>
      <c r="U3838">
        <v>18681</v>
      </c>
      <c r="V3838" s="12">
        <f>W3838*1.12725506764114</f>
        <v>19163336.149899378</v>
      </c>
      <c r="W3838" s="3">
        <v>17000000</v>
      </c>
      <c r="X3838" s="13">
        <f>Y3838*1.12725506764114</f>
        <v>5565054.2357770652</v>
      </c>
      <c r="Y3838" s="3">
        <v>4936819</v>
      </c>
      <c r="Z3838" s="13">
        <f>AA3838*1.12725506764114</f>
        <v>12795094.642346919</v>
      </c>
      <c r="AA3838" s="3">
        <v>11350665</v>
      </c>
      <c r="AB3838">
        <v>122</v>
      </c>
    </row>
    <row r="3839" spans="1:28" hidden="1" x14ac:dyDescent="0.2">
      <c r="A3839" t="s">
        <v>33897</v>
      </c>
      <c r="B3839" t="s">
        <v>33898</v>
      </c>
      <c r="C3839">
        <v>2015</v>
      </c>
      <c r="D3839" t="s">
        <v>33899</v>
      </c>
      <c r="E3839" t="s">
        <v>44048</v>
      </c>
      <c r="F3839" t="s">
        <v>44046</v>
      </c>
      <c r="G3839" t="s">
        <v>44042</v>
      </c>
      <c r="H3839">
        <v>97</v>
      </c>
      <c r="I3839" t="s">
        <v>6671</v>
      </c>
      <c r="J3839" t="s">
        <v>26</v>
      </c>
      <c r="M3839" t="s">
        <v>33900</v>
      </c>
      <c r="N3839" t="s">
        <v>33901</v>
      </c>
      <c r="O3839" t="s">
        <v>33902</v>
      </c>
      <c r="P3839" t="s">
        <v>33903</v>
      </c>
      <c r="Q3839" t="s">
        <v>33904</v>
      </c>
      <c r="R3839" t="s">
        <v>33905</v>
      </c>
      <c r="S3839" t="s">
        <v>33906</v>
      </c>
      <c r="T3839">
        <v>5.7</v>
      </c>
      <c r="U3839">
        <v>15018</v>
      </c>
      <c r="W3839"/>
      <c r="X3839"/>
      <c r="Y3839">
        <v>13906</v>
      </c>
      <c r="Z3839"/>
      <c r="AA3839">
        <v>1862407</v>
      </c>
      <c r="AB3839">
        <v>85</v>
      </c>
    </row>
    <row r="3840" spans="1:28" hidden="1" x14ac:dyDescent="0.2">
      <c r="A3840" t="s">
        <v>33907</v>
      </c>
      <c r="B3840" t="s">
        <v>33908</v>
      </c>
      <c r="C3840">
        <v>2015</v>
      </c>
      <c r="D3840" s="1">
        <v>42320</v>
      </c>
      <c r="E3840" t="s">
        <v>16512</v>
      </c>
      <c r="F3840" t="s">
        <v>44031</v>
      </c>
      <c r="G3840" t="s">
        <v>44038</v>
      </c>
      <c r="H3840">
        <v>119</v>
      </c>
      <c r="I3840" t="s">
        <v>25</v>
      </c>
      <c r="J3840" t="s">
        <v>26</v>
      </c>
      <c r="M3840" t="s">
        <v>7058</v>
      </c>
      <c r="N3840" t="s">
        <v>1327</v>
      </c>
      <c r="O3840" t="s">
        <v>33909</v>
      </c>
      <c r="P3840" t="s">
        <v>1329</v>
      </c>
      <c r="Q3840" t="s">
        <v>33910</v>
      </c>
      <c r="R3840" t="s">
        <v>33911</v>
      </c>
      <c r="S3840" t="s">
        <v>33912</v>
      </c>
      <c r="T3840">
        <v>4.8</v>
      </c>
      <c r="U3840">
        <v>42889</v>
      </c>
      <c r="W3840">
        <v>60000000</v>
      </c>
      <c r="X3840"/>
      <c r="Y3840"/>
      <c r="Z3840"/>
      <c r="AA3840"/>
      <c r="AB3840">
        <v>236</v>
      </c>
    </row>
    <row r="3841" spans="1:28" hidden="1" x14ac:dyDescent="0.2">
      <c r="A3841" t="s">
        <v>33913</v>
      </c>
      <c r="B3841" t="s">
        <v>33914</v>
      </c>
      <c r="C3841">
        <v>2013</v>
      </c>
      <c r="D3841" s="1">
        <v>41887</v>
      </c>
      <c r="E3841" t="s">
        <v>176</v>
      </c>
      <c r="H3841">
        <v>100</v>
      </c>
      <c r="I3841" t="s">
        <v>25</v>
      </c>
      <c r="J3841" t="s">
        <v>26</v>
      </c>
      <c r="M3841" t="s">
        <v>33915</v>
      </c>
      <c r="N3841" t="s">
        <v>33916</v>
      </c>
      <c r="O3841" t="s">
        <v>33917</v>
      </c>
      <c r="P3841" t="s">
        <v>33918</v>
      </c>
      <c r="Q3841" t="s">
        <v>33919</v>
      </c>
      <c r="R3841" t="s">
        <v>33920</v>
      </c>
      <c r="S3841" t="s">
        <v>33921</v>
      </c>
      <c r="T3841">
        <v>6.2</v>
      </c>
      <c r="U3841">
        <v>26876</v>
      </c>
      <c r="W3841"/>
      <c r="X3841"/>
      <c r="Y3841">
        <v>767732</v>
      </c>
      <c r="Z3841"/>
      <c r="AA3841">
        <v>919591</v>
      </c>
      <c r="AB3841">
        <v>77</v>
      </c>
    </row>
    <row r="3842" spans="1:28" hidden="1" x14ac:dyDescent="0.2">
      <c r="A3842" t="s">
        <v>33922</v>
      </c>
      <c r="B3842" t="s">
        <v>33923</v>
      </c>
      <c r="C3842">
        <v>2014</v>
      </c>
      <c r="D3842" t="s">
        <v>32090</v>
      </c>
      <c r="E3842" t="s">
        <v>44041</v>
      </c>
      <c r="F3842" t="s">
        <v>44032</v>
      </c>
      <c r="H3842">
        <v>104</v>
      </c>
      <c r="I3842" t="s">
        <v>25</v>
      </c>
      <c r="J3842" t="s">
        <v>26</v>
      </c>
      <c r="M3842" t="s">
        <v>21590</v>
      </c>
      <c r="N3842" t="s">
        <v>33924</v>
      </c>
      <c r="O3842" t="s">
        <v>33925</v>
      </c>
      <c r="P3842" t="s">
        <v>6215</v>
      </c>
      <c r="Q3842" t="s">
        <v>33926</v>
      </c>
      <c r="R3842" t="s">
        <v>33927</v>
      </c>
      <c r="S3842" t="s">
        <v>33928</v>
      </c>
      <c r="T3842">
        <v>6.3</v>
      </c>
      <c r="U3842">
        <v>10610</v>
      </c>
      <c r="W3842"/>
      <c r="X3842"/>
      <c r="Y3842">
        <v>208693</v>
      </c>
      <c r="Z3842"/>
      <c r="AA3842">
        <v>209613</v>
      </c>
      <c r="AB3842">
        <v>44</v>
      </c>
    </row>
    <row r="3843" spans="1:28" hidden="1" x14ac:dyDescent="0.2">
      <c r="A3843" t="s">
        <v>33929</v>
      </c>
      <c r="B3843" t="s">
        <v>33930</v>
      </c>
      <c r="C3843">
        <v>2019</v>
      </c>
      <c r="D3843" s="1">
        <v>43713</v>
      </c>
      <c r="E3843" t="s">
        <v>44035</v>
      </c>
      <c r="F3843" t="s">
        <v>44044</v>
      </c>
      <c r="G3843" t="s">
        <v>44032</v>
      </c>
      <c r="H3843">
        <v>110</v>
      </c>
      <c r="I3843" t="s">
        <v>25</v>
      </c>
      <c r="J3843" t="s">
        <v>26</v>
      </c>
      <c r="M3843" t="s">
        <v>2505</v>
      </c>
      <c r="N3843" t="s">
        <v>33931</v>
      </c>
      <c r="O3843" t="s">
        <v>33932</v>
      </c>
      <c r="P3843" t="s">
        <v>26186</v>
      </c>
      <c r="Q3843" t="s">
        <v>33933</v>
      </c>
      <c r="R3843" t="s">
        <v>33934</v>
      </c>
      <c r="S3843" t="s">
        <v>33935</v>
      </c>
      <c r="T3843">
        <v>6.6</v>
      </c>
      <c r="U3843">
        <v>73071</v>
      </c>
      <c r="W3843"/>
      <c r="X3843"/>
      <c r="Y3843"/>
      <c r="Z3843"/>
      <c r="AA3843">
        <v>9813468</v>
      </c>
      <c r="AB3843">
        <v>626</v>
      </c>
    </row>
    <row r="3844" spans="1:28" hidden="1" x14ac:dyDescent="0.2">
      <c r="A3844" t="s">
        <v>33936</v>
      </c>
      <c r="B3844" t="s">
        <v>33937</v>
      </c>
      <c r="C3844">
        <v>2014</v>
      </c>
      <c r="D3844" s="1">
        <v>42340</v>
      </c>
      <c r="E3844" t="s">
        <v>1045</v>
      </c>
      <c r="F3844" t="s">
        <v>44032</v>
      </c>
      <c r="G3844" t="s">
        <v>44036</v>
      </c>
      <c r="H3844">
        <v>95</v>
      </c>
      <c r="I3844" t="s">
        <v>25</v>
      </c>
      <c r="J3844" t="s">
        <v>26</v>
      </c>
      <c r="K3844" t="s">
        <v>27</v>
      </c>
      <c r="M3844" t="s">
        <v>7401</v>
      </c>
      <c r="N3844" t="s">
        <v>7401</v>
      </c>
      <c r="O3844" t="s">
        <v>33938</v>
      </c>
      <c r="P3844" t="s">
        <v>12211</v>
      </c>
      <c r="Q3844" t="s">
        <v>33939</v>
      </c>
      <c r="R3844" t="s">
        <v>33940</v>
      </c>
      <c r="S3844" t="s">
        <v>33941</v>
      </c>
      <c r="T3844">
        <v>7.1</v>
      </c>
      <c r="U3844">
        <v>18392</v>
      </c>
      <c r="W3844"/>
      <c r="X3844"/>
      <c r="Y3844">
        <v>162685</v>
      </c>
      <c r="Z3844"/>
      <c r="AA3844">
        <v>674579</v>
      </c>
      <c r="AB3844">
        <v>85</v>
      </c>
    </row>
    <row r="3845" spans="1:28" x14ac:dyDescent="0.2">
      <c r="A3845" t="s">
        <v>17097</v>
      </c>
      <c r="B3845" t="s">
        <v>17098</v>
      </c>
      <c r="C3845">
        <v>2007</v>
      </c>
      <c r="D3845" t="s">
        <v>11229</v>
      </c>
      <c r="E3845" t="s">
        <v>44037</v>
      </c>
      <c r="F3845" t="s">
        <v>44051</v>
      </c>
      <c r="G3845" t="s">
        <v>44032</v>
      </c>
      <c r="H3845">
        <v>96</v>
      </c>
      <c r="I3845" t="s">
        <v>63</v>
      </c>
      <c r="J3845" t="s">
        <v>27</v>
      </c>
      <c r="K3845" t="s">
        <v>26</v>
      </c>
      <c r="L3845" t="s">
        <v>5473</v>
      </c>
      <c r="M3845" t="s">
        <v>17099</v>
      </c>
      <c r="N3845" t="s">
        <v>17100</v>
      </c>
      <c r="O3845" t="s">
        <v>17101</v>
      </c>
      <c r="P3845" t="s">
        <v>17102</v>
      </c>
      <c r="Q3845" t="s">
        <v>17103</v>
      </c>
      <c r="R3845" t="s">
        <v>17104</v>
      </c>
      <c r="S3845" t="s">
        <v>17105</v>
      </c>
      <c r="T3845">
        <v>8</v>
      </c>
      <c r="U3845">
        <v>87030</v>
      </c>
      <c r="V3845" s="12">
        <f>W3845*1.24823238899982</f>
        <v>9112096.439698685</v>
      </c>
      <c r="W3845" s="3">
        <v>7300000</v>
      </c>
      <c r="X3845" s="13">
        <f>Y3845*1.24823238899982</f>
        <v>5549336.6327902833</v>
      </c>
      <c r="Y3845" s="3">
        <v>4445756</v>
      </c>
      <c r="Z3845" s="13">
        <f>AA3845*144548551.06</f>
        <v>3293391007282916.5</v>
      </c>
      <c r="AA3845" s="3">
        <v>22783978</v>
      </c>
      <c r="AB3845">
        <v>174</v>
      </c>
    </row>
    <row r="3846" spans="1:28" hidden="1" x14ac:dyDescent="0.2">
      <c r="A3846" t="s">
        <v>33950</v>
      </c>
      <c r="B3846" t="s">
        <v>33951</v>
      </c>
      <c r="C3846">
        <v>2014</v>
      </c>
      <c r="D3846" t="s">
        <v>33952</v>
      </c>
      <c r="E3846" t="s">
        <v>16512</v>
      </c>
      <c r="F3846" t="s">
        <v>44038</v>
      </c>
      <c r="G3846" t="s">
        <v>44046</v>
      </c>
      <c r="H3846">
        <v>88</v>
      </c>
      <c r="I3846" t="s">
        <v>25</v>
      </c>
      <c r="J3846" t="s">
        <v>26</v>
      </c>
      <c r="M3846" t="s">
        <v>33953</v>
      </c>
      <c r="N3846" t="s">
        <v>33954</v>
      </c>
      <c r="O3846" t="s">
        <v>33955</v>
      </c>
      <c r="P3846" t="s">
        <v>10104</v>
      </c>
      <c r="Q3846" t="s">
        <v>33956</v>
      </c>
      <c r="R3846" t="s">
        <v>33957</v>
      </c>
      <c r="S3846" t="s">
        <v>33958</v>
      </c>
      <c r="T3846">
        <v>5.7</v>
      </c>
      <c r="U3846">
        <v>22433</v>
      </c>
      <c r="W3846"/>
      <c r="X3846"/>
      <c r="Y3846">
        <v>60058</v>
      </c>
      <c r="Z3846"/>
      <c r="AA3846">
        <v>485544</v>
      </c>
      <c r="AB3846">
        <v>102</v>
      </c>
    </row>
    <row r="3847" spans="1:28" hidden="1" x14ac:dyDescent="0.2">
      <c r="A3847" t="s">
        <v>33959</v>
      </c>
      <c r="B3847" t="s">
        <v>33960</v>
      </c>
      <c r="C3847">
        <v>2015</v>
      </c>
      <c r="D3847" s="1">
        <v>42067</v>
      </c>
      <c r="E3847" t="s">
        <v>16512</v>
      </c>
      <c r="F3847" t="s">
        <v>44032</v>
      </c>
      <c r="G3847" t="s">
        <v>44049</v>
      </c>
      <c r="H3847">
        <v>115</v>
      </c>
      <c r="I3847" t="s">
        <v>33961</v>
      </c>
      <c r="J3847" t="s">
        <v>26</v>
      </c>
      <c r="M3847" t="s">
        <v>11156</v>
      </c>
      <c r="N3847" t="s">
        <v>33962</v>
      </c>
      <c r="O3847" t="s">
        <v>33963</v>
      </c>
      <c r="P3847" t="s">
        <v>8048</v>
      </c>
      <c r="Q3847" t="s">
        <v>33964</v>
      </c>
      <c r="R3847" t="s">
        <v>33965</v>
      </c>
      <c r="S3847" t="s">
        <v>33966</v>
      </c>
      <c r="T3847">
        <v>6.2</v>
      </c>
      <c r="U3847">
        <v>38545</v>
      </c>
      <c r="W3847">
        <v>40000000</v>
      </c>
      <c r="X3847"/>
      <c r="Y3847"/>
      <c r="Z3847"/>
      <c r="AA3847">
        <v>1797955</v>
      </c>
      <c r="AB3847">
        <v>197</v>
      </c>
    </row>
    <row r="3848" spans="1:28" hidden="1" x14ac:dyDescent="0.2">
      <c r="A3848" t="s">
        <v>33967</v>
      </c>
      <c r="B3848" t="s">
        <v>33968</v>
      </c>
      <c r="C3848">
        <v>2014</v>
      </c>
      <c r="D3848" t="s">
        <v>33969</v>
      </c>
      <c r="E3848" t="s">
        <v>1045</v>
      </c>
      <c r="F3848" t="s">
        <v>44044</v>
      </c>
      <c r="H3848">
        <v>94</v>
      </c>
      <c r="I3848" t="s">
        <v>25</v>
      </c>
      <c r="J3848" t="s">
        <v>26</v>
      </c>
      <c r="M3848" t="s">
        <v>4470</v>
      </c>
      <c r="N3848" t="s">
        <v>33970</v>
      </c>
      <c r="O3848" t="s">
        <v>33971</v>
      </c>
      <c r="P3848" t="s">
        <v>12226</v>
      </c>
      <c r="Q3848" t="s">
        <v>33972</v>
      </c>
      <c r="R3848" t="s">
        <v>33973</v>
      </c>
      <c r="S3848" t="s">
        <v>33974</v>
      </c>
      <c r="T3848">
        <v>6.5</v>
      </c>
      <c r="U3848">
        <v>28501</v>
      </c>
      <c r="W3848">
        <v>5000000</v>
      </c>
      <c r="X3848"/>
      <c r="Y3848"/>
      <c r="Z3848"/>
      <c r="AA3848">
        <v>4833</v>
      </c>
      <c r="AB3848">
        <v>63</v>
      </c>
    </row>
    <row r="3849" spans="1:28" hidden="1" x14ac:dyDescent="0.2">
      <c r="A3849" t="s">
        <v>33975</v>
      </c>
      <c r="B3849" t="s">
        <v>33976</v>
      </c>
      <c r="C3849">
        <v>2015</v>
      </c>
      <c r="D3849" t="s">
        <v>32504</v>
      </c>
      <c r="E3849" t="s">
        <v>176</v>
      </c>
      <c r="F3849" t="s">
        <v>44046</v>
      </c>
      <c r="G3849" t="s">
        <v>44039</v>
      </c>
      <c r="H3849">
        <v>132</v>
      </c>
      <c r="I3849" t="s">
        <v>229</v>
      </c>
      <c r="J3849" t="s">
        <v>26</v>
      </c>
      <c r="M3849" t="s">
        <v>33977</v>
      </c>
      <c r="N3849" t="s">
        <v>33977</v>
      </c>
      <c r="O3849" t="s">
        <v>33978</v>
      </c>
      <c r="P3849" t="s">
        <v>2578</v>
      </c>
      <c r="Q3849" t="s">
        <v>33979</v>
      </c>
      <c r="R3849" t="s">
        <v>33980</v>
      </c>
      <c r="S3849" t="s">
        <v>33981</v>
      </c>
      <c r="T3849">
        <v>7.1</v>
      </c>
      <c r="U3849">
        <v>82432</v>
      </c>
      <c r="W3849">
        <v>1800000</v>
      </c>
      <c r="X3849"/>
      <c r="Y3849"/>
      <c r="Z3849"/>
      <c r="AA3849">
        <v>382579</v>
      </c>
      <c r="AB3849">
        <v>436</v>
      </c>
    </row>
    <row r="3850" spans="1:28" hidden="1" x14ac:dyDescent="0.2">
      <c r="A3850" t="s">
        <v>33982</v>
      </c>
      <c r="B3850" t="s">
        <v>33983</v>
      </c>
      <c r="C3850">
        <v>2013</v>
      </c>
      <c r="D3850" t="s">
        <v>24190</v>
      </c>
      <c r="E3850" t="s">
        <v>16512</v>
      </c>
      <c r="F3850" t="s">
        <v>44051</v>
      </c>
      <c r="G3850" t="s">
        <v>44032</v>
      </c>
      <c r="H3850">
        <v>100</v>
      </c>
      <c r="I3850" t="s">
        <v>4444</v>
      </c>
      <c r="J3850" t="s">
        <v>51</v>
      </c>
      <c r="M3850" t="s">
        <v>27472</v>
      </c>
      <c r="N3850" t="s">
        <v>33984</v>
      </c>
      <c r="O3850" t="s">
        <v>33985</v>
      </c>
      <c r="P3850" t="s">
        <v>9079</v>
      </c>
      <c r="Q3850" t="s">
        <v>9079</v>
      </c>
      <c r="R3850" t="s">
        <v>33986</v>
      </c>
      <c r="S3850" t="s">
        <v>33987</v>
      </c>
      <c r="T3850">
        <v>6.2</v>
      </c>
      <c r="U3850">
        <v>10463</v>
      </c>
      <c r="W3850"/>
      <c r="X3850"/>
      <c r="Y3850">
        <v>37884</v>
      </c>
      <c r="Z3850"/>
      <c r="AA3850">
        <v>3967001</v>
      </c>
      <c r="AB3850">
        <v>22</v>
      </c>
    </row>
    <row r="3851" spans="1:28" hidden="1" x14ac:dyDescent="0.2">
      <c r="A3851" t="s">
        <v>33988</v>
      </c>
      <c r="B3851" t="s">
        <v>26270</v>
      </c>
      <c r="C3851">
        <v>2019</v>
      </c>
      <c r="D3851" s="1">
        <v>43806</v>
      </c>
      <c r="E3851" t="s">
        <v>16512</v>
      </c>
      <c r="F3851" t="s">
        <v>44044</v>
      </c>
      <c r="G3851" t="s">
        <v>44032</v>
      </c>
      <c r="H3851">
        <v>86</v>
      </c>
      <c r="I3851" t="s">
        <v>63</v>
      </c>
      <c r="J3851" t="s">
        <v>26</v>
      </c>
      <c r="M3851" t="s">
        <v>26255</v>
      </c>
      <c r="N3851" t="s">
        <v>33989</v>
      </c>
      <c r="O3851" t="s">
        <v>33990</v>
      </c>
      <c r="P3851" t="s">
        <v>28463</v>
      </c>
      <c r="Q3851" t="s">
        <v>33991</v>
      </c>
      <c r="R3851" t="s">
        <v>33992</v>
      </c>
      <c r="S3851" t="s">
        <v>33993</v>
      </c>
      <c r="T3851">
        <v>5.7</v>
      </c>
      <c r="U3851">
        <v>10934</v>
      </c>
      <c r="W3851"/>
      <c r="X3851"/>
      <c r="Y3851"/>
      <c r="Z3851"/>
      <c r="AA3851"/>
      <c r="AB3851">
        <v>149</v>
      </c>
    </row>
    <row r="3852" spans="1:28" hidden="1" x14ac:dyDescent="0.2">
      <c r="A3852" t="s">
        <v>33994</v>
      </c>
      <c r="B3852" t="s">
        <v>33995</v>
      </c>
      <c r="C3852">
        <v>2013</v>
      </c>
      <c r="D3852" t="s">
        <v>27043</v>
      </c>
      <c r="E3852" t="s">
        <v>3496</v>
      </c>
      <c r="F3852" t="s">
        <v>44045</v>
      </c>
      <c r="G3852" t="s">
        <v>44042</v>
      </c>
      <c r="H3852">
        <v>76</v>
      </c>
      <c r="I3852" t="s">
        <v>25</v>
      </c>
      <c r="J3852" t="s">
        <v>26</v>
      </c>
      <c r="M3852" t="s">
        <v>33996</v>
      </c>
      <c r="N3852" t="s">
        <v>33997</v>
      </c>
      <c r="O3852" t="s">
        <v>33998</v>
      </c>
      <c r="P3852" t="s">
        <v>33999</v>
      </c>
      <c r="Q3852" t="s">
        <v>34000</v>
      </c>
      <c r="R3852" t="s">
        <v>34001</v>
      </c>
      <c r="S3852" t="s">
        <v>34002</v>
      </c>
      <c r="T3852">
        <v>6</v>
      </c>
      <c r="U3852">
        <v>12946</v>
      </c>
      <c r="W3852">
        <v>500000</v>
      </c>
      <c r="X3852"/>
      <c r="Y3852"/>
      <c r="Z3852"/>
      <c r="AA3852">
        <v>410129</v>
      </c>
      <c r="AB3852">
        <v>97</v>
      </c>
    </row>
    <row r="3853" spans="1:28" x14ac:dyDescent="0.2">
      <c r="A3853" t="s">
        <v>16787</v>
      </c>
      <c r="B3853" t="s">
        <v>16788</v>
      </c>
      <c r="C3853">
        <v>2008</v>
      </c>
      <c r="D3853" t="s">
        <v>13035</v>
      </c>
      <c r="E3853" t="s">
        <v>44041</v>
      </c>
      <c r="F3853" t="s">
        <v>44032</v>
      </c>
      <c r="G3853" t="s">
        <v>44045</v>
      </c>
      <c r="H3853">
        <v>107</v>
      </c>
      <c r="I3853" t="s">
        <v>25</v>
      </c>
      <c r="J3853" t="s">
        <v>26</v>
      </c>
      <c r="K3853" t="s">
        <v>308</v>
      </c>
      <c r="L3853" t="s">
        <v>51</v>
      </c>
      <c r="M3853" t="s">
        <v>16789</v>
      </c>
      <c r="N3853" t="s">
        <v>7364</v>
      </c>
      <c r="O3853" t="s">
        <v>16790</v>
      </c>
      <c r="P3853" t="s">
        <v>242</v>
      </c>
      <c r="Q3853" t="s">
        <v>16791</v>
      </c>
      <c r="R3853" t="s">
        <v>16792</v>
      </c>
      <c r="S3853" t="s">
        <v>16793</v>
      </c>
      <c r="T3853">
        <v>6.1</v>
      </c>
      <c r="U3853">
        <v>37345</v>
      </c>
      <c r="V3853" s="12">
        <f>W3853*1.20207800169993</f>
        <v>30051950.04249825</v>
      </c>
      <c r="W3853" s="3">
        <v>25000000</v>
      </c>
      <c r="X3853" s="13">
        <f>Y3853*1.20207800169993</f>
        <v>5527762.9032851383</v>
      </c>
      <c r="Y3853" s="3">
        <v>4598506</v>
      </c>
      <c r="Z3853" s="13">
        <f>AA3853*1.20207800169993</f>
        <v>21666909.035150465</v>
      </c>
      <c r="AA3853" s="3">
        <v>18024545</v>
      </c>
      <c r="AB3853">
        <v>113</v>
      </c>
    </row>
    <row r="3854" spans="1:28" hidden="1" x14ac:dyDescent="0.2">
      <c r="A3854" t="s">
        <v>34008</v>
      </c>
      <c r="B3854" t="s">
        <v>34009</v>
      </c>
      <c r="C3854">
        <v>2014</v>
      </c>
      <c r="D3854" t="s">
        <v>32964</v>
      </c>
      <c r="E3854" t="s">
        <v>176</v>
      </c>
      <c r="H3854">
        <v>100</v>
      </c>
      <c r="I3854" t="s">
        <v>25</v>
      </c>
      <c r="J3854" t="s">
        <v>64</v>
      </c>
      <c r="K3854" t="s">
        <v>26</v>
      </c>
      <c r="L3854" t="s">
        <v>307</v>
      </c>
      <c r="M3854" t="s">
        <v>1037</v>
      </c>
      <c r="N3854" t="s">
        <v>34010</v>
      </c>
      <c r="O3854" t="s">
        <v>34011</v>
      </c>
      <c r="P3854" t="s">
        <v>28859</v>
      </c>
      <c r="Q3854" t="s">
        <v>34012</v>
      </c>
      <c r="R3854" t="s">
        <v>34013</v>
      </c>
      <c r="S3854" t="s">
        <v>34014</v>
      </c>
      <c r="T3854">
        <v>6</v>
      </c>
      <c r="U3854">
        <v>11351</v>
      </c>
      <c r="W3854">
        <v>950000</v>
      </c>
      <c r="X3854"/>
      <c r="Y3854"/>
      <c r="Z3854"/>
      <c r="AA3854"/>
      <c r="AB3854">
        <v>83</v>
      </c>
    </row>
    <row r="3855" spans="1:28" hidden="1" x14ac:dyDescent="0.2">
      <c r="A3855" t="s">
        <v>34015</v>
      </c>
      <c r="B3855" t="s">
        <v>34016</v>
      </c>
      <c r="C3855">
        <v>2014</v>
      </c>
      <c r="D3855" t="s">
        <v>22149</v>
      </c>
      <c r="E3855" t="s">
        <v>1045</v>
      </c>
      <c r="F3855" t="s">
        <v>44036</v>
      </c>
      <c r="H3855">
        <v>107</v>
      </c>
      <c r="I3855" t="s">
        <v>25</v>
      </c>
      <c r="J3855" t="s">
        <v>26</v>
      </c>
      <c r="K3855" t="s">
        <v>27</v>
      </c>
      <c r="M3855" t="s">
        <v>6373</v>
      </c>
      <c r="N3855" t="s">
        <v>6373</v>
      </c>
      <c r="O3855" t="s">
        <v>34017</v>
      </c>
      <c r="P3855" t="s">
        <v>4646</v>
      </c>
      <c r="Q3855" t="s">
        <v>34018</v>
      </c>
      <c r="R3855" t="s">
        <v>34019</v>
      </c>
      <c r="S3855" t="s">
        <v>34020</v>
      </c>
      <c r="T3855">
        <v>6.2</v>
      </c>
      <c r="U3855">
        <v>18102</v>
      </c>
      <c r="W3855"/>
      <c r="X3855"/>
      <c r="Y3855"/>
      <c r="Z3855"/>
      <c r="AA3855">
        <v>4453524</v>
      </c>
      <c r="AB3855">
        <v>68</v>
      </c>
    </row>
    <row r="3856" spans="1:28" x14ac:dyDescent="0.2">
      <c r="A3856" t="s">
        <v>27192</v>
      </c>
      <c r="B3856" t="s">
        <v>27193</v>
      </c>
      <c r="C3856">
        <v>2016</v>
      </c>
      <c r="D3856" s="1">
        <v>42950</v>
      </c>
      <c r="E3856" t="s">
        <v>44035</v>
      </c>
      <c r="F3856" t="s">
        <v>44032</v>
      </c>
      <c r="G3856" t="s">
        <v>44050</v>
      </c>
      <c r="H3856">
        <v>117</v>
      </c>
      <c r="I3856" t="s">
        <v>25</v>
      </c>
      <c r="J3856" t="s">
        <v>26</v>
      </c>
      <c r="K3856" t="s">
        <v>27</v>
      </c>
      <c r="M3856" t="s">
        <v>1205</v>
      </c>
      <c r="N3856" t="s">
        <v>27194</v>
      </c>
      <c r="O3856" t="s">
        <v>27195</v>
      </c>
      <c r="P3856" t="s">
        <v>25495</v>
      </c>
      <c r="Q3856" t="s">
        <v>27196</v>
      </c>
      <c r="R3856" t="s">
        <v>27197</v>
      </c>
      <c r="S3856" t="s">
        <v>27198</v>
      </c>
      <c r="T3856">
        <v>6.8</v>
      </c>
      <c r="U3856">
        <v>24418</v>
      </c>
      <c r="V3856" s="12">
        <f>W3856*1.07834771485832</f>
        <v>6470086.2891499205</v>
      </c>
      <c r="W3856" s="3">
        <v>6000000</v>
      </c>
      <c r="X3856" s="13">
        <f>Y3856*1.07834771485832</f>
        <v>5482218.4176545022</v>
      </c>
      <c r="Y3856" s="3">
        <v>5083906</v>
      </c>
      <c r="Z3856" s="13">
        <f>AA3856*1.07834771485832</f>
        <v>7223505.1922194166</v>
      </c>
      <c r="AA3856" s="3">
        <v>6698679</v>
      </c>
      <c r="AB3856">
        <v>71</v>
      </c>
    </row>
    <row r="3857" spans="1:28" x14ac:dyDescent="0.2">
      <c r="A3857" t="s">
        <v>21386</v>
      </c>
      <c r="B3857" t="s">
        <v>21387</v>
      </c>
      <c r="C3857">
        <v>2009</v>
      </c>
      <c r="D3857" s="1">
        <v>39879</v>
      </c>
      <c r="E3857" t="s">
        <v>1045</v>
      </c>
      <c r="F3857" t="s">
        <v>44036</v>
      </c>
      <c r="H3857">
        <v>90</v>
      </c>
      <c r="I3857" t="s">
        <v>25</v>
      </c>
      <c r="J3857" t="s">
        <v>26</v>
      </c>
      <c r="K3857" t="s">
        <v>4428</v>
      </c>
      <c r="M3857" t="s">
        <v>21388</v>
      </c>
      <c r="N3857" t="s">
        <v>21388</v>
      </c>
      <c r="O3857" t="s">
        <v>21389</v>
      </c>
      <c r="P3857" t="s">
        <v>21390</v>
      </c>
      <c r="Q3857" t="s">
        <v>21388</v>
      </c>
      <c r="R3857" t="s">
        <v>21391</v>
      </c>
      <c r="S3857" t="s">
        <v>21392</v>
      </c>
      <c r="T3857">
        <v>5</v>
      </c>
      <c r="U3857">
        <v>20549</v>
      </c>
      <c r="V3857" s="12">
        <f>W3857*1.20636999678377</f>
        <v>7238219.98070262</v>
      </c>
      <c r="W3857" s="3">
        <v>6000000</v>
      </c>
      <c r="X3857" s="13">
        <f>Y3857*1.20636999678377</f>
        <v>5480924.9337876383</v>
      </c>
      <c r="Y3857" s="3">
        <v>4543320</v>
      </c>
      <c r="Z3857" s="13">
        <f>AA3857*1.20636999678377</f>
        <v>5539203.461962265</v>
      </c>
      <c r="AA3857" s="3">
        <v>4591629</v>
      </c>
      <c r="AB3857">
        <v>70</v>
      </c>
    </row>
    <row r="3858" spans="1:28" x14ac:dyDescent="0.2">
      <c r="A3858" t="s">
        <v>1129</v>
      </c>
      <c r="B3858" t="s">
        <v>1130</v>
      </c>
      <c r="C3858">
        <v>2000</v>
      </c>
      <c r="D3858" t="s">
        <v>84</v>
      </c>
      <c r="E3858" t="s">
        <v>176</v>
      </c>
      <c r="H3858">
        <v>102</v>
      </c>
      <c r="I3858" t="s">
        <v>25</v>
      </c>
      <c r="J3858" t="s">
        <v>26</v>
      </c>
      <c r="M3858" t="s">
        <v>1131</v>
      </c>
      <c r="N3858" t="s">
        <v>1132</v>
      </c>
      <c r="O3858" t="s">
        <v>1133</v>
      </c>
      <c r="P3858" t="s">
        <v>1134</v>
      </c>
      <c r="Q3858" t="s">
        <v>1135</v>
      </c>
      <c r="R3858" t="s">
        <v>1136</v>
      </c>
      <c r="S3858" t="s">
        <v>1137</v>
      </c>
      <c r="T3858">
        <v>8.3000000000000007</v>
      </c>
      <c r="U3858">
        <v>748291</v>
      </c>
      <c r="V3858" s="12">
        <f>W3858*1.5029674796748</f>
        <v>6763353.6585365999</v>
      </c>
      <c r="W3858" s="3">
        <v>4500000</v>
      </c>
      <c r="X3858" s="13">
        <f>Y3858*1.5029674796748</f>
        <v>5464011.2189431014</v>
      </c>
      <c r="Y3858" s="3">
        <v>3635482</v>
      </c>
      <c r="Z3858" s="13">
        <f>AA3858*1.5029674796748</f>
        <v>11107091.995284578</v>
      </c>
      <c r="AA3858" s="3">
        <v>7390108</v>
      </c>
      <c r="AB3858">
        <v>2130</v>
      </c>
    </row>
    <row r="3859" spans="1:28" x14ac:dyDescent="0.2">
      <c r="A3859" t="s">
        <v>37854</v>
      </c>
      <c r="B3859" t="s">
        <v>37855</v>
      </c>
      <c r="C3859">
        <v>2019</v>
      </c>
      <c r="D3859" s="1">
        <v>43748</v>
      </c>
      <c r="E3859" t="s">
        <v>176</v>
      </c>
      <c r="H3859">
        <v>149</v>
      </c>
      <c r="I3859" t="s">
        <v>25</v>
      </c>
      <c r="J3859" t="s">
        <v>26</v>
      </c>
      <c r="K3859" t="s">
        <v>787</v>
      </c>
      <c r="L3859" t="s">
        <v>307</v>
      </c>
      <c r="M3859" t="s">
        <v>7332</v>
      </c>
      <c r="N3859" t="s">
        <v>37856</v>
      </c>
      <c r="O3859" t="s">
        <v>37857</v>
      </c>
      <c r="P3859" t="s">
        <v>37858</v>
      </c>
      <c r="Q3859" t="s">
        <v>37859</v>
      </c>
      <c r="R3859" t="s">
        <v>37860</v>
      </c>
      <c r="S3859" t="s">
        <v>37861</v>
      </c>
      <c r="T3859">
        <v>6.3</v>
      </c>
      <c r="U3859">
        <v>14265</v>
      </c>
      <c r="V3859" s="12">
        <f>W3859*1.01233684194057</f>
        <v>45555157.887325652</v>
      </c>
      <c r="W3859" s="3">
        <v>45000000</v>
      </c>
      <c r="X3859" s="13">
        <f>Y3859*1.01233684194057</f>
        <v>5398408.702405965</v>
      </c>
      <c r="Y3859" s="3">
        <v>5332621</v>
      </c>
      <c r="Z3859" s="13">
        <f>AA3859*1.01233684194057</f>
        <v>10055158.175332587</v>
      </c>
      <c r="AA3859" s="3">
        <v>9932621</v>
      </c>
      <c r="AB3859">
        <v>250</v>
      </c>
    </row>
    <row r="3860" spans="1:28" hidden="1" x14ac:dyDescent="0.2">
      <c r="A3860" t="s">
        <v>34051</v>
      </c>
      <c r="B3860" t="s">
        <v>34052</v>
      </c>
      <c r="C3860">
        <v>2014</v>
      </c>
      <c r="D3860" s="1">
        <v>42221</v>
      </c>
      <c r="E3860" t="s">
        <v>3496</v>
      </c>
      <c r="F3860" t="s">
        <v>44045</v>
      </c>
      <c r="G3860" t="s">
        <v>44042</v>
      </c>
      <c r="H3860">
        <v>92</v>
      </c>
      <c r="I3860" t="s">
        <v>6671</v>
      </c>
      <c r="J3860" t="s">
        <v>26</v>
      </c>
      <c r="M3860" t="s">
        <v>34053</v>
      </c>
      <c r="N3860" t="s">
        <v>34053</v>
      </c>
      <c r="O3860" t="s">
        <v>34054</v>
      </c>
      <c r="P3860" t="s">
        <v>34055</v>
      </c>
      <c r="Q3860" t="s">
        <v>34056</v>
      </c>
      <c r="R3860" t="s">
        <v>34057</v>
      </c>
      <c r="S3860" t="s">
        <v>34058</v>
      </c>
      <c r="T3860">
        <v>5.9</v>
      </c>
      <c r="U3860">
        <v>13076</v>
      </c>
      <c r="W3860"/>
      <c r="X3860"/>
      <c r="Y3860"/>
      <c r="Z3860"/>
      <c r="AA3860">
        <v>75212</v>
      </c>
      <c r="AB3860">
        <v>64</v>
      </c>
    </row>
    <row r="3861" spans="1:28" hidden="1" x14ac:dyDescent="0.2">
      <c r="A3861" t="s">
        <v>34059</v>
      </c>
      <c r="B3861" t="s">
        <v>34060</v>
      </c>
      <c r="C3861">
        <v>2013</v>
      </c>
      <c r="D3861" t="s">
        <v>34061</v>
      </c>
      <c r="E3861" t="s">
        <v>1045</v>
      </c>
      <c r="F3861" t="s">
        <v>44032</v>
      </c>
      <c r="H3861">
        <v>109</v>
      </c>
      <c r="I3861" t="s">
        <v>697</v>
      </c>
      <c r="J3861" t="s">
        <v>307</v>
      </c>
      <c r="M3861" t="s">
        <v>34062</v>
      </c>
      <c r="N3861" t="s">
        <v>34063</v>
      </c>
      <c r="O3861" t="s">
        <v>34064</v>
      </c>
      <c r="P3861" t="s">
        <v>34065</v>
      </c>
      <c r="Q3861" t="s">
        <v>34066</v>
      </c>
      <c r="R3861" t="s">
        <v>34067</v>
      </c>
      <c r="S3861" t="s">
        <v>34068</v>
      </c>
      <c r="T3861">
        <v>5.8</v>
      </c>
      <c r="U3861">
        <v>10879</v>
      </c>
      <c r="W3861"/>
      <c r="X3861"/>
      <c r="Y3861">
        <v>59478</v>
      </c>
      <c r="Z3861"/>
      <c r="AA3861">
        <v>10561230</v>
      </c>
      <c r="AB3861">
        <v>35</v>
      </c>
    </row>
    <row r="3862" spans="1:28" x14ac:dyDescent="0.2">
      <c r="A3862" t="s">
        <v>17130</v>
      </c>
      <c r="B3862" t="s">
        <v>17131</v>
      </c>
      <c r="C3862">
        <v>2009</v>
      </c>
      <c r="D3862" s="1">
        <v>40488</v>
      </c>
      <c r="E3862" t="s">
        <v>44035</v>
      </c>
      <c r="F3862" t="s">
        <v>44032</v>
      </c>
      <c r="G3862" t="s">
        <v>44036</v>
      </c>
      <c r="H3862">
        <v>119</v>
      </c>
      <c r="I3862" t="s">
        <v>17132</v>
      </c>
      <c r="J3862" t="s">
        <v>26</v>
      </c>
      <c r="K3862" t="s">
        <v>27</v>
      </c>
      <c r="M3862" t="s">
        <v>1630</v>
      </c>
      <c r="N3862" t="s">
        <v>17133</v>
      </c>
      <c r="O3862" t="s">
        <v>17134</v>
      </c>
      <c r="P3862" t="s">
        <v>12280</v>
      </c>
      <c r="Q3862" t="s">
        <v>17135</v>
      </c>
      <c r="R3862" t="s">
        <v>17136</v>
      </c>
      <c r="S3862" t="s">
        <v>17137</v>
      </c>
      <c r="T3862">
        <v>6.9</v>
      </c>
      <c r="U3862">
        <v>24991</v>
      </c>
      <c r="V3862" s="12">
        <f>W3862*1.20636999678377</f>
        <v>10254144.972662045</v>
      </c>
      <c r="W3862" s="3">
        <v>8500000</v>
      </c>
      <c r="X3862" s="13">
        <f>Y3862*1.20636999678377</f>
        <v>5361876.7233950254</v>
      </c>
      <c r="Y3862" s="3">
        <v>4444637</v>
      </c>
      <c r="Z3862" s="13">
        <f>AA3862*1.20636999678377</f>
        <v>17341148.887007814</v>
      </c>
      <c r="AA3862" s="3">
        <v>14374652</v>
      </c>
      <c r="AB3862">
        <v>115</v>
      </c>
    </row>
    <row r="3863" spans="1:28" x14ac:dyDescent="0.2">
      <c r="A3863" t="s">
        <v>20252</v>
      </c>
      <c r="B3863" t="s">
        <v>20253</v>
      </c>
      <c r="C3863">
        <v>2008</v>
      </c>
      <c r="D3863" s="1">
        <v>40002</v>
      </c>
      <c r="E3863" t="s">
        <v>44035</v>
      </c>
      <c r="F3863" t="s">
        <v>44032</v>
      </c>
      <c r="H3863">
        <v>119</v>
      </c>
      <c r="I3863" t="s">
        <v>177</v>
      </c>
      <c r="J3863" t="s">
        <v>26</v>
      </c>
      <c r="K3863" t="s">
        <v>308</v>
      </c>
      <c r="M3863" t="s">
        <v>20254</v>
      </c>
      <c r="N3863" t="s">
        <v>20255</v>
      </c>
      <c r="O3863" t="s">
        <v>20256</v>
      </c>
      <c r="P3863" t="s">
        <v>5754</v>
      </c>
      <c r="Q3863" t="s">
        <v>20257</v>
      </c>
      <c r="R3863" t="s">
        <v>20258</v>
      </c>
      <c r="S3863" t="s">
        <v>20259</v>
      </c>
      <c r="T3863">
        <v>7</v>
      </c>
      <c r="U3863">
        <v>16349</v>
      </c>
      <c r="V3863" s="12">
        <f>W3863*1.20207800169993</f>
        <v>24041560.033998597</v>
      </c>
      <c r="W3863" s="3">
        <v>20000000</v>
      </c>
      <c r="X3863" s="13">
        <f>Y3863*1.20207800169993</f>
        <v>5340083.6669577295</v>
      </c>
      <c r="Y3863" s="3">
        <v>4442377</v>
      </c>
      <c r="Z3863" s="13">
        <f>AA3863*1.20207800169993</f>
        <v>5773524.1444986835</v>
      </c>
      <c r="AA3863" s="3">
        <v>4802953</v>
      </c>
      <c r="AB3863">
        <v>54</v>
      </c>
    </row>
    <row r="3864" spans="1:28" x14ac:dyDescent="0.2">
      <c r="A3864" t="s">
        <v>15213</v>
      </c>
      <c r="B3864" t="s">
        <v>15214</v>
      </c>
      <c r="C3864">
        <v>2011</v>
      </c>
      <c r="D3864" t="s">
        <v>15215</v>
      </c>
      <c r="E3864" t="s">
        <v>176</v>
      </c>
      <c r="F3864" t="s">
        <v>44045</v>
      </c>
      <c r="G3864" t="s">
        <v>44033</v>
      </c>
      <c r="H3864">
        <v>97</v>
      </c>
      <c r="I3864" t="s">
        <v>25</v>
      </c>
      <c r="J3864" t="s">
        <v>26</v>
      </c>
      <c r="M3864" t="s">
        <v>15216</v>
      </c>
      <c r="N3864" t="s">
        <v>15217</v>
      </c>
      <c r="O3864" t="s">
        <v>15218</v>
      </c>
      <c r="P3864" t="s">
        <v>15219</v>
      </c>
      <c r="Q3864" t="s">
        <v>15220</v>
      </c>
      <c r="R3864" t="s">
        <v>15221</v>
      </c>
      <c r="S3864" t="s">
        <v>15222</v>
      </c>
      <c r="T3864">
        <v>5.6</v>
      </c>
      <c r="U3864">
        <v>12980</v>
      </c>
      <c r="V3864" s="12">
        <f>W3864*1.1505830469594</f>
        <v>23011660.939188</v>
      </c>
      <c r="W3864" s="3">
        <v>20000000</v>
      </c>
      <c r="X3864" s="13">
        <f>Y3864*1.1505830469594</f>
        <v>5324179.2269237535</v>
      </c>
      <c r="Y3864" s="3">
        <v>4627375</v>
      </c>
      <c r="Z3864" s="13">
        <f>AA3864*1.1505830469594</f>
        <v>5324179.2269237535</v>
      </c>
      <c r="AA3864" s="3">
        <v>4627375</v>
      </c>
      <c r="AB3864">
        <v>330</v>
      </c>
    </row>
    <row r="3865" spans="1:28" x14ac:dyDescent="0.2">
      <c r="A3865" t="s">
        <v>8004</v>
      </c>
      <c r="B3865" t="s">
        <v>8005</v>
      </c>
      <c r="C3865">
        <v>2004</v>
      </c>
      <c r="D3865" s="1">
        <v>38395</v>
      </c>
      <c r="E3865" t="s">
        <v>1045</v>
      </c>
      <c r="F3865" t="s">
        <v>44032</v>
      </c>
      <c r="H3865">
        <v>111</v>
      </c>
      <c r="I3865" t="s">
        <v>25</v>
      </c>
      <c r="J3865" t="s">
        <v>26</v>
      </c>
      <c r="M3865" t="s">
        <v>8006</v>
      </c>
      <c r="N3865" t="s">
        <v>8007</v>
      </c>
      <c r="O3865" t="s">
        <v>8008</v>
      </c>
      <c r="P3865" t="s">
        <v>8009</v>
      </c>
      <c r="Q3865" t="s">
        <v>8010</v>
      </c>
      <c r="R3865" t="s">
        <v>8011</v>
      </c>
      <c r="S3865" t="s">
        <v>8012</v>
      </c>
      <c r="T3865">
        <v>6.6</v>
      </c>
      <c r="U3865">
        <v>15040</v>
      </c>
      <c r="V3865" s="12">
        <f>W3865*1.37009528851244</f>
        <v>10275714.6638433</v>
      </c>
      <c r="W3865" s="3">
        <v>7500000</v>
      </c>
      <c r="X3865" s="13">
        <f>Y3865*1.37009528851244</f>
        <v>5281202.1813869756</v>
      </c>
      <c r="Y3865" s="3">
        <v>3854624</v>
      </c>
      <c r="Z3865" s="13">
        <f>AA3865*1.37009528851244</f>
        <v>9200281.6587453652</v>
      </c>
      <c r="AA3865" s="3">
        <v>6715067</v>
      </c>
      <c r="AB3865">
        <v>136</v>
      </c>
    </row>
    <row r="3866" spans="1:28" hidden="1" x14ac:dyDescent="0.2">
      <c r="A3866" t="s">
        <v>34106</v>
      </c>
      <c r="B3866" t="s">
        <v>34107</v>
      </c>
      <c r="C3866">
        <v>2014</v>
      </c>
      <c r="D3866" t="s">
        <v>34108</v>
      </c>
      <c r="E3866" t="s">
        <v>16512</v>
      </c>
      <c r="F3866" t="s">
        <v>44038</v>
      </c>
      <c r="G3866" t="s">
        <v>44046</v>
      </c>
      <c r="H3866">
        <v>98</v>
      </c>
      <c r="I3866" t="s">
        <v>1831</v>
      </c>
      <c r="J3866" t="s">
        <v>26</v>
      </c>
      <c r="M3866" t="s">
        <v>34109</v>
      </c>
      <c r="N3866" t="s">
        <v>34110</v>
      </c>
      <c r="O3866" t="s">
        <v>34111</v>
      </c>
      <c r="P3866" t="s">
        <v>34112</v>
      </c>
      <c r="Q3866" t="s">
        <v>34113</v>
      </c>
      <c r="R3866" t="s">
        <v>34114</v>
      </c>
      <c r="S3866" t="s">
        <v>34115</v>
      </c>
      <c r="T3866">
        <v>6.2</v>
      </c>
      <c r="U3866">
        <v>15429</v>
      </c>
      <c r="W3866"/>
      <c r="X3866"/>
      <c r="Y3866"/>
      <c r="Z3866"/>
      <c r="AA3866">
        <v>111141</v>
      </c>
      <c r="AB3866">
        <v>104</v>
      </c>
    </row>
    <row r="3867" spans="1:28" hidden="1" x14ac:dyDescent="0.2">
      <c r="A3867" t="s">
        <v>34116</v>
      </c>
      <c r="B3867" t="s">
        <v>34117</v>
      </c>
      <c r="C3867">
        <v>2013</v>
      </c>
      <c r="D3867" s="1">
        <v>41403</v>
      </c>
      <c r="E3867" t="s">
        <v>3496</v>
      </c>
      <c r="F3867" t="s">
        <v>44042</v>
      </c>
      <c r="H3867">
        <v>106</v>
      </c>
      <c r="I3867" t="s">
        <v>27967</v>
      </c>
      <c r="J3867" t="s">
        <v>26</v>
      </c>
      <c r="K3867" t="s">
        <v>8525</v>
      </c>
      <c r="M3867" t="s">
        <v>22899</v>
      </c>
      <c r="N3867" t="s">
        <v>34118</v>
      </c>
      <c r="O3867" t="s">
        <v>34119</v>
      </c>
      <c r="P3867" t="s">
        <v>34120</v>
      </c>
      <c r="Q3867" t="s">
        <v>34121</v>
      </c>
      <c r="R3867" t="s">
        <v>34122</v>
      </c>
      <c r="S3867" t="s">
        <v>34123</v>
      </c>
      <c r="T3867">
        <v>5.7</v>
      </c>
      <c r="U3867">
        <v>26496</v>
      </c>
      <c r="W3867"/>
      <c r="X3867"/>
      <c r="Y3867">
        <v>809</v>
      </c>
      <c r="Z3867"/>
      <c r="AA3867">
        <v>678604</v>
      </c>
      <c r="AB3867">
        <v>139</v>
      </c>
    </row>
    <row r="3868" spans="1:28" x14ac:dyDescent="0.2">
      <c r="A3868" t="s">
        <v>21555</v>
      </c>
      <c r="B3868" t="s">
        <v>21556</v>
      </c>
      <c r="C3868">
        <v>2010</v>
      </c>
      <c r="D3868" s="1">
        <v>40849</v>
      </c>
      <c r="E3868" t="s">
        <v>176</v>
      </c>
      <c r="H3868">
        <v>104</v>
      </c>
      <c r="I3868" t="s">
        <v>25</v>
      </c>
      <c r="J3868" t="s">
        <v>26</v>
      </c>
      <c r="M3868" t="s">
        <v>21557</v>
      </c>
      <c r="N3868" t="s">
        <v>21557</v>
      </c>
      <c r="O3868" t="s">
        <v>21558</v>
      </c>
      <c r="P3868" t="s">
        <v>1278</v>
      </c>
      <c r="Q3868" t="s">
        <v>21559</v>
      </c>
      <c r="R3868" t="s">
        <v>21560</v>
      </c>
      <c r="S3868" t="s">
        <v>21561</v>
      </c>
      <c r="T3868">
        <v>6.7</v>
      </c>
      <c r="U3868">
        <v>43078</v>
      </c>
      <c r="V3868" s="12">
        <f>W3868*1.18690152988223</f>
        <v>17803522.948233452</v>
      </c>
      <c r="W3868" s="3">
        <v>15000000</v>
      </c>
      <c r="X3868" s="13">
        <f>Y3868*1.18690152988223</f>
        <v>5271352.5314231114</v>
      </c>
      <c r="Y3868" s="3">
        <v>4441272</v>
      </c>
      <c r="Z3868" s="13">
        <f>AA3868*1.18690152988223</f>
        <v>9598472.6721575949</v>
      </c>
      <c r="AA3868" s="3">
        <v>8087000</v>
      </c>
      <c r="AB3868">
        <v>141</v>
      </c>
    </row>
    <row r="3869" spans="1:28" x14ac:dyDescent="0.2">
      <c r="A3869" t="s">
        <v>24880</v>
      </c>
      <c r="B3869" t="s">
        <v>24881</v>
      </c>
      <c r="C3869">
        <v>2010</v>
      </c>
      <c r="D3869" t="s">
        <v>19066</v>
      </c>
      <c r="E3869" t="s">
        <v>1045</v>
      </c>
      <c r="F3869" t="s">
        <v>44032</v>
      </c>
      <c r="H3869">
        <v>134</v>
      </c>
      <c r="I3869" t="s">
        <v>24882</v>
      </c>
      <c r="J3869" t="s">
        <v>26</v>
      </c>
      <c r="K3869" t="s">
        <v>27</v>
      </c>
      <c r="M3869" t="s">
        <v>24883</v>
      </c>
      <c r="N3869" t="s">
        <v>24884</v>
      </c>
      <c r="O3869" t="s">
        <v>24885</v>
      </c>
      <c r="P3869" t="s">
        <v>9449</v>
      </c>
      <c r="Q3869" t="s">
        <v>24886</v>
      </c>
      <c r="R3869" t="s">
        <v>24887</v>
      </c>
      <c r="S3869" t="s">
        <v>24888</v>
      </c>
      <c r="T3869">
        <v>7.3</v>
      </c>
      <c r="U3869">
        <v>23781</v>
      </c>
      <c r="V3869" s="12">
        <f>W3869*1.18690152988223</f>
        <v>35607045.896466903</v>
      </c>
      <c r="W3869" s="3">
        <v>30000000</v>
      </c>
      <c r="X3869" s="13">
        <f>Y3869*1.18690152988223</f>
        <v>5268894.4583547255</v>
      </c>
      <c r="Y3869" s="3">
        <v>4439201</v>
      </c>
      <c r="Z3869" s="13">
        <f>AA3869*1.18690152988223</f>
        <v>14369723.057063298</v>
      </c>
      <c r="AA3869" s="3">
        <v>12106921</v>
      </c>
      <c r="AB3869">
        <v>90</v>
      </c>
    </row>
    <row r="3870" spans="1:28" x14ac:dyDescent="0.2">
      <c r="A3870" t="s">
        <v>23525</v>
      </c>
      <c r="B3870" t="s">
        <v>23526</v>
      </c>
      <c r="C3870">
        <v>2009</v>
      </c>
      <c r="D3870" t="s">
        <v>18150</v>
      </c>
      <c r="E3870" t="s">
        <v>1045</v>
      </c>
      <c r="F3870" t="s">
        <v>44032</v>
      </c>
      <c r="G3870" t="s">
        <v>44036</v>
      </c>
      <c r="H3870">
        <v>90</v>
      </c>
      <c r="I3870" t="s">
        <v>25</v>
      </c>
      <c r="J3870" t="s">
        <v>26</v>
      </c>
      <c r="K3870" t="s">
        <v>308</v>
      </c>
      <c r="M3870" t="s">
        <v>2030</v>
      </c>
      <c r="N3870" t="s">
        <v>23527</v>
      </c>
      <c r="O3870" t="s">
        <v>23528</v>
      </c>
      <c r="P3870" t="s">
        <v>1309</v>
      </c>
      <c r="Q3870" t="s">
        <v>23529</v>
      </c>
      <c r="R3870" t="s">
        <v>23530</v>
      </c>
      <c r="S3870" t="s">
        <v>23531</v>
      </c>
      <c r="T3870">
        <v>6.3</v>
      </c>
      <c r="U3870">
        <v>15444</v>
      </c>
      <c r="V3870" s="12">
        <f>W3870*1.20636999678377</f>
        <v>18095549.951756548</v>
      </c>
      <c r="W3870" s="3">
        <v>15000000</v>
      </c>
      <c r="X3870" s="13">
        <f>Y3870*1.20636999678377</f>
        <v>5260434.2767354744</v>
      </c>
      <c r="Y3870" s="3">
        <v>4360548</v>
      </c>
      <c r="Z3870" s="13">
        <f>AA3870*1.20636999678377</f>
        <v>6855262.6507035997</v>
      </c>
      <c r="AA3870" s="3">
        <v>5682554</v>
      </c>
      <c r="AB3870">
        <v>64</v>
      </c>
    </row>
    <row r="3871" spans="1:28" hidden="1" x14ac:dyDescent="0.2">
      <c r="A3871" t="s">
        <v>34148</v>
      </c>
      <c r="B3871" t="s">
        <v>34149</v>
      </c>
      <c r="C3871">
        <v>2018</v>
      </c>
      <c r="D3871" s="1">
        <v>43192</v>
      </c>
      <c r="E3871" t="s">
        <v>16512</v>
      </c>
      <c r="F3871" t="s">
        <v>44031</v>
      </c>
      <c r="G3871" t="s">
        <v>44046</v>
      </c>
      <c r="H3871">
        <v>102</v>
      </c>
      <c r="I3871" t="s">
        <v>25</v>
      </c>
      <c r="J3871" t="s">
        <v>26</v>
      </c>
      <c r="K3871" t="s">
        <v>209</v>
      </c>
      <c r="L3871" t="s">
        <v>307</v>
      </c>
      <c r="M3871" t="s">
        <v>34150</v>
      </c>
      <c r="N3871" t="s">
        <v>34151</v>
      </c>
      <c r="O3871" t="s">
        <v>34152</v>
      </c>
      <c r="P3871" t="s">
        <v>34153</v>
      </c>
      <c r="Q3871" t="s">
        <v>34154</v>
      </c>
      <c r="R3871" t="s">
        <v>34155</v>
      </c>
      <c r="S3871" t="s">
        <v>34156</v>
      </c>
      <c r="T3871">
        <v>5.5</v>
      </c>
      <c r="U3871">
        <v>92693</v>
      </c>
      <c r="W3871">
        <v>45000000</v>
      </c>
      <c r="X3871"/>
      <c r="Y3871"/>
      <c r="Z3871"/>
      <c r="AA3871"/>
      <c r="AB3871">
        <v>649</v>
      </c>
    </row>
    <row r="3872" spans="1:28" x14ac:dyDescent="0.2">
      <c r="A3872" t="s">
        <v>36024</v>
      </c>
      <c r="B3872" t="s">
        <v>36025</v>
      </c>
      <c r="C3872">
        <v>2016</v>
      </c>
      <c r="D3872" s="1">
        <v>42949</v>
      </c>
      <c r="E3872" t="s">
        <v>3496</v>
      </c>
      <c r="F3872" t="s">
        <v>44042</v>
      </c>
      <c r="H3872">
        <v>87</v>
      </c>
      <c r="I3872" t="s">
        <v>25</v>
      </c>
      <c r="J3872" t="s">
        <v>26</v>
      </c>
      <c r="M3872" t="s">
        <v>23401</v>
      </c>
      <c r="N3872" t="s">
        <v>13456</v>
      </c>
      <c r="O3872" t="s">
        <v>36026</v>
      </c>
      <c r="P3872" t="s">
        <v>6876</v>
      </c>
      <c r="Q3872" t="s">
        <v>36027</v>
      </c>
      <c r="R3872" t="s">
        <v>36028</v>
      </c>
      <c r="S3872" t="s">
        <v>36029</v>
      </c>
      <c r="T3872">
        <v>5.3</v>
      </c>
      <c r="U3872">
        <v>11266</v>
      </c>
      <c r="V3872" s="12">
        <f>W3872*1.07834771485832</f>
        <v>5391738.5742915999</v>
      </c>
      <c r="W3872" s="3">
        <v>5000000</v>
      </c>
      <c r="X3872" s="13">
        <f>Y3872*1.07834771485832</f>
        <v>5175825.3247363782</v>
      </c>
      <c r="Y3872" s="3">
        <v>4799774</v>
      </c>
      <c r="Z3872" s="13">
        <f>AA3872*1.07834771485832</f>
        <v>9745090.8433420993</v>
      </c>
      <c r="AA3872" s="3">
        <v>9037058</v>
      </c>
      <c r="AB3872">
        <v>66</v>
      </c>
    </row>
    <row r="3873" spans="1:28" x14ac:dyDescent="0.2">
      <c r="A3873" t="s">
        <v>10015</v>
      </c>
      <c r="B3873" t="s">
        <v>10016</v>
      </c>
      <c r="C3873">
        <v>2004</v>
      </c>
      <c r="D3873" s="1">
        <v>38118</v>
      </c>
      <c r="E3873" t="s">
        <v>44041</v>
      </c>
      <c r="F3873" t="s">
        <v>44032</v>
      </c>
      <c r="H3873">
        <v>125</v>
      </c>
      <c r="I3873" t="s">
        <v>1869</v>
      </c>
      <c r="J3873" t="s">
        <v>26</v>
      </c>
      <c r="M3873" t="s">
        <v>10017</v>
      </c>
      <c r="N3873" t="s">
        <v>10017</v>
      </c>
      <c r="O3873" t="s">
        <v>10018</v>
      </c>
      <c r="P3873" t="s">
        <v>10019</v>
      </c>
      <c r="Q3873" t="s">
        <v>10020</v>
      </c>
      <c r="R3873" t="s">
        <v>10021</v>
      </c>
      <c r="S3873" t="s">
        <v>10022</v>
      </c>
      <c r="T3873">
        <v>7.6</v>
      </c>
      <c r="U3873">
        <v>23618</v>
      </c>
      <c r="V3873" s="12">
        <f>W3873*1.37009528851244</f>
        <v>15071048.173636841</v>
      </c>
      <c r="W3873" s="3">
        <v>11000000</v>
      </c>
      <c r="X3873" s="13">
        <f>Y3873*1.37009528851244</f>
        <v>5172497.4511011103</v>
      </c>
      <c r="Y3873" s="3">
        <v>3775283</v>
      </c>
      <c r="Z3873" s="13">
        <f>AA3873*1.37009528851244</f>
        <v>18178244.805500258</v>
      </c>
      <c r="AA3873" s="3">
        <v>13267869</v>
      </c>
      <c r="AB3873">
        <v>171</v>
      </c>
    </row>
    <row r="3874" spans="1:28" x14ac:dyDescent="0.2">
      <c r="A3874" t="s">
        <v>9784</v>
      </c>
      <c r="B3874" t="s">
        <v>9785</v>
      </c>
      <c r="C3874">
        <v>2004</v>
      </c>
      <c r="D3874" s="1">
        <v>38658</v>
      </c>
      <c r="E3874" t="s">
        <v>176</v>
      </c>
      <c r="F3874" t="s">
        <v>44036</v>
      </c>
      <c r="H3874">
        <v>131</v>
      </c>
      <c r="I3874" t="s">
        <v>9786</v>
      </c>
      <c r="J3874" t="s">
        <v>26</v>
      </c>
      <c r="K3874" t="s">
        <v>64</v>
      </c>
      <c r="L3874" t="s">
        <v>361</v>
      </c>
      <c r="M3874" t="s">
        <v>9787</v>
      </c>
      <c r="N3874" t="s">
        <v>9788</v>
      </c>
      <c r="O3874" t="s">
        <v>9789</v>
      </c>
      <c r="P3874" t="s">
        <v>3826</v>
      </c>
      <c r="Q3874" t="s">
        <v>9790</v>
      </c>
      <c r="R3874" t="s">
        <v>9791</v>
      </c>
      <c r="S3874" t="s">
        <v>9792</v>
      </c>
      <c r="T3874">
        <v>7</v>
      </c>
      <c r="U3874">
        <v>34545</v>
      </c>
      <c r="V3874" s="12">
        <f>W3874*1.37009528851244</f>
        <v>41102858.655373201</v>
      </c>
      <c r="W3874" s="3">
        <v>30000000</v>
      </c>
      <c r="X3874" s="13">
        <f>Y3874*1.37009528851244</f>
        <v>5159210.2669931166</v>
      </c>
      <c r="Y3874" s="3">
        <v>3765585</v>
      </c>
      <c r="Z3874" s="13">
        <f>AA3874*1.37009528851244</f>
        <v>29539503.777670715</v>
      </c>
      <c r="AA3874" s="3">
        <v>21560182</v>
      </c>
      <c r="AB3874">
        <v>172</v>
      </c>
    </row>
    <row r="3875" spans="1:28" x14ac:dyDescent="0.2">
      <c r="A3875" t="s">
        <v>11622</v>
      </c>
      <c r="B3875" t="s">
        <v>11623</v>
      </c>
      <c r="C3875">
        <v>2005</v>
      </c>
      <c r="D3875" s="1">
        <v>38607</v>
      </c>
      <c r="E3875" t="s">
        <v>1045</v>
      </c>
      <c r="F3875" t="s">
        <v>44032</v>
      </c>
      <c r="H3875">
        <v>91</v>
      </c>
      <c r="I3875" t="s">
        <v>229</v>
      </c>
      <c r="J3875" t="s">
        <v>26</v>
      </c>
      <c r="M3875" t="s">
        <v>11624</v>
      </c>
      <c r="N3875" t="s">
        <v>11624</v>
      </c>
      <c r="O3875" t="s">
        <v>11625</v>
      </c>
      <c r="P3875" t="s">
        <v>11626</v>
      </c>
      <c r="Q3875" t="s">
        <v>11627</v>
      </c>
      <c r="R3875" t="s">
        <v>11628</v>
      </c>
      <c r="S3875" t="s">
        <v>11629</v>
      </c>
      <c r="T3875">
        <v>7.3</v>
      </c>
      <c r="U3875">
        <v>34614</v>
      </c>
      <c r="V3875" s="12">
        <f>W3875*1.32519713261649</f>
        <v>2650394.2652329798</v>
      </c>
      <c r="W3875" s="3">
        <v>2000000</v>
      </c>
      <c r="X3875" s="13">
        <f>Y3875*1.32519713261649</f>
        <v>5148568.4366308339</v>
      </c>
      <c r="Y3875" s="3">
        <v>3885134</v>
      </c>
      <c r="Z3875" s="13">
        <f>AA3875*1.32519713261649</f>
        <v>10618589.94172045</v>
      </c>
      <c r="AA3875" s="3">
        <v>8012838</v>
      </c>
      <c r="AB3875">
        <v>255</v>
      </c>
    </row>
    <row r="3876" spans="1:28" x14ac:dyDescent="0.2">
      <c r="A3876" t="s">
        <v>25939</v>
      </c>
      <c r="B3876" t="s">
        <v>25940</v>
      </c>
      <c r="C3876">
        <v>2011</v>
      </c>
      <c r="D3876" t="s">
        <v>18389</v>
      </c>
      <c r="E3876" t="s">
        <v>176</v>
      </c>
      <c r="F3876" t="s">
        <v>44042</v>
      </c>
      <c r="H3876">
        <v>130</v>
      </c>
      <c r="I3876" t="s">
        <v>166</v>
      </c>
      <c r="J3876" t="s">
        <v>26</v>
      </c>
      <c r="K3876" t="s">
        <v>27</v>
      </c>
      <c r="L3876" t="s">
        <v>64</v>
      </c>
      <c r="M3876" t="s">
        <v>1398</v>
      </c>
      <c r="N3876" t="s">
        <v>25941</v>
      </c>
      <c r="O3876" t="s">
        <v>25942</v>
      </c>
      <c r="P3876" t="s">
        <v>25943</v>
      </c>
      <c r="Q3876" t="s">
        <v>25944</v>
      </c>
      <c r="R3876" t="s">
        <v>25945</v>
      </c>
      <c r="S3876" t="s">
        <v>25946</v>
      </c>
      <c r="T3876">
        <v>6.9</v>
      </c>
      <c r="U3876">
        <v>38937</v>
      </c>
      <c r="V3876" s="12">
        <f>W3876*1.1505830469594</f>
        <v>34517491.408782005</v>
      </c>
      <c r="W3876" s="3">
        <v>30000000</v>
      </c>
      <c r="X3876" s="13">
        <f>Y3876*1.1505830469594</f>
        <v>5135388.1088295151</v>
      </c>
      <c r="Y3876" s="3">
        <v>4463292</v>
      </c>
      <c r="Z3876" s="13">
        <f>AA3876*1.1505830469594</f>
        <v>17713326.108665049</v>
      </c>
      <c r="AA3876" s="3">
        <v>15395087</v>
      </c>
      <c r="AB3876">
        <v>149</v>
      </c>
    </row>
    <row r="3877" spans="1:28" hidden="1" x14ac:dyDescent="0.2">
      <c r="A3877" t="s">
        <v>34193</v>
      </c>
      <c r="B3877" t="s">
        <v>34194</v>
      </c>
      <c r="C3877">
        <v>2014</v>
      </c>
      <c r="D3877" t="s">
        <v>30511</v>
      </c>
      <c r="E3877" t="s">
        <v>3496</v>
      </c>
      <c r="F3877" t="s">
        <v>44045</v>
      </c>
      <c r="G3877" t="s">
        <v>44042</v>
      </c>
      <c r="H3877">
        <v>86</v>
      </c>
      <c r="I3877" t="s">
        <v>25</v>
      </c>
      <c r="J3877" t="s">
        <v>26</v>
      </c>
      <c r="M3877" t="s">
        <v>31793</v>
      </c>
      <c r="N3877" t="s">
        <v>34195</v>
      </c>
      <c r="O3877" t="s">
        <v>34196</v>
      </c>
      <c r="P3877" t="s">
        <v>34197</v>
      </c>
      <c r="Q3877" t="s">
        <v>34198</v>
      </c>
      <c r="R3877" t="s">
        <v>34199</v>
      </c>
      <c r="S3877" t="s">
        <v>34200</v>
      </c>
      <c r="T3877">
        <v>5.6</v>
      </c>
      <c r="U3877">
        <v>13206</v>
      </c>
      <c r="W3877"/>
      <c r="X3877"/>
      <c r="Y3877"/>
      <c r="Z3877"/>
      <c r="AA3877"/>
      <c r="AB3877">
        <v>93</v>
      </c>
    </row>
    <row r="3878" spans="1:28" x14ac:dyDescent="0.2">
      <c r="A3878" t="s">
        <v>35640</v>
      </c>
      <c r="B3878" t="s">
        <v>35641</v>
      </c>
      <c r="C3878">
        <v>2015</v>
      </c>
      <c r="D3878" s="1">
        <v>42432</v>
      </c>
      <c r="E3878" t="s">
        <v>176</v>
      </c>
      <c r="F3878" t="s">
        <v>44049</v>
      </c>
      <c r="H3878">
        <v>106</v>
      </c>
      <c r="I3878" t="s">
        <v>1869</v>
      </c>
      <c r="J3878" t="s">
        <v>26</v>
      </c>
      <c r="M3878" t="s">
        <v>35642</v>
      </c>
      <c r="N3878" t="s">
        <v>19469</v>
      </c>
      <c r="O3878" t="s">
        <v>35643</v>
      </c>
      <c r="P3878" t="s">
        <v>35644</v>
      </c>
      <c r="Q3878" t="s">
        <v>35645</v>
      </c>
      <c r="R3878" t="s">
        <v>35646</v>
      </c>
      <c r="S3878" t="s">
        <v>35647</v>
      </c>
      <c r="T3878">
        <v>6.9</v>
      </c>
      <c r="U3878">
        <v>37288</v>
      </c>
      <c r="V3878" s="12">
        <f>W3878*1.09195121025074</f>
        <v>15287316.943510361</v>
      </c>
      <c r="W3878" s="3">
        <v>14000000</v>
      </c>
      <c r="X3878" s="13">
        <f>Y3878*1.09195121025074</f>
        <v>5134813.2101072846</v>
      </c>
      <c r="Y3878" s="3">
        <v>4702420</v>
      </c>
      <c r="Z3878" s="13">
        <f>AA3878*1.09195121025074</f>
        <v>34911968.921452843</v>
      </c>
      <c r="AA3878" s="3">
        <v>31972096</v>
      </c>
      <c r="AB3878">
        <v>135</v>
      </c>
    </row>
    <row r="3879" spans="1:28" x14ac:dyDescent="0.2">
      <c r="A3879" t="s">
        <v>12960</v>
      </c>
      <c r="B3879" t="s">
        <v>12961</v>
      </c>
      <c r="C3879">
        <v>2006</v>
      </c>
      <c r="D3879" t="s">
        <v>9902</v>
      </c>
      <c r="E3879" t="s">
        <v>176</v>
      </c>
      <c r="F3879" t="s">
        <v>44036</v>
      </c>
      <c r="G3879" t="s">
        <v>44050</v>
      </c>
      <c r="H3879">
        <v>120</v>
      </c>
      <c r="I3879" t="s">
        <v>97</v>
      </c>
      <c r="J3879" t="s">
        <v>26</v>
      </c>
      <c r="M3879" t="s">
        <v>3955</v>
      </c>
      <c r="N3879" t="s">
        <v>12962</v>
      </c>
      <c r="O3879" t="s">
        <v>12963</v>
      </c>
      <c r="P3879" t="s">
        <v>8198</v>
      </c>
      <c r="Q3879" t="s">
        <v>12964</v>
      </c>
      <c r="R3879" t="s">
        <v>12965</v>
      </c>
      <c r="S3879" t="s">
        <v>12966</v>
      </c>
      <c r="T3879">
        <v>7.3</v>
      </c>
      <c r="U3879">
        <v>26252</v>
      </c>
      <c r="V3879" s="12">
        <f>W3879*1.28378472222222</f>
        <v>12837847.222222202</v>
      </c>
      <c r="W3879" s="3">
        <v>10000000</v>
      </c>
      <c r="X3879" s="13">
        <f>Y3879*1.28378472222222</f>
        <v>5084318.9868749911</v>
      </c>
      <c r="Y3879" s="3">
        <v>3960414</v>
      </c>
      <c r="Z3879" s="13">
        <f>AA3879*1.28378472222222</f>
        <v>6025366.5666666562</v>
      </c>
      <c r="AA3879" s="3">
        <v>4693440</v>
      </c>
      <c r="AB3879">
        <v>193</v>
      </c>
    </row>
    <row r="3880" spans="1:28" x14ac:dyDescent="0.2">
      <c r="A3880" t="s">
        <v>29018</v>
      </c>
      <c r="B3880" t="s">
        <v>29019</v>
      </c>
      <c r="C3880">
        <v>2016</v>
      </c>
      <c r="D3880" t="s">
        <v>29020</v>
      </c>
      <c r="E3880" t="s">
        <v>44035</v>
      </c>
      <c r="F3880" t="s">
        <v>44032</v>
      </c>
      <c r="G3880" t="s">
        <v>44050</v>
      </c>
      <c r="H3880">
        <v>111</v>
      </c>
      <c r="I3880" t="s">
        <v>29021</v>
      </c>
      <c r="J3880" t="s">
        <v>26</v>
      </c>
      <c r="K3880" t="s">
        <v>308</v>
      </c>
      <c r="M3880" t="s">
        <v>29022</v>
      </c>
      <c r="N3880" t="s">
        <v>29022</v>
      </c>
      <c r="O3880" t="s">
        <v>29023</v>
      </c>
      <c r="P3880" t="s">
        <v>29024</v>
      </c>
      <c r="Q3880" t="s">
        <v>29025</v>
      </c>
      <c r="R3880" t="s">
        <v>29026</v>
      </c>
      <c r="S3880" t="s">
        <v>29027</v>
      </c>
      <c r="T3880">
        <v>6.6</v>
      </c>
      <c r="U3880">
        <v>14641</v>
      </c>
      <c r="V3880" s="12">
        <f>W3880*1.07834771485832</f>
        <v>21566954.2971664</v>
      </c>
      <c r="W3880" s="3">
        <v>20000000</v>
      </c>
      <c r="X3880" s="13">
        <f>Y3880*1.07834771485832</f>
        <v>5082028.4838025719</v>
      </c>
      <c r="Y3880" s="3">
        <v>4712792</v>
      </c>
      <c r="Z3880" s="13">
        <f>AA3880*1.07834771485832</f>
        <v>5368395.5813080622</v>
      </c>
      <c r="AA3880" s="3">
        <v>4978353</v>
      </c>
      <c r="AB3880">
        <v>48</v>
      </c>
    </row>
    <row r="3881" spans="1:28" hidden="1" x14ac:dyDescent="0.2">
      <c r="A3881" t="s">
        <v>34221</v>
      </c>
      <c r="B3881" t="s">
        <v>34222</v>
      </c>
      <c r="C3881">
        <v>2013</v>
      </c>
      <c r="D3881" t="s">
        <v>32590</v>
      </c>
      <c r="E3881" t="s">
        <v>44041</v>
      </c>
      <c r="F3881" t="s">
        <v>44032</v>
      </c>
      <c r="H3881">
        <v>106</v>
      </c>
      <c r="I3881" t="s">
        <v>1561</v>
      </c>
      <c r="J3881" t="s">
        <v>26</v>
      </c>
      <c r="M3881" t="s">
        <v>5342</v>
      </c>
      <c r="N3881" t="s">
        <v>34223</v>
      </c>
      <c r="O3881" t="s">
        <v>34224</v>
      </c>
      <c r="P3881" t="s">
        <v>29268</v>
      </c>
      <c r="Q3881" t="s">
        <v>34225</v>
      </c>
      <c r="R3881" t="s">
        <v>34226</v>
      </c>
      <c r="S3881" t="s">
        <v>34227</v>
      </c>
      <c r="T3881">
        <v>7.4</v>
      </c>
      <c r="U3881">
        <v>42584</v>
      </c>
      <c r="W3881"/>
      <c r="X3881"/>
      <c r="Y3881">
        <v>54915</v>
      </c>
      <c r="Z3881"/>
      <c r="AA3881">
        <v>3025189</v>
      </c>
      <c r="AB3881">
        <v>95</v>
      </c>
    </row>
    <row r="3882" spans="1:28" x14ac:dyDescent="0.2">
      <c r="A3882" t="s">
        <v>28263</v>
      </c>
      <c r="B3882" t="s">
        <v>28264</v>
      </c>
      <c r="C3882">
        <v>2013</v>
      </c>
      <c r="D3882" t="s">
        <v>28265</v>
      </c>
      <c r="E3882" t="s">
        <v>16512</v>
      </c>
      <c r="F3882" t="s">
        <v>44032</v>
      </c>
      <c r="G3882" t="s">
        <v>44033</v>
      </c>
      <c r="H3882">
        <v>126</v>
      </c>
      <c r="I3882" t="s">
        <v>28266</v>
      </c>
      <c r="J3882" t="s">
        <v>26</v>
      </c>
      <c r="K3882" t="s">
        <v>3179</v>
      </c>
      <c r="L3882" t="s">
        <v>27</v>
      </c>
      <c r="M3882" t="s">
        <v>8163</v>
      </c>
      <c r="N3882" t="s">
        <v>28267</v>
      </c>
      <c r="O3882" t="s">
        <v>28268</v>
      </c>
      <c r="P3882" t="s">
        <v>13116</v>
      </c>
      <c r="Q3882" t="s">
        <v>28269</v>
      </c>
      <c r="R3882" t="s">
        <v>28270</v>
      </c>
      <c r="S3882" t="s">
        <v>28271</v>
      </c>
      <c r="T3882">
        <v>7.1</v>
      </c>
      <c r="U3882">
        <v>307353</v>
      </c>
      <c r="V3882" s="12">
        <f>W3882*1.11098185502045</f>
        <v>43550488.716801643</v>
      </c>
      <c r="W3882" s="3">
        <v>39200000</v>
      </c>
      <c r="X3882" s="13">
        <f>Y3882*1.11098185502045</f>
        <v>5070132.3426640769</v>
      </c>
      <c r="Y3882" s="3">
        <v>4563650</v>
      </c>
      <c r="Z3882" s="13">
        <f>AA3882*1.11098185502045</f>
        <v>96387576.99331598</v>
      </c>
      <c r="AA3882" s="3">
        <v>86758912</v>
      </c>
      <c r="AB3882">
        <v>920</v>
      </c>
    </row>
    <row r="3883" spans="1:28" x14ac:dyDescent="0.2">
      <c r="A3883" t="s">
        <v>9035</v>
      </c>
      <c r="B3883" t="s">
        <v>9036</v>
      </c>
      <c r="C3883">
        <v>2007</v>
      </c>
      <c r="D3883" s="1">
        <v>39272</v>
      </c>
      <c r="E3883" t="s">
        <v>44035</v>
      </c>
      <c r="F3883" t="s">
        <v>44032</v>
      </c>
      <c r="G3883" t="s">
        <v>44057</v>
      </c>
      <c r="H3883">
        <v>135</v>
      </c>
      <c r="I3883" t="s">
        <v>9037</v>
      </c>
      <c r="J3883" t="s">
        <v>26</v>
      </c>
      <c r="M3883" t="s">
        <v>5703</v>
      </c>
      <c r="N3883" t="s">
        <v>9038</v>
      </c>
      <c r="O3883" t="s">
        <v>9039</v>
      </c>
      <c r="P3883" t="s">
        <v>2304</v>
      </c>
      <c r="Q3883" t="s">
        <v>9040</v>
      </c>
      <c r="R3883" t="s">
        <v>9041</v>
      </c>
      <c r="S3883" t="s">
        <v>9042</v>
      </c>
      <c r="T3883">
        <v>6.9</v>
      </c>
      <c r="U3883">
        <v>55904</v>
      </c>
      <c r="V3883" s="12">
        <f>W3883*1.24823238899982</f>
        <v>24964647.779996399</v>
      </c>
      <c r="W3883" s="3">
        <v>20000000</v>
      </c>
      <c r="X3883" s="13">
        <f>Y3883*1.24823238899982</f>
        <v>5014909.6801371779</v>
      </c>
      <c r="Y3883" s="3">
        <v>4017609</v>
      </c>
      <c r="Z3883" s="13">
        <f>AA3883*144548551.06</f>
        <v>1704594859414194.5</v>
      </c>
      <c r="AA3883" s="3">
        <v>11792542</v>
      </c>
      <c r="AB3883">
        <v>238</v>
      </c>
    </row>
    <row r="3884" spans="1:28" hidden="1" x14ac:dyDescent="0.2">
      <c r="A3884" t="s">
        <v>34242</v>
      </c>
      <c r="B3884" t="s">
        <v>34243</v>
      </c>
      <c r="C3884">
        <v>2013</v>
      </c>
      <c r="D3884" t="s">
        <v>29391</v>
      </c>
      <c r="E3884" t="s">
        <v>16512</v>
      </c>
      <c r="H3884">
        <v>143</v>
      </c>
      <c r="I3884" t="s">
        <v>943</v>
      </c>
      <c r="J3884" t="s">
        <v>944</v>
      </c>
      <c r="M3884" t="s">
        <v>34244</v>
      </c>
      <c r="N3884" t="s">
        <v>34245</v>
      </c>
      <c r="O3884" t="s">
        <v>34246</v>
      </c>
      <c r="P3884" t="s">
        <v>2934</v>
      </c>
      <c r="Q3884" t="s">
        <v>34247</v>
      </c>
      <c r="R3884" t="s">
        <v>34248</v>
      </c>
      <c r="S3884" t="s">
        <v>34249</v>
      </c>
      <c r="T3884">
        <v>5.0999999999999996</v>
      </c>
      <c r="U3884">
        <v>10090</v>
      </c>
      <c r="W3884"/>
      <c r="X3884"/>
      <c r="Y3884"/>
      <c r="Z3884"/>
      <c r="AA3884">
        <v>594283</v>
      </c>
      <c r="AB3884">
        <v>40</v>
      </c>
    </row>
    <row r="3885" spans="1:28" hidden="1" x14ac:dyDescent="0.2">
      <c r="A3885" t="s">
        <v>34250</v>
      </c>
      <c r="B3885" t="s">
        <v>34251</v>
      </c>
      <c r="C3885">
        <v>2014</v>
      </c>
      <c r="D3885" t="s">
        <v>20362</v>
      </c>
      <c r="E3885" t="s">
        <v>16512</v>
      </c>
      <c r="F3885" t="s">
        <v>44032</v>
      </c>
      <c r="G3885" t="s">
        <v>44036</v>
      </c>
      <c r="H3885">
        <v>152</v>
      </c>
      <c r="I3885" t="s">
        <v>943</v>
      </c>
      <c r="J3885" t="s">
        <v>944</v>
      </c>
      <c r="K3885" t="s">
        <v>12764</v>
      </c>
      <c r="M3885" t="s">
        <v>34252</v>
      </c>
      <c r="N3885" t="s">
        <v>34253</v>
      </c>
      <c r="O3885" t="s">
        <v>34254</v>
      </c>
      <c r="P3885" t="s">
        <v>27054</v>
      </c>
      <c r="Q3885" t="s">
        <v>34255</v>
      </c>
      <c r="R3885" t="s">
        <v>34256</v>
      </c>
      <c r="S3885" t="s">
        <v>34257</v>
      </c>
      <c r="T3885">
        <v>2.4</v>
      </c>
      <c r="U3885">
        <v>57453</v>
      </c>
      <c r="W3885"/>
      <c r="X3885"/>
      <c r="Y3885"/>
      <c r="Z3885"/>
      <c r="AA3885">
        <v>843232</v>
      </c>
      <c r="AB3885">
        <v>889</v>
      </c>
    </row>
    <row r="3886" spans="1:28" x14ac:dyDescent="0.2">
      <c r="A3886" t="s">
        <v>16917</v>
      </c>
      <c r="B3886" t="s">
        <v>16918</v>
      </c>
      <c r="C3886">
        <v>2007</v>
      </c>
      <c r="D3886" t="s">
        <v>16919</v>
      </c>
      <c r="E3886" t="s">
        <v>44041</v>
      </c>
      <c r="F3886" t="s">
        <v>44046</v>
      </c>
      <c r="G3886" t="s">
        <v>44042</v>
      </c>
      <c r="H3886">
        <v>98</v>
      </c>
      <c r="I3886" t="s">
        <v>25</v>
      </c>
      <c r="J3886" t="s">
        <v>26</v>
      </c>
      <c r="K3886" t="s">
        <v>4428</v>
      </c>
      <c r="L3886" t="s">
        <v>308</v>
      </c>
      <c r="M3886" t="s">
        <v>16920</v>
      </c>
      <c r="N3886" t="s">
        <v>7531</v>
      </c>
      <c r="O3886" t="s">
        <v>16921</v>
      </c>
      <c r="P3886" t="s">
        <v>2830</v>
      </c>
      <c r="Q3886" t="s">
        <v>16922</v>
      </c>
      <c r="R3886" t="s">
        <v>16923</v>
      </c>
      <c r="S3886" t="s">
        <v>16924</v>
      </c>
      <c r="T3886">
        <v>5.9</v>
      </c>
      <c r="U3886">
        <v>31198</v>
      </c>
      <c r="V3886" s="12">
        <f>W3886*1.24823238899982</f>
        <v>9985859.1119985599</v>
      </c>
      <c r="W3886" s="3">
        <v>8000000</v>
      </c>
      <c r="X3886" s="13">
        <f>Y3886*1.24823238899982</f>
        <v>4986710.862237283</v>
      </c>
      <c r="Y3886" s="3">
        <v>3995018</v>
      </c>
      <c r="Z3886" s="13">
        <f>AA3886*144548551.06</f>
        <v>1122598739184214.4</v>
      </c>
      <c r="AA3886" s="3">
        <v>7766240</v>
      </c>
      <c r="AB3886">
        <v>182</v>
      </c>
    </row>
    <row r="3887" spans="1:28" hidden="1" x14ac:dyDescent="0.2">
      <c r="A3887" t="s">
        <v>34268</v>
      </c>
      <c r="B3887" t="s">
        <v>34269</v>
      </c>
      <c r="C3887">
        <v>2015</v>
      </c>
      <c r="D3887" s="1">
        <v>42706</v>
      </c>
      <c r="E3887" t="s">
        <v>176</v>
      </c>
      <c r="F3887" t="s">
        <v>44033</v>
      </c>
      <c r="G3887" t="s">
        <v>44042</v>
      </c>
      <c r="H3887">
        <v>104</v>
      </c>
      <c r="I3887" t="s">
        <v>1561</v>
      </c>
      <c r="J3887" t="s">
        <v>26</v>
      </c>
      <c r="M3887" t="s">
        <v>34270</v>
      </c>
      <c r="N3887" t="s">
        <v>34270</v>
      </c>
      <c r="O3887" t="s">
        <v>34271</v>
      </c>
      <c r="P3887" t="s">
        <v>34272</v>
      </c>
      <c r="Q3887" t="s">
        <v>34273</v>
      </c>
      <c r="R3887" t="s">
        <v>34274</v>
      </c>
      <c r="S3887" t="s">
        <v>34275</v>
      </c>
      <c r="T3887">
        <v>6.4</v>
      </c>
      <c r="U3887">
        <v>15543</v>
      </c>
      <c r="W3887"/>
      <c r="X3887"/>
      <c r="Y3887"/>
      <c r="Z3887"/>
      <c r="AA3887">
        <v>56971</v>
      </c>
      <c r="AB3887">
        <v>92</v>
      </c>
    </row>
    <row r="3888" spans="1:28" x14ac:dyDescent="0.2">
      <c r="A3888" t="s">
        <v>12205</v>
      </c>
      <c r="B3888" t="s">
        <v>12206</v>
      </c>
      <c r="C3888">
        <v>2007</v>
      </c>
      <c r="D3888" t="s">
        <v>12207</v>
      </c>
      <c r="E3888" t="s">
        <v>1045</v>
      </c>
      <c r="F3888" t="s">
        <v>44032</v>
      </c>
      <c r="G3888" t="s">
        <v>44036</v>
      </c>
      <c r="H3888">
        <v>97</v>
      </c>
      <c r="I3888" t="s">
        <v>433</v>
      </c>
      <c r="J3888" t="s">
        <v>26</v>
      </c>
      <c r="M3888" t="s">
        <v>12208</v>
      </c>
      <c r="N3888" t="s">
        <v>12209</v>
      </c>
      <c r="O3888" t="s">
        <v>12210</v>
      </c>
      <c r="P3888" t="s">
        <v>12211</v>
      </c>
      <c r="Q3888" t="s">
        <v>12212</v>
      </c>
      <c r="R3888" t="s">
        <v>12213</v>
      </c>
      <c r="S3888" t="s">
        <v>12214</v>
      </c>
      <c r="T3888">
        <v>7</v>
      </c>
      <c r="U3888">
        <v>62347</v>
      </c>
      <c r="V3888" s="12">
        <f>W3888*1.24823238899982</f>
        <v>14978788.667997839</v>
      </c>
      <c r="W3888" s="3">
        <v>12000000</v>
      </c>
      <c r="X3888" s="13">
        <f>Y3888*1.24823238899982</f>
        <v>4932638.6833781991</v>
      </c>
      <c r="Y3888" s="3">
        <v>3951699</v>
      </c>
      <c r="Z3888" s="13">
        <f>AA3888*144548551.06</f>
        <v>759600612140585.12</v>
      </c>
      <c r="AA3888" s="3">
        <v>5254986</v>
      </c>
      <c r="AB3888">
        <v>130</v>
      </c>
    </row>
    <row r="3889" spans="1:28" x14ac:dyDescent="0.2">
      <c r="A3889" t="s">
        <v>31130</v>
      </c>
      <c r="B3889" t="s">
        <v>31131</v>
      </c>
      <c r="C3889">
        <v>2013</v>
      </c>
      <c r="D3889" s="1">
        <v>41952</v>
      </c>
      <c r="E3889" t="s">
        <v>44035</v>
      </c>
      <c r="F3889" t="s">
        <v>44032</v>
      </c>
      <c r="G3889" t="s">
        <v>44036</v>
      </c>
      <c r="H3889">
        <v>116</v>
      </c>
      <c r="I3889" t="s">
        <v>31132</v>
      </c>
      <c r="J3889" t="s">
        <v>26</v>
      </c>
      <c r="K3889" t="s">
        <v>934</v>
      </c>
      <c r="M3889" t="s">
        <v>31133</v>
      </c>
      <c r="N3889" t="s">
        <v>31134</v>
      </c>
      <c r="O3889" t="s">
        <v>31135</v>
      </c>
      <c r="P3889" t="s">
        <v>26499</v>
      </c>
      <c r="Q3889" t="s">
        <v>31136</v>
      </c>
      <c r="R3889" t="s">
        <v>31137</v>
      </c>
      <c r="S3889" t="s">
        <v>31138</v>
      </c>
      <c r="T3889">
        <v>7.1</v>
      </c>
      <c r="U3889">
        <v>36846</v>
      </c>
      <c r="V3889" s="12">
        <f>W3889*1.11098185502045</f>
        <v>19997673.3903681</v>
      </c>
      <c r="W3889" s="3">
        <v>18000000</v>
      </c>
      <c r="X3889" s="13">
        <f>Y3889*1.11098185502045</f>
        <v>4931024.082633256</v>
      </c>
      <c r="Y3889" s="3">
        <v>4438438</v>
      </c>
      <c r="Z3889" s="13">
        <f>AA3889*1.11098185502045</f>
        <v>26857858.582206052</v>
      </c>
      <c r="AA3889" s="3">
        <v>24174885</v>
      </c>
      <c r="AB3889">
        <v>144</v>
      </c>
    </row>
    <row r="3890" spans="1:28" x14ac:dyDescent="0.2">
      <c r="A3890" t="s">
        <v>26683</v>
      </c>
      <c r="B3890" t="s">
        <v>26684</v>
      </c>
      <c r="C3890">
        <v>2011</v>
      </c>
      <c r="D3890" s="1">
        <v>41218</v>
      </c>
      <c r="E3890" t="s">
        <v>1045</v>
      </c>
      <c r="F3890" t="s">
        <v>44032</v>
      </c>
      <c r="H3890">
        <v>83</v>
      </c>
      <c r="I3890" t="s">
        <v>25</v>
      </c>
      <c r="J3890" t="s">
        <v>26</v>
      </c>
      <c r="M3890" t="s">
        <v>24088</v>
      </c>
      <c r="N3890" t="s">
        <v>24088</v>
      </c>
      <c r="O3890" t="s">
        <v>26685</v>
      </c>
      <c r="P3890" t="s">
        <v>16767</v>
      </c>
      <c r="Q3890" t="s">
        <v>26686</v>
      </c>
      <c r="R3890" t="s">
        <v>26687</v>
      </c>
      <c r="S3890" t="s">
        <v>26688</v>
      </c>
      <c r="T3890">
        <v>6.5</v>
      </c>
      <c r="U3890">
        <v>61391</v>
      </c>
      <c r="V3890" s="12">
        <f>W3890*1.1505830469594</f>
        <v>11505830.469594</v>
      </c>
      <c r="W3890" s="3">
        <v>10000000</v>
      </c>
      <c r="X3890" s="13">
        <f>Y3890*1.1505830469594</f>
        <v>4912329.1758476831</v>
      </c>
      <c r="Y3890" s="3">
        <v>4269426</v>
      </c>
      <c r="Z3890" s="13">
        <f>AA3890*1.1505830469594</f>
        <v>5413213.6442635665</v>
      </c>
      <c r="AA3890" s="3">
        <v>4704757</v>
      </c>
      <c r="AB3890">
        <v>125</v>
      </c>
    </row>
    <row r="3891" spans="1:28" hidden="1" x14ac:dyDescent="0.2">
      <c r="A3891" t="s">
        <v>34299</v>
      </c>
      <c r="B3891" t="s">
        <v>34300</v>
      </c>
      <c r="C3891">
        <v>2015</v>
      </c>
      <c r="D3891" s="1">
        <v>42014</v>
      </c>
      <c r="E3891" t="s">
        <v>176</v>
      </c>
      <c r="H3891">
        <v>116</v>
      </c>
      <c r="I3891" t="s">
        <v>2139</v>
      </c>
      <c r="J3891" t="s">
        <v>26</v>
      </c>
      <c r="M3891" t="s">
        <v>13801</v>
      </c>
      <c r="N3891" t="s">
        <v>34301</v>
      </c>
      <c r="O3891" t="s">
        <v>34302</v>
      </c>
      <c r="P3891" t="s">
        <v>1008</v>
      </c>
      <c r="Q3891" t="s">
        <v>34303</v>
      </c>
      <c r="R3891" t="s">
        <v>34304</v>
      </c>
      <c r="S3891" t="s">
        <v>34305</v>
      </c>
      <c r="T3891">
        <v>7.1</v>
      </c>
      <c r="U3891">
        <v>23489</v>
      </c>
      <c r="W3891">
        <v>22400000</v>
      </c>
      <c r="X3891"/>
      <c r="Y3891"/>
      <c r="Z3891"/>
      <c r="AA3891">
        <v>5587709</v>
      </c>
      <c r="AB3891">
        <v>84</v>
      </c>
    </row>
    <row r="3892" spans="1:28" hidden="1" x14ac:dyDescent="0.2">
      <c r="A3892" t="s">
        <v>34306</v>
      </c>
      <c r="B3892" t="s">
        <v>34307</v>
      </c>
      <c r="C3892">
        <v>2017</v>
      </c>
      <c r="D3892" t="s">
        <v>34308</v>
      </c>
      <c r="E3892" t="s">
        <v>16512</v>
      </c>
      <c r="F3892" t="s">
        <v>44032</v>
      </c>
      <c r="G3892" t="s">
        <v>44055</v>
      </c>
      <c r="H3892">
        <v>113</v>
      </c>
      <c r="I3892" t="s">
        <v>25</v>
      </c>
      <c r="J3892" t="s">
        <v>26</v>
      </c>
      <c r="K3892" t="s">
        <v>361</v>
      </c>
      <c r="M3892" t="s">
        <v>34309</v>
      </c>
      <c r="N3892" t="s">
        <v>34310</v>
      </c>
      <c r="O3892" t="s">
        <v>34311</v>
      </c>
      <c r="P3892" t="s">
        <v>13528</v>
      </c>
      <c r="Q3892" t="s">
        <v>34312</v>
      </c>
      <c r="R3892" t="s">
        <v>34313</v>
      </c>
      <c r="S3892" t="s">
        <v>34314</v>
      </c>
      <c r="T3892">
        <v>6.3</v>
      </c>
      <c r="U3892">
        <v>18409</v>
      </c>
      <c r="W3892"/>
      <c r="X3892"/>
      <c r="Y3892"/>
      <c r="Z3892"/>
      <c r="AA3892"/>
      <c r="AB3892">
        <v>63</v>
      </c>
    </row>
    <row r="3893" spans="1:28" x14ac:dyDescent="0.2">
      <c r="A3893" t="s">
        <v>18540</v>
      </c>
      <c r="B3893" t="s">
        <v>18541</v>
      </c>
      <c r="C3893">
        <v>2008</v>
      </c>
      <c r="D3893" s="1">
        <v>39577</v>
      </c>
      <c r="E3893" t="s">
        <v>1045</v>
      </c>
      <c r="F3893" t="s">
        <v>44032</v>
      </c>
      <c r="H3893">
        <v>110</v>
      </c>
      <c r="I3893" t="s">
        <v>25</v>
      </c>
      <c r="J3893" t="s">
        <v>26</v>
      </c>
      <c r="K3893" t="s">
        <v>27</v>
      </c>
      <c r="L3893" t="s">
        <v>307</v>
      </c>
      <c r="M3893" t="s">
        <v>18542</v>
      </c>
      <c r="N3893" t="s">
        <v>18543</v>
      </c>
      <c r="O3893" t="s">
        <v>18544</v>
      </c>
      <c r="P3893" t="s">
        <v>16719</v>
      </c>
      <c r="Q3893" t="s">
        <v>18545</v>
      </c>
      <c r="R3893" t="s">
        <v>18546</v>
      </c>
      <c r="S3893" t="s">
        <v>18547</v>
      </c>
      <c r="T3893">
        <v>6.8</v>
      </c>
      <c r="U3893">
        <v>14859</v>
      </c>
      <c r="V3893" s="12">
        <f>W3893*1.20207800169993</f>
        <v>6010390.0084996494</v>
      </c>
      <c r="W3893" s="3">
        <v>5000000</v>
      </c>
      <c r="X3893" s="13">
        <f>Y3893*1.20207800169993</f>
        <v>4902803.7522793459</v>
      </c>
      <c r="Y3893" s="3">
        <v>4078607</v>
      </c>
      <c r="Z3893" s="13">
        <f>AA3893*1.20207800169993</f>
        <v>5563881.741002216</v>
      </c>
      <c r="AA3893" s="3">
        <v>4628553</v>
      </c>
      <c r="AB3893">
        <v>102</v>
      </c>
    </row>
    <row r="3894" spans="1:28" x14ac:dyDescent="0.2">
      <c r="A3894" t="s">
        <v>13186</v>
      </c>
      <c r="B3894" t="s">
        <v>13187</v>
      </c>
      <c r="C3894">
        <v>2007</v>
      </c>
      <c r="D3894" t="s">
        <v>10399</v>
      </c>
      <c r="E3894" t="s">
        <v>44035</v>
      </c>
      <c r="F3894" t="s">
        <v>44044</v>
      </c>
      <c r="G3894" t="s">
        <v>44032</v>
      </c>
      <c r="H3894">
        <v>160</v>
      </c>
      <c r="I3894" t="s">
        <v>7240</v>
      </c>
      <c r="J3894" t="s">
        <v>26</v>
      </c>
      <c r="K3894" t="s">
        <v>496</v>
      </c>
      <c r="M3894" t="s">
        <v>2380</v>
      </c>
      <c r="N3894" t="s">
        <v>13188</v>
      </c>
      <c r="O3894" t="s">
        <v>13189</v>
      </c>
      <c r="P3894" t="s">
        <v>852</v>
      </c>
      <c r="Q3894" t="s">
        <v>13190</v>
      </c>
      <c r="R3894" t="s">
        <v>13191</v>
      </c>
      <c r="S3894" t="s">
        <v>13192</v>
      </c>
      <c r="T3894">
        <v>7.5</v>
      </c>
      <c r="U3894">
        <v>165925</v>
      </c>
      <c r="V3894" s="12">
        <f>W3894*1.24823238899982</f>
        <v>37446971.6699946</v>
      </c>
      <c r="W3894" s="3">
        <v>30000000</v>
      </c>
      <c r="X3894" s="13">
        <f>Y3894*1.24823238899982</f>
        <v>4879526.3952262569</v>
      </c>
      <c r="Y3894" s="3">
        <v>3909149</v>
      </c>
      <c r="Z3894" s="13">
        <f>AA3894*144548551.06</f>
        <v>2168484984126682.5</v>
      </c>
      <c r="AA3894" s="3">
        <v>15001776</v>
      </c>
      <c r="AB3894">
        <v>467</v>
      </c>
    </row>
    <row r="3895" spans="1:28" x14ac:dyDescent="0.2">
      <c r="A3895" t="s">
        <v>3804</v>
      </c>
      <c r="B3895" t="s">
        <v>3805</v>
      </c>
      <c r="C3895">
        <v>2001</v>
      </c>
      <c r="D3895" t="s">
        <v>1531</v>
      </c>
      <c r="E3895" t="s">
        <v>16512</v>
      </c>
      <c r="F3895" t="s">
        <v>44031</v>
      </c>
      <c r="G3895" t="s">
        <v>44038</v>
      </c>
      <c r="H3895">
        <v>81</v>
      </c>
      <c r="I3895" t="s">
        <v>25</v>
      </c>
      <c r="J3895" t="s">
        <v>26</v>
      </c>
      <c r="M3895" t="s">
        <v>3806</v>
      </c>
      <c r="N3895" t="s">
        <v>3806</v>
      </c>
      <c r="O3895" t="s">
        <v>3807</v>
      </c>
      <c r="P3895" t="s">
        <v>3808</v>
      </c>
      <c r="Q3895" t="s">
        <v>3809</v>
      </c>
      <c r="R3895" t="s">
        <v>3810</v>
      </c>
      <c r="S3895" t="s">
        <v>3811</v>
      </c>
      <c r="T3895">
        <v>5.3</v>
      </c>
      <c r="U3895">
        <v>13292</v>
      </c>
      <c r="V3895" s="12">
        <f>W3895*1.46138339920949</f>
        <v>10229683.79446643</v>
      </c>
      <c r="W3895" s="3">
        <v>7000000</v>
      </c>
      <c r="X3895" s="13">
        <f>Y3895*1.46138339920949</f>
        <v>4842415.1881027799</v>
      </c>
      <c r="Y3895" s="3">
        <v>3313583</v>
      </c>
      <c r="Z3895" s="13">
        <f>AA3895*1.46138339920949</f>
        <v>4842415.1881027799</v>
      </c>
      <c r="AA3895" s="3">
        <v>3313583</v>
      </c>
      <c r="AB3895">
        <v>133</v>
      </c>
    </row>
    <row r="3896" spans="1:28" x14ac:dyDescent="0.2">
      <c r="A3896" t="s">
        <v>9180</v>
      </c>
      <c r="B3896" t="s">
        <v>9181</v>
      </c>
      <c r="C3896">
        <v>2005</v>
      </c>
      <c r="D3896" t="s">
        <v>8758</v>
      </c>
      <c r="E3896" t="s">
        <v>176</v>
      </c>
      <c r="F3896" t="s">
        <v>44045</v>
      </c>
      <c r="G3896" t="s">
        <v>44042</v>
      </c>
      <c r="H3896">
        <v>99</v>
      </c>
      <c r="I3896" t="s">
        <v>25</v>
      </c>
      <c r="J3896" t="s">
        <v>26</v>
      </c>
      <c r="M3896" t="s">
        <v>5199</v>
      </c>
      <c r="N3896" t="s">
        <v>9182</v>
      </c>
      <c r="O3896" t="s">
        <v>9183</v>
      </c>
      <c r="P3896" t="s">
        <v>242</v>
      </c>
      <c r="Q3896" t="s">
        <v>9184</v>
      </c>
      <c r="R3896" t="s">
        <v>9185</v>
      </c>
      <c r="S3896" t="s">
        <v>9186</v>
      </c>
      <c r="T3896">
        <v>6.8</v>
      </c>
      <c r="U3896">
        <v>73454</v>
      </c>
      <c r="V3896" s="12">
        <f>W3896*1.32519713261649</f>
        <v>66259856.630824499</v>
      </c>
      <c r="W3896" s="3">
        <v>50000000</v>
      </c>
      <c r="X3896" s="13">
        <f>Y3896*1.32519713261649</f>
        <v>4806334.9519354934</v>
      </c>
      <c r="Y3896" s="3">
        <v>3626883</v>
      </c>
      <c r="Z3896" s="13">
        <f>AA3896*1.32519713261649</f>
        <v>11242703.45810038</v>
      </c>
      <c r="AA3896" s="3">
        <v>8483797</v>
      </c>
      <c r="AB3896">
        <v>390</v>
      </c>
    </row>
    <row r="3897" spans="1:28" hidden="1" x14ac:dyDescent="0.2">
      <c r="A3897" t="s">
        <v>34345</v>
      </c>
      <c r="B3897" t="s">
        <v>34346</v>
      </c>
      <c r="C3897">
        <v>2013</v>
      </c>
      <c r="D3897" t="s">
        <v>31877</v>
      </c>
      <c r="E3897" t="s">
        <v>44037</v>
      </c>
      <c r="F3897" t="s">
        <v>44032</v>
      </c>
      <c r="G3897" t="s">
        <v>44036</v>
      </c>
      <c r="H3897">
        <v>46</v>
      </c>
      <c r="I3897" t="s">
        <v>2213</v>
      </c>
      <c r="J3897" t="s">
        <v>934</v>
      </c>
      <c r="K3897" t="s">
        <v>26</v>
      </c>
      <c r="M3897" t="s">
        <v>19226</v>
      </c>
      <c r="N3897" t="s">
        <v>19226</v>
      </c>
      <c r="O3897" t="s">
        <v>34347</v>
      </c>
      <c r="P3897" t="s">
        <v>34348</v>
      </c>
      <c r="Q3897" t="s">
        <v>34349</v>
      </c>
      <c r="R3897" t="s">
        <v>34350</v>
      </c>
      <c r="S3897" t="s">
        <v>34351</v>
      </c>
      <c r="T3897">
        <v>7.5</v>
      </c>
      <c r="U3897">
        <v>32669</v>
      </c>
      <c r="W3897"/>
      <c r="X3897"/>
      <c r="Y3897"/>
      <c r="Z3897"/>
      <c r="AA3897">
        <v>418256</v>
      </c>
      <c r="AB3897">
        <v>98</v>
      </c>
    </row>
    <row r="3898" spans="1:28" x14ac:dyDescent="0.2">
      <c r="A3898" t="s">
        <v>18099</v>
      </c>
      <c r="B3898" t="s">
        <v>18100</v>
      </c>
      <c r="C3898">
        <v>2010</v>
      </c>
      <c r="D3898" t="s">
        <v>12522</v>
      </c>
      <c r="E3898" t="s">
        <v>1045</v>
      </c>
      <c r="F3898" t="s">
        <v>44032</v>
      </c>
      <c r="H3898">
        <v>87</v>
      </c>
      <c r="I3898" t="s">
        <v>25</v>
      </c>
      <c r="J3898" t="s">
        <v>26</v>
      </c>
      <c r="M3898" t="s">
        <v>12873</v>
      </c>
      <c r="N3898" t="s">
        <v>12873</v>
      </c>
      <c r="O3898" t="s">
        <v>18101</v>
      </c>
      <c r="P3898" t="s">
        <v>15941</v>
      </c>
      <c r="Q3898" t="s">
        <v>18102</v>
      </c>
      <c r="R3898" t="s">
        <v>18103</v>
      </c>
      <c r="S3898" t="s">
        <v>18104</v>
      </c>
      <c r="T3898">
        <v>6.6</v>
      </c>
      <c r="U3898">
        <v>10928</v>
      </c>
      <c r="V3898" s="12">
        <f>W3898*1.18690152988223</f>
        <v>3560704.5896466901</v>
      </c>
      <c r="W3898" s="3">
        <v>3000000</v>
      </c>
      <c r="X3898" s="13">
        <f>Y3898*1.18690152988223</f>
        <v>4787455.1514931861</v>
      </c>
      <c r="Y3898" s="3">
        <v>4033574</v>
      </c>
      <c r="Z3898" s="13">
        <f>AA3898*1.18690152988223</f>
        <v>5120090.2397503303</v>
      </c>
      <c r="AA3898" s="3">
        <v>4313829</v>
      </c>
      <c r="AB3898">
        <v>54</v>
      </c>
    </row>
    <row r="3899" spans="1:28" hidden="1" x14ac:dyDescent="0.2">
      <c r="A3899" t="s">
        <v>34359</v>
      </c>
      <c r="B3899" t="s">
        <v>34360</v>
      </c>
      <c r="C3899">
        <v>2013</v>
      </c>
      <c r="D3899" t="s">
        <v>25989</v>
      </c>
      <c r="E3899" t="s">
        <v>44035</v>
      </c>
      <c r="F3899" t="s">
        <v>44032</v>
      </c>
      <c r="G3899" t="s">
        <v>44049</v>
      </c>
      <c r="H3899">
        <v>138</v>
      </c>
      <c r="I3899" t="s">
        <v>4358</v>
      </c>
      <c r="J3899" t="s">
        <v>1076</v>
      </c>
      <c r="M3899" t="s">
        <v>4360</v>
      </c>
      <c r="N3899" t="s">
        <v>4360</v>
      </c>
      <c r="O3899" t="s">
        <v>34361</v>
      </c>
      <c r="P3899" t="s">
        <v>34362</v>
      </c>
      <c r="Q3899" t="s">
        <v>34363</v>
      </c>
      <c r="R3899" t="s">
        <v>34364</v>
      </c>
      <c r="S3899" t="s">
        <v>34365</v>
      </c>
      <c r="T3899">
        <v>7.8</v>
      </c>
      <c r="U3899">
        <v>19351</v>
      </c>
      <c r="W3899">
        <v>15000000</v>
      </c>
      <c r="X3899"/>
      <c r="Y3899"/>
      <c r="Z3899"/>
      <c r="AA3899">
        <v>11028096</v>
      </c>
      <c r="AB3899">
        <v>14</v>
      </c>
    </row>
    <row r="3900" spans="1:28" hidden="1" x14ac:dyDescent="0.2">
      <c r="A3900" t="s">
        <v>34366</v>
      </c>
      <c r="B3900" t="s">
        <v>34367</v>
      </c>
      <c r="C3900">
        <v>2013</v>
      </c>
      <c r="D3900" t="s">
        <v>34368</v>
      </c>
      <c r="E3900" t="s">
        <v>1045</v>
      </c>
      <c r="F3900" t="s">
        <v>44036</v>
      </c>
      <c r="H3900">
        <v>114</v>
      </c>
      <c r="I3900" t="s">
        <v>4358</v>
      </c>
      <c r="J3900" t="s">
        <v>1076</v>
      </c>
      <c r="M3900" t="s">
        <v>22032</v>
      </c>
      <c r="N3900" t="s">
        <v>22035</v>
      </c>
      <c r="O3900" t="s">
        <v>34369</v>
      </c>
      <c r="P3900" t="s">
        <v>22035</v>
      </c>
      <c r="Q3900" t="s">
        <v>34370</v>
      </c>
      <c r="R3900" t="s">
        <v>34371</v>
      </c>
      <c r="S3900" t="s">
        <v>34372</v>
      </c>
      <c r="T3900">
        <v>2.8</v>
      </c>
      <c r="U3900">
        <v>41040</v>
      </c>
      <c r="W3900"/>
      <c r="X3900"/>
      <c r="Y3900"/>
      <c r="Z3900"/>
      <c r="AA3900">
        <v>16999831</v>
      </c>
      <c r="AB3900">
        <v>80</v>
      </c>
    </row>
    <row r="3901" spans="1:28" hidden="1" x14ac:dyDescent="0.2">
      <c r="A3901" t="s">
        <v>34373</v>
      </c>
      <c r="B3901">
        <v>71</v>
      </c>
      <c r="C3901">
        <v>2014</v>
      </c>
      <c r="D3901" s="1">
        <v>42254</v>
      </c>
      <c r="E3901" t="s">
        <v>16512</v>
      </c>
      <c r="F3901" t="s">
        <v>44044</v>
      </c>
      <c r="G3901" t="s">
        <v>44032</v>
      </c>
      <c r="H3901">
        <v>99</v>
      </c>
      <c r="I3901" t="s">
        <v>1561</v>
      </c>
      <c r="J3901" t="s">
        <v>26</v>
      </c>
      <c r="M3901" t="s">
        <v>34374</v>
      </c>
      <c r="N3901" t="s">
        <v>34375</v>
      </c>
      <c r="O3901" t="s">
        <v>34376</v>
      </c>
      <c r="P3901" t="s">
        <v>29268</v>
      </c>
      <c r="Q3901" t="s">
        <v>34377</v>
      </c>
      <c r="R3901" t="s">
        <v>34378</v>
      </c>
      <c r="S3901" t="s">
        <v>34379</v>
      </c>
      <c r="T3901">
        <v>7.2</v>
      </c>
      <c r="U3901">
        <v>49740</v>
      </c>
      <c r="W3901"/>
      <c r="X3901"/>
      <c r="Y3901">
        <v>1270847</v>
      </c>
      <c r="Z3901"/>
      <c r="AA3901">
        <v>3062178</v>
      </c>
      <c r="AB3901">
        <v>140</v>
      </c>
    </row>
    <row r="3902" spans="1:28" hidden="1" x14ac:dyDescent="0.2">
      <c r="A3902" t="s">
        <v>34380</v>
      </c>
      <c r="B3902" t="s">
        <v>34381</v>
      </c>
      <c r="C3902">
        <v>2013</v>
      </c>
      <c r="D3902" t="s">
        <v>17759</v>
      </c>
      <c r="E3902" t="s">
        <v>176</v>
      </c>
      <c r="H3902">
        <v>97</v>
      </c>
      <c r="I3902" t="s">
        <v>697</v>
      </c>
      <c r="J3902" t="s">
        <v>307</v>
      </c>
      <c r="K3902" t="s">
        <v>26</v>
      </c>
      <c r="M3902" t="s">
        <v>34382</v>
      </c>
      <c r="N3902" t="s">
        <v>34383</v>
      </c>
      <c r="O3902" t="s">
        <v>34384</v>
      </c>
      <c r="P3902" t="s">
        <v>34385</v>
      </c>
      <c r="Q3902" t="s">
        <v>34386</v>
      </c>
      <c r="R3902" t="s">
        <v>34387</v>
      </c>
      <c r="S3902" t="s">
        <v>34388</v>
      </c>
      <c r="T3902">
        <v>7.6</v>
      </c>
      <c r="U3902">
        <v>17725</v>
      </c>
      <c r="W3902"/>
      <c r="X3902"/>
      <c r="Y3902"/>
      <c r="Z3902"/>
      <c r="AA3902">
        <v>599721</v>
      </c>
      <c r="AB3902">
        <v>66</v>
      </c>
    </row>
    <row r="3903" spans="1:28" hidden="1" x14ac:dyDescent="0.2">
      <c r="A3903" t="s">
        <v>34389</v>
      </c>
      <c r="B3903" t="s">
        <v>34390</v>
      </c>
      <c r="C3903">
        <v>2017</v>
      </c>
      <c r="D3903" t="s">
        <v>34391</v>
      </c>
      <c r="E3903" t="s">
        <v>44041</v>
      </c>
      <c r="F3903" t="s">
        <v>44046</v>
      </c>
      <c r="G3903" t="s">
        <v>44042</v>
      </c>
      <c r="H3903">
        <v>90</v>
      </c>
      <c r="I3903" t="s">
        <v>25</v>
      </c>
      <c r="J3903" t="s">
        <v>26</v>
      </c>
      <c r="M3903" t="s">
        <v>17811</v>
      </c>
      <c r="N3903" t="s">
        <v>6892</v>
      </c>
      <c r="O3903" t="s">
        <v>34392</v>
      </c>
      <c r="P3903" t="s">
        <v>5598</v>
      </c>
      <c r="Q3903" t="s">
        <v>34393</v>
      </c>
      <c r="R3903" t="s">
        <v>34394</v>
      </c>
      <c r="S3903" t="s">
        <v>34395</v>
      </c>
      <c r="T3903">
        <v>5</v>
      </c>
      <c r="U3903">
        <v>18818</v>
      </c>
      <c r="W3903"/>
      <c r="X3903"/>
      <c r="Y3903"/>
      <c r="Z3903"/>
      <c r="AA3903">
        <v>1476843</v>
      </c>
      <c r="AB3903">
        <v>170</v>
      </c>
    </row>
    <row r="3904" spans="1:28" hidden="1" x14ac:dyDescent="0.2">
      <c r="A3904" t="s">
        <v>34396</v>
      </c>
      <c r="B3904" t="s">
        <v>34397</v>
      </c>
      <c r="C3904">
        <v>2013</v>
      </c>
      <c r="D3904" t="s">
        <v>16580</v>
      </c>
      <c r="E3904" t="s">
        <v>1045</v>
      </c>
      <c r="F3904" t="s">
        <v>44032</v>
      </c>
      <c r="H3904">
        <v>135</v>
      </c>
      <c r="I3904" t="s">
        <v>943</v>
      </c>
      <c r="J3904" t="s">
        <v>944</v>
      </c>
      <c r="M3904" t="s">
        <v>34398</v>
      </c>
      <c r="N3904" t="s">
        <v>34398</v>
      </c>
      <c r="O3904" t="s">
        <v>34399</v>
      </c>
      <c r="P3904" t="s">
        <v>34400</v>
      </c>
      <c r="Q3904" t="s">
        <v>34401</v>
      </c>
      <c r="R3904" t="s">
        <v>34402</v>
      </c>
      <c r="S3904" t="s">
        <v>34403</v>
      </c>
      <c r="T3904">
        <v>7.5</v>
      </c>
      <c r="U3904">
        <v>16951</v>
      </c>
      <c r="W3904"/>
      <c r="X3904"/>
      <c r="Y3904"/>
      <c r="Z3904"/>
      <c r="AA3904">
        <v>316863</v>
      </c>
      <c r="AB3904">
        <v>38</v>
      </c>
    </row>
    <row r="3905" spans="1:28" hidden="1" x14ac:dyDescent="0.2">
      <c r="A3905" t="s">
        <v>34404</v>
      </c>
      <c r="B3905" t="s">
        <v>34405</v>
      </c>
      <c r="C3905">
        <v>2013</v>
      </c>
      <c r="D3905" t="s">
        <v>11065</v>
      </c>
      <c r="E3905" t="s">
        <v>16512</v>
      </c>
      <c r="F3905" t="s">
        <v>44044</v>
      </c>
      <c r="G3905" t="s">
        <v>44032</v>
      </c>
      <c r="H3905">
        <v>135</v>
      </c>
      <c r="I3905" t="s">
        <v>3660</v>
      </c>
      <c r="J3905" t="s">
        <v>3179</v>
      </c>
      <c r="K3905" t="s">
        <v>209</v>
      </c>
      <c r="M3905" t="s">
        <v>34406</v>
      </c>
      <c r="N3905" t="s">
        <v>34406</v>
      </c>
      <c r="O3905" t="s">
        <v>34407</v>
      </c>
      <c r="P3905" t="s">
        <v>34408</v>
      </c>
      <c r="Q3905" t="s">
        <v>34409</v>
      </c>
      <c r="R3905" t="s">
        <v>34410</v>
      </c>
      <c r="S3905" t="s">
        <v>34411</v>
      </c>
      <c r="T3905">
        <v>7.6</v>
      </c>
      <c r="U3905">
        <v>19797</v>
      </c>
      <c r="W3905"/>
      <c r="X3905"/>
      <c r="Y3905">
        <v>457806</v>
      </c>
      <c r="Z3905"/>
      <c r="AA3905">
        <v>31672872</v>
      </c>
      <c r="AB3905">
        <v>53</v>
      </c>
    </row>
    <row r="3906" spans="1:28" hidden="1" x14ac:dyDescent="0.2">
      <c r="A3906" t="s">
        <v>34412</v>
      </c>
      <c r="B3906" t="s">
        <v>34413</v>
      </c>
      <c r="C3906">
        <v>2015</v>
      </c>
      <c r="D3906" t="s">
        <v>27430</v>
      </c>
      <c r="E3906" t="s">
        <v>176</v>
      </c>
      <c r="F3906" t="s">
        <v>44042</v>
      </c>
      <c r="H3906">
        <v>101</v>
      </c>
      <c r="I3906" t="s">
        <v>1983</v>
      </c>
      <c r="J3906" t="s">
        <v>26</v>
      </c>
      <c r="M3906" t="s">
        <v>34414</v>
      </c>
      <c r="N3906" t="s">
        <v>34415</v>
      </c>
      <c r="O3906" t="s">
        <v>34416</v>
      </c>
      <c r="P3906" t="s">
        <v>14630</v>
      </c>
      <c r="Q3906" t="s">
        <v>34417</v>
      </c>
      <c r="R3906" t="s">
        <v>34418</v>
      </c>
      <c r="S3906" t="s">
        <v>34419</v>
      </c>
      <c r="T3906">
        <v>5.8</v>
      </c>
      <c r="U3906">
        <v>18561</v>
      </c>
      <c r="W3906"/>
      <c r="X3906"/>
      <c r="Y3906">
        <v>9995</v>
      </c>
      <c r="Z3906"/>
      <c r="AA3906">
        <v>92166</v>
      </c>
      <c r="AB3906">
        <v>202</v>
      </c>
    </row>
    <row r="3907" spans="1:28" x14ac:dyDescent="0.2">
      <c r="A3907" t="s">
        <v>21961</v>
      </c>
      <c r="B3907" t="s">
        <v>21962</v>
      </c>
      <c r="C3907">
        <v>2010</v>
      </c>
      <c r="D3907" t="s">
        <v>10711</v>
      </c>
      <c r="E3907" t="s">
        <v>176</v>
      </c>
      <c r="H3907">
        <v>165</v>
      </c>
      <c r="I3907" t="s">
        <v>21963</v>
      </c>
      <c r="J3907" t="s">
        <v>944</v>
      </c>
      <c r="K3907" t="s">
        <v>26</v>
      </c>
      <c r="M3907" t="s">
        <v>3293</v>
      </c>
      <c r="N3907" t="s">
        <v>12996</v>
      </c>
      <c r="O3907" t="s">
        <v>21964</v>
      </c>
      <c r="P3907" t="s">
        <v>2764</v>
      </c>
      <c r="Q3907" t="s">
        <v>21965</v>
      </c>
      <c r="R3907" t="s">
        <v>21966</v>
      </c>
      <c r="S3907" t="s">
        <v>21967</v>
      </c>
      <c r="T3907">
        <v>8</v>
      </c>
      <c r="U3907">
        <v>96685</v>
      </c>
      <c r="V3907" s="12">
        <f>W3907*1.18690152988223</f>
        <v>14242818.35858676</v>
      </c>
      <c r="W3907" s="3">
        <v>12000000</v>
      </c>
      <c r="X3907" s="13">
        <f>Y3907*1.18690152988223</f>
        <v>4769885.4481463395</v>
      </c>
      <c r="Y3907" s="3">
        <v>4018771</v>
      </c>
      <c r="Z3907" s="13">
        <f>AA3907*1.18690152988223</f>
        <v>50259772.567413792</v>
      </c>
      <c r="AA3907" s="3">
        <v>42345360</v>
      </c>
      <c r="AB3907">
        <v>288</v>
      </c>
    </row>
    <row r="3908" spans="1:28" x14ac:dyDescent="0.2">
      <c r="A3908" t="s">
        <v>39032</v>
      </c>
      <c r="B3908" t="s">
        <v>39033</v>
      </c>
      <c r="C3908">
        <v>2017</v>
      </c>
      <c r="D3908" t="s">
        <v>30414</v>
      </c>
      <c r="E3908" t="s">
        <v>44041</v>
      </c>
      <c r="F3908" t="s">
        <v>44032</v>
      </c>
      <c r="G3908" t="s">
        <v>44042</v>
      </c>
      <c r="H3908">
        <v>105</v>
      </c>
      <c r="I3908" t="s">
        <v>25</v>
      </c>
      <c r="J3908" t="s">
        <v>26</v>
      </c>
      <c r="M3908" t="s">
        <v>9118</v>
      </c>
      <c r="N3908" t="s">
        <v>39034</v>
      </c>
      <c r="O3908" t="s">
        <v>39035</v>
      </c>
      <c r="P3908" t="s">
        <v>878</v>
      </c>
      <c r="Q3908" t="s">
        <v>39036</v>
      </c>
      <c r="R3908" t="s">
        <v>39037</v>
      </c>
      <c r="S3908" t="s">
        <v>39038</v>
      </c>
      <c r="T3908">
        <v>6.6</v>
      </c>
      <c r="U3908">
        <v>23280</v>
      </c>
      <c r="V3908" s="12">
        <f>W3908*1.05585427545692</f>
        <v>10558542.754569201</v>
      </c>
      <c r="W3908" s="3">
        <v>10000000</v>
      </c>
      <c r="X3908" s="13">
        <f>Y3908*1.05585427545692</f>
        <v>4756596.0587222632</v>
      </c>
      <c r="Y3908" s="3">
        <v>4504974</v>
      </c>
      <c r="Z3908" s="13">
        <f>AA3908*1.05585427545692</f>
        <v>4853450.6272642016</v>
      </c>
      <c r="AA3908" s="3">
        <v>4596705</v>
      </c>
      <c r="AB3908">
        <v>148</v>
      </c>
    </row>
    <row r="3909" spans="1:28" x14ac:dyDescent="0.2">
      <c r="A3909" t="s">
        <v>29945</v>
      </c>
      <c r="B3909" t="s">
        <v>29946</v>
      </c>
      <c r="C3909">
        <v>2011</v>
      </c>
      <c r="D3909" t="s">
        <v>17171</v>
      </c>
      <c r="E3909" t="s">
        <v>16512</v>
      </c>
      <c r="F3909" t="s">
        <v>44042</v>
      </c>
      <c r="H3909">
        <v>101</v>
      </c>
      <c r="I3909" t="s">
        <v>29947</v>
      </c>
      <c r="J3909" t="s">
        <v>4833</v>
      </c>
      <c r="M3909" t="s">
        <v>29948</v>
      </c>
      <c r="N3909" t="s">
        <v>29948</v>
      </c>
      <c r="O3909" t="s">
        <v>29949</v>
      </c>
      <c r="P3909" t="s">
        <v>29950</v>
      </c>
      <c r="Q3909" t="s">
        <v>29951</v>
      </c>
      <c r="R3909" t="s">
        <v>29952</v>
      </c>
      <c r="S3909" t="s">
        <v>29953</v>
      </c>
      <c r="T3909">
        <v>7.6</v>
      </c>
      <c r="U3909">
        <v>187202</v>
      </c>
      <c r="V3909" s="12">
        <f>W3909*1.1505830469594</f>
        <v>1265641.3516553401</v>
      </c>
      <c r="W3909" s="3">
        <v>1100000</v>
      </c>
      <c r="X3909" s="13">
        <f>Y3909*1.1505830469594</f>
        <v>4723358.5667981189</v>
      </c>
      <c r="Y3909" s="3">
        <v>4105187</v>
      </c>
      <c r="Z3909" s="13">
        <f>AA3909*1.1505830469594</f>
        <v>10526130.866185963</v>
      </c>
      <c r="AA3909" s="3">
        <v>9148519</v>
      </c>
      <c r="AB3909">
        <v>410</v>
      </c>
    </row>
    <row r="3910" spans="1:28" x14ac:dyDescent="0.2">
      <c r="A3910" t="s">
        <v>42868</v>
      </c>
      <c r="B3910" t="s">
        <v>16043</v>
      </c>
      <c r="C3910">
        <v>2019</v>
      </c>
      <c r="D3910" s="1">
        <v>43506</v>
      </c>
      <c r="E3910" t="s">
        <v>16512</v>
      </c>
      <c r="F3910" t="s">
        <v>44042</v>
      </c>
      <c r="H3910">
        <v>154</v>
      </c>
      <c r="I3910" t="s">
        <v>943</v>
      </c>
      <c r="J3910" t="s">
        <v>944</v>
      </c>
      <c r="K3910" t="s">
        <v>2402</v>
      </c>
      <c r="L3910" t="s">
        <v>14789</v>
      </c>
      <c r="M3910" t="s">
        <v>21789</v>
      </c>
      <c r="N3910" t="s">
        <v>42869</v>
      </c>
      <c r="O3910" t="s">
        <v>42870</v>
      </c>
      <c r="P3910" t="s">
        <v>2597</v>
      </c>
      <c r="Q3910" t="s">
        <v>42871</v>
      </c>
      <c r="R3910" t="s">
        <v>42872</v>
      </c>
      <c r="S3910" t="s">
        <v>42873</v>
      </c>
      <c r="T3910">
        <v>6.5</v>
      </c>
      <c r="U3910">
        <v>18092</v>
      </c>
      <c r="V3910" s="12">
        <f>W3910*1.01233684194057</f>
        <v>21259073.680751972</v>
      </c>
      <c r="W3910" s="3">
        <v>21000000</v>
      </c>
      <c r="X3910" s="13">
        <f>Y3910*1.01233684194057</f>
        <v>4711415.662391413</v>
      </c>
      <c r="Y3910" s="3">
        <v>4654000</v>
      </c>
      <c r="Z3910" s="13">
        <f>AA3910*1.01233684194057</f>
        <v>68007933.616936058</v>
      </c>
      <c r="AA3910" s="3">
        <v>67179155</v>
      </c>
      <c r="AB3910">
        <v>578</v>
      </c>
    </row>
    <row r="3911" spans="1:28" x14ac:dyDescent="0.2">
      <c r="A3911" t="s">
        <v>33038</v>
      </c>
      <c r="B3911" t="s">
        <v>33039</v>
      </c>
      <c r="C3911">
        <v>2013</v>
      </c>
      <c r="D3911" t="s">
        <v>27211</v>
      </c>
      <c r="E3911" t="s">
        <v>176</v>
      </c>
      <c r="F3911" t="s">
        <v>44036</v>
      </c>
      <c r="H3911">
        <v>104</v>
      </c>
      <c r="I3911" t="s">
        <v>33040</v>
      </c>
      <c r="J3911" t="s">
        <v>944</v>
      </c>
      <c r="M3911" t="s">
        <v>33041</v>
      </c>
      <c r="N3911" t="s">
        <v>33042</v>
      </c>
      <c r="O3911" t="s">
        <v>33043</v>
      </c>
      <c r="P3911" t="s">
        <v>22649</v>
      </c>
      <c r="Q3911" t="s">
        <v>33044</v>
      </c>
      <c r="R3911" t="s">
        <v>33045</v>
      </c>
      <c r="S3911" t="s">
        <v>33046</v>
      </c>
      <c r="T3911">
        <v>7.8</v>
      </c>
      <c r="U3911">
        <v>48966</v>
      </c>
      <c r="V3911" s="12">
        <f>W3911*1.11098185502045</f>
        <v>1110981.85502045</v>
      </c>
      <c r="W3911" s="3">
        <v>1000000</v>
      </c>
      <c r="X3911" s="13">
        <f>Y3911*1.11098185502045</f>
        <v>4705175.9142717142</v>
      </c>
      <c r="Y3911" s="3">
        <v>4235151</v>
      </c>
      <c r="Z3911" s="13">
        <f>AA3911*1.11098185502045</f>
        <v>12911583.370093999</v>
      </c>
      <c r="AA3911" s="3">
        <v>11621777</v>
      </c>
      <c r="AB3911">
        <v>231</v>
      </c>
    </row>
    <row r="3912" spans="1:28" hidden="1" x14ac:dyDescent="0.2">
      <c r="A3912" t="s">
        <v>34459</v>
      </c>
      <c r="B3912" t="s">
        <v>34460</v>
      </c>
      <c r="C3912">
        <v>2014</v>
      </c>
      <c r="D3912" s="1">
        <v>42100</v>
      </c>
      <c r="E3912" t="s">
        <v>176</v>
      </c>
      <c r="F3912" t="s">
        <v>44036</v>
      </c>
      <c r="H3912">
        <v>112</v>
      </c>
      <c r="I3912" t="s">
        <v>1561</v>
      </c>
      <c r="J3912" t="s">
        <v>26</v>
      </c>
      <c r="M3912" t="s">
        <v>13373</v>
      </c>
      <c r="N3912" t="s">
        <v>34461</v>
      </c>
      <c r="O3912" t="s">
        <v>34462</v>
      </c>
      <c r="P3912" t="s">
        <v>34463</v>
      </c>
      <c r="Q3912" t="s">
        <v>34464</v>
      </c>
      <c r="R3912" t="s">
        <v>34465</v>
      </c>
      <c r="S3912" t="s">
        <v>34466</v>
      </c>
      <c r="T3912">
        <v>6.5</v>
      </c>
      <c r="U3912">
        <v>20225</v>
      </c>
      <c r="W3912"/>
      <c r="X3912"/>
      <c r="Y3912">
        <v>558173</v>
      </c>
      <c r="Z3912"/>
      <c r="AA3912">
        <v>10084623</v>
      </c>
      <c r="AB3912">
        <v>80</v>
      </c>
    </row>
    <row r="3913" spans="1:28" hidden="1" x14ac:dyDescent="0.2">
      <c r="A3913" t="s">
        <v>34467</v>
      </c>
      <c r="B3913" t="s">
        <v>34468</v>
      </c>
      <c r="C3913">
        <v>2018</v>
      </c>
      <c r="D3913" t="s">
        <v>34469</v>
      </c>
      <c r="E3913" t="s">
        <v>176</v>
      </c>
      <c r="F3913" t="s">
        <v>44045</v>
      </c>
      <c r="G3913" t="s">
        <v>44042</v>
      </c>
      <c r="H3913">
        <v>98</v>
      </c>
      <c r="I3913" t="s">
        <v>22838</v>
      </c>
      <c r="J3913" t="s">
        <v>26</v>
      </c>
      <c r="K3913" t="s">
        <v>3329</v>
      </c>
      <c r="L3913" t="s">
        <v>27</v>
      </c>
      <c r="M3913" t="s">
        <v>11409</v>
      </c>
      <c r="N3913" t="s">
        <v>34470</v>
      </c>
      <c r="O3913" t="s">
        <v>34471</v>
      </c>
      <c r="P3913" t="s">
        <v>3642</v>
      </c>
      <c r="Q3913" t="s">
        <v>34472</v>
      </c>
      <c r="R3913" t="s">
        <v>34473</v>
      </c>
      <c r="S3913" t="s">
        <v>34474</v>
      </c>
      <c r="T3913">
        <v>6</v>
      </c>
      <c r="U3913">
        <v>23435</v>
      </c>
      <c r="W3913"/>
      <c r="X3913"/>
      <c r="Y3913">
        <v>10532219</v>
      </c>
      <c r="Z3913"/>
      <c r="AA3913">
        <v>18653107</v>
      </c>
      <c r="AB3913">
        <v>341</v>
      </c>
    </row>
    <row r="3914" spans="1:28" hidden="1" x14ac:dyDescent="0.2">
      <c r="A3914" t="s">
        <v>34475</v>
      </c>
      <c r="B3914" t="s">
        <v>34476</v>
      </c>
      <c r="C3914">
        <v>2014</v>
      </c>
      <c r="D3914" t="s">
        <v>30342</v>
      </c>
      <c r="E3914" t="s">
        <v>176</v>
      </c>
      <c r="F3914" t="s">
        <v>44036</v>
      </c>
      <c r="H3914">
        <v>94</v>
      </c>
      <c r="I3914" t="s">
        <v>32084</v>
      </c>
      <c r="J3914" t="s">
        <v>26</v>
      </c>
      <c r="K3914" t="s">
        <v>75</v>
      </c>
      <c r="M3914" t="s">
        <v>34477</v>
      </c>
      <c r="N3914" t="s">
        <v>34478</v>
      </c>
      <c r="O3914" t="s">
        <v>34479</v>
      </c>
      <c r="P3914" t="s">
        <v>2879</v>
      </c>
      <c r="Q3914" t="s">
        <v>34480</v>
      </c>
      <c r="R3914" t="s">
        <v>34481</v>
      </c>
      <c r="S3914" t="s">
        <v>34482</v>
      </c>
      <c r="T3914">
        <v>6.7</v>
      </c>
      <c r="U3914">
        <v>11976</v>
      </c>
      <c r="W3914"/>
      <c r="X3914"/>
      <c r="Y3914">
        <v>2262223</v>
      </c>
      <c r="Z3914"/>
      <c r="AA3914">
        <v>3057388</v>
      </c>
      <c r="AB3914">
        <v>76</v>
      </c>
    </row>
    <row r="3915" spans="1:28" x14ac:dyDescent="0.2">
      <c r="A3915" t="s">
        <v>38878</v>
      </c>
      <c r="B3915" t="s">
        <v>38879</v>
      </c>
      <c r="C3915">
        <v>2015</v>
      </c>
      <c r="D3915" s="1">
        <v>42435</v>
      </c>
      <c r="E3915" t="s">
        <v>1045</v>
      </c>
      <c r="F3915" t="s">
        <v>44032</v>
      </c>
      <c r="G3915" t="s">
        <v>44036</v>
      </c>
      <c r="H3915">
        <v>103</v>
      </c>
      <c r="I3915" t="s">
        <v>25</v>
      </c>
      <c r="J3915" t="s">
        <v>26</v>
      </c>
      <c r="M3915" t="s">
        <v>23679</v>
      </c>
      <c r="N3915" t="s">
        <v>23679</v>
      </c>
      <c r="O3915" t="s">
        <v>38880</v>
      </c>
      <c r="P3915" t="s">
        <v>38881</v>
      </c>
      <c r="Q3915" t="s">
        <v>38882</v>
      </c>
      <c r="R3915" t="s">
        <v>38883</v>
      </c>
      <c r="S3915" t="s">
        <v>38884</v>
      </c>
      <c r="T3915">
        <v>6.3</v>
      </c>
      <c r="U3915">
        <v>11482</v>
      </c>
      <c r="V3915" s="12">
        <f>W3915*1.09195121025074</f>
        <v>3494243.8728023684</v>
      </c>
      <c r="W3915" s="3">
        <v>3200000</v>
      </c>
      <c r="X3915" s="13">
        <f>Y3915*1.09195121025074</f>
        <v>4659593.8595037423</v>
      </c>
      <c r="Y3915" s="3">
        <v>4267218</v>
      </c>
      <c r="Z3915" s="13">
        <f>AA3915*1.09195121025074</f>
        <v>5923996.9243893819</v>
      </c>
      <c r="AA3915" s="3">
        <v>5425148</v>
      </c>
      <c r="AB3915">
        <v>51</v>
      </c>
    </row>
    <row r="3916" spans="1:28" hidden="1" x14ac:dyDescent="0.2">
      <c r="A3916" t="s">
        <v>34489</v>
      </c>
      <c r="B3916" t="s">
        <v>34490</v>
      </c>
      <c r="C3916">
        <v>2014</v>
      </c>
      <c r="D3916" t="s">
        <v>29317</v>
      </c>
      <c r="E3916" t="s">
        <v>16512</v>
      </c>
      <c r="F3916" t="s">
        <v>44032</v>
      </c>
      <c r="G3916" t="s">
        <v>44039</v>
      </c>
      <c r="H3916">
        <v>115</v>
      </c>
      <c r="I3916" t="s">
        <v>17211</v>
      </c>
      <c r="J3916" t="s">
        <v>307</v>
      </c>
      <c r="K3916" t="s">
        <v>26</v>
      </c>
      <c r="M3916" t="s">
        <v>34491</v>
      </c>
      <c r="N3916" t="s">
        <v>34492</v>
      </c>
      <c r="O3916" t="s">
        <v>34493</v>
      </c>
      <c r="P3916" t="s">
        <v>7455</v>
      </c>
      <c r="Q3916" t="s">
        <v>34494</v>
      </c>
      <c r="R3916" t="s">
        <v>34495</v>
      </c>
      <c r="S3916" t="s">
        <v>34496</v>
      </c>
      <c r="T3916">
        <v>7.1</v>
      </c>
      <c r="U3916">
        <v>11659</v>
      </c>
      <c r="W3916" t="s">
        <v>34497</v>
      </c>
      <c r="X3916"/>
      <c r="Y3916"/>
      <c r="Z3916"/>
      <c r="AA3916">
        <v>2390284</v>
      </c>
      <c r="AB3916">
        <v>61</v>
      </c>
    </row>
    <row r="3917" spans="1:28" x14ac:dyDescent="0.2">
      <c r="A3917" t="s">
        <v>41963</v>
      </c>
      <c r="B3917" t="s">
        <v>41964</v>
      </c>
      <c r="C3917">
        <v>2019</v>
      </c>
      <c r="D3917" t="s">
        <v>41965</v>
      </c>
      <c r="E3917" t="s">
        <v>1045</v>
      </c>
      <c r="H3917">
        <v>105</v>
      </c>
      <c r="I3917" t="s">
        <v>25</v>
      </c>
      <c r="J3917" t="s">
        <v>26</v>
      </c>
      <c r="M3917" t="s">
        <v>3937</v>
      </c>
      <c r="N3917" t="s">
        <v>3937</v>
      </c>
      <c r="O3917" t="s">
        <v>41966</v>
      </c>
      <c r="P3917" t="s">
        <v>41967</v>
      </c>
      <c r="Q3917" t="s">
        <v>41968</v>
      </c>
      <c r="R3917" t="s">
        <v>41969</v>
      </c>
      <c r="S3917" t="s">
        <v>41970</v>
      </c>
      <c r="T3917">
        <v>5.7</v>
      </c>
      <c r="U3917">
        <v>17551</v>
      </c>
      <c r="V3917" s="12">
        <f>W3917*1.01233684194057</f>
        <v>10123368.419405701</v>
      </c>
      <c r="W3917" s="3">
        <v>10000000</v>
      </c>
      <c r="X3917" s="13">
        <f>Y3917*1.01233684194057</f>
        <v>4646109.812717827</v>
      </c>
      <c r="Y3917" s="3">
        <v>4589490</v>
      </c>
      <c r="Z3917" s="13">
        <f>AA3917*1.01233684194057</f>
        <v>4749123.1850800151</v>
      </c>
      <c r="AA3917" s="3">
        <v>4691248</v>
      </c>
      <c r="AB3917">
        <v>360</v>
      </c>
    </row>
    <row r="3918" spans="1:28" hidden="1" x14ac:dyDescent="0.2">
      <c r="A3918" t="s">
        <v>34506</v>
      </c>
      <c r="B3918" t="s">
        <v>34507</v>
      </c>
      <c r="C3918">
        <v>2016</v>
      </c>
      <c r="D3918" t="s">
        <v>32504</v>
      </c>
      <c r="E3918" t="s">
        <v>16512</v>
      </c>
      <c r="F3918" t="s">
        <v>44031</v>
      </c>
      <c r="G3918" t="s">
        <v>44032</v>
      </c>
      <c r="H3918">
        <v>96</v>
      </c>
      <c r="I3918" t="s">
        <v>23218</v>
      </c>
      <c r="J3918" t="s">
        <v>26</v>
      </c>
      <c r="M3918" t="s">
        <v>34508</v>
      </c>
      <c r="N3918" t="s">
        <v>34509</v>
      </c>
      <c r="O3918" t="s">
        <v>34510</v>
      </c>
      <c r="P3918" t="s">
        <v>15083</v>
      </c>
      <c r="Q3918" t="s">
        <v>34511</v>
      </c>
      <c r="R3918" t="s">
        <v>34512</v>
      </c>
      <c r="S3918" t="s">
        <v>34513</v>
      </c>
      <c r="T3918">
        <v>6.1</v>
      </c>
      <c r="U3918">
        <v>17307</v>
      </c>
      <c r="W3918">
        <v>20000000</v>
      </c>
      <c r="X3918"/>
      <c r="Y3918"/>
      <c r="Z3918"/>
      <c r="AA3918">
        <v>38659039</v>
      </c>
      <c r="AB3918">
        <v>83</v>
      </c>
    </row>
    <row r="3919" spans="1:28" hidden="1" x14ac:dyDescent="0.2">
      <c r="A3919" t="s">
        <v>34514</v>
      </c>
      <c r="B3919" t="s">
        <v>34515</v>
      </c>
      <c r="C3919">
        <v>2013</v>
      </c>
      <c r="D3919" t="s">
        <v>23704</v>
      </c>
      <c r="E3919" t="s">
        <v>1045</v>
      </c>
      <c r="F3919" t="s">
        <v>44032</v>
      </c>
      <c r="H3919">
        <v>127</v>
      </c>
      <c r="I3919" t="s">
        <v>3660</v>
      </c>
      <c r="J3919" t="s">
        <v>3179</v>
      </c>
      <c r="M3919" t="s">
        <v>34516</v>
      </c>
      <c r="N3919" t="s">
        <v>34517</v>
      </c>
      <c r="O3919" t="s">
        <v>34518</v>
      </c>
      <c r="P3919" t="s">
        <v>34519</v>
      </c>
      <c r="Q3919" t="s">
        <v>34520</v>
      </c>
      <c r="R3919" t="s">
        <v>34521</v>
      </c>
      <c r="S3919" t="s">
        <v>34522</v>
      </c>
      <c r="T3919">
        <v>8.1999999999999993</v>
      </c>
      <c r="U3919">
        <v>15499</v>
      </c>
      <c r="W3919"/>
      <c r="X3919"/>
      <c r="Y3919"/>
      <c r="Z3919"/>
      <c r="AA3919">
        <v>82101723</v>
      </c>
      <c r="AB3919">
        <v>85</v>
      </c>
    </row>
    <row r="3920" spans="1:28" x14ac:dyDescent="0.2">
      <c r="A3920" t="s">
        <v>36355</v>
      </c>
      <c r="B3920" t="s">
        <v>36356</v>
      </c>
      <c r="C3920">
        <v>2019</v>
      </c>
      <c r="D3920" s="1">
        <v>43808</v>
      </c>
      <c r="E3920" t="s">
        <v>44035</v>
      </c>
      <c r="F3920" t="s">
        <v>44032</v>
      </c>
      <c r="G3920" t="s">
        <v>44036</v>
      </c>
      <c r="H3920">
        <v>112</v>
      </c>
      <c r="I3920" t="s">
        <v>25</v>
      </c>
      <c r="J3920" t="s">
        <v>26</v>
      </c>
      <c r="K3920" t="s">
        <v>30146</v>
      </c>
      <c r="L3920" t="s">
        <v>895</v>
      </c>
      <c r="M3920" t="s">
        <v>36357</v>
      </c>
      <c r="N3920" t="s">
        <v>36358</v>
      </c>
      <c r="O3920" t="s">
        <v>36359</v>
      </c>
      <c r="P3920" t="s">
        <v>24193</v>
      </c>
      <c r="Q3920" t="s">
        <v>36360</v>
      </c>
      <c r="R3920" t="s">
        <v>36361</v>
      </c>
      <c r="S3920" t="s">
        <v>36362</v>
      </c>
      <c r="T3920">
        <v>6.8</v>
      </c>
      <c r="U3920">
        <v>30026</v>
      </c>
      <c r="V3920" s="12">
        <f>W3920*1.01233684194057</f>
        <v>20246736.838811401</v>
      </c>
      <c r="W3920" s="3">
        <v>20000000</v>
      </c>
      <c r="X3920" s="13">
        <f>Y3920*1.01233684194057</f>
        <v>4591103.4780741436</v>
      </c>
      <c r="Y3920" s="3">
        <v>4535154</v>
      </c>
      <c r="Z3920" s="13">
        <f>AA3920*1.01233684194057</f>
        <v>9202182.3867134601</v>
      </c>
      <c r="AA3920" s="3">
        <v>9090040</v>
      </c>
      <c r="AB3920">
        <v>228</v>
      </c>
    </row>
    <row r="3921" spans="1:28" hidden="1" x14ac:dyDescent="0.2">
      <c r="A3921" t="s">
        <v>34531</v>
      </c>
      <c r="B3921" t="s">
        <v>34532</v>
      </c>
      <c r="C3921">
        <v>2016</v>
      </c>
      <c r="D3921" t="s">
        <v>29848</v>
      </c>
      <c r="E3921" t="s">
        <v>16512</v>
      </c>
      <c r="F3921" t="s">
        <v>44046</v>
      </c>
      <c r="G3921" t="s">
        <v>44033</v>
      </c>
      <c r="H3921">
        <v>99</v>
      </c>
      <c r="I3921" t="s">
        <v>1561</v>
      </c>
      <c r="J3921" t="s">
        <v>26</v>
      </c>
      <c r="M3921" t="s">
        <v>34533</v>
      </c>
      <c r="N3921" t="s">
        <v>34533</v>
      </c>
      <c r="O3921" t="s">
        <v>34534</v>
      </c>
      <c r="P3921" t="s">
        <v>18589</v>
      </c>
      <c r="Q3921" t="s">
        <v>34535</v>
      </c>
      <c r="R3921" t="s">
        <v>34536</v>
      </c>
      <c r="S3921" t="s">
        <v>34537</v>
      </c>
      <c r="T3921">
        <v>5.7</v>
      </c>
      <c r="U3921">
        <v>12864</v>
      </c>
      <c r="W3921"/>
      <c r="X3921"/>
      <c r="Y3921"/>
      <c r="Z3921"/>
      <c r="AA3921">
        <v>25427</v>
      </c>
      <c r="AB3921">
        <v>89</v>
      </c>
    </row>
    <row r="3922" spans="1:28" hidden="1" x14ac:dyDescent="0.2">
      <c r="A3922" t="s">
        <v>34538</v>
      </c>
      <c r="B3922" t="s">
        <v>34539</v>
      </c>
      <c r="C3922">
        <v>2013</v>
      </c>
      <c r="D3922" s="1">
        <v>41640</v>
      </c>
      <c r="E3922" t="s">
        <v>44037</v>
      </c>
      <c r="F3922" t="s">
        <v>44031</v>
      </c>
      <c r="G3922" t="s">
        <v>44033</v>
      </c>
      <c r="H3922">
        <v>115</v>
      </c>
      <c r="I3922" t="s">
        <v>2213</v>
      </c>
      <c r="J3922" t="s">
        <v>934</v>
      </c>
      <c r="M3922" t="s">
        <v>31330</v>
      </c>
      <c r="N3922" t="s">
        <v>34540</v>
      </c>
      <c r="O3922" t="s">
        <v>34541</v>
      </c>
      <c r="P3922" t="s">
        <v>34542</v>
      </c>
      <c r="Q3922" t="s">
        <v>34543</v>
      </c>
      <c r="R3922" t="s">
        <v>34544</v>
      </c>
      <c r="S3922" t="s">
        <v>34545</v>
      </c>
      <c r="T3922">
        <v>6.4</v>
      </c>
      <c r="U3922">
        <v>11386</v>
      </c>
      <c r="W3922">
        <v>30000000</v>
      </c>
      <c r="X3922"/>
      <c r="Y3922"/>
      <c r="Z3922"/>
      <c r="AA3922">
        <v>18010317</v>
      </c>
      <c r="AB3922">
        <v>43</v>
      </c>
    </row>
    <row r="3923" spans="1:28" hidden="1" x14ac:dyDescent="0.2">
      <c r="A3923" t="s">
        <v>34546</v>
      </c>
      <c r="B3923" t="s">
        <v>34547</v>
      </c>
      <c r="C3923">
        <v>2014</v>
      </c>
      <c r="D3923" t="s">
        <v>25923</v>
      </c>
      <c r="E3923" t="s">
        <v>3496</v>
      </c>
      <c r="F3923" t="s">
        <v>44033</v>
      </c>
      <c r="G3923" t="s">
        <v>44042</v>
      </c>
      <c r="H3923">
        <v>104</v>
      </c>
      <c r="I3923" t="s">
        <v>25</v>
      </c>
      <c r="J3923" t="s">
        <v>26</v>
      </c>
      <c r="M3923" t="s">
        <v>34548</v>
      </c>
      <c r="N3923" t="s">
        <v>34549</v>
      </c>
      <c r="O3923" t="s">
        <v>34550</v>
      </c>
      <c r="P3923" t="s">
        <v>28347</v>
      </c>
      <c r="Q3923" t="s">
        <v>34551</v>
      </c>
      <c r="R3923" t="s">
        <v>34552</v>
      </c>
      <c r="S3923" t="s">
        <v>34553</v>
      </c>
      <c r="T3923">
        <v>6.5</v>
      </c>
      <c r="U3923">
        <v>40494</v>
      </c>
      <c r="W3923">
        <v>5000000</v>
      </c>
      <c r="X3923"/>
      <c r="Y3923"/>
      <c r="Z3923"/>
      <c r="AA3923">
        <v>19572</v>
      </c>
      <c r="AB3923">
        <v>182</v>
      </c>
    </row>
    <row r="3924" spans="1:28" x14ac:dyDescent="0.2">
      <c r="A3924" t="s">
        <v>35509</v>
      </c>
      <c r="B3924" t="s">
        <v>35510</v>
      </c>
      <c r="C3924">
        <v>2014</v>
      </c>
      <c r="D3924" s="1">
        <v>42217</v>
      </c>
      <c r="E3924" t="s">
        <v>176</v>
      </c>
      <c r="F3924" t="s">
        <v>44049</v>
      </c>
      <c r="G3924" t="s">
        <v>44055</v>
      </c>
      <c r="H3924">
        <v>111</v>
      </c>
      <c r="I3924" t="s">
        <v>1705</v>
      </c>
      <c r="J3924" t="s">
        <v>26</v>
      </c>
      <c r="K3924" t="s">
        <v>1076</v>
      </c>
      <c r="L3924" t="s">
        <v>2390</v>
      </c>
      <c r="M3924" t="s">
        <v>1008</v>
      </c>
      <c r="N3924" t="s">
        <v>35511</v>
      </c>
      <c r="O3924" t="s">
        <v>35512</v>
      </c>
      <c r="P3924" t="s">
        <v>1008</v>
      </c>
      <c r="Q3924" t="s">
        <v>35513</v>
      </c>
      <c r="R3924" t="s">
        <v>35514</v>
      </c>
      <c r="S3924" t="s">
        <v>35515</v>
      </c>
      <c r="T3924">
        <v>7</v>
      </c>
      <c r="U3924">
        <v>70359</v>
      </c>
      <c r="V3924" s="12">
        <f>W3924*1.09324733035956</f>
        <v>24598064.933090102</v>
      </c>
      <c r="W3924" s="3">
        <v>22500000</v>
      </c>
      <c r="X3924" s="13">
        <f>Y3924*1.09324733035956</f>
        <v>4587966.5697274739</v>
      </c>
      <c r="Y3924" s="3">
        <v>4196641</v>
      </c>
      <c r="Z3924" s="13">
        <f>AA3924*1.09324733035956</f>
        <v>41736156.643210284</v>
      </c>
      <c r="AA3924" s="3">
        <v>38176317</v>
      </c>
      <c r="AB3924">
        <v>228</v>
      </c>
    </row>
    <row r="3925" spans="1:28" x14ac:dyDescent="0.2">
      <c r="A3925" t="s">
        <v>42392</v>
      </c>
      <c r="B3925" t="s">
        <v>42393</v>
      </c>
      <c r="C3925">
        <v>2018</v>
      </c>
      <c r="D3925" s="1">
        <v>43414</v>
      </c>
      <c r="E3925" t="s">
        <v>16512</v>
      </c>
      <c r="F3925" t="s">
        <v>44031</v>
      </c>
      <c r="G3925" t="s">
        <v>44038</v>
      </c>
      <c r="H3925">
        <v>89</v>
      </c>
      <c r="I3925" t="s">
        <v>20855</v>
      </c>
      <c r="J3925" t="s">
        <v>26</v>
      </c>
      <c r="K3925" t="s">
        <v>75</v>
      </c>
      <c r="L3925" t="s">
        <v>27</v>
      </c>
      <c r="M3925" t="s">
        <v>42394</v>
      </c>
      <c r="N3925" t="s">
        <v>42395</v>
      </c>
      <c r="O3925" t="s">
        <v>42396</v>
      </c>
      <c r="P3925" t="s">
        <v>42397</v>
      </c>
      <c r="Q3925" t="s">
        <v>42398</v>
      </c>
      <c r="R3925" t="s">
        <v>42399</v>
      </c>
      <c r="S3925" t="s">
        <v>42400</v>
      </c>
      <c r="T3925">
        <v>6.2</v>
      </c>
      <c r="U3925">
        <v>60393</v>
      </c>
      <c r="V3925" s="12">
        <f>W3925*1.03068014830331</f>
        <v>25767003.707582746</v>
      </c>
      <c r="W3925" s="3">
        <v>25000000</v>
      </c>
      <c r="X3925" s="13">
        <f>Y3925*1.03068014830331</f>
        <v>4547536.0299394149</v>
      </c>
      <c r="Y3925" s="3">
        <v>4412170</v>
      </c>
      <c r="Z3925" s="13">
        <f>AA3925*1.03068014830331</f>
        <v>163848022.98357224</v>
      </c>
      <c r="AA3925" s="3">
        <v>158970776</v>
      </c>
      <c r="AB3925">
        <v>414</v>
      </c>
    </row>
    <row r="3926" spans="1:28" x14ac:dyDescent="0.2">
      <c r="A3926" t="s">
        <v>35418</v>
      </c>
      <c r="B3926" t="s">
        <v>35419</v>
      </c>
      <c r="C3926">
        <v>2016</v>
      </c>
      <c r="D3926" t="s">
        <v>35420</v>
      </c>
      <c r="E3926" t="s">
        <v>1045</v>
      </c>
      <c r="F3926" t="s">
        <v>44032</v>
      </c>
      <c r="G3926" t="s">
        <v>44036</v>
      </c>
      <c r="H3926">
        <v>98</v>
      </c>
      <c r="I3926" t="s">
        <v>35421</v>
      </c>
      <c r="J3926" t="s">
        <v>26</v>
      </c>
      <c r="K3926" t="s">
        <v>361</v>
      </c>
      <c r="M3926" t="s">
        <v>1751</v>
      </c>
      <c r="N3926" t="s">
        <v>35422</v>
      </c>
      <c r="O3926" t="s">
        <v>35423</v>
      </c>
      <c r="P3926" t="s">
        <v>7373</v>
      </c>
      <c r="Q3926" t="s">
        <v>35424</v>
      </c>
      <c r="R3926" t="s">
        <v>35425</v>
      </c>
      <c r="S3926" t="s">
        <v>35426</v>
      </c>
      <c r="T3926">
        <v>6.1</v>
      </c>
      <c r="U3926">
        <v>39501</v>
      </c>
      <c r="V3926" s="12">
        <f>W3926*1.07834771485832</f>
        <v>32350431.445749599</v>
      </c>
      <c r="W3926" s="3">
        <v>30000000</v>
      </c>
      <c r="X3926" s="13">
        <f>Y3926*1.07834771485832</f>
        <v>4542533.2787543843</v>
      </c>
      <c r="Y3926" s="3">
        <v>4212494</v>
      </c>
      <c r="Z3926" s="13">
        <f>AA3926*1.07834771485832</f>
        <v>9887916.91982737</v>
      </c>
      <c r="AA3926" s="3">
        <v>9169507</v>
      </c>
      <c r="AB3926">
        <v>167</v>
      </c>
    </row>
    <row r="3927" spans="1:28" x14ac:dyDescent="0.2">
      <c r="A3927" t="s">
        <v>38110</v>
      </c>
      <c r="B3927" t="s">
        <v>38111</v>
      </c>
      <c r="C3927">
        <v>2016</v>
      </c>
      <c r="D3927" s="1">
        <v>42376</v>
      </c>
      <c r="E3927" t="s">
        <v>1045</v>
      </c>
      <c r="F3927" t="s">
        <v>44032</v>
      </c>
      <c r="G3927" t="s">
        <v>44034</v>
      </c>
      <c r="H3927">
        <v>97</v>
      </c>
      <c r="I3927" t="s">
        <v>38112</v>
      </c>
      <c r="J3927" t="s">
        <v>26</v>
      </c>
      <c r="M3927" t="s">
        <v>38113</v>
      </c>
      <c r="N3927" t="s">
        <v>38114</v>
      </c>
      <c r="O3927" t="s">
        <v>38115</v>
      </c>
      <c r="P3927" t="s">
        <v>18434</v>
      </c>
      <c r="Q3927" t="s">
        <v>38116</v>
      </c>
      <c r="R3927" t="s">
        <v>38117</v>
      </c>
      <c r="S3927" t="s">
        <v>38118</v>
      </c>
      <c r="T3927">
        <v>7</v>
      </c>
      <c r="U3927">
        <v>103006</v>
      </c>
      <c r="V3927" s="12">
        <f>W3927*1.07834771485832</f>
        <v>3235043.1445749602</v>
      </c>
      <c r="W3927" s="3">
        <v>3000000</v>
      </c>
      <c r="X3927" s="13">
        <f>Y3927*1.07834771485832</f>
        <v>4540333.449416073</v>
      </c>
      <c r="Y3927" s="3">
        <v>4210454</v>
      </c>
      <c r="Z3927" s="13">
        <f>AA3927*1.07834771485832</f>
        <v>5322186.2250309531</v>
      </c>
      <c r="AA3927" s="3">
        <v>4935501</v>
      </c>
      <c r="AB3927">
        <v>377</v>
      </c>
    </row>
    <row r="3928" spans="1:28" x14ac:dyDescent="0.2">
      <c r="A3928" t="s">
        <v>29762</v>
      </c>
      <c r="B3928" t="s">
        <v>29763</v>
      </c>
      <c r="C3928">
        <v>2012</v>
      </c>
      <c r="D3928" t="s">
        <v>24182</v>
      </c>
      <c r="E3928" t="s">
        <v>1045</v>
      </c>
      <c r="F3928" t="s">
        <v>44032</v>
      </c>
      <c r="G3928" t="s">
        <v>44036</v>
      </c>
      <c r="H3928">
        <v>86</v>
      </c>
      <c r="I3928" t="s">
        <v>25</v>
      </c>
      <c r="J3928" t="s">
        <v>26</v>
      </c>
      <c r="M3928" t="s">
        <v>9118</v>
      </c>
      <c r="N3928" t="s">
        <v>29764</v>
      </c>
      <c r="O3928" t="s">
        <v>29765</v>
      </c>
      <c r="P3928" t="s">
        <v>28813</v>
      </c>
      <c r="Q3928" t="s">
        <v>29766</v>
      </c>
      <c r="R3928" t="s">
        <v>29767</v>
      </c>
      <c r="S3928" t="s">
        <v>29768</v>
      </c>
      <c r="T3928">
        <v>7</v>
      </c>
      <c r="U3928">
        <v>116943</v>
      </c>
      <c r="V3928" s="12">
        <f>W3928*1.12725506764114</f>
        <v>845441.30073085497</v>
      </c>
      <c r="W3928" s="3">
        <v>750000</v>
      </c>
      <c r="X3928" s="13">
        <f>Y3928*1.12725506764114</f>
        <v>4521371.6043407032</v>
      </c>
      <c r="Y3928" s="3">
        <v>4010957</v>
      </c>
      <c r="Z3928" s="13">
        <f>AA3928*1.12725506764114</f>
        <v>4987764.3705366841</v>
      </c>
      <c r="AA3928" s="3">
        <v>4424699</v>
      </c>
      <c r="AB3928">
        <v>308</v>
      </c>
    </row>
    <row r="3929" spans="1:28" hidden="1" x14ac:dyDescent="0.2">
      <c r="A3929" t="s">
        <v>34596</v>
      </c>
      <c r="B3929" t="s">
        <v>34597</v>
      </c>
      <c r="C3929">
        <v>2016</v>
      </c>
      <c r="D3929" s="1">
        <v>42622</v>
      </c>
      <c r="E3929" t="s">
        <v>44041</v>
      </c>
      <c r="F3929" t="s">
        <v>44032</v>
      </c>
      <c r="G3929" t="s">
        <v>44045</v>
      </c>
      <c r="H3929">
        <v>95</v>
      </c>
      <c r="I3929" t="s">
        <v>18468</v>
      </c>
      <c r="J3929" t="s">
        <v>26</v>
      </c>
      <c r="M3929" t="s">
        <v>588</v>
      </c>
      <c r="N3929" t="s">
        <v>34598</v>
      </c>
      <c r="O3929" t="s">
        <v>34599</v>
      </c>
      <c r="P3929" t="s">
        <v>2686</v>
      </c>
      <c r="Q3929" t="s">
        <v>34600</v>
      </c>
      <c r="R3929" t="s">
        <v>34601</v>
      </c>
      <c r="S3929" t="s">
        <v>34602</v>
      </c>
      <c r="T3929">
        <v>5.5</v>
      </c>
      <c r="U3929">
        <v>14599</v>
      </c>
      <c r="W3929" t="s">
        <v>34603</v>
      </c>
      <c r="X3929"/>
      <c r="Y3929"/>
      <c r="Z3929"/>
      <c r="AA3929">
        <v>2128301</v>
      </c>
      <c r="AB3929">
        <v>72</v>
      </c>
    </row>
    <row r="3930" spans="1:28" x14ac:dyDescent="0.2">
      <c r="A3930" t="s">
        <v>6378</v>
      </c>
      <c r="B3930" t="s">
        <v>6379</v>
      </c>
      <c r="C3930">
        <v>2003</v>
      </c>
      <c r="D3930" s="1">
        <v>37690</v>
      </c>
      <c r="E3930" t="s">
        <v>1045</v>
      </c>
      <c r="F3930" t="s">
        <v>44036</v>
      </c>
      <c r="H3930">
        <v>108</v>
      </c>
      <c r="I3930" t="s">
        <v>2904</v>
      </c>
      <c r="J3930" t="s">
        <v>26</v>
      </c>
      <c r="K3930" t="s">
        <v>1121</v>
      </c>
      <c r="M3930" t="s">
        <v>1596</v>
      </c>
      <c r="N3930" t="s">
        <v>1596</v>
      </c>
      <c r="O3930" t="s">
        <v>6380</v>
      </c>
      <c r="P3930" t="s">
        <v>1596</v>
      </c>
      <c r="Q3930" t="s">
        <v>6381</v>
      </c>
      <c r="R3930" t="s">
        <v>6382</v>
      </c>
      <c r="S3930" t="s">
        <v>6383</v>
      </c>
      <c r="T3930">
        <v>6.3</v>
      </c>
      <c r="U3930">
        <v>29339</v>
      </c>
      <c r="V3930" s="12">
        <f>W3930*1.40658152173913</f>
        <v>25318467.39130434</v>
      </c>
      <c r="W3930" s="3">
        <v>18000000</v>
      </c>
      <c r="X3930" s="13">
        <f>Y3930*1.40658152173913</f>
        <v>4518375.8880978245</v>
      </c>
      <c r="Y3930" s="3">
        <v>3212310</v>
      </c>
      <c r="Z3930" s="13">
        <f>AA3930*1.40658152173913</f>
        <v>19108515.466440212</v>
      </c>
      <c r="AA3930" s="3">
        <v>13585075</v>
      </c>
      <c r="AB3930">
        <v>166</v>
      </c>
    </row>
    <row r="3931" spans="1:28" x14ac:dyDescent="0.2">
      <c r="A3931" t="s">
        <v>28451</v>
      </c>
      <c r="B3931" t="s">
        <v>28452</v>
      </c>
      <c r="C3931">
        <v>2011</v>
      </c>
      <c r="D3931" t="s">
        <v>23207</v>
      </c>
      <c r="E3931" t="s">
        <v>176</v>
      </c>
      <c r="H3931">
        <v>101</v>
      </c>
      <c r="I3931" t="s">
        <v>9472</v>
      </c>
      <c r="J3931" t="s">
        <v>26</v>
      </c>
      <c r="M3931" t="s">
        <v>19259</v>
      </c>
      <c r="N3931" t="s">
        <v>28453</v>
      </c>
      <c r="O3931" t="s">
        <v>28454</v>
      </c>
      <c r="P3931" t="s">
        <v>19665</v>
      </c>
      <c r="Q3931" t="s">
        <v>28455</v>
      </c>
      <c r="R3931" t="s">
        <v>28456</v>
      </c>
      <c r="S3931" t="s">
        <v>28457</v>
      </c>
      <c r="T3931">
        <v>7.2</v>
      </c>
      <c r="U3931">
        <v>180055</v>
      </c>
      <c r="V3931" s="12">
        <f>W3931*1.1505830469594</f>
        <v>7478789.8052361002</v>
      </c>
      <c r="W3931" s="3">
        <v>6500000</v>
      </c>
      <c r="X3931" s="13">
        <f>Y3931*1.1505830469594</f>
        <v>4497631.4317303887</v>
      </c>
      <c r="Y3931" s="3">
        <v>3909002</v>
      </c>
      <c r="Z3931" s="13">
        <f>AA3931*1.1505830469594</f>
        <v>22003482.104201626</v>
      </c>
      <c r="AA3931" s="3">
        <v>19123767</v>
      </c>
      <c r="AB3931">
        <v>440</v>
      </c>
    </row>
    <row r="3932" spans="1:28" x14ac:dyDescent="0.2">
      <c r="A3932" t="s">
        <v>3318</v>
      </c>
      <c r="B3932" t="s">
        <v>3319</v>
      </c>
      <c r="C3932">
        <v>2001</v>
      </c>
      <c r="D3932" t="s">
        <v>411</v>
      </c>
      <c r="E3932" t="s">
        <v>1045</v>
      </c>
      <c r="F3932" t="s">
        <v>44032</v>
      </c>
      <c r="G3932" t="s">
        <v>44057</v>
      </c>
      <c r="H3932">
        <v>95</v>
      </c>
      <c r="I3932" t="s">
        <v>25</v>
      </c>
      <c r="J3932" t="s">
        <v>26</v>
      </c>
      <c r="K3932" t="s">
        <v>307</v>
      </c>
      <c r="M3932" t="s">
        <v>3320</v>
      </c>
      <c r="N3932" t="s">
        <v>3321</v>
      </c>
      <c r="O3932" t="s">
        <v>3322</v>
      </c>
      <c r="P3932" t="s">
        <v>3320</v>
      </c>
      <c r="Q3932" t="s">
        <v>3320</v>
      </c>
      <c r="R3932" t="s">
        <v>3323</v>
      </c>
      <c r="S3932" t="s">
        <v>3324</v>
      </c>
      <c r="T3932">
        <v>7.7</v>
      </c>
      <c r="U3932">
        <v>31483</v>
      </c>
      <c r="V3932" s="12">
        <f>W3932*1.46138339920949</f>
        <v>8768300.3952569403</v>
      </c>
      <c r="W3932" s="3">
        <v>6000000</v>
      </c>
      <c r="X3932" s="13">
        <f>Y3932*1.46138339920949</f>
        <v>4482518.8369960589</v>
      </c>
      <c r="Y3932" s="3">
        <v>3067312</v>
      </c>
      <c r="Z3932" s="13">
        <f>AA3932*1.46138339920949</f>
        <v>5325573.3833992239</v>
      </c>
      <c r="AA3932" s="3">
        <v>3644200</v>
      </c>
      <c r="AB3932">
        <v>237</v>
      </c>
    </row>
    <row r="3933" spans="1:28" x14ac:dyDescent="0.2">
      <c r="A3933" t="s">
        <v>29225</v>
      </c>
      <c r="B3933" t="s">
        <v>29226</v>
      </c>
      <c r="C3933">
        <v>2018</v>
      </c>
      <c r="D3933" t="s">
        <v>29227</v>
      </c>
      <c r="E3933" t="s">
        <v>44035</v>
      </c>
      <c r="F3933" t="s">
        <v>44044</v>
      </c>
      <c r="G3933" t="s">
        <v>44032</v>
      </c>
      <c r="H3933">
        <v>112</v>
      </c>
      <c r="I3933" t="s">
        <v>177</v>
      </c>
      <c r="J3933" t="s">
        <v>26</v>
      </c>
      <c r="M3933" t="s">
        <v>27950</v>
      </c>
      <c r="N3933" t="s">
        <v>29228</v>
      </c>
      <c r="O3933" t="s">
        <v>29229</v>
      </c>
      <c r="P3933" t="s">
        <v>1318</v>
      </c>
      <c r="Q3933" t="s">
        <v>29230</v>
      </c>
      <c r="R3933" t="s">
        <v>388</v>
      </c>
      <c r="S3933" t="s">
        <v>389</v>
      </c>
      <c r="T3933">
        <v>4.8</v>
      </c>
      <c r="U3933">
        <v>13171</v>
      </c>
      <c r="V3933" s="12">
        <f>W3933*1.03068014830331</f>
        <v>10306801.483033098</v>
      </c>
      <c r="W3933" s="3">
        <v>10000000</v>
      </c>
      <c r="X3933" s="13">
        <f>Y3933*1.03068014830331</f>
        <v>4476477.8484749394</v>
      </c>
      <c r="Y3933" s="3">
        <v>4343227</v>
      </c>
      <c r="Z3933" s="13">
        <f>AA3933*1.03068014830331</f>
        <v>6609080.8182925805</v>
      </c>
      <c r="AA3933" s="3">
        <v>6412349</v>
      </c>
      <c r="AB3933">
        <v>285</v>
      </c>
    </row>
    <row r="3934" spans="1:28" x14ac:dyDescent="0.2">
      <c r="A3934" t="s">
        <v>4927</v>
      </c>
      <c r="B3934" t="s">
        <v>4928</v>
      </c>
      <c r="C3934">
        <v>2002</v>
      </c>
      <c r="D3934" t="s">
        <v>4929</v>
      </c>
      <c r="E3934" t="s">
        <v>1045</v>
      </c>
      <c r="F3934" t="s">
        <v>44057</v>
      </c>
      <c r="G3934" t="s">
        <v>44036</v>
      </c>
      <c r="H3934">
        <v>94</v>
      </c>
      <c r="I3934" t="s">
        <v>912</v>
      </c>
      <c r="J3934" t="s">
        <v>26</v>
      </c>
      <c r="K3934" t="s">
        <v>944</v>
      </c>
      <c r="M3934" t="s">
        <v>4931</v>
      </c>
      <c r="N3934" t="s">
        <v>4932</v>
      </c>
      <c r="O3934" t="s">
        <v>4933</v>
      </c>
      <c r="P3934" t="s">
        <v>4934</v>
      </c>
      <c r="Q3934" t="s">
        <v>4935</v>
      </c>
      <c r="R3934" t="s">
        <v>4936</v>
      </c>
      <c r="S3934" t="s">
        <v>4937</v>
      </c>
      <c r="T3934">
        <v>5.3</v>
      </c>
      <c r="U3934">
        <v>14703</v>
      </c>
      <c r="V3934" s="12">
        <f>W3934*1.43863813229572</f>
        <v>15825019.455252919</v>
      </c>
      <c r="W3934" s="3">
        <v>11000000</v>
      </c>
      <c r="X3934" s="13">
        <f>Y3934*1.43863813229572</f>
        <v>4453312.9703501947</v>
      </c>
      <c r="Y3934" s="3">
        <v>3095506</v>
      </c>
      <c r="Z3934" s="13">
        <f>AA3934*1.43863813229572</f>
        <v>34712686.575719848</v>
      </c>
      <c r="AA3934" s="3">
        <v>24128852</v>
      </c>
      <c r="AB3934">
        <v>132</v>
      </c>
    </row>
    <row r="3935" spans="1:28" x14ac:dyDescent="0.2">
      <c r="A3935" t="s">
        <v>37877</v>
      </c>
      <c r="B3935" t="s">
        <v>37878</v>
      </c>
      <c r="C3935">
        <v>2017</v>
      </c>
      <c r="D3935" s="1">
        <v>43197</v>
      </c>
      <c r="E3935" t="s">
        <v>44035</v>
      </c>
      <c r="F3935" t="s">
        <v>44032</v>
      </c>
      <c r="H3935">
        <v>119</v>
      </c>
      <c r="I3935" t="s">
        <v>25</v>
      </c>
      <c r="J3935" t="s">
        <v>26</v>
      </c>
      <c r="M3935" t="s">
        <v>5796</v>
      </c>
      <c r="N3935" t="s">
        <v>37879</v>
      </c>
      <c r="O3935" t="s">
        <v>37880</v>
      </c>
      <c r="P3935" t="s">
        <v>1096</v>
      </c>
      <c r="Q3935" t="s">
        <v>37881</v>
      </c>
      <c r="R3935" t="s">
        <v>37882</v>
      </c>
      <c r="S3935" t="s">
        <v>37883</v>
      </c>
      <c r="T3935">
        <v>6.9</v>
      </c>
      <c r="U3935">
        <v>39072</v>
      </c>
      <c r="V3935" s="12">
        <f>W3935*1.05585427545692</f>
        <v>31675628.263707601</v>
      </c>
      <c r="W3935" s="3">
        <v>30000000</v>
      </c>
      <c r="X3935" s="13">
        <f>Y3935*1.05585427545692</f>
        <v>4446338.5591506241</v>
      </c>
      <c r="Y3935" s="3">
        <v>4211129</v>
      </c>
      <c r="Z3935" s="13">
        <f>AA3935*1.05585427545692</f>
        <v>8978623.6563234422</v>
      </c>
      <c r="AA3935" s="3">
        <v>8503658</v>
      </c>
      <c r="AB3935">
        <v>111</v>
      </c>
    </row>
    <row r="3936" spans="1:28" x14ac:dyDescent="0.2">
      <c r="A3936" t="s">
        <v>12741</v>
      </c>
      <c r="B3936" t="s">
        <v>12742</v>
      </c>
      <c r="C3936">
        <v>2005</v>
      </c>
      <c r="D3936" s="1">
        <v>39300</v>
      </c>
      <c r="E3936" t="s">
        <v>16512</v>
      </c>
      <c r="F3936" t="s">
        <v>44044</v>
      </c>
      <c r="G3936" t="s">
        <v>44032</v>
      </c>
      <c r="H3936">
        <v>116</v>
      </c>
      <c r="I3936" t="s">
        <v>25</v>
      </c>
      <c r="J3936" t="s">
        <v>26</v>
      </c>
      <c r="K3936" t="s">
        <v>308</v>
      </c>
      <c r="L3936" t="s">
        <v>3179</v>
      </c>
      <c r="M3936" t="s">
        <v>414</v>
      </c>
      <c r="N3936" t="s">
        <v>414</v>
      </c>
      <c r="O3936" t="s">
        <v>12743</v>
      </c>
      <c r="P3936" t="s">
        <v>437</v>
      </c>
      <c r="Q3936" t="s">
        <v>12744</v>
      </c>
      <c r="R3936" t="s">
        <v>12745</v>
      </c>
      <c r="S3936" t="s">
        <v>12746</v>
      </c>
      <c r="T3936">
        <v>6.9</v>
      </c>
      <c r="U3936">
        <v>62419</v>
      </c>
      <c r="V3936" s="12">
        <f>W3936*1.32519713261649</f>
        <v>2650394.2652329798</v>
      </c>
      <c r="W3936" s="3">
        <v>2000000</v>
      </c>
      <c r="X3936" s="13">
        <f>Y3936*1.32519713261649</f>
        <v>4423416.5900716931</v>
      </c>
      <c r="Y3936" s="3">
        <v>3337931</v>
      </c>
      <c r="Z3936" s="13">
        <f>AA3936*1.32519713261649</f>
        <v>7911039.924157721</v>
      </c>
      <c r="AA3936" s="3">
        <v>5969708</v>
      </c>
      <c r="AB3936">
        <v>241</v>
      </c>
    </row>
    <row r="3937" spans="1:28" x14ac:dyDescent="0.2">
      <c r="A3937" t="s">
        <v>10622</v>
      </c>
      <c r="B3937" t="s">
        <v>10623</v>
      </c>
      <c r="C3937">
        <v>2007</v>
      </c>
      <c r="D3937" t="s">
        <v>8171</v>
      </c>
      <c r="E3937" t="s">
        <v>176</v>
      </c>
      <c r="F3937" t="s">
        <v>44034</v>
      </c>
      <c r="G3937" t="s">
        <v>44046</v>
      </c>
      <c r="H3937">
        <v>98</v>
      </c>
      <c r="I3937" t="s">
        <v>10624</v>
      </c>
      <c r="J3937" t="s">
        <v>26</v>
      </c>
      <c r="K3937" t="s">
        <v>1419</v>
      </c>
      <c r="M3937" t="s">
        <v>10625</v>
      </c>
      <c r="N3937" t="s">
        <v>10626</v>
      </c>
      <c r="O3937" t="s">
        <v>10627</v>
      </c>
      <c r="P3937" t="s">
        <v>9807</v>
      </c>
      <c r="Q3937" t="s">
        <v>10628</v>
      </c>
      <c r="R3937" t="s">
        <v>10629</v>
      </c>
      <c r="S3937" t="s">
        <v>10630</v>
      </c>
      <c r="T3937">
        <v>5.4</v>
      </c>
      <c r="U3937">
        <v>17086</v>
      </c>
      <c r="V3937" s="12">
        <f>W3937*1.24823238899982</f>
        <v>18723485.8349973</v>
      </c>
      <c r="W3937" s="3">
        <v>15000000</v>
      </c>
      <c r="X3937" s="13">
        <f>Y3937*1.24823238899982</f>
        <v>4402324.6564468481</v>
      </c>
      <c r="Y3937" s="3">
        <v>3526847</v>
      </c>
      <c r="Z3937" s="13">
        <f>AA3937*144548551.06</f>
        <v>916542322322816.38</v>
      </c>
      <c r="AA3937" s="3">
        <v>6340723</v>
      </c>
      <c r="AB3937">
        <v>197</v>
      </c>
    </row>
    <row r="3938" spans="1:28" x14ac:dyDescent="0.2">
      <c r="A3938" t="s">
        <v>37301</v>
      </c>
      <c r="B3938" t="s">
        <v>37302</v>
      </c>
      <c r="C3938">
        <v>2015</v>
      </c>
      <c r="D3938" t="s">
        <v>33944</v>
      </c>
      <c r="E3938" t="s">
        <v>1045</v>
      </c>
      <c r="F3938" t="s">
        <v>44032</v>
      </c>
      <c r="G3938" t="s">
        <v>44036</v>
      </c>
      <c r="H3938">
        <v>95</v>
      </c>
      <c r="I3938" t="s">
        <v>25</v>
      </c>
      <c r="J3938" t="s">
        <v>26</v>
      </c>
      <c r="M3938" t="s">
        <v>1596</v>
      </c>
      <c r="N3938" t="s">
        <v>1596</v>
      </c>
      <c r="O3938" t="s">
        <v>37303</v>
      </c>
      <c r="P3938" t="s">
        <v>3526</v>
      </c>
      <c r="Q3938" t="s">
        <v>37304</v>
      </c>
      <c r="R3938" t="s">
        <v>37305</v>
      </c>
      <c r="S3938" t="s">
        <v>37306</v>
      </c>
      <c r="T3938">
        <v>6.6</v>
      </c>
      <c r="U3938">
        <v>57091</v>
      </c>
      <c r="V3938" s="12">
        <f>W3938*1.09195121025074</f>
        <v>12011463.31275814</v>
      </c>
      <c r="W3938" s="3">
        <v>11000000</v>
      </c>
      <c r="X3938" s="13">
        <f>Y3938*1.09195121025074</f>
        <v>4400956.4797461722</v>
      </c>
      <c r="Y3938" s="3">
        <v>4030360</v>
      </c>
      <c r="Z3938" s="13">
        <f>AA3938*1.09195121025074</f>
        <v>29909727.323879682</v>
      </c>
      <c r="AA3938" s="3">
        <v>27391084</v>
      </c>
      <c r="AB3938">
        <v>160</v>
      </c>
    </row>
    <row r="3939" spans="1:28" x14ac:dyDescent="0.2">
      <c r="A3939" t="s">
        <v>39117</v>
      </c>
      <c r="B3939" t="s">
        <v>39118</v>
      </c>
      <c r="C3939">
        <v>2016</v>
      </c>
      <c r="D3939" t="s">
        <v>35945</v>
      </c>
      <c r="E3939" t="s">
        <v>44035</v>
      </c>
      <c r="F3939" t="s">
        <v>44032</v>
      </c>
      <c r="H3939">
        <v>109</v>
      </c>
      <c r="I3939" t="s">
        <v>495</v>
      </c>
      <c r="J3939" t="s">
        <v>26</v>
      </c>
      <c r="K3939" t="s">
        <v>307</v>
      </c>
      <c r="L3939" t="s">
        <v>975</v>
      </c>
      <c r="M3939" t="s">
        <v>39119</v>
      </c>
      <c r="N3939" t="s">
        <v>39120</v>
      </c>
      <c r="O3939" t="s">
        <v>39121</v>
      </c>
      <c r="P3939" t="s">
        <v>17675</v>
      </c>
      <c r="Q3939" t="s">
        <v>39122</v>
      </c>
      <c r="R3939" t="s">
        <v>39123</v>
      </c>
      <c r="S3939" t="s">
        <v>39124</v>
      </c>
      <c r="T3939">
        <v>6.7</v>
      </c>
      <c r="U3939">
        <v>18734</v>
      </c>
      <c r="V3939" s="12">
        <f>W3939*1.07834771485832</f>
        <v>10783477.1485832</v>
      </c>
      <c r="W3939" s="3">
        <v>10000000</v>
      </c>
      <c r="X3939" s="13">
        <f>Y3939*1.07834771485832</f>
        <v>4392637.5546505032</v>
      </c>
      <c r="Y3939" s="3">
        <v>4073489</v>
      </c>
      <c r="Z3939" s="13">
        <f>AA3939*1.07834771485832</f>
        <v>8620879.9218231402</v>
      </c>
      <c r="AA3939" s="3">
        <v>7994527</v>
      </c>
      <c r="AB3939">
        <v>114</v>
      </c>
    </row>
    <row r="3940" spans="1:28" hidden="1" x14ac:dyDescent="0.2">
      <c r="A3940" t="s">
        <v>34674</v>
      </c>
      <c r="B3940" t="s">
        <v>34675</v>
      </c>
      <c r="C3940">
        <v>2014</v>
      </c>
      <c r="D3940" t="s">
        <v>30103</v>
      </c>
      <c r="E3940" t="s">
        <v>176</v>
      </c>
      <c r="F3940" t="s">
        <v>44042</v>
      </c>
      <c r="H3940">
        <v>107</v>
      </c>
      <c r="I3940" t="s">
        <v>1869</v>
      </c>
      <c r="J3940" t="s">
        <v>26</v>
      </c>
      <c r="M3940" t="s">
        <v>3047</v>
      </c>
      <c r="N3940" t="s">
        <v>34676</v>
      </c>
      <c r="O3940" t="s">
        <v>34677</v>
      </c>
      <c r="P3940" t="s">
        <v>34678</v>
      </c>
      <c r="Q3940" t="s">
        <v>34679</v>
      </c>
      <c r="R3940" t="s">
        <v>34680</v>
      </c>
      <c r="S3940" t="s">
        <v>34681</v>
      </c>
      <c r="T3940">
        <v>6</v>
      </c>
      <c r="U3940">
        <v>21184</v>
      </c>
      <c r="W3940"/>
      <c r="X3940"/>
      <c r="Y3940">
        <v>7734</v>
      </c>
      <c r="Z3940"/>
      <c r="AA3940">
        <v>3517925</v>
      </c>
      <c r="AB3940">
        <v>70</v>
      </c>
    </row>
    <row r="3941" spans="1:28" hidden="1" x14ac:dyDescent="0.2">
      <c r="A3941" t="s">
        <v>34682</v>
      </c>
      <c r="B3941" t="s">
        <v>34683</v>
      </c>
      <c r="C3941">
        <v>2013</v>
      </c>
      <c r="D3941" t="s">
        <v>17944</v>
      </c>
      <c r="E3941" t="s">
        <v>176</v>
      </c>
      <c r="H3941">
        <v>82</v>
      </c>
      <c r="I3941" t="s">
        <v>34684</v>
      </c>
      <c r="J3941" t="s">
        <v>4240</v>
      </c>
      <c r="K3941" t="s">
        <v>1121</v>
      </c>
      <c r="L3941" t="s">
        <v>27</v>
      </c>
      <c r="M3941" t="s">
        <v>9920</v>
      </c>
      <c r="N3941" t="s">
        <v>34685</v>
      </c>
      <c r="O3941" t="s">
        <v>34686</v>
      </c>
      <c r="P3941" t="s">
        <v>34687</v>
      </c>
      <c r="Q3941" t="s">
        <v>34688</v>
      </c>
      <c r="R3941" t="s">
        <v>34689</v>
      </c>
      <c r="S3941" t="s">
        <v>34690</v>
      </c>
      <c r="T3941">
        <v>7.4</v>
      </c>
      <c r="U3941">
        <v>51676</v>
      </c>
      <c r="W3941"/>
      <c r="X3941"/>
      <c r="Y3941">
        <v>3827060</v>
      </c>
      <c r="Z3941"/>
      <c r="AA3941">
        <v>11156836</v>
      </c>
      <c r="AB3941">
        <v>149</v>
      </c>
    </row>
    <row r="3942" spans="1:28" x14ac:dyDescent="0.2">
      <c r="A3942" t="s">
        <v>19103</v>
      </c>
      <c r="B3942" t="s">
        <v>19104</v>
      </c>
      <c r="C3942">
        <v>2008</v>
      </c>
      <c r="D3942" t="s">
        <v>9418</v>
      </c>
      <c r="E3942" t="s">
        <v>176</v>
      </c>
      <c r="F3942" t="s">
        <v>44036</v>
      </c>
      <c r="H3942">
        <v>112</v>
      </c>
      <c r="I3942" t="s">
        <v>25</v>
      </c>
      <c r="J3942" t="s">
        <v>26</v>
      </c>
      <c r="K3942" t="s">
        <v>308</v>
      </c>
      <c r="M3942" t="s">
        <v>6429</v>
      </c>
      <c r="N3942" t="s">
        <v>19105</v>
      </c>
      <c r="O3942" t="s">
        <v>19106</v>
      </c>
      <c r="P3942" t="s">
        <v>2713</v>
      </c>
      <c r="Q3942" t="s">
        <v>19107</v>
      </c>
      <c r="R3942" t="s">
        <v>19108</v>
      </c>
      <c r="S3942" t="s">
        <v>19109</v>
      </c>
      <c r="T3942">
        <v>6.7</v>
      </c>
      <c r="U3942">
        <v>21695</v>
      </c>
      <c r="V3942" s="12">
        <f>W3942*1.20207800169993</f>
        <v>15627014.022099089</v>
      </c>
      <c r="W3942" s="3">
        <v>13000000</v>
      </c>
      <c r="X3942" s="13">
        <f>Y3942*1.20207800169993</f>
        <v>4305413.0581645407</v>
      </c>
      <c r="Y3942" s="3">
        <v>3581642</v>
      </c>
      <c r="Z3942" s="13">
        <f>AA3942*1.20207800169993</f>
        <v>17904166.878385346</v>
      </c>
      <c r="AA3942" s="3">
        <v>14894347</v>
      </c>
      <c r="AB3942">
        <v>117</v>
      </c>
    </row>
    <row r="3943" spans="1:28" x14ac:dyDescent="0.2">
      <c r="A3943" t="s">
        <v>17672</v>
      </c>
      <c r="B3943" t="s">
        <v>17673</v>
      </c>
      <c r="C3943">
        <v>2008</v>
      </c>
      <c r="D3943" t="s">
        <v>7074</v>
      </c>
      <c r="E3943" t="s">
        <v>16512</v>
      </c>
      <c r="F3943" t="s">
        <v>44031</v>
      </c>
      <c r="G3943" t="s">
        <v>44038</v>
      </c>
      <c r="H3943">
        <v>114</v>
      </c>
      <c r="I3943" t="s">
        <v>25</v>
      </c>
      <c r="J3943" t="s">
        <v>26</v>
      </c>
      <c r="K3943" t="s">
        <v>27</v>
      </c>
      <c r="L3943" t="s">
        <v>923</v>
      </c>
      <c r="M3943" t="s">
        <v>10476</v>
      </c>
      <c r="N3943" t="s">
        <v>10476</v>
      </c>
      <c r="O3943" t="s">
        <v>17674</v>
      </c>
      <c r="P3943" t="s">
        <v>17675</v>
      </c>
      <c r="Q3943" t="s">
        <v>17676</v>
      </c>
      <c r="R3943" t="s">
        <v>17677</v>
      </c>
      <c r="S3943" t="s">
        <v>17678</v>
      </c>
      <c r="T3943">
        <v>6.8</v>
      </c>
      <c r="U3943">
        <v>48453</v>
      </c>
      <c r="V3943" s="12">
        <f>W3943*1.20207800169993</f>
        <v>24041560.033998597</v>
      </c>
      <c r="W3943" s="3">
        <v>20000000</v>
      </c>
      <c r="X3943" s="13">
        <f>Y3943*1.20207800169993</f>
        <v>4245446.1949717375</v>
      </c>
      <c r="Y3943" s="3">
        <v>3531756</v>
      </c>
      <c r="Z3943" s="13">
        <f>AA3943*1.20207800169993</f>
        <v>6648409.7369939117</v>
      </c>
      <c r="AA3943" s="3">
        <v>5530764</v>
      </c>
      <c r="AB3943">
        <v>126</v>
      </c>
    </row>
    <row r="3944" spans="1:28" hidden="1" x14ac:dyDescent="0.2">
      <c r="A3944" t="s">
        <v>34709</v>
      </c>
      <c r="B3944" t="s">
        <v>34710</v>
      </c>
      <c r="C3944">
        <v>2014</v>
      </c>
      <c r="D3944" t="s">
        <v>34711</v>
      </c>
      <c r="E3944" t="s">
        <v>1045</v>
      </c>
      <c r="F3944" t="s">
        <v>44032</v>
      </c>
      <c r="H3944">
        <v>95</v>
      </c>
      <c r="I3944" t="s">
        <v>1561</v>
      </c>
      <c r="J3944" t="s">
        <v>26</v>
      </c>
      <c r="K3944" t="s">
        <v>838</v>
      </c>
      <c r="L3944" t="s">
        <v>27</v>
      </c>
      <c r="M3944" t="s">
        <v>34712</v>
      </c>
      <c r="N3944" t="s">
        <v>34712</v>
      </c>
      <c r="O3944" t="s">
        <v>34713</v>
      </c>
      <c r="P3944" t="s">
        <v>33160</v>
      </c>
      <c r="Q3944" t="s">
        <v>34714</v>
      </c>
      <c r="R3944" t="s">
        <v>34715</v>
      </c>
      <c r="S3944" t="s">
        <v>34716</v>
      </c>
      <c r="T3944">
        <v>6.9</v>
      </c>
      <c r="U3944">
        <v>19348</v>
      </c>
      <c r="W3944" t="s">
        <v>12817</v>
      </c>
      <c r="X3944"/>
      <c r="Y3944"/>
      <c r="Z3944"/>
      <c r="AA3944">
        <v>10714112</v>
      </c>
      <c r="AB3944">
        <v>100</v>
      </c>
    </row>
    <row r="3945" spans="1:28" x14ac:dyDescent="0.2">
      <c r="A3945" t="s">
        <v>24293</v>
      </c>
      <c r="B3945" t="s">
        <v>24294</v>
      </c>
      <c r="C3945">
        <v>2012</v>
      </c>
      <c r="D3945" t="s">
        <v>23087</v>
      </c>
      <c r="E3945" t="s">
        <v>16512</v>
      </c>
      <c r="F3945" t="s">
        <v>44031</v>
      </c>
      <c r="G3945" t="s">
        <v>44042</v>
      </c>
      <c r="H3945">
        <v>93</v>
      </c>
      <c r="I3945" t="s">
        <v>3904</v>
      </c>
      <c r="J3945" t="s">
        <v>26</v>
      </c>
      <c r="K3945" t="s">
        <v>308</v>
      </c>
      <c r="M3945" t="s">
        <v>21110</v>
      </c>
      <c r="N3945" t="s">
        <v>24295</v>
      </c>
      <c r="O3945" t="s">
        <v>24296</v>
      </c>
      <c r="P3945" t="s">
        <v>13528</v>
      </c>
      <c r="Q3945" t="s">
        <v>24297</v>
      </c>
      <c r="R3945" t="s">
        <v>24298</v>
      </c>
      <c r="S3945" t="s">
        <v>24299</v>
      </c>
      <c r="T3945">
        <v>4.9000000000000004</v>
      </c>
      <c r="U3945">
        <v>34897</v>
      </c>
      <c r="V3945" s="12">
        <f>W3945*1.12725506764114</f>
        <v>22545101.352822799</v>
      </c>
      <c r="W3945" s="3">
        <v>20000000</v>
      </c>
      <c r="X3945" s="13">
        <f>Y3945*1.12725506764114</f>
        <v>4242518.0092380447</v>
      </c>
      <c r="Y3945" s="3">
        <v>3763583</v>
      </c>
      <c r="Z3945" s="13">
        <f>AA3945*1.12725506764114</f>
        <v>19009559.395336978</v>
      </c>
      <c r="AA3945" s="3">
        <v>16863583</v>
      </c>
      <c r="AB3945">
        <v>155</v>
      </c>
    </row>
    <row r="3946" spans="1:28" x14ac:dyDescent="0.2">
      <c r="A3946" t="s">
        <v>19571</v>
      </c>
      <c r="B3946" t="s">
        <v>19572</v>
      </c>
      <c r="C3946">
        <v>2010</v>
      </c>
      <c r="D3946" s="1">
        <v>40394</v>
      </c>
      <c r="E3946" t="s">
        <v>44035</v>
      </c>
      <c r="F3946" t="s">
        <v>44032</v>
      </c>
      <c r="G3946" t="s">
        <v>44057</v>
      </c>
      <c r="H3946">
        <v>106</v>
      </c>
      <c r="I3946" t="s">
        <v>25</v>
      </c>
      <c r="J3946" t="s">
        <v>26</v>
      </c>
      <c r="M3946" t="s">
        <v>19573</v>
      </c>
      <c r="N3946" t="s">
        <v>19574</v>
      </c>
      <c r="O3946" t="s">
        <v>19575</v>
      </c>
      <c r="P3946" t="s">
        <v>9718</v>
      </c>
      <c r="Q3946" t="s">
        <v>19576</v>
      </c>
      <c r="R3946" t="s">
        <v>19577</v>
      </c>
      <c r="S3946" t="s">
        <v>19578</v>
      </c>
      <c r="T3946">
        <v>6.5</v>
      </c>
      <c r="U3946">
        <v>45724</v>
      </c>
      <c r="V3946" s="12">
        <f>W3946*1.18690152988223</f>
        <v>11869015.298822301</v>
      </c>
      <c r="W3946" s="3">
        <v>10000000</v>
      </c>
      <c r="X3946" s="13">
        <f>Y3946*1.18690152988223</f>
        <v>4241597.9509988185</v>
      </c>
      <c r="Y3946" s="3">
        <v>3573673</v>
      </c>
      <c r="Z3946" s="13">
        <f>AA3946*1.18690152988223</f>
        <v>5556658.7342746723</v>
      </c>
      <c r="AA3946" s="3">
        <v>4681651</v>
      </c>
      <c r="AB3946">
        <v>140</v>
      </c>
    </row>
    <row r="3947" spans="1:28" hidden="1" x14ac:dyDescent="0.2">
      <c r="A3947" t="s">
        <v>34730</v>
      </c>
      <c r="B3947" t="s">
        <v>34731</v>
      </c>
      <c r="C3947">
        <v>2018</v>
      </c>
      <c r="D3947" t="s">
        <v>34732</v>
      </c>
      <c r="E3947" t="s">
        <v>176</v>
      </c>
      <c r="F3947" t="s">
        <v>44046</v>
      </c>
      <c r="G3947" t="s">
        <v>44033</v>
      </c>
      <c r="H3947">
        <v>124</v>
      </c>
      <c r="I3947" t="s">
        <v>25</v>
      </c>
      <c r="J3947" t="s">
        <v>26</v>
      </c>
      <c r="M3947" t="s">
        <v>10222</v>
      </c>
      <c r="N3947" t="s">
        <v>34733</v>
      </c>
      <c r="O3947" t="s">
        <v>34734</v>
      </c>
      <c r="P3947" t="s">
        <v>1516</v>
      </c>
      <c r="Q3947" t="s">
        <v>34735</v>
      </c>
      <c r="R3947" t="s">
        <v>34736</v>
      </c>
      <c r="S3947" t="s">
        <v>34737</v>
      </c>
      <c r="T3947">
        <v>6.6</v>
      </c>
      <c r="U3947">
        <v>266866</v>
      </c>
      <c r="W3947"/>
      <c r="X3947"/>
      <c r="Y3947"/>
      <c r="Z3947"/>
      <c r="AA3947"/>
      <c r="AB3947">
        <v>2783</v>
      </c>
    </row>
    <row r="3948" spans="1:28" hidden="1" x14ac:dyDescent="0.2">
      <c r="A3948" t="s">
        <v>34738</v>
      </c>
      <c r="B3948" t="s">
        <v>34739</v>
      </c>
      <c r="C3948">
        <v>2013</v>
      </c>
      <c r="D3948" s="1">
        <v>41466</v>
      </c>
      <c r="E3948" t="s">
        <v>176</v>
      </c>
      <c r="F3948" t="s">
        <v>44036</v>
      </c>
      <c r="H3948">
        <v>95</v>
      </c>
      <c r="I3948" t="s">
        <v>817</v>
      </c>
      <c r="J3948" t="s">
        <v>27</v>
      </c>
      <c r="K3948" t="s">
        <v>307</v>
      </c>
      <c r="M3948" t="s">
        <v>5118</v>
      </c>
      <c r="N3948" t="s">
        <v>5118</v>
      </c>
      <c r="O3948" t="s">
        <v>34740</v>
      </c>
      <c r="P3948" t="s">
        <v>34741</v>
      </c>
      <c r="Q3948" t="s">
        <v>34742</v>
      </c>
      <c r="R3948" t="s">
        <v>34743</v>
      </c>
      <c r="S3948" t="s">
        <v>34744</v>
      </c>
      <c r="T3948">
        <v>6.7</v>
      </c>
      <c r="U3948">
        <v>31421</v>
      </c>
      <c r="W3948"/>
      <c r="X3948"/>
      <c r="Y3948">
        <v>61067</v>
      </c>
      <c r="Z3948"/>
      <c r="AA3948">
        <v>9757417</v>
      </c>
      <c r="AB3948">
        <v>54</v>
      </c>
    </row>
    <row r="3949" spans="1:28" x14ac:dyDescent="0.2">
      <c r="A3949" t="s">
        <v>3291</v>
      </c>
      <c r="B3949" t="s">
        <v>3292</v>
      </c>
      <c r="C3949">
        <v>2001</v>
      </c>
      <c r="D3949" t="s">
        <v>483</v>
      </c>
      <c r="E3949" t="s">
        <v>176</v>
      </c>
      <c r="F3949" t="s">
        <v>44053</v>
      </c>
      <c r="G3949" t="s">
        <v>44036</v>
      </c>
      <c r="H3949">
        <v>210</v>
      </c>
      <c r="I3949" t="s">
        <v>943</v>
      </c>
      <c r="J3949" t="s">
        <v>944</v>
      </c>
      <c r="K3949" t="s">
        <v>26</v>
      </c>
      <c r="M3949" t="s">
        <v>3293</v>
      </c>
      <c r="N3949" t="s">
        <v>3294</v>
      </c>
      <c r="O3949" t="s">
        <v>3295</v>
      </c>
      <c r="P3949" t="s">
        <v>2152</v>
      </c>
      <c r="Q3949" t="s">
        <v>3296</v>
      </c>
      <c r="R3949" t="s">
        <v>3297</v>
      </c>
      <c r="S3949" t="s">
        <v>3298</v>
      </c>
      <c r="T3949">
        <v>7.4</v>
      </c>
      <c r="U3949">
        <v>43897</v>
      </c>
      <c r="V3949" s="12">
        <f>W3949*1.46138339920949</f>
        <v>10960375.494071174</v>
      </c>
      <c r="W3949" s="3">
        <v>7500000</v>
      </c>
      <c r="X3949" s="13">
        <f>Y3949*1.46138339920949</f>
        <v>4240934.6245059399</v>
      </c>
      <c r="Y3949" s="3">
        <v>2902000</v>
      </c>
      <c r="Z3949" s="13">
        <f>AA3949*1.46138339920949</f>
        <v>16564118.823359728</v>
      </c>
      <c r="AA3949" s="3">
        <v>11334547</v>
      </c>
      <c r="AB3949">
        <v>133</v>
      </c>
    </row>
    <row r="3950" spans="1:28" x14ac:dyDescent="0.2">
      <c r="A3950" t="s">
        <v>23378</v>
      </c>
      <c r="B3950" t="s">
        <v>23379</v>
      </c>
      <c r="C3950">
        <v>2011</v>
      </c>
      <c r="D3950" t="s">
        <v>23380</v>
      </c>
      <c r="E3950" t="s">
        <v>16512</v>
      </c>
      <c r="F3950" t="s">
        <v>44044</v>
      </c>
      <c r="G3950" t="s">
        <v>44042</v>
      </c>
      <c r="H3950">
        <v>148</v>
      </c>
      <c r="I3950" t="s">
        <v>23381</v>
      </c>
      <c r="J3950" t="s">
        <v>944</v>
      </c>
      <c r="K3950" t="s">
        <v>26</v>
      </c>
      <c r="L3950" t="s">
        <v>307</v>
      </c>
      <c r="M3950" t="s">
        <v>5464</v>
      </c>
      <c r="N3950" t="s">
        <v>23382</v>
      </c>
      <c r="O3950" t="s">
        <v>23383</v>
      </c>
      <c r="P3950" t="s">
        <v>2764</v>
      </c>
      <c r="Q3950" t="s">
        <v>14240</v>
      </c>
      <c r="R3950" t="s">
        <v>23384</v>
      </c>
      <c r="S3950" t="s">
        <v>23385</v>
      </c>
      <c r="T3950">
        <v>7.1</v>
      </c>
      <c r="U3950">
        <v>48609</v>
      </c>
      <c r="V3950" s="12">
        <f>W3950*1.1505830469594</f>
        <v>19214736.884221982</v>
      </c>
      <c r="W3950" s="3">
        <v>16700000</v>
      </c>
      <c r="X3950" s="13">
        <f>Y3950*1.1505830469594</f>
        <v>4234497.691222962</v>
      </c>
      <c r="Y3950" s="3">
        <v>3680306</v>
      </c>
      <c r="Z3950" s="13">
        <f>AA3950*1.1505830469594</f>
        <v>7954576.6056486573</v>
      </c>
      <c r="AA3950" s="3">
        <v>6913518</v>
      </c>
      <c r="AB3950">
        <v>199</v>
      </c>
    </row>
    <row r="3951" spans="1:28" x14ac:dyDescent="0.2">
      <c r="A3951" t="s">
        <v>41320</v>
      </c>
      <c r="B3951" t="s">
        <v>41321</v>
      </c>
      <c r="C3951">
        <v>2018</v>
      </c>
      <c r="D3951" t="s">
        <v>12896</v>
      </c>
      <c r="E3951" t="s">
        <v>176</v>
      </c>
      <c r="F3951" t="s">
        <v>44036</v>
      </c>
      <c r="H3951">
        <v>117</v>
      </c>
      <c r="I3951" t="s">
        <v>3904</v>
      </c>
      <c r="J3951" t="s">
        <v>26</v>
      </c>
      <c r="K3951" t="s">
        <v>308</v>
      </c>
      <c r="M3951" t="s">
        <v>22183</v>
      </c>
      <c r="N3951" t="s">
        <v>22183</v>
      </c>
      <c r="O3951" t="s">
        <v>41322</v>
      </c>
      <c r="P3951" t="s">
        <v>27205</v>
      </c>
      <c r="Q3951" t="s">
        <v>41323</v>
      </c>
      <c r="R3951" t="s">
        <v>41324</v>
      </c>
      <c r="S3951" t="s">
        <v>41325</v>
      </c>
      <c r="T3951">
        <v>6.8</v>
      </c>
      <c r="U3951">
        <v>15892</v>
      </c>
      <c r="V3951" s="12">
        <f>W3951*1.03068014830331</f>
        <v>10306801.483033098</v>
      </c>
      <c r="W3951" s="3">
        <v>10000000</v>
      </c>
      <c r="X3951" s="13">
        <f>Y3951*1.03068014830331</f>
        <v>4228517.8490762776</v>
      </c>
      <c r="Y3951" s="3">
        <v>4102648</v>
      </c>
      <c r="Z3951" s="13">
        <f>AA3951*1.03068014830331</f>
        <v>8243146.8924163561</v>
      </c>
      <c r="AA3951" s="3">
        <v>7997774</v>
      </c>
      <c r="AB3951">
        <v>350</v>
      </c>
    </row>
    <row r="3952" spans="1:28" x14ac:dyDescent="0.2">
      <c r="A3952" t="s">
        <v>16553</v>
      </c>
      <c r="B3952" t="s">
        <v>16554</v>
      </c>
      <c r="C3952">
        <v>2015</v>
      </c>
      <c r="D3952" s="1">
        <v>42619</v>
      </c>
      <c r="E3952" t="s">
        <v>44035</v>
      </c>
      <c r="F3952" t="s">
        <v>44032</v>
      </c>
      <c r="H3952">
        <v>108</v>
      </c>
      <c r="I3952" t="s">
        <v>16555</v>
      </c>
      <c r="J3952" t="s">
        <v>26</v>
      </c>
      <c r="K3952" t="s">
        <v>2402</v>
      </c>
      <c r="L3952" t="s">
        <v>2800</v>
      </c>
      <c r="M3952" t="s">
        <v>16556</v>
      </c>
      <c r="N3952" t="s">
        <v>16557</v>
      </c>
      <c r="O3952" t="s">
        <v>16558</v>
      </c>
      <c r="P3952" t="s">
        <v>1479</v>
      </c>
      <c r="Q3952" t="s">
        <v>16559</v>
      </c>
      <c r="R3952" t="s">
        <v>16560</v>
      </c>
      <c r="S3952" t="s">
        <v>16561</v>
      </c>
      <c r="T3952">
        <v>7.2</v>
      </c>
      <c r="U3952">
        <v>49520</v>
      </c>
      <c r="V3952" s="12">
        <f>W3952*1.09195121025074</f>
        <v>10919512.102507401</v>
      </c>
      <c r="W3952" s="3">
        <v>10000000</v>
      </c>
      <c r="X3952" s="13">
        <f>Y3952*1.09195121025074</f>
        <v>4222350.3880903004</v>
      </c>
      <c r="Y3952" s="3">
        <v>3866794</v>
      </c>
      <c r="Z3952" s="13">
        <f>AA3952*1.09195121025074</f>
        <v>13379333.122619879</v>
      </c>
      <c r="AA3952" s="3">
        <v>12252684</v>
      </c>
      <c r="AB3952">
        <v>146</v>
      </c>
    </row>
    <row r="3953" spans="1:28" hidden="1" x14ac:dyDescent="0.2">
      <c r="A3953" t="s">
        <v>34779</v>
      </c>
      <c r="B3953" t="s">
        <v>34780</v>
      </c>
      <c r="C3953">
        <v>2014</v>
      </c>
      <c r="D3953" s="1">
        <v>41892</v>
      </c>
      <c r="E3953" t="s">
        <v>176</v>
      </c>
      <c r="H3953">
        <v>196</v>
      </c>
      <c r="I3953" t="s">
        <v>34781</v>
      </c>
      <c r="J3953" t="s">
        <v>1076</v>
      </c>
      <c r="K3953" t="s">
        <v>26</v>
      </c>
      <c r="M3953" t="s">
        <v>7868</v>
      </c>
      <c r="N3953" t="s">
        <v>15965</v>
      </c>
      <c r="O3953" t="s">
        <v>34782</v>
      </c>
      <c r="P3953" t="s">
        <v>15451</v>
      </c>
      <c r="Q3953" t="s">
        <v>34783</v>
      </c>
      <c r="R3953" t="s">
        <v>34784</v>
      </c>
      <c r="S3953" t="s">
        <v>34785</v>
      </c>
      <c r="T3953">
        <v>8.1</v>
      </c>
      <c r="U3953">
        <v>43907</v>
      </c>
      <c r="W3953"/>
      <c r="X3953"/>
      <c r="Y3953"/>
      <c r="Z3953"/>
      <c r="AA3953">
        <v>4018705</v>
      </c>
      <c r="AB3953">
        <v>104</v>
      </c>
    </row>
    <row r="3954" spans="1:28" hidden="1" x14ac:dyDescent="0.2">
      <c r="A3954" t="s">
        <v>34786</v>
      </c>
      <c r="B3954" t="s">
        <v>34787</v>
      </c>
      <c r="C3954">
        <v>2019</v>
      </c>
      <c r="D3954" t="s">
        <v>34788</v>
      </c>
      <c r="E3954" t="s">
        <v>44043</v>
      </c>
      <c r="F3954" t="s">
        <v>44046</v>
      </c>
      <c r="G3954" t="s">
        <v>44045</v>
      </c>
      <c r="H3954">
        <v>131</v>
      </c>
      <c r="I3954" t="s">
        <v>34789</v>
      </c>
      <c r="J3954" t="s">
        <v>4428</v>
      </c>
      <c r="K3954" t="s">
        <v>26</v>
      </c>
      <c r="M3954" t="s">
        <v>34790</v>
      </c>
      <c r="N3954" t="s">
        <v>34791</v>
      </c>
      <c r="O3954" t="s">
        <v>34792</v>
      </c>
      <c r="P3954" t="s">
        <v>34793</v>
      </c>
      <c r="Q3954" t="s">
        <v>34794</v>
      </c>
      <c r="R3954" t="s">
        <v>34795</v>
      </c>
      <c r="S3954" t="s">
        <v>34796</v>
      </c>
      <c r="T3954">
        <v>7.5</v>
      </c>
      <c r="U3954">
        <v>16374</v>
      </c>
      <c r="W3954"/>
      <c r="X3954"/>
      <c r="Y3954">
        <v>58115</v>
      </c>
      <c r="Z3954"/>
      <c r="AA3954">
        <v>3540693</v>
      </c>
      <c r="AB3954">
        <v>87</v>
      </c>
    </row>
    <row r="3955" spans="1:28" x14ac:dyDescent="0.2">
      <c r="A3955" t="s">
        <v>38907</v>
      </c>
      <c r="B3955" t="s">
        <v>38908</v>
      </c>
      <c r="C3955">
        <v>2016</v>
      </c>
      <c r="D3955" s="1">
        <v>42409</v>
      </c>
      <c r="E3955" t="s">
        <v>16512</v>
      </c>
      <c r="F3955" t="s">
        <v>44046</v>
      </c>
      <c r="G3955" t="s">
        <v>44033</v>
      </c>
      <c r="H3955">
        <v>92</v>
      </c>
      <c r="I3955" t="s">
        <v>25</v>
      </c>
      <c r="J3955" t="s">
        <v>26</v>
      </c>
      <c r="K3955" t="s">
        <v>209</v>
      </c>
      <c r="M3955" t="s">
        <v>38909</v>
      </c>
      <c r="N3955" t="s">
        <v>38910</v>
      </c>
      <c r="O3955" t="s">
        <v>38911</v>
      </c>
      <c r="P3955" t="s">
        <v>38912</v>
      </c>
      <c r="Q3955" t="s">
        <v>38913</v>
      </c>
      <c r="R3955" t="s">
        <v>38914</v>
      </c>
      <c r="S3955" t="s">
        <v>38915</v>
      </c>
      <c r="T3955">
        <v>5.8</v>
      </c>
      <c r="U3955">
        <v>38340</v>
      </c>
      <c r="V3955" s="12">
        <f>W3955*1.07834771485832</f>
        <v>8626781.7188665606</v>
      </c>
      <c r="W3955" s="3">
        <v>8000000</v>
      </c>
      <c r="X3955" s="13">
        <f>Y3955*1.07834771485832</f>
        <v>4222001.9689467521</v>
      </c>
      <c r="Y3955" s="3">
        <v>3915251</v>
      </c>
      <c r="Z3955" s="13">
        <f>AA3955*1.07834771485832</f>
        <v>9499603.9077068884</v>
      </c>
      <c r="AA3955" s="3">
        <v>8809407</v>
      </c>
      <c r="AB3955">
        <v>183</v>
      </c>
    </row>
    <row r="3956" spans="1:28" hidden="1" x14ac:dyDescent="0.2">
      <c r="A3956" t="s">
        <v>34804</v>
      </c>
      <c r="B3956" t="s">
        <v>34805</v>
      </c>
      <c r="C3956">
        <v>2014</v>
      </c>
      <c r="D3956" t="s">
        <v>20940</v>
      </c>
      <c r="E3956" t="s">
        <v>176</v>
      </c>
      <c r="F3956" t="s">
        <v>44049</v>
      </c>
      <c r="G3956" t="s">
        <v>44057</v>
      </c>
      <c r="H3956">
        <v>98</v>
      </c>
      <c r="I3956" t="s">
        <v>34806</v>
      </c>
      <c r="J3956" t="s">
        <v>307</v>
      </c>
      <c r="K3956" t="s">
        <v>26</v>
      </c>
      <c r="M3956" t="s">
        <v>31928</v>
      </c>
      <c r="N3956" t="s">
        <v>34807</v>
      </c>
      <c r="O3956" t="s">
        <v>34808</v>
      </c>
      <c r="P3956" t="s">
        <v>31931</v>
      </c>
      <c r="Q3956" t="s">
        <v>31932</v>
      </c>
      <c r="R3956" t="s">
        <v>34809</v>
      </c>
      <c r="S3956" t="s">
        <v>34810</v>
      </c>
      <c r="T3956">
        <v>7.3</v>
      </c>
      <c r="U3956">
        <v>16312</v>
      </c>
      <c r="W3956"/>
      <c r="X3956"/>
      <c r="Y3956">
        <v>3184472</v>
      </c>
      <c r="Z3956"/>
      <c r="AA3956">
        <v>5793245</v>
      </c>
      <c r="AB3956">
        <v>75</v>
      </c>
    </row>
    <row r="3957" spans="1:28" x14ac:dyDescent="0.2">
      <c r="A3957" t="s">
        <v>36400</v>
      </c>
      <c r="B3957" t="s">
        <v>36401</v>
      </c>
      <c r="C3957">
        <v>2016</v>
      </c>
      <c r="D3957" s="1">
        <v>42768</v>
      </c>
      <c r="E3957" t="s">
        <v>44035</v>
      </c>
      <c r="F3957" t="s">
        <v>44032</v>
      </c>
      <c r="G3957" t="s">
        <v>44049</v>
      </c>
      <c r="H3957">
        <v>111</v>
      </c>
      <c r="I3957" t="s">
        <v>36402</v>
      </c>
      <c r="J3957" t="s">
        <v>36403</v>
      </c>
      <c r="K3957" t="s">
        <v>26</v>
      </c>
      <c r="M3957" t="s">
        <v>33574</v>
      </c>
      <c r="N3957" t="s">
        <v>36404</v>
      </c>
      <c r="O3957" t="s">
        <v>36405</v>
      </c>
      <c r="P3957" t="s">
        <v>19652</v>
      </c>
      <c r="Q3957" t="s">
        <v>36406</v>
      </c>
      <c r="R3957" t="s">
        <v>36407</v>
      </c>
      <c r="S3957" t="s">
        <v>36408</v>
      </c>
      <c r="T3957">
        <v>6.8</v>
      </c>
      <c r="U3957">
        <v>13649</v>
      </c>
      <c r="V3957" s="12">
        <f>W3957*1.07834771485832</f>
        <v>15096868.00801648</v>
      </c>
      <c r="W3957" s="3">
        <v>14000000</v>
      </c>
      <c r="X3957" s="13">
        <f>Y3957*1.07834771485832</f>
        <v>4207912.277704414</v>
      </c>
      <c r="Y3957" s="3">
        <v>3902185</v>
      </c>
      <c r="Z3957" s="13">
        <f>AA3957*1.07834771485832</f>
        <v>15592185.463882353</v>
      </c>
      <c r="AA3957" s="3">
        <v>14459330</v>
      </c>
      <c r="AB3957">
        <v>79</v>
      </c>
    </row>
    <row r="3958" spans="1:28" x14ac:dyDescent="0.2">
      <c r="A3958" t="s">
        <v>38317</v>
      </c>
      <c r="B3958" t="s">
        <v>38318</v>
      </c>
      <c r="C3958">
        <v>2018</v>
      </c>
      <c r="D3958" t="s">
        <v>38319</v>
      </c>
      <c r="E3958" t="s">
        <v>176</v>
      </c>
      <c r="F3958" t="s">
        <v>44033</v>
      </c>
      <c r="G3958" t="s">
        <v>44042</v>
      </c>
      <c r="H3958">
        <v>107</v>
      </c>
      <c r="I3958" t="s">
        <v>38320</v>
      </c>
      <c r="J3958" t="s">
        <v>26</v>
      </c>
      <c r="M3958" t="s">
        <v>19294</v>
      </c>
      <c r="N3958" t="s">
        <v>38321</v>
      </c>
      <c r="O3958" t="s">
        <v>38322</v>
      </c>
      <c r="P3958" t="s">
        <v>1143</v>
      </c>
      <c r="Q3958" t="s">
        <v>38323</v>
      </c>
      <c r="R3958" t="s">
        <v>38324</v>
      </c>
      <c r="S3958" t="s">
        <v>38325</v>
      </c>
      <c r="T3958">
        <v>5.5</v>
      </c>
      <c r="U3958">
        <v>29587</v>
      </c>
      <c r="V3958" s="12">
        <f>W3958*1.03068014830331</f>
        <v>30920404.449099299</v>
      </c>
      <c r="W3958" s="3">
        <v>30000000</v>
      </c>
      <c r="X3958" s="13">
        <f>Y3958*1.03068014830331</f>
        <v>4170574.0418188139</v>
      </c>
      <c r="Y3958" s="3">
        <v>4046429</v>
      </c>
      <c r="Z3958" s="13">
        <f>AA3958*1.03068014830331</f>
        <v>9616323.0846810043</v>
      </c>
      <c r="AA3958" s="3">
        <v>9330075</v>
      </c>
      <c r="AB3958">
        <v>503</v>
      </c>
    </row>
    <row r="3959" spans="1:28" x14ac:dyDescent="0.2">
      <c r="A3959" t="s">
        <v>25523</v>
      </c>
      <c r="B3959" t="s">
        <v>25524</v>
      </c>
      <c r="C3959">
        <v>2016</v>
      </c>
      <c r="D3959" t="s">
        <v>25525</v>
      </c>
      <c r="E3959" t="s">
        <v>16512</v>
      </c>
      <c r="F3959" t="s">
        <v>44031</v>
      </c>
      <c r="G3959" t="s">
        <v>44034</v>
      </c>
      <c r="H3959">
        <v>92</v>
      </c>
      <c r="I3959" t="s">
        <v>495</v>
      </c>
      <c r="J3959" t="s">
        <v>26</v>
      </c>
      <c r="M3959" t="s">
        <v>22717</v>
      </c>
      <c r="N3959" t="s">
        <v>25526</v>
      </c>
      <c r="O3959" t="s">
        <v>25527</v>
      </c>
      <c r="P3959" t="s">
        <v>25528</v>
      </c>
      <c r="Q3959" t="s">
        <v>25529</v>
      </c>
      <c r="R3959" t="s">
        <v>25530</v>
      </c>
      <c r="S3959" t="s">
        <v>25531</v>
      </c>
      <c r="T3959">
        <v>4.5999999999999996</v>
      </c>
      <c r="U3959">
        <v>17909</v>
      </c>
      <c r="V3959" s="12">
        <f>W3959*1.07834771485832</f>
        <v>10783477.1485832</v>
      </c>
      <c r="W3959" s="3">
        <v>10000000</v>
      </c>
      <c r="X3959" s="13">
        <f>Y3959*1.07834771485832</f>
        <v>4117847.5982117318</v>
      </c>
      <c r="Y3959" s="3">
        <v>3818664</v>
      </c>
      <c r="Z3959" s="13">
        <f>AA3959*1.07834771485832</f>
        <v>6763831.4417204708</v>
      </c>
      <c r="AA3959" s="3">
        <v>6272403</v>
      </c>
      <c r="AB3959">
        <v>104</v>
      </c>
    </row>
    <row r="3960" spans="1:28" hidden="1" x14ac:dyDescent="0.2">
      <c r="A3960" t="s">
        <v>34837</v>
      </c>
      <c r="B3960" t="s">
        <v>34838</v>
      </c>
      <c r="C3960">
        <v>2014</v>
      </c>
      <c r="D3960" t="s">
        <v>34839</v>
      </c>
      <c r="E3960" t="s">
        <v>1045</v>
      </c>
      <c r="F3960" t="s">
        <v>44046</v>
      </c>
      <c r="H3960">
        <v>77</v>
      </c>
      <c r="I3960" t="s">
        <v>25</v>
      </c>
      <c r="J3960" t="s">
        <v>26</v>
      </c>
      <c r="M3960" t="s">
        <v>34840</v>
      </c>
      <c r="N3960" t="s">
        <v>34841</v>
      </c>
      <c r="O3960" t="s">
        <v>34842</v>
      </c>
      <c r="P3960" t="s">
        <v>34843</v>
      </c>
      <c r="Q3960" t="s">
        <v>34844</v>
      </c>
      <c r="R3960" t="s">
        <v>34845</v>
      </c>
      <c r="S3960" t="s">
        <v>34846</v>
      </c>
      <c r="T3960">
        <v>4.8</v>
      </c>
      <c r="U3960">
        <v>16329</v>
      </c>
      <c r="W3960"/>
      <c r="X3960"/>
      <c r="Y3960">
        <v>14947</v>
      </c>
      <c r="Z3960"/>
      <c r="AA3960">
        <v>54985</v>
      </c>
      <c r="AB3960">
        <v>118</v>
      </c>
    </row>
    <row r="3961" spans="1:28" x14ac:dyDescent="0.2">
      <c r="A3961" t="s">
        <v>33520</v>
      </c>
      <c r="B3961" t="s">
        <v>33521</v>
      </c>
      <c r="C3961">
        <v>2015</v>
      </c>
      <c r="D3961" t="s">
        <v>33522</v>
      </c>
      <c r="E3961" t="s">
        <v>44037</v>
      </c>
      <c r="F3961" t="s">
        <v>44038</v>
      </c>
      <c r="G3961" t="s">
        <v>44032</v>
      </c>
      <c r="H3961">
        <v>90</v>
      </c>
      <c r="I3961" t="s">
        <v>495</v>
      </c>
      <c r="J3961" t="s">
        <v>26</v>
      </c>
      <c r="K3961" t="s">
        <v>64</v>
      </c>
      <c r="L3961" t="s">
        <v>934</v>
      </c>
      <c r="M3961" t="s">
        <v>33523</v>
      </c>
      <c r="N3961" t="s">
        <v>2312</v>
      </c>
      <c r="O3961" t="s">
        <v>33524</v>
      </c>
      <c r="P3961" t="s">
        <v>33525</v>
      </c>
      <c r="Q3961" t="s">
        <v>33526</v>
      </c>
      <c r="R3961" t="s">
        <v>33527</v>
      </c>
      <c r="S3961" t="s">
        <v>33528</v>
      </c>
      <c r="T3961">
        <v>7.3</v>
      </c>
      <c r="U3961">
        <v>63831</v>
      </c>
      <c r="V3961" s="12">
        <f>W3961*1.09195121025074</f>
        <v>8735609.6820059195</v>
      </c>
      <c r="W3961" s="3">
        <v>8000000</v>
      </c>
      <c r="X3961" s="13">
        <f>Y3961*1.09195121025074</f>
        <v>4104956.8973786635</v>
      </c>
      <c r="Y3961" s="3">
        <v>3759286</v>
      </c>
      <c r="Z3961" s="13">
        <f>AA3961*1.09195121025074</f>
        <v>6179664.1968550701</v>
      </c>
      <c r="AA3961" s="3">
        <v>5659286</v>
      </c>
      <c r="AB3961">
        <v>214</v>
      </c>
    </row>
    <row r="3962" spans="1:28" hidden="1" x14ac:dyDescent="0.2">
      <c r="A3962" t="s">
        <v>34853</v>
      </c>
      <c r="B3962" t="s">
        <v>34854</v>
      </c>
      <c r="C3962">
        <v>2015</v>
      </c>
      <c r="D3962" t="s">
        <v>31749</v>
      </c>
      <c r="E3962" t="s">
        <v>176</v>
      </c>
      <c r="F3962" t="s">
        <v>44034</v>
      </c>
      <c r="G3962" t="s">
        <v>44045</v>
      </c>
      <c r="H3962">
        <v>90</v>
      </c>
      <c r="I3962" t="s">
        <v>34855</v>
      </c>
      <c r="J3962" t="s">
        <v>26</v>
      </c>
      <c r="M3962" t="s">
        <v>34856</v>
      </c>
      <c r="N3962" t="s">
        <v>34856</v>
      </c>
      <c r="O3962" t="s">
        <v>34857</v>
      </c>
      <c r="P3962" t="s">
        <v>3578</v>
      </c>
      <c r="Q3962" t="s">
        <v>34858</v>
      </c>
      <c r="R3962" t="s">
        <v>34859</v>
      </c>
      <c r="S3962" t="s">
        <v>34860</v>
      </c>
      <c r="T3962">
        <v>5.9</v>
      </c>
      <c r="U3962">
        <v>11432</v>
      </c>
      <c r="W3962"/>
      <c r="X3962"/>
      <c r="Y3962"/>
      <c r="Z3962"/>
      <c r="AA3962"/>
      <c r="AB3962">
        <v>67</v>
      </c>
    </row>
    <row r="3963" spans="1:28" hidden="1" x14ac:dyDescent="0.2">
      <c r="A3963" t="s">
        <v>34861</v>
      </c>
      <c r="B3963" t="s">
        <v>34862</v>
      </c>
      <c r="C3963">
        <v>2014</v>
      </c>
      <c r="D3963" t="s">
        <v>30103</v>
      </c>
      <c r="E3963" t="s">
        <v>1045</v>
      </c>
      <c r="F3963" t="s">
        <v>44032</v>
      </c>
      <c r="G3963" t="s">
        <v>44036</v>
      </c>
      <c r="H3963">
        <v>96</v>
      </c>
      <c r="I3963" t="s">
        <v>1831</v>
      </c>
      <c r="J3963" t="s">
        <v>26</v>
      </c>
      <c r="K3963" t="s">
        <v>34863</v>
      </c>
      <c r="M3963" t="s">
        <v>34864</v>
      </c>
      <c r="N3963" t="s">
        <v>34864</v>
      </c>
      <c r="O3963" t="s">
        <v>34865</v>
      </c>
      <c r="P3963" t="s">
        <v>34866</v>
      </c>
      <c r="Q3963" t="s">
        <v>34867</v>
      </c>
      <c r="R3963" t="s">
        <v>34868</v>
      </c>
      <c r="S3963" t="s">
        <v>34869</v>
      </c>
      <c r="T3963">
        <v>7.1</v>
      </c>
      <c r="U3963">
        <v>24753</v>
      </c>
      <c r="W3963"/>
      <c r="X3963"/>
      <c r="Y3963">
        <v>18238</v>
      </c>
      <c r="Z3963"/>
      <c r="AA3963">
        <v>601162</v>
      </c>
      <c r="AB3963">
        <v>68</v>
      </c>
    </row>
    <row r="3964" spans="1:28" x14ac:dyDescent="0.2">
      <c r="A3964" t="s">
        <v>14693</v>
      </c>
      <c r="B3964" t="s">
        <v>14694</v>
      </c>
      <c r="C3964">
        <v>2007</v>
      </c>
      <c r="D3964" s="1">
        <v>39788</v>
      </c>
      <c r="E3964" t="s">
        <v>176</v>
      </c>
      <c r="H3964">
        <v>118</v>
      </c>
      <c r="I3964" t="s">
        <v>12457</v>
      </c>
      <c r="J3964" t="s">
        <v>26</v>
      </c>
      <c r="M3964" t="s">
        <v>10222</v>
      </c>
      <c r="N3964" t="s">
        <v>14207</v>
      </c>
      <c r="O3964" t="s">
        <v>14695</v>
      </c>
      <c r="P3964" t="s">
        <v>7068</v>
      </c>
      <c r="Q3964" t="s">
        <v>14696</v>
      </c>
      <c r="R3964" t="s">
        <v>14697</v>
      </c>
      <c r="S3964" t="s">
        <v>14698</v>
      </c>
      <c r="T3964">
        <v>7.2</v>
      </c>
      <c r="U3964">
        <v>27417</v>
      </c>
      <c r="V3964" s="12">
        <f>W3964*1.24823238899982</f>
        <v>19971718.22399712</v>
      </c>
      <c r="W3964" s="3">
        <v>16000000</v>
      </c>
      <c r="X3964" s="13">
        <f>Y3964*1.24823238899982</f>
        <v>4103333.055844943</v>
      </c>
      <c r="Y3964" s="3">
        <v>3287315</v>
      </c>
      <c r="Z3964" s="13">
        <f>AA3964*144548551.06</f>
        <v>1241853462036980.2</v>
      </c>
      <c r="AA3964" s="3">
        <v>8591255</v>
      </c>
      <c r="AB3964">
        <v>90</v>
      </c>
    </row>
    <row r="3965" spans="1:28" hidden="1" x14ac:dyDescent="0.2">
      <c r="A3965" t="s">
        <v>34878</v>
      </c>
      <c r="B3965" t="s">
        <v>34879</v>
      </c>
      <c r="C3965">
        <v>2014</v>
      </c>
      <c r="D3965" s="1">
        <v>42009</v>
      </c>
      <c r="E3965" t="s">
        <v>1045</v>
      </c>
      <c r="F3965" t="s">
        <v>44032</v>
      </c>
      <c r="H3965">
        <v>87</v>
      </c>
      <c r="I3965" t="s">
        <v>25</v>
      </c>
      <c r="J3965" t="s">
        <v>26</v>
      </c>
      <c r="M3965" t="s">
        <v>34880</v>
      </c>
      <c r="N3965" t="s">
        <v>34881</v>
      </c>
      <c r="O3965" t="s">
        <v>34882</v>
      </c>
      <c r="P3965" t="s">
        <v>25580</v>
      </c>
      <c r="Q3965" t="s">
        <v>34883</v>
      </c>
      <c r="R3965" t="s">
        <v>34884</v>
      </c>
      <c r="S3965" t="s">
        <v>34885</v>
      </c>
      <c r="T3965">
        <v>5.9</v>
      </c>
      <c r="U3965">
        <v>17973</v>
      </c>
      <c r="W3965"/>
      <c r="X3965"/>
      <c r="Y3965">
        <v>608852</v>
      </c>
      <c r="Z3965"/>
      <c r="AA3965">
        <v>636819</v>
      </c>
      <c r="AB3965">
        <v>76</v>
      </c>
    </row>
    <row r="3966" spans="1:28" x14ac:dyDescent="0.2">
      <c r="A3966" t="s">
        <v>39544</v>
      </c>
      <c r="B3966" t="s">
        <v>39545</v>
      </c>
      <c r="C3966">
        <v>2016</v>
      </c>
      <c r="D3966" t="s">
        <v>39546</v>
      </c>
      <c r="E3966" t="s">
        <v>44037</v>
      </c>
      <c r="F3966" t="s">
        <v>44047</v>
      </c>
      <c r="G3966" t="s">
        <v>44044</v>
      </c>
      <c r="H3966">
        <v>76</v>
      </c>
      <c r="I3966" t="s">
        <v>25</v>
      </c>
      <c r="J3966" t="s">
        <v>26</v>
      </c>
      <c r="M3966" t="s">
        <v>39547</v>
      </c>
      <c r="N3966" t="s">
        <v>39548</v>
      </c>
      <c r="O3966" t="s">
        <v>39549</v>
      </c>
      <c r="P3966" t="s">
        <v>39550</v>
      </c>
      <c r="Q3966" t="s">
        <v>39551</v>
      </c>
      <c r="R3966" t="s">
        <v>39552</v>
      </c>
      <c r="S3966" t="s">
        <v>39553</v>
      </c>
      <c r="T3966">
        <v>6.4</v>
      </c>
      <c r="U3966">
        <v>47797</v>
      </c>
      <c r="V3966" s="12">
        <f>W3966*1.07834771485832</f>
        <v>3774217.00200412</v>
      </c>
      <c r="W3966" s="3">
        <v>3500000</v>
      </c>
      <c r="X3966" s="13">
        <f>Y3966*1.07834771485832</f>
        <v>4070762.6235901583</v>
      </c>
      <c r="Y3966" s="3">
        <v>3775000</v>
      </c>
      <c r="Z3966" s="13">
        <f>AA3966*1.07834771485832</f>
        <v>4811624.1675201291</v>
      </c>
      <c r="AA3966" s="3">
        <v>4462034</v>
      </c>
      <c r="AB3966">
        <v>216</v>
      </c>
    </row>
    <row r="3967" spans="1:28" hidden="1" x14ac:dyDescent="0.2">
      <c r="A3967" t="s">
        <v>34892</v>
      </c>
      <c r="B3967" t="s">
        <v>34893</v>
      </c>
      <c r="C3967">
        <v>2014</v>
      </c>
      <c r="D3967" t="s">
        <v>34894</v>
      </c>
      <c r="E3967" t="s">
        <v>176</v>
      </c>
      <c r="F3967" t="s">
        <v>44034</v>
      </c>
      <c r="G3967" t="s">
        <v>44046</v>
      </c>
      <c r="H3967">
        <v>98</v>
      </c>
      <c r="I3967" t="s">
        <v>34895</v>
      </c>
      <c r="J3967" t="s">
        <v>26</v>
      </c>
      <c r="M3967" t="s">
        <v>17583</v>
      </c>
      <c r="N3967" t="s">
        <v>17583</v>
      </c>
      <c r="O3967" t="s">
        <v>34896</v>
      </c>
      <c r="P3967" t="s">
        <v>34897</v>
      </c>
      <c r="Q3967" t="s">
        <v>34898</v>
      </c>
      <c r="R3967" t="s">
        <v>34899</v>
      </c>
      <c r="S3967" t="s">
        <v>34900</v>
      </c>
      <c r="T3967">
        <v>6</v>
      </c>
      <c r="U3967">
        <v>17795</v>
      </c>
      <c r="W3967"/>
      <c r="X3967"/>
      <c r="Y3967"/>
      <c r="Z3967"/>
      <c r="AA3967">
        <v>10220</v>
      </c>
      <c r="AB3967">
        <v>115</v>
      </c>
    </row>
    <row r="3968" spans="1:28" x14ac:dyDescent="0.2">
      <c r="A3968" t="s">
        <v>36347</v>
      </c>
      <c r="B3968" t="s">
        <v>36348</v>
      </c>
      <c r="C3968">
        <v>2016</v>
      </c>
      <c r="D3968" s="1">
        <v>42588</v>
      </c>
      <c r="E3968" t="s">
        <v>3496</v>
      </c>
      <c r="F3968" t="s">
        <v>44045</v>
      </c>
      <c r="G3968" t="s">
        <v>44042</v>
      </c>
      <c r="H3968">
        <v>92</v>
      </c>
      <c r="I3968" t="s">
        <v>697</v>
      </c>
      <c r="J3968" t="s">
        <v>26</v>
      </c>
      <c r="M3968" t="s">
        <v>36349</v>
      </c>
      <c r="N3968" t="s">
        <v>36350</v>
      </c>
      <c r="O3968" t="s">
        <v>36351</v>
      </c>
      <c r="P3968" t="s">
        <v>36352</v>
      </c>
      <c r="Q3968" t="s">
        <v>36352</v>
      </c>
      <c r="R3968" t="s">
        <v>36353</v>
      </c>
      <c r="S3968" t="s">
        <v>36354</v>
      </c>
      <c r="T3968">
        <v>5.3</v>
      </c>
      <c r="U3968">
        <v>23794</v>
      </c>
      <c r="V3968" s="12">
        <f>W3968*1.07834771485832</f>
        <v>10675642.377097368</v>
      </c>
      <c r="W3968" s="3">
        <v>9900000</v>
      </c>
      <c r="X3968" s="13">
        <f>Y3968*1.07834771485832</f>
        <v>4053593.1712741838</v>
      </c>
      <c r="Y3968" s="3">
        <v>3759078</v>
      </c>
      <c r="Z3968" s="13">
        <f>AA3968*1.07834771485832</f>
        <v>11835286.726178857</v>
      </c>
      <c r="AA3968" s="3">
        <v>10975390</v>
      </c>
      <c r="AB3968">
        <v>155</v>
      </c>
    </row>
    <row r="3969" spans="1:28" x14ac:dyDescent="0.2">
      <c r="A3969" t="s">
        <v>28503</v>
      </c>
      <c r="B3969" t="s">
        <v>28504</v>
      </c>
      <c r="C3969">
        <v>2015</v>
      </c>
      <c r="D3969" t="s">
        <v>19608</v>
      </c>
      <c r="E3969" t="s">
        <v>16512</v>
      </c>
      <c r="F3969" t="s">
        <v>44038</v>
      </c>
      <c r="G3969" t="s">
        <v>44046</v>
      </c>
      <c r="H3969">
        <v>93</v>
      </c>
      <c r="I3969" t="s">
        <v>25</v>
      </c>
      <c r="J3969" t="s">
        <v>26</v>
      </c>
      <c r="M3969" t="s">
        <v>28505</v>
      </c>
      <c r="N3969" t="s">
        <v>28506</v>
      </c>
      <c r="O3969" t="s">
        <v>28507</v>
      </c>
      <c r="P3969" t="s">
        <v>27994</v>
      </c>
      <c r="Q3969" t="s">
        <v>28508</v>
      </c>
      <c r="R3969" t="s">
        <v>28509</v>
      </c>
      <c r="S3969" t="s">
        <v>28510</v>
      </c>
      <c r="T3969">
        <v>6.3</v>
      </c>
      <c r="U3969">
        <v>44058</v>
      </c>
      <c r="V3969" s="12">
        <f>W3969*1.09195121025074</f>
        <v>16379268.1537611</v>
      </c>
      <c r="W3969" s="3">
        <v>15000000</v>
      </c>
      <c r="X3969" s="13">
        <f>Y3969*1.09195121025074</f>
        <v>4043545.5613141619</v>
      </c>
      <c r="Y3969" s="3">
        <v>3703046</v>
      </c>
      <c r="Z3969" s="13">
        <f>AA3969*1.09195121025074</f>
        <v>17620866.909571864</v>
      </c>
      <c r="AA3969" s="3">
        <v>16137046</v>
      </c>
      <c r="AB3969">
        <v>151</v>
      </c>
    </row>
    <row r="3970" spans="1:28" hidden="1" x14ac:dyDescent="0.2">
      <c r="A3970" t="s">
        <v>34918</v>
      </c>
      <c r="B3970" t="s">
        <v>34919</v>
      </c>
      <c r="C3970">
        <v>2014</v>
      </c>
      <c r="D3970" s="1">
        <v>42126</v>
      </c>
      <c r="E3970" t="s">
        <v>1045</v>
      </c>
      <c r="H3970">
        <v>97</v>
      </c>
      <c r="I3970" t="s">
        <v>817</v>
      </c>
      <c r="J3970" t="s">
        <v>27</v>
      </c>
      <c r="M3970" t="s">
        <v>34920</v>
      </c>
      <c r="N3970" t="s">
        <v>34921</v>
      </c>
      <c r="O3970" t="s">
        <v>34922</v>
      </c>
      <c r="P3970" t="s">
        <v>34923</v>
      </c>
      <c r="Q3970" t="s">
        <v>34924</v>
      </c>
      <c r="R3970" t="s">
        <v>34925</v>
      </c>
      <c r="S3970" t="s">
        <v>34926</v>
      </c>
      <c r="T3970">
        <v>7</v>
      </c>
      <c r="U3970">
        <v>38130</v>
      </c>
      <c r="W3970">
        <v>13000000</v>
      </c>
      <c r="X3970"/>
      <c r="Y3970"/>
      <c r="Z3970"/>
      <c r="AA3970">
        <v>176404493</v>
      </c>
      <c r="AB3970">
        <v>38</v>
      </c>
    </row>
    <row r="3971" spans="1:28" hidden="1" x14ac:dyDescent="0.2">
      <c r="A3971" t="s">
        <v>34927</v>
      </c>
      <c r="B3971" t="s">
        <v>34928</v>
      </c>
      <c r="C3971">
        <v>2015</v>
      </c>
      <c r="D3971" s="1">
        <v>42065</v>
      </c>
      <c r="E3971" t="s">
        <v>1045</v>
      </c>
      <c r="F3971" t="s">
        <v>44044</v>
      </c>
      <c r="G3971" t="s">
        <v>44042</v>
      </c>
      <c r="H3971">
        <v>98</v>
      </c>
      <c r="I3971" t="s">
        <v>25</v>
      </c>
      <c r="J3971" t="s">
        <v>26</v>
      </c>
      <c r="K3971" t="s">
        <v>27</v>
      </c>
      <c r="M3971" t="s">
        <v>34929</v>
      </c>
      <c r="N3971" t="s">
        <v>34930</v>
      </c>
      <c r="O3971" t="s">
        <v>34931</v>
      </c>
      <c r="P3971" t="s">
        <v>19314</v>
      </c>
      <c r="Q3971" t="s">
        <v>34932</v>
      </c>
      <c r="R3971" t="s">
        <v>34933</v>
      </c>
      <c r="S3971" t="s">
        <v>34934</v>
      </c>
      <c r="T3971">
        <v>5.4</v>
      </c>
      <c r="U3971">
        <v>14012</v>
      </c>
      <c r="W3971">
        <v>3000000</v>
      </c>
      <c r="X3971"/>
      <c r="Y3971"/>
      <c r="Z3971"/>
      <c r="AA3971"/>
      <c r="AB3971">
        <v>50</v>
      </c>
    </row>
    <row r="3972" spans="1:28" x14ac:dyDescent="0.2">
      <c r="A3972" t="s">
        <v>36536</v>
      </c>
      <c r="B3972" t="s">
        <v>36537</v>
      </c>
      <c r="C3972">
        <v>2016</v>
      </c>
      <c r="D3972" t="s">
        <v>36538</v>
      </c>
      <c r="E3972" t="s">
        <v>44043</v>
      </c>
      <c r="F3972" t="s">
        <v>44032</v>
      </c>
      <c r="G3972" t="s">
        <v>44040</v>
      </c>
      <c r="H3972">
        <v>108</v>
      </c>
      <c r="I3972" t="s">
        <v>26023</v>
      </c>
      <c r="J3972" t="s">
        <v>26</v>
      </c>
      <c r="M3972" t="s">
        <v>14419</v>
      </c>
      <c r="N3972" t="s">
        <v>36539</v>
      </c>
      <c r="O3972" t="s">
        <v>36540</v>
      </c>
      <c r="P3972" t="s">
        <v>36541</v>
      </c>
      <c r="Q3972" t="s">
        <v>36542</v>
      </c>
      <c r="R3972" t="s">
        <v>36543</v>
      </c>
      <c r="S3972" t="s">
        <v>36544</v>
      </c>
      <c r="T3972">
        <v>7.5</v>
      </c>
      <c r="U3972">
        <v>78648</v>
      </c>
      <c r="V3972" s="12">
        <f>W3972*1.07834771485832</f>
        <v>46368951.738907762</v>
      </c>
      <c r="W3972" s="3">
        <v>43000000</v>
      </c>
      <c r="X3972" s="13">
        <f>Y3972*1.07834771485832</f>
        <v>4033907.9337394452</v>
      </c>
      <c r="Y3972" s="3">
        <v>3740823</v>
      </c>
      <c r="Z3972" s="13">
        <f>AA3972*1.07834771485832</f>
        <v>51015889.565067016</v>
      </c>
      <c r="AA3972" s="3">
        <v>47309313</v>
      </c>
      <c r="AB3972">
        <v>241</v>
      </c>
    </row>
    <row r="3973" spans="1:28" hidden="1" x14ac:dyDescent="0.2">
      <c r="A3973" t="s">
        <v>34943</v>
      </c>
      <c r="B3973" t="s">
        <v>34944</v>
      </c>
      <c r="C3973">
        <v>2014</v>
      </c>
      <c r="D3973" s="1">
        <v>42190</v>
      </c>
      <c r="E3973" t="s">
        <v>44041</v>
      </c>
      <c r="F3973" t="s">
        <v>44032</v>
      </c>
      <c r="H3973">
        <v>140</v>
      </c>
      <c r="I3973" t="s">
        <v>9576</v>
      </c>
      <c r="J3973" t="s">
        <v>75</v>
      </c>
      <c r="M3973" t="s">
        <v>9577</v>
      </c>
      <c r="N3973" t="s">
        <v>30112</v>
      </c>
      <c r="O3973" t="s">
        <v>34945</v>
      </c>
      <c r="P3973" t="s">
        <v>34946</v>
      </c>
      <c r="Q3973" t="s">
        <v>34946</v>
      </c>
      <c r="R3973" t="s">
        <v>34947</v>
      </c>
      <c r="S3973" t="s">
        <v>34948</v>
      </c>
      <c r="T3973">
        <v>7.6</v>
      </c>
      <c r="U3973">
        <v>48030</v>
      </c>
      <c r="W3973"/>
      <c r="X3973"/>
      <c r="Y3973">
        <v>1092800</v>
      </c>
      <c r="Z3973"/>
      <c r="AA3973">
        <v>4439481</v>
      </c>
      <c r="AB3973">
        <v>137</v>
      </c>
    </row>
    <row r="3974" spans="1:28" hidden="1" x14ac:dyDescent="0.2">
      <c r="A3974" t="s">
        <v>34949</v>
      </c>
      <c r="B3974" t="s">
        <v>34950</v>
      </c>
      <c r="C3974">
        <v>2013</v>
      </c>
      <c r="D3974" t="s">
        <v>31403</v>
      </c>
      <c r="E3974" t="s">
        <v>1045</v>
      </c>
      <c r="F3974" t="s">
        <v>44032</v>
      </c>
      <c r="G3974" t="s">
        <v>44036</v>
      </c>
      <c r="H3974">
        <v>139</v>
      </c>
      <c r="I3974" t="s">
        <v>943</v>
      </c>
      <c r="J3974" t="s">
        <v>944</v>
      </c>
      <c r="M3974" t="s">
        <v>34951</v>
      </c>
      <c r="N3974" t="s">
        <v>34952</v>
      </c>
      <c r="O3974" t="s">
        <v>34953</v>
      </c>
      <c r="P3974" t="s">
        <v>34954</v>
      </c>
      <c r="Q3974" t="s">
        <v>34955</v>
      </c>
      <c r="R3974" t="s">
        <v>34956</v>
      </c>
      <c r="S3974" t="s">
        <v>34957</v>
      </c>
      <c r="T3974">
        <v>6.9</v>
      </c>
      <c r="U3974">
        <v>10240</v>
      </c>
      <c r="W3974"/>
      <c r="X3974"/>
      <c r="Y3974">
        <v>125279</v>
      </c>
      <c r="Z3974"/>
      <c r="AA3974">
        <v>180331</v>
      </c>
      <c r="AB3974">
        <v>37</v>
      </c>
    </row>
    <row r="3975" spans="1:28" x14ac:dyDescent="0.2">
      <c r="A3975" t="s">
        <v>17889</v>
      </c>
      <c r="B3975" t="s">
        <v>17890</v>
      </c>
      <c r="C3975">
        <v>2008</v>
      </c>
      <c r="D3975" s="1">
        <v>39791</v>
      </c>
      <c r="E3975" t="s">
        <v>176</v>
      </c>
      <c r="F3975" t="s">
        <v>44045</v>
      </c>
      <c r="G3975" t="s">
        <v>44033</v>
      </c>
      <c r="H3975">
        <v>121</v>
      </c>
      <c r="I3975" t="s">
        <v>17891</v>
      </c>
      <c r="J3975" t="s">
        <v>26</v>
      </c>
      <c r="K3975" t="s">
        <v>934</v>
      </c>
      <c r="M3975" t="s">
        <v>10249</v>
      </c>
      <c r="N3975" t="s">
        <v>17892</v>
      </c>
      <c r="O3975" t="s">
        <v>17893</v>
      </c>
      <c r="P3975" t="s">
        <v>11159</v>
      </c>
      <c r="Q3975" t="s">
        <v>17894</v>
      </c>
      <c r="R3975" t="s">
        <v>17895</v>
      </c>
      <c r="S3975" t="s">
        <v>17896</v>
      </c>
      <c r="T3975">
        <v>6.6</v>
      </c>
      <c r="U3975">
        <v>69432</v>
      </c>
      <c r="V3975" s="12">
        <f>W3975*1.20207800169993</f>
        <v>30051950.04249825</v>
      </c>
      <c r="W3975" s="3">
        <v>25000000</v>
      </c>
      <c r="X3975" s="13">
        <f>Y3975*1.20207800169993</f>
        <v>4029066.1442757421</v>
      </c>
      <c r="Y3975" s="3">
        <v>3351751</v>
      </c>
      <c r="Z3975" s="13">
        <f>AA3975*1.20207800169993</f>
        <v>23855212.700097073</v>
      </c>
      <c r="AA3975" s="3">
        <v>19844979</v>
      </c>
      <c r="AB3975">
        <v>335</v>
      </c>
    </row>
    <row r="3976" spans="1:28" x14ac:dyDescent="0.2">
      <c r="A3976" t="s">
        <v>12004</v>
      </c>
      <c r="B3976" t="s">
        <v>12005</v>
      </c>
      <c r="C3976">
        <v>2004</v>
      </c>
      <c r="D3976" s="1">
        <v>38332</v>
      </c>
      <c r="E3976" t="s">
        <v>176</v>
      </c>
      <c r="F3976" t="s">
        <v>44040</v>
      </c>
      <c r="G3976" t="s">
        <v>44053</v>
      </c>
      <c r="H3976">
        <v>192</v>
      </c>
      <c r="I3976" t="s">
        <v>943</v>
      </c>
      <c r="J3976" t="s">
        <v>944</v>
      </c>
      <c r="M3976" t="s">
        <v>12006</v>
      </c>
      <c r="N3976" t="s">
        <v>2150</v>
      </c>
      <c r="O3976" t="s">
        <v>12007</v>
      </c>
      <c r="P3976" t="s">
        <v>2764</v>
      </c>
      <c r="Q3976" t="s">
        <v>7954</v>
      </c>
      <c r="R3976" t="s">
        <v>12008</v>
      </c>
      <c r="S3976" t="s">
        <v>12009</v>
      </c>
      <c r="T3976">
        <v>7.8</v>
      </c>
      <c r="U3976">
        <v>47905</v>
      </c>
      <c r="V3976" s="12">
        <f>W3976*1.37009528851244</f>
        <v>9590667.0195870809</v>
      </c>
      <c r="W3976" s="3">
        <v>7000000</v>
      </c>
      <c r="X3976" s="13">
        <f>Y3976*1.37009528851244</f>
        <v>4026068.8483430375</v>
      </c>
      <c r="Y3976" s="3">
        <v>2938532</v>
      </c>
      <c r="Z3976" s="13">
        <f>AA3976*1.37009528851244</f>
        <v>9436149.0430439357</v>
      </c>
      <c r="AA3976" s="3">
        <v>6887221</v>
      </c>
      <c r="AB3976">
        <v>144</v>
      </c>
    </row>
    <row r="3977" spans="1:28" x14ac:dyDescent="0.2">
      <c r="A3977" t="s">
        <v>31261</v>
      </c>
      <c r="B3977" t="s">
        <v>31262</v>
      </c>
      <c r="C3977">
        <v>2019</v>
      </c>
      <c r="D3977" t="s">
        <v>31263</v>
      </c>
      <c r="E3977" t="s">
        <v>16512</v>
      </c>
      <c r="F3977" t="s">
        <v>44051</v>
      </c>
      <c r="G3977" t="s">
        <v>44032</v>
      </c>
      <c r="H3977">
        <v>107</v>
      </c>
      <c r="I3977" t="s">
        <v>50</v>
      </c>
      <c r="J3977" t="s">
        <v>51</v>
      </c>
      <c r="K3977" t="s">
        <v>26</v>
      </c>
      <c r="L3977" t="s">
        <v>209</v>
      </c>
      <c r="M3977" t="s">
        <v>15080</v>
      </c>
      <c r="N3977" t="s">
        <v>31264</v>
      </c>
      <c r="O3977" t="s">
        <v>31265</v>
      </c>
      <c r="P3977" t="s">
        <v>15083</v>
      </c>
      <c r="Q3977" t="s">
        <v>31266</v>
      </c>
      <c r="R3977" t="s">
        <v>31267</v>
      </c>
      <c r="S3977" t="s">
        <v>31268</v>
      </c>
      <c r="T3977">
        <v>7.1</v>
      </c>
      <c r="U3977">
        <v>20858</v>
      </c>
      <c r="V3977" s="12">
        <f>W3977*1.01233684194057</f>
        <v>52641515.780909643</v>
      </c>
      <c r="W3977" s="3">
        <v>52000000</v>
      </c>
      <c r="X3977" s="13">
        <f>Y3977*1.01233684194057</f>
        <v>4004835.9291589954</v>
      </c>
      <c r="Y3977" s="3">
        <v>3956031</v>
      </c>
      <c r="Z3977" s="13">
        <f>AA3977*1.01233684194057</f>
        <v>178521518.30939913</v>
      </c>
      <c r="AA3977" s="3">
        <v>176345966</v>
      </c>
      <c r="AB3977">
        <v>259</v>
      </c>
    </row>
    <row r="3978" spans="1:28" x14ac:dyDescent="0.2">
      <c r="A3978" t="s">
        <v>34483</v>
      </c>
      <c r="B3978" t="s">
        <v>34484</v>
      </c>
      <c r="C3978">
        <v>2016</v>
      </c>
      <c r="D3978" t="s">
        <v>28329</v>
      </c>
      <c r="E3978" t="s">
        <v>176</v>
      </c>
      <c r="F3978" t="s">
        <v>44045</v>
      </c>
      <c r="G3978" t="s">
        <v>44033</v>
      </c>
      <c r="H3978">
        <v>112</v>
      </c>
      <c r="I3978" t="s">
        <v>32084</v>
      </c>
      <c r="J3978" t="s">
        <v>26</v>
      </c>
      <c r="M3978" t="s">
        <v>27975</v>
      </c>
      <c r="N3978" t="s">
        <v>27975</v>
      </c>
      <c r="O3978" t="s">
        <v>34485</v>
      </c>
      <c r="P3978" t="s">
        <v>25761</v>
      </c>
      <c r="Q3978" t="s">
        <v>34486</v>
      </c>
      <c r="R3978" t="s">
        <v>34487</v>
      </c>
      <c r="S3978" t="s">
        <v>34488</v>
      </c>
      <c r="T3978">
        <v>6.6</v>
      </c>
      <c r="U3978">
        <v>73291</v>
      </c>
      <c r="V3978" s="12">
        <f>W3978*1.07834771485832</f>
        <v>19410258.86744976</v>
      </c>
      <c r="W3978" s="3">
        <v>18000000</v>
      </c>
      <c r="X3978" s="13">
        <f>Y3978*1.07834771485832</f>
        <v>4003130.8116096742</v>
      </c>
      <c r="Y3978" s="3">
        <v>3712282</v>
      </c>
      <c r="Z3978" s="13">
        <f>AA3978*1.07834771485832</f>
        <v>7268761.2891165903</v>
      </c>
      <c r="AA3978" s="3">
        <v>6740647</v>
      </c>
      <c r="AB3978">
        <v>270</v>
      </c>
    </row>
    <row r="3979" spans="1:28" hidden="1" x14ac:dyDescent="0.2">
      <c r="A3979" t="s">
        <v>34986</v>
      </c>
      <c r="B3979" t="s">
        <v>34987</v>
      </c>
      <c r="C3979">
        <v>2018</v>
      </c>
      <c r="D3979" t="s">
        <v>34988</v>
      </c>
      <c r="E3979" t="s">
        <v>44035</v>
      </c>
      <c r="F3979" t="s">
        <v>44038</v>
      </c>
      <c r="G3979" t="s">
        <v>44044</v>
      </c>
      <c r="H3979">
        <v>93</v>
      </c>
      <c r="I3979" t="s">
        <v>229</v>
      </c>
      <c r="J3979" t="s">
        <v>26</v>
      </c>
      <c r="K3979" t="s">
        <v>308</v>
      </c>
      <c r="M3979" t="s">
        <v>33382</v>
      </c>
      <c r="N3979" t="s">
        <v>34989</v>
      </c>
      <c r="O3979" t="s">
        <v>34990</v>
      </c>
      <c r="P3979" t="s">
        <v>507</v>
      </c>
      <c r="Q3979" t="s">
        <v>34991</v>
      </c>
      <c r="R3979" t="s">
        <v>34992</v>
      </c>
      <c r="S3979" t="s">
        <v>34993</v>
      </c>
      <c r="T3979">
        <v>6.7</v>
      </c>
      <c r="U3979">
        <v>38743</v>
      </c>
      <c r="W3979"/>
      <c r="X3979"/>
      <c r="Y3979">
        <v>11277120</v>
      </c>
      <c r="Z3979"/>
      <c r="AA3979">
        <v>17860397</v>
      </c>
      <c r="AB3979">
        <v>272</v>
      </c>
    </row>
    <row r="3980" spans="1:28" x14ac:dyDescent="0.2">
      <c r="A3980" t="s">
        <v>11640</v>
      </c>
      <c r="B3980" t="s">
        <v>11641</v>
      </c>
      <c r="C3980">
        <v>2007</v>
      </c>
      <c r="D3980" t="s">
        <v>11642</v>
      </c>
      <c r="E3980" t="s">
        <v>176</v>
      </c>
      <c r="F3980" t="s">
        <v>44050</v>
      </c>
      <c r="H3980">
        <v>112</v>
      </c>
      <c r="I3980" t="s">
        <v>25</v>
      </c>
      <c r="J3980" t="s">
        <v>26</v>
      </c>
      <c r="M3980" t="s">
        <v>1904</v>
      </c>
      <c r="N3980" t="s">
        <v>11643</v>
      </c>
      <c r="O3980" t="s">
        <v>11644</v>
      </c>
      <c r="P3980" t="s">
        <v>732</v>
      </c>
      <c r="Q3980" t="s">
        <v>11645</v>
      </c>
      <c r="R3980" t="s">
        <v>11646</v>
      </c>
      <c r="S3980" t="s">
        <v>11647</v>
      </c>
      <c r="T3980">
        <v>6.7</v>
      </c>
      <c r="U3980">
        <v>20004</v>
      </c>
      <c r="V3980" s="12">
        <f>W3980*1.24823238899982</f>
        <v>16227021.056997659</v>
      </c>
      <c r="W3980" s="3">
        <v>13000000</v>
      </c>
      <c r="X3980" s="13">
        <f>Y3980*1.24823238899982</f>
        <v>3960108.3750663255</v>
      </c>
      <c r="Y3980" s="3">
        <v>3172573</v>
      </c>
      <c r="Z3980" s="13">
        <f>AA3980*144548551.06</f>
        <v>468859270252277.69</v>
      </c>
      <c r="AA3980" s="3">
        <v>3243611</v>
      </c>
      <c r="AB3980">
        <v>64</v>
      </c>
    </row>
    <row r="3981" spans="1:28" x14ac:dyDescent="0.2">
      <c r="A3981" t="s">
        <v>35072</v>
      </c>
      <c r="B3981" t="s">
        <v>35073</v>
      </c>
      <c r="C3981">
        <v>2014</v>
      </c>
      <c r="D3981" t="s">
        <v>33197</v>
      </c>
      <c r="E3981" t="s">
        <v>1045</v>
      </c>
      <c r="F3981" t="s">
        <v>44032</v>
      </c>
      <c r="H3981">
        <v>106</v>
      </c>
      <c r="I3981" t="s">
        <v>25</v>
      </c>
      <c r="J3981" t="s">
        <v>26</v>
      </c>
      <c r="M3981" t="s">
        <v>7340</v>
      </c>
      <c r="N3981" t="s">
        <v>35074</v>
      </c>
      <c r="O3981" t="s">
        <v>35075</v>
      </c>
      <c r="P3981" t="s">
        <v>7340</v>
      </c>
      <c r="Q3981" t="s">
        <v>35076</v>
      </c>
      <c r="R3981" t="s">
        <v>35077</v>
      </c>
      <c r="S3981" t="s">
        <v>35078</v>
      </c>
      <c r="T3981">
        <v>6.7</v>
      </c>
      <c r="U3981">
        <v>36179</v>
      </c>
      <c r="V3981" s="12">
        <f>W3981*1.09324733035956</f>
        <v>6559483.9821573598</v>
      </c>
      <c r="W3981" s="3">
        <v>6000000</v>
      </c>
      <c r="X3981" s="13">
        <f>Y3981*1.09324733035956</f>
        <v>3926178.0442729574</v>
      </c>
      <c r="Y3981" s="3">
        <v>3591299</v>
      </c>
      <c r="Z3981" s="13">
        <f>AA3981*1.09324733035956</f>
        <v>6199560.7230670638</v>
      </c>
      <c r="AA3981" s="3">
        <v>5670776</v>
      </c>
      <c r="AB3981">
        <v>111</v>
      </c>
    </row>
    <row r="3982" spans="1:28" hidden="1" x14ac:dyDescent="0.2">
      <c r="A3982" t="s">
        <v>35011</v>
      </c>
      <c r="B3982" t="s">
        <v>35012</v>
      </c>
      <c r="C3982">
        <v>2013</v>
      </c>
      <c r="D3982" t="s">
        <v>30653</v>
      </c>
      <c r="E3982" t="s">
        <v>16512</v>
      </c>
      <c r="F3982" t="s">
        <v>44032</v>
      </c>
      <c r="H3982">
        <v>130</v>
      </c>
      <c r="I3982" t="s">
        <v>35013</v>
      </c>
      <c r="J3982" t="s">
        <v>209</v>
      </c>
      <c r="K3982" t="s">
        <v>51</v>
      </c>
      <c r="L3982" t="s">
        <v>26</v>
      </c>
      <c r="M3982" t="s">
        <v>35014</v>
      </c>
      <c r="N3982" t="s">
        <v>35014</v>
      </c>
      <c r="O3982" t="s">
        <v>35015</v>
      </c>
      <c r="P3982" t="s">
        <v>35016</v>
      </c>
      <c r="Q3982" t="s">
        <v>35017</v>
      </c>
      <c r="R3982" t="s">
        <v>35018</v>
      </c>
      <c r="S3982" t="s">
        <v>35019</v>
      </c>
      <c r="T3982">
        <v>7.1</v>
      </c>
      <c r="U3982">
        <v>10066</v>
      </c>
      <c r="W3982"/>
      <c r="X3982"/>
      <c r="Y3982">
        <v>154120</v>
      </c>
      <c r="Z3982"/>
      <c r="AA3982">
        <v>854891</v>
      </c>
      <c r="AB3982">
        <v>28</v>
      </c>
    </row>
    <row r="3983" spans="1:28" x14ac:dyDescent="0.2">
      <c r="A3983" t="s">
        <v>37606</v>
      </c>
      <c r="B3983" t="s">
        <v>37607</v>
      </c>
      <c r="C3983">
        <v>2015</v>
      </c>
      <c r="D3983" t="s">
        <v>35277</v>
      </c>
      <c r="E3983" t="s">
        <v>176</v>
      </c>
      <c r="F3983" t="s">
        <v>44057</v>
      </c>
      <c r="G3983" t="s">
        <v>44036</v>
      </c>
      <c r="H3983">
        <v>96</v>
      </c>
      <c r="I3983" t="s">
        <v>912</v>
      </c>
      <c r="J3983" t="s">
        <v>26</v>
      </c>
      <c r="M3983" t="s">
        <v>37608</v>
      </c>
      <c r="N3983" t="s">
        <v>37609</v>
      </c>
      <c r="O3983" t="s">
        <v>37610</v>
      </c>
      <c r="P3983" t="s">
        <v>18928</v>
      </c>
      <c r="Q3983" t="s">
        <v>37611</v>
      </c>
      <c r="R3983" t="s">
        <v>37612</v>
      </c>
      <c r="S3983" t="s">
        <v>37613</v>
      </c>
      <c r="T3983">
        <v>6.2</v>
      </c>
      <c r="U3983">
        <v>35191</v>
      </c>
      <c r="V3983" s="12">
        <f>W3983*1.09195121025074</f>
        <v>2183902.4205014799</v>
      </c>
      <c r="W3983" s="3">
        <v>2000000</v>
      </c>
      <c r="X3983" s="13">
        <f>Y3983*1.09195121025074</f>
        <v>3921652.1396650821</v>
      </c>
      <c r="Y3983" s="3">
        <v>3591417</v>
      </c>
      <c r="Z3983" s="13">
        <f>AA3983*1.09195121025074</f>
        <v>12144779.636017654</v>
      </c>
      <c r="AA3983" s="3">
        <v>11122090</v>
      </c>
      <c r="AB3983">
        <v>95</v>
      </c>
    </row>
    <row r="3984" spans="1:28" hidden="1" x14ac:dyDescent="0.2">
      <c r="A3984" t="s">
        <v>35028</v>
      </c>
      <c r="B3984" t="s">
        <v>35029</v>
      </c>
      <c r="C3984">
        <v>2013</v>
      </c>
      <c r="D3984" t="s">
        <v>22354</v>
      </c>
      <c r="E3984" t="s">
        <v>176</v>
      </c>
      <c r="F3984" t="s">
        <v>44036</v>
      </c>
      <c r="G3984" t="s">
        <v>44042</v>
      </c>
      <c r="H3984">
        <v>100</v>
      </c>
      <c r="I3984" t="s">
        <v>817</v>
      </c>
      <c r="J3984" t="s">
        <v>27</v>
      </c>
      <c r="M3984" t="s">
        <v>35030</v>
      </c>
      <c r="N3984" t="s">
        <v>35030</v>
      </c>
      <c r="O3984" t="s">
        <v>35031</v>
      </c>
      <c r="P3984" t="s">
        <v>35032</v>
      </c>
      <c r="Q3984" t="s">
        <v>35032</v>
      </c>
      <c r="R3984" t="s">
        <v>35033</v>
      </c>
      <c r="S3984" t="s">
        <v>35034</v>
      </c>
      <c r="T3984">
        <v>6.9</v>
      </c>
      <c r="U3984">
        <v>12865</v>
      </c>
      <c r="W3984"/>
      <c r="X3984"/>
      <c r="Y3984">
        <v>325196</v>
      </c>
      <c r="Z3984"/>
      <c r="AA3984">
        <v>1131241</v>
      </c>
      <c r="AB3984">
        <v>69</v>
      </c>
    </row>
    <row r="3985" spans="1:28" x14ac:dyDescent="0.2">
      <c r="A3985" t="s">
        <v>28800</v>
      </c>
      <c r="B3985" t="s">
        <v>28801</v>
      </c>
      <c r="C3985">
        <v>2011</v>
      </c>
      <c r="D3985" t="s">
        <v>19468</v>
      </c>
      <c r="E3985" t="s">
        <v>176</v>
      </c>
      <c r="F3985" t="s">
        <v>44036</v>
      </c>
      <c r="H3985">
        <v>86</v>
      </c>
      <c r="I3985" t="s">
        <v>25</v>
      </c>
      <c r="J3985" t="s">
        <v>26</v>
      </c>
      <c r="M3985" t="s">
        <v>28802</v>
      </c>
      <c r="N3985" t="s">
        <v>28803</v>
      </c>
      <c r="O3985" t="s">
        <v>28804</v>
      </c>
      <c r="P3985" t="s">
        <v>12211</v>
      </c>
      <c r="Q3985" t="s">
        <v>28805</v>
      </c>
      <c r="R3985" t="s">
        <v>28806</v>
      </c>
      <c r="S3985" t="s">
        <v>28807</v>
      </c>
      <c r="T3985">
        <v>6.7</v>
      </c>
      <c r="U3985">
        <v>58481</v>
      </c>
      <c r="V3985" s="12">
        <f>W3985*1.1505830469594</f>
        <v>287645.76173984999</v>
      </c>
      <c r="W3985" s="3">
        <v>250000</v>
      </c>
      <c r="X3985" s="13">
        <f>Y3985*1.1505830469594</f>
        <v>3906679.3223985243</v>
      </c>
      <c r="Y3985" s="3">
        <v>3395391</v>
      </c>
      <c r="Z3985" s="13">
        <f>AA3985*1.1505830469594</f>
        <v>4432516.4853538154</v>
      </c>
      <c r="AA3985" s="3">
        <v>3852409</v>
      </c>
      <c r="AB3985">
        <v>178</v>
      </c>
    </row>
    <row r="3986" spans="1:28" hidden="1" x14ac:dyDescent="0.2">
      <c r="A3986" t="s">
        <v>35043</v>
      </c>
      <c r="B3986" t="s">
        <v>35044</v>
      </c>
      <c r="C3986">
        <v>2013</v>
      </c>
      <c r="D3986" t="s">
        <v>30862</v>
      </c>
      <c r="E3986" t="s">
        <v>16512</v>
      </c>
      <c r="F3986" t="s">
        <v>44032</v>
      </c>
      <c r="G3986" t="s">
        <v>44042</v>
      </c>
      <c r="H3986">
        <v>130</v>
      </c>
      <c r="I3986" t="s">
        <v>943</v>
      </c>
      <c r="J3986" t="s">
        <v>944</v>
      </c>
      <c r="M3986" t="s">
        <v>32821</v>
      </c>
      <c r="N3986" t="s">
        <v>35045</v>
      </c>
      <c r="O3986" t="s">
        <v>35046</v>
      </c>
      <c r="P3986" t="s">
        <v>35047</v>
      </c>
      <c r="Q3986" t="s">
        <v>35048</v>
      </c>
      <c r="R3986" t="s">
        <v>35049</v>
      </c>
      <c r="S3986" t="s">
        <v>35050</v>
      </c>
      <c r="T3986">
        <v>7.7</v>
      </c>
      <c r="U3986">
        <v>22483</v>
      </c>
      <c r="W3986" t="s">
        <v>3636</v>
      </c>
      <c r="X3986"/>
      <c r="Y3986"/>
      <c r="Z3986"/>
      <c r="AA3986">
        <v>38333</v>
      </c>
      <c r="AB3986">
        <v>143</v>
      </c>
    </row>
    <row r="3987" spans="1:28" x14ac:dyDescent="0.2">
      <c r="A3987" t="s">
        <v>25698</v>
      </c>
      <c r="B3987" t="s">
        <v>25699</v>
      </c>
      <c r="C3987">
        <v>2013</v>
      </c>
      <c r="D3987" t="s">
        <v>25700</v>
      </c>
      <c r="E3987" t="s">
        <v>1045</v>
      </c>
      <c r="F3987" t="s">
        <v>44036</v>
      </c>
      <c r="H3987">
        <v>98</v>
      </c>
      <c r="I3987" t="s">
        <v>25701</v>
      </c>
      <c r="J3987" t="s">
        <v>26</v>
      </c>
      <c r="M3987" t="s">
        <v>10313</v>
      </c>
      <c r="N3987" t="s">
        <v>25702</v>
      </c>
      <c r="O3987" t="s">
        <v>25703</v>
      </c>
      <c r="P3987" t="s">
        <v>5613</v>
      </c>
      <c r="Q3987" t="s">
        <v>25704</v>
      </c>
      <c r="R3987" t="s">
        <v>25705</v>
      </c>
      <c r="S3987" t="s">
        <v>25706</v>
      </c>
      <c r="T3987">
        <v>6.8</v>
      </c>
      <c r="U3987">
        <v>69221</v>
      </c>
      <c r="V3987" s="12">
        <f>W3987*1.11098185502045</f>
        <v>12220800.405224949</v>
      </c>
      <c r="W3987" s="3">
        <v>11000000</v>
      </c>
      <c r="X3987" s="13">
        <f>Y3987*1.11098185502045</f>
        <v>3880659.6195864319</v>
      </c>
      <c r="Y3987" s="3">
        <v>3493000</v>
      </c>
      <c r="Z3987" s="13">
        <f>AA3987*1.11098185502045</f>
        <v>9472551.2586786021</v>
      </c>
      <c r="AA3987" s="3">
        <v>8526288</v>
      </c>
      <c r="AB3987">
        <v>132</v>
      </c>
    </row>
    <row r="3988" spans="1:28" x14ac:dyDescent="0.2">
      <c r="A3988" t="s">
        <v>28808</v>
      </c>
      <c r="B3988" t="s">
        <v>28809</v>
      </c>
      <c r="C3988">
        <v>2013</v>
      </c>
      <c r="D3988" t="s">
        <v>28810</v>
      </c>
      <c r="E3988" t="s">
        <v>1045</v>
      </c>
      <c r="F3988" t="s">
        <v>44036</v>
      </c>
      <c r="H3988">
        <v>104</v>
      </c>
      <c r="I3988" t="s">
        <v>25</v>
      </c>
      <c r="J3988" t="s">
        <v>26</v>
      </c>
      <c r="K3988" t="s">
        <v>308</v>
      </c>
      <c r="L3988" t="s">
        <v>2800</v>
      </c>
      <c r="M3988" t="s">
        <v>28811</v>
      </c>
      <c r="N3988" t="s">
        <v>28811</v>
      </c>
      <c r="O3988" t="s">
        <v>28812</v>
      </c>
      <c r="P3988" t="s">
        <v>28813</v>
      </c>
      <c r="Q3988" t="s">
        <v>28814</v>
      </c>
      <c r="R3988" t="s">
        <v>28815</v>
      </c>
      <c r="S3988" t="s">
        <v>28816</v>
      </c>
      <c r="T3988">
        <v>5.8</v>
      </c>
      <c r="U3988">
        <v>36170</v>
      </c>
      <c r="V3988" s="12">
        <f>W3988*1.11098185502045</f>
        <v>1666472.7825306749</v>
      </c>
      <c r="W3988" s="3">
        <v>1500000</v>
      </c>
      <c r="X3988" s="13">
        <f>Y3988*1.11098185502045</f>
        <v>3879180.9027373996</v>
      </c>
      <c r="Y3988" s="3">
        <v>3491669</v>
      </c>
      <c r="Z3988" s="13">
        <f>AA3988*1.11098185502045</f>
        <v>4343490.2164605316</v>
      </c>
      <c r="AA3988" s="3">
        <v>3909596</v>
      </c>
      <c r="AB3988">
        <v>84</v>
      </c>
    </row>
    <row r="3989" spans="1:28" x14ac:dyDescent="0.2">
      <c r="A3989" t="s">
        <v>14652</v>
      </c>
      <c r="B3989" t="s">
        <v>14653</v>
      </c>
      <c r="C3989">
        <v>2005</v>
      </c>
      <c r="D3989" s="1">
        <v>38779</v>
      </c>
      <c r="E3989" t="s">
        <v>44041</v>
      </c>
      <c r="F3989" t="s">
        <v>44032</v>
      </c>
      <c r="H3989">
        <v>94</v>
      </c>
      <c r="I3989" t="s">
        <v>14654</v>
      </c>
      <c r="J3989" t="s">
        <v>14655</v>
      </c>
      <c r="K3989" t="s">
        <v>12978</v>
      </c>
      <c r="L3989" t="s">
        <v>13503</v>
      </c>
      <c r="M3989" t="s">
        <v>14141</v>
      </c>
      <c r="N3989" t="s">
        <v>14656</v>
      </c>
      <c r="O3989" t="s">
        <v>14657</v>
      </c>
      <c r="P3989" t="s">
        <v>14658</v>
      </c>
      <c r="Q3989" t="s">
        <v>14658</v>
      </c>
      <c r="R3989" t="s">
        <v>14659</v>
      </c>
      <c r="S3989" t="s">
        <v>14660</v>
      </c>
      <c r="T3989">
        <v>7.2</v>
      </c>
      <c r="U3989">
        <v>27485</v>
      </c>
      <c r="V3989" s="12">
        <f>W3989*1.32519713261649</f>
        <v>3975591.3978494699</v>
      </c>
      <c r="W3989" s="3">
        <v>3000000</v>
      </c>
      <c r="X3989" s="13">
        <f>Y3989*1.32519713261649</f>
        <v>3859777.1196415843</v>
      </c>
      <c r="Y3989" s="3">
        <v>2912606</v>
      </c>
      <c r="Z3989" s="13">
        <f>AA3989*1.32519713261649</f>
        <v>13107926.373440886</v>
      </c>
      <c r="AA3989" s="3">
        <v>9891303</v>
      </c>
      <c r="AB3989">
        <v>186</v>
      </c>
    </row>
    <row r="3990" spans="1:28" x14ac:dyDescent="0.2">
      <c r="A3990" t="s">
        <v>15344</v>
      </c>
      <c r="B3990" t="s">
        <v>15345</v>
      </c>
      <c r="C3990">
        <v>2006</v>
      </c>
      <c r="D3990" s="1">
        <v>39115</v>
      </c>
      <c r="E3990" t="s">
        <v>44035</v>
      </c>
      <c r="F3990" t="s">
        <v>44032</v>
      </c>
      <c r="H3990">
        <v>88</v>
      </c>
      <c r="I3990" t="s">
        <v>13222</v>
      </c>
      <c r="J3990" t="s">
        <v>26</v>
      </c>
      <c r="M3990" t="s">
        <v>15346</v>
      </c>
      <c r="N3990" t="s">
        <v>15347</v>
      </c>
      <c r="O3990" t="s">
        <v>15348</v>
      </c>
      <c r="P3990" t="s">
        <v>2984</v>
      </c>
      <c r="Q3990" t="s">
        <v>6172</v>
      </c>
      <c r="R3990" t="s">
        <v>15349</v>
      </c>
      <c r="S3990" t="s">
        <v>15350</v>
      </c>
      <c r="T3990">
        <v>6.9</v>
      </c>
      <c r="U3990">
        <v>27532</v>
      </c>
      <c r="V3990" s="12">
        <f>W3990*1.28378472222222</f>
        <v>38513541.666666605</v>
      </c>
      <c r="W3990" s="3">
        <v>30000000</v>
      </c>
      <c r="X3990" s="13">
        <f>Y3990*1.28378472222222</f>
        <v>3858549.7800347158</v>
      </c>
      <c r="Y3990" s="3">
        <v>3005605</v>
      </c>
      <c r="Z3990" s="13">
        <f>AA3990*1.28378472222222</f>
        <v>45032909.878229089</v>
      </c>
      <c r="AA3990" s="3">
        <v>35078241</v>
      </c>
      <c r="AB3990">
        <v>151</v>
      </c>
    </row>
    <row r="3991" spans="1:28" x14ac:dyDescent="0.2">
      <c r="A3991" t="s">
        <v>21763</v>
      </c>
      <c r="B3991" t="s">
        <v>21764</v>
      </c>
      <c r="C3991">
        <v>2010</v>
      </c>
      <c r="D3991" s="1">
        <v>40249</v>
      </c>
      <c r="E3991" t="s">
        <v>1045</v>
      </c>
      <c r="F3991" t="s">
        <v>44032</v>
      </c>
      <c r="G3991" t="s">
        <v>44036</v>
      </c>
      <c r="H3991">
        <v>98</v>
      </c>
      <c r="I3991" t="s">
        <v>3904</v>
      </c>
      <c r="J3991" t="s">
        <v>26</v>
      </c>
      <c r="K3991" t="s">
        <v>64</v>
      </c>
      <c r="M3991" t="s">
        <v>1596</v>
      </c>
      <c r="N3991" t="s">
        <v>1596</v>
      </c>
      <c r="O3991" t="s">
        <v>21765</v>
      </c>
      <c r="P3991" t="s">
        <v>21766</v>
      </c>
      <c r="Q3991" t="s">
        <v>21767</v>
      </c>
      <c r="R3991" t="s">
        <v>21768</v>
      </c>
      <c r="S3991" t="s">
        <v>21769</v>
      </c>
      <c r="T3991">
        <v>6.3</v>
      </c>
      <c r="U3991">
        <v>43255</v>
      </c>
      <c r="V3991" s="12">
        <f>W3991*1.18690152988223</f>
        <v>26111833.657409061</v>
      </c>
      <c r="W3991" s="3">
        <v>22000000</v>
      </c>
      <c r="X3991" s="13">
        <f>Y3991*1.18690152988223</f>
        <v>3855348.1468338342</v>
      </c>
      <c r="Y3991" s="3">
        <v>3248246</v>
      </c>
      <c r="Z3991" s="13">
        <f>AA3991*1.18690152988223</f>
        <v>42746567.193106286</v>
      </c>
      <c r="AA3991" s="3">
        <v>36015260</v>
      </c>
      <c r="AB3991">
        <v>122</v>
      </c>
    </row>
    <row r="3992" spans="1:28" hidden="1" x14ac:dyDescent="0.2">
      <c r="A3992" t="s">
        <v>35085</v>
      </c>
      <c r="B3992" t="s">
        <v>35086</v>
      </c>
      <c r="C3992">
        <v>2015</v>
      </c>
      <c r="D3992" t="s">
        <v>20243</v>
      </c>
      <c r="E3992" t="s">
        <v>1045</v>
      </c>
      <c r="F3992" t="s">
        <v>44032</v>
      </c>
      <c r="H3992">
        <v>84</v>
      </c>
      <c r="I3992" t="s">
        <v>25</v>
      </c>
      <c r="J3992" t="s">
        <v>26</v>
      </c>
      <c r="M3992" t="s">
        <v>8904</v>
      </c>
      <c r="N3992" t="s">
        <v>33026</v>
      </c>
      <c r="O3992" t="s">
        <v>35087</v>
      </c>
      <c r="P3992" t="s">
        <v>35088</v>
      </c>
      <c r="Q3992" t="s">
        <v>35089</v>
      </c>
      <c r="R3992" t="s">
        <v>35090</v>
      </c>
      <c r="S3992" t="s">
        <v>35091</v>
      </c>
      <c r="T3992">
        <v>6.7</v>
      </c>
      <c r="U3992">
        <v>24872</v>
      </c>
      <c r="W3992"/>
      <c r="X3992"/>
      <c r="Y3992">
        <v>2500431</v>
      </c>
      <c r="Z3992"/>
      <c r="AA3992">
        <v>3340737</v>
      </c>
      <c r="AB3992">
        <v>63</v>
      </c>
    </row>
    <row r="3993" spans="1:28" x14ac:dyDescent="0.2">
      <c r="A3993" t="s">
        <v>24793</v>
      </c>
      <c r="B3993" t="s">
        <v>24794</v>
      </c>
      <c r="C3993">
        <v>2017</v>
      </c>
      <c r="D3993" s="1">
        <v>42741</v>
      </c>
      <c r="E3993" t="s">
        <v>1045</v>
      </c>
      <c r="F3993" t="s">
        <v>44032</v>
      </c>
      <c r="G3993" t="s">
        <v>44036</v>
      </c>
      <c r="H3993">
        <v>87</v>
      </c>
      <c r="I3993" t="s">
        <v>25</v>
      </c>
      <c r="J3993" t="s">
        <v>26</v>
      </c>
      <c r="M3993" t="s">
        <v>15027</v>
      </c>
      <c r="N3993" t="s">
        <v>24089</v>
      </c>
      <c r="O3993" t="s">
        <v>24795</v>
      </c>
      <c r="P3993" t="s">
        <v>24796</v>
      </c>
      <c r="Q3993" t="s">
        <v>24797</v>
      </c>
      <c r="R3993" t="s">
        <v>24798</v>
      </c>
      <c r="S3993" t="s">
        <v>24799</v>
      </c>
      <c r="T3993">
        <v>5.8</v>
      </c>
      <c r="U3993">
        <v>25512</v>
      </c>
      <c r="V3993" s="12">
        <f>W3993*1.05585427545692</f>
        <v>5279271.3772846004</v>
      </c>
      <c r="W3993" s="3">
        <v>5000000</v>
      </c>
      <c r="X3993" s="13">
        <f>Y3993*1.05585427545692</f>
        <v>3816803.3969321181</v>
      </c>
      <c r="Y3993" s="3">
        <v>3614896</v>
      </c>
      <c r="Z3993" s="13">
        <f>AA3993*1.05585427545692</f>
        <v>5323632.0388136469</v>
      </c>
      <c r="AA3993" s="3">
        <v>5042014</v>
      </c>
      <c r="AB3993">
        <v>130</v>
      </c>
    </row>
    <row r="3994" spans="1:28" x14ac:dyDescent="0.2">
      <c r="A3994" t="s">
        <v>42963</v>
      </c>
      <c r="B3994" t="s">
        <v>42964</v>
      </c>
      <c r="C3994">
        <v>2018</v>
      </c>
      <c r="D3994" t="s">
        <v>34988</v>
      </c>
      <c r="E3994" t="s">
        <v>176</v>
      </c>
      <c r="H3994">
        <v>103</v>
      </c>
      <c r="I3994" t="s">
        <v>25</v>
      </c>
      <c r="J3994" t="s">
        <v>26</v>
      </c>
      <c r="M3994" t="s">
        <v>6298</v>
      </c>
      <c r="N3994" t="s">
        <v>6298</v>
      </c>
      <c r="O3994" t="s">
        <v>42965</v>
      </c>
      <c r="P3994" t="s">
        <v>1572</v>
      </c>
      <c r="Q3994" t="s">
        <v>42966</v>
      </c>
      <c r="R3994" t="s">
        <v>42967</v>
      </c>
      <c r="S3994" t="s">
        <v>42968</v>
      </c>
      <c r="T3994">
        <v>6.7</v>
      </c>
      <c r="U3994">
        <v>17229</v>
      </c>
      <c r="V3994" s="12">
        <f>W3994*1.03068014830331</f>
        <v>13398841.927943029</v>
      </c>
      <c r="W3994" s="3">
        <v>13000000</v>
      </c>
      <c r="X3994" s="13">
        <f>Y3994*1.03068014830331</f>
        <v>3816798.2343144445</v>
      </c>
      <c r="Y3994" s="3">
        <v>3703184</v>
      </c>
      <c r="Z3994" s="13">
        <f>AA3994*1.03068014830331</f>
        <v>10445122.881655997</v>
      </c>
      <c r="AA3994" s="3">
        <v>10134204</v>
      </c>
      <c r="AB3994">
        <v>126</v>
      </c>
    </row>
    <row r="3995" spans="1:28" x14ac:dyDescent="0.2">
      <c r="A3995" t="s">
        <v>32834</v>
      </c>
      <c r="B3995" t="s">
        <v>32835</v>
      </c>
      <c r="C3995">
        <v>2013</v>
      </c>
      <c r="D3995" t="s">
        <v>32836</v>
      </c>
      <c r="E3995" t="s">
        <v>1045</v>
      </c>
      <c r="H3995">
        <v>113</v>
      </c>
      <c r="I3995" t="s">
        <v>1983</v>
      </c>
      <c r="J3995" t="s">
        <v>26</v>
      </c>
      <c r="M3995" t="s">
        <v>32837</v>
      </c>
      <c r="N3995" t="s">
        <v>32838</v>
      </c>
      <c r="O3995" t="s">
        <v>32839</v>
      </c>
      <c r="P3995" t="s">
        <v>32840</v>
      </c>
      <c r="Q3995" t="s">
        <v>32841</v>
      </c>
      <c r="R3995" t="s">
        <v>32842</v>
      </c>
      <c r="S3995" t="s">
        <v>32843</v>
      </c>
      <c r="T3995">
        <v>7</v>
      </c>
      <c r="U3995">
        <v>15391</v>
      </c>
      <c r="V3995" s="12">
        <f>W3995*1.11098185502045</f>
        <v>14109469.558759715</v>
      </c>
      <c r="W3995" s="3">
        <v>12700000</v>
      </c>
      <c r="X3995" s="13">
        <f>Y3995*1.11098185502045</f>
        <v>3810687.7603935339</v>
      </c>
      <c r="Y3995" s="3">
        <v>3430018</v>
      </c>
      <c r="Z3995" s="13">
        <f>AA3995*1.11098185502045</f>
        <v>4768908.4993668171</v>
      </c>
      <c r="AA3995" s="3">
        <v>4292517</v>
      </c>
      <c r="AB3995">
        <v>56</v>
      </c>
    </row>
    <row r="3996" spans="1:28" x14ac:dyDescent="0.2">
      <c r="A3996" t="s">
        <v>24985</v>
      </c>
      <c r="B3996" t="s">
        <v>24986</v>
      </c>
      <c r="C3996">
        <v>2010</v>
      </c>
      <c r="D3996" s="1">
        <v>40635</v>
      </c>
      <c r="E3996" t="s">
        <v>1045</v>
      </c>
      <c r="F3996" t="s">
        <v>44032</v>
      </c>
      <c r="H3996">
        <v>129</v>
      </c>
      <c r="I3996" t="s">
        <v>495</v>
      </c>
      <c r="J3996" t="s">
        <v>26</v>
      </c>
      <c r="M3996" t="s">
        <v>10017</v>
      </c>
      <c r="N3996" t="s">
        <v>10017</v>
      </c>
      <c r="O3996" t="s">
        <v>24987</v>
      </c>
      <c r="P3996" t="s">
        <v>24988</v>
      </c>
      <c r="Q3996" t="s">
        <v>24989</v>
      </c>
      <c r="R3996" t="s">
        <v>24990</v>
      </c>
      <c r="S3996" t="s">
        <v>24991</v>
      </c>
      <c r="T3996">
        <v>7.3</v>
      </c>
      <c r="U3996">
        <v>27487</v>
      </c>
      <c r="V3996" s="12">
        <f>W3996*1.18690152988223</f>
        <v>9495212.2390578408</v>
      </c>
      <c r="W3996" s="3">
        <v>8000000</v>
      </c>
      <c r="X3996" s="13">
        <f>Y3996*1.18690152988223</f>
        <v>3804857.3557526441</v>
      </c>
      <c r="Y3996" s="3">
        <v>3205706</v>
      </c>
      <c r="Z3996" s="13">
        <f>AA3996*1.18690152988223</f>
        <v>23408981.138909232</v>
      </c>
      <c r="AA3996" s="3">
        <v>19722766</v>
      </c>
      <c r="AB3996">
        <v>148</v>
      </c>
    </row>
    <row r="3997" spans="1:28" x14ac:dyDescent="0.2">
      <c r="A3997" t="s">
        <v>31891</v>
      </c>
      <c r="B3997" t="s">
        <v>31892</v>
      </c>
      <c r="C3997">
        <v>2013</v>
      </c>
      <c r="D3997" s="1">
        <v>41374</v>
      </c>
      <c r="E3997" t="s">
        <v>31893</v>
      </c>
      <c r="H3997">
        <v>93</v>
      </c>
      <c r="I3997" t="s">
        <v>25</v>
      </c>
      <c r="J3997" t="s">
        <v>26</v>
      </c>
      <c r="M3997" t="s">
        <v>9358</v>
      </c>
      <c r="N3997" t="s">
        <v>31894</v>
      </c>
      <c r="O3997" t="s">
        <v>31895</v>
      </c>
      <c r="P3997" t="s">
        <v>28259</v>
      </c>
      <c r="Q3997" t="s">
        <v>31896</v>
      </c>
      <c r="R3997" t="s">
        <v>31897</v>
      </c>
      <c r="S3997" t="s">
        <v>31898</v>
      </c>
      <c r="T3997">
        <v>7.2</v>
      </c>
      <c r="U3997">
        <v>16363</v>
      </c>
      <c r="V3997" s="12">
        <f>W3997*1.11098185502045</f>
        <v>19997673.3903681</v>
      </c>
      <c r="W3997" s="3">
        <v>18000000</v>
      </c>
      <c r="X3997" s="13">
        <f>Y3997*1.11098185502045</f>
        <v>3799521.2817687234</v>
      </c>
      <c r="Y3997" s="3">
        <v>3419967</v>
      </c>
      <c r="Z3997" s="13">
        <f>AA3997*1.11098185502045</f>
        <v>8860982.4110543653</v>
      </c>
      <c r="AA3997" s="3">
        <v>7975812</v>
      </c>
      <c r="AB3997">
        <v>69</v>
      </c>
    </row>
    <row r="3998" spans="1:28" hidden="1" x14ac:dyDescent="0.2">
      <c r="A3998" t="s">
        <v>35129</v>
      </c>
      <c r="B3998" t="s">
        <v>35130</v>
      </c>
      <c r="C3998">
        <v>2013</v>
      </c>
      <c r="D3998" t="s">
        <v>35131</v>
      </c>
      <c r="E3998" t="s">
        <v>44041</v>
      </c>
      <c r="F3998" t="s">
        <v>44032</v>
      </c>
      <c r="G3998" t="s">
        <v>44045</v>
      </c>
      <c r="H3998">
        <v>128</v>
      </c>
      <c r="I3998" t="s">
        <v>943</v>
      </c>
      <c r="J3998" t="s">
        <v>944</v>
      </c>
      <c r="M3998" t="s">
        <v>10807</v>
      </c>
      <c r="N3998" t="s">
        <v>30365</v>
      </c>
      <c r="O3998" t="s">
        <v>35132</v>
      </c>
      <c r="P3998" t="s">
        <v>35133</v>
      </c>
      <c r="Q3998" t="s">
        <v>35134</v>
      </c>
      <c r="R3998" t="s">
        <v>35135</v>
      </c>
      <c r="S3998" t="s">
        <v>35136</v>
      </c>
      <c r="T3998">
        <v>8</v>
      </c>
      <c r="U3998">
        <v>19577</v>
      </c>
      <c r="W3998">
        <v>1475000</v>
      </c>
      <c r="X3998"/>
      <c r="Y3998"/>
      <c r="Z3998"/>
      <c r="AA3998"/>
      <c r="AB3998">
        <v>114</v>
      </c>
    </row>
    <row r="3999" spans="1:28" x14ac:dyDescent="0.2">
      <c r="A3999" t="s">
        <v>36553</v>
      </c>
      <c r="B3999" t="s">
        <v>36554</v>
      </c>
      <c r="C3999">
        <v>2014</v>
      </c>
      <c r="D3999" t="s">
        <v>9981</v>
      </c>
      <c r="E3999" t="s">
        <v>1045</v>
      </c>
      <c r="F3999" t="s">
        <v>44046</v>
      </c>
      <c r="H3999">
        <v>86</v>
      </c>
      <c r="I3999" t="s">
        <v>15861</v>
      </c>
      <c r="J3999" t="s">
        <v>26</v>
      </c>
      <c r="K3999" t="s">
        <v>307</v>
      </c>
      <c r="L3999" t="s">
        <v>308</v>
      </c>
      <c r="M3999" t="s">
        <v>36555</v>
      </c>
      <c r="N3999" t="s">
        <v>36555</v>
      </c>
      <c r="O3999" t="s">
        <v>36556</v>
      </c>
      <c r="P3999" t="s">
        <v>36557</v>
      </c>
      <c r="Q3999" t="s">
        <v>36555</v>
      </c>
      <c r="R3999" t="s">
        <v>36558</v>
      </c>
      <c r="S3999" t="s">
        <v>36559</v>
      </c>
      <c r="T3999">
        <v>7.7</v>
      </c>
      <c r="U3999">
        <v>150662</v>
      </c>
      <c r="V3999" s="12">
        <f>W3999*1.09324733035956</f>
        <v>1749195.728575296</v>
      </c>
      <c r="W3999" s="3">
        <v>1600000</v>
      </c>
      <c r="X3999" s="13">
        <f>Y3999*1.09324733035956</f>
        <v>3792719.8764193142</v>
      </c>
      <c r="Y3999" s="3">
        <v>3469224</v>
      </c>
      <c r="Z3999" s="13">
        <f>AA3999*1.09324733035956</f>
        <v>7594579.300520434</v>
      </c>
      <c r="AA3999" s="3">
        <v>6946808</v>
      </c>
      <c r="AB3999">
        <v>346</v>
      </c>
    </row>
    <row r="4000" spans="1:28" x14ac:dyDescent="0.2">
      <c r="A4000" t="s">
        <v>20798</v>
      </c>
      <c r="B4000" t="s">
        <v>20799</v>
      </c>
      <c r="C4000">
        <v>2008</v>
      </c>
      <c r="D4000" t="s">
        <v>14527</v>
      </c>
      <c r="E4000" t="s">
        <v>176</v>
      </c>
      <c r="F4000" t="s">
        <v>44036</v>
      </c>
      <c r="H4000">
        <v>110</v>
      </c>
      <c r="I4000" t="s">
        <v>1016</v>
      </c>
      <c r="J4000" t="s">
        <v>26</v>
      </c>
      <c r="M4000" t="s">
        <v>403</v>
      </c>
      <c r="N4000" t="s">
        <v>20800</v>
      </c>
      <c r="O4000" t="s">
        <v>20801</v>
      </c>
      <c r="P4000" t="s">
        <v>3526</v>
      </c>
      <c r="Q4000" t="s">
        <v>20802</v>
      </c>
      <c r="R4000" t="s">
        <v>20803</v>
      </c>
      <c r="S4000" t="s">
        <v>20804</v>
      </c>
      <c r="T4000">
        <v>7</v>
      </c>
      <c r="U4000">
        <v>37140</v>
      </c>
      <c r="V4000" s="12">
        <f>W4000*1.20207800169993</f>
        <v>11780364.416659314</v>
      </c>
      <c r="W4000" s="3">
        <v>9800000</v>
      </c>
      <c r="X4000" s="13">
        <f>Y4000*1.20207800169993</f>
        <v>3785384.4980051373</v>
      </c>
      <c r="Y4000" s="3">
        <v>3149034</v>
      </c>
      <c r="Z4000" s="13">
        <f>AA4000*1.20207800169993</f>
        <v>19598250.59786905</v>
      </c>
      <c r="AA4000" s="3">
        <v>16303643</v>
      </c>
      <c r="AB4000">
        <v>113</v>
      </c>
    </row>
    <row r="4001" spans="1:28" x14ac:dyDescent="0.2">
      <c r="A4001" t="s">
        <v>38958</v>
      </c>
      <c r="B4001" t="s">
        <v>38959</v>
      </c>
      <c r="C4001">
        <v>2016</v>
      </c>
      <c r="D4001" t="s">
        <v>38960</v>
      </c>
      <c r="E4001" t="s">
        <v>176</v>
      </c>
      <c r="F4001" t="s">
        <v>44042</v>
      </c>
      <c r="H4001">
        <v>132</v>
      </c>
      <c r="I4001" t="s">
        <v>38961</v>
      </c>
      <c r="J4001" t="s">
        <v>26</v>
      </c>
      <c r="M4001" t="s">
        <v>2710</v>
      </c>
      <c r="N4001" t="s">
        <v>38962</v>
      </c>
      <c r="O4001" t="s">
        <v>38963</v>
      </c>
      <c r="P4001" t="s">
        <v>28533</v>
      </c>
      <c r="Q4001" t="s">
        <v>38964</v>
      </c>
      <c r="R4001" t="s">
        <v>38965</v>
      </c>
      <c r="S4001" t="s">
        <v>38966</v>
      </c>
      <c r="T4001">
        <v>7.5</v>
      </c>
      <c r="U4001">
        <v>61749</v>
      </c>
      <c r="V4001" s="12">
        <f>W4001*1.07834771485832</f>
        <v>14018520.293158161</v>
      </c>
      <c r="W4001" s="3">
        <v>13000000</v>
      </c>
      <c r="X4001" s="13">
        <f>Y4001*1.07834771485832</f>
        <v>3774869.4023716096</v>
      </c>
      <c r="Y4001" s="3">
        <v>3500605</v>
      </c>
      <c r="Z4001" s="13">
        <f>AA4001*1.07834771485832</f>
        <v>10692680.27099213</v>
      </c>
      <c r="AA4001" s="3">
        <v>9915800</v>
      </c>
      <c r="AB4001">
        <v>302</v>
      </c>
    </row>
    <row r="4002" spans="1:28" hidden="1" x14ac:dyDescent="0.2">
      <c r="A4002" t="s">
        <v>35156</v>
      </c>
      <c r="B4002" t="s">
        <v>35157</v>
      </c>
      <c r="C4002">
        <v>2014</v>
      </c>
      <c r="D4002" t="s">
        <v>35158</v>
      </c>
      <c r="E4002" t="s">
        <v>176</v>
      </c>
      <c r="F4002" t="s">
        <v>44036</v>
      </c>
      <c r="G4002" t="s">
        <v>44033</v>
      </c>
      <c r="H4002">
        <v>106</v>
      </c>
      <c r="I4002" t="s">
        <v>25</v>
      </c>
      <c r="J4002" t="s">
        <v>26</v>
      </c>
      <c r="K4002" t="s">
        <v>944</v>
      </c>
      <c r="M4002" t="s">
        <v>10322</v>
      </c>
      <c r="N4002" t="s">
        <v>10322</v>
      </c>
      <c r="O4002" t="s">
        <v>35159</v>
      </c>
      <c r="P4002" t="s">
        <v>6215</v>
      </c>
      <c r="Q4002" t="s">
        <v>35160</v>
      </c>
      <c r="R4002" t="s">
        <v>35161</v>
      </c>
      <c r="S4002" t="s">
        <v>35162</v>
      </c>
      <c r="T4002">
        <v>7.4</v>
      </c>
      <c r="U4002">
        <v>112923</v>
      </c>
      <c r="W4002"/>
      <c r="X4002"/>
      <c r="Y4002">
        <v>336472</v>
      </c>
      <c r="Z4002"/>
      <c r="AA4002">
        <v>481234</v>
      </c>
      <c r="AB4002">
        <v>243</v>
      </c>
    </row>
    <row r="4003" spans="1:28" hidden="1" x14ac:dyDescent="0.2">
      <c r="A4003" t="s">
        <v>35163</v>
      </c>
      <c r="B4003" t="s">
        <v>35164</v>
      </c>
      <c r="C4003">
        <v>2013</v>
      </c>
      <c r="D4003" s="1">
        <v>41675</v>
      </c>
      <c r="E4003" t="s">
        <v>3496</v>
      </c>
      <c r="F4003" t="s">
        <v>44045</v>
      </c>
      <c r="G4003" t="s">
        <v>44033</v>
      </c>
      <c r="H4003">
        <v>80</v>
      </c>
      <c r="I4003" t="s">
        <v>25</v>
      </c>
      <c r="J4003" t="s">
        <v>26</v>
      </c>
      <c r="M4003" t="s">
        <v>23140</v>
      </c>
      <c r="N4003" t="s">
        <v>23140</v>
      </c>
      <c r="O4003" t="s">
        <v>35165</v>
      </c>
      <c r="P4003" t="s">
        <v>35166</v>
      </c>
      <c r="Q4003" t="s">
        <v>35167</v>
      </c>
      <c r="R4003" t="s">
        <v>35168</v>
      </c>
      <c r="S4003" t="s">
        <v>35169</v>
      </c>
      <c r="T4003">
        <v>5.0999999999999996</v>
      </c>
      <c r="U4003">
        <v>10250</v>
      </c>
      <c r="W4003"/>
      <c r="X4003"/>
      <c r="Y4003"/>
      <c r="Z4003"/>
      <c r="AA4003"/>
      <c r="AB4003">
        <v>139</v>
      </c>
    </row>
    <row r="4004" spans="1:28" x14ac:dyDescent="0.2">
      <c r="A4004" t="s">
        <v>30708</v>
      </c>
      <c r="B4004" t="s">
        <v>30709</v>
      </c>
      <c r="C4004">
        <v>2012</v>
      </c>
      <c r="D4004" t="s">
        <v>30273</v>
      </c>
      <c r="E4004" t="s">
        <v>1045</v>
      </c>
      <c r="F4004" t="s">
        <v>44044</v>
      </c>
      <c r="G4004" t="s">
        <v>44032</v>
      </c>
      <c r="H4004">
        <v>89</v>
      </c>
      <c r="I4004" t="s">
        <v>25</v>
      </c>
      <c r="J4004" t="s">
        <v>26</v>
      </c>
      <c r="M4004" t="s">
        <v>30710</v>
      </c>
      <c r="N4004" t="s">
        <v>30711</v>
      </c>
      <c r="O4004" t="s">
        <v>30712</v>
      </c>
      <c r="P4004" t="s">
        <v>18008</v>
      </c>
      <c r="Q4004" t="s">
        <v>30713</v>
      </c>
      <c r="R4004" t="s">
        <v>30714</v>
      </c>
      <c r="S4004" t="s">
        <v>30715</v>
      </c>
      <c r="T4004">
        <v>7.1</v>
      </c>
      <c r="U4004">
        <v>61244</v>
      </c>
      <c r="V4004" s="12">
        <f>W4004*1.12725506764114</f>
        <v>2818137.6691028499</v>
      </c>
      <c r="W4004" s="3">
        <v>2500000</v>
      </c>
      <c r="X4004" s="13">
        <f>Y4004*1.12725506764114</f>
        <v>3748165.9355993606</v>
      </c>
      <c r="Y4004" s="3">
        <v>3325038</v>
      </c>
      <c r="Z4004" s="13">
        <f>AA4004*1.12725506764114</f>
        <v>5418064.6839769306</v>
      </c>
      <c r="AA4004" s="3">
        <v>4806423</v>
      </c>
      <c r="AB4004">
        <v>113</v>
      </c>
    </row>
    <row r="4005" spans="1:28" x14ac:dyDescent="0.2">
      <c r="A4005" t="s">
        <v>24474</v>
      </c>
      <c r="B4005" t="s">
        <v>24475</v>
      </c>
      <c r="C4005">
        <v>2012</v>
      </c>
      <c r="D4005" s="1">
        <v>41585</v>
      </c>
      <c r="E4005" t="s">
        <v>1045</v>
      </c>
      <c r="F4005" t="s">
        <v>44044</v>
      </c>
      <c r="G4005" t="s">
        <v>44042</v>
      </c>
      <c r="H4005">
        <v>95</v>
      </c>
      <c r="I4005" t="s">
        <v>25</v>
      </c>
      <c r="J4005" t="s">
        <v>26</v>
      </c>
      <c r="K4005" t="s">
        <v>24476</v>
      </c>
      <c r="M4005" t="s">
        <v>24477</v>
      </c>
      <c r="N4005" t="s">
        <v>24478</v>
      </c>
      <c r="O4005" t="s">
        <v>24479</v>
      </c>
      <c r="P4005" t="s">
        <v>3826</v>
      </c>
      <c r="Q4005" t="s">
        <v>24480</v>
      </c>
      <c r="R4005" t="s">
        <v>24481</v>
      </c>
      <c r="S4005" t="s">
        <v>24482</v>
      </c>
      <c r="T4005">
        <v>6.5</v>
      </c>
      <c r="U4005">
        <v>52492</v>
      </c>
      <c r="V4005" s="12">
        <f>W4005*1.12725506764114</f>
        <v>16908826.0146171</v>
      </c>
      <c r="W4005" s="3">
        <v>15000000</v>
      </c>
      <c r="X4005" s="13">
        <f>Y4005*1.12725506764114</f>
        <v>3731249.2187992702</v>
      </c>
      <c r="Y4005" s="3">
        <v>3310031</v>
      </c>
      <c r="Z4005" s="13">
        <f>AA4005*1.12725506764114</f>
        <v>5718174.9278900987</v>
      </c>
      <c r="AA4005" s="3">
        <v>5072654</v>
      </c>
      <c r="AB4005">
        <v>142</v>
      </c>
    </row>
    <row r="4006" spans="1:28" hidden="1" x14ac:dyDescent="0.2">
      <c r="A4006" t="s">
        <v>35185</v>
      </c>
      <c r="B4006" t="s">
        <v>35186</v>
      </c>
      <c r="C4006">
        <v>2014</v>
      </c>
      <c r="D4006" s="1">
        <v>41680</v>
      </c>
      <c r="E4006" t="s">
        <v>16512</v>
      </c>
      <c r="F4006" t="s">
        <v>44031</v>
      </c>
      <c r="G4006" t="s">
        <v>44038</v>
      </c>
      <c r="H4006">
        <v>153</v>
      </c>
      <c r="I4006" t="s">
        <v>943</v>
      </c>
      <c r="J4006" t="s">
        <v>944</v>
      </c>
      <c r="K4006" t="s">
        <v>26</v>
      </c>
      <c r="M4006" t="s">
        <v>21789</v>
      </c>
      <c r="N4006" t="s">
        <v>35187</v>
      </c>
      <c r="O4006" t="s">
        <v>35188</v>
      </c>
      <c r="P4006" t="s">
        <v>2597</v>
      </c>
      <c r="Q4006" t="s">
        <v>35189</v>
      </c>
      <c r="R4006" t="s">
        <v>35190</v>
      </c>
      <c r="S4006" t="s">
        <v>35191</v>
      </c>
      <c r="T4006">
        <v>5.5</v>
      </c>
      <c r="U4006">
        <v>21418</v>
      </c>
      <c r="W4006"/>
      <c r="X4006"/>
      <c r="Y4006">
        <v>2546172</v>
      </c>
      <c r="Z4006"/>
      <c r="AA4006">
        <v>42045981</v>
      </c>
      <c r="AB4006">
        <v>155</v>
      </c>
    </row>
    <row r="4007" spans="1:28" x14ac:dyDescent="0.2">
      <c r="A4007" t="s">
        <v>24197</v>
      </c>
      <c r="B4007" t="s">
        <v>24198</v>
      </c>
      <c r="C4007">
        <v>2009</v>
      </c>
      <c r="D4007" s="1">
        <v>40515</v>
      </c>
      <c r="E4007" t="s">
        <v>176</v>
      </c>
      <c r="F4007" t="s">
        <v>44045</v>
      </c>
      <c r="G4007" t="s">
        <v>44036</v>
      </c>
      <c r="H4007">
        <v>96</v>
      </c>
      <c r="I4007" t="s">
        <v>1220</v>
      </c>
      <c r="J4007" t="s">
        <v>26</v>
      </c>
      <c r="M4007" t="s">
        <v>4488</v>
      </c>
      <c r="N4007" t="s">
        <v>24199</v>
      </c>
      <c r="O4007" t="s">
        <v>24200</v>
      </c>
      <c r="P4007" t="s">
        <v>5705</v>
      </c>
      <c r="Q4007" t="s">
        <v>24201</v>
      </c>
      <c r="R4007" t="s">
        <v>24202</v>
      </c>
      <c r="S4007" t="s">
        <v>24203</v>
      </c>
      <c r="T4007">
        <v>6.3</v>
      </c>
      <c r="U4007">
        <v>68304</v>
      </c>
      <c r="V4007" s="12">
        <f>W4007*1.20636999678377</f>
        <v>16889179.954972781</v>
      </c>
      <c r="W4007" s="3">
        <v>14000000</v>
      </c>
      <c r="X4007" s="13">
        <f>Y4007*1.20636999678377</f>
        <v>3709895.3644592725</v>
      </c>
      <c r="Y4007" s="3">
        <v>3075255</v>
      </c>
      <c r="Z4007" s="13">
        <f>AA4007*1.20636999678377</f>
        <v>16476177.98020386</v>
      </c>
      <c r="AA4007" s="3">
        <v>13657649</v>
      </c>
      <c r="AB4007">
        <v>191</v>
      </c>
    </row>
    <row r="4008" spans="1:28" hidden="1" x14ac:dyDescent="0.2">
      <c r="A4008" t="s">
        <v>35199</v>
      </c>
      <c r="B4008" t="s">
        <v>35200</v>
      </c>
      <c r="C4008">
        <v>2014</v>
      </c>
      <c r="D4008" t="s">
        <v>27831</v>
      </c>
      <c r="E4008" t="s">
        <v>1045</v>
      </c>
      <c r="F4008" t="s">
        <v>44032</v>
      </c>
      <c r="G4008" t="s">
        <v>44036</v>
      </c>
      <c r="H4008">
        <v>84</v>
      </c>
      <c r="I4008" t="s">
        <v>25</v>
      </c>
      <c r="J4008" t="s">
        <v>26</v>
      </c>
      <c r="M4008" t="s">
        <v>35201</v>
      </c>
      <c r="N4008" t="s">
        <v>35202</v>
      </c>
      <c r="O4008" t="s">
        <v>35203</v>
      </c>
      <c r="P4008" t="s">
        <v>35204</v>
      </c>
      <c r="Q4008" t="s">
        <v>35205</v>
      </c>
      <c r="R4008" t="s">
        <v>35206</v>
      </c>
      <c r="S4008" t="s">
        <v>35207</v>
      </c>
      <c r="T4008">
        <v>6.8</v>
      </c>
      <c r="U4008">
        <v>23350</v>
      </c>
      <c r="W4008"/>
      <c r="X4008"/>
      <c r="Y4008">
        <v>3123963</v>
      </c>
      <c r="Z4008"/>
      <c r="AA4008">
        <v>3325417</v>
      </c>
      <c r="AB4008">
        <v>95</v>
      </c>
    </row>
    <row r="4009" spans="1:28" x14ac:dyDescent="0.2">
      <c r="A4009" t="s">
        <v>9979</v>
      </c>
      <c r="B4009" t="s">
        <v>9980</v>
      </c>
      <c r="C4009">
        <v>2008</v>
      </c>
      <c r="D4009" t="s">
        <v>9981</v>
      </c>
      <c r="E4009" t="s">
        <v>176</v>
      </c>
      <c r="H4009">
        <v>124</v>
      </c>
      <c r="I4009" t="s">
        <v>25</v>
      </c>
      <c r="J4009" t="s">
        <v>26</v>
      </c>
      <c r="K4009" t="s">
        <v>307</v>
      </c>
      <c r="M4009" t="s">
        <v>2312</v>
      </c>
      <c r="N4009" t="s">
        <v>2312</v>
      </c>
      <c r="O4009" t="s">
        <v>9982</v>
      </c>
      <c r="P4009" t="s">
        <v>5219</v>
      </c>
      <c r="Q4009" t="s">
        <v>5219</v>
      </c>
      <c r="R4009" t="s">
        <v>9983</v>
      </c>
      <c r="S4009" t="s">
        <v>9984</v>
      </c>
      <c r="T4009">
        <v>7.6</v>
      </c>
      <c r="U4009">
        <v>79732</v>
      </c>
      <c r="V4009" s="12">
        <f>W4009*1.20207800169993</f>
        <v>24041560.033998597</v>
      </c>
      <c r="W4009" s="3">
        <v>20000000</v>
      </c>
      <c r="X4009" s="13">
        <f>Y4009*1.20207800169993</f>
        <v>3706653.1972057987</v>
      </c>
      <c r="Y4009" s="3">
        <v>3083538</v>
      </c>
      <c r="Z4009" s="13">
        <f>AA4009*1.20207800169993</f>
        <v>5599761.3651969554</v>
      </c>
      <c r="AA4009" s="3">
        <v>4658401</v>
      </c>
      <c r="AB4009">
        <v>329</v>
      </c>
    </row>
    <row r="4010" spans="1:28" x14ac:dyDescent="0.2">
      <c r="A4010" t="s">
        <v>41473</v>
      </c>
      <c r="B4010" t="s">
        <v>41474</v>
      </c>
      <c r="C4010">
        <v>2017</v>
      </c>
      <c r="D4010" t="s">
        <v>25821</v>
      </c>
      <c r="E4010" t="s">
        <v>176</v>
      </c>
      <c r="F4010" t="s">
        <v>44036</v>
      </c>
      <c r="H4010">
        <v>114</v>
      </c>
      <c r="I4010" t="s">
        <v>5770</v>
      </c>
      <c r="J4010" t="s">
        <v>26</v>
      </c>
      <c r="K4010" t="s">
        <v>975</v>
      </c>
      <c r="M4010" t="s">
        <v>40700</v>
      </c>
      <c r="N4010" t="s">
        <v>41475</v>
      </c>
      <c r="O4010" t="s">
        <v>41476</v>
      </c>
      <c r="P4010" t="s">
        <v>41477</v>
      </c>
      <c r="Q4010" t="s">
        <v>41478</v>
      </c>
      <c r="R4010" t="s">
        <v>41479</v>
      </c>
      <c r="S4010" t="s">
        <v>41480</v>
      </c>
      <c r="T4010">
        <v>6.6</v>
      </c>
      <c r="U4010">
        <v>24042</v>
      </c>
      <c r="V4010" s="12">
        <f>W4010*1.05585427545692</f>
        <v>6335125.6527415197</v>
      </c>
      <c r="W4010" s="3">
        <v>6000000</v>
      </c>
      <c r="X4010" s="13">
        <f>Y4010*1.05585427545692</f>
        <v>3694203.9335917137</v>
      </c>
      <c r="Y4010" s="3">
        <v>3498782</v>
      </c>
      <c r="Z4010" s="13">
        <f>AA4010*1.05585427545692</f>
        <v>8450191.820251314</v>
      </c>
      <c r="AA4010" s="3">
        <v>8003180</v>
      </c>
      <c r="AB4010">
        <v>148</v>
      </c>
    </row>
    <row r="4011" spans="1:28" x14ac:dyDescent="0.2">
      <c r="A4011" t="s">
        <v>35298</v>
      </c>
      <c r="B4011" t="s">
        <v>35299</v>
      </c>
      <c r="C4011">
        <v>2016</v>
      </c>
      <c r="D4011" t="s">
        <v>27624</v>
      </c>
      <c r="E4011" t="s">
        <v>1045</v>
      </c>
      <c r="H4011">
        <v>117</v>
      </c>
      <c r="I4011" t="s">
        <v>25</v>
      </c>
      <c r="J4011" t="s">
        <v>26</v>
      </c>
      <c r="M4011" t="s">
        <v>2967</v>
      </c>
      <c r="N4011" t="s">
        <v>2967</v>
      </c>
      <c r="O4011" t="s">
        <v>35300</v>
      </c>
      <c r="P4011" t="s">
        <v>35301</v>
      </c>
      <c r="Q4011" t="s">
        <v>35302</v>
      </c>
      <c r="R4011" t="s">
        <v>35303</v>
      </c>
      <c r="S4011" t="s">
        <v>35304</v>
      </c>
      <c r="T4011">
        <v>6.9</v>
      </c>
      <c r="U4011">
        <v>50953</v>
      </c>
      <c r="V4011" s="12">
        <f>W4011*1.07834771485832</f>
        <v>10783477.1485832</v>
      </c>
      <c r="W4011" s="3">
        <v>10000000</v>
      </c>
      <c r="X4011" s="13">
        <f>Y4011*1.07834771485832</f>
        <v>3666682.0111830188</v>
      </c>
      <c r="Y4011" s="3">
        <v>3400278</v>
      </c>
      <c r="Z4011" s="13">
        <f>AA4011*1.07834771485832</f>
        <v>5008355.767923451</v>
      </c>
      <c r="AA4011" s="3">
        <v>4644472</v>
      </c>
      <c r="AB4011">
        <v>162</v>
      </c>
    </row>
    <row r="4012" spans="1:28" hidden="1" x14ac:dyDescent="0.2">
      <c r="A4012" t="s">
        <v>35235</v>
      </c>
      <c r="B4012" t="s">
        <v>35236</v>
      </c>
      <c r="C4012">
        <v>2015</v>
      </c>
      <c r="D4012" s="1">
        <v>42158</v>
      </c>
      <c r="E4012" t="s">
        <v>16512</v>
      </c>
      <c r="F4012" t="s">
        <v>44044</v>
      </c>
      <c r="G4012" t="s">
        <v>44032</v>
      </c>
      <c r="H4012">
        <v>95</v>
      </c>
      <c r="I4012" t="s">
        <v>35237</v>
      </c>
      <c r="J4012" t="s">
        <v>26</v>
      </c>
      <c r="K4012" t="s">
        <v>3274</v>
      </c>
      <c r="L4012" t="s">
        <v>307</v>
      </c>
      <c r="M4012" t="s">
        <v>22377</v>
      </c>
      <c r="N4012" t="s">
        <v>35238</v>
      </c>
      <c r="O4012" t="s">
        <v>35239</v>
      </c>
      <c r="P4012" t="s">
        <v>15090</v>
      </c>
      <c r="Q4012" t="s">
        <v>35240</v>
      </c>
      <c r="R4012" t="s">
        <v>35241</v>
      </c>
      <c r="S4012" t="s">
        <v>35242</v>
      </c>
      <c r="T4012">
        <v>6.1</v>
      </c>
      <c r="U4012">
        <v>19162</v>
      </c>
      <c r="W4012"/>
      <c r="X4012"/>
      <c r="Y4012"/>
      <c r="Z4012"/>
      <c r="AA4012">
        <v>3184017</v>
      </c>
      <c r="AB4012">
        <v>42</v>
      </c>
    </row>
    <row r="4013" spans="1:28" x14ac:dyDescent="0.2">
      <c r="A4013" t="s">
        <v>34819</v>
      </c>
      <c r="B4013" t="s">
        <v>34820</v>
      </c>
      <c r="C4013">
        <v>2014</v>
      </c>
      <c r="D4013" t="s">
        <v>17944</v>
      </c>
      <c r="E4013" t="s">
        <v>44041</v>
      </c>
      <c r="F4013" t="s">
        <v>44032</v>
      </c>
      <c r="G4013" t="s">
        <v>44045</v>
      </c>
      <c r="H4013">
        <v>107</v>
      </c>
      <c r="I4013" t="s">
        <v>34821</v>
      </c>
      <c r="J4013" t="s">
        <v>26</v>
      </c>
      <c r="M4013" t="s">
        <v>34822</v>
      </c>
      <c r="N4013" t="s">
        <v>34823</v>
      </c>
      <c r="O4013" t="s">
        <v>34824</v>
      </c>
      <c r="P4013" t="s">
        <v>13795</v>
      </c>
      <c r="Q4013" t="s">
        <v>34825</v>
      </c>
      <c r="R4013" t="s">
        <v>34826</v>
      </c>
      <c r="S4013" t="s">
        <v>34827</v>
      </c>
      <c r="T4013">
        <v>6.8</v>
      </c>
      <c r="U4013">
        <v>49767</v>
      </c>
      <c r="V4013" s="12">
        <f>W4013*1.09324733035956</f>
        <v>6559483.9821573598</v>
      </c>
      <c r="W4013" s="3">
        <v>6000000</v>
      </c>
      <c r="X4013" s="13">
        <f>Y4013*1.09324733035956</f>
        <v>3631906.473865414</v>
      </c>
      <c r="Y4013" s="3">
        <v>3322127</v>
      </c>
      <c r="Z4013" s="13">
        <f>AA4013*1.09324733035956</f>
        <v>3810385.6600305946</v>
      </c>
      <c r="AA4013" s="3">
        <v>3485383</v>
      </c>
      <c r="AB4013">
        <v>145</v>
      </c>
    </row>
    <row r="4014" spans="1:28" x14ac:dyDescent="0.2">
      <c r="A4014" t="s">
        <v>29525</v>
      </c>
      <c r="B4014" t="s">
        <v>29526</v>
      </c>
      <c r="C4014">
        <v>2013</v>
      </c>
      <c r="D4014" t="s">
        <v>23249</v>
      </c>
      <c r="E4014" t="s">
        <v>44035</v>
      </c>
      <c r="F4014" t="s">
        <v>44044</v>
      </c>
      <c r="G4014" t="s">
        <v>44032</v>
      </c>
      <c r="H4014">
        <v>128</v>
      </c>
      <c r="I4014" t="s">
        <v>29527</v>
      </c>
      <c r="J4014" t="s">
        <v>26</v>
      </c>
      <c r="K4014" t="s">
        <v>8343</v>
      </c>
      <c r="L4014" t="s">
        <v>698</v>
      </c>
      <c r="M4014" t="s">
        <v>8533</v>
      </c>
      <c r="N4014" t="s">
        <v>29528</v>
      </c>
      <c r="O4014" t="s">
        <v>29529</v>
      </c>
      <c r="P4014" t="s">
        <v>22568</v>
      </c>
      <c r="Q4014" t="s">
        <v>29530</v>
      </c>
      <c r="R4014" t="s">
        <v>29531</v>
      </c>
      <c r="S4014" t="s">
        <v>29532</v>
      </c>
      <c r="T4014">
        <v>6.2</v>
      </c>
      <c r="U4014">
        <v>38270</v>
      </c>
      <c r="V4014" s="12">
        <f>W4014*1.11098185502045</f>
        <v>31107491.940572601</v>
      </c>
      <c r="W4014" s="3">
        <v>28000000</v>
      </c>
      <c r="X4014" s="13">
        <f>Y4014*1.11098185502045</f>
        <v>3616254.8259464051</v>
      </c>
      <c r="Y4014" s="3">
        <v>3255008</v>
      </c>
      <c r="Z4014" s="13">
        <f>AA4014*1.11098185502045</f>
        <v>10063900.236541467</v>
      </c>
      <c r="AA4014" s="3">
        <v>9058564</v>
      </c>
      <c r="AB4014">
        <v>120</v>
      </c>
    </row>
    <row r="4015" spans="1:28" hidden="1" x14ac:dyDescent="0.2">
      <c r="A4015" t="s">
        <v>35258</v>
      </c>
      <c r="B4015" t="s">
        <v>35259</v>
      </c>
      <c r="C4015">
        <v>2014</v>
      </c>
      <c r="D4015" t="s">
        <v>25222</v>
      </c>
      <c r="E4015" t="s">
        <v>16512</v>
      </c>
      <c r="F4015" t="s">
        <v>44044</v>
      </c>
      <c r="G4015" t="s">
        <v>44032</v>
      </c>
      <c r="H4015">
        <v>94</v>
      </c>
      <c r="I4015" t="s">
        <v>35260</v>
      </c>
      <c r="J4015" t="s">
        <v>26</v>
      </c>
      <c r="M4015" t="s">
        <v>35261</v>
      </c>
      <c r="N4015" t="s">
        <v>35262</v>
      </c>
      <c r="O4015" t="s">
        <v>35263</v>
      </c>
      <c r="P4015" t="s">
        <v>2051</v>
      </c>
      <c r="Q4015" t="s">
        <v>35264</v>
      </c>
      <c r="R4015" t="s">
        <v>35265</v>
      </c>
      <c r="S4015" t="s">
        <v>35266</v>
      </c>
      <c r="T4015">
        <v>5</v>
      </c>
      <c r="U4015">
        <v>16151</v>
      </c>
      <c r="W4015">
        <v>10000000</v>
      </c>
      <c r="X4015"/>
      <c r="Y4015"/>
      <c r="Z4015"/>
      <c r="AA4015">
        <v>2931475</v>
      </c>
      <c r="AB4015">
        <v>69</v>
      </c>
    </row>
    <row r="4016" spans="1:28" x14ac:dyDescent="0.2">
      <c r="A4016" t="s">
        <v>6209</v>
      </c>
      <c r="B4016" t="s">
        <v>6210</v>
      </c>
      <c r="C4016">
        <v>2003</v>
      </c>
      <c r="D4016" s="1">
        <v>37904</v>
      </c>
      <c r="E4016" t="s">
        <v>176</v>
      </c>
      <c r="F4016" t="s">
        <v>44036</v>
      </c>
      <c r="H4016">
        <v>115</v>
      </c>
      <c r="I4016" t="s">
        <v>6211</v>
      </c>
      <c r="J4016" t="s">
        <v>26</v>
      </c>
      <c r="K4016" t="s">
        <v>27</v>
      </c>
      <c r="M4016" t="s">
        <v>6212</v>
      </c>
      <c r="N4016" t="s">
        <v>6213</v>
      </c>
      <c r="O4016" t="s">
        <v>6214</v>
      </c>
      <c r="P4016" t="s">
        <v>6215</v>
      </c>
      <c r="Q4016" t="s">
        <v>6216</v>
      </c>
      <c r="R4016" t="s">
        <v>6217</v>
      </c>
      <c r="S4016" t="s">
        <v>6218</v>
      </c>
      <c r="T4016">
        <v>7.2</v>
      </c>
      <c r="U4016">
        <v>108573</v>
      </c>
      <c r="V4016" s="12">
        <f>W4016*1.40658152173913</f>
        <v>21098722.82608695</v>
      </c>
      <c r="W4016" s="3">
        <v>15000000</v>
      </c>
      <c r="X4016" s="13">
        <f>Y4016*1.40658152173913</f>
        <v>3561785.1136304336</v>
      </c>
      <c r="Y4016" s="3">
        <v>2532228</v>
      </c>
      <c r="Z4016" s="13">
        <f>AA4016*1.40658152173913</f>
        <v>21269151.276168473</v>
      </c>
      <c r="AA4016" s="3">
        <v>15121165</v>
      </c>
      <c r="AB4016">
        <v>268</v>
      </c>
    </row>
    <row r="4017" spans="1:28" x14ac:dyDescent="0.2">
      <c r="A4017" t="s">
        <v>6296</v>
      </c>
      <c r="B4017" t="s">
        <v>6297</v>
      </c>
      <c r="C4017">
        <v>2003</v>
      </c>
      <c r="D4017" s="1">
        <v>38359</v>
      </c>
      <c r="E4017" t="s">
        <v>1045</v>
      </c>
      <c r="F4017" t="s">
        <v>44032</v>
      </c>
      <c r="H4017">
        <v>80</v>
      </c>
      <c r="I4017" t="s">
        <v>25</v>
      </c>
      <c r="J4017" t="s">
        <v>26</v>
      </c>
      <c r="K4017" t="s">
        <v>209</v>
      </c>
      <c r="M4017" t="s">
        <v>6298</v>
      </c>
      <c r="N4017" t="s">
        <v>6298</v>
      </c>
      <c r="O4017" t="s">
        <v>6299</v>
      </c>
      <c r="P4017" t="s">
        <v>6300</v>
      </c>
      <c r="Q4017" t="s">
        <v>6301</v>
      </c>
      <c r="R4017" t="s">
        <v>6302</v>
      </c>
      <c r="S4017" t="s">
        <v>6303</v>
      </c>
      <c r="T4017">
        <v>7</v>
      </c>
      <c r="U4017">
        <v>19895</v>
      </c>
      <c r="V4017" s="12">
        <f>W4017*1.40658152173913</f>
        <v>421974.45652173902</v>
      </c>
      <c r="W4017" s="3">
        <v>300000</v>
      </c>
      <c r="X4017" s="13">
        <f>Y4017*1.40658152173913</f>
        <v>3556772.0570869553</v>
      </c>
      <c r="Y4017" s="3">
        <v>2528664</v>
      </c>
      <c r="Z4017" s="13">
        <f>AA4017*1.40658152173913</f>
        <v>4616852.0670163026</v>
      </c>
      <c r="AA4017" s="3">
        <v>3282321</v>
      </c>
      <c r="AB4017">
        <v>187</v>
      </c>
    </row>
    <row r="4018" spans="1:28" x14ac:dyDescent="0.2">
      <c r="A4018" t="s">
        <v>11834</v>
      </c>
      <c r="B4018" t="s">
        <v>11835</v>
      </c>
      <c r="C4018">
        <v>2005</v>
      </c>
      <c r="D4018" t="s">
        <v>95</v>
      </c>
      <c r="E4018" t="s">
        <v>1045</v>
      </c>
      <c r="F4018" t="s">
        <v>44032</v>
      </c>
      <c r="H4018">
        <v>106</v>
      </c>
      <c r="I4018" t="s">
        <v>25</v>
      </c>
      <c r="J4018" t="s">
        <v>26</v>
      </c>
      <c r="M4018" t="s">
        <v>11836</v>
      </c>
      <c r="N4018" t="s">
        <v>11837</v>
      </c>
      <c r="O4018" t="s">
        <v>11838</v>
      </c>
      <c r="P4018" t="s">
        <v>11839</v>
      </c>
      <c r="Q4018" t="s">
        <v>11840</v>
      </c>
      <c r="R4018" t="s">
        <v>11841</v>
      </c>
      <c r="S4018" t="s">
        <v>11842</v>
      </c>
      <c r="T4018">
        <v>6.9</v>
      </c>
      <c r="U4018">
        <v>21964</v>
      </c>
      <c r="V4018" s="12">
        <f>W4018*1.32519713261649</f>
        <v>1325197.1326164899</v>
      </c>
      <c r="W4018" s="3">
        <v>1000000</v>
      </c>
      <c r="X4018" s="13">
        <f>Y4018*1.32519713261649</f>
        <v>3549793.6323655983</v>
      </c>
      <c r="Y4018" s="3">
        <v>2678691</v>
      </c>
      <c r="Z4018" s="13">
        <f>AA4018*1.32519713261649</f>
        <v>4504647.1987096863</v>
      </c>
      <c r="AA4018" s="3">
        <v>3399228</v>
      </c>
      <c r="AB4018">
        <v>206</v>
      </c>
    </row>
    <row r="4019" spans="1:28" hidden="1" x14ac:dyDescent="0.2">
      <c r="A4019" t="s">
        <v>35291</v>
      </c>
      <c r="B4019" t="s">
        <v>35292</v>
      </c>
      <c r="C4019">
        <v>2017</v>
      </c>
      <c r="D4019" s="1">
        <v>42744</v>
      </c>
      <c r="E4019" t="s">
        <v>1045</v>
      </c>
      <c r="F4019" t="s">
        <v>44046</v>
      </c>
      <c r="H4019">
        <v>94</v>
      </c>
      <c r="I4019" t="s">
        <v>25</v>
      </c>
      <c r="M4019" t="s">
        <v>25465</v>
      </c>
      <c r="N4019" t="s">
        <v>25465</v>
      </c>
      <c r="O4019" t="s">
        <v>35293</v>
      </c>
      <c r="P4019" t="s">
        <v>35294</v>
      </c>
      <c r="Q4019" t="s">
        <v>35295</v>
      </c>
      <c r="R4019" t="s">
        <v>35296</v>
      </c>
      <c r="S4019" t="s">
        <v>35297</v>
      </c>
      <c r="T4019">
        <v>5.7</v>
      </c>
      <c r="U4019">
        <v>18191</v>
      </c>
      <c r="W4019"/>
      <c r="X4019"/>
      <c r="Y4019"/>
      <c r="Z4019"/>
      <c r="AA4019"/>
      <c r="AB4019">
        <v>98</v>
      </c>
    </row>
    <row r="4020" spans="1:28" x14ac:dyDescent="0.2">
      <c r="A4020" t="s">
        <v>41943</v>
      </c>
      <c r="B4020" t="s">
        <v>41944</v>
      </c>
      <c r="C4020">
        <v>2019</v>
      </c>
      <c r="D4020" t="s">
        <v>29741</v>
      </c>
      <c r="E4020" t="s">
        <v>1045</v>
      </c>
      <c r="H4020">
        <v>95</v>
      </c>
      <c r="I4020" t="s">
        <v>41945</v>
      </c>
      <c r="J4020" t="s">
        <v>26</v>
      </c>
      <c r="K4020" t="s">
        <v>308</v>
      </c>
      <c r="M4020" t="s">
        <v>31476</v>
      </c>
      <c r="N4020" t="s">
        <v>31476</v>
      </c>
      <c r="O4020" t="s">
        <v>41946</v>
      </c>
      <c r="P4020" t="s">
        <v>426</v>
      </c>
      <c r="Q4020" t="s">
        <v>426</v>
      </c>
      <c r="R4020" t="s">
        <v>41947</v>
      </c>
      <c r="S4020" t="s">
        <v>41948</v>
      </c>
      <c r="T4020">
        <v>5.5</v>
      </c>
      <c r="U4020">
        <v>17278</v>
      </c>
      <c r="V4020" s="12">
        <f>W4020*1.01233684194057</f>
        <v>5061684.2097028503</v>
      </c>
      <c r="W4020" s="3">
        <v>5000000</v>
      </c>
      <c r="X4020" s="13">
        <f>Y4020*1.01233684194057</f>
        <v>3545811.0225810409</v>
      </c>
      <c r="Y4020" s="3">
        <v>3502600</v>
      </c>
      <c r="Z4020" s="13">
        <f>AA4020*1.01233684194057</f>
        <v>4610603.1103236033</v>
      </c>
      <c r="AA4020" s="3">
        <v>4554416</v>
      </c>
      <c r="AB4020">
        <v>313</v>
      </c>
    </row>
    <row r="4021" spans="1:28" x14ac:dyDescent="0.2">
      <c r="A4021" t="s">
        <v>28474</v>
      </c>
      <c r="B4021" t="s">
        <v>28475</v>
      </c>
      <c r="C4021">
        <v>2014</v>
      </c>
      <c r="D4021" s="1">
        <v>41768</v>
      </c>
      <c r="E4021" t="s">
        <v>176</v>
      </c>
      <c r="F4021" t="s">
        <v>44046</v>
      </c>
      <c r="G4021" t="s">
        <v>44045</v>
      </c>
      <c r="H4021">
        <v>92</v>
      </c>
      <c r="I4021" t="s">
        <v>28476</v>
      </c>
      <c r="J4021" t="s">
        <v>26</v>
      </c>
      <c r="M4021" t="s">
        <v>28477</v>
      </c>
      <c r="N4021" t="s">
        <v>28478</v>
      </c>
      <c r="O4021" t="s">
        <v>28479</v>
      </c>
      <c r="P4021" t="s">
        <v>1431</v>
      </c>
      <c r="Q4021" t="s">
        <v>28480</v>
      </c>
      <c r="R4021" t="s">
        <v>28481</v>
      </c>
      <c r="S4021" t="s">
        <v>28482</v>
      </c>
      <c r="T4021">
        <v>6.3</v>
      </c>
      <c r="U4021">
        <v>69924</v>
      </c>
      <c r="V4021" s="12">
        <f>W4021*1.09324733035956</f>
        <v>24051441.26791032</v>
      </c>
      <c r="W4021" s="3">
        <v>22000000</v>
      </c>
      <c r="X4021" s="13">
        <f>Y4021*1.09324733035956</f>
        <v>3544807.4590556677</v>
      </c>
      <c r="Y4021" s="3">
        <v>3242457</v>
      </c>
      <c r="Z4021" s="13">
        <f>AA4021*1.09324733035956</f>
        <v>19317435.440051425</v>
      </c>
      <c r="AA4021" s="3">
        <v>17669776</v>
      </c>
      <c r="AB4021">
        <v>173</v>
      </c>
    </row>
    <row r="4022" spans="1:28" x14ac:dyDescent="0.2">
      <c r="A4022" t="s">
        <v>19758</v>
      </c>
      <c r="B4022" t="s">
        <v>19759</v>
      </c>
      <c r="C4022">
        <v>2008</v>
      </c>
      <c r="D4022" t="s">
        <v>17012</v>
      </c>
      <c r="E4022" t="s">
        <v>1045</v>
      </c>
      <c r="F4022" t="s">
        <v>44032</v>
      </c>
      <c r="H4022">
        <v>92</v>
      </c>
      <c r="I4022" t="s">
        <v>25</v>
      </c>
      <c r="J4022" t="s">
        <v>26</v>
      </c>
      <c r="M4022" t="s">
        <v>19760</v>
      </c>
      <c r="N4022" t="s">
        <v>19761</v>
      </c>
      <c r="O4022" t="s">
        <v>19762</v>
      </c>
      <c r="P4022" t="s">
        <v>19763</v>
      </c>
      <c r="Q4022" t="s">
        <v>19764</v>
      </c>
      <c r="R4022" t="s">
        <v>19765</v>
      </c>
      <c r="S4022" t="s">
        <v>19766</v>
      </c>
      <c r="T4022">
        <v>6.4</v>
      </c>
      <c r="U4022">
        <v>31248</v>
      </c>
      <c r="V4022" s="12">
        <f>W4022*1.20207800169993</f>
        <v>3606234.0050997897</v>
      </c>
      <c r="W4022" s="3">
        <v>3000000</v>
      </c>
      <c r="X4022" s="13">
        <f>Y4022*1.20207800169993</f>
        <v>3517959.4070449555</v>
      </c>
      <c r="Y4022" s="3">
        <v>2926565</v>
      </c>
      <c r="Z4022" s="13">
        <f>AA4022*1.20207800169993</f>
        <v>4787226.3565719016</v>
      </c>
      <c r="AA4022" s="3">
        <v>3982459</v>
      </c>
      <c r="AB4022">
        <v>81</v>
      </c>
    </row>
    <row r="4023" spans="1:28" hidden="1" x14ac:dyDescent="0.2">
      <c r="A4023" t="s">
        <v>35319</v>
      </c>
      <c r="B4023" t="s">
        <v>35320</v>
      </c>
      <c r="C4023">
        <v>2014</v>
      </c>
      <c r="D4023" t="s">
        <v>35321</v>
      </c>
      <c r="E4023" t="s">
        <v>176</v>
      </c>
      <c r="F4023" t="s">
        <v>44046</v>
      </c>
      <c r="G4023" t="s">
        <v>44042</v>
      </c>
      <c r="H4023">
        <v>92</v>
      </c>
      <c r="I4023" t="s">
        <v>1983</v>
      </c>
      <c r="J4023" t="s">
        <v>26</v>
      </c>
      <c r="M4023" t="s">
        <v>35322</v>
      </c>
      <c r="N4023" t="s">
        <v>35322</v>
      </c>
      <c r="O4023" t="s">
        <v>35323</v>
      </c>
      <c r="P4023" t="s">
        <v>35324</v>
      </c>
      <c r="Q4023" t="s">
        <v>35325</v>
      </c>
      <c r="R4023" t="s">
        <v>35326</v>
      </c>
      <c r="S4023" t="s">
        <v>35327</v>
      </c>
      <c r="T4023">
        <v>6</v>
      </c>
      <c r="U4023">
        <v>18175</v>
      </c>
      <c r="W4023"/>
      <c r="X4023"/>
      <c r="Y4023">
        <v>13848</v>
      </c>
      <c r="Z4023"/>
      <c r="AA4023">
        <v>13848</v>
      </c>
      <c r="AB4023">
        <v>190</v>
      </c>
    </row>
    <row r="4024" spans="1:28" x14ac:dyDescent="0.2">
      <c r="A4024" t="s">
        <v>38141</v>
      </c>
      <c r="B4024" t="s">
        <v>38142</v>
      </c>
      <c r="C4024">
        <v>2015</v>
      </c>
      <c r="D4024" s="1">
        <v>43041</v>
      </c>
      <c r="E4024" t="s">
        <v>3496</v>
      </c>
      <c r="F4024" t="s">
        <v>44057</v>
      </c>
      <c r="G4024" t="s">
        <v>44042</v>
      </c>
      <c r="H4024">
        <v>95</v>
      </c>
      <c r="I4024" t="s">
        <v>25</v>
      </c>
      <c r="J4024" t="s">
        <v>26</v>
      </c>
      <c r="M4024" t="s">
        <v>18086</v>
      </c>
      <c r="N4024" t="s">
        <v>18086</v>
      </c>
      <c r="O4024" t="s">
        <v>38143</v>
      </c>
      <c r="P4024" t="s">
        <v>12211</v>
      </c>
      <c r="Q4024" t="s">
        <v>38144</v>
      </c>
      <c r="R4024" t="s">
        <v>38145</v>
      </c>
      <c r="S4024" t="s">
        <v>38146</v>
      </c>
      <c r="T4024">
        <v>7</v>
      </c>
      <c r="U4024">
        <v>103876</v>
      </c>
      <c r="V4024" s="12">
        <f>W4024*1.09195121025074</f>
        <v>5459756.0512537006</v>
      </c>
      <c r="W4024" s="3">
        <v>5000000</v>
      </c>
      <c r="X4024" s="13">
        <f>Y4024*1.09195121025074</f>
        <v>3516488.0109063862</v>
      </c>
      <c r="Y4024" s="3">
        <v>3220371</v>
      </c>
      <c r="Z4024" s="13">
        <f>AA4024*1.09195121025074</f>
        <v>4115797.7889940329</v>
      </c>
      <c r="AA4024" s="3">
        <v>3769214</v>
      </c>
      <c r="AB4024">
        <v>330</v>
      </c>
    </row>
    <row r="4025" spans="1:28" hidden="1" x14ac:dyDescent="0.2">
      <c r="A4025" t="s">
        <v>35335</v>
      </c>
      <c r="B4025" t="s">
        <v>35336</v>
      </c>
      <c r="C4025">
        <v>2015</v>
      </c>
      <c r="D4025" t="s">
        <v>31676</v>
      </c>
      <c r="E4025" t="s">
        <v>176</v>
      </c>
      <c r="F4025" t="s">
        <v>44042</v>
      </c>
      <c r="H4025">
        <v>92</v>
      </c>
      <c r="I4025" t="s">
        <v>25</v>
      </c>
      <c r="J4025" t="s">
        <v>26</v>
      </c>
      <c r="M4025" t="s">
        <v>35337</v>
      </c>
      <c r="N4025" t="s">
        <v>35338</v>
      </c>
      <c r="O4025" t="s">
        <v>35339</v>
      </c>
      <c r="P4025" t="s">
        <v>33160</v>
      </c>
      <c r="Q4025" t="s">
        <v>35340</v>
      </c>
      <c r="R4025" t="s">
        <v>35341</v>
      </c>
      <c r="S4025" t="s">
        <v>35342</v>
      </c>
      <c r="T4025">
        <v>5.0999999999999996</v>
      </c>
      <c r="U4025">
        <v>11690</v>
      </c>
      <c r="W4025"/>
      <c r="X4025"/>
      <c r="Y4025"/>
      <c r="Z4025"/>
      <c r="AA4025"/>
      <c r="AB4025">
        <v>72</v>
      </c>
    </row>
    <row r="4026" spans="1:28" hidden="1" x14ac:dyDescent="0.2">
      <c r="A4026" t="s">
        <v>35343</v>
      </c>
      <c r="B4026" t="s">
        <v>35344</v>
      </c>
      <c r="C4026">
        <v>2014</v>
      </c>
      <c r="D4026" t="s">
        <v>27043</v>
      </c>
      <c r="E4026" t="s">
        <v>1045</v>
      </c>
      <c r="F4026" t="s">
        <v>44036</v>
      </c>
      <c r="H4026">
        <v>98</v>
      </c>
      <c r="I4026" t="s">
        <v>2359</v>
      </c>
      <c r="J4026" t="s">
        <v>308</v>
      </c>
      <c r="K4026" t="s">
        <v>22887</v>
      </c>
      <c r="M4026" t="s">
        <v>35345</v>
      </c>
      <c r="N4026" t="s">
        <v>35346</v>
      </c>
      <c r="O4026" t="s">
        <v>35347</v>
      </c>
      <c r="P4026" t="s">
        <v>35348</v>
      </c>
      <c r="Q4026" t="s">
        <v>35349</v>
      </c>
      <c r="R4026" t="s">
        <v>35350</v>
      </c>
      <c r="S4026" t="s">
        <v>35351</v>
      </c>
      <c r="T4026">
        <v>6.5</v>
      </c>
      <c r="U4026">
        <v>15952</v>
      </c>
      <c r="W4026" t="s">
        <v>13377</v>
      </c>
      <c r="X4026"/>
      <c r="Y4026"/>
      <c r="Z4026"/>
      <c r="AA4026">
        <v>78768613</v>
      </c>
      <c r="AB4026">
        <v>10</v>
      </c>
    </row>
    <row r="4027" spans="1:28" hidden="1" x14ac:dyDescent="0.2">
      <c r="A4027" t="s">
        <v>35352</v>
      </c>
      <c r="B4027" t="s">
        <v>35353</v>
      </c>
      <c r="C4027">
        <v>2014</v>
      </c>
      <c r="D4027" t="s">
        <v>30511</v>
      </c>
      <c r="E4027" t="s">
        <v>16512</v>
      </c>
      <c r="F4027" t="s">
        <v>44046</v>
      </c>
      <c r="G4027" t="s">
        <v>44045</v>
      </c>
      <c r="H4027">
        <v>101</v>
      </c>
      <c r="I4027" t="s">
        <v>1983</v>
      </c>
      <c r="J4027" t="s">
        <v>26</v>
      </c>
      <c r="M4027" t="s">
        <v>35354</v>
      </c>
      <c r="N4027" t="s">
        <v>28208</v>
      </c>
      <c r="O4027" t="s">
        <v>35355</v>
      </c>
      <c r="P4027" t="s">
        <v>35356</v>
      </c>
      <c r="Q4027" t="s">
        <v>35357</v>
      </c>
      <c r="R4027" t="s">
        <v>35358</v>
      </c>
      <c r="S4027" t="s">
        <v>35359</v>
      </c>
      <c r="T4027">
        <v>5</v>
      </c>
      <c r="U4027">
        <v>14530</v>
      </c>
      <c r="W4027">
        <v>3000000</v>
      </c>
      <c r="X4027"/>
      <c r="Y4027"/>
      <c r="Z4027"/>
      <c r="AA4027">
        <v>71103</v>
      </c>
      <c r="AB4027">
        <v>153</v>
      </c>
    </row>
    <row r="4028" spans="1:28" hidden="1" x14ac:dyDescent="0.2">
      <c r="A4028" t="s">
        <v>35360</v>
      </c>
      <c r="B4028" t="s">
        <v>35361</v>
      </c>
      <c r="C4028">
        <v>2014</v>
      </c>
      <c r="D4028" s="1">
        <v>42100</v>
      </c>
      <c r="E4028" t="s">
        <v>1045</v>
      </c>
      <c r="F4028" t="s">
        <v>44032</v>
      </c>
      <c r="H4028">
        <v>100</v>
      </c>
      <c r="I4028" t="s">
        <v>25</v>
      </c>
      <c r="J4028" t="s">
        <v>26</v>
      </c>
      <c r="M4028" t="s">
        <v>25125</v>
      </c>
      <c r="N4028" t="s">
        <v>35362</v>
      </c>
      <c r="O4028" t="s">
        <v>35363</v>
      </c>
      <c r="P4028" t="s">
        <v>35364</v>
      </c>
      <c r="Q4028" t="s">
        <v>35365</v>
      </c>
      <c r="R4028" t="s">
        <v>35366</v>
      </c>
      <c r="S4028" t="s">
        <v>35367</v>
      </c>
      <c r="T4028">
        <v>7.1</v>
      </c>
      <c r="U4028">
        <v>13791</v>
      </c>
      <c r="W4028"/>
      <c r="X4028"/>
      <c r="Y4028"/>
      <c r="Z4028"/>
      <c r="AA4028">
        <v>41760</v>
      </c>
      <c r="AB4028">
        <v>34</v>
      </c>
    </row>
    <row r="4029" spans="1:28" hidden="1" x14ac:dyDescent="0.2">
      <c r="A4029" t="s">
        <v>35368</v>
      </c>
      <c r="B4029" t="s">
        <v>35369</v>
      </c>
      <c r="C4029">
        <v>2014</v>
      </c>
      <c r="D4029" s="1">
        <v>41771</v>
      </c>
      <c r="E4029" t="s">
        <v>1045</v>
      </c>
      <c r="F4029" t="s">
        <v>44032</v>
      </c>
      <c r="G4029" t="s">
        <v>44036</v>
      </c>
      <c r="H4029">
        <v>91</v>
      </c>
      <c r="I4029" t="s">
        <v>25</v>
      </c>
      <c r="J4029" t="s">
        <v>26</v>
      </c>
      <c r="M4029" t="s">
        <v>35370</v>
      </c>
      <c r="N4029" t="s">
        <v>35370</v>
      </c>
      <c r="O4029" t="s">
        <v>35371</v>
      </c>
      <c r="P4029" t="s">
        <v>10079</v>
      </c>
      <c r="Q4029" t="s">
        <v>35372</v>
      </c>
      <c r="R4029" t="s">
        <v>35373</v>
      </c>
      <c r="S4029" t="s">
        <v>35374</v>
      </c>
      <c r="T4029">
        <v>6.8</v>
      </c>
      <c r="U4029">
        <v>17266</v>
      </c>
      <c r="W4029"/>
      <c r="X4029"/>
      <c r="Y4029">
        <v>8623</v>
      </c>
      <c r="Z4029"/>
      <c r="AA4029">
        <v>19530</v>
      </c>
      <c r="AB4029">
        <v>70</v>
      </c>
    </row>
    <row r="4030" spans="1:28" hidden="1" x14ac:dyDescent="0.2">
      <c r="A4030" t="s">
        <v>35375</v>
      </c>
      <c r="B4030" t="s">
        <v>35376</v>
      </c>
      <c r="C4030">
        <v>2014</v>
      </c>
      <c r="D4030" s="1">
        <v>42165</v>
      </c>
      <c r="E4030" t="s">
        <v>3496</v>
      </c>
      <c r="F4030" t="s">
        <v>44045</v>
      </c>
      <c r="G4030" t="s">
        <v>44042</v>
      </c>
      <c r="H4030">
        <v>90</v>
      </c>
      <c r="I4030" t="s">
        <v>25</v>
      </c>
      <c r="J4030" t="s">
        <v>26</v>
      </c>
      <c r="M4030" t="s">
        <v>23999</v>
      </c>
      <c r="N4030" t="s">
        <v>35377</v>
      </c>
      <c r="O4030" t="s">
        <v>35378</v>
      </c>
      <c r="P4030" t="s">
        <v>35379</v>
      </c>
      <c r="Q4030" t="s">
        <v>35380</v>
      </c>
      <c r="R4030" t="s">
        <v>35381</v>
      </c>
      <c r="S4030" t="s">
        <v>35382</v>
      </c>
      <c r="T4030">
        <v>5.8</v>
      </c>
      <c r="U4030">
        <v>16386</v>
      </c>
      <c r="W4030"/>
      <c r="X4030"/>
      <c r="Y4030"/>
      <c r="Z4030"/>
      <c r="AA4030"/>
      <c r="AB4030">
        <v>139</v>
      </c>
    </row>
    <row r="4031" spans="1:28" hidden="1" x14ac:dyDescent="0.2">
      <c r="A4031" t="s">
        <v>35383</v>
      </c>
      <c r="B4031" t="s">
        <v>35384</v>
      </c>
      <c r="C4031">
        <v>2014</v>
      </c>
      <c r="D4031" t="s">
        <v>35385</v>
      </c>
      <c r="E4031" t="s">
        <v>1045</v>
      </c>
      <c r="F4031" t="s">
        <v>44032</v>
      </c>
      <c r="H4031">
        <v>108</v>
      </c>
      <c r="I4031" t="s">
        <v>1561</v>
      </c>
      <c r="J4031" t="s">
        <v>26</v>
      </c>
      <c r="M4031" t="s">
        <v>4532</v>
      </c>
      <c r="N4031" t="s">
        <v>4532</v>
      </c>
      <c r="O4031" t="s">
        <v>35386</v>
      </c>
      <c r="P4031" t="s">
        <v>4535</v>
      </c>
      <c r="Q4031" t="s">
        <v>12193</v>
      </c>
      <c r="R4031" t="s">
        <v>35387</v>
      </c>
      <c r="S4031" t="s">
        <v>35388</v>
      </c>
      <c r="T4031">
        <v>6.6</v>
      </c>
      <c r="U4031">
        <v>14665</v>
      </c>
      <c r="W4031"/>
      <c r="X4031"/>
      <c r="Y4031">
        <v>2880537</v>
      </c>
      <c r="Z4031"/>
      <c r="AA4031">
        <v>6132875</v>
      </c>
      <c r="AB4031">
        <v>86</v>
      </c>
    </row>
    <row r="4032" spans="1:28" x14ac:dyDescent="0.2">
      <c r="A4032" t="s">
        <v>25998</v>
      </c>
      <c r="B4032" t="s">
        <v>25999</v>
      </c>
      <c r="C4032">
        <v>2011</v>
      </c>
      <c r="D4032" t="s">
        <v>25866</v>
      </c>
      <c r="E4032" t="s">
        <v>176</v>
      </c>
      <c r="F4032" t="s">
        <v>44033</v>
      </c>
      <c r="H4032">
        <v>135</v>
      </c>
      <c r="I4032" t="s">
        <v>26000</v>
      </c>
      <c r="J4032" t="s">
        <v>26</v>
      </c>
      <c r="M4032" t="s">
        <v>924</v>
      </c>
      <c r="N4032" t="s">
        <v>924</v>
      </c>
      <c r="O4032" t="s">
        <v>26001</v>
      </c>
      <c r="P4032" t="s">
        <v>323</v>
      </c>
      <c r="Q4032" t="s">
        <v>26002</v>
      </c>
      <c r="R4032" t="s">
        <v>26003</v>
      </c>
      <c r="S4032" t="s">
        <v>26004</v>
      </c>
      <c r="T4032">
        <v>7.2</v>
      </c>
      <c r="U4032">
        <v>164471</v>
      </c>
      <c r="V4032" s="12">
        <f>W4032*1.1505830469594</f>
        <v>8514314.5474995598</v>
      </c>
      <c r="W4032" s="3">
        <v>7400000</v>
      </c>
      <c r="X4032" s="13">
        <f>Y4032*1.1505830469594</f>
        <v>3487242.3267108039</v>
      </c>
      <c r="Y4032" s="3">
        <v>3030848</v>
      </c>
      <c r="Z4032" s="13">
        <f>AA4032*1.1505830469594</f>
        <v>19605721.111741442</v>
      </c>
      <c r="AA4032" s="3">
        <v>17039814</v>
      </c>
      <c r="AB4032">
        <v>645</v>
      </c>
    </row>
    <row r="4033" spans="1:28" x14ac:dyDescent="0.2">
      <c r="A4033" t="s">
        <v>26929</v>
      </c>
      <c r="B4033" t="s">
        <v>26930</v>
      </c>
      <c r="C4033">
        <v>2011</v>
      </c>
      <c r="D4033" s="1">
        <v>41184</v>
      </c>
      <c r="E4033" t="s">
        <v>176</v>
      </c>
      <c r="F4033" t="s">
        <v>44036</v>
      </c>
      <c r="H4033">
        <v>113</v>
      </c>
      <c r="I4033" t="s">
        <v>26931</v>
      </c>
      <c r="J4033" t="s">
        <v>26</v>
      </c>
      <c r="M4033" t="s">
        <v>13455</v>
      </c>
      <c r="N4033" t="s">
        <v>26932</v>
      </c>
      <c r="O4033" t="s">
        <v>26933</v>
      </c>
      <c r="P4033" t="s">
        <v>2014</v>
      </c>
      <c r="Q4033" t="s">
        <v>26934</v>
      </c>
      <c r="R4033" t="s">
        <v>26935</v>
      </c>
      <c r="S4033" t="s">
        <v>26936</v>
      </c>
      <c r="T4033">
        <v>6.7</v>
      </c>
      <c r="U4033">
        <v>23127</v>
      </c>
      <c r="V4033" s="12">
        <f>W4033*1.1505830469594</f>
        <v>9204664.3756751996</v>
      </c>
      <c r="W4033" s="3">
        <v>8000000</v>
      </c>
      <c r="X4033" s="13">
        <f>Y4033*1.1505830469594</f>
        <v>3468658.1093363157</v>
      </c>
      <c r="Y4033" s="3">
        <v>3014696</v>
      </c>
      <c r="Z4033" s="13">
        <f>AA4033*1.1505830469594</f>
        <v>8666489.5107073635</v>
      </c>
      <c r="AA4033" s="3">
        <v>7532259</v>
      </c>
      <c r="AB4033">
        <v>104</v>
      </c>
    </row>
    <row r="4034" spans="1:28" x14ac:dyDescent="0.2">
      <c r="A4034" t="s">
        <v>14634</v>
      </c>
      <c r="B4034" t="s">
        <v>14635</v>
      </c>
      <c r="C4034">
        <v>2006</v>
      </c>
      <c r="D4034" t="s">
        <v>2798</v>
      </c>
      <c r="E4034" t="s">
        <v>176</v>
      </c>
      <c r="H4034">
        <v>106</v>
      </c>
      <c r="I4034" t="s">
        <v>25</v>
      </c>
      <c r="J4034" t="s">
        <v>26</v>
      </c>
      <c r="M4034" t="s">
        <v>14636</v>
      </c>
      <c r="N4034" t="s">
        <v>14637</v>
      </c>
      <c r="O4034" t="s">
        <v>14638</v>
      </c>
      <c r="P4034" t="s">
        <v>3250</v>
      </c>
      <c r="Q4034" t="s">
        <v>14639</v>
      </c>
      <c r="R4034" t="s">
        <v>14640</v>
      </c>
      <c r="S4034" t="s">
        <v>14641</v>
      </c>
      <c r="T4034">
        <v>7.2</v>
      </c>
      <c r="U4034">
        <v>83310</v>
      </c>
      <c r="V4034" s="12">
        <f>W4034*1.28378472222222</f>
        <v>898649.30555555399</v>
      </c>
      <c r="W4034" s="3">
        <v>700000</v>
      </c>
      <c r="X4034" s="13">
        <f>Y4034*1.28378472222222</f>
        <v>3463571.5859027719</v>
      </c>
      <c r="Y4034" s="3">
        <v>2697938</v>
      </c>
      <c r="Z4034" s="13">
        <f>AA4034*1.28378472222222</f>
        <v>5983054.3060069345</v>
      </c>
      <c r="AA4034" s="3">
        <v>4660481</v>
      </c>
      <c r="AB4034">
        <v>209</v>
      </c>
    </row>
    <row r="4035" spans="1:28" x14ac:dyDescent="0.2">
      <c r="A4035" t="s">
        <v>31907</v>
      </c>
      <c r="B4035" t="s">
        <v>31908</v>
      </c>
      <c r="C4035">
        <v>2012</v>
      </c>
      <c r="D4035" t="s">
        <v>31909</v>
      </c>
      <c r="E4035" t="s">
        <v>176</v>
      </c>
      <c r="F4035" t="s">
        <v>44036</v>
      </c>
      <c r="H4035">
        <v>198</v>
      </c>
      <c r="I4035" t="s">
        <v>943</v>
      </c>
      <c r="J4035" t="s">
        <v>944</v>
      </c>
      <c r="M4035" t="s">
        <v>12006</v>
      </c>
      <c r="N4035" t="s">
        <v>2150</v>
      </c>
      <c r="O4035" t="s">
        <v>31910</v>
      </c>
      <c r="P4035" t="s">
        <v>2764</v>
      </c>
      <c r="Q4035" t="s">
        <v>31911</v>
      </c>
      <c r="R4035" t="s">
        <v>31912</v>
      </c>
      <c r="S4035" t="s">
        <v>31913</v>
      </c>
      <c r="T4035">
        <v>6.7</v>
      </c>
      <c r="U4035">
        <v>50437</v>
      </c>
      <c r="V4035" s="12">
        <f>W4035*1.12725506764114</f>
        <v>8136076.1762066912</v>
      </c>
      <c r="W4035" s="3">
        <v>7217600</v>
      </c>
      <c r="X4035" s="13">
        <f>Y4035*1.12725506764114</f>
        <v>3435353.7815840119</v>
      </c>
      <c r="Y4035" s="3">
        <v>3047539</v>
      </c>
      <c r="Z4035" s="13">
        <f>AA4035*1.12725506764114</f>
        <v>7663032.6051116278</v>
      </c>
      <c r="AA4035" s="3">
        <v>6797958</v>
      </c>
      <c r="AB4035">
        <v>297</v>
      </c>
    </row>
    <row r="4036" spans="1:28" x14ac:dyDescent="0.2">
      <c r="A4036" t="s">
        <v>34745</v>
      </c>
      <c r="B4036" t="s">
        <v>34746</v>
      </c>
      <c r="C4036">
        <v>2014</v>
      </c>
      <c r="D4036" t="s">
        <v>24318</v>
      </c>
      <c r="E4036" t="s">
        <v>44035</v>
      </c>
      <c r="F4036" t="s">
        <v>44032</v>
      </c>
      <c r="H4036">
        <v>103</v>
      </c>
      <c r="I4036" t="s">
        <v>25</v>
      </c>
      <c r="J4036" t="s">
        <v>26</v>
      </c>
      <c r="M4036" t="s">
        <v>34747</v>
      </c>
      <c r="N4036" t="s">
        <v>34748</v>
      </c>
      <c r="O4036" t="s">
        <v>34749</v>
      </c>
      <c r="P4036" t="s">
        <v>4608</v>
      </c>
      <c r="Q4036" t="s">
        <v>34750</v>
      </c>
      <c r="R4036" t="s">
        <v>34751</v>
      </c>
      <c r="S4036" t="s">
        <v>34752</v>
      </c>
      <c r="T4036">
        <v>6.6</v>
      </c>
      <c r="U4036">
        <v>10202</v>
      </c>
      <c r="V4036" s="12">
        <f>W4036*1.09324733035956</f>
        <v>5466236.6517978003</v>
      </c>
      <c r="W4036" s="3">
        <v>5000000</v>
      </c>
      <c r="X4036" s="13">
        <f>Y4036*1.09324733035956</f>
        <v>3420706.3951025722</v>
      </c>
      <c r="Y4036" s="3">
        <v>3128941</v>
      </c>
      <c r="Z4036" s="13">
        <f>AA4036*1.09324733035956</f>
        <v>3467335.5802370682</v>
      </c>
      <c r="AA4036" s="3">
        <v>3171593</v>
      </c>
      <c r="AB4036">
        <v>42</v>
      </c>
    </row>
    <row r="4037" spans="1:28" hidden="1" x14ac:dyDescent="0.2">
      <c r="A4037" t="s">
        <v>35427</v>
      </c>
      <c r="B4037" t="s">
        <v>35428</v>
      </c>
      <c r="C4037">
        <v>2014</v>
      </c>
      <c r="D4037" t="s">
        <v>29274</v>
      </c>
      <c r="E4037" t="s">
        <v>1045</v>
      </c>
      <c r="F4037" t="s">
        <v>44032</v>
      </c>
      <c r="H4037">
        <v>95</v>
      </c>
      <c r="I4037" t="s">
        <v>25</v>
      </c>
      <c r="J4037" t="s">
        <v>26</v>
      </c>
      <c r="M4037" t="s">
        <v>35429</v>
      </c>
      <c r="N4037" t="s">
        <v>35430</v>
      </c>
      <c r="O4037" t="s">
        <v>35431</v>
      </c>
      <c r="P4037" t="s">
        <v>12627</v>
      </c>
      <c r="Q4037" t="s">
        <v>12627</v>
      </c>
      <c r="R4037" t="s">
        <v>35432</v>
      </c>
      <c r="S4037" t="s">
        <v>35433</v>
      </c>
      <c r="T4037">
        <v>6.4</v>
      </c>
      <c r="U4037">
        <v>17466</v>
      </c>
      <c r="W4037"/>
      <c r="X4037"/>
      <c r="Y4037">
        <v>10970</v>
      </c>
      <c r="Z4037"/>
      <c r="AA4037">
        <v>10970</v>
      </c>
      <c r="AB4037">
        <v>76</v>
      </c>
    </row>
    <row r="4038" spans="1:28" x14ac:dyDescent="0.2">
      <c r="A4038" t="s">
        <v>2173</v>
      </c>
      <c r="B4038" t="s">
        <v>2174</v>
      </c>
      <c r="C4038">
        <v>2000</v>
      </c>
      <c r="D4038" s="1">
        <v>37570</v>
      </c>
      <c r="E4038" t="s">
        <v>1045</v>
      </c>
      <c r="F4038" t="s">
        <v>44032</v>
      </c>
      <c r="G4038" t="s">
        <v>44057</v>
      </c>
      <c r="H4038">
        <v>135</v>
      </c>
      <c r="I4038" t="s">
        <v>25</v>
      </c>
      <c r="J4038" t="s">
        <v>26</v>
      </c>
      <c r="M4038" t="s">
        <v>2175</v>
      </c>
      <c r="N4038" t="s">
        <v>2175</v>
      </c>
      <c r="O4038" t="s">
        <v>2176</v>
      </c>
      <c r="P4038" t="s">
        <v>2177</v>
      </c>
      <c r="Q4038" t="s">
        <v>2178</v>
      </c>
      <c r="R4038" t="s">
        <v>2179</v>
      </c>
      <c r="S4038" t="s">
        <v>2180</v>
      </c>
      <c r="T4038">
        <v>6.5</v>
      </c>
      <c r="U4038">
        <v>10255</v>
      </c>
      <c r="V4038" s="12">
        <f>W4038*1.5029674796748</f>
        <v>15029674.796748001</v>
      </c>
      <c r="W4038" s="3">
        <v>10000000</v>
      </c>
      <c r="X4038" s="13">
        <f>Y4038*1.5029674796748</f>
        <v>3419219.453943097</v>
      </c>
      <c r="Y4038" s="3">
        <v>2274979</v>
      </c>
      <c r="Z4038" s="13">
        <f>AA4038*1.5029674796748</f>
        <v>3702785.8313008212</v>
      </c>
      <c r="AA4038" s="3">
        <v>2463650</v>
      </c>
      <c r="AB4038">
        <v>180</v>
      </c>
    </row>
    <row r="4039" spans="1:28" x14ac:dyDescent="0.2">
      <c r="A4039" t="s">
        <v>35516</v>
      </c>
      <c r="B4039" t="s">
        <v>35517</v>
      </c>
      <c r="C4039">
        <v>2014</v>
      </c>
      <c r="D4039" s="1">
        <v>41955</v>
      </c>
      <c r="E4039" t="s">
        <v>1045</v>
      </c>
      <c r="F4039" t="s">
        <v>44032</v>
      </c>
      <c r="G4039" t="s">
        <v>44042</v>
      </c>
      <c r="H4039">
        <v>122</v>
      </c>
      <c r="I4039" t="s">
        <v>35518</v>
      </c>
      <c r="J4039" t="s">
        <v>308</v>
      </c>
      <c r="M4039" t="s">
        <v>35519</v>
      </c>
      <c r="N4039" t="s">
        <v>35520</v>
      </c>
      <c r="O4039" t="s">
        <v>35521</v>
      </c>
      <c r="P4039" t="s">
        <v>35522</v>
      </c>
      <c r="Q4039" t="s">
        <v>35523</v>
      </c>
      <c r="R4039" t="s">
        <v>35524</v>
      </c>
      <c r="S4039" t="s">
        <v>35525</v>
      </c>
      <c r="T4039">
        <v>8.1</v>
      </c>
      <c r="U4039">
        <v>170475</v>
      </c>
      <c r="V4039" s="12">
        <f>W4039*1.09324733035956</f>
        <v>3607716.190186548</v>
      </c>
      <c r="W4039" s="3">
        <v>3300000</v>
      </c>
      <c r="X4039" s="13">
        <f>Y4039*1.09324733035956</f>
        <v>3396205.6291818838</v>
      </c>
      <c r="Y4039" s="3">
        <v>3106530</v>
      </c>
      <c r="Z4039" s="13">
        <f>AA4039*1.09324733035956</f>
        <v>33500054.34299821</v>
      </c>
      <c r="AA4039" s="3">
        <v>30642704</v>
      </c>
      <c r="AB4039">
        <v>233</v>
      </c>
    </row>
    <row r="4040" spans="1:28" x14ac:dyDescent="0.2">
      <c r="A4040" t="s">
        <v>13873</v>
      </c>
      <c r="B4040" t="s">
        <v>13874</v>
      </c>
      <c r="C4040">
        <v>2008</v>
      </c>
      <c r="D4040" s="1">
        <v>40030</v>
      </c>
      <c r="E4040" t="s">
        <v>44035</v>
      </c>
      <c r="F4040" t="s">
        <v>44038</v>
      </c>
      <c r="G4040" t="s">
        <v>44032</v>
      </c>
      <c r="H4040">
        <v>110</v>
      </c>
      <c r="I4040" t="s">
        <v>1561</v>
      </c>
      <c r="J4040" t="s">
        <v>26</v>
      </c>
      <c r="M4040" t="s">
        <v>13875</v>
      </c>
      <c r="N4040" t="s">
        <v>13876</v>
      </c>
      <c r="O4040" t="s">
        <v>13877</v>
      </c>
      <c r="P4040" t="s">
        <v>13878</v>
      </c>
      <c r="Q4040" t="s">
        <v>13879</v>
      </c>
      <c r="R4040" t="s">
        <v>13880</v>
      </c>
      <c r="S4040" t="s">
        <v>13881</v>
      </c>
      <c r="T4040">
        <v>6.4</v>
      </c>
      <c r="U4040">
        <v>67315</v>
      </c>
      <c r="V4040" s="12">
        <f>W4040*1.20207800169993</f>
        <v>33658184.047598042</v>
      </c>
      <c r="W4040" s="3">
        <v>28000000</v>
      </c>
      <c r="X4040" s="13">
        <f>Y4040*1.20207800169993</f>
        <v>3340276.651379684</v>
      </c>
      <c r="Y4040" s="3">
        <v>2778752</v>
      </c>
      <c r="Z4040" s="13">
        <f>AA4040*1.20207800169993</f>
        <v>23022208.707259074</v>
      </c>
      <c r="AA4040" s="3">
        <v>19152009</v>
      </c>
      <c r="AB4040">
        <v>106</v>
      </c>
    </row>
    <row r="4041" spans="1:28" x14ac:dyDescent="0.2">
      <c r="A4041" t="s">
        <v>35833</v>
      </c>
      <c r="B4041" t="s">
        <v>35834</v>
      </c>
      <c r="C4041">
        <v>2015</v>
      </c>
      <c r="D4041" t="s">
        <v>33872</v>
      </c>
      <c r="E4041" t="s">
        <v>1045</v>
      </c>
      <c r="F4041" t="s">
        <v>44057</v>
      </c>
      <c r="G4041" t="s">
        <v>44055</v>
      </c>
      <c r="H4041">
        <v>106</v>
      </c>
      <c r="I4041" t="s">
        <v>25</v>
      </c>
      <c r="J4041" t="s">
        <v>26</v>
      </c>
      <c r="M4041" t="s">
        <v>2328</v>
      </c>
      <c r="N4041" t="s">
        <v>35835</v>
      </c>
      <c r="O4041" t="s">
        <v>35836</v>
      </c>
      <c r="P4041" t="s">
        <v>8543</v>
      </c>
      <c r="Q4041" t="s">
        <v>35837</v>
      </c>
      <c r="R4041" t="s">
        <v>35838</v>
      </c>
      <c r="S4041" t="s">
        <v>35839</v>
      </c>
      <c r="T4041">
        <v>5.5</v>
      </c>
      <c r="U4041">
        <v>10609</v>
      </c>
      <c r="V4041" s="12">
        <f>W4041*1.09195121025074</f>
        <v>16379268.1537611</v>
      </c>
      <c r="W4041" s="3">
        <v>15000000</v>
      </c>
      <c r="X4041" s="13">
        <f>Y4041*1.09195121025074</f>
        <v>3298417.7105608415</v>
      </c>
      <c r="Y4041" s="3">
        <v>3020664</v>
      </c>
      <c r="Z4041" s="13">
        <f>AA4041*1.09195121025074</f>
        <v>3706272.4071015953</v>
      </c>
      <c r="AA4041" s="3">
        <v>3394174</v>
      </c>
      <c r="AB4041">
        <v>61</v>
      </c>
    </row>
    <row r="4042" spans="1:28" hidden="1" x14ac:dyDescent="0.2">
      <c r="A4042" t="s">
        <v>35465</v>
      </c>
      <c r="B4042" t="s">
        <v>35466</v>
      </c>
      <c r="C4042">
        <v>2014</v>
      </c>
      <c r="D4042" t="s">
        <v>35467</v>
      </c>
      <c r="E4042" t="s">
        <v>44041</v>
      </c>
      <c r="F4042" t="s">
        <v>44032</v>
      </c>
      <c r="G4042" t="s">
        <v>44036</v>
      </c>
      <c r="H4042">
        <v>133</v>
      </c>
      <c r="I4042" t="s">
        <v>943</v>
      </c>
      <c r="J4042" t="s">
        <v>944</v>
      </c>
      <c r="M4042" t="s">
        <v>20713</v>
      </c>
      <c r="N4042" t="s">
        <v>20713</v>
      </c>
      <c r="O4042" t="s">
        <v>35468</v>
      </c>
      <c r="P4042" t="s">
        <v>31871</v>
      </c>
      <c r="Q4042" t="s">
        <v>35469</v>
      </c>
      <c r="R4042" t="s">
        <v>35470</v>
      </c>
      <c r="S4042" t="s">
        <v>35471</v>
      </c>
      <c r="T4042">
        <v>7.6</v>
      </c>
      <c r="U4042">
        <v>25849</v>
      </c>
      <c r="W4042"/>
      <c r="X4042"/>
      <c r="Y4042">
        <v>529136</v>
      </c>
      <c r="Z4042"/>
      <c r="AA4042">
        <v>858783</v>
      </c>
      <c r="AB4042">
        <v>191</v>
      </c>
    </row>
    <row r="4043" spans="1:28" hidden="1" x14ac:dyDescent="0.2">
      <c r="A4043" t="s">
        <v>35472</v>
      </c>
      <c r="B4043" t="s">
        <v>35473</v>
      </c>
      <c r="C4043">
        <v>2013</v>
      </c>
      <c r="D4043" t="s">
        <v>33131</v>
      </c>
      <c r="E4043" t="s">
        <v>1045</v>
      </c>
      <c r="H4043">
        <v>119</v>
      </c>
      <c r="I4043" t="s">
        <v>697</v>
      </c>
      <c r="J4043" t="s">
        <v>307</v>
      </c>
      <c r="M4043" t="s">
        <v>35474</v>
      </c>
      <c r="N4043" t="s">
        <v>35475</v>
      </c>
      <c r="O4043" t="s">
        <v>35476</v>
      </c>
      <c r="P4043" t="s">
        <v>35477</v>
      </c>
      <c r="Q4043" t="s">
        <v>35478</v>
      </c>
      <c r="R4043" t="s">
        <v>35479</v>
      </c>
      <c r="S4043" t="s">
        <v>35480</v>
      </c>
      <c r="T4043">
        <v>6.9</v>
      </c>
      <c r="U4043">
        <v>26075</v>
      </c>
      <c r="W4043" t="s">
        <v>20328</v>
      </c>
      <c r="X4043"/>
      <c r="Y4043"/>
      <c r="Z4043"/>
      <c r="AA4043">
        <v>77676735</v>
      </c>
      <c r="AB4043">
        <v>19</v>
      </c>
    </row>
    <row r="4044" spans="1:28" hidden="1" x14ac:dyDescent="0.2">
      <c r="A4044" t="s">
        <v>35481</v>
      </c>
      <c r="B4044" t="s">
        <v>35482</v>
      </c>
      <c r="C4044">
        <v>2018</v>
      </c>
      <c r="D4044" t="s">
        <v>33156</v>
      </c>
      <c r="E4044" t="s">
        <v>44043</v>
      </c>
      <c r="F4044" t="s">
        <v>44038</v>
      </c>
      <c r="G4044" t="s">
        <v>44040</v>
      </c>
      <c r="H4044">
        <v>104</v>
      </c>
      <c r="I4044" t="s">
        <v>25</v>
      </c>
      <c r="J4044" t="s">
        <v>26</v>
      </c>
      <c r="K4044" t="s">
        <v>308</v>
      </c>
      <c r="L4044" t="s">
        <v>27</v>
      </c>
      <c r="M4044" t="s">
        <v>35483</v>
      </c>
      <c r="N4044" t="s">
        <v>35484</v>
      </c>
      <c r="O4044" t="s">
        <v>35485</v>
      </c>
      <c r="P4044" t="s">
        <v>35486</v>
      </c>
      <c r="Q4044" t="s">
        <v>35487</v>
      </c>
      <c r="R4044" t="s">
        <v>35488</v>
      </c>
      <c r="S4044" t="s">
        <v>35489</v>
      </c>
      <c r="T4044">
        <v>7.1</v>
      </c>
      <c r="U4044">
        <v>42853</v>
      </c>
      <c r="W4044"/>
      <c r="X4044"/>
      <c r="Y4044"/>
      <c r="Z4044"/>
      <c r="AA4044"/>
      <c r="AB4044">
        <v>645</v>
      </c>
    </row>
    <row r="4045" spans="1:28" x14ac:dyDescent="0.2">
      <c r="A4045" t="s">
        <v>9405</v>
      </c>
      <c r="B4045" t="s">
        <v>9406</v>
      </c>
      <c r="C4045">
        <v>2007</v>
      </c>
      <c r="D4045" t="s">
        <v>9407</v>
      </c>
      <c r="E4045" t="s">
        <v>44041</v>
      </c>
      <c r="F4045" t="s">
        <v>44032</v>
      </c>
      <c r="G4045" t="s">
        <v>44046</v>
      </c>
      <c r="H4045">
        <v>96</v>
      </c>
      <c r="I4045" t="s">
        <v>9408</v>
      </c>
      <c r="J4045" t="s">
        <v>26</v>
      </c>
      <c r="M4045" t="s">
        <v>9409</v>
      </c>
      <c r="N4045" t="s">
        <v>9410</v>
      </c>
      <c r="O4045" t="s">
        <v>9411</v>
      </c>
      <c r="P4045" t="s">
        <v>9412</v>
      </c>
      <c r="Q4045" t="s">
        <v>9413</v>
      </c>
      <c r="R4045" t="s">
        <v>9414</v>
      </c>
      <c r="S4045" t="s">
        <v>9415</v>
      </c>
      <c r="T4045">
        <v>4.7</v>
      </c>
      <c r="U4045">
        <v>22412</v>
      </c>
      <c r="V4045" s="12">
        <f>W4045*1.24823238899982</f>
        <v>21219950.61299694</v>
      </c>
      <c r="W4045" s="3">
        <v>17000000</v>
      </c>
      <c r="X4045" s="13">
        <f>Y4045*1.24823238899982</f>
        <v>3278856.839424727</v>
      </c>
      <c r="Y4045" s="3">
        <v>2626800</v>
      </c>
      <c r="Z4045" s="13">
        <f>AA4045*144548551.06</f>
        <v>1578643635836472</v>
      </c>
      <c r="AA4045" s="3">
        <v>10921200</v>
      </c>
      <c r="AB4045">
        <v>209</v>
      </c>
    </row>
    <row r="4046" spans="1:28" x14ac:dyDescent="0.2">
      <c r="A4046" t="s">
        <v>21701</v>
      </c>
      <c r="B4046" t="s">
        <v>21702</v>
      </c>
      <c r="C4046">
        <v>2009</v>
      </c>
      <c r="D4046" t="s">
        <v>14338</v>
      </c>
      <c r="E4046" t="s">
        <v>1045</v>
      </c>
      <c r="F4046" t="s">
        <v>44032</v>
      </c>
      <c r="G4046" t="s">
        <v>44036</v>
      </c>
      <c r="H4046">
        <v>100</v>
      </c>
      <c r="I4046" t="s">
        <v>21124</v>
      </c>
      <c r="J4046" t="s">
        <v>26</v>
      </c>
      <c r="K4046" t="s">
        <v>27</v>
      </c>
      <c r="L4046" t="s">
        <v>1121</v>
      </c>
      <c r="M4046" t="s">
        <v>497</v>
      </c>
      <c r="N4046" t="s">
        <v>21703</v>
      </c>
      <c r="O4046" t="s">
        <v>21704</v>
      </c>
      <c r="P4046" t="s">
        <v>680</v>
      </c>
      <c r="Q4046" t="s">
        <v>21705</v>
      </c>
      <c r="R4046" t="s">
        <v>21706</v>
      </c>
      <c r="S4046" t="s">
        <v>21707</v>
      </c>
      <c r="T4046">
        <v>6.2</v>
      </c>
      <c r="U4046">
        <v>10510</v>
      </c>
      <c r="V4046" s="12">
        <f>W4046*1.20636999678377</f>
        <v>27746509.926026709</v>
      </c>
      <c r="W4046" s="3">
        <v>23000000</v>
      </c>
      <c r="X4046" s="13">
        <f>Y4046*1.20636999678377</f>
        <v>3276087.1263558227</v>
      </c>
      <c r="Y4046" s="3">
        <v>2715657</v>
      </c>
      <c r="Z4046" s="13">
        <f>AA4046*1.20636999678377</f>
        <v>11301566.071409579</v>
      </c>
      <c r="AA4046" s="3">
        <v>9368242</v>
      </c>
      <c r="AB4046">
        <v>43</v>
      </c>
    </row>
    <row r="4047" spans="1:28" x14ac:dyDescent="0.2">
      <c r="A4047" t="s">
        <v>39205</v>
      </c>
      <c r="B4047" t="s">
        <v>39206</v>
      </c>
      <c r="C4047">
        <v>2016</v>
      </c>
      <c r="D4047" t="s">
        <v>34308</v>
      </c>
      <c r="E4047" t="s">
        <v>1045</v>
      </c>
      <c r="F4047" t="s">
        <v>44032</v>
      </c>
      <c r="G4047" t="s">
        <v>44034</v>
      </c>
      <c r="H4047">
        <v>109</v>
      </c>
      <c r="I4047" t="s">
        <v>39207</v>
      </c>
      <c r="J4047" t="s">
        <v>26</v>
      </c>
      <c r="K4047" t="s">
        <v>3179</v>
      </c>
      <c r="M4047" t="s">
        <v>15264</v>
      </c>
      <c r="N4047" t="s">
        <v>15264</v>
      </c>
      <c r="O4047" t="s">
        <v>39208</v>
      </c>
      <c r="P4047" t="s">
        <v>5169</v>
      </c>
      <c r="Q4047" t="s">
        <v>39209</v>
      </c>
      <c r="R4047" t="s">
        <v>39210</v>
      </c>
      <c r="S4047" t="s">
        <v>39211</v>
      </c>
      <c r="T4047">
        <v>6.2</v>
      </c>
      <c r="U4047">
        <v>57332</v>
      </c>
      <c r="V4047" s="12">
        <f>W4047*1.07834771485832</f>
        <v>16175215.7228748</v>
      </c>
      <c r="W4047" s="3">
        <v>15000000</v>
      </c>
      <c r="X4047" s="13">
        <f>Y4047*1.07834771485832</f>
        <v>3266624.7141000158</v>
      </c>
      <c r="Y4047" s="3">
        <v>3029287</v>
      </c>
      <c r="Z4047" s="13">
        <f>AA4047*1.07834771485832</f>
        <v>4886338.5672918027</v>
      </c>
      <c r="AA4047" s="3">
        <v>4531320</v>
      </c>
      <c r="AB4047">
        <v>321</v>
      </c>
    </row>
    <row r="4048" spans="1:28" x14ac:dyDescent="0.2">
      <c r="A4048" t="s">
        <v>40715</v>
      </c>
      <c r="B4048" t="s">
        <v>40716</v>
      </c>
      <c r="C4048">
        <v>2017</v>
      </c>
      <c r="D4048" s="1">
        <v>43139</v>
      </c>
      <c r="E4048" t="s">
        <v>1045</v>
      </c>
      <c r="F4048" t="s">
        <v>44044</v>
      </c>
      <c r="G4048" t="s">
        <v>44032</v>
      </c>
      <c r="H4048">
        <v>92</v>
      </c>
      <c r="I4048" t="s">
        <v>25</v>
      </c>
      <c r="J4048" t="s">
        <v>26</v>
      </c>
      <c r="M4048" t="s">
        <v>40717</v>
      </c>
      <c r="N4048" t="s">
        <v>40717</v>
      </c>
      <c r="O4048" t="s">
        <v>40718</v>
      </c>
      <c r="P4048" t="s">
        <v>22192</v>
      </c>
      <c r="Q4048" t="s">
        <v>40719</v>
      </c>
      <c r="R4048" t="s">
        <v>40720</v>
      </c>
      <c r="S4048" t="s">
        <v>40721</v>
      </c>
      <c r="T4048">
        <v>6.7</v>
      </c>
      <c r="U4048">
        <v>32554</v>
      </c>
      <c r="V4048" s="12">
        <f>W4048*1.05585427545692</f>
        <v>6335125.6527415197</v>
      </c>
      <c r="W4048" s="3">
        <v>6000000</v>
      </c>
      <c r="X4048" s="13">
        <f>Y4048*1.05585427545692</f>
        <v>3244223.1260403097</v>
      </c>
      <c r="Y4048" s="3">
        <v>3072605</v>
      </c>
      <c r="Z4048" s="13">
        <f>AA4048*1.05585427545692</f>
        <v>3365276.8187214457</v>
      </c>
      <c r="AA4048" s="3">
        <v>3187255</v>
      </c>
      <c r="AB4048">
        <v>201</v>
      </c>
    </row>
    <row r="4049" spans="1:28" hidden="1" x14ac:dyDescent="0.2">
      <c r="A4049" t="s">
        <v>35526</v>
      </c>
      <c r="B4049" t="s">
        <v>35527</v>
      </c>
      <c r="C4049">
        <v>2017</v>
      </c>
      <c r="D4049" t="s">
        <v>35528</v>
      </c>
      <c r="E4049" t="s">
        <v>44041</v>
      </c>
      <c r="F4049" t="s">
        <v>44032</v>
      </c>
      <c r="G4049" t="s">
        <v>44045</v>
      </c>
      <c r="H4049">
        <v>98</v>
      </c>
      <c r="I4049" t="s">
        <v>25</v>
      </c>
      <c r="J4049" t="s">
        <v>26</v>
      </c>
      <c r="M4049" t="s">
        <v>35529</v>
      </c>
      <c r="N4049" t="s">
        <v>35530</v>
      </c>
      <c r="O4049" t="s">
        <v>35531</v>
      </c>
      <c r="P4049" t="s">
        <v>3826</v>
      </c>
      <c r="Q4049" t="s">
        <v>35532</v>
      </c>
      <c r="R4049" t="s">
        <v>35533</v>
      </c>
      <c r="S4049" t="s">
        <v>35534</v>
      </c>
      <c r="T4049">
        <v>5.2</v>
      </c>
      <c r="U4049">
        <v>13846</v>
      </c>
      <c r="W4049"/>
      <c r="X4049"/>
      <c r="Y4049"/>
      <c r="Z4049"/>
      <c r="AA4049"/>
      <c r="AB4049">
        <v>241</v>
      </c>
    </row>
    <row r="4050" spans="1:28" x14ac:dyDescent="0.2">
      <c r="A4050" t="s">
        <v>39720</v>
      </c>
      <c r="B4050" t="s">
        <v>39721</v>
      </c>
      <c r="C4050">
        <v>2018</v>
      </c>
      <c r="D4050" s="1">
        <v>43501</v>
      </c>
      <c r="E4050" t="s">
        <v>44041</v>
      </c>
      <c r="F4050" t="s">
        <v>44032</v>
      </c>
      <c r="G4050" t="s">
        <v>44039</v>
      </c>
      <c r="H4050">
        <v>122</v>
      </c>
      <c r="I4050" t="s">
        <v>39722</v>
      </c>
      <c r="J4050" t="s">
        <v>26</v>
      </c>
      <c r="M4050" t="s">
        <v>4514</v>
      </c>
      <c r="N4050" t="s">
        <v>31092</v>
      </c>
      <c r="O4050" t="s">
        <v>39723</v>
      </c>
      <c r="P4050" t="s">
        <v>13558</v>
      </c>
      <c r="Q4050" t="s">
        <v>39724</v>
      </c>
      <c r="R4050" t="s">
        <v>39725</v>
      </c>
      <c r="S4050" t="s">
        <v>39726</v>
      </c>
      <c r="T4050">
        <v>7</v>
      </c>
      <c r="U4050">
        <v>49883</v>
      </c>
      <c r="V4050" s="12">
        <f>W4050*1.03068014830331</f>
        <v>39165845.635525778</v>
      </c>
      <c r="W4050" s="3">
        <v>38000000</v>
      </c>
      <c r="X4050" s="13">
        <f>Y4050*1.03068014830331</f>
        <v>3239485.4242056082</v>
      </c>
      <c r="Y4050" s="3">
        <v>3143056</v>
      </c>
      <c r="Z4050" s="13">
        <f>AA4050*1.03068014830331</f>
        <v>13546286.907238707</v>
      </c>
      <c r="AA4050" s="3">
        <v>13143056</v>
      </c>
      <c r="AB4050">
        <v>298</v>
      </c>
    </row>
    <row r="4051" spans="1:28" x14ac:dyDescent="0.2">
      <c r="A4051" t="s">
        <v>29069</v>
      </c>
      <c r="B4051" t="s">
        <v>29070</v>
      </c>
      <c r="C4051">
        <v>2012</v>
      </c>
      <c r="D4051" t="s">
        <v>28711</v>
      </c>
      <c r="E4051" t="s">
        <v>44041</v>
      </c>
      <c r="F4051" t="s">
        <v>44032</v>
      </c>
      <c r="G4051" t="s">
        <v>44045</v>
      </c>
      <c r="H4051">
        <v>140</v>
      </c>
      <c r="I4051" t="s">
        <v>943</v>
      </c>
      <c r="J4051" t="s">
        <v>944</v>
      </c>
      <c r="K4051" t="s">
        <v>26</v>
      </c>
      <c r="L4051" t="s">
        <v>23273</v>
      </c>
      <c r="M4051" t="s">
        <v>29071</v>
      </c>
      <c r="N4051" t="s">
        <v>29072</v>
      </c>
      <c r="O4051" t="s">
        <v>29073</v>
      </c>
      <c r="P4051" t="s">
        <v>948</v>
      </c>
      <c r="Q4051" t="s">
        <v>29074</v>
      </c>
      <c r="R4051" t="s">
        <v>29075</v>
      </c>
      <c r="S4051" t="s">
        <v>29076</v>
      </c>
      <c r="T4051">
        <v>7.2</v>
      </c>
      <c r="U4051">
        <v>38582</v>
      </c>
      <c r="V4051" s="12">
        <f>W4051*1.12725506764114</f>
        <v>8336141.4056116408</v>
      </c>
      <c r="W4051" s="3">
        <v>7395080</v>
      </c>
      <c r="X4051" s="13">
        <f>Y4051*1.12725506764114</f>
        <v>3237426.9550423776</v>
      </c>
      <c r="Y4051" s="3">
        <v>2871956</v>
      </c>
      <c r="Z4051" s="13">
        <f>AA4051*1.12725506764114</f>
        <v>5949388.4693241082</v>
      </c>
      <c r="AA4051" s="3">
        <v>5277766</v>
      </c>
      <c r="AB4051">
        <v>241</v>
      </c>
    </row>
    <row r="4052" spans="1:28" x14ac:dyDescent="0.2">
      <c r="A4052" t="s">
        <v>26059</v>
      </c>
      <c r="B4052" t="s">
        <v>26060</v>
      </c>
      <c r="C4052">
        <v>2010</v>
      </c>
      <c r="D4052" t="s">
        <v>11339</v>
      </c>
      <c r="E4052" t="s">
        <v>176</v>
      </c>
      <c r="H4052">
        <v>97</v>
      </c>
      <c r="I4052" t="s">
        <v>25</v>
      </c>
      <c r="J4052" t="s">
        <v>26</v>
      </c>
      <c r="M4052" t="s">
        <v>26061</v>
      </c>
      <c r="N4052" t="s">
        <v>26062</v>
      </c>
      <c r="O4052" t="s">
        <v>26063</v>
      </c>
      <c r="P4052" t="s">
        <v>6745</v>
      </c>
      <c r="Q4052" t="s">
        <v>26064</v>
      </c>
      <c r="R4052" t="s">
        <v>26065</v>
      </c>
      <c r="S4052" t="s">
        <v>26066</v>
      </c>
      <c r="T4052">
        <v>6.4</v>
      </c>
      <c r="U4052">
        <v>47271</v>
      </c>
      <c r="V4052" s="12">
        <f>W4052*1.18690152988223</f>
        <v>5934507.6494111503</v>
      </c>
      <c r="W4052" s="3">
        <v>5000000</v>
      </c>
      <c r="X4052" s="13">
        <f>Y4052*1.18690152988223</f>
        <v>3218453.2251944402</v>
      </c>
      <c r="Y4052" s="3">
        <v>2711643</v>
      </c>
      <c r="Z4052" s="13">
        <f>AA4052*1.18690152988223</f>
        <v>3347643.8960175309</v>
      </c>
      <c r="AA4052" s="3">
        <v>2820490</v>
      </c>
      <c r="AB4052">
        <v>106</v>
      </c>
    </row>
    <row r="4053" spans="1:28" hidden="1" x14ac:dyDescent="0.2">
      <c r="A4053" t="s">
        <v>35560</v>
      </c>
      <c r="B4053" t="s">
        <v>35561</v>
      </c>
      <c r="C4053">
        <v>2014</v>
      </c>
      <c r="D4053" s="1">
        <v>41647</v>
      </c>
      <c r="E4053" t="s">
        <v>16512</v>
      </c>
      <c r="F4053" t="s">
        <v>44031</v>
      </c>
      <c r="G4053" t="s">
        <v>44032</v>
      </c>
      <c r="H4053">
        <v>138</v>
      </c>
      <c r="I4053" t="s">
        <v>2213</v>
      </c>
      <c r="J4053" t="s">
        <v>934</v>
      </c>
      <c r="M4053" t="s">
        <v>30565</v>
      </c>
      <c r="N4053" t="s">
        <v>30566</v>
      </c>
      <c r="O4053" t="s">
        <v>35562</v>
      </c>
      <c r="P4053" t="s">
        <v>30568</v>
      </c>
      <c r="Q4053" t="s">
        <v>30569</v>
      </c>
      <c r="R4053" t="s">
        <v>35563</v>
      </c>
      <c r="S4053" t="s">
        <v>35564</v>
      </c>
      <c r="T4053">
        <v>7.6</v>
      </c>
      <c r="U4053">
        <v>11579</v>
      </c>
      <c r="W4053"/>
      <c r="X4053"/>
      <c r="Y4053"/>
      <c r="Z4053"/>
      <c r="AA4053">
        <v>52696176</v>
      </c>
      <c r="AB4053">
        <v>30</v>
      </c>
    </row>
    <row r="4054" spans="1:28" x14ac:dyDescent="0.2">
      <c r="A4054" t="s">
        <v>19709</v>
      </c>
      <c r="B4054" t="s">
        <v>19710</v>
      </c>
      <c r="C4054">
        <v>2010</v>
      </c>
      <c r="D4054" s="1">
        <v>41067</v>
      </c>
      <c r="E4054" t="s">
        <v>44043</v>
      </c>
      <c r="F4054" t="s">
        <v>44032</v>
      </c>
      <c r="G4054" t="s">
        <v>44049</v>
      </c>
      <c r="H4054">
        <v>133</v>
      </c>
      <c r="I4054" t="s">
        <v>19711</v>
      </c>
      <c r="J4054" t="s">
        <v>26</v>
      </c>
      <c r="K4054" t="s">
        <v>75</v>
      </c>
      <c r="L4054" t="s">
        <v>4240</v>
      </c>
      <c r="M4054" t="s">
        <v>6264</v>
      </c>
      <c r="N4054" t="s">
        <v>19712</v>
      </c>
      <c r="O4054" t="s">
        <v>19713</v>
      </c>
      <c r="P4054" t="s">
        <v>19714</v>
      </c>
      <c r="Q4054" t="s">
        <v>19715</v>
      </c>
      <c r="R4054" t="s">
        <v>19716</v>
      </c>
      <c r="S4054" t="s">
        <v>19717</v>
      </c>
      <c r="T4054">
        <v>7.3</v>
      </c>
      <c r="U4054">
        <v>108167</v>
      </c>
      <c r="V4054" s="12">
        <f>W4054*1.18690152988223</f>
        <v>35607045.896466903</v>
      </c>
      <c r="W4054" s="3">
        <v>30000000</v>
      </c>
      <c r="X4054" s="13">
        <f>Y4054*1.18690152988223</f>
        <v>3206840.5806260724</v>
      </c>
      <c r="Y4054" s="3">
        <v>2701859</v>
      </c>
      <c r="Z4054" s="13">
        <f>AA4054*1.18690152988223</f>
        <v>28690022.347520772</v>
      </c>
      <c r="AA4054" s="3">
        <v>24172201</v>
      </c>
      <c r="AB4054">
        <v>204</v>
      </c>
    </row>
    <row r="4055" spans="1:28" hidden="1" x14ac:dyDescent="0.2">
      <c r="A4055" t="s">
        <v>35573</v>
      </c>
      <c r="B4055" t="s">
        <v>35574</v>
      </c>
      <c r="C4055">
        <v>2014</v>
      </c>
      <c r="D4055" t="s">
        <v>30103</v>
      </c>
      <c r="E4055" t="s">
        <v>44041</v>
      </c>
      <c r="F4055" t="s">
        <v>44032</v>
      </c>
      <c r="G4055" t="s">
        <v>44045</v>
      </c>
      <c r="H4055">
        <v>102</v>
      </c>
      <c r="I4055" t="s">
        <v>697</v>
      </c>
      <c r="J4055" t="s">
        <v>307</v>
      </c>
      <c r="K4055" t="s">
        <v>26</v>
      </c>
      <c r="M4055" t="s">
        <v>31247</v>
      </c>
      <c r="N4055" t="s">
        <v>35575</v>
      </c>
      <c r="O4055" t="s">
        <v>35576</v>
      </c>
      <c r="P4055" t="s">
        <v>30376</v>
      </c>
      <c r="Q4055" t="s">
        <v>35577</v>
      </c>
      <c r="R4055" t="s">
        <v>35578</v>
      </c>
      <c r="S4055" t="s">
        <v>35579</v>
      </c>
      <c r="T4055">
        <v>7.6</v>
      </c>
      <c r="U4055">
        <v>46313</v>
      </c>
      <c r="W4055"/>
      <c r="X4055"/>
      <c r="Y4055"/>
      <c r="Z4055"/>
      <c r="AA4055">
        <v>7700259</v>
      </c>
      <c r="AB4055">
        <v>68</v>
      </c>
    </row>
    <row r="4056" spans="1:28" x14ac:dyDescent="0.2">
      <c r="A4056" t="s">
        <v>10000</v>
      </c>
      <c r="B4056" t="s">
        <v>10001</v>
      </c>
      <c r="C4056">
        <v>2005</v>
      </c>
      <c r="D4056" s="1">
        <v>38869</v>
      </c>
      <c r="E4056" t="s">
        <v>16512</v>
      </c>
      <c r="F4056" t="s">
        <v>44031</v>
      </c>
      <c r="G4056" t="s">
        <v>44034</v>
      </c>
      <c r="H4056">
        <v>95</v>
      </c>
      <c r="I4056" t="s">
        <v>319</v>
      </c>
      <c r="J4056" t="s">
        <v>26</v>
      </c>
      <c r="M4056" t="s">
        <v>6595</v>
      </c>
      <c r="N4056" t="s">
        <v>10002</v>
      </c>
      <c r="O4056" t="s">
        <v>10003</v>
      </c>
      <c r="P4056" t="s">
        <v>10004</v>
      </c>
      <c r="Q4056" t="s">
        <v>10005</v>
      </c>
      <c r="R4056" t="s">
        <v>10006</v>
      </c>
      <c r="S4056" t="s">
        <v>10007</v>
      </c>
      <c r="T4056">
        <v>2.9</v>
      </c>
      <c r="U4056">
        <v>33844</v>
      </c>
      <c r="V4056" s="12">
        <f>W4056*1.32519713261649</f>
        <v>33129928.315412249</v>
      </c>
      <c r="W4056" s="3">
        <v>25000000</v>
      </c>
      <c r="X4056" s="13">
        <f>Y4056*1.32519713261649</f>
        <v>3187655.6867383574</v>
      </c>
      <c r="Y4056" s="3">
        <v>2405420</v>
      </c>
      <c r="Z4056" s="13">
        <f>AA4056*1.32519713261649</f>
        <v>4837333.9632616583</v>
      </c>
      <c r="AA4056" s="3">
        <v>3650275</v>
      </c>
      <c r="AB4056">
        <v>485</v>
      </c>
    </row>
    <row r="4057" spans="1:28" x14ac:dyDescent="0.2">
      <c r="A4057" t="s">
        <v>6863</v>
      </c>
      <c r="B4057" t="s">
        <v>6864</v>
      </c>
      <c r="C4057">
        <v>2003</v>
      </c>
      <c r="D4057" s="1">
        <v>38332</v>
      </c>
      <c r="E4057" t="s">
        <v>176</v>
      </c>
      <c r="F4057" t="s">
        <v>44049</v>
      </c>
      <c r="H4057">
        <v>94</v>
      </c>
      <c r="I4057" t="s">
        <v>433</v>
      </c>
      <c r="J4057" t="s">
        <v>26</v>
      </c>
      <c r="M4057" t="s">
        <v>6866</v>
      </c>
      <c r="N4057" t="s">
        <v>6867</v>
      </c>
      <c r="O4057" t="s">
        <v>6868</v>
      </c>
      <c r="P4057" t="s">
        <v>2051</v>
      </c>
      <c r="Q4057" t="s">
        <v>6869</v>
      </c>
      <c r="R4057" t="s">
        <v>6870</v>
      </c>
      <c r="S4057" t="s">
        <v>6871</v>
      </c>
      <c r="T4057">
        <v>7.1</v>
      </c>
      <c r="U4057">
        <v>32684</v>
      </c>
      <c r="V4057" s="12">
        <f>W4057*1.40658152173913</f>
        <v>8439489.1304347795</v>
      </c>
      <c r="W4057" s="3">
        <v>6000000</v>
      </c>
      <c r="X4057" s="13">
        <f>Y4057*1.40658152173913</f>
        <v>3122622.2309130426</v>
      </c>
      <c r="Y4057" s="3">
        <v>2220008</v>
      </c>
      <c r="Z4057" s="13">
        <f>AA4057*1.40658152173913</f>
        <v>4142033.7493043463</v>
      </c>
      <c r="AA4057" s="3">
        <v>2944752</v>
      </c>
      <c r="AB4057">
        <v>199</v>
      </c>
    </row>
    <row r="4058" spans="1:28" x14ac:dyDescent="0.2">
      <c r="A4058" t="s">
        <v>38050</v>
      </c>
      <c r="B4058" t="s">
        <v>38051</v>
      </c>
      <c r="C4058">
        <v>2014</v>
      </c>
      <c r="D4058" t="s">
        <v>34894</v>
      </c>
      <c r="E4058" t="s">
        <v>1045</v>
      </c>
      <c r="F4058" t="s">
        <v>44040</v>
      </c>
      <c r="H4058">
        <v>79</v>
      </c>
      <c r="I4058" t="s">
        <v>25</v>
      </c>
      <c r="J4058" t="s">
        <v>26</v>
      </c>
      <c r="M4058" t="s">
        <v>38052</v>
      </c>
      <c r="N4058" t="s">
        <v>38053</v>
      </c>
      <c r="O4058" t="s">
        <v>38054</v>
      </c>
      <c r="P4058" t="s">
        <v>21074</v>
      </c>
      <c r="Q4058" t="s">
        <v>38055</v>
      </c>
      <c r="R4058" t="s">
        <v>38056</v>
      </c>
      <c r="S4058" t="s">
        <v>38057</v>
      </c>
      <c r="T4058">
        <v>1.4</v>
      </c>
      <c r="U4058">
        <v>14814</v>
      </c>
      <c r="V4058" s="12">
        <f>W4058*1.09324733035956</f>
        <v>546623.66517977999</v>
      </c>
      <c r="W4058" s="3">
        <v>500000</v>
      </c>
      <c r="X4058" s="13">
        <f>Y4058*1.09324733035956</f>
        <v>3043567.7703011041</v>
      </c>
      <c r="Y4058" s="3">
        <v>2783970</v>
      </c>
      <c r="Z4058" s="13">
        <f>AA4058*1.09324733035956</f>
        <v>3043567.7703011041</v>
      </c>
      <c r="AA4058" s="3">
        <v>2783970</v>
      </c>
      <c r="AB4058">
        <v>167</v>
      </c>
    </row>
    <row r="4059" spans="1:28" hidden="1" x14ac:dyDescent="0.2">
      <c r="A4059" t="s">
        <v>35602</v>
      </c>
      <c r="B4059" t="s">
        <v>35603</v>
      </c>
      <c r="C4059">
        <v>2015</v>
      </c>
      <c r="D4059" t="s">
        <v>22932</v>
      </c>
      <c r="E4059" t="s">
        <v>1045</v>
      </c>
      <c r="F4059" t="s">
        <v>44032</v>
      </c>
      <c r="G4059" t="s">
        <v>44036</v>
      </c>
      <c r="H4059">
        <v>88</v>
      </c>
      <c r="I4059" t="s">
        <v>912</v>
      </c>
      <c r="J4059" t="s">
        <v>26</v>
      </c>
      <c r="M4059" t="s">
        <v>28408</v>
      </c>
      <c r="N4059" t="s">
        <v>35604</v>
      </c>
      <c r="O4059" t="s">
        <v>35605</v>
      </c>
      <c r="P4059" t="s">
        <v>32664</v>
      </c>
      <c r="Q4059" t="s">
        <v>35606</v>
      </c>
      <c r="R4059" t="s">
        <v>35607</v>
      </c>
      <c r="S4059" t="s">
        <v>35608</v>
      </c>
      <c r="T4059">
        <v>6.8</v>
      </c>
      <c r="U4059">
        <v>47895</v>
      </c>
      <c r="W4059"/>
      <c r="X4059"/>
      <c r="Y4059"/>
      <c r="Z4059"/>
      <c r="AA4059">
        <v>6135977</v>
      </c>
      <c r="AB4059">
        <v>107</v>
      </c>
    </row>
    <row r="4060" spans="1:28" x14ac:dyDescent="0.2">
      <c r="A4060" t="s">
        <v>16723</v>
      </c>
      <c r="B4060" t="s">
        <v>16724</v>
      </c>
      <c r="C4060">
        <v>2007</v>
      </c>
      <c r="D4060" t="s">
        <v>12473</v>
      </c>
      <c r="E4060" t="s">
        <v>1045</v>
      </c>
      <c r="F4060" t="s">
        <v>44044</v>
      </c>
      <c r="G4060" t="s">
        <v>44036</v>
      </c>
      <c r="H4060">
        <v>93</v>
      </c>
      <c r="I4060" t="s">
        <v>25</v>
      </c>
      <c r="J4060" t="s">
        <v>26</v>
      </c>
      <c r="M4060" t="s">
        <v>1850</v>
      </c>
      <c r="N4060" t="s">
        <v>14093</v>
      </c>
      <c r="O4060" t="s">
        <v>16725</v>
      </c>
      <c r="P4060" t="s">
        <v>16726</v>
      </c>
      <c r="Q4060" t="s">
        <v>16727</v>
      </c>
      <c r="R4060" t="s">
        <v>16728</v>
      </c>
      <c r="S4060" t="s">
        <v>16729</v>
      </c>
      <c r="T4060">
        <v>6.5</v>
      </c>
      <c r="U4060">
        <v>17665</v>
      </c>
      <c r="V4060" s="12">
        <f>W4060*1.24823238899982</f>
        <v>4992929.55599928</v>
      </c>
      <c r="W4060" s="3">
        <v>4000000</v>
      </c>
      <c r="X4060" s="13">
        <f>Y4060*1.24823238899982</f>
        <v>3032414.5741673256</v>
      </c>
      <c r="Y4060" s="3">
        <v>2429367</v>
      </c>
      <c r="Z4060" s="13">
        <f>AA4060*144548551.06</f>
        <v>541810611195442.69</v>
      </c>
      <c r="AA4060" s="3">
        <v>3748295</v>
      </c>
      <c r="AB4060">
        <v>77</v>
      </c>
    </row>
    <row r="4061" spans="1:28" x14ac:dyDescent="0.2">
      <c r="A4061" t="s">
        <v>19161</v>
      </c>
      <c r="B4061" t="s">
        <v>19162</v>
      </c>
      <c r="C4061">
        <v>2008</v>
      </c>
      <c r="D4061" t="s">
        <v>17717</v>
      </c>
      <c r="E4061" t="s">
        <v>44041</v>
      </c>
      <c r="F4061" t="s">
        <v>44032</v>
      </c>
      <c r="H4061">
        <v>97</v>
      </c>
      <c r="I4061" t="s">
        <v>25</v>
      </c>
      <c r="J4061" t="s">
        <v>26</v>
      </c>
      <c r="K4061" t="s">
        <v>27</v>
      </c>
      <c r="L4061" t="s">
        <v>838</v>
      </c>
      <c r="M4061" t="s">
        <v>19163</v>
      </c>
      <c r="N4061" t="s">
        <v>19163</v>
      </c>
      <c r="O4061" t="s">
        <v>19164</v>
      </c>
      <c r="P4061" t="s">
        <v>19165</v>
      </c>
      <c r="Q4061" t="s">
        <v>19166</v>
      </c>
      <c r="R4061" t="s">
        <v>19167</v>
      </c>
      <c r="S4061" t="s">
        <v>19168</v>
      </c>
      <c r="T4061">
        <v>7.1</v>
      </c>
      <c r="U4061">
        <v>24357</v>
      </c>
      <c r="V4061" s="12">
        <f>W4061*1.20207800169993</f>
        <v>1202078.0016999301</v>
      </c>
      <c r="W4061" s="3">
        <v>1000000</v>
      </c>
      <c r="X4061" s="13">
        <f>Y4061*1.20207800169993</f>
        <v>3018990.0513973334</v>
      </c>
      <c r="Y4061" s="3">
        <v>2511476</v>
      </c>
      <c r="Z4061" s="13">
        <f>AA4061*1.20207800169993</f>
        <v>6560537.8350696461</v>
      </c>
      <c r="AA4061" s="3">
        <v>5457664</v>
      </c>
      <c r="AB4061">
        <v>105</v>
      </c>
    </row>
    <row r="4062" spans="1:28" x14ac:dyDescent="0.2">
      <c r="A4062" t="s">
        <v>34908</v>
      </c>
      <c r="B4062" t="s">
        <v>34909</v>
      </c>
      <c r="C4062">
        <v>2014</v>
      </c>
      <c r="D4062" t="s">
        <v>34910</v>
      </c>
      <c r="E4062" t="s">
        <v>16512</v>
      </c>
      <c r="F4062" t="s">
        <v>44031</v>
      </c>
      <c r="G4062" t="s">
        <v>44046</v>
      </c>
      <c r="H4062">
        <v>89</v>
      </c>
      <c r="I4062" t="s">
        <v>6586</v>
      </c>
      <c r="J4062" t="s">
        <v>26</v>
      </c>
      <c r="M4062" t="s">
        <v>34911</v>
      </c>
      <c r="N4062" t="s">
        <v>34912</v>
      </c>
      <c r="O4062" t="s">
        <v>34913</v>
      </c>
      <c r="P4062" t="s">
        <v>34914</v>
      </c>
      <c r="Q4062" t="s">
        <v>34915</v>
      </c>
      <c r="R4062" t="s">
        <v>34916</v>
      </c>
      <c r="S4062" t="s">
        <v>34917</v>
      </c>
      <c r="T4062">
        <v>4.5999999999999996</v>
      </c>
      <c r="U4062">
        <v>22741</v>
      </c>
      <c r="V4062" s="12">
        <f>W4062*1.09324733035956</f>
        <v>7106107.6473371405</v>
      </c>
      <c r="W4062" s="3">
        <v>6500000</v>
      </c>
      <c r="X4062" s="13">
        <f>Y4062*1.09324733035956</f>
        <v>3013353.6938319569</v>
      </c>
      <c r="Y4062" s="3">
        <v>2756333</v>
      </c>
      <c r="Z4062" s="13">
        <f>AA4062*1.09324733035956</f>
        <v>18433393.012076799</v>
      </c>
      <c r="AA4062" s="3">
        <v>16861137</v>
      </c>
      <c r="AB4062">
        <v>136</v>
      </c>
    </row>
    <row r="4063" spans="1:28" x14ac:dyDescent="0.2">
      <c r="A4063" t="s">
        <v>2611</v>
      </c>
      <c r="B4063" t="s">
        <v>2612</v>
      </c>
      <c r="C4063">
        <v>2001</v>
      </c>
      <c r="D4063" t="s">
        <v>985</v>
      </c>
      <c r="E4063" t="s">
        <v>1045</v>
      </c>
      <c r="F4063" t="s">
        <v>44044</v>
      </c>
      <c r="G4063" t="s">
        <v>44032</v>
      </c>
      <c r="H4063">
        <v>95</v>
      </c>
      <c r="I4063" t="s">
        <v>25</v>
      </c>
      <c r="J4063" t="s">
        <v>26</v>
      </c>
      <c r="K4063" t="s">
        <v>27</v>
      </c>
      <c r="M4063" t="s">
        <v>2613</v>
      </c>
      <c r="N4063" t="s">
        <v>2614</v>
      </c>
      <c r="O4063" t="s">
        <v>2615</v>
      </c>
      <c r="P4063" t="s">
        <v>2616</v>
      </c>
      <c r="Q4063" t="s">
        <v>2617</v>
      </c>
      <c r="R4063" t="s">
        <v>2618</v>
      </c>
      <c r="S4063" t="s">
        <v>2619</v>
      </c>
      <c r="T4063">
        <v>5.8</v>
      </c>
      <c r="U4063">
        <v>10580</v>
      </c>
      <c r="V4063" s="12">
        <f>W4063*1.46138339920949</f>
        <v>11691067.19367592</v>
      </c>
      <c r="W4063" s="3">
        <v>8000000</v>
      </c>
      <c r="X4063" s="13">
        <f>Y4063*1.46138339920949</f>
        <v>2976373.2642687825</v>
      </c>
      <c r="Y4063" s="3">
        <v>2036682</v>
      </c>
      <c r="Z4063" s="13">
        <f>AA4063*1.46138339920949</f>
        <v>3703689.1682213536</v>
      </c>
      <c r="AA4063" s="3">
        <v>2534372</v>
      </c>
      <c r="AB4063">
        <v>102</v>
      </c>
    </row>
    <row r="4064" spans="1:28" x14ac:dyDescent="0.2">
      <c r="A4064" t="s">
        <v>34498</v>
      </c>
      <c r="B4064" t="s">
        <v>34499</v>
      </c>
      <c r="C4064">
        <v>2014</v>
      </c>
      <c r="D4064" s="1">
        <v>41831</v>
      </c>
      <c r="E4064" t="s">
        <v>44035</v>
      </c>
      <c r="F4064" t="s">
        <v>44032</v>
      </c>
      <c r="H4064">
        <v>110</v>
      </c>
      <c r="I4064" t="s">
        <v>34500</v>
      </c>
      <c r="J4064" t="s">
        <v>26</v>
      </c>
      <c r="M4064" t="s">
        <v>30853</v>
      </c>
      <c r="N4064" t="s">
        <v>34501</v>
      </c>
      <c r="O4064" t="s">
        <v>34502</v>
      </c>
      <c r="P4064" t="s">
        <v>3439</v>
      </c>
      <c r="Q4064" t="s">
        <v>34503</v>
      </c>
      <c r="R4064" t="s">
        <v>34504</v>
      </c>
      <c r="S4064" t="s">
        <v>34505</v>
      </c>
      <c r="T4064">
        <v>7.4</v>
      </c>
      <c r="U4064">
        <v>26634</v>
      </c>
      <c r="V4064" s="12">
        <f>W4064*1.09324733035956</f>
        <v>21864946.607191201</v>
      </c>
      <c r="W4064" s="3">
        <v>20000000</v>
      </c>
      <c r="X4064" s="13">
        <f>Y4064*1.09324733035956</f>
        <v>2976047.7219307674</v>
      </c>
      <c r="Y4064" s="3">
        <v>2722209</v>
      </c>
      <c r="Z4064" s="13">
        <f>AA4064*1.09324733035956</f>
        <v>3713045.1042300398</v>
      </c>
      <c r="AA4064" s="3">
        <v>3396345</v>
      </c>
      <c r="AB4064">
        <v>86</v>
      </c>
    </row>
    <row r="4065" spans="1:28" x14ac:dyDescent="0.2">
      <c r="A4065" t="s">
        <v>5749</v>
      </c>
      <c r="B4065" t="s">
        <v>5750</v>
      </c>
      <c r="C4065">
        <v>2002</v>
      </c>
      <c r="D4065" s="1">
        <v>37929</v>
      </c>
      <c r="E4065" t="s">
        <v>44035</v>
      </c>
      <c r="F4065" t="s">
        <v>44044</v>
      </c>
      <c r="G4065" t="s">
        <v>44032</v>
      </c>
      <c r="H4065">
        <v>105</v>
      </c>
      <c r="I4065" t="s">
        <v>25</v>
      </c>
      <c r="J4065" t="s">
        <v>26</v>
      </c>
      <c r="M4065" t="s">
        <v>5751</v>
      </c>
      <c r="N4065" t="s">
        <v>5752</v>
      </c>
      <c r="O4065" t="s">
        <v>5753</v>
      </c>
      <c r="P4065" t="s">
        <v>5754</v>
      </c>
      <c r="Q4065" t="s">
        <v>5755</v>
      </c>
      <c r="R4065" t="s">
        <v>5756</v>
      </c>
      <c r="S4065" t="s">
        <v>5757</v>
      </c>
      <c r="T4065">
        <v>6.6</v>
      </c>
      <c r="U4065">
        <v>13071</v>
      </c>
      <c r="V4065" s="12">
        <f>W4065*1.43863813229572</f>
        <v>10070466.92607004</v>
      </c>
      <c r="W4065" s="3">
        <v>7000000</v>
      </c>
      <c r="X4065" s="13">
        <f>Y4065*1.43863813229572</f>
        <v>2968192.4400000004</v>
      </c>
      <c r="Y4065" s="3">
        <v>2063196</v>
      </c>
      <c r="Z4065" s="13">
        <f>AA4065*1.43863813229572</f>
        <v>3891445.6545914402</v>
      </c>
      <c r="AA4065" s="3">
        <v>2704951</v>
      </c>
      <c r="AB4065">
        <v>151</v>
      </c>
    </row>
    <row r="4066" spans="1:28" hidden="1" x14ac:dyDescent="0.2">
      <c r="A4066" t="s">
        <v>35655</v>
      </c>
      <c r="B4066" t="s">
        <v>35656</v>
      </c>
      <c r="C4066">
        <v>2016</v>
      </c>
      <c r="D4066" s="1">
        <v>42378</v>
      </c>
      <c r="E4066" t="s">
        <v>16512</v>
      </c>
      <c r="F4066" t="s">
        <v>44044</v>
      </c>
      <c r="G4066" t="s">
        <v>44032</v>
      </c>
      <c r="H4066">
        <v>90</v>
      </c>
      <c r="I4066" t="s">
        <v>25</v>
      </c>
      <c r="J4066" t="s">
        <v>26</v>
      </c>
      <c r="M4066" t="s">
        <v>1688</v>
      </c>
      <c r="N4066" t="s">
        <v>35657</v>
      </c>
      <c r="O4066" t="s">
        <v>35658</v>
      </c>
      <c r="P4066" t="s">
        <v>35659</v>
      </c>
      <c r="Q4066" t="s">
        <v>35660</v>
      </c>
      <c r="R4066" t="s">
        <v>35661</v>
      </c>
      <c r="S4066" t="s">
        <v>35662</v>
      </c>
      <c r="T4066">
        <v>4.9000000000000004</v>
      </c>
      <c r="U4066">
        <v>10178</v>
      </c>
      <c r="W4066">
        <v>10000000</v>
      </c>
      <c r="X4066"/>
      <c r="Y4066"/>
      <c r="Z4066"/>
      <c r="AA4066">
        <v>287779</v>
      </c>
      <c r="AB4066">
        <v>91</v>
      </c>
    </row>
    <row r="4067" spans="1:28" hidden="1" x14ac:dyDescent="0.2">
      <c r="A4067" t="s">
        <v>35663</v>
      </c>
      <c r="B4067" t="s">
        <v>35664</v>
      </c>
      <c r="C4067">
        <v>2015</v>
      </c>
      <c r="D4067" s="1">
        <v>42226</v>
      </c>
      <c r="E4067" t="s">
        <v>44035</v>
      </c>
      <c r="F4067" t="s">
        <v>44032</v>
      </c>
      <c r="G4067" t="s">
        <v>44050</v>
      </c>
      <c r="H4067">
        <v>99</v>
      </c>
      <c r="I4067" t="s">
        <v>86</v>
      </c>
      <c r="J4067" t="s">
        <v>26</v>
      </c>
      <c r="M4067" t="s">
        <v>497</v>
      </c>
      <c r="N4067" t="s">
        <v>35665</v>
      </c>
      <c r="O4067" t="s">
        <v>35666</v>
      </c>
      <c r="P4067" t="s">
        <v>16607</v>
      </c>
      <c r="Q4067" t="s">
        <v>35667</v>
      </c>
      <c r="R4067" t="s">
        <v>35668</v>
      </c>
      <c r="S4067" t="s">
        <v>35669</v>
      </c>
      <c r="T4067">
        <v>6.5</v>
      </c>
      <c r="U4067">
        <v>15977</v>
      </c>
      <c r="W4067"/>
      <c r="X4067"/>
      <c r="Y4067">
        <v>13074</v>
      </c>
      <c r="Z4067"/>
      <c r="AA4067">
        <v>3335613</v>
      </c>
      <c r="AB4067">
        <v>58</v>
      </c>
    </row>
    <row r="4068" spans="1:28" hidden="1" x14ac:dyDescent="0.2">
      <c r="A4068" t="s">
        <v>35670</v>
      </c>
      <c r="B4068" t="s">
        <v>35671</v>
      </c>
      <c r="C4068">
        <v>2014</v>
      </c>
      <c r="D4068" s="1">
        <v>42217</v>
      </c>
      <c r="E4068" t="s">
        <v>3496</v>
      </c>
      <c r="F4068" t="s">
        <v>44045</v>
      </c>
      <c r="G4068" t="s">
        <v>44042</v>
      </c>
      <c r="H4068">
        <v>99</v>
      </c>
      <c r="I4068" t="s">
        <v>21580</v>
      </c>
      <c r="J4068" t="s">
        <v>307</v>
      </c>
      <c r="M4068" t="s">
        <v>35672</v>
      </c>
      <c r="N4068" t="s">
        <v>35673</v>
      </c>
      <c r="O4068" t="s">
        <v>35674</v>
      </c>
      <c r="P4068" t="s">
        <v>35675</v>
      </c>
      <c r="Q4068" t="s">
        <v>35676</v>
      </c>
      <c r="R4068" t="s">
        <v>35677</v>
      </c>
      <c r="S4068" t="s">
        <v>35678</v>
      </c>
      <c r="T4068">
        <v>6.7</v>
      </c>
      <c r="U4068">
        <v>42153</v>
      </c>
      <c r="W4068"/>
      <c r="X4068"/>
      <c r="Y4068">
        <v>1178196</v>
      </c>
      <c r="Z4068"/>
      <c r="AA4068">
        <v>2193474</v>
      </c>
      <c r="AB4068">
        <v>211</v>
      </c>
    </row>
    <row r="4069" spans="1:28" hidden="1" x14ac:dyDescent="0.2">
      <c r="A4069" t="s">
        <v>35679</v>
      </c>
      <c r="B4069" t="s">
        <v>35680</v>
      </c>
      <c r="C4069">
        <v>2020</v>
      </c>
      <c r="D4069" s="1">
        <v>44171</v>
      </c>
      <c r="E4069" t="s">
        <v>44043</v>
      </c>
      <c r="F4069" t="s">
        <v>44040</v>
      </c>
      <c r="G4069" t="s">
        <v>44034</v>
      </c>
      <c r="H4069">
        <v>95</v>
      </c>
      <c r="I4069" t="s">
        <v>25</v>
      </c>
      <c r="J4069" t="s">
        <v>26</v>
      </c>
      <c r="K4069" t="s">
        <v>64</v>
      </c>
      <c r="M4069" t="s">
        <v>16832</v>
      </c>
      <c r="N4069" t="s">
        <v>35681</v>
      </c>
      <c r="O4069" t="s">
        <v>35682</v>
      </c>
      <c r="P4069" t="s">
        <v>35683</v>
      </c>
      <c r="Q4069" t="s">
        <v>35684</v>
      </c>
      <c r="R4069" t="s">
        <v>35685</v>
      </c>
      <c r="S4069" t="s">
        <v>35686</v>
      </c>
      <c r="T4069">
        <v>4.0999999999999996</v>
      </c>
      <c r="U4069">
        <v>18079</v>
      </c>
      <c r="W4069"/>
      <c r="X4069"/>
      <c r="Y4069"/>
      <c r="Z4069"/>
      <c r="AA4069"/>
      <c r="AB4069">
        <v>865</v>
      </c>
    </row>
    <row r="4070" spans="1:28" x14ac:dyDescent="0.2">
      <c r="A4070" t="s">
        <v>28093</v>
      </c>
      <c r="B4070" t="s">
        <v>28094</v>
      </c>
      <c r="C4070">
        <v>2011</v>
      </c>
      <c r="D4070" t="s">
        <v>14830</v>
      </c>
      <c r="E4070" t="s">
        <v>1045</v>
      </c>
      <c r="F4070" t="s">
        <v>44032</v>
      </c>
      <c r="H4070">
        <v>80</v>
      </c>
      <c r="I4070" t="s">
        <v>28095</v>
      </c>
      <c r="J4070" t="s">
        <v>26</v>
      </c>
      <c r="M4070" t="s">
        <v>3575</v>
      </c>
      <c r="N4070" t="s">
        <v>28096</v>
      </c>
      <c r="O4070" t="s">
        <v>28097</v>
      </c>
      <c r="P4070" t="s">
        <v>3800</v>
      </c>
      <c r="Q4070" t="s">
        <v>28098</v>
      </c>
      <c r="R4070" t="s">
        <v>28099</v>
      </c>
      <c r="S4070" t="s">
        <v>28100</v>
      </c>
      <c r="T4070">
        <v>7.2</v>
      </c>
      <c r="U4070">
        <v>117456</v>
      </c>
      <c r="V4070" s="12">
        <f>W4070*1.1505830469594</f>
        <v>28764576.173985001</v>
      </c>
      <c r="W4070" s="3">
        <v>25000000</v>
      </c>
      <c r="X4070" s="13">
        <f>Y4070*1.1505830469594</f>
        <v>2930589.0980087989</v>
      </c>
      <c r="Y4070" s="3">
        <v>2547047</v>
      </c>
      <c r="Z4070" s="13">
        <f>AA4070*1.1505830469594</f>
        <v>35348939.53717237</v>
      </c>
      <c r="AA4070" s="3">
        <v>30722632</v>
      </c>
      <c r="AB4070">
        <v>203</v>
      </c>
    </row>
    <row r="4071" spans="1:28" hidden="1" x14ac:dyDescent="0.2">
      <c r="A4071" t="s">
        <v>35695</v>
      </c>
      <c r="B4071" t="s">
        <v>35696</v>
      </c>
      <c r="C4071">
        <v>2014</v>
      </c>
      <c r="D4071" s="1">
        <v>41798</v>
      </c>
      <c r="E4071" t="s">
        <v>1045</v>
      </c>
      <c r="F4071" t="s">
        <v>44040</v>
      </c>
      <c r="H4071">
        <v>96</v>
      </c>
      <c r="I4071" t="s">
        <v>1561</v>
      </c>
      <c r="J4071" t="s">
        <v>26</v>
      </c>
      <c r="M4071" t="s">
        <v>35697</v>
      </c>
      <c r="N4071" t="s">
        <v>35697</v>
      </c>
      <c r="O4071" t="s">
        <v>35698</v>
      </c>
      <c r="P4071" t="s">
        <v>28411</v>
      </c>
      <c r="Q4071" t="s">
        <v>28412</v>
      </c>
      <c r="R4071" t="s">
        <v>35699</v>
      </c>
      <c r="S4071" t="s">
        <v>35700</v>
      </c>
      <c r="T4071">
        <v>6.4</v>
      </c>
      <c r="U4071">
        <v>40286</v>
      </c>
      <c r="W4071"/>
      <c r="X4071"/>
      <c r="Y4071"/>
      <c r="Z4071"/>
      <c r="AA4071">
        <v>63852235</v>
      </c>
      <c r="AB4071">
        <v>100</v>
      </c>
    </row>
    <row r="4072" spans="1:28" x14ac:dyDescent="0.2">
      <c r="A4072" t="s">
        <v>35170</v>
      </c>
      <c r="B4072" t="s">
        <v>35171</v>
      </c>
      <c r="C4072">
        <v>2015</v>
      </c>
      <c r="D4072" t="s">
        <v>35172</v>
      </c>
      <c r="E4072" t="s">
        <v>16512</v>
      </c>
      <c r="F4072" t="s">
        <v>44051</v>
      </c>
      <c r="G4072" t="s">
        <v>44032</v>
      </c>
      <c r="H4072">
        <v>105</v>
      </c>
      <c r="I4072" t="s">
        <v>5823</v>
      </c>
      <c r="J4072" t="s">
        <v>51</v>
      </c>
      <c r="K4072" t="s">
        <v>26</v>
      </c>
      <c r="M4072" t="s">
        <v>15080</v>
      </c>
      <c r="N4072" t="s">
        <v>35173</v>
      </c>
      <c r="O4072" t="s">
        <v>35174</v>
      </c>
      <c r="P4072" t="s">
        <v>15083</v>
      </c>
      <c r="Q4072" t="s">
        <v>35175</v>
      </c>
      <c r="R4072" t="s">
        <v>35176</v>
      </c>
      <c r="S4072" t="s">
        <v>35177</v>
      </c>
      <c r="T4072">
        <v>7.1</v>
      </c>
      <c r="U4072">
        <v>47190</v>
      </c>
      <c r="V4072" s="12">
        <f>W4072*1.09195121025074</f>
        <v>39310243.569026642</v>
      </c>
      <c r="W4072" s="3">
        <v>36000000</v>
      </c>
      <c r="X4072" s="13">
        <f>Y4072*1.09195121025074</f>
        <v>2925814.474940612</v>
      </c>
      <c r="Y4072" s="3">
        <v>2679437</v>
      </c>
      <c r="Z4072" s="13">
        <f>AA4072*1.09195121025074</f>
        <v>171468681.42031139</v>
      </c>
      <c r="AA4072" s="3">
        <v>157029618</v>
      </c>
      <c r="AB4072">
        <v>88</v>
      </c>
    </row>
    <row r="4073" spans="1:28" hidden="1" x14ac:dyDescent="0.2">
      <c r="A4073" t="s">
        <v>35708</v>
      </c>
      <c r="B4073" t="s">
        <v>35709</v>
      </c>
      <c r="C4073">
        <v>2016</v>
      </c>
      <c r="D4073" t="s">
        <v>35710</v>
      </c>
      <c r="E4073" t="s">
        <v>44041</v>
      </c>
      <c r="F4073" t="s">
        <v>44032</v>
      </c>
      <c r="G4073" t="s">
        <v>44045</v>
      </c>
      <c r="H4073">
        <v>113</v>
      </c>
      <c r="I4073" t="s">
        <v>25</v>
      </c>
      <c r="J4073" t="s">
        <v>26</v>
      </c>
      <c r="M4073" t="s">
        <v>35711</v>
      </c>
      <c r="N4073" t="s">
        <v>35712</v>
      </c>
      <c r="O4073" t="s">
        <v>35713</v>
      </c>
      <c r="P4073" t="s">
        <v>3578</v>
      </c>
      <c r="Q4073" t="s">
        <v>35714</v>
      </c>
      <c r="R4073" t="s">
        <v>35715</v>
      </c>
      <c r="S4073" t="s">
        <v>35716</v>
      </c>
      <c r="T4073">
        <v>6.2</v>
      </c>
      <c r="U4073">
        <v>11392</v>
      </c>
      <c r="W4073"/>
      <c r="X4073"/>
      <c r="Y4073"/>
      <c r="Z4073"/>
      <c r="AA4073">
        <v>184656</v>
      </c>
      <c r="AB4073">
        <v>51</v>
      </c>
    </row>
    <row r="4074" spans="1:28" x14ac:dyDescent="0.2">
      <c r="A4074" t="s">
        <v>24762</v>
      </c>
      <c r="B4074" t="s">
        <v>24763</v>
      </c>
      <c r="C4074">
        <v>2011</v>
      </c>
      <c r="D4074" s="1">
        <v>40795</v>
      </c>
      <c r="E4074" t="s">
        <v>1045</v>
      </c>
      <c r="H4074">
        <v>97</v>
      </c>
      <c r="I4074" t="s">
        <v>25</v>
      </c>
      <c r="J4074" t="s">
        <v>26</v>
      </c>
      <c r="M4074" t="s">
        <v>5905</v>
      </c>
      <c r="N4074" t="s">
        <v>24764</v>
      </c>
      <c r="O4074" t="s">
        <v>24765</v>
      </c>
      <c r="P4074" t="s">
        <v>24766</v>
      </c>
      <c r="Q4074" t="s">
        <v>24767</v>
      </c>
      <c r="R4074" t="s">
        <v>24768</v>
      </c>
      <c r="S4074" t="s">
        <v>24769</v>
      </c>
      <c r="T4074">
        <v>3.2</v>
      </c>
      <c r="U4074">
        <v>11213</v>
      </c>
      <c r="V4074" s="12">
        <f>W4074*1.1505830469594</f>
        <v>11505830.469594</v>
      </c>
      <c r="W4074" s="3">
        <v>10000000</v>
      </c>
      <c r="X4074" s="13">
        <f>Y4074*1.1505830469594</f>
        <v>2910279.0060638716</v>
      </c>
      <c r="Y4074" s="3">
        <v>2529395</v>
      </c>
      <c r="Z4074" s="13">
        <f>AA4074*1.1505830469594</f>
        <v>2911428.4385277843</v>
      </c>
      <c r="AA4074" s="3">
        <v>2530394</v>
      </c>
      <c r="AB4074">
        <v>78</v>
      </c>
    </row>
    <row r="4075" spans="1:28" x14ac:dyDescent="0.2">
      <c r="A4075" t="s">
        <v>14172</v>
      </c>
      <c r="B4075" t="s">
        <v>14173</v>
      </c>
      <c r="C4075">
        <v>2006</v>
      </c>
      <c r="D4075" t="s">
        <v>12207</v>
      </c>
      <c r="E4075" t="s">
        <v>44043</v>
      </c>
      <c r="F4075" t="s">
        <v>44032</v>
      </c>
      <c r="G4075" t="s">
        <v>44034</v>
      </c>
      <c r="H4075">
        <v>117</v>
      </c>
      <c r="I4075" t="s">
        <v>14174</v>
      </c>
      <c r="J4075" t="s">
        <v>26</v>
      </c>
      <c r="K4075" t="s">
        <v>1419</v>
      </c>
      <c r="L4075" t="s">
        <v>1121</v>
      </c>
      <c r="M4075" t="s">
        <v>1964</v>
      </c>
      <c r="N4075" t="s">
        <v>14175</v>
      </c>
      <c r="O4075" t="s">
        <v>14176</v>
      </c>
      <c r="P4075" t="s">
        <v>14177</v>
      </c>
      <c r="Q4075" t="s">
        <v>14178</v>
      </c>
      <c r="R4075" t="s">
        <v>14179</v>
      </c>
      <c r="S4075" t="s">
        <v>14180</v>
      </c>
      <c r="T4075">
        <v>7.9</v>
      </c>
      <c r="U4075">
        <v>105844</v>
      </c>
      <c r="V4075" s="12">
        <f>W4075*1.28378472222222</f>
        <v>38513541.666666605</v>
      </c>
      <c r="W4075" s="3">
        <v>30000000</v>
      </c>
      <c r="X4075" s="13">
        <f>Y4075*1.28378472222222</f>
        <v>2910218.0057291617</v>
      </c>
      <c r="Y4075" s="3">
        <v>2266905</v>
      </c>
      <c r="Z4075" s="13">
        <f>AA4075*1.28378472222222</f>
        <v>4710803.105729159</v>
      </c>
      <c r="AA4075" s="3">
        <v>3669465</v>
      </c>
      <c r="AB4075">
        <v>349</v>
      </c>
    </row>
    <row r="4076" spans="1:28" hidden="1" x14ac:dyDescent="0.2">
      <c r="A4076" t="s">
        <v>35732</v>
      </c>
      <c r="B4076" t="s">
        <v>35733</v>
      </c>
      <c r="C4076">
        <v>2020</v>
      </c>
      <c r="D4076" t="s">
        <v>35734</v>
      </c>
      <c r="E4076" t="s">
        <v>176</v>
      </c>
      <c r="F4076" t="s">
        <v>44045</v>
      </c>
      <c r="G4076" t="s">
        <v>44042</v>
      </c>
      <c r="H4076">
        <v>95</v>
      </c>
      <c r="I4076" t="s">
        <v>25</v>
      </c>
      <c r="J4076" t="s">
        <v>26</v>
      </c>
      <c r="M4076" t="s">
        <v>35735</v>
      </c>
      <c r="N4076" t="s">
        <v>35736</v>
      </c>
      <c r="O4076" t="s">
        <v>35737</v>
      </c>
      <c r="P4076" t="s">
        <v>1745</v>
      </c>
      <c r="Q4076" t="s">
        <v>35738</v>
      </c>
      <c r="R4076" t="s">
        <v>35739</v>
      </c>
      <c r="S4076" t="s">
        <v>35740</v>
      </c>
      <c r="T4076">
        <v>6.1</v>
      </c>
      <c r="U4076">
        <v>14327</v>
      </c>
      <c r="W4076"/>
      <c r="X4076"/>
      <c r="Y4076"/>
      <c r="Z4076"/>
      <c r="AA4076"/>
      <c r="AB4076">
        <v>127</v>
      </c>
    </row>
    <row r="4077" spans="1:28" hidden="1" x14ac:dyDescent="0.2">
      <c r="A4077" t="s">
        <v>35741</v>
      </c>
      <c r="B4077" t="s">
        <v>35742</v>
      </c>
      <c r="C4077">
        <v>2015</v>
      </c>
      <c r="D4077" t="s">
        <v>24273</v>
      </c>
      <c r="E4077" t="s">
        <v>176</v>
      </c>
      <c r="F4077" t="s">
        <v>44046</v>
      </c>
      <c r="G4077" t="s">
        <v>44045</v>
      </c>
      <c r="H4077">
        <v>87</v>
      </c>
      <c r="I4077" t="s">
        <v>25</v>
      </c>
      <c r="J4077" t="s">
        <v>26</v>
      </c>
      <c r="M4077" t="s">
        <v>35743</v>
      </c>
      <c r="N4077" t="s">
        <v>35743</v>
      </c>
      <c r="O4077" t="s">
        <v>35744</v>
      </c>
      <c r="P4077" t="s">
        <v>35745</v>
      </c>
      <c r="Q4077" t="s">
        <v>35746</v>
      </c>
      <c r="R4077" t="s">
        <v>35747</v>
      </c>
      <c r="S4077" t="s">
        <v>35748</v>
      </c>
      <c r="T4077">
        <v>6</v>
      </c>
      <c r="U4077">
        <v>40924</v>
      </c>
      <c r="W4077"/>
      <c r="X4077"/>
      <c r="Y4077"/>
      <c r="Z4077"/>
      <c r="AA4077"/>
      <c r="AB4077">
        <v>222</v>
      </c>
    </row>
    <row r="4078" spans="1:28" hidden="1" x14ac:dyDescent="0.2">
      <c r="A4078" t="s">
        <v>35749</v>
      </c>
      <c r="B4078" t="s">
        <v>35750</v>
      </c>
      <c r="C4078">
        <v>2018</v>
      </c>
      <c r="D4078" s="1">
        <v>43290</v>
      </c>
      <c r="E4078" t="s">
        <v>1045</v>
      </c>
      <c r="F4078" t="s">
        <v>44032</v>
      </c>
      <c r="G4078" t="s">
        <v>44036</v>
      </c>
      <c r="H4078">
        <v>105</v>
      </c>
      <c r="I4078" t="s">
        <v>25</v>
      </c>
      <c r="J4078" t="s">
        <v>26</v>
      </c>
      <c r="M4078" t="s">
        <v>35751</v>
      </c>
      <c r="N4078" t="s">
        <v>35752</v>
      </c>
      <c r="O4078" t="s">
        <v>35753</v>
      </c>
      <c r="P4078" t="s">
        <v>35754</v>
      </c>
      <c r="Q4078" t="s">
        <v>35755</v>
      </c>
      <c r="R4078" t="s">
        <v>35756</v>
      </c>
      <c r="S4078" t="s">
        <v>35757</v>
      </c>
      <c r="T4078">
        <v>5.8</v>
      </c>
      <c r="U4078">
        <v>33472</v>
      </c>
      <c r="W4078"/>
      <c r="X4078"/>
      <c r="Y4078"/>
      <c r="Z4078"/>
      <c r="AA4078"/>
      <c r="AB4078">
        <v>380</v>
      </c>
    </row>
    <row r="4079" spans="1:28" x14ac:dyDescent="0.2">
      <c r="A4079" t="s">
        <v>25178</v>
      </c>
      <c r="B4079" t="s">
        <v>25179</v>
      </c>
      <c r="C4079">
        <v>2013</v>
      </c>
      <c r="D4079" t="s">
        <v>25180</v>
      </c>
      <c r="E4079" t="s">
        <v>176</v>
      </c>
      <c r="F4079" t="s">
        <v>44046</v>
      </c>
      <c r="G4079" t="s">
        <v>44033</v>
      </c>
      <c r="H4079">
        <v>108</v>
      </c>
      <c r="I4079" t="s">
        <v>25181</v>
      </c>
      <c r="J4079" t="s">
        <v>26</v>
      </c>
      <c r="M4079" t="s">
        <v>1724</v>
      </c>
      <c r="N4079" t="s">
        <v>25182</v>
      </c>
      <c r="O4079" t="s">
        <v>25183</v>
      </c>
      <c r="P4079" t="s">
        <v>7381</v>
      </c>
      <c r="Q4079" t="s">
        <v>25184</v>
      </c>
      <c r="R4079" t="s">
        <v>25185</v>
      </c>
      <c r="S4079" t="s">
        <v>25186</v>
      </c>
      <c r="T4079">
        <v>6.3</v>
      </c>
      <c r="U4079">
        <v>126149</v>
      </c>
      <c r="V4079" s="12">
        <f>W4079*1.11098185502045</f>
        <v>14776058.671771985</v>
      </c>
      <c r="W4079" s="3">
        <v>13300000</v>
      </c>
      <c r="X4079" s="13">
        <f>Y4079*1.11098185502045</f>
        <v>2904385.4254690665</v>
      </c>
      <c r="Y4079" s="3">
        <v>2614251</v>
      </c>
      <c r="Z4079" s="13">
        <f>AA4079*1.11098185502045</f>
        <v>6372550.8140686657</v>
      </c>
      <c r="AA4079" s="3">
        <v>5735963</v>
      </c>
      <c r="AB4079">
        <v>863</v>
      </c>
    </row>
    <row r="4080" spans="1:28" x14ac:dyDescent="0.2">
      <c r="A4080" t="s">
        <v>26385</v>
      </c>
      <c r="B4080" t="s">
        <v>26386</v>
      </c>
      <c r="C4080">
        <v>2011</v>
      </c>
      <c r="D4080" t="s">
        <v>26387</v>
      </c>
      <c r="E4080" t="s">
        <v>16512</v>
      </c>
      <c r="F4080" t="s">
        <v>44031</v>
      </c>
      <c r="G4080" t="s">
        <v>44033</v>
      </c>
      <c r="H4080">
        <v>156</v>
      </c>
      <c r="I4080" t="s">
        <v>21873</v>
      </c>
      <c r="J4080" t="s">
        <v>944</v>
      </c>
      <c r="K4080" t="s">
        <v>2402</v>
      </c>
      <c r="L4080" t="s">
        <v>14789</v>
      </c>
      <c r="M4080" t="s">
        <v>19879</v>
      </c>
      <c r="N4080" t="s">
        <v>26388</v>
      </c>
      <c r="O4080" t="s">
        <v>26389</v>
      </c>
      <c r="P4080" t="s">
        <v>2764</v>
      </c>
      <c r="Q4080" t="s">
        <v>19771</v>
      </c>
      <c r="R4080" t="s">
        <v>26390</v>
      </c>
      <c r="S4080" t="s">
        <v>26391</v>
      </c>
      <c r="T4080">
        <v>4.7</v>
      </c>
      <c r="U4080">
        <v>37561</v>
      </c>
      <c r="V4080" s="12">
        <f>W4080*1.1505830469594</f>
        <v>27613993.127025601</v>
      </c>
      <c r="W4080" s="3">
        <v>24000000</v>
      </c>
      <c r="X4080" s="13">
        <f>Y4080*1.1505830469594</f>
        <v>2889906.7826344087</v>
      </c>
      <c r="Y4080" s="3">
        <v>2511689</v>
      </c>
      <c r="Z4080" s="13">
        <f>AA4080*1.1505830469594</f>
        <v>41319380.551078372</v>
      </c>
      <c r="AA4080" s="3">
        <v>35911689</v>
      </c>
      <c r="AB4080">
        <v>317</v>
      </c>
    </row>
    <row r="4081" spans="1:28" hidden="1" x14ac:dyDescent="0.2">
      <c r="A4081" t="s">
        <v>35772</v>
      </c>
      <c r="B4081" t="s">
        <v>35773</v>
      </c>
      <c r="C4081">
        <v>2016</v>
      </c>
      <c r="D4081" t="s">
        <v>35774</v>
      </c>
      <c r="E4081" t="s">
        <v>1045</v>
      </c>
      <c r="F4081" t="s">
        <v>44057</v>
      </c>
      <c r="H4081">
        <v>96</v>
      </c>
      <c r="I4081" t="s">
        <v>495</v>
      </c>
      <c r="J4081" t="s">
        <v>26</v>
      </c>
      <c r="M4081" t="s">
        <v>20291</v>
      </c>
      <c r="N4081" t="s">
        <v>20291</v>
      </c>
      <c r="O4081" t="s">
        <v>35775</v>
      </c>
      <c r="P4081" t="s">
        <v>20291</v>
      </c>
      <c r="Q4081" t="s">
        <v>35776</v>
      </c>
      <c r="R4081" t="s">
        <v>35777</v>
      </c>
      <c r="S4081" t="s">
        <v>35778</v>
      </c>
      <c r="T4081">
        <v>6.3</v>
      </c>
      <c r="U4081">
        <v>17957</v>
      </c>
      <c r="W4081"/>
      <c r="X4081"/>
      <c r="Y4081"/>
      <c r="Z4081"/>
      <c r="AA4081">
        <v>5204054</v>
      </c>
      <c r="AB4081">
        <v>112</v>
      </c>
    </row>
    <row r="4082" spans="1:28" hidden="1" x14ac:dyDescent="0.2">
      <c r="A4082" t="s">
        <v>35779</v>
      </c>
      <c r="B4082" t="s">
        <v>35780</v>
      </c>
      <c r="C4082">
        <v>2014</v>
      </c>
      <c r="D4082" t="s">
        <v>35781</v>
      </c>
      <c r="E4082" t="s">
        <v>1045</v>
      </c>
      <c r="H4082">
        <v>85</v>
      </c>
      <c r="I4082" t="s">
        <v>25</v>
      </c>
      <c r="J4082" t="s">
        <v>26</v>
      </c>
      <c r="M4082" t="s">
        <v>35782</v>
      </c>
      <c r="N4082" t="s">
        <v>35783</v>
      </c>
      <c r="O4082" t="s">
        <v>35784</v>
      </c>
      <c r="P4082" t="s">
        <v>35785</v>
      </c>
      <c r="Q4082" t="s">
        <v>35786</v>
      </c>
      <c r="R4082" t="s">
        <v>532</v>
      </c>
      <c r="S4082" t="s">
        <v>533</v>
      </c>
      <c r="T4082">
        <v>3.6</v>
      </c>
      <c r="U4082">
        <v>11456</v>
      </c>
      <c r="W4082"/>
      <c r="X4082"/>
      <c r="Y4082"/>
      <c r="Z4082"/>
      <c r="AA4082"/>
      <c r="AB4082">
        <v>40</v>
      </c>
    </row>
    <row r="4083" spans="1:28" hidden="1" x14ac:dyDescent="0.2">
      <c r="A4083" t="s">
        <v>35787</v>
      </c>
      <c r="B4083" t="s">
        <v>35788</v>
      </c>
      <c r="C4083">
        <v>2015</v>
      </c>
      <c r="D4083" s="1">
        <v>42005</v>
      </c>
      <c r="E4083" t="s">
        <v>1045</v>
      </c>
      <c r="F4083" t="s">
        <v>44032</v>
      </c>
      <c r="G4083" t="s">
        <v>44036</v>
      </c>
      <c r="H4083">
        <v>136</v>
      </c>
      <c r="I4083" t="s">
        <v>4358</v>
      </c>
      <c r="J4083" t="s">
        <v>1076</v>
      </c>
      <c r="M4083" t="s">
        <v>28049</v>
      </c>
      <c r="N4083" t="s">
        <v>28049</v>
      </c>
      <c r="O4083" t="s">
        <v>35789</v>
      </c>
      <c r="P4083" t="s">
        <v>35790</v>
      </c>
      <c r="Q4083" t="s">
        <v>35791</v>
      </c>
      <c r="R4083" t="s">
        <v>35792</v>
      </c>
      <c r="S4083" t="s">
        <v>35793</v>
      </c>
      <c r="T4083">
        <v>7.7</v>
      </c>
      <c r="U4083">
        <v>10057</v>
      </c>
      <c r="W4083">
        <v>5000000</v>
      </c>
      <c r="X4083"/>
      <c r="Y4083"/>
      <c r="Z4083"/>
      <c r="AA4083">
        <v>15584520</v>
      </c>
      <c r="AB4083">
        <v>33</v>
      </c>
    </row>
    <row r="4084" spans="1:28" hidden="1" x14ac:dyDescent="0.2">
      <c r="A4084" t="s">
        <v>35794</v>
      </c>
      <c r="B4084" t="s">
        <v>35795</v>
      </c>
      <c r="C4084">
        <v>2014</v>
      </c>
      <c r="D4084" s="1">
        <v>41680</v>
      </c>
      <c r="E4084" t="s">
        <v>44041</v>
      </c>
      <c r="F4084" t="s">
        <v>44045</v>
      </c>
      <c r="G4084" t="s">
        <v>44042</v>
      </c>
      <c r="H4084">
        <v>119</v>
      </c>
      <c r="I4084" t="s">
        <v>35796</v>
      </c>
      <c r="J4084" t="s">
        <v>496</v>
      </c>
      <c r="K4084" t="s">
        <v>26</v>
      </c>
      <c r="L4084" t="s">
        <v>27</v>
      </c>
      <c r="M4084" t="s">
        <v>33726</v>
      </c>
      <c r="N4084" t="s">
        <v>21157</v>
      </c>
      <c r="O4084" t="s">
        <v>35797</v>
      </c>
      <c r="P4084" t="s">
        <v>7775</v>
      </c>
      <c r="Q4084" t="s">
        <v>35798</v>
      </c>
      <c r="R4084" t="s">
        <v>35799</v>
      </c>
      <c r="S4084" t="s">
        <v>35800</v>
      </c>
      <c r="T4084">
        <v>7.1</v>
      </c>
      <c r="U4084">
        <v>19203</v>
      </c>
      <c r="W4084" t="s">
        <v>35801</v>
      </c>
      <c r="X4084"/>
      <c r="Y4084"/>
      <c r="Z4084"/>
      <c r="AA4084">
        <v>11536119</v>
      </c>
      <c r="AB4084">
        <v>33</v>
      </c>
    </row>
    <row r="4085" spans="1:28" hidden="1" x14ac:dyDescent="0.2">
      <c r="A4085" t="s">
        <v>35802</v>
      </c>
      <c r="B4085" t="s">
        <v>35803</v>
      </c>
      <c r="C4085">
        <v>2015</v>
      </c>
      <c r="D4085" t="s">
        <v>17924</v>
      </c>
      <c r="E4085" t="s">
        <v>1045</v>
      </c>
      <c r="F4085" t="s">
        <v>44032</v>
      </c>
      <c r="G4085" t="s">
        <v>44036</v>
      </c>
      <c r="H4085">
        <v>139</v>
      </c>
      <c r="I4085" t="s">
        <v>943</v>
      </c>
      <c r="J4085" t="s">
        <v>944</v>
      </c>
      <c r="M4085" t="s">
        <v>20713</v>
      </c>
      <c r="N4085" t="s">
        <v>20713</v>
      </c>
      <c r="O4085" t="s">
        <v>35804</v>
      </c>
      <c r="P4085" t="s">
        <v>31607</v>
      </c>
      <c r="Q4085" t="s">
        <v>35805</v>
      </c>
      <c r="R4085" t="s">
        <v>35806</v>
      </c>
      <c r="S4085" t="s">
        <v>35807</v>
      </c>
      <c r="T4085">
        <v>7.3</v>
      </c>
      <c r="U4085">
        <v>22648</v>
      </c>
      <c r="W4085"/>
      <c r="X4085"/>
      <c r="Y4085">
        <v>2065487</v>
      </c>
      <c r="Z4085"/>
      <c r="AA4085">
        <v>15159762</v>
      </c>
      <c r="AB4085">
        <v>292</v>
      </c>
    </row>
    <row r="4086" spans="1:28" hidden="1" x14ac:dyDescent="0.2">
      <c r="A4086" t="s">
        <v>35808</v>
      </c>
      <c r="B4086" t="s">
        <v>35809</v>
      </c>
      <c r="C4086">
        <v>2014</v>
      </c>
      <c r="D4086" t="s">
        <v>35810</v>
      </c>
      <c r="E4086" t="s">
        <v>176</v>
      </c>
      <c r="F4086" t="s">
        <v>44036</v>
      </c>
      <c r="H4086">
        <v>111</v>
      </c>
      <c r="I4086" t="s">
        <v>1561</v>
      </c>
      <c r="J4086" t="s">
        <v>26</v>
      </c>
      <c r="K4086" t="s">
        <v>209</v>
      </c>
      <c r="M4086" t="s">
        <v>35811</v>
      </c>
      <c r="N4086" t="s">
        <v>35812</v>
      </c>
      <c r="O4086" t="s">
        <v>35813</v>
      </c>
      <c r="P4086" t="s">
        <v>18553</v>
      </c>
      <c r="Q4086" t="s">
        <v>35814</v>
      </c>
      <c r="R4086" t="s">
        <v>35815</v>
      </c>
      <c r="S4086" t="s">
        <v>35816</v>
      </c>
      <c r="T4086">
        <v>7.1</v>
      </c>
      <c r="U4086">
        <v>26944</v>
      </c>
      <c r="W4086"/>
      <c r="X4086"/>
      <c r="Y4086">
        <v>171793</v>
      </c>
      <c r="Z4086"/>
      <c r="AA4086">
        <v>1043620</v>
      </c>
      <c r="AB4086">
        <v>80</v>
      </c>
    </row>
    <row r="4087" spans="1:28" hidden="1" x14ac:dyDescent="0.2">
      <c r="A4087" t="s">
        <v>35817</v>
      </c>
      <c r="B4087" t="s">
        <v>35818</v>
      </c>
      <c r="C4087">
        <v>2020</v>
      </c>
      <c r="D4087" t="s">
        <v>35819</v>
      </c>
      <c r="E4087" t="s">
        <v>44037</v>
      </c>
      <c r="F4087" t="s">
        <v>44031</v>
      </c>
      <c r="G4087" t="s">
        <v>44038</v>
      </c>
      <c r="H4087">
        <v>93</v>
      </c>
      <c r="I4087" t="s">
        <v>25</v>
      </c>
      <c r="J4087" t="s">
        <v>26</v>
      </c>
      <c r="M4087" t="s">
        <v>35820</v>
      </c>
      <c r="N4087" t="s">
        <v>35821</v>
      </c>
      <c r="O4087" t="s">
        <v>35822</v>
      </c>
      <c r="P4087" t="s">
        <v>16490</v>
      </c>
      <c r="Q4087" t="s">
        <v>35823</v>
      </c>
      <c r="R4087" t="s">
        <v>35824</v>
      </c>
      <c r="S4087" t="s">
        <v>35825</v>
      </c>
      <c r="T4087">
        <v>5.7</v>
      </c>
      <c r="U4087">
        <v>14555</v>
      </c>
      <c r="W4087"/>
      <c r="X4087"/>
      <c r="Y4087"/>
      <c r="Z4087"/>
      <c r="AA4087">
        <v>18500000</v>
      </c>
      <c r="AB4087">
        <v>462</v>
      </c>
    </row>
    <row r="4088" spans="1:28" x14ac:dyDescent="0.2">
      <c r="A4088" t="s">
        <v>24033</v>
      </c>
      <c r="B4088" t="s">
        <v>24034</v>
      </c>
      <c r="C4088">
        <v>2010</v>
      </c>
      <c r="D4088" t="s">
        <v>19180</v>
      </c>
      <c r="E4088" t="s">
        <v>176</v>
      </c>
      <c r="F4088" t="s">
        <v>44036</v>
      </c>
      <c r="G4088" t="s">
        <v>44033</v>
      </c>
      <c r="H4088">
        <v>103</v>
      </c>
      <c r="I4088" t="s">
        <v>1561</v>
      </c>
      <c r="J4088" t="s">
        <v>26</v>
      </c>
      <c r="M4088" t="s">
        <v>4118</v>
      </c>
      <c r="N4088" t="s">
        <v>24035</v>
      </c>
      <c r="O4088" t="s">
        <v>24036</v>
      </c>
      <c r="P4088" t="s">
        <v>21599</v>
      </c>
      <c r="Q4088" t="s">
        <v>24037</v>
      </c>
      <c r="R4088" t="s">
        <v>24038</v>
      </c>
      <c r="S4088" t="s">
        <v>24039</v>
      </c>
      <c r="T4088">
        <v>7.1</v>
      </c>
      <c r="U4088">
        <v>135443</v>
      </c>
      <c r="V4088" s="12">
        <f>W4088*1.18690152988223</f>
        <v>17803522.948233452</v>
      </c>
      <c r="W4088" s="3">
        <v>15000000</v>
      </c>
      <c r="X4088" s="13">
        <f>Y4088*1.18690152988223</f>
        <v>2889692.1835308312</v>
      </c>
      <c r="Y4088" s="3">
        <v>2434652</v>
      </c>
      <c r="Z4088" s="13">
        <f>AA4088*1.18690152988223</f>
        <v>11771799.755214237</v>
      </c>
      <c r="AA4088" s="3">
        <v>9918093</v>
      </c>
      <c r="AB4088">
        <v>393</v>
      </c>
    </row>
    <row r="4089" spans="1:28" x14ac:dyDescent="0.2">
      <c r="A4089" t="s">
        <v>32449</v>
      </c>
      <c r="B4089" t="s">
        <v>32450</v>
      </c>
      <c r="C4089">
        <v>2014</v>
      </c>
      <c r="D4089" s="1">
        <v>41947</v>
      </c>
      <c r="E4089" t="s">
        <v>16512</v>
      </c>
      <c r="F4089" t="s">
        <v>44044</v>
      </c>
      <c r="G4089" t="s">
        <v>44042</v>
      </c>
      <c r="H4089">
        <v>150</v>
      </c>
      <c r="I4089" t="s">
        <v>32451</v>
      </c>
      <c r="J4089" t="s">
        <v>4833</v>
      </c>
      <c r="K4089" t="s">
        <v>934</v>
      </c>
      <c r="L4089" t="s">
        <v>26</v>
      </c>
      <c r="M4089" t="s">
        <v>29948</v>
      </c>
      <c r="N4089" t="s">
        <v>29948</v>
      </c>
      <c r="O4089" t="s">
        <v>32452</v>
      </c>
      <c r="P4089" t="s">
        <v>29950</v>
      </c>
      <c r="Q4089" t="s">
        <v>32453</v>
      </c>
      <c r="R4089" t="s">
        <v>32454</v>
      </c>
      <c r="S4089" t="s">
        <v>32455</v>
      </c>
      <c r="T4089">
        <v>8</v>
      </c>
      <c r="U4089">
        <v>112076</v>
      </c>
      <c r="V4089" s="12">
        <f>W4089*1.09324733035956</f>
        <v>4919612.9866180196</v>
      </c>
      <c r="W4089" s="3">
        <v>4500000</v>
      </c>
      <c r="X4089" s="13">
        <f>Y4089*1.09324733035956</f>
        <v>2872189.2255466091</v>
      </c>
      <c r="Y4089" s="3">
        <v>2627209</v>
      </c>
      <c r="Z4089" s="13">
        <f>AA4089*1.09324733035956</f>
        <v>7179263.3856954807</v>
      </c>
      <c r="AA4089" s="3">
        <v>6566916</v>
      </c>
      <c r="AB4089">
        <v>345</v>
      </c>
    </row>
    <row r="4090" spans="1:28" hidden="1" x14ac:dyDescent="0.2">
      <c r="A4090" t="s">
        <v>35840</v>
      </c>
      <c r="B4090" t="s">
        <v>35841</v>
      </c>
      <c r="C4090">
        <v>2015</v>
      </c>
      <c r="D4090" s="1">
        <v>42346</v>
      </c>
      <c r="E4090" t="s">
        <v>1045</v>
      </c>
      <c r="F4090" t="s">
        <v>44032</v>
      </c>
      <c r="G4090" t="s">
        <v>44036</v>
      </c>
      <c r="H4090">
        <v>101</v>
      </c>
      <c r="I4090" t="s">
        <v>25</v>
      </c>
      <c r="J4090" t="s">
        <v>26</v>
      </c>
      <c r="M4090" t="s">
        <v>30042</v>
      </c>
      <c r="N4090" t="s">
        <v>30042</v>
      </c>
      <c r="O4090" t="s">
        <v>35842</v>
      </c>
      <c r="P4090" t="s">
        <v>21267</v>
      </c>
      <c r="Q4090" t="s">
        <v>35843</v>
      </c>
      <c r="R4090" t="s">
        <v>35844</v>
      </c>
      <c r="S4090" t="s">
        <v>35845</v>
      </c>
      <c r="T4090">
        <v>6.5</v>
      </c>
      <c r="U4090">
        <v>39667</v>
      </c>
      <c r="W4090"/>
      <c r="X4090"/>
      <c r="Y4090">
        <v>819431</v>
      </c>
      <c r="Z4090"/>
      <c r="AA4090">
        <v>3224947</v>
      </c>
      <c r="AB4090">
        <v>74</v>
      </c>
    </row>
    <row r="4091" spans="1:28" x14ac:dyDescent="0.2">
      <c r="A4091" t="s">
        <v>29557</v>
      </c>
      <c r="B4091" t="s">
        <v>29558</v>
      </c>
      <c r="C4091">
        <v>2012</v>
      </c>
      <c r="D4091" s="1">
        <v>41072</v>
      </c>
      <c r="E4091" t="s">
        <v>1045</v>
      </c>
      <c r="F4091" t="s">
        <v>44032</v>
      </c>
      <c r="G4091" t="s">
        <v>44034</v>
      </c>
      <c r="H4091">
        <v>104</v>
      </c>
      <c r="I4091" t="s">
        <v>25</v>
      </c>
      <c r="J4091" t="s">
        <v>26</v>
      </c>
      <c r="K4091" t="s">
        <v>27</v>
      </c>
      <c r="M4091" t="s">
        <v>13413</v>
      </c>
      <c r="N4091" t="s">
        <v>29559</v>
      </c>
      <c r="O4091" t="s">
        <v>29560</v>
      </c>
      <c r="P4091" t="s">
        <v>18434</v>
      </c>
      <c r="Q4091" t="s">
        <v>29561</v>
      </c>
      <c r="R4091" t="s">
        <v>29562</v>
      </c>
      <c r="S4091" t="s">
        <v>29563</v>
      </c>
      <c r="T4091">
        <v>7.2</v>
      </c>
      <c r="U4091">
        <v>94423</v>
      </c>
      <c r="V4091" s="12">
        <f>W4091*1.12725506764114</f>
        <v>9018040.5411291197</v>
      </c>
      <c r="W4091" s="3">
        <v>8000000</v>
      </c>
      <c r="X4091" s="13">
        <f>Y4091*1.12725506764114</f>
        <v>2863347.3608456654</v>
      </c>
      <c r="Y4091" s="3">
        <v>2540106</v>
      </c>
      <c r="Z4091" s="13">
        <f>AA4091*1.12725506764114</f>
        <v>10561030.659481514</v>
      </c>
      <c r="AA4091" s="3">
        <v>9368803</v>
      </c>
      <c r="AB4091">
        <v>151</v>
      </c>
    </row>
    <row r="4092" spans="1:28" hidden="1" x14ac:dyDescent="0.2">
      <c r="A4092" t="s">
        <v>35853</v>
      </c>
      <c r="B4092" t="s">
        <v>35854</v>
      </c>
      <c r="C4092">
        <v>2014</v>
      </c>
      <c r="D4092" s="1">
        <v>41955</v>
      </c>
      <c r="E4092" t="s">
        <v>44035</v>
      </c>
      <c r="F4092" t="s">
        <v>44038</v>
      </c>
      <c r="G4092" t="s">
        <v>44032</v>
      </c>
      <c r="H4092">
        <v>119</v>
      </c>
      <c r="I4092" t="s">
        <v>912</v>
      </c>
      <c r="J4092" t="s">
        <v>26</v>
      </c>
      <c r="K4092" t="s">
        <v>11419</v>
      </c>
      <c r="M4092" t="s">
        <v>35855</v>
      </c>
      <c r="N4092" t="s">
        <v>35856</v>
      </c>
      <c r="O4092" t="s">
        <v>35857</v>
      </c>
      <c r="P4092" t="s">
        <v>35858</v>
      </c>
      <c r="Q4092" t="s">
        <v>35859</v>
      </c>
      <c r="R4092" t="s">
        <v>35860</v>
      </c>
      <c r="S4092" t="s">
        <v>35861</v>
      </c>
      <c r="T4092">
        <v>7.8</v>
      </c>
      <c r="U4092">
        <v>50641</v>
      </c>
      <c r="W4092"/>
      <c r="X4092"/>
      <c r="Y4092">
        <v>1446634</v>
      </c>
      <c r="Z4092"/>
      <c r="AA4092">
        <v>16775629</v>
      </c>
      <c r="AB4092">
        <v>170</v>
      </c>
    </row>
    <row r="4093" spans="1:28" x14ac:dyDescent="0.2">
      <c r="A4093" t="s">
        <v>10562</v>
      </c>
      <c r="B4093" t="s">
        <v>10563</v>
      </c>
      <c r="C4093">
        <v>2006</v>
      </c>
      <c r="D4093" t="s">
        <v>2798</v>
      </c>
      <c r="E4093" t="s">
        <v>44041</v>
      </c>
      <c r="F4093" t="s">
        <v>44032</v>
      </c>
      <c r="H4093">
        <v>147</v>
      </c>
      <c r="I4093" t="s">
        <v>10564</v>
      </c>
      <c r="J4093" t="s">
        <v>26</v>
      </c>
      <c r="M4093" t="s">
        <v>1751</v>
      </c>
      <c r="N4093" t="s">
        <v>10565</v>
      </c>
      <c r="O4093" t="s">
        <v>10566</v>
      </c>
      <c r="P4093" t="s">
        <v>10567</v>
      </c>
      <c r="Q4093" t="s">
        <v>10568</v>
      </c>
      <c r="R4093" t="s">
        <v>10569</v>
      </c>
      <c r="S4093" t="s">
        <v>10570</v>
      </c>
      <c r="T4093">
        <v>7.5</v>
      </c>
      <c r="U4093">
        <v>231194</v>
      </c>
      <c r="V4093" s="12">
        <f>W4093*1.28378472222222</f>
        <v>77027083.333333209</v>
      </c>
      <c r="W4093" s="3">
        <v>60000000</v>
      </c>
      <c r="X4093" s="13">
        <f>Y4093*1.28378472222222</f>
        <v>2854229.5864236061</v>
      </c>
      <c r="Y4093" s="3">
        <v>2223293</v>
      </c>
      <c r="Z4093" s="13">
        <f>AA4093*1.28378472222222</f>
        <v>173362191.32124972</v>
      </c>
      <c r="AA4093" s="3">
        <v>135039924</v>
      </c>
      <c r="AB4093">
        <v>560</v>
      </c>
    </row>
    <row r="4094" spans="1:28" hidden="1" x14ac:dyDescent="0.2">
      <c r="A4094" t="s">
        <v>35870</v>
      </c>
      <c r="B4094" t="s">
        <v>35871</v>
      </c>
      <c r="C4094">
        <v>2017</v>
      </c>
      <c r="D4094" t="s">
        <v>35872</v>
      </c>
      <c r="E4094" t="s">
        <v>16512</v>
      </c>
      <c r="F4094" t="s">
        <v>44044</v>
      </c>
      <c r="G4094" t="s">
        <v>44033</v>
      </c>
      <c r="H4094">
        <v>90</v>
      </c>
      <c r="I4094" t="s">
        <v>1561</v>
      </c>
      <c r="J4094" t="s">
        <v>26</v>
      </c>
      <c r="M4094" t="s">
        <v>35873</v>
      </c>
      <c r="N4094" t="s">
        <v>35874</v>
      </c>
      <c r="O4094" t="s">
        <v>35875</v>
      </c>
      <c r="P4094" t="s">
        <v>35876</v>
      </c>
      <c r="Q4094" t="s">
        <v>35877</v>
      </c>
      <c r="R4094" t="s">
        <v>35878</v>
      </c>
      <c r="S4094" t="s">
        <v>35879</v>
      </c>
      <c r="T4094">
        <v>6</v>
      </c>
      <c r="U4094">
        <v>19522</v>
      </c>
      <c r="W4094">
        <v>1500000</v>
      </c>
      <c r="X4094"/>
      <c r="Y4094"/>
      <c r="Z4094"/>
      <c r="AA4094"/>
      <c r="AB4094">
        <v>80</v>
      </c>
    </row>
    <row r="4095" spans="1:28" x14ac:dyDescent="0.2">
      <c r="A4095" t="s">
        <v>19490</v>
      </c>
      <c r="B4095" t="s">
        <v>19491</v>
      </c>
      <c r="C4095">
        <v>2008</v>
      </c>
      <c r="D4095" s="1">
        <v>39577</v>
      </c>
      <c r="E4095" t="s">
        <v>176</v>
      </c>
      <c r="F4095" t="s">
        <v>44050</v>
      </c>
      <c r="H4095">
        <v>99</v>
      </c>
      <c r="I4095" t="s">
        <v>25</v>
      </c>
      <c r="J4095" t="s">
        <v>26</v>
      </c>
      <c r="K4095" t="s">
        <v>4428</v>
      </c>
      <c r="L4095" t="s">
        <v>934</v>
      </c>
      <c r="M4095" t="s">
        <v>65</v>
      </c>
      <c r="N4095" t="s">
        <v>65</v>
      </c>
      <c r="O4095" t="s">
        <v>19492</v>
      </c>
      <c r="P4095" t="s">
        <v>19493</v>
      </c>
      <c r="Q4095" t="s">
        <v>19494</v>
      </c>
      <c r="R4095" t="s">
        <v>19495</v>
      </c>
      <c r="S4095" t="s">
        <v>19496</v>
      </c>
      <c r="T4095">
        <v>6.7</v>
      </c>
      <c r="U4095">
        <v>20170</v>
      </c>
      <c r="V4095" s="12">
        <f>W4095*1.20207800169993</f>
        <v>8414546.0118995104</v>
      </c>
      <c r="W4095" s="3">
        <v>7000000</v>
      </c>
      <c r="X4095" s="13">
        <f>Y4095*1.20207800169993</f>
        <v>2820004.0693859356</v>
      </c>
      <c r="Y4095" s="3">
        <v>2345941</v>
      </c>
      <c r="Z4095" s="13">
        <f>AA4095*1.20207800169993</f>
        <v>3214464.7635657657</v>
      </c>
      <c r="AA4095" s="3">
        <v>2674090</v>
      </c>
      <c r="AB4095">
        <v>122</v>
      </c>
    </row>
    <row r="4096" spans="1:28" hidden="1" x14ac:dyDescent="0.2">
      <c r="A4096" t="s">
        <v>35889</v>
      </c>
      <c r="B4096" t="s">
        <v>35890</v>
      </c>
      <c r="C4096">
        <v>2014</v>
      </c>
      <c r="D4096" s="1">
        <v>41822</v>
      </c>
      <c r="E4096" t="s">
        <v>1045</v>
      </c>
      <c r="F4096" t="s">
        <v>44036</v>
      </c>
      <c r="H4096">
        <v>141</v>
      </c>
      <c r="I4096" t="s">
        <v>943</v>
      </c>
      <c r="J4096" t="s">
        <v>944</v>
      </c>
      <c r="K4096" t="s">
        <v>26</v>
      </c>
      <c r="L4096" t="s">
        <v>838</v>
      </c>
      <c r="M4096" t="s">
        <v>35891</v>
      </c>
      <c r="N4096" t="s">
        <v>35892</v>
      </c>
      <c r="O4096" t="s">
        <v>35893</v>
      </c>
      <c r="P4096" t="s">
        <v>35894</v>
      </c>
      <c r="Q4096" t="s">
        <v>35895</v>
      </c>
      <c r="R4096" t="s">
        <v>35896</v>
      </c>
      <c r="S4096" t="s">
        <v>35897</v>
      </c>
      <c r="T4096">
        <v>6.8</v>
      </c>
      <c r="U4096">
        <v>13267</v>
      </c>
      <c r="W4096"/>
      <c r="X4096"/>
      <c r="Y4096">
        <v>646035</v>
      </c>
      <c r="Z4096"/>
      <c r="AA4096">
        <v>916906</v>
      </c>
      <c r="AB4096">
        <v>69</v>
      </c>
    </row>
    <row r="4097" spans="1:28" hidden="1" x14ac:dyDescent="0.2">
      <c r="A4097" t="s">
        <v>35898</v>
      </c>
      <c r="B4097" t="s">
        <v>35899</v>
      </c>
      <c r="C4097">
        <v>2016</v>
      </c>
      <c r="D4097" t="s">
        <v>34217</v>
      </c>
      <c r="E4097" t="s">
        <v>176</v>
      </c>
      <c r="F4097" t="s">
        <v>44034</v>
      </c>
      <c r="G4097" t="s">
        <v>44046</v>
      </c>
      <c r="H4097">
        <v>97</v>
      </c>
      <c r="I4097" t="s">
        <v>25</v>
      </c>
      <c r="J4097" t="s">
        <v>26</v>
      </c>
      <c r="M4097" t="s">
        <v>27060</v>
      </c>
      <c r="N4097" t="s">
        <v>33389</v>
      </c>
      <c r="O4097" t="s">
        <v>35900</v>
      </c>
      <c r="P4097" t="s">
        <v>5857</v>
      </c>
      <c r="Q4097" t="s">
        <v>35901</v>
      </c>
      <c r="R4097" t="s">
        <v>35902</v>
      </c>
      <c r="S4097" t="s">
        <v>35903</v>
      </c>
      <c r="T4097">
        <v>6.2</v>
      </c>
      <c r="U4097">
        <v>37763</v>
      </c>
      <c r="W4097"/>
      <c r="X4097"/>
      <c r="Y4097"/>
      <c r="Z4097"/>
      <c r="AA4097">
        <v>3965086</v>
      </c>
      <c r="AB4097">
        <v>182</v>
      </c>
    </row>
    <row r="4098" spans="1:28" hidden="1" x14ac:dyDescent="0.2">
      <c r="A4098" t="s">
        <v>35904</v>
      </c>
      <c r="B4098" t="s">
        <v>35905</v>
      </c>
      <c r="C4098">
        <v>2014</v>
      </c>
      <c r="D4098" t="s">
        <v>35906</v>
      </c>
      <c r="E4098" t="s">
        <v>16512</v>
      </c>
      <c r="F4098" t="s">
        <v>44032</v>
      </c>
      <c r="G4098" t="s">
        <v>44042</v>
      </c>
      <c r="H4098">
        <v>129</v>
      </c>
      <c r="I4098" t="s">
        <v>943</v>
      </c>
      <c r="J4098" t="s">
        <v>944</v>
      </c>
      <c r="M4098" t="s">
        <v>32061</v>
      </c>
      <c r="N4098" t="s">
        <v>35907</v>
      </c>
      <c r="O4098" t="s">
        <v>35908</v>
      </c>
      <c r="P4098" t="s">
        <v>35894</v>
      </c>
      <c r="Q4098" t="s">
        <v>35909</v>
      </c>
      <c r="R4098" t="s">
        <v>35910</v>
      </c>
      <c r="S4098" t="s">
        <v>35911</v>
      </c>
      <c r="T4098">
        <v>6.5</v>
      </c>
      <c r="U4098">
        <v>16024</v>
      </c>
      <c r="W4098"/>
      <c r="X4098"/>
      <c r="Y4098">
        <v>730530</v>
      </c>
      <c r="Z4098"/>
      <c r="AA4098">
        <v>1278108</v>
      </c>
      <c r="AB4098">
        <v>133</v>
      </c>
    </row>
    <row r="4099" spans="1:28" x14ac:dyDescent="0.2">
      <c r="A4099" t="s">
        <v>37815</v>
      </c>
      <c r="B4099" t="s">
        <v>37816</v>
      </c>
      <c r="C4099">
        <v>2015</v>
      </c>
      <c r="D4099" t="s">
        <v>32473</v>
      </c>
      <c r="E4099" t="s">
        <v>44035</v>
      </c>
      <c r="F4099" t="s">
        <v>44032</v>
      </c>
      <c r="G4099" t="s">
        <v>44049</v>
      </c>
      <c r="H4099">
        <v>125</v>
      </c>
      <c r="I4099" t="s">
        <v>1705</v>
      </c>
      <c r="J4099" t="s">
        <v>26</v>
      </c>
      <c r="M4099" t="s">
        <v>3990</v>
      </c>
      <c r="N4099" t="s">
        <v>37817</v>
      </c>
      <c r="O4099" t="s">
        <v>37818</v>
      </c>
      <c r="P4099" t="s">
        <v>2304</v>
      </c>
      <c r="Q4099" t="s">
        <v>37819</v>
      </c>
      <c r="R4099" t="s">
        <v>37820</v>
      </c>
      <c r="S4099" t="s">
        <v>37821</v>
      </c>
      <c r="T4099">
        <v>6.8</v>
      </c>
      <c r="U4099">
        <v>18415</v>
      </c>
      <c r="V4099" s="12">
        <f>W4099*1.09195121025074</f>
        <v>10482731.618407104</v>
      </c>
      <c r="W4099" s="3">
        <v>9600000</v>
      </c>
      <c r="X4099" s="13">
        <f>Y4099*1.09195121025074</f>
        <v>2775580.5515806847</v>
      </c>
      <c r="Y4099" s="3">
        <v>2541854</v>
      </c>
      <c r="Z4099" s="13">
        <f>AA4099*1.09195121025074</f>
        <v>5878079.2840471277</v>
      </c>
      <c r="AA4099" s="3">
        <v>5383097</v>
      </c>
      <c r="AB4099">
        <v>115</v>
      </c>
    </row>
    <row r="4100" spans="1:28" x14ac:dyDescent="0.2">
      <c r="A4100" t="s">
        <v>27926</v>
      </c>
      <c r="B4100" t="s">
        <v>27927</v>
      </c>
      <c r="C4100">
        <v>2012</v>
      </c>
      <c r="D4100" s="1">
        <v>41160</v>
      </c>
      <c r="E4100" t="s">
        <v>44035</v>
      </c>
      <c r="F4100" t="s">
        <v>44038</v>
      </c>
      <c r="G4100" t="s">
        <v>44032</v>
      </c>
      <c r="H4100">
        <v>103</v>
      </c>
      <c r="I4100" t="s">
        <v>1831</v>
      </c>
      <c r="J4100" t="s">
        <v>26</v>
      </c>
      <c r="K4100" t="s">
        <v>3533</v>
      </c>
      <c r="M4100" t="s">
        <v>27928</v>
      </c>
      <c r="N4100" t="s">
        <v>27929</v>
      </c>
      <c r="O4100" t="s">
        <v>27930</v>
      </c>
      <c r="P4100" t="s">
        <v>27931</v>
      </c>
      <c r="Q4100" t="s">
        <v>27931</v>
      </c>
      <c r="R4100" t="s">
        <v>27932</v>
      </c>
      <c r="S4100" t="s">
        <v>27933</v>
      </c>
      <c r="T4100">
        <v>7</v>
      </c>
      <c r="U4100">
        <v>13017</v>
      </c>
      <c r="V4100" s="12">
        <f>W4100*1.12725506764114</f>
        <v>11272550.6764114</v>
      </c>
      <c r="W4100" s="3">
        <v>10000000</v>
      </c>
      <c r="X4100" s="13">
        <f>Y4100*1.12725506764114</f>
        <v>2762752.2458644379</v>
      </c>
      <c r="Y4100" s="3">
        <v>2450867</v>
      </c>
      <c r="Z4100" s="13">
        <f>AA4100*1.12725506764114</f>
        <v>23022638.162617479</v>
      </c>
      <c r="AA4100" s="3">
        <v>20423628</v>
      </c>
      <c r="AB4100">
        <v>84</v>
      </c>
    </row>
    <row r="4101" spans="1:28" hidden="1" x14ac:dyDescent="0.2">
      <c r="A4101" t="s">
        <v>35928</v>
      </c>
      <c r="B4101" t="s">
        <v>35929</v>
      </c>
      <c r="C4101">
        <v>2015</v>
      </c>
      <c r="D4101" t="s">
        <v>24273</v>
      </c>
      <c r="E4101" t="s">
        <v>16512</v>
      </c>
      <c r="F4101" t="s">
        <v>44044</v>
      </c>
      <c r="G4101" t="s">
        <v>44042</v>
      </c>
      <c r="H4101">
        <v>96</v>
      </c>
      <c r="I4101" t="s">
        <v>29410</v>
      </c>
      <c r="J4101" t="s">
        <v>26</v>
      </c>
      <c r="M4101" t="s">
        <v>35930</v>
      </c>
      <c r="N4101" t="s">
        <v>26558</v>
      </c>
      <c r="O4101" t="s">
        <v>35931</v>
      </c>
      <c r="P4101" t="s">
        <v>35932</v>
      </c>
      <c r="Q4101" t="s">
        <v>35933</v>
      </c>
      <c r="R4101" t="s">
        <v>35934</v>
      </c>
      <c r="S4101" t="s">
        <v>35935</v>
      </c>
      <c r="T4101">
        <v>5.5</v>
      </c>
      <c r="U4101">
        <v>13909</v>
      </c>
      <c r="W4101"/>
      <c r="X4101"/>
      <c r="Y4101"/>
      <c r="Z4101"/>
      <c r="AA4101">
        <v>789406</v>
      </c>
      <c r="AB4101">
        <v>69</v>
      </c>
    </row>
    <row r="4102" spans="1:28" x14ac:dyDescent="0.2">
      <c r="A4102" t="s">
        <v>9827</v>
      </c>
      <c r="B4102" t="s">
        <v>9828</v>
      </c>
      <c r="C4102">
        <v>2005</v>
      </c>
      <c r="D4102" t="s">
        <v>9356</v>
      </c>
      <c r="E4102" t="s">
        <v>44041</v>
      </c>
      <c r="F4102" t="s">
        <v>44032</v>
      </c>
      <c r="H4102">
        <v>130</v>
      </c>
      <c r="I4102" t="s">
        <v>9829</v>
      </c>
      <c r="J4102" t="s">
        <v>26</v>
      </c>
      <c r="M4102" t="s">
        <v>3575</v>
      </c>
      <c r="N4102" t="s">
        <v>9830</v>
      </c>
      <c r="O4102" t="s">
        <v>9831</v>
      </c>
      <c r="P4102" t="s">
        <v>9832</v>
      </c>
      <c r="Q4102" t="s">
        <v>9833</v>
      </c>
      <c r="R4102" t="s">
        <v>9834</v>
      </c>
      <c r="S4102" t="s">
        <v>9835</v>
      </c>
      <c r="T4102">
        <v>6.8</v>
      </c>
      <c r="U4102">
        <v>30619</v>
      </c>
      <c r="V4102" s="12">
        <f>W4102*1.32519713261649</f>
        <v>79511827.956989393</v>
      </c>
      <c r="W4102" s="3">
        <v>60000000</v>
      </c>
      <c r="X4102" s="13">
        <f>Y4102*1.32519713261649</f>
        <v>2756835.4241218693</v>
      </c>
      <c r="Y4102" s="3">
        <v>2080321</v>
      </c>
      <c r="Z4102" s="13">
        <f>AA4102*1.32519713261649</f>
        <v>56427319.295089714</v>
      </c>
      <c r="AA4102" s="3">
        <v>42580321</v>
      </c>
      <c r="AB4102">
        <v>138</v>
      </c>
    </row>
    <row r="4103" spans="1:28" x14ac:dyDescent="0.2">
      <c r="A4103" t="s">
        <v>10474</v>
      </c>
      <c r="B4103" t="s">
        <v>10475</v>
      </c>
      <c r="C4103">
        <v>2005</v>
      </c>
      <c r="D4103" t="s">
        <v>5578</v>
      </c>
      <c r="E4103" t="s">
        <v>16512</v>
      </c>
      <c r="F4103" t="s">
        <v>44044</v>
      </c>
      <c r="G4103" t="s">
        <v>44032</v>
      </c>
      <c r="H4103">
        <v>110</v>
      </c>
      <c r="I4103" t="s">
        <v>25</v>
      </c>
      <c r="J4103" t="s">
        <v>26</v>
      </c>
      <c r="M4103" t="s">
        <v>10476</v>
      </c>
      <c r="N4103" t="s">
        <v>10476</v>
      </c>
      <c r="O4103" t="s">
        <v>10477</v>
      </c>
      <c r="P4103" t="s">
        <v>10478</v>
      </c>
      <c r="Q4103" t="s">
        <v>10478</v>
      </c>
      <c r="R4103" t="s">
        <v>10479</v>
      </c>
      <c r="S4103" t="s">
        <v>10480</v>
      </c>
      <c r="T4103">
        <v>7.3</v>
      </c>
      <c r="U4103">
        <v>99841</v>
      </c>
      <c r="V4103" s="12">
        <f>W4103*1.32519713261649</f>
        <v>629468.63799283269</v>
      </c>
      <c r="W4103" s="3">
        <v>475000</v>
      </c>
      <c r="X4103" s="13">
        <f>Y4103*1.32519713261649</f>
        <v>2750768.6716487505</v>
      </c>
      <c r="Y4103" s="3">
        <v>2075743</v>
      </c>
      <c r="Z4103" s="13">
        <f>AA4103*1.32519713261649</f>
        <v>5231320.371577071</v>
      </c>
      <c r="AA4103" s="3">
        <v>3947579</v>
      </c>
      <c r="AB4103">
        <v>514</v>
      </c>
    </row>
    <row r="4104" spans="1:28" x14ac:dyDescent="0.2">
      <c r="A4104" t="s">
        <v>12994</v>
      </c>
      <c r="B4104" t="s">
        <v>12995</v>
      </c>
      <c r="C4104">
        <v>2006</v>
      </c>
      <c r="D4104" t="s">
        <v>9586</v>
      </c>
      <c r="E4104" t="s">
        <v>176</v>
      </c>
      <c r="F4104" t="s">
        <v>44036</v>
      </c>
      <c r="H4104">
        <v>168</v>
      </c>
      <c r="I4104" t="s">
        <v>943</v>
      </c>
      <c r="J4104" t="s">
        <v>944</v>
      </c>
      <c r="K4104" t="s">
        <v>4833</v>
      </c>
      <c r="L4104" t="s">
        <v>64</v>
      </c>
      <c r="M4104" t="s">
        <v>9682</v>
      </c>
      <c r="N4104" t="s">
        <v>12996</v>
      </c>
      <c r="O4104" t="s">
        <v>12997</v>
      </c>
      <c r="P4104" t="s">
        <v>948</v>
      </c>
      <c r="Q4104" t="s">
        <v>12998</v>
      </c>
      <c r="R4104" t="s">
        <v>12999</v>
      </c>
      <c r="S4104" t="s">
        <v>13000</v>
      </c>
      <c r="T4104">
        <v>7.2</v>
      </c>
      <c r="U4104">
        <v>30351</v>
      </c>
      <c r="V4104" s="12">
        <f>W4104*1.28378472222222</f>
        <v>6804059.0277777668</v>
      </c>
      <c r="W4104" s="3">
        <v>5300000</v>
      </c>
      <c r="X4104" s="13">
        <f>Y4104*1.28378472222222</f>
        <v>2702818.7324999953</v>
      </c>
      <c r="Y4104" s="3">
        <v>2105352</v>
      </c>
      <c r="Z4104" s="13">
        <f>AA4104*1.28378472222222</f>
        <v>28476291.356527731</v>
      </c>
      <c r="AA4104" s="3">
        <v>22181516</v>
      </c>
      <c r="AB4104">
        <v>121</v>
      </c>
    </row>
    <row r="4105" spans="1:28" hidden="1" x14ac:dyDescent="0.2">
      <c r="A4105" t="s">
        <v>35958</v>
      </c>
      <c r="B4105" t="s">
        <v>35959</v>
      </c>
      <c r="C4105">
        <v>2018</v>
      </c>
      <c r="D4105" t="s">
        <v>35960</v>
      </c>
      <c r="E4105" t="s">
        <v>16512</v>
      </c>
      <c r="F4105" t="s">
        <v>44032</v>
      </c>
      <c r="G4105" t="s">
        <v>44033</v>
      </c>
      <c r="H4105">
        <v>95</v>
      </c>
      <c r="I4105" t="s">
        <v>25</v>
      </c>
      <c r="J4105" t="s">
        <v>26</v>
      </c>
      <c r="M4105" t="s">
        <v>35961</v>
      </c>
      <c r="N4105" t="s">
        <v>35962</v>
      </c>
      <c r="O4105" t="s">
        <v>35963</v>
      </c>
      <c r="P4105" t="s">
        <v>15839</v>
      </c>
      <c r="Q4105" t="s">
        <v>35964</v>
      </c>
      <c r="R4105" t="s">
        <v>35965</v>
      </c>
      <c r="S4105" t="s">
        <v>35966</v>
      </c>
      <c r="T4105">
        <v>5.8</v>
      </c>
      <c r="U4105">
        <v>44573</v>
      </c>
      <c r="W4105"/>
      <c r="X4105"/>
      <c r="Y4105"/>
      <c r="Z4105"/>
      <c r="AA4105">
        <v>1451864</v>
      </c>
      <c r="AB4105">
        <v>871</v>
      </c>
    </row>
    <row r="4106" spans="1:28" hidden="1" x14ac:dyDescent="0.2">
      <c r="A4106" t="s">
        <v>35967</v>
      </c>
      <c r="B4106" t="s">
        <v>35968</v>
      </c>
      <c r="C4106">
        <v>2015</v>
      </c>
      <c r="D4106" t="s">
        <v>35969</v>
      </c>
      <c r="E4106" t="s">
        <v>176</v>
      </c>
      <c r="F4106" t="s">
        <v>44036</v>
      </c>
      <c r="H4106">
        <v>163</v>
      </c>
      <c r="I4106" t="s">
        <v>2359</v>
      </c>
      <c r="J4106" t="s">
        <v>308</v>
      </c>
      <c r="K4106" t="s">
        <v>35970</v>
      </c>
      <c r="L4106" t="s">
        <v>35971</v>
      </c>
      <c r="M4106" t="s">
        <v>27584</v>
      </c>
      <c r="N4106" t="s">
        <v>35972</v>
      </c>
      <c r="O4106" t="s">
        <v>35973</v>
      </c>
      <c r="P4106" t="s">
        <v>27587</v>
      </c>
      <c r="Q4106" t="s">
        <v>35974</v>
      </c>
      <c r="R4106" t="s">
        <v>35975</v>
      </c>
      <c r="S4106" t="s">
        <v>35976</v>
      </c>
      <c r="T4106">
        <v>7.4</v>
      </c>
      <c r="U4106">
        <v>10087</v>
      </c>
      <c r="W4106" t="s">
        <v>9140</v>
      </c>
      <c r="X4106"/>
      <c r="Y4106"/>
      <c r="Z4106"/>
      <c r="AA4106">
        <v>18428235</v>
      </c>
      <c r="AB4106">
        <v>31</v>
      </c>
    </row>
    <row r="4107" spans="1:28" hidden="1" x14ac:dyDescent="0.2">
      <c r="A4107" t="s">
        <v>35977</v>
      </c>
      <c r="B4107" t="s">
        <v>35978</v>
      </c>
      <c r="C4107">
        <v>2018</v>
      </c>
      <c r="D4107" s="1">
        <v>43195</v>
      </c>
      <c r="E4107" t="s">
        <v>44041</v>
      </c>
      <c r="F4107" t="s">
        <v>44046</v>
      </c>
      <c r="G4107" t="s">
        <v>44042</v>
      </c>
      <c r="H4107">
        <v>110</v>
      </c>
      <c r="I4107" t="s">
        <v>25</v>
      </c>
      <c r="J4107" t="s">
        <v>26</v>
      </c>
      <c r="M4107" t="s">
        <v>30630</v>
      </c>
      <c r="N4107" t="s">
        <v>35979</v>
      </c>
      <c r="O4107" t="s">
        <v>35980</v>
      </c>
      <c r="P4107" t="s">
        <v>35981</v>
      </c>
      <c r="Q4107" t="s">
        <v>35982</v>
      </c>
      <c r="R4107" t="s">
        <v>35983</v>
      </c>
      <c r="S4107" t="s">
        <v>35984</v>
      </c>
      <c r="T4107">
        <v>6.4</v>
      </c>
      <c r="U4107">
        <v>17912</v>
      </c>
      <c r="W4107"/>
      <c r="X4107"/>
      <c r="Y4107">
        <v>3435047</v>
      </c>
      <c r="Z4107"/>
      <c r="AA4107">
        <v>4623836</v>
      </c>
      <c r="AB4107">
        <v>247</v>
      </c>
    </row>
    <row r="4108" spans="1:28" x14ac:dyDescent="0.2">
      <c r="A4108" t="s">
        <v>21371</v>
      </c>
      <c r="B4108" t="s">
        <v>21372</v>
      </c>
      <c r="C4108">
        <v>2009</v>
      </c>
      <c r="D4108" t="s">
        <v>10203</v>
      </c>
      <c r="E4108" t="s">
        <v>176</v>
      </c>
      <c r="F4108" t="s">
        <v>44049</v>
      </c>
      <c r="G4108" t="s">
        <v>44045</v>
      </c>
      <c r="H4108">
        <v>144</v>
      </c>
      <c r="I4108" t="s">
        <v>21373</v>
      </c>
      <c r="J4108" t="s">
        <v>1121</v>
      </c>
      <c r="K4108" t="s">
        <v>307</v>
      </c>
      <c r="L4108" t="s">
        <v>64</v>
      </c>
      <c r="M4108" t="s">
        <v>2203</v>
      </c>
      <c r="N4108" t="s">
        <v>21374</v>
      </c>
      <c r="O4108" t="s">
        <v>21375</v>
      </c>
      <c r="P4108" t="s">
        <v>21376</v>
      </c>
      <c r="Q4108" t="s">
        <v>21377</v>
      </c>
      <c r="R4108" t="s">
        <v>21378</v>
      </c>
      <c r="S4108" t="s">
        <v>21379</v>
      </c>
      <c r="T4108">
        <v>7.8</v>
      </c>
      <c r="U4108">
        <v>67362</v>
      </c>
      <c r="V4108" s="12">
        <f>W4108*1.20636999678377</f>
        <v>21714659.94210786</v>
      </c>
      <c r="W4108" s="3">
        <v>18000000</v>
      </c>
      <c r="X4108" s="13">
        <f>Y4108*1.20636999678377</f>
        <v>2681594.0237907646</v>
      </c>
      <c r="Y4108" s="3">
        <v>2222862</v>
      </c>
      <c r="Z4108" s="13">
        <f>AA4108*1.20636999678377</f>
        <v>23306671.442133494</v>
      </c>
      <c r="AA4108" s="3">
        <v>19319671</v>
      </c>
      <c r="AB4108">
        <v>213</v>
      </c>
    </row>
    <row r="4109" spans="1:28" hidden="1" x14ac:dyDescent="0.2">
      <c r="A4109" t="s">
        <v>35990</v>
      </c>
      <c r="B4109" t="s">
        <v>35991</v>
      </c>
      <c r="C4109">
        <v>2014</v>
      </c>
      <c r="D4109" t="s">
        <v>34525</v>
      </c>
      <c r="E4109" t="s">
        <v>1045</v>
      </c>
      <c r="F4109" t="s">
        <v>44032</v>
      </c>
      <c r="G4109" t="s">
        <v>44034</v>
      </c>
      <c r="H4109">
        <v>99</v>
      </c>
      <c r="I4109" t="s">
        <v>25</v>
      </c>
      <c r="J4109" t="s">
        <v>26</v>
      </c>
      <c r="K4109" t="s">
        <v>1870</v>
      </c>
      <c r="M4109" t="s">
        <v>7750</v>
      </c>
      <c r="N4109" t="s">
        <v>35992</v>
      </c>
      <c r="O4109" t="s">
        <v>35993</v>
      </c>
      <c r="P4109" t="s">
        <v>35994</v>
      </c>
      <c r="Q4109" t="s">
        <v>35995</v>
      </c>
      <c r="R4109" t="s">
        <v>35996</v>
      </c>
      <c r="S4109" t="s">
        <v>35997</v>
      </c>
      <c r="T4109">
        <v>5.8</v>
      </c>
      <c r="U4109">
        <v>51145</v>
      </c>
      <c r="W4109"/>
      <c r="X4109"/>
      <c r="Y4109"/>
      <c r="Z4109"/>
      <c r="AA4109">
        <v>6501058</v>
      </c>
      <c r="AB4109">
        <v>142</v>
      </c>
    </row>
    <row r="4110" spans="1:28" x14ac:dyDescent="0.2">
      <c r="A4110" t="s">
        <v>26803</v>
      </c>
      <c r="B4110" t="s">
        <v>26804</v>
      </c>
      <c r="C4110">
        <v>2014</v>
      </c>
      <c r="D4110" t="s">
        <v>26805</v>
      </c>
      <c r="E4110" t="s">
        <v>44035</v>
      </c>
      <c r="F4110" t="s">
        <v>44032</v>
      </c>
      <c r="G4110" t="s">
        <v>44050</v>
      </c>
      <c r="H4110">
        <v>115</v>
      </c>
      <c r="I4110" t="s">
        <v>25</v>
      </c>
      <c r="J4110" t="s">
        <v>26</v>
      </c>
      <c r="K4110" t="s">
        <v>75</v>
      </c>
      <c r="M4110" t="s">
        <v>6961</v>
      </c>
      <c r="N4110" t="s">
        <v>26806</v>
      </c>
      <c r="O4110" t="s">
        <v>26807</v>
      </c>
      <c r="P4110" t="s">
        <v>467</v>
      </c>
      <c r="Q4110" t="s">
        <v>26808</v>
      </c>
      <c r="R4110" t="s">
        <v>26809</v>
      </c>
      <c r="S4110" t="s">
        <v>26810</v>
      </c>
      <c r="T4110">
        <v>7</v>
      </c>
      <c r="U4110">
        <v>38809</v>
      </c>
      <c r="V4110" s="12">
        <f>W4110*1.09324733035956</f>
        <v>20771699.276831642</v>
      </c>
      <c r="W4110" s="3">
        <v>19000000</v>
      </c>
      <c r="X4110" s="13">
        <f>Y4110*1.09324733035956</f>
        <v>2663842.522316006</v>
      </c>
      <c r="Y4110" s="3">
        <v>2436633</v>
      </c>
      <c r="Z4110" s="13">
        <f>AA4110*1.09324733035956</f>
        <v>6098701.0041100821</v>
      </c>
      <c r="AA4110" s="3">
        <v>5578519</v>
      </c>
      <c r="AB4110">
        <v>122</v>
      </c>
    </row>
    <row r="4111" spans="1:28" x14ac:dyDescent="0.2">
      <c r="A4111" t="s">
        <v>33476</v>
      </c>
      <c r="B4111" t="s">
        <v>33477</v>
      </c>
      <c r="C4111">
        <v>2014</v>
      </c>
      <c r="D4111" t="s">
        <v>33478</v>
      </c>
      <c r="E4111" t="s">
        <v>176</v>
      </c>
      <c r="F4111" t="s">
        <v>44039</v>
      </c>
      <c r="H4111">
        <v>122</v>
      </c>
      <c r="I4111" t="s">
        <v>1016</v>
      </c>
      <c r="J4111" t="s">
        <v>26</v>
      </c>
      <c r="K4111" t="s">
        <v>496</v>
      </c>
      <c r="M4111" t="s">
        <v>201</v>
      </c>
      <c r="N4111" t="s">
        <v>33479</v>
      </c>
      <c r="O4111" t="s">
        <v>33480</v>
      </c>
      <c r="P4111" t="s">
        <v>201</v>
      </c>
      <c r="Q4111" t="s">
        <v>33481</v>
      </c>
      <c r="R4111" t="s">
        <v>33482</v>
      </c>
      <c r="S4111" t="s">
        <v>33483</v>
      </c>
      <c r="T4111">
        <v>6.6</v>
      </c>
      <c r="U4111">
        <v>29955</v>
      </c>
      <c r="V4111" s="12">
        <f>W4111*1.09324733035956</f>
        <v>17491957.28575296</v>
      </c>
      <c r="W4111" s="3">
        <v>16000000</v>
      </c>
      <c r="X4111" s="13">
        <f>Y4111*1.09324733035956</f>
        <v>2656578.9870530968</v>
      </c>
      <c r="Y4111" s="3">
        <v>2429989</v>
      </c>
      <c r="Z4111" s="13">
        <f>AA4111*1.09324733035956</f>
        <v>4175571.811769241</v>
      </c>
      <c r="AA4111" s="3">
        <v>3819421</v>
      </c>
      <c r="AB4111">
        <v>180</v>
      </c>
    </row>
    <row r="4112" spans="1:28" hidden="1" x14ac:dyDescent="0.2">
      <c r="A4112" t="s">
        <v>36016</v>
      </c>
      <c r="B4112" t="s">
        <v>36017</v>
      </c>
      <c r="C4112">
        <v>2016</v>
      </c>
      <c r="D4112" t="s">
        <v>36018</v>
      </c>
      <c r="E4112" t="s">
        <v>16512</v>
      </c>
      <c r="F4112" t="s">
        <v>44044</v>
      </c>
      <c r="G4112" t="s">
        <v>44032</v>
      </c>
      <c r="H4112">
        <v>92</v>
      </c>
      <c r="I4112" t="s">
        <v>25</v>
      </c>
      <c r="J4112" t="s">
        <v>26</v>
      </c>
      <c r="M4112" t="s">
        <v>767</v>
      </c>
      <c r="N4112" t="s">
        <v>36019</v>
      </c>
      <c r="O4112" t="s">
        <v>36020</v>
      </c>
      <c r="P4112" t="s">
        <v>1318</v>
      </c>
      <c r="Q4112" t="s">
        <v>36021</v>
      </c>
      <c r="R4112" t="s">
        <v>36022</v>
      </c>
      <c r="S4112" t="s">
        <v>36023</v>
      </c>
      <c r="T4112">
        <v>5.4</v>
      </c>
      <c r="U4112">
        <v>13093</v>
      </c>
      <c r="W4112">
        <v>18000000</v>
      </c>
      <c r="X4112"/>
      <c r="Y4112"/>
      <c r="Z4112"/>
      <c r="AA4112">
        <v>228631</v>
      </c>
      <c r="AB4112">
        <v>145</v>
      </c>
    </row>
    <row r="4113" spans="1:28" x14ac:dyDescent="0.2">
      <c r="A4113" t="s">
        <v>16794</v>
      </c>
      <c r="B4113" t="s">
        <v>16795</v>
      </c>
      <c r="C4113">
        <v>2008</v>
      </c>
      <c r="D4113" t="s">
        <v>8707</v>
      </c>
      <c r="E4113" t="s">
        <v>44041</v>
      </c>
      <c r="F4113" t="s">
        <v>44032</v>
      </c>
      <c r="G4113" t="s">
        <v>44045</v>
      </c>
      <c r="H4113">
        <v>111</v>
      </c>
      <c r="I4113" t="s">
        <v>16796</v>
      </c>
      <c r="J4113" t="s">
        <v>26</v>
      </c>
      <c r="K4113" t="s">
        <v>75</v>
      </c>
      <c r="L4113" t="s">
        <v>308</v>
      </c>
      <c r="M4113" t="s">
        <v>3946</v>
      </c>
      <c r="N4113" t="s">
        <v>16797</v>
      </c>
      <c r="O4113" t="s">
        <v>16798</v>
      </c>
      <c r="P4113" t="s">
        <v>16799</v>
      </c>
      <c r="Q4113" t="s">
        <v>16800</v>
      </c>
      <c r="R4113" t="s">
        <v>16801</v>
      </c>
      <c r="S4113" t="s">
        <v>16802</v>
      </c>
      <c r="T4113">
        <v>6.7</v>
      </c>
      <c r="U4113">
        <v>50014</v>
      </c>
      <c r="V4113" s="12">
        <f>W4113*1.20207800169993</f>
        <v>18031170.025498949</v>
      </c>
      <c r="W4113" s="3">
        <v>15000000</v>
      </c>
      <c r="X4113" s="13">
        <f>Y4113*1.20207800169993</f>
        <v>2652270.9133407339</v>
      </c>
      <c r="Y4113" s="3">
        <v>2206405</v>
      </c>
      <c r="Z4113" s="13">
        <f>AA4113*1.20207800169993</f>
        <v>7124007.0900544822</v>
      </c>
      <c r="AA4113" s="3">
        <v>5926410</v>
      </c>
      <c r="AB4113">
        <v>190</v>
      </c>
    </row>
    <row r="4114" spans="1:28" x14ac:dyDescent="0.2">
      <c r="A4114" t="s">
        <v>16332</v>
      </c>
      <c r="B4114" t="s">
        <v>16333</v>
      </c>
      <c r="C4114">
        <v>2010</v>
      </c>
      <c r="D4114" s="1">
        <v>40249</v>
      </c>
      <c r="E4114" t="s">
        <v>44037</v>
      </c>
      <c r="F4114" t="s">
        <v>44032</v>
      </c>
      <c r="G4114" t="s">
        <v>44040</v>
      </c>
      <c r="H4114">
        <v>90</v>
      </c>
      <c r="I4114" t="s">
        <v>6882</v>
      </c>
      <c r="J4114" t="s">
        <v>26</v>
      </c>
      <c r="K4114" t="s">
        <v>27</v>
      </c>
      <c r="L4114" t="s">
        <v>454</v>
      </c>
      <c r="M4114" t="s">
        <v>5239</v>
      </c>
      <c r="N4114" t="s">
        <v>16334</v>
      </c>
      <c r="O4114" t="s">
        <v>16335</v>
      </c>
      <c r="P4114" t="s">
        <v>5241</v>
      </c>
      <c r="Q4114" t="s">
        <v>16336</v>
      </c>
      <c r="R4114" t="s">
        <v>16337</v>
      </c>
      <c r="S4114" t="s">
        <v>16338</v>
      </c>
      <c r="T4114">
        <v>7.5</v>
      </c>
      <c r="U4114">
        <v>33134</v>
      </c>
      <c r="V4114" s="12">
        <f>W4114*1.18690152988223</f>
        <v>20177326.007997911</v>
      </c>
      <c r="W4114" s="3">
        <v>17000000</v>
      </c>
      <c r="X4114" s="13">
        <f>Y4114*1.18690152988223</f>
        <v>2648539.9044924197</v>
      </c>
      <c r="Y4114" s="3">
        <v>2231474</v>
      </c>
      <c r="Z4114" s="13">
        <f>AA4114*1.18690152988223</f>
        <v>7129947.7488993537</v>
      </c>
      <c r="AA4114" s="3">
        <v>6007194</v>
      </c>
      <c r="AB4114">
        <v>116</v>
      </c>
    </row>
    <row r="4115" spans="1:28" x14ac:dyDescent="0.2">
      <c r="A4115" t="s">
        <v>18661</v>
      </c>
      <c r="B4115" t="s">
        <v>18662</v>
      </c>
      <c r="C4115">
        <v>2010</v>
      </c>
      <c r="D4115" s="1">
        <v>40818</v>
      </c>
      <c r="E4115" t="s">
        <v>176</v>
      </c>
      <c r="H4115">
        <v>91</v>
      </c>
      <c r="I4115" t="s">
        <v>25</v>
      </c>
      <c r="J4115" t="s">
        <v>26</v>
      </c>
      <c r="M4115" t="s">
        <v>3320</v>
      </c>
      <c r="N4115" t="s">
        <v>18663</v>
      </c>
      <c r="O4115" t="s">
        <v>18664</v>
      </c>
      <c r="P4115" t="s">
        <v>1431</v>
      </c>
      <c r="Q4115" t="s">
        <v>18665</v>
      </c>
      <c r="R4115" t="s">
        <v>18666</v>
      </c>
      <c r="S4115" t="s">
        <v>18667</v>
      </c>
      <c r="T4115">
        <v>7</v>
      </c>
      <c r="U4115">
        <v>46814</v>
      </c>
      <c r="V4115" s="12">
        <f>W4115*1.18690152988223</f>
        <v>5934507.6494111503</v>
      </c>
      <c r="W4115" s="3">
        <v>5000000</v>
      </c>
      <c r="X4115" s="13">
        <f>Y4115*1.18690152988223</f>
        <v>2645672.3503962238</v>
      </c>
      <c r="Y4115" s="3">
        <v>2229058</v>
      </c>
      <c r="Z4115" s="13">
        <f>AA4115*1.18690152988223</f>
        <v>6106272.4781111171</v>
      </c>
      <c r="AA4115" s="3">
        <v>5144717</v>
      </c>
      <c r="AB4115">
        <v>157</v>
      </c>
    </row>
    <row r="4116" spans="1:28" hidden="1" x14ac:dyDescent="0.2">
      <c r="A4116" t="s">
        <v>36045</v>
      </c>
      <c r="B4116" t="s">
        <v>36046</v>
      </c>
      <c r="C4116">
        <v>2015</v>
      </c>
      <c r="D4116" s="1">
        <v>42130</v>
      </c>
      <c r="E4116" t="s">
        <v>176</v>
      </c>
      <c r="H4116">
        <v>114</v>
      </c>
      <c r="I4116" t="s">
        <v>2371</v>
      </c>
      <c r="J4116" t="s">
        <v>26</v>
      </c>
      <c r="K4116" t="s">
        <v>308</v>
      </c>
      <c r="M4116" t="s">
        <v>8454</v>
      </c>
      <c r="N4116" t="s">
        <v>36047</v>
      </c>
      <c r="O4116" t="s">
        <v>36048</v>
      </c>
      <c r="P4116" t="s">
        <v>36049</v>
      </c>
      <c r="Q4116" t="s">
        <v>36050</v>
      </c>
      <c r="R4116" t="s">
        <v>36051</v>
      </c>
      <c r="S4116" t="s">
        <v>36052</v>
      </c>
      <c r="T4116">
        <v>7.3</v>
      </c>
      <c r="U4116">
        <v>10306</v>
      </c>
      <c r="W4116"/>
      <c r="X4116"/>
      <c r="Y4116">
        <v>3618912</v>
      </c>
      <c r="Z4116"/>
      <c r="AA4116">
        <v>3701281</v>
      </c>
      <c r="AB4116">
        <v>45</v>
      </c>
    </row>
    <row r="4117" spans="1:28" x14ac:dyDescent="0.2">
      <c r="A4117" t="s">
        <v>2750</v>
      </c>
      <c r="B4117" t="s">
        <v>2751</v>
      </c>
      <c r="C4117">
        <v>2002</v>
      </c>
      <c r="D4117" s="1">
        <v>37356</v>
      </c>
      <c r="E4117" t="s">
        <v>1045</v>
      </c>
      <c r="F4117" t="s">
        <v>44032</v>
      </c>
      <c r="H4117">
        <v>104</v>
      </c>
      <c r="I4117" t="s">
        <v>25</v>
      </c>
      <c r="J4117" t="s">
        <v>26</v>
      </c>
      <c r="M4117" t="s">
        <v>2752</v>
      </c>
      <c r="N4117" t="s">
        <v>2753</v>
      </c>
      <c r="O4117" t="s">
        <v>2754</v>
      </c>
      <c r="P4117" t="s">
        <v>2755</v>
      </c>
      <c r="Q4117" t="s">
        <v>2756</v>
      </c>
      <c r="R4117" t="s">
        <v>2757</v>
      </c>
      <c r="S4117" t="s">
        <v>2758</v>
      </c>
      <c r="T4117">
        <v>7</v>
      </c>
      <c r="U4117">
        <v>13031</v>
      </c>
      <c r="V4117" s="12">
        <f>W4117*1.43863813229572</f>
        <v>17263657.58754864</v>
      </c>
      <c r="W4117" s="3">
        <v>12000000</v>
      </c>
      <c r="X4117" s="13">
        <f>Y4117*1.43863813229572</f>
        <v>2612371.1934630354</v>
      </c>
      <c r="Y4117" s="3">
        <v>1815864</v>
      </c>
      <c r="Z4117" s="13">
        <f>AA4117*1.43863813229572</f>
        <v>2929928.9815953309</v>
      </c>
      <c r="AA4117" s="3">
        <v>2036599</v>
      </c>
      <c r="AB4117">
        <v>120</v>
      </c>
    </row>
    <row r="4118" spans="1:28" hidden="1" x14ac:dyDescent="0.2">
      <c r="A4118" t="s">
        <v>36061</v>
      </c>
      <c r="B4118" t="s">
        <v>36062</v>
      </c>
      <c r="C4118">
        <v>2015</v>
      </c>
      <c r="D4118" t="s">
        <v>18183</v>
      </c>
      <c r="E4118" t="s">
        <v>16512</v>
      </c>
      <c r="F4118" t="s">
        <v>44044</v>
      </c>
      <c r="G4118" t="s">
        <v>44042</v>
      </c>
      <c r="H4118">
        <v>96</v>
      </c>
      <c r="I4118" t="s">
        <v>229</v>
      </c>
      <c r="J4118" t="s">
        <v>26</v>
      </c>
      <c r="K4118" t="s">
        <v>11918</v>
      </c>
      <c r="L4118" t="s">
        <v>209</v>
      </c>
      <c r="M4118" t="s">
        <v>12796</v>
      </c>
      <c r="N4118" t="s">
        <v>36063</v>
      </c>
      <c r="O4118" t="s">
        <v>36064</v>
      </c>
      <c r="P4118" t="s">
        <v>36065</v>
      </c>
      <c r="Q4118" t="s">
        <v>36066</v>
      </c>
      <c r="R4118" t="s">
        <v>36067</v>
      </c>
      <c r="S4118" t="s">
        <v>36068</v>
      </c>
      <c r="T4118">
        <v>5.6</v>
      </c>
      <c r="U4118">
        <v>30618</v>
      </c>
      <c r="W4118">
        <v>20000000</v>
      </c>
      <c r="X4118"/>
      <c r="Y4118"/>
      <c r="Z4118"/>
      <c r="AA4118">
        <v>3839100</v>
      </c>
      <c r="AB4118">
        <v>149</v>
      </c>
    </row>
    <row r="4119" spans="1:28" hidden="1" x14ac:dyDescent="0.2">
      <c r="A4119" t="s">
        <v>36069</v>
      </c>
      <c r="B4119" t="s">
        <v>36070</v>
      </c>
      <c r="C4119">
        <v>2014</v>
      </c>
      <c r="D4119" s="1">
        <v>42075</v>
      </c>
      <c r="E4119" t="s">
        <v>44043</v>
      </c>
      <c r="F4119" t="s">
        <v>44044</v>
      </c>
      <c r="G4119" t="s">
        <v>44045</v>
      </c>
      <c r="H4119">
        <v>105</v>
      </c>
      <c r="I4119" t="s">
        <v>2359</v>
      </c>
      <c r="J4119" t="s">
        <v>308</v>
      </c>
      <c r="M4119" t="s">
        <v>36071</v>
      </c>
      <c r="N4119" t="s">
        <v>36072</v>
      </c>
      <c r="O4119" t="s">
        <v>36073</v>
      </c>
      <c r="P4119" t="s">
        <v>36074</v>
      </c>
      <c r="Q4119" t="s">
        <v>36075</v>
      </c>
      <c r="R4119" t="s">
        <v>36076</v>
      </c>
      <c r="S4119" t="s">
        <v>36077</v>
      </c>
      <c r="T4119">
        <v>7.3</v>
      </c>
      <c r="U4119">
        <v>29614</v>
      </c>
      <c r="W4119" t="s">
        <v>3656</v>
      </c>
      <c r="X4119"/>
      <c r="Y4119"/>
      <c r="Z4119"/>
      <c r="AA4119">
        <v>9014591</v>
      </c>
      <c r="AB4119">
        <v>62</v>
      </c>
    </row>
    <row r="4120" spans="1:28" hidden="1" x14ac:dyDescent="0.2">
      <c r="A4120" t="s">
        <v>36078</v>
      </c>
      <c r="B4120" t="s">
        <v>36079</v>
      </c>
      <c r="C4120">
        <v>2019</v>
      </c>
      <c r="D4120" t="s">
        <v>36080</v>
      </c>
      <c r="E4120" t="s">
        <v>44043</v>
      </c>
      <c r="F4120" t="s">
        <v>44032</v>
      </c>
      <c r="G4120" t="s">
        <v>44033</v>
      </c>
      <c r="H4120">
        <v>96</v>
      </c>
      <c r="I4120" t="s">
        <v>25</v>
      </c>
      <c r="J4120" t="s">
        <v>26</v>
      </c>
      <c r="M4120" t="s">
        <v>36081</v>
      </c>
      <c r="N4120" t="s">
        <v>36082</v>
      </c>
      <c r="O4120" t="s">
        <v>36083</v>
      </c>
      <c r="P4120" t="s">
        <v>36084</v>
      </c>
      <c r="Q4120" t="s">
        <v>36085</v>
      </c>
      <c r="R4120" t="s">
        <v>36086</v>
      </c>
      <c r="S4120" t="s">
        <v>36087</v>
      </c>
      <c r="T4120">
        <v>4.7</v>
      </c>
      <c r="U4120">
        <v>29864</v>
      </c>
      <c r="W4120"/>
      <c r="X4120"/>
      <c r="Y4120"/>
      <c r="Z4120"/>
      <c r="AA4120"/>
      <c r="AB4120">
        <v>833</v>
      </c>
    </row>
    <row r="4121" spans="1:28" x14ac:dyDescent="0.2">
      <c r="A4121" t="s">
        <v>15762</v>
      </c>
      <c r="B4121" t="s">
        <v>15763</v>
      </c>
      <c r="C4121">
        <v>2017</v>
      </c>
      <c r="D4121" s="1">
        <v>43260</v>
      </c>
      <c r="E4121" t="s">
        <v>176</v>
      </c>
      <c r="F4121" t="s">
        <v>44049</v>
      </c>
      <c r="G4121" t="s">
        <v>44036</v>
      </c>
      <c r="H4121">
        <v>105</v>
      </c>
      <c r="I4121" t="s">
        <v>495</v>
      </c>
      <c r="J4121" t="s">
        <v>26</v>
      </c>
      <c r="M4121" t="s">
        <v>14620</v>
      </c>
      <c r="N4121" t="s">
        <v>15764</v>
      </c>
      <c r="O4121" t="s">
        <v>15765</v>
      </c>
      <c r="P4121" t="s">
        <v>15766</v>
      </c>
      <c r="Q4121" t="s">
        <v>15767</v>
      </c>
      <c r="R4121" t="s">
        <v>15768</v>
      </c>
      <c r="S4121" t="s">
        <v>15769</v>
      </c>
      <c r="T4121">
        <v>6.2</v>
      </c>
      <c r="U4121">
        <v>17824</v>
      </c>
      <c r="V4121" s="12">
        <f>W4121*1.05585427545692</f>
        <v>26396356.886422999</v>
      </c>
      <c r="W4121" s="3">
        <v>25000000</v>
      </c>
      <c r="X4121" s="13">
        <f>Y4121*1.05585427545692</f>
        <v>2592792.7137116538</v>
      </c>
      <c r="Y4121" s="3">
        <v>2455635</v>
      </c>
      <c r="Z4121" s="13">
        <f>AA4121*1.05585427545692</f>
        <v>9718662.4153027181</v>
      </c>
      <c r="AA4121" s="3">
        <v>9204549</v>
      </c>
      <c r="AB4121">
        <v>100</v>
      </c>
    </row>
    <row r="4122" spans="1:28" hidden="1" x14ac:dyDescent="0.2">
      <c r="A4122" t="s">
        <v>36099</v>
      </c>
      <c r="B4122" t="s">
        <v>36100</v>
      </c>
      <c r="C4122">
        <v>2014</v>
      </c>
      <c r="D4122" t="s">
        <v>31441</v>
      </c>
      <c r="E4122" t="s">
        <v>176</v>
      </c>
      <c r="H4122">
        <v>105</v>
      </c>
      <c r="I4122" t="s">
        <v>25</v>
      </c>
      <c r="J4122" t="s">
        <v>26</v>
      </c>
      <c r="K4122" t="s">
        <v>934</v>
      </c>
      <c r="M4122" t="s">
        <v>36101</v>
      </c>
      <c r="N4122" t="s">
        <v>36102</v>
      </c>
      <c r="O4122" t="s">
        <v>36103</v>
      </c>
      <c r="P4122" t="s">
        <v>36104</v>
      </c>
      <c r="Q4122" t="s">
        <v>36105</v>
      </c>
      <c r="R4122" t="s">
        <v>36106</v>
      </c>
      <c r="S4122" t="s">
        <v>36107</v>
      </c>
      <c r="T4122">
        <v>6.6</v>
      </c>
      <c r="U4122">
        <v>11345</v>
      </c>
      <c r="W4122"/>
      <c r="X4122"/>
      <c r="Y4122">
        <v>623383</v>
      </c>
      <c r="Z4122"/>
      <c r="AA4122">
        <v>739623</v>
      </c>
      <c r="AB4122">
        <v>63</v>
      </c>
    </row>
    <row r="4123" spans="1:28" x14ac:dyDescent="0.2">
      <c r="A4123" t="s">
        <v>30094</v>
      </c>
      <c r="B4123" t="s">
        <v>30095</v>
      </c>
      <c r="C4123">
        <v>2013</v>
      </c>
      <c r="D4123" t="s">
        <v>23293</v>
      </c>
      <c r="E4123" t="s">
        <v>44041</v>
      </c>
      <c r="F4123" t="s">
        <v>44032</v>
      </c>
      <c r="G4123" t="s">
        <v>44045</v>
      </c>
      <c r="H4123">
        <v>101</v>
      </c>
      <c r="I4123" t="s">
        <v>86</v>
      </c>
      <c r="J4123" t="s">
        <v>26</v>
      </c>
      <c r="K4123" t="s">
        <v>27</v>
      </c>
      <c r="M4123" t="s">
        <v>756</v>
      </c>
      <c r="N4123" t="s">
        <v>30096</v>
      </c>
      <c r="O4123" t="s">
        <v>30097</v>
      </c>
      <c r="P4123" t="s">
        <v>9676</v>
      </c>
      <c r="Q4123" t="s">
        <v>30098</v>
      </c>
      <c r="R4123" t="s">
        <v>30099</v>
      </c>
      <c r="S4123" t="s">
        <v>30100</v>
      </c>
      <c r="T4123">
        <v>6.9</v>
      </c>
      <c r="U4123">
        <v>108487</v>
      </c>
      <c r="V4123" s="12">
        <f>W4123*1.11098185502045</f>
        <v>22219637.100409001</v>
      </c>
      <c r="W4123" s="3">
        <v>20000000</v>
      </c>
      <c r="X4123" s="13">
        <f>Y4123*1.11098185502045</f>
        <v>2587191.2180058877</v>
      </c>
      <c r="Y4123" s="3">
        <v>2328743</v>
      </c>
      <c r="Z4123" s="13">
        <f>AA4123*1.11098185502045</f>
        <v>26954162.933326643</v>
      </c>
      <c r="AA4123" s="3">
        <v>24261569</v>
      </c>
      <c r="AB4123">
        <v>234</v>
      </c>
    </row>
    <row r="4124" spans="1:28" x14ac:dyDescent="0.2">
      <c r="A4124" t="s">
        <v>20002</v>
      </c>
      <c r="B4124" t="s">
        <v>20003</v>
      </c>
      <c r="C4124">
        <v>2018</v>
      </c>
      <c r="D4124" s="1">
        <v>43466</v>
      </c>
      <c r="E4124" t="s">
        <v>44048</v>
      </c>
      <c r="F4124" t="s">
        <v>44046</v>
      </c>
      <c r="G4124" t="s">
        <v>44045</v>
      </c>
      <c r="H4124">
        <v>152</v>
      </c>
      <c r="I4124" t="s">
        <v>2139</v>
      </c>
      <c r="J4124" t="s">
        <v>26</v>
      </c>
      <c r="K4124" t="s">
        <v>307</v>
      </c>
      <c r="L4124" t="s">
        <v>27</v>
      </c>
      <c r="M4124" t="s">
        <v>20004</v>
      </c>
      <c r="N4124" t="s">
        <v>20005</v>
      </c>
      <c r="O4124" t="s">
        <v>20006</v>
      </c>
      <c r="P4124" t="s">
        <v>20007</v>
      </c>
      <c r="Q4124" t="s">
        <v>20008</v>
      </c>
      <c r="R4124" t="s">
        <v>20009</v>
      </c>
      <c r="S4124" t="s">
        <v>20010</v>
      </c>
      <c r="T4124">
        <v>6.8</v>
      </c>
      <c r="U4124">
        <v>57122</v>
      </c>
      <c r="V4124" s="12">
        <f>W4124*1.03068014830331</f>
        <v>20613602.966066197</v>
      </c>
      <c r="W4124" s="3">
        <v>20000000</v>
      </c>
      <c r="X4124" s="13">
        <f>Y4124*1.03068014830331</f>
        <v>2559665.2892671176</v>
      </c>
      <c r="Y4124" s="3">
        <v>2483472</v>
      </c>
      <c r="Z4124" s="13">
        <f>AA4124*1.03068014830331</f>
        <v>8185757.5910786791</v>
      </c>
      <c r="AA4124" s="3">
        <v>7942093</v>
      </c>
      <c r="AB4124">
        <v>594</v>
      </c>
    </row>
    <row r="4125" spans="1:28" x14ac:dyDescent="0.2">
      <c r="A4125" t="s">
        <v>29805</v>
      </c>
      <c r="B4125" t="s">
        <v>29806</v>
      </c>
      <c r="C4125">
        <v>2013</v>
      </c>
      <c r="D4125" s="1">
        <v>41371</v>
      </c>
      <c r="E4125" t="s">
        <v>44043</v>
      </c>
      <c r="F4125" t="s">
        <v>44032</v>
      </c>
      <c r="G4125" t="s">
        <v>44042</v>
      </c>
      <c r="H4125">
        <v>116</v>
      </c>
      <c r="I4125" t="s">
        <v>495</v>
      </c>
      <c r="J4125" t="s">
        <v>26</v>
      </c>
      <c r="K4125" t="s">
        <v>686</v>
      </c>
      <c r="M4125" t="s">
        <v>28702</v>
      </c>
      <c r="N4125" t="s">
        <v>28703</v>
      </c>
      <c r="O4125" t="s">
        <v>29807</v>
      </c>
      <c r="P4125" t="s">
        <v>26288</v>
      </c>
      <c r="Q4125" t="s">
        <v>29808</v>
      </c>
      <c r="R4125" t="s">
        <v>29809</v>
      </c>
      <c r="S4125" t="s">
        <v>29810</v>
      </c>
      <c r="T4125">
        <v>6.8</v>
      </c>
      <c r="U4125">
        <v>48093</v>
      </c>
      <c r="V4125" s="12">
        <f>W4125*1.11098185502045</f>
        <v>7221382.057632925</v>
      </c>
      <c r="W4125" s="3">
        <v>6500000</v>
      </c>
      <c r="X4125" s="13">
        <f>Y4125*1.11098185502045</f>
        <v>2557301.3621784174</v>
      </c>
      <c r="Y4125" s="3">
        <v>2301839</v>
      </c>
      <c r="Z4125" s="13">
        <f>AA4125*1.11098185502045</f>
        <v>3212750.6601303974</v>
      </c>
      <c r="AA4125" s="3">
        <v>2891812</v>
      </c>
      <c r="AB4125">
        <v>128</v>
      </c>
    </row>
    <row r="4126" spans="1:28" hidden="1" x14ac:dyDescent="0.2">
      <c r="A4126" t="s">
        <v>36129</v>
      </c>
      <c r="B4126" t="s">
        <v>36130</v>
      </c>
      <c r="C4126">
        <v>2017</v>
      </c>
      <c r="D4126" s="1">
        <v>42804</v>
      </c>
      <c r="E4126" t="s">
        <v>1045</v>
      </c>
      <c r="F4126" t="s">
        <v>44034</v>
      </c>
      <c r="G4126" t="s">
        <v>44046</v>
      </c>
      <c r="H4126">
        <v>91</v>
      </c>
      <c r="I4126" t="s">
        <v>25</v>
      </c>
      <c r="J4126" t="s">
        <v>26</v>
      </c>
      <c r="M4126" t="s">
        <v>10273</v>
      </c>
      <c r="N4126" t="s">
        <v>10274</v>
      </c>
      <c r="O4126" t="s">
        <v>36131</v>
      </c>
      <c r="P4126" t="s">
        <v>36132</v>
      </c>
      <c r="Q4126" t="s">
        <v>36132</v>
      </c>
      <c r="R4126" t="s">
        <v>36133</v>
      </c>
      <c r="S4126" t="s">
        <v>36134</v>
      </c>
      <c r="T4126">
        <v>5.2</v>
      </c>
      <c r="U4126">
        <v>19863</v>
      </c>
      <c r="W4126"/>
      <c r="X4126"/>
      <c r="Y4126"/>
      <c r="Z4126"/>
      <c r="AA4126"/>
      <c r="AB4126">
        <v>163</v>
      </c>
    </row>
    <row r="4127" spans="1:28" x14ac:dyDescent="0.2">
      <c r="A4127" t="s">
        <v>31276</v>
      </c>
      <c r="B4127" t="s">
        <v>31277</v>
      </c>
      <c r="C4127">
        <v>2012</v>
      </c>
      <c r="D4127" s="1">
        <v>41368</v>
      </c>
      <c r="E4127" t="s">
        <v>1045</v>
      </c>
      <c r="H4127">
        <v>81</v>
      </c>
      <c r="I4127" t="s">
        <v>25</v>
      </c>
      <c r="J4127" t="s">
        <v>26</v>
      </c>
      <c r="M4127" t="s">
        <v>31278</v>
      </c>
      <c r="N4127" t="s">
        <v>31279</v>
      </c>
      <c r="O4127" t="s">
        <v>31280</v>
      </c>
      <c r="P4127" t="s">
        <v>31281</v>
      </c>
      <c r="Q4127" t="s">
        <v>31282</v>
      </c>
      <c r="R4127" t="s">
        <v>31283</v>
      </c>
      <c r="S4127" t="s">
        <v>31284</v>
      </c>
      <c r="T4127">
        <v>6.8</v>
      </c>
      <c r="U4127">
        <v>11448</v>
      </c>
      <c r="V4127" s="12">
        <f>W4127*1.12725506764114</f>
        <v>1127255.06764114</v>
      </c>
      <c r="W4127" s="3">
        <v>1000000</v>
      </c>
      <c r="X4127" s="13">
        <f>Y4127*1.12725506764114</f>
        <v>2554435.5093643549</v>
      </c>
      <c r="Y4127" s="3">
        <v>2266067</v>
      </c>
      <c r="Z4127" s="13">
        <f>AA4127*1.12725506764114</f>
        <v>2554435.5093643549</v>
      </c>
      <c r="AA4127" s="3">
        <v>2266067</v>
      </c>
      <c r="AB4127">
        <v>31</v>
      </c>
    </row>
    <row r="4128" spans="1:28" hidden="1" x14ac:dyDescent="0.2">
      <c r="A4128" t="s">
        <v>36142</v>
      </c>
      <c r="B4128" t="s">
        <v>36143</v>
      </c>
      <c r="C4128">
        <v>2015</v>
      </c>
      <c r="D4128" t="s">
        <v>36144</v>
      </c>
      <c r="E4128" t="s">
        <v>3496</v>
      </c>
      <c r="F4128" t="s">
        <v>44045</v>
      </c>
      <c r="G4128" t="s">
        <v>44042</v>
      </c>
      <c r="H4128">
        <v>93</v>
      </c>
      <c r="I4128" t="s">
        <v>1983</v>
      </c>
      <c r="J4128" t="s">
        <v>26</v>
      </c>
      <c r="M4128" t="s">
        <v>36145</v>
      </c>
      <c r="N4128" t="s">
        <v>36145</v>
      </c>
      <c r="O4128" t="s">
        <v>36146</v>
      </c>
      <c r="P4128" t="s">
        <v>12550</v>
      </c>
      <c r="Q4128" t="s">
        <v>36147</v>
      </c>
      <c r="R4128" t="s">
        <v>36148</v>
      </c>
      <c r="S4128" t="s">
        <v>36149</v>
      </c>
      <c r="T4128">
        <v>5.9</v>
      </c>
      <c r="U4128">
        <v>17578</v>
      </c>
      <c r="W4128"/>
      <c r="X4128"/>
      <c r="Y4128">
        <v>20435</v>
      </c>
      <c r="Z4128"/>
      <c r="AA4128">
        <v>38348</v>
      </c>
      <c r="AB4128">
        <v>213</v>
      </c>
    </row>
    <row r="4129" spans="1:28" hidden="1" x14ac:dyDescent="0.2">
      <c r="A4129" t="s">
        <v>36150</v>
      </c>
      <c r="B4129" t="s">
        <v>36151</v>
      </c>
      <c r="C4129">
        <v>2015</v>
      </c>
      <c r="D4129" t="s">
        <v>36152</v>
      </c>
      <c r="E4129" t="s">
        <v>1045</v>
      </c>
      <c r="F4129" t="s">
        <v>44032</v>
      </c>
      <c r="G4129" t="s">
        <v>44036</v>
      </c>
      <c r="H4129">
        <v>94</v>
      </c>
      <c r="I4129" t="s">
        <v>25</v>
      </c>
      <c r="J4129" t="s">
        <v>26</v>
      </c>
      <c r="M4129" t="s">
        <v>36153</v>
      </c>
      <c r="N4129" t="s">
        <v>36153</v>
      </c>
      <c r="O4129" t="s">
        <v>36154</v>
      </c>
      <c r="P4129" t="s">
        <v>19314</v>
      </c>
      <c r="Q4129" t="s">
        <v>36155</v>
      </c>
      <c r="R4129" t="s">
        <v>36156</v>
      </c>
      <c r="S4129" t="s">
        <v>36157</v>
      </c>
      <c r="T4129">
        <v>5.5</v>
      </c>
      <c r="U4129">
        <v>10282</v>
      </c>
      <c r="W4129"/>
      <c r="X4129"/>
      <c r="Y4129">
        <v>4704</v>
      </c>
      <c r="Z4129"/>
      <c r="AA4129">
        <v>42927</v>
      </c>
      <c r="AB4129">
        <v>77</v>
      </c>
    </row>
    <row r="4130" spans="1:28" x14ac:dyDescent="0.2">
      <c r="A4130" t="s">
        <v>21301</v>
      </c>
      <c r="B4130" t="s">
        <v>21302</v>
      </c>
      <c r="C4130">
        <v>2008</v>
      </c>
      <c r="D4130" s="1">
        <v>40057</v>
      </c>
      <c r="E4130" t="s">
        <v>44041</v>
      </c>
      <c r="F4130" t="s">
        <v>44032</v>
      </c>
      <c r="G4130" t="s">
        <v>44034</v>
      </c>
      <c r="H4130">
        <v>114</v>
      </c>
      <c r="I4130" t="s">
        <v>4349</v>
      </c>
      <c r="J4130" t="s">
        <v>74</v>
      </c>
      <c r="K4130" t="s">
        <v>308</v>
      </c>
      <c r="M4130" t="s">
        <v>21303</v>
      </c>
      <c r="N4130" t="s">
        <v>21304</v>
      </c>
      <c r="O4130" t="s">
        <v>21305</v>
      </c>
      <c r="P4130" t="s">
        <v>21306</v>
      </c>
      <c r="Q4130" t="s">
        <v>21307</v>
      </c>
      <c r="R4130" t="s">
        <v>21308</v>
      </c>
      <c r="S4130" t="s">
        <v>21309</v>
      </c>
      <c r="T4130">
        <v>7.9</v>
      </c>
      <c r="U4130">
        <v>202678</v>
      </c>
      <c r="V4130" s="12">
        <f>W4130*1.20207800169993</f>
        <v>4808312.0067997202</v>
      </c>
      <c r="W4130" s="3">
        <v>4000000</v>
      </c>
      <c r="X4130" s="13">
        <f>Y4130*1.20207800169993</f>
        <v>2550887.6546773617</v>
      </c>
      <c r="Y4130" s="3">
        <v>2122065</v>
      </c>
      <c r="Z4130" s="13">
        <f>AA4130*1.20207800169993</f>
        <v>13496133.623293685</v>
      </c>
      <c r="AA4130" s="3">
        <v>11227336</v>
      </c>
      <c r="AB4130">
        <v>593</v>
      </c>
    </row>
    <row r="4131" spans="1:28" x14ac:dyDescent="0.2">
      <c r="A4131" t="s">
        <v>8886</v>
      </c>
      <c r="B4131" t="s">
        <v>8887</v>
      </c>
      <c r="C4131">
        <v>2006</v>
      </c>
      <c r="D4131" s="1">
        <v>38729</v>
      </c>
      <c r="E4131" t="s">
        <v>1045</v>
      </c>
      <c r="F4131" t="s">
        <v>44032</v>
      </c>
      <c r="H4131">
        <v>101</v>
      </c>
      <c r="I4131" t="s">
        <v>25</v>
      </c>
      <c r="J4131" t="s">
        <v>26</v>
      </c>
      <c r="M4131" t="s">
        <v>3320</v>
      </c>
      <c r="N4131" t="s">
        <v>3320</v>
      </c>
      <c r="O4131" t="s">
        <v>8888</v>
      </c>
      <c r="P4131" t="s">
        <v>8889</v>
      </c>
      <c r="Q4131" t="s">
        <v>8890</v>
      </c>
      <c r="R4131" t="s">
        <v>8891</v>
      </c>
      <c r="S4131" t="s">
        <v>8892</v>
      </c>
      <c r="T4131">
        <v>6.4</v>
      </c>
      <c r="U4131">
        <v>31577</v>
      </c>
      <c r="V4131" s="12">
        <f>W4131*1.28378472222222</f>
        <v>2567569.4444444403</v>
      </c>
      <c r="W4131" s="3">
        <v>2000000</v>
      </c>
      <c r="X4131" s="13">
        <f>Y4131*1.28378472222222</f>
        <v>2548687.5387499956</v>
      </c>
      <c r="Y4131" s="3">
        <v>1985292</v>
      </c>
      <c r="Z4131" s="13">
        <f>AA4131*1.28378472222222</f>
        <v>7095060.9296874879</v>
      </c>
      <c r="AA4131" s="3">
        <v>5526675</v>
      </c>
      <c r="AB4131">
        <v>207</v>
      </c>
    </row>
    <row r="4132" spans="1:28" hidden="1" x14ac:dyDescent="0.2">
      <c r="A4132" t="s">
        <v>36172</v>
      </c>
      <c r="B4132" t="s">
        <v>36173</v>
      </c>
      <c r="C4132">
        <v>2016</v>
      </c>
      <c r="D4132" s="1">
        <v>42950</v>
      </c>
      <c r="E4132" t="s">
        <v>3496</v>
      </c>
      <c r="F4132" t="s">
        <v>44045</v>
      </c>
      <c r="G4132" t="s">
        <v>44042</v>
      </c>
      <c r="H4132">
        <v>86</v>
      </c>
      <c r="I4132" t="s">
        <v>1561</v>
      </c>
      <c r="J4132" t="s">
        <v>26</v>
      </c>
      <c r="M4132" t="s">
        <v>28608</v>
      </c>
      <c r="N4132" t="s">
        <v>36174</v>
      </c>
      <c r="O4132" t="s">
        <v>36175</v>
      </c>
      <c r="P4132" t="s">
        <v>18919</v>
      </c>
      <c r="Q4132" t="s">
        <v>36176</v>
      </c>
      <c r="R4132" t="s">
        <v>36177</v>
      </c>
      <c r="S4132" t="s">
        <v>36178</v>
      </c>
      <c r="T4132">
        <v>6.8</v>
      </c>
      <c r="U4132">
        <v>93428</v>
      </c>
      <c r="W4132"/>
      <c r="X4132"/>
      <c r="Y4132">
        <v>10474</v>
      </c>
      <c r="Z4132"/>
      <c r="AA4132">
        <v>6170043</v>
      </c>
      <c r="AB4132">
        <v>453</v>
      </c>
    </row>
    <row r="4133" spans="1:28" x14ac:dyDescent="0.2">
      <c r="A4133" t="s">
        <v>34797</v>
      </c>
      <c r="B4133" t="s">
        <v>34798</v>
      </c>
      <c r="C4133">
        <v>2017</v>
      </c>
      <c r="D4133" t="s">
        <v>27159</v>
      </c>
      <c r="E4133" t="s">
        <v>176</v>
      </c>
      <c r="H4133">
        <v>117</v>
      </c>
      <c r="I4133" t="s">
        <v>1561</v>
      </c>
      <c r="J4133" t="s">
        <v>26</v>
      </c>
      <c r="K4133" t="s">
        <v>8525</v>
      </c>
      <c r="L4133" t="s">
        <v>6363</v>
      </c>
      <c r="M4133" t="s">
        <v>756</v>
      </c>
      <c r="N4133" t="s">
        <v>34799</v>
      </c>
      <c r="O4133" t="s">
        <v>34800</v>
      </c>
      <c r="P4133" t="s">
        <v>242</v>
      </c>
      <c r="Q4133" t="s">
        <v>34801</v>
      </c>
      <c r="R4133" t="s">
        <v>34802</v>
      </c>
      <c r="S4133" t="s">
        <v>34803</v>
      </c>
      <c r="T4133">
        <v>7.2</v>
      </c>
      <c r="U4133">
        <v>109887</v>
      </c>
      <c r="V4133" s="12">
        <f>W4133*1.05585427545692</f>
        <v>19005376.958224561</v>
      </c>
      <c r="W4133" s="3">
        <v>18000000</v>
      </c>
      <c r="X4133" s="13">
        <f>Y4133*1.05585427545692</f>
        <v>2536166.1930646235</v>
      </c>
      <c r="Y4133" s="3">
        <v>2402004</v>
      </c>
      <c r="Z4133" s="13">
        <f>AA4133*1.05585427545692</f>
        <v>44009849.722609371</v>
      </c>
      <c r="AA4133" s="3">
        <v>41681746</v>
      </c>
      <c r="AB4133">
        <v>298</v>
      </c>
    </row>
    <row r="4134" spans="1:28" hidden="1" x14ac:dyDescent="0.2">
      <c r="A4134" t="s">
        <v>36188</v>
      </c>
      <c r="B4134" t="s">
        <v>36189</v>
      </c>
      <c r="C4134">
        <v>2017</v>
      </c>
      <c r="D4134" t="s">
        <v>31709</v>
      </c>
      <c r="E4134" t="s">
        <v>16512</v>
      </c>
      <c r="F4134" t="s">
        <v>44051</v>
      </c>
      <c r="G4134" t="s">
        <v>44042</v>
      </c>
      <c r="H4134">
        <v>120</v>
      </c>
      <c r="I4134" t="s">
        <v>36190</v>
      </c>
      <c r="J4134" t="s">
        <v>26</v>
      </c>
      <c r="K4134" t="s">
        <v>307</v>
      </c>
      <c r="L4134" t="s">
        <v>923</v>
      </c>
      <c r="M4134" t="s">
        <v>36191</v>
      </c>
      <c r="N4134" t="s">
        <v>36192</v>
      </c>
      <c r="O4134" t="s">
        <v>36193</v>
      </c>
      <c r="P4134" t="s">
        <v>17586</v>
      </c>
      <c r="Q4134" t="s">
        <v>36194</v>
      </c>
      <c r="R4134" t="s">
        <v>36195</v>
      </c>
      <c r="S4134" t="s">
        <v>36196</v>
      </c>
      <c r="T4134">
        <v>6.4</v>
      </c>
      <c r="U4134">
        <v>13235</v>
      </c>
      <c r="W4134" t="s">
        <v>36197</v>
      </c>
      <c r="X4134"/>
      <c r="Y4134"/>
      <c r="Z4134"/>
      <c r="AA4134">
        <v>4412639</v>
      </c>
      <c r="AB4134">
        <v>47</v>
      </c>
    </row>
    <row r="4135" spans="1:28" hidden="1" x14ac:dyDescent="0.2">
      <c r="A4135" t="s">
        <v>36198</v>
      </c>
      <c r="B4135" t="s">
        <v>36199</v>
      </c>
      <c r="C4135">
        <v>2014</v>
      </c>
      <c r="D4135" t="s">
        <v>33522</v>
      </c>
      <c r="E4135" t="s">
        <v>176</v>
      </c>
      <c r="F4135" t="s">
        <v>44042</v>
      </c>
      <c r="G4135" t="s">
        <v>44055</v>
      </c>
      <c r="H4135">
        <v>102</v>
      </c>
      <c r="I4135" t="s">
        <v>25</v>
      </c>
      <c r="J4135" t="s">
        <v>26</v>
      </c>
      <c r="M4135" t="s">
        <v>3824</v>
      </c>
      <c r="N4135" t="s">
        <v>3824</v>
      </c>
      <c r="O4135" t="s">
        <v>36200</v>
      </c>
      <c r="P4135" t="s">
        <v>36201</v>
      </c>
      <c r="Q4135" t="s">
        <v>36202</v>
      </c>
      <c r="R4135" t="s">
        <v>36203</v>
      </c>
      <c r="S4135" t="s">
        <v>36204</v>
      </c>
      <c r="T4135">
        <v>6.4</v>
      </c>
      <c r="U4135">
        <v>22268</v>
      </c>
      <c r="W4135"/>
      <c r="X4135"/>
      <c r="Y4135">
        <v>316472</v>
      </c>
      <c r="Z4135"/>
      <c r="AA4135">
        <v>1474471</v>
      </c>
      <c r="AB4135">
        <v>87</v>
      </c>
    </row>
    <row r="4136" spans="1:28" x14ac:dyDescent="0.2">
      <c r="A4136" t="s">
        <v>12075</v>
      </c>
      <c r="B4136" t="s">
        <v>12076</v>
      </c>
      <c r="C4136">
        <v>2005</v>
      </c>
      <c r="D4136" s="1">
        <v>38513</v>
      </c>
      <c r="E4136" t="s">
        <v>44041</v>
      </c>
      <c r="F4136" t="s">
        <v>44032</v>
      </c>
      <c r="G4136" t="s">
        <v>44039</v>
      </c>
      <c r="H4136">
        <v>104</v>
      </c>
      <c r="I4136" t="s">
        <v>12077</v>
      </c>
      <c r="J4136" t="s">
        <v>26</v>
      </c>
      <c r="K4136" t="s">
        <v>3533</v>
      </c>
      <c r="M4136" t="s">
        <v>12078</v>
      </c>
      <c r="N4136" t="s">
        <v>12079</v>
      </c>
      <c r="O4136" t="s">
        <v>12080</v>
      </c>
      <c r="P4136" t="s">
        <v>12081</v>
      </c>
      <c r="Q4136" t="s">
        <v>12082</v>
      </c>
      <c r="R4136" t="s">
        <v>12083</v>
      </c>
      <c r="S4136" t="s">
        <v>12084</v>
      </c>
      <c r="T4136">
        <v>7.3</v>
      </c>
      <c r="U4136">
        <v>49578</v>
      </c>
      <c r="V4136" s="12">
        <f>W4136*1.32519713261649</f>
        <v>2650394.2652329798</v>
      </c>
      <c r="W4136" s="3">
        <v>2000000</v>
      </c>
      <c r="X4136" s="13">
        <f>Y4136*1.32519713261649</f>
        <v>2522425.2789247362</v>
      </c>
      <c r="Y4136" s="3">
        <v>1903434</v>
      </c>
      <c r="Z4136" s="13">
        <f>AA4136*1.32519713261649</f>
        <v>6690513.4870609445</v>
      </c>
      <c r="AA4136" s="3">
        <v>5048693</v>
      </c>
      <c r="AB4136">
        <v>257</v>
      </c>
    </row>
    <row r="4137" spans="1:28" hidden="1" x14ac:dyDescent="0.2">
      <c r="A4137" t="s">
        <v>36214</v>
      </c>
      <c r="B4137" t="s">
        <v>36215</v>
      </c>
      <c r="C4137">
        <v>2017</v>
      </c>
      <c r="D4137" t="s">
        <v>25659</v>
      </c>
      <c r="E4137" t="s">
        <v>176</v>
      </c>
      <c r="F4137" t="s">
        <v>44049</v>
      </c>
      <c r="G4137" t="s">
        <v>44042</v>
      </c>
      <c r="H4137">
        <v>135</v>
      </c>
      <c r="I4137" t="s">
        <v>4778</v>
      </c>
      <c r="J4137" t="s">
        <v>4779</v>
      </c>
      <c r="K4137" t="s">
        <v>307</v>
      </c>
      <c r="L4137" t="s">
        <v>26</v>
      </c>
      <c r="M4137" t="s">
        <v>1757</v>
      </c>
      <c r="N4137" t="s">
        <v>27084</v>
      </c>
      <c r="O4137" t="s">
        <v>36216</v>
      </c>
      <c r="P4137" t="s">
        <v>36217</v>
      </c>
      <c r="Q4137" t="s">
        <v>36218</v>
      </c>
      <c r="R4137" t="s">
        <v>36219</v>
      </c>
      <c r="S4137" t="s">
        <v>36220</v>
      </c>
      <c r="T4137">
        <v>7.4</v>
      </c>
      <c r="U4137">
        <v>17469</v>
      </c>
      <c r="W4137"/>
      <c r="X4137"/>
      <c r="Y4137"/>
      <c r="Z4137"/>
      <c r="AA4137">
        <v>9567121</v>
      </c>
      <c r="AB4137">
        <v>120</v>
      </c>
    </row>
    <row r="4138" spans="1:28" x14ac:dyDescent="0.2">
      <c r="A4138" t="s">
        <v>22804</v>
      </c>
      <c r="B4138" t="s">
        <v>22805</v>
      </c>
      <c r="C4138">
        <v>2009</v>
      </c>
      <c r="D4138" t="s">
        <v>12723</v>
      </c>
      <c r="E4138" t="s">
        <v>44041</v>
      </c>
      <c r="F4138" t="s">
        <v>44032</v>
      </c>
      <c r="H4138">
        <v>155</v>
      </c>
      <c r="I4138" t="s">
        <v>2990</v>
      </c>
      <c r="J4138" t="s">
        <v>27</v>
      </c>
      <c r="K4138" t="s">
        <v>361</v>
      </c>
      <c r="L4138" t="s">
        <v>7818</v>
      </c>
      <c r="M4138" t="s">
        <v>4514</v>
      </c>
      <c r="N4138" t="s">
        <v>22806</v>
      </c>
      <c r="O4138" t="s">
        <v>22807</v>
      </c>
      <c r="P4138" t="s">
        <v>22808</v>
      </c>
      <c r="Q4138" t="s">
        <v>22809</v>
      </c>
      <c r="R4138" t="s">
        <v>22810</v>
      </c>
      <c r="S4138" t="s">
        <v>22811</v>
      </c>
      <c r="T4138">
        <v>7.9</v>
      </c>
      <c r="U4138">
        <v>92084</v>
      </c>
      <c r="V4138" s="12">
        <f>W4138*1.20636999678377</f>
        <v>15682809.958189011</v>
      </c>
      <c r="W4138" s="3">
        <v>13000000</v>
      </c>
      <c r="X4138" s="13">
        <f>Y4138*1.20636999678377</f>
        <v>2518562.7696854123</v>
      </c>
      <c r="Y4138" s="3">
        <v>2087720</v>
      </c>
      <c r="Z4138" s="13">
        <f>AA4138*1.20636999678377</f>
        <v>21562710.402792964</v>
      </c>
      <c r="AA4138" s="3">
        <v>17874044</v>
      </c>
      <c r="AB4138">
        <v>166</v>
      </c>
    </row>
    <row r="4139" spans="1:28" x14ac:dyDescent="0.2">
      <c r="A4139" t="s">
        <v>6637</v>
      </c>
      <c r="B4139" t="s">
        <v>6638</v>
      </c>
      <c r="C4139">
        <v>2005</v>
      </c>
      <c r="D4139" s="1">
        <v>38392</v>
      </c>
      <c r="E4139" t="s">
        <v>16512</v>
      </c>
      <c r="F4139" t="s">
        <v>44031</v>
      </c>
      <c r="G4139" t="s">
        <v>44046</v>
      </c>
      <c r="H4139">
        <v>101</v>
      </c>
      <c r="I4139" t="s">
        <v>6639</v>
      </c>
      <c r="J4139" t="s">
        <v>26</v>
      </c>
      <c r="K4139" t="s">
        <v>209</v>
      </c>
      <c r="M4139" t="s">
        <v>3197</v>
      </c>
      <c r="N4139" t="s">
        <v>6640</v>
      </c>
      <c r="O4139" t="s">
        <v>6641</v>
      </c>
      <c r="P4139" t="s">
        <v>6642</v>
      </c>
      <c r="Q4139" t="s">
        <v>6643</v>
      </c>
      <c r="R4139" t="s">
        <v>6644</v>
      </c>
      <c r="S4139" t="s">
        <v>6645</v>
      </c>
      <c r="T4139">
        <v>4.2</v>
      </c>
      <c r="U4139">
        <v>18668</v>
      </c>
      <c r="V4139" s="12">
        <f>W4139*1.32519713261649</f>
        <v>106015770.6093192</v>
      </c>
      <c r="W4139" s="3">
        <v>80000000</v>
      </c>
      <c r="X4139" s="13">
        <f>Y4139*1.32519713261649</f>
        <v>2518472.2158781411</v>
      </c>
      <c r="Y4139" s="3">
        <v>1900451</v>
      </c>
      <c r="Z4139" s="13">
        <f>AA4139*1.32519713261649</f>
        <v>15459040.768638022</v>
      </c>
      <c r="AA4139" s="3">
        <v>11665465</v>
      </c>
      <c r="AB4139">
        <v>315</v>
      </c>
    </row>
    <row r="4140" spans="1:28" x14ac:dyDescent="0.2">
      <c r="A4140" t="s">
        <v>20594</v>
      </c>
      <c r="B4140" t="s">
        <v>20595</v>
      </c>
      <c r="C4140">
        <v>2008</v>
      </c>
      <c r="D4140" t="s">
        <v>14338</v>
      </c>
      <c r="E4140" t="s">
        <v>1045</v>
      </c>
      <c r="F4140" t="s">
        <v>44032</v>
      </c>
      <c r="G4140" t="s">
        <v>44036</v>
      </c>
      <c r="H4140">
        <v>99</v>
      </c>
      <c r="I4140" t="s">
        <v>495</v>
      </c>
      <c r="J4140" t="s">
        <v>26</v>
      </c>
      <c r="M4140" t="s">
        <v>15701</v>
      </c>
      <c r="N4140" t="s">
        <v>15701</v>
      </c>
      <c r="O4140" t="s">
        <v>20596</v>
      </c>
      <c r="P4140" t="s">
        <v>16726</v>
      </c>
      <c r="Q4140" t="s">
        <v>20597</v>
      </c>
      <c r="R4140" t="s">
        <v>20598</v>
      </c>
      <c r="S4140" t="s">
        <v>20599</v>
      </c>
      <c r="T4140">
        <v>7</v>
      </c>
      <c r="U4140">
        <v>29694</v>
      </c>
      <c r="V4140" s="12">
        <f>W4140*1.20207800169993</f>
        <v>7212468.0101995794</v>
      </c>
      <c r="W4140" s="3">
        <v>6000000</v>
      </c>
      <c r="X4140" s="13">
        <f>Y4140*1.20207800169993</f>
        <v>2496855.4505789517</v>
      </c>
      <c r="Y4140" s="3">
        <v>2077116</v>
      </c>
      <c r="Z4140" s="13">
        <f>AA4140*1.20207800169993</f>
        <v>3817161.429980075</v>
      </c>
      <c r="AA4140" s="3">
        <v>3175469</v>
      </c>
      <c r="AB4140">
        <v>83</v>
      </c>
    </row>
    <row r="4141" spans="1:28" x14ac:dyDescent="0.2">
      <c r="A4141" t="s">
        <v>42237</v>
      </c>
      <c r="B4141" t="s">
        <v>42238</v>
      </c>
      <c r="C4141">
        <v>2018</v>
      </c>
      <c r="D4141" t="s">
        <v>33353</v>
      </c>
      <c r="E4141" t="s">
        <v>44043</v>
      </c>
      <c r="F4141" t="s">
        <v>44032</v>
      </c>
      <c r="H4141">
        <v>98</v>
      </c>
      <c r="I4141" t="s">
        <v>42239</v>
      </c>
      <c r="J4141" t="s">
        <v>26</v>
      </c>
      <c r="K4141" t="s">
        <v>496</v>
      </c>
      <c r="M4141" t="s">
        <v>42240</v>
      </c>
      <c r="N4141" t="s">
        <v>42241</v>
      </c>
      <c r="O4141" t="s">
        <v>42242</v>
      </c>
      <c r="P4141" t="s">
        <v>10577</v>
      </c>
      <c r="Q4141" t="s">
        <v>42243</v>
      </c>
      <c r="R4141" t="s">
        <v>42244</v>
      </c>
      <c r="S4141" t="s">
        <v>42245</v>
      </c>
      <c r="T4141">
        <v>6.8</v>
      </c>
      <c r="U4141">
        <v>39648</v>
      </c>
      <c r="V4141" s="12">
        <f>W4141*1.03068014830331</f>
        <v>2061360.2966066198</v>
      </c>
      <c r="W4141" s="3">
        <v>2000000</v>
      </c>
      <c r="X4141" s="13">
        <f>Y4141*1.03068014830331</f>
        <v>2484758.5481288778</v>
      </c>
      <c r="Y4141" s="3">
        <v>2410795</v>
      </c>
      <c r="Z4141" s="13">
        <f>AA4141*1.03068014830331</f>
        <v>4271146.7800101023</v>
      </c>
      <c r="AA4141" s="3">
        <v>4144008</v>
      </c>
      <c r="AB4141">
        <v>345</v>
      </c>
    </row>
    <row r="4142" spans="1:28" hidden="1" x14ac:dyDescent="0.2">
      <c r="A4142" t="s">
        <v>36250</v>
      </c>
      <c r="B4142" t="s">
        <v>36251</v>
      </c>
      <c r="C4142">
        <v>2018</v>
      </c>
      <c r="D4142" t="s">
        <v>36252</v>
      </c>
      <c r="E4142" t="s">
        <v>16512</v>
      </c>
      <c r="F4142" t="s">
        <v>44038</v>
      </c>
      <c r="H4142">
        <v>101</v>
      </c>
      <c r="I4142" t="s">
        <v>25</v>
      </c>
      <c r="J4142" t="s">
        <v>26</v>
      </c>
      <c r="M4142" t="s">
        <v>27144</v>
      </c>
      <c r="N4142" t="s">
        <v>36253</v>
      </c>
      <c r="O4142" t="s">
        <v>36254</v>
      </c>
      <c r="P4142" t="s">
        <v>36255</v>
      </c>
      <c r="Q4142" t="s">
        <v>36256</v>
      </c>
      <c r="R4142" t="s">
        <v>36257</v>
      </c>
      <c r="S4142" t="s">
        <v>36258</v>
      </c>
      <c r="T4142">
        <v>5.4</v>
      </c>
      <c r="U4142">
        <v>25187</v>
      </c>
      <c r="W4142"/>
      <c r="X4142"/>
      <c r="Y4142"/>
      <c r="Z4142"/>
      <c r="AA4142"/>
      <c r="AB4142">
        <v>230</v>
      </c>
    </row>
    <row r="4143" spans="1:28" hidden="1" x14ac:dyDescent="0.2">
      <c r="A4143" t="s">
        <v>36259</v>
      </c>
      <c r="B4143" t="s">
        <v>36260</v>
      </c>
      <c r="C4143">
        <v>2015</v>
      </c>
      <c r="D4143" s="1">
        <v>42075</v>
      </c>
      <c r="E4143" t="s">
        <v>44041</v>
      </c>
      <c r="F4143" t="s">
        <v>44032</v>
      </c>
      <c r="G4143" t="s">
        <v>44045</v>
      </c>
      <c r="H4143">
        <v>106</v>
      </c>
      <c r="I4143" t="s">
        <v>36261</v>
      </c>
      <c r="J4143" t="s">
        <v>26</v>
      </c>
      <c r="M4143" t="s">
        <v>2532</v>
      </c>
      <c r="N4143" t="s">
        <v>2532</v>
      </c>
      <c r="O4143" t="s">
        <v>36262</v>
      </c>
      <c r="P4143" t="s">
        <v>4616</v>
      </c>
      <c r="Q4143" t="s">
        <v>36263</v>
      </c>
      <c r="R4143" t="s">
        <v>36264</v>
      </c>
      <c r="S4143" t="s">
        <v>36265</v>
      </c>
      <c r="T4143">
        <v>5.7</v>
      </c>
      <c r="U4143">
        <v>36297</v>
      </c>
      <c r="W4143"/>
      <c r="X4143"/>
      <c r="Y4143">
        <v>55039</v>
      </c>
      <c r="Z4143"/>
      <c r="AA4143">
        <v>17671101</v>
      </c>
      <c r="AB4143">
        <v>112</v>
      </c>
    </row>
    <row r="4144" spans="1:28" hidden="1" x14ac:dyDescent="0.2">
      <c r="A4144" t="s">
        <v>36266</v>
      </c>
      <c r="B4144" t="s">
        <v>36267</v>
      </c>
      <c r="C4144">
        <v>2015</v>
      </c>
      <c r="D4144" s="1">
        <v>42221</v>
      </c>
      <c r="E4144" t="s">
        <v>16512</v>
      </c>
      <c r="F4144" t="s">
        <v>44032</v>
      </c>
      <c r="G4144" t="s">
        <v>44042</v>
      </c>
      <c r="H4144">
        <v>104</v>
      </c>
      <c r="I4144" t="s">
        <v>1561</v>
      </c>
      <c r="J4144" t="s">
        <v>26</v>
      </c>
      <c r="M4144" t="s">
        <v>320</v>
      </c>
      <c r="N4144" t="s">
        <v>36268</v>
      </c>
      <c r="O4144" t="s">
        <v>36269</v>
      </c>
      <c r="P4144" t="s">
        <v>36270</v>
      </c>
      <c r="Q4144" t="s">
        <v>36271</v>
      </c>
      <c r="R4144" t="s">
        <v>36272</v>
      </c>
      <c r="S4144" t="s">
        <v>36273</v>
      </c>
      <c r="T4144">
        <v>6.2</v>
      </c>
      <c r="U4144">
        <v>20942</v>
      </c>
      <c r="W4144"/>
      <c r="X4144"/>
      <c r="Y4144"/>
      <c r="Z4144"/>
      <c r="AA4144">
        <v>5161464</v>
      </c>
      <c r="AB4144">
        <v>81</v>
      </c>
    </row>
    <row r="4145" spans="1:28" x14ac:dyDescent="0.2">
      <c r="A4145" t="s">
        <v>36729</v>
      </c>
      <c r="B4145" t="s">
        <v>36730</v>
      </c>
      <c r="C4145">
        <v>2016</v>
      </c>
      <c r="D4145" t="s">
        <v>36018</v>
      </c>
      <c r="E4145" t="s">
        <v>16512</v>
      </c>
      <c r="F4145" t="s">
        <v>44032</v>
      </c>
      <c r="G4145" t="s">
        <v>44042</v>
      </c>
      <c r="H4145">
        <v>138</v>
      </c>
      <c r="I4145" t="s">
        <v>943</v>
      </c>
      <c r="J4145" t="s">
        <v>944</v>
      </c>
      <c r="M4145" t="s">
        <v>27051</v>
      </c>
      <c r="N4145" t="s">
        <v>36731</v>
      </c>
      <c r="O4145" t="s">
        <v>36732</v>
      </c>
      <c r="P4145" t="s">
        <v>2764</v>
      </c>
      <c r="Q4145" t="s">
        <v>36733</v>
      </c>
      <c r="R4145" t="s">
        <v>36734</v>
      </c>
      <c r="S4145" t="s">
        <v>36735</v>
      </c>
      <c r="T4145">
        <v>7</v>
      </c>
      <c r="U4145">
        <v>41454</v>
      </c>
      <c r="V4145" s="12">
        <f>W4145*1.07834771485832</f>
        <v>16897708.691829875</v>
      </c>
      <c r="W4145" s="3">
        <v>15670000</v>
      </c>
      <c r="X4145" s="13">
        <f>Y4145*1.07834771485832</f>
        <v>2480199.7441741363</v>
      </c>
      <c r="Y4145" s="3">
        <v>2300000</v>
      </c>
      <c r="Z4145" s="13">
        <f>AA4145*1.07834771485832</f>
        <v>30452539.467598956</v>
      </c>
      <c r="AA4145" s="3">
        <v>28240000</v>
      </c>
      <c r="AB4145">
        <v>325</v>
      </c>
    </row>
    <row r="4146" spans="1:28" hidden="1" x14ac:dyDescent="0.2">
      <c r="A4146" t="s">
        <v>36281</v>
      </c>
      <c r="B4146" t="s">
        <v>36282</v>
      </c>
      <c r="C4146">
        <v>2013</v>
      </c>
      <c r="D4146" s="1">
        <v>41823</v>
      </c>
      <c r="E4146" t="s">
        <v>44043</v>
      </c>
      <c r="F4146" t="s">
        <v>44038</v>
      </c>
      <c r="G4146" t="s">
        <v>44032</v>
      </c>
      <c r="H4146">
        <v>146</v>
      </c>
      <c r="I4146" t="s">
        <v>943</v>
      </c>
      <c r="J4146" t="s">
        <v>944</v>
      </c>
      <c r="K4146" t="s">
        <v>26</v>
      </c>
      <c r="L4146" t="s">
        <v>27</v>
      </c>
      <c r="M4146" t="s">
        <v>36283</v>
      </c>
      <c r="N4146" t="s">
        <v>36284</v>
      </c>
      <c r="O4146" t="s">
        <v>36285</v>
      </c>
      <c r="P4146" t="s">
        <v>31779</v>
      </c>
      <c r="Q4146" t="s">
        <v>36286</v>
      </c>
      <c r="R4146" t="s">
        <v>36287</v>
      </c>
      <c r="S4146" t="s">
        <v>36288</v>
      </c>
      <c r="T4146">
        <v>8.1999999999999993</v>
      </c>
      <c r="U4146">
        <v>59478</v>
      </c>
      <c r="W4146"/>
      <c r="X4146"/>
      <c r="Y4146"/>
      <c r="Z4146"/>
      <c r="AA4146">
        <v>502391</v>
      </c>
      <c r="AB4146">
        <v>214</v>
      </c>
    </row>
    <row r="4147" spans="1:28" hidden="1" x14ac:dyDescent="0.2">
      <c r="A4147" t="s">
        <v>36289</v>
      </c>
      <c r="B4147" t="s">
        <v>36290</v>
      </c>
      <c r="C4147">
        <v>2017</v>
      </c>
      <c r="D4147" t="s">
        <v>36291</v>
      </c>
      <c r="E4147" t="s">
        <v>3496</v>
      </c>
      <c r="H4147">
        <v>80</v>
      </c>
      <c r="I4147" t="s">
        <v>34159</v>
      </c>
      <c r="J4147" t="s">
        <v>26</v>
      </c>
      <c r="M4147" t="s">
        <v>36292</v>
      </c>
      <c r="N4147" t="s">
        <v>36293</v>
      </c>
      <c r="O4147" t="s">
        <v>36294</v>
      </c>
      <c r="P4147" t="s">
        <v>36295</v>
      </c>
      <c r="Q4147" t="s">
        <v>36296</v>
      </c>
      <c r="R4147" t="s">
        <v>36297</v>
      </c>
      <c r="S4147" t="s">
        <v>36298</v>
      </c>
      <c r="T4147">
        <v>4.5</v>
      </c>
      <c r="U4147">
        <v>10966</v>
      </c>
      <c r="W4147"/>
      <c r="X4147"/>
      <c r="Y4147">
        <v>30911</v>
      </c>
      <c r="Z4147"/>
      <c r="AA4147">
        <v>55668</v>
      </c>
      <c r="AB4147">
        <v>135</v>
      </c>
    </row>
    <row r="4148" spans="1:28" x14ac:dyDescent="0.2">
      <c r="A4148" t="s">
        <v>31692</v>
      </c>
      <c r="B4148" t="s">
        <v>31693</v>
      </c>
      <c r="C4148">
        <v>2016</v>
      </c>
      <c r="D4148" t="s">
        <v>31595</v>
      </c>
      <c r="E4148" t="s">
        <v>16512</v>
      </c>
      <c r="F4148" t="s">
        <v>44044</v>
      </c>
      <c r="G4148" t="s">
        <v>44042</v>
      </c>
      <c r="H4148">
        <v>99</v>
      </c>
      <c r="I4148" t="s">
        <v>31694</v>
      </c>
      <c r="J4148" t="s">
        <v>26</v>
      </c>
      <c r="K4148" t="s">
        <v>307</v>
      </c>
      <c r="M4148" t="s">
        <v>28041</v>
      </c>
      <c r="N4148" t="s">
        <v>31695</v>
      </c>
      <c r="O4148" t="s">
        <v>31696</v>
      </c>
      <c r="P4148" t="s">
        <v>24193</v>
      </c>
      <c r="Q4148" t="s">
        <v>31697</v>
      </c>
      <c r="R4148" t="s">
        <v>31698</v>
      </c>
      <c r="S4148" t="s">
        <v>31699</v>
      </c>
      <c r="T4148">
        <v>5.7</v>
      </c>
      <c r="U4148">
        <v>14662</v>
      </c>
      <c r="V4148" s="12">
        <f>W4148*1.07834771485832</f>
        <v>23184475.869453881</v>
      </c>
      <c r="W4148" s="3">
        <v>21500000</v>
      </c>
      <c r="X4148" s="13">
        <f>Y4148*1.07834771485832</f>
        <v>2458637.1032678289</v>
      </c>
      <c r="Y4148" s="3">
        <v>2280004</v>
      </c>
      <c r="Z4148" s="13">
        <f>AA4148*1.07834771485832</f>
        <v>7351673.288216617</v>
      </c>
      <c r="AA4148" s="3">
        <v>6817535</v>
      </c>
      <c r="AB4148">
        <v>80</v>
      </c>
    </row>
    <row r="4149" spans="1:28" hidden="1" x14ac:dyDescent="0.2">
      <c r="A4149" t="s">
        <v>36307</v>
      </c>
      <c r="B4149" t="s">
        <v>36308</v>
      </c>
      <c r="C4149">
        <v>2015</v>
      </c>
      <c r="D4149" t="s">
        <v>36223</v>
      </c>
      <c r="E4149" t="s">
        <v>3496</v>
      </c>
      <c r="F4149" t="s">
        <v>44033</v>
      </c>
      <c r="G4149" t="s">
        <v>44042</v>
      </c>
      <c r="H4149">
        <v>110</v>
      </c>
      <c r="I4149" t="s">
        <v>1831</v>
      </c>
      <c r="J4149" t="s">
        <v>26</v>
      </c>
      <c r="M4149" t="s">
        <v>17843</v>
      </c>
      <c r="N4149" t="s">
        <v>36309</v>
      </c>
      <c r="O4149" t="s">
        <v>36310</v>
      </c>
      <c r="P4149" t="s">
        <v>36311</v>
      </c>
      <c r="Q4149" t="s">
        <v>36312</v>
      </c>
      <c r="R4149" t="s">
        <v>36313</v>
      </c>
      <c r="S4149" t="s">
        <v>36314</v>
      </c>
      <c r="T4149">
        <v>5.4</v>
      </c>
      <c r="U4149">
        <v>13798</v>
      </c>
      <c r="W4149">
        <v>800000</v>
      </c>
      <c r="X4149"/>
      <c r="Y4149"/>
      <c r="Z4149"/>
      <c r="AA4149"/>
      <c r="AB4149">
        <v>130</v>
      </c>
    </row>
    <row r="4150" spans="1:28" x14ac:dyDescent="0.2">
      <c r="A4150" t="s">
        <v>23045</v>
      </c>
      <c r="B4150" t="s">
        <v>23046</v>
      </c>
      <c r="C4150">
        <v>2010</v>
      </c>
      <c r="D4150" t="s">
        <v>22679</v>
      </c>
      <c r="E4150" t="s">
        <v>176</v>
      </c>
      <c r="F4150" t="s">
        <v>44045</v>
      </c>
      <c r="G4150" t="s">
        <v>44055</v>
      </c>
      <c r="H4150">
        <v>131</v>
      </c>
      <c r="I4150" t="s">
        <v>4486</v>
      </c>
      <c r="J4150" t="s">
        <v>27</v>
      </c>
      <c r="K4150" t="s">
        <v>361</v>
      </c>
      <c r="L4150" t="s">
        <v>26</v>
      </c>
      <c r="M4150" t="s">
        <v>22056</v>
      </c>
      <c r="N4150" t="s">
        <v>23047</v>
      </c>
      <c r="O4150" t="s">
        <v>23048</v>
      </c>
      <c r="P4150" t="s">
        <v>23049</v>
      </c>
      <c r="Q4150" t="s">
        <v>23050</v>
      </c>
      <c r="R4150" t="s">
        <v>23051</v>
      </c>
      <c r="S4150" t="s">
        <v>23052</v>
      </c>
      <c r="T4150">
        <v>8.3000000000000007</v>
      </c>
      <c r="U4150">
        <v>142557</v>
      </c>
      <c r="V4150" s="12">
        <f>W4150*1.18690152988223</f>
        <v>8070930.4031991642</v>
      </c>
      <c r="W4150" s="3">
        <v>6800000</v>
      </c>
      <c r="X4150" s="13">
        <f>Y4150*1.18690152988223</f>
        <v>2458469.4934970792</v>
      </c>
      <c r="Y4150" s="3">
        <v>2071334</v>
      </c>
      <c r="Z4150" s="13">
        <f>AA4150*1.18690152988223</f>
        <v>8426523.7277488206</v>
      </c>
      <c r="AA4150" s="3">
        <v>7099598</v>
      </c>
      <c r="AB4150">
        <v>250</v>
      </c>
    </row>
    <row r="4151" spans="1:28" hidden="1" x14ac:dyDescent="0.2">
      <c r="A4151" t="s">
        <v>36322</v>
      </c>
      <c r="B4151" t="s">
        <v>36323</v>
      </c>
      <c r="C4151">
        <v>2017</v>
      </c>
      <c r="D4151" t="s">
        <v>36324</v>
      </c>
      <c r="E4151" t="s">
        <v>176</v>
      </c>
      <c r="F4151" t="s">
        <v>44046</v>
      </c>
      <c r="G4151" t="s">
        <v>44045</v>
      </c>
      <c r="H4151">
        <v>116</v>
      </c>
      <c r="I4151" t="s">
        <v>1831</v>
      </c>
      <c r="J4151" t="s">
        <v>26</v>
      </c>
      <c r="K4151" t="s">
        <v>307</v>
      </c>
      <c r="L4151" t="s">
        <v>75</v>
      </c>
      <c r="M4151" t="s">
        <v>30750</v>
      </c>
      <c r="N4151" t="s">
        <v>36325</v>
      </c>
      <c r="O4151" t="s">
        <v>36326</v>
      </c>
      <c r="P4151" t="s">
        <v>36327</v>
      </c>
      <c r="Q4151" t="s">
        <v>36328</v>
      </c>
      <c r="R4151" t="s">
        <v>36329</v>
      </c>
      <c r="S4151" t="s">
        <v>36330</v>
      </c>
      <c r="T4151">
        <v>6.3</v>
      </c>
      <c r="U4151">
        <v>21475</v>
      </c>
      <c r="W4151"/>
      <c r="X4151"/>
      <c r="Y4151">
        <v>28660</v>
      </c>
      <c r="Z4151"/>
      <c r="AA4151">
        <v>397783</v>
      </c>
      <c r="AB4151">
        <v>93</v>
      </c>
    </row>
    <row r="4152" spans="1:28" hidden="1" x14ac:dyDescent="0.2">
      <c r="A4152" t="s">
        <v>36331</v>
      </c>
      <c r="B4152" t="s">
        <v>36332</v>
      </c>
      <c r="C4152">
        <v>2013</v>
      </c>
      <c r="D4152" s="1">
        <v>41437</v>
      </c>
      <c r="E4152" t="s">
        <v>1045</v>
      </c>
      <c r="H4152">
        <v>106</v>
      </c>
      <c r="I4152" t="s">
        <v>4358</v>
      </c>
      <c r="J4152" t="s">
        <v>1076</v>
      </c>
      <c r="K4152" t="s">
        <v>36333</v>
      </c>
      <c r="M4152" t="s">
        <v>36334</v>
      </c>
      <c r="N4152" t="s">
        <v>29782</v>
      </c>
      <c r="O4152" t="s">
        <v>36335</v>
      </c>
      <c r="P4152" t="s">
        <v>36336</v>
      </c>
      <c r="Q4152" t="s">
        <v>36337</v>
      </c>
      <c r="R4152" t="s">
        <v>36338</v>
      </c>
      <c r="S4152" t="s">
        <v>36339</v>
      </c>
      <c r="T4152">
        <v>7.1</v>
      </c>
      <c r="U4152">
        <v>20198</v>
      </c>
      <c r="W4152">
        <v>2500000</v>
      </c>
      <c r="X4152"/>
      <c r="Y4152"/>
      <c r="Z4152"/>
      <c r="AA4152">
        <v>36185741</v>
      </c>
      <c r="AB4152">
        <v>13</v>
      </c>
    </row>
    <row r="4153" spans="1:28" x14ac:dyDescent="0.2">
      <c r="A4153" t="s">
        <v>20113</v>
      </c>
      <c r="B4153" t="s">
        <v>20114</v>
      </c>
      <c r="C4153">
        <v>2009</v>
      </c>
      <c r="D4153" s="1">
        <v>40213</v>
      </c>
      <c r="E4153" t="s">
        <v>44035</v>
      </c>
      <c r="F4153" t="s">
        <v>44038</v>
      </c>
      <c r="G4153" t="s">
        <v>44044</v>
      </c>
      <c r="H4153">
        <v>102</v>
      </c>
      <c r="I4153" t="s">
        <v>63</v>
      </c>
      <c r="J4153" t="s">
        <v>26</v>
      </c>
      <c r="M4153" t="s">
        <v>6088</v>
      </c>
      <c r="N4153" t="s">
        <v>2773</v>
      </c>
      <c r="O4153" t="s">
        <v>20115</v>
      </c>
      <c r="P4153" t="s">
        <v>957</v>
      </c>
      <c r="Q4153" t="s">
        <v>20116</v>
      </c>
      <c r="R4153" t="s">
        <v>20117</v>
      </c>
      <c r="S4153" t="s">
        <v>20118</v>
      </c>
      <c r="T4153">
        <v>6.6</v>
      </c>
      <c r="U4153">
        <v>90564</v>
      </c>
      <c r="V4153" s="12">
        <f>W4153*1.20636999678377</f>
        <v>15682809.958189011</v>
      </c>
      <c r="W4153" s="3">
        <v>13000000</v>
      </c>
      <c r="X4153" s="13">
        <f>Y4153*1.20636999678377</f>
        <v>2457929.407277063</v>
      </c>
      <c r="Y4153" s="3">
        <v>2037459</v>
      </c>
      <c r="Z4153" s="13">
        <f>AA4153*1.20636999678377</f>
        <v>47540902.679244079</v>
      </c>
      <c r="AA4153" s="3">
        <v>39408227</v>
      </c>
      <c r="AB4153">
        <v>176</v>
      </c>
    </row>
    <row r="4154" spans="1:28" x14ac:dyDescent="0.2">
      <c r="A4154" t="s">
        <v>16065</v>
      </c>
      <c r="B4154" t="s">
        <v>16066</v>
      </c>
      <c r="C4154">
        <v>2007</v>
      </c>
      <c r="D4154" t="s">
        <v>10159</v>
      </c>
      <c r="E4154" t="s">
        <v>1045</v>
      </c>
      <c r="F4154" t="s">
        <v>44032</v>
      </c>
      <c r="H4154">
        <v>93</v>
      </c>
      <c r="I4154" t="s">
        <v>25</v>
      </c>
      <c r="J4154" t="s">
        <v>26</v>
      </c>
      <c r="M4154" t="s">
        <v>8904</v>
      </c>
      <c r="N4154" t="s">
        <v>8904</v>
      </c>
      <c r="O4154" t="s">
        <v>16067</v>
      </c>
      <c r="P4154" t="s">
        <v>16068</v>
      </c>
      <c r="Q4154" t="s">
        <v>16069</v>
      </c>
      <c r="R4154" t="s">
        <v>16070</v>
      </c>
      <c r="S4154" t="s">
        <v>16071</v>
      </c>
      <c r="T4154">
        <v>6</v>
      </c>
      <c r="U4154">
        <v>19264</v>
      </c>
      <c r="V4154" s="12">
        <f>W4154*1.24823238899982</f>
        <v>12482323.889998199</v>
      </c>
      <c r="W4154" s="3">
        <v>10000000</v>
      </c>
      <c r="X4154" s="13">
        <f>Y4154*1.24823238899982</f>
        <v>2445811.5076540271</v>
      </c>
      <c r="Y4154" s="3">
        <v>1959420</v>
      </c>
      <c r="Z4154" s="13">
        <f>AA4154*144548551.06</f>
        <v>419213347647965.38</v>
      </c>
      <c r="AA4154" s="3">
        <v>2900156</v>
      </c>
      <c r="AB4154">
        <v>119</v>
      </c>
    </row>
    <row r="4155" spans="1:28" x14ac:dyDescent="0.2">
      <c r="A4155" t="s">
        <v>23886</v>
      </c>
      <c r="B4155" t="s">
        <v>8664</v>
      </c>
      <c r="C4155">
        <v>2013</v>
      </c>
      <c r="D4155" s="1">
        <v>41406</v>
      </c>
      <c r="E4155" t="s">
        <v>16512</v>
      </c>
      <c r="F4155" t="s">
        <v>44032</v>
      </c>
      <c r="G4155" t="s">
        <v>44045</v>
      </c>
      <c r="H4155">
        <v>104</v>
      </c>
      <c r="I4155" t="s">
        <v>25</v>
      </c>
      <c r="J4155" t="s">
        <v>26</v>
      </c>
      <c r="M4155" t="s">
        <v>2175</v>
      </c>
      <c r="N4155" t="s">
        <v>8667</v>
      </c>
      <c r="O4155" t="s">
        <v>23887</v>
      </c>
      <c r="P4155" t="s">
        <v>14950</v>
      </c>
      <c r="Q4155" t="s">
        <v>23888</v>
      </c>
      <c r="R4155" t="s">
        <v>23889</v>
      </c>
      <c r="S4155" t="s">
        <v>23890</v>
      </c>
      <c r="T4155">
        <v>5.7</v>
      </c>
      <c r="U4155">
        <v>67531</v>
      </c>
      <c r="V4155" s="12">
        <f>W4155*1.11098185502045</f>
        <v>33329455.650613498</v>
      </c>
      <c r="W4155" s="3">
        <v>30000000</v>
      </c>
      <c r="X4155" s="13">
        <f>Y4155*1.11098185502045</f>
        <v>2437114.2341204504</v>
      </c>
      <c r="Y4155" s="3">
        <v>2193658</v>
      </c>
      <c r="Z4155" s="13">
        <f>AA4155*1.11098185502045</f>
        <v>5762404.0232188543</v>
      </c>
      <c r="AA4155" s="3">
        <v>5186767</v>
      </c>
      <c r="AB4155">
        <v>298</v>
      </c>
    </row>
    <row r="4156" spans="1:28" x14ac:dyDescent="0.2">
      <c r="A4156" t="s">
        <v>4759</v>
      </c>
      <c r="B4156" t="s">
        <v>4760</v>
      </c>
      <c r="C4156">
        <v>2002</v>
      </c>
      <c r="D4156" t="s">
        <v>1112</v>
      </c>
      <c r="E4156" t="s">
        <v>176</v>
      </c>
      <c r="F4156" t="s">
        <v>44045</v>
      </c>
      <c r="G4156" t="s">
        <v>44042</v>
      </c>
      <c r="H4156">
        <v>98</v>
      </c>
      <c r="I4156" t="s">
        <v>4761</v>
      </c>
      <c r="J4156" t="s">
        <v>26</v>
      </c>
      <c r="M4156" t="s">
        <v>4762</v>
      </c>
      <c r="N4156" t="s">
        <v>4763</v>
      </c>
      <c r="O4156" t="s">
        <v>4764</v>
      </c>
      <c r="P4156" t="s">
        <v>4765</v>
      </c>
      <c r="Q4156" t="s">
        <v>4766</v>
      </c>
      <c r="R4156" t="s">
        <v>4767</v>
      </c>
      <c r="S4156" t="s">
        <v>4768</v>
      </c>
      <c r="T4156">
        <v>6.8</v>
      </c>
      <c r="U4156">
        <v>35158</v>
      </c>
      <c r="V4156" s="12">
        <f>W4156*1.43863813229572</f>
        <v>14386381.322957201</v>
      </c>
      <c r="W4156" s="3">
        <v>10000000</v>
      </c>
      <c r="X4156" s="13">
        <f>Y4156*1.43863813229572</f>
        <v>2362938.675447471</v>
      </c>
      <c r="Y4156" s="3">
        <v>1642483</v>
      </c>
      <c r="Z4156" s="13">
        <f>AA4156*1.43863813229572</f>
        <v>8356964.0308560319</v>
      </c>
      <c r="AA4156" s="3">
        <v>5808941</v>
      </c>
      <c r="AB4156">
        <v>219</v>
      </c>
    </row>
    <row r="4157" spans="1:28" x14ac:dyDescent="0.2">
      <c r="A4157" t="s">
        <v>40223</v>
      </c>
      <c r="B4157" t="s">
        <v>40224</v>
      </c>
      <c r="C4157">
        <v>2016</v>
      </c>
      <c r="D4157" t="s">
        <v>40225</v>
      </c>
      <c r="E4157" t="s">
        <v>1045</v>
      </c>
      <c r="F4157" t="s">
        <v>44032</v>
      </c>
      <c r="G4157" t="s">
        <v>44036</v>
      </c>
      <c r="H4157">
        <v>118</v>
      </c>
      <c r="I4157" t="s">
        <v>3453</v>
      </c>
      <c r="J4157" t="s">
        <v>26</v>
      </c>
      <c r="K4157" t="s">
        <v>64</v>
      </c>
      <c r="M4157" t="s">
        <v>9742</v>
      </c>
      <c r="N4157" t="s">
        <v>40226</v>
      </c>
      <c r="O4157" t="s">
        <v>40227</v>
      </c>
      <c r="P4157" t="s">
        <v>40228</v>
      </c>
      <c r="Q4157" t="s">
        <v>40229</v>
      </c>
      <c r="R4157" t="s">
        <v>40230</v>
      </c>
      <c r="S4157" t="s">
        <v>40231</v>
      </c>
      <c r="T4157">
        <v>7.4</v>
      </c>
      <c r="U4157">
        <v>67061</v>
      </c>
      <c r="V4157" s="12">
        <f>W4157*1.07834771485832</f>
        <v>5391738.5742915999</v>
      </c>
      <c r="W4157" s="3">
        <v>5000000</v>
      </c>
      <c r="X4157" s="13">
        <f>Y4157*1.07834771485832</f>
        <v>2321400.1029886701</v>
      </c>
      <c r="Y4157" s="3">
        <v>2152738</v>
      </c>
      <c r="Z4157" s="13">
        <f>AA4157*1.07834771485832</f>
        <v>10339501.984117163</v>
      </c>
      <c r="AA4157" s="3">
        <v>9588282</v>
      </c>
      <c r="AB4157">
        <v>241</v>
      </c>
    </row>
    <row r="4158" spans="1:28" x14ac:dyDescent="0.2">
      <c r="A4158" t="s">
        <v>28483</v>
      </c>
      <c r="B4158" t="s">
        <v>28484</v>
      </c>
      <c r="C4158">
        <v>2011</v>
      </c>
      <c r="D4158" s="1">
        <v>41223</v>
      </c>
      <c r="E4158" t="s">
        <v>44041</v>
      </c>
      <c r="F4158" t="s">
        <v>44032</v>
      </c>
      <c r="G4158" t="s">
        <v>44042</v>
      </c>
      <c r="H4158">
        <v>102</v>
      </c>
      <c r="I4158" t="s">
        <v>25</v>
      </c>
      <c r="J4158" t="s">
        <v>26</v>
      </c>
      <c r="M4158" t="s">
        <v>668</v>
      </c>
      <c r="N4158" t="s">
        <v>14734</v>
      </c>
      <c r="O4158" t="s">
        <v>28485</v>
      </c>
      <c r="P4158" t="s">
        <v>426</v>
      </c>
      <c r="Q4158" t="s">
        <v>426</v>
      </c>
      <c r="R4158" t="s">
        <v>28486</v>
      </c>
      <c r="S4158" t="s">
        <v>28487</v>
      </c>
      <c r="T4158">
        <v>6.7</v>
      </c>
      <c r="U4158">
        <v>71587</v>
      </c>
      <c r="V4158" s="12">
        <f>W4158*1.1505830469594</f>
        <v>12656413.5165534</v>
      </c>
      <c r="W4158" s="3">
        <v>11000000</v>
      </c>
      <c r="X4158" s="13">
        <f>Y4158*1.1505830469594</f>
        <v>2287085.258590111</v>
      </c>
      <c r="Y4158" s="3">
        <v>1987762</v>
      </c>
      <c r="Z4158" s="13">
        <f>AA4158*1.1505830469594</f>
        <v>5331419.8460382698</v>
      </c>
      <c r="AA4158" s="3">
        <v>4633668</v>
      </c>
      <c r="AB4158">
        <v>258</v>
      </c>
    </row>
    <row r="4159" spans="1:28" x14ac:dyDescent="0.2">
      <c r="A4159" t="s">
        <v>6200</v>
      </c>
      <c r="B4159" t="s">
        <v>6201</v>
      </c>
      <c r="C4159">
        <v>2002</v>
      </c>
      <c r="D4159" t="s">
        <v>1229</v>
      </c>
      <c r="E4159" t="s">
        <v>44043</v>
      </c>
      <c r="F4159" t="s">
        <v>44032</v>
      </c>
      <c r="G4159" t="s">
        <v>44036</v>
      </c>
      <c r="H4159">
        <v>132</v>
      </c>
      <c r="I4159" t="s">
        <v>495</v>
      </c>
      <c r="J4159" t="s">
        <v>26</v>
      </c>
      <c r="M4159" t="s">
        <v>6202</v>
      </c>
      <c r="N4159" t="s">
        <v>6203</v>
      </c>
      <c r="O4159" t="s">
        <v>6204</v>
      </c>
      <c r="P4159" t="s">
        <v>6205</v>
      </c>
      <c r="Q4159" t="s">
        <v>6206</v>
      </c>
      <c r="R4159" t="s">
        <v>6207</v>
      </c>
      <c r="S4159" t="s">
        <v>6208</v>
      </c>
      <c r="T4159">
        <v>7.1</v>
      </c>
      <c r="U4159">
        <v>11371</v>
      </c>
      <c r="V4159" s="12">
        <f>W4159*1.43863813229572</f>
        <v>14386381.322957201</v>
      </c>
      <c r="W4159" s="3">
        <v>10000000</v>
      </c>
      <c r="X4159" s="13">
        <f>Y4159*1.43863813229572</f>
        <v>2283367.6003501946</v>
      </c>
      <c r="Y4159" s="3">
        <v>1587173</v>
      </c>
      <c r="Z4159" s="13">
        <f>AA4159*1.43863813229572</f>
        <v>5253132.4718287941</v>
      </c>
      <c r="AA4159" s="3">
        <v>3651462</v>
      </c>
      <c r="AB4159">
        <v>100</v>
      </c>
    </row>
    <row r="4160" spans="1:28" x14ac:dyDescent="0.2">
      <c r="A4160" t="s">
        <v>11018</v>
      </c>
      <c r="B4160" t="s">
        <v>11019</v>
      </c>
      <c r="C4160">
        <v>2005</v>
      </c>
      <c r="D4160" s="1">
        <v>38667</v>
      </c>
      <c r="E4160" t="s">
        <v>1045</v>
      </c>
      <c r="F4160" t="s">
        <v>44032</v>
      </c>
      <c r="H4160">
        <v>106</v>
      </c>
      <c r="I4160" t="s">
        <v>25</v>
      </c>
      <c r="J4160" t="s">
        <v>26</v>
      </c>
      <c r="K4160" t="s">
        <v>75</v>
      </c>
      <c r="L4160" t="s">
        <v>787</v>
      </c>
      <c r="M4160" t="s">
        <v>353</v>
      </c>
      <c r="N4160" t="s">
        <v>11020</v>
      </c>
      <c r="O4160" t="s">
        <v>11021</v>
      </c>
      <c r="P4160" t="s">
        <v>11022</v>
      </c>
      <c r="Q4160" t="s">
        <v>11023</v>
      </c>
      <c r="R4160" t="s">
        <v>11024</v>
      </c>
      <c r="S4160" t="s">
        <v>11025</v>
      </c>
      <c r="T4160">
        <v>7.4</v>
      </c>
      <c r="U4160">
        <v>56278</v>
      </c>
      <c r="V4160" s="12">
        <f>W4160*1.32519713261649</f>
        <v>9276379.928315429</v>
      </c>
      <c r="W4160" s="3">
        <v>7000000</v>
      </c>
      <c r="X4160" s="13">
        <f>Y4160*1.32519713261649</f>
        <v>2269184.0824731225</v>
      </c>
      <c r="Y4160" s="3">
        <v>1712337</v>
      </c>
      <c r="Z4160" s="13">
        <f>AA4160*1.32519713261649</f>
        <v>4773325.6165591488</v>
      </c>
      <c r="AA4160" s="3">
        <v>3601974</v>
      </c>
      <c r="AB4160">
        <v>184</v>
      </c>
    </row>
    <row r="4161" spans="1:28" x14ac:dyDescent="0.2">
      <c r="A4161" t="s">
        <v>30320</v>
      </c>
      <c r="B4161" t="s">
        <v>30321</v>
      </c>
      <c r="C4161">
        <v>2013</v>
      </c>
      <c r="D4161" t="s">
        <v>22213</v>
      </c>
      <c r="E4161" t="s">
        <v>176</v>
      </c>
      <c r="F4161" t="s">
        <v>44036</v>
      </c>
      <c r="H4161">
        <v>120</v>
      </c>
      <c r="I4161" t="s">
        <v>25</v>
      </c>
      <c r="J4161" t="s">
        <v>26</v>
      </c>
      <c r="K4161" t="s">
        <v>4240</v>
      </c>
      <c r="L4161" t="s">
        <v>1121</v>
      </c>
      <c r="M4161" t="s">
        <v>403</v>
      </c>
      <c r="N4161" t="s">
        <v>20800</v>
      </c>
      <c r="O4161" t="s">
        <v>30322</v>
      </c>
      <c r="P4161" t="s">
        <v>13490</v>
      </c>
      <c r="Q4161" t="s">
        <v>30323</v>
      </c>
      <c r="R4161" t="s">
        <v>30324</v>
      </c>
      <c r="S4161" t="s">
        <v>30325</v>
      </c>
      <c r="T4161">
        <v>6.6</v>
      </c>
      <c r="U4161">
        <v>29214</v>
      </c>
      <c r="V4161" s="12">
        <f>W4161*1.11098185502045</f>
        <v>17775709.680327199</v>
      </c>
      <c r="W4161" s="3">
        <v>16000000</v>
      </c>
      <c r="X4161" s="13">
        <f>Y4161*1.11098185502045</f>
        <v>2250102.6584648578</v>
      </c>
      <c r="Y4161" s="3">
        <v>2025328</v>
      </c>
      <c r="Z4161" s="13">
        <f>AA4161*1.11098185502045</f>
        <v>6613546.1090415567</v>
      </c>
      <c r="AA4161" s="3">
        <v>5952884</v>
      </c>
      <c r="AB4161">
        <v>82</v>
      </c>
    </row>
    <row r="4162" spans="1:28" x14ac:dyDescent="0.2">
      <c r="A4162" t="s">
        <v>4483</v>
      </c>
      <c r="B4162" t="s">
        <v>4484</v>
      </c>
      <c r="C4162">
        <v>2002</v>
      </c>
      <c r="D4162" t="s">
        <v>4485</v>
      </c>
      <c r="E4162" t="s">
        <v>176</v>
      </c>
      <c r="F4162" t="s">
        <v>44055</v>
      </c>
      <c r="H4162">
        <v>115</v>
      </c>
      <c r="I4162" t="s">
        <v>4486</v>
      </c>
      <c r="J4162" t="s">
        <v>26</v>
      </c>
      <c r="K4162" t="s">
        <v>4487</v>
      </c>
      <c r="L4162" t="s">
        <v>27</v>
      </c>
      <c r="M4162" t="s">
        <v>4488</v>
      </c>
      <c r="N4162" t="s">
        <v>4488</v>
      </c>
      <c r="O4162" t="s">
        <v>4489</v>
      </c>
      <c r="P4162" t="s">
        <v>4490</v>
      </c>
      <c r="Q4162" t="s">
        <v>4491</v>
      </c>
      <c r="R4162" t="s">
        <v>4492</v>
      </c>
      <c r="S4162" t="s">
        <v>4493</v>
      </c>
      <c r="T4162">
        <v>6.3</v>
      </c>
      <c r="U4162">
        <v>11239</v>
      </c>
      <c r="V4162" s="12">
        <f>W4162*1.43863813229572</f>
        <v>22298891.050583661</v>
      </c>
      <c r="W4162" s="3">
        <v>15500000</v>
      </c>
      <c r="X4162" s="13">
        <f>Y4162*1.43863813229572</f>
        <v>2238461.9496887163</v>
      </c>
      <c r="Y4162" s="3">
        <v>1555959</v>
      </c>
      <c r="Z4162" s="13">
        <f>AA4162*1.43863813229572</f>
        <v>3946667.7792996112</v>
      </c>
      <c r="AA4162" s="3">
        <v>2743336</v>
      </c>
      <c r="AB4162">
        <v>178</v>
      </c>
    </row>
    <row r="4163" spans="1:28" x14ac:dyDescent="0.2">
      <c r="A4163" t="s">
        <v>25756</v>
      </c>
      <c r="B4163" t="s">
        <v>25757</v>
      </c>
      <c r="C4163">
        <v>2012</v>
      </c>
      <c r="D4163" s="1">
        <v>42126</v>
      </c>
      <c r="E4163" t="s">
        <v>44035</v>
      </c>
      <c r="F4163" t="s">
        <v>44044</v>
      </c>
      <c r="G4163" t="s">
        <v>44032</v>
      </c>
      <c r="H4163">
        <v>106</v>
      </c>
      <c r="I4163" t="s">
        <v>25</v>
      </c>
      <c r="J4163" t="s">
        <v>26</v>
      </c>
      <c r="M4163" t="s">
        <v>25758</v>
      </c>
      <c r="N4163" t="s">
        <v>25759</v>
      </c>
      <c r="O4163" t="s">
        <v>25760</v>
      </c>
      <c r="P4163" t="s">
        <v>25761</v>
      </c>
      <c r="Q4163" t="s">
        <v>25762</v>
      </c>
      <c r="R4163" t="s">
        <v>25763</v>
      </c>
      <c r="S4163" t="s">
        <v>25764</v>
      </c>
      <c r="T4163">
        <v>6.8</v>
      </c>
      <c r="U4163">
        <v>69211</v>
      </c>
      <c r="V4163" s="12">
        <f>W4163*1.12725506764114</f>
        <v>11272550.6764114</v>
      </c>
      <c r="W4163" s="3">
        <v>10000000</v>
      </c>
      <c r="X4163" s="13">
        <f>Y4163*1.12725506764114</f>
        <v>2219782.7884134594</v>
      </c>
      <c r="Y4163" s="3">
        <v>1969193</v>
      </c>
      <c r="Z4163" s="13">
        <f>AA4163*1.12725506764114</f>
        <v>5132358.505318081</v>
      </c>
      <c r="AA4163" s="3">
        <v>4552970</v>
      </c>
      <c r="AB4163">
        <v>187</v>
      </c>
    </row>
    <row r="4164" spans="1:28" hidden="1" x14ac:dyDescent="0.2">
      <c r="A4164" t="s">
        <v>36427</v>
      </c>
      <c r="B4164" t="s">
        <v>36428</v>
      </c>
      <c r="C4164">
        <v>2014</v>
      </c>
      <c r="D4164" t="s">
        <v>36429</v>
      </c>
      <c r="E4164" t="s">
        <v>3496</v>
      </c>
      <c r="F4164" t="s">
        <v>44045</v>
      </c>
      <c r="G4164" t="s">
        <v>44042</v>
      </c>
      <c r="H4164">
        <v>90</v>
      </c>
      <c r="I4164" t="s">
        <v>25</v>
      </c>
      <c r="J4164" t="s">
        <v>26</v>
      </c>
      <c r="M4164" t="s">
        <v>36430</v>
      </c>
      <c r="N4164" t="s">
        <v>36431</v>
      </c>
      <c r="O4164" t="s">
        <v>36432</v>
      </c>
      <c r="P4164" t="s">
        <v>36433</v>
      </c>
      <c r="Q4164" t="s">
        <v>36434</v>
      </c>
      <c r="R4164" t="s">
        <v>36435</v>
      </c>
      <c r="S4164" t="s">
        <v>36436</v>
      </c>
      <c r="T4164">
        <v>6</v>
      </c>
      <c r="U4164">
        <v>24825</v>
      </c>
      <c r="W4164">
        <v>1500000</v>
      </c>
      <c r="X4164"/>
      <c r="Y4164"/>
      <c r="Z4164"/>
      <c r="AA4164">
        <v>407782</v>
      </c>
      <c r="AB4164">
        <v>125</v>
      </c>
    </row>
    <row r="4165" spans="1:28" x14ac:dyDescent="0.2">
      <c r="A4165" t="s">
        <v>6320</v>
      </c>
      <c r="B4165" t="s">
        <v>6321</v>
      </c>
      <c r="C4165">
        <v>2003</v>
      </c>
      <c r="D4165" s="1">
        <v>37904</v>
      </c>
      <c r="E4165" t="s">
        <v>44035</v>
      </c>
      <c r="F4165" t="s">
        <v>44044</v>
      </c>
      <c r="G4165" t="s">
        <v>44032</v>
      </c>
      <c r="H4165">
        <v>98</v>
      </c>
      <c r="I4165" t="s">
        <v>5770</v>
      </c>
      <c r="J4165" t="s">
        <v>26</v>
      </c>
      <c r="M4165" t="s">
        <v>965</v>
      </c>
      <c r="N4165" t="s">
        <v>6322</v>
      </c>
      <c r="O4165" t="s">
        <v>6323</v>
      </c>
      <c r="P4165" t="s">
        <v>2304</v>
      </c>
      <c r="Q4165" t="s">
        <v>6324</v>
      </c>
      <c r="R4165" t="s">
        <v>6325</v>
      </c>
      <c r="S4165" t="s">
        <v>6326</v>
      </c>
      <c r="T4165">
        <v>6.9</v>
      </c>
      <c r="U4165">
        <v>18928</v>
      </c>
      <c r="V4165" s="12">
        <f>W4165*1.40658152173913</f>
        <v>23911885.869565211</v>
      </c>
      <c r="W4165" s="3">
        <v>17000000</v>
      </c>
      <c r="X4165" s="13">
        <f>Y4165*1.40658152173913</f>
        <v>2210448.4877391299</v>
      </c>
      <c r="Y4165" s="3">
        <v>1571504</v>
      </c>
      <c r="Z4165" s="13">
        <f>AA4165*1.40658152173913</f>
        <v>13277651.327499995</v>
      </c>
      <c r="AA4165" s="3">
        <v>9439660</v>
      </c>
      <c r="AB4165">
        <v>117</v>
      </c>
    </row>
    <row r="4166" spans="1:28" x14ac:dyDescent="0.2">
      <c r="A4166" t="s">
        <v>43417</v>
      </c>
      <c r="B4166" t="s">
        <v>43418</v>
      </c>
      <c r="C4166">
        <v>2019</v>
      </c>
      <c r="D4166" t="s">
        <v>43419</v>
      </c>
      <c r="E4166" t="s">
        <v>3496</v>
      </c>
      <c r="H4166">
        <v>115</v>
      </c>
      <c r="I4166" t="s">
        <v>25</v>
      </c>
      <c r="J4166" t="s">
        <v>26</v>
      </c>
      <c r="K4166" t="s">
        <v>308</v>
      </c>
      <c r="M4166" t="s">
        <v>3497</v>
      </c>
      <c r="N4166" t="s">
        <v>3497</v>
      </c>
      <c r="O4166" t="s">
        <v>43420</v>
      </c>
      <c r="P4166" t="s">
        <v>23715</v>
      </c>
      <c r="Q4166" t="s">
        <v>43421</v>
      </c>
      <c r="R4166" t="s">
        <v>43422</v>
      </c>
      <c r="S4166" t="s">
        <v>43423</v>
      </c>
      <c r="T4166">
        <v>5.5</v>
      </c>
      <c r="U4166">
        <v>10404</v>
      </c>
      <c r="V4166" s="12">
        <f>W4166*1.01233684194057</f>
        <v>3037010.52582171</v>
      </c>
      <c r="W4166" s="3">
        <v>3000000</v>
      </c>
      <c r="X4166" s="13">
        <f>Y4166*1.01233684194057</f>
        <v>2199756.3283579196</v>
      </c>
      <c r="Y4166" s="3">
        <v>2172949</v>
      </c>
      <c r="Z4166" s="13">
        <f>AA4166*1.01233684194057</f>
        <v>2324148.2301482093</v>
      </c>
      <c r="AA4166" s="3">
        <v>2295825</v>
      </c>
      <c r="AB4166">
        <v>311</v>
      </c>
    </row>
    <row r="4167" spans="1:28" hidden="1" x14ac:dyDescent="0.2">
      <c r="A4167" t="s">
        <v>36453</v>
      </c>
      <c r="B4167" t="s">
        <v>36454</v>
      </c>
      <c r="C4167">
        <v>2014</v>
      </c>
      <c r="D4167" t="s">
        <v>34839</v>
      </c>
      <c r="E4167" t="s">
        <v>3496</v>
      </c>
      <c r="F4167" t="s">
        <v>44036</v>
      </c>
      <c r="G4167" t="s">
        <v>44033</v>
      </c>
      <c r="H4167">
        <v>109</v>
      </c>
      <c r="I4167" t="s">
        <v>2139</v>
      </c>
      <c r="J4167" t="s">
        <v>26</v>
      </c>
      <c r="K4167" t="s">
        <v>64</v>
      </c>
      <c r="L4167" t="s">
        <v>27</v>
      </c>
      <c r="M4167" t="s">
        <v>30555</v>
      </c>
      <c r="N4167" t="s">
        <v>30556</v>
      </c>
      <c r="O4167" t="s">
        <v>36455</v>
      </c>
      <c r="P4167" t="s">
        <v>16998</v>
      </c>
      <c r="Q4167" t="s">
        <v>36456</v>
      </c>
      <c r="R4167" t="s">
        <v>36457</v>
      </c>
      <c r="S4167" t="s">
        <v>36458</v>
      </c>
      <c r="T4167">
        <v>6.7</v>
      </c>
      <c r="U4167">
        <v>23499</v>
      </c>
      <c r="W4167"/>
      <c r="X4167"/>
      <c r="Y4167">
        <v>49970</v>
      </c>
      <c r="Z4167"/>
      <c r="AA4167">
        <v>49970</v>
      </c>
      <c r="AB4167">
        <v>118</v>
      </c>
    </row>
    <row r="4168" spans="1:28" x14ac:dyDescent="0.2">
      <c r="A4168" t="s">
        <v>23448</v>
      </c>
      <c r="B4168" t="s">
        <v>23449</v>
      </c>
      <c r="C4168">
        <v>2009</v>
      </c>
      <c r="D4168" s="1">
        <v>40128</v>
      </c>
      <c r="E4168" t="s">
        <v>16512</v>
      </c>
      <c r="F4168" t="s">
        <v>44044</v>
      </c>
      <c r="G4168" t="s">
        <v>44032</v>
      </c>
      <c r="H4168">
        <v>103</v>
      </c>
      <c r="I4168" t="s">
        <v>1561</v>
      </c>
      <c r="J4168" t="s">
        <v>26</v>
      </c>
      <c r="M4168" t="s">
        <v>23450</v>
      </c>
      <c r="N4168" t="s">
        <v>23451</v>
      </c>
      <c r="O4168" t="s">
        <v>23452</v>
      </c>
      <c r="P4168" t="s">
        <v>3817</v>
      </c>
      <c r="Q4168" t="s">
        <v>23453</v>
      </c>
      <c r="R4168" t="s">
        <v>23454</v>
      </c>
      <c r="S4168" t="s">
        <v>23455</v>
      </c>
      <c r="T4168">
        <v>7.2</v>
      </c>
      <c r="U4168">
        <v>83355</v>
      </c>
      <c r="V4168" s="12">
        <f>W4168*1.20636999678377</f>
        <v>8806500.9765215218</v>
      </c>
      <c r="W4168" s="3">
        <v>7300000</v>
      </c>
      <c r="X4168" s="13">
        <f>Y4168*1.20636999678377</f>
        <v>2194002.1921207034</v>
      </c>
      <c r="Y4168" s="3">
        <v>1818681</v>
      </c>
      <c r="Z4168" s="13">
        <f>AA4168*1.20636999678377</f>
        <v>12511807.309513029</v>
      </c>
      <c r="AA4168" s="3">
        <v>10371451</v>
      </c>
      <c r="AB4168">
        <v>257</v>
      </c>
    </row>
    <row r="4169" spans="1:28" hidden="1" x14ac:dyDescent="0.2">
      <c r="A4169" t="s">
        <v>36466</v>
      </c>
      <c r="B4169" t="s">
        <v>36467</v>
      </c>
      <c r="C4169">
        <v>2014</v>
      </c>
      <c r="D4169" t="s">
        <v>36468</v>
      </c>
      <c r="E4169" t="s">
        <v>44037</v>
      </c>
      <c r="F4169" t="s">
        <v>44032</v>
      </c>
      <c r="G4169" t="s">
        <v>44040</v>
      </c>
      <c r="H4169">
        <v>103</v>
      </c>
      <c r="I4169" t="s">
        <v>2213</v>
      </c>
      <c r="J4169" t="s">
        <v>934</v>
      </c>
      <c r="M4169" t="s">
        <v>36469</v>
      </c>
      <c r="N4169" t="s">
        <v>36470</v>
      </c>
      <c r="O4169" t="s">
        <v>36471</v>
      </c>
      <c r="P4169" t="s">
        <v>36472</v>
      </c>
      <c r="Q4169" t="s">
        <v>36473</v>
      </c>
      <c r="R4169" t="s">
        <v>36474</v>
      </c>
      <c r="S4169" t="s">
        <v>36475</v>
      </c>
      <c r="T4169">
        <v>7.7</v>
      </c>
      <c r="U4169">
        <v>30606</v>
      </c>
      <c r="W4169"/>
      <c r="X4169"/>
      <c r="Y4169">
        <v>561085</v>
      </c>
      <c r="Z4169"/>
      <c r="AA4169">
        <v>34949567</v>
      </c>
      <c r="AB4169">
        <v>92</v>
      </c>
    </row>
    <row r="4170" spans="1:28" x14ac:dyDescent="0.2">
      <c r="A4170" t="s">
        <v>3204</v>
      </c>
      <c r="B4170" t="s">
        <v>3205</v>
      </c>
      <c r="C4170">
        <v>2001</v>
      </c>
      <c r="D4170" t="s">
        <v>3206</v>
      </c>
      <c r="E4170" t="s">
        <v>176</v>
      </c>
      <c r="F4170" t="s">
        <v>44045</v>
      </c>
      <c r="G4170" t="s">
        <v>44033</v>
      </c>
      <c r="H4170">
        <v>113</v>
      </c>
      <c r="I4170" t="s">
        <v>25</v>
      </c>
      <c r="J4170" t="s">
        <v>26</v>
      </c>
      <c r="M4170" t="s">
        <v>3207</v>
      </c>
      <c r="N4170" t="s">
        <v>3207</v>
      </c>
      <c r="O4170" t="s">
        <v>3208</v>
      </c>
      <c r="P4170" t="s">
        <v>1096</v>
      </c>
      <c r="Q4170" t="s">
        <v>3209</v>
      </c>
      <c r="R4170" t="s">
        <v>3210</v>
      </c>
      <c r="S4170" t="s">
        <v>3211</v>
      </c>
      <c r="T4170">
        <v>8</v>
      </c>
      <c r="U4170">
        <v>728383</v>
      </c>
      <c r="V4170" s="12">
        <f>W4170*1.46138339920949</f>
        <v>8768300.3952569403</v>
      </c>
      <c r="W4170" s="3">
        <v>6000000</v>
      </c>
      <c r="X4170" s="13">
        <f>Y4170*1.46138339920949</f>
        <v>2160645.1260474366</v>
      </c>
      <c r="Y4170" s="3">
        <v>1478493</v>
      </c>
      <c r="Z4170" s="13">
        <f>AA4170*1.46138339920949</f>
        <v>10199130.651739158</v>
      </c>
      <c r="AA4170" s="3">
        <v>6979093</v>
      </c>
      <c r="AB4170">
        <v>2286</v>
      </c>
    </row>
    <row r="4171" spans="1:28" x14ac:dyDescent="0.2">
      <c r="A4171" t="s">
        <v>21521</v>
      </c>
      <c r="B4171" t="s">
        <v>21522</v>
      </c>
      <c r="C4171">
        <v>2015</v>
      </c>
      <c r="D4171" t="s">
        <v>21523</v>
      </c>
      <c r="E4171" t="s">
        <v>16512</v>
      </c>
      <c r="F4171" t="s">
        <v>44038</v>
      </c>
      <c r="G4171" t="s">
        <v>44032</v>
      </c>
      <c r="H4171">
        <v>101</v>
      </c>
      <c r="I4171" t="s">
        <v>25</v>
      </c>
      <c r="J4171" t="s">
        <v>26</v>
      </c>
      <c r="M4171" t="s">
        <v>10846</v>
      </c>
      <c r="N4171" t="s">
        <v>21524</v>
      </c>
      <c r="O4171" t="s">
        <v>21525</v>
      </c>
      <c r="P4171" t="s">
        <v>1096</v>
      </c>
      <c r="Q4171" t="s">
        <v>21526</v>
      </c>
      <c r="R4171" t="s">
        <v>21527</v>
      </c>
      <c r="S4171" t="s">
        <v>21528</v>
      </c>
      <c r="T4171">
        <v>7</v>
      </c>
      <c r="U4171">
        <v>86390</v>
      </c>
      <c r="V4171" s="12">
        <f>W4171*1.09195121025074</f>
        <v>10919512.102507401</v>
      </c>
      <c r="W4171" s="3">
        <v>10000000</v>
      </c>
      <c r="X4171" s="13">
        <f>Y4171*1.09195121025074</f>
        <v>2160525.9289924321</v>
      </c>
      <c r="Y4171" s="3">
        <v>1978592</v>
      </c>
      <c r="Z4171" s="13">
        <f>AA4171*1.09195121025074</f>
        <v>4767961.2815114465</v>
      </c>
      <c r="AA4171" s="3">
        <v>4366460</v>
      </c>
      <c r="AB4171">
        <v>165</v>
      </c>
    </row>
    <row r="4172" spans="1:28" x14ac:dyDescent="0.2">
      <c r="A4172" t="s">
        <v>4669</v>
      </c>
      <c r="B4172" t="s">
        <v>4670</v>
      </c>
      <c r="C4172">
        <v>2003</v>
      </c>
      <c r="D4172" s="1">
        <v>37813</v>
      </c>
      <c r="E4172" t="s">
        <v>44041</v>
      </c>
      <c r="F4172" t="s">
        <v>44032</v>
      </c>
      <c r="H4172">
        <v>135</v>
      </c>
      <c r="I4172" t="s">
        <v>4671</v>
      </c>
      <c r="J4172" t="s">
        <v>26</v>
      </c>
      <c r="M4172" t="s">
        <v>924</v>
      </c>
      <c r="N4172" t="s">
        <v>924</v>
      </c>
      <c r="O4172" t="s">
        <v>4672</v>
      </c>
      <c r="P4172" t="s">
        <v>1431</v>
      </c>
      <c r="Q4172" t="s">
        <v>4673</v>
      </c>
      <c r="R4172" t="s">
        <v>4674</v>
      </c>
      <c r="S4172" t="s">
        <v>4675</v>
      </c>
      <c r="T4172">
        <v>8</v>
      </c>
      <c r="U4172">
        <v>134971</v>
      </c>
      <c r="V4172" s="12">
        <f>W4172*1.40658152173913</f>
        <v>14065815.217391299</v>
      </c>
      <c r="W4172" s="3">
        <v>10000000</v>
      </c>
      <c r="X4172" s="13">
        <f>Y4172*1.40658152173913</f>
        <v>2159504.9181847819</v>
      </c>
      <c r="Y4172" s="3">
        <v>1535286</v>
      </c>
      <c r="Z4172" s="13">
        <f>AA4172*1.40658152173913</f>
        <v>23474837.078874994</v>
      </c>
      <c r="AA4172" s="3">
        <v>16689283</v>
      </c>
      <c r="AB4172">
        <v>649</v>
      </c>
    </row>
    <row r="4173" spans="1:28" hidden="1" x14ac:dyDescent="0.2">
      <c r="A4173" t="s">
        <v>36502</v>
      </c>
      <c r="B4173" t="s">
        <v>36503</v>
      </c>
      <c r="C4173">
        <v>2017</v>
      </c>
      <c r="D4173" t="s">
        <v>36504</v>
      </c>
      <c r="E4173" t="s">
        <v>16512</v>
      </c>
      <c r="F4173" t="s">
        <v>44044</v>
      </c>
      <c r="G4173" t="s">
        <v>44032</v>
      </c>
      <c r="H4173">
        <v>143</v>
      </c>
      <c r="I4173" t="s">
        <v>943</v>
      </c>
      <c r="J4173" t="s">
        <v>944</v>
      </c>
      <c r="M4173" t="s">
        <v>36505</v>
      </c>
      <c r="N4173" t="s">
        <v>36506</v>
      </c>
      <c r="O4173" t="s">
        <v>36507</v>
      </c>
      <c r="P4173" t="s">
        <v>36508</v>
      </c>
      <c r="Q4173" t="s">
        <v>36509</v>
      </c>
      <c r="R4173" t="s">
        <v>36510</v>
      </c>
      <c r="S4173" t="s">
        <v>36511</v>
      </c>
      <c r="T4173">
        <v>6.8</v>
      </c>
      <c r="U4173">
        <v>39332</v>
      </c>
      <c r="W4173"/>
      <c r="X4173"/>
      <c r="Y4173">
        <v>3262954</v>
      </c>
      <c r="Z4173"/>
      <c r="AA4173">
        <v>8428190</v>
      </c>
      <c r="AB4173">
        <v>202</v>
      </c>
    </row>
    <row r="4174" spans="1:28" hidden="1" x14ac:dyDescent="0.2">
      <c r="A4174" t="s">
        <v>36512</v>
      </c>
      <c r="B4174" t="s">
        <v>36513</v>
      </c>
      <c r="C4174">
        <v>2014</v>
      </c>
      <c r="D4174" s="1">
        <v>42340</v>
      </c>
      <c r="E4174" t="s">
        <v>176</v>
      </c>
      <c r="F4174" t="s">
        <v>44055</v>
      </c>
      <c r="H4174">
        <v>96</v>
      </c>
      <c r="I4174" t="s">
        <v>36514</v>
      </c>
      <c r="J4174" t="s">
        <v>27</v>
      </c>
      <c r="K4174" t="s">
        <v>361</v>
      </c>
      <c r="L4174" t="s">
        <v>19639</v>
      </c>
      <c r="M4174" t="s">
        <v>36515</v>
      </c>
      <c r="N4174" t="s">
        <v>36516</v>
      </c>
      <c r="O4174" t="s">
        <v>36517</v>
      </c>
      <c r="P4174" t="s">
        <v>36518</v>
      </c>
      <c r="Q4174" t="s">
        <v>36519</v>
      </c>
      <c r="R4174" t="s">
        <v>36520</v>
      </c>
      <c r="S4174" t="s">
        <v>36521</v>
      </c>
      <c r="T4174">
        <v>7.1</v>
      </c>
      <c r="U4174">
        <v>15971</v>
      </c>
      <c r="W4174"/>
      <c r="X4174"/>
      <c r="Y4174">
        <v>1076075</v>
      </c>
      <c r="Z4174"/>
      <c r="AA4174">
        <v>7179391</v>
      </c>
      <c r="AB4174">
        <v>71</v>
      </c>
    </row>
    <row r="4175" spans="1:28" x14ac:dyDescent="0.2">
      <c r="A4175" t="s">
        <v>12697</v>
      </c>
      <c r="B4175" t="s">
        <v>12698</v>
      </c>
      <c r="C4175">
        <v>2006</v>
      </c>
      <c r="D4175" t="s">
        <v>12699</v>
      </c>
      <c r="E4175" t="s">
        <v>44035</v>
      </c>
      <c r="F4175" t="s">
        <v>44032</v>
      </c>
      <c r="H4175">
        <v>100</v>
      </c>
      <c r="I4175" t="s">
        <v>25</v>
      </c>
      <c r="J4175" t="s">
        <v>26</v>
      </c>
      <c r="K4175" t="s">
        <v>3330</v>
      </c>
      <c r="L4175" t="s">
        <v>27</v>
      </c>
      <c r="M4175" t="s">
        <v>12700</v>
      </c>
      <c r="N4175" t="s">
        <v>12701</v>
      </c>
      <c r="O4175" t="s">
        <v>12702</v>
      </c>
      <c r="P4175" t="s">
        <v>12703</v>
      </c>
      <c r="Q4175" t="s">
        <v>12704</v>
      </c>
      <c r="R4175" t="s">
        <v>12705</v>
      </c>
      <c r="S4175" t="s">
        <v>12706</v>
      </c>
      <c r="T4175">
        <v>6.5</v>
      </c>
      <c r="U4175">
        <v>20584</v>
      </c>
      <c r="V4175" s="12">
        <f>W4175*1.28378472222222</f>
        <v>8986493.0555555411</v>
      </c>
      <c r="W4175" s="3">
        <v>7000000</v>
      </c>
      <c r="X4175" s="13">
        <f>Y4175*1.28378472222222</f>
        <v>2150648.8018402741</v>
      </c>
      <c r="Y4175" s="3">
        <v>1675241</v>
      </c>
      <c r="Z4175" s="13">
        <f>AA4175*1.28378472222222</f>
        <v>4586490.3797222143</v>
      </c>
      <c r="AA4175" s="3">
        <v>3572632</v>
      </c>
      <c r="AB4175">
        <v>105</v>
      </c>
    </row>
    <row r="4176" spans="1:28" x14ac:dyDescent="0.2">
      <c r="A4176" t="s">
        <v>24889</v>
      </c>
      <c r="B4176" t="s">
        <v>24890</v>
      </c>
      <c r="C4176">
        <v>2010</v>
      </c>
      <c r="D4176" t="s">
        <v>19155</v>
      </c>
      <c r="E4176" t="s">
        <v>176</v>
      </c>
      <c r="F4176" t="s">
        <v>44042</v>
      </c>
      <c r="H4176">
        <v>105</v>
      </c>
      <c r="I4176" t="s">
        <v>25</v>
      </c>
      <c r="J4176" t="s">
        <v>26</v>
      </c>
      <c r="M4176" t="s">
        <v>13336</v>
      </c>
      <c r="N4176" t="s">
        <v>11837</v>
      </c>
      <c r="O4176" t="s">
        <v>24891</v>
      </c>
      <c r="P4176" t="s">
        <v>1106</v>
      </c>
      <c r="Q4176" t="s">
        <v>2458</v>
      </c>
      <c r="R4176" t="s">
        <v>24892</v>
      </c>
      <c r="S4176" t="s">
        <v>24893</v>
      </c>
      <c r="T4176">
        <v>5.4</v>
      </c>
      <c r="U4176">
        <v>39986</v>
      </c>
      <c r="V4176" s="12">
        <f>W4176*1.18690152988223</f>
        <v>26111833.657409061</v>
      </c>
      <c r="W4176" s="3">
        <v>22000000</v>
      </c>
      <c r="X4176" s="13">
        <f>Y4176*1.18690152988223</f>
        <v>2148384.3474061671</v>
      </c>
      <c r="Y4176" s="3">
        <v>1810078</v>
      </c>
      <c r="Z4176" s="13">
        <f>AA4176*1.18690152988223</f>
        <v>12225579.5088234</v>
      </c>
      <c r="AA4176" s="3">
        <v>10300416</v>
      </c>
      <c r="AB4176">
        <v>167</v>
      </c>
    </row>
    <row r="4177" spans="1:28" x14ac:dyDescent="0.2">
      <c r="A4177" t="s">
        <v>13220</v>
      </c>
      <c r="B4177" t="s">
        <v>13221</v>
      </c>
      <c r="C4177">
        <v>2005</v>
      </c>
      <c r="D4177" t="s">
        <v>5578</v>
      </c>
      <c r="E4177" t="s">
        <v>1045</v>
      </c>
      <c r="F4177" t="s">
        <v>44044</v>
      </c>
      <c r="H4177">
        <v>99</v>
      </c>
      <c r="I4177" t="s">
        <v>13222</v>
      </c>
      <c r="J4177" t="s">
        <v>26</v>
      </c>
      <c r="M4177" t="s">
        <v>9474</v>
      </c>
      <c r="N4177" t="s">
        <v>13223</v>
      </c>
      <c r="O4177" t="s">
        <v>13224</v>
      </c>
      <c r="P4177" t="s">
        <v>4526</v>
      </c>
      <c r="Q4177" t="s">
        <v>13225</v>
      </c>
      <c r="R4177" t="s">
        <v>13226</v>
      </c>
      <c r="S4177" t="s">
        <v>13227</v>
      </c>
      <c r="T4177">
        <v>6.8</v>
      </c>
      <c r="U4177">
        <v>32631</v>
      </c>
      <c r="V4177" s="12">
        <f>W4177*1.32519713261649</f>
        <v>223958.31541218681</v>
      </c>
      <c r="W4177" s="3">
        <v>169000</v>
      </c>
      <c r="X4177" s="13">
        <f>Y4177*1.32519713261649</f>
        <v>2146111.6995698963</v>
      </c>
      <c r="Y4177" s="3">
        <v>1619466</v>
      </c>
      <c r="Z4177" s="13">
        <f>AA4177*1.32519713261649</f>
        <v>24631219.121218685</v>
      </c>
      <c r="AA4177" s="3">
        <v>18586834</v>
      </c>
      <c r="AB4177">
        <v>139</v>
      </c>
    </row>
    <row r="4178" spans="1:28" hidden="1" x14ac:dyDescent="0.2">
      <c r="A4178" t="s">
        <v>36545</v>
      </c>
      <c r="B4178" t="s">
        <v>36546</v>
      </c>
      <c r="C4178">
        <v>2017</v>
      </c>
      <c r="D4178" t="s">
        <v>35960</v>
      </c>
      <c r="E4178" t="s">
        <v>1045</v>
      </c>
      <c r="F4178" t="s">
        <v>44044</v>
      </c>
      <c r="G4178" t="s">
        <v>44032</v>
      </c>
      <c r="H4178">
        <v>107</v>
      </c>
      <c r="I4178" t="s">
        <v>25</v>
      </c>
      <c r="J4178" t="s">
        <v>26</v>
      </c>
      <c r="M4178" t="s">
        <v>36547</v>
      </c>
      <c r="N4178" t="s">
        <v>36547</v>
      </c>
      <c r="O4178" t="s">
        <v>36548</v>
      </c>
      <c r="P4178" t="s">
        <v>36549</v>
      </c>
      <c r="Q4178" t="s">
        <v>36550</v>
      </c>
      <c r="R4178" t="s">
        <v>36551</v>
      </c>
      <c r="S4178" t="s">
        <v>36552</v>
      </c>
      <c r="T4178">
        <v>6.4</v>
      </c>
      <c r="U4178">
        <v>12257</v>
      </c>
      <c r="W4178"/>
      <c r="X4178"/>
      <c r="Y4178"/>
      <c r="Z4178"/>
      <c r="AA4178">
        <v>246133</v>
      </c>
      <c r="AB4178">
        <v>84</v>
      </c>
    </row>
    <row r="4179" spans="1:28" x14ac:dyDescent="0.2">
      <c r="A4179" t="s">
        <v>39521</v>
      </c>
      <c r="B4179" t="s">
        <v>39522</v>
      </c>
      <c r="C4179">
        <v>2017</v>
      </c>
      <c r="D4179" t="s">
        <v>39523</v>
      </c>
      <c r="E4179" t="s">
        <v>44041</v>
      </c>
      <c r="F4179" t="s">
        <v>44032</v>
      </c>
      <c r="G4179" t="s">
        <v>44042</v>
      </c>
      <c r="H4179">
        <v>102</v>
      </c>
      <c r="I4179" t="s">
        <v>25</v>
      </c>
      <c r="J4179" t="s">
        <v>26</v>
      </c>
      <c r="M4179" t="s">
        <v>39524</v>
      </c>
      <c r="N4179" t="s">
        <v>39525</v>
      </c>
      <c r="O4179" t="s">
        <v>39526</v>
      </c>
      <c r="P4179" t="s">
        <v>25165</v>
      </c>
      <c r="Q4179" t="s">
        <v>39527</v>
      </c>
      <c r="R4179" t="s">
        <v>39528</v>
      </c>
      <c r="S4179" t="s">
        <v>39529</v>
      </c>
      <c r="T4179">
        <v>7.4</v>
      </c>
      <c r="U4179">
        <v>80270</v>
      </c>
      <c r="V4179" s="12">
        <f>W4179*1.05585427545692</f>
        <v>4751344.2395561403</v>
      </c>
      <c r="W4179" s="3">
        <v>4500000</v>
      </c>
      <c r="X4179" s="13">
        <f>Y4179*1.05585427545692</f>
        <v>2139687.6333591728</v>
      </c>
      <c r="Y4179" s="3">
        <v>2026499</v>
      </c>
      <c r="Z4179" s="13">
        <f>AA4179*1.05585427545692</f>
        <v>3466759.196552712</v>
      </c>
      <c r="AA4179" s="3">
        <v>3283369</v>
      </c>
      <c r="AB4179">
        <v>278</v>
      </c>
    </row>
    <row r="4180" spans="1:28" hidden="1" x14ac:dyDescent="0.2">
      <c r="A4180" t="s">
        <v>36560</v>
      </c>
      <c r="B4180" t="s">
        <v>36561</v>
      </c>
      <c r="C4180">
        <v>2015</v>
      </c>
      <c r="D4180" s="1">
        <v>42676</v>
      </c>
      <c r="E4180" t="s">
        <v>44035</v>
      </c>
      <c r="F4180" t="s">
        <v>44032</v>
      </c>
      <c r="H4180">
        <v>106</v>
      </c>
      <c r="I4180" t="s">
        <v>25</v>
      </c>
      <c r="J4180" t="s">
        <v>26</v>
      </c>
      <c r="M4180" t="s">
        <v>28353</v>
      </c>
      <c r="N4180" t="s">
        <v>36562</v>
      </c>
      <c r="O4180" t="s">
        <v>36563</v>
      </c>
      <c r="P4180" t="s">
        <v>36564</v>
      </c>
      <c r="Q4180" t="s">
        <v>36565</v>
      </c>
      <c r="R4180" t="s">
        <v>36566</v>
      </c>
      <c r="S4180" t="s">
        <v>36567</v>
      </c>
      <c r="T4180">
        <v>7.3</v>
      </c>
      <c r="U4180">
        <v>28155</v>
      </c>
      <c r="W4180"/>
      <c r="X4180"/>
      <c r="Y4180">
        <v>3002884</v>
      </c>
      <c r="Z4180"/>
      <c r="AA4180">
        <v>3072991</v>
      </c>
      <c r="AB4180">
        <v>98</v>
      </c>
    </row>
    <row r="4181" spans="1:28" x14ac:dyDescent="0.2">
      <c r="A4181" t="s">
        <v>36586</v>
      </c>
      <c r="B4181" t="s">
        <v>36587</v>
      </c>
      <c r="C4181">
        <v>2014</v>
      </c>
      <c r="D4181" s="1">
        <v>42190</v>
      </c>
      <c r="E4181" t="s">
        <v>176</v>
      </c>
      <c r="H4181">
        <v>102</v>
      </c>
      <c r="I4181" t="s">
        <v>25</v>
      </c>
      <c r="J4181" t="s">
        <v>26</v>
      </c>
      <c r="K4181" t="s">
        <v>308</v>
      </c>
      <c r="M4181" t="s">
        <v>21395</v>
      </c>
      <c r="N4181" t="s">
        <v>36588</v>
      </c>
      <c r="O4181" t="s">
        <v>36589</v>
      </c>
      <c r="P4181" t="s">
        <v>4801</v>
      </c>
      <c r="Q4181" t="s">
        <v>36590</v>
      </c>
      <c r="R4181" t="s">
        <v>36591</v>
      </c>
      <c r="S4181" t="s">
        <v>36592</v>
      </c>
      <c r="T4181">
        <v>6.4</v>
      </c>
      <c r="U4181">
        <v>34806</v>
      </c>
      <c r="V4181" s="12">
        <f>W4181*1.09324733035956</f>
        <v>7652731.3125169203</v>
      </c>
      <c r="W4181" s="3">
        <v>7000000</v>
      </c>
      <c r="X4181" s="13">
        <f>Y4181*1.09324733035956</f>
        <v>2133773.9014598606</v>
      </c>
      <c r="Y4181" s="3">
        <v>1951776</v>
      </c>
      <c r="Z4181" s="13">
        <f>AA4181*1.09324733035956</f>
        <v>2660800.014995615</v>
      </c>
      <c r="AA4181" s="3">
        <v>2433850</v>
      </c>
      <c r="AB4181">
        <v>172</v>
      </c>
    </row>
    <row r="4182" spans="1:28" hidden="1" x14ac:dyDescent="0.2">
      <c r="A4182" t="s">
        <v>36577</v>
      </c>
      <c r="B4182" t="s">
        <v>36578</v>
      </c>
      <c r="C4182">
        <v>2013</v>
      </c>
      <c r="D4182" t="s">
        <v>8342</v>
      </c>
      <c r="E4182" t="s">
        <v>44041</v>
      </c>
      <c r="F4182" t="s">
        <v>44032</v>
      </c>
      <c r="G4182" t="s">
        <v>44042</v>
      </c>
      <c r="H4182">
        <v>160</v>
      </c>
      <c r="I4182" t="s">
        <v>943</v>
      </c>
      <c r="J4182" t="s">
        <v>32155</v>
      </c>
      <c r="M4182" t="s">
        <v>36579</v>
      </c>
      <c r="N4182" t="s">
        <v>36579</v>
      </c>
      <c r="O4182" t="s">
        <v>36580</v>
      </c>
      <c r="P4182" t="s">
        <v>36581</v>
      </c>
      <c r="Q4182" t="s">
        <v>36582</v>
      </c>
      <c r="R4182" t="s">
        <v>36583</v>
      </c>
      <c r="S4182" t="s">
        <v>36584</v>
      </c>
      <c r="T4182">
        <v>8.3000000000000007</v>
      </c>
      <c r="U4182">
        <v>29766</v>
      </c>
      <c r="W4182" t="s">
        <v>36585</v>
      </c>
      <c r="X4182"/>
      <c r="Y4182"/>
      <c r="Z4182"/>
      <c r="AA4182">
        <v>13076265</v>
      </c>
      <c r="AB4182">
        <v>90</v>
      </c>
    </row>
    <row r="4183" spans="1:28" x14ac:dyDescent="0.2">
      <c r="A4183" t="s">
        <v>24846</v>
      </c>
      <c r="B4183" t="s">
        <v>24847</v>
      </c>
      <c r="C4183">
        <v>2010</v>
      </c>
      <c r="D4183" s="1">
        <v>40246</v>
      </c>
      <c r="E4183" t="s">
        <v>1045</v>
      </c>
      <c r="F4183" t="s">
        <v>44032</v>
      </c>
      <c r="H4183">
        <v>97</v>
      </c>
      <c r="I4183" t="s">
        <v>24848</v>
      </c>
      <c r="J4183" t="s">
        <v>26</v>
      </c>
      <c r="K4183" t="s">
        <v>64</v>
      </c>
      <c r="M4183" t="s">
        <v>7379</v>
      </c>
      <c r="N4183" t="s">
        <v>7379</v>
      </c>
      <c r="O4183" t="s">
        <v>24849</v>
      </c>
      <c r="P4183" t="s">
        <v>5598</v>
      </c>
      <c r="Q4183" t="s">
        <v>24850</v>
      </c>
      <c r="R4183" t="s">
        <v>24851</v>
      </c>
      <c r="S4183" t="s">
        <v>24852</v>
      </c>
      <c r="T4183">
        <v>6.3</v>
      </c>
      <c r="U4183">
        <v>42108</v>
      </c>
      <c r="V4183" s="12">
        <f>W4183*1.18690152988223</f>
        <v>8308310.7091756109</v>
      </c>
      <c r="W4183" s="3">
        <v>7000000</v>
      </c>
      <c r="X4183" s="13">
        <f>Y4183*1.18690152988223</f>
        <v>2119384.7823265549</v>
      </c>
      <c r="Y4183" s="3">
        <v>1785645</v>
      </c>
      <c r="Z4183" s="13">
        <f>AA4183*1.18690152988223</f>
        <v>17552661.814680602</v>
      </c>
      <c r="AA4183" s="3">
        <v>14788642</v>
      </c>
      <c r="AB4183">
        <v>210</v>
      </c>
    </row>
    <row r="4184" spans="1:28" hidden="1" x14ac:dyDescent="0.2">
      <c r="A4184" t="s">
        <v>36593</v>
      </c>
      <c r="B4184" t="s">
        <v>36594</v>
      </c>
      <c r="C4184">
        <v>2015</v>
      </c>
      <c r="D4184" s="1">
        <v>42067</v>
      </c>
      <c r="E4184" t="s">
        <v>16512</v>
      </c>
      <c r="F4184" t="s">
        <v>44045</v>
      </c>
      <c r="G4184" t="s">
        <v>44042</v>
      </c>
      <c r="H4184">
        <v>139</v>
      </c>
      <c r="I4184" t="s">
        <v>943</v>
      </c>
      <c r="J4184" t="s">
        <v>944</v>
      </c>
      <c r="M4184" t="s">
        <v>14559</v>
      </c>
      <c r="N4184" t="s">
        <v>36595</v>
      </c>
      <c r="O4184" t="s">
        <v>36596</v>
      </c>
      <c r="P4184" t="s">
        <v>32118</v>
      </c>
      <c r="Q4184" t="s">
        <v>32118</v>
      </c>
      <c r="R4184" t="s">
        <v>36597</v>
      </c>
      <c r="S4184" t="s">
        <v>36598</v>
      </c>
      <c r="T4184">
        <v>7.6</v>
      </c>
      <c r="U4184">
        <v>18480</v>
      </c>
      <c r="W4184"/>
      <c r="X4184"/>
      <c r="Y4184">
        <v>579055</v>
      </c>
      <c r="Z4184"/>
      <c r="AA4184">
        <v>827437</v>
      </c>
      <c r="AB4184">
        <v>147</v>
      </c>
    </row>
    <row r="4185" spans="1:28" hidden="1" x14ac:dyDescent="0.2">
      <c r="A4185" t="s">
        <v>36599</v>
      </c>
      <c r="B4185" t="s">
        <v>36600</v>
      </c>
      <c r="C4185">
        <v>2015</v>
      </c>
      <c r="D4185" t="s">
        <v>24254</v>
      </c>
      <c r="E4185" t="s">
        <v>44043</v>
      </c>
      <c r="F4185" t="s">
        <v>44051</v>
      </c>
      <c r="G4185" t="s">
        <v>44032</v>
      </c>
      <c r="H4185">
        <v>120</v>
      </c>
      <c r="I4185" t="s">
        <v>943</v>
      </c>
      <c r="J4185" t="s">
        <v>944</v>
      </c>
      <c r="M4185" t="s">
        <v>36601</v>
      </c>
      <c r="N4185" t="s">
        <v>36602</v>
      </c>
      <c r="O4185" t="s">
        <v>36603</v>
      </c>
      <c r="P4185" t="s">
        <v>23058</v>
      </c>
      <c r="Q4185" t="s">
        <v>23058</v>
      </c>
      <c r="R4185" t="s">
        <v>36604</v>
      </c>
      <c r="S4185" t="s">
        <v>36605</v>
      </c>
      <c r="T4185">
        <v>8</v>
      </c>
      <c r="U4185">
        <v>17434</v>
      </c>
      <c r="W4185" t="s">
        <v>9383</v>
      </c>
      <c r="X4185"/>
      <c r="Y4185"/>
      <c r="Z4185"/>
      <c r="AA4185"/>
      <c r="AB4185">
        <v>82</v>
      </c>
    </row>
    <row r="4186" spans="1:28" x14ac:dyDescent="0.2">
      <c r="A4186" t="s">
        <v>28383</v>
      </c>
      <c r="B4186" t="s">
        <v>28384</v>
      </c>
      <c r="C4186">
        <v>2013</v>
      </c>
      <c r="D4186" t="s">
        <v>17512</v>
      </c>
      <c r="E4186" t="s">
        <v>1045</v>
      </c>
      <c r="F4186" t="s">
        <v>44032</v>
      </c>
      <c r="G4186" t="s">
        <v>44034</v>
      </c>
      <c r="H4186">
        <v>123</v>
      </c>
      <c r="I4186" t="s">
        <v>28385</v>
      </c>
      <c r="J4186" t="s">
        <v>26</v>
      </c>
      <c r="K4186" t="s">
        <v>27</v>
      </c>
      <c r="L4186" t="s">
        <v>361</v>
      </c>
      <c r="M4186" t="s">
        <v>9742</v>
      </c>
      <c r="N4186" t="s">
        <v>28386</v>
      </c>
      <c r="O4186" t="s">
        <v>28387</v>
      </c>
      <c r="P4186" t="s">
        <v>3421</v>
      </c>
      <c r="Q4186" t="s">
        <v>28388</v>
      </c>
      <c r="R4186" t="s">
        <v>28389</v>
      </c>
      <c r="S4186" t="s">
        <v>28390</v>
      </c>
      <c r="T4186">
        <v>7.3</v>
      </c>
      <c r="U4186">
        <v>88473</v>
      </c>
      <c r="V4186" s="12">
        <f>W4186*1.11098185502045</f>
        <v>7776872.9851431502</v>
      </c>
      <c r="W4186" s="3">
        <v>7000000</v>
      </c>
      <c r="X4186" s="13">
        <f>Y4186*1.11098185502045</f>
        <v>2088128.1698940066</v>
      </c>
      <c r="Y4186" s="3">
        <v>1879534</v>
      </c>
      <c r="Z4186" s="13">
        <f>AA4186*1.11098185502045</f>
        <v>8453668.6884574927</v>
      </c>
      <c r="AA4186" s="3">
        <v>7609187</v>
      </c>
      <c r="AB4186">
        <v>238</v>
      </c>
    </row>
    <row r="4187" spans="1:28" x14ac:dyDescent="0.2">
      <c r="A4187" t="s">
        <v>17353</v>
      </c>
      <c r="B4187" t="s">
        <v>17354</v>
      </c>
      <c r="C4187">
        <v>2010</v>
      </c>
      <c r="D4187" s="1">
        <v>40460</v>
      </c>
      <c r="E4187" t="s">
        <v>1045</v>
      </c>
      <c r="F4187" t="s">
        <v>44032</v>
      </c>
      <c r="G4187" t="s">
        <v>44036</v>
      </c>
      <c r="H4187">
        <v>90</v>
      </c>
      <c r="I4187" t="s">
        <v>25</v>
      </c>
      <c r="J4187" t="s">
        <v>26</v>
      </c>
      <c r="M4187" t="s">
        <v>6655</v>
      </c>
      <c r="N4187" t="s">
        <v>17355</v>
      </c>
      <c r="O4187" t="s">
        <v>17356</v>
      </c>
      <c r="P4187" t="s">
        <v>17357</v>
      </c>
      <c r="Q4187" t="s">
        <v>17358</v>
      </c>
      <c r="R4187" t="s">
        <v>17359</v>
      </c>
      <c r="S4187" t="s">
        <v>17360</v>
      </c>
      <c r="T4187">
        <v>7.7</v>
      </c>
      <c r="U4187">
        <v>79816</v>
      </c>
      <c r="V4187" s="12">
        <f>W4187*1.18690152988223</f>
        <v>16616621.418351222</v>
      </c>
      <c r="W4187" s="3">
        <v>14000000</v>
      </c>
      <c r="X4187" s="13">
        <f>Y4187*1.18690152988223</f>
        <v>2083263.8080676489</v>
      </c>
      <c r="Y4187" s="3">
        <v>1755212</v>
      </c>
      <c r="Z4187" s="13">
        <f>AA4187*1.18690152988223</f>
        <v>5015752.1000614436</v>
      </c>
      <c r="AA4187" s="3">
        <v>4225921</v>
      </c>
      <c r="AB4187">
        <v>175</v>
      </c>
    </row>
    <row r="4188" spans="1:28" x14ac:dyDescent="0.2">
      <c r="A4188" t="s">
        <v>41601</v>
      </c>
      <c r="B4188" t="s">
        <v>41602</v>
      </c>
      <c r="C4188">
        <v>2018</v>
      </c>
      <c r="D4188" t="s">
        <v>41603</v>
      </c>
      <c r="E4188" t="s">
        <v>16512</v>
      </c>
      <c r="F4188" t="s">
        <v>44038</v>
      </c>
      <c r="G4188" t="s">
        <v>44044</v>
      </c>
      <c r="H4188">
        <v>108</v>
      </c>
      <c r="I4188" t="s">
        <v>433</v>
      </c>
      <c r="J4188" t="s">
        <v>26</v>
      </c>
      <c r="K4188" t="s">
        <v>64</v>
      </c>
      <c r="M4188" t="s">
        <v>41604</v>
      </c>
      <c r="N4188" t="s">
        <v>41604</v>
      </c>
      <c r="O4188" t="s">
        <v>41605</v>
      </c>
      <c r="P4188" t="s">
        <v>41606</v>
      </c>
      <c r="Q4188" t="s">
        <v>41607</v>
      </c>
      <c r="R4188" t="s">
        <v>41608</v>
      </c>
      <c r="S4188" t="s">
        <v>41609</v>
      </c>
      <c r="T4188">
        <v>5.9</v>
      </c>
      <c r="U4188">
        <v>13984</v>
      </c>
      <c r="V4188" s="12">
        <f>W4188*1.03068014830331</f>
        <v>7214761.038123169</v>
      </c>
      <c r="W4188" s="3">
        <v>7000000</v>
      </c>
      <c r="X4188" s="13">
        <f>Y4188*1.03068014830331</f>
        <v>2066660.0539291955</v>
      </c>
      <c r="Y4188" s="3">
        <v>2005142</v>
      </c>
      <c r="Z4188" s="13">
        <f>AA4188*1.03068014830331</f>
        <v>2664295.8152022762</v>
      </c>
      <c r="AA4188" s="3">
        <v>2584988</v>
      </c>
      <c r="AB4188">
        <v>200</v>
      </c>
    </row>
    <row r="4189" spans="1:28" x14ac:dyDescent="0.2">
      <c r="A4189" t="s">
        <v>10993</v>
      </c>
      <c r="B4189" t="s">
        <v>10994</v>
      </c>
      <c r="C4189">
        <v>2004</v>
      </c>
      <c r="D4189" t="s">
        <v>10298</v>
      </c>
      <c r="E4189" t="s">
        <v>16512</v>
      </c>
      <c r="F4189" t="s">
        <v>44034</v>
      </c>
      <c r="G4189" t="s">
        <v>44046</v>
      </c>
      <c r="H4189">
        <v>114</v>
      </c>
      <c r="I4189" t="s">
        <v>9576</v>
      </c>
      <c r="J4189" t="s">
        <v>75</v>
      </c>
      <c r="K4189" t="s">
        <v>307</v>
      </c>
      <c r="M4189" t="s">
        <v>10995</v>
      </c>
      <c r="N4189" t="s">
        <v>10996</v>
      </c>
      <c r="O4189" t="s">
        <v>10997</v>
      </c>
      <c r="P4189" t="s">
        <v>10998</v>
      </c>
      <c r="Q4189" t="s">
        <v>10998</v>
      </c>
      <c r="R4189" t="s">
        <v>10999</v>
      </c>
      <c r="S4189" t="s">
        <v>11000</v>
      </c>
      <c r="T4189">
        <v>6.4</v>
      </c>
      <c r="U4189">
        <v>51876</v>
      </c>
      <c r="V4189" s="12">
        <f>W4189*1.37009528851244</f>
        <v>5754400.211752248</v>
      </c>
      <c r="W4189" s="3">
        <v>4200000</v>
      </c>
      <c r="X4189" s="13">
        <f>Y4189*1.37009528851244</f>
        <v>2058140.7012599253</v>
      </c>
      <c r="Y4189" s="3">
        <v>1502188</v>
      </c>
      <c r="Z4189" s="13">
        <f>AA4189*1.37009528851244</f>
        <v>68965498.699147671</v>
      </c>
      <c r="AA4189" s="3">
        <v>50336279</v>
      </c>
      <c r="AB4189">
        <v>317</v>
      </c>
    </row>
    <row r="4190" spans="1:28" hidden="1" x14ac:dyDescent="0.2">
      <c r="A4190" t="s">
        <v>36631</v>
      </c>
      <c r="B4190" t="s">
        <v>36632</v>
      </c>
      <c r="C4190">
        <v>2014</v>
      </c>
      <c r="D4190" t="s">
        <v>36633</v>
      </c>
      <c r="E4190" t="s">
        <v>176</v>
      </c>
      <c r="F4190" t="s">
        <v>44046</v>
      </c>
      <c r="G4190" t="s">
        <v>44045</v>
      </c>
      <c r="H4190">
        <v>170</v>
      </c>
      <c r="I4190" t="s">
        <v>36634</v>
      </c>
      <c r="J4190" t="s">
        <v>361</v>
      </c>
      <c r="M4190" t="s">
        <v>36635</v>
      </c>
      <c r="N4190" t="s">
        <v>36636</v>
      </c>
      <c r="O4190" t="s">
        <v>36637</v>
      </c>
      <c r="P4190" t="s">
        <v>36638</v>
      </c>
      <c r="Q4190" t="s">
        <v>36639</v>
      </c>
      <c r="R4190" t="s">
        <v>36640</v>
      </c>
      <c r="S4190" t="s">
        <v>36641</v>
      </c>
      <c r="T4190">
        <v>8.1</v>
      </c>
      <c r="U4190">
        <v>24708</v>
      </c>
      <c r="W4190">
        <v>3500000</v>
      </c>
      <c r="X4190"/>
      <c r="Y4190"/>
      <c r="Z4190"/>
      <c r="AA4190">
        <v>695436</v>
      </c>
      <c r="AB4190">
        <v>59</v>
      </c>
    </row>
    <row r="4191" spans="1:28" x14ac:dyDescent="0.2">
      <c r="A4191" t="s">
        <v>20736</v>
      </c>
      <c r="B4191" t="s">
        <v>20737</v>
      </c>
      <c r="C4191">
        <v>2009</v>
      </c>
      <c r="D4191" s="1">
        <v>40126</v>
      </c>
      <c r="E4191" t="s">
        <v>44041</v>
      </c>
      <c r="F4191" t="s">
        <v>44032</v>
      </c>
      <c r="H4191">
        <v>122</v>
      </c>
      <c r="I4191" t="s">
        <v>25</v>
      </c>
      <c r="J4191" t="s">
        <v>26</v>
      </c>
      <c r="K4191" t="s">
        <v>308</v>
      </c>
      <c r="M4191" t="s">
        <v>14331</v>
      </c>
      <c r="N4191" t="s">
        <v>20738</v>
      </c>
      <c r="O4191" t="s">
        <v>20739</v>
      </c>
      <c r="P4191" t="s">
        <v>1391</v>
      </c>
      <c r="Q4191" t="s">
        <v>20740</v>
      </c>
      <c r="R4191" t="s">
        <v>20741</v>
      </c>
      <c r="S4191" t="s">
        <v>20742</v>
      </c>
      <c r="T4191">
        <v>6.6</v>
      </c>
      <c r="U4191">
        <v>73352</v>
      </c>
      <c r="V4191" s="12">
        <f>W4191*1.20636999678377</f>
        <v>30159249.919594251</v>
      </c>
      <c r="W4191" s="3">
        <v>25000000</v>
      </c>
      <c r="X4191" s="13">
        <f>Y4191*1.20636999678377</f>
        <v>2053376.8479656163</v>
      </c>
      <c r="Y4191" s="3">
        <v>1702112</v>
      </c>
      <c r="Z4191" s="13">
        <f>AA4191*1.20636999678377</f>
        <v>12795269.274027307</v>
      </c>
      <c r="AA4191" s="3">
        <v>10606422</v>
      </c>
      <c r="AB4191">
        <v>228</v>
      </c>
    </row>
    <row r="4192" spans="1:28" x14ac:dyDescent="0.2">
      <c r="A4192" t="s">
        <v>36927</v>
      </c>
      <c r="B4192" t="s">
        <v>36928</v>
      </c>
      <c r="C4192">
        <v>2015</v>
      </c>
      <c r="D4192" s="1">
        <v>42432</v>
      </c>
      <c r="E4192" t="s">
        <v>44035</v>
      </c>
      <c r="F4192" t="s">
        <v>44044</v>
      </c>
      <c r="G4192" t="s">
        <v>44032</v>
      </c>
      <c r="H4192">
        <v>132</v>
      </c>
      <c r="I4192" t="s">
        <v>912</v>
      </c>
      <c r="J4192" t="s">
        <v>26</v>
      </c>
      <c r="M4192" t="s">
        <v>1246</v>
      </c>
      <c r="N4192" t="s">
        <v>36929</v>
      </c>
      <c r="O4192" t="s">
        <v>36930</v>
      </c>
      <c r="P4192" t="s">
        <v>36931</v>
      </c>
      <c r="Q4192" t="s">
        <v>36932</v>
      </c>
      <c r="R4192" t="s">
        <v>36933</v>
      </c>
      <c r="S4192" t="s">
        <v>36934</v>
      </c>
      <c r="T4192">
        <v>6.9</v>
      </c>
      <c r="U4192">
        <v>153742</v>
      </c>
      <c r="V4192" s="12">
        <f>W4192*1.09195121025074</f>
        <v>32758536.3075222</v>
      </c>
      <c r="W4192" s="3">
        <v>30000000</v>
      </c>
      <c r="X4192" s="13">
        <f>Y4192*1.09195121025074</f>
        <v>2045218.0650923746</v>
      </c>
      <c r="Y4192" s="3">
        <v>1872994</v>
      </c>
      <c r="Z4192" s="13">
        <f>AA4192*1.09195121025074</f>
        <v>46924412.806397788</v>
      </c>
      <c r="AA4192" s="3">
        <v>42972994</v>
      </c>
      <c r="AB4192">
        <v>268</v>
      </c>
    </row>
    <row r="4193" spans="1:28" hidden="1" x14ac:dyDescent="0.2">
      <c r="A4193" t="s">
        <v>36659</v>
      </c>
      <c r="B4193" t="s">
        <v>35959</v>
      </c>
      <c r="C4193">
        <v>2015</v>
      </c>
      <c r="D4193" t="s">
        <v>36152</v>
      </c>
      <c r="E4193" t="s">
        <v>176</v>
      </c>
      <c r="F4193" t="s">
        <v>44046</v>
      </c>
      <c r="G4193" t="s">
        <v>44033</v>
      </c>
      <c r="H4193">
        <v>112</v>
      </c>
      <c r="I4193" t="s">
        <v>36660</v>
      </c>
      <c r="J4193" t="s">
        <v>26</v>
      </c>
      <c r="M4193" t="s">
        <v>36661</v>
      </c>
      <c r="N4193" t="s">
        <v>36662</v>
      </c>
      <c r="O4193" t="s">
        <v>36663</v>
      </c>
      <c r="P4193" t="s">
        <v>31525</v>
      </c>
      <c r="Q4193" t="s">
        <v>36664</v>
      </c>
      <c r="R4193" t="s">
        <v>36665</v>
      </c>
      <c r="S4193" t="s">
        <v>36666</v>
      </c>
      <c r="T4193">
        <v>5.9</v>
      </c>
      <c r="U4193">
        <v>15640</v>
      </c>
      <c r="W4193" t="s">
        <v>706</v>
      </c>
      <c r="X4193"/>
      <c r="Y4193"/>
      <c r="Z4193"/>
      <c r="AA4193">
        <v>2350695</v>
      </c>
      <c r="AB4193">
        <v>86</v>
      </c>
    </row>
    <row r="4194" spans="1:28" x14ac:dyDescent="0.2">
      <c r="A4194" t="s">
        <v>26318</v>
      </c>
      <c r="B4194" t="s">
        <v>26319</v>
      </c>
      <c r="C4194">
        <v>2011</v>
      </c>
      <c r="D4194" t="s">
        <v>26320</v>
      </c>
      <c r="E4194" t="s">
        <v>176</v>
      </c>
      <c r="F4194" t="s">
        <v>44036</v>
      </c>
      <c r="H4194">
        <v>98</v>
      </c>
      <c r="I4194" t="s">
        <v>25</v>
      </c>
      <c r="J4194" t="s">
        <v>26</v>
      </c>
      <c r="K4194" t="s">
        <v>308</v>
      </c>
      <c r="M4194" t="s">
        <v>10160</v>
      </c>
      <c r="N4194" t="s">
        <v>26321</v>
      </c>
      <c r="O4194" t="s">
        <v>26322</v>
      </c>
      <c r="P4194" t="s">
        <v>9422</v>
      </c>
      <c r="Q4194" t="s">
        <v>26323</v>
      </c>
      <c r="R4194" t="s">
        <v>26324</v>
      </c>
      <c r="S4194" t="s">
        <v>26325</v>
      </c>
      <c r="T4194">
        <v>7.2</v>
      </c>
      <c r="U4194">
        <v>15112</v>
      </c>
      <c r="V4194" s="12">
        <f>W4194*1.1505830469594</f>
        <v>11505830.469594</v>
      </c>
      <c r="W4194" s="3">
        <v>10000000</v>
      </c>
      <c r="X4194" s="13">
        <f>Y4194*1.1505830469594</f>
        <v>2024165.5265294185</v>
      </c>
      <c r="Y4194" s="3">
        <v>1759252</v>
      </c>
      <c r="Z4194" s="13">
        <f>AA4194*1.1505830469594</f>
        <v>2144118.4115071236</v>
      </c>
      <c r="AA4194" s="3">
        <v>1863506</v>
      </c>
      <c r="AB4194">
        <v>91</v>
      </c>
    </row>
    <row r="4195" spans="1:28" x14ac:dyDescent="0.2">
      <c r="A4195" t="s">
        <v>22906</v>
      </c>
      <c r="B4195" t="s">
        <v>22907</v>
      </c>
      <c r="C4195">
        <v>2011</v>
      </c>
      <c r="D4195" t="s">
        <v>17163</v>
      </c>
      <c r="E4195" t="s">
        <v>176</v>
      </c>
      <c r="F4195" t="s">
        <v>44045</v>
      </c>
      <c r="G4195" t="s">
        <v>44042</v>
      </c>
      <c r="H4195">
        <v>112</v>
      </c>
      <c r="I4195" t="s">
        <v>495</v>
      </c>
      <c r="J4195" t="s">
        <v>26</v>
      </c>
      <c r="M4195" t="s">
        <v>22908</v>
      </c>
      <c r="N4195" t="s">
        <v>22909</v>
      </c>
      <c r="O4195" t="s">
        <v>22910</v>
      </c>
      <c r="P4195" t="s">
        <v>3421</v>
      </c>
      <c r="Q4195" t="s">
        <v>22911</v>
      </c>
      <c r="R4195" t="s">
        <v>22912</v>
      </c>
      <c r="S4195" t="s">
        <v>22913</v>
      </c>
      <c r="T4195">
        <v>7.5</v>
      </c>
      <c r="U4195">
        <v>134382</v>
      </c>
      <c r="V4195" s="12">
        <f>W4195*1.1505830469594</f>
        <v>8054081.3287158003</v>
      </c>
      <c r="W4195" s="3">
        <v>7000000</v>
      </c>
      <c r="X4195" s="13">
        <f>Y4195*1.1505830469594</f>
        <v>2000509.5390839332</v>
      </c>
      <c r="Y4195" s="3">
        <v>1738692</v>
      </c>
      <c r="Z4195" s="13">
        <f>AA4195*1.1505830469594</f>
        <v>10622548.574938115</v>
      </c>
      <c r="AA4195" s="3">
        <v>9232318</v>
      </c>
      <c r="AB4195">
        <v>403</v>
      </c>
    </row>
    <row r="4196" spans="1:28" hidden="1" x14ac:dyDescent="0.2">
      <c r="A4196" t="s">
        <v>36677</v>
      </c>
      <c r="B4196" t="s">
        <v>36678</v>
      </c>
      <c r="C4196">
        <v>2015</v>
      </c>
      <c r="D4196" t="s">
        <v>36679</v>
      </c>
      <c r="E4196" t="s">
        <v>1045</v>
      </c>
      <c r="F4196" t="s">
        <v>44032</v>
      </c>
      <c r="G4196" t="s">
        <v>44036</v>
      </c>
      <c r="H4196">
        <v>98</v>
      </c>
      <c r="I4196" t="s">
        <v>25</v>
      </c>
      <c r="J4196" t="s">
        <v>26</v>
      </c>
      <c r="K4196" t="s">
        <v>496</v>
      </c>
      <c r="M4196" t="s">
        <v>8253</v>
      </c>
      <c r="N4196" t="s">
        <v>36680</v>
      </c>
      <c r="O4196" t="s">
        <v>36681</v>
      </c>
      <c r="P4196" t="s">
        <v>22777</v>
      </c>
      <c r="Q4196" t="s">
        <v>36682</v>
      </c>
      <c r="R4196" t="s">
        <v>36683</v>
      </c>
      <c r="S4196" t="s">
        <v>36684</v>
      </c>
      <c r="T4196">
        <v>6.2</v>
      </c>
      <c r="U4196">
        <v>15574</v>
      </c>
      <c r="W4196"/>
      <c r="X4196"/>
      <c r="Y4196">
        <v>3351735</v>
      </c>
      <c r="Z4196"/>
      <c r="AA4196">
        <v>5883891</v>
      </c>
      <c r="AB4196">
        <v>50</v>
      </c>
    </row>
    <row r="4197" spans="1:28" hidden="1" x14ac:dyDescent="0.2">
      <c r="A4197" t="s">
        <v>36685</v>
      </c>
      <c r="B4197" t="s">
        <v>36686</v>
      </c>
      <c r="C4197">
        <v>2014</v>
      </c>
      <c r="D4197" t="s">
        <v>35467</v>
      </c>
      <c r="E4197" t="s">
        <v>1045</v>
      </c>
      <c r="H4197">
        <v>117</v>
      </c>
      <c r="I4197" t="s">
        <v>4358</v>
      </c>
      <c r="J4197" t="s">
        <v>1076</v>
      </c>
      <c r="M4197" t="s">
        <v>22032</v>
      </c>
      <c r="N4197" t="s">
        <v>36687</v>
      </c>
      <c r="O4197" t="s">
        <v>36688</v>
      </c>
      <c r="P4197" t="s">
        <v>22035</v>
      </c>
      <c r="Q4197" t="s">
        <v>36689</v>
      </c>
      <c r="R4197" t="s">
        <v>36690</v>
      </c>
      <c r="S4197" t="s">
        <v>36691</v>
      </c>
      <c r="T4197">
        <v>3.7</v>
      </c>
      <c r="U4197">
        <v>14882</v>
      </c>
      <c r="W4197"/>
      <c r="X4197"/>
      <c r="Y4197"/>
      <c r="Z4197"/>
      <c r="AA4197">
        <v>39477906</v>
      </c>
      <c r="AB4197">
        <v>9</v>
      </c>
    </row>
    <row r="4198" spans="1:28" hidden="1" x14ac:dyDescent="0.2">
      <c r="A4198" t="s">
        <v>36692</v>
      </c>
      <c r="B4198" t="s">
        <v>36693</v>
      </c>
      <c r="C4198">
        <v>2015</v>
      </c>
      <c r="D4198" s="1">
        <v>42075</v>
      </c>
      <c r="E4198" t="s">
        <v>176</v>
      </c>
      <c r="F4198" t="s">
        <v>44036</v>
      </c>
      <c r="H4198">
        <v>124</v>
      </c>
      <c r="I4198" t="s">
        <v>817</v>
      </c>
      <c r="J4198" t="s">
        <v>27</v>
      </c>
      <c r="M4198" t="s">
        <v>27796</v>
      </c>
      <c r="N4198" t="s">
        <v>36694</v>
      </c>
      <c r="O4198" t="s">
        <v>36695</v>
      </c>
      <c r="P4198" t="s">
        <v>4517</v>
      </c>
      <c r="Q4198" t="s">
        <v>36696</v>
      </c>
      <c r="R4198" t="s">
        <v>36697</v>
      </c>
      <c r="S4198" t="s">
        <v>36698</v>
      </c>
      <c r="T4198">
        <v>7.1</v>
      </c>
      <c r="U4198">
        <v>10617</v>
      </c>
      <c r="W4198"/>
      <c r="X4198"/>
      <c r="Y4198">
        <v>54114</v>
      </c>
      <c r="Z4198"/>
      <c r="AA4198">
        <v>8003331</v>
      </c>
      <c r="AB4198">
        <v>16</v>
      </c>
    </row>
    <row r="4199" spans="1:28" hidden="1" x14ac:dyDescent="0.2">
      <c r="A4199" t="s">
        <v>36699</v>
      </c>
      <c r="B4199" t="s">
        <v>36700</v>
      </c>
      <c r="C4199">
        <v>2015</v>
      </c>
      <c r="D4199" s="1">
        <v>42007</v>
      </c>
      <c r="E4199" t="s">
        <v>16512</v>
      </c>
      <c r="F4199" t="s">
        <v>44033</v>
      </c>
      <c r="H4199">
        <v>83</v>
      </c>
      <c r="I4199" t="s">
        <v>25</v>
      </c>
      <c r="J4199" t="s">
        <v>26</v>
      </c>
      <c r="M4199" t="s">
        <v>36701</v>
      </c>
      <c r="N4199" t="s">
        <v>36702</v>
      </c>
      <c r="O4199" t="s">
        <v>36703</v>
      </c>
      <c r="P4199" t="s">
        <v>36704</v>
      </c>
      <c r="Q4199" t="s">
        <v>36705</v>
      </c>
      <c r="R4199" t="s">
        <v>36706</v>
      </c>
      <c r="S4199" t="s">
        <v>36707</v>
      </c>
      <c r="T4199">
        <v>6.1</v>
      </c>
      <c r="U4199">
        <v>13535</v>
      </c>
      <c r="W4199"/>
      <c r="X4199"/>
      <c r="Y4199"/>
      <c r="Z4199"/>
      <c r="AA4199"/>
      <c r="AB4199">
        <v>126</v>
      </c>
    </row>
    <row r="4200" spans="1:28" hidden="1" x14ac:dyDescent="0.2">
      <c r="A4200" t="s">
        <v>36708</v>
      </c>
      <c r="B4200" t="s">
        <v>36709</v>
      </c>
      <c r="C4200">
        <v>2015</v>
      </c>
      <c r="D4200" t="s">
        <v>25222</v>
      </c>
      <c r="E4200" t="s">
        <v>16512</v>
      </c>
      <c r="F4200" t="s">
        <v>44031</v>
      </c>
      <c r="G4200" t="s">
        <v>44033</v>
      </c>
      <c r="H4200">
        <v>96</v>
      </c>
      <c r="I4200" t="s">
        <v>25</v>
      </c>
      <c r="J4200" t="s">
        <v>26</v>
      </c>
      <c r="M4200" t="s">
        <v>20635</v>
      </c>
      <c r="N4200" t="s">
        <v>20636</v>
      </c>
      <c r="O4200" t="s">
        <v>36710</v>
      </c>
      <c r="P4200" t="s">
        <v>36711</v>
      </c>
      <c r="Q4200" t="s">
        <v>36712</v>
      </c>
      <c r="R4200" t="s">
        <v>36713</v>
      </c>
      <c r="S4200" t="s">
        <v>36714</v>
      </c>
      <c r="T4200">
        <v>4.2</v>
      </c>
      <c r="U4200">
        <v>15271</v>
      </c>
      <c r="W4200">
        <v>10000000</v>
      </c>
      <c r="X4200"/>
      <c r="Y4200"/>
      <c r="Z4200"/>
      <c r="AA4200">
        <v>1568954</v>
      </c>
      <c r="AB4200">
        <v>147</v>
      </c>
    </row>
    <row r="4201" spans="1:28" x14ac:dyDescent="0.2">
      <c r="A4201" t="s">
        <v>35701</v>
      </c>
      <c r="B4201" t="s">
        <v>35702</v>
      </c>
      <c r="C4201">
        <v>2014</v>
      </c>
      <c r="D4201" t="s">
        <v>35158</v>
      </c>
      <c r="E4201" t="s">
        <v>1045</v>
      </c>
      <c r="F4201" t="s">
        <v>44032</v>
      </c>
      <c r="G4201" t="s">
        <v>44046</v>
      </c>
      <c r="H4201">
        <v>102</v>
      </c>
      <c r="I4201" t="s">
        <v>177</v>
      </c>
      <c r="J4201" t="s">
        <v>26</v>
      </c>
      <c r="M4201" t="s">
        <v>3937</v>
      </c>
      <c r="N4201" t="s">
        <v>3937</v>
      </c>
      <c r="O4201" t="s">
        <v>35703</v>
      </c>
      <c r="P4201" t="s">
        <v>35704</v>
      </c>
      <c r="Q4201" t="s">
        <v>35705</v>
      </c>
      <c r="R4201" t="s">
        <v>35706</v>
      </c>
      <c r="S4201" t="s">
        <v>35707</v>
      </c>
      <c r="T4201">
        <v>5.3</v>
      </c>
      <c r="U4201">
        <v>45366</v>
      </c>
      <c r="V4201" s="12">
        <f>W4201*1.09324733035956</f>
        <v>3279741.9910786799</v>
      </c>
      <c r="W4201" s="3">
        <v>3000000</v>
      </c>
      <c r="X4201" s="13">
        <f>Y4201*1.09324733035956</f>
        <v>1997040.3646044601</v>
      </c>
      <c r="Y4201" s="3">
        <v>1826705</v>
      </c>
      <c r="Z4201" s="13">
        <f>AA4201*1.09324733035956</f>
        <v>2057572.3760391385</v>
      </c>
      <c r="AA4201" s="3">
        <v>1882074</v>
      </c>
      <c r="AB4201">
        <v>422</v>
      </c>
    </row>
    <row r="4202" spans="1:28" hidden="1" x14ac:dyDescent="0.2">
      <c r="A4202" t="s">
        <v>36721</v>
      </c>
      <c r="B4202" t="s">
        <v>36722</v>
      </c>
      <c r="C4202">
        <v>2014</v>
      </c>
      <c r="D4202" t="s">
        <v>20634</v>
      </c>
      <c r="E4202" t="s">
        <v>16512</v>
      </c>
      <c r="F4202" t="s">
        <v>44044</v>
      </c>
      <c r="G4202" t="s">
        <v>44032</v>
      </c>
      <c r="H4202">
        <v>113</v>
      </c>
      <c r="I4202" t="s">
        <v>943</v>
      </c>
      <c r="J4202" t="s">
        <v>944</v>
      </c>
      <c r="M4202" t="s">
        <v>36723</v>
      </c>
      <c r="N4202" t="s">
        <v>36724</v>
      </c>
      <c r="O4202" t="s">
        <v>36725</v>
      </c>
      <c r="P4202" t="s">
        <v>28562</v>
      </c>
      <c r="Q4202" t="s">
        <v>36726</v>
      </c>
      <c r="R4202" t="s">
        <v>36727</v>
      </c>
      <c r="S4202" t="s">
        <v>36728</v>
      </c>
      <c r="T4202">
        <v>7.3</v>
      </c>
      <c r="U4202">
        <v>11316</v>
      </c>
      <c r="W4202"/>
      <c r="X4202"/>
      <c r="Y4202"/>
      <c r="Z4202"/>
      <c r="AA4202">
        <v>183205</v>
      </c>
      <c r="AB4202">
        <v>65</v>
      </c>
    </row>
    <row r="4203" spans="1:28" x14ac:dyDescent="0.2">
      <c r="A4203" t="s">
        <v>27973</v>
      </c>
      <c r="B4203" t="s">
        <v>27974</v>
      </c>
      <c r="C4203">
        <v>2011</v>
      </c>
      <c r="D4203" t="s">
        <v>25189</v>
      </c>
      <c r="E4203" t="s">
        <v>176</v>
      </c>
      <c r="F4203" t="s">
        <v>44046</v>
      </c>
      <c r="G4203" t="s">
        <v>44042</v>
      </c>
      <c r="H4203">
        <v>121</v>
      </c>
      <c r="I4203" t="s">
        <v>25</v>
      </c>
      <c r="J4203" t="s">
        <v>26</v>
      </c>
      <c r="M4203" t="s">
        <v>27975</v>
      </c>
      <c r="N4203" t="s">
        <v>27975</v>
      </c>
      <c r="O4203" t="s">
        <v>27976</v>
      </c>
      <c r="P4203" t="s">
        <v>25761</v>
      </c>
      <c r="Q4203" t="s">
        <v>27977</v>
      </c>
      <c r="R4203" t="s">
        <v>27978</v>
      </c>
      <c r="S4203" t="s">
        <v>27979</v>
      </c>
      <c r="T4203">
        <v>7.4</v>
      </c>
      <c r="U4203">
        <v>89361</v>
      </c>
      <c r="V4203" s="12">
        <f>W4203*1.1505830469594</f>
        <v>5752915.234797</v>
      </c>
      <c r="W4203" s="3">
        <v>5000000</v>
      </c>
      <c r="X4203" s="13">
        <f>Y4203*1.1505830469594</f>
        <v>1990849.2438216622</v>
      </c>
      <c r="Y4203" s="3">
        <v>1730296</v>
      </c>
      <c r="Z4203" s="13">
        <f>AA4203*1.1505830469594</f>
        <v>4304443.9358137175</v>
      </c>
      <c r="AA4203" s="3">
        <v>3741098</v>
      </c>
      <c r="AB4203">
        <v>280</v>
      </c>
    </row>
    <row r="4204" spans="1:28" hidden="1" x14ac:dyDescent="0.2">
      <c r="A4204" t="s">
        <v>36736</v>
      </c>
      <c r="B4204" t="s">
        <v>36737</v>
      </c>
      <c r="C4204">
        <v>2015</v>
      </c>
      <c r="D4204" t="s">
        <v>36738</v>
      </c>
      <c r="E4204" t="s">
        <v>1045</v>
      </c>
      <c r="F4204" t="s">
        <v>44032</v>
      </c>
      <c r="G4204" t="s">
        <v>44036</v>
      </c>
      <c r="H4204">
        <v>110</v>
      </c>
      <c r="I4204" t="s">
        <v>943</v>
      </c>
      <c r="J4204" t="s">
        <v>944</v>
      </c>
      <c r="M4204" t="s">
        <v>36739</v>
      </c>
      <c r="N4204" t="s">
        <v>36739</v>
      </c>
      <c r="O4204" t="s">
        <v>36740</v>
      </c>
      <c r="P4204" t="s">
        <v>19882</v>
      </c>
      <c r="Q4204" t="s">
        <v>36741</v>
      </c>
      <c r="R4204" t="s">
        <v>36742</v>
      </c>
      <c r="S4204" t="s">
        <v>36743</v>
      </c>
      <c r="T4204">
        <v>7.5</v>
      </c>
      <c r="U4204">
        <v>17508</v>
      </c>
      <c r="W4204"/>
      <c r="X4204"/>
      <c r="Y4204"/>
      <c r="Z4204"/>
      <c r="AA4204">
        <v>3064</v>
      </c>
      <c r="AB4204">
        <v>72</v>
      </c>
    </row>
    <row r="4205" spans="1:28" x14ac:dyDescent="0.2">
      <c r="A4205" t="s">
        <v>2088</v>
      </c>
      <c r="B4205">
        <v>2046</v>
      </c>
      <c r="C4205">
        <v>2004</v>
      </c>
      <c r="D4205" t="s">
        <v>2089</v>
      </c>
      <c r="E4205" t="s">
        <v>176</v>
      </c>
      <c r="F4205" t="s">
        <v>44036</v>
      </c>
      <c r="G4205" t="s">
        <v>44033</v>
      </c>
      <c r="H4205">
        <v>129</v>
      </c>
      <c r="I4205" t="s">
        <v>2090</v>
      </c>
      <c r="J4205" t="s">
        <v>51</v>
      </c>
      <c r="K4205" t="s">
        <v>934</v>
      </c>
      <c r="L4205" t="s">
        <v>209</v>
      </c>
      <c r="M4205" t="s">
        <v>53</v>
      </c>
      <c r="N4205" t="s">
        <v>53</v>
      </c>
      <c r="O4205" t="s">
        <v>2091</v>
      </c>
      <c r="P4205" t="s">
        <v>2092</v>
      </c>
      <c r="Q4205" t="s">
        <v>2092</v>
      </c>
      <c r="R4205" t="s">
        <v>2093</v>
      </c>
      <c r="S4205" t="s">
        <v>2094</v>
      </c>
      <c r="T4205">
        <v>7.4</v>
      </c>
      <c r="U4205">
        <v>49774</v>
      </c>
      <c r="V4205" s="12">
        <f>W4205*1.37009528851244</f>
        <v>16441143.462149279</v>
      </c>
      <c r="W4205" s="3">
        <v>12000000</v>
      </c>
      <c r="X4205" s="13">
        <f>Y4205*1.37009528851244</f>
        <v>1979223.2126416087</v>
      </c>
      <c r="Y4205" s="3">
        <v>1444588</v>
      </c>
      <c r="Z4205" s="13">
        <f>AA4205*1.37009528851244</f>
        <v>26676082.720111161</v>
      </c>
      <c r="AA4205" s="3">
        <v>19470239</v>
      </c>
      <c r="AB4205">
        <v>226</v>
      </c>
    </row>
    <row r="4206" spans="1:28" x14ac:dyDescent="0.2">
      <c r="A4206" t="s">
        <v>25963</v>
      </c>
      <c r="B4206" t="s">
        <v>25964</v>
      </c>
      <c r="C4206">
        <v>2015</v>
      </c>
      <c r="D4206" s="1">
        <v>42552</v>
      </c>
      <c r="E4206" t="s">
        <v>3496</v>
      </c>
      <c r="F4206" t="s">
        <v>44042</v>
      </c>
      <c r="H4206">
        <v>91</v>
      </c>
      <c r="I4206" t="s">
        <v>25</v>
      </c>
      <c r="J4206" t="s">
        <v>26</v>
      </c>
      <c r="K4206" t="s">
        <v>5982</v>
      </c>
      <c r="M4206" t="s">
        <v>25965</v>
      </c>
      <c r="N4206" t="s">
        <v>25966</v>
      </c>
      <c r="O4206" t="s">
        <v>25967</v>
      </c>
      <c r="P4206" t="s">
        <v>25968</v>
      </c>
      <c r="Q4206" t="s">
        <v>25968</v>
      </c>
      <c r="R4206" t="s">
        <v>25969</v>
      </c>
      <c r="S4206" t="s">
        <v>25970</v>
      </c>
      <c r="T4206">
        <v>4.8</v>
      </c>
      <c r="U4206">
        <v>14193</v>
      </c>
      <c r="V4206" s="12">
        <f>W4206*1.09195121025074</f>
        <v>8735609.6820059195</v>
      </c>
      <c r="W4206" s="3">
        <v>8000000</v>
      </c>
      <c r="X4206" s="13">
        <f>Y4206*1.09195121025074</f>
        <v>1948874.1178607414</v>
      </c>
      <c r="Y4206" s="3">
        <v>1784763</v>
      </c>
      <c r="Z4206" s="13">
        <f>AA4206*1.09195121025074</f>
        <v>14212579.252138013</v>
      </c>
      <c r="AA4206" s="3">
        <v>13015764</v>
      </c>
      <c r="AB4206">
        <v>88</v>
      </c>
    </row>
    <row r="4207" spans="1:28" hidden="1" x14ac:dyDescent="0.2">
      <c r="A4207" t="s">
        <v>36758</v>
      </c>
      <c r="B4207" t="s">
        <v>36759</v>
      </c>
      <c r="C4207">
        <v>2017</v>
      </c>
      <c r="D4207" s="1">
        <v>42828</v>
      </c>
      <c r="E4207" t="s">
        <v>16512</v>
      </c>
      <c r="F4207" t="s">
        <v>44044</v>
      </c>
      <c r="G4207" t="s">
        <v>44042</v>
      </c>
      <c r="H4207">
        <v>88</v>
      </c>
      <c r="I4207" t="s">
        <v>25</v>
      </c>
      <c r="J4207" t="s">
        <v>26</v>
      </c>
      <c r="M4207" t="s">
        <v>36760</v>
      </c>
      <c r="N4207" t="s">
        <v>36761</v>
      </c>
      <c r="O4207" t="s">
        <v>36762</v>
      </c>
      <c r="P4207" t="s">
        <v>2278</v>
      </c>
      <c r="Q4207" t="s">
        <v>36763</v>
      </c>
      <c r="R4207" t="s">
        <v>36764</v>
      </c>
      <c r="S4207" t="s">
        <v>36765</v>
      </c>
      <c r="T4207">
        <v>5.7</v>
      </c>
      <c r="U4207">
        <v>15386</v>
      </c>
      <c r="W4207">
        <v>15000000</v>
      </c>
      <c r="X4207"/>
      <c r="Y4207"/>
      <c r="Z4207"/>
      <c r="AA4207">
        <v>776522</v>
      </c>
      <c r="AB4207">
        <v>108</v>
      </c>
    </row>
    <row r="4208" spans="1:28" x14ac:dyDescent="0.2">
      <c r="A4208" t="s">
        <v>13243</v>
      </c>
      <c r="B4208" t="s">
        <v>13244</v>
      </c>
      <c r="C4208">
        <v>2005</v>
      </c>
      <c r="D4208" t="s">
        <v>10298</v>
      </c>
      <c r="E4208" t="s">
        <v>44041</v>
      </c>
      <c r="F4208" t="s">
        <v>44032</v>
      </c>
      <c r="G4208" t="s">
        <v>44042</v>
      </c>
      <c r="H4208">
        <v>91</v>
      </c>
      <c r="I4208" t="s">
        <v>13245</v>
      </c>
      <c r="J4208" t="s">
        <v>361</v>
      </c>
      <c r="K4208" t="s">
        <v>26</v>
      </c>
      <c r="M4208" t="s">
        <v>13246</v>
      </c>
      <c r="N4208" t="s">
        <v>13247</v>
      </c>
      <c r="O4208" t="s">
        <v>13248</v>
      </c>
      <c r="P4208" t="s">
        <v>13249</v>
      </c>
      <c r="Q4208" t="s">
        <v>13250</v>
      </c>
      <c r="R4208" t="s">
        <v>13251</v>
      </c>
      <c r="S4208" t="s">
        <v>13252</v>
      </c>
      <c r="T4208">
        <v>7.4</v>
      </c>
      <c r="U4208">
        <v>22126</v>
      </c>
      <c r="V4208" s="12">
        <f>W4208*1.32519713261649</f>
        <v>2650394.2652329798</v>
      </c>
      <c r="W4208" s="3">
        <v>2000000</v>
      </c>
      <c r="X4208" s="13">
        <f>Y4208*1.32519713261649</f>
        <v>1931929.3634050216</v>
      </c>
      <c r="Y4208" s="3">
        <v>1457843</v>
      </c>
      <c r="Z4208" s="13">
        <f>AA4208*1.32519713261649</f>
        <v>4744075.8654480381</v>
      </c>
      <c r="AA4208" s="3">
        <v>3579902</v>
      </c>
      <c r="AB4208">
        <v>161</v>
      </c>
    </row>
    <row r="4209" spans="1:28" hidden="1" x14ac:dyDescent="0.2">
      <c r="A4209" t="s">
        <v>36774</v>
      </c>
      <c r="B4209" t="s">
        <v>36775</v>
      </c>
      <c r="C4209">
        <v>2016</v>
      </c>
      <c r="D4209" t="s">
        <v>35420</v>
      </c>
      <c r="E4209" t="s">
        <v>44041</v>
      </c>
      <c r="F4209" t="s">
        <v>44032</v>
      </c>
      <c r="G4209" t="s">
        <v>44045</v>
      </c>
      <c r="H4209">
        <v>93</v>
      </c>
      <c r="I4209" t="s">
        <v>25</v>
      </c>
      <c r="J4209" t="s">
        <v>26</v>
      </c>
      <c r="M4209" t="s">
        <v>19163</v>
      </c>
      <c r="N4209" t="s">
        <v>4729</v>
      </c>
      <c r="O4209" t="s">
        <v>36776</v>
      </c>
      <c r="P4209" t="s">
        <v>1143</v>
      </c>
      <c r="Q4209" t="s">
        <v>36777</v>
      </c>
      <c r="R4209" t="s">
        <v>36778</v>
      </c>
      <c r="S4209" t="s">
        <v>36779</v>
      </c>
      <c r="T4209">
        <v>6.2</v>
      </c>
      <c r="U4209">
        <v>22999</v>
      </c>
      <c r="W4209"/>
      <c r="X4209"/>
      <c r="Y4209"/>
      <c r="Z4209"/>
      <c r="AA4209">
        <v>1667849</v>
      </c>
      <c r="AB4209">
        <v>95</v>
      </c>
    </row>
    <row r="4210" spans="1:28" hidden="1" x14ac:dyDescent="0.2">
      <c r="A4210" t="s">
        <v>36780</v>
      </c>
      <c r="B4210" t="s">
        <v>36781</v>
      </c>
      <c r="C4210">
        <v>2014</v>
      </c>
      <c r="D4210" s="1">
        <v>41738</v>
      </c>
      <c r="E4210" t="s">
        <v>1045</v>
      </c>
      <c r="F4210" t="s">
        <v>44046</v>
      </c>
      <c r="G4210" t="s">
        <v>44045</v>
      </c>
      <c r="H4210">
        <v>107</v>
      </c>
      <c r="I4210" t="s">
        <v>15861</v>
      </c>
      <c r="J4210" t="s">
        <v>26</v>
      </c>
      <c r="M4210" t="s">
        <v>36782</v>
      </c>
      <c r="N4210" t="s">
        <v>36782</v>
      </c>
      <c r="O4210" t="s">
        <v>36783</v>
      </c>
      <c r="P4210" t="s">
        <v>36784</v>
      </c>
      <c r="Q4210" t="s">
        <v>36785</v>
      </c>
      <c r="R4210" t="s">
        <v>36786</v>
      </c>
      <c r="S4210" t="s">
        <v>36787</v>
      </c>
      <c r="T4210">
        <v>6.8</v>
      </c>
      <c r="U4210">
        <v>31396</v>
      </c>
      <c r="W4210" t="s">
        <v>36788</v>
      </c>
      <c r="X4210"/>
      <c r="Y4210"/>
      <c r="Z4210"/>
      <c r="AA4210">
        <v>241347</v>
      </c>
      <c r="AB4210">
        <v>121</v>
      </c>
    </row>
    <row r="4211" spans="1:28" x14ac:dyDescent="0.2">
      <c r="A4211" t="s">
        <v>1012</v>
      </c>
      <c r="B4211" t="s">
        <v>1013</v>
      </c>
      <c r="C4211">
        <v>2000</v>
      </c>
      <c r="D4211" t="s">
        <v>1014</v>
      </c>
      <c r="E4211" t="s">
        <v>1045</v>
      </c>
      <c r="F4211" t="s">
        <v>44044</v>
      </c>
      <c r="G4211" t="s">
        <v>44042</v>
      </c>
      <c r="H4211">
        <v>87</v>
      </c>
      <c r="I4211" t="s">
        <v>1016</v>
      </c>
      <c r="J4211" t="s">
        <v>26</v>
      </c>
      <c r="M4211" t="s">
        <v>1017</v>
      </c>
      <c r="N4211" t="s">
        <v>1017</v>
      </c>
      <c r="O4211" t="s">
        <v>1018</v>
      </c>
      <c r="P4211" t="s">
        <v>1019</v>
      </c>
      <c r="Q4211" t="s">
        <v>1020</v>
      </c>
      <c r="R4211" t="s">
        <v>1021</v>
      </c>
      <c r="S4211" t="s">
        <v>1022</v>
      </c>
      <c r="T4211">
        <v>6.3</v>
      </c>
      <c r="U4211">
        <v>13392</v>
      </c>
      <c r="V4211" s="12">
        <f>W4211*1.5029674796748</f>
        <v>15029674.796748001</v>
      </c>
      <c r="W4211" s="3">
        <v>10000000</v>
      </c>
      <c r="X4211" s="13">
        <f>Y4211*1.5029674796748</f>
        <v>1930781.1608943131</v>
      </c>
      <c r="Y4211" s="3">
        <v>1284646</v>
      </c>
      <c r="Z4211" s="13">
        <f>AA4211*1.5029674796748</f>
        <v>2948136.8419512259</v>
      </c>
      <c r="AA4211" s="3">
        <v>1961544</v>
      </c>
      <c r="AB4211">
        <v>150</v>
      </c>
    </row>
    <row r="4212" spans="1:28" x14ac:dyDescent="0.2">
      <c r="A4212" t="s">
        <v>17087</v>
      </c>
      <c r="B4212" t="s">
        <v>17088</v>
      </c>
      <c r="C4212">
        <v>2008</v>
      </c>
      <c r="D4212" t="s">
        <v>17089</v>
      </c>
      <c r="E4212" t="s">
        <v>1045</v>
      </c>
      <c r="F4212" t="s">
        <v>44032</v>
      </c>
      <c r="G4212" t="s">
        <v>44036</v>
      </c>
      <c r="H4212">
        <v>103</v>
      </c>
      <c r="I4212" t="s">
        <v>17090</v>
      </c>
      <c r="J4212" t="s">
        <v>26</v>
      </c>
      <c r="K4212" t="s">
        <v>27</v>
      </c>
      <c r="L4212" t="s">
        <v>51</v>
      </c>
      <c r="M4212" t="s">
        <v>17091</v>
      </c>
      <c r="N4212" t="s">
        <v>17092</v>
      </c>
      <c r="O4212" t="s">
        <v>17093</v>
      </c>
      <c r="P4212" t="s">
        <v>2051</v>
      </c>
      <c r="Q4212" t="s">
        <v>17094</v>
      </c>
      <c r="R4212" t="s">
        <v>17095</v>
      </c>
      <c r="S4212" t="s">
        <v>17096</v>
      </c>
      <c r="T4212">
        <v>6.2</v>
      </c>
      <c r="U4212">
        <v>44408</v>
      </c>
      <c r="V4212" s="12">
        <f>W4212*1.20207800169993</f>
        <v>17670546.624988969</v>
      </c>
      <c r="W4212" s="3">
        <v>14700000</v>
      </c>
      <c r="X4212" s="13">
        <f>Y4212*1.20207800169993</f>
        <v>1908917.8978695143</v>
      </c>
      <c r="Y4212" s="3">
        <v>1588015</v>
      </c>
      <c r="Z4212" s="13">
        <f>AA4212*1.20207800169993</f>
        <v>17554157.826630376</v>
      </c>
      <c r="AA4212" s="3">
        <v>14603177</v>
      </c>
      <c r="AB4212">
        <v>82</v>
      </c>
    </row>
    <row r="4213" spans="1:28" x14ac:dyDescent="0.2">
      <c r="A4213" t="s">
        <v>28023</v>
      </c>
      <c r="B4213" t="s">
        <v>28024</v>
      </c>
      <c r="C4213">
        <v>2013</v>
      </c>
      <c r="D4213" t="s">
        <v>16309</v>
      </c>
      <c r="E4213" t="s">
        <v>176</v>
      </c>
      <c r="F4213" t="s">
        <v>44045</v>
      </c>
      <c r="G4213" t="s">
        <v>44042</v>
      </c>
      <c r="H4213">
        <v>99</v>
      </c>
      <c r="I4213" t="s">
        <v>495</v>
      </c>
      <c r="J4213" t="s">
        <v>26</v>
      </c>
      <c r="K4213" t="s">
        <v>27</v>
      </c>
      <c r="L4213" t="s">
        <v>64</v>
      </c>
      <c r="M4213" t="s">
        <v>3920</v>
      </c>
      <c r="N4213" t="s">
        <v>28025</v>
      </c>
      <c r="O4213" t="s">
        <v>28026</v>
      </c>
      <c r="P4213" t="s">
        <v>22617</v>
      </c>
      <c r="Q4213" t="s">
        <v>28027</v>
      </c>
      <c r="R4213" t="s">
        <v>28028</v>
      </c>
      <c r="S4213" t="s">
        <v>28029</v>
      </c>
      <c r="T4213">
        <v>6.8</v>
      </c>
      <c r="U4213">
        <v>101591</v>
      </c>
      <c r="V4213" s="12">
        <f>W4213*1.11098185502045</f>
        <v>13331782.2602454</v>
      </c>
      <c r="W4213" s="3">
        <v>12000000</v>
      </c>
      <c r="X4213" s="13">
        <f>Y4213*1.11098185502045</f>
        <v>1904468.4264950107</v>
      </c>
      <c r="Y4213" s="3">
        <v>1714221</v>
      </c>
      <c r="Z4213" s="13">
        <f>AA4213*1.11098185502045</f>
        <v>13417817.806080038</v>
      </c>
      <c r="AA4213" s="3">
        <v>12077441</v>
      </c>
      <c r="AB4213">
        <v>279</v>
      </c>
    </row>
    <row r="4214" spans="1:28" hidden="1" x14ac:dyDescent="0.2">
      <c r="A4214" t="s">
        <v>36812</v>
      </c>
      <c r="B4214" t="s">
        <v>36813</v>
      </c>
      <c r="C4214">
        <v>2015</v>
      </c>
      <c r="D4214" s="1">
        <v>42228</v>
      </c>
      <c r="E4214" t="s">
        <v>3496</v>
      </c>
      <c r="F4214" t="s">
        <v>44045</v>
      </c>
      <c r="H4214">
        <v>84</v>
      </c>
      <c r="I4214" t="s">
        <v>25</v>
      </c>
      <c r="J4214" t="s">
        <v>26</v>
      </c>
      <c r="M4214" t="s">
        <v>36814</v>
      </c>
      <c r="N4214" t="s">
        <v>36814</v>
      </c>
      <c r="O4214" t="s">
        <v>36815</v>
      </c>
      <c r="P4214" t="s">
        <v>36816</v>
      </c>
      <c r="Q4214" t="s">
        <v>36817</v>
      </c>
      <c r="R4214" t="s">
        <v>36818</v>
      </c>
      <c r="S4214" t="s">
        <v>36819</v>
      </c>
      <c r="T4214">
        <v>5.7</v>
      </c>
      <c r="U4214">
        <v>16845</v>
      </c>
      <c r="W4214"/>
      <c r="X4214"/>
      <c r="Y4214"/>
      <c r="Z4214"/>
      <c r="AA4214"/>
      <c r="AB4214">
        <v>118</v>
      </c>
    </row>
    <row r="4215" spans="1:28" x14ac:dyDescent="0.2">
      <c r="A4215" t="s">
        <v>28647</v>
      </c>
      <c r="B4215" t="s">
        <v>28648</v>
      </c>
      <c r="C4215">
        <v>2011</v>
      </c>
      <c r="D4215" t="s">
        <v>25189</v>
      </c>
      <c r="E4215" t="s">
        <v>1045</v>
      </c>
      <c r="F4215" t="s">
        <v>44032</v>
      </c>
      <c r="G4215" t="s">
        <v>44036</v>
      </c>
      <c r="H4215">
        <v>90</v>
      </c>
      <c r="I4215" t="s">
        <v>25</v>
      </c>
      <c r="J4215" t="s">
        <v>26</v>
      </c>
      <c r="M4215" t="s">
        <v>28649</v>
      </c>
      <c r="N4215" t="s">
        <v>28649</v>
      </c>
      <c r="O4215" t="s">
        <v>28650</v>
      </c>
      <c r="P4215" t="s">
        <v>28651</v>
      </c>
      <c r="Q4215" t="s">
        <v>28652</v>
      </c>
      <c r="R4215" t="s">
        <v>28653</v>
      </c>
      <c r="S4215" t="s">
        <v>28654</v>
      </c>
      <c r="T4215">
        <v>6.7</v>
      </c>
      <c r="U4215">
        <v>25829</v>
      </c>
      <c r="V4215" s="12">
        <f>W4215*1.1505830469594</f>
        <v>143822.88086992499</v>
      </c>
      <c r="W4215" s="3">
        <v>125000</v>
      </c>
      <c r="X4215" s="13">
        <f>Y4215*1.1505830469594</f>
        <v>1882572.4756045009</v>
      </c>
      <c r="Y4215" s="3">
        <v>1636190</v>
      </c>
      <c r="Z4215" s="13">
        <f>AA4215*1.1505830469594</f>
        <v>3731113.0058460366</v>
      </c>
      <c r="AA4215" s="3">
        <v>3242802</v>
      </c>
      <c r="AB4215">
        <v>72</v>
      </c>
    </row>
    <row r="4216" spans="1:28" x14ac:dyDescent="0.2">
      <c r="A4216" t="s">
        <v>34027</v>
      </c>
      <c r="B4216" t="s">
        <v>34028</v>
      </c>
      <c r="C4216">
        <v>2016</v>
      </c>
      <c r="D4216" s="1">
        <v>42768</v>
      </c>
      <c r="E4216" t="s">
        <v>16512</v>
      </c>
      <c r="F4216" t="s">
        <v>44032</v>
      </c>
      <c r="G4216" t="s">
        <v>44050</v>
      </c>
      <c r="H4216">
        <v>113</v>
      </c>
      <c r="I4216" t="s">
        <v>25501</v>
      </c>
      <c r="J4216" t="s">
        <v>26</v>
      </c>
      <c r="M4216" t="s">
        <v>1466</v>
      </c>
      <c r="N4216" t="s">
        <v>34029</v>
      </c>
      <c r="O4216" t="s">
        <v>34030</v>
      </c>
      <c r="P4216" t="s">
        <v>34031</v>
      </c>
      <c r="Q4216" t="s">
        <v>34032</v>
      </c>
      <c r="R4216" t="s">
        <v>34033</v>
      </c>
      <c r="S4216" t="s">
        <v>34034</v>
      </c>
      <c r="T4216">
        <v>6.2</v>
      </c>
      <c r="U4216">
        <v>20742</v>
      </c>
      <c r="V4216" s="12">
        <f>W4216*1.07834771485832</f>
        <v>43133908.594332799</v>
      </c>
      <c r="W4216" s="3">
        <v>40000000</v>
      </c>
      <c r="X4216" s="13">
        <f>Y4216*1.07834771485832</f>
        <v>1874682.7002837476</v>
      </c>
      <c r="Y4216" s="3">
        <v>1738477</v>
      </c>
      <c r="Z4216" s="13">
        <f>AA4216*1.07834771485832</f>
        <v>33354355.914719261</v>
      </c>
      <c r="AA4216" s="3">
        <v>30930984</v>
      </c>
      <c r="AB4216">
        <v>113</v>
      </c>
    </row>
    <row r="4217" spans="1:28" x14ac:dyDescent="0.2">
      <c r="A4217" t="s">
        <v>9300</v>
      </c>
      <c r="B4217" t="s">
        <v>9301</v>
      </c>
      <c r="C4217">
        <v>2003</v>
      </c>
      <c r="D4217" t="s">
        <v>3771</v>
      </c>
      <c r="E4217" t="s">
        <v>16512</v>
      </c>
      <c r="F4217" t="s">
        <v>44032</v>
      </c>
      <c r="G4217" t="s">
        <v>44055</v>
      </c>
      <c r="H4217">
        <v>90</v>
      </c>
      <c r="I4217" t="s">
        <v>25</v>
      </c>
      <c r="J4217" t="s">
        <v>26</v>
      </c>
      <c r="K4217" t="s">
        <v>307</v>
      </c>
      <c r="M4217" t="s">
        <v>9302</v>
      </c>
      <c r="N4217" t="s">
        <v>9303</v>
      </c>
      <c r="O4217" t="s">
        <v>9304</v>
      </c>
      <c r="P4217" t="s">
        <v>9305</v>
      </c>
      <c r="Q4217" t="s">
        <v>9306</v>
      </c>
      <c r="R4217" t="s">
        <v>9307</v>
      </c>
      <c r="S4217" t="s">
        <v>9308</v>
      </c>
      <c r="T4217">
        <v>6.7</v>
      </c>
      <c r="U4217">
        <v>19789</v>
      </c>
      <c r="V4217" s="12">
        <f>W4217*1.40658152173913</f>
        <v>1097133.5869565215</v>
      </c>
      <c r="W4217" s="3">
        <v>780000</v>
      </c>
      <c r="X4217" s="13">
        <f>Y4217*1.40658152173913</f>
        <v>1843282.8867934777</v>
      </c>
      <c r="Y4217" s="3">
        <v>1310470</v>
      </c>
      <c r="Z4217" s="13">
        <f>AA4217*1.40658152173913</f>
        <v>1843282.8867934777</v>
      </c>
      <c r="AA4217" s="3">
        <v>1310470</v>
      </c>
      <c r="AB4217">
        <v>164</v>
      </c>
    </row>
    <row r="4218" spans="1:28" x14ac:dyDescent="0.2">
      <c r="A4218" t="s">
        <v>3263</v>
      </c>
      <c r="B4218" t="s">
        <v>3264</v>
      </c>
      <c r="C4218">
        <v>2000</v>
      </c>
      <c r="D4218" t="s">
        <v>1237</v>
      </c>
      <c r="E4218" t="s">
        <v>44041</v>
      </c>
      <c r="F4218" t="s">
        <v>44032</v>
      </c>
      <c r="G4218" t="s">
        <v>44042</v>
      </c>
      <c r="H4218">
        <v>114</v>
      </c>
      <c r="I4218" t="s">
        <v>3265</v>
      </c>
      <c r="J4218" t="s">
        <v>308</v>
      </c>
      <c r="M4218" t="s">
        <v>3266</v>
      </c>
      <c r="N4218" t="s">
        <v>3266</v>
      </c>
      <c r="O4218" t="s">
        <v>3267</v>
      </c>
      <c r="P4218" t="s">
        <v>3268</v>
      </c>
      <c r="Q4218" t="s">
        <v>3269</v>
      </c>
      <c r="R4218" t="s">
        <v>3270</v>
      </c>
      <c r="S4218" t="s">
        <v>3271</v>
      </c>
      <c r="T4218">
        <v>7.9</v>
      </c>
      <c r="U4218">
        <v>48823</v>
      </c>
      <c r="V4218" s="12">
        <f>W4218*1.5029674796748</f>
        <v>2254451.2195122</v>
      </c>
      <c r="W4218" s="3">
        <v>1500000</v>
      </c>
      <c r="X4218" s="13">
        <f>Y4218*1.5029674796748</f>
        <v>1837962.3982520367</v>
      </c>
      <c r="Y4218" s="3">
        <v>1222889</v>
      </c>
      <c r="Z4218" s="13">
        <f>AA4218*1.5029674796748</f>
        <v>18657669.960325245</v>
      </c>
      <c r="AA4218" s="3">
        <v>12413888</v>
      </c>
      <c r="AB4218">
        <v>129</v>
      </c>
    </row>
    <row r="4219" spans="1:28" x14ac:dyDescent="0.2">
      <c r="A4219" t="s">
        <v>12707</v>
      </c>
      <c r="B4219" t="s">
        <v>12708</v>
      </c>
      <c r="C4219">
        <v>2006</v>
      </c>
      <c r="D4219" t="s">
        <v>9902</v>
      </c>
      <c r="E4219" t="s">
        <v>16512</v>
      </c>
      <c r="F4219" t="s">
        <v>44033</v>
      </c>
      <c r="H4219">
        <v>185</v>
      </c>
      <c r="I4219" t="s">
        <v>943</v>
      </c>
      <c r="J4219" t="s">
        <v>944</v>
      </c>
      <c r="K4219" t="s">
        <v>26</v>
      </c>
      <c r="L4219" t="s">
        <v>51</v>
      </c>
      <c r="M4219" t="s">
        <v>2594</v>
      </c>
      <c r="N4219" t="s">
        <v>12709</v>
      </c>
      <c r="O4219" t="s">
        <v>12710</v>
      </c>
      <c r="P4219" t="s">
        <v>2597</v>
      </c>
      <c r="Q4219" t="s">
        <v>12711</v>
      </c>
      <c r="R4219" t="s">
        <v>12712</v>
      </c>
      <c r="S4219" t="s">
        <v>12713</v>
      </c>
      <c r="T4219">
        <v>6.4</v>
      </c>
      <c r="U4219">
        <v>17793</v>
      </c>
      <c r="V4219" s="12">
        <f>W4219*1.28378472222222</f>
        <v>13094604.166666646</v>
      </c>
      <c r="W4219" s="3">
        <v>10200000</v>
      </c>
      <c r="X4219" s="13">
        <f>Y4219*1.28378472222222</f>
        <v>1836737.7615624969</v>
      </c>
      <c r="Y4219" s="3">
        <v>1430721</v>
      </c>
      <c r="Z4219" s="13">
        <f>AA4219*1.28378472222222</f>
        <v>23161081.119791627</v>
      </c>
      <c r="AA4219" s="3">
        <v>18041250</v>
      </c>
      <c r="AB4219">
        <v>115</v>
      </c>
    </row>
    <row r="4220" spans="1:28" x14ac:dyDescent="0.2">
      <c r="A4220" t="s">
        <v>8714</v>
      </c>
      <c r="B4220" t="s">
        <v>8715</v>
      </c>
      <c r="C4220">
        <v>2004</v>
      </c>
      <c r="D4220" t="s">
        <v>8220</v>
      </c>
      <c r="E4220" t="s">
        <v>1045</v>
      </c>
      <c r="H4220">
        <v>89</v>
      </c>
      <c r="I4220" t="s">
        <v>25</v>
      </c>
      <c r="J4220" t="s">
        <v>26</v>
      </c>
      <c r="M4220" t="s">
        <v>1017</v>
      </c>
      <c r="N4220" t="s">
        <v>1017</v>
      </c>
      <c r="O4220" t="s">
        <v>8716</v>
      </c>
      <c r="P4220" t="s">
        <v>8717</v>
      </c>
      <c r="Q4220" t="s">
        <v>8718</v>
      </c>
      <c r="R4220" t="s">
        <v>8719</v>
      </c>
      <c r="S4220" t="s">
        <v>8720</v>
      </c>
      <c r="T4220">
        <v>5.0999999999999996</v>
      </c>
      <c r="U4220">
        <v>12098</v>
      </c>
      <c r="V4220" s="12">
        <f>W4220*1.37009528851244</f>
        <v>20551429.3276866</v>
      </c>
      <c r="W4220" s="3">
        <v>15000000</v>
      </c>
      <c r="X4220" s="13">
        <f>Y4220*1.37009528851244</f>
        <v>1835472.8149708835</v>
      </c>
      <c r="Y4220" s="3">
        <v>1339668</v>
      </c>
      <c r="Z4220" s="13">
        <f>AA4220*1.37009528851244</f>
        <v>2622589.8180307033</v>
      </c>
      <c r="AA4220" s="3">
        <v>1914166</v>
      </c>
      <c r="AB4220">
        <v>107</v>
      </c>
    </row>
    <row r="4221" spans="1:28" hidden="1" x14ac:dyDescent="0.2">
      <c r="A4221" t="s">
        <v>36865</v>
      </c>
      <c r="B4221" t="s">
        <v>36866</v>
      </c>
      <c r="C4221">
        <v>2015</v>
      </c>
      <c r="D4221" s="1">
        <v>42135</v>
      </c>
      <c r="E4221" t="s">
        <v>176</v>
      </c>
      <c r="F4221" t="s">
        <v>44036</v>
      </c>
      <c r="H4221">
        <v>91</v>
      </c>
      <c r="I4221" t="s">
        <v>1561</v>
      </c>
      <c r="J4221" t="s">
        <v>26</v>
      </c>
      <c r="M4221" t="s">
        <v>28376</v>
      </c>
      <c r="N4221" t="s">
        <v>36867</v>
      </c>
      <c r="O4221" t="s">
        <v>36868</v>
      </c>
      <c r="P4221" t="s">
        <v>6885</v>
      </c>
      <c r="Q4221" t="s">
        <v>36869</v>
      </c>
      <c r="R4221" t="s">
        <v>36870</v>
      </c>
      <c r="S4221" t="s">
        <v>36871</v>
      </c>
      <c r="T4221">
        <v>7.1</v>
      </c>
      <c r="U4221">
        <v>30430</v>
      </c>
      <c r="W4221"/>
      <c r="X4221"/>
      <c r="Y4221">
        <v>4247285</v>
      </c>
      <c r="Z4221"/>
      <c r="AA4221">
        <v>14430249</v>
      </c>
      <c r="AB4221">
        <v>163</v>
      </c>
    </row>
    <row r="4222" spans="1:28" hidden="1" x14ac:dyDescent="0.2">
      <c r="A4222" t="s">
        <v>36872</v>
      </c>
      <c r="B4222" t="s">
        <v>36873</v>
      </c>
      <c r="C4222">
        <v>2016</v>
      </c>
      <c r="D4222" s="1">
        <v>42624</v>
      </c>
      <c r="E4222" t="s">
        <v>1045</v>
      </c>
      <c r="F4222" t="s">
        <v>44032</v>
      </c>
      <c r="G4222" t="s">
        <v>44057</v>
      </c>
      <c r="H4222">
        <v>106</v>
      </c>
      <c r="I4222" t="s">
        <v>6671</v>
      </c>
      <c r="J4222" t="s">
        <v>26</v>
      </c>
      <c r="K4222" t="s">
        <v>27</v>
      </c>
      <c r="L4222" t="s">
        <v>1121</v>
      </c>
      <c r="M4222" t="s">
        <v>18469</v>
      </c>
      <c r="N4222" t="s">
        <v>36874</v>
      </c>
      <c r="O4222" t="s">
        <v>36875</v>
      </c>
      <c r="P4222" t="s">
        <v>36876</v>
      </c>
      <c r="Q4222" t="s">
        <v>36877</v>
      </c>
      <c r="R4222" t="s">
        <v>36878</v>
      </c>
      <c r="S4222" t="s">
        <v>36879</v>
      </c>
      <c r="T4222">
        <v>7.9</v>
      </c>
      <c r="U4222">
        <v>82856</v>
      </c>
      <c r="W4222"/>
      <c r="X4222"/>
      <c r="Y4222">
        <v>3237118</v>
      </c>
      <c r="Z4222"/>
      <c r="AA4222">
        <v>13624522</v>
      </c>
      <c r="AB4222">
        <v>201</v>
      </c>
    </row>
    <row r="4223" spans="1:28" hidden="1" x14ac:dyDescent="0.2">
      <c r="A4223" t="s">
        <v>36880</v>
      </c>
      <c r="B4223" t="s">
        <v>36881</v>
      </c>
      <c r="C4223">
        <v>2014</v>
      </c>
      <c r="D4223" t="s">
        <v>32173</v>
      </c>
      <c r="E4223" t="s">
        <v>1045</v>
      </c>
      <c r="F4223" t="s">
        <v>44032</v>
      </c>
      <c r="G4223" t="s">
        <v>44057</v>
      </c>
      <c r="H4223">
        <v>106</v>
      </c>
      <c r="I4223" t="s">
        <v>8657</v>
      </c>
      <c r="J4223" t="s">
        <v>27</v>
      </c>
      <c r="K4223" t="s">
        <v>23804</v>
      </c>
      <c r="L4223" t="s">
        <v>308</v>
      </c>
      <c r="M4223" t="s">
        <v>36882</v>
      </c>
      <c r="N4223" t="s">
        <v>36883</v>
      </c>
      <c r="O4223" t="s">
        <v>36884</v>
      </c>
      <c r="P4223" t="s">
        <v>27799</v>
      </c>
      <c r="Q4223" t="s">
        <v>36885</v>
      </c>
      <c r="R4223" t="s">
        <v>36886</v>
      </c>
      <c r="S4223" t="s">
        <v>36887</v>
      </c>
      <c r="T4223">
        <v>7.3</v>
      </c>
      <c r="U4223">
        <v>23822</v>
      </c>
      <c r="W4223" t="s">
        <v>36888</v>
      </c>
      <c r="X4223"/>
      <c r="Y4223"/>
      <c r="Z4223"/>
      <c r="AA4223">
        <v>72751538</v>
      </c>
      <c r="AB4223">
        <v>40</v>
      </c>
    </row>
    <row r="4224" spans="1:28" x14ac:dyDescent="0.2">
      <c r="A4224" t="s">
        <v>4997</v>
      </c>
      <c r="B4224" t="s">
        <v>4998</v>
      </c>
      <c r="C4224">
        <v>2002</v>
      </c>
      <c r="D4224" s="1">
        <v>37904</v>
      </c>
      <c r="E4224" t="s">
        <v>1045</v>
      </c>
      <c r="F4224" t="s">
        <v>44034</v>
      </c>
      <c r="G4224" t="s">
        <v>44046</v>
      </c>
      <c r="H4224">
        <v>92</v>
      </c>
      <c r="I4224" t="s">
        <v>25</v>
      </c>
      <c r="J4224" t="s">
        <v>26</v>
      </c>
      <c r="K4224" t="s">
        <v>307</v>
      </c>
      <c r="M4224" t="s">
        <v>4999</v>
      </c>
      <c r="N4224" t="s">
        <v>5000</v>
      </c>
      <c r="O4224" t="s">
        <v>5001</v>
      </c>
      <c r="P4224" t="s">
        <v>5002</v>
      </c>
      <c r="Q4224" t="s">
        <v>5003</v>
      </c>
      <c r="R4224" t="s">
        <v>5004</v>
      </c>
      <c r="S4224" t="s">
        <v>5005</v>
      </c>
      <c r="T4224">
        <v>7</v>
      </c>
      <c r="U4224">
        <v>44997</v>
      </c>
      <c r="V4224" s="12">
        <f>W4224*1.43863813229572</f>
        <v>1438638.13229572</v>
      </c>
      <c r="W4224" s="3">
        <v>1000000</v>
      </c>
      <c r="X4224" s="13">
        <f>Y4224*1.43863813229572</f>
        <v>1782735.9166926071</v>
      </c>
      <c r="Y4224" s="3">
        <v>1239183</v>
      </c>
      <c r="Z4224" s="13">
        <f>AA4224*1.43863813229572</f>
        <v>1782735.9166926071</v>
      </c>
      <c r="AA4224" s="3">
        <v>1239183</v>
      </c>
      <c r="AB4224">
        <v>388</v>
      </c>
    </row>
    <row r="4225" spans="1:28" hidden="1" x14ac:dyDescent="0.2">
      <c r="A4225" t="s">
        <v>36897</v>
      </c>
      <c r="B4225" t="s">
        <v>36898</v>
      </c>
      <c r="C4225">
        <v>2016</v>
      </c>
      <c r="D4225" s="1">
        <v>42563</v>
      </c>
      <c r="E4225" t="s">
        <v>1045</v>
      </c>
      <c r="F4225" t="s">
        <v>44032</v>
      </c>
      <c r="H4225">
        <v>118</v>
      </c>
      <c r="I4225" t="s">
        <v>25</v>
      </c>
      <c r="J4225" t="s">
        <v>26</v>
      </c>
      <c r="K4225" t="s">
        <v>8325</v>
      </c>
      <c r="M4225" t="s">
        <v>36899</v>
      </c>
      <c r="N4225" t="s">
        <v>36899</v>
      </c>
      <c r="O4225" t="s">
        <v>36900</v>
      </c>
      <c r="P4225" t="s">
        <v>6589</v>
      </c>
      <c r="Q4225" t="s">
        <v>36901</v>
      </c>
      <c r="R4225" t="s">
        <v>36902</v>
      </c>
      <c r="S4225" t="s">
        <v>36903</v>
      </c>
      <c r="T4225">
        <v>7.9</v>
      </c>
      <c r="U4225">
        <v>182051</v>
      </c>
      <c r="W4225"/>
      <c r="X4225"/>
      <c r="Y4225">
        <v>5879835</v>
      </c>
      <c r="Z4225"/>
      <c r="AA4225">
        <v>23123592</v>
      </c>
      <c r="AB4225">
        <v>450</v>
      </c>
    </row>
    <row r="4226" spans="1:28" hidden="1" x14ac:dyDescent="0.2">
      <c r="A4226" t="s">
        <v>36904</v>
      </c>
      <c r="B4226" t="s">
        <v>36905</v>
      </c>
      <c r="C4226">
        <v>2014</v>
      </c>
      <c r="D4226" s="1">
        <v>41955</v>
      </c>
      <c r="E4226" t="s">
        <v>44041</v>
      </c>
      <c r="F4226" t="s">
        <v>44032</v>
      </c>
      <c r="G4226" t="s">
        <v>44042</v>
      </c>
      <c r="H4226">
        <v>116</v>
      </c>
      <c r="I4226" t="s">
        <v>9576</v>
      </c>
      <c r="J4226" t="s">
        <v>75</v>
      </c>
      <c r="M4226" t="s">
        <v>36906</v>
      </c>
      <c r="N4226" t="s">
        <v>36906</v>
      </c>
      <c r="O4226" t="s">
        <v>36907</v>
      </c>
      <c r="P4226" t="s">
        <v>36908</v>
      </c>
      <c r="Q4226" t="s">
        <v>36909</v>
      </c>
      <c r="R4226" t="s">
        <v>36910</v>
      </c>
      <c r="S4226" t="s">
        <v>36911</v>
      </c>
      <c r="T4226">
        <v>8</v>
      </c>
      <c r="U4226">
        <v>11067</v>
      </c>
      <c r="W4226"/>
      <c r="X4226"/>
      <c r="Y4226"/>
      <c r="Z4226"/>
      <c r="AA4226"/>
      <c r="AB4226">
        <v>26</v>
      </c>
    </row>
    <row r="4227" spans="1:28" x14ac:dyDescent="0.2">
      <c r="A4227" t="s">
        <v>8597</v>
      </c>
      <c r="B4227" t="s">
        <v>8598</v>
      </c>
      <c r="C4227">
        <v>2003</v>
      </c>
      <c r="D4227" s="1">
        <v>37690</v>
      </c>
      <c r="E4227" t="s">
        <v>44041</v>
      </c>
      <c r="F4227" t="s">
        <v>44032</v>
      </c>
      <c r="G4227" t="s">
        <v>44042</v>
      </c>
      <c r="H4227">
        <v>81</v>
      </c>
      <c r="I4227" t="s">
        <v>25</v>
      </c>
      <c r="J4227" t="s">
        <v>26</v>
      </c>
      <c r="K4227" t="s">
        <v>307</v>
      </c>
      <c r="M4227" t="s">
        <v>1149</v>
      </c>
      <c r="N4227" t="s">
        <v>1149</v>
      </c>
      <c r="O4227" t="s">
        <v>8599</v>
      </c>
      <c r="P4227" t="s">
        <v>8600</v>
      </c>
      <c r="Q4227" t="s">
        <v>8601</v>
      </c>
      <c r="R4227" t="s">
        <v>8602</v>
      </c>
      <c r="S4227" t="s">
        <v>8603</v>
      </c>
      <c r="T4227">
        <v>7.2</v>
      </c>
      <c r="U4227">
        <v>84470</v>
      </c>
      <c r="V4227" s="12">
        <f>W4227*1.40658152173913</f>
        <v>4219744.5652173897</v>
      </c>
      <c r="W4227" s="3">
        <v>3000000</v>
      </c>
      <c r="X4227" s="13">
        <f>Y4227*1.40658152173913</f>
        <v>1782075.4918749994</v>
      </c>
      <c r="Y4227" s="3">
        <v>1266955</v>
      </c>
      <c r="Z4227" s="13">
        <f>AA4227*1.40658152173913</f>
        <v>14082725.140445648</v>
      </c>
      <c r="AA4227" s="3">
        <v>10012022</v>
      </c>
      <c r="AB4227">
        <v>706</v>
      </c>
    </row>
    <row r="4228" spans="1:28" x14ac:dyDescent="0.2">
      <c r="A4228" t="s">
        <v>23386</v>
      </c>
      <c r="B4228" t="s">
        <v>23387</v>
      </c>
      <c r="C4228">
        <v>2009</v>
      </c>
      <c r="D4228" t="s">
        <v>13859</v>
      </c>
      <c r="E4228" t="s">
        <v>1045</v>
      </c>
      <c r="F4228" t="s">
        <v>44032</v>
      </c>
      <c r="H4228">
        <v>96</v>
      </c>
      <c r="I4228" t="s">
        <v>25</v>
      </c>
      <c r="J4228" t="s">
        <v>26</v>
      </c>
      <c r="M4228" t="s">
        <v>23388</v>
      </c>
      <c r="N4228" t="s">
        <v>23389</v>
      </c>
      <c r="O4228" t="s">
        <v>23390</v>
      </c>
      <c r="P4228" t="s">
        <v>258</v>
      </c>
      <c r="Q4228" t="s">
        <v>23391</v>
      </c>
      <c r="R4228" t="s">
        <v>23392</v>
      </c>
      <c r="S4228" t="s">
        <v>23393</v>
      </c>
      <c r="T4228">
        <v>6.5</v>
      </c>
      <c r="U4228">
        <v>38056</v>
      </c>
      <c r="V4228" s="12">
        <f>W4228*1.20636999678377</f>
        <v>12063699.967837701</v>
      </c>
      <c r="W4228" s="3">
        <v>10000000</v>
      </c>
      <c r="X4228" s="13">
        <f>Y4228*1.20636999678377</f>
        <v>1780295.6972736614</v>
      </c>
      <c r="Y4228" s="3">
        <v>1475746</v>
      </c>
      <c r="Z4228" s="13">
        <f>AA4228*1.20636999678377</f>
        <v>8497471.2062954064</v>
      </c>
      <c r="AA4228" s="3">
        <v>7043835</v>
      </c>
      <c r="AB4228">
        <v>93</v>
      </c>
    </row>
    <row r="4229" spans="1:28" x14ac:dyDescent="0.2">
      <c r="A4229" t="s">
        <v>6710</v>
      </c>
      <c r="B4229" t="s">
        <v>6711</v>
      </c>
      <c r="C4229">
        <v>2005</v>
      </c>
      <c r="D4229" s="1">
        <v>38543</v>
      </c>
      <c r="E4229" t="s">
        <v>1045</v>
      </c>
      <c r="F4229" t="s">
        <v>44032</v>
      </c>
      <c r="H4229">
        <v>96</v>
      </c>
      <c r="I4229" t="s">
        <v>25</v>
      </c>
      <c r="J4229" t="s">
        <v>26</v>
      </c>
      <c r="M4229" t="s">
        <v>6712</v>
      </c>
      <c r="N4229" t="s">
        <v>6713</v>
      </c>
      <c r="O4229" t="s">
        <v>6714</v>
      </c>
      <c r="P4229" t="s">
        <v>6715</v>
      </c>
      <c r="Q4229" t="s">
        <v>6716</v>
      </c>
      <c r="R4229" t="s">
        <v>6717</v>
      </c>
      <c r="S4229" t="s">
        <v>6718</v>
      </c>
      <c r="T4229">
        <v>6.6</v>
      </c>
      <c r="U4229">
        <v>20487</v>
      </c>
      <c r="V4229" s="12">
        <f>W4229*1.32519713261649</f>
        <v>5300788.5304659596</v>
      </c>
      <c r="W4229" s="3">
        <v>4000000</v>
      </c>
      <c r="X4229" s="13">
        <f>Y4229*1.32519713261649</f>
        <v>1760761.6009677453</v>
      </c>
      <c r="Y4229" s="3">
        <v>1328679</v>
      </c>
      <c r="Z4229" s="13">
        <f>AA4229*1.32519713261649</f>
        <v>2834254.765806457</v>
      </c>
      <c r="AA4229" s="3">
        <v>2138742</v>
      </c>
      <c r="AB4229">
        <v>95</v>
      </c>
    </row>
    <row r="4230" spans="1:28" x14ac:dyDescent="0.2">
      <c r="A4230" t="s">
        <v>2717</v>
      </c>
      <c r="B4230" t="s">
        <v>2718</v>
      </c>
      <c r="C4230">
        <v>2002</v>
      </c>
      <c r="D4230" s="1">
        <v>37932</v>
      </c>
      <c r="E4230" t="s">
        <v>16512</v>
      </c>
      <c r="F4230" t="s">
        <v>44032</v>
      </c>
      <c r="G4230" t="s">
        <v>44033</v>
      </c>
      <c r="H4230">
        <v>107</v>
      </c>
      <c r="I4230" t="s">
        <v>25</v>
      </c>
      <c r="J4230" t="s">
        <v>26</v>
      </c>
      <c r="M4230" t="s">
        <v>2719</v>
      </c>
      <c r="N4230" t="s">
        <v>2719</v>
      </c>
      <c r="O4230" t="s">
        <v>2720</v>
      </c>
      <c r="P4230" t="s">
        <v>437</v>
      </c>
      <c r="Q4230" t="s">
        <v>2721</v>
      </c>
      <c r="R4230" t="s">
        <v>2722</v>
      </c>
      <c r="S4230" t="s">
        <v>2723</v>
      </c>
      <c r="T4230">
        <v>7.4</v>
      </c>
      <c r="U4230">
        <v>308150</v>
      </c>
      <c r="V4230" s="12">
        <f>W4230*1.43863813229572</f>
        <v>28772762.645914402</v>
      </c>
      <c r="W4230" s="3">
        <v>20000000</v>
      </c>
      <c r="X4230" s="13">
        <f>Y4230*1.43863813229572</f>
        <v>1731823.9518287941</v>
      </c>
      <c r="Y4230" s="3">
        <v>1203794</v>
      </c>
      <c r="Z4230" s="13">
        <f>AA4230*1.43863813229572</f>
        <v>7722921.6786381332</v>
      </c>
      <c r="AA4230" s="3">
        <v>5368217</v>
      </c>
      <c r="AB4230">
        <v>1228</v>
      </c>
    </row>
    <row r="4231" spans="1:28" hidden="1" x14ac:dyDescent="0.2">
      <c r="A4231" t="s">
        <v>36943</v>
      </c>
      <c r="B4231" t="s">
        <v>36944</v>
      </c>
      <c r="C4231">
        <v>2015</v>
      </c>
      <c r="D4231" s="1">
        <v>42289</v>
      </c>
      <c r="E4231" t="s">
        <v>1045</v>
      </c>
      <c r="F4231" t="s">
        <v>44032</v>
      </c>
      <c r="G4231" t="s">
        <v>44055</v>
      </c>
      <c r="H4231">
        <v>106</v>
      </c>
      <c r="I4231" t="s">
        <v>2359</v>
      </c>
      <c r="J4231" t="s">
        <v>26</v>
      </c>
      <c r="K4231" t="s">
        <v>6812</v>
      </c>
      <c r="L4231" t="s">
        <v>308</v>
      </c>
      <c r="M4231" t="s">
        <v>6760</v>
      </c>
      <c r="N4231" t="s">
        <v>36945</v>
      </c>
      <c r="O4231" t="s">
        <v>36946</v>
      </c>
      <c r="P4231" t="s">
        <v>1190</v>
      </c>
      <c r="Q4231" t="s">
        <v>36947</v>
      </c>
      <c r="R4231" t="s">
        <v>36948</v>
      </c>
      <c r="S4231" t="s">
        <v>36949</v>
      </c>
      <c r="T4231">
        <v>6.8</v>
      </c>
      <c r="U4231">
        <v>20033</v>
      </c>
      <c r="W4231"/>
      <c r="X4231"/>
      <c r="Y4231">
        <v>14044</v>
      </c>
      <c r="Z4231"/>
      <c r="AA4231">
        <v>4069691</v>
      </c>
      <c r="AB4231">
        <v>68</v>
      </c>
    </row>
    <row r="4232" spans="1:28" x14ac:dyDescent="0.2">
      <c r="A4232" t="s">
        <v>43533</v>
      </c>
      <c r="B4232" t="s">
        <v>43534</v>
      </c>
      <c r="C4232">
        <v>2018</v>
      </c>
      <c r="D4232" s="1">
        <v>43773</v>
      </c>
      <c r="E4232" t="s">
        <v>176</v>
      </c>
      <c r="H4232">
        <v>126</v>
      </c>
      <c r="I4232" t="s">
        <v>43535</v>
      </c>
      <c r="J4232" t="s">
        <v>361</v>
      </c>
      <c r="K4232" t="s">
        <v>5569</v>
      </c>
      <c r="M4232" t="s">
        <v>17446</v>
      </c>
      <c r="N4232" t="s">
        <v>17447</v>
      </c>
      <c r="O4232" t="s">
        <v>43536</v>
      </c>
      <c r="P4232" t="s">
        <v>43537</v>
      </c>
      <c r="Q4232" t="s">
        <v>43538</v>
      </c>
      <c r="R4232" t="s">
        <v>43539</v>
      </c>
      <c r="S4232" t="s">
        <v>43540</v>
      </c>
      <c r="T4232">
        <v>8.4</v>
      </c>
      <c r="U4232">
        <v>53506</v>
      </c>
      <c r="V4232" s="12">
        <f>W4232*1.03068014830331</f>
        <v>4122720.5932132397</v>
      </c>
      <c r="W4232" s="3">
        <v>4000000</v>
      </c>
      <c r="X4232" s="13">
        <f>Y4232*1.03068014830331</f>
        <v>1712058.6716260349</v>
      </c>
      <c r="Y4232" s="3">
        <v>1661096</v>
      </c>
      <c r="Z4232" s="13">
        <f>AA4232*1.03068014830331</f>
        <v>66393326.205294758</v>
      </c>
      <c r="AA4232" s="3">
        <v>64417003</v>
      </c>
      <c r="AB4232">
        <v>335</v>
      </c>
    </row>
    <row r="4233" spans="1:28" x14ac:dyDescent="0.2">
      <c r="A4233" t="s">
        <v>27081</v>
      </c>
      <c r="B4233" t="s">
        <v>27082</v>
      </c>
      <c r="C4233">
        <v>2012</v>
      </c>
      <c r="D4233" t="s">
        <v>24069</v>
      </c>
      <c r="E4233" t="s">
        <v>44043</v>
      </c>
      <c r="F4233" t="s">
        <v>44051</v>
      </c>
      <c r="G4233" t="s">
        <v>44032</v>
      </c>
      <c r="H4233">
        <v>118</v>
      </c>
      <c r="I4233" t="s">
        <v>27083</v>
      </c>
      <c r="J4233" t="s">
        <v>4779</v>
      </c>
      <c r="K4233" t="s">
        <v>26</v>
      </c>
      <c r="L4233" t="s">
        <v>27</v>
      </c>
      <c r="M4233" t="s">
        <v>11688</v>
      </c>
      <c r="N4233" t="s">
        <v>27084</v>
      </c>
      <c r="O4233" t="s">
        <v>27085</v>
      </c>
      <c r="P4233" t="s">
        <v>27086</v>
      </c>
      <c r="Q4233" t="s">
        <v>27087</v>
      </c>
      <c r="R4233" t="s">
        <v>27088</v>
      </c>
      <c r="S4233" t="s">
        <v>27089</v>
      </c>
      <c r="T4233">
        <v>7.2</v>
      </c>
      <c r="U4233">
        <v>44955</v>
      </c>
      <c r="V4233" s="12">
        <f>W4233*1.12725506764114</f>
        <v>18712434.122842923</v>
      </c>
      <c r="W4233" s="3">
        <v>16600000</v>
      </c>
      <c r="X4233" s="13">
        <f>Y4233*1.12725506764114</f>
        <v>1710508.112189342</v>
      </c>
      <c r="Y4233" s="3">
        <v>1517410</v>
      </c>
      <c r="Z4233" s="13">
        <f>AA4233*1.12725506764114</f>
        <v>25749760.130303916</v>
      </c>
      <c r="AA4233" s="3">
        <v>22842887</v>
      </c>
      <c r="AB4233">
        <v>86</v>
      </c>
    </row>
    <row r="4234" spans="1:28" x14ac:dyDescent="0.2">
      <c r="A4234" t="s">
        <v>40239</v>
      </c>
      <c r="B4234" t="s">
        <v>40240</v>
      </c>
      <c r="C4234">
        <v>2016</v>
      </c>
      <c r="D4234" t="s">
        <v>32504</v>
      </c>
      <c r="E4234" t="s">
        <v>44035</v>
      </c>
      <c r="F4234" t="s">
        <v>44032</v>
      </c>
      <c r="G4234" t="s">
        <v>44042</v>
      </c>
      <c r="H4234">
        <v>122</v>
      </c>
      <c r="I4234" t="s">
        <v>943</v>
      </c>
      <c r="J4234" t="s">
        <v>944</v>
      </c>
      <c r="M4234" t="s">
        <v>40241</v>
      </c>
      <c r="N4234" t="s">
        <v>40242</v>
      </c>
      <c r="O4234" t="s">
        <v>40243</v>
      </c>
      <c r="P4234" t="s">
        <v>40244</v>
      </c>
      <c r="Q4234" t="s">
        <v>40245</v>
      </c>
      <c r="R4234" t="s">
        <v>40246</v>
      </c>
      <c r="S4234" t="s">
        <v>40247</v>
      </c>
      <c r="T4234">
        <v>7.7</v>
      </c>
      <c r="U4234">
        <v>20432</v>
      </c>
      <c r="V4234" s="12">
        <f>W4234*1.07834771485832</f>
        <v>3127208.3730891282</v>
      </c>
      <c r="W4234" s="3">
        <v>2900000</v>
      </c>
      <c r="X4234" s="13">
        <f>Y4234*1.07834771485832</f>
        <v>1709921.952930545</v>
      </c>
      <c r="Y4234" s="3">
        <v>1585687</v>
      </c>
      <c r="Z4234" s="13">
        <f>AA4234*1.07834771485832</f>
        <v>18998631.977734044</v>
      </c>
      <c r="AA4234" s="3">
        <v>17618280</v>
      </c>
      <c r="AB4234">
        <v>113</v>
      </c>
    </row>
    <row r="4235" spans="1:28" x14ac:dyDescent="0.2">
      <c r="A4235" t="s">
        <v>41679</v>
      </c>
      <c r="B4235" t="s">
        <v>41680</v>
      </c>
      <c r="C4235">
        <v>2017</v>
      </c>
      <c r="D4235" t="s">
        <v>39447</v>
      </c>
      <c r="E4235" t="s">
        <v>176</v>
      </c>
      <c r="F4235" t="s">
        <v>44034</v>
      </c>
      <c r="G4235" t="s">
        <v>44036</v>
      </c>
      <c r="H4235">
        <v>92</v>
      </c>
      <c r="I4235" t="s">
        <v>25</v>
      </c>
      <c r="J4235" t="s">
        <v>26</v>
      </c>
      <c r="K4235" t="s">
        <v>308</v>
      </c>
      <c r="M4235" t="s">
        <v>33382</v>
      </c>
      <c r="N4235" t="s">
        <v>33382</v>
      </c>
      <c r="O4235" t="s">
        <v>41681</v>
      </c>
      <c r="P4235" t="s">
        <v>5915</v>
      </c>
      <c r="Q4235" t="s">
        <v>41682</v>
      </c>
      <c r="R4235" t="s">
        <v>41683</v>
      </c>
      <c r="S4235" t="s">
        <v>41684</v>
      </c>
      <c r="T4235">
        <v>6.9</v>
      </c>
      <c r="U4235">
        <v>58011</v>
      </c>
      <c r="V4235" s="12">
        <f>W4235*1.05585427545692</f>
        <v>105585.427545692</v>
      </c>
      <c r="W4235" s="3">
        <v>100000</v>
      </c>
      <c r="X4235" s="13">
        <f>Y4235*1.05585427545692</f>
        <v>1685535.1455654388</v>
      </c>
      <c r="Y4235" s="3">
        <v>1596371</v>
      </c>
      <c r="Z4235" s="13">
        <f>AA4235*1.05585427545692</f>
        <v>2060692.839886588</v>
      </c>
      <c r="AA4235" s="3">
        <v>1951683</v>
      </c>
      <c r="AB4235">
        <v>605</v>
      </c>
    </row>
    <row r="4236" spans="1:28" x14ac:dyDescent="0.2">
      <c r="A4236" t="s">
        <v>13628</v>
      </c>
      <c r="B4236" t="s">
        <v>13629</v>
      </c>
      <c r="C4236">
        <v>2006</v>
      </c>
      <c r="D4236" s="1">
        <v>39116</v>
      </c>
      <c r="E4236" t="s">
        <v>176</v>
      </c>
      <c r="F4236" t="s">
        <v>44045</v>
      </c>
      <c r="G4236" t="s">
        <v>44036</v>
      </c>
      <c r="H4236">
        <v>105</v>
      </c>
      <c r="I4236" t="s">
        <v>25</v>
      </c>
      <c r="J4236" t="s">
        <v>26</v>
      </c>
      <c r="K4236" t="s">
        <v>307</v>
      </c>
      <c r="L4236" t="s">
        <v>75</v>
      </c>
      <c r="M4236" t="s">
        <v>1187</v>
      </c>
      <c r="N4236" t="s">
        <v>13630</v>
      </c>
      <c r="O4236" t="s">
        <v>13631</v>
      </c>
      <c r="P4236" t="s">
        <v>386</v>
      </c>
      <c r="Q4236" t="s">
        <v>13632</v>
      </c>
      <c r="R4236" t="s">
        <v>13633</v>
      </c>
      <c r="S4236" t="s">
        <v>13634</v>
      </c>
      <c r="T4236">
        <v>6</v>
      </c>
      <c r="U4236">
        <v>23778</v>
      </c>
      <c r="V4236" s="12">
        <f>W4236*1.28378472222222</f>
        <v>41081111.111111045</v>
      </c>
      <c r="W4236" s="3">
        <v>32000000</v>
      </c>
      <c r="X4236" s="13">
        <f>Y4236*1.28378472222222</f>
        <v>1680083.9308333306</v>
      </c>
      <c r="Y4236" s="3">
        <v>1308696</v>
      </c>
      <c r="Z4236" s="13">
        <f>AA4236*1.28378472222222</f>
        <v>7593468.5237499876</v>
      </c>
      <c r="AA4236" s="3">
        <v>5914908</v>
      </c>
      <c r="AB4236">
        <v>180</v>
      </c>
    </row>
    <row r="4237" spans="1:28" hidden="1" x14ac:dyDescent="0.2">
      <c r="A4237" t="s">
        <v>36990</v>
      </c>
      <c r="B4237" t="s">
        <v>36991</v>
      </c>
      <c r="C4237">
        <v>2016</v>
      </c>
      <c r="D4237" t="s">
        <v>36992</v>
      </c>
      <c r="E4237" t="s">
        <v>16512</v>
      </c>
      <c r="F4237" t="s">
        <v>44039</v>
      </c>
      <c r="H4237">
        <v>104</v>
      </c>
      <c r="I4237" t="s">
        <v>25</v>
      </c>
      <c r="J4237" t="s">
        <v>26</v>
      </c>
      <c r="M4237" t="s">
        <v>18908</v>
      </c>
      <c r="N4237" t="s">
        <v>18908</v>
      </c>
      <c r="O4237" t="s">
        <v>36993</v>
      </c>
      <c r="P4237" t="s">
        <v>4616</v>
      </c>
      <c r="Q4237" t="s">
        <v>36994</v>
      </c>
      <c r="R4237" t="s">
        <v>36995</v>
      </c>
      <c r="S4237" t="s">
        <v>36996</v>
      </c>
      <c r="T4237">
        <v>6</v>
      </c>
      <c r="U4237">
        <v>15108</v>
      </c>
      <c r="W4237"/>
      <c r="X4237"/>
      <c r="Y4237">
        <v>61797</v>
      </c>
      <c r="Z4237"/>
      <c r="AA4237">
        <v>61797</v>
      </c>
      <c r="AB4237">
        <v>134</v>
      </c>
    </row>
    <row r="4238" spans="1:28" hidden="1" x14ac:dyDescent="0.2">
      <c r="A4238" t="s">
        <v>36997</v>
      </c>
      <c r="B4238" t="s">
        <v>36998</v>
      </c>
      <c r="C4238">
        <v>2016</v>
      </c>
      <c r="D4238" s="1">
        <v>43010</v>
      </c>
      <c r="E4238" t="s">
        <v>3496</v>
      </c>
      <c r="F4238" t="s">
        <v>44042</v>
      </c>
      <c r="H4238">
        <v>83</v>
      </c>
      <c r="I4238" t="s">
        <v>1561</v>
      </c>
      <c r="J4238" t="s">
        <v>26</v>
      </c>
      <c r="M4238" t="s">
        <v>36999</v>
      </c>
      <c r="N4238" t="s">
        <v>37000</v>
      </c>
      <c r="O4238" t="s">
        <v>37001</v>
      </c>
      <c r="P4238" t="s">
        <v>37002</v>
      </c>
      <c r="Q4238" t="s">
        <v>37003</v>
      </c>
      <c r="R4238" t="s">
        <v>37004</v>
      </c>
      <c r="S4238" t="s">
        <v>37005</v>
      </c>
      <c r="T4238">
        <v>5.6</v>
      </c>
      <c r="U4238">
        <v>12070</v>
      </c>
      <c r="W4238"/>
      <c r="X4238"/>
      <c r="Y4238"/>
      <c r="Z4238"/>
      <c r="AA4238">
        <v>332571</v>
      </c>
      <c r="AB4238">
        <v>98</v>
      </c>
    </row>
    <row r="4239" spans="1:28" x14ac:dyDescent="0.2">
      <c r="A4239" t="s">
        <v>35764</v>
      </c>
      <c r="B4239" t="s">
        <v>35765</v>
      </c>
      <c r="C4239">
        <v>2017</v>
      </c>
      <c r="D4239" t="s">
        <v>23811</v>
      </c>
      <c r="E4239" t="s">
        <v>176</v>
      </c>
      <c r="H4239">
        <v>113</v>
      </c>
      <c r="I4239" t="s">
        <v>35766</v>
      </c>
      <c r="J4239" t="s">
        <v>26</v>
      </c>
      <c r="M4239" t="s">
        <v>6429</v>
      </c>
      <c r="N4239" t="s">
        <v>35767</v>
      </c>
      <c r="O4239" t="s">
        <v>35768</v>
      </c>
      <c r="P4239" t="s">
        <v>9658</v>
      </c>
      <c r="Q4239" t="s">
        <v>35769</v>
      </c>
      <c r="R4239" t="s">
        <v>35770</v>
      </c>
      <c r="S4239" t="s">
        <v>35771</v>
      </c>
      <c r="T4239">
        <v>6.5</v>
      </c>
      <c r="U4239">
        <v>11710</v>
      </c>
      <c r="V4239" s="12">
        <f>W4239*1.05585427545692</f>
        <v>5701613.0874673678</v>
      </c>
      <c r="W4239" s="3">
        <v>5400000</v>
      </c>
      <c r="X4239" s="13">
        <f>Y4239*1.05585427545692</f>
        <v>1676854.9675669074</v>
      </c>
      <c r="Y4239" s="3">
        <v>1588150</v>
      </c>
      <c r="Z4239" s="13">
        <f>AA4239*1.05585427545692</f>
        <v>12729239.772144267</v>
      </c>
      <c r="AA4239" s="3">
        <v>12055868</v>
      </c>
      <c r="AB4239">
        <v>144</v>
      </c>
    </row>
    <row r="4240" spans="1:28" hidden="1" x14ac:dyDescent="0.2">
      <c r="A4240" t="s">
        <v>37014</v>
      </c>
      <c r="B4240" t="s">
        <v>37015</v>
      </c>
      <c r="C4240">
        <v>2014</v>
      </c>
      <c r="D4240" s="1">
        <v>41741</v>
      </c>
      <c r="E4240" t="s">
        <v>176</v>
      </c>
      <c r="H4240">
        <v>139</v>
      </c>
      <c r="I4240" t="s">
        <v>1983</v>
      </c>
      <c r="J4240" t="s">
        <v>27</v>
      </c>
      <c r="K4240" t="s">
        <v>26</v>
      </c>
      <c r="M4240" t="s">
        <v>24910</v>
      </c>
      <c r="N4240" t="s">
        <v>24910</v>
      </c>
      <c r="O4240" t="s">
        <v>37016</v>
      </c>
      <c r="P4240" t="s">
        <v>24913</v>
      </c>
      <c r="Q4240" t="s">
        <v>37017</v>
      </c>
      <c r="R4240" t="s">
        <v>37018</v>
      </c>
      <c r="S4240" t="s">
        <v>37019</v>
      </c>
      <c r="T4240">
        <v>8.1</v>
      </c>
      <c r="U4240">
        <v>48748</v>
      </c>
      <c r="W4240"/>
      <c r="X4240"/>
      <c r="Y4240">
        <v>3494070</v>
      </c>
      <c r="Z4240"/>
      <c r="AA4240">
        <v>13156856</v>
      </c>
      <c r="AB4240">
        <v>71</v>
      </c>
    </row>
    <row r="4241" spans="1:28" x14ac:dyDescent="0.2">
      <c r="A4241" t="s">
        <v>31747</v>
      </c>
      <c r="B4241" t="s">
        <v>31748</v>
      </c>
      <c r="C4241">
        <v>2015</v>
      </c>
      <c r="D4241" t="s">
        <v>31749</v>
      </c>
      <c r="E4241" t="s">
        <v>16512</v>
      </c>
      <c r="F4241" t="s">
        <v>44032</v>
      </c>
      <c r="G4241" t="s">
        <v>44039</v>
      </c>
      <c r="H4241">
        <v>98</v>
      </c>
      <c r="I4241" t="s">
        <v>25</v>
      </c>
      <c r="J4241" t="s">
        <v>26</v>
      </c>
      <c r="M4241" t="s">
        <v>8061</v>
      </c>
      <c r="N4241" t="s">
        <v>31750</v>
      </c>
      <c r="O4241" t="s">
        <v>31751</v>
      </c>
      <c r="P4241" t="s">
        <v>1614</v>
      </c>
      <c r="Q4241" t="s">
        <v>31752</v>
      </c>
      <c r="R4241" t="s">
        <v>31753</v>
      </c>
      <c r="S4241" t="s">
        <v>31754</v>
      </c>
      <c r="T4241">
        <v>5.9</v>
      </c>
      <c r="U4241">
        <v>20477</v>
      </c>
      <c r="V4241" s="12">
        <f>W4241*1.09195121025074</f>
        <v>27298780.256268501</v>
      </c>
      <c r="W4241" s="3">
        <v>25000000</v>
      </c>
      <c r="X4241" s="13">
        <f>Y4241*1.09195121025074</f>
        <v>1652988.0984190984</v>
      </c>
      <c r="Y4241" s="3">
        <v>1513793</v>
      </c>
      <c r="Z4241" s="13">
        <f>AA4241*1.09195121025074</f>
        <v>3349594.1879316629</v>
      </c>
      <c r="AA4241" s="3">
        <v>3067531</v>
      </c>
      <c r="AB4241">
        <v>93</v>
      </c>
    </row>
    <row r="4242" spans="1:28" hidden="1" x14ac:dyDescent="0.2">
      <c r="A4242" t="s">
        <v>37029</v>
      </c>
      <c r="B4242" t="s">
        <v>37030</v>
      </c>
      <c r="C4242">
        <v>2016</v>
      </c>
      <c r="D4242" t="s">
        <v>37031</v>
      </c>
      <c r="E4242" t="s">
        <v>176</v>
      </c>
      <c r="F4242" t="s">
        <v>44034</v>
      </c>
      <c r="G4242" t="s">
        <v>44046</v>
      </c>
      <c r="H4242">
        <v>93</v>
      </c>
      <c r="I4242" t="s">
        <v>1561</v>
      </c>
      <c r="J4242" t="s">
        <v>4240</v>
      </c>
      <c r="K4242" t="s">
        <v>26</v>
      </c>
      <c r="M4242" t="s">
        <v>32814</v>
      </c>
      <c r="N4242" t="s">
        <v>33427</v>
      </c>
      <c r="O4242" t="s">
        <v>37032</v>
      </c>
      <c r="P4242" t="s">
        <v>37033</v>
      </c>
      <c r="Q4242" t="s">
        <v>37034</v>
      </c>
      <c r="R4242" t="s">
        <v>37035</v>
      </c>
      <c r="S4242" t="s">
        <v>37036</v>
      </c>
      <c r="T4242">
        <v>5.0999999999999996</v>
      </c>
      <c r="U4242">
        <v>12239</v>
      </c>
      <c r="W4242"/>
      <c r="X4242"/>
      <c r="Y4242"/>
      <c r="Z4242"/>
      <c r="AA4242">
        <v>2081591</v>
      </c>
      <c r="AB4242">
        <v>89</v>
      </c>
    </row>
    <row r="4243" spans="1:28" hidden="1" x14ac:dyDescent="0.2">
      <c r="A4243" t="s">
        <v>37037</v>
      </c>
      <c r="B4243" t="s">
        <v>37038</v>
      </c>
      <c r="C4243">
        <v>2014</v>
      </c>
      <c r="D4243" t="s">
        <v>37039</v>
      </c>
      <c r="E4243" t="s">
        <v>44043</v>
      </c>
      <c r="F4243" t="s">
        <v>44051</v>
      </c>
      <c r="G4243" t="s">
        <v>44032</v>
      </c>
      <c r="H4243">
        <v>108</v>
      </c>
      <c r="I4243" t="s">
        <v>1561</v>
      </c>
      <c r="J4243" t="s">
        <v>26</v>
      </c>
      <c r="M4243" t="s">
        <v>37040</v>
      </c>
      <c r="N4243" t="s">
        <v>37041</v>
      </c>
      <c r="O4243" t="s">
        <v>37042</v>
      </c>
      <c r="P4243" t="s">
        <v>37043</v>
      </c>
      <c r="Q4243" t="s">
        <v>37044</v>
      </c>
      <c r="R4243" t="s">
        <v>37045</v>
      </c>
      <c r="S4243" t="s">
        <v>37046</v>
      </c>
      <c r="T4243">
        <v>7.1</v>
      </c>
      <c r="U4243">
        <v>11734</v>
      </c>
      <c r="W4243"/>
      <c r="X4243"/>
      <c r="Y4243">
        <v>7891</v>
      </c>
      <c r="Z4243"/>
      <c r="AA4243">
        <v>34017</v>
      </c>
      <c r="AB4243">
        <v>92</v>
      </c>
    </row>
    <row r="4244" spans="1:28" x14ac:dyDescent="0.2">
      <c r="A4244" t="s">
        <v>25008</v>
      </c>
      <c r="B4244" t="s">
        <v>25009</v>
      </c>
      <c r="C4244">
        <v>2012</v>
      </c>
      <c r="D4244" s="1">
        <v>41883</v>
      </c>
      <c r="E4244" t="s">
        <v>176</v>
      </c>
      <c r="F4244" t="s">
        <v>44042</v>
      </c>
      <c r="H4244">
        <v>115</v>
      </c>
      <c r="I4244" t="s">
        <v>25</v>
      </c>
      <c r="J4244" t="s">
        <v>26</v>
      </c>
      <c r="M4244" t="s">
        <v>25010</v>
      </c>
      <c r="N4244" t="s">
        <v>25011</v>
      </c>
      <c r="O4244" t="s">
        <v>25012</v>
      </c>
      <c r="P4244" t="s">
        <v>18208</v>
      </c>
      <c r="Q4244" t="s">
        <v>25013</v>
      </c>
      <c r="R4244" t="s">
        <v>25014</v>
      </c>
      <c r="S4244" t="s">
        <v>25015</v>
      </c>
      <c r="T4244">
        <v>7.5</v>
      </c>
      <c r="U4244">
        <v>72330</v>
      </c>
      <c r="V4244" s="12">
        <f>W4244*1.12725506764114</f>
        <v>11272550.6764114</v>
      </c>
      <c r="W4244" s="3">
        <v>10000000</v>
      </c>
      <c r="X4244" s="13">
        <f>Y4244*1.12725506764114</f>
        <v>1619752.8066935539</v>
      </c>
      <c r="Y4244" s="3">
        <v>1436900</v>
      </c>
      <c r="Z4244" s="13">
        <f>AA4244*1.12725506764114</f>
        <v>3864284.4801170742</v>
      </c>
      <c r="AA4244" s="3">
        <v>3428048</v>
      </c>
      <c r="AB4244">
        <v>150</v>
      </c>
    </row>
    <row r="4245" spans="1:28" x14ac:dyDescent="0.2">
      <c r="A4245" t="s">
        <v>17054</v>
      </c>
      <c r="B4245" t="s">
        <v>17055</v>
      </c>
      <c r="C4245">
        <v>2007</v>
      </c>
      <c r="D4245" s="1">
        <v>39759</v>
      </c>
      <c r="E4245" t="s">
        <v>44041</v>
      </c>
      <c r="F4245" t="s">
        <v>44032</v>
      </c>
      <c r="G4245" t="s">
        <v>44042</v>
      </c>
      <c r="H4245">
        <v>111</v>
      </c>
      <c r="I4245" t="s">
        <v>17056</v>
      </c>
      <c r="J4245" t="s">
        <v>26</v>
      </c>
      <c r="M4245" t="s">
        <v>2203</v>
      </c>
      <c r="N4245" t="s">
        <v>2203</v>
      </c>
      <c r="O4245" t="s">
        <v>17057</v>
      </c>
      <c r="P4245" t="s">
        <v>878</v>
      </c>
      <c r="Q4245" t="s">
        <v>17058</v>
      </c>
      <c r="R4245" t="s">
        <v>17059</v>
      </c>
      <c r="S4245" t="s">
        <v>17060</v>
      </c>
      <c r="T4245">
        <v>6.6</v>
      </c>
      <c r="U4245">
        <v>88948</v>
      </c>
      <c r="V4245" s="12">
        <f>W4245*1.24823238899982</f>
        <v>18723485.8349973</v>
      </c>
      <c r="W4245" s="3">
        <v>15000000</v>
      </c>
      <c r="X4245" s="13">
        <f>Y4245*1.24823238899982</f>
        <v>1616359.8369312577</v>
      </c>
      <c r="Y4245" s="3">
        <v>1294919</v>
      </c>
      <c r="Z4245" s="13">
        <f>AA4245*144548551.06</f>
        <v>1147552444650804.2</v>
      </c>
      <c r="AA4245" s="3">
        <v>7938872</v>
      </c>
      <c r="AB4245">
        <v>522</v>
      </c>
    </row>
    <row r="4246" spans="1:28" x14ac:dyDescent="0.2">
      <c r="A4246" t="s">
        <v>35880</v>
      </c>
      <c r="B4246" t="s">
        <v>35881</v>
      </c>
      <c r="C4246">
        <v>2015</v>
      </c>
      <c r="D4246" t="s">
        <v>35321</v>
      </c>
      <c r="E4246" t="s">
        <v>1045</v>
      </c>
      <c r="F4246" t="s">
        <v>44032</v>
      </c>
      <c r="G4246" t="s">
        <v>44036</v>
      </c>
      <c r="H4246">
        <v>102</v>
      </c>
      <c r="I4246" t="s">
        <v>25</v>
      </c>
      <c r="J4246" t="s">
        <v>26</v>
      </c>
      <c r="M4246" t="s">
        <v>35882</v>
      </c>
      <c r="N4246" t="s">
        <v>35883</v>
      </c>
      <c r="O4246" t="s">
        <v>35884</v>
      </c>
      <c r="P4246" t="s">
        <v>35885</v>
      </c>
      <c r="Q4246" t="s">
        <v>35886</v>
      </c>
      <c r="R4246" t="s">
        <v>35887</v>
      </c>
      <c r="S4246" t="s">
        <v>35888</v>
      </c>
      <c r="T4246">
        <v>6.9</v>
      </c>
      <c r="U4246">
        <v>29010</v>
      </c>
      <c r="V4246" s="12">
        <f>W4246*1.09195121025074</f>
        <v>2183902.4205014799</v>
      </c>
      <c r="W4246" s="3">
        <v>2000000</v>
      </c>
      <c r="X4246" s="13">
        <f>Y4246*1.09195121025074</f>
        <v>1612814.1214427636</v>
      </c>
      <c r="Y4246" s="3">
        <v>1477002</v>
      </c>
      <c r="Z4246" s="13">
        <f>AA4246*1.09195121025074</f>
        <v>1938358.6277060269</v>
      </c>
      <c r="AA4246" s="3">
        <v>1775133</v>
      </c>
      <c r="AB4246">
        <v>101</v>
      </c>
    </row>
    <row r="4247" spans="1:28" x14ac:dyDescent="0.2">
      <c r="A4247" t="s">
        <v>2147</v>
      </c>
      <c r="B4247" t="s">
        <v>2148</v>
      </c>
      <c r="C4247">
        <v>2000</v>
      </c>
      <c r="D4247" t="s">
        <v>48</v>
      </c>
      <c r="E4247" t="s">
        <v>44059</v>
      </c>
      <c r="F4247" t="s">
        <v>44032</v>
      </c>
      <c r="G4247" t="s">
        <v>44036</v>
      </c>
      <c r="H4247">
        <v>216</v>
      </c>
      <c r="I4247" t="s">
        <v>943</v>
      </c>
      <c r="J4247" t="s">
        <v>944</v>
      </c>
      <c r="M4247" t="s">
        <v>2149</v>
      </c>
      <c r="N4247" t="s">
        <v>2150</v>
      </c>
      <c r="O4247" t="s">
        <v>2151</v>
      </c>
      <c r="P4247" t="s">
        <v>2152</v>
      </c>
      <c r="Q4247" t="s">
        <v>2153</v>
      </c>
      <c r="R4247" t="s">
        <v>2154</v>
      </c>
      <c r="S4247" t="s">
        <v>2155</v>
      </c>
      <c r="T4247">
        <v>7.1</v>
      </c>
      <c r="U4247">
        <v>26584</v>
      </c>
      <c r="V4247" s="12">
        <f>W4247*1.5029674796748</f>
        <v>6011869.9186992003</v>
      </c>
      <c r="W4247" s="3">
        <v>4000000</v>
      </c>
      <c r="X4247" s="13">
        <f>Y4247*1.5029674796748</f>
        <v>1608175.2032520361</v>
      </c>
      <c r="Y4247" s="3">
        <v>1070000</v>
      </c>
      <c r="Z4247" s="13">
        <f>AA4247*1.5029674796748</f>
        <v>6431725.3871138357</v>
      </c>
      <c r="AA4247" s="3">
        <v>4279351</v>
      </c>
      <c r="AB4247">
        <v>63</v>
      </c>
    </row>
    <row r="4248" spans="1:28" x14ac:dyDescent="0.2">
      <c r="A4248" t="s">
        <v>32691</v>
      </c>
      <c r="B4248" t="s">
        <v>32692</v>
      </c>
      <c r="C4248">
        <v>2015</v>
      </c>
      <c r="D4248" t="s">
        <v>32693</v>
      </c>
      <c r="E4248" t="s">
        <v>16512</v>
      </c>
      <c r="F4248" t="s">
        <v>44032</v>
      </c>
      <c r="G4248" t="s">
        <v>44042</v>
      </c>
      <c r="H4248">
        <v>188</v>
      </c>
      <c r="I4248" t="s">
        <v>943</v>
      </c>
      <c r="J4248" t="s">
        <v>2402</v>
      </c>
      <c r="M4248" t="s">
        <v>5439</v>
      </c>
      <c r="N4248" t="s">
        <v>32694</v>
      </c>
      <c r="O4248" t="s">
        <v>32695</v>
      </c>
      <c r="P4248" t="s">
        <v>9544</v>
      </c>
      <c r="Q4248" t="s">
        <v>32696</v>
      </c>
      <c r="R4248" t="s">
        <v>32697</v>
      </c>
      <c r="S4248" t="s">
        <v>32698</v>
      </c>
      <c r="T4248">
        <v>7.3</v>
      </c>
      <c r="U4248">
        <v>18540</v>
      </c>
      <c r="V4248" s="12">
        <f>W4248*1.09195121025074</f>
        <v>32758536.3075222</v>
      </c>
      <c r="W4248" s="3">
        <v>30000000</v>
      </c>
      <c r="X4248" s="13">
        <f>Y4248*1.09195121025074</f>
        <v>1582490.6363341005</v>
      </c>
      <c r="Y4248" s="3">
        <v>1449232</v>
      </c>
      <c r="Z4248" s="13">
        <f>AA4248*1.09195121025074</f>
        <v>3494367.2632891266</v>
      </c>
      <c r="AA4248" s="3">
        <v>3200113</v>
      </c>
      <c r="AB4248">
        <v>125</v>
      </c>
    </row>
    <row r="4249" spans="1:28" hidden="1" x14ac:dyDescent="0.2">
      <c r="A4249" t="s">
        <v>37078</v>
      </c>
      <c r="B4249" t="s">
        <v>37079</v>
      </c>
      <c r="C4249">
        <v>2014</v>
      </c>
      <c r="D4249" t="s">
        <v>31499</v>
      </c>
      <c r="E4249" t="s">
        <v>16512</v>
      </c>
      <c r="F4249" t="s">
        <v>44044</v>
      </c>
      <c r="G4249" t="s">
        <v>44032</v>
      </c>
      <c r="H4249">
        <v>110</v>
      </c>
      <c r="I4249" t="s">
        <v>4358</v>
      </c>
      <c r="J4249" t="s">
        <v>1076</v>
      </c>
      <c r="M4249" t="s">
        <v>37080</v>
      </c>
      <c r="N4249" t="s">
        <v>37080</v>
      </c>
      <c r="O4249" t="s">
        <v>37081</v>
      </c>
      <c r="P4249" t="s">
        <v>37082</v>
      </c>
      <c r="Q4249" t="s">
        <v>37083</v>
      </c>
      <c r="R4249" t="s">
        <v>37084</v>
      </c>
      <c r="S4249" t="s">
        <v>37085</v>
      </c>
      <c r="T4249">
        <v>7.8</v>
      </c>
      <c r="U4249">
        <v>11910</v>
      </c>
      <c r="W4249"/>
      <c r="X4249"/>
      <c r="Y4249"/>
      <c r="Z4249"/>
      <c r="AA4249">
        <v>686484</v>
      </c>
      <c r="AB4249">
        <v>4</v>
      </c>
    </row>
    <row r="4250" spans="1:28" hidden="1" x14ac:dyDescent="0.2">
      <c r="A4250" t="s">
        <v>37086</v>
      </c>
      <c r="B4250" t="s">
        <v>37087</v>
      </c>
      <c r="C4250">
        <v>2016</v>
      </c>
      <c r="D4250" s="1">
        <v>42800</v>
      </c>
      <c r="E4250" t="s">
        <v>16512</v>
      </c>
      <c r="F4250" t="s">
        <v>44044</v>
      </c>
      <c r="G4250" t="s">
        <v>44032</v>
      </c>
      <c r="H4250">
        <v>88</v>
      </c>
      <c r="I4250" t="s">
        <v>817</v>
      </c>
      <c r="J4250" t="s">
        <v>26</v>
      </c>
      <c r="K4250" t="s">
        <v>308</v>
      </c>
      <c r="M4250" t="s">
        <v>10728</v>
      </c>
      <c r="N4250" t="s">
        <v>37088</v>
      </c>
      <c r="O4250" t="s">
        <v>37089</v>
      </c>
      <c r="P4250" t="s">
        <v>1401</v>
      </c>
      <c r="Q4250" t="s">
        <v>37090</v>
      </c>
      <c r="R4250" t="s">
        <v>37091</v>
      </c>
      <c r="S4250" t="s">
        <v>37092</v>
      </c>
      <c r="T4250">
        <v>6.4</v>
      </c>
      <c r="U4250">
        <v>58159</v>
      </c>
      <c r="W4250">
        <v>13000000</v>
      </c>
      <c r="X4250"/>
      <c r="Y4250"/>
      <c r="Z4250"/>
      <c r="AA4250">
        <v>6903033</v>
      </c>
      <c r="AB4250">
        <v>202</v>
      </c>
    </row>
    <row r="4251" spans="1:28" hidden="1" x14ac:dyDescent="0.2">
      <c r="A4251" t="s">
        <v>37093</v>
      </c>
      <c r="B4251" t="s">
        <v>37094</v>
      </c>
      <c r="C4251">
        <v>2017</v>
      </c>
      <c r="D4251" t="s">
        <v>37095</v>
      </c>
      <c r="E4251" t="s">
        <v>3496</v>
      </c>
      <c r="F4251" t="s">
        <v>44042</v>
      </c>
      <c r="H4251">
        <v>78</v>
      </c>
      <c r="I4251" t="s">
        <v>25</v>
      </c>
      <c r="J4251" t="s">
        <v>26</v>
      </c>
      <c r="M4251" t="s">
        <v>33684</v>
      </c>
      <c r="N4251" t="s">
        <v>37096</v>
      </c>
      <c r="O4251" t="s">
        <v>37097</v>
      </c>
      <c r="P4251" t="s">
        <v>37098</v>
      </c>
      <c r="Q4251" t="s">
        <v>37099</v>
      </c>
      <c r="R4251" t="s">
        <v>37100</v>
      </c>
      <c r="S4251" t="s">
        <v>37101</v>
      </c>
      <c r="T4251">
        <v>6.4</v>
      </c>
      <c r="U4251">
        <v>17701</v>
      </c>
      <c r="W4251"/>
      <c r="X4251"/>
      <c r="Y4251"/>
      <c r="Z4251"/>
      <c r="AA4251"/>
      <c r="AB4251">
        <v>104</v>
      </c>
    </row>
    <row r="4252" spans="1:28" hidden="1" x14ac:dyDescent="0.2">
      <c r="A4252" t="s">
        <v>37102</v>
      </c>
      <c r="B4252" t="s">
        <v>37103</v>
      </c>
      <c r="C4252">
        <v>2016</v>
      </c>
      <c r="D4252" t="s">
        <v>30661</v>
      </c>
      <c r="E4252" t="s">
        <v>44041</v>
      </c>
      <c r="F4252" t="s">
        <v>44032</v>
      </c>
      <c r="G4252" t="s">
        <v>44045</v>
      </c>
      <c r="H4252">
        <v>106</v>
      </c>
      <c r="I4252" t="s">
        <v>25</v>
      </c>
      <c r="J4252" t="s">
        <v>26</v>
      </c>
      <c r="M4252" t="s">
        <v>37104</v>
      </c>
      <c r="N4252" t="s">
        <v>37105</v>
      </c>
      <c r="O4252" t="s">
        <v>37106</v>
      </c>
      <c r="P4252" t="s">
        <v>13818</v>
      </c>
      <c r="Q4252" t="s">
        <v>37107</v>
      </c>
      <c r="R4252" t="s">
        <v>37108</v>
      </c>
      <c r="S4252" t="s">
        <v>37109</v>
      </c>
      <c r="T4252">
        <v>5.3</v>
      </c>
      <c r="U4252">
        <v>14738</v>
      </c>
      <c r="W4252">
        <v>11000000</v>
      </c>
      <c r="X4252"/>
      <c r="Y4252"/>
      <c r="Z4252"/>
      <c r="AA4252">
        <v>2049761</v>
      </c>
      <c r="AB4252">
        <v>91</v>
      </c>
    </row>
    <row r="4253" spans="1:28" x14ac:dyDescent="0.2">
      <c r="A4253" t="s">
        <v>42584</v>
      </c>
      <c r="B4253" t="s">
        <v>42585</v>
      </c>
      <c r="C4253">
        <v>2018</v>
      </c>
      <c r="D4253" s="1">
        <v>43622</v>
      </c>
      <c r="E4253" t="s">
        <v>16512</v>
      </c>
      <c r="F4253" t="s">
        <v>44044</v>
      </c>
      <c r="G4253" t="s">
        <v>44032</v>
      </c>
      <c r="H4253">
        <v>121</v>
      </c>
      <c r="I4253" t="s">
        <v>25</v>
      </c>
      <c r="J4253" t="s">
        <v>26</v>
      </c>
      <c r="M4253" t="s">
        <v>10926</v>
      </c>
      <c r="N4253" t="s">
        <v>3394</v>
      </c>
      <c r="O4253" t="s">
        <v>42586</v>
      </c>
      <c r="P4253" t="s">
        <v>1431</v>
      </c>
      <c r="Q4253" t="s">
        <v>42587</v>
      </c>
      <c r="R4253" t="s">
        <v>42588</v>
      </c>
      <c r="S4253" t="s">
        <v>42589</v>
      </c>
      <c r="T4253">
        <v>6.2</v>
      </c>
      <c r="U4253">
        <v>23655</v>
      </c>
      <c r="V4253" s="12">
        <f>W4253*1.03068014830331</f>
        <v>9276121.3347297888</v>
      </c>
      <c r="W4253" s="3">
        <v>9000000</v>
      </c>
      <c r="X4253" s="13">
        <f>Y4253*1.03068014830331</f>
        <v>1580366.6077170244</v>
      </c>
      <c r="Y4253" s="3">
        <v>1533324</v>
      </c>
      <c r="Z4253" s="13">
        <f>AA4253*1.03068014830331</f>
        <v>5752164.066871874</v>
      </c>
      <c r="AA4253" s="3">
        <v>5580940</v>
      </c>
      <c r="AB4253">
        <v>321</v>
      </c>
    </row>
    <row r="4254" spans="1:28" hidden="1" x14ac:dyDescent="0.2">
      <c r="A4254" t="s">
        <v>37118</v>
      </c>
      <c r="B4254" t="s">
        <v>37119</v>
      </c>
      <c r="C4254">
        <v>2016</v>
      </c>
      <c r="D4254" t="s">
        <v>37120</v>
      </c>
      <c r="E4254" t="s">
        <v>44037</v>
      </c>
      <c r="F4254" t="s">
        <v>44040</v>
      </c>
      <c r="G4254" t="s">
        <v>44034</v>
      </c>
      <c r="H4254">
        <v>80</v>
      </c>
      <c r="I4254" t="s">
        <v>37121</v>
      </c>
      <c r="J4254" t="s">
        <v>35115</v>
      </c>
      <c r="M4254" t="s">
        <v>37122</v>
      </c>
      <c r="N4254" t="s">
        <v>37123</v>
      </c>
      <c r="O4254" t="s">
        <v>37124</v>
      </c>
      <c r="P4254" t="s">
        <v>37125</v>
      </c>
      <c r="Q4254" t="s">
        <v>37126</v>
      </c>
      <c r="R4254" t="s">
        <v>37127</v>
      </c>
      <c r="S4254" t="s">
        <v>37128</v>
      </c>
      <c r="T4254">
        <v>7.5</v>
      </c>
      <c r="U4254">
        <v>29973</v>
      </c>
      <c r="W4254"/>
      <c r="X4254"/>
      <c r="Y4254">
        <v>921974</v>
      </c>
      <c r="Z4254"/>
      <c r="AA4254">
        <v>6591789</v>
      </c>
      <c r="AB4254">
        <v>112</v>
      </c>
    </row>
    <row r="4255" spans="1:28" hidden="1" x14ac:dyDescent="0.2">
      <c r="A4255" t="s">
        <v>37129</v>
      </c>
      <c r="B4255" t="s">
        <v>37130</v>
      </c>
      <c r="C4255">
        <v>2014</v>
      </c>
      <c r="D4255" t="s">
        <v>32836</v>
      </c>
      <c r="E4255" t="s">
        <v>1045</v>
      </c>
      <c r="F4255" t="s">
        <v>44032</v>
      </c>
      <c r="G4255" t="s">
        <v>44036</v>
      </c>
      <c r="H4255">
        <v>171</v>
      </c>
      <c r="I4255" t="s">
        <v>943</v>
      </c>
      <c r="J4255" t="s">
        <v>32155</v>
      </c>
      <c r="M4255" t="s">
        <v>32157</v>
      </c>
      <c r="N4255" t="s">
        <v>37131</v>
      </c>
      <c r="O4255" t="s">
        <v>37132</v>
      </c>
      <c r="P4255" t="s">
        <v>37133</v>
      </c>
      <c r="Q4255" t="s">
        <v>37134</v>
      </c>
      <c r="R4255" t="s">
        <v>37135</v>
      </c>
      <c r="S4255" t="s">
        <v>37136</v>
      </c>
      <c r="T4255">
        <v>8.3000000000000007</v>
      </c>
      <c r="U4255">
        <v>15520</v>
      </c>
      <c r="W4255"/>
      <c r="X4255"/>
      <c r="Y4255"/>
      <c r="Z4255"/>
      <c r="AA4255">
        <v>180217</v>
      </c>
      <c r="AB4255">
        <v>54</v>
      </c>
    </row>
    <row r="4256" spans="1:28" hidden="1" x14ac:dyDescent="0.2">
      <c r="A4256" t="s">
        <v>37137</v>
      </c>
      <c r="B4256" t="s">
        <v>37138</v>
      </c>
      <c r="C4256">
        <v>2015</v>
      </c>
      <c r="D4256" t="s">
        <v>22149</v>
      </c>
      <c r="E4256" t="s">
        <v>44035</v>
      </c>
      <c r="F4256" t="s">
        <v>44032</v>
      </c>
      <c r="G4256" t="s">
        <v>44036</v>
      </c>
      <c r="H4256">
        <v>127</v>
      </c>
      <c r="I4256" t="s">
        <v>1831</v>
      </c>
      <c r="J4256" t="s">
        <v>26</v>
      </c>
      <c r="M4256" t="s">
        <v>12277</v>
      </c>
      <c r="N4256" t="s">
        <v>37139</v>
      </c>
      <c r="O4256" t="s">
        <v>37140</v>
      </c>
      <c r="P4256" t="s">
        <v>37141</v>
      </c>
      <c r="Q4256" t="s">
        <v>37142</v>
      </c>
      <c r="R4256" t="s">
        <v>37143</v>
      </c>
      <c r="S4256" t="s">
        <v>37144</v>
      </c>
      <c r="T4256">
        <v>7.4</v>
      </c>
      <c r="U4256">
        <v>10268</v>
      </c>
      <c r="W4256"/>
      <c r="X4256"/>
      <c r="Y4256"/>
      <c r="Z4256"/>
      <c r="AA4256">
        <v>767038</v>
      </c>
      <c r="AB4256">
        <v>55</v>
      </c>
    </row>
    <row r="4257" spans="1:28" x14ac:dyDescent="0.2">
      <c r="A4257" t="s">
        <v>23197</v>
      </c>
      <c r="B4257" t="s">
        <v>23198</v>
      </c>
      <c r="C4257">
        <v>2011</v>
      </c>
      <c r="D4257" s="1">
        <v>40764</v>
      </c>
      <c r="E4257" t="s">
        <v>44035</v>
      </c>
      <c r="F4257" t="s">
        <v>44032</v>
      </c>
      <c r="G4257" t="s">
        <v>44042</v>
      </c>
      <c r="H4257">
        <v>109</v>
      </c>
      <c r="I4257" t="s">
        <v>18810</v>
      </c>
      <c r="J4257" t="s">
        <v>26</v>
      </c>
      <c r="M4257" t="s">
        <v>808</v>
      </c>
      <c r="N4257" t="s">
        <v>23199</v>
      </c>
      <c r="O4257" t="s">
        <v>23200</v>
      </c>
      <c r="P4257" t="s">
        <v>23201</v>
      </c>
      <c r="Q4257" t="s">
        <v>23202</v>
      </c>
      <c r="R4257" t="s">
        <v>23203</v>
      </c>
      <c r="S4257" t="s">
        <v>23204</v>
      </c>
      <c r="T4257">
        <v>7.1</v>
      </c>
      <c r="U4257">
        <v>59707</v>
      </c>
      <c r="V4257" s="12">
        <f>W4257*1.1505830469594</f>
        <v>21976136.196924541</v>
      </c>
      <c r="W4257" s="3">
        <v>19100000</v>
      </c>
      <c r="X4257" s="13">
        <f>Y4257*1.1505830469594</f>
        <v>1566532.6254317868</v>
      </c>
      <c r="Y4257" s="3">
        <v>1361512</v>
      </c>
      <c r="Z4257" s="13">
        <f>AA4257*1.1505830469594</f>
        <v>6590784.7671724455</v>
      </c>
      <c r="AA4257" s="3">
        <v>5728213</v>
      </c>
      <c r="AB4257">
        <v>143</v>
      </c>
    </row>
    <row r="4258" spans="1:28" x14ac:dyDescent="0.2">
      <c r="A4258" t="s">
        <v>30470</v>
      </c>
      <c r="B4258" t="s">
        <v>30471</v>
      </c>
      <c r="C4258">
        <v>2014</v>
      </c>
      <c r="D4258" t="s">
        <v>22384</v>
      </c>
      <c r="E4258" t="s">
        <v>1045</v>
      </c>
      <c r="F4258" t="s">
        <v>44032</v>
      </c>
      <c r="G4258" t="s">
        <v>44036</v>
      </c>
      <c r="H4258">
        <v>90</v>
      </c>
      <c r="I4258" t="s">
        <v>25</v>
      </c>
      <c r="J4258" t="s">
        <v>26</v>
      </c>
      <c r="M4258" t="s">
        <v>30472</v>
      </c>
      <c r="N4258" t="s">
        <v>30472</v>
      </c>
      <c r="O4258" t="s">
        <v>30473</v>
      </c>
      <c r="P4258" t="s">
        <v>21181</v>
      </c>
      <c r="Q4258" t="s">
        <v>30474</v>
      </c>
      <c r="R4258" t="s">
        <v>30475</v>
      </c>
      <c r="S4258" t="s">
        <v>30476</v>
      </c>
      <c r="T4258">
        <v>7</v>
      </c>
      <c r="U4258">
        <v>14817</v>
      </c>
      <c r="V4258" s="12">
        <f>W4258*1.09324733035956</f>
        <v>7324757.1134090517</v>
      </c>
      <c r="W4258" s="3">
        <v>6700000</v>
      </c>
      <c r="X4258" s="13">
        <f>Y4258*1.09324733035956</f>
        <v>1564059.7594155562</v>
      </c>
      <c r="Y4258" s="3">
        <v>1430655</v>
      </c>
      <c r="Z4258" s="13">
        <f>AA4258*1.09324733035956</f>
        <v>1994824.3522658213</v>
      </c>
      <c r="AA4258" s="3">
        <v>1824678</v>
      </c>
      <c r="AB4258">
        <v>61</v>
      </c>
    </row>
    <row r="4259" spans="1:28" x14ac:dyDescent="0.2">
      <c r="A4259" t="s">
        <v>35178</v>
      </c>
      <c r="B4259" t="s">
        <v>35179</v>
      </c>
      <c r="C4259">
        <v>2014</v>
      </c>
      <c r="D4259" s="1">
        <v>42676</v>
      </c>
      <c r="E4259" t="s">
        <v>176</v>
      </c>
      <c r="H4259">
        <v>112</v>
      </c>
      <c r="I4259" t="s">
        <v>25</v>
      </c>
      <c r="J4259" t="s">
        <v>26</v>
      </c>
      <c r="K4259" t="s">
        <v>308</v>
      </c>
      <c r="M4259" t="s">
        <v>8385</v>
      </c>
      <c r="N4259" t="s">
        <v>35180</v>
      </c>
      <c r="O4259" t="s">
        <v>35181</v>
      </c>
      <c r="P4259" t="s">
        <v>25761</v>
      </c>
      <c r="Q4259" t="s">
        <v>35182</v>
      </c>
      <c r="R4259" t="s">
        <v>35183</v>
      </c>
      <c r="S4259" t="s">
        <v>35184</v>
      </c>
      <c r="T4259">
        <v>7.1</v>
      </c>
      <c r="U4259">
        <v>29595</v>
      </c>
      <c r="V4259" s="12">
        <f>W4259*1.09324733035956</f>
        <v>8745978.6428764798</v>
      </c>
      <c r="W4259" s="3">
        <v>8000000</v>
      </c>
      <c r="X4259" s="13">
        <f>Y4259*1.09324733035956</f>
        <v>1543585.4234125824</v>
      </c>
      <c r="Y4259" s="3">
        <v>1411927</v>
      </c>
      <c r="Z4259" s="13">
        <f>AA4259*1.09324733035956</f>
        <v>1998709.753277919</v>
      </c>
      <c r="AA4259" s="3">
        <v>1828232</v>
      </c>
      <c r="AB4259">
        <v>114</v>
      </c>
    </row>
    <row r="4260" spans="1:28" hidden="1" x14ac:dyDescent="0.2">
      <c r="A4260" t="s">
        <v>37171</v>
      </c>
      <c r="B4260" t="s">
        <v>37172</v>
      </c>
      <c r="C4260">
        <v>2014</v>
      </c>
      <c r="D4260" s="1">
        <v>41950</v>
      </c>
      <c r="E4260" t="s">
        <v>1045</v>
      </c>
      <c r="F4260" t="s">
        <v>44032</v>
      </c>
      <c r="G4260" t="s">
        <v>44036</v>
      </c>
      <c r="H4260">
        <v>133</v>
      </c>
      <c r="I4260" t="s">
        <v>943</v>
      </c>
      <c r="J4260" t="s">
        <v>944</v>
      </c>
      <c r="K4260" t="s">
        <v>26</v>
      </c>
      <c r="M4260" t="s">
        <v>37173</v>
      </c>
      <c r="N4260" t="s">
        <v>37173</v>
      </c>
      <c r="O4260" t="s">
        <v>37174</v>
      </c>
      <c r="P4260" t="s">
        <v>37167</v>
      </c>
      <c r="Q4260" t="s">
        <v>37175</v>
      </c>
      <c r="R4260" t="s">
        <v>37176</v>
      </c>
      <c r="S4260" t="s">
        <v>37177</v>
      </c>
      <c r="T4260">
        <v>6</v>
      </c>
      <c r="U4260">
        <v>10870</v>
      </c>
      <c r="W4260"/>
      <c r="X4260"/>
      <c r="Y4260">
        <v>380011</v>
      </c>
      <c r="Z4260"/>
      <c r="AA4260">
        <v>13669988</v>
      </c>
      <c r="AB4260">
        <v>62</v>
      </c>
    </row>
    <row r="4261" spans="1:28" x14ac:dyDescent="0.2">
      <c r="A4261" t="s">
        <v>27176</v>
      </c>
      <c r="B4261" t="s">
        <v>27177</v>
      </c>
      <c r="C4261">
        <v>2010</v>
      </c>
      <c r="D4261" s="1">
        <v>40460</v>
      </c>
      <c r="E4261" t="s">
        <v>16512</v>
      </c>
      <c r="F4261" t="s">
        <v>44038</v>
      </c>
      <c r="H4261">
        <v>126</v>
      </c>
      <c r="I4261" t="s">
        <v>943</v>
      </c>
      <c r="J4261" t="s">
        <v>944</v>
      </c>
      <c r="M4261" t="s">
        <v>27178</v>
      </c>
      <c r="N4261" t="s">
        <v>27179</v>
      </c>
      <c r="O4261" t="s">
        <v>27180</v>
      </c>
      <c r="P4261" t="s">
        <v>9379</v>
      </c>
      <c r="Q4261" t="s">
        <v>27181</v>
      </c>
      <c r="R4261" t="s">
        <v>27182</v>
      </c>
      <c r="S4261" t="s">
        <v>27183</v>
      </c>
      <c r="T4261">
        <v>6.2</v>
      </c>
      <c r="U4261">
        <v>27218</v>
      </c>
      <c r="V4261" s="12">
        <f>W4261*1.18690152988223</f>
        <v>11121267.334996495</v>
      </c>
      <c r="W4261" s="3">
        <v>9370000</v>
      </c>
      <c r="X4261" s="13">
        <f>Y4261*1.18690152988223</f>
        <v>1529380.7794282178</v>
      </c>
      <c r="Y4261" s="3">
        <v>1288549</v>
      </c>
      <c r="Z4261" s="13">
        <f>AA4261*1.18690152988223</f>
        <v>3492521.8443610757</v>
      </c>
      <c r="AA4261" s="3">
        <v>2942554</v>
      </c>
      <c r="AB4261">
        <v>130</v>
      </c>
    </row>
    <row r="4262" spans="1:28" hidden="1" x14ac:dyDescent="0.2">
      <c r="A4262" t="s">
        <v>37186</v>
      </c>
      <c r="B4262" t="s">
        <v>37187</v>
      </c>
      <c r="C4262">
        <v>2018</v>
      </c>
      <c r="D4262" t="s">
        <v>37188</v>
      </c>
      <c r="E4262" t="s">
        <v>1045</v>
      </c>
      <c r="F4262" t="s">
        <v>44036</v>
      </c>
      <c r="H4262">
        <v>94</v>
      </c>
      <c r="I4262" t="s">
        <v>25</v>
      </c>
      <c r="J4262" t="s">
        <v>26</v>
      </c>
      <c r="M4262" t="s">
        <v>37189</v>
      </c>
      <c r="N4262" t="s">
        <v>37190</v>
      </c>
      <c r="O4262" t="s">
        <v>37191</v>
      </c>
      <c r="P4262" t="s">
        <v>37192</v>
      </c>
      <c r="Q4262" t="s">
        <v>37192</v>
      </c>
      <c r="R4262" t="s">
        <v>37193</v>
      </c>
      <c r="S4262" t="s">
        <v>37194</v>
      </c>
      <c r="T4262">
        <v>5.2</v>
      </c>
      <c r="U4262">
        <v>15123</v>
      </c>
      <c r="W4262"/>
      <c r="X4262"/>
      <c r="Y4262"/>
      <c r="Z4262"/>
      <c r="AA4262"/>
      <c r="AB4262">
        <v>257</v>
      </c>
    </row>
    <row r="4263" spans="1:28" x14ac:dyDescent="0.2">
      <c r="A4263" t="s">
        <v>34619</v>
      </c>
      <c r="B4263" t="s">
        <v>34620</v>
      </c>
      <c r="C4263">
        <v>2013</v>
      </c>
      <c r="D4263" t="s">
        <v>31816</v>
      </c>
      <c r="E4263" t="s">
        <v>176</v>
      </c>
      <c r="H4263">
        <v>85</v>
      </c>
      <c r="I4263" t="s">
        <v>495</v>
      </c>
      <c r="J4263" t="s">
        <v>26</v>
      </c>
      <c r="M4263" t="s">
        <v>5871</v>
      </c>
      <c r="N4263" t="s">
        <v>5871</v>
      </c>
      <c r="O4263" t="s">
        <v>34621</v>
      </c>
      <c r="P4263" t="s">
        <v>21542</v>
      </c>
      <c r="Q4263" t="s">
        <v>34622</v>
      </c>
      <c r="R4263" t="s">
        <v>34623</v>
      </c>
      <c r="S4263" t="s">
        <v>34624</v>
      </c>
      <c r="T4263">
        <v>7.1</v>
      </c>
      <c r="U4263">
        <v>132041</v>
      </c>
      <c r="V4263" s="12">
        <f>W4263*1.11098185502045</f>
        <v>2221963.7100408999</v>
      </c>
      <c r="W4263" s="3">
        <v>2000000</v>
      </c>
      <c r="X4263" s="13">
        <f>Y4263*1.11098185502045</f>
        <v>1528454.3956996296</v>
      </c>
      <c r="Y4263" s="3">
        <v>1375769</v>
      </c>
      <c r="Z4263" s="13">
        <f>AA4263*1.11098185502045</f>
        <v>5655573.1190219428</v>
      </c>
      <c r="AA4263" s="3">
        <v>5090608</v>
      </c>
      <c r="AB4263">
        <v>399</v>
      </c>
    </row>
    <row r="4264" spans="1:28" hidden="1" x14ac:dyDescent="0.2">
      <c r="A4264" t="s">
        <v>37202</v>
      </c>
      <c r="B4264" t="s">
        <v>37203</v>
      </c>
      <c r="C4264">
        <v>2014</v>
      </c>
      <c r="D4264" t="s">
        <v>27315</v>
      </c>
      <c r="E4264" t="s">
        <v>16512</v>
      </c>
      <c r="F4264" t="s">
        <v>44044</v>
      </c>
      <c r="G4264" t="s">
        <v>44042</v>
      </c>
      <c r="H4264">
        <v>111</v>
      </c>
      <c r="I4264" t="s">
        <v>3660</v>
      </c>
      <c r="J4264" t="s">
        <v>3179</v>
      </c>
      <c r="M4264" t="s">
        <v>37204</v>
      </c>
      <c r="N4264" t="s">
        <v>37205</v>
      </c>
      <c r="O4264" t="s">
        <v>37206</v>
      </c>
      <c r="P4264" t="s">
        <v>37207</v>
      </c>
      <c r="Q4264" t="s">
        <v>37208</v>
      </c>
      <c r="R4264" t="s">
        <v>37209</v>
      </c>
      <c r="S4264" t="s">
        <v>37210</v>
      </c>
      <c r="T4264">
        <v>7.2</v>
      </c>
      <c r="U4264">
        <v>10544</v>
      </c>
      <c r="W4264"/>
      <c r="X4264"/>
      <c r="Y4264">
        <v>19004</v>
      </c>
      <c r="Z4264"/>
      <c r="AA4264">
        <v>26488847</v>
      </c>
      <c r="AB4264">
        <v>39</v>
      </c>
    </row>
    <row r="4265" spans="1:28" hidden="1" x14ac:dyDescent="0.2">
      <c r="A4265" t="s">
        <v>37211</v>
      </c>
      <c r="B4265" t="s">
        <v>37212</v>
      </c>
      <c r="C4265">
        <v>2014</v>
      </c>
      <c r="D4265" s="1">
        <v>41680</v>
      </c>
      <c r="E4265" t="s">
        <v>1045</v>
      </c>
      <c r="H4265">
        <v>134</v>
      </c>
      <c r="I4265" t="s">
        <v>4358</v>
      </c>
      <c r="J4265" t="s">
        <v>1076</v>
      </c>
      <c r="M4265" t="s">
        <v>10028</v>
      </c>
      <c r="N4265" t="s">
        <v>10028</v>
      </c>
      <c r="O4265" t="s">
        <v>37213</v>
      </c>
      <c r="P4265" t="s">
        <v>10028</v>
      </c>
      <c r="Q4265" t="s">
        <v>37214</v>
      </c>
      <c r="R4265" t="s">
        <v>37215</v>
      </c>
      <c r="S4265" t="s">
        <v>37216</v>
      </c>
      <c r="T4265">
        <v>7.4</v>
      </c>
      <c r="U4265">
        <v>30771</v>
      </c>
      <c r="W4265"/>
      <c r="X4265"/>
      <c r="Y4265"/>
      <c r="Z4265"/>
      <c r="AA4265">
        <v>10769798</v>
      </c>
      <c r="AB4265">
        <v>15</v>
      </c>
    </row>
    <row r="4266" spans="1:28" hidden="1" x14ac:dyDescent="0.2">
      <c r="A4266" t="s">
        <v>37217</v>
      </c>
      <c r="B4266" t="s">
        <v>37218</v>
      </c>
      <c r="C4266">
        <v>2016</v>
      </c>
      <c r="D4266" t="s">
        <v>28329</v>
      </c>
      <c r="E4266" t="s">
        <v>3496</v>
      </c>
      <c r="H4266">
        <v>96</v>
      </c>
      <c r="I4266" t="s">
        <v>8420</v>
      </c>
      <c r="J4266" t="s">
        <v>26</v>
      </c>
      <c r="K4266" t="s">
        <v>944</v>
      </c>
      <c r="L4266" t="s">
        <v>2800</v>
      </c>
      <c r="M4266" t="s">
        <v>23367</v>
      </c>
      <c r="N4266" t="s">
        <v>35270</v>
      </c>
      <c r="O4266" t="s">
        <v>37219</v>
      </c>
      <c r="P4266" t="s">
        <v>37220</v>
      </c>
      <c r="Q4266" t="s">
        <v>37220</v>
      </c>
      <c r="R4266" t="s">
        <v>37221</v>
      </c>
      <c r="S4266" t="s">
        <v>37222</v>
      </c>
      <c r="T4266">
        <v>5.3</v>
      </c>
      <c r="U4266">
        <v>16790</v>
      </c>
      <c r="W4266"/>
      <c r="X4266"/>
      <c r="Y4266">
        <v>3000342</v>
      </c>
      <c r="Z4266"/>
      <c r="AA4266">
        <v>14332467</v>
      </c>
      <c r="AB4266">
        <v>91</v>
      </c>
    </row>
    <row r="4267" spans="1:28" hidden="1" x14ac:dyDescent="0.2">
      <c r="A4267" t="s">
        <v>37223</v>
      </c>
      <c r="B4267" t="s">
        <v>37224</v>
      </c>
      <c r="C4267">
        <v>2015</v>
      </c>
      <c r="D4267" t="s">
        <v>21523</v>
      </c>
      <c r="E4267" t="s">
        <v>1045</v>
      </c>
      <c r="H4267">
        <v>115</v>
      </c>
      <c r="I4267" t="s">
        <v>697</v>
      </c>
      <c r="J4267" t="s">
        <v>307</v>
      </c>
      <c r="K4267" t="s">
        <v>26</v>
      </c>
      <c r="L4267" t="s">
        <v>2073</v>
      </c>
      <c r="M4267" t="s">
        <v>35474</v>
      </c>
      <c r="N4267" t="s">
        <v>35474</v>
      </c>
      <c r="O4267" t="s">
        <v>37225</v>
      </c>
      <c r="P4267" t="s">
        <v>35477</v>
      </c>
      <c r="Q4267" t="s">
        <v>37226</v>
      </c>
      <c r="R4267" t="s">
        <v>37227</v>
      </c>
      <c r="S4267" t="s">
        <v>37228</v>
      </c>
      <c r="T4267">
        <v>6</v>
      </c>
      <c r="U4267">
        <v>11253</v>
      </c>
      <c r="W4267"/>
      <c r="X4267"/>
      <c r="Y4267"/>
      <c r="Z4267"/>
      <c r="AA4267">
        <v>83027924</v>
      </c>
      <c r="AB4267">
        <v>5</v>
      </c>
    </row>
    <row r="4268" spans="1:28" x14ac:dyDescent="0.2">
      <c r="A4268" t="s">
        <v>21364</v>
      </c>
      <c r="B4268" t="s">
        <v>21365</v>
      </c>
      <c r="C4268">
        <v>2009</v>
      </c>
      <c r="D4268" t="s">
        <v>19434</v>
      </c>
      <c r="E4268" t="s">
        <v>16512</v>
      </c>
      <c r="F4268" t="s">
        <v>44038</v>
      </c>
      <c r="G4268" t="s">
        <v>44044</v>
      </c>
      <c r="H4268">
        <v>105</v>
      </c>
      <c r="I4268" t="s">
        <v>817</v>
      </c>
      <c r="J4268" t="s">
        <v>27</v>
      </c>
      <c r="M4268" t="s">
        <v>2039</v>
      </c>
      <c r="N4268" t="s">
        <v>21366</v>
      </c>
      <c r="O4268" t="s">
        <v>21367</v>
      </c>
      <c r="P4268" t="s">
        <v>20331</v>
      </c>
      <c r="Q4268" t="s">
        <v>21368</v>
      </c>
      <c r="R4268" t="s">
        <v>21369</v>
      </c>
      <c r="S4268" t="s">
        <v>21370</v>
      </c>
      <c r="T4268">
        <v>7.2</v>
      </c>
      <c r="U4268">
        <v>28465</v>
      </c>
      <c r="V4268" s="12">
        <f>W4268*1.20636999678377</f>
        <v>50667539.864918336</v>
      </c>
      <c r="W4268" s="3">
        <v>42000000</v>
      </c>
      <c r="X4268" s="13">
        <f>Y4268*1.20636999678377</f>
        <v>1522534.2391708638</v>
      </c>
      <c r="Y4268" s="3">
        <v>1262079</v>
      </c>
      <c r="Z4268" s="13">
        <f>AA4268*1.20636999678377</f>
        <v>24791078.357556008</v>
      </c>
      <c r="AA4268" s="3">
        <v>20550145</v>
      </c>
      <c r="AB4268">
        <v>69</v>
      </c>
    </row>
    <row r="4269" spans="1:28" hidden="1" x14ac:dyDescent="0.2">
      <c r="A4269" t="s">
        <v>37237</v>
      </c>
      <c r="B4269" t="s">
        <v>37238</v>
      </c>
      <c r="C4269">
        <v>2014</v>
      </c>
      <c r="D4269" t="s">
        <v>20340</v>
      </c>
      <c r="E4269" t="s">
        <v>3496</v>
      </c>
      <c r="F4269" t="s">
        <v>44033</v>
      </c>
      <c r="G4269" t="s">
        <v>44042</v>
      </c>
      <c r="H4269">
        <v>81</v>
      </c>
      <c r="I4269" t="s">
        <v>3904</v>
      </c>
      <c r="J4269" t="s">
        <v>26</v>
      </c>
      <c r="K4269" t="s">
        <v>308</v>
      </c>
      <c r="M4269" t="s">
        <v>37239</v>
      </c>
      <c r="N4269" t="s">
        <v>37240</v>
      </c>
      <c r="O4269" t="s">
        <v>37241</v>
      </c>
      <c r="P4269" t="s">
        <v>37242</v>
      </c>
      <c r="Q4269" t="s">
        <v>37243</v>
      </c>
      <c r="R4269" t="s">
        <v>37244</v>
      </c>
      <c r="S4269" t="s">
        <v>37245</v>
      </c>
      <c r="T4269">
        <v>4.2</v>
      </c>
      <c r="U4269">
        <v>14791</v>
      </c>
      <c r="W4269"/>
      <c r="X4269"/>
      <c r="Y4269">
        <v>2756</v>
      </c>
      <c r="Z4269"/>
      <c r="AA4269">
        <v>82409</v>
      </c>
      <c r="AB4269">
        <v>113</v>
      </c>
    </row>
    <row r="4270" spans="1:28" hidden="1" x14ac:dyDescent="0.2">
      <c r="A4270" t="s">
        <v>37246</v>
      </c>
      <c r="B4270" t="s">
        <v>37247</v>
      </c>
      <c r="C4270">
        <v>2016</v>
      </c>
      <c r="D4270" t="s">
        <v>37248</v>
      </c>
      <c r="E4270" t="s">
        <v>44035</v>
      </c>
      <c r="F4270" t="s">
        <v>44032</v>
      </c>
      <c r="H4270">
        <v>88</v>
      </c>
      <c r="I4270" t="s">
        <v>37249</v>
      </c>
      <c r="J4270" t="s">
        <v>26</v>
      </c>
      <c r="M4270" t="s">
        <v>37250</v>
      </c>
      <c r="N4270" t="s">
        <v>37251</v>
      </c>
      <c r="O4270" t="s">
        <v>37252</v>
      </c>
      <c r="P4270" t="s">
        <v>20007</v>
      </c>
      <c r="Q4270" t="s">
        <v>37253</v>
      </c>
      <c r="R4270" t="s">
        <v>37254</v>
      </c>
      <c r="S4270" t="s">
        <v>37255</v>
      </c>
      <c r="T4270">
        <v>6.6</v>
      </c>
      <c r="U4270">
        <v>16612</v>
      </c>
      <c r="W4270"/>
      <c r="X4270"/>
      <c r="Y4270"/>
      <c r="Z4270"/>
      <c r="AA4270">
        <v>10846</v>
      </c>
      <c r="AB4270">
        <v>129</v>
      </c>
    </row>
    <row r="4271" spans="1:28" hidden="1" x14ac:dyDescent="0.2">
      <c r="A4271" t="s">
        <v>37256</v>
      </c>
      <c r="B4271" t="s">
        <v>37257</v>
      </c>
      <c r="C4271">
        <v>2015</v>
      </c>
      <c r="D4271" s="1">
        <v>42045</v>
      </c>
      <c r="E4271" t="s">
        <v>16512</v>
      </c>
      <c r="F4271" t="s">
        <v>44038</v>
      </c>
      <c r="G4271" t="s">
        <v>44046</v>
      </c>
      <c r="H4271">
        <v>86</v>
      </c>
      <c r="I4271" t="s">
        <v>133</v>
      </c>
      <c r="J4271" t="s">
        <v>26</v>
      </c>
      <c r="M4271" t="s">
        <v>37258</v>
      </c>
      <c r="N4271" t="s">
        <v>37258</v>
      </c>
      <c r="O4271" t="s">
        <v>37259</v>
      </c>
      <c r="P4271" t="s">
        <v>37260</v>
      </c>
      <c r="Q4271" t="s">
        <v>37261</v>
      </c>
      <c r="R4271" t="s">
        <v>37262</v>
      </c>
      <c r="S4271" t="s">
        <v>37263</v>
      </c>
      <c r="T4271">
        <v>6.3</v>
      </c>
      <c r="U4271">
        <v>15502</v>
      </c>
      <c r="W4271"/>
      <c r="X4271"/>
      <c r="Y4271"/>
      <c r="Z4271"/>
      <c r="AA4271"/>
      <c r="AB4271">
        <v>81</v>
      </c>
    </row>
    <row r="4272" spans="1:28" hidden="1" x14ac:dyDescent="0.2">
      <c r="A4272" t="s">
        <v>37264</v>
      </c>
      <c r="B4272" t="s">
        <v>37265</v>
      </c>
      <c r="C4272">
        <v>2016</v>
      </c>
      <c r="D4272" s="1">
        <v>42531</v>
      </c>
      <c r="E4272" t="s">
        <v>176</v>
      </c>
      <c r="F4272" t="s">
        <v>44034</v>
      </c>
      <c r="G4272" t="s">
        <v>44042</v>
      </c>
      <c r="H4272">
        <v>106</v>
      </c>
      <c r="I4272" t="s">
        <v>37266</v>
      </c>
      <c r="J4272" t="s">
        <v>26</v>
      </c>
      <c r="M4272" t="s">
        <v>37267</v>
      </c>
      <c r="N4272" t="s">
        <v>37267</v>
      </c>
      <c r="O4272" t="s">
        <v>37268</v>
      </c>
      <c r="P4272" t="s">
        <v>37269</v>
      </c>
      <c r="Q4272" t="s">
        <v>37270</v>
      </c>
      <c r="R4272" t="s">
        <v>37271</v>
      </c>
      <c r="S4272" t="s">
        <v>37272</v>
      </c>
      <c r="T4272">
        <v>5.9</v>
      </c>
      <c r="U4272">
        <v>15038</v>
      </c>
      <c r="W4272"/>
      <c r="X4272"/>
      <c r="Y4272"/>
      <c r="Z4272"/>
      <c r="AA4272">
        <v>1788934</v>
      </c>
      <c r="AB4272">
        <v>125</v>
      </c>
    </row>
    <row r="4273" spans="1:28" x14ac:dyDescent="0.2">
      <c r="A4273" t="s">
        <v>10192</v>
      </c>
      <c r="B4273" t="s">
        <v>10193</v>
      </c>
      <c r="C4273">
        <v>2004</v>
      </c>
      <c r="D4273" s="1">
        <v>38140</v>
      </c>
      <c r="E4273" t="s">
        <v>16512</v>
      </c>
      <c r="F4273" t="s">
        <v>44032</v>
      </c>
      <c r="G4273" t="s">
        <v>44055</v>
      </c>
      <c r="H4273">
        <v>140</v>
      </c>
      <c r="I4273" t="s">
        <v>3660</v>
      </c>
      <c r="J4273" t="s">
        <v>3179</v>
      </c>
      <c r="M4273" t="s">
        <v>10194</v>
      </c>
      <c r="N4273" t="s">
        <v>10195</v>
      </c>
      <c r="O4273" t="s">
        <v>10196</v>
      </c>
      <c r="P4273" t="s">
        <v>10197</v>
      </c>
      <c r="Q4273" t="s">
        <v>10198</v>
      </c>
      <c r="R4273" t="s">
        <v>10199</v>
      </c>
      <c r="S4273" t="s">
        <v>10200</v>
      </c>
      <c r="T4273">
        <v>8.1</v>
      </c>
      <c r="U4273">
        <v>37339</v>
      </c>
      <c r="V4273" s="12">
        <f>W4273*1.37009528851244</f>
        <v>17537219.69295923</v>
      </c>
      <c r="W4273" s="3">
        <v>12800000</v>
      </c>
      <c r="X4273" s="13">
        <f>Y4273*1.37009528851244</f>
        <v>1522259.4413499201</v>
      </c>
      <c r="Y4273" s="3">
        <v>1111061</v>
      </c>
      <c r="Z4273" s="13">
        <f>AA4273*1.37009528851244</f>
        <v>104756460.92838536</v>
      </c>
      <c r="AA4273" s="3">
        <v>76459252</v>
      </c>
      <c r="AB4273">
        <v>241</v>
      </c>
    </row>
    <row r="4274" spans="1:28" hidden="1" x14ac:dyDescent="0.2">
      <c r="A4274" t="s">
        <v>37279</v>
      </c>
      <c r="B4274" t="s">
        <v>37280</v>
      </c>
      <c r="C4274">
        <v>2016</v>
      </c>
      <c r="D4274" s="1">
        <v>42561</v>
      </c>
      <c r="E4274" t="s">
        <v>16512</v>
      </c>
      <c r="F4274" t="s">
        <v>44038</v>
      </c>
      <c r="G4274" t="s">
        <v>44044</v>
      </c>
      <c r="H4274">
        <v>98</v>
      </c>
      <c r="I4274" t="s">
        <v>1561</v>
      </c>
      <c r="J4274" t="s">
        <v>26</v>
      </c>
      <c r="K4274" t="s">
        <v>308</v>
      </c>
      <c r="M4274" t="s">
        <v>26208</v>
      </c>
      <c r="N4274" t="s">
        <v>26208</v>
      </c>
      <c r="O4274" t="s">
        <v>37281</v>
      </c>
      <c r="P4274" t="s">
        <v>18580</v>
      </c>
      <c r="Q4274" t="s">
        <v>18580</v>
      </c>
      <c r="R4274" t="s">
        <v>37282</v>
      </c>
      <c r="S4274" t="s">
        <v>37283</v>
      </c>
      <c r="T4274">
        <v>5.8</v>
      </c>
      <c r="U4274">
        <v>16805</v>
      </c>
      <c r="W4274"/>
      <c r="X4274"/>
      <c r="Y4274"/>
      <c r="Z4274"/>
      <c r="AA4274">
        <v>698036</v>
      </c>
      <c r="AB4274">
        <v>82</v>
      </c>
    </row>
    <row r="4275" spans="1:28" x14ac:dyDescent="0.2">
      <c r="A4275" t="s">
        <v>26284</v>
      </c>
      <c r="B4275" t="s">
        <v>26285</v>
      </c>
      <c r="C4275">
        <v>2011</v>
      </c>
      <c r="D4275" t="s">
        <v>23087</v>
      </c>
      <c r="E4275" t="s">
        <v>176</v>
      </c>
      <c r="F4275" t="s">
        <v>44036</v>
      </c>
      <c r="G4275" t="s">
        <v>44033</v>
      </c>
      <c r="H4275">
        <v>92</v>
      </c>
      <c r="I4275" t="s">
        <v>25</v>
      </c>
      <c r="J4275" t="s">
        <v>26</v>
      </c>
      <c r="M4275" t="s">
        <v>10322</v>
      </c>
      <c r="N4275" t="s">
        <v>26286</v>
      </c>
      <c r="O4275" t="s">
        <v>26287</v>
      </c>
      <c r="P4275" t="s">
        <v>26288</v>
      </c>
      <c r="Q4275" t="s">
        <v>26289</v>
      </c>
      <c r="R4275" t="s">
        <v>26290</v>
      </c>
      <c r="S4275" t="s">
        <v>26291</v>
      </c>
      <c r="T4275">
        <v>7</v>
      </c>
      <c r="U4275">
        <v>89685</v>
      </c>
      <c r="V4275" s="12">
        <f>W4275*1.1505830469594</f>
        <v>115058.30469594001</v>
      </c>
      <c r="W4275" s="3">
        <v>100000</v>
      </c>
      <c r="X4275" s="13">
        <f>Y4275*1.1505830469594</f>
        <v>1520143.4181444775</v>
      </c>
      <c r="Y4275" s="3">
        <v>1321194</v>
      </c>
      <c r="Z4275" s="13">
        <f>AA4275*1.1505830469594</f>
        <v>2230730.8515330865</v>
      </c>
      <c r="AA4275" s="3">
        <v>1938783</v>
      </c>
      <c r="AB4275">
        <v>290</v>
      </c>
    </row>
    <row r="4276" spans="1:28" x14ac:dyDescent="0.2">
      <c r="A4276" t="s">
        <v>11898</v>
      </c>
      <c r="B4276" t="s">
        <v>11899</v>
      </c>
      <c r="C4276">
        <v>2006</v>
      </c>
      <c r="D4276" t="s">
        <v>10526</v>
      </c>
      <c r="E4276" t="s">
        <v>44035</v>
      </c>
      <c r="F4276" t="s">
        <v>44038</v>
      </c>
      <c r="G4276" t="s">
        <v>44044</v>
      </c>
      <c r="H4276">
        <v>125</v>
      </c>
      <c r="I4276" t="s">
        <v>319</v>
      </c>
      <c r="J4276" t="s">
        <v>26</v>
      </c>
      <c r="M4276" t="s">
        <v>5502</v>
      </c>
      <c r="N4276" t="s">
        <v>11900</v>
      </c>
      <c r="O4276" t="s">
        <v>11901</v>
      </c>
      <c r="P4276" t="s">
        <v>365</v>
      </c>
      <c r="Q4276" t="s">
        <v>11902</v>
      </c>
      <c r="R4276" t="s">
        <v>11903</v>
      </c>
      <c r="S4276" t="s">
        <v>11904</v>
      </c>
      <c r="T4276">
        <v>7</v>
      </c>
      <c r="U4276">
        <v>32400</v>
      </c>
      <c r="V4276" s="12">
        <f>W4276*1.28378472222222</f>
        <v>16689201.38888886</v>
      </c>
      <c r="W4276" s="3">
        <v>13000000</v>
      </c>
      <c r="X4276" s="13">
        <f>Y4276*1.28378472222222</f>
        <v>1506704.952743053</v>
      </c>
      <c r="Y4276" s="3">
        <v>1173643</v>
      </c>
      <c r="Z4276" s="13">
        <f>AA4276*1.28378472222222</f>
        <v>3384874.2986458275</v>
      </c>
      <c r="AA4276" s="3">
        <v>2636637</v>
      </c>
      <c r="AB4276">
        <v>117</v>
      </c>
    </row>
    <row r="4277" spans="1:28" x14ac:dyDescent="0.2">
      <c r="A4277" t="s">
        <v>16386</v>
      </c>
      <c r="B4277" t="s">
        <v>16387</v>
      </c>
      <c r="C4277">
        <v>2007</v>
      </c>
      <c r="D4277" t="s">
        <v>10679</v>
      </c>
      <c r="E4277" t="s">
        <v>44041</v>
      </c>
      <c r="F4277" t="s">
        <v>44032</v>
      </c>
      <c r="G4277" t="s">
        <v>44042</v>
      </c>
      <c r="H4277">
        <v>108</v>
      </c>
      <c r="I4277" t="s">
        <v>4894</v>
      </c>
      <c r="J4277" t="s">
        <v>26</v>
      </c>
      <c r="M4277" t="s">
        <v>9787</v>
      </c>
      <c r="N4277" t="s">
        <v>16388</v>
      </c>
      <c r="O4277" t="s">
        <v>16389</v>
      </c>
      <c r="P4277" t="s">
        <v>11503</v>
      </c>
      <c r="Q4277" t="s">
        <v>16390</v>
      </c>
      <c r="R4277" t="s">
        <v>16391</v>
      </c>
      <c r="S4277" t="s">
        <v>16392</v>
      </c>
      <c r="T4277">
        <v>6.8</v>
      </c>
      <c r="U4277">
        <v>22651</v>
      </c>
      <c r="V4277" s="12">
        <f>W4277*1.24823238899982</f>
        <v>24964647.779996399</v>
      </c>
      <c r="W4277" s="3">
        <v>20000000</v>
      </c>
      <c r="X4277" s="13">
        <f>Y4277*1.24823238899982</f>
        <v>1498170.95317881</v>
      </c>
      <c r="Y4277" s="3">
        <v>1200234</v>
      </c>
      <c r="Z4277" s="13">
        <f>AA4277*144548551.06</f>
        <v>985761419677612.25</v>
      </c>
      <c r="AA4277" s="3">
        <v>6819587</v>
      </c>
      <c r="AB4277">
        <v>87</v>
      </c>
    </row>
    <row r="4278" spans="1:28" x14ac:dyDescent="0.2">
      <c r="A4278" t="s">
        <v>21871</v>
      </c>
      <c r="B4278" t="s">
        <v>21872</v>
      </c>
      <c r="C4278">
        <v>2008</v>
      </c>
      <c r="D4278" t="s">
        <v>2048</v>
      </c>
      <c r="E4278" t="s">
        <v>1045</v>
      </c>
      <c r="F4278" t="s">
        <v>44032</v>
      </c>
      <c r="G4278" t="s">
        <v>44036</v>
      </c>
      <c r="H4278">
        <v>145</v>
      </c>
      <c r="I4278" t="s">
        <v>21873</v>
      </c>
      <c r="J4278" t="s">
        <v>944</v>
      </c>
      <c r="K4278" t="s">
        <v>26</v>
      </c>
      <c r="M4278" t="s">
        <v>21874</v>
      </c>
      <c r="N4278" t="s">
        <v>21875</v>
      </c>
      <c r="O4278" t="s">
        <v>21876</v>
      </c>
      <c r="P4278" t="s">
        <v>12120</v>
      </c>
      <c r="Q4278" t="s">
        <v>12121</v>
      </c>
      <c r="R4278" t="s">
        <v>21877</v>
      </c>
      <c r="S4278" t="s">
        <v>21878</v>
      </c>
      <c r="T4278">
        <v>6.5</v>
      </c>
      <c r="U4278">
        <v>13549</v>
      </c>
      <c r="V4278" s="12">
        <f>W4278*1.20207800169993</f>
        <v>6010390.0084996494</v>
      </c>
      <c r="W4278" s="3">
        <v>5000000</v>
      </c>
      <c r="X4278" s="13">
        <f>Y4278*1.20207800169993</f>
        <v>1495276.8470945598</v>
      </c>
      <c r="Y4278" s="3">
        <v>1243910</v>
      </c>
      <c r="Z4278" s="13">
        <f>AA4278*1.20207800169993</f>
        <v>21372369.87278394</v>
      </c>
      <c r="AA4278" s="3">
        <v>17779520</v>
      </c>
      <c r="AB4278">
        <v>62</v>
      </c>
    </row>
    <row r="4279" spans="1:28" x14ac:dyDescent="0.2">
      <c r="A4279" t="s">
        <v>41294</v>
      </c>
      <c r="B4279" t="s">
        <v>41295</v>
      </c>
      <c r="C4279">
        <v>2018</v>
      </c>
      <c r="D4279" s="1">
        <v>43323</v>
      </c>
      <c r="E4279" t="s">
        <v>16512</v>
      </c>
      <c r="F4279" t="s">
        <v>44031</v>
      </c>
      <c r="H4279">
        <v>164</v>
      </c>
      <c r="I4279" t="s">
        <v>943</v>
      </c>
      <c r="J4279" t="s">
        <v>944</v>
      </c>
      <c r="K4279" t="s">
        <v>26</v>
      </c>
      <c r="M4279" t="s">
        <v>29492</v>
      </c>
      <c r="N4279" t="s">
        <v>29492</v>
      </c>
      <c r="O4279" t="s">
        <v>41296</v>
      </c>
      <c r="P4279" t="s">
        <v>948</v>
      </c>
      <c r="Q4279" t="s">
        <v>41297</v>
      </c>
      <c r="R4279" t="s">
        <v>41298</v>
      </c>
      <c r="S4279" t="s">
        <v>41299</v>
      </c>
      <c r="T4279">
        <v>4</v>
      </c>
      <c r="U4279">
        <v>17132</v>
      </c>
      <c r="V4279" s="12">
        <f>W4279*1.03068014830331</f>
        <v>20613602.966066197</v>
      </c>
      <c r="W4279" s="3">
        <v>20000000</v>
      </c>
      <c r="X4279" s="13">
        <f>Y4279*1.03068014830331</f>
        <v>1494329.5516572571</v>
      </c>
      <c r="Y4279" s="3">
        <v>1449848</v>
      </c>
      <c r="Z4279" s="13">
        <f>AA4279*1.03068014830331</f>
        <v>40784058.818288498</v>
      </c>
      <c r="AA4279" s="3">
        <v>39570044</v>
      </c>
      <c r="AB4279">
        <v>923</v>
      </c>
    </row>
    <row r="4280" spans="1:28" x14ac:dyDescent="0.2">
      <c r="A4280" t="s">
        <v>7406</v>
      </c>
      <c r="B4280" t="s">
        <v>7407</v>
      </c>
      <c r="C4280">
        <v>2003</v>
      </c>
      <c r="D4280" t="s">
        <v>6025</v>
      </c>
      <c r="E4280" t="s">
        <v>44041</v>
      </c>
      <c r="F4280" t="s">
        <v>44032</v>
      </c>
      <c r="G4280" t="s">
        <v>44045</v>
      </c>
      <c r="H4280">
        <v>104</v>
      </c>
      <c r="I4280" t="s">
        <v>177</v>
      </c>
      <c r="J4280" t="s">
        <v>26</v>
      </c>
      <c r="M4280" t="s">
        <v>7408</v>
      </c>
      <c r="N4280" t="s">
        <v>7409</v>
      </c>
      <c r="O4280" t="s">
        <v>7410</v>
      </c>
      <c r="P4280" t="s">
        <v>5857</v>
      </c>
      <c r="Q4280" t="s">
        <v>7411</v>
      </c>
      <c r="R4280" t="s">
        <v>7412</v>
      </c>
      <c r="S4280" t="s">
        <v>7413</v>
      </c>
      <c r="T4280">
        <v>6.6</v>
      </c>
      <c r="U4280">
        <v>21047</v>
      </c>
      <c r="V4280" s="12">
        <f>W4280*1.40658152173913</f>
        <v>7032907.6086956495</v>
      </c>
      <c r="W4280" s="3">
        <v>5000000</v>
      </c>
      <c r="X4280" s="13">
        <f>Y4280*1.40658152173913</f>
        <v>1491696.5827826082</v>
      </c>
      <c r="Y4280" s="3">
        <v>1060512</v>
      </c>
      <c r="Z4280" s="13">
        <f>AA4280*1.40658152173913</f>
        <v>3469254.5548043465</v>
      </c>
      <c r="AA4280" s="3">
        <v>2466444</v>
      </c>
      <c r="AB4280">
        <v>162</v>
      </c>
    </row>
    <row r="4281" spans="1:28" x14ac:dyDescent="0.2">
      <c r="A4281" t="s">
        <v>8474</v>
      </c>
      <c r="B4281" t="s">
        <v>8475</v>
      </c>
      <c r="C4281">
        <v>2004</v>
      </c>
      <c r="D4281" t="s">
        <v>3206</v>
      </c>
      <c r="E4281" t="s">
        <v>176</v>
      </c>
      <c r="F4281" t="s">
        <v>44042</v>
      </c>
      <c r="H4281">
        <v>101</v>
      </c>
      <c r="I4281" t="s">
        <v>8476</v>
      </c>
      <c r="J4281" t="s">
        <v>26</v>
      </c>
      <c r="K4281" t="s">
        <v>308</v>
      </c>
      <c r="M4281" t="s">
        <v>3946</v>
      </c>
      <c r="N4281" t="s">
        <v>8477</v>
      </c>
      <c r="O4281" t="s">
        <v>8478</v>
      </c>
      <c r="P4281" t="s">
        <v>437</v>
      </c>
      <c r="Q4281" t="s">
        <v>8479</v>
      </c>
      <c r="R4281" t="s">
        <v>8480</v>
      </c>
      <c r="S4281" t="s">
        <v>8481</v>
      </c>
      <c r="T4281">
        <v>7.7</v>
      </c>
      <c r="U4281">
        <v>351032</v>
      </c>
      <c r="V4281" s="12">
        <f>W4281*1.37009528851244</f>
        <v>6850476.4425622001</v>
      </c>
      <c r="W4281" s="3">
        <v>5000000</v>
      </c>
      <c r="X4281" s="13">
        <f>Y4281*1.37009528851244</f>
        <v>1483422.7203017464</v>
      </c>
      <c r="Y4281" s="3">
        <v>1082715</v>
      </c>
      <c r="Z4281" s="13">
        <f>AA4281*1.37009528851244</f>
        <v>11239213.624060346</v>
      </c>
      <c r="AA4281" s="3">
        <v>8203235</v>
      </c>
      <c r="AB4281">
        <v>542</v>
      </c>
    </row>
    <row r="4282" spans="1:28" hidden="1" x14ac:dyDescent="0.2">
      <c r="A4282" t="s">
        <v>37343</v>
      </c>
      <c r="B4282" t="s">
        <v>37344</v>
      </c>
      <c r="C4282">
        <v>2016</v>
      </c>
      <c r="D4282" t="s">
        <v>37345</v>
      </c>
      <c r="E4282" t="s">
        <v>176</v>
      </c>
      <c r="F4282" t="s">
        <v>44036</v>
      </c>
      <c r="H4282">
        <v>163</v>
      </c>
      <c r="I4282" t="s">
        <v>495</v>
      </c>
      <c r="J4282" t="s">
        <v>26</v>
      </c>
      <c r="M4282" t="s">
        <v>14764</v>
      </c>
      <c r="N4282" t="s">
        <v>14764</v>
      </c>
      <c r="O4282" t="s">
        <v>37346</v>
      </c>
      <c r="P4282" t="s">
        <v>37347</v>
      </c>
      <c r="Q4282" t="s">
        <v>37348</v>
      </c>
      <c r="R4282" t="s">
        <v>37349</v>
      </c>
      <c r="S4282" t="s">
        <v>37350</v>
      </c>
      <c r="T4282">
        <v>7</v>
      </c>
      <c r="U4282">
        <v>36892</v>
      </c>
      <c r="W4282"/>
      <c r="X4282"/>
      <c r="Y4282">
        <v>663246</v>
      </c>
      <c r="Z4282"/>
      <c r="AA4282">
        <v>2290649</v>
      </c>
      <c r="AB4282">
        <v>198</v>
      </c>
    </row>
    <row r="4283" spans="1:28" x14ac:dyDescent="0.2">
      <c r="A4283" t="s">
        <v>41072</v>
      </c>
      <c r="B4283" t="s">
        <v>41073</v>
      </c>
      <c r="C4283">
        <v>2017</v>
      </c>
      <c r="D4283" t="s">
        <v>41074</v>
      </c>
      <c r="E4283" t="s">
        <v>176</v>
      </c>
      <c r="H4283">
        <v>101</v>
      </c>
      <c r="I4283" t="s">
        <v>25</v>
      </c>
      <c r="J4283" t="s">
        <v>26</v>
      </c>
      <c r="M4283" t="s">
        <v>1596</v>
      </c>
      <c r="N4283" t="s">
        <v>1596</v>
      </c>
      <c r="O4283" t="s">
        <v>41075</v>
      </c>
      <c r="P4283" t="s">
        <v>27333</v>
      </c>
      <c r="Q4283" t="s">
        <v>41076</v>
      </c>
      <c r="R4283" t="s">
        <v>41077</v>
      </c>
      <c r="S4283" t="s">
        <v>41078</v>
      </c>
      <c r="T4283">
        <v>6.2</v>
      </c>
      <c r="U4283">
        <v>24075</v>
      </c>
      <c r="V4283" s="12">
        <f>W4283*1.05585427545692</f>
        <v>26396356.886422999</v>
      </c>
      <c r="W4283" s="3">
        <v>25000000</v>
      </c>
      <c r="X4283" s="13">
        <f>Y4283*1.05585427545692</f>
        <v>1482483.8098523186</v>
      </c>
      <c r="Y4283" s="3">
        <v>1404061</v>
      </c>
      <c r="Z4283" s="13">
        <f>AA4283*1.05585427545692</f>
        <v>16776599.508665159</v>
      </c>
      <c r="AA4283" s="3">
        <v>15889124</v>
      </c>
      <c r="AB4283">
        <v>162</v>
      </c>
    </row>
    <row r="4284" spans="1:28" hidden="1" x14ac:dyDescent="0.2">
      <c r="A4284" t="s">
        <v>37361</v>
      </c>
      <c r="B4284" t="s">
        <v>37362</v>
      </c>
      <c r="C4284">
        <v>2018</v>
      </c>
      <c r="D4284" s="1">
        <v>43346</v>
      </c>
      <c r="E4284" t="s">
        <v>16512</v>
      </c>
      <c r="F4284" t="s">
        <v>44038</v>
      </c>
      <c r="G4284" t="s">
        <v>44044</v>
      </c>
      <c r="H4284">
        <v>111</v>
      </c>
      <c r="I4284" t="s">
        <v>37363</v>
      </c>
      <c r="J4284" t="s">
        <v>26</v>
      </c>
      <c r="K4284" t="s">
        <v>308</v>
      </c>
      <c r="L4284" t="s">
        <v>27</v>
      </c>
      <c r="M4284" t="s">
        <v>37364</v>
      </c>
      <c r="N4284" t="s">
        <v>37365</v>
      </c>
      <c r="O4284" t="s">
        <v>37366</v>
      </c>
      <c r="P4284" t="s">
        <v>12783</v>
      </c>
      <c r="Q4284" t="s">
        <v>37367</v>
      </c>
      <c r="R4284" t="s">
        <v>37368</v>
      </c>
      <c r="S4284" t="s">
        <v>37369</v>
      </c>
      <c r="T4284">
        <v>6.1</v>
      </c>
      <c r="U4284">
        <v>25700</v>
      </c>
      <c r="W4284"/>
      <c r="X4284"/>
      <c r="Y4284">
        <v>4969853</v>
      </c>
      <c r="Z4284"/>
      <c r="AA4284">
        <v>11001627</v>
      </c>
      <c r="AB4284">
        <v>120</v>
      </c>
    </row>
    <row r="4285" spans="1:28" x14ac:dyDescent="0.2">
      <c r="A4285" t="s">
        <v>33609</v>
      </c>
      <c r="B4285" t="s">
        <v>33610</v>
      </c>
      <c r="C4285">
        <v>2013</v>
      </c>
      <c r="D4285" t="s">
        <v>30653</v>
      </c>
      <c r="E4285" t="s">
        <v>176</v>
      </c>
      <c r="F4285" t="s">
        <v>44045</v>
      </c>
      <c r="H4285">
        <v>130</v>
      </c>
      <c r="I4285" t="s">
        <v>19672</v>
      </c>
      <c r="J4285" t="s">
        <v>27</v>
      </c>
      <c r="K4285" t="s">
        <v>5473</v>
      </c>
      <c r="M4285" t="s">
        <v>24246</v>
      </c>
      <c r="N4285" t="s">
        <v>24246</v>
      </c>
      <c r="O4285" t="s">
        <v>33611</v>
      </c>
      <c r="P4285" t="s">
        <v>33612</v>
      </c>
      <c r="Q4285" t="s">
        <v>33613</v>
      </c>
      <c r="R4285" t="s">
        <v>33614</v>
      </c>
      <c r="S4285" t="s">
        <v>33615</v>
      </c>
      <c r="T4285">
        <v>7.8</v>
      </c>
      <c r="U4285">
        <v>44113</v>
      </c>
      <c r="V4285" s="12">
        <f>W4285*1.11098185502045</f>
        <v>12220800.405224949</v>
      </c>
      <c r="W4285" s="3">
        <v>11000000</v>
      </c>
      <c r="X4285" s="13">
        <f>Y4285*1.11098185502045</f>
        <v>1479546.7524779192</v>
      </c>
      <c r="Y4285" s="3">
        <v>1331747</v>
      </c>
      <c r="Z4285" s="13">
        <f>AA4285*1.11098185502045</f>
        <v>14079986.322291182</v>
      </c>
      <c r="AA4285" s="3">
        <v>12673462</v>
      </c>
      <c r="AB4285">
        <v>94</v>
      </c>
    </row>
    <row r="4286" spans="1:28" hidden="1" x14ac:dyDescent="0.2">
      <c r="A4286" t="s">
        <v>37376</v>
      </c>
      <c r="B4286" t="s">
        <v>37377</v>
      </c>
      <c r="C4286">
        <v>2015</v>
      </c>
      <c r="D4286" t="s">
        <v>24273</v>
      </c>
      <c r="E4286" t="s">
        <v>44035</v>
      </c>
      <c r="F4286" t="s">
        <v>44032</v>
      </c>
      <c r="G4286" t="s">
        <v>44049</v>
      </c>
      <c r="H4286">
        <v>98</v>
      </c>
      <c r="I4286" t="s">
        <v>25</v>
      </c>
      <c r="J4286" t="s">
        <v>26</v>
      </c>
      <c r="M4286" t="s">
        <v>37378</v>
      </c>
      <c r="N4286" t="s">
        <v>37378</v>
      </c>
      <c r="O4286" t="s">
        <v>37379</v>
      </c>
      <c r="P4286" t="s">
        <v>37380</v>
      </c>
      <c r="Q4286" t="s">
        <v>37381</v>
      </c>
      <c r="R4286" t="s">
        <v>37382</v>
      </c>
      <c r="S4286" t="s">
        <v>37383</v>
      </c>
      <c r="T4286">
        <v>6.6</v>
      </c>
      <c r="U4286">
        <v>17133</v>
      </c>
      <c r="W4286"/>
      <c r="X4286"/>
      <c r="Y4286">
        <v>155575</v>
      </c>
      <c r="Z4286"/>
      <c r="AA4286">
        <v>224145</v>
      </c>
      <c r="AB4286">
        <v>68</v>
      </c>
    </row>
    <row r="4287" spans="1:28" x14ac:dyDescent="0.2">
      <c r="A4287" t="s">
        <v>12019</v>
      </c>
      <c r="B4287" t="s">
        <v>12020</v>
      </c>
      <c r="C4287">
        <v>2006</v>
      </c>
      <c r="D4287" s="1">
        <v>39417</v>
      </c>
      <c r="E4287" t="s">
        <v>44035</v>
      </c>
      <c r="F4287" t="s">
        <v>44044</v>
      </c>
      <c r="G4287" t="s">
        <v>44032</v>
      </c>
      <c r="H4287">
        <v>110</v>
      </c>
      <c r="I4287" t="s">
        <v>25</v>
      </c>
      <c r="J4287" t="s">
        <v>26</v>
      </c>
      <c r="M4287" t="s">
        <v>6202</v>
      </c>
      <c r="N4287" t="s">
        <v>12021</v>
      </c>
      <c r="O4287" t="s">
        <v>12022</v>
      </c>
      <c r="P4287" t="s">
        <v>268</v>
      </c>
      <c r="Q4287" t="s">
        <v>12023</v>
      </c>
      <c r="R4287" t="s">
        <v>12024</v>
      </c>
      <c r="S4287" t="s">
        <v>12025</v>
      </c>
      <c r="T4287">
        <v>7</v>
      </c>
      <c r="U4287">
        <v>16112</v>
      </c>
      <c r="V4287" s="12">
        <f>W4287*1.28378472222222</f>
        <v>16689201.38888886</v>
      </c>
      <c r="W4287" s="3">
        <v>13000000</v>
      </c>
      <c r="X4287" s="13">
        <f>Y4287*1.28378472222222</f>
        <v>1478059.8642361087</v>
      </c>
      <c r="Y4287" s="3">
        <v>1151330</v>
      </c>
      <c r="Z4287" s="13">
        <f>AA4287*1.28378472222222</f>
        <v>3453122.8620486055</v>
      </c>
      <c r="AA4287" s="3">
        <v>2689799</v>
      </c>
      <c r="AB4287">
        <v>109</v>
      </c>
    </row>
    <row r="4288" spans="1:28" x14ac:dyDescent="0.2">
      <c r="A4288" t="s">
        <v>28734</v>
      </c>
      <c r="B4288" t="s">
        <v>28735</v>
      </c>
      <c r="C4288">
        <v>2015</v>
      </c>
      <c r="D4288" s="1">
        <v>42370</v>
      </c>
      <c r="E4288" t="s">
        <v>44037</v>
      </c>
      <c r="F4288" t="s">
        <v>44031</v>
      </c>
      <c r="G4288" t="s">
        <v>44032</v>
      </c>
      <c r="H4288">
        <v>108</v>
      </c>
      <c r="I4288" t="s">
        <v>28736</v>
      </c>
      <c r="J4288" t="s">
        <v>26</v>
      </c>
      <c r="M4288" t="s">
        <v>28737</v>
      </c>
      <c r="N4288" t="s">
        <v>28738</v>
      </c>
      <c r="O4288" t="s">
        <v>28739</v>
      </c>
      <c r="P4288" t="s">
        <v>12600</v>
      </c>
      <c r="Q4288" t="s">
        <v>28740</v>
      </c>
      <c r="R4288" t="s">
        <v>28741</v>
      </c>
      <c r="S4288" t="s">
        <v>28742</v>
      </c>
      <c r="T4288">
        <v>7.7</v>
      </c>
      <c r="U4288">
        <v>55109</v>
      </c>
      <c r="V4288" s="12">
        <f>W4288*1.09195121025074</f>
        <v>88666438.272360086</v>
      </c>
      <c r="W4288" s="3">
        <v>81200000</v>
      </c>
      <c r="X4288" s="13">
        <f>Y4288*1.09195121025074</f>
        <v>1462288.647109699</v>
      </c>
      <c r="Y4288" s="3">
        <v>1339152</v>
      </c>
      <c r="Z4288" s="13">
        <f>AA4288*1.09195121025074</f>
        <v>106543044.52317752</v>
      </c>
      <c r="AA4288" s="3">
        <v>97571250</v>
      </c>
      <c r="AB4288">
        <v>135</v>
      </c>
    </row>
    <row r="4289" spans="1:28" hidden="1" x14ac:dyDescent="0.2">
      <c r="A4289" t="s">
        <v>37398</v>
      </c>
      <c r="B4289" t="s">
        <v>37399</v>
      </c>
      <c r="C4289">
        <v>2016</v>
      </c>
      <c r="D4289" t="s">
        <v>29848</v>
      </c>
      <c r="E4289" t="s">
        <v>44041</v>
      </c>
      <c r="F4289" t="s">
        <v>44032</v>
      </c>
      <c r="G4289" t="s">
        <v>44042</v>
      </c>
      <c r="H4289">
        <v>92</v>
      </c>
      <c r="I4289" t="s">
        <v>25</v>
      </c>
      <c r="J4289" t="s">
        <v>26</v>
      </c>
      <c r="K4289" t="s">
        <v>307</v>
      </c>
      <c r="M4289" t="s">
        <v>37400</v>
      </c>
      <c r="N4289" t="s">
        <v>37401</v>
      </c>
      <c r="O4289" t="s">
        <v>37402</v>
      </c>
      <c r="P4289" t="s">
        <v>1391</v>
      </c>
      <c r="Q4289" t="s">
        <v>37403</v>
      </c>
      <c r="R4289" t="s">
        <v>37404</v>
      </c>
      <c r="S4289" t="s">
        <v>37405</v>
      </c>
      <c r="T4289">
        <v>5.4</v>
      </c>
      <c r="U4289">
        <v>17382</v>
      </c>
      <c r="W4289">
        <v>9000000</v>
      </c>
      <c r="X4289"/>
      <c r="Y4289"/>
      <c r="Z4289"/>
      <c r="AA4289">
        <v>321650</v>
      </c>
      <c r="AB4289">
        <v>152</v>
      </c>
    </row>
    <row r="4290" spans="1:28" hidden="1" x14ac:dyDescent="0.2">
      <c r="A4290" t="s">
        <v>37406</v>
      </c>
      <c r="B4290" t="s">
        <v>37407</v>
      </c>
      <c r="C4290">
        <v>2015</v>
      </c>
      <c r="D4290" t="s">
        <v>9560</v>
      </c>
      <c r="E4290" t="s">
        <v>176</v>
      </c>
      <c r="F4290" t="s">
        <v>44046</v>
      </c>
      <c r="G4290" t="s">
        <v>44045</v>
      </c>
      <c r="H4290">
        <v>94</v>
      </c>
      <c r="I4290" t="s">
        <v>37408</v>
      </c>
      <c r="J4290" t="s">
        <v>26</v>
      </c>
      <c r="K4290" t="s">
        <v>308</v>
      </c>
      <c r="L4290" t="s">
        <v>838</v>
      </c>
      <c r="M4290" t="s">
        <v>16239</v>
      </c>
      <c r="N4290" t="s">
        <v>37409</v>
      </c>
      <c r="O4290" t="s">
        <v>37410</v>
      </c>
      <c r="P4290" t="s">
        <v>1391</v>
      </c>
      <c r="Q4290" t="s">
        <v>37411</v>
      </c>
      <c r="R4290" t="s">
        <v>37412</v>
      </c>
      <c r="S4290" t="s">
        <v>37413</v>
      </c>
      <c r="T4290">
        <v>5.2</v>
      </c>
      <c r="U4290">
        <v>15465</v>
      </c>
      <c r="W4290"/>
      <c r="X4290"/>
      <c r="Y4290"/>
      <c r="Z4290"/>
      <c r="AA4290">
        <v>2914020</v>
      </c>
      <c r="AB4290">
        <v>88</v>
      </c>
    </row>
    <row r="4291" spans="1:28" x14ac:dyDescent="0.2">
      <c r="A4291" t="s">
        <v>38578</v>
      </c>
      <c r="B4291" t="s">
        <v>38579</v>
      </c>
      <c r="C4291">
        <v>2015</v>
      </c>
      <c r="D4291" s="1">
        <v>42468</v>
      </c>
      <c r="E4291" t="s">
        <v>44043</v>
      </c>
      <c r="F4291" t="s">
        <v>44032</v>
      </c>
      <c r="H4291">
        <v>125</v>
      </c>
      <c r="I4291" t="s">
        <v>38580</v>
      </c>
      <c r="J4291" t="s">
        <v>308</v>
      </c>
      <c r="K4291" t="s">
        <v>4428</v>
      </c>
      <c r="L4291" t="s">
        <v>3533</v>
      </c>
      <c r="M4291" t="s">
        <v>38581</v>
      </c>
      <c r="N4291" t="s">
        <v>38582</v>
      </c>
      <c r="O4291" t="s">
        <v>38583</v>
      </c>
      <c r="P4291" t="s">
        <v>38584</v>
      </c>
      <c r="Q4291" t="s">
        <v>38585</v>
      </c>
      <c r="R4291" t="s">
        <v>38586</v>
      </c>
      <c r="S4291" t="s">
        <v>38587</v>
      </c>
      <c r="T4291">
        <v>7.9</v>
      </c>
      <c r="U4291">
        <v>20136</v>
      </c>
      <c r="V4291" s="12">
        <f>W4291*1.09195121025074</f>
        <v>1528731.6943510361</v>
      </c>
      <c r="W4291" s="3">
        <v>1400000</v>
      </c>
      <c r="X4291" s="13">
        <f>Y4291*1.09195121025074</f>
        <v>1451475.054274586</v>
      </c>
      <c r="Y4291" s="3">
        <v>1329249</v>
      </c>
      <c r="Z4291" s="13">
        <f>AA4291*1.09195121025074</f>
        <v>3512999.2267896347</v>
      </c>
      <c r="AA4291" s="3">
        <v>3217176</v>
      </c>
      <c r="AB4291">
        <v>73</v>
      </c>
    </row>
    <row r="4292" spans="1:28" x14ac:dyDescent="0.2">
      <c r="A4292" t="s">
        <v>30518</v>
      </c>
      <c r="B4292" t="s">
        <v>30519</v>
      </c>
      <c r="C4292">
        <v>2016</v>
      </c>
      <c r="D4292" s="1">
        <v>42588</v>
      </c>
      <c r="E4292" t="s">
        <v>3496</v>
      </c>
      <c r="F4292" t="s">
        <v>44042</v>
      </c>
      <c r="H4292">
        <v>117</v>
      </c>
      <c r="I4292" t="s">
        <v>30520</v>
      </c>
      <c r="J4292" t="s">
        <v>26</v>
      </c>
      <c r="M4292" t="s">
        <v>10575</v>
      </c>
      <c r="N4292" t="s">
        <v>30521</v>
      </c>
      <c r="O4292" t="s">
        <v>30522</v>
      </c>
      <c r="P4292" t="s">
        <v>8009</v>
      </c>
      <c r="Q4292" t="s">
        <v>30523</v>
      </c>
      <c r="R4292" t="s">
        <v>30524</v>
      </c>
      <c r="S4292" t="s">
        <v>30525</v>
      </c>
      <c r="T4292">
        <v>6.2</v>
      </c>
      <c r="U4292">
        <v>81493</v>
      </c>
      <c r="V4292" s="12">
        <f>W4292*1.07834771485832</f>
        <v>7548434.0040082401</v>
      </c>
      <c r="W4292" s="3">
        <v>7000000</v>
      </c>
      <c r="X4292" s="13">
        <f>Y4292*1.07834771485832</f>
        <v>1437571.219022783</v>
      </c>
      <c r="Y4292" s="3">
        <v>1333124</v>
      </c>
      <c r="Z4292" s="13">
        <f>AA4292*1.07834771485832</f>
        <v>3642043.9225939359</v>
      </c>
      <c r="AA4292" s="3">
        <v>3377430</v>
      </c>
      <c r="AB4292">
        <v>431</v>
      </c>
    </row>
    <row r="4293" spans="1:28" x14ac:dyDescent="0.2">
      <c r="A4293" t="s">
        <v>21619</v>
      </c>
      <c r="B4293" t="s">
        <v>21620</v>
      </c>
      <c r="C4293">
        <v>2008</v>
      </c>
      <c r="D4293" s="1">
        <v>39915</v>
      </c>
      <c r="E4293" t="s">
        <v>1045</v>
      </c>
      <c r="F4293" t="s">
        <v>44032</v>
      </c>
      <c r="H4293">
        <v>114</v>
      </c>
      <c r="I4293" t="s">
        <v>21621</v>
      </c>
      <c r="J4293" t="s">
        <v>26</v>
      </c>
      <c r="M4293" t="s">
        <v>2967</v>
      </c>
      <c r="N4293" t="s">
        <v>21622</v>
      </c>
      <c r="O4293" t="s">
        <v>21623</v>
      </c>
      <c r="P4293" t="s">
        <v>21624</v>
      </c>
      <c r="Q4293" t="s">
        <v>21625</v>
      </c>
      <c r="R4293" t="s">
        <v>21626</v>
      </c>
      <c r="S4293" t="s">
        <v>21627</v>
      </c>
      <c r="T4293">
        <v>6.7</v>
      </c>
      <c r="U4293">
        <v>10614</v>
      </c>
      <c r="V4293" s="12">
        <f>W4293*1.20207800169993</f>
        <v>30051950.04249825</v>
      </c>
      <c r="W4293" s="3">
        <v>25000000</v>
      </c>
      <c r="X4293" s="13">
        <f>Y4293*1.20207800169993</f>
        <v>1430476.4282569217</v>
      </c>
      <c r="Y4293" s="3">
        <v>1190003</v>
      </c>
      <c r="Z4293" s="13">
        <f>AA4293*1.20207800169993</f>
        <v>2808260.9693873287</v>
      </c>
      <c r="AA4293" s="3">
        <v>2336172</v>
      </c>
      <c r="AB4293">
        <v>74</v>
      </c>
    </row>
    <row r="4294" spans="1:28" hidden="1" x14ac:dyDescent="0.2">
      <c r="A4294" t="s">
        <v>37440</v>
      </c>
      <c r="B4294" t="s">
        <v>37441</v>
      </c>
      <c r="C4294">
        <v>2015</v>
      </c>
      <c r="D4294" t="s">
        <v>35810</v>
      </c>
      <c r="E4294" t="s">
        <v>16512</v>
      </c>
      <c r="F4294" t="s">
        <v>44044</v>
      </c>
      <c r="G4294" t="s">
        <v>44032</v>
      </c>
      <c r="H4294">
        <v>115</v>
      </c>
      <c r="I4294" t="s">
        <v>943</v>
      </c>
      <c r="J4294" t="s">
        <v>944</v>
      </c>
      <c r="K4294" t="s">
        <v>37442</v>
      </c>
      <c r="M4294" t="s">
        <v>37443</v>
      </c>
      <c r="N4294" t="s">
        <v>37444</v>
      </c>
      <c r="O4294" t="s">
        <v>37445</v>
      </c>
      <c r="P4294" t="s">
        <v>37446</v>
      </c>
      <c r="Q4294" t="s">
        <v>37447</v>
      </c>
      <c r="R4294" t="s">
        <v>37448</v>
      </c>
      <c r="S4294" t="s">
        <v>37449</v>
      </c>
      <c r="T4294">
        <v>7.2</v>
      </c>
      <c r="U4294">
        <v>11917</v>
      </c>
      <c r="W4294"/>
      <c r="X4294"/>
      <c r="Y4294">
        <v>303587</v>
      </c>
      <c r="Z4294"/>
      <c r="AA4294">
        <v>303587</v>
      </c>
      <c r="AB4294">
        <v>74</v>
      </c>
    </row>
    <row r="4295" spans="1:28" x14ac:dyDescent="0.2">
      <c r="A4295" t="s">
        <v>5212</v>
      </c>
      <c r="B4295" t="s">
        <v>5213</v>
      </c>
      <c r="C4295">
        <v>2003</v>
      </c>
      <c r="D4295" t="s">
        <v>5214</v>
      </c>
      <c r="E4295" t="s">
        <v>44041</v>
      </c>
      <c r="F4295" t="s">
        <v>44032</v>
      </c>
      <c r="G4295" t="s">
        <v>44042</v>
      </c>
      <c r="H4295">
        <v>104</v>
      </c>
      <c r="I4295" t="s">
        <v>5215</v>
      </c>
      <c r="J4295" t="s">
        <v>26</v>
      </c>
      <c r="M4295" t="s">
        <v>5216</v>
      </c>
      <c r="N4295" t="s">
        <v>5217</v>
      </c>
      <c r="O4295" t="s">
        <v>5218</v>
      </c>
      <c r="P4295" t="s">
        <v>5219</v>
      </c>
      <c r="Q4295" t="s">
        <v>5219</v>
      </c>
      <c r="R4295" t="s">
        <v>5220</v>
      </c>
      <c r="S4295" t="s">
        <v>5221</v>
      </c>
      <c r="T4295">
        <v>7.1</v>
      </c>
      <c r="U4295">
        <v>12427</v>
      </c>
      <c r="V4295" s="12">
        <f>W4295*1.40658152173913</f>
        <v>14065815.217391299</v>
      </c>
      <c r="W4295" s="3">
        <v>10000000</v>
      </c>
      <c r="X4295" s="13">
        <f>Y4295*1.40658152173913</f>
        <v>1423279.0509836951</v>
      </c>
      <c r="Y4295" s="3">
        <v>1011871</v>
      </c>
      <c r="Z4295" s="13">
        <f>AA4295*1.40658152173913</f>
        <v>1788108.3200217385</v>
      </c>
      <c r="AA4295" s="3">
        <v>1271244</v>
      </c>
      <c r="AB4295">
        <v>84</v>
      </c>
    </row>
    <row r="4296" spans="1:28" hidden="1" x14ac:dyDescent="0.2">
      <c r="A4296" t="s">
        <v>37459</v>
      </c>
      <c r="B4296" t="s">
        <v>37460</v>
      </c>
      <c r="C4296">
        <v>2017</v>
      </c>
      <c r="D4296" t="s">
        <v>37461</v>
      </c>
      <c r="E4296" t="s">
        <v>176</v>
      </c>
      <c r="F4296" t="s">
        <v>44046</v>
      </c>
      <c r="G4296" t="s">
        <v>44042</v>
      </c>
      <c r="H4296">
        <v>103</v>
      </c>
      <c r="I4296" t="s">
        <v>25</v>
      </c>
      <c r="J4296" t="s">
        <v>26</v>
      </c>
      <c r="M4296" t="s">
        <v>27060</v>
      </c>
      <c r="N4296" t="s">
        <v>33389</v>
      </c>
      <c r="O4296" t="s">
        <v>37462</v>
      </c>
      <c r="P4296" t="s">
        <v>37463</v>
      </c>
      <c r="Q4296" t="s">
        <v>37464</v>
      </c>
      <c r="R4296" t="s">
        <v>37465</v>
      </c>
      <c r="S4296" t="s">
        <v>37466</v>
      </c>
      <c r="T4296">
        <v>6.6</v>
      </c>
      <c r="U4296">
        <v>84184</v>
      </c>
      <c r="W4296"/>
      <c r="X4296"/>
      <c r="Y4296"/>
      <c r="Z4296"/>
      <c r="AA4296"/>
      <c r="AB4296">
        <v>314</v>
      </c>
    </row>
    <row r="4297" spans="1:28" hidden="1" x14ac:dyDescent="0.2">
      <c r="A4297" t="s">
        <v>37467</v>
      </c>
      <c r="B4297" t="s">
        <v>37468</v>
      </c>
      <c r="C4297">
        <v>2016</v>
      </c>
      <c r="D4297" s="1">
        <v>42402</v>
      </c>
      <c r="E4297" t="s">
        <v>1045</v>
      </c>
      <c r="F4297" t="s">
        <v>44050</v>
      </c>
      <c r="H4297">
        <v>90</v>
      </c>
      <c r="I4297" t="s">
        <v>25</v>
      </c>
      <c r="J4297" t="s">
        <v>26</v>
      </c>
      <c r="M4297" t="s">
        <v>37469</v>
      </c>
      <c r="N4297" t="s">
        <v>37470</v>
      </c>
      <c r="O4297" t="s">
        <v>37471</v>
      </c>
      <c r="P4297" t="s">
        <v>37472</v>
      </c>
      <c r="Q4297" t="s">
        <v>37473</v>
      </c>
      <c r="R4297" t="s">
        <v>37474</v>
      </c>
      <c r="S4297" t="s">
        <v>37475</v>
      </c>
      <c r="T4297">
        <v>5.8</v>
      </c>
      <c r="U4297">
        <v>14557</v>
      </c>
      <c r="W4297"/>
      <c r="X4297"/>
      <c r="Y4297"/>
      <c r="Z4297"/>
      <c r="AA4297"/>
      <c r="AB4297">
        <v>29</v>
      </c>
    </row>
    <row r="4298" spans="1:28" x14ac:dyDescent="0.2">
      <c r="A4298" t="s">
        <v>30739</v>
      </c>
      <c r="B4298" t="s">
        <v>30740</v>
      </c>
      <c r="C4298">
        <v>2012</v>
      </c>
      <c r="D4298" s="1">
        <v>40950</v>
      </c>
      <c r="E4298" t="s">
        <v>1045</v>
      </c>
      <c r="H4298">
        <v>85</v>
      </c>
      <c r="I4298" t="s">
        <v>25</v>
      </c>
      <c r="J4298" t="s">
        <v>26</v>
      </c>
      <c r="M4298" t="s">
        <v>30741</v>
      </c>
      <c r="N4298" t="s">
        <v>30742</v>
      </c>
      <c r="O4298" t="s">
        <v>30743</v>
      </c>
      <c r="P4298" t="s">
        <v>30744</v>
      </c>
      <c r="Q4298" t="s">
        <v>30744</v>
      </c>
      <c r="R4298" t="s">
        <v>30745</v>
      </c>
      <c r="S4298" t="s">
        <v>30746</v>
      </c>
      <c r="T4298">
        <v>6</v>
      </c>
      <c r="U4298">
        <v>15526</v>
      </c>
      <c r="V4298" s="12">
        <f>W4298*1.12725506764114</f>
        <v>958166.80749496887</v>
      </c>
      <c r="W4298" s="3">
        <v>850000</v>
      </c>
      <c r="X4298" s="13">
        <f>Y4298*1.12725506764114</f>
        <v>1411040.4036647293</v>
      </c>
      <c r="Y4298" s="3">
        <v>1251749</v>
      </c>
      <c r="Z4298" s="13">
        <f>AA4298*1.12725506764114</f>
        <v>1562474.7221965725</v>
      </c>
      <c r="AA4298" s="3">
        <v>1386088</v>
      </c>
      <c r="AB4298">
        <v>37</v>
      </c>
    </row>
    <row r="4299" spans="1:28" hidden="1" x14ac:dyDescent="0.2">
      <c r="A4299" t="s">
        <v>37484</v>
      </c>
      <c r="B4299" t="s">
        <v>37485</v>
      </c>
      <c r="C4299">
        <v>2017</v>
      </c>
      <c r="D4299" s="1">
        <v>43200</v>
      </c>
      <c r="E4299" t="s">
        <v>176</v>
      </c>
      <c r="H4299">
        <v>99</v>
      </c>
      <c r="I4299" t="s">
        <v>37486</v>
      </c>
      <c r="J4299" t="s">
        <v>26</v>
      </c>
      <c r="K4299" t="s">
        <v>74</v>
      </c>
      <c r="M4299" t="s">
        <v>37487</v>
      </c>
      <c r="N4299" t="s">
        <v>37488</v>
      </c>
      <c r="O4299" t="s">
        <v>37489</v>
      </c>
      <c r="P4299" t="s">
        <v>2014</v>
      </c>
      <c r="Q4299" t="s">
        <v>37490</v>
      </c>
      <c r="R4299" t="s">
        <v>37491</v>
      </c>
      <c r="S4299" t="s">
        <v>37492</v>
      </c>
      <c r="T4299">
        <v>7.2</v>
      </c>
      <c r="U4299">
        <v>33383</v>
      </c>
      <c r="W4299"/>
      <c r="X4299"/>
      <c r="Y4299">
        <v>9601092</v>
      </c>
      <c r="Z4299"/>
      <c r="AA4299">
        <v>19978189</v>
      </c>
      <c r="AB4299">
        <v>227</v>
      </c>
    </row>
    <row r="4300" spans="1:28" x14ac:dyDescent="0.2">
      <c r="A4300" t="s">
        <v>8331</v>
      </c>
      <c r="B4300" t="s">
        <v>8332</v>
      </c>
      <c r="C4300">
        <v>2004</v>
      </c>
      <c r="D4300" t="s">
        <v>7923</v>
      </c>
      <c r="E4300" t="s">
        <v>176</v>
      </c>
      <c r="F4300" t="s">
        <v>44036</v>
      </c>
      <c r="H4300">
        <v>97</v>
      </c>
      <c r="I4300" t="s">
        <v>25</v>
      </c>
      <c r="J4300" t="s">
        <v>26</v>
      </c>
      <c r="M4300" t="s">
        <v>8333</v>
      </c>
      <c r="N4300" t="s">
        <v>8334</v>
      </c>
      <c r="O4300" t="s">
        <v>8335</v>
      </c>
      <c r="P4300" t="s">
        <v>8336</v>
      </c>
      <c r="Q4300" t="s">
        <v>8337</v>
      </c>
      <c r="R4300" t="s">
        <v>8338</v>
      </c>
      <c r="S4300" t="s">
        <v>8339</v>
      </c>
      <c r="T4300">
        <v>6.7</v>
      </c>
      <c r="U4300">
        <v>13089</v>
      </c>
      <c r="V4300" s="12">
        <f>W4300*1.37009528851244</f>
        <v>8905619.3753308598</v>
      </c>
      <c r="W4300" s="3">
        <v>6500000</v>
      </c>
      <c r="X4300" s="13">
        <f>Y4300*1.37009528851244</f>
        <v>1411022.7749708835</v>
      </c>
      <c r="Y4300" s="3">
        <v>1029872</v>
      </c>
      <c r="Z4300" s="13">
        <f>AA4300*1.37009528851244</f>
        <v>2253331.3265378498</v>
      </c>
      <c r="AA4300" s="3">
        <v>1644653</v>
      </c>
      <c r="AB4300">
        <v>137</v>
      </c>
    </row>
    <row r="4301" spans="1:28" hidden="1" x14ac:dyDescent="0.2">
      <c r="A4301" t="s">
        <v>37502</v>
      </c>
      <c r="B4301" t="s">
        <v>37503</v>
      </c>
      <c r="C4301">
        <v>2015</v>
      </c>
      <c r="D4301" s="1">
        <v>42370</v>
      </c>
      <c r="E4301" t="s">
        <v>176</v>
      </c>
      <c r="F4301" t="s">
        <v>44040</v>
      </c>
      <c r="H4301">
        <v>127</v>
      </c>
      <c r="I4301" t="s">
        <v>2213</v>
      </c>
      <c r="J4301" t="s">
        <v>934</v>
      </c>
      <c r="M4301" t="s">
        <v>11259</v>
      </c>
      <c r="N4301" t="s">
        <v>37504</v>
      </c>
      <c r="O4301" t="s">
        <v>37505</v>
      </c>
      <c r="P4301" t="s">
        <v>37506</v>
      </c>
      <c r="Q4301" t="s">
        <v>37507</v>
      </c>
      <c r="R4301" t="s">
        <v>37508</v>
      </c>
      <c r="S4301" t="s">
        <v>37509</v>
      </c>
      <c r="T4301">
        <v>7.5</v>
      </c>
      <c r="U4301">
        <v>11855</v>
      </c>
      <c r="W4301"/>
      <c r="X4301"/>
      <c r="Y4301">
        <v>531996</v>
      </c>
      <c r="Z4301"/>
      <c r="AA4301">
        <v>15918101</v>
      </c>
      <c r="AB4301">
        <v>53</v>
      </c>
    </row>
    <row r="4302" spans="1:28" hidden="1" x14ac:dyDescent="0.2">
      <c r="A4302" t="s">
        <v>37510</v>
      </c>
      <c r="B4302" t="s">
        <v>37511</v>
      </c>
      <c r="C4302">
        <v>2017</v>
      </c>
      <c r="D4302" t="s">
        <v>19988</v>
      </c>
      <c r="E4302" t="s">
        <v>16512</v>
      </c>
      <c r="F4302" t="s">
        <v>44031</v>
      </c>
      <c r="G4302" t="s">
        <v>44051</v>
      </c>
      <c r="H4302">
        <v>115</v>
      </c>
      <c r="I4302" t="s">
        <v>37512</v>
      </c>
      <c r="J4302" t="s">
        <v>26</v>
      </c>
      <c r="K4302" t="s">
        <v>308</v>
      </c>
      <c r="L4302" t="s">
        <v>307</v>
      </c>
      <c r="M4302" t="s">
        <v>11665</v>
      </c>
      <c r="N4302" t="s">
        <v>37513</v>
      </c>
      <c r="O4302" t="s">
        <v>37514</v>
      </c>
      <c r="P4302" t="s">
        <v>5613</v>
      </c>
      <c r="Q4302" t="s">
        <v>37515</v>
      </c>
      <c r="R4302" t="s">
        <v>37516</v>
      </c>
      <c r="S4302" t="s">
        <v>37517</v>
      </c>
      <c r="T4302">
        <v>6.7</v>
      </c>
      <c r="U4302">
        <v>43892</v>
      </c>
      <c r="W4302"/>
      <c r="X4302"/>
      <c r="Y4302"/>
      <c r="Z4302"/>
      <c r="AA4302">
        <v>1906640</v>
      </c>
      <c r="AB4302">
        <v>180</v>
      </c>
    </row>
    <row r="4303" spans="1:28" hidden="1" x14ac:dyDescent="0.2">
      <c r="A4303" t="s">
        <v>37518</v>
      </c>
      <c r="B4303" t="s">
        <v>37519</v>
      </c>
      <c r="C4303">
        <v>2014</v>
      </c>
      <c r="D4303" t="s">
        <v>26022</v>
      </c>
      <c r="E4303" t="s">
        <v>44037</v>
      </c>
      <c r="F4303" t="s">
        <v>44031</v>
      </c>
      <c r="G4303" t="s">
        <v>44038</v>
      </c>
      <c r="H4303">
        <v>85</v>
      </c>
      <c r="I4303" t="s">
        <v>8657</v>
      </c>
      <c r="J4303" t="s">
        <v>27</v>
      </c>
      <c r="M4303" t="s">
        <v>37520</v>
      </c>
      <c r="N4303" t="s">
        <v>3386</v>
      </c>
      <c r="O4303" t="s">
        <v>37521</v>
      </c>
      <c r="P4303" t="s">
        <v>9192</v>
      </c>
      <c r="Q4303" t="s">
        <v>9193</v>
      </c>
      <c r="R4303" t="s">
        <v>37522</v>
      </c>
      <c r="S4303" t="s">
        <v>37523</v>
      </c>
      <c r="T4303">
        <v>6.9</v>
      </c>
      <c r="U4303">
        <v>11771</v>
      </c>
      <c r="W4303" t="s">
        <v>7424</v>
      </c>
      <c r="X4303"/>
      <c r="Y4303"/>
      <c r="Z4303"/>
      <c r="AA4303">
        <v>42830578</v>
      </c>
      <c r="AB4303">
        <v>35</v>
      </c>
    </row>
    <row r="4304" spans="1:28" x14ac:dyDescent="0.2">
      <c r="A4304" t="s">
        <v>19516</v>
      </c>
      <c r="B4304" t="s">
        <v>19517</v>
      </c>
      <c r="C4304">
        <v>2010</v>
      </c>
      <c r="D4304" t="s">
        <v>9671</v>
      </c>
      <c r="E4304" t="s">
        <v>16512</v>
      </c>
      <c r="F4304" t="s">
        <v>44038</v>
      </c>
      <c r="G4304" t="s">
        <v>44044</v>
      </c>
      <c r="H4304">
        <v>108</v>
      </c>
      <c r="I4304" t="s">
        <v>25</v>
      </c>
      <c r="J4304" t="s">
        <v>26</v>
      </c>
      <c r="M4304" t="s">
        <v>13704</v>
      </c>
      <c r="N4304" t="s">
        <v>17323</v>
      </c>
      <c r="O4304" t="s">
        <v>19518</v>
      </c>
      <c r="P4304" t="s">
        <v>7993</v>
      </c>
      <c r="Q4304" t="s">
        <v>19519</v>
      </c>
      <c r="R4304" t="s">
        <v>19520</v>
      </c>
      <c r="S4304" t="s">
        <v>19521</v>
      </c>
      <c r="T4304">
        <v>5.0999999999999996</v>
      </c>
      <c r="U4304">
        <v>14499</v>
      </c>
      <c r="V4304" s="12">
        <f>W4304*1.18690152988223</f>
        <v>23738030.597644601</v>
      </c>
      <c r="W4304" s="3">
        <v>20000000</v>
      </c>
      <c r="X4304" s="13">
        <f>Y4304*1.18690152988223</f>
        <v>1408303.7674634014</v>
      </c>
      <c r="Y4304" s="3">
        <v>1186538</v>
      </c>
      <c r="Z4304" s="13">
        <f>AA4304*1.18690152988223</f>
        <v>6863275.9000669438</v>
      </c>
      <c r="AA4304" s="3">
        <v>5782515</v>
      </c>
      <c r="AB4304">
        <v>76</v>
      </c>
    </row>
    <row r="4305" spans="1:28" x14ac:dyDescent="0.2">
      <c r="A4305" t="s">
        <v>39306</v>
      </c>
      <c r="B4305" t="s">
        <v>39307</v>
      </c>
      <c r="C4305">
        <v>2016</v>
      </c>
      <c r="D4305" t="s">
        <v>39085</v>
      </c>
      <c r="E4305" t="s">
        <v>176</v>
      </c>
      <c r="F4305" t="s">
        <v>44045</v>
      </c>
      <c r="G4305" t="s">
        <v>44042</v>
      </c>
      <c r="H4305">
        <v>105</v>
      </c>
      <c r="I4305" t="s">
        <v>39308</v>
      </c>
      <c r="J4305" t="s">
        <v>26</v>
      </c>
      <c r="K4305" t="s">
        <v>27</v>
      </c>
      <c r="L4305" t="s">
        <v>74</v>
      </c>
      <c r="M4305" t="s">
        <v>33785</v>
      </c>
      <c r="N4305" t="s">
        <v>33785</v>
      </c>
      <c r="O4305" t="s">
        <v>39309</v>
      </c>
      <c r="P4305" t="s">
        <v>9718</v>
      </c>
      <c r="Q4305" t="s">
        <v>39310</v>
      </c>
      <c r="R4305" t="s">
        <v>39311</v>
      </c>
      <c r="S4305" t="s">
        <v>39312</v>
      </c>
      <c r="T4305">
        <v>6.1</v>
      </c>
      <c r="U4305">
        <v>35505</v>
      </c>
      <c r="V4305" s="12">
        <f>W4305*1.07834771485832</f>
        <v>6470086.2891499205</v>
      </c>
      <c r="W4305" s="3">
        <v>6000000</v>
      </c>
      <c r="X4305" s="13">
        <f>Y4305*1.07834771485832</f>
        <v>1407454.0456945051</v>
      </c>
      <c r="Y4305" s="3">
        <v>1305195</v>
      </c>
      <c r="Z4305" s="13">
        <f>AA4305*1.07834771485832</f>
        <v>3062947.4760652911</v>
      </c>
      <c r="AA4305" s="3">
        <v>2840408</v>
      </c>
      <c r="AB4305">
        <v>223</v>
      </c>
    </row>
    <row r="4306" spans="1:28" x14ac:dyDescent="0.2">
      <c r="A4306" t="s">
        <v>12230</v>
      </c>
      <c r="B4306" t="s">
        <v>12231</v>
      </c>
      <c r="C4306">
        <v>2005</v>
      </c>
      <c r="D4306" t="s">
        <v>8229</v>
      </c>
      <c r="E4306" t="s">
        <v>176</v>
      </c>
      <c r="F4306" t="s">
        <v>44049</v>
      </c>
      <c r="G4306" t="s">
        <v>44057</v>
      </c>
      <c r="H4306">
        <v>116</v>
      </c>
      <c r="I4306" t="s">
        <v>12233</v>
      </c>
      <c r="J4306" t="s">
        <v>27</v>
      </c>
      <c r="K4306" t="s">
        <v>307</v>
      </c>
      <c r="L4306" t="s">
        <v>26</v>
      </c>
      <c r="M4306" t="s">
        <v>12234</v>
      </c>
      <c r="N4306" t="s">
        <v>12234</v>
      </c>
      <c r="O4306" t="s">
        <v>12235</v>
      </c>
      <c r="P4306" t="s">
        <v>12236</v>
      </c>
      <c r="Q4306" t="s">
        <v>12237</v>
      </c>
      <c r="R4306" t="s">
        <v>12238</v>
      </c>
      <c r="S4306" t="s">
        <v>12239</v>
      </c>
      <c r="T4306">
        <v>7.7</v>
      </c>
      <c r="U4306">
        <v>27139</v>
      </c>
      <c r="V4306" s="12">
        <f>W4306*1.32519713261649</f>
        <v>29154336.917562779</v>
      </c>
      <c r="W4306" s="3">
        <v>22000000</v>
      </c>
      <c r="X4306" s="13">
        <f>Y4306*1.32519713261649</f>
        <v>1397236.1739426551</v>
      </c>
      <c r="Y4306" s="3">
        <v>1054361</v>
      </c>
      <c r="Z4306" s="13">
        <f>AA4306*1.32519713261649</f>
        <v>23468121.427060977</v>
      </c>
      <c r="AA4306" s="3">
        <v>17709155</v>
      </c>
      <c r="AB4306">
        <v>154</v>
      </c>
    </row>
    <row r="4307" spans="1:28" hidden="1" x14ac:dyDescent="0.2">
      <c r="A4307" t="s">
        <v>37546</v>
      </c>
      <c r="B4307" t="s">
        <v>37547</v>
      </c>
      <c r="C4307">
        <v>2015</v>
      </c>
      <c r="D4307" s="1">
        <v>42221</v>
      </c>
      <c r="E4307" t="s">
        <v>1045</v>
      </c>
      <c r="F4307" t="s">
        <v>44032</v>
      </c>
      <c r="H4307">
        <v>123</v>
      </c>
      <c r="I4307" t="s">
        <v>943</v>
      </c>
      <c r="J4307" t="s">
        <v>944</v>
      </c>
      <c r="M4307" t="s">
        <v>32821</v>
      </c>
      <c r="N4307" t="s">
        <v>37548</v>
      </c>
      <c r="O4307" t="s">
        <v>37549</v>
      </c>
      <c r="P4307" t="s">
        <v>31607</v>
      </c>
      <c r="Q4307" t="s">
        <v>37550</v>
      </c>
      <c r="R4307" t="s">
        <v>37551</v>
      </c>
      <c r="S4307" t="s">
        <v>37552</v>
      </c>
      <c r="T4307">
        <v>7.6</v>
      </c>
      <c r="U4307">
        <v>28155</v>
      </c>
      <c r="W4307"/>
      <c r="X4307"/>
      <c r="Y4307">
        <v>1801807</v>
      </c>
      <c r="Z4307"/>
      <c r="AA4307">
        <v>2452343</v>
      </c>
      <c r="AB4307">
        <v>120</v>
      </c>
    </row>
    <row r="4308" spans="1:28" x14ac:dyDescent="0.2">
      <c r="A4308" t="s">
        <v>31823</v>
      </c>
      <c r="B4308" t="s">
        <v>31824</v>
      </c>
      <c r="C4308">
        <v>2012</v>
      </c>
      <c r="D4308" t="s">
        <v>29911</v>
      </c>
      <c r="E4308" t="s">
        <v>1045</v>
      </c>
      <c r="F4308" t="s">
        <v>44032</v>
      </c>
      <c r="G4308" t="s">
        <v>44036</v>
      </c>
      <c r="H4308">
        <v>146</v>
      </c>
      <c r="I4308" t="s">
        <v>31825</v>
      </c>
      <c r="J4308" t="s">
        <v>944</v>
      </c>
      <c r="M4308" t="s">
        <v>31826</v>
      </c>
      <c r="N4308" t="s">
        <v>31827</v>
      </c>
      <c r="O4308" t="s">
        <v>31828</v>
      </c>
      <c r="P4308" t="s">
        <v>9685</v>
      </c>
      <c r="Q4308" t="s">
        <v>23282</v>
      </c>
      <c r="R4308" t="s">
        <v>31829</v>
      </c>
      <c r="S4308" t="s">
        <v>31830</v>
      </c>
      <c r="T4308">
        <v>6.3</v>
      </c>
      <c r="U4308">
        <v>13100</v>
      </c>
      <c r="V4308" s="12">
        <f>W4308*1.12725506764114</f>
        <v>8995495.4397762958</v>
      </c>
      <c r="W4308" s="3">
        <v>7980000</v>
      </c>
      <c r="X4308" s="13">
        <f>Y4308*1.12725506764114</f>
        <v>1384031.3722440475</v>
      </c>
      <c r="Y4308" s="3">
        <v>1227789</v>
      </c>
      <c r="Z4308" s="13">
        <f>AA4308*1.12725506764114</f>
        <v>3071426.2465264755</v>
      </c>
      <c r="AA4308" s="3">
        <v>2724695</v>
      </c>
      <c r="AB4308">
        <v>64</v>
      </c>
    </row>
    <row r="4309" spans="1:28" hidden="1" x14ac:dyDescent="0.2">
      <c r="A4309" t="s">
        <v>37560</v>
      </c>
      <c r="B4309" t="s">
        <v>37561</v>
      </c>
      <c r="C4309">
        <v>2015</v>
      </c>
      <c r="D4309" t="s">
        <v>26805</v>
      </c>
      <c r="E4309" t="s">
        <v>1045</v>
      </c>
      <c r="F4309" t="s">
        <v>44044</v>
      </c>
      <c r="G4309" t="s">
        <v>44032</v>
      </c>
      <c r="H4309">
        <v>100</v>
      </c>
      <c r="I4309" t="s">
        <v>25</v>
      </c>
      <c r="J4309" t="s">
        <v>26</v>
      </c>
      <c r="M4309" t="s">
        <v>37562</v>
      </c>
      <c r="N4309" t="s">
        <v>37562</v>
      </c>
      <c r="O4309" t="s">
        <v>37563</v>
      </c>
      <c r="P4309" t="s">
        <v>13166</v>
      </c>
      <c r="Q4309" t="s">
        <v>37564</v>
      </c>
      <c r="R4309" t="s">
        <v>37565</v>
      </c>
      <c r="S4309" t="s">
        <v>37566</v>
      </c>
      <c r="T4309">
        <v>6.4</v>
      </c>
      <c r="U4309">
        <v>14554</v>
      </c>
      <c r="W4309"/>
      <c r="X4309"/>
      <c r="Y4309">
        <v>4631</v>
      </c>
      <c r="Z4309"/>
      <c r="AA4309">
        <v>122919</v>
      </c>
      <c r="AB4309">
        <v>55</v>
      </c>
    </row>
    <row r="4310" spans="1:28" x14ac:dyDescent="0.2">
      <c r="A4310" t="s">
        <v>15892</v>
      </c>
      <c r="B4310" t="s">
        <v>15893</v>
      </c>
      <c r="C4310">
        <v>2007</v>
      </c>
      <c r="D4310" t="s">
        <v>7499</v>
      </c>
      <c r="E4310" t="s">
        <v>176</v>
      </c>
      <c r="F4310" t="s">
        <v>44036</v>
      </c>
      <c r="H4310">
        <v>107</v>
      </c>
      <c r="I4310" t="s">
        <v>15894</v>
      </c>
      <c r="J4310" t="s">
        <v>26</v>
      </c>
      <c r="K4310" t="s">
        <v>934</v>
      </c>
      <c r="L4310" t="s">
        <v>1121</v>
      </c>
      <c r="M4310" t="s">
        <v>15895</v>
      </c>
      <c r="N4310" t="s">
        <v>15896</v>
      </c>
      <c r="O4310" t="s">
        <v>15897</v>
      </c>
      <c r="P4310" t="s">
        <v>15898</v>
      </c>
      <c r="Q4310" t="s">
        <v>15899</v>
      </c>
      <c r="R4310" t="s">
        <v>15900</v>
      </c>
      <c r="S4310" t="s">
        <v>15901</v>
      </c>
      <c r="T4310">
        <v>5.9</v>
      </c>
      <c r="U4310">
        <v>10852</v>
      </c>
      <c r="V4310" s="12">
        <f>W4310*1.24823238899982</f>
        <v>24964647.779996399</v>
      </c>
      <c r="W4310" s="3">
        <v>20000000</v>
      </c>
      <c r="X4310" s="13">
        <f>Y4310*1.24823238899982</f>
        <v>1376893.9424959763</v>
      </c>
      <c r="Y4310" s="3">
        <v>1103075</v>
      </c>
      <c r="Z4310" s="13">
        <f>AA4310*144548551.06</f>
        <v>1151427791304723</v>
      </c>
      <c r="AA4310" s="3">
        <v>7965682</v>
      </c>
      <c r="AB4310">
        <v>59</v>
      </c>
    </row>
    <row r="4311" spans="1:28" hidden="1" x14ac:dyDescent="0.2">
      <c r="A4311" t="s">
        <v>37574</v>
      </c>
      <c r="B4311" t="s">
        <v>37575</v>
      </c>
      <c r="C4311">
        <v>2015</v>
      </c>
      <c r="D4311" t="s">
        <v>37576</v>
      </c>
      <c r="E4311" t="s">
        <v>44054</v>
      </c>
      <c r="F4311" t="s">
        <v>44033</v>
      </c>
      <c r="G4311" t="s">
        <v>44042</v>
      </c>
      <c r="H4311">
        <v>91</v>
      </c>
      <c r="I4311" t="s">
        <v>25</v>
      </c>
      <c r="J4311" t="s">
        <v>26</v>
      </c>
      <c r="M4311" t="s">
        <v>37577</v>
      </c>
      <c r="N4311" t="s">
        <v>37577</v>
      </c>
      <c r="O4311" t="s">
        <v>37578</v>
      </c>
      <c r="P4311" t="s">
        <v>7993</v>
      </c>
      <c r="Q4311" t="s">
        <v>37579</v>
      </c>
      <c r="R4311" t="s">
        <v>37580</v>
      </c>
      <c r="S4311" t="s">
        <v>37581</v>
      </c>
      <c r="T4311">
        <v>4.4000000000000004</v>
      </c>
      <c r="U4311">
        <v>10018</v>
      </c>
      <c r="W4311"/>
      <c r="X4311"/>
      <c r="Y4311"/>
      <c r="Z4311"/>
      <c r="AA4311">
        <v>58</v>
      </c>
      <c r="AB4311">
        <v>143</v>
      </c>
    </row>
    <row r="4312" spans="1:28" hidden="1" x14ac:dyDescent="0.2">
      <c r="A4312" t="s">
        <v>37582</v>
      </c>
      <c r="B4312" t="s">
        <v>37583</v>
      </c>
      <c r="C4312">
        <v>2015</v>
      </c>
      <c r="D4312" t="s">
        <v>33522</v>
      </c>
      <c r="E4312" t="s">
        <v>16512</v>
      </c>
      <c r="F4312" t="s">
        <v>44032</v>
      </c>
      <c r="G4312" t="s">
        <v>44033</v>
      </c>
      <c r="H4312">
        <v>112</v>
      </c>
      <c r="I4312" t="s">
        <v>7884</v>
      </c>
      <c r="J4312" t="s">
        <v>64</v>
      </c>
      <c r="M4312" t="s">
        <v>37584</v>
      </c>
      <c r="N4312" t="s">
        <v>37585</v>
      </c>
      <c r="O4312" t="s">
        <v>37586</v>
      </c>
      <c r="P4312" t="s">
        <v>37587</v>
      </c>
      <c r="Q4312" t="s">
        <v>37588</v>
      </c>
      <c r="R4312" t="s">
        <v>37589</v>
      </c>
      <c r="S4312" t="s">
        <v>37590</v>
      </c>
      <c r="T4312">
        <v>7.1</v>
      </c>
      <c r="U4312">
        <v>12790</v>
      </c>
      <c r="W4312" t="s">
        <v>37591</v>
      </c>
      <c r="X4312"/>
      <c r="Y4312"/>
      <c r="Z4312"/>
      <c r="AA4312">
        <v>5973344</v>
      </c>
      <c r="AB4312">
        <v>29</v>
      </c>
    </row>
    <row r="4313" spans="1:28" x14ac:dyDescent="0.2">
      <c r="A4313" t="s">
        <v>24832</v>
      </c>
      <c r="B4313" t="s">
        <v>24833</v>
      </c>
      <c r="C4313">
        <v>2011</v>
      </c>
      <c r="D4313" s="1">
        <v>41218</v>
      </c>
      <c r="E4313" t="s">
        <v>44035</v>
      </c>
      <c r="F4313" t="s">
        <v>44044</v>
      </c>
      <c r="G4313" t="s">
        <v>44032</v>
      </c>
      <c r="H4313">
        <v>106</v>
      </c>
      <c r="I4313" t="s">
        <v>25</v>
      </c>
      <c r="J4313" t="s">
        <v>26</v>
      </c>
      <c r="M4313" t="s">
        <v>7231</v>
      </c>
      <c r="N4313" t="s">
        <v>24834</v>
      </c>
      <c r="O4313" t="s">
        <v>24835</v>
      </c>
      <c r="P4313" t="s">
        <v>13520</v>
      </c>
      <c r="Q4313" t="s">
        <v>24836</v>
      </c>
      <c r="R4313" t="s">
        <v>24837</v>
      </c>
      <c r="S4313" t="s">
        <v>24838</v>
      </c>
      <c r="T4313">
        <v>7.1</v>
      </c>
      <c r="U4313">
        <v>44822</v>
      </c>
      <c r="V4313" s="12">
        <f>W4313*1.1505830469594</f>
        <v>13806996.5635128</v>
      </c>
      <c r="W4313" s="3">
        <v>12000000</v>
      </c>
      <c r="X4313" s="13">
        <f>Y4313*1.1505830469594</f>
        <v>1367115.8728988774</v>
      </c>
      <c r="Y4313" s="3">
        <v>1188194</v>
      </c>
      <c r="Z4313" s="13">
        <f>AA4313*1.1505830469594</f>
        <v>1367115.8728988774</v>
      </c>
      <c r="AA4313" s="3">
        <v>1188194</v>
      </c>
      <c r="AB4313">
        <v>93</v>
      </c>
    </row>
    <row r="4314" spans="1:28" x14ac:dyDescent="0.2">
      <c r="A4314" t="s">
        <v>12222</v>
      </c>
      <c r="B4314" t="s">
        <v>12223</v>
      </c>
      <c r="C4314">
        <v>2005</v>
      </c>
      <c r="D4314" t="s">
        <v>11806</v>
      </c>
      <c r="E4314" t="s">
        <v>176</v>
      </c>
      <c r="F4314" t="s">
        <v>44042</v>
      </c>
      <c r="H4314">
        <v>104</v>
      </c>
      <c r="I4314" t="s">
        <v>25</v>
      </c>
      <c r="J4314" t="s">
        <v>26</v>
      </c>
      <c r="M4314" t="s">
        <v>10391</v>
      </c>
      <c r="N4314" t="s">
        <v>12224</v>
      </c>
      <c r="O4314" t="s">
        <v>12225</v>
      </c>
      <c r="P4314" t="s">
        <v>12226</v>
      </c>
      <c r="Q4314" t="s">
        <v>12227</v>
      </c>
      <c r="R4314" t="s">
        <v>12228</v>
      </c>
      <c r="S4314" t="s">
        <v>12229</v>
      </c>
      <c r="T4314">
        <v>7.1</v>
      </c>
      <c r="U4314">
        <v>151976</v>
      </c>
      <c r="V4314" s="12">
        <f>W4314*1.32519713261649</f>
        <v>1258937.2759856654</v>
      </c>
      <c r="W4314" s="3">
        <v>950000</v>
      </c>
      <c r="X4314" s="13">
        <f>Y4314*1.32519713261649</f>
        <v>1357849.9899641604</v>
      </c>
      <c r="Y4314" s="3">
        <v>1024640</v>
      </c>
      <c r="Z4314" s="13">
        <f>AA4314*1.32519713261649</f>
        <v>9305811.2314337101</v>
      </c>
      <c r="AA4314" s="3">
        <v>7022209</v>
      </c>
      <c r="AB4314">
        <v>733</v>
      </c>
    </row>
    <row r="4315" spans="1:28" x14ac:dyDescent="0.2">
      <c r="A4315" t="s">
        <v>34569</v>
      </c>
      <c r="B4315" t="s">
        <v>34570</v>
      </c>
      <c r="C4315">
        <v>2017</v>
      </c>
      <c r="D4315" t="s">
        <v>34571</v>
      </c>
      <c r="E4315" t="s">
        <v>44035</v>
      </c>
      <c r="F4315" t="s">
        <v>44032</v>
      </c>
      <c r="G4315" t="s">
        <v>44049</v>
      </c>
      <c r="H4315">
        <v>105</v>
      </c>
      <c r="I4315" t="s">
        <v>1561</v>
      </c>
      <c r="J4315" t="s">
        <v>26</v>
      </c>
      <c r="M4315" t="s">
        <v>31133</v>
      </c>
      <c r="N4315" t="s">
        <v>34572</v>
      </c>
      <c r="O4315" t="s">
        <v>34573</v>
      </c>
      <c r="P4315" t="s">
        <v>18919</v>
      </c>
      <c r="Q4315" t="s">
        <v>34574</v>
      </c>
      <c r="R4315" t="s">
        <v>34575</v>
      </c>
      <c r="S4315" t="s">
        <v>34576</v>
      </c>
      <c r="T4315">
        <v>6.1</v>
      </c>
      <c r="U4315">
        <v>11766</v>
      </c>
      <c r="V4315" s="12">
        <f>W4315*1.05585427545692</f>
        <v>6757467.362924288</v>
      </c>
      <c r="W4315" s="3">
        <v>6400000</v>
      </c>
      <c r="X4315" s="13">
        <f>Y4315*1.05585427545692</f>
        <v>1352821.7372633824</v>
      </c>
      <c r="Y4315" s="3">
        <v>1281258</v>
      </c>
      <c r="Z4315" s="13">
        <f>AA4315*1.05585427545692</f>
        <v>7099949.5349828722</v>
      </c>
      <c r="AA4315" s="3">
        <v>6724365</v>
      </c>
      <c r="AB4315">
        <v>175</v>
      </c>
    </row>
    <row r="4316" spans="1:28" x14ac:dyDescent="0.2">
      <c r="A4316" t="s">
        <v>20962</v>
      </c>
      <c r="B4316" t="s">
        <v>20963</v>
      </c>
      <c r="C4316">
        <v>2009</v>
      </c>
      <c r="D4316" t="s">
        <v>20964</v>
      </c>
      <c r="E4316" t="s">
        <v>176</v>
      </c>
      <c r="F4316" t="s">
        <v>44036</v>
      </c>
      <c r="H4316">
        <v>125</v>
      </c>
      <c r="I4316" t="s">
        <v>3904</v>
      </c>
      <c r="J4316" t="s">
        <v>26</v>
      </c>
      <c r="M4316" t="s">
        <v>13455</v>
      </c>
      <c r="N4316" t="s">
        <v>13455</v>
      </c>
      <c r="O4316" t="s">
        <v>20965</v>
      </c>
      <c r="P4316" t="s">
        <v>20966</v>
      </c>
      <c r="Q4316" t="s">
        <v>20966</v>
      </c>
      <c r="R4316" t="s">
        <v>20967</v>
      </c>
      <c r="S4316" t="s">
        <v>20968</v>
      </c>
      <c r="T4316">
        <v>7.2</v>
      </c>
      <c r="U4316">
        <v>11448</v>
      </c>
      <c r="V4316" s="12">
        <f>W4316*1.20636999678377</f>
        <v>8444589.9774863906</v>
      </c>
      <c r="W4316" s="3">
        <v>7000000</v>
      </c>
      <c r="X4316" s="13">
        <f>Y4316*1.20636999678377</f>
        <v>1339684.7387583477</v>
      </c>
      <c r="Y4316" s="3">
        <v>1110509</v>
      </c>
      <c r="Z4316" s="13">
        <f>AA4316*1.20636999678377</f>
        <v>6782177.1371884486</v>
      </c>
      <c r="AA4316" s="3">
        <v>5621971</v>
      </c>
      <c r="AB4316">
        <v>69</v>
      </c>
    </row>
    <row r="4317" spans="1:28" hidden="1" x14ac:dyDescent="0.2">
      <c r="A4317" t="s">
        <v>37623</v>
      </c>
      <c r="B4317" t="s">
        <v>37624</v>
      </c>
      <c r="C4317">
        <v>2016</v>
      </c>
      <c r="D4317" t="s">
        <v>23434</v>
      </c>
      <c r="E4317" t="s">
        <v>1045</v>
      </c>
      <c r="F4317" t="s">
        <v>44032</v>
      </c>
      <c r="G4317" t="s">
        <v>44036</v>
      </c>
      <c r="H4317">
        <v>88</v>
      </c>
      <c r="I4317" t="s">
        <v>25</v>
      </c>
      <c r="J4317" t="s">
        <v>26</v>
      </c>
      <c r="M4317" t="s">
        <v>37625</v>
      </c>
      <c r="N4317" t="s">
        <v>37626</v>
      </c>
      <c r="O4317" t="s">
        <v>37627</v>
      </c>
      <c r="P4317" t="s">
        <v>37628</v>
      </c>
      <c r="Q4317" t="s">
        <v>37629</v>
      </c>
      <c r="R4317" t="s">
        <v>37630</v>
      </c>
      <c r="S4317" t="s">
        <v>37631</v>
      </c>
      <c r="T4317">
        <v>6</v>
      </c>
      <c r="U4317">
        <v>11455</v>
      </c>
      <c r="W4317"/>
      <c r="X4317"/>
      <c r="Y4317"/>
      <c r="Z4317"/>
      <c r="AA4317"/>
      <c r="AB4317">
        <v>70</v>
      </c>
    </row>
    <row r="4318" spans="1:28" x14ac:dyDescent="0.2">
      <c r="A4318" t="s">
        <v>16601</v>
      </c>
      <c r="B4318" t="s">
        <v>16602</v>
      </c>
      <c r="C4318">
        <v>2009</v>
      </c>
      <c r="D4318" t="s">
        <v>16603</v>
      </c>
      <c r="E4318" t="s">
        <v>176</v>
      </c>
      <c r="F4318" t="s">
        <v>44036</v>
      </c>
      <c r="G4318" t="s">
        <v>44055</v>
      </c>
      <c r="H4318">
        <v>113</v>
      </c>
      <c r="I4318" t="s">
        <v>25</v>
      </c>
      <c r="J4318" t="s">
        <v>26</v>
      </c>
      <c r="K4318" t="s">
        <v>308</v>
      </c>
      <c r="M4318" t="s">
        <v>16604</v>
      </c>
      <c r="N4318" t="s">
        <v>16605</v>
      </c>
      <c r="O4318" t="s">
        <v>16606</v>
      </c>
      <c r="P4318" t="s">
        <v>16607</v>
      </c>
      <c r="Q4318" t="s">
        <v>16608</v>
      </c>
      <c r="R4318" t="s">
        <v>16609</v>
      </c>
      <c r="S4318" t="s">
        <v>16610</v>
      </c>
      <c r="T4318">
        <v>7.1</v>
      </c>
      <c r="U4318">
        <v>33559</v>
      </c>
      <c r="V4318" s="12">
        <f>W4318*1.20636999678377</f>
        <v>7841404.9790945053</v>
      </c>
      <c r="W4318" s="3">
        <v>6500000</v>
      </c>
      <c r="X4318" s="13">
        <f>Y4318*1.20636999678377</f>
        <v>1338660.5306310782</v>
      </c>
      <c r="Y4318" s="3">
        <v>1109660</v>
      </c>
      <c r="Z4318" s="13">
        <f>AA4318*1.20636999678377</f>
        <v>1924663.201158772</v>
      </c>
      <c r="AA4318" s="3">
        <v>1595417</v>
      </c>
      <c r="AB4318">
        <v>95</v>
      </c>
    </row>
    <row r="4319" spans="1:28" hidden="1" x14ac:dyDescent="0.2">
      <c r="A4319" t="s">
        <v>37641</v>
      </c>
      <c r="B4319" t="s">
        <v>37642</v>
      </c>
      <c r="C4319">
        <v>2016</v>
      </c>
      <c r="D4319" s="1">
        <v>42492</v>
      </c>
      <c r="E4319" t="s">
        <v>176</v>
      </c>
      <c r="F4319" t="s">
        <v>44036</v>
      </c>
      <c r="H4319">
        <v>111</v>
      </c>
      <c r="I4319" t="s">
        <v>25</v>
      </c>
      <c r="J4319" t="s">
        <v>26</v>
      </c>
      <c r="M4319" t="s">
        <v>37643</v>
      </c>
      <c r="N4319" t="s">
        <v>37644</v>
      </c>
      <c r="O4319" t="s">
        <v>37645</v>
      </c>
      <c r="P4319" t="s">
        <v>24440</v>
      </c>
      <c r="Q4319" t="s">
        <v>37646</v>
      </c>
      <c r="R4319" t="s">
        <v>37647</v>
      </c>
      <c r="S4319" t="s">
        <v>37648</v>
      </c>
      <c r="T4319">
        <v>6.6</v>
      </c>
      <c r="U4319">
        <v>33879</v>
      </c>
      <c r="W4319"/>
      <c r="X4319"/>
      <c r="Y4319">
        <v>18730891</v>
      </c>
      <c r="Z4319"/>
      <c r="AA4319">
        <v>23079932</v>
      </c>
      <c r="AB4319">
        <v>108</v>
      </c>
    </row>
    <row r="4320" spans="1:28" hidden="1" x14ac:dyDescent="0.2">
      <c r="A4320" t="s">
        <v>37649</v>
      </c>
      <c r="B4320" t="s">
        <v>37650</v>
      </c>
      <c r="C4320">
        <v>2018</v>
      </c>
      <c r="D4320" s="1">
        <v>43409</v>
      </c>
      <c r="E4320" t="s">
        <v>1045</v>
      </c>
      <c r="F4320" t="s">
        <v>44036</v>
      </c>
      <c r="H4320">
        <v>105</v>
      </c>
      <c r="I4320" t="s">
        <v>495</v>
      </c>
      <c r="J4320" t="s">
        <v>26</v>
      </c>
      <c r="M4320" t="s">
        <v>37651</v>
      </c>
      <c r="N4320" t="s">
        <v>37652</v>
      </c>
      <c r="O4320" t="s">
        <v>37653</v>
      </c>
      <c r="P4320" t="s">
        <v>37654</v>
      </c>
      <c r="Q4320" t="s">
        <v>37655</v>
      </c>
      <c r="R4320" t="s">
        <v>37656</v>
      </c>
      <c r="S4320" t="s">
        <v>37657</v>
      </c>
      <c r="T4320">
        <v>6</v>
      </c>
      <c r="U4320">
        <v>61297</v>
      </c>
      <c r="W4320"/>
      <c r="X4320"/>
      <c r="Y4320"/>
      <c r="Z4320"/>
      <c r="AA4320"/>
      <c r="AB4320">
        <v>587</v>
      </c>
    </row>
    <row r="4321" spans="1:28" hidden="1" x14ac:dyDescent="0.2">
      <c r="A4321" t="s">
        <v>37658</v>
      </c>
      <c r="B4321" t="s">
        <v>37659</v>
      </c>
      <c r="C4321">
        <v>2015</v>
      </c>
      <c r="D4321" t="s">
        <v>37660</v>
      </c>
      <c r="E4321" t="s">
        <v>176</v>
      </c>
      <c r="F4321" t="s">
        <v>44036</v>
      </c>
      <c r="H4321">
        <v>79</v>
      </c>
      <c r="I4321" t="s">
        <v>25</v>
      </c>
      <c r="J4321" t="s">
        <v>26</v>
      </c>
      <c r="M4321" t="s">
        <v>37661</v>
      </c>
      <c r="N4321" t="s">
        <v>37661</v>
      </c>
      <c r="O4321" t="s">
        <v>37662</v>
      </c>
      <c r="P4321" t="s">
        <v>31641</v>
      </c>
      <c r="Q4321" t="s">
        <v>37663</v>
      </c>
      <c r="R4321" t="s">
        <v>37664</v>
      </c>
      <c r="S4321" t="s">
        <v>37665</v>
      </c>
      <c r="T4321">
        <v>5.6</v>
      </c>
      <c r="U4321">
        <v>11295</v>
      </c>
      <c r="W4321"/>
      <c r="X4321"/>
      <c r="Y4321"/>
      <c r="Z4321"/>
      <c r="AA4321"/>
      <c r="AB4321">
        <v>52</v>
      </c>
    </row>
    <row r="4322" spans="1:28" x14ac:dyDescent="0.2">
      <c r="A4322" t="s">
        <v>19538</v>
      </c>
      <c r="B4322" t="s">
        <v>19539</v>
      </c>
      <c r="C4322">
        <v>2015</v>
      </c>
      <c r="D4322" t="s">
        <v>19540</v>
      </c>
      <c r="E4322" t="s">
        <v>44041</v>
      </c>
      <c r="F4322" t="s">
        <v>44032</v>
      </c>
      <c r="G4322" t="s">
        <v>44049</v>
      </c>
      <c r="H4322">
        <v>137</v>
      </c>
      <c r="I4322" t="s">
        <v>19541</v>
      </c>
      <c r="J4322" t="s">
        <v>26</v>
      </c>
      <c r="K4322" t="s">
        <v>75</v>
      </c>
      <c r="M4322" t="s">
        <v>19542</v>
      </c>
      <c r="N4322" t="s">
        <v>19543</v>
      </c>
      <c r="O4322" t="s">
        <v>19544</v>
      </c>
      <c r="P4322" t="s">
        <v>19545</v>
      </c>
      <c r="Q4322" t="s">
        <v>19546</v>
      </c>
      <c r="R4322" t="s">
        <v>19547</v>
      </c>
      <c r="S4322" t="s">
        <v>19548</v>
      </c>
      <c r="T4322">
        <v>6.5</v>
      </c>
      <c r="U4322">
        <v>64385</v>
      </c>
      <c r="V4322" s="12">
        <f>W4322*1.09195121025074</f>
        <v>54597560.512537003</v>
      </c>
      <c r="W4322" s="3">
        <v>50000000</v>
      </c>
      <c r="X4322" s="13">
        <f>Y4322*1.09195121025074</f>
        <v>1336908.6252462885</v>
      </c>
      <c r="Y4322" s="3">
        <v>1224330</v>
      </c>
      <c r="Z4322" s="13">
        <f>AA4322*1.09195121025074</f>
        <v>14141961.675419888</v>
      </c>
      <c r="AA4322" s="3">
        <v>12951093</v>
      </c>
      <c r="AB4322">
        <v>268</v>
      </c>
    </row>
    <row r="4323" spans="1:28" hidden="1" x14ac:dyDescent="0.2">
      <c r="A4323" t="s">
        <v>37673</v>
      </c>
      <c r="B4323" t="s">
        <v>37674</v>
      </c>
      <c r="C4323">
        <v>2014</v>
      </c>
      <c r="D4323" t="s">
        <v>30878</v>
      </c>
      <c r="E4323" t="s">
        <v>16512</v>
      </c>
      <c r="F4323" t="s">
        <v>44032</v>
      </c>
      <c r="H4323">
        <v>166</v>
      </c>
      <c r="I4323" t="s">
        <v>943</v>
      </c>
      <c r="J4323" t="s">
        <v>2402</v>
      </c>
      <c r="M4323" t="s">
        <v>13463</v>
      </c>
      <c r="N4323" t="s">
        <v>13464</v>
      </c>
      <c r="O4323" t="s">
        <v>37675</v>
      </c>
      <c r="P4323" t="s">
        <v>30440</v>
      </c>
      <c r="Q4323" t="s">
        <v>37676</v>
      </c>
      <c r="R4323" t="s">
        <v>37677</v>
      </c>
      <c r="S4323" t="s">
        <v>37678</v>
      </c>
      <c r="T4323">
        <v>7.9</v>
      </c>
      <c r="U4323">
        <v>16952</v>
      </c>
      <c r="W4323"/>
      <c r="X4323"/>
      <c r="Y4323"/>
      <c r="Z4323"/>
      <c r="AA4323">
        <v>674359</v>
      </c>
      <c r="AB4323">
        <v>84</v>
      </c>
    </row>
    <row r="4324" spans="1:28" x14ac:dyDescent="0.2">
      <c r="A4324" t="s">
        <v>400</v>
      </c>
      <c r="B4324" t="s">
        <v>401</v>
      </c>
      <c r="C4324">
        <v>2000</v>
      </c>
      <c r="D4324" s="1">
        <v>36897</v>
      </c>
      <c r="E4324" t="s">
        <v>44041</v>
      </c>
      <c r="F4324" t="s">
        <v>44032</v>
      </c>
      <c r="G4324" t="s">
        <v>44036</v>
      </c>
      <c r="H4324">
        <v>115</v>
      </c>
      <c r="I4324" t="s">
        <v>25</v>
      </c>
      <c r="J4324" t="s">
        <v>26</v>
      </c>
      <c r="K4324" t="s">
        <v>308</v>
      </c>
      <c r="M4324" t="s">
        <v>403</v>
      </c>
      <c r="N4324" t="s">
        <v>404</v>
      </c>
      <c r="O4324" t="s">
        <v>405</v>
      </c>
      <c r="P4324" t="s">
        <v>333</v>
      </c>
      <c r="Q4324" t="s">
        <v>406</v>
      </c>
      <c r="R4324" t="s">
        <v>407</v>
      </c>
      <c r="S4324" t="s">
        <v>408</v>
      </c>
      <c r="T4324">
        <v>6.4</v>
      </c>
      <c r="U4324">
        <v>19633</v>
      </c>
      <c r="V4324" s="12">
        <f>W4324*1.5029674796748</f>
        <v>36071219.5121952</v>
      </c>
      <c r="W4324" s="3">
        <v>24000000</v>
      </c>
      <c r="X4324" s="13">
        <f>Y4324*1.5029674796748</f>
        <v>1336667.1339837427</v>
      </c>
      <c r="Y4324" s="3">
        <v>889352</v>
      </c>
      <c r="Z4324" s="13">
        <f>AA4324*1.5029674796748</f>
        <v>1388796.0580487836</v>
      </c>
      <c r="AA4324" s="3">
        <v>924036</v>
      </c>
      <c r="AB4324">
        <v>140</v>
      </c>
    </row>
    <row r="4325" spans="1:28" x14ac:dyDescent="0.2">
      <c r="A4325" t="s">
        <v>940</v>
      </c>
      <c r="B4325" t="s">
        <v>941</v>
      </c>
      <c r="C4325">
        <v>2001</v>
      </c>
      <c r="D4325" t="s">
        <v>942</v>
      </c>
      <c r="E4325" t="s">
        <v>44043</v>
      </c>
      <c r="F4325" t="s">
        <v>44032</v>
      </c>
      <c r="G4325" t="s">
        <v>44053</v>
      </c>
      <c r="H4325">
        <v>224</v>
      </c>
      <c r="I4325" t="s">
        <v>943</v>
      </c>
      <c r="J4325" t="s">
        <v>944</v>
      </c>
      <c r="M4325" t="s">
        <v>945</v>
      </c>
      <c r="N4325" t="s">
        <v>946</v>
      </c>
      <c r="O4325" t="s">
        <v>947</v>
      </c>
      <c r="P4325" t="s">
        <v>948</v>
      </c>
      <c r="Q4325" t="s">
        <v>949</v>
      </c>
      <c r="R4325" t="s">
        <v>950</v>
      </c>
      <c r="S4325" t="s">
        <v>951</v>
      </c>
      <c r="T4325">
        <v>8.1</v>
      </c>
      <c r="U4325">
        <v>102618</v>
      </c>
      <c r="V4325" s="12">
        <f>W4325*1.46138339920949</f>
        <v>8768300.3952569403</v>
      </c>
      <c r="W4325" s="3">
        <v>6000000</v>
      </c>
      <c r="X4325" s="13">
        <f>Y4325*1.46138339920949</f>
        <v>1328460.3493675925</v>
      </c>
      <c r="Y4325" s="3">
        <v>909043</v>
      </c>
      <c r="Z4325" s="13">
        <f>AA4325*1.46138339920949</f>
        <v>2520602.8552569235</v>
      </c>
      <c r="AA4325" s="3">
        <v>1724806</v>
      </c>
      <c r="AB4325">
        <v>286</v>
      </c>
    </row>
    <row r="4326" spans="1:28" x14ac:dyDescent="0.2">
      <c r="A4326" t="s">
        <v>28545</v>
      </c>
      <c r="B4326" t="s">
        <v>28546</v>
      </c>
      <c r="C4326">
        <v>2012</v>
      </c>
      <c r="D4326" t="s">
        <v>23613</v>
      </c>
      <c r="E4326" t="s">
        <v>3496</v>
      </c>
      <c r="F4326" t="s">
        <v>44042</v>
      </c>
      <c r="H4326">
        <v>101</v>
      </c>
      <c r="I4326" t="s">
        <v>12457</v>
      </c>
      <c r="J4326" t="s">
        <v>26</v>
      </c>
      <c r="M4326" t="s">
        <v>3497</v>
      </c>
      <c r="N4326" t="s">
        <v>3497</v>
      </c>
      <c r="O4326" t="s">
        <v>28547</v>
      </c>
      <c r="P4326" t="s">
        <v>23715</v>
      </c>
      <c r="Q4326" t="s">
        <v>28548</v>
      </c>
      <c r="R4326" t="s">
        <v>28549</v>
      </c>
      <c r="S4326" t="s">
        <v>28550</v>
      </c>
      <c r="T4326">
        <v>5.0999999999999996</v>
      </c>
      <c r="U4326">
        <v>26992</v>
      </c>
      <c r="V4326" s="12">
        <f>W4326*1.12725506764114</f>
        <v>1690882.6014617099</v>
      </c>
      <c r="W4326" s="3">
        <v>1500000</v>
      </c>
      <c r="X4326" s="13">
        <f>Y4326*1.12725506764114</f>
        <v>1314246.3927715875</v>
      </c>
      <c r="Y4326" s="3">
        <v>1165882</v>
      </c>
      <c r="Z4326" s="13">
        <f>AA4326*1.12725506764114</f>
        <v>1741596.6796998172</v>
      </c>
      <c r="AA4326" s="3">
        <v>1544989</v>
      </c>
      <c r="AB4326">
        <v>197</v>
      </c>
    </row>
    <row r="4327" spans="1:28" x14ac:dyDescent="0.2">
      <c r="A4327" t="s">
        <v>15544</v>
      </c>
      <c r="B4327" t="s">
        <v>15545</v>
      </c>
      <c r="C4327">
        <v>2008</v>
      </c>
      <c r="D4327" t="s">
        <v>11435</v>
      </c>
      <c r="E4327" t="s">
        <v>1045</v>
      </c>
      <c r="F4327" t="s">
        <v>44032</v>
      </c>
      <c r="H4327">
        <v>104</v>
      </c>
      <c r="I4327" t="s">
        <v>25</v>
      </c>
      <c r="J4327" t="s">
        <v>26</v>
      </c>
      <c r="K4327" t="s">
        <v>975</v>
      </c>
      <c r="L4327" t="s">
        <v>27</v>
      </c>
      <c r="M4327" t="s">
        <v>2328</v>
      </c>
      <c r="N4327" t="s">
        <v>15546</v>
      </c>
      <c r="O4327" t="s">
        <v>15547</v>
      </c>
      <c r="P4327" t="s">
        <v>1106</v>
      </c>
      <c r="Q4327" t="s">
        <v>15548</v>
      </c>
      <c r="R4327" t="s">
        <v>15549</v>
      </c>
      <c r="S4327" t="s">
        <v>15550</v>
      </c>
      <c r="T4327">
        <v>5.6</v>
      </c>
      <c r="U4327">
        <v>26303</v>
      </c>
      <c r="V4327" s="12">
        <f>W4327*1.20207800169993</f>
        <v>30051950.04249825</v>
      </c>
      <c r="W4327" s="3">
        <v>25000000</v>
      </c>
      <c r="X4327" s="13">
        <f>Y4327*1.20207800169993</f>
        <v>1311403.3897205335</v>
      </c>
      <c r="Y4327" s="3">
        <v>1090947</v>
      </c>
      <c r="Z4327" s="13">
        <f>AA4327*1.20207800169993</f>
        <v>8124913.7319359239</v>
      </c>
      <c r="AA4327" s="3">
        <v>6759057</v>
      </c>
      <c r="AB4327">
        <v>119</v>
      </c>
    </row>
    <row r="4328" spans="1:28" x14ac:dyDescent="0.2">
      <c r="A4328" t="s">
        <v>24324</v>
      </c>
      <c r="B4328" t="s">
        <v>24325</v>
      </c>
      <c r="C4328">
        <v>2010</v>
      </c>
      <c r="D4328" s="1">
        <v>40249</v>
      </c>
      <c r="E4328" t="s">
        <v>44035</v>
      </c>
      <c r="F4328" t="s">
        <v>44038</v>
      </c>
      <c r="G4328" t="s">
        <v>44032</v>
      </c>
      <c r="H4328">
        <v>113</v>
      </c>
      <c r="I4328" t="s">
        <v>1561</v>
      </c>
      <c r="J4328" t="s">
        <v>26</v>
      </c>
      <c r="M4328" t="s">
        <v>1562</v>
      </c>
      <c r="N4328" t="s">
        <v>24326</v>
      </c>
      <c r="O4328" t="s">
        <v>24327</v>
      </c>
      <c r="P4328" t="s">
        <v>20109</v>
      </c>
      <c r="Q4328" t="s">
        <v>24328</v>
      </c>
      <c r="R4328" t="s">
        <v>24329</v>
      </c>
      <c r="S4328" t="s">
        <v>24330</v>
      </c>
      <c r="T4328">
        <v>7.2</v>
      </c>
      <c r="U4328">
        <v>14161</v>
      </c>
      <c r="V4328" s="12">
        <f>W4328*1.18690152988223</f>
        <v>8545691.0151520558</v>
      </c>
      <c r="W4328" s="3">
        <v>7200000</v>
      </c>
      <c r="X4328" s="13">
        <f>Y4328*1.18690152988223</f>
        <v>1300095.1418855684</v>
      </c>
      <c r="Y4328" s="3">
        <v>1095369</v>
      </c>
      <c r="Z4328" s="13">
        <f>AA4328*1.18690152988223</f>
        <v>14989938.451503258</v>
      </c>
      <c r="AA4328" s="3">
        <v>12629471</v>
      </c>
      <c r="AB4328">
        <v>81</v>
      </c>
    </row>
    <row r="4329" spans="1:28" hidden="1" x14ac:dyDescent="0.2">
      <c r="A4329" t="s">
        <v>37716</v>
      </c>
      <c r="B4329" t="s">
        <v>37717</v>
      </c>
      <c r="C4329">
        <v>2014</v>
      </c>
      <c r="D4329" t="s">
        <v>26038</v>
      </c>
      <c r="E4329" t="s">
        <v>176</v>
      </c>
      <c r="F4329" t="s">
        <v>44049</v>
      </c>
      <c r="H4329">
        <v>124</v>
      </c>
      <c r="I4329" t="s">
        <v>697</v>
      </c>
      <c r="J4329" t="s">
        <v>307</v>
      </c>
      <c r="K4329" t="s">
        <v>26</v>
      </c>
      <c r="L4329" t="s">
        <v>975</v>
      </c>
      <c r="M4329" t="s">
        <v>37718</v>
      </c>
      <c r="N4329" t="s">
        <v>37719</v>
      </c>
      <c r="O4329" t="s">
        <v>37720</v>
      </c>
      <c r="P4329" t="s">
        <v>37721</v>
      </c>
      <c r="Q4329" t="s">
        <v>37722</v>
      </c>
      <c r="R4329" t="s">
        <v>37723</v>
      </c>
      <c r="S4329" t="s">
        <v>37724</v>
      </c>
      <c r="T4329">
        <v>7.3</v>
      </c>
      <c r="U4329">
        <v>11740</v>
      </c>
      <c r="W4329"/>
      <c r="X4329"/>
      <c r="Y4329">
        <v>794452</v>
      </c>
      <c r="Z4329"/>
      <c r="AA4329">
        <v>4574756</v>
      </c>
      <c r="AB4329">
        <v>31</v>
      </c>
    </row>
    <row r="4330" spans="1:28" x14ac:dyDescent="0.2">
      <c r="A4330" t="s">
        <v>13936</v>
      </c>
      <c r="B4330" t="s">
        <v>13937</v>
      </c>
      <c r="C4330">
        <v>2006</v>
      </c>
      <c r="D4330" t="s">
        <v>12976</v>
      </c>
      <c r="E4330" t="s">
        <v>44035</v>
      </c>
      <c r="F4330" t="s">
        <v>44032</v>
      </c>
      <c r="G4330" t="s">
        <v>44049</v>
      </c>
      <c r="H4330">
        <v>113</v>
      </c>
      <c r="I4330" t="s">
        <v>3904</v>
      </c>
      <c r="J4330" t="s">
        <v>26</v>
      </c>
      <c r="M4330" t="s">
        <v>13938</v>
      </c>
      <c r="N4330" t="s">
        <v>13939</v>
      </c>
      <c r="O4330" t="s">
        <v>13940</v>
      </c>
      <c r="P4330" t="s">
        <v>6763</v>
      </c>
      <c r="Q4330" t="s">
        <v>13941</v>
      </c>
      <c r="R4330" t="s">
        <v>13942</v>
      </c>
      <c r="S4330" t="s">
        <v>13943</v>
      </c>
      <c r="T4330">
        <v>6.9</v>
      </c>
      <c r="U4330">
        <v>29032</v>
      </c>
      <c r="V4330" s="12">
        <f>W4330*1.28378472222222</f>
        <v>64189236.111111</v>
      </c>
      <c r="W4330" s="3">
        <v>50000000</v>
      </c>
      <c r="X4330" s="13">
        <f>Y4330*1.28378472222222</f>
        <v>1284588.3714583311</v>
      </c>
      <c r="Y4330" s="3">
        <v>1000626</v>
      </c>
      <c r="Z4330" s="13">
        <f>AA4330*1.28378472222222</f>
        <v>12129303.325902758</v>
      </c>
      <c r="AA4330" s="3">
        <v>9448082</v>
      </c>
      <c r="AB4330">
        <v>113</v>
      </c>
    </row>
    <row r="4331" spans="1:28" x14ac:dyDescent="0.2">
      <c r="A4331" t="s">
        <v>26549</v>
      </c>
      <c r="B4331" t="s">
        <v>26550</v>
      </c>
      <c r="C4331">
        <v>2010</v>
      </c>
      <c r="D4331" t="s">
        <v>26551</v>
      </c>
      <c r="E4331" t="s">
        <v>1045</v>
      </c>
      <c r="F4331" t="s">
        <v>44044</v>
      </c>
      <c r="H4331">
        <v>135</v>
      </c>
      <c r="I4331" t="s">
        <v>943</v>
      </c>
      <c r="J4331" t="s">
        <v>944</v>
      </c>
      <c r="M4331" t="s">
        <v>7965</v>
      </c>
      <c r="N4331" t="s">
        <v>26552</v>
      </c>
      <c r="O4331" t="s">
        <v>26553</v>
      </c>
      <c r="P4331" t="s">
        <v>2934</v>
      </c>
      <c r="Q4331" t="s">
        <v>15618</v>
      </c>
      <c r="R4331" t="s">
        <v>26554</v>
      </c>
      <c r="S4331" t="s">
        <v>26555</v>
      </c>
      <c r="T4331">
        <v>2.5</v>
      </c>
      <c r="U4331">
        <v>11120</v>
      </c>
      <c r="V4331" s="12">
        <f>W4331*1.18690152988223</f>
        <v>4984986.4255053662</v>
      </c>
      <c r="W4331" s="3">
        <v>4200000</v>
      </c>
      <c r="X4331" s="13">
        <f>Y4331*1.18690152988223</f>
        <v>1277631.8435310174</v>
      </c>
      <c r="Y4331" s="3">
        <v>1076443</v>
      </c>
      <c r="Z4331" s="13">
        <f>AA4331*1.18690152988223</f>
        <v>2913147.7315643639</v>
      </c>
      <c r="AA4331" s="3">
        <v>2454414</v>
      </c>
      <c r="AB4331">
        <v>112</v>
      </c>
    </row>
    <row r="4332" spans="1:28" x14ac:dyDescent="0.2">
      <c r="A4332" t="s">
        <v>18043</v>
      </c>
      <c r="B4332" t="s">
        <v>18044</v>
      </c>
      <c r="C4332">
        <v>2011</v>
      </c>
      <c r="D4332" t="s">
        <v>16373</v>
      </c>
      <c r="E4332" t="s">
        <v>16512</v>
      </c>
      <c r="F4332" t="s">
        <v>44044</v>
      </c>
      <c r="G4332" t="s">
        <v>44046</v>
      </c>
      <c r="H4332">
        <v>88</v>
      </c>
      <c r="I4332" t="s">
        <v>25</v>
      </c>
      <c r="J4332" t="s">
        <v>26</v>
      </c>
      <c r="M4332" t="s">
        <v>3937</v>
      </c>
      <c r="N4332" t="s">
        <v>3937</v>
      </c>
      <c r="O4332" t="s">
        <v>18045</v>
      </c>
      <c r="P4332" t="s">
        <v>11098</v>
      </c>
      <c r="Q4332" t="s">
        <v>18046</v>
      </c>
      <c r="R4332" t="s">
        <v>18047</v>
      </c>
      <c r="S4332" t="s">
        <v>18048</v>
      </c>
      <c r="T4332">
        <v>6.2</v>
      </c>
      <c r="U4332">
        <v>61377</v>
      </c>
      <c r="V4332" s="12">
        <f>W4332*1.1505830469594</f>
        <v>4602332.1878375998</v>
      </c>
      <c r="W4332" s="3">
        <v>4000000</v>
      </c>
      <c r="X4332" s="13">
        <f>Y4332*1.1505830469594</f>
        <v>1271028.3814812039</v>
      </c>
      <c r="Y4332" s="3">
        <v>1104682</v>
      </c>
      <c r="Z4332" s="13">
        <f>AA4332*1.1505830469594</f>
        <v>2156721.8982035168</v>
      </c>
      <c r="AA4332" s="3">
        <v>1874460</v>
      </c>
      <c r="AB4332">
        <v>306</v>
      </c>
    </row>
    <row r="4333" spans="1:28" hidden="1" x14ac:dyDescent="0.2">
      <c r="A4333" t="s">
        <v>37747</v>
      </c>
      <c r="B4333" t="s">
        <v>37748</v>
      </c>
      <c r="C4333">
        <v>2020</v>
      </c>
      <c r="D4333" s="1">
        <v>43897</v>
      </c>
      <c r="E4333" t="s">
        <v>16512</v>
      </c>
      <c r="F4333" t="s">
        <v>44032</v>
      </c>
      <c r="G4333" t="s">
        <v>44049</v>
      </c>
      <c r="H4333">
        <v>123</v>
      </c>
      <c r="I4333" t="s">
        <v>27967</v>
      </c>
      <c r="J4333" t="s">
        <v>26</v>
      </c>
      <c r="M4333" t="s">
        <v>1904</v>
      </c>
      <c r="N4333" t="s">
        <v>37749</v>
      </c>
      <c r="O4333" t="s">
        <v>37750</v>
      </c>
      <c r="P4333" t="s">
        <v>30214</v>
      </c>
      <c r="Q4333" t="s">
        <v>37751</v>
      </c>
      <c r="R4333" t="s">
        <v>37752</v>
      </c>
      <c r="S4333" t="s">
        <v>37753</v>
      </c>
      <c r="T4333">
        <v>6.7</v>
      </c>
      <c r="U4333">
        <v>10057</v>
      </c>
      <c r="W4333">
        <v>18000000</v>
      </c>
      <c r="X4333"/>
      <c r="Y4333"/>
      <c r="Z4333"/>
      <c r="AA4333">
        <v>1049275</v>
      </c>
      <c r="AB4333">
        <v>167</v>
      </c>
    </row>
    <row r="4334" spans="1:28" x14ac:dyDescent="0.2">
      <c r="A4334" t="s">
        <v>7330</v>
      </c>
      <c r="B4334" t="s">
        <v>7331</v>
      </c>
      <c r="C4334">
        <v>2003</v>
      </c>
      <c r="D4334" t="s">
        <v>2020</v>
      </c>
      <c r="E4334" t="s">
        <v>1045</v>
      </c>
      <c r="F4334" t="s">
        <v>44044</v>
      </c>
      <c r="G4334" t="s">
        <v>44032</v>
      </c>
      <c r="H4334">
        <v>105</v>
      </c>
      <c r="I4334" t="s">
        <v>6671</v>
      </c>
      <c r="J4334" t="s">
        <v>26</v>
      </c>
      <c r="M4334" t="s">
        <v>7332</v>
      </c>
      <c r="N4334" t="s">
        <v>7333</v>
      </c>
      <c r="O4334" t="s">
        <v>7334</v>
      </c>
      <c r="P4334" t="s">
        <v>968</v>
      </c>
      <c r="Q4334" t="s">
        <v>7335</v>
      </c>
      <c r="R4334" t="s">
        <v>7336</v>
      </c>
      <c r="S4334" t="s">
        <v>7337</v>
      </c>
      <c r="T4334">
        <v>6.8</v>
      </c>
      <c r="U4334">
        <v>15077</v>
      </c>
      <c r="V4334" s="12">
        <f>W4334*1.40658152173913</f>
        <v>7032907.6086956495</v>
      </c>
      <c r="W4334" s="3">
        <v>5000000</v>
      </c>
      <c r="X4334" s="13">
        <f>Y4334*1.40658152173913</f>
        <v>1261693.7789293474</v>
      </c>
      <c r="Y4334" s="3">
        <v>896993</v>
      </c>
      <c r="Z4334" s="13">
        <f>AA4334*1.40658152173913</f>
        <v>7279361.7900271714</v>
      </c>
      <c r="AA4334" s="3">
        <v>5175215</v>
      </c>
      <c r="AB4334">
        <v>96</v>
      </c>
    </row>
    <row r="4335" spans="1:28" hidden="1" x14ac:dyDescent="0.2">
      <c r="A4335" t="s">
        <v>37760</v>
      </c>
      <c r="B4335" t="s">
        <v>37761</v>
      </c>
      <c r="C4335">
        <v>2016</v>
      </c>
      <c r="D4335" s="1">
        <v>42409</v>
      </c>
      <c r="E4335" t="s">
        <v>16512</v>
      </c>
      <c r="F4335" t="s">
        <v>44038</v>
      </c>
      <c r="G4335" t="s">
        <v>44034</v>
      </c>
      <c r="H4335">
        <v>88</v>
      </c>
      <c r="I4335" t="s">
        <v>25</v>
      </c>
      <c r="J4335" t="s">
        <v>26</v>
      </c>
      <c r="K4335" t="s">
        <v>27</v>
      </c>
      <c r="L4335" t="s">
        <v>307</v>
      </c>
      <c r="M4335" t="s">
        <v>3937</v>
      </c>
      <c r="N4335" t="s">
        <v>3937</v>
      </c>
      <c r="O4335" t="s">
        <v>37762</v>
      </c>
      <c r="P4335" t="s">
        <v>37763</v>
      </c>
      <c r="Q4335" t="s">
        <v>37764</v>
      </c>
      <c r="R4335" t="s">
        <v>37765</v>
      </c>
      <c r="S4335" t="s">
        <v>37766</v>
      </c>
      <c r="T4335">
        <v>4.3</v>
      </c>
      <c r="U4335">
        <v>11894</v>
      </c>
      <c r="W4335">
        <v>5000000</v>
      </c>
      <c r="X4335"/>
      <c r="Y4335"/>
      <c r="Z4335"/>
      <c r="AA4335">
        <v>36585</v>
      </c>
      <c r="AB4335">
        <v>106</v>
      </c>
    </row>
    <row r="4336" spans="1:28" x14ac:dyDescent="0.2">
      <c r="A4336" t="s">
        <v>42470</v>
      </c>
      <c r="B4336" t="s">
        <v>42471</v>
      </c>
      <c r="C4336">
        <v>2018</v>
      </c>
      <c r="D4336" s="1">
        <v>43444</v>
      </c>
      <c r="E4336" t="s">
        <v>16512</v>
      </c>
      <c r="F4336" t="s">
        <v>44034</v>
      </c>
      <c r="G4336" t="s">
        <v>44046</v>
      </c>
      <c r="H4336">
        <v>121</v>
      </c>
      <c r="I4336" t="s">
        <v>42472</v>
      </c>
      <c r="J4336" t="s">
        <v>26</v>
      </c>
      <c r="M4336" t="s">
        <v>26099</v>
      </c>
      <c r="N4336" t="s">
        <v>42473</v>
      </c>
      <c r="O4336" t="s">
        <v>42474</v>
      </c>
      <c r="P4336" t="s">
        <v>1391</v>
      </c>
      <c r="Q4336" t="s">
        <v>42475</v>
      </c>
      <c r="R4336" t="s">
        <v>42476</v>
      </c>
      <c r="S4336" t="s">
        <v>42477</v>
      </c>
      <c r="T4336">
        <v>6.6</v>
      </c>
      <c r="U4336">
        <v>59764</v>
      </c>
      <c r="V4336" s="12">
        <f>W4336*1.03068014830331</f>
        <v>6184080.8898198595</v>
      </c>
      <c r="W4336" s="3">
        <v>6000000</v>
      </c>
      <c r="X4336" s="13">
        <f>Y4336*1.03068014830331</f>
        <v>1251786.8071180775</v>
      </c>
      <c r="Y4336" s="3">
        <v>1214525</v>
      </c>
      <c r="Z4336" s="13">
        <f>AA4336*1.03068014830331</f>
        <v>1571663.5445447513</v>
      </c>
      <c r="AA4336" s="3">
        <v>1524880</v>
      </c>
      <c r="AB4336">
        <v>898</v>
      </c>
    </row>
    <row r="4337" spans="1:28" hidden="1" x14ac:dyDescent="0.2">
      <c r="A4337" t="s">
        <v>37775</v>
      </c>
      <c r="B4337" t="s">
        <v>37776</v>
      </c>
      <c r="C4337">
        <v>2015</v>
      </c>
      <c r="D4337" t="s">
        <v>37777</v>
      </c>
      <c r="E4337" t="s">
        <v>1045</v>
      </c>
      <c r="F4337" t="s">
        <v>44045</v>
      </c>
      <c r="H4337">
        <v>79</v>
      </c>
      <c r="I4337" t="s">
        <v>25</v>
      </c>
      <c r="J4337" t="s">
        <v>26</v>
      </c>
      <c r="K4337" t="s">
        <v>27</v>
      </c>
      <c r="M4337" t="s">
        <v>33684</v>
      </c>
      <c r="N4337" t="s">
        <v>33684</v>
      </c>
      <c r="O4337" t="s">
        <v>37778</v>
      </c>
      <c r="P4337" t="s">
        <v>23708</v>
      </c>
      <c r="Q4337" t="s">
        <v>37779</v>
      </c>
      <c r="R4337" t="s">
        <v>37780</v>
      </c>
      <c r="S4337" t="s">
        <v>37781</v>
      </c>
      <c r="T4337">
        <v>6.1</v>
      </c>
      <c r="U4337">
        <v>15728</v>
      </c>
      <c r="W4337"/>
      <c r="X4337"/>
      <c r="Y4337">
        <v>1110522</v>
      </c>
      <c r="Z4337"/>
      <c r="AA4337">
        <v>1110522</v>
      </c>
      <c r="AB4337">
        <v>52</v>
      </c>
    </row>
    <row r="4338" spans="1:28" hidden="1" x14ac:dyDescent="0.2">
      <c r="A4338" t="s">
        <v>37782</v>
      </c>
      <c r="B4338" t="s">
        <v>37783</v>
      </c>
      <c r="C4338">
        <v>2018</v>
      </c>
      <c r="D4338" t="s">
        <v>37784</v>
      </c>
      <c r="E4338" t="s">
        <v>1045</v>
      </c>
      <c r="F4338" t="s">
        <v>44032</v>
      </c>
      <c r="G4338" t="s">
        <v>44036</v>
      </c>
      <c r="H4338">
        <v>99</v>
      </c>
      <c r="I4338" t="s">
        <v>25</v>
      </c>
      <c r="J4338" t="s">
        <v>26</v>
      </c>
      <c r="M4338" t="s">
        <v>37785</v>
      </c>
      <c r="N4338" t="s">
        <v>37786</v>
      </c>
      <c r="O4338" t="s">
        <v>37787</v>
      </c>
      <c r="P4338" t="s">
        <v>37788</v>
      </c>
      <c r="Q4338" t="s">
        <v>37789</v>
      </c>
      <c r="R4338" t="s">
        <v>37790</v>
      </c>
      <c r="S4338" t="s">
        <v>37791</v>
      </c>
      <c r="T4338">
        <v>7.1</v>
      </c>
      <c r="U4338">
        <v>81850</v>
      </c>
      <c r="W4338"/>
      <c r="X4338"/>
      <c r="Y4338"/>
      <c r="Z4338"/>
      <c r="AA4338"/>
      <c r="AB4338">
        <v>415</v>
      </c>
    </row>
    <row r="4339" spans="1:28" hidden="1" x14ac:dyDescent="0.2">
      <c r="A4339" t="s">
        <v>37792</v>
      </c>
      <c r="B4339" t="s">
        <v>37793</v>
      </c>
      <c r="C4339">
        <v>2015</v>
      </c>
      <c r="D4339" t="s">
        <v>37794</v>
      </c>
      <c r="E4339" t="s">
        <v>16512</v>
      </c>
      <c r="F4339" t="s">
        <v>44042</v>
      </c>
      <c r="H4339">
        <v>159</v>
      </c>
      <c r="I4339" t="s">
        <v>943</v>
      </c>
      <c r="J4339" t="s">
        <v>944</v>
      </c>
      <c r="M4339" t="s">
        <v>23335</v>
      </c>
      <c r="N4339" t="s">
        <v>23335</v>
      </c>
      <c r="O4339" t="s">
        <v>37795</v>
      </c>
      <c r="P4339" t="s">
        <v>2934</v>
      </c>
      <c r="Q4339" t="s">
        <v>37796</v>
      </c>
      <c r="R4339" t="s">
        <v>37797</v>
      </c>
      <c r="S4339" t="s">
        <v>37798</v>
      </c>
      <c r="T4339">
        <v>8</v>
      </c>
      <c r="U4339">
        <v>51757</v>
      </c>
      <c r="W4339"/>
      <c r="X4339"/>
      <c r="Y4339"/>
      <c r="Z4339"/>
      <c r="AA4339">
        <v>117539</v>
      </c>
      <c r="AB4339">
        <v>228</v>
      </c>
    </row>
    <row r="4340" spans="1:28" x14ac:dyDescent="0.2">
      <c r="A4340" t="s">
        <v>25402</v>
      </c>
      <c r="B4340" t="s">
        <v>25403</v>
      </c>
      <c r="C4340">
        <v>2010</v>
      </c>
      <c r="D4340" t="s">
        <v>21659</v>
      </c>
      <c r="E4340" t="s">
        <v>176</v>
      </c>
      <c r="F4340" t="s">
        <v>44045</v>
      </c>
      <c r="G4340" t="s">
        <v>44042</v>
      </c>
      <c r="H4340">
        <v>95</v>
      </c>
      <c r="I4340" t="s">
        <v>2359</v>
      </c>
      <c r="J4340" t="s">
        <v>26</v>
      </c>
      <c r="K4340" t="s">
        <v>361</v>
      </c>
      <c r="M4340" t="s">
        <v>25404</v>
      </c>
      <c r="N4340" t="s">
        <v>25405</v>
      </c>
      <c r="O4340" t="s">
        <v>25406</v>
      </c>
      <c r="P4340" t="s">
        <v>5063</v>
      </c>
      <c r="Q4340" t="s">
        <v>25407</v>
      </c>
      <c r="R4340" t="s">
        <v>25408</v>
      </c>
      <c r="S4340" t="s">
        <v>25409</v>
      </c>
      <c r="T4340">
        <v>7</v>
      </c>
      <c r="U4340">
        <v>147314</v>
      </c>
      <c r="V4340" s="12">
        <f>W4340*1.18690152988223</f>
        <v>3560704.5896466901</v>
      </c>
      <c r="W4340" s="3">
        <v>3000000</v>
      </c>
      <c r="X4340" s="13">
        <f>Y4340*1.18690152988223</f>
        <v>1239294.9241158213</v>
      </c>
      <c r="Y4340" s="3">
        <v>1044143</v>
      </c>
      <c r="Z4340" s="13">
        <f>AA4340*1.18690152988223</f>
        <v>23073085.632149499</v>
      </c>
      <c r="AA4340" s="3">
        <v>19439764</v>
      </c>
      <c r="AB4340">
        <v>554</v>
      </c>
    </row>
    <row r="4341" spans="1:28" x14ac:dyDescent="0.2">
      <c r="A4341" t="s">
        <v>22072</v>
      </c>
      <c r="B4341" t="s">
        <v>22073</v>
      </c>
      <c r="C4341">
        <v>2010</v>
      </c>
      <c r="D4341" t="s">
        <v>22074</v>
      </c>
      <c r="E4341" t="s">
        <v>44035</v>
      </c>
      <c r="F4341" t="s">
        <v>44038</v>
      </c>
      <c r="G4341" t="s">
        <v>44044</v>
      </c>
      <c r="H4341">
        <v>108</v>
      </c>
      <c r="I4341" t="s">
        <v>1983</v>
      </c>
      <c r="J4341" t="s">
        <v>26</v>
      </c>
      <c r="M4341" t="s">
        <v>12700</v>
      </c>
      <c r="N4341" t="s">
        <v>22075</v>
      </c>
      <c r="O4341" t="s">
        <v>22076</v>
      </c>
      <c r="P4341" t="s">
        <v>181</v>
      </c>
      <c r="Q4341" t="s">
        <v>22077</v>
      </c>
      <c r="R4341" t="s">
        <v>22078</v>
      </c>
      <c r="S4341" t="s">
        <v>22079</v>
      </c>
      <c r="T4341">
        <v>6.2</v>
      </c>
      <c r="U4341">
        <v>16608</v>
      </c>
      <c r="V4341" s="12">
        <f>W4341*1.18690152988223</f>
        <v>14836269.123527875</v>
      </c>
      <c r="W4341" s="3">
        <v>12500000</v>
      </c>
      <c r="X4341" s="13">
        <f>Y4341*1.18690152988223</f>
        <v>1237889.6327044407</v>
      </c>
      <c r="Y4341" s="3">
        <v>1042959</v>
      </c>
      <c r="Z4341" s="13">
        <f>AA4341*1.18690152988223</f>
        <v>1460996.2608825231</v>
      </c>
      <c r="AA4341" s="3">
        <v>1230933</v>
      </c>
      <c r="AB4341">
        <v>50</v>
      </c>
    </row>
    <row r="4342" spans="1:28" x14ac:dyDescent="0.2">
      <c r="A4342" t="s">
        <v>43370</v>
      </c>
      <c r="B4342" t="s">
        <v>43371</v>
      </c>
      <c r="C4342">
        <v>2018</v>
      </c>
      <c r="D4342" s="1">
        <v>43230</v>
      </c>
      <c r="E4342" t="s">
        <v>44041</v>
      </c>
      <c r="F4342" t="s">
        <v>44042</v>
      </c>
      <c r="H4342">
        <v>139</v>
      </c>
      <c r="I4342" t="s">
        <v>943</v>
      </c>
      <c r="J4342" t="s">
        <v>944</v>
      </c>
      <c r="K4342" t="s">
        <v>26</v>
      </c>
      <c r="M4342" t="s">
        <v>20506</v>
      </c>
      <c r="N4342" t="s">
        <v>43372</v>
      </c>
      <c r="O4342" t="s">
        <v>43373</v>
      </c>
      <c r="P4342" t="s">
        <v>19882</v>
      </c>
      <c r="Q4342" t="s">
        <v>43374</v>
      </c>
      <c r="R4342" t="s">
        <v>43375</v>
      </c>
      <c r="S4342" t="s">
        <v>43376</v>
      </c>
      <c r="T4342">
        <v>8.3000000000000007</v>
      </c>
      <c r="U4342">
        <v>65800</v>
      </c>
      <c r="V4342" s="12">
        <f>W4342*1.03068014830331</f>
        <v>4638060.6673648944</v>
      </c>
      <c r="W4342" s="3">
        <v>4500000</v>
      </c>
      <c r="X4342" s="13">
        <f>Y4342*1.03068014830331</f>
        <v>1229648.8282126707</v>
      </c>
      <c r="Y4342" s="3">
        <v>1193046</v>
      </c>
      <c r="Z4342" s="13">
        <f>AA4342*1.03068014830331</f>
        <v>64392094.757860005</v>
      </c>
      <c r="AA4342" s="3">
        <v>62475342</v>
      </c>
      <c r="AB4342">
        <v>851</v>
      </c>
    </row>
    <row r="4343" spans="1:28" hidden="1" x14ac:dyDescent="0.2">
      <c r="A4343" t="s">
        <v>37822</v>
      </c>
      <c r="B4343" t="s">
        <v>37823</v>
      </c>
      <c r="C4343">
        <v>2016</v>
      </c>
      <c r="D4343" s="1">
        <v>42712</v>
      </c>
      <c r="E4343" t="s">
        <v>16512</v>
      </c>
      <c r="F4343" t="s">
        <v>44031</v>
      </c>
      <c r="G4343" t="s">
        <v>44032</v>
      </c>
      <c r="H4343">
        <v>155</v>
      </c>
      <c r="I4343" t="s">
        <v>943</v>
      </c>
      <c r="J4343" t="s">
        <v>944</v>
      </c>
      <c r="M4343" t="s">
        <v>945</v>
      </c>
      <c r="N4343" t="s">
        <v>37824</v>
      </c>
      <c r="O4343" t="s">
        <v>37825</v>
      </c>
      <c r="P4343" t="s">
        <v>2597</v>
      </c>
      <c r="Q4343" t="s">
        <v>37826</v>
      </c>
      <c r="R4343" t="s">
        <v>37827</v>
      </c>
      <c r="S4343" t="s">
        <v>37828</v>
      </c>
      <c r="T4343">
        <v>5.7</v>
      </c>
      <c r="U4343">
        <v>10301</v>
      </c>
      <c r="W4343"/>
      <c r="X4343"/>
      <c r="Y4343">
        <v>1264339</v>
      </c>
      <c r="Z4343"/>
      <c r="AA4343">
        <v>1630231</v>
      </c>
      <c r="AB4343">
        <v>131</v>
      </c>
    </row>
    <row r="4344" spans="1:28" hidden="1" x14ac:dyDescent="0.2">
      <c r="A4344" t="s">
        <v>37829</v>
      </c>
      <c r="B4344" t="s">
        <v>9882</v>
      </c>
      <c r="C4344">
        <v>2017</v>
      </c>
      <c r="D4344" t="s">
        <v>37830</v>
      </c>
      <c r="E4344" t="s">
        <v>176</v>
      </c>
      <c r="F4344" t="s">
        <v>44046</v>
      </c>
      <c r="G4344" t="s">
        <v>44033</v>
      </c>
      <c r="H4344">
        <v>105</v>
      </c>
      <c r="I4344" t="s">
        <v>1831</v>
      </c>
      <c r="J4344" t="s">
        <v>26</v>
      </c>
      <c r="K4344" t="s">
        <v>3533</v>
      </c>
      <c r="M4344" t="s">
        <v>37831</v>
      </c>
      <c r="N4344" t="s">
        <v>37832</v>
      </c>
      <c r="O4344" t="s">
        <v>37833</v>
      </c>
      <c r="P4344" t="s">
        <v>37834</v>
      </c>
      <c r="Q4344" t="s">
        <v>37835</v>
      </c>
      <c r="R4344" t="s">
        <v>37836</v>
      </c>
      <c r="S4344" t="s">
        <v>37837</v>
      </c>
      <c r="T4344">
        <v>6.3</v>
      </c>
      <c r="U4344">
        <v>34590</v>
      </c>
      <c r="W4344"/>
      <c r="X4344"/>
      <c r="Y4344"/>
      <c r="Z4344"/>
      <c r="AA4344">
        <v>56385</v>
      </c>
      <c r="AB4344">
        <v>295</v>
      </c>
    </row>
    <row r="4345" spans="1:28" x14ac:dyDescent="0.2">
      <c r="A4345" t="s">
        <v>33008</v>
      </c>
      <c r="B4345" t="s">
        <v>33009</v>
      </c>
      <c r="C4345">
        <v>2014</v>
      </c>
      <c r="D4345" s="1">
        <v>41741</v>
      </c>
      <c r="E4345" t="s">
        <v>16512</v>
      </c>
      <c r="F4345" t="s">
        <v>44044</v>
      </c>
      <c r="G4345" t="s">
        <v>44032</v>
      </c>
      <c r="H4345">
        <v>103</v>
      </c>
      <c r="I4345" t="s">
        <v>1705</v>
      </c>
      <c r="J4345" t="s">
        <v>26</v>
      </c>
      <c r="K4345" t="s">
        <v>838</v>
      </c>
      <c r="M4345" t="s">
        <v>23729</v>
      </c>
      <c r="N4345" t="s">
        <v>33010</v>
      </c>
      <c r="O4345" t="s">
        <v>33011</v>
      </c>
      <c r="P4345" t="s">
        <v>1942</v>
      </c>
      <c r="Q4345" t="s">
        <v>33012</v>
      </c>
      <c r="R4345" t="s">
        <v>33013</v>
      </c>
      <c r="S4345" t="s">
        <v>33014</v>
      </c>
      <c r="T4345">
        <v>6.4</v>
      </c>
      <c r="U4345">
        <v>43851</v>
      </c>
      <c r="V4345" s="12">
        <f>W4345*1.09324733035956</f>
        <v>13118967.96431472</v>
      </c>
      <c r="W4345" s="3">
        <v>12000000</v>
      </c>
      <c r="X4345" s="13">
        <f>Y4345*1.09324733035956</f>
        <v>1218339.969641292</v>
      </c>
      <c r="Y4345" s="3">
        <v>1114423</v>
      </c>
      <c r="Z4345" s="13">
        <f>AA4345*1.09324733035956</f>
        <v>2744058.4519338082</v>
      </c>
      <c r="AA4345" s="3">
        <v>2510007</v>
      </c>
      <c r="AB4345">
        <v>226</v>
      </c>
    </row>
    <row r="4346" spans="1:28" hidden="1" x14ac:dyDescent="0.2">
      <c r="A4346" t="s">
        <v>37847</v>
      </c>
      <c r="B4346" t="s">
        <v>37848</v>
      </c>
      <c r="C4346">
        <v>2015</v>
      </c>
      <c r="D4346" t="s">
        <v>11989</v>
      </c>
      <c r="E4346" t="s">
        <v>16512</v>
      </c>
      <c r="F4346" t="s">
        <v>44038</v>
      </c>
      <c r="G4346" t="s">
        <v>44032</v>
      </c>
      <c r="H4346">
        <v>163</v>
      </c>
      <c r="I4346" t="s">
        <v>943</v>
      </c>
      <c r="J4346" t="s">
        <v>944</v>
      </c>
      <c r="K4346" t="s">
        <v>1494</v>
      </c>
      <c r="M4346" t="s">
        <v>23990</v>
      </c>
      <c r="N4346" t="s">
        <v>37849</v>
      </c>
      <c r="O4346" t="s">
        <v>37850</v>
      </c>
      <c r="P4346" t="s">
        <v>9379</v>
      </c>
      <c r="Q4346" t="s">
        <v>37851</v>
      </c>
      <c r="R4346" t="s">
        <v>37852</v>
      </c>
      <c r="S4346" t="s">
        <v>37853</v>
      </c>
      <c r="T4346">
        <v>8</v>
      </c>
      <c r="U4346">
        <v>70034</v>
      </c>
      <c r="W4346"/>
      <c r="X4346"/>
      <c r="Y4346">
        <v>8178001</v>
      </c>
      <c r="Z4346"/>
      <c r="AA4346">
        <v>121126188</v>
      </c>
      <c r="AB4346">
        <v>325</v>
      </c>
    </row>
    <row r="4347" spans="1:28" x14ac:dyDescent="0.2">
      <c r="A4347" t="s">
        <v>17988</v>
      </c>
      <c r="B4347" t="s">
        <v>17989</v>
      </c>
      <c r="C4347">
        <v>2008</v>
      </c>
      <c r="D4347" t="s">
        <v>15809</v>
      </c>
      <c r="E4347" t="s">
        <v>1045</v>
      </c>
      <c r="F4347" t="s">
        <v>44032</v>
      </c>
      <c r="G4347" t="s">
        <v>44036</v>
      </c>
      <c r="H4347">
        <v>130</v>
      </c>
      <c r="I4347" t="s">
        <v>817</v>
      </c>
      <c r="J4347" t="s">
        <v>27</v>
      </c>
      <c r="M4347" t="s">
        <v>5129</v>
      </c>
      <c r="N4347" t="s">
        <v>5129</v>
      </c>
      <c r="O4347" t="s">
        <v>17990</v>
      </c>
      <c r="P4347" t="s">
        <v>17991</v>
      </c>
      <c r="Q4347" t="s">
        <v>17992</v>
      </c>
      <c r="R4347" t="s">
        <v>17993</v>
      </c>
      <c r="S4347" t="s">
        <v>17994</v>
      </c>
      <c r="T4347">
        <v>6.8</v>
      </c>
      <c r="U4347">
        <v>11581</v>
      </c>
      <c r="V4347" s="12">
        <f>W4347*1.20207800169993</f>
        <v>14424936.020399159</v>
      </c>
      <c r="W4347" s="3">
        <v>12000000</v>
      </c>
      <c r="X4347" s="13">
        <f>Y4347*1.20207800169993</f>
        <v>1214331.984849259</v>
      </c>
      <c r="Y4347" s="3">
        <v>1010194</v>
      </c>
      <c r="Z4347" s="13">
        <f>AA4347*1.20207800169993</f>
        <v>28042698.300060846</v>
      </c>
      <c r="AA4347" s="3">
        <v>23328518</v>
      </c>
      <c r="AB4347">
        <v>42</v>
      </c>
    </row>
    <row r="4348" spans="1:28" x14ac:dyDescent="0.2">
      <c r="A4348" t="s">
        <v>35148</v>
      </c>
      <c r="B4348" t="s">
        <v>35149</v>
      </c>
      <c r="C4348">
        <v>2015</v>
      </c>
      <c r="D4348" s="1">
        <v>42491</v>
      </c>
      <c r="E4348" t="s">
        <v>176</v>
      </c>
      <c r="F4348" t="s">
        <v>44049</v>
      </c>
      <c r="G4348" t="s">
        <v>44055</v>
      </c>
      <c r="H4348">
        <v>113</v>
      </c>
      <c r="I4348" t="s">
        <v>912</v>
      </c>
      <c r="J4348" t="s">
        <v>26</v>
      </c>
      <c r="M4348" t="s">
        <v>28016</v>
      </c>
      <c r="N4348" t="s">
        <v>35150</v>
      </c>
      <c r="O4348" t="s">
        <v>35151</v>
      </c>
      <c r="P4348" t="s">
        <v>35152</v>
      </c>
      <c r="Q4348" t="s">
        <v>35153</v>
      </c>
      <c r="R4348" t="s">
        <v>35154</v>
      </c>
      <c r="S4348" t="s">
        <v>35155</v>
      </c>
      <c r="T4348">
        <v>6.6</v>
      </c>
      <c r="U4348">
        <v>51991</v>
      </c>
      <c r="V4348" s="12">
        <f>W4348*1.09195121025074</f>
        <v>16379268.1537611</v>
      </c>
      <c r="W4348" s="3">
        <v>15000000</v>
      </c>
      <c r="X4348" s="13">
        <f>Y4348*1.09195121025074</f>
        <v>1212837.8528839687</v>
      </c>
      <c r="Y4348" s="3">
        <v>1110707</v>
      </c>
      <c r="Z4348" s="13">
        <f>AA4348*1.09195121025074</f>
        <v>17822900.814443666</v>
      </c>
      <c r="AA4348" s="3">
        <v>16322067</v>
      </c>
      <c r="AB4348">
        <v>220</v>
      </c>
    </row>
    <row r="4349" spans="1:28" hidden="1" x14ac:dyDescent="0.2">
      <c r="A4349" t="s">
        <v>37870</v>
      </c>
      <c r="B4349" t="s">
        <v>37871</v>
      </c>
      <c r="C4349">
        <v>2015</v>
      </c>
      <c r="D4349" s="1">
        <v>42126</v>
      </c>
      <c r="E4349" t="s">
        <v>1045</v>
      </c>
      <c r="F4349" t="s">
        <v>44032</v>
      </c>
      <c r="G4349" t="s">
        <v>44045</v>
      </c>
      <c r="H4349">
        <v>104</v>
      </c>
      <c r="I4349" t="s">
        <v>11807</v>
      </c>
      <c r="J4349" t="s">
        <v>496</v>
      </c>
      <c r="M4349" t="s">
        <v>2648</v>
      </c>
      <c r="N4349" t="s">
        <v>2648</v>
      </c>
      <c r="O4349" t="s">
        <v>37872</v>
      </c>
      <c r="P4349" t="s">
        <v>37873</v>
      </c>
      <c r="Q4349" t="s">
        <v>37874</v>
      </c>
      <c r="R4349" t="s">
        <v>37875</v>
      </c>
      <c r="S4349" t="s">
        <v>37876</v>
      </c>
      <c r="T4349">
        <v>6.7</v>
      </c>
      <c r="U4349">
        <v>10097</v>
      </c>
      <c r="W4349"/>
      <c r="X4349"/>
      <c r="Y4349">
        <v>30207</v>
      </c>
      <c r="Z4349"/>
      <c r="AA4349">
        <v>4765472</v>
      </c>
      <c r="AB4349">
        <v>24</v>
      </c>
    </row>
    <row r="4350" spans="1:28" x14ac:dyDescent="0.2">
      <c r="A4350" t="s">
        <v>13905</v>
      </c>
      <c r="B4350" t="s">
        <v>13906</v>
      </c>
      <c r="C4350">
        <v>2007</v>
      </c>
      <c r="D4350" t="s">
        <v>13907</v>
      </c>
      <c r="E4350" t="s">
        <v>44043</v>
      </c>
      <c r="F4350" t="s">
        <v>44038</v>
      </c>
      <c r="G4350" t="s">
        <v>44032</v>
      </c>
      <c r="H4350">
        <v>101</v>
      </c>
      <c r="I4350" t="s">
        <v>13908</v>
      </c>
      <c r="J4350" t="s">
        <v>26</v>
      </c>
      <c r="K4350" t="s">
        <v>587</v>
      </c>
      <c r="L4350" t="s">
        <v>6812</v>
      </c>
      <c r="M4350" t="s">
        <v>8733</v>
      </c>
      <c r="N4350" t="s">
        <v>13909</v>
      </c>
      <c r="O4350" t="s">
        <v>13910</v>
      </c>
      <c r="P4350" t="s">
        <v>11356</v>
      </c>
      <c r="Q4350" t="s">
        <v>13911</v>
      </c>
      <c r="R4350" t="s">
        <v>13912</v>
      </c>
      <c r="S4350" t="s">
        <v>13913</v>
      </c>
      <c r="T4350">
        <v>6.8</v>
      </c>
      <c r="U4350">
        <v>24412</v>
      </c>
      <c r="V4350" s="12">
        <f>W4350*1.24823238899982</f>
        <v>31205809.724995498</v>
      </c>
      <c r="W4350" s="3">
        <v>25000000</v>
      </c>
      <c r="X4350" s="13">
        <f>Y4350*1.24823238899982</f>
        <v>1210621.8988868664</v>
      </c>
      <c r="Y4350" s="3">
        <v>969869</v>
      </c>
      <c r="Z4350" s="13">
        <f>AA4350*144548551.06</f>
        <v>1109270350936625</v>
      </c>
      <c r="AA4350" s="3">
        <v>7674033</v>
      </c>
      <c r="AB4350">
        <v>89</v>
      </c>
    </row>
    <row r="4351" spans="1:28" x14ac:dyDescent="0.2">
      <c r="A4351" t="s">
        <v>30190</v>
      </c>
      <c r="B4351" t="s">
        <v>30191</v>
      </c>
      <c r="C4351">
        <v>2012</v>
      </c>
      <c r="D4351" t="s">
        <v>30162</v>
      </c>
      <c r="E4351" t="s">
        <v>176</v>
      </c>
      <c r="H4351">
        <v>99</v>
      </c>
      <c r="I4351" t="s">
        <v>25</v>
      </c>
      <c r="J4351" t="s">
        <v>26</v>
      </c>
      <c r="M4351" t="s">
        <v>3418</v>
      </c>
      <c r="N4351" t="s">
        <v>30192</v>
      </c>
      <c r="O4351" t="s">
        <v>30193</v>
      </c>
      <c r="P4351" t="s">
        <v>5705</v>
      </c>
      <c r="Q4351" t="s">
        <v>30194</v>
      </c>
      <c r="R4351" t="s">
        <v>30195</v>
      </c>
      <c r="S4351" t="s">
        <v>30196</v>
      </c>
      <c r="T4351">
        <v>7.4</v>
      </c>
      <c r="U4351">
        <v>26484</v>
      </c>
      <c r="V4351" s="12">
        <f>W4351*1.12725506764114</f>
        <v>6763530.4058468398</v>
      </c>
      <c r="W4351" s="3">
        <v>6000000</v>
      </c>
      <c r="X4351" s="13">
        <f>Y4351*1.12725506764114</f>
        <v>1202184.8392423142</v>
      </c>
      <c r="Y4351" s="3">
        <v>1066471</v>
      </c>
      <c r="Z4351" s="13">
        <f>AA4351*1.12725506764114</f>
        <v>3056415.7180457665</v>
      </c>
      <c r="AA4351" s="3">
        <v>2711379</v>
      </c>
      <c r="AB4351">
        <v>99</v>
      </c>
    </row>
    <row r="4352" spans="1:28" x14ac:dyDescent="0.2">
      <c r="A4352" t="s">
        <v>25930</v>
      </c>
      <c r="B4352" t="s">
        <v>25931</v>
      </c>
      <c r="C4352">
        <v>2012</v>
      </c>
      <c r="D4352" t="s">
        <v>24175</v>
      </c>
      <c r="E4352" t="s">
        <v>44043</v>
      </c>
      <c r="F4352" t="s">
        <v>44040</v>
      </c>
      <c r="G4352" t="s">
        <v>44034</v>
      </c>
      <c r="H4352">
        <v>88</v>
      </c>
      <c r="I4352" t="s">
        <v>25</v>
      </c>
      <c r="J4352" t="s">
        <v>26</v>
      </c>
      <c r="M4352" t="s">
        <v>25932</v>
      </c>
      <c r="N4352" t="s">
        <v>25933</v>
      </c>
      <c r="O4352" t="s">
        <v>25934</v>
      </c>
      <c r="P4352" t="s">
        <v>25935</v>
      </c>
      <c r="Q4352" t="s">
        <v>25936</v>
      </c>
      <c r="R4352" t="s">
        <v>25937</v>
      </c>
      <c r="S4352" t="s">
        <v>25938</v>
      </c>
      <c r="T4352">
        <v>2.1</v>
      </c>
      <c r="U4352">
        <v>14827</v>
      </c>
      <c r="V4352" s="12">
        <f>W4352*1.12725506764114</f>
        <v>22545101.352822799</v>
      </c>
      <c r="W4352" s="3">
        <v>20000000</v>
      </c>
      <c r="X4352" s="13">
        <f>Y4352*1.12725506764114</f>
        <v>1201549.0673841645</v>
      </c>
      <c r="Y4352" s="3">
        <v>1065907</v>
      </c>
      <c r="Z4352" s="13">
        <f>AA4352*1.12725506764114</f>
        <v>1201549.0673841645</v>
      </c>
      <c r="AA4352" s="3">
        <v>1065907</v>
      </c>
      <c r="AB4352">
        <v>87</v>
      </c>
    </row>
    <row r="4353" spans="1:28" hidden="1" x14ac:dyDescent="0.2">
      <c r="A4353" t="s">
        <v>37900</v>
      </c>
      <c r="B4353" t="s">
        <v>37901</v>
      </c>
      <c r="C4353">
        <v>2018</v>
      </c>
      <c r="D4353" s="1">
        <v>43323</v>
      </c>
      <c r="E4353" t="s">
        <v>176</v>
      </c>
      <c r="H4353">
        <v>109</v>
      </c>
      <c r="I4353" t="s">
        <v>433</v>
      </c>
      <c r="J4353" t="s">
        <v>26</v>
      </c>
      <c r="M4353" t="s">
        <v>24619</v>
      </c>
      <c r="N4353" t="s">
        <v>24620</v>
      </c>
      <c r="O4353" t="s">
        <v>37902</v>
      </c>
      <c r="P4353" t="s">
        <v>37903</v>
      </c>
      <c r="Q4353" t="s">
        <v>37904</v>
      </c>
      <c r="R4353" t="s">
        <v>37905</v>
      </c>
      <c r="S4353" t="s">
        <v>37906</v>
      </c>
      <c r="T4353">
        <v>7.2</v>
      </c>
      <c r="U4353">
        <v>47559</v>
      </c>
      <c r="W4353"/>
      <c r="X4353"/>
      <c r="Y4353">
        <v>6046104</v>
      </c>
      <c r="Z4353"/>
      <c r="AA4353">
        <v>7682928</v>
      </c>
      <c r="AB4353">
        <v>317</v>
      </c>
    </row>
    <row r="4354" spans="1:28" x14ac:dyDescent="0.2">
      <c r="A4354" t="s">
        <v>17767</v>
      </c>
      <c r="B4354" t="s">
        <v>17768</v>
      </c>
      <c r="C4354">
        <v>2007</v>
      </c>
      <c r="D4354" t="s">
        <v>11229</v>
      </c>
      <c r="E4354" t="s">
        <v>44048</v>
      </c>
      <c r="F4354" t="s">
        <v>44046</v>
      </c>
      <c r="G4354" t="s">
        <v>44033</v>
      </c>
      <c r="H4354">
        <v>95</v>
      </c>
      <c r="I4354" t="s">
        <v>433</v>
      </c>
      <c r="J4354" t="s">
        <v>26</v>
      </c>
      <c r="M4354" t="s">
        <v>11845</v>
      </c>
      <c r="N4354" t="s">
        <v>11845</v>
      </c>
      <c r="O4354" t="s">
        <v>17769</v>
      </c>
      <c r="P4354" t="s">
        <v>17770</v>
      </c>
      <c r="Q4354" t="s">
        <v>17771</v>
      </c>
      <c r="R4354" t="s">
        <v>17772</v>
      </c>
      <c r="S4354" t="s">
        <v>17773</v>
      </c>
      <c r="T4354">
        <v>5.6</v>
      </c>
      <c r="U4354">
        <v>45432</v>
      </c>
      <c r="V4354" s="12">
        <f>W4354*1.24823238899982</f>
        <v>2496464.77799964</v>
      </c>
      <c r="W4354" s="3">
        <v>2000000</v>
      </c>
      <c r="X4354" s="13">
        <f>Y4354*1.24823238899982</f>
        <v>1197006.1799876564</v>
      </c>
      <c r="Y4354" s="3">
        <v>958961</v>
      </c>
      <c r="Z4354" s="13">
        <f>AA4354*144548551.06</f>
        <v>800934993058947.5</v>
      </c>
      <c r="AA4354" s="3">
        <v>5540941</v>
      </c>
      <c r="AB4354">
        <v>348</v>
      </c>
    </row>
    <row r="4355" spans="1:28" hidden="1" x14ac:dyDescent="0.2">
      <c r="A4355" t="s">
        <v>37914</v>
      </c>
      <c r="B4355" t="s">
        <v>37915</v>
      </c>
      <c r="C4355">
        <v>2017</v>
      </c>
      <c r="D4355" s="1">
        <v>43106</v>
      </c>
      <c r="E4355" t="s">
        <v>44037</v>
      </c>
      <c r="F4355" t="s">
        <v>44032</v>
      </c>
      <c r="G4355" t="s">
        <v>44040</v>
      </c>
      <c r="H4355">
        <v>94</v>
      </c>
      <c r="I4355" t="s">
        <v>37916</v>
      </c>
      <c r="J4355" t="s">
        <v>26</v>
      </c>
      <c r="M4355" t="s">
        <v>37917</v>
      </c>
      <c r="N4355" t="s">
        <v>37918</v>
      </c>
      <c r="O4355" t="s">
        <v>37919</v>
      </c>
      <c r="P4355" t="s">
        <v>37920</v>
      </c>
      <c r="Q4355" t="s">
        <v>37921</v>
      </c>
      <c r="R4355" t="s">
        <v>37922</v>
      </c>
      <c r="S4355" t="s">
        <v>37923</v>
      </c>
      <c r="T4355">
        <v>7.7</v>
      </c>
      <c r="U4355">
        <v>18853</v>
      </c>
      <c r="W4355"/>
      <c r="X4355"/>
      <c r="Y4355">
        <v>313215</v>
      </c>
      <c r="Z4355"/>
      <c r="AA4355">
        <v>2790214</v>
      </c>
      <c r="AB4355">
        <v>86</v>
      </c>
    </row>
    <row r="4356" spans="1:28" hidden="1" x14ac:dyDescent="0.2">
      <c r="A4356" t="s">
        <v>37924</v>
      </c>
      <c r="B4356" t="s">
        <v>37925</v>
      </c>
      <c r="C4356">
        <v>2017</v>
      </c>
      <c r="D4356" t="s">
        <v>37926</v>
      </c>
      <c r="E4356" t="s">
        <v>44035</v>
      </c>
      <c r="F4356" t="s">
        <v>44032</v>
      </c>
      <c r="G4356" t="s">
        <v>44049</v>
      </c>
      <c r="H4356">
        <v>120</v>
      </c>
      <c r="I4356" t="s">
        <v>37927</v>
      </c>
      <c r="J4356" t="s">
        <v>26</v>
      </c>
      <c r="M4356" t="s">
        <v>32399</v>
      </c>
      <c r="N4356" t="s">
        <v>37928</v>
      </c>
      <c r="O4356" t="s">
        <v>37929</v>
      </c>
      <c r="P4356" t="s">
        <v>8009</v>
      </c>
      <c r="Q4356" t="s">
        <v>37930</v>
      </c>
      <c r="R4356" t="s">
        <v>37931</v>
      </c>
      <c r="S4356" t="s">
        <v>37932</v>
      </c>
      <c r="T4356">
        <v>6.4</v>
      </c>
      <c r="U4356">
        <v>12288</v>
      </c>
      <c r="W4356"/>
      <c r="X4356"/>
      <c r="Y4356">
        <v>108900</v>
      </c>
      <c r="Z4356"/>
      <c r="AA4356">
        <v>2096600</v>
      </c>
      <c r="AB4356">
        <v>83</v>
      </c>
    </row>
    <row r="4357" spans="1:28" hidden="1" x14ac:dyDescent="0.2">
      <c r="A4357" t="s">
        <v>37933</v>
      </c>
      <c r="B4357" t="s">
        <v>37934</v>
      </c>
      <c r="C4357">
        <v>2020</v>
      </c>
      <c r="D4357" t="s">
        <v>37935</v>
      </c>
      <c r="E4357" t="s">
        <v>176</v>
      </c>
      <c r="F4357" t="s">
        <v>44036</v>
      </c>
      <c r="H4357">
        <v>107</v>
      </c>
      <c r="I4357" t="s">
        <v>25</v>
      </c>
      <c r="J4357" t="s">
        <v>26</v>
      </c>
      <c r="M4357" t="s">
        <v>37936</v>
      </c>
      <c r="N4357" t="s">
        <v>37937</v>
      </c>
      <c r="O4357" t="s">
        <v>37938</v>
      </c>
      <c r="P4357" t="s">
        <v>8009</v>
      </c>
      <c r="Q4357" t="s">
        <v>37939</v>
      </c>
      <c r="R4357" t="s">
        <v>37940</v>
      </c>
      <c r="S4357" t="s">
        <v>37941</v>
      </c>
      <c r="T4357">
        <v>6.5</v>
      </c>
      <c r="U4357">
        <v>17187</v>
      </c>
      <c r="W4357"/>
      <c r="X4357"/>
      <c r="Y4357"/>
      <c r="Z4357"/>
      <c r="AA4357"/>
      <c r="AB4357">
        <v>221</v>
      </c>
    </row>
    <row r="4358" spans="1:28" hidden="1" x14ac:dyDescent="0.2">
      <c r="A4358" t="s">
        <v>37942</v>
      </c>
      <c r="B4358" t="s">
        <v>37943</v>
      </c>
      <c r="C4358">
        <v>2016</v>
      </c>
      <c r="D4358" s="1">
        <v>43011</v>
      </c>
      <c r="E4358" t="s">
        <v>1045</v>
      </c>
      <c r="F4358" t="s">
        <v>44046</v>
      </c>
      <c r="G4358" t="s">
        <v>44036</v>
      </c>
      <c r="H4358">
        <v>120</v>
      </c>
      <c r="I4358" t="s">
        <v>25</v>
      </c>
      <c r="J4358" t="s">
        <v>26</v>
      </c>
      <c r="M4358" t="s">
        <v>37944</v>
      </c>
      <c r="N4358" t="s">
        <v>37944</v>
      </c>
      <c r="O4358" t="s">
        <v>37945</v>
      </c>
      <c r="P4358" t="s">
        <v>37946</v>
      </c>
      <c r="Q4358" t="s">
        <v>37947</v>
      </c>
      <c r="R4358" t="s">
        <v>37948</v>
      </c>
      <c r="S4358" t="s">
        <v>37949</v>
      </c>
      <c r="T4358">
        <v>6.2</v>
      </c>
      <c r="U4358">
        <v>11921</v>
      </c>
      <c r="W4358"/>
      <c r="X4358"/>
      <c r="Y4358">
        <v>228894</v>
      </c>
      <c r="Z4358"/>
      <c r="AA4358">
        <v>246218</v>
      </c>
      <c r="AB4358">
        <v>119</v>
      </c>
    </row>
    <row r="4359" spans="1:28" hidden="1" x14ac:dyDescent="0.2">
      <c r="A4359" t="s">
        <v>37950</v>
      </c>
      <c r="B4359" t="s">
        <v>37951</v>
      </c>
      <c r="C4359">
        <v>2016</v>
      </c>
      <c r="D4359" s="1">
        <v>42561</v>
      </c>
      <c r="E4359" t="s">
        <v>16512</v>
      </c>
      <c r="F4359" t="s">
        <v>44032</v>
      </c>
      <c r="G4359" t="s">
        <v>44049</v>
      </c>
      <c r="H4359">
        <v>108</v>
      </c>
      <c r="I4359" t="s">
        <v>37952</v>
      </c>
      <c r="J4359" t="s">
        <v>26</v>
      </c>
      <c r="K4359" t="s">
        <v>2225</v>
      </c>
      <c r="L4359" t="s">
        <v>27</v>
      </c>
      <c r="M4359" t="s">
        <v>37953</v>
      </c>
      <c r="N4359" t="s">
        <v>37954</v>
      </c>
      <c r="O4359" t="s">
        <v>37955</v>
      </c>
      <c r="P4359" t="s">
        <v>37956</v>
      </c>
      <c r="Q4359" t="s">
        <v>37957</v>
      </c>
      <c r="R4359" t="s">
        <v>37958</v>
      </c>
      <c r="S4359" t="s">
        <v>37959</v>
      </c>
      <c r="T4359">
        <v>7.2</v>
      </c>
      <c r="U4359">
        <v>29979</v>
      </c>
      <c r="W4359"/>
      <c r="X4359"/>
      <c r="Y4359"/>
      <c r="Z4359"/>
      <c r="AA4359"/>
      <c r="AB4359">
        <v>108</v>
      </c>
    </row>
    <row r="4360" spans="1:28" x14ac:dyDescent="0.2">
      <c r="A4360" t="s">
        <v>24102</v>
      </c>
      <c r="B4360" t="s">
        <v>24103</v>
      </c>
      <c r="C4360">
        <v>2010</v>
      </c>
      <c r="D4360" s="1">
        <v>40463</v>
      </c>
      <c r="E4360" t="s">
        <v>176</v>
      </c>
      <c r="F4360" t="s">
        <v>44036</v>
      </c>
      <c r="H4360">
        <v>118</v>
      </c>
      <c r="I4360" t="s">
        <v>2647</v>
      </c>
      <c r="J4360" t="s">
        <v>496</v>
      </c>
      <c r="K4360" t="s">
        <v>74</v>
      </c>
      <c r="L4360" t="s">
        <v>26</v>
      </c>
      <c r="M4360" t="s">
        <v>10222</v>
      </c>
      <c r="N4360" t="s">
        <v>24104</v>
      </c>
      <c r="O4360" t="s">
        <v>24105</v>
      </c>
      <c r="P4360" t="s">
        <v>24106</v>
      </c>
      <c r="Q4360" t="s">
        <v>24107</v>
      </c>
      <c r="R4360" t="s">
        <v>24108</v>
      </c>
      <c r="S4360" t="s">
        <v>24109</v>
      </c>
      <c r="T4360">
        <v>7.6</v>
      </c>
      <c r="U4360">
        <v>38006</v>
      </c>
      <c r="V4360" s="12">
        <f>W4360*1.18690152988223</f>
        <v>6527958.4143522652</v>
      </c>
      <c r="W4360" s="3">
        <v>5500000</v>
      </c>
      <c r="X4360" s="13">
        <f>Y4360*1.18690152988223</f>
        <v>1196513.0584712164</v>
      </c>
      <c r="Y4360" s="3">
        <v>1008098</v>
      </c>
      <c r="Z4360" s="13">
        <f>AA4360*1.18690152988223</f>
        <v>15435065.692959581</v>
      </c>
      <c r="AA4360" s="3">
        <v>13004504</v>
      </c>
      <c r="AB4360">
        <v>94</v>
      </c>
    </row>
    <row r="4361" spans="1:28" x14ac:dyDescent="0.2">
      <c r="A4361" t="s">
        <v>25592</v>
      </c>
      <c r="B4361" t="s">
        <v>25593</v>
      </c>
      <c r="C4361">
        <v>2011</v>
      </c>
      <c r="D4361" t="s">
        <v>25594</v>
      </c>
      <c r="E4361" t="s">
        <v>16512</v>
      </c>
      <c r="F4361" t="s">
        <v>44031</v>
      </c>
      <c r="G4361" t="s">
        <v>44038</v>
      </c>
      <c r="H4361">
        <v>88</v>
      </c>
      <c r="I4361" t="s">
        <v>1561</v>
      </c>
      <c r="J4361" t="s">
        <v>26</v>
      </c>
      <c r="M4361" t="s">
        <v>25595</v>
      </c>
      <c r="N4361" t="s">
        <v>25595</v>
      </c>
      <c r="O4361" t="s">
        <v>25596</v>
      </c>
      <c r="P4361" t="s">
        <v>25597</v>
      </c>
      <c r="Q4361" t="s">
        <v>25598</v>
      </c>
      <c r="R4361" t="s">
        <v>25599</v>
      </c>
      <c r="S4361" t="s">
        <v>25600</v>
      </c>
      <c r="T4361">
        <v>6.6</v>
      </c>
      <c r="U4361">
        <v>98220</v>
      </c>
      <c r="V4361" s="12">
        <f>W4361*1.1505830469594</f>
        <v>14957579.6104722</v>
      </c>
      <c r="W4361" s="3">
        <v>13000000</v>
      </c>
      <c r="X4361" s="13">
        <f>Y4361*1.1505830469594</f>
        <v>1178398.3921196435</v>
      </c>
      <c r="Y4361" s="3">
        <v>1024175</v>
      </c>
      <c r="Z4361" s="13">
        <f>AA4361*1.1505830469594</f>
        <v>7140543.7022570698</v>
      </c>
      <c r="AA4361" s="3">
        <v>6206022</v>
      </c>
      <c r="AB4361">
        <v>343</v>
      </c>
    </row>
    <row r="4362" spans="1:28" x14ac:dyDescent="0.2">
      <c r="A4362" t="s">
        <v>7848</v>
      </c>
      <c r="B4362" t="s">
        <v>7849</v>
      </c>
      <c r="C4362">
        <v>2003</v>
      </c>
      <c r="D4362" s="1">
        <v>37993</v>
      </c>
      <c r="E4362" t="s">
        <v>1045</v>
      </c>
      <c r="F4362" t="s">
        <v>44032</v>
      </c>
      <c r="G4362" t="s">
        <v>44036</v>
      </c>
      <c r="H4362">
        <v>107</v>
      </c>
      <c r="I4362" t="s">
        <v>25</v>
      </c>
      <c r="J4362" t="s">
        <v>26</v>
      </c>
      <c r="M4362" t="s">
        <v>7850</v>
      </c>
      <c r="N4362" t="s">
        <v>7850</v>
      </c>
      <c r="O4362" t="s">
        <v>7851</v>
      </c>
      <c r="P4362" t="s">
        <v>7852</v>
      </c>
      <c r="Q4362" t="s">
        <v>7853</v>
      </c>
      <c r="R4362" t="s">
        <v>7854</v>
      </c>
      <c r="S4362" t="s">
        <v>7855</v>
      </c>
      <c r="T4362">
        <v>7</v>
      </c>
      <c r="U4362">
        <v>16773</v>
      </c>
      <c r="V4362" s="12">
        <f>W4362*1.40658152173913</f>
        <v>1195594.2934782605</v>
      </c>
      <c r="W4362" s="3">
        <v>850000</v>
      </c>
      <c r="X4362" s="13">
        <f>Y4362*1.40658152173913</f>
        <v>1174052.4974728257</v>
      </c>
      <c r="Y4362" s="3">
        <v>834685</v>
      </c>
      <c r="Z4362" s="13">
        <f>AA4362*1.40658152173913</f>
        <v>1216732.4005869562</v>
      </c>
      <c r="AA4362" s="3">
        <v>865028</v>
      </c>
      <c r="AB4362">
        <v>260</v>
      </c>
    </row>
    <row r="4363" spans="1:28" hidden="1" x14ac:dyDescent="0.2">
      <c r="A4363" t="s">
        <v>37980</v>
      </c>
      <c r="B4363" t="s">
        <v>37981</v>
      </c>
      <c r="C4363">
        <v>2016</v>
      </c>
      <c r="D4363" s="1">
        <v>42376</v>
      </c>
      <c r="E4363" t="s">
        <v>16512</v>
      </c>
      <c r="F4363" t="s">
        <v>44044</v>
      </c>
      <c r="G4363" t="s">
        <v>44042</v>
      </c>
      <c r="H4363">
        <v>107</v>
      </c>
      <c r="I4363" t="s">
        <v>177</v>
      </c>
      <c r="J4363" t="s">
        <v>26</v>
      </c>
      <c r="M4363" t="s">
        <v>37982</v>
      </c>
      <c r="N4363" t="s">
        <v>37983</v>
      </c>
      <c r="O4363" t="s">
        <v>37984</v>
      </c>
      <c r="P4363" t="s">
        <v>1459</v>
      </c>
      <c r="Q4363" t="s">
        <v>37985</v>
      </c>
      <c r="R4363" t="s">
        <v>37986</v>
      </c>
      <c r="S4363" t="s">
        <v>37987</v>
      </c>
      <c r="T4363">
        <v>5.5</v>
      </c>
      <c r="U4363">
        <v>18512</v>
      </c>
      <c r="W4363">
        <v>15000000</v>
      </c>
      <c r="X4363"/>
      <c r="Y4363"/>
      <c r="Z4363"/>
      <c r="AA4363">
        <v>1616004</v>
      </c>
      <c r="AB4363">
        <v>90</v>
      </c>
    </row>
    <row r="4364" spans="1:28" x14ac:dyDescent="0.2">
      <c r="A4364" t="s">
        <v>31005</v>
      </c>
      <c r="B4364" t="s">
        <v>31006</v>
      </c>
      <c r="C4364">
        <v>2014</v>
      </c>
      <c r="D4364" t="s">
        <v>28947</v>
      </c>
      <c r="E4364" t="s">
        <v>1045</v>
      </c>
      <c r="F4364" t="s">
        <v>44032</v>
      </c>
      <c r="G4364" t="s">
        <v>44036</v>
      </c>
      <c r="H4364">
        <v>99</v>
      </c>
      <c r="I4364" t="s">
        <v>25</v>
      </c>
      <c r="J4364" t="s">
        <v>26</v>
      </c>
      <c r="M4364" t="s">
        <v>28649</v>
      </c>
      <c r="N4364" t="s">
        <v>31007</v>
      </c>
      <c r="O4364" t="s">
        <v>31008</v>
      </c>
      <c r="P4364" t="s">
        <v>31009</v>
      </c>
      <c r="Q4364" t="s">
        <v>31010</v>
      </c>
      <c r="R4364" t="s">
        <v>31011</v>
      </c>
      <c r="S4364" t="s">
        <v>31012</v>
      </c>
      <c r="T4364">
        <v>6.4</v>
      </c>
      <c r="U4364">
        <v>41259</v>
      </c>
      <c r="V4364" s="12">
        <f>W4364*1.09324733035956</f>
        <v>5466236.6517978003</v>
      </c>
      <c r="W4364" s="3">
        <v>5000000</v>
      </c>
      <c r="X4364" s="13">
        <f>Y4364*1.09324733035956</f>
        <v>1166474.1297943736</v>
      </c>
      <c r="Y4364" s="3">
        <v>1066981</v>
      </c>
      <c r="Z4364" s="13">
        <f>AA4364*1.09324733035956</f>
        <v>2601003.7590142684</v>
      </c>
      <c r="AA4364" s="3">
        <v>2379154</v>
      </c>
      <c r="AB4364">
        <v>66</v>
      </c>
    </row>
    <row r="4365" spans="1:28" hidden="1" x14ac:dyDescent="0.2">
      <c r="A4365" t="s">
        <v>37998</v>
      </c>
      <c r="B4365" t="s">
        <v>37999</v>
      </c>
      <c r="C4365">
        <v>2017</v>
      </c>
      <c r="D4365" t="s">
        <v>38000</v>
      </c>
      <c r="E4365" t="s">
        <v>16512</v>
      </c>
      <c r="F4365" t="s">
        <v>44031</v>
      </c>
      <c r="G4365" t="s">
        <v>44032</v>
      </c>
      <c r="H4365">
        <v>120</v>
      </c>
      <c r="I4365" t="s">
        <v>16159</v>
      </c>
      <c r="J4365" t="s">
        <v>26</v>
      </c>
      <c r="K4365" t="s">
        <v>3179</v>
      </c>
      <c r="L4365" t="s">
        <v>308</v>
      </c>
      <c r="M4365" t="s">
        <v>8163</v>
      </c>
      <c r="N4365" t="s">
        <v>38001</v>
      </c>
      <c r="O4365" t="s">
        <v>38002</v>
      </c>
      <c r="P4365" t="s">
        <v>3421</v>
      </c>
      <c r="Q4365" t="s">
        <v>38003</v>
      </c>
      <c r="R4365" t="s">
        <v>38004</v>
      </c>
      <c r="S4365" t="s">
        <v>38005</v>
      </c>
      <c r="T4365">
        <v>7.3</v>
      </c>
      <c r="U4365">
        <v>99322</v>
      </c>
      <c r="W4365">
        <v>50000000</v>
      </c>
      <c r="X4365"/>
      <c r="Y4365"/>
      <c r="Z4365"/>
      <c r="AA4365">
        <v>2049823</v>
      </c>
      <c r="AB4365">
        <v>331</v>
      </c>
    </row>
    <row r="4366" spans="1:28" x14ac:dyDescent="0.2">
      <c r="A4366" t="s">
        <v>25914</v>
      </c>
      <c r="B4366" t="s">
        <v>25915</v>
      </c>
      <c r="C4366">
        <v>2010</v>
      </c>
      <c r="D4366" t="s">
        <v>15215</v>
      </c>
      <c r="E4366" t="s">
        <v>176</v>
      </c>
      <c r="F4366" t="s">
        <v>44039</v>
      </c>
      <c r="H4366">
        <v>104</v>
      </c>
      <c r="I4366" t="s">
        <v>25</v>
      </c>
      <c r="J4366" t="s">
        <v>26</v>
      </c>
      <c r="M4366" t="s">
        <v>21411</v>
      </c>
      <c r="N4366" t="s">
        <v>25916</v>
      </c>
      <c r="O4366" t="s">
        <v>25917</v>
      </c>
      <c r="P4366" t="s">
        <v>18376</v>
      </c>
      <c r="Q4366" t="s">
        <v>25918</v>
      </c>
      <c r="R4366" t="s">
        <v>25919</v>
      </c>
      <c r="S4366" t="s">
        <v>25920</v>
      </c>
      <c r="T4366">
        <v>6.5</v>
      </c>
      <c r="U4366">
        <v>12000</v>
      </c>
      <c r="V4366" s="12">
        <f>W4366*1.18690152988223</f>
        <v>2373803.0597644602</v>
      </c>
      <c r="W4366" s="3">
        <v>2000000</v>
      </c>
      <c r="X4366" s="13">
        <f>Y4366*1.18690152988223</f>
        <v>1160519.0826760079</v>
      </c>
      <c r="Y4366" s="3">
        <v>977772</v>
      </c>
      <c r="Z4366" s="13">
        <f>AA4366*1.18690152988223</f>
        <v>1430521.3772012671</v>
      </c>
      <c r="AA4366" s="3">
        <v>1205257</v>
      </c>
      <c r="AB4366">
        <v>125</v>
      </c>
    </row>
    <row r="4367" spans="1:28" hidden="1" x14ac:dyDescent="0.2">
      <c r="A4367" t="s">
        <v>38012</v>
      </c>
      <c r="B4367" t="s">
        <v>38013</v>
      </c>
      <c r="C4367">
        <v>2017</v>
      </c>
      <c r="D4367" s="1">
        <v>43255</v>
      </c>
      <c r="E4367" t="s">
        <v>176</v>
      </c>
      <c r="F4367" t="s">
        <v>44034</v>
      </c>
      <c r="G4367" t="s">
        <v>44046</v>
      </c>
      <c r="H4367">
        <v>111</v>
      </c>
      <c r="I4367" t="s">
        <v>25</v>
      </c>
      <c r="J4367" t="s">
        <v>26</v>
      </c>
      <c r="M4367" t="s">
        <v>30555</v>
      </c>
      <c r="N4367" t="s">
        <v>30556</v>
      </c>
      <c r="O4367" t="s">
        <v>38014</v>
      </c>
      <c r="P4367" t="s">
        <v>38015</v>
      </c>
      <c r="Q4367" t="s">
        <v>38016</v>
      </c>
      <c r="R4367" t="s">
        <v>38017</v>
      </c>
      <c r="S4367" t="s">
        <v>38018</v>
      </c>
      <c r="T4367">
        <v>6.5</v>
      </c>
      <c r="U4367">
        <v>30725</v>
      </c>
      <c r="W4367"/>
      <c r="X4367"/>
      <c r="Y4367">
        <v>272020</v>
      </c>
      <c r="Z4367"/>
      <c r="AA4367">
        <v>956425</v>
      </c>
      <c r="AB4367">
        <v>257</v>
      </c>
    </row>
    <row r="4368" spans="1:28" hidden="1" x14ac:dyDescent="0.2">
      <c r="A4368" t="s">
        <v>38019</v>
      </c>
      <c r="B4368" t="s">
        <v>38020</v>
      </c>
      <c r="C4368">
        <v>2016</v>
      </c>
      <c r="D4368" s="1">
        <v>42378</v>
      </c>
      <c r="E4368" t="s">
        <v>44054</v>
      </c>
      <c r="F4368" t="s">
        <v>44042</v>
      </c>
      <c r="H4368">
        <v>108</v>
      </c>
      <c r="I4368" t="s">
        <v>1983</v>
      </c>
      <c r="J4368" t="s">
        <v>26</v>
      </c>
      <c r="M4368" t="s">
        <v>7530</v>
      </c>
      <c r="N4368" t="s">
        <v>38021</v>
      </c>
      <c r="O4368" t="s">
        <v>38022</v>
      </c>
      <c r="P4368" t="s">
        <v>38023</v>
      </c>
      <c r="Q4368" t="s">
        <v>38024</v>
      </c>
      <c r="R4368" t="s">
        <v>38025</v>
      </c>
      <c r="S4368" t="s">
        <v>38026</v>
      </c>
      <c r="T4368">
        <v>6.3</v>
      </c>
      <c r="U4368">
        <v>13255</v>
      </c>
      <c r="W4368"/>
      <c r="X4368"/>
      <c r="Y4368"/>
      <c r="Z4368"/>
      <c r="AA4368">
        <v>584723</v>
      </c>
      <c r="AB4368">
        <v>54</v>
      </c>
    </row>
    <row r="4369" spans="1:28" x14ac:dyDescent="0.2">
      <c r="A4369" t="s">
        <v>9309</v>
      </c>
      <c r="B4369" t="s">
        <v>9310</v>
      </c>
      <c r="C4369">
        <v>2005</v>
      </c>
      <c r="D4369" t="s">
        <v>5578</v>
      </c>
      <c r="E4369" t="s">
        <v>44041</v>
      </c>
      <c r="F4369" t="s">
        <v>44032</v>
      </c>
      <c r="G4369" t="s">
        <v>44045</v>
      </c>
      <c r="H4369">
        <v>107</v>
      </c>
      <c r="I4369" t="s">
        <v>5215</v>
      </c>
      <c r="J4369" t="s">
        <v>26</v>
      </c>
      <c r="K4369" t="s">
        <v>51</v>
      </c>
      <c r="M4369" t="s">
        <v>4488</v>
      </c>
      <c r="N4369" t="s">
        <v>9311</v>
      </c>
      <c r="O4369" t="s">
        <v>9312</v>
      </c>
      <c r="P4369" t="s">
        <v>8414</v>
      </c>
      <c r="Q4369" t="s">
        <v>9313</v>
      </c>
      <c r="R4369" t="s">
        <v>9314</v>
      </c>
      <c r="S4369" t="s">
        <v>9315</v>
      </c>
      <c r="T4369">
        <v>6.4</v>
      </c>
      <c r="U4369">
        <v>16886</v>
      </c>
      <c r="V4369" s="12">
        <f>W4369*1.32519713261649</f>
        <v>33129928.315412249</v>
      </c>
      <c r="W4369" s="3">
        <v>25000000</v>
      </c>
      <c r="X4369" s="13">
        <f>Y4369*1.32519713261649</f>
        <v>1155760.0776344107</v>
      </c>
      <c r="Y4369" s="3">
        <v>872142</v>
      </c>
      <c r="Z4369" s="13">
        <f>AA4369*1.32519713261649</f>
        <v>4621860.8850896144</v>
      </c>
      <c r="AA4369" s="3">
        <v>3487678</v>
      </c>
      <c r="AB4369">
        <v>135</v>
      </c>
    </row>
    <row r="4370" spans="1:28" x14ac:dyDescent="0.2">
      <c r="A4370" t="s">
        <v>29154</v>
      </c>
      <c r="B4370" t="s">
        <v>29155</v>
      </c>
      <c r="C4370">
        <v>2011</v>
      </c>
      <c r="D4370" s="1">
        <v>41071</v>
      </c>
      <c r="E4370" t="s">
        <v>44037</v>
      </c>
      <c r="F4370" t="s">
        <v>44032</v>
      </c>
      <c r="G4370" t="s">
        <v>44040</v>
      </c>
      <c r="H4370">
        <v>91</v>
      </c>
      <c r="I4370" t="s">
        <v>2213</v>
      </c>
      <c r="J4370" t="s">
        <v>934</v>
      </c>
      <c r="M4370" t="s">
        <v>15911</v>
      </c>
      <c r="N4370" t="s">
        <v>29156</v>
      </c>
      <c r="O4370" t="s">
        <v>29157</v>
      </c>
      <c r="P4370" t="s">
        <v>29158</v>
      </c>
      <c r="Q4370" t="s">
        <v>29159</v>
      </c>
      <c r="R4370" t="s">
        <v>29160</v>
      </c>
      <c r="S4370" t="s">
        <v>29161</v>
      </c>
      <c r="T4370">
        <v>7.4</v>
      </c>
      <c r="U4370">
        <v>33034</v>
      </c>
      <c r="V4370" s="12">
        <f>W4370*1.1505830469594</f>
        <v>25312827.0331068</v>
      </c>
      <c r="W4370" s="3">
        <v>22000000</v>
      </c>
      <c r="X4370" s="13">
        <f>Y4370*1.1505830469594</f>
        <v>1153913.9848803475</v>
      </c>
      <c r="Y4370" s="3">
        <v>1002895</v>
      </c>
      <c r="Z4370" s="13">
        <f>AA4370*1.1505830469594</f>
        <v>70714172.48087272</v>
      </c>
      <c r="AA4370" s="3">
        <v>61459425</v>
      </c>
      <c r="AB4370">
        <v>72</v>
      </c>
    </row>
    <row r="4371" spans="1:28" hidden="1" x14ac:dyDescent="0.2">
      <c r="A4371" t="s">
        <v>38044</v>
      </c>
      <c r="B4371" t="s">
        <v>34291</v>
      </c>
      <c r="C4371">
        <v>2015</v>
      </c>
      <c r="D4371" t="s">
        <v>37576</v>
      </c>
      <c r="E4371" t="s">
        <v>176</v>
      </c>
      <c r="F4371" t="s">
        <v>44046</v>
      </c>
      <c r="G4371" t="s">
        <v>44042</v>
      </c>
      <c r="H4371">
        <v>90</v>
      </c>
      <c r="I4371" t="s">
        <v>25</v>
      </c>
      <c r="J4371" t="s">
        <v>26</v>
      </c>
      <c r="M4371" t="s">
        <v>38045</v>
      </c>
      <c r="N4371" t="s">
        <v>37240</v>
      </c>
      <c r="O4371" t="s">
        <v>38046</v>
      </c>
      <c r="P4371" t="s">
        <v>8620</v>
      </c>
      <c r="Q4371" t="s">
        <v>38047</v>
      </c>
      <c r="R4371" t="s">
        <v>38048</v>
      </c>
      <c r="S4371" t="s">
        <v>38049</v>
      </c>
      <c r="T4371">
        <v>5.7</v>
      </c>
      <c r="U4371">
        <v>11335</v>
      </c>
      <c r="W4371"/>
      <c r="X4371"/>
      <c r="Y4371"/>
      <c r="Z4371"/>
      <c r="AA4371"/>
      <c r="AB4371">
        <v>61</v>
      </c>
    </row>
    <row r="4372" spans="1:28" x14ac:dyDescent="0.2">
      <c r="A4372" t="s">
        <v>30067</v>
      </c>
      <c r="B4372" t="s">
        <v>30068</v>
      </c>
      <c r="C4372">
        <v>2013</v>
      </c>
      <c r="D4372" s="1">
        <v>41277</v>
      </c>
      <c r="E4372" t="s">
        <v>176</v>
      </c>
      <c r="F4372" t="s">
        <v>44049</v>
      </c>
      <c r="G4372" t="s">
        <v>44042</v>
      </c>
      <c r="H4372">
        <v>98</v>
      </c>
      <c r="I4372" t="s">
        <v>25</v>
      </c>
      <c r="J4372" t="s">
        <v>26</v>
      </c>
      <c r="M4372" t="s">
        <v>13045</v>
      </c>
      <c r="N4372" t="s">
        <v>13045</v>
      </c>
      <c r="O4372" t="s">
        <v>30069</v>
      </c>
      <c r="P4372" t="s">
        <v>1238</v>
      </c>
      <c r="Q4372" t="s">
        <v>30070</v>
      </c>
      <c r="R4372" t="s">
        <v>30071</v>
      </c>
      <c r="S4372" t="s">
        <v>30072</v>
      </c>
      <c r="T4372">
        <v>5.9</v>
      </c>
      <c r="U4372">
        <v>13390</v>
      </c>
      <c r="V4372" s="12">
        <f>W4372*1.11098185502045</f>
        <v>19997673.3903681</v>
      </c>
      <c r="W4372" s="3">
        <v>18000000</v>
      </c>
      <c r="X4372" s="13">
        <f>Y4372*1.11098185502045</f>
        <v>1149409.6064037522</v>
      </c>
      <c r="Y4372" s="3">
        <v>1034589</v>
      </c>
      <c r="Z4372" s="13">
        <f>AA4372*1.11098185502045</f>
        <v>1330688.5156874391</v>
      </c>
      <c r="AA4372" s="3">
        <v>1197759</v>
      </c>
      <c r="AB4372">
        <v>89</v>
      </c>
    </row>
    <row r="4373" spans="1:28" hidden="1" x14ac:dyDescent="0.2">
      <c r="A4373" t="s">
        <v>38058</v>
      </c>
      <c r="B4373" t="s">
        <v>38059</v>
      </c>
      <c r="C4373">
        <v>2018</v>
      </c>
      <c r="D4373" t="s">
        <v>38060</v>
      </c>
      <c r="E4373" t="s">
        <v>176</v>
      </c>
      <c r="F4373" t="s">
        <v>44045</v>
      </c>
      <c r="G4373" t="s">
        <v>44042</v>
      </c>
      <c r="H4373">
        <v>114</v>
      </c>
      <c r="I4373" t="s">
        <v>97</v>
      </c>
      <c r="J4373" t="s">
        <v>26</v>
      </c>
      <c r="M4373" t="s">
        <v>38061</v>
      </c>
      <c r="N4373" t="s">
        <v>38061</v>
      </c>
      <c r="O4373" t="s">
        <v>38062</v>
      </c>
      <c r="P4373" t="s">
        <v>38063</v>
      </c>
      <c r="Q4373" t="s">
        <v>38064</v>
      </c>
      <c r="R4373" t="s">
        <v>38065</v>
      </c>
      <c r="S4373" t="s">
        <v>38066</v>
      </c>
      <c r="T4373">
        <v>7.2</v>
      </c>
      <c r="U4373">
        <v>14541</v>
      </c>
      <c r="W4373"/>
      <c r="X4373"/>
      <c r="Y4373"/>
      <c r="Z4373"/>
      <c r="AA4373"/>
      <c r="AB4373">
        <v>74</v>
      </c>
    </row>
    <row r="4374" spans="1:28" x14ac:dyDescent="0.2">
      <c r="A4374" t="s">
        <v>8877</v>
      </c>
      <c r="B4374" t="s">
        <v>8878</v>
      </c>
      <c r="C4374">
        <v>2005</v>
      </c>
      <c r="D4374" s="1">
        <v>38779</v>
      </c>
      <c r="E4374" t="s">
        <v>44043</v>
      </c>
      <c r="F4374" t="s">
        <v>44034</v>
      </c>
      <c r="H4374">
        <v>101</v>
      </c>
      <c r="I4374" t="s">
        <v>495</v>
      </c>
      <c r="J4374" t="s">
        <v>26</v>
      </c>
      <c r="M4374" t="s">
        <v>8879</v>
      </c>
      <c r="N4374" t="s">
        <v>8880</v>
      </c>
      <c r="O4374" t="s">
        <v>8881</v>
      </c>
      <c r="P4374" t="s">
        <v>8882</v>
      </c>
      <c r="Q4374" t="s">
        <v>8883</v>
      </c>
      <c r="R4374" t="s">
        <v>8884</v>
      </c>
      <c r="S4374" t="s">
        <v>8885</v>
      </c>
      <c r="T4374">
        <v>6.8</v>
      </c>
      <c r="U4374">
        <v>22164</v>
      </c>
      <c r="V4374" s="12">
        <f>W4374*1.32519713261649</f>
        <v>5300788.5304659596</v>
      </c>
      <c r="W4374" s="3">
        <v>4000000</v>
      </c>
      <c r="X4374" s="13">
        <f>Y4374*1.32519713261649</f>
        <v>1148944.5887813643</v>
      </c>
      <c r="Y4374" s="3">
        <v>866999</v>
      </c>
      <c r="Z4374" s="13">
        <f>AA4374*1.32519713261649</f>
        <v>1148944.5887813643</v>
      </c>
      <c r="AA4374" s="3">
        <v>866999</v>
      </c>
      <c r="AB4374">
        <v>155</v>
      </c>
    </row>
    <row r="4375" spans="1:28" hidden="1" x14ac:dyDescent="0.2">
      <c r="A4375" t="s">
        <v>38076</v>
      </c>
      <c r="B4375" t="s">
        <v>38077</v>
      </c>
      <c r="C4375">
        <v>2016</v>
      </c>
      <c r="D4375" t="s">
        <v>38078</v>
      </c>
      <c r="E4375" t="s">
        <v>44041</v>
      </c>
      <c r="F4375" t="s">
        <v>44032</v>
      </c>
      <c r="G4375" t="s">
        <v>44045</v>
      </c>
      <c r="H4375">
        <v>102</v>
      </c>
      <c r="I4375" t="s">
        <v>25</v>
      </c>
      <c r="J4375" t="s">
        <v>26</v>
      </c>
      <c r="K4375" t="s">
        <v>308</v>
      </c>
      <c r="M4375" t="s">
        <v>38079</v>
      </c>
      <c r="N4375" t="s">
        <v>38079</v>
      </c>
      <c r="O4375" t="s">
        <v>38080</v>
      </c>
      <c r="P4375" t="s">
        <v>38081</v>
      </c>
      <c r="Q4375" t="s">
        <v>38082</v>
      </c>
      <c r="R4375" t="s">
        <v>38083</v>
      </c>
      <c r="S4375" t="s">
        <v>38084</v>
      </c>
      <c r="T4375">
        <v>4.3</v>
      </c>
      <c r="U4375">
        <v>13430</v>
      </c>
      <c r="W4375">
        <v>6000000</v>
      </c>
      <c r="X4375"/>
      <c r="Y4375"/>
      <c r="Z4375"/>
      <c r="AA4375">
        <v>269915</v>
      </c>
      <c r="AB4375">
        <v>203</v>
      </c>
    </row>
    <row r="4376" spans="1:28" hidden="1" x14ac:dyDescent="0.2">
      <c r="A4376" t="s">
        <v>38085</v>
      </c>
      <c r="B4376" t="s">
        <v>38086</v>
      </c>
      <c r="C4376">
        <v>2015</v>
      </c>
      <c r="D4376" t="s">
        <v>38087</v>
      </c>
      <c r="E4376" t="s">
        <v>44041</v>
      </c>
      <c r="F4376" t="s">
        <v>44032</v>
      </c>
      <c r="G4376" t="s">
        <v>44042</v>
      </c>
      <c r="H4376">
        <v>130</v>
      </c>
      <c r="I4376" t="s">
        <v>1920</v>
      </c>
      <c r="J4376" t="s">
        <v>64</v>
      </c>
      <c r="K4376" t="s">
        <v>15438</v>
      </c>
      <c r="L4376" t="s">
        <v>26</v>
      </c>
      <c r="M4376" t="s">
        <v>38088</v>
      </c>
      <c r="N4376" t="s">
        <v>38089</v>
      </c>
      <c r="O4376" t="s">
        <v>38090</v>
      </c>
      <c r="P4376" t="s">
        <v>38091</v>
      </c>
      <c r="Q4376" t="s">
        <v>38091</v>
      </c>
      <c r="R4376" t="s">
        <v>38092</v>
      </c>
      <c r="S4376" t="s">
        <v>38093</v>
      </c>
      <c r="T4376">
        <v>7.4</v>
      </c>
      <c r="U4376">
        <v>17317</v>
      </c>
      <c r="W4376" t="s">
        <v>706</v>
      </c>
      <c r="X4376"/>
      <c r="Y4376"/>
      <c r="Z4376"/>
      <c r="AA4376">
        <v>5217330</v>
      </c>
      <c r="AB4376">
        <v>47</v>
      </c>
    </row>
    <row r="4377" spans="1:28" x14ac:dyDescent="0.2">
      <c r="A4377" t="s">
        <v>29571</v>
      </c>
      <c r="B4377" t="s">
        <v>29572</v>
      </c>
      <c r="C4377">
        <v>2011</v>
      </c>
      <c r="D4377" s="1">
        <v>40858</v>
      </c>
      <c r="E4377" t="s">
        <v>176</v>
      </c>
      <c r="F4377" t="s">
        <v>44057</v>
      </c>
      <c r="G4377" t="s">
        <v>44053</v>
      </c>
      <c r="H4377">
        <v>159</v>
      </c>
      <c r="I4377" t="s">
        <v>943</v>
      </c>
      <c r="J4377" t="s">
        <v>944</v>
      </c>
      <c r="M4377" t="s">
        <v>20713</v>
      </c>
      <c r="N4377" t="s">
        <v>29573</v>
      </c>
      <c r="O4377" t="s">
        <v>29574</v>
      </c>
      <c r="P4377" t="s">
        <v>21792</v>
      </c>
      <c r="Q4377" t="s">
        <v>29575</v>
      </c>
      <c r="R4377" t="s">
        <v>29576</v>
      </c>
      <c r="S4377" t="s">
        <v>29577</v>
      </c>
      <c r="T4377">
        <v>7.7</v>
      </c>
      <c r="U4377">
        <v>38346</v>
      </c>
      <c r="V4377" s="12">
        <f>W4377*1.1505830469594</f>
        <v>12564366.872796649</v>
      </c>
      <c r="W4377" s="3">
        <v>10920000</v>
      </c>
      <c r="X4377" s="13">
        <f>Y4377*1.1505830469594</f>
        <v>1135276.8406856991</v>
      </c>
      <c r="Y4377" s="3">
        <v>986697</v>
      </c>
      <c r="Z4377" s="13">
        <f>AA4377*1.1505830469594</f>
        <v>1900304.1109411921</v>
      </c>
      <c r="AA4377" s="3">
        <v>1651601</v>
      </c>
      <c r="AB4377">
        <v>172</v>
      </c>
    </row>
    <row r="4378" spans="1:28" x14ac:dyDescent="0.2">
      <c r="A4378" t="s">
        <v>32986</v>
      </c>
      <c r="B4378" t="s">
        <v>32987</v>
      </c>
      <c r="C4378">
        <v>2013</v>
      </c>
      <c r="D4378" s="1">
        <v>42039</v>
      </c>
      <c r="E4378" t="s">
        <v>176</v>
      </c>
      <c r="F4378" t="s">
        <v>44036</v>
      </c>
      <c r="H4378">
        <v>137</v>
      </c>
      <c r="I4378" t="s">
        <v>32988</v>
      </c>
      <c r="J4378" t="s">
        <v>26</v>
      </c>
      <c r="K4378" t="s">
        <v>64</v>
      </c>
      <c r="M4378" t="s">
        <v>9500</v>
      </c>
      <c r="N4378" t="s">
        <v>9500</v>
      </c>
      <c r="O4378" t="s">
        <v>32989</v>
      </c>
      <c r="P4378" t="s">
        <v>8535</v>
      </c>
      <c r="Q4378" t="s">
        <v>32990</v>
      </c>
      <c r="R4378" t="s">
        <v>32991</v>
      </c>
      <c r="S4378" t="s">
        <v>32992</v>
      </c>
      <c r="T4378">
        <v>6.3</v>
      </c>
      <c r="U4378">
        <v>26262</v>
      </c>
      <c r="V4378" s="12">
        <f>W4378*1.11098185502045</f>
        <v>31107491.940572601</v>
      </c>
      <c r="W4378" s="3">
        <v>28000000</v>
      </c>
      <c r="X4378" s="13">
        <f>Y4378*1.11098185502045</f>
        <v>1134754.6447541777</v>
      </c>
      <c r="Y4378" s="3">
        <v>1021398</v>
      </c>
      <c r="Z4378" s="13">
        <f>AA4378*1.11098185502045</f>
        <v>2916061.8447653311</v>
      </c>
      <c r="AA4378" s="3">
        <v>2624761</v>
      </c>
      <c r="AB4378">
        <v>105</v>
      </c>
    </row>
    <row r="4379" spans="1:28" x14ac:dyDescent="0.2">
      <c r="A4379" t="s">
        <v>3212</v>
      </c>
      <c r="B4379" t="s">
        <v>3213</v>
      </c>
      <c r="C4379">
        <v>2002</v>
      </c>
      <c r="D4379" s="1">
        <v>37356</v>
      </c>
      <c r="E4379" t="s">
        <v>44041</v>
      </c>
      <c r="F4379" t="s">
        <v>44032</v>
      </c>
      <c r="G4379" t="s">
        <v>44036</v>
      </c>
      <c r="H4379">
        <v>97</v>
      </c>
      <c r="I4379" t="s">
        <v>3214</v>
      </c>
      <c r="J4379" t="s">
        <v>64</v>
      </c>
      <c r="K4379" t="s">
        <v>26</v>
      </c>
      <c r="M4379" t="s">
        <v>1751</v>
      </c>
      <c r="N4379" t="s">
        <v>3215</v>
      </c>
      <c r="O4379" t="s">
        <v>3216</v>
      </c>
      <c r="P4379" t="s">
        <v>2304</v>
      </c>
      <c r="Q4379" t="s">
        <v>2305</v>
      </c>
      <c r="R4379" t="s">
        <v>3217</v>
      </c>
      <c r="S4379" t="s">
        <v>3218</v>
      </c>
      <c r="T4379">
        <v>7</v>
      </c>
      <c r="U4379">
        <v>23055</v>
      </c>
      <c r="V4379" s="12">
        <f>W4379*1.43863813229572</f>
        <v>15825019.455252919</v>
      </c>
      <c r="W4379" s="3">
        <v>11000000</v>
      </c>
      <c r="X4379" s="13">
        <f>Y4379*1.43863813229572</f>
        <v>1128466.3123346304</v>
      </c>
      <c r="Y4379" s="3">
        <v>784399</v>
      </c>
      <c r="Z4379" s="13">
        <f>AA4379*1.43863813229572</f>
        <v>6110024.1866536969</v>
      </c>
      <c r="AA4379" s="3">
        <v>4247089</v>
      </c>
      <c r="AB4379">
        <v>145</v>
      </c>
    </row>
    <row r="4380" spans="1:28" x14ac:dyDescent="0.2">
      <c r="A4380" t="s">
        <v>30454</v>
      </c>
      <c r="B4380" t="s">
        <v>30455</v>
      </c>
      <c r="C4380">
        <v>2013</v>
      </c>
      <c r="D4380" s="1">
        <v>41557</v>
      </c>
      <c r="E4380" t="s">
        <v>16512</v>
      </c>
      <c r="F4380" t="s">
        <v>44032</v>
      </c>
      <c r="G4380" t="s">
        <v>44055</v>
      </c>
      <c r="H4380">
        <v>131</v>
      </c>
      <c r="I4380" t="s">
        <v>9576</v>
      </c>
      <c r="J4380" t="s">
        <v>75</v>
      </c>
      <c r="K4380" t="s">
        <v>307</v>
      </c>
      <c r="L4380" t="s">
        <v>934</v>
      </c>
      <c r="M4380" t="s">
        <v>11748</v>
      </c>
      <c r="N4380" t="s">
        <v>30456</v>
      </c>
      <c r="O4380" t="s">
        <v>30457</v>
      </c>
      <c r="P4380" t="s">
        <v>30458</v>
      </c>
      <c r="Q4380" t="s">
        <v>30459</v>
      </c>
      <c r="R4380" t="s">
        <v>30460</v>
      </c>
      <c r="S4380" t="s">
        <v>30461</v>
      </c>
      <c r="T4380">
        <v>5.6</v>
      </c>
      <c r="U4380">
        <v>15487</v>
      </c>
      <c r="V4380" s="12">
        <f>W4380*1.11098185502045</f>
        <v>33329455.650613498</v>
      </c>
      <c r="W4380" s="3">
        <v>30000000</v>
      </c>
      <c r="X4380" s="13">
        <f>Y4380*1.11098185502045</f>
        <v>1126474.4969887102</v>
      </c>
      <c r="Y4380" s="3">
        <v>1013945</v>
      </c>
      <c r="Z4380" s="13">
        <f>AA4380*1.11098185502045</f>
        <v>75898338.571375534</v>
      </c>
      <c r="AA4380" s="3">
        <v>68316452</v>
      </c>
      <c r="AB4380">
        <v>93</v>
      </c>
    </row>
    <row r="4381" spans="1:28" x14ac:dyDescent="0.2">
      <c r="A4381" t="s">
        <v>16488</v>
      </c>
      <c r="B4381" t="s">
        <v>16489</v>
      </c>
      <c r="C4381">
        <v>2007</v>
      </c>
      <c r="D4381" t="s">
        <v>11525</v>
      </c>
      <c r="E4381" t="s">
        <v>1045</v>
      </c>
      <c r="H4381">
        <v>93</v>
      </c>
      <c r="I4381" t="s">
        <v>25</v>
      </c>
      <c r="J4381" t="s">
        <v>26</v>
      </c>
      <c r="M4381" t="s">
        <v>13824</v>
      </c>
      <c r="N4381" t="s">
        <v>16490</v>
      </c>
      <c r="O4381" t="s">
        <v>16491</v>
      </c>
      <c r="P4381" t="s">
        <v>15053</v>
      </c>
      <c r="Q4381" t="s">
        <v>16492</v>
      </c>
      <c r="R4381" t="s">
        <v>16493</v>
      </c>
      <c r="S4381" t="s">
        <v>16494</v>
      </c>
      <c r="T4381">
        <v>5.3</v>
      </c>
      <c r="U4381">
        <v>10466</v>
      </c>
      <c r="V4381" s="12">
        <f>W4381*1.24823238899982</f>
        <v>12482323.889998199</v>
      </c>
      <c r="W4381" s="3">
        <v>10000000</v>
      </c>
      <c r="X4381" s="13">
        <f>Y4381*1.24823238899982</f>
        <v>1124565.0132920519</v>
      </c>
      <c r="Y4381" s="3">
        <v>900926</v>
      </c>
      <c r="Z4381" s="13">
        <f>AA4381*144548551.06</f>
        <v>149615845065959.38</v>
      </c>
      <c r="AA4381" s="3">
        <v>1035056</v>
      </c>
      <c r="AB4381">
        <v>47</v>
      </c>
    </row>
    <row r="4382" spans="1:28" x14ac:dyDescent="0.2">
      <c r="A4382" t="s">
        <v>27454</v>
      </c>
      <c r="B4382" t="s">
        <v>27455</v>
      </c>
      <c r="C4382">
        <v>2011</v>
      </c>
      <c r="D4382" s="1">
        <v>41466</v>
      </c>
      <c r="E4382" t="s">
        <v>44041</v>
      </c>
      <c r="F4382" t="s">
        <v>44032</v>
      </c>
      <c r="H4382">
        <v>108</v>
      </c>
      <c r="I4382" t="s">
        <v>25</v>
      </c>
      <c r="J4382" t="s">
        <v>26</v>
      </c>
      <c r="M4382" t="s">
        <v>16604</v>
      </c>
      <c r="N4382" t="s">
        <v>27456</v>
      </c>
      <c r="O4382" t="s">
        <v>27457</v>
      </c>
      <c r="P4382" t="s">
        <v>16799</v>
      </c>
      <c r="Q4382" t="s">
        <v>27458</v>
      </c>
      <c r="R4382" t="s">
        <v>27459</v>
      </c>
      <c r="S4382" t="s">
        <v>27460</v>
      </c>
      <c r="T4382">
        <v>5.8</v>
      </c>
      <c r="U4382">
        <v>22895</v>
      </c>
      <c r="V4382" s="12">
        <f>W4382*1.1505830469594</f>
        <v>13806996.5635128</v>
      </c>
      <c r="W4382" s="3">
        <v>12000000</v>
      </c>
      <c r="X4382" s="13">
        <f>Y4382*1.1505830469594</f>
        <v>1118955.8201645801</v>
      </c>
      <c r="Y4382" s="3">
        <v>972512</v>
      </c>
      <c r="Z4382" s="13">
        <f>AA4382*1.1505830469594</f>
        <v>1804004.9122428782</v>
      </c>
      <c r="AA4382" s="3">
        <v>1567905</v>
      </c>
      <c r="AB4382">
        <v>130</v>
      </c>
    </row>
    <row r="4383" spans="1:28" x14ac:dyDescent="0.2">
      <c r="A4383" t="s">
        <v>23891</v>
      </c>
      <c r="B4383" t="s">
        <v>23892</v>
      </c>
      <c r="C4383">
        <v>2011</v>
      </c>
      <c r="D4383" t="s">
        <v>23564</v>
      </c>
      <c r="E4383" t="s">
        <v>176</v>
      </c>
      <c r="H4383">
        <v>91</v>
      </c>
      <c r="I4383" t="s">
        <v>4309</v>
      </c>
      <c r="J4383" t="s">
        <v>26</v>
      </c>
      <c r="M4383" t="s">
        <v>3800</v>
      </c>
      <c r="N4383" t="s">
        <v>23893</v>
      </c>
      <c r="O4383" t="s">
        <v>23894</v>
      </c>
      <c r="P4383" t="s">
        <v>1401</v>
      </c>
      <c r="Q4383" t="s">
        <v>23895</v>
      </c>
      <c r="R4383" t="s">
        <v>23896</v>
      </c>
      <c r="S4383" t="s">
        <v>23897</v>
      </c>
      <c r="T4383">
        <v>6.6</v>
      </c>
      <c r="U4383">
        <v>46813</v>
      </c>
      <c r="V4383" s="12">
        <f>W4383*1.1505830469594</f>
        <v>24162243.9861474</v>
      </c>
      <c r="W4383" s="3">
        <v>21000000</v>
      </c>
      <c r="X4383" s="13">
        <f>Y4383*1.1505830469594</f>
        <v>1117004.4313169369</v>
      </c>
      <c r="Y4383" s="3">
        <v>970816</v>
      </c>
      <c r="Z4383" s="13">
        <f>AA4383*1.1505830469594</f>
        <v>8393273.2109594308</v>
      </c>
      <c r="AA4383" s="3">
        <v>7294800</v>
      </c>
      <c r="AB4383">
        <v>165</v>
      </c>
    </row>
    <row r="4384" spans="1:28" hidden="1" x14ac:dyDescent="0.2">
      <c r="A4384" t="s">
        <v>38147</v>
      </c>
      <c r="B4384" t="s">
        <v>38148</v>
      </c>
      <c r="C4384">
        <v>2018</v>
      </c>
      <c r="D4384" t="s">
        <v>34788</v>
      </c>
      <c r="E4384" t="s">
        <v>44043</v>
      </c>
      <c r="F4384" t="s">
        <v>44032</v>
      </c>
      <c r="G4384" t="s">
        <v>44042</v>
      </c>
      <c r="H4384">
        <v>136</v>
      </c>
      <c r="I4384" t="s">
        <v>1831</v>
      </c>
      <c r="J4384" t="s">
        <v>26</v>
      </c>
      <c r="K4384" t="s">
        <v>2225</v>
      </c>
      <c r="L4384" t="s">
        <v>3533</v>
      </c>
      <c r="M4384" t="s">
        <v>32858</v>
      </c>
      <c r="N4384" t="s">
        <v>32858</v>
      </c>
      <c r="O4384" t="s">
        <v>38149</v>
      </c>
      <c r="P4384" t="s">
        <v>38150</v>
      </c>
      <c r="Q4384" t="s">
        <v>38151</v>
      </c>
      <c r="R4384" t="s">
        <v>38152</v>
      </c>
      <c r="S4384" t="s">
        <v>38153</v>
      </c>
      <c r="T4384">
        <v>7.3</v>
      </c>
      <c r="U4384">
        <v>18468</v>
      </c>
      <c r="W4384"/>
      <c r="X4384"/>
      <c r="Y4384">
        <v>400209</v>
      </c>
      <c r="Z4384"/>
      <c r="AA4384">
        <v>855756</v>
      </c>
      <c r="AB4384">
        <v>259</v>
      </c>
    </row>
    <row r="4385" spans="1:28" x14ac:dyDescent="0.2">
      <c r="A4385" t="s">
        <v>3683</v>
      </c>
      <c r="B4385" t="s">
        <v>3684</v>
      </c>
      <c r="C4385">
        <v>2001</v>
      </c>
      <c r="D4385" t="s">
        <v>3685</v>
      </c>
      <c r="E4385" t="s">
        <v>176</v>
      </c>
      <c r="F4385" t="s">
        <v>44046</v>
      </c>
      <c r="H4385">
        <v>106</v>
      </c>
      <c r="I4385" t="s">
        <v>3686</v>
      </c>
      <c r="J4385" t="s">
        <v>308</v>
      </c>
      <c r="M4385" t="s">
        <v>884</v>
      </c>
      <c r="N4385" t="s">
        <v>3687</v>
      </c>
      <c r="O4385" t="s">
        <v>3688</v>
      </c>
      <c r="P4385" t="s">
        <v>3689</v>
      </c>
      <c r="Q4385" t="s">
        <v>3690</v>
      </c>
      <c r="R4385" t="s">
        <v>3691</v>
      </c>
      <c r="S4385" t="s">
        <v>3692</v>
      </c>
      <c r="T4385">
        <v>7.4</v>
      </c>
      <c r="U4385">
        <v>60569</v>
      </c>
      <c r="V4385" s="12">
        <f>W4385*1.46138339920949</f>
        <v>6576225.2964427052</v>
      </c>
      <c r="W4385" s="3">
        <v>4500000</v>
      </c>
      <c r="X4385" s="13">
        <f>Y4385*1.46138339920949</f>
        <v>1103708.3508695681</v>
      </c>
      <c r="Y4385" s="3">
        <v>755249</v>
      </c>
      <c r="Z4385" s="13">
        <f>AA4385*1.46138339920949</f>
        <v>9618920.5235178117</v>
      </c>
      <c r="AA4385" s="3">
        <v>6582065</v>
      </c>
      <c r="AB4385">
        <v>231</v>
      </c>
    </row>
    <row r="4386" spans="1:28" hidden="1" x14ac:dyDescent="0.2">
      <c r="A4386" t="s">
        <v>38163</v>
      </c>
      <c r="B4386" t="s">
        <v>38164</v>
      </c>
      <c r="C4386">
        <v>2015</v>
      </c>
      <c r="D4386" t="s">
        <v>29798</v>
      </c>
      <c r="E4386" t="s">
        <v>1045</v>
      </c>
      <c r="F4386" t="s">
        <v>44032</v>
      </c>
      <c r="G4386" t="s">
        <v>44036</v>
      </c>
      <c r="H4386">
        <v>116</v>
      </c>
      <c r="I4386" t="s">
        <v>4349</v>
      </c>
      <c r="J4386" t="s">
        <v>74</v>
      </c>
      <c r="K4386" t="s">
        <v>5473</v>
      </c>
      <c r="M4386" t="s">
        <v>38165</v>
      </c>
      <c r="N4386" t="s">
        <v>38166</v>
      </c>
      <c r="O4386" t="s">
        <v>38167</v>
      </c>
      <c r="P4386" t="s">
        <v>38168</v>
      </c>
      <c r="Q4386" t="s">
        <v>38169</v>
      </c>
      <c r="R4386" t="s">
        <v>38170</v>
      </c>
      <c r="S4386" t="s">
        <v>38171</v>
      </c>
      <c r="T4386">
        <v>7.7</v>
      </c>
      <c r="U4386">
        <v>45039</v>
      </c>
      <c r="W4386"/>
      <c r="X4386"/>
      <c r="Y4386">
        <v>3479315</v>
      </c>
      <c r="Z4386"/>
      <c r="AA4386">
        <v>30691696</v>
      </c>
      <c r="AB4386">
        <v>93</v>
      </c>
    </row>
    <row r="4387" spans="1:28" hidden="1" x14ac:dyDescent="0.2">
      <c r="A4387" t="s">
        <v>38172</v>
      </c>
      <c r="B4387" t="s">
        <v>38173</v>
      </c>
      <c r="C4387">
        <v>2017</v>
      </c>
      <c r="D4387" t="s">
        <v>38174</v>
      </c>
      <c r="E4387" t="s">
        <v>44035</v>
      </c>
      <c r="F4387" t="s">
        <v>44044</v>
      </c>
      <c r="G4387" t="s">
        <v>44032</v>
      </c>
      <c r="H4387">
        <v>116</v>
      </c>
      <c r="I4387" t="s">
        <v>38175</v>
      </c>
      <c r="J4387" t="s">
        <v>26</v>
      </c>
      <c r="K4387" t="s">
        <v>2073</v>
      </c>
      <c r="M4387" t="s">
        <v>38176</v>
      </c>
      <c r="N4387" t="s">
        <v>38177</v>
      </c>
      <c r="O4387" t="s">
        <v>38178</v>
      </c>
      <c r="P4387" t="s">
        <v>38179</v>
      </c>
      <c r="Q4387" t="s">
        <v>38180</v>
      </c>
      <c r="R4387" t="s">
        <v>38181</v>
      </c>
      <c r="S4387" t="s">
        <v>38182</v>
      </c>
      <c r="T4387">
        <v>6.9</v>
      </c>
      <c r="U4387">
        <v>19566</v>
      </c>
      <c r="W4387"/>
      <c r="X4387"/>
      <c r="Y4387">
        <v>14453</v>
      </c>
      <c r="Z4387"/>
      <c r="AA4387">
        <v>958883</v>
      </c>
      <c r="AB4387">
        <v>105</v>
      </c>
    </row>
    <row r="4388" spans="1:28" hidden="1" x14ac:dyDescent="0.2">
      <c r="A4388" t="s">
        <v>38183</v>
      </c>
      <c r="B4388" t="s">
        <v>38184</v>
      </c>
      <c r="C4388">
        <v>2015</v>
      </c>
      <c r="D4388" t="s">
        <v>33531</v>
      </c>
      <c r="E4388" t="s">
        <v>44041</v>
      </c>
      <c r="F4388" t="s">
        <v>44032</v>
      </c>
      <c r="H4388">
        <v>115</v>
      </c>
      <c r="I4388" t="s">
        <v>817</v>
      </c>
      <c r="J4388" t="s">
        <v>2402</v>
      </c>
      <c r="K4388" t="s">
        <v>27</v>
      </c>
      <c r="L4388" t="s">
        <v>26</v>
      </c>
      <c r="M4388" t="s">
        <v>4514</v>
      </c>
      <c r="N4388" t="s">
        <v>38185</v>
      </c>
      <c r="O4388" t="s">
        <v>38186</v>
      </c>
      <c r="P4388" t="s">
        <v>38187</v>
      </c>
      <c r="Q4388" t="s">
        <v>38187</v>
      </c>
      <c r="R4388" t="s">
        <v>38188</v>
      </c>
      <c r="S4388" t="s">
        <v>38189</v>
      </c>
      <c r="T4388">
        <v>7.2</v>
      </c>
      <c r="U4388">
        <v>13911</v>
      </c>
      <c r="W4388"/>
      <c r="X4388"/>
      <c r="Y4388">
        <v>261819</v>
      </c>
      <c r="Z4388"/>
      <c r="AA4388">
        <v>5562575</v>
      </c>
      <c r="AB4388">
        <v>46</v>
      </c>
    </row>
    <row r="4389" spans="1:28" hidden="1" x14ac:dyDescent="0.2">
      <c r="A4389" t="s">
        <v>38190</v>
      </c>
      <c r="B4389" t="s">
        <v>38191</v>
      </c>
      <c r="C4389">
        <v>2015</v>
      </c>
      <c r="D4389" s="1">
        <v>42039</v>
      </c>
      <c r="E4389" t="s">
        <v>44035</v>
      </c>
      <c r="F4389" t="s">
        <v>44032</v>
      </c>
      <c r="G4389" t="s">
        <v>44036</v>
      </c>
      <c r="H4389">
        <v>110</v>
      </c>
      <c r="I4389" t="s">
        <v>38192</v>
      </c>
      <c r="J4389" t="s">
        <v>75</v>
      </c>
      <c r="K4389" t="s">
        <v>26</v>
      </c>
      <c r="L4389" t="s">
        <v>787</v>
      </c>
      <c r="M4389" t="s">
        <v>38193</v>
      </c>
      <c r="N4389" t="s">
        <v>38194</v>
      </c>
      <c r="O4389" t="s">
        <v>38195</v>
      </c>
      <c r="P4389" t="s">
        <v>38196</v>
      </c>
      <c r="Q4389" t="s">
        <v>38197</v>
      </c>
      <c r="R4389" t="s">
        <v>38198</v>
      </c>
      <c r="S4389" t="s">
        <v>38199</v>
      </c>
      <c r="T4389">
        <v>7.1</v>
      </c>
      <c r="U4389">
        <v>10073</v>
      </c>
      <c r="W4389">
        <v>5000000</v>
      </c>
      <c r="X4389"/>
      <c r="Y4389"/>
      <c r="Z4389"/>
      <c r="AA4389">
        <v>9104504</v>
      </c>
      <c r="AB4389">
        <v>50</v>
      </c>
    </row>
    <row r="4390" spans="1:28" hidden="1" x14ac:dyDescent="0.2">
      <c r="A4390" t="s">
        <v>38200</v>
      </c>
      <c r="B4390" t="s">
        <v>38201</v>
      </c>
      <c r="C4390">
        <v>2016</v>
      </c>
      <c r="D4390" s="1">
        <v>42432</v>
      </c>
      <c r="E4390" t="s">
        <v>44041</v>
      </c>
      <c r="F4390" t="s">
        <v>44032</v>
      </c>
      <c r="G4390" t="s">
        <v>44042</v>
      </c>
      <c r="H4390">
        <v>112</v>
      </c>
      <c r="I4390" t="s">
        <v>33725</v>
      </c>
      <c r="J4390" t="s">
        <v>496</v>
      </c>
      <c r="K4390" t="s">
        <v>4779</v>
      </c>
      <c r="M4390" t="s">
        <v>34579</v>
      </c>
      <c r="N4390" t="s">
        <v>38202</v>
      </c>
      <c r="O4390" t="s">
        <v>38203</v>
      </c>
      <c r="P4390" t="s">
        <v>7775</v>
      </c>
      <c r="Q4390" t="s">
        <v>35798</v>
      </c>
      <c r="R4390" t="s">
        <v>38204</v>
      </c>
      <c r="S4390" t="s">
        <v>38205</v>
      </c>
      <c r="T4390">
        <v>7</v>
      </c>
      <c r="U4390">
        <v>16032</v>
      </c>
      <c r="W4390" t="s">
        <v>38206</v>
      </c>
      <c r="X4390"/>
      <c r="Y4390"/>
      <c r="Z4390"/>
      <c r="AA4390">
        <v>9651271</v>
      </c>
      <c r="AB4390">
        <v>37</v>
      </c>
    </row>
    <row r="4391" spans="1:28" x14ac:dyDescent="0.2">
      <c r="A4391" t="s">
        <v>2637</v>
      </c>
      <c r="B4391" t="s">
        <v>2638</v>
      </c>
      <c r="C4391">
        <v>2002</v>
      </c>
      <c r="D4391" t="s">
        <v>2310</v>
      </c>
      <c r="E4391" t="s">
        <v>44041</v>
      </c>
      <c r="F4391" t="s">
        <v>44032</v>
      </c>
      <c r="G4391" t="s">
        <v>44045</v>
      </c>
      <c r="H4391">
        <v>103</v>
      </c>
      <c r="I4391" t="s">
        <v>25</v>
      </c>
      <c r="J4391" t="s">
        <v>26</v>
      </c>
      <c r="M4391" t="s">
        <v>2639</v>
      </c>
      <c r="N4391" t="s">
        <v>2640</v>
      </c>
      <c r="O4391" t="s">
        <v>2641</v>
      </c>
      <c r="P4391" t="s">
        <v>1652</v>
      </c>
      <c r="Q4391" t="s">
        <v>2642</v>
      </c>
      <c r="R4391" t="s">
        <v>2643</v>
      </c>
      <c r="S4391" t="s">
        <v>2644</v>
      </c>
      <c r="T4391">
        <v>7.1</v>
      </c>
      <c r="U4391">
        <v>29317</v>
      </c>
      <c r="V4391" s="12">
        <f>W4391*1.43863813229572</f>
        <v>25895486.381322961</v>
      </c>
      <c r="W4391" s="3">
        <v>18000000</v>
      </c>
      <c r="X4391" s="13">
        <f>Y4391*1.43863813229572</f>
        <v>1099916.538599222</v>
      </c>
      <c r="Y4391" s="3">
        <v>764554</v>
      </c>
      <c r="Z4391" s="13">
        <f>AA4391*1.43863813229572</f>
        <v>1543943.5663035021</v>
      </c>
      <c r="AA4391" s="3">
        <v>1073198</v>
      </c>
      <c r="AB4391">
        <v>183</v>
      </c>
    </row>
    <row r="4392" spans="1:28" x14ac:dyDescent="0.2">
      <c r="A4392" t="s">
        <v>37293</v>
      </c>
      <c r="B4392" t="s">
        <v>37294</v>
      </c>
      <c r="C4392">
        <v>2016</v>
      </c>
      <c r="D4392" t="s">
        <v>29020</v>
      </c>
      <c r="E4392" t="s">
        <v>1045</v>
      </c>
      <c r="F4392" t="s">
        <v>44032</v>
      </c>
      <c r="G4392" t="s">
        <v>44036</v>
      </c>
      <c r="H4392">
        <v>88</v>
      </c>
      <c r="I4392" t="s">
        <v>25</v>
      </c>
      <c r="J4392" t="s">
        <v>26</v>
      </c>
      <c r="M4392" t="s">
        <v>9780</v>
      </c>
      <c r="N4392" t="s">
        <v>37295</v>
      </c>
      <c r="O4392" t="s">
        <v>37296</v>
      </c>
      <c r="P4392" t="s">
        <v>37297</v>
      </c>
      <c r="Q4392" t="s">
        <v>37298</v>
      </c>
      <c r="R4392" t="s">
        <v>37299</v>
      </c>
      <c r="S4392" t="s">
        <v>37300</v>
      </c>
      <c r="T4392">
        <v>6.5</v>
      </c>
      <c r="U4392">
        <v>11175</v>
      </c>
      <c r="V4392" s="12">
        <f>W4392*1.07834771485832</f>
        <v>4097721.3164616162</v>
      </c>
      <c r="W4392" s="3">
        <v>3800000</v>
      </c>
      <c r="X4392" s="13">
        <f>Y4392*1.07834771485832</f>
        <v>1096663.4507951885</v>
      </c>
      <c r="Y4392" s="3">
        <v>1016985</v>
      </c>
      <c r="Z4392" s="13">
        <f>AA4392*1.07834771485832</f>
        <v>1227816.413267117</v>
      </c>
      <c r="AA4392" s="3">
        <v>1138609</v>
      </c>
      <c r="AB4392">
        <v>49</v>
      </c>
    </row>
    <row r="4393" spans="1:28" hidden="1" x14ac:dyDescent="0.2">
      <c r="A4393" t="s">
        <v>38223</v>
      </c>
      <c r="B4393" t="s">
        <v>38224</v>
      </c>
      <c r="C4393">
        <v>2015</v>
      </c>
      <c r="D4393" t="s">
        <v>34108</v>
      </c>
      <c r="E4393" t="s">
        <v>16512</v>
      </c>
      <c r="F4393" t="s">
        <v>44038</v>
      </c>
      <c r="G4393" t="s">
        <v>44032</v>
      </c>
      <c r="H4393">
        <v>197</v>
      </c>
      <c r="I4393" t="s">
        <v>943</v>
      </c>
      <c r="J4393" t="s">
        <v>944</v>
      </c>
      <c r="K4393" t="s">
        <v>26</v>
      </c>
      <c r="L4393" t="s">
        <v>2402</v>
      </c>
      <c r="M4393" t="s">
        <v>38225</v>
      </c>
      <c r="N4393" t="s">
        <v>38226</v>
      </c>
      <c r="O4393" t="s">
        <v>38227</v>
      </c>
      <c r="P4393" t="s">
        <v>38226</v>
      </c>
      <c r="Q4393" t="s">
        <v>38226</v>
      </c>
      <c r="R4393" t="s">
        <v>38228</v>
      </c>
      <c r="S4393" t="s">
        <v>38229</v>
      </c>
      <c r="T4393">
        <v>5.9</v>
      </c>
      <c r="U4393">
        <v>11142</v>
      </c>
      <c r="W4393" t="s">
        <v>21926</v>
      </c>
      <c r="X4393"/>
      <c r="Y4393"/>
      <c r="Z4393"/>
      <c r="AA4393">
        <v>13025</v>
      </c>
      <c r="AB4393">
        <v>151</v>
      </c>
    </row>
    <row r="4394" spans="1:28" hidden="1" x14ac:dyDescent="0.2">
      <c r="A4394" t="s">
        <v>38230</v>
      </c>
      <c r="B4394" t="s">
        <v>38231</v>
      </c>
      <c r="C4394">
        <v>2015</v>
      </c>
      <c r="D4394" s="1">
        <v>42130</v>
      </c>
      <c r="E4394" t="s">
        <v>1045</v>
      </c>
      <c r="F4394" t="s">
        <v>44032</v>
      </c>
      <c r="G4394" t="s">
        <v>44036</v>
      </c>
      <c r="H4394">
        <v>170</v>
      </c>
      <c r="I4394" t="s">
        <v>943</v>
      </c>
      <c r="J4394" t="s">
        <v>944</v>
      </c>
      <c r="M4394" t="s">
        <v>26395</v>
      </c>
      <c r="N4394" t="s">
        <v>33450</v>
      </c>
      <c r="O4394" t="s">
        <v>38232</v>
      </c>
      <c r="P4394" t="s">
        <v>5442</v>
      </c>
      <c r="Q4394" t="s">
        <v>38233</v>
      </c>
      <c r="R4394" t="s">
        <v>38234</v>
      </c>
      <c r="S4394" t="s">
        <v>38235</v>
      </c>
      <c r="T4394">
        <v>6.9</v>
      </c>
      <c r="U4394">
        <v>14416</v>
      </c>
      <c r="W4394"/>
      <c r="X4394"/>
      <c r="Y4394">
        <v>3066100</v>
      </c>
      <c r="Z4394"/>
      <c r="AA4394">
        <v>4161630</v>
      </c>
      <c r="AB4394">
        <v>108</v>
      </c>
    </row>
    <row r="4395" spans="1:28" x14ac:dyDescent="0.2">
      <c r="A4395" t="s">
        <v>3087</v>
      </c>
      <c r="B4395" t="s">
        <v>3088</v>
      </c>
      <c r="C4395">
        <v>2001</v>
      </c>
      <c r="D4395" t="s">
        <v>2310</v>
      </c>
      <c r="E4395" t="s">
        <v>176</v>
      </c>
      <c r="F4395" t="s">
        <v>44036</v>
      </c>
      <c r="G4395" t="s">
        <v>44042</v>
      </c>
      <c r="H4395">
        <v>121</v>
      </c>
      <c r="I4395" t="s">
        <v>3089</v>
      </c>
      <c r="J4395" t="s">
        <v>26</v>
      </c>
      <c r="M4395" t="s">
        <v>3090</v>
      </c>
      <c r="N4395" t="s">
        <v>3091</v>
      </c>
      <c r="O4395" t="s">
        <v>3092</v>
      </c>
      <c r="P4395" t="s">
        <v>2304</v>
      </c>
      <c r="Q4395" t="s">
        <v>3093</v>
      </c>
      <c r="R4395" t="s">
        <v>3094</v>
      </c>
      <c r="S4395" t="s">
        <v>3095</v>
      </c>
      <c r="T4395">
        <v>6.4</v>
      </c>
      <c r="U4395">
        <v>10509</v>
      </c>
      <c r="V4395" s="12">
        <f>W4395*1.46138339920949</f>
        <v>29227667.984189801</v>
      </c>
      <c r="W4395" s="3">
        <v>20000000</v>
      </c>
      <c r="X4395" s="13">
        <f>Y4395*1.46138339920949</f>
        <v>1083460.8838735207</v>
      </c>
      <c r="Y4395" s="3">
        <v>741394</v>
      </c>
      <c r="Z4395" s="13">
        <f>AA4395*1.46138339920949</f>
        <v>7779103.1247826293</v>
      </c>
      <c r="AA4395" s="3">
        <v>5323109</v>
      </c>
      <c r="AB4395">
        <v>135</v>
      </c>
    </row>
    <row r="4396" spans="1:28" x14ac:dyDescent="0.2">
      <c r="A4396" t="s">
        <v>16220</v>
      </c>
      <c r="B4396" t="s">
        <v>16221</v>
      </c>
      <c r="C4396">
        <v>2007</v>
      </c>
      <c r="D4396" t="s">
        <v>16222</v>
      </c>
      <c r="E4396" t="s">
        <v>176</v>
      </c>
      <c r="F4396" t="s">
        <v>44036</v>
      </c>
      <c r="H4396">
        <v>95</v>
      </c>
      <c r="I4396" t="s">
        <v>16223</v>
      </c>
      <c r="J4396" t="s">
        <v>26</v>
      </c>
      <c r="M4396" t="s">
        <v>53</v>
      </c>
      <c r="N4396" t="s">
        <v>16224</v>
      </c>
      <c r="O4396" t="s">
        <v>16225</v>
      </c>
      <c r="P4396" t="s">
        <v>602</v>
      </c>
      <c r="Q4396" t="s">
        <v>16226</v>
      </c>
      <c r="R4396" t="s">
        <v>16227</v>
      </c>
      <c r="S4396" t="s">
        <v>16228</v>
      </c>
      <c r="T4396">
        <v>6.6</v>
      </c>
      <c r="U4396">
        <v>51225</v>
      </c>
      <c r="V4396" s="12">
        <f>W4396*1.24823238899982</f>
        <v>12482323.889998199</v>
      </c>
      <c r="W4396" s="3">
        <v>10000000</v>
      </c>
      <c r="X4396" s="13">
        <f>Y4396*1.24823238899982</f>
        <v>1082560.7451698189</v>
      </c>
      <c r="Y4396" s="3">
        <v>867275</v>
      </c>
      <c r="Z4396" s="13">
        <f>AA4396*144548551.06</f>
        <v>3181176955255181.5</v>
      </c>
      <c r="AA4396" s="3">
        <v>22007671</v>
      </c>
      <c r="AB4396">
        <v>130</v>
      </c>
    </row>
    <row r="4397" spans="1:28" x14ac:dyDescent="0.2">
      <c r="A4397" t="s">
        <v>5340</v>
      </c>
      <c r="B4397" t="s">
        <v>5341</v>
      </c>
      <c r="C4397">
        <v>2003</v>
      </c>
      <c r="D4397" s="1">
        <v>37904</v>
      </c>
      <c r="E4397" t="s">
        <v>44041</v>
      </c>
      <c r="F4397" t="s">
        <v>44032</v>
      </c>
      <c r="H4397">
        <v>98</v>
      </c>
      <c r="I4397" t="s">
        <v>1869</v>
      </c>
      <c r="J4397" t="s">
        <v>26</v>
      </c>
      <c r="M4397" t="s">
        <v>5342</v>
      </c>
      <c r="N4397" t="s">
        <v>5343</v>
      </c>
      <c r="O4397" t="s">
        <v>5344</v>
      </c>
      <c r="P4397" t="s">
        <v>242</v>
      </c>
      <c r="Q4397" t="s">
        <v>5345</v>
      </c>
      <c r="R4397" t="s">
        <v>5346</v>
      </c>
      <c r="S4397" t="s">
        <v>5347</v>
      </c>
      <c r="T4397">
        <v>6.4</v>
      </c>
      <c r="U4397">
        <v>13133</v>
      </c>
      <c r="V4397" s="12">
        <f>W4397*1.40658152173913</f>
        <v>9002121.7391304318</v>
      </c>
      <c r="W4397" s="3">
        <v>6400000</v>
      </c>
      <c r="X4397" s="13">
        <f>Y4397*1.40658152173913</f>
        <v>1079372.6820815215</v>
      </c>
      <c r="Y4397" s="3">
        <v>767373</v>
      </c>
      <c r="Z4397" s="13">
        <f>AA4397*1.40658152173913</f>
        <v>3603408.6740217381</v>
      </c>
      <c r="AA4397" s="3">
        <v>2561820</v>
      </c>
      <c r="AB4397">
        <v>118</v>
      </c>
    </row>
    <row r="4398" spans="1:28" x14ac:dyDescent="0.2">
      <c r="A4398" t="s">
        <v>41442</v>
      </c>
      <c r="B4398" t="s">
        <v>41443</v>
      </c>
      <c r="C4398">
        <v>2017</v>
      </c>
      <c r="D4398" s="1">
        <v>42747</v>
      </c>
      <c r="E4398" t="s">
        <v>1045</v>
      </c>
      <c r="H4398">
        <v>97</v>
      </c>
      <c r="I4398" t="s">
        <v>10506</v>
      </c>
      <c r="J4398" t="s">
        <v>308</v>
      </c>
      <c r="M4398" t="s">
        <v>3649</v>
      </c>
      <c r="N4398" t="s">
        <v>15600</v>
      </c>
      <c r="O4398" t="s">
        <v>41444</v>
      </c>
      <c r="P4398" t="s">
        <v>14422</v>
      </c>
      <c r="Q4398" t="s">
        <v>41445</v>
      </c>
      <c r="R4398" t="s">
        <v>41446</v>
      </c>
      <c r="S4398" t="s">
        <v>41447</v>
      </c>
      <c r="T4398">
        <v>6.9</v>
      </c>
      <c r="U4398">
        <v>11701</v>
      </c>
      <c r="V4398" s="12">
        <f>W4398*1.05585427545692</f>
        <v>4223417.1018276801</v>
      </c>
      <c r="W4398" s="3">
        <v>4000000</v>
      </c>
      <c r="X4398" s="13">
        <f>Y4398*1.05585427545692</f>
        <v>1071171.5534309736</v>
      </c>
      <c r="Y4398" s="3">
        <v>1014507</v>
      </c>
      <c r="Z4398" s="13">
        <f>AA4398*1.05585427545692</f>
        <v>35120211.352912888</v>
      </c>
      <c r="AA4398" s="3">
        <v>33262366</v>
      </c>
      <c r="AB4398">
        <v>17</v>
      </c>
    </row>
    <row r="4399" spans="1:28" hidden="1" x14ac:dyDescent="0.2">
      <c r="A4399" t="s">
        <v>38269</v>
      </c>
      <c r="B4399" t="s">
        <v>38270</v>
      </c>
      <c r="C4399">
        <v>2018</v>
      </c>
      <c r="D4399" t="s">
        <v>33776</v>
      </c>
      <c r="E4399" t="s">
        <v>44041</v>
      </c>
      <c r="F4399" t="s">
        <v>44032</v>
      </c>
      <c r="G4399" t="s">
        <v>44045</v>
      </c>
      <c r="H4399">
        <v>107</v>
      </c>
      <c r="I4399" t="s">
        <v>1561</v>
      </c>
      <c r="J4399" t="s">
        <v>26</v>
      </c>
      <c r="K4399" t="s">
        <v>74</v>
      </c>
      <c r="M4399" t="s">
        <v>38271</v>
      </c>
      <c r="N4399" t="s">
        <v>38272</v>
      </c>
      <c r="O4399" t="s">
        <v>38273</v>
      </c>
      <c r="P4399" t="s">
        <v>6672</v>
      </c>
      <c r="Q4399" t="s">
        <v>38274</v>
      </c>
      <c r="R4399" t="s">
        <v>38275</v>
      </c>
      <c r="S4399" t="s">
        <v>38276</v>
      </c>
      <c r="T4399">
        <v>5.8</v>
      </c>
      <c r="U4399">
        <v>12934</v>
      </c>
      <c r="W4399"/>
      <c r="X4399"/>
      <c r="Y4399"/>
      <c r="Z4399"/>
      <c r="AA4399">
        <v>1202522</v>
      </c>
      <c r="AB4399">
        <v>163</v>
      </c>
    </row>
    <row r="4400" spans="1:28" x14ac:dyDescent="0.2">
      <c r="A4400" t="s">
        <v>11762</v>
      </c>
      <c r="B4400" t="s">
        <v>11763</v>
      </c>
      <c r="C4400">
        <v>2005</v>
      </c>
      <c r="D4400" t="s">
        <v>9109</v>
      </c>
      <c r="E4400" t="s">
        <v>1045</v>
      </c>
      <c r="F4400" t="s">
        <v>44032</v>
      </c>
      <c r="G4400" t="s">
        <v>44036</v>
      </c>
      <c r="H4400">
        <v>94</v>
      </c>
      <c r="I4400" t="s">
        <v>11764</v>
      </c>
      <c r="J4400" t="s">
        <v>26</v>
      </c>
      <c r="M4400" t="s">
        <v>11765</v>
      </c>
      <c r="N4400" t="s">
        <v>11766</v>
      </c>
      <c r="O4400" t="s">
        <v>11767</v>
      </c>
      <c r="P4400" t="s">
        <v>1760</v>
      </c>
      <c r="Q4400" t="s">
        <v>11768</v>
      </c>
      <c r="R4400" t="s">
        <v>11769</v>
      </c>
      <c r="S4400" t="s">
        <v>11770</v>
      </c>
      <c r="T4400">
        <v>6.6</v>
      </c>
      <c r="U4400">
        <v>13730</v>
      </c>
      <c r="V4400" s="12">
        <f>W4400*1.32519713261649</f>
        <v>1325197.1326164899</v>
      </c>
      <c r="W4400" s="3">
        <v>1000000</v>
      </c>
      <c r="X4400" s="13">
        <f>Y4400*1.32519713261649</f>
        <v>1071052.1517204321</v>
      </c>
      <c r="Y4400" s="3">
        <v>808221</v>
      </c>
      <c r="Z4400" s="13">
        <f>AA4400*1.32519713261649</f>
        <v>3588749.1272759927</v>
      </c>
      <c r="AA4400" s="3">
        <v>2708087</v>
      </c>
      <c r="AB4400">
        <v>84</v>
      </c>
    </row>
    <row r="4401" spans="1:28" x14ac:dyDescent="0.2">
      <c r="A4401" t="s">
        <v>42522</v>
      </c>
      <c r="B4401" t="s">
        <v>42523</v>
      </c>
      <c r="C4401">
        <v>2017</v>
      </c>
      <c r="D4401" s="1">
        <v>42898</v>
      </c>
      <c r="E4401" t="s">
        <v>44041</v>
      </c>
      <c r="F4401" t="s">
        <v>44032</v>
      </c>
      <c r="G4401" t="s">
        <v>44042</v>
      </c>
      <c r="H4401">
        <v>113</v>
      </c>
      <c r="I4401" t="s">
        <v>42524</v>
      </c>
      <c r="J4401" t="s">
        <v>361</v>
      </c>
      <c r="M4401" t="s">
        <v>42525</v>
      </c>
      <c r="N4401" t="s">
        <v>42526</v>
      </c>
      <c r="O4401" t="s">
        <v>42527</v>
      </c>
      <c r="P4401" t="s">
        <v>42528</v>
      </c>
      <c r="Q4401" t="s">
        <v>42529</v>
      </c>
      <c r="R4401" t="s">
        <v>42530</v>
      </c>
      <c r="S4401" t="s">
        <v>42531</v>
      </c>
      <c r="T4401">
        <v>7.7</v>
      </c>
      <c r="U4401">
        <v>14089</v>
      </c>
      <c r="V4401" s="12">
        <f>W4401*1.05585427545692</f>
        <v>3167562.8263707599</v>
      </c>
      <c r="W4401" s="3">
        <v>3000000</v>
      </c>
      <c r="X4401" s="13">
        <f>Y4401*1.05585427545692</f>
        <v>1057232.1652863913</v>
      </c>
      <c r="Y4401" s="3">
        <v>1001305</v>
      </c>
      <c r="Z4401" s="13">
        <f>AA4401*1.05585427545692</f>
        <v>3802767.9260484693</v>
      </c>
      <c r="AA4401" s="3">
        <v>3601603</v>
      </c>
      <c r="AB4401">
        <v>60</v>
      </c>
    </row>
    <row r="4402" spans="1:28" hidden="1" x14ac:dyDescent="0.2">
      <c r="A4402" t="s">
        <v>38294</v>
      </c>
      <c r="B4402" t="s">
        <v>38295</v>
      </c>
      <c r="C4402">
        <v>2019</v>
      </c>
      <c r="D4402" t="s">
        <v>38296</v>
      </c>
      <c r="E4402" t="s">
        <v>16512</v>
      </c>
      <c r="F4402" t="s">
        <v>44044</v>
      </c>
      <c r="G4402" t="s">
        <v>44032</v>
      </c>
      <c r="H4402">
        <v>118</v>
      </c>
      <c r="I4402" t="s">
        <v>319</v>
      </c>
      <c r="J4402" t="s">
        <v>26</v>
      </c>
      <c r="K4402" t="s">
        <v>75</v>
      </c>
      <c r="M4402" t="s">
        <v>5034</v>
      </c>
      <c r="N4402" t="s">
        <v>38297</v>
      </c>
      <c r="O4402" t="s">
        <v>38298</v>
      </c>
      <c r="P4402" t="s">
        <v>10577</v>
      </c>
      <c r="Q4402" t="s">
        <v>38299</v>
      </c>
      <c r="R4402" t="s">
        <v>38300</v>
      </c>
      <c r="S4402" t="s">
        <v>38301</v>
      </c>
      <c r="T4402">
        <v>6.3</v>
      </c>
      <c r="U4402">
        <v>70883</v>
      </c>
      <c r="W4402"/>
      <c r="X4402"/>
      <c r="Y4402"/>
      <c r="Z4402"/>
      <c r="AA4402"/>
      <c r="AB4402">
        <v>929</v>
      </c>
    </row>
    <row r="4403" spans="1:28" x14ac:dyDescent="0.2">
      <c r="A4403" t="s">
        <v>5518</v>
      </c>
      <c r="B4403" t="s">
        <v>5519</v>
      </c>
      <c r="C4403">
        <v>2001</v>
      </c>
      <c r="D4403" t="s">
        <v>2310</v>
      </c>
      <c r="E4403" t="s">
        <v>44037</v>
      </c>
      <c r="F4403" t="s">
        <v>44031</v>
      </c>
      <c r="G4403" t="s">
        <v>44032</v>
      </c>
      <c r="H4403">
        <v>108</v>
      </c>
      <c r="I4403" t="s">
        <v>2213</v>
      </c>
      <c r="J4403" t="s">
        <v>934</v>
      </c>
      <c r="K4403" t="s">
        <v>27</v>
      </c>
      <c r="L4403" t="s">
        <v>307</v>
      </c>
      <c r="M4403" t="s">
        <v>5520</v>
      </c>
      <c r="N4403" t="s">
        <v>5521</v>
      </c>
      <c r="O4403" t="s">
        <v>5522</v>
      </c>
      <c r="P4403" t="s">
        <v>5523</v>
      </c>
      <c r="Q4403" t="s">
        <v>5524</v>
      </c>
      <c r="R4403" t="s">
        <v>5525</v>
      </c>
      <c r="S4403" t="s">
        <v>5526</v>
      </c>
      <c r="T4403">
        <v>7.2</v>
      </c>
      <c r="U4403">
        <v>19896</v>
      </c>
      <c r="V4403" s="12">
        <f>W4403*1.46138339920949</f>
        <v>21920750.988142349</v>
      </c>
      <c r="W4403" s="3">
        <v>15000000</v>
      </c>
      <c r="X4403" s="13">
        <f>Y4403*1.46138339920949</f>
        <v>1056480.8235573149</v>
      </c>
      <c r="Y4403" s="3">
        <v>722932</v>
      </c>
      <c r="Z4403" s="13">
        <f>AA4403*1.46138339920949</f>
        <v>5896962.6014229404</v>
      </c>
      <c r="AA4403" s="3">
        <v>4035192</v>
      </c>
      <c r="AB4403">
        <v>127</v>
      </c>
    </row>
    <row r="4404" spans="1:28" x14ac:dyDescent="0.2">
      <c r="A4404" t="s">
        <v>32855</v>
      </c>
      <c r="B4404" t="s">
        <v>32856</v>
      </c>
      <c r="C4404">
        <v>2014</v>
      </c>
      <c r="D4404" t="s">
        <v>27946</v>
      </c>
      <c r="E4404" t="s">
        <v>176</v>
      </c>
      <c r="F4404" t="s">
        <v>44046</v>
      </c>
      <c r="H4404">
        <v>94</v>
      </c>
      <c r="I4404" t="s">
        <v>32857</v>
      </c>
      <c r="J4404" t="s">
        <v>26</v>
      </c>
      <c r="M4404" t="s">
        <v>32858</v>
      </c>
      <c r="N4404" t="s">
        <v>32858</v>
      </c>
      <c r="O4404" t="s">
        <v>32859</v>
      </c>
      <c r="P4404" t="s">
        <v>32860</v>
      </c>
      <c r="Q4404" t="s">
        <v>32861</v>
      </c>
      <c r="R4404" t="s">
        <v>32862</v>
      </c>
      <c r="S4404" t="s">
        <v>32863</v>
      </c>
      <c r="T4404">
        <v>6.8</v>
      </c>
      <c r="U4404">
        <v>190394</v>
      </c>
      <c r="V4404" s="12">
        <f>W4404*1.09324733035956</f>
        <v>2186494.6607191199</v>
      </c>
      <c r="W4404" s="3">
        <v>2000000</v>
      </c>
      <c r="X4404" s="13">
        <f>Y4404*1.09324733035956</f>
        <v>1054341.9376140544</v>
      </c>
      <c r="Y4404" s="3">
        <v>964413</v>
      </c>
      <c r="Z4404" s="13">
        <f>AA4404*1.09324733035956</f>
        <v>11274156.824226176</v>
      </c>
      <c r="AA4404" s="3">
        <v>10312540</v>
      </c>
      <c r="AB4404">
        <v>861</v>
      </c>
    </row>
    <row r="4405" spans="1:28" x14ac:dyDescent="0.2">
      <c r="A4405" t="s">
        <v>6767</v>
      </c>
      <c r="B4405" t="s">
        <v>6768</v>
      </c>
      <c r="C4405">
        <v>2003</v>
      </c>
      <c r="D4405" t="s">
        <v>5156</v>
      </c>
      <c r="E4405" t="s">
        <v>44035</v>
      </c>
      <c r="F4405" t="s">
        <v>44044</v>
      </c>
      <c r="G4405" t="s">
        <v>44032</v>
      </c>
      <c r="H4405">
        <v>98</v>
      </c>
      <c r="I4405" t="s">
        <v>6769</v>
      </c>
      <c r="J4405" t="s">
        <v>26</v>
      </c>
      <c r="M4405" t="s">
        <v>6770</v>
      </c>
      <c r="N4405" t="s">
        <v>6770</v>
      </c>
      <c r="O4405" t="s">
        <v>6771</v>
      </c>
      <c r="P4405" t="s">
        <v>6772</v>
      </c>
      <c r="Q4405" t="s">
        <v>6773</v>
      </c>
      <c r="R4405" t="s">
        <v>6774</v>
      </c>
      <c r="S4405" t="s">
        <v>6775</v>
      </c>
      <c r="T4405">
        <v>6.3</v>
      </c>
      <c r="U4405">
        <v>14790</v>
      </c>
      <c r="V4405" s="12">
        <f>W4405*1.40658152173913</f>
        <v>7032907.6086956495</v>
      </c>
      <c r="W4405" s="3">
        <v>5000000</v>
      </c>
      <c r="X4405" s="13">
        <f>Y4405*1.40658152173913</f>
        <v>1044946.5993369562</v>
      </c>
      <c r="Y4405" s="3">
        <v>742898</v>
      </c>
      <c r="Z4405" s="13">
        <f>AA4405*1.40658152173913</f>
        <v>1100799.1384021735</v>
      </c>
      <c r="AA4405" s="3">
        <v>782606</v>
      </c>
      <c r="AB4405">
        <v>159</v>
      </c>
    </row>
    <row r="4406" spans="1:28" x14ac:dyDescent="0.2">
      <c r="A4406" t="s">
        <v>21409</v>
      </c>
      <c r="B4406" t="s">
        <v>21410</v>
      </c>
      <c r="C4406">
        <v>2008</v>
      </c>
      <c r="D4406" s="1">
        <v>39967</v>
      </c>
      <c r="E4406" t="s">
        <v>176</v>
      </c>
      <c r="H4406">
        <v>80</v>
      </c>
      <c r="I4406" t="s">
        <v>25</v>
      </c>
      <c r="J4406" t="s">
        <v>26</v>
      </c>
      <c r="M4406" t="s">
        <v>21411</v>
      </c>
      <c r="N4406" t="s">
        <v>21412</v>
      </c>
      <c r="O4406" t="s">
        <v>21413</v>
      </c>
      <c r="P4406" t="s">
        <v>18376</v>
      </c>
      <c r="Q4406" t="s">
        <v>21414</v>
      </c>
      <c r="R4406" t="s">
        <v>21415</v>
      </c>
      <c r="S4406" t="s">
        <v>21416</v>
      </c>
      <c r="T4406">
        <v>7.1</v>
      </c>
      <c r="U4406">
        <v>16061</v>
      </c>
      <c r="V4406" s="12">
        <f>W4406*1.20207800169993</f>
        <v>240415.60033998598</v>
      </c>
      <c r="W4406" s="3">
        <v>200000</v>
      </c>
      <c r="X4406" s="13">
        <f>Y4406*1.20207800169993</f>
        <v>1040632.9156816208</v>
      </c>
      <c r="Y4406" s="3">
        <v>865695</v>
      </c>
      <c r="Z4406" s="13">
        <f>AA4406*1.20207800169993</f>
        <v>1434073.045638008</v>
      </c>
      <c r="AA4406" s="3">
        <v>1192995</v>
      </c>
      <c r="AB4406">
        <v>125</v>
      </c>
    </row>
    <row r="4407" spans="1:28" x14ac:dyDescent="0.2">
      <c r="A4407" t="s">
        <v>6152</v>
      </c>
      <c r="B4407" t="s">
        <v>6153</v>
      </c>
      <c r="C4407">
        <v>2003</v>
      </c>
      <c r="D4407" t="s">
        <v>1237</v>
      </c>
      <c r="E4407" t="s">
        <v>1045</v>
      </c>
      <c r="F4407" t="s">
        <v>44032</v>
      </c>
      <c r="G4407" t="s">
        <v>44036</v>
      </c>
      <c r="H4407">
        <v>96</v>
      </c>
      <c r="I4407" t="s">
        <v>2904</v>
      </c>
      <c r="J4407" t="s">
        <v>26</v>
      </c>
      <c r="M4407" t="s">
        <v>986</v>
      </c>
      <c r="N4407" t="s">
        <v>6154</v>
      </c>
      <c r="O4407" t="s">
        <v>6155</v>
      </c>
      <c r="P4407" t="s">
        <v>6156</v>
      </c>
      <c r="Q4407" t="s">
        <v>6157</v>
      </c>
      <c r="R4407" t="s">
        <v>6158</v>
      </c>
      <c r="S4407" t="s">
        <v>6159</v>
      </c>
      <c r="T4407">
        <v>6.7</v>
      </c>
      <c r="U4407">
        <v>10816</v>
      </c>
      <c r="V4407" s="12">
        <f>W4407*1.40658152173913</f>
        <v>5626326.0869565196</v>
      </c>
      <c r="W4407" s="3">
        <v>4000000</v>
      </c>
      <c r="X4407" s="13">
        <f>Y4407*1.40658152173913</f>
        <v>1035232.7473478258</v>
      </c>
      <c r="Y4407" s="3">
        <v>735992</v>
      </c>
      <c r="Z4407" s="13">
        <f>AA4407*1.40658152173913</f>
        <v>1162704.1977554343</v>
      </c>
      <c r="AA4407" s="3">
        <v>826617</v>
      </c>
      <c r="AB4407">
        <v>110</v>
      </c>
    </row>
    <row r="4408" spans="1:28" x14ac:dyDescent="0.2">
      <c r="A4408" t="s">
        <v>8663</v>
      </c>
      <c r="B4408" t="s">
        <v>8665</v>
      </c>
      <c r="C4408">
        <v>2003</v>
      </c>
      <c r="D4408" s="1">
        <v>38508</v>
      </c>
      <c r="E4408" t="s">
        <v>16512</v>
      </c>
      <c r="F4408" t="s">
        <v>44032</v>
      </c>
      <c r="G4408" t="s">
        <v>44045</v>
      </c>
      <c r="H4408">
        <v>120</v>
      </c>
      <c r="I4408" t="s">
        <v>3660</v>
      </c>
      <c r="J4408" t="s">
        <v>3179</v>
      </c>
      <c r="M4408" t="s">
        <v>3920</v>
      </c>
      <c r="N4408" t="s">
        <v>8667</v>
      </c>
      <c r="O4408" t="s">
        <v>8668</v>
      </c>
      <c r="P4408" t="s">
        <v>8669</v>
      </c>
      <c r="Q4408" t="s">
        <v>8670</v>
      </c>
      <c r="R4408" t="s">
        <v>8671</v>
      </c>
      <c r="S4408" t="s">
        <v>8672</v>
      </c>
      <c r="T4408">
        <v>8.4</v>
      </c>
      <c r="U4408">
        <v>501082</v>
      </c>
      <c r="V4408" s="12">
        <f>W4408*1.40658152173913</f>
        <v>4219744.5652173897</v>
      </c>
      <c r="W4408" s="3">
        <v>3000000</v>
      </c>
      <c r="X4408" s="13">
        <f>Y4408*1.40658152173913</f>
        <v>995129.70158152143</v>
      </c>
      <c r="Y4408" s="3">
        <v>707481</v>
      </c>
      <c r="Z4408" s="13">
        <f>AA4408*1.40658152173913</f>
        <v>21101699.152586948</v>
      </c>
      <c r="AA4408" s="3">
        <v>15002116</v>
      </c>
      <c r="AB4408">
        <v>1014</v>
      </c>
    </row>
    <row r="4409" spans="1:28" hidden="1" x14ac:dyDescent="0.2">
      <c r="A4409" t="s">
        <v>38342</v>
      </c>
      <c r="B4409" t="s">
        <v>38343</v>
      </c>
      <c r="C4409">
        <v>2015</v>
      </c>
      <c r="D4409" t="s">
        <v>24273</v>
      </c>
      <c r="E4409" t="s">
        <v>1045</v>
      </c>
      <c r="F4409" t="s">
        <v>44046</v>
      </c>
      <c r="H4409">
        <v>97</v>
      </c>
      <c r="I4409" t="s">
        <v>25</v>
      </c>
      <c r="J4409" t="s">
        <v>26</v>
      </c>
      <c r="M4409" t="s">
        <v>38344</v>
      </c>
      <c r="N4409" t="s">
        <v>38345</v>
      </c>
      <c r="O4409" t="s">
        <v>38346</v>
      </c>
      <c r="P4409" t="s">
        <v>38347</v>
      </c>
      <c r="Q4409" t="s">
        <v>38348</v>
      </c>
      <c r="R4409" t="s">
        <v>38349</v>
      </c>
      <c r="S4409" t="s">
        <v>38350</v>
      </c>
      <c r="T4409">
        <v>5.5</v>
      </c>
      <c r="U4409">
        <v>11279</v>
      </c>
      <c r="W4409"/>
      <c r="X4409"/>
      <c r="Y4409"/>
      <c r="Z4409"/>
      <c r="AA4409">
        <v>416792</v>
      </c>
      <c r="AB4409">
        <v>79</v>
      </c>
    </row>
    <row r="4410" spans="1:28" hidden="1" x14ac:dyDescent="0.2">
      <c r="A4410" t="s">
        <v>38351</v>
      </c>
      <c r="B4410" t="s">
        <v>38352</v>
      </c>
      <c r="C4410">
        <v>2016</v>
      </c>
      <c r="D4410" t="s">
        <v>36144</v>
      </c>
      <c r="E4410" t="s">
        <v>44035</v>
      </c>
      <c r="F4410" t="s">
        <v>44032</v>
      </c>
      <c r="G4410" t="s">
        <v>44050</v>
      </c>
      <c r="H4410">
        <v>184</v>
      </c>
      <c r="I4410" t="s">
        <v>943</v>
      </c>
      <c r="J4410" t="s">
        <v>944</v>
      </c>
      <c r="M4410" t="s">
        <v>23335</v>
      </c>
      <c r="N4410" t="s">
        <v>23336</v>
      </c>
      <c r="O4410" t="s">
        <v>38353</v>
      </c>
      <c r="P4410" t="s">
        <v>32118</v>
      </c>
      <c r="Q4410" t="s">
        <v>32118</v>
      </c>
      <c r="R4410" t="s">
        <v>583</v>
      </c>
      <c r="S4410" t="s">
        <v>584</v>
      </c>
      <c r="T4410">
        <v>7.8</v>
      </c>
      <c r="U4410">
        <v>37220</v>
      </c>
      <c r="W4410"/>
      <c r="X4410"/>
      <c r="Y4410">
        <v>1801550</v>
      </c>
      <c r="Z4410"/>
      <c r="AA4410">
        <v>28903047</v>
      </c>
      <c r="AB4410">
        <v>205</v>
      </c>
    </row>
    <row r="4411" spans="1:28" x14ac:dyDescent="0.2">
      <c r="A4411" t="s">
        <v>17192</v>
      </c>
      <c r="B4411" t="s">
        <v>17193</v>
      </c>
      <c r="C4411">
        <v>2007</v>
      </c>
      <c r="D4411" t="s">
        <v>17194</v>
      </c>
      <c r="E4411" t="s">
        <v>1045</v>
      </c>
      <c r="F4411" t="s">
        <v>44036</v>
      </c>
      <c r="H4411">
        <v>96</v>
      </c>
      <c r="I4411" t="s">
        <v>2371</v>
      </c>
      <c r="J4411" t="s">
        <v>26</v>
      </c>
      <c r="K4411" t="s">
        <v>308</v>
      </c>
      <c r="M4411" t="s">
        <v>3028</v>
      </c>
      <c r="N4411" t="s">
        <v>17195</v>
      </c>
      <c r="O4411" t="s">
        <v>17196</v>
      </c>
      <c r="P4411" t="s">
        <v>15119</v>
      </c>
      <c r="Q4411" t="s">
        <v>17197</v>
      </c>
      <c r="R4411" t="s">
        <v>17198</v>
      </c>
      <c r="S4411" t="s">
        <v>17199</v>
      </c>
      <c r="T4411">
        <v>5</v>
      </c>
      <c r="U4411">
        <v>16209</v>
      </c>
      <c r="V4411" s="12">
        <f>W4411*1.24823238899982</f>
        <v>6553220.0422490546</v>
      </c>
      <c r="W4411" s="3">
        <v>5250000</v>
      </c>
      <c r="X4411" s="13">
        <f>Y4411*1.24823238899982</f>
        <v>960796.92385527538</v>
      </c>
      <c r="Y4411" s="3">
        <v>769726</v>
      </c>
      <c r="Z4411" s="13">
        <f>AA4411*144548551.06</f>
        <v>113546934217059.69</v>
      </c>
      <c r="AA4411" s="3">
        <v>785528</v>
      </c>
      <c r="AB4411">
        <v>115</v>
      </c>
    </row>
    <row r="4412" spans="1:28" hidden="1" x14ac:dyDescent="0.2">
      <c r="A4412" t="s">
        <v>38362</v>
      </c>
      <c r="B4412" t="s">
        <v>38363</v>
      </c>
      <c r="C4412">
        <v>2015</v>
      </c>
      <c r="D4412" s="1">
        <v>42617</v>
      </c>
      <c r="E4412" t="s">
        <v>1045</v>
      </c>
      <c r="F4412" t="s">
        <v>44032</v>
      </c>
      <c r="G4412" t="s">
        <v>44034</v>
      </c>
      <c r="H4412">
        <v>116</v>
      </c>
      <c r="I4412" t="s">
        <v>697</v>
      </c>
      <c r="J4412" t="s">
        <v>307</v>
      </c>
      <c r="M4412" t="s">
        <v>34062</v>
      </c>
      <c r="N4412" t="s">
        <v>38364</v>
      </c>
      <c r="O4412" t="s">
        <v>38365</v>
      </c>
      <c r="P4412" t="s">
        <v>38366</v>
      </c>
      <c r="Q4412" t="s">
        <v>38367</v>
      </c>
      <c r="R4412" t="s">
        <v>38368</v>
      </c>
      <c r="S4412" t="s">
        <v>38369</v>
      </c>
      <c r="T4412">
        <v>7.1</v>
      </c>
      <c r="U4412">
        <v>41100</v>
      </c>
      <c r="W4412" t="s">
        <v>38370</v>
      </c>
      <c r="X4412"/>
      <c r="Y4412"/>
      <c r="Z4412"/>
      <c r="AA4412">
        <v>25513752</v>
      </c>
      <c r="AB4412">
        <v>124</v>
      </c>
    </row>
    <row r="4413" spans="1:28" x14ac:dyDescent="0.2">
      <c r="A4413" t="s">
        <v>25047</v>
      </c>
      <c r="B4413" t="s">
        <v>25048</v>
      </c>
      <c r="C4413">
        <v>2010</v>
      </c>
      <c r="D4413" t="s">
        <v>19812</v>
      </c>
      <c r="E4413" t="s">
        <v>16512</v>
      </c>
      <c r="F4413" t="s">
        <v>44031</v>
      </c>
      <c r="G4413" t="s">
        <v>44032</v>
      </c>
      <c r="H4413">
        <v>141</v>
      </c>
      <c r="I4413" t="s">
        <v>25049</v>
      </c>
      <c r="J4413" t="s">
        <v>934</v>
      </c>
      <c r="M4413" t="s">
        <v>5396</v>
      </c>
      <c r="N4413" t="s">
        <v>25050</v>
      </c>
      <c r="O4413" t="s">
        <v>25051</v>
      </c>
      <c r="P4413" t="s">
        <v>25052</v>
      </c>
      <c r="Q4413" t="s">
        <v>25053</v>
      </c>
      <c r="R4413" t="s">
        <v>25054</v>
      </c>
      <c r="S4413" t="s">
        <v>25055</v>
      </c>
      <c r="T4413">
        <v>7.6</v>
      </c>
      <c r="U4413">
        <v>60955</v>
      </c>
      <c r="V4413" s="12">
        <f>W4413*1.18690152988223</f>
        <v>7121409.1792933801</v>
      </c>
      <c r="W4413" s="3">
        <v>6000000</v>
      </c>
      <c r="X4413" s="13">
        <f>Y4413*1.18690152988223</f>
        <v>952818.43635579688</v>
      </c>
      <c r="Y4413" s="3">
        <v>802778</v>
      </c>
      <c r="Z4413" s="13">
        <f>AA4413*1.18690152988223</f>
        <v>22182071.532257732</v>
      </c>
      <c r="AA4413" s="3">
        <v>18689058</v>
      </c>
      <c r="AB4413">
        <v>145</v>
      </c>
    </row>
    <row r="4414" spans="1:28" hidden="1" x14ac:dyDescent="0.2">
      <c r="A4414" t="s">
        <v>38377</v>
      </c>
      <c r="B4414" t="s">
        <v>38378</v>
      </c>
      <c r="C4414">
        <v>2016</v>
      </c>
      <c r="D4414" t="s">
        <v>38286</v>
      </c>
      <c r="E4414" t="s">
        <v>1045</v>
      </c>
      <c r="H4414">
        <v>101</v>
      </c>
      <c r="I4414" t="s">
        <v>15772</v>
      </c>
      <c r="J4414" t="s">
        <v>26</v>
      </c>
      <c r="K4414" t="s">
        <v>308</v>
      </c>
      <c r="M4414" t="s">
        <v>20291</v>
      </c>
      <c r="N4414" t="s">
        <v>20291</v>
      </c>
      <c r="O4414" t="s">
        <v>38379</v>
      </c>
      <c r="P4414" t="s">
        <v>20291</v>
      </c>
      <c r="Q4414" t="s">
        <v>38380</v>
      </c>
      <c r="R4414" t="s">
        <v>38381</v>
      </c>
      <c r="S4414" t="s">
        <v>38382</v>
      </c>
      <c r="T4414">
        <v>5.8</v>
      </c>
      <c r="U4414">
        <v>20087</v>
      </c>
      <c r="W4414"/>
      <c r="X4414"/>
      <c r="Y4414"/>
      <c r="Z4414"/>
      <c r="AA4414"/>
      <c r="AB4414">
        <v>99</v>
      </c>
    </row>
    <row r="4415" spans="1:28" hidden="1" x14ac:dyDescent="0.2">
      <c r="A4415" t="s">
        <v>38383</v>
      </c>
      <c r="B4415" t="s">
        <v>38384</v>
      </c>
      <c r="C4415">
        <v>2016</v>
      </c>
      <c r="D4415" s="1">
        <v>42622</v>
      </c>
      <c r="E4415" t="s">
        <v>16512</v>
      </c>
      <c r="F4415" t="s">
        <v>44051</v>
      </c>
      <c r="G4415" t="s">
        <v>44032</v>
      </c>
      <c r="H4415">
        <v>120</v>
      </c>
      <c r="I4415" t="s">
        <v>38385</v>
      </c>
      <c r="J4415" t="s">
        <v>26</v>
      </c>
      <c r="K4415" t="s">
        <v>923</v>
      </c>
      <c r="L4415" t="s">
        <v>307</v>
      </c>
      <c r="M4415" t="s">
        <v>14149</v>
      </c>
      <c r="N4415" t="s">
        <v>38386</v>
      </c>
      <c r="O4415" t="s">
        <v>38387</v>
      </c>
      <c r="P4415" t="s">
        <v>38388</v>
      </c>
      <c r="Q4415" t="s">
        <v>38389</v>
      </c>
      <c r="R4415" t="s">
        <v>38390</v>
      </c>
      <c r="S4415" t="s">
        <v>38391</v>
      </c>
      <c r="T4415">
        <v>7.2</v>
      </c>
      <c r="U4415">
        <v>42497</v>
      </c>
      <c r="W4415"/>
      <c r="X4415"/>
      <c r="Y4415">
        <v>2964845</v>
      </c>
      <c r="Z4415"/>
      <c r="AA4415">
        <v>5079219</v>
      </c>
      <c r="AB4415">
        <v>134</v>
      </c>
    </row>
    <row r="4416" spans="1:28" x14ac:dyDescent="0.2">
      <c r="A4416" t="s">
        <v>8251</v>
      </c>
      <c r="B4416" t="s">
        <v>8252</v>
      </c>
      <c r="C4416">
        <v>2005</v>
      </c>
      <c r="D4416" s="1">
        <v>38568</v>
      </c>
      <c r="E4416" t="s">
        <v>176</v>
      </c>
      <c r="H4416">
        <v>112</v>
      </c>
      <c r="I4416" t="s">
        <v>25</v>
      </c>
      <c r="J4416" t="s">
        <v>26</v>
      </c>
      <c r="M4416" t="s">
        <v>8253</v>
      </c>
      <c r="N4416" t="s">
        <v>8253</v>
      </c>
      <c r="O4416" t="s">
        <v>8254</v>
      </c>
      <c r="P4416" t="s">
        <v>8255</v>
      </c>
      <c r="Q4416" t="s">
        <v>8256</v>
      </c>
      <c r="R4416" t="s">
        <v>8257</v>
      </c>
      <c r="S4416" t="s">
        <v>8258</v>
      </c>
      <c r="T4416">
        <v>6.6</v>
      </c>
      <c r="U4416">
        <v>10974</v>
      </c>
      <c r="V4416" s="12">
        <f>W4416*1.32519713261649</f>
        <v>1987795.698924735</v>
      </c>
      <c r="W4416" s="3">
        <v>1500000</v>
      </c>
      <c r="X4416" s="13">
        <f>Y4416*1.32519713261649</f>
        <v>943904.78763441043</v>
      </c>
      <c r="Y4416" s="3">
        <v>712275</v>
      </c>
      <c r="Z4416" s="13">
        <f>AA4416*1.32519713261649</f>
        <v>1213948.1585304684</v>
      </c>
      <c r="AA4416" s="3">
        <v>916051</v>
      </c>
      <c r="AB4416">
        <v>70</v>
      </c>
    </row>
    <row r="4417" spans="1:28" hidden="1" x14ac:dyDescent="0.2">
      <c r="A4417" t="s">
        <v>38401</v>
      </c>
      <c r="B4417" t="s">
        <v>38402</v>
      </c>
      <c r="C4417">
        <v>2015</v>
      </c>
      <c r="D4417" t="s">
        <v>29274</v>
      </c>
      <c r="E4417" t="s">
        <v>1045</v>
      </c>
      <c r="F4417" t="s">
        <v>44032</v>
      </c>
      <c r="H4417">
        <v>110</v>
      </c>
      <c r="I4417" t="s">
        <v>4358</v>
      </c>
      <c r="J4417" t="s">
        <v>1076</v>
      </c>
      <c r="M4417" t="s">
        <v>38403</v>
      </c>
      <c r="N4417" t="s">
        <v>38404</v>
      </c>
      <c r="O4417" t="s">
        <v>38405</v>
      </c>
      <c r="P4417" t="s">
        <v>38406</v>
      </c>
      <c r="Q4417" t="s">
        <v>38407</v>
      </c>
      <c r="R4417" t="s">
        <v>38408</v>
      </c>
      <c r="S4417" t="s">
        <v>38409</v>
      </c>
      <c r="T4417">
        <v>7.5</v>
      </c>
      <c r="U4417">
        <v>11747</v>
      </c>
      <c r="W4417"/>
      <c r="X4417"/>
      <c r="Y4417"/>
      <c r="Z4417"/>
      <c r="AA4417">
        <v>328039</v>
      </c>
      <c r="AB4417">
        <v>7</v>
      </c>
    </row>
    <row r="4418" spans="1:28" hidden="1" x14ac:dyDescent="0.2">
      <c r="A4418" t="s">
        <v>38410</v>
      </c>
      <c r="B4418" t="s">
        <v>38411</v>
      </c>
      <c r="C4418">
        <v>2016</v>
      </c>
      <c r="D4418" s="1">
        <v>42440</v>
      </c>
      <c r="E4418" t="s">
        <v>176</v>
      </c>
      <c r="F4418" t="s">
        <v>44036</v>
      </c>
      <c r="H4418">
        <v>110</v>
      </c>
      <c r="I4418" t="s">
        <v>38412</v>
      </c>
      <c r="J4418" t="s">
        <v>26</v>
      </c>
      <c r="K4418" t="s">
        <v>975</v>
      </c>
      <c r="M4418" t="s">
        <v>38413</v>
      </c>
      <c r="N4418" t="s">
        <v>38414</v>
      </c>
      <c r="O4418" t="s">
        <v>38415</v>
      </c>
      <c r="P4418" t="s">
        <v>38416</v>
      </c>
      <c r="Q4418" t="s">
        <v>38417</v>
      </c>
      <c r="R4418" t="s">
        <v>38418</v>
      </c>
      <c r="S4418" t="s">
        <v>38419</v>
      </c>
      <c r="T4418">
        <v>6.7</v>
      </c>
      <c r="U4418">
        <v>11330</v>
      </c>
      <c r="W4418"/>
      <c r="X4418"/>
      <c r="Y4418">
        <v>3401155</v>
      </c>
      <c r="Z4418"/>
      <c r="AA4418">
        <v>3924527</v>
      </c>
      <c r="AB4418">
        <v>65</v>
      </c>
    </row>
    <row r="4419" spans="1:28" hidden="1" x14ac:dyDescent="0.2">
      <c r="A4419" t="s">
        <v>38420</v>
      </c>
      <c r="B4419" t="s">
        <v>38421</v>
      </c>
      <c r="C4419">
        <v>2015</v>
      </c>
      <c r="D4419" s="1">
        <v>42248</v>
      </c>
      <c r="E4419" t="s">
        <v>1045</v>
      </c>
      <c r="F4419" t="s">
        <v>44034</v>
      </c>
      <c r="G4419" t="s">
        <v>44036</v>
      </c>
      <c r="H4419">
        <v>103</v>
      </c>
      <c r="I4419" t="s">
        <v>4358</v>
      </c>
      <c r="J4419" t="s">
        <v>1076</v>
      </c>
      <c r="K4419" t="s">
        <v>26</v>
      </c>
      <c r="M4419" t="s">
        <v>38422</v>
      </c>
      <c r="N4419" t="s">
        <v>38422</v>
      </c>
      <c r="O4419" t="s">
        <v>38423</v>
      </c>
      <c r="P4419" t="s">
        <v>38424</v>
      </c>
      <c r="Q4419" t="s">
        <v>38425</v>
      </c>
      <c r="R4419" t="s">
        <v>38426</v>
      </c>
      <c r="S4419" t="s">
        <v>38427</v>
      </c>
      <c r="T4419">
        <v>7.5</v>
      </c>
      <c r="U4419">
        <v>14512</v>
      </c>
      <c r="W4419"/>
      <c r="X4419"/>
      <c r="Y4419"/>
      <c r="Z4419"/>
      <c r="AA4419">
        <v>6740968</v>
      </c>
      <c r="AB4419">
        <v>3</v>
      </c>
    </row>
    <row r="4420" spans="1:28" x14ac:dyDescent="0.2">
      <c r="A4420" t="s">
        <v>23010</v>
      </c>
      <c r="B4420" t="s">
        <v>23011</v>
      </c>
      <c r="C4420">
        <v>2009</v>
      </c>
      <c r="D4420" s="1">
        <v>40337</v>
      </c>
      <c r="E4420" t="s">
        <v>1045</v>
      </c>
      <c r="F4420" t="s">
        <v>44044</v>
      </c>
      <c r="G4420" t="s">
        <v>44032</v>
      </c>
      <c r="H4420">
        <v>105</v>
      </c>
      <c r="I4420" t="s">
        <v>25</v>
      </c>
      <c r="J4420" t="s">
        <v>26</v>
      </c>
      <c r="M4420" t="s">
        <v>16402</v>
      </c>
      <c r="N4420" t="s">
        <v>23012</v>
      </c>
      <c r="O4420" t="s">
        <v>23013</v>
      </c>
      <c r="P4420" t="s">
        <v>530</v>
      </c>
      <c r="Q4420" t="s">
        <v>23014</v>
      </c>
      <c r="R4420" t="s">
        <v>23015</v>
      </c>
      <c r="S4420" t="s">
        <v>23016</v>
      </c>
      <c r="T4420">
        <v>6.8</v>
      </c>
      <c r="U4420">
        <v>36283</v>
      </c>
      <c r="V4420" s="12">
        <f>W4420*1.20636999678377</f>
        <v>24127399.935675401</v>
      </c>
      <c r="W4420" s="3">
        <v>20000000</v>
      </c>
      <c r="X4420" s="13">
        <f>Y4420*1.20636999678377</f>
        <v>909966.09494399454</v>
      </c>
      <c r="Y4420" s="3">
        <v>754301</v>
      </c>
      <c r="Z4420" s="13">
        <f>AA4420*1.20636999678377</f>
        <v>909966.09494399454</v>
      </c>
      <c r="AA4420" s="3">
        <v>754301</v>
      </c>
      <c r="AB4420">
        <v>44</v>
      </c>
    </row>
    <row r="4421" spans="1:28" x14ac:dyDescent="0.2">
      <c r="A4421" t="s">
        <v>9416</v>
      </c>
      <c r="B4421" t="s">
        <v>9417</v>
      </c>
      <c r="C4421">
        <v>2008</v>
      </c>
      <c r="D4421" t="s">
        <v>9418</v>
      </c>
      <c r="E4421" t="s">
        <v>44035</v>
      </c>
      <c r="F4421" t="s">
        <v>44032</v>
      </c>
      <c r="G4421" t="s">
        <v>44049</v>
      </c>
      <c r="H4421">
        <v>135</v>
      </c>
      <c r="I4421" t="s">
        <v>9419</v>
      </c>
      <c r="J4421" t="s">
        <v>308</v>
      </c>
      <c r="K4421" t="s">
        <v>26</v>
      </c>
      <c r="M4421" t="s">
        <v>1187</v>
      </c>
      <c r="N4421" t="s">
        <v>9420</v>
      </c>
      <c r="O4421" t="s">
        <v>9421</v>
      </c>
      <c r="P4421" t="s">
        <v>9422</v>
      </c>
      <c r="Q4421" t="s">
        <v>9423</v>
      </c>
      <c r="R4421" t="s">
        <v>9424</v>
      </c>
      <c r="S4421" t="s">
        <v>9425</v>
      </c>
      <c r="T4421">
        <v>6.9</v>
      </c>
      <c r="U4421">
        <v>31850</v>
      </c>
      <c r="V4421" s="12">
        <f>W4421*1.20207800169993</f>
        <v>48083120.067997195</v>
      </c>
      <c r="W4421" s="3">
        <v>40000000</v>
      </c>
      <c r="X4421" s="13">
        <f>Y4421*1.20207800169993</f>
        <v>899821.49856249103</v>
      </c>
      <c r="Y4421" s="3">
        <v>748555</v>
      </c>
      <c r="Z4421" s="13">
        <f>AA4421*1.20207800169993</f>
        <v>10383744.515320271</v>
      </c>
      <c r="AA4421" s="3">
        <v>8638162</v>
      </c>
      <c r="AB4421">
        <v>64</v>
      </c>
    </row>
    <row r="4422" spans="1:28" x14ac:dyDescent="0.2">
      <c r="A4422" t="s">
        <v>18240</v>
      </c>
      <c r="B4422" t="s">
        <v>18241</v>
      </c>
      <c r="C4422">
        <v>2008</v>
      </c>
      <c r="D4422" s="1">
        <v>40090</v>
      </c>
      <c r="E4422" t="s">
        <v>44035</v>
      </c>
      <c r="F4422" t="s">
        <v>44032</v>
      </c>
      <c r="G4422" t="s">
        <v>44049</v>
      </c>
      <c r="H4422">
        <v>134</v>
      </c>
      <c r="I4422" t="s">
        <v>18242</v>
      </c>
      <c r="J4422" t="s">
        <v>308</v>
      </c>
      <c r="K4422" t="s">
        <v>26</v>
      </c>
      <c r="M4422" t="s">
        <v>1187</v>
      </c>
      <c r="N4422" t="s">
        <v>18243</v>
      </c>
      <c r="O4422" t="s">
        <v>18244</v>
      </c>
      <c r="P4422" t="s">
        <v>18245</v>
      </c>
      <c r="Q4422" t="s">
        <v>18246</v>
      </c>
      <c r="R4422" t="s">
        <v>18247</v>
      </c>
      <c r="S4422" t="s">
        <v>18248</v>
      </c>
      <c r="T4422">
        <v>7.2</v>
      </c>
      <c r="U4422">
        <v>43731</v>
      </c>
      <c r="V4422" s="12">
        <f>W4422*1.20207800169993</f>
        <v>42072730.05949755</v>
      </c>
      <c r="W4422" s="3">
        <v>35000000</v>
      </c>
      <c r="X4422" s="13">
        <f>Y4422*1.20207800169993</f>
        <v>899821.49856249103</v>
      </c>
      <c r="Y4422" s="3">
        <v>748555</v>
      </c>
      <c r="Z4422" s="13">
        <f>AA4422*1.20207800169993</f>
        <v>41121964.495223016</v>
      </c>
      <c r="AA4422" s="3">
        <v>34209065</v>
      </c>
      <c r="AB4422">
        <v>79</v>
      </c>
    </row>
    <row r="4423" spans="1:28" x14ac:dyDescent="0.2">
      <c r="A4423" t="s">
        <v>2494</v>
      </c>
      <c r="B4423" t="s">
        <v>2495</v>
      </c>
      <c r="C4423">
        <v>2000</v>
      </c>
      <c r="D4423" t="s">
        <v>48</v>
      </c>
      <c r="E4423" t="s">
        <v>44041</v>
      </c>
      <c r="F4423" t="s">
        <v>44046</v>
      </c>
      <c r="G4423" t="s">
        <v>44045</v>
      </c>
      <c r="H4423">
        <v>106</v>
      </c>
      <c r="I4423" t="s">
        <v>817</v>
      </c>
      <c r="J4423" t="s">
        <v>27</v>
      </c>
      <c r="M4423" t="s">
        <v>2496</v>
      </c>
      <c r="N4423" t="s">
        <v>2497</v>
      </c>
      <c r="O4423" t="s">
        <v>2498</v>
      </c>
      <c r="P4423" t="s">
        <v>1440</v>
      </c>
      <c r="Q4423" t="s">
        <v>2499</v>
      </c>
      <c r="R4423" t="s">
        <v>2500</v>
      </c>
      <c r="S4423" t="s">
        <v>2501</v>
      </c>
      <c r="T4423">
        <v>6.9</v>
      </c>
      <c r="U4423">
        <v>57008</v>
      </c>
      <c r="V4423" s="12">
        <f>W4423*1.5029674796748</f>
        <v>21041544.715447202</v>
      </c>
      <c r="W4423" s="3">
        <v>14000000</v>
      </c>
      <c r="X4423" s="13">
        <f>Y4423*1.5029674796748</f>
        <v>894214.54951219703</v>
      </c>
      <c r="Y4423" s="3">
        <v>594966</v>
      </c>
      <c r="Z4423" s="13">
        <f>AA4423*1.5029674796748</f>
        <v>90333876.448780686</v>
      </c>
      <c r="AA4423" s="3">
        <v>60103680</v>
      </c>
      <c r="AB4423">
        <v>177</v>
      </c>
    </row>
    <row r="4424" spans="1:28" x14ac:dyDescent="0.2">
      <c r="A4424" t="s">
        <v>15025</v>
      </c>
      <c r="B4424" t="s">
        <v>15026</v>
      </c>
      <c r="C4424">
        <v>2007</v>
      </c>
      <c r="D4424" t="s">
        <v>11525</v>
      </c>
      <c r="E4424" t="s">
        <v>1045</v>
      </c>
      <c r="F4424" t="s">
        <v>44032</v>
      </c>
      <c r="H4424">
        <v>101</v>
      </c>
      <c r="I4424" t="s">
        <v>25</v>
      </c>
      <c r="J4424" t="s">
        <v>26</v>
      </c>
      <c r="M4424" t="s">
        <v>15027</v>
      </c>
      <c r="N4424" t="s">
        <v>15027</v>
      </c>
      <c r="O4424" t="s">
        <v>15028</v>
      </c>
      <c r="P4424" t="s">
        <v>15029</v>
      </c>
      <c r="Q4424" t="s">
        <v>15030</v>
      </c>
      <c r="R4424" t="s">
        <v>15031</v>
      </c>
      <c r="S4424" t="s">
        <v>15032</v>
      </c>
      <c r="T4424">
        <v>6.6</v>
      </c>
      <c r="U4424">
        <v>12838</v>
      </c>
      <c r="V4424" s="12">
        <f>W4424*1.24823238899982</f>
        <v>7489394.3339989195</v>
      </c>
      <c r="W4424" s="3">
        <v>6000000</v>
      </c>
      <c r="X4424" s="13">
        <f>Y4424*1.24823238899982</f>
        <v>892415.0088886983</v>
      </c>
      <c r="Y4424" s="3">
        <v>714943</v>
      </c>
      <c r="Z4424" s="13">
        <f>AA4424*144548551.06</f>
        <v>110374093521292.69</v>
      </c>
      <c r="AA4424" s="3">
        <v>763578</v>
      </c>
      <c r="AB4424">
        <v>55</v>
      </c>
    </row>
    <row r="4425" spans="1:28" hidden="1" x14ac:dyDescent="0.2">
      <c r="A4425" t="s">
        <v>38468</v>
      </c>
      <c r="B4425" t="s">
        <v>38469</v>
      </c>
      <c r="C4425">
        <v>2017</v>
      </c>
      <c r="D4425" t="s">
        <v>36538</v>
      </c>
      <c r="E4425" t="s">
        <v>16512</v>
      </c>
      <c r="F4425" t="s">
        <v>44032</v>
      </c>
      <c r="G4425" t="s">
        <v>44042</v>
      </c>
      <c r="H4425">
        <v>88</v>
      </c>
      <c r="I4425" t="s">
        <v>25</v>
      </c>
      <c r="J4425" t="s">
        <v>26</v>
      </c>
      <c r="M4425" t="s">
        <v>3833</v>
      </c>
      <c r="N4425" t="s">
        <v>38470</v>
      </c>
      <c r="O4425" t="s">
        <v>38471</v>
      </c>
      <c r="P4425" t="s">
        <v>17516</v>
      </c>
      <c r="Q4425" t="s">
        <v>17516</v>
      </c>
      <c r="R4425" t="s">
        <v>38472</v>
      </c>
      <c r="S4425" t="s">
        <v>38473</v>
      </c>
      <c r="T4425">
        <v>6.2</v>
      </c>
      <c r="U4425">
        <v>23247</v>
      </c>
      <c r="W4425"/>
      <c r="X4425"/>
      <c r="Y4425">
        <v>1803064</v>
      </c>
      <c r="Z4425"/>
      <c r="AA4425">
        <v>4476705</v>
      </c>
      <c r="AB4425">
        <v>155</v>
      </c>
    </row>
    <row r="4426" spans="1:28" hidden="1" x14ac:dyDescent="0.2">
      <c r="A4426" t="s">
        <v>38474</v>
      </c>
      <c r="B4426" t="s">
        <v>38475</v>
      </c>
      <c r="C4426">
        <v>2017</v>
      </c>
      <c r="D4426" t="s">
        <v>38476</v>
      </c>
      <c r="E4426" t="s">
        <v>1045</v>
      </c>
      <c r="F4426" t="s">
        <v>44046</v>
      </c>
      <c r="H4426">
        <v>85</v>
      </c>
      <c r="I4426" t="s">
        <v>25</v>
      </c>
      <c r="J4426" t="s">
        <v>26</v>
      </c>
      <c r="M4426" t="s">
        <v>619</v>
      </c>
      <c r="N4426" t="s">
        <v>38477</v>
      </c>
      <c r="O4426" t="s">
        <v>38478</v>
      </c>
      <c r="P4426" t="s">
        <v>38479</v>
      </c>
      <c r="Q4426" t="s">
        <v>38480</v>
      </c>
      <c r="R4426" t="s">
        <v>38481</v>
      </c>
      <c r="S4426" t="s">
        <v>38482</v>
      </c>
      <c r="T4426">
        <v>6.3</v>
      </c>
      <c r="U4426">
        <v>59979</v>
      </c>
      <c r="W4426"/>
      <c r="X4426"/>
      <c r="Y4426"/>
      <c r="Z4426"/>
      <c r="AA4426"/>
      <c r="AB4426">
        <v>278</v>
      </c>
    </row>
    <row r="4427" spans="1:28" hidden="1" x14ac:dyDescent="0.2">
      <c r="A4427" t="s">
        <v>38483</v>
      </c>
      <c r="B4427" t="s">
        <v>38484</v>
      </c>
      <c r="C4427">
        <v>2015</v>
      </c>
      <c r="D4427" t="s">
        <v>37309</v>
      </c>
      <c r="E4427" t="s">
        <v>44041</v>
      </c>
      <c r="F4427" t="s">
        <v>44032</v>
      </c>
      <c r="G4427" t="s">
        <v>44036</v>
      </c>
      <c r="H4427">
        <v>138</v>
      </c>
      <c r="I4427" t="s">
        <v>697</v>
      </c>
      <c r="J4427" t="s">
        <v>307</v>
      </c>
      <c r="K4427" t="s">
        <v>26</v>
      </c>
      <c r="L4427" t="s">
        <v>308</v>
      </c>
      <c r="M4427" t="s">
        <v>38485</v>
      </c>
      <c r="N4427" t="s">
        <v>38486</v>
      </c>
      <c r="O4427" t="s">
        <v>38487</v>
      </c>
      <c r="P4427" t="s">
        <v>38488</v>
      </c>
      <c r="Q4427" t="s">
        <v>38489</v>
      </c>
      <c r="R4427" t="s">
        <v>38490</v>
      </c>
      <c r="S4427" t="s">
        <v>38491</v>
      </c>
      <c r="T4427">
        <v>7.6</v>
      </c>
      <c r="U4427">
        <v>50906</v>
      </c>
      <c r="W4427"/>
      <c r="X4427"/>
      <c r="Y4427"/>
      <c r="Z4427"/>
      <c r="AA4427">
        <v>3191971</v>
      </c>
      <c r="AB4427">
        <v>174</v>
      </c>
    </row>
    <row r="4428" spans="1:28" x14ac:dyDescent="0.2">
      <c r="A4428" t="s">
        <v>12108</v>
      </c>
      <c r="B4428" t="s">
        <v>12109</v>
      </c>
      <c r="C4428">
        <v>2005</v>
      </c>
      <c r="D4428" t="s">
        <v>3685</v>
      </c>
      <c r="E4428" t="s">
        <v>1045</v>
      </c>
      <c r="F4428" t="s">
        <v>44032</v>
      </c>
      <c r="G4428" t="s">
        <v>44036</v>
      </c>
      <c r="H4428">
        <v>90</v>
      </c>
      <c r="I4428" t="s">
        <v>3522</v>
      </c>
      <c r="J4428" t="s">
        <v>26</v>
      </c>
      <c r="M4428" t="s">
        <v>12110</v>
      </c>
      <c r="N4428" t="s">
        <v>12110</v>
      </c>
      <c r="O4428" t="s">
        <v>12111</v>
      </c>
      <c r="P4428" t="s">
        <v>1680</v>
      </c>
      <c r="Q4428" t="s">
        <v>12112</v>
      </c>
      <c r="R4428" t="s">
        <v>12113</v>
      </c>
      <c r="S4428" t="s">
        <v>12114</v>
      </c>
      <c r="T4428">
        <v>6.8</v>
      </c>
      <c r="U4428">
        <v>29277</v>
      </c>
      <c r="V4428" s="12">
        <f>W4428*1.32519713261649</f>
        <v>10469057.34767027</v>
      </c>
      <c r="W4428" s="3">
        <v>7900000</v>
      </c>
      <c r="X4428" s="13">
        <f>Y4428*1.32519713261649</f>
        <v>890854.49602150708</v>
      </c>
      <c r="Y4428" s="3">
        <v>672243</v>
      </c>
      <c r="Z4428" s="13">
        <f>AA4428*1.32519713261649</f>
        <v>3492298.6295698993</v>
      </c>
      <c r="AA4428" s="3">
        <v>2635305</v>
      </c>
      <c r="AB4428">
        <v>162</v>
      </c>
    </row>
    <row r="4429" spans="1:28" x14ac:dyDescent="0.2">
      <c r="A4429" t="s">
        <v>4650</v>
      </c>
      <c r="B4429" t="s">
        <v>4651</v>
      </c>
      <c r="C4429">
        <v>2002</v>
      </c>
      <c r="D4429" t="s">
        <v>1229</v>
      </c>
      <c r="E4429" t="s">
        <v>16512</v>
      </c>
      <c r="F4429" t="s">
        <v>44046</v>
      </c>
      <c r="G4429" t="s">
        <v>44045</v>
      </c>
      <c r="H4429">
        <v>105</v>
      </c>
      <c r="I4429" t="s">
        <v>229</v>
      </c>
      <c r="J4429" t="s">
        <v>26</v>
      </c>
      <c r="M4429" t="s">
        <v>362</v>
      </c>
      <c r="N4429" t="s">
        <v>4652</v>
      </c>
      <c r="O4429" t="s">
        <v>4653</v>
      </c>
      <c r="P4429" t="s">
        <v>4654</v>
      </c>
      <c r="Q4429" t="s">
        <v>4655</v>
      </c>
      <c r="R4429" t="s">
        <v>4656</v>
      </c>
      <c r="S4429" t="s">
        <v>4657</v>
      </c>
      <c r="T4429">
        <v>6.1</v>
      </c>
      <c r="U4429">
        <v>20706</v>
      </c>
      <c r="V4429" s="12">
        <f>W4429*1.43863813229572</f>
        <v>57545525.291828804</v>
      </c>
      <c r="W4429" s="3">
        <v>40000000</v>
      </c>
      <c r="X4429" s="13">
        <f>Y4429*1.43863813229572</f>
        <v>871184.58466926077</v>
      </c>
      <c r="Y4429" s="3">
        <v>605562</v>
      </c>
      <c r="Z4429" s="13">
        <f>AA4429*1.43863813229572</f>
        <v>3772130.7624513623</v>
      </c>
      <c r="AA4429" s="3">
        <v>2622015</v>
      </c>
      <c r="AB4429">
        <v>157</v>
      </c>
    </row>
    <row r="4430" spans="1:28" hidden="1" x14ac:dyDescent="0.2">
      <c r="A4430" t="s">
        <v>38510</v>
      </c>
      <c r="B4430" t="s">
        <v>38511</v>
      </c>
      <c r="C4430">
        <v>2016</v>
      </c>
      <c r="D4430" s="1">
        <v>42928</v>
      </c>
      <c r="E4430" t="s">
        <v>3496</v>
      </c>
      <c r="F4430" t="s">
        <v>44045</v>
      </c>
      <c r="G4430" t="s">
        <v>44033</v>
      </c>
      <c r="H4430">
        <v>90</v>
      </c>
      <c r="I4430" t="s">
        <v>1983</v>
      </c>
      <c r="J4430" t="s">
        <v>26</v>
      </c>
      <c r="M4430" t="s">
        <v>38512</v>
      </c>
      <c r="N4430" t="s">
        <v>38512</v>
      </c>
      <c r="O4430" t="s">
        <v>38513</v>
      </c>
      <c r="P4430" t="s">
        <v>32902</v>
      </c>
      <c r="Q4430" t="s">
        <v>38514</v>
      </c>
      <c r="R4430" t="s">
        <v>38515</v>
      </c>
      <c r="S4430" t="s">
        <v>38516</v>
      </c>
      <c r="T4430">
        <v>5.8</v>
      </c>
      <c r="U4430">
        <v>29609</v>
      </c>
      <c r="W4430"/>
      <c r="X4430"/>
      <c r="Y4430">
        <v>151042</v>
      </c>
      <c r="Z4430"/>
      <c r="AA4430">
        <v>368372</v>
      </c>
      <c r="AB4430">
        <v>288</v>
      </c>
    </row>
    <row r="4431" spans="1:28" x14ac:dyDescent="0.2">
      <c r="A4431" t="s">
        <v>14047</v>
      </c>
      <c r="B4431" t="s">
        <v>14048</v>
      </c>
      <c r="C4431">
        <v>2006</v>
      </c>
      <c r="D4431" s="1">
        <v>38938</v>
      </c>
      <c r="E4431" t="s">
        <v>16512</v>
      </c>
      <c r="F4431" t="s">
        <v>44031</v>
      </c>
      <c r="G4431" t="s">
        <v>44040</v>
      </c>
      <c r="H4431">
        <v>93</v>
      </c>
      <c r="I4431" t="s">
        <v>5611</v>
      </c>
      <c r="J4431" t="s">
        <v>26</v>
      </c>
      <c r="M4431" t="s">
        <v>9473</v>
      </c>
      <c r="N4431" t="s">
        <v>14049</v>
      </c>
      <c r="O4431" t="s">
        <v>14050</v>
      </c>
      <c r="P4431" t="s">
        <v>14051</v>
      </c>
      <c r="Q4431" t="s">
        <v>14052</v>
      </c>
      <c r="R4431" t="s">
        <v>14053</v>
      </c>
      <c r="S4431" t="s">
        <v>14054</v>
      </c>
      <c r="T4431">
        <v>5.0999999999999996</v>
      </c>
      <c r="U4431">
        <v>23178</v>
      </c>
      <c r="V4431" s="12">
        <f>W4431*1.28378472222222</f>
        <v>51351388.888888806</v>
      </c>
      <c r="W4431" s="3">
        <v>40000000</v>
      </c>
      <c r="X4431" s="13">
        <f>Y4431*1.28378472222222</f>
        <v>869951.58187499852</v>
      </c>
      <c r="Y4431" s="3">
        <v>677646</v>
      </c>
      <c r="Z4431" s="13">
        <f>AA4431*1.28378472222222</f>
        <v>30731071.788541615</v>
      </c>
      <c r="AA4431" s="3">
        <v>23937870</v>
      </c>
      <c r="AB4431">
        <v>191</v>
      </c>
    </row>
    <row r="4432" spans="1:28" hidden="1" x14ac:dyDescent="0.2">
      <c r="A4432" t="s">
        <v>38525</v>
      </c>
      <c r="B4432" t="s">
        <v>38526</v>
      </c>
      <c r="C4432">
        <v>2016</v>
      </c>
      <c r="D4432" s="1">
        <v>42801</v>
      </c>
      <c r="E4432" t="s">
        <v>16512</v>
      </c>
      <c r="F4432" t="s">
        <v>44031</v>
      </c>
      <c r="G4432" t="s">
        <v>44032</v>
      </c>
      <c r="H4432">
        <v>120</v>
      </c>
      <c r="I4432" t="s">
        <v>2213</v>
      </c>
      <c r="J4432" t="s">
        <v>934</v>
      </c>
      <c r="K4432" t="s">
        <v>38527</v>
      </c>
      <c r="L4432" t="s">
        <v>26</v>
      </c>
      <c r="M4432" t="s">
        <v>38528</v>
      </c>
      <c r="N4432" t="s">
        <v>38529</v>
      </c>
      <c r="O4432" t="s">
        <v>38530</v>
      </c>
      <c r="P4432" t="s">
        <v>38531</v>
      </c>
      <c r="Q4432" t="s">
        <v>38532</v>
      </c>
      <c r="R4432" t="s">
        <v>38533</v>
      </c>
      <c r="S4432" t="s">
        <v>38534</v>
      </c>
      <c r="T4432">
        <v>6.7</v>
      </c>
      <c r="U4432">
        <v>21363</v>
      </c>
      <c r="W4432"/>
      <c r="X4432"/>
      <c r="Y4432">
        <v>1918403</v>
      </c>
      <c r="Z4432"/>
      <c r="AA4432">
        <v>78053145</v>
      </c>
      <c r="AB4432">
        <v>197</v>
      </c>
    </row>
    <row r="4433" spans="1:28" x14ac:dyDescent="0.2">
      <c r="A4433" t="s">
        <v>26945</v>
      </c>
      <c r="B4433" t="s">
        <v>26946</v>
      </c>
      <c r="C4433">
        <v>2013</v>
      </c>
      <c r="D4433" t="s">
        <v>26947</v>
      </c>
      <c r="E4433" t="s">
        <v>16512</v>
      </c>
      <c r="F4433" t="s">
        <v>44044</v>
      </c>
      <c r="G4433" t="s">
        <v>44032</v>
      </c>
      <c r="H4433">
        <v>90</v>
      </c>
      <c r="I4433" t="s">
        <v>26948</v>
      </c>
      <c r="J4433" t="s">
        <v>26</v>
      </c>
      <c r="K4433" t="s">
        <v>2073</v>
      </c>
      <c r="M4433" t="s">
        <v>10575</v>
      </c>
      <c r="N4433" t="s">
        <v>10575</v>
      </c>
      <c r="O4433" t="s">
        <v>26949</v>
      </c>
      <c r="P4433" t="s">
        <v>3250</v>
      </c>
      <c r="Q4433" t="s">
        <v>26950</v>
      </c>
      <c r="R4433" t="s">
        <v>26951</v>
      </c>
      <c r="S4433" t="s">
        <v>26952</v>
      </c>
      <c r="T4433">
        <v>5.7</v>
      </c>
      <c r="U4433">
        <v>105629</v>
      </c>
      <c r="V4433" s="12">
        <f>W4433*1.11098185502045</f>
        <v>5332712.9040981596</v>
      </c>
      <c r="W4433" s="3">
        <v>4800000</v>
      </c>
      <c r="X4433" s="13">
        <f>Y4433*1.11098185502045</f>
        <v>865663.72964967438</v>
      </c>
      <c r="Y4433" s="3">
        <v>779188</v>
      </c>
      <c r="Z4433" s="13">
        <f>AA4433*1.11098185502045</f>
        <v>11820004.813171482</v>
      </c>
      <c r="AA4433" s="3">
        <v>10639242</v>
      </c>
      <c r="AB4433">
        <v>557</v>
      </c>
    </row>
    <row r="4434" spans="1:28" x14ac:dyDescent="0.2">
      <c r="A4434" t="s">
        <v>5446</v>
      </c>
      <c r="B4434" t="s">
        <v>5447</v>
      </c>
      <c r="C4434">
        <v>2002</v>
      </c>
      <c r="D4434" t="s">
        <v>932</v>
      </c>
      <c r="E4434" t="s">
        <v>1045</v>
      </c>
      <c r="F4434" t="s">
        <v>44036</v>
      </c>
      <c r="H4434">
        <v>89</v>
      </c>
      <c r="I4434" t="s">
        <v>5448</v>
      </c>
      <c r="J4434" t="s">
        <v>26</v>
      </c>
      <c r="K4434" t="s">
        <v>2390</v>
      </c>
      <c r="L4434" t="s">
        <v>64</v>
      </c>
      <c r="M4434" t="s">
        <v>1895</v>
      </c>
      <c r="N4434" t="s">
        <v>1895</v>
      </c>
      <c r="O4434" t="s">
        <v>5449</v>
      </c>
      <c r="P4434" t="s">
        <v>5450</v>
      </c>
      <c r="Q4434" t="s">
        <v>5451</v>
      </c>
      <c r="R4434" t="s">
        <v>5452</v>
      </c>
      <c r="S4434" t="s">
        <v>5453</v>
      </c>
      <c r="T4434">
        <v>3.6</v>
      </c>
      <c r="U4434">
        <v>15526</v>
      </c>
      <c r="V4434" s="12">
        <f>W4434*1.43863813229572</f>
        <v>14386381.322957201</v>
      </c>
      <c r="W4434" s="3">
        <v>10000000</v>
      </c>
      <c r="X4434" s="13">
        <f>Y4434*1.43863813229572</f>
        <v>861233.52470817126</v>
      </c>
      <c r="Y4434" s="3">
        <v>598645</v>
      </c>
      <c r="Z4434" s="13">
        <f>AA4434*1.43863813229572</f>
        <v>1491177.1968871597</v>
      </c>
      <c r="AA4434" s="3">
        <v>1036520</v>
      </c>
      <c r="AB4434">
        <v>225</v>
      </c>
    </row>
    <row r="4435" spans="1:28" hidden="1" x14ac:dyDescent="0.2">
      <c r="A4435" t="s">
        <v>38551</v>
      </c>
      <c r="B4435" t="s">
        <v>38552</v>
      </c>
      <c r="C4435">
        <v>2015</v>
      </c>
      <c r="D4435" s="1">
        <v>42648</v>
      </c>
      <c r="E4435" t="s">
        <v>44037</v>
      </c>
      <c r="F4435" t="s">
        <v>44047</v>
      </c>
      <c r="G4435" t="s">
        <v>44031</v>
      </c>
      <c r="H4435">
        <v>119</v>
      </c>
      <c r="I4435" t="s">
        <v>2213</v>
      </c>
      <c r="J4435" t="s">
        <v>934</v>
      </c>
      <c r="M4435" t="s">
        <v>17109</v>
      </c>
      <c r="N4435" t="s">
        <v>17109</v>
      </c>
      <c r="O4435" t="s">
        <v>38553</v>
      </c>
      <c r="P4435" t="s">
        <v>25052</v>
      </c>
      <c r="Q4435" t="s">
        <v>38554</v>
      </c>
      <c r="R4435" t="s">
        <v>38555</v>
      </c>
      <c r="S4435" t="s">
        <v>38556</v>
      </c>
      <c r="T4435">
        <v>7.7</v>
      </c>
      <c r="U4435">
        <v>19578</v>
      </c>
      <c r="W4435"/>
      <c r="X4435"/>
      <c r="Y4435">
        <v>490643</v>
      </c>
      <c r="Z4435"/>
      <c r="AA4435">
        <v>49768644</v>
      </c>
      <c r="AB4435">
        <v>44</v>
      </c>
    </row>
    <row r="4436" spans="1:28" hidden="1" x14ac:dyDescent="0.2">
      <c r="A4436" t="s">
        <v>38557</v>
      </c>
      <c r="B4436" t="s">
        <v>38558</v>
      </c>
      <c r="C4436">
        <v>2016</v>
      </c>
      <c r="D4436" t="s">
        <v>36144</v>
      </c>
      <c r="E4436" t="s">
        <v>176</v>
      </c>
      <c r="F4436" t="s">
        <v>44046</v>
      </c>
      <c r="G4436" t="s">
        <v>44042</v>
      </c>
      <c r="H4436">
        <v>84</v>
      </c>
      <c r="I4436" t="s">
        <v>38559</v>
      </c>
      <c r="J4436" t="s">
        <v>5473</v>
      </c>
      <c r="M4436" t="s">
        <v>38560</v>
      </c>
      <c r="N4436" t="s">
        <v>38560</v>
      </c>
      <c r="O4436" t="s">
        <v>38561</v>
      </c>
      <c r="P4436" t="s">
        <v>38562</v>
      </c>
      <c r="Q4436" t="s">
        <v>38563</v>
      </c>
      <c r="R4436" t="s">
        <v>38564</v>
      </c>
      <c r="S4436" t="s">
        <v>38565</v>
      </c>
      <c r="T4436">
        <v>6.9</v>
      </c>
      <c r="U4436">
        <v>22760</v>
      </c>
      <c r="W4436"/>
      <c r="X4436"/>
      <c r="Y4436">
        <v>31900</v>
      </c>
      <c r="Z4436"/>
      <c r="AA4436">
        <v>133324</v>
      </c>
      <c r="AB4436">
        <v>108</v>
      </c>
    </row>
    <row r="4437" spans="1:28" x14ac:dyDescent="0.2">
      <c r="A4437" t="s">
        <v>25609</v>
      </c>
      <c r="B4437" t="s">
        <v>25610</v>
      </c>
      <c r="C4437">
        <v>2012</v>
      </c>
      <c r="D4437" t="s">
        <v>25171</v>
      </c>
      <c r="E4437" t="s">
        <v>44041</v>
      </c>
      <c r="F4437" t="s">
        <v>44032</v>
      </c>
      <c r="G4437" t="s">
        <v>44034</v>
      </c>
      <c r="H4437">
        <v>109</v>
      </c>
      <c r="I4437" t="s">
        <v>25611</v>
      </c>
      <c r="J4437" t="s">
        <v>26</v>
      </c>
      <c r="M4437" t="s">
        <v>4762</v>
      </c>
      <c r="N4437" t="s">
        <v>25612</v>
      </c>
      <c r="O4437" t="s">
        <v>25613</v>
      </c>
      <c r="P4437" t="s">
        <v>25165</v>
      </c>
      <c r="Q4437" t="s">
        <v>25614</v>
      </c>
      <c r="R4437" t="s">
        <v>25615</v>
      </c>
      <c r="S4437" t="s">
        <v>25616</v>
      </c>
      <c r="T4437">
        <v>5.0999999999999996</v>
      </c>
      <c r="U4437">
        <v>43949</v>
      </c>
      <c r="V4437" s="12">
        <f>W4437*1.12725506764114</f>
        <v>23108728.886643369</v>
      </c>
      <c r="W4437" s="3">
        <v>20500000</v>
      </c>
      <c r="X4437" s="13">
        <f>Y4437*1.12725506764114</f>
        <v>860722.37042779825</v>
      </c>
      <c r="Y4437" s="3">
        <v>763556</v>
      </c>
      <c r="Z4437" s="13">
        <f>AA4437*1.12725506764114</f>
        <v>7923582.9596809987</v>
      </c>
      <c r="AA4437" s="3">
        <v>7029095</v>
      </c>
      <c r="AB4437">
        <v>222</v>
      </c>
    </row>
    <row r="4438" spans="1:28" hidden="1" x14ac:dyDescent="0.2">
      <c r="A4438" t="s">
        <v>38570</v>
      </c>
      <c r="B4438" t="s">
        <v>38571</v>
      </c>
      <c r="C4438">
        <v>2016</v>
      </c>
      <c r="D4438" t="s">
        <v>24282</v>
      </c>
      <c r="E4438" t="s">
        <v>3496</v>
      </c>
      <c r="F4438" t="s">
        <v>44042</v>
      </c>
      <c r="H4438">
        <v>82</v>
      </c>
      <c r="I4438" t="s">
        <v>25</v>
      </c>
      <c r="J4438" t="s">
        <v>26</v>
      </c>
      <c r="M4438" t="s">
        <v>38572</v>
      </c>
      <c r="N4438" t="s">
        <v>38572</v>
      </c>
      <c r="O4438" t="s">
        <v>38573</v>
      </c>
      <c r="P4438" t="s">
        <v>38574</v>
      </c>
      <c r="Q4438" t="s">
        <v>38575</v>
      </c>
      <c r="R4438" t="s">
        <v>38576</v>
      </c>
      <c r="S4438" t="s">
        <v>38577</v>
      </c>
      <c r="T4438">
        <v>5.6</v>
      </c>
      <c r="U4438">
        <v>13029</v>
      </c>
      <c r="W4438">
        <v>800000</v>
      </c>
      <c r="X4438"/>
      <c r="Y4438"/>
      <c r="Z4438"/>
      <c r="AA4438"/>
      <c r="AB4438">
        <v>408</v>
      </c>
    </row>
    <row r="4439" spans="1:28" x14ac:dyDescent="0.2">
      <c r="A4439" t="s">
        <v>40167</v>
      </c>
      <c r="B4439" t="s">
        <v>40168</v>
      </c>
      <c r="C4439">
        <v>2016</v>
      </c>
      <c r="D4439" s="1">
        <v>42709</v>
      </c>
      <c r="E4439" t="s">
        <v>3496</v>
      </c>
      <c r="F4439" t="s">
        <v>44045</v>
      </c>
      <c r="G4439" t="s">
        <v>44042</v>
      </c>
      <c r="H4439">
        <v>156</v>
      </c>
      <c r="I4439" t="s">
        <v>16159</v>
      </c>
      <c r="J4439" t="s">
        <v>3179</v>
      </c>
      <c r="K4439" t="s">
        <v>934</v>
      </c>
      <c r="M4439" t="s">
        <v>22001</v>
      </c>
      <c r="N4439" t="s">
        <v>40169</v>
      </c>
      <c r="O4439" t="s">
        <v>40170</v>
      </c>
      <c r="P4439" t="s">
        <v>40171</v>
      </c>
      <c r="Q4439" t="s">
        <v>40172</v>
      </c>
      <c r="R4439" t="s">
        <v>40173</v>
      </c>
      <c r="S4439" t="s">
        <v>40174</v>
      </c>
      <c r="T4439">
        <v>7.4</v>
      </c>
      <c r="U4439">
        <v>46987</v>
      </c>
      <c r="V4439" s="12">
        <f>W4439*1.07834771485832</f>
        <v>6922992.329390415</v>
      </c>
      <c r="W4439" s="3">
        <v>6420000</v>
      </c>
      <c r="X4439" s="13">
        <f>Y4439*1.07834771485832</f>
        <v>848263.89798214484</v>
      </c>
      <c r="Y4439" s="3">
        <v>786633</v>
      </c>
      <c r="Z4439" s="13">
        <f>AA4439*1.07834771485832</f>
        <v>53757542.261142552</v>
      </c>
      <c r="AA4439" s="3">
        <v>49851770</v>
      </c>
      <c r="AB4439">
        <v>202</v>
      </c>
    </row>
    <row r="4440" spans="1:28" x14ac:dyDescent="0.2">
      <c r="A4440" t="s">
        <v>37754</v>
      </c>
      <c r="B4440">
        <v>31</v>
      </c>
      <c r="C4440">
        <v>2016</v>
      </c>
      <c r="D4440" t="s">
        <v>37755</v>
      </c>
      <c r="E4440" t="s">
        <v>3496</v>
      </c>
      <c r="F4440" t="s">
        <v>44042</v>
      </c>
      <c r="H4440">
        <v>102</v>
      </c>
      <c r="I4440" t="s">
        <v>495</v>
      </c>
      <c r="J4440" t="s">
        <v>26</v>
      </c>
      <c r="K4440" t="s">
        <v>308</v>
      </c>
      <c r="L4440" t="s">
        <v>307</v>
      </c>
      <c r="M4440" t="s">
        <v>3497</v>
      </c>
      <c r="N4440" t="s">
        <v>3497</v>
      </c>
      <c r="O4440" t="s">
        <v>37756</v>
      </c>
      <c r="P4440" t="s">
        <v>23715</v>
      </c>
      <c r="Q4440" t="s">
        <v>37757</v>
      </c>
      <c r="R4440" t="s">
        <v>37758</v>
      </c>
      <c r="S4440" t="s">
        <v>37759</v>
      </c>
      <c r="T4440">
        <v>5.0999999999999996</v>
      </c>
      <c r="U4440">
        <v>17722</v>
      </c>
      <c r="V4440" s="12">
        <f>W4440*1.07834771485832</f>
        <v>1617521.5722874801</v>
      </c>
      <c r="W4440" s="3">
        <v>1500000</v>
      </c>
      <c r="X4440" s="13">
        <f>Y4440*1.07834771485832</f>
        <v>840917.11500081513</v>
      </c>
      <c r="Y4440" s="3">
        <v>779820</v>
      </c>
      <c r="Z4440" s="13">
        <f>AA4440*1.07834771485832</f>
        <v>917047.38532209769</v>
      </c>
      <c r="AA4440" s="3">
        <v>850419</v>
      </c>
      <c r="AB4440">
        <v>209</v>
      </c>
    </row>
    <row r="4441" spans="1:28" x14ac:dyDescent="0.2">
      <c r="A4441" t="s">
        <v>26269</v>
      </c>
      <c r="B4441" t="s">
        <v>26271</v>
      </c>
      <c r="C4441">
        <v>2010</v>
      </c>
      <c r="D4441" s="1">
        <v>40190</v>
      </c>
      <c r="E4441" t="s">
        <v>16512</v>
      </c>
      <c r="F4441" t="s">
        <v>44044</v>
      </c>
      <c r="G4441" t="s">
        <v>44032</v>
      </c>
      <c r="H4441">
        <v>81</v>
      </c>
      <c r="I4441" t="s">
        <v>817</v>
      </c>
      <c r="J4441" t="s">
        <v>27</v>
      </c>
      <c r="M4441" t="s">
        <v>26272</v>
      </c>
      <c r="N4441" t="s">
        <v>26273</v>
      </c>
      <c r="O4441" t="s">
        <v>26274</v>
      </c>
      <c r="P4441" t="s">
        <v>26275</v>
      </c>
      <c r="Q4441" t="s">
        <v>26276</v>
      </c>
      <c r="R4441" t="s">
        <v>26277</v>
      </c>
      <c r="S4441" t="s">
        <v>26278</v>
      </c>
      <c r="T4441">
        <v>6.8</v>
      </c>
      <c r="U4441">
        <v>13310</v>
      </c>
      <c r="V4441" s="12">
        <f>W4441*1.18690152988223</f>
        <v>18990424.478115682</v>
      </c>
      <c r="W4441" s="3">
        <v>16000000</v>
      </c>
      <c r="X4441" s="13">
        <f>Y4441*1.18690152988223</f>
        <v>840581.46698554361</v>
      </c>
      <c r="Y4441" s="3">
        <v>708215</v>
      </c>
      <c r="Z4441" s="13">
        <f>AA4441*1.18690152988223</f>
        <v>11260662.985173514</v>
      </c>
      <c r="AA4441" s="3">
        <v>9487445</v>
      </c>
      <c r="AB4441">
        <v>52</v>
      </c>
    </row>
    <row r="4442" spans="1:28" x14ac:dyDescent="0.2">
      <c r="A4442" t="s">
        <v>20805</v>
      </c>
      <c r="B4442" t="s">
        <v>20806</v>
      </c>
      <c r="C4442">
        <v>2009</v>
      </c>
      <c r="D4442" s="1">
        <v>40032</v>
      </c>
      <c r="E4442" t="s">
        <v>176</v>
      </c>
      <c r="H4442">
        <v>77</v>
      </c>
      <c r="I4442" t="s">
        <v>25</v>
      </c>
      <c r="J4442" t="s">
        <v>26</v>
      </c>
      <c r="K4442" t="s">
        <v>27</v>
      </c>
      <c r="M4442" t="s">
        <v>1187</v>
      </c>
      <c r="N4442" t="s">
        <v>20807</v>
      </c>
      <c r="O4442" t="s">
        <v>20808</v>
      </c>
      <c r="P4442" t="s">
        <v>20809</v>
      </c>
      <c r="Q4442" t="s">
        <v>20810</v>
      </c>
      <c r="R4442" t="s">
        <v>20811</v>
      </c>
      <c r="S4442" t="s">
        <v>20812</v>
      </c>
      <c r="T4442">
        <v>5.5</v>
      </c>
      <c r="U4442">
        <v>15711</v>
      </c>
      <c r="V4442" s="12">
        <f>W4442*1.20636999678377</f>
        <v>2050828.9945324089</v>
      </c>
      <c r="W4442" s="3">
        <v>1700000</v>
      </c>
      <c r="X4442" s="13">
        <f>Y4442*1.20636999678377</f>
        <v>839440.4985620185</v>
      </c>
      <c r="Y4442" s="3">
        <v>695840</v>
      </c>
      <c r="Z4442" s="13">
        <f>AA4442*1.20636999678377</f>
        <v>1279887.3907577698</v>
      </c>
      <c r="AA4442" s="3">
        <v>1060941</v>
      </c>
      <c r="AB4442">
        <v>105</v>
      </c>
    </row>
    <row r="4443" spans="1:28" hidden="1" x14ac:dyDescent="0.2">
      <c r="A4443" t="s">
        <v>38614</v>
      </c>
      <c r="B4443" t="s">
        <v>38615</v>
      </c>
      <c r="C4443">
        <v>2016</v>
      </c>
      <c r="D4443" t="s">
        <v>29020</v>
      </c>
      <c r="E4443" t="s">
        <v>176</v>
      </c>
      <c r="F4443" t="s">
        <v>44046</v>
      </c>
      <c r="G4443" t="s">
        <v>44042</v>
      </c>
      <c r="H4443">
        <v>104</v>
      </c>
      <c r="I4443" t="s">
        <v>5770</v>
      </c>
      <c r="J4443" t="s">
        <v>26</v>
      </c>
      <c r="M4443" t="s">
        <v>38616</v>
      </c>
      <c r="N4443" t="s">
        <v>38617</v>
      </c>
      <c r="O4443" t="s">
        <v>38618</v>
      </c>
      <c r="P4443" t="s">
        <v>10207</v>
      </c>
      <c r="Q4443" t="s">
        <v>38619</v>
      </c>
      <c r="R4443" t="s">
        <v>38620</v>
      </c>
      <c r="S4443" t="s">
        <v>38621</v>
      </c>
      <c r="T4443">
        <v>6.2</v>
      </c>
      <c r="U4443">
        <v>13281</v>
      </c>
      <c r="W4443" t="s">
        <v>38622</v>
      </c>
      <c r="X4443"/>
      <c r="Y4443"/>
      <c r="Z4443"/>
      <c r="AA4443">
        <v>21148</v>
      </c>
      <c r="AB4443">
        <v>71</v>
      </c>
    </row>
    <row r="4444" spans="1:28" x14ac:dyDescent="0.2">
      <c r="A4444" t="s">
        <v>7450</v>
      </c>
      <c r="B4444" t="s">
        <v>7451</v>
      </c>
      <c r="C4444">
        <v>2012</v>
      </c>
      <c r="D4444" s="1">
        <v>41223</v>
      </c>
      <c r="E4444" t="s">
        <v>44043</v>
      </c>
      <c r="F4444" t="s">
        <v>44032</v>
      </c>
      <c r="G4444" t="s">
        <v>44036</v>
      </c>
      <c r="H4444">
        <v>124</v>
      </c>
      <c r="I4444" t="s">
        <v>7452</v>
      </c>
      <c r="J4444" t="s">
        <v>26</v>
      </c>
      <c r="K4444" t="s">
        <v>27</v>
      </c>
      <c r="M4444" t="s">
        <v>6684</v>
      </c>
      <c r="N4444" t="s">
        <v>7453</v>
      </c>
      <c r="O4444" t="s">
        <v>7454</v>
      </c>
      <c r="P4444" t="s">
        <v>7455</v>
      </c>
      <c r="Q4444" t="s">
        <v>7456</v>
      </c>
      <c r="R4444" t="s">
        <v>7457</v>
      </c>
      <c r="S4444" t="s">
        <v>7458</v>
      </c>
      <c r="T4444">
        <v>6.1</v>
      </c>
      <c r="U4444">
        <v>39385</v>
      </c>
      <c r="V4444" s="12">
        <f>W4444*1.12725506764114</f>
        <v>28181376.691028498</v>
      </c>
      <c r="W4444" s="3">
        <v>25000000</v>
      </c>
      <c r="X4444" s="13">
        <f>Y4444*1.12725506764114</f>
        <v>839011.43782502983</v>
      </c>
      <c r="Y4444" s="3">
        <v>744296</v>
      </c>
      <c r="Z4444" s="13">
        <f>AA4444*1.12725506764114</f>
        <v>10841236.960665343</v>
      </c>
      <c r="AA4444" s="3">
        <v>9617377</v>
      </c>
      <c r="AB4444">
        <v>142</v>
      </c>
    </row>
    <row r="4445" spans="1:28" hidden="1" x14ac:dyDescent="0.2">
      <c r="A4445" t="s">
        <v>38632</v>
      </c>
      <c r="B4445" t="s">
        <v>38633</v>
      </c>
      <c r="C4445">
        <v>2019</v>
      </c>
      <c r="D4445" s="1">
        <v>43779</v>
      </c>
      <c r="E4445" t="s">
        <v>44054</v>
      </c>
      <c r="F4445" t="s">
        <v>44042</v>
      </c>
      <c r="H4445">
        <v>99</v>
      </c>
      <c r="I4445" t="s">
        <v>25</v>
      </c>
      <c r="J4445" t="s">
        <v>26</v>
      </c>
      <c r="M4445" t="s">
        <v>3946</v>
      </c>
      <c r="N4445" t="s">
        <v>5630</v>
      </c>
      <c r="O4445" t="s">
        <v>38634</v>
      </c>
      <c r="P4445" t="s">
        <v>16031</v>
      </c>
      <c r="Q4445" t="s">
        <v>38635</v>
      </c>
      <c r="R4445" t="s">
        <v>38636</v>
      </c>
      <c r="S4445" t="s">
        <v>38637</v>
      </c>
      <c r="T4445">
        <v>6.4</v>
      </c>
      <c r="U4445">
        <v>49164</v>
      </c>
      <c r="W4445"/>
      <c r="X4445"/>
      <c r="Y4445"/>
      <c r="Z4445"/>
      <c r="AA4445"/>
      <c r="AB4445">
        <v>923</v>
      </c>
    </row>
    <row r="4446" spans="1:28" x14ac:dyDescent="0.2">
      <c r="A4446" t="s">
        <v>15631</v>
      </c>
      <c r="B4446" t="s">
        <v>15632</v>
      </c>
      <c r="C4446">
        <v>2009</v>
      </c>
      <c r="D4446" t="s">
        <v>15633</v>
      </c>
      <c r="E4446" t="s">
        <v>44043</v>
      </c>
      <c r="F4446" t="s">
        <v>44038</v>
      </c>
      <c r="G4446" t="s">
        <v>44032</v>
      </c>
      <c r="H4446">
        <v>90</v>
      </c>
      <c r="I4446" t="s">
        <v>25</v>
      </c>
      <c r="J4446" t="s">
        <v>26</v>
      </c>
      <c r="M4446" t="s">
        <v>15634</v>
      </c>
      <c r="N4446" t="s">
        <v>15635</v>
      </c>
      <c r="O4446" t="s">
        <v>15636</v>
      </c>
      <c r="P4446" t="s">
        <v>15637</v>
      </c>
      <c r="Q4446" t="s">
        <v>15638</v>
      </c>
      <c r="R4446" t="s">
        <v>15639</v>
      </c>
      <c r="S4446" t="s">
        <v>15640</v>
      </c>
      <c r="T4446">
        <v>6.6</v>
      </c>
      <c r="U4446">
        <v>55643</v>
      </c>
      <c r="V4446" s="12">
        <f>W4446*1.20636999678377</f>
        <v>4704842.9874567026</v>
      </c>
      <c r="W4446" s="3">
        <v>3900000</v>
      </c>
      <c r="X4446" s="13">
        <f>Y4446*1.20636999678377</f>
        <v>830620.7275155324</v>
      </c>
      <c r="Y4446" s="3">
        <v>688529</v>
      </c>
      <c r="Z4446" s="13">
        <f>AA4446*1.20636999678377</f>
        <v>1159566.46001855</v>
      </c>
      <c r="AA4446" s="3">
        <v>961203</v>
      </c>
      <c r="AB4446">
        <v>75</v>
      </c>
    </row>
    <row r="4447" spans="1:28" x14ac:dyDescent="0.2">
      <c r="A4447" t="s">
        <v>9609</v>
      </c>
      <c r="B4447" t="s">
        <v>9610</v>
      </c>
      <c r="C4447">
        <v>2004</v>
      </c>
      <c r="D4447" t="s">
        <v>8146</v>
      </c>
      <c r="E4447" t="s">
        <v>44041</v>
      </c>
      <c r="F4447" t="s">
        <v>44032</v>
      </c>
      <c r="H4447">
        <v>90</v>
      </c>
      <c r="I4447" t="s">
        <v>25</v>
      </c>
      <c r="J4447" t="s">
        <v>26</v>
      </c>
      <c r="M4447" t="s">
        <v>9611</v>
      </c>
      <c r="N4447" t="s">
        <v>9611</v>
      </c>
      <c r="O4447" t="s">
        <v>9612</v>
      </c>
      <c r="P4447" t="s">
        <v>8620</v>
      </c>
      <c r="Q4447" t="s">
        <v>9613</v>
      </c>
      <c r="R4447" t="s">
        <v>9614</v>
      </c>
      <c r="S4447" t="s">
        <v>9615</v>
      </c>
      <c r="T4447">
        <v>7.2</v>
      </c>
      <c r="U4447">
        <v>30259</v>
      </c>
      <c r="V4447" s="12">
        <f>W4447*1.37009528851244</f>
        <v>685047.64425621997</v>
      </c>
      <c r="W4447" s="3">
        <v>500000</v>
      </c>
      <c r="X4447" s="13">
        <f>Y4447*1.37009528851244</f>
        <v>827470.41959237668</v>
      </c>
      <c r="Y4447" s="3">
        <v>603951</v>
      </c>
      <c r="Z4447" s="13">
        <f>AA4447*1.37009528851244</f>
        <v>1100115.2717204867</v>
      </c>
      <c r="AA4447" s="3">
        <v>802948</v>
      </c>
      <c r="AB4447">
        <v>164</v>
      </c>
    </row>
    <row r="4448" spans="1:28" hidden="1" x14ac:dyDescent="0.2">
      <c r="A4448" t="s">
        <v>38653</v>
      </c>
      <c r="B4448" t="s">
        <v>38654</v>
      </c>
      <c r="C4448">
        <v>2017</v>
      </c>
      <c r="D4448" s="1">
        <v>43019</v>
      </c>
      <c r="E4448" t="s">
        <v>16512</v>
      </c>
      <c r="F4448" t="s">
        <v>44038</v>
      </c>
      <c r="G4448" t="s">
        <v>44046</v>
      </c>
      <c r="H4448">
        <v>86</v>
      </c>
      <c r="I4448" t="s">
        <v>25</v>
      </c>
      <c r="J4448" t="s">
        <v>26</v>
      </c>
      <c r="M4448" t="s">
        <v>26255</v>
      </c>
      <c r="N4448" t="s">
        <v>38655</v>
      </c>
      <c r="O4448" t="s">
        <v>38656</v>
      </c>
      <c r="P4448" t="s">
        <v>38657</v>
      </c>
      <c r="Q4448" t="s">
        <v>38658</v>
      </c>
      <c r="R4448" t="s">
        <v>38659</v>
      </c>
      <c r="S4448" t="s">
        <v>38660</v>
      </c>
      <c r="T4448">
        <v>6.4</v>
      </c>
      <c r="U4448">
        <v>15670</v>
      </c>
      <c r="W4448"/>
      <c r="X4448"/>
      <c r="Y4448"/>
      <c r="Z4448"/>
      <c r="AA4448"/>
      <c r="AB4448">
        <v>71</v>
      </c>
    </row>
    <row r="4449" spans="1:28" hidden="1" x14ac:dyDescent="0.2">
      <c r="A4449" t="s">
        <v>38661</v>
      </c>
      <c r="B4449" t="s">
        <v>38662</v>
      </c>
      <c r="C4449">
        <v>2019</v>
      </c>
      <c r="D4449" s="1">
        <v>43652</v>
      </c>
      <c r="E4449" t="s">
        <v>176</v>
      </c>
      <c r="H4449">
        <v>121</v>
      </c>
      <c r="I4449" t="s">
        <v>25</v>
      </c>
      <c r="J4449" t="s">
        <v>26</v>
      </c>
      <c r="M4449" t="s">
        <v>38663</v>
      </c>
      <c r="N4449" t="s">
        <v>38664</v>
      </c>
      <c r="O4449" t="s">
        <v>38665</v>
      </c>
      <c r="P4449" t="s">
        <v>38666</v>
      </c>
      <c r="Q4449" t="s">
        <v>38667</v>
      </c>
      <c r="R4449" t="s">
        <v>38668</v>
      </c>
      <c r="S4449" t="s">
        <v>38669</v>
      </c>
      <c r="T4449">
        <v>7.4</v>
      </c>
      <c r="U4449">
        <v>12754</v>
      </c>
      <c r="W4449"/>
      <c r="X4449"/>
      <c r="Y4449">
        <v>4515719</v>
      </c>
      <c r="Z4449"/>
      <c r="AA4449">
        <v>4607017</v>
      </c>
      <c r="AB4449">
        <v>124</v>
      </c>
    </row>
    <row r="4450" spans="1:28" hidden="1" x14ac:dyDescent="0.2">
      <c r="A4450" t="s">
        <v>38670</v>
      </c>
      <c r="B4450" t="s">
        <v>38671</v>
      </c>
      <c r="C4450">
        <v>2018</v>
      </c>
      <c r="D4450" t="s">
        <v>38672</v>
      </c>
      <c r="E4450" t="s">
        <v>44058</v>
      </c>
      <c r="F4450" t="s">
        <v>44042</v>
      </c>
      <c r="H4450">
        <v>97</v>
      </c>
      <c r="I4450" t="s">
        <v>25</v>
      </c>
      <c r="J4450" t="s">
        <v>26</v>
      </c>
      <c r="M4450" t="s">
        <v>38673</v>
      </c>
      <c r="N4450" t="s">
        <v>38674</v>
      </c>
      <c r="O4450" t="s">
        <v>38675</v>
      </c>
      <c r="P4450" t="s">
        <v>38676</v>
      </c>
      <c r="Q4450" t="s">
        <v>38677</v>
      </c>
      <c r="R4450" t="s">
        <v>38678</v>
      </c>
      <c r="S4450" t="s">
        <v>38679</v>
      </c>
      <c r="T4450">
        <v>5.8</v>
      </c>
      <c r="U4450">
        <v>25474</v>
      </c>
      <c r="W4450"/>
      <c r="X4450"/>
      <c r="Y4450"/>
      <c r="Z4450"/>
      <c r="AA4450"/>
      <c r="AB4450">
        <v>281</v>
      </c>
    </row>
    <row r="4451" spans="1:28" hidden="1" x14ac:dyDescent="0.2">
      <c r="A4451" t="s">
        <v>38680</v>
      </c>
      <c r="B4451" t="s">
        <v>6533</v>
      </c>
      <c r="C4451">
        <v>2015</v>
      </c>
      <c r="D4451" t="s">
        <v>22149</v>
      </c>
      <c r="E4451" t="s">
        <v>1045</v>
      </c>
      <c r="F4451" t="s">
        <v>44032</v>
      </c>
      <c r="H4451">
        <v>82</v>
      </c>
      <c r="I4451" t="s">
        <v>11704</v>
      </c>
      <c r="J4451" t="s">
        <v>5473</v>
      </c>
      <c r="M4451" t="s">
        <v>38681</v>
      </c>
      <c r="N4451" t="s">
        <v>38681</v>
      </c>
      <c r="O4451" t="s">
        <v>38681</v>
      </c>
      <c r="P4451" t="e">
        <v>#VALUE!</v>
      </c>
      <c r="Q4451" t="e">
        <v>#VALUE!</v>
      </c>
      <c r="R4451" t="s">
        <v>38682</v>
      </c>
      <c r="S4451" t="s">
        <v>38683</v>
      </c>
      <c r="T4451">
        <v>7.3</v>
      </c>
      <c r="U4451">
        <v>13310</v>
      </c>
      <c r="W4451"/>
      <c r="X4451"/>
      <c r="Y4451">
        <v>321642</v>
      </c>
      <c r="Z4451"/>
      <c r="AA4451">
        <v>3906227</v>
      </c>
      <c r="AB4451">
        <v>34</v>
      </c>
    </row>
    <row r="4452" spans="1:28" x14ac:dyDescent="0.2">
      <c r="A4452" t="s">
        <v>15455</v>
      </c>
      <c r="B4452" t="s">
        <v>15456</v>
      </c>
      <c r="C4452">
        <v>2009</v>
      </c>
      <c r="D4452" s="1">
        <v>40119</v>
      </c>
      <c r="E4452" t="s">
        <v>44037</v>
      </c>
      <c r="F4452" t="s">
        <v>44031</v>
      </c>
      <c r="G4452" t="s">
        <v>44040</v>
      </c>
      <c r="H4452">
        <v>71</v>
      </c>
      <c r="I4452" t="s">
        <v>15457</v>
      </c>
      <c r="J4452" t="s">
        <v>26</v>
      </c>
      <c r="K4452" t="s">
        <v>2225</v>
      </c>
      <c r="M4452" t="s">
        <v>15458</v>
      </c>
      <c r="N4452" t="s">
        <v>15459</v>
      </c>
      <c r="O4452" t="s">
        <v>15460</v>
      </c>
      <c r="P4452" t="s">
        <v>15461</v>
      </c>
      <c r="Q4452" t="s">
        <v>15462</v>
      </c>
      <c r="R4452" t="s">
        <v>15463</v>
      </c>
      <c r="S4452" t="s">
        <v>15464</v>
      </c>
      <c r="T4452">
        <v>7.6</v>
      </c>
      <c r="U4452">
        <v>30419</v>
      </c>
      <c r="V4452" s="12">
        <f>W4452*1.20636999678377</f>
        <v>9650959.9742701594</v>
      </c>
      <c r="W4452" s="3">
        <v>8000000</v>
      </c>
      <c r="X4452" s="13">
        <f>Y4452*1.20636999678377</f>
        <v>816441.05457333592</v>
      </c>
      <c r="Y4452" s="3">
        <v>676775</v>
      </c>
      <c r="Z4452" s="13">
        <f>AA4452*1.20636999678377</f>
        <v>2175582.1286398121</v>
      </c>
      <c r="AA4452" s="3">
        <v>1803412</v>
      </c>
      <c r="AB4452">
        <v>95</v>
      </c>
    </row>
    <row r="4453" spans="1:28" x14ac:dyDescent="0.2">
      <c r="A4453" t="s">
        <v>27445</v>
      </c>
      <c r="B4453" t="s">
        <v>27446</v>
      </c>
      <c r="C4453">
        <v>2011</v>
      </c>
      <c r="D4453" s="1">
        <v>40882</v>
      </c>
      <c r="E4453" t="s">
        <v>16512</v>
      </c>
      <c r="F4453" t="s">
        <v>44038</v>
      </c>
      <c r="G4453" t="s">
        <v>44046</v>
      </c>
      <c r="H4453">
        <v>86</v>
      </c>
      <c r="I4453" t="s">
        <v>1983</v>
      </c>
      <c r="J4453" t="s">
        <v>26</v>
      </c>
      <c r="M4453" t="s">
        <v>27447</v>
      </c>
      <c r="N4453" t="s">
        <v>27448</v>
      </c>
      <c r="O4453" t="s">
        <v>27449</v>
      </c>
      <c r="P4453" t="s">
        <v>27450</v>
      </c>
      <c r="Q4453" t="s">
        <v>27451</v>
      </c>
      <c r="R4453" t="s">
        <v>27452</v>
      </c>
      <c r="S4453" t="s">
        <v>27453</v>
      </c>
      <c r="T4453">
        <v>6.1</v>
      </c>
      <c r="U4453">
        <v>43537</v>
      </c>
      <c r="V4453" s="12">
        <f>W4453*1.1505830469594</f>
        <v>3451749.1408782001</v>
      </c>
      <c r="W4453" s="3">
        <v>3000000</v>
      </c>
      <c r="X4453" s="13">
        <f>Y4453*1.1505830469594</f>
        <v>809287.89890592708</v>
      </c>
      <c r="Y4453" s="3">
        <v>703372</v>
      </c>
      <c r="Z4453" s="13">
        <f>AA4453*1.1505830469594</f>
        <v>861157.33324590384</v>
      </c>
      <c r="AA4453" s="3">
        <v>748453</v>
      </c>
      <c r="AB4453">
        <v>264</v>
      </c>
    </row>
    <row r="4454" spans="1:28" x14ac:dyDescent="0.2">
      <c r="A4454" t="s">
        <v>8104</v>
      </c>
      <c r="B4454" t="s">
        <v>8105</v>
      </c>
      <c r="C4454">
        <v>2002</v>
      </c>
      <c r="D4454" s="1">
        <v>37298</v>
      </c>
      <c r="E4454" t="s">
        <v>176</v>
      </c>
      <c r="F4454" t="s">
        <v>44049</v>
      </c>
      <c r="G4454" t="s">
        <v>44036</v>
      </c>
      <c r="H4454">
        <v>129</v>
      </c>
      <c r="I4454" t="s">
        <v>2213</v>
      </c>
      <c r="J4454" t="s">
        <v>934</v>
      </c>
      <c r="M4454" t="s">
        <v>8106</v>
      </c>
      <c r="N4454" t="s">
        <v>8107</v>
      </c>
      <c r="O4454" t="s">
        <v>8108</v>
      </c>
      <c r="P4454" t="s">
        <v>8109</v>
      </c>
      <c r="Q4454" t="s">
        <v>8110</v>
      </c>
      <c r="R4454" t="s">
        <v>8111</v>
      </c>
      <c r="S4454" t="s">
        <v>8112</v>
      </c>
      <c r="T4454">
        <v>8.1</v>
      </c>
      <c r="U4454">
        <v>21837</v>
      </c>
      <c r="V4454" s="12">
        <f>W4454*1.43863813229572</f>
        <v>7193190.6614786005</v>
      </c>
      <c r="W4454" s="3">
        <v>5000000</v>
      </c>
      <c r="X4454" s="13">
        <f>Y4454*1.43863813229572</f>
        <v>805299.27412451373</v>
      </c>
      <c r="Y4454" s="3">
        <v>559765</v>
      </c>
      <c r="Z4454" s="13">
        <f>AA4454*1.43863813229572</f>
        <v>10606746.624007784</v>
      </c>
      <c r="AA4454" s="3">
        <v>7372769</v>
      </c>
      <c r="AB4454">
        <v>105</v>
      </c>
    </row>
    <row r="4455" spans="1:28" x14ac:dyDescent="0.2">
      <c r="A4455" t="s">
        <v>25772</v>
      </c>
      <c r="B4455" t="s">
        <v>25773</v>
      </c>
      <c r="C4455">
        <v>2012</v>
      </c>
      <c r="D4455" t="s">
        <v>25774</v>
      </c>
      <c r="E4455" t="s">
        <v>44041</v>
      </c>
      <c r="F4455" t="s">
        <v>44032</v>
      </c>
      <c r="G4455" t="s">
        <v>44045</v>
      </c>
      <c r="H4455">
        <v>107</v>
      </c>
      <c r="I4455" t="s">
        <v>25</v>
      </c>
      <c r="J4455" t="s">
        <v>26</v>
      </c>
      <c r="M4455" t="s">
        <v>18654</v>
      </c>
      <c r="N4455" t="s">
        <v>25775</v>
      </c>
      <c r="O4455" t="s">
        <v>25776</v>
      </c>
      <c r="P4455" t="s">
        <v>18928</v>
      </c>
      <c r="Q4455" t="s">
        <v>25777</v>
      </c>
      <c r="R4455" t="s">
        <v>25778</v>
      </c>
      <c r="S4455" t="s">
        <v>25779</v>
      </c>
      <c r="T4455">
        <v>5.8</v>
      </c>
      <c r="U4455">
        <v>35280</v>
      </c>
      <c r="V4455" s="12">
        <f>W4455*1.12725506764114</f>
        <v>14090688.345514249</v>
      </c>
      <c r="W4455" s="3">
        <v>12500000</v>
      </c>
      <c r="X4455" s="13">
        <f>Y4455*1.12725506764114</f>
        <v>781510.15682465537</v>
      </c>
      <c r="Y4455" s="3">
        <v>693286</v>
      </c>
      <c r="Z4455" s="13">
        <f>AA4455*1.12725506764114</f>
        <v>4265380.9965199418</v>
      </c>
      <c r="AA4455" s="3">
        <v>3783865</v>
      </c>
      <c r="AB4455">
        <v>166</v>
      </c>
    </row>
    <row r="4456" spans="1:28" hidden="1" x14ac:dyDescent="0.2">
      <c r="A4456" t="s">
        <v>38715</v>
      </c>
      <c r="B4456" t="s">
        <v>38716</v>
      </c>
      <c r="C4456">
        <v>2016</v>
      </c>
      <c r="D4456" t="s">
        <v>38078</v>
      </c>
      <c r="E4456" t="s">
        <v>176</v>
      </c>
      <c r="F4456" t="s">
        <v>44049</v>
      </c>
      <c r="H4456">
        <v>130</v>
      </c>
      <c r="I4456" t="s">
        <v>943</v>
      </c>
      <c r="J4456" t="s">
        <v>944</v>
      </c>
      <c r="M4456" t="s">
        <v>38717</v>
      </c>
      <c r="N4456" t="s">
        <v>38718</v>
      </c>
      <c r="O4456" t="s">
        <v>38719</v>
      </c>
      <c r="P4456" t="s">
        <v>2934</v>
      </c>
      <c r="Q4456" t="s">
        <v>38720</v>
      </c>
      <c r="R4456" t="s">
        <v>38721</v>
      </c>
      <c r="S4456" t="s">
        <v>38722</v>
      </c>
      <c r="T4456">
        <v>8</v>
      </c>
      <c r="U4456">
        <v>51927</v>
      </c>
      <c r="W4456">
        <v>4400000</v>
      </c>
      <c r="X4456"/>
      <c r="Y4456"/>
      <c r="Z4456"/>
      <c r="AA4456">
        <v>9323484</v>
      </c>
      <c r="AB4456">
        <v>211</v>
      </c>
    </row>
    <row r="4457" spans="1:28" hidden="1" x14ac:dyDescent="0.2">
      <c r="A4457" t="s">
        <v>38723</v>
      </c>
      <c r="B4457" t="s">
        <v>38724</v>
      </c>
      <c r="C4457">
        <v>2015</v>
      </c>
      <c r="D4457" t="s">
        <v>31124</v>
      </c>
      <c r="E4457" t="s">
        <v>44035</v>
      </c>
      <c r="F4457" t="s">
        <v>44044</v>
      </c>
      <c r="G4457" t="s">
        <v>44032</v>
      </c>
      <c r="H4457">
        <v>108</v>
      </c>
      <c r="I4457" t="s">
        <v>5481</v>
      </c>
      <c r="J4457" t="s">
        <v>308</v>
      </c>
      <c r="M4457" t="s">
        <v>38725</v>
      </c>
      <c r="N4457" t="s">
        <v>38726</v>
      </c>
      <c r="O4457" t="s">
        <v>38727</v>
      </c>
      <c r="P4457" t="s">
        <v>38728</v>
      </c>
      <c r="Q4457" t="s">
        <v>38728</v>
      </c>
      <c r="R4457" t="s">
        <v>38729</v>
      </c>
      <c r="S4457" t="s">
        <v>38730</v>
      </c>
      <c r="T4457">
        <v>7</v>
      </c>
      <c r="U4457">
        <v>11865</v>
      </c>
      <c r="W4457"/>
      <c r="X4457"/>
      <c r="Y4457">
        <v>201227</v>
      </c>
      <c r="Z4457"/>
      <c r="AA4457">
        <v>20381995</v>
      </c>
      <c r="AB4457">
        <v>24</v>
      </c>
    </row>
    <row r="4458" spans="1:28" hidden="1" x14ac:dyDescent="0.2">
      <c r="A4458" t="s">
        <v>38731</v>
      </c>
      <c r="B4458" t="s">
        <v>38732</v>
      </c>
      <c r="C4458">
        <v>2017</v>
      </c>
      <c r="D4458" s="1">
        <v>43315</v>
      </c>
      <c r="E4458" t="s">
        <v>176</v>
      </c>
      <c r="F4458" t="s">
        <v>44045</v>
      </c>
      <c r="G4458" t="s">
        <v>44036</v>
      </c>
      <c r="H4458">
        <v>106</v>
      </c>
      <c r="I4458" t="s">
        <v>495</v>
      </c>
      <c r="J4458" t="s">
        <v>26</v>
      </c>
      <c r="K4458" t="s">
        <v>64</v>
      </c>
      <c r="M4458" t="s">
        <v>4005</v>
      </c>
      <c r="N4458" t="s">
        <v>38733</v>
      </c>
      <c r="O4458" t="s">
        <v>38734</v>
      </c>
      <c r="P4458" t="s">
        <v>17675</v>
      </c>
      <c r="Q4458" t="s">
        <v>38735</v>
      </c>
      <c r="R4458" t="s">
        <v>38736</v>
      </c>
      <c r="S4458" t="s">
        <v>38737</v>
      </c>
      <c r="T4458">
        <v>6</v>
      </c>
      <c r="U4458">
        <v>17330</v>
      </c>
      <c r="W4458"/>
      <c r="X4458"/>
      <c r="Y4458">
        <v>2716368</v>
      </c>
      <c r="Z4458"/>
      <c r="AA4458">
        <v>9200168</v>
      </c>
      <c r="AB4458">
        <v>97</v>
      </c>
    </row>
    <row r="4459" spans="1:28" x14ac:dyDescent="0.2">
      <c r="A4459" t="s">
        <v>39898</v>
      </c>
      <c r="B4459" t="s">
        <v>39899</v>
      </c>
      <c r="C4459">
        <v>2019</v>
      </c>
      <c r="D4459" s="1">
        <v>43953</v>
      </c>
      <c r="E4459" t="s">
        <v>3496</v>
      </c>
      <c r="F4459" t="s">
        <v>44045</v>
      </c>
      <c r="G4459" t="s">
        <v>44033</v>
      </c>
      <c r="H4459">
        <v>111</v>
      </c>
      <c r="I4459" t="s">
        <v>39900</v>
      </c>
      <c r="J4459" t="s">
        <v>26</v>
      </c>
      <c r="M4459" t="s">
        <v>39901</v>
      </c>
      <c r="N4459" t="s">
        <v>39902</v>
      </c>
      <c r="O4459" t="s">
        <v>39903</v>
      </c>
      <c r="P4459" t="s">
        <v>1391</v>
      </c>
      <c r="Q4459" t="s">
        <v>39904</v>
      </c>
      <c r="R4459" t="s">
        <v>39905</v>
      </c>
      <c r="S4459" t="s">
        <v>39906</v>
      </c>
      <c r="T4459">
        <v>6.2</v>
      </c>
      <c r="U4459">
        <v>24703</v>
      </c>
      <c r="V4459" s="12">
        <f>W4459*1.01233684194057</f>
        <v>6074021.05164342</v>
      </c>
      <c r="W4459" s="3">
        <v>6000000</v>
      </c>
      <c r="X4459" s="13">
        <f>Y4459*1.01233684194057</f>
        <v>775005.60505286476</v>
      </c>
      <c r="Y4459" s="3">
        <v>765561</v>
      </c>
      <c r="Z4459" s="13">
        <f>AA4459*1.01233684194057</f>
        <v>1036136.8810945929</v>
      </c>
      <c r="AA4459" s="3">
        <v>1023510</v>
      </c>
      <c r="AB4459">
        <v>430</v>
      </c>
    </row>
    <row r="4460" spans="1:28" hidden="1" x14ac:dyDescent="0.2">
      <c r="A4460" t="s">
        <v>38747</v>
      </c>
      <c r="B4460" t="s">
        <v>38748</v>
      </c>
      <c r="C4460">
        <v>2015</v>
      </c>
      <c r="D4460" t="s">
        <v>24273</v>
      </c>
      <c r="E4460" t="s">
        <v>1045</v>
      </c>
      <c r="F4460" t="s">
        <v>44032</v>
      </c>
      <c r="G4460" t="s">
        <v>44036</v>
      </c>
      <c r="H4460">
        <v>137</v>
      </c>
      <c r="I4460" t="s">
        <v>943</v>
      </c>
      <c r="J4460" t="s">
        <v>944</v>
      </c>
      <c r="M4460" t="s">
        <v>30128</v>
      </c>
      <c r="N4460" t="s">
        <v>38749</v>
      </c>
      <c r="O4460" t="s">
        <v>38750</v>
      </c>
      <c r="P4460" t="s">
        <v>30131</v>
      </c>
      <c r="Q4460" t="s">
        <v>38751</v>
      </c>
      <c r="R4460" t="s">
        <v>38752</v>
      </c>
      <c r="S4460" t="s">
        <v>38753</v>
      </c>
      <c r="T4460">
        <v>7.3</v>
      </c>
      <c r="U4460">
        <v>13734</v>
      </c>
      <c r="W4460"/>
      <c r="X4460"/>
      <c r="Y4460">
        <v>222856</v>
      </c>
      <c r="Z4460"/>
      <c r="AA4460">
        <v>12983721</v>
      </c>
      <c r="AB4460">
        <v>37</v>
      </c>
    </row>
    <row r="4461" spans="1:28" hidden="1" x14ac:dyDescent="0.2">
      <c r="A4461" t="s">
        <v>38754</v>
      </c>
      <c r="B4461" t="s">
        <v>36578</v>
      </c>
      <c r="C4461">
        <v>2015</v>
      </c>
      <c r="D4461" t="s">
        <v>36152</v>
      </c>
      <c r="E4461" t="s">
        <v>44041</v>
      </c>
      <c r="F4461" t="s">
        <v>44032</v>
      </c>
      <c r="G4461" t="s">
        <v>44045</v>
      </c>
      <c r="H4461">
        <v>163</v>
      </c>
      <c r="I4461" t="s">
        <v>943</v>
      </c>
      <c r="J4461" t="s">
        <v>944</v>
      </c>
      <c r="M4461" t="s">
        <v>38755</v>
      </c>
      <c r="N4461" t="s">
        <v>38756</v>
      </c>
      <c r="O4461" t="s">
        <v>38757</v>
      </c>
      <c r="P4461" t="s">
        <v>5671</v>
      </c>
      <c r="Q4461" t="s">
        <v>38758</v>
      </c>
      <c r="R4461" t="s">
        <v>38759</v>
      </c>
      <c r="S4461" t="s">
        <v>38760</v>
      </c>
      <c r="T4461">
        <v>8.1999999999999993</v>
      </c>
      <c r="U4461">
        <v>66043</v>
      </c>
      <c r="W4461">
        <v>9400000</v>
      </c>
      <c r="X4461"/>
      <c r="Y4461"/>
      <c r="Z4461"/>
      <c r="AA4461"/>
      <c r="AB4461">
        <v>235</v>
      </c>
    </row>
    <row r="4462" spans="1:28" hidden="1" x14ac:dyDescent="0.2">
      <c r="A4462" t="s">
        <v>38761</v>
      </c>
      <c r="B4462" t="s">
        <v>38762</v>
      </c>
      <c r="C4462">
        <v>2015</v>
      </c>
      <c r="D4462" s="1">
        <v>42070</v>
      </c>
      <c r="E4462" t="s">
        <v>44054</v>
      </c>
      <c r="F4462" t="s">
        <v>44042</v>
      </c>
      <c r="H4462">
        <v>149</v>
      </c>
      <c r="I4462" t="s">
        <v>943</v>
      </c>
      <c r="J4462" t="s">
        <v>33084</v>
      </c>
      <c r="M4462" t="s">
        <v>38763</v>
      </c>
      <c r="N4462" t="s">
        <v>38763</v>
      </c>
      <c r="O4462" t="s">
        <v>38764</v>
      </c>
      <c r="P4462" t="s">
        <v>38765</v>
      </c>
      <c r="Q4462" t="s">
        <v>38766</v>
      </c>
      <c r="R4462" t="s">
        <v>38767</v>
      </c>
      <c r="S4462" t="s">
        <v>38768</v>
      </c>
      <c r="T4462">
        <v>8.3000000000000007</v>
      </c>
      <c r="U4462">
        <v>12176</v>
      </c>
      <c r="W4462" t="s">
        <v>38769</v>
      </c>
      <c r="X4462"/>
      <c r="Y4462"/>
      <c r="Z4462"/>
      <c r="AA4462"/>
      <c r="AB4462">
        <v>115</v>
      </c>
    </row>
    <row r="4463" spans="1:28" hidden="1" x14ac:dyDescent="0.2">
      <c r="A4463" t="s">
        <v>38770</v>
      </c>
      <c r="B4463" t="s">
        <v>38771</v>
      </c>
      <c r="C4463">
        <v>2016</v>
      </c>
      <c r="D4463" t="s">
        <v>38772</v>
      </c>
      <c r="E4463" t="s">
        <v>16512</v>
      </c>
      <c r="F4463" t="s">
        <v>44044</v>
      </c>
      <c r="G4463" t="s">
        <v>44032</v>
      </c>
      <c r="H4463">
        <v>148</v>
      </c>
      <c r="I4463" t="s">
        <v>943</v>
      </c>
      <c r="J4463" t="s">
        <v>944</v>
      </c>
      <c r="M4463" t="s">
        <v>38773</v>
      </c>
      <c r="N4463" t="s">
        <v>38774</v>
      </c>
      <c r="O4463" t="s">
        <v>38775</v>
      </c>
      <c r="P4463" t="s">
        <v>20715</v>
      </c>
      <c r="Q4463" t="s">
        <v>38776</v>
      </c>
      <c r="R4463" t="s">
        <v>38777</v>
      </c>
      <c r="S4463" t="s">
        <v>38778</v>
      </c>
      <c r="T4463">
        <v>7.8</v>
      </c>
      <c r="U4463">
        <v>26309</v>
      </c>
      <c r="W4463">
        <v>5900000</v>
      </c>
      <c r="X4463"/>
      <c r="Y4463"/>
      <c r="Z4463"/>
      <c r="AA4463">
        <v>359891</v>
      </c>
      <c r="AB4463">
        <v>131</v>
      </c>
    </row>
    <row r="4464" spans="1:28" x14ac:dyDescent="0.2">
      <c r="A4464" t="s">
        <v>5794</v>
      </c>
      <c r="B4464" t="s">
        <v>5795</v>
      </c>
      <c r="C4464">
        <v>2003</v>
      </c>
      <c r="D4464" s="1">
        <v>37629</v>
      </c>
      <c r="E4464" t="s">
        <v>176</v>
      </c>
      <c r="F4464" t="s">
        <v>44036</v>
      </c>
      <c r="H4464">
        <v>108</v>
      </c>
      <c r="I4464" t="s">
        <v>25</v>
      </c>
      <c r="J4464" t="s">
        <v>26</v>
      </c>
      <c r="M4464" t="s">
        <v>5796</v>
      </c>
      <c r="N4464" t="s">
        <v>5797</v>
      </c>
      <c r="O4464" t="s">
        <v>5798</v>
      </c>
      <c r="P4464" t="s">
        <v>5799</v>
      </c>
      <c r="Q4464" t="s">
        <v>5800</v>
      </c>
      <c r="R4464" t="s">
        <v>5801</v>
      </c>
      <c r="S4464" t="s">
        <v>5802</v>
      </c>
      <c r="T4464">
        <v>6.8</v>
      </c>
      <c r="U4464">
        <v>10206</v>
      </c>
      <c r="V4464" s="12">
        <f>W4464*1.40658152173913</f>
        <v>3516453.8043478248</v>
      </c>
      <c r="W4464" s="3">
        <v>2500000</v>
      </c>
      <c r="X4464" s="13">
        <f>Y4464*1.40658152173913</f>
        <v>773150.03872826067</v>
      </c>
      <c r="Y4464" s="3">
        <v>549666</v>
      </c>
      <c r="Z4464" s="13">
        <f>AA4464*1.40658152173913</f>
        <v>815797.59046739107</v>
      </c>
      <c r="AA4464" s="3">
        <v>579986</v>
      </c>
      <c r="AB4464">
        <v>128</v>
      </c>
    </row>
    <row r="4465" spans="1:28" hidden="1" x14ac:dyDescent="0.2">
      <c r="A4465" t="s">
        <v>38785</v>
      </c>
      <c r="B4465" t="s">
        <v>38786</v>
      </c>
      <c r="C4465">
        <v>2016</v>
      </c>
      <c r="D4465" s="1">
        <v>42896</v>
      </c>
      <c r="E4465" t="s">
        <v>1045</v>
      </c>
      <c r="F4465" t="s">
        <v>44044</v>
      </c>
      <c r="G4465" t="s">
        <v>44046</v>
      </c>
      <c r="H4465">
        <v>89</v>
      </c>
      <c r="I4465" t="s">
        <v>1705</v>
      </c>
      <c r="J4465" t="s">
        <v>26</v>
      </c>
      <c r="M4465" t="s">
        <v>38787</v>
      </c>
      <c r="N4465" t="s">
        <v>38788</v>
      </c>
      <c r="O4465" t="s">
        <v>38789</v>
      </c>
      <c r="P4465" t="s">
        <v>36923</v>
      </c>
      <c r="Q4465" t="s">
        <v>38790</v>
      </c>
      <c r="R4465" t="s">
        <v>38791</v>
      </c>
      <c r="S4465" t="s">
        <v>38792</v>
      </c>
      <c r="T4465">
        <v>6.5</v>
      </c>
      <c r="U4465">
        <v>28490</v>
      </c>
      <c r="W4465"/>
      <c r="X4465"/>
      <c r="Y4465">
        <v>20369</v>
      </c>
      <c r="Z4465"/>
      <c r="AA4465">
        <v>176288</v>
      </c>
      <c r="AB4465">
        <v>265</v>
      </c>
    </row>
    <row r="4466" spans="1:28" hidden="1" x14ac:dyDescent="0.2">
      <c r="A4466" t="s">
        <v>38793</v>
      </c>
      <c r="B4466" t="s">
        <v>38794</v>
      </c>
      <c r="C4466">
        <v>2015</v>
      </c>
      <c r="D4466" t="s">
        <v>34108</v>
      </c>
      <c r="E4466" t="s">
        <v>44041</v>
      </c>
      <c r="F4466" t="s">
        <v>44045</v>
      </c>
      <c r="H4466">
        <v>114</v>
      </c>
      <c r="I4466" t="s">
        <v>4358</v>
      </c>
      <c r="J4466" t="s">
        <v>1076</v>
      </c>
      <c r="M4466" t="s">
        <v>38795</v>
      </c>
      <c r="O4466" t="s">
        <v>38796</v>
      </c>
      <c r="P4466" t="s">
        <v>38797</v>
      </c>
      <c r="Q4466" t="s">
        <v>38798</v>
      </c>
      <c r="R4466" t="s">
        <v>38799</v>
      </c>
      <c r="S4466" t="s">
        <v>38800</v>
      </c>
      <c r="T4466">
        <v>1.3</v>
      </c>
      <c r="U4466">
        <v>27100</v>
      </c>
      <c r="W4466"/>
      <c r="X4466"/>
      <c r="Y4466"/>
      <c r="Z4466"/>
      <c r="AA4466">
        <v>1186730</v>
      </c>
      <c r="AB4466">
        <v>73</v>
      </c>
    </row>
    <row r="4467" spans="1:28" hidden="1" x14ac:dyDescent="0.2">
      <c r="A4467" t="s">
        <v>38801</v>
      </c>
      <c r="B4467" t="s">
        <v>38802</v>
      </c>
      <c r="C4467">
        <v>2018</v>
      </c>
      <c r="D4467" s="1">
        <v>43409</v>
      </c>
      <c r="E4467" t="s">
        <v>44041</v>
      </c>
      <c r="F4467" t="s">
        <v>44032</v>
      </c>
      <c r="G4467" t="s">
        <v>44042</v>
      </c>
      <c r="H4467">
        <v>95</v>
      </c>
      <c r="I4467" t="s">
        <v>38803</v>
      </c>
      <c r="J4467" t="s">
        <v>26</v>
      </c>
      <c r="M4467" t="s">
        <v>38804</v>
      </c>
      <c r="N4467" t="s">
        <v>38804</v>
      </c>
      <c r="O4467" t="s">
        <v>38805</v>
      </c>
      <c r="P4467" t="s">
        <v>38806</v>
      </c>
      <c r="Q4467" t="s">
        <v>38807</v>
      </c>
      <c r="R4467" t="s">
        <v>38808</v>
      </c>
      <c r="S4467" t="s">
        <v>38809</v>
      </c>
      <c r="T4467">
        <v>5.4</v>
      </c>
      <c r="U4467">
        <v>18379</v>
      </c>
      <c r="W4467"/>
      <c r="X4467"/>
      <c r="Y4467"/>
      <c r="Z4467"/>
      <c r="AA4467">
        <v>843970</v>
      </c>
      <c r="AB4467">
        <v>210</v>
      </c>
    </row>
    <row r="4468" spans="1:28" x14ac:dyDescent="0.2">
      <c r="A4468" t="s">
        <v>9000</v>
      </c>
      <c r="B4468" t="s">
        <v>9001</v>
      </c>
      <c r="C4468">
        <v>2003</v>
      </c>
      <c r="D4468" s="1">
        <v>38049</v>
      </c>
      <c r="E4468" t="s">
        <v>176</v>
      </c>
      <c r="H4468">
        <v>99</v>
      </c>
      <c r="I4468" t="s">
        <v>25</v>
      </c>
      <c r="J4468" t="s">
        <v>26</v>
      </c>
      <c r="M4468" t="s">
        <v>9002</v>
      </c>
      <c r="N4468" t="s">
        <v>9002</v>
      </c>
      <c r="O4468" t="s">
        <v>9003</v>
      </c>
      <c r="P4468" t="s">
        <v>9002</v>
      </c>
      <c r="Q4468" t="s">
        <v>9004</v>
      </c>
      <c r="R4468" t="s">
        <v>9005</v>
      </c>
      <c r="S4468" t="s">
        <v>9006</v>
      </c>
      <c r="T4468">
        <v>3.7</v>
      </c>
      <c r="U4468">
        <v>80248</v>
      </c>
      <c r="V4468" s="12">
        <f>W4468*1.40658152173913</f>
        <v>8439489.1304347795</v>
      </c>
      <c r="W4468" s="3">
        <v>6000000</v>
      </c>
      <c r="X4468" s="13">
        <f>Y4468*1.40658152173913</f>
        <v>773060.01751086931</v>
      </c>
      <c r="Y4468" s="3">
        <v>549602</v>
      </c>
      <c r="Z4468" s="13">
        <f>AA4468*1.40658152173913</f>
        <v>6895979.7107173894</v>
      </c>
      <c r="AA4468" s="3">
        <v>4902652</v>
      </c>
      <c r="AB4468">
        <v>639</v>
      </c>
    </row>
    <row r="4469" spans="1:28" x14ac:dyDescent="0.2">
      <c r="A4469" t="s">
        <v>35921</v>
      </c>
      <c r="B4469" t="s">
        <v>35922</v>
      </c>
      <c r="C4469">
        <v>2014</v>
      </c>
      <c r="D4469" t="s">
        <v>30511</v>
      </c>
      <c r="E4469" t="s">
        <v>1045</v>
      </c>
      <c r="F4469" t="s">
        <v>44032</v>
      </c>
      <c r="H4469">
        <v>119</v>
      </c>
      <c r="I4469" t="s">
        <v>25</v>
      </c>
      <c r="J4469" t="s">
        <v>26</v>
      </c>
      <c r="M4469" t="s">
        <v>12489</v>
      </c>
      <c r="N4469" t="s">
        <v>35923</v>
      </c>
      <c r="O4469" t="s">
        <v>35924</v>
      </c>
      <c r="P4469" t="s">
        <v>1329</v>
      </c>
      <c r="Q4469" t="s">
        <v>35925</v>
      </c>
      <c r="R4469" t="s">
        <v>35926</v>
      </c>
      <c r="S4469" t="s">
        <v>35927</v>
      </c>
      <c r="T4469">
        <v>6.7</v>
      </c>
      <c r="U4469">
        <v>29955</v>
      </c>
      <c r="V4469" s="12">
        <f>W4469*1.09324733035956</f>
        <v>17491957.28575296</v>
      </c>
      <c r="W4469" s="3">
        <v>16000000</v>
      </c>
      <c r="X4469" s="13">
        <f>Y4469*1.09324733035956</f>
        <v>771732.03647945623</v>
      </c>
      <c r="Y4469" s="3">
        <v>705908</v>
      </c>
      <c r="Z4469" s="13">
        <f>AA4469*1.09324733035956</f>
        <v>1864979.3668390163</v>
      </c>
      <c r="AA4469" s="3">
        <v>1705908</v>
      </c>
      <c r="AB4469">
        <v>96</v>
      </c>
    </row>
    <row r="4470" spans="1:28" hidden="1" x14ac:dyDescent="0.2">
      <c r="A4470" t="s">
        <v>38822</v>
      </c>
      <c r="B4470" t="s">
        <v>38823</v>
      </c>
      <c r="C4470">
        <v>2016</v>
      </c>
      <c r="D4470" t="s">
        <v>38824</v>
      </c>
      <c r="E4470" t="s">
        <v>176</v>
      </c>
      <c r="H4470">
        <v>107</v>
      </c>
      <c r="I4470" t="s">
        <v>25</v>
      </c>
      <c r="J4470" t="s">
        <v>26</v>
      </c>
      <c r="M4470" t="s">
        <v>21411</v>
      </c>
      <c r="N4470" t="s">
        <v>38825</v>
      </c>
      <c r="O4470" t="s">
        <v>38826</v>
      </c>
      <c r="P4470" t="s">
        <v>38063</v>
      </c>
      <c r="Q4470" t="s">
        <v>38827</v>
      </c>
      <c r="R4470" t="s">
        <v>38828</v>
      </c>
      <c r="S4470" t="s">
        <v>38829</v>
      </c>
      <c r="T4470">
        <v>6.3</v>
      </c>
      <c r="U4470">
        <v>11712</v>
      </c>
      <c r="W4470"/>
      <c r="X4470"/>
      <c r="Y4470">
        <v>1087585</v>
      </c>
      <c r="Z4470"/>
      <c r="AA4470">
        <v>1526698</v>
      </c>
      <c r="AB4470">
        <v>92</v>
      </c>
    </row>
    <row r="4471" spans="1:28" x14ac:dyDescent="0.2">
      <c r="A4471" t="s">
        <v>37708</v>
      </c>
      <c r="B4471" t="s">
        <v>37709</v>
      </c>
      <c r="C4471">
        <v>2015</v>
      </c>
      <c r="D4471" s="1">
        <v>42284</v>
      </c>
      <c r="E4471" t="s">
        <v>1045</v>
      </c>
      <c r="F4471" t="s">
        <v>44044</v>
      </c>
      <c r="G4471" t="s">
        <v>44032</v>
      </c>
      <c r="H4471">
        <v>88</v>
      </c>
      <c r="I4471" t="s">
        <v>25</v>
      </c>
      <c r="J4471" t="s">
        <v>26</v>
      </c>
      <c r="K4471" t="s">
        <v>4487</v>
      </c>
      <c r="M4471" t="s">
        <v>37710</v>
      </c>
      <c r="N4471" t="s">
        <v>37711</v>
      </c>
      <c r="O4471" t="s">
        <v>37712</v>
      </c>
      <c r="P4471" t="s">
        <v>37713</v>
      </c>
      <c r="Q4471" t="s">
        <v>37713</v>
      </c>
      <c r="R4471" t="s">
        <v>37714</v>
      </c>
      <c r="S4471" t="s">
        <v>37715</v>
      </c>
      <c r="T4471">
        <v>7.1</v>
      </c>
      <c r="U4471">
        <v>26285</v>
      </c>
      <c r="V4471" s="12">
        <f>W4471*1.09195121025074</f>
        <v>109195.12102507401</v>
      </c>
      <c r="W4471" s="3">
        <v>100000</v>
      </c>
      <c r="X4471" s="13">
        <f>Y4471*1.09195121025074</f>
        <v>766936.30032444827</v>
      </c>
      <c r="Y4471" s="3">
        <v>702354</v>
      </c>
      <c r="Z4471" s="13">
        <f>AA4471*1.09195121025074</f>
        <v>905089.96744537191</v>
      </c>
      <c r="AA4471" s="3">
        <v>828874</v>
      </c>
      <c r="AB4471">
        <v>98</v>
      </c>
    </row>
    <row r="4472" spans="1:28" x14ac:dyDescent="0.2">
      <c r="A4472" t="s">
        <v>3541</v>
      </c>
      <c r="B4472" t="s">
        <v>3542</v>
      </c>
      <c r="C4472">
        <v>2001</v>
      </c>
      <c r="D4472" t="s">
        <v>3543</v>
      </c>
      <c r="E4472" t="s">
        <v>176</v>
      </c>
      <c r="F4472" t="s">
        <v>44049</v>
      </c>
      <c r="G4472" t="s">
        <v>44055</v>
      </c>
      <c r="H4472">
        <v>108</v>
      </c>
      <c r="I4472" t="s">
        <v>25</v>
      </c>
      <c r="J4472" t="s">
        <v>26</v>
      </c>
      <c r="K4472" t="s">
        <v>307</v>
      </c>
      <c r="M4472" t="s">
        <v>1266</v>
      </c>
      <c r="N4472" t="s">
        <v>3544</v>
      </c>
      <c r="O4472" t="s">
        <v>3545</v>
      </c>
      <c r="P4472" t="s">
        <v>2243</v>
      </c>
      <c r="Q4472" t="s">
        <v>3546</v>
      </c>
      <c r="R4472" t="s">
        <v>3547</v>
      </c>
      <c r="S4472" t="s">
        <v>3548</v>
      </c>
      <c r="T4472">
        <v>7</v>
      </c>
      <c r="U4472">
        <v>10154</v>
      </c>
      <c r="V4472" s="12">
        <f>W4472*1.46138339920949</f>
        <v>7306916.9960474502</v>
      </c>
      <c r="W4472" s="3">
        <v>5000000</v>
      </c>
      <c r="X4472" s="13">
        <f>Y4472*1.46138339920949</f>
        <v>756809.54371541704</v>
      </c>
      <c r="Y4472" s="3">
        <v>517872</v>
      </c>
      <c r="Z4472" s="13">
        <f>AA4472*1.46138339920949</f>
        <v>908384.22988142527</v>
      </c>
      <c r="AA4472" s="3">
        <v>621592</v>
      </c>
      <c r="AB4472">
        <v>101</v>
      </c>
    </row>
    <row r="4473" spans="1:28" x14ac:dyDescent="0.2">
      <c r="A4473" t="s">
        <v>10694</v>
      </c>
      <c r="B4473" t="s">
        <v>10695</v>
      </c>
      <c r="C4473">
        <v>2005</v>
      </c>
      <c r="D4473" t="s">
        <v>10696</v>
      </c>
      <c r="E4473" t="s">
        <v>176</v>
      </c>
      <c r="F4473" t="s">
        <v>44036</v>
      </c>
      <c r="G4473" t="s">
        <v>44042</v>
      </c>
      <c r="H4473">
        <v>108</v>
      </c>
      <c r="I4473" t="s">
        <v>25</v>
      </c>
      <c r="J4473" t="s">
        <v>26</v>
      </c>
      <c r="M4473" t="s">
        <v>10697</v>
      </c>
      <c r="N4473" t="s">
        <v>10697</v>
      </c>
      <c r="O4473" t="s">
        <v>10698</v>
      </c>
      <c r="P4473" t="s">
        <v>976</v>
      </c>
      <c r="Q4473" t="s">
        <v>10699</v>
      </c>
      <c r="R4473" t="s">
        <v>10700</v>
      </c>
      <c r="S4473" t="s">
        <v>10701</v>
      </c>
      <c r="T4473">
        <v>6.4</v>
      </c>
      <c r="U4473">
        <v>17757</v>
      </c>
      <c r="V4473" s="12">
        <f>W4473*1.32519713261649</f>
        <v>10601577.060931919</v>
      </c>
      <c r="W4473" s="3">
        <v>8000000</v>
      </c>
      <c r="X4473" s="13">
        <f>Y4473*1.32519713261649</f>
        <v>753947.05505376484</v>
      </c>
      <c r="Y4473" s="3">
        <v>568932</v>
      </c>
      <c r="Z4473" s="13">
        <f>AA4473*1.32519713261649</f>
        <v>1133055.4751612924</v>
      </c>
      <c r="AA4473" s="3">
        <v>855009</v>
      </c>
      <c r="AB4473">
        <v>114</v>
      </c>
    </row>
    <row r="4474" spans="1:28" x14ac:dyDescent="0.2">
      <c r="A4474" t="s">
        <v>21912</v>
      </c>
      <c r="B4474" t="s">
        <v>21913</v>
      </c>
      <c r="C4474">
        <v>2009</v>
      </c>
      <c r="D4474" t="s">
        <v>13859</v>
      </c>
      <c r="E4474" t="s">
        <v>44043</v>
      </c>
      <c r="F4474" t="s">
        <v>44051</v>
      </c>
      <c r="G4474" t="s">
        <v>44032</v>
      </c>
      <c r="H4474">
        <v>127</v>
      </c>
      <c r="I4474" t="s">
        <v>21914</v>
      </c>
      <c r="J4474" t="s">
        <v>26</v>
      </c>
      <c r="M4474" t="s">
        <v>2532</v>
      </c>
      <c r="N4474" t="s">
        <v>3905</v>
      </c>
      <c r="O4474" t="s">
        <v>21915</v>
      </c>
      <c r="P4474" t="s">
        <v>17675</v>
      </c>
      <c r="Q4474" t="s">
        <v>21916</v>
      </c>
      <c r="R4474" t="s">
        <v>21917</v>
      </c>
      <c r="S4474" t="s">
        <v>21918</v>
      </c>
      <c r="T4474">
        <v>7.2</v>
      </c>
      <c r="U4474">
        <v>65025</v>
      </c>
      <c r="V4474" s="12">
        <f>W4474*1.20636999678377</f>
        <v>84445899.774863899</v>
      </c>
      <c r="W4474" s="3">
        <v>70000000</v>
      </c>
      <c r="X4474" s="13">
        <f>Y4474*1.20636999678377</f>
        <v>747253.32251779316</v>
      </c>
      <c r="Y4474" s="3">
        <v>619423</v>
      </c>
      <c r="Z4474" s="13">
        <f>AA4474*1.20636999678377</f>
        <v>47600153.541636109</v>
      </c>
      <c r="AA4474" s="3">
        <v>39457342</v>
      </c>
      <c r="AB4474">
        <v>193</v>
      </c>
    </row>
    <row r="4475" spans="1:28" x14ac:dyDescent="0.2">
      <c r="A4475" t="s">
        <v>38444</v>
      </c>
      <c r="B4475" t="s">
        <v>38445</v>
      </c>
      <c r="C4475">
        <v>2016</v>
      </c>
      <c r="D4475" s="1">
        <v>42685</v>
      </c>
      <c r="E4475" t="s">
        <v>1045</v>
      </c>
      <c r="F4475" t="s">
        <v>44032</v>
      </c>
      <c r="H4475">
        <v>104</v>
      </c>
      <c r="I4475" t="s">
        <v>25</v>
      </c>
      <c r="J4475" t="s">
        <v>26</v>
      </c>
      <c r="M4475" t="s">
        <v>13278</v>
      </c>
      <c r="N4475" t="s">
        <v>38446</v>
      </c>
      <c r="O4475" t="s">
        <v>38447</v>
      </c>
      <c r="P4475" t="s">
        <v>447</v>
      </c>
      <c r="Q4475" t="s">
        <v>38448</v>
      </c>
      <c r="R4475" t="s">
        <v>38449</v>
      </c>
      <c r="S4475" t="s">
        <v>38450</v>
      </c>
      <c r="T4475">
        <v>7.6</v>
      </c>
      <c r="U4475">
        <v>25015</v>
      </c>
      <c r="V4475" s="12">
        <f>W4475*1.07834771485832</f>
        <v>8626781.7188665606</v>
      </c>
      <c r="W4475" s="3">
        <v>8000000</v>
      </c>
      <c r="X4475" s="13">
        <f>Y4475*1.07834771485832</f>
        <v>739509.29589553876</v>
      </c>
      <c r="Y4475" s="3">
        <v>685780</v>
      </c>
      <c r="Z4475" s="13">
        <f>AA4475*1.07834771485832</f>
        <v>739509.29589553876</v>
      </c>
      <c r="AA4475" s="3">
        <v>685780</v>
      </c>
      <c r="AB4475">
        <v>195</v>
      </c>
    </row>
    <row r="4476" spans="1:28" x14ac:dyDescent="0.2">
      <c r="A4476" t="s">
        <v>34604</v>
      </c>
      <c r="B4476" t="s">
        <v>34605</v>
      </c>
      <c r="C4476">
        <v>2015</v>
      </c>
      <c r="D4476" s="1">
        <v>42221</v>
      </c>
      <c r="E4476" t="s">
        <v>1045</v>
      </c>
      <c r="F4476" t="s">
        <v>44032</v>
      </c>
      <c r="H4476">
        <v>101</v>
      </c>
      <c r="I4476" t="s">
        <v>495</v>
      </c>
      <c r="J4476" t="s">
        <v>26</v>
      </c>
      <c r="M4476" t="s">
        <v>34606</v>
      </c>
      <c r="N4476" t="s">
        <v>34607</v>
      </c>
      <c r="O4476" t="s">
        <v>34608</v>
      </c>
      <c r="P4476" t="s">
        <v>7317</v>
      </c>
      <c r="Q4476" t="s">
        <v>34609</v>
      </c>
      <c r="R4476" t="s">
        <v>34610</v>
      </c>
      <c r="S4476" t="s">
        <v>34611</v>
      </c>
      <c r="T4476">
        <v>5</v>
      </c>
      <c r="U4476">
        <v>10484</v>
      </c>
      <c r="V4476" s="12">
        <f>W4476*1.09195121025074</f>
        <v>3275853.6307522203</v>
      </c>
      <c r="W4476" s="3">
        <v>3000000</v>
      </c>
      <c r="X4476" s="13">
        <f>Y4476*1.09195121025074</f>
        <v>735048.04913149588</v>
      </c>
      <c r="Y4476" s="3">
        <v>673151</v>
      </c>
      <c r="Z4476" s="13">
        <f>AA4476*1.09195121025074</f>
        <v>846021.95867806836</v>
      </c>
      <c r="AA4476" s="3">
        <v>774780</v>
      </c>
      <c r="AB4476">
        <v>65</v>
      </c>
    </row>
    <row r="4477" spans="1:28" x14ac:dyDescent="0.2">
      <c r="A4477" t="s">
        <v>32993</v>
      </c>
      <c r="B4477" t="s">
        <v>32994</v>
      </c>
      <c r="C4477">
        <v>2013</v>
      </c>
      <c r="D4477" s="1">
        <v>41315</v>
      </c>
      <c r="E4477" t="s">
        <v>176</v>
      </c>
      <c r="F4477" t="s">
        <v>44049</v>
      </c>
      <c r="G4477" t="s">
        <v>44045</v>
      </c>
      <c r="H4477">
        <v>93</v>
      </c>
      <c r="I4477" t="s">
        <v>25</v>
      </c>
      <c r="J4477" t="s">
        <v>26</v>
      </c>
      <c r="M4477" t="s">
        <v>32995</v>
      </c>
      <c r="N4477" t="s">
        <v>32996</v>
      </c>
      <c r="O4477" t="s">
        <v>32997</v>
      </c>
      <c r="P4477" t="s">
        <v>32998</v>
      </c>
      <c r="Q4477" t="s">
        <v>32999</v>
      </c>
      <c r="R4477" t="s">
        <v>33000</v>
      </c>
      <c r="S4477" t="s">
        <v>33001</v>
      </c>
      <c r="T4477">
        <v>6.4</v>
      </c>
      <c r="U4477">
        <v>14903</v>
      </c>
      <c r="V4477" s="12">
        <f>W4477*1.11098185502045</f>
        <v>11109818.550204501</v>
      </c>
      <c r="W4477" s="3">
        <v>10000000</v>
      </c>
      <c r="X4477" s="13">
        <f>Y4477*1.11098185502045</f>
        <v>726194.40051597217</v>
      </c>
      <c r="Y4477" s="3">
        <v>653651</v>
      </c>
      <c r="Z4477" s="13">
        <f>AA4477*1.11098185502045</f>
        <v>1568907.4670046342</v>
      </c>
      <c r="AA4477" s="3">
        <v>1412181</v>
      </c>
      <c r="AB4477">
        <v>109</v>
      </c>
    </row>
    <row r="4478" spans="1:28" x14ac:dyDescent="0.2">
      <c r="A4478" t="s">
        <v>4612</v>
      </c>
      <c r="B4478" t="s">
        <v>4613</v>
      </c>
      <c r="C4478">
        <v>2001</v>
      </c>
      <c r="D4478" s="1">
        <v>37597</v>
      </c>
      <c r="E4478" t="s">
        <v>176</v>
      </c>
      <c r="H4478">
        <v>86</v>
      </c>
      <c r="I4478" t="s">
        <v>25</v>
      </c>
      <c r="J4478" t="s">
        <v>26</v>
      </c>
      <c r="M4478" t="s">
        <v>2967</v>
      </c>
      <c r="N4478" t="s">
        <v>4614</v>
      </c>
      <c r="O4478" t="s">
        <v>4615</v>
      </c>
      <c r="P4478" t="s">
        <v>4616</v>
      </c>
      <c r="Q4478" t="s">
        <v>4617</v>
      </c>
      <c r="R4478" t="s">
        <v>4618</v>
      </c>
      <c r="S4478" t="s">
        <v>4619</v>
      </c>
      <c r="T4478">
        <v>7.3</v>
      </c>
      <c r="U4478">
        <v>18519</v>
      </c>
      <c r="V4478" s="12">
        <f>W4478*1.46138339920949</f>
        <v>146138.33992094899</v>
      </c>
      <c r="W4478" s="3">
        <v>100000</v>
      </c>
      <c r="X4478" s="13">
        <f>Y4478*1.46138339920949</f>
        <v>716772.02272727457</v>
      </c>
      <c r="Y4478" s="3">
        <v>490475</v>
      </c>
      <c r="Z4478" s="13">
        <f>AA4478*1.46138339920949</f>
        <v>753927.69565217593</v>
      </c>
      <c r="AA4478" s="3">
        <v>515900</v>
      </c>
      <c r="AB4478">
        <v>111</v>
      </c>
    </row>
    <row r="4479" spans="1:28" hidden="1" x14ac:dyDescent="0.2">
      <c r="A4479" t="s">
        <v>38885</v>
      </c>
      <c r="B4479" t="s">
        <v>38886</v>
      </c>
      <c r="C4479">
        <v>2015</v>
      </c>
      <c r="D4479" s="1">
        <v>42463</v>
      </c>
      <c r="E4479" t="s">
        <v>3496</v>
      </c>
      <c r="F4479" t="s">
        <v>44045</v>
      </c>
      <c r="G4479" t="s">
        <v>44042</v>
      </c>
      <c r="H4479">
        <v>82</v>
      </c>
      <c r="I4479" t="s">
        <v>25</v>
      </c>
      <c r="J4479" t="s">
        <v>26</v>
      </c>
      <c r="M4479" t="s">
        <v>38887</v>
      </c>
      <c r="N4479" t="s">
        <v>38888</v>
      </c>
      <c r="O4479" t="s">
        <v>38889</v>
      </c>
      <c r="P4479" t="s">
        <v>38890</v>
      </c>
      <c r="Q4479" t="s">
        <v>38891</v>
      </c>
      <c r="R4479" t="s">
        <v>38892</v>
      </c>
      <c r="S4479" t="s">
        <v>38893</v>
      </c>
      <c r="T4479">
        <v>5.4</v>
      </c>
      <c r="U4479">
        <v>13135</v>
      </c>
      <c r="W4479"/>
      <c r="X4479"/>
      <c r="Y4479"/>
      <c r="Z4479"/>
      <c r="AA4479">
        <v>6147</v>
      </c>
      <c r="AB4479">
        <v>116</v>
      </c>
    </row>
    <row r="4480" spans="1:28" x14ac:dyDescent="0.2">
      <c r="A4480" t="s">
        <v>5228</v>
      </c>
      <c r="B4480" t="s">
        <v>5229</v>
      </c>
      <c r="C4480">
        <v>2001</v>
      </c>
      <c r="D4480" s="1">
        <v>37929</v>
      </c>
      <c r="E4480" t="s">
        <v>16512</v>
      </c>
      <c r="F4480" t="s">
        <v>44038</v>
      </c>
      <c r="G4480" t="s">
        <v>44040</v>
      </c>
      <c r="H4480">
        <v>113</v>
      </c>
      <c r="I4480" t="s">
        <v>50</v>
      </c>
      <c r="J4480" t="s">
        <v>51</v>
      </c>
      <c r="K4480" t="s">
        <v>209</v>
      </c>
      <c r="M4480" t="s">
        <v>5230</v>
      </c>
      <c r="N4480" t="s">
        <v>5231</v>
      </c>
      <c r="O4480" t="s">
        <v>5232</v>
      </c>
      <c r="P4480" t="s">
        <v>5230</v>
      </c>
      <c r="Q4480" t="s">
        <v>5233</v>
      </c>
      <c r="R4480" t="s">
        <v>5234</v>
      </c>
      <c r="S4480" t="s">
        <v>5235</v>
      </c>
      <c r="T4480">
        <v>7.3</v>
      </c>
      <c r="U4480">
        <v>73136</v>
      </c>
      <c r="V4480" s="12">
        <f>W4480*1.46138339920949</f>
        <v>14613833.9920949</v>
      </c>
      <c r="W4480" s="3">
        <v>10000000</v>
      </c>
      <c r="X4480" s="13">
        <f>Y4480*1.46138339920949</f>
        <v>715493.31225296634</v>
      </c>
      <c r="Y4480" s="3">
        <v>489600</v>
      </c>
      <c r="Z4480" s="13">
        <f>AA4480*1.46138339920949</f>
        <v>62513246.935968541</v>
      </c>
      <c r="AA4480" s="3">
        <v>42776760</v>
      </c>
      <c r="AB4480">
        <v>263</v>
      </c>
    </row>
    <row r="4481" spans="1:28" x14ac:dyDescent="0.2">
      <c r="A4481" t="s">
        <v>26937</v>
      </c>
      <c r="B4481" t="s">
        <v>26938</v>
      </c>
      <c r="C4481">
        <v>2012</v>
      </c>
      <c r="D4481" s="1">
        <v>41883</v>
      </c>
      <c r="E4481" t="s">
        <v>1045</v>
      </c>
      <c r="F4481" t="s">
        <v>44032</v>
      </c>
      <c r="G4481" t="s">
        <v>44036</v>
      </c>
      <c r="H4481">
        <v>96</v>
      </c>
      <c r="I4481" t="s">
        <v>26939</v>
      </c>
      <c r="J4481" t="s">
        <v>26</v>
      </c>
      <c r="K4481" t="s">
        <v>27</v>
      </c>
      <c r="L4481" t="s">
        <v>64</v>
      </c>
      <c r="M4481" t="s">
        <v>17643</v>
      </c>
      <c r="N4481" t="s">
        <v>26940</v>
      </c>
      <c r="O4481" t="s">
        <v>26941</v>
      </c>
      <c r="P4481" t="s">
        <v>1170</v>
      </c>
      <c r="Q4481" t="s">
        <v>26942</v>
      </c>
      <c r="R4481" t="s">
        <v>26943</v>
      </c>
      <c r="S4481" t="s">
        <v>26944</v>
      </c>
      <c r="T4481">
        <v>6</v>
      </c>
      <c r="U4481">
        <v>13785</v>
      </c>
      <c r="V4481" s="12">
        <f>W4481*1.12725506764114</f>
        <v>9018040.5411291197</v>
      </c>
      <c r="W4481" s="3">
        <v>8000000</v>
      </c>
      <c r="X4481" s="13">
        <f>Y4481*1.12725506764114</f>
        <v>713789.18138104619</v>
      </c>
      <c r="Y4481" s="3">
        <v>633210</v>
      </c>
      <c r="Z4481" s="13">
        <f>AA4481*1.12725506764114</f>
        <v>4574528.4443103895</v>
      </c>
      <c r="AA4481" s="3">
        <v>4058113</v>
      </c>
      <c r="AB4481">
        <v>48</v>
      </c>
    </row>
    <row r="4482" spans="1:28" x14ac:dyDescent="0.2">
      <c r="A4482" t="s">
        <v>5643</v>
      </c>
      <c r="B4482" t="s">
        <v>5644</v>
      </c>
      <c r="C4482">
        <v>2003</v>
      </c>
      <c r="D4482" t="s">
        <v>5645</v>
      </c>
      <c r="E4482" t="s">
        <v>16512</v>
      </c>
      <c r="F4482" t="s">
        <v>44038</v>
      </c>
      <c r="G4482" t="s">
        <v>44044</v>
      </c>
      <c r="H4482">
        <v>84</v>
      </c>
      <c r="I4482" t="s">
        <v>817</v>
      </c>
      <c r="J4482" t="s">
        <v>27</v>
      </c>
      <c r="M4482" t="s">
        <v>1254</v>
      </c>
      <c r="N4482" t="s">
        <v>1255</v>
      </c>
      <c r="O4482" t="s">
        <v>5646</v>
      </c>
      <c r="P4482" t="s">
        <v>1257</v>
      </c>
      <c r="Q4482" t="s">
        <v>1258</v>
      </c>
      <c r="R4482" t="s">
        <v>5647</v>
      </c>
      <c r="S4482" t="s">
        <v>5648</v>
      </c>
      <c r="T4482">
        <v>5.8</v>
      </c>
      <c r="U4482">
        <v>39644</v>
      </c>
      <c r="V4482" s="12">
        <f>W4482*1.40658152173913</f>
        <v>1828555.9782608689</v>
      </c>
      <c r="W4482" s="3">
        <v>1300000</v>
      </c>
      <c r="X4482" s="13">
        <f>Y4482*1.40658152173913</f>
        <v>699363.58526086935</v>
      </c>
      <c r="Y4482" s="3">
        <v>497208</v>
      </c>
      <c r="Z4482" s="13">
        <f>AA4482*1.40658152173913</f>
        <v>92127162.498304322</v>
      </c>
      <c r="AA4482" s="3">
        <v>65497208</v>
      </c>
      <c r="AB4482">
        <v>38</v>
      </c>
    </row>
    <row r="4483" spans="1:28" x14ac:dyDescent="0.2">
      <c r="A4483" t="s">
        <v>18166</v>
      </c>
      <c r="B4483" t="s">
        <v>18167</v>
      </c>
      <c r="C4483">
        <v>2008</v>
      </c>
      <c r="D4483" t="s">
        <v>16856</v>
      </c>
      <c r="E4483" t="s">
        <v>16512</v>
      </c>
      <c r="F4483" t="s">
        <v>44038</v>
      </c>
      <c r="G4483" t="s">
        <v>44042</v>
      </c>
      <c r="H4483">
        <v>107</v>
      </c>
      <c r="I4483" t="s">
        <v>25</v>
      </c>
      <c r="J4483" t="s">
        <v>26</v>
      </c>
      <c r="K4483" t="s">
        <v>3329</v>
      </c>
      <c r="M4483" t="s">
        <v>18168</v>
      </c>
      <c r="N4483" t="s">
        <v>18169</v>
      </c>
      <c r="O4483" t="s">
        <v>18170</v>
      </c>
      <c r="P4483" t="s">
        <v>500</v>
      </c>
      <c r="Q4483" t="s">
        <v>18171</v>
      </c>
      <c r="R4483" t="s">
        <v>18172</v>
      </c>
      <c r="S4483" t="s">
        <v>18173</v>
      </c>
      <c r="T4483">
        <v>5.6</v>
      </c>
      <c r="U4483">
        <v>21296</v>
      </c>
      <c r="V4483" s="12">
        <f>W4483*1.20207800169993</f>
        <v>12020780.016999299</v>
      </c>
      <c r="W4483" s="3">
        <v>10000000</v>
      </c>
      <c r="X4483" s="13">
        <f>Y4483*1.20207800169993</f>
        <v>698241.43222342466</v>
      </c>
      <c r="Y4483" s="3">
        <v>580862</v>
      </c>
      <c r="Z4483" s="13">
        <f>AA4483*1.20207800169993</f>
        <v>1558114.272555422</v>
      </c>
      <c r="AA4483" s="3">
        <v>1296184</v>
      </c>
      <c r="AB4483">
        <v>116</v>
      </c>
    </row>
    <row r="4484" spans="1:28" x14ac:dyDescent="0.2">
      <c r="A4484" t="s">
        <v>31562</v>
      </c>
      <c r="B4484" t="s">
        <v>31563</v>
      </c>
      <c r="C4484">
        <v>2012</v>
      </c>
      <c r="D4484" t="s">
        <v>18890</v>
      </c>
      <c r="E4484" t="s">
        <v>176</v>
      </c>
      <c r="H4484">
        <v>115</v>
      </c>
      <c r="I4484" t="s">
        <v>2647</v>
      </c>
      <c r="J4484" t="s">
        <v>496</v>
      </c>
      <c r="K4484" t="s">
        <v>26</v>
      </c>
      <c r="L4484" t="s">
        <v>4240</v>
      </c>
      <c r="M4484" t="s">
        <v>31564</v>
      </c>
      <c r="N4484" t="s">
        <v>31565</v>
      </c>
      <c r="O4484" t="s">
        <v>31566</v>
      </c>
      <c r="P4484" t="s">
        <v>10577</v>
      </c>
      <c r="Q4484" t="s">
        <v>31567</v>
      </c>
      <c r="R4484" t="s">
        <v>31568</v>
      </c>
      <c r="S4484" t="s">
        <v>31569</v>
      </c>
      <c r="T4484">
        <v>8.3000000000000007</v>
      </c>
      <c r="U4484">
        <v>269616</v>
      </c>
      <c r="V4484" s="12">
        <f>W4484*1.12725506764114</f>
        <v>4283569.257036332</v>
      </c>
      <c r="W4484" s="3">
        <v>3800000</v>
      </c>
      <c r="X4484" s="13">
        <f>Y4484*1.12725506764114</f>
        <v>691354.5510248522</v>
      </c>
      <c r="Y4484" s="3">
        <v>613308</v>
      </c>
      <c r="Z4484" s="13">
        <f>AA4484*1.12725506764114</f>
        <v>17859410.904527113</v>
      </c>
      <c r="AA4484" s="3">
        <v>15843274</v>
      </c>
      <c r="AB4484">
        <v>418</v>
      </c>
    </row>
    <row r="4485" spans="1:28" hidden="1" x14ac:dyDescent="0.2">
      <c r="A4485" t="s">
        <v>38929</v>
      </c>
      <c r="B4485" t="s">
        <v>38930</v>
      </c>
      <c r="C4485">
        <v>2015</v>
      </c>
      <c r="D4485" t="s">
        <v>38931</v>
      </c>
      <c r="E4485" t="s">
        <v>3496</v>
      </c>
      <c r="F4485" t="s">
        <v>44042</v>
      </c>
      <c r="H4485">
        <v>92</v>
      </c>
      <c r="I4485" t="s">
        <v>25</v>
      </c>
      <c r="J4485" t="s">
        <v>26</v>
      </c>
      <c r="M4485" t="s">
        <v>38932</v>
      </c>
      <c r="N4485" t="s">
        <v>38933</v>
      </c>
      <c r="O4485" t="s">
        <v>38934</v>
      </c>
      <c r="P4485" t="s">
        <v>22902</v>
      </c>
      <c r="Q4485" t="s">
        <v>38935</v>
      </c>
      <c r="R4485" t="s">
        <v>38936</v>
      </c>
      <c r="S4485" t="s">
        <v>38937</v>
      </c>
      <c r="T4485">
        <v>5.2</v>
      </c>
      <c r="U4485">
        <v>11380</v>
      </c>
      <c r="W4485"/>
      <c r="X4485"/>
      <c r="Y4485"/>
      <c r="Z4485"/>
      <c r="AA4485">
        <v>144661</v>
      </c>
      <c r="AB4485">
        <v>74</v>
      </c>
    </row>
    <row r="4486" spans="1:28" x14ac:dyDescent="0.2">
      <c r="A4486" t="s">
        <v>36789</v>
      </c>
      <c r="B4486" t="s">
        <v>36790</v>
      </c>
      <c r="C4486">
        <v>2015</v>
      </c>
      <c r="D4486" t="s">
        <v>34452</v>
      </c>
      <c r="E4486" t="s">
        <v>16512</v>
      </c>
      <c r="F4486" t="s">
        <v>44032</v>
      </c>
      <c r="G4486" t="s">
        <v>44049</v>
      </c>
      <c r="H4486">
        <v>105</v>
      </c>
      <c r="I4486" t="s">
        <v>36791</v>
      </c>
      <c r="J4486" t="s">
        <v>209</v>
      </c>
      <c r="M4486" t="s">
        <v>36792</v>
      </c>
      <c r="N4486" t="s">
        <v>36793</v>
      </c>
      <c r="O4486" t="s">
        <v>36794</v>
      </c>
      <c r="P4486" t="s">
        <v>30913</v>
      </c>
      <c r="Q4486" t="s">
        <v>36795</v>
      </c>
      <c r="R4486" t="s">
        <v>36796</v>
      </c>
      <c r="S4486" t="s">
        <v>36797</v>
      </c>
      <c r="T4486">
        <v>6.3</v>
      </c>
      <c r="U4486">
        <v>15320</v>
      </c>
      <c r="V4486" s="12">
        <f>W4486*1.09195121025074</f>
        <v>16379268.1537611</v>
      </c>
      <c r="W4486" s="3">
        <v>15000000</v>
      </c>
      <c r="X4486" s="13">
        <f>Y4486*1.09195121025074</f>
        <v>690705.00243442366</v>
      </c>
      <c r="Y4486" s="3">
        <v>632542</v>
      </c>
      <c r="Z4486" s="13">
        <f>AA4486*1.09195121025074</f>
        <v>13094317.477476282</v>
      </c>
      <c r="AA4486" s="3">
        <v>11991669</v>
      </c>
      <c r="AB4486">
        <v>129</v>
      </c>
    </row>
    <row r="4487" spans="1:28" x14ac:dyDescent="0.2">
      <c r="A4487" t="s">
        <v>2421</v>
      </c>
      <c r="B4487" t="s">
        <v>2422</v>
      </c>
      <c r="C4487">
        <v>2000</v>
      </c>
      <c r="D4487" t="s">
        <v>359</v>
      </c>
      <c r="E4487" t="s">
        <v>44041</v>
      </c>
      <c r="F4487" t="s">
        <v>44032</v>
      </c>
      <c r="G4487" t="s">
        <v>44042</v>
      </c>
      <c r="H4487">
        <v>114</v>
      </c>
      <c r="I4487" t="s">
        <v>1860</v>
      </c>
      <c r="J4487" t="s">
        <v>26</v>
      </c>
      <c r="K4487" t="s">
        <v>934</v>
      </c>
      <c r="L4487" t="s">
        <v>64</v>
      </c>
      <c r="M4487" t="s">
        <v>2423</v>
      </c>
      <c r="N4487" t="s">
        <v>2423</v>
      </c>
      <c r="O4487" t="s">
        <v>2424</v>
      </c>
      <c r="P4487" t="s">
        <v>2423</v>
      </c>
      <c r="Q4487" t="s">
        <v>2425</v>
      </c>
      <c r="R4487" t="s">
        <v>2426</v>
      </c>
      <c r="S4487" t="s">
        <v>2427</v>
      </c>
      <c r="T4487">
        <v>7.2</v>
      </c>
      <c r="U4487">
        <v>21454</v>
      </c>
      <c r="V4487" s="12">
        <f>W4487*1.5029674796748</f>
        <v>15029674.796748001</v>
      </c>
      <c r="W4487" s="3">
        <v>10000000</v>
      </c>
      <c r="X4487" s="13">
        <f>Y4487*1.5029674796748</f>
        <v>677228.12853658688</v>
      </c>
      <c r="Y4487" s="3">
        <v>450594</v>
      </c>
      <c r="Z4487" s="13">
        <f>AA4487*1.5029674796748</f>
        <v>22921146.827723626</v>
      </c>
      <c r="AA4487" s="3">
        <v>15250594</v>
      </c>
      <c r="AB4487">
        <v>132</v>
      </c>
    </row>
    <row r="4488" spans="1:28" x14ac:dyDescent="0.2">
      <c r="A4488" t="s">
        <v>26156</v>
      </c>
      <c r="B4488" t="s">
        <v>26157</v>
      </c>
      <c r="C4488">
        <v>2011</v>
      </c>
      <c r="D4488" s="1">
        <v>41127</v>
      </c>
      <c r="E4488" t="s">
        <v>176</v>
      </c>
      <c r="F4488" t="s">
        <v>44049</v>
      </c>
      <c r="G4488" t="s">
        <v>44036</v>
      </c>
      <c r="H4488">
        <v>119</v>
      </c>
      <c r="I4488" t="s">
        <v>1561</v>
      </c>
      <c r="J4488" t="s">
        <v>26</v>
      </c>
      <c r="K4488" t="s">
        <v>27</v>
      </c>
      <c r="L4488" t="s">
        <v>75</v>
      </c>
      <c r="M4488" t="s">
        <v>540</v>
      </c>
      <c r="N4488" t="s">
        <v>26158</v>
      </c>
      <c r="O4488" t="s">
        <v>26159</v>
      </c>
      <c r="P4488" t="s">
        <v>12280</v>
      </c>
      <c r="Q4488" t="s">
        <v>26160</v>
      </c>
      <c r="R4488" t="s">
        <v>26161</v>
      </c>
      <c r="S4488" t="s">
        <v>26162</v>
      </c>
      <c r="T4488">
        <v>6.3</v>
      </c>
      <c r="U4488">
        <v>11934</v>
      </c>
      <c r="V4488" s="12">
        <f>W4488*1.1505830469594</f>
        <v>17258745.704391003</v>
      </c>
      <c r="W4488" s="3">
        <v>15000000</v>
      </c>
      <c r="X4488" s="13">
        <f>Y4488*1.1505830469594</f>
        <v>671313.43166369677</v>
      </c>
      <c r="Y4488" s="3">
        <v>583455</v>
      </c>
      <c r="Z4488" s="13">
        <f>AA4488*1.1505830469594</f>
        <v>2349724.1502496279</v>
      </c>
      <c r="AA4488" s="3">
        <v>2042203</v>
      </c>
      <c r="AB4488">
        <v>81</v>
      </c>
    </row>
    <row r="4489" spans="1:28" x14ac:dyDescent="0.2">
      <c r="A4489" t="s">
        <v>37679</v>
      </c>
      <c r="B4489" t="s">
        <v>16213</v>
      </c>
      <c r="C4489">
        <v>2015</v>
      </c>
      <c r="D4489" t="s">
        <v>31676</v>
      </c>
      <c r="E4489" t="s">
        <v>16512</v>
      </c>
      <c r="F4489" t="s">
        <v>44032</v>
      </c>
      <c r="G4489" t="s">
        <v>44050</v>
      </c>
      <c r="H4489">
        <v>156</v>
      </c>
      <c r="I4489" t="s">
        <v>21873</v>
      </c>
      <c r="J4489" t="s">
        <v>944</v>
      </c>
      <c r="K4489" t="s">
        <v>26</v>
      </c>
      <c r="M4489" t="s">
        <v>29637</v>
      </c>
      <c r="N4489" t="s">
        <v>37680</v>
      </c>
      <c r="O4489" t="s">
        <v>37681</v>
      </c>
      <c r="P4489" t="s">
        <v>2934</v>
      </c>
      <c r="Q4489" t="s">
        <v>37682</v>
      </c>
      <c r="R4489" t="s">
        <v>37683</v>
      </c>
      <c r="S4489" t="s">
        <v>37684</v>
      </c>
      <c r="T4489">
        <v>6.5</v>
      </c>
      <c r="U4489">
        <v>11436</v>
      </c>
      <c r="V4489" s="12">
        <f>W4489*1.09195121025074</f>
        <v>11143362.100608801</v>
      </c>
      <c r="W4489" s="3">
        <v>10205000</v>
      </c>
      <c r="X4489" s="13">
        <f>Y4489*1.09195121025074</f>
        <v>670212.35407164798</v>
      </c>
      <c r="Y4489" s="3">
        <v>613775</v>
      </c>
      <c r="Z4489" s="13">
        <f>AA4489*1.09195121025074</f>
        <v>21506645.176126577</v>
      </c>
      <c r="AA4489" s="3">
        <v>19695610</v>
      </c>
      <c r="AB4489">
        <v>59</v>
      </c>
    </row>
    <row r="4490" spans="1:28" hidden="1" x14ac:dyDescent="0.2">
      <c r="A4490" t="s">
        <v>38967</v>
      </c>
      <c r="B4490" t="s">
        <v>38968</v>
      </c>
      <c r="C4490">
        <v>2016</v>
      </c>
      <c r="D4490" s="1">
        <v>42772</v>
      </c>
      <c r="E4490" t="s">
        <v>16512</v>
      </c>
      <c r="F4490" t="s">
        <v>44031</v>
      </c>
      <c r="G4490" t="s">
        <v>44032</v>
      </c>
      <c r="H4490">
        <v>111</v>
      </c>
      <c r="I4490" t="s">
        <v>1561</v>
      </c>
      <c r="J4490" t="s">
        <v>26</v>
      </c>
      <c r="M4490" t="s">
        <v>38969</v>
      </c>
      <c r="N4490" t="s">
        <v>38970</v>
      </c>
      <c r="O4490" t="s">
        <v>38971</v>
      </c>
      <c r="P4490" t="s">
        <v>38972</v>
      </c>
      <c r="Q4490" t="s">
        <v>38973</v>
      </c>
      <c r="R4490" t="s">
        <v>38974</v>
      </c>
      <c r="S4490" t="s">
        <v>38975</v>
      </c>
      <c r="T4490">
        <v>6.6</v>
      </c>
      <c r="U4490">
        <v>52975</v>
      </c>
      <c r="W4490" t="s">
        <v>8775</v>
      </c>
      <c r="X4490"/>
      <c r="Y4490"/>
      <c r="Z4490"/>
      <c r="AA4490">
        <v>4086096</v>
      </c>
      <c r="AB4490">
        <v>270</v>
      </c>
    </row>
    <row r="4491" spans="1:28" hidden="1" x14ac:dyDescent="0.2">
      <c r="A4491" t="s">
        <v>38976</v>
      </c>
      <c r="B4491" t="s">
        <v>38977</v>
      </c>
      <c r="C4491">
        <v>2017</v>
      </c>
      <c r="D4491" s="1">
        <v>43259</v>
      </c>
      <c r="E4491" t="s">
        <v>176</v>
      </c>
      <c r="F4491" t="s">
        <v>44034</v>
      </c>
      <c r="G4491" t="s">
        <v>44042</v>
      </c>
      <c r="H4491">
        <v>106</v>
      </c>
      <c r="I4491" t="s">
        <v>38978</v>
      </c>
      <c r="J4491" t="s">
        <v>26</v>
      </c>
      <c r="M4491" t="s">
        <v>38979</v>
      </c>
      <c r="N4491" t="s">
        <v>38980</v>
      </c>
      <c r="O4491" t="s">
        <v>38981</v>
      </c>
      <c r="P4491" t="s">
        <v>38982</v>
      </c>
      <c r="Q4491" t="s">
        <v>38983</v>
      </c>
      <c r="R4491" t="s">
        <v>38984</v>
      </c>
      <c r="S4491" t="s">
        <v>38985</v>
      </c>
      <c r="T4491">
        <v>6.1</v>
      </c>
      <c r="U4491">
        <v>25343</v>
      </c>
      <c r="W4491">
        <v>15100000</v>
      </c>
      <c r="X4491"/>
      <c r="Y4491"/>
      <c r="Z4491"/>
      <c r="AA4491">
        <v>342558</v>
      </c>
      <c r="AB4491">
        <v>286</v>
      </c>
    </row>
    <row r="4492" spans="1:28" x14ac:dyDescent="0.2">
      <c r="A4492" t="s">
        <v>22397</v>
      </c>
      <c r="B4492" t="s">
        <v>22398</v>
      </c>
      <c r="C4492">
        <v>2009</v>
      </c>
      <c r="D4492" t="s">
        <v>22399</v>
      </c>
      <c r="E4492" t="s">
        <v>44041</v>
      </c>
      <c r="F4492" t="s">
        <v>44032</v>
      </c>
      <c r="G4492" t="s">
        <v>44042</v>
      </c>
      <c r="H4492">
        <v>129</v>
      </c>
      <c r="I4492" t="s">
        <v>3660</v>
      </c>
      <c r="J4492" t="s">
        <v>3179</v>
      </c>
      <c r="M4492" t="s">
        <v>8163</v>
      </c>
      <c r="N4492" t="s">
        <v>22400</v>
      </c>
      <c r="O4492" t="s">
        <v>22401</v>
      </c>
      <c r="P4492" t="s">
        <v>22402</v>
      </c>
      <c r="Q4492" t="s">
        <v>22403</v>
      </c>
      <c r="R4492" t="s">
        <v>22404</v>
      </c>
      <c r="S4492" t="s">
        <v>22405</v>
      </c>
      <c r="T4492">
        <v>7.8</v>
      </c>
      <c r="U4492">
        <v>48959</v>
      </c>
      <c r="V4492" s="12">
        <f>W4492*1.20636999678377</f>
        <v>6031849.9839188503</v>
      </c>
      <c r="W4492" s="3">
        <v>5000000</v>
      </c>
      <c r="X4492" s="13">
        <f>Y4492*1.20636999678377</f>
        <v>665323.91055622022</v>
      </c>
      <c r="Y4492" s="3">
        <v>551509</v>
      </c>
      <c r="Z4492" s="13">
        <f>AA4492*1.20636999678377</f>
        <v>20688458.891603753</v>
      </c>
      <c r="AA4492" s="3">
        <v>17149348</v>
      </c>
      <c r="AB4492">
        <v>138</v>
      </c>
    </row>
    <row r="4493" spans="1:28" x14ac:dyDescent="0.2">
      <c r="A4493" t="s">
        <v>22836</v>
      </c>
      <c r="B4493" t="s">
        <v>22837</v>
      </c>
      <c r="C4493">
        <v>2009</v>
      </c>
      <c r="D4493" s="1">
        <v>40301</v>
      </c>
      <c r="E4493" t="s">
        <v>176</v>
      </c>
      <c r="F4493" t="s">
        <v>44045</v>
      </c>
      <c r="G4493" t="s">
        <v>44036</v>
      </c>
      <c r="H4493">
        <v>111</v>
      </c>
      <c r="I4493" t="s">
        <v>22838</v>
      </c>
      <c r="J4493" t="s">
        <v>26</v>
      </c>
      <c r="K4493" t="s">
        <v>1419</v>
      </c>
      <c r="L4493" t="s">
        <v>27</v>
      </c>
      <c r="M4493" t="s">
        <v>11409</v>
      </c>
      <c r="N4493" t="s">
        <v>11409</v>
      </c>
      <c r="O4493" t="s">
        <v>22839</v>
      </c>
      <c r="P4493" t="s">
        <v>968</v>
      </c>
      <c r="Q4493" t="s">
        <v>22840</v>
      </c>
      <c r="R4493" t="s">
        <v>22841</v>
      </c>
      <c r="S4493" t="s">
        <v>22842</v>
      </c>
      <c r="T4493">
        <v>6.8</v>
      </c>
      <c r="U4493">
        <v>19808</v>
      </c>
      <c r="V4493" s="12">
        <f>W4493*1.20636999678377</f>
        <v>14476439.96140524</v>
      </c>
      <c r="W4493" s="3">
        <v>12000000</v>
      </c>
      <c r="X4493" s="13">
        <f>Y4493*1.20636999678377</f>
        <v>664072.90486955538</v>
      </c>
      <c r="Y4493" s="3">
        <v>550472</v>
      </c>
      <c r="Z4493" s="13">
        <f>AA4493*1.20636999678377</f>
        <v>2156281.4150612685</v>
      </c>
      <c r="AA4493" s="3">
        <v>1787413</v>
      </c>
      <c r="AB4493">
        <v>57</v>
      </c>
    </row>
    <row r="4494" spans="1:28" hidden="1" x14ac:dyDescent="0.2">
      <c r="A4494" t="s">
        <v>39001</v>
      </c>
      <c r="B4494" t="s">
        <v>39002</v>
      </c>
      <c r="C4494">
        <v>2016</v>
      </c>
      <c r="D4494" t="s">
        <v>39003</v>
      </c>
      <c r="E4494" t="s">
        <v>176</v>
      </c>
      <c r="F4494" t="s">
        <v>44057</v>
      </c>
      <c r="G4494" t="s">
        <v>44053</v>
      </c>
      <c r="H4494">
        <v>158</v>
      </c>
      <c r="I4494" t="s">
        <v>943</v>
      </c>
      <c r="J4494" t="s">
        <v>944</v>
      </c>
      <c r="M4494" t="s">
        <v>3293</v>
      </c>
      <c r="N4494" t="s">
        <v>39004</v>
      </c>
      <c r="O4494" t="s">
        <v>39005</v>
      </c>
      <c r="P4494" t="s">
        <v>21792</v>
      </c>
      <c r="Q4494" t="s">
        <v>39006</v>
      </c>
      <c r="R4494" t="s">
        <v>39007</v>
      </c>
      <c r="S4494" t="s">
        <v>39008</v>
      </c>
      <c r="T4494">
        <v>5.8</v>
      </c>
      <c r="U4494">
        <v>20346</v>
      </c>
      <c r="W4494"/>
      <c r="X4494"/>
      <c r="Y4494">
        <v>4264983</v>
      </c>
      <c r="Z4494"/>
      <c r="AA4494">
        <v>31668920</v>
      </c>
      <c r="AB4494">
        <v>212</v>
      </c>
    </row>
    <row r="4495" spans="1:28" x14ac:dyDescent="0.2">
      <c r="A4495" t="s">
        <v>35208</v>
      </c>
      <c r="B4495" t="s">
        <v>16431</v>
      </c>
      <c r="C4495">
        <v>2014</v>
      </c>
      <c r="D4495" s="1">
        <v>41919</v>
      </c>
      <c r="E4495" t="s">
        <v>176</v>
      </c>
      <c r="F4495" t="s">
        <v>44045</v>
      </c>
      <c r="G4495" t="s">
        <v>44033</v>
      </c>
      <c r="H4495">
        <v>97</v>
      </c>
      <c r="I4495" t="s">
        <v>25</v>
      </c>
      <c r="J4495" t="s">
        <v>26</v>
      </c>
      <c r="M4495" t="s">
        <v>35209</v>
      </c>
      <c r="N4495" t="s">
        <v>35210</v>
      </c>
      <c r="O4495" t="s">
        <v>35211</v>
      </c>
      <c r="P4495" t="s">
        <v>35212</v>
      </c>
      <c r="Q4495" t="s">
        <v>35213</v>
      </c>
      <c r="R4495" t="s">
        <v>35214</v>
      </c>
      <c r="S4495" t="s">
        <v>35215</v>
      </c>
      <c r="T4495">
        <v>6.1</v>
      </c>
      <c r="U4495">
        <v>61589</v>
      </c>
      <c r="V4495" s="12">
        <f>W4495*1.09324733035956</f>
        <v>4372989.3214382399</v>
      </c>
      <c r="W4495" s="3">
        <v>4000000</v>
      </c>
      <c r="X4495" s="13">
        <f>Y4495*1.09324733035956</f>
        <v>656927.94782373821</v>
      </c>
      <c r="Y4495" s="3">
        <v>600896</v>
      </c>
      <c r="Z4495" s="13">
        <f>AA4495*1.09324733035956</f>
        <v>2837656.8221225417</v>
      </c>
      <c r="AA4495" s="3">
        <v>2595622</v>
      </c>
      <c r="AB4495">
        <v>282</v>
      </c>
    </row>
    <row r="4496" spans="1:28" hidden="1" x14ac:dyDescent="0.2">
      <c r="A4496" t="s">
        <v>39017</v>
      </c>
      <c r="B4496" t="s">
        <v>39018</v>
      </c>
      <c r="C4496">
        <v>2017</v>
      </c>
      <c r="D4496" s="1">
        <v>42802</v>
      </c>
      <c r="E4496" t="s">
        <v>1045</v>
      </c>
      <c r="F4496" t="s">
        <v>44036</v>
      </c>
      <c r="H4496">
        <v>88</v>
      </c>
      <c r="I4496" t="s">
        <v>25</v>
      </c>
      <c r="J4496" t="s">
        <v>26</v>
      </c>
      <c r="M4496" t="s">
        <v>4404</v>
      </c>
      <c r="N4496" t="s">
        <v>39019</v>
      </c>
      <c r="O4496" t="s">
        <v>39020</v>
      </c>
      <c r="P4496" t="s">
        <v>39021</v>
      </c>
      <c r="Q4496" t="s">
        <v>39022</v>
      </c>
      <c r="R4496" t="s">
        <v>39023</v>
      </c>
      <c r="S4496" t="s">
        <v>39024</v>
      </c>
      <c r="T4496">
        <v>4.7</v>
      </c>
      <c r="U4496">
        <v>12606</v>
      </c>
      <c r="W4496"/>
      <c r="X4496"/>
      <c r="Y4496"/>
      <c r="Z4496"/>
      <c r="AA4496"/>
      <c r="AB4496">
        <v>68</v>
      </c>
    </row>
    <row r="4497" spans="1:28" x14ac:dyDescent="0.2">
      <c r="A4497" t="s">
        <v>37384</v>
      </c>
      <c r="B4497" t="s">
        <v>37385</v>
      </c>
      <c r="C4497">
        <v>2014</v>
      </c>
      <c r="D4497" s="1">
        <v>41982</v>
      </c>
      <c r="E4497" t="s">
        <v>176</v>
      </c>
      <c r="F4497" t="s">
        <v>44036</v>
      </c>
      <c r="H4497">
        <v>123</v>
      </c>
      <c r="I4497" t="s">
        <v>25</v>
      </c>
      <c r="J4497" t="s">
        <v>26</v>
      </c>
      <c r="K4497" t="s">
        <v>27</v>
      </c>
      <c r="M4497" t="s">
        <v>37386</v>
      </c>
      <c r="N4497" t="s">
        <v>37386</v>
      </c>
      <c r="O4497" t="s">
        <v>37387</v>
      </c>
      <c r="P4497" t="s">
        <v>9676</v>
      </c>
      <c r="Q4497" t="s">
        <v>37388</v>
      </c>
      <c r="R4497" t="s">
        <v>37389</v>
      </c>
      <c r="S4497" t="s">
        <v>37390</v>
      </c>
      <c r="T4497">
        <v>6.3</v>
      </c>
      <c r="U4497">
        <v>11576</v>
      </c>
      <c r="V4497" s="12">
        <f>W4497*1.09324733035956</f>
        <v>3279741.9910786799</v>
      </c>
      <c r="W4497" s="3">
        <v>3000000</v>
      </c>
      <c r="X4497" s="13">
        <f>Y4497*1.09324733035956</f>
        <v>642582.35635476001</v>
      </c>
      <c r="Y4497" s="3">
        <v>587774</v>
      </c>
      <c r="Z4497" s="13">
        <f>AA4497*1.09324733035956</f>
        <v>1583105.2211577501</v>
      </c>
      <c r="AA4497" s="3">
        <v>1448076</v>
      </c>
      <c r="AB4497">
        <v>34</v>
      </c>
    </row>
    <row r="4498" spans="1:28" x14ac:dyDescent="0.2">
      <c r="A4498" t="s">
        <v>7980</v>
      </c>
      <c r="B4498" t="s">
        <v>7981</v>
      </c>
      <c r="C4498">
        <v>2004</v>
      </c>
      <c r="D4498" s="1">
        <v>38417</v>
      </c>
      <c r="E4498" t="s">
        <v>44037</v>
      </c>
      <c r="F4498" t="s">
        <v>44047</v>
      </c>
      <c r="G4498" t="s">
        <v>44031</v>
      </c>
      <c r="H4498">
        <v>126</v>
      </c>
      <c r="I4498" t="s">
        <v>2213</v>
      </c>
      <c r="J4498" t="s">
        <v>934</v>
      </c>
      <c r="K4498" t="s">
        <v>26</v>
      </c>
      <c r="M4498" t="s">
        <v>7982</v>
      </c>
      <c r="N4498" t="s">
        <v>7983</v>
      </c>
      <c r="O4498" t="s">
        <v>7984</v>
      </c>
      <c r="P4498" t="s">
        <v>7985</v>
      </c>
      <c r="Q4498" t="s">
        <v>7986</v>
      </c>
      <c r="R4498" t="s">
        <v>7987</v>
      </c>
      <c r="S4498" t="s">
        <v>7988</v>
      </c>
      <c r="T4498">
        <v>6.9</v>
      </c>
      <c r="U4498">
        <v>16492</v>
      </c>
      <c r="V4498" s="12">
        <f>W4498*1.37009528851244</f>
        <v>30142096.347273681</v>
      </c>
      <c r="W4498" s="3">
        <v>22000000</v>
      </c>
      <c r="X4498" s="13">
        <f>Y4498*1.37009528851244</f>
        <v>642392.4676389622</v>
      </c>
      <c r="Y4498" s="3">
        <v>468867</v>
      </c>
      <c r="Z4498" s="13">
        <f>AA4498*1.37009528851244</f>
        <v>14893207.064997349</v>
      </c>
      <c r="AA4498" s="3">
        <v>10870198</v>
      </c>
      <c r="AB4498">
        <v>87</v>
      </c>
    </row>
    <row r="4499" spans="1:28" x14ac:dyDescent="0.2">
      <c r="A4499" t="s">
        <v>27732</v>
      </c>
      <c r="B4499" t="s">
        <v>27733</v>
      </c>
      <c r="C4499">
        <v>2015</v>
      </c>
      <c r="D4499" s="1">
        <v>42135</v>
      </c>
      <c r="E4499" t="s">
        <v>44035</v>
      </c>
      <c r="F4499" t="s">
        <v>44032</v>
      </c>
      <c r="G4499" t="s">
        <v>44036</v>
      </c>
      <c r="H4499">
        <v>103</v>
      </c>
      <c r="I4499" t="s">
        <v>3037</v>
      </c>
      <c r="J4499" t="s">
        <v>26</v>
      </c>
      <c r="M4499" t="s">
        <v>19208</v>
      </c>
      <c r="N4499" t="s">
        <v>27734</v>
      </c>
      <c r="O4499" t="s">
        <v>27735</v>
      </c>
      <c r="P4499" t="s">
        <v>5705</v>
      </c>
      <c r="Q4499" t="s">
        <v>27736</v>
      </c>
      <c r="R4499" t="s">
        <v>27737</v>
      </c>
      <c r="S4499" t="s">
        <v>27738</v>
      </c>
      <c r="T4499">
        <v>6.6</v>
      </c>
      <c r="U4499">
        <v>11431</v>
      </c>
      <c r="V4499" s="12">
        <f>W4499*1.09195121025074</f>
        <v>7643658.4717551805</v>
      </c>
      <c r="W4499" s="3">
        <v>7000000</v>
      </c>
      <c r="X4499" s="13">
        <f>Y4499*1.09195121025074</f>
        <v>626053.84712910804</v>
      </c>
      <c r="Y4499" s="3">
        <v>573335</v>
      </c>
      <c r="Z4499" s="13">
        <f>AA4499*1.09195121025074</f>
        <v>1610050.3929296189</v>
      </c>
      <c r="AA4499" s="3">
        <v>1474471</v>
      </c>
      <c r="AB4499">
        <v>30</v>
      </c>
    </row>
    <row r="4500" spans="1:28" hidden="1" x14ac:dyDescent="0.2">
      <c r="A4500" t="s">
        <v>39047</v>
      </c>
      <c r="B4500" t="s">
        <v>39048</v>
      </c>
      <c r="C4500">
        <v>2017</v>
      </c>
      <c r="D4500" s="1">
        <v>42920</v>
      </c>
      <c r="E4500" t="s">
        <v>176</v>
      </c>
      <c r="F4500" t="s">
        <v>44042</v>
      </c>
      <c r="H4500">
        <v>94</v>
      </c>
      <c r="I4500" t="s">
        <v>495</v>
      </c>
      <c r="J4500" t="s">
        <v>26</v>
      </c>
      <c r="K4500" t="s">
        <v>2073</v>
      </c>
      <c r="M4500" t="s">
        <v>23565</v>
      </c>
      <c r="N4500" t="s">
        <v>39049</v>
      </c>
      <c r="O4500" t="s">
        <v>39050</v>
      </c>
      <c r="P4500" t="s">
        <v>1181</v>
      </c>
      <c r="Q4500" t="s">
        <v>1181</v>
      </c>
      <c r="R4500" t="s">
        <v>39051</v>
      </c>
      <c r="S4500" t="s">
        <v>39052</v>
      </c>
      <c r="T4500">
        <v>5.6</v>
      </c>
      <c r="U4500">
        <v>21375</v>
      </c>
      <c r="W4500">
        <v>10500000</v>
      </c>
      <c r="X4500"/>
      <c r="Y4500"/>
      <c r="Z4500"/>
      <c r="AA4500">
        <v>840809</v>
      </c>
      <c r="AB4500">
        <v>200</v>
      </c>
    </row>
    <row r="4501" spans="1:28" x14ac:dyDescent="0.2">
      <c r="A4501" t="s">
        <v>18979</v>
      </c>
      <c r="B4501" t="s">
        <v>18980</v>
      </c>
      <c r="C4501">
        <v>2009</v>
      </c>
      <c r="D4501" t="s">
        <v>16181</v>
      </c>
      <c r="E4501" t="s">
        <v>176</v>
      </c>
      <c r="H4501">
        <v>127</v>
      </c>
      <c r="I4501" t="s">
        <v>18981</v>
      </c>
      <c r="J4501" t="s">
        <v>26</v>
      </c>
      <c r="K4501" t="s">
        <v>308</v>
      </c>
      <c r="L4501" t="s">
        <v>27</v>
      </c>
      <c r="M4501" t="s">
        <v>15311</v>
      </c>
      <c r="N4501" t="s">
        <v>18982</v>
      </c>
      <c r="O4501" t="s">
        <v>18983</v>
      </c>
      <c r="P4501" t="s">
        <v>7208</v>
      </c>
      <c r="Q4501" t="s">
        <v>18984</v>
      </c>
      <c r="R4501" t="s">
        <v>18985</v>
      </c>
      <c r="S4501" t="s">
        <v>18986</v>
      </c>
      <c r="T4501">
        <v>6.8</v>
      </c>
      <c r="U4501">
        <v>12374</v>
      </c>
      <c r="V4501" s="12">
        <f>W4501*1.20636999678377</f>
        <v>6031849.9839188503</v>
      </c>
      <c r="W4501" s="3">
        <v>5000000</v>
      </c>
      <c r="X4501" s="13">
        <f>Y4501*1.20636999678377</f>
        <v>625529.38347231399</v>
      </c>
      <c r="Y4501" s="3">
        <v>518522</v>
      </c>
      <c r="Z4501" s="13">
        <f>AA4501*1.20636999678377</f>
        <v>3467679.1901350305</v>
      </c>
      <c r="AA4501" s="3">
        <v>2874474</v>
      </c>
      <c r="AB4501">
        <v>43</v>
      </c>
    </row>
    <row r="4502" spans="1:28" hidden="1" x14ac:dyDescent="0.2">
      <c r="A4502" t="s">
        <v>39060</v>
      </c>
      <c r="B4502" t="s">
        <v>39061</v>
      </c>
      <c r="C4502">
        <v>2017</v>
      </c>
      <c r="D4502" t="s">
        <v>27159</v>
      </c>
      <c r="E4502" t="s">
        <v>16512</v>
      </c>
      <c r="F4502" t="s">
        <v>44031</v>
      </c>
      <c r="G4502" t="s">
        <v>44038</v>
      </c>
      <c r="H4502">
        <v>89</v>
      </c>
      <c r="I4502" t="s">
        <v>9576</v>
      </c>
      <c r="J4502" t="s">
        <v>75</v>
      </c>
      <c r="M4502" t="s">
        <v>35261</v>
      </c>
      <c r="N4502" t="s">
        <v>39062</v>
      </c>
      <c r="O4502" t="s">
        <v>39063</v>
      </c>
      <c r="P4502" t="s">
        <v>39064</v>
      </c>
      <c r="Q4502" t="s">
        <v>39065</v>
      </c>
      <c r="R4502" t="s">
        <v>39066</v>
      </c>
      <c r="S4502" t="s">
        <v>39067</v>
      </c>
      <c r="T4502">
        <v>3.9</v>
      </c>
      <c r="U4502">
        <v>11415</v>
      </c>
      <c r="W4502" t="s">
        <v>39068</v>
      </c>
      <c r="X4502"/>
      <c r="Y4502"/>
      <c r="Z4502"/>
      <c r="AA4502">
        <v>9765483</v>
      </c>
      <c r="AB4502">
        <v>156</v>
      </c>
    </row>
    <row r="4503" spans="1:28" x14ac:dyDescent="0.2">
      <c r="A4503" t="s">
        <v>26654</v>
      </c>
      <c r="B4503" t="s">
        <v>26655</v>
      </c>
      <c r="C4503">
        <v>2011</v>
      </c>
      <c r="D4503" s="1">
        <v>40585</v>
      </c>
      <c r="E4503" t="s">
        <v>16512</v>
      </c>
      <c r="F4503" t="s">
        <v>44051</v>
      </c>
      <c r="G4503" t="s">
        <v>44044</v>
      </c>
      <c r="H4503">
        <v>129</v>
      </c>
      <c r="I4503" t="s">
        <v>25</v>
      </c>
      <c r="J4503" t="s">
        <v>26</v>
      </c>
      <c r="K4503" t="s">
        <v>361</v>
      </c>
      <c r="L4503" t="s">
        <v>26656</v>
      </c>
      <c r="M4503" t="s">
        <v>5199</v>
      </c>
      <c r="N4503" t="s">
        <v>26657</v>
      </c>
      <c r="O4503" t="s">
        <v>26658</v>
      </c>
      <c r="P4503" t="s">
        <v>2296</v>
      </c>
      <c r="Q4503" t="s">
        <v>26659</v>
      </c>
      <c r="R4503" t="s">
        <v>355</v>
      </c>
      <c r="S4503" t="s">
        <v>356</v>
      </c>
      <c r="T4503">
        <v>6.8</v>
      </c>
      <c r="U4503">
        <v>62223</v>
      </c>
      <c r="V4503" s="12">
        <f>W4503*1.1505830469594</f>
        <v>34517491.408782005</v>
      </c>
      <c r="W4503" s="3">
        <v>30000000</v>
      </c>
      <c r="X4503" s="13">
        <f>Y4503*1.1505830469594</f>
        <v>619807.58156655927</v>
      </c>
      <c r="Y4503" s="3">
        <v>538690</v>
      </c>
      <c r="Z4503" s="13">
        <f>AA4503*1.1505830469594</f>
        <v>3841440.1130528795</v>
      </c>
      <c r="AA4503" s="3">
        <v>3338690</v>
      </c>
      <c r="AB4503">
        <v>134</v>
      </c>
    </row>
    <row r="4504" spans="1:28" x14ac:dyDescent="0.2">
      <c r="A4504" t="s">
        <v>10752</v>
      </c>
      <c r="B4504" t="s">
        <v>10753</v>
      </c>
      <c r="C4504">
        <v>2006</v>
      </c>
      <c r="D4504" s="1">
        <v>38938</v>
      </c>
      <c r="E4504" t="s">
        <v>16512</v>
      </c>
      <c r="F4504" t="s">
        <v>44031</v>
      </c>
      <c r="G4504" t="s">
        <v>44045</v>
      </c>
      <c r="H4504">
        <v>87</v>
      </c>
      <c r="I4504" t="s">
        <v>10754</v>
      </c>
      <c r="J4504" t="s">
        <v>26</v>
      </c>
      <c r="M4504" t="s">
        <v>10755</v>
      </c>
      <c r="N4504" t="s">
        <v>10756</v>
      </c>
      <c r="O4504" t="s">
        <v>10757</v>
      </c>
      <c r="P4504" t="s">
        <v>10758</v>
      </c>
      <c r="Q4504" t="s">
        <v>10759</v>
      </c>
      <c r="R4504" t="s">
        <v>10760</v>
      </c>
      <c r="S4504" t="s">
        <v>10761</v>
      </c>
      <c r="T4504">
        <v>4.8</v>
      </c>
      <c r="U4504">
        <v>42784</v>
      </c>
      <c r="V4504" s="12">
        <f>W4504*1.28378472222222</f>
        <v>26959479.166666623</v>
      </c>
      <c r="W4504" s="3">
        <v>21000000</v>
      </c>
      <c r="X4504" s="13">
        <f>Y4504*1.28378472222222</f>
        <v>617260.38364583231</v>
      </c>
      <c r="Y4504" s="3">
        <v>480813</v>
      </c>
      <c r="Z4504" s="13">
        <f>AA4504*1.28378472222222</f>
        <v>9709484.6651388723</v>
      </c>
      <c r="AA4504" s="3">
        <v>7563172</v>
      </c>
      <c r="AB4504">
        <v>191</v>
      </c>
    </row>
    <row r="4505" spans="1:28" x14ac:dyDescent="0.2">
      <c r="A4505" t="s">
        <v>28967</v>
      </c>
      <c r="B4505" t="s">
        <v>28968</v>
      </c>
      <c r="C4505">
        <v>2011</v>
      </c>
      <c r="D4505" t="s">
        <v>15493</v>
      </c>
      <c r="E4505" t="s">
        <v>1045</v>
      </c>
      <c r="F4505" t="s">
        <v>44032</v>
      </c>
      <c r="H4505">
        <v>110</v>
      </c>
      <c r="I4505" t="s">
        <v>28969</v>
      </c>
      <c r="J4505" t="s">
        <v>361</v>
      </c>
      <c r="K4505" t="s">
        <v>26</v>
      </c>
      <c r="L4505" t="s">
        <v>75</v>
      </c>
      <c r="M4505" t="s">
        <v>17446</v>
      </c>
      <c r="N4505" t="s">
        <v>28970</v>
      </c>
      <c r="O4505" t="s">
        <v>28971</v>
      </c>
      <c r="P4505" t="s">
        <v>28972</v>
      </c>
      <c r="Q4505" t="s">
        <v>28972</v>
      </c>
      <c r="R4505" t="s">
        <v>28973</v>
      </c>
      <c r="S4505" t="s">
        <v>28974</v>
      </c>
      <c r="T4505">
        <v>7.5</v>
      </c>
      <c r="U4505">
        <v>11428</v>
      </c>
      <c r="V4505" s="12">
        <f>W4505*1.1505830469594</f>
        <v>7708906.4146279804</v>
      </c>
      <c r="W4505" s="3">
        <v>6700000</v>
      </c>
      <c r="X4505" s="13">
        <f>Y4505*1.1505830469594</f>
        <v>612106.72923325992</v>
      </c>
      <c r="Y4505" s="3">
        <v>531997</v>
      </c>
      <c r="Z4505" s="13">
        <f>AA4505*1.1505830469594</f>
        <v>8637436.1381885912</v>
      </c>
      <c r="AA4505" s="3">
        <v>7507008</v>
      </c>
      <c r="AB4505">
        <v>45</v>
      </c>
    </row>
    <row r="4506" spans="1:28" hidden="1" x14ac:dyDescent="0.2">
      <c r="A4506" t="s">
        <v>39092</v>
      </c>
      <c r="B4506" t="s">
        <v>39093</v>
      </c>
      <c r="C4506">
        <v>2017</v>
      </c>
      <c r="D4506" s="1">
        <v>42925</v>
      </c>
      <c r="E4506" t="s">
        <v>44041</v>
      </c>
      <c r="F4506" t="s">
        <v>44032</v>
      </c>
      <c r="G4506" t="s">
        <v>44042</v>
      </c>
      <c r="H4506">
        <v>121</v>
      </c>
      <c r="I4506" t="s">
        <v>25</v>
      </c>
      <c r="J4506" t="s">
        <v>26</v>
      </c>
      <c r="M4506" t="s">
        <v>18160</v>
      </c>
      <c r="N4506" t="s">
        <v>18160</v>
      </c>
      <c r="O4506" t="s">
        <v>39094</v>
      </c>
      <c r="P4506" t="s">
        <v>39095</v>
      </c>
      <c r="Q4506" t="s">
        <v>39095</v>
      </c>
      <c r="R4506" t="s">
        <v>39096</v>
      </c>
      <c r="S4506" t="s">
        <v>39097</v>
      </c>
      <c r="T4506">
        <v>7.3</v>
      </c>
      <c r="U4506">
        <v>68750</v>
      </c>
      <c r="W4506"/>
      <c r="X4506"/>
      <c r="Y4506"/>
      <c r="Z4506"/>
      <c r="AA4506">
        <v>3440362</v>
      </c>
      <c r="AB4506">
        <v>283</v>
      </c>
    </row>
    <row r="4507" spans="1:28" x14ac:dyDescent="0.2">
      <c r="A4507" t="s">
        <v>3245</v>
      </c>
      <c r="B4507" t="s">
        <v>3246</v>
      </c>
      <c r="C4507">
        <v>2001</v>
      </c>
      <c r="D4507" s="1">
        <v>37470</v>
      </c>
      <c r="E4507" t="s">
        <v>176</v>
      </c>
      <c r="H4507">
        <v>98</v>
      </c>
      <c r="I4507" t="s">
        <v>25</v>
      </c>
      <c r="J4507" t="s">
        <v>26</v>
      </c>
      <c r="K4507" t="s">
        <v>975</v>
      </c>
      <c r="M4507" t="s">
        <v>3247</v>
      </c>
      <c r="N4507" t="s">
        <v>3248</v>
      </c>
      <c r="O4507" t="s">
        <v>3249</v>
      </c>
      <c r="P4507" t="s">
        <v>3250</v>
      </c>
      <c r="Q4507" t="s">
        <v>3251</v>
      </c>
      <c r="R4507" t="s">
        <v>3252</v>
      </c>
      <c r="S4507" t="s">
        <v>3253</v>
      </c>
      <c r="T4507">
        <v>7.2</v>
      </c>
      <c r="U4507">
        <v>36152</v>
      </c>
      <c r="V4507" s="12">
        <f>W4507*1.46138339920949</f>
        <v>2192075.0988142351</v>
      </c>
      <c r="W4507" s="3">
        <v>1500000</v>
      </c>
      <c r="X4507" s="13">
        <f>Y4507*1.46138339920949</f>
        <v>609287.27371541667</v>
      </c>
      <c r="Y4507" s="3">
        <v>416925</v>
      </c>
      <c r="Z4507" s="13">
        <f>AA4507*1.46138339920949</f>
        <v>1913412.6667193726</v>
      </c>
      <c r="AA4507" s="3">
        <v>1309316</v>
      </c>
      <c r="AB4507">
        <v>165</v>
      </c>
    </row>
    <row r="4508" spans="1:28" hidden="1" x14ac:dyDescent="0.2">
      <c r="A4508" t="s">
        <v>39107</v>
      </c>
      <c r="B4508" t="s">
        <v>39108</v>
      </c>
      <c r="C4508">
        <v>2015</v>
      </c>
      <c r="D4508" s="1">
        <v>42375</v>
      </c>
      <c r="E4508" t="s">
        <v>176</v>
      </c>
      <c r="H4508">
        <v>109</v>
      </c>
      <c r="I4508" t="s">
        <v>39109</v>
      </c>
      <c r="J4508" t="s">
        <v>944</v>
      </c>
      <c r="M4508" t="s">
        <v>39110</v>
      </c>
      <c r="N4508" t="s">
        <v>39111</v>
      </c>
      <c r="O4508" t="s">
        <v>39112</v>
      </c>
      <c r="P4508" t="s">
        <v>39113</v>
      </c>
      <c r="Q4508" t="s">
        <v>39114</v>
      </c>
      <c r="R4508" t="s">
        <v>39115</v>
      </c>
      <c r="S4508" t="s">
        <v>39116</v>
      </c>
      <c r="T4508">
        <v>8.1999999999999993</v>
      </c>
      <c r="U4508">
        <v>22684</v>
      </c>
      <c r="W4508"/>
      <c r="X4508"/>
      <c r="Y4508"/>
      <c r="Z4508"/>
      <c r="AA4508">
        <v>120809</v>
      </c>
      <c r="AB4508">
        <v>94</v>
      </c>
    </row>
    <row r="4509" spans="1:28" x14ac:dyDescent="0.2">
      <c r="A4509" t="s">
        <v>17664</v>
      </c>
      <c r="B4509" t="s">
        <v>17665</v>
      </c>
      <c r="C4509">
        <v>2007</v>
      </c>
      <c r="D4509" s="1">
        <v>39275</v>
      </c>
      <c r="E4509" t="s">
        <v>44041</v>
      </c>
      <c r="F4509" t="s">
        <v>44032</v>
      </c>
      <c r="G4509" t="s">
        <v>44045</v>
      </c>
      <c r="H4509">
        <v>85</v>
      </c>
      <c r="I4509" t="s">
        <v>63</v>
      </c>
      <c r="J4509" t="s">
        <v>26</v>
      </c>
      <c r="M4509" t="s">
        <v>1149</v>
      </c>
      <c r="N4509" t="s">
        <v>17666</v>
      </c>
      <c r="O4509" t="s">
        <v>17667</v>
      </c>
      <c r="P4509" t="s">
        <v>17668</v>
      </c>
      <c r="Q4509" t="s">
        <v>17669</v>
      </c>
      <c r="R4509" t="s">
        <v>17670</v>
      </c>
      <c r="S4509" t="s">
        <v>17671</v>
      </c>
      <c r="T4509">
        <v>6.7</v>
      </c>
      <c r="U4509">
        <v>28801</v>
      </c>
      <c r="V4509" s="12">
        <f>W4509*1.24823238899982</f>
        <v>3744697.1669994597</v>
      </c>
      <c r="W4509" s="3">
        <v>3000000</v>
      </c>
      <c r="X4509" s="13">
        <f>Y4509*1.24823238899982</f>
        <v>607598.33529627533</v>
      </c>
      <c r="Y4509" s="3">
        <v>486767</v>
      </c>
      <c r="Z4509" s="13">
        <f>AA4509*144548551.06</f>
        <v>657081142335341.88</v>
      </c>
      <c r="AA4509" s="3">
        <v>4545747</v>
      </c>
      <c r="AB4509">
        <v>111</v>
      </c>
    </row>
    <row r="4510" spans="1:28" hidden="1" x14ac:dyDescent="0.2">
      <c r="A4510" t="s">
        <v>39125</v>
      </c>
      <c r="B4510" t="s">
        <v>39126</v>
      </c>
      <c r="C4510">
        <v>2016</v>
      </c>
      <c r="D4510" s="1">
        <v>42563</v>
      </c>
      <c r="E4510" t="s">
        <v>176</v>
      </c>
      <c r="H4510">
        <v>97</v>
      </c>
      <c r="I4510" t="s">
        <v>4486</v>
      </c>
      <c r="J4510" t="s">
        <v>27</v>
      </c>
      <c r="K4510" t="s">
        <v>26</v>
      </c>
      <c r="M4510" t="s">
        <v>24910</v>
      </c>
      <c r="N4510" t="s">
        <v>39127</v>
      </c>
      <c r="O4510" t="s">
        <v>39128</v>
      </c>
      <c r="P4510" t="s">
        <v>39129</v>
      </c>
      <c r="Q4510" t="s">
        <v>39130</v>
      </c>
      <c r="R4510" t="s">
        <v>604</v>
      </c>
      <c r="S4510" t="s">
        <v>605</v>
      </c>
      <c r="T4510">
        <v>6.9</v>
      </c>
      <c r="U4510">
        <v>20242</v>
      </c>
      <c r="W4510">
        <v>7400000</v>
      </c>
      <c r="X4510"/>
      <c r="Y4510"/>
      <c r="Z4510"/>
      <c r="AA4510">
        <v>9231823</v>
      </c>
      <c r="AB4510">
        <v>56</v>
      </c>
    </row>
    <row r="4511" spans="1:28" x14ac:dyDescent="0.2">
      <c r="A4511" t="s">
        <v>5032</v>
      </c>
      <c r="B4511" t="s">
        <v>5033</v>
      </c>
      <c r="C4511">
        <v>2002</v>
      </c>
      <c r="D4511" s="1">
        <v>37804</v>
      </c>
      <c r="E4511" t="s">
        <v>1045</v>
      </c>
      <c r="F4511" t="s">
        <v>44044</v>
      </c>
      <c r="G4511" t="s">
        <v>44032</v>
      </c>
      <c r="H4511">
        <v>101</v>
      </c>
      <c r="I4511" t="s">
        <v>25</v>
      </c>
      <c r="J4511" t="s">
        <v>26</v>
      </c>
      <c r="M4511" t="s">
        <v>5034</v>
      </c>
      <c r="N4511" t="s">
        <v>5035</v>
      </c>
      <c r="O4511" t="s">
        <v>5036</v>
      </c>
      <c r="P4511" t="s">
        <v>5037</v>
      </c>
      <c r="Q4511" t="s">
        <v>5038</v>
      </c>
      <c r="R4511" t="s">
        <v>5039</v>
      </c>
      <c r="S4511" t="s">
        <v>5040</v>
      </c>
      <c r="T4511">
        <v>6.8</v>
      </c>
      <c r="U4511">
        <v>36481</v>
      </c>
      <c r="V4511" s="12">
        <f>W4511*1.43863813229572</f>
        <v>2877276.2645914401</v>
      </c>
      <c r="W4511" s="3">
        <v>2000000</v>
      </c>
      <c r="X4511" s="13">
        <f>Y4511*1.43863813229572</f>
        <v>591451.47031128407</v>
      </c>
      <c r="Y4511" s="3">
        <v>411119</v>
      </c>
      <c r="Z4511" s="13">
        <f>AA4511*1.43863813229572</f>
        <v>986341.81260700396</v>
      </c>
      <c r="AA4511" s="3">
        <v>685608</v>
      </c>
      <c r="AB4511">
        <v>204</v>
      </c>
    </row>
    <row r="4512" spans="1:28" x14ac:dyDescent="0.2">
      <c r="A4512" t="s">
        <v>37273</v>
      </c>
      <c r="B4512" t="s">
        <v>37274</v>
      </c>
      <c r="C4512">
        <v>2015</v>
      </c>
      <c r="D4512" s="1">
        <v>42349</v>
      </c>
      <c r="E4512" t="s">
        <v>176</v>
      </c>
      <c r="F4512" t="s">
        <v>44036</v>
      </c>
      <c r="H4512">
        <v>122</v>
      </c>
      <c r="I4512" t="s">
        <v>37275</v>
      </c>
      <c r="J4512" t="s">
        <v>26</v>
      </c>
      <c r="K4512" t="s">
        <v>27</v>
      </c>
      <c r="L4512" t="s">
        <v>787</v>
      </c>
      <c r="M4512" t="s">
        <v>488</v>
      </c>
      <c r="N4512" t="s">
        <v>488</v>
      </c>
      <c r="O4512" t="s">
        <v>37276</v>
      </c>
      <c r="P4512" t="s">
        <v>852</v>
      </c>
      <c r="Q4512" t="s">
        <v>8248</v>
      </c>
      <c r="R4512" t="s">
        <v>37277</v>
      </c>
      <c r="S4512" t="s">
        <v>37278</v>
      </c>
      <c r="T4512">
        <v>5.3</v>
      </c>
      <c r="U4512">
        <v>18130</v>
      </c>
      <c r="V4512" s="12">
        <f>W4512*1.09195121025074</f>
        <v>10919512.102507401</v>
      </c>
      <c r="W4512" s="3">
        <v>10000000</v>
      </c>
      <c r="X4512" s="13">
        <f>Y4512*1.09195121025074</f>
        <v>587972.04867161345</v>
      </c>
      <c r="Y4512" s="3">
        <v>538460</v>
      </c>
      <c r="Z4512" s="13">
        <f>AA4512*1.09195121025074</f>
        <v>3641577.5737478696</v>
      </c>
      <c r="AA4512" s="3">
        <v>3334927</v>
      </c>
      <c r="AB4512">
        <v>127</v>
      </c>
    </row>
    <row r="4513" spans="1:28" x14ac:dyDescent="0.2">
      <c r="A4513" t="s">
        <v>10435</v>
      </c>
      <c r="B4513" t="s">
        <v>10436</v>
      </c>
      <c r="C4513">
        <v>2004</v>
      </c>
      <c r="D4513" t="s">
        <v>9294</v>
      </c>
      <c r="E4513" t="s">
        <v>176</v>
      </c>
      <c r="F4513" t="s">
        <v>44033</v>
      </c>
      <c r="G4513" t="s">
        <v>44042</v>
      </c>
      <c r="H4513">
        <v>77</v>
      </c>
      <c r="I4513" t="s">
        <v>25</v>
      </c>
      <c r="J4513" t="s">
        <v>26</v>
      </c>
      <c r="K4513" t="s">
        <v>27</v>
      </c>
      <c r="M4513" t="s">
        <v>10437</v>
      </c>
      <c r="N4513" t="s">
        <v>10437</v>
      </c>
      <c r="O4513" t="s">
        <v>10438</v>
      </c>
      <c r="P4513" t="s">
        <v>10437</v>
      </c>
      <c r="Q4513" t="s">
        <v>10439</v>
      </c>
      <c r="R4513" t="s">
        <v>10440</v>
      </c>
      <c r="S4513" t="s">
        <v>10441</v>
      </c>
      <c r="T4513">
        <v>6.9</v>
      </c>
      <c r="U4513">
        <v>96229</v>
      </c>
      <c r="V4513" s="12">
        <f>W4513*1.37009528851244</f>
        <v>9590.6670195870793</v>
      </c>
      <c r="W4513" s="3">
        <v>7000</v>
      </c>
      <c r="X4513" s="13">
        <f>Y4513*1.37009528851244</f>
        <v>581961.674748544</v>
      </c>
      <c r="Y4513" s="3">
        <v>424760</v>
      </c>
      <c r="Z4513" s="13">
        <f>AA4513*1.37009528851244</f>
        <v>747299.29378507123</v>
      </c>
      <c r="AA4513" s="3">
        <v>545436</v>
      </c>
      <c r="AB4513">
        <v>462</v>
      </c>
    </row>
    <row r="4514" spans="1:28" hidden="1" x14ac:dyDescent="0.2">
      <c r="A4514" t="s">
        <v>39150</v>
      </c>
      <c r="B4514" t="s">
        <v>39151</v>
      </c>
      <c r="C4514">
        <v>2017</v>
      </c>
      <c r="D4514" t="s">
        <v>39152</v>
      </c>
      <c r="E4514" t="s">
        <v>1045</v>
      </c>
      <c r="F4514" t="s">
        <v>44032</v>
      </c>
      <c r="H4514">
        <v>93</v>
      </c>
      <c r="I4514" t="s">
        <v>25</v>
      </c>
      <c r="J4514" t="s">
        <v>26</v>
      </c>
      <c r="K4514" t="s">
        <v>6578</v>
      </c>
      <c r="M4514" t="s">
        <v>29790</v>
      </c>
      <c r="N4514" t="s">
        <v>39153</v>
      </c>
      <c r="O4514" t="s">
        <v>39154</v>
      </c>
      <c r="P4514" t="s">
        <v>7077</v>
      </c>
      <c r="Q4514" t="s">
        <v>39155</v>
      </c>
      <c r="R4514" t="s">
        <v>39156</v>
      </c>
      <c r="S4514" t="s">
        <v>39157</v>
      </c>
      <c r="T4514">
        <v>6.7</v>
      </c>
      <c r="U4514">
        <v>10212</v>
      </c>
      <c r="W4514"/>
      <c r="X4514"/>
      <c r="Y4514">
        <v>9868</v>
      </c>
      <c r="Z4514"/>
      <c r="AA4514">
        <v>406732</v>
      </c>
      <c r="AB4514">
        <v>64</v>
      </c>
    </row>
    <row r="4515" spans="1:28" hidden="1" x14ac:dyDescent="0.2">
      <c r="A4515" t="s">
        <v>39158</v>
      </c>
      <c r="B4515" t="s">
        <v>39159</v>
      </c>
      <c r="C4515">
        <v>2016</v>
      </c>
      <c r="D4515" t="s">
        <v>37345</v>
      </c>
      <c r="E4515" t="s">
        <v>44035</v>
      </c>
      <c r="F4515" t="s">
        <v>44032</v>
      </c>
      <c r="H4515">
        <v>119</v>
      </c>
      <c r="I4515" t="s">
        <v>495</v>
      </c>
      <c r="J4515" t="s">
        <v>26</v>
      </c>
      <c r="M4515" t="s">
        <v>39160</v>
      </c>
      <c r="N4515" t="s">
        <v>39161</v>
      </c>
      <c r="O4515" t="s">
        <v>39162</v>
      </c>
      <c r="P4515" t="s">
        <v>15941</v>
      </c>
      <c r="Q4515" t="s">
        <v>39163</v>
      </c>
      <c r="R4515" t="s">
        <v>624</v>
      </c>
      <c r="S4515" t="s">
        <v>625</v>
      </c>
      <c r="T4515">
        <v>6.9</v>
      </c>
      <c r="U4515">
        <v>13011</v>
      </c>
      <c r="W4515"/>
      <c r="X4515"/>
      <c r="Y4515">
        <v>298525</v>
      </c>
      <c r="Z4515"/>
      <c r="AA4515">
        <v>313465</v>
      </c>
      <c r="AB4515">
        <v>76</v>
      </c>
    </row>
    <row r="4516" spans="1:28" x14ac:dyDescent="0.2">
      <c r="A4516" t="s">
        <v>11345</v>
      </c>
      <c r="B4516" t="s">
        <v>11346</v>
      </c>
      <c r="C4516">
        <v>2006</v>
      </c>
      <c r="D4516" s="1">
        <v>39336</v>
      </c>
      <c r="E4516" t="s">
        <v>16512</v>
      </c>
      <c r="F4516" t="s">
        <v>44034</v>
      </c>
      <c r="G4516" t="s">
        <v>44046</v>
      </c>
      <c r="H4516">
        <v>132</v>
      </c>
      <c r="I4516" t="s">
        <v>9576</v>
      </c>
      <c r="J4516" t="s">
        <v>75</v>
      </c>
      <c r="M4516" t="s">
        <v>10995</v>
      </c>
      <c r="N4516" t="s">
        <v>11347</v>
      </c>
      <c r="O4516" t="s">
        <v>11348</v>
      </c>
      <c r="P4516" t="s">
        <v>10998</v>
      </c>
      <c r="Q4516" t="s">
        <v>10998</v>
      </c>
      <c r="R4516" t="s">
        <v>11349</v>
      </c>
      <c r="S4516" t="s">
        <v>11350</v>
      </c>
      <c r="T4516">
        <v>6.5</v>
      </c>
      <c r="U4516">
        <v>33035</v>
      </c>
      <c r="V4516" s="12">
        <f>W4516*1.28378472222222</f>
        <v>5391895.8333333246</v>
      </c>
      <c r="W4516" s="3">
        <v>4200000</v>
      </c>
      <c r="X4516" s="13">
        <f>Y4516*1.28378472222222</f>
        <v>578854.67989583232</v>
      </c>
      <c r="Y4516" s="3">
        <v>450897</v>
      </c>
      <c r="Z4516" s="13">
        <f>AA4516*1.28378472222222</f>
        <v>55098155.681805462</v>
      </c>
      <c r="AA4516" s="3">
        <v>42918532</v>
      </c>
      <c r="AB4516">
        <v>123</v>
      </c>
    </row>
    <row r="4517" spans="1:28" hidden="1" x14ac:dyDescent="0.2">
      <c r="A4517" t="s">
        <v>39170</v>
      </c>
      <c r="B4517" t="s">
        <v>39171</v>
      </c>
      <c r="C4517">
        <v>2018</v>
      </c>
      <c r="D4517" t="s">
        <v>39172</v>
      </c>
      <c r="E4517" t="s">
        <v>16512</v>
      </c>
      <c r="F4517" t="s">
        <v>44032</v>
      </c>
      <c r="G4517" t="s">
        <v>44042</v>
      </c>
      <c r="H4517">
        <v>109</v>
      </c>
      <c r="I4517" t="s">
        <v>25</v>
      </c>
      <c r="J4517" t="s">
        <v>26</v>
      </c>
      <c r="K4517" t="s">
        <v>361</v>
      </c>
      <c r="L4517" t="s">
        <v>27</v>
      </c>
      <c r="M4517" t="s">
        <v>3946</v>
      </c>
      <c r="N4517" t="s">
        <v>14513</v>
      </c>
      <c r="O4517" t="s">
        <v>39173</v>
      </c>
      <c r="P4517" t="s">
        <v>27557</v>
      </c>
      <c r="Q4517" t="s">
        <v>39174</v>
      </c>
      <c r="R4517" t="s">
        <v>39175</v>
      </c>
      <c r="S4517" t="s">
        <v>39176</v>
      </c>
      <c r="T4517">
        <v>6.4</v>
      </c>
      <c r="U4517">
        <v>18108</v>
      </c>
      <c r="W4517"/>
      <c r="X4517"/>
      <c r="Y4517">
        <v>5019226</v>
      </c>
      <c r="Z4517"/>
      <c r="AA4517">
        <v>7509436</v>
      </c>
      <c r="AB4517">
        <v>122</v>
      </c>
    </row>
    <row r="4518" spans="1:28" hidden="1" x14ac:dyDescent="0.2">
      <c r="A4518" t="s">
        <v>39177</v>
      </c>
      <c r="B4518" t="s">
        <v>39178</v>
      </c>
      <c r="C4518">
        <v>2018</v>
      </c>
      <c r="D4518" t="s">
        <v>29741</v>
      </c>
      <c r="E4518" t="s">
        <v>44035</v>
      </c>
      <c r="F4518" t="s">
        <v>44032</v>
      </c>
      <c r="G4518" t="s">
        <v>44046</v>
      </c>
      <c r="H4518">
        <v>118</v>
      </c>
      <c r="I4518" t="s">
        <v>39179</v>
      </c>
      <c r="J4518" t="s">
        <v>26</v>
      </c>
      <c r="M4518" t="s">
        <v>5034</v>
      </c>
      <c r="N4518" t="s">
        <v>39180</v>
      </c>
      <c r="O4518" t="s">
        <v>39181</v>
      </c>
      <c r="P4518" t="s">
        <v>8620</v>
      </c>
      <c r="Q4518" t="s">
        <v>39182</v>
      </c>
      <c r="R4518" t="s">
        <v>39183</v>
      </c>
      <c r="S4518" t="s">
        <v>39184</v>
      </c>
      <c r="T4518">
        <v>6.5</v>
      </c>
      <c r="U4518">
        <v>11658</v>
      </c>
      <c r="W4518"/>
      <c r="X4518"/>
      <c r="Y4518">
        <v>253184</v>
      </c>
      <c r="Z4518"/>
      <c r="AA4518">
        <v>365353</v>
      </c>
      <c r="AB4518">
        <v>152</v>
      </c>
    </row>
    <row r="4519" spans="1:28" x14ac:dyDescent="0.2">
      <c r="A4519" t="s">
        <v>15048</v>
      </c>
      <c r="B4519" t="s">
        <v>15049</v>
      </c>
      <c r="C4519">
        <v>2006</v>
      </c>
      <c r="D4519" s="1">
        <v>39124</v>
      </c>
      <c r="E4519" t="s">
        <v>1045</v>
      </c>
      <c r="F4519" t="s">
        <v>44032</v>
      </c>
      <c r="G4519" t="s">
        <v>44034</v>
      </c>
      <c r="H4519">
        <v>88</v>
      </c>
      <c r="I4519" t="s">
        <v>229</v>
      </c>
      <c r="J4519" t="s">
        <v>26</v>
      </c>
      <c r="K4519" t="s">
        <v>75</v>
      </c>
      <c r="M4519" t="s">
        <v>15050</v>
      </c>
      <c r="N4519" t="s">
        <v>15051</v>
      </c>
      <c r="O4519" t="s">
        <v>15052</v>
      </c>
      <c r="P4519" t="s">
        <v>15053</v>
      </c>
      <c r="Q4519" t="s">
        <v>15054</v>
      </c>
      <c r="R4519" t="s">
        <v>15055</v>
      </c>
      <c r="S4519" t="s">
        <v>15056</v>
      </c>
      <c r="T4519">
        <v>7.3</v>
      </c>
      <c r="U4519">
        <v>53187</v>
      </c>
      <c r="V4519" s="12">
        <f>W4519*1.28378472222222</f>
        <v>1283784.7222222202</v>
      </c>
      <c r="W4519" s="3">
        <v>1000000</v>
      </c>
      <c r="X4519" s="13">
        <f>Y4519*1.28378472222222</f>
        <v>572779.81059027684</v>
      </c>
      <c r="Y4519" s="3">
        <v>446165</v>
      </c>
      <c r="Z4519" s="13">
        <f>AA4519*1.28378472222222</f>
        <v>582871.64229166566</v>
      </c>
      <c r="AA4519" s="3">
        <v>454026</v>
      </c>
      <c r="AB4519">
        <v>101</v>
      </c>
    </row>
    <row r="4520" spans="1:28" x14ac:dyDescent="0.2">
      <c r="A4520" t="s">
        <v>34770</v>
      </c>
      <c r="B4520" t="s">
        <v>34771</v>
      </c>
      <c r="C4520">
        <v>2014</v>
      </c>
      <c r="D4520" s="1">
        <v>41859</v>
      </c>
      <c r="E4520" t="s">
        <v>1045</v>
      </c>
      <c r="F4520" t="s">
        <v>44032</v>
      </c>
      <c r="G4520" t="s">
        <v>44036</v>
      </c>
      <c r="H4520">
        <v>91</v>
      </c>
      <c r="I4520" t="s">
        <v>25</v>
      </c>
      <c r="J4520" t="s">
        <v>26</v>
      </c>
      <c r="M4520" t="s">
        <v>34772</v>
      </c>
      <c r="N4520" t="s">
        <v>34773</v>
      </c>
      <c r="O4520" t="s">
        <v>34774</v>
      </c>
      <c r="P4520" t="s">
        <v>34775</v>
      </c>
      <c r="Q4520" t="s">
        <v>34776</v>
      </c>
      <c r="R4520" t="s">
        <v>34777</v>
      </c>
      <c r="S4520" t="s">
        <v>34778</v>
      </c>
      <c r="T4520">
        <v>7.1</v>
      </c>
      <c r="U4520">
        <v>34444</v>
      </c>
      <c r="V4520" s="12">
        <f>W4520*1.09324733035956</f>
        <v>109324.733035956</v>
      </c>
      <c r="W4520" s="3">
        <v>100000</v>
      </c>
      <c r="X4520" s="13">
        <f>Y4520*1.09324733035956</f>
        <v>561324.56203112495</v>
      </c>
      <c r="Y4520" s="3">
        <v>513447</v>
      </c>
      <c r="Z4520" s="13">
        <f>AA4520*1.09324733035956</f>
        <v>652595.40865352319</v>
      </c>
      <c r="AA4520" s="3">
        <v>596933</v>
      </c>
      <c r="AB4520">
        <v>99</v>
      </c>
    </row>
    <row r="4521" spans="1:28" hidden="1" x14ac:dyDescent="0.2">
      <c r="A4521" t="s">
        <v>39197</v>
      </c>
      <c r="B4521" t="s">
        <v>39198</v>
      </c>
      <c r="C4521">
        <v>2015</v>
      </c>
      <c r="D4521" t="s">
        <v>31777</v>
      </c>
      <c r="E4521" t="s">
        <v>1045</v>
      </c>
      <c r="F4521" t="s">
        <v>44032</v>
      </c>
      <c r="G4521" t="s">
        <v>44036</v>
      </c>
      <c r="H4521">
        <v>156</v>
      </c>
      <c r="I4521" t="s">
        <v>943</v>
      </c>
      <c r="J4521" t="s">
        <v>32155</v>
      </c>
      <c r="M4521" t="s">
        <v>39199</v>
      </c>
      <c r="N4521" t="s">
        <v>39199</v>
      </c>
      <c r="O4521" t="s">
        <v>39200</v>
      </c>
      <c r="P4521" t="s">
        <v>39201</v>
      </c>
      <c r="Q4521" t="s">
        <v>39202</v>
      </c>
      <c r="R4521" t="s">
        <v>39203</v>
      </c>
      <c r="S4521" t="s">
        <v>39204</v>
      </c>
      <c r="T4521">
        <v>8.3000000000000007</v>
      </c>
      <c r="U4521">
        <v>16224</v>
      </c>
      <c r="W4521"/>
      <c r="X4521"/>
      <c r="Y4521">
        <v>178000</v>
      </c>
      <c r="Z4521"/>
      <c r="AA4521" t="s">
        <v>15171</v>
      </c>
      <c r="AB4521">
        <v>74</v>
      </c>
    </row>
    <row r="4522" spans="1:28" x14ac:dyDescent="0.2">
      <c r="A4522" t="s">
        <v>30539</v>
      </c>
      <c r="B4522" t="s">
        <v>30540</v>
      </c>
      <c r="C4522">
        <v>2014</v>
      </c>
      <c r="D4522" s="1">
        <v>41892</v>
      </c>
      <c r="E4522" t="s">
        <v>44056</v>
      </c>
      <c r="F4522" t="s">
        <v>44042</v>
      </c>
      <c r="H4522">
        <v>96</v>
      </c>
      <c r="I4522" t="s">
        <v>912</v>
      </c>
      <c r="J4522" t="s">
        <v>26</v>
      </c>
      <c r="K4522" t="s">
        <v>2390</v>
      </c>
      <c r="L4522" t="s">
        <v>1076</v>
      </c>
      <c r="M4522" t="s">
        <v>30541</v>
      </c>
      <c r="N4522" t="s">
        <v>30542</v>
      </c>
      <c r="O4522" t="s">
        <v>30543</v>
      </c>
      <c r="P4522" t="s">
        <v>27205</v>
      </c>
      <c r="Q4522" t="s">
        <v>30544</v>
      </c>
      <c r="R4522" t="s">
        <v>30545</v>
      </c>
      <c r="S4522" t="s">
        <v>30546</v>
      </c>
      <c r="T4522">
        <v>6.2</v>
      </c>
      <c r="U4522">
        <v>29097</v>
      </c>
      <c r="V4522" s="12">
        <f>W4522*1.09324733035956</f>
        <v>33890667.241146363</v>
      </c>
      <c r="W4522" s="3">
        <v>31000000</v>
      </c>
      <c r="X4522" s="13">
        <f>Y4522*1.09324733035956</f>
        <v>554782.57000625343</v>
      </c>
      <c r="Y4522" s="3">
        <v>507463</v>
      </c>
      <c r="Z4522" s="13">
        <f>AA4522*1.09324733035956</f>
        <v>14815634.25191357</v>
      </c>
      <c r="AA4522" s="3">
        <v>13551951</v>
      </c>
      <c r="AB4522">
        <v>109</v>
      </c>
    </row>
    <row r="4523" spans="1:28" x14ac:dyDescent="0.2">
      <c r="A4523" t="s">
        <v>3944</v>
      </c>
      <c r="B4523" t="s">
        <v>3945</v>
      </c>
      <c r="C4523">
        <v>2001</v>
      </c>
      <c r="D4523" t="s">
        <v>329</v>
      </c>
      <c r="E4523" t="s">
        <v>3496</v>
      </c>
      <c r="F4523" t="s">
        <v>44045</v>
      </c>
      <c r="H4523">
        <v>100</v>
      </c>
      <c r="I4523" t="s">
        <v>25</v>
      </c>
      <c r="J4523" t="s">
        <v>26</v>
      </c>
      <c r="M4523" t="s">
        <v>3946</v>
      </c>
      <c r="N4523" t="s">
        <v>3947</v>
      </c>
      <c r="O4523" t="s">
        <v>3948</v>
      </c>
      <c r="P4523" t="s">
        <v>3949</v>
      </c>
      <c r="Q4523" t="s">
        <v>3950</v>
      </c>
      <c r="R4523" t="s">
        <v>3951</v>
      </c>
      <c r="S4523" t="s">
        <v>3952</v>
      </c>
      <c r="T4523">
        <v>6.4</v>
      </c>
      <c r="U4523">
        <v>53110</v>
      </c>
      <c r="V4523" s="12">
        <f>W4523*1.46138339920949</f>
        <v>2192075.0988142351</v>
      </c>
      <c r="W4523" s="3">
        <v>1500000</v>
      </c>
      <c r="X4523" s="13">
        <f>Y4523*1.46138339920949</f>
        <v>552660.12837944808</v>
      </c>
      <c r="Y4523" s="3">
        <v>378176</v>
      </c>
      <c r="Z4523" s="13">
        <f>AA4523*1.46138339920949</f>
        <v>2356128.5378260934</v>
      </c>
      <c r="AA4523" s="3">
        <v>1612259</v>
      </c>
      <c r="AB4523">
        <v>566</v>
      </c>
    </row>
    <row r="4524" spans="1:28" x14ac:dyDescent="0.2">
      <c r="A4524" t="s">
        <v>18602</v>
      </c>
      <c r="B4524" t="s">
        <v>18603</v>
      </c>
      <c r="C4524">
        <v>2009</v>
      </c>
      <c r="D4524" t="s">
        <v>11490</v>
      </c>
      <c r="E4524" t="s">
        <v>44041</v>
      </c>
      <c r="F4524" t="s">
        <v>44032</v>
      </c>
      <c r="H4524">
        <v>113</v>
      </c>
      <c r="I4524" t="s">
        <v>25</v>
      </c>
      <c r="J4524" t="s">
        <v>26</v>
      </c>
      <c r="K4524" t="s">
        <v>3179</v>
      </c>
      <c r="L4524" t="s">
        <v>5473</v>
      </c>
      <c r="M4524" t="s">
        <v>6663</v>
      </c>
      <c r="N4524" t="s">
        <v>6663</v>
      </c>
      <c r="O4524" t="s">
        <v>18604</v>
      </c>
      <c r="P4524" t="s">
        <v>7194</v>
      </c>
      <c r="Q4524" t="s">
        <v>18605</v>
      </c>
      <c r="R4524" t="s">
        <v>18606</v>
      </c>
      <c r="S4524" t="s">
        <v>18607</v>
      </c>
      <c r="T4524">
        <v>6.7</v>
      </c>
      <c r="U4524">
        <v>22477</v>
      </c>
      <c r="V4524" s="12">
        <f>W4524*1.20636999678377</f>
        <v>22921029.938891631</v>
      </c>
      <c r="W4524" s="3">
        <v>19000000</v>
      </c>
      <c r="X4524" s="13">
        <f>Y4524*1.20636999678377</f>
        <v>549687.31451451196</v>
      </c>
      <c r="Y4524" s="3">
        <v>455654</v>
      </c>
      <c r="Z4524" s="13">
        <f>AA4524*1.20636999678377</f>
        <v>4435259.1033854242</v>
      </c>
      <c r="AA4524" s="3">
        <v>3676533</v>
      </c>
      <c r="AB4524">
        <v>79</v>
      </c>
    </row>
    <row r="4525" spans="1:28" x14ac:dyDescent="0.2">
      <c r="A4525" t="s">
        <v>20969</v>
      </c>
      <c r="B4525" t="s">
        <v>20970</v>
      </c>
      <c r="C4525">
        <v>2010</v>
      </c>
      <c r="D4525" t="s">
        <v>15206</v>
      </c>
      <c r="E4525" t="s">
        <v>16512</v>
      </c>
      <c r="F4525" t="s">
        <v>44031</v>
      </c>
      <c r="G4525" t="s">
        <v>44032</v>
      </c>
      <c r="H4525">
        <v>123</v>
      </c>
      <c r="I4525" t="s">
        <v>5823</v>
      </c>
      <c r="J4525" t="s">
        <v>209</v>
      </c>
      <c r="K4525" t="s">
        <v>308</v>
      </c>
      <c r="M4525" t="s">
        <v>20971</v>
      </c>
      <c r="N4525" t="s">
        <v>20972</v>
      </c>
      <c r="O4525" t="s">
        <v>20973</v>
      </c>
      <c r="P4525" t="s">
        <v>20974</v>
      </c>
      <c r="Q4525" t="s">
        <v>20975</v>
      </c>
      <c r="R4525" t="s">
        <v>20976</v>
      </c>
      <c r="S4525" t="s">
        <v>20977</v>
      </c>
      <c r="T4525">
        <v>6.6</v>
      </c>
      <c r="U4525">
        <v>10382</v>
      </c>
      <c r="V4525" s="12">
        <f>W4525*1.18690152988223</f>
        <v>15429719.88846899</v>
      </c>
      <c r="W4525" s="3">
        <v>13000000</v>
      </c>
      <c r="X4525" s="13">
        <f>Y4525*1.18690152988223</f>
        <v>545780.05189492519</v>
      </c>
      <c r="Y4525" s="3">
        <v>459836</v>
      </c>
      <c r="Z4525" s="13">
        <f>AA4525*1.18690152988223</f>
        <v>61599321.775869399</v>
      </c>
      <c r="AA4525" s="3">
        <v>51899269</v>
      </c>
      <c r="AB4525">
        <v>42</v>
      </c>
    </row>
    <row r="4526" spans="1:28" hidden="1" x14ac:dyDescent="0.2">
      <c r="A4526" t="s">
        <v>39234</v>
      </c>
      <c r="B4526" t="s">
        <v>39235</v>
      </c>
      <c r="C4526">
        <v>2019</v>
      </c>
      <c r="D4526" t="s">
        <v>36411</v>
      </c>
      <c r="E4526" t="s">
        <v>176</v>
      </c>
      <c r="F4526" t="s">
        <v>44046</v>
      </c>
      <c r="G4526" t="s">
        <v>44045</v>
      </c>
      <c r="H4526">
        <v>101</v>
      </c>
      <c r="I4526" t="s">
        <v>177</v>
      </c>
      <c r="J4526" t="s">
        <v>26</v>
      </c>
      <c r="M4526" t="s">
        <v>5157</v>
      </c>
      <c r="N4526" t="s">
        <v>39236</v>
      </c>
      <c r="O4526" t="s">
        <v>39237</v>
      </c>
      <c r="P4526" t="s">
        <v>39238</v>
      </c>
      <c r="Q4526" t="s">
        <v>39239</v>
      </c>
      <c r="R4526" t="s">
        <v>39240</v>
      </c>
      <c r="S4526" t="s">
        <v>39241</v>
      </c>
      <c r="T4526">
        <v>5.4</v>
      </c>
      <c r="U4526">
        <v>42968</v>
      </c>
      <c r="W4526"/>
      <c r="X4526"/>
      <c r="Y4526"/>
      <c r="Z4526"/>
      <c r="AA4526"/>
      <c r="AB4526">
        <v>741</v>
      </c>
    </row>
    <row r="4527" spans="1:28" hidden="1" x14ac:dyDescent="0.2">
      <c r="A4527" t="s">
        <v>39242</v>
      </c>
      <c r="B4527" t="s">
        <v>39243</v>
      </c>
      <c r="C4527">
        <v>2017</v>
      </c>
      <c r="D4527" t="s">
        <v>39244</v>
      </c>
      <c r="E4527" t="s">
        <v>44041</v>
      </c>
      <c r="F4527" t="s">
        <v>44045</v>
      </c>
      <c r="G4527" t="s">
        <v>44033</v>
      </c>
      <c r="H4527">
        <v>96</v>
      </c>
      <c r="I4527" t="s">
        <v>39245</v>
      </c>
      <c r="J4527" t="s">
        <v>26</v>
      </c>
      <c r="M4527" t="s">
        <v>39246</v>
      </c>
      <c r="N4527" t="s">
        <v>39247</v>
      </c>
      <c r="O4527" t="s">
        <v>39248</v>
      </c>
      <c r="P4527" t="s">
        <v>32497</v>
      </c>
      <c r="Q4527" t="s">
        <v>39249</v>
      </c>
      <c r="R4527" t="s">
        <v>39250</v>
      </c>
      <c r="S4527" t="s">
        <v>39251</v>
      </c>
      <c r="T4527">
        <v>6.3</v>
      </c>
      <c r="U4527">
        <v>13784</v>
      </c>
      <c r="W4527"/>
      <c r="X4527"/>
      <c r="Y4527"/>
      <c r="Z4527"/>
      <c r="AA4527"/>
      <c r="AB4527">
        <v>118</v>
      </c>
    </row>
    <row r="4528" spans="1:28" hidden="1" x14ac:dyDescent="0.2">
      <c r="A4528" t="s">
        <v>39252</v>
      </c>
      <c r="B4528" t="s">
        <v>39253</v>
      </c>
      <c r="C4528">
        <v>2017</v>
      </c>
      <c r="D4528" t="s">
        <v>34571</v>
      </c>
      <c r="E4528" t="s">
        <v>16512</v>
      </c>
      <c r="F4528" t="s">
        <v>44038</v>
      </c>
      <c r="H4528">
        <v>94</v>
      </c>
      <c r="I4528" t="s">
        <v>25</v>
      </c>
      <c r="J4528" t="s">
        <v>26</v>
      </c>
      <c r="M4528" t="s">
        <v>39254</v>
      </c>
      <c r="N4528" t="s">
        <v>39255</v>
      </c>
      <c r="O4528" t="s">
        <v>39256</v>
      </c>
      <c r="P4528" t="s">
        <v>1459</v>
      </c>
      <c r="Q4528" t="s">
        <v>39257</v>
      </c>
      <c r="R4528" t="s">
        <v>39258</v>
      </c>
      <c r="S4528" t="s">
        <v>39259</v>
      </c>
      <c r="T4528">
        <v>5.3</v>
      </c>
      <c r="U4528">
        <v>16891</v>
      </c>
      <c r="W4528"/>
      <c r="X4528"/>
      <c r="Y4528"/>
      <c r="Z4528"/>
      <c r="AA4528">
        <v>855888</v>
      </c>
      <c r="AB4528">
        <v>76</v>
      </c>
    </row>
    <row r="4529" spans="1:28" x14ac:dyDescent="0.2">
      <c r="A4529" t="s">
        <v>9793</v>
      </c>
      <c r="B4529" t="s">
        <v>9794</v>
      </c>
      <c r="C4529">
        <v>2007</v>
      </c>
      <c r="D4529" t="s">
        <v>9795</v>
      </c>
      <c r="E4529" t="s">
        <v>176</v>
      </c>
      <c r="H4529">
        <v>97</v>
      </c>
      <c r="I4529" t="s">
        <v>9796</v>
      </c>
      <c r="J4529" t="s">
        <v>26</v>
      </c>
      <c r="K4529" t="s">
        <v>27</v>
      </c>
      <c r="L4529" t="s">
        <v>308</v>
      </c>
      <c r="M4529" t="s">
        <v>9797</v>
      </c>
      <c r="N4529" t="s">
        <v>9798</v>
      </c>
      <c r="O4529" t="s">
        <v>9799</v>
      </c>
      <c r="P4529" t="s">
        <v>5705</v>
      </c>
      <c r="Q4529" t="s">
        <v>9800</v>
      </c>
      <c r="R4529" t="s">
        <v>9801</v>
      </c>
      <c r="S4529" t="s">
        <v>9802</v>
      </c>
      <c r="T4529">
        <v>5.8</v>
      </c>
      <c r="U4529">
        <v>10590</v>
      </c>
      <c r="V4529" s="12">
        <f>W4529*1.24823238899982</f>
        <v>5741868.9893991714</v>
      </c>
      <c r="W4529" s="3">
        <v>4600000</v>
      </c>
      <c r="X4529" s="13">
        <f>Y4529*1.24823238899982</f>
        <v>543912.27057711559</v>
      </c>
      <c r="Y4529" s="3">
        <v>435746</v>
      </c>
      <c r="Z4529" s="13">
        <f>AA4529*144548551.06</f>
        <v>207109019410216.94</v>
      </c>
      <c r="AA4529" s="3">
        <v>1432799</v>
      </c>
      <c r="AB4529">
        <v>78</v>
      </c>
    </row>
    <row r="4530" spans="1:28" hidden="1" x14ac:dyDescent="0.2">
      <c r="A4530" t="s">
        <v>39267</v>
      </c>
      <c r="B4530" t="s">
        <v>39268</v>
      </c>
      <c r="C4530">
        <v>2016</v>
      </c>
      <c r="D4530" t="s">
        <v>18430</v>
      </c>
      <c r="E4530" t="s">
        <v>44043</v>
      </c>
      <c r="F4530" t="s">
        <v>44038</v>
      </c>
      <c r="G4530" t="s">
        <v>44032</v>
      </c>
      <c r="H4530">
        <v>101</v>
      </c>
      <c r="I4530" t="s">
        <v>15861</v>
      </c>
      <c r="J4530" t="s">
        <v>26</v>
      </c>
      <c r="M4530" t="s">
        <v>15862</v>
      </c>
      <c r="N4530" t="s">
        <v>39269</v>
      </c>
      <c r="O4530" t="s">
        <v>39270</v>
      </c>
      <c r="P4530" t="s">
        <v>749</v>
      </c>
      <c r="Q4530" t="s">
        <v>39271</v>
      </c>
      <c r="R4530" t="s">
        <v>39272</v>
      </c>
      <c r="S4530" t="s">
        <v>39273</v>
      </c>
      <c r="T4530">
        <v>7.9</v>
      </c>
      <c r="U4530">
        <v>104624</v>
      </c>
      <c r="W4530"/>
      <c r="X4530"/>
      <c r="Y4530">
        <v>5205468</v>
      </c>
      <c r="Z4530"/>
      <c r="AA4530">
        <v>22519390</v>
      </c>
      <c r="AB4530">
        <v>240</v>
      </c>
    </row>
    <row r="4531" spans="1:28" x14ac:dyDescent="0.2">
      <c r="A4531" t="s">
        <v>22534</v>
      </c>
      <c r="B4531" t="s">
        <v>22535</v>
      </c>
      <c r="C4531">
        <v>2009</v>
      </c>
      <c r="D4531" t="s">
        <v>18051</v>
      </c>
      <c r="E4531" t="s">
        <v>44035</v>
      </c>
      <c r="F4531" t="s">
        <v>44032</v>
      </c>
      <c r="G4531" t="s">
        <v>44050</v>
      </c>
      <c r="H4531">
        <v>98</v>
      </c>
      <c r="I4531" t="s">
        <v>1561</v>
      </c>
      <c r="J4531" t="s">
        <v>26</v>
      </c>
      <c r="M4531" t="s">
        <v>17142</v>
      </c>
      <c r="N4531" t="s">
        <v>22536</v>
      </c>
      <c r="O4531" t="s">
        <v>22537</v>
      </c>
      <c r="P4531" t="s">
        <v>14674</v>
      </c>
      <c r="Q4531" t="s">
        <v>22538</v>
      </c>
      <c r="R4531" t="s">
        <v>260</v>
      </c>
      <c r="S4531" t="s">
        <v>261</v>
      </c>
      <c r="T4531">
        <v>7.5</v>
      </c>
      <c r="U4531">
        <v>40737</v>
      </c>
      <c r="V4531" s="12">
        <f>W4531*1.20636999678377</f>
        <v>12063699.967837701</v>
      </c>
      <c r="W4531" s="3">
        <v>10000000</v>
      </c>
      <c r="X4531" s="13">
        <f>Y4531*1.20636999678377</f>
        <v>542703.6386031307</v>
      </c>
      <c r="Y4531" s="3">
        <v>449865</v>
      </c>
      <c r="Z4531" s="13">
        <f>AA4531*1.20636999678377</f>
        <v>4935715.6647011871</v>
      </c>
      <c r="AA4531" s="3">
        <v>4091378</v>
      </c>
      <c r="AB4531">
        <v>90</v>
      </c>
    </row>
    <row r="4532" spans="1:28" x14ac:dyDescent="0.2">
      <c r="A4532" t="s">
        <v>15145</v>
      </c>
      <c r="B4532" t="s">
        <v>15146</v>
      </c>
      <c r="C4532">
        <v>2006</v>
      </c>
      <c r="D4532" s="1">
        <v>39696</v>
      </c>
      <c r="E4532" t="s">
        <v>16512</v>
      </c>
      <c r="F4532" t="s">
        <v>44032</v>
      </c>
      <c r="G4532" t="s">
        <v>44042</v>
      </c>
      <c r="H4532">
        <v>115</v>
      </c>
      <c r="I4532" t="s">
        <v>25</v>
      </c>
      <c r="J4532" t="s">
        <v>26</v>
      </c>
      <c r="M4532" t="s">
        <v>15147</v>
      </c>
      <c r="N4532" t="s">
        <v>15148</v>
      </c>
      <c r="O4532" t="s">
        <v>15149</v>
      </c>
      <c r="P4532" t="s">
        <v>8535</v>
      </c>
      <c r="Q4532" t="s">
        <v>15150</v>
      </c>
      <c r="R4532" t="s">
        <v>15151</v>
      </c>
      <c r="S4532" t="s">
        <v>15152</v>
      </c>
      <c r="T4532">
        <v>6.7</v>
      </c>
      <c r="U4532">
        <v>29044</v>
      </c>
      <c r="V4532" s="12">
        <f>W4532*1.28378472222222</f>
        <v>23108124.999999963</v>
      </c>
      <c r="W4532" s="3">
        <v>18000000</v>
      </c>
      <c r="X4532" s="13">
        <f>Y4532*1.28378472222222</f>
        <v>537002.01416666573</v>
      </c>
      <c r="Y4532" s="3">
        <v>418296</v>
      </c>
      <c r="Z4532" s="13">
        <f>AA4532*1.28378472222222</f>
        <v>1566291.8206249974</v>
      </c>
      <c r="AA4532" s="3">
        <v>1220058</v>
      </c>
      <c r="AB4532">
        <v>140</v>
      </c>
    </row>
    <row r="4533" spans="1:28" hidden="1" x14ac:dyDescent="0.2">
      <c r="A4533" t="s">
        <v>39288</v>
      </c>
      <c r="B4533" t="s">
        <v>39289</v>
      </c>
      <c r="C4533">
        <v>2017</v>
      </c>
      <c r="D4533" s="1">
        <v>42925</v>
      </c>
      <c r="E4533" t="s">
        <v>16512</v>
      </c>
      <c r="F4533" t="s">
        <v>44032</v>
      </c>
      <c r="G4533" t="s">
        <v>44049</v>
      </c>
      <c r="H4533">
        <v>94</v>
      </c>
      <c r="I4533" t="s">
        <v>39290</v>
      </c>
      <c r="J4533" t="s">
        <v>26</v>
      </c>
      <c r="K4533" t="s">
        <v>361</v>
      </c>
      <c r="L4533" t="s">
        <v>5473</v>
      </c>
      <c r="M4533" t="s">
        <v>39291</v>
      </c>
      <c r="N4533" t="s">
        <v>39292</v>
      </c>
      <c r="O4533" t="s">
        <v>39293</v>
      </c>
      <c r="P4533" t="s">
        <v>3362</v>
      </c>
      <c r="Q4533" t="s">
        <v>39294</v>
      </c>
      <c r="R4533" t="s">
        <v>39295</v>
      </c>
      <c r="S4533" t="s">
        <v>39296</v>
      </c>
      <c r="T4533">
        <v>6.2</v>
      </c>
      <c r="U4533">
        <v>17469</v>
      </c>
      <c r="W4533"/>
      <c r="X4533"/>
      <c r="Y4533"/>
      <c r="Z4533"/>
      <c r="AA4533">
        <v>316946</v>
      </c>
      <c r="AB4533">
        <v>81</v>
      </c>
    </row>
    <row r="4534" spans="1:28" hidden="1" x14ac:dyDescent="0.2">
      <c r="A4534" t="s">
        <v>39297</v>
      </c>
      <c r="B4534" t="s">
        <v>39298</v>
      </c>
      <c r="C4534">
        <v>2016</v>
      </c>
      <c r="D4534" t="s">
        <v>37755</v>
      </c>
      <c r="E4534" t="s">
        <v>44043</v>
      </c>
      <c r="F4534" t="s">
        <v>44038</v>
      </c>
      <c r="G4534" t="s">
        <v>44044</v>
      </c>
      <c r="H4534">
        <v>83</v>
      </c>
      <c r="I4534" t="s">
        <v>18468</v>
      </c>
      <c r="J4534" t="s">
        <v>26</v>
      </c>
      <c r="M4534" t="s">
        <v>39299</v>
      </c>
      <c r="N4534" t="s">
        <v>39300</v>
      </c>
      <c r="O4534" t="s">
        <v>39301</v>
      </c>
      <c r="P4534" t="s">
        <v>39302</v>
      </c>
      <c r="Q4534" t="s">
        <v>39303</v>
      </c>
      <c r="R4534" t="s">
        <v>39304</v>
      </c>
      <c r="S4534" t="s">
        <v>39305</v>
      </c>
      <c r="T4534">
        <v>7.1</v>
      </c>
      <c r="U4534">
        <v>10420</v>
      </c>
      <c r="W4534"/>
      <c r="X4534"/>
      <c r="Y4534"/>
      <c r="Z4534"/>
      <c r="AA4534">
        <v>14862</v>
      </c>
      <c r="AB4534">
        <v>33</v>
      </c>
    </row>
    <row r="4535" spans="1:28" x14ac:dyDescent="0.2">
      <c r="A4535" t="s">
        <v>36935</v>
      </c>
      <c r="B4535" t="s">
        <v>36936</v>
      </c>
      <c r="C4535">
        <v>2015</v>
      </c>
      <c r="D4535" s="1">
        <v>42591</v>
      </c>
      <c r="E4535" t="s">
        <v>44037</v>
      </c>
      <c r="F4535" t="s">
        <v>44047</v>
      </c>
      <c r="G4535" t="s">
        <v>44031</v>
      </c>
      <c r="H4535">
        <v>105</v>
      </c>
      <c r="I4535" t="s">
        <v>36937</v>
      </c>
      <c r="J4535" t="s">
        <v>26</v>
      </c>
      <c r="M4535" t="s">
        <v>36938</v>
      </c>
      <c r="N4535" t="s">
        <v>36939</v>
      </c>
      <c r="O4535" t="s">
        <v>36940</v>
      </c>
      <c r="P4535" t="s">
        <v>20137</v>
      </c>
      <c r="Q4535" t="s">
        <v>20137</v>
      </c>
      <c r="R4535" t="s">
        <v>36941</v>
      </c>
      <c r="S4535" t="s">
        <v>36942</v>
      </c>
      <c r="T4535">
        <v>7.9</v>
      </c>
      <c r="U4535">
        <v>17043</v>
      </c>
      <c r="V4535" s="12">
        <f>W4535*1.09195121025074</f>
        <v>32758536.3075222</v>
      </c>
      <c r="W4535" s="3">
        <v>30000000</v>
      </c>
      <c r="X4535" s="13">
        <f>Y4535*1.09195121025074</f>
        <v>536118.56155043654</v>
      </c>
      <c r="Y4535" s="3">
        <v>490973</v>
      </c>
      <c r="Z4535" s="13">
        <f>AA4535*1.09195121025074</f>
        <v>3371761.8894509631</v>
      </c>
      <c r="AA4535" s="3">
        <v>3087832</v>
      </c>
      <c r="AB4535">
        <v>148</v>
      </c>
    </row>
    <row r="4536" spans="1:28" hidden="1" x14ac:dyDescent="0.2">
      <c r="A4536" t="s">
        <v>39313</v>
      </c>
      <c r="B4536" t="s">
        <v>39314</v>
      </c>
      <c r="C4536">
        <v>2016</v>
      </c>
      <c r="D4536" s="1">
        <v>42772</v>
      </c>
      <c r="E4536" t="s">
        <v>176</v>
      </c>
      <c r="F4536" t="s">
        <v>44036</v>
      </c>
      <c r="G4536" t="s">
        <v>44055</v>
      </c>
      <c r="H4536">
        <v>107</v>
      </c>
      <c r="I4536" t="s">
        <v>495</v>
      </c>
      <c r="J4536" t="s">
        <v>26</v>
      </c>
      <c r="M4536" t="s">
        <v>39315</v>
      </c>
      <c r="N4536" t="s">
        <v>39316</v>
      </c>
      <c r="O4536" t="s">
        <v>39317</v>
      </c>
      <c r="P4536" t="s">
        <v>39318</v>
      </c>
      <c r="Q4536" t="s">
        <v>39319</v>
      </c>
      <c r="R4536" t="s">
        <v>39320</v>
      </c>
      <c r="S4536" t="s">
        <v>39321</v>
      </c>
      <c r="T4536">
        <v>6.8</v>
      </c>
      <c r="U4536">
        <v>10447</v>
      </c>
      <c r="W4536"/>
      <c r="X4536"/>
      <c r="Y4536">
        <v>708973</v>
      </c>
      <c r="Z4536"/>
      <c r="AA4536">
        <v>834572</v>
      </c>
      <c r="AB4536">
        <v>76</v>
      </c>
    </row>
    <row r="4537" spans="1:28" hidden="1" x14ac:dyDescent="0.2">
      <c r="A4537" t="s">
        <v>39322</v>
      </c>
      <c r="B4537" t="s">
        <v>39323</v>
      </c>
      <c r="C4537">
        <v>2015</v>
      </c>
      <c r="D4537" s="1">
        <v>42193</v>
      </c>
      <c r="E4537" t="s">
        <v>16512</v>
      </c>
      <c r="F4537" t="s">
        <v>44032</v>
      </c>
      <c r="H4537">
        <v>158</v>
      </c>
      <c r="I4537" t="s">
        <v>943</v>
      </c>
      <c r="J4537" t="s">
        <v>14789</v>
      </c>
      <c r="M4537" t="s">
        <v>39324</v>
      </c>
      <c r="N4537" t="s">
        <v>39324</v>
      </c>
      <c r="O4537" t="s">
        <v>39325</v>
      </c>
      <c r="P4537" t="s">
        <v>14792</v>
      </c>
      <c r="Q4537" t="s">
        <v>39326</v>
      </c>
      <c r="R4537" t="s">
        <v>39327</v>
      </c>
      <c r="S4537" t="s">
        <v>39328</v>
      </c>
      <c r="T4537">
        <v>7.5</v>
      </c>
      <c r="U4537">
        <v>10902</v>
      </c>
      <c r="W4537"/>
      <c r="X4537"/>
      <c r="Y4537"/>
      <c r="Z4537"/>
      <c r="AA4537">
        <v>14240289</v>
      </c>
      <c r="AB4537">
        <v>67</v>
      </c>
    </row>
    <row r="4538" spans="1:28" hidden="1" x14ac:dyDescent="0.2">
      <c r="A4538" t="s">
        <v>39329</v>
      </c>
      <c r="B4538" t="s">
        <v>39330</v>
      </c>
      <c r="C4538">
        <v>2015</v>
      </c>
      <c r="D4538" t="s">
        <v>33899</v>
      </c>
      <c r="E4538" t="s">
        <v>16512</v>
      </c>
      <c r="F4538" t="s">
        <v>44038</v>
      </c>
      <c r="G4538" t="s">
        <v>44032</v>
      </c>
      <c r="H4538">
        <v>114</v>
      </c>
      <c r="I4538" t="s">
        <v>4358</v>
      </c>
      <c r="J4538" t="s">
        <v>1076</v>
      </c>
      <c r="K4538" t="s">
        <v>39331</v>
      </c>
      <c r="L4538" t="s">
        <v>75</v>
      </c>
      <c r="M4538" t="s">
        <v>10028</v>
      </c>
      <c r="N4538" t="s">
        <v>10028</v>
      </c>
      <c r="O4538" t="s">
        <v>39332</v>
      </c>
      <c r="P4538" t="s">
        <v>10028</v>
      </c>
      <c r="Q4538" t="s">
        <v>39333</v>
      </c>
      <c r="R4538" t="s">
        <v>39334</v>
      </c>
      <c r="S4538" t="s">
        <v>39335</v>
      </c>
      <c r="T4538">
        <v>5.8</v>
      </c>
      <c r="U4538">
        <v>18122</v>
      </c>
      <c r="W4538"/>
      <c r="X4538"/>
      <c r="Y4538"/>
      <c r="Z4538"/>
      <c r="AA4538">
        <v>7816034</v>
      </c>
      <c r="AB4538">
        <v>17</v>
      </c>
    </row>
    <row r="4539" spans="1:28" hidden="1" x14ac:dyDescent="0.2">
      <c r="A4539" t="s">
        <v>39336</v>
      </c>
      <c r="B4539" t="s">
        <v>39337</v>
      </c>
      <c r="C4539">
        <v>2019</v>
      </c>
      <c r="D4539" t="s">
        <v>39338</v>
      </c>
      <c r="E4539" t="s">
        <v>44037</v>
      </c>
      <c r="F4539" t="s">
        <v>44031</v>
      </c>
      <c r="G4539" t="s">
        <v>44038</v>
      </c>
      <c r="H4539">
        <v>96</v>
      </c>
      <c r="I4539" t="s">
        <v>12136</v>
      </c>
      <c r="J4539" t="s">
        <v>26</v>
      </c>
      <c r="K4539" t="s">
        <v>37317</v>
      </c>
      <c r="M4539" t="s">
        <v>39339</v>
      </c>
      <c r="N4539" t="s">
        <v>39340</v>
      </c>
      <c r="O4539" t="s">
        <v>39341</v>
      </c>
      <c r="P4539" t="s">
        <v>5037</v>
      </c>
      <c r="Q4539" t="s">
        <v>39342</v>
      </c>
      <c r="R4539" t="s">
        <v>39343</v>
      </c>
      <c r="S4539" t="s">
        <v>39344</v>
      </c>
      <c r="T4539">
        <v>8.1999999999999993</v>
      </c>
      <c r="U4539">
        <v>74832</v>
      </c>
      <c r="W4539">
        <v>40000000</v>
      </c>
      <c r="X4539"/>
      <c r="Y4539"/>
      <c r="Z4539"/>
      <c r="AA4539"/>
      <c r="AB4539">
        <v>592</v>
      </c>
    </row>
    <row r="4540" spans="1:28" x14ac:dyDescent="0.2">
      <c r="A4540" t="s">
        <v>3519</v>
      </c>
      <c r="B4540" t="s">
        <v>3520</v>
      </c>
      <c r="C4540">
        <v>2001</v>
      </c>
      <c r="D4540" t="s">
        <v>3521</v>
      </c>
      <c r="E4540" t="s">
        <v>1045</v>
      </c>
      <c r="F4540" t="s">
        <v>44044</v>
      </c>
      <c r="G4540" t="s">
        <v>44032</v>
      </c>
      <c r="H4540">
        <v>98</v>
      </c>
      <c r="I4540" t="s">
        <v>3522</v>
      </c>
      <c r="J4540" t="s">
        <v>26</v>
      </c>
      <c r="K4540" t="s">
        <v>1076</v>
      </c>
      <c r="M4540" t="s">
        <v>3523</v>
      </c>
      <c r="N4540" t="s">
        <v>3524</v>
      </c>
      <c r="O4540" t="s">
        <v>3525</v>
      </c>
      <c r="P4540" t="s">
        <v>3526</v>
      </c>
      <c r="Q4540" t="s">
        <v>3527</v>
      </c>
      <c r="R4540" t="s">
        <v>3528</v>
      </c>
      <c r="S4540" t="s">
        <v>3529</v>
      </c>
      <c r="T4540">
        <v>6.8</v>
      </c>
      <c r="U4540">
        <v>23225</v>
      </c>
      <c r="V4540" s="12">
        <f>W4540*1.46138339920949</f>
        <v>21920750.988142349</v>
      </c>
      <c r="W4540" s="3">
        <v>15000000</v>
      </c>
      <c r="X4540" s="13">
        <f>Y4540*1.46138339920949</f>
        <v>517944.96573122666</v>
      </c>
      <c r="Y4540" s="3">
        <v>354421</v>
      </c>
      <c r="Z4540" s="13">
        <f>AA4540*1.46138339920949</f>
        <v>3362181.4044268862</v>
      </c>
      <c r="AA4540" s="3">
        <v>2300684</v>
      </c>
      <c r="AB4540">
        <v>111</v>
      </c>
    </row>
    <row r="4541" spans="1:28" hidden="1" x14ac:dyDescent="0.2">
      <c r="A4541" t="s">
        <v>39352</v>
      </c>
      <c r="B4541" t="s">
        <v>39353</v>
      </c>
      <c r="C4541">
        <v>2017</v>
      </c>
      <c r="D4541" t="s">
        <v>25525</v>
      </c>
      <c r="E4541" t="s">
        <v>176</v>
      </c>
      <c r="F4541" t="s">
        <v>44036</v>
      </c>
      <c r="G4541" t="s">
        <v>44033</v>
      </c>
      <c r="H4541">
        <v>132</v>
      </c>
      <c r="I4541" t="s">
        <v>9576</v>
      </c>
      <c r="J4541" t="s">
        <v>75</v>
      </c>
      <c r="M4541" t="s">
        <v>11748</v>
      </c>
      <c r="N4541" t="s">
        <v>39354</v>
      </c>
      <c r="O4541" t="s">
        <v>39355</v>
      </c>
      <c r="P4541" t="s">
        <v>39356</v>
      </c>
      <c r="Q4541" t="s">
        <v>39357</v>
      </c>
      <c r="R4541" t="s">
        <v>39358</v>
      </c>
      <c r="S4541" t="s">
        <v>39359</v>
      </c>
      <c r="T4541">
        <v>5.6</v>
      </c>
      <c r="U4541">
        <v>10011</v>
      </c>
      <c r="W4541" t="s">
        <v>39360</v>
      </c>
      <c r="X4541"/>
      <c r="Y4541"/>
      <c r="Z4541"/>
      <c r="AA4541">
        <v>19454845</v>
      </c>
      <c r="AB4541">
        <v>121</v>
      </c>
    </row>
    <row r="4542" spans="1:28" hidden="1" x14ac:dyDescent="0.2">
      <c r="A4542" t="s">
        <v>39361</v>
      </c>
      <c r="B4542" t="s">
        <v>39362</v>
      </c>
      <c r="C4542">
        <v>2016</v>
      </c>
      <c r="D4542" s="1">
        <v>42744</v>
      </c>
      <c r="E4542" t="s">
        <v>44041</v>
      </c>
      <c r="F4542" t="s">
        <v>44045</v>
      </c>
      <c r="G4542" t="s">
        <v>44042</v>
      </c>
      <c r="H4542">
        <v>109</v>
      </c>
      <c r="I4542" t="s">
        <v>1561</v>
      </c>
      <c r="J4542" t="s">
        <v>26</v>
      </c>
      <c r="K4542" t="s">
        <v>2225</v>
      </c>
      <c r="L4542" t="s">
        <v>838</v>
      </c>
      <c r="M4542" t="s">
        <v>39363</v>
      </c>
      <c r="N4542" t="s">
        <v>39364</v>
      </c>
      <c r="O4542" t="s">
        <v>39365</v>
      </c>
      <c r="P4542" t="s">
        <v>36095</v>
      </c>
      <c r="Q4542" t="s">
        <v>39366</v>
      </c>
      <c r="R4542" t="s">
        <v>39367</v>
      </c>
      <c r="S4542" t="s">
        <v>39368</v>
      </c>
      <c r="T4542">
        <v>6.3</v>
      </c>
      <c r="U4542">
        <v>17836</v>
      </c>
      <c r="W4542"/>
      <c r="X4542"/>
      <c r="Y4542"/>
      <c r="Z4542"/>
      <c r="AA4542">
        <v>2327419</v>
      </c>
      <c r="AB4542">
        <v>123</v>
      </c>
    </row>
    <row r="4543" spans="1:28" hidden="1" x14ac:dyDescent="0.2">
      <c r="A4543" t="s">
        <v>39369</v>
      </c>
      <c r="B4543" t="s">
        <v>39370</v>
      </c>
      <c r="C4543">
        <v>2017</v>
      </c>
      <c r="D4543" t="s">
        <v>39371</v>
      </c>
      <c r="E4543" t="s">
        <v>1045</v>
      </c>
      <c r="F4543" t="s">
        <v>44032</v>
      </c>
      <c r="G4543" t="s">
        <v>44055</v>
      </c>
      <c r="H4543">
        <v>122</v>
      </c>
      <c r="I4543" t="s">
        <v>25</v>
      </c>
      <c r="J4543" t="s">
        <v>26</v>
      </c>
      <c r="K4543" t="s">
        <v>11918</v>
      </c>
      <c r="M4543" t="s">
        <v>23729</v>
      </c>
      <c r="N4543" t="s">
        <v>39372</v>
      </c>
      <c r="O4543" t="s">
        <v>39373</v>
      </c>
      <c r="P4543" t="s">
        <v>852</v>
      </c>
      <c r="Q4543" t="s">
        <v>39374</v>
      </c>
      <c r="R4543" t="s">
        <v>39375</v>
      </c>
      <c r="S4543" t="s">
        <v>39376</v>
      </c>
      <c r="T4543">
        <v>6</v>
      </c>
      <c r="U4543">
        <v>40464</v>
      </c>
      <c r="W4543">
        <v>60000000</v>
      </c>
      <c r="X4543"/>
      <c r="Y4543"/>
      <c r="Z4543"/>
      <c r="AA4543"/>
      <c r="AB4543">
        <v>192</v>
      </c>
    </row>
    <row r="4544" spans="1:28" x14ac:dyDescent="0.2">
      <c r="A4544" t="s">
        <v>7206</v>
      </c>
      <c r="B4544" t="s">
        <v>7207</v>
      </c>
      <c r="C4544">
        <v>2003</v>
      </c>
      <c r="D4544" t="s">
        <v>5051</v>
      </c>
      <c r="E4544" t="s">
        <v>176</v>
      </c>
      <c r="H4544">
        <v>93</v>
      </c>
      <c r="I4544" t="s">
        <v>1026</v>
      </c>
      <c r="J4544" t="s">
        <v>26</v>
      </c>
      <c r="M4544" t="s">
        <v>7208</v>
      </c>
      <c r="N4544" t="s">
        <v>7208</v>
      </c>
      <c r="O4544" t="s">
        <v>7209</v>
      </c>
      <c r="P4544" t="s">
        <v>7208</v>
      </c>
      <c r="Q4544" t="s">
        <v>7210</v>
      </c>
      <c r="R4544" t="s">
        <v>7211</v>
      </c>
      <c r="S4544" t="s">
        <v>7212</v>
      </c>
      <c r="T4544">
        <v>5</v>
      </c>
      <c r="U4544">
        <v>13585</v>
      </c>
      <c r="V4544" s="12">
        <f>W4544*1.40658152173913</f>
        <v>14065815.217391299</v>
      </c>
      <c r="W4544" s="3">
        <v>10000000</v>
      </c>
      <c r="X4544" s="13">
        <f>Y4544*1.40658152173913</f>
        <v>515232.21799456503</v>
      </c>
      <c r="Y4544" s="3">
        <v>366301</v>
      </c>
      <c r="Z4544" s="13">
        <f>AA4544*1.40658152173913</f>
        <v>566288.31407065201</v>
      </c>
      <c r="AA4544" s="3">
        <v>402599</v>
      </c>
      <c r="AB4544">
        <v>241</v>
      </c>
    </row>
    <row r="4545" spans="1:28" x14ac:dyDescent="0.2">
      <c r="A4545" t="s">
        <v>8615</v>
      </c>
      <c r="B4545" t="s">
        <v>8616</v>
      </c>
      <c r="C4545">
        <v>2008</v>
      </c>
      <c r="D4545" s="1">
        <v>40158</v>
      </c>
      <c r="E4545" t="s">
        <v>1045</v>
      </c>
      <c r="F4545" t="s">
        <v>44032</v>
      </c>
      <c r="G4545" t="s">
        <v>44036</v>
      </c>
      <c r="H4545">
        <v>95</v>
      </c>
      <c r="I4545" t="s">
        <v>25</v>
      </c>
      <c r="J4545" t="s">
        <v>26</v>
      </c>
      <c r="M4545" t="s">
        <v>8617</v>
      </c>
      <c r="N4545" t="s">
        <v>8618</v>
      </c>
      <c r="O4545" t="s">
        <v>8619</v>
      </c>
      <c r="P4545" t="s">
        <v>8620</v>
      </c>
      <c r="Q4545" t="s">
        <v>8621</v>
      </c>
      <c r="R4545" t="s">
        <v>8622</v>
      </c>
      <c r="S4545" t="s">
        <v>8623</v>
      </c>
      <c r="T4545">
        <v>6.9</v>
      </c>
      <c r="U4545">
        <v>13640</v>
      </c>
      <c r="V4545" s="12">
        <f>W4545*1.20207800169993</f>
        <v>1803117.0025498949</v>
      </c>
      <c r="W4545" s="3">
        <v>1500000</v>
      </c>
      <c r="X4545" s="13">
        <f>Y4545*1.20207800169993</f>
        <v>506443.8766621924</v>
      </c>
      <c r="Y4545" s="3">
        <v>421307</v>
      </c>
      <c r="Z4545" s="13">
        <f>AA4545*1.20207800169993</f>
        <v>649606.55835264723</v>
      </c>
      <c r="AA4545" s="3">
        <v>540403</v>
      </c>
      <c r="AB4545">
        <v>54</v>
      </c>
    </row>
    <row r="4546" spans="1:28" hidden="1" x14ac:dyDescent="0.2">
      <c r="A4546" t="s">
        <v>39393</v>
      </c>
      <c r="B4546" t="s">
        <v>39394</v>
      </c>
      <c r="C4546">
        <v>2016</v>
      </c>
      <c r="D4546" t="s">
        <v>39395</v>
      </c>
      <c r="E4546" t="s">
        <v>16512</v>
      </c>
      <c r="F4546" t="s">
        <v>44031</v>
      </c>
      <c r="G4546" t="s">
        <v>44038</v>
      </c>
      <c r="H4546">
        <v>108</v>
      </c>
      <c r="I4546" t="s">
        <v>25</v>
      </c>
      <c r="J4546" t="s">
        <v>26</v>
      </c>
      <c r="M4546" t="s">
        <v>1326</v>
      </c>
      <c r="N4546" t="s">
        <v>39396</v>
      </c>
      <c r="O4546" t="s">
        <v>39397</v>
      </c>
      <c r="P4546" t="s">
        <v>1329</v>
      </c>
      <c r="Q4546" t="s">
        <v>39398</v>
      </c>
      <c r="R4546" t="s">
        <v>39399</v>
      </c>
      <c r="S4546" t="s">
        <v>39400</v>
      </c>
      <c r="T4546">
        <v>5.7</v>
      </c>
      <c r="U4546">
        <v>38772</v>
      </c>
      <c r="W4546"/>
      <c r="X4546"/>
      <c r="Y4546"/>
      <c r="Z4546"/>
      <c r="AA4546"/>
      <c r="AB4546">
        <v>121</v>
      </c>
    </row>
    <row r="4547" spans="1:28" x14ac:dyDescent="0.2">
      <c r="A4547" t="s">
        <v>11585</v>
      </c>
      <c r="B4547" t="s">
        <v>11586</v>
      </c>
      <c r="C4547">
        <v>2005</v>
      </c>
      <c r="D4547" t="s">
        <v>11587</v>
      </c>
      <c r="E4547" t="s">
        <v>44041</v>
      </c>
      <c r="F4547" t="s">
        <v>44032</v>
      </c>
      <c r="G4547" t="s">
        <v>44042</v>
      </c>
      <c r="H4547">
        <v>96</v>
      </c>
      <c r="I4547" t="s">
        <v>25</v>
      </c>
      <c r="J4547" t="s">
        <v>26</v>
      </c>
      <c r="K4547" t="s">
        <v>686</v>
      </c>
      <c r="M4547" t="s">
        <v>11588</v>
      </c>
      <c r="N4547" t="s">
        <v>11589</v>
      </c>
      <c r="O4547" t="s">
        <v>11590</v>
      </c>
      <c r="P4547" t="s">
        <v>9412</v>
      </c>
      <c r="Q4547" t="s">
        <v>11591</v>
      </c>
      <c r="R4547" t="s">
        <v>11592</v>
      </c>
      <c r="S4547" t="s">
        <v>11593</v>
      </c>
      <c r="T4547">
        <v>6.2</v>
      </c>
      <c r="U4547">
        <v>15447</v>
      </c>
      <c r="V4547" s="12">
        <f>W4547*1.32519713261649</f>
        <v>1192677.4193548409</v>
      </c>
      <c r="W4547" s="3">
        <v>900000</v>
      </c>
      <c r="X4547" s="13">
        <f>Y4547*1.32519713261649</f>
        <v>505456.69032258162</v>
      </c>
      <c r="Y4547" s="3">
        <v>381420</v>
      </c>
      <c r="Z4547" s="13">
        <f>AA4547*1.32519713261649</f>
        <v>505456.69032258162</v>
      </c>
      <c r="AA4547" s="3">
        <v>381420</v>
      </c>
      <c r="AB4547">
        <v>105</v>
      </c>
    </row>
    <row r="4548" spans="1:28" x14ac:dyDescent="0.2">
      <c r="A4548" t="s">
        <v>30040</v>
      </c>
      <c r="B4548" t="s">
        <v>30041</v>
      </c>
      <c r="C4548">
        <v>2012</v>
      </c>
      <c r="D4548" t="s">
        <v>24182</v>
      </c>
      <c r="E4548" t="s">
        <v>1045</v>
      </c>
      <c r="F4548" t="s">
        <v>44036</v>
      </c>
      <c r="H4548">
        <v>87</v>
      </c>
      <c r="I4548" t="s">
        <v>25</v>
      </c>
      <c r="J4548" t="s">
        <v>26</v>
      </c>
      <c r="M4548" t="s">
        <v>30042</v>
      </c>
      <c r="N4548" t="s">
        <v>30043</v>
      </c>
      <c r="O4548" t="s">
        <v>30044</v>
      </c>
      <c r="P4548" t="s">
        <v>323</v>
      </c>
      <c r="Q4548" t="s">
        <v>30045</v>
      </c>
      <c r="R4548" t="s">
        <v>30046</v>
      </c>
      <c r="S4548" t="s">
        <v>30047</v>
      </c>
      <c r="T4548">
        <v>5.3</v>
      </c>
      <c r="U4548">
        <v>44743</v>
      </c>
      <c r="V4548" s="12">
        <f>W4548*1.12725506764114</f>
        <v>3381765.2029234199</v>
      </c>
      <c r="W4548" s="3">
        <v>3000000</v>
      </c>
      <c r="X4548" s="13">
        <f>Y4548*1.12725506764114</f>
        <v>504958.41657011921</v>
      </c>
      <c r="Y4548" s="3">
        <v>447954</v>
      </c>
      <c r="Z4548" s="13">
        <f>AA4548*1.12725506764114</f>
        <v>13671997.632015638</v>
      </c>
      <c r="AA4548" s="3">
        <v>12128575</v>
      </c>
      <c r="AB4548">
        <v>171</v>
      </c>
    </row>
    <row r="4549" spans="1:28" x14ac:dyDescent="0.2">
      <c r="A4549" t="s">
        <v>12801</v>
      </c>
      <c r="B4549" t="s">
        <v>12802</v>
      </c>
      <c r="C4549">
        <v>2005</v>
      </c>
      <c r="D4549" t="s">
        <v>10916</v>
      </c>
      <c r="E4549" t="s">
        <v>1045</v>
      </c>
      <c r="F4549" t="s">
        <v>44032</v>
      </c>
      <c r="G4549" t="s">
        <v>44036</v>
      </c>
      <c r="H4549">
        <v>84</v>
      </c>
      <c r="I4549" t="s">
        <v>495</v>
      </c>
      <c r="J4549" t="s">
        <v>26</v>
      </c>
      <c r="M4549" t="s">
        <v>12803</v>
      </c>
      <c r="N4549" t="s">
        <v>12804</v>
      </c>
      <c r="O4549" t="s">
        <v>12805</v>
      </c>
      <c r="P4549" t="s">
        <v>6876</v>
      </c>
      <c r="Q4549" t="s">
        <v>12806</v>
      </c>
      <c r="R4549" t="s">
        <v>12807</v>
      </c>
      <c r="S4549" t="s">
        <v>12808</v>
      </c>
      <c r="T4549">
        <v>7</v>
      </c>
      <c r="U4549">
        <v>11887</v>
      </c>
      <c r="V4549" s="12">
        <f>W4549*1.32519713261649</f>
        <v>596338.70967742044</v>
      </c>
      <c r="W4549" s="3">
        <v>450000</v>
      </c>
      <c r="X4549" s="13">
        <f>Y4549*1.32519713261649</f>
        <v>502803.64566308341</v>
      </c>
      <c r="Y4549" s="3">
        <v>379418</v>
      </c>
      <c r="Z4549" s="13">
        <f>AA4549*1.32519713261649</f>
        <v>1302422.2946953429</v>
      </c>
      <c r="AA4549" s="3">
        <v>982814</v>
      </c>
      <c r="AB4549">
        <v>59</v>
      </c>
    </row>
    <row r="4550" spans="1:28" hidden="1" x14ac:dyDescent="0.2">
      <c r="A4550" t="s">
        <v>39422</v>
      </c>
      <c r="B4550" t="s">
        <v>39423</v>
      </c>
      <c r="C4550">
        <v>2016</v>
      </c>
      <c r="D4550" s="1">
        <v>42737</v>
      </c>
      <c r="E4550" t="s">
        <v>44035</v>
      </c>
      <c r="F4550" t="s">
        <v>44044</v>
      </c>
      <c r="G4550" t="s">
        <v>44032</v>
      </c>
      <c r="H4550">
        <v>109</v>
      </c>
      <c r="I4550" t="s">
        <v>25</v>
      </c>
      <c r="J4550" t="s">
        <v>26</v>
      </c>
      <c r="M4550" t="s">
        <v>39424</v>
      </c>
      <c r="N4550" t="s">
        <v>39425</v>
      </c>
      <c r="O4550" t="s">
        <v>39426</v>
      </c>
      <c r="P4550" t="s">
        <v>5613</v>
      </c>
      <c r="Q4550" t="s">
        <v>39427</v>
      </c>
      <c r="R4550" t="s">
        <v>39428</v>
      </c>
      <c r="S4550" t="s">
        <v>39429</v>
      </c>
      <c r="T4550">
        <v>6.5</v>
      </c>
      <c r="U4550">
        <v>41055</v>
      </c>
      <c r="W4550"/>
      <c r="X4550"/>
      <c r="Y4550"/>
      <c r="Z4550"/>
      <c r="AA4550">
        <v>282817</v>
      </c>
      <c r="AB4550">
        <v>133</v>
      </c>
    </row>
    <row r="4551" spans="1:28" x14ac:dyDescent="0.2">
      <c r="A4551" t="s">
        <v>31319</v>
      </c>
      <c r="B4551" t="s">
        <v>31320</v>
      </c>
      <c r="C4551">
        <v>2013</v>
      </c>
      <c r="D4551" t="s">
        <v>31321</v>
      </c>
      <c r="E4551" t="s">
        <v>176</v>
      </c>
      <c r="F4551" t="s">
        <v>44033</v>
      </c>
      <c r="H4551">
        <v>96</v>
      </c>
      <c r="I4551" t="s">
        <v>25</v>
      </c>
      <c r="J4551" t="s">
        <v>26</v>
      </c>
      <c r="M4551" t="s">
        <v>10437</v>
      </c>
      <c r="N4551" t="s">
        <v>10437</v>
      </c>
      <c r="O4551" t="s">
        <v>31322</v>
      </c>
      <c r="P4551" t="s">
        <v>31323</v>
      </c>
      <c r="Q4551" t="s">
        <v>31324</v>
      </c>
      <c r="R4551" t="s">
        <v>31325</v>
      </c>
      <c r="S4551" t="s">
        <v>31326</v>
      </c>
      <c r="T4551">
        <v>6.7</v>
      </c>
      <c r="U4551">
        <v>30920</v>
      </c>
      <c r="V4551" s="12">
        <f>W4551*1.11098185502045</f>
        <v>55549.092751022501</v>
      </c>
      <c r="W4551" s="3">
        <v>50000</v>
      </c>
      <c r="X4551" s="13">
        <f>Y4551*1.11098185502045</f>
        <v>493384.81985087181</v>
      </c>
      <c r="Y4551" s="3">
        <v>444098</v>
      </c>
      <c r="Z4551" s="13">
        <f>AA4551*1.11098185502045</f>
        <v>652339.65973977768</v>
      </c>
      <c r="AA4551" s="3">
        <v>587174</v>
      </c>
      <c r="AB4551">
        <v>172</v>
      </c>
    </row>
    <row r="4552" spans="1:28" x14ac:dyDescent="0.2">
      <c r="A4552" t="s">
        <v>12284</v>
      </c>
      <c r="B4552" t="s">
        <v>12285</v>
      </c>
      <c r="C4552">
        <v>2006</v>
      </c>
      <c r="D4552" t="s">
        <v>12286</v>
      </c>
      <c r="E4552" t="s">
        <v>44035</v>
      </c>
      <c r="F4552" t="s">
        <v>44032</v>
      </c>
      <c r="G4552" t="s">
        <v>44057</v>
      </c>
      <c r="H4552">
        <v>104</v>
      </c>
      <c r="I4552" t="s">
        <v>11456</v>
      </c>
      <c r="J4552" t="s">
        <v>26</v>
      </c>
      <c r="M4552" t="s">
        <v>12287</v>
      </c>
      <c r="N4552" t="s">
        <v>12288</v>
      </c>
      <c r="O4552" t="s">
        <v>12289</v>
      </c>
      <c r="P4552" t="s">
        <v>12236</v>
      </c>
      <c r="Q4552" t="s">
        <v>12290</v>
      </c>
      <c r="R4552" t="s">
        <v>12291</v>
      </c>
      <c r="S4552" t="s">
        <v>10561</v>
      </c>
      <c r="T4552">
        <v>6.8</v>
      </c>
      <c r="U4552">
        <v>12853</v>
      </c>
      <c r="V4552" s="12">
        <f>W4552*1.28378472222222</f>
        <v>14121631.94444442</v>
      </c>
      <c r="W4552" s="3">
        <v>11000000</v>
      </c>
      <c r="X4552" s="13">
        <f>Y4552*1.28378472222222</f>
        <v>493010.56309027696</v>
      </c>
      <c r="Y4552" s="3">
        <v>384029</v>
      </c>
      <c r="Z4552" s="13">
        <f>AA4552*1.28378472222222</f>
        <v>7948868.9186805421</v>
      </c>
      <c r="AA4552" s="3">
        <v>6191746</v>
      </c>
      <c r="AB4552">
        <v>97</v>
      </c>
    </row>
    <row r="4553" spans="1:28" x14ac:dyDescent="0.2">
      <c r="A4553" t="s">
        <v>16854</v>
      </c>
      <c r="B4553" t="s">
        <v>16855</v>
      </c>
      <c r="C4553">
        <v>2008</v>
      </c>
      <c r="D4553" t="s">
        <v>16856</v>
      </c>
      <c r="E4553" t="s">
        <v>1045</v>
      </c>
      <c r="H4553">
        <v>86</v>
      </c>
      <c r="I4553" t="s">
        <v>25</v>
      </c>
      <c r="J4553" t="s">
        <v>26</v>
      </c>
      <c r="K4553" t="s">
        <v>308</v>
      </c>
      <c r="M4553" t="s">
        <v>10068</v>
      </c>
      <c r="N4553" t="s">
        <v>10068</v>
      </c>
      <c r="O4553" t="s">
        <v>16857</v>
      </c>
      <c r="P4553" t="s">
        <v>12627</v>
      </c>
      <c r="Q4553" t="s">
        <v>12627</v>
      </c>
      <c r="R4553" t="s">
        <v>16858</v>
      </c>
      <c r="S4553" t="s">
        <v>16859</v>
      </c>
      <c r="T4553">
        <v>5.6</v>
      </c>
      <c r="U4553">
        <v>17973</v>
      </c>
      <c r="V4553" s="12">
        <f>W4553*1.20207800169993</f>
        <v>9616624.0135994405</v>
      </c>
      <c r="W4553" s="3">
        <v>8000000</v>
      </c>
      <c r="X4553" s="13">
        <f>Y4553*1.20207800169993</f>
        <v>491300.09799677669</v>
      </c>
      <c r="Y4553" s="3">
        <v>408709</v>
      </c>
      <c r="Z4553" s="13">
        <f>AA4553*1.20207800169993</f>
        <v>550179.08059804095</v>
      </c>
      <c r="AA4553" s="3">
        <v>457690</v>
      </c>
      <c r="AB4553">
        <v>55</v>
      </c>
    </row>
    <row r="4554" spans="1:28" hidden="1" x14ac:dyDescent="0.2">
      <c r="A4554" t="s">
        <v>39454</v>
      </c>
      <c r="B4554" t="s">
        <v>39455</v>
      </c>
      <c r="C4554">
        <v>2016</v>
      </c>
      <c r="D4554" s="1">
        <v>42860</v>
      </c>
      <c r="E4554" t="s">
        <v>1045</v>
      </c>
      <c r="H4554">
        <v>89</v>
      </c>
      <c r="I4554" t="s">
        <v>1561</v>
      </c>
      <c r="J4554" t="s">
        <v>26</v>
      </c>
      <c r="M4554" t="s">
        <v>39456</v>
      </c>
      <c r="N4554" t="s">
        <v>39457</v>
      </c>
      <c r="O4554" t="s">
        <v>39458</v>
      </c>
      <c r="P4554" t="s">
        <v>33233</v>
      </c>
      <c r="Q4554" t="s">
        <v>39457</v>
      </c>
      <c r="R4554" t="s">
        <v>39459</v>
      </c>
      <c r="S4554" t="s">
        <v>39460</v>
      </c>
      <c r="T4554">
        <v>6.3</v>
      </c>
      <c r="U4554">
        <v>10695</v>
      </c>
      <c r="W4554"/>
      <c r="X4554"/>
      <c r="Y4554"/>
      <c r="Z4554"/>
      <c r="AA4554">
        <v>815829</v>
      </c>
      <c r="AB4554">
        <v>51</v>
      </c>
    </row>
    <row r="4555" spans="1:28" x14ac:dyDescent="0.2">
      <c r="A4555" t="s">
        <v>18012</v>
      </c>
      <c r="B4555" t="s">
        <v>18013</v>
      </c>
      <c r="C4555">
        <v>2009</v>
      </c>
      <c r="D4555" t="s">
        <v>12624</v>
      </c>
      <c r="E4555" t="s">
        <v>176</v>
      </c>
      <c r="F4555" t="s">
        <v>44046</v>
      </c>
      <c r="H4555">
        <v>108</v>
      </c>
      <c r="I4555" t="s">
        <v>18014</v>
      </c>
      <c r="J4555" t="s">
        <v>26</v>
      </c>
      <c r="M4555" t="s">
        <v>924</v>
      </c>
      <c r="N4555" t="s">
        <v>924</v>
      </c>
      <c r="O4555" t="s">
        <v>18015</v>
      </c>
      <c r="P4555" t="s">
        <v>1770</v>
      </c>
      <c r="Q4555" t="s">
        <v>18016</v>
      </c>
      <c r="R4555" t="s">
        <v>18017</v>
      </c>
      <c r="S4555" t="s">
        <v>18018</v>
      </c>
      <c r="T4555">
        <v>6.6</v>
      </c>
      <c r="U4555">
        <v>114167</v>
      </c>
      <c r="V4555" s="12">
        <f>W4555*1.20636999678377</f>
        <v>13270069.964621469</v>
      </c>
      <c r="W4555" s="3">
        <v>11000000</v>
      </c>
      <c r="X4555" s="13">
        <f>Y4555*1.20636999678377</f>
        <v>487520.65584025072</v>
      </c>
      <c r="Y4555" s="3">
        <v>404122</v>
      </c>
      <c r="Z4555" s="13">
        <f>AA4555*1.20636999678377</f>
        <v>8943861.8834653106</v>
      </c>
      <c r="AA4555" s="3">
        <v>7413863</v>
      </c>
      <c r="AB4555">
        <v>497</v>
      </c>
    </row>
    <row r="4556" spans="1:28" hidden="1" x14ac:dyDescent="0.2">
      <c r="A4556" t="s">
        <v>39469</v>
      </c>
      <c r="B4556" t="s">
        <v>39470</v>
      </c>
      <c r="C4556">
        <v>2016</v>
      </c>
      <c r="D4556" s="1">
        <v>42920</v>
      </c>
      <c r="E4556" t="s">
        <v>176</v>
      </c>
      <c r="F4556" t="s">
        <v>44034</v>
      </c>
      <c r="G4556" t="s">
        <v>44046</v>
      </c>
      <c r="H4556">
        <v>100</v>
      </c>
      <c r="I4556" t="s">
        <v>6671</v>
      </c>
      <c r="J4556" t="s">
        <v>26</v>
      </c>
      <c r="K4556" t="s">
        <v>27</v>
      </c>
      <c r="L4556" t="s">
        <v>307</v>
      </c>
      <c r="M4556" t="s">
        <v>39471</v>
      </c>
      <c r="N4556" t="s">
        <v>39471</v>
      </c>
      <c r="O4556" t="s">
        <v>39472</v>
      </c>
      <c r="P4556" t="s">
        <v>39473</v>
      </c>
      <c r="Q4556" t="s">
        <v>39474</v>
      </c>
      <c r="R4556" t="s">
        <v>39475</v>
      </c>
      <c r="S4556" t="s">
        <v>39476</v>
      </c>
      <c r="T4556">
        <v>6.2</v>
      </c>
      <c r="U4556">
        <v>13775</v>
      </c>
      <c r="W4556"/>
      <c r="X4556"/>
      <c r="Y4556"/>
      <c r="Z4556"/>
      <c r="AA4556">
        <v>23742</v>
      </c>
      <c r="AB4556">
        <v>147</v>
      </c>
    </row>
    <row r="4557" spans="1:28" hidden="1" x14ac:dyDescent="0.2">
      <c r="A4557" t="s">
        <v>39477</v>
      </c>
      <c r="B4557" t="s">
        <v>39478</v>
      </c>
      <c r="C4557">
        <v>2016</v>
      </c>
      <c r="D4557" s="1">
        <v>42649</v>
      </c>
      <c r="E4557" t="s">
        <v>176</v>
      </c>
      <c r="F4557" t="s">
        <v>44045</v>
      </c>
      <c r="G4557" t="s">
        <v>44042</v>
      </c>
      <c r="H4557">
        <v>136</v>
      </c>
      <c r="I4557" t="s">
        <v>943</v>
      </c>
      <c r="J4557" t="s">
        <v>944</v>
      </c>
      <c r="M4557" t="s">
        <v>39479</v>
      </c>
      <c r="N4557" t="s">
        <v>39480</v>
      </c>
      <c r="O4557" t="s">
        <v>39481</v>
      </c>
      <c r="P4557" t="s">
        <v>23058</v>
      </c>
      <c r="Q4557" t="s">
        <v>23058</v>
      </c>
      <c r="R4557" t="s">
        <v>39482</v>
      </c>
      <c r="S4557" t="s">
        <v>39483</v>
      </c>
      <c r="T4557">
        <v>7.3</v>
      </c>
      <c r="U4557">
        <v>11194</v>
      </c>
      <c r="W4557"/>
      <c r="X4557"/>
      <c r="Y4557">
        <v>331507</v>
      </c>
      <c r="Z4557"/>
      <c r="AA4557">
        <v>391957</v>
      </c>
      <c r="AB4557">
        <v>53</v>
      </c>
    </row>
    <row r="4558" spans="1:28" hidden="1" x14ac:dyDescent="0.2">
      <c r="A4558" t="s">
        <v>39484</v>
      </c>
      <c r="B4558" t="s">
        <v>39485</v>
      </c>
      <c r="C4558">
        <v>2017</v>
      </c>
      <c r="D4558" s="1">
        <v>43142</v>
      </c>
      <c r="E4558" t="s">
        <v>16512</v>
      </c>
      <c r="F4558" t="s">
        <v>44031</v>
      </c>
      <c r="G4558" t="s">
        <v>44033</v>
      </c>
      <c r="H4558">
        <v>87</v>
      </c>
      <c r="I4558" t="s">
        <v>25</v>
      </c>
      <c r="J4558" t="s">
        <v>26</v>
      </c>
      <c r="M4558" t="s">
        <v>39486</v>
      </c>
      <c r="N4558" t="s">
        <v>39487</v>
      </c>
      <c r="O4558" t="s">
        <v>39488</v>
      </c>
      <c r="P4558" t="s">
        <v>39489</v>
      </c>
      <c r="Q4558" t="s">
        <v>39490</v>
      </c>
      <c r="R4558" t="s">
        <v>39491</v>
      </c>
      <c r="S4558" t="s">
        <v>39492</v>
      </c>
      <c r="T4558">
        <v>6.3</v>
      </c>
      <c r="U4558">
        <v>22965</v>
      </c>
      <c r="W4558">
        <v>1000000</v>
      </c>
      <c r="X4558"/>
      <c r="Y4558"/>
      <c r="Z4558"/>
      <c r="AA4558"/>
      <c r="AB4558">
        <v>734</v>
      </c>
    </row>
    <row r="4559" spans="1:28" x14ac:dyDescent="0.2">
      <c r="A4559" t="s">
        <v>4400</v>
      </c>
      <c r="B4559" t="s">
        <v>4401</v>
      </c>
      <c r="C4559">
        <v>2002</v>
      </c>
      <c r="D4559" s="1">
        <v>37778</v>
      </c>
      <c r="E4559" t="s">
        <v>1045</v>
      </c>
      <c r="F4559" t="s">
        <v>44044</v>
      </c>
      <c r="H4559">
        <v>86</v>
      </c>
      <c r="I4559" t="s">
        <v>97</v>
      </c>
      <c r="J4559" t="s">
        <v>26</v>
      </c>
      <c r="M4559" t="s">
        <v>4402</v>
      </c>
      <c r="N4559" t="s">
        <v>4402</v>
      </c>
      <c r="O4559" t="s">
        <v>4403</v>
      </c>
      <c r="P4559" t="s">
        <v>4404</v>
      </c>
      <c r="Q4559" t="s">
        <v>4405</v>
      </c>
      <c r="R4559" t="s">
        <v>4406</v>
      </c>
      <c r="S4559" t="s">
        <v>4407</v>
      </c>
      <c r="T4559">
        <v>6.4</v>
      </c>
      <c r="U4559">
        <v>14058</v>
      </c>
      <c r="V4559" s="12">
        <f>W4559*1.43863813229572</f>
        <v>17263657.58754864</v>
      </c>
      <c r="W4559" s="3">
        <v>12000000</v>
      </c>
      <c r="X4559" s="13">
        <f>Y4559*1.43863813229572</f>
        <v>484274.36809338524</v>
      </c>
      <c r="Y4559" s="3">
        <v>336620</v>
      </c>
      <c r="Z4559" s="13">
        <f>AA4559*1.43863813229572</f>
        <v>6003009.6505447477</v>
      </c>
      <c r="AA4559" s="3">
        <v>4172703</v>
      </c>
      <c r="AB4559">
        <v>93</v>
      </c>
    </row>
    <row r="4560" spans="1:28" x14ac:dyDescent="0.2">
      <c r="A4560" t="s">
        <v>22361</v>
      </c>
      <c r="B4560" t="s">
        <v>22362</v>
      </c>
      <c r="C4560">
        <v>2011</v>
      </c>
      <c r="D4560" s="1">
        <v>40583</v>
      </c>
      <c r="E4560" t="s">
        <v>16512</v>
      </c>
      <c r="F4560" t="s">
        <v>44044</v>
      </c>
      <c r="G4560" t="s">
        <v>44032</v>
      </c>
      <c r="H4560">
        <v>105</v>
      </c>
      <c r="I4560" t="s">
        <v>25</v>
      </c>
      <c r="J4560" t="s">
        <v>26</v>
      </c>
      <c r="M4560" t="s">
        <v>474</v>
      </c>
      <c r="N4560" t="s">
        <v>22363</v>
      </c>
      <c r="O4560" t="s">
        <v>22364</v>
      </c>
      <c r="P4560" t="s">
        <v>1391</v>
      </c>
      <c r="Q4560" t="s">
        <v>22365</v>
      </c>
      <c r="R4560" t="s">
        <v>22366</v>
      </c>
      <c r="S4560" t="s">
        <v>22367</v>
      </c>
      <c r="T4560">
        <v>6.2</v>
      </c>
      <c r="U4560">
        <v>44195</v>
      </c>
      <c r="V4560" s="12">
        <f>W4560*1.1505830469594</f>
        <v>19559911.798309799</v>
      </c>
      <c r="W4560" s="3">
        <v>17000000</v>
      </c>
      <c r="X4560" s="13">
        <f>Y4560*1.1505830469594</f>
        <v>473747.96725334512</v>
      </c>
      <c r="Y4560" s="3">
        <v>411746</v>
      </c>
      <c r="Z4560" s="13">
        <f>AA4560*1.1505830469594</f>
        <v>16211172.056459783</v>
      </c>
      <c r="AA4560" s="3">
        <v>14089528</v>
      </c>
      <c r="AB4560">
        <v>118</v>
      </c>
    </row>
    <row r="4561" spans="1:28" hidden="1" x14ac:dyDescent="0.2">
      <c r="A4561" t="s">
        <v>39506</v>
      </c>
      <c r="B4561" t="s">
        <v>39507</v>
      </c>
      <c r="C4561">
        <v>2018</v>
      </c>
      <c r="D4561" s="1">
        <v>43990</v>
      </c>
      <c r="E4561" t="s">
        <v>44043</v>
      </c>
      <c r="F4561" t="s">
        <v>44032</v>
      </c>
      <c r="G4561" t="s">
        <v>44046</v>
      </c>
      <c r="H4561">
        <v>113</v>
      </c>
      <c r="I4561" t="s">
        <v>39508</v>
      </c>
      <c r="J4561" t="s">
        <v>26</v>
      </c>
      <c r="M4561" t="s">
        <v>39509</v>
      </c>
      <c r="N4561" t="s">
        <v>39510</v>
      </c>
      <c r="O4561" t="s">
        <v>39511</v>
      </c>
      <c r="P4561" t="s">
        <v>25165</v>
      </c>
      <c r="Q4561" t="s">
        <v>39512</v>
      </c>
      <c r="R4561" t="s">
        <v>39513</v>
      </c>
      <c r="S4561" t="s">
        <v>39514</v>
      </c>
      <c r="T4561">
        <v>5.8</v>
      </c>
      <c r="U4561">
        <v>25994</v>
      </c>
      <c r="W4561"/>
      <c r="X4561"/>
      <c r="Y4561">
        <v>1225852</v>
      </c>
      <c r="Z4561"/>
      <c r="AA4561">
        <v>2133033</v>
      </c>
      <c r="AB4561">
        <v>306</v>
      </c>
    </row>
    <row r="4562" spans="1:28" x14ac:dyDescent="0.2">
      <c r="A4562" t="s">
        <v>8646</v>
      </c>
      <c r="B4562" t="s">
        <v>8647</v>
      </c>
      <c r="C4562">
        <v>2002</v>
      </c>
      <c r="D4562" t="s">
        <v>8648</v>
      </c>
      <c r="E4562" t="s">
        <v>3496</v>
      </c>
      <c r="H4562">
        <v>92</v>
      </c>
      <c r="I4562" t="s">
        <v>2213</v>
      </c>
      <c r="J4562" t="s">
        <v>934</v>
      </c>
      <c r="M4562" t="s">
        <v>8649</v>
      </c>
      <c r="N4562" t="s">
        <v>8649</v>
      </c>
      <c r="O4562" t="s">
        <v>8650</v>
      </c>
      <c r="P4562" t="s">
        <v>8651</v>
      </c>
      <c r="Q4562" t="s">
        <v>8652</v>
      </c>
      <c r="R4562" t="s">
        <v>8653</v>
      </c>
      <c r="S4562" t="s">
        <v>8654</v>
      </c>
      <c r="T4562">
        <v>6.7</v>
      </c>
      <c r="U4562">
        <v>40311</v>
      </c>
      <c r="V4562" s="12">
        <f>W4562*1.43863813229572</f>
        <v>5035233.46303502</v>
      </c>
      <c r="W4562" s="3">
        <v>3500000</v>
      </c>
      <c r="X4562" s="13">
        <f>Y4562*1.43863813229572</f>
        <v>468535.66692607012</v>
      </c>
      <c r="Y4562" s="3">
        <v>325680</v>
      </c>
      <c r="Z4562" s="13">
        <f>AA4562*1.43863813229572</f>
        <v>5262359.8968093395</v>
      </c>
      <c r="AA4562" s="3">
        <v>3657876</v>
      </c>
      <c r="AB4562">
        <v>201</v>
      </c>
    </row>
    <row r="4563" spans="1:28" x14ac:dyDescent="0.2">
      <c r="A4563" t="s">
        <v>26518</v>
      </c>
      <c r="B4563" t="s">
        <v>26519</v>
      </c>
      <c r="C4563">
        <v>2010</v>
      </c>
      <c r="D4563" t="s">
        <v>24786</v>
      </c>
      <c r="E4563" t="s">
        <v>1045</v>
      </c>
      <c r="F4563" t="s">
        <v>44032</v>
      </c>
      <c r="G4563" t="s">
        <v>44036</v>
      </c>
      <c r="H4563">
        <v>98</v>
      </c>
      <c r="I4563" t="s">
        <v>25</v>
      </c>
      <c r="J4563" t="s">
        <v>26</v>
      </c>
      <c r="M4563" t="s">
        <v>26520</v>
      </c>
      <c r="N4563" t="s">
        <v>26520</v>
      </c>
      <c r="O4563" t="s">
        <v>26521</v>
      </c>
      <c r="P4563" t="s">
        <v>26520</v>
      </c>
      <c r="Q4563" t="s">
        <v>26522</v>
      </c>
      <c r="R4563" t="s">
        <v>26523</v>
      </c>
      <c r="S4563" t="s">
        <v>26524</v>
      </c>
      <c r="T4563">
        <v>6.2</v>
      </c>
      <c r="U4563">
        <v>13778</v>
      </c>
      <c r="V4563" s="12">
        <f>W4563*1.18690152988223</f>
        <v>77148.599442344959</v>
      </c>
      <c r="W4563" s="3">
        <v>65000</v>
      </c>
      <c r="X4563" s="13">
        <f>Y4563*1.18690152988223</f>
        <v>464878.46981509257</v>
      </c>
      <c r="Y4563" s="3">
        <v>391674</v>
      </c>
      <c r="Z4563" s="13">
        <f>AA4563*1.18690152988223</f>
        <v>494342.11339288903</v>
      </c>
      <c r="AA4563" s="3">
        <v>416498</v>
      </c>
      <c r="AB4563">
        <v>42</v>
      </c>
    </row>
    <row r="4564" spans="1:28" x14ac:dyDescent="0.2">
      <c r="A4564" t="s">
        <v>24650</v>
      </c>
      <c r="B4564" t="s">
        <v>24651</v>
      </c>
      <c r="C4564">
        <v>2010</v>
      </c>
      <c r="D4564" s="1">
        <v>40970</v>
      </c>
      <c r="E4564" t="s">
        <v>1045</v>
      </c>
      <c r="F4564" t="s">
        <v>44044</v>
      </c>
      <c r="G4564" t="s">
        <v>44032</v>
      </c>
      <c r="H4564">
        <v>106</v>
      </c>
      <c r="I4564" t="s">
        <v>25</v>
      </c>
      <c r="J4564" t="s">
        <v>26</v>
      </c>
      <c r="M4564" t="s">
        <v>24652</v>
      </c>
      <c r="N4564" t="s">
        <v>24653</v>
      </c>
      <c r="O4564" t="s">
        <v>24654</v>
      </c>
      <c r="P4564" t="s">
        <v>10478</v>
      </c>
      <c r="Q4564" t="s">
        <v>10478</v>
      </c>
      <c r="R4564" t="s">
        <v>24655</v>
      </c>
      <c r="S4564" t="s">
        <v>24656</v>
      </c>
      <c r="T4564">
        <v>7</v>
      </c>
      <c r="U4564">
        <v>50181</v>
      </c>
      <c r="V4564" s="12">
        <f>W4564*1.18690152988223</f>
        <v>8308310.7091756109</v>
      </c>
      <c r="W4564" s="3">
        <v>7000000</v>
      </c>
      <c r="X4564" s="13">
        <f>Y4564*1.18690152988223</f>
        <v>454519.19326228049</v>
      </c>
      <c r="Y4564" s="3">
        <v>382946</v>
      </c>
      <c r="Z4564" s="13">
        <f>AA4564*1.18690152988223</f>
        <v>533751.99179109861</v>
      </c>
      <c r="AA4564" s="3">
        <v>449702</v>
      </c>
      <c r="AB4564">
        <v>108</v>
      </c>
    </row>
    <row r="4565" spans="1:28" x14ac:dyDescent="0.2">
      <c r="A4565" t="s">
        <v>22707</v>
      </c>
      <c r="B4565" t="s">
        <v>22708</v>
      </c>
      <c r="C4565">
        <v>2009</v>
      </c>
      <c r="D4565" t="s">
        <v>15239</v>
      </c>
      <c r="E4565" t="s">
        <v>176</v>
      </c>
      <c r="H4565">
        <v>123</v>
      </c>
      <c r="I4565" t="s">
        <v>22709</v>
      </c>
      <c r="J4565" t="s">
        <v>26</v>
      </c>
      <c r="M4565" t="s">
        <v>14764</v>
      </c>
      <c r="N4565" t="s">
        <v>14764</v>
      </c>
      <c r="O4565" t="s">
        <v>22710</v>
      </c>
      <c r="P4565" t="s">
        <v>22711</v>
      </c>
      <c r="Q4565" t="s">
        <v>22712</v>
      </c>
      <c r="R4565" t="s">
        <v>22713</v>
      </c>
      <c r="S4565" t="s">
        <v>22714</v>
      </c>
      <c r="T4565">
        <v>7.3</v>
      </c>
      <c r="U4565">
        <v>57631</v>
      </c>
      <c r="V4565" s="12">
        <f>W4565*1.20636999678377</f>
        <v>3619109.99035131</v>
      </c>
      <c r="W4565" s="3">
        <v>3000000</v>
      </c>
      <c r="X4565" s="13">
        <f>Y4565*1.20636999678377</f>
        <v>451996.678544959</v>
      </c>
      <c r="Y4565" s="3">
        <v>374675</v>
      </c>
      <c r="Z4565" s="13">
        <f>AA4565*1.20636999678377</f>
        <v>2900475.3832672182</v>
      </c>
      <c r="AA4565" s="3">
        <v>2404300</v>
      </c>
      <c r="AB4565">
        <v>121</v>
      </c>
    </row>
    <row r="4566" spans="1:28" x14ac:dyDescent="0.2">
      <c r="A4566" t="s">
        <v>11314</v>
      </c>
      <c r="B4566" t="s">
        <v>11315</v>
      </c>
      <c r="C4566">
        <v>2005</v>
      </c>
      <c r="D4566" t="s">
        <v>228</v>
      </c>
      <c r="E4566" t="s">
        <v>1045</v>
      </c>
      <c r="F4566" t="s">
        <v>44032</v>
      </c>
      <c r="G4566" t="s">
        <v>44036</v>
      </c>
      <c r="H4566">
        <v>125</v>
      </c>
      <c r="I4566" t="s">
        <v>6882</v>
      </c>
      <c r="J4566" t="s">
        <v>27</v>
      </c>
      <c r="K4566" t="s">
        <v>75</v>
      </c>
      <c r="L4566" t="s">
        <v>26</v>
      </c>
      <c r="M4566" t="s">
        <v>5129</v>
      </c>
      <c r="N4566" t="s">
        <v>5129</v>
      </c>
      <c r="O4566" t="s">
        <v>11316</v>
      </c>
      <c r="P4566" t="s">
        <v>5131</v>
      </c>
      <c r="Q4566" t="s">
        <v>11317</v>
      </c>
      <c r="R4566" t="s">
        <v>11318</v>
      </c>
      <c r="S4566" t="s">
        <v>11319</v>
      </c>
      <c r="T4566">
        <v>7</v>
      </c>
      <c r="U4566">
        <v>19259</v>
      </c>
      <c r="V4566" s="12">
        <f>W4566*1.32519713261649</f>
        <v>16564964.157706125</v>
      </c>
      <c r="W4566" s="3">
        <v>12500000</v>
      </c>
      <c r="X4566" s="13">
        <f>Y4566*1.32519713261649</f>
        <v>432140.15896057431</v>
      </c>
      <c r="Y4566" s="3">
        <v>326095</v>
      </c>
      <c r="Z4566" s="13">
        <f>AA4566*1.32519713261649</f>
        <v>31443351.249928374</v>
      </c>
      <c r="AA4566" s="3">
        <v>23727301</v>
      </c>
      <c r="AB4566">
        <v>49</v>
      </c>
    </row>
    <row r="4567" spans="1:28" hidden="1" x14ac:dyDescent="0.2">
      <c r="A4567" t="s">
        <v>39554</v>
      </c>
      <c r="B4567" t="s">
        <v>39555</v>
      </c>
      <c r="C4567">
        <v>2016</v>
      </c>
      <c r="D4567" s="1">
        <v>42742</v>
      </c>
      <c r="E4567" t="s">
        <v>44041</v>
      </c>
      <c r="F4567" t="s">
        <v>44032</v>
      </c>
      <c r="G4567" t="s">
        <v>44045</v>
      </c>
      <c r="H4567">
        <v>106</v>
      </c>
      <c r="I4567" t="s">
        <v>2359</v>
      </c>
      <c r="J4567" t="s">
        <v>308</v>
      </c>
      <c r="M4567" t="s">
        <v>30264</v>
      </c>
      <c r="N4567" t="s">
        <v>30264</v>
      </c>
      <c r="O4567" t="s">
        <v>39556</v>
      </c>
      <c r="P4567" t="s">
        <v>27587</v>
      </c>
      <c r="Q4567" t="s">
        <v>39557</v>
      </c>
      <c r="R4567" t="s">
        <v>39558</v>
      </c>
      <c r="S4567" t="s">
        <v>39559</v>
      </c>
      <c r="T4567">
        <v>8.1</v>
      </c>
      <c r="U4567">
        <v>127253</v>
      </c>
      <c r="W4567" t="s">
        <v>3656</v>
      </c>
      <c r="X4567"/>
      <c r="Y4567"/>
      <c r="Z4567"/>
      <c r="AA4567">
        <v>31191910</v>
      </c>
      <c r="AB4567">
        <v>395</v>
      </c>
    </row>
    <row r="4568" spans="1:28" x14ac:dyDescent="0.2">
      <c r="A4568" t="s">
        <v>3026</v>
      </c>
      <c r="B4568" t="s">
        <v>3027</v>
      </c>
      <c r="C4568">
        <v>2001</v>
      </c>
      <c r="D4568" s="1">
        <v>37564</v>
      </c>
      <c r="E4568" t="s">
        <v>1045</v>
      </c>
      <c r="F4568" t="s">
        <v>44036</v>
      </c>
      <c r="H4568">
        <v>97</v>
      </c>
      <c r="I4568" t="s">
        <v>25</v>
      </c>
      <c r="J4568" t="s">
        <v>26</v>
      </c>
      <c r="M4568" t="s">
        <v>3028</v>
      </c>
      <c r="N4568" t="s">
        <v>3029</v>
      </c>
      <c r="O4568" t="s">
        <v>3030</v>
      </c>
      <c r="P4568" t="s">
        <v>3031</v>
      </c>
      <c r="Q4568" t="s">
        <v>3032</v>
      </c>
      <c r="R4568" t="s">
        <v>3033</v>
      </c>
      <c r="S4568" t="s">
        <v>3034</v>
      </c>
      <c r="T4568">
        <v>6.6</v>
      </c>
      <c r="U4568">
        <v>53402</v>
      </c>
      <c r="V4568" s="12">
        <f>W4568*1.46138339920949</f>
        <v>7306916.9960474502</v>
      </c>
      <c r="W4568" s="3">
        <v>5000000</v>
      </c>
      <c r="X4568" s="13">
        <f>Y4568*1.46138339920949</f>
        <v>431409.14774703671</v>
      </c>
      <c r="Y4568" s="3">
        <v>295206</v>
      </c>
      <c r="Z4568" s="13">
        <f>AA4568*1.46138339920949</f>
        <v>431409.14774703671</v>
      </c>
      <c r="AA4568" s="3">
        <v>295206</v>
      </c>
      <c r="AB4568">
        <v>330</v>
      </c>
    </row>
    <row r="4569" spans="1:28" hidden="1" x14ac:dyDescent="0.2">
      <c r="A4569" t="s">
        <v>39568</v>
      </c>
      <c r="B4569" t="s">
        <v>39569</v>
      </c>
      <c r="C4569">
        <v>2018</v>
      </c>
      <c r="D4569" s="1">
        <v>43293</v>
      </c>
      <c r="E4569" t="s">
        <v>1045</v>
      </c>
      <c r="F4569" t="s">
        <v>44032</v>
      </c>
      <c r="H4569">
        <v>110</v>
      </c>
      <c r="I4569" t="s">
        <v>25</v>
      </c>
      <c r="J4569" t="s">
        <v>26</v>
      </c>
      <c r="M4569" t="s">
        <v>14354</v>
      </c>
      <c r="N4569" t="s">
        <v>39570</v>
      </c>
      <c r="O4569" t="s">
        <v>39571</v>
      </c>
      <c r="P4569" t="s">
        <v>39572</v>
      </c>
      <c r="Q4569" t="s">
        <v>39573</v>
      </c>
      <c r="R4569" t="s">
        <v>39574</v>
      </c>
      <c r="S4569" t="s">
        <v>39575</v>
      </c>
      <c r="T4569">
        <v>6.6</v>
      </c>
      <c r="U4569">
        <v>27144</v>
      </c>
      <c r="W4569"/>
      <c r="X4569"/>
      <c r="Y4569"/>
      <c r="Z4569"/>
      <c r="AA4569">
        <v>399198</v>
      </c>
      <c r="AB4569">
        <v>271</v>
      </c>
    </row>
    <row r="4570" spans="1:28" x14ac:dyDescent="0.2">
      <c r="A4570" t="s">
        <v>31180</v>
      </c>
      <c r="B4570" t="s">
        <v>31181</v>
      </c>
      <c r="C4570">
        <v>2012</v>
      </c>
      <c r="D4570" t="s">
        <v>31182</v>
      </c>
      <c r="E4570" t="s">
        <v>176</v>
      </c>
      <c r="H4570">
        <v>81</v>
      </c>
      <c r="I4570" t="s">
        <v>25</v>
      </c>
      <c r="J4570" t="s">
        <v>26</v>
      </c>
      <c r="M4570" t="s">
        <v>28353</v>
      </c>
      <c r="N4570" t="s">
        <v>31183</v>
      </c>
      <c r="O4570" t="s">
        <v>31184</v>
      </c>
      <c r="P4570" t="s">
        <v>11597</v>
      </c>
      <c r="Q4570" t="s">
        <v>11597</v>
      </c>
      <c r="R4570" t="s">
        <v>31185</v>
      </c>
      <c r="S4570" t="s">
        <v>31186</v>
      </c>
      <c r="T4570">
        <v>6.8</v>
      </c>
      <c r="U4570">
        <v>16280</v>
      </c>
      <c r="V4570" s="12">
        <f>W4570*1.12725506764114</f>
        <v>563627.53382056998</v>
      </c>
      <c r="W4570" s="3">
        <v>500000</v>
      </c>
      <c r="X4570" s="13">
        <f>Y4570*1.12725506764114</f>
        <v>424520.87670845038</v>
      </c>
      <c r="Y4570" s="3">
        <v>376597</v>
      </c>
      <c r="Z4570" s="13">
        <f>AA4570*1.12725506764114</f>
        <v>563317.53867696866</v>
      </c>
      <c r="AA4570" s="3">
        <v>499725</v>
      </c>
      <c r="AB4570">
        <v>45</v>
      </c>
    </row>
    <row r="4571" spans="1:28" hidden="1" x14ac:dyDescent="0.2">
      <c r="A4571" t="s">
        <v>39582</v>
      </c>
      <c r="B4571" t="s">
        <v>39583</v>
      </c>
      <c r="C4571">
        <v>2017</v>
      </c>
      <c r="D4571" t="s">
        <v>39584</v>
      </c>
      <c r="E4571" t="s">
        <v>44035</v>
      </c>
      <c r="F4571" t="s">
        <v>44032</v>
      </c>
      <c r="G4571" t="s">
        <v>44049</v>
      </c>
      <c r="H4571">
        <v>136</v>
      </c>
      <c r="I4571" t="s">
        <v>39585</v>
      </c>
      <c r="J4571" t="s">
        <v>5570</v>
      </c>
      <c r="K4571" t="s">
        <v>26</v>
      </c>
      <c r="L4571" t="s">
        <v>27</v>
      </c>
      <c r="M4571" t="s">
        <v>488</v>
      </c>
      <c r="N4571" t="s">
        <v>39586</v>
      </c>
      <c r="O4571" t="s">
        <v>39587</v>
      </c>
      <c r="P4571" t="s">
        <v>39588</v>
      </c>
      <c r="Q4571" t="s">
        <v>39589</v>
      </c>
      <c r="R4571" t="s">
        <v>39590</v>
      </c>
      <c r="S4571" t="s">
        <v>39591</v>
      </c>
      <c r="T4571">
        <v>7.2</v>
      </c>
      <c r="U4571">
        <v>14492</v>
      </c>
      <c r="W4571">
        <v>24000000</v>
      </c>
      <c r="X4571"/>
      <c r="Y4571"/>
      <c r="Z4571"/>
      <c r="AA4571"/>
      <c r="AB4571">
        <v>87</v>
      </c>
    </row>
    <row r="4572" spans="1:28" hidden="1" x14ac:dyDescent="0.2">
      <c r="A4572" t="s">
        <v>39592</v>
      </c>
      <c r="B4572" t="s">
        <v>39593</v>
      </c>
      <c r="C4572">
        <v>2017</v>
      </c>
      <c r="D4572" s="1">
        <v>42984</v>
      </c>
      <c r="E4572" t="s">
        <v>44035</v>
      </c>
      <c r="F4572" t="s">
        <v>44032</v>
      </c>
      <c r="G4572" t="s">
        <v>44055</v>
      </c>
      <c r="H4572">
        <v>116</v>
      </c>
      <c r="I4572" t="s">
        <v>25</v>
      </c>
      <c r="J4572" t="s">
        <v>26</v>
      </c>
      <c r="K4572" t="s">
        <v>361</v>
      </c>
      <c r="M4572" t="s">
        <v>39594</v>
      </c>
      <c r="N4572" t="s">
        <v>39595</v>
      </c>
      <c r="O4572" t="s">
        <v>39596</v>
      </c>
      <c r="P4572" t="s">
        <v>38912</v>
      </c>
      <c r="Q4572" t="s">
        <v>39597</v>
      </c>
      <c r="R4572" t="s">
        <v>39598</v>
      </c>
      <c r="S4572" t="s">
        <v>39599</v>
      </c>
      <c r="T4572">
        <v>7.1</v>
      </c>
      <c r="U4572">
        <v>21165</v>
      </c>
      <c r="W4572"/>
      <c r="X4572"/>
      <c r="Y4572">
        <v>13406883</v>
      </c>
      <c r="Z4572"/>
      <c r="AA4572">
        <v>14510490</v>
      </c>
      <c r="AB4572">
        <v>84</v>
      </c>
    </row>
    <row r="4573" spans="1:28" hidden="1" x14ac:dyDescent="0.2">
      <c r="A4573" t="s">
        <v>39600</v>
      </c>
      <c r="B4573" t="s">
        <v>39601</v>
      </c>
      <c r="C4573">
        <v>2016</v>
      </c>
      <c r="D4573" t="s">
        <v>32473</v>
      </c>
      <c r="E4573" t="s">
        <v>1045</v>
      </c>
      <c r="F4573" t="s">
        <v>44032</v>
      </c>
      <c r="G4573" t="s">
        <v>44036</v>
      </c>
      <c r="H4573">
        <v>132</v>
      </c>
      <c r="I4573" t="s">
        <v>943</v>
      </c>
      <c r="J4573" t="s">
        <v>944</v>
      </c>
      <c r="M4573" t="s">
        <v>39602</v>
      </c>
      <c r="N4573" t="s">
        <v>39603</v>
      </c>
      <c r="O4573" t="s">
        <v>39604</v>
      </c>
      <c r="P4573" t="s">
        <v>35894</v>
      </c>
      <c r="Q4573" t="s">
        <v>39605</v>
      </c>
      <c r="R4573" t="s">
        <v>39606</v>
      </c>
      <c r="S4573" t="s">
        <v>39607</v>
      </c>
      <c r="T4573">
        <v>7.7</v>
      </c>
      <c r="U4573">
        <v>22621</v>
      </c>
      <c r="W4573"/>
      <c r="X4573"/>
      <c r="Y4573">
        <v>2607036</v>
      </c>
      <c r="Z4573"/>
      <c r="AA4573">
        <v>17412627</v>
      </c>
      <c r="AB4573">
        <v>99</v>
      </c>
    </row>
    <row r="4574" spans="1:28" hidden="1" x14ac:dyDescent="0.2">
      <c r="A4574" t="s">
        <v>39608</v>
      </c>
      <c r="B4574" t="s">
        <v>39609</v>
      </c>
      <c r="C4574">
        <v>2016</v>
      </c>
      <c r="D4574" s="1">
        <v>42676</v>
      </c>
      <c r="E4574" t="s">
        <v>1045</v>
      </c>
      <c r="F4574" t="s">
        <v>44032</v>
      </c>
      <c r="H4574">
        <v>96</v>
      </c>
      <c r="I4574" t="s">
        <v>7884</v>
      </c>
      <c r="J4574" t="s">
        <v>64</v>
      </c>
      <c r="M4574" t="s">
        <v>39610</v>
      </c>
      <c r="N4574" t="s">
        <v>39611</v>
      </c>
      <c r="O4574" t="s">
        <v>39612</v>
      </c>
      <c r="P4574" t="s">
        <v>39613</v>
      </c>
      <c r="Q4574" t="s">
        <v>39614</v>
      </c>
      <c r="R4574" t="s">
        <v>39615</v>
      </c>
      <c r="S4574" t="s">
        <v>39616</v>
      </c>
      <c r="T4574">
        <v>7.8</v>
      </c>
      <c r="U4574">
        <v>54480</v>
      </c>
      <c r="W4574"/>
      <c r="X4574"/>
      <c r="Y4574"/>
      <c r="Z4574"/>
      <c r="AA4574">
        <v>31457978</v>
      </c>
      <c r="AB4574">
        <v>52</v>
      </c>
    </row>
    <row r="4575" spans="1:28" x14ac:dyDescent="0.2">
      <c r="A4575" t="s">
        <v>28343</v>
      </c>
      <c r="B4575" t="s">
        <v>28344</v>
      </c>
      <c r="C4575">
        <v>2012</v>
      </c>
      <c r="D4575" t="s">
        <v>28345</v>
      </c>
      <c r="E4575" t="s">
        <v>1045</v>
      </c>
      <c r="F4575" t="s">
        <v>44046</v>
      </c>
      <c r="H4575">
        <v>83</v>
      </c>
      <c r="I4575" t="s">
        <v>1026</v>
      </c>
      <c r="J4575" t="s">
        <v>26</v>
      </c>
      <c r="M4575" t="s">
        <v>12396</v>
      </c>
      <c r="N4575" t="s">
        <v>12397</v>
      </c>
      <c r="O4575" t="s">
        <v>28346</v>
      </c>
      <c r="P4575" t="s">
        <v>28347</v>
      </c>
      <c r="Q4575" t="s">
        <v>28348</v>
      </c>
      <c r="R4575" t="s">
        <v>28349</v>
      </c>
      <c r="S4575" t="s">
        <v>28350</v>
      </c>
      <c r="T4575">
        <v>3.7</v>
      </c>
      <c r="U4575">
        <v>39343</v>
      </c>
      <c r="V4575" s="12">
        <f>W4575*1.12725506764114</f>
        <v>5636275.3382056998</v>
      </c>
      <c r="W4575" s="3">
        <v>5000000</v>
      </c>
      <c r="X4575" s="13">
        <f>Y4575*1.12725506764114</f>
        <v>424425.06002770085</v>
      </c>
      <c r="Y4575" s="3">
        <v>376512</v>
      </c>
      <c r="Z4575" s="13">
        <f>AA4575*1.12725506764114</f>
        <v>9602673.3458801135</v>
      </c>
      <c r="AA4575" s="3">
        <v>8518634</v>
      </c>
      <c r="AB4575">
        <v>191</v>
      </c>
    </row>
    <row r="4576" spans="1:28" x14ac:dyDescent="0.2">
      <c r="A4576" t="s">
        <v>38245</v>
      </c>
      <c r="B4576" t="s">
        <v>38246</v>
      </c>
      <c r="C4576">
        <v>2016</v>
      </c>
      <c r="D4576" t="s">
        <v>36324</v>
      </c>
      <c r="E4576" t="s">
        <v>176</v>
      </c>
      <c r="H4576">
        <v>102</v>
      </c>
      <c r="I4576" t="s">
        <v>2038</v>
      </c>
      <c r="J4576" t="s">
        <v>27</v>
      </c>
      <c r="K4576" t="s">
        <v>26</v>
      </c>
      <c r="L4576" t="s">
        <v>307</v>
      </c>
      <c r="M4576" t="s">
        <v>38247</v>
      </c>
      <c r="N4576" t="s">
        <v>38247</v>
      </c>
      <c r="O4576" t="s">
        <v>38248</v>
      </c>
      <c r="P4576" t="s">
        <v>3642</v>
      </c>
      <c r="Q4576" t="s">
        <v>38249</v>
      </c>
      <c r="R4576" t="s">
        <v>38250</v>
      </c>
      <c r="S4576" t="s">
        <v>38251</v>
      </c>
      <c r="T4576">
        <v>7</v>
      </c>
      <c r="U4576">
        <v>11439</v>
      </c>
      <c r="V4576" s="12">
        <f>W4576*1.07834771485832</f>
        <v>2264530.2012024722</v>
      </c>
      <c r="W4576" s="3">
        <v>2100000</v>
      </c>
      <c r="X4576" s="13">
        <f>Y4576*1.07834771485832</f>
        <v>418549.88204510836</v>
      </c>
      <c r="Y4576" s="3">
        <v>388140</v>
      </c>
      <c r="Z4576" s="13">
        <f>AA4576*1.07834771485832</f>
        <v>6080471.7113376055</v>
      </c>
      <c r="AA4576" s="3">
        <v>5638693</v>
      </c>
      <c r="AB4576">
        <v>44</v>
      </c>
    </row>
    <row r="4577" spans="1:28" x14ac:dyDescent="0.2">
      <c r="A4577" t="s">
        <v>33329</v>
      </c>
      <c r="B4577" t="s">
        <v>33330</v>
      </c>
      <c r="C4577">
        <v>2013</v>
      </c>
      <c r="D4577" s="1">
        <v>41892</v>
      </c>
      <c r="E4577" t="s">
        <v>44041</v>
      </c>
      <c r="F4577" t="s">
        <v>44032</v>
      </c>
      <c r="H4577">
        <v>117</v>
      </c>
      <c r="I4577" t="s">
        <v>25</v>
      </c>
      <c r="J4577" t="s">
        <v>26</v>
      </c>
      <c r="M4577" t="s">
        <v>5796</v>
      </c>
      <c r="N4577" t="s">
        <v>33331</v>
      </c>
      <c r="O4577" t="s">
        <v>33332</v>
      </c>
      <c r="P4577" t="s">
        <v>1391</v>
      </c>
      <c r="Q4577" t="s">
        <v>33333</v>
      </c>
      <c r="R4577" t="s">
        <v>33334</v>
      </c>
      <c r="S4577" t="s">
        <v>33335</v>
      </c>
      <c r="T4577">
        <v>6.9</v>
      </c>
      <c r="U4577">
        <v>44806</v>
      </c>
      <c r="V4577" s="12">
        <f>W4577*1.11098185502045</f>
        <v>4443927.4200817998</v>
      </c>
      <c r="W4577" s="3">
        <v>4000000</v>
      </c>
      <c r="X4577" s="13">
        <f>Y4577*1.11098185502045</f>
        <v>414812.85011826054</v>
      </c>
      <c r="Y4577" s="3">
        <v>373375</v>
      </c>
      <c r="Z4577" s="13">
        <f>AA4577*1.11098185502045</f>
        <v>2701289.0545164882</v>
      </c>
      <c r="AA4577" s="3">
        <v>2431443</v>
      </c>
      <c r="AB4577">
        <v>146</v>
      </c>
    </row>
    <row r="4578" spans="1:28" hidden="1" x14ac:dyDescent="0.2">
      <c r="A4578" t="s">
        <v>39641</v>
      </c>
      <c r="B4578" t="s">
        <v>39642</v>
      </c>
      <c r="C4578">
        <v>2017</v>
      </c>
      <c r="D4578" s="1">
        <v>42797</v>
      </c>
      <c r="E4578" t="s">
        <v>44041</v>
      </c>
      <c r="F4578" t="s">
        <v>44042</v>
      </c>
      <c r="H4578">
        <v>129</v>
      </c>
      <c r="I4578" t="s">
        <v>39643</v>
      </c>
      <c r="J4578" t="s">
        <v>308</v>
      </c>
      <c r="K4578" t="s">
        <v>26</v>
      </c>
      <c r="L4578" t="s">
        <v>22887</v>
      </c>
      <c r="M4578" t="s">
        <v>27584</v>
      </c>
      <c r="N4578" t="s">
        <v>39644</v>
      </c>
      <c r="O4578" t="s">
        <v>39645</v>
      </c>
      <c r="P4578" t="s">
        <v>39646</v>
      </c>
      <c r="Q4578" t="s">
        <v>39647</v>
      </c>
      <c r="R4578" t="s">
        <v>39648</v>
      </c>
      <c r="S4578" t="s">
        <v>39649</v>
      </c>
      <c r="T4578">
        <v>6.4</v>
      </c>
      <c r="U4578">
        <v>11195</v>
      </c>
      <c r="W4578" t="s">
        <v>20328</v>
      </c>
      <c r="X4578"/>
      <c r="Y4578"/>
      <c r="Z4578"/>
      <c r="AA4578">
        <v>3955278</v>
      </c>
      <c r="AB4578">
        <v>64</v>
      </c>
    </row>
    <row r="4579" spans="1:28" x14ac:dyDescent="0.2">
      <c r="A4579" t="s">
        <v>22008</v>
      </c>
      <c r="B4579" t="s">
        <v>22009</v>
      </c>
      <c r="C4579">
        <v>2009</v>
      </c>
      <c r="D4579" s="1">
        <v>40798</v>
      </c>
      <c r="E4579" t="s">
        <v>176</v>
      </c>
      <c r="F4579" t="s">
        <v>44034</v>
      </c>
      <c r="H4579">
        <v>161</v>
      </c>
      <c r="I4579" t="s">
        <v>22010</v>
      </c>
      <c r="J4579" t="s">
        <v>26</v>
      </c>
      <c r="K4579" t="s">
        <v>934</v>
      </c>
      <c r="M4579" t="s">
        <v>5413</v>
      </c>
      <c r="N4579" t="s">
        <v>22011</v>
      </c>
      <c r="O4579" t="s">
        <v>22012</v>
      </c>
      <c r="P4579" t="s">
        <v>22013</v>
      </c>
      <c r="Q4579" t="s">
        <v>22014</v>
      </c>
      <c r="R4579" t="s">
        <v>22015</v>
      </c>
      <c r="S4579" t="s">
        <v>22016</v>
      </c>
      <c r="T4579">
        <v>7.3</v>
      </c>
      <c r="U4579">
        <v>68693</v>
      </c>
      <c r="V4579" s="12">
        <f>W4579*1.20636999678377</f>
        <v>19301919.948540319</v>
      </c>
      <c r="W4579" s="3">
        <v>16000000</v>
      </c>
      <c r="X4579" s="13">
        <f>Y4579*1.20636999678377</f>
        <v>405903.69370784477</v>
      </c>
      <c r="Y4579" s="3">
        <v>336467</v>
      </c>
      <c r="Z4579" s="13">
        <f>AA4579*1.20636999678377</f>
        <v>935401.19995618344</v>
      </c>
      <c r="AA4579" s="3">
        <v>775385</v>
      </c>
      <c r="AB4579">
        <v>253</v>
      </c>
    </row>
    <row r="4580" spans="1:28" hidden="1" x14ac:dyDescent="0.2">
      <c r="A4580" t="s">
        <v>39656</v>
      </c>
      <c r="B4580" t="s">
        <v>39657</v>
      </c>
      <c r="C4580">
        <v>2015</v>
      </c>
      <c r="D4580" s="1">
        <v>42045</v>
      </c>
      <c r="E4580" t="s">
        <v>44041</v>
      </c>
      <c r="F4580" t="s">
        <v>44032</v>
      </c>
      <c r="G4580" t="s">
        <v>44045</v>
      </c>
      <c r="H4580">
        <v>132</v>
      </c>
      <c r="I4580" t="s">
        <v>943</v>
      </c>
      <c r="J4580" t="s">
        <v>944</v>
      </c>
      <c r="M4580" t="s">
        <v>39658</v>
      </c>
      <c r="N4580" t="s">
        <v>39659</v>
      </c>
      <c r="O4580" t="s">
        <v>39660</v>
      </c>
      <c r="P4580" t="s">
        <v>22649</v>
      </c>
      <c r="Q4580" t="s">
        <v>39661</v>
      </c>
      <c r="R4580" t="s">
        <v>39662</v>
      </c>
      <c r="S4580" t="s">
        <v>39663</v>
      </c>
      <c r="T4580">
        <v>8.1999999999999993</v>
      </c>
      <c r="U4580">
        <v>29977</v>
      </c>
      <c r="W4580"/>
      <c r="X4580"/>
      <c r="Y4580">
        <v>342370</v>
      </c>
      <c r="Z4580"/>
      <c r="AA4580">
        <v>6879098</v>
      </c>
      <c r="AB4580">
        <v>89</v>
      </c>
    </row>
    <row r="4581" spans="1:28" hidden="1" x14ac:dyDescent="0.2">
      <c r="A4581" t="s">
        <v>39664</v>
      </c>
      <c r="B4581" t="s">
        <v>39665</v>
      </c>
      <c r="C4581">
        <v>2015</v>
      </c>
      <c r="D4581" s="1">
        <v>42615</v>
      </c>
      <c r="E4581" t="s">
        <v>44048</v>
      </c>
      <c r="F4581" t="s">
        <v>44046</v>
      </c>
      <c r="G4581" t="s">
        <v>44045</v>
      </c>
      <c r="H4581">
        <v>89</v>
      </c>
      <c r="I4581" t="s">
        <v>25</v>
      </c>
      <c r="J4581" t="s">
        <v>26</v>
      </c>
      <c r="M4581" t="s">
        <v>39666</v>
      </c>
      <c r="N4581" t="s">
        <v>39667</v>
      </c>
      <c r="O4581" t="s">
        <v>39668</v>
      </c>
      <c r="P4581" t="s">
        <v>39669</v>
      </c>
      <c r="Q4581" t="s">
        <v>39670</v>
      </c>
      <c r="R4581" t="s">
        <v>39671</v>
      </c>
      <c r="S4581" t="s">
        <v>39672</v>
      </c>
      <c r="T4581">
        <v>5.9</v>
      </c>
      <c r="U4581">
        <v>16142</v>
      </c>
      <c r="W4581"/>
      <c r="X4581"/>
      <c r="Y4581">
        <v>23665</v>
      </c>
      <c r="Z4581"/>
      <c r="AA4581">
        <v>35275</v>
      </c>
      <c r="AB4581">
        <v>109</v>
      </c>
    </row>
    <row r="4582" spans="1:28" hidden="1" x14ac:dyDescent="0.2">
      <c r="A4582" t="s">
        <v>39673</v>
      </c>
      <c r="B4582" t="s">
        <v>39674</v>
      </c>
      <c r="C4582">
        <v>2015</v>
      </c>
      <c r="D4582" s="1">
        <v>42925</v>
      </c>
      <c r="E4582" t="s">
        <v>176</v>
      </c>
      <c r="F4582" t="s">
        <v>44046</v>
      </c>
      <c r="G4582" t="s">
        <v>44042</v>
      </c>
      <c r="H4582">
        <v>79</v>
      </c>
      <c r="I4582" t="s">
        <v>25</v>
      </c>
      <c r="J4582" t="s">
        <v>26</v>
      </c>
      <c r="M4582" t="s">
        <v>23778</v>
      </c>
      <c r="N4582" t="s">
        <v>23778</v>
      </c>
      <c r="O4582" t="s">
        <v>39675</v>
      </c>
      <c r="P4582" t="s">
        <v>39676</v>
      </c>
      <c r="Q4582" t="s">
        <v>39677</v>
      </c>
      <c r="R4582" t="s">
        <v>39678</v>
      </c>
      <c r="S4582" t="s">
        <v>39679</v>
      </c>
      <c r="T4582">
        <v>6.4</v>
      </c>
      <c r="U4582">
        <v>16457</v>
      </c>
      <c r="W4582"/>
      <c r="X4582"/>
      <c r="Y4582"/>
      <c r="Z4582"/>
      <c r="AA4582">
        <v>772319</v>
      </c>
      <c r="AB4582">
        <v>125</v>
      </c>
    </row>
    <row r="4583" spans="1:28" x14ac:dyDescent="0.2">
      <c r="A4583" t="s">
        <v>7832</v>
      </c>
      <c r="B4583" t="s">
        <v>7833</v>
      </c>
      <c r="C4583">
        <v>2003</v>
      </c>
      <c r="D4583" s="1">
        <v>38173</v>
      </c>
      <c r="E4583" t="s">
        <v>176</v>
      </c>
      <c r="F4583" t="s">
        <v>44036</v>
      </c>
      <c r="G4583" t="s">
        <v>44033</v>
      </c>
      <c r="H4583">
        <v>93</v>
      </c>
      <c r="I4583" t="s">
        <v>1561</v>
      </c>
      <c r="J4583" t="s">
        <v>26</v>
      </c>
      <c r="M4583" t="s">
        <v>4532</v>
      </c>
      <c r="N4583" t="s">
        <v>4533</v>
      </c>
      <c r="O4583" t="s">
        <v>7834</v>
      </c>
      <c r="P4583" t="s">
        <v>7835</v>
      </c>
      <c r="Q4583" t="s">
        <v>7836</v>
      </c>
      <c r="R4583" t="s">
        <v>7837</v>
      </c>
      <c r="S4583" t="s">
        <v>7838</v>
      </c>
      <c r="T4583">
        <v>6.2</v>
      </c>
      <c r="U4583">
        <v>19760</v>
      </c>
      <c r="V4583" s="12">
        <f>W4583*1.40658152173913</f>
        <v>10549361.413043475</v>
      </c>
      <c r="W4583" s="3">
        <v>7500000</v>
      </c>
      <c r="X4583" s="13">
        <f>Y4583*1.40658152173913</f>
        <v>401698.58388586942</v>
      </c>
      <c r="Y4583" s="3">
        <v>285585</v>
      </c>
      <c r="Z4583" s="13">
        <f>AA4583*1.40658152173913</f>
        <v>1246256.5467282606</v>
      </c>
      <c r="AA4583" s="3">
        <v>886018</v>
      </c>
      <c r="AB4583">
        <v>155</v>
      </c>
    </row>
    <row r="4584" spans="1:28" x14ac:dyDescent="0.2">
      <c r="A4584" t="s">
        <v>24918</v>
      </c>
      <c r="B4584" t="s">
        <v>24919</v>
      </c>
      <c r="C4584">
        <v>2013</v>
      </c>
      <c r="D4584" s="1">
        <v>41856</v>
      </c>
      <c r="E4584" t="s">
        <v>44035</v>
      </c>
      <c r="F4584" t="s">
        <v>44032</v>
      </c>
      <c r="H4584">
        <v>93</v>
      </c>
      <c r="I4584" t="s">
        <v>25</v>
      </c>
      <c r="J4584" t="s">
        <v>26</v>
      </c>
      <c r="M4584" t="s">
        <v>20166</v>
      </c>
      <c r="N4584" t="s">
        <v>24920</v>
      </c>
      <c r="O4584" t="s">
        <v>24921</v>
      </c>
      <c r="P4584" t="s">
        <v>16670</v>
      </c>
      <c r="Q4584" t="s">
        <v>24922</v>
      </c>
      <c r="R4584" t="s">
        <v>325</v>
      </c>
      <c r="S4584" t="s">
        <v>326</v>
      </c>
      <c r="T4584">
        <v>6.2</v>
      </c>
      <c r="U4584">
        <v>38047</v>
      </c>
      <c r="V4584" s="12">
        <f>W4584*1.11098185502045</f>
        <v>11109818.550204501</v>
      </c>
      <c r="W4584" s="3">
        <v>10000000</v>
      </c>
      <c r="X4584" s="13">
        <f>Y4584*1.11098185502045</f>
        <v>396156.1318269021</v>
      </c>
      <c r="Y4584" s="3">
        <v>356582</v>
      </c>
      <c r="Z4584" s="13">
        <f>AA4584*1.11098185502045</f>
        <v>1761553.9426288903</v>
      </c>
      <c r="AA4584" s="3">
        <v>1585583</v>
      </c>
      <c r="AB4584">
        <v>124</v>
      </c>
    </row>
    <row r="4585" spans="1:28" hidden="1" x14ac:dyDescent="0.2">
      <c r="A4585" t="s">
        <v>39695</v>
      </c>
      <c r="B4585" t="s">
        <v>39696</v>
      </c>
      <c r="C4585">
        <v>2018</v>
      </c>
      <c r="D4585" s="1">
        <v>43773</v>
      </c>
      <c r="E4585" t="s">
        <v>16512</v>
      </c>
      <c r="F4585" t="s">
        <v>44031</v>
      </c>
      <c r="G4585" t="s">
        <v>44032</v>
      </c>
      <c r="H4585">
        <v>117</v>
      </c>
      <c r="I4585" t="s">
        <v>39697</v>
      </c>
      <c r="J4585" t="s">
        <v>26</v>
      </c>
      <c r="K4585" t="s">
        <v>75</v>
      </c>
      <c r="M4585" t="s">
        <v>31564</v>
      </c>
      <c r="N4585" t="s">
        <v>39698</v>
      </c>
      <c r="O4585" t="s">
        <v>39699</v>
      </c>
      <c r="P4585" t="s">
        <v>29359</v>
      </c>
      <c r="Q4585" t="s">
        <v>29359</v>
      </c>
      <c r="R4585" t="s">
        <v>39700</v>
      </c>
      <c r="S4585" t="s">
        <v>39701</v>
      </c>
      <c r="T4585">
        <v>6.6</v>
      </c>
      <c r="U4585">
        <v>14263</v>
      </c>
      <c r="W4585">
        <v>20000000</v>
      </c>
      <c r="X4585"/>
      <c r="Y4585"/>
      <c r="Z4585"/>
      <c r="AA4585">
        <v>6926443</v>
      </c>
      <c r="AB4585">
        <v>83</v>
      </c>
    </row>
    <row r="4586" spans="1:28" x14ac:dyDescent="0.2">
      <c r="A4586" t="s">
        <v>35020</v>
      </c>
      <c r="B4586" t="s">
        <v>35021</v>
      </c>
      <c r="C4586">
        <v>2013</v>
      </c>
      <c r="D4586" s="1">
        <v>41282</v>
      </c>
      <c r="E4586" t="s">
        <v>44041</v>
      </c>
      <c r="F4586" t="s">
        <v>44032</v>
      </c>
      <c r="G4586" t="s">
        <v>44036</v>
      </c>
      <c r="H4586">
        <v>98</v>
      </c>
      <c r="I4586" t="s">
        <v>35022</v>
      </c>
      <c r="J4586" t="s">
        <v>361</v>
      </c>
      <c r="K4586" t="s">
        <v>975</v>
      </c>
      <c r="M4586" t="s">
        <v>13246</v>
      </c>
      <c r="N4586" t="s">
        <v>13246</v>
      </c>
      <c r="O4586" t="s">
        <v>35023</v>
      </c>
      <c r="P4586" t="s">
        <v>35024</v>
      </c>
      <c r="Q4586" t="s">
        <v>35025</v>
      </c>
      <c r="R4586" t="s">
        <v>35026</v>
      </c>
      <c r="S4586" t="s">
        <v>35027</v>
      </c>
      <c r="T4586">
        <v>7.5</v>
      </c>
      <c r="U4586">
        <v>12980</v>
      </c>
      <c r="V4586" s="12">
        <f>W4586*1.11098185502045</f>
        <v>2333061.8955429448</v>
      </c>
      <c r="W4586" s="3">
        <v>2100000</v>
      </c>
      <c r="X4586" s="13">
        <f>Y4586*1.11098185502045</f>
        <v>395509.54038728017</v>
      </c>
      <c r="Y4586" s="3">
        <v>356000</v>
      </c>
      <c r="Z4586" s="13">
        <f>AA4586*1.11098185502045</f>
        <v>682636.13492618536</v>
      </c>
      <c r="AA4586" s="3">
        <v>614444</v>
      </c>
      <c r="AB4586">
        <v>55</v>
      </c>
    </row>
    <row r="4587" spans="1:28" x14ac:dyDescent="0.2">
      <c r="A4587" t="s">
        <v>795</v>
      </c>
      <c r="B4587" t="s">
        <v>796</v>
      </c>
      <c r="C4587">
        <v>2000</v>
      </c>
      <c r="D4587" s="1">
        <v>36562</v>
      </c>
      <c r="E4587" t="s">
        <v>44041</v>
      </c>
      <c r="F4587" t="s">
        <v>44032</v>
      </c>
      <c r="G4587" t="s">
        <v>44042</v>
      </c>
      <c r="H4587">
        <v>110</v>
      </c>
      <c r="I4587" t="s">
        <v>63</v>
      </c>
      <c r="J4587" t="s">
        <v>26</v>
      </c>
      <c r="K4587" t="s">
        <v>308</v>
      </c>
      <c r="L4587" t="s">
        <v>64</v>
      </c>
      <c r="M4587" t="s">
        <v>797</v>
      </c>
      <c r="N4587" t="s">
        <v>798</v>
      </c>
      <c r="O4587" t="s">
        <v>799</v>
      </c>
      <c r="P4587" t="s">
        <v>800</v>
      </c>
      <c r="Q4587" t="s">
        <v>801</v>
      </c>
      <c r="R4587" t="s">
        <v>802</v>
      </c>
      <c r="S4587" t="s">
        <v>803</v>
      </c>
      <c r="T4587">
        <v>6.5</v>
      </c>
      <c r="U4587">
        <v>22055</v>
      </c>
      <c r="V4587" s="12">
        <f>W4587*1.5029674796748</f>
        <v>37574186.991870001</v>
      </c>
      <c r="W4587" s="3">
        <v>25000000</v>
      </c>
      <c r="X4587" s="13">
        <f>Y4587*1.5029674796748</f>
        <v>391616.21243902523</v>
      </c>
      <c r="Y4587" s="3">
        <v>260562</v>
      </c>
      <c r="Z4587" s="13">
        <f>AA4587*1.5029674796748</f>
        <v>1966245.1815447197</v>
      </c>
      <c r="AA4587" s="3">
        <v>1308242</v>
      </c>
      <c r="AB4587">
        <v>174</v>
      </c>
    </row>
    <row r="4588" spans="1:28" x14ac:dyDescent="0.2">
      <c r="A4588" t="s">
        <v>14068</v>
      </c>
      <c r="B4588" t="s">
        <v>14069</v>
      </c>
      <c r="C4588">
        <v>2006</v>
      </c>
      <c r="D4588" t="s">
        <v>3867</v>
      </c>
      <c r="E4588" t="s">
        <v>1045</v>
      </c>
      <c r="F4588" t="s">
        <v>44032</v>
      </c>
      <c r="G4588" t="s">
        <v>44046</v>
      </c>
      <c r="H4588">
        <v>93</v>
      </c>
      <c r="I4588" t="s">
        <v>1983</v>
      </c>
      <c r="J4588" t="s">
        <v>26</v>
      </c>
      <c r="M4588" t="s">
        <v>14070</v>
      </c>
      <c r="N4588" t="s">
        <v>14071</v>
      </c>
      <c r="O4588" t="s">
        <v>14072</v>
      </c>
      <c r="P4588" t="s">
        <v>14073</v>
      </c>
      <c r="Q4588" t="s">
        <v>14074</v>
      </c>
      <c r="R4588" t="s">
        <v>14075</v>
      </c>
      <c r="S4588" t="s">
        <v>14076</v>
      </c>
      <c r="T4588">
        <v>6.7</v>
      </c>
      <c r="U4588">
        <v>27846</v>
      </c>
      <c r="V4588" s="12">
        <f>W4588*1.28378472222222</f>
        <v>10270277.777777761</v>
      </c>
      <c r="W4588" s="3">
        <v>8000000</v>
      </c>
      <c r="X4588" s="13">
        <f>Y4588*1.28378472222222</f>
        <v>390954.81281249935</v>
      </c>
      <c r="Y4588" s="3">
        <v>304533</v>
      </c>
      <c r="Z4588" s="13">
        <f>AA4588*1.28378472222222</f>
        <v>547179.85944444349</v>
      </c>
      <c r="AA4588" s="3">
        <v>426224</v>
      </c>
      <c r="AB4588">
        <v>105</v>
      </c>
    </row>
    <row r="4589" spans="1:28" hidden="1" x14ac:dyDescent="0.2">
      <c r="A4589" t="s">
        <v>39727</v>
      </c>
      <c r="B4589" t="s">
        <v>39728</v>
      </c>
      <c r="C4589">
        <v>2016</v>
      </c>
      <c r="D4589" t="s">
        <v>38494</v>
      </c>
      <c r="E4589" t="s">
        <v>1045</v>
      </c>
      <c r="F4589" t="s">
        <v>44032</v>
      </c>
      <c r="H4589">
        <v>92</v>
      </c>
      <c r="I4589" t="s">
        <v>25</v>
      </c>
      <c r="J4589" t="s">
        <v>26</v>
      </c>
      <c r="M4589" t="s">
        <v>31281</v>
      </c>
      <c r="N4589" t="s">
        <v>31281</v>
      </c>
      <c r="O4589" t="s">
        <v>39729</v>
      </c>
      <c r="P4589" t="s">
        <v>39730</v>
      </c>
      <c r="Q4589" t="s">
        <v>39731</v>
      </c>
      <c r="R4589" t="s">
        <v>39732</v>
      </c>
      <c r="S4589" t="s">
        <v>39733</v>
      </c>
      <c r="T4589">
        <v>6.7</v>
      </c>
      <c r="U4589">
        <v>16485</v>
      </c>
      <c r="W4589"/>
      <c r="X4589"/>
      <c r="Y4589">
        <v>4417667</v>
      </c>
      <c r="Z4589"/>
      <c r="AA4589">
        <v>4417667</v>
      </c>
      <c r="AB4589">
        <v>81</v>
      </c>
    </row>
    <row r="4590" spans="1:28" x14ac:dyDescent="0.2">
      <c r="A4590" t="s">
        <v>25864</v>
      </c>
      <c r="B4590" t="s">
        <v>25865</v>
      </c>
      <c r="C4590">
        <v>2010</v>
      </c>
      <c r="D4590" t="s">
        <v>25866</v>
      </c>
      <c r="E4590" t="s">
        <v>16512</v>
      </c>
      <c r="F4590" t="s">
        <v>44038</v>
      </c>
      <c r="G4590" t="s">
        <v>44032</v>
      </c>
      <c r="H4590">
        <v>96</v>
      </c>
      <c r="I4590" t="s">
        <v>25</v>
      </c>
      <c r="J4590" t="s">
        <v>26</v>
      </c>
      <c r="M4590" t="s">
        <v>13003</v>
      </c>
      <c r="N4590" t="s">
        <v>13003</v>
      </c>
      <c r="O4590" t="s">
        <v>25867</v>
      </c>
      <c r="P4590" t="s">
        <v>19872</v>
      </c>
      <c r="Q4590" t="s">
        <v>25868</v>
      </c>
      <c r="R4590" t="s">
        <v>25869</v>
      </c>
      <c r="S4590" t="s">
        <v>25870</v>
      </c>
      <c r="T4590">
        <v>6.7</v>
      </c>
      <c r="U4590">
        <v>74019</v>
      </c>
      <c r="V4590" s="12">
        <f>W4590*1.18690152988223</f>
        <v>2967253.8247055751</v>
      </c>
      <c r="W4590" s="3">
        <v>2500000</v>
      </c>
      <c r="X4590" s="13">
        <f>Y4590*1.18690152988223</f>
        <v>388966.62176688493</v>
      </c>
      <c r="Y4590" s="3">
        <v>327716</v>
      </c>
      <c r="Z4590" s="13">
        <f>AA4590*1.18690152988223</f>
        <v>501605.95075576834</v>
      </c>
      <c r="AA4590" s="3">
        <v>422618</v>
      </c>
      <c r="AB4590">
        <v>252</v>
      </c>
    </row>
    <row r="4591" spans="1:28" x14ac:dyDescent="0.2">
      <c r="A4591" t="s">
        <v>16157</v>
      </c>
      <c r="B4591" t="s">
        <v>16158</v>
      </c>
      <c r="C4591">
        <v>2009</v>
      </c>
      <c r="D4591" t="s">
        <v>9418</v>
      </c>
      <c r="E4591" t="s">
        <v>176</v>
      </c>
      <c r="F4591" t="s">
        <v>44034</v>
      </c>
      <c r="G4591" t="s">
        <v>44046</v>
      </c>
      <c r="H4591">
        <v>134</v>
      </c>
      <c r="I4591" t="s">
        <v>16159</v>
      </c>
      <c r="J4591" t="s">
        <v>3179</v>
      </c>
      <c r="K4591" t="s">
        <v>26</v>
      </c>
      <c r="L4591" t="s">
        <v>27</v>
      </c>
      <c r="M4591" t="s">
        <v>3920</v>
      </c>
      <c r="N4591" t="s">
        <v>16160</v>
      </c>
      <c r="O4591" t="s">
        <v>16161</v>
      </c>
      <c r="P4591" t="s">
        <v>6249</v>
      </c>
      <c r="Q4591" t="s">
        <v>16162</v>
      </c>
      <c r="R4591" t="s">
        <v>16163</v>
      </c>
      <c r="S4591" t="s">
        <v>16164</v>
      </c>
      <c r="T4591">
        <v>7.1</v>
      </c>
      <c r="U4591">
        <v>41578</v>
      </c>
      <c r="V4591" s="12">
        <f>W4591*1.20636999678377</f>
        <v>6031849.9839188503</v>
      </c>
      <c r="W4591" s="3">
        <v>5000000</v>
      </c>
      <c r="X4591" s="13">
        <f>Y4591*1.20636999678377</f>
        <v>384318.11535539274</v>
      </c>
      <c r="Y4591" s="3">
        <v>318574</v>
      </c>
      <c r="Z4591" s="13">
        <f>AA4591*1.20636999678377</f>
        <v>15785379.154425556</v>
      </c>
      <c r="AA4591" s="3">
        <v>13085023</v>
      </c>
      <c r="AB4591">
        <v>115</v>
      </c>
    </row>
    <row r="4592" spans="1:28" hidden="1" x14ac:dyDescent="0.2">
      <c r="A4592" t="s">
        <v>39749</v>
      </c>
      <c r="B4592">
        <v>24</v>
      </c>
      <c r="C4592">
        <v>2016</v>
      </c>
      <c r="D4592" s="1">
        <v>42526</v>
      </c>
      <c r="E4592" t="s">
        <v>16512</v>
      </c>
      <c r="F4592" t="s">
        <v>44033</v>
      </c>
      <c r="G4592" t="s">
        <v>44042</v>
      </c>
      <c r="H4592">
        <v>164</v>
      </c>
      <c r="I4592" t="s">
        <v>943</v>
      </c>
      <c r="J4592" t="s">
        <v>2402</v>
      </c>
      <c r="M4592" t="s">
        <v>39750</v>
      </c>
      <c r="N4592" t="s">
        <v>39750</v>
      </c>
      <c r="O4592" t="s">
        <v>39751</v>
      </c>
      <c r="P4592" t="s">
        <v>13466</v>
      </c>
      <c r="Q4592" t="s">
        <v>39752</v>
      </c>
      <c r="R4592" t="s">
        <v>39753</v>
      </c>
      <c r="S4592" t="s">
        <v>39754</v>
      </c>
      <c r="T4592">
        <v>7.8</v>
      </c>
      <c r="U4592">
        <v>15975</v>
      </c>
      <c r="W4592" t="s">
        <v>13485</v>
      </c>
      <c r="X4592"/>
      <c r="Y4592"/>
      <c r="Z4592"/>
      <c r="AA4592">
        <v>336771</v>
      </c>
      <c r="AB4592">
        <v>114</v>
      </c>
    </row>
    <row r="4593" spans="1:28" hidden="1" x14ac:dyDescent="0.2">
      <c r="A4593" t="s">
        <v>39755</v>
      </c>
      <c r="B4593" t="s">
        <v>39756</v>
      </c>
      <c r="C4593">
        <v>2018</v>
      </c>
      <c r="D4593" t="s">
        <v>39757</v>
      </c>
      <c r="E4593" t="s">
        <v>176</v>
      </c>
      <c r="F4593" t="s">
        <v>44045</v>
      </c>
      <c r="G4593" t="s">
        <v>44036</v>
      </c>
      <c r="H4593">
        <v>97</v>
      </c>
      <c r="I4593" t="s">
        <v>39758</v>
      </c>
      <c r="J4593" t="s">
        <v>26</v>
      </c>
      <c r="M4593" t="s">
        <v>39759</v>
      </c>
      <c r="N4593" t="s">
        <v>39760</v>
      </c>
      <c r="O4593" t="s">
        <v>39761</v>
      </c>
      <c r="P4593" t="s">
        <v>16031</v>
      </c>
      <c r="Q4593" t="s">
        <v>39762</v>
      </c>
      <c r="R4593" t="s">
        <v>39763</v>
      </c>
      <c r="S4593" t="s">
        <v>39764</v>
      </c>
      <c r="T4593">
        <v>4.8</v>
      </c>
      <c r="U4593">
        <v>26910</v>
      </c>
      <c r="W4593"/>
      <c r="X4593"/>
      <c r="Y4593"/>
      <c r="Z4593"/>
      <c r="AA4593">
        <v>2635408</v>
      </c>
      <c r="AB4593">
        <v>537</v>
      </c>
    </row>
    <row r="4594" spans="1:28" hidden="1" x14ac:dyDescent="0.2">
      <c r="A4594" t="s">
        <v>39765</v>
      </c>
      <c r="B4594" t="s">
        <v>39766</v>
      </c>
      <c r="C4594">
        <v>2015</v>
      </c>
      <c r="D4594" t="s">
        <v>35321</v>
      </c>
      <c r="E4594" t="s">
        <v>16512</v>
      </c>
      <c r="F4594" t="s">
        <v>44044</v>
      </c>
      <c r="G4594" t="s">
        <v>44042</v>
      </c>
      <c r="H4594">
        <v>160</v>
      </c>
      <c r="I4594" t="s">
        <v>943</v>
      </c>
      <c r="J4594" t="s">
        <v>2402</v>
      </c>
      <c r="M4594" t="s">
        <v>30437</v>
      </c>
      <c r="N4594" t="s">
        <v>30438</v>
      </c>
      <c r="O4594" t="s">
        <v>39767</v>
      </c>
      <c r="P4594" t="s">
        <v>39768</v>
      </c>
      <c r="Q4594" t="s">
        <v>39769</v>
      </c>
      <c r="R4594" t="s">
        <v>39770</v>
      </c>
      <c r="S4594" t="s">
        <v>39771</v>
      </c>
      <c r="T4594">
        <v>8.4</v>
      </c>
      <c r="U4594">
        <v>15768</v>
      </c>
      <c r="W4594" t="s">
        <v>12124</v>
      </c>
      <c r="X4594"/>
      <c r="Y4594"/>
      <c r="Z4594"/>
      <c r="AA4594"/>
      <c r="AB4594">
        <v>54</v>
      </c>
    </row>
    <row r="4595" spans="1:28" hidden="1" x14ac:dyDescent="0.2">
      <c r="A4595" t="s">
        <v>39772</v>
      </c>
      <c r="B4595" t="s">
        <v>39773</v>
      </c>
      <c r="C4595">
        <v>2019</v>
      </c>
      <c r="D4595" t="s">
        <v>39774</v>
      </c>
      <c r="E4595" t="s">
        <v>176</v>
      </c>
      <c r="F4595" t="s">
        <v>44049</v>
      </c>
      <c r="G4595" t="s">
        <v>44042</v>
      </c>
      <c r="H4595">
        <v>129</v>
      </c>
      <c r="I4595" t="s">
        <v>1983</v>
      </c>
      <c r="J4595" t="s">
        <v>26</v>
      </c>
      <c r="K4595" t="s">
        <v>5569</v>
      </c>
      <c r="M4595" t="s">
        <v>39775</v>
      </c>
      <c r="N4595" t="s">
        <v>39775</v>
      </c>
      <c r="O4595" t="s">
        <v>39776</v>
      </c>
      <c r="P4595" t="s">
        <v>39777</v>
      </c>
      <c r="Q4595" t="s">
        <v>39778</v>
      </c>
      <c r="R4595" t="s">
        <v>39779</v>
      </c>
      <c r="S4595" t="s">
        <v>39780</v>
      </c>
      <c r="T4595">
        <v>6.6</v>
      </c>
      <c r="U4595">
        <v>21208</v>
      </c>
      <c r="W4595"/>
      <c r="X4595"/>
      <c r="Y4595"/>
      <c r="Z4595"/>
      <c r="AA4595"/>
      <c r="AB4595">
        <v>204</v>
      </c>
    </row>
    <row r="4596" spans="1:28" hidden="1" x14ac:dyDescent="0.2">
      <c r="A4596" t="s">
        <v>39781</v>
      </c>
      <c r="B4596" t="s">
        <v>39782</v>
      </c>
      <c r="C4596">
        <v>2017</v>
      </c>
      <c r="D4596" s="1">
        <v>42989</v>
      </c>
      <c r="E4596" t="s">
        <v>1045</v>
      </c>
      <c r="F4596" t="s">
        <v>44032</v>
      </c>
      <c r="H4596">
        <v>151</v>
      </c>
      <c r="I4596" t="s">
        <v>39783</v>
      </c>
      <c r="J4596" t="s">
        <v>74</v>
      </c>
      <c r="K4596" t="s">
        <v>26</v>
      </c>
      <c r="L4596" t="s">
        <v>496</v>
      </c>
      <c r="M4596" t="s">
        <v>31668</v>
      </c>
      <c r="N4596" t="s">
        <v>31668</v>
      </c>
      <c r="O4596" t="s">
        <v>39784</v>
      </c>
      <c r="P4596" t="s">
        <v>39785</v>
      </c>
      <c r="Q4596" t="s">
        <v>39786</v>
      </c>
      <c r="R4596" t="s">
        <v>39787</v>
      </c>
      <c r="S4596" t="s">
        <v>39788</v>
      </c>
      <c r="T4596">
        <v>7.2</v>
      </c>
      <c r="U4596">
        <v>53171</v>
      </c>
      <c r="W4596"/>
      <c r="X4596"/>
      <c r="Y4596">
        <v>1502347</v>
      </c>
      <c r="Z4596"/>
      <c r="AA4596">
        <v>9493791</v>
      </c>
      <c r="AB4596">
        <v>163</v>
      </c>
    </row>
    <row r="4597" spans="1:28" x14ac:dyDescent="0.2">
      <c r="A4597" t="s">
        <v>31875</v>
      </c>
      <c r="B4597" t="s">
        <v>31876</v>
      </c>
      <c r="C4597">
        <v>2014</v>
      </c>
      <c r="D4597" t="s">
        <v>31877</v>
      </c>
      <c r="E4597" t="s">
        <v>1045</v>
      </c>
      <c r="F4597" t="s">
        <v>44032</v>
      </c>
      <c r="H4597">
        <v>111</v>
      </c>
      <c r="I4597" t="s">
        <v>31878</v>
      </c>
      <c r="J4597" t="s">
        <v>26</v>
      </c>
      <c r="M4597" t="s">
        <v>4762</v>
      </c>
      <c r="N4597" t="s">
        <v>31879</v>
      </c>
      <c r="O4597" t="s">
        <v>31880</v>
      </c>
      <c r="P4597" t="s">
        <v>5705</v>
      </c>
      <c r="Q4597" t="s">
        <v>31881</v>
      </c>
      <c r="R4597" t="s">
        <v>31882</v>
      </c>
      <c r="S4597" t="s">
        <v>31883</v>
      </c>
      <c r="T4597">
        <v>6.2</v>
      </c>
      <c r="U4597">
        <v>37314</v>
      </c>
      <c r="V4597" s="12">
        <f>W4597*1.09324733035956</f>
        <v>16398709.9553934</v>
      </c>
      <c r="W4597" s="3">
        <v>15000000</v>
      </c>
      <c r="X4597" s="13">
        <f>Y4597*1.09324733035956</f>
        <v>383446.66189764242</v>
      </c>
      <c r="Y4597" s="3">
        <v>350741</v>
      </c>
      <c r="Z4597" s="13">
        <f>AA4597*1.09324733035956</f>
        <v>4931566.5529281711</v>
      </c>
      <c r="AA4597" s="3">
        <v>4510934</v>
      </c>
      <c r="AB4597">
        <v>153</v>
      </c>
    </row>
    <row r="4598" spans="1:28" hidden="1" x14ac:dyDescent="0.2">
      <c r="A4598" t="s">
        <v>39797</v>
      </c>
      <c r="B4598" t="s">
        <v>39798</v>
      </c>
      <c r="C4598">
        <v>2018</v>
      </c>
      <c r="D4598" t="s">
        <v>39799</v>
      </c>
      <c r="E4598" t="s">
        <v>16512</v>
      </c>
      <c r="F4598" t="s">
        <v>44042</v>
      </c>
      <c r="H4598">
        <v>94</v>
      </c>
      <c r="I4598" t="s">
        <v>1983</v>
      </c>
      <c r="J4598" t="s">
        <v>26</v>
      </c>
      <c r="M4598" t="s">
        <v>39800</v>
      </c>
      <c r="N4598" t="s">
        <v>39801</v>
      </c>
      <c r="O4598" t="s">
        <v>39802</v>
      </c>
      <c r="P4598" t="s">
        <v>17325</v>
      </c>
      <c r="Q4598" t="s">
        <v>39803</v>
      </c>
      <c r="R4598" t="s">
        <v>39804</v>
      </c>
      <c r="S4598" t="s">
        <v>39805</v>
      </c>
      <c r="T4598">
        <v>6</v>
      </c>
      <c r="U4598">
        <v>25652</v>
      </c>
      <c r="W4598">
        <v>5000000</v>
      </c>
      <c r="X4598"/>
      <c r="Y4598"/>
      <c r="Z4598"/>
      <c r="AA4598">
        <v>823471</v>
      </c>
      <c r="AB4598">
        <v>256</v>
      </c>
    </row>
    <row r="4599" spans="1:28" x14ac:dyDescent="0.2">
      <c r="A4599" t="s">
        <v>17258</v>
      </c>
      <c r="B4599" t="s">
        <v>17259</v>
      </c>
      <c r="C4599">
        <v>2007</v>
      </c>
      <c r="D4599" t="s">
        <v>17260</v>
      </c>
      <c r="E4599" t="s">
        <v>176</v>
      </c>
      <c r="F4599" t="s">
        <v>44034</v>
      </c>
      <c r="G4599" t="s">
        <v>44045</v>
      </c>
      <c r="H4599">
        <v>90</v>
      </c>
      <c r="I4599" t="s">
        <v>25</v>
      </c>
      <c r="J4599" t="s">
        <v>26</v>
      </c>
      <c r="M4599" t="s">
        <v>6492</v>
      </c>
      <c r="N4599" t="s">
        <v>17261</v>
      </c>
      <c r="O4599" t="s">
        <v>17262</v>
      </c>
      <c r="P4599" t="s">
        <v>4206</v>
      </c>
      <c r="Q4599" t="s">
        <v>17263</v>
      </c>
      <c r="R4599" t="s">
        <v>17264</v>
      </c>
      <c r="S4599" t="s">
        <v>17265</v>
      </c>
      <c r="T4599">
        <v>6.3</v>
      </c>
      <c r="U4599">
        <v>13505</v>
      </c>
      <c r="V4599" s="12">
        <f>W4599*1.24823238899982</f>
        <v>16227021.056997659</v>
      </c>
      <c r="W4599" s="3">
        <v>13000000</v>
      </c>
      <c r="X4599" s="13">
        <f>Y4599*1.24823238899982</f>
        <v>378762.38788571634</v>
      </c>
      <c r="Y4599" s="3">
        <v>303439</v>
      </c>
      <c r="Z4599" s="13">
        <f>AA4599*144548551.06</f>
        <v>1047758726872899.4</v>
      </c>
      <c r="AA4599" s="3">
        <v>7248490</v>
      </c>
      <c r="AB4599">
        <v>82</v>
      </c>
    </row>
    <row r="4600" spans="1:28" hidden="1" x14ac:dyDescent="0.2">
      <c r="A4600" t="s">
        <v>39814</v>
      </c>
      <c r="B4600" t="s">
        <v>39815</v>
      </c>
      <c r="C4600">
        <v>2016</v>
      </c>
      <c r="D4600" t="s">
        <v>34308</v>
      </c>
      <c r="E4600" t="s">
        <v>1045</v>
      </c>
      <c r="F4600" t="s">
        <v>44032</v>
      </c>
      <c r="G4600" t="s">
        <v>44050</v>
      </c>
      <c r="H4600">
        <v>95</v>
      </c>
      <c r="I4600" t="s">
        <v>18468</v>
      </c>
      <c r="J4600" t="s">
        <v>26</v>
      </c>
      <c r="K4600" t="s">
        <v>1121</v>
      </c>
      <c r="M4600" t="s">
        <v>39816</v>
      </c>
      <c r="N4600" t="s">
        <v>39816</v>
      </c>
      <c r="O4600" t="s">
        <v>39817</v>
      </c>
      <c r="P4600" t="s">
        <v>39818</v>
      </c>
      <c r="Q4600" t="s">
        <v>39819</v>
      </c>
      <c r="R4600" t="s">
        <v>39820</v>
      </c>
      <c r="S4600" t="s">
        <v>39821</v>
      </c>
      <c r="T4600">
        <v>7.1</v>
      </c>
      <c r="U4600">
        <v>10302</v>
      </c>
      <c r="W4600" t="s">
        <v>39822</v>
      </c>
      <c r="X4600"/>
      <c r="Y4600"/>
      <c r="Z4600"/>
      <c r="AA4600">
        <v>129391</v>
      </c>
      <c r="AB4600">
        <v>36</v>
      </c>
    </row>
    <row r="4601" spans="1:28" hidden="1" x14ac:dyDescent="0.2">
      <c r="A4601" t="s">
        <v>39823</v>
      </c>
      <c r="B4601" t="s">
        <v>39824</v>
      </c>
      <c r="C4601">
        <v>2016</v>
      </c>
      <c r="D4601" s="1">
        <v>42586</v>
      </c>
      <c r="E4601" t="s">
        <v>3496</v>
      </c>
      <c r="F4601" t="s">
        <v>44042</v>
      </c>
      <c r="H4601">
        <v>82</v>
      </c>
      <c r="I4601" t="s">
        <v>25</v>
      </c>
      <c r="J4601" t="s">
        <v>26</v>
      </c>
      <c r="K4601" t="s">
        <v>686</v>
      </c>
      <c r="M4601" t="s">
        <v>27060</v>
      </c>
      <c r="N4601" t="s">
        <v>39825</v>
      </c>
      <c r="O4601" t="s">
        <v>39826</v>
      </c>
      <c r="P4601" t="s">
        <v>20575</v>
      </c>
      <c r="Q4601" t="s">
        <v>39827</v>
      </c>
      <c r="R4601" t="s">
        <v>39828</v>
      </c>
      <c r="S4601" t="s">
        <v>39829</v>
      </c>
      <c r="T4601">
        <v>6.6</v>
      </c>
      <c r="U4601">
        <v>96931</v>
      </c>
      <c r="W4601">
        <v>1000000</v>
      </c>
      <c r="X4601"/>
      <c r="Y4601"/>
      <c r="Z4601"/>
      <c r="AA4601"/>
      <c r="AB4601">
        <v>416</v>
      </c>
    </row>
    <row r="4602" spans="1:28" x14ac:dyDescent="0.2">
      <c r="A4602" t="s">
        <v>28792</v>
      </c>
      <c r="B4602" t="s">
        <v>28793</v>
      </c>
      <c r="C4602">
        <v>2013</v>
      </c>
      <c r="D4602" s="1">
        <v>41343</v>
      </c>
      <c r="E4602" t="s">
        <v>44035</v>
      </c>
      <c r="F4602" t="s">
        <v>44032</v>
      </c>
      <c r="G4602" t="s">
        <v>44036</v>
      </c>
      <c r="H4602">
        <v>113</v>
      </c>
      <c r="I4602" t="s">
        <v>28794</v>
      </c>
      <c r="J4602" t="s">
        <v>26</v>
      </c>
      <c r="M4602" t="s">
        <v>3401</v>
      </c>
      <c r="N4602" t="s">
        <v>28795</v>
      </c>
      <c r="O4602" t="s">
        <v>28796</v>
      </c>
      <c r="P4602" t="s">
        <v>878</v>
      </c>
      <c r="Q4602" t="s">
        <v>28797</v>
      </c>
      <c r="R4602" t="s">
        <v>28798</v>
      </c>
      <c r="S4602" t="s">
        <v>28799</v>
      </c>
      <c r="T4602">
        <v>5.5</v>
      </c>
      <c r="U4602">
        <v>18750</v>
      </c>
      <c r="V4602" s="12">
        <f>W4602*1.11098185502045</f>
        <v>16664727.825306749</v>
      </c>
      <c r="W4602" s="3">
        <v>15000000</v>
      </c>
      <c r="X4602" s="13">
        <f>Y4602*1.11098185502045</f>
        <v>372577.76391780307</v>
      </c>
      <c r="Y4602" s="3">
        <v>335359</v>
      </c>
      <c r="Z4602" s="13">
        <f>AA4602*1.11098185502045</f>
        <v>24181932.132457826</v>
      </c>
      <c r="AA4602" s="3">
        <v>21766271</v>
      </c>
      <c r="AB4602">
        <v>95</v>
      </c>
    </row>
    <row r="4603" spans="1:28" x14ac:dyDescent="0.2">
      <c r="A4603" t="s">
        <v>29824</v>
      </c>
      <c r="B4603" t="s">
        <v>29825</v>
      </c>
      <c r="C4603">
        <v>2012</v>
      </c>
      <c r="D4603" s="1">
        <v>41039</v>
      </c>
      <c r="E4603" t="s">
        <v>1045</v>
      </c>
      <c r="F4603" t="s">
        <v>44032</v>
      </c>
      <c r="G4603" t="s">
        <v>44036</v>
      </c>
      <c r="H4603">
        <v>97</v>
      </c>
      <c r="I4603" t="s">
        <v>25</v>
      </c>
      <c r="J4603" t="s">
        <v>26</v>
      </c>
      <c r="M4603" t="s">
        <v>25619</v>
      </c>
      <c r="N4603" t="s">
        <v>25619</v>
      </c>
      <c r="O4603" t="s">
        <v>29826</v>
      </c>
      <c r="P4603" t="s">
        <v>25619</v>
      </c>
      <c r="Q4603" t="s">
        <v>29827</v>
      </c>
      <c r="R4603" t="s">
        <v>29828</v>
      </c>
      <c r="S4603" t="s">
        <v>29829</v>
      </c>
      <c r="T4603">
        <v>6.7</v>
      </c>
      <c r="U4603">
        <v>35549</v>
      </c>
      <c r="V4603" s="12">
        <f>W4603*1.12725506764114</f>
        <v>2254510.1352822799</v>
      </c>
      <c r="W4603" s="3">
        <v>2000000</v>
      </c>
      <c r="X4603" s="13">
        <f>Y4603*1.12725506764114</f>
        <v>369001.31011698896</v>
      </c>
      <c r="Y4603" s="3">
        <v>327345</v>
      </c>
      <c r="Z4603" s="13">
        <f>AA4603*1.12725506764114</f>
        <v>1297110.9884883745</v>
      </c>
      <c r="AA4603" s="3">
        <v>1150681</v>
      </c>
      <c r="AB4603">
        <v>90</v>
      </c>
    </row>
    <row r="4604" spans="1:28" hidden="1" x14ac:dyDescent="0.2">
      <c r="A4604" t="s">
        <v>39843</v>
      </c>
      <c r="B4604" t="s">
        <v>39844</v>
      </c>
      <c r="C4604">
        <v>2016</v>
      </c>
      <c r="D4604" t="s">
        <v>25534</v>
      </c>
      <c r="E4604" t="s">
        <v>176</v>
      </c>
      <c r="F4604" t="s">
        <v>44049</v>
      </c>
      <c r="G4604" t="s">
        <v>44036</v>
      </c>
      <c r="H4604">
        <v>113</v>
      </c>
      <c r="I4604" t="s">
        <v>2038</v>
      </c>
      <c r="J4604" t="s">
        <v>27</v>
      </c>
      <c r="K4604" t="s">
        <v>307</v>
      </c>
      <c r="M4604" t="s">
        <v>5118</v>
      </c>
      <c r="N4604" t="s">
        <v>39845</v>
      </c>
      <c r="O4604" t="s">
        <v>39846</v>
      </c>
      <c r="P4604" t="s">
        <v>34643</v>
      </c>
      <c r="Q4604" t="s">
        <v>39847</v>
      </c>
      <c r="R4604" t="s">
        <v>39848</v>
      </c>
      <c r="S4604" t="s">
        <v>39849</v>
      </c>
      <c r="T4604">
        <v>7.5</v>
      </c>
      <c r="U4604">
        <v>12732</v>
      </c>
      <c r="W4604"/>
      <c r="X4604"/>
      <c r="Y4604">
        <v>880883</v>
      </c>
      <c r="Z4604"/>
      <c r="AA4604">
        <v>7478354</v>
      </c>
      <c r="AB4604">
        <v>62</v>
      </c>
    </row>
    <row r="4605" spans="1:28" x14ac:dyDescent="0.2">
      <c r="A4605" t="s">
        <v>5911</v>
      </c>
      <c r="B4605" t="s">
        <v>5912</v>
      </c>
      <c r="C4605">
        <v>2002</v>
      </c>
      <c r="D4605" t="s">
        <v>1264</v>
      </c>
      <c r="E4605" t="s">
        <v>44043</v>
      </c>
      <c r="F4605" t="s">
        <v>44032</v>
      </c>
      <c r="G4605" t="s">
        <v>44045</v>
      </c>
      <c r="H4605">
        <v>103</v>
      </c>
      <c r="I4605" t="s">
        <v>5913</v>
      </c>
      <c r="J4605" t="s">
        <v>26</v>
      </c>
      <c r="M4605" t="s">
        <v>1149</v>
      </c>
      <c r="N4605" t="s">
        <v>5914</v>
      </c>
      <c r="O4605" t="s">
        <v>5914</v>
      </c>
      <c r="P4605" t="s">
        <v>5915</v>
      </c>
      <c r="Q4605" t="e">
        <v>#VALUE!</v>
      </c>
      <c r="R4605" t="s">
        <v>5916</v>
      </c>
      <c r="S4605" t="s">
        <v>5917</v>
      </c>
      <c r="T4605">
        <v>6.1</v>
      </c>
      <c r="U4605">
        <v>17659</v>
      </c>
      <c r="V4605" s="12">
        <f>W4605*1.43863813229572</f>
        <v>5035233.46303502</v>
      </c>
      <c r="W4605" s="3">
        <v>3500000</v>
      </c>
      <c r="X4605" s="13">
        <f>Y4605*1.43863813229572</f>
        <v>366396.67544747086</v>
      </c>
      <c r="Y4605" s="3">
        <v>254683</v>
      </c>
      <c r="Z4605" s="13">
        <f>AA4605*1.43863813229572</f>
        <v>366396.67544747086</v>
      </c>
      <c r="AA4605" s="3">
        <v>254683</v>
      </c>
      <c r="AB4605">
        <v>309</v>
      </c>
    </row>
    <row r="4606" spans="1:28" hidden="1" x14ac:dyDescent="0.2">
      <c r="A4606" t="s">
        <v>39856</v>
      </c>
      <c r="B4606" t="s">
        <v>39857</v>
      </c>
      <c r="C4606">
        <v>2017</v>
      </c>
      <c r="D4606" t="s">
        <v>37461</v>
      </c>
      <c r="E4606" t="s">
        <v>176</v>
      </c>
      <c r="F4606" t="s">
        <v>44036</v>
      </c>
      <c r="H4606">
        <v>103</v>
      </c>
      <c r="I4606" t="s">
        <v>25</v>
      </c>
      <c r="J4606" t="s">
        <v>26</v>
      </c>
      <c r="M4606" t="s">
        <v>33041</v>
      </c>
      <c r="N4606" t="s">
        <v>17599</v>
      </c>
      <c r="O4606" t="s">
        <v>39858</v>
      </c>
      <c r="P4606" t="s">
        <v>507</v>
      </c>
      <c r="Q4606" t="s">
        <v>39859</v>
      </c>
      <c r="R4606" t="s">
        <v>39860</v>
      </c>
      <c r="S4606" t="s">
        <v>39861</v>
      </c>
      <c r="T4606">
        <v>6.9</v>
      </c>
      <c r="U4606">
        <v>10689</v>
      </c>
      <c r="W4606"/>
      <c r="X4606"/>
      <c r="Y4606"/>
      <c r="Z4606"/>
      <c r="AA4606"/>
      <c r="AB4606">
        <v>88</v>
      </c>
    </row>
    <row r="4607" spans="1:28" x14ac:dyDescent="0.2">
      <c r="A4607" t="s">
        <v>35442</v>
      </c>
      <c r="B4607" t="s">
        <v>35443</v>
      </c>
      <c r="C4607">
        <v>2014</v>
      </c>
      <c r="D4607" s="1">
        <v>41768</v>
      </c>
      <c r="E4607" t="s">
        <v>16512</v>
      </c>
      <c r="F4607" t="s">
        <v>44044</v>
      </c>
      <c r="G4607" t="s">
        <v>44032</v>
      </c>
      <c r="H4607">
        <v>100</v>
      </c>
      <c r="I4607" t="s">
        <v>229</v>
      </c>
      <c r="J4607" t="s">
        <v>26</v>
      </c>
      <c r="M4607" t="s">
        <v>22878</v>
      </c>
      <c r="N4607" t="s">
        <v>26193</v>
      </c>
      <c r="O4607" t="s">
        <v>35444</v>
      </c>
      <c r="P4607" t="s">
        <v>35445</v>
      </c>
      <c r="Q4607" t="s">
        <v>35446</v>
      </c>
      <c r="R4607" t="s">
        <v>35447</v>
      </c>
      <c r="S4607" t="s">
        <v>35448</v>
      </c>
      <c r="T4607">
        <v>6.7</v>
      </c>
      <c r="U4607">
        <v>88843</v>
      </c>
      <c r="V4607" s="12">
        <f>W4607*1.09324733035956</f>
        <v>5466236.6517978003</v>
      </c>
      <c r="W4607" s="3">
        <v>5000000</v>
      </c>
      <c r="X4607" s="13">
        <f>Y4607*1.09324733035956</f>
        <v>363931.10380339395</v>
      </c>
      <c r="Y4607" s="3">
        <v>332890</v>
      </c>
      <c r="Z4607" s="13">
        <f>AA4607*1.09324733035956</f>
        <v>2951823.5475846604</v>
      </c>
      <c r="AA4607" s="3">
        <v>2700051</v>
      </c>
      <c r="AB4607">
        <v>369</v>
      </c>
    </row>
    <row r="4608" spans="1:28" x14ac:dyDescent="0.2">
      <c r="A4608" t="s">
        <v>17951</v>
      </c>
      <c r="B4608" t="s">
        <v>17952</v>
      </c>
      <c r="C4608">
        <v>2008</v>
      </c>
      <c r="D4608" t="s">
        <v>11969</v>
      </c>
      <c r="E4608" t="s">
        <v>44041</v>
      </c>
      <c r="F4608" t="s">
        <v>44032</v>
      </c>
      <c r="G4608" t="s">
        <v>44042</v>
      </c>
      <c r="H4608">
        <v>98</v>
      </c>
      <c r="I4608" t="s">
        <v>319</v>
      </c>
      <c r="J4608" t="s">
        <v>26</v>
      </c>
      <c r="M4608" t="s">
        <v>3523</v>
      </c>
      <c r="N4608" t="s">
        <v>17953</v>
      </c>
      <c r="O4608" t="s">
        <v>17954</v>
      </c>
      <c r="P4608" t="s">
        <v>13055</v>
      </c>
      <c r="Q4608" t="s">
        <v>17955</v>
      </c>
      <c r="R4608" t="s">
        <v>17956</v>
      </c>
      <c r="S4608" t="s">
        <v>17957</v>
      </c>
      <c r="T4608">
        <v>5</v>
      </c>
      <c r="U4608">
        <v>15790</v>
      </c>
      <c r="V4608" s="12">
        <f>W4608*1.20207800169993</f>
        <v>21637404.030598741</v>
      </c>
      <c r="W4608" s="3">
        <v>18000000</v>
      </c>
      <c r="X4608" s="13">
        <f>Y4608*1.20207800169993</f>
        <v>360623.40050997899</v>
      </c>
      <c r="Y4608" s="3">
        <v>300000</v>
      </c>
      <c r="Z4608" s="13">
        <f>AA4608*1.20207800169993</f>
        <v>459402.95822166902</v>
      </c>
      <c r="AA4608" s="3">
        <v>382174</v>
      </c>
      <c r="AB4608">
        <v>96</v>
      </c>
    </row>
    <row r="4609" spans="1:28" hidden="1" x14ac:dyDescent="0.2">
      <c r="A4609" t="s">
        <v>39875</v>
      </c>
      <c r="B4609" t="s">
        <v>39876</v>
      </c>
      <c r="C4609">
        <v>2018</v>
      </c>
      <c r="D4609" t="s">
        <v>39877</v>
      </c>
      <c r="E4609" t="s">
        <v>16512</v>
      </c>
      <c r="F4609" t="s">
        <v>44032</v>
      </c>
      <c r="G4609" t="s">
        <v>44046</v>
      </c>
      <c r="H4609">
        <v>125</v>
      </c>
      <c r="I4609" t="s">
        <v>25</v>
      </c>
      <c r="J4609" t="s">
        <v>26</v>
      </c>
      <c r="M4609" t="s">
        <v>18086</v>
      </c>
      <c r="N4609" t="s">
        <v>39878</v>
      </c>
      <c r="O4609" t="s">
        <v>39879</v>
      </c>
      <c r="P4609" t="s">
        <v>39880</v>
      </c>
      <c r="Q4609" t="s">
        <v>39881</v>
      </c>
      <c r="R4609" t="s">
        <v>39882</v>
      </c>
      <c r="S4609" t="s">
        <v>39883</v>
      </c>
      <c r="T4609">
        <v>5.6</v>
      </c>
      <c r="U4609">
        <v>32064</v>
      </c>
      <c r="W4609"/>
      <c r="X4609"/>
      <c r="Y4609"/>
      <c r="Z4609"/>
      <c r="AA4609"/>
      <c r="AB4609">
        <v>766</v>
      </c>
    </row>
    <row r="4610" spans="1:28" hidden="1" x14ac:dyDescent="0.2">
      <c r="A4610" t="s">
        <v>39884</v>
      </c>
      <c r="B4610" t="s">
        <v>39885</v>
      </c>
      <c r="C4610">
        <v>2016</v>
      </c>
      <c r="D4610" t="s">
        <v>39003</v>
      </c>
      <c r="E4610" t="s">
        <v>176</v>
      </c>
      <c r="F4610" t="s">
        <v>44046</v>
      </c>
      <c r="G4610" t="s">
        <v>44045</v>
      </c>
      <c r="H4610">
        <v>89</v>
      </c>
      <c r="I4610" t="s">
        <v>1983</v>
      </c>
      <c r="J4610" t="s">
        <v>26</v>
      </c>
      <c r="M4610" t="s">
        <v>36145</v>
      </c>
      <c r="N4610" t="s">
        <v>36145</v>
      </c>
      <c r="O4610" t="s">
        <v>39886</v>
      </c>
      <c r="P4610" t="s">
        <v>39887</v>
      </c>
      <c r="Q4610" t="s">
        <v>39888</v>
      </c>
      <c r="R4610" t="s">
        <v>39889</v>
      </c>
      <c r="S4610" t="s">
        <v>39890</v>
      </c>
      <c r="T4610">
        <v>4.5</v>
      </c>
      <c r="U4610">
        <v>12281</v>
      </c>
      <c r="W4610"/>
      <c r="X4610"/>
      <c r="Y4610"/>
      <c r="Z4610"/>
      <c r="AA4610"/>
      <c r="AB4610">
        <v>272</v>
      </c>
    </row>
    <row r="4611" spans="1:28" hidden="1" x14ac:dyDescent="0.2">
      <c r="A4611" t="s">
        <v>39891</v>
      </c>
      <c r="B4611" t="s">
        <v>39892</v>
      </c>
      <c r="C4611">
        <v>2016</v>
      </c>
      <c r="D4611" t="s">
        <v>38494</v>
      </c>
      <c r="E4611" t="s">
        <v>16512</v>
      </c>
      <c r="F4611" t="s">
        <v>44044</v>
      </c>
      <c r="G4611" t="s">
        <v>44032</v>
      </c>
      <c r="H4611">
        <v>153</v>
      </c>
      <c r="I4611" t="s">
        <v>943</v>
      </c>
      <c r="J4611" t="s">
        <v>2402</v>
      </c>
      <c r="K4611" t="s">
        <v>14789</v>
      </c>
      <c r="L4611" t="s">
        <v>944</v>
      </c>
      <c r="M4611" t="s">
        <v>39893</v>
      </c>
      <c r="N4611" t="s">
        <v>39893</v>
      </c>
      <c r="O4611" t="s">
        <v>39894</v>
      </c>
      <c r="P4611" t="s">
        <v>15167</v>
      </c>
      <c r="Q4611" t="s">
        <v>39895</v>
      </c>
      <c r="R4611" t="s">
        <v>39896</v>
      </c>
      <c r="S4611" t="s">
        <v>39897</v>
      </c>
      <c r="T4611">
        <v>6.2</v>
      </c>
      <c r="U4611">
        <v>11250</v>
      </c>
      <c r="W4611"/>
      <c r="X4611"/>
      <c r="Y4611">
        <v>3903095</v>
      </c>
      <c r="Z4611"/>
      <c r="AA4611">
        <v>4388789</v>
      </c>
      <c r="AB4611">
        <v>128</v>
      </c>
    </row>
    <row r="4612" spans="1:28" x14ac:dyDescent="0.2">
      <c r="A4612" t="s">
        <v>30486</v>
      </c>
      <c r="B4612" t="s">
        <v>30487</v>
      </c>
      <c r="C4612">
        <v>2012</v>
      </c>
      <c r="D4612" t="s">
        <v>30488</v>
      </c>
      <c r="E4612" t="s">
        <v>44041</v>
      </c>
      <c r="F4612" t="s">
        <v>44032</v>
      </c>
      <c r="G4612" t="s">
        <v>44042</v>
      </c>
      <c r="H4612">
        <v>90</v>
      </c>
      <c r="I4612" t="s">
        <v>25</v>
      </c>
      <c r="J4612" t="s">
        <v>26</v>
      </c>
      <c r="M4612" t="s">
        <v>26854</v>
      </c>
      <c r="N4612" t="s">
        <v>26854</v>
      </c>
      <c r="O4612" t="s">
        <v>30489</v>
      </c>
      <c r="P4612" t="s">
        <v>30490</v>
      </c>
      <c r="Q4612" t="s">
        <v>30491</v>
      </c>
      <c r="R4612" t="s">
        <v>30492</v>
      </c>
      <c r="S4612" t="s">
        <v>30493</v>
      </c>
      <c r="T4612">
        <v>6.4</v>
      </c>
      <c r="U4612">
        <v>30693</v>
      </c>
      <c r="V4612" s="12">
        <f>W4612*1.12725506764114</f>
        <v>304358.86826310778</v>
      </c>
      <c r="W4612" s="3">
        <v>270000</v>
      </c>
      <c r="X4612" s="13">
        <f>Y4612*1.12725506764114</f>
        <v>359915.63427180133</v>
      </c>
      <c r="Y4612" s="3">
        <v>319285</v>
      </c>
      <c r="Z4612" s="13">
        <f>AA4612*1.12725506764114</f>
        <v>667465.76163140126</v>
      </c>
      <c r="AA4612" s="3">
        <v>592116</v>
      </c>
      <c r="AB4612">
        <v>218</v>
      </c>
    </row>
    <row r="4613" spans="1:28" x14ac:dyDescent="0.2">
      <c r="A4613" t="s">
        <v>24741</v>
      </c>
      <c r="B4613" t="s">
        <v>24742</v>
      </c>
      <c r="C4613">
        <v>2011</v>
      </c>
      <c r="D4613" t="s">
        <v>13395</v>
      </c>
      <c r="E4613" t="s">
        <v>176</v>
      </c>
      <c r="F4613" t="s">
        <v>44049</v>
      </c>
      <c r="G4613" t="s">
        <v>44036</v>
      </c>
      <c r="H4613">
        <v>146</v>
      </c>
      <c r="I4613" t="s">
        <v>5823</v>
      </c>
      <c r="J4613" t="s">
        <v>209</v>
      </c>
      <c r="K4613" t="s">
        <v>26</v>
      </c>
      <c r="L4613" t="s">
        <v>934</v>
      </c>
      <c r="M4613" t="s">
        <v>5824</v>
      </c>
      <c r="N4613" t="s">
        <v>24743</v>
      </c>
      <c r="O4613" t="s">
        <v>24744</v>
      </c>
      <c r="P4613" t="s">
        <v>437</v>
      </c>
      <c r="Q4613" t="s">
        <v>24745</v>
      </c>
      <c r="R4613" t="s">
        <v>24746</v>
      </c>
      <c r="S4613" t="s">
        <v>24747</v>
      </c>
      <c r="T4613">
        <v>7.6</v>
      </c>
      <c r="U4613">
        <v>48707</v>
      </c>
      <c r="V4613" s="12">
        <f>W4613*1.1505830469594</f>
        <v>108154806.4141836</v>
      </c>
      <c r="W4613" s="3">
        <v>94000000</v>
      </c>
      <c r="X4613" s="13">
        <f>Y4613*1.1505830469594</f>
        <v>358330.68064675381</v>
      </c>
      <c r="Y4613" s="3">
        <v>311434</v>
      </c>
      <c r="Z4613" s="13">
        <f>AA4613*1.1505830469594</f>
        <v>3285655.574551329</v>
      </c>
      <c r="AA4613" s="3">
        <v>2855644</v>
      </c>
      <c r="AB4613">
        <v>163</v>
      </c>
    </row>
    <row r="4614" spans="1:28" hidden="1" x14ac:dyDescent="0.2">
      <c r="A4614" t="s">
        <v>39914</v>
      </c>
      <c r="B4614" t="s">
        <v>39915</v>
      </c>
      <c r="C4614">
        <v>2016</v>
      </c>
      <c r="D4614" t="s">
        <v>36324</v>
      </c>
      <c r="E4614" t="s">
        <v>1045</v>
      </c>
      <c r="F4614" t="s">
        <v>44032</v>
      </c>
      <c r="H4614">
        <v>118</v>
      </c>
      <c r="I4614" t="s">
        <v>6882</v>
      </c>
      <c r="J4614" t="s">
        <v>27</v>
      </c>
      <c r="K4614" t="s">
        <v>26</v>
      </c>
      <c r="M4614" t="s">
        <v>39916</v>
      </c>
      <c r="N4614" t="s">
        <v>39917</v>
      </c>
      <c r="O4614" t="s">
        <v>39918</v>
      </c>
      <c r="P4614" t="s">
        <v>36480</v>
      </c>
      <c r="Q4614" t="s">
        <v>39919</v>
      </c>
      <c r="R4614" t="s">
        <v>39920</v>
      </c>
      <c r="S4614" t="s">
        <v>39921</v>
      </c>
      <c r="T4614">
        <v>7.4</v>
      </c>
      <c r="U4614">
        <v>21518</v>
      </c>
      <c r="W4614"/>
      <c r="X4614"/>
      <c r="Y4614"/>
      <c r="Z4614"/>
      <c r="AA4614">
        <v>49619118</v>
      </c>
      <c r="AB4614">
        <v>29</v>
      </c>
    </row>
    <row r="4615" spans="1:28" x14ac:dyDescent="0.2">
      <c r="A4615" t="s">
        <v>31529</v>
      </c>
      <c r="B4615" t="s">
        <v>31530</v>
      </c>
      <c r="C4615">
        <v>2013</v>
      </c>
      <c r="D4615" t="s">
        <v>22276</v>
      </c>
      <c r="E4615" t="s">
        <v>176</v>
      </c>
      <c r="F4615" t="s">
        <v>44036</v>
      </c>
      <c r="H4615">
        <v>97</v>
      </c>
      <c r="I4615" t="s">
        <v>31531</v>
      </c>
      <c r="J4615" t="s">
        <v>26</v>
      </c>
      <c r="M4615" t="s">
        <v>20022</v>
      </c>
      <c r="N4615" t="s">
        <v>31532</v>
      </c>
      <c r="O4615" t="s">
        <v>31533</v>
      </c>
      <c r="P4615" t="s">
        <v>878</v>
      </c>
      <c r="Q4615" t="s">
        <v>31534</v>
      </c>
      <c r="R4615" t="s">
        <v>31535</v>
      </c>
      <c r="S4615" t="s">
        <v>31536</v>
      </c>
      <c r="T4615">
        <v>6.2</v>
      </c>
      <c r="U4615">
        <v>31704</v>
      </c>
      <c r="V4615" s="12">
        <f>W4615*1.11098185502045</f>
        <v>17775709.680327199</v>
      </c>
      <c r="W4615" s="3">
        <v>16000000</v>
      </c>
      <c r="X4615" s="13">
        <f>Y4615*1.11098185502045</f>
        <v>354383.21407813317</v>
      </c>
      <c r="Y4615" s="3">
        <v>318982</v>
      </c>
      <c r="Z4615" s="13">
        <f>AA4615*1.11098185502045</f>
        <v>1750628.5470666192</v>
      </c>
      <c r="AA4615" s="3">
        <v>1575749</v>
      </c>
      <c r="AB4615">
        <v>117</v>
      </c>
    </row>
    <row r="4616" spans="1:28" x14ac:dyDescent="0.2">
      <c r="A4616" t="s">
        <v>11102</v>
      </c>
      <c r="B4616" t="s">
        <v>11103</v>
      </c>
      <c r="C4616">
        <v>2006</v>
      </c>
      <c r="D4616" s="1">
        <v>39275</v>
      </c>
      <c r="E4616" t="s">
        <v>1045</v>
      </c>
      <c r="F4616" t="s">
        <v>44032</v>
      </c>
      <c r="G4616" t="s">
        <v>44045</v>
      </c>
      <c r="H4616">
        <v>145</v>
      </c>
      <c r="I4616" t="s">
        <v>3453</v>
      </c>
      <c r="J4616" t="s">
        <v>26</v>
      </c>
      <c r="M4616" t="s">
        <v>3207</v>
      </c>
      <c r="N4616" t="s">
        <v>3207</v>
      </c>
      <c r="O4616" t="s">
        <v>11104</v>
      </c>
      <c r="P4616" t="s">
        <v>11105</v>
      </c>
      <c r="Q4616" t="s">
        <v>11106</v>
      </c>
      <c r="R4616" t="s">
        <v>11107</v>
      </c>
      <c r="S4616" t="s">
        <v>11108</v>
      </c>
      <c r="T4616">
        <v>5.4</v>
      </c>
      <c r="U4616">
        <v>36783</v>
      </c>
      <c r="V4616" s="12">
        <f>W4616*1.28378472222222</f>
        <v>21824340.277777743</v>
      </c>
      <c r="W4616" s="3">
        <v>17000000</v>
      </c>
      <c r="X4616" s="13">
        <f>Y4616*1.28378472222222</f>
        <v>353528.63680555497</v>
      </c>
      <c r="Y4616" s="3">
        <v>275380</v>
      </c>
      <c r="Z4616" s="13">
        <f>AA4616*1.28378472222222</f>
        <v>481089.3381597214</v>
      </c>
      <c r="AA4616" s="3">
        <v>374743</v>
      </c>
      <c r="AB4616">
        <v>260</v>
      </c>
    </row>
    <row r="4617" spans="1:28" hidden="1" x14ac:dyDescent="0.2">
      <c r="A4617" t="s">
        <v>39937</v>
      </c>
      <c r="B4617" t="s">
        <v>39938</v>
      </c>
      <c r="C4617">
        <v>2017</v>
      </c>
      <c r="D4617" t="s">
        <v>39939</v>
      </c>
      <c r="E4617" t="s">
        <v>16512</v>
      </c>
      <c r="F4617" t="s">
        <v>44032</v>
      </c>
      <c r="H4617">
        <v>140</v>
      </c>
      <c r="I4617" t="s">
        <v>39940</v>
      </c>
      <c r="J4617" t="s">
        <v>934</v>
      </c>
      <c r="M4617" t="s">
        <v>5396</v>
      </c>
      <c r="N4617" t="s">
        <v>39941</v>
      </c>
      <c r="O4617" t="s">
        <v>39942</v>
      </c>
      <c r="P4617" t="s">
        <v>25644</v>
      </c>
      <c r="Q4617" t="s">
        <v>39943</v>
      </c>
      <c r="R4617" t="s">
        <v>39944</v>
      </c>
      <c r="S4617" t="s">
        <v>39945</v>
      </c>
      <c r="T4617">
        <v>6.8</v>
      </c>
      <c r="U4617">
        <v>14499</v>
      </c>
      <c r="W4617"/>
      <c r="X4617"/>
      <c r="Y4617">
        <v>150532</v>
      </c>
      <c r="Z4617"/>
      <c r="AA4617">
        <v>7162617</v>
      </c>
      <c r="AB4617">
        <v>71</v>
      </c>
    </row>
    <row r="4618" spans="1:28" hidden="1" x14ac:dyDescent="0.2">
      <c r="A4618" t="s">
        <v>39946</v>
      </c>
      <c r="B4618" t="s">
        <v>39947</v>
      </c>
      <c r="C4618">
        <v>2018</v>
      </c>
      <c r="D4618" t="s">
        <v>39948</v>
      </c>
      <c r="E4618" t="s">
        <v>176</v>
      </c>
      <c r="F4618" t="s">
        <v>44034</v>
      </c>
      <c r="G4618" t="s">
        <v>44046</v>
      </c>
      <c r="H4618">
        <v>92</v>
      </c>
      <c r="I4618" t="s">
        <v>25</v>
      </c>
      <c r="J4618" t="s">
        <v>26</v>
      </c>
      <c r="M4618" t="s">
        <v>39949</v>
      </c>
      <c r="N4618" t="s">
        <v>39950</v>
      </c>
      <c r="O4618" t="s">
        <v>39951</v>
      </c>
      <c r="P4618" t="s">
        <v>35885</v>
      </c>
      <c r="Q4618" t="s">
        <v>39952</v>
      </c>
      <c r="R4618" t="s">
        <v>39953</v>
      </c>
      <c r="S4618" t="s">
        <v>39954</v>
      </c>
      <c r="T4618">
        <v>5.5</v>
      </c>
      <c r="U4618">
        <v>11506</v>
      </c>
      <c r="W4618"/>
      <c r="X4618"/>
      <c r="Y4618"/>
      <c r="Z4618"/>
      <c r="AA4618">
        <v>504718</v>
      </c>
      <c r="AB4618">
        <v>127</v>
      </c>
    </row>
    <row r="4619" spans="1:28" hidden="1" x14ac:dyDescent="0.2">
      <c r="A4619" t="s">
        <v>39955</v>
      </c>
      <c r="B4619" t="s">
        <v>39956</v>
      </c>
      <c r="C4619">
        <v>2017</v>
      </c>
      <c r="D4619" t="s">
        <v>39957</v>
      </c>
      <c r="E4619" t="s">
        <v>44043</v>
      </c>
      <c r="F4619" t="s">
        <v>44051</v>
      </c>
      <c r="G4619" t="s">
        <v>44044</v>
      </c>
      <c r="H4619">
        <v>133</v>
      </c>
      <c r="I4619" t="s">
        <v>39958</v>
      </c>
      <c r="J4619" t="s">
        <v>26</v>
      </c>
      <c r="K4619" t="s">
        <v>308</v>
      </c>
      <c r="M4619" t="s">
        <v>39959</v>
      </c>
      <c r="N4619" t="s">
        <v>39960</v>
      </c>
      <c r="O4619" t="s">
        <v>39961</v>
      </c>
      <c r="P4619" t="s">
        <v>22294</v>
      </c>
      <c r="Q4619" t="s">
        <v>39962</v>
      </c>
      <c r="R4619" t="s">
        <v>39963</v>
      </c>
      <c r="S4619" t="s">
        <v>39964</v>
      </c>
      <c r="T4619">
        <v>7.2</v>
      </c>
      <c r="U4619">
        <v>49312</v>
      </c>
      <c r="W4619"/>
      <c r="X4619"/>
      <c r="Y4619">
        <v>2335896</v>
      </c>
      <c r="Z4619"/>
      <c r="AA4619">
        <v>10060903</v>
      </c>
      <c r="AB4619">
        <v>285</v>
      </c>
    </row>
    <row r="4620" spans="1:28" x14ac:dyDescent="0.2">
      <c r="A4620" t="s">
        <v>13453</v>
      </c>
      <c r="B4620" t="s">
        <v>13454</v>
      </c>
      <c r="C4620">
        <v>2008</v>
      </c>
      <c r="D4620" s="1">
        <v>39580</v>
      </c>
      <c r="E4620" t="s">
        <v>176</v>
      </c>
      <c r="F4620" t="s">
        <v>44034</v>
      </c>
      <c r="G4620" t="s">
        <v>44046</v>
      </c>
      <c r="H4620">
        <v>93</v>
      </c>
      <c r="I4620" t="s">
        <v>433</v>
      </c>
      <c r="J4620" t="s">
        <v>26</v>
      </c>
      <c r="M4620" t="s">
        <v>13455</v>
      </c>
      <c r="N4620" t="s">
        <v>13456</v>
      </c>
      <c r="O4620" t="s">
        <v>13457</v>
      </c>
      <c r="P4620" t="s">
        <v>5169</v>
      </c>
      <c r="Q4620" t="s">
        <v>13458</v>
      </c>
      <c r="R4620" t="s">
        <v>13459</v>
      </c>
      <c r="S4620" t="s">
        <v>13460</v>
      </c>
      <c r="T4620">
        <v>5.9</v>
      </c>
      <c r="U4620">
        <v>33940</v>
      </c>
      <c r="V4620" s="12">
        <f>W4620*1.20207800169993</f>
        <v>30051950.04249825</v>
      </c>
      <c r="W4620" s="3">
        <v>25000000</v>
      </c>
      <c r="X4620" s="13">
        <f>Y4620*1.20207800169993</f>
        <v>351532.0845831224</v>
      </c>
      <c r="Y4620" s="3">
        <v>292437</v>
      </c>
      <c r="Z4620" s="13">
        <f>AA4620*1.20207800169993</f>
        <v>6970819.0778298499</v>
      </c>
      <c r="AA4620" s="3">
        <v>5798974</v>
      </c>
      <c r="AB4620">
        <v>175</v>
      </c>
    </row>
    <row r="4621" spans="1:28" hidden="1" x14ac:dyDescent="0.2">
      <c r="A4621" t="s">
        <v>39971</v>
      </c>
      <c r="B4621" t="s">
        <v>39972</v>
      </c>
      <c r="C4621">
        <v>2020</v>
      </c>
      <c r="D4621" s="1">
        <v>44108</v>
      </c>
      <c r="E4621" t="s">
        <v>1045</v>
      </c>
      <c r="F4621" t="s">
        <v>44036</v>
      </c>
      <c r="H4621">
        <v>100</v>
      </c>
      <c r="I4621" t="s">
        <v>5448</v>
      </c>
      <c r="J4621" t="s">
        <v>26</v>
      </c>
      <c r="M4621" t="s">
        <v>16659</v>
      </c>
      <c r="N4621" t="s">
        <v>39973</v>
      </c>
      <c r="O4621" t="s">
        <v>39974</v>
      </c>
      <c r="P4621" t="s">
        <v>27782</v>
      </c>
      <c r="Q4621" t="s">
        <v>39975</v>
      </c>
      <c r="R4621" t="s">
        <v>39976</v>
      </c>
      <c r="S4621" t="s">
        <v>39977</v>
      </c>
      <c r="T4621">
        <v>5.5</v>
      </c>
      <c r="U4621">
        <v>15535</v>
      </c>
      <c r="W4621"/>
      <c r="X4621"/>
      <c r="Y4621"/>
      <c r="Z4621"/>
      <c r="AA4621"/>
      <c r="AB4621">
        <v>276</v>
      </c>
    </row>
    <row r="4622" spans="1:28" hidden="1" x14ac:dyDescent="0.2">
      <c r="A4622" t="s">
        <v>39978</v>
      </c>
      <c r="B4622" t="s">
        <v>39979</v>
      </c>
      <c r="C4622">
        <v>2019</v>
      </c>
      <c r="D4622" t="s">
        <v>39980</v>
      </c>
      <c r="E4622" t="s">
        <v>1045</v>
      </c>
      <c r="F4622" t="s">
        <v>44040</v>
      </c>
      <c r="G4622" t="s">
        <v>44034</v>
      </c>
      <c r="H4622">
        <v>100</v>
      </c>
      <c r="I4622" t="s">
        <v>25</v>
      </c>
      <c r="J4622" t="s">
        <v>26</v>
      </c>
      <c r="M4622" t="s">
        <v>6373</v>
      </c>
      <c r="N4622" t="s">
        <v>6373</v>
      </c>
      <c r="O4622" t="s">
        <v>39981</v>
      </c>
      <c r="P4622" t="s">
        <v>24796</v>
      </c>
      <c r="Q4622" t="s">
        <v>39982</v>
      </c>
      <c r="R4622" t="s">
        <v>39983</v>
      </c>
      <c r="S4622" t="s">
        <v>39984</v>
      </c>
      <c r="T4622">
        <v>6.3</v>
      </c>
      <c r="U4622">
        <v>10352</v>
      </c>
      <c r="W4622"/>
      <c r="X4622"/>
      <c r="Y4622"/>
      <c r="Z4622"/>
      <c r="AA4622"/>
      <c r="AB4622">
        <v>191</v>
      </c>
    </row>
    <row r="4623" spans="1:28" hidden="1" x14ac:dyDescent="0.2">
      <c r="A4623" t="s">
        <v>39985</v>
      </c>
      <c r="B4623" t="s">
        <v>39986</v>
      </c>
      <c r="C4623">
        <v>2018</v>
      </c>
      <c r="D4623" s="1">
        <v>43105</v>
      </c>
      <c r="E4623" t="s">
        <v>44037</v>
      </c>
      <c r="F4623" t="s">
        <v>44031</v>
      </c>
      <c r="G4623" t="s">
        <v>44038</v>
      </c>
      <c r="H4623">
        <v>101</v>
      </c>
      <c r="I4623" t="s">
        <v>39987</v>
      </c>
      <c r="J4623" t="s">
        <v>26</v>
      </c>
      <c r="K4623" t="s">
        <v>934</v>
      </c>
      <c r="M4623" t="s">
        <v>4142</v>
      </c>
      <c r="N4623" t="s">
        <v>17592</v>
      </c>
      <c r="O4623" t="s">
        <v>39988</v>
      </c>
      <c r="P4623" t="s">
        <v>24217</v>
      </c>
      <c r="Q4623" t="s">
        <v>39989</v>
      </c>
      <c r="R4623" t="s">
        <v>39990</v>
      </c>
      <c r="S4623" t="s">
        <v>39991</v>
      </c>
      <c r="T4623">
        <v>7.9</v>
      </c>
      <c r="U4623">
        <v>132797</v>
      </c>
      <c r="W4623"/>
      <c r="X4623"/>
      <c r="Y4623">
        <v>32015231</v>
      </c>
      <c r="Z4623"/>
      <c r="AA4623">
        <v>64241499</v>
      </c>
      <c r="AB4623">
        <v>433</v>
      </c>
    </row>
    <row r="4624" spans="1:28" x14ac:dyDescent="0.2">
      <c r="A4624" t="s">
        <v>28366</v>
      </c>
      <c r="B4624" t="s">
        <v>28367</v>
      </c>
      <c r="C4624">
        <v>2011</v>
      </c>
      <c r="D4624" t="s">
        <v>28368</v>
      </c>
      <c r="E4624" t="s">
        <v>176</v>
      </c>
      <c r="F4624" t="s">
        <v>44036</v>
      </c>
      <c r="G4624" t="s">
        <v>44055</v>
      </c>
      <c r="H4624">
        <v>127</v>
      </c>
      <c r="I4624" t="s">
        <v>25</v>
      </c>
      <c r="J4624" t="s">
        <v>5088</v>
      </c>
      <c r="K4624" t="s">
        <v>6812</v>
      </c>
      <c r="L4624" t="s">
        <v>7140</v>
      </c>
      <c r="M4624" t="s">
        <v>488</v>
      </c>
      <c r="N4624" t="s">
        <v>488</v>
      </c>
      <c r="O4624" t="s">
        <v>28369</v>
      </c>
      <c r="P4624" t="s">
        <v>28370</v>
      </c>
      <c r="Q4624" t="s">
        <v>28371</v>
      </c>
      <c r="R4624" t="s">
        <v>28372</v>
      </c>
      <c r="S4624" t="s">
        <v>28373</v>
      </c>
      <c r="T4624">
        <v>4.5</v>
      </c>
      <c r="U4624">
        <v>33210</v>
      </c>
      <c r="V4624" s="12">
        <f>W4624*1.1505830469594</f>
        <v>14957579.6104722</v>
      </c>
      <c r="W4624" s="3">
        <v>13000000</v>
      </c>
      <c r="X4624" s="13">
        <f>Y4624*1.1505830469594</f>
        <v>349635.72456088162</v>
      </c>
      <c r="Y4624" s="3">
        <v>303877</v>
      </c>
      <c r="Z4624" s="13">
        <f>AA4624*1.1505830469594</f>
        <v>1384955.6630419828</v>
      </c>
      <c r="AA4624" s="3">
        <v>1203699</v>
      </c>
      <c r="AB4624">
        <v>153</v>
      </c>
    </row>
    <row r="4625" spans="1:28" hidden="1" x14ac:dyDescent="0.2">
      <c r="A4625" t="s">
        <v>39998</v>
      </c>
      <c r="B4625" t="s">
        <v>39999</v>
      </c>
      <c r="C4625">
        <v>2017</v>
      </c>
      <c r="D4625" t="s">
        <v>37461</v>
      </c>
      <c r="E4625" t="s">
        <v>44041</v>
      </c>
      <c r="F4625" t="s">
        <v>44032</v>
      </c>
      <c r="G4625" t="s">
        <v>44046</v>
      </c>
      <c r="H4625">
        <v>103</v>
      </c>
      <c r="I4625" t="s">
        <v>25</v>
      </c>
      <c r="J4625" t="s">
        <v>26</v>
      </c>
      <c r="M4625" t="s">
        <v>40000</v>
      </c>
      <c r="N4625" t="s">
        <v>40001</v>
      </c>
      <c r="O4625" t="s">
        <v>40002</v>
      </c>
      <c r="P4625" t="s">
        <v>40003</v>
      </c>
      <c r="Q4625" t="s">
        <v>40004</v>
      </c>
      <c r="R4625" t="s">
        <v>40005</v>
      </c>
      <c r="S4625" t="s">
        <v>40006</v>
      </c>
      <c r="T4625">
        <v>6.6</v>
      </c>
      <c r="U4625">
        <v>17900</v>
      </c>
      <c r="W4625"/>
      <c r="X4625"/>
      <c r="Y4625">
        <v>33109</v>
      </c>
      <c r="Z4625"/>
      <c r="AA4625">
        <v>33109</v>
      </c>
      <c r="AB4625">
        <v>81</v>
      </c>
    </row>
    <row r="4626" spans="1:28" x14ac:dyDescent="0.2">
      <c r="A4626" t="s">
        <v>27695</v>
      </c>
      <c r="B4626" t="s">
        <v>27696</v>
      </c>
      <c r="C4626">
        <v>2012</v>
      </c>
      <c r="D4626" s="1">
        <v>41069</v>
      </c>
      <c r="E4626" t="s">
        <v>16512</v>
      </c>
      <c r="F4626" t="s">
        <v>44044</v>
      </c>
      <c r="G4626" t="s">
        <v>44042</v>
      </c>
      <c r="H4626">
        <v>96</v>
      </c>
      <c r="I4626" t="s">
        <v>25</v>
      </c>
      <c r="J4626" t="s">
        <v>26</v>
      </c>
      <c r="K4626" t="s">
        <v>74</v>
      </c>
      <c r="M4626" t="s">
        <v>485</v>
      </c>
      <c r="N4626" t="s">
        <v>26892</v>
      </c>
      <c r="O4626" t="s">
        <v>27697</v>
      </c>
      <c r="P4626" t="s">
        <v>1391</v>
      </c>
      <c r="Q4626" t="s">
        <v>27698</v>
      </c>
      <c r="R4626" t="s">
        <v>27699</v>
      </c>
      <c r="S4626" t="s">
        <v>27700</v>
      </c>
      <c r="T4626">
        <v>5.5</v>
      </c>
      <c r="U4626">
        <v>42715</v>
      </c>
      <c r="V4626" s="12">
        <f>W4626*1.12725506764114</f>
        <v>39453927.367439896</v>
      </c>
      <c r="W4626" s="3">
        <v>35000000</v>
      </c>
      <c r="X4626" s="13">
        <f>Y4626*1.12725506764114</f>
        <v>343044.00767441641</v>
      </c>
      <c r="Y4626" s="3">
        <v>304318</v>
      </c>
      <c r="Z4626" s="13">
        <f>AA4626*1.12725506764114</f>
        <v>19631618.195588727</v>
      </c>
      <c r="AA4626" s="3">
        <v>17415418</v>
      </c>
      <c r="AB4626">
        <v>98</v>
      </c>
    </row>
    <row r="4627" spans="1:28" hidden="1" x14ac:dyDescent="0.2">
      <c r="A4627" t="s">
        <v>40014</v>
      </c>
      <c r="B4627" t="s">
        <v>40015</v>
      </c>
      <c r="C4627">
        <v>2019</v>
      </c>
      <c r="D4627" t="s">
        <v>39980</v>
      </c>
      <c r="E4627" t="s">
        <v>44043</v>
      </c>
      <c r="F4627" t="s">
        <v>44051</v>
      </c>
      <c r="G4627" t="s">
        <v>44032</v>
      </c>
      <c r="H4627">
        <v>113</v>
      </c>
      <c r="I4627" t="s">
        <v>25</v>
      </c>
      <c r="J4627" t="s">
        <v>26</v>
      </c>
      <c r="M4627" t="s">
        <v>13286</v>
      </c>
      <c r="N4627" t="s">
        <v>38845</v>
      </c>
      <c r="O4627" t="s">
        <v>40016</v>
      </c>
      <c r="P4627" t="s">
        <v>1770</v>
      </c>
      <c r="Q4627" t="s">
        <v>40017</v>
      </c>
      <c r="R4627" t="s">
        <v>40018</v>
      </c>
      <c r="S4627" t="s">
        <v>40019</v>
      </c>
      <c r="T4627">
        <v>8</v>
      </c>
      <c r="U4627">
        <v>30833</v>
      </c>
      <c r="W4627"/>
      <c r="X4627"/>
      <c r="Y4627"/>
      <c r="Z4627"/>
      <c r="AA4627"/>
      <c r="AB4627">
        <v>356</v>
      </c>
    </row>
    <row r="4628" spans="1:28" x14ac:dyDescent="0.2">
      <c r="A4628" t="s">
        <v>42020</v>
      </c>
      <c r="B4628" t="s">
        <v>42021</v>
      </c>
      <c r="C4628">
        <v>2018</v>
      </c>
      <c r="D4628" t="s">
        <v>36252</v>
      </c>
      <c r="E4628" t="s">
        <v>1045</v>
      </c>
      <c r="F4628" t="s">
        <v>44032</v>
      </c>
      <c r="H4628">
        <v>116</v>
      </c>
      <c r="I4628" t="s">
        <v>943</v>
      </c>
      <c r="J4628" t="s">
        <v>944</v>
      </c>
      <c r="M4628" t="s">
        <v>42022</v>
      </c>
      <c r="N4628" t="s">
        <v>42023</v>
      </c>
      <c r="O4628" t="s">
        <v>42024</v>
      </c>
      <c r="P4628" t="s">
        <v>28562</v>
      </c>
      <c r="Q4628" t="s">
        <v>42025</v>
      </c>
      <c r="R4628" t="s">
        <v>42026</v>
      </c>
      <c r="S4628" t="s">
        <v>42027</v>
      </c>
      <c r="T4628">
        <v>7.5</v>
      </c>
      <c r="U4628">
        <v>10023</v>
      </c>
      <c r="V4628" s="12">
        <f>W4628*1.03068014830331</f>
        <v>2061360.2966066198</v>
      </c>
      <c r="W4628" s="3">
        <v>2000000</v>
      </c>
      <c r="X4628" s="13">
        <f>Y4628*1.03068014830331</f>
        <v>340412.00870146888</v>
      </c>
      <c r="Y4628" s="3">
        <v>330279</v>
      </c>
      <c r="Z4628" s="13">
        <f>AA4628*1.03068014830331</f>
        <v>26854600.075035661</v>
      </c>
      <c r="AA4628" s="3">
        <v>26055222</v>
      </c>
      <c r="AB4628">
        <v>101</v>
      </c>
    </row>
    <row r="4629" spans="1:28" hidden="1" x14ac:dyDescent="0.2">
      <c r="A4629" t="s">
        <v>40027</v>
      </c>
      <c r="B4629" t="s">
        <v>40028</v>
      </c>
      <c r="C4629">
        <v>2017</v>
      </c>
      <c r="D4629" t="s">
        <v>40029</v>
      </c>
      <c r="E4629" t="s">
        <v>1045</v>
      </c>
      <c r="F4629" t="s">
        <v>44046</v>
      </c>
      <c r="G4629" t="s">
        <v>44042</v>
      </c>
      <c r="H4629">
        <v>102</v>
      </c>
      <c r="I4629" t="s">
        <v>37495</v>
      </c>
      <c r="J4629" t="s">
        <v>308</v>
      </c>
      <c r="M4629" t="s">
        <v>3649</v>
      </c>
      <c r="N4629" t="s">
        <v>3650</v>
      </c>
      <c r="O4629" t="s">
        <v>40030</v>
      </c>
      <c r="P4629" t="s">
        <v>40031</v>
      </c>
      <c r="Q4629" t="s">
        <v>40032</v>
      </c>
      <c r="R4629" t="s">
        <v>40033</v>
      </c>
      <c r="S4629" t="s">
        <v>40034</v>
      </c>
      <c r="T4629">
        <v>6.3</v>
      </c>
      <c r="U4629">
        <v>21496</v>
      </c>
      <c r="W4629"/>
      <c r="X4629"/>
      <c r="Y4629"/>
      <c r="Z4629"/>
      <c r="AA4629">
        <v>3662671</v>
      </c>
      <c r="AB4629">
        <v>67</v>
      </c>
    </row>
    <row r="4630" spans="1:28" hidden="1" x14ac:dyDescent="0.2">
      <c r="A4630" t="s">
        <v>40035</v>
      </c>
      <c r="B4630" t="s">
        <v>40036</v>
      </c>
      <c r="C4630">
        <v>2016</v>
      </c>
      <c r="D4630" t="s">
        <v>28329</v>
      </c>
      <c r="E4630" t="s">
        <v>44041</v>
      </c>
      <c r="F4630" t="s">
        <v>44032</v>
      </c>
      <c r="G4630" t="s">
        <v>44042</v>
      </c>
      <c r="H4630">
        <v>120</v>
      </c>
      <c r="I4630" t="s">
        <v>5481</v>
      </c>
      <c r="J4630" t="s">
        <v>308</v>
      </c>
      <c r="M4630" t="s">
        <v>40037</v>
      </c>
      <c r="N4630" t="s">
        <v>40037</v>
      </c>
      <c r="O4630" t="s">
        <v>40038</v>
      </c>
      <c r="P4630" t="s">
        <v>2363</v>
      </c>
      <c r="Q4630" t="s">
        <v>40039</v>
      </c>
      <c r="R4630" t="s">
        <v>40040</v>
      </c>
      <c r="S4630" t="s">
        <v>40041</v>
      </c>
      <c r="T4630">
        <v>7.1</v>
      </c>
      <c r="U4630">
        <v>11614</v>
      </c>
      <c r="W4630" t="s">
        <v>5095</v>
      </c>
      <c r="X4630"/>
      <c r="Y4630"/>
      <c r="Z4630"/>
      <c r="AA4630">
        <v>3190219</v>
      </c>
      <c r="AB4630">
        <v>13</v>
      </c>
    </row>
    <row r="4631" spans="1:28" x14ac:dyDescent="0.2">
      <c r="A4631" t="s">
        <v>10319</v>
      </c>
      <c r="B4631" t="s">
        <v>10320</v>
      </c>
      <c r="C4631">
        <v>2007</v>
      </c>
      <c r="D4631" t="s">
        <v>10321</v>
      </c>
      <c r="E4631" t="s">
        <v>1045</v>
      </c>
      <c r="F4631" t="s">
        <v>44032</v>
      </c>
      <c r="H4631">
        <v>93</v>
      </c>
      <c r="I4631" t="s">
        <v>25</v>
      </c>
      <c r="J4631" t="s">
        <v>26</v>
      </c>
      <c r="K4631" t="s">
        <v>308</v>
      </c>
      <c r="M4631" t="s">
        <v>10322</v>
      </c>
      <c r="N4631" t="s">
        <v>10322</v>
      </c>
      <c r="O4631" t="s">
        <v>10323</v>
      </c>
      <c r="P4631" t="s">
        <v>1309</v>
      </c>
      <c r="Q4631" t="s">
        <v>10324</v>
      </c>
      <c r="R4631" t="s">
        <v>10325</v>
      </c>
      <c r="S4631" t="s">
        <v>10326</v>
      </c>
      <c r="T4631">
        <v>6.6</v>
      </c>
      <c r="U4631">
        <v>21912</v>
      </c>
      <c r="V4631" s="12">
        <f>W4631*1.24823238899982</f>
        <v>12482323.889998199</v>
      </c>
      <c r="W4631" s="3">
        <v>10000000</v>
      </c>
      <c r="X4631" s="13">
        <f>Y4631*1.24823238899982</f>
        <v>335101.71538328065</v>
      </c>
      <c r="Y4631" s="3">
        <v>268461</v>
      </c>
      <c r="Z4631" s="13">
        <f>AA4631*144548551.06</f>
        <v>151166851018833.16</v>
      </c>
      <c r="AA4631" s="3">
        <v>1045786</v>
      </c>
      <c r="AB4631">
        <v>72</v>
      </c>
    </row>
    <row r="4632" spans="1:28" hidden="1" x14ac:dyDescent="0.2">
      <c r="A4632" t="s">
        <v>40049</v>
      </c>
      <c r="B4632" t="s">
        <v>40050</v>
      </c>
      <c r="C4632">
        <v>2017</v>
      </c>
      <c r="D4632" t="s">
        <v>40051</v>
      </c>
      <c r="E4632" t="s">
        <v>3496</v>
      </c>
      <c r="F4632" t="s">
        <v>44042</v>
      </c>
      <c r="H4632">
        <v>85</v>
      </c>
      <c r="I4632" t="s">
        <v>25</v>
      </c>
      <c r="J4632" t="s">
        <v>26</v>
      </c>
      <c r="M4632" t="s">
        <v>40052</v>
      </c>
      <c r="N4632" t="s">
        <v>40053</v>
      </c>
      <c r="O4632" t="s">
        <v>40054</v>
      </c>
      <c r="P4632" t="s">
        <v>40055</v>
      </c>
      <c r="Q4632" t="s">
        <v>40056</v>
      </c>
      <c r="R4632" t="s">
        <v>40057</v>
      </c>
      <c r="S4632" t="s">
        <v>40058</v>
      </c>
      <c r="T4632">
        <v>5.5</v>
      </c>
      <c r="U4632">
        <v>11663</v>
      </c>
      <c r="W4632"/>
      <c r="X4632"/>
      <c r="Y4632"/>
      <c r="Z4632"/>
      <c r="AA4632"/>
      <c r="AB4632">
        <v>93</v>
      </c>
    </row>
    <row r="4633" spans="1:28" hidden="1" x14ac:dyDescent="0.2">
      <c r="A4633" t="s">
        <v>40059</v>
      </c>
      <c r="B4633" t="s">
        <v>40060</v>
      </c>
      <c r="C4633">
        <v>2016</v>
      </c>
      <c r="D4633" s="1">
        <v>43042</v>
      </c>
      <c r="E4633" t="s">
        <v>16512</v>
      </c>
      <c r="F4633" t="s">
        <v>44032</v>
      </c>
      <c r="G4633" t="s">
        <v>44042</v>
      </c>
      <c r="H4633">
        <v>118</v>
      </c>
      <c r="I4633" t="s">
        <v>40061</v>
      </c>
      <c r="J4633" t="s">
        <v>4833</v>
      </c>
      <c r="K4633" t="s">
        <v>26</v>
      </c>
      <c r="M4633" t="s">
        <v>40062</v>
      </c>
      <c r="N4633" t="s">
        <v>40063</v>
      </c>
      <c r="O4633" t="s">
        <v>40064</v>
      </c>
      <c r="P4633" t="s">
        <v>29950</v>
      </c>
      <c r="Q4633" t="s">
        <v>40065</v>
      </c>
      <c r="R4633" t="s">
        <v>40066</v>
      </c>
      <c r="S4633" t="s">
        <v>40067</v>
      </c>
      <c r="T4633">
        <v>6.3</v>
      </c>
      <c r="U4633">
        <v>12504</v>
      </c>
      <c r="W4633"/>
      <c r="X4633"/>
      <c r="Y4633"/>
      <c r="Z4633"/>
      <c r="AA4633">
        <v>73010</v>
      </c>
      <c r="AB4633">
        <v>61</v>
      </c>
    </row>
    <row r="4634" spans="1:28" hidden="1" x14ac:dyDescent="0.2">
      <c r="A4634" t="s">
        <v>40068</v>
      </c>
      <c r="B4634" t="s">
        <v>40069</v>
      </c>
      <c r="C4634">
        <v>2017</v>
      </c>
      <c r="D4634" t="s">
        <v>37031</v>
      </c>
      <c r="E4634" t="s">
        <v>176</v>
      </c>
      <c r="F4634" t="s">
        <v>44036</v>
      </c>
      <c r="G4634" t="s">
        <v>44033</v>
      </c>
      <c r="H4634">
        <v>102</v>
      </c>
      <c r="I4634" t="s">
        <v>25</v>
      </c>
      <c r="J4634" t="s">
        <v>26</v>
      </c>
      <c r="M4634" t="s">
        <v>34772</v>
      </c>
      <c r="N4634" t="s">
        <v>40070</v>
      </c>
      <c r="O4634" t="s">
        <v>40071</v>
      </c>
      <c r="P4634" t="s">
        <v>507</v>
      </c>
      <c r="Q4634" t="s">
        <v>40072</v>
      </c>
      <c r="R4634" t="s">
        <v>40073</v>
      </c>
      <c r="S4634" t="s">
        <v>40074</v>
      </c>
      <c r="T4634">
        <v>6.3</v>
      </c>
      <c r="U4634">
        <v>28565</v>
      </c>
      <c r="W4634"/>
      <c r="X4634"/>
      <c r="Y4634"/>
      <c r="Z4634"/>
      <c r="AA4634"/>
      <c r="AB4634">
        <v>120</v>
      </c>
    </row>
    <row r="4635" spans="1:28" hidden="1" x14ac:dyDescent="0.2">
      <c r="A4635" t="s">
        <v>40075</v>
      </c>
      <c r="B4635" t="s">
        <v>40076</v>
      </c>
      <c r="C4635">
        <v>2018</v>
      </c>
      <c r="D4635" t="s">
        <v>37188</v>
      </c>
      <c r="E4635" t="s">
        <v>44054</v>
      </c>
      <c r="F4635" t="s">
        <v>44042</v>
      </c>
      <c r="H4635">
        <v>100</v>
      </c>
      <c r="I4635" t="s">
        <v>495</v>
      </c>
      <c r="J4635" t="s">
        <v>26</v>
      </c>
      <c r="K4635" t="s">
        <v>587</v>
      </c>
      <c r="L4635" t="s">
        <v>75</v>
      </c>
      <c r="M4635" t="s">
        <v>40077</v>
      </c>
      <c r="N4635" t="s">
        <v>40078</v>
      </c>
      <c r="O4635" t="s">
        <v>40079</v>
      </c>
      <c r="P4635" t="s">
        <v>36423</v>
      </c>
      <c r="Q4635" t="s">
        <v>40080</v>
      </c>
      <c r="R4635" t="s">
        <v>40081</v>
      </c>
      <c r="S4635" t="s">
        <v>40082</v>
      </c>
      <c r="T4635">
        <v>5.8</v>
      </c>
      <c r="U4635">
        <v>11672</v>
      </c>
      <c r="W4635"/>
      <c r="X4635"/>
      <c r="Y4635"/>
      <c r="Z4635"/>
      <c r="AA4635"/>
      <c r="AB4635">
        <v>101</v>
      </c>
    </row>
    <row r="4636" spans="1:28" x14ac:dyDescent="0.2">
      <c r="A4636" t="s">
        <v>13427</v>
      </c>
      <c r="B4636" t="s">
        <v>13428</v>
      </c>
      <c r="C4636">
        <v>2005</v>
      </c>
      <c r="D4636" s="1">
        <v>38360</v>
      </c>
      <c r="E4636" t="s">
        <v>176</v>
      </c>
      <c r="F4636" t="s">
        <v>44046</v>
      </c>
      <c r="G4636" t="s">
        <v>44042</v>
      </c>
      <c r="H4636">
        <v>117</v>
      </c>
      <c r="I4636" t="s">
        <v>25</v>
      </c>
      <c r="J4636" t="s">
        <v>26</v>
      </c>
      <c r="M4636" t="s">
        <v>5751</v>
      </c>
      <c r="N4636" t="s">
        <v>13429</v>
      </c>
      <c r="O4636" t="s">
        <v>13430</v>
      </c>
      <c r="P4636" t="s">
        <v>1786</v>
      </c>
      <c r="Q4636" t="s">
        <v>13431</v>
      </c>
      <c r="R4636" t="s">
        <v>13432</v>
      </c>
      <c r="S4636" t="s">
        <v>1789</v>
      </c>
      <c r="T4636">
        <v>5.2</v>
      </c>
      <c r="U4636">
        <v>10303</v>
      </c>
      <c r="V4636" s="12">
        <f>W4636*1.32519713261649</f>
        <v>39755913.978494696</v>
      </c>
      <c r="W4636" s="3">
        <v>30000000</v>
      </c>
      <c r="X4636" s="13">
        <f>Y4636*1.32519713261649</f>
        <v>333280.45286738413</v>
      </c>
      <c r="Y4636" s="3">
        <v>251495</v>
      </c>
      <c r="Z4636" s="13">
        <f>AA4636*1.32519713261649</f>
        <v>333280.45286738413</v>
      </c>
      <c r="AA4636" s="3">
        <v>251495</v>
      </c>
      <c r="AB4636">
        <v>138</v>
      </c>
    </row>
    <row r="4637" spans="1:28" x14ac:dyDescent="0.2">
      <c r="A4637" t="s">
        <v>12197</v>
      </c>
      <c r="B4637" t="s">
        <v>12198</v>
      </c>
      <c r="C4637">
        <v>2004</v>
      </c>
      <c r="D4637" s="1">
        <v>38058</v>
      </c>
      <c r="E4637" t="s">
        <v>44041</v>
      </c>
      <c r="F4637" t="s">
        <v>44032</v>
      </c>
      <c r="G4637" t="s">
        <v>44036</v>
      </c>
      <c r="H4637">
        <v>88</v>
      </c>
      <c r="I4637" t="s">
        <v>12199</v>
      </c>
      <c r="J4637" t="s">
        <v>3179</v>
      </c>
      <c r="M4637" t="s">
        <v>3661</v>
      </c>
      <c r="N4637" t="s">
        <v>3661</v>
      </c>
      <c r="O4637" t="s">
        <v>12200</v>
      </c>
      <c r="P4637" t="s">
        <v>12201</v>
      </c>
      <c r="Q4637" t="s">
        <v>12202</v>
      </c>
      <c r="R4637" t="s">
        <v>12203</v>
      </c>
      <c r="S4637" t="s">
        <v>12204</v>
      </c>
      <c r="T4637">
        <v>8</v>
      </c>
      <c r="U4637">
        <v>48839</v>
      </c>
      <c r="V4637" s="12">
        <f>W4637*1.37009528851244</f>
        <v>1370095.2885124399</v>
      </c>
      <c r="W4637" s="3">
        <v>1000000</v>
      </c>
      <c r="X4637" s="13">
        <f>Y4637*1.37009528851244</f>
        <v>331445.23162519839</v>
      </c>
      <c r="Y4637" s="3">
        <v>241914</v>
      </c>
      <c r="Z4637" s="13">
        <f>AA4637*1.37009528851244</f>
        <v>4663745.44799894</v>
      </c>
      <c r="AA4637" s="3">
        <v>3403957</v>
      </c>
      <c r="AB4637">
        <v>137</v>
      </c>
    </row>
    <row r="4638" spans="1:28" hidden="1" x14ac:dyDescent="0.2">
      <c r="A4638" t="s">
        <v>40098</v>
      </c>
      <c r="B4638" t="s">
        <v>40099</v>
      </c>
      <c r="C4638">
        <v>2016</v>
      </c>
      <c r="D4638" s="1">
        <v>42712</v>
      </c>
      <c r="E4638" t="s">
        <v>44041</v>
      </c>
      <c r="F4638" t="s">
        <v>44032</v>
      </c>
      <c r="G4638" t="s">
        <v>44042</v>
      </c>
      <c r="H4638">
        <v>148</v>
      </c>
      <c r="I4638" t="s">
        <v>943</v>
      </c>
      <c r="J4638" t="s">
        <v>944</v>
      </c>
      <c r="K4638" t="s">
        <v>26</v>
      </c>
      <c r="M4638" t="s">
        <v>40100</v>
      </c>
      <c r="N4638" t="s">
        <v>40101</v>
      </c>
      <c r="O4638" t="s">
        <v>40102</v>
      </c>
      <c r="P4638" t="s">
        <v>2934</v>
      </c>
      <c r="Q4638" t="s">
        <v>40103</v>
      </c>
      <c r="R4638" t="s">
        <v>40104</v>
      </c>
      <c r="S4638" t="s">
        <v>40105</v>
      </c>
      <c r="T4638">
        <v>7.1</v>
      </c>
      <c r="U4638">
        <v>22712</v>
      </c>
      <c r="W4638"/>
      <c r="X4638"/>
      <c r="Y4638">
        <v>1087419</v>
      </c>
      <c r="Z4638"/>
      <c r="AA4638">
        <v>1658594</v>
      </c>
      <c r="AB4638">
        <v>97</v>
      </c>
    </row>
    <row r="4639" spans="1:28" hidden="1" x14ac:dyDescent="0.2">
      <c r="A4639" t="s">
        <v>40106</v>
      </c>
      <c r="B4639" t="s">
        <v>40107</v>
      </c>
      <c r="C4639">
        <v>2016</v>
      </c>
      <c r="D4639" t="s">
        <v>36992</v>
      </c>
      <c r="E4639" t="s">
        <v>176</v>
      </c>
      <c r="H4639">
        <v>100</v>
      </c>
      <c r="I4639" t="s">
        <v>40108</v>
      </c>
      <c r="J4639" t="s">
        <v>26</v>
      </c>
      <c r="M4639" t="s">
        <v>40109</v>
      </c>
      <c r="N4639" t="s">
        <v>6365</v>
      </c>
      <c r="O4639" t="s">
        <v>40110</v>
      </c>
      <c r="P4639" t="s">
        <v>40111</v>
      </c>
      <c r="Q4639" t="s">
        <v>40112</v>
      </c>
      <c r="R4639" t="s">
        <v>40113</v>
      </c>
      <c r="S4639" t="s">
        <v>40114</v>
      </c>
      <c r="T4639">
        <v>7.9</v>
      </c>
      <c r="U4639">
        <v>51596</v>
      </c>
      <c r="W4639"/>
      <c r="X4639"/>
      <c r="Y4639">
        <v>260354</v>
      </c>
      <c r="Z4639"/>
      <c r="AA4639">
        <v>15793051</v>
      </c>
      <c r="AB4639">
        <v>178</v>
      </c>
    </row>
    <row r="4640" spans="1:28" hidden="1" x14ac:dyDescent="0.2">
      <c r="A4640" t="s">
        <v>40115</v>
      </c>
      <c r="B4640" t="s">
        <v>40116</v>
      </c>
      <c r="C4640">
        <v>2017</v>
      </c>
      <c r="D4640" s="1">
        <v>43438</v>
      </c>
      <c r="E4640" t="s">
        <v>44035</v>
      </c>
      <c r="F4640" t="s">
        <v>44032</v>
      </c>
      <c r="G4640" t="s">
        <v>44049</v>
      </c>
      <c r="H4640">
        <v>103</v>
      </c>
      <c r="I4640" t="s">
        <v>25</v>
      </c>
      <c r="J4640" t="s">
        <v>26</v>
      </c>
      <c r="M4640" t="s">
        <v>32995</v>
      </c>
      <c r="N4640" t="s">
        <v>40117</v>
      </c>
      <c r="O4640" t="s">
        <v>40118</v>
      </c>
      <c r="P4640" t="s">
        <v>8535</v>
      </c>
      <c r="Q4640" t="s">
        <v>40119</v>
      </c>
      <c r="R4640" t="s">
        <v>653</v>
      </c>
      <c r="S4640" t="s">
        <v>654</v>
      </c>
      <c r="T4640">
        <v>6.4</v>
      </c>
      <c r="U4640">
        <v>11424</v>
      </c>
      <c r="W4640"/>
      <c r="X4640"/>
      <c r="Y4640">
        <v>768946</v>
      </c>
      <c r="Z4640"/>
      <c r="AA4640">
        <v>4372130</v>
      </c>
      <c r="AB4640">
        <v>72</v>
      </c>
    </row>
    <row r="4641" spans="1:28" x14ac:dyDescent="0.2">
      <c r="A4641" t="s">
        <v>19199</v>
      </c>
      <c r="B4641" t="s">
        <v>19200</v>
      </c>
      <c r="C4641">
        <v>2008</v>
      </c>
      <c r="D4641" t="s">
        <v>15809</v>
      </c>
      <c r="E4641" t="s">
        <v>1045</v>
      </c>
      <c r="F4641" t="s">
        <v>44032</v>
      </c>
      <c r="G4641" t="s">
        <v>44055</v>
      </c>
      <c r="H4641">
        <v>115</v>
      </c>
      <c r="I4641" t="s">
        <v>25</v>
      </c>
      <c r="J4641" t="s">
        <v>26</v>
      </c>
      <c r="M4641" t="s">
        <v>13155</v>
      </c>
      <c r="N4641" t="s">
        <v>19201</v>
      </c>
      <c r="O4641" t="s">
        <v>19202</v>
      </c>
      <c r="P4641" t="s">
        <v>12090</v>
      </c>
      <c r="Q4641" t="s">
        <v>19203</v>
      </c>
      <c r="R4641" t="s">
        <v>19204</v>
      </c>
      <c r="S4641" t="s">
        <v>19205</v>
      </c>
      <c r="T4641">
        <v>6.9</v>
      </c>
      <c r="U4641">
        <v>13382</v>
      </c>
      <c r="V4641" s="12">
        <f>W4641*1.20207800169993</f>
        <v>18031170.025498949</v>
      </c>
      <c r="W4641" s="3">
        <v>15000000</v>
      </c>
      <c r="X4641" s="13">
        <f>Y4641*1.20207800169993</f>
        <v>320915.15787982522</v>
      </c>
      <c r="Y4641" s="3">
        <v>266967</v>
      </c>
      <c r="Z4641" s="13">
        <f>AA4641*1.20207800169993</f>
        <v>345677.96471484378</v>
      </c>
      <c r="AA4641" s="3">
        <v>287567</v>
      </c>
      <c r="AB4641">
        <v>37</v>
      </c>
    </row>
    <row r="4642" spans="1:28" x14ac:dyDescent="0.2">
      <c r="A4642" t="s">
        <v>40270</v>
      </c>
      <c r="B4642" t="s">
        <v>40271</v>
      </c>
      <c r="C4642">
        <v>2017</v>
      </c>
      <c r="D4642" t="s">
        <v>26174</v>
      </c>
      <c r="E4642" t="s">
        <v>176</v>
      </c>
      <c r="H4642">
        <v>107</v>
      </c>
      <c r="I4642" t="s">
        <v>40272</v>
      </c>
      <c r="J4642" t="s">
        <v>27</v>
      </c>
      <c r="K4642" t="s">
        <v>26</v>
      </c>
      <c r="M4642" t="s">
        <v>2203</v>
      </c>
      <c r="N4642" t="s">
        <v>2203</v>
      </c>
      <c r="O4642" t="s">
        <v>40273</v>
      </c>
      <c r="P4642" t="s">
        <v>3642</v>
      </c>
      <c r="Q4642" t="s">
        <v>40274</v>
      </c>
      <c r="R4642" t="s">
        <v>40275</v>
      </c>
      <c r="S4642" t="s">
        <v>40276</v>
      </c>
      <c r="T4642">
        <v>6.7</v>
      </c>
      <c r="U4642">
        <v>12604</v>
      </c>
      <c r="V4642" s="12">
        <f>W4642*1.05585427545692</f>
        <v>14359618.146214113</v>
      </c>
      <c r="W4642" s="3">
        <v>13600000</v>
      </c>
      <c r="X4642" s="13">
        <f>Y4642*1.05585427545692</f>
        <v>318570.24028231099</v>
      </c>
      <c r="Y4642" s="3">
        <v>301718</v>
      </c>
      <c r="Z4642" s="13">
        <f>AA4642*1.05585427545692</f>
        <v>2756618.0072372742</v>
      </c>
      <c r="AA4642" s="3">
        <v>2610794</v>
      </c>
      <c r="AB4642">
        <v>34</v>
      </c>
    </row>
    <row r="4643" spans="1:28" hidden="1" x14ac:dyDescent="0.2">
      <c r="A4643" t="s">
        <v>40136</v>
      </c>
      <c r="B4643" t="s">
        <v>40137</v>
      </c>
      <c r="C4643">
        <v>2016</v>
      </c>
      <c r="D4643" s="1">
        <v>42856</v>
      </c>
      <c r="E4643" t="s">
        <v>176</v>
      </c>
      <c r="F4643" t="s">
        <v>44042</v>
      </c>
      <c r="H4643">
        <v>124</v>
      </c>
      <c r="I4643" t="s">
        <v>24245</v>
      </c>
      <c r="J4643" t="s">
        <v>5473</v>
      </c>
      <c r="K4643" t="s">
        <v>26</v>
      </c>
      <c r="M4643" t="s">
        <v>24246</v>
      </c>
      <c r="N4643" t="s">
        <v>24246</v>
      </c>
      <c r="O4643" t="s">
        <v>40138</v>
      </c>
      <c r="P4643" t="s">
        <v>40139</v>
      </c>
      <c r="Q4643" t="s">
        <v>40140</v>
      </c>
      <c r="R4643" t="s">
        <v>40141</v>
      </c>
      <c r="S4643" t="s">
        <v>40142</v>
      </c>
      <c r="T4643">
        <v>7.8</v>
      </c>
      <c r="U4643">
        <v>48658</v>
      </c>
      <c r="W4643"/>
      <c r="X4643"/>
      <c r="Y4643">
        <v>2402067</v>
      </c>
      <c r="Z4643"/>
      <c r="AA4643">
        <v>6953604</v>
      </c>
      <c r="AB4643">
        <v>102</v>
      </c>
    </row>
    <row r="4644" spans="1:28" hidden="1" x14ac:dyDescent="0.2">
      <c r="A4644" t="s">
        <v>40143</v>
      </c>
      <c r="B4644" t="s">
        <v>40144</v>
      </c>
      <c r="C4644">
        <v>2016</v>
      </c>
      <c r="D4644" t="s">
        <v>40145</v>
      </c>
      <c r="E4644" t="s">
        <v>176</v>
      </c>
      <c r="H4644">
        <v>106</v>
      </c>
      <c r="I4644" t="s">
        <v>25</v>
      </c>
      <c r="J4644" t="s">
        <v>26</v>
      </c>
      <c r="M4644" t="s">
        <v>17973</v>
      </c>
      <c r="N4644" t="s">
        <v>40146</v>
      </c>
      <c r="O4644" t="s">
        <v>40147</v>
      </c>
      <c r="P4644" t="s">
        <v>24217</v>
      </c>
      <c r="Q4644" t="s">
        <v>40148</v>
      </c>
      <c r="R4644" t="s">
        <v>40149</v>
      </c>
      <c r="S4644" t="s">
        <v>40150</v>
      </c>
      <c r="T4644">
        <v>6.3</v>
      </c>
      <c r="U4644">
        <v>14955</v>
      </c>
      <c r="W4644"/>
      <c r="X4644"/>
      <c r="Y4644">
        <v>262599</v>
      </c>
      <c r="Z4644"/>
      <c r="AA4644">
        <v>798214</v>
      </c>
      <c r="AB4644">
        <v>113</v>
      </c>
    </row>
    <row r="4645" spans="1:28" hidden="1" x14ac:dyDescent="0.2">
      <c r="A4645" t="s">
        <v>40151</v>
      </c>
      <c r="B4645" t="s">
        <v>40152</v>
      </c>
      <c r="C4645">
        <v>2020</v>
      </c>
      <c r="D4645" t="s">
        <v>40153</v>
      </c>
      <c r="E4645" t="s">
        <v>44037</v>
      </c>
      <c r="F4645" t="s">
        <v>44031</v>
      </c>
      <c r="G4645" t="s">
        <v>44038</v>
      </c>
      <c r="H4645">
        <v>90</v>
      </c>
      <c r="I4645" t="s">
        <v>9587</v>
      </c>
      <c r="J4645" t="s">
        <v>26</v>
      </c>
      <c r="M4645" t="s">
        <v>40154</v>
      </c>
      <c r="N4645" t="s">
        <v>40155</v>
      </c>
      <c r="O4645" t="s">
        <v>40156</v>
      </c>
      <c r="P4645" t="s">
        <v>16490</v>
      </c>
      <c r="Q4645" t="s">
        <v>40157</v>
      </c>
      <c r="R4645" t="s">
        <v>40158</v>
      </c>
      <c r="S4645" t="s">
        <v>40159</v>
      </c>
      <c r="T4645">
        <v>6.4</v>
      </c>
      <c r="U4645">
        <v>11080</v>
      </c>
      <c r="W4645"/>
      <c r="X4645"/>
      <c r="Y4645"/>
      <c r="Z4645"/>
      <c r="AA4645"/>
      <c r="AB4645">
        <v>163</v>
      </c>
    </row>
    <row r="4646" spans="1:28" x14ac:dyDescent="0.2">
      <c r="A4646" t="s">
        <v>16430</v>
      </c>
      <c r="B4646" t="s">
        <v>16431</v>
      </c>
      <c r="C4646">
        <v>2007</v>
      </c>
      <c r="D4646" s="1">
        <v>39545</v>
      </c>
      <c r="E4646" t="s">
        <v>3496</v>
      </c>
      <c r="F4646" t="s">
        <v>44033</v>
      </c>
      <c r="G4646" t="s">
        <v>44042</v>
      </c>
      <c r="H4646">
        <v>103</v>
      </c>
      <c r="I4646" t="s">
        <v>25</v>
      </c>
      <c r="J4646" t="s">
        <v>26</v>
      </c>
      <c r="M4646" t="s">
        <v>16432</v>
      </c>
      <c r="N4646" t="s">
        <v>16433</v>
      </c>
      <c r="O4646" t="s">
        <v>16434</v>
      </c>
      <c r="P4646" t="s">
        <v>16435</v>
      </c>
      <c r="Q4646" t="s">
        <v>16436</v>
      </c>
      <c r="R4646" t="s">
        <v>16437</v>
      </c>
      <c r="S4646" t="s">
        <v>16438</v>
      </c>
      <c r="T4646">
        <v>6</v>
      </c>
      <c r="U4646">
        <v>20201</v>
      </c>
      <c r="V4646" s="12">
        <f>W4646*1.24823238899982</f>
        <v>62411.619449990998</v>
      </c>
      <c r="W4646" s="3">
        <v>50000</v>
      </c>
      <c r="X4646" s="13">
        <f>Y4646*1.24823238899982</f>
        <v>313493.56449730479</v>
      </c>
      <c r="Y4646" s="3">
        <v>251150</v>
      </c>
      <c r="Z4646" s="13">
        <f>AA4646*144548551.06</f>
        <v>150386288843109.16</v>
      </c>
      <c r="AA4646" s="3">
        <v>1040386</v>
      </c>
      <c r="AB4646">
        <v>125</v>
      </c>
    </row>
    <row r="4647" spans="1:28" x14ac:dyDescent="0.2">
      <c r="A4647" t="s">
        <v>16968</v>
      </c>
      <c r="B4647" t="s">
        <v>4585</v>
      </c>
      <c r="C4647">
        <v>2009</v>
      </c>
      <c r="D4647" s="1">
        <v>39909</v>
      </c>
      <c r="E4647" t="s">
        <v>16512</v>
      </c>
      <c r="F4647" t="s">
        <v>44031</v>
      </c>
      <c r="G4647" t="s">
        <v>44034</v>
      </c>
      <c r="H4647">
        <v>91</v>
      </c>
      <c r="I4647" t="s">
        <v>16969</v>
      </c>
      <c r="J4647" t="s">
        <v>26</v>
      </c>
      <c r="K4647" t="s">
        <v>934</v>
      </c>
      <c r="M4647" t="s">
        <v>4394</v>
      </c>
      <c r="N4647" t="s">
        <v>16970</v>
      </c>
      <c r="O4647" t="s">
        <v>16971</v>
      </c>
      <c r="P4647" t="s">
        <v>16972</v>
      </c>
      <c r="Q4647" t="s">
        <v>16973</v>
      </c>
      <c r="R4647" t="s">
        <v>16974</v>
      </c>
      <c r="S4647" t="s">
        <v>16975</v>
      </c>
      <c r="T4647">
        <v>5.3</v>
      </c>
      <c r="U4647">
        <v>14350</v>
      </c>
      <c r="V4647" s="12">
        <f>W4647*1.20636999678377</f>
        <v>36191099.903513096</v>
      </c>
      <c r="W4647" s="3">
        <v>30000000</v>
      </c>
      <c r="X4647" s="13">
        <f>Y4647*1.20636999678377</f>
        <v>310534.1136121038</v>
      </c>
      <c r="Y4647" s="3">
        <v>257412</v>
      </c>
      <c r="Z4647" s="13">
        <f>AA4647*1.20636999678377</f>
        <v>7086856.7372061601</v>
      </c>
      <c r="AA4647" s="3">
        <v>5874530</v>
      </c>
      <c r="AB4647">
        <v>98</v>
      </c>
    </row>
    <row r="4648" spans="1:28" x14ac:dyDescent="0.2">
      <c r="A4648" t="s">
        <v>15308</v>
      </c>
      <c r="B4648" t="s">
        <v>15309</v>
      </c>
      <c r="C4648">
        <v>2007</v>
      </c>
      <c r="D4648" t="s">
        <v>7499</v>
      </c>
      <c r="E4648" t="s">
        <v>176</v>
      </c>
      <c r="F4648" t="s">
        <v>44034</v>
      </c>
      <c r="G4648" t="s">
        <v>44045</v>
      </c>
      <c r="H4648">
        <v>124</v>
      </c>
      <c r="I4648" t="s">
        <v>15310</v>
      </c>
      <c r="J4648" t="s">
        <v>26</v>
      </c>
      <c r="K4648" t="s">
        <v>2800</v>
      </c>
      <c r="L4648" t="s">
        <v>307</v>
      </c>
      <c r="M4648" t="s">
        <v>15311</v>
      </c>
      <c r="N4648" t="s">
        <v>15312</v>
      </c>
      <c r="O4648" t="s">
        <v>15313</v>
      </c>
      <c r="P4648" t="s">
        <v>15314</v>
      </c>
      <c r="Q4648" t="s">
        <v>15315</v>
      </c>
      <c r="R4648" t="s">
        <v>15316</v>
      </c>
      <c r="S4648" t="s">
        <v>15317</v>
      </c>
      <c r="T4648">
        <v>6.2</v>
      </c>
      <c r="U4648">
        <v>12836</v>
      </c>
      <c r="V4648" s="12">
        <f>W4648*1.24823238899982</f>
        <v>6241161.9449990997</v>
      </c>
      <c r="W4648" s="3">
        <v>5000000</v>
      </c>
      <c r="X4648" s="13">
        <f>Y4648*1.24823238899982</f>
        <v>305064.25117438898</v>
      </c>
      <c r="Y4648" s="3">
        <v>244397</v>
      </c>
      <c r="Z4648" s="13">
        <f>AA4648*144548551.06</f>
        <v>379405110331694.56</v>
      </c>
      <c r="AA4648" s="3">
        <v>2624759</v>
      </c>
      <c r="AB4648">
        <v>91</v>
      </c>
    </row>
    <row r="4649" spans="1:28" x14ac:dyDescent="0.2">
      <c r="A4649" t="s">
        <v>27829</v>
      </c>
      <c r="B4649" t="s">
        <v>27830</v>
      </c>
      <c r="C4649">
        <v>2013</v>
      </c>
      <c r="D4649" t="s">
        <v>27831</v>
      </c>
      <c r="E4649" t="s">
        <v>1045</v>
      </c>
      <c r="F4649" t="s">
        <v>44044</v>
      </c>
      <c r="H4649">
        <v>98</v>
      </c>
      <c r="I4649" t="s">
        <v>25</v>
      </c>
      <c r="J4649" t="s">
        <v>26</v>
      </c>
      <c r="M4649" t="s">
        <v>27832</v>
      </c>
      <c r="N4649" t="s">
        <v>27833</v>
      </c>
      <c r="O4649" t="s">
        <v>27834</v>
      </c>
      <c r="P4649" t="s">
        <v>4801</v>
      </c>
      <c r="Q4649" t="s">
        <v>27835</v>
      </c>
      <c r="R4649" t="s">
        <v>27836</v>
      </c>
      <c r="S4649" t="s">
        <v>27837</v>
      </c>
      <c r="T4649">
        <v>5.8</v>
      </c>
      <c r="U4649">
        <v>16923</v>
      </c>
      <c r="V4649" s="12">
        <f>W4649*1.11098185502045</f>
        <v>13331782.2602454</v>
      </c>
      <c r="W4649" s="3">
        <v>12000000</v>
      </c>
      <c r="X4649" s="13">
        <f>Y4649*1.11098185502045</f>
        <v>294912.35537888849</v>
      </c>
      <c r="Y4649" s="3">
        <v>265452</v>
      </c>
      <c r="Z4649" s="13">
        <f>AA4649*1.11098185502045</f>
        <v>1618339.493661914</v>
      </c>
      <c r="AA4649" s="3">
        <v>1456675</v>
      </c>
      <c r="AB4649">
        <v>63</v>
      </c>
    </row>
    <row r="4650" spans="1:28" x14ac:dyDescent="0.2">
      <c r="A4650" t="s">
        <v>21989</v>
      </c>
      <c r="B4650" t="s">
        <v>21990</v>
      </c>
      <c r="C4650">
        <v>2009</v>
      </c>
      <c r="D4650" t="s">
        <v>15475</v>
      </c>
      <c r="E4650" t="s">
        <v>16512</v>
      </c>
      <c r="F4650" t="s">
        <v>44038</v>
      </c>
      <c r="H4650">
        <v>84</v>
      </c>
      <c r="I4650" t="s">
        <v>25</v>
      </c>
      <c r="J4650" t="s">
        <v>26</v>
      </c>
      <c r="M4650" t="s">
        <v>21991</v>
      </c>
      <c r="N4650" t="s">
        <v>21992</v>
      </c>
      <c r="O4650" t="s">
        <v>21993</v>
      </c>
      <c r="P4650" t="s">
        <v>21994</v>
      </c>
      <c r="Q4650" t="s">
        <v>21995</v>
      </c>
      <c r="R4650" t="s">
        <v>21996</v>
      </c>
      <c r="S4650" t="s">
        <v>21997</v>
      </c>
      <c r="T4650">
        <v>7.4</v>
      </c>
      <c r="U4650">
        <v>45081</v>
      </c>
      <c r="V4650" s="12">
        <f>W4650*1.20636999678377</f>
        <v>3498472.9906729329</v>
      </c>
      <c r="W4650" s="3">
        <v>2900000</v>
      </c>
      <c r="X4650" s="13">
        <f>Y4650*1.20636999678377</f>
        <v>292638.82107981335</v>
      </c>
      <c r="Y4650" s="3">
        <v>242578</v>
      </c>
      <c r="Z4650" s="13">
        <f>AA4650*1.20636999678377</f>
        <v>357757.46713620448</v>
      </c>
      <c r="AA4650" s="3">
        <v>296557</v>
      </c>
      <c r="AB4650">
        <v>107</v>
      </c>
    </row>
    <row r="4651" spans="1:28" hidden="1" x14ac:dyDescent="0.2">
      <c r="A4651" t="s">
        <v>40200</v>
      </c>
      <c r="B4651" t="s">
        <v>40201</v>
      </c>
      <c r="C4651">
        <v>2016</v>
      </c>
      <c r="D4651" s="1">
        <v>42412</v>
      </c>
      <c r="E4651" t="s">
        <v>176</v>
      </c>
      <c r="F4651" t="s">
        <v>44046</v>
      </c>
      <c r="H4651">
        <v>76</v>
      </c>
      <c r="I4651" t="s">
        <v>25</v>
      </c>
      <c r="J4651" t="s">
        <v>26</v>
      </c>
      <c r="K4651" t="s">
        <v>4428</v>
      </c>
      <c r="M4651" t="s">
        <v>37007</v>
      </c>
      <c r="N4651" t="s">
        <v>37007</v>
      </c>
      <c r="O4651" t="s">
        <v>40202</v>
      </c>
      <c r="P4651" t="s">
        <v>40203</v>
      </c>
      <c r="Q4651" t="s">
        <v>40204</v>
      </c>
      <c r="R4651" t="s">
        <v>40205</v>
      </c>
      <c r="S4651" t="s">
        <v>40206</v>
      </c>
      <c r="T4651">
        <v>6.2</v>
      </c>
      <c r="U4651">
        <v>11061</v>
      </c>
      <c r="W4651"/>
      <c r="X4651"/>
      <c r="Y4651">
        <v>27099</v>
      </c>
      <c r="Z4651"/>
      <c r="AA4651">
        <v>29539</v>
      </c>
      <c r="AB4651">
        <v>92</v>
      </c>
    </row>
    <row r="4652" spans="1:28" hidden="1" x14ac:dyDescent="0.2">
      <c r="A4652" t="s">
        <v>40207</v>
      </c>
      <c r="B4652" t="s">
        <v>40208</v>
      </c>
      <c r="C4652">
        <v>2016</v>
      </c>
      <c r="D4652" t="s">
        <v>31749</v>
      </c>
      <c r="E4652" t="s">
        <v>1045</v>
      </c>
      <c r="F4652" t="s">
        <v>44032</v>
      </c>
      <c r="H4652">
        <v>115</v>
      </c>
      <c r="I4652" t="s">
        <v>4358</v>
      </c>
      <c r="J4652" t="s">
        <v>1076</v>
      </c>
      <c r="M4652" t="s">
        <v>40209</v>
      </c>
      <c r="N4652" t="s">
        <v>40209</v>
      </c>
      <c r="O4652" t="s">
        <v>40210</v>
      </c>
      <c r="P4652" t="s">
        <v>10028</v>
      </c>
      <c r="Q4652" t="s">
        <v>40211</v>
      </c>
      <c r="R4652" t="s">
        <v>40212</v>
      </c>
      <c r="S4652" t="s">
        <v>40213</v>
      </c>
      <c r="T4652">
        <v>7.4</v>
      </c>
      <c r="U4652">
        <v>11415</v>
      </c>
      <c r="W4652">
        <v>4500000</v>
      </c>
      <c r="X4652"/>
      <c r="Y4652"/>
      <c r="Z4652"/>
      <c r="AA4652">
        <v>4227648</v>
      </c>
      <c r="AB4652">
        <v>7</v>
      </c>
    </row>
    <row r="4653" spans="1:28" hidden="1" x14ac:dyDescent="0.2">
      <c r="A4653" t="s">
        <v>40214</v>
      </c>
      <c r="B4653" t="s">
        <v>40215</v>
      </c>
      <c r="C4653">
        <v>2018</v>
      </c>
      <c r="D4653" t="s">
        <v>40216</v>
      </c>
      <c r="E4653" t="s">
        <v>16512</v>
      </c>
      <c r="F4653" t="s">
        <v>44031</v>
      </c>
      <c r="G4653" t="s">
        <v>44032</v>
      </c>
      <c r="H4653">
        <v>113</v>
      </c>
      <c r="I4653" t="s">
        <v>25</v>
      </c>
      <c r="J4653" t="s">
        <v>26</v>
      </c>
      <c r="M4653" t="s">
        <v>26217</v>
      </c>
      <c r="N4653" t="s">
        <v>40217</v>
      </c>
      <c r="O4653" t="s">
        <v>40218</v>
      </c>
      <c r="P4653" t="s">
        <v>40219</v>
      </c>
      <c r="Q4653" t="s">
        <v>40220</v>
      </c>
      <c r="R4653" t="s">
        <v>40221</v>
      </c>
      <c r="S4653" t="s">
        <v>40222</v>
      </c>
      <c r="T4653">
        <v>5</v>
      </c>
      <c r="U4653">
        <v>43048</v>
      </c>
      <c r="W4653">
        <v>20000000</v>
      </c>
      <c r="X4653"/>
      <c r="Y4653"/>
      <c r="Z4653"/>
      <c r="AA4653"/>
      <c r="AB4653">
        <v>1633</v>
      </c>
    </row>
    <row r="4654" spans="1:28" x14ac:dyDescent="0.2">
      <c r="A4654" t="s">
        <v>33107</v>
      </c>
      <c r="B4654" t="s">
        <v>33108</v>
      </c>
      <c r="C4654">
        <v>2013</v>
      </c>
      <c r="D4654" s="1">
        <v>41889</v>
      </c>
      <c r="E4654" t="s">
        <v>44041</v>
      </c>
      <c r="F4654" t="s">
        <v>44032</v>
      </c>
      <c r="G4654" t="s">
        <v>44042</v>
      </c>
      <c r="H4654">
        <v>90</v>
      </c>
      <c r="I4654" t="s">
        <v>1016</v>
      </c>
      <c r="J4654" t="s">
        <v>26</v>
      </c>
      <c r="M4654" t="s">
        <v>18086</v>
      </c>
      <c r="N4654" t="s">
        <v>18086</v>
      </c>
      <c r="O4654" t="s">
        <v>33109</v>
      </c>
      <c r="P4654" t="s">
        <v>33110</v>
      </c>
      <c r="Q4654" t="s">
        <v>33111</v>
      </c>
      <c r="R4654" t="s">
        <v>33112</v>
      </c>
      <c r="S4654" t="s">
        <v>33113</v>
      </c>
      <c r="T4654">
        <v>7.1</v>
      </c>
      <c r="U4654">
        <v>64961</v>
      </c>
      <c r="V4654" s="12">
        <f>W4654*1.11098185502045</f>
        <v>466612.37910858903</v>
      </c>
      <c r="W4654" s="3">
        <v>420000</v>
      </c>
      <c r="X4654" s="13">
        <f>Y4654*1.11098185502045</f>
        <v>287059.93562760396</v>
      </c>
      <c r="Y4654" s="3">
        <v>258384</v>
      </c>
      <c r="Z4654" s="13">
        <f>AA4654*1.11098185502045</f>
        <v>1103552.7193559282</v>
      </c>
      <c r="AA4654" s="3">
        <v>993313</v>
      </c>
      <c r="AB4654">
        <v>197</v>
      </c>
    </row>
    <row r="4655" spans="1:28" x14ac:dyDescent="0.2">
      <c r="A4655" t="s">
        <v>12143</v>
      </c>
      <c r="B4655" t="s">
        <v>12144</v>
      </c>
      <c r="C4655">
        <v>2006</v>
      </c>
      <c r="D4655" t="s">
        <v>10696</v>
      </c>
      <c r="E4655" t="s">
        <v>44035</v>
      </c>
      <c r="F4655" t="s">
        <v>44032</v>
      </c>
      <c r="G4655" t="s">
        <v>44036</v>
      </c>
      <c r="H4655">
        <v>122</v>
      </c>
      <c r="I4655" t="s">
        <v>25</v>
      </c>
      <c r="J4655" t="s">
        <v>26</v>
      </c>
      <c r="M4655" t="s">
        <v>4558</v>
      </c>
      <c r="N4655" t="s">
        <v>12145</v>
      </c>
      <c r="O4655" t="s">
        <v>12146</v>
      </c>
      <c r="P4655" t="s">
        <v>1431</v>
      </c>
      <c r="Q4655" t="s">
        <v>12147</v>
      </c>
      <c r="R4655" t="s">
        <v>12148</v>
      </c>
      <c r="S4655" t="s">
        <v>12149</v>
      </c>
      <c r="T4655">
        <v>6.5</v>
      </c>
      <c r="U4655">
        <v>15068</v>
      </c>
      <c r="V4655" s="12">
        <f>W4655*1.28378472222222</f>
        <v>21567583.333333299</v>
      </c>
      <c r="W4655" s="3">
        <v>16800000</v>
      </c>
      <c r="X4655" s="13">
        <f>Y4655*1.28378472222222</f>
        <v>286543.31756944396</v>
      </c>
      <c r="Y4655" s="3">
        <v>223202</v>
      </c>
      <c r="Z4655" s="13">
        <f>AA4655*1.28378472222222</f>
        <v>2969030.7514236062</v>
      </c>
      <c r="AA4655" s="3">
        <v>2312717</v>
      </c>
      <c r="AB4655">
        <v>100</v>
      </c>
    </row>
    <row r="4656" spans="1:28" x14ac:dyDescent="0.2">
      <c r="A4656" t="s">
        <v>32927</v>
      </c>
      <c r="B4656" t="s">
        <v>32928</v>
      </c>
      <c r="C4656">
        <v>2013</v>
      </c>
      <c r="D4656" s="1">
        <v>42558</v>
      </c>
      <c r="E4656" t="s">
        <v>1045</v>
      </c>
      <c r="F4656" t="s">
        <v>44032</v>
      </c>
      <c r="G4656" t="s">
        <v>44034</v>
      </c>
      <c r="H4656">
        <v>107</v>
      </c>
      <c r="I4656" t="s">
        <v>32929</v>
      </c>
      <c r="J4656" t="s">
        <v>26</v>
      </c>
      <c r="M4656" t="s">
        <v>8179</v>
      </c>
      <c r="N4656" t="s">
        <v>32930</v>
      </c>
      <c r="O4656" t="s">
        <v>32931</v>
      </c>
      <c r="P4656" t="s">
        <v>32932</v>
      </c>
      <c r="Q4656" t="s">
        <v>32933</v>
      </c>
      <c r="R4656" t="s">
        <v>32934</v>
      </c>
      <c r="S4656" t="s">
        <v>32935</v>
      </c>
      <c r="T4656">
        <v>6.1</v>
      </c>
      <c r="U4656">
        <v>44692</v>
      </c>
      <c r="V4656" s="12">
        <f>W4656*1.11098185502045</f>
        <v>9443345.7676738258</v>
      </c>
      <c r="W4656" s="3">
        <v>8500000</v>
      </c>
      <c r="X4656" s="13">
        <f>Y4656*1.11098185502045</f>
        <v>286306.68992990011</v>
      </c>
      <c r="Y4656" s="3">
        <v>257706</v>
      </c>
      <c r="Z4656" s="13">
        <f>AA4656*1.11098185502045</f>
        <v>1651481.1933790289</v>
      </c>
      <c r="AA4656" s="3">
        <v>1486506</v>
      </c>
      <c r="AB4656">
        <v>160</v>
      </c>
    </row>
    <row r="4657" spans="1:28" hidden="1" x14ac:dyDescent="0.2">
      <c r="A4657" t="s">
        <v>40248</v>
      </c>
      <c r="B4657" t="s">
        <v>40249</v>
      </c>
      <c r="C4657">
        <v>2019</v>
      </c>
      <c r="D4657" t="s">
        <v>40250</v>
      </c>
      <c r="E4657" t="s">
        <v>176</v>
      </c>
      <c r="F4657" t="s">
        <v>44046</v>
      </c>
      <c r="G4657" t="s">
        <v>44045</v>
      </c>
      <c r="H4657">
        <v>98</v>
      </c>
      <c r="I4657" t="s">
        <v>25</v>
      </c>
      <c r="J4657" t="s">
        <v>26</v>
      </c>
      <c r="M4657" t="s">
        <v>34764</v>
      </c>
      <c r="N4657" t="s">
        <v>40251</v>
      </c>
      <c r="O4657" t="s">
        <v>40252</v>
      </c>
      <c r="P4657" t="s">
        <v>40253</v>
      </c>
      <c r="Q4657" t="s">
        <v>40254</v>
      </c>
      <c r="R4657" t="s">
        <v>40255</v>
      </c>
      <c r="S4657" t="s">
        <v>40256</v>
      </c>
      <c r="T4657">
        <v>5.7</v>
      </c>
      <c r="U4657">
        <v>26539</v>
      </c>
      <c r="W4657"/>
      <c r="X4657"/>
      <c r="Y4657"/>
      <c r="Z4657"/>
      <c r="AA4657"/>
      <c r="AB4657">
        <v>549</v>
      </c>
    </row>
    <row r="4658" spans="1:28" x14ac:dyDescent="0.2">
      <c r="A4658" t="s">
        <v>25515</v>
      </c>
      <c r="B4658" t="s">
        <v>25516</v>
      </c>
      <c r="C4658">
        <v>2010</v>
      </c>
      <c r="D4658" s="1">
        <v>40636</v>
      </c>
      <c r="E4658" t="s">
        <v>44043</v>
      </c>
      <c r="F4658" t="s">
        <v>44032</v>
      </c>
      <c r="G4658" t="s">
        <v>44036</v>
      </c>
      <c r="H4658">
        <v>94</v>
      </c>
      <c r="I4658" t="s">
        <v>25517</v>
      </c>
      <c r="J4658" t="s">
        <v>26</v>
      </c>
      <c r="K4658" t="s">
        <v>308</v>
      </c>
      <c r="M4658" t="s">
        <v>17513</v>
      </c>
      <c r="N4658" t="s">
        <v>17513</v>
      </c>
      <c r="O4658" t="s">
        <v>25518</v>
      </c>
      <c r="P4658" t="s">
        <v>25519</v>
      </c>
      <c r="Q4658" t="s">
        <v>25520</v>
      </c>
      <c r="R4658" t="s">
        <v>25521</v>
      </c>
      <c r="S4658" t="s">
        <v>25522</v>
      </c>
      <c r="T4658">
        <v>6.4</v>
      </c>
      <c r="U4658">
        <v>86757</v>
      </c>
      <c r="V4658" s="12">
        <f>W4658*1.18690152988223</f>
        <v>593450.76494111505</v>
      </c>
      <c r="W4658" s="3">
        <v>500000</v>
      </c>
      <c r="X4658" s="13">
        <f>Y4658*1.18690152988223</f>
        <v>281652.91994258307</v>
      </c>
      <c r="Y4658" s="3">
        <v>237301</v>
      </c>
      <c r="Z4658" s="13">
        <f>AA4658*1.18690152988223</f>
        <v>6006241.6040741727</v>
      </c>
      <c r="AA4658" s="3">
        <v>5060438</v>
      </c>
      <c r="AB4658">
        <v>500</v>
      </c>
    </row>
    <row r="4659" spans="1:28" x14ac:dyDescent="0.2">
      <c r="A4659" t="s">
        <v>8917</v>
      </c>
      <c r="B4659" t="s">
        <v>8918</v>
      </c>
      <c r="C4659">
        <v>2004</v>
      </c>
      <c r="D4659" t="s">
        <v>8640</v>
      </c>
      <c r="E4659" t="s">
        <v>44035</v>
      </c>
      <c r="F4659" t="s">
        <v>44032</v>
      </c>
      <c r="H4659">
        <v>128</v>
      </c>
      <c r="I4659" t="s">
        <v>8919</v>
      </c>
      <c r="J4659" t="s">
        <v>26</v>
      </c>
      <c r="M4659" t="s">
        <v>8920</v>
      </c>
      <c r="N4659" t="s">
        <v>8920</v>
      </c>
      <c r="O4659" t="s">
        <v>8921</v>
      </c>
      <c r="P4659" t="s">
        <v>8922</v>
      </c>
      <c r="Q4659" t="s">
        <v>8923</v>
      </c>
      <c r="R4659" t="s">
        <v>8924</v>
      </c>
      <c r="S4659" t="s">
        <v>8925</v>
      </c>
      <c r="T4659">
        <v>7.4</v>
      </c>
      <c r="U4659">
        <v>10734</v>
      </c>
      <c r="V4659" s="12">
        <f>W4659*1.37009528851244</f>
        <v>16441143.462149279</v>
      </c>
      <c r="W4659" s="3">
        <v>12000000</v>
      </c>
      <c r="X4659" s="13">
        <f>Y4659*1.37009528851244</f>
        <v>281095.59986765473</v>
      </c>
      <c r="Y4659" s="3">
        <v>205165</v>
      </c>
      <c r="Z4659" s="13">
        <f>AA4659*1.37009528851244</f>
        <v>2119548.3720910526</v>
      </c>
      <c r="AA4659" s="3">
        <v>1547008</v>
      </c>
      <c r="AB4659">
        <v>68</v>
      </c>
    </row>
    <row r="4660" spans="1:28" x14ac:dyDescent="0.2">
      <c r="A4660" t="s">
        <v>14884</v>
      </c>
      <c r="B4660" t="s">
        <v>14885</v>
      </c>
      <c r="C4660">
        <v>2007</v>
      </c>
      <c r="D4660" t="s">
        <v>7573</v>
      </c>
      <c r="E4660" t="s">
        <v>44043</v>
      </c>
      <c r="F4660" t="s">
        <v>44032</v>
      </c>
      <c r="G4660" t="s">
        <v>44050</v>
      </c>
      <c r="H4660">
        <v>115</v>
      </c>
      <c r="I4660" t="s">
        <v>14886</v>
      </c>
      <c r="J4660" t="s">
        <v>26</v>
      </c>
      <c r="K4660" t="s">
        <v>308</v>
      </c>
      <c r="M4660" t="s">
        <v>10633</v>
      </c>
      <c r="N4660" t="s">
        <v>9814</v>
      </c>
      <c r="O4660" t="s">
        <v>14887</v>
      </c>
      <c r="P4660" t="s">
        <v>14888</v>
      </c>
      <c r="Q4660" t="s">
        <v>14889</v>
      </c>
      <c r="R4660" t="s">
        <v>14890</v>
      </c>
      <c r="S4660" t="s">
        <v>14891</v>
      </c>
      <c r="T4660">
        <v>5.9</v>
      </c>
      <c r="U4660">
        <v>31069</v>
      </c>
      <c r="V4660" s="12">
        <f>W4660*1.24823238899982</f>
        <v>12482323.889998199</v>
      </c>
      <c r="W4660" s="3">
        <v>10000000</v>
      </c>
      <c r="X4660" s="13">
        <f>Y4660*1.24823238899982</f>
        <v>280935.91909502249</v>
      </c>
      <c r="Y4660" s="3">
        <v>225067</v>
      </c>
      <c r="Z4660" s="13">
        <f>AA4660*144548551.06</f>
        <v>1136860621974549.2</v>
      </c>
      <c r="AA4660" s="3">
        <v>7864905</v>
      </c>
      <c r="AB4660">
        <v>56</v>
      </c>
    </row>
    <row r="4661" spans="1:28" hidden="1" x14ac:dyDescent="0.2">
      <c r="A4661" t="s">
        <v>40277</v>
      </c>
      <c r="B4661" t="s">
        <v>40278</v>
      </c>
      <c r="C4661">
        <v>2018</v>
      </c>
      <c r="D4661" t="s">
        <v>39172</v>
      </c>
      <c r="E4661" t="s">
        <v>1045</v>
      </c>
      <c r="F4661" t="s">
        <v>44036</v>
      </c>
      <c r="H4661">
        <v>105</v>
      </c>
      <c r="I4661" t="s">
        <v>25</v>
      </c>
      <c r="J4661" t="s">
        <v>26</v>
      </c>
      <c r="M4661" t="s">
        <v>40279</v>
      </c>
      <c r="N4661" t="s">
        <v>40280</v>
      </c>
      <c r="O4661" t="s">
        <v>40281</v>
      </c>
      <c r="P4661" t="s">
        <v>28058</v>
      </c>
      <c r="Q4661" t="s">
        <v>40282</v>
      </c>
      <c r="R4661" t="s">
        <v>40283</v>
      </c>
      <c r="S4661" t="s">
        <v>40284</v>
      </c>
      <c r="T4661">
        <v>6.5</v>
      </c>
      <c r="U4661">
        <v>40115</v>
      </c>
      <c r="W4661"/>
      <c r="X4661"/>
      <c r="Y4661"/>
      <c r="Z4661"/>
      <c r="AA4661"/>
      <c r="AB4661">
        <v>137</v>
      </c>
    </row>
    <row r="4662" spans="1:28" x14ac:dyDescent="0.2">
      <c r="A4662" t="s">
        <v>17774</v>
      </c>
      <c r="B4662" t="s">
        <v>17775</v>
      </c>
      <c r="C4662">
        <v>2007</v>
      </c>
      <c r="D4662" s="1">
        <v>39634</v>
      </c>
      <c r="E4662" t="s">
        <v>16512</v>
      </c>
      <c r="F4662" t="s">
        <v>44032</v>
      </c>
      <c r="H4662">
        <v>99</v>
      </c>
      <c r="I4662" t="s">
        <v>14222</v>
      </c>
      <c r="J4662" t="s">
        <v>26</v>
      </c>
      <c r="M4662" t="s">
        <v>17776</v>
      </c>
      <c r="N4662" t="s">
        <v>17776</v>
      </c>
      <c r="O4662" t="s">
        <v>17777</v>
      </c>
      <c r="P4662" t="s">
        <v>17778</v>
      </c>
      <c r="Q4662" t="s">
        <v>17779</v>
      </c>
      <c r="R4662" t="s">
        <v>17780</v>
      </c>
      <c r="S4662" t="s">
        <v>17781</v>
      </c>
      <c r="T4662">
        <v>6.7</v>
      </c>
      <c r="U4662">
        <v>14117</v>
      </c>
      <c r="V4662" s="12">
        <f>W4662*1.24823238899982</f>
        <v>9985859.1119985599</v>
      </c>
      <c r="W4662" s="3">
        <v>8000000</v>
      </c>
      <c r="X4662" s="13">
        <f>Y4662*1.24823238899982</f>
        <v>279815.00640970061</v>
      </c>
      <c r="Y4662" s="3">
        <v>224169</v>
      </c>
      <c r="Z4662" s="13">
        <f>AA4662*144548551.06</f>
        <v>131372516985227.83</v>
      </c>
      <c r="AA4662" s="3">
        <v>908847</v>
      </c>
      <c r="AB4662">
        <v>54</v>
      </c>
    </row>
    <row r="4663" spans="1:28" hidden="1" x14ac:dyDescent="0.2">
      <c r="A4663" t="s">
        <v>40293</v>
      </c>
      <c r="B4663" t="s">
        <v>40294</v>
      </c>
      <c r="C4663">
        <v>2016</v>
      </c>
      <c r="D4663" t="s">
        <v>31749</v>
      </c>
      <c r="E4663" t="s">
        <v>16512</v>
      </c>
      <c r="F4663" t="s">
        <v>44032</v>
      </c>
      <c r="G4663" t="s">
        <v>44050</v>
      </c>
      <c r="H4663">
        <v>109</v>
      </c>
      <c r="I4663" t="s">
        <v>943</v>
      </c>
      <c r="J4663" t="s">
        <v>944</v>
      </c>
      <c r="K4663" t="s">
        <v>2402</v>
      </c>
      <c r="M4663" t="s">
        <v>40295</v>
      </c>
      <c r="N4663" t="s">
        <v>40296</v>
      </c>
      <c r="O4663" t="s">
        <v>40297</v>
      </c>
      <c r="P4663" t="s">
        <v>28114</v>
      </c>
      <c r="Q4663" t="s">
        <v>40298</v>
      </c>
      <c r="R4663" t="s">
        <v>40299</v>
      </c>
      <c r="S4663" t="s">
        <v>40300</v>
      </c>
      <c r="T4663">
        <v>7.6</v>
      </c>
      <c r="U4663">
        <v>11095</v>
      </c>
      <c r="W4663"/>
      <c r="X4663"/>
      <c r="Y4663">
        <v>76931</v>
      </c>
      <c r="Z4663"/>
      <c r="AA4663">
        <v>94787</v>
      </c>
      <c r="AB4663">
        <v>48</v>
      </c>
    </row>
    <row r="4664" spans="1:28" x14ac:dyDescent="0.2">
      <c r="A4664" t="s">
        <v>37567</v>
      </c>
      <c r="B4664" t="s">
        <v>37568</v>
      </c>
      <c r="C4664">
        <v>2015</v>
      </c>
      <c r="D4664" t="s">
        <v>26038</v>
      </c>
      <c r="E4664" t="s">
        <v>176</v>
      </c>
      <c r="F4664" t="s">
        <v>44036</v>
      </c>
      <c r="H4664">
        <v>135</v>
      </c>
      <c r="I4664" t="s">
        <v>8657</v>
      </c>
      <c r="J4664" t="s">
        <v>26</v>
      </c>
      <c r="K4664" t="s">
        <v>27</v>
      </c>
      <c r="M4664" t="s">
        <v>5413</v>
      </c>
      <c r="N4664" t="s">
        <v>5413</v>
      </c>
      <c r="O4664" t="s">
        <v>37569</v>
      </c>
      <c r="P4664" t="s">
        <v>37570</v>
      </c>
      <c r="Q4664" t="s">
        <v>37571</v>
      </c>
      <c r="R4664" t="s">
        <v>37572</v>
      </c>
      <c r="S4664" t="s">
        <v>37573</v>
      </c>
      <c r="T4664">
        <v>6.1</v>
      </c>
      <c r="U4664">
        <v>45781</v>
      </c>
      <c r="V4664" s="12">
        <f>W4664*1.09195121025074</f>
        <v>3275853.6307522203</v>
      </c>
      <c r="W4664" s="3">
        <v>3000000</v>
      </c>
      <c r="X4664" s="13">
        <f>Y4664*1.09195121025074</f>
        <v>271986.48330288508</v>
      </c>
      <c r="Y4664" s="3">
        <v>249083</v>
      </c>
      <c r="Z4664" s="13">
        <f>AA4664*1.09195121025074</f>
        <v>940232.23324487149</v>
      </c>
      <c r="AA4664" s="3">
        <v>861057</v>
      </c>
      <c r="AB4664">
        <v>144</v>
      </c>
    </row>
    <row r="4665" spans="1:28" hidden="1" x14ac:dyDescent="0.2">
      <c r="A4665" t="s">
        <v>40309</v>
      </c>
      <c r="B4665" t="s">
        <v>40310</v>
      </c>
      <c r="C4665">
        <v>2018</v>
      </c>
      <c r="D4665" s="1">
        <v>43200</v>
      </c>
      <c r="E4665" t="s">
        <v>44035</v>
      </c>
      <c r="F4665" t="s">
        <v>44032</v>
      </c>
      <c r="G4665" t="s">
        <v>44036</v>
      </c>
      <c r="H4665">
        <v>189</v>
      </c>
      <c r="I4665" t="s">
        <v>40311</v>
      </c>
      <c r="J4665" t="s">
        <v>307</v>
      </c>
      <c r="K4665" t="s">
        <v>75</v>
      </c>
      <c r="M4665" t="s">
        <v>11073</v>
      </c>
      <c r="N4665" t="s">
        <v>11073</v>
      </c>
      <c r="O4665" t="s">
        <v>40312</v>
      </c>
      <c r="P4665" t="s">
        <v>30376</v>
      </c>
      <c r="Q4665" t="s">
        <v>40313</v>
      </c>
      <c r="R4665" t="s">
        <v>40314</v>
      </c>
      <c r="S4665" t="s">
        <v>40315</v>
      </c>
      <c r="T4665">
        <v>7.7</v>
      </c>
      <c r="U4665">
        <v>13552</v>
      </c>
      <c r="W4665"/>
      <c r="X4665"/>
      <c r="Y4665">
        <v>1304042</v>
      </c>
      <c r="Z4665"/>
      <c r="AA4665">
        <v>6194487</v>
      </c>
      <c r="AB4665">
        <v>85</v>
      </c>
    </row>
    <row r="4666" spans="1:28" hidden="1" x14ac:dyDescent="0.2">
      <c r="A4666" t="s">
        <v>40316</v>
      </c>
      <c r="B4666" t="s">
        <v>40317</v>
      </c>
      <c r="C4666">
        <v>2016</v>
      </c>
      <c r="D4666" t="s">
        <v>38286</v>
      </c>
      <c r="E4666" t="s">
        <v>176</v>
      </c>
      <c r="F4666" t="s">
        <v>44036</v>
      </c>
      <c r="H4666">
        <v>174</v>
      </c>
      <c r="I4666" t="s">
        <v>943</v>
      </c>
      <c r="J4666" t="s">
        <v>23273</v>
      </c>
      <c r="M4666" t="s">
        <v>40318</v>
      </c>
      <c r="N4666" t="s">
        <v>40319</v>
      </c>
      <c r="O4666" t="s">
        <v>40320</v>
      </c>
      <c r="P4666" t="s">
        <v>40321</v>
      </c>
      <c r="Q4666" t="s">
        <v>40322</v>
      </c>
      <c r="R4666" t="s">
        <v>40323</v>
      </c>
      <c r="S4666" t="s">
        <v>40324</v>
      </c>
      <c r="T4666">
        <v>8.3000000000000007</v>
      </c>
      <c r="U4666">
        <v>11018</v>
      </c>
      <c r="W4666"/>
      <c r="X4666"/>
      <c r="Y4666"/>
      <c r="Z4666"/>
      <c r="AA4666"/>
      <c r="AB4666">
        <v>92</v>
      </c>
    </row>
    <row r="4667" spans="1:28" hidden="1" x14ac:dyDescent="0.2">
      <c r="A4667" t="s">
        <v>40325</v>
      </c>
      <c r="B4667" t="s">
        <v>40326</v>
      </c>
      <c r="C4667">
        <v>2019</v>
      </c>
      <c r="D4667" t="s">
        <v>36080</v>
      </c>
      <c r="E4667" t="s">
        <v>16512</v>
      </c>
      <c r="F4667" t="s">
        <v>44032</v>
      </c>
      <c r="G4667" t="s">
        <v>44042</v>
      </c>
      <c r="H4667">
        <v>94</v>
      </c>
      <c r="I4667" t="s">
        <v>495</v>
      </c>
      <c r="J4667" t="s">
        <v>361</v>
      </c>
      <c r="K4667" t="s">
        <v>27</v>
      </c>
      <c r="L4667" t="s">
        <v>26</v>
      </c>
      <c r="M4667" t="s">
        <v>40327</v>
      </c>
      <c r="N4667" t="s">
        <v>40328</v>
      </c>
      <c r="O4667" t="s">
        <v>40329</v>
      </c>
      <c r="P4667" t="s">
        <v>25242</v>
      </c>
      <c r="Q4667" t="s">
        <v>40330</v>
      </c>
      <c r="R4667" t="s">
        <v>40331</v>
      </c>
      <c r="S4667" t="s">
        <v>40332</v>
      </c>
      <c r="T4667">
        <v>5.7</v>
      </c>
      <c r="U4667">
        <v>19924</v>
      </c>
      <c r="W4667"/>
      <c r="X4667"/>
      <c r="Y4667"/>
      <c r="Z4667"/>
      <c r="AA4667">
        <v>60040</v>
      </c>
      <c r="AB4667">
        <v>254</v>
      </c>
    </row>
    <row r="4668" spans="1:28" x14ac:dyDescent="0.2">
      <c r="A4668" t="s">
        <v>4227</v>
      </c>
      <c r="B4668" t="s">
        <v>4228</v>
      </c>
      <c r="C4668">
        <v>2001</v>
      </c>
      <c r="D4668" t="s">
        <v>1229</v>
      </c>
      <c r="E4668" t="s">
        <v>16512</v>
      </c>
      <c r="F4668" t="s">
        <v>44032</v>
      </c>
      <c r="G4668" t="s">
        <v>44044</v>
      </c>
      <c r="H4668">
        <v>90</v>
      </c>
      <c r="I4668" t="s">
        <v>817</v>
      </c>
      <c r="J4668" t="s">
        <v>27</v>
      </c>
      <c r="K4668" t="s">
        <v>361</v>
      </c>
      <c r="M4668" t="s">
        <v>4229</v>
      </c>
      <c r="N4668" t="s">
        <v>4230</v>
      </c>
      <c r="O4668" t="s">
        <v>4231</v>
      </c>
      <c r="P4668" t="s">
        <v>4232</v>
      </c>
      <c r="Q4668" t="s">
        <v>4233</v>
      </c>
      <c r="R4668" t="s">
        <v>4234</v>
      </c>
      <c r="S4668" t="s">
        <v>4235</v>
      </c>
      <c r="T4668">
        <v>6.2</v>
      </c>
      <c r="U4668">
        <v>11187</v>
      </c>
      <c r="V4668" s="12">
        <f>W4668*1.46138339920949</f>
        <v>21920750.988142349</v>
      </c>
      <c r="W4668" s="3">
        <v>15000000</v>
      </c>
      <c r="X4668" s="13">
        <f>Y4668*1.46138339920949</f>
        <v>269539.01553359756</v>
      </c>
      <c r="Y4668" s="3">
        <v>184441</v>
      </c>
      <c r="Z4668" s="13">
        <f>AA4668*1.46138339920949</f>
        <v>1896000.2835177917</v>
      </c>
      <c r="AA4668" s="3">
        <v>1297401</v>
      </c>
      <c r="AB4668">
        <v>49</v>
      </c>
    </row>
    <row r="4669" spans="1:28" hidden="1" x14ac:dyDescent="0.2">
      <c r="A4669" t="s">
        <v>40340</v>
      </c>
      <c r="B4669" t="s">
        <v>40341</v>
      </c>
      <c r="C4669">
        <v>2016</v>
      </c>
      <c r="D4669" t="s">
        <v>37095</v>
      </c>
      <c r="E4669" t="s">
        <v>44037</v>
      </c>
      <c r="F4669" t="s">
        <v>44032</v>
      </c>
      <c r="G4669" t="s">
        <v>44040</v>
      </c>
      <c r="H4669">
        <v>130</v>
      </c>
      <c r="I4669" t="s">
        <v>2213</v>
      </c>
      <c r="J4669" t="s">
        <v>934</v>
      </c>
      <c r="K4669" t="s">
        <v>38527</v>
      </c>
      <c r="M4669" t="s">
        <v>40342</v>
      </c>
      <c r="N4669" t="s">
        <v>40343</v>
      </c>
      <c r="O4669" t="s">
        <v>40344</v>
      </c>
      <c r="P4669" t="s">
        <v>34348</v>
      </c>
      <c r="Q4669" t="s">
        <v>40345</v>
      </c>
      <c r="R4669" t="s">
        <v>40346</v>
      </c>
      <c r="S4669" t="s">
        <v>40347</v>
      </c>
      <c r="T4669">
        <v>8.1999999999999993</v>
      </c>
      <c r="U4669">
        <v>40855</v>
      </c>
      <c r="W4669"/>
      <c r="X4669"/>
      <c r="Y4669">
        <v>644391</v>
      </c>
      <c r="Z4669"/>
      <c r="AA4669">
        <v>30490447</v>
      </c>
      <c r="AB4669">
        <v>180</v>
      </c>
    </row>
    <row r="4670" spans="1:28" hidden="1" x14ac:dyDescent="0.2">
      <c r="A4670" t="s">
        <v>40348</v>
      </c>
      <c r="B4670" t="s">
        <v>40349</v>
      </c>
      <c r="C4670">
        <v>2017</v>
      </c>
      <c r="D4670" s="1">
        <v>43224</v>
      </c>
      <c r="E4670" t="s">
        <v>176</v>
      </c>
      <c r="H4670">
        <v>121</v>
      </c>
      <c r="I4670" t="s">
        <v>1561</v>
      </c>
      <c r="J4670" t="s">
        <v>26</v>
      </c>
      <c r="K4670" t="s">
        <v>308</v>
      </c>
      <c r="M4670" t="s">
        <v>28376</v>
      </c>
      <c r="N4670" t="s">
        <v>40350</v>
      </c>
      <c r="O4670" t="s">
        <v>40351</v>
      </c>
      <c r="P4670" t="s">
        <v>40352</v>
      </c>
      <c r="Q4670" t="s">
        <v>40353</v>
      </c>
      <c r="R4670" t="s">
        <v>40354</v>
      </c>
      <c r="S4670" t="s">
        <v>40355</v>
      </c>
      <c r="T4670">
        <v>7.2</v>
      </c>
      <c r="U4670">
        <v>10704</v>
      </c>
      <c r="W4670"/>
      <c r="X4670"/>
      <c r="Y4670">
        <v>1163056</v>
      </c>
      <c r="Z4670"/>
      <c r="AA4670">
        <v>2443584</v>
      </c>
      <c r="AB4670">
        <v>79</v>
      </c>
    </row>
    <row r="4671" spans="1:28" hidden="1" x14ac:dyDescent="0.2">
      <c r="A4671" t="s">
        <v>40356</v>
      </c>
      <c r="B4671" t="s">
        <v>40357</v>
      </c>
      <c r="C4671">
        <v>2016</v>
      </c>
      <c r="D4671" t="s">
        <v>36144</v>
      </c>
      <c r="E4671" t="s">
        <v>44041</v>
      </c>
      <c r="F4671" t="s">
        <v>44045</v>
      </c>
      <c r="G4671" t="s">
        <v>44042</v>
      </c>
      <c r="H4671">
        <v>147</v>
      </c>
      <c r="I4671" t="s">
        <v>40358</v>
      </c>
      <c r="J4671" t="s">
        <v>12764</v>
      </c>
      <c r="M4671" t="s">
        <v>40359</v>
      </c>
      <c r="N4671" t="s">
        <v>40360</v>
      </c>
      <c r="O4671" t="s">
        <v>40361</v>
      </c>
      <c r="P4671" t="s">
        <v>40362</v>
      </c>
      <c r="Q4671" t="s">
        <v>40363</v>
      </c>
      <c r="R4671" t="s">
        <v>40364</v>
      </c>
      <c r="S4671" t="s">
        <v>40365</v>
      </c>
      <c r="T4671">
        <v>9.1</v>
      </c>
      <c r="U4671">
        <v>19876</v>
      </c>
      <c r="W4671" t="s">
        <v>40366</v>
      </c>
      <c r="X4671"/>
      <c r="Y4671"/>
      <c r="Z4671"/>
      <c r="AA4671"/>
      <c r="AB4671">
        <v>114</v>
      </c>
    </row>
    <row r="4672" spans="1:28" x14ac:dyDescent="0.2">
      <c r="A4672" t="s">
        <v>10762</v>
      </c>
      <c r="B4672" t="s">
        <v>10763</v>
      </c>
      <c r="C4672">
        <v>2007</v>
      </c>
      <c r="D4672" t="s">
        <v>10764</v>
      </c>
      <c r="E4672" t="s">
        <v>44041</v>
      </c>
      <c r="F4672" t="s">
        <v>44032</v>
      </c>
      <c r="G4672" t="s">
        <v>44042</v>
      </c>
      <c r="H4672">
        <v>120</v>
      </c>
      <c r="I4672" t="s">
        <v>10765</v>
      </c>
      <c r="J4672" t="s">
        <v>26</v>
      </c>
      <c r="K4672" t="s">
        <v>308</v>
      </c>
      <c r="L4672" t="s">
        <v>4240</v>
      </c>
      <c r="M4672" t="s">
        <v>10766</v>
      </c>
      <c r="N4672" t="s">
        <v>10767</v>
      </c>
      <c r="O4672" t="s">
        <v>10768</v>
      </c>
      <c r="P4672" t="s">
        <v>396</v>
      </c>
      <c r="Q4672" t="s">
        <v>10769</v>
      </c>
      <c r="R4672" t="s">
        <v>10770</v>
      </c>
      <c r="S4672" t="s">
        <v>10771</v>
      </c>
      <c r="T4672">
        <v>7.4</v>
      </c>
      <c r="U4672">
        <v>16682</v>
      </c>
      <c r="V4672" s="12">
        <f>W4672*1.24823238899982</f>
        <v>14978788.667997839</v>
      </c>
      <c r="W4672" s="3">
        <v>12000000</v>
      </c>
      <c r="X4672" s="13">
        <f>Y4672*1.24823238899982</f>
        <v>267504.93858938443</v>
      </c>
      <c r="Y4672" s="3">
        <v>214307</v>
      </c>
      <c r="Z4672" s="13">
        <f>AA4672*144548551.06</f>
        <v>211774757541331.62</v>
      </c>
      <c r="AA4672" s="3">
        <v>1465077</v>
      </c>
      <c r="AB4672">
        <v>102</v>
      </c>
    </row>
    <row r="4673" spans="1:28" x14ac:dyDescent="0.2">
      <c r="A4673" t="s">
        <v>18819</v>
      </c>
      <c r="B4673" t="s">
        <v>18820</v>
      </c>
      <c r="C4673">
        <v>2010</v>
      </c>
      <c r="D4673" t="s">
        <v>10711</v>
      </c>
      <c r="E4673" t="s">
        <v>44041</v>
      </c>
      <c r="F4673" t="s">
        <v>44032</v>
      </c>
      <c r="G4673" t="s">
        <v>44042</v>
      </c>
      <c r="H4673">
        <v>109</v>
      </c>
      <c r="I4673" t="s">
        <v>18821</v>
      </c>
      <c r="J4673" t="s">
        <v>26</v>
      </c>
      <c r="M4673" t="s">
        <v>4532</v>
      </c>
      <c r="N4673" t="s">
        <v>18822</v>
      </c>
      <c r="O4673" t="s">
        <v>18823</v>
      </c>
      <c r="P4673" t="s">
        <v>5915</v>
      </c>
      <c r="Q4673" t="s">
        <v>18824</v>
      </c>
      <c r="R4673" t="s">
        <v>18825</v>
      </c>
      <c r="S4673" t="s">
        <v>18826</v>
      </c>
      <c r="T4673">
        <v>6.1</v>
      </c>
      <c r="U4673">
        <v>32744</v>
      </c>
      <c r="V4673" s="12">
        <f>W4673*1.18690152988223</f>
        <v>15429719.88846899</v>
      </c>
      <c r="W4673" s="3">
        <v>13000000</v>
      </c>
      <c r="X4673" s="13">
        <f>Y4673*1.18690152988223</f>
        <v>257886.4037082213</v>
      </c>
      <c r="Y4673" s="3">
        <v>217277</v>
      </c>
      <c r="Z4673" s="13">
        <f>AA4673*1.18690152988223</f>
        <v>4809551.6972750034</v>
      </c>
      <c r="AA4673" s="3">
        <v>4052191</v>
      </c>
      <c r="AB4673">
        <v>189</v>
      </c>
    </row>
    <row r="4674" spans="1:28" x14ac:dyDescent="0.2">
      <c r="A4674" t="s">
        <v>12173</v>
      </c>
      <c r="B4674" t="s">
        <v>12174</v>
      </c>
      <c r="C4674">
        <v>2006</v>
      </c>
      <c r="D4674" s="1">
        <v>39327</v>
      </c>
      <c r="E4674" t="s">
        <v>176</v>
      </c>
      <c r="H4674">
        <v>96</v>
      </c>
      <c r="I4674" t="s">
        <v>25</v>
      </c>
      <c r="J4674" t="s">
        <v>26</v>
      </c>
      <c r="M4674" t="s">
        <v>12175</v>
      </c>
      <c r="N4674" t="s">
        <v>12175</v>
      </c>
      <c r="O4674" t="s">
        <v>12176</v>
      </c>
      <c r="P4674" t="s">
        <v>12177</v>
      </c>
      <c r="Q4674" t="s">
        <v>12178</v>
      </c>
      <c r="R4674" t="s">
        <v>12179</v>
      </c>
      <c r="S4674" t="s">
        <v>12180</v>
      </c>
      <c r="T4674">
        <v>6.6</v>
      </c>
      <c r="U4674">
        <v>11341</v>
      </c>
      <c r="V4674" s="12">
        <f>W4674*1.28378472222222</f>
        <v>2567569.4444444403</v>
      </c>
      <c r="W4674" s="3">
        <v>2000000</v>
      </c>
      <c r="X4674" s="13">
        <f>Y4674*1.28378472222222</f>
        <v>255699.1058333329</v>
      </c>
      <c r="Y4674" s="3">
        <v>199176</v>
      </c>
      <c r="Z4674" s="13">
        <f>AA4674*1.28378472222222</f>
        <v>799548.82770833198</v>
      </c>
      <c r="AA4674" s="3">
        <v>622806</v>
      </c>
      <c r="AB4674">
        <v>82</v>
      </c>
    </row>
    <row r="4675" spans="1:28" hidden="1" x14ac:dyDescent="0.2">
      <c r="A4675" t="s">
        <v>40389</v>
      </c>
      <c r="B4675" t="s">
        <v>40390</v>
      </c>
      <c r="C4675">
        <v>2018</v>
      </c>
      <c r="D4675" s="1">
        <v>43195</v>
      </c>
      <c r="E4675" t="s">
        <v>44041</v>
      </c>
      <c r="F4675" t="s">
        <v>44032</v>
      </c>
      <c r="G4675" t="s">
        <v>44045</v>
      </c>
      <c r="H4675">
        <v>100</v>
      </c>
      <c r="I4675" t="s">
        <v>12749</v>
      </c>
      <c r="J4675" t="s">
        <v>26</v>
      </c>
      <c r="M4675" t="s">
        <v>3824</v>
      </c>
      <c r="N4675" t="s">
        <v>3824</v>
      </c>
      <c r="O4675" t="s">
        <v>40391</v>
      </c>
      <c r="P4675" t="s">
        <v>8048</v>
      </c>
      <c r="Q4675" t="s">
        <v>40392</v>
      </c>
      <c r="R4675" t="s">
        <v>40393</v>
      </c>
      <c r="S4675" t="s">
        <v>40394</v>
      </c>
      <c r="T4675">
        <v>6.1</v>
      </c>
      <c r="U4675">
        <v>35705</v>
      </c>
      <c r="W4675">
        <v>20000000</v>
      </c>
      <c r="X4675"/>
      <c r="Y4675"/>
      <c r="Z4675"/>
      <c r="AA4675">
        <v>1197741</v>
      </c>
      <c r="AB4675">
        <v>244</v>
      </c>
    </row>
    <row r="4676" spans="1:28" hidden="1" x14ac:dyDescent="0.2">
      <c r="A4676" t="s">
        <v>40395</v>
      </c>
      <c r="B4676" t="s">
        <v>40396</v>
      </c>
      <c r="C4676">
        <v>2019</v>
      </c>
      <c r="D4676" t="s">
        <v>40397</v>
      </c>
      <c r="E4676" t="s">
        <v>44035</v>
      </c>
      <c r="F4676" t="s">
        <v>44044</v>
      </c>
      <c r="G4676" t="s">
        <v>44032</v>
      </c>
      <c r="H4676">
        <v>112</v>
      </c>
      <c r="I4676" t="s">
        <v>40398</v>
      </c>
      <c r="J4676" t="s">
        <v>26</v>
      </c>
      <c r="K4676" t="s">
        <v>209</v>
      </c>
      <c r="M4676" t="s">
        <v>14141</v>
      </c>
      <c r="N4676" t="s">
        <v>40399</v>
      </c>
      <c r="O4676" t="s">
        <v>40400</v>
      </c>
      <c r="P4676" t="s">
        <v>11563</v>
      </c>
      <c r="Q4676" t="s">
        <v>40401</v>
      </c>
      <c r="R4676" t="s">
        <v>40402</v>
      </c>
      <c r="S4676" t="s">
        <v>40403</v>
      </c>
      <c r="T4676">
        <v>7.3</v>
      </c>
      <c r="U4676">
        <v>26602</v>
      </c>
      <c r="W4676"/>
      <c r="X4676"/>
      <c r="Y4676">
        <v>1988546</v>
      </c>
      <c r="Z4676"/>
      <c r="AA4676">
        <v>9473603</v>
      </c>
      <c r="AB4676">
        <v>193</v>
      </c>
    </row>
    <row r="4677" spans="1:28" hidden="1" x14ac:dyDescent="0.2">
      <c r="A4677" t="s">
        <v>40404</v>
      </c>
      <c r="B4677" t="s">
        <v>40405</v>
      </c>
      <c r="C4677">
        <v>2018</v>
      </c>
      <c r="D4677" s="1">
        <v>43263</v>
      </c>
      <c r="E4677" t="s">
        <v>44035</v>
      </c>
      <c r="F4677" t="s">
        <v>44032</v>
      </c>
      <c r="G4677" t="s">
        <v>44049</v>
      </c>
      <c r="H4677">
        <v>111</v>
      </c>
      <c r="I4677" t="s">
        <v>40406</v>
      </c>
      <c r="J4677" t="s">
        <v>26</v>
      </c>
      <c r="M4677" t="s">
        <v>40407</v>
      </c>
      <c r="N4677" t="s">
        <v>36245</v>
      </c>
      <c r="O4677" t="s">
        <v>40408</v>
      </c>
      <c r="P4677" t="s">
        <v>11563</v>
      </c>
      <c r="Q4677" t="s">
        <v>40409</v>
      </c>
      <c r="R4677" t="s">
        <v>40410</v>
      </c>
      <c r="S4677" t="s">
        <v>40411</v>
      </c>
      <c r="T4677">
        <v>6.7</v>
      </c>
      <c r="U4677">
        <v>18280</v>
      </c>
      <c r="W4677"/>
      <c r="X4677"/>
      <c r="Y4677">
        <v>5137622</v>
      </c>
      <c r="Z4677"/>
      <c r="AA4677">
        <v>14273033</v>
      </c>
      <c r="AB4677">
        <v>136</v>
      </c>
    </row>
    <row r="4678" spans="1:28" x14ac:dyDescent="0.2">
      <c r="A4678" t="s">
        <v>39688</v>
      </c>
      <c r="B4678" t="s">
        <v>39689</v>
      </c>
      <c r="C4678">
        <v>2017</v>
      </c>
      <c r="D4678" s="1">
        <v>43011</v>
      </c>
      <c r="E4678" t="s">
        <v>176</v>
      </c>
      <c r="F4678" t="s">
        <v>44055</v>
      </c>
      <c r="H4678">
        <v>106</v>
      </c>
      <c r="I4678" t="s">
        <v>28048</v>
      </c>
      <c r="J4678" t="s">
        <v>26</v>
      </c>
      <c r="M4678" t="s">
        <v>8213</v>
      </c>
      <c r="N4678" t="s">
        <v>39690</v>
      </c>
      <c r="O4678" t="s">
        <v>39691</v>
      </c>
      <c r="P4678" t="s">
        <v>21118</v>
      </c>
      <c r="Q4678" t="s">
        <v>39692</v>
      </c>
      <c r="R4678" t="s">
        <v>39693</v>
      </c>
      <c r="S4678" t="s">
        <v>39694</v>
      </c>
      <c r="T4678">
        <v>6.6</v>
      </c>
      <c r="U4678">
        <v>24058</v>
      </c>
      <c r="V4678" s="12">
        <f>W4678*1.05585427545692</f>
        <v>42234171.018276803</v>
      </c>
      <c r="W4678" s="3">
        <v>40000000</v>
      </c>
      <c r="X4678" s="13">
        <f>Y4678*1.05585427545692</f>
        <v>254437.65159105766</v>
      </c>
      <c r="Y4678" s="3">
        <v>240978</v>
      </c>
      <c r="Z4678" s="13">
        <f>AA4678*1.05585427545692</f>
        <v>436958.9567721936</v>
      </c>
      <c r="AA4678" s="3">
        <v>413844</v>
      </c>
      <c r="AB4678">
        <v>133</v>
      </c>
    </row>
    <row r="4679" spans="1:28" hidden="1" x14ac:dyDescent="0.2">
      <c r="A4679" t="s">
        <v>40420</v>
      </c>
      <c r="B4679" t="s">
        <v>40421</v>
      </c>
      <c r="C4679">
        <v>2016</v>
      </c>
      <c r="D4679" t="s">
        <v>20243</v>
      </c>
      <c r="E4679" t="s">
        <v>16512</v>
      </c>
      <c r="F4679" t="s">
        <v>44032</v>
      </c>
      <c r="H4679">
        <v>157</v>
      </c>
      <c r="I4679" t="s">
        <v>943</v>
      </c>
      <c r="J4679" t="s">
        <v>2402</v>
      </c>
      <c r="K4679" t="s">
        <v>14789</v>
      </c>
      <c r="M4679" t="s">
        <v>40422</v>
      </c>
      <c r="N4679" t="s">
        <v>40423</v>
      </c>
      <c r="O4679" t="s">
        <v>40424</v>
      </c>
      <c r="P4679" t="s">
        <v>30440</v>
      </c>
      <c r="Q4679" t="s">
        <v>37676</v>
      </c>
      <c r="R4679" t="s">
        <v>40425</v>
      </c>
      <c r="S4679" t="s">
        <v>40426</v>
      </c>
      <c r="T4679">
        <v>7.1</v>
      </c>
      <c r="U4679">
        <v>12543</v>
      </c>
      <c r="W4679" t="s">
        <v>40427</v>
      </c>
      <c r="X4679"/>
      <c r="Y4679"/>
      <c r="Z4679"/>
      <c r="AA4679">
        <v>678057</v>
      </c>
      <c r="AB4679">
        <v>58</v>
      </c>
    </row>
    <row r="4680" spans="1:28" x14ac:dyDescent="0.2">
      <c r="A4680" t="s">
        <v>35998</v>
      </c>
      <c r="B4680" t="s">
        <v>35999</v>
      </c>
      <c r="C4680">
        <v>2015</v>
      </c>
      <c r="D4680" s="1">
        <v>42377</v>
      </c>
      <c r="E4680" t="s">
        <v>16512</v>
      </c>
      <c r="F4680" t="s">
        <v>44031</v>
      </c>
      <c r="G4680" t="s">
        <v>44032</v>
      </c>
      <c r="H4680">
        <v>84</v>
      </c>
      <c r="I4680" t="s">
        <v>36000</v>
      </c>
      <c r="J4680" t="s">
        <v>26</v>
      </c>
      <c r="K4680" t="s">
        <v>27</v>
      </c>
      <c r="M4680" t="s">
        <v>36001</v>
      </c>
      <c r="N4680" t="s">
        <v>36001</v>
      </c>
      <c r="O4680" t="s">
        <v>36002</v>
      </c>
      <c r="P4680" t="s">
        <v>22594</v>
      </c>
      <c r="Q4680" t="s">
        <v>36003</v>
      </c>
      <c r="R4680" t="s">
        <v>36004</v>
      </c>
      <c r="S4680" t="s">
        <v>36005</v>
      </c>
      <c r="T4680">
        <v>6.9</v>
      </c>
      <c r="U4680">
        <v>41803</v>
      </c>
      <c r="V4680" s="12">
        <f>W4680*1.09195121025074</f>
        <v>2183902.4205014799</v>
      </c>
      <c r="W4680" s="3">
        <v>2000000</v>
      </c>
      <c r="X4680" s="13">
        <f>Y4680*1.09195121025074</f>
        <v>250159.47056118303</v>
      </c>
      <c r="Y4680" s="3">
        <v>229094</v>
      </c>
      <c r="Z4680" s="13">
        <f>AA4680*1.09195121025074</f>
        <v>1414703.5972693923</v>
      </c>
      <c r="AA4680" s="3">
        <v>1295574</v>
      </c>
      <c r="AB4680">
        <v>150</v>
      </c>
    </row>
    <row r="4681" spans="1:28" hidden="1" x14ac:dyDescent="0.2">
      <c r="A4681" t="s">
        <v>40434</v>
      </c>
      <c r="B4681" t="s">
        <v>40435</v>
      </c>
      <c r="C4681">
        <v>2017</v>
      </c>
      <c r="D4681" t="s">
        <v>40436</v>
      </c>
      <c r="E4681" t="s">
        <v>16512</v>
      </c>
      <c r="F4681" t="s">
        <v>44033</v>
      </c>
      <c r="G4681" t="s">
        <v>44042</v>
      </c>
      <c r="H4681">
        <v>93</v>
      </c>
      <c r="I4681" t="s">
        <v>40437</v>
      </c>
      <c r="J4681" t="s">
        <v>26</v>
      </c>
      <c r="K4681" t="s">
        <v>838</v>
      </c>
      <c r="M4681" t="s">
        <v>40438</v>
      </c>
      <c r="N4681" t="s">
        <v>8296</v>
      </c>
      <c r="O4681" t="s">
        <v>40439</v>
      </c>
      <c r="P4681" t="s">
        <v>4616</v>
      </c>
      <c r="Q4681" t="s">
        <v>40440</v>
      </c>
      <c r="R4681" t="s">
        <v>40441</v>
      </c>
      <c r="S4681" t="s">
        <v>40442</v>
      </c>
      <c r="T4681">
        <v>5.8</v>
      </c>
      <c r="U4681">
        <v>12069</v>
      </c>
      <c r="W4681"/>
      <c r="X4681"/>
      <c r="Y4681"/>
      <c r="Z4681"/>
      <c r="AA4681">
        <v>5805201</v>
      </c>
      <c r="AB4681">
        <v>72</v>
      </c>
    </row>
    <row r="4682" spans="1:28" hidden="1" x14ac:dyDescent="0.2">
      <c r="A4682" t="s">
        <v>40443</v>
      </c>
      <c r="B4682" t="s">
        <v>40444</v>
      </c>
      <c r="C4682">
        <v>2017</v>
      </c>
      <c r="D4682" t="s">
        <v>36504</v>
      </c>
      <c r="E4682" t="s">
        <v>16512</v>
      </c>
      <c r="F4682" t="s">
        <v>44032</v>
      </c>
      <c r="G4682" t="s">
        <v>44042</v>
      </c>
      <c r="H4682">
        <v>139</v>
      </c>
      <c r="I4682" t="s">
        <v>943</v>
      </c>
      <c r="J4682" t="s">
        <v>944</v>
      </c>
      <c r="M4682" t="s">
        <v>40445</v>
      </c>
      <c r="N4682" t="s">
        <v>40446</v>
      </c>
      <c r="O4682" t="s">
        <v>40447</v>
      </c>
      <c r="P4682" t="s">
        <v>2597</v>
      </c>
      <c r="Q4682" t="s">
        <v>40448</v>
      </c>
      <c r="R4682" t="s">
        <v>40449</v>
      </c>
      <c r="S4682" t="s">
        <v>40450</v>
      </c>
      <c r="T4682">
        <v>7.1</v>
      </c>
      <c r="U4682">
        <v>23739</v>
      </c>
      <c r="W4682"/>
      <c r="X4682"/>
      <c r="Y4682"/>
      <c r="Z4682"/>
      <c r="AA4682">
        <v>5491015</v>
      </c>
      <c r="AB4682">
        <v>140</v>
      </c>
    </row>
    <row r="4683" spans="1:28" hidden="1" x14ac:dyDescent="0.2">
      <c r="A4683" t="s">
        <v>40451</v>
      </c>
      <c r="B4683" t="s">
        <v>40452</v>
      </c>
      <c r="C4683">
        <v>2018</v>
      </c>
      <c r="D4683" t="s">
        <v>40453</v>
      </c>
      <c r="E4683" t="s">
        <v>16512</v>
      </c>
      <c r="F4683" t="s">
        <v>44032</v>
      </c>
      <c r="G4683" t="s">
        <v>44049</v>
      </c>
      <c r="H4683">
        <v>123</v>
      </c>
      <c r="I4683" t="s">
        <v>40454</v>
      </c>
      <c r="J4683" t="s">
        <v>944</v>
      </c>
      <c r="K4683" t="s">
        <v>26</v>
      </c>
      <c r="L4683" t="s">
        <v>75</v>
      </c>
      <c r="M4683" t="s">
        <v>40455</v>
      </c>
      <c r="N4683" t="s">
        <v>40456</v>
      </c>
      <c r="O4683" t="s">
        <v>40457</v>
      </c>
      <c r="P4683" t="s">
        <v>40458</v>
      </c>
      <c r="Q4683" t="s">
        <v>40459</v>
      </c>
      <c r="R4683" t="s">
        <v>40460</v>
      </c>
      <c r="S4683" t="s">
        <v>40461</v>
      </c>
      <c r="T4683">
        <v>7.6</v>
      </c>
      <c r="U4683">
        <v>49389</v>
      </c>
      <c r="W4683"/>
      <c r="X4683"/>
      <c r="Y4683">
        <v>9651611</v>
      </c>
      <c r="Z4683"/>
      <c r="AA4683">
        <v>21314816</v>
      </c>
      <c r="AB4683">
        <v>407</v>
      </c>
    </row>
    <row r="4684" spans="1:28" hidden="1" x14ac:dyDescent="0.2">
      <c r="A4684" t="s">
        <v>40462</v>
      </c>
      <c r="B4684" t="s">
        <v>40463</v>
      </c>
      <c r="C4684">
        <v>2017</v>
      </c>
      <c r="D4684" s="1">
        <v>43346</v>
      </c>
      <c r="E4684" t="s">
        <v>1045</v>
      </c>
      <c r="F4684" t="s">
        <v>44046</v>
      </c>
      <c r="G4684" t="s">
        <v>44042</v>
      </c>
      <c r="H4684">
        <v>86</v>
      </c>
      <c r="I4684" t="s">
        <v>229</v>
      </c>
      <c r="J4684" t="s">
        <v>26</v>
      </c>
      <c r="M4684" t="s">
        <v>40464</v>
      </c>
      <c r="N4684" t="s">
        <v>40464</v>
      </c>
      <c r="O4684" t="s">
        <v>40465</v>
      </c>
      <c r="P4684" t="s">
        <v>1391</v>
      </c>
      <c r="Q4684" t="s">
        <v>40466</v>
      </c>
      <c r="R4684" t="s">
        <v>40467</v>
      </c>
      <c r="S4684" t="s">
        <v>40468</v>
      </c>
      <c r="T4684">
        <v>5.5</v>
      </c>
      <c r="U4684">
        <v>19643</v>
      </c>
      <c r="W4684">
        <v>7000000</v>
      </c>
      <c r="X4684"/>
      <c r="Y4684"/>
      <c r="Z4684"/>
      <c r="AA4684">
        <v>165962</v>
      </c>
      <c r="AB4684">
        <v>234</v>
      </c>
    </row>
    <row r="4685" spans="1:28" x14ac:dyDescent="0.2">
      <c r="A4685" t="s">
        <v>25130</v>
      </c>
      <c r="B4685" t="s">
        <v>25131</v>
      </c>
      <c r="C4685">
        <v>2010</v>
      </c>
      <c r="D4685" s="1">
        <v>41064</v>
      </c>
      <c r="E4685" t="s">
        <v>1045</v>
      </c>
      <c r="F4685" t="s">
        <v>44032</v>
      </c>
      <c r="H4685">
        <v>154</v>
      </c>
      <c r="I4685" t="s">
        <v>8657</v>
      </c>
      <c r="J4685" t="s">
        <v>27</v>
      </c>
      <c r="M4685" t="s">
        <v>8515</v>
      </c>
      <c r="N4685" t="s">
        <v>8515</v>
      </c>
      <c r="O4685" t="s">
        <v>25132</v>
      </c>
      <c r="P4685" t="s">
        <v>8518</v>
      </c>
      <c r="Q4685" t="s">
        <v>25133</v>
      </c>
      <c r="R4685" t="s">
        <v>25134</v>
      </c>
      <c r="S4685" t="s">
        <v>25135</v>
      </c>
      <c r="T4685">
        <v>7.1</v>
      </c>
      <c r="U4685">
        <v>23441</v>
      </c>
      <c r="V4685" s="12">
        <f>W4685*1.18690152988223</f>
        <v>29672538.24705575</v>
      </c>
      <c r="W4685" s="3">
        <v>25000000</v>
      </c>
      <c r="X4685" s="13">
        <f>Y4685*1.18690152988223</f>
        <v>244606.16249036902</v>
      </c>
      <c r="Y4685" s="3">
        <v>206088</v>
      </c>
      <c r="Z4685" s="13">
        <f>AA4685*1.18690152988223</f>
        <v>63285132.616231501</v>
      </c>
      <c r="AA4685" s="3">
        <v>53319615</v>
      </c>
      <c r="AB4685">
        <v>51</v>
      </c>
    </row>
    <row r="4686" spans="1:28" x14ac:dyDescent="0.2">
      <c r="A4686" t="s">
        <v>7652</v>
      </c>
      <c r="B4686" t="s">
        <v>7653</v>
      </c>
      <c r="C4686">
        <v>2002</v>
      </c>
      <c r="D4686" s="1">
        <v>37602</v>
      </c>
      <c r="E4686" t="s">
        <v>16512</v>
      </c>
      <c r="F4686" t="s">
        <v>44044</v>
      </c>
      <c r="G4686" t="s">
        <v>44032</v>
      </c>
      <c r="H4686">
        <v>101</v>
      </c>
      <c r="I4686" t="s">
        <v>4444</v>
      </c>
      <c r="J4686" t="s">
        <v>51</v>
      </c>
      <c r="K4686" t="s">
        <v>26</v>
      </c>
      <c r="L4686" t="s">
        <v>2073</v>
      </c>
      <c r="M4686" t="s">
        <v>7654</v>
      </c>
      <c r="N4686" t="s">
        <v>7655</v>
      </c>
      <c r="O4686" t="s">
        <v>7656</v>
      </c>
      <c r="P4686" t="s">
        <v>7657</v>
      </c>
      <c r="Q4686" t="s">
        <v>7658</v>
      </c>
      <c r="R4686" t="s">
        <v>7659</v>
      </c>
      <c r="S4686" t="s">
        <v>7660</v>
      </c>
      <c r="T4686">
        <v>8</v>
      </c>
      <c r="U4686">
        <v>116388</v>
      </c>
      <c r="V4686" s="12">
        <f>W4686*1.43863813229572</f>
        <v>9248955.6388326865</v>
      </c>
      <c r="W4686" s="3">
        <v>6428966</v>
      </c>
      <c r="X4686" s="13">
        <f>Y4686*1.43863813229572</f>
        <v>244077.90688715957</v>
      </c>
      <c r="Y4686" s="3">
        <v>169659</v>
      </c>
      <c r="Z4686" s="13">
        <f>AA4686*1.43863813229572</f>
        <v>12713184.752295721</v>
      </c>
      <c r="AA4686" s="3">
        <v>8836958</v>
      </c>
      <c r="AB4686">
        <v>213</v>
      </c>
    </row>
    <row r="4687" spans="1:28" hidden="1" x14ac:dyDescent="0.2">
      <c r="A4687" t="s">
        <v>40484</v>
      </c>
      <c r="B4687" t="s">
        <v>40485</v>
      </c>
      <c r="C4687">
        <v>2018</v>
      </c>
      <c r="D4687" t="s">
        <v>40486</v>
      </c>
      <c r="E4687" t="s">
        <v>16512</v>
      </c>
      <c r="F4687" t="s">
        <v>44032</v>
      </c>
      <c r="G4687" t="s">
        <v>44049</v>
      </c>
      <c r="H4687">
        <v>107</v>
      </c>
      <c r="I4687" t="s">
        <v>40487</v>
      </c>
      <c r="J4687" t="s">
        <v>26</v>
      </c>
      <c r="K4687" t="s">
        <v>307</v>
      </c>
      <c r="L4687" t="s">
        <v>27</v>
      </c>
      <c r="M4687" t="s">
        <v>17900</v>
      </c>
      <c r="N4687" t="s">
        <v>34375</v>
      </c>
      <c r="O4687" t="s">
        <v>40488</v>
      </c>
      <c r="P4687" t="s">
        <v>40489</v>
      </c>
      <c r="Q4687" t="s">
        <v>40489</v>
      </c>
      <c r="R4687" t="s">
        <v>40490</v>
      </c>
      <c r="S4687" t="s">
        <v>40491</v>
      </c>
      <c r="T4687">
        <v>5.8</v>
      </c>
      <c r="U4687">
        <v>13222</v>
      </c>
      <c r="W4687"/>
      <c r="X4687"/>
      <c r="Y4687">
        <v>3326885</v>
      </c>
      <c r="Z4687"/>
      <c r="AA4687">
        <v>8771432</v>
      </c>
      <c r="AB4687">
        <v>221</v>
      </c>
    </row>
    <row r="4688" spans="1:28" x14ac:dyDescent="0.2">
      <c r="A4688" t="s">
        <v>13042</v>
      </c>
      <c r="B4688" t="s">
        <v>13043</v>
      </c>
      <c r="C4688">
        <v>2006</v>
      </c>
      <c r="D4688" t="s">
        <v>13044</v>
      </c>
      <c r="E4688" t="s">
        <v>44035</v>
      </c>
      <c r="F4688" t="s">
        <v>44044</v>
      </c>
      <c r="G4688" t="s">
        <v>44032</v>
      </c>
      <c r="H4688">
        <v>108</v>
      </c>
      <c r="I4688" t="s">
        <v>319</v>
      </c>
      <c r="J4688" t="s">
        <v>26</v>
      </c>
      <c r="M4688" t="s">
        <v>13045</v>
      </c>
      <c r="N4688" t="s">
        <v>13045</v>
      </c>
      <c r="O4688" t="s">
        <v>13046</v>
      </c>
      <c r="P4688" t="s">
        <v>1318</v>
      </c>
      <c r="Q4688" t="s">
        <v>13047</v>
      </c>
      <c r="R4688" t="s">
        <v>13048</v>
      </c>
      <c r="S4688" t="s">
        <v>13049</v>
      </c>
      <c r="T4688">
        <v>6.4</v>
      </c>
      <c r="U4688">
        <v>19981</v>
      </c>
      <c r="V4688" s="12">
        <f>W4688*1.28378472222222</f>
        <v>23108124.999999963</v>
      </c>
      <c r="W4688" s="3">
        <v>18000000</v>
      </c>
      <c r="X4688" s="13">
        <f>Y4688*1.28378472222222</f>
        <v>242076.86614583293</v>
      </c>
      <c r="Y4688" s="3">
        <v>188565</v>
      </c>
      <c r="Z4688" s="13">
        <f>AA4688*1.28378472222222</f>
        <v>3236209.46024305</v>
      </c>
      <c r="AA4688" s="3">
        <v>2520835</v>
      </c>
      <c r="AB4688">
        <v>79</v>
      </c>
    </row>
    <row r="4689" spans="1:28" hidden="1" x14ac:dyDescent="0.2">
      <c r="A4689" t="s">
        <v>40501</v>
      </c>
      <c r="B4689" t="s">
        <v>40502</v>
      </c>
      <c r="C4689">
        <v>2018</v>
      </c>
      <c r="D4689" t="s">
        <v>37840</v>
      </c>
      <c r="E4689" t="s">
        <v>44041</v>
      </c>
      <c r="F4689" t="s">
        <v>44032</v>
      </c>
      <c r="G4689" t="s">
        <v>44034</v>
      </c>
      <c r="H4689">
        <v>110</v>
      </c>
      <c r="I4689" t="s">
        <v>5839</v>
      </c>
      <c r="J4689" t="s">
        <v>74</v>
      </c>
      <c r="K4689" t="s">
        <v>26</v>
      </c>
      <c r="M4689" t="s">
        <v>40503</v>
      </c>
      <c r="N4689" t="s">
        <v>40504</v>
      </c>
      <c r="O4689" t="s">
        <v>40505</v>
      </c>
      <c r="P4689" t="s">
        <v>40506</v>
      </c>
      <c r="Q4689" t="s">
        <v>40507</v>
      </c>
      <c r="R4689" t="s">
        <v>40508</v>
      </c>
      <c r="S4689" t="s">
        <v>40509</v>
      </c>
      <c r="T4689">
        <v>7</v>
      </c>
      <c r="U4689">
        <v>22543</v>
      </c>
      <c r="W4689"/>
      <c r="X4689"/>
      <c r="Y4689">
        <v>771930</v>
      </c>
      <c r="Z4689"/>
      <c r="AA4689">
        <v>2177678</v>
      </c>
      <c r="AB4689">
        <v>114</v>
      </c>
    </row>
    <row r="4690" spans="1:28" x14ac:dyDescent="0.2">
      <c r="A4690" t="s">
        <v>20386</v>
      </c>
      <c r="B4690" t="s">
        <v>20387</v>
      </c>
      <c r="C4690">
        <v>2008</v>
      </c>
      <c r="D4690" s="1">
        <v>39640</v>
      </c>
      <c r="E4690" t="s">
        <v>44041</v>
      </c>
      <c r="F4690" t="s">
        <v>44032</v>
      </c>
      <c r="G4690" t="s">
        <v>44036</v>
      </c>
      <c r="H4690">
        <v>107</v>
      </c>
      <c r="I4690" t="s">
        <v>20388</v>
      </c>
      <c r="J4690" t="s">
        <v>26</v>
      </c>
      <c r="K4690" t="s">
        <v>308</v>
      </c>
      <c r="M4690" t="s">
        <v>3149</v>
      </c>
      <c r="N4690" t="s">
        <v>3149</v>
      </c>
      <c r="O4690" t="s">
        <v>20389</v>
      </c>
      <c r="P4690" t="s">
        <v>4855</v>
      </c>
      <c r="Q4690" t="s">
        <v>20390</v>
      </c>
      <c r="R4690" t="s">
        <v>20391</v>
      </c>
      <c r="S4690" t="s">
        <v>20392</v>
      </c>
      <c r="T4690">
        <v>6.8</v>
      </c>
      <c r="U4690">
        <v>18436</v>
      </c>
      <c r="V4690" s="12">
        <f>W4690*1.20207800169993</f>
        <v>24041560.033998597</v>
      </c>
      <c r="W4690" s="3">
        <v>20000000</v>
      </c>
      <c r="X4690" s="13">
        <f>Y4690*1.20207800169993</f>
        <v>241293.11728122694</v>
      </c>
      <c r="Y4690" s="3">
        <v>200730</v>
      </c>
      <c r="Z4690" s="13">
        <f>AA4690*1.20207800169993</f>
        <v>6782698.678875817</v>
      </c>
      <c r="AA4690" s="3">
        <v>5642478</v>
      </c>
      <c r="AB4690">
        <v>56</v>
      </c>
    </row>
    <row r="4691" spans="1:28" hidden="1" x14ac:dyDescent="0.2">
      <c r="A4691" t="s">
        <v>40517</v>
      </c>
      <c r="B4691" t="s">
        <v>40518</v>
      </c>
      <c r="C4691">
        <v>2017</v>
      </c>
      <c r="D4691" t="s">
        <v>38453</v>
      </c>
      <c r="E4691" t="s">
        <v>176</v>
      </c>
      <c r="F4691" t="s">
        <v>44046</v>
      </c>
      <c r="H4691">
        <v>98</v>
      </c>
      <c r="I4691" t="s">
        <v>1561</v>
      </c>
      <c r="J4691" t="s">
        <v>26</v>
      </c>
      <c r="M4691" t="s">
        <v>40519</v>
      </c>
      <c r="N4691" t="s">
        <v>40519</v>
      </c>
      <c r="O4691" t="s">
        <v>40520</v>
      </c>
      <c r="P4691" t="s">
        <v>40521</v>
      </c>
      <c r="Q4691" t="s">
        <v>40522</v>
      </c>
      <c r="R4691" t="s">
        <v>40523</v>
      </c>
      <c r="S4691" t="s">
        <v>40524</v>
      </c>
      <c r="T4691">
        <v>6.4</v>
      </c>
      <c r="U4691">
        <v>29630</v>
      </c>
      <c r="W4691"/>
      <c r="X4691"/>
      <c r="Y4691">
        <v>148747</v>
      </c>
      <c r="Z4691"/>
      <c r="AA4691">
        <v>4131358</v>
      </c>
      <c r="AB4691">
        <v>267</v>
      </c>
    </row>
    <row r="4692" spans="1:28" hidden="1" x14ac:dyDescent="0.2">
      <c r="A4692" t="s">
        <v>40525</v>
      </c>
      <c r="B4692" t="s">
        <v>40526</v>
      </c>
      <c r="C4692">
        <v>2017</v>
      </c>
      <c r="D4692" t="s">
        <v>40527</v>
      </c>
      <c r="E4692" t="s">
        <v>16512</v>
      </c>
      <c r="F4692" t="s">
        <v>44034</v>
      </c>
      <c r="G4692" t="s">
        <v>44042</v>
      </c>
      <c r="H4692">
        <v>117</v>
      </c>
      <c r="I4692" t="s">
        <v>25</v>
      </c>
      <c r="J4692" t="s">
        <v>26</v>
      </c>
      <c r="K4692" t="s">
        <v>308</v>
      </c>
      <c r="M4692" t="s">
        <v>414</v>
      </c>
      <c r="N4692" t="s">
        <v>31381</v>
      </c>
      <c r="O4692" t="s">
        <v>40528</v>
      </c>
      <c r="P4692" t="s">
        <v>510</v>
      </c>
      <c r="Q4692" t="s">
        <v>40529</v>
      </c>
      <c r="R4692" t="s">
        <v>40530</v>
      </c>
      <c r="S4692" t="s">
        <v>40531</v>
      </c>
      <c r="T4692">
        <v>6.3</v>
      </c>
      <c r="U4692">
        <v>164641</v>
      </c>
      <c r="W4692">
        <v>90000000</v>
      </c>
      <c r="X4692"/>
      <c r="Y4692"/>
      <c r="Z4692"/>
      <c r="AA4692"/>
      <c r="AB4692">
        <v>968</v>
      </c>
    </row>
    <row r="4693" spans="1:28" x14ac:dyDescent="0.2">
      <c r="A4693" t="s">
        <v>38858</v>
      </c>
      <c r="B4693" t="s">
        <v>38859</v>
      </c>
      <c r="C4693">
        <v>2016</v>
      </c>
      <c r="D4693" s="1">
        <v>43411</v>
      </c>
      <c r="E4693" t="s">
        <v>176</v>
      </c>
      <c r="F4693" t="s">
        <v>44045</v>
      </c>
      <c r="G4693" t="s">
        <v>44036</v>
      </c>
      <c r="H4693">
        <v>109</v>
      </c>
      <c r="I4693" t="s">
        <v>33803</v>
      </c>
      <c r="J4693" t="s">
        <v>26</v>
      </c>
      <c r="M4693" t="s">
        <v>5199</v>
      </c>
      <c r="N4693" t="s">
        <v>38860</v>
      </c>
      <c r="O4693" t="s">
        <v>38861</v>
      </c>
      <c r="P4693" t="s">
        <v>27103</v>
      </c>
      <c r="Q4693" t="s">
        <v>38862</v>
      </c>
      <c r="R4693" t="s">
        <v>38863</v>
      </c>
      <c r="S4693" t="s">
        <v>38864</v>
      </c>
      <c r="T4693">
        <v>5.4</v>
      </c>
      <c r="U4693">
        <v>10325</v>
      </c>
      <c r="V4693" s="12">
        <f>W4693*1.07834771485832</f>
        <v>32350431.445749599</v>
      </c>
      <c r="W4693" s="3">
        <v>30000000</v>
      </c>
      <c r="X4693" s="13">
        <f>Y4693*1.07834771485832</f>
        <v>234695.91005262421</v>
      </c>
      <c r="Y4693" s="3">
        <v>217644</v>
      </c>
      <c r="Z4693" s="13">
        <f>AA4693*1.07834771485832</f>
        <v>731281.50283116975</v>
      </c>
      <c r="AA4693" s="3">
        <v>678150</v>
      </c>
      <c r="AB4693">
        <v>113</v>
      </c>
    </row>
    <row r="4694" spans="1:28" hidden="1" x14ac:dyDescent="0.2">
      <c r="A4694" t="s">
        <v>40541</v>
      </c>
      <c r="B4694" t="s">
        <v>40542</v>
      </c>
      <c r="C4694">
        <v>2018</v>
      </c>
      <c r="D4694" s="1">
        <v>43230</v>
      </c>
      <c r="E4694" t="s">
        <v>1045</v>
      </c>
      <c r="F4694" t="s">
        <v>44032</v>
      </c>
      <c r="H4694">
        <v>123</v>
      </c>
      <c r="I4694" t="s">
        <v>25</v>
      </c>
      <c r="J4694" t="s">
        <v>26</v>
      </c>
      <c r="M4694" t="s">
        <v>16341</v>
      </c>
      <c r="N4694" t="s">
        <v>16341</v>
      </c>
      <c r="O4694" t="s">
        <v>40543</v>
      </c>
      <c r="P4694" t="s">
        <v>40544</v>
      </c>
      <c r="Q4694" t="s">
        <v>40545</v>
      </c>
      <c r="R4694" t="s">
        <v>40546</v>
      </c>
      <c r="S4694" t="s">
        <v>40547</v>
      </c>
      <c r="T4694">
        <v>7.2</v>
      </c>
      <c r="U4694">
        <v>14608</v>
      </c>
      <c r="W4694"/>
      <c r="X4694"/>
      <c r="Y4694"/>
      <c r="Z4694"/>
      <c r="AA4694"/>
      <c r="AB4694">
        <v>89</v>
      </c>
    </row>
    <row r="4695" spans="1:28" hidden="1" x14ac:dyDescent="0.2">
      <c r="A4695" t="s">
        <v>40548</v>
      </c>
      <c r="B4695" t="s">
        <v>40549</v>
      </c>
      <c r="C4695">
        <v>2017</v>
      </c>
      <c r="D4695" t="s">
        <v>38476</v>
      </c>
      <c r="E4695" t="s">
        <v>1045</v>
      </c>
      <c r="F4695" t="s">
        <v>44032</v>
      </c>
      <c r="H4695">
        <v>112</v>
      </c>
      <c r="I4695" t="s">
        <v>25</v>
      </c>
      <c r="J4695" t="s">
        <v>26</v>
      </c>
      <c r="M4695" t="s">
        <v>8904</v>
      </c>
      <c r="N4695" t="s">
        <v>8904</v>
      </c>
      <c r="O4695" t="s">
        <v>40550</v>
      </c>
      <c r="P4695" t="s">
        <v>1329</v>
      </c>
      <c r="Q4695" t="s">
        <v>40551</v>
      </c>
      <c r="R4695" t="s">
        <v>40552</v>
      </c>
      <c r="S4695" t="s">
        <v>40553</v>
      </c>
      <c r="T4695">
        <v>6.9</v>
      </c>
      <c r="U4695">
        <v>40378</v>
      </c>
      <c r="W4695"/>
      <c r="X4695"/>
      <c r="Y4695"/>
      <c r="Z4695"/>
      <c r="AA4695"/>
      <c r="AB4695">
        <v>128</v>
      </c>
    </row>
    <row r="4696" spans="1:28" hidden="1" x14ac:dyDescent="0.2">
      <c r="A4696" t="s">
        <v>40554</v>
      </c>
      <c r="B4696" t="s">
        <v>40555</v>
      </c>
      <c r="C4696">
        <v>2017</v>
      </c>
      <c r="D4696" t="s">
        <v>40556</v>
      </c>
      <c r="E4696" t="s">
        <v>44041</v>
      </c>
      <c r="F4696" t="s">
        <v>44032</v>
      </c>
      <c r="G4696" t="s">
        <v>44036</v>
      </c>
      <c r="H4696">
        <v>89</v>
      </c>
      <c r="I4696" t="s">
        <v>25</v>
      </c>
      <c r="J4696" t="s">
        <v>26</v>
      </c>
      <c r="M4696" t="s">
        <v>40557</v>
      </c>
      <c r="N4696" t="s">
        <v>40558</v>
      </c>
      <c r="O4696" t="s">
        <v>40559</v>
      </c>
      <c r="P4696" t="s">
        <v>39465</v>
      </c>
      <c r="Q4696" t="s">
        <v>40560</v>
      </c>
      <c r="R4696" t="s">
        <v>40561</v>
      </c>
      <c r="S4696" t="s">
        <v>40562</v>
      </c>
      <c r="T4696">
        <v>4.5999999999999996</v>
      </c>
      <c r="U4696">
        <v>11119</v>
      </c>
      <c r="W4696"/>
      <c r="X4696"/>
      <c r="Y4696"/>
      <c r="Z4696"/>
      <c r="AA4696"/>
      <c r="AB4696">
        <v>98</v>
      </c>
    </row>
    <row r="4697" spans="1:28" hidden="1" x14ac:dyDescent="0.2">
      <c r="A4697" t="s">
        <v>40563</v>
      </c>
      <c r="B4697" t="s">
        <v>40564</v>
      </c>
      <c r="C4697">
        <v>2017</v>
      </c>
      <c r="D4697" t="s">
        <v>40565</v>
      </c>
      <c r="E4697" t="s">
        <v>176</v>
      </c>
      <c r="H4697">
        <v>107</v>
      </c>
      <c r="I4697" t="s">
        <v>25</v>
      </c>
      <c r="J4697" t="s">
        <v>26</v>
      </c>
      <c r="M4697" t="s">
        <v>40566</v>
      </c>
      <c r="N4697" t="s">
        <v>40566</v>
      </c>
      <c r="O4697" t="s">
        <v>40567</v>
      </c>
      <c r="P4697" t="s">
        <v>40568</v>
      </c>
      <c r="Q4697" t="s">
        <v>40569</v>
      </c>
      <c r="R4697" t="s">
        <v>40570</v>
      </c>
      <c r="S4697" t="s">
        <v>40571</v>
      </c>
      <c r="T4697">
        <v>6.8</v>
      </c>
      <c r="U4697">
        <v>38621</v>
      </c>
      <c r="W4697"/>
      <c r="X4697"/>
      <c r="Y4697"/>
      <c r="Z4697"/>
      <c r="AA4697"/>
      <c r="AB4697">
        <v>99</v>
      </c>
    </row>
    <row r="4698" spans="1:28" x14ac:dyDescent="0.2">
      <c r="A4698" t="s">
        <v>22997</v>
      </c>
      <c r="B4698" t="s">
        <v>22998</v>
      </c>
      <c r="C4698">
        <v>2009</v>
      </c>
      <c r="D4698" s="1">
        <v>39972</v>
      </c>
      <c r="E4698" t="s">
        <v>1045</v>
      </c>
      <c r="F4698" t="s">
        <v>44032</v>
      </c>
      <c r="H4698">
        <v>104</v>
      </c>
      <c r="I4698" t="s">
        <v>25</v>
      </c>
      <c r="J4698" t="s">
        <v>26</v>
      </c>
      <c r="M4698" t="s">
        <v>22999</v>
      </c>
      <c r="N4698" t="s">
        <v>23000</v>
      </c>
      <c r="O4698" t="s">
        <v>23001</v>
      </c>
      <c r="P4698" t="s">
        <v>181</v>
      </c>
      <c r="Q4698" t="s">
        <v>23002</v>
      </c>
      <c r="R4698" t="s">
        <v>23003</v>
      </c>
      <c r="S4698" t="s">
        <v>23004</v>
      </c>
      <c r="T4698">
        <v>6.6</v>
      </c>
      <c r="U4698">
        <v>18148</v>
      </c>
      <c r="V4698" s="12">
        <f>W4698*1.20636999678377</f>
        <v>6152486.9835972274</v>
      </c>
      <c r="W4698" s="3">
        <v>5100000</v>
      </c>
      <c r="X4698" s="13">
        <f>Y4698*1.20636999678377</f>
        <v>228753.08516013526</v>
      </c>
      <c r="Y4698" s="3">
        <v>189621</v>
      </c>
      <c r="Z4698" s="13">
        <f>AA4698*1.20636999678377</f>
        <v>366050.05449409614</v>
      </c>
      <c r="AA4698" s="3">
        <v>303431</v>
      </c>
      <c r="AB4698">
        <v>46</v>
      </c>
    </row>
    <row r="4699" spans="1:28" hidden="1" x14ac:dyDescent="0.2">
      <c r="A4699" t="s">
        <v>40579</v>
      </c>
      <c r="B4699" t="s">
        <v>40580</v>
      </c>
      <c r="C4699">
        <v>2018</v>
      </c>
      <c r="D4699" t="s">
        <v>39152</v>
      </c>
      <c r="E4699" t="s">
        <v>44035</v>
      </c>
      <c r="F4699" t="s">
        <v>44038</v>
      </c>
      <c r="H4699">
        <v>101</v>
      </c>
      <c r="I4699" t="s">
        <v>25</v>
      </c>
      <c r="J4699" t="s">
        <v>26</v>
      </c>
      <c r="M4699" t="s">
        <v>3028</v>
      </c>
      <c r="N4699" t="s">
        <v>30014</v>
      </c>
      <c r="O4699" t="s">
        <v>40581</v>
      </c>
      <c r="P4699" t="s">
        <v>40582</v>
      </c>
      <c r="Q4699" t="s">
        <v>40583</v>
      </c>
      <c r="R4699" t="s">
        <v>40584</v>
      </c>
      <c r="S4699" t="s">
        <v>40585</v>
      </c>
      <c r="T4699">
        <v>6.8</v>
      </c>
      <c r="U4699">
        <v>12978</v>
      </c>
      <c r="W4699">
        <v>30000000</v>
      </c>
      <c r="X4699"/>
      <c r="Y4699"/>
      <c r="Z4699"/>
      <c r="AA4699"/>
      <c r="AB4699">
        <v>53</v>
      </c>
    </row>
    <row r="4700" spans="1:28" hidden="1" x14ac:dyDescent="0.2">
      <c r="A4700" t="s">
        <v>40586</v>
      </c>
      <c r="B4700" t="s">
        <v>40587</v>
      </c>
      <c r="C4700">
        <v>2016</v>
      </c>
      <c r="D4700" t="s">
        <v>37755</v>
      </c>
      <c r="E4700" t="s">
        <v>176</v>
      </c>
      <c r="F4700" t="s">
        <v>44042</v>
      </c>
      <c r="H4700">
        <v>136</v>
      </c>
      <c r="I4700" t="s">
        <v>943</v>
      </c>
      <c r="J4700" t="s">
        <v>944</v>
      </c>
      <c r="M4700" t="s">
        <v>40588</v>
      </c>
      <c r="N4700" t="s">
        <v>40589</v>
      </c>
      <c r="O4700" t="s">
        <v>40590</v>
      </c>
      <c r="P4700" t="s">
        <v>20748</v>
      </c>
      <c r="Q4700" t="s">
        <v>40591</v>
      </c>
      <c r="R4700" t="s">
        <v>40592</v>
      </c>
      <c r="S4700" t="s">
        <v>40593</v>
      </c>
      <c r="T4700">
        <v>8.1</v>
      </c>
      <c r="U4700">
        <v>37673</v>
      </c>
      <c r="W4700"/>
      <c r="X4700"/>
      <c r="Y4700"/>
      <c r="Z4700"/>
      <c r="AA4700">
        <v>180180</v>
      </c>
      <c r="AB4700">
        <v>206</v>
      </c>
    </row>
    <row r="4701" spans="1:28" x14ac:dyDescent="0.2">
      <c r="A4701" t="s">
        <v>32038</v>
      </c>
      <c r="B4701" t="s">
        <v>32039</v>
      </c>
      <c r="C4701">
        <v>2013</v>
      </c>
      <c r="D4701" t="s">
        <v>25420</v>
      </c>
      <c r="E4701" t="s">
        <v>1045</v>
      </c>
      <c r="F4701" t="s">
        <v>44032</v>
      </c>
      <c r="H4701">
        <v>94</v>
      </c>
      <c r="I4701" t="s">
        <v>25</v>
      </c>
      <c r="J4701" t="s">
        <v>26</v>
      </c>
      <c r="K4701" t="s">
        <v>307</v>
      </c>
      <c r="M4701" t="s">
        <v>5796</v>
      </c>
      <c r="N4701" t="s">
        <v>32040</v>
      </c>
      <c r="O4701" t="s">
        <v>32041</v>
      </c>
      <c r="P4701" t="s">
        <v>15119</v>
      </c>
      <c r="Q4701" t="s">
        <v>32042</v>
      </c>
      <c r="R4701" t="s">
        <v>32043</v>
      </c>
      <c r="S4701" t="s">
        <v>32044</v>
      </c>
      <c r="T4701">
        <v>6.3</v>
      </c>
      <c r="U4701">
        <v>18697</v>
      </c>
      <c r="V4701" s="12">
        <f>W4701*1.11098185502045</f>
        <v>805461.84488982626</v>
      </c>
      <c r="W4701" s="3">
        <v>725000</v>
      </c>
      <c r="X4701" s="13">
        <f>Y4701*1.11098185502045</f>
        <v>227905.70675704008</v>
      </c>
      <c r="Y4701" s="3">
        <v>205139</v>
      </c>
      <c r="Z4701" s="13">
        <f>AA4701*1.11098185502045</f>
        <v>491401.71723966027</v>
      </c>
      <c r="AA4701" s="3">
        <v>442313</v>
      </c>
      <c r="AB4701">
        <v>57</v>
      </c>
    </row>
    <row r="4702" spans="1:28" x14ac:dyDescent="0.2">
      <c r="A4702" t="s">
        <v>33529</v>
      </c>
      <c r="B4702" t="s">
        <v>33530</v>
      </c>
      <c r="C4702">
        <v>2015</v>
      </c>
      <c r="D4702" t="s">
        <v>33531</v>
      </c>
      <c r="E4702" t="s">
        <v>44041</v>
      </c>
      <c r="F4702" t="s">
        <v>44032</v>
      </c>
      <c r="G4702" t="s">
        <v>44045</v>
      </c>
      <c r="H4702">
        <v>113</v>
      </c>
      <c r="I4702" t="s">
        <v>3037</v>
      </c>
      <c r="J4702" t="s">
        <v>26</v>
      </c>
      <c r="M4702" t="s">
        <v>27907</v>
      </c>
      <c r="N4702" t="s">
        <v>33532</v>
      </c>
      <c r="O4702" t="s">
        <v>33533</v>
      </c>
      <c r="P4702" t="s">
        <v>4855</v>
      </c>
      <c r="Q4702" t="s">
        <v>33534</v>
      </c>
      <c r="R4702" t="s">
        <v>33535</v>
      </c>
      <c r="S4702" t="s">
        <v>33536</v>
      </c>
      <c r="T4702">
        <v>6.2</v>
      </c>
      <c r="U4702">
        <v>41283</v>
      </c>
      <c r="V4702" s="12">
        <f>W4702*1.09195121025074</f>
        <v>21839024.205014803</v>
      </c>
      <c r="W4702" s="3">
        <v>20000000</v>
      </c>
      <c r="X4702" s="13">
        <f>Y4702*1.09195121025074</f>
        <v>227767.91904378135</v>
      </c>
      <c r="Y4702" s="3">
        <v>208588</v>
      </c>
      <c r="Z4702" s="13">
        <f>AA4702*1.09195121025074</f>
        <v>5558962.0026074005</v>
      </c>
      <c r="AA4702" s="3">
        <v>5090852</v>
      </c>
      <c r="AB4702">
        <v>127</v>
      </c>
    </row>
    <row r="4703" spans="1:28" x14ac:dyDescent="0.2">
      <c r="A4703" t="s">
        <v>12150</v>
      </c>
      <c r="B4703" t="s">
        <v>12151</v>
      </c>
      <c r="C4703">
        <v>2006</v>
      </c>
      <c r="D4703" s="1">
        <v>40213</v>
      </c>
      <c r="E4703" t="s">
        <v>1045</v>
      </c>
      <c r="F4703" t="s">
        <v>44046</v>
      </c>
      <c r="G4703" t="s">
        <v>44042</v>
      </c>
      <c r="H4703">
        <v>93</v>
      </c>
      <c r="I4703" t="s">
        <v>25</v>
      </c>
      <c r="J4703" t="s">
        <v>26</v>
      </c>
      <c r="M4703" t="s">
        <v>12153</v>
      </c>
      <c r="N4703" t="s">
        <v>12153</v>
      </c>
      <c r="O4703" t="s">
        <v>12154</v>
      </c>
      <c r="P4703" t="s">
        <v>12155</v>
      </c>
      <c r="Q4703" t="s">
        <v>12156</v>
      </c>
      <c r="R4703" t="s">
        <v>12157</v>
      </c>
      <c r="S4703" t="s">
        <v>12158</v>
      </c>
      <c r="T4703">
        <v>5.7</v>
      </c>
      <c r="U4703">
        <v>28336</v>
      </c>
      <c r="V4703" s="12">
        <f>W4703*1.28378472222222</f>
        <v>1925677.08333333</v>
      </c>
      <c r="W4703" s="3">
        <v>1500000</v>
      </c>
      <c r="X4703" s="13">
        <f>Y4703*1.28378472222222</f>
        <v>225023.06989583294</v>
      </c>
      <c r="Y4703" s="3">
        <v>175281</v>
      </c>
      <c r="Z4703" s="13">
        <f>AA4703*1.28378472222222</f>
        <v>267733.30381944397</v>
      </c>
      <c r="AA4703" s="3">
        <v>208550</v>
      </c>
      <c r="AB4703">
        <v>252</v>
      </c>
    </row>
    <row r="4704" spans="1:28" x14ac:dyDescent="0.2">
      <c r="A4704" t="s">
        <v>6757</v>
      </c>
      <c r="B4704" t="s">
        <v>6758</v>
      </c>
      <c r="C4704">
        <v>2002</v>
      </c>
      <c r="D4704" t="s">
        <v>4333</v>
      </c>
      <c r="E4704" t="s">
        <v>1045</v>
      </c>
      <c r="F4704" t="s">
        <v>44032</v>
      </c>
      <c r="H4704">
        <v>113</v>
      </c>
      <c r="I4704" t="s">
        <v>6759</v>
      </c>
      <c r="J4704" t="s">
        <v>308</v>
      </c>
      <c r="M4704" t="s">
        <v>6760</v>
      </c>
      <c r="N4704" t="s">
        <v>6761</v>
      </c>
      <c r="O4704" t="s">
        <v>6762</v>
      </c>
      <c r="P4704" t="s">
        <v>6763</v>
      </c>
      <c r="Q4704" t="s">
        <v>6764</v>
      </c>
      <c r="R4704" t="s">
        <v>6765</v>
      </c>
      <c r="S4704" t="s">
        <v>6766</v>
      </c>
      <c r="T4704">
        <v>7.6</v>
      </c>
      <c r="U4704">
        <v>12927</v>
      </c>
      <c r="V4704" s="12">
        <f>W4704*1.43863813229572</f>
        <v>5754552.5291828802</v>
      </c>
      <c r="W4704" s="3">
        <v>4000000</v>
      </c>
      <c r="X4704" s="13">
        <f>Y4704*1.43863813229572</f>
        <v>220479.92560311288</v>
      </c>
      <c r="Y4704" s="3">
        <v>153256</v>
      </c>
      <c r="Z4704" s="13">
        <f>AA4704*1.43863813229572</f>
        <v>14145643.933813231</v>
      </c>
      <c r="AA4704" s="3">
        <v>9832663</v>
      </c>
      <c r="AB4704">
        <v>39</v>
      </c>
    </row>
    <row r="4705" spans="1:28" hidden="1" x14ac:dyDescent="0.2">
      <c r="A4705" t="s">
        <v>40621</v>
      </c>
      <c r="B4705" t="s">
        <v>40622</v>
      </c>
      <c r="C4705">
        <v>2016</v>
      </c>
      <c r="D4705" s="1">
        <v>42620</v>
      </c>
      <c r="E4705" t="s">
        <v>44037</v>
      </c>
      <c r="F4705" t="s">
        <v>44047</v>
      </c>
      <c r="G4705" t="s">
        <v>44031</v>
      </c>
      <c r="H4705">
        <v>110</v>
      </c>
      <c r="I4705" t="s">
        <v>4587</v>
      </c>
      <c r="J4705" t="s">
        <v>26</v>
      </c>
      <c r="K4705" t="s">
        <v>934</v>
      </c>
      <c r="L4705" t="s">
        <v>838</v>
      </c>
      <c r="M4705" t="s">
        <v>40623</v>
      </c>
      <c r="N4705" t="s">
        <v>40624</v>
      </c>
      <c r="O4705" t="s">
        <v>40625</v>
      </c>
      <c r="P4705" t="s">
        <v>33184</v>
      </c>
      <c r="Q4705" t="s">
        <v>40626</v>
      </c>
      <c r="R4705" t="s">
        <v>40627</v>
      </c>
      <c r="S4705" t="s">
        <v>40628</v>
      </c>
      <c r="T4705">
        <v>6.8</v>
      </c>
      <c r="U4705">
        <v>19672</v>
      </c>
      <c r="W4705"/>
      <c r="X4705"/>
      <c r="Y4705">
        <v>269980</v>
      </c>
      <c r="Z4705"/>
      <c r="AA4705">
        <v>5725482</v>
      </c>
      <c r="AB4705">
        <v>75</v>
      </c>
    </row>
    <row r="4706" spans="1:28" x14ac:dyDescent="0.2">
      <c r="A4706" t="s">
        <v>24704</v>
      </c>
      <c r="B4706" t="s">
        <v>24705</v>
      </c>
      <c r="C4706">
        <v>2010</v>
      </c>
      <c r="D4706" s="1">
        <v>40337</v>
      </c>
      <c r="E4706" t="s">
        <v>16512</v>
      </c>
      <c r="F4706" t="s">
        <v>44044</v>
      </c>
      <c r="G4706" t="s">
        <v>44032</v>
      </c>
      <c r="H4706">
        <v>93</v>
      </c>
      <c r="I4706" t="s">
        <v>1016</v>
      </c>
      <c r="J4706" t="s">
        <v>26</v>
      </c>
      <c r="M4706" t="s">
        <v>965</v>
      </c>
      <c r="N4706" t="s">
        <v>24706</v>
      </c>
      <c r="O4706" t="s">
        <v>24707</v>
      </c>
      <c r="P4706" t="s">
        <v>24708</v>
      </c>
      <c r="Q4706" t="s">
        <v>24709</v>
      </c>
      <c r="R4706" t="s">
        <v>24710</v>
      </c>
      <c r="S4706" t="s">
        <v>24711</v>
      </c>
      <c r="T4706">
        <v>5.7</v>
      </c>
      <c r="U4706">
        <v>11770</v>
      </c>
      <c r="V4706" s="12">
        <f>W4706*1.18690152988223</f>
        <v>5934507.6494111503</v>
      </c>
      <c r="W4706" s="3">
        <v>5000000</v>
      </c>
      <c r="X4706" s="13">
        <f>Y4706*1.18690152988223</f>
        <v>218294.92937593977</v>
      </c>
      <c r="Y4706" s="3">
        <v>183920</v>
      </c>
      <c r="Z4706" s="13">
        <f>AA4706*1.18690152988223</f>
        <v>3143146.6969264722</v>
      </c>
      <c r="AA4706" s="3">
        <v>2648195</v>
      </c>
      <c r="AB4706">
        <v>52</v>
      </c>
    </row>
    <row r="4707" spans="1:28" hidden="1" x14ac:dyDescent="0.2">
      <c r="A4707" t="s">
        <v>40634</v>
      </c>
      <c r="B4707" t="s">
        <v>40635</v>
      </c>
      <c r="C4707">
        <v>2017</v>
      </c>
      <c r="D4707" s="1">
        <v>42747</v>
      </c>
      <c r="E4707" t="s">
        <v>16512</v>
      </c>
      <c r="F4707" t="s">
        <v>44031</v>
      </c>
      <c r="G4707" t="s">
        <v>44034</v>
      </c>
      <c r="H4707">
        <v>135</v>
      </c>
      <c r="I4707" t="s">
        <v>2213</v>
      </c>
      <c r="J4707" t="s">
        <v>934</v>
      </c>
      <c r="K4707" t="s">
        <v>26</v>
      </c>
      <c r="M4707" t="s">
        <v>40636</v>
      </c>
      <c r="N4707" t="s">
        <v>40637</v>
      </c>
      <c r="O4707" t="s">
        <v>40638</v>
      </c>
      <c r="P4707" t="s">
        <v>40639</v>
      </c>
      <c r="Q4707" t="s">
        <v>40640</v>
      </c>
      <c r="R4707" t="s">
        <v>40641</v>
      </c>
      <c r="S4707" t="s">
        <v>40642</v>
      </c>
      <c r="T4707">
        <v>5.2</v>
      </c>
      <c r="U4707">
        <v>18413</v>
      </c>
      <c r="W4707"/>
      <c r="X4707"/>
      <c r="Y4707"/>
      <c r="Z4707"/>
      <c r="AA4707">
        <v>8053641</v>
      </c>
      <c r="AB4707">
        <v>119</v>
      </c>
    </row>
    <row r="4708" spans="1:28" hidden="1" x14ac:dyDescent="0.2">
      <c r="A4708" t="s">
        <v>40643</v>
      </c>
      <c r="B4708" t="s">
        <v>40644</v>
      </c>
      <c r="C4708">
        <v>2018</v>
      </c>
      <c r="D4708" s="1">
        <v>43622</v>
      </c>
      <c r="E4708" t="s">
        <v>1045</v>
      </c>
      <c r="F4708" t="s">
        <v>44032</v>
      </c>
      <c r="G4708" t="s">
        <v>44057</v>
      </c>
      <c r="H4708">
        <v>97</v>
      </c>
      <c r="I4708" t="s">
        <v>229</v>
      </c>
      <c r="J4708" t="s">
        <v>26</v>
      </c>
      <c r="M4708" t="s">
        <v>14109</v>
      </c>
      <c r="N4708" t="s">
        <v>40645</v>
      </c>
      <c r="O4708" t="s">
        <v>40646</v>
      </c>
      <c r="P4708" t="s">
        <v>18480</v>
      </c>
      <c r="Q4708" t="s">
        <v>40647</v>
      </c>
      <c r="R4708" t="s">
        <v>40648</v>
      </c>
      <c r="S4708" t="s">
        <v>40649</v>
      </c>
      <c r="T4708">
        <v>6.6</v>
      </c>
      <c r="U4708">
        <v>17597</v>
      </c>
      <c r="W4708"/>
      <c r="X4708"/>
      <c r="Y4708">
        <v>3444895</v>
      </c>
      <c r="Z4708"/>
      <c r="AA4708">
        <v>4511157</v>
      </c>
      <c r="AB4708">
        <v>112</v>
      </c>
    </row>
    <row r="4709" spans="1:28" hidden="1" x14ac:dyDescent="0.2">
      <c r="A4709" t="s">
        <v>40650</v>
      </c>
      <c r="B4709" t="s">
        <v>40651</v>
      </c>
      <c r="C4709">
        <v>2017</v>
      </c>
      <c r="D4709" s="1">
        <v>43191</v>
      </c>
      <c r="E4709" t="s">
        <v>176</v>
      </c>
      <c r="F4709" t="s">
        <v>44034</v>
      </c>
      <c r="G4709" t="s">
        <v>44045</v>
      </c>
      <c r="H4709">
        <v>116</v>
      </c>
      <c r="I4709" t="s">
        <v>9357</v>
      </c>
      <c r="J4709" t="s">
        <v>3329</v>
      </c>
      <c r="M4709" t="s">
        <v>40652</v>
      </c>
      <c r="N4709" t="s">
        <v>40652</v>
      </c>
      <c r="O4709" t="s">
        <v>40653</v>
      </c>
      <c r="P4709" t="s">
        <v>40654</v>
      </c>
      <c r="Q4709" t="s">
        <v>40655</v>
      </c>
      <c r="R4709" t="s">
        <v>40656</v>
      </c>
      <c r="S4709" t="s">
        <v>40657</v>
      </c>
      <c r="T4709">
        <v>7.6</v>
      </c>
      <c r="U4709">
        <v>22862</v>
      </c>
      <c r="W4709"/>
      <c r="X4709"/>
      <c r="Y4709"/>
      <c r="Z4709"/>
      <c r="AA4709">
        <v>2131259</v>
      </c>
      <c r="AB4709">
        <v>62</v>
      </c>
    </row>
    <row r="4710" spans="1:28" x14ac:dyDescent="0.2">
      <c r="A4710" t="s">
        <v>5925</v>
      </c>
      <c r="B4710" t="s">
        <v>5926</v>
      </c>
      <c r="C4710">
        <v>2002</v>
      </c>
      <c r="D4710" s="1">
        <v>37929</v>
      </c>
      <c r="E4710" t="s">
        <v>1045</v>
      </c>
      <c r="F4710" t="s">
        <v>44032</v>
      </c>
      <c r="G4710" t="s">
        <v>44046</v>
      </c>
      <c r="H4710">
        <v>93</v>
      </c>
      <c r="I4710" t="s">
        <v>25</v>
      </c>
      <c r="J4710" t="s">
        <v>26</v>
      </c>
      <c r="M4710" t="s">
        <v>5927</v>
      </c>
      <c r="N4710" t="s">
        <v>5927</v>
      </c>
      <c r="O4710" t="s">
        <v>5928</v>
      </c>
      <c r="P4710" t="s">
        <v>5929</v>
      </c>
      <c r="Q4710" t="s">
        <v>5930</v>
      </c>
      <c r="R4710" t="s">
        <v>5931</v>
      </c>
      <c r="S4710" t="s">
        <v>5932</v>
      </c>
      <c r="T4710">
        <v>6.6</v>
      </c>
      <c r="U4710">
        <v>32534</v>
      </c>
      <c r="V4710" s="12">
        <f>W4710*1.43863813229572</f>
        <v>719319.06614786002</v>
      </c>
      <c r="W4710" s="3">
        <v>500000</v>
      </c>
      <c r="X4710" s="13">
        <f>Y4710*1.43863813229572</f>
        <v>216194.2226070039</v>
      </c>
      <c r="Y4710" s="3">
        <v>150277</v>
      </c>
      <c r="Z4710" s="13">
        <f>AA4710*1.43863813229572</f>
        <v>380302.5516342413</v>
      </c>
      <c r="AA4710" s="3">
        <v>264349</v>
      </c>
      <c r="AB4710">
        <v>307</v>
      </c>
    </row>
    <row r="4711" spans="1:28" x14ac:dyDescent="0.2">
      <c r="A4711" t="s">
        <v>15648</v>
      </c>
      <c r="B4711" t="s">
        <v>15649</v>
      </c>
      <c r="C4711">
        <v>2007</v>
      </c>
      <c r="D4711" s="1">
        <v>39580</v>
      </c>
      <c r="E4711" t="s">
        <v>1045</v>
      </c>
      <c r="F4711" t="s">
        <v>44034</v>
      </c>
      <c r="G4711" t="s">
        <v>44046</v>
      </c>
      <c r="H4711">
        <v>84</v>
      </c>
      <c r="I4711" t="s">
        <v>25</v>
      </c>
      <c r="J4711" t="s">
        <v>26</v>
      </c>
      <c r="M4711" t="s">
        <v>5002</v>
      </c>
      <c r="N4711" t="s">
        <v>15650</v>
      </c>
      <c r="O4711" t="s">
        <v>15651</v>
      </c>
      <c r="P4711" t="s">
        <v>5002</v>
      </c>
      <c r="Q4711" t="s">
        <v>15652</v>
      </c>
      <c r="R4711" t="s">
        <v>15653</v>
      </c>
      <c r="S4711" t="s">
        <v>15654</v>
      </c>
      <c r="T4711">
        <v>6.2</v>
      </c>
      <c r="U4711">
        <v>23435</v>
      </c>
      <c r="V4711" s="12">
        <f>W4711*1.24823238899982</f>
        <v>1872348.5834997299</v>
      </c>
      <c r="W4711" s="3">
        <v>1500000</v>
      </c>
      <c r="X4711" s="13">
        <f>Y4711*1.24823238899982</f>
        <v>216026.58663464282</v>
      </c>
      <c r="Y4711" s="3">
        <v>173066</v>
      </c>
      <c r="Z4711" s="13">
        <f>AA4711*144548551.06</f>
        <v>25016439537749.961</v>
      </c>
      <c r="AA4711" s="3">
        <v>173066</v>
      </c>
      <c r="AB4711">
        <v>93</v>
      </c>
    </row>
    <row r="4712" spans="1:28" x14ac:dyDescent="0.2">
      <c r="A4712" t="s">
        <v>34035</v>
      </c>
      <c r="B4712" t="s">
        <v>34036</v>
      </c>
      <c r="C4712">
        <v>2014</v>
      </c>
      <c r="D4712" t="s">
        <v>31124</v>
      </c>
      <c r="E4712" t="s">
        <v>44041</v>
      </c>
      <c r="F4712" t="s">
        <v>44032</v>
      </c>
      <c r="G4712" t="s">
        <v>44049</v>
      </c>
      <c r="H4712">
        <v>120</v>
      </c>
      <c r="I4712" t="s">
        <v>34037</v>
      </c>
      <c r="J4712" t="s">
        <v>26</v>
      </c>
      <c r="K4712" t="s">
        <v>308</v>
      </c>
      <c r="M4712" t="s">
        <v>29483</v>
      </c>
      <c r="N4712" t="s">
        <v>34038</v>
      </c>
      <c r="O4712" t="s">
        <v>34039</v>
      </c>
      <c r="P4712" t="s">
        <v>10740</v>
      </c>
      <c r="Q4712" t="s">
        <v>34040</v>
      </c>
      <c r="R4712" t="s">
        <v>34041</v>
      </c>
      <c r="S4712" t="s">
        <v>34042</v>
      </c>
      <c r="T4712">
        <v>6.5</v>
      </c>
      <c r="U4712">
        <v>20774</v>
      </c>
      <c r="V4712" s="12">
        <f>W4712*1.09324733035956</f>
        <v>18585204.616112519</v>
      </c>
      <c r="W4712" s="3">
        <v>17000000</v>
      </c>
      <c r="X4712" s="13">
        <f>Y4712*1.09324733035956</f>
        <v>214049.08130575897</v>
      </c>
      <c r="Y4712" s="3">
        <v>195792</v>
      </c>
      <c r="Z4712" s="13">
        <f>AA4712*1.09324733035956</f>
        <v>7390932.4675630461</v>
      </c>
      <c r="AA4712" s="3">
        <v>6760531</v>
      </c>
      <c r="AB4712">
        <v>54</v>
      </c>
    </row>
    <row r="4713" spans="1:28" hidden="1" x14ac:dyDescent="0.2">
      <c r="A4713" t="s">
        <v>40679</v>
      </c>
      <c r="B4713" t="s">
        <v>40680</v>
      </c>
      <c r="C4713">
        <v>2017</v>
      </c>
      <c r="D4713" t="s">
        <v>40681</v>
      </c>
      <c r="E4713" t="s">
        <v>176</v>
      </c>
      <c r="F4713" t="s">
        <v>44036</v>
      </c>
      <c r="H4713">
        <v>104</v>
      </c>
      <c r="I4713" t="s">
        <v>1561</v>
      </c>
      <c r="J4713" t="s">
        <v>8525</v>
      </c>
      <c r="K4713" t="s">
        <v>26</v>
      </c>
      <c r="L4713" t="s">
        <v>1419</v>
      </c>
      <c r="M4713" t="s">
        <v>40682</v>
      </c>
      <c r="N4713" t="s">
        <v>40682</v>
      </c>
      <c r="O4713" t="s">
        <v>40683</v>
      </c>
      <c r="P4713" t="s">
        <v>40684</v>
      </c>
      <c r="Q4713" t="s">
        <v>40685</v>
      </c>
      <c r="R4713" t="s">
        <v>40686</v>
      </c>
      <c r="S4713" t="s">
        <v>40687</v>
      </c>
      <c r="T4713">
        <v>7.7</v>
      </c>
      <c r="U4713">
        <v>23337</v>
      </c>
      <c r="W4713"/>
      <c r="X4713"/>
      <c r="Y4713">
        <v>335609</v>
      </c>
      <c r="Z4713"/>
      <c r="AA4713">
        <v>2559939</v>
      </c>
      <c r="AB4713">
        <v>158</v>
      </c>
    </row>
    <row r="4714" spans="1:28" hidden="1" x14ac:dyDescent="0.2">
      <c r="A4714" t="s">
        <v>40688</v>
      </c>
      <c r="B4714" t="s">
        <v>40689</v>
      </c>
      <c r="C4714">
        <v>2017</v>
      </c>
      <c r="D4714" s="1">
        <v>43345</v>
      </c>
      <c r="E4714" t="s">
        <v>3496</v>
      </c>
      <c r="F4714" t="s">
        <v>44045</v>
      </c>
      <c r="G4714" t="s">
        <v>44042</v>
      </c>
      <c r="H4714">
        <v>94</v>
      </c>
      <c r="I4714" t="s">
        <v>2470</v>
      </c>
      <c r="J4714" t="s">
        <v>26</v>
      </c>
      <c r="K4714" t="s">
        <v>74</v>
      </c>
      <c r="M4714" t="s">
        <v>40690</v>
      </c>
      <c r="N4714" t="s">
        <v>40691</v>
      </c>
      <c r="O4714" t="s">
        <v>40692</v>
      </c>
      <c r="P4714" t="s">
        <v>40693</v>
      </c>
      <c r="Q4714" t="s">
        <v>40694</v>
      </c>
      <c r="R4714" t="s">
        <v>40695</v>
      </c>
      <c r="S4714" t="s">
        <v>40696</v>
      </c>
      <c r="T4714">
        <v>6.3</v>
      </c>
      <c r="U4714">
        <v>72210</v>
      </c>
      <c r="W4714"/>
      <c r="X4714"/>
      <c r="Y4714"/>
      <c r="Z4714"/>
      <c r="AA4714">
        <v>1785977</v>
      </c>
      <c r="AB4714">
        <v>484</v>
      </c>
    </row>
    <row r="4715" spans="1:28" hidden="1" x14ac:dyDescent="0.2">
      <c r="A4715" t="s">
        <v>40697</v>
      </c>
      <c r="B4715" t="s">
        <v>40698</v>
      </c>
      <c r="C4715">
        <v>2017</v>
      </c>
      <c r="D4715" t="s">
        <v>24583</v>
      </c>
      <c r="E4715" t="s">
        <v>176</v>
      </c>
      <c r="H4715">
        <v>104</v>
      </c>
      <c r="I4715" t="s">
        <v>40699</v>
      </c>
      <c r="J4715" t="s">
        <v>308</v>
      </c>
      <c r="K4715" t="s">
        <v>838</v>
      </c>
      <c r="M4715" t="s">
        <v>40700</v>
      </c>
      <c r="N4715" t="s">
        <v>40701</v>
      </c>
      <c r="O4715" t="s">
        <v>40702</v>
      </c>
      <c r="P4715" t="s">
        <v>40703</v>
      </c>
      <c r="Q4715" t="s">
        <v>40704</v>
      </c>
      <c r="R4715" t="s">
        <v>40705</v>
      </c>
      <c r="S4715" t="s">
        <v>40706</v>
      </c>
      <c r="T4715">
        <v>7.2</v>
      </c>
      <c r="U4715">
        <v>21712</v>
      </c>
      <c r="W4715"/>
      <c r="X4715"/>
      <c r="Y4715">
        <v>2020988</v>
      </c>
      <c r="Z4715"/>
      <c r="AA4715">
        <v>3702353</v>
      </c>
      <c r="AB4715">
        <v>68</v>
      </c>
    </row>
    <row r="4716" spans="1:28" hidden="1" x14ac:dyDescent="0.2">
      <c r="A4716" t="s">
        <v>40707</v>
      </c>
      <c r="B4716" t="s">
        <v>40708</v>
      </c>
      <c r="C4716">
        <v>2016</v>
      </c>
      <c r="D4716" t="s">
        <v>37755</v>
      </c>
      <c r="E4716" t="s">
        <v>16512</v>
      </c>
      <c r="F4716" t="s">
        <v>44033</v>
      </c>
      <c r="G4716" t="s">
        <v>44042</v>
      </c>
      <c r="H4716">
        <v>88</v>
      </c>
      <c r="I4716" t="s">
        <v>177</v>
      </c>
      <c r="J4716" t="s">
        <v>26</v>
      </c>
      <c r="M4716" t="s">
        <v>40709</v>
      </c>
      <c r="N4716" t="s">
        <v>40709</v>
      </c>
      <c r="O4716" t="s">
        <v>40710</v>
      </c>
      <c r="P4716" t="s">
        <v>40711</v>
      </c>
      <c r="Q4716" t="s">
        <v>40712</v>
      </c>
      <c r="R4716" t="s">
        <v>40713</v>
      </c>
      <c r="S4716" t="s">
        <v>40714</v>
      </c>
      <c r="T4716">
        <v>6.4</v>
      </c>
      <c r="U4716">
        <v>33563</v>
      </c>
      <c r="W4716"/>
      <c r="X4716"/>
      <c r="Y4716"/>
      <c r="Z4716"/>
      <c r="AA4716"/>
      <c r="AB4716">
        <v>138</v>
      </c>
    </row>
    <row r="4717" spans="1:28" x14ac:dyDescent="0.2">
      <c r="A4717" t="s">
        <v>961</v>
      </c>
      <c r="B4717" t="s">
        <v>962</v>
      </c>
      <c r="C4717">
        <v>2000</v>
      </c>
      <c r="D4717" t="s">
        <v>963</v>
      </c>
      <c r="E4717" t="s">
        <v>176</v>
      </c>
      <c r="F4717" t="s">
        <v>44055</v>
      </c>
      <c r="H4717">
        <v>101</v>
      </c>
      <c r="I4717" t="s">
        <v>97</v>
      </c>
      <c r="J4717" t="s">
        <v>26</v>
      </c>
      <c r="M4717" t="s">
        <v>965</v>
      </c>
      <c r="N4717" t="s">
        <v>966</v>
      </c>
      <c r="O4717" t="s">
        <v>967</v>
      </c>
      <c r="P4717" t="s">
        <v>968</v>
      </c>
      <c r="Q4717" t="s">
        <v>969</v>
      </c>
      <c r="R4717" t="s">
        <v>970</v>
      </c>
      <c r="S4717" t="s">
        <v>971</v>
      </c>
      <c r="T4717">
        <v>7</v>
      </c>
      <c r="U4717">
        <v>37549</v>
      </c>
      <c r="V4717" s="12">
        <f>W4717*1.5029674796748</f>
        <v>15029674.796748001</v>
      </c>
      <c r="W4717" s="3">
        <v>10000000</v>
      </c>
      <c r="X4717" s="13">
        <f>Y4717*1.5029674796748</f>
        <v>209952.53317073217</v>
      </c>
      <c r="Y4717" s="3">
        <v>139692</v>
      </c>
      <c r="Z4717" s="13">
        <f>AA4717*1.5029674796748</f>
        <v>223492.76719512243</v>
      </c>
      <c r="AA4717" s="3">
        <v>148701</v>
      </c>
      <c r="AB4717">
        <v>158</v>
      </c>
    </row>
    <row r="4718" spans="1:28" x14ac:dyDescent="0.2">
      <c r="A4718" t="s">
        <v>24389</v>
      </c>
      <c r="B4718" t="s">
        <v>24390</v>
      </c>
      <c r="C4718">
        <v>2009</v>
      </c>
      <c r="D4718" t="s">
        <v>22584</v>
      </c>
      <c r="E4718" t="s">
        <v>44041</v>
      </c>
      <c r="F4718" t="s">
        <v>44042</v>
      </c>
      <c r="H4718">
        <v>100</v>
      </c>
      <c r="I4718" t="s">
        <v>1561</v>
      </c>
      <c r="J4718" t="s">
        <v>26</v>
      </c>
      <c r="M4718" t="s">
        <v>24391</v>
      </c>
      <c r="N4718" t="s">
        <v>24391</v>
      </c>
      <c r="O4718" t="s">
        <v>24392</v>
      </c>
      <c r="P4718" t="s">
        <v>6367</v>
      </c>
      <c r="Q4718" t="s">
        <v>24393</v>
      </c>
      <c r="R4718" t="s">
        <v>24394</v>
      </c>
      <c r="S4718" t="s">
        <v>24395</v>
      </c>
      <c r="T4718">
        <v>6.7</v>
      </c>
      <c r="U4718">
        <v>24772</v>
      </c>
      <c r="V4718" s="12">
        <f>W4718*1.20636999678377</f>
        <v>965095.99742701603</v>
      </c>
      <c r="W4718" s="3">
        <v>800000</v>
      </c>
      <c r="X4718" s="13">
        <f>Y4718*1.20636999678377</f>
        <v>201439.66206295392</v>
      </c>
      <c r="Y4718" s="3">
        <v>166980</v>
      </c>
      <c r="Z4718" s="13">
        <f>AA4718*1.20636999678377</f>
        <v>1082016.1711453022</v>
      </c>
      <c r="AA4718" s="3">
        <v>896919</v>
      </c>
      <c r="AB4718">
        <v>109</v>
      </c>
    </row>
    <row r="4719" spans="1:28" x14ac:dyDescent="0.2">
      <c r="A4719" t="s">
        <v>14308</v>
      </c>
      <c r="B4719" t="s">
        <v>14309</v>
      </c>
      <c r="C4719">
        <v>2008</v>
      </c>
      <c r="D4719" s="1">
        <v>39879</v>
      </c>
      <c r="E4719" t="s">
        <v>16512</v>
      </c>
      <c r="F4719" t="s">
        <v>44031</v>
      </c>
      <c r="G4719" t="s">
        <v>44033</v>
      </c>
      <c r="H4719">
        <v>115</v>
      </c>
      <c r="I4719" t="s">
        <v>4704</v>
      </c>
      <c r="J4719" t="s">
        <v>26</v>
      </c>
      <c r="K4719" t="s">
        <v>14310</v>
      </c>
      <c r="L4719" t="s">
        <v>14311</v>
      </c>
      <c r="M4719" t="s">
        <v>14312</v>
      </c>
      <c r="N4719" t="s">
        <v>14313</v>
      </c>
      <c r="O4719" t="s">
        <v>14314</v>
      </c>
      <c r="P4719" t="s">
        <v>7389</v>
      </c>
      <c r="Q4719" t="s">
        <v>14315</v>
      </c>
      <c r="R4719" t="s">
        <v>14316</v>
      </c>
      <c r="S4719" t="s">
        <v>14317</v>
      </c>
      <c r="T4719">
        <v>6.2</v>
      </c>
      <c r="U4719">
        <v>71125</v>
      </c>
      <c r="V4719" s="12">
        <f>W4719*1.20207800169993</f>
        <v>60103900.084996499</v>
      </c>
      <c r="W4719" s="3">
        <v>50000000</v>
      </c>
      <c r="X4719" s="13">
        <f>Y4719*1.20207800169993</f>
        <v>199548.55451619349</v>
      </c>
      <c r="Y4719" s="3">
        <v>166003</v>
      </c>
      <c r="Z4719" s="13">
        <f>AA4719*1.20207800169993</f>
        <v>8456255.7144024931</v>
      </c>
      <c r="AA4719" s="3">
        <v>7034698</v>
      </c>
      <c r="AB4719">
        <v>180</v>
      </c>
    </row>
    <row r="4720" spans="1:28" hidden="1" x14ac:dyDescent="0.2">
      <c r="A4720" t="s">
        <v>40734</v>
      </c>
      <c r="B4720" t="s">
        <v>40735</v>
      </c>
      <c r="C4720">
        <v>2017</v>
      </c>
      <c r="D4720" s="1">
        <v>42896</v>
      </c>
      <c r="E4720" t="s">
        <v>16512</v>
      </c>
      <c r="F4720" t="s">
        <v>44044</v>
      </c>
      <c r="G4720" t="s">
        <v>44032</v>
      </c>
      <c r="H4720">
        <v>132</v>
      </c>
      <c r="I4720" t="s">
        <v>25</v>
      </c>
      <c r="J4720" t="s">
        <v>26</v>
      </c>
      <c r="M4720" t="s">
        <v>33977</v>
      </c>
      <c r="N4720" t="s">
        <v>33977</v>
      </c>
      <c r="O4720" t="s">
        <v>40736</v>
      </c>
      <c r="P4720" t="s">
        <v>8677</v>
      </c>
      <c r="Q4720" t="s">
        <v>40737</v>
      </c>
      <c r="R4720" t="s">
        <v>40738</v>
      </c>
      <c r="S4720" t="s">
        <v>40739</v>
      </c>
      <c r="T4720">
        <v>7.1</v>
      </c>
      <c r="U4720">
        <v>56412</v>
      </c>
      <c r="W4720"/>
      <c r="X4720"/>
      <c r="Y4720"/>
      <c r="Z4720"/>
      <c r="AA4720">
        <v>64453</v>
      </c>
      <c r="AB4720">
        <v>499</v>
      </c>
    </row>
    <row r="4721" spans="1:28" hidden="1" x14ac:dyDescent="0.2">
      <c r="A4721" t="s">
        <v>40740</v>
      </c>
      <c r="B4721" t="s">
        <v>40741</v>
      </c>
      <c r="C4721">
        <v>2016</v>
      </c>
      <c r="D4721" t="s">
        <v>33792</v>
      </c>
      <c r="E4721" t="s">
        <v>44041</v>
      </c>
      <c r="F4721" t="s">
        <v>44032</v>
      </c>
      <c r="G4721" t="s">
        <v>44042</v>
      </c>
      <c r="H4721">
        <v>133</v>
      </c>
      <c r="I4721" t="s">
        <v>943</v>
      </c>
      <c r="J4721" t="s">
        <v>944</v>
      </c>
      <c r="M4721" t="s">
        <v>10807</v>
      </c>
      <c r="N4721" t="s">
        <v>40742</v>
      </c>
      <c r="O4721" t="s">
        <v>40743</v>
      </c>
      <c r="P4721" t="s">
        <v>23058</v>
      </c>
      <c r="Q4721" t="s">
        <v>23058</v>
      </c>
      <c r="R4721" t="s">
        <v>40744</v>
      </c>
      <c r="S4721" t="s">
        <v>40745</v>
      </c>
      <c r="T4721">
        <v>7.4</v>
      </c>
      <c r="U4721">
        <v>12305</v>
      </c>
      <c r="W4721"/>
      <c r="X4721"/>
      <c r="Y4721"/>
      <c r="Z4721"/>
      <c r="AA4721">
        <v>7612</v>
      </c>
      <c r="AB4721">
        <v>79</v>
      </c>
    </row>
    <row r="4722" spans="1:28" x14ac:dyDescent="0.2">
      <c r="A4722" t="s">
        <v>38638</v>
      </c>
      <c r="B4722" t="s">
        <v>38639</v>
      </c>
      <c r="C4722">
        <v>2016</v>
      </c>
      <c r="D4722" s="1">
        <v>42745</v>
      </c>
      <c r="E4722" t="s">
        <v>176</v>
      </c>
      <c r="F4722" t="s">
        <v>44046</v>
      </c>
      <c r="G4722" t="s">
        <v>44036</v>
      </c>
      <c r="H4722">
        <v>118</v>
      </c>
      <c r="I4722" t="s">
        <v>25</v>
      </c>
      <c r="J4722" t="s">
        <v>26</v>
      </c>
      <c r="M4722" t="s">
        <v>32874</v>
      </c>
      <c r="N4722" t="s">
        <v>32874</v>
      </c>
      <c r="O4722" t="s">
        <v>38640</v>
      </c>
      <c r="P4722" t="s">
        <v>38641</v>
      </c>
      <c r="Q4722" t="s">
        <v>38642</v>
      </c>
      <c r="R4722" t="s">
        <v>38643</v>
      </c>
      <c r="S4722" t="s">
        <v>38644</v>
      </c>
      <c r="T4722">
        <v>5.3</v>
      </c>
      <c r="U4722">
        <v>25417</v>
      </c>
      <c r="V4722" s="12">
        <f>W4722*1.07834771485832</f>
        <v>6470086.2891499205</v>
      </c>
      <c r="W4722" s="3">
        <v>6000000</v>
      </c>
      <c r="X4722" s="13">
        <f>Y4722*1.07834771485832</f>
        <v>195020.26257984203</v>
      </c>
      <c r="Y4722" s="3">
        <v>180851</v>
      </c>
      <c r="Z4722" s="13">
        <f>AA4722*1.07834771485832</f>
        <v>217707.62015274624</v>
      </c>
      <c r="AA4722" s="3">
        <v>201890</v>
      </c>
      <c r="AB4722">
        <v>254</v>
      </c>
    </row>
    <row r="4723" spans="1:28" hidden="1" x14ac:dyDescent="0.2">
      <c r="A4723" t="s">
        <v>40752</v>
      </c>
      <c r="B4723" t="s">
        <v>40753</v>
      </c>
      <c r="C4723">
        <v>2017</v>
      </c>
      <c r="D4723" t="s">
        <v>40754</v>
      </c>
      <c r="E4723" t="s">
        <v>1045</v>
      </c>
      <c r="F4723" t="s">
        <v>44036</v>
      </c>
      <c r="H4723">
        <v>90</v>
      </c>
      <c r="I4723" t="s">
        <v>1983</v>
      </c>
      <c r="J4723" t="s">
        <v>26</v>
      </c>
      <c r="M4723" t="s">
        <v>21264</v>
      </c>
      <c r="N4723" t="s">
        <v>40755</v>
      </c>
      <c r="O4723" t="s">
        <v>40756</v>
      </c>
      <c r="P4723" t="s">
        <v>21267</v>
      </c>
      <c r="Q4723" t="s">
        <v>40757</v>
      </c>
      <c r="R4723" t="s">
        <v>40758</v>
      </c>
      <c r="S4723" t="s">
        <v>40759</v>
      </c>
      <c r="T4723">
        <v>5.8</v>
      </c>
      <c r="U4723">
        <v>19336</v>
      </c>
      <c r="W4723"/>
      <c r="X4723"/>
      <c r="Y4723">
        <v>1647175</v>
      </c>
      <c r="Z4723"/>
      <c r="AA4723">
        <v>1647175</v>
      </c>
      <c r="AB4723">
        <v>109</v>
      </c>
    </row>
    <row r="4724" spans="1:28" x14ac:dyDescent="0.2">
      <c r="A4724" t="s">
        <v>22990</v>
      </c>
      <c r="B4724" t="s">
        <v>22991</v>
      </c>
      <c r="C4724">
        <v>2014</v>
      </c>
      <c r="D4724" t="s">
        <v>17462</v>
      </c>
      <c r="E4724" t="s">
        <v>176</v>
      </c>
      <c r="F4724" t="s">
        <v>44049</v>
      </c>
      <c r="G4724" t="s">
        <v>44036</v>
      </c>
      <c r="H4724">
        <v>109</v>
      </c>
      <c r="I4724" t="s">
        <v>22992</v>
      </c>
      <c r="J4724" t="s">
        <v>26</v>
      </c>
      <c r="M4724" t="s">
        <v>10222</v>
      </c>
      <c r="N4724" t="s">
        <v>22993</v>
      </c>
      <c r="O4724" t="s">
        <v>22994</v>
      </c>
      <c r="P4724" t="s">
        <v>16964</v>
      </c>
      <c r="Q4724" t="s">
        <v>20103</v>
      </c>
      <c r="R4724" t="s">
        <v>22995</v>
      </c>
      <c r="S4724" t="s">
        <v>22996</v>
      </c>
      <c r="T4724">
        <v>5.4</v>
      </c>
      <c r="U4724">
        <v>26464</v>
      </c>
      <c r="V4724" s="12">
        <f>W4724*1.09324733035956</f>
        <v>32797419.9107868</v>
      </c>
      <c r="W4724" s="3">
        <v>30000000</v>
      </c>
      <c r="X4724" s="13">
        <f>Y4724*1.09324733035956</f>
        <v>192838.98984945315</v>
      </c>
      <c r="Y4724" s="3">
        <v>176391</v>
      </c>
      <c r="Z4724" s="13">
        <f>AA4724*1.09324733035956</f>
        <v>5566956.4350964958</v>
      </c>
      <c r="AA4724" s="3">
        <v>5092129</v>
      </c>
      <c r="AB4724">
        <v>99</v>
      </c>
    </row>
    <row r="4725" spans="1:28" x14ac:dyDescent="0.2">
      <c r="A4725" t="s">
        <v>30614</v>
      </c>
      <c r="B4725" t="s">
        <v>30615</v>
      </c>
      <c r="C4725">
        <v>2013</v>
      </c>
      <c r="D4725" t="s">
        <v>30616</v>
      </c>
      <c r="E4725" t="s">
        <v>16512</v>
      </c>
      <c r="F4725" t="s">
        <v>44031</v>
      </c>
      <c r="G4725" t="s">
        <v>44038</v>
      </c>
      <c r="H4725">
        <v>105</v>
      </c>
      <c r="I4725" t="s">
        <v>11437</v>
      </c>
      <c r="J4725" t="s">
        <v>26</v>
      </c>
      <c r="M4725" t="s">
        <v>2039</v>
      </c>
      <c r="N4725" t="s">
        <v>21366</v>
      </c>
      <c r="O4725" t="s">
        <v>30617</v>
      </c>
      <c r="P4725" t="s">
        <v>30618</v>
      </c>
      <c r="Q4725" t="s">
        <v>30618</v>
      </c>
      <c r="R4725" t="s">
        <v>30619</v>
      </c>
      <c r="S4725" t="s">
        <v>30620</v>
      </c>
      <c r="T4725">
        <v>7.1</v>
      </c>
      <c r="U4725">
        <v>16577</v>
      </c>
      <c r="V4725" s="12">
        <f>W4725*1.11098185502045</f>
        <v>36662401.215674847</v>
      </c>
      <c r="W4725" s="3">
        <v>33000000</v>
      </c>
      <c r="X4725" s="13">
        <f>Y4725*1.11098185502045</f>
        <v>192826.45468476939</v>
      </c>
      <c r="Y4725" s="3">
        <v>173564</v>
      </c>
      <c r="Z4725" s="13">
        <f>AA4725*1.11098185502045</f>
        <v>10548538.296247764</v>
      </c>
      <c r="AA4725" s="3">
        <v>9494789</v>
      </c>
      <c r="AB4725">
        <v>47</v>
      </c>
    </row>
    <row r="4726" spans="1:28" hidden="1" x14ac:dyDescent="0.2">
      <c r="A4726" t="s">
        <v>40775</v>
      </c>
      <c r="B4726" t="s">
        <v>40776</v>
      </c>
      <c r="C4726">
        <v>2018</v>
      </c>
      <c r="D4726" s="1">
        <v>43318</v>
      </c>
      <c r="E4726" t="s">
        <v>1045</v>
      </c>
      <c r="F4726" t="s">
        <v>44032</v>
      </c>
      <c r="G4726" t="s">
        <v>44036</v>
      </c>
      <c r="H4726">
        <v>99</v>
      </c>
      <c r="I4726" t="s">
        <v>25</v>
      </c>
      <c r="J4726" t="s">
        <v>26</v>
      </c>
      <c r="M4726" t="s">
        <v>26543</v>
      </c>
      <c r="N4726" t="s">
        <v>26543</v>
      </c>
      <c r="O4726" t="s">
        <v>40777</v>
      </c>
      <c r="P4726" t="s">
        <v>40778</v>
      </c>
      <c r="Q4726" t="s">
        <v>40779</v>
      </c>
      <c r="R4726" t="s">
        <v>40780</v>
      </c>
      <c r="S4726" t="s">
        <v>40781</v>
      </c>
      <c r="T4726">
        <v>6.3</v>
      </c>
      <c r="U4726">
        <v>14199</v>
      </c>
      <c r="W4726"/>
      <c r="X4726"/>
      <c r="Y4726"/>
      <c r="Z4726"/>
      <c r="AA4726"/>
      <c r="AB4726">
        <v>91</v>
      </c>
    </row>
    <row r="4727" spans="1:28" hidden="1" x14ac:dyDescent="0.2">
      <c r="A4727" t="s">
        <v>40782</v>
      </c>
      <c r="B4727" t="s">
        <v>40783</v>
      </c>
      <c r="C4727">
        <v>2017</v>
      </c>
      <c r="D4727" t="s">
        <v>40784</v>
      </c>
      <c r="E4727" t="s">
        <v>16512</v>
      </c>
      <c r="F4727" t="s">
        <v>44038</v>
      </c>
      <c r="G4727" t="s">
        <v>44042</v>
      </c>
      <c r="H4727">
        <v>92</v>
      </c>
      <c r="I4727" t="s">
        <v>25</v>
      </c>
      <c r="J4727" t="s">
        <v>26</v>
      </c>
      <c r="K4727" t="s">
        <v>307</v>
      </c>
      <c r="L4727" t="s">
        <v>308</v>
      </c>
      <c r="M4727" t="s">
        <v>40785</v>
      </c>
      <c r="N4727" t="s">
        <v>40785</v>
      </c>
      <c r="O4727" t="s">
        <v>40786</v>
      </c>
      <c r="P4727" t="s">
        <v>40785</v>
      </c>
      <c r="Q4727" t="s">
        <v>40787</v>
      </c>
      <c r="R4727" t="s">
        <v>40788</v>
      </c>
      <c r="S4727" t="s">
        <v>40789</v>
      </c>
      <c r="T4727">
        <v>4.8</v>
      </c>
      <c r="U4727">
        <v>11309</v>
      </c>
      <c r="W4727"/>
      <c r="X4727"/>
      <c r="Y4727"/>
      <c r="Z4727"/>
      <c r="AA4727">
        <v>197616</v>
      </c>
      <c r="AB4727">
        <v>136</v>
      </c>
    </row>
    <row r="4728" spans="1:28" x14ac:dyDescent="0.2">
      <c r="A4728" t="s">
        <v>39680</v>
      </c>
      <c r="B4728" t="s">
        <v>39681</v>
      </c>
      <c r="C4728">
        <v>2016</v>
      </c>
      <c r="D4728" t="s">
        <v>39682</v>
      </c>
      <c r="E4728" t="s">
        <v>44041</v>
      </c>
      <c r="F4728" t="s">
        <v>44032</v>
      </c>
      <c r="H4728">
        <v>128</v>
      </c>
      <c r="I4728" t="s">
        <v>32374</v>
      </c>
      <c r="J4728" t="s">
        <v>1419</v>
      </c>
      <c r="M4728" t="s">
        <v>19926</v>
      </c>
      <c r="N4728" t="s">
        <v>19926</v>
      </c>
      <c r="O4728" t="s">
        <v>39683</v>
      </c>
      <c r="P4728" t="s">
        <v>39684</v>
      </c>
      <c r="Q4728" t="s">
        <v>39685</v>
      </c>
      <c r="R4728" t="s">
        <v>39686</v>
      </c>
      <c r="S4728" t="s">
        <v>39687</v>
      </c>
      <c r="T4728">
        <v>7.3</v>
      </c>
      <c r="U4728">
        <v>11825</v>
      </c>
      <c r="V4728" s="12">
        <f>W4728*1.07834771485832</f>
        <v>2156695.4297166402</v>
      </c>
      <c r="W4728" s="3">
        <v>2000000</v>
      </c>
      <c r="X4728" s="13">
        <f>Y4728*1.07834771485832</f>
        <v>189762.23912219287</v>
      </c>
      <c r="Y4728" s="3">
        <v>175975</v>
      </c>
      <c r="Z4728" s="13">
        <f>AA4728*1.07834771485832</f>
        <v>2188714.8084139284</v>
      </c>
      <c r="AA4728" s="3">
        <v>2029693</v>
      </c>
      <c r="AB4728">
        <v>37</v>
      </c>
    </row>
    <row r="4729" spans="1:28" x14ac:dyDescent="0.2">
      <c r="A4729" t="s">
        <v>25780</v>
      </c>
      <c r="B4729" t="s">
        <v>25781</v>
      </c>
      <c r="C4729">
        <v>2011</v>
      </c>
      <c r="D4729" s="1">
        <v>40734</v>
      </c>
      <c r="E4729" t="s">
        <v>176</v>
      </c>
      <c r="F4729" t="s">
        <v>44036</v>
      </c>
      <c r="H4729">
        <v>91</v>
      </c>
      <c r="I4729" t="s">
        <v>25</v>
      </c>
      <c r="J4729" t="s">
        <v>26</v>
      </c>
      <c r="M4729" t="s">
        <v>1149</v>
      </c>
      <c r="N4729" t="s">
        <v>25782</v>
      </c>
      <c r="O4729" t="s">
        <v>25783</v>
      </c>
      <c r="P4729" t="s">
        <v>25784</v>
      </c>
      <c r="Q4729" t="s">
        <v>25785</v>
      </c>
      <c r="R4729" t="s">
        <v>25786</v>
      </c>
      <c r="S4729" t="s">
        <v>25787</v>
      </c>
      <c r="T4729">
        <v>6.8</v>
      </c>
      <c r="U4729">
        <v>17242</v>
      </c>
      <c r="V4729" s="12">
        <f>W4729*1.1505830469594</f>
        <v>9204664.3756751996</v>
      </c>
      <c r="W4729" s="3">
        <v>8000000</v>
      </c>
      <c r="X4729" s="13">
        <f>Y4729*1.1505830469594</f>
        <v>187849.94116182646</v>
      </c>
      <c r="Y4729" s="3">
        <v>163265</v>
      </c>
      <c r="Z4729" s="13">
        <f>AA4729*1.1505830469594</f>
        <v>2897181.9192403327</v>
      </c>
      <c r="AA4729" s="3">
        <v>2518012</v>
      </c>
      <c r="AB4729">
        <v>34</v>
      </c>
    </row>
    <row r="4730" spans="1:28" x14ac:dyDescent="0.2">
      <c r="A4730" t="s">
        <v>35251</v>
      </c>
      <c r="B4730" t="s">
        <v>35252</v>
      </c>
      <c r="C4730">
        <v>2014</v>
      </c>
      <c r="D4730" s="1">
        <v>41859</v>
      </c>
      <c r="E4730" t="s">
        <v>44041</v>
      </c>
      <c r="F4730" t="s">
        <v>44032</v>
      </c>
      <c r="H4730">
        <v>88</v>
      </c>
      <c r="I4730" t="s">
        <v>25</v>
      </c>
      <c r="J4730" t="s">
        <v>26</v>
      </c>
      <c r="M4730" t="s">
        <v>35253</v>
      </c>
      <c r="N4730" t="s">
        <v>35254</v>
      </c>
      <c r="O4730" t="s">
        <v>35255</v>
      </c>
      <c r="P4730" t="s">
        <v>23370</v>
      </c>
      <c r="Q4730" t="s">
        <v>23370</v>
      </c>
      <c r="R4730" t="s">
        <v>35256</v>
      </c>
      <c r="S4730" t="s">
        <v>35257</v>
      </c>
      <c r="T4730">
        <v>6.1</v>
      </c>
      <c r="U4730">
        <v>10616</v>
      </c>
      <c r="V4730" s="12">
        <f>W4730*1.09324733035956</f>
        <v>1093247.33035956</v>
      </c>
      <c r="W4730" s="3">
        <v>1000000</v>
      </c>
      <c r="X4730" s="13">
        <f>Y4730*1.09324733035956</f>
        <v>185825.80822519658</v>
      </c>
      <c r="Y4730" s="3">
        <v>169976</v>
      </c>
      <c r="Z4730" s="13">
        <f>AA4730*1.09324733035956</f>
        <v>452131.01867481216</v>
      </c>
      <c r="AA4730" s="3">
        <v>413567</v>
      </c>
      <c r="AB4730">
        <v>73</v>
      </c>
    </row>
    <row r="4731" spans="1:28" hidden="1" x14ac:dyDescent="0.2">
      <c r="A4731" t="s">
        <v>40811</v>
      </c>
      <c r="B4731" t="s">
        <v>40812</v>
      </c>
      <c r="C4731">
        <v>2016</v>
      </c>
      <c r="D4731" t="s">
        <v>40813</v>
      </c>
      <c r="E4731" t="s">
        <v>1045</v>
      </c>
      <c r="H4731">
        <v>86</v>
      </c>
      <c r="I4731" t="s">
        <v>13968</v>
      </c>
      <c r="J4731" t="s">
        <v>1419</v>
      </c>
      <c r="M4731" t="s">
        <v>40814</v>
      </c>
      <c r="N4731" t="s">
        <v>40815</v>
      </c>
      <c r="O4731" t="s">
        <v>40816</v>
      </c>
      <c r="P4731" t="s">
        <v>40817</v>
      </c>
      <c r="Q4731" t="s">
        <v>40818</v>
      </c>
      <c r="R4731" t="s">
        <v>40819</v>
      </c>
      <c r="S4731" t="s">
        <v>40820</v>
      </c>
      <c r="T4731">
        <v>7.7</v>
      </c>
      <c r="U4731">
        <v>10365</v>
      </c>
      <c r="W4731" t="s">
        <v>40821</v>
      </c>
      <c r="X4731"/>
      <c r="Y4731"/>
      <c r="Z4731"/>
      <c r="AA4731">
        <v>593418</v>
      </c>
      <c r="AB4731">
        <v>18</v>
      </c>
    </row>
    <row r="4732" spans="1:28" x14ac:dyDescent="0.2">
      <c r="A4732" t="s">
        <v>4547</v>
      </c>
      <c r="B4732" t="s">
        <v>4548</v>
      </c>
      <c r="C4732">
        <v>2002</v>
      </c>
      <c r="D4732" t="s">
        <v>4549</v>
      </c>
      <c r="E4732" t="s">
        <v>44041</v>
      </c>
      <c r="F4732" t="s">
        <v>44032</v>
      </c>
      <c r="H4732">
        <v>100</v>
      </c>
      <c r="I4732" t="s">
        <v>97</v>
      </c>
      <c r="J4732" t="s">
        <v>26</v>
      </c>
      <c r="M4732" t="s">
        <v>4550</v>
      </c>
      <c r="N4732" t="s">
        <v>4551</v>
      </c>
      <c r="O4732" t="s">
        <v>4552</v>
      </c>
      <c r="P4732" t="s">
        <v>3826</v>
      </c>
      <c r="Q4732" t="s">
        <v>4553</v>
      </c>
      <c r="R4732" t="s">
        <v>4554</v>
      </c>
      <c r="S4732" t="s">
        <v>4555</v>
      </c>
      <c r="T4732">
        <v>5.5</v>
      </c>
      <c r="U4732">
        <v>10918</v>
      </c>
      <c r="V4732" s="12">
        <f>W4732*1.43863813229572</f>
        <v>31650038.910505839</v>
      </c>
      <c r="W4732" s="3">
        <v>22000000</v>
      </c>
      <c r="X4732" s="13">
        <f>Y4732*1.43863813229572</f>
        <v>182409.24470817123</v>
      </c>
      <c r="Y4732" s="3">
        <v>126793</v>
      </c>
      <c r="Z4732" s="13">
        <f>AA4732*1.43863813229572</f>
        <v>7889925.9862256823</v>
      </c>
      <c r="AA4732" s="3">
        <v>5484302</v>
      </c>
      <c r="AB4732">
        <v>81</v>
      </c>
    </row>
    <row r="4733" spans="1:28" hidden="1" x14ac:dyDescent="0.2">
      <c r="A4733" t="s">
        <v>40830</v>
      </c>
      <c r="B4733" t="s">
        <v>40831</v>
      </c>
      <c r="C4733">
        <v>2017</v>
      </c>
      <c r="D4733" t="s">
        <v>40832</v>
      </c>
      <c r="E4733" t="s">
        <v>1045</v>
      </c>
      <c r="F4733" t="s">
        <v>44044</v>
      </c>
      <c r="G4733" t="s">
        <v>44032</v>
      </c>
      <c r="H4733">
        <v>93</v>
      </c>
      <c r="I4733" t="s">
        <v>25</v>
      </c>
      <c r="J4733" t="s">
        <v>26</v>
      </c>
      <c r="M4733" t="s">
        <v>33110</v>
      </c>
      <c r="N4733" t="s">
        <v>33110</v>
      </c>
      <c r="O4733" t="s">
        <v>40833</v>
      </c>
      <c r="P4733" t="s">
        <v>40834</v>
      </c>
      <c r="Q4733" t="s">
        <v>40835</v>
      </c>
      <c r="R4733" t="s">
        <v>40836</v>
      </c>
      <c r="S4733" t="s">
        <v>40837</v>
      </c>
      <c r="T4733">
        <v>6.9</v>
      </c>
      <c r="U4733">
        <v>46169</v>
      </c>
      <c r="W4733"/>
      <c r="X4733"/>
      <c r="Y4733"/>
      <c r="Z4733"/>
      <c r="AA4733"/>
      <c r="AB4733">
        <v>157</v>
      </c>
    </row>
    <row r="4734" spans="1:28" hidden="1" x14ac:dyDescent="0.2">
      <c r="A4734" t="s">
        <v>40838</v>
      </c>
      <c r="B4734" t="s">
        <v>40839</v>
      </c>
      <c r="C4734">
        <v>2016</v>
      </c>
      <c r="D4734" t="s">
        <v>38494</v>
      </c>
      <c r="E4734" t="s">
        <v>44043</v>
      </c>
      <c r="F4734" t="s">
        <v>44032</v>
      </c>
      <c r="G4734" t="s">
        <v>44042</v>
      </c>
      <c r="H4734">
        <v>133</v>
      </c>
      <c r="I4734" t="s">
        <v>943</v>
      </c>
      <c r="J4734" t="s">
        <v>944</v>
      </c>
      <c r="M4734" t="s">
        <v>38755</v>
      </c>
      <c r="N4734" t="s">
        <v>40840</v>
      </c>
      <c r="O4734" t="s">
        <v>40841</v>
      </c>
      <c r="P4734" t="s">
        <v>22649</v>
      </c>
      <c r="Q4734" t="s">
        <v>40842</v>
      </c>
      <c r="R4734" t="s">
        <v>40843</v>
      </c>
      <c r="S4734" t="s">
        <v>40844</v>
      </c>
      <c r="T4734">
        <v>7.6</v>
      </c>
      <c r="U4734">
        <v>12863</v>
      </c>
      <c r="W4734"/>
      <c r="X4734"/>
      <c r="Y4734"/>
      <c r="Z4734"/>
      <c r="AA4734">
        <v>24822</v>
      </c>
      <c r="AB4734">
        <v>92</v>
      </c>
    </row>
    <row r="4735" spans="1:28" hidden="1" x14ac:dyDescent="0.2">
      <c r="A4735" t="s">
        <v>40845</v>
      </c>
      <c r="B4735" t="s">
        <v>40846</v>
      </c>
      <c r="C4735">
        <v>2017</v>
      </c>
      <c r="D4735" t="s">
        <v>40660</v>
      </c>
      <c r="E4735" t="s">
        <v>176</v>
      </c>
      <c r="F4735" t="s">
        <v>44046</v>
      </c>
      <c r="G4735" t="s">
        <v>44045</v>
      </c>
      <c r="H4735">
        <v>121</v>
      </c>
      <c r="I4735" t="s">
        <v>6671</v>
      </c>
      <c r="J4735" t="s">
        <v>26</v>
      </c>
      <c r="K4735" t="s">
        <v>27</v>
      </c>
      <c r="M4735" t="s">
        <v>24400</v>
      </c>
      <c r="N4735" t="s">
        <v>36654</v>
      </c>
      <c r="O4735" t="s">
        <v>40847</v>
      </c>
      <c r="P4735" t="s">
        <v>40848</v>
      </c>
      <c r="Q4735" t="s">
        <v>40849</v>
      </c>
      <c r="R4735" t="s">
        <v>40850</v>
      </c>
      <c r="S4735" t="s">
        <v>40851</v>
      </c>
      <c r="T4735">
        <v>7</v>
      </c>
      <c r="U4735">
        <v>116448</v>
      </c>
      <c r="W4735"/>
      <c r="X4735"/>
      <c r="Y4735">
        <v>2291901</v>
      </c>
      <c r="Z4735"/>
      <c r="AA4735">
        <v>7027336</v>
      </c>
      <c r="AB4735">
        <v>832</v>
      </c>
    </row>
    <row r="4736" spans="1:28" hidden="1" x14ac:dyDescent="0.2">
      <c r="A4736" t="s">
        <v>40852</v>
      </c>
      <c r="B4736" t="s">
        <v>40853</v>
      </c>
      <c r="C4736">
        <v>2017</v>
      </c>
      <c r="D4736" t="s">
        <v>19097</v>
      </c>
      <c r="E4736" t="s">
        <v>44035</v>
      </c>
      <c r="F4736" t="s">
        <v>44032</v>
      </c>
      <c r="G4736" t="s">
        <v>44036</v>
      </c>
      <c r="H4736">
        <v>118</v>
      </c>
      <c r="I4736" t="s">
        <v>1561</v>
      </c>
      <c r="J4736" t="s">
        <v>26</v>
      </c>
      <c r="K4736" t="s">
        <v>307</v>
      </c>
      <c r="L4736" t="s">
        <v>308</v>
      </c>
      <c r="M4736" t="s">
        <v>14481</v>
      </c>
      <c r="N4736" t="s">
        <v>40854</v>
      </c>
      <c r="O4736" t="s">
        <v>40855</v>
      </c>
      <c r="P4736" t="s">
        <v>15742</v>
      </c>
      <c r="Q4736" t="s">
        <v>40856</v>
      </c>
      <c r="R4736" t="s">
        <v>40857</v>
      </c>
      <c r="S4736" t="s">
        <v>40858</v>
      </c>
      <c r="T4736">
        <v>7.1</v>
      </c>
      <c r="U4736">
        <v>17996</v>
      </c>
      <c r="W4736"/>
      <c r="X4736"/>
      <c r="Y4736">
        <v>490131</v>
      </c>
      <c r="Z4736"/>
      <c r="AA4736">
        <v>5026154</v>
      </c>
      <c r="AB4736">
        <v>77</v>
      </c>
    </row>
    <row r="4737" spans="1:28" x14ac:dyDescent="0.2">
      <c r="A4737" t="s">
        <v>19110</v>
      </c>
      <c r="B4737" t="s">
        <v>19111</v>
      </c>
      <c r="C4737">
        <v>2008</v>
      </c>
      <c r="D4737" t="s">
        <v>19112</v>
      </c>
      <c r="E4737" t="s">
        <v>176</v>
      </c>
      <c r="F4737" t="s">
        <v>44045</v>
      </c>
      <c r="G4737" t="s">
        <v>44042</v>
      </c>
      <c r="H4737">
        <v>88</v>
      </c>
      <c r="I4737" t="s">
        <v>495</v>
      </c>
      <c r="J4737" t="s">
        <v>26</v>
      </c>
      <c r="M4737" t="s">
        <v>4948</v>
      </c>
      <c r="N4737" t="s">
        <v>19113</v>
      </c>
      <c r="O4737" t="s">
        <v>19114</v>
      </c>
      <c r="P4737" t="s">
        <v>11031</v>
      </c>
      <c r="Q4737" t="s">
        <v>19115</v>
      </c>
      <c r="R4737" t="s">
        <v>19116</v>
      </c>
      <c r="S4737" t="s">
        <v>19117</v>
      </c>
      <c r="T4737">
        <v>5.4</v>
      </c>
      <c r="U4737">
        <v>11140</v>
      </c>
      <c r="V4737" s="12">
        <f>W4737*1.20207800169993</f>
        <v>18031170.025498949</v>
      </c>
      <c r="W4737" s="3">
        <v>15000000</v>
      </c>
      <c r="X4737" s="13">
        <f>Y4737*1.20207800169993</f>
        <v>179744.31943818711</v>
      </c>
      <c r="Y4737" s="3">
        <v>149528</v>
      </c>
      <c r="Z4737" s="13">
        <f>AA4737*1.20207800169993</f>
        <v>2576059.1680329582</v>
      </c>
      <c r="AA4737" s="3">
        <v>2143005</v>
      </c>
      <c r="AB4737">
        <v>79</v>
      </c>
    </row>
    <row r="4738" spans="1:28" x14ac:dyDescent="0.2">
      <c r="A4738" t="s">
        <v>32138</v>
      </c>
      <c r="B4738" t="s">
        <v>32139</v>
      </c>
      <c r="C4738">
        <v>2015</v>
      </c>
      <c r="D4738" t="s">
        <v>29771</v>
      </c>
      <c r="E4738" t="s">
        <v>176</v>
      </c>
      <c r="H4738">
        <v>109</v>
      </c>
      <c r="I4738" t="s">
        <v>32140</v>
      </c>
      <c r="J4738" t="s">
        <v>26</v>
      </c>
      <c r="K4738" t="s">
        <v>27</v>
      </c>
      <c r="M4738" t="s">
        <v>28594</v>
      </c>
      <c r="N4738" t="s">
        <v>32141</v>
      </c>
      <c r="O4738" t="s">
        <v>32142</v>
      </c>
      <c r="P4738" t="s">
        <v>2871</v>
      </c>
      <c r="Q4738" t="s">
        <v>32143</v>
      </c>
      <c r="R4738" t="s">
        <v>32144</v>
      </c>
      <c r="S4738" t="s">
        <v>32145</v>
      </c>
      <c r="T4738">
        <v>6.6</v>
      </c>
      <c r="U4738">
        <v>11576</v>
      </c>
      <c r="V4738" s="12">
        <f>W4738*1.09195121025074</f>
        <v>12011463.31275814</v>
      </c>
      <c r="W4738" s="3">
        <v>11000000</v>
      </c>
      <c r="X4738" s="13">
        <f>Y4738*1.09195121025074</f>
        <v>178869.25189754297</v>
      </c>
      <c r="Y4738" s="3">
        <v>163807</v>
      </c>
      <c r="Z4738" s="13">
        <f>AA4738*1.09195121025074</f>
        <v>1267453.97656708</v>
      </c>
      <c r="AA4738" s="3">
        <v>1160724</v>
      </c>
      <c r="AB4738">
        <v>31</v>
      </c>
    </row>
    <row r="4739" spans="1:28" hidden="1" x14ac:dyDescent="0.2">
      <c r="A4739" t="s">
        <v>40875</v>
      </c>
      <c r="B4739" t="s">
        <v>40876</v>
      </c>
      <c r="C4739">
        <v>2017</v>
      </c>
      <c r="D4739" t="s">
        <v>24282</v>
      </c>
      <c r="E4739" t="s">
        <v>44041</v>
      </c>
      <c r="F4739" t="s">
        <v>44032</v>
      </c>
      <c r="G4739" t="s">
        <v>44042</v>
      </c>
      <c r="H4739">
        <v>106</v>
      </c>
      <c r="I4739" t="s">
        <v>11072</v>
      </c>
      <c r="J4739" t="s">
        <v>307</v>
      </c>
      <c r="K4739" t="s">
        <v>2390</v>
      </c>
      <c r="L4739" t="s">
        <v>26</v>
      </c>
      <c r="M4739" t="s">
        <v>1077</v>
      </c>
      <c r="N4739" t="s">
        <v>40877</v>
      </c>
      <c r="O4739" t="s">
        <v>40878</v>
      </c>
      <c r="P4739" t="s">
        <v>40879</v>
      </c>
      <c r="Q4739" t="s">
        <v>40880</v>
      </c>
      <c r="R4739" t="s">
        <v>40881</v>
      </c>
      <c r="S4739" t="s">
        <v>40882</v>
      </c>
      <c r="T4739">
        <v>7.1</v>
      </c>
      <c r="U4739">
        <v>27671</v>
      </c>
      <c r="W4739"/>
      <c r="X4739"/>
      <c r="Y4739">
        <v>321011</v>
      </c>
      <c r="Z4739"/>
      <c r="AA4739">
        <v>5104991</v>
      </c>
      <c r="AB4739">
        <v>72</v>
      </c>
    </row>
    <row r="4740" spans="1:28" hidden="1" x14ac:dyDescent="0.2">
      <c r="A4740" t="s">
        <v>40883</v>
      </c>
      <c r="B4740" t="s">
        <v>40884</v>
      </c>
      <c r="C4740">
        <v>2017</v>
      </c>
      <c r="D4740" t="s">
        <v>19988</v>
      </c>
      <c r="E4740" t="s">
        <v>16512</v>
      </c>
      <c r="F4740" t="s">
        <v>44042</v>
      </c>
      <c r="H4740">
        <v>82</v>
      </c>
      <c r="I4740" t="s">
        <v>25</v>
      </c>
      <c r="J4740" t="s">
        <v>26</v>
      </c>
      <c r="M4740" t="s">
        <v>40885</v>
      </c>
      <c r="N4740" t="s">
        <v>40885</v>
      </c>
      <c r="O4740" t="s">
        <v>40886</v>
      </c>
      <c r="P4740" t="s">
        <v>28463</v>
      </c>
      <c r="Q4740" t="s">
        <v>40887</v>
      </c>
      <c r="R4740" t="s">
        <v>40888</v>
      </c>
      <c r="S4740" t="s">
        <v>40889</v>
      </c>
      <c r="T4740">
        <v>6.4</v>
      </c>
      <c r="U4740">
        <v>16844</v>
      </c>
      <c r="W4740"/>
      <c r="X4740"/>
      <c r="Y4740"/>
      <c r="Z4740"/>
      <c r="AA4740"/>
      <c r="AB4740">
        <v>115</v>
      </c>
    </row>
    <row r="4741" spans="1:28" x14ac:dyDescent="0.2">
      <c r="A4741" t="s">
        <v>18947</v>
      </c>
      <c r="B4741" t="s">
        <v>18948</v>
      </c>
      <c r="C4741">
        <v>2008</v>
      </c>
      <c r="D4741" t="s">
        <v>18949</v>
      </c>
      <c r="E4741" t="s">
        <v>3496</v>
      </c>
      <c r="F4741" t="s">
        <v>44053</v>
      </c>
      <c r="G4741" t="s">
        <v>44033</v>
      </c>
      <c r="H4741">
        <v>98</v>
      </c>
      <c r="I4741" t="s">
        <v>25</v>
      </c>
      <c r="J4741" t="s">
        <v>26</v>
      </c>
      <c r="M4741" t="s">
        <v>12690</v>
      </c>
      <c r="N4741" t="s">
        <v>18950</v>
      </c>
      <c r="O4741" t="s">
        <v>18951</v>
      </c>
      <c r="P4741" t="s">
        <v>9071</v>
      </c>
      <c r="Q4741" t="s">
        <v>18952</v>
      </c>
      <c r="R4741" t="s">
        <v>18953</v>
      </c>
      <c r="S4741" t="s">
        <v>18954</v>
      </c>
      <c r="T4741">
        <v>6.6</v>
      </c>
      <c r="U4741">
        <v>23253</v>
      </c>
      <c r="V4741" s="12">
        <f>W4741*1.20207800169993</f>
        <v>10217663.014449405</v>
      </c>
      <c r="W4741" s="3">
        <v>8500000</v>
      </c>
      <c r="X4741" s="13">
        <f>Y4741*1.20207800169993</f>
        <v>176404.94674946473</v>
      </c>
      <c r="Y4741" s="3">
        <v>146750</v>
      </c>
      <c r="Z4741" s="13">
        <f>AA4741*1.20207800169993</f>
        <v>226142.12614780103</v>
      </c>
      <c r="AA4741" s="3">
        <v>188126</v>
      </c>
      <c r="AB4741">
        <v>283</v>
      </c>
    </row>
    <row r="4742" spans="1:28" x14ac:dyDescent="0.2">
      <c r="A4742" t="s">
        <v>13139</v>
      </c>
      <c r="B4742" t="s">
        <v>13140</v>
      </c>
      <c r="C4742">
        <v>2005</v>
      </c>
      <c r="D4742" t="s">
        <v>13028</v>
      </c>
      <c r="E4742" t="s">
        <v>176</v>
      </c>
      <c r="F4742" t="s">
        <v>44042</v>
      </c>
      <c r="H4742">
        <v>82</v>
      </c>
      <c r="I4742" t="s">
        <v>25</v>
      </c>
      <c r="J4742" t="s">
        <v>26</v>
      </c>
      <c r="M4742" t="s">
        <v>4014</v>
      </c>
      <c r="N4742" t="s">
        <v>13141</v>
      </c>
      <c r="O4742" t="s">
        <v>13142</v>
      </c>
      <c r="P4742" t="s">
        <v>4404</v>
      </c>
      <c r="Q4742" t="s">
        <v>13143</v>
      </c>
      <c r="R4742" t="s">
        <v>13144</v>
      </c>
      <c r="S4742" t="s">
        <v>13145</v>
      </c>
      <c r="T4742">
        <v>6.2</v>
      </c>
      <c r="U4742">
        <v>11200</v>
      </c>
      <c r="V4742" s="12">
        <f>W4742*1.32519713261649</f>
        <v>13251971.326164899</v>
      </c>
      <c r="W4742" s="3">
        <v>10000000</v>
      </c>
      <c r="X4742" s="13">
        <f>Y4742*1.32519713261649</f>
        <v>174553.64111111144</v>
      </c>
      <c r="Y4742" s="3">
        <v>131719</v>
      </c>
      <c r="Z4742" s="13">
        <f>AA4742*1.32519713261649</f>
        <v>322717.30652329809</v>
      </c>
      <c r="AA4742" s="3">
        <v>243524</v>
      </c>
      <c r="AB4742">
        <v>120</v>
      </c>
    </row>
    <row r="4743" spans="1:28" x14ac:dyDescent="0.2">
      <c r="A4743" t="s">
        <v>36476</v>
      </c>
      <c r="B4743" t="s">
        <v>36477</v>
      </c>
      <c r="C4743">
        <v>2014</v>
      </c>
      <c r="D4743" t="s">
        <v>27675</v>
      </c>
      <c r="E4743" t="s">
        <v>1045</v>
      </c>
      <c r="F4743" t="s">
        <v>44032</v>
      </c>
      <c r="G4743" t="s">
        <v>44036</v>
      </c>
      <c r="H4743">
        <v>118</v>
      </c>
      <c r="I4743" t="s">
        <v>817</v>
      </c>
      <c r="J4743" t="s">
        <v>27</v>
      </c>
      <c r="K4743" t="s">
        <v>26</v>
      </c>
      <c r="L4743" t="s">
        <v>4428</v>
      </c>
      <c r="M4743" t="s">
        <v>27982</v>
      </c>
      <c r="N4743" t="s">
        <v>36478</v>
      </c>
      <c r="O4743" t="s">
        <v>36479</v>
      </c>
      <c r="P4743" t="s">
        <v>36480</v>
      </c>
      <c r="Q4743" t="s">
        <v>36481</v>
      </c>
      <c r="R4743" t="s">
        <v>36482</v>
      </c>
      <c r="S4743" t="s">
        <v>36483</v>
      </c>
      <c r="T4743">
        <v>6.7</v>
      </c>
      <c r="U4743">
        <v>14532</v>
      </c>
      <c r="V4743" s="12">
        <f>W4743*1.09324733035956</f>
        <v>21864946.607191201</v>
      </c>
      <c r="W4743" s="3">
        <v>20000000</v>
      </c>
      <c r="X4743" s="13">
        <f>Y4743*1.09324733035956</f>
        <v>165659.76796938412</v>
      </c>
      <c r="Y4743" s="3">
        <v>151530</v>
      </c>
      <c r="Z4743" s="13">
        <f>AA4743*1.09324733035956</f>
        <v>42832003.715721443</v>
      </c>
      <c r="AA4743" s="3">
        <v>39178695</v>
      </c>
      <c r="AB4743">
        <v>22</v>
      </c>
    </row>
    <row r="4744" spans="1:28" x14ac:dyDescent="0.2">
      <c r="A4744" t="s">
        <v>10311</v>
      </c>
      <c r="B4744" t="s">
        <v>10312</v>
      </c>
      <c r="C4744">
        <v>2004</v>
      </c>
      <c r="D4744" t="s">
        <v>9294</v>
      </c>
      <c r="E4744" t="s">
        <v>44035</v>
      </c>
      <c r="F4744" t="s">
        <v>44038</v>
      </c>
      <c r="G4744" t="s">
        <v>44032</v>
      </c>
      <c r="H4744">
        <v>90</v>
      </c>
      <c r="I4744" t="s">
        <v>2470</v>
      </c>
      <c r="J4744" t="s">
        <v>26</v>
      </c>
      <c r="M4744" t="s">
        <v>10313</v>
      </c>
      <c r="N4744" t="s">
        <v>10313</v>
      </c>
      <c r="O4744" t="s">
        <v>10314</v>
      </c>
      <c r="P4744" t="s">
        <v>10315</v>
      </c>
      <c r="Q4744" t="s">
        <v>10316</v>
      </c>
      <c r="R4744" t="s">
        <v>10317</v>
      </c>
      <c r="S4744" t="s">
        <v>10318</v>
      </c>
      <c r="T4744">
        <v>7.3</v>
      </c>
      <c r="U4744">
        <v>19119</v>
      </c>
      <c r="V4744" s="12">
        <f>W4744*1.37009528851244</f>
        <v>2740190.5770248799</v>
      </c>
      <c r="W4744" s="3">
        <v>2000000</v>
      </c>
      <c r="X4744" s="13">
        <f>Y4744*1.37009528851244</f>
        <v>165260.89370037051</v>
      </c>
      <c r="Y4744" s="3">
        <v>120620</v>
      </c>
      <c r="Z4744" s="13">
        <f>AA4744*1.37009528851244</f>
        <v>2240182.5220539961</v>
      </c>
      <c r="AA4744" s="3">
        <v>1635056</v>
      </c>
      <c r="AB4744">
        <v>69</v>
      </c>
    </row>
    <row r="4745" spans="1:28" x14ac:dyDescent="0.2">
      <c r="A4745" t="s">
        <v>18531</v>
      </c>
      <c r="B4745" t="s">
        <v>18532</v>
      </c>
      <c r="C4745">
        <v>2007</v>
      </c>
      <c r="D4745" s="1">
        <v>39428</v>
      </c>
      <c r="E4745" t="s">
        <v>16512</v>
      </c>
      <c r="F4745" t="s">
        <v>44031</v>
      </c>
      <c r="G4745" t="s">
        <v>44032</v>
      </c>
      <c r="H4745">
        <v>126</v>
      </c>
      <c r="I4745" t="s">
        <v>18533</v>
      </c>
      <c r="J4745" t="s">
        <v>209</v>
      </c>
      <c r="M4745" t="s">
        <v>18534</v>
      </c>
      <c r="N4745" t="s">
        <v>18535</v>
      </c>
      <c r="O4745" t="s">
        <v>18536</v>
      </c>
      <c r="P4745" t="s">
        <v>842</v>
      </c>
      <c r="Q4745" t="s">
        <v>18537</v>
      </c>
      <c r="R4745" t="s">
        <v>18538</v>
      </c>
      <c r="S4745" t="s">
        <v>18539</v>
      </c>
      <c r="T4745">
        <v>7</v>
      </c>
      <c r="U4745">
        <v>25535</v>
      </c>
      <c r="V4745" s="12">
        <f>W4745*1.24823238899982</f>
        <v>49929295.559992798</v>
      </c>
      <c r="W4745" s="3">
        <v>40000000</v>
      </c>
      <c r="X4745" s="13">
        <f>Y4745*1.24823238899982</f>
        <v>161119.34030731875</v>
      </c>
      <c r="Y4745" s="3">
        <v>129078</v>
      </c>
      <c r="Z4745" s="13">
        <f>AA4745*144548551.06</f>
        <v>6198701678393722</v>
      </c>
      <c r="AA4745" s="3">
        <v>42883181</v>
      </c>
      <c r="AB4745">
        <v>67</v>
      </c>
    </row>
    <row r="4746" spans="1:28" hidden="1" x14ac:dyDescent="0.2">
      <c r="A4746" t="s">
        <v>40933</v>
      </c>
      <c r="B4746" t="s">
        <v>40934</v>
      </c>
      <c r="C4746">
        <v>2017</v>
      </c>
      <c r="D4746" s="1">
        <v>43105</v>
      </c>
      <c r="E4746" t="s">
        <v>44041</v>
      </c>
      <c r="F4746" t="s">
        <v>44032</v>
      </c>
      <c r="G4746" t="s">
        <v>44045</v>
      </c>
      <c r="H4746">
        <v>89</v>
      </c>
      <c r="I4746" t="s">
        <v>86</v>
      </c>
      <c r="J4746" t="s">
        <v>26</v>
      </c>
      <c r="M4746" t="s">
        <v>22908</v>
      </c>
      <c r="N4746" t="s">
        <v>40935</v>
      </c>
      <c r="O4746" t="s">
        <v>40936</v>
      </c>
      <c r="P4746" t="s">
        <v>3526</v>
      </c>
      <c r="Q4746" t="s">
        <v>40937</v>
      </c>
      <c r="R4746" t="s">
        <v>40938</v>
      </c>
      <c r="S4746" t="s">
        <v>40939</v>
      </c>
      <c r="T4746">
        <v>6.8</v>
      </c>
      <c r="U4746">
        <v>97755</v>
      </c>
      <c r="W4746"/>
      <c r="X4746"/>
      <c r="Y4746">
        <v>2528078</v>
      </c>
      <c r="Z4746"/>
      <c r="AA4746">
        <v>9360514</v>
      </c>
      <c r="AB4746">
        <v>680</v>
      </c>
    </row>
    <row r="4747" spans="1:28" x14ac:dyDescent="0.2">
      <c r="A4747" t="s">
        <v>27540</v>
      </c>
      <c r="B4747" t="s">
        <v>27541</v>
      </c>
      <c r="C4747">
        <v>2011</v>
      </c>
      <c r="D4747" s="1">
        <v>41155</v>
      </c>
      <c r="E4747" t="s">
        <v>16512</v>
      </c>
      <c r="F4747" t="s">
        <v>44032</v>
      </c>
      <c r="G4747" t="s">
        <v>44042</v>
      </c>
      <c r="H4747">
        <v>98</v>
      </c>
      <c r="I4747" t="s">
        <v>4309</v>
      </c>
      <c r="J4747" t="s">
        <v>26</v>
      </c>
      <c r="K4747" t="s">
        <v>75</v>
      </c>
      <c r="L4747" t="s">
        <v>308</v>
      </c>
      <c r="M4747" t="s">
        <v>27542</v>
      </c>
      <c r="N4747" t="s">
        <v>15845</v>
      </c>
      <c r="O4747" t="s">
        <v>27543</v>
      </c>
      <c r="P4747" t="s">
        <v>1039</v>
      </c>
      <c r="Q4747" t="s">
        <v>27544</v>
      </c>
      <c r="R4747" t="s">
        <v>27545</v>
      </c>
      <c r="S4747" t="s">
        <v>27546</v>
      </c>
      <c r="T4747">
        <v>5.9</v>
      </c>
      <c r="U4747">
        <v>28276</v>
      </c>
      <c r="V4747" s="12">
        <f>W4747*1.1505830469594</f>
        <v>15532871.133951901</v>
      </c>
      <c r="W4747" s="3">
        <v>13500000</v>
      </c>
      <c r="X4747" s="13">
        <f>Y4747*1.1505830469594</f>
        <v>158689.56441968741</v>
      </c>
      <c r="Y4747" s="3">
        <v>137921</v>
      </c>
      <c r="Z4747" s="13">
        <f>AA4747*1.1505830469594</f>
        <v>5442090.9775761534</v>
      </c>
      <c r="AA4747" s="3">
        <v>4729855</v>
      </c>
      <c r="AB4747">
        <v>92</v>
      </c>
    </row>
    <row r="4748" spans="1:28" hidden="1" x14ac:dyDescent="0.2">
      <c r="A4748" t="s">
        <v>40946</v>
      </c>
      <c r="B4748" t="s">
        <v>40947</v>
      </c>
      <c r="C4748">
        <v>2017</v>
      </c>
      <c r="D4748" t="s">
        <v>40145</v>
      </c>
      <c r="E4748" t="s">
        <v>1045</v>
      </c>
      <c r="F4748" t="s">
        <v>44032</v>
      </c>
      <c r="H4748">
        <v>132</v>
      </c>
      <c r="I4748" t="s">
        <v>943</v>
      </c>
      <c r="J4748" t="s">
        <v>944</v>
      </c>
      <c r="M4748" t="s">
        <v>40948</v>
      </c>
      <c r="N4748" t="s">
        <v>40949</v>
      </c>
      <c r="O4748" t="s">
        <v>40950</v>
      </c>
      <c r="P4748" t="s">
        <v>22649</v>
      </c>
      <c r="Q4748" t="s">
        <v>40951</v>
      </c>
      <c r="R4748" t="s">
        <v>40952</v>
      </c>
      <c r="S4748" t="s">
        <v>40953</v>
      </c>
      <c r="T4748">
        <v>7.8</v>
      </c>
      <c r="U4748">
        <v>22103</v>
      </c>
      <c r="W4748"/>
      <c r="X4748"/>
      <c r="Y4748"/>
      <c r="Z4748"/>
      <c r="AA4748">
        <v>32841493</v>
      </c>
      <c r="AB4748">
        <v>99</v>
      </c>
    </row>
    <row r="4749" spans="1:28" x14ac:dyDescent="0.2">
      <c r="A4749" t="s">
        <v>15588</v>
      </c>
      <c r="B4749">
        <v>12</v>
      </c>
      <c r="C4749">
        <v>2007</v>
      </c>
      <c r="D4749" t="s">
        <v>15263</v>
      </c>
      <c r="E4749" t="s">
        <v>44041</v>
      </c>
      <c r="F4749" t="s">
        <v>44032</v>
      </c>
      <c r="G4749" t="s">
        <v>44042</v>
      </c>
      <c r="H4749">
        <v>159</v>
      </c>
      <c r="I4749" t="s">
        <v>9576</v>
      </c>
      <c r="J4749" t="s">
        <v>75</v>
      </c>
      <c r="K4749" t="s">
        <v>15589</v>
      </c>
      <c r="M4749" t="s">
        <v>15590</v>
      </c>
      <c r="N4749" t="s">
        <v>15591</v>
      </c>
      <c r="O4749" t="s">
        <v>15592</v>
      </c>
      <c r="P4749" t="s">
        <v>15593</v>
      </c>
      <c r="Q4749" t="s">
        <v>15594</v>
      </c>
      <c r="R4749" t="s">
        <v>15595</v>
      </c>
      <c r="S4749" t="s">
        <v>15596</v>
      </c>
      <c r="T4749">
        <v>7.7</v>
      </c>
      <c r="U4749">
        <v>13769</v>
      </c>
      <c r="V4749" s="12">
        <f>W4749*1.24823238899982</f>
        <v>4992929.55599928</v>
      </c>
      <c r="W4749" s="3">
        <v>4000000</v>
      </c>
      <c r="X4749" s="13">
        <f>Y4749*1.24823238899982</f>
        <v>156178.83651165746</v>
      </c>
      <c r="Y4749" s="3">
        <v>125120</v>
      </c>
      <c r="Z4749" s="13">
        <f>AA4749*144548551.06</f>
        <v>1089527909832850.2</v>
      </c>
      <c r="AA4749" s="3">
        <v>7537453</v>
      </c>
      <c r="AB4749">
        <v>40</v>
      </c>
    </row>
    <row r="4750" spans="1:28" hidden="1" x14ac:dyDescent="0.2">
      <c r="A4750" t="s">
        <v>40961</v>
      </c>
      <c r="B4750" t="s">
        <v>40962</v>
      </c>
      <c r="C4750">
        <v>2018</v>
      </c>
      <c r="D4750" s="1">
        <v>43381</v>
      </c>
      <c r="E4750" t="s">
        <v>176</v>
      </c>
      <c r="F4750" t="s">
        <v>44046</v>
      </c>
      <c r="G4750" t="s">
        <v>44045</v>
      </c>
      <c r="H4750">
        <v>105</v>
      </c>
      <c r="I4750" t="s">
        <v>1983</v>
      </c>
      <c r="J4750" t="s">
        <v>26</v>
      </c>
      <c r="M4750" t="s">
        <v>37148</v>
      </c>
      <c r="N4750" t="s">
        <v>40963</v>
      </c>
      <c r="O4750" t="s">
        <v>40964</v>
      </c>
      <c r="P4750" t="s">
        <v>40965</v>
      </c>
      <c r="Q4750" t="s">
        <v>40966</v>
      </c>
      <c r="R4750" t="s">
        <v>40967</v>
      </c>
      <c r="S4750" t="s">
        <v>40968</v>
      </c>
      <c r="T4750">
        <v>6.7</v>
      </c>
      <c r="U4750">
        <v>31194</v>
      </c>
      <c r="W4750"/>
      <c r="X4750"/>
      <c r="Y4750"/>
      <c r="Z4750"/>
      <c r="AA4750">
        <v>42027</v>
      </c>
      <c r="AB4750">
        <v>357</v>
      </c>
    </row>
    <row r="4751" spans="1:28" hidden="1" x14ac:dyDescent="0.2">
      <c r="A4751" t="s">
        <v>40969</v>
      </c>
      <c r="B4751" t="s">
        <v>40970</v>
      </c>
      <c r="C4751">
        <v>2017</v>
      </c>
      <c r="D4751" t="s">
        <v>40971</v>
      </c>
      <c r="E4751" t="s">
        <v>44037</v>
      </c>
      <c r="F4751" t="s">
        <v>44047</v>
      </c>
      <c r="G4751" t="s">
        <v>44031</v>
      </c>
      <c r="H4751">
        <v>97</v>
      </c>
      <c r="I4751" t="s">
        <v>2213</v>
      </c>
      <c r="J4751" t="s">
        <v>26</v>
      </c>
      <c r="K4751" t="s">
        <v>934</v>
      </c>
      <c r="M4751" t="s">
        <v>40972</v>
      </c>
      <c r="N4751" t="s">
        <v>40973</v>
      </c>
      <c r="O4751" t="s">
        <v>40974</v>
      </c>
      <c r="P4751" t="s">
        <v>40975</v>
      </c>
      <c r="Q4751" t="s">
        <v>40976</v>
      </c>
      <c r="R4751" t="s">
        <v>40977</v>
      </c>
      <c r="S4751" t="s">
        <v>40978</v>
      </c>
      <c r="T4751">
        <v>6.3</v>
      </c>
      <c r="U4751">
        <v>10384</v>
      </c>
      <c r="W4751"/>
      <c r="X4751"/>
      <c r="Y4751"/>
      <c r="Z4751"/>
      <c r="AA4751">
        <v>256320</v>
      </c>
      <c r="AB4751">
        <v>58</v>
      </c>
    </row>
    <row r="4752" spans="1:28" x14ac:dyDescent="0.2">
      <c r="A4752" t="s">
        <v>18387</v>
      </c>
      <c r="B4752" t="s">
        <v>18388</v>
      </c>
      <c r="C4752">
        <v>2008</v>
      </c>
      <c r="D4752" t="s">
        <v>18389</v>
      </c>
      <c r="E4752" t="s">
        <v>16512</v>
      </c>
      <c r="F4752" t="s">
        <v>44031</v>
      </c>
      <c r="G4752" t="s">
        <v>44038</v>
      </c>
      <c r="H4752">
        <v>139</v>
      </c>
      <c r="I4752" t="s">
        <v>3660</v>
      </c>
      <c r="J4752" t="s">
        <v>3179</v>
      </c>
      <c r="K4752" t="s">
        <v>209</v>
      </c>
      <c r="L4752" t="s">
        <v>934</v>
      </c>
      <c r="M4752" t="s">
        <v>8723</v>
      </c>
      <c r="N4752" t="s">
        <v>18390</v>
      </c>
      <c r="O4752" t="s">
        <v>18391</v>
      </c>
      <c r="P4752" t="s">
        <v>6249</v>
      </c>
      <c r="Q4752" t="s">
        <v>18392</v>
      </c>
      <c r="R4752" t="s">
        <v>18393</v>
      </c>
      <c r="S4752" t="s">
        <v>18394</v>
      </c>
      <c r="T4752">
        <v>7.3</v>
      </c>
      <c r="U4752">
        <v>32839</v>
      </c>
      <c r="V4752" s="12">
        <f>W4752*1.20207800169993</f>
        <v>12020780.016999299</v>
      </c>
      <c r="W4752" s="3">
        <v>10000000</v>
      </c>
      <c r="X4752" s="13">
        <f>Y4752*1.20207800169993</f>
        <v>154450.19412641719</v>
      </c>
      <c r="Y4752" s="3">
        <v>128486</v>
      </c>
      <c r="Z4752" s="13">
        <f>AA4752*1.20207800169993</f>
        <v>53205425.667542957</v>
      </c>
      <c r="AA4752" s="3">
        <v>44261209</v>
      </c>
      <c r="AB4752">
        <v>96</v>
      </c>
    </row>
    <row r="4753" spans="1:28" hidden="1" x14ac:dyDescent="0.2">
      <c r="A4753" t="s">
        <v>40986</v>
      </c>
      <c r="B4753" t="s">
        <v>40987</v>
      </c>
      <c r="C4753">
        <v>2018</v>
      </c>
      <c r="D4753" s="1">
        <v>43345</v>
      </c>
      <c r="E4753" t="s">
        <v>1045</v>
      </c>
      <c r="F4753" t="s">
        <v>44034</v>
      </c>
      <c r="G4753" t="s">
        <v>44036</v>
      </c>
      <c r="H4753">
        <v>97</v>
      </c>
      <c r="I4753" t="s">
        <v>25</v>
      </c>
      <c r="J4753" t="s">
        <v>26</v>
      </c>
      <c r="K4753" t="s">
        <v>209</v>
      </c>
      <c r="M4753" t="s">
        <v>27862</v>
      </c>
      <c r="N4753" t="s">
        <v>40988</v>
      </c>
      <c r="O4753" t="s">
        <v>40989</v>
      </c>
      <c r="P4753" t="s">
        <v>36255</v>
      </c>
      <c r="Q4753" t="s">
        <v>40990</v>
      </c>
      <c r="R4753" t="s">
        <v>40991</v>
      </c>
      <c r="S4753" t="s">
        <v>40992</v>
      </c>
      <c r="T4753">
        <v>6.4</v>
      </c>
      <c r="U4753">
        <v>40773</v>
      </c>
      <c r="W4753">
        <v>10000000</v>
      </c>
      <c r="X4753"/>
      <c r="Y4753"/>
      <c r="Z4753"/>
      <c r="AA4753"/>
      <c r="AB4753">
        <v>136</v>
      </c>
    </row>
    <row r="4754" spans="1:28" hidden="1" x14ac:dyDescent="0.2">
      <c r="A4754" t="s">
        <v>40993</v>
      </c>
      <c r="B4754" t="s">
        <v>40994</v>
      </c>
      <c r="C4754">
        <v>2017</v>
      </c>
      <c r="D4754" s="1">
        <v>43047</v>
      </c>
      <c r="E4754" t="s">
        <v>1045</v>
      </c>
      <c r="F4754" t="s">
        <v>44032</v>
      </c>
      <c r="H4754">
        <v>155</v>
      </c>
      <c r="I4754" t="s">
        <v>943</v>
      </c>
      <c r="J4754" t="s">
        <v>944</v>
      </c>
      <c r="M4754" t="s">
        <v>40995</v>
      </c>
      <c r="N4754" t="s">
        <v>40996</v>
      </c>
      <c r="O4754" t="s">
        <v>40997</v>
      </c>
      <c r="P4754" t="s">
        <v>2934</v>
      </c>
      <c r="Q4754" t="s">
        <v>33256</v>
      </c>
      <c r="R4754" t="s">
        <v>40998</v>
      </c>
      <c r="S4754" t="s">
        <v>40999</v>
      </c>
      <c r="T4754">
        <v>7.2</v>
      </c>
      <c r="U4754">
        <v>17432</v>
      </c>
      <c r="W4754"/>
      <c r="X4754"/>
      <c r="Y4754">
        <v>1830715</v>
      </c>
      <c r="Z4754"/>
      <c r="AA4754">
        <v>17567417</v>
      </c>
      <c r="AB4754">
        <v>86</v>
      </c>
    </row>
    <row r="4755" spans="1:28" hidden="1" x14ac:dyDescent="0.2">
      <c r="A4755" t="s">
        <v>41000</v>
      </c>
      <c r="B4755" t="s">
        <v>41001</v>
      </c>
      <c r="C4755">
        <v>2018</v>
      </c>
      <c r="D4755" t="s">
        <v>41002</v>
      </c>
      <c r="E4755" t="s">
        <v>44041</v>
      </c>
      <c r="F4755" t="s">
        <v>44032</v>
      </c>
      <c r="H4755">
        <v>108</v>
      </c>
      <c r="I4755" t="s">
        <v>27756</v>
      </c>
      <c r="J4755" t="s">
        <v>26</v>
      </c>
      <c r="M4755" t="s">
        <v>28919</v>
      </c>
      <c r="N4755" t="s">
        <v>41003</v>
      </c>
      <c r="O4755" t="s">
        <v>41004</v>
      </c>
      <c r="P4755" t="s">
        <v>3817</v>
      </c>
      <c r="Q4755" t="s">
        <v>41005</v>
      </c>
      <c r="R4755" t="s">
        <v>41006</v>
      </c>
      <c r="S4755" t="s">
        <v>41007</v>
      </c>
      <c r="T4755">
        <v>5.5</v>
      </c>
      <c r="U4755">
        <v>11246</v>
      </c>
      <c r="W4755"/>
      <c r="X4755"/>
      <c r="Y4755">
        <v>7518</v>
      </c>
      <c r="Z4755"/>
      <c r="AA4755">
        <v>11353515</v>
      </c>
      <c r="AB4755">
        <v>130</v>
      </c>
    </row>
    <row r="4756" spans="1:28" hidden="1" x14ac:dyDescent="0.2">
      <c r="A4756" t="s">
        <v>41008</v>
      </c>
      <c r="B4756" t="s">
        <v>41009</v>
      </c>
      <c r="C4756">
        <v>2020</v>
      </c>
      <c r="D4756" s="1">
        <v>43985</v>
      </c>
      <c r="E4756" t="s">
        <v>12087</v>
      </c>
      <c r="H4756">
        <v>106</v>
      </c>
      <c r="I4756" t="s">
        <v>41010</v>
      </c>
      <c r="J4756" t="s">
        <v>26</v>
      </c>
      <c r="M4756" t="s">
        <v>41011</v>
      </c>
      <c r="N4756" t="s">
        <v>41012</v>
      </c>
      <c r="O4756" t="s">
        <v>41013</v>
      </c>
      <c r="P4756" t="s">
        <v>5613</v>
      </c>
      <c r="Q4756" t="s">
        <v>41014</v>
      </c>
      <c r="R4756" t="s">
        <v>41015</v>
      </c>
      <c r="S4756" t="s">
        <v>41016</v>
      </c>
      <c r="T4756">
        <v>6.8</v>
      </c>
      <c r="U4756">
        <v>15305</v>
      </c>
      <c r="W4756"/>
      <c r="X4756"/>
      <c r="Y4756"/>
      <c r="Z4756"/>
      <c r="AA4756">
        <v>2255656</v>
      </c>
      <c r="AB4756">
        <v>155</v>
      </c>
    </row>
    <row r="4757" spans="1:28" hidden="1" x14ac:dyDescent="0.2">
      <c r="A4757" t="s">
        <v>41017</v>
      </c>
      <c r="B4757" t="s">
        <v>41018</v>
      </c>
      <c r="C4757">
        <v>2017</v>
      </c>
      <c r="D4757" t="s">
        <v>32294</v>
      </c>
      <c r="E4757" t="s">
        <v>1045</v>
      </c>
      <c r="F4757" t="s">
        <v>44032</v>
      </c>
      <c r="H4757">
        <v>97</v>
      </c>
      <c r="I4757" t="s">
        <v>5301</v>
      </c>
      <c r="J4757" t="s">
        <v>26</v>
      </c>
      <c r="M4757" t="s">
        <v>41019</v>
      </c>
      <c r="N4757" t="s">
        <v>41020</v>
      </c>
      <c r="O4757" t="s">
        <v>41021</v>
      </c>
      <c r="P4757" t="s">
        <v>41022</v>
      </c>
      <c r="Q4757" t="s">
        <v>41023</v>
      </c>
      <c r="R4757" t="s">
        <v>41024</v>
      </c>
      <c r="S4757" t="s">
        <v>41025</v>
      </c>
      <c r="T4757">
        <v>7.3</v>
      </c>
      <c r="U4757">
        <v>15145</v>
      </c>
      <c r="W4757"/>
      <c r="X4757"/>
      <c r="Y4757">
        <v>532669</v>
      </c>
      <c r="Z4757"/>
      <c r="AA4757">
        <v>681632</v>
      </c>
      <c r="AB4757">
        <v>86</v>
      </c>
    </row>
    <row r="4758" spans="1:28" hidden="1" x14ac:dyDescent="0.2">
      <c r="A4758" t="s">
        <v>41026</v>
      </c>
      <c r="B4758" t="s">
        <v>41027</v>
      </c>
      <c r="C4758">
        <v>2016</v>
      </c>
      <c r="D4758" s="1">
        <v>42471</v>
      </c>
      <c r="E4758" t="s">
        <v>16512</v>
      </c>
      <c r="F4758" t="s">
        <v>44032</v>
      </c>
      <c r="G4758" t="s">
        <v>44055</v>
      </c>
      <c r="H4758">
        <v>135</v>
      </c>
      <c r="I4758" t="s">
        <v>4358</v>
      </c>
      <c r="J4758" t="s">
        <v>1076</v>
      </c>
      <c r="M4758" t="s">
        <v>33863</v>
      </c>
      <c r="N4758" t="s">
        <v>33863</v>
      </c>
      <c r="O4758" t="s">
        <v>41028</v>
      </c>
      <c r="P4758" t="s">
        <v>33865</v>
      </c>
      <c r="Q4758" t="s">
        <v>33866</v>
      </c>
      <c r="R4758" t="s">
        <v>41029</v>
      </c>
      <c r="S4758" t="s">
        <v>41030</v>
      </c>
      <c r="T4758">
        <v>8.8000000000000007</v>
      </c>
      <c r="U4758">
        <v>103949</v>
      </c>
      <c r="W4758" t="s">
        <v>41031</v>
      </c>
      <c r="X4758"/>
      <c r="Y4758"/>
      <c r="Z4758"/>
      <c r="AA4758">
        <v>11378898</v>
      </c>
      <c r="AB4758">
        <v>145</v>
      </c>
    </row>
    <row r="4759" spans="1:28" x14ac:dyDescent="0.2">
      <c r="A4759" t="s">
        <v>17519</v>
      </c>
      <c r="B4759" t="s">
        <v>17520</v>
      </c>
      <c r="C4759">
        <v>2007</v>
      </c>
      <c r="D4759" t="s">
        <v>8967</v>
      </c>
      <c r="E4759" t="s">
        <v>44041</v>
      </c>
      <c r="F4759" t="s">
        <v>44032</v>
      </c>
      <c r="G4759" t="s">
        <v>44042</v>
      </c>
      <c r="H4759">
        <v>102</v>
      </c>
      <c r="I4759" t="s">
        <v>97</v>
      </c>
      <c r="J4759" t="s">
        <v>26</v>
      </c>
      <c r="M4759" t="s">
        <v>10517</v>
      </c>
      <c r="N4759" t="s">
        <v>17521</v>
      </c>
      <c r="O4759" t="s">
        <v>17522</v>
      </c>
      <c r="P4759" t="s">
        <v>3526</v>
      </c>
      <c r="Q4759" t="s">
        <v>17523</v>
      </c>
      <c r="R4759" t="s">
        <v>17524</v>
      </c>
      <c r="S4759" t="s">
        <v>17525</v>
      </c>
      <c r="T4759">
        <v>6.7</v>
      </c>
      <c r="U4759">
        <v>22216</v>
      </c>
      <c r="V4759" s="12">
        <f>W4759*1.24823238899982</f>
        <v>13730556.278998019</v>
      </c>
      <c r="W4759" s="3">
        <v>11000000</v>
      </c>
      <c r="X4759" s="13">
        <f>Y4759*1.24823238899982</f>
        <v>152276.86206364402</v>
      </c>
      <c r="Y4759" s="3">
        <v>121994</v>
      </c>
      <c r="Z4759" s="13">
        <f>AA4759*144548551.06</f>
        <v>257762734512519.56</v>
      </c>
      <c r="AA4759" s="3">
        <v>1783226</v>
      </c>
      <c r="AB4759">
        <v>80</v>
      </c>
    </row>
    <row r="4760" spans="1:28" x14ac:dyDescent="0.2">
      <c r="A4760" t="s">
        <v>20997</v>
      </c>
      <c r="B4760" t="s">
        <v>20998</v>
      </c>
      <c r="C4760">
        <v>2009</v>
      </c>
      <c r="D4760" t="s">
        <v>20999</v>
      </c>
      <c r="E4760" t="s">
        <v>176</v>
      </c>
      <c r="F4760" t="s">
        <v>44049</v>
      </c>
      <c r="G4760" t="s">
        <v>44055</v>
      </c>
      <c r="H4760">
        <v>132</v>
      </c>
      <c r="I4760" t="s">
        <v>5823</v>
      </c>
      <c r="J4760" t="s">
        <v>209</v>
      </c>
      <c r="K4760" t="s">
        <v>26</v>
      </c>
      <c r="L4760" t="s">
        <v>934</v>
      </c>
      <c r="M4760" t="s">
        <v>21000</v>
      </c>
      <c r="N4760" t="s">
        <v>21000</v>
      </c>
      <c r="O4760" t="s">
        <v>21001</v>
      </c>
      <c r="P4760" t="s">
        <v>21002</v>
      </c>
      <c r="Q4760" t="s">
        <v>21003</v>
      </c>
      <c r="R4760" t="s">
        <v>21004</v>
      </c>
      <c r="S4760" t="s">
        <v>21005</v>
      </c>
      <c r="T4760">
        <v>7.7</v>
      </c>
      <c r="U4760">
        <v>10214</v>
      </c>
      <c r="V4760" s="12">
        <f>W4760*1.20636999678377</f>
        <v>14476439.96140524</v>
      </c>
      <c r="W4760" s="3">
        <v>12000000</v>
      </c>
      <c r="X4760" s="13">
        <f>Y4760*1.20636999678377</f>
        <v>147850.29406582529</v>
      </c>
      <c r="Y4760" s="3">
        <v>122558</v>
      </c>
      <c r="Z4760" s="13">
        <f>AA4760*1.20636999678377</f>
        <v>12892857.368547134</v>
      </c>
      <c r="AA4760" s="3">
        <v>10687316</v>
      </c>
      <c r="AB4760">
        <v>70</v>
      </c>
    </row>
    <row r="4761" spans="1:28" hidden="1" x14ac:dyDescent="0.2">
      <c r="A4761" t="s">
        <v>41050</v>
      </c>
      <c r="B4761" t="s">
        <v>41051</v>
      </c>
      <c r="C4761">
        <v>2017</v>
      </c>
      <c r="D4761" s="1">
        <v>43314</v>
      </c>
      <c r="E4761" t="s">
        <v>1045</v>
      </c>
      <c r="F4761" t="s">
        <v>44032</v>
      </c>
      <c r="H4761">
        <v>71</v>
      </c>
      <c r="I4761" t="s">
        <v>1561</v>
      </c>
      <c r="J4761" t="s">
        <v>26</v>
      </c>
      <c r="M4761" t="s">
        <v>1871</v>
      </c>
      <c r="N4761" t="s">
        <v>41052</v>
      </c>
      <c r="O4761" t="s">
        <v>41053</v>
      </c>
      <c r="P4761" t="s">
        <v>33892</v>
      </c>
      <c r="Q4761" t="s">
        <v>41054</v>
      </c>
      <c r="R4761" t="s">
        <v>41055</v>
      </c>
      <c r="S4761" t="s">
        <v>41056</v>
      </c>
      <c r="T4761">
        <v>6.6</v>
      </c>
      <c r="U4761">
        <v>16427</v>
      </c>
      <c r="W4761"/>
      <c r="X4761"/>
      <c r="Y4761">
        <v>749827</v>
      </c>
      <c r="Z4761"/>
      <c r="AA4761">
        <v>5597950</v>
      </c>
      <c r="AB4761">
        <v>100</v>
      </c>
    </row>
    <row r="4762" spans="1:28" x14ac:dyDescent="0.2">
      <c r="A4762" t="s">
        <v>37694</v>
      </c>
      <c r="B4762" t="s">
        <v>37695</v>
      </c>
      <c r="C4762">
        <v>2015</v>
      </c>
      <c r="D4762" s="1">
        <v>42193</v>
      </c>
      <c r="E4762" t="s">
        <v>44041</v>
      </c>
      <c r="F4762" t="s">
        <v>44042</v>
      </c>
      <c r="H4762">
        <v>88</v>
      </c>
      <c r="I4762" t="s">
        <v>25</v>
      </c>
      <c r="J4762" t="s">
        <v>26</v>
      </c>
      <c r="M4762" t="s">
        <v>29004</v>
      </c>
      <c r="N4762" t="s">
        <v>37696</v>
      </c>
      <c r="O4762" t="s">
        <v>37697</v>
      </c>
      <c r="P4762" t="s">
        <v>8414</v>
      </c>
      <c r="Q4762" t="s">
        <v>37698</v>
      </c>
      <c r="R4762" t="s">
        <v>37699</v>
      </c>
      <c r="S4762" t="s">
        <v>37700</v>
      </c>
      <c r="T4762">
        <v>6.3</v>
      </c>
      <c r="U4762">
        <v>29646</v>
      </c>
      <c r="V4762" s="12">
        <f>W4762*1.09195121025074</f>
        <v>873560.96820059209</v>
      </c>
      <c r="W4762" s="3">
        <v>800000</v>
      </c>
      <c r="X4762" s="13">
        <f>Y4762*1.09195121025074</f>
        <v>146924.21924165759</v>
      </c>
      <c r="Y4762" s="3">
        <v>134552</v>
      </c>
      <c r="Z4762" s="13">
        <f>AA4762*1.09195121025074</f>
        <v>156867.52696220082</v>
      </c>
      <c r="AA4762" s="3">
        <v>143658</v>
      </c>
      <c r="AB4762">
        <v>146</v>
      </c>
    </row>
    <row r="4763" spans="1:28" x14ac:dyDescent="0.2">
      <c r="A4763" t="s">
        <v>19662</v>
      </c>
      <c r="B4763" t="s">
        <v>19663</v>
      </c>
      <c r="C4763">
        <v>2010</v>
      </c>
      <c r="D4763" t="s">
        <v>13859</v>
      </c>
      <c r="E4763" t="s">
        <v>16512</v>
      </c>
      <c r="F4763" t="s">
        <v>44032</v>
      </c>
      <c r="G4763" t="s">
        <v>44049</v>
      </c>
      <c r="H4763">
        <v>97</v>
      </c>
      <c r="I4763" t="s">
        <v>912</v>
      </c>
      <c r="J4763" t="s">
        <v>26</v>
      </c>
      <c r="K4763" t="s">
        <v>454</v>
      </c>
      <c r="M4763" t="s">
        <v>4895</v>
      </c>
      <c r="N4763" t="s">
        <v>4895</v>
      </c>
      <c r="O4763" t="s">
        <v>19664</v>
      </c>
      <c r="P4763" t="s">
        <v>19665</v>
      </c>
      <c r="Q4763" t="s">
        <v>19666</v>
      </c>
      <c r="R4763" t="s">
        <v>19667</v>
      </c>
      <c r="S4763" t="s">
        <v>19668</v>
      </c>
      <c r="T4763">
        <v>6.4</v>
      </c>
      <c r="U4763">
        <v>76988</v>
      </c>
      <c r="V4763" s="12">
        <f>W4763*1.18690152988223</f>
        <v>14242818.35858676</v>
      </c>
      <c r="W4763" s="3">
        <v>12000000</v>
      </c>
      <c r="X4763" s="13">
        <f>Y4763*1.18690152988223</f>
        <v>146665.42204754718</v>
      </c>
      <c r="Y4763" s="3">
        <v>123570</v>
      </c>
      <c r="Z4763" s="13">
        <f>AA4763*1.18690152988223</f>
        <v>8178264.2823494747</v>
      </c>
      <c r="AA4763" s="3">
        <v>6890432</v>
      </c>
      <c r="AB4763">
        <v>236</v>
      </c>
    </row>
    <row r="4764" spans="1:28" x14ac:dyDescent="0.2">
      <c r="A4764" t="s">
        <v>33031</v>
      </c>
      <c r="B4764" t="s">
        <v>33032</v>
      </c>
      <c r="C4764">
        <v>2015</v>
      </c>
      <c r="D4764" t="s">
        <v>26852</v>
      </c>
      <c r="E4764" t="s">
        <v>1045</v>
      </c>
      <c r="F4764" t="s">
        <v>44032</v>
      </c>
      <c r="H4764">
        <v>108</v>
      </c>
      <c r="I4764" t="s">
        <v>25</v>
      </c>
      <c r="J4764" t="s">
        <v>26</v>
      </c>
      <c r="M4764" t="s">
        <v>16911</v>
      </c>
      <c r="N4764" t="s">
        <v>16911</v>
      </c>
      <c r="O4764" t="s">
        <v>33033</v>
      </c>
      <c r="P4764" t="s">
        <v>33034</v>
      </c>
      <c r="Q4764" t="s">
        <v>33035</v>
      </c>
      <c r="R4764" t="s">
        <v>33036</v>
      </c>
      <c r="S4764" t="s">
        <v>33037</v>
      </c>
      <c r="T4764">
        <v>6.4</v>
      </c>
      <c r="U4764">
        <v>20077</v>
      </c>
      <c r="V4764" s="12">
        <f>W4764*1.09195121025074</f>
        <v>6551707.2615044406</v>
      </c>
      <c r="W4764" s="3">
        <v>6000000</v>
      </c>
      <c r="X4764" s="13">
        <f>Y4764*1.09195121025074</f>
        <v>142544.40293734186</v>
      </c>
      <c r="Y4764" s="3">
        <v>130541</v>
      </c>
      <c r="Z4764" s="13">
        <f>AA4764*1.09195121025074</f>
        <v>461618.00632865936</v>
      </c>
      <c r="AA4764" s="3">
        <v>422746</v>
      </c>
      <c r="AB4764">
        <v>76</v>
      </c>
    </row>
    <row r="4765" spans="1:28" hidden="1" x14ac:dyDescent="0.2">
      <c r="A4765" t="s">
        <v>41079</v>
      </c>
      <c r="B4765" t="s">
        <v>41080</v>
      </c>
      <c r="C4765">
        <v>2019</v>
      </c>
      <c r="D4765" t="s">
        <v>21273</v>
      </c>
      <c r="E4765" t="s">
        <v>44035</v>
      </c>
      <c r="F4765" t="s">
        <v>44032</v>
      </c>
      <c r="G4765" t="s">
        <v>44036</v>
      </c>
      <c r="H4765">
        <v>174</v>
      </c>
      <c r="I4765" t="s">
        <v>717</v>
      </c>
      <c r="J4765" t="s">
        <v>26</v>
      </c>
      <c r="K4765" t="s">
        <v>307</v>
      </c>
      <c r="L4765" t="s">
        <v>64</v>
      </c>
      <c r="M4765" t="s">
        <v>10950</v>
      </c>
      <c r="N4765" t="s">
        <v>10950</v>
      </c>
      <c r="O4765" t="s">
        <v>41081</v>
      </c>
      <c r="P4765" t="s">
        <v>41082</v>
      </c>
      <c r="Q4765" t="s">
        <v>41083</v>
      </c>
      <c r="R4765" t="s">
        <v>41084</v>
      </c>
      <c r="S4765" t="s">
        <v>41085</v>
      </c>
      <c r="T4765">
        <v>7.4</v>
      </c>
      <c r="U4765">
        <v>14884</v>
      </c>
      <c r="W4765"/>
      <c r="X4765"/>
      <c r="Y4765">
        <v>1730597</v>
      </c>
      <c r="Z4765"/>
      <c r="AA4765">
        <v>4601502</v>
      </c>
      <c r="AB4765">
        <v>168</v>
      </c>
    </row>
    <row r="4766" spans="1:28" x14ac:dyDescent="0.2">
      <c r="A4766" t="s">
        <v>26044</v>
      </c>
      <c r="B4766" t="s">
        <v>26045</v>
      </c>
      <c r="C4766">
        <v>2010</v>
      </c>
      <c r="D4766" t="s">
        <v>26046</v>
      </c>
      <c r="E4766" t="s">
        <v>44041</v>
      </c>
      <c r="F4766" t="s">
        <v>44032</v>
      </c>
      <c r="G4766" t="s">
        <v>44042</v>
      </c>
      <c r="H4766">
        <v>106</v>
      </c>
      <c r="I4766" t="s">
        <v>25</v>
      </c>
      <c r="J4766" t="s">
        <v>26</v>
      </c>
      <c r="M4766" t="s">
        <v>12359</v>
      </c>
      <c r="N4766" t="s">
        <v>26047</v>
      </c>
      <c r="O4766" t="s">
        <v>26048</v>
      </c>
      <c r="P4766" t="s">
        <v>8048</v>
      </c>
      <c r="Q4766" t="s">
        <v>26049</v>
      </c>
      <c r="R4766" t="s">
        <v>26050</v>
      </c>
      <c r="S4766" t="s">
        <v>26051</v>
      </c>
      <c r="T4766">
        <v>6.9</v>
      </c>
      <c r="U4766">
        <v>40750</v>
      </c>
      <c r="V4766" s="12">
        <f>W4766*1.18690152988223</f>
        <v>4747606.1195289204</v>
      </c>
      <c r="W4766" s="3">
        <v>4000000</v>
      </c>
      <c r="X4766" s="13">
        <f>Y4766*1.18690152988223</f>
        <v>142447.17401034571</v>
      </c>
      <c r="Y4766" s="3">
        <v>120016</v>
      </c>
      <c r="Z4766" s="13">
        <f>AA4766*1.18690152988223</f>
        <v>707158.30530689249</v>
      </c>
      <c r="AA4766" s="3">
        <v>595802</v>
      </c>
      <c r="AB4766">
        <v>155</v>
      </c>
    </row>
    <row r="4767" spans="1:28" hidden="1" x14ac:dyDescent="0.2">
      <c r="A4767" t="s">
        <v>41093</v>
      </c>
      <c r="B4767" t="s">
        <v>41094</v>
      </c>
      <c r="C4767">
        <v>2018</v>
      </c>
      <c r="D4767" s="1">
        <v>43142</v>
      </c>
      <c r="E4767" t="s">
        <v>176</v>
      </c>
      <c r="F4767" t="s">
        <v>44034</v>
      </c>
      <c r="G4767" t="s">
        <v>44046</v>
      </c>
      <c r="H4767">
        <v>103</v>
      </c>
      <c r="I4767" t="s">
        <v>433</v>
      </c>
      <c r="J4767" t="s">
        <v>26</v>
      </c>
      <c r="M4767" t="s">
        <v>41095</v>
      </c>
      <c r="N4767" t="s">
        <v>41095</v>
      </c>
      <c r="O4767" t="s">
        <v>41096</v>
      </c>
      <c r="P4767" t="s">
        <v>41097</v>
      </c>
      <c r="Q4767" t="s">
        <v>41098</v>
      </c>
      <c r="R4767" t="s">
        <v>41099</v>
      </c>
      <c r="S4767" t="s">
        <v>41100</v>
      </c>
      <c r="T4767">
        <v>5.9</v>
      </c>
      <c r="U4767">
        <v>13390</v>
      </c>
      <c r="W4767"/>
      <c r="X4767"/>
      <c r="Y4767"/>
      <c r="Z4767"/>
      <c r="AA4767">
        <v>1119537</v>
      </c>
      <c r="AB4767">
        <v>168</v>
      </c>
    </row>
    <row r="4768" spans="1:28" hidden="1" x14ac:dyDescent="0.2">
      <c r="A4768" t="s">
        <v>41101</v>
      </c>
      <c r="B4768" t="s">
        <v>41102</v>
      </c>
      <c r="C4768">
        <v>2018</v>
      </c>
      <c r="D4768" s="1">
        <v>43106</v>
      </c>
      <c r="E4768" t="s">
        <v>1045</v>
      </c>
      <c r="H4768">
        <v>135</v>
      </c>
      <c r="I4768" t="s">
        <v>943</v>
      </c>
      <c r="J4768" t="s">
        <v>944</v>
      </c>
      <c r="M4768" t="s">
        <v>41103</v>
      </c>
      <c r="N4768" t="s">
        <v>41104</v>
      </c>
      <c r="O4768" t="s">
        <v>41105</v>
      </c>
      <c r="P4768" t="s">
        <v>41106</v>
      </c>
      <c r="Q4768" t="s">
        <v>41107</v>
      </c>
      <c r="R4768" t="s">
        <v>41108</v>
      </c>
      <c r="S4768" t="s">
        <v>41109</v>
      </c>
      <c r="T4768">
        <v>3.2</v>
      </c>
      <c r="U4768">
        <v>11395</v>
      </c>
      <c r="W4768"/>
      <c r="X4768"/>
      <c r="Y4768"/>
      <c r="Z4768"/>
      <c r="AA4768">
        <v>2176099</v>
      </c>
      <c r="AB4768">
        <v>456</v>
      </c>
    </row>
    <row r="4769" spans="1:28" x14ac:dyDescent="0.2">
      <c r="A4769" t="s">
        <v>21465</v>
      </c>
      <c r="B4769" t="s">
        <v>21466</v>
      </c>
      <c r="C4769">
        <v>2009</v>
      </c>
      <c r="D4769" s="1">
        <v>40274</v>
      </c>
      <c r="E4769" t="s">
        <v>44043</v>
      </c>
      <c r="F4769" t="s">
        <v>44038</v>
      </c>
      <c r="G4769" t="s">
        <v>44033</v>
      </c>
      <c r="H4769">
        <v>89</v>
      </c>
      <c r="I4769" t="s">
        <v>25</v>
      </c>
      <c r="J4769" t="s">
        <v>26</v>
      </c>
      <c r="M4769" t="s">
        <v>9437</v>
      </c>
      <c r="N4769" t="s">
        <v>9438</v>
      </c>
      <c r="O4769" t="s">
        <v>21467</v>
      </c>
      <c r="P4769" t="s">
        <v>11098</v>
      </c>
      <c r="Q4769" t="s">
        <v>21468</v>
      </c>
      <c r="R4769" t="s">
        <v>21469</v>
      </c>
      <c r="S4769" t="s">
        <v>21470</v>
      </c>
      <c r="T4769">
        <v>6.2</v>
      </c>
      <c r="U4769">
        <v>10778</v>
      </c>
      <c r="V4769" s="12">
        <f>W4769*1.20636999678377</f>
        <v>12063699.967837701</v>
      </c>
      <c r="W4769" s="3">
        <v>10000000</v>
      </c>
      <c r="X4769" s="13">
        <f>Y4769*1.20636999678377</f>
        <v>137142.55397437254</v>
      </c>
      <c r="Y4769" s="3">
        <v>113682</v>
      </c>
      <c r="Z4769" s="13">
        <f>AA4769*1.20636999678377</f>
        <v>142945.19365890248</v>
      </c>
      <c r="AA4769" s="3">
        <v>118492</v>
      </c>
      <c r="AB4769">
        <v>66</v>
      </c>
    </row>
    <row r="4770" spans="1:28" hidden="1" x14ac:dyDescent="0.2">
      <c r="A4770" t="s">
        <v>41117</v>
      </c>
      <c r="B4770" t="s">
        <v>41118</v>
      </c>
      <c r="C4770">
        <v>2017</v>
      </c>
      <c r="D4770" t="s">
        <v>37926</v>
      </c>
      <c r="E4770" t="s">
        <v>1045</v>
      </c>
      <c r="F4770" t="s">
        <v>44032</v>
      </c>
      <c r="H4770">
        <v>88</v>
      </c>
      <c r="I4770" t="s">
        <v>25</v>
      </c>
      <c r="J4770" t="s">
        <v>26</v>
      </c>
      <c r="K4770" t="s">
        <v>308</v>
      </c>
      <c r="M4770" t="s">
        <v>41119</v>
      </c>
      <c r="N4770" t="s">
        <v>41120</v>
      </c>
      <c r="O4770" t="s">
        <v>41121</v>
      </c>
      <c r="P4770" t="s">
        <v>41122</v>
      </c>
      <c r="Q4770" t="s">
        <v>41123</v>
      </c>
      <c r="R4770" t="s">
        <v>41124</v>
      </c>
      <c r="S4770" t="s">
        <v>41125</v>
      </c>
      <c r="T4770">
        <v>7.3</v>
      </c>
      <c r="U4770">
        <v>18230</v>
      </c>
      <c r="W4770"/>
      <c r="X4770"/>
      <c r="Y4770">
        <v>955925</v>
      </c>
      <c r="Z4770"/>
      <c r="AA4770">
        <v>2728446</v>
      </c>
      <c r="AB4770">
        <v>76</v>
      </c>
    </row>
    <row r="4771" spans="1:28" hidden="1" x14ac:dyDescent="0.2">
      <c r="A4771" t="s">
        <v>41126</v>
      </c>
      <c r="B4771" t="s">
        <v>41127</v>
      </c>
      <c r="C4771">
        <v>2017</v>
      </c>
      <c r="D4771" t="s">
        <v>41128</v>
      </c>
      <c r="E4771" t="s">
        <v>3496</v>
      </c>
      <c r="H4771">
        <v>105</v>
      </c>
      <c r="I4771" t="s">
        <v>2359</v>
      </c>
      <c r="J4771" t="s">
        <v>308</v>
      </c>
      <c r="M4771" t="s">
        <v>27608</v>
      </c>
      <c r="N4771" t="s">
        <v>41129</v>
      </c>
      <c r="O4771" t="s">
        <v>41130</v>
      </c>
      <c r="P4771" t="s">
        <v>41131</v>
      </c>
      <c r="Q4771" t="s">
        <v>41132</v>
      </c>
      <c r="R4771" t="s">
        <v>41133</v>
      </c>
      <c r="S4771" t="s">
        <v>41134</v>
      </c>
      <c r="T4771">
        <v>6.2</v>
      </c>
      <c r="U4771">
        <v>34261</v>
      </c>
      <c r="W4771"/>
      <c r="X4771"/>
      <c r="Y4771"/>
      <c r="Z4771"/>
      <c r="AA4771">
        <v>6123089</v>
      </c>
      <c r="AB4771">
        <v>207</v>
      </c>
    </row>
    <row r="4772" spans="1:28" hidden="1" x14ac:dyDescent="0.2">
      <c r="A4772" t="s">
        <v>41135</v>
      </c>
      <c r="B4772" t="s">
        <v>41136</v>
      </c>
      <c r="C4772">
        <v>2019</v>
      </c>
      <c r="D4772" t="s">
        <v>40250</v>
      </c>
      <c r="E4772" t="s">
        <v>1045</v>
      </c>
      <c r="F4772" t="s">
        <v>44044</v>
      </c>
      <c r="G4772" t="s">
        <v>44032</v>
      </c>
      <c r="H4772">
        <v>95</v>
      </c>
      <c r="I4772" t="s">
        <v>25</v>
      </c>
      <c r="J4772" t="s">
        <v>26</v>
      </c>
      <c r="K4772" t="s">
        <v>209</v>
      </c>
      <c r="L4772" t="s">
        <v>308</v>
      </c>
      <c r="M4772" t="s">
        <v>1187</v>
      </c>
      <c r="N4772" t="s">
        <v>41137</v>
      </c>
      <c r="O4772" t="s">
        <v>41138</v>
      </c>
      <c r="P4772" t="s">
        <v>1906</v>
      </c>
      <c r="Q4772" t="s">
        <v>41139</v>
      </c>
      <c r="R4772" t="s">
        <v>41140</v>
      </c>
      <c r="S4772" t="s">
        <v>41141</v>
      </c>
      <c r="T4772">
        <v>6.3</v>
      </c>
      <c r="U4772">
        <v>40886</v>
      </c>
      <c r="W4772"/>
      <c r="X4772"/>
      <c r="Y4772"/>
      <c r="Z4772"/>
      <c r="AA4772"/>
      <c r="AB4772">
        <v>348</v>
      </c>
    </row>
    <row r="4773" spans="1:28" hidden="1" x14ac:dyDescent="0.2">
      <c r="A4773" t="s">
        <v>41142</v>
      </c>
      <c r="B4773" t="s">
        <v>41143</v>
      </c>
      <c r="C4773">
        <v>2016</v>
      </c>
      <c r="D4773" t="s">
        <v>41144</v>
      </c>
      <c r="E4773" t="s">
        <v>176</v>
      </c>
      <c r="H4773">
        <v>130</v>
      </c>
      <c r="I4773" t="s">
        <v>943</v>
      </c>
      <c r="J4773" t="s">
        <v>2402</v>
      </c>
      <c r="M4773" t="s">
        <v>41145</v>
      </c>
      <c r="N4773" t="s">
        <v>41145</v>
      </c>
      <c r="O4773" t="s">
        <v>41146</v>
      </c>
      <c r="P4773" t="s">
        <v>41147</v>
      </c>
      <c r="Q4773" t="s">
        <v>41148</v>
      </c>
      <c r="R4773" t="s">
        <v>41149</v>
      </c>
      <c r="S4773" t="s">
        <v>41150</v>
      </c>
      <c r="T4773">
        <v>8.5</v>
      </c>
      <c r="U4773">
        <v>10269</v>
      </c>
      <c r="W4773">
        <v>400000</v>
      </c>
      <c r="X4773"/>
      <c r="Y4773"/>
      <c r="Z4773"/>
      <c r="AA4773"/>
      <c r="AB4773">
        <v>102</v>
      </c>
    </row>
    <row r="4774" spans="1:28" x14ac:dyDescent="0.2">
      <c r="A4774" t="s">
        <v>8949</v>
      </c>
      <c r="B4774" t="s">
        <v>8950</v>
      </c>
      <c r="C4774">
        <v>2004</v>
      </c>
      <c r="D4774" t="s">
        <v>3771</v>
      </c>
      <c r="E4774" t="s">
        <v>16512</v>
      </c>
      <c r="F4774" t="s">
        <v>44038</v>
      </c>
      <c r="G4774" t="s">
        <v>44036</v>
      </c>
      <c r="H4774">
        <v>91</v>
      </c>
      <c r="I4774" t="s">
        <v>25</v>
      </c>
      <c r="J4774" t="s">
        <v>26</v>
      </c>
      <c r="M4774" t="s">
        <v>8951</v>
      </c>
      <c r="N4774" t="s">
        <v>8951</v>
      </c>
      <c r="O4774" t="s">
        <v>8952</v>
      </c>
      <c r="P4774" t="s">
        <v>8953</v>
      </c>
      <c r="Q4774" t="s">
        <v>8954</v>
      </c>
      <c r="R4774" t="s">
        <v>8955</v>
      </c>
      <c r="S4774" t="s">
        <v>8956</v>
      </c>
      <c r="T4774">
        <v>5.3</v>
      </c>
      <c r="U4774">
        <v>14608</v>
      </c>
      <c r="V4774" s="12">
        <f>W4774*1.37009528851244</f>
        <v>4795333.5097935405</v>
      </c>
      <c r="W4774" s="3">
        <v>3500000</v>
      </c>
      <c r="X4774" s="13">
        <f>Y4774*1.37009528851244</f>
        <v>133510.30548438322</v>
      </c>
      <c r="Y4774" s="3">
        <v>97446</v>
      </c>
      <c r="Z4774" s="13">
        <f>AA4774*1.37009528851244</f>
        <v>133510.30548438322</v>
      </c>
      <c r="AA4774" s="3">
        <v>97446</v>
      </c>
      <c r="AB4774">
        <v>162</v>
      </c>
    </row>
    <row r="4775" spans="1:28" x14ac:dyDescent="0.2">
      <c r="A4775" t="s">
        <v>26850</v>
      </c>
      <c r="B4775" t="s">
        <v>26851</v>
      </c>
      <c r="C4775">
        <v>2015</v>
      </c>
      <c r="D4775" t="s">
        <v>26852</v>
      </c>
      <c r="E4775" t="s">
        <v>176</v>
      </c>
      <c r="F4775" t="s">
        <v>44033</v>
      </c>
      <c r="G4775" t="s">
        <v>44042</v>
      </c>
      <c r="H4775">
        <v>98</v>
      </c>
      <c r="I4775" t="s">
        <v>26853</v>
      </c>
      <c r="J4775" t="s">
        <v>26</v>
      </c>
      <c r="M4775" t="s">
        <v>26854</v>
      </c>
      <c r="N4775" t="s">
        <v>26855</v>
      </c>
      <c r="O4775" t="s">
        <v>26856</v>
      </c>
      <c r="P4775" t="s">
        <v>5873</v>
      </c>
      <c r="Q4775" t="s">
        <v>26857</v>
      </c>
      <c r="R4775" t="s">
        <v>26858</v>
      </c>
      <c r="S4775" t="s">
        <v>26859</v>
      </c>
      <c r="T4775">
        <v>6</v>
      </c>
      <c r="U4775">
        <v>27524</v>
      </c>
      <c r="V4775" s="12">
        <f>W4775*1.09195121025074</f>
        <v>8189634.07688055</v>
      </c>
      <c r="W4775" s="3">
        <v>7500000</v>
      </c>
      <c r="X4775" s="13">
        <f>Y4775*1.09195121025074</f>
        <v>132629.48594826512</v>
      </c>
      <c r="Y4775" s="3">
        <v>121461</v>
      </c>
      <c r="Z4775" s="13">
        <f>AA4775*1.09195121025074</f>
        <v>416949.55817093235</v>
      </c>
      <c r="AA4775" s="3">
        <v>381839</v>
      </c>
      <c r="AB4775">
        <v>119</v>
      </c>
    </row>
    <row r="4776" spans="1:28" hidden="1" x14ac:dyDescent="0.2">
      <c r="A4776" t="s">
        <v>41167</v>
      </c>
      <c r="B4776" t="s">
        <v>41168</v>
      </c>
      <c r="C4776">
        <v>2017</v>
      </c>
      <c r="D4776" t="s">
        <v>39584</v>
      </c>
      <c r="E4776" t="s">
        <v>1045</v>
      </c>
      <c r="F4776" t="s">
        <v>44032</v>
      </c>
      <c r="G4776" t="s">
        <v>44057</v>
      </c>
      <c r="H4776">
        <v>102</v>
      </c>
      <c r="I4776" t="s">
        <v>25</v>
      </c>
      <c r="J4776" t="s">
        <v>26</v>
      </c>
      <c r="M4776" t="s">
        <v>4506</v>
      </c>
      <c r="N4776" t="s">
        <v>4506</v>
      </c>
      <c r="O4776" t="s">
        <v>41169</v>
      </c>
      <c r="P4776" t="s">
        <v>979</v>
      </c>
      <c r="Q4776" t="s">
        <v>41170</v>
      </c>
      <c r="R4776" t="s">
        <v>41171</v>
      </c>
      <c r="S4776" t="s">
        <v>41172</v>
      </c>
      <c r="T4776">
        <v>6.5</v>
      </c>
      <c r="U4776">
        <v>15424</v>
      </c>
      <c r="W4776"/>
      <c r="X4776"/>
      <c r="Y4776">
        <v>2133158</v>
      </c>
      <c r="Z4776"/>
      <c r="AA4776">
        <v>3816527</v>
      </c>
      <c r="AB4776">
        <v>138</v>
      </c>
    </row>
    <row r="4777" spans="1:28" hidden="1" x14ac:dyDescent="0.2">
      <c r="A4777" t="s">
        <v>41173</v>
      </c>
      <c r="B4777" t="s">
        <v>41174</v>
      </c>
      <c r="C4777">
        <v>2017</v>
      </c>
      <c r="D4777" t="s">
        <v>41175</v>
      </c>
      <c r="E4777" t="s">
        <v>3496</v>
      </c>
      <c r="F4777" t="s">
        <v>44045</v>
      </c>
      <c r="G4777" t="s">
        <v>44042</v>
      </c>
      <c r="H4777">
        <v>90</v>
      </c>
      <c r="I4777" t="s">
        <v>25</v>
      </c>
      <c r="J4777" t="s">
        <v>26</v>
      </c>
      <c r="M4777" t="s">
        <v>41176</v>
      </c>
      <c r="N4777" t="s">
        <v>41177</v>
      </c>
      <c r="O4777" t="s">
        <v>41178</v>
      </c>
      <c r="P4777" t="s">
        <v>41179</v>
      </c>
      <c r="Q4777" t="s">
        <v>41179</v>
      </c>
      <c r="R4777" t="s">
        <v>41180</v>
      </c>
      <c r="S4777" t="s">
        <v>41181</v>
      </c>
      <c r="T4777">
        <v>5.9</v>
      </c>
      <c r="U4777">
        <v>11393</v>
      </c>
      <c r="W4777">
        <v>2300000</v>
      </c>
      <c r="X4777"/>
      <c r="Y4777"/>
      <c r="Z4777"/>
      <c r="AA4777">
        <v>19513</v>
      </c>
      <c r="AB4777">
        <v>152</v>
      </c>
    </row>
    <row r="4778" spans="1:28" x14ac:dyDescent="0.2">
      <c r="A4778" t="s">
        <v>19001</v>
      </c>
      <c r="B4778" t="s">
        <v>19002</v>
      </c>
      <c r="C4778">
        <v>2008</v>
      </c>
      <c r="D4778" s="1">
        <v>39756</v>
      </c>
      <c r="E4778" t="s">
        <v>44041</v>
      </c>
      <c r="F4778" t="s">
        <v>44042</v>
      </c>
      <c r="H4778">
        <v>95</v>
      </c>
      <c r="I4778" t="s">
        <v>25</v>
      </c>
      <c r="J4778" t="s">
        <v>26</v>
      </c>
      <c r="M4778" t="s">
        <v>19003</v>
      </c>
      <c r="N4778" t="s">
        <v>15174</v>
      </c>
      <c r="O4778" t="s">
        <v>19004</v>
      </c>
      <c r="P4778" t="s">
        <v>19005</v>
      </c>
      <c r="Q4778" t="s">
        <v>19006</v>
      </c>
      <c r="R4778" t="s">
        <v>19007</v>
      </c>
      <c r="S4778" t="s">
        <v>19008</v>
      </c>
      <c r="T4778">
        <v>6</v>
      </c>
      <c r="U4778">
        <v>30956</v>
      </c>
      <c r="V4778" s="12">
        <f>W4778*1.20207800169993</f>
        <v>9616624.0135994405</v>
      </c>
      <c r="W4778" s="3">
        <v>8000000</v>
      </c>
      <c r="X4778" s="13">
        <f>Y4778*1.20207800169993</f>
        <v>132043.46017473051</v>
      </c>
      <c r="Y4778" s="3">
        <v>109846</v>
      </c>
      <c r="Z4778" s="13">
        <f>AA4778*1.20207800169993</f>
        <v>3888368.9245667737</v>
      </c>
      <c r="AA4778" s="3">
        <v>3234706</v>
      </c>
      <c r="AB4778">
        <v>127</v>
      </c>
    </row>
    <row r="4779" spans="1:28" x14ac:dyDescent="0.2">
      <c r="A4779" t="s">
        <v>17604</v>
      </c>
      <c r="B4779" t="s">
        <v>17605</v>
      </c>
      <c r="C4779">
        <v>2009</v>
      </c>
      <c r="D4779" t="s">
        <v>17606</v>
      </c>
      <c r="E4779" t="s">
        <v>176</v>
      </c>
      <c r="F4779" t="s">
        <v>44045</v>
      </c>
      <c r="G4779" t="s">
        <v>44042</v>
      </c>
      <c r="H4779">
        <v>104</v>
      </c>
      <c r="I4779" t="s">
        <v>25</v>
      </c>
      <c r="J4779" t="s">
        <v>26</v>
      </c>
      <c r="M4779" t="s">
        <v>17607</v>
      </c>
      <c r="N4779" t="s">
        <v>17608</v>
      </c>
      <c r="O4779" t="s">
        <v>17609</v>
      </c>
      <c r="P4779" t="s">
        <v>1873</v>
      </c>
      <c r="Q4779" t="s">
        <v>17610</v>
      </c>
      <c r="R4779" t="s">
        <v>17611</v>
      </c>
      <c r="S4779" t="s">
        <v>17612</v>
      </c>
      <c r="T4779">
        <v>5.9</v>
      </c>
      <c r="U4779">
        <v>35853</v>
      </c>
      <c r="V4779" s="12">
        <f>W4779*1.20636999678377</f>
        <v>5428664.985526965</v>
      </c>
      <c r="W4779" s="3">
        <v>4500000</v>
      </c>
      <c r="X4779" s="13">
        <f>Y4779*1.20636999678377</f>
        <v>131005.74980073351</v>
      </c>
      <c r="Y4779" s="3">
        <v>108595</v>
      </c>
      <c r="Z4779" s="13">
        <f>AA4779*1.20636999678377</f>
        <v>2926092.6501489216</v>
      </c>
      <c r="AA4779" s="3">
        <v>2425535</v>
      </c>
      <c r="AB4779">
        <v>158</v>
      </c>
    </row>
    <row r="4780" spans="1:28" hidden="1" x14ac:dyDescent="0.2">
      <c r="A4780" t="s">
        <v>41197</v>
      </c>
      <c r="B4780" t="s">
        <v>41198</v>
      </c>
      <c r="C4780">
        <v>2017</v>
      </c>
      <c r="D4780" t="s">
        <v>27778</v>
      </c>
      <c r="E4780" t="s">
        <v>1045</v>
      </c>
      <c r="H4780">
        <v>130</v>
      </c>
      <c r="I4780" t="s">
        <v>25</v>
      </c>
      <c r="J4780" t="s">
        <v>26</v>
      </c>
      <c r="M4780" t="s">
        <v>1326</v>
      </c>
      <c r="N4780" t="s">
        <v>41199</v>
      </c>
      <c r="O4780" t="s">
        <v>41200</v>
      </c>
      <c r="P4780" t="s">
        <v>1329</v>
      </c>
      <c r="Q4780" t="s">
        <v>41201</v>
      </c>
      <c r="R4780" t="s">
        <v>41202</v>
      </c>
      <c r="S4780" t="s">
        <v>41203</v>
      </c>
      <c r="T4780">
        <v>5.2</v>
      </c>
      <c r="U4780">
        <v>13985</v>
      </c>
      <c r="W4780"/>
      <c r="X4780"/>
      <c r="Y4780"/>
      <c r="Z4780"/>
      <c r="AA4780"/>
      <c r="AB4780">
        <v>125</v>
      </c>
    </row>
    <row r="4781" spans="1:28" hidden="1" x14ac:dyDescent="0.2">
      <c r="A4781" t="s">
        <v>41204</v>
      </c>
      <c r="B4781" t="s">
        <v>41205</v>
      </c>
      <c r="C4781">
        <v>2016</v>
      </c>
      <c r="D4781" s="1">
        <v>42533</v>
      </c>
      <c r="E4781" t="s">
        <v>176</v>
      </c>
      <c r="F4781" t="s">
        <v>44036</v>
      </c>
      <c r="H4781">
        <v>80</v>
      </c>
      <c r="I4781" t="s">
        <v>25</v>
      </c>
      <c r="J4781" t="s">
        <v>26</v>
      </c>
      <c r="M4781" t="s">
        <v>41206</v>
      </c>
      <c r="N4781" t="s">
        <v>34775</v>
      </c>
      <c r="O4781" t="s">
        <v>41207</v>
      </c>
      <c r="P4781" t="s">
        <v>34775</v>
      </c>
      <c r="Q4781" t="s">
        <v>41208</v>
      </c>
      <c r="R4781" t="s">
        <v>41209</v>
      </c>
      <c r="S4781" t="s">
        <v>41210</v>
      </c>
      <c r="T4781">
        <v>7.3</v>
      </c>
      <c r="U4781">
        <v>13253</v>
      </c>
      <c r="W4781"/>
      <c r="X4781"/>
      <c r="Y4781">
        <v>21626</v>
      </c>
      <c r="Z4781"/>
      <c r="AA4781">
        <v>21626</v>
      </c>
      <c r="AB4781">
        <v>81</v>
      </c>
    </row>
    <row r="4782" spans="1:28" hidden="1" x14ac:dyDescent="0.2">
      <c r="A4782" t="s">
        <v>41211</v>
      </c>
      <c r="B4782" t="s">
        <v>41212</v>
      </c>
      <c r="C4782">
        <v>2019</v>
      </c>
      <c r="D4782" t="s">
        <v>40250</v>
      </c>
      <c r="E4782" t="s">
        <v>176</v>
      </c>
      <c r="F4782" t="s">
        <v>44046</v>
      </c>
      <c r="G4782" t="s">
        <v>44045</v>
      </c>
      <c r="H4782">
        <v>95</v>
      </c>
      <c r="I4782" t="s">
        <v>229</v>
      </c>
      <c r="J4782" t="s">
        <v>26</v>
      </c>
      <c r="M4782" t="s">
        <v>38560</v>
      </c>
      <c r="N4782" t="s">
        <v>41213</v>
      </c>
      <c r="O4782" t="s">
        <v>41214</v>
      </c>
      <c r="P4782" t="s">
        <v>37269</v>
      </c>
      <c r="Q4782" t="s">
        <v>41215</v>
      </c>
      <c r="R4782" t="s">
        <v>41216</v>
      </c>
      <c r="S4782" t="s">
        <v>41217</v>
      </c>
      <c r="T4782">
        <v>4</v>
      </c>
      <c r="U4782">
        <v>14578</v>
      </c>
      <c r="W4782"/>
      <c r="X4782"/>
      <c r="Y4782"/>
      <c r="Z4782"/>
      <c r="AA4782"/>
      <c r="AB4782">
        <v>511</v>
      </c>
    </row>
    <row r="4783" spans="1:28" hidden="1" x14ac:dyDescent="0.2">
      <c r="A4783" t="s">
        <v>41218</v>
      </c>
      <c r="B4783" t="s">
        <v>41219</v>
      </c>
      <c r="C4783">
        <v>2016</v>
      </c>
      <c r="D4783" t="s">
        <v>37345</v>
      </c>
      <c r="E4783" t="s">
        <v>44037</v>
      </c>
      <c r="F4783" t="s">
        <v>44047</v>
      </c>
      <c r="G4783" t="s">
        <v>44032</v>
      </c>
      <c r="H4783">
        <v>95</v>
      </c>
      <c r="I4783" t="s">
        <v>2213</v>
      </c>
      <c r="J4783" t="s">
        <v>934</v>
      </c>
      <c r="M4783" t="s">
        <v>41220</v>
      </c>
      <c r="N4783" t="s">
        <v>41221</v>
      </c>
      <c r="O4783" t="s">
        <v>41222</v>
      </c>
      <c r="P4783" t="s">
        <v>41223</v>
      </c>
      <c r="Q4783" t="s">
        <v>41224</v>
      </c>
      <c r="R4783" t="s">
        <v>41225</v>
      </c>
      <c r="S4783" t="s">
        <v>41226</v>
      </c>
      <c r="T4783">
        <v>7.1</v>
      </c>
      <c r="U4783">
        <v>11695</v>
      </c>
      <c r="W4783"/>
      <c r="X4783"/>
      <c r="Y4783"/>
      <c r="Z4783"/>
      <c r="AA4783">
        <v>2359127</v>
      </c>
      <c r="AB4783">
        <v>60</v>
      </c>
    </row>
    <row r="4784" spans="1:28" hidden="1" x14ac:dyDescent="0.2">
      <c r="A4784" t="s">
        <v>41227</v>
      </c>
      <c r="B4784" t="s">
        <v>41228</v>
      </c>
      <c r="C4784">
        <v>2018</v>
      </c>
      <c r="D4784" s="1">
        <v>43466</v>
      </c>
      <c r="E4784" t="s">
        <v>176</v>
      </c>
      <c r="H4784">
        <v>105</v>
      </c>
      <c r="I4784" t="s">
        <v>25</v>
      </c>
      <c r="J4784" t="s">
        <v>26</v>
      </c>
      <c r="M4784" t="s">
        <v>18434</v>
      </c>
      <c r="N4784" t="s">
        <v>29561</v>
      </c>
      <c r="O4784" t="s">
        <v>41229</v>
      </c>
      <c r="P4784" t="s">
        <v>41230</v>
      </c>
      <c r="Q4784" t="s">
        <v>41231</v>
      </c>
      <c r="R4784" t="s">
        <v>41232</v>
      </c>
      <c r="S4784" t="s">
        <v>41233</v>
      </c>
      <c r="T4784">
        <v>6.8</v>
      </c>
      <c r="U4784">
        <v>21929</v>
      </c>
      <c r="W4784"/>
      <c r="X4784"/>
      <c r="Y4784">
        <v>1050616</v>
      </c>
      <c r="Z4784"/>
      <c r="AA4784">
        <v>3321367</v>
      </c>
      <c r="AB4784">
        <v>119</v>
      </c>
    </row>
    <row r="4785" spans="1:28" hidden="1" x14ac:dyDescent="0.2">
      <c r="A4785" t="s">
        <v>41234</v>
      </c>
      <c r="B4785" t="s">
        <v>41235</v>
      </c>
      <c r="C4785">
        <v>2019</v>
      </c>
      <c r="D4785" t="s">
        <v>41236</v>
      </c>
      <c r="E4785" t="s">
        <v>44035</v>
      </c>
      <c r="F4785" t="s">
        <v>44032</v>
      </c>
      <c r="H4785">
        <v>124</v>
      </c>
      <c r="I4785" t="s">
        <v>41237</v>
      </c>
      <c r="J4785" t="s">
        <v>26</v>
      </c>
      <c r="M4785" t="s">
        <v>41238</v>
      </c>
      <c r="N4785" t="s">
        <v>41239</v>
      </c>
      <c r="O4785" t="s">
        <v>41240</v>
      </c>
      <c r="P4785" t="s">
        <v>1401</v>
      </c>
      <c r="Q4785" t="s">
        <v>41241</v>
      </c>
      <c r="R4785" t="s">
        <v>41242</v>
      </c>
      <c r="S4785" t="s">
        <v>41243</v>
      </c>
      <c r="T4785">
        <v>7.3</v>
      </c>
      <c r="U4785">
        <v>29389</v>
      </c>
      <c r="W4785">
        <v>25000000</v>
      </c>
      <c r="X4785"/>
      <c r="Y4785"/>
      <c r="Z4785"/>
      <c r="AA4785">
        <v>4957273</v>
      </c>
      <c r="AB4785">
        <v>304</v>
      </c>
    </row>
    <row r="4786" spans="1:28" hidden="1" x14ac:dyDescent="0.2">
      <c r="A4786" t="s">
        <v>41244</v>
      </c>
      <c r="B4786" t="s">
        <v>41245</v>
      </c>
      <c r="C4786">
        <v>2018</v>
      </c>
      <c r="D4786" t="s">
        <v>24467</v>
      </c>
      <c r="E4786" t="s">
        <v>176</v>
      </c>
      <c r="F4786" t="s">
        <v>44049</v>
      </c>
      <c r="G4786" t="s">
        <v>44036</v>
      </c>
      <c r="H4786">
        <v>164</v>
      </c>
      <c r="I4786" t="s">
        <v>943</v>
      </c>
      <c r="J4786" t="s">
        <v>944</v>
      </c>
      <c r="K4786" t="s">
        <v>2402</v>
      </c>
      <c r="L4786" t="s">
        <v>41246</v>
      </c>
      <c r="M4786" t="s">
        <v>2761</v>
      </c>
      <c r="N4786" t="s">
        <v>41247</v>
      </c>
      <c r="O4786" t="s">
        <v>41248</v>
      </c>
      <c r="P4786" t="s">
        <v>31607</v>
      </c>
      <c r="Q4786" t="s">
        <v>41249</v>
      </c>
      <c r="R4786" t="s">
        <v>41250</v>
      </c>
      <c r="S4786" t="s">
        <v>41251</v>
      </c>
      <c r="T4786">
        <v>7</v>
      </c>
      <c r="U4786">
        <v>26643</v>
      </c>
      <c r="W4786"/>
      <c r="X4786"/>
      <c r="Y4786">
        <v>11846060</v>
      </c>
      <c r="Z4786"/>
      <c r="AA4786">
        <v>22991060</v>
      </c>
      <c r="AB4786">
        <v>345</v>
      </c>
    </row>
    <row r="4787" spans="1:28" hidden="1" x14ac:dyDescent="0.2">
      <c r="A4787" t="s">
        <v>41252</v>
      </c>
      <c r="B4787" t="s">
        <v>41253</v>
      </c>
      <c r="C4787">
        <v>2016</v>
      </c>
      <c r="D4787" t="s">
        <v>41254</v>
      </c>
      <c r="E4787" t="s">
        <v>176</v>
      </c>
      <c r="F4787" t="s">
        <v>44036</v>
      </c>
      <c r="H4787">
        <v>151</v>
      </c>
      <c r="I4787" t="s">
        <v>943</v>
      </c>
      <c r="J4787" t="s">
        <v>944</v>
      </c>
      <c r="M4787" t="s">
        <v>31984</v>
      </c>
      <c r="N4787" t="s">
        <v>31984</v>
      </c>
      <c r="O4787" t="s">
        <v>41255</v>
      </c>
      <c r="P4787" t="s">
        <v>31871</v>
      </c>
      <c r="Q4787" t="s">
        <v>41256</v>
      </c>
      <c r="R4787" t="s">
        <v>41257</v>
      </c>
      <c r="S4787" t="s">
        <v>41258</v>
      </c>
      <c r="T4787">
        <v>7.6</v>
      </c>
      <c r="U4787">
        <v>35160</v>
      </c>
      <c r="W4787"/>
      <c r="X4787"/>
      <c r="Y4787">
        <v>2376479</v>
      </c>
      <c r="Z4787"/>
      <c r="AA4787">
        <v>3199581</v>
      </c>
      <c r="AB4787">
        <v>150</v>
      </c>
    </row>
    <row r="4788" spans="1:28" x14ac:dyDescent="0.2">
      <c r="A4788" t="s">
        <v>22812</v>
      </c>
      <c r="B4788" t="s">
        <v>22813</v>
      </c>
      <c r="C4788">
        <v>2010</v>
      </c>
      <c r="D4788" t="s">
        <v>12522</v>
      </c>
      <c r="E4788" t="s">
        <v>16512</v>
      </c>
      <c r="F4788" t="s">
        <v>44038</v>
      </c>
      <c r="G4788" t="s">
        <v>44044</v>
      </c>
      <c r="H4788">
        <v>98</v>
      </c>
      <c r="I4788" t="s">
        <v>1869</v>
      </c>
      <c r="J4788" t="s">
        <v>26</v>
      </c>
      <c r="M4788" t="s">
        <v>1456</v>
      </c>
      <c r="N4788" t="s">
        <v>22814</v>
      </c>
      <c r="O4788" t="s">
        <v>22815</v>
      </c>
      <c r="P4788" t="s">
        <v>12883</v>
      </c>
      <c r="Q4788" t="s">
        <v>22816</v>
      </c>
      <c r="R4788" t="s">
        <v>22817</v>
      </c>
      <c r="S4788" t="s">
        <v>22818</v>
      </c>
      <c r="T4788">
        <v>6.8</v>
      </c>
      <c r="U4788">
        <v>35142</v>
      </c>
      <c r="V4788" s="12">
        <f>W4788*1.18690152988223</f>
        <v>9495212.2390578408</v>
      </c>
      <c r="W4788" s="3">
        <v>8000000</v>
      </c>
      <c r="X4788" s="13">
        <f>Y4788*1.18690152988223</f>
        <v>128884.45022838148</v>
      </c>
      <c r="Y4788" s="3">
        <v>108589</v>
      </c>
      <c r="Z4788" s="13">
        <f>AA4788*1.18690152988223</f>
        <v>4147216.7282441137</v>
      </c>
      <c r="AA4788" s="3">
        <v>3494154</v>
      </c>
      <c r="AB4788">
        <v>91</v>
      </c>
    </row>
    <row r="4789" spans="1:28" hidden="1" x14ac:dyDescent="0.2">
      <c r="A4789" t="s">
        <v>41265</v>
      </c>
      <c r="B4789" t="s">
        <v>41266</v>
      </c>
      <c r="C4789">
        <v>2018</v>
      </c>
      <c r="D4789" s="1">
        <v>43808</v>
      </c>
      <c r="E4789" t="s">
        <v>176</v>
      </c>
      <c r="F4789" t="s">
        <v>44057</v>
      </c>
      <c r="H4789">
        <v>114</v>
      </c>
      <c r="I4789" t="s">
        <v>25</v>
      </c>
      <c r="J4789" t="s">
        <v>26</v>
      </c>
      <c r="K4789" t="s">
        <v>7140</v>
      </c>
      <c r="L4789" t="s">
        <v>838</v>
      </c>
      <c r="M4789" t="s">
        <v>915</v>
      </c>
      <c r="N4789" t="s">
        <v>41267</v>
      </c>
      <c r="O4789" t="s">
        <v>41268</v>
      </c>
      <c r="P4789" t="s">
        <v>1614</v>
      </c>
      <c r="Q4789" t="s">
        <v>9571</v>
      </c>
      <c r="R4789" t="s">
        <v>41269</v>
      </c>
      <c r="S4789" t="s">
        <v>41270</v>
      </c>
      <c r="T4789">
        <v>5.9</v>
      </c>
      <c r="U4789">
        <v>15420</v>
      </c>
      <c r="W4789"/>
      <c r="X4789"/>
      <c r="Y4789">
        <v>727119</v>
      </c>
      <c r="Z4789"/>
      <c r="AA4789">
        <v>1399272</v>
      </c>
      <c r="AB4789">
        <v>193</v>
      </c>
    </row>
    <row r="4790" spans="1:28" hidden="1" x14ac:dyDescent="0.2">
      <c r="A4790" t="s">
        <v>41271</v>
      </c>
      <c r="B4790" t="s">
        <v>41272</v>
      </c>
      <c r="C4790">
        <v>2017</v>
      </c>
      <c r="D4790" t="s">
        <v>22877</v>
      </c>
      <c r="E4790" t="s">
        <v>1045</v>
      </c>
      <c r="F4790" t="s">
        <v>44032</v>
      </c>
      <c r="H4790">
        <v>98</v>
      </c>
      <c r="I4790" t="s">
        <v>25</v>
      </c>
      <c r="J4790" t="s">
        <v>26</v>
      </c>
      <c r="M4790" t="s">
        <v>41273</v>
      </c>
      <c r="N4790" t="s">
        <v>41274</v>
      </c>
      <c r="O4790" t="s">
        <v>41275</v>
      </c>
      <c r="P4790" t="s">
        <v>28813</v>
      </c>
      <c r="Q4790" t="s">
        <v>41276</v>
      </c>
      <c r="R4790" t="s">
        <v>41277</v>
      </c>
      <c r="S4790" t="s">
        <v>41278</v>
      </c>
      <c r="T4790">
        <v>6.6</v>
      </c>
      <c r="U4790">
        <v>34497</v>
      </c>
      <c r="W4790"/>
      <c r="X4790"/>
      <c r="Y4790">
        <v>3024308</v>
      </c>
      <c r="Z4790"/>
      <c r="AA4790">
        <v>3146831</v>
      </c>
      <c r="AB4790">
        <v>151</v>
      </c>
    </row>
    <row r="4791" spans="1:28" hidden="1" x14ac:dyDescent="0.2">
      <c r="A4791" t="s">
        <v>41279</v>
      </c>
      <c r="B4791" t="s">
        <v>41280</v>
      </c>
      <c r="C4791">
        <v>2018</v>
      </c>
      <c r="D4791" t="s">
        <v>41002</v>
      </c>
      <c r="E4791" t="s">
        <v>176</v>
      </c>
      <c r="F4791" t="s">
        <v>44042</v>
      </c>
      <c r="H4791">
        <v>114</v>
      </c>
      <c r="I4791" t="s">
        <v>41281</v>
      </c>
      <c r="J4791" t="s">
        <v>26</v>
      </c>
      <c r="K4791" t="s">
        <v>975</v>
      </c>
      <c r="L4791" t="s">
        <v>361</v>
      </c>
      <c r="M4791" t="s">
        <v>25758</v>
      </c>
      <c r="N4791" t="s">
        <v>41282</v>
      </c>
      <c r="O4791" t="s">
        <v>41283</v>
      </c>
      <c r="P4791" t="s">
        <v>40371</v>
      </c>
      <c r="Q4791" t="s">
        <v>41284</v>
      </c>
      <c r="R4791" t="s">
        <v>41285</v>
      </c>
      <c r="S4791" t="s">
        <v>41286</v>
      </c>
      <c r="T4791">
        <v>6.6</v>
      </c>
      <c r="U4791">
        <v>11162</v>
      </c>
      <c r="W4791"/>
      <c r="X4791"/>
      <c r="Y4791"/>
      <c r="Z4791"/>
      <c r="AA4791"/>
      <c r="AB4791">
        <v>139</v>
      </c>
    </row>
    <row r="4792" spans="1:28" x14ac:dyDescent="0.2">
      <c r="A4792" t="s">
        <v>24672</v>
      </c>
      <c r="B4792" t="s">
        <v>24673</v>
      </c>
      <c r="C4792">
        <v>2010</v>
      </c>
      <c r="D4792" t="s">
        <v>18559</v>
      </c>
      <c r="E4792" t="s">
        <v>1045</v>
      </c>
      <c r="F4792" t="s">
        <v>44032</v>
      </c>
      <c r="G4792" t="s">
        <v>44036</v>
      </c>
      <c r="H4792">
        <v>95</v>
      </c>
      <c r="I4792" t="s">
        <v>25</v>
      </c>
      <c r="J4792" t="s">
        <v>26</v>
      </c>
      <c r="M4792" t="s">
        <v>24674</v>
      </c>
      <c r="N4792" t="s">
        <v>24675</v>
      </c>
      <c r="O4792" t="s">
        <v>24676</v>
      </c>
      <c r="P4792" t="s">
        <v>6300</v>
      </c>
      <c r="Q4792" t="s">
        <v>24677</v>
      </c>
      <c r="R4792" t="s">
        <v>24678</v>
      </c>
      <c r="S4792" t="s">
        <v>24679</v>
      </c>
      <c r="T4792">
        <v>5.0999999999999996</v>
      </c>
      <c r="U4792">
        <v>11559</v>
      </c>
      <c r="V4792" s="12">
        <f>W4792*1.18690152988223</f>
        <v>5341056.8844700353</v>
      </c>
      <c r="W4792" s="3">
        <v>4500000</v>
      </c>
      <c r="X4792" s="13">
        <f>Y4792*1.18690152988223</f>
        <v>126433.49856917467</v>
      </c>
      <c r="Y4792" s="3">
        <v>106524</v>
      </c>
      <c r="Z4792" s="13">
        <f>AA4792*1.18690152988223</f>
        <v>226720.74333657371</v>
      </c>
      <c r="AA4792" s="3">
        <v>191019</v>
      </c>
      <c r="AB4792">
        <v>52</v>
      </c>
    </row>
    <row r="4793" spans="1:28" x14ac:dyDescent="0.2">
      <c r="A4793" t="s">
        <v>21537</v>
      </c>
      <c r="B4793" t="s">
        <v>21538</v>
      </c>
      <c r="C4793">
        <v>2008</v>
      </c>
      <c r="D4793" s="1">
        <v>40822</v>
      </c>
      <c r="E4793" t="s">
        <v>16512</v>
      </c>
      <c r="F4793" t="s">
        <v>44051</v>
      </c>
      <c r="G4793" t="s">
        <v>44044</v>
      </c>
      <c r="H4793">
        <v>92</v>
      </c>
      <c r="I4793" t="s">
        <v>21539</v>
      </c>
      <c r="J4793" t="s">
        <v>26</v>
      </c>
      <c r="K4793" t="s">
        <v>308</v>
      </c>
      <c r="M4793" t="s">
        <v>10575</v>
      </c>
      <c r="N4793" t="s">
        <v>21540</v>
      </c>
      <c r="O4793" t="s">
        <v>21541</v>
      </c>
      <c r="P4793" t="s">
        <v>21542</v>
      </c>
      <c r="Q4793" t="s">
        <v>21543</v>
      </c>
      <c r="R4793" t="s">
        <v>21544</v>
      </c>
      <c r="S4793" t="s">
        <v>21545</v>
      </c>
      <c r="T4793">
        <v>7.1</v>
      </c>
      <c r="U4793">
        <v>117576</v>
      </c>
      <c r="V4793" s="12">
        <f>W4793*1.20207800169993</f>
        <v>276477.94039098389</v>
      </c>
      <c r="W4793" s="3">
        <v>230000</v>
      </c>
      <c r="X4793" s="13">
        <f>Y4793*1.20207800169993</f>
        <v>126192.94654045695</v>
      </c>
      <c r="Y4793" s="3">
        <v>104979</v>
      </c>
      <c r="Z4793" s="13">
        <f>AA4793*1.20207800169993</f>
        <v>2717552.1633790522</v>
      </c>
      <c r="AA4793" s="3">
        <v>2260712</v>
      </c>
      <c r="AB4793">
        <v>196</v>
      </c>
    </row>
    <row r="4794" spans="1:28" hidden="1" x14ac:dyDescent="0.2">
      <c r="A4794" t="s">
        <v>41300</v>
      </c>
      <c r="B4794" t="s">
        <v>41301</v>
      </c>
      <c r="C4794">
        <v>2019</v>
      </c>
      <c r="D4794" t="s">
        <v>41236</v>
      </c>
      <c r="E4794" t="s">
        <v>176</v>
      </c>
      <c r="F4794" t="s">
        <v>44036</v>
      </c>
      <c r="G4794" t="s">
        <v>44055</v>
      </c>
      <c r="H4794">
        <v>108</v>
      </c>
      <c r="I4794" t="s">
        <v>146</v>
      </c>
      <c r="J4794" t="s">
        <v>26</v>
      </c>
      <c r="K4794" t="s">
        <v>75</v>
      </c>
      <c r="M4794" t="s">
        <v>25223</v>
      </c>
      <c r="N4794" t="s">
        <v>36752</v>
      </c>
      <c r="O4794" t="s">
        <v>41302</v>
      </c>
      <c r="P4794" t="s">
        <v>11563</v>
      </c>
      <c r="Q4794" t="s">
        <v>41303</v>
      </c>
      <c r="R4794" t="s">
        <v>41304</v>
      </c>
      <c r="S4794" t="s">
        <v>41305</v>
      </c>
      <c r="T4794">
        <v>6.3</v>
      </c>
      <c r="U4794">
        <v>16167</v>
      </c>
      <c r="W4794"/>
      <c r="X4794"/>
      <c r="Y4794">
        <v>1618497</v>
      </c>
      <c r="Z4794"/>
      <c r="AA4794">
        <v>9215591</v>
      </c>
      <c r="AB4794">
        <v>138</v>
      </c>
    </row>
    <row r="4795" spans="1:28" hidden="1" x14ac:dyDescent="0.2">
      <c r="A4795" t="s">
        <v>41306</v>
      </c>
      <c r="B4795" t="s">
        <v>41307</v>
      </c>
      <c r="C4795">
        <v>2017</v>
      </c>
      <c r="D4795" s="1">
        <v>43010</v>
      </c>
      <c r="E4795" t="s">
        <v>1045</v>
      </c>
      <c r="F4795" t="s">
        <v>44032</v>
      </c>
      <c r="H4795">
        <v>137</v>
      </c>
      <c r="I4795" t="s">
        <v>943</v>
      </c>
      <c r="J4795" t="s">
        <v>944</v>
      </c>
      <c r="K4795" t="s">
        <v>41308</v>
      </c>
      <c r="M4795" t="s">
        <v>34398</v>
      </c>
      <c r="N4795" t="s">
        <v>34398</v>
      </c>
      <c r="O4795" t="s">
        <v>41309</v>
      </c>
      <c r="P4795" t="s">
        <v>2934</v>
      </c>
      <c r="Q4795" t="s">
        <v>41310</v>
      </c>
      <c r="R4795" t="s">
        <v>41311</v>
      </c>
      <c r="S4795" t="s">
        <v>41312</v>
      </c>
      <c r="T4795">
        <v>7.2</v>
      </c>
      <c r="U4795">
        <v>21481</v>
      </c>
      <c r="W4795"/>
      <c r="X4795"/>
      <c r="Y4795">
        <v>1654254</v>
      </c>
      <c r="Z4795"/>
      <c r="AA4795">
        <v>24214186</v>
      </c>
      <c r="AB4795">
        <v>70</v>
      </c>
    </row>
    <row r="4796" spans="1:28" hidden="1" x14ac:dyDescent="0.2">
      <c r="A4796" t="s">
        <v>41313</v>
      </c>
      <c r="B4796" t="s">
        <v>41314</v>
      </c>
      <c r="C4796">
        <v>2017</v>
      </c>
      <c r="D4796" s="1">
        <v>42797</v>
      </c>
      <c r="E4796" t="s">
        <v>44035</v>
      </c>
      <c r="F4796" t="s">
        <v>44032</v>
      </c>
      <c r="H4796">
        <v>108</v>
      </c>
      <c r="I4796" t="s">
        <v>4358</v>
      </c>
      <c r="J4796" t="s">
        <v>1076</v>
      </c>
      <c r="M4796" t="s">
        <v>41315</v>
      </c>
      <c r="N4796" t="s">
        <v>41316</v>
      </c>
      <c r="O4796" t="s">
        <v>41317</v>
      </c>
      <c r="P4796" t="s">
        <v>41318</v>
      </c>
      <c r="Q4796" t="s">
        <v>41319</v>
      </c>
      <c r="R4796" t="s">
        <v>692</v>
      </c>
      <c r="S4796" t="s">
        <v>693</v>
      </c>
      <c r="T4796">
        <v>1.4</v>
      </c>
      <c r="U4796">
        <v>72151</v>
      </c>
      <c r="W4796">
        <v>8000000</v>
      </c>
      <c r="X4796"/>
      <c r="Y4796"/>
      <c r="Z4796"/>
      <c r="AA4796">
        <v>538551</v>
      </c>
      <c r="AB4796">
        <v>45</v>
      </c>
    </row>
    <row r="4797" spans="1:28" x14ac:dyDescent="0.2">
      <c r="A4797" t="s">
        <v>21192</v>
      </c>
      <c r="B4797" t="s">
        <v>21193</v>
      </c>
      <c r="C4797">
        <v>2009</v>
      </c>
      <c r="D4797" s="1">
        <v>40334</v>
      </c>
      <c r="E4797" t="s">
        <v>1045</v>
      </c>
      <c r="F4797" t="s">
        <v>44032</v>
      </c>
      <c r="G4797" t="s">
        <v>44046</v>
      </c>
      <c r="H4797">
        <v>90</v>
      </c>
      <c r="I4797" t="s">
        <v>433</v>
      </c>
      <c r="J4797" t="s">
        <v>26</v>
      </c>
      <c r="M4797" t="s">
        <v>11845</v>
      </c>
      <c r="N4797" t="s">
        <v>11845</v>
      </c>
      <c r="O4797" t="s">
        <v>21194</v>
      </c>
      <c r="P4797" t="s">
        <v>21195</v>
      </c>
      <c r="Q4797" t="s">
        <v>21196</v>
      </c>
      <c r="R4797" t="s">
        <v>21197</v>
      </c>
      <c r="S4797" t="s">
        <v>21198</v>
      </c>
      <c r="T4797">
        <v>4.9000000000000004</v>
      </c>
      <c r="U4797">
        <v>20063</v>
      </c>
      <c r="V4797" s="12">
        <f>W4797*1.20636999678377</f>
        <v>4825479.9871350797</v>
      </c>
      <c r="W4797" s="3">
        <v>4000000</v>
      </c>
      <c r="X4797" s="13">
        <f>Y4797*1.20636999678377</f>
        <v>122736.08347278075</v>
      </c>
      <c r="Y4797" s="3">
        <v>101740</v>
      </c>
      <c r="Z4797" s="13">
        <f>AA4797*1.20636999678377</f>
        <v>465752.91561828437</v>
      </c>
      <c r="AA4797" s="3">
        <v>386078</v>
      </c>
      <c r="AB4797">
        <v>164</v>
      </c>
    </row>
    <row r="4798" spans="1:28" hidden="1" x14ac:dyDescent="0.2">
      <c r="A4798" t="s">
        <v>41326</v>
      </c>
      <c r="B4798" t="s">
        <v>41327</v>
      </c>
      <c r="C4798">
        <v>2017</v>
      </c>
      <c r="D4798" s="1">
        <v>42833</v>
      </c>
      <c r="E4798" t="s">
        <v>176</v>
      </c>
      <c r="H4798">
        <v>104</v>
      </c>
      <c r="I4798" t="s">
        <v>25</v>
      </c>
      <c r="J4798" t="s">
        <v>26</v>
      </c>
      <c r="K4798" t="s">
        <v>3179</v>
      </c>
      <c r="M4798" t="s">
        <v>41328</v>
      </c>
      <c r="N4798" t="s">
        <v>41328</v>
      </c>
      <c r="O4798" t="s">
        <v>41329</v>
      </c>
      <c r="P4798" t="s">
        <v>8858</v>
      </c>
      <c r="Q4798" t="s">
        <v>41330</v>
      </c>
      <c r="R4798" t="s">
        <v>41331</v>
      </c>
      <c r="S4798" t="s">
        <v>41332</v>
      </c>
      <c r="T4798">
        <v>7.2</v>
      </c>
      <c r="U4798">
        <v>13676</v>
      </c>
      <c r="W4798"/>
      <c r="X4798"/>
      <c r="Y4798">
        <v>1017107</v>
      </c>
      <c r="Z4798"/>
      <c r="AA4798">
        <v>1093077</v>
      </c>
      <c r="AB4798">
        <v>92</v>
      </c>
    </row>
    <row r="4799" spans="1:28" hidden="1" x14ac:dyDescent="0.2">
      <c r="A4799" t="s">
        <v>41333</v>
      </c>
      <c r="B4799" t="s">
        <v>41334</v>
      </c>
      <c r="C4799">
        <v>2017</v>
      </c>
      <c r="D4799" s="1">
        <v>42833</v>
      </c>
      <c r="E4799" t="s">
        <v>1045</v>
      </c>
      <c r="F4799" t="s">
        <v>44032</v>
      </c>
      <c r="G4799" t="s">
        <v>44036</v>
      </c>
      <c r="H4799">
        <v>143</v>
      </c>
      <c r="I4799" t="s">
        <v>943</v>
      </c>
      <c r="J4799" t="s">
        <v>944</v>
      </c>
      <c r="K4799" t="s">
        <v>75</v>
      </c>
      <c r="M4799" t="s">
        <v>20713</v>
      </c>
      <c r="N4799" t="s">
        <v>20713</v>
      </c>
      <c r="O4799" t="s">
        <v>41335</v>
      </c>
      <c r="P4799" t="s">
        <v>2764</v>
      </c>
      <c r="Q4799" t="s">
        <v>21783</v>
      </c>
      <c r="R4799" t="s">
        <v>41336</v>
      </c>
      <c r="S4799" t="s">
        <v>41337</v>
      </c>
      <c r="T4799">
        <v>5.3</v>
      </c>
      <c r="U4799">
        <v>18228</v>
      </c>
      <c r="W4799"/>
      <c r="X4799"/>
      <c r="Y4799">
        <v>1664648</v>
      </c>
      <c r="Z4799"/>
      <c r="AA4799">
        <v>4407775</v>
      </c>
      <c r="AB4799">
        <v>228</v>
      </c>
    </row>
    <row r="4800" spans="1:28" x14ac:dyDescent="0.2">
      <c r="A4800" t="s">
        <v>21562</v>
      </c>
      <c r="B4800" t="s">
        <v>21563</v>
      </c>
      <c r="C4800">
        <v>2009</v>
      </c>
      <c r="D4800" s="1">
        <v>41004</v>
      </c>
      <c r="E4800" t="s">
        <v>3496</v>
      </c>
      <c r="H4800">
        <v>95</v>
      </c>
      <c r="I4800" t="s">
        <v>25</v>
      </c>
      <c r="J4800" t="s">
        <v>26</v>
      </c>
      <c r="M4800" t="s">
        <v>18908</v>
      </c>
      <c r="N4800" t="s">
        <v>18908</v>
      </c>
      <c r="O4800" t="s">
        <v>21564</v>
      </c>
      <c r="P4800" t="s">
        <v>21565</v>
      </c>
      <c r="Q4800" t="s">
        <v>21566</v>
      </c>
      <c r="R4800" t="s">
        <v>21567</v>
      </c>
      <c r="S4800" t="s">
        <v>21568</v>
      </c>
      <c r="T4800">
        <v>6.4</v>
      </c>
      <c r="U4800">
        <v>39801</v>
      </c>
      <c r="V4800" s="12">
        <f>W4800*1.20636999678377</f>
        <v>1085732.9971053931</v>
      </c>
      <c r="W4800" s="3">
        <v>900000</v>
      </c>
      <c r="X4800" s="13">
        <f>Y4800*1.20636999678377</f>
        <v>122102.73922446927</v>
      </c>
      <c r="Y4800" s="3">
        <v>101215</v>
      </c>
      <c r="Z4800" s="13">
        <f>AA4800*1.20636999678377</f>
        <v>122102.73922446927</v>
      </c>
      <c r="AA4800" s="3">
        <v>101215</v>
      </c>
      <c r="AB4800">
        <v>268</v>
      </c>
    </row>
    <row r="4801" spans="1:28" x14ac:dyDescent="0.2">
      <c r="A4801" t="s">
        <v>22489</v>
      </c>
      <c r="B4801" t="s">
        <v>22490</v>
      </c>
      <c r="C4801">
        <v>2010</v>
      </c>
      <c r="D4801" t="s">
        <v>19066</v>
      </c>
      <c r="E4801" t="s">
        <v>1045</v>
      </c>
      <c r="F4801" t="s">
        <v>44044</v>
      </c>
      <c r="G4801" t="s">
        <v>44032</v>
      </c>
      <c r="H4801">
        <v>108</v>
      </c>
      <c r="I4801" t="s">
        <v>25</v>
      </c>
      <c r="J4801" t="s">
        <v>26</v>
      </c>
      <c r="M4801" t="s">
        <v>22491</v>
      </c>
      <c r="N4801" t="s">
        <v>22492</v>
      </c>
      <c r="O4801" t="s">
        <v>22493</v>
      </c>
      <c r="P4801" t="s">
        <v>1143</v>
      </c>
      <c r="Q4801" t="s">
        <v>22494</v>
      </c>
      <c r="R4801" t="s">
        <v>22495</v>
      </c>
      <c r="S4801" t="s">
        <v>22496</v>
      </c>
      <c r="T4801">
        <v>6</v>
      </c>
      <c r="U4801">
        <v>18788</v>
      </c>
      <c r="V4801" s="12">
        <f>W4801*1.18690152988223</f>
        <v>14242818.35858676</v>
      </c>
      <c r="W4801" s="3">
        <v>12000000</v>
      </c>
      <c r="X4801" s="13">
        <f>Y4801*1.18690152988223</f>
        <v>121706.06977565376</v>
      </c>
      <c r="Y4801" s="3">
        <v>102541</v>
      </c>
      <c r="Z4801" s="13">
        <f>AA4801*1.18690152988223</f>
        <v>2575337.7526369328</v>
      </c>
      <c r="AA4801" s="3">
        <v>2169799</v>
      </c>
      <c r="AB4801">
        <v>65</v>
      </c>
    </row>
    <row r="4802" spans="1:28" hidden="1" x14ac:dyDescent="0.2">
      <c r="A4802" t="s">
        <v>41354</v>
      </c>
      <c r="B4802" t="s">
        <v>41355</v>
      </c>
      <c r="C4802">
        <v>2017</v>
      </c>
      <c r="D4802" s="1">
        <v>42805</v>
      </c>
      <c r="E4802" t="s">
        <v>1045</v>
      </c>
      <c r="F4802" t="s">
        <v>44032</v>
      </c>
      <c r="G4802" t="s">
        <v>44055</v>
      </c>
      <c r="H4802">
        <v>125</v>
      </c>
      <c r="I4802" t="s">
        <v>25</v>
      </c>
      <c r="J4802" t="s">
        <v>26</v>
      </c>
      <c r="M4802" t="s">
        <v>2967</v>
      </c>
      <c r="N4802" t="s">
        <v>41356</v>
      </c>
      <c r="O4802" t="s">
        <v>41357</v>
      </c>
      <c r="P4802" t="s">
        <v>24217</v>
      </c>
      <c r="Q4802" t="s">
        <v>41358</v>
      </c>
      <c r="R4802" t="s">
        <v>41359</v>
      </c>
      <c r="S4802" t="s">
        <v>41360</v>
      </c>
      <c r="T4802">
        <v>6.9</v>
      </c>
      <c r="U4802">
        <v>21894</v>
      </c>
      <c r="W4802"/>
      <c r="X4802"/>
      <c r="Y4802">
        <v>965481</v>
      </c>
      <c r="Z4802"/>
      <c r="AA4802">
        <v>1872950</v>
      </c>
      <c r="AB4802">
        <v>130</v>
      </c>
    </row>
    <row r="4803" spans="1:28" hidden="1" x14ac:dyDescent="0.2">
      <c r="A4803" t="s">
        <v>41361</v>
      </c>
      <c r="B4803" t="s">
        <v>41362</v>
      </c>
      <c r="C4803">
        <v>2017</v>
      </c>
      <c r="D4803" t="s">
        <v>23686</v>
      </c>
      <c r="E4803" t="s">
        <v>176</v>
      </c>
      <c r="H4803">
        <v>105</v>
      </c>
      <c r="I4803" t="s">
        <v>495</v>
      </c>
      <c r="J4803" t="s">
        <v>26</v>
      </c>
      <c r="M4803" t="s">
        <v>4948</v>
      </c>
      <c r="N4803" t="s">
        <v>41363</v>
      </c>
      <c r="O4803" t="s">
        <v>41364</v>
      </c>
      <c r="P4803" t="s">
        <v>41365</v>
      </c>
      <c r="Q4803" t="s">
        <v>41366</v>
      </c>
      <c r="R4803" t="s">
        <v>41367</v>
      </c>
      <c r="S4803" t="s">
        <v>41368</v>
      </c>
      <c r="T4803">
        <v>6.7</v>
      </c>
      <c r="U4803">
        <v>10161</v>
      </c>
      <c r="W4803"/>
      <c r="X4803"/>
      <c r="Y4803">
        <v>547750</v>
      </c>
      <c r="Z4803"/>
      <c r="AA4803">
        <v>17696794</v>
      </c>
      <c r="AB4803">
        <v>115</v>
      </c>
    </row>
    <row r="4804" spans="1:28" hidden="1" x14ac:dyDescent="0.2">
      <c r="A4804" t="s">
        <v>41369</v>
      </c>
      <c r="B4804" t="s">
        <v>41370</v>
      </c>
      <c r="C4804">
        <v>2018</v>
      </c>
      <c r="D4804" t="s">
        <v>41371</v>
      </c>
      <c r="E4804" t="s">
        <v>44035</v>
      </c>
      <c r="F4804" t="s">
        <v>44044</v>
      </c>
      <c r="G4804" t="s">
        <v>44032</v>
      </c>
      <c r="H4804">
        <v>118</v>
      </c>
      <c r="I4804" t="s">
        <v>41372</v>
      </c>
      <c r="J4804" t="s">
        <v>26</v>
      </c>
      <c r="M4804" t="s">
        <v>41373</v>
      </c>
      <c r="N4804" t="s">
        <v>41373</v>
      </c>
      <c r="O4804" t="s">
        <v>41374</v>
      </c>
      <c r="P4804" t="s">
        <v>3362</v>
      </c>
      <c r="Q4804" t="s">
        <v>41375</v>
      </c>
      <c r="R4804" t="s">
        <v>41376</v>
      </c>
      <c r="S4804" t="s">
        <v>41377</v>
      </c>
      <c r="T4804">
        <v>7</v>
      </c>
      <c r="U4804">
        <v>11337</v>
      </c>
      <c r="W4804"/>
      <c r="X4804"/>
      <c r="Y4804"/>
      <c r="Z4804"/>
      <c r="AA4804">
        <v>145426</v>
      </c>
      <c r="AB4804">
        <v>73</v>
      </c>
    </row>
    <row r="4805" spans="1:28" hidden="1" x14ac:dyDescent="0.2">
      <c r="A4805" t="s">
        <v>41378</v>
      </c>
      <c r="B4805" t="s">
        <v>41379</v>
      </c>
      <c r="C4805">
        <v>2020</v>
      </c>
      <c r="D4805" s="1">
        <v>44111</v>
      </c>
      <c r="E4805" t="s">
        <v>16512</v>
      </c>
      <c r="F4805" t="s">
        <v>44032</v>
      </c>
      <c r="G4805" t="s">
        <v>44049</v>
      </c>
      <c r="H4805">
        <v>91</v>
      </c>
      <c r="I4805" t="s">
        <v>37886</v>
      </c>
      <c r="J4805" t="s">
        <v>26</v>
      </c>
      <c r="M4805" t="s">
        <v>22066</v>
      </c>
      <c r="N4805" t="s">
        <v>41380</v>
      </c>
      <c r="O4805" t="s">
        <v>41381</v>
      </c>
      <c r="P4805" t="s">
        <v>7373</v>
      </c>
      <c r="Q4805" t="s">
        <v>41382</v>
      </c>
      <c r="R4805" t="s">
        <v>41383</v>
      </c>
      <c r="S4805" t="s">
        <v>41384</v>
      </c>
      <c r="T4805">
        <v>7</v>
      </c>
      <c r="U4805">
        <v>48181</v>
      </c>
      <c r="W4805">
        <v>50300000</v>
      </c>
      <c r="X4805"/>
      <c r="Y4805"/>
      <c r="Z4805"/>
      <c r="AA4805"/>
      <c r="AB4805">
        <v>653</v>
      </c>
    </row>
    <row r="4806" spans="1:28" hidden="1" x14ac:dyDescent="0.2">
      <c r="A4806" t="s">
        <v>41385</v>
      </c>
      <c r="B4806" t="s">
        <v>41386</v>
      </c>
      <c r="C4806">
        <v>2017</v>
      </c>
      <c r="D4806" s="1">
        <v>43047</v>
      </c>
      <c r="E4806" t="s">
        <v>1045</v>
      </c>
      <c r="F4806" t="s">
        <v>44034</v>
      </c>
      <c r="G4806" t="s">
        <v>44036</v>
      </c>
      <c r="H4806">
        <v>96</v>
      </c>
      <c r="I4806" t="s">
        <v>25</v>
      </c>
      <c r="J4806" t="s">
        <v>26</v>
      </c>
      <c r="M4806" t="s">
        <v>32323</v>
      </c>
      <c r="N4806" t="s">
        <v>41387</v>
      </c>
      <c r="O4806" t="s">
        <v>41388</v>
      </c>
      <c r="P4806" t="s">
        <v>12571</v>
      </c>
      <c r="Q4806" t="s">
        <v>41389</v>
      </c>
      <c r="R4806" t="s">
        <v>41390</v>
      </c>
      <c r="S4806" t="s">
        <v>41391</v>
      </c>
      <c r="T4806">
        <v>5.4</v>
      </c>
      <c r="U4806">
        <v>16639</v>
      </c>
      <c r="W4806"/>
      <c r="X4806"/>
      <c r="Y4806"/>
      <c r="Z4806"/>
      <c r="AA4806"/>
      <c r="AB4806">
        <v>64</v>
      </c>
    </row>
    <row r="4807" spans="1:28" hidden="1" x14ac:dyDescent="0.2">
      <c r="A4807" t="s">
        <v>41392</v>
      </c>
      <c r="B4807" t="s">
        <v>41393</v>
      </c>
      <c r="C4807">
        <v>2017</v>
      </c>
      <c r="D4807" t="s">
        <v>37830</v>
      </c>
      <c r="E4807" t="s">
        <v>176</v>
      </c>
      <c r="F4807" t="s">
        <v>44045</v>
      </c>
      <c r="G4807" t="s">
        <v>44042</v>
      </c>
      <c r="H4807">
        <v>113</v>
      </c>
      <c r="I4807" t="s">
        <v>16813</v>
      </c>
      <c r="J4807" t="s">
        <v>26</v>
      </c>
      <c r="M4807" t="s">
        <v>5751</v>
      </c>
      <c r="N4807" t="s">
        <v>5751</v>
      </c>
      <c r="O4807" t="s">
        <v>41394</v>
      </c>
      <c r="P4807" t="s">
        <v>4616</v>
      </c>
      <c r="Q4807" t="s">
        <v>41395</v>
      </c>
      <c r="R4807" t="s">
        <v>41396</v>
      </c>
      <c r="S4807" t="s">
        <v>41397</v>
      </c>
      <c r="T4807">
        <v>7.1</v>
      </c>
      <c r="U4807">
        <v>45297</v>
      </c>
      <c r="W4807"/>
      <c r="X4807"/>
      <c r="Y4807">
        <v>3448256</v>
      </c>
      <c r="Z4807"/>
      <c r="AA4807">
        <v>3862498</v>
      </c>
      <c r="AB4807">
        <v>327</v>
      </c>
    </row>
    <row r="4808" spans="1:28" hidden="1" x14ac:dyDescent="0.2">
      <c r="A4808" t="s">
        <v>41398</v>
      </c>
      <c r="B4808" t="s">
        <v>41399</v>
      </c>
      <c r="C4808">
        <v>2017</v>
      </c>
      <c r="D4808" s="1">
        <v>42896</v>
      </c>
      <c r="E4808" t="s">
        <v>1045</v>
      </c>
      <c r="H4808">
        <v>90</v>
      </c>
      <c r="I4808" t="s">
        <v>2359</v>
      </c>
      <c r="J4808" t="s">
        <v>308</v>
      </c>
      <c r="M4808" t="s">
        <v>41400</v>
      </c>
      <c r="N4808" t="s">
        <v>41401</v>
      </c>
      <c r="O4808" t="s">
        <v>41402</v>
      </c>
      <c r="P4808" t="s">
        <v>41403</v>
      </c>
      <c r="Q4808" t="s">
        <v>41404</v>
      </c>
      <c r="R4808" t="s">
        <v>41405</v>
      </c>
      <c r="S4808" t="s">
        <v>41406</v>
      </c>
      <c r="T4808">
        <v>6.8</v>
      </c>
      <c r="U4808">
        <v>12024</v>
      </c>
      <c r="W4808" t="s">
        <v>41407</v>
      </c>
      <c r="X4808"/>
      <c r="Y4808"/>
      <c r="Z4808"/>
      <c r="AA4808">
        <v>7158925</v>
      </c>
      <c r="AB4808">
        <v>38</v>
      </c>
    </row>
    <row r="4809" spans="1:28" hidden="1" x14ac:dyDescent="0.2">
      <c r="A4809" t="s">
        <v>41408</v>
      </c>
      <c r="B4809" t="s">
        <v>41409</v>
      </c>
      <c r="C4809">
        <v>2019</v>
      </c>
      <c r="D4809" t="s">
        <v>41410</v>
      </c>
      <c r="E4809" t="s">
        <v>44043</v>
      </c>
      <c r="F4809" t="s">
        <v>44032</v>
      </c>
      <c r="G4809" t="s">
        <v>44045</v>
      </c>
      <c r="H4809">
        <v>102</v>
      </c>
      <c r="I4809" t="s">
        <v>41411</v>
      </c>
      <c r="J4809" t="s">
        <v>308</v>
      </c>
      <c r="K4809" t="s">
        <v>26</v>
      </c>
      <c r="M4809" t="s">
        <v>41412</v>
      </c>
      <c r="N4809" t="s">
        <v>41413</v>
      </c>
      <c r="O4809" t="s">
        <v>41414</v>
      </c>
      <c r="P4809" t="s">
        <v>41415</v>
      </c>
      <c r="Q4809" t="s">
        <v>41416</v>
      </c>
      <c r="R4809" t="s">
        <v>41417</v>
      </c>
      <c r="S4809" t="s">
        <v>41418</v>
      </c>
      <c r="T4809">
        <v>7</v>
      </c>
      <c r="U4809">
        <v>12102</v>
      </c>
      <c r="W4809"/>
      <c r="X4809"/>
      <c r="Y4809">
        <v>406473</v>
      </c>
      <c r="Z4809"/>
      <c r="AA4809">
        <v>1601199</v>
      </c>
      <c r="AB4809">
        <v>85</v>
      </c>
    </row>
    <row r="4810" spans="1:28" hidden="1" x14ac:dyDescent="0.2">
      <c r="A4810" t="s">
        <v>41419</v>
      </c>
      <c r="B4810" t="s">
        <v>41420</v>
      </c>
      <c r="C4810">
        <v>2019</v>
      </c>
      <c r="D4810" s="1">
        <v>43750</v>
      </c>
      <c r="E4810" t="s">
        <v>44041</v>
      </c>
      <c r="F4810" t="s">
        <v>44032</v>
      </c>
      <c r="G4810" t="s">
        <v>44046</v>
      </c>
      <c r="H4810">
        <v>98</v>
      </c>
      <c r="I4810" t="s">
        <v>25</v>
      </c>
      <c r="J4810" t="s">
        <v>26</v>
      </c>
      <c r="M4810" t="s">
        <v>35873</v>
      </c>
      <c r="N4810" t="s">
        <v>41421</v>
      </c>
      <c r="O4810" t="s">
        <v>41422</v>
      </c>
      <c r="P4810" t="s">
        <v>9754</v>
      </c>
      <c r="Q4810" t="s">
        <v>41423</v>
      </c>
      <c r="R4810" t="s">
        <v>41424</v>
      </c>
      <c r="S4810" t="s">
        <v>41425</v>
      </c>
      <c r="T4810">
        <v>6.8</v>
      </c>
      <c r="U4810">
        <v>20948</v>
      </c>
      <c r="W4810">
        <v>3000000</v>
      </c>
      <c r="X4810"/>
      <c r="Y4810"/>
      <c r="Z4810"/>
      <c r="AA4810">
        <v>1098207</v>
      </c>
      <c r="AB4810">
        <v>456</v>
      </c>
    </row>
    <row r="4811" spans="1:28" x14ac:dyDescent="0.2">
      <c r="A4811" t="s">
        <v>17251</v>
      </c>
      <c r="B4811" t="s">
        <v>17252</v>
      </c>
      <c r="C4811">
        <v>2007</v>
      </c>
      <c r="D4811" s="1">
        <v>39640</v>
      </c>
      <c r="E4811" t="s">
        <v>3496</v>
      </c>
      <c r="H4811">
        <v>108</v>
      </c>
      <c r="I4811" t="s">
        <v>4913</v>
      </c>
      <c r="J4811" t="s">
        <v>27</v>
      </c>
      <c r="K4811" t="s">
        <v>307</v>
      </c>
      <c r="M4811" t="s">
        <v>14497</v>
      </c>
      <c r="N4811" t="s">
        <v>14497</v>
      </c>
      <c r="O4811" t="s">
        <v>17253</v>
      </c>
      <c r="P4811" t="s">
        <v>17254</v>
      </c>
      <c r="Q4811" t="s">
        <v>17255</v>
      </c>
      <c r="R4811" t="s">
        <v>17256</v>
      </c>
      <c r="S4811" t="s">
        <v>17257</v>
      </c>
      <c r="T4811">
        <v>6.2</v>
      </c>
      <c r="U4811">
        <v>24735</v>
      </c>
      <c r="V4811" s="12">
        <f>W4811*1.24823238899982</f>
        <v>3744697.1669994597</v>
      </c>
      <c r="W4811" s="3">
        <v>3000000</v>
      </c>
      <c r="X4811" s="13">
        <f>Y4811*1.24823238899982</f>
        <v>121305.7200277805</v>
      </c>
      <c r="Y4811" s="3">
        <v>97182</v>
      </c>
      <c r="Z4811" s="13">
        <f>AA4811*144548551.06</f>
        <v>402355951074797.12</v>
      </c>
      <c r="AA4811" s="3">
        <v>2783535</v>
      </c>
      <c r="AB4811">
        <v>125</v>
      </c>
    </row>
    <row r="4812" spans="1:28" hidden="1" x14ac:dyDescent="0.2">
      <c r="A4812" t="s">
        <v>41433</v>
      </c>
      <c r="B4812" t="s">
        <v>41434</v>
      </c>
      <c r="C4812">
        <v>2017</v>
      </c>
      <c r="D4812" t="s">
        <v>19988</v>
      </c>
      <c r="E4812" t="s">
        <v>44054</v>
      </c>
      <c r="F4812" t="s">
        <v>44033</v>
      </c>
      <c r="G4812" t="s">
        <v>44042</v>
      </c>
      <c r="H4812">
        <v>93</v>
      </c>
      <c r="I4812" t="s">
        <v>1983</v>
      </c>
      <c r="J4812" t="s">
        <v>26</v>
      </c>
      <c r="M4812" t="s">
        <v>41435</v>
      </c>
      <c r="N4812" t="s">
        <v>41436</v>
      </c>
      <c r="O4812" t="s">
        <v>41437</v>
      </c>
      <c r="P4812" t="s">
        <v>41438</v>
      </c>
      <c r="Q4812" t="s">
        <v>41439</v>
      </c>
      <c r="R4812" t="s">
        <v>41440</v>
      </c>
      <c r="S4812" t="s">
        <v>41441</v>
      </c>
      <c r="T4812">
        <v>6.2</v>
      </c>
      <c r="U4812">
        <v>12595</v>
      </c>
      <c r="W4812"/>
      <c r="X4812"/>
      <c r="Y4812"/>
      <c r="Z4812"/>
      <c r="AA4812">
        <v>14097</v>
      </c>
      <c r="AB4812">
        <v>153</v>
      </c>
    </row>
    <row r="4813" spans="1:28" x14ac:dyDescent="0.2">
      <c r="A4813" t="s">
        <v>27072</v>
      </c>
      <c r="B4813" t="s">
        <v>27073</v>
      </c>
      <c r="C4813">
        <v>2010</v>
      </c>
      <c r="D4813" s="1">
        <v>40462</v>
      </c>
      <c r="E4813" t="s">
        <v>1045</v>
      </c>
      <c r="F4813" t="s">
        <v>44034</v>
      </c>
      <c r="G4813" t="s">
        <v>44046</v>
      </c>
      <c r="H4813">
        <v>82</v>
      </c>
      <c r="I4813" t="s">
        <v>27074</v>
      </c>
      <c r="J4813" t="s">
        <v>26</v>
      </c>
      <c r="M4813" t="s">
        <v>27075</v>
      </c>
      <c r="N4813" t="s">
        <v>27075</v>
      </c>
      <c r="O4813" t="s">
        <v>27076</v>
      </c>
      <c r="P4813" t="s">
        <v>27077</v>
      </c>
      <c r="Q4813" t="s">
        <v>27078</v>
      </c>
      <c r="R4813" t="s">
        <v>27079</v>
      </c>
      <c r="S4813" t="s">
        <v>27080</v>
      </c>
      <c r="T4813">
        <v>5.8</v>
      </c>
      <c r="U4813">
        <v>33521</v>
      </c>
      <c r="V4813" s="12">
        <f>W4813*1.18690152988223</f>
        <v>593450.76494111505</v>
      </c>
      <c r="W4813" s="3">
        <v>500000</v>
      </c>
      <c r="X4813" s="13">
        <f>Y4813*1.18690152988223</f>
        <v>119129.30655427944</v>
      </c>
      <c r="Y4813" s="3">
        <v>100370</v>
      </c>
      <c r="Z4813" s="13">
        <f>AA4813*1.18690152988223</f>
        <v>120742.30573338938</v>
      </c>
      <c r="AA4813" s="3">
        <v>101729</v>
      </c>
      <c r="AB4813">
        <v>195</v>
      </c>
    </row>
    <row r="4814" spans="1:28" x14ac:dyDescent="0.2">
      <c r="A4814" t="s">
        <v>24360</v>
      </c>
      <c r="B4814" t="s">
        <v>24361</v>
      </c>
      <c r="C4814">
        <v>2012</v>
      </c>
      <c r="D4814" t="s">
        <v>24362</v>
      </c>
      <c r="E4814" t="s">
        <v>176</v>
      </c>
      <c r="F4814" t="s">
        <v>44034</v>
      </c>
      <c r="G4814" t="s">
        <v>44036</v>
      </c>
      <c r="H4814">
        <v>109</v>
      </c>
      <c r="I4814" t="s">
        <v>4486</v>
      </c>
      <c r="J4814" t="s">
        <v>26</v>
      </c>
      <c r="M4814" t="s">
        <v>24363</v>
      </c>
      <c r="N4814" t="s">
        <v>24364</v>
      </c>
      <c r="O4814" t="s">
        <v>24365</v>
      </c>
      <c r="P4814" t="s">
        <v>15090</v>
      </c>
      <c r="Q4814" t="s">
        <v>24366</v>
      </c>
      <c r="R4814" t="s">
        <v>24367</v>
      </c>
      <c r="S4814" t="s">
        <v>24368</v>
      </c>
      <c r="T4814">
        <v>6.4</v>
      </c>
      <c r="U4814">
        <v>68662</v>
      </c>
      <c r="V4814" s="12">
        <f>W4814*1.12725506764114</f>
        <v>67635304.058468401</v>
      </c>
      <c r="W4814" s="3">
        <v>60000000</v>
      </c>
      <c r="X4814" s="13">
        <f>Y4814*1.12725506764114</f>
        <v>118468.8713337456</v>
      </c>
      <c r="Y4814" s="3">
        <v>105095</v>
      </c>
      <c r="Z4814" s="13">
        <f>AA4814*1.12725506764114</f>
        <v>25011324.644123964</v>
      </c>
      <c r="AA4814" s="3">
        <v>22187813</v>
      </c>
      <c r="AB4814">
        <v>193</v>
      </c>
    </row>
    <row r="4815" spans="1:28" x14ac:dyDescent="0.2">
      <c r="A4815" t="s">
        <v>35051</v>
      </c>
      <c r="B4815" t="s">
        <v>35052</v>
      </c>
      <c r="C4815">
        <v>2013</v>
      </c>
      <c r="D4815" s="1">
        <v>41798</v>
      </c>
      <c r="E4815" t="s">
        <v>176</v>
      </c>
      <c r="F4815" t="s">
        <v>44045</v>
      </c>
      <c r="G4815" t="s">
        <v>44033</v>
      </c>
      <c r="H4815">
        <v>89</v>
      </c>
      <c r="I4815" t="s">
        <v>229</v>
      </c>
      <c r="J4815" t="s">
        <v>26</v>
      </c>
      <c r="M4815" t="s">
        <v>35053</v>
      </c>
      <c r="N4815" t="s">
        <v>35054</v>
      </c>
      <c r="O4815" t="s">
        <v>35055</v>
      </c>
      <c r="P4815" t="s">
        <v>35056</v>
      </c>
      <c r="Q4815" t="s">
        <v>35057</v>
      </c>
      <c r="R4815" t="s">
        <v>35058</v>
      </c>
      <c r="S4815" t="s">
        <v>35059</v>
      </c>
      <c r="T4815">
        <v>7.2</v>
      </c>
      <c r="U4815">
        <v>103653</v>
      </c>
      <c r="V4815" s="12">
        <f>W4815*1.11098185502045</f>
        <v>55549.092751022501</v>
      </c>
      <c r="W4815" s="3">
        <v>50000</v>
      </c>
      <c r="X4815" s="13">
        <f>Y4815*1.11098185502045</f>
        <v>114005.62501663352</v>
      </c>
      <c r="Y4815" s="3">
        <v>102617</v>
      </c>
      <c r="Z4815" s="13">
        <f>AA4815*1.11098185502045</f>
        <v>155254.15932983279</v>
      </c>
      <c r="AA4815" s="3">
        <v>139745</v>
      </c>
      <c r="AB4815">
        <v>320</v>
      </c>
    </row>
    <row r="4816" spans="1:28" hidden="1" x14ac:dyDescent="0.2">
      <c r="A4816" t="s">
        <v>41464</v>
      </c>
      <c r="B4816" t="s">
        <v>41465</v>
      </c>
      <c r="C4816">
        <v>2017</v>
      </c>
      <c r="D4816" t="s">
        <v>41466</v>
      </c>
      <c r="E4816" t="s">
        <v>176</v>
      </c>
      <c r="F4816" t="s">
        <v>44057</v>
      </c>
      <c r="H4816">
        <v>150</v>
      </c>
      <c r="I4816" t="s">
        <v>943</v>
      </c>
      <c r="J4816" t="s">
        <v>944</v>
      </c>
      <c r="M4816" t="s">
        <v>41467</v>
      </c>
      <c r="N4816" t="s">
        <v>41467</v>
      </c>
      <c r="O4816" t="s">
        <v>41468</v>
      </c>
      <c r="P4816" t="s">
        <v>41469</v>
      </c>
      <c r="Q4816" t="s">
        <v>41470</v>
      </c>
      <c r="R4816" t="s">
        <v>41471</v>
      </c>
      <c r="S4816" t="s">
        <v>41472</v>
      </c>
      <c r="T4816">
        <v>7.9</v>
      </c>
      <c r="U4816">
        <v>19811</v>
      </c>
      <c r="W4816" t="s">
        <v>2768</v>
      </c>
      <c r="X4816"/>
      <c r="Y4816"/>
      <c r="Z4816"/>
      <c r="AA4816">
        <v>122026260</v>
      </c>
      <c r="AB4816">
        <v>109</v>
      </c>
    </row>
    <row r="4817" spans="1:28" x14ac:dyDescent="0.2">
      <c r="A4817" t="s">
        <v>626</v>
      </c>
      <c r="B4817" t="s">
        <v>627</v>
      </c>
      <c r="C4817">
        <v>2002</v>
      </c>
      <c r="D4817" t="s">
        <v>628</v>
      </c>
      <c r="E4817" t="s">
        <v>44041</v>
      </c>
      <c r="F4817" t="s">
        <v>44042</v>
      </c>
      <c r="H4817">
        <v>96</v>
      </c>
      <c r="I4817" t="s">
        <v>319</v>
      </c>
      <c r="J4817" t="s">
        <v>26</v>
      </c>
      <c r="M4817" t="s">
        <v>629</v>
      </c>
      <c r="N4817" t="s">
        <v>630</v>
      </c>
      <c r="O4817" t="s">
        <v>631</v>
      </c>
      <c r="P4817" t="s">
        <v>312</v>
      </c>
      <c r="Q4817" t="s">
        <v>632</v>
      </c>
      <c r="R4817" t="s">
        <v>633</v>
      </c>
      <c r="S4817" t="s">
        <v>634</v>
      </c>
      <c r="T4817">
        <v>5.3</v>
      </c>
      <c r="U4817">
        <v>23989</v>
      </c>
      <c r="V4817" s="12">
        <f>W4817*1.43863813229572</f>
        <v>79125097.276264608</v>
      </c>
      <c r="W4817" s="3">
        <v>55000000</v>
      </c>
      <c r="X4817" s="13">
        <f>Y4817*1.43863813229572</f>
        <v>113884.03319066149</v>
      </c>
      <c r="Y4817" s="3">
        <v>79161</v>
      </c>
      <c r="Z4817" s="13">
        <f>AA4817*1.43863813229572</f>
        <v>9541599.0917898845</v>
      </c>
      <c r="AA4817" s="3">
        <v>6632383</v>
      </c>
      <c r="AB4817">
        <v>158</v>
      </c>
    </row>
    <row r="4818" spans="1:28" hidden="1" x14ac:dyDescent="0.2">
      <c r="A4818" t="s">
        <v>41481</v>
      </c>
      <c r="B4818" t="s">
        <v>41482</v>
      </c>
      <c r="C4818">
        <v>2018</v>
      </c>
      <c r="D4818" t="s">
        <v>41175</v>
      </c>
      <c r="E4818" t="s">
        <v>16512</v>
      </c>
      <c r="F4818" t="s">
        <v>44042</v>
      </c>
      <c r="H4818">
        <v>121</v>
      </c>
      <c r="I4818" t="s">
        <v>32451</v>
      </c>
      <c r="J4818" t="s">
        <v>4833</v>
      </c>
      <c r="K4818" t="s">
        <v>26</v>
      </c>
      <c r="L4818" t="s">
        <v>209</v>
      </c>
      <c r="M4818" t="s">
        <v>40063</v>
      </c>
      <c r="N4818" t="s">
        <v>40063</v>
      </c>
      <c r="O4818" t="s">
        <v>41483</v>
      </c>
      <c r="P4818" t="s">
        <v>29950</v>
      </c>
      <c r="Q4818" t="s">
        <v>29951</v>
      </c>
      <c r="R4818" t="s">
        <v>41484</v>
      </c>
      <c r="S4818" t="s">
        <v>41485</v>
      </c>
      <c r="T4818">
        <v>7</v>
      </c>
      <c r="U4818">
        <v>19850</v>
      </c>
      <c r="W4818"/>
      <c r="X4818"/>
      <c r="Y4818"/>
      <c r="Z4818"/>
      <c r="AA4818"/>
      <c r="AB4818">
        <v>219</v>
      </c>
    </row>
    <row r="4819" spans="1:28" hidden="1" x14ac:dyDescent="0.2">
      <c r="A4819" t="s">
        <v>41486</v>
      </c>
      <c r="B4819" t="s">
        <v>41487</v>
      </c>
      <c r="C4819">
        <v>2019</v>
      </c>
      <c r="D4819" s="1">
        <v>43779</v>
      </c>
      <c r="E4819" t="s">
        <v>44048</v>
      </c>
      <c r="F4819" t="s">
        <v>44033</v>
      </c>
      <c r="G4819" t="s">
        <v>44042</v>
      </c>
      <c r="H4819">
        <v>95</v>
      </c>
      <c r="I4819" t="s">
        <v>2413</v>
      </c>
      <c r="J4819" t="s">
        <v>26</v>
      </c>
      <c r="M4819" t="s">
        <v>41488</v>
      </c>
      <c r="N4819" t="s">
        <v>41489</v>
      </c>
      <c r="O4819" t="s">
        <v>41490</v>
      </c>
      <c r="P4819" t="s">
        <v>12550</v>
      </c>
      <c r="Q4819" t="s">
        <v>41491</v>
      </c>
      <c r="R4819" t="s">
        <v>41492</v>
      </c>
      <c r="S4819" t="s">
        <v>41493</v>
      </c>
      <c r="T4819">
        <v>5.6</v>
      </c>
      <c r="U4819">
        <v>10257</v>
      </c>
      <c r="W4819" t="s">
        <v>33851</v>
      </c>
      <c r="X4819"/>
      <c r="Y4819"/>
      <c r="Z4819"/>
      <c r="AA4819">
        <v>371091</v>
      </c>
      <c r="AB4819">
        <v>108</v>
      </c>
    </row>
    <row r="4820" spans="1:28" hidden="1" x14ac:dyDescent="0.2">
      <c r="A4820" t="s">
        <v>41494</v>
      </c>
      <c r="B4820" t="s">
        <v>41495</v>
      </c>
      <c r="C4820">
        <v>2017</v>
      </c>
      <c r="D4820" t="s">
        <v>38476</v>
      </c>
      <c r="E4820" t="s">
        <v>44035</v>
      </c>
      <c r="F4820" t="s">
        <v>44032</v>
      </c>
      <c r="H4820">
        <v>108</v>
      </c>
      <c r="I4820" t="s">
        <v>25</v>
      </c>
      <c r="J4820" t="s">
        <v>26</v>
      </c>
      <c r="M4820" t="s">
        <v>8951</v>
      </c>
      <c r="N4820" t="s">
        <v>8951</v>
      </c>
      <c r="O4820" t="s">
        <v>41496</v>
      </c>
      <c r="P4820" t="s">
        <v>17466</v>
      </c>
      <c r="Q4820" t="s">
        <v>41497</v>
      </c>
      <c r="R4820" t="s">
        <v>41498</v>
      </c>
      <c r="S4820" t="s">
        <v>41499</v>
      </c>
      <c r="T4820">
        <v>7.1</v>
      </c>
      <c r="U4820">
        <v>22189</v>
      </c>
      <c r="W4820"/>
      <c r="X4820"/>
      <c r="Y4820">
        <v>1584759</v>
      </c>
      <c r="Z4820"/>
      <c r="AA4820">
        <v>1899615</v>
      </c>
      <c r="AB4820">
        <v>118</v>
      </c>
    </row>
    <row r="4821" spans="1:28" x14ac:dyDescent="0.2">
      <c r="A4821" t="s">
        <v>30891</v>
      </c>
      <c r="B4821" t="s">
        <v>30892</v>
      </c>
      <c r="C4821">
        <v>2013</v>
      </c>
      <c r="D4821" s="1">
        <v>41401</v>
      </c>
      <c r="E4821" t="s">
        <v>16512</v>
      </c>
      <c r="F4821" t="s">
        <v>44032</v>
      </c>
      <c r="H4821">
        <v>105</v>
      </c>
      <c r="I4821" t="s">
        <v>13579</v>
      </c>
      <c r="J4821" t="s">
        <v>51</v>
      </c>
      <c r="K4821" t="s">
        <v>26</v>
      </c>
      <c r="L4821" t="s">
        <v>209</v>
      </c>
      <c r="M4821" t="s">
        <v>1143</v>
      </c>
      <c r="N4821" t="s">
        <v>30893</v>
      </c>
      <c r="O4821" t="s">
        <v>30894</v>
      </c>
      <c r="P4821" t="s">
        <v>30895</v>
      </c>
      <c r="Q4821" t="s">
        <v>30896</v>
      </c>
      <c r="R4821" t="s">
        <v>30897</v>
      </c>
      <c r="S4821" t="s">
        <v>30898</v>
      </c>
      <c r="T4821">
        <v>6.1</v>
      </c>
      <c r="U4821">
        <v>34892</v>
      </c>
      <c r="V4821" s="12">
        <f>W4821*1.11098185502045</f>
        <v>27774546.375511251</v>
      </c>
      <c r="W4821" s="3">
        <v>25000000</v>
      </c>
      <c r="X4821" s="13">
        <f>Y4821*1.11098185502045</f>
        <v>111258.16688916794</v>
      </c>
      <c r="Y4821" s="3">
        <v>100144</v>
      </c>
      <c r="Z4821" s="13">
        <f>AA4821*1.11098185502045</f>
        <v>6071388.0747734318</v>
      </c>
      <c r="AA4821" s="3">
        <v>5464885</v>
      </c>
      <c r="AB4821">
        <v>141</v>
      </c>
    </row>
    <row r="4822" spans="1:28" hidden="1" x14ac:dyDescent="0.2">
      <c r="A4822" t="s">
        <v>41508</v>
      </c>
      <c r="B4822" t="s">
        <v>41509</v>
      </c>
      <c r="C4822">
        <v>2017</v>
      </c>
      <c r="D4822" s="1">
        <v>42865</v>
      </c>
      <c r="E4822" t="s">
        <v>176</v>
      </c>
      <c r="H4822">
        <v>143</v>
      </c>
      <c r="I4822" t="s">
        <v>817</v>
      </c>
      <c r="J4822" t="s">
        <v>27</v>
      </c>
      <c r="M4822" t="s">
        <v>41510</v>
      </c>
      <c r="N4822" t="s">
        <v>41511</v>
      </c>
      <c r="O4822" t="s">
        <v>41512</v>
      </c>
      <c r="P4822" t="s">
        <v>41513</v>
      </c>
      <c r="Q4822" t="s">
        <v>41513</v>
      </c>
      <c r="R4822" t="s">
        <v>41514</v>
      </c>
      <c r="S4822" t="s">
        <v>41515</v>
      </c>
      <c r="T4822">
        <v>7.4</v>
      </c>
      <c r="U4822">
        <v>12739</v>
      </c>
      <c r="W4822"/>
      <c r="X4822"/>
      <c r="Y4822">
        <v>125189</v>
      </c>
      <c r="Z4822"/>
      <c r="AA4822">
        <v>7704369</v>
      </c>
      <c r="AB4822">
        <v>31</v>
      </c>
    </row>
    <row r="4823" spans="1:28" x14ac:dyDescent="0.2">
      <c r="A4823" t="s">
        <v>22896</v>
      </c>
      <c r="B4823" t="s">
        <v>22897</v>
      </c>
      <c r="C4823">
        <v>2010</v>
      </c>
      <c r="D4823" t="s">
        <v>22898</v>
      </c>
      <c r="E4823" t="s">
        <v>3496</v>
      </c>
      <c r="F4823" t="s">
        <v>44042</v>
      </c>
      <c r="H4823">
        <v>108</v>
      </c>
      <c r="I4823" t="s">
        <v>25</v>
      </c>
      <c r="J4823" t="s">
        <v>26</v>
      </c>
      <c r="M4823" t="s">
        <v>22899</v>
      </c>
      <c r="N4823" t="s">
        <v>22900</v>
      </c>
      <c r="O4823" t="s">
        <v>22901</v>
      </c>
      <c r="P4823" t="s">
        <v>22902</v>
      </c>
      <c r="Q4823" t="s">
        <v>22903</v>
      </c>
      <c r="R4823" t="s">
        <v>22904</v>
      </c>
      <c r="S4823" t="s">
        <v>22905</v>
      </c>
      <c r="T4823">
        <v>6.3</v>
      </c>
      <c r="U4823">
        <v>74160</v>
      </c>
      <c r="V4823" s="12">
        <f>W4823*1.18690152988223</f>
        <v>2373803.0597644602</v>
      </c>
      <c r="W4823" s="3">
        <v>2000000</v>
      </c>
      <c r="X4823" s="13">
        <f>Y4823*1.18690152988223</f>
        <v>110442.37425707139</v>
      </c>
      <c r="Y4823" s="3">
        <v>93051</v>
      </c>
      <c r="Z4823" s="13">
        <f>AA4823*1.18690152988223</f>
        <v>1517631.6411839135</v>
      </c>
      <c r="AA4823" s="3">
        <v>1278650</v>
      </c>
      <c r="AB4823">
        <v>282</v>
      </c>
    </row>
    <row r="4824" spans="1:28" hidden="1" x14ac:dyDescent="0.2">
      <c r="A4824" t="s">
        <v>41524</v>
      </c>
      <c r="B4824" t="s">
        <v>41525</v>
      </c>
      <c r="C4824">
        <v>2019</v>
      </c>
      <c r="D4824" s="1">
        <v>43566</v>
      </c>
      <c r="E4824" t="s">
        <v>16512</v>
      </c>
      <c r="F4824" t="s">
        <v>44031</v>
      </c>
      <c r="G4824" t="s">
        <v>44032</v>
      </c>
      <c r="H4824">
        <v>100</v>
      </c>
      <c r="I4824" t="s">
        <v>495</v>
      </c>
      <c r="J4824" t="s">
        <v>26</v>
      </c>
      <c r="K4824" t="s">
        <v>27</v>
      </c>
      <c r="L4824" t="s">
        <v>1121</v>
      </c>
      <c r="M4824" t="s">
        <v>32979</v>
      </c>
      <c r="N4824" t="s">
        <v>41526</v>
      </c>
      <c r="O4824" t="s">
        <v>41527</v>
      </c>
      <c r="P4824" t="s">
        <v>37480</v>
      </c>
      <c r="Q4824" t="s">
        <v>41528</v>
      </c>
      <c r="R4824" t="s">
        <v>41529</v>
      </c>
      <c r="S4824" t="s">
        <v>41530</v>
      </c>
      <c r="T4824">
        <v>6.6</v>
      </c>
      <c r="U4824">
        <v>24063</v>
      </c>
      <c r="W4824"/>
      <c r="X4824"/>
      <c r="Y4824"/>
      <c r="Z4824"/>
      <c r="AA4824">
        <v>3485251</v>
      </c>
      <c r="AB4824">
        <v>379</v>
      </c>
    </row>
    <row r="4825" spans="1:28" x14ac:dyDescent="0.2">
      <c r="A4825" t="s">
        <v>8152</v>
      </c>
      <c r="B4825" t="s">
        <v>8153</v>
      </c>
      <c r="C4825">
        <v>2004</v>
      </c>
      <c r="D4825" t="s">
        <v>6354</v>
      </c>
      <c r="E4825" t="s">
        <v>3496</v>
      </c>
      <c r="F4825" t="s">
        <v>44042</v>
      </c>
      <c r="H4825">
        <v>94</v>
      </c>
      <c r="I4825" t="s">
        <v>1983</v>
      </c>
      <c r="J4825" t="s">
        <v>26</v>
      </c>
      <c r="M4825" t="s">
        <v>8154</v>
      </c>
      <c r="N4825" t="s">
        <v>8155</v>
      </c>
      <c r="O4825" t="s">
        <v>8156</v>
      </c>
      <c r="P4825" t="s">
        <v>1987</v>
      </c>
      <c r="Q4825" t="s">
        <v>8157</v>
      </c>
      <c r="R4825" t="s">
        <v>8158</v>
      </c>
      <c r="S4825" t="s">
        <v>8159</v>
      </c>
      <c r="T4825">
        <v>6.4</v>
      </c>
      <c r="U4825">
        <v>12574</v>
      </c>
      <c r="V4825" s="12">
        <f>W4825*1.37009528851244</f>
        <v>4795333.5097935405</v>
      </c>
      <c r="W4825" s="3">
        <v>3500000</v>
      </c>
      <c r="X4825" s="13">
        <f>Y4825*1.37009528851244</f>
        <v>110117.29852832183</v>
      </c>
      <c r="Y4825" s="3">
        <v>80372</v>
      </c>
      <c r="Z4825" s="13">
        <f>AA4825*1.37009528851244</f>
        <v>1292856.1666225512</v>
      </c>
      <c r="AA4825" s="3">
        <v>943625</v>
      </c>
      <c r="AB4825">
        <v>108</v>
      </c>
    </row>
    <row r="4826" spans="1:28" hidden="1" x14ac:dyDescent="0.2">
      <c r="A4826" t="s">
        <v>41538</v>
      </c>
      <c r="B4826" t="s">
        <v>41539</v>
      </c>
      <c r="C4826">
        <v>2017</v>
      </c>
      <c r="D4826" t="s">
        <v>40754</v>
      </c>
      <c r="E4826" t="s">
        <v>16512</v>
      </c>
      <c r="F4826" t="s">
        <v>44044</v>
      </c>
      <c r="G4826" t="s">
        <v>44042</v>
      </c>
      <c r="H4826">
        <v>147</v>
      </c>
      <c r="I4826" t="s">
        <v>943</v>
      </c>
      <c r="J4826" t="s">
        <v>2402</v>
      </c>
      <c r="M4826" t="s">
        <v>41540</v>
      </c>
      <c r="N4826" t="s">
        <v>41541</v>
      </c>
      <c r="O4826" t="s">
        <v>41542</v>
      </c>
      <c r="P4826" t="s">
        <v>28114</v>
      </c>
      <c r="Q4826" t="s">
        <v>41543</v>
      </c>
      <c r="R4826" t="s">
        <v>41544</v>
      </c>
      <c r="S4826" t="s">
        <v>41545</v>
      </c>
      <c r="T4826">
        <v>8.6</v>
      </c>
      <c r="U4826">
        <v>24441</v>
      </c>
      <c r="W4826" t="s">
        <v>12671</v>
      </c>
      <c r="X4826"/>
      <c r="Y4826"/>
      <c r="Z4826"/>
      <c r="AA4826">
        <v>546792</v>
      </c>
      <c r="AB4826">
        <v>136</v>
      </c>
    </row>
    <row r="4827" spans="1:28" hidden="1" x14ac:dyDescent="0.2">
      <c r="A4827" t="s">
        <v>41546</v>
      </c>
      <c r="B4827" t="s">
        <v>41547</v>
      </c>
      <c r="C4827">
        <v>2018</v>
      </c>
      <c r="D4827" t="s">
        <v>41548</v>
      </c>
      <c r="E4827" t="s">
        <v>176</v>
      </c>
      <c r="H4827">
        <v>135</v>
      </c>
      <c r="I4827" t="s">
        <v>3123</v>
      </c>
      <c r="J4827" t="s">
        <v>308</v>
      </c>
      <c r="K4827" t="s">
        <v>41549</v>
      </c>
      <c r="L4827" t="s">
        <v>26</v>
      </c>
      <c r="M4827" t="s">
        <v>1861</v>
      </c>
      <c r="N4827" t="s">
        <v>1861</v>
      </c>
      <c r="O4827" t="s">
        <v>41550</v>
      </c>
      <c r="P4827" t="s">
        <v>41551</v>
      </c>
      <c r="Q4827" t="s">
        <v>41552</v>
      </c>
      <c r="R4827" t="s">
        <v>41553</v>
      </c>
      <c r="S4827" t="s">
        <v>41554</v>
      </c>
      <c r="T4827">
        <v>7.7</v>
      </c>
      <c r="U4827">
        <v>134612</v>
      </c>
      <c r="W4827"/>
      <c r="X4827"/>
      <c r="Y4827"/>
      <c r="Z4827"/>
      <c r="AA4827">
        <v>1140769</v>
      </c>
      <c r="AB4827">
        <v>1132</v>
      </c>
    </row>
    <row r="4828" spans="1:28" hidden="1" x14ac:dyDescent="0.2">
      <c r="A4828" t="s">
        <v>41555</v>
      </c>
      <c r="B4828" t="s">
        <v>29206</v>
      </c>
      <c r="C4828">
        <v>2018</v>
      </c>
      <c r="D4828" t="s">
        <v>35719</v>
      </c>
      <c r="E4828" t="s">
        <v>176</v>
      </c>
      <c r="F4828" t="s">
        <v>44049</v>
      </c>
      <c r="G4828" t="s">
        <v>44050</v>
      </c>
      <c r="H4828">
        <v>151</v>
      </c>
      <c r="I4828" t="s">
        <v>943</v>
      </c>
      <c r="J4828" t="s">
        <v>944</v>
      </c>
      <c r="M4828" t="s">
        <v>29071</v>
      </c>
      <c r="N4828" t="s">
        <v>41556</v>
      </c>
      <c r="O4828" t="s">
        <v>41557</v>
      </c>
      <c r="P4828" t="s">
        <v>2934</v>
      </c>
      <c r="Q4828" t="s">
        <v>41558</v>
      </c>
      <c r="R4828" t="s">
        <v>41559</v>
      </c>
      <c r="S4828" t="s">
        <v>41560</v>
      </c>
      <c r="T4828">
        <v>7.3</v>
      </c>
      <c r="U4828">
        <v>11028</v>
      </c>
      <c r="W4828"/>
      <c r="X4828"/>
      <c r="Y4828"/>
      <c r="Z4828"/>
      <c r="AA4828">
        <v>327919</v>
      </c>
      <c r="AB4828">
        <v>247</v>
      </c>
    </row>
    <row r="4829" spans="1:28" x14ac:dyDescent="0.2">
      <c r="A4829" t="s">
        <v>13966</v>
      </c>
      <c r="B4829" t="s">
        <v>13967</v>
      </c>
      <c r="C4829">
        <v>2005</v>
      </c>
      <c r="D4829" t="s">
        <v>8750</v>
      </c>
      <c r="E4829" t="s">
        <v>1045</v>
      </c>
      <c r="F4829" t="s">
        <v>44032</v>
      </c>
      <c r="H4829">
        <v>153</v>
      </c>
      <c r="I4829" t="s">
        <v>13968</v>
      </c>
      <c r="J4829" t="s">
        <v>1419</v>
      </c>
      <c r="M4829" t="s">
        <v>13969</v>
      </c>
      <c r="N4829" t="s">
        <v>13970</v>
      </c>
      <c r="O4829" t="s">
        <v>13971</v>
      </c>
      <c r="P4829" t="s">
        <v>13972</v>
      </c>
      <c r="Q4829" t="s">
        <v>13973</v>
      </c>
      <c r="R4829" t="s">
        <v>13974</v>
      </c>
      <c r="S4829" t="s">
        <v>13975</v>
      </c>
      <c r="T4829">
        <v>7.9</v>
      </c>
      <c r="U4829">
        <v>13336</v>
      </c>
      <c r="V4829" s="12">
        <f>W4829*1.32519713261649</f>
        <v>662598.56630824495</v>
      </c>
      <c r="W4829" s="3">
        <v>500000</v>
      </c>
      <c r="X4829" s="13">
        <f>Y4829*1.32519713261649</f>
        <v>106414.65494623675</v>
      </c>
      <c r="Y4829" s="3">
        <v>80301</v>
      </c>
      <c r="Z4829" s="13">
        <f>AA4829*1.32519713261649</f>
        <v>287464.41240143421</v>
      </c>
      <c r="AA4829" s="3">
        <v>216922</v>
      </c>
      <c r="AB4829">
        <v>78</v>
      </c>
    </row>
    <row r="4830" spans="1:28" x14ac:dyDescent="0.2">
      <c r="A4830" t="s">
        <v>29464</v>
      </c>
      <c r="B4830" t="s">
        <v>29465</v>
      </c>
      <c r="C4830">
        <v>2012</v>
      </c>
      <c r="D4830" t="s">
        <v>29466</v>
      </c>
      <c r="E4830" t="s">
        <v>176</v>
      </c>
      <c r="F4830" t="s">
        <v>44045</v>
      </c>
      <c r="G4830" t="s">
        <v>44042</v>
      </c>
      <c r="H4830">
        <v>102</v>
      </c>
      <c r="I4830" t="s">
        <v>2038</v>
      </c>
      <c r="J4830" t="s">
        <v>26</v>
      </c>
      <c r="K4830" t="s">
        <v>307</v>
      </c>
      <c r="M4830" t="s">
        <v>1221</v>
      </c>
      <c r="N4830" t="s">
        <v>29467</v>
      </c>
      <c r="O4830" t="s">
        <v>29468</v>
      </c>
      <c r="P4830" t="s">
        <v>12090</v>
      </c>
      <c r="Q4830" t="s">
        <v>29469</v>
      </c>
      <c r="R4830" t="s">
        <v>29470</v>
      </c>
      <c r="S4830" t="s">
        <v>29471</v>
      </c>
      <c r="T4830">
        <v>5.3</v>
      </c>
      <c r="U4830">
        <v>21226</v>
      </c>
      <c r="V4830" s="12">
        <f>W4830*1.12725506764114</f>
        <v>22545101.352822799</v>
      </c>
      <c r="W4830" s="3">
        <v>20000000</v>
      </c>
      <c r="X4830" s="13">
        <f>Y4830*1.12725506764114</f>
        <v>103911.49939022792</v>
      </c>
      <c r="Y4830" s="3">
        <v>92181</v>
      </c>
      <c r="Z4830" s="13">
        <f>AA4830*1.12725506764114</f>
        <v>804427.25234979973</v>
      </c>
      <c r="AA4830" s="3">
        <v>713616</v>
      </c>
      <c r="AB4830">
        <v>110</v>
      </c>
    </row>
    <row r="4831" spans="1:28" hidden="1" x14ac:dyDescent="0.2">
      <c r="A4831" t="s">
        <v>41577</v>
      </c>
      <c r="B4831" t="s">
        <v>41578</v>
      </c>
      <c r="C4831">
        <v>2018</v>
      </c>
      <c r="D4831" s="1">
        <v>43263</v>
      </c>
      <c r="E4831" t="s">
        <v>176</v>
      </c>
      <c r="F4831" t="s">
        <v>44046</v>
      </c>
      <c r="G4831" t="s">
        <v>44045</v>
      </c>
      <c r="H4831">
        <v>91</v>
      </c>
      <c r="I4831" t="s">
        <v>41579</v>
      </c>
      <c r="J4831" t="s">
        <v>26</v>
      </c>
      <c r="K4831" t="s">
        <v>27</v>
      </c>
      <c r="M4831" t="s">
        <v>19835</v>
      </c>
      <c r="N4831" t="s">
        <v>19835</v>
      </c>
      <c r="O4831" t="s">
        <v>41580</v>
      </c>
      <c r="P4831" t="s">
        <v>41581</v>
      </c>
      <c r="Q4831" t="s">
        <v>41582</v>
      </c>
      <c r="R4831" t="s">
        <v>41583</v>
      </c>
      <c r="S4831" t="s">
        <v>41584</v>
      </c>
      <c r="T4831">
        <v>6.4</v>
      </c>
      <c r="U4831">
        <v>23142</v>
      </c>
      <c r="W4831"/>
      <c r="X4831"/>
      <c r="Y4831"/>
      <c r="Z4831"/>
      <c r="AA4831">
        <v>5643957</v>
      </c>
      <c r="AB4831">
        <v>293</v>
      </c>
    </row>
    <row r="4832" spans="1:28" hidden="1" x14ac:dyDescent="0.2">
      <c r="A4832" t="s">
        <v>41585</v>
      </c>
      <c r="B4832" t="s">
        <v>41586</v>
      </c>
      <c r="C4832">
        <v>2019</v>
      </c>
      <c r="D4832" s="1">
        <v>43748</v>
      </c>
      <c r="E4832" t="s">
        <v>176</v>
      </c>
      <c r="F4832" t="s">
        <v>44046</v>
      </c>
      <c r="G4832" t="s">
        <v>44045</v>
      </c>
      <c r="H4832">
        <v>90</v>
      </c>
      <c r="I4832" t="s">
        <v>41587</v>
      </c>
      <c r="J4832" t="s">
        <v>26</v>
      </c>
      <c r="M4832" t="s">
        <v>41588</v>
      </c>
      <c r="N4832" t="s">
        <v>41589</v>
      </c>
      <c r="O4832" t="s">
        <v>41590</v>
      </c>
      <c r="P4832" t="s">
        <v>41591</v>
      </c>
      <c r="Q4832" t="s">
        <v>41592</v>
      </c>
      <c r="R4832" t="s">
        <v>41593</v>
      </c>
      <c r="S4832" t="s">
        <v>41594</v>
      </c>
      <c r="T4832">
        <v>5.7</v>
      </c>
      <c r="U4832">
        <v>14371</v>
      </c>
      <c r="W4832"/>
      <c r="X4832"/>
      <c r="Y4832">
        <v>21072</v>
      </c>
      <c r="Z4832"/>
      <c r="AA4832">
        <v>3373474</v>
      </c>
      <c r="AB4832">
        <v>213</v>
      </c>
    </row>
    <row r="4833" spans="1:28" hidden="1" x14ac:dyDescent="0.2">
      <c r="A4833" t="s">
        <v>41595</v>
      </c>
      <c r="B4833" t="s">
        <v>41596</v>
      </c>
      <c r="C4833">
        <v>2020</v>
      </c>
      <c r="D4833" s="1">
        <v>44170</v>
      </c>
      <c r="E4833" t="s">
        <v>44035</v>
      </c>
      <c r="F4833" t="s">
        <v>44044</v>
      </c>
      <c r="G4833" t="s">
        <v>44032</v>
      </c>
      <c r="H4833">
        <v>103</v>
      </c>
      <c r="I4833" t="s">
        <v>177</v>
      </c>
      <c r="J4833" t="s">
        <v>26</v>
      </c>
      <c r="K4833" t="s">
        <v>4240</v>
      </c>
      <c r="M4833" t="s">
        <v>28256</v>
      </c>
      <c r="N4833" t="s">
        <v>28256</v>
      </c>
      <c r="O4833" t="s">
        <v>41597</v>
      </c>
      <c r="P4833" t="s">
        <v>21542</v>
      </c>
      <c r="Q4833" t="s">
        <v>41598</v>
      </c>
      <c r="R4833" t="s">
        <v>41599</v>
      </c>
      <c r="S4833" t="s">
        <v>41600</v>
      </c>
      <c r="T4833">
        <v>4.7</v>
      </c>
      <c r="U4833">
        <v>11640</v>
      </c>
      <c r="W4833"/>
      <c r="X4833"/>
      <c r="Y4833"/>
      <c r="Z4833"/>
      <c r="AA4833">
        <v>113889</v>
      </c>
      <c r="AB4833">
        <v>349</v>
      </c>
    </row>
    <row r="4834" spans="1:28" x14ac:dyDescent="0.2">
      <c r="A4834" t="s">
        <v>7779</v>
      </c>
      <c r="B4834" t="s">
        <v>7780</v>
      </c>
      <c r="C4834">
        <v>2005</v>
      </c>
      <c r="D4834" t="s">
        <v>228</v>
      </c>
      <c r="E4834" t="s">
        <v>176</v>
      </c>
      <c r="H4834">
        <v>139</v>
      </c>
      <c r="I4834" t="s">
        <v>7781</v>
      </c>
      <c r="J4834" t="s">
        <v>26</v>
      </c>
      <c r="M4834" t="s">
        <v>924</v>
      </c>
      <c r="N4834" t="s">
        <v>924</v>
      </c>
      <c r="O4834" t="s">
        <v>7782</v>
      </c>
      <c r="P4834" t="s">
        <v>7783</v>
      </c>
      <c r="Q4834" t="s">
        <v>7783</v>
      </c>
      <c r="R4834" t="s">
        <v>7784</v>
      </c>
      <c r="S4834" t="s">
        <v>7785</v>
      </c>
      <c r="T4834">
        <v>7.3</v>
      </c>
      <c r="U4834">
        <v>22082</v>
      </c>
      <c r="V4834" s="12">
        <f>W4834*1.32519713261649</f>
        <v>18817799.283154156</v>
      </c>
      <c r="W4834" s="3">
        <v>14200000</v>
      </c>
      <c r="X4834" s="13">
        <f>Y4834*1.32519713261649</f>
        <v>103866.30086021525</v>
      </c>
      <c r="Y4834" s="3">
        <v>78378</v>
      </c>
      <c r="Z4834" s="13">
        <f>AA4834*1.32519713261649</f>
        <v>894399.39835125615</v>
      </c>
      <c r="AA4834" s="3">
        <v>674918</v>
      </c>
      <c r="AB4834">
        <v>79</v>
      </c>
    </row>
    <row r="4835" spans="1:28" hidden="1" x14ac:dyDescent="0.2">
      <c r="A4835" t="s">
        <v>41610</v>
      </c>
      <c r="B4835" t="s">
        <v>41611</v>
      </c>
      <c r="C4835">
        <v>2018</v>
      </c>
      <c r="D4835" s="1">
        <v>43622</v>
      </c>
      <c r="E4835" t="s">
        <v>44035</v>
      </c>
      <c r="F4835" t="s">
        <v>44044</v>
      </c>
      <c r="G4835" t="s">
        <v>44032</v>
      </c>
      <c r="H4835">
        <v>116</v>
      </c>
      <c r="I4835" t="s">
        <v>495</v>
      </c>
      <c r="J4835" t="s">
        <v>26</v>
      </c>
      <c r="K4835" t="s">
        <v>3274</v>
      </c>
      <c r="M4835" t="s">
        <v>41612</v>
      </c>
      <c r="N4835" t="s">
        <v>41613</v>
      </c>
      <c r="O4835" t="s">
        <v>41614</v>
      </c>
      <c r="P4835" t="s">
        <v>41615</v>
      </c>
      <c r="Q4835" t="s">
        <v>41616</v>
      </c>
      <c r="R4835" t="s">
        <v>41617</v>
      </c>
      <c r="S4835" t="s">
        <v>41618</v>
      </c>
      <c r="T4835">
        <v>7</v>
      </c>
      <c r="U4835">
        <v>36523</v>
      </c>
      <c r="W4835"/>
      <c r="X4835"/>
      <c r="Y4835">
        <v>2856954</v>
      </c>
      <c r="Z4835"/>
      <c r="AA4835">
        <v>4080073</v>
      </c>
      <c r="AB4835">
        <v>197</v>
      </c>
    </row>
    <row r="4836" spans="1:28" hidden="1" x14ac:dyDescent="0.2">
      <c r="A4836" t="s">
        <v>41619</v>
      </c>
      <c r="B4836">
        <v>1922</v>
      </c>
      <c r="C4836">
        <v>2017</v>
      </c>
      <c r="D4836" t="s">
        <v>19988</v>
      </c>
      <c r="E4836" t="s">
        <v>44041</v>
      </c>
      <c r="F4836" t="s">
        <v>44032</v>
      </c>
      <c r="G4836" t="s">
        <v>44046</v>
      </c>
      <c r="H4836">
        <v>102</v>
      </c>
      <c r="I4836" t="s">
        <v>25</v>
      </c>
      <c r="J4836" t="s">
        <v>26</v>
      </c>
      <c r="M4836" t="s">
        <v>32495</v>
      </c>
      <c r="N4836" t="s">
        <v>41620</v>
      </c>
      <c r="O4836" t="s">
        <v>41621</v>
      </c>
      <c r="P4836" t="s">
        <v>15727</v>
      </c>
      <c r="Q4836" t="s">
        <v>41622</v>
      </c>
      <c r="R4836" t="s">
        <v>41623</v>
      </c>
      <c r="S4836" t="s">
        <v>41624</v>
      </c>
      <c r="T4836">
        <v>6.3</v>
      </c>
      <c r="U4836">
        <v>49788</v>
      </c>
      <c r="W4836"/>
      <c r="X4836"/>
      <c r="Y4836"/>
      <c r="Z4836"/>
      <c r="AA4836"/>
      <c r="AB4836">
        <v>216</v>
      </c>
    </row>
    <row r="4837" spans="1:28" hidden="1" x14ac:dyDescent="0.2">
      <c r="A4837" t="s">
        <v>41625</v>
      </c>
      <c r="B4837" t="s">
        <v>41626</v>
      </c>
      <c r="C4837">
        <v>2018</v>
      </c>
      <c r="D4837" s="1">
        <v>43444</v>
      </c>
      <c r="E4837" t="s">
        <v>176</v>
      </c>
      <c r="F4837" t="s">
        <v>44034</v>
      </c>
      <c r="G4837" t="s">
        <v>44046</v>
      </c>
      <c r="H4837">
        <v>130</v>
      </c>
      <c r="I4837" t="s">
        <v>495</v>
      </c>
      <c r="J4837" t="s">
        <v>26</v>
      </c>
      <c r="M4837" t="s">
        <v>29948</v>
      </c>
      <c r="N4837" t="s">
        <v>29948</v>
      </c>
      <c r="O4837" t="s">
        <v>41627</v>
      </c>
      <c r="P4837" t="s">
        <v>35445</v>
      </c>
      <c r="Q4837" t="s">
        <v>41628</v>
      </c>
      <c r="R4837" t="s">
        <v>41629</v>
      </c>
      <c r="S4837" t="s">
        <v>41630</v>
      </c>
      <c r="T4837">
        <v>6.3</v>
      </c>
      <c r="U4837">
        <v>40401</v>
      </c>
      <c r="W4837"/>
      <c r="X4837"/>
      <c r="Y4837"/>
      <c r="Z4837"/>
      <c r="AA4837"/>
      <c r="AB4837">
        <v>437</v>
      </c>
    </row>
    <row r="4838" spans="1:28" hidden="1" x14ac:dyDescent="0.2">
      <c r="A4838" t="s">
        <v>41631</v>
      </c>
      <c r="B4838" t="s">
        <v>41632</v>
      </c>
      <c r="C4838">
        <v>2017</v>
      </c>
      <c r="D4838" t="s">
        <v>34788</v>
      </c>
      <c r="E4838" t="s">
        <v>176</v>
      </c>
      <c r="F4838" t="s">
        <v>44039</v>
      </c>
      <c r="H4838">
        <v>104</v>
      </c>
      <c r="I4838" t="s">
        <v>25</v>
      </c>
      <c r="J4838" t="s">
        <v>26</v>
      </c>
      <c r="K4838" t="s">
        <v>308</v>
      </c>
      <c r="L4838" t="s">
        <v>1285</v>
      </c>
      <c r="M4838" t="s">
        <v>41633</v>
      </c>
      <c r="N4838" t="s">
        <v>41633</v>
      </c>
      <c r="O4838" t="s">
        <v>41634</v>
      </c>
      <c r="P4838" t="s">
        <v>41635</v>
      </c>
      <c r="Q4838" t="s">
        <v>41636</v>
      </c>
      <c r="R4838" t="s">
        <v>41637</v>
      </c>
      <c r="S4838" t="s">
        <v>41638</v>
      </c>
      <c r="T4838">
        <v>7.4</v>
      </c>
      <c r="U4838">
        <v>12854</v>
      </c>
      <c r="W4838"/>
      <c r="X4838"/>
      <c r="Y4838">
        <v>2419031</v>
      </c>
      <c r="Z4838"/>
      <c r="AA4838">
        <v>3434963</v>
      </c>
      <c r="AB4838">
        <v>106</v>
      </c>
    </row>
    <row r="4839" spans="1:28" hidden="1" x14ac:dyDescent="0.2">
      <c r="A4839" t="s">
        <v>41639</v>
      </c>
      <c r="B4839" t="s">
        <v>41640</v>
      </c>
      <c r="C4839">
        <v>2018</v>
      </c>
      <c r="D4839" t="s">
        <v>38672</v>
      </c>
      <c r="E4839" t="s">
        <v>176</v>
      </c>
      <c r="F4839" t="s">
        <v>44042</v>
      </c>
      <c r="H4839">
        <v>101</v>
      </c>
      <c r="I4839" t="s">
        <v>1561</v>
      </c>
      <c r="J4839" t="s">
        <v>26</v>
      </c>
      <c r="M4839" t="s">
        <v>41641</v>
      </c>
      <c r="N4839" t="s">
        <v>41641</v>
      </c>
      <c r="O4839" t="s">
        <v>41642</v>
      </c>
      <c r="P4839" t="s">
        <v>41643</v>
      </c>
      <c r="Q4839" t="s">
        <v>41644</v>
      </c>
      <c r="R4839" t="s">
        <v>41645</v>
      </c>
      <c r="S4839" t="s">
        <v>41646</v>
      </c>
      <c r="T4839">
        <v>6.8</v>
      </c>
      <c r="U4839">
        <v>20328</v>
      </c>
      <c r="W4839"/>
      <c r="X4839"/>
      <c r="Y4839"/>
      <c r="Z4839"/>
      <c r="AA4839"/>
      <c r="AB4839">
        <v>242</v>
      </c>
    </row>
    <row r="4840" spans="1:28" hidden="1" x14ac:dyDescent="0.2">
      <c r="A4840" t="s">
        <v>41647</v>
      </c>
      <c r="B4840" t="s">
        <v>41648</v>
      </c>
      <c r="C4840">
        <v>2017</v>
      </c>
      <c r="D4840" t="s">
        <v>34133</v>
      </c>
      <c r="E4840" t="s">
        <v>44035</v>
      </c>
      <c r="F4840" t="s">
        <v>44038</v>
      </c>
      <c r="G4840" t="s">
        <v>44032</v>
      </c>
      <c r="H4840">
        <v>104</v>
      </c>
      <c r="I4840" t="s">
        <v>37353</v>
      </c>
      <c r="J4840" t="s">
        <v>26</v>
      </c>
      <c r="K4840" t="s">
        <v>64</v>
      </c>
      <c r="M4840" t="s">
        <v>320</v>
      </c>
      <c r="N4840" t="s">
        <v>41649</v>
      </c>
      <c r="O4840" t="s">
        <v>41650</v>
      </c>
      <c r="P4840" t="s">
        <v>35445</v>
      </c>
      <c r="Q4840" t="s">
        <v>41651</v>
      </c>
      <c r="R4840" t="s">
        <v>41652</v>
      </c>
      <c r="S4840" t="s">
        <v>41653</v>
      </c>
      <c r="T4840">
        <v>7</v>
      </c>
      <c r="U4840">
        <v>11629</v>
      </c>
      <c r="W4840"/>
      <c r="X4840"/>
      <c r="Y4840">
        <v>5676486</v>
      </c>
      <c r="Z4840"/>
      <c r="AA4840">
        <v>8096007</v>
      </c>
      <c r="AB4840">
        <v>99</v>
      </c>
    </row>
    <row r="4841" spans="1:28" hidden="1" x14ac:dyDescent="0.2">
      <c r="A4841" t="s">
        <v>41654</v>
      </c>
      <c r="B4841" t="s">
        <v>41655</v>
      </c>
      <c r="C4841">
        <v>2018</v>
      </c>
      <c r="D4841" t="s">
        <v>22334</v>
      </c>
      <c r="E4841" t="s">
        <v>176</v>
      </c>
      <c r="H4841">
        <v>91</v>
      </c>
      <c r="I4841" t="s">
        <v>229</v>
      </c>
      <c r="J4841" t="s">
        <v>26</v>
      </c>
      <c r="M4841" t="s">
        <v>41656</v>
      </c>
      <c r="N4841" t="s">
        <v>41657</v>
      </c>
      <c r="O4841" t="s">
        <v>41658</v>
      </c>
      <c r="P4841" t="s">
        <v>20007</v>
      </c>
      <c r="Q4841" t="s">
        <v>41659</v>
      </c>
      <c r="R4841" t="s">
        <v>41660</v>
      </c>
      <c r="S4841" t="s">
        <v>41661</v>
      </c>
      <c r="T4841">
        <v>6.6</v>
      </c>
      <c r="U4841">
        <v>17874</v>
      </c>
      <c r="W4841"/>
      <c r="X4841"/>
      <c r="Y4841">
        <v>904703</v>
      </c>
      <c r="Z4841"/>
      <c r="AA4841">
        <v>1474577</v>
      </c>
      <c r="AB4841">
        <v>94</v>
      </c>
    </row>
    <row r="4842" spans="1:28" hidden="1" x14ac:dyDescent="0.2">
      <c r="A4842" t="s">
        <v>41662</v>
      </c>
      <c r="B4842" t="s">
        <v>41663</v>
      </c>
      <c r="C4842">
        <v>2019</v>
      </c>
      <c r="D4842" s="1">
        <v>43628</v>
      </c>
      <c r="E4842" t="s">
        <v>16512</v>
      </c>
      <c r="F4842" t="s">
        <v>44044</v>
      </c>
      <c r="G4842" t="s">
        <v>44032</v>
      </c>
      <c r="H4842">
        <v>98</v>
      </c>
      <c r="I4842" t="s">
        <v>1983</v>
      </c>
      <c r="J4842" t="s">
        <v>26</v>
      </c>
      <c r="M4842" t="s">
        <v>41664</v>
      </c>
      <c r="N4842" t="s">
        <v>41665</v>
      </c>
      <c r="O4842" t="s">
        <v>41666</v>
      </c>
      <c r="P4842" t="s">
        <v>5186</v>
      </c>
      <c r="Q4842" t="s">
        <v>41667</v>
      </c>
      <c r="R4842" t="s">
        <v>41668</v>
      </c>
      <c r="S4842" t="s">
        <v>41669</v>
      </c>
      <c r="T4842">
        <v>6.1</v>
      </c>
      <c r="U4842">
        <v>30859</v>
      </c>
      <c r="W4842"/>
      <c r="X4842"/>
      <c r="Y4842"/>
      <c r="Z4842"/>
      <c r="AA4842">
        <v>157209</v>
      </c>
      <c r="AB4842">
        <v>288</v>
      </c>
    </row>
    <row r="4843" spans="1:28" hidden="1" x14ac:dyDescent="0.2">
      <c r="A4843" t="s">
        <v>41670</v>
      </c>
      <c r="B4843" t="s">
        <v>41671</v>
      </c>
      <c r="C4843">
        <v>2019</v>
      </c>
      <c r="D4843" t="s">
        <v>41236</v>
      </c>
      <c r="E4843" t="s">
        <v>16512</v>
      </c>
      <c r="F4843" t="s">
        <v>44032</v>
      </c>
      <c r="G4843" t="s">
        <v>44049</v>
      </c>
      <c r="H4843">
        <v>150</v>
      </c>
      <c r="I4843" t="s">
        <v>943</v>
      </c>
      <c r="J4843" t="s">
        <v>944</v>
      </c>
      <c r="M4843" t="s">
        <v>41672</v>
      </c>
      <c r="N4843" t="s">
        <v>41673</v>
      </c>
      <c r="O4843" t="s">
        <v>41674</v>
      </c>
      <c r="P4843" t="s">
        <v>2934</v>
      </c>
      <c r="Q4843" t="s">
        <v>41675</v>
      </c>
      <c r="R4843" t="s">
        <v>41676</v>
      </c>
      <c r="S4843" t="s">
        <v>41677</v>
      </c>
      <c r="T4843">
        <v>7.4</v>
      </c>
      <c r="U4843">
        <v>13644</v>
      </c>
      <c r="W4843" t="s">
        <v>41678</v>
      </c>
      <c r="X4843"/>
      <c r="Y4843"/>
      <c r="Z4843"/>
      <c r="AA4843">
        <v>1296688</v>
      </c>
      <c r="AB4843">
        <v>339</v>
      </c>
    </row>
    <row r="4844" spans="1:28" x14ac:dyDescent="0.2">
      <c r="A4844" t="s">
        <v>16960</v>
      </c>
      <c r="B4844" t="s">
        <v>16961</v>
      </c>
      <c r="C4844">
        <v>2008</v>
      </c>
      <c r="D4844" t="s">
        <v>15359</v>
      </c>
      <c r="E4844" t="s">
        <v>3496</v>
      </c>
      <c r="F4844" t="s">
        <v>44045</v>
      </c>
      <c r="G4844" t="s">
        <v>44042</v>
      </c>
      <c r="H4844">
        <v>98</v>
      </c>
      <c r="I4844" t="s">
        <v>229</v>
      </c>
      <c r="J4844" t="s">
        <v>26</v>
      </c>
      <c r="M4844" t="s">
        <v>4624</v>
      </c>
      <c r="N4844" t="s">
        <v>16962</v>
      </c>
      <c r="O4844" t="s">
        <v>16963</v>
      </c>
      <c r="P4844" t="s">
        <v>16964</v>
      </c>
      <c r="Q4844" t="s">
        <v>16965</v>
      </c>
      <c r="R4844" t="s">
        <v>16966</v>
      </c>
      <c r="S4844" t="s">
        <v>16967</v>
      </c>
      <c r="T4844">
        <v>6</v>
      </c>
      <c r="U4844">
        <v>58939</v>
      </c>
      <c r="V4844" s="12">
        <f>W4844*1.20207800169993</f>
        <v>18031170.025498949</v>
      </c>
      <c r="W4844" s="3">
        <v>15000000</v>
      </c>
      <c r="X4844" s="13">
        <f>Y4844*1.20207800169993</f>
        <v>100206.42429970785</v>
      </c>
      <c r="Y4844" s="3">
        <v>83361</v>
      </c>
      <c r="Z4844" s="13">
        <f>AA4844*1.20207800169993</f>
        <v>4248519.9084220845</v>
      </c>
      <c r="AA4844" s="3">
        <v>3534313</v>
      </c>
      <c r="AB4844">
        <v>294</v>
      </c>
    </row>
    <row r="4845" spans="1:28" x14ac:dyDescent="0.2">
      <c r="A4845" t="s">
        <v>24271</v>
      </c>
      <c r="B4845" t="s">
        <v>24272</v>
      </c>
      <c r="C4845">
        <v>2015</v>
      </c>
      <c r="D4845" t="s">
        <v>24273</v>
      </c>
      <c r="E4845" t="s">
        <v>176</v>
      </c>
      <c r="F4845" t="s">
        <v>44055</v>
      </c>
      <c r="H4845">
        <v>137</v>
      </c>
      <c r="I4845" t="s">
        <v>25</v>
      </c>
      <c r="J4845" t="s">
        <v>26</v>
      </c>
      <c r="K4845" t="s">
        <v>24274</v>
      </c>
      <c r="M4845" t="s">
        <v>21049</v>
      </c>
      <c r="N4845" t="s">
        <v>24275</v>
      </c>
      <c r="O4845" t="s">
        <v>24276</v>
      </c>
      <c r="P4845" t="s">
        <v>24277</v>
      </c>
      <c r="Q4845" t="s">
        <v>24278</v>
      </c>
      <c r="R4845" t="s">
        <v>24279</v>
      </c>
      <c r="S4845" t="s">
        <v>18337</v>
      </c>
      <c r="T4845">
        <v>7.7</v>
      </c>
      <c r="U4845">
        <v>71634</v>
      </c>
      <c r="V4845" s="12">
        <f>W4845*1.09195121025074</f>
        <v>6551707.2615044406</v>
      </c>
      <c r="W4845" s="3">
        <v>6000000</v>
      </c>
      <c r="X4845" s="13">
        <f>Y4845*1.09195121025074</f>
        <v>99124.055012931436</v>
      </c>
      <c r="Y4845" s="3">
        <v>90777</v>
      </c>
      <c r="Z4845" s="13">
        <f>AA4845*1.09195121025074</f>
        <v>99124.055012931436</v>
      </c>
      <c r="AA4845" s="3">
        <v>90777</v>
      </c>
      <c r="AB4845">
        <v>170</v>
      </c>
    </row>
    <row r="4846" spans="1:28" hidden="1" x14ac:dyDescent="0.2">
      <c r="A4846" t="s">
        <v>41688</v>
      </c>
      <c r="B4846" t="s">
        <v>41689</v>
      </c>
      <c r="C4846">
        <v>2018</v>
      </c>
      <c r="D4846" t="s">
        <v>41690</v>
      </c>
      <c r="E4846" t="s">
        <v>44041</v>
      </c>
      <c r="F4846" t="s">
        <v>44032</v>
      </c>
      <c r="G4846" t="s">
        <v>44045</v>
      </c>
      <c r="H4846">
        <v>109</v>
      </c>
      <c r="I4846" t="s">
        <v>25</v>
      </c>
      <c r="J4846" t="s">
        <v>26</v>
      </c>
      <c r="M4846" t="s">
        <v>41691</v>
      </c>
      <c r="N4846" t="s">
        <v>30711</v>
      </c>
      <c r="O4846" t="s">
        <v>41692</v>
      </c>
      <c r="P4846" t="s">
        <v>41693</v>
      </c>
      <c r="Q4846" t="s">
        <v>41694</v>
      </c>
      <c r="R4846" t="s">
        <v>41695</v>
      </c>
      <c r="S4846" t="s">
        <v>41696</v>
      </c>
      <c r="T4846">
        <v>6.5</v>
      </c>
      <c r="U4846">
        <v>15550</v>
      </c>
      <c r="W4846"/>
      <c r="X4846"/>
      <c r="Y4846">
        <v>8208</v>
      </c>
      <c r="Z4846"/>
      <c r="AA4846">
        <v>167994</v>
      </c>
      <c r="AB4846">
        <v>168</v>
      </c>
    </row>
    <row r="4847" spans="1:28" hidden="1" x14ac:dyDescent="0.2">
      <c r="A4847" t="s">
        <v>41697</v>
      </c>
      <c r="B4847" t="s">
        <v>41698</v>
      </c>
      <c r="C4847">
        <v>2020</v>
      </c>
      <c r="D4847" t="s">
        <v>41699</v>
      </c>
      <c r="E4847" t="s">
        <v>44035</v>
      </c>
      <c r="F4847" t="s">
        <v>44032</v>
      </c>
      <c r="H4847">
        <v>120</v>
      </c>
      <c r="I4847" t="s">
        <v>25</v>
      </c>
      <c r="J4847" t="s">
        <v>26</v>
      </c>
      <c r="M4847" t="s">
        <v>24416</v>
      </c>
      <c r="N4847" t="s">
        <v>41700</v>
      </c>
      <c r="O4847" t="s">
        <v>41701</v>
      </c>
      <c r="P4847" t="s">
        <v>41702</v>
      </c>
      <c r="Q4847" t="s">
        <v>41703</v>
      </c>
      <c r="R4847" t="s">
        <v>41704</v>
      </c>
      <c r="S4847" t="s">
        <v>41705</v>
      </c>
      <c r="T4847">
        <v>7.3</v>
      </c>
      <c r="U4847">
        <v>14167</v>
      </c>
      <c r="W4847"/>
      <c r="X4847"/>
      <c r="Y4847"/>
      <c r="Z4847"/>
      <c r="AA4847"/>
      <c r="AB4847">
        <v>147</v>
      </c>
    </row>
    <row r="4848" spans="1:28" hidden="1" x14ac:dyDescent="0.2">
      <c r="A4848" t="s">
        <v>41706</v>
      </c>
      <c r="B4848" t="s">
        <v>41707</v>
      </c>
      <c r="C4848">
        <v>2018</v>
      </c>
      <c r="D4848" t="s">
        <v>37926</v>
      </c>
      <c r="E4848" t="s">
        <v>44035</v>
      </c>
      <c r="F4848" t="s">
        <v>44038</v>
      </c>
      <c r="G4848" t="s">
        <v>44032</v>
      </c>
      <c r="H4848">
        <v>114</v>
      </c>
      <c r="I4848" t="s">
        <v>63</v>
      </c>
      <c r="J4848" t="s">
        <v>26</v>
      </c>
      <c r="M4848" t="s">
        <v>1149</v>
      </c>
      <c r="N4848" t="s">
        <v>41708</v>
      </c>
      <c r="O4848" t="s">
        <v>41709</v>
      </c>
      <c r="P4848" t="s">
        <v>3526</v>
      </c>
      <c r="Q4848" t="s">
        <v>41710</v>
      </c>
      <c r="R4848" t="s">
        <v>41711</v>
      </c>
      <c r="S4848" t="s">
        <v>41712</v>
      </c>
      <c r="T4848">
        <v>6.9</v>
      </c>
      <c r="U4848">
        <v>20615</v>
      </c>
      <c r="W4848"/>
      <c r="X4848"/>
      <c r="Y4848">
        <v>1441705</v>
      </c>
      <c r="Z4848"/>
      <c r="AA4848">
        <v>4241656</v>
      </c>
      <c r="AB4848">
        <v>105</v>
      </c>
    </row>
    <row r="4849" spans="1:28" hidden="1" x14ac:dyDescent="0.2">
      <c r="A4849" t="s">
        <v>41713</v>
      </c>
      <c r="B4849" t="s">
        <v>41714</v>
      </c>
      <c r="C4849">
        <v>2019</v>
      </c>
      <c r="D4849" s="1">
        <v>43652</v>
      </c>
      <c r="E4849" t="s">
        <v>176</v>
      </c>
      <c r="F4849" t="s">
        <v>44045</v>
      </c>
      <c r="G4849" t="s">
        <v>44033</v>
      </c>
      <c r="H4849">
        <v>113</v>
      </c>
      <c r="I4849" t="s">
        <v>1831</v>
      </c>
      <c r="J4849" t="s">
        <v>26</v>
      </c>
      <c r="M4849" t="s">
        <v>41715</v>
      </c>
      <c r="N4849" t="s">
        <v>41716</v>
      </c>
      <c r="O4849" t="s">
        <v>41717</v>
      </c>
      <c r="P4849" t="s">
        <v>32332</v>
      </c>
      <c r="Q4849" t="s">
        <v>41718</v>
      </c>
      <c r="R4849" t="s">
        <v>41719</v>
      </c>
      <c r="S4849" t="s">
        <v>41720</v>
      </c>
      <c r="T4849">
        <v>6.7</v>
      </c>
      <c r="U4849">
        <v>70725</v>
      </c>
      <c r="W4849"/>
      <c r="X4849"/>
      <c r="Y4849"/>
      <c r="Z4849"/>
      <c r="AA4849">
        <v>643593</v>
      </c>
      <c r="AB4849">
        <v>696</v>
      </c>
    </row>
    <row r="4850" spans="1:28" x14ac:dyDescent="0.2">
      <c r="A4850" t="s">
        <v>34276</v>
      </c>
      <c r="B4850" t="s">
        <v>34277</v>
      </c>
      <c r="C4850">
        <v>2014</v>
      </c>
      <c r="D4850" t="s">
        <v>34278</v>
      </c>
      <c r="E4850" t="s">
        <v>1045</v>
      </c>
      <c r="F4850" t="s">
        <v>44034</v>
      </c>
      <c r="G4850" t="s">
        <v>44046</v>
      </c>
      <c r="H4850">
        <v>89</v>
      </c>
      <c r="I4850" t="s">
        <v>25</v>
      </c>
      <c r="J4850" t="s">
        <v>26</v>
      </c>
      <c r="M4850" t="s">
        <v>21264</v>
      </c>
      <c r="N4850" t="s">
        <v>21264</v>
      </c>
      <c r="O4850" t="s">
        <v>34279</v>
      </c>
      <c r="P4850" t="s">
        <v>28813</v>
      </c>
      <c r="Q4850" t="s">
        <v>34280</v>
      </c>
      <c r="R4850" t="s">
        <v>34281</v>
      </c>
      <c r="S4850" t="s">
        <v>34282</v>
      </c>
      <c r="T4850">
        <v>5.6</v>
      </c>
      <c r="U4850">
        <v>19529</v>
      </c>
      <c r="V4850" s="12">
        <f>W4850*1.09324733035956</f>
        <v>2623793.5928629441</v>
      </c>
      <c r="W4850" s="3">
        <v>2400000</v>
      </c>
      <c r="X4850" s="13">
        <f>Y4850*1.09324733035956</f>
        <v>96504.221592829446</v>
      </c>
      <c r="Y4850" s="3">
        <v>88273</v>
      </c>
      <c r="Z4850" s="13">
        <f>AA4850*1.09324733035956</f>
        <v>300333.62685438723</v>
      </c>
      <c r="AA4850" s="3">
        <v>274717</v>
      </c>
      <c r="AB4850">
        <v>74</v>
      </c>
    </row>
    <row r="4851" spans="1:28" hidden="1" x14ac:dyDescent="0.2">
      <c r="A4851" t="s">
        <v>41728</v>
      </c>
      <c r="B4851" t="s">
        <v>41729</v>
      </c>
      <c r="C4851">
        <v>2017</v>
      </c>
      <c r="D4851" t="s">
        <v>36291</v>
      </c>
      <c r="E4851" t="s">
        <v>16512</v>
      </c>
      <c r="F4851" t="s">
        <v>44042</v>
      </c>
      <c r="G4851" t="s">
        <v>44055</v>
      </c>
      <c r="H4851">
        <v>116</v>
      </c>
      <c r="I4851" t="s">
        <v>943</v>
      </c>
      <c r="J4851" t="s">
        <v>944</v>
      </c>
      <c r="K4851" t="s">
        <v>14789</v>
      </c>
      <c r="M4851" t="s">
        <v>41730</v>
      </c>
      <c r="N4851" t="s">
        <v>41731</v>
      </c>
      <c r="O4851" t="s">
        <v>41732</v>
      </c>
      <c r="P4851" t="s">
        <v>41733</v>
      </c>
      <c r="Q4851" t="s">
        <v>41734</v>
      </c>
      <c r="R4851" t="s">
        <v>41735</v>
      </c>
      <c r="S4851" t="s">
        <v>41736</v>
      </c>
      <c r="T4851">
        <v>7.6</v>
      </c>
      <c r="U4851">
        <v>11493</v>
      </c>
      <c r="W4851"/>
      <c r="X4851"/>
      <c r="Y4851"/>
      <c r="Z4851"/>
      <c r="AA4851">
        <v>8812</v>
      </c>
      <c r="AB4851">
        <v>69</v>
      </c>
    </row>
    <row r="4852" spans="1:28" hidden="1" x14ac:dyDescent="0.2">
      <c r="A4852" t="s">
        <v>41737</v>
      </c>
      <c r="B4852" t="s">
        <v>41738</v>
      </c>
      <c r="C4852">
        <v>2017</v>
      </c>
      <c r="D4852" t="s">
        <v>24467</v>
      </c>
      <c r="E4852" t="s">
        <v>176</v>
      </c>
      <c r="H4852">
        <v>98</v>
      </c>
      <c r="I4852" t="s">
        <v>25</v>
      </c>
      <c r="J4852" t="s">
        <v>26</v>
      </c>
      <c r="M4852" t="s">
        <v>41739</v>
      </c>
      <c r="N4852" t="s">
        <v>41739</v>
      </c>
      <c r="O4852" t="s">
        <v>41740</v>
      </c>
      <c r="P4852" t="s">
        <v>41741</v>
      </c>
      <c r="Q4852" t="s">
        <v>41742</v>
      </c>
      <c r="R4852" t="s">
        <v>41743</v>
      </c>
      <c r="S4852" t="s">
        <v>41744</v>
      </c>
      <c r="T4852">
        <v>6.4</v>
      </c>
      <c r="U4852">
        <v>11833</v>
      </c>
      <c r="W4852"/>
      <c r="X4852"/>
      <c r="Y4852">
        <v>473771</v>
      </c>
      <c r="Z4852"/>
      <c r="AA4852">
        <v>486623</v>
      </c>
      <c r="AB4852">
        <v>81</v>
      </c>
    </row>
    <row r="4853" spans="1:28" x14ac:dyDescent="0.2">
      <c r="A4853" t="s">
        <v>10236</v>
      </c>
      <c r="B4853" t="s">
        <v>10237</v>
      </c>
      <c r="C4853">
        <v>2006</v>
      </c>
      <c r="D4853" t="s">
        <v>10238</v>
      </c>
      <c r="E4853" t="s">
        <v>44037</v>
      </c>
      <c r="F4853" t="s">
        <v>44047</v>
      </c>
      <c r="G4853" t="s">
        <v>44033</v>
      </c>
      <c r="H4853">
        <v>105</v>
      </c>
      <c r="I4853" t="s">
        <v>10239</v>
      </c>
      <c r="J4853" t="s">
        <v>26</v>
      </c>
      <c r="K4853" t="s">
        <v>27</v>
      </c>
      <c r="M4853" t="s">
        <v>10240</v>
      </c>
      <c r="N4853" t="s">
        <v>10241</v>
      </c>
      <c r="O4853" t="s">
        <v>10242</v>
      </c>
      <c r="P4853" t="s">
        <v>9512</v>
      </c>
      <c r="Q4853" t="s">
        <v>10243</v>
      </c>
      <c r="R4853" t="s">
        <v>10244</v>
      </c>
      <c r="S4853" t="s">
        <v>10245</v>
      </c>
      <c r="T4853">
        <v>6.7</v>
      </c>
      <c r="U4853">
        <v>15522</v>
      </c>
      <c r="V4853" s="12">
        <f>W4853*1.28378472222222</f>
        <v>23108124.999999963</v>
      </c>
      <c r="W4853" s="3">
        <v>18000000</v>
      </c>
      <c r="X4853" s="13">
        <f>Y4853*1.28378472222222</f>
        <v>90691.687916666517</v>
      </c>
      <c r="Y4853" s="3">
        <v>70644</v>
      </c>
      <c r="Z4853" s="13">
        <f>AA4853*1.28378472222222</f>
        <v>2351056.5834722184</v>
      </c>
      <c r="AA4853" s="3">
        <v>1831348</v>
      </c>
      <c r="AB4853">
        <v>96</v>
      </c>
    </row>
    <row r="4854" spans="1:28" hidden="1" x14ac:dyDescent="0.2">
      <c r="A4854" t="s">
        <v>41756</v>
      </c>
      <c r="B4854" t="s">
        <v>41757</v>
      </c>
      <c r="C4854">
        <v>2017</v>
      </c>
      <c r="D4854" s="1">
        <v>42898</v>
      </c>
      <c r="E4854" t="s">
        <v>176</v>
      </c>
      <c r="H4854">
        <v>127</v>
      </c>
      <c r="I4854" t="s">
        <v>41758</v>
      </c>
      <c r="J4854" t="s">
        <v>75</v>
      </c>
      <c r="K4854" t="s">
        <v>41759</v>
      </c>
      <c r="L4854" t="s">
        <v>4428</v>
      </c>
      <c r="M4854" t="s">
        <v>9577</v>
      </c>
      <c r="N4854" t="s">
        <v>30112</v>
      </c>
      <c r="O4854" t="s">
        <v>41760</v>
      </c>
      <c r="P4854" t="s">
        <v>41761</v>
      </c>
      <c r="Q4854" t="s">
        <v>41762</v>
      </c>
      <c r="R4854" t="s">
        <v>41763</v>
      </c>
      <c r="S4854" t="s">
        <v>41764</v>
      </c>
      <c r="T4854">
        <v>7.6</v>
      </c>
      <c r="U4854">
        <v>28454</v>
      </c>
      <c r="W4854"/>
      <c r="X4854"/>
      <c r="Y4854">
        <v>566356</v>
      </c>
      <c r="Z4854"/>
      <c r="AA4854">
        <v>3925992</v>
      </c>
      <c r="AB4854">
        <v>73</v>
      </c>
    </row>
    <row r="4855" spans="1:28" x14ac:dyDescent="0.2">
      <c r="A4855" t="s">
        <v>26775</v>
      </c>
      <c r="B4855" t="s">
        <v>26776</v>
      </c>
      <c r="C4855">
        <v>2011</v>
      </c>
      <c r="D4855" s="1">
        <v>41124</v>
      </c>
      <c r="E4855" t="s">
        <v>176</v>
      </c>
      <c r="F4855" t="s">
        <v>44046</v>
      </c>
      <c r="G4855" t="s">
        <v>44045</v>
      </c>
      <c r="H4855">
        <v>101</v>
      </c>
      <c r="I4855" t="s">
        <v>25</v>
      </c>
      <c r="J4855" t="s">
        <v>26</v>
      </c>
      <c r="M4855" t="s">
        <v>18908</v>
      </c>
      <c r="N4855" t="s">
        <v>18908</v>
      </c>
      <c r="O4855" t="s">
        <v>26777</v>
      </c>
      <c r="P4855" t="s">
        <v>26778</v>
      </c>
      <c r="Q4855" t="s">
        <v>26779</v>
      </c>
      <c r="R4855" t="s">
        <v>26780</v>
      </c>
      <c r="S4855" t="s">
        <v>26781</v>
      </c>
      <c r="T4855">
        <v>5.4</v>
      </c>
      <c r="U4855">
        <v>32546</v>
      </c>
      <c r="V4855" s="12">
        <f>W4855*1.1505830469594</f>
        <v>862937.28521955002</v>
      </c>
      <c r="W4855" s="3">
        <v>750000</v>
      </c>
      <c r="X4855" s="13">
        <f>Y4855*1.1505830469594</f>
        <v>90201.108549429133</v>
      </c>
      <c r="Y4855" s="3">
        <v>78396</v>
      </c>
      <c r="Z4855" s="13">
        <f>AA4855*1.1505830469594</f>
        <v>1356342.9638301965</v>
      </c>
      <c r="AA4855" s="3">
        <v>1178831</v>
      </c>
      <c r="AB4855">
        <v>291</v>
      </c>
    </row>
    <row r="4856" spans="1:28" hidden="1" x14ac:dyDescent="0.2">
      <c r="A4856" t="s">
        <v>41773</v>
      </c>
      <c r="B4856" t="s">
        <v>41774</v>
      </c>
      <c r="C4856">
        <v>2017</v>
      </c>
      <c r="D4856" t="s">
        <v>34830</v>
      </c>
      <c r="E4856" t="s">
        <v>44035</v>
      </c>
      <c r="F4856" t="s">
        <v>44032</v>
      </c>
      <c r="G4856" t="s">
        <v>44049</v>
      </c>
      <c r="H4856">
        <v>125</v>
      </c>
      <c r="I4856" t="s">
        <v>4358</v>
      </c>
      <c r="J4856" t="s">
        <v>838</v>
      </c>
      <c r="K4856" t="s">
        <v>1076</v>
      </c>
      <c r="L4856" t="s">
        <v>3179</v>
      </c>
      <c r="M4856" t="s">
        <v>41775</v>
      </c>
      <c r="N4856" t="s">
        <v>41776</v>
      </c>
      <c r="O4856" t="s">
        <v>41777</v>
      </c>
      <c r="P4856" t="s">
        <v>14991</v>
      </c>
      <c r="Q4856" t="s">
        <v>41778</v>
      </c>
      <c r="R4856" t="s">
        <v>41779</v>
      </c>
      <c r="S4856" t="s">
        <v>41780</v>
      </c>
      <c r="T4856">
        <v>8.5</v>
      </c>
      <c r="U4856">
        <v>32247</v>
      </c>
      <c r="W4856"/>
      <c r="X4856"/>
      <c r="Y4856"/>
      <c r="Z4856"/>
      <c r="AA4856">
        <v>946947</v>
      </c>
      <c r="AB4856">
        <v>66</v>
      </c>
    </row>
    <row r="4857" spans="1:28" x14ac:dyDescent="0.2">
      <c r="A4857" t="s">
        <v>142</v>
      </c>
      <c r="B4857" t="s">
        <v>143</v>
      </c>
      <c r="C4857">
        <v>2000</v>
      </c>
      <c r="D4857" t="s">
        <v>144</v>
      </c>
      <c r="E4857" t="s">
        <v>176</v>
      </c>
      <c r="F4857" t="s">
        <v>44045</v>
      </c>
      <c r="G4857" t="s">
        <v>44042</v>
      </c>
      <c r="H4857">
        <v>122</v>
      </c>
      <c r="I4857" t="s">
        <v>146</v>
      </c>
      <c r="J4857" t="s">
        <v>26</v>
      </c>
      <c r="M4857" t="s">
        <v>147</v>
      </c>
      <c r="N4857" t="s">
        <v>148</v>
      </c>
      <c r="O4857" t="s">
        <v>149</v>
      </c>
      <c r="P4857" t="s">
        <v>150</v>
      </c>
      <c r="Q4857" t="s">
        <v>151</v>
      </c>
      <c r="R4857" t="s">
        <v>152</v>
      </c>
      <c r="S4857" t="s">
        <v>153</v>
      </c>
      <c r="T4857">
        <v>5.9</v>
      </c>
      <c r="U4857">
        <v>20570</v>
      </c>
      <c r="V4857" s="12">
        <f>W4857*1.5029674796748</f>
        <v>12023739.837398401</v>
      </c>
      <c r="W4857" s="3">
        <v>8000000</v>
      </c>
      <c r="X4857" s="13">
        <f>Y4857*1.5029674796748</f>
        <v>90161.516138211577</v>
      </c>
      <c r="Y4857" s="3">
        <v>59989</v>
      </c>
      <c r="Z4857" s="13">
        <f>AA4857*1.5029674796748</f>
        <v>159289.00239837434</v>
      </c>
      <c r="AA4857" s="3">
        <v>105983</v>
      </c>
      <c r="AB4857">
        <v>184</v>
      </c>
    </row>
    <row r="4858" spans="1:28" x14ac:dyDescent="0.2">
      <c r="A4858" t="s">
        <v>36982</v>
      </c>
      <c r="B4858" t="s">
        <v>36983</v>
      </c>
      <c r="C4858">
        <v>2016</v>
      </c>
      <c r="D4858" s="1">
        <v>42624</v>
      </c>
      <c r="E4858" t="s">
        <v>44035</v>
      </c>
      <c r="F4858" t="s">
        <v>44032</v>
      </c>
      <c r="G4858" t="s">
        <v>44040</v>
      </c>
      <c r="H4858">
        <v>103</v>
      </c>
      <c r="I4858" t="s">
        <v>1561</v>
      </c>
      <c r="J4858" t="s">
        <v>26</v>
      </c>
      <c r="M4858" t="s">
        <v>2194</v>
      </c>
      <c r="N4858" t="s">
        <v>36984</v>
      </c>
      <c r="O4858" t="s">
        <v>36985</v>
      </c>
      <c r="P4858" t="s">
        <v>36986</v>
      </c>
      <c r="Q4858" t="s">
        <v>36987</v>
      </c>
      <c r="R4858" t="s">
        <v>36988</v>
      </c>
      <c r="S4858" t="s">
        <v>36989</v>
      </c>
      <c r="T4858">
        <v>7.4</v>
      </c>
      <c r="U4858">
        <v>26386</v>
      </c>
      <c r="V4858" s="12">
        <f>W4858*1.07834771485832</f>
        <v>8626781.7188665606</v>
      </c>
      <c r="W4858" s="3">
        <v>8000000</v>
      </c>
      <c r="X4858" s="13">
        <f>Y4858*1.07834771485832</f>
        <v>89182.59106192764</v>
      </c>
      <c r="Y4858" s="3">
        <v>82703</v>
      </c>
      <c r="Z4858" s="13">
        <f>AA4858*1.07834771485832</f>
        <v>17310762.235572349</v>
      </c>
      <c r="AA4858" s="3">
        <v>16053043</v>
      </c>
      <c r="AB4858">
        <v>102</v>
      </c>
    </row>
    <row r="4859" spans="1:28" hidden="1" x14ac:dyDescent="0.2">
      <c r="A4859" t="s">
        <v>41794</v>
      </c>
      <c r="B4859" t="s">
        <v>41795</v>
      </c>
      <c r="C4859">
        <v>2017</v>
      </c>
      <c r="D4859" t="s">
        <v>39387</v>
      </c>
      <c r="E4859" t="s">
        <v>44037</v>
      </c>
      <c r="F4859" t="s">
        <v>44031</v>
      </c>
      <c r="G4859" t="s">
        <v>44040</v>
      </c>
      <c r="H4859">
        <v>103</v>
      </c>
      <c r="I4859" t="s">
        <v>2213</v>
      </c>
      <c r="J4859" t="s">
        <v>934</v>
      </c>
      <c r="M4859" t="s">
        <v>41796</v>
      </c>
      <c r="N4859" t="s">
        <v>41797</v>
      </c>
      <c r="O4859" t="s">
        <v>41798</v>
      </c>
      <c r="P4859" t="s">
        <v>41799</v>
      </c>
      <c r="Q4859" t="s">
        <v>41800</v>
      </c>
      <c r="R4859" t="s">
        <v>41801</v>
      </c>
      <c r="S4859" t="s">
        <v>41802</v>
      </c>
      <c r="T4859">
        <v>6.8</v>
      </c>
      <c r="U4859">
        <v>11459</v>
      </c>
      <c r="W4859"/>
      <c r="X4859"/>
      <c r="Y4859">
        <v>2418404</v>
      </c>
      <c r="Z4859"/>
      <c r="AA4859">
        <v>41978431</v>
      </c>
      <c r="AB4859">
        <v>64</v>
      </c>
    </row>
    <row r="4860" spans="1:28" x14ac:dyDescent="0.2">
      <c r="A4860" t="s">
        <v>11388</v>
      </c>
      <c r="B4860" t="s">
        <v>11389</v>
      </c>
      <c r="C4860">
        <v>2005</v>
      </c>
      <c r="D4860" t="s">
        <v>11390</v>
      </c>
      <c r="E4860" t="s">
        <v>176</v>
      </c>
      <c r="F4860" t="s">
        <v>44034</v>
      </c>
      <c r="G4860" t="s">
        <v>44046</v>
      </c>
      <c r="H4860">
        <v>120</v>
      </c>
      <c r="I4860" t="s">
        <v>2470</v>
      </c>
      <c r="J4860" t="s">
        <v>26</v>
      </c>
      <c r="M4860" t="s">
        <v>8179</v>
      </c>
      <c r="N4860" t="s">
        <v>11391</v>
      </c>
      <c r="O4860" t="s">
        <v>11392</v>
      </c>
      <c r="P4860" t="s">
        <v>11393</v>
      </c>
      <c r="Q4860" t="s">
        <v>11394</v>
      </c>
      <c r="R4860" t="s">
        <v>11395</v>
      </c>
      <c r="S4860" t="s">
        <v>11396</v>
      </c>
      <c r="T4860">
        <v>6.5</v>
      </c>
      <c r="U4860">
        <v>31412</v>
      </c>
      <c r="V4860" s="12">
        <f>W4860*1.32519713261649</f>
        <v>25576304.659498256</v>
      </c>
      <c r="W4860" s="3">
        <v>19300000</v>
      </c>
      <c r="X4860" s="13">
        <f>Y4860*1.32519713261649</f>
        <v>88063.325053763605</v>
      </c>
      <c r="Y4860" s="3">
        <v>66453</v>
      </c>
      <c r="Z4860" s="13">
        <f>AA4860*1.32519713261649</f>
        <v>750871.27250896196</v>
      </c>
      <c r="AA4860" s="3">
        <v>566611</v>
      </c>
      <c r="AB4860">
        <v>203</v>
      </c>
    </row>
    <row r="4861" spans="1:28" x14ac:dyDescent="0.2">
      <c r="A4861" t="s">
        <v>18898</v>
      </c>
      <c r="B4861" t="s">
        <v>18899</v>
      </c>
      <c r="C4861">
        <v>2008</v>
      </c>
      <c r="D4861" t="s">
        <v>15809</v>
      </c>
      <c r="E4861" t="s">
        <v>176</v>
      </c>
      <c r="H4861">
        <v>120</v>
      </c>
      <c r="I4861" t="s">
        <v>25</v>
      </c>
      <c r="J4861" t="s">
        <v>26</v>
      </c>
      <c r="M4861" t="s">
        <v>18900</v>
      </c>
      <c r="N4861" t="s">
        <v>18901</v>
      </c>
      <c r="O4861" t="s">
        <v>18902</v>
      </c>
      <c r="P4861" t="s">
        <v>5063</v>
      </c>
      <c r="Q4861" t="s">
        <v>18903</v>
      </c>
      <c r="R4861" t="s">
        <v>18904</v>
      </c>
      <c r="S4861" t="s">
        <v>18905</v>
      </c>
      <c r="T4861">
        <v>6.5</v>
      </c>
      <c r="U4861">
        <v>12322</v>
      </c>
      <c r="V4861" s="12">
        <f>W4861*1.20207800169993</f>
        <v>9616624.0135994405</v>
      </c>
      <c r="W4861" s="3">
        <v>8000000</v>
      </c>
      <c r="X4861" s="13">
        <f>Y4861*1.20207800169993</f>
        <v>84866.706920015058</v>
      </c>
      <c r="Y4861" s="3">
        <v>70600</v>
      </c>
      <c r="Z4861" s="13">
        <f>AA4861*1.20207800169993</f>
        <v>8044524.7655722406</v>
      </c>
      <c r="AA4861" s="3">
        <v>6692182</v>
      </c>
      <c r="AB4861">
        <v>57</v>
      </c>
    </row>
    <row r="4862" spans="1:28" x14ac:dyDescent="0.2">
      <c r="A4862" t="s">
        <v>21380</v>
      </c>
      <c r="B4862" t="s">
        <v>21381</v>
      </c>
      <c r="C4862">
        <v>2009</v>
      </c>
      <c r="D4862" t="s">
        <v>18117</v>
      </c>
      <c r="E4862" t="s">
        <v>1045</v>
      </c>
      <c r="F4862" t="s">
        <v>44044</v>
      </c>
      <c r="G4862" t="s">
        <v>44032</v>
      </c>
      <c r="H4862">
        <v>105</v>
      </c>
      <c r="I4862" t="s">
        <v>25</v>
      </c>
      <c r="J4862" t="s">
        <v>26</v>
      </c>
      <c r="K4862" t="s">
        <v>1121</v>
      </c>
      <c r="M4862" t="s">
        <v>1266</v>
      </c>
      <c r="N4862" t="s">
        <v>1266</v>
      </c>
      <c r="O4862" t="s">
        <v>21382</v>
      </c>
      <c r="P4862" t="s">
        <v>976</v>
      </c>
      <c r="Q4862" t="s">
        <v>21383</v>
      </c>
      <c r="R4862" t="s">
        <v>21384</v>
      </c>
      <c r="S4862" t="s">
        <v>21385</v>
      </c>
      <c r="T4862">
        <v>6.4</v>
      </c>
      <c r="U4862">
        <v>26293</v>
      </c>
      <c r="V4862" s="12">
        <f>W4862*1.20636999678377</f>
        <v>10857329.97105393</v>
      </c>
      <c r="W4862" s="3">
        <v>9000000</v>
      </c>
      <c r="X4862" s="13">
        <f>Y4862*1.20636999678377</f>
        <v>84525.520194651632</v>
      </c>
      <c r="Y4862" s="3">
        <v>70066</v>
      </c>
      <c r="Z4862" s="13">
        <f>AA4862*1.20636999678377</f>
        <v>1247644.73985373</v>
      </c>
      <c r="AA4862" s="3">
        <v>1034214</v>
      </c>
      <c r="AB4862">
        <v>68</v>
      </c>
    </row>
    <row r="4863" spans="1:28" hidden="1" x14ac:dyDescent="0.2">
      <c r="A4863" t="s">
        <v>41823</v>
      </c>
      <c r="B4863" t="s">
        <v>41824</v>
      </c>
      <c r="C4863">
        <v>2016</v>
      </c>
      <c r="D4863" t="s">
        <v>40225</v>
      </c>
      <c r="E4863" t="s">
        <v>16512</v>
      </c>
      <c r="F4863" t="s">
        <v>44044</v>
      </c>
      <c r="G4863" t="s">
        <v>44045</v>
      </c>
      <c r="H4863">
        <v>105</v>
      </c>
      <c r="I4863" t="s">
        <v>943</v>
      </c>
      <c r="J4863" t="s">
        <v>2402</v>
      </c>
      <c r="M4863" t="s">
        <v>41825</v>
      </c>
      <c r="N4863" t="s">
        <v>41825</v>
      </c>
      <c r="O4863" t="s">
        <v>41826</v>
      </c>
      <c r="P4863" t="s">
        <v>41827</v>
      </c>
      <c r="Q4863" t="s">
        <v>41828</v>
      </c>
      <c r="R4863" t="s">
        <v>41829</v>
      </c>
      <c r="S4863" t="s">
        <v>41830</v>
      </c>
      <c r="T4863">
        <v>8.3000000000000007</v>
      </c>
      <c r="U4863">
        <v>11410</v>
      </c>
      <c r="W4863"/>
      <c r="X4863"/>
      <c r="Y4863"/>
      <c r="Z4863"/>
      <c r="AA4863"/>
      <c r="AB4863">
        <v>68</v>
      </c>
    </row>
    <row r="4864" spans="1:28" x14ac:dyDescent="0.2">
      <c r="A4864" t="s">
        <v>28849</v>
      </c>
      <c r="B4864" t="s">
        <v>28850</v>
      </c>
      <c r="C4864">
        <v>2012</v>
      </c>
      <c r="D4864" s="1">
        <v>41552</v>
      </c>
      <c r="E4864" t="s">
        <v>3496</v>
      </c>
      <c r="F4864" t="s">
        <v>44042</v>
      </c>
      <c r="H4864">
        <v>86</v>
      </c>
      <c r="I4864" t="s">
        <v>229</v>
      </c>
      <c r="J4864" t="s">
        <v>26</v>
      </c>
      <c r="M4864" t="s">
        <v>4624</v>
      </c>
      <c r="N4864" t="s">
        <v>28851</v>
      </c>
      <c r="O4864" t="s">
        <v>28852</v>
      </c>
      <c r="P4864" t="s">
        <v>17466</v>
      </c>
      <c r="Q4864" t="s">
        <v>28853</v>
      </c>
      <c r="R4864" t="s">
        <v>28854</v>
      </c>
      <c r="S4864" t="s">
        <v>28855</v>
      </c>
      <c r="T4864">
        <v>6</v>
      </c>
      <c r="U4864">
        <v>18425</v>
      </c>
      <c r="V4864" s="12">
        <f>W4864*1.12725506764114</f>
        <v>3269039.696159306</v>
      </c>
      <c r="W4864" s="3">
        <v>2900000</v>
      </c>
      <c r="X4864" s="13">
        <f>Y4864*1.12725506764114</f>
        <v>84451.695157538925</v>
      </c>
      <c r="Y4864" s="3">
        <v>74918</v>
      </c>
      <c r="Z4864" s="13">
        <f>AA4864*1.12725506764114</f>
        <v>1182156.8984555339</v>
      </c>
      <c r="AA4864" s="3">
        <v>1048704</v>
      </c>
      <c r="AB4864">
        <v>118</v>
      </c>
    </row>
    <row r="4865" spans="1:28" x14ac:dyDescent="0.2">
      <c r="A4865" t="s">
        <v>27041</v>
      </c>
      <c r="B4865" t="s">
        <v>27042</v>
      </c>
      <c r="C4865">
        <v>2014</v>
      </c>
      <c r="D4865" t="s">
        <v>27043</v>
      </c>
      <c r="E4865" t="s">
        <v>1045</v>
      </c>
      <c r="F4865" t="s">
        <v>44032</v>
      </c>
      <c r="H4865">
        <v>91</v>
      </c>
      <c r="I4865" t="s">
        <v>495</v>
      </c>
      <c r="J4865" t="s">
        <v>26</v>
      </c>
      <c r="M4865" t="s">
        <v>27044</v>
      </c>
      <c r="N4865" t="s">
        <v>27044</v>
      </c>
      <c r="O4865" t="s">
        <v>27045</v>
      </c>
      <c r="P4865" t="s">
        <v>17066</v>
      </c>
      <c r="Q4865" t="s">
        <v>27046</v>
      </c>
      <c r="R4865" t="s">
        <v>27047</v>
      </c>
      <c r="S4865" t="s">
        <v>27048</v>
      </c>
      <c r="T4865">
        <v>6.3</v>
      </c>
      <c r="U4865">
        <v>14029</v>
      </c>
      <c r="V4865" s="12">
        <f>W4865*1.09324733035956</f>
        <v>5466236.6517978003</v>
      </c>
      <c r="W4865" s="3">
        <v>5000000</v>
      </c>
      <c r="X4865" s="13">
        <f>Y4865*1.09324733035956</f>
        <v>82149.884145208416</v>
      </c>
      <c r="Y4865" s="3">
        <v>75143</v>
      </c>
      <c r="Z4865" s="13">
        <f>AA4865*1.09324733035956</f>
        <v>132089.42219603312</v>
      </c>
      <c r="AA4865" s="3">
        <v>120823</v>
      </c>
      <c r="AB4865">
        <v>40</v>
      </c>
    </row>
    <row r="4866" spans="1:28" hidden="1" x14ac:dyDescent="0.2">
      <c r="A4866" t="s">
        <v>41846</v>
      </c>
      <c r="B4866" t="s">
        <v>41847</v>
      </c>
      <c r="C4866">
        <v>2017</v>
      </c>
      <c r="D4866" s="1">
        <v>42805</v>
      </c>
      <c r="E4866" t="s">
        <v>176</v>
      </c>
      <c r="F4866" t="s">
        <v>44036</v>
      </c>
      <c r="H4866">
        <v>117</v>
      </c>
      <c r="I4866" t="s">
        <v>25</v>
      </c>
      <c r="J4866" t="s">
        <v>26</v>
      </c>
      <c r="K4866" t="s">
        <v>9135</v>
      </c>
      <c r="L4866" t="s">
        <v>308</v>
      </c>
      <c r="M4866" t="s">
        <v>28802</v>
      </c>
      <c r="N4866" t="s">
        <v>41848</v>
      </c>
      <c r="O4866" t="s">
        <v>41849</v>
      </c>
      <c r="P4866" t="s">
        <v>24193</v>
      </c>
      <c r="Q4866" t="s">
        <v>41850</v>
      </c>
      <c r="R4866" t="s">
        <v>41851</v>
      </c>
      <c r="S4866" t="s">
        <v>41852</v>
      </c>
      <c r="T4866">
        <v>6.4</v>
      </c>
      <c r="U4866">
        <v>12827</v>
      </c>
      <c r="W4866"/>
      <c r="X4866"/>
      <c r="Y4866"/>
      <c r="Z4866"/>
      <c r="AA4866">
        <v>124783</v>
      </c>
      <c r="AB4866">
        <v>62</v>
      </c>
    </row>
    <row r="4867" spans="1:28" hidden="1" x14ac:dyDescent="0.2">
      <c r="A4867" t="s">
        <v>41853</v>
      </c>
      <c r="B4867" t="s">
        <v>41854</v>
      </c>
      <c r="C4867">
        <v>2018</v>
      </c>
      <c r="D4867" t="s">
        <v>41690</v>
      </c>
      <c r="E4867" t="s">
        <v>1045</v>
      </c>
      <c r="F4867" t="s">
        <v>44032</v>
      </c>
      <c r="G4867" t="s">
        <v>44053</v>
      </c>
      <c r="H4867">
        <v>133</v>
      </c>
      <c r="I4867" t="s">
        <v>25</v>
      </c>
      <c r="J4867" t="s">
        <v>26</v>
      </c>
      <c r="K4867" t="s">
        <v>27</v>
      </c>
      <c r="M4867" t="s">
        <v>7371</v>
      </c>
      <c r="N4867" t="s">
        <v>383</v>
      </c>
      <c r="O4867" t="s">
        <v>41855</v>
      </c>
      <c r="P4867" t="s">
        <v>1266</v>
      </c>
      <c r="Q4867" t="s">
        <v>41856</v>
      </c>
      <c r="R4867" t="s">
        <v>41857</v>
      </c>
      <c r="S4867" t="s">
        <v>41858</v>
      </c>
      <c r="T4867">
        <v>7.3</v>
      </c>
      <c r="U4867">
        <v>115086</v>
      </c>
      <c r="W4867"/>
      <c r="X4867"/>
      <c r="Y4867"/>
      <c r="Z4867"/>
      <c r="AA4867"/>
      <c r="AB4867">
        <v>693</v>
      </c>
    </row>
    <row r="4868" spans="1:28" hidden="1" x14ac:dyDescent="0.2">
      <c r="A4868" t="s">
        <v>41859</v>
      </c>
      <c r="B4868">
        <v>7500</v>
      </c>
      <c r="C4868">
        <v>2019</v>
      </c>
      <c r="D4868" t="s">
        <v>41860</v>
      </c>
      <c r="E4868" t="s">
        <v>16512</v>
      </c>
      <c r="F4868" t="s">
        <v>44032</v>
      </c>
      <c r="G4868" t="s">
        <v>44042</v>
      </c>
      <c r="H4868">
        <v>93</v>
      </c>
      <c r="I4868" t="s">
        <v>41861</v>
      </c>
      <c r="J4868" t="s">
        <v>26</v>
      </c>
      <c r="K4868" t="s">
        <v>307</v>
      </c>
      <c r="L4868" t="s">
        <v>1076</v>
      </c>
      <c r="M4868" t="s">
        <v>41862</v>
      </c>
      <c r="N4868" t="s">
        <v>41863</v>
      </c>
      <c r="O4868" t="s">
        <v>41864</v>
      </c>
      <c r="P4868" t="s">
        <v>10478</v>
      </c>
      <c r="Q4868" t="s">
        <v>10478</v>
      </c>
      <c r="R4868" t="s">
        <v>41865</v>
      </c>
      <c r="S4868" t="s">
        <v>41866</v>
      </c>
      <c r="T4868">
        <v>6.3</v>
      </c>
      <c r="U4868">
        <v>14794</v>
      </c>
      <c r="W4868"/>
      <c r="X4868"/>
      <c r="Y4868"/>
      <c r="Z4868"/>
      <c r="AA4868"/>
      <c r="AB4868">
        <v>363</v>
      </c>
    </row>
    <row r="4869" spans="1:28" hidden="1" x14ac:dyDescent="0.2">
      <c r="A4869" t="s">
        <v>41867</v>
      </c>
      <c r="B4869" t="s">
        <v>41868</v>
      </c>
      <c r="C4869">
        <v>2017</v>
      </c>
      <c r="D4869" t="s">
        <v>31595</v>
      </c>
      <c r="E4869" t="s">
        <v>1045</v>
      </c>
      <c r="H4869">
        <v>114</v>
      </c>
      <c r="I4869" t="s">
        <v>4358</v>
      </c>
      <c r="J4869" t="s">
        <v>1076</v>
      </c>
      <c r="M4869" t="s">
        <v>22032</v>
      </c>
      <c r="N4869" t="s">
        <v>41869</v>
      </c>
      <c r="O4869" t="s">
        <v>41870</v>
      </c>
      <c r="P4869" t="s">
        <v>22035</v>
      </c>
      <c r="Q4869" t="s">
        <v>41871</v>
      </c>
      <c r="R4869" t="s">
        <v>41872</v>
      </c>
      <c r="S4869" t="s">
        <v>41873</v>
      </c>
      <c r="T4869">
        <v>3.3</v>
      </c>
      <c r="U4869">
        <v>14083</v>
      </c>
      <c r="W4869"/>
      <c r="X4869"/>
      <c r="Y4869"/>
      <c r="Z4869"/>
      <c r="AA4869">
        <v>28952258</v>
      </c>
      <c r="AB4869">
        <v>17</v>
      </c>
    </row>
    <row r="4870" spans="1:28" x14ac:dyDescent="0.2">
      <c r="A4870" t="s">
        <v>18674</v>
      </c>
      <c r="B4870" t="s">
        <v>18675</v>
      </c>
      <c r="C4870">
        <v>2007</v>
      </c>
      <c r="D4870" t="s">
        <v>8731</v>
      </c>
      <c r="E4870" t="s">
        <v>44041</v>
      </c>
      <c r="F4870" t="s">
        <v>44042</v>
      </c>
      <c r="G4870" t="s">
        <v>44055</v>
      </c>
      <c r="H4870">
        <v>90</v>
      </c>
      <c r="I4870" t="s">
        <v>433</v>
      </c>
      <c r="J4870" t="s">
        <v>26</v>
      </c>
      <c r="K4870" t="s">
        <v>27</v>
      </c>
      <c r="L4870" t="s">
        <v>361</v>
      </c>
      <c r="M4870" t="s">
        <v>1221</v>
      </c>
      <c r="N4870" t="s">
        <v>1221</v>
      </c>
      <c r="O4870" t="s">
        <v>18676</v>
      </c>
      <c r="P4870" t="s">
        <v>18677</v>
      </c>
      <c r="Q4870" t="s">
        <v>18678</v>
      </c>
      <c r="R4870" t="s">
        <v>18679</v>
      </c>
      <c r="S4870" t="s">
        <v>18680</v>
      </c>
      <c r="T4870">
        <v>6.1</v>
      </c>
      <c r="U4870">
        <v>10066</v>
      </c>
      <c r="V4870" s="12">
        <f>W4870*1.24823238899982</f>
        <v>6241161.9449990997</v>
      </c>
      <c r="W4870" s="3">
        <v>5000000</v>
      </c>
      <c r="X4870" s="13">
        <f>Y4870*1.24823238899982</f>
        <v>81619.419451920228</v>
      </c>
      <c r="Y4870" s="3">
        <v>65388</v>
      </c>
      <c r="Z4870" s="13">
        <f>AA4870*144548551.06</f>
        <v>113413371355880.23</v>
      </c>
      <c r="AA4870" s="3">
        <v>784604</v>
      </c>
      <c r="AB4870">
        <v>109</v>
      </c>
    </row>
    <row r="4871" spans="1:28" x14ac:dyDescent="0.2">
      <c r="A4871" t="s">
        <v>37156</v>
      </c>
      <c r="B4871" t="s">
        <v>37157</v>
      </c>
      <c r="C4871">
        <v>2015</v>
      </c>
      <c r="D4871" t="s">
        <v>32873</v>
      </c>
      <c r="E4871" t="s">
        <v>16512</v>
      </c>
      <c r="F4871" t="s">
        <v>44031</v>
      </c>
      <c r="G4871" t="s">
        <v>44032</v>
      </c>
      <c r="H4871">
        <v>127</v>
      </c>
      <c r="I4871" t="s">
        <v>5823</v>
      </c>
      <c r="J4871" t="s">
        <v>209</v>
      </c>
      <c r="K4871" t="s">
        <v>26</v>
      </c>
      <c r="L4871" t="s">
        <v>1121</v>
      </c>
      <c r="M4871" t="s">
        <v>37158</v>
      </c>
      <c r="N4871" t="s">
        <v>37158</v>
      </c>
      <c r="O4871" t="s">
        <v>37159</v>
      </c>
      <c r="P4871" t="s">
        <v>1289</v>
      </c>
      <c r="Q4871" t="s">
        <v>37160</v>
      </c>
      <c r="R4871" t="s">
        <v>37161</v>
      </c>
      <c r="S4871" t="s">
        <v>37162</v>
      </c>
      <c r="T4871">
        <v>6</v>
      </c>
      <c r="U4871">
        <v>18069</v>
      </c>
      <c r="V4871" s="12">
        <f>W4871*1.09195121025074</f>
        <v>70976828.666298106</v>
      </c>
      <c r="W4871" s="3">
        <v>65000000</v>
      </c>
      <c r="X4871" s="13">
        <f>Y4871*1.09195121025074</f>
        <v>80878.642240851812</v>
      </c>
      <c r="Y4871" s="3">
        <v>74068</v>
      </c>
      <c r="Z4871" s="13">
        <f>AA4871*1.09195121025074</f>
        <v>133880735.36887209</v>
      </c>
      <c r="AA4871" s="3">
        <v>122606884</v>
      </c>
      <c r="AB4871">
        <v>122</v>
      </c>
    </row>
    <row r="4872" spans="1:28" x14ac:dyDescent="0.2">
      <c r="A4872" t="s">
        <v>26088</v>
      </c>
      <c r="B4872" t="s">
        <v>26089</v>
      </c>
      <c r="C4872">
        <v>2011</v>
      </c>
      <c r="D4872" t="s">
        <v>26090</v>
      </c>
      <c r="E4872" t="s">
        <v>16512</v>
      </c>
      <c r="F4872" t="s">
        <v>44032</v>
      </c>
      <c r="H4872">
        <v>131</v>
      </c>
      <c r="I4872" t="s">
        <v>50</v>
      </c>
      <c r="J4872" t="s">
        <v>209</v>
      </c>
      <c r="K4872" t="s">
        <v>51</v>
      </c>
      <c r="M4872" t="s">
        <v>10185</v>
      </c>
      <c r="N4872" t="s">
        <v>26091</v>
      </c>
      <c r="O4872" t="s">
        <v>26092</v>
      </c>
      <c r="P4872" t="s">
        <v>26093</v>
      </c>
      <c r="Q4872" t="s">
        <v>26094</v>
      </c>
      <c r="R4872" t="s">
        <v>26095</v>
      </c>
      <c r="S4872" t="s">
        <v>26096</v>
      </c>
      <c r="T4872">
        <v>6.9</v>
      </c>
      <c r="U4872">
        <v>18403</v>
      </c>
      <c r="V4872" s="12">
        <f>W4872*1.1505830469594</f>
        <v>33366908.361822601</v>
      </c>
      <c r="W4872" s="3">
        <v>29000000</v>
      </c>
      <c r="X4872" s="13">
        <f>Y4872*1.1505830469594</f>
        <v>76052.388820969383</v>
      </c>
      <c r="Y4872" s="3">
        <v>66099</v>
      </c>
      <c r="Z4872" s="13">
        <f>AA4872*1.1505830469594</f>
        <v>49455480.041713625</v>
      </c>
      <c r="AA4872" s="3">
        <v>42982973</v>
      </c>
      <c r="AB4872">
        <v>43</v>
      </c>
    </row>
    <row r="4873" spans="1:28" x14ac:dyDescent="0.2">
      <c r="A4873" t="s">
        <v>27868</v>
      </c>
      <c r="B4873" t="s">
        <v>27869</v>
      </c>
      <c r="C4873">
        <v>2012</v>
      </c>
      <c r="D4873" s="1">
        <v>41163</v>
      </c>
      <c r="E4873" t="s">
        <v>44041</v>
      </c>
      <c r="F4873" t="s">
        <v>44032</v>
      </c>
      <c r="G4873" t="s">
        <v>44042</v>
      </c>
      <c r="H4873">
        <v>95</v>
      </c>
      <c r="I4873" t="s">
        <v>63</v>
      </c>
      <c r="J4873" t="s">
        <v>26</v>
      </c>
      <c r="M4873" t="s">
        <v>1408</v>
      </c>
      <c r="N4873" t="s">
        <v>27870</v>
      </c>
      <c r="O4873" t="s">
        <v>27871</v>
      </c>
      <c r="P4873" t="s">
        <v>5267</v>
      </c>
      <c r="Q4873" t="s">
        <v>27872</v>
      </c>
      <c r="R4873" t="s">
        <v>27873</v>
      </c>
      <c r="S4873" t="s">
        <v>27874</v>
      </c>
      <c r="T4873">
        <v>6.3</v>
      </c>
      <c r="U4873">
        <v>37643</v>
      </c>
      <c r="V4873" s="12">
        <f>W4873*1.12725506764114</f>
        <v>13527060.81169368</v>
      </c>
      <c r="W4873" s="3">
        <v>12000000</v>
      </c>
      <c r="X4873" s="13">
        <f>Y4873*1.12725506764114</f>
        <v>74794.500993057271</v>
      </c>
      <c r="Y4873" s="3">
        <v>66351</v>
      </c>
      <c r="Z4873" s="13">
        <f>AA4873*1.12725506764114</f>
        <v>2193924.6844168389</v>
      </c>
      <c r="AA4873" s="3">
        <v>1946254</v>
      </c>
      <c r="AB4873">
        <v>106</v>
      </c>
    </row>
    <row r="4874" spans="1:28" x14ac:dyDescent="0.2">
      <c r="A4874" t="s">
        <v>12392</v>
      </c>
      <c r="B4874" t="s">
        <v>12393</v>
      </c>
      <c r="C4874">
        <v>2005</v>
      </c>
      <c r="D4874" t="s">
        <v>12394</v>
      </c>
      <c r="E4874" t="s">
        <v>16512</v>
      </c>
      <c r="F4874" t="s">
        <v>44038</v>
      </c>
      <c r="G4874" t="s">
        <v>44046</v>
      </c>
      <c r="H4874">
        <v>95</v>
      </c>
      <c r="I4874" t="s">
        <v>25</v>
      </c>
      <c r="J4874" t="s">
        <v>26</v>
      </c>
      <c r="M4874" t="s">
        <v>12396</v>
      </c>
      <c r="N4874" t="s">
        <v>12397</v>
      </c>
      <c r="O4874" t="s">
        <v>12398</v>
      </c>
      <c r="P4874" t="s">
        <v>12399</v>
      </c>
      <c r="Q4874" t="s">
        <v>12400</v>
      </c>
      <c r="R4874" t="s">
        <v>12401</v>
      </c>
      <c r="S4874" t="s">
        <v>12402</v>
      </c>
      <c r="T4874">
        <v>6.3</v>
      </c>
      <c r="U4874">
        <v>29303</v>
      </c>
      <c r="V4874" s="12">
        <f>W4874*1.32519713261649</f>
        <v>4240630.8243727675</v>
      </c>
      <c r="W4874" s="3">
        <v>3200000</v>
      </c>
      <c r="X4874" s="13">
        <f>Y4874*1.32519713261649</f>
        <v>74384.640250896206</v>
      </c>
      <c r="Y4874" s="3">
        <v>56131</v>
      </c>
      <c r="Z4874" s="13">
        <f>AA4874*1.32519713261649</f>
        <v>952995.63996415946</v>
      </c>
      <c r="AA4874" s="3">
        <v>719135</v>
      </c>
      <c r="AB4874">
        <v>261</v>
      </c>
    </row>
    <row r="4875" spans="1:28" hidden="1" x14ac:dyDescent="0.2">
      <c r="A4875" t="s">
        <v>41909</v>
      </c>
      <c r="B4875" t="s">
        <v>41910</v>
      </c>
      <c r="C4875">
        <v>2017</v>
      </c>
      <c r="D4875" t="s">
        <v>40784</v>
      </c>
      <c r="E4875" t="s">
        <v>1045</v>
      </c>
      <c r="F4875" t="s">
        <v>44032</v>
      </c>
      <c r="H4875">
        <v>106</v>
      </c>
      <c r="I4875" t="s">
        <v>943</v>
      </c>
      <c r="J4875" t="s">
        <v>944</v>
      </c>
      <c r="M4875" t="s">
        <v>41911</v>
      </c>
      <c r="N4875" t="s">
        <v>41912</v>
      </c>
      <c r="O4875" t="s">
        <v>41913</v>
      </c>
      <c r="P4875" t="s">
        <v>31978</v>
      </c>
      <c r="Q4875" t="s">
        <v>41914</v>
      </c>
      <c r="R4875" t="s">
        <v>41915</v>
      </c>
      <c r="S4875" t="s">
        <v>41916</v>
      </c>
      <c r="T4875">
        <v>7.7</v>
      </c>
      <c r="U4875">
        <v>15775</v>
      </c>
      <c r="W4875"/>
      <c r="X4875"/>
      <c r="Y4875"/>
      <c r="Z4875"/>
      <c r="AA4875">
        <v>14426</v>
      </c>
      <c r="AB4875">
        <v>108</v>
      </c>
    </row>
    <row r="4876" spans="1:28" hidden="1" x14ac:dyDescent="0.2">
      <c r="A4876" t="s">
        <v>41917</v>
      </c>
      <c r="B4876" t="s">
        <v>41918</v>
      </c>
      <c r="C4876">
        <v>2017</v>
      </c>
      <c r="D4876" t="s">
        <v>41466</v>
      </c>
      <c r="E4876" t="s">
        <v>16512</v>
      </c>
      <c r="F4876" t="s">
        <v>44042</v>
      </c>
      <c r="H4876">
        <v>172</v>
      </c>
      <c r="I4876" t="s">
        <v>943</v>
      </c>
      <c r="J4876" t="s">
        <v>2402</v>
      </c>
      <c r="M4876" t="s">
        <v>40422</v>
      </c>
      <c r="N4876" t="s">
        <v>41919</v>
      </c>
      <c r="O4876" t="s">
        <v>41920</v>
      </c>
      <c r="P4876" t="s">
        <v>30440</v>
      </c>
      <c r="Q4876" t="s">
        <v>41921</v>
      </c>
      <c r="R4876" t="s">
        <v>41922</v>
      </c>
      <c r="S4876" t="s">
        <v>41923</v>
      </c>
      <c r="T4876">
        <v>7.6</v>
      </c>
      <c r="U4876">
        <v>23578</v>
      </c>
      <c r="W4876"/>
      <c r="X4876"/>
      <c r="Y4876"/>
      <c r="Z4876"/>
      <c r="AA4876">
        <v>2287182</v>
      </c>
      <c r="AB4876">
        <v>90</v>
      </c>
    </row>
    <row r="4877" spans="1:28" hidden="1" x14ac:dyDescent="0.2">
      <c r="A4877" t="s">
        <v>41924</v>
      </c>
      <c r="B4877" t="s">
        <v>41925</v>
      </c>
      <c r="C4877">
        <v>2018</v>
      </c>
      <c r="D4877" t="s">
        <v>16821</v>
      </c>
      <c r="E4877" t="s">
        <v>16512</v>
      </c>
      <c r="F4877" t="s">
        <v>44044</v>
      </c>
      <c r="G4877" t="s">
        <v>44032</v>
      </c>
      <c r="H4877">
        <v>158</v>
      </c>
      <c r="I4877" t="s">
        <v>15772</v>
      </c>
      <c r="J4877" t="s">
        <v>26</v>
      </c>
      <c r="K4877" t="s">
        <v>308</v>
      </c>
      <c r="M4877" t="s">
        <v>33977</v>
      </c>
      <c r="N4877" t="s">
        <v>33977</v>
      </c>
      <c r="O4877" t="s">
        <v>41926</v>
      </c>
      <c r="P4877" t="s">
        <v>1401</v>
      </c>
      <c r="Q4877" t="s">
        <v>41927</v>
      </c>
      <c r="R4877" t="s">
        <v>41928</v>
      </c>
      <c r="S4877" t="s">
        <v>41929</v>
      </c>
      <c r="T4877">
        <v>7</v>
      </c>
      <c r="U4877">
        <v>34185</v>
      </c>
      <c r="W4877">
        <v>15000000</v>
      </c>
      <c r="X4877"/>
      <c r="Y4877"/>
      <c r="Z4877"/>
      <c r="AA4877">
        <v>660132</v>
      </c>
      <c r="AB4877">
        <v>522</v>
      </c>
    </row>
    <row r="4878" spans="1:28" hidden="1" x14ac:dyDescent="0.2">
      <c r="A4878" t="s">
        <v>41930</v>
      </c>
      <c r="B4878" t="s">
        <v>41931</v>
      </c>
      <c r="C4878">
        <v>2018</v>
      </c>
      <c r="D4878" t="s">
        <v>40216</v>
      </c>
      <c r="E4878" t="s">
        <v>44041</v>
      </c>
      <c r="F4878" t="s">
        <v>44036</v>
      </c>
      <c r="G4878" t="s">
        <v>44042</v>
      </c>
      <c r="H4878">
        <v>104</v>
      </c>
      <c r="I4878" t="s">
        <v>177</v>
      </c>
      <c r="J4878" t="s">
        <v>26</v>
      </c>
      <c r="K4878" t="s">
        <v>75</v>
      </c>
      <c r="M4878" t="s">
        <v>41932</v>
      </c>
      <c r="N4878" t="s">
        <v>41933</v>
      </c>
      <c r="O4878" t="s">
        <v>41934</v>
      </c>
      <c r="P4878" t="s">
        <v>1143</v>
      </c>
      <c r="Q4878" t="s">
        <v>41935</v>
      </c>
      <c r="R4878" t="s">
        <v>41936</v>
      </c>
      <c r="S4878" t="s">
        <v>41937</v>
      </c>
      <c r="T4878">
        <v>4.3</v>
      </c>
      <c r="U4878">
        <v>11882</v>
      </c>
      <c r="W4878"/>
      <c r="X4878"/>
      <c r="Y4878"/>
      <c r="Z4878"/>
      <c r="AA4878">
        <v>636366</v>
      </c>
      <c r="AB4878">
        <v>302</v>
      </c>
    </row>
    <row r="4879" spans="1:28" x14ac:dyDescent="0.2">
      <c r="A4879" t="s">
        <v>34235</v>
      </c>
      <c r="B4879" t="s">
        <v>34236</v>
      </c>
      <c r="C4879">
        <v>2014</v>
      </c>
      <c r="D4879" t="s">
        <v>31441</v>
      </c>
      <c r="E4879" t="s">
        <v>176</v>
      </c>
      <c r="F4879" t="s">
        <v>44045</v>
      </c>
      <c r="G4879" t="s">
        <v>44036</v>
      </c>
      <c r="H4879">
        <v>104</v>
      </c>
      <c r="I4879" t="s">
        <v>26443</v>
      </c>
      <c r="J4879" t="s">
        <v>26</v>
      </c>
      <c r="M4879" t="s">
        <v>29501</v>
      </c>
      <c r="N4879" t="s">
        <v>29501</v>
      </c>
      <c r="O4879" t="s">
        <v>34237</v>
      </c>
      <c r="P4879" t="s">
        <v>34238</v>
      </c>
      <c r="Q4879" t="s">
        <v>34239</v>
      </c>
      <c r="R4879" t="s">
        <v>34240</v>
      </c>
      <c r="S4879" t="s">
        <v>34241</v>
      </c>
      <c r="T4879">
        <v>6.5</v>
      </c>
      <c r="U4879">
        <v>11616</v>
      </c>
      <c r="V4879" s="12">
        <f>W4879*1.09324733035956</f>
        <v>1093247.33035956</v>
      </c>
      <c r="W4879" s="3">
        <v>1000000</v>
      </c>
      <c r="X4879" s="13">
        <f>Y4879*1.09324733035956</f>
        <v>70537.411002129171</v>
      </c>
      <c r="Y4879" s="3">
        <v>64521</v>
      </c>
      <c r="Z4879" s="13">
        <f>AA4879*1.09324733035956</f>
        <v>202411.46347408145</v>
      </c>
      <c r="AA4879" s="3">
        <v>185147</v>
      </c>
      <c r="AB4879">
        <v>48</v>
      </c>
    </row>
    <row r="4880" spans="1:28" x14ac:dyDescent="0.2">
      <c r="A4880" t="s">
        <v>11171</v>
      </c>
      <c r="B4880" t="s">
        <v>11172</v>
      </c>
      <c r="C4880">
        <v>2005</v>
      </c>
      <c r="D4880" s="1">
        <v>38847</v>
      </c>
      <c r="E4880" t="s">
        <v>1045</v>
      </c>
      <c r="F4880" t="s">
        <v>44032</v>
      </c>
      <c r="H4880">
        <v>108</v>
      </c>
      <c r="I4880" t="s">
        <v>97</v>
      </c>
      <c r="J4880" t="s">
        <v>26</v>
      </c>
      <c r="M4880" t="s">
        <v>11173</v>
      </c>
      <c r="N4880" t="s">
        <v>11174</v>
      </c>
      <c r="O4880" t="s">
        <v>11175</v>
      </c>
      <c r="P4880" t="s">
        <v>3362</v>
      </c>
      <c r="Q4880" t="s">
        <v>11176</v>
      </c>
      <c r="R4880" t="s">
        <v>11177</v>
      </c>
      <c r="S4880" t="s">
        <v>11178</v>
      </c>
      <c r="T4880">
        <v>6.9</v>
      </c>
      <c r="U4880">
        <v>17859</v>
      </c>
      <c r="V4880" s="12">
        <f>W4880*1.32519713261649</f>
        <v>9011340.501792131</v>
      </c>
      <c r="W4880" s="3">
        <v>6800000</v>
      </c>
      <c r="X4880" s="13">
        <f>Y4880*1.32519713261649</f>
        <v>69701.393584229518</v>
      </c>
      <c r="Y4880" s="3">
        <v>52597</v>
      </c>
      <c r="Z4880" s="13">
        <f>AA4880*1.32519713261649</f>
        <v>465675.5975985672</v>
      </c>
      <c r="AA4880" s="3">
        <v>351401</v>
      </c>
      <c r="AB4880">
        <v>137</v>
      </c>
    </row>
    <row r="4881" spans="1:28" x14ac:dyDescent="0.2">
      <c r="A4881" t="s">
        <v>30723</v>
      </c>
      <c r="B4881" t="s">
        <v>30724</v>
      </c>
      <c r="C4881">
        <v>2012</v>
      </c>
      <c r="D4881" s="1">
        <v>41461</v>
      </c>
      <c r="E4881" t="s">
        <v>1045</v>
      </c>
      <c r="F4881" t="s">
        <v>44032</v>
      </c>
      <c r="H4881">
        <v>88</v>
      </c>
      <c r="I4881" t="s">
        <v>25</v>
      </c>
      <c r="J4881" t="s">
        <v>26</v>
      </c>
      <c r="M4881" t="s">
        <v>30725</v>
      </c>
      <c r="N4881" t="s">
        <v>30725</v>
      </c>
      <c r="O4881" t="s">
        <v>30726</v>
      </c>
      <c r="P4881" t="s">
        <v>30727</v>
      </c>
      <c r="Q4881" t="s">
        <v>30728</v>
      </c>
      <c r="R4881" t="s">
        <v>30729</v>
      </c>
      <c r="S4881" t="s">
        <v>30730</v>
      </c>
      <c r="T4881">
        <v>6.4</v>
      </c>
      <c r="U4881">
        <v>10290</v>
      </c>
      <c r="V4881" s="12">
        <f>W4881*1.12725506764114</f>
        <v>563627.53382056998</v>
      </c>
      <c r="W4881" s="3">
        <v>500000</v>
      </c>
      <c r="X4881" s="13">
        <f>Y4881*1.12725506764114</f>
        <v>68557.398703798841</v>
      </c>
      <c r="Y4881" s="3">
        <v>60818</v>
      </c>
      <c r="Z4881" s="13">
        <f>AA4881*1.12725506764114</f>
        <v>68557.398703798841</v>
      </c>
      <c r="AA4881" s="3">
        <v>60818</v>
      </c>
      <c r="AB4881">
        <v>64</v>
      </c>
    </row>
    <row r="4882" spans="1:28" hidden="1" x14ac:dyDescent="0.2">
      <c r="A4882" t="s">
        <v>41956</v>
      </c>
      <c r="B4882" t="s">
        <v>41957</v>
      </c>
      <c r="C4882">
        <v>2018</v>
      </c>
      <c r="D4882" t="s">
        <v>37735</v>
      </c>
      <c r="E4882" t="s">
        <v>16512</v>
      </c>
      <c r="F4882" t="s">
        <v>44044</v>
      </c>
      <c r="G4882" t="s">
        <v>44045</v>
      </c>
      <c r="H4882">
        <v>96</v>
      </c>
      <c r="I4882" t="s">
        <v>23218</v>
      </c>
      <c r="J4882" t="s">
        <v>26</v>
      </c>
      <c r="K4882" t="s">
        <v>838</v>
      </c>
      <c r="L4882" t="s">
        <v>361</v>
      </c>
      <c r="M4882" t="s">
        <v>37982</v>
      </c>
      <c r="N4882" t="s">
        <v>41958</v>
      </c>
      <c r="O4882" t="s">
        <v>41959</v>
      </c>
      <c r="P4882" t="s">
        <v>312</v>
      </c>
      <c r="Q4882" t="s">
        <v>41960</v>
      </c>
      <c r="R4882" t="s">
        <v>41961</v>
      </c>
      <c r="S4882" t="s">
        <v>41962</v>
      </c>
      <c r="T4882">
        <v>3.8</v>
      </c>
      <c r="U4882">
        <v>26813</v>
      </c>
      <c r="W4882">
        <v>45000000</v>
      </c>
      <c r="X4882"/>
      <c r="Y4882"/>
      <c r="Z4882"/>
      <c r="AA4882">
        <v>17592626</v>
      </c>
      <c r="AB4882">
        <v>412</v>
      </c>
    </row>
    <row r="4883" spans="1:28" x14ac:dyDescent="0.2">
      <c r="A4883" t="s">
        <v>29924</v>
      </c>
      <c r="B4883" t="s">
        <v>29925</v>
      </c>
      <c r="C4883">
        <v>2013</v>
      </c>
      <c r="D4883" s="1">
        <v>41374</v>
      </c>
      <c r="E4883" t="s">
        <v>44056</v>
      </c>
      <c r="F4883" t="s">
        <v>44033</v>
      </c>
      <c r="G4883" t="s">
        <v>44042</v>
      </c>
      <c r="H4883">
        <v>101</v>
      </c>
      <c r="I4883" t="s">
        <v>2470</v>
      </c>
      <c r="J4883" t="s">
        <v>26</v>
      </c>
      <c r="M4883" t="s">
        <v>13885</v>
      </c>
      <c r="N4883" t="s">
        <v>29926</v>
      </c>
      <c r="O4883" t="s">
        <v>29927</v>
      </c>
      <c r="P4883" t="s">
        <v>16467</v>
      </c>
      <c r="Q4883" t="s">
        <v>29928</v>
      </c>
      <c r="R4883" t="s">
        <v>29929</v>
      </c>
      <c r="S4883" t="s">
        <v>29930</v>
      </c>
      <c r="T4883">
        <v>6.5</v>
      </c>
      <c r="U4883">
        <v>27748</v>
      </c>
      <c r="V4883" s="12">
        <f>W4883*1.11098185502045</f>
        <v>8887854.8401635997</v>
      </c>
      <c r="W4883" s="3">
        <v>8000000</v>
      </c>
      <c r="X4883" s="13">
        <f>Y4883*1.11098185502045</f>
        <v>66895.550436346355</v>
      </c>
      <c r="Y4883" s="3">
        <v>60213</v>
      </c>
      <c r="Z4883" s="13">
        <f>AA4883*1.11098185502045</f>
        <v>1028504.7840674418</v>
      </c>
      <c r="AA4883" s="3">
        <v>925762</v>
      </c>
      <c r="AB4883">
        <v>97</v>
      </c>
    </row>
    <row r="4884" spans="1:28" hidden="1" x14ac:dyDescent="0.2">
      <c r="A4884" t="s">
        <v>41971</v>
      </c>
      <c r="B4884" t="s">
        <v>41972</v>
      </c>
      <c r="C4884">
        <v>2018</v>
      </c>
      <c r="D4884" t="s">
        <v>34732</v>
      </c>
      <c r="E4884" t="s">
        <v>1045</v>
      </c>
      <c r="F4884" t="s">
        <v>44032</v>
      </c>
      <c r="G4884" t="s">
        <v>44036</v>
      </c>
      <c r="H4884">
        <v>164</v>
      </c>
      <c r="I4884" t="s">
        <v>943</v>
      </c>
      <c r="J4884" t="s">
        <v>944</v>
      </c>
      <c r="M4884" t="s">
        <v>28111</v>
      </c>
      <c r="N4884" t="s">
        <v>28112</v>
      </c>
      <c r="O4884" t="s">
        <v>41973</v>
      </c>
      <c r="P4884" t="s">
        <v>2764</v>
      </c>
      <c r="Q4884" t="s">
        <v>21783</v>
      </c>
      <c r="R4884" t="s">
        <v>41974</v>
      </c>
      <c r="S4884" t="s">
        <v>41975</v>
      </c>
      <c r="T4884">
        <v>5.5</v>
      </c>
      <c r="U4884">
        <v>22885</v>
      </c>
      <c r="W4884"/>
      <c r="X4884"/>
      <c r="Y4884">
        <v>1035388</v>
      </c>
      <c r="Z4884"/>
      <c r="AA4884">
        <v>18412196</v>
      </c>
      <c r="AB4884">
        <v>1050</v>
      </c>
    </row>
    <row r="4885" spans="1:28" hidden="1" x14ac:dyDescent="0.2">
      <c r="A4885" t="s">
        <v>41976</v>
      </c>
      <c r="B4885" t="s">
        <v>41977</v>
      </c>
      <c r="C4885">
        <v>2018</v>
      </c>
      <c r="D4885" s="1">
        <v>43685</v>
      </c>
      <c r="E4885" t="s">
        <v>16512</v>
      </c>
      <c r="F4885" t="s">
        <v>44044</v>
      </c>
      <c r="G4885" t="s">
        <v>44032</v>
      </c>
      <c r="H4885">
        <v>98</v>
      </c>
      <c r="I4885" t="s">
        <v>1983</v>
      </c>
      <c r="J4885" t="s">
        <v>26</v>
      </c>
      <c r="M4885" t="s">
        <v>41978</v>
      </c>
      <c r="N4885" t="s">
        <v>41978</v>
      </c>
      <c r="O4885" t="s">
        <v>41979</v>
      </c>
      <c r="P4885" t="s">
        <v>13528</v>
      </c>
      <c r="Q4885" t="s">
        <v>41980</v>
      </c>
      <c r="R4885" t="s">
        <v>41981</v>
      </c>
      <c r="S4885" t="s">
        <v>41982</v>
      </c>
      <c r="T4885">
        <v>5.9</v>
      </c>
      <c r="U4885">
        <v>12866</v>
      </c>
      <c r="W4885"/>
      <c r="X4885"/>
      <c r="Y4885"/>
      <c r="Z4885"/>
      <c r="AA4885">
        <v>1012932</v>
      </c>
      <c r="AB4885">
        <v>247</v>
      </c>
    </row>
    <row r="4886" spans="1:28" hidden="1" x14ac:dyDescent="0.2">
      <c r="A4886" t="s">
        <v>41983</v>
      </c>
      <c r="B4886" t="s">
        <v>41984</v>
      </c>
      <c r="C4886">
        <v>2019</v>
      </c>
      <c r="D4886" t="s">
        <v>41985</v>
      </c>
      <c r="E4886" t="s">
        <v>3496</v>
      </c>
      <c r="F4886" t="s">
        <v>44042</v>
      </c>
      <c r="H4886">
        <v>92</v>
      </c>
      <c r="I4886" t="s">
        <v>25</v>
      </c>
      <c r="J4886" t="s">
        <v>26</v>
      </c>
      <c r="M4886" t="s">
        <v>41986</v>
      </c>
      <c r="N4886" t="s">
        <v>41986</v>
      </c>
      <c r="O4886" t="s">
        <v>41987</v>
      </c>
      <c r="P4886" t="s">
        <v>41988</v>
      </c>
      <c r="Q4886" t="s">
        <v>41989</v>
      </c>
      <c r="R4886" t="s">
        <v>41990</v>
      </c>
      <c r="S4886" t="s">
        <v>41991</v>
      </c>
      <c r="T4886">
        <v>6.3</v>
      </c>
      <c r="U4886">
        <v>16775</v>
      </c>
      <c r="W4886">
        <v>5000000</v>
      </c>
      <c r="X4886"/>
      <c r="Y4886"/>
      <c r="Z4886"/>
      <c r="AA4886">
        <v>2233978</v>
      </c>
      <c r="AB4886">
        <v>275</v>
      </c>
    </row>
    <row r="4887" spans="1:28" x14ac:dyDescent="0.2">
      <c r="A4887" t="s">
        <v>16205</v>
      </c>
      <c r="B4887" t="s">
        <v>16206</v>
      </c>
      <c r="C4887">
        <v>2006</v>
      </c>
      <c r="D4887" s="1">
        <v>39085</v>
      </c>
      <c r="E4887" t="s">
        <v>16512</v>
      </c>
      <c r="F4887" t="s">
        <v>44032</v>
      </c>
      <c r="G4887" t="s">
        <v>44055</v>
      </c>
      <c r="H4887">
        <v>106</v>
      </c>
      <c r="I4887" t="s">
        <v>6586</v>
      </c>
      <c r="J4887" t="s">
        <v>26</v>
      </c>
      <c r="K4887" t="s">
        <v>308</v>
      </c>
      <c r="L4887" t="s">
        <v>361</v>
      </c>
      <c r="M4887" t="s">
        <v>4042</v>
      </c>
      <c r="N4887" t="s">
        <v>16207</v>
      </c>
      <c r="O4887" t="s">
        <v>16208</v>
      </c>
      <c r="P4887" t="s">
        <v>732</v>
      </c>
      <c r="Q4887" t="s">
        <v>16209</v>
      </c>
      <c r="R4887" t="s">
        <v>16210</v>
      </c>
      <c r="S4887" t="s">
        <v>16211</v>
      </c>
      <c r="T4887">
        <v>5.6</v>
      </c>
      <c r="U4887">
        <v>10379</v>
      </c>
      <c r="V4887" s="12">
        <f>W4887*1.28378472222222</f>
        <v>15405416.66666664</v>
      </c>
      <c r="W4887" s="3">
        <v>12000000</v>
      </c>
      <c r="X4887" s="13">
        <f>Y4887*1.28378472222222</f>
        <v>66381.940416666548</v>
      </c>
      <c r="Y4887" s="3">
        <v>51708</v>
      </c>
      <c r="Z4887" s="13">
        <f>AA4887*1.28378472222222</f>
        <v>641404.52291666553</v>
      </c>
      <c r="AA4887" s="3">
        <v>499620</v>
      </c>
      <c r="AB4887">
        <v>93</v>
      </c>
    </row>
    <row r="4888" spans="1:28" hidden="1" x14ac:dyDescent="0.2">
      <c r="A4888" t="s">
        <v>42001</v>
      </c>
      <c r="B4888" t="s">
        <v>42002</v>
      </c>
      <c r="C4888">
        <v>2017</v>
      </c>
      <c r="D4888" t="s">
        <v>42003</v>
      </c>
      <c r="E4888" t="s">
        <v>44037</v>
      </c>
      <c r="F4888" t="s">
        <v>44047</v>
      </c>
      <c r="G4888" t="s">
        <v>44031</v>
      </c>
      <c r="H4888">
        <v>74</v>
      </c>
      <c r="I4888" t="s">
        <v>25</v>
      </c>
      <c r="J4888" t="s">
        <v>26</v>
      </c>
      <c r="M4888" t="s">
        <v>39547</v>
      </c>
      <c r="N4888" t="s">
        <v>42004</v>
      </c>
      <c r="O4888" t="s">
        <v>42005</v>
      </c>
      <c r="P4888" t="s">
        <v>39550</v>
      </c>
      <c r="Q4888" t="s">
        <v>42006</v>
      </c>
      <c r="R4888" t="s">
        <v>42007</v>
      </c>
      <c r="S4888" t="s">
        <v>42008</v>
      </c>
      <c r="T4888">
        <v>5.9</v>
      </c>
      <c r="U4888">
        <v>11064</v>
      </c>
      <c r="W4888">
        <v>3500000</v>
      </c>
      <c r="X4888"/>
      <c r="Y4888"/>
      <c r="Z4888"/>
      <c r="AA4888">
        <v>6448</v>
      </c>
      <c r="AB4888">
        <v>126</v>
      </c>
    </row>
    <row r="4889" spans="1:28" x14ac:dyDescent="0.2">
      <c r="A4889" t="s">
        <v>33401</v>
      </c>
      <c r="B4889" t="s">
        <v>33402</v>
      </c>
      <c r="C4889">
        <v>2013</v>
      </c>
      <c r="D4889" t="s">
        <v>32590</v>
      </c>
      <c r="E4889" t="s">
        <v>1045</v>
      </c>
      <c r="F4889" t="s">
        <v>44044</v>
      </c>
      <c r="G4889" t="s">
        <v>44032</v>
      </c>
      <c r="H4889">
        <v>88</v>
      </c>
      <c r="I4889" t="s">
        <v>25</v>
      </c>
      <c r="J4889" t="s">
        <v>26</v>
      </c>
      <c r="M4889" t="s">
        <v>33403</v>
      </c>
      <c r="N4889" t="s">
        <v>33404</v>
      </c>
      <c r="O4889" t="s">
        <v>33405</v>
      </c>
      <c r="P4889" t="s">
        <v>33406</v>
      </c>
      <c r="Q4889" t="s">
        <v>33407</v>
      </c>
      <c r="R4889" t="s">
        <v>33408</v>
      </c>
      <c r="S4889" t="s">
        <v>33409</v>
      </c>
      <c r="T4889">
        <v>6.7</v>
      </c>
      <c r="U4889">
        <v>17439</v>
      </c>
      <c r="V4889" s="12">
        <f>W4889*1.11098185502045</f>
        <v>222196.37100409</v>
      </c>
      <c r="W4889" s="3">
        <v>200000</v>
      </c>
      <c r="X4889" s="13">
        <f>Y4889*1.11098185502045</f>
        <v>66018.985752735214</v>
      </c>
      <c r="Y4889" s="3">
        <v>59424</v>
      </c>
      <c r="Z4889" s="13">
        <f>AA4889*1.11098185502045</f>
        <v>66018.985752735214</v>
      </c>
      <c r="AA4889" s="3">
        <v>59424</v>
      </c>
      <c r="AB4889">
        <v>69</v>
      </c>
    </row>
    <row r="4890" spans="1:28" hidden="1" x14ac:dyDescent="0.2">
      <c r="A4890" t="s">
        <v>42014</v>
      </c>
      <c r="B4890" t="s">
        <v>42015</v>
      </c>
      <c r="C4890">
        <v>2020</v>
      </c>
      <c r="D4890" s="1">
        <v>44108</v>
      </c>
      <c r="E4890" t="s">
        <v>44037</v>
      </c>
      <c r="F4890" t="s">
        <v>44031</v>
      </c>
      <c r="G4890" t="s">
        <v>44038</v>
      </c>
      <c r="H4890">
        <v>90</v>
      </c>
      <c r="I4890" t="s">
        <v>25</v>
      </c>
      <c r="J4890" t="s">
        <v>26</v>
      </c>
      <c r="M4890" t="s">
        <v>42016</v>
      </c>
      <c r="N4890" t="s">
        <v>13037</v>
      </c>
      <c r="O4890" t="s">
        <v>42017</v>
      </c>
      <c r="P4890" t="s">
        <v>24796</v>
      </c>
      <c r="Q4890" t="s">
        <v>28003</v>
      </c>
      <c r="R4890" t="s">
        <v>42018</v>
      </c>
      <c r="S4890" t="s">
        <v>42019</v>
      </c>
      <c r="T4890">
        <v>6.1</v>
      </c>
      <c r="U4890">
        <v>11890</v>
      </c>
      <c r="W4890">
        <v>90000000</v>
      </c>
      <c r="X4890"/>
      <c r="Y4890"/>
      <c r="Z4890"/>
      <c r="AA4890">
        <v>14078268</v>
      </c>
      <c r="AB4890">
        <v>228</v>
      </c>
    </row>
    <row r="4891" spans="1:28" x14ac:dyDescent="0.2">
      <c r="A4891" t="s">
        <v>28993</v>
      </c>
      <c r="B4891" t="s">
        <v>28994</v>
      </c>
      <c r="C4891">
        <v>2012</v>
      </c>
      <c r="D4891" s="1">
        <v>41979</v>
      </c>
      <c r="E4891" t="s">
        <v>16512</v>
      </c>
      <c r="F4891" t="s">
        <v>44031</v>
      </c>
      <c r="G4891" t="s">
        <v>44046</v>
      </c>
      <c r="H4891">
        <v>89</v>
      </c>
      <c r="I4891" t="s">
        <v>28995</v>
      </c>
      <c r="J4891" t="s">
        <v>308</v>
      </c>
      <c r="K4891" t="s">
        <v>26</v>
      </c>
      <c r="M4891" t="s">
        <v>28996</v>
      </c>
      <c r="N4891" t="s">
        <v>28997</v>
      </c>
      <c r="O4891" t="s">
        <v>28998</v>
      </c>
      <c r="P4891" t="s">
        <v>5942</v>
      </c>
      <c r="Q4891" t="s">
        <v>28999</v>
      </c>
      <c r="R4891" t="s">
        <v>29000</v>
      </c>
      <c r="S4891" t="s">
        <v>29001</v>
      </c>
      <c r="T4891">
        <v>4.8</v>
      </c>
      <c r="U4891">
        <v>11087</v>
      </c>
      <c r="V4891" s="12">
        <f>W4891*1.12725506764114</f>
        <v>2254510.1352822799</v>
      </c>
      <c r="W4891" s="3">
        <v>2000000</v>
      </c>
      <c r="X4891" s="13">
        <f>Y4891*1.12725506764114</f>
        <v>65955.694007683094</v>
      </c>
      <c r="Y4891" s="3">
        <v>58510</v>
      </c>
      <c r="Z4891" s="13">
        <f>AA4891*1.12725506764114</f>
        <v>332197.55941357336</v>
      </c>
      <c r="AA4891" s="3">
        <v>294696</v>
      </c>
      <c r="AB4891">
        <v>113</v>
      </c>
    </row>
    <row r="4892" spans="1:28" hidden="1" x14ac:dyDescent="0.2">
      <c r="A4892" t="s">
        <v>42028</v>
      </c>
      <c r="B4892" t="s">
        <v>42029</v>
      </c>
      <c r="C4892">
        <v>2018</v>
      </c>
      <c r="D4892" s="1">
        <v>43200</v>
      </c>
      <c r="E4892" t="s">
        <v>176</v>
      </c>
      <c r="H4892">
        <v>188</v>
      </c>
      <c r="I4892" t="s">
        <v>42030</v>
      </c>
      <c r="J4892" t="s">
        <v>1076</v>
      </c>
      <c r="M4892" t="s">
        <v>7868</v>
      </c>
      <c r="N4892" t="s">
        <v>42031</v>
      </c>
      <c r="O4892" t="s">
        <v>42032</v>
      </c>
      <c r="P4892" t="s">
        <v>42033</v>
      </c>
      <c r="Q4892" t="s">
        <v>42034</v>
      </c>
      <c r="R4892" t="s">
        <v>42035</v>
      </c>
      <c r="S4892" t="s">
        <v>42036</v>
      </c>
      <c r="T4892">
        <v>8.1</v>
      </c>
      <c r="U4892">
        <v>18609</v>
      </c>
      <c r="W4892"/>
      <c r="X4892"/>
      <c r="Y4892">
        <v>34014</v>
      </c>
      <c r="Z4892"/>
      <c r="AA4892">
        <v>1717349</v>
      </c>
      <c r="AB4892">
        <v>57</v>
      </c>
    </row>
    <row r="4893" spans="1:28" x14ac:dyDescent="0.2">
      <c r="A4893" t="s">
        <v>1764</v>
      </c>
      <c r="B4893" t="s">
        <v>1765</v>
      </c>
      <c r="C4893">
        <v>2000</v>
      </c>
      <c r="D4893" t="s">
        <v>207</v>
      </c>
      <c r="E4893" t="s">
        <v>44041</v>
      </c>
      <c r="F4893" t="s">
        <v>44032</v>
      </c>
      <c r="H4893">
        <v>94</v>
      </c>
      <c r="I4893" t="s">
        <v>25</v>
      </c>
      <c r="J4893" t="s">
        <v>26</v>
      </c>
      <c r="M4893" t="s">
        <v>1767</v>
      </c>
      <c r="N4893" t="s">
        <v>1768</v>
      </c>
      <c r="O4893" t="s">
        <v>1769</v>
      </c>
      <c r="P4893" t="s">
        <v>1770</v>
      </c>
      <c r="Q4893" t="s">
        <v>1771</v>
      </c>
      <c r="R4893" t="s">
        <v>1772</v>
      </c>
      <c r="S4893" t="s">
        <v>1773</v>
      </c>
      <c r="T4893">
        <v>6.6</v>
      </c>
      <c r="U4893">
        <v>12630</v>
      </c>
      <c r="V4893" s="12">
        <f>W4893*1.5029674796748</f>
        <v>5410682.9268292803</v>
      </c>
      <c r="W4893" s="3">
        <v>3600000</v>
      </c>
      <c r="X4893" s="13">
        <f>Y4893*1.5029674796748</f>
        <v>65837.490447154618</v>
      </c>
      <c r="Y4893" s="3">
        <v>43805</v>
      </c>
      <c r="Z4893" s="13">
        <f>AA4893*1.5029674796748</f>
        <v>65837.490447154618</v>
      </c>
      <c r="AA4893" s="3">
        <v>43805</v>
      </c>
      <c r="AB4893">
        <v>76</v>
      </c>
    </row>
    <row r="4894" spans="1:28" x14ac:dyDescent="0.2">
      <c r="A4894" t="s">
        <v>20837</v>
      </c>
      <c r="B4894" t="s">
        <v>20838</v>
      </c>
      <c r="C4894">
        <v>2010</v>
      </c>
      <c r="D4894" s="1">
        <v>40731</v>
      </c>
      <c r="E4894" t="s">
        <v>1045</v>
      </c>
      <c r="F4894" t="s">
        <v>44032</v>
      </c>
      <c r="H4894">
        <v>90</v>
      </c>
      <c r="I4894" t="s">
        <v>25</v>
      </c>
      <c r="J4894" t="s">
        <v>26</v>
      </c>
      <c r="M4894" t="s">
        <v>20839</v>
      </c>
      <c r="N4894" t="s">
        <v>20839</v>
      </c>
      <c r="O4894" t="s">
        <v>20840</v>
      </c>
      <c r="P4894" t="s">
        <v>20841</v>
      </c>
      <c r="Q4894" t="s">
        <v>20842</v>
      </c>
      <c r="R4894" t="s">
        <v>20843</v>
      </c>
      <c r="S4894" t="s">
        <v>20844</v>
      </c>
      <c r="T4894">
        <v>6.4</v>
      </c>
      <c r="U4894">
        <v>10239</v>
      </c>
      <c r="V4894" s="12">
        <f>W4894*1.18690152988223</f>
        <v>4747606.1195289204</v>
      </c>
      <c r="W4894" s="3">
        <v>4000000</v>
      </c>
      <c r="X4894" s="13">
        <f>Y4894*1.18690152988223</f>
        <v>65427.946834757931</v>
      </c>
      <c r="Y4894" s="3">
        <v>55125</v>
      </c>
      <c r="Z4894" s="13">
        <f>AA4894*1.18690152988223</f>
        <v>170302.56601515179</v>
      </c>
      <c r="AA4894" s="3">
        <v>143485</v>
      </c>
      <c r="AB4894">
        <v>43</v>
      </c>
    </row>
    <row r="4895" spans="1:28" x14ac:dyDescent="0.2">
      <c r="A4895" t="s">
        <v>6244</v>
      </c>
      <c r="B4895" t="s">
        <v>6245</v>
      </c>
      <c r="C4895">
        <v>2002</v>
      </c>
      <c r="D4895" t="s">
        <v>3221</v>
      </c>
      <c r="E4895" t="s">
        <v>44041</v>
      </c>
      <c r="F4895" t="s">
        <v>44032</v>
      </c>
      <c r="G4895" t="s">
        <v>44042</v>
      </c>
      <c r="H4895">
        <v>129</v>
      </c>
      <c r="I4895" t="s">
        <v>3660</v>
      </c>
      <c r="J4895" t="s">
        <v>3179</v>
      </c>
      <c r="K4895" t="s">
        <v>6246</v>
      </c>
      <c r="M4895" t="s">
        <v>3920</v>
      </c>
      <c r="N4895" t="s">
        <v>6247</v>
      </c>
      <c r="O4895" t="s">
        <v>6248</v>
      </c>
      <c r="P4895" t="s">
        <v>6249</v>
      </c>
      <c r="Q4895" t="s">
        <v>6250</v>
      </c>
      <c r="R4895" t="s">
        <v>6251</v>
      </c>
      <c r="S4895" t="s">
        <v>6252</v>
      </c>
      <c r="T4895">
        <v>7.6</v>
      </c>
      <c r="U4895">
        <v>61058</v>
      </c>
      <c r="V4895" s="12">
        <f>W4895*1.43863813229572</f>
        <v>5754552.5291828802</v>
      </c>
      <c r="W4895" s="3">
        <v>4000000</v>
      </c>
      <c r="X4895" s="13">
        <f>Y4895*1.43863813229572</f>
        <v>65154.482373540865</v>
      </c>
      <c r="Y4895" s="3">
        <v>45289</v>
      </c>
      <c r="Z4895" s="13">
        <f>AA4895*1.43863813229572</f>
        <v>2943541.3756031133</v>
      </c>
      <c r="AA4895" s="3">
        <v>2046061</v>
      </c>
      <c r="AB4895">
        <v>141</v>
      </c>
    </row>
    <row r="4896" spans="1:28" x14ac:dyDescent="0.2">
      <c r="A4896" t="s">
        <v>29162</v>
      </c>
      <c r="B4896" t="s">
        <v>29163</v>
      </c>
      <c r="C4896">
        <v>2014</v>
      </c>
      <c r="D4896" t="s">
        <v>29164</v>
      </c>
      <c r="E4896" t="s">
        <v>1045</v>
      </c>
      <c r="F4896" t="s">
        <v>44032</v>
      </c>
      <c r="G4896" t="s">
        <v>44057</v>
      </c>
      <c r="H4896">
        <v>105</v>
      </c>
      <c r="I4896" t="s">
        <v>25</v>
      </c>
      <c r="J4896" t="s">
        <v>26</v>
      </c>
      <c r="M4896" t="s">
        <v>4404</v>
      </c>
      <c r="N4896" t="s">
        <v>29165</v>
      </c>
      <c r="O4896" t="s">
        <v>29166</v>
      </c>
      <c r="P4896" t="s">
        <v>29167</v>
      </c>
      <c r="Q4896" t="s">
        <v>29168</v>
      </c>
      <c r="R4896" t="s">
        <v>29169</v>
      </c>
      <c r="S4896" t="s">
        <v>29170</v>
      </c>
      <c r="T4896">
        <v>7.5</v>
      </c>
      <c r="U4896">
        <v>17263</v>
      </c>
      <c r="V4896" s="12">
        <f>W4896*1.09324733035956</f>
        <v>5466236.6517978003</v>
      </c>
      <c r="W4896" s="3">
        <v>5000000</v>
      </c>
      <c r="X4896" s="13">
        <f>Y4896*1.09324733035956</f>
        <v>63728.666628649829</v>
      </c>
      <c r="Y4896" s="3">
        <v>58293</v>
      </c>
      <c r="Z4896" s="13">
        <f>AA4896*1.09324733035956</f>
        <v>597075.93622854329</v>
      </c>
      <c r="AA4896" s="3">
        <v>546149</v>
      </c>
      <c r="AB4896">
        <v>81</v>
      </c>
    </row>
    <row r="4897" spans="1:28" hidden="1" x14ac:dyDescent="0.2">
      <c r="A4897" t="s">
        <v>42068</v>
      </c>
      <c r="B4897" t="s">
        <v>42069</v>
      </c>
      <c r="C4897">
        <v>2018</v>
      </c>
      <c r="D4897" s="1">
        <v>43354</v>
      </c>
      <c r="E4897" t="s">
        <v>16512</v>
      </c>
      <c r="F4897" t="s">
        <v>44051</v>
      </c>
      <c r="G4897" t="s">
        <v>44032</v>
      </c>
      <c r="H4897">
        <v>121</v>
      </c>
      <c r="I4897" t="s">
        <v>495</v>
      </c>
      <c r="J4897" t="s">
        <v>26</v>
      </c>
      <c r="K4897" t="s">
        <v>27</v>
      </c>
      <c r="L4897" t="s">
        <v>454</v>
      </c>
      <c r="M4897" t="s">
        <v>5342</v>
      </c>
      <c r="N4897" t="s">
        <v>42070</v>
      </c>
      <c r="O4897" t="s">
        <v>42071</v>
      </c>
      <c r="P4897" t="s">
        <v>16719</v>
      </c>
      <c r="Q4897" t="s">
        <v>42072</v>
      </c>
      <c r="R4897" t="s">
        <v>42073</v>
      </c>
      <c r="S4897" t="s">
        <v>42074</v>
      </c>
      <c r="T4897">
        <v>6.9</v>
      </c>
      <c r="U4897">
        <v>56718</v>
      </c>
      <c r="W4897">
        <v>120000000</v>
      </c>
      <c r="X4897"/>
      <c r="Y4897"/>
      <c r="Z4897"/>
      <c r="AA4897"/>
      <c r="AB4897">
        <v>443</v>
      </c>
    </row>
    <row r="4898" spans="1:28" hidden="1" x14ac:dyDescent="0.2">
      <c r="A4898" t="s">
        <v>42075</v>
      </c>
      <c r="B4898" t="s">
        <v>42076</v>
      </c>
      <c r="C4898">
        <v>2018</v>
      </c>
      <c r="D4898" s="1">
        <v>43435</v>
      </c>
      <c r="E4898" t="s">
        <v>16512</v>
      </c>
      <c r="F4898" t="s">
        <v>44044</v>
      </c>
      <c r="G4898" t="s">
        <v>44032</v>
      </c>
      <c r="H4898">
        <v>86</v>
      </c>
      <c r="I4898" t="s">
        <v>1983</v>
      </c>
      <c r="J4898" t="s">
        <v>26</v>
      </c>
      <c r="M4898" t="s">
        <v>42077</v>
      </c>
      <c r="N4898" t="s">
        <v>42078</v>
      </c>
      <c r="O4898" t="s">
        <v>42079</v>
      </c>
      <c r="P4898" t="s">
        <v>1459</v>
      </c>
      <c r="Q4898" t="s">
        <v>42080</v>
      </c>
      <c r="R4898" t="s">
        <v>42081</v>
      </c>
      <c r="S4898" t="s">
        <v>42082</v>
      </c>
      <c r="T4898">
        <v>5.3</v>
      </c>
      <c r="U4898">
        <v>10138</v>
      </c>
      <c r="W4898"/>
      <c r="X4898"/>
      <c r="Y4898"/>
      <c r="Z4898"/>
      <c r="AA4898">
        <v>386790</v>
      </c>
      <c r="AB4898">
        <v>172</v>
      </c>
    </row>
    <row r="4899" spans="1:28" hidden="1" x14ac:dyDescent="0.2">
      <c r="A4899" t="s">
        <v>42083</v>
      </c>
      <c r="B4899" t="s">
        <v>42084</v>
      </c>
      <c r="C4899">
        <v>2018</v>
      </c>
      <c r="D4899" s="1">
        <v>43221</v>
      </c>
      <c r="E4899" t="s">
        <v>1045</v>
      </c>
      <c r="F4899" t="s">
        <v>44057</v>
      </c>
      <c r="G4899" t="s">
        <v>44033</v>
      </c>
      <c r="H4899">
        <v>125</v>
      </c>
      <c r="I4899" t="s">
        <v>4358</v>
      </c>
      <c r="J4899" t="s">
        <v>1076</v>
      </c>
      <c r="M4899" t="s">
        <v>42085</v>
      </c>
      <c r="N4899" t="s">
        <v>10028</v>
      </c>
      <c r="O4899" t="s">
        <v>42086</v>
      </c>
      <c r="P4899" t="s">
        <v>10028</v>
      </c>
      <c r="Q4899" t="s">
        <v>26469</v>
      </c>
      <c r="R4899" t="s">
        <v>42087</v>
      </c>
      <c r="S4899" t="s">
        <v>42088</v>
      </c>
      <c r="T4899">
        <v>7.1</v>
      </c>
      <c r="U4899">
        <v>31444</v>
      </c>
      <c r="W4899">
        <v>9000000</v>
      </c>
      <c r="X4899"/>
      <c r="Y4899"/>
      <c r="Z4899"/>
      <c r="AA4899">
        <v>13547689</v>
      </c>
      <c r="AB4899">
        <v>46</v>
      </c>
    </row>
    <row r="4900" spans="1:28" x14ac:dyDescent="0.2">
      <c r="A4900" t="s">
        <v>14485</v>
      </c>
      <c r="B4900" t="s">
        <v>14486</v>
      </c>
      <c r="C4900">
        <v>2007</v>
      </c>
      <c r="D4900" t="s">
        <v>14487</v>
      </c>
      <c r="E4900" t="s">
        <v>176</v>
      </c>
      <c r="F4900" t="s">
        <v>44036</v>
      </c>
      <c r="H4900">
        <v>105</v>
      </c>
      <c r="I4900" t="s">
        <v>14488</v>
      </c>
      <c r="J4900" t="s">
        <v>26</v>
      </c>
      <c r="K4900" t="s">
        <v>27</v>
      </c>
      <c r="M4900" t="s">
        <v>14489</v>
      </c>
      <c r="N4900" t="s">
        <v>14490</v>
      </c>
      <c r="O4900" t="s">
        <v>14491</v>
      </c>
      <c r="P4900" t="s">
        <v>5613</v>
      </c>
      <c r="Q4900" t="s">
        <v>14492</v>
      </c>
      <c r="R4900" t="s">
        <v>14493</v>
      </c>
      <c r="S4900" t="s">
        <v>14494</v>
      </c>
      <c r="T4900">
        <v>6.5</v>
      </c>
      <c r="U4900">
        <v>11564</v>
      </c>
      <c r="V4900" s="12">
        <f>W4900*1.24823238899982</f>
        <v>4992929.55599928</v>
      </c>
      <c r="W4900" s="3">
        <v>4000000</v>
      </c>
      <c r="X4900" s="13">
        <f>Y4900*1.24823238899982</f>
        <v>63304.105608125865</v>
      </c>
      <c r="Y4900" s="3">
        <v>50715</v>
      </c>
      <c r="Z4900" s="13">
        <f>AA4900*144548551.06</f>
        <v>169928241106563.75</v>
      </c>
      <c r="AA4900" s="3">
        <v>1175579</v>
      </c>
      <c r="AB4900">
        <v>32</v>
      </c>
    </row>
    <row r="4901" spans="1:28" hidden="1" x14ac:dyDescent="0.2">
      <c r="A4901" t="s">
        <v>42095</v>
      </c>
      <c r="B4901" t="s">
        <v>42096</v>
      </c>
      <c r="C4901">
        <v>2020</v>
      </c>
      <c r="D4901" t="s">
        <v>42097</v>
      </c>
      <c r="E4901" t="s">
        <v>16512</v>
      </c>
      <c r="F4901" t="s">
        <v>44033</v>
      </c>
      <c r="H4901">
        <v>150</v>
      </c>
      <c r="I4901" t="s">
        <v>495</v>
      </c>
      <c r="J4901" t="s">
        <v>26</v>
      </c>
      <c r="K4901" t="s">
        <v>75</v>
      </c>
      <c r="L4901" t="s">
        <v>787</v>
      </c>
      <c r="M4901" t="s">
        <v>1939</v>
      </c>
      <c r="N4901" t="s">
        <v>1939</v>
      </c>
      <c r="O4901" t="s">
        <v>42098</v>
      </c>
      <c r="P4901" t="s">
        <v>42099</v>
      </c>
      <c r="Q4901" t="s">
        <v>42100</v>
      </c>
      <c r="R4901" t="s">
        <v>42101</v>
      </c>
      <c r="S4901" t="s">
        <v>42102</v>
      </c>
      <c r="T4901">
        <v>7.9</v>
      </c>
      <c r="U4901">
        <v>60922</v>
      </c>
      <c r="W4901">
        <v>205000000</v>
      </c>
      <c r="X4901"/>
      <c r="Y4901"/>
      <c r="Z4901"/>
      <c r="AA4901">
        <v>53600000</v>
      </c>
      <c r="AB4901">
        <v>1128</v>
      </c>
    </row>
    <row r="4902" spans="1:28" hidden="1" x14ac:dyDescent="0.2">
      <c r="A4902" t="s">
        <v>42103</v>
      </c>
      <c r="B4902" t="s">
        <v>42104</v>
      </c>
      <c r="C4902">
        <v>2017</v>
      </c>
      <c r="D4902" s="1">
        <v>43260</v>
      </c>
      <c r="E4902" t="s">
        <v>16512</v>
      </c>
      <c r="F4902" t="s">
        <v>44046</v>
      </c>
      <c r="G4902" t="s">
        <v>44042</v>
      </c>
      <c r="H4902">
        <v>108</v>
      </c>
      <c r="I4902" t="s">
        <v>8657</v>
      </c>
      <c r="J4902" t="s">
        <v>27</v>
      </c>
      <c r="K4902" t="s">
        <v>26</v>
      </c>
      <c r="M4902" t="s">
        <v>42105</v>
      </c>
      <c r="N4902" t="s">
        <v>42105</v>
      </c>
      <c r="O4902" t="s">
        <v>42106</v>
      </c>
      <c r="P4902" t="s">
        <v>15989</v>
      </c>
      <c r="Q4902" t="s">
        <v>15989</v>
      </c>
      <c r="R4902" t="s">
        <v>42107</v>
      </c>
      <c r="S4902" t="s">
        <v>42108</v>
      </c>
      <c r="T4902">
        <v>6.3</v>
      </c>
      <c r="U4902">
        <v>34350</v>
      </c>
      <c r="W4902"/>
      <c r="X4902"/>
      <c r="Y4902">
        <v>102091</v>
      </c>
      <c r="Z4902"/>
      <c r="AA4902">
        <v>913331</v>
      </c>
      <c r="AB4902">
        <v>401</v>
      </c>
    </row>
    <row r="4903" spans="1:28" hidden="1" x14ac:dyDescent="0.2">
      <c r="A4903" t="s">
        <v>42109</v>
      </c>
      <c r="B4903" t="s">
        <v>42110</v>
      </c>
      <c r="C4903">
        <v>2018</v>
      </c>
      <c r="D4903" s="1">
        <v>43649</v>
      </c>
      <c r="E4903" t="s">
        <v>44041</v>
      </c>
      <c r="F4903" t="s">
        <v>44032</v>
      </c>
      <c r="G4903" t="s">
        <v>44042</v>
      </c>
      <c r="H4903">
        <v>85</v>
      </c>
      <c r="I4903" t="s">
        <v>7773</v>
      </c>
      <c r="J4903" t="s">
        <v>496</v>
      </c>
      <c r="M4903" t="s">
        <v>42111</v>
      </c>
      <c r="N4903" t="s">
        <v>42112</v>
      </c>
      <c r="O4903" t="s">
        <v>42113</v>
      </c>
      <c r="P4903" t="s">
        <v>42114</v>
      </c>
      <c r="Q4903" t="s">
        <v>42115</v>
      </c>
      <c r="R4903" t="s">
        <v>42116</v>
      </c>
      <c r="S4903" t="s">
        <v>42117</v>
      </c>
      <c r="T4903">
        <v>7.5</v>
      </c>
      <c r="U4903">
        <v>39989</v>
      </c>
      <c r="W4903"/>
      <c r="X4903"/>
      <c r="Y4903">
        <v>207140</v>
      </c>
      <c r="Z4903"/>
      <c r="AA4903">
        <v>4598051</v>
      </c>
      <c r="AB4903">
        <v>213</v>
      </c>
    </row>
    <row r="4904" spans="1:28" x14ac:dyDescent="0.2">
      <c r="A4904" t="s">
        <v>18449</v>
      </c>
      <c r="B4904" t="s">
        <v>18450</v>
      </c>
      <c r="C4904">
        <v>2007</v>
      </c>
      <c r="D4904" t="s">
        <v>18451</v>
      </c>
      <c r="E4904" t="s">
        <v>16512</v>
      </c>
      <c r="F4904" t="s">
        <v>44039</v>
      </c>
      <c r="H4904">
        <v>121</v>
      </c>
      <c r="I4904" t="s">
        <v>2213</v>
      </c>
      <c r="J4904" t="s">
        <v>26</v>
      </c>
      <c r="M4904" t="s">
        <v>5396</v>
      </c>
      <c r="N4904" t="s">
        <v>18452</v>
      </c>
      <c r="O4904" t="s">
        <v>18453</v>
      </c>
      <c r="P4904" t="s">
        <v>18454</v>
      </c>
      <c r="Q4904" t="s">
        <v>18455</v>
      </c>
      <c r="R4904" t="s">
        <v>18456</v>
      </c>
      <c r="S4904" t="s">
        <v>18457</v>
      </c>
      <c r="T4904">
        <v>6.2</v>
      </c>
      <c r="U4904">
        <v>14504</v>
      </c>
      <c r="V4904" s="12">
        <f>W4904*1.24823238899982</f>
        <v>4743283.0781993158</v>
      </c>
      <c r="W4904" s="3">
        <v>3800000</v>
      </c>
      <c r="X4904" s="13">
        <f>Y4904*1.24823238899982</f>
        <v>63234.204594341878</v>
      </c>
      <c r="Y4904" s="3">
        <v>50659</v>
      </c>
      <c r="Z4904" s="13">
        <f>AA4904*144548551.06</f>
        <v>393932095164673.5</v>
      </c>
      <c r="AA4904" s="3">
        <v>2725258</v>
      </c>
      <c r="AB4904">
        <v>76</v>
      </c>
    </row>
    <row r="4905" spans="1:28" hidden="1" x14ac:dyDescent="0.2">
      <c r="A4905" t="s">
        <v>42125</v>
      </c>
      <c r="B4905" t="s">
        <v>42126</v>
      </c>
      <c r="C4905">
        <v>2018</v>
      </c>
      <c r="D4905" t="s">
        <v>23366</v>
      </c>
      <c r="E4905" t="s">
        <v>176</v>
      </c>
      <c r="F4905" t="s">
        <v>44034</v>
      </c>
      <c r="H4905">
        <v>128</v>
      </c>
      <c r="I4905" t="s">
        <v>42127</v>
      </c>
      <c r="J4905" t="s">
        <v>64</v>
      </c>
      <c r="K4905" t="s">
        <v>26</v>
      </c>
      <c r="M4905" t="s">
        <v>42128</v>
      </c>
      <c r="N4905" t="s">
        <v>42128</v>
      </c>
      <c r="O4905" t="s">
        <v>42129</v>
      </c>
      <c r="P4905" t="s">
        <v>42130</v>
      </c>
      <c r="Q4905" t="s">
        <v>42131</v>
      </c>
      <c r="R4905" t="s">
        <v>42132</v>
      </c>
      <c r="S4905" t="s">
        <v>42133</v>
      </c>
      <c r="T4905">
        <v>7.6</v>
      </c>
      <c r="U4905">
        <v>13855</v>
      </c>
      <c r="W4905"/>
      <c r="X4905"/>
      <c r="Y4905"/>
      <c r="Z4905"/>
      <c r="AA4905">
        <v>1802696</v>
      </c>
      <c r="AB4905">
        <v>61</v>
      </c>
    </row>
    <row r="4906" spans="1:28" x14ac:dyDescent="0.2">
      <c r="A4906" t="s">
        <v>32632</v>
      </c>
      <c r="B4906" t="s">
        <v>32633</v>
      </c>
      <c r="C4906">
        <v>2013</v>
      </c>
      <c r="D4906" t="s">
        <v>32634</v>
      </c>
      <c r="E4906" t="s">
        <v>176</v>
      </c>
      <c r="F4906" t="s">
        <v>44042</v>
      </c>
      <c r="H4906">
        <v>99</v>
      </c>
      <c r="I4906" t="s">
        <v>25</v>
      </c>
      <c r="J4906" t="s">
        <v>26</v>
      </c>
      <c r="M4906" t="s">
        <v>5751</v>
      </c>
      <c r="N4906" t="s">
        <v>32635</v>
      </c>
      <c r="O4906" t="s">
        <v>32636</v>
      </c>
      <c r="P4906" t="s">
        <v>8431</v>
      </c>
      <c r="Q4906" t="s">
        <v>32637</v>
      </c>
      <c r="R4906" t="s">
        <v>32638</v>
      </c>
      <c r="S4906" t="s">
        <v>32639</v>
      </c>
      <c r="T4906">
        <v>3.8</v>
      </c>
      <c r="U4906">
        <v>10342</v>
      </c>
      <c r="V4906" s="12">
        <f>W4906*1.11098185502045</f>
        <v>277745.46375511249</v>
      </c>
      <c r="W4906" s="3">
        <v>250000</v>
      </c>
      <c r="X4906" s="13">
        <f>Y4906*1.11098185502045</f>
        <v>63131.543911537068</v>
      </c>
      <c r="Y4906" s="3">
        <v>56825</v>
      </c>
      <c r="Z4906" s="13">
        <f>AA4906*1.11098185502045</f>
        <v>300170.63249870029</v>
      </c>
      <c r="AA4906" s="3">
        <v>270185</v>
      </c>
      <c r="AB4906">
        <v>101</v>
      </c>
    </row>
    <row r="4907" spans="1:28" x14ac:dyDescent="0.2">
      <c r="A4907" t="s">
        <v>23231</v>
      </c>
      <c r="B4907" t="s">
        <v>23232</v>
      </c>
      <c r="C4907">
        <v>2010</v>
      </c>
      <c r="D4907" s="1">
        <v>40189</v>
      </c>
      <c r="E4907" t="s">
        <v>16512</v>
      </c>
      <c r="F4907" t="s">
        <v>44038</v>
      </c>
      <c r="G4907" t="s">
        <v>44046</v>
      </c>
      <c r="H4907">
        <v>85</v>
      </c>
      <c r="I4907" t="s">
        <v>25</v>
      </c>
      <c r="J4907" t="s">
        <v>26</v>
      </c>
      <c r="M4907" t="s">
        <v>12153</v>
      </c>
      <c r="N4907" t="s">
        <v>12153</v>
      </c>
      <c r="O4907" t="s">
        <v>23233</v>
      </c>
      <c r="P4907" t="s">
        <v>23234</v>
      </c>
      <c r="Q4907" t="s">
        <v>23235</v>
      </c>
      <c r="R4907" t="s">
        <v>23236</v>
      </c>
      <c r="S4907" t="s">
        <v>23237</v>
      </c>
      <c r="T4907">
        <v>5.5</v>
      </c>
      <c r="U4907">
        <v>12155</v>
      </c>
      <c r="V4907" s="12">
        <f>W4907*1.18690152988223</f>
        <v>949521.22390578408</v>
      </c>
      <c r="W4907" s="3">
        <v>800000</v>
      </c>
      <c r="X4907" s="13">
        <f>Y4907*1.18690152988223</f>
        <v>62435.768077924833</v>
      </c>
      <c r="Y4907" s="3">
        <v>52604</v>
      </c>
      <c r="Z4907" s="13">
        <f>AA4907*1.18690152988223</f>
        <v>185382.14995230551</v>
      </c>
      <c r="AA4907" s="3">
        <v>156190</v>
      </c>
      <c r="AB4907">
        <v>73</v>
      </c>
    </row>
    <row r="4908" spans="1:28" hidden="1" x14ac:dyDescent="0.2">
      <c r="A4908" t="s">
        <v>42151</v>
      </c>
      <c r="B4908" t="s">
        <v>42152</v>
      </c>
      <c r="C4908">
        <v>2019</v>
      </c>
      <c r="D4908" s="1">
        <v>43562</v>
      </c>
      <c r="E4908" t="s">
        <v>16512</v>
      </c>
      <c r="F4908" t="s">
        <v>44044</v>
      </c>
      <c r="G4908" t="s">
        <v>44042</v>
      </c>
      <c r="H4908">
        <v>97</v>
      </c>
      <c r="I4908" t="s">
        <v>25</v>
      </c>
      <c r="J4908" t="s">
        <v>26</v>
      </c>
      <c r="K4908" t="s">
        <v>838</v>
      </c>
      <c r="L4908" t="s">
        <v>307</v>
      </c>
      <c r="M4908" t="s">
        <v>1104</v>
      </c>
      <c r="N4908" t="s">
        <v>42153</v>
      </c>
      <c r="O4908" t="s">
        <v>42154</v>
      </c>
      <c r="P4908" t="s">
        <v>312</v>
      </c>
      <c r="Q4908" t="s">
        <v>41960</v>
      </c>
      <c r="R4908" t="s">
        <v>42155</v>
      </c>
      <c r="S4908" t="s">
        <v>42156</v>
      </c>
      <c r="T4908">
        <v>4.4000000000000004</v>
      </c>
      <c r="U4908">
        <v>10536</v>
      </c>
      <c r="W4908"/>
      <c r="X4908"/>
      <c r="Y4908"/>
      <c r="Z4908"/>
      <c r="AA4908">
        <v>1766092</v>
      </c>
      <c r="AB4908">
        <v>182</v>
      </c>
    </row>
    <row r="4909" spans="1:28" x14ac:dyDescent="0.2">
      <c r="A4909" t="s">
        <v>29002</v>
      </c>
      <c r="B4909" t="s">
        <v>29003</v>
      </c>
      <c r="C4909">
        <v>2014</v>
      </c>
      <c r="D4909" t="s">
        <v>26984</v>
      </c>
      <c r="E4909" t="s">
        <v>176</v>
      </c>
      <c r="F4909" t="s">
        <v>44034</v>
      </c>
      <c r="G4909" t="s">
        <v>44046</v>
      </c>
      <c r="H4909">
        <v>100</v>
      </c>
      <c r="I4909" t="s">
        <v>433</v>
      </c>
      <c r="J4909" t="s">
        <v>26</v>
      </c>
      <c r="M4909" t="s">
        <v>29004</v>
      </c>
      <c r="N4909" t="s">
        <v>29005</v>
      </c>
      <c r="O4909" t="s">
        <v>29006</v>
      </c>
      <c r="P4909" t="s">
        <v>29007</v>
      </c>
      <c r="Q4909" t="s">
        <v>29008</v>
      </c>
      <c r="R4909" t="s">
        <v>29009</v>
      </c>
      <c r="S4909" t="s">
        <v>29010</v>
      </c>
      <c r="T4909">
        <v>5.7</v>
      </c>
      <c r="U4909">
        <v>21417</v>
      </c>
      <c r="V4909" s="12">
        <f>W4909*1.09324733035956</f>
        <v>1639870.99553934</v>
      </c>
      <c r="W4909" s="3">
        <v>1500000</v>
      </c>
      <c r="X4909" s="13">
        <f>Y4909*1.09324733035956</f>
        <v>60136.25590108832</v>
      </c>
      <c r="Y4909" s="3">
        <v>55007</v>
      </c>
      <c r="Z4909" s="13">
        <f>AA4909*1.09324733035956</f>
        <v>4790175.7824454391</v>
      </c>
      <c r="AA4909" s="3">
        <v>4381603</v>
      </c>
      <c r="AB4909">
        <v>135</v>
      </c>
    </row>
    <row r="4910" spans="1:28" hidden="1" x14ac:dyDescent="0.2">
      <c r="A4910" t="s">
        <v>42164</v>
      </c>
      <c r="B4910" t="s">
        <v>42165</v>
      </c>
      <c r="C4910">
        <v>2018</v>
      </c>
      <c r="D4910" s="1">
        <v>43441</v>
      </c>
      <c r="E4910" t="s">
        <v>16512</v>
      </c>
      <c r="F4910" t="s">
        <v>44032</v>
      </c>
      <c r="G4910" t="s">
        <v>44033</v>
      </c>
      <c r="H4910">
        <v>119</v>
      </c>
      <c r="I4910" t="s">
        <v>1831</v>
      </c>
      <c r="J4910" t="s">
        <v>26</v>
      </c>
      <c r="M4910" t="s">
        <v>42166</v>
      </c>
      <c r="N4910" t="s">
        <v>42167</v>
      </c>
      <c r="O4910" t="s">
        <v>42168</v>
      </c>
      <c r="P4910" t="s">
        <v>42169</v>
      </c>
      <c r="Q4910" t="s">
        <v>42170</v>
      </c>
      <c r="R4910" t="s">
        <v>42171</v>
      </c>
      <c r="S4910" t="s">
        <v>42172</v>
      </c>
      <c r="T4910">
        <v>5</v>
      </c>
      <c r="U4910">
        <v>10937</v>
      </c>
      <c r="W4910"/>
      <c r="X4910"/>
      <c r="Y4910"/>
      <c r="Z4910"/>
      <c r="AA4910">
        <v>21704</v>
      </c>
      <c r="AB4910">
        <v>422</v>
      </c>
    </row>
    <row r="4911" spans="1:28" hidden="1" x14ac:dyDescent="0.2">
      <c r="A4911" t="s">
        <v>42173</v>
      </c>
      <c r="B4911" t="s">
        <v>42174</v>
      </c>
      <c r="C4911">
        <v>2017</v>
      </c>
      <c r="D4911" s="1">
        <v>42953</v>
      </c>
      <c r="E4911" t="s">
        <v>16512</v>
      </c>
      <c r="F4911" t="s">
        <v>44042</v>
      </c>
      <c r="H4911">
        <v>124</v>
      </c>
      <c r="I4911" t="s">
        <v>3660</v>
      </c>
      <c r="J4911" t="s">
        <v>3179</v>
      </c>
      <c r="M4911" t="s">
        <v>42175</v>
      </c>
      <c r="N4911" t="s">
        <v>42176</v>
      </c>
      <c r="O4911" t="s">
        <v>42177</v>
      </c>
      <c r="P4911" t="s">
        <v>42178</v>
      </c>
      <c r="Q4911" t="s">
        <v>42179</v>
      </c>
      <c r="R4911" t="s">
        <v>42180</v>
      </c>
      <c r="S4911" t="s">
        <v>42181</v>
      </c>
      <c r="T4911">
        <v>6.7</v>
      </c>
      <c r="U4911">
        <v>11573</v>
      </c>
      <c r="W4911"/>
      <c r="X4911"/>
      <c r="Y4911">
        <v>27741</v>
      </c>
      <c r="Z4911"/>
      <c r="AA4911">
        <v>8737458</v>
      </c>
      <c r="AB4911">
        <v>80</v>
      </c>
    </row>
    <row r="4912" spans="1:28" x14ac:dyDescent="0.2">
      <c r="A4912" t="s">
        <v>24049</v>
      </c>
      <c r="B4912" t="s">
        <v>24050</v>
      </c>
      <c r="C4912">
        <v>2010</v>
      </c>
      <c r="D4912" s="1">
        <v>40729</v>
      </c>
      <c r="E4912" t="s">
        <v>1045</v>
      </c>
      <c r="F4912" t="s">
        <v>44044</v>
      </c>
      <c r="G4912" t="s">
        <v>44042</v>
      </c>
      <c r="H4912">
        <v>93</v>
      </c>
      <c r="I4912" t="s">
        <v>25</v>
      </c>
      <c r="J4912" t="s">
        <v>26</v>
      </c>
      <c r="M4912" t="s">
        <v>24051</v>
      </c>
      <c r="N4912" t="s">
        <v>24052</v>
      </c>
      <c r="O4912" t="s">
        <v>24053</v>
      </c>
      <c r="P4912" t="s">
        <v>24054</v>
      </c>
      <c r="Q4912" t="s">
        <v>24055</v>
      </c>
      <c r="R4912" t="s">
        <v>24056</v>
      </c>
      <c r="S4912" t="s">
        <v>24057</v>
      </c>
      <c r="T4912">
        <v>6.8</v>
      </c>
      <c r="U4912">
        <v>24441</v>
      </c>
      <c r="V4912" s="12">
        <f>W4912*1.18690152988223</f>
        <v>593450.76494111505</v>
      </c>
      <c r="W4912" s="3">
        <v>500000</v>
      </c>
      <c r="X4912" s="13">
        <f>Y4912*1.18690152988223</f>
        <v>57878.06620317707</v>
      </c>
      <c r="Y4912" s="3">
        <v>48764</v>
      </c>
      <c r="Z4912" s="13">
        <f>AA4912*1.18690152988223</f>
        <v>538506.7193198069</v>
      </c>
      <c r="AA4912" s="3">
        <v>453708</v>
      </c>
      <c r="AB4912">
        <v>96</v>
      </c>
    </row>
    <row r="4913" spans="1:28" hidden="1" x14ac:dyDescent="0.2">
      <c r="A4913" t="s">
        <v>42189</v>
      </c>
      <c r="B4913" t="s">
        <v>42190</v>
      </c>
      <c r="C4913">
        <v>2017</v>
      </c>
      <c r="D4913" s="1">
        <v>42799</v>
      </c>
      <c r="E4913" t="s">
        <v>1045</v>
      </c>
      <c r="F4913" t="s">
        <v>44044</v>
      </c>
      <c r="G4913" t="s">
        <v>44032</v>
      </c>
      <c r="H4913">
        <v>130</v>
      </c>
      <c r="I4913" t="s">
        <v>9052</v>
      </c>
      <c r="J4913" t="s">
        <v>2073</v>
      </c>
      <c r="K4913" t="s">
        <v>26</v>
      </c>
      <c r="M4913" t="s">
        <v>42191</v>
      </c>
      <c r="N4913" t="s">
        <v>42192</v>
      </c>
      <c r="O4913" t="s">
        <v>42193</v>
      </c>
      <c r="P4913" t="s">
        <v>42194</v>
      </c>
      <c r="Q4913" t="s">
        <v>42194</v>
      </c>
      <c r="R4913" t="s">
        <v>42195</v>
      </c>
      <c r="S4913" t="s">
        <v>42196</v>
      </c>
      <c r="T4913">
        <v>7.6</v>
      </c>
      <c r="U4913">
        <v>16805</v>
      </c>
      <c r="W4913" t="s">
        <v>42197</v>
      </c>
      <c r="X4913"/>
      <c r="Y4913"/>
      <c r="Z4913"/>
      <c r="AA4913">
        <v>44560421</v>
      </c>
      <c r="AB4913">
        <v>88</v>
      </c>
    </row>
    <row r="4914" spans="1:28" x14ac:dyDescent="0.2">
      <c r="A4914" t="s">
        <v>23317</v>
      </c>
      <c r="B4914" t="s">
        <v>23318</v>
      </c>
      <c r="C4914">
        <v>2009</v>
      </c>
      <c r="D4914" s="1">
        <v>40057</v>
      </c>
      <c r="E4914" t="s">
        <v>1045</v>
      </c>
      <c r="F4914" t="s">
        <v>44046</v>
      </c>
      <c r="H4914">
        <v>92</v>
      </c>
      <c r="I4914" t="s">
        <v>4778</v>
      </c>
      <c r="J4914" t="s">
        <v>4779</v>
      </c>
      <c r="M4914" t="s">
        <v>23319</v>
      </c>
      <c r="N4914" t="s">
        <v>23320</v>
      </c>
      <c r="O4914" t="s">
        <v>23321</v>
      </c>
      <c r="P4914" t="s">
        <v>23322</v>
      </c>
      <c r="Q4914" t="s">
        <v>23323</v>
      </c>
      <c r="R4914" t="s">
        <v>23324</v>
      </c>
      <c r="S4914" t="s">
        <v>23325</v>
      </c>
      <c r="T4914">
        <v>6.3</v>
      </c>
      <c r="U4914">
        <v>63289</v>
      </c>
      <c r="V4914" s="12">
        <f>W4914*1.20636999678377</f>
        <v>965095.99742701603</v>
      </c>
      <c r="W4914" s="3">
        <v>800000</v>
      </c>
      <c r="X4914" s="13">
        <f>Y4914*1.20636999678377</f>
        <v>56388.146389666974</v>
      </c>
      <c r="Y4914" s="3">
        <v>46742</v>
      </c>
      <c r="Z4914" s="13">
        <f>AA4914*1.20636999678377</f>
        <v>2613958.8899210826</v>
      </c>
      <c r="AA4914" s="3">
        <v>2166797</v>
      </c>
      <c r="AB4914">
        <v>216</v>
      </c>
    </row>
    <row r="4915" spans="1:28" x14ac:dyDescent="0.2">
      <c r="A4915" t="s">
        <v>36115</v>
      </c>
      <c r="B4915" t="s">
        <v>3558</v>
      </c>
      <c r="C4915">
        <v>2015</v>
      </c>
      <c r="D4915" s="1">
        <v>42319</v>
      </c>
      <c r="E4915" t="s">
        <v>16512</v>
      </c>
      <c r="F4915" t="s">
        <v>44044</v>
      </c>
      <c r="G4915" t="s">
        <v>44032</v>
      </c>
      <c r="H4915">
        <v>93</v>
      </c>
      <c r="I4915" t="s">
        <v>25</v>
      </c>
      <c r="J4915" t="s">
        <v>26</v>
      </c>
      <c r="M4915" t="s">
        <v>14775</v>
      </c>
      <c r="N4915" t="s">
        <v>36116</v>
      </c>
      <c r="O4915" t="s">
        <v>36117</v>
      </c>
      <c r="P4915" t="s">
        <v>1106</v>
      </c>
      <c r="Q4915" t="s">
        <v>36118</v>
      </c>
      <c r="R4915" t="s">
        <v>36119</v>
      </c>
      <c r="S4915" t="s">
        <v>36120</v>
      </c>
      <c r="T4915">
        <v>6.1</v>
      </c>
      <c r="U4915">
        <v>27206</v>
      </c>
      <c r="V4915" s="12">
        <f>W4915*1.09195121025074</f>
        <v>9718365.7712315861</v>
      </c>
      <c r="W4915" s="3">
        <v>8900000</v>
      </c>
      <c r="X4915" s="13">
        <f>Y4915*1.09195121025074</f>
        <v>54746.065877131106</v>
      </c>
      <c r="Y4915" s="3">
        <v>50136</v>
      </c>
      <c r="Z4915" s="13">
        <f>AA4915*1.09195121025074</f>
        <v>4124349.9508727165</v>
      </c>
      <c r="AA4915" s="3">
        <v>3777046</v>
      </c>
      <c r="AB4915">
        <v>105</v>
      </c>
    </row>
    <row r="4916" spans="1:28" hidden="1" x14ac:dyDescent="0.2">
      <c r="A4916" t="s">
        <v>42212</v>
      </c>
      <c r="B4916" t="s">
        <v>42213</v>
      </c>
      <c r="C4916">
        <v>2019</v>
      </c>
      <c r="D4916" t="s">
        <v>42214</v>
      </c>
      <c r="E4916" t="s">
        <v>176</v>
      </c>
      <c r="F4916" t="s">
        <v>44045</v>
      </c>
      <c r="G4916" t="s">
        <v>44033</v>
      </c>
      <c r="H4916">
        <v>91</v>
      </c>
      <c r="I4916" t="s">
        <v>25</v>
      </c>
      <c r="J4916" t="s">
        <v>26</v>
      </c>
      <c r="M4916" t="s">
        <v>42215</v>
      </c>
      <c r="N4916" t="s">
        <v>42216</v>
      </c>
      <c r="O4916" t="s">
        <v>42217</v>
      </c>
      <c r="P4916" t="s">
        <v>42218</v>
      </c>
      <c r="Q4916" t="s">
        <v>42219</v>
      </c>
      <c r="R4916" t="s">
        <v>42220</v>
      </c>
      <c r="S4916" t="s">
        <v>42221</v>
      </c>
      <c r="T4916">
        <v>6.7</v>
      </c>
      <c r="U4916">
        <v>18996</v>
      </c>
      <c r="W4916"/>
      <c r="X4916"/>
      <c r="Y4916"/>
      <c r="Z4916"/>
      <c r="AA4916"/>
      <c r="AB4916">
        <v>475</v>
      </c>
    </row>
    <row r="4917" spans="1:28" x14ac:dyDescent="0.2">
      <c r="A4917" t="s">
        <v>33171</v>
      </c>
      <c r="B4917" t="s">
        <v>33172</v>
      </c>
      <c r="C4917">
        <v>2016</v>
      </c>
      <c r="D4917" t="s">
        <v>18576</v>
      </c>
      <c r="E4917" t="s">
        <v>16512</v>
      </c>
      <c r="F4917" t="s">
        <v>44044</v>
      </c>
      <c r="G4917" t="s">
        <v>44032</v>
      </c>
      <c r="H4917">
        <v>92</v>
      </c>
      <c r="I4917" t="s">
        <v>33173</v>
      </c>
      <c r="J4917" t="s">
        <v>26</v>
      </c>
      <c r="K4917" t="s">
        <v>27</v>
      </c>
      <c r="M4917" t="s">
        <v>19656</v>
      </c>
      <c r="N4917" t="s">
        <v>33174</v>
      </c>
      <c r="O4917" t="s">
        <v>33175</v>
      </c>
      <c r="P4917" t="s">
        <v>22143</v>
      </c>
      <c r="Q4917" t="s">
        <v>33176</v>
      </c>
      <c r="R4917" t="s">
        <v>33177</v>
      </c>
      <c r="S4917" t="s">
        <v>33178</v>
      </c>
      <c r="T4917">
        <v>6.3</v>
      </c>
      <c r="U4917">
        <v>35054</v>
      </c>
      <c r="V4917" s="12">
        <f>W4917*1.07834771485832</f>
        <v>21566954.2971664</v>
      </c>
      <c r="W4917" s="3">
        <v>20000000</v>
      </c>
      <c r="X4917" s="13">
        <f>Y4917*1.07834771485832</f>
        <v>54207.46127821289</v>
      </c>
      <c r="Y4917" s="3">
        <v>50269</v>
      </c>
      <c r="Z4917" s="13">
        <f>AA4917*1.07834771485832</f>
        <v>16021883.304603666</v>
      </c>
      <c r="AA4917" s="3">
        <v>14857808</v>
      </c>
      <c r="AB4917">
        <v>111</v>
      </c>
    </row>
    <row r="4918" spans="1:28" x14ac:dyDescent="0.2">
      <c r="A4918" t="s">
        <v>23640</v>
      </c>
      <c r="B4918" t="s">
        <v>23641</v>
      </c>
      <c r="C4918">
        <v>2009</v>
      </c>
      <c r="D4918" t="s">
        <v>23642</v>
      </c>
      <c r="E4918" t="s">
        <v>1045</v>
      </c>
      <c r="F4918" t="s">
        <v>44044</v>
      </c>
      <c r="G4918" t="s">
        <v>44032</v>
      </c>
      <c r="H4918">
        <v>101</v>
      </c>
      <c r="I4918" t="s">
        <v>9587</v>
      </c>
      <c r="J4918" t="s">
        <v>26</v>
      </c>
      <c r="K4918" t="s">
        <v>75</v>
      </c>
      <c r="M4918" t="s">
        <v>23643</v>
      </c>
      <c r="N4918" t="s">
        <v>23643</v>
      </c>
      <c r="O4918" t="s">
        <v>23644</v>
      </c>
      <c r="P4918" t="s">
        <v>16799</v>
      </c>
      <c r="Q4918" t="s">
        <v>23645</v>
      </c>
      <c r="R4918" t="s">
        <v>23646</v>
      </c>
      <c r="S4918" t="s">
        <v>23647</v>
      </c>
      <c r="T4918">
        <v>6.8</v>
      </c>
      <c r="U4918">
        <v>35247</v>
      </c>
      <c r="V4918" s="12">
        <f>W4918*1.20636999678377</f>
        <v>4222294.9887431953</v>
      </c>
      <c r="W4918" s="3">
        <v>3500000</v>
      </c>
      <c r="X4918" s="13">
        <f>Y4918*1.20636999678377</f>
        <v>53637.622796999982</v>
      </c>
      <c r="Y4918" s="3">
        <v>44462</v>
      </c>
      <c r="Z4918" s="13">
        <f>AA4918*1.20636999678377</f>
        <v>53637.622796999982</v>
      </c>
      <c r="AA4918" s="3">
        <v>44462</v>
      </c>
      <c r="AB4918">
        <v>102</v>
      </c>
    </row>
    <row r="4919" spans="1:28" x14ac:dyDescent="0.2">
      <c r="A4919" t="s">
        <v>14589</v>
      </c>
      <c r="B4919" t="s">
        <v>14590</v>
      </c>
      <c r="C4919">
        <v>2011</v>
      </c>
      <c r="D4919" s="1">
        <v>40914</v>
      </c>
      <c r="E4919" t="s">
        <v>176</v>
      </c>
      <c r="H4919">
        <v>150</v>
      </c>
      <c r="I4919" t="s">
        <v>25</v>
      </c>
      <c r="J4919" t="s">
        <v>26</v>
      </c>
      <c r="M4919" t="s">
        <v>1743</v>
      </c>
      <c r="N4919" t="s">
        <v>1743</v>
      </c>
      <c r="O4919" t="s">
        <v>14591</v>
      </c>
      <c r="P4919" t="s">
        <v>4499</v>
      </c>
      <c r="Q4919" t="s">
        <v>14592</v>
      </c>
      <c r="R4919" t="s">
        <v>14593</v>
      </c>
      <c r="S4919" t="s">
        <v>14594</v>
      </c>
      <c r="T4919">
        <v>6.4</v>
      </c>
      <c r="U4919">
        <v>15699</v>
      </c>
      <c r="V4919" s="12">
        <f>W4919*1.1505830469594</f>
        <v>16108162.657431601</v>
      </c>
      <c r="W4919" s="3">
        <v>14000000</v>
      </c>
      <c r="X4919" s="13">
        <f>Y4919*1.1505830469594</f>
        <v>53496.358768377308</v>
      </c>
      <c r="Y4919" s="3">
        <v>46495</v>
      </c>
      <c r="Z4919" s="13">
        <f>AA4919*1.1505830469594</f>
        <v>649922.94223767461</v>
      </c>
      <c r="AA4919" s="3">
        <v>564864</v>
      </c>
      <c r="AB4919">
        <v>129</v>
      </c>
    </row>
    <row r="4920" spans="1:28" hidden="1" x14ac:dyDescent="0.2">
      <c r="A4920" t="s">
        <v>42246</v>
      </c>
      <c r="B4920" t="s">
        <v>42247</v>
      </c>
      <c r="C4920">
        <v>2018</v>
      </c>
      <c r="D4920" t="s">
        <v>42248</v>
      </c>
      <c r="E4920" t="s">
        <v>1045</v>
      </c>
      <c r="H4920">
        <v>116</v>
      </c>
      <c r="I4920" t="s">
        <v>25</v>
      </c>
      <c r="J4920" t="s">
        <v>26</v>
      </c>
      <c r="M4920" t="s">
        <v>42249</v>
      </c>
      <c r="N4920" t="s">
        <v>18860</v>
      </c>
      <c r="O4920" t="s">
        <v>42250</v>
      </c>
      <c r="P4920" t="s">
        <v>1329</v>
      </c>
      <c r="Q4920" t="s">
        <v>10706</v>
      </c>
      <c r="R4920" t="s">
        <v>42251</v>
      </c>
      <c r="S4920" t="s">
        <v>42252</v>
      </c>
      <c r="T4920">
        <v>5.0999999999999996</v>
      </c>
      <c r="U4920">
        <v>17692</v>
      </c>
      <c r="W4920"/>
      <c r="X4920"/>
      <c r="Y4920"/>
      <c r="Z4920"/>
      <c r="AA4920"/>
      <c r="AB4920">
        <v>286</v>
      </c>
    </row>
    <row r="4921" spans="1:28" x14ac:dyDescent="0.2">
      <c r="A4921" t="s">
        <v>33149</v>
      </c>
      <c r="B4921" t="s">
        <v>33150</v>
      </c>
      <c r="C4921">
        <v>2014</v>
      </c>
      <c r="D4921" s="1">
        <v>42281</v>
      </c>
      <c r="E4921" t="s">
        <v>176</v>
      </c>
      <c r="F4921" t="s">
        <v>44034</v>
      </c>
      <c r="G4921" t="s">
        <v>44045</v>
      </c>
      <c r="H4921">
        <v>95</v>
      </c>
      <c r="I4921" t="s">
        <v>25</v>
      </c>
      <c r="J4921" t="s">
        <v>26</v>
      </c>
      <c r="M4921" t="s">
        <v>3250</v>
      </c>
      <c r="N4921" t="s">
        <v>3250</v>
      </c>
      <c r="O4921" t="s">
        <v>33151</v>
      </c>
      <c r="P4921" t="s">
        <v>23370</v>
      </c>
      <c r="Q4921" t="s">
        <v>23370</v>
      </c>
      <c r="R4921" t="s">
        <v>33152</v>
      </c>
      <c r="S4921" t="s">
        <v>33153</v>
      </c>
      <c r="T4921">
        <v>5.7</v>
      </c>
      <c r="U4921">
        <v>16812</v>
      </c>
      <c r="V4921" s="12">
        <f>W4921*1.09324733035956</f>
        <v>2186494.6607191199</v>
      </c>
      <c r="W4921" s="3">
        <v>2000000</v>
      </c>
      <c r="X4921" s="13">
        <f>Y4921*1.09324733035956</f>
        <v>49667.319465565168</v>
      </c>
      <c r="Y4921" s="3">
        <v>45431</v>
      </c>
      <c r="Z4921" s="13">
        <f>AA4921*1.09324733035956</f>
        <v>672893.73183630919</v>
      </c>
      <c r="AA4921" s="3">
        <v>615500</v>
      </c>
      <c r="AB4921">
        <v>122</v>
      </c>
    </row>
    <row r="4922" spans="1:28" hidden="1" x14ac:dyDescent="0.2">
      <c r="A4922" t="s">
        <v>42259</v>
      </c>
      <c r="B4922" t="s">
        <v>42260</v>
      </c>
      <c r="C4922">
        <v>2018</v>
      </c>
      <c r="D4922" t="s">
        <v>37188</v>
      </c>
      <c r="E4922" t="s">
        <v>16512</v>
      </c>
      <c r="F4922" t="s">
        <v>44032</v>
      </c>
      <c r="G4922" t="s">
        <v>44049</v>
      </c>
      <c r="H4922">
        <v>129</v>
      </c>
      <c r="I4922" t="s">
        <v>943</v>
      </c>
      <c r="J4922" t="s">
        <v>944</v>
      </c>
      <c r="M4922" t="s">
        <v>27290</v>
      </c>
      <c r="N4922" t="s">
        <v>40242</v>
      </c>
      <c r="O4922" t="s">
        <v>42261</v>
      </c>
      <c r="P4922" t="s">
        <v>23993</v>
      </c>
      <c r="Q4922" t="s">
        <v>42262</v>
      </c>
      <c r="R4922" t="s">
        <v>42263</v>
      </c>
      <c r="S4922" t="s">
        <v>42264</v>
      </c>
      <c r="T4922">
        <v>7.6</v>
      </c>
      <c r="U4922">
        <v>20366</v>
      </c>
      <c r="W4922"/>
      <c r="X4922"/>
      <c r="Y4922"/>
      <c r="Z4922"/>
      <c r="AA4922">
        <v>9862726</v>
      </c>
      <c r="AB4922">
        <v>151</v>
      </c>
    </row>
    <row r="4923" spans="1:28" x14ac:dyDescent="0.2">
      <c r="A4923" t="s">
        <v>15261</v>
      </c>
      <c r="B4923" t="s">
        <v>15262</v>
      </c>
      <c r="C4923">
        <v>2007</v>
      </c>
      <c r="D4923" t="s">
        <v>15263</v>
      </c>
      <c r="E4923" t="s">
        <v>3496</v>
      </c>
      <c r="F4923" t="s">
        <v>44045</v>
      </c>
      <c r="G4923" t="s">
        <v>44033</v>
      </c>
      <c r="H4923">
        <v>92</v>
      </c>
      <c r="I4923" t="s">
        <v>2359</v>
      </c>
      <c r="J4923" t="s">
        <v>308</v>
      </c>
      <c r="M4923" t="s">
        <v>15264</v>
      </c>
      <c r="N4923" t="s">
        <v>15264</v>
      </c>
      <c r="O4923" t="s">
        <v>15265</v>
      </c>
      <c r="P4923" t="s">
        <v>15266</v>
      </c>
      <c r="Q4923" t="s">
        <v>15267</v>
      </c>
      <c r="R4923" t="s">
        <v>15268</v>
      </c>
      <c r="S4923" t="s">
        <v>15269</v>
      </c>
      <c r="T4923">
        <v>7.2</v>
      </c>
      <c r="U4923">
        <v>56712</v>
      </c>
      <c r="V4923" s="12">
        <f>W4923*1.24823238899982</f>
        <v>3245404.2113995319</v>
      </c>
      <c r="W4923" s="3">
        <v>2600000</v>
      </c>
      <c r="X4923" s="13">
        <f>Y4923*1.24823238899982</f>
        <v>48839.588684395952</v>
      </c>
      <c r="Y4923" s="3">
        <v>39127</v>
      </c>
      <c r="Z4923" s="13">
        <f>AA4923*144548551.06</f>
        <v>79963969349289.875</v>
      </c>
      <c r="AA4923" s="3">
        <v>553198</v>
      </c>
      <c r="AB4923">
        <v>183</v>
      </c>
    </row>
    <row r="4924" spans="1:28" x14ac:dyDescent="0.2">
      <c r="A4924" t="s">
        <v>40797</v>
      </c>
      <c r="B4924" t="s">
        <v>40798</v>
      </c>
      <c r="C4924">
        <v>2018</v>
      </c>
      <c r="D4924" s="1">
        <v>43501</v>
      </c>
      <c r="E4924" t="s">
        <v>44041</v>
      </c>
      <c r="F4924" t="s">
        <v>44032</v>
      </c>
      <c r="G4924" t="s">
        <v>44045</v>
      </c>
      <c r="H4924">
        <v>139</v>
      </c>
      <c r="I4924" t="s">
        <v>25</v>
      </c>
      <c r="J4924" t="s">
        <v>26</v>
      </c>
      <c r="M4924" t="s">
        <v>36055</v>
      </c>
      <c r="N4924" t="s">
        <v>36055</v>
      </c>
      <c r="O4924" t="s">
        <v>40799</v>
      </c>
      <c r="P4924" t="s">
        <v>15742</v>
      </c>
      <c r="Q4924" t="s">
        <v>40800</v>
      </c>
      <c r="R4924" t="s">
        <v>40801</v>
      </c>
      <c r="S4924" t="s">
        <v>40802</v>
      </c>
      <c r="T4924">
        <v>6.5</v>
      </c>
      <c r="U4924">
        <v>30560</v>
      </c>
      <c r="V4924" s="12">
        <f>W4924*1.03068014830331</f>
        <v>8760781.260578135</v>
      </c>
      <c r="W4924" s="3">
        <v>8500000</v>
      </c>
      <c r="X4924" s="13">
        <f>Y4924*1.03068014830331</f>
        <v>47496.833274261429</v>
      </c>
      <c r="Y4924" s="3">
        <v>46083</v>
      </c>
      <c r="Z4924" s="13">
        <f>AA4924*1.03068014830331</f>
        <v>2116469.7334562493</v>
      </c>
      <c r="AA4924" s="3">
        <v>2053469</v>
      </c>
      <c r="AB4924">
        <v>281</v>
      </c>
    </row>
    <row r="4925" spans="1:28" x14ac:dyDescent="0.2">
      <c r="A4925" t="s">
        <v>28672</v>
      </c>
      <c r="B4925" t="s">
        <v>28673</v>
      </c>
      <c r="C4925">
        <v>2013</v>
      </c>
      <c r="D4925" t="s">
        <v>28539</v>
      </c>
      <c r="E4925" t="s">
        <v>16512</v>
      </c>
      <c r="F4925" t="s">
        <v>44044</v>
      </c>
      <c r="G4925" t="s">
        <v>44032</v>
      </c>
      <c r="H4925">
        <v>127</v>
      </c>
      <c r="I4925" t="s">
        <v>63</v>
      </c>
      <c r="J4925" t="s">
        <v>26</v>
      </c>
      <c r="K4925" t="s">
        <v>64</v>
      </c>
      <c r="L4925" t="s">
        <v>308</v>
      </c>
      <c r="M4925" t="s">
        <v>8515</v>
      </c>
      <c r="N4925" t="s">
        <v>28674</v>
      </c>
      <c r="O4925" t="s">
        <v>28675</v>
      </c>
      <c r="P4925" t="s">
        <v>8048</v>
      </c>
      <c r="Q4925" t="s">
        <v>28676</v>
      </c>
      <c r="R4925" t="s">
        <v>28677</v>
      </c>
      <c r="S4925" t="s">
        <v>28678</v>
      </c>
      <c r="T4925">
        <v>6.5</v>
      </c>
      <c r="U4925">
        <v>18721</v>
      </c>
      <c r="V4925" s="12">
        <f>W4925*1.11098185502045</f>
        <v>28330037.303021476</v>
      </c>
      <c r="W4925" s="3">
        <v>25500000</v>
      </c>
      <c r="X4925" s="13">
        <f>Y4925*1.11098185502045</f>
        <v>47185.621346428554</v>
      </c>
      <c r="Y4925" s="3">
        <v>42472</v>
      </c>
      <c r="Z4925" s="13">
        <f>AA4925*1.11098185502045</f>
        <v>2851262.7170894085</v>
      </c>
      <c r="AA4925" s="3">
        <v>2566435</v>
      </c>
      <c r="AB4925">
        <v>53</v>
      </c>
    </row>
    <row r="4926" spans="1:28" x14ac:dyDescent="0.2">
      <c r="A4926" t="s">
        <v>15499</v>
      </c>
      <c r="B4926" t="s">
        <v>15500</v>
      </c>
      <c r="C4926">
        <v>2007</v>
      </c>
      <c r="D4926" s="1">
        <v>39149</v>
      </c>
      <c r="E4926" t="s">
        <v>176</v>
      </c>
      <c r="F4926" t="s">
        <v>44046</v>
      </c>
      <c r="G4926" t="s">
        <v>44042</v>
      </c>
      <c r="H4926">
        <v>91</v>
      </c>
      <c r="I4926" t="s">
        <v>229</v>
      </c>
      <c r="J4926" t="s">
        <v>26</v>
      </c>
      <c r="M4926" t="s">
        <v>15501</v>
      </c>
      <c r="N4926" t="s">
        <v>15502</v>
      </c>
      <c r="O4926" t="s">
        <v>15503</v>
      </c>
      <c r="P4926" t="s">
        <v>15504</v>
      </c>
      <c r="Q4926" t="s">
        <v>15505</v>
      </c>
      <c r="R4926" t="s">
        <v>15506</v>
      </c>
      <c r="S4926" t="s">
        <v>15507</v>
      </c>
      <c r="T4926">
        <v>5.8</v>
      </c>
      <c r="U4926">
        <v>21495</v>
      </c>
      <c r="V4926" s="12">
        <f>W4926*1.24823238899982</f>
        <v>7489394.3339989195</v>
      </c>
      <c r="W4926" s="3">
        <v>6000000</v>
      </c>
      <c r="X4926" s="13">
        <f>Y4926*1.24823238899982</f>
        <v>45939.944844749371</v>
      </c>
      <c r="Y4926" s="3">
        <v>36804</v>
      </c>
      <c r="Z4926" s="13">
        <f>AA4926*144548551.06</f>
        <v>41205009965163.602</v>
      </c>
      <c r="AA4926" s="3">
        <v>285060</v>
      </c>
      <c r="AB4926">
        <v>141</v>
      </c>
    </row>
    <row r="4927" spans="1:28" hidden="1" x14ac:dyDescent="0.2">
      <c r="A4927" t="s">
        <v>42296</v>
      </c>
      <c r="B4927" t="s">
        <v>42297</v>
      </c>
      <c r="C4927">
        <v>2018</v>
      </c>
      <c r="D4927" t="s">
        <v>39948</v>
      </c>
      <c r="E4927" t="s">
        <v>1045</v>
      </c>
      <c r="H4927">
        <v>98</v>
      </c>
      <c r="I4927" t="s">
        <v>817</v>
      </c>
      <c r="J4927" t="s">
        <v>27</v>
      </c>
      <c r="M4927" t="s">
        <v>42298</v>
      </c>
      <c r="N4927" t="s">
        <v>42299</v>
      </c>
      <c r="O4927" t="s">
        <v>42300</v>
      </c>
      <c r="P4927" t="s">
        <v>42301</v>
      </c>
      <c r="Q4927" t="s">
        <v>42302</v>
      </c>
      <c r="R4927" t="s">
        <v>42303</v>
      </c>
      <c r="S4927" t="s">
        <v>42304</v>
      </c>
      <c r="T4927">
        <v>6.3</v>
      </c>
      <c r="U4927">
        <v>11563</v>
      </c>
      <c r="W4927"/>
      <c r="X4927"/>
      <c r="Y4927"/>
      <c r="Z4927"/>
      <c r="AA4927"/>
      <c r="AB4927">
        <v>90</v>
      </c>
    </row>
    <row r="4928" spans="1:28" x14ac:dyDescent="0.2">
      <c r="A4928" t="s">
        <v>29918</v>
      </c>
      <c r="B4928" t="s">
        <v>29919</v>
      </c>
      <c r="C4928">
        <v>2013</v>
      </c>
      <c r="D4928" t="s">
        <v>22354</v>
      </c>
      <c r="E4928" t="s">
        <v>16512</v>
      </c>
      <c r="F4928" t="s">
        <v>44032</v>
      </c>
      <c r="H4928">
        <v>100</v>
      </c>
      <c r="I4928" t="s">
        <v>495</v>
      </c>
      <c r="J4928" t="s">
        <v>26</v>
      </c>
      <c r="K4928" t="s">
        <v>4240</v>
      </c>
      <c r="L4928" t="s">
        <v>51</v>
      </c>
      <c r="M4928" t="s">
        <v>5871</v>
      </c>
      <c r="N4928" t="s">
        <v>5871</v>
      </c>
      <c r="O4928" t="s">
        <v>29920</v>
      </c>
      <c r="P4928" t="s">
        <v>1671</v>
      </c>
      <c r="Q4928" t="s">
        <v>29921</v>
      </c>
      <c r="R4928" t="s">
        <v>29922</v>
      </c>
      <c r="S4928" t="s">
        <v>29923</v>
      </c>
      <c r="T4928">
        <v>6.2</v>
      </c>
      <c r="U4928">
        <v>64742</v>
      </c>
      <c r="V4928" s="12">
        <f>W4928*1.11098185502045</f>
        <v>22219637.100409001</v>
      </c>
      <c r="W4928" s="3">
        <v>20000000</v>
      </c>
      <c r="X4928" s="13">
        <f>Y4928*1.11098185502045</f>
        <v>40989.675540979501</v>
      </c>
      <c r="Y4928" s="3">
        <v>36895</v>
      </c>
      <c r="Z4928" s="13">
        <f>AA4928*1.11098185502045</f>
        <v>14077372.181986319</v>
      </c>
      <c r="AA4928" s="3">
        <v>12671109</v>
      </c>
      <c r="AB4928">
        <v>135</v>
      </c>
    </row>
    <row r="4929" spans="1:28" hidden="1" x14ac:dyDescent="0.2">
      <c r="A4929" t="s">
        <v>42315</v>
      </c>
      <c r="B4929" t="s">
        <v>42316</v>
      </c>
      <c r="C4929">
        <v>2018</v>
      </c>
      <c r="D4929" t="s">
        <v>42317</v>
      </c>
      <c r="E4929" t="s">
        <v>1045</v>
      </c>
      <c r="F4929" t="s">
        <v>44032</v>
      </c>
      <c r="H4929">
        <v>90</v>
      </c>
      <c r="I4929" t="s">
        <v>25</v>
      </c>
      <c r="J4929" t="s">
        <v>26</v>
      </c>
      <c r="M4929" t="s">
        <v>42318</v>
      </c>
      <c r="N4929" t="s">
        <v>42318</v>
      </c>
      <c r="O4929" t="s">
        <v>42319</v>
      </c>
      <c r="P4929" t="s">
        <v>125</v>
      </c>
      <c r="Q4929" t="s">
        <v>42320</v>
      </c>
      <c r="R4929" t="s">
        <v>42321</v>
      </c>
      <c r="S4929" t="s">
        <v>42322</v>
      </c>
      <c r="T4929">
        <v>6.7</v>
      </c>
      <c r="U4929">
        <v>21068</v>
      </c>
      <c r="W4929"/>
      <c r="X4929"/>
      <c r="Y4929"/>
      <c r="Z4929"/>
      <c r="AA4929">
        <v>3672959</v>
      </c>
      <c r="AB4929">
        <v>235</v>
      </c>
    </row>
    <row r="4930" spans="1:28" hidden="1" x14ac:dyDescent="0.2">
      <c r="A4930" t="s">
        <v>42323</v>
      </c>
      <c r="B4930" t="s">
        <v>42324</v>
      </c>
      <c r="C4930">
        <v>2018</v>
      </c>
      <c r="D4930" t="s">
        <v>42325</v>
      </c>
      <c r="E4930" t="s">
        <v>176</v>
      </c>
      <c r="F4930" t="s">
        <v>44042</v>
      </c>
      <c r="H4930">
        <v>111</v>
      </c>
      <c r="I4930" t="s">
        <v>42326</v>
      </c>
      <c r="J4930" t="s">
        <v>75</v>
      </c>
      <c r="K4930" t="s">
        <v>26</v>
      </c>
      <c r="L4930" t="s">
        <v>308</v>
      </c>
      <c r="M4930" t="s">
        <v>42327</v>
      </c>
      <c r="N4930" t="s">
        <v>42327</v>
      </c>
      <c r="O4930" t="s">
        <v>42328</v>
      </c>
      <c r="P4930" t="s">
        <v>20683</v>
      </c>
      <c r="Q4930" t="s">
        <v>42329</v>
      </c>
      <c r="R4930" t="s">
        <v>42330</v>
      </c>
      <c r="S4930" t="s">
        <v>42331</v>
      </c>
      <c r="T4930">
        <v>6.2</v>
      </c>
      <c r="U4930">
        <v>10486</v>
      </c>
      <c r="W4930"/>
      <c r="X4930"/>
      <c r="Y4930">
        <v>371784</v>
      </c>
      <c r="Z4930"/>
      <c r="AA4930">
        <v>876980</v>
      </c>
      <c r="AB4930">
        <v>87</v>
      </c>
    </row>
    <row r="4931" spans="1:28" hidden="1" x14ac:dyDescent="0.2">
      <c r="A4931" t="s">
        <v>42332</v>
      </c>
      <c r="B4931" t="s">
        <v>42333</v>
      </c>
      <c r="C4931">
        <v>2017</v>
      </c>
      <c r="D4931" s="1">
        <v>42774</v>
      </c>
      <c r="E4931" t="s">
        <v>16512</v>
      </c>
      <c r="F4931" t="s">
        <v>44032</v>
      </c>
      <c r="G4931" t="s">
        <v>44049</v>
      </c>
      <c r="H4931">
        <v>137</v>
      </c>
      <c r="I4931" t="s">
        <v>3660</v>
      </c>
      <c r="J4931" t="s">
        <v>3179</v>
      </c>
      <c r="K4931" t="s">
        <v>307</v>
      </c>
      <c r="L4931" t="s">
        <v>26</v>
      </c>
      <c r="M4931" t="s">
        <v>42334</v>
      </c>
      <c r="N4931" t="s">
        <v>42335</v>
      </c>
      <c r="O4931" t="s">
        <v>42336</v>
      </c>
      <c r="P4931" t="s">
        <v>6249</v>
      </c>
      <c r="Q4931" t="s">
        <v>42337</v>
      </c>
      <c r="R4931" t="s">
        <v>42338</v>
      </c>
      <c r="S4931" t="s">
        <v>42339</v>
      </c>
      <c r="T4931">
        <v>7.9</v>
      </c>
      <c r="U4931">
        <v>14480</v>
      </c>
      <c r="W4931"/>
      <c r="X4931"/>
      <c r="Y4931">
        <v>1527829</v>
      </c>
      <c r="Z4931"/>
      <c r="AA4931">
        <v>86252940</v>
      </c>
      <c r="AB4931">
        <v>54</v>
      </c>
    </row>
    <row r="4932" spans="1:28" hidden="1" x14ac:dyDescent="0.2">
      <c r="A4932" t="s">
        <v>42340</v>
      </c>
      <c r="B4932" t="s">
        <v>42341</v>
      </c>
      <c r="C4932">
        <v>2017</v>
      </c>
      <c r="D4932" t="s">
        <v>30240</v>
      </c>
      <c r="E4932" t="s">
        <v>16512</v>
      </c>
      <c r="F4932" t="s">
        <v>44042</v>
      </c>
      <c r="H4932">
        <v>149</v>
      </c>
      <c r="I4932" t="s">
        <v>943</v>
      </c>
      <c r="J4932" t="s">
        <v>2402</v>
      </c>
      <c r="M4932" t="s">
        <v>42342</v>
      </c>
      <c r="N4932" t="s">
        <v>42343</v>
      </c>
      <c r="O4932" t="s">
        <v>42344</v>
      </c>
      <c r="P4932" t="s">
        <v>28235</v>
      </c>
      <c r="Q4932" t="s">
        <v>42345</v>
      </c>
      <c r="R4932" t="s">
        <v>42346</v>
      </c>
      <c r="S4932" t="s">
        <v>42347</v>
      </c>
      <c r="T4932">
        <v>5.6</v>
      </c>
      <c r="U4932">
        <v>10451</v>
      </c>
      <c r="W4932" t="s">
        <v>42348</v>
      </c>
      <c r="X4932"/>
      <c r="Y4932"/>
      <c r="Z4932"/>
      <c r="AA4932">
        <v>1151913</v>
      </c>
      <c r="AB4932">
        <v>59</v>
      </c>
    </row>
    <row r="4933" spans="1:28" hidden="1" x14ac:dyDescent="0.2">
      <c r="A4933" t="s">
        <v>42349</v>
      </c>
      <c r="B4933" t="s">
        <v>42350</v>
      </c>
      <c r="C4933">
        <v>2018</v>
      </c>
      <c r="D4933" t="s">
        <v>42351</v>
      </c>
      <c r="E4933" t="s">
        <v>44037</v>
      </c>
      <c r="F4933" t="s">
        <v>44031</v>
      </c>
      <c r="G4933" t="s">
        <v>44032</v>
      </c>
      <c r="H4933">
        <v>98</v>
      </c>
      <c r="I4933" t="s">
        <v>2213</v>
      </c>
      <c r="J4933" t="s">
        <v>934</v>
      </c>
      <c r="K4933" t="s">
        <v>26</v>
      </c>
      <c r="M4933" t="s">
        <v>17109</v>
      </c>
      <c r="N4933" t="s">
        <v>17109</v>
      </c>
      <c r="O4933" t="s">
        <v>42352</v>
      </c>
      <c r="P4933" t="s">
        <v>15941</v>
      </c>
      <c r="Q4933" t="s">
        <v>42353</v>
      </c>
      <c r="R4933" t="s">
        <v>42354</v>
      </c>
      <c r="S4933" t="s">
        <v>42355</v>
      </c>
      <c r="T4933">
        <v>7</v>
      </c>
      <c r="U4933">
        <v>11521</v>
      </c>
      <c r="W4933"/>
      <c r="X4933"/>
      <c r="Y4933">
        <v>812794</v>
      </c>
      <c r="Z4933"/>
      <c r="AA4933">
        <v>27526961</v>
      </c>
      <c r="AB4933">
        <v>60</v>
      </c>
    </row>
    <row r="4934" spans="1:28" hidden="1" x14ac:dyDescent="0.2">
      <c r="A4934" t="s">
        <v>42356</v>
      </c>
      <c r="B4934" t="s">
        <v>42357</v>
      </c>
      <c r="C4934">
        <v>2019</v>
      </c>
      <c r="D4934" s="1">
        <v>43954</v>
      </c>
      <c r="E4934" t="s">
        <v>16512</v>
      </c>
      <c r="F4934" t="s">
        <v>44038</v>
      </c>
      <c r="G4934" t="s">
        <v>44042</v>
      </c>
      <c r="H4934">
        <v>98</v>
      </c>
      <c r="I4934" t="s">
        <v>42358</v>
      </c>
      <c r="J4934" t="s">
        <v>26</v>
      </c>
      <c r="M4934" t="s">
        <v>37258</v>
      </c>
      <c r="N4934" t="s">
        <v>37258</v>
      </c>
      <c r="O4934" t="s">
        <v>42359</v>
      </c>
      <c r="P4934" t="s">
        <v>42360</v>
      </c>
      <c r="Q4934" t="s">
        <v>42361</v>
      </c>
      <c r="R4934" t="s">
        <v>42362</v>
      </c>
      <c r="S4934" t="s">
        <v>42363</v>
      </c>
      <c r="T4934">
        <v>6.3</v>
      </c>
      <c r="U4934">
        <v>30840</v>
      </c>
      <c r="W4934"/>
      <c r="X4934"/>
      <c r="Y4934"/>
      <c r="Z4934"/>
      <c r="AA4934">
        <v>979330</v>
      </c>
      <c r="AB4934">
        <v>317</v>
      </c>
    </row>
    <row r="4935" spans="1:28" hidden="1" x14ac:dyDescent="0.2">
      <c r="A4935" t="s">
        <v>42364</v>
      </c>
      <c r="B4935" t="s">
        <v>42365</v>
      </c>
      <c r="C4935">
        <v>2018</v>
      </c>
      <c r="D4935" t="s">
        <v>16821</v>
      </c>
      <c r="E4935" t="s">
        <v>176</v>
      </c>
      <c r="F4935" t="s">
        <v>44034</v>
      </c>
      <c r="G4935" t="s">
        <v>44045</v>
      </c>
      <c r="H4935">
        <v>128</v>
      </c>
      <c r="I4935" t="s">
        <v>2359</v>
      </c>
      <c r="J4935" t="s">
        <v>308</v>
      </c>
      <c r="M4935" t="s">
        <v>30264</v>
      </c>
      <c r="N4935" t="s">
        <v>30265</v>
      </c>
      <c r="O4935" t="s">
        <v>42366</v>
      </c>
      <c r="P4935" t="s">
        <v>42367</v>
      </c>
      <c r="Q4935" t="s">
        <v>42368</v>
      </c>
      <c r="R4935" t="s">
        <v>42369</v>
      </c>
      <c r="S4935" t="s">
        <v>42370</v>
      </c>
      <c r="T4935">
        <v>7.4</v>
      </c>
      <c r="U4935">
        <v>36972</v>
      </c>
      <c r="W4935"/>
      <c r="X4935"/>
      <c r="Y4935"/>
      <c r="Z4935"/>
      <c r="AA4935">
        <v>17325485</v>
      </c>
      <c r="AB4935">
        <v>253</v>
      </c>
    </row>
    <row r="4936" spans="1:28" x14ac:dyDescent="0.2">
      <c r="A4936" t="s">
        <v>29034</v>
      </c>
      <c r="B4936" t="s">
        <v>29035</v>
      </c>
      <c r="C4936">
        <v>2012</v>
      </c>
      <c r="D4936" t="s">
        <v>28368</v>
      </c>
      <c r="E4936" t="s">
        <v>16512</v>
      </c>
      <c r="F4936" t="s">
        <v>44032</v>
      </c>
      <c r="G4936" t="s">
        <v>44049</v>
      </c>
      <c r="H4936">
        <v>162</v>
      </c>
      <c r="I4936" t="s">
        <v>4358</v>
      </c>
      <c r="J4936" t="s">
        <v>1076</v>
      </c>
      <c r="M4936" t="s">
        <v>29036</v>
      </c>
      <c r="N4936" t="s">
        <v>29037</v>
      </c>
      <c r="O4936" t="s">
        <v>29038</v>
      </c>
      <c r="P4936" t="s">
        <v>29039</v>
      </c>
      <c r="Q4936" t="s">
        <v>29040</v>
      </c>
      <c r="R4936" t="s">
        <v>29041</v>
      </c>
      <c r="S4936" t="s">
        <v>29042</v>
      </c>
      <c r="T4936">
        <v>6.7</v>
      </c>
      <c r="U4936">
        <v>56173</v>
      </c>
      <c r="V4936" s="12">
        <f>W4936*1.12725506764114</f>
        <v>20.29059121754052</v>
      </c>
      <c r="W4936" s="3">
        <v>18</v>
      </c>
      <c r="X4936" s="13">
        <f>Y4936*1.12725506764114</f>
        <v>40276.823566817926</v>
      </c>
      <c r="Y4936" s="3">
        <v>35730</v>
      </c>
      <c r="Z4936" s="13">
        <f>AA4936*1.12725506764114</f>
        <v>40352400.38282793</v>
      </c>
      <c r="AA4936" s="3">
        <v>35797045</v>
      </c>
      <c r="AB4936">
        <v>154</v>
      </c>
    </row>
    <row r="4937" spans="1:28" x14ac:dyDescent="0.2">
      <c r="A4937" t="s">
        <v>21796</v>
      </c>
      <c r="B4937" t="s">
        <v>21797</v>
      </c>
      <c r="C4937">
        <v>2009</v>
      </c>
      <c r="D4937" t="s">
        <v>18516</v>
      </c>
      <c r="E4937" t="s">
        <v>44041</v>
      </c>
      <c r="F4937" t="s">
        <v>44032</v>
      </c>
      <c r="G4937" t="s">
        <v>44045</v>
      </c>
      <c r="H4937">
        <v>106</v>
      </c>
      <c r="I4937" t="s">
        <v>21798</v>
      </c>
      <c r="J4937" t="s">
        <v>26</v>
      </c>
      <c r="M4937" t="s">
        <v>3197</v>
      </c>
      <c r="N4937" t="s">
        <v>21799</v>
      </c>
      <c r="O4937" t="s">
        <v>21800</v>
      </c>
      <c r="P4937" t="s">
        <v>13957</v>
      </c>
      <c r="Q4937" t="s">
        <v>21801</v>
      </c>
      <c r="R4937" t="s">
        <v>21802</v>
      </c>
      <c r="S4937" t="s">
        <v>21803</v>
      </c>
      <c r="T4937">
        <v>5.9</v>
      </c>
      <c r="U4937">
        <v>12135</v>
      </c>
      <c r="V4937" s="12">
        <f>W4937*1.20636999678377</f>
        <v>30159249.919594251</v>
      </c>
      <c r="W4937" s="3">
        <v>25000000</v>
      </c>
      <c r="X4937" s="13">
        <f>Y4937*1.20636999678377</f>
        <v>39710.081184131355</v>
      </c>
      <c r="Y4937" s="3">
        <v>32917</v>
      </c>
      <c r="Z4937" s="13">
        <f>AA4937*1.20636999678377</f>
        <v>5447071.7789378921</v>
      </c>
      <c r="AA4937" s="3">
        <v>4515258</v>
      </c>
      <c r="AB4937">
        <v>74</v>
      </c>
    </row>
    <row r="4938" spans="1:28" hidden="1" x14ac:dyDescent="0.2">
      <c r="A4938" t="s">
        <v>42386</v>
      </c>
      <c r="B4938" t="s">
        <v>42387</v>
      </c>
      <c r="C4938">
        <v>2018</v>
      </c>
      <c r="D4938" s="1">
        <v>43200</v>
      </c>
      <c r="E4938" t="s">
        <v>44041</v>
      </c>
      <c r="F4938" t="s">
        <v>44045</v>
      </c>
      <c r="G4938" t="s">
        <v>44042</v>
      </c>
      <c r="H4938">
        <v>119</v>
      </c>
      <c r="I4938" t="s">
        <v>11807</v>
      </c>
      <c r="J4938" t="s">
        <v>496</v>
      </c>
      <c r="K4938" t="s">
        <v>361</v>
      </c>
      <c r="L4938" t="s">
        <v>308</v>
      </c>
      <c r="M4938" t="s">
        <v>42388</v>
      </c>
      <c r="N4938" t="s">
        <v>33727</v>
      </c>
      <c r="O4938" t="s">
        <v>42389</v>
      </c>
      <c r="P4938" t="s">
        <v>7775</v>
      </c>
      <c r="Q4938" t="s">
        <v>35798</v>
      </c>
      <c r="R4938" t="s">
        <v>42390</v>
      </c>
      <c r="S4938" t="s">
        <v>42391</v>
      </c>
      <c r="T4938">
        <v>7.4</v>
      </c>
      <c r="U4938">
        <v>11473</v>
      </c>
      <c r="W4938" t="s">
        <v>35801</v>
      </c>
      <c r="X4938"/>
      <c r="Y4938"/>
      <c r="Z4938"/>
      <c r="AA4938">
        <v>470308</v>
      </c>
      <c r="AB4938">
        <v>35</v>
      </c>
    </row>
    <row r="4939" spans="1:28" x14ac:dyDescent="0.2">
      <c r="A4939" t="s">
        <v>36960</v>
      </c>
      <c r="B4939" t="s">
        <v>36961</v>
      </c>
      <c r="C4939">
        <v>2015</v>
      </c>
      <c r="D4939" t="s">
        <v>32488</v>
      </c>
      <c r="E4939" t="s">
        <v>176</v>
      </c>
      <c r="F4939" t="s">
        <v>44042</v>
      </c>
      <c r="H4939">
        <v>99</v>
      </c>
      <c r="I4939" t="s">
        <v>36962</v>
      </c>
      <c r="J4939" t="s">
        <v>26</v>
      </c>
      <c r="K4939" t="s">
        <v>308</v>
      </c>
      <c r="M4939" t="s">
        <v>5942</v>
      </c>
      <c r="N4939" t="s">
        <v>36963</v>
      </c>
      <c r="O4939" t="s">
        <v>36964</v>
      </c>
      <c r="P4939" t="s">
        <v>1143</v>
      </c>
      <c r="Q4939" t="s">
        <v>36965</v>
      </c>
      <c r="R4939" t="s">
        <v>36966</v>
      </c>
      <c r="S4939" t="s">
        <v>36967</v>
      </c>
      <c r="T4939">
        <v>4.9000000000000004</v>
      </c>
      <c r="U4939">
        <v>76762</v>
      </c>
      <c r="V4939" s="12">
        <f>W4939*1.09195121025074</f>
        <v>2729878.0256268503</v>
      </c>
      <c r="W4939" s="3">
        <v>2500000</v>
      </c>
      <c r="X4939" s="13">
        <f>Y4939*1.09195121025074</f>
        <v>39677.139175670891</v>
      </c>
      <c r="Y4939" s="3">
        <v>36336</v>
      </c>
      <c r="Z4939" s="13">
        <f>AA4939*1.09195121025074</f>
        <v>6079004.8584405258</v>
      </c>
      <c r="AA4939" s="3">
        <v>5567103</v>
      </c>
      <c r="AB4939">
        <v>720</v>
      </c>
    </row>
    <row r="4940" spans="1:28" x14ac:dyDescent="0.2">
      <c r="A4940" t="s">
        <v>25438</v>
      </c>
      <c r="B4940" t="s">
        <v>25439</v>
      </c>
      <c r="C4940">
        <v>2010</v>
      </c>
      <c r="D4940" t="s">
        <v>24415</v>
      </c>
      <c r="E4940" t="s">
        <v>176</v>
      </c>
      <c r="F4940" t="s">
        <v>44046</v>
      </c>
      <c r="G4940" t="s">
        <v>44033</v>
      </c>
      <c r="H4940">
        <v>98</v>
      </c>
      <c r="I4940" t="s">
        <v>25</v>
      </c>
      <c r="J4940" t="s">
        <v>26</v>
      </c>
      <c r="M4940" t="s">
        <v>21670</v>
      </c>
      <c r="N4940" t="s">
        <v>21671</v>
      </c>
      <c r="O4940" t="s">
        <v>25440</v>
      </c>
      <c r="P4940" t="s">
        <v>25441</v>
      </c>
      <c r="Q4940" t="s">
        <v>25442</v>
      </c>
      <c r="R4940" t="s">
        <v>25443</v>
      </c>
      <c r="S4940" t="s">
        <v>25444</v>
      </c>
      <c r="T4940">
        <v>6.5</v>
      </c>
      <c r="U4940">
        <v>40150</v>
      </c>
      <c r="V4940" s="12">
        <f>W4940*1.18690152988223</f>
        <v>771485.99442344951</v>
      </c>
      <c r="W4940" s="3">
        <v>650000</v>
      </c>
      <c r="X4940" s="13">
        <f>Y4940*1.18690152988223</f>
        <v>39458.541360934738</v>
      </c>
      <c r="Y4940" s="3">
        <v>33245</v>
      </c>
      <c r="Z4940" s="13">
        <f>AA4940*1.18690152988223</f>
        <v>481146.14218365843</v>
      </c>
      <c r="AA4940" s="3">
        <v>405380</v>
      </c>
      <c r="AB4940">
        <v>154</v>
      </c>
    </row>
    <row r="4941" spans="1:28" hidden="1" x14ac:dyDescent="0.2">
      <c r="A4941" t="s">
        <v>42409</v>
      </c>
      <c r="B4941" t="s">
        <v>42410</v>
      </c>
      <c r="C4941">
        <v>2018</v>
      </c>
      <c r="D4941" s="1">
        <v>43525</v>
      </c>
      <c r="E4941" t="s">
        <v>44035</v>
      </c>
      <c r="F4941" t="s">
        <v>44032</v>
      </c>
      <c r="H4941">
        <v>111</v>
      </c>
      <c r="I4941" t="s">
        <v>42411</v>
      </c>
      <c r="J4941" t="s">
        <v>26</v>
      </c>
      <c r="K4941" t="s">
        <v>27</v>
      </c>
      <c r="M4941" t="s">
        <v>3239</v>
      </c>
      <c r="N4941" t="s">
        <v>42412</v>
      </c>
      <c r="O4941" t="s">
        <v>42413</v>
      </c>
      <c r="P4941" t="s">
        <v>1770</v>
      </c>
      <c r="Q4941" t="s">
        <v>42414</v>
      </c>
      <c r="R4941" t="s">
        <v>734</v>
      </c>
      <c r="S4941" t="s">
        <v>735</v>
      </c>
      <c r="T4941">
        <v>6.9</v>
      </c>
      <c r="U4941">
        <v>26276</v>
      </c>
      <c r="W4941"/>
      <c r="X4941"/>
      <c r="Y4941">
        <v>2294915</v>
      </c>
      <c r="Z4941"/>
      <c r="AA4941">
        <v>11235662</v>
      </c>
      <c r="AB4941">
        <v>186</v>
      </c>
    </row>
    <row r="4942" spans="1:28" hidden="1" x14ac:dyDescent="0.2">
      <c r="A4942" t="s">
        <v>42415</v>
      </c>
      <c r="B4942" t="s">
        <v>42416</v>
      </c>
      <c r="C4942">
        <v>2018</v>
      </c>
      <c r="D4942" t="s">
        <v>26534</v>
      </c>
      <c r="E4942" t="s">
        <v>176</v>
      </c>
      <c r="H4942">
        <v>96</v>
      </c>
      <c r="I4942" t="s">
        <v>42417</v>
      </c>
      <c r="J4942" t="s">
        <v>26</v>
      </c>
      <c r="M4942" t="s">
        <v>42418</v>
      </c>
      <c r="N4942" t="s">
        <v>42419</v>
      </c>
      <c r="O4942" t="s">
        <v>42420</v>
      </c>
      <c r="P4942" t="s">
        <v>12177</v>
      </c>
      <c r="Q4942" t="s">
        <v>42421</v>
      </c>
      <c r="R4942" t="s">
        <v>42422</v>
      </c>
      <c r="S4942" t="s">
        <v>42423</v>
      </c>
      <c r="T4942">
        <v>6.7</v>
      </c>
      <c r="U4942">
        <v>12343</v>
      </c>
      <c r="W4942"/>
      <c r="X4942"/>
      <c r="Y4942"/>
      <c r="Z4942"/>
      <c r="AA4942">
        <v>681765</v>
      </c>
      <c r="AB4942">
        <v>119</v>
      </c>
    </row>
    <row r="4943" spans="1:28" x14ac:dyDescent="0.2">
      <c r="A4943" t="s">
        <v>25291</v>
      </c>
      <c r="B4943" t="s">
        <v>25292</v>
      </c>
      <c r="C4943">
        <v>2013</v>
      </c>
      <c r="D4943" s="1">
        <v>41374</v>
      </c>
      <c r="E4943" t="s">
        <v>1045</v>
      </c>
      <c r="F4943" t="s">
        <v>44044</v>
      </c>
      <c r="G4943" t="s">
        <v>44032</v>
      </c>
      <c r="H4943">
        <v>97</v>
      </c>
      <c r="I4943" t="s">
        <v>25293</v>
      </c>
      <c r="J4943" t="s">
        <v>26</v>
      </c>
      <c r="K4943" t="s">
        <v>307</v>
      </c>
      <c r="L4943" t="s">
        <v>6363</v>
      </c>
      <c r="M4943" t="s">
        <v>25294</v>
      </c>
      <c r="N4943" t="s">
        <v>25295</v>
      </c>
      <c r="O4943" t="s">
        <v>25296</v>
      </c>
      <c r="P4943" t="s">
        <v>9676</v>
      </c>
      <c r="Q4943" t="s">
        <v>25297</v>
      </c>
      <c r="R4943" t="s">
        <v>25298</v>
      </c>
      <c r="S4943" t="s">
        <v>25299</v>
      </c>
      <c r="T4943">
        <v>7.1</v>
      </c>
      <c r="U4943">
        <v>99455</v>
      </c>
      <c r="V4943" s="12">
        <f>W4943*1.11098185502045</f>
        <v>5554909.2751022503</v>
      </c>
      <c r="W4943" s="3">
        <v>5000000</v>
      </c>
      <c r="X4943" s="13">
        <f>Y4943*1.11098185502045</f>
        <v>38229.996613108706</v>
      </c>
      <c r="Y4943" s="3">
        <v>34411</v>
      </c>
      <c r="Z4943" s="13">
        <f>AA4943*1.11098185502045</f>
        <v>9351409.797207173</v>
      </c>
      <c r="AA4943" s="3">
        <v>8417248</v>
      </c>
      <c r="AB4943">
        <v>160</v>
      </c>
    </row>
    <row r="4944" spans="1:28" hidden="1" x14ac:dyDescent="0.2">
      <c r="A4944" t="s">
        <v>42432</v>
      </c>
      <c r="B4944" t="s">
        <v>42433</v>
      </c>
      <c r="C4944">
        <v>2017</v>
      </c>
      <c r="D4944" t="s">
        <v>42434</v>
      </c>
      <c r="E4944" t="s">
        <v>1045</v>
      </c>
      <c r="F4944" t="s">
        <v>44036</v>
      </c>
      <c r="H4944">
        <v>116</v>
      </c>
      <c r="I4944" t="s">
        <v>943</v>
      </c>
      <c r="J4944" t="s">
        <v>944</v>
      </c>
      <c r="M4944" t="s">
        <v>42435</v>
      </c>
      <c r="N4944" t="s">
        <v>42436</v>
      </c>
      <c r="O4944" t="s">
        <v>42437</v>
      </c>
      <c r="P4944" t="s">
        <v>19882</v>
      </c>
      <c r="Q4944" t="s">
        <v>42438</v>
      </c>
      <c r="R4944" t="s">
        <v>42439</v>
      </c>
      <c r="S4944" t="s">
        <v>42440</v>
      </c>
      <c r="T4944">
        <v>7.5</v>
      </c>
      <c r="U4944">
        <v>18115</v>
      </c>
      <c r="W4944"/>
      <c r="X4944"/>
      <c r="Y4944"/>
      <c r="Z4944"/>
      <c r="AA4944">
        <v>129454</v>
      </c>
      <c r="AB4944">
        <v>101</v>
      </c>
    </row>
    <row r="4945" spans="1:28" hidden="1" x14ac:dyDescent="0.2">
      <c r="A4945" t="s">
        <v>42441</v>
      </c>
      <c r="B4945" t="s">
        <v>42442</v>
      </c>
      <c r="C4945">
        <v>2018</v>
      </c>
      <c r="D4945" t="s">
        <v>29872</v>
      </c>
      <c r="E4945" t="s">
        <v>16512</v>
      </c>
      <c r="F4945" t="s">
        <v>44032</v>
      </c>
      <c r="H4945">
        <v>173</v>
      </c>
      <c r="I4945" t="s">
        <v>943</v>
      </c>
      <c r="J4945" t="s">
        <v>14789</v>
      </c>
      <c r="K4945" t="s">
        <v>2402</v>
      </c>
      <c r="M4945" t="s">
        <v>39324</v>
      </c>
      <c r="N4945" t="s">
        <v>42443</v>
      </c>
      <c r="O4945" t="s">
        <v>42444</v>
      </c>
      <c r="P4945" t="s">
        <v>14792</v>
      </c>
      <c r="Q4945" t="s">
        <v>42445</v>
      </c>
      <c r="R4945" t="s">
        <v>42446</v>
      </c>
      <c r="S4945" t="s">
        <v>42447</v>
      </c>
      <c r="T4945">
        <v>7.7</v>
      </c>
      <c r="U4945">
        <v>15116</v>
      </c>
      <c r="W4945"/>
      <c r="X4945"/>
      <c r="Y4945">
        <v>2663090</v>
      </c>
      <c r="Z4945"/>
      <c r="AA4945">
        <v>3276257</v>
      </c>
      <c r="AB4945">
        <v>143</v>
      </c>
    </row>
    <row r="4946" spans="1:28" hidden="1" x14ac:dyDescent="0.2">
      <c r="A4946" t="s">
        <v>42448</v>
      </c>
      <c r="B4946" t="s">
        <v>42449</v>
      </c>
      <c r="C4946">
        <v>2018</v>
      </c>
      <c r="D4946" s="1">
        <v>43743</v>
      </c>
      <c r="E4946" t="s">
        <v>1045</v>
      </c>
      <c r="F4946" t="s">
        <v>44032</v>
      </c>
      <c r="G4946" t="s">
        <v>44036</v>
      </c>
      <c r="H4946">
        <v>87</v>
      </c>
      <c r="I4946" t="s">
        <v>12457</v>
      </c>
      <c r="J4946" t="s">
        <v>26</v>
      </c>
      <c r="K4946" t="s">
        <v>308</v>
      </c>
      <c r="M4946" t="s">
        <v>7401</v>
      </c>
      <c r="N4946" t="s">
        <v>7401</v>
      </c>
      <c r="O4946" t="s">
        <v>42450</v>
      </c>
      <c r="P4946" t="s">
        <v>651</v>
      </c>
      <c r="Q4946" t="s">
        <v>42451</v>
      </c>
      <c r="R4946" t="s">
        <v>42452</v>
      </c>
      <c r="S4946" t="s">
        <v>42453</v>
      </c>
      <c r="T4946">
        <v>6</v>
      </c>
      <c r="U4946">
        <v>23413</v>
      </c>
      <c r="W4946"/>
      <c r="X4946"/>
      <c r="Y4946"/>
      <c r="Z4946"/>
      <c r="AA4946">
        <v>2183025</v>
      </c>
      <c r="AB4946">
        <v>393</v>
      </c>
    </row>
    <row r="4947" spans="1:28" x14ac:dyDescent="0.2">
      <c r="A4947" t="s">
        <v>31378</v>
      </c>
      <c r="B4947" t="s">
        <v>31379</v>
      </c>
      <c r="C4947">
        <v>2015</v>
      </c>
      <c r="D4947" t="s">
        <v>24214</v>
      </c>
      <c r="E4947" t="s">
        <v>16512</v>
      </c>
      <c r="F4947" t="s">
        <v>44038</v>
      </c>
      <c r="G4947" t="s">
        <v>44036</v>
      </c>
      <c r="H4947">
        <v>95</v>
      </c>
      <c r="I4947" t="s">
        <v>25</v>
      </c>
      <c r="J4947" t="s">
        <v>26</v>
      </c>
      <c r="M4947" t="s">
        <v>31380</v>
      </c>
      <c r="N4947" t="s">
        <v>31381</v>
      </c>
      <c r="O4947" t="s">
        <v>31382</v>
      </c>
      <c r="P4947" t="s">
        <v>17066</v>
      </c>
      <c r="Q4947" t="s">
        <v>31383</v>
      </c>
      <c r="R4947" t="s">
        <v>31384</v>
      </c>
      <c r="S4947" t="s">
        <v>31385</v>
      </c>
      <c r="T4947">
        <v>6.3</v>
      </c>
      <c r="U4947">
        <v>49106</v>
      </c>
      <c r="V4947" s="12">
        <f>W4947*1.09195121025074</f>
        <v>8735609.6820059195</v>
      </c>
      <c r="W4947" s="3">
        <v>8000000</v>
      </c>
      <c r="X4947" s="13">
        <f>Y4947*1.09195121025074</f>
        <v>37884.155288439179</v>
      </c>
      <c r="Y4947" s="3">
        <v>34694</v>
      </c>
      <c r="Z4947" s="13">
        <f>AA4947*1.09195121025074</f>
        <v>663464.09559229843</v>
      </c>
      <c r="AA4947" s="3">
        <v>607595</v>
      </c>
      <c r="AB4947">
        <v>227</v>
      </c>
    </row>
    <row r="4948" spans="1:28" hidden="1" x14ac:dyDescent="0.2">
      <c r="A4948" t="s">
        <v>42461</v>
      </c>
      <c r="B4948" t="s">
        <v>42462</v>
      </c>
      <c r="C4948">
        <v>2017</v>
      </c>
      <c r="D4948" t="s">
        <v>36419</v>
      </c>
      <c r="E4948" t="s">
        <v>16512</v>
      </c>
      <c r="F4948" t="s">
        <v>44032</v>
      </c>
      <c r="H4948">
        <v>99</v>
      </c>
      <c r="I4948" t="s">
        <v>9576</v>
      </c>
      <c r="J4948" t="s">
        <v>75</v>
      </c>
      <c r="K4948" t="s">
        <v>787</v>
      </c>
      <c r="M4948" t="s">
        <v>42463</v>
      </c>
      <c r="N4948" t="s">
        <v>42464</v>
      </c>
      <c r="O4948" t="s">
        <v>42465</v>
      </c>
      <c r="P4948" t="s">
        <v>42466</v>
      </c>
      <c r="Q4948" t="s">
        <v>42467</v>
      </c>
      <c r="R4948" t="s">
        <v>42468</v>
      </c>
      <c r="S4948" t="s">
        <v>42469</v>
      </c>
      <c r="T4948">
        <v>6.9</v>
      </c>
      <c r="U4948">
        <v>33073</v>
      </c>
      <c r="W4948"/>
      <c r="X4948"/>
      <c r="Y4948"/>
      <c r="Z4948"/>
      <c r="AA4948">
        <v>5904389</v>
      </c>
      <c r="AB4948">
        <v>30</v>
      </c>
    </row>
    <row r="4949" spans="1:28" x14ac:dyDescent="0.2">
      <c r="A4949" t="s">
        <v>9702</v>
      </c>
      <c r="B4949" t="s">
        <v>9703</v>
      </c>
      <c r="C4949">
        <v>2004</v>
      </c>
      <c r="D4949" s="1">
        <v>37996</v>
      </c>
      <c r="E4949" t="s">
        <v>44035</v>
      </c>
      <c r="F4949" t="s">
        <v>44032</v>
      </c>
      <c r="G4949" t="s">
        <v>44049</v>
      </c>
      <c r="H4949">
        <v>116</v>
      </c>
      <c r="I4949" t="s">
        <v>9704</v>
      </c>
      <c r="J4949" t="s">
        <v>308</v>
      </c>
      <c r="K4949" t="s">
        <v>26</v>
      </c>
      <c r="M4949" t="s">
        <v>9705</v>
      </c>
      <c r="N4949" t="s">
        <v>9706</v>
      </c>
      <c r="O4949" t="s">
        <v>9707</v>
      </c>
      <c r="P4949" t="s">
        <v>9708</v>
      </c>
      <c r="Q4949" t="s">
        <v>9709</v>
      </c>
      <c r="R4949" t="s">
        <v>9710</v>
      </c>
      <c r="S4949" t="s">
        <v>9711</v>
      </c>
      <c r="T4949">
        <v>7.7</v>
      </c>
      <c r="U4949">
        <v>10790</v>
      </c>
      <c r="V4949" s="12">
        <f>W4949*1.37009528851244</f>
        <v>2055142.9327686599</v>
      </c>
      <c r="W4949" s="3">
        <v>1500000</v>
      </c>
      <c r="X4949" s="13">
        <f>Y4949*1.37009528851244</f>
        <v>36548.661916357851</v>
      </c>
      <c r="Y4949" s="3">
        <v>26676</v>
      </c>
      <c r="Z4949" s="13">
        <f>AA4949*1.37009528851244</f>
        <v>4367452.7511911048</v>
      </c>
      <c r="AA4949" s="3">
        <v>3187700</v>
      </c>
      <c r="AB4949">
        <v>45</v>
      </c>
    </row>
    <row r="4950" spans="1:28" x14ac:dyDescent="0.2">
      <c r="A4950" t="s">
        <v>36165</v>
      </c>
      <c r="B4950" t="s">
        <v>36166</v>
      </c>
      <c r="C4950">
        <v>2015</v>
      </c>
      <c r="D4950" s="1">
        <v>42437</v>
      </c>
      <c r="E4950" t="s">
        <v>176</v>
      </c>
      <c r="F4950" t="s">
        <v>44036</v>
      </c>
      <c r="G4950" t="s">
        <v>44033</v>
      </c>
      <c r="H4950">
        <v>101</v>
      </c>
      <c r="I4950" t="s">
        <v>30145</v>
      </c>
      <c r="J4950" t="s">
        <v>26</v>
      </c>
      <c r="M4950" t="s">
        <v>28802</v>
      </c>
      <c r="N4950" t="s">
        <v>36167</v>
      </c>
      <c r="O4950" t="s">
        <v>36168</v>
      </c>
      <c r="P4950" t="s">
        <v>24193</v>
      </c>
      <c r="Q4950" t="s">
        <v>36169</v>
      </c>
      <c r="R4950" t="s">
        <v>36170</v>
      </c>
      <c r="S4950" t="s">
        <v>36171</v>
      </c>
      <c r="T4950">
        <v>6.1</v>
      </c>
      <c r="U4950">
        <v>26855</v>
      </c>
      <c r="V4950" s="12">
        <f>W4950*1.09195121025074</f>
        <v>17471219.364011839</v>
      </c>
      <c r="W4950" s="3">
        <v>16000000</v>
      </c>
      <c r="X4950" s="13">
        <f>Y4950*1.09195121025074</f>
        <v>36316.11335051911</v>
      </c>
      <c r="Y4950" s="3">
        <v>33258</v>
      </c>
      <c r="Z4950" s="13">
        <f>AA4950*1.09195121025074</f>
        <v>2276312.0675225798</v>
      </c>
      <c r="AA4950" s="3">
        <v>2084628</v>
      </c>
      <c r="AB4950">
        <v>142</v>
      </c>
    </row>
    <row r="4951" spans="1:28" x14ac:dyDescent="0.2">
      <c r="A4951" t="s">
        <v>26126</v>
      </c>
      <c r="B4951" t="s">
        <v>26127</v>
      </c>
      <c r="C4951">
        <v>2011</v>
      </c>
      <c r="D4951" s="1">
        <v>40793</v>
      </c>
      <c r="E4951" t="s">
        <v>16512</v>
      </c>
      <c r="F4951" t="s">
        <v>44044</v>
      </c>
      <c r="G4951" t="s">
        <v>44032</v>
      </c>
      <c r="H4951">
        <v>90</v>
      </c>
      <c r="I4951" t="s">
        <v>25</v>
      </c>
      <c r="J4951" t="s">
        <v>26</v>
      </c>
      <c r="M4951" t="s">
        <v>14910</v>
      </c>
      <c r="N4951" t="s">
        <v>14910</v>
      </c>
      <c r="O4951" t="s">
        <v>26128</v>
      </c>
      <c r="P4951" t="s">
        <v>3826</v>
      </c>
      <c r="Q4951" t="s">
        <v>26129</v>
      </c>
      <c r="R4951" t="s">
        <v>26130</v>
      </c>
      <c r="S4951" t="s">
        <v>26131</v>
      </c>
      <c r="T4951">
        <v>5.0999999999999996</v>
      </c>
      <c r="U4951">
        <v>16302</v>
      </c>
      <c r="V4951" s="12">
        <f>W4951*1.1505830469594</f>
        <v>17258745.704391003</v>
      </c>
      <c r="W4951" s="3">
        <v>15000000</v>
      </c>
      <c r="X4951" s="13">
        <f>Y4951*1.1505830469594</f>
        <v>35299.887880714392</v>
      </c>
      <c r="Y4951" s="3">
        <v>30680</v>
      </c>
      <c r="Z4951" s="13">
        <f>AA4951*1.1505830469594</f>
        <v>1255437.9811949041</v>
      </c>
      <c r="AA4951" s="3">
        <v>1091132</v>
      </c>
      <c r="AB4951">
        <v>54</v>
      </c>
    </row>
    <row r="4952" spans="1:28" hidden="1" x14ac:dyDescent="0.2">
      <c r="A4952" t="s">
        <v>42494</v>
      </c>
      <c r="B4952">
        <v>96</v>
      </c>
      <c r="C4952">
        <v>2018</v>
      </c>
      <c r="D4952" s="1">
        <v>43200</v>
      </c>
      <c r="E4952" t="s">
        <v>176</v>
      </c>
      <c r="F4952" t="s">
        <v>44036</v>
      </c>
      <c r="H4952">
        <v>158</v>
      </c>
      <c r="I4952" t="s">
        <v>943</v>
      </c>
      <c r="J4952" t="s">
        <v>2402</v>
      </c>
      <c r="M4952" t="s">
        <v>42495</v>
      </c>
      <c r="N4952" t="s">
        <v>42495</v>
      </c>
      <c r="O4952" t="s">
        <v>42496</v>
      </c>
      <c r="P4952" t="s">
        <v>42497</v>
      </c>
      <c r="Q4952" t="s">
        <v>42498</v>
      </c>
      <c r="R4952" t="s">
        <v>42499</v>
      </c>
      <c r="S4952" t="s">
        <v>42500</v>
      </c>
      <c r="T4952">
        <v>8.6</v>
      </c>
      <c r="U4952">
        <v>16525</v>
      </c>
      <c r="W4952"/>
      <c r="X4952"/>
      <c r="Y4952"/>
      <c r="Z4952"/>
      <c r="AA4952">
        <v>616333</v>
      </c>
      <c r="AB4952">
        <v>382</v>
      </c>
    </row>
    <row r="4953" spans="1:28" x14ac:dyDescent="0.2">
      <c r="A4953" t="s">
        <v>6855</v>
      </c>
      <c r="B4953" t="s">
        <v>6856</v>
      </c>
      <c r="C4953">
        <v>2003</v>
      </c>
      <c r="D4953" s="1">
        <v>38235</v>
      </c>
      <c r="E4953" t="s">
        <v>44041</v>
      </c>
      <c r="F4953" t="s">
        <v>44042</v>
      </c>
      <c r="H4953">
        <v>101</v>
      </c>
      <c r="I4953" t="s">
        <v>25</v>
      </c>
      <c r="J4953" t="s">
        <v>26</v>
      </c>
      <c r="M4953" t="s">
        <v>6857</v>
      </c>
      <c r="N4953" t="s">
        <v>6857</v>
      </c>
      <c r="O4953" t="s">
        <v>6858</v>
      </c>
      <c r="P4953" t="s">
        <v>6859</v>
      </c>
      <c r="Q4953" t="s">
        <v>6860</v>
      </c>
      <c r="R4953" t="s">
        <v>6861</v>
      </c>
      <c r="S4953" t="s">
        <v>6862</v>
      </c>
      <c r="T4953">
        <v>6.3</v>
      </c>
      <c r="U4953">
        <v>11991</v>
      </c>
      <c r="V4953" s="12">
        <f>W4953*1.40658152173913</f>
        <v>14065815.217391299</v>
      </c>
      <c r="W4953" s="3">
        <v>10000000</v>
      </c>
      <c r="X4953" s="13">
        <f>Y4953*1.40658152173913</f>
        <v>35209.5486521739</v>
      </c>
      <c r="Y4953" s="3">
        <v>25032</v>
      </c>
      <c r="Z4953" s="13">
        <f>AA4953*1.40658152173913</f>
        <v>645758.76346739114</v>
      </c>
      <c r="AA4953" s="3">
        <v>459098</v>
      </c>
      <c r="AB4953">
        <v>67</v>
      </c>
    </row>
    <row r="4954" spans="1:28" x14ac:dyDescent="0.2">
      <c r="A4954" t="s">
        <v>31506</v>
      </c>
      <c r="B4954" t="s">
        <v>31507</v>
      </c>
      <c r="C4954">
        <v>2012</v>
      </c>
      <c r="D4954" s="1">
        <v>41306</v>
      </c>
      <c r="E4954" t="s">
        <v>3496</v>
      </c>
      <c r="F4954" t="s">
        <v>44042</v>
      </c>
      <c r="H4954">
        <v>89</v>
      </c>
      <c r="I4954" t="s">
        <v>63</v>
      </c>
      <c r="J4954" t="s">
        <v>26</v>
      </c>
      <c r="M4954" t="s">
        <v>16920</v>
      </c>
      <c r="N4954" t="s">
        <v>7531</v>
      </c>
      <c r="O4954" t="s">
        <v>31508</v>
      </c>
      <c r="P4954" t="s">
        <v>31509</v>
      </c>
      <c r="Q4954" t="s">
        <v>31510</v>
      </c>
      <c r="R4954" t="s">
        <v>31511</v>
      </c>
      <c r="S4954" t="s">
        <v>31512</v>
      </c>
      <c r="T4954">
        <v>6.1</v>
      </c>
      <c r="U4954">
        <v>34573</v>
      </c>
      <c r="V4954" s="12">
        <f>W4954*1.12725506764114</f>
        <v>6763530.4058468398</v>
      </c>
      <c r="W4954" s="3">
        <v>6000000</v>
      </c>
      <c r="X4954" s="13">
        <f>Y4954*1.12725506764114</f>
        <v>35036.214757354268</v>
      </c>
      <c r="Y4954" s="3">
        <v>31081</v>
      </c>
      <c r="Z4954" s="13">
        <f>AA4954*1.12725506764114</f>
        <v>2966118.0781074404</v>
      </c>
      <c r="AA4954" s="3">
        <v>2631275</v>
      </c>
      <c r="AB4954">
        <v>166</v>
      </c>
    </row>
    <row r="4955" spans="1:28" hidden="1" x14ac:dyDescent="0.2">
      <c r="A4955" t="s">
        <v>42516</v>
      </c>
      <c r="B4955" t="s">
        <v>42517</v>
      </c>
      <c r="C4955">
        <v>2019</v>
      </c>
      <c r="D4955" s="1">
        <v>43467</v>
      </c>
      <c r="E4955" t="s">
        <v>3496</v>
      </c>
      <c r="F4955" t="s">
        <v>44045</v>
      </c>
      <c r="G4955" t="s">
        <v>44042</v>
      </c>
      <c r="H4955">
        <v>113</v>
      </c>
      <c r="I4955" t="s">
        <v>25</v>
      </c>
      <c r="J4955" t="s">
        <v>26</v>
      </c>
      <c r="M4955" t="s">
        <v>11739</v>
      </c>
      <c r="N4955" t="s">
        <v>11739</v>
      </c>
      <c r="O4955" t="s">
        <v>42518</v>
      </c>
      <c r="P4955" t="s">
        <v>1096</v>
      </c>
      <c r="Q4955" t="s">
        <v>42519</v>
      </c>
      <c r="R4955" t="s">
        <v>42520</v>
      </c>
      <c r="S4955" t="s">
        <v>42521</v>
      </c>
      <c r="T4955">
        <v>5.7</v>
      </c>
      <c r="U4955">
        <v>51660</v>
      </c>
      <c r="W4955"/>
      <c r="X4955"/>
      <c r="Y4955"/>
      <c r="Z4955"/>
      <c r="AA4955"/>
      <c r="AB4955">
        <v>527</v>
      </c>
    </row>
    <row r="4956" spans="1:28" x14ac:dyDescent="0.2">
      <c r="A4956" t="s">
        <v>13532</v>
      </c>
      <c r="B4956" t="s">
        <v>13533</v>
      </c>
      <c r="C4956">
        <v>2006</v>
      </c>
      <c r="D4956" t="s">
        <v>9795</v>
      </c>
      <c r="E4956" t="s">
        <v>44041</v>
      </c>
      <c r="F4956" t="s">
        <v>44032</v>
      </c>
      <c r="G4956" t="s">
        <v>44045</v>
      </c>
      <c r="H4956">
        <v>85</v>
      </c>
      <c r="I4956" t="s">
        <v>25</v>
      </c>
      <c r="J4956" t="s">
        <v>26</v>
      </c>
      <c r="M4956" t="s">
        <v>13534</v>
      </c>
      <c r="N4956" t="s">
        <v>13535</v>
      </c>
      <c r="O4956" t="s">
        <v>13536</v>
      </c>
      <c r="P4956" t="s">
        <v>7389</v>
      </c>
      <c r="Q4956" t="s">
        <v>13537</v>
      </c>
      <c r="R4956" t="s">
        <v>13538</v>
      </c>
      <c r="S4956" t="s">
        <v>13539</v>
      </c>
      <c r="T4956">
        <v>6.5</v>
      </c>
      <c r="U4956">
        <v>28961</v>
      </c>
      <c r="V4956" s="12">
        <f>W4956*1.28378472222222</f>
        <v>4750003.4722222146</v>
      </c>
      <c r="W4956" s="3">
        <v>3700000</v>
      </c>
      <c r="X4956" s="13">
        <f>Y4956*1.28378472222222</f>
        <v>33895.768020833275</v>
      </c>
      <c r="Y4956" s="3">
        <v>26403</v>
      </c>
      <c r="Z4956" s="13">
        <f>AA4956*1.28378472222222</f>
        <v>4389845.3711111033</v>
      </c>
      <c r="AA4956" s="3">
        <v>3419456</v>
      </c>
      <c r="AB4956">
        <v>89</v>
      </c>
    </row>
    <row r="4957" spans="1:28" hidden="1" x14ac:dyDescent="0.2">
      <c r="A4957" t="s">
        <v>42532</v>
      </c>
      <c r="B4957" t="s">
        <v>42533</v>
      </c>
      <c r="C4957">
        <v>2017</v>
      </c>
      <c r="D4957" t="s">
        <v>42534</v>
      </c>
      <c r="E4957" t="s">
        <v>44054</v>
      </c>
      <c r="F4957" t="s">
        <v>44042</v>
      </c>
      <c r="H4957">
        <v>108</v>
      </c>
      <c r="I4957" t="s">
        <v>3660</v>
      </c>
      <c r="J4957" t="s">
        <v>3179</v>
      </c>
      <c r="M4957" t="s">
        <v>42535</v>
      </c>
      <c r="N4957" t="s">
        <v>42535</v>
      </c>
      <c r="O4957" t="s">
        <v>42536</v>
      </c>
      <c r="P4957" t="s">
        <v>42537</v>
      </c>
      <c r="Q4957" t="s">
        <v>42538</v>
      </c>
      <c r="R4957" t="s">
        <v>42539</v>
      </c>
      <c r="S4957" t="s">
        <v>42540</v>
      </c>
      <c r="T4957">
        <v>7.4</v>
      </c>
      <c r="U4957">
        <v>14970</v>
      </c>
      <c r="W4957"/>
      <c r="X4957"/>
      <c r="Y4957"/>
      <c r="Z4957"/>
      <c r="AA4957">
        <v>9968972</v>
      </c>
      <c r="AB4957">
        <v>124</v>
      </c>
    </row>
    <row r="4958" spans="1:28" hidden="1" x14ac:dyDescent="0.2">
      <c r="A4958" t="s">
        <v>42541</v>
      </c>
      <c r="B4958" t="s">
        <v>42542</v>
      </c>
      <c r="C4958">
        <v>2018</v>
      </c>
      <c r="D4958" s="1">
        <v>43230</v>
      </c>
      <c r="E4958" t="s">
        <v>16512</v>
      </c>
      <c r="F4958" t="s">
        <v>44044</v>
      </c>
      <c r="G4958" t="s">
        <v>44042</v>
      </c>
      <c r="H4958">
        <v>170</v>
      </c>
      <c r="I4958" t="s">
        <v>943</v>
      </c>
      <c r="J4958" t="s">
        <v>2402</v>
      </c>
      <c r="M4958" t="s">
        <v>42543</v>
      </c>
      <c r="N4958" t="s">
        <v>42543</v>
      </c>
      <c r="O4958" t="s">
        <v>42544</v>
      </c>
      <c r="P4958" t="s">
        <v>42545</v>
      </c>
      <c r="Q4958" t="s">
        <v>42546</v>
      </c>
      <c r="R4958" t="s">
        <v>42547</v>
      </c>
      <c r="S4958" t="s">
        <v>42548</v>
      </c>
      <c r="T4958">
        <v>8.6999999999999993</v>
      </c>
      <c r="U4958">
        <v>19367</v>
      </c>
      <c r="W4958"/>
      <c r="X4958"/>
      <c r="Y4958"/>
      <c r="Z4958"/>
      <c r="AA4958"/>
      <c r="AB4958">
        <v>426</v>
      </c>
    </row>
    <row r="4959" spans="1:28" hidden="1" x14ac:dyDescent="0.2">
      <c r="A4959" t="s">
        <v>42549</v>
      </c>
      <c r="B4959" t="s">
        <v>42550</v>
      </c>
      <c r="C4959">
        <v>2018</v>
      </c>
      <c r="D4959" t="s">
        <v>36800</v>
      </c>
      <c r="E4959" t="s">
        <v>44035</v>
      </c>
      <c r="F4959" t="s">
        <v>44032</v>
      </c>
      <c r="G4959" t="s">
        <v>44049</v>
      </c>
      <c r="H4959">
        <v>113</v>
      </c>
      <c r="I4959" t="s">
        <v>177</v>
      </c>
      <c r="J4959" t="s">
        <v>26</v>
      </c>
      <c r="M4959" t="s">
        <v>12489</v>
      </c>
      <c r="N4959" t="s">
        <v>42551</v>
      </c>
      <c r="O4959" t="s">
        <v>42552</v>
      </c>
      <c r="P4959" t="s">
        <v>190</v>
      </c>
      <c r="Q4959" t="s">
        <v>42553</v>
      </c>
      <c r="R4959" t="s">
        <v>742</v>
      </c>
      <c r="S4959" t="s">
        <v>743</v>
      </c>
      <c r="T4959">
        <v>6.1</v>
      </c>
      <c r="U4959">
        <v>10566</v>
      </c>
      <c r="W4959"/>
      <c r="X4959"/>
      <c r="Y4959">
        <v>2000105</v>
      </c>
      <c r="Z4959"/>
      <c r="AA4959">
        <v>3242235</v>
      </c>
      <c r="AB4959">
        <v>109</v>
      </c>
    </row>
    <row r="4960" spans="1:28" hidden="1" x14ac:dyDescent="0.2">
      <c r="A4960" t="s">
        <v>42554</v>
      </c>
      <c r="B4960" t="s">
        <v>42555</v>
      </c>
      <c r="C4960">
        <v>2018</v>
      </c>
      <c r="D4960" s="1">
        <v>43409</v>
      </c>
      <c r="E4960" t="s">
        <v>16512</v>
      </c>
      <c r="F4960" t="s">
        <v>44032</v>
      </c>
      <c r="G4960" t="s">
        <v>44042</v>
      </c>
      <c r="H4960">
        <v>138</v>
      </c>
      <c r="I4960" t="s">
        <v>943</v>
      </c>
      <c r="J4960" t="s">
        <v>944</v>
      </c>
      <c r="M4960" t="s">
        <v>39658</v>
      </c>
      <c r="N4960" t="s">
        <v>42556</v>
      </c>
      <c r="O4960" t="s">
        <v>42557</v>
      </c>
      <c r="P4960" t="s">
        <v>31871</v>
      </c>
      <c r="Q4960" t="s">
        <v>42558</v>
      </c>
      <c r="R4960" t="s">
        <v>42559</v>
      </c>
      <c r="S4960" t="s">
        <v>42560</v>
      </c>
      <c r="T4960">
        <v>7.8</v>
      </c>
      <c r="U4960">
        <v>24049</v>
      </c>
      <c r="W4960" t="s">
        <v>6836</v>
      </c>
      <c r="X4960"/>
      <c r="Y4960"/>
      <c r="Z4960"/>
      <c r="AA4960">
        <v>1812763</v>
      </c>
      <c r="AB4960">
        <v>183</v>
      </c>
    </row>
    <row r="4961" spans="1:28" x14ac:dyDescent="0.2">
      <c r="A4961" t="s">
        <v>22961</v>
      </c>
      <c r="B4961" t="s">
        <v>22962</v>
      </c>
      <c r="C4961">
        <v>2009</v>
      </c>
      <c r="D4961" s="1">
        <v>40299</v>
      </c>
      <c r="E4961" t="s">
        <v>16512</v>
      </c>
      <c r="F4961" t="s">
        <v>44031</v>
      </c>
      <c r="G4961" t="s">
        <v>44034</v>
      </c>
      <c r="H4961">
        <v>85</v>
      </c>
      <c r="I4961" t="s">
        <v>2359</v>
      </c>
      <c r="J4961" t="s">
        <v>308</v>
      </c>
      <c r="M4961" t="s">
        <v>20059</v>
      </c>
      <c r="N4961" t="s">
        <v>22963</v>
      </c>
      <c r="O4961" t="s">
        <v>22964</v>
      </c>
      <c r="P4961" t="s">
        <v>22965</v>
      </c>
      <c r="Q4961" t="s">
        <v>22966</v>
      </c>
      <c r="R4961" t="s">
        <v>22967</v>
      </c>
      <c r="S4961" t="s">
        <v>22968</v>
      </c>
      <c r="T4961">
        <v>6.5</v>
      </c>
      <c r="U4961">
        <v>67629</v>
      </c>
      <c r="V4961" s="12">
        <f>W4961*1.20636999678377</f>
        <v>6755671.9819891118</v>
      </c>
      <c r="W4961" s="3">
        <v>5600000</v>
      </c>
      <c r="X4961" s="13">
        <f>Y4961*1.20636999678377</f>
        <v>33496.069330698156</v>
      </c>
      <c r="Y4961" s="3">
        <v>27766</v>
      </c>
      <c r="Z4961" s="13">
        <f>AA4961*1.20636999678377</f>
        <v>22743891.394043889</v>
      </c>
      <c r="AA4961" s="3">
        <v>18853164</v>
      </c>
      <c r="AB4961">
        <v>158</v>
      </c>
    </row>
    <row r="4962" spans="1:28" x14ac:dyDescent="0.2">
      <c r="A4962" t="s">
        <v>11320</v>
      </c>
      <c r="B4962" t="s">
        <v>11321</v>
      </c>
      <c r="C4962">
        <v>2008</v>
      </c>
      <c r="D4962" t="s">
        <v>11322</v>
      </c>
      <c r="E4962" t="s">
        <v>44041</v>
      </c>
      <c r="F4962" t="s">
        <v>44032</v>
      </c>
      <c r="G4962" t="s">
        <v>44045</v>
      </c>
      <c r="H4962">
        <v>97</v>
      </c>
      <c r="I4962" t="s">
        <v>786</v>
      </c>
      <c r="J4962" t="s">
        <v>26</v>
      </c>
      <c r="M4962" t="s">
        <v>11323</v>
      </c>
      <c r="N4962" t="s">
        <v>11324</v>
      </c>
      <c r="O4962" t="s">
        <v>11325</v>
      </c>
      <c r="P4962" t="s">
        <v>7493</v>
      </c>
      <c r="Q4962" t="s">
        <v>11326</v>
      </c>
      <c r="R4962" t="s">
        <v>11327</v>
      </c>
      <c r="S4962" t="s">
        <v>11328</v>
      </c>
      <c r="T4962">
        <v>6.3</v>
      </c>
      <c r="U4962">
        <v>16600</v>
      </c>
      <c r="V4962" s="12">
        <f>W4962*1.20207800169993</f>
        <v>4207273.0059497552</v>
      </c>
      <c r="W4962" s="3">
        <v>3500000</v>
      </c>
      <c r="X4962" s="13">
        <f>Y4962*1.20207800169993</f>
        <v>32875.631268491386</v>
      </c>
      <c r="Y4962" s="3">
        <v>27349</v>
      </c>
      <c r="Z4962" s="13">
        <f>AA4962*1.20207800169993</f>
        <v>1368351.8350510676</v>
      </c>
      <c r="AA4962" s="3">
        <v>1138322</v>
      </c>
      <c r="AB4962">
        <v>132</v>
      </c>
    </row>
    <row r="4963" spans="1:28" hidden="1" x14ac:dyDescent="0.2">
      <c r="A4963" t="s">
        <v>42576</v>
      </c>
      <c r="B4963" t="s">
        <v>42577</v>
      </c>
      <c r="C4963">
        <v>2018</v>
      </c>
      <c r="D4963" s="1">
        <v>43290</v>
      </c>
      <c r="E4963" t="s">
        <v>44037</v>
      </c>
      <c r="F4963" t="s">
        <v>44047</v>
      </c>
      <c r="G4963" t="s">
        <v>44031</v>
      </c>
      <c r="H4963">
        <v>106</v>
      </c>
      <c r="I4963" t="s">
        <v>23519</v>
      </c>
      <c r="J4963" t="s">
        <v>26</v>
      </c>
      <c r="K4963" t="s">
        <v>209</v>
      </c>
      <c r="M4963" t="s">
        <v>42578</v>
      </c>
      <c r="N4963" t="s">
        <v>42578</v>
      </c>
      <c r="O4963" t="s">
        <v>42579</v>
      </c>
      <c r="P4963" t="s">
        <v>9780</v>
      </c>
      <c r="Q4963" t="s">
        <v>42580</v>
      </c>
      <c r="R4963" t="s">
        <v>42581</v>
      </c>
      <c r="S4963" t="s">
        <v>42582</v>
      </c>
      <c r="T4963">
        <v>6.6</v>
      </c>
      <c r="U4963">
        <v>13382</v>
      </c>
      <c r="W4963" t="s">
        <v>42583</v>
      </c>
      <c r="X4963"/>
      <c r="Y4963"/>
      <c r="Z4963"/>
      <c r="AA4963">
        <v>2379961</v>
      </c>
      <c r="AB4963">
        <v>302</v>
      </c>
    </row>
    <row r="4964" spans="1:28" x14ac:dyDescent="0.2">
      <c r="A4964" t="s">
        <v>15465</v>
      </c>
      <c r="B4964" t="s">
        <v>15466</v>
      </c>
      <c r="C4964">
        <v>2007</v>
      </c>
      <c r="D4964" s="1">
        <v>39577</v>
      </c>
      <c r="E4964" t="s">
        <v>44041</v>
      </c>
      <c r="F4964" t="s">
        <v>44032</v>
      </c>
      <c r="G4964" t="s">
        <v>44042</v>
      </c>
      <c r="H4964">
        <v>95</v>
      </c>
      <c r="I4964" t="s">
        <v>2371</v>
      </c>
      <c r="J4964" t="s">
        <v>26</v>
      </c>
      <c r="K4964" t="s">
        <v>308</v>
      </c>
      <c r="M4964" t="s">
        <v>15467</v>
      </c>
      <c r="N4964" t="s">
        <v>15468</v>
      </c>
      <c r="O4964" t="s">
        <v>15469</v>
      </c>
      <c r="P4964" t="s">
        <v>8414</v>
      </c>
      <c r="Q4964" t="s">
        <v>15470</v>
      </c>
      <c r="R4964" t="s">
        <v>15471</v>
      </c>
      <c r="S4964" t="s">
        <v>15472</v>
      </c>
      <c r="T4964">
        <v>6.8</v>
      </c>
      <c r="U4964">
        <v>33274</v>
      </c>
      <c r="V4964" s="12">
        <f>W4964*1.24823238899982</f>
        <v>12482323.889998199</v>
      </c>
      <c r="W4964" s="3">
        <v>10000000</v>
      </c>
      <c r="X4964" s="13">
        <f>Y4964*1.24823238899982</f>
        <v>32173.18982647036</v>
      </c>
      <c r="Y4964" s="3">
        <v>25775</v>
      </c>
      <c r="Z4964" s="13">
        <f>AA4964*144548551.06</f>
        <v>376129495616123.88</v>
      </c>
      <c r="AA4964" s="3">
        <v>2602098</v>
      </c>
      <c r="AB4964">
        <v>106</v>
      </c>
    </row>
    <row r="4965" spans="1:28" x14ac:dyDescent="0.2">
      <c r="A4965" t="s">
        <v>3657</v>
      </c>
      <c r="B4965" t="s">
        <v>3658</v>
      </c>
      <c r="C4965">
        <v>2000</v>
      </c>
      <c r="D4965" t="s">
        <v>3659</v>
      </c>
      <c r="E4965" t="s">
        <v>176</v>
      </c>
      <c r="F4965" t="s">
        <v>44042</v>
      </c>
      <c r="H4965">
        <v>90</v>
      </c>
      <c r="I4965" t="s">
        <v>3660</v>
      </c>
      <c r="J4965" t="s">
        <v>3179</v>
      </c>
      <c r="M4965" t="s">
        <v>3661</v>
      </c>
      <c r="N4965" t="s">
        <v>3661</v>
      </c>
      <c r="O4965" t="s">
        <v>3662</v>
      </c>
      <c r="P4965" t="s">
        <v>3663</v>
      </c>
      <c r="Q4965" t="s">
        <v>3664</v>
      </c>
      <c r="R4965" t="s">
        <v>3665</v>
      </c>
      <c r="S4965" t="s">
        <v>3666</v>
      </c>
      <c r="T4965">
        <v>7</v>
      </c>
      <c r="U4965">
        <v>12475</v>
      </c>
      <c r="V4965" s="12">
        <f>W4965*1.5029674796748</f>
        <v>1502967.4796748001</v>
      </c>
      <c r="W4965" s="3">
        <v>1000000</v>
      </c>
      <c r="X4965" s="13">
        <f>Y4965*1.5029674796748</f>
        <v>31060.325934959419</v>
      </c>
      <c r="Y4965" s="3">
        <v>20666</v>
      </c>
      <c r="Z4965" s="13">
        <f>AA4965*1.5029674796748</f>
        <v>37518.57719512203</v>
      </c>
      <c r="AA4965" s="3">
        <v>24963</v>
      </c>
      <c r="AB4965">
        <v>68</v>
      </c>
    </row>
    <row r="4966" spans="1:28" hidden="1" x14ac:dyDescent="0.2">
      <c r="A4966" t="s">
        <v>42598</v>
      </c>
      <c r="B4966" t="s">
        <v>42599</v>
      </c>
      <c r="C4966">
        <v>2019</v>
      </c>
      <c r="D4966" t="s">
        <v>42600</v>
      </c>
      <c r="E4966" t="s">
        <v>1045</v>
      </c>
      <c r="F4966" t="s">
        <v>44036</v>
      </c>
      <c r="H4966">
        <v>92</v>
      </c>
      <c r="I4966" t="s">
        <v>25</v>
      </c>
      <c r="J4966" t="s">
        <v>26</v>
      </c>
      <c r="M4966" t="s">
        <v>1596</v>
      </c>
      <c r="N4966" t="s">
        <v>1596</v>
      </c>
      <c r="O4966" t="s">
        <v>42601</v>
      </c>
      <c r="P4966" t="s">
        <v>36549</v>
      </c>
      <c r="Q4966" t="s">
        <v>42602</v>
      </c>
      <c r="R4966" t="s">
        <v>42603</v>
      </c>
      <c r="S4966" t="s">
        <v>42604</v>
      </c>
      <c r="T4966">
        <v>6.6</v>
      </c>
      <c r="U4966">
        <v>25038</v>
      </c>
      <c r="W4966"/>
      <c r="X4966"/>
      <c r="Y4966"/>
      <c r="Z4966"/>
      <c r="AA4966">
        <v>21334794</v>
      </c>
      <c r="AB4966">
        <v>190</v>
      </c>
    </row>
    <row r="4967" spans="1:28" hidden="1" x14ac:dyDescent="0.2">
      <c r="A4967" t="s">
        <v>42605</v>
      </c>
      <c r="B4967" t="s">
        <v>42606</v>
      </c>
      <c r="C4967">
        <v>2020</v>
      </c>
      <c r="D4967" t="s">
        <v>42607</v>
      </c>
      <c r="E4967" t="s">
        <v>44037</v>
      </c>
      <c r="F4967" t="s">
        <v>44031</v>
      </c>
      <c r="G4967" t="s">
        <v>44038</v>
      </c>
      <c r="H4967">
        <v>102</v>
      </c>
      <c r="I4967" t="s">
        <v>25</v>
      </c>
      <c r="J4967" t="s">
        <v>26</v>
      </c>
      <c r="M4967" t="s">
        <v>25311</v>
      </c>
      <c r="N4967" t="s">
        <v>42608</v>
      </c>
      <c r="O4967" t="s">
        <v>42609</v>
      </c>
      <c r="P4967" t="s">
        <v>26508</v>
      </c>
      <c r="Q4967" t="s">
        <v>42610</v>
      </c>
      <c r="R4967" t="s">
        <v>42611</v>
      </c>
      <c r="S4967" t="s">
        <v>42612</v>
      </c>
      <c r="T4967">
        <v>7.4</v>
      </c>
      <c r="U4967">
        <v>76905</v>
      </c>
      <c r="W4967"/>
      <c r="X4967"/>
      <c r="Y4967">
        <v>61555145</v>
      </c>
      <c r="Z4967"/>
      <c r="AA4967">
        <v>136037267</v>
      </c>
      <c r="AB4967">
        <v>617</v>
      </c>
    </row>
    <row r="4968" spans="1:28" x14ac:dyDescent="0.2">
      <c r="A4968" t="s">
        <v>23555</v>
      </c>
      <c r="B4968" t="s">
        <v>23556</v>
      </c>
      <c r="C4968">
        <v>2010</v>
      </c>
      <c r="D4968" s="1">
        <v>40635</v>
      </c>
      <c r="E4968" t="s">
        <v>1045</v>
      </c>
      <c r="F4968" t="s">
        <v>44032</v>
      </c>
      <c r="G4968" t="s">
        <v>44036</v>
      </c>
      <c r="H4968">
        <v>95</v>
      </c>
      <c r="I4968" t="s">
        <v>25</v>
      </c>
      <c r="J4968" t="s">
        <v>26</v>
      </c>
      <c r="M4968" t="s">
        <v>13740</v>
      </c>
      <c r="N4968" t="s">
        <v>6994</v>
      </c>
      <c r="O4968" t="s">
        <v>23557</v>
      </c>
      <c r="P4968" t="s">
        <v>23558</v>
      </c>
      <c r="Q4968" t="s">
        <v>23559</v>
      </c>
      <c r="R4968" t="s">
        <v>23560</v>
      </c>
      <c r="S4968" t="s">
        <v>23561</v>
      </c>
      <c r="T4968">
        <v>6</v>
      </c>
      <c r="U4968">
        <v>19521</v>
      </c>
      <c r="V4968" s="12">
        <f>W4968*1.18690152988223</f>
        <v>5934507.6494111503</v>
      </c>
      <c r="W4968" s="3">
        <v>5000000</v>
      </c>
      <c r="X4968" s="13">
        <f>Y4968*1.18690152988223</f>
        <v>30286.166338004867</v>
      </c>
      <c r="Y4968" s="3">
        <v>25517</v>
      </c>
      <c r="Z4968" s="13">
        <f>AA4968*1.18690152988223</f>
        <v>30286.166338004867</v>
      </c>
      <c r="AA4968" s="3">
        <v>25517</v>
      </c>
      <c r="AB4968">
        <v>54</v>
      </c>
    </row>
    <row r="4969" spans="1:28" hidden="1" x14ac:dyDescent="0.2">
      <c r="A4969" t="s">
        <v>42620</v>
      </c>
      <c r="B4969" t="s">
        <v>42621</v>
      </c>
      <c r="C4969">
        <v>2017</v>
      </c>
      <c r="D4969" t="s">
        <v>42622</v>
      </c>
      <c r="E4969" t="s">
        <v>16512</v>
      </c>
      <c r="F4969" t="s">
        <v>44032</v>
      </c>
      <c r="G4969" t="s">
        <v>44034</v>
      </c>
      <c r="H4969">
        <v>139</v>
      </c>
      <c r="I4969" t="s">
        <v>3660</v>
      </c>
      <c r="J4969" t="s">
        <v>3179</v>
      </c>
      <c r="M4969" t="s">
        <v>42623</v>
      </c>
      <c r="N4969" t="s">
        <v>42624</v>
      </c>
      <c r="O4969" t="s">
        <v>42625</v>
      </c>
      <c r="P4969" t="s">
        <v>15956</v>
      </c>
      <c r="Q4969" t="s">
        <v>42626</v>
      </c>
      <c r="R4969" t="s">
        <v>42627</v>
      </c>
      <c r="S4969" t="s">
        <v>42628</v>
      </c>
      <c r="T4969">
        <v>7.3</v>
      </c>
      <c r="U4969">
        <v>11281</v>
      </c>
      <c r="W4969"/>
      <c r="X4969"/>
      <c r="Y4969">
        <v>1908823</v>
      </c>
      <c r="Z4969"/>
      <c r="AA4969">
        <v>109383972</v>
      </c>
      <c r="AB4969">
        <v>54</v>
      </c>
    </row>
    <row r="4970" spans="1:28" hidden="1" x14ac:dyDescent="0.2">
      <c r="A4970" t="s">
        <v>42629</v>
      </c>
      <c r="B4970" t="s">
        <v>42630</v>
      </c>
      <c r="C4970">
        <v>2018</v>
      </c>
      <c r="D4970" t="s">
        <v>42631</v>
      </c>
      <c r="E4970" t="s">
        <v>44037</v>
      </c>
      <c r="F4970" t="s">
        <v>44047</v>
      </c>
      <c r="G4970" t="s">
        <v>44031</v>
      </c>
      <c r="H4970">
        <v>78</v>
      </c>
      <c r="I4970" t="s">
        <v>25</v>
      </c>
      <c r="J4970" t="s">
        <v>26</v>
      </c>
      <c r="M4970" t="s">
        <v>39547</v>
      </c>
      <c r="N4970" t="s">
        <v>42632</v>
      </c>
      <c r="O4970" t="s">
        <v>42633</v>
      </c>
      <c r="P4970" t="s">
        <v>5450</v>
      </c>
      <c r="Q4970" t="s">
        <v>42634</v>
      </c>
      <c r="R4970" t="s">
        <v>42635</v>
      </c>
      <c r="S4970" t="s">
        <v>42636</v>
      </c>
      <c r="T4970">
        <v>6.7</v>
      </c>
      <c r="U4970">
        <v>12847</v>
      </c>
      <c r="W4970"/>
      <c r="X4970"/>
      <c r="Y4970"/>
      <c r="Z4970"/>
      <c r="AA4970"/>
      <c r="AB4970">
        <v>72</v>
      </c>
    </row>
    <row r="4971" spans="1:28" hidden="1" x14ac:dyDescent="0.2">
      <c r="A4971" t="s">
        <v>42637</v>
      </c>
      <c r="B4971" t="s">
        <v>42638</v>
      </c>
      <c r="C4971">
        <v>2019</v>
      </c>
      <c r="D4971" s="1">
        <v>43739</v>
      </c>
      <c r="E4971" t="s">
        <v>44037</v>
      </c>
      <c r="F4971" t="s">
        <v>44047</v>
      </c>
      <c r="G4971" t="s">
        <v>44031</v>
      </c>
      <c r="H4971">
        <v>87</v>
      </c>
      <c r="I4971" t="s">
        <v>25</v>
      </c>
      <c r="J4971" t="s">
        <v>26</v>
      </c>
      <c r="M4971" t="s">
        <v>39547</v>
      </c>
      <c r="N4971" t="s">
        <v>42639</v>
      </c>
      <c r="O4971" t="s">
        <v>42640</v>
      </c>
      <c r="P4971" t="s">
        <v>3233</v>
      </c>
      <c r="Q4971" t="s">
        <v>42641</v>
      </c>
      <c r="R4971" t="s">
        <v>42642</v>
      </c>
      <c r="S4971" t="s">
        <v>42643</v>
      </c>
      <c r="T4971">
        <v>6.8</v>
      </c>
      <c r="U4971">
        <v>10615</v>
      </c>
      <c r="W4971"/>
      <c r="X4971"/>
      <c r="Y4971"/>
      <c r="Z4971"/>
      <c r="AA4971">
        <v>4223</v>
      </c>
      <c r="AB4971">
        <v>73</v>
      </c>
    </row>
    <row r="4972" spans="1:28" hidden="1" x14ac:dyDescent="0.2">
      <c r="A4972" t="s">
        <v>42644</v>
      </c>
      <c r="B4972" t="s">
        <v>42645</v>
      </c>
      <c r="C4972">
        <v>2018</v>
      </c>
      <c r="D4972" s="1">
        <v>43167</v>
      </c>
      <c r="E4972" t="s">
        <v>1045</v>
      </c>
      <c r="F4972" t="s">
        <v>44032</v>
      </c>
      <c r="H4972">
        <v>98</v>
      </c>
      <c r="I4972" t="s">
        <v>25</v>
      </c>
      <c r="J4972" t="s">
        <v>26</v>
      </c>
      <c r="M4972" t="s">
        <v>30744</v>
      </c>
      <c r="N4972" t="s">
        <v>42646</v>
      </c>
      <c r="O4972" t="s">
        <v>42647</v>
      </c>
      <c r="P4972" t="s">
        <v>13795</v>
      </c>
      <c r="Q4972" t="s">
        <v>42648</v>
      </c>
      <c r="R4972" t="s">
        <v>42649</v>
      </c>
      <c r="S4972" t="s">
        <v>42650</v>
      </c>
      <c r="T4972">
        <v>6.1</v>
      </c>
      <c r="U4972">
        <v>17897</v>
      </c>
      <c r="W4972"/>
      <c r="X4972"/>
      <c r="Y4972"/>
      <c r="Z4972"/>
      <c r="AA4972"/>
      <c r="AB4972">
        <v>209</v>
      </c>
    </row>
    <row r="4973" spans="1:28" x14ac:dyDescent="0.2">
      <c r="A4973" t="s">
        <v>5649</v>
      </c>
      <c r="B4973" t="s">
        <v>5650</v>
      </c>
      <c r="C4973">
        <v>2001</v>
      </c>
      <c r="D4973" t="s">
        <v>5651</v>
      </c>
      <c r="E4973" t="s">
        <v>16512</v>
      </c>
      <c r="F4973" t="s">
        <v>44038</v>
      </c>
      <c r="G4973" t="s">
        <v>44044</v>
      </c>
      <c r="H4973">
        <v>129</v>
      </c>
      <c r="I4973" t="s">
        <v>2213</v>
      </c>
      <c r="J4973" t="s">
        <v>934</v>
      </c>
      <c r="K4973" t="s">
        <v>51</v>
      </c>
      <c r="L4973" t="s">
        <v>26</v>
      </c>
      <c r="M4973" t="s">
        <v>5396</v>
      </c>
      <c r="N4973" t="s">
        <v>5652</v>
      </c>
      <c r="O4973" t="s">
        <v>5653</v>
      </c>
      <c r="P4973" t="s">
        <v>5654</v>
      </c>
      <c r="Q4973" t="s">
        <v>5655</v>
      </c>
      <c r="R4973" t="s">
        <v>5656</v>
      </c>
      <c r="S4973" t="s">
        <v>5657</v>
      </c>
      <c r="T4973">
        <v>7</v>
      </c>
      <c r="U4973">
        <v>51416</v>
      </c>
      <c r="V4973" s="12">
        <f>W4973*1.46138339920949</f>
        <v>2045936.7588932861</v>
      </c>
      <c r="W4973" s="3">
        <v>1400000</v>
      </c>
      <c r="X4973" s="13">
        <f>Y4973*1.46138339920949</f>
        <v>29644.162252964506</v>
      </c>
      <c r="Y4973" s="3">
        <v>20285</v>
      </c>
      <c r="Z4973" s="13">
        <f>AA4973*1.46138339920949</f>
        <v>117832.80486166039</v>
      </c>
      <c r="AA4973" s="3">
        <v>80631</v>
      </c>
      <c r="AB4973">
        <v>297</v>
      </c>
    </row>
    <row r="4974" spans="1:28" hidden="1" x14ac:dyDescent="0.2">
      <c r="A4974" t="s">
        <v>42660</v>
      </c>
      <c r="B4974" t="s">
        <v>42661</v>
      </c>
      <c r="C4974">
        <v>2018</v>
      </c>
      <c r="D4974" s="1">
        <v>43345</v>
      </c>
      <c r="E4974" t="s">
        <v>1045</v>
      </c>
      <c r="F4974" t="s">
        <v>44032</v>
      </c>
      <c r="H4974">
        <v>140</v>
      </c>
      <c r="I4974" t="s">
        <v>943</v>
      </c>
      <c r="J4974" t="s">
        <v>944</v>
      </c>
      <c r="M4974" t="s">
        <v>26084</v>
      </c>
      <c r="N4974" t="s">
        <v>42662</v>
      </c>
      <c r="O4974" t="s">
        <v>42663</v>
      </c>
      <c r="P4974" t="s">
        <v>2934</v>
      </c>
      <c r="Q4974" t="s">
        <v>42664</v>
      </c>
      <c r="R4974" t="s">
        <v>42665</v>
      </c>
      <c r="S4974" t="s">
        <v>42666</v>
      </c>
      <c r="T4974">
        <v>7.9</v>
      </c>
      <c r="U4974">
        <v>20084</v>
      </c>
      <c r="W4974"/>
      <c r="X4974"/>
      <c r="Y4974">
        <v>1670192</v>
      </c>
      <c r="Z4974"/>
      <c r="AA4974">
        <v>29045020</v>
      </c>
      <c r="AB4974">
        <v>132</v>
      </c>
    </row>
    <row r="4975" spans="1:28" hidden="1" x14ac:dyDescent="0.2">
      <c r="A4975" t="s">
        <v>42667</v>
      </c>
      <c r="B4975" t="s">
        <v>42668</v>
      </c>
      <c r="C4975">
        <v>2017</v>
      </c>
      <c r="D4975" s="1">
        <v>42833</v>
      </c>
      <c r="E4975" t="s">
        <v>1045</v>
      </c>
      <c r="H4975">
        <v>100</v>
      </c>
      <c r="I4975" t="s">
        <v>4358</v>
      </c>
      <c r="J4975" t="s">
        <v>1076</v>
      </c>
      <c r="M4975" t="s">
        <v>42669</v>
      </c>
      <c r="N4975" t="s">
        <v>42670</v>
      </c>
      <c r="O4975" t="s">
        <v>42671</v>
      </c>
      <c r="P4975" t="s">
        <v>42672</v>
      </c>
      <c r="Q4975" t="s">
        <v>42673</v>
      </c>
      <c r="R4975" t="s">
        <v>42674</v>
      </c>
      <c r="S4975" t="s">
        <v>42675</v>
      </c>
      <c r="T4975">
        <v>1</v>
      </c>
      <c r="U4975">
        <v>37592</v>
      </c>
      <c r="W4975" t="s">
        <v>42676</v>
      </c>
      <c r="X4975"/>
      <c r="Y4975"/>
      <c r="Z4975"/>
      <c r="AA4975">
        <v>1415773</v>
      </c>
      <c r="AB4975">
        <v>42</v>
      </c>
    </row>
    <row r="4976" spans="1:28" hidden="1" x14ac:dyDescent="0.2">
      <c r="A4976" t="s">
        <v>42677</v>
      </c>
      <c r="B4976" t="s">
        <v>42678</v>
      </c>
      <c r="C4976">
        <v>2018</v>
      </c>
      <c r="D4976" t="s">
        <v>35960</v>
      </c>
      <c r="E4976" t="s">
        <v>1045</v>
      </c>
      <c r="F4976" t="s">
        <v>44044</v>
      </c>
      <c r="G4976" t="s">
        <v>44032</v>
      </c>
      <c r="H4976">
        <v>95</v>
      </c>
      <c r="I4976" t="s">
        <v>25</v>
      </c>
      <c r="J4976" t="s">
        <v>26</v>
      </c>
      <c r="M4976" t="s">
        <v>42679</v>
      </c>
      <c r="N4976" t="s">
        <v>42680</v>
      </c>
      <c r="O4976" t="s">
        <v>42681</v>
      </c>
      <c r="P4976" t="s">
        <v>42682</v>
      </c>
      <c r="Q4976" t="s">
        <v>42683</v>
      </c>
      <c r="R4976" t="s">
        <v>42684</v>
      </c>
      <c r="S4976" t="s">
        <v>42685</v>
      </c>
      <c r="T4976">
        <v>7.4</v>
      </c>
      <c r="U4976">
        <v>25827</v>
      </c>
      <c r="W4976"/>
      <c r="X4976"/>
      <c r="Y4976">
        <v>4333394</v>
      </c>
      <c r="Z4976"/>
      <c r="AA4976">
        <v>5006989</v>
      </c>
      <c r="AB4976">
        <v>156</v>
      </c>
    </row>
    <row r="4977" spans="1:28" x14ac:dyDescent="0.2">
      <c r="A4977" t="s">
        <v>15945</v>
      </c>
      <c r="B4977" t="s">
        <v>15946</v>
      </c>
      <c r="C4977">
        <v>2007</v>
      </c>
      <c r="D4977" t="s">
        <v>5501</v>
      </c>
      <c r="E4977" t="s">
        <v>1045</v>
      </c>
      <c r="F4977" t="s">
        <v>44032</v>
      </c>
      <c r="G4977" t="s">
        <v>44034</v>
      </c>
      <c r="H4977">
        <v>117</v>
      </c>
      <c r="I4977" t="s">
        <v>25</v>
      </c>
      <c r="J4977" t="s">
        <v>26</v>
      </c>
      <c r="M4977" t="s">
        <v>15947</v>
      </c>
      <c r="N4977" t="s">
        <v>15947</v>
      </c>
      <c r="O4977" t="s">
        <v>15948</v>
      </c>
      <c r="P4977" t="s">
        <v>15949</v>
      </c>
      <c r="Q4977" t="s">
        <v>15950</v>
      </c>
      <c r="R4977" t="s">
        <v>15951</v>
      </c>
      <c r="S4977" t="s">
        <v>15952</v>
      </c>
      <c r="T4977">
        <v>6</v>
      </c>
      <c r="U4977">
        <v>10593</v>
      </c>
      <c r="V4977" s="12">
        <f>W4977*1.24823238899982</f>
        <v>6241161.9449990997</v>
      </c>
      <c r="W4977" s="3">
        <v>5000000</v>
      </c>
      <c r="X4977" s="13">
        <f>Y4977*1.24823238899982</f>
        <v>29488.241957731745</v>
      </c>
      <c r="Y4977" s="3">
        <v>23624</v>
      </c>
      <c r="Z4977" s="13">
        <f>AA4977*144548551.06</f>
        <v>177697870274589.81</v>
      </c>
      <c r="AA4977" s="3">
        <v>1229330</v>
      </c>
      <c r="AB4977">
        <v>29</v>
      </c>
    </row>
    <row r="4978" spans="1:28" hidden="1" x14ac:dyDescent="0.2">
      <c r="A4978" t="s">
        <v>42696</v>
      </c>
      <c r="B4978">
        <v>44399</v>
      </c>
      <c r="C4978">
        <v>2018</v>
      </c>
      <c r="D4978" s="1">
        <v>43383</v>
      </c>
      <c r="E4978" t="s">
        <v>44041</v>
      </c>
      <c r="F4978" t="s">
        <v>44032</v>
      </c>
      <c r="G4978" t="s">
        <v>44049</v>
      </c>
      <c r="H4978">
        <v>143</v>
      </c>
      <c r="I4978" t="s">
        <v>42697</v>
      </c>
      <c r="J4978" t="s">
        <v>26</v>
      </c>
      <c r="K4978" t="s">
        <v>4779</v>
      </c>
      <c r="M4978" t="s">
        <v>4878</v>
      </c>
      <c r="N4978" t="s">
        <v>42698</v>
      </c>
      <c r="O4978" t="s">
        <v>42699</v>
      </c>
      <c r="P4978" t="s">
        <v>28597</v>
      </c>
      <c r="Q4978" t="s">
        <v>28597</v>
      </c>
      <c r="R4978" t="s">
        <v>42700</v>
      </c>
      <c r="S4978" t="s">
        <v>42701</v>
      </c>
      <c r="T4978">
        <v>6.8</v>
      </c>
      <c r="U4978">
        <v>26283</v>
      </c>
      <c r="W4978">
        <v>20000000</v>
      </c>
      <c r="X4978"/>
      <c r="Y4978"/>
      <c r="Z4978"/>
      <c r="AA4978"/>
      <c r="AB4978">
        <v>182</v>
      </c>
    </row>
    <row r="4979" spans="1:28" hidden="1" x14ac:dyDescent="0.2">
      <c r="A4979" t="s">
        <v>42702</v>
      </c>
      <c r="B4979" t="s">
        <v>42703</v>
      </c>
      <c r="C4979">
        <v>2018</v>
      </c>
      <c r="D4979" t="s">
        <v>42704</v>
      </c>
      <c r="E4979" t="s">
        <v>176</v>
      </c>
      <c r="F4979" t="s">
        <v>44045</v>
      </c>
      <c r="H4979">
        <v>148</v>
      </c>
      <c r="I4979" t="s">
        <v>12199</v>
      </c>
      <c r="J4979" t="s">
        <v>3179</v>
      </c>
      <c r="K4979" t="s">
        <v>26</v>
      </c>
      <c r="M4979" t="s">
        <v>23409</v>
      </c>
      <c r="N4979" t="s">
        <v>42705</v>
      </c>
      <c r="O4979" t="s">
        <v>42706</v>
      </c>
      <c r="P4979" t="s">
        <v>42707</v>
      </c>
      <c r="Q4979" t="s">
        <v>42708</v>
      </c>
      <c r="R4979" t="s">
        <v>42709</v>
      </c>
      <c r="S4979" t="s">
        <v>42710</v>
      </c>
      <c r="T4979">
        <v>7.5</v>
      </c>
      <c r="U4979">
        <v>44569</v>
      </c>
      <c r="W4979"/>
      <c r="X4979"/>
      <c r="Y4979">
        <v>718991</v>
      </c>
      <c r="Z4979"/>
      <c r="AA4979">
        <v>7576345</v>
      </c>
      <c r="AB4979">
        <v>244</v>
      </c>
    </row>
    <row r="4980" spans="1:28" x14ac:dyDescent="0.2">
      <c r="A4980" t="s">
        <v>20360</v>
      </c>
      <c r="B4980" t="s">
        <v>20361</v>
      </c>
      <c r="C4980">
        <v>2013</v>
      </c>
      <c r="D4980" t="s">
        <v>20362</v>
      </c>
      <c r="E4980" t="s">
        <v>1045</v>
      </c>
      <c r="F4980" t="s">
        <v>44032</v>
      </c>
      <c r="H4980">
        <v>97</v>
      </c>
      <c r="I4980" t="s">
        <v>25</v>
      </c>
      <c r="J4980" t="s">
        <v>26</v>
      </c>
      <c r="M4980" t="s">
        <v>20363</v>
      </c>
      <c r="N4980" t="s">
        <v>20364</v>
      </c>
      <c r="O4980" t="s">
        <v>20365</v>
      </c>
      <c r="P4980" t="s">
        <v>12550</v>
      </c>
      <c r="Q4980" t="s">
        <v>20366</v>
      </c>
      <c r="R4980" t="s">
        <v>20367</v>
      </c>
      <c r="S4980" t="s">
        <v>20368</v>
      </c>
      <c r="T4980">
        <v>6.1</v>
      </c>
      <c r="U4980">
        <v>16617</v>
      </c>
      <c r="V4980" s="12">
        <f>W4980*1.11098185502045</f>
        <v>4443927.4200817998</v>
      </c>
      <c r="W4980" s="3">
        <v>4000000</v>
      </c>
      <c r="X4980" s="13">
        <f>Y4980*1.11098185502045</f>
        <v>28183.387698158775</v>
      </c>
      <c r="Y4980" s="3">
        <v>25368</v>
      </c>
      <c r="Z4980" s="13">
        <f>AA4980*1.11098185502045</f>
        <v>42091.769541159789</v>
      </c>
      <c r="AA4980" s="3">
        <v>37887</v>
      </c>
      <c r="AB4980">
        <v>50</v>
      </c>
    </row>
    <row r="4981" spans="1:28" hidden="1" x14ac:dyDescent="0.2">
      <c r="A4981" t="s">
        <v>42718</v>
      </c>
      <c r="B4981" t="s">
        <v>42719</v>
      </c>
      <c r="C4981">
        <v>2017</v>
      </c>
      <c r="D4981" t="s">
        <v>22877</v>
      </c>
      <c r="E4981" t="s">
        <v>16512</v>
      </c>
      <c r="F4981" t="s">
        <v>44032</v>
      </c>
      <c r="G4981" t="s">
        <v>44036</v>
      </c>
      <c r="H4981">
        <v>182</v>
      </c>
      <c r="I4981" t="s">
        <v>943</v>
      </c>
      <c r="J4981" t="s">
        <v>14789</v>
      </c>
      <c r="M4981" t="s">
        <v>42720</v>
      </c>
      <c r="N4981" t="s">
        <v>42721</v>
      </c>
      <c r="O4981" t="s">
        <v>42722</v>
      </c>
      <c r="P4981" t="s">
        <v>42723</v>
      </c>
      <c r="Q4981" t="s">
        <v>42724</v>
      </c>
      <c r="R4981" t="s">
        <v>42725</v>
      </c>
      <c r="S4981" t="s">
        <v>42726</v>
      </c>
      <c r="T4981">
        <v>8.1</v>
      </c>
      <c r="U4981">
        <v>19911</v>
      </c>
      <c r="W4981" t="s">
        <v>42727</v>
      </c>
      <c r="X4981"/>
      <c r="Y4981"/>
      <c r="Z4981"/>
      <c r="AA4981">
        <v>145522</v>
      </c>
      <c r="AB4981">
        <v>128</v>
      </c>
    </row>
    <row r="4982" spans="1:28" hidden="1" x14ac:dyDescent="0.2">
      <c r="A4982" t="s">
        <v>42728</v>
      </c>
      <c r="B4982" t="s">
        <v>42729</v>
      </c>
      <c r="C4982">
        <v>2017</v>
      </c>
      <c r="D4982" t="s">
        <v>35528</v>
      </c>
      <c r="E4982" t="s">
        <v>16512</v>
      </c>
      <c r="F4982" t="s">
        <v>44031</v>
      </c>
      <c r="G4982" t="s">
        <v>44032</v>
      </c>
      <c r="H4982">
        <v>92</v>
      </c>
      <c r="I4982" t="s">
        <v>42730</v>
      </c>
      <c r="J4982" t="s">
        <v>26</v>
      </c>
      <c r="M4982" t="s">
        <v>42731</v>
      </c>
      <c r="N4982" t="s">
        <v>42732</v>
      </c>
      <c r="O4982" t="s">
        <v>42733</v>
      </c>
      <c r="P4982" t="s">
        <v>42734</v>
      </c>
      <c r="Q4982" t="s">
        <v>42735</v>
      </c>
      <c r="R4982" t="s">
        <v>42736</v>
      </c>
      <c r="S4982" t="s">
        <v>42737</v>
      </c>
      <c r="T4982">
        <v>3.8</v>
      </c>
      <c r="U4982">
        <v>12724</v>
      </c>
      <c r="W4982"/>
      <c r="X4982"/>
      <c r="Y4982">
        <v>4176</v>
      </c>
      <c r="Z4982"/>
      <c r="AA4982">
        <v>86822</v>
      </c>
      <c r="AB4982">
        <v>341</v>
      </c>
    </row>
    <row r="4983" spans="1:28" hidden="1" x14ac:dyDescent="0.2">
      <c r="A4983" t="s">
        <v>42738</v>
      </c>
      <c r="B4983" t="s">
        <v>42739</v>
      </c>
      <c r="C4983">
        <v>2019</v>
      </c>
      <c r="D4983" s="1">
        <v>43742</v>
      </c>
      <c r="E4983" t="s">
        <v>176</v>
      </c>
      <c r="F4983" t="s">
        <v>44046</v>
      </c>
      <c r="G4983" t="s">
        <v>44033</v>
      </c>
      <c r="H4983">
        <v>90</v>
      </c>
      <c r="I4983" t="s">
        <v>547</v>
      </c>
      <c r="J4983" t="s">
        <v>26</v>
      </c>
      <c r="K4983" t="s">
        <v>686</v>
      </c>
      <c r="M4983" t="s">
        <v>14011</v>
      </c>
      <c r="N4983" t="s">
        <v>42740</v>
      </c>
      <c r="O4983" t="s">
        <v>42741</v>
      </c>
      <c r="P4983" t="s">
        <v>24527</v>
      </c>
      <c r="Q4983" t="s">
        <v>42742</v>
      </c>
      <c r="R4983" t="s">
        <v>42743</v>
      </c>
      <c r="S4983" t="s">
        <v>42744</v>
      </c>
      <c r="T4983">
        <v>5.3</v>
      </c>
      <c r="U4983">
        <v>35091</v>
      </c>
      <c r="W4983"/>
      <c r="X4983"/>
      <c r="Y4983"/>
      <c r="Z4983"/>
      <c r="AA4983">
        <v>2325977</v>
      </c>
      <c r="AB4983">
        <v>753</v>
      </c>
    </row>
    <row r="4984" spans="1:28" hidden="1" x14ac:dyDescent="0.2">
      <c r="A4984" t="s">
        <v>42745</v>
      </c>
      <c r="B4984" t="s">
        <v>42746</v>
      </c>
      <c r="C4984">
        <v>2018</v>
      </c>
      <c r="D4984" t="s">
        <v>39757</v>
      </c>
      <c r="E4984" t="s">
        <v>1045</v>
      </c>
      <c r="F4984" t="s">
        <v>44032</v>
      </c>
      <c r="H4984">
        <v>117</v>
      </c>
      <c r="I4984" t="s">
        <v>4358</v>
      </c>
      <c r="J4984" t="s">
        <v>1076</v>
      </c>
      <c r="M4984" t="s">
        <v>42747</v>
      </c>
      <c r="N4984" t="s">
        <v>42747</v>
      </c>
      <c r="O4984" t="s">
        <v>42748</v>
      </c>
      <c r="P4984" t="s">
        <v>42749</v>
      </c>
      <c r="Q4984" t="s">
        <v>42750</v>
      </c>
      <c r="R4984" t="s">
        <v>42751</v>
      </c>
      <c r="S4984" t="s">
        <v>42752</v>
      </c>
      <c r="T4984">
        <v>7.4</v>
      </c>
      <c r="U4984">
        <v>10869</v>
      </c>
      <c r="W4984"/>
      <c r="X4984"/>
      <c r="Y4984"/>
      <c r="Z4984"/>
      <c r="AA4984">
        <v>352082</v>
      </c>
      <c r="AB4984">
        <v>16</v>
      </c>
    </row>
    <row r="4985" spans="1:28" x14ac:dyDescent="0.2">
      <c r="A4985" t="s">
        <v>27965</v>
      </c>
      <c r="B4985" t="s">
        <v>27966</v>
      </c>
      <c r="C4985">
        <v>2011</v>
      </c>
      <c r="D4985" t="s">
        <v>25866</v>
      </c>
      <c r="E4985" t="s">
        <v>44041</v>
      </c>
      <c r="F4985" t="s">
        <v>44032</v>
      </c>
      <c r="G4985" t="s">
        <v>44042</v>
      </c>
      <c r="H4985">
        <v>91</v>
      </c>
      <c r="I4985" t="s">
        <v>27967</v>
      </c>
      <c r="J4985" t="s">
        <v>26</v>
      </c>
      <c r="M4985" t="s">
        <v>965</v>
      </c>
      <c r="N4985" t="s">
        <v>27968</v>
      </c>
      <c r="O4985" t="s">
        <v>27969</v>
      </c>
      <c r="P4985" t="s">
        <v>1391</v>
      </c>
      <c r="Q4985" t="s">
        <v>27970</v>
      </c>
      <c r="R4985" t="s">
        <v>27971</v>
      </c>
      <c r="S4985" t="s">
        <v>27972</v>
      </c>
      <c r="T4985">
        <v>5.3</v>
      </c>
      <c r="U4985">
        <v>41154</v>
      </c>
      <c r="V4985" s="12">
        <f>W4985*1.1505830469594</f>
        <v>40270406.643578999</v>
      </c>
      <c r="W4985" s="3">
        <v>35000000</v>
      </c>
      <c r="X4985" s="13">
        <f>Y4985*1.1505830469594</f>
        <v>27722.147933439785</v>
      </c>
      <c r="Y4985" s="3">
        <v>24094</v>
      </c>
      <c r="Z4985" s="13">
        <f>AA4985*1.1505830469594</f>
        <v>11641560.149311613</v>
      </c>
      <c r="AA4985" s="3">
        <v>10117966</v>
      </c>
      <c r="AB4985">
        <v>140</v>
      </c>
    </row>
    <row r="4986" spans="1:28" x14ac:dyDescent="0.2">
      <c r="A4986" t="s">
        <v>12590</v>
      </c>
      <c r="B4986" t="s">
        <v>12591</v>
      </c>
      <c r="C4986">
        <v>2005</v>
      </c>
      <c r="D4986" t="s">
        <v>10526</v>
      </c>
      <c r="E4986" t="s">
        <v>176</v>
      </c>
      <c r="F4986" t="s">
        <v>44036</v>
      </c>
      <c r="H4986">
        <v>115</v>
      </c>
      <c r="I4986" t="s">
        <v>12592</v>
      </c>
      <c r="J4986" t="s">
        <v>26</v>
      </c>
      <c r="K4986" t="s">
        <v>496</v>
      </c>
      <c r="M4986" t="s">
        <v>6429</v>
      </c>
      <c r="N4986" t="s">
        <v>6429</v>
      </c>
      <c r="O4986" t="s">
        <v>12593</v>
      </c>
      <c r="P4986" t="s">
        <v>6432</v>
      </c>
      <c r="Q4986" t="s">
        <v>12594</v>
      </c>
      <c r="R4986" t="s">
        <v>12595</v>
      </c>
      <c r="S4986" t="s">
        <v>12596</v>
      </c>
      <c r="T4986">
        <v>7.5</v>
      </c>
      <c r="U4986">
        <v>11780</v>
      </c>
      <c r="V4986" s="12">
        <f>W4986*1.32519713261649</f>
        <v>6625985.6630824497</v>
      </c>
      <c r="W4986" s="3">
        <v>5000000</v>
      </c>
      <c r="X4986" s="13">
        <f>Y4986*1.32519713261649</f>
        <v>27402.426308243779</v>
      </c>
      <c r="Y4986" s="3">
        <v>20678</v>
      </c>
      <c r="Z4986" s="13">
        <f>AA4986*1.32519713261649</f>
        <v>8494590.4815053921</v>
      </c>
      <c r="AA4986" s="3">
        <v>6410058</v>
      </c>
      <c r="AB4986">
        <v>55</v>
      </c>
    </row>
    <row r="4987" spans="1:28" hidden="1" x14ac:dyDescent="0.2">
      <c r="A4987" t="s">
        <v>42769</v>
      </c>
      <c r="B4987" t="s">
        <v>42770</v>
      </c>
      <c r="C4987">
        <v>2019</v>
      </c>
      <c r="D4987" t="s">
        <v>42771</v>
      </c>
      <c r="E4987" t="s">
        <v>16512</v>
      </c>
      <c r="F4987" t="s">
        <v>44038</v>
      </c>
      <c r="G4987" t="s">
        <v>44044</v>
      </c>
      <c r="H4987">
        <v>104</v>
      </c>
      <c r="I4987" t="s">
        <v>25</v>
      </c>
      <c r="J4987" t="s">
        <v>26</v>
      </c>
      <c r="K4987" t="s">
        <v>27</v>
      </c>
      <c r="L4987" t="s">
        <v>307</v>
      </c>
      <c r="M4987" t="s">
        <v>42772</v>
      </c>
      <c r="N4987" t="s">
        <v>42772</v>
      </c>
      <c r="O4987" t="s">
        <v>42773</v>
      </c>
      <c r="P4987" t="s">
        <v>20683</v>
      </c>
      <c r="Q4987" t="s">
        <v>42774</v>
      </c>
      <c r="R4987" t="s">
        <v>42775</v>
      </c>
      <c r="S4987" t="s">
        <v>42776</v>
      </c>
      <c r="T4987">
        <v>6.7</v>
      </c>
      <c r="U4987">
        <v>25260</v>
      </c>
      <c r="W4987"/>
      <c r="X4987"/>
      <c r="Y4987">
        <v>2410914</v>
      </c>
      <c r="Z4987"/>
      <c r="AA4987">
        <v>2414269</v>
      </c>
      <c r="AB4987">
        <v>256</v>
      </c>
    </row>
    <row r="4988" spans="1:28" x14ac:dyDescent="0.2">
      <c r="A4988" t="s">
        <v>25300</v>
      </c>
      <c r="B4988" t="s">
        <v>25301</v>
      </c>
      <c r="C4988">
        <v>2010</v>
      </c>
      <c r="D4988" t="s">
        <v>25302</v>
      </c>
      <c r="E4988" t="s">
        <v>3496</v>
      </c>
      <c r="F4988" t="s">
        <v>44045</v>
      </c>
      <c r="G4988" t="s">
        <v>44042</v>
      </c>
      <c r="H4988">
        <v>92</v>
      </c>
      <c r="I4988" t="s">
        <v>25</v>
      </c>
      <c r="J4988" t="s">
        <v>26</v>
      </c>
      <c r="M4988" t="s">
        <v>3946</v>
      </c>
      <c r="N4988" t="s">
        <v>25303</v>
      </c>
      <c r="O4988" t="s">
        <v>25304</v>
      </c>
      <c r="P4988" t="s">
        <v>2051</v>
      </c>
      <c r="Q4988" t="s">
        <v>25305</v>
      </c>
      <c r="R4988" t="s">
        <v>25306</v>
      </c>
      <c r="S4988" t="s">
        <v>25307</v>
      </c>
      <c r="T4988">
        <v>4.9000000000000004</v>
      </c>
      <c r="U4988">
        <v>24695</v>
      </c>
      <c r="V4988" s="12">
        <f>W4988*1.18690152988223</f>
        <v>11869015.298822301</v>
      </c>
      <c r="W4988" s="3">
        <v>10000000</v>
      </c>
      <c r="X4988" s="13">
        <f>Y4988*1.18690152988223</f>
        <v>26977.084872693209</v>
      </c>
      <c r="Y4988" s="3">
        <v>22729</v>
      </c>
      <c r="Z4988" s="13">
        <f>AA4988*1.18690152988223</f>
        <v>1983545.0891330633</v>
      </c>
      <c r="AA4988" s="3">
        <v>1671196</v>
      </c>
      <c r="AB4988">
        <v>172</v>
      </c>
    </row>
    <row r="4989" spans="1:28" hidden="1" x14ac:dyDescent="0.2">
      <c r="A4989" t="s">
        <v>42785</v>
      </c>
      <c r="B4989" t="s">
        <v>42786</v>
      </c>
      <c r="C4989">
        <v>2019</v>
      </c>
      <c r="D4989" t="s">
        <v>34338</v>
      </c>
      <c r="E4989" t="s">
        <v>176</v>
      </c>
      <c r="F4989" t="s">
        <v>44046</v>
      </c>
      <c r="G4989" t="s">
        <v>44042</v>
      </c>
      <c r="H4989">
        <v>108</v>
      </c>
      <c r="I4989" t="s">
        <v>9472</v>
      </c>
      <c r="J4989" t="s">
        <v>26</v>
      </c>
      <c r="M4989" t="s">
        <v>35672</v>
      </c>
      <c r="N4989" t="s">
        <v>42787</v>
      </c>
      <c r="O4989" t="s">
        <v>42788</v>
      </c>
      <c r="P4989" t="s">
        <v>42789</v>
      </c>
      <c r="Q4989" t="s">
        <v>42790</v>
      </c>
      <c r="R4989" t="s">
        <v>42791</v>
      </c>
      <c r="S4989" t="s">
        <v>42792</v>
      </c>
      <c r="T4989">
        <v>6</v>
      </c>
      <c r="U4989">
        <v>24786</v>
      </c>
      <c r="W4989"/>
      <c r="X4989"/>
      <c r="Y4989">
        <v>2138907</v>
      </c>
      <c r="Z4989"/>
      <c r="AA4989">
        <v>3155858</v>
      </c>
      <c r="AB4989">
        <v>496</v>
      </c>
    </row>
    <row r="4990" spans="1:28" x14ac:dyDescent="0.2">
      <c r="A4990" t="s">
        <v>28856</v>
      </c>
      <c r="B4990" t="s">
        <v>28857</v>
      </c>
      <c r="C4990">
        <v>2012</v>
      </c>
      <c r="D4990" s="1">
        <v>41457</v>
      </c>
      <c r="E4990" t="s">
        <v>1045</v>
      </c>
      <c r="F4990" t="s">
        <v>44032</v>
      </c>
      <c r="G4990" t="s">
        <v>44036</v>
      </c>
      <c r="H4990">
        <v>95</v>
      </c>
      <c r="I4990" t="s">
        <v>25</v>
      </c>
      <c r="J4990" t="s">
        <v>26</v>
      </c>
      <c r="M4990" t="s">
        <v>11907</v>
      </c>
      <c r="N4990" t="s">
        <v>11907</v>
      </c>
      <c r="O4990" t="s">
        <v>28858</v>
      </c>
      <c r="P4990" t="s">
        <v>28859</v>
      </c>
      <c r="Q4990" t="s">
        <v>28860</v>
      </c>
      <c r="R4990" t="s">
        <v>28861</v>
      </c>
      <c r="S4990" t="s">
        <v>28862</v>
      </c>
      <c r="T4990">
        <v>6.8</v>
      </c>
      <c r="U4990">
        <v>65405</v>
      </c>
      <c r="V4990" s="12">
        <f>W4990*1.12725506764114</f>
        <v>2254510.1352822799</v>
      </c>
      <c r="W4990" s="3">
        <v>2000000</v>
      </c>
      <c r="X4990" s="13">
        <f>Y4990*1.12725506764114</f>
        <v>25741.996724653072</v>
      </c>
      <c r="Y4990" s="3">
        <v>22836</v>
      </c>
      <c r="Z4990" s="13">
        <f>AA4990*1.12725506764114</f>
        <v>104444.69103722218</v>
      </c>
      <c r="AA4990" s="3">
        <v>92654</v>
      </c>
      <c r="AB4990">
        <v>83</v>
      </c>
    </row>
    <row r="4991" spans="1:28" x14ac:dyDescent="0.2">
      <c r="A4991" t="s">
        <v>21145</v>
      </c>
      <c r="B4991" t="s">
        <v>21146</v>
      </c>
      <c r="C4991">
        <v>2012</v>
      </c>
      <c r="D4991" t="s">
        <v>21147</v>
      </c>
      <c r="E4991" t="s">
        <v>1045</v>
      </c>
      <c r="F4991" t="s">
        <v>44032</v>
      </c>
      <c r="G4991" t="s">
        <v>44036</v>
      </c>
      <c r="H4991">
        <v>94</v>
      </c>
      <c r="I4991" t="s">
        <v>3037</v>
      </c>
      <c r="J4991" t="s">
        <v>26</v>
      </c>
      <c r="K4991" t="s">
        <v>308</v>
      </c>
      <c r="M4991" t="s">
        <v>497</v>
      </c>
      <c r="N4991" t="s">
        <v>21148</v>
      </c>
      <c r="O4991" t="s">
        <v>21149</v>
      </c>
      <c r="P4991" t="s">
        <v>15941</v>
      </c>
      <c r="Q4991" t="s">
        <v>21150</v>
      </c>
      <c r="R4991" t="s">
        <v>21151</v>
      </c>
      <c r="S4991" t="s">
        <v>21152</v>
      </c>
      <c r="T4991">
        <v>4.8</v>
      </c>
      <c r="U4991">
        <v>10995</v>
      </c>
      <c r="V4991" s="12">
        <f>W4991*1.12725506764114</f>
        <v>29703171.032344036</v>
      </c>
      <c r="W4991" s="3">
        <v>26350000</v>
      </c>
      <c r="X4991" s="13">
        <f>Y4991*1.12725506764114</f>
        <v>23670.101910328656</v>
      </c>
      <c r="Y4991" s="3">
        <v>20998</v>
      </c>
      <c r="Z4991" s="13">
        <f>AA4991*1.12725506764114</f>
        <v>1777987.855048476</v>
      </c>
      <c r="AA4991" s="3">
        <v>1577272</v>
      </c>
      <c r="AB4991">
        <v>45</v>
      </c>
    </row>
    <row r="4992" spans="1:28" hidden="1" x14ac:dyDescent="0.2">
      <c r="A4992" t="s">
        <v>42805</v>
      </c>
      <c r="B4992" t="s">
        <v>42806</v>
      </c>
      <c r="C4992">
        <v>2018</v>
      </c>
      <c r="D4992" t="s">
        <v>40486</v>
      </c>
      <c r="E4992" t="s">
        <v>16512</v>
      </c>
      <c r="F4992" t="s">
        <v>44044</v>
      </c>
      <c r="G4992" t="s">
        <v>44032</v>
      </c>
      <c r="H4992">
        <v>122</v>
      </c>
      <c r="I4992" t="s">
        <v>943</v>
      </c>
      <c r="J4992" t="s">
        <v>944</v>
      </c>
      <c r="M4992" t="s">
        <v>22869</v>
      </c>
      <c r="N4992" t="s">
        <v>42807</v>
      </c>
      <c r="O4992" t="s">
        <v>42808</v>
      </c>
      <c r="P4992" t="s">
        <v>5671</v>
      </c>
      <c r="Q4992" t="s">
        <v>42809</v>
      </c>
      <c r="R4992" t="s">
        <v>42810</v>
      </c>
      <c r="S4992" t="s">
        <v>42811</v>
      </c>
      <c r="T4992">
        <v>7.4</v>
      </c>
      <c r="U4992">
        <v>14831</v>
      </c>
      <c r="W4992"/>
      <c r="X4992"/>
      <c r="Y4992">
        <v>1010385</v>
      </c>
      <c r="Z4992"/>
      <c r="AA4992">
        <v>2031135</v>
      </c>
      <c r="AB4992">
        <v>84</v>
      </c>
    </row>
    <row r="4993" spans="1:28" hidden="1" x14ac:dyDescent="0.2">
      <c r="A4993" t="s">
        <v>42812</v>
      </c>
      <c r="B4993" t="s">
        <v>42813</v>
      </c>
      <c r="C4993">
        <v>2020</v>
      </c>
      <c r="D4993" t="s">
        <v>42814</v>
      </c>
      <c r="E4993" t="s">
        <v>16512</v>
      </c>
      <c r="F4993" t="s">
        <v>44032</v>
      </c>
      <c r="G4993" t="s">
        <v>44042</v>
      </c>
      <c r="H4993">
        <v>133</v>
      </c>
      <c r="I4993" t="s">
        <v>943</v>
      </c>
      <c r="J4993" t="s">
        <v>944</v>
      </c>
      <c r="M4993" t="s">
        <v>42815</v>
      </c>
      <c r="N4993" t="s">
        <v>42815</v>
      </c>
      <c r="O4993" t="s">
        <v>42816</v>
      </c>
      <c r="P4993" t="s">
        <v>42817</v>
      </c>
      <c r="Q4993" t="s">
        <v>42818</v>
      </c>
      <c r="R4993" t="s">
        <v>42819</v>
      </c>
      <c r="S4993" t="s">
        <v>42820</v>
      </c>
      <c r="T4993">
        <v>7.3</v>
      </c>
      <c r="U4993">
        <v>11874</v>
      </c>
      <c r="W4993"/>
      <c r="X4993"/>
      <c r="Y4993"/>
      <c r="Z4993"/>
      <c r="AA4993"/>
      <c r="AB4993">
        <v>878</v>
      </c>
    </row>
    <row r="4994" spans="1:28" hidden="1" x14ac:dyDescent="0.2">
      <c r="A4994" t="s">
        <v>42821</v>
      </c>
      <c r="B4994" t="s">
        <v>42822</v>
      </c>
      <c r="C4994">
        <v>2019</v>
      </c>
      <c r="D4994" t="s">
        <v>42823</v>
      </c>
      <c r="E4994" t="s">
        <v>1045</v>
      </c>
      <c r="F4994" t="s">
        <v>44036</v>
      </c>
      <c r="H4994">
        <v>101</v>
      </c>
      <c r="I4994" t="s">
        <v>25</v>
      </c>
      <c r="J4994" t="s">
        <v>26</v>
      </c>
      <c r="M4994" t="s">
        <v>42824</v>
      </c>
      <c r="N4994" t="s">
        <v>42825</v>
      </c>
      <c r="O4994" t="s">
        <v>42826</v>
      </c>
      <c r="P4994" t="s">
        <v>42827</v>
      </c>
      <c r="Q4994" t="s">
        <v>42825</v>
      </c>
      <c r="R4994" t="s">
        <v>42828</v>
      </c>
      <c r="S4994" t="s">
        <v>42829</v>
      </c>
      <c r="T4994">
        <v>6.8</v>
      </c>
      <c r="U4994">
        <v>43253</v>
      </c>
      <c r="W4994"/>
      <c r="X4994"/>
      <c r="Y4994"/>
      <c r="Z4994"/>
      <c r="AA4994"/>
      <c r="AB4994">
        <v>350</v>
      </c>
    </row>
    <row r="4995" spans="1:28" hidden="1" x14ac:dyDescent="0.2">
      <c r="A4995" t="s">
        <v>42830</v>
      </c>
      <c r="B4995" t="s">
        <v>42831</v>
      </c>
      <c r="C4995">
        <v>2019</v>
      </c>
      <c r="D4995" s="1">
        <v>43779</v>
      </c>
      <c r="E4995" t="s">
        <v>1045</v>
      </c>
      <c r="F4995" t="s">
        <v>44046</v>
      </c>
      <c r="G4995" t="s">
        <v>44033</v>
      </c>
      <c r="H4995">
        <v>93</v>
      </c>
      <c r="I4995" t="s">
        <v>42832</v>
      </c>
      <c r="J4995" t="s">
        <v>26</v>
      </c>
      <c r="K4995" t="s">
        <v>838</v>
      </c>
      <c r="M4995" t="s">
        <v>42833</v>
      </c>
      <c r="N4995" t="s">
        <v>42833</v>
      </c>
      <c r="O4995" t="s">
        <v>42834</v>
      </c>
      <c r="P4995" t="s">
        <v>42284</v>
      </c>
      <c r="Q4995" t="s">
        <v>42835</v>
      </c>
      <c r="R4995" t="s">
        <v>42836</v>
      </c>
      <c r="S4995" t="s">
        <v>42837</v>
      </c>
      <c r="T4995">
        <v>6.3</v>
      </c>
      <c r="U4995">
        <v>11519</v>
      </c>
      <c r="W4995"/>
      <c r="X4995"/>
      <c r="Y4995"/>
      <c r="Z4995"/>
      <c r="AA4995">
        <v>97111</v>
      </c>
      <c r="AB4995">
        <v>173</v>
      </c>
    </row>
    <row r="4996" spans="1:28" x14ac:dyDescent="0.2">
      <c r="A4996" t="s">
        <v>36612</v>
      </c>
      <c r="B4996" t="s">
        <v>36613</v>
      </c>
      <c r="C4996">
        <v>2015</v>
      </c>
      <c r="D4996" t="s">
        <v>16256</v>
      </c>
      <c r="E4996" t="s">
        <v>176</v>
      </c>
      <c r="F4996" t="s">
        <v>44034</v>
      </c>
      <c r="G4996" t="s">
        <v>44045</v>
      </c>
      <c r="H4996">
        <v>110</v>
      </c>
      <c r="I4996" t="s">
        <v>25</v>
      </c>
      <c r="J4996" t="s">
        <v>26</v>
      </c>
      <c r="K4996" t="s">
        <v>934</v>
      </c>
      <c r="M4996" t="s">
        <v>1149</v>
      </c>
      <c r="N4996" t="s">
        <v>25405</v>
      </c>
      <c r="O4996" t="s">
        <v>36614</v>
      </c>
      <c r="P4996" t="s">
        <v>426</v>
      </c>
      <c r="Q4996" t="s">
        <v>426</v>
      </c>
      <c r="R4996" t="s">
        <v>36615</v>
      </c>
      <c r="S4996" t="s">
        <v>36616</v>
      </c>
      <c r="T4996">
        <v>6.1</v>
      </c>
      <c r="U4996">
        <v>13041</v>
      </c>
      <c r="V4996" s="12">
        <f>W4996*1.09195121025074</f>
        <v>27298780.256268501</v>
      </c>
      <c r="W4996" s="3">
        <v>25000000</v>
      </c>
      <c r="X4996" s="13">
        <f>Y4996*1.09195121025074</f>
        <v>22323.85054236613</v>
      </c>
      <c r="Y4996" s="3">
        <v>20444</v>
      </c>
      <c r="Z4996" s="13">
        <f>AA4996*1.09195121025074</f>
        <v>990394.28794136993</v>
      </c>
      <c r="AA4996" s="3">
        <v>906995</v>
      </c>
      <c r="AB4996">
        <v>108</v>
      </c>
    </row>
    <row r="4997" spans="1:28" hidden="1" x14ac:dyDescent="0.2">
      <c r="A4997" t="s">
        <v>42846</v>
      </c>
      <c r="B4997" t="s">
        <v>42847</v>
      </c>
      <c r="C4997">
        <v>2018</v>
      </c>
      <c r="D4997" t="s">
        <v>39757</v>
      </c>
      <c r="E4997" t="s">
        <v>16512</v>
      </c>
      <c r="F4997" t="s">
        <v>44032</v>
      </c>
      <c r="H4997">
        <v>170</v>
      </c>
      <c r="I4997" t="s">
        <v>943</v>
      </c>
      <c r="J4997" t="s">
        <v>14789</v>
      </c>
      <c r="M4997" t="s">
        <v>33223</v>
      </c>
      <c r="N4997" t="s">
        <v>42848</v>
      </c>
      <c r="O4997" t="s">
        <v>42849</v>
      </c>
      <c r="P4997" t="s">
        <v>25252</v>
      </c>
      <c r="Q4997" t="s">
        <v>42850</v>
      </c>
      <c r="R4997" t="s">
        <v>42851</v>
      </c>
      <c r="S4997" t="s">
        <v>42852</v>
      </c>
      <c r="T4997">
        <v>8.4</v>
      </c>
      <c r="U4997">
        <v>17902</v>
      </c>
      <c r="W4997"/>
      <c r="X4997"/>
      <c r="Y4997"/>
      <c r="Z4997"/>
      <c r="AA4997">
        <v>551820</v>
      </c>
      <c r="AB4997">
        <v>147</v>
      </c>
    </row>
    <row r="4998" spans="1:28" x14ac:dyDescent="0.2">
      <c r="A4998" t="s">
        <v>8160</v>
      </c>
      <c r="B4998" t="s">
        <v>8161</v>
      </c>
      <c r="C4998">
        <v>2003</v>
      </c>
      <c r="D4998" t="s">
        <v>8162</v>
      </c>
      <c r="E4998" t="s">
        <v>16512</v>
      </c>
      <c r="F4998" t="s">
        <v>44044</v>
      </c>
      <c r="G4998" t="s">
        <v>44032</v>
      </c>
      <c r="H4998">
        <v>131</v>
      </c>
      <c r="I4998" t="s">
        <v>3660</v>
      </c>
      <c r="J4998" t="s">
        <v>3179</v>
      </c>
      <c r="K4998" t="s">
        <v>26</v>
      </c>
      <c r="M4998" t="s">
        <v>8163</v>
      </c>
      <c r="N4998" t="s">
        <v>8164</v>
      </c>
      <c r="O4998" t="s">
        <v>8165</v>
      </c>
      <c r="P4998" t="s">
        <v>6249</v>
      </c>
      <c r="Q4998" t="s">
        <v>8166</v>
      </c>
      <c r="R4998" t="s">
        <v>8167</v>
      </c>
      <c r="S4998" t="s">
        <v>8168</v>
      </c>
      <c r="T4998">
        <v>8.1</v>
      </c>
      <c r="U4998">
        <v>128135</v>
      </c>
      <c r="V4998" s="12">
        <f>W4998*1.40658152173913</f>
        <v>3938428.260869564</v>
      </c>
      <c r="W4998" s="3">
        <v>2800000</v>
      </c>
      <c r="X4998" s="13">
        <f>Y4998*1.40658152173913</f>
        <v>21600.872429347819</v>
      </c>
      <c r="Y4998" s="3">
        <v>15357</v>
      </c>
      <c r="Z4998" s="13">
        <f>AA4998*1.40658152173913</f>
        <v>1451639.9542065212</v>
      </c>
      <c r="AA4998" s="3">
        <v>1032034</v>
      </c>
      <c r="AB4998">
        <v>243</v>
      </c>
    </row>
    <row r="4999" spans="1:28" x14ac:dyDescent="0.2">
      <c r="A4999" t="s">
        <v>25689</v>
      </c>
      <c r="B4999" t="s">
        <v>25690</v>
      </c>
      <c r="C4999">
        <v>2011</v>
      </c>
      <c r="D4999" s="1">
        <v>40700</v>
      </c>
      <c r="E4999" t="s">
        <v>16512</v>
      </c>
      <c r="F4999" t="s">
        <v>44032</v>
      </c>
      <c r="G4999" t="s">
        <v>44055</v>
      </c>
      <c r="H4999">
        <v>113</v>
      </c>
      <c r="I4999" t="s">
        <v>25691</v>
      </c>
      <c r="J4999" t="s">
        <v>26</v>
      </c>
      <c r="M4999" t="s">
        <v>309</v>
      </c>
      <c r="N4999" t="s">
        <v>25692</v>
      </c>
      <c r="O4999" t="s">
        <v>25693</v>
      </c>
      <c r="P4999" t="s">
        <v>25694</v>
      </c>
      <c r="Q4999" t="s">
        <v>25695</v>
      </c>
      <c r="R4999" t="s">
        <v>25696</v>
      </c>
      <c r="S4999" t="s">
        <v>25697</v>
      </c>
      <c r="T4999">
        <v>5.6</v>
      </c>
      <c r="U4999">
        <v>13403</v>
      </c>
      <c r="V4999" s="12">
        <f>W4999*1.1505830469594</f>
        <v>13806996.5635128</v>
      </c>
      <c r="W4999" s="3">
        <v>12000000</v>
      </c>
      <c r="X4999" s="13">
        <f>Y4999*1.1505830469594</f>
        <v>20111.041077803355</v>
      </c>
      <c r="Y4999" s="3">
        <v>17479</v>
      </c>
      <c r="Z4999" s="13">
        <f>AA4999*1.1505830469594</f>
        <v>364670.39323550009</v>
      </c>
      <c r="AA4999" s="3">
        <v>316944</v>
      </c>
      <c r="AB4999">
        <v>68</v>
      </c>
    </row>
    <row r="5000" spans="1:28" x14ac:dyDescent="0.2">
      <c r="A5000" t="s">
        <v>27378</v>
      </c>
      <c r="B5000" t="s">
        <v>27379</v>
      </c>
      <c r="C5000">
        <v>2011</v>
      </c>
      <c r="D5000" s="1">
        <v>41431</v>
      </c>
      <c r="E5000" t="s">
        <v>16512</v>
      </c>
      <c r="F5000" t="s">
        <v>44038</v>
      </c>
      <c r="G5000" t="s">
        <v>44044</v>
      </c>
      <c r="H5000">
        <v>88</v>
      </c>
      <c r="I5000" t="s">
        <v>25</v>
      </c>
      <c r="J5000" t="s">
        <v>26</v>
      </c>
      <c r="M5000" t="s">
        <v>27380</v>
      </c>
      <c r="N5000" t="s">
        <v>27380</v>
      </c>
      <c r="O5000" t="s">
        <v>27381</v>
      </c>
      <c r="P5000" t="s">
        <v>16467</v>
      </c>
      <c r="Q5000" t="s">
        <v>27382</v>
      </c>
      <c r="R5000" t="s">
        <v>27383</v>
      </c>
      <c r="S5000" t="s">
        <v>27384</v>
      </c>
      <c r="T5000">
        <v>6.1</v>
      </c>
      <c r="U5000">
        <v>11892</v>
      </c>
      <c r="V5000" s="13">
        <v>10000000</v>
      </c>
      <c r="W5000" s="3">
        <v>8000000</v>
      </c>
      <c r="X5000" s="13">
        <f>Y5000*1.1505830469594</f>
        <v>19773.92024504425</v>
      </c>
      <c r="Y5000" s="3">
        <v>17186</v>
      </c>
      <c r="Z5000" s="13">
        <f>AA5000*1.1505830469594</f>
        <v>124422.90011514256</v>
      </c>
      <c r="AA5000" s="3">
        <v>108139</v>
      </c>
      <c r="AB5000">
        <v>50</v>
      </c>
    </row>
    <row r="5001" spans="1:28" hidden="1" x14ac:dyDescent="0.2">
      <c r="A5001" t="s">
        <v>42874</v>
      </c>
      <c r="B5001" t="s">
        <v>42875</v>
      </c>
      <c r="C5001">
        <v>2018</v>
      </c>
      <c r="D5001" t="s">
        <v>39172</v>
      </c>
      <c r="E5001" t="s">
        <v>16512</v>
      </c>
      <c r="F5001" t="s">
        <v>44042</v>
      </c>
      <c r="H5001">
        <v>160</v>
      </c>
      <c r="I5001" t="s">
        <v>943</v>
      </c>
      <c r="J5001" t="s">
        <v>944</v>
      </c>
      <c r="M5001" t="s">
        <v>42876</v>
      </c>
      <c r="N5001" t="s">
        <v>19582</v>
      </c>
      <c r="O5001" t="s">
        <v>42877</v>
      </c>
      <c r="P5001" t="s">
        <v>5442</v>
      </c>
      <c r="Q5001" t="s">
        <v>42878</v>
      </c>
      <c r="R5001" t="s">
        <v>42879</v>
      </c>
      <c r="S5001" t="s">
        <v>42880</v>
      </c>
      <c r="T5001">
        <v>1.9</v>
      </c>
      <c r="U5001">
        <v>32290</v>
      </c>
      <c r="W5001"/>
      <c r="X5001"/>
      <c r="Y5001">
        <v>1690861</v>
      </c>
      <c r="Z5001"/>
      <c r="AA5001">
        <v>6817391</v>
      </c>
      <c r="AB5001">
        <v>375</v>
      </c>
    </row>
    <row r="5002" spans="1:28" hidden="1" x14ac:dyDescent="0.2">
      <c r="A5002" t="s">
        <v>42881</v>
      </c>
      <c r="B5002" t="s">
        <v>42882</v>
      </c>
      <c r="C5002">
        <v>2018</v>
      </c>
      <c r="D5002" t="s">
        <v>42883</v>
      </c>
      <c r="E5002" t="s">
        <v>44037</v>
      </c>
      <c r="F5002" t="s">
        <v>44047</v>
      </c>
      <c r="G5002" t="s">
        <v>44033</v>
      </c>
      <c r="H5002">
        <v>85</v>
      </c>
      <c r="I5002" t="s">
        <v>4587</v>
      </c>
      <c r="J5002" t="s">
        <v>934</v>
      </c>
      <c r="K5002" t="s">
        <v>26</v>
      </c>
      <c r="M5002" t="s">
        <v>42884</v>
      </c>
      <c r="N5002" t="s">
        <v>42885</v>
      </c>
      <c r="O5002" t="s">
        <v>42886</v>
      </c>
      <c r="P5002" t="s">
        <v>4600</v>
      </c>
      <c r="Q5002" t="s">
        <v>42887</v>
      </c>
      <c r="R5002" t="s">
        <v>42888</v>
      </c>
      <c r="S5002" t="s">
        <v>42889</v>
      </c>
      <c r="T5002">
        <v>5.6</v>
      </c>
      <c r="U5002">
        <v>16808</v>
      </c>
      <c r="W5002"/>
      <c r="X5002"/>
      <c r="Y5002"/>
      <c r="Z5002"/>
      <c r="AA5002"/>
      <c r="AB5002">
        <v>323</v>
      </c>
    </row>
    <row r="5003" spans="1:28" x14ac:dyDescent="0.2">
      <c r="A5003" t="s">
        <v>22345</v>
      </c>
      <c r="B5003" t="s">
        <v>22346</v>
      </c>
      <c r="C5003">
        <v>2010</v>
      </c>
      <c r="D5003" s="1">
        <v>40822</v>
      </c>
      <c r="E5003" t="s">
        <v>44041</v>
      </c>
      <c r="F5003" t="s">
        <v>44032</v>
      </c>
      <c r="H5003">
        <v>103</v>
      </c>
      <c r="I5003" t="s">
        <v>229</v>
      </c>
      <c r="J5003" t="s">
        <v>26</v>
      </c>
      <c r="M5003" t="s">
        <v>6779</v>
      </c>
      <c r="N5003" t="s">
        <v>22347</v>
      </c>
      <c r="O5003" t="s">
        <v>22348</v>
      </c>
      <c r="P5003" t="s">
        <v>968</v>
      </c>
      <c r="Q5003" t="s">
        <v>22349</v>
      </c>
      <c r="R5003" t="s">
        <v>22350</v>
      </c>
      <c r="S5003" t="s">
        <v>22351</v>
      </c>
      <c r="T5003">
        <v>6.2</v>
      </c>
      <c r="U5003">
        <v>46085</v>
      </c>
      <c r="V5003" s="12">
        <f>W5003*1.18690152988223</f>
        <v>29672538.24705575</v>
      </c>
      <c r="W5003" s="3">
        <v>25000000</v>
      </c>
      <c r="X5003" s="13">
        <f>Y5003*1.18690152988223</f>
        <v>19079.442092856847</v>
      </c>
      <c r="Y5003" s="3">
        <v>16075</v>
      </c>
      <c r="Z5003" s="13">
        <f>AA5003*1.18690152988223</f>
        <v>9859860.4353789687</v>
      </c>
      <c r="AA5003" s="3">
        <v>8307227</v>
      </c>
      <c r="AB5003">
        <v>118</v>
      </c>
    </row>
    <row r="5004" spans="1:28" hidden="1" x14ac:dyDescent="0.2">
      <c r="A5004" t="s">
        <v>42899</v>
      </c>
      <c r="B5004" t="s">
        <v>42900</v>
      </c>
      <c r="C5004">
        <v>2020</v>
      </c>
      <c r="D5004" t="s">
        <v>42901</v>
      </c>
      <c r="E5004" t="s">
        <v>44041</v>
      </c>
      <c r="F5004" t="s">
        <v>44032</v>
      </c>
      <c r="G5004" t="s">
        <v>44045</v>
      </c>
      <c r="H5004">
        <v>115</v>
      </c>
      <c r="I5004" t="s">
        <v>25</v>
      </c>
      <c r="J5004" t="s">
        <v>26</v>
      </c>
      <c r="K5004" t="s">
        <v>308</v>
      </c>
      <c r="L5004" t="s">
        <v>27</v>
      </c>
      <c r="M5004" t="s">
        <v>33464</v>
      </c>
      <c r="N5004" t="s">
        <v>42902</v>
      </c>
      <c r="O5004" t="s">
        <v>42903</v>
      </c>
      <c r="P5004" t="s">
        <v>5169</v>
      </c>
      <c r="Q5004" t="s">
        <v>42904</v>
      </c>
      <c r="R5004" t="s">
        <v>42905</v>
      </c>
      <c r="S5004" t="s">
        <v>42906</v>
      </c>
      <c r="T5004">
        <v>4.3</v>
      </c>
      <c r="U5004">
        <v>11373</v>
      </c>
      <c r="W5004"/>
      <c r="X5004"/>
      <c r="Y5004"/>
      <c r="Z5004"/>
      <c r="AA5004"/>
      <c r="AB5004">
        <v>369</v>
      </c>
    </row>
    <row r="5005" spans="1:28" hidden="1" x14ac:dyDescent="0.2">
      <c r="A5005" t="s">
        <v>42907</v>
      </c>
      <c r="B5005" t="s">
        <v>42908</v>
      </c>
      <c r="C5005">
        <v>2019</v>
      </c>
      <c r="D5005" t="s">
        <v>42909</v>
      </c>
      <c r="E5005" t="s">
        <v>16512</v>
      </c>
      <c r="F5005" t="s">
        <v>44031</v>
      </c>
      <c r="G5005" t="s">
        <v>44033</v>
      </c>
      <c r="H5005">
        <v>115</v>
      </c>
      <c r="I5005" t="s">
        <v>817</v>
      </c>
      <c r="J5005" t="s">
        <v>27</v>
      </c>
      <c r="M5005" t="s">
        <v>42910</v>
      </c>
      <c r="N5005" t="s">
        <v>42910</v>
      </c>
      <c r="O5005" t="s">
        <v>42911</v>
      </c>
      <c r="P5005" t="s">
        <v>42912</v>
      </c>
      <c r="Q5005" t="s">
        <v>42913</v>
      </c>
      <c r="R5005" t="s">
        <v>42914</v>
      </c>
      <c r="S5005" t="s">
        <v>42915</v>
      </c>
      <c r="T5005">
        <v>6.9</v>
      </c>
      <c r="U5005">
        <v>11891</v>
      </c>
      <c r="W5005"/>
      <c r="X5005"/>
      <c r="Y5005"/>
      <c r="Z5005"/>
      <c r="AA5005">
        <v>12652790</v>
      </c>
      <c r="AB5005">
        <v>131</v>
      </c>
    </row>
    <row r="5006" spans="1:28" hidden="1" x14ac:dyDescent="0.2">
      <c r="A5006" t="s">
        <v>42916</v>
      </c>
      <c r="B5006" t="s">
        <v>42917</v>
      </c>
      <c r="C5006">
        <v>2017</v>
      </c>
      <c r="D5006" s="1">
        <v>43019</v>
      </c>
      <c r="E5006" t="s">
        <v>176</v>
      </c>
      <c r="F5006" t="s">
        <v>44040</v>
      </c>
      <c r="G5006" t="s">
        <v>44036</v>
      </c>
      <c r="H5006">
        <v>137</v>
      </c>
      <c r="I5006" t="s">
        <v>943</v>
      </c>
      <c r="J5006" t="s">
        <v>944</v>
      </c>
      <c r="M5006" t="s">
        <v>42918</v>
      </c>
      <c r="N5006" t="s">
        <v>42919</v>
      </c>
      <c r="O5006" t="s">
        <v>42920</v>
      </c>
      <c r="P5006" t="s">
        <v>31978</v>
      </c>
      <c r="Q5006" t="s">
        <v>42921</v>
      </c>
      <c r="R5006" t="s">
        <v>42922</v>
      </c>
      <c r="S5006" t="s">
        <v>42923</v>
      </c>
      <c r="T5006">
        <v>7.6</v>
      </c>
      <c r="U5006">
        <v>12067</v>
      </c>
      <c r="W5006"/>
      <c r="X5006"/>
      <c r="Y5006"/>
      <c r="Z5006"/>
      <c r="AA5006">
        <v>97154</v>
      </c>
      <c r="AB5006">
        <v>148</v>
      </c>
    </row>
    <row r="5007" spans="1:28" hidden="1" x14ac:dyDescent="0.2">
      <c r="A5007" t="s">
        <v>42924</v>
      </c>
      <c r="B5007" t="s">
        <v>42925</v>
      </c>
      <c r="C5007">
        <v>2019</v>
      </c>
      <c r="D5007" s="1">
        <v>43806</v>
      </c>
      <c r="E5007" t="s">
        <v>44035</v>
      </c>
      <c r="F5007" t="s">
        <v>44032</v>
      </c>
      <c r="H5007">
        <v>154</v>
      </c>
      <c r="I5007" t="s">
        <v>943</v>
      </c>
      <c r="J5007" t="s">
        <v>944</v>
      </c>
      <c r="M5007" t="s">
        <v>36283</v>
      </c>
      <c r="N5007" t="s">
        <v>42926</v>
      </c>
      <c r="O5007" t="s">
        <v>42927</v>
      </c>
      <c r="P5007" t="s">
        <v>2597</v>
      </c>
      <c r="Q5007" t="s">
        <v>42928</v>
      </c>
      <c r="R5007" t="s">
        <v>42929</v>
      </c>
      <c r="S5007" t="s">
        <v>42930</v>
      </c>
      <c r="T5007">
        <v>8</v>
      </c>
      <c r="U5007">
        <v>19284</v>
      </c>
      <c r="W5007"/>
      <c r="X5007"/>
      <c r="Y5007">
        <v>2269878</v>
      </c>
      <c r="Z5007"/>
      <c r="AA5007">
        <v>24701637</v>
      </c>
      <c r="AB5007">
        <v>590</v>
      </c>
    </row>
    <row r="5008" spans="1:28" hidden="1" x14ac:dyDescent="0.2">
      <c r="A5008" t="s">
        <v>42931</v>
      </c>
      <c r="B5008" t="s">
        <v>42932</v>
      </c>
      <c r="C5008">
        <v>2018</v>
      </c>
      <c r="D5008" t="s">
        <v>42933</v>
      </c>
      <c r="E5008" t="s">
        <v>1045</v>
      </c>
      <c r="F5008" t="s">
        <v>44032</v>
      </c>
      <c r="H5008">
        <v>90</v>
      </c>
      <c r="I5008" t="s">
        <v>8657</v>
      </c>
      <c r="J5008" t="s">
        <v>27</v>
      </c>
      <c r="M5008" t="s">
        <v>26272</v>
      </c>
      <c r="N5008" t="s">
        <v>42934</v>
      </c>
      <c r="O5008" t="s">
        <v>42935</v>
      </c>
      <c r="P5008" t="s">
        <v>33612</v>
      </c>
      <c r="Q5008" t="s">
        <v>42936</v>
      </c>
      <c r="R5008" t="s">
        <v>42937</v>
      </c>
      <c r="S5008" t="s">
        <v>42938</v>
      </c>
      <c r="T5008">
        <v>6.8</v>
      </c>
      <c r="U5008">
        <v>11459</v>
      </c>
      <c r="W5008"/>
      <c r="X5008"/>
      <c r="Y5008"/>
      <c r="Z5008"/>
      <c r="AA5008">
        <v>13189388</v>
      </c>
      <c r="AB5008">
        <v>45</v>
      </c>
    </row>
    <row r="5009" spans="1:28" x14ac:dyDescent="0.2">
      <c r="A5009" t="s">
        <v>38035</v>
      </c>
      <c r="B5009" t="s">
        <v>38036</v>
      </c>
      <c r="C5009">
        <v>2015</v>
      </c>
      <c r="D5009" t="s">
        <v>19386</v>
      </c>
      <c r="E5009" t="s">
        <v>44035</v>
      </c>
      <c r="F5009" t="s">
        <v>44032</v>
      </c>
      <c r="G5009" t="s">
        <v>44049</v>
      </c>
      <c r="H5009">
        <v>110</v>
      </c>
      <c r="I5009" t="s">
        <v>38037</v>
      </c>
      <c r="J5009" t="s">
        <v>26</v>
      </c>
      <c r="K5009" t="s">
        <v>308</v>
      </c>
      <c r="M5009" t="s">
        <v>38038</v>
      </c>
      <c r="N5009" t="s">
        <v>38039</v>
      </c>
      <c r="O5009" t="s">
        <v>38040</v>
      </c>
      <c r="P5009" t="s">
        <v>34815</v>
      </c>
      <c r="Q5009" t="s">
        <v>38041</v>
      </c>
      <c r="R5009" t="s">
        <v>38042</v>
      </c>
      <c r="S5009" t="s">
        <v>38043</v>
      </c>
      <c r="T5009">
        <v>7.1</v>
      </c>
      <c r="U5009">
        <v>46497</v>
      </c>
      <c r="V5009" s="12">
        <f>W5009*1.09195121025074</f>
        <v>15287316.943510361</v>
      </c>
      <c r="W5009" s="3">
        <v>14000000</v>
      </c>
      <c r="X5009" s="13">
        <f>Y5009*1.09195121025074</f>
        <v>17153.461561828877</v>
      </c>
      <c r="Y5009" s="3">
        <v>15709</v>
      </c>
      <c r="Z5009" s="13">
        <f>AA5009*1.09195121025074</f>
        <v>3954005.5620736014</v>
      </c>
      <c r="AA5009" s="3">
        <v>3621046</v>
      </c>
      <c r="AB5009">
        <v>97</v>
      </c>
    </row>
    <row r="5010" spans="1:28" hidden="1" x14ac:dyDescent="0.2">
      <c r="A5010" t="s">
        <v>42947</v>
      </c>
      <c r="B5010" t="s">
        <v>42948</v>
      </c>
      <c r="C5010">
        <v>2018</v>
      </c>
      <c r="D5010" s="1">
        <v>43381</v>
      </c>
      <c r="E5010" t="s">
        <v>1045</v>
      </c>
      <c r="F5010" t="s">
        <v>44042</v>
      </c>
      <c r="H5010">
        <v>94</v>
      </c>
      <c r="I5010" t="s">
        <v>25</v>
      </c>
      <c r="J5010" t="s">
        <v>26</v>
      </c>
      <c r="M5010" t="s">
        <v>34966</v>
      </c>
      <c r="N5010" t="s">
        <v>42949</v>
      </c>
      <c r="O5010" t="s">
        <v>42950</v>
      </c>
      <c r="P5010" t="s">
        <v>42951</v>
      </c>
      <c r="Q5010" t="s">
        <v>42952</v>
      </c>
      <c r="R5010" t="s">
        <v>42953</v>
      </c>
      <c r="S5010" t="s">
        <v>42954</v>
      </c>
      <c r="T5010">
        <v>5.5</v>
      </c>
      <c r="U5010">
        <v>13367</v>
      </c>
      <c r="W5010"/>
      <c r="X5010"/>
      <c r="Y5010"/>
      <c r="Z5010"/>
      <c r="AA5010"/>
      <c r="AB5010">
        <v>165</v>
      </c>
    </row>
    <row r="5011" spans="1:28" hidden="1" x14ac:dyDescent="0.2">
      <c r="A5011" t="s">
        <v>42955</v>
      </c>
      <c r="B5011" t="s">
        <v>42956</v>
      </c>
      <c r="C5011">
        <v>2019</v>
      </c>
      <c r="D5011" s="1">
        <v>43468</v>
      </c>
      <c r="E5011" t="s">
        <v>176</v>
      </c>
      <c r="H5011">
        <v>113</v>
      </c>
      <c r="I5011" t="s">
        <v>42957</v>
      </c>
      <c r="J5011" t="s">
        <v>361</v>
      </c>
      <c r="K5011" t="s">
        <v>21247</v>
      </c>
      <c r="L5011" t="s">
        <v>26</v>
      </c>
      <c r="M5011" t="s">
        <v>5873</v>
      </c>
      <c r="N5011" t="s">
        <v>42958</v>
      </c>
      <c r="O5011" t="s">
        <v>42959</v>
      </c>
      <c r="P5011" t="s">
        <v>5873</v>
      </c>
      <c r="Q5011" t="s">
        <v>42960</v>
      </c>
      <c r="R5011" t="s">
        <v>42961</v>
      </c>
      <c r="S5011" t="s">
        <v>42962</v>
      </c>
      <c r="T5011">
        <v>7.6</v>
      </c>
      <c r="U5011">
        <v>24574</v>
      </c>
      <c r="W5011"/>
      <c r="X5011"/>
      <c r="Y5011"/>
      <c r="Z5011"/>
      <c r="AA5011"/>
      <c r="AB5011">
        <v>157</v>
      </c>
    </row>
    <row r="5012" spans="1:28" x14ac:dyDescent="0.2">
      <c r="A5012" t="s">
        <v>33055</v>
      </c>
      <c r="B5012" t="s">
        <v>33056</v>
      </c>
      <c r="C5012">
        <v>2014</v>
      </c>
      <c r="D5012" s="1">
        <v>41738</v>
      </c>
      <c r="E5012" t="s">
        <v>1045</v>
      </c>
      <c r="F5012" t="s">
        <v>44032</v>
      </c>
      <c r="G5012" t="s">
        <v>44036</v>
      </c>
      <c r="H5012">
        <v>90</v>
      </c>
      <c r="I5012" t="s">
        <v>25</v>
      </c>
      <c r="J5012" t="s">
        <v>26</v>
      </c>
      <c r="M5012" t="s">
        <v>6446</v>
      </c>
      <c r="N5012" t="s">
        <v>33057</v>
      </c>
      <c r="O5012" t="s">
        <v>33058</v>
      </c>
      <c r="P5012" t="s">
        <v>13256</v>
      </c>
      <c r="Q5012" t="s">
        <v>33059</v>
      </c>
      <c r="R5012" t="s">
        <v>33060</v>
      </c>
      <c r="S5012" t="s">
        <v>33061</v>
      </c>
      <c r="T5012">
        <v>6.6</v>
      </c>
      <c r="U5012">
        <v>22669</v>
      </c>
      <c r="V5012" s="12">
        <f>W5012*1.09324733035956</f>
        <v>6559483.9821573598</v>
      </c>
      <c r="W5012" s="3">
        <v>6000000</v>
      </c>
      <c r="X5012" s="13">
        <f>Y5012*1.09324733035956</f>
        <v>16476.330515848927</v>
      </c>
      <c r="Y5012" s="3">
        <v>15071</v>
      </c>
      <c r="Z5012" s="13">
        <f>AA5012*1.09324733035956</f>
        <v>16476.330515848927</v>
      </c>
      <c r="AA5012" s="3">
        <v>15071</v>
      </c>
      <c r="AB5012">
        <v>76</v>
      </c>
    </row>
    <row r="5013" spans="1:28" x14ac:dyDescent="0.2">
      <c r="A5013" t="s">
        <v>31148</v>
      </c>
      <c r="B5013" t="s">
        <v>31149</v>
      </c>
      <c r="C5013">
        <v>2014</v>
      </c>
      <c r="D5013" s="1">
        <v>41947</v>
      </c>
      <c r="E5013" t="s">
        <v>3496</v>
      </c>
      <c r="F5013" t="s">
        <v>44042</v>
      </c>
      <c r="H5013">
        <v>93</v>
      </c>
      <c r="I5013" t="s">
        <v>25</v>
      </c>
      <c r="J5013" t="s">
        <v>26</v>
      </c>
      <c r="M5013" t="s">
        <v>23850</v>
      </c>
      <c r="N5013" t="s">
        <v>31150</v>
      </c>
      <c r="O5013" t="s">
        <v>31151</v>
      </c>
      <c r="P5013" t="s">
        <v>31152</v>
      </c>
      <c r="Q5013" t="s">
        <v>31153</v>
      </c>
      <c r="R5013" t="s">
        <v>31154</v>
      </c>
      <c r="S5013" t="s">
        <v>31155</v>
      </c>
      <c r="T5013">
        <v>6.3</v>
      </c>
      <c r="U5013">
        <v>32536</v>
      </c>
      <c r="V5013" s="12">
        <f>W5013*1.09324733035956</f>
        <v>4372989.3214382399</v>
      </c>
      <c r="W5013" s="3">
        <v>4000000</v>
      </c>
      <c r="X5013" s="13">
        <f>Y5013*1.09324733035956</f>
        <v>15096.652384935163</v>
      </c>
      <c r="Y5013" s="3">
        <v>13809</v>
      </c>
      <c r="Z5013" s="13">
        <f>AA5013*1.09324733035956</f>
        <v>904020.4296896148</v>
      </c>
      <c r="AA5013" s="3">
        <v>826913</v>
      </c>
      <c r="AB5013">
        <v>121</v>
      </c>
    </row>
    <row r="5014" spans="1:28" hidden="1" x14ac:dyDescent="0.2">
      <c r="A5014" t="s">
        <v>42977</v>
      </c>
      <c r="B5014" t="s">
        <v>42978</v>
      </c>
      <c r="C5014">
        <v>2017</v>
      </c>
      <c r="D5014" s="1">
        <v>43164</v>
      </c>
      <c r="E5014" t="s">
        <v>3496</v>
      </c>
      <c r="H5014">
        <v>87</v>
      </c>
      <c r="I5014" t="s">
        <v>3265</v>
      </c>
      <c r="J5014" t="s">
        <v>308</v>
      </c>
      <c r="M5014" t="s">
        <v>42979</v>
      </c>
      <c r="N5014" t="s">
        <v>42979</v>
      </c>
      <c r="O5014" t="s">
        <v>42980</v>
      </c>
      <c r="P5014" t="s">
        <v>42981</v>
      </c>
      <c r="Q5014" t="s">
        <v>42982</v>
      </c>
      <c r="R5014" t="s">
        <v>42983</v>
      </c>
      <c r="S5014" t="s">
        <v>42984</v>
      </c>
      <c r="T5014">
        <v>6.5</v>
      </c>
      <c r="U5014">
        <v>10026</v>
      </c>
      <c r="W5014"/>
      <c r="X5014"/>
      <c r="Y5014"/>
      <c r="Z5014"/>
      <c r="AA5014">
        <v>367173</v>
      </c>
      <c r="AB5014">
        <v>124</v>
      </c>
    </row>
    <row r="5015" spans="1:28" hidden="1" x14ac:dyDescent="0.2">
      <c r="A5015" t="s">
        <v>42985</v>
      </c>
      <c r="B5015" t="s">
        <v>42986</v>
      </c>
      <c r="C5015">
        <v>2019</v>
      </c>
      <c r="D5015" t="s">
        <v>42987</v>
      </c>
      <c r="E5015" t="s">
        <v>44035</v>
      </c>
      <c r="F5015" t="s">
        <v>44032</v>
      </c>
      <c r="G5015" t="s">
        <v>44036</v>
      </c>
      <c r="H5015">
        <v>118</v>
      </c>
      <c r="I5015" t="s">
        <v>912</v>
      </c>
      <c r="J5015" t="s">
        <v>26</v>
      </c>
      <c r="M5015" t="s">
        <v>32515</v>
      </c>
      <c r="N5015" t="s">
        <v>42988</v>
      </c>
      <c r="O5015" t="s">
        <v>42989</v>
      </c>
      <c r="P5015" t="s">
        <v>2984</v>
      </c>
      <c r="Q5015" t="s">
        <v>42990</v>
      </c>
      <c r="R5015" t="s">
        <v>761</v>
      </c>
      <c r="S5015" t="s">
        <v>762</v>
      </c>
      <c r="T5015">
        <v>6.8</v>
      </c>
      <c r="U5015">
        <v>34502</v>
      </c>
      <c r="W5015"/>
      <c r="X5015"/>
      <c r="Y5015">
        <v>24313888</v>
      </c>
      <c r="Z5015"/>
      <c r="AA5015">
        <v>43660268</v>
      </c>
      <c r="AB5015">
        <v>406</v>
      </c>
    </row>
    <row r="5016" spans="1:28" hidden="1" x14ac:dyDescent="0.2">
      <c r="A5016" t="s">
        <v>42991</v>
      </c>
      <c r="B5016" t="s">
        <v>42992</v>
      </c>
      <c r="C5016">
        <v>2020</v>
      </c>
      <c r="D5016" t="s">
        <v>42814</v>
      </c>
      <c r="E5016" t="s">
        <v>16512</v>
      </c>
      <c r="F5016" t="s">
        <v>44044</v>
      </c>
      <c r="G5016" t="s">
        <v>44033</v>
      </c>
      <c r="H5016">
        <v>113</v>
      </c>
      <c r="I5016" t="s">
        <v>25</v>
      </c>
      <c r="J5016" t="s">
        <v>26</v>
      </c>
      <c r="M5016" t="s">
        <v>28986</v>
      </c>
      <c r="N5016" t="s">
        <v>42993</v>
      </c>
      <c r="O5016" t="s">
        <v>42994</v>
      </c>
      <c r="P5016" t="s">
        <v>2059</v>
      </c>
      <c r="Q5016" t="s">
        <v>42995</v>
      </c>
      <c r="R5016" t="s">
        <v>42996</v>
      </c>
      <c r="S5016" t="s">
        <v>42997</v>
      </c>
      <c r="T5016">
        <v>6</v>
      </c>
      <c r="U5016">
        <v>45177</v>
      </c>
      <c r="W5016"/>
      <c r="X5016"/>
      <c r="Y5016"/>
      <c r="Z5016"/>
      <c r="AA5016"/>
      <c r="AB5016">
        <v>654</v>
      </c>
    </row>
    <row r="5017" spans="1:28" hidden="1" x14ac:dyDescent="0.2">
      <c r="A5017" t="s">
        <v>42998</v>
      </c>
      <c r="B5017" t="s">
        <v>42999</v>
      </c>
      <c r="C5017">
        <v>2020</v>
      </c>
      <c r="D5017" s="1">
        <v>44111</v>
      </c>
      <c r="E5017" t="s">
        <v>16512</v>
      </c>
      <c r="F5017" t="s">
        <v>44031</v>
      </c>
      <c r="G5017" t="s">
        <v>44034</v>
      </c>
      <c r="H5017">
        <v>125</v>
      </c>
      <c r="I5017" t="s">
        <v>25</v>
      </c>
      <c r="J5017" t="s">
        <v>26</v>
      </c>
      <c r="K5017" t="s">
        <v>361</v>
      </c>
      <c r="L5017" t="s">
        <v>27</v>
      </c>
      <c r="M5017" t="s">
        <v>1640</v>
      </c>
      <c r="N5017" t="s">
        <v>43000</v>
      </c>
      <c r="O5017" t="s">
        <v>43001</v>
      </c>
      <c r="P5017" t="s">
        <v>4855</v>
      </c>
      <c r="Q5017" t="s">
        <v>43002</v>
      </c>
      <c r="R5017" t="s">
        <v>43003</v>
      </c>
      <c r="S5017" t="s">
        <v>43004</v>
      </c>
      <c r="T5017">
        <v>6.7</v>
      </c>
      <c r="U5017">
        <v>98100</v>
      </c>
      <c r="W5017"/>
      <c r="X5017"/>
      <c r="Y5017"/>
      <c r="Z5017"/>
      <c r="AA5017"/>
      <c r="AB5017">
        <v>1513</v>
      </c>
    </row>
    <row r="5018" spans="1:28" hidden="1" x14ac:dyDescent="0.2">
      <c r="A5018" t="s">
        <v>43005</v>
      </c>
      <c r="B5018" t="s">
        <v>43006</v>
      </c>
      <c r="C5018">
        <v>2018</v>
      </c>
      <c r="D5018" t="s">
        <v>25447</v>
      </c>
      <c r="E5018" t="s">
        <v>1045</v>
      </c>
      <c r="F5018" t="s">
        <v>44036</v>
      </c>
      <c r="H5018">
        <v>138</v>
      </c>
      <c r="I5018" t="s">
        <v>943</v>
      </c>
      <c r="J5018" t="s">
        <v>944</v>
      </c>
      <c r="M5018" t="s">
        <v>30128</v>
      </c>
      <c r="N5018" t="s">
        <v>43007</v>
      </c>
      <c r="O5018" t="s">
        <v>43008</v>
      </c>
      <c r="P5018" t="s">
        <v>30131</v>
      </c>
      <c r="Q5018" t="s">
        <v>43009</v>
      </c>
      <c r="R5018" t="s">
        <v>43010</v>
      </c>
      <c r="S5018" t="s">
        <v>43011</v>
      </c>
      <c r="T5018">
        <v>7.1</v>
      </c>
      <c r="U5018">
        <v>18797</v>
      </c>
      <c r="W5018"/>
      <c r="X5018"/>
      <c r="Y5018"/>
      <c r="Z5018"/>
      <c r="AA5018">
        <v>864301</v>
      </c>
      <c r="AB5018">
        <v>119</v>
      </c>
    </row>
    <row r="5019" spans="1:28" x14ac:dyDescent="0.2">
      <c r="A5019" t="s">
        <v>14122</v>
      </c>
      <c r="B5019" t="s">
        <v>14123</v>
      </c>
      <c r="C5019">
        <v>2014</v>
      </c>
      <c r="D5019" t="s">
        <v>14124</v>
      </c>
      <c r="E5019" t="s">
        <v>1045</v>
      </c>
      <c r="F5019" t="s">
        <v>44032</v>
      </c>
      <c r="H5019">
        <v>96</v>
      </c>
      <c r="I5019" t="s">
        <v>3522</v>
      </c>
      <c r="J5019" t="s">
        <v>26</v>
      </c>
      <c r="M5019" t="s">
        <v>14125</v>
      </c>
      <c r="N5019" t="s">
        <v>14126</v>
      </c>
      <c r="O5019" t="s">
        <v>14127</v>
      </c>
      <c r="P5019" t="s">
        <v>2686</v>
      </c>
      <c r="Q5019" t="s">
        <v>14128</v>
      </c>
      <c r="R5019" t="s">
        <v>14129</v>
      </c>
      <c r="S5019" t="s">
        <v>14130</v>
      </c>
      <c r="T5019">
        <v>6.4</v>
      </c>
      <c r="U5019">
        <v>30606</v>
      </c>
      <c r="V5019" s="12">
        <f>W5019*1.09324733035956</f>
        <v>13118967.96431472</v>
      </c>
      <c r="W5019" s="3">
        <v>12000000</v>
      </c>
      <c r="X5019" s="13">
        <f>Y5019*1.09324733035956</f>
        <v>14591.572118309048</v>
      </c>
      <c r="Y5019" s="3">
        <v>13347</v>
      </c>
      <c r="Z5019" s="13">
        <f>AA5019*1.09324733035956</f>
        <v>7934725.7154045254</v>
      </c>
      <c r="AA5019" s="3">
        <v>7257942</v>
      </c>
      <c r="AB5019">
        <v>73</v>
      </c>
    </row>
    <row r="5020" spans="1:28" hidden="1" x14ac:dyDescent="0.2">
      <c r="A5020" t="s">
        <v>43022</v>
      </c>
      <c r="B5020" t="s">
        <v>43023</v>
      </c>
      <c r="C5020">
        <v>2018</v>
      </c>
      <c r="D5020" t="s">
        <v>38215</v>
      </c>
      <c r="E5020" t="s">
        <v>3496</v>
      </c>
      <c r="F5020" t="s">
        <v>44042</v>
      </c>
      <c r="H5020">
        <v>94</v>
      </c>
      <c r="I5020" t="s">
        <v>177</v>
      </c>
      <c r="J5020" t="s">
        <v>26</v>
      </c>
      <c r="M5020" t="s">
        <v>43024</v>
      </c>
      <c r="N5020" t="s">
        <v>43024</v>
      </c>
      <c r="O5020" t="s">
        <v>43025</v>
      </c>
      <c r="P5020" t="s">
        <v>43026</v>
      </c>
      <c r="Q5020" t="s">
        <v>43027</v>
      </c>
      <c r="R5020" t="s">
        <v>43028</v>
      </c>
      <c r="S5020" t="s">
        <v>43029</v>
      </c>
      <c r="T5020">
        <v>3.2</v>
      </c>
      <c r="U5020">
        <v>29860</v>
      </c>
      <c r="W5020">
        <v>100000</v>
      </c>
      <c r="X5020"/>
      <c r="Y5020"/>
      <c r="Z5020"/>
      <c r="AA5020"/>
      <c r="AB5020">
        <v>1262</v>
      </c>
    </row>
    <row r="5021" spans="1:28" hidden="1" x14ac:dyDescent="0.2">
      <c r="A5021" t="s">
        <v>43030</v>
      </c>
      <c r="B5021" t="s">
        <v>43031</v>
      </c>
      <c r="C5021">
        <v>2017</v>
      </c>
      <c r="D5021" t="s">
        <v>23039</v>
      </c>
      <c r="E5021" t="s">
        <v>1045</v>
      </c>
      <c r="F5021" t="s">
        <v>44040</v>
      </c>
      <c r="G5021" t="s">
        <v>44036</v>
      </c>
      <c r="H5021">
        <v>92</v>
      </c>
      <c r="I5021" t="s">
        <v>25</v>
      </c>
      <c r="J5021" t="s">
        <v>26</v>
      </c>
      <c r="M5021" t="s">
        <v>43032</v>
      </c>
      <c r="N5021" t="s">
        <v>43033</v>
      </c>
      <c r="O5021" t="s">
        <v>43034</v>
      </c>
      <c r="P5021" t="s">
        <v>43035</v>
      </c>
      <c r="Q5021" t="s">
        <v>43036</v>
      </c>
      <c r="R5021" t="s">
        <v>43037</v>
      </c>
      <c r="S5021" t="s">
        <v>43038</v>
      </c>
      <c r="T5021">
        <v>5.8</v>
      </c>
      <c r="U5021">
        <v>15177</v>
      </c>
      <c r="W5021"/>
      <c r="X5021"/>
      <c r="Y5021"/>
      <c r="Z5021"/>
      <c r="AA5021"/>
      <c r="AB5021">
        <v>95</v>
      </c>
    </row>
    <row r="5022" spans="1:28" x14ac:dyDescent="0.2">
      <c r="A5022" t="s">
        <v>35501</v>
      </c>
      <c r="B5022" t="s">
        <v>35502</v>
      </c>
      <c r="C5022">
        <v>2014</v>
      </c>
      <c r="D5022" t="s">
        <v>30511</v>
      </c>
      <c r="E5022" t="s">
        <v>176</v>
      </c>
      <c r="F5022" t="s">
        <v>44055</v>
      </c>
      <c r="H5022">
        <v>117</v>
      </c>
      <c r="I5022" t="s">
        <v>25</v>
      </c>
      <c r="J5022" t="s">
        <v>26</v>
      </c>
      <c r="M5022" t="s">
        <v>35503</v>
      </c>
      <c r="N5022" t="s">
        <v>35503</v>
      </c>
      <c r="O5022" t="s">
        <v>35504</v>
      </c>
      <c r="P5022" t="s">
        <v>35505</v>
      </c>
      <c r="Q5022" t="s">
        <v>35506</v>
      </c>
      <c r="R5022" t="s">
        <v>35507</v>
      </c>
      <c r="S5022" t="s">
        <v>35508</v>
      </c>
      <c r="T5022">
        <v>6.9</v>
      </c>
      <c r="U5022">
        <v>38766</v>
      </c>
      <c r="V5022" s="12">
        <f>W5022*1.09324733035956</f>
        <v>1093247.33035956</v>
      </c>
      <c r="W5022" s="3">
        <v>1000000</v>
      </c>
      <c r="X5022" s="13">
        <f>Y5022*1.09324733035956</f>
        <v>14542.375988442867</v>
      </c>
      <c r="Y5022" s="3">
        <v>13302</v>
      </c>
      <c r="Z5022" s="13">
        <f>AA5022*1.09324733035956</f>
        <v>87048.725432549603</v>
      </c>
      <c r="AA5022" s="3">
        <v>79624</v>
      </c>
      <c r="AB5022">
        <v>90</v>
      </c>
    </row>
    <row r="5023" spans="1:28" hidden="1" x14ac:dyDescent="0.2">
      <c r="A5023" t="s">
        <v>43045</v>
      </c>
      <c r="B5023" t="s">
        <v>43046</v>
      </c>
      <c r="C5023">
        <v>2018</v>
      </c>
      <c r="D5023" s="1">
        <v>43167</v>
      </c>
      <c r="E5023" t="s">
        <v>176</v>
      </c>
      <c r="H5023">
        <v>140</v>
      </c>
      <c r="I5023" t="s">
        <v>943</v>
      </c>
      <c r="J5023" t="s">
        <v>944</v>
      </c>
      <c r="M5023" t="s">
        <v>19879</v>
      </c>
      <c r="N5023" t="s">
        <v>43047</v>
      </c>
      <c r="O5023" t="s">
        <v>43048</v>
      </c>
      <c r="P5023" t="s">
        <v>20748</v>
      </c>
      <c r="Q5023" t="s">
        <v>43049</v>
      </c>
      <c r="R5023" t="s">
        <v>43050</v>
      </c>
      <c r="S5023" t="s">
        <v>43051</v>
      </c>
      <c r="T5023">
        <v>6.8</v>
      </c>
      <c r="U5023">
        <v>13522</v>
      </c>
      <c r="W5023" t="s">
        <v>12124</v>
      </c>
      <c r="X5023"/>
      <c r="Y5023"/>
      <c r="Z5023"/>
      <c r="AA5023">
        <v>205009</v>
      </c>
      <c r="AB5023">
        <v>587</v>
      </c>
    </row>
    <row r="5024" spans="1:28" x14ac:dyDescent="0.2">
      <c r="A5024" t="s">
        <v>31972</v>
      </c>
      <c r="B5024" t="s">
        <v>31973</v>
      </c>
      <c r="C5024">
        <v>2012</v>
      </c>
      <c r="D5024" t="s">
        <v>31974</v>
      </c>
      <c r="E5024" t="s">
        <v>44035</v>
      </c>
      <c r="F5024" t="s">
        <v>44032</v>
      </c>
      <c r="H5024">
        <v>129</v>
      </c>
      <c r="I5024" t="s">
        <v>943</v>
      </c>
      <c r="J5024" t="s">
        <v>944</v>
      </c>
      <c r="M5024" t="s">
        <v>31975</v>
      </c>
      <c r="N5024" t="s">
        <v>31976</v>
      </c>
      <c r="O5024" t="s">
        <v>31977</v>
      </c>
      <c r="P5024" t="s">
        <v>31978</v>
      </c>
      <c r="Q5024" t="s">
        <v>31979</v>
      </c>
      <c r="R5024" t="s">
        <v>31980</v>
      </c>
      <c r="S5024" t="s">
        <v>31981</v>
      </c>
      <c r="T5024">
        <v>8.1999999999999993</v>
      </c>
      <c r="U5024">
        <v>14749</v>
      </c>
      <c r="V5024" s="12">
        <f>W5024*1.12725506764114</f>
        <v>1127255.06764114</v>
      </c>
      <c r="W5024" s="3">
        <v>1000000</v>
      </c>
      <c r="X5024" s="13">
        <f>Y5024*1.12725506764114</f>
        <v>13699.530837042774</v>
      </c>
      <c r="Y5024" s="3">
        <v>12153</v>
      </c>
      <c r="Z5024" s="13">
        <f>AA5024*1.12725506764114</f>
        <v>425880.34632002556</v>
      </c>
      <c r="AA5024" s="3">
        <v>377803</v>
      </c>
      <c r="AB5024">
        <v>57</v>
      </c>
    </row>
    <row r="5025" spans="1:28" hidden="1" x14ac:dyDescent="0.2">
      <c r="A5025" t="s">
        <v>43059</v>
      </c>
      <c r="B5025" t="s">
        <v>43060</v>
      </c>
      <c r="C5025">
        <v>2017</v>
      </c>
      <c r="D5025" s="1">
        <v>42747</v>
      </c>
      <c r="E5025" t="s">
        <v>1045</v>
      </c>
      <c r="H5025">
        <v>124</v>
      </c>
      <c r="I5025" t="s">
        <v>4358</v>
      </c>
      <c r="J5025" t="s">
        <v>1076</v>
      </c>
      <c r="M5025" t="s">
        <v>43061</v>
      </c>
      <c r="N5025" t="s">
        <v>43062</v>
      </c>
      <c r="O5025" t="s">
        <v>43063</v>
      </c>
      <c r="P5025" t="s">
        <v>26343</v>
      </c>
      <c r="Q5025" t="s">
        <v>43064</v>
      </c>
      <c r="R5025" t="s">
        <v>43065</v>
      </c>
      <c r="S5025" t="s">
        <v>43066</v>
      </c>
      <c r="T5025">
        <v>7.7</v>
      </c>
      <c r="U5025">
        <v>19152</v>
      </c>
      <c r="W5025"/>
      <c r="X5025"/>
      <c r="Y5025"/>
      <c r="Z5025"/>
      <c r="AA5025">
        <v>10081222</v>
      </c>
      <c r="AB5025">
        <v>20</v>
      </c>
    </row>
    <row r="5026" spans="1:28" hidden="1" x14ac:dyDescent="0.2">
      <c r="A5026" t="s">
        <v>43067</v>
      </c>
      <c r="B5026" t="s">
        <v>43068</v>
      </c>
      <c r="C5026">
        <v>2019</v>
      </c>
      <c r="D5026" s="1">
        <v>43628</v>
      </c>
      <c r="E5026" t="s">
        <v>1045</v>
      </c>
      <c r="F5026" t="s">
        <v>44032</v>
      </c>
      <c r="G5026" t="s">
        <v>44036</v>
      </c>
      <c r="H5026">
        <v>137</v>
      </c>
      <c r="I5026" t="s">
        <v>495</v>
      </c>
      <c r="J5026" t="s">
        <v>26</v>
      </c>
      <c r="K5026" t="s">
        <v>308</v>
      </c>
      <c r="M5026" t="s">
        <v>8904</v>
      </c>
      <c r="N5026" t="s">
        <v>8904</v>
      </c>
      <c r="O5026" t="s">
        <v>43069</v>
      </c>
      <c r="P5026" t="s">
        <v>40228</v>
      </c>
      <c r="Q5026" t="s">
        <v>43070</v>
      </c>
      <c r="R5026" t="s">
        <v>43071</v>
      </c>
      <c r="S5026" t="s">
        <v>43072</v>
      </c>
      <c r="T5026">
        <v>8</v>
      </c>
      <c r="U5026">
        <v>227338</v>
      </c>
      <c r="W5026">
        <v>18600000</v>
      </c>
      <c r="X5026"/>
      <c r="Y5026"/>
      <c r="Z5026"/>
      <c r="AA5026">
        <v>333686</v>
      </c>
      <c r="AB5026">
        <v>1207</v>
      </c>
    </row>
    <row r="5027" spans="1:28" hidden="1" x14ac:dyDescent="0.2">
      <c r="A5027" t="s">
        <v>43073</v>
      </c>
      <c r="B5027" t="s">
        <v>43074</v>
      </c>
      <c r="C5027">
        <v>2018</v>
      </c>
      <c r="D5027" t="s">
        <v>38215</v>
      </c>
      <c r="E5027" t="s">
        <v>1045</v>
      </c>
      <c r="H5027">
        <v>110</v>
      </c>
      <c r="I5027" t="s">
        <v>4358</v>
      </c>
      <c r="J5027" t="s">
        <v>1076</v>
      </c>
      <c r="M5027" t="s">
        <v>43075</v>
      </c>
      <c r="N5027" t="s">
        <v>43076</v>
      </c>
      <c r="O5027" t="s">
        <v>43077</v>
      </c>
      <c r="P5027" t="s">
        <v>43078</v>
      </c>
      <c r="Q5027" t="s">
        <v>43079</v>
      </c>
      <c r="R5027" t="s">
        <v>43080</v>
      </c>
      <c r="S5027" t="s">
        <v>43081</v>
      </c>
      <c r="T5027">
        <v>4.0999999999999996</v>
      </c>
      <c r="U5027">
        <v>53649</v>
      </c>
      <c r="W5027"/>
      <c r="X5027"/>
      <c r="Y5027"/>
      <c r="Z5027"/>
      <c r="AA5027">
        <v>3595901</v>
      </c>
      <c r="AB5027">
        <v>41</v>
      </c>
    </row>
    <row r="5028" spans="1:28" x14ac:dyDescent="0.2">
      <c r="A5028" t="s">
        <v>38006</v>
      </c>
      <c r="B5028" t="s">
        <v>38007</v>
      </c>
      <c r="C5028">
        <v>2016</v>
      </c>
      <c r="D5028" s="1">
        <v>42531</v>
      </c>
      <c r="E5028" t="s">
        <v>176</v>
      </c>
      <c r="F5028" t="s">
        <v>44034</v>
      </c>
      <c r="G5028" t="s">
        <v>44046</v>
      </c>
      <c r="H5028">
        <v>91</v>
      </c>
      <c r="I5028" t="s">
        <v>1983</v>
      </c>
      <c r="J5028" t="s">
        <v>26</v>
      </c>
      <c r="M5028" t="s">
        <v>15384</v>
      </c>
      <c r="N5028" t="s">
        <v>15384</v>
      </c>
      <c r="O5028" t="s">
        <v>38008</v>
      </c>
      <c r="P5028" t="s">
        <v>29559</v>
      </c>
      <c r="Q5028" t="s">
        <v>38009</v>
      </c>
      <c r="R5028" t="s">
        <v>38010</v>
      </c>
      <c r="S5028" t="s">
        <v>38011</v>
      </c>
      <c r="T5028">
        <v>5.4</v>
      </c>
      <c r="U5028">
        <v>15314</v>
      </c>
      <c r="V5028" s="12">
        <f>W5028*1.07834771485832</f>
        <v>2911538.8301174641</v>
      </c>
      <c r="W5028" s="3">
        <v>2700000</v>
      </c>
      <c r="X5028" s="13">
        <f>Y5028*1.07834771485832</f>
        <v>13526.793735182766</v>
      </c>
      <c r="Y5028" s="3">
        <v>12544</v>
      </c>
      <c r="Z5028" s="13">
        <f>AA5028*1.07834771485832</f>
        <v>80552.574299916509</v>
      </c>
      <c r="AA5028" s="3">
        <v>74700</v>
      </c>
      <c r="AB5028">
        <v>190</v>
      </c>
    </row>
    <row r="5029" spans="1:28" hidden="1" x14ac:dyDescent="0.2">
      <c r="A5029" t="s">
        <v>43090</v>
      </c>
      <c r="B5029" t="s">
        <v>43091</v>
      </c>
      <c r="C5029">
        <v>2019</v>
      </c>
      <c r="D5029" t="s">
        <v>39338</v>
      </c>
      <c r="E5029" t="s">
        <v>1045</v>
      </c>
      <c r="F5029" t="s">
        <v>44032</v>
      </c>
      <c r="H5029">
        <v>104</v>
      </c>
      <c r="I5029" t="s">
        <v>433</v>
      </c>
      <c r="J5029" t="s">
        <v>26</v>
      </c>
      <c r="M5029" t="s">
        <v>43092</v>
      </c>
      <c r="N5029" t="s">
        <v>43092</v>
      </c>
      <c r="O5029" t="s">
        <v>43093</v>
      </c>
      <c r="P5029" t="s">
        <v>43094</v>
      </c>
      <c r="Q5029" t="s">
        <v>43095</v>
      </c>
      <c r="R5029" t="s">
        <v>43096</v>
      </c>
      <c r="S5029" t="s">
        <v>43097</v>
      </c>
      <c r="T5029">
        <v>6.8</v>
      </c>
      <c r="U5029">
        <v>14108</v>
      </c>
      <c r="W5029"/>
      <c r="X5029"/>
      <c r="Y5029">
        <v>7189808</v>
      </c>
      <c r="Z5029"/>
      <c r="AA5029">
        <v>7442106</v>
      </c>
      <c r="AB5029">
        <v>163</v>
      </c>
    </row>
    <row r="5030" spans="1:28" hidden="1" x14ac:dyDescent="0.2">
      <c r="A5030" t="s">
        <v>43098</v>
      </c>
      <c r="B5030" t="s">
        <v>43099</v>
      </c>
      <c r="C5030">
        <v>2018</v>
      </c>
      <c r="D5030" t="s">
        <v>39948</v>
      </c>
      <c r="E5030" t="s">
        <v>176</v>
      </c>
      <c r="F5030" t="s">
        <v>44036</v>
      </c>
      <c r="H5030">
        <v>115</v>
      </c>
      <c r="I5030" t="s">
        <v>943</v>
      </c>
      <c r="J5030" t="s">
        <v>944</v>
      </c>
      <c r="M5030" t="s">
        <v>32821</v>
      </c>
      <c r="N5030" t="s">
        <v>37548</v>
      </c>
      <c r="O5030" t="s">
        <v>43100</v>
      </c>
      <c r="P5030" t="s">
        <v>37167</v>
      </c>
      <c r="Q5030" t="s">
        <v>43101</v>
      </c>
      <c r="R5030" t="s">
        <v>43102</v>
      </c>
      <c r="S5030" t="s">
        <v>43103</v>
      </c>
      <c r="T5030">
        <v>7.5</v>
      </c>
      <c r="U5030">
        <v>12707</v>
      </c>
      <c r="W5030"/>
      <c r="X5030"/>
      <c r="Y5030"/>
      <c r="Z5030"/>
      <c r="AA5030">
        <v>310320</v>
      </c>
      <c r="AB5030">
        <v>207</v>
      </c>
    </row>
    <row r="5031" spans="1:28" x14ac:dyDescent="0.2">
      <c r="A5031" t="s">
        <v>11867</v>
      </c>
      <c r="B5031" t="s">
        <v>11868</v>
      </c>
      <c r="C5031">
        <v>2005</v>
      </c>
      <c r="D5031" t="s">
        <v>10298</v>
      </c>
      <c r="E5031" t="s">
        <v>1045</v>
      </c>
      <c r="F5031" t="s">
        <v>44032</v>
      </c>
      <c r="G5031" t="s">
        <v>44036</v>
      </c>
      <c r="H5031">
        <v>114</v>
      </c>
      <c r="I5031" t="s">
        <v>7884</v>
      </c>
      <c r="J5031" t="s">
        <v>64</v>
      </c>
      <c r="K5031" t="s">
        <v>26</v>
      </c>
      <c r="L5031" t="s">
        <v>361</v>
      </c>
      <c r="M5031" t="s">
        <v>9744</v>
      </c>
      <c r="N5031" t="s">
        <v>11869</v>
      </c>
      <c r="O5031" t="s">
        <v>11870</v>
      </c>
      <c r="P5031" t="s">
        <v>9744</v>
      </c>
      <c r="Q5031" t="s">
        <v>11871</v>
      </c>
      <c r="R5031" t="s">
        <v>11872</v>
      </c>
      <c r="S5031" t="s">
        <v>11873</v>
      </c>
      <c r="T5031">
        <v>7.1</v>
      </c>
      <c r="U5031">
        <v>13299</v>
      </c>
      <c r="V5031" s="12">
        <f>W5031*1.32519713261649</f>
        <v>46381899.641577147</v>
      </c>
      <c r="W5031" s="3">
        <v>35000000</v>
      </c>
      <c r="X5031" s="13">
        <f>Y5031*1.32519713261649</f>
        <v>13473.279247311853</v>
      </c>
      <c r="Y5031" s="3">
        <v>10167</v>
      </c>
      <c r="Z5031" s="13">
        <f>AA5031*1.32519713261649</f>
        <v>33739549.475949883</v>
      </c>
      <c r="AA5031" s="3">
        <v>25460023</v>
      </c>
      <c r="AB5031">
        <v>42</v>
      </c>
    </row>
    <row r="5032" spans="1:28" hidden="1" x14ac:dyDescent="0.2">
      <c r="A5032" t="s">
        <v>43112</v>
      </c>
      <c r="B5032" t="s">
        <v>12665</v>
      </c>
      <c r="C5032">
        <v>2018</v>
      </c>
      <c r="D5032" s="1">
        <v>43262</v>
      </c>
      <c r="E5032" t="s">
        <v>16512</v>
      </c>
      <c r="F5032" t="s">
        <v>44032</v>
      </c>
      <c r="H5032">
        <v>163</v>
      </c>
      <c r="I5032" t="s">
        <v>943</v>
      </c>
      <c r="J5032" t="s">
        <v>2402</v>
      </c>
      <c r="M5032" t="s">
        <v>13463</v>
      </c>
      <c r="N5032" t="s">
        <v>43113</v>
      </c>
      <c r="O5032" t="s">
        <v>43114</v>
      </c>
      <c r="P5032" t="s">
        <v>30440</v>
      </c>
      <c r="Q5032" t="s">
        <v>43115</v>
      </c>
      <c r="R5032" t="s">
        <v>43116</v>
      </c>
      <c r="S5032" t="s">
        <v>43117</v>
      </c>
      <c r="T5032">
        <v>6.8</v>
      </c>
      <c r="U5032">
        <v>12121</v>
      </c>
      <c r="W5032"/>
      <c r="X5032"/>
      <c r="Y5032"/>
      <c r="Z5032"/>
      <c r="AA5032">
        <v>2278361</v>
      </c>
      <c r="AB5032">
        <v>378</v>
      </c>
    </row>
    <row r="5033" spans="1:28" hidden="1" x14ac:dyDescent="0.2">
      <c r="A5033" t="s">
        <v>43118</v>
      </c>
      <c r="B5033" t="s">
        <v>43119</v>
      </c>
      <c r="C5033">
        <v>2019</v>
      </c>
      <c r="D5033" s="1">
        <v>43591</v>
      </c>
      <c r="E5033" t="s">
        <v>16512</v>
      </c>
      <c r="F5033" t="s">
        <v>44038</v>
      </c>
      <c r="G5033" t="s">
        <v>44032</v>
      </c>
      <c r="H5033">
        <v>150</v>
      </c>
      <c r="I5033" t="s">
        <v>943</v>
      </c>
      <c r="J5033" t="s">
        <v>944</v>
      </c>
      <c r="M5033" t="s">
        <v>34252</v>
      </c>
      <c r="N5033" t="s">
        <v>43120</v>
      </c>
      <c r="O5033" t="s">
        <v>43121</v>
      </c>
      <c r="P5033" t="s">
        <v>9379</v>
      </c>
      <c r="Q5033" t="s">
        <v>30888</v>
      </c>
      <c r="R5033" t="s">
        <v>43122</v>
      </c>
      <c r="S5033" t="s">
        <v>43123</v>
      </c>
      <c r="T5033">
        <v>5.2</v>
      </c>
      <c r="U5033">
        <v>19049</v>
      </c>
      <c r="W5033"/>
      <c r="X5033"/>
      <c r="Y5033">
        <v>2971549</v>
      </c>
      <c r="Z5033"/>
      <c r="AA5033">
        <v>33185983</v>
      </c>
      <c r="AB5033">
        <v>902</v>
      </c>
    </row>
    <row r="5034" spans="1:28" hidden="1" x14ac:dyDescent="0.2">
      <c r="A5034" t="s">
        <v>43124</v>
      </c>
      <c r="B5034" t="s">
        <v>43125</v>
      </c>
      <c r="C5034">
        <v>2018</v>
      </c>
      <c r="D5034" s="1">
        <v>43628</v>
      </c>
      <c r="E5034" t="s">
        <v>1045</v>
      </c>
      <c r="F5034" t="s">
        <v>44032</v>
      </c>
      <c r="H5034">
        <v>124</v>
      </c>
      <c r="I5034" t="s">
        <v>943</v>
      </c>
      <c r="J5034" t="s">
        <v>944</v>
      </c>
      <c r="M5034" t="s">
        <v>43126</v>
      </c>
      <c r="N5034" t="s">
        <v>43127</v>
      </c>
      <c r="O5034" t="s">
        <v>43128</v>
      </c>
      <c r="P5034" t="s">
        <v>19882</v>
      </c>
      <c r="Q5034" t="s">
        <v>43129</v>
      </c>
      <c r="R5034" t="s">
        <v>43130</v>
      </c>
      <c r="S5034" t="s">
        <v>43131</v>
      </c>
      <c r="T5034">
        <v>8</v>
      </c>
      <c r="U5034">
        <v>26505</v>
      </c>
      <c r="W5034"/>
      <c r="X5034"/>
      <c r="Y5034"/>
      <c r="Z5034"/>
      <c r="AA5034">
        <v>26125610</v>
      </c>
      <c r="AB5034">
        <v>237</v>
      </c>
    </row>
    <row r="5035" spans="1:28" x14ac:dyDescent="0.2">
      <c r="A5035" t="s">
        <v>17897</v>
      </c>
      <c r="B5035" t="s">
        <v>17898</v>
      </c>
      <c r="C5035">
        <v>2007</v>
      </c>
      <c r="D5035" s="1">
        <v>39605</v>
      </c>
      <c r="E5035" t="s">
        <v>16512</v>
      </c>
      <c r="F5035" t="s">
        <v>44044</v>
      </c>
      <c r="G5035" t="s">
        <v>44032</v>
      </c>
      <c r="H5035">
        <v>115</v>
      </c>
      <c r="I5035" t="s">
        <v>17899</v>
      </c>
      <c r="J5035" t="s">
        <v>2390</v>
      </c>
      <c r="K5035" t="s">
        <v>1121</v>
      </c>
      <c r="L5035" t="s">
        <v>27</v>
      </c>
      <c r="M5035" t="s">
        <v>17900</v>
      </c>
      <c r="N5035" t="s">
        <v>17901</v>
      </c>
      <c r="O5035" t="s">
        <v>17902</v>
      </c>
      <c r="P5035" t="s">
        <v>17903</v>
      </c>
      <c r="Q5035" t="s">
        <v>17904</v>
      </c>
      <c r="R5035" t="s">
        <v>17905</v>
      </c>
      <c r="S5035" t="s">
        <v>17906</v>
      </c>
      <c r="T5035">
        <v>8.1</v>
      </c>
      <c r="U5035">
        <v>96460</v>
      </c>
      <c r="V5035" s="12">
        <f>W5035*1.24823238899982</f>
        <v>4992929.55599928</v>
      </c>
      <c r="W5035" s="3">
        <v>4000000</v>
      </c>
      <c r="X5035" s="13">
        <f>Y5035*1.24823238899982</f>
        <v>10914.544009414425</v>
      </c>
      <c r="Y5035" s="3">
        <v>8744</v>
      </c>
      <c r="Z5035" s="13">
        <f>AA5035*144548551.06</f>
        <v>2133413458280097</v>
      </c>
      <c r="AA5035" s="3">
        <v>14759148</v>
      </c>
      <c r="AB5035">
        <v>122</v>
      </c>
    </row>
    <row r="5036" spans="1:28" hidden="1" x14ac:dyDescent="0.2">
      <c r="A5036" t="s">
        <v>43140</v>
      </c>
      <c r="B5036" t="s">
        <v>43141</v>
      </c>
      <c r="C5036">
        <v>2018</v>
      </c>
      <c r="D5036" t="s">
        <v>43142</v>
      </c>
      <c r="E5036" t="s">
        <v>1045</v>
      </c>
      <c r="F5036" t="s">
        <v>44032</v>
      </c>
      <c r="H5036">
        <v>92</v>
      </c>
      <c r="I5036" t="s">
        <v>25</v>
      </c>
      <c r="J5036" t="s">
        <v>26</v>
      </c>
      <c r="M5036" t="s">
        <v>2341</v>
      </c>
      <c r="N5036" t="s">
        <v>2341</v>
      </c>
      <c r="O5036" t="s">
        <v>43143</v>
      </c>
      <c r="P5036" t="s">
        <v>2341</v>
      </c>
      <c r="Q5036" t="s">
        <v>43144</v>
      </c>
      <c r="R5036" t="s">
        <v>43145</v>
      </c>
      <c r="S5036" t="s">
        <v>43146</v>
      </c>
      <c r="T5036">
        <v>7.1</v>
      </c>
      <c r="U5036">
        <v>13073</v>
      </c>
      <c r="W5036">
        <v>191000</v>
      </c>
      <c r="X5036"/>
      <c r="Y5036"/>
      <c r="Z5036"/>
      <c r="AA5036">
        <v>456304</v>
      </c>
      <c r="AB5036">
        <v>117</v>
      </c>
    </row>
    <row r="5037" spans="1:28" hidden="1" x14ac:dyDescent="0.2">
      <c r="A5037" t="s">
        <v>43147</v>
      </c>
      <c r="B5037" t="s">
        <v>43148</v>
      </c>
      <c r="C5037">
        <v>2018</v>
      </c>
      <c r="D5037" s="1">
        <v>43467</v>
      </c>
      <c r="E5037" t="s">
        <v>176</v>
      </c>
      <c r="H5037">
        <v>147</v>
      </c>
      <c r="I5037" t="s">
        <v>943</v>
      </c>
      <c r="J5037" t="s">
        <v>2402</v>
      </c>
      <c r="M5037" t="s">
        <v>43149</v>
      </c>
      <c r="N5037" t="s">
        <v>43150</v>
      </c>
      <c r="O5037" t="s">
        <v>43151</v>
      </c>
      <c r="P5037" t="s">
        <v>43152</v>
      </c>
      <c r="Q5037" t="s">
        <v>43153</v>
      </c>
      <c r="R5037" t="s">
        <v>43154</v>
      </c>
      <c r="S5037" t="s">
        <v>43155</v>
      </c>
      <c r="T5037">
        <v>9</v>
      </c>
      <c r="U5037">
        <v>11752</v>
      </c>
      <c r="W5037" t="s">
        <v>5675</v>
      </c>
      <c r="X5037"/>
      <c r="Y5037"/>
      <c r="Z5037"/>
      <c r="AA5037">
        <v>3417</v>
      </c>
      <c r="AB5037">
        <v>369</v>
      </c>
    </row>
    <row r="5038" spans="1:28" hidden="1" x14ac:dyDescent="0.2">
      <c r="A5038" t="s">
        <v>43156</v>
      </c>
      <c r="B5038" t="s">
        <v>43157</v>
      </c>
      <c r="C5038">
        <v>2018</v>
      </c>
      <c r="D5038" t="s">
        <v>39152</v>
      </c>
      <c r="E5038" t="s">
        <v>16512</v>
      </c>
      <c r="F5038" t="s">
        <v>44038</v>
      </c>
      <c r="H5038">
        <v>107</v>
      </c>
      <c r="I5038" t="s">
        <v>4358</v>
      </c>
      <c r="J5038" t="s">
        <v>1076</v>
      </c>
      <c r="M5038" t="s">
        <v>38403</v>
      </c>
      <c r="N5038" t="s">
        <v>43158</v>
      </c>
      <c r="O5038" t="s">
        <v>43159</v>
      </c>
      <c r="P5038" t="s">
        <v>43160</v>
      </c>
      <c r="Q5038" t="s">
        <v>43160</v>
      </c>
      <c r="R5038" t="s">
        <v>43161</v>
      </c>
      <c r="S5038" t="s">
        <v>43162</v>
      </c>
      <c r="T5038">
        <v>7.7</v>
      </c>
      <c r="U5038">
        <v>19574</v>
      </c>
      <c r="W5038"/>
      <c r="X5038"/>
      <c r="Y5038"/>
      <c r="Z5038"/>
      <c r="AA5038">
        <v>1562712</v>
      </c>
      <c r="AB5038">
        <v>37</v>
      </c>
    </row>
    <row r="5039" spans="1:28" x14ac:dyDescent="0.2">
      <c r="A5039" t="s">
        <v>38492</v>
      </c>
      <c r="B5039" t="s">
        <v>38493</v>
      </c>
      <c r="C5039">
        <v>2016</v>
      </c>
      <c r="D5039" t="s">
        <v>38494</v>
      </c>
      <c r="E5039" t="s">
        <v>16512</v>
      </c>
      <c r="F5039" t="s">
        <v>44033</v>
      </c>
      <c r="G5039" t="s">
        <v>44042</v>
      </c>
      <c r="H5039">
        <v>88</v>
      </c>
      <c r="I5039" t="s">
        <v>25</v>
      </c>
      <c r="J5039" t="s">
        <v>26</v>
      </c>
      <c r="M5039" t="s">
        <v>38495</v>
      </c>
      <c r="N5039" t="s">
        <v>38496</v>
      </c>
      <c r="O5039" t="s">
        <v>38497</v>
      </c>
      <c r="P5039" t="s">
        <v>38498</v>
      </c>
      <c r="Q5039" t="s">
        <v>38499</v>
      </c>
      <c r="R5039" t="s">
        <v>38500</v>
      </c>
      <c r="S5039" t="s">
        <v>38501</v>
      </c>
      <c r="T5039">
        <v>5.7</v>
      </c>
      <c r="U5039">
        <v>10146</v>
      </c>
      <c r="V5039" s="12">
        <f>W5039*1.07834771485832</f>
        <v>1725356.3437733122</v>
      </c>
      <c r="W5039" s="3">
        <v>1600000</v>
      </c>
      <c r="X5039" s="13">
        <f>Y5039*1.07834771485832</f>
        <v>10895.625310928466</v>
      </c>
      <c r="Y5039" s="3">
        <v>10104</v>
      </c>
      <c r="Z5039" s="13">
        <f>AA5039*1.07834771485832</f>
        <v>10895.625310928466</v>
      </c>
      <c r="AA5039" s="3">
        <v>10104</v>
      </c>
      <c r="AB5039">
        <v>53</v>
      </c>
    </row>
    <row r="5040" spans="1:28" hidden="1" x14ac:dyDescent="0.2">
      <c r="A5040" t="s">
        <v>43171</v>
      </c>
      <c r="B5040" t="s">
        <v>43172</v>
      </c>
      <c r="C5040">
        <v>2018</v>
      </c>
      <c r="D5040" t="s">
        <v>43173</v>
      </c>
      <c r="E5040" t="s">
        <v>176</v>
      </c>
      <c r="F5040" t="s">
        <v>44046</v>
      </c>
      <c r="G5040" t="s">
        <v>44042</v>
      </c>
      <c r="H5040">
        <v>90</v>
      </c>
      <c r="I5040" t="s">
        <v>25</v>
      </c>
      <c r="J5040" t="s">
        <v>26</v>
      </c>
      <c r="M5040" t="s">
        <v>8733</v>
      </c>
      <c r="N5040" t="s">
        <v>43174</v>
      </c>
      <c r="O5040" t="s">
        <v>43175</v>
      </c>
      <c r="P5040" t="s">
        <v>43176</v>
      </c>
      <c r="Q5040" t="s">
        <v>43177</v>
      </c>
      <c r="R5040" t="s">
        <v>43178</v>
      </c>
      <c r="S5040" t="s">
        <v>43179</v>
      </c>
      <c r="T5040">
        <v>6.1</v>
      </c>
      <c r="U5040">
        <v>33388</v>
      </c>
      <c r="W5040"/>
      <c r="X5040"/>
      <c r="Y5040"/>
      <c r="Z5040"/>
      <c r="AA5040"/>
      <c r="AB5040">
        <v>582</v>
      </c>
    </row>
    <row r="5041" spans="1:28" x14ac:dyDescent="0.2">
      <c r="A5041" t="s">
        <v>28039</v>
      </c>
      <c r="B5041" t="s">
        <v>28040</v>
      </c>
      <c r="C5041">
        <v>2013</v>
      </c>
      <c r="D5041" t="s">
        <v>16580</v>
      </c>
      <c r="E5041" t="s">
        <v>16512</v>
      </c>
      <c r="F5041" t="s">
        <v>44044</v>
      </c>
      <c r="G5041" t="s">
        <v>44042</v>
      </c>
      <c r="H5041">
        <v>99</v>
      </c>
      <c r="I5041" t="s">
        <v>495</v>
      </c>
      <c r="J5041" t="s">
        <v>26</v>
      </c>
      <c r="M5041" t="s">
        <v>28041</v>
      </c>
      <c r="N5041" t="s">
        <v>28041</v>
      </c>
      <c r="O5041" t="s">
        <v>28042</v>
      </c>
      <c r="P5041" t="s">
        <v>9676</v>
      </c>
      <c r="Q5041" t="s">
        <v>28043</v>
      </c>
      <c r="R5041" t="s">
        <v>28044</v>
      </c>
      <c r="S5041" t="s">
        <v>28045</v>
      </c>
      <c r="T5041">
        <v>6.1</v>
      </c>
      <c r="U5041">
        <v>31649</v>
      </c>
      <c r="V5041" s="12">
        <f>W5041*1.11098185502045</f>
        <v>9443345.7676738258</v>
      </c>
      <c r="W5041" s="3">
        <v>8500000</v>
      </c>
      <c r="X5041" s="13">
        <f>Y5041*1.11098185502045</f>
        <v>10828.740140884325</v>
      </c>
      <c r="Y5041" s="3">
        <v>9747</v>
      </c>
      <c r="Z5041" s="13">
        <f>AA5041*1.11098185502045</f>
        <v>4362143.6018063249</v>
      </c>
      <c r="AA5041" s="3">
        <v>3926386</v>
      </c>
      <c r="AB5041">
        <v>91</v>
      </c>
    </row>
    <row r="5042" spans="1:28" x14ac:dyDescent="0.2">
      <c r="A5042" t="s">
        <v>27606</v>
      </c>
      <c r="B5042" t="s">
        <v>27607</v>
      </c>
      <c r="C5042">
        <v>2012</v>
      </c>
      <c r="D5042" s="1">
        <v>41275</v>
      </c>
      <c r="E5042" t="s">
        <v>16512</v>
      </c>
      <c r="F5042" t="s">
        <v>44031</v>
      </c>
      <c r="G5042" t="s">
        <v>44038</v>
      </c>
      <c r="H5042">
        <v>80</v>
      </c>
      <c r="I5042" t="s">
        <v>2359</v>
      </c>
      <c r="J5042" t="s">
        <v>308</v>
      </c>
      <c r="K5042" t="s">
        <v>9135</v>
      </c>
      <c r="L5042" t="s">
        <v>27</v>
      </c>
      <c r="M5042" t="s">
        <v>27608</v>
      </c>
      <c r="N5042" t="s">
        <v>27609</v>
      </c>
      <c r="O5042" t="s">
        <v>27610</v>
      </c>
      <c r="P5042" t="s">
        <v>27611</v>
      </c>
      <c r="Q5042" t="s">
        <v>27612</v>
      </c>
      <c r="R5042" t="s">
        <v>27613</v>
      </c>
      <c r="S5042" t="s">
        <v>27614</v>
      </c>
      <c r="T5042">
        <v>5</v>
      </c>
      <c r="U5042">
        <v>32688</v>
      </c>
      <c r="V5042" s="12">
        <f>W5042*1.12725506764114</f>
        <v>7214432.4329032954</v>
      </c>
      <c r="W5042" s="3">
        <v>6400000</v>
      </c>
      <c r="X5042" s="13">
        <f>Y5042*1.12725506764114</f>
        <v>10821.648649354944</v>
      </c>
      <c r="Y5042" s="3">
        <v>9600</v>
      </c>
      <c r="Z5042" s="13">
        <f>AA5042*1.12725506764114</f>
        <v>12422322.664028671</v>
      </c>
      <c r="AA5042" s="3">
        <v>11019975</v>
      </c>
      <c r="AB5042">
        <v>178</v>
      </c>
    </row>
    <row r="5043" spans="1:28" hidden="1" x14ac:dyDescent="0.2">
      <c r="A5043" t="s">
        <v>43195</v>
      </c>
      <c r="B5043" t="s">
        <v>43196</v>
      </c>
      <c r="C5043">
        <v>2019</v>
      </c>
      <c r="D5043" s="1">
        <v>38693</v>
      </c>
      <c r="E5043" t="s">
        <v>16512</v>
      </c>
      <c r="F5043" t="s">
        <v>44032</v>
      </c>
      <c r="G5043" t="s">
        <v>44049</v>
      </c>
      <c r="H5043">
        <v>155</v>
      </c>
      <c r="I5043" t="s">
        <v>4427</v>
      </c>
      <c r="J5043" t="s">
        <v>4428</v>
      </c>
      <c r="M5043" t="s">
        <v>17903</v>
      </c>
      <c r="N5043" t="s">
        <v>43197</v>
      </c>
      <c r="O5043" t="s">
        <v>43198</v>
      </c>
      <c r="P5043" t="s">
        <v>43199</v>
      </c>
      <c r="Q5043" t="s">
        <v>43200</v>
      </c>
      <c r="R5043" t="s">
        <v>43201</v>
      </c>
      <c r="S5043" t="s">
        <v>43202</v>
      </c>
      <c r="T5043">
        <v>3.1</v>
      </c>
      <c r="U5043">
        <v>42692</v>
      </c>
      <c r="W5043">
        <v>4000000</v>
      </c>
      <c r="X5043"/>
      <c r="Y5043"/>
      <c r="Z5043"/>
      <c r="AA5043"/>
      <c r="AB5043">
        <v>17</v>
      </c>
    </row>
    <row r="5044" spans="1:28" hidden="1" x14ac:dyDescent="0.2">
      <c r="A5044" t="s">
        <v>43203</v>
      </c>
      <c r="B5044" t="s">
        <v>43204</v>
      </c>
      <c r="C5044">
        <v>2018</v>
      </c>
      <c r="D5044" t="s">
        <v>40667</v>
      </c>
      <c r="E5044" t="s">
        <v>44035</v>
      </c>
      <c r="F5044" t="s">
        <v>44032</v>
      </c>
      <c r="G5044" t="s">
        <v>44057</v>
      </c>
      <c r="H5044">
        <v>136</v>
      </c>
      <c r="I5044" t="s">
        <v>4358</v>
      </c>
      <c r="J5044" t="s">
        <v>1076</v>
      </c>
      <c r="M5044" t="s">
        <v>43205</v>
      </c>
      <c r="N5044" t="s">
        <v>43206</v>
      </c>
      <c r="O5044" t="s">
        <v>43207</v>
      </c>
      <c r="P5044" t="s">
        <v>43208</v>
      </c>
      <c r="Q5044" t="s">
        <v>43209</v>
      </c>
      <c r="R5044" t="s">
        <v>43210</v>
      </c>
      <c r="S5044" t="s">
        <v>43211</v>
      </c>
      <c r="T5044">
        <v>7.8</v>
      </c>
      <c r="U5044">
        <v>14437</v>
      </c>
      <c r="W5044" t="s">
        <v>43212</v>
      </c>
      <c r="X5044"/>
      <c r="Y5044"/>
      <c r="Z5044"/>
      <c r="AA5044">
        <v>13700403</v>
      </c>
      <c r="AB5044">
        <v>31</v>
      </c>
    </row>
    <row r="5045" spans="1:28" hidden="1" x14ac:dyDescent="0.2">
      <c r="A5045" t="s">
        <v>43213</v>
      </c>
      <c r="B5045" t="s">
        <v>43214</v>
      </c>
      <c r="C5045">
        <v>2018</v>
      </c>
      <c r="D5045" t="s">
        <v>34732</v>
      </c>
      <c r="E5045" t="s">
        <v>16512</v>
      </c>
      <c r="F5045" t="s">
        <v>44032</v>
      </c>
      <c r="H5045">
        <v>156</v>
      </c>
      <c r="I5045" t="s">
        <v>943</v>
      </c>
      <c r="J5045" t="s">
        <v>33084</v>
      </c>
      <c r="M5045" t="s">
        <v>43215</v>
      </c>
      <c r="N5045" t="s">
        <v>43215</v>
      </c>
      <c r="O5045" t="s">
        <v>43216</v>
      </c>
      <c r="P5045" t="s">
        <v>43217</v>
      </c>
      <c r="Q5045" t="s">
        <v>43218</v>
      </c>
      <c r="R5045" t="s">
        <v>43219</v>
      </c>
      <c r="S5045" t="s">
        <v>43220</v>
      </c>
      <c r="T5045">
        <v>8.1999999999999993</v>
      </c>
      <c r="U5045">
        <v>31765</v>
      </c>
      <c r="W5045"/>
      <c r="X5045"/>
      <c r="Y5045"/>
      <c r="Z5045"/>
      <c r="AA5045">
        <v>6421597</v>
      </c>
      <c r="AB5045">
        <v>1068</v>
      </c>
    </row>
    <row r="5046" spans="1:28" hidden="1" x14ac:dyDescent="0.2">
      <c r="A5046" t="s">
        <v>43221</v>
      </c>
      <c r="B5046" t="s">
        <v>43222</v>
      </c>
      <c r="C5046">
        <v>2020</v>
      </c>
      <c r="D5046" t="s">
        <v>43223</v>
      </c>
      <c r="E5046" t="s">
        <v>16512</v>
      </c>
      <c r="F5046" t="s">
        <v>44032</v>
      </c>
      <c r="H5046">
        <v>133</v>
      </c>
      <c r="I5046" t="s">
        <v>943</v>
      </c>
      <c r="J5046" t="s">
        <v>944</v>
      </c>
      <c r="M5046" t="s">
        <v>43224</v>
      </c>
      <c r="N5046" t="s">
        <v>43225</v>
      </c>
      <c r="O5046" t="s">
        <v>43226</v>
      </c>
      <c r="P5046" t="s">
        <v>43227</v>
      </c>
      <c r="Q5046" t="s">
        <v>43228</v>
      </c>
      <c r="R5046" t="s">
        <v>43229</v>
      </c>
      <c r="S5046" t="s">
        <v>43230</v>
      </c>
      <c r="T5046">
        <v>1</v>
      </c>
      <c r="U5046">
        <v>53162</v>
      </c>
      <c r="W5046"/>
      <c r="X5046"/>
      <c r="Y5046"/>
      <c r="Z5046"/>
      <c r="AA5046"/>
      <c r="AB5046">
        <v>623</v>
      </c>
    </row>
    <row r="5047" spans="1:28" x14ac:dyDescent="0.2">
      <c r="A5047" t="s">
        <v>26140</v>
      </c>
      <c r="B5047" t="s">
        <v>26141</v>
      </c>
      <c r="C5047">
        <v>2011</v>
      </c>
      <c r="D5047" s="1">
        <v>40822</v>
      </c>
      <c r="E5047" t="s">
        <v>176</v>
      </c>
      <c r="F5047" t="s">
        <v>44036</v>
      </c>
      <c r="G5047" t="s">
        <v>44042</v>
      </c>
      <c r="H5047">
        <v>101</v>
      </c>
      <c r="I5047" t="s">
        <v>26142</v>
      </c>
      <c r="J5047" t="s">
        <v>26</v>
      </c>
      <c r="M5047" t="s">
        <v>26143</v>
      </c>
      <c r="N5047" t="s">
        <v>26143</v>
      </c>
      <c r="O5047" t="s">
        <v>26144</v>
      </c>
      <c r="P5047" t="s">
        <v>22294</v>
      </c>
      <c r="Q5047" t="s">
        <v>26145</v>
      </c>
      <c r="R5047" t="s">
        <v>26146</v>
      </c>
      <c r="S5047" t="s">
        <v>26147</v>
      </c>
      <c r="T5047">
        <v>6.5</v>
      </c>
      <c r="U5047">
        <v>18480</v>
      </c>
      <c r="V5047" s="12">
        <f>W5047*1.1505830469594</f>
        <v>11505830.469594</v>
      </c>
      <c r="W5047" s="3">
        <v>10000000</v>
      </c>
      <c r="X5047" s="13">
        <f>Y5047*1.1505830469594</f>
        <v>10603.773360777832</v>
      </c>
      <c r="Y5047" s="3">
        <v>9216</v>
      </c>
      <c r="Z5047" s="13">
        <f>AA5047*1.1505830469594</f>
        <v>1434993.3691712003</v>
      </c>
      <c r="AA5047" s="3">
        <v>1247188</v>
      </c>
      <c r="AB5047">
        <v>98</v>
      </c>
    </row>
    <row r="5048" spans="1:28" x14ac:dyDescent="0.2">
      <c r="A5048" t="s">
        <v>33336</v>
      </c>
      <c r="B5048" t="s">
        <v>33337</v>
      </c>
      <c r="C5048">
        <v>2013</v>
      </c>
      <c r="D5048" s="1">
        <v>41644</v>
      </c>
      <c r="E5048" t="s">
        <v>3496</v>
      </c>
      <c r="F5048" t="s">
        <v>44042</v>
      </c>
      <c r="H5048">
        <v>99</v>
      </c>
      <c r="I5048" t="s">
        <v>25</v>
      </c>
      <c r="J5048" t="s">
        <v>26</v>
      </c>
      <c r="M5048" t="s">
        <v>18908</v>
      </c>
      <c r="N5048" t="s">
        <v>18908</v>
      </c>
      <c r="O5048" t="s">
        <v>33338</v>
      </c>
      <c r="P5048" t="s">
        <v>32458</v>
      </c>
      <c r="Q5048" t="s">
        <v>33339</v>
      </c>
      <c r="R5048" t="s">
        <v>33340</v>
      </c>
      <c r="S5048" t="s">
        <v>33341</v>
      </c>
      <c r="T5048">
        <v>6.1</v>
      </c>
      <c r="U5048">
        <v>16587</v>
      </c>
      <c r="V5048" s="12">
        <f>W5048*1.11098185502045</f>
        <v>4443927.4200817998</v>
      </c>
      <c r="W5048" s="3">
        <v>4000000</v>
      </c>
      <c r="X5048" s="13">
        <f>Y5048*1.11098185502045</f>
        <v>10244.363685143569</v>
      </c>
      <c r="Y5048" s="3">
        <v>9221</v>
      </c>
      <c r="Z5048" s="13">
        <f>AA5048*1.11098185502045</f>
        <v>10244.363685143569</v>
      </c>
      <c r="AA5048" s="3">
        <v>9221</v>
      </c>
      <c r="AB5048">
        <v>100</v>
      </c>
    </row>
    <row r="5049" spans="1:28" hidden="1" x14ac:dyDescent="0.2">
      <c r="A5049" t="s">
        <v>43249</v>
      </c>
      <c r="B5049" t="s">
        <v>43250</v>
      </c>
      <c r="C5049">
        <v>2018</v>
      </c>
      <c r="D5049" s="1">
        <v>43142</v>
      </c>
      <c r="E5049" t="s">
        <v>176</v>
      </c>
      <c r="F5049" t="s">
        <v>44033</v>
      </c>
      <c r="G5049" t="s">
        <v>44042</v>
      </c>
      <c r="H5049">
        <v>100</v>
      </c>
      <c r="I5049" t="s">
        <v>1983</v>
      </c>
      <c r="J5049" t="s">
        <v>26</v>
      </c>
      <c r="M5049" t="s">
        <v>43251</v>
      </c>
      <c r="N5049" t="s">
        <v>43251</v>
      </c>
      <c r="O5049" t="s">
        <v>43252</v>
      </c>
      <c r="P5049" t="s">
        <v>43253</v>
      </c>
      <c r="Q5049" t="s">
        <v>43254</v>
      </c>
      <c r="R5049" t="s">
        <v>43255</v>
      </c>
      <c r="S5049" t="s">
        <v>43256</v>
      </c>
      <c r="T5049">
        <v>6.2</v>
      </c>
      <c r="U5049">
        <v>17474</v>
      </c>
      <c r="W5049"/>
      <c r="X5049"/>
      <c r="Y5049"/>
      <c r="Z5049"/>
      <c r="AA5049">
        <v>22777</v>
      </c>
      <c r="AB5049">
        <v>197</v>
      </c>
    </row>
    <row r="5050" spans="1:28" hidden="1" x14ac:dyDescent="0.2">
      <c r="A5050" t="s">
        <v>43257</v>
      </c>
      <c r="B5050" t="s">
        <v>43258</v>
      </c>
      <c r="C5050">
        <v>2019</v>
      </c>
      <c r="D5050" s="1">
        <v>43529</v>
      </c>
      <c r="E5050" t="s">
        <v>1045</v>
      </c>
      <c r="H5050">
        <v>109</v>
      </c>
      <c r="I5050" t="s">
        <v>25</v>
      </c>
      <c r="J5050" t="s">
        <v>26</v>
      </c>
      <c r="M5050" t="s">
        <v>43259</v>
      </c>
      <c r="N5050" t="s">
        <v>43260</v>
      </c>
      <c r="O5050" t="s">
        <v>43261</v>
      </c>
      <c r="P5050" t="s">
        <v>43262</v>
      </c>
      <c r="Q5050" t="s">
        <v>43263</v>
      </c>
      <c r="R5050" t="s">
        <v>43264</v>
      </c>
      <c r="S5050" t="s">
        <v>43265</v>
      </c>
      <c r="T5050">
        <v>5.6</v>
      </c>
      <c r="U5050">
        <v>10392</v>
      </c>
      <c r="W5050"/>
      <c r="X5050"/>
      <c r="Y5050"/>
      <c r="Z5050"/>
      <c r="AA5050"/>
      <c r="AB5050">
        <v>99</v>
      </c>
    </row>
    <row r="5051" spans="1:28" x14ac:dyDescent="0.2">
      <c r="A5051" t="s">
        <v>35912</v>
      </c>
      <c r="B5051" t="s">
        <v>35913</v>
      </c>
      <c r="C5051">
        <v>2014</v>
      </c>
      <c r="D5051" s="1">
        <v>41982</v>
      </c>
      <c r="E5051" t="s">
        <v>3496</v>
      </c>
      <c r="F5051" t="s">
        <v>44045</v>
      </c>
      <c r="G5051" t="s">
        <v>44042</v>
      </c>
      <c r="H5051">
        <v>87</v>
      </c>
      <c r="I5051" t="s">
        <v>25</v>
      </c>
      <c r="J5051" t="s">
        <v>26</v>
      </c>
      <c r="M5051" t="s">
        <v>35914</v>
      </c>
      <c r="N5051" t="s">
        <v>35915</v>
      </c>
      <c r="O5051" t="s">
        <v>35916</v>
      </c>
      <c r="P5051" t="s">
        <v>35917</v>
      </c>
      <c r="Q5051" t="s">
        <v>35918</v>
      </c>
      <c r="R5051" t="s">
        <v>35919</v>
      </c>
      <c r="S5051" t="s">
        <v>35920</v>
      </c>
      <c r="T5051">
        <v>5.7</v>
      </c>
      <c r="U5051">
        <v>24005</v>
      </c>
      <c r="V5051" s="12">
        <f>W5051*1.09324733035956</f>
        <v>1093247.33035956</v>
      </c>
      <c r="W5051" s="3">
        <v>1000000</v>
      </c>
      <c r="X5051" s="13">
        <f>Y5051*1.09324733035956</f>
        <v>10186.878624290381</v>
      </c>
      <c r="Y5051" s="3">
        <v>9318</v>
      </c>
      <c r="Z5051" s="13">
        <f>AA5051*1.09324733035956</f>
        <v>26612.919762942769</v>
      </c>
      <c r="AA5051" s="3">
        <v>24343</v>
      </c>
      <c r="AB5051">
        <v>140</v>
      </c>
    </row>
    <row r="5052" spans="1:28" x14ac:dyDescent="0.2">
      <c r="A5052" t="s">
        <v>28013</v>
      </c>
      <c r="B5052" t="s">
        <v>28014</v>
      </c>
      <c r="C5052">
        <v>2011</v>
      </c>
      <c r="D5052" t="s">
        <v>28015</v>
      </c>
      <c r="E5052" t="s">
        <v>44035</v>
      </c>
      <c r="F5052" t="s">
        <v>44044</v>
      </c>
      <c r="G5052" t="s">
        <v>44032</v>
      </c>
      <c r="H5052">
        <v>119</v>
      </c>
      <c r="I5052" t="s">
        <v>1831</v>
      </c>
      <c r="J5052" t="s">
        <v>26</v>
      </c>
      <c r="M5052" t="s">
        <v>28016</v>
      </c>
      <c r="N5052" t="s">
        <v>28017</v>
      </c>
      <c r="O5052" t="s">
        <v>28018</v>
      </c>
      <c r="P5052" t="s">
        <v>28019</v>
      </c>
      <c r="Q5052" t="s">
        <v>28020</v>
      </c>
      <c r="R5052" t="s">
        <v>28021</v>
      </c>
      <c r="S5052" t="s">
        <v>28022</v>
      </c>
      <c r="T5052">
        <v>6.6</v>
      </c>
      <c r="U5052">
        <v>16719</v>
      </c>
      <c r="V5052" s="12">
        <f>W5052*1.1505830469594</f>
        <v>2301166.0939187999</v>
      </c>
      <c r="W5052" s="3">
        <v>2000000</v>
      </c>
      <c r="X5052" s="13">
        <f>Y5052*1.1505830469594</f>
        <v>9724.7279129008493</v>
      </c>
      <c r="Y5052" s="3">
        <v>8452</v>
      </c>
      <c r="Z5052" s="13">
        <f>AA5052*1.1505830469594</f>
        <v>1552581.805987404</v>
      </c>
      <c r="AA5052" s="3">
        <v>1349387</v>
      </c>
      <c r="AB5052">
        <v>114</v>
      </c>
    </row>
    <row r="5053" spans="1:28" hidden="1" x14ac:dyDescent="0.2">
      <c r="A5053" t="s">
        <v>43281</v>
      </c>
      <c r="B5053" t="s">
        <v>43282</v>
      </c>
      <c r="C5053">
        <v>2018</v>
      </c>
      <c r="D5053" s="1">
        <v>43346</v>
      </c>
      <c r="E5053" t="s">
        <v>176</v>
      </c>
      <c r="F5053" t="s">
        <v>44042</v>
      </c>
      <c r="H5053">
        <v>93</v>
      </c>
      <c r="I5053" t="s">
        <v>4778</v>
      </c>
      <c r="J5053" t="s">
        <v>4779</v>
      </c>
      <c r="K5053" t="s">
        <v>26</v>
      </c>
      <c r="M5053" t="s">
        <v>43283</v>
      </c>
      <c r="N5053" t="s">
        <v>43284</v>
      </c>
      <c r="O5053" t="s">
        <v>43285</v>
      </c>
      <c r="P5053" t="s">
        <v>43286</v>
      </c>
      <c r="Q5053" t="s">
        <v>43287</v>
      </c>
      <c r="R5053" t="s">
        <v>43288</v>
      </c>
      <c r="S5053" t="s">
        <v>43289</v>
      </c>
      <c r="T5053">
        <v>7.2</v>
      </c>
      <c r="U5053">
        <v>11546</v>
      </c>
      <c r="W5053">
        <v>22000000</v>
      </c>
      <c r="X5053"/>
      <c r="Y5053"/>
      <c r="Z5053"/>
      <c r="AA5053">
        <v>3738618</v>
      </c>
      <c r="AB5053">
        <v>62</v>
      </c>
    </row>
    <row r="5054" spans="1:28" x14ac:dyDescent="0.2">
      <c r="A5054" t="s">
        <v>18404</v>
      </c>
      <c r="B5054" t="s">
        <v>18405</v>
      </c>
      <c r="C5054">
        <v>2008</v>
      </c>
      <c r="D5054" s="1">
        <v>39731</v>
      </c>
      <c r="E5054" t="s">
        <v>1045</v>
      </c>
      <c r="F5054" t="s">
        <v>44046</v>
      </c>
      <c r="H5054">
        <v>85</v>
      </c>
      <c r="I5054" t="s">
        <v>25</v>
      </c>
      <c r="J5054" t="s">
        <v>26</v>
      </c>
      <c r="M5054" t="s">
        <v>18406</v>
      </c>
      <c r="N5054" t="s">
        <v>18407</v>
      </c>
      <c r="O5054" t="s">
        <v>18408</v>
      </c>
      <c r="P5054" t="s">
        <v>18409</v>
      </c>
      <c r="Q5054" t="s">
        <v>18410</v>
      </c>
      <c r="R5054" t="s">
        <v>18411</v>
      </c>
      <c r="S5054" t="s">
        <v>18412</v>
      </c>
      <c r="T5054">
        <v>6.1</v>
      </c>
      <c r="U5054">
        <v>10332</v>
      </c>
      <c r="V5054" s="12">
        <f>W5054*1.20207800169993</f>
        <v>901558.50127494743</v>
      </c>
      <c r="W5054" s="3">
        <v>750000</v>
      </c>
      <c r="X5054" s="13">
        <f>Y5054*1.20207800169993</f>
        <v>9676.7279136844354</v>
      </c>
      <c r="Y5054" s="3">
        <v>8050</v>
      </c>
      <c r="Z5054" s="13">
        <f>AA5054*1.20207800169993</f>
        <v>9676.7279136844354</v>
      </c>
      <c r="AA5054" s="3">
        <v>8050</v>
      </c>
      <c r="AB5054">
        <v>53</v>
      </c>
    </row>
    <row r="5055" spans="1:28" x14ac:dyDescent="0.2">
      <c r="A5055" t="s">
        <v>12477</v>
      </c>
      <c r="B5055" t="s">
        <v>12478</v>
      </c>
      <c r="C5055">
        <v>2005</v>
      </c>
      <c r="D5055" t="s">
        <v>7858</v>
      </c>
      <c r="E5055" t="s">
        <v>176</v>
      </c>
      <c r="H5055">
        <v>115</v>
      </c>
      <c r="I5055" t="s">
        <v>12479</v>
      </c>
      <c r="J5055" t="s">
        <v>308</v>
      </c>
      <c r="K5055" t="s">
        <v>26</v>
      </c>
      <c r="L5055" t="s">
        <v>27</v>
      </c>
      <c r="M5055" t="s">
        <v>12480</v>
      </c>
      <c r="N5055" t="s">
        <v>12481</v>
      </c>
      <c r="O5055" t="s">
        <v>12482</v>
      </c>
      <c r="P5055" t="s">
        <v>12483</v>
      </c>
      <c r="Q5055" t="s">
        <v>12484</v>
      </c>
      <c r="R5055" t="s">
        <v>12485</v>
      </c>
      <c r="S5055" t="s">
        <v>12486</v>
      </c>
      <c r="T5055">
        <v>7.2</v>
      </c>
      <c r="U5055">
        <v>10143</v>
      </c>
      <c r="V5055" s="12">
        <f>W5055*1.32519713261649</f>
        <v>3975591.3978494699</v>
      </c>
      <c r="W5055" s="3">
        <v>3000000</v>
      </c>
      <c r="X5055" s="13">
        <f>Y5055*1.32519713261649</f>
        <v>9298.9082795699105</v>
      </c>
      <c r="Y5055" s="3">
        <v>7017</v>
      </c>
      <c r="Z5055" s="13">
        <f>AA5055*1.32519713261649</f>
        <v>4599296.7535125539</v>
      </c>
      <c r="AA5055" s="3">
        <v>3470651</v>
      </c>
      <c r="AB5055">
        <v>35</v>
      </c>
    </row>
    <row r="5056" spans="1:28" hidden="1" x14ac:dyDescent="0.2">
      <c r="A5056" t="s">
        <v>43303</v>
      </c>
      <c r="B5056" t="s">
        <v>43304</v>
      </c>
      <c r="C5056">
        <v>2019</v>
      </c>
      <c r="D5056" t="s">
        <v>39636</v>
      </c>
      <c r="E5056" t="s">
        <v>176</v>
      </c>
      <c r="F5056" t="s">
        <v>44034</v>
      </c>
      <c r="G5056" t="s">
        <v>44046</v>
      </c>
      <c r="H5056">
        <v>109</v>
      </c>
      <c r="I5056" t="s">
        <v>177</v>
      </c>
      <c r="J5056" t="s">
        <v>26</v>
      </c>
      <c r="M5056" t="s">
        <v>38538</v>
      </c>
      <c r="N5056" t="s">
        <v>43305</v>
      </c>
      <c r="O5056" t="s">
        <v>43306</v>
      </c>
      <c r="P5056" t="s">
        <v>25165</v>
      </c>
      <c r="Q5056" t="s">
        <v>43307</v>
      </c>
      <c r="R5056" t="s">
        <v>43308</v>
      </c>
      <c r="S5056" t="s">
        <v>43309</v>
      </c>
      <c r="T5056">
        <v>7.5</v>
      </c>
      <c r="U5056">
        <v>120670</v>
      </c>
      <c r="W5056"/>
      <c r="X5056"/>
      <c r="Y5056">
        <v>10867104</v>
      </c>
      <c r="Z5056"/>
      <c r="AA5056">
        <v>18109815</v>
      </c>
      <c r="AB5056">
        <v>1074</v>
      </c>
    </row>
    <row r="5057" spans="1:28" hidden="1" x14ac:dyDescent="0.2">
      <c r="A5057" t="s">
        <v>43310</v>
      </c>
      <c r="B5057" t="s">
        <v>43311</v>
      </c>
      <c r="C5057">
        <v>2019</v>
      </c>
      <c r="D5057" s="1">
        <v>43476</v>
      </c>
      <c r="E5057" t="s">
        <v>44035</v>
      </c>
      <c r="F5057" t="s">
        <v>44032</v>
      </c>
      <c r="G5057" t="s">
        <v>44049</v>
      </c>
      <c r="H5057">
        <v>140</v>
      </c>
      <c r="I5057" t="s">
        <v>43312</v>
      </c>
      <c r="J5057" t="s">
        <v>1121</v>
      </c>
      <c r="K5057" t="s">
        <v>26</v>
      </c>
      <c r="L5057" t="s">
        <v>27</v>
      </c>
      <c r="M5057" t="s">
        <v>23729</v>
      </c>
      <c r="N5057" t="s">
        <v>43313</v>
      </c>
      <c r="O5057" t="s">
        <v>43314</v>
      </c>
      <c r="P5057" t="s">
        <v>43315</v>
      </c>
      <c r="Q5057" t="s">
        <v>43316</v>
      </c>
      <c r="R5057" t="s">
        <v>43317</v>
      </c>
      <c r="S5057" t="s">
        <v>43318</v>
      </c>
      <c r="T5057">
        <v>7.2</v>
      </c>
      <c r="U5057">
        <v>79237</v>
      </c>
      <c r="W5057"/>
      <c r="X5057"/>
      <c r="Y5057"/>
      <c r="Z5057"/>
      <c r="AA5057">
        <v>126931</v>
      </c>
      <c r="AB5057">
        <v>703</v>
      </c>
    </row>
    <row r="5058" spans="1:28" hidden="1" x14ac:dyDescent="0.2">
      <c r="A5058" t="s">
        <v>43319</v>
      </c>
      <c r="B5058" t="s">
        <v>43320</v>
      </c>
      <c r="C5058">
        <v>2019</v>
      </c>
      <c r="D5058" t="s">
        <v>43321</v>
      </c>
      <c r="E5058" t="s">
        <v>1045</v>
      </c>
      <c r="F5058" t="s">
        <v>44032</v>
      </c>
      <c r="H5058">
        <v>89</v>
      </c>
      <c r="I5058" t="s">
        <v>25</v>
      </c>
      <c r="J5058" t="s">
        <v>26</v>
      </c>
      <c r="M5058" t="s">
        <v>41206</v>
      </c>
      <c r="N5058" t="s">
        <v>43322</v>
      </c>
      <c r="O5058" t="s">
        <v>43323</v>
      </c>
      <c r="P5058" t="s">
        <v>43324</v>
      </c>
      <c r="Q5058" t="s">
        <v>43325</v>
      </c>
      <c r="R5058" t="s">
        <v>43326</v>
      </c>
      <c r="S5058" t="s">
        <v>43327</v>
      </c>
      <c r="T5058">
        <v>7.2</v>
      </c>
      <c r="U5058">
        <v>10186</v>
      </c>
      <c r="W5058"/>
      <c r="X5058"/>
      <c r="Y5058"/>
      <c r="Z5058"/>
      <c r="AA5058"/>
      <c r="AB5058">
        <v>108</v>
      </c>
    </row>
    <row r="5059" spans="1:28" hidden="1" x14ac:dyDescent="0.2">
      <c r="A5059" t="s">
        <v>43328</v>
      </c>
      <c r="B5059" t="s">
        <v>43329</v>
      </c>
      <c r="C5059">
        <v>2018</v>
      </c>
      <c r="D5059" t="s">
        <v>29227</v>
      </c>
      <c r="E5059" t="s">
        <v>44041</v>
      </c>
      <c r="F5059" t="s">
        <v>44032</v>
      </c>
      <c r="H5059">
        <v>121</v>
      </c>
      <c r="I5059" t="s">
        <v>2213</v>
      </c>
      <c r="J5059" t="s">
        <v>934</v>
      </c>
      <c r="M5059" t="s">
        <v>11259</v>
      </c>
      <c r="N5059" t="s">
        <v>20658</v>
      </c>
      <c r="O5059" t="s">
        <v>43330</v>
      </c>
      <c r="P5059" t="s">
        <v>43331</v>
      </c>
      <c r="Q5059" t="s">
        <v>43332</v>
      </c>
      <c r="R5059" t="s">
        <v>43333</v>
      </c>
      <c r="S5059" t="s">
        <v>43334</v>
      </c>
      <c r="T5059">
        <v>8</v>
      </c>
      <c r="U5059">
        <v>56701</v>
      </c>
      <c r="W5059"/>
      <c r="X5059"/>
      <c r="Y5059">
        <v>3313513</v>
      </c>
      <c r="Z5059"/>
      <c r="AA5059">
        <v>67999335</v>
      </c>
      <c r="AB5059">
        <v>193</v>
      </c>
    </row>
    <row r="5060" spans="1:28" hidden="1" x14ac:dyDescent="0.2">
      <c r="A5060" t="s">
        <v>43335</v>
      </c>
      <c r="B5060" t="s">
        <v>43336</v>
      </c>
      <c r="C5060">
        <v>2019</v>
      </c>
      <c r="D5060" t="s">
        <v>43337</v>
      </c>
      <c r="E5060" t="s">
        <v>1045</v>
      </c>
      <c r="F5060" t="s">
        <v>44036</v>
      </c>
      <c r="H5060">
        <v>92</v>
      </c>
      <c r="I5060" t="s">
        <v>25</v>
      </c>
      <c r="J5060" t="s">
        <v>26</v>
      </c>
      <c r="M5060" t="s">
        <v>43338</v>
      </c>
      <c r="N5060" t="s">
        <v>43338</v>
      </c>
      <c r="O5060" t="s">
        <v>43339</v>
      </c>
      <c r="P5060" t="s">
        <v>43340</v>
      </c>
      <c r="Q5060" t="s">
        <v>43341</v>
      </c>
      <c r="R5060" t="s">
        <v>43342</v>
      </c>
      <c r="S5060" t="s">
        <v>43343</v>
      </c>
      <c r="T5060">
        <v>6.2</v>
      </c>
      <c r="U5060">
        <v>16505</v>
      </c>
      <c r="W5060"/>
      <c r="X5060"/>
      <c r="Y5060"/>
      <c r="Z5060"/>
      <c r="AA5060"/>
      <c r="AB5060">
        <v>205</v>
      </c>
    </row>
    <row r="5061" spans="1:28" x14ac:dyDescent="0.2">
      <c r="A5061" t="s">
        <v>28615</v>
      </c>
      <c r="B5061" t="s">
        <v>28616</v>
      </c>
      <c r="C5061">
        <v>2013</v>
      </c>
      <c r="D5061" t="s">
        <v>28617</v>
      </c>
      <c r="E5061" t="s">
        <v>16512</v>
      </c>
      <c r="F5061" t="s">
        <v>44038</v>
      </c>
      <c r="G5061" t="s">
        <v>44044</v>
      </c>
      <c r="H5061">
        <v>112</v>
      </c>
      <c r="I5061" t="s">
        <v>25</v>
      </c>
      <c r="J5061" t="s">
        <v>26</v>
      </c>
      <c r="M5061" t="s">
        <v>6663</v>
      </c>
      <c r="N5061" t="s">
        <v>28618</v>
      </c>
      <c r="O5061" t="s">
        <v>28619</v>
      </c>
      <c r="P5061" t="s">
        <v>2569</v>
      </c>
      <c r="Q5061" t="s">
        <v>28620</v>
      </c>
      <c r="R5061" t="s">
        <v>28621</v>
      </c>
      <c r="S5061" t="s">
        <v>28622</v>
      </c>
      <c r="T5061">
        <v>5.9</v>
      </c>
      <c r="U5061">
        <v>10480</v>
      </c>
      <c r="V5061" s="12">
        <f>W5061*1.11098185502045</f>
        <v>5554909.2751022503</v>
      </c>
      <c r="W5061" s="3">
        <v>5000000</v>
      </c>
      <c r="X5061" s="13">
        <f>Y5061*1.11098185502045</f>
        <v>8985.6212434053996</v>
      </c>
      <c r="Y5061" s="3">
        <v>8088</v>
      </c>
      <c r="Z5061" s="13">
        <f>AA5061*1.11098185502045</f>
        <v>11198.697098606135</v>
      </c>
      <c r="AA5061" s="3">
        <v>10080</v>
      </c>
      <c r="AB5061">
        <v>50</v>
      </c>
    </row>
    <row r="5062" spans="1:28" hidden="1" x14ac:dyDescent="0.2">
      <c r="A5062" t="s">
        <v>43352</v>
      </c>
      <c r="B5062" t="s">
        <v>43353</v>
      </c>
      <c r="C5062">
        <v>2019</v>
      </c>
      <c r="D5062" t="s">
        <v>39980</v>
      </c>
      <c r="E5062" t="s">
        <v>44043</v>
      </c>
      <c r="F5062" t="s">
        <v>44038</v>
      </c>
      <c r="G5062" t="s">
        <v>44032</v>
      </c>
      <c r="H5062">
        <v>103</v>
      </c>
      <c r="I5062" t="s">
        <v>25</v>
      </c>
      <c r="J5062" t="s">
        <v>26</v>
      </c>
      <c r="M5062" t="s">
        <v>43354</v>
      </c>
      <c r="N5062" t="s">
        <v>43355</v>
      </c>
      <c r="O5062" t="s">
        <v>43356</v>
      </c>
      <c r="P5062" t="s">
        <v>43357</v>
      </c>
      <c r="Q5062" t="s">
        <v>43358</v>
      </c>
      <c r="R5062" t="s">
        <v>43359</v>
      </c>
      <c r="S5062" t="s">
        <v>43360</v>
      </c>
      <c r="T5062">
        <v>6.3</v>
      </c>
      <c r="U5062">
        <v>13803</v>
      </c>
      <c r="W5062"/>
      <c r="X5062"/>
      <c r="Y5062"/>
      <c r="Z5062"/>
      <c r="AA5062"/>
      <c r="AB5062">
        <v>294</v>
      </c>
    </row>
    <row r="5063" spans="1:28" hidden="1" x14ac:dyDescent="0.2">
      <c r="A5063" t="s">
        <v>43361</v>
      </c>
      <c r="B5063" t="s">
        <v>43362</v>
      </c>
      <c r="C5063">
        <v>2019</v>
      </c>
      <c r="D5063" t="s">
        <v>43363</v>
      </c>
      <c r="E5063" t="s">
        <v>16512</v>
      </c>
      <c r="F5063" t="s">
        <v>44042</v>
      </c>
      <c r="H5063">
        <v>128</v>
      </c>
      <c r="I5063" t="s">
        <v>25</v>
      </c>
      <c r="J5063" t="s">
        <v>26</v>
      </c>
      <c r="K5063" t="s">
        <v>43364</v>
      </c>
      <c r="L5063" t="s">
        <v>51</v>
      </c>
      <c r="M5063" t="s">
        <v>995</v>
      </c>
      <c r="N5063" t="s">
        <v>43365</v>
      </c>
      <c r="O5063" t="s">
        <v>43366</v>
      </c>
      <c r="P5063" t="s">
        <v>5063</v>
      </c>
      <c r="Q5063" t="s">
        <v>43367</v>
      </c>
      <c r="R5063" t="s">
        <v>43368</v>
      </c>
      <c r="S5063" t="s">
        <v>43369</v>
      </c>
      <c r="T5063">
        <v>6.1</v>
      </c>
      <c r="U5063">
        <v>129507</v>
      </c>
      <c r="W5063">
        <v>150000000</v>
      </c>
      <c r="X5063"/>
      <c r="Y5063"/>
      <c r="Z5063"/>
      <c r="AA5063"/>
      <c r="AB5063">
        <v>2298</v>
      </c>
    </row>
    <row r="5064" spans="1:28" x14ac:dyDescent="0.2">
      <c r="A5064" t="s">
        <v>16479</v>
      </c>
      <c r="B5064" t="s">
        <v>16480</v>
      </c>
      <c r="C5064">
        <v>2008</v>
      </c>
      <c r="D5064" t="s">
        <v>13035</v>
      </c>
      <c r="E5064" t="s">
        <v>16512</v>
      </c>
      <c r="F5064" t="s">
        <v>44044</v>
      </c>
      <c r="G5064" t="s">
        <v>44032</v>
      </c>
      <c r="H5064">
        <v>119</v>
      </c>
      <c r="I5064" t="s">
        <v>16481</v>
      </c>
      <c r="J5064" t="s">
        <v>26</v>
      </c>
      <c r="K5064" t="s">
        <v>13503</v>
      </c>
      <c r="M5064" t="s">
        <v>16482</v>
      </c>
      <c r="N5064" t="s">
        <v>16482</v>
      </c>
      <c r="O5064" t="s">
        <v>16483</v>
      </c>
      <c r="P5064" t="s">
        <v>16484</v>
      </c>
      <c r="Q5064" t="s">
        <v>16485</v>
      </c>
      <c r="R5064" t="s">
        <v>16486</v>
      </c>
      <c r="S5064" t="s">
        <v>16487</v>
      </c>
      <c r="T5064">
        <v>7.3</v>
      </c>
      <c r="U5064">
        <v>10249</v>
      </c>
      <c r="V5064" s="12">
        <f>W5064*1.20207800169993</f>
        <v>2404156.0033998601</v>
      </c>
      <c r="W5064" s="3">
        <v>2000000</v>
      </c>
      <c r="X5064" s="13">
        <f>Y5064*1.20207800169993</f>
        <v>8767.9569443992896</v>
      </c>
      <c r="Y5064" s="3">
        <v>7294</v>
      </c>
      <c r="Z5064" s="13">
        <f>AA5064*1.20207800169993</f>
        <v>506787.67097067856</v>
      </c>
      <c r="AA5064" s="3">
        <v>421593</v>
      </c>
      <c r="AB5064">
        <v>27</v>
      </c>
    </row>
    <row r="5065" spans="1:28" hidden="1" x14ac:dyDescent="0.2">
      <c r="A5065" t="s">
        <v>43377</v>
      </c>
      <c r="B5065" t="s">
        <v>43378</v>
      </c>
      <c r="C5065">
        <v>2018</v>
      </c>
      <c r="D5065" t="s">
        <v>43379</v>
      </c>
      <c r="E5065" t="s">
        <v>1045</v>
      </c>
      <c r="F5065" t="s">
        <v>44046</v>
      </c>
      <c r="H5065">
        <v>128</v>
      </c>
      <c r="I5065" t="s">
        <v>943</v>
      </c>
      <c r="J5065" t="s">
        <v>944</v>
      </c>
      <c r="M5065" t="s">
        <v>43380</v>
      </c>
      <c r="N5065" t="s">
        <v>43381</v>
      </c>
      <c r="O5065" t="s">
        <v>43382</v>
      </c>
      <c r="P5065" t="s">
        <v>31978</v>
      </c>
      <c r="Q5065" t="s">
        <v>43383</v>
      </c>
      <c r="R5065" t="s">
        <v>43384</v>
      </c>
      <c r="S5065" t="s">
        <v>43385</v>
      </c>
      <c r="T5065">
        <v>7.6</v>
      </c>
      <c r="U5065">
        <v>26473</v>
      </c>
      <c r="W5065"/>
      <c r="X5065"/>
      <c r="Y5065"/>
      <c r="Z5065"/>
      <c r="AA5065">
        <v>22075730</v>
      </c>
      <c r="AB5065">
        <v>519</v>
      </c>
    </row>
    <row r="5066" spans="1:28" hidden="1" x14ac:dyDescent="0.2">
      <c r="A5066" t="s">
        <v>43386</v>
      </c>
      <c r="B5066" t="s">
        <v>43387</v>
      </c>
      <c r="C5066">
        <v>2020</v>
      </c>
      <c r="D5066" s="1">
        <v>44105</v>
      </c>
      <c r="E5066" t="s">
        <v>16512</v>
      </c>
      <c r="F5066" t="s">
        <v>44051</v>
      </c>
      <c r="G5066" t="s">
        <v>44032</v>
      </c>
      <c r="H5066">
        <v>135</v>
      </c>
      <c r="I5066" t="s">
        <v>943</v>
      </c>
      <c r="J5066" t="s">
        <v>944</v>
      </c>
      <c r="M5066" t="s">
        <v>43388</v>
      </c>
      <c r="N5066" t="s">
        <v>43389</v>
      </c>
      <c r="O5066" t="s">
        <v>43390</v>
      </c>
      <c r="P5066" t="s">
        <v>5671</v>
      </c>
      <c r="Q5066" t="s">
        <v>43391</v>
      </c>
      <c r="R5066" t="s">
        <v>43392</v>
      </c>
      <c r="S5066" t="s">
        <v>43393</v>
      </c>
      <c r="T5066">
        <v>7.6</v>
      </c>
      <c r="U5066">
        <v>19532</v>
      </c>
      <c r="W5066">
        <v>21500000</v>
      </c>
      <c r="X5066"/>
      <c r="Y5066"/>
      <c r="Z5066"/>
      <c r="AA5066">
        <v>45221814</v>
      </c>
      <c r="AB5066">
        <v>886</v>
      </c>
    </row>
    <row r="5067" spans="1:28" hidden="1" x14ac:dyDescent="0.2">
      <c r="A5067" t="s">
        <v>43394</v>
      </c>
      <c r="B5067" t="s">
        <v>43395</v>
      </c>
      <c r="C5067">
        <v>2020</v>
      </c>
      <c r="D5067" t="s">
        <v>43396</v>
      </c>
      <c r="E5067" t="s">
        <v>1045</v>
      </c>
      <c r="F5067" t="s">
        <v>44032</v>
      </c>
      <c r="G5067" t="s">
        <v>44036</v>
      </c>
      <c r="H5067">
        <v>101</v>
      </c>
      <c r="I5067" t="s">
        <v>943</v>
      </c>
      <c r="J5067" t="s">
        <v>944</v>
      </c>
      <c r="M5067" t="s">
        <v>43397</v>
      </c>
      <c r="N5067" t="s">
        <v>43398</v>
      </c>
      <c r="O5067" t="s">
        <v>43399</v>
      </c>
      <c r="P5067" t="s">
        <v>32118</v>
      </c>
      <c r="Q5067" t="s">
        <v>32118</v>
      </c>
      <c r="R5067" t="s">
        <v>43400</v>
      </c>
      <c r="S5067" t="s">
        <v>43401</v>
      </c>
      <c r="T5067">
        <v>8.8000000000000007</v>
      </c>
      <c r="U5067">
        <v>101686</v>
      </c>
      <c r="W5067"/>
      <c r="X5067"/>
      <c r="Y5067"/>
      <c r="Z5067"/>
      <c r="AA5067">
        <v>42248</v>
      </c>
      <c r="AB5067">
        <v>7639</v>
      </c>
    </row>
    <row r="5068" spans="1:28" hidden="1" x14ac:dyDescent="0.2">
      <c r="A5068" t="s">
        <v>43402</v>
      </c>
      <c r="B5068" t="s">
        <v>43403</v>
      </c>
      <c r="C5068">
        <v>2019</v>
      </c>
      <c r="D5068" t="s">
        <v>43404</v>
      </c>
      <c r="E5068" t="s">
        <v>44041</v>
      </c>
      <c r="F5068" t="s">
        <v>44045</v>
      </c>
      <c r="G5068" t="s">
        <v>44033</v>
      </c>
      <c r="H5068">
        <v>115</v>
      </c>
      <c r="I5068" t="s">
        <v>433</v>
      </c>
      <c r="J5068" t="s">
        <v>26</v>
      </c>
      <c r="M5068" t="s">
        <v>21670</v>
      </c>
      <c r="N5068" t="s">
        <v>43405</v>
      </c>
      <c r="O5068" t="s">
        <v>43406</v>
      </c>
      <c r="P5068" t="s">
        <v>37729</v>
      </c>
      <c r="Q5068" t="s">
        <v>43407</v>
      </c>
      <c r="R5068" t="s">
        <v>43408</v>
      </c>
      <c r="S5068" t="s">
        <v>43409</v>
      </c>
      <c r="T5068">
        <v>6.2</v>
      </c>
      <c r="U5068">
        <v>36941</v>
      </c>
      <c r="W5068"/>
      <c r="X5068"/>
      <c r="Y5068"/>
      <c r="Z5068"/>
      <c r="AA5068"/>
      <c r="AB5068">
        <v>505</v>
      </c>
    </row>
    <row r="5069" spans="1:28" hidden="1" x14ac:dyDescent="0.2">
      <c r="A5069" t="s">
        <v>43410</v>
      </c>
      <c r="B5069" t="s">
        <v>43411</v>
      </c>
      <c r="C5069">
        <v>2019</v>
      </c>
      <c r="D5069" s="1">
        <v>43658</v>
      </c>
      <c r="E5069" t="s">
        <v>44041</v>
      </c>
      <c r="F5069" t="s">
        <v>44032</v>
      </c>
      <c r="G5069" t="s">
        <v>44045</v>
      </c>
      <c r="H5069">
        <v>118</v>
      </c>
      <c r="I5069" t="s">
        <v>943</v>
      </c>
      <c r="J5069" t="s">
        <v>944</v>
      </c>
      <c r="M5069" t="s">
        <v>29341</v>
      </c>
      <c r="N5069" t="s">
        <v>43412</v>
      </c>
      <c r="O5069" t="s">
        <v>43413</v>
      </c>
      <c r="P5069" t="s">
        <v>2152</v>
      </c>
      <c r="Q5069" t="s">
        <v>43414</v>
      </c>
      <c r="R5069" t="s">
        <v>43415</v>
      </c>
      <c r="S5069" t="s">
        <v>43416</v>
      </c>
      <c r="T5069">
        <v>7.8</v>
      </c>
      <c r="U5069">
        <v>20874</v>
      </c>
      <c r="W5069"/>
      <c r="X5069"/>
      <c r="Y5069">
        <v>1861000</v>
      </c>
      <c r="Z5069"/>
      <c r="AA5069">
        <v>3590894</v>
      </c>
      <c r="AB5069">
        <v>430</v>
      </c>
    </row>
    <row r="5070" spans="1:28" x14ac:dyDescent="0.2">
      <c r="A5070" t="s">
        <v>25921</v>
      </c>
      <c r="B5070" t="s">
        <v>25922</v>
      </c>
      <c r="C5070">
        <v>2015</v>
      </c>
      <c r="D5070" t="s">
        <v>25923</v>
      </c>
      <c r="E5070" t="s">
        <v>3496</v>
      </c>
      <c r="F5070" t="s">
        <v>44045</v>
      </c>
      <c r="G5070" t="s">
        <v>44033</v>
      </c>
      <c r="H5070">
        <v>91</v>
      </c>
      <c r="I5070" t="s">
        <v>25</v>
      </c>
      <c r="J5070" t="s">
        <v>26</v>
      </c>
      <c r="M5070" t="s">
        <v>21726</v>
      </c>
      <c r="N5070" t="s">
        <v>25924</v>
      </c>
      <c r="O5070" t="s">
        <v>25925</v>
      </c>
      <c r="P5070" t="s">
        <v>25926</v>
      </c>
      <c r="Q5070" t="s">
        <v>25927</v>
      </c>
      <c r="R5070" t="s">
        <v>25928</v>
      </c>
      <c r="S5070" t="s">
        <v>25929</v>
      </c>
      <c r="T5070">
        <v>4.2</v>
      </c>
      <c r="U5070">
        <v>12920</v>
      </c>
      <c r="V5070" s="12">
        <f>W5070*1.09195121025074</f>
        <v>5459756.0512537006</v>
      </c>
      <c r="W5070" s="3">
        <v>5000000</v>
      </c>
      <c r="X5070" s="13">
        <f>Y5070*1.09195121025074</f>
        <v>8250.7833446545919</v>
      </c>
      <c r="Y5070" s="3">
        <v>7556</v>
      </c>
      <c r="Z5070" s="13">
        <f>AA5070*1.09195121025074</f>
        <v>8250.7833446545919</v>
      </c>
      <c r="AA5070" s="3">
        <v>7556</v>
      </c>
      <c r="AB5070">
        <v>105</v>
      </c>
    </row>
    <row r="5071" spans="1:28" hidden="1" x14ac:dyDescent="0.2">
      <c r="A5071" t="s">
        <v>43424</v>
      </c>
      <c r="B5071" t="s">
        <v>43425</v>
      </c>
      <c r="C5071">
        <v>2019</v>
      </c>
      <c r="D5071" t="s">
        <v>41985</v>
      </c>
      <c r="E5071" t="s">
        <v>176</v>
      </c>
      <c r="F5071" t="s">
        <v>44045</v>
      </c>
      <c r="H5071">
        <v>124</v>
      </c>
      <c r="I5071" t="s">
        <v>943</v>
      </c>
      <c r="J5071" t="s">
        <v>944</v>
      </c>
      <c r="M5071" t="s">
        <v>43426</v>
      </c>
      <c r="N5071" t="s">
        <v>43427</v>
      </c>
      <c r="O5071" t="s">
        <v>43428</v>
      </c>
      <c r="P5071" t="s">
        <v>9216</v>
      </c>
      <c r="Q5071" t="s">
        <v>43429</v>
      </c>
      <c r="R5071" t="s">
        <v>43430</v>
      </c>
      <c r="S5071" t="s">
        <v>43431</v>
      </c>
      <c r="T5071">
        <v>8.1</v>
      </c>
      <c r="U5071">
        <v>10409</v>
      </c>
      <c r="W5071"/>
      <c r="X5071"/>
      <c r="Y5071"/>
      <c r="Z5071"/>
      <c r="AA5071">
        <v>129916</v>
      </c>
      <c r="AB5071">
        <v>186</v>
      </c>
    </row>
    <row r="5072" spans="1:28" hidden="1" x14ac:dyDescent="0.2">
      <c r="A5072" t="s">
        <v>43432</v>
      </c>
      <c r="B5072" t="s">
        <v>43433</v>
      </c>
      <c r="C5072">
        <v>2019</v>
      </c>
      <c r="D5072" t="s">
        <v>42325</v>
      </c>
      <c r="E5072" t="s">
        <v>176</v>
      </c>
      <c r="H5072">
        <v>94</v>
      </c>
      <c r="I5072" t="s">
        <v>25</v>
      </c>
      <c r="J5072" t="s">
        <v>26</v>
      </c>
      <c r="K5072" t="s">
        <v>308</v>
      </c>
      <c r="M5072" t="s">
        <v>43434</v>
      </c>
      <c r="N5072" t="s">
        <v>11792</v>
      </c>
      <c r="O5072" t="s">
        <v>43435</v>
      </c>
      <c r="P5072" t="s">
        <v>11792</v>
      </c>
      <c r="Q5072" t="s">
        <v>43436</v>
      </c>
      <c r="R5072" t="s">
        <v>43437</v>
      </c>
      <c r="S5072" t="s">
        <v>43438</v>
      </c>
      <c r="T5072">
        <v>7.3</v>
      </c>
      <c r="U5072">
        <v>23102</v>
      </c>
      <c r="W5072"/>
      <c r="X5072"/>
      <c r="Y5072">
        <v>3012615</v>
      </c>
      <c r="Z5072"/>
      <c r="AA5072">
        <v>3400977</v>
      </c>
      <c r="AB5072">
        <v>167</v>
      </c>
    </row>
    <row r="5073" spans="1:28" x14ac:dyDescent="0.2">
      <c r="A5073" t="s">
        <v>15722</v>
      </c>
      <c r="B5073" t="s">
        <v>15723</v>
      </c>
      <c r="C5073">
        <v>2008</v>
      </c>
      <c r="D5073" s="1">
        <v>39731</v>
      </c>
      <c r="E5073" t="s">
        <v>16512</v>
      </c>
      <c r="F5073" t="s">
        <v>44031</v>
      </c>
      <c r="G5073" t="s">
        <v>44045</v>
      </c>
      <c r="H5073">
        <v>111</v>
      </c>
      <c r="I5073" t="s">
        <v>495</v>
      </c>
      <c r="J5073" t="s">
        <v>26</v>
      </c>
      <c r="M5073" t="s">
        <v>15724</v>
      </c>
      <c r="N5073" t="s">
        <v>15725</v>
      </c>
      <c r="O5073" t="s">
        <v>15726</v>
      </c>
      <c r="P5073" t="s">
        <v>15727</v>
      </c>
      <c r="Q5073" t="s">
        <v>15728</v>
      </c>
      <c r="R5073" t="s">
        <v>15729</v>
      </c>
      <c r="S5073" t="s">
        <v>15730</v>
      </c>
      <c r="T5073">
        <v>5.2</v>
      </c>
      <c r="U5073">
        <v>25447</v>
      </c>
      <c r="V5073" s="12">
        <f>W5073*1.20207800169993</f>
        <v>30051950.04249825</v>
      </c>
      <c r="W5073" s="3">
        <v>25000000</v>
      </c>
      <c r="X5073" s="13">
        <f>Y5073*1.20207800169993</f>
        <v>8198.1719715935214</v>
      </c>
      <c r="Y5073" s="3">
        <v>6820</v>
      </c>
      <c r="Z5073" s="13">
        <f>AA5073*1.20207800169993</f>
        <v>2561696.7400686475</v>
      </c>
      <c r="AA5073" s="3">
        <v>2131057</v>
      </c>
      <c r="AB5073">
        <v>166</v>
      </c>
    </row>
    <row r="5074" spans="1:28" hidden="1" x14ac:dyDescent="0.2">
      <c r="A5074" t="s">
        <v>43445</v>
      </c>
      <c r="B5074" t="s">
        <v>43446</v>
      </c>
      <c r="C5074">
        <v>2019</v>
      </c>
      <c r="D5074" s="1">
        <v>43743</v>
      </c>
      <c r="E5074" t="s">
        <v>1045</v>
      </c>
      <c r="H5074">
        <v>103</v>
      </c>
      <c r="I5074" t="s">
        <v>25</v>
      </c>
      <c r="J5074" t="s">
        <v>26</v>
      </c>
      <c r="M5074" t="s">
        <v>18024</v>
      </c>
      <c r="N5074" t="s">
        <v>43447</v>
      </c>
      <c r="O5074" t="s">
        <v>43448</v>
      </c>
      <c r="P5074" t="s">
        <v>18024</v>
      </c>
      <c r="Q5074" t="s">
        <v>43449</v>
      </c>
      <c r="R5074" t="s">
        <v>43450</v>
      </c>
      <c r="S5074" t="s">
        <v>43451</v>
      </c>
      <c r="T5074">
        <v>5.4</v>
      </c>
      <c r="U5074">
        <v>17806</v>
      </c>
      <c r="W5074"/>
      <c r="X5074"/>
      <c r="Y5074"/>
      <c r="Z5074"/>
      <c r="AA5074"/>
      <c r="AB5074">
        <v>350</v>
      </c>
    </row>
    <row r="5075" spans="1:28" hidden="1" x14ac:dyDescent="0.2">
      <c r="A5075" t="s">
        <v>43452</v>
      </c>
      <c r="B5075" t="s">
        <v>43453</v>
      </c>
      <c r="C5075">
        <v>2019</v>
      </c>
      <c r="D5075" t="s">
        <v>39338</v>
      </c>
      <c r="E5075" t="s">
        <v>44041</v>
      </c>
      <c r="F5075" t="s">
        <v>44032</v>
      </c>
      <c r="G5075" t="s">
        <v>44045</v>
      </c>
      <c r="H5075">
        <v>107</v>
      </c>
      <c r="I5075" t="s">
        <v>35436</v>
      </c>
      <c r="J5075" t="s">
        <v>26</v>
      </c>
      <c r="K5075" t="s">
        <v>934</v>
      </c>
      <c r="M5075" t="s">
        <v>40407</v>
      </c>
      <c r="N5075" t="s">
        <v>43454</v>
      </c>
      <c r="O5075" t="s">
        <v>43455</v>
      </c>
      <c r="P5075" t="s">
        <v>15766</v>
      </c>
      <c r="Q5075" t="s">
        <v>43456</v>
      </c>
      <c r="R5075" t="s">
        <v>43457</v>
      </c>
      <c r="S5075" t="s">
        <v>43458</v>
      </c>
      <c r="T5075">
        <v>5.9</v>
      </c>
      <c r="U5075">
        <v>11728</v>
      </c>
      <c r="W5075"/>
      <c r="X5075"/>
      <c r="Y5075"/>
      <c r="Z5075"/>
      <c r="AA5075"/>
      <c r="AB5075">
        <v>161</v>
      </c>
    </row>
    <row r="5076" spans="1:28" hidden="1" x14ac:dyDescent="0.2">
      <c r="A5076" t="s">
        <v>43459</v>
      </c>
      <c r="B5076" t="s">
        <v>43460</v>
      </c>
      <c r="C5076">
        <v>2019</v>
      </c>
      <c r="D5076" t="s">
        <v>43173</v>
      </c>
      <c r="E5076" t="s">
        <v>16512</v>
      </c>
      <c r="F5076" t="s">
        <v>44031</v>
      </c>
      <c r="G5076" t="s">
        <v>44038</v>
      </c>
      <c r="H5076">
        <v>98</v>
      </c>
      <c r="I5076" t="s">
        <v>25</v>
      </c>
      <c r="J5076" t="s">
        <v>26</v>
      </c>
      <c r="K5076" t="s">
        <v>838</v>
      </c>
      <c r="M5076" t="s">
        <v>619</v>
      </c>
      <c r="N5076" t="s">
        <v>43461</v>
      </c>
      <c r="O5076" t="s">
        <v>43462</v>
      </c>
      <c r="P5076" t="s">
        <v>36532</v>
      </c>
      <c r="Q5076" t="s">
        <v>43463</v>
      </c>
      <c r="R5076" t="s">
        <v>43464</v>
      </c>
      <c r="S5076" t="s">
        <v>43465</v>
      </c>
      <c r="T5076">
        <v>5.2</v>
      </c>
      <c r="U5076">
        <v>17598</v>
      </c>
      <c r="W5076"/>
      <c r="X5076"/>
      <c r="Y5076"/>
      <c r="Z5076"/>
      <c r="AA5076"/>
      <c r="AB5076">
        <v>651</v>
      </c>
    </row>
    <row r="5077" spans="1:28" hidden="1" x14ac:dyDescent="0.2">
      <c r="A5077" t="s">
        <v>43466</v>
      </c>
      <c r="B5077" t="s">
        <v>43467</v>
      </c>
      <c r="C5077">
        <v>2019</v>
      </c>
      <c r="D5077" s="1">
        <v>43803</v>
      </c>
      <c r="E5077" t="s">
        <v>1045</v>
      </c>
      <c r="F5077" t="s">
        <v>44036</v>
      </c>
      <c r="H5077">
        <v>89</v>
      </c>
      <c r="I5077" t="s">
        <v>25</v>
      </c>
      <c r="J5077" t="s">
        <v>26</v>
      </c>
      <c r="M5077" t="s">
        <v>43468</v>
      </c>
      <c r="N5077" t="s">
        <v>43469</v>
      </c>
      <c r="O5077" t="s">
        <v>43470</v>
      </c>
      <c r="P5077" t="s">
        <v>43471</v>
      </c>
      <c r="Q5077" t="s">
        <v>43472</v>
      </c>
      <c r="R5077" t="s">
        <v>43473</v>
      </c>
      <c r="S5077" t="s">
        <v>43474</v>
      </c>
      <c r="T5077">
        <v>5.8</v>
      </c>
      <c r="U5077">
        <v>30444</v>
      </c>
      <c r="W5077"/>
      <c r="X5077"/>
      <c r="Y5077"/>
      <c r="Z5077"/>
      <c r="AA5077"/>
      <c r="AB5077">
        <v>219</v>
      </c>
    </row>
    <row r="5078" spans="1:28" hidden="1" x14ac:dyDescent="0.2">
      <c r="A5078" t="s">
        <v>43475</v>
      </c>
      <c r="B5078" t="s">
        <v>43476</v>
      </c>
      <c r="C5078">
        <v>2019</v>
      </c>
      <c r="D5078" s="1">
        <v>43688</v>
      </c>
      <c r="E5078" t="s">
        <v>3496</v>
      </c>
      <c r="F5078" t="s">
        <v>44033</v>
      </c>
      <c r="G5078" t="s">
        <v>44042</v>
      </c>
      <c r="H5078">
        <v>94</v>
      </c>
      <c r="I5078" t="s">
        <v>2359</v>
      </c>
      <c r="J5078" t="s">
        <v>308</v>
      </c>
      <c r="M5078" t="s">
        <v>43477</v>
      </c>
      <c r="N5078" t="s">
        <v>43478</v>
      </c>
      <c r="O5078" t="s">
        <v>43479</v>
      </c>
      <c r="P5078" t="s">
        <v>43480</v>
      </c>
      <c r="Q5078" t="s">
        <v>43481</v>
      </c>
      <c r="R5078" t="s">
        <v>43482</v>
      </c>
      <c r="S5078" t="s">
        <v>43483</v>
      </c>
      <c r="T5078">
        <v>7</v>
      </c>
      <c r="U5078">
        <v>144932</v>
      </c>
      <c r="W5078"/>
      <c r="X5078"/>
      <c r="Y5078"/>
      <c r="Z5078"/>
      <c r="AA5078">
        <v>1090116</v>
      </c>
      <c r="AB5078">
        <v>940</v>
      </c>
    </row>
    <row r="5079" spans="1:28" hidden="1" x14ac:dyDescent="0.2">
      <c r="A5079" t="s">
        <v>43484</v>
      </c>
      <c r="B5079" t="s">
        <v>43485</v>
      </c>
      <c r="C5079">
        <v>2019</v>
      </c>
      <c r="D5079" t="s">
        <v>43486</v>
      </c>
      <c r="E5079" t="s">
        <v>44035</v>
      </c>
      <c r="F5079" t="s">
        <v>44044</v>
      </c>
      <c r="G5079" t="s">
        <v>44032</v>
      </c>
      <c r="H5079">
        <v>119</v>
      </c>
      <c r="I5079" t="s">
        <v>25</v>
      </c>
      <c r="J5079" t="s">
        <v>26</v>
      </c>
      <c r="M5079" t="s">
        <v>26863</v>
      </c>
      <c r="N5079" t="s">
        <v>26863</v>
      </c>
      <c r="O5079" t="s">
        <v>43487</v>
      </c>
      <c r="P5079" t="s">
        <v>40228</v>
      </c>
      <c r="Q5079" t="s">
        <v>43488</v>
      </c>
      <c r="R5079" t="s">
        <v>43489</v>
      </c>
      <c r="S5079" t="s">
        <v>43490</v>
      </c>
      <c r="T5079">
        <v>7.2</v>
      </c>
      <c r="U5079">
        <v>29091</v>
      </c>
      <c r="W5079"/>
      <c r="X5079"/>
      <c r="Y5079"/>
      <c r="Z5079"/>
      <c r="AA5079">
        <v>232305</v>
      </c>
      <c r="AB5079">
        <v>177</v>
      </c>
    </row>
    <row r="5080" spans="1:28" hidden="1" x14ac:dyDescent="0.2">
      <c r="A5080" t="s">
        <v>43491</v>
      </c>
      <c r="B5080" t="s">
        <v>43492</v>
      </c>
      <c r="C5080">
        <v>2018</v>
      </c>
      <c r="D5080" s="1">
        <v>43444</v>
      </c>
      <c r="E5080" t="s">
        <v>176</v>
      </c>
      <c r="F5080" t="s">
        <v>44034</v>
      </c>
      <c r="G5080" t="s">
        <v>44046</v>
      </c>
      <c r="H5080">
        <v>104</v>
      </c>
      <c r="I5080" t="s">
        <v>43493</v>
      </c>
      <c r="J5080" t="s">
        <v>944</v>
      </c>
      <c r="M5080" t="s">
        <v>43494</v>
      </c>
      <c r="N5080" t="s">
        <v>43495</v>
      </c>
      <c r="O5080" t="s">
        <v>43496</v>
      </c>
      <c r="P5080" t="s">
        <v>43497</v>
      </c>
      <c r="Q5080" t="s">
        <v>43498</v>
      </c>
      <c r="R5080" t="s">
        <v>43499</v>
      </c>
      <c r="S5080" t="s">
        <v>43500</v>
      </c>
      <c r="T5080">
        <v>8.3000000000000007</v>
      </c>
      <c r="U5080">
        <v>24345</v>
      </c>
      <c r="W5080"/>
      <c r="X5080"/>
      <c r="Y5080"/>
      <c r="Z5080"/>
      <c r="AA5080"/>
      <c r="AB5080">
        <v>667</v>
      </c>
    </row>
    <row r="5081" spans="1:28" hidden="1" x14ac:dyDescent="0.2">
      <c r="A5081" t="s">
        <v>43501</v>
      </c>
      <c r="B5081" t="s">
        <v>43502</v>
      </c>
      <c r="C5081">
        <v>2020</v>
      </c>
      <c r="D5081" t="s">
        <v>35734</v>
      </c>
      <c r="E5081" t="s">
        <v>16512</v>
      </c>
      <c r="F5081" t="s">
        <v>44038</v>
      </c>
      <c r="G5081" t="s">
        <v>44040</v>
      </c>
      <c r="H5081">
        <v>99</v>
      </c>
      <c r="I5081" t="s">
        <v>433</v>
      </c>
      <c r="J5081" t="s">
        <v>26</v>
      </c>
      <c r="K5081" t="s">
        <v>27</v>
      </c>
      <c r="L5081" t="s">
        <v>75</v>
      </c>
      <c r="M5081" t="s">
        <v>444</v>
      </c>
      <c r="N5081" t="s">
        <v>43503</v>
      </c>
      <c r="O5081" t="s">
        <v>43504</v>
      </c>
      <c r="P5081" t="s">
        <v>43136</v>
      </c>
      <c r="Q5081" t="s">
        <v>43505</v>
      </c>
      <c r="R5081" t="s">
        <v>43506</v>
      </c>
      <c r="S5081" t="s">
        <v>43507</v>
      </c>
      <c r="T5081">
        <v>6.3</v>
      </c>
      <c r="U5081">
        <v>16651</v>
      </c>
      <c r="W5081"/>
      <c r="X5081"/>
      <c r="Y5081"/>
      <c r="Z5081"/>
      <c r="AA5081">
        <v>10200000</v>
      </c>
      <c r="AB5081">
        <v>281</v>
      </c>
    </row>
    <row r="5082" spans="1:28" x14ac:dyDescent="0.2">
      <c r="A5082" t="s">
        <v>30244</v>
      </c>
      <c r="B5082" t="s">
        <v>30245</v>
      </c>
      <c r="C5082">
        <v>2012</v>
      </c>
      <c r="D5082" t="s">
        <v>30246</v>
      </c>
      <c r="E5082" t="s">
        <v>1045</v>
      </c>
      <c r="F5082" t="s">
        <v>44034</v>
      </c>
      <c r="G5082" t="s">
        <v>44042</v>
      </c>
      <c r="H5082">
        <v>101</v>
      </c>
      <c r="I5082" t="s">
        <v>25</v>
      </c>
      <c r="J5082" t="s">
        <v>26</v>
      </c>
      <c r="M5082" t="s">
        <v>30247</v>
      </c>
      <c r="N5082" t="s">
        <v>30248</v>
      </c>
      <c r="O5082" t="s">
        <v>30249</v>
      </c>
      <c r="P5082" t="s">
        <v>30250</v>
      </c>
      <c r="Q5082" t="s">
        <v>30251</v>
      </c>
      <c r="R5082" t="s">
        <v>30252</v>
      </c>
      <c r="S5082" t="s">
        <v>30253</v>
      </c>
      <c r="T5082">
        <v>6.4</v>
      </c>
      <c r="U5082">
        <v>14450</v>
      </c>
      <c r="V5082" s="12">
        <f>W5082*1.12725506764114</f>
        <v>1014529.5608770259</v>
      </c>
      <c r="W5082" s="3">
        <v>900000</v>
      </c>
      <c r="X5082" s="13">
        <f>Y5082*1.12725506764114</f>
        <v>7887.4037082850564</v>
      </c>
      <c r="Y5082" s="3">
        <v>6997</v>
      </c>
      <c r="Z5082" s="13">
        <f>AA5082*1.12725506764114</f>
        <v>276207.92745890561</v>
      </c>
      <c r="AA5082" s="3">
        <v>245027</v>
      </c>
      <c r="AB5082">
        <v>45</v>
      </c>
    </row>
    <row r="5083" spans="1:28" hidden="1" x14ac:dyDescent="0.2">
      <c r="A5083" t="s">
        <v>43516</v>
      </c>
      <c r="B5083" t="s">
        <v>43517</v>
      </c>
      <c r="C5083">
        <v>2018</v>
      </c>
      <c r="D5083" t="s">
        <v>23811</v>
      </c>
      <c r="E5083" t="s">
        <v>176</v>
      </c>
      <c r="H5083">
        <v>105</v>
      </c>
      <c r="I5083" t="s">
        <v>18810</v>
      </c>
      <c r="J5083" t="s">
        <v>27</v>
      </c>
      <c r="K5083" t="s">
        <v>10496</v>
      </c>
      <c r="L5083" t="s">
        <v>26</v>
      </c>
      <c r="M5083" t="s">
        <v>43518</v>
      </c>
      <c r="N5083" t="s">
        <v>43519</v>
      </c>
      <c r="O5083" t="s">
        <v>43520</v>
      </c>
      <c r="P5083" t="s">
        <v>43521</v>
      </c>
      <c r="Q5083" t="s">
        <v>43522</v>
      </c>
      <c r="R5083" t="s">
        <v>43523</v>
      </c>
      <c r="S5083" t="s">
        <v>43524</v>
      </c>
      <c r="T5083">
        <v>7.1</v>
      </c>
      <c r="U5083">
        <v>11348</v>
      </c>
      <c r="W5083"/>
      <c r="X5083"/>
      <c r="Y5083"/>
      <c r="Z5083"/>
      <c r="AA5083">
        <v>4178992</v>
      </c>
      <c r="AB5083">
        <v>43</v>
      </c>
    </row>
    <row r="5084" spans="1:28" x14ac:dyDescent="0.2">
      <c r="A5084" t="s">
        <v>17536</v>
      </c>
      <c r="B5084" t="s">
        <v>17537</v>
      </c>
      <c r="C5084">
        <v>2006</v>
      </c>
      <c r="D5084" t="s">
        <v>17538</v>
      </c>
      <c r="E5084" t="s">
        <v>44037</v>
      </c>
      <c r="F5084" t="s">
        <v>44047</v>
      </c>
      <c r="G5084" t="s">
        <v>44031</v>
      </c>
      <c r="H5084">
        <v>111</v>
      </c>
      <c r="I5084" t="s">
        <v>2213</v>
      </c>
      <c r="J5084" t="s">
        <v>934</v>
      </c>
      <c r="M5084" t="s">
        <v>17539</v>
      </c>
      <c r="N5084" t="s">
        <v>17540</v>
      </c>
      <c r="O5084" t="s">
        <v>17541</v>
      </c>
      <c r="P5084" t="s">
        <v>17542</v>
      </c>
      <c r="Q5084" t="s">
        <v>17543</v>
      </c>
      <c r="R5084" t="s">
        <v>17544</v>
      </c>
      <c r="S5084" t="s">
        <v>17545</v>
      </c>
      <c r="T5084">
        <v>7.6</v>
      </c>
      <c r="U5084">
        <v>12356</v>
      </c>
      <c r="V5084" s="12">
        <f>W5084*1.28378472222222</f>
        <v>5391895.8333333246</v>
      </c>
      <c r="W5084" s="3">
        <v>4200000</v>
      </c>
      <c r="X5084" s="13">
        <f>Y5084*1.28378472222222</f>
        <v>7702.7083333333203</v>
      </c>
      <c r="Y5084" s="3">
        <v>6000</v>
      </c>
      <c r="Z5084" s="13">
        <f>AA5084*1.28378472222222</f>
        <v>54997.337499999907</v>
      </c>
      <c r="AA5084" s="3">
        <v>42840</v>
      </c>
      <c r="AB5084">
        <v>32</v>
      </c>
    </row>
    <row r="5085" spans="1:28" x14ac:dyDescent="0.2">
      <c r="A5085" t="s">
        <v>28551</v>
      </c>
      <c r="B5085" t="s">
        <v>28552</v>
      </c>
      <c r="C5085">
        <v>2015</v>
      </c>
      <c r="D5085" t="s">
        <v>19540</v>
      </c>
      <c r="E5085" t="s">
        <v>16512</v>
      </c>
      <c r="F5085" t="s">
        <v>44038</v>
      </c>
      <c r="H5085">
        <v>96</v>
      </c>
      <c r="I5085" t="s">
        <v>25</v>
      </c>
      <c r="J5085" t="s">
        <v>26</v>
      </c>
      <c r="M5085" t="s">
        <v>15634</v>
      </c>
      <c r="N5085" t="s">
        <v>28553</v>
      </c>
      <c r="O5085" t="s">
        <v>28554</v>
      </c>
      <c r="P5085" t="s">
        <v>17532</v>
      </c>
      <c r="Q5085" t="s">
        <v>28555</v>
      </c>
      <c r="R5085" t="s">
        <v>28556</v>
      </c>
      <c r="S5085" t="s">
        <v>28557</v>
      </c>
      <c r="T5085">
        <v>5.4</v>
      </c>
      <c r="U5085">
        <v>19652</v>
      </c>
      <c r="V5085" s="12">
        <f>W5085*1.09195121025074</f>
        <v>16379268.1537611</v>
      </c>
      <c r="W5085" s="3">
        <v>15000000</v>
      </c>
      <c r="X5085" s="13">
        <f>Y5085*1.09195121025074</f>
        <v>6633.603602273246</v>
      </c>
      <c r="Y5085" s="3">
        <v>6075</v>
      </c>
      <c r="Z5085" s="13">
        <f>AA5085*1.09195121025074</f>
        <v>1019715.3618390228</v>
      </c>
      <c r="AA5085" s="3">
        <v>933847</v>
      </c>
      <c r="AB5085">
        <v>77</v>
      </c>
    </row>
    <row r="5086" spans="1:28" x14ac:dyDescent="0.2">
      <c r="A5086" t="s">
        <v>19341</v>
      </c>
      <c r="B5086" t="s">
        <v>19342</v>
      </c>
      <c r="C5086">
        <v>2007</v>
      </c>
      <c r="D5086" t="s">
        <v>19343</v>
      </c>
      <c r="E5086" t="s">
        <v>16512</v>
      </c>
      <c r="F5086" t="s">
        <v>44044</v>
      </c>
      <c r="G5086" t="s">
        <v>44042</v>
      </c>
      <c r="H5086">
        <v>88</v>
      </c>
      <c r="I5086" t="s">
        <v>50</v>
      </c>
      <c r="J5086" t="s">
        <v>51</v>
      </c>
      <c r="K5086" t="s">
        <v>26</v>
      </c>
      <c r="L5086" t="s">
        <v>1793</v>
      </c>
      <c r="M5086" t="s">
        <v>15080</v>
      </c>
      <c r="N5086" t="s">
        <v>19344</v>
      </c>
      <c r="O5086" t="s">
        <v>19345</v>
      </c>
      <c r="P5086" t="s">
        <v>15083</v>
      </c>
      <c r="Q5086" t="s">
        <v>19346</v>
      </c>
      <c r="R5086" t="s">
        <v>19347</v>
      </c>
      <c r="S5086" t="s">
        <v>19348</v>
      </c>
      <c r="T5086">
        <v>6.8</v>
      </c>
      <c r="U5086">
        <v>12241</v>
      </c>
      <c r="V5086" s="12">
        <f>W5086*1.24823238899982</f>
        <v>9985859.1119985599</v>
      </c>
      <c r="W5086" s="3">
        <v>8000000</v>
      </c>
      <c r="X5086" s="13">
        <f>Y5086*1.24823238899982</f>
        <v>6429.6450357380727</v>
      </c>
      <c r="Y5086" s="3">
        <v>5151</v>
      </c>
      <c r="Z5086" s="13">
        <f>AA5086*144548551.06</f>
        <v>892981197597138.5</v>
      </c>
      <c r="AA5086" s="3">
        <v>6177725</v>
      </c>
      <c r="AB5086">
        <v>37</v>
      </c>
    </row>
    <row r="5087" spans="1:28" hidden="1" x14ac:dyDescent="0.2">
      <c r="A5087" t="s">
        <v>43549</v>
      </c>
      <c r="B5087" t="s">
        <v>43550</v>
      </c>
      <c r="C5087">
        <v>2019</v>
      </c>
      <c r="D5087" t="s">
        <v>43551</v>
      </c>
      <c r="E5087" t="s">
        <v>176</v>
      </c>
      <c r="H5087">
        <v>113</v>
      </c>
      <c r="I5087" t="s">
        <v>3621</v>
      </c>
      <c r="J5087" t="s">
        <v>308</v>
      </c>
      <c r="M5087" t="s">
        <v>4606</v>
      </c>
      <c r="N5087" t="s">
        <v>4606</v>
      </c>
      <c r="O5087" t="s">
        <v>43552</v>
      </c>
      <c r="P5087" t="s">
        <v>2278</v>
      </c>
      <c r="Q5087" t="s">
        <v>43553</v>
      </c>
      <c r="R5087" t="s">
        <v>43554</v>
      </c>
      <c r="S5087" t="s">
        <v>43555</v>
      </c>
      <c r="T5087">
        <v>7.6</v>
      </c>
      <c r="U5087">
        <v>45061</v>
      </c>
      <c r="W5087"/>
      <c r="X5087"/>
      <c r="Y5087">
        <v>4567338</v>
      </c>
      <c r="Z5087"/>
      <c r="AA5087">
        <v>37137074</v>
      </c>
      <c r="AB5087">
        <v>181</v>
      </c>
    </row>
    <row r="5088" spans="1:28" x14ac:dyDescent="0.2">
      <c r="A5088" t="s">
        <v>27763</v>
      </c>
      <c r="B5088" t="s">
        <v>27764</v>
      </c>
      <c r="C5088">
        <v>2012</v>
      </c>
      <c r="D5088" t="s">
        <v>12632</v>
      </c>
      <c r="E5088" t="s">
        <v>16512</v>
      </c>
      <c r="F5088" t="s">
        <v>44046</v>
      </c>
      <c r="G5088" t="s">
        <v>44045</v>
      </c>
      <c r="H5088">
        <v>114</v>
      </c>
      <c r="I5088" t="s">
        <v>25</v>
      </c>
      <c r="J5088" t="s">
        <v>26</v>
      </c>
      <c r="M5088" t="s">
        <v>23418</v>
      </c>
      <c r="N5088" t="s">
        <v>27765</v>
      </c>
      <c r="O5088" t="s">
        <v>27766</v>
      </c>
      <c r="P5088" t="s">
        <v>2738</v>
      </c>
      <c r="Q5088" t="s">
        <v>2738</v>
      </c>
      <c r="R5088" t="s">
        <v>27767</v>
      </c>
      <c r="S5088" t="s">
        <v>27768</v>
      </c>
      <c r="T5088">
        <v>5</v>
      </c>
      <c r="U5088">
        <v>19021</v>
      </c>
      <c r="V5088" s="12">
        <f>W5088*1.12725506764114</f>
        <v>11272550.6764114</v>
      </c>
      <c r="W5088" s="3">
        <v>10000000</v>
      </c>
      <c r="X5088" s="13">
        <f>Y5088*1.12725506764114</f>
        <v>6154.8126693206241</v>
      </c>
      <c r="Y5088" s="3">
        <v>5460</v>
      </c>
      <c r="Z5088" s="13">
        <f>AA5088*1.12725506764114</f>
        <v>1580757.6721386439</v>
      </c>
      <c r="AA5088" s="3">
        <v>1402307</v>
      </c>
      <c r="AB5088">
        <v>107</v>
      </c>
    </row>
    <row r="5089" spans="1:28" hidden="1" x14ac:dyDescent="0.2">
      <c r="A5089" t="s">
        <v>43562</v>
      </c>
      <c r="B5089" t="s">
        <v>43563</v>
      </c>
      <c r="C5089">
        <v>2019</v>
      </c>
      <c r="D5089" s="1">
        <v>43862</v>
      </c>
      <c r="E5089" t="s">
        <v>176</v>
      </c>
      <c r="H5089">
        <v>101</v>
      </c>
      <c r="I5089" t="s">
        <v>40108</v>
      </c>
      <c r="J5089" t="s">
        <v>26</v>
      </c>
      <c r="M5089" t="s">
        <v>6364</v>
      </c>
      <c r="N5089" t="s">
        <v>6365</v>
      </c>
      <c r="O5089" t="s">
        <v>43564</v>
      </c>
      <c r="P5089" t="s">
        <v>43565</v>
      </c>
      <c r="Q5089" t="s">
        <v>43566</v>
      </c>
      <c r="R5089" t="s">
        <v>43567</v>
      </c>
      <c r="S5089" t="s">
        <v>43568</v>
      </c>
      <c r="T5089">
        <v>7.6</v>
      </c>
      <c r="U5089">
        <v>13141</v>
      </c>
      <c r="W5089"/>
      <c r="X5089"/>
      <c r="Y5089">
        <v>28273</v>
      </c>
      <c r="Z5089"/>
      <c r="AA5089">
        <v>8766149</v>
      </c>
      <c r="AB5089">
        <v>106</v>
      </c>
    </row>
    <row r="5090" spans="1:28" x14ac:dyDescent="0.2">
      <c r="A5090" t="s">
        <v>29061</v>
      </c>
      <c r="B5090" t="s">
        <v>29062</v>
      </c>
      <c r="C5090">
        <v>2017</v>
      </c>
      <c r="D5090" s="1">
        <v>42744</v>
      </c>
      <c r="E5090" t="s">
        <v>44041</v>
      </c>
      <c r="F5090" t="s">
        <v>44046</v>
      </c>
      <c r="G5090" t="s">
        <v>44045</v>
      </c>
      <c r="H5090">
        <v>91</v>
      </c>
      <c r="I5090" t="s">
        <v>25</v>
      </c>
      <c r="J5090" t="s">
        <v>26</v>
      </c>
      <c r="M5090" t="s">
        <v>29063</v>
      </c>
      <c r="N5090" t="s">
        <v>29064</v>
      </c>
      <c r="O5090" t="s">
        <v>29065</v>
      </c>
      <c r="P5090" t="s">
        <v>9458</v>
      </c>
      <c r="Q5090" t="s">
        <v>29066</v>
      </c>
      <c r="R5090" t="s">
        <v>29067</v>
      </c>
      <c r="S5090" t="s">
        <v>29068</v>
      </c>
      <c r="T5090">
        <v>4.8</v>
      </c>
      <c r="U5090">
        <v>11776</v>
      </c>
      <c r="V5090" s="12">
        <f>W5090*1.05585427545692</f>
        <v>5279271.3772846004</v>
      </c>
      <c r="W5090" s="3">
        <v>5000000</v>
      </c>
      <c r="X5090" s="13">
        <f>Y5090*1.05585427545692</f>
        <v>6047.9332898172379</v>
      </c>
      <c r="Y5090" s="3">
        <v>5728</v>
      </c>
      <c r="Z5090" s="13">
        <f>AA5090*1.05585427545692</f>
        <v>366095.2970749024</v>
      </c>
      <c r="AA5090" s="3">
        <v>346729</v>
      </c>
      <c r="AB5090">
        <v>124</v>
      </c>
    </row>
    <row r="5091" spans="1:28" hidden="1" x14ac:dyDescent="0.2">
      <c r="A5091" t="s">
        <v>43578</v>
      </c>
      <c r="B5091" t="s">
        <v>43579</v>
      </c>
      <c r="C5091">
        <v>2018</v>
      </c>
      <c r="D5091" t="s">
        <v>41690</v>
      </c>
      <c r="E5091" t="s">
        <v>3496</v>
      </c>
      <c r="F5091" t="s">
        <v>44045</v>
      </c>
      <c r="G5091" t="s">
        <v>44042</v>
      </c>
      <c r="H5091">
        <v>94</v>
      </c>
      <c r="I5091" t="s">
        <v>25</v>
      </c>
      <c r="J5091" t="s">
        <v>26</v>
      </c>
      <c r="M5091" t="s">
        <v>43580</v>
      </c>
      <c r="N5091" t="s">
        <v>43581</v>
      </c>
      <c r="O5091" t="s">
        <v>43582</v>
      </c>
      <c r="P5091" t="s">
        <v>43583</v>
      </c>
      <c r="Q5091" t="s">
        <v>43584</v>
      </c>
      <c r="R5091" t="s">
        <v>43585</v>
      </c>
      <c r="S5091" t="s">
        <v>43586</v>
      </c>
      <c r="T5091">
        <v>5.9</v>
      </c>
      <c r="U5091">
        <v>24592</v>
      </c>
      <c r="W5091"/>
      <c r="X5091"/>
      <c r="Y5091"/>
      <c r="Z5091"/>
      <c r="AA5091"/>
      <c r="AB5091">
        <v>278</v>
      </c>
    </row>
    <row r="5092" spans="1:28" x14ac:dyDescent="0.2">
      <c r="A5092" t="s">
        <v>26223</v>
      </c>
      <c r="B5092" t="s">
        <v>26224</v>
      </c>
      <c r="C5092">
        <v>2011</v>
      </c>
      <c r="D5092" t="s">
        <v>15206</v>
      </c>
      <c r="E5092" t="s">
        <v>1045</v>
      </c>
      <c r="F5092" t="s">
        <v>44044</v>
      </c>
      <c r="G5092" t="s">
        <v>44045</v>
      </c>
      <c r="H5092">
        <v>87</v>
      </c>
      <c r="I5092" t="s">
        <v>319</v>
      </c>
      <c r="J5092" t="s">
        <v>26</v>
      </c>
      <c r="M5092" t="s">
        <v>3009</v>
      </c>
      <c r="N5092" t="s">
        <v>17386</v>
      </c>
      <c r="O5092" t="s">
        <v>26225</v>
      </c>
      <c r="P5092" t="s">
        <v>17984</v>
      </c>
      <c r="Q5092" t="s">
        <v>26226</v>
      </c>
      <c r="R5092" t="s">
        <v>26227</v>
      </c>
      <c r="S5092" t="s">
        <v>26228</v>
      </c>
      <c r="T5092">
        <v>6.4</v>
      </c>
      <c r="U5092">
        <v>31391</v>
      </c>
      <c r="V5092" s="12">
        <f>W5092*1.1505830469594</f>
        <v>5752915.234797</v>
      </c>
      <c r="W5092" s="3">
        <v>5000000</v>
      </c>
      <c r="X5092" s="13">
        <f>Y5092*1.1505830469594</f>
        <v>5802.3903058162541</v>
      </c>
      <c r="Y5092" s="3">
        <v>5043</v>
      </c>
      <c r="Z5092" s="13">
        <f>AA5092*1.1505830469594</f>
        <v>5124275.7777619809</v>
      </c>
      <c r="AA5092" s="3">
        <v>4453634</v>
      </c>
      <c r="AB5092">
        <v>58</v>
      </c>
    </row>
    <row r="5093" spans="1:28" x14ac:dyDescent="0.2">
      <c r="A5093" t="s">
        <v>15597</v>
      </c>
      <c r="B5093" t="s">
        <v>15598</v>
      </c>
      <c r="C5093">
        <v>2008</v>
      </c>
      <c r="D5093" s="1">
        <v>39756</v>
      </c>
      <c r="E5093" t="s">
        <v>44041</v>
      </c>
      <c r="F5093" t="s">
        <v>44045</v>
      </c>
      <c r="G5093" t="s">
        <v>44042</v>
      </c>
      <c r="H5093">
        <v>104</v>
      </c>
      <c r="I5093" t="s">
        <v>15599</v>
      </c>
      <c r="J5093" t="s">
        <v>26</v>
      </c>
      <c r="M5093" t="s">
        <v>3649</v>
      </c>
      <c r="N5093" t="s">
        <v>15600</v>
      </c>
      <c r="O5093" t="s">
        <v>15601</v>
      </c>
      <c r="P5093" t="s">
        <v>10104</v>
      </c>
      <c r="Q5093" t="s">
        <v>15602</v>
      </c>
      <c r="R5093" t="s">
        <v>15603</v>
      </c>
      <c r="S5093" t="s">
        <v>15604</v>
      </c>
      <c r="T5093">
        <v>6.1</v>
      </c>
      <c r="U5093">
        <v>27324</v>
      </c>
      <c r="V5093" s="12">
        <f>W5093*1.20207800169993</f>
        <v>12020780.016999299</v>
      </c>
      <c r="W5093" s="3">
        <v>10000000</v>
      </c>
      <c r="X5093" s="13">
        <f>Y5093*1.20207800169993</f>
        <v>5773.580642164764</v>
      </c>
      <c r="Y5093" s="3">
        <v>4803</v>
      </c>
      <c r="Z5093" s="13">
        <f>AA5093*1.20207800169993</f>
        <v>21212622.120904028</v>
      </c>
      <c r="AA5093" s="3">
        <v>17646627</v>
      </c>
      <c r="AB5093">
        <v>103</v>
      </c>
    </row>
    <row r="5094" spans="1:28" hidden="1" x14ac:dyDescent="0.2">
      <c r="A5094" t="s">
        <v>43601</v>
      </c>
      <c r="B5094" t="s">
        <v>43602</v>
      </c>
      <c r="C5094">
        <v>2019</v>
      </c>
      <c r="D5094" t="s">
        <v>20198</v>
      </c>
      <c r="E5094" t="s">
        <v>1045</v>
      </c>
      <c r="F5094" t="s">
        <v>44046</v>
      </c>
      <c r="G5094" t="s">
        <v>44045</v>
      </c>
      <c r="H5094">
        <v>97</v>
      </c>
      <c r="I5094" t="s">
        <v>43603</v>
      </c>
      <c r="J5094" t="s">
        <v>26</v>
      </c>
      <c r="M5094" t="s">
        <v>43604</v>
      </c>
      <c r="N5094" t="s">
        <v>43605</v>
      </c>
      <c r="O5094" t="s">
        <v>43606</v>
      </c>
      <c r="P5094" t="s">
        <v>28905</v>
      </c>
      <c r="Q5094" t="s">
        <v>43607</v>
      </c>
      <c r="R5094" t="s">
        <v>43608</v>
      </c>
      <c r="S5094" t="s">
        <v>43609</v>
      </c>
      <c r="T5094">
        <v>5.8</v>
      </c>
      <c r="U5094">
        <v>28761</v>
      </c>
      <c r="W5094">
        <v>4000000</v>
      </c>
      <c r="X5094"/>
      <c r="Y5094"/>
      <c r="Z5094"/>
      <c r="AA5094">
        <v>413732</v>
      </c>
      <c r="AB5094">
        <v>778</v>
      </c>
    </row>
    <row r="5095" spans="1:28" x14ac:dyDescent="0.2">
      <c r="A5095" t="s">
        <v>19077</v>
      </c>
      <c r="B5095" t="s">
        <v>19078</v>
      </c>
      <c r="C5095">
        <v>2008</v>
      </c>
      <c r="D5095" t="s">
        <v>19079</v>
      </c>
      <c r="E5095" t="s">
        <v>176</v>
      </c>
      <c r="F5095" t="s">
        <v>44042</v>
      </c>
      <c r="H5095">
        <v>93</v>
      </c>
      <c r="I5095" t="s">
        <v>25</v>
      </c>
      <c r="J5095" t="s">
        <v>26</v>
      </c>
      <c r="M5095" t="s">
        <v>19080</v>
      </c>
      <c r="N5095" t="s">
        <v>19081</v>
      </c>
      <c r="O5095" t="s">
        <v>19082</v>
      </c>
      <c r="P5095" t="s">
        <v>18919</v>
      </c>
      <c r="Q5095" t="s">
        <v>19083</v>
      </c>
      <c r="R5095" t="s">
        <v>19084</v>
      </c>
      <c r="S5095" t="s">
        <v>19085</v>
      </c>
      <c r="T5095">
        <v>7</v>
      </c>
      <c r="U5095">
        <v>10005</v>
      </c>
      <c r="V5095" s="12">
        <f>W5095*1.20207800169993</f>
        <v>3005195.0042498247</v>
      </c>
      <c r="W5095" s="3">
        <v>2500000</v>
      </c>
      <c r="X5095" s="13">
        <f>Y5095*1.20207800169993</f>
        <v>5581.248161892775</v>
      </c>
      <c r="Y5095" s="3">
        <v>4643</v>
      </c>
      <c r="Z5095" s="13">
        <f>AA5095*1.20207800169993</f>
        <v>18772.852152547806</v>
      </c>
      <c r="AA5095" s="3">
        <v>15617</v>
      </c>
      <c r="AB5095">
        <v>54</v>
      </c>
    </row>
    <row r="5096" spans="1:28" hidden="1" x14ac:dyDescent="0.2">
      <c r="A5096" t="s">
        <v>43617</v>
      </c>
      <c r="B5096" t="s">
        <v>43618</v>
      </c>
      <c r="C5096">
        <v>2019</v>
      </c>
      <c r="D5096" t="s">
        <v>31263</v>
      </c>
      <c r="E5096" t="s">
        <v>1045</v>
      </c>
      <c r="F5096" t="s">
        <v>44032</v>
      </c>
      <c r="H5096">
        <v>125</v>
      </c>
      <c r="I5096" t="s">
        <v>5448</v>
      </c>
      <c r="J5096" t="s">
        <v>26</v>
      </c>
      <c r="K5096" t="s">
        <v>308</v>
      </c>
      <c r="L5096" t="s">
        <v>64</v>
      </c>
      <c r="M5096" t="s">
        <v>10249</v>
      </c>
      <c r="N5096" t="s">
        <v>38996</v>
      </c>
      <c r="O5096" t="s">
        <v>43619</v>
      </c>
      <c r="P5096" t="s">
        <v>2108</v>
      </c>
      <c r="Q5096" t="s">
        <v>43620</v>
      </c>
      <c r="R5096" t="s">
        <v>772</v>
      </c>
      <c r="S5096" t="s">
        <v>773</v>
      </c>
      <c r="T5096">
        <v>7.6</v>
      </c>
      <c r="U5096">
        <v>98327</v>
      </c>
      <c r="W5096"/>
      <c r="X5096"/>
      <c r="Y5096"/>
      <c r="Z5096"/>
      <c r="AA5096">
        <v>243711</v>
      </c>
      <c r="AB5096">
        <v>495</v>
      </c>
    </row>
    <row r="5097" spans="1:28" hidden="1" x14ac:dyDescent="0.2">
      <c r="A5097" t="s">
        <v>43621</v>
      </c>
      <c r="B5097" t="s">
        <v>43622</v>
      </c>
      <c r="C5097">
        <v>2019</v>
      </c>
      <c r="D5097" s="1">
        <v>43467</v>
      </c>
      <c r="E5097" t="s">
        <v>1045</v>
      </c>
      <c r="H5097">
        <v>121</v>
      </c>
      <c r="I5097" t="s">
        <v>4358</v>
      </c>
      <c r="J5097" t="s">
        <v>1076</v>
      </c>
      <c r="M5097" t="s">
        <v>4360</v>
      </c>
      <c r="N5097" t="s">
        <v>43623</v>
      </c>
      <c r="O5097" t="s">
        <v>43624</v>
      </c>
      <c r="P5097" t="s">
        <v>4360</v>
      </c>
      <c r="Q5097" t="s">
        <v>43625</v>
      </c>
      <c r="R5097" t="s">
        <v>43626</v>
      </c>
      <c r="S5097" t="s">
        <v>43627</v>
      </c>
      <c r="T5097">
        <v>6</v>
      </c>
      <c r="U5097">
        <v>11586</v>
      </c>
      <c r="W5097"/>
      <c r="X5097"/>
      <c r="Y5097"/>
      <c r="Z5097"/>
      <c r="AA5097">
        <v>9831515</v>
      </c>
      <c r="AB5097">
        <v>27</v>
      </c>
    </row>
    <row r="5098" spans="1:28" hidden="1" x14ac:dyDescent="0.2">
      <c r="A5098" t="s">
        <v>43628</v>
      </c>
      <c r="B5098" t="s">
        <v>9001</v>
      </c>
      <c r="C5098">
        <v>2019</v>
      </c>
      <c r="D5098" s="1">
        <v>43627</v>
      </c>
      <c r="E5098" t="s">
        <v>176</v>
      </c>
      <c r="F5098" t="s">
        <v>44046</v>
      </c>
      <c r="G5098" t="s">
        <v>44045</v>
      </c>
      <c r="H5098">
        <v>100</v>
      </c>
      <c r="I5098" t="s">
        <v>43629</v>
      </c>
      <c r="J5098" t="s">
        <v>26</v>
      </c>
      <c r="M5098" t="s">
        <v>10240</v>
      </c>
      <c r="N5098" t="s">
        <v>43630</v>
      </c>
      <c r="O5098" t="s">
        <v>43631</v>
      </c>
      <c r="P5098" t="s">
        <v>35932</v>
      </c>
      <c r="Q5098" t="s">
        <v>43632</v>
      </c>
      <c r="R5098" t="s">
        <v>43633</v>
      </c>
      <c r="S5098" t="s">
        <v>43634</v>
      </c>
      <c r="T5098">
        <v>6</v>
      </c>
      <c r="U5098">
        <v>11832</v>
      </c>
      <c r="W5098"/>
      <c r="X5098"/>
      <c r="Y5098"/>
      <c r="Z5098"/>
      <c r="AA5098"/>
      <c r="AB5098">
        <v>134</v>
      </c>
    </row>
    <row r="5099" spans="1:28" hidden="1" x14ac:dyDescent="0.2">
      <c r="A5099" t="s">
        <v>43635</v>
      </c>
      <c r="B5099" t="s">
        <v>43636</v>
      </c>
      <c r="C5099">
        <v>2020</v>
      </c>
      <c r="D5099" s="1">
        <v>43897</v>
      </c>
      <c r="E5099" t="s">
        <v>44035</v>
      </c>
      <c r="F5099" t="s">
        <v>44032</v>
      </c>
      <c r="G5099" t="s">
        <v>44049</v>
      </c>
      <c r="H5099">
        <v>160</v>
      </c>
      <c r="I5099" t="s">
        <v>25</v>
      </c>
      <c r="J5099" t="s">
        <v>26</v>
      </c>
      <c r="M5099" t="s">
        <v>43637</v>
      </c>
      <c r="N5099" t="s">
        <v>43638</v>
      </c>
      <c r="O5099" t="s">
        <v>43639</v>
      </c>
      <c r="P5099" t="s">
        <v>42682</v>
      </c>
      <c r="Q5099" t="s">
        <v>43640</v>
      </c>
      <c r="R5099" t="s">
        <v>43641</v>
      </c>
      <c r="S5099" t="s">
        <v>43642</v>
      </c>
      <c r="T5099">
        <v>8.6999999999999993</v>
      </c>
      <c r="U5099">
        <v>37551</v>
      </c>
      <c r="W5099"/>
      <c r="X5099"/>
      <c r="Y5099"/>
      <c r="Z5099"/>
      <c r="AA5099"/>
      <c r="AB5099">
        <v>488</v>
      </c>
    </row>
    <row r="5100" spans="1:28" hidden="1" x14ac:dyDescent="0.2">
      <c r="A5100" t="s">
        <v>43643</v>
      </c>
      <c r="B5100" t="s">
        <v>43644</v>
      </c>
      <c r="C5100">
        <v>2019</v>
      </c>
      <c r="D5100" t="s">
        <v>43645</v>
      </c>
      <c r="E5100" t="s">
        <v>1045</v>
      </c>
      <c r="H5100">
        <v>134</v>
      </c>
      <c r="I5100" t="s">
        <v>943</v>
      </c>
      <c r="J5100" t="s">
        <v>944</v>
      </c>
      <c r="K5100" t="s">
        <v>26</v>
      </c>
      <c r="M5100" t="s">
        <v>43646</v>
      </c>
      <c r="N5100" t="s">
        <v>43647</v>
      </c>
      <c r="O5100" t="s">
        <v>43648</v>
      </c>
      <c r="P5100" t="s">
        <v>2934</v>
      </c>
      <c r="Q5100" t="s">
        <v>33672</v>
      </c>
      <c r="R5100" t="s">
        <v>43649</v>
      </c>
      <c r="S5100" t="s">
        <v>43650</v>
      </c>
      <c r="T5100">
        <v>7</v>
      </c>
      <c r="U5100">
        <v>13062</v>
      </c>
      <c r="W5100"/>
      <c r="X5100"/>
      <c r="Y5100"/>
      <c r="Z5100"/>
      <c r="AA5100">
        <v>13054660</v>
      </c>
      <c r="AB5100">
        <v>288</v>
      </c>
    </row>
    <row r="5101" spans="1:28" hidden="1" x14ac:dyDescent="0.2">
      <c r="A5101" t="s">
        <v>43651</v>
      </c>
      <c r="B5101" t="s">
        <v>43652</v>
      </c>
      <c r="C5101">
        <v>2019</v>
      </c>
      <c r="D5101" s="1">
        <v>43476</v>
      </c>
      <c r="E5101" t="s">
        <v>1045</v>
      </c>
      <c r="F5101" t="s">
        <v>44032</v>
      </c>
      <c r="G5101" t="s">
        <v>44036</v>
      </c>
      <c r="H5101">
        <v>85</v>
      </c>
      <c r="I5101" t="s">
        <v>25</v>
      </c>
      <c r="J5101" t="s">
        <v>26</v>
      </c>
      <c r="M5101" t="s">
        <v>9645</v>
      </c>
      <c r="N5101" t="s">
        <v>43653</v>
      </c>
      <c r="O5101" t="s">
        <v>43654</v>
      </c>
      <c r="P5101" t="s">
        <v>43655</v>
      </c>
      <c r="Q5101" t="s">
        <v>43656</v>
      </c>
      <c r="R5101" t="s">
        <v>43657</v>
      </c>
      <c r="S5101" t="s">
        <v>43658</v>
      </c>
      <c r="T5101">
        <v>6.1</v>
      </c>
      <c r="U5101">
        <v>10135</v>
      </c>
      <c r="W5101"/>
      <c r="X5101"/>
      <c r="Y5101"/>
      <c r="Z5101"/>
      <c r="AA5101"/>
      <c r="AB5101">
        <v>135</v>
      </c>
    </row>
    <row r="5102" spans="1:28" hidden="1" x14ac:dyDescent="0.2">
      <c r="A5102" t="s">
        <v>43659</v>
      </c>
      <c r="B5102" t="s">
        <v>43660</v>
      </c>
      <c r="C5102">
        <v>2019</v>
      </c>
      <c r="D5102" t="s">
        <v>42840</v>
      </c>
      <c r="E5102" t="s">
        <v>44035</v>
      </c>
      <c r="F5102" t="s">
        <v>44038</v>
      </c>
      <c r="G5102" t="s">
        <v>44032</v>
      </c>
      <c r="H5102">
        <v>118</v>
      </c>
      <c r="I5102" t="s">
        <v>25</v>
      </c>
      <c r="J5102" t="s">
        <v>26</v>
      </c>
      <c r="M5102" t="s">
        <v>11354</v>
      </c>
      <c r="N5102" t="s">
        <v>21015</v>
      </c>
      <c r="O5102" t="s">
        <v>43661</v>
      </c>
      <c r="P5102" t="s">
        <v>447</v>
      </c>
      <c r="Q5102" t="s">
        <v>43662</v>
      </c>
      <c r="R5102" t="s">
        <v>781</v>
      </c>
      <c r="S5102" t="s">
        <v>782</v>
      </c>
      <c r="T5102">
        <v>7.3</v>
      </c>
      <c r="U5102">
        <v>49045</v>
      </c>
      <c r="W5102"/>
      <c r="X5102"/>
      <c r="Y5102"/>
      <c r="Z5102"/>
      <c r="AA5102"/>
      <c r="AB5102">
        <v>331</v>
      </c>
    </row>
    <row r="5103" spans="1:28" hidden="1" x14ac:dyDescent="0.2">
      <c r="A5103" t="s">
        <v>43663</v>
      </c>
      <c r="B5103" t="s">
        <v>19710</v>
      </c>
      <c r="C5103">
        <v>2020</v>
      </c>
      <c r="D5103" t="s">
        <v>43664</v>
      </c>
      <c r="E5103" t="s">
        <v>176</v>
      </c>
      <c r="F5103" t="s">
        <v>44050</v>
      </c>
      <c r="H5103">
        <v>108</v>
      </c>
      <c r="I5103" t="s">
        <v>433</v>
      </c>
      <c r="J5103" t="s">
        <v>26</v>
      </c>
      <c r="M5103" t="s">
        <v>8061</v>
      </c>
      <c r="N5103" t="s">
        <v>32047</v>
      </c>
      <c r="O5103" t="s">
        <v>43665</v>
      </c>
      <c r="P5103" t="s">
        <v>1278</v>
      </c>
      <c r="Q5103" t="s">
        <v>43666</v>
      </c>
      <c r="R5103" t="s">
        <v>43667</v>
      </c>
      <c r="S5103" t="s">
        <v>43668</v>
      </c>
      <c r="T5103">
        <v>6.7</v>
      </c>
      <c r="U5103">
        <v>23769</v>
      </c>
      <c r="W5103"/>
      <c r="X5103"/>
      <c r="Y5103">
        <v>13590514</v>
      </c>
      <c r="Z5103"/>
      <c r="AA5103">
        <v>14690514</v>
      </c>
      <c r="AB5103">
        <v>253</v>
      </c>
    </row>
    <row r="5104" spans="1:28" x14ac:dyDescent="0.2">
      <c r="A5104" t="s">
        <v>30699</v>
      </c>
      <c r="B5104" t="s">
        <v>30700</v>
      </c>
      <c r="C5104">
        <v>2012</v>
      </c>
      <c r="D5104" t="s">
        <v>30701</v>
      </c>
      <c r="E5104" t="s">
        <v>12087</v>
      </c>
      <c r="H5104">
        <v>92</v>
      </c>
      <c r="I5104" t="s">
        <v>25</v>
      </c>
      <c r="J5104" t="s">
        <v>26</v>
      </c>
      <c r="M5104" t="s">
        <v>30702</v>
      </c>
      <c r="N5104" t="s">
        <v>30703</v>
      </c>
      <c r="O5104" t="s">
        <v>30704</v>
      </c>
      <c r="P5104" t="s">
        <v>5598</v>
      </c>
      <c r="Q5104" t="s">
        <v>30705</v>
      </c>
      <c r="R5104" t="s">
        <v>30706</v>
      </c>
      <c r="S5104" t="s">
        <v>30707</v>
      </c>
      <c r="T5104">
        <v>6.1</v>
      </c>
      <c r="U5104">
        <v>11323</v>
      </c>
      <c r="V5104" s="12">
        <f>W5104*1.12725506764114</f>
        <v>563627.53382056998</v>
      </c>
      <c r="W5104" s="3">
        <v>500000</v>
      </c>
      <c r="X5104" s="13">
        <f>Y5104*1.12725506764114</f>
        <v>5496.4957098181985</v>
      </c>
      <c r="Y5104" s="3">
        <v>4876</v>
      </c>
      <c r="Z5104" s="13">
        <f>AA5104*1.12725506764114</f>
        <v>115903.23879979436</v>
      </c>
      <c r="AA5104" s="3">
        <v>102819</v>
      </c>
      <c r="AB5104">
        <v>88</v>
      </c>
    </row>
    <row r="5105" spans="1:28" hidden="1" x14ac:dyDescent="0.2">
      <c r="A5105" t="s">
        <v>43677</v>
      </c>
      <c r="B5105" t="s">
        <v>43678</v>
      </c>
      <c r="C5105">
        <v>2020</v>
      </c>
      <c r="D5105" t="s">
        <v>43679</v>
      </c>
      <c r="E5105" t="s">
        <v>1045</v>
      </c>
      <c r="F5105" t="s">
        <v>44057</v>
      </c>
      <c r="H5105">
        <v>123</v>
      </c>
      <c r="I5105" t="s">
        <v>25</v>
      </c>
      <c r="J5105" t="s">
        <v>26</v>
      </c>
      <c r="K5105" t="s">
        <v>8343</v>
      </c>
      <c r="M5105" t="s">
        <v>5848</v>
      </c>
      <c r="N5105" t="s">
        <v>43680</v>
      </c>
      <c r="O5105" t="s">
        <v>43681</v>
      </c>
      <c r="P5105" t="s">
        <v>6745</v>
      </c>
      <c r="Q5105" t="s">
        <v>43682</v>
      </c>
      <c r="R5105" t="s">
        <v>43683</v>
      </c>
      <c r="S5105" t="s">
        <v>43684</v>
      </c>
      <c r="T5105">
        <v>6.5</v>
      </c>
      <c r="U5105">
        <v>62271</v>
      </c>
      <c r="W5105"/>
      <c r="X5105"/>
      <c r="Y5105"/>
      <c r="Z5105"/>
      <c r="AA5105"/>
      <c r="AB5105">
        <v>1154</v>
      </c>
    </row>
    <row r="5106" spans="1:28" hidden="1" x14ac:dyDescent="0.2">
      <c r="A5106" t="s">
        <v>43685</v>
      </c>
      <c r="B5106" t="s">
        <v>43686</v>
      </c>
      <c r="C5106">
        <v>2019</v>
      </c>
      <c r="D5106" t="s">
        <v>42987</v>
      </c>
      <c r="E5106" t="s">
        <v>176</v>
      </c>
      <c r="F5106" t="s">
        <v>44036</v>
      </c>
      <c r="H5106">
        <v>122</v>
      </c>
      <c r="I5106" t="s">
        <v>817</v>
      </c>
      <c r="J5106" t="s">
        <v>27</v>
      </c>
      <c r="K5106" t="s">
        <v>64</v>
      </c>
      <c r="M5106" t="s">
        <v>29627</v>
      </c>
      <c r="N5106" t="s">
        <v>29627</v>
      </c>
      <c r="O5106" t="s">
        <v>43687</v>
      </c>
      <c r="P5106" t="s">
        <v>43688</v>
      </c>
      <c r="Q5106" t="s">
        <v>43689</v>
      </c>
      <c r="R5106" t="s">
        <v>43690</v>
      </c>
      <c r="S5106" t="s">
        <v>43691</v>
      </c>
      <c r="T5106">
        <v>8.1</v>
      </c>
      <c r="U5106">
        <v>49960</v>
      </c>
      <c r="W5106"/>
      <c r="X5106"/>
      <c r="Y5106">
        <v>3759854</v>
      </c>
      <c r="Z5106"/>
      <c r="AA5106">
        <v>9919850</v>
      </c>
      <c r="AB5106">
        <v>309</v>
      </c>
    </row>
    <row r="5107" spans="1:28" x14ac:dyDescent="0.2">
      <c r="A5107" t="s">
        <v>28391</v>
      </c>
      <c r="B5107" t="s">
        <v>28392</v>
      </c>
      <c r="C5107">
        <v>2013</v>
      </c>
      <c r="D5107" t="s">
        <v>21952</v>
      </c>
      <c r="E5107" t="s">
        <v>176</v>
      </c>
      <c r="F5107" t="s">
        <v>44045</v>
      </c>
      <c r="G5107" t="s">
        <v>44033</v>
      </c>
      <c r="H5107">
        <v>99</v>
      </c>
      <c r="I5107" t="s">
        <v>28393</v>
      </c>
      <c r="J5107" t="s">
        <v>26</v>
      </c>
      <c r="M5107" t="s">
        <v>28394</v>
      </c>
      <c r="N5107" t="s">
        <v>28395</v>
      </c>
      <c r="O5107" t="s">
        <v>28396</v>
      </c>
      <c r="P5107" t="s">
        <v>24122</v>
      </c>
      <c r="Q5107" t="s">
        <v>28397</v>
      </c>
      <c r="R5107" t="s">
        <v>28398</v>
      </c>
      <c r="S5107" t="s">
        <v>28399</v>
      </c>
      <c r="T5107">
        <v>6.5</v>
      </c>
      <c r="U5107">
        <v>21130</v>
      </c>
      <c r="V5107" s="12">
        <f>W5107*1.11098185502045</f>
        <v>7776872.9851431502</v>
      </c>
      <c r="W5107" s="3">
        <v>7000000</v>
      </c>
      <c r="X5107" s="13">
        <f>Y5107*1.11098185502045</f>
        <v>4763.8901943276896</v>
      </c>
      <c r="Y5107" s="3">
        <v>4288</v>
      </c>
      <c r="Z5107" s="13">
        <f>AA5107*1.11098185502045</f>
        <v>1396661.9511841186</v>
      </c>
      <c r="AA5107" s="3">
        <v>1257142</v>
      </c>
      <c r="AB5107">
        <v>71</v>
      </c>
    </row>
    <row r="5108" spans="1:28" hidden="1" x14ac:dyDescent="0.2">
      <c r="A5108" t="s">
        <v>43700</v>
      </c>
      <c r="B5108" t="s">
        <v>43701</v>
      </c>
      <c r="C5108">
        <v>2020</v>
      </c>
      <c r="D5108" s="1">
        <v>43985</v>
      </c>
      <c r="E5108" t="s">
        <v>16512</v>
      </c>
      <c r="F5108" t="s">
        <v>44038</v>
      </c>
      <c r="G5108" t="s">
        <v>44044</v>
      </c>
      <c r="H5108">
        <v>111</v>
      </c>
      <c r="I5108" t="s">
        <v>25</v>
      </c>
      <c r="J5108" t="s">
        <v>26</v>
      </c>
      <c r="M5108" t="s">
        <v>7091</v>
      </c>
      <c r="N5108" t="s">
        <v>43702</v>
      </c>
      <c r="O5108" t="s">
        <v>43703</v>
      </c>
      <c r="P5108" t="s">
        <v>333</v>
      </c>
      <c r="Q5108" t="s">
        <v>43704</v>
      </c>
      <c r="R5108" t="s">
        <v>43705</v>
      </c>
      <c r="S5108" t="s">
        <v>43706</v>
      </c>
      <c r="T5108">
        <v>6.2</v>
      </c>
      <c r="U5108">
        <v>61330</v>
      </c>
      <c r="W5108"/>
      <c r="X5108"/>
      <c r="Y5108"/>
      <c r="Z5108"/>
      <c r="AA5108"/>
      <c r="AB5108">
        <v>541</v>
      </c>
    </row>
    <row r="5109" spans="1:28" hidden="1" x14ac:dyDescent="0.2">
      <c r="A5109" t="s">
        <v>43707</v>
      </c>
      <c r="B5109" t="s">
        <v>43708</v>
      </c>
      <c r="C5109">
        <v>2019</v>
      </c>
      <c r="D5109" t="s">
        <v>43709</v>
      </c>
      <c r="E5109" t="s">
        <v>1045</v>
      </c>
      <c r="F5109" t="s">
        <v>44032</v>
      </c>
      <c r="H5109">
        <v>100</v>
      </c>
      <c r="I5109" t="s">
        <v>5301</v>
      </c>
      <c r="J5109" t="s">
        <v>209</v>
      </c>
      <c r="K5109" t="s">
        <v>26</v>
      </c>
      <c r="L5109" t="s">
        <v>934</v>
      </c>
      <c r="M5109" t="s">
        <v>43710</v>
      </c>
      <c r="N5109" t="s">
        <v>43710</v>
      </c>
      <c r="O5109" t="s">
        <v>43711</v>
      </c>
      <c r="P5109" t="s">
        <v>43712</v>
      </c>
      <c r="Q5109" t="s">
        <v>43713</v>
      </c>
      <c r="R5109" t="s">
        <v>43714</v>
      </c>
      <c r="S5109" t="s">
        <v>43715</v>
      </c>
      <c r="T5109">
        <v>7.6</v>
      </c>
      <c r="U5109">
        <v>44745</v>
      </c>
      <c r="W5109"/>
      <c r="X5109"/>
      <c r="Y5109">
        <v>17695781</v>
      </c>
      <c r="Z5109"/>
      <c r="AA5109">
        <v>22671661</v>
      </c>
      <c r="AB5109">
        <v>288</v>
      </c>
    </row>
    <row r="5110" spans="1:28" hidden="1" x14ac:dyDescent="0.2">
      <c r="A5110" t="s">
        <v>43716</v>
      </c>
      <c r="B5110" t="s">
        <v>43717</v>
      </c>
      <c r="C5110">
        <v>2019</v>
      </c>
      <c r="D5110" t="s">
        <v>39338</v>
      </c>
      <c r="E5110" t="s">
        <v>176</v>
      </c>
      <c r="F5110" t="s">
        <v>44036</v>
      </c>
      <c r="G5110" t="s">
        <v>44050</v>
      </c>
      <c r="H5110">
        <v>135</v>
      </c>
      <c r="I5110" t="s">
        <v>433</v>
      </c>
      <c r="J5110" t="s">
        <v>26</v>
      </c>
      <c r="M5110" t="s">
        <v>39262</v>
      </c>
      <c r="N5110" t="s">
        <v>39262</v>
      </c>
      <c r="O5110" t="s">
        <v>43718</v>
      </c>
      <c r="P5110" t="s">
        <v>43719</v>
      </c>
      <c r="Q5110" t="s">
        <v>43719</v>
      </c>
      <c r="R5110" t="s">
        <v>43720</v>
      </c>
      <c r="S5110" t="s">
        <v>43721</v>
      </c>
      <c r="T5110">
        <v>7.6</v>
      </c>
      <c r="U5110">
        <v>14484</v>
      </c>
      <c r="W5110"/>
      <c r="X5110"/>
      <c r="Y5110">
        <v>1658790</v>
      </c>
      <c r="Z5110"/>
      <c r="AA5110">
        <v>2551350</v>
      </c>
      <c r="AB5110">
        <v>154</v>
      </c>
    </row>
    <row r="5111" spans="1:28" x14ac:dyDescent="0.2">
      <c r="A5111" t="s">
        <v>22546</v>
      </c>
      <c r="B5111" t="s">
        <v>22547</v>
      </c>
      <c r="C5111">
        <v>2008</v>
      </c>
      <c r="D5111" t="s">
        <v>20625</v>
      </c>
      <c r="E5111" t="s">
        <v>44048</v>
      </c>
      <c r="F5111" t="s">
        <v>44046</v>
      </c>
      <c r="G5111" t="s">
        <v>44042</v>
      </c>
      <c r="H5111">
        <v>93</v>
      </c>
      <c r="I5111" t="s">
        <v>1983</v>
      </c>
      <c r="J5111" t="s">
        <v>26</v>
      </c>
      <c r="K5111" t="s">
        <v>27</v>
      </c>
      <c r="L5111" t="s">
        <v>4487</v>
      </c>
      <c r="M5111" t="s">
        <v>22548</v>
      </c>
      <c r="N5111" t="s">
        <v>22549</v>
      </c>
      <c r="O5111" t="s">
        <v>22550</v>
      </c>
      <c r="P5111" t="s">
        <v>22551</v>
      </c>
      <c r="Q5111" t="s">
        <v>22552</v>
      </c>
      <c r="R5111" t="s">
        <v>22553</v>
      </c>
      <c r="S5111" t="s">
        <v>22554</v>
      </c>
      <c r="T5111">
        <v>6.6</v>
      </c>
      <c r="U5111">
        <v>28597</v>
      </c>
      <c r="V5111" s="12">
        <f>W5111*1.20207800169993</f>
        <v>1803117.0025498949</v>
      </c>
      <c r="W5111" s="3">
        <v>1500000</v>
      </c>
      <c r="X5111" s="13">
        <f>Y5111*1.20207800169993</f>
        <v>4646.0314765702296</v>
      </c>
      <c r="Y5111" s="3">
        <v>3865</v>
      </c>
      <c r="Z5111" s="13">
        <f>AA5111*1.20207800169993</f>
        <v>38608.341258598353</v>
      </c>
      <c r="AA5111" s="3">
        <v>32118</v>
      </c>
      <c r="AB5111">
        <v>189</v>
      </c>
    </row>
    <row r="5112" spans="1:28" x14ac:dyDescent="0.2">
      <c r="A5112" t="s">
        <v>15473</v>
      </c>
      <c r="B5112" t="s">
        <v>15474</v>
      </c>
      <c r="C5112">
        <v>2009</v>
      </c>
      <c r="D5112" t="s">
        <v>15475</v>
      </c>
      <c r="E5112" t="s">
        <v>176</v>
      </c>
      <c r="F5112" t="s">
        <v>44034</v>
      </c>
      <c r="G5112" t="s">
        <v>44036</v>
      </c>
      <c r="H5112">
        <v>141</v>
      </c>
      <c r="I5112" t="s">
        <v>15476</v>
      </c>
      <c r="J5112" t="s">
        <v>26</v>
      </c>
      <c r="K5112" t="s">
        <v>15477</v>
      </c>
      <c r="M5112" t="s">
        <v>15478</v>
      </c>
      <c r="N5112" t="s">
        <v>15478</v>
      </c>
      <c r="O5112" t="s">
        <v>15479</v>
      </c>
      <c r="P5112" t="s">
        <v>15480</v>
      </c>
      <c r="Q5112" t="s">
        <v>15481</v>
      </c>
      <c r="R5112" t="s">
        <v>15482</v>
      </c>
      <c r="S5112" t="s">
        <v>15483</v>
      </c>
      <c r="T5112">
        <v>7.8</v>
      </c>
      <c r="U5112">
        <v>211776</v>
      </c>
      <c r="V5112" s="12">
        <f>W5112*1.20636999678377</f>
        <v>56699389.848837189</v>
      </c>
      <c r="W5112" s="3">
        <v>47000000</v>
      </c>
      <c r="X5112" s="13">
        <f>Y5112*1.20636999678377</f>
        <v>4369.4721283508152</v>
      </c>
      <c r="Y5112" s="3">
        <v>3622</v>
      </c>
      <c r="Z5112" s="13">
        <f>AA5112*1.20636999678377</f>
        <v>4293663.8377529224</v>
      </c>
      <c r="AA5112" s="3">
        <v>3559160</v>
      </c>
      <c r="AB5112">
        <v>398</v>
      </c>
    </row>
    <row r="5113" spans="1:28" hidden="1" x14ac:dyDescent="0.2">
      <c r="A5113" t="s">
        <v>43740</v>
      </c>
      <c r="B5113" t="s">
        <v>43741</v>
      </c>
      <c r="C5113">
        <v>2019</v>
      </c>
      <c r="D5113" t="s">
        <v>22575</v>
      </c>
      <c r="E5113" t="s">
        <v>1045</v>
      </c>
      <c r="F5113" t="s">
        <v>44034</v>
      </c>
      <c r="G5113" t="s">
        <v>44046</v>
      </c>
      <c r="H5113">
        <v>104</v>
      </c>
      <c r="I5113" t="s">
        <v>12829</v>
      </c>
      <c r="J5113" t="s">
        <v>26</v>
      </c>
      <c r="M5113" t="s">
        <v>9742</v>
      </c>
      <c r="N5113" t="s">
        <v>9742</v>
      </c>
      <c r="O5113" t="s">
        <v>43742</v>
      </c>
      <c r="P5113" t="s">
        <v>8543</v>
      </c>
      <c r="Q5113" t="s">
        <v>43743</v>
      </c>
      <c r="R5113" t="s">
        <v>43744</v>
      </c>
      <c r="S5113" t="s">
        <v>43745</v>
      </c>
      <c r="T5113">
        <v>5.5</v>
      </c>
      <c r="U5113">
        <v>46374</v>
      </c>
      <c r="W5113"/>
      <c r="X5113"/>
      <c r="Y5113">
        <v>6563605</v>
      </c>
      <c r="Z5113"/>
      <c r="AA5113">
        <v>15322395</v>
      </c>
      <c r="AB5113">
        <v>1036</v>
      </c>
    </row>
    <row r="5114" spans="1:28" x14ac:dyDescent="0.2">
      <c r="A5114" t="s">
        <v>1981</v>
      </c>
      <c r="B5114" t="s">
        <v>1982</v>
      </c>
      <c r="C5114">
        <v>2000</v>
      </c>
      <c r="D5114" s="1">
        <v>37200</v>
      </c>
      <c r="E5114" t="s">
        <v>176</v>
      </c>
      <c r="F5114" t="s">
        <v>44034</v>
      </c>
      <c r="G5114" t="s">
        <v>44046</v>
      </c>
      <c r="H5114">
        <v>108</v>
      </c>
      <c r="I5114" t="s">
        <v>1983</v>
      </c>
      <c r="J5114" t="s">
        <v>26</v>
      </c>
      <c r="M5114" t="s">
        <v>1984</v>
      </c>
      <c r="N5114" t="s">
        <v>1985</v>
      </c>
      <c r="O5114" t="s">
        <v>1986</v>
      </c>
      <c r="P5114" t="s">
        <v>1987</v>
      </c>
      <c r="Q5114" t="s">
        <v>1988</v>
      </c>
      <c r="R5114" t="s">
        <v>1989</v>
      </c>
      <c r="S5114" t="s">
        <v>1990</v>
      </c>
      <c r="T5114">
        <v>6.8</v>
      </c>
      <c r="U5114">
        <v>40897</v>
      </c>
      <c r="V5114" s="12">
        <f>W5114*1.5029674796748</f>
        <v>7514837.3983740006</v>
      </c>
      <c r="W5114" s="3">
        <v>5000000</v>
      </c>
      <c r="X5114" s="13">
        <f>Y5114*1.5029674796748</f>
        <v>3838.5789430894392</v>
      </c>
      <c r="Y5114" s="3">
        <v>2554</v>
      </c>
      <c r="Z5114" s="13">
        <f>AA5114*1.5029674796748</f>
        <v>3838.5789430894392</v>
      </c>
      <c r="AA5114" s="3">
        <v>2554</v>
      </c>
      <c r="AB5114">
        <v>340</v>
      </c>
    </row>
    <row r="5115" spans="1:28" x14ac:dyDescent="0.2">
      <c r="A5115" t="s">
        <v>26959</v>
      </c>
      <c r="B5115" t="s">
        <v>26960</v>
      </c>
      <c r="C5115">
        <v>2012</v>
      </c>
      <c r="D5115" t="s">
        <v>17163</v>
      </c>
      <c r="E5115" t="s">
        <v>3496</v>
      </c>
      <c r="F5115" t="s">
        <v>44042</v>
      </c>
      <c r="H5115">
        <v>90</v>
      </c>
      <c r="I5115" t="s">
        <v>433</v>
      </c>
      <c r="J5115" t="s">
        <v>26</v>
      </c>
      <c r="M5115" t="s">
        <v>26961</v>
      </c>
      <c r="N5115" t="s">
        <v>26962</v>
      </c>
      <c r="O5115" t="s">
        <v>26963</v>
      </c>
      <c r="P5115" t="s">
        <v>26964</v>
      </c>
      <c r="Q5115" t="s">
        <v>26965</v>
      </c>
      <c r="R5115" t="s">
        <v>26966</v>
      </c>
      <c r="S5115" t="s">
        <v>26967</v>
      </c>
      <c r="T5115">
        <v>4.7</v>
      </c>
      <c r="U5115">
        <v>22501</v>
      </c>
      <c r="V5115" s="12">
        <f>W5115*1.12725506764114</f>
        <v>3381765.2029234199</v>
      </c>
      <c r="W5115" s="3">
        <v>3000000</v>
      </c>
      <c r="X5115" s="13">
        <f>Y5115*1.12725506764114</f>
        <v>3393.0377535998314</v>
      </c>
      <c r="Y5115" s="3">
        <v>3010</v>
      </c>
      <c r="Z5115" s="13">
        <f>AA5115*1.12725506764114</f>
        <v>1039049.613108356</v>
      </c>
      <c r="AA5115" s="3">
        <v>921752</v>
      </c>
      <c r="AB5115">
        <v>206</v>
      </c>
    </row>
    <row r="5116" spans="1:28" hidden="1" x14ac:dyDescent="0.2">
      <c r="A5116" t="s">
        <v>43760</v>
      </c>
      <c r="B5116" t="s">
        <v>43761</v>
      </c>
      <c r="C5116">
        <v>2018</v>
      </c>
      <c r="D5116" t="s">
        <v>41985</v>
      </c>
      <c r="E5116" t="s">
        <v>176</v>
      </c>
      <c r="F5116" t="s">
        <v>44045</v>
      </c>
      <c r="G5116" t="s">
        <v>44033</v>
      </c>
      <c r="H5116">
        <v>105</v>
      </c>
      <c r="I5116" t="s">
        <v>177</v>
      </c>
      <c r="J5116" t="s">
        <v>26</v>
      </c>
      <c r="M5116" t="s">
        <v>43762</v>
      </c>
      <c r="N5116" t="s">
        <v>43762</v>
      </c>
      <c r="O5116" t="s">
        <v>43763</v>
      </c>
      <c r="P5116" t="s">
        <v>2755</v>
      </c>
      <c r="Q5116" t="s">
        <v>43764</v>
      </c>
      <c r="R5116" t="s">
        <v>43765</v>
      </c>
      <c r="S5116" t="s">
        <v>43766</v>
      </c>
      <c r="T5116">
        <v>6.7</v>
      </c>
      <c r="U5116">
        <v>23654</v>
      </c>
      <c r="W5116"/>
      <c r="X5116"/>
      <c r="Y5116">
        <v>276591</v>
      </c>
      <c r="Z5116"/>
      <c r="AA5116">
        <v>357368</v>
      </c>
      <c r="AB5116">
        <v>472</v>
      </c>
    </row>
    <row r="5117" spans="1:28" hidden="1" x14ac:dyDescent="0.2">
      <c r="A5117" t="s">
        <v>43767</v>
      </c>
      <c r="B5117" t="s">
        <v>43768</v>
      </c>
      <c r="C5117">
        <v>2019</v>
      </c>
      <c r="D5117" s="1">
        <v>44014</v>
      </c>
      <c r="E5117" t="s">
        <v>1045</v>
      </c>
      <c r="F5117" t="s">
        <v>44046</v>
      </c>
      <c r="G5117" t="s">
        <v>44045</v>
      </c>
      <c r="H5117">
        <v>96</v>
      </c>
      <c r="I5117" t="s">
        <v>43769</v>
      </c>
      <c r="J5117" t="s">
        <v>26</v>
      </c>
      <c r="M5117" t="s">
        <v>43770</v>
      </c>
      <c r="N5117" t="s">
        <v>43771</v>
      </c>
      <c r="O5117" t="s">
        <v>43772</v>
      </c>
      <c r="P5117" t="s">
        <v>10104</v>
      </c>
      <c r="Q5117" t="s">
        <v>43773</v>
      </c>
      <c r="R5117" t="s">
        <v>43774</v>
      </c>
      <c r="S5117" t="s">
        <v>43775</v>
      </c>
      <c r="T5117">
        <v>6</v>
      </c>
      <c r="U5117">
        <v>10816</v>
      </c>
      <c r="W5117"/>
      <c r="X5117"/>
      <c r="Y5117">
        <v>96713</v>
      </c>
      <c r="Z5117"/>
      <c r="AA5117">
        <v>116930</v>
      </c>
      <c r="AB5117">
        <v>126</v>
      </c>
    </row>
    <row r="5118" spans="1:28" hidden="1" x14ac:dyDescent="0.2">
      <c r="A5118" t="s">
        <v>43776</v>
      </c>
      <c r="B5118" t="s">
        <v>43777</v>
      </c>
      <c r="C5118">
        <v>2019</v>
      </c>
      <c r="D5118" t="s">
        <v>43778</v>
      </c>
      <c r="E5118" t="s">
        <v>16512</v>
      </c>
      <c r="F5118" t="s">
        <v>44044</v>
      </c>
      <c r="H5118">
        <v>87</v>
      </c>
      <c r="I5118" t="s">
        <v>1561</v>
      </c>
      <c r="J5118" t="s">
        <v>26</v>
      </c>
      <c r="M5118" t="s">
        <v>23604</v>
      </c>
      <c r="N5118" t="s">
        <v>43779</v>
      </c>
      <c r="O5118" t="s">
        <v>43780</v>
      </c>
      <c r="P5118" t="s">
        <v>21776</v>
      </c>
      <c r="Q5118" t="s">
        <v>43781</v>
      </c>
      <c r="R5118" t="s">
        <v>43782</v>
      </c>
      <c r="S5118" t="s">
        <v>43783</v>
      </c>
      <c r="T5118">
        <v>6.5</v>
      </c>
      <c r="U5118">
        <v>10112</v>
      </c>
      <c r="W5118"/>
      <c r="X5118"/>
      <c r="Y5118"/>
      <c r="Z5118"/>
      <c r="AA5118">
        <v>39153</v>
      </c>
      <c r="AB5118">
        <v>174</v>
      </c>
    </row>
    <row r="5119" spans="1:28" hidden="1" x14ac:dyDescent="0.2">
      <c r="A5119" t="s">
        <v>43784</v>
      </c>
      <c r="B5119" t="s">
        <v>43785</v>
      </c>
      <c r="C5119">
        <v>2020</v>
      </c>
      <c r="D5119" t="s">
        <v>43786</v>
      </c>
      <c r="E5119" t="s">
        <v>16512</v>
      </c>
      <c r="F5119" t="s">
        <v>44038</v>
      </c>
      <c r="G5119" t="s">
        <v>44044</v>
      </c>
      <c r="H5119">
        <v>86</v>
      </c>
      <c r="I5119" t="s">
        <v>25</v>
      </c>
      <c r="J5119" t="s">
        <v>26</v>
      </c>
      <c r="M5119" t="s">
        <v>37539</v>
      </c>
      <c r="N5119" t="s">
        <v>43787</v>
      </c>
      <c r="O5119" t="s">
        <v>43788</v>
      </c>
      <c r="P5119" t="s">
        <v>43789</v>
      </c>
      <c r="Q5119" t="s">
        <v>43790</v>
      </c>
      <c r="R5119" t="s">
        <v>43791</v>
      </c>
      <c r="S5119" t="s">
        <v>43792</v>
      </c>
      <c r="T5119">
        <v>6</v>
      </c>
      <c r="U5119">
        <v>18121</v>
      </c>
      <c r="W5119"/>
      <c r="X5119"/>
      <c r="Y5119"/>
      <c r="Z5119"/>
      <c r="AA5119"/>
      <c r="AB5119">
        <v>242</v>
      </c>
    </row>
    <row r="5120" spans="1:28" hidden="1" x14ac:dyDescent="0.2">
      <c r="A5120" t="s">
        <v>43793</v>
      </c>
      <c r="B5120" t="s">
        <v>43794</v>
      </c>
      <c r="C5120">
        <v>2020</v>
      </c>
      <c r="D5120" t="s">
        <v>43795</v>
      </c>
      <c r="E5120" t="s">
        <v>16512</v>
      </c>
      <c r="F5120" t="s">
        <v>44042</v>
      </c>
      <c r="H5120">
        <v>116</v>
      </c>
      <c r="I5120" t="s">
        <v>25</v>
      </c>
      <c r="J5120" t="s">
        <v>26</v>
      </c>
      <c r="K5120" t="s">
        <v>944</v>
      </c>
      <c r="L5120" t="s">
        <v>12764</v>
      </c>
      <c r="M5120" t="s">
        <v>43796</v>
      </c>
      <c r="N5120" t="s">
        <v>43797</v>
      </c>
      <c r="O5120" t="s">
        <v>43798</v>
      </c>
      <c r="P5120" t="s">
        <v>16834</v>
      </c>
      <c r="Q5120" t="s">
        <v>43799</v>
      </c>
      <c r="R5120" t="s">
        <v>43800</v>
      </c>
      <c r="S5120" t="s">
        <v>43801</v>
      </c>
      <c r="T5120">
        <v>6.7</v>
      </c>
      <c r="U5120">
        <v>141677</v>
      </c>
      <c r="W5120"/>
      <c r="X5120"/>
      <c r="Y5120"/>
      <c r="Z5120"/>
      <c r="AA5120"/>
      <c r="AB5120">
        <v>2919</v>
      </c>
    </row>
    <row r="5121" spans="1:28" x14ac:dyDescent="0.2">
      <c r="A5121" t="s">
        <v>16140</v>
      </c>
      <c r="B5121" t="s">
        <v>16141</v>
      </c>
      <c r="C5121">
        <v>2007</v>
      </c>
      <c r="D5121" t="s">
        <v>11229</v>
      </c>
      <c r="E5121" t="s">
        <v>176</v>
      </c>
      <c r="F5121" t="s">
        <v>44036</v>
      </c>
      <c r="G5121" t="s">
        <v>44042</v>
      </c>
      <c r="H5121">
        <v>100</v>
      </c>
      <c r="I5121" t="s">
        <v>25</v>
      </c>
      <c r="J5121" t="s">
        <v>26</v>
      </c>
      <c r="M5121" t="s">
        <v>16142</v>
      </c>
      <c r="N5121" t="s">
        <v>16143</v>
      </c>
      <c r="O5121" t="s">
        <v>16144</v>
      </c>
      <c r="P5121" t="s">
        <v>16145</v>
      </c>
      <c r="Q5121" t="s">
        <v>16146</v>
      </c>
      <c r="R5121" t="s">
        <v>16147</v>
      </c>
      <c r="S5121" t="s">
        <v>16148</v>
      </c>
      <c r="T5121">
        <v>6.8</v>
      </c>
      <c r="U5121">
        <v>21795</v>
      </c>
      <c r="V5121" s="12">
        <f>W5121*1.24823238899982</f>
        <v>748939.43339989195</v>
      </c>
      <c r="W5121" s="3">
        <v>600000</v>
      </c>
      <c r="X5121" s="13">
        <f>Y5121*1.24823238899982</f>
        <v>3034.4529376585624</v>
      </c>
      <c r="Y5121" s="3">
        <v>2431</v>
      </c>
      <c r="Z5121" s="13">
        <f>AA5121*144548551.06</f>
        <v>12061131100446.4</v>
      </c>
      <c r="AA5121" s="3">
        <v>83440</v>
      </c>
      <c r="AB5121">
        <v>90</v>
      </c>
    </row>
    <row r="5122" spans="1:28" hidden="1" x14ac:dyDescent="0.2">
      <c r="A5122" t="s">
        <v>43808</v>
      </c>
      <c r="B5122" t="s">
        <v>43809</v>
      </c>
      <c r="C5122">
        <v>2018</v>
      </c>
      <c r="D5122" t="s">
        <v>41690</v>
      </c>
      <c r="E5122" t="s">
        <v>1045</v>
      </c>
      <c r="F5122" t="s">
        <v>44032</v>
      </c>
      <c r="G5122" t="s">
        <v>44040</v>
      </c>
      <c r="H5122">
        <v>101</v>
      </c>
      <c r="I5122" t="s">
        <v>25</v>
      </c>
      <c r="J5122" t="s">
        <v>26</v>
      </c>
      <c r="M5122" t="s">
        <v>43810</v>
      </c>
      <c r="N5122" t="s">
        <v>43811</v>
      </c>
      <c r="O5122" t="s">
        <v>43812</v>
      </c>
      <c r="P5122" t="s">
        <v>19455</v>
      </c>
      <c r="Q5122" t="s">
        <v>43813</v>
      </c>
      <c r="R5122" t="s">
        <v>43814</v>
      </c>
      <c r="S5122" t="s">
        <v>43815</v>
      </c>
      <c r="T5122">
        <v>6</v>
      </c>
      <c r="U5122">
        <v>18233</v>
      </c>
      <c r="W5122"/>
      <c r="X5122"/>
      <c r="Y5122"/>
      <c r="Z5122"/>
      <c r="AA5122"/>
      <c r="AB5122">
        <v>140</v>
      </c>
    </row>
    <row r="5123" spans="1:28" hidden="1" x14ac:dyDescent="0.2">
      <c r="A5123" t="s">
        <v>43816</v>
      </c>
      <c r="B5123" t="s">
        <v>43817</v>
      </c>
      <c r="C5123">
        <v>2019</v>
      </c>
      <c r="D5123" t="s">
        <v>42891</v>
      </c>
      <c r="E5123" t="s">
        <v>44041</v>
      </c>
      <c r="F5123" t="s">
        <v>44032</v>
      </c>
      <c r="G5123" t="s">
        <v>44036</v>
      </c>
      <c r="H5123">
        <v>173</v>
      </c>
      <c r="I5123" t="s">
        <v>943</v>
      </c>
      <c r="J5123" t="s">
        <v>944</v>
      </c>
      <c r="M5123" t="s">
        <v>42720</v>
      </c>
      <c r="N5123" t="s">
        <v>40996</v>
      </c>
      <c r="O5123" t="s">
        <v>43818</v>
      </c>
      <c r="P5123" t="s">
        <v>20715</v>
      </c>
      <c r="Q5123" t="s">
        <v>43819</v>
      </c>
      <c r="R5123" t="s">
        <v>43820</v>
      </c>
      <c r="S5123" t="s">
        <v>43821</v>
      </c>
      <c r="T5123">
        <v>7.1</v>
      </c>
      <c r="U5123">
        <v>25077</v>
      </c>
      <c r="W5123">
        <v>8500000</v>
      </c>
      <c r="X5123"/>
      <c r="Y5123"/>
      <c r="Z5123"/>
      <c r="AA5123">
        <v>2445252</v>
      </c>
      <c r="AB5123">
        <v>684</v>
      </c>
    </row>
    <row r="5124" spans="1:28" x14ac:dyDescent="0.2">
      <c r="A5124" t="s">
        <v>22843</v>
      </c>
      <c r="B5124" t="s">
        <v>22844</v>
      </c>
      <c r="C5124">
        <v>2011</v>
      </c>
      <c r="D5124" s="1">
        <v>41680</v>
      </c>
      <c r="E5124" t="s">
        <v>1045</v>
      </c>
      <c r="F5124" t="s">
        <v>44032</v>
      </c>
      <c r="H5124">
        <v>95</v>
      </c>
      <c r="I5124" t="s">
        <v>22845</v>
      </c>
      <c r="J5124" t="s">
        <v>308</v>
      </c>
      <c r="K5124" t="s">
        <v>27</v>
      </c>
      <c r="L5124" t="s">
        <v>26</v>
      </c>
      <c r="M5124" t="s">
        <v>22846</v>
      </c>
      <c r="N5124" t="s">
        <v>22846</v>
      </c>
      <c r="O5124" t="s">
        <v>22847</v>
      </c>
      <c r="P5124" t="s">
        <v>22848</v>
      </c>
      <c r="Q5124" t="s">
        <v>22849</v>
      </c>
      <c r="R5124" t="s">
        <v>22850</v>
      </c>
      <c r="S5124" t="s">
        <v>22851</v>
      </c>
      <c r="T5124">
        <v>7.5</v>
      </c>
      <c r="U5124">
        <v>13738</v>
      </c>
      <c r="V5124" s="12">
        <f>W5124*1.1505830469594</f>
        <v>12656413.5165534</v>
      </c>
      <c r="W5124" s="3">
        <v>11000000</v>
      </c>
      <c r="X5124" s="13">
        <f>Y5124*1.1505830469594</f>
        <v>2734.9359026224938</v>
      </c>
      <c r="Y5124" s="3">
        <v>2377</v>
      </c>
      <c r="Z5124" s="13">
        <f>AA5124*1.1505830469594</f>
        <v>1159921.1789685225</v>
      </c>
      <c r="AA5124" s="3">
        <v>1008116</v>
      </c>
      <c r="AB5124">
        <v>26</v>
      </c>
    </row>
    <row r="5125" spans="1:28" hidden="1" x14ac:dyDescent="0.2">
      <c r="A5125" t="s">
        <v>43830</v>
      </c>
      <c r="B5125" t="s">
        <v>43831</v>
      </c>
      <c r="C5125">
        <v>2019</v>
      </c>
      <c r="D5125" s="1">
        <v>43625</v>
      </c>
      <c r="E5125" t="s">
        <v>1045</v>
      </c>
      <c r="F5125" t="s">
        <v>44032</v>
      </c>
      <c r="H5125">
        <v>143</v>
      </c>
      <c r="I5125" t="s">
        <v>943</v>
      </c>
      <c r="J5125" t="s">
        <v>944</v>
      </c>
      <c r="M5125" t="s">
        <v>39910</v>
      </c>
      <c r="N5125" t="s">
        <v>43832</v>
      </c>
      <c r="O5125" t="s">
        <v>43833</v>
      </c>
      <c r="P5125" t="s">
        <v>32118</v>
      </c>
      <c r="Q5125" t="s">
        <v>32118</v>
      </c>
      <c r="R5125" t="s">
        <v>43834</v>
      </c>
      <c r="S5125" t="s">
        <v>43835</v>
      </c>
      <c r="T5125">
        <v>8.1999999999999993</v>
      </c>
      <c r="U5125">
        <v>29437</v>
      </c>
      <c r="W5125"/>
      <c r="X5125"/>
      <c r="Y5125">
        <v>2004400</v>
      </c>
      <c r="Z5125"/>
      <c r="AA5125">
        <v>3311131</v>
      </c>
      <c r="AB5125">
        <v>642</v>
      </c>
    </row>
    <row r="5126" spans="1:28" hidden="1" x14ac:dyDescent="0.2">
      <c r="A5126" t="s">
        <v>43836</v>
      </c>
      <c r="B5126" t="s">
        <v>43837</v>
      </c>
      <c r="C5126">
        <v>2019</v>
      </c>
      <c r="D5126" t="s">
        <v>25806</v>
      </c>
      <c r="E5126" t="s">
        <v>44035</v>
      </c>
      <c r="F5126" t="s">
        <v>44032</v>
      </c>
      <c r="G5126" t="s">
        <v>44049</v>
      </c>
      <c r="H5126">
        <v>126</v>
      </c>
      <c r="I5126" t="s">
        <v>25</v>
      </c>
      <c r="J5126" t="s">
        <v>26</v>
      </c>
      <c r="K5126" t="s">
        <v>3179</v>
      </c>
      <c r="M5126" t="s">
        <v>5703</v>
      </c>
      <c r="N5126" t="s">
        <v>43838</v>
      </c>
      <c r="O5126" t="s">
        <v>43839</v>
      </c>
      <c r="P5126" t="s">
        <v>21181</v>
      </c>
      <c r="Q5126" t="s">
        <v>43840</v>
      </c>
      <c r="R5126" t="s">
        <v>43841</v>
      </c>
      <c r="S5126" t="s">
        <v>43842</v>
      </c>
      <c r="T5126">
        <v>7.6</v>
      </c>
      <c r="U5126">
        <v>45064</v>
      </c>
      <c r="W5126"/>
      <c r="X5126"/>
      <c r="Y5126">
        <v>11136084</v>
      </c>
      <c r="Z5126"/>
      <c r="AA5126">
        <v>21898901</v>
      </c>
      <c r="AB5126">
        <v>334</v>
      </c>
    </row>
    <row r="5127" spans="1:28" x14ac:dyDescent="0.2">
      <c r="A5127" t="s">
        <v>28575</v>
      </c>
      <c r="B5127" t="s">
        <v>28576</v>
      </c>
      <c r="C5127">
        <v>2011</v>
      </c>
      <c r="D5127" t="s">
        <v>28015</v>
      </c>
      <c r="E5127" t="s">
        <v>3496</v>
      </c>
      <c r="F5127" t="s">
        <v>44045</v>
      </c>
      <c r="G5127" t="s">
        <v>44042</v>
      </c>
      <c r="H5127">
        <v>90</v>
      </c>
      <c r="I5127" t="s">
        <v>1831</v>
      </c>
      <c r="J5127" t="s">
        <v>26</v>
      </c>
      <c r="M5127" t="s">
        <v>28577</v>
      </c>
      <c r="N5127" t="s">
        <v>28578</v>
      </c>
      <c r="O5127" t="s">
        <v>28579</v>
      </c>
      <c r="P5127" t="s">
        <v>28580</v>
      </c>
      <c r="Q5127" t="s">
        <v>28581</v>
      </c>
      <c r="R5127" t="s">
        <v>28582</v>
      </c>
      <c r="S5127" t="s">
        <v>28583</v>
      </c>
      <c r="T5127">
        <v>5.9</v>
      </c>
      <c r="U5127">
        <v>19103</v>
      </c>
      <c r="V5127" s="12">
        <f>W5127*1.1505830469594</f>
        <v>155328.71133951901</v>
      </c>
      <c r="W5127" s="3">
        <v>135000</v>
      </c>
      <c r="X5127" s="13">
        <f>Y5127*1.1505830469594</f>
        <v>1762.6932279418008</v>
      </c>
      <c r="Y5127" s="3">
        <v>1532</v>
      </c>
      <c r="Z5127" s="13">
        <f>AA5127*1.1505830469594</f>
        <v>1762.6932279418008</v>
      </c>
      <c r="AA5127" s="3">
        <v>1532</v>
      </c>
      <c r="AB5127">
        <v>136</v>
      </c>
    </row>
    <row r="5128" spans="1:28" x14ac:dyDescent="0.2">
      <c r="A5128" t="s">
        <v>40129</v>
      </c>
      <c r="B5128" t="s">
        <v>40130</v>
      </c>
      <c r="C5128">
        <v>2018</v>
      </c>
      <c r="D5128" t="s">
        <v>40131</v>
      </c>
      <c r="E5128" t="s">
        <v>44035</v>
      </c>
      <c r="F5128" t="s">
        <v>44032</v>
      </c>
      <c r="G5128" t="s">
        <v>44042</v>
      </c>
      <c r="H5128">
        <v>108</v>
      </c>
      <c r="I5128" t="s">
        <v>25</v>
      </c>
      <c r="J5128" t="s">
        <v>26</v>
      </c>
      <c r="M5128" t="s">
        <v>7408</v>
      </c>
      <c r="N5128" t="s">
        <v>7409</v>
      </c>
      <c r="O5128" t="s">
        <v>40132</v>
      </c>
      <c r="P5128" t="s">
        <v>37896</v>
      </c>
      <c r="Q5128" t="s">
        <v>40133</v>
      </c>
      <c r="R5128" t="s">
        <v>40134</v>
      </c>
      <c r="S5128" t="s">
        <v>40135</v>
      </c>
      <c r="T5128">
        <v>5.6</v>
      </c>
      <c r="U5128">
        <v>10299</v>
      </c>
      <c r="V5128" s="12">
        <f>W5128*1.03068014830331</f>
        <v>15460202.224549649</v>
      </c>
      <c r="W5128" s="3">
        <v>15000000</v>
      </c>
      <c r="X5128" s="13">
        <f>Y5128*1.03068014830331</f>
        <v>1390.3875200611651</v>
      </c>
      <c r="Y5128" s="3">
        <v>1349</v>
      </c>
      <c r="Z5128" s="13">
        <f>AA5128*1.03068014830331</f>
        <v>2797219.5418885094</v>
      </c>
      <c r="AA5128" s="3">
        <v>2713955</v>
      </c>
      <c r="AB5128">
        <v>70</v>
      </c>
    </row>
    <row r="5129" spans="1:28" hidden="1" x14ac:dyDescent="0.2">
      <c r="A5129" t="s">
        <v>43860</v>
      </c>
      <c r="B5129" t="s">
        <v>43861</v>
      </c>
      <c r="C5129">
        <v>2019</v>
      </c>
      <c r="D5129" s="1">
        <v>43779</v>
      </c>
      <c r="E5129" t="s">
        <v>16512</v>
      </c>
      <c r="F5129" t="s">
        <v>44044</v>
      </c>
      <c r="G5129" t="s">
        <v>44032</v>
      </c>
      <c r="H5129">
        <v>122</v>
      </c>
      <c r="I5129" t="s">
        <v>25</v>
      </c>
      <c r="J5129" t="s">
        <v>26</v>
      </c>
      <c r="M5129" t="s">
        <v>43862</v>
      </c>
      <c r="N5129" t="s">
        <v>43863</v>
      </c>
      <c r="O5129" t="s">
        <v>43864</v>
      </c>
      <c r="P5129" t="s">
        <v>33184</v>
      </c>
      <c r="Q5129" t="s">
        <v>43865</v>
      </c>
      <c r="R5129" t="s">
        <v>43866</v>
      </c>
      <c r="S5129" t="s">
        <v>43861</v>
      </c>
      <c r="T5129">
        <v>7.3</v>
      </c>
      <c r="U5129">
        <v>172191</v>
      </c>
      <c r="W5129"/>
      <c r="X5129"/>
      <c r="Y5129"/>
      <c r="Z5129"/>
      <c r="AA5129"/>
      <c r="AB5129">
        <v>1731</v>
      </c>
    </row>
    <row r="5130" spans="1:28" hidden="1" x14ac:dyDescent="0.2">
      <c r="A5130" t="s">
        <v>43867</v>
      </c>
      <c r="B5130" t="s">
        <v>43868</v>
      </c>
      <c r="C5130">
        <v>2019</v>
      </c>
      <c r="D5130" t="s">
        <v>41985</v>
      </c>
      <c r="E5130" t="s">
        <v>1045</v>
      </c>
      <c r="F5130" t="s">
        <v>44036</v>
      </c>
      <c r="H5130">
        <v>132</v>
      </c>
      <c r="I5130" t="s">
        <v>943</v>
      </c>
      <c r="J5130" t="s">
        <v>944</v>
      </c>
      <c r="M5130" t="s">
        <v>43869</v>
      </c>
      <c r="N5130" t="s">
        <v>43870</v>
      </c>
      <c r="O5130" t="s">
        <v>43871</v>
      </c>
      <c r="P5130" t="s">
        <v>19882</v>
      </c>
      <c r="Q5130" t="s">
        <v>43872</v>
      </c>
      <c r="R5130" t="s">
        <v>43873</v>
      </c>
      <c r="S5130" t="s">
        <v>43874</v>
      </c>
      <c r="T5130">
        <v>7</v>
      </c>
      <c r="U5130">
        <v>10746</v>
      </c>
      <c r="W5130"/>
      <c r="X5130"/>
      <c r="Y5130"/>
      <c r="Z5130"/>
      <c r="AA5130">
        <v>1638032</v>
      </c>
      <c r="AB5130">
        <v>159</v>
      </c>
    </row>
    <row r="5131" spans="1:28" hidden="1" x14ac:dyDescent="0.2">
      <c r="A5131" t="s">
        <v>43875</v>
      </c>
      <c r="B5131" t="s">
        <v>43876</v>
      </c>
      <c r="C5131">
        <v>2019</v>
      </c>
      <c r="D5131" t="s">
        <v>41347</v>
      </c>
      <c r="E5131" t="s">
        <v>176</v>
      </c>
      <c r="F5131" t="s">
        <v>44049</v>
      </c>
      <c r="H5131">
        <v>130</v>
      </c>
      <c r="I5131" t="s">
        <v>943</v>
      </c>
      <c r="J5131" t="s">
        <v>944</v>
      </c>
      <c r="M5131" t="s">
        <v>43877</v>
      </c>
      <c r="N5131" t="s">
        <v>43878</v>
      </c>
      <c r="O5131" t="s">
        <v>43879</v>
      </c>
      <c r="P5131" t="s">
        <v>2934</v>
      </c>
      <c r="Q5131" t="s">
        <v>19366</v>
      </c>
      <c r="R5131" t="s">
        <v>43880</v>
      </c>
      <c r="S5131" t="s">
        <v>43881</v>
      </c>
      <c r="T5131">
        <v>6.5</v>
      </c>
      <c r="U5131">
        <v>10717</v>
      </c>
      <c r="W5131"/>
      <c r="X5131"/>
      <c r="Y5131">
        <v>3659413</v>
      </c>
      <c r="Z5131"/>
      <c r="AA5131">
        <v>5667057</v>
      </c>
      <c r="AB5131">
        <v>350</v>
      </c>
    </row>
    <row r="5132" spans="1:28" hidden="1" x14ac:dyDescent="0.2">
      <c r="A5132" t="s">
        <v>43882</v>
      </c>
      <c r="B5132" t="s">
        <v>43883</v>
      </c>
      <c r="C5132">
        <v>2019</v>
      </c>
      <c r="D5132" t="s">
        <v>41985</v>
      </c>
      <c r="E5132" t="s">
        <v>1045</v>
      </c>
      <c r="F5132" t="s">
        <v>44032</v>
      </c>
      <c r="G5132" t="s">
        <v>44040</v>
      </c>
      <c r="H5132">
        <v>101</v>
      </c>
      <c r="I5132" t="s">
        <v>25</v>
      </c>
      <c r="J5132" t="s">
        <v>26</v>
      </c>
      <c r="M5132" t="s">
        <v>43884</v>
      </c>
      <c r="N5132" t="s">
        <v>43885</v>
      </c>
      <c r="O5132" t="s">
        <v>43886</v>
      </c>
      <c r="P5132" t="s">
        <v>43887</v>
      </c>
      <c r="Q5132" t="s">
        <v>43888</v>
      </c>
      <c r="R5132" t="s">
        <v>43889</v>
      </c>
      <c r="S5132" t="s">
        <v>43890</v>
      </c>
      <c r="T5132">
        <v>5.2</v>
      </c>
      <c r="U5132">
        <v>16230</v>
      </c>
      <c r="W5132"/>
      <c r="X5132"/>
      <c r="Y5132"/>
      <c r="Z5132"/>
      <c r="AA5132"/>
      <c r="AB5132">
        <v>317</v>
      </c>
    </row>
    <row r="5133" spans="1:28" hidden="1" x14ac:dyDescent="0.2">
      <c r="A5133" t="s">
        <v>43891</v>
      </c>
      <c r="B5133" t="s">
        <v>43892</v>
      </c>
      <c r="C5133">
        <v>2020</v>
      </c>
      <c r="D5133" t="s">
        <v>43893</v>
      </c>
      <c r="E5133" t="s">
        <v>44043</v>
      </c>
      <c r="F5133" t="s">
        <v>44032</v>
      </c>
      <c r="G5133" t="s">
        <v>44042</v>
      </c>
      <c r="H5133">
        <v>103</v>
      </c>
      <c r="I5133" t="s">
        <v>2359</v>
      </c>
      <c r="J5133" t="s">
        <v>308</v>
      </c>
      <c r="M5133" t="s">
        <v>16995</v>
      </c>
      <c r="N5133" t="s">
        <v>16996</v>
      </c>
      <c r="O5133" t="s">
        <v>43894</v>
      </c>
      <c r="P5133" t="s">
        <v>36074</v>
      </c>
      <c r="Q5133" t="s">
        <v>43895</v>
      </c>
      <c r="R5133" t="s">
        <v>43896</v>
      </c>
      <c r="S5133" t="s">
        <v>43897</v>
      </c>
      <c r="T5133">
        <v>6.3</v>
      </c>
      <c r="U5133">
        <v>11175</v>
      </c>
      <c r="W5133"/>
      <c r="X5133"/>
      <c r="Y5133"/>
      <c r="Z5133"/>
      <c r="AA5133">
        <v>1845</v>
      </c>
      <c r="AB5133">
        <v>130</v>
      </c>
    </row>
    <row r="5134" spans="1:28" hidden="1" x14ac:dyDescent="0.2">
      <c r="A5134" t="s">
        <v>43898</v>
      </c>
      <c r="B5134" t="s">
        <v>43899</v>
      </c>
      <c r="C5134">
        <v>2020</v>
      </c>
      <c r="D5134" s="1">
        <v>44167</v>
      </c>
      <c r="E5134" t="s">
        <v>1045</v>
      </c>
      <c r="F5134" t="s">
        <v>44032</v>
      </c>
      <c r="G5134" t="s">
        <v>44036</v>
      </c>
      <c r="H5134">
        <v>101</v>
      </c>
      <c r="I5134" t="s">
        <v>25</v>
      </c>
      <c r="J5134" t="s">
        <v>26</v>
      </c>
      <c r="M5134" t="s">
        <v>43900</v>
      </c>
      <c r="N5134" t="s">
        <v>43901</v>
      </c>
      <c r="O5134" t="s">
        <v>43902</v>
      </c>
      <c r="P5134" t="s">
        <v>37788</v>
      </c>
      <c r="Q5134" t="s">
        <v>37789</v>
      </c>
      <c r="R5134" t="s">
        <v>43903</v>
      </c>
      <c r="S5134" t="s">
        <v>43904</v>
      </c>
      <c r="T5134">
        <v>6</v>
      </c>
      <c r="U5134">
        <v>21400</v>
      </c>
      <c r="W5134"/>
      <c r="X5134"/>
      <c r="Y5134"/>
      <c r="Z5134"/>
      <c r="AA5134"/>
      <c r="AB5134">
        <v>142</v>
      </c>
    </row>
    <row r="5135" spans="1:28" x14ac:dyDescent="0.2">
      <c r="A5135" t="s">
        <v>15336</v>
      </c>
      <c r="B5135" t="s">
        <v>15337</v>
      </c>
      <c r="C5135">
        <v>2006</v>
      </c>
      <c r="D5135" t="s">
        <v>12699</v>
      </c>
      <c r="E5135" t="s">
        <v>1045</v>
      </c>
      <c r="F5135" t="s">
        <v>44034</v>
      </c>
      <c r="G5135" t="s">
        <v>44036</v>
      </c>
      <c r="H5135">
        <v>95</v>
      </c>
      <c r="I5135" t="s">
        <v>12457</v>
      </c>
      <c r="J5135" t="s">
        <v>26</v>
      </c>
      <c r="M5135" t="s">
        <v>8468</v>
      </c>
      <c r="N5135" t="s">
        <v>15338</v>
      </c>
      <c r="O5135" t="s">
        <v>15339</v>
      </c>
      <c r="P5135" t="s">
        <v>15340</v>
      </c>
      <c r="Q5135" t="s">
        <v>15341</v>
      </c>
      <c r="R5135" t="s">
        <v>15342</v>
      </c>
      <c r="S5135" t="s">
        <v>15343</v>
      </c>
      <c r="T5135">
        <v>6.3</v>
      </c>
      <c r="U5135">
        <v>38783</v>
      </c>
      <c r="V5135" s="12">
        <f>W5135*1.28378472222222</f>
        <v>19898663.194444411</v>
      </c>
      <c r="W5135" s="3">
        <v>15500000</v>
      </c>
      <c r="X5135" s="13">
        <f>Y5135*1.28378472222222</f>
        <v>1088.6494444444427</v>
      </c>
      <c r="Y5135" s="3">
        <v>848</v>
      </c>
      <c r="Z5135" s="13">
        <f>AA5135*1.28378472222222</f>
        <v>9481621.8634374849</v>
      </c>
      <c r="AA5135" s="3">
        <v>7385679</v>
      </c>
      <c r="AB5135">
        <v>59</v>
      </c>
    </row>
    <row r="5136" spans="1:28" hidden="1" x14ac:dyDescent="0.2">
      <c r="A5136" t="s">
        <v>43911</v>
      </c>
      <c r="B5136" t="s">
        <v>43912</v>
      </c>
      <c r="C5136">
        <v>2019</v>
      </c>
      <c r="D5136" t="s">
        <v>43913</v>
      </c>
      <c r="E5136" t="s">
        <v>1045</v>
      </c>
      <c r="H5136">
        <v>82</v>
      </c>
      <c r="I5136" t="s">
        <v>25</v>
      </c>
      <c r="J5136" t="s">
        <v>26</v>
      </c>
      <c r="M5136" t="s">
        <v>43914</v>
      </c>
      <c r="N5136" t="s">
        <v>43915</v>
      </c>
      <c r="O5136" t="s">
        <v>43916</v>
      </c>
      <c r="P5136" t="s">
        <v>33367</v>
      </c>
      <c r="Q5136" t="s">
        <v>43917</v>
      </c>
      <c r="R5136" t="s">
        <v>43918</v>
      </c>
      <c r="S5136" t="s">
        <v>43919</v>
      </c>
      <c r="T5136">
        <v>6.1</v>
      </c>
      <c r="U5136">
        <v>24886</v>
      </c>
      <c r="W5136"/>
      <c r="X5136"/>
      <c r="Y5136"/>
      <c r="Z5136"/>
      <c r="AA5136"/>
      <c r="AB5136">
        <v>198</v>
      </c>
    </row>
    <row r="5137" spans="1:28" hidden="1" x14ac:dyDescent="0.2">
      <c r="A5137" t="s">
        <v>43920</v>
      </c>
      <c r="B5137" t="s">
        <v>43921</v>
      </c>
      <c r="C5137">
        <v>2019</v>
      </c>
      <c r="D5137" t="s">
        <v>31791</v>
      </c>
      <c r="E5137" t="s">
        <v>176</v>
      </c>
      <c r="F5137" t="s">
        <v>44045</v>
      </c>
      <c r="G5137" t="s">
        <v>44042</v>
      </c>
      <c r="H5137">
        <v>97</v>
      </c>
      <c r="I5137" t="s">
        <v>25</v>
      </c>
      <c r="J5137" t="s">
        <v>26</v>
      </c>
      <c r="M5137" t="s">
        <v>43922</v>
      </c>
      <c r="N5137" t="s">
        <v>43923</v>
      </c>
      <c r="O5137" t="s">
        <v>43924</v>
      </c>
      <c r="P5137" t="s">
        <v>43925</v>
      </c>
      <c r="Q5137" t="s">
        <v>43926</v>
      </c>
      <c r="R5137" t="s">
        <v>43927</v>
      </c>
      <c r="S5137" t="s">
        <v>43928</v>
      </c>
      <c r="T5137">
        <v>4.3</v>
      </c>
      <c r="U5137">
        <v>17103</v>
      </c>
      <c r="W5137"/>
      <c r="X5137"/>
      <c r="Y5137"/>
      <c r="Z5137"/>
      <c r="AA5137"/>
      <c r="AB5137">
        <v>721</v>
      </c>
    </row>
    <row r="5138" spans="1:28" hidden="1" x14ac:dyDescent="0.2">
      <c r="A5138" t="s">
        <v>43929</v>
      </c>
      <c r="B5138" t="s">
        <v>43930</v>
      </c>
      <c r="C5138">
        <v>2019</v>
      </c>
      <c r="D5138" s="1">
        <v>43657</v>
      </c>
      <c r="E5138" t="s">
        <v>1045</v>
      </c>
      <c r="H5138">
        <v>133</v>
      </c>
      <c r="I5138" t="s">
        <v>943</v>
      </c>
      <c r="J5138" t="s">
        <v>944</v>
      </c>
      <c r="M5138" t="s">
        <v>43380</v>
      </c>
      <c r="N5138" t="s">
        <v>43931</v>
      </c>
      <c r="O5138" t="s">
        <v>43932</v>
      </c>
      <c r="P5138" t="s">
        <v>19882</v>
      </c>
      <c r="Q5138" t="s">
        <v>36741</v>
      </c>
      <c r="R5138" t="s">
        <v>43933</v>
      </c>
      <c r="S5138" t="s">
        <v>43934</v>
      </c>
      <c r="T5138">
        <v>7.4</v>
      </c>
      <c r="U5138">
        <v>10652</v>
      </c>
      <c r="W5138"/>
      <c r="X5138"/>
      <c r="Y5138"/>
      <c r="Z5138"/>
      <c r="AA5138">
        <v>1447766</v>
      </c>
      <c r="AB5138">
        <v>164</v>
      </c>
    </row>
    <row r="5139" spans="1:28" x14ac:dyDescent="0.2">
      <c r="A5139" t="s">
        <v>16189</v>
      </c>
      <c r="B5139" t="s">
        <v>16190</v>
      </c>
      <c r="C5139">
        <v>2013</v>
      </c>
      <c r="D5139" s="1">
        <v>41279</v>
      </c>
      <c r="E5139" t="s">
        <v>1045</v>
      </c>
      <c r="F5139" t="s">
        <v>44032</v>
      </c>
      <c r="G5139" t="s">
        <v>44036</v>
      </c>
      <c r="H5139">
        <v>90</v>
      </c>
      <c r="I5139" t="s">
        <v>25</v>
      </c>
      <c r="J5139" t="s">
        <v>26</v>
      </c>
      <c r="M5139" t="s">
        <v>16191</v>
      </c>
      <c r="N5139" t="s">
        <v>16192</v>
      </c>
      <c r="O5139" t="s">
        <v>16193</v>
      </c>
      <c r="P5139" t="s">
        <v>16194</v>
      </c>
      <c r="Q5139" t="s">
        <v>16195</v>
      </c>
      <c r="R5139" t="s">
        <v>16196</v>
      </c>
      <c r="S5139" t="s">
        <v>16197</v>
      </c>
      <c r="T5139">
        <v>5.7</v>
      </c>
      <c r="U5139">
        <v>10565</v>
      </c>
      <c r="V5139" s="12">
        <f>W5139*1.11098185502045</f>
        <v>2777454.6375511251</v>
      </c>
      <c r="W5139" s="3">
        <v>2500000</v>
      </c>
      <c r="X5139" s="13">
        <f>Y5139*1.11098185502045</f>
        <v>736.58096987855834</v>
      </c>
      <c r="Y5139" s="3">
        <v>663</v>
      </c>
      <c r="Z5139" s="13">
        <f>AA5139*1.11098185502045</f>
        <v>736.58096987855834</v>
      </c>
      <c r="AA5139" s="3">
        <v>663</v>
      </c>
      <c r="AB5139">
        <v>36</v>
      </c>
    </row>
    <row r="5140" spans="1:28" hidden="1" x14ac:dyDescent="0.2">
      <c r="A5140" t="s">
        <v>43944</v>
      </c>
      <c r="B5140" t="s">
        <v>43945</v>
      </c>
      <c r="C5140">
        <v>2020</v>
      </c>
      <c r="D5140" s="1">
        <v>44111</v>
      </c>
      <c r="E5140" t="s">
        <v>1045</v>
      </c>
      <c r="F5140" t="s">
        <v>44034</v>
      </c>
      <c r="G5140" t="s">
        <v>44045</v>
      </c>
      <c r="H5140">
        <v>90</v>
      </c>
      <c r="I5140" t="s">
        <v>1284</v>
      </c>
      <c r="J5140" t="s">
        <v>26</v>
      </c>
      <c r="M5140" t="s">
        <v>43946</v>
      </c>
      <c r="N5140" t="s">
        <v>43947</v>
      </c>
      <c r="O5140" t="s">
        <v>43948</v>
      </c>
      <c r="P5140" t="s">
        <v>15378</v>
      </c>
      <c r="Q5140" t="s">
        <v>43949</v>
      </c>
      <c r="R5140" t="s">
        <v>43950</v>
      </c>
      <c r="S5140" t="s">
        <v>43951</v>
      </c>
      <c r="T5140">
        <v>7.4</v>
      </c>
      <c r="U5140">
        <v>44712</v>
      </c>
      <c r="W5140"/>
      <c r="X5140"/>
      <c r="Y5140">
        <v>164000</v>
      </c>
      <c r="Z5140"/>
      <c r="AA5140">
        <v>338427</v>
      </c>
      <c r="AB5140">
        <v>300</v>
      </c>
    </row>
    <row r="5141" spans="1:28" hidden="1" x14ac:dyDescent="0.2">
      <c r="A5141" t="s">
        <v>43952</v>
      </c>
      <c r="B5141" t="s">
        <v>43953</v>
      </c>
      <c r="C5141">
        <v>2020</v>
      </c>
      <c r="D5141" s="1">
        <v>44105</v>
      </c>
      <c r="E5141" t="s">
        <v>44035</v>
      </c>
      <c r="F5141" t="s">
        <v>44032</v>
      </c>
      <c r="H5141">
        <v>120</v>
      </c>
      <c r="I5141" t="s">
        <v>943</v>
      </c>
      <c r="J5141" t="s">
        <v>944</v>
      </c>
      <c r="M5141" t="s">
        <v>39658</v>
      </c>
      <c r="N5141" t="s">
        <v>43954</v>
      </c>
      <c r="O5141" t="s">
        <v>43955</v>
      </c>
      <c r="P5141" t="s">
        <v>31607</v>
      </c>
      <c r="Q5141" t="s">
        <v>43956</v>
      </c>
      <c r="R5141" t="s">
        <v>43957</v>
      </c>
      <c r="S5141" t="s">
        <v>43958</v>
      </c>
      <c r="T5141">
        <v>5.0999999999999996</v>
      </c>
      <c r="U5141">
        <v>23866</v>
      </c>
      <c r="W5141"/>
      <c r="X5141"/>
      <c r="Y5141">
        <v>604334</v>
      </c>
      <c r="Z5141"/>
      <c r="AA5141">
        <v>6532100</v>
      </c>
      <c r="AB5141">
        <v>1299</v>
      </c>
    </row>
    <row r="5142" spans="1:28" hidden="1" x14ac:dyDescent="0.2">
      <c r="A5142" t="s">
        <v>43959</v>
      </c>
      <c r="B5142" t="s">
        <v>43960</v>
      </c>
      <c r="C5142">
        <v>2020</v>
      </c>
      <c r="D5142" t="s">
        <v>43961</v>
      </c>
      <c r="E5142" t="s">
        <v>1045</v>
      </c>
      <c r="F5142" t="s">
        <v>44036</v>
      </c>
      <c r="H5142">
        <v>90</v>
      </c>
      <c r="I5142" t="s">
        <v>25</v>
      </c>
      <c r="J5142" t="s">
        <v>26</v>
      </c>
      <c r="M5142" t="s">
        <v>43962</v>
      </c>
      <c r="N5142" t="s">
        <v>43963</v>
      </c>
      <c r="O5142" t="s">
        <v>43964</v>
      </c>
      <c r="P5142" t="s">
        <v>222</v>
      </c>
      <c r="Q5142" t="s">
        <v>43965</v>
      </c>
      <c r="R5142" t="s">
        <v>43966</v>
      </c>
      <c r="S5142" t="s">
        <v>43967</v>
      </c>
      <c r="T5142">
        <v>5.7</v>
      </c>
      <c r="U5142">
        <v>28650</v>
      </c>
      <c r="W5142"/>
      <c r="X5142"/>
      <c r="Y5142"/>
      <c r="Z5142"/>
      <c r="AA5142"/>
      <c r="AB5142">
        <v>567</v>
      </c>
    </row>
    <row r="5143" spans="1:28" hidden="1" x14ac:dyDescent="0.2">
      <c r="A5143" t="s">
        <v>43968</v>
      </c>
      <c r="B5143" t="s">
        <v>43969</v>
      </c>
      <c r="C5143">
        <v>2019</v>
      </c>
      <c r="D5143" t="s">
        <v>42840</v>
      </c>
      <c r="E5143" t="s">
        <v>1045</v>
      </c>
      <c r="F5143" t="s">
        <v>44044</v>
      </c>
      <c r="H5143">
        <v>112</v>
      </c>
      <c r="I5143" t="s">
        <v>4358</v>
      </c>
      <c r="J5143" t="s">
        <v>1076</v>
      </c>
      <c r="M5143" t="s">
        <v>38403</v>
      </c>
      <c r="N5143" t="s">
        <v>43970</v>
      </c>
      <c r="O5143" t="s">
        <v>43971</v>
      </c>
      <c r="P5143" t="s">
        <v>43972</v>
      </c>
      <c r="Q5143" t="s">
        <v>43973</v>
      </c>
      <c r="R5143" t="s">
        <v>43974</v>
      </c>
      <c r="S5143" t="s">
        <v>43975</v>
      </c>
      <c r="T5143">
        <v>6.7</v>
      </c>
      <c r="U5143">
        <v>10880</v>
      </c>
      <c r="W5143"/>
      <c r="X5143"/>
      <c r="Y5143"/>
      <c r="Z5143"/>
      <c r="AA5143">
        <v>2290543</v>
      </c>
      <c r="AB5143">
        <v>49</v>
      </c>
    </row>
    <row r="5144" spans="1:28" hidden="1" x14ac:dyDescent="0.2">
      <c r="A5144" t="s">
        <v>43976</v>
      </c>
      <c r="B5144" t="s">
        <v>43977</v>
      </c>
      <c r="C5144">
        <v>2020</v>
      </c>
      <c r="D5144" s="1">
        <v>43835</v>
      </c>
      <c r="E5144" t="s">
        <v>1045</v>
      </c>
      <c r="F5144" t="s">
        <v>44032</v>
      </c>
      <c r="G5144" t="s">
        <v>44036</v>
      </c>
      <c r="H5144">
        <v>104</v>
      </c>
      <c r="I5144" t="s">
        <v>25</v>
      </c>
      <c r="J5144" t="s">
        <v>308</v>
      </c>
      <c r="K5144" t="s">
        <v>26</v>
      </c>
      <c r="L5144" t="s">
        <v>209</v>
      </c>
      <c r="M5144" t="s">
        <v>43978</v>
      </c>
      <c r="N5144" t="s">
        <v>43978</v>
      </c>
      <c r="O5144" t="s">
        <v>43979</v>
      </c>
      <c r="P5144" t="s">
        <v>43980</v>
      </c>
      <c r="Q5144" t="s">
        <v>43981</v>
      </c>
      <c r="R5144" t="s">
        <v>43982</v>
      </c>
      <c r="S5144" t="s">
        <v>43983</v>
      </c>
      <c r="T5144">
        <v>6.9</v>
      </c>
      <c r="U5144">
        <v>23525</v>
      </c>
      <c r="W5144"/>
      <c r="X5144"/>
      <c r="Y5144"/>
      <c r="Z5144"/>
      <c r="AA5144"/>
      <c r="AB5144">
        <v>266</v>
      </c>
    </row>
    <row r="5145" spans="1:28" hidden="1" x14ac:dyDescent="0.2">
      <c r="A5145" t="s">
        <v>43984</v>
      </c>
      <c r="B5145" t="s">
        <v>43985</v>
      </c>
      <c r="C5145">
        <v>2020</v>
      </c>
      <c r="D5145" s="1">
        <v>44171</v>
      </c>
      <c r="E5145" t="s">
        <v>1045</v>
      </c>
      <c r="F5145" t="s">
        <v>44032</v>
      </c>
      <c r="H5145">
        <v>136</v>
      </c>
      <c r="I5145" t="s">
        <v>25</v>
      </c>
      <c r="J5145" t="s">
        <v>26</v>
      </c>
      <c r="M5145" t="s">
        <v>11111</v>
      </c>
      <c r="N5145" t="s">
        <v>43986</v>
      </c>
      <c r="O5145" t="s">
        <v>43987</v>
      </c>
      <c r="P5145" t="s">
        <v>43988</v>
      </c>
      <c r="Q5145" t="s">
        <v>43989</v>
      </c>
      <c r="R5145" t="s">
        <v>43990</v>
      </c>
      <c r="S5145" t="s">
        <v>43991</v>
      </c>
      <c r="T5145">
        <v>7.1</v>
      </c>
      <c r="U5145">
        <v>21774</v>
      </c>
      <c r="W5145"/>
      <c r="X5145"/>
      <c r="Y5145"/>
      <c r="Z5145"/>
      <c r="AA5145">
        <v>2060358</v>
      </c>
      <c r="AB5145">
        <v>292</v>
      </c>
    </row>
    <row r="5146" spans="1:28" hidden="1" x14ac:dyDescent="0.2">
      <c r="A5146" t="s">
        <v>43992</v>
      </c>
      <c r="B5146" t="s">
        <v>43993</v>
      </c>
      <c r="C5146">
        <v>2020</v>
      </c>
      <c r="D5146" s="1">
        <v>44171</v>
      </c>
      <c r="E5146" t="s">
        <v>44043</v>
      </c>
      <c r="F5146" t="s">
        <v>44032</v>
      </c>
      <c r="G5146" t="s">
        <v>44055</v>
      </c>
      <c r="H5146">
        <v>154</v>
      </c>
      <c r="I5146" t="s">
        <v>25</v>
      </c>
      <c r="J5146" t="s">
        <v>26</v>
      </c>
      <c r="K5146" t="s">
        <v>618</v>
      </c>
      <c r="L5146" t="s">
        <v>27</v>
      </c>
      <c r="M5146" t="s">
        <v>2175</v>
      </c>
      <c r="N5146" t="s">
        <v>43994</v>
      </c>
      <c r="O5146" t="s">
        <v>43995</v>
      </c>
      <c r="P5146" t="s">
        <v>43996</v>
      </c>
      <c r="Q5146" t="s">
        <v>43997</v>
      </c>
      <c r="R5146" t="s">
        <v>43998</v>
      </c>
      <c r="S5146" t="s">
        <v>43999</v>
      </c>
      <c r="T5146">
        <v>6.5</v>
      </c>
      <c r="U5146">
        <v>29694</v>
      </c>
      <c r="W5146"/>
      <c r="X5146"/>
      <c r="Y5146"/>
      <c r="Z5146"/>
      <c r="AA5146"/>
      <c r="AB5146">
        <v>673</v>
      </c>
    </row>
    <row r="5147" spans="1:28" hidden="1" x14ac:dyDescent="0.2">
      <c r="A5147" t="s">
        <v>44000</v>
      </c>
      <c r="B5147" t="s">
        <v>44001</v>
      </c>
      <c r="C5147">
        <v>2020</v>
      </c>
      <c r="D5147" t="s">
        <v>43396</v>
      </c>
      <c r="E5147" t="s">
        <v>1045</v>
      </c>
      <c r="F5147" t="s">
        <v>44036</v>
      </c>
      <c r="H5147">
        <v>134</v>
      </c>
      <c r="I5147" t="s">
        <v>495</v>
      </c>
      <c r="J5147" t="s">
        <v>26</v>
      </c>
      <c r="M5147" t="s">
        <v>37651</v>
      </c>
      <c r="N5147" t="s">
        <v>44002</v>
      </c>
      <c r="O5147" t="s">
        <v>44003</v>
      </c>
      <c r="P5147" t="s">
        <v>15854</v>
      </c>
      <c r="Q5147" t="s">
        <v>44004</v>
      </c>
      <c r="R5147" t="s">
        <v>44005</v>
      </c>
      <c r="S5147" t="s">
        <v>44006</v>
      </c>
      <c r="T5147">
        <v>5.9</v>
      </c>
      <c r="U5147">
        <v>15189</v>
      </c>
      <c r="W5147"/>
      <c r="X5147"/>
      <c r="Y5147"/>
      <c r="Z5147"/>
      <c r="AA5147"/>
      <c r="AB5147">
        <v>340</v>
      </c>
    </row>
    <row r="5148" spans="1:28" hidden="1" x14ac:dyDescent="0.2">
      <c r="A5148" t="s">
        <v>44007</v>
      </c>
      <c r="B5148" t="s">
        <v>44008</v>
      </c>
      <c r="C5148">
        <v>2019</v>
      </c>
      <c r="D5148" t="s">
        <v>41965</v>
      </c>
      <c r="E5148" t="s">
        <v>44037</v>
      </c>
      <c r="F5148" t="s">
        <v>44032</v>
      </c>
      <c r="G5148" t="s">
        <v>44034</v>
      </c>
      <c r="H5148">
        <v>81</v>
      </c>
      <c r="I5148" t="s">
        <v>817</v>
      </c>
      <c r="J5148" t="s">
        <v>27</v>
      </c>
      <c r="M5148" t="s">
        <v>44009</v>
      </c>
      <c r="N5148" t="s">
        <v>44010</v>
      </c>
      <c r="O5148" t="s">
        <v>44011</v>
      </c>
      <c r="P5148" t="s">
        <v>44012</v>
      </c>
      <c r="Q5148" t="s">
        <v>44013</v>
      </c>
      <c r="R5148" t="s">
        <v>44014</v>
      </c>
      <c r="S5148" t="s">
        <v>44015</v>
      </c>
      <c r="T5148">
        <v>7.6</v>
      </c>
      <c r="U5148">
        <v>24010</v>
      </c>
      <c r="W5148"/>
      <c r="X5148"/>
      <c r="Y5148"/>
      <c r="Z5148"/>
      <c r="AA5148">
        <v>1136431</v>
      </c>
      <c r="AB5148">
        <v>112</v>
      </c>
    </row>
    <row r="5149" spans="1:28" hidden="1" x14ac:dyDescent="0.2">
      <c r="A5149" t="s">
        <v>44016</v>
      </c>
      <c r="B5149" t="s">
        <v>44017</v>
      </c>
      <c r="C5149">
        <v>2019</v>
      </c>
      <c r="D5149" t="s">
        <v>34788</v>
      </c>
      <c r="E5149" t="s">
        <v>1045</v>
      </c>
      <c r="F5149" t="s">
        <v>44036</v>
      </c>
      <c r="H5149">
        <v>98</v>
      </c>
      <c r="I5149" t="s">
        <v>25</v>
      </c>
      <c r="J5149" t="s">
        <v>26</v>
      </c>
      <c r="M5149" t="s">
        <v>3611</v>
      </c>
      <c r="N5149" t="s">
        <v>44018</v>
      </c>
      <c r="O5149" t="s">
        <v>44019</v>
      </c>
      <c r="P5149" t="s">
        <v>44020</v>
      </c>
      <c r="Q5149" t="s">
        <v>44021</v>
      </c>
      <c r="R5149" t="s">
        <v>44022</v>
      </c>
      <c r="S5149" t="s">
        <v>44023</v>
      </c>
      <c r="T5149">
        <v>5.6</v>
      </c>
      <c r="U5149">
        <v>14108</v>
      </c>
      <c r="W5149"/>
      <c r="X5149"/>
      <c r="Y5149"/>
      <c r="Z5149"/>
      <c r="AA5149"/>
      <c r="AB5149">
        <v>265</v>
      </c>
    </row>
    <row r="5150" spans="1:28" hidden="1" x14ac:dyDescent="0.2">
      <c r="A5150" t="s">
        <v>44024</v>
      </c>
      <c r="B5150" t="s">
        <v>44025</v>
      </c>
      <c r="C5150">
        <v>2020</v>
      </c>
      <c r="D5150" s="1">
        <v>43894</v>
      </c>
      <c r="E5150" t="s">
        <v>16512</v>
      </c>
      <c r="F5150" t="s">
        <v>44038</v>
      </c>
      <c r="H5150">
        <v>88</v>
      </c>
      <c r="I5150" t="s">
        <v>25</v>
      </c>
      <c r="J5150" t="s">
        <v>26</v>
      </c>
      <c r="M5150" t="s">
        <v>10313</v>
      </c>
      <c r="N5150" t="s">
        <v>44026</v>
      </c>
      <c r="O5150" t="s">
        <v>44027</v>
      </c>
      <c r="P5150" t="s">
        <v>25564</v>
      </c>
      <c r="Q5150" t="s">
        <v>44028</v>
      </c>
      <c r="R5150" t="s">
        <v>44029</v>
      </c>
      <c r="S5150" t="s">
        <v>44030</v>
      </c>
      <c r="T5150">
        <v>5.0999999999999996</v>
      </c>
      <c r="U5150">
        <v>10627</v>
      </c>
      <c r="W5150"/>
      <c r="X5150"/>
      <c r="Y5150"/>
      <c r="Z5150"/>
      <c r="AA5150"/>
      <c r="AB5150">
        <v>388</v>
      </c>
    </row>
    <row r="5151" spans="1:28" x14ac:dyDescent="0.2">
      <c r="V5151" s="12"/>
    </row>
  </sheetData>
  <autoFilter ref="A1:AB5150" xr:uid="{00000000-0001-0000-0000-000000000000}">
    <filterColumn colId="22">
      <customFilters>
        <customFilter operator="notEqual" val=" "/>
      </customFilters>
    </filterColumn>
    <filterColumn colId="24">
      <customFilters>
        <customFilter operator="notEqual" val=" "/>
      </customFilters>
    </filterColumn>
    <sortState xmlns:xlrd2="http://schemas.microsoft.com/office/spreadsheetml/2017/richdata2" ref="A2:AB5139">
      <sortCondition ref="A1:A5150"/>
    </sortState>
  </autoFilter>
  <sortState xmlns:xlrd2="http://schemas.microsoft.com/office/spreadsheetml/2017/richdata2" ref="A2:AB5152">
    <sortCondition descending="1" ref="X1:X5152"/>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C48CD-E67F-CD42-9A23-5D5F84AFE834}">
  <dimension ref="A1:AH56"/>
  <sheetViews>
    <sheetView topLeftCell="Y1" zoomScale="97" zoomScaleNormal="97" workbookViewId="0">
      <selection activeCell="AG51" sqref="AG51"/>
    </sheetView>
  </sheetViews>
  <sheetFormatPr baseColWidth="10" defaultRowHeight="16" x14ac:dyDescent="0.2"/>
  <cols>
    <col min="1" max="1" width="37.6640625" bestFit="1" customWidth="1"/>
    <col min="2" max="2" width="23.5" bestFit="1" customWidth="1"/>
    <col min="3" max="3" width="34.5" bestFit="1" customWidth="1"/>
  </cols>
  <sheetData>
    <row r="1" spans="1:34" x14ac:dyDescent="0.2">
      <c r="A1" t="s">
        <v>1</v>
      </c>
      <c r="B1" t="s">
        <v>44060</v>
      </c>
      <c r="C1" s="13" t="s">
        <v>44098</v>
      </c>
    </row>
    <row r="2" spans="1:34" x14ac:dyDescent="0.2">
      <c r="A2" t="s">
        <v>33943</v>
      </c>
      <c r="B2" s="12">
        <v>267528046.51143131</v>
      </c>
      <c r="C2" s="13">
        <v>1022789450.184901</v>
      </c>
    </row>
    <row r="3" spans="1:34" x14ac:dyDescent="0.2">
      <c r="A3" t="s">
        <v>16027</v>
      </c>
      <c r="B3" s="12">
        <v>285909689.23775351</v>
      </c>
      <c r="C3" s="13">
        <v>917453581.12528253</v>
      </c>
    </row>
    <row r="4" spans="1:34" x14ac:dyDescent="0.2">
      <c r="A4" t="s">
        <v>38314</v>
      </c>
      <c r="B4" s="12">
        <v>360391915.73084295</v>
      </c>
      <c r="C4" s="13">
        <v>868962612.02705288</v>
      </c>
    </row>
    <row r="5" spans="1:34" x14ac:dyDescent="0.2">
      <c r="A5" t="s">
        <v>29422</v>
      </c>
      <c r="B5" s="12">
        <v>206136029.66066197</v>
      </c>
      <c r="C5" s="13">
        <v>721915756.92045808</v>
      </c>
    </row>
    <row r="15" spans="1:34" x14ac:dyDescent="0.2">
      <c r="AH15" t="s">
        <v>44132</v>
      </c>
    </row>
    <row r="52" spans="1:3" x14ac:dyDescent="0.2">
      <c r="A52" t="s">
        <v>1</v>
      </c>
      <c r="B52" t="s">
        <v>44060</v>
      </c>
      <c r="C52" s="13" t="s">
        <v>44098</v>
      </c>
    </row>
    <row r="53" spans="1:3" x14ac:dyDescent="0.2">
      <c r="A53" t="s">
        <v>33943</v>
      </c>
      <c r="B53" s="12">
        <v>267528046.51143131</v>
      </c>
      <c r="C53" s="22">
        <v>1022789450.1849</v>
      </c>
    </row>
    <row r="54" spans="1:3" x14ac:dyDescent="0.2">
      <c r="A54" t="s">
        <v>16027</v>
      </c>
      <c r="B54" s="12">
        <v>285909689.23775351</v>
      </c>
      <c r="C54" s="22">
        <v>917453581.12528253</v>
      </c>
    </row>
    <row r="55" spans="1:3" x14ac:dyDescent="0.2">
      <c r="A55" t="s">
        <v>38314</v>
      </c>
      <c r="B55" s="12">
        <v>360391915.73084295</v>
      </c>
      <c r="C55" s="22">
        <v>868962612.02705288</v>
      </c>
    </row>
    <row r="56" spans="1:3" x14ac:dyDescent="0.2">
      <c r="A56" t="s">
        <v>29422</v>
      </c>
      <c r="B56" s="12">
        <v>206136029.66066197</v>
      </c>
      <c r="C56" s="22">
        <v>721915756.92045808</v>
      </c>
    </row>
  </sheetData>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7EC8B-A84F-E94C-AD5D-EF1B2A0BBAFB}">
  <dimension ref="A3:B13"/>
  <sheetViews>
    <sheetView workbookViewId="0">
      <selection activeCell="L5" sqref="L5"/>
    </sheetView>
  </sheetViews>
  <sheetFormatPr baseColWidth="10" defaultRowHeight="16" x14ac:dyDescent="0.2"/>
  <cols>
    <col min="1" max="1" width="13" bestFit="1" customWidth="1"/>
    <col min="2" max="2" width="12.1640625" bestFit="1" customWidth="1"/>
  </cols>
  <sheetData>
    <row r="3" spans="1:2" x14ac:dyDescent="0.2">
      <c r="A3" s="14" t="s">
        <v>44104</v>
      </c>
      <c r="B3" t="s">
        <v>44125</v>
      </c>
    </row>
    <row r="4" spans="1:2" x14ac:dyDescent="0.2">
      <c r="A4" s="15" t="s">
        <v>16512</v>
      </c>
      <c r="B4">
        <v>34</v>
      </c>
    </row>
    <row r="5" spans="1:2" x14ac:dyDescent="0.2">
      <c r="A5" s="15" t="s">
        <v>44043</v>
      </c>
      <c r="B5">
        <v>30</v>
      </c>
    </row>
    <row r="6" spans="1:2" x14ac:dyDescent="0.2">
      <c r="A6" s="15" t="s">
        <v>1045</v>
      </c>
      <c r="B6">
        <v>13</v>
      </c>
    </row>
    <row r="7" spans="1:2" x14ac:dyDescent="0.2">
      <c r="A7" s="15" t="s">
        <v>176</v>
      </c>
      <c r="B7">
        <v>4</v>
      </c>
    </row>
    <row r="8" spans="1:2" x14ac:dyDescent="0.2">
      <c r="A8" s="15" t="s">
        <v>44048</v>
      </c>
      <c r="B8">
        <v>12</v>
      </c>
    </row>
    <row r="9" spans="1:2" x14ac:dyDescent="0.2">
      <c r="A9" s="15" t="s">
        <v>3496</v>
      </c>
      <c r="B9">
        <v>1</v>
      </c>
    </row>
    <row r="10" spans="1:2" x14ac:dyDescent="0.2">
      <c r="A10" s="15" t="s">
        <v>44056</v>
      </c>
      <c r="B10">
        <v>3</v>
      </c>
    </row>
    <row r="11" spans="1:2" x14ac:dyDescent="0.2">
      <c r="A11" s="15" t="s">
        <v>44058</v>
      </c>
      <c r="B11">
        <v>2</v>
      </c>
    </row>
    <row r="12" spans="1:2" x14ac:dyDescent="0.2">
      <c r="A12" s="15" t="s">
        <v>12087</v>
      </c>
      <c r="B12">
        <v>1</v>
      </c>
    </row>
    <row r="13" spans="1:2" x14ac:dyDescent="0.2">
      <c r="A13" s="15" t="s">
        <v>44107</v>
      </c>
      <c r="B13">
        <v>100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27EB8-8943-DE46-B71E-04DCB0ED6FB7}">
  <dimension ref="A3:B13"/>
  <sheetViews>
    <sheetView workbookViewId="0">
      <selection activeCell="L22" sqref="L22"/>
    </sheetView>
  </sheetViews>
  <sheetFormatPr baseColWidth="10" defaultRowHeight="16" x14ac:dyDescent="0.2"/>
  <cols>
    <col min="1" max="1" width="13" bestFit="1" customWidth="1"/>
    <col min="2" max="2" width="27.1640625" bestFit="1" customWidth="1"/>
    <col min="3" max="101" width="15.5" bestFit="1" customWidth="1"/>
  </cols>
  <sheetData>
    <row r="3" spans="1:2" x14ac:dyDescent="0.2">
      <c r="A3" s="14" t="s">
        <v>44104</v>
      </c>
      <c r="B3" t="s">
        <v>44126</v>
      </c>
    </row>
    <row r="4" spans="1:2" x14ac:dyDescent="0.2">
      <c r="A4" s="15" t="s">
        <v>16512</v>
      </c>
      <c r="B4">
        <v>2.4112852365148845</v>
      </c>
    </row>
    <row r="5" spans="1:2" x14ac:dyDescent="0.2">
      <c r="A5" s="15" t="s">
        <v>44043</v>
      </c>
      <c r="B5">
        <v>2.693908473414202</v>
      </c>
    </row>
    <row r="6" spans="1:2" x14ac:dyDescent="0.2">
      <c r="A6" s="15" t="s">
        <v>1045</v>
      </c>
      <c r="B6">
        <v>6.9740223183739438</v>
      </c>
    </row>
    <row r="7" spans="1:2" x14ac:dyDescent="0.2">
      <c r="A7" s="15" t="s">
        <v>176</v>
      </c>
      <c r="B7">
        <v>5.7501973437358274</v>
      </c>
    </row>
    <row r="8" spans="1:2" x14ac:dyDescent="0.2">
      <c r="A8" s="15" t="s">
        <v>44048</v>
      </c>
      <c r="B8">
        <v>2.3358298806621192</v>
      </c>
    </row>
    <row r="9" spans="1:2" x14ac:dyDescent="0.2">
      <c r="A9" s="15" t="s">
        <v>3496</v>
      </c>
      <c r="B9">
        <v>9.3951106857142843</v>
      </c>
    </row>
    <row r="10" spans="1:2" x14ac:dyDescent="0.2">
      <c r="A10" s="15" t="s">
        <v>44056</v>
      </c>
      <c r="B10">
        <v>4.2706497028431363</v>
      </c>
    </row>
    <row r="11" spans="1:2" x14ac:dyDescent="0.2">
      <c r="A11" s="15" t="s">
        <v>44058</v>
      </c>
      <c r="B11">
        <v>2.4974022343750004</v>
      </c>
    </row>
    <row r="12" spans="1:2" x14ac:dyDescent="0.2">
      <c r="A12" s="15" t="s">
        <v>12087</v>
      </c>
      <c r="B12">
        <v>6.0991147454545462</v>
      </c>
    </row>
    <row r="13" spans="1:2" x14ac:dyDescent="0.2">
      <c r="A13" s="15" t="s">
        <v>44107</v>
      </c>
      <c r="B13">
        <v>3.3779496933413018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EB25-CC88-0045-AFB4-B6BC8410767C}">
  <dimension ref="A3:B6"/>
  <sheetViews>
    <sheetView workbookViewId="0">
      <selection activeCell="N27" sqref="N27"/>
    </sheetView>
  </sheetViews>
  <sheetFormatPr baseColWidth="10" defaultRowHeight="16" x14ac:dyDescent="0.2"/>
  <cols>
    <col min="1" max="1" width="13" bestFit="1" customWidth="1"/>
    <col min="2" max="2" width="12.1640625" bestFit="1" customWidth="1"/>
  </cols>
  <sheetData>
    <row r="3" spans="1:2" x14ac:dyDescent="0.2">
      <c r="A3" s="14" t="s">
        <v>44104</v>
      </c>
      <c r="B3" t="s">
        <v>44125</v>
      </c>
    </row>
    <row r="4" spans="1:2" x14ac:dyDescent="0.2">
      <c r="A4" s="15" t="s">
        <v>44123</v>
      </c>
      <c r="B4">
        <v>74</v>
      </c>
    </row>
    <row r="5" spans="1:2" x14ac:dyDescent="0.2">
      <c r="A5" s="15" t="s">
        <v>44127</v>
      </c>
      <c r="B5">
        <v>26</v>
      </c>
    </row>
    <row r="6" spans="1:2" x14ac:dyDescent="0.2">
      <c r="A6" s="15" t="s">
        <v>44107</v>
      </c>
      <c r="B6">
        <v>100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39FE8-CE47-5745-91F1-47571FA34E78}">
  <dimension ref="A3:B6"/>
  <sheetViews>
    <sheetView tabSelected="1" topLeftCell="A3" zoomScale="181" zoomScaleNormal="181" workbookViewId="0">
      <selection activeCell="G24" sqref="G24"/>
    </sheetView>
  </sheetViews>
  <sheetFormatPr baseColWidth="10" defaultRowHeight="16" x14ac:dyDescent="0.2"/>
  <cols>
    <col min="1" max="1" width="13" bestFit="1" customWidth="1"/>
    <col min="2" max="2" width="17.5" bestFit="1" customWidth="1"/>
  </cols>
  <sheetData>
    <row r="3" spans="1:2" x14ac:dyDescent="0.2">
      <c r="A3" s="14" t="s">
        <v>44104</v>
      </c>
      <c r="B3" t="s">
        <v>44128</v>
      </c>
    </row>
    <row r="4" spans="1:2" x14ac:dyDescent="0.2">
      <c r="A4" s="15" t="s">
        <v>44114</v>
      </c>
      <c r="B4">
        <v>18</v>
      </c>
    </row>
    <row r="5" spans="1:2" x14ac:dyDescent="0.2">
      <c r="A5" s="15" t="s">
        <v>44113</v>
      </c>
      <c r="B5">
        <v>82</v>
      </c>
    </row>
    <row r="6" spans="1:2" x14ac:dyDescent="0.2">
      <c r="A6" s="15" t="s">
        <v>44107</v>
      </c>
      <c r="B6">
        <v>100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03D19-7796-CE4F-BBF7-E534EEBD1781}">
  <dimension ref="A3:K25"/>
  <sheetViews>
    <sheetView workbookViewId="0">
      <selection activeCell="G36" sqref="G36"/>
    </sheetView>
  </sheetViews>
  <sheetFormatPr baseColWidth="10" defaultRowHeight="16" x14ac:dyDescent="0.2"/>
  <cols>
    <col min="1" max="1" width="13" bestFit="1" customWidth="1"/>
    <col min="2" max="2" width="15.5" bestFit="1" customWidth="1"/>
    <col min="3" max="3" width="9.6640625" bestFit="1" customWidth="1"/>
    <col min="4" max="4" width="7.83203125" bestFit="1" customWidth="1"/>
    <col min="5" max="5" width="6.83203125" bestFit="1" customWidth="1"/>
    <col min="6" max="6" width="7.6640625" bestFit="1" customWidth="1"/>
    <col min="7" max="7" width="6.5" bestFit="1" customWidth="1"/>
    <col min="8" max="8" width="8.83203125" bestFit="1" customWidth="1"/>
    <col min="9" max="9" width="5.6640625" bestFit="1" customWidth="1"/>
    <col min="10" max="10" width="7" bestFit="1" customWidth="1"/>
  </cols>
  <sheetData>
    <row r="3" spans="1:11" x14ac:dyDescent="0.2">
      <c r="A3" s="14" t="s">
        <v>44125</v>
      </c>
      <c r="B3" s="14" t="s">
        <v>44109</v>
      </c>
    </row>
    <row r="4" spans="1:11" x14ac:dyDescent="0.2">
      <c r="A4" s="14" t="s">
        <v>44104</v>
      </c>
      <c r="B4" t="s">
        <v>16512</v>
      </c>
      <c r="C4" t="s">
        <v>44043</v>
      </c>
      <c r="D4" t="s">
        <v>1045</v>
      </c>
      <c r="E4" t="s">
        <v>176</v>
      </c>
      <c r="F4" t="s">
        <v>44048</v>
      </c>
      <c r="G4" t="s">
        <v>3496</v>
      </c>
      <c r="H4" t="s">
        <v>44056</v>
      </c>
      <c r="I4" t="s">
        <v>44058</v>
      </c>
      <c r="J4" t="s">
        <v>12087</v>
      </c>
      <c r="K4" t="s">
        <v>44107</v>
      </c>
    </row>
    <row r="5" spans="1:11" x14ac:dyDescent="0.2">
      <c r="A5" s="15">
        <v>2000</v>
      </c>
      <c r="E5">
        <v>1</v>
      </c>
      <c r="F5">
        <v>1</v>
      </c>
      <c r="K5">
        <v>2</v>
      </c>
    </row>
    <row r="6" spans="1:11" x14ac:dyDescent="0.2">
      <c r="A6" s="15">
        <v>2001</v>
      </c>
      <c r="B6">
        <v>1</v>
      </c>
      <c r="C6">
        <v>2</v>
      </c>
      <c r="D6">
        <v>1</v>
      </c>
      <c r="F6">
        <v>1</v>
      </c>
      <c r="K6">
        <v>5</v>
      </c>
    </row>
    <row r="7" spans="1:11" x14ac:dyDescent="0.2">
      <c r="A7" s="15">
        <v>2002</v>
      </c>
      <c r="B7">
        <v>2</v>
      </c>
      <c r="C7">
        <v>1</v>
      </c>
      <c r="D7">
        <v>1</v>
      </c>
      <c r="F7">
        <v>1</v>
      </c>
      <c r="I7">
        <v>1</v>
      </c>
      <c r="K7">
        <v>6</v>
      </c>
    </row>
    <row r="8" spans="1:11" x14ac:dyDescent="0.2">
      <c r="A8" s="15">
        <v>2003</v>
      </c>
      <c r="B8">
        <v>1</v>
      </c>
      <c r="C8">
        <v>2</v>
      </c>
      <c r="D8">
        <v>2</v>
      </c>
      <c r="K8">
        <v>5</v>
      </c>
    </row>
    <row r="9" spans="1:11" x14ac:dyDescent="0.2">
      <c r="A9" s="15">
        <v>2004</v>
      </c>
      <c r="B9">
        <v>1</v>
      </c>
      <c r="C9">
        <v>1</v>
      </c>
      <c r="D9">
        <v>2</v>
      </c>
      <c r="E9">
        <v>1</v>
      </c>
      <c r="F9">
        <v>1</v>
      </c>
      <c r="K9">
        <v>6</v>
      </c>
    </row>
    <row r="10" spans="1:11" x14ac:dyDescent="0.2">
      <c r="A10" s="15">
        <v>2005</v>
      </c>
      <c r="B10">
        <v>1</v>
      </c>
      <c r="C10">
        <v>1</v>
      </c>
      <c r="F10">
        <v>1</v>
      </c>
      <c r="K10">
        <v>3</v>
      </c>
    </row>
    <row r="11" spans="1:11" x14ac:dyDescent="0.2">
      <c r="A11" s="15">
        <v>2006</v>
      </c>
      <c r="C11">
        <v>1</v>
      </c>
      <c r="K11">
        <v>1</v>
      </c>
    </row>
    <row r="12" spans="1:11" x14ac:dyDescent="0.2">
      <c r="A12" s="15">
        <v>2007</v>
      </c>
      <c r="B12">
        <v>2</v>
      </c>
      <c r="C12">
        <v>1</v>
      </c>
      <c r="D12">
        <v>1</v>
      </c>
      <c r="F12">
        <v>1</v>
      </c>
      <c r="K12">
        <v>5</v>
      </c>
    </row>
    <row r="13" spans="1:11" x14ac:dyDescent="0.2">
      <c r="A13" s="15">
        <v>2008</v>
      </c>
      <c r="B13">
        <v>2</v>
      </c>
      <c r="C13">
        <v>1</v>
      </c>
      <c r="K13">
        <v>3</v>
      </c>
    </row>
    <row r="14" spans="1:11" x14ac:dyDescent="0.2">
      <c r="A14" s="15">
        <v>2009</v>
      </c>
      <c r="B14">
        <v>1</v>
      </c>
      <c r="C14">
        <v>2</v>
      </c>
      <c r="D14">
        <v>1</v>
      </c>
      <c r="F14">
        <v>1</v>
      </c>
      <c r="H14">
        <v>1</v>
      </c>
      <c r="K14">
        <v>6</v>
      </c>
    </row>
    <row r="15" spans="1:11" x14ac:dyDescent="0.2">
      <c r="A15" s="15">
        <v>2010</v>
      </c>
      <c r="B15">
        <v>1</v>
      </c>
      <c r="D15">
        <v>1</v>
      </c>
      <c r="F15">
        <v>1</v>
      </c>
      <c r="H15">
        <v>1</v>
      </c>
      <c r="I15">
        <v>1</v>
      </c>
      <c r="K15">
        <v>5</v>
      </c>
    </row>
    <row r="16" spans="1:11" x14ac:dyDescent="0.2">
      <c r="A16" s="15">
        <v>2011</v>
      </c>
      <c r="B16">
        <v>1</v>
      </c>
      <c r="F16">
        <v>1</v>
      </c>
      <c r="K16">
        <v>2</v>
      </c>
    </row>
    <row r="17" spans="1:11" x14ac:dyDescent="0.2">
      <c r="A17" s="15">
        <v>2012</v>
      </c>
      <c r="B17">
        <v>3</v>
      </c>
      <c r="C17">
        <v>2</v>
      </c>
      <c r="H17">
        <v>1</v>
      </c>
      <c r="K17">
        <v>6</v>
      </c>
    </row>
    <row r="18" spans="1:11" x14ac:dyDescent="0.2">
      <c r="A18" s="15">
        <v>2013</v>
      </c>
      <c r="B18">
        <v>1</v>
      </c>
      <c r="C18">
        <v>1</v>
      </c>
      <c r="D18">
        <v>1</v>
      </c>
      <c r="F18">
        <v>1</v>
      </c>
      <c r="K18">
        <v>4</v>
      </c>
    </row>
    <row r="19" spans="1:11" x14ac:dyDescent="0.2">
      <c r="A19" s="15">
        <v>2014</v>
      </c>
      <c r="C19">
        <v>2</v>
      </c>
      <c r="E19">
        <v>1</v>
      </c>
      <c r="K19">
        <v>3</v>
      </c>
    </row>
    <row r="20" spans="1:11" x14ac:dyDescent="0.2">
      <c r="A20" s="15">
        <v>2015</v>
      </c>
      <c r="B20">
        <v>4</v>
      </c>
      <c r="C20">
        <v>2</v>
      </c>
      <c r="K20">
        <v>6</v>
      </c>
    </row>
    <row r="21" spans="1:11" x14ac:dyDescent="0.2">
      <c r="A21" s="15">
        <v>2016</v>
      </c>
      <c r="B21">
        <v>4</v>
      </c>
      <c r="C21">
        <v>3</v>
      </c>
      <c r="D21">
        <v>2</v>
      </c>
      <c r="K21">
        <v>9</v>
      </c>
    </row>
    <row r="22" spans="1:11" x14ac:dyDescent="0.2">
      <c r="A22" s="15">
        <v>2017</v>
      </c>
      <c r="B22">
        <v>2</v>
      </c>
      <c r="C22">
        <v>4</v>
      </c>
      <c r="F22">
        <v>1</v>
      </c>
      <c r="G22">
        <v>1</v>
      </c>
      <c r="K22">
        <v>8</v>
      </c>
    </row>
    <row r="23" spans="1:11" x14ac:dyDescent="0.2">
      <c r="A23" s="15">
        <v>2018</v>
      </c>
      <c r="B23">
        <v>4</v>
      </c>
      <c r="C23">
        <v>2</v>
      </c>
      <c r="K23">
        <v>6</v>
      </c>
    </row>
    <row r="24" spans="1:11" x14ac:dyDescent="0.2">
      <c r="A24" s="15">
        <v>2019</v>
      </c>
      <c r="B24">
        <v>3</v>
      </c>
      <c r="C24">
        <v>2</v>
      </c>
      <c r="D24">
        <v>1</v>
      </c>
      <c r="E24">
        <v>1</v>
      </c>
      <c r="F24">
        <v>1</v>
      </c>
      <c r="J24">
        <v>1</v>
      </c>
      <c r="K24">
        <v>9</v>
      </c>
    </row>
    <row r="25" spans="1:11" x14ac:dyDescent="0.2">
      <c r="A25" s="15" t="s">
        <v>44107</v>
      </c>
      <c r="B25">
        <v>34</v>
      </c>
      <c r="C25">
        <v>30</v>
      </c>
      <c r="D25">
        <v>13</v>
      </c>
      <c r="E25">
        <v>4</v>
      </c>
      <c r="F25">
        <v>12</v>
      </c>
      <c r="G25">
        <v>1</v>
      </c>
      <c r="H25">
        <v>3</v>
      </c>
      <c r="I25">
        <v>2</v>
      </c>
      <c r="J25">
        <v>1</v>
      </c>
      <c r="K25">
        <v>100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69BB9-3A1D-0B47-BEF7-EDE43A3DDE61}">
  <dimension ref="A3:K105"/>
  <sheetViews>
    <sheetView workbookViewId="0">
      <selection activeCell="A5" sqref="A5"/>
    </sheetView>
  </sheetViews>
  <sheetFormatPr baseColWidth="10" defaultRowHeight="16" x14ac:dyDescent="0.2"/>
  <cols>
    <col min="1" max="1" width="54.6640625" bestFit="1" customWidth="1"/>
    <col min="2" max="2" width="15.5" bestFit="1" customWidth="1"/>
    <col min="3" max="3" width="9.6640625" bestFit="1" customWidth="1"/>
    <col min="4" max="4" width="7.83203125" bestFit="1" customWidth="1"/>
    <col min="5" max="5" width="6.83203125" bestFit="1" customWidth="1"/>
    <col min="6" max="6" width="7.6640625" bestFit="1" customWidth="1"/>
    <col min="7" max="7" width="6.5" bestFit="1" customWidth="1"/>
    <col min="8" max="8" width="8.83203125" bestFit="1" customWidth="1"/>
    <col min="9" max="9" width="5.6640625" bestFit="1" customWidth="1"/>
    <col min="10" max="10" width="7" bestFit="1" customWidth="1"/>
    <col min="11" max="11" width="10.83203125" bestFit="1" customWidth="1"/>
    <col min="12" max="15" width="4.1640625" bestFit="1" customWidth="1"/>
    <col min="16" max="16" width="2.1640625" bestFit="1" customWidth="1"/>
    <col min="17" max="17" width="4.1640625" bestFit="1" customWidth="1"/>
    <col min="18" max="18" width="2.1640625" bestFit="1" customWidth="1"/>
    <col min="19" max="19" width="11" bestFit="1" customWidth="1"/>
    <col min="20" max="20" width="11.83203125" bestFit="1" customWidth="1"/>
    <col min="21" max="23" width="4.1640625" bestFit="1" customWidth="1"/>
    <col min="24" max="24" width="2.1640625" bestFit="1" customWidth="1"/>
    <col min="25" max="32" width="4.1640625" bestFit="1" customWidth="1"/>
    <col min="33" max="33" width="2.1640625" bestFit="1" customWidth="1"/>
    <col min="34" max="38" width="4.1640625" bestFit="1" customWidth="1"/>
    <col min="39" max="39" width="14.33203125" bestFit="1" customWidth="1"/>
    <col min="40" max="40" width="10" bestFit="1" customWidth="1"/>
    <col min="41" max="47" width="4.1640625" bestFit="1" customWidth="1"/>
    <col min="48" max="48" width="2.1640625" bestFit="1" customWidth="1"/>
    <col min="49" max="50" width="4.1640625" bestFit="1" customWidth="1"/>
    <col min="51" max="51" width="12.5" bestFit="1" customWidth="1"/>
    <col min="52" max="52" width="9" bestFit="1" customWidth="1"/>
    <col min="53" max="55" width="4.1640625" bestFit="1" customWidth="1"/>
    <col min="56" max="56" width="11.5" bestFit="1" customWidth="1"/>
    <col min="57" max="57" width="9.83203125" bestFit="1" customWidth="1"/>
    <col min="58" max="66" width="4.1640625" bestFit="1" customWidth="1"/>
    <col min="67" max="67" width="12.33203125" bestFit="1" customWidth="1"/>
    <col min="68" max="68" width="8.6640625" bestFit="1" customWidth="1"/>
    <col min="69" max="69" width="11.1640625" bestFit="1" customWidth="1"/>
    <col min="70" max="70" width="11" bestFit="1" customWidth="1"/>
    <col min="71" max="71" width="2.1640625" bestFit="1" customWidth="1"/>
    <col min="72" max="72" width="4.1640625" bestFit="1" customWidth="1"/>
    <col min="73" max="73" width="13.5" bestFit="1" customWidth="1"/>
    <col min="74" max="74" width="7.83203125" bestFit="1" customWidth="1"/>
    <col min="75" max="75" width="4.1640625" bestFit="1" customWidth="1"/>
    <col min="76" max="76" width="10.33203125" bestFit="1" customWidth="1"/>
    <col min="77" max="77" width="9.1640625" bestFit="1" customWidth="1"/>
    <col min="78" max="78" width="11.6640625" bestFit="1" customWidth="1"/>
  </cols>
  <sheetData>
    <row r="3" spans="1:11" x14ac:dyDescent="0.2">
      <c r="A3" s="14" t="s">
        <v>44129</v>
      </c>
      <c r="B3" s="14" t="s">
        <v>44109</v>
      </c>
    </row>
    <row r="4" spans="1:11" x14ac:dyDescent="0.2">
      <c r="A4" s="14" t="s">
        <v>44104</v>
      </c>
      <c r="B4" t="s">
        <v>16512</v>
      </c>
      <c r="C4" t="s">
        <v>44043</v>
      </c>
      <c r="D4" t="s">
        <v>1045</v>
      </c>
      <c r="E4" t="s">
        <v>176</v>
      </c>
      <c r="F4" t="s">
        <v>44048</v>
      </c>
      <c r="G4" t="s">
        <v>3496</v>
      </c>
      <c r="H4" t="s">
        <v>44056</v>
      </c>
      <c r="I4" t="s">
        <v>44058</v>
      </c>
      <c r="J4" t="s">
        <v>12087</v>
      </c>
      <c r="K4" t="s">
        <v>44107</v>
      </c>
    </row>
    <row r="5" spans="1:11" x14ac:dyDescent="0.2">
      <c r="A5" s="15" t="s">
        <v>41517</v>
      </c>
      <c r="C5">
        <v>7</v>
      </c>
      <c r="K5">
        <v>7</v>
      </c>
    </row>
    <row r="6" spans="1:11" x14ac:dyDescent="0.2">
      <c r="A6" s="15" t="s">
        <v>19532</v>
      </c>
      <c r="F6">
        <v>6.4</v>
      </c>
      <c r="K6">
        <v>6.4</v>
      </c>
    </row>
    <row r="7" spans="1:11" x14ac:dyDescent="0.2">
      <c r="A7" s="15" t="s">
        <v>31953</v>
      </c>
      <c r="E7">
        <v>7.3</v>
      </c>
      <c r="K7">
        <v>7.3</v>
      </c>
    </row>
    <row r="8" spans="1:11" x14ac:dyDescent="0.2">
      <c r="A8" s="15" t="s">
        <v>25554</v>
      </c>
      <c r="C8">
        <v>6.9</v>
      </c>
      <c r="K8">
        <v>6.9</v>
      </c>
    </row>
    <row r="9" spans="1:11" x14ac:dyDescent="0.2">
      <c r="A9" s="15" t="s">
        <v>16027</v>
      </c>
      <c r="C9">
        <v>7.8</v>
      </c>
      <c r="K9">
        <v>7.8</v>
      </c>
    </row>
    <row r="10" spans="1:11" x14ac:dyDescent="0.2">
      <c r="A10" s="15" t="s">
        <v>33441</v>
      </c>
      <c r="B10">
        <v>7.3</v>
      </c>
      <c r="K10">
        <v>7.3</v>
      </c>
    </row>
    <row r="11" spans="1:11" x14ac:dyDescent="0.2">
      <c r="A11" s="15" t="s">
        <v>38314</v>
      </c>
      <c r="B11">
        <v>8.4</v>
      </c>
      <c r="K11">
        <v>8.4</v>
      </c>
    </row>
    <row r="12" spans="1:11" x14ac:dyDescent="0.2">
      <c r="A12" s="15" t="s">
        <v>38308</v>
      </c>
      <c r="B12">
        <v>8.4</v>
      </c>
      <c r="K12">
        <v>8.4</v>
      </c>
    </row>
    <row r="13" spans="1:11" x14ac:dyDescent="0.2">
      <c r="A13" s="15" t="s">
        <v>35412</v>
      </c>
      <c r="B13">
        <v>6.4</v>
      </c>
      <c r="K13">
        <v>6.4</v>
      </c>
    </row>
    <row r="14" spans="1:11" x14ac:dyDescent="0.2">
      <c r="A14" s="15" t="s">
        <v>34812</v>
      </c>
      <c r="F14">
        <v>7.1</v>
      </c>
      <c r="K14">
        <v>7.1</v>
      </c>
    </row>
    <row r="15" spans="1:11" x14ac:dyDescent="0.2">
      <c r="A15" s="15" t="s">
        <v>29422</v>
      </c>
      <c r="B15">
        <v>7.3</v>
      </c>
      <c r="K15">
        <v>7.3</v>
      </c>
    </row>
    <row r="16" spans="1:11" x14ac:dyDescent="0.2">
      <c r="A16" s="15" t="s">
        <v>6461</v>
      </c>
      <c r="D16">
        <v>6.8</v>
      </c>
      <c r="K16">
        <v>6.8</v>
      </c>
    </row>
    <row r="17" spans="1:11" x14ac:dyDescent="0.2">
      <c r="A17" s="15" t="s">
        <v>36745</v>
      </c>
      <c r="B17">
        <v>7.8</v>
      </c>
      <c r="K17">
        <v>7.8</v>
      </c>
    </row>
    <row r="18" spans="1:11" x14ac:dyDescent="0.2">
      <c r="A18" s="15" t="s">
        <v>38303</v>
      </c>
      <c r="C18">
        <v>6.9</v>
      </c>
      <c r="K18">
        <v>6.9</v>
      </c>
    </row>
    <row r="19" spans="1:11" x14ac:dyDescent="0.2">
      <c r="A19" s="15" t="s">
        <v>708</v>
      </c>
      <c r="E19">
        <v>7.8</v>
      </c>
      <c r="K19">
        <v>7.8</v>
      </c>
    </row>
    <row r="20" spans="1:11" x14ac:dyDescent="0.2">
      <c r="A20" s="15" t="s">
        <v>24979</v>
      </c>
      <c r="B20">
        <v>8</v>
      </c>
      <c r="K20">
        <v>8</v>
      </c>
    </row>
    <row r="21" spans="1:11" x14ac:dyDescent="0.2">
      <c r="A21" s="15" t="s">
        <v>40478</v>
      </c>
      <c r="B21">
        <v>7.7</v>
      </c>
      <c r="K21">
        <v>7.7</v>
      </c>
    </row>
    <row r="22" spans="1:11" x14ac:dyDescent="0.2">
      <c r="A22" s="15" t="s">
        <v>28071</v>
      </c>
      <c r="D22">
        <v>7.3</v>
      </c>
      <c r="K22">
        <v>7.3</v>
      </c>
    </row>
    <row r="23" spans="1:11" x14ac:dyDescent="0.2">
      <c r="A23" s="15" t="s">
        <v>34959</v>
      </c>
      <c r="B23">
        <v>7.1</v>
      </c>
      <c r="K23">
        <v>7.1</v>
      </c>
    </row>
    <row r="24" spans="1:11" x14ac:dyDescent="0.2">
      <c r="A24" s="15" t="s">
        <v>32540</v>
      </c>
      <c r="D24">
        <v>7.3</v>
      </c>
      <c r="K24">
        <v>7.3</v>
      </c>
    </row>
    <row r="25" spans="1:11" x14ac:dyDescent="0.2">
      <c r="A25" s="15" t="s">
        <v>4192</v>
      </c>
      <c r="D25">
        <v>8.1</v>
      </c>
      <c r="K25">
        <v>8.1</v>
      </c>
    </row>
    <row r="26" spans="1:11" x14ac:dyDescent="0.2">
      <c r="A26" s="15" t="s">
        <v>23926</v>
      </c>
      <c r="F26">
        <v>7.4</v>
      </c>
      <c r="K26">
        <v>7.4</v>
      </c>
    </row>
    <row r="27" spans="1:11" x14ac:dyDescent="0.2">
      <c r="A27" s="15" t="s">
        <v>38917</v>
      </c>
      <c r="F27">
        <v>6.9</v>
      </c>
      <c r="K27">
        <v>6.9</v>
      </c>
    </row>
    <row r="28" spans="1:11" x14ac:dyDescent="0.2">
      <c r="A28" s="15" t="s">
        <v>30877</v>
      </c>
      <c r="C28">
        <v>8</v>
      </c>
      <c r="K28">
        <v>8</v>
      </c>
    </row>
    <row r="29" spans="1:11" x14ac:dyDescent="0.2">
      <c r="A29" s="15" t="s">
        <v>37908</v>
      </c>
      <c r="C29">
        <v>7.6</v>
      </c>
      <c r="K29">
        <v>7.6</v>
      </c>
    </row>
    <row r="30" spans="1:11" x14ac:dyDescent="0.2">
      <c r="A30" s="15" t="s">
        <v>5610</v>
      </c>
      <c r="F30">
        <v>7.4</v>
      </c>
      <c r="K30">
        <v>7.4</v>
      </c>
    </row>
    <row r="31" spans="1:11" x14ac:dyDescent="0.2">
      <c r="A31" s="15" t="s">
        <v>22162</v>
      </c>
      <c r="F31">
        <v>8.1</v>
      </c>
      <c r="K31">
        <v>8.1</v>
      </c>
    </row>
    <row r="32" spans="1:11" x14ac:dyDescent="0.2">
      <c r="A32" s="15" t="s">
        <v>7221</v>
      </c>
      <c r="F32">
        <v>7.7</v>
      </c>
      <c r="K32">
        <v>7.7</v>
      </c>
    </row>
    <row r="33" spans="1:11" x14ac:dyDescent="0.2">
      <c r="A33" s="15" t="s">
        <v>11772</v>
      </c>
      <c r="F33">
        <v>7.6</v>
      </c>
      <c r="K33">
        <v>7.6</v>
      </c>
    </row>
    <row r="34" spans="1:11" x14ac:dyDescent="0.2">
      <c r="A34" s="15" t="s">
        <v>9339</v>
      </c>
      <c r="F34">
        <v>7.5</v>
      </c>
      <c r="K34">
        <v>7.5</v>
      </c>
    </row>
    <row r="35" spans="1:11" x14ac:dyDescent="0.2">
      <c r="A35" s="15" t="s">
        <v>5958</v>
      </c>
      <c r="F35">
        <v>7.9</v>
      </c>
      <c r="K35">
        <v>7.9</v>
      </c>
    </row>
    <row r="36" spans="1:11" x14ac:dyDescent="0.2">
      <c r="A36" s="15" t="s">
        <v>2884</v>
      </c>
      <c r="F36">
        <v>7.6</v>
      </c>
      <c r="K36">
        <v>7.6</v>
      </c>
    </row>
    <row r="37" spans="1:11" x14ac:dyDescent="0.2">
      <c r="A37" s="15" t="s">
        <v>953</v>
      </c>
      <c r="F37">
        <v>6.2</v>
      </c>
      <c r="K37">
        <v>6.2</v>
      </c>
    </row>
    <row r="38" spans="1:11" x14ac:dyDescent="0.2">
      <c r="A38" s="15" t="s">
        <v>24370</v>
      </c>
      <c r="I38">
        <v>8.8000000000000007</v>
      </c>
      <c r="K38">
        <v>8.8000000000000007</v>
      </c>
    </row>
    <row r="39" spans="1:11" x14ac:dyDescent="0.2">
      <c r="A39" s="15" t="s">
        <v>36977</v>
      </c>
      <c r="C39">
        <v>7.6</v>
      </c>
      <c r="K39">
        <v>7.6</v>
      </c>
    </row>
    <row r="40" spans="1:11" x14ac:dyDescent="0.2">
      <c r="A40" s="15" t="s">
        <v>8966</v>
      </c>
      <c r="C40">
        <v>6.1</v>
      </c>
      <c r="K40">
        <v>6.1</v>
      </c>
    </row>
    <row r="41" spans="1:11" x14ac:dyDescent="0.2">
      <c r="A41" s="15" t="s">
        <v>31432</v>
      </c>
      <c r="C41">
        <v>8.1</v>
      </c>
      <c r="K41">
        <v>8.1</v>
      </c>
    </row>
    <row r="42" spans="1:11" x14ac:dyDescent="0.2">
      <c r="A42" s="15" t="s">
        <v>9221</v>
      </c>
      <c r="B42">
        <v>7.9</v>
      </c>
      <c r="K42">
        <v>7.9</v>
      </c>
    </row>
    <row r="43" spans="1:11" x14ac:dyDescent="0.2">
      <c r="A43" s="15" t="s">
        <v>22583</v>
      </c>
      <c r="B43">
        <v>7</v>
      </c>
      <c r="K43">
        <v>7</v>
      </c>
    </row>
    <row r="44" spans="1:11" x14ac:dyDescent="0.2">
      <c r="A44" s="15" t="s">
        <v>23612</v>
      </c>
      <c r="B44">
        <v>7.2</v>
      </c>
      <c r="K44">
        <v>7.2</v>
      </c>
    </row>
    <row r="45" spans="1:11" x14ac:dyDescent="0.2">
      <c r="A45" s="15" t="s">
        <v>24582</v>
      </c>
      <c r="G45">
        <v>7.3</v>
      </c>
      <c r="K45">
        <v>7.3</v>
      </c>
    </row>
    <row r="46" spans="1:11" x14ac:dyDescent="0.2">
      <c r="A46" s="15" t="s">
        <v>42712</v>
      </c>
      <c r="J46">
        <v>8.5</v>
      </c>
      <c r="K46">
        <v>8.5</v>
      </c>
    </row>
    <row r="47" spans="1:11" x14ac:dyDescent="0.2">
      <c r="A47" s="15" t="s">
        <v>32612</v>
      </c>
      <c r="C47">
        <v>6.9</v>
      </c>
      <c r="K47">
        <v>6.9</v>
      </c>
    </row>
    <row r="48" spans="1:11" x14ac:dyDescent="0.2">
      <c r="A48" s="15" t="s">
        <v>9117</v>
      </c>
      <c r="B48">
        <v>7</v>
      </c>
      <c r="K48">
        <v>7</v>
      </c>
    </row>
    <row r="49" spans="1:11" x14ac:dyDescent="0.2">
      <c r="A49" s="15" t="s">
        <v>39577</v>
      </c>
      <c r="B49">
        <v>6.2</v>
      </c>
      <c r="K49">
        <v>6.2</v>
      </c>
    </row>
    <row r="50" spans="1:11" x14ac:dyDescent="0.2">
      <c r="A50" s="15" t="s">
        <v>5381</v>
      </c>
      <c r="D50">
        <v>6.3</v>
      </c>
      <c r="K50">
        <v>6.3</v>
      </c>
    </row>
    <row r="51" spans="1:11" x14ac:dyDescent="0.2">
      <c r="A51" s="15" t="s">
        <v>32641</v>
      </c>
      <c r="C51">
        <v>6.4</v>
      </c>
      <c r="K51">
        <v>6.4</v>
      </c>
    </row>
    <row r="52" spans="1:11" x14ac:dyDescent="0.2">
      <c r="A52" s="15" t="s">
        <v>1619</v>
      </c>
      <c r="D52">
        <v>8</v>
      </c>
      <c r="K52">
        <v>8</v>
      </c>
    </row>
    <row r="53" spans="1:11" x14ac:dyDescent="0.2">
      <c r="A53" s="15" t="s">
        <v>3886</v>
      </c>
      <c r="D53">
        <v>6.5</v>
      </c>
      <c r="K53">
        <v>6.5</v>
      </c>
    </row>
    <row r="54" spans="1:11" x14ac:dyDescent="0.2">
      <c r="A54" s="15" t="s">
        <v>13434</v>
      </c>
      <c r="C54">
        <v>7.1</v>
      </c>
      <c r="K54">
        <v>7.1</v>
      </c>
    </row>
    <row r="55" spans="1:11" x14ac:dyDescent="0.2">
      <c r="A55" s="15" t="s">
        <v>10009</v>
      </c>
      <c r="C55">
        <v>7.3</v>
      </c>
      <c r="K55">
        <v>7.3</v>
      </c>
    </row>
    <row r="56" spans="1:11" x14ac:dyDescent="0.2">
      <c r="A56" s="15" t="s">
        <v>6976</v>
      </c>
      <c r="C56">
        <v>8</v>
      </c>
      <c r="K56">
        <v>8</v>
      </c>
    </row>
    <row r="57" spans="1:11" x14ac:dyDescent="0.2">
      <c r="A57" s="15" t="s">
        <v>37477</v>
      </c>
      <c r="C57">
        <v>7.8</v>
      </c>
      <c r="K57">
        <v>7.8</v>
      </c>
    </row>
    <row r="58" spans="1:11" x14ac:dyDescent="0.2">
      <c r="A58" s="15" t="s">
        <v>4211</v>
      </c>
      <c r="B58">
        <v>6.6</v>
      </c>
      <c r="K58">
        <v>6.6</v>
      </c>
    </row>
    <row r="59" spans="1:11" x14ac:dyDescent="0.2">
      <c r="A59" s="15" t="s">
        <v>273</v>
      </c>
      <c r="C59">
        <v>7.8</v>
      </c>
      <c r="K59">
        <v>7.8</v>
      </c>
    </row>
    <row r="60" spans="1:11" x14ac:dyDescent="0.2">
      <c r="A60" s="15" t="s">
        <v>5717</v>
      </c>
      <c r="D60">
        <v>7.2</v>
      </c>
      <c r="K60">
        <v>7.2</v>
      </c>
    </row>
    <row r="61" spans="1:11" x14ac:dyDescent="0.2">
      <c r="A61" s="15" t="s">
        <v>11532</v>
      </c>
      <c r="D61">
        <v>6.1</v>
      </c>
      <c r="K61">
        <v>6.1</v>
      </c>
    </row>
    <row r="62" spans="1:11" x14ac:dyDescent="0.2">
      <c r="A62" s="15" t="s">
        <v>5223</v>
      </c>
      <c r="I62">
        <v>6.7</v>
      </c>
      <c r="K62">
        <v>6.7</v>
      </c>
    </row>
    <row r="63" spans="1:11" x14ac:dyDescent="0.2">
      <c r="A63" s="15" t="s">
        <v>20476</v>
      </c>
      <c r="B63">
        <v>7.7</v>
      </c>
      <c r="K63">
        <v>7.7</v>
      </c>
    </row>
    <row r="64" spans="1:11" x14ac:dyDescent="0.2">
      <c r="A64" s="15" t="s">
        <v>463</v>
      </c>
      <c r="B64">
        <v>7.3</v>
      </c>
      <c r="K64">
        <v>7.3</v>
      </c>
    </row>
    <row r="65" spans="1:11" x14ac:dyDescent="0.2">
      <c r="A65" s="15" t="s">
        <v>6526</v>
      </c>
      <c r="B65">
        <v>7.3</v>
      </c>
      <c r="K65">
        <v>7.3</v>
      </c>
    </row>
    <row r="66" spans="1:11" x14ac:dyDescent="0.2">
      <c r="A66" s="15" t="s">
        <v>11538</v>
      </c>
      <c r="B66">
        <v>6.2</v>
      </c>
      <c r="K66">
        <v>6.2</v>
      </c>
    </row>
    <row r="67" spans="1:11" x14ac:dyDescent="0.2">
      <c r="A67" s="15" t="s">
        <v>41782</v>
      </c>
      <c r="B67">
        <v>7.5</v>
      </c>
      <c r="K67">
        <v>7.5</v>
      </c>
    </row>
    <row r="68" spans="1:11" x14ac:dyDescent="0.2">
      <c r="A68" s="15" t="s">
        <v>32367</v>
      </c>
      <c r="B68">
        <v>7.4</v>
      </c>
      <c r="K68">
        <v>7.4</v>
      </c>
    </row>
    <row r="69" spans="1:11" x14ac:dyDescent="0.2">
      <c r="A69" s="15" t="s">
        <v>237</v>
      </c>
      <c r="B69">
        <v>6.5</v>
      </c>
      <c r="K69">
        <v>6.5</v>
      </c>
    </row>
    <row r="70" spans="1:11" x14ac:dyDescent="0.2">
      <c r="A70" s="15" t="s">
        <v>247</v>
      </c>
      <c r="B70">
        <v>7.5</v>
      </c>
      <c r="K70">
        <v>7.5</v>
      </c>
    </row>
    <row r="71" spans="1:11" x14ac:dyDescent="0.2">
      <c r="A71" s="15" t="s">
        <v>34079</v>
      </c>
      <c r="B71">
        <v>6.6</v>
      </c>
      <c r="K71">
        <v>6.6</v>
      </c>
    </row>
    <row r="72" spans="1:11" x14ac:dyDescent="0.2">
      <c r="A72" s="15" t="s">
        <v>33943</v>
      </c>
      <c r="B72">
        <v>7.9</v>
      </c>
      <c r="K72">
        <v>7.9</v>
      </c>
    </row>
    <row r="73" spans="1:11" x14ac:dyDescent="0.2">
      <c r="A73" s="15" t="s">
        <v>34070</v>
      </c>
      <c r="B73">
        <v>7</v>
      </c>
      <c r="K73">
        <v>7</v>
      </c>
    </row>
    <row r="74" spans="1:11" x14ac:dyDescent="0.2">
      <c r="A74" s="15" t="s">
        <v>24445</v>
      </c>
      <c r="B74">
        <v>6</v>
      </c>
      <c r="K74">
        <v>6</v>
      </c>
    </row>
    <row r="75" spans="1:11" x14ac:dyDescent="0.2">
      <c r="A75" s="15" t="s">
        <v>17750</v>
      </c>
      <c r="B75">
        <v>8</v>
      </c>
      <c r="K75">
        <v>8</v>
      </c>
    </row>
    <row r="76" spans="1:11" x14ac:dyDescent="0.2">
      <c r="A76" s="15" t="s">
        <v>8605</v>
      </c>
      <c r="C76">
        <v>6.9</v>
      </c>
      <c r="K76">
        <v>6.9</v>
      </c>
    </row>
    <row r="77" spans="1:11" x14ac:dyDescent="0.2">
      <c r="A77" s="15" t="s">
        <v>14662</v>
      </c>
      <c r="B77">
        <v>9</v>
      </c>
      <c r="K77">
        <v>9</v>
      </c>
    </row>
    <row r="78" spans="1:11" x14ac:dyDescent="0.2">
      <c r="A78" s="15" t="s">
        <v>24174</v>
      </c>
      <c r="B78">
        <v>8.4</v>
      </c>
      <c r="K78">
        <v>8.4</v>
      </c>
    </row>
    <row r="79" spans="1:11" x14ac:dyDescent="0.2">
      <c r="A79" s="15" t="s">
        <v>20924</v>
      </c>
      <c r="D79">
        <v>7.7</v>
      </c>
      <c r="K79">
        <v>7.7</v>
      </c>
    </row>
    <row r="80" spans="1:11" x14ac:dyDescent="0.2">
      <c r="A80" s="15" t="s">
        <v>18422</v>
      </c>
      <c r="C80">
        <v>7.8</v>
      </c>
      <c r="K80">
        <v>7.8</v>
      </c>
    </row>
    <row r="81" spans="1:11" x14ac:dyDescent="0.2">
      <c r="A81" s="15" t="s">
        <v>24524</v>
      </c>
      <c r="C81">
        <v>7.2</v>
      </c>
      <c r="K81">
        <v>7.2</v>
      </c>
    </row>
    <row r="82" spans="1:11" x14ac:dyDescent="0.2">
      <c r="A82" s="15" t="s">
        <v>30333</v>
      </c>
      <c r="C82">
        <v>7.5</v>
      </c>
      <c r="K82">
        <v>7.5</v>
      </c>
    </row>
    <row r="83" spans="1:11" x14ac:dyDescent="0.2">
      <c r="A83" s="15" t="s">
        <v>30341</v>
      </c>
      <c r="C83">
        <v>6.6</v>
      </c>
      <c r="K83">
        <v>6.6</v>
      </c>
    </row>
    <row r="84" spans="1:11" x14ac:dyDescent="0.2">
      <c r="A84" s="15" t="s">
        <v>6603</v>
      </c>
      <c r="C84">
        <v>8</v>
      </c>
      <c r="K84">
        <v>8</v>
      </c>
    </row>
    <row r="85" spans="1:11" x14ac:dyDescent="0.2">
      <c r="A85" s="15" t="s">
        <v>35566</v>
      </c>
      <c r="C85">
        <v>7.4</v>
      </c>
      <c r="K85">
        <v>7.4</v>
      </c>
    </row>
    <row r="86" spans="1:11" x14ac:dyDescent="0.2">
      <c r="A86" s="15" t="s">
        <v>41449</v>
      </c>
      <c r="E86">
        <v>6.9</v>
      </c>
      <c r="K86">
        <v>6.9</v>
      </c>
    </row>
    <row r="87" spans="1:11" x14ac:dyDescent="0.2">
      <c r="A87" s="15" t="s">
        <v>130</v>
      </c>
      <c r="C87">
        <v>8.8000000000000007</v>
      </c>
      <c r="K87">
        <v>8.8000000000000007</v>
      </c>
    </row>
    <row r="88" spans="1:11" x14ac:dyDescent="0.2">
      <c r="A88" s="15" t="s">
        <v>892</v>
      </c>
      <c r="C88">
        <v>8.9</v>
      </c>
      <c r="K88">
        <v>8.9</v>
      </c>
    </row>
    <row r="89" spans="1:11" x14ac:dyDescent="0.2">
      <c r="A89" s="15" t="s">
        <v>902</v>
      </c>
      <c r="C89">
        <v>8.6999999999999993</v>
      </c>
      <c r="K89">
        <v>8.6999999999999993</v>
      </c>
    </row>
    <row r="90" spans="1:11" x14ac:dyDescent="0.2">
      <c r="A90" s="15" t="s">
        <v>2603</v>
      </c>
      <c r="B90">
        <v>7.2</v>
      </c>
      <c r="K90">
        <v>7.2</v>
      </c>
    </row>
    <row r="91" spans="1:11" x14ac:dyDescent="0.2">
      <c r="A91" s="15" t="s">
        <v>7386</v>
      </c>
      <c r="E91">
        <v>7.2</v>
      </c>
      <c r="K91">
        <v>7.2</v>
      </c>
    </row>
    <row r="92" spans="1:11" x14ac:dyDescent="0.2">
      <c r="A92" s="15" t="s">
        <v>34654</v>
      </c>
      <c r="D92">
        <v>6.5</v>
      </c>
      <c r="K92">
        <v>6.5</v>
      </c>
    </row>
    <row r="93" spans="1:11" x14ac:dyDescent="0.2">
      <c r="A93" s="15" t="s">
        <v>27920</v>
      </c>
      <c r="H93">
        <v>5.5</v>
      </c>
      <c r="K93">
        <v>5.5</v>
      </c>
    </row>
    <row r="94" spans="1:11" x14ac:dyDescent="0.2">
      <c r="A94" s="15" t="s">
        <v>23955</v>
      </c>
      <c r="H94">
        <v>5</v>
      </c>
      <c r="K94">
        <v>5</v>
      </c>
    </row>
    <row r="95" spans="1:11" x14ac:dyDescent="0.2">
      <c r="A95" s="15" t="s">
        <v>23104</v>
      </c>
      <c r="H95">
        <v>4.7</v>
      </c>
      <c r="K95">
        <v>4.7</v>
      </c>
    </row>
    <row r="96" spans="1:11" x14ac:dyDescent="0.2">
      <c r="A96" s="15" t="s">
        <v>36767</v>
      </c>
      <c r="C96">
        <v>7.9</v>
      </c>
      <c r="K96">
        <v>7.9</v>
      </c>
    </row>
    <row r="97" spans="1:11" x14ac:dyDescent="0.2">
      <c r="A97" s="15" t="s">
        <v>12864</v>
      </c>
      <c r="D97">
        <v>8.3000000000000007</v>
      </c>
      <c r="K97">
        <v>8.3000000000000007</v>
      </c>
    </row>
    <row r="98" spans="1:11" x14ac:dyDescent="0.2">
      <c r="A98" s="15" t="s">
        <v>30579</v>
      </c>
      <c r="D98">
        <v>7.8</v>
      </c>
      <c r="K98">
        <v>7.8</v>
      </c>
    </row>
    <row r="99" spans="1:11" x14ac:dyDescent="0.2">
      <c r="A99" s="15" t="s">
        <v>11789</v>
      </c>
      <c r="B99">
        <v>7</v>
      </c>
      <c r="K99">
        <v>7</v>
      </c>
    </row>
    <row r="100" spans="1:11" x14ac:dyDescent="0.2">
      <c r="A100" s="15" t="s">
        <v>24612</v>
      </c>
      <c r="B100">
        <v>6.2</v>
      </c>
      <c r="K100">
        <v>6.2</v>
      </c>
    </row>
    <row r="101" spans="1:11" x14ac:dyDescent="0.2">
      <c r="A101" s="15" t="s">
        <v>20277</v>
      </c>
      <c r="B101">
        <v>6</v>
      </c>
      <c r="K101">
        <v>6</v>
      </c>
    </row>
    <row r="102" spans="1:11" x14ac:dyDescent="0.2">
      <c r="A102" s="15" t="s">
        <v>20170</v>
      </c>
      <c r="C102">
        <v>8.1999999999999993</v>
      </c>
      <c r="K102">
        <v>8.1999999999999993</v>
      </c>
    </row>
    <row r="103" spans="1:11" x14ac:dyDescent="0.2">
      <c r="A103" s="15" t="s">
        <v>13578</v>
      </c>
      <c r="C103">
        <v>7.4</v>
      </c>
      <c r="K103">
        <v>7.4</v>
      </c>
    </row>
    <row r="104" spans="1:11" x14ac:dyDescent="0.2">
      <c r="A104" s="15" t="s">
        <v>35329</v>
      </c>
      <c r="C104">
        <v>8</v>
      </c>
      <c r="K104">
        <v>8</v>
      </c>
    </row>
    <row r="105" spans="1:11" x14ac:dyDescent="0.2">
      <c r="A105" s="15" t="s">
        <v>44107</v>
      </c>
      <c r="B105">
        <v>246.99999999999997</v>
      </c>
      <c r="C105">
        <v>226.6</v>
      </c>
      <c r="D105">
        <v>93.899999999999991</v>
      </c>
      <c r="E105">
        <v>29.2</v>
      </c>
      <c r="F105">
        <v>87.8</v>
      </c>
      <c r="G105">
        <v>7.3</v>
      </c>
      <c r="H105">
        <v>15.2</v>
      </c>
      <c r="I105">
        <v>15.5</v>
      </c>
      <c r="J105">
        <v>8.5</v>
      </c>
      <c r="K105">
        <v>731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8A4BE-214C-DF43-9359-0AF4D135E2CB}">
  <dimension ref="A1:C24"/>
  <sheetViews>
    <sheetView workbookViewId="0">
      <selection activeCell="R51" sqref="R51"/>
    </sheetView>
  </sheetViews>
  <sheetFormatPr baseColWidth="10" defaultRowHeight="16" x14ac:dyDescent="0.2"/>
  <cols>
    <col min="1" max="1" width="13" bestFit="1" customWidth="1"/>
    <col min="2" max="2" width="33.33203125" bestFit="1" customWidth="1"/>
    <col min="3" max="3" width="43" bestFit="1" customWidth="1"/>
    <col min="4" max="4" width="27.1640625" bestFit="1" customWidth="1"/>
    <col min="5" max="5" width="6.83203125" bestFit="1" customWidth="1"/>
    <col min="6" max="6" width="12.1640625" bestFit="1" customWidth="1"/>
    <col min="7" max="7" width="6.5" bestFit="1" customWidth="1"/>
    <col min="8" max="8" width="12.1640625" bestFit="1" customWidth="1"/>
    <col min="9" max="9" width="5.6640625" bestFit="1" customWidth="1"/>
    <col min="10" max="10" width="7" bestFit="1" customWidth="1"/>
    <col min="11" max="12" width="12.1640625" bestFit="1" customWidth="1"/>
  </cols>
  <sheetData>
    <row r="1" spans="1:3" x14ac:dyDescent="0.2">
      <c r="A1" s="14" t="s">
        <v>4</v>
      </c>
      <c r="B1" t="s">
        <v>44103</v>
      </c>
    </row>
    <row r="3" spans="1:3" x14ac:dyDescent="0.2">
      <c r="A3" s="14" t="s">
        <v>44104</v>
      </c>
      <c r="B3" t="s">
        <v>44130</v>
      </c>
      <c r="C3" t="s">
        <v>44131</v>
      </c>
    </row>
    <row r="4" spans="1:3" x14ac:dyDescent="0.2">
      <c r="A4" s="15">
        <v>2000</v>
      </c>
      <c r="B4">
        <v>160066036.58536619</v>
      </c>
      <c r="C4">
        <v>370990213.43274474</v>
      </c>
    </row>
    <row r="5" spans="1:3" x14ac:dyDescent="0.2">
      <c r="A5" s="15">
        <v>2001</v>
      </c>
      <c r="B5">
        <v>141169636.36363673</v>
      </c>
      <c r="C5">
        <v>414266513.4156453</v>
      </c>
    </row>
    <row r="6" spans="1:3" x14ac:dyDescent="0.2">
      <c r="A6" s="15">
        <v>2002</v>
      </c>
      <c r="B6">
        <v>125880836.57587551</v>
      </c>
      <c r="C6">
        <v>429698657.78559661</v>
      </c>
    </row>
    <row r="7" spans="1:3" x14ac:dyDescent="0.2">
      <c r="A7" s="15">
        <v>2003</v>
      </c>
      <c r="B7">
        <v>157255814.13043472</v>
      </c>
      <c r="C7">
        <v>446873426.72789764</v>
      </c>
    </row>
    <row r="8" spans="1:3" x14ac:dyDescent="0.2">
      <c r="A8" s="15">
        <v>2004</v>
      </c>
      <c r="B8">
        <v>155734164.46091402</v>
      </c>
      <c r="C8">
        <v>451280444.7730279</v>
      </c>
    </row>
    <row r="9" spans="1:3" x14ac:dyDescent="0.2">
      <c r="A9" s="15">
        <v>2005</v>
      </c>
      <c r="B9">
        <v>195687443.24970165</v>
      </c>
      <c r="C9">
        <v>425122992.33150619</v>
      </c>
    </row>
    <row r="10" spans="1:3" x14ac:dyDescent="0.2">
      <c r="A10" s="15">
        <v>2006</v>
      </c>
      <c r="B10">
        <v>288851562.49999952</v>
      </c>
      <c r="C10">
        <v>543446372.12069356</v>
      </c>
    </row>
    <row r="11" spans="1:3" x14ac:dyDescent="0.2">
      <c r="A11" s="15">
        <v>2007</v>
      </c>
      <c r="B11">
        <v>254140114.40036336</v>
      </c>
      <c r="C11">
        <v>394508908.87466991</v>
      </c>
    </row>
    <row r="12" spans="1:3" x14ac:dyDescent="0.2">
      <c r="A12" s="15">
        <v>2008</v>
      </c>
      <c r="B12">
        <v>204353260.28898811</v>
      </c>
      <c r="C12">
        <v>469359080.31697655</v>
      </c>
    </row>
    <row r="13" spans="1:3" x14ac:dyDescent="0.2">
      <c r="A13" s="15">
        <v>2009</v>
      </c>
      <c r="B13">
        <v>190405397.82570502</v>
      </c>
      <c r="C13">
        <v>469090508.31255621</v>
      </c>
    </row>
    <row r="14" spans="1:3" x14ac:dyDescent="0.2">
      <c r="A14" s="15">
        <v>2010</v>
      </c>
      <c r="B14">
        <v>196550893.34849727</v>
      </c>
      <c r="C14">
        <v>392802038.75108802</v>
      </c>
    </row>
    <row r="15" spans="1:3" x14ac:dyDescent="0.2">
      <c r="A15" s="15">
        <v>2011</v>
      </c>
      <c r="B15">
        <v>184093287.513504</v>
      </c>
      <c r="C15">
        <v>422148835.36154991</v>
      </c>
    </row>
    <row r="16" spans="1:3" x14ac:dyDescent="0.2">
      <c r="A16" s="15">
        <v>2012</v>
      </c>
      <c r="B16">
        <v>196893885.14798579</v>
      </c>
      <c r="C16">
        <v>446993511.15411896</v>
      </c>
    </row>
    <row r="17" spans="1:3" x14ac:dyDescent="0.2">
      <c r="A17" s="15">
        <v>2013</v>
      </c>
      <c r="B17">
        <v>154426477.84784254</v>
      </c>
      <c r="C17">
        <v>445083060.30488825</v>
      </c>
    </row>
    <row r="18" spans="1:3" x14ac:dyDescent="0.2">
      <c r="A18" s="15">
        <v>2014</v>
      </c>
      <c r="B18">
        <v>128930301.82707079</v>
      </c>
      <c r="C18">
        <v>371864018.73680359</v>
      </c>
    </row>
    <row r="19" spans="1:3" x14ac:dyDescent="0.2">
      <c r="A19" s="15">
        <v>2015</v>
      </c>
      <c r="B19">
        <v>197279185.31863371</v>
      </c>
      <c r="C19">
        <v>563067047.31630218</v>
      </c>
    </row>
    <row r="20" spans="1:3" x14ac:dyDescent="0.2">
      <c r="A20" s="15">
        <v>2016</v>
      </c>
      <c r="B20">
        <v>183678560.76420054</v>
      </c>
      <c r="C20">
        <v>421603030.93493789</v>
      </c>
    </row>
    <row r="21" spans="1:3" x14ac:dyDescent="0.2">
      <c r="A21" s="15">
        <v>2017</v>
      </c>
      <c r="B21">
        <v>172368210.46834219</v>
      </c>
      <c r="C21">
        <v>436815826.48643047</v>
      </c>
    </row>
    <row r="22" spans="1:3" x14ac:dyDescent="0.2">
      <c r="A22" s="15">
        <v>2018</v>
      </c>
      <c r="B22">
        <v>199436608.69669047</v>
      </c>
      <c r="C22">
        <v>526539632.5704658</v>
      </c>
    </row>
    <row r="23" spans="1:3" x14ac:dyDescent="0.2">
      <c r="A23" s="15">
        <v>2019</v>
      </c>
      <c r="B23">
        <v>202354886.51678729</v>
      </c>
      <c r="C23">
        <v>487833608.46213794</v>
      </c>
    </row>
    <row r="24" spans="1:3" x14ac:dyDescent="0.2">
      <c r="A24" s="15" t="s">
        <v>44107</v>
      </c>
      <c r="B24">
        <v>181743986.06831509</v>
      </c>
      <c r="C24">
        <v>449508246.01868737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0EC9A-3C65-6444-A854-865DFC3A4A99}">
  <dimension ref="A1:L101"/>
  <sheetViews>
    <sheetView workbookViewId="0">
      <selection activeCell="F1" sqref="F1:H1048576"/>
    </sheetView>
  </sheetViews>
  <sheetFormatPr baseColWidth="10" defaultRowHeight="16" x14ac:dyDescent="0.2"/>
  <cols>
    <col min="1" max="1" width="54.6640625" style="15" bestFit="1" customWidth="1"/>
    <col min="2" max="2" width="10.83203125" customWidth="1"/>
    <col min="3" max="3" width="22.83203125" customWidth="1"/>
    <col min="4" max="4" width="14.83203125" customWidth="1"/>
    <col min="5" max="5" width="15.83203125" customWidth="1"/>
    <col min="6" max="6" width="18.83203125" hidden="1" customWidth="1"/>
    <col min="7" max="8" width="15.83203125" hidden="1" customWidth="1"/>
    <col min="10" max="10" width="23.5" bestFit="1" customWidth="1"/>
    <col min="11" max="11" width="34.5" bestFit="1" customWidth="1"/>
    <col min="12" max="12" width="17.33203125" bestFit="1" customWidth="1"/>
  </cols>
  <sheetData>
    <row r="1" spans="1:12" s="20" customFormat="1" ht="67" customHeight="1" x14ac:dyDescent="0.2">
      <c r="A1" s="19" t="s">
        <v>44117</v>
      </c>
      <c r="B1" s="20" t="s">
        <v>2</v>
      </c>
      <c r="C1" s="20" t="s">
        <v>44116</v>
      </c>
      <c r="D1" s="20" t="s">
        <v>44111</v>
      </c>
      <c r="E1" s="20" t="s">
        <v>4</v>
      </c>
      <c r="F1" s="20" t="s">
        <v>44120</v>
      </c>
      <c r="G1" s="20" t="s">
        <v>44122</v>
      </c>
      <c r="H1" s="20" t="s">
        <v>44124</v>
      </c>
      <c r="I1" s="20" t="s">
        <v>17</v>
      </c>
      <c r="J1" s="20" t="s">
        <v>44060</v>
      </c>
      <c r="K1" s="21" t="s">
        <v>44098</v>
      </c>
      <c r="L1" s="20" t="s">
        <v>44121</v>
      </c>
    </row>
    <row r="2" spans="1:12" x14ac:dyDescent="0.2">
      <c r="A2" s="15" t="s">
        <v>33943</v>
      </c>
      <c r="B2">
        <v>2015</v>
      </c>
      <c r="C2" t="s">
        <v>7194</v>
      </c>
      <c r="D2" t="s">
        <v>44113</v>
      </c>
      <c r="E2" t="s">
        <v>16512</v>
      </c>
      <c r="F2" t="s">
        <v>44118</v>
      </c>
      <c r="G2" t="s">
        <v>44118</v>
      </c>
      <c r="H2" t="str">
        <f>IF(F2=G2, "Both", "Just One")</f>
        <v>Both</v>
      </c>
      <c r="I2">
        <v>7.9</v>
      </c>
      <c r="J2" s="12">
        <v>267528046.51143131</v>
      </c>
      <c r="K2" s="13">
        <v>1022789450.184901</v>
      </c>
      <c r="L2" s="18">
        <f>K2/J2</f>
        <v>3.8231111224489798</v>
      </c>
    </row>
    <row r="3" spans="1:12" x14ac:dyDescent="0.2">
      <c r="A3" s="15" t="s">
        <v>16027</v>
      </c>
      <c r="B3">
        <v>2009</v>
      </c>
      <c r="C3" t="s">
        <v>16031</v>
      </c>
      <c r="D3" t="s">
        <v>44113</v>
      </c>
      <c r="E3" t="s">
        <v>44043</v>
      </c>
      <c r="F3" t="s">
        <v>44119</v>
      </c>
      <c r="G3" t="s">
        <v>44119</v>
      </c>
      <c r="H3" t="str">
        <f t="shared" ref="H3:H66" si="0">IF(F3=G3, "Both", "Just One")</f>
        <v>Both</v>
      </c>
      <c r="I3">
        <v>7.8</v>
      </c>
      <c r="J3" s="12">
        <v>285909689.23775351</v>
      </c>
      <c r="K3" s="13">
        <v>917453581.12528253</v>
      </c>
      <c r="L3" s="18">
        <f t="shared" ref="L3:L66" si="1">K3/J3</f>
        <v>3.2088929324894511</v>
      </c>
    </row>
    <row r="4" spans="1:12" x14ac:dyDescent="0.2">
      <c r="A4" s="15" t="s">
        <v>38314</v>
      </c>
      <c r="B4">
        <v>2019</v>
      </c>
      <c r="C4" t="s">
        <v>9224</v>
      </c>
      <c r="D4" t="s">
        <v>44113</v>
      </c>
      <c r="E4" t="s">
        <v>16512</v>
      </c>
      <c r="F4" t="s">
        <v>44118</v>
      </c>
      <c r="G4" t="s">
        <v>44118</v>
      </c>
      <c r="H4" t="str">
        <f t="shared" si="0"/>
        <v>Both</v>
      </c>
      <c r="I4">
        <v>8.4</v>
      </c>
      <c r="J4" s="12">
        <v>360391915.73084295</v>
      </c>
      <c r="K4" s="13">
        <v>868962612.02705288</v>
      </c>
      <c r="L4" s="18">
        <f t="shared" si="1"/>
        <v>2.4111601123595503</v>
      </c>
    </row>
    <row r="5" spans="1:12" x14ac:dyDescent="0.2">
      <c r="A5" s="15" t="s">
        <v>29422</v>
      </c>
      <c r="B5">
        <v>2018</v>
      </c>
      <c r="C5" t="s">
        <v>13712</v>
      </c>
      <c r="D5" t="s">
        <v>44113</v>
      </c>
      <c r="E5" t="s">
        <v>16512</v>
      </c>
      <c r="F5" t="s">
        <v>44118</v>
      </c>
      <c r="G5" t="s">
        <v>44118</v>
      </c>
      <c r="H5" t="str">
        <f t="shared" si="0"/>
        <v>Both</v>
      </c>
      <c r="I5">
        <v>7.3</v>
      </c>
      <c r="J5" s="12">
        <v>206136029.66066197</v>
      </c>
      <c r="K5" s="13">
        <v>721915756.92045808</v>
      </c>
      <c r="L5" s="18">
        <f t="shared" si="1"/>
        <v>3.5021328300000003</v>
      </c>
    </row>
    <row r="6" spans="1:12" x14ac:dyDescent="0.2">
      <c r="A6" s="15" t="s">
        <v>9117</v>
      </c>
      <c r="B6">
        <v>2015</v>
      </c>
      <c r="C6" t="s">
        <v>9121</v>
      </c>
      <c r="D6" t="s">
        <v>44113</v>
      </c>
      <c r="E6" t="s">
        <v>16512</v>
      </c>
      <c r="F6" t="s">
        <v>44118</v>
      </c>
      <c r="G6" t="s">
        <v>44118</v>
      </c>
      <c r="H6" t="str">
        <f t="shared" si="0"/>
        <v>Both</v>
      </c>
      <c r="I6">
        <v>7</v>
      </c>
      <c r="J6" s="12">
        <v>163792681.53761101</v>
      </c>
      <c r="K6" s="13">
        <v>712247698.37975657</v>
      </c>
      <c r="L6" s="18">
        <f t="shared" si="1"/>
        <v>4.3484708333333328</v>
      </c>
    </row>
    <row r="7" spans="1:12" x14ac:dyDescent="0.2">
      <c r="A7" s="15" t="s">
        <v>17750</v>
      </c>
      <c r="B7">
        <v>2012</v>
      </c>
      <c r="C7" t="s">
        <v>9224</v>
      </c>
      <c r="D7" t="s">
        <v>44113</v>
      </c>
      <c r="E7" t="s">
        <v>16512</v>
      </c>
      <c r="F7" t="s">
        <v>44118</v>
      </c>
      <c r="G7" t="s">
        <v>44118</v>
      </c>
      <c r="H7" t="str">
        <f t="shared" si="0"/>
        <v>Both</v>
      </c>
      <c r="I7">
        <v>8</v>
      </c>
      <c r="J7" s="12">
        <v>247996114.8810508</v>
      </c>
      <c r="K7" s="13">
        <v>702683363.00168955</v>
      </c>
      <c r="L7" s="18">
        <f t="shared" si="1"/>
        <v>2.8334450454545452</v>
      </c>
    </row>
    <row r="8" spans="1:12" x14ac:dyDescent="0.2">
      <c r="A8" s="15" t="s">
        <v>38308</v>
      </c>
      <c r="B8">
        <v>2018</v>
      </c>
      <c r="C8" t="s">
        <v>9224</v>
      </c>
      <c r="D8" t="s">
        <v>44113</v>
      </c>
      <c r="E8" t="s">
        <v>16512</v>
      </c>
      <c r="F8" t="s">
        <v>44118</v>
      </c>
      <c r="G8" t="s">
        <v>44118</v>
      </c>
      <c r="H8" t="str">
        <f t="shared" si="0"/>
        <v>Both</v>
      </c>
      <c r="I8">
        <v>8.4</v>
      </c>
      <c r="J8" s="12">
        <v>330848327.60536247</v>
      </c>
      <c r="K8" s="13">
        <v>699641641.65834284</v>
      </c>
      <c r="L8" s="18">
        <f t="shared" si="1"/>
        <v>2.1146899750778818</v>
      </c>
    </row>
    <row r="9" spans="1:12" x14ac:dyDescent="0.2">
      <c r="A9" s="15" t="s">
        <v>34070</v>
      </c>
      <c r="B9">
        <v>2017</v>
      </c>
      <c r="C9" t="s">
        <v>34074</v>
      </c>
      <c r="D9" t="s">
        <v>44113</v>
      </c>
      <c r="E9" t="s">
        <v>16512</v>
      </c>
      <c r="F9" t="s">
        <v>44118</v>
      </c>
      <c r="G9" t="s">
        <v>44118</v>
      </c>
      <c r="H9" t="str">
        <f t="shared" si="0"/>
        <v>Both</v>
      </c>
      <c r="I9">
        <v>7</v>
      </c>
      <c r="J9" s="12">
        <v>334705805.31984365</v>
      </c>
      <c r="K9" s="13">
        <v>654821163.74348128</v>
      </c>
      <c r="L9" s="18">
        <f t="shared" si="1"/>
        <v>1.9564081451104098</v>
      </c>
    </row>
    <row r="10" spans="1:12" x14ac:dyDescent="0.2">
      <c r="A10" s="15" t="s">
        <v>14662</v>
      </c>
      <c r="B10">
        <v>2008</v>
      </c>
      <c r="C10" t="s">
        <v>437</v>
      </c>
      <c r="D10" t="s">
        <v>44113</v>
      </c>
      <c r="E10" t="s">
        <v>16512</v>
      </c>
      <c r="F10" t="s">
        <v>44118</v>
      </c>
      <c r="G10" t="s">
        <v>44118</v>
      </c>
      <c r="H10" t="str">
        <f t="shared" si="0"/>
        <v>Both</v>
      </c>
      <c r="I10">
        <v>9</v>
      </c>
      <c r="J10" s="12">
        <v>222384430.31448704</v>
      </c>
      <c r="K10" s="13">
        <v>643393056.83043432</v>
      </c>
      <c r="L10" s="18">
        <f t="shared" si="1"/>
        <v>2.8931569351351349</v>
      </c>
    </row>
    <row r="11" spans="1:12" x14ac:dyDescent="0.2">
      <c r="A11" s="15" t="s">
        <v>36977</v>
      </c>
      <c r="B11">
        <v>2018</v>
      </c>
      <c r="C11" t="s">
        <v>6606</v>
      </c>
      <c r="D11" t="s">
        <v>44113</v>
      </c>
      <c r="E11" t="s">
        <v>44043</v>
      </c>
      <c r="F11" t="s">
        <v>44119</v>
      </c>
      <c r="G11" t="s">
        <v>44118</v>
      </c>
      <c r="H11" t="str">
        <f t="shared" si="0"/>
        <v>Just One</v>
      </c>
      <c r="I11">
        <v>7.6</v>
      </c>
      <c r="J11" s="12">
        <v>206136029.66066197</v>
      </c>
      <c r="K11" s="13">
        <v>627253122.16060698</v>
      </c>
      <c r="L11" s="18">
        <f t="shared" si="1"/>
        <v>3.0429087200000002</v>
      </c>
    </row>
    <row r="12" spans="1:12" x14ac:dyDescent="0.2">
      <c r="A12" s="15" t="s">
        <v>5717</v>
      </c>
      <c r="B12">
        <v>2004</v>
      </c>
      <c r="C12" t="s">
        <v>278</v>
      </c>
      <c r="D12" t="s">
        <v>44113</v>
      </c>
      <c r="E12" t="s">
        <v>1045</v>
      </c>
      <c r="F12" t="s">
        <v>44118</v>
      </c>
      <c r="G12" t="s">
        <v>44118</v>
      </c>
      <c r="H12" t="str">
        <f t="shared" si="0"/>
        <v>Both</v>
      </c>
      <c r="I12">
        <v>7.2</v>
      </c>
      <c r="J12" s="12">
        <v>205514293.27686599</v>
      </c>
      <c r="K12" s="13">
        <v>604522002.18272614</v>
      </c>
      <c r="L12" s="18">
        <f t="shared" si="1"/>
        <v>2.9415083133333337</v>
      </c>
    </row>
    <row r="13" spans="1:12" x14ac:dyDescent="0.2">
      <c r="A13" s="15" t="s">
        <v>463</v>
      </c>
      <c r="B13">
        <v>2002</v>
      </c>
      <c r="C13" t="s">
        <v>467</v>
      </c>
      <c r="D13" t="s">
        <v>44113</v>
      </c>
      <c r="E13" t="s">
        <v>16512</v>
      </c>
      <c r="F13" t="s">
        <v>44118</v>
      </c>
      <c r="G13" t="s">
        <v>44118</v>
      </c>
      <c r="H13" t="str">
        <f t="shared" si="0"/>
        <v>Both</v>
      </c>
      <c r="I13">
        <v>7.3</v>
      </c>
      <c r="J13" s="12">
        <v>199970700.38910508</v>
      </c>
      <c r="K13" s="13">
        <v>585558607.11206234</v>
      </c>
      <c r="L13" s="18">
        <f t="shared" si="1"/>
        <v>2.9282220143884894</v>
      </c>
    </row>
    <row r="14" spans="1:12" x14ac:dyDescent="0.2">
      <c r="A14" s="15" t="s">
        <v>37477</v>
      </c>
      <c r="B14">
        <v>2016</v>
      </c>
      <c r="C14" t="s">
        <v>37480</v>
      </c>
      <c r="D14" t="s">
        <v>44114</v>
      </c>
      <c r="E14" t="s">
        <v>44043</v>
      </c>
      <c r="F14" t="s">
        <v>44118</v>
      </c>
      <c r="G14" t="s">
        <v>44118</v>
      </c>
      <c r="H14" t="str">
        <f t="shared" si="0"/>
        <v>Both</v>
      </c>
      <c r="I14">
        <v>7.8</v>
      </c>
      <c r="J14" s="12">
        <v>215669542.97166401</v>
      </c>
      <c r="K14" s="13">
        <v>573872201.23481584</v>
      </c>
      <c r="L14" s="18">
        <f t="shared" si="1"/>
        <v>2.6608866200000003</v>
      </c>
    </row>
    <row r="15" spans="1:12" x14ac:dyDescent="0.2">
      <c r="A15" s="15" t="s">
        <v>41449</v>
      </c>
      <c r="B15">
        <v>2019</v>
      </c>
      <c r="C15" t="s">
        <v>5873</v>
      </c>
      <c r="D15" t="s">
        <v>44113</v>
      </c>
      <c r="E15" t="s">
        <v>176</v>
      </c>
      <c r="F15" t="s">
        <v>44119</v>
      </c>
      <c r="G15" t="s">
        <v>44118</v>
      </c>
      <c r="H15" t="str">
        <f t="shared" si="0"/>
        <v>Just One</v>
      </c>
      <c r="I15">
        <v>6.9</v>
      </c>
      <c r="J15" s="12">
        <v>263207578.90454823</v>
      </c>
      <c r="K15" s="13">
        <v>550344819.60937178</v>
      </c>
      <c r="L15" s="18">
        <f t="shared" si="1"/>
        <v>2.0909155499999996</v>
      </c>
    </row>
    <row r="16" spans="1:12" x14ac:dyDescent="0.2">
      <c r="A16" s="15" t="s">
        <v>10009</v>
      </c>
      <c r="B16">
        <v>2006</v>
      </c>
      <c r="C16" t="s">
        <v>125</v>
      </c>
      <c r="D16" t="s">
        <v>44113</v>
      </c>
      <c r="E16" t="s">
        <v>44043</v>
      </c>
      <c r="F16" t="s">
        <v>44118</v>
      </c>
      <c r="G16" t="s">
        <v>44118</v>
      </c>
      <c r="H16" t="str">
        <f t="shared" si="0"/>
        <v>Both</v>
      </c>
      <c r="I16">
        <v>7.3</v>
      </c>
      <c r="J16" s="12">
        <v>288851562.49999952</v>
      </c>
      <c r="K16" s="13">
        <v>543446372.12069356</v>
      </c>
      <c r="L16" s="18">
        <f t="shared" si="1"/>
        <v>1.881403608888889</v>
      </c>
    </row>
    <row r="17" spans="1:12" x14ac:dyDescent="0.2">
      <c r="A17" s="15" t="s">
        <v>4192</v>
      </c>
      <c r="B17">
        <v>2003</v>
      </c>
      <c r="C17" t="s">
        <v>4196</v>
      </c>
      <c r="D17" t="s">
        <v>44113</v>
      </c>
      <c r="E17" t="s">
        <v>1045</v>
      </c>
      <c r="F17" t="s">
        <v>44119</v>
      </c>
      <c r="G17" t="s">
        <v>44118</v>
      </c>
      <c r="H17" t="str">
        <f t="shared" si="0"/>
        <v>Just One</v>
      </c>
      <c r="I17">
        <v>8.1</v>
      </c>
      <c r="J17" s="12">
        <v>132218663.04347822</v>
      </c>
      <c r="K17" s="13">
        <v>535687093.60147268</v>
      </c>
      <c r="L17" s="18">
        <f t="shared" si="1"/>
        <v>4.0515240531914891</v>
      </c>
    </row>
    <row r="18" spans="1:12" x14ac:dyDescent="0.2">
      <c r="A18" s="15" t="s">
        <v>34812</v>
      </c>
      <c r="B18">
        <v>2017</v>
      </c>
      <c r="C18" t="s">
        <v>34815</v>
      </c>
      <c r="D18" t="s">
        <v>44114</v>
      </c>
      <c r="E18" t="s">
        <v>44048</v>
      </c>
      <c r="F18" t="s">
        <v>44118</v>
      </c>
      <c r="G18" t="s">
        <v>44119</v>
      </c>
      <c r="H18" t="str">
        <f t="shared" si="0"/>
        <v>Just One</v>
      </c>
      <c r="I18">
        <v>7.1</v>
      </c>
      <c r="J18" s="12">
        <v>168936684.07310721</v>
      </c>
      <c r="K18" s="13">
        <v>532658594.95273793</v>
      </c>
      <c r="L18" s="18">
        <f t="shared" si="1"/>
        <v>3.1530072812499998</v>
      </c>
    </row>
    <row r="19" spans="1:12" x14ac:dyDescent="0.2">
      <c r="A19" s="15" t="s">
        <v>892</v>
      </c>
      <c r="B19">
        <v>2003</v>
      </c>
      <c r="C19" t="s">
        <v>897</v>
      </c>
      <c r="D19" t="s">
        <v>44113</v>
      </c>
      <c r="E19" t="s">
        <v>44043</v>
      </c>
      <c r="F19" t="s">
        <v>44118</v>
      </c>
      <c r="G19" t="s">
        <v>44118</v>
      </c>
      <c r="H19" t="str">
        <f t="shared" si="0"/>
        <v>Both</v>
      </c>
      <c r="I19">
        <v>8.9</v>
      </c>
      <c r="J19" s="12">
        <v>132218663.04347822</v>
      </c>
      <c r="K19" s="13">
        <v>531471068.03779876</v>
      </c>
      <c r="L19" s="18">
        <f t="shared" si="1"/>
        <v>4.0196372872340422</v>
      </c>
    </row>
    <row r="20" spans="1:12" x14ac:dyDescent="0.2">
      <c r="A20" s="15" t="s">
        <v>32540</v>
      </c>
      <c r="B20">
        <v>2016</v>
      </c>
      <c r="C20" t="s">
        <v>32543</v>
      </c>
      <c r="D20" t="s">
        <v>44114</v>
      </c>
      <c r="E20" t="s">
        <v>1045</v>
      </c>
      <c r="F20" t="s">
        <v>44119</v>
      </c>
      <c r="G20" t="s">
        <v>44118</v>
      </c>
      <c r="H20" t="str">
        <f t="shared" si="0"/>
        <v>Just One</v>
      </c>
      <c r="I20">
        <v>7.3</v>
      </c>
      <c r="J20" s="12">
        <v>215669542.97166401</v>
      </c>
      <c r="K20" s="13">
        <v>524395706.95009476</v>
      </c>
      <c r="L20" s="18">
        <f t="shared" si="1"/>
        <v>2.4314778049999997</v>
      </c>
    </row>
    <row r="21" spans="1:12" x14ac:dyDescent="0.2">
      <c r="A21" s="15" t="s">
        <v>34079</v>
      </c>
      <c r="B21">
        <v>2019</v>
      </c>
      <c r="C21" t="s">
        <v>34083</v>
      </c>
      <c r="D21" t="s">
        <v>44114</v>
      </c>
      <c r="E21" t="s">
        <v>16512</v>
      </c>
      <c r="F21" t="s">
        <v>44118</v>
      </c>
      <c r="G21" t="s">
        <v>44118</v>
      </c>
      <c r="H21" t="str">
        <f t="shared" si="0"/>
        <v>Both</v>
      </c>
      <c r="I21">
        <v>6.6</v>
      </c>
      <c r="J21" s="12">
        <v>278392631.53365678</v>
      </c>
      <c r="K21" s="13">
        <v>521558514.32803392</v>
      </c>
      <c r="L21" s="18">
        <f t="shared" si="1"/>
        <v>1.8734637890909092</v>
      </c>
    </row>
    <row r="22" spans="1:12" x14ac:dyDescent="0.2">
      <c r="A22" s="15" t="s">
        <v>6526</v>
      </c>
      <c r="B22">
        <v>2004</v>
      </c>
      <c r="C22" t="s">
        <v>467</v>
      </c>
      <c r="D22" t="s">
        <v>44113</v>
      </c>
      <c r="E22" t="s">
        <v>16512</v>
      </c>
      <c r="F22" t="s">
        <v>44118</v>
      </c>
      <c r="G22" t="s">
        <v>44118</v>
      </c>
      <c r="H22" t="str">
        <f t="shared" si="0"/>
        <v>Both</v>
      </c>
      <c r="I22">
        <v>7.3</v>
      </c>
      <c r="J22" s="12">
        <v>274019057.70248801</v>
      </c>
      <c r="K22" s="13">
        <v>511848178.6875329</v>
      </c>
      <c r="L22" s="18">
        <f t="shared" si="1"/>
        <v>1.8679291249999999</v>
      </c>
    </row>
    <row r="23" spans="1:12" x14ac:dyDescent="0.2">
      <c r="A23" s="15" t="s">
        <v>7386</v>
      </c>
      <c r="B23">
        <v>2004</v>
      </c>
      <c r="C23" t="s">
        <v>7389</v>
      </c>
      <c r="D23" t="s">
        <v>44113</v>
      </c>
      <c r="E23" t="s">
        <v>176</v>
      </c>
      <c r="F23" t="s">
        <v>44118</v>
      </c>
      <c r="G23" t="s">
        <v>44119</v>
      </c>
      <c r="H23" t="str">
        <f t="shared" si="0"/>
        <v>Just One</v>
      </c>
      <c r="I23">
        <v>7.2</v>
      </c>
      <c r="J23" s="12">
        <v>41102858.655373201</v>
      </c>
      <c r="K23" s="13">
        <v>508007945.45383787</v>
      </c>
      <c r="L23" s="18">
        <f t="shared" si="1"/>
        <v>12.359431000000001</v>
      </c>
    </row>
    <row r="24" spans="1:12" x14ac:dyDescent="0.2">
      <c r="A24" s="15" t="s">
        <v>24174</v>
      </c>
      <c r="B24">
        <v>2012</v>
      </c>
      <c r="C24" t="s">
        <v>437</v>
      </c>
      <c r="D24" t="s">
        <v>44113</v>
      </c>
      <c r="E24" t="s">
        <v>16512</v>
      </c>
      <c r="F24" t="s">
        <v>44118</v>
      </c>
      <c r="G24" t="s">
        <v>44118</v>
      </c>
      <c r="H24" t="str">
        <f t="shared" si="0"/>
        <v>Both</v>
      </c>
      <c r="I24">
        <v>8.4</v>
      </c>
      <c r="J24" s="12">
        <v>281813766.910285</v>
      </c>
      <c r="K24" s="13">
        <v>505167070.35588449</v>
      </c>
      <c r="L24" s="18">
        <f t="shared" si="1"/>
        <v>1.7925563959999999</v>
      </c>
    </row>
    <row r="25" spans="1:12" x14ac:dyDescent="0.2">
      <c r="A25" s="15" t="s">
        <v>247</v>
      </c>
      <c r="B25">
        <v>2005</v>
      </c>
      <c r="C25" t="s">
        <v>242</v>
      </c>
      <c r="D25" t="s">
        <v>44113</v>
      </c>
      <c r="E25" t="s">
        <v>16512</v>
      </c>
      <c r="F25" t="s">
        <v>44118</v>
      </c>
      <c r="G25" t="s">
        <v>44118</v>
      </c>
      <c r="H25" t="str">
        <f t="shared" si="0"/>
        <v>Both</v>
      </c>
      <c r="I25">
        <v>7.5</v>
      </c>
      <c r="J25" s="12">
        <v>149747275.98566335</v>
      </c>
      <c r="K25" s="13">
        <v>503933478.25881815</v>
      </c>
      <c r="L25" s="18">
        <f t="shared" si="1"/>
        <v>3.3652263451327435</v>
      </c>
    </row>
    <row r="26" spans="1:12" x14ac:dyDescent="0.2">
      <c r="A26" s="15" t="s">
        <v>33441</v>
      </c>
      <c r="B26">
        <v>2015</v>
      </c>
      <c r="C26" t="s">
        <v>9224</v>
      </c>
      <c r="D26" t="s">
        <v>44113</v>
      </c>
      <c r="E26" t="s">
        <v>16512</v>
      </c>
      <c r="F26" t="s">
        <v>44118</v>
      </c>
      <c r="G26" t="s">
        <v>44118</v>
      </c>
      <c r="H26" t="str">
        <f t="shared" si="0"/>
        <v>Both</v>
      </c>
      <c r="I26">
        <v>7.3</v>
      </c>
      <c r="J26" s="12">
        <v>272987802.56268501</v>
      </c>
      <c r="K26" s="13">
        <v>501212013.07479143</v>
      </c>
      <c r="L26" s="18">
        <f t="shared" si="1"/>
        <v>1.8360234719999999</v>
      </c>
    </row>
    <row r="27" spans="1:12" x14ac:dyDescent="0.2">
      <c r="A27" s="15" t="s">
        <v>902</v>
      </c>
      <c r="B27">
        <v>2002</v>
      </c>
      <c r="C27" t="s">
        <v>905</v>
      </c>
      <c r="D27" t="s">
        <v>44113</v>
      </c>
      <c r="E27" t="s">
        <v>44043</v>
      </c>
      <c r="F27" t="s">
        <v>44118</v>
      </c>
      <c r="G27" t="s">
        <v>44118</v>
      </c>
      <c r="H27" t="str">
        <f t="shared" si="0"/>
        <v>Both</v>
      </c>
      <c r="I27">
        <v>8.6999999999999993</v>
      </c>
      <c r="J27" s="12">
        <v>135231984.43579769</v>
      </c>
      <c r="K27" s="13">
        <v>492807455.95894945</v>
      </c>
      <c r="L27" s="18">
        <f t="shared" si="1"/>
        <v>3.6441634574468083</v>
      </c>
    </row>
    <row r="28" spans="1:12" x14ac:dyDescent="0.2">
      <c r="A28" s="15" t="s">
        <v>12864</v>
      </c>
      <c r="B28">
        <v>2010</v>
      </c>
      <c r="C28" t="s">
        <v>7373</v>
      </c>
      <c r="D28" t="s">
        <v>44113</v>
      </c>
      <c r="E28" t="s">
        <v>1045</v>
      </c>
      <c r="F28" t="s">
        <v>44119</v>
      </c>
      <c r="G28" t="s">
        <v>44118</v>
      </c>
      <c r="H28" t="str">
        <f t="shared" si="0"/>
        <v>Just One</v>
      </c>
      <c r="I28">
        <v>8.3000000000000007</v>
      </c>
      <c r="J28" s="12">
        <v>237380305.976446</v>
      </c>
      <c r="K28" s="13">
        <v>492569926.9805913</v>
      </c>
      <c r="L28" s="18">
        <f t="shared" si="1"/>
        <v>2.0750244000000002</v>
      </c>
    </row>
    <row r="29" spans="1:12" x14ac:dyDescent="0.2">
      <c r="A29" s="15" t="s">
        <v>20277</v>
      </c>
      <c r="B29">
        <v>2009</v>
      </c>
      <c r="C29" t="s">
        <v>11792</v>
      </c>
      <c r="D29" t="s">
        <v>44113</v>
      </c>
      <c r="E29" t="s">
        <v>16512</v>
      </c>
      <c r="F29" t="s">
        <v>44118</v>
      </c>
      <c r="G29" t="s">
        <v>44118</v>
      </c>
      <c r="H29" t="str">
        <f t="shared" si="0"/>
        <v>Both</v>
      </c>
      <c r="I29">
        <v>6</v>
      </c>
      <c r="J29" s="12">
        <v>241273999.356754</v>
      </c>
      <c r="K29" s="13">
        <v>485095695.31861573</v>
      </c>
      <c r="L29" s="18">
        <f t="shared" si="1"/>
        <v>2.0105593499999999</v>
      </c>
    </row>
    <row r="30" spans="1:12" x14ac:dyDescent="0.2">
      <c r="A30" s="15" t="s">
        <v>38917</v>
      </c>
      <c r="B30">
        <v>2019</v>
      </c>
      <c r="C30" t="s">
        <v>13795</v>
      </c>
      <c r="D30" t="s">
        <v>44114</v>
      </c>
      <c r="E30" t="s">
        <v>44048</v>
      </c>
      <c r="F30" t="s">
        <v>44119</v>
      </c>
      <c r="G30" t="s">
        <v>44118</v>
      </c>
      <c r="H30" t="str">
        <f t="shared" si="0"/>
        <v>Just One</v>
      </c>
      <c r="I30">
        <v>6.9</v>
      </c>
      <c r="J30" s="12">
        <v>151850526.29108551</v>
      </c>
      <c r="K30" s="13">
        <v>483262860.37839037</v>
      </c>
      <c r="L30" s="18">
        <f t="shared" si="1"/>
        <v>3.18249052</v>
      </c>
    </row>
    <row r="31" spans="1:12" x14ac:dyDescent="0.2">
      <c r="A31" s="15" t="s">
        <v>30333</v>
      </c>
      <c r="B31">
        <v>2013</v>
      </c>
      <c r="C31" t="s">
        <v>24226</v>
      </c>
      <c r="D31" t="s">
        <v>44114</v>
      </c>
      <c r="E31" t="s">
        <v>44043</v>
      </c>
      <c r="F31" t="s">
        <v>44118</v>
      </c>
      <c r="G31" t="s">
        <v>44118</v>
      </c>
      <c r="H31" t="str">
        <f t="shared" si="0"/>
        <v>Both</v>
      </c>
      <c r="I31">
        <v>7.5</v>
      </c>
      <c r="J31" s="12">
        <v>144427641.15265849</v>
      </c>
      <c r="K31" s="13">
        <v>471798494.62397164</v>
      </c>
      <c r="L31" s="18">
        <f t="shared" si="1"/>
        <v>3.2666772846153846</v>
      </c>
    </row>
    <row r="32" spans="1:12" x14ac:dyDescent="0.2">
      <c r="A32" s="15" t="s">
        <v>2884</v>
      </c>
      <c r="B32">
        <v>2001</v>
      </c>
      <c r="C32" t="s">
        <v>2889</v>
      </c>
      <c r="D32" t="s">
        <v>44113</v>
      </c>
      <c r="E32" t="s">
        <v>44048</v>
      </c>
      <c r="F32" t="s">
        <v>44118</v>
      </c>
      <c r="G32" t="s">
        <v>44118</v>
      </c>
      <c r="H32" t="str">
        <f t="shared" si="0"/>
        <v>Both</v>
      </c>
      <c r="I32">
        <v>7.6</v>
      </c>
      <c r="J32" s="12">
        <v>182672924.90118626</v>
      </c>
      <c r="K32" s="13">
        <v>464847967.36205655</v>
      </c>
      <c r="L32" s="18">
        <f t="shared" si="1"/>
        <v>2.5447009599999997</v>
      </c>
    </row>
    <row r="33" spans="1:12" x14ac:dyDescent="0.2">
      <c r="A33" s="15" t="s">
        <v>130</v>
      </c>
      <c r="B33">
        <v>2001</v>
      </c>
      <c r="C33" t="s">
        <v>138</v>
      </c>
      <c r="D33" t="s">
        <v>44113</v>
      </c>
      <c r="E33" t="s">
        <v>44043</v>
      </c>
      <c r="F33" t="s">
        <v>44118</v>
      </c>
      <c r="G33" t="s">
        <v>44118</v>
      </c>
      <c r="H33" t="str">
        <f t="shared" si="0"/>
        <v>Both</v>
      </c>
      <c r="I33">
        <v>8.8000000000000007</v>
      </c>
      <c r="J33" s="12">
        <v>135908656.12648258</v>
      </c>
      <c r="K33" s="13">
        <v>461131859.35770869</v>
      </c>
      <c r="L33" s="18">
        <f t="shared" si="1"/>
        <v>3.3929543010752683</v>
      </c>
    </row>
    <row r="34" spans="1:12" x14ac:dyDescent="0.2">
      <c r="A34" s="15" t="s">
        <v>24524</v>
      </c>
      <c r="B34">
        <v>2012</v>
      </c>
      <c r="C34" t="s">
        <v>24226</v>
      </c>
      <c r="D34" t="s">
        <v>44114</v>
      </c>
      <c r="E34" t="s">
        <v>44043</v>
      </c>
      <c r="F34" t="s">
        <v>44118</v>
      </c>
      <c r="G34" t="s">
        <v>44118</v>
      </c>
      <c r="H34" t="str">
        <f t="shared" si="0"/>
        <v>Both</v>
      </c>
      <c r="I34">
        <v>7.2</v>
      </c>
      <c r="J34" s="12">
        <v>87925895.276008919</v>
      </c>
      <c r="K34" s="13">
        <v>459932120.20876831</v>
      </c>
      <c r="L34" s="18">
        <f t="shared" si="1"/>
        <v>5.2309063076923072</v>
      </c>
    </row>
    <row r="35" spans="1:12" x14ac:dyDescent="0.2">
      <c r="A35" s="15" t="s">
        <v>23612</v>
      </c>
      <c r="B35">
        <v>2013</v>
      </c>
      <c r="C35" t="s">
        <v>9224</v>
      </c>
      <c r="D35" t="s">
        <v>44113</v>
      </c>
      <c r="E35" t="s">
        <v>16512</v>
      </c>
      <c r="F35" t="s">
        <v>44118</v>
      </c>
      <c r="G35" t="s">
        <v>44118</v>
      </c>
      <c r="H35" t="str">
        <f t="shared" si="0"/>
        <v>Both</v>
      </c>
      <c r="I35">
        <v>7.2</v>
      </c>
      <c r="J35" s="12">
        <v>222196371.00409001</v>
      </c>
      <c r="K35" s="13">
        <v>454407125.78344321</v>
      </c>
      <c r="L35" s="18">
        <f t="shared" si="1"/>
        <v>2.0450699700000001</v>
      </c>
    </row>
    <row r="36" spans="1:12" x14ac:dyDescent="0.2">
      <c r="A36" s="15" t="s">
        <v>237</v>
      </c>
      <c r="B36">
        <v>2002</v>
      </c>
      <c r="C36" t="s">
        <v>242</v>
      </c>
      <c r="D36" t="s">
        <v>44113</v>
      </c>
      <c r="E36" t="s">
        <v>16512</v>
      </c>
      <c r="F36" t="s">
        <v>44118</v>
      </c>
      <c r="G36" t="s">
        <v>44118</v>
      </c>
      <c r="H36" t="str">
        <f t="shared" si="0"/>
        <v>Both</v>
      </c>
      <c r="I36">
        <v>6.5</v>
      </c>
      <c r="J36" s="12">
        <v>165443385.21400779</v>
      </c>
      <c r="K36" s="13">
        <v>446951404.981323</v>
      </c>
      <c r="L36" s="18">
        <f t="shared" si="1"/>
        <v>2.7015368695652175</v>
      </c>
    </row>
    <row r="37" spans="1:12" x14ac:dyDescent="0.2">
      <c r="A37" s="15" t="s">
        <v>23926</v>
      </c>
      <c r="B37">
        <v>2013</v>
      </c>
      <c r="C37" t="s">
        <v>13795</v>
      </c>
      <c r="D37" t="s">
        <v>44114</v>
      </c>
      <c r="E37" t="s">
        <v>44048</v>
      </c>
      <c r="F37" t="s">
        <v>44119</v>
      </c>
      <c r="G37" t="s">
        <v>44118</v>
      </c>
      <c r="H37" t="str">
        <f t="shared" si="0"/>
        <v>Just One</v>
      </c>
      <c r="I37">
        <v>7.4</v>
      </c>
      <c r="J37" s="12">
        <v>166647278.25306749</v>
      </c>
      <c r="K37" s="13">
        <v>445212656.61602181</v>
      </c>
      <c r="L37" s="18">
        <f t="shared" si="1"/>
        <v>2.6715867266666669</v>
      </c>
    </row>
    <row r="38" spans="1:12" x14ac:dyDescent="0.2">
      <c r="A38" s="15" t="s">
        <v>36745</v>
      </c>
      <c r="B38">
        <v>2016</v>
      </c>
      <c r="C38" t="s">
        <v>13116</v>
      </c>
      <c r="D38" t="s">
        <v>44113</v>
      </c>
      <c r="E38" t="s">
        <v>16512</v>
      </c>
      <c r="F38" t="s">
        <v>44118</v>
      </c>
      <c r="G38" t="s">
        <v>44118</v>
      </c>
      <c r="H38" t="str">
        <f t="shared" si="0"/>
        <v>Both</v>
      </c>
      <c r="I38">
        <v>7.8</v>
      </c>
      <c r="J38" s="12">
        <v>269586928.71458</v>
      </c>
      <c r="K38" s="13">
        <v>440056825.21359515</v>
      </c>
      <c r="L38" s="18">
        <f t="shared" si="1"/>
        <v>1.6323373960000001</v>
      </c>
    </row>
    <row r="39" spans="1:12" x14ac:dyDescent="0.2">
      <c r="A39" s="15" t="s">
        <v>30579</v>
      </c>
      <c r="B39">
        <v>2019</v>
      </c>
      <c r="C39" t="s">
        <v>7373</v>
      </c>
      <c r="D39" t="s">
        <v>44113</v>
      </c>
      <c r="E39" t="s">
        <v>1045</v>
      </c>
      <c r="F39" t="s">
        <v>44119</v>
      </c>
      <c r="G39" t="s">
        <v>44118</v>
      </c>
      <c r="H39" t="str">
        <f t="shared" si="0"/>
        <v>Just One</v>
      </c>
      <c r="I39">
        <v>7.8</v>
      </c>
      <c r="J39" s="12">
        <v>202467368.38811401</v>
      </c>
      <c r="K39" s="13">
        <v>439392666.30089587</v>
      </c>
      <c r="L39" s="18">
        <f t="shared" si="1"/>
        <v>2.17019004</v>
      </c>
    </row>
    <row r="40" spans="1:12" x14ac:dyDescent="0.2">
      <c r="A40" s="15" t="s">
        <v>22162</v>
      </c>
      <c r="B40">
        <v>2011</v>
      </c>
      <c r="C40" t="s">
        <v>4765</v>
      </c>
      <c r="D40" t="s">
        <v>44113</v>
      </c>
      <c r="E40" t="s">
        <v>44048</v>
      </c>
      <c r="F40" t="s">
        <v>44118</v>
      </c>
      <c r="G40" t="s">
        <v>44118</v>
      </c>
      <c r="H40" t="str">
        <f t="shared" si="0"/>
        <v>Both</v>
      </c>
      <c r="I40">
        <v>8.1</v>
      </c>
      <c r="J40" s="12">
        <v>143822880.86992499</v>
      </c>
      <c r="K40" s="13">
        <v>438843086.03848237</v>
      </c>
      <c r="L40" s="18">
        <f t="shared" si="1"/>
        <v>3.0512744800000005</v>
      </c>
    </row>
    <row r="41" spans="1:12" x14ac:dyDescent="0.2">
      <c r="A41" s="15" t="s">
        <v>13578</v>
      </c>
      <c r="B41">
        <v>2017</v>
      </c>
      <c r="C41" t="s">
        <v>13582</v>
      </c>
      <c r="D41" t="s">
        <v>44114</v>
      </c>
      <c r="E41" t="s">
        <v>44043</v>
      </c>
      <c r="F41" t="s">
        <v>44118</v>
      </c>
      <c r="G41" t="s">
        <v>44118</v>
      </c>
      <c r="H41" t="str">
        <f t="shared" si="0"/>
        <v>Both</v>
      </c>
      <c r="I41">
        <v>7.4</v>
      </c>
      <c r="J41" s="12">
        <v>157322287.04308107</v>
      </c>
      <c r="K41" s="13">
        <v>435606838.23387766</v>
      </c>
      <c r="L41" s="18">
        <f t="shared" si="1"/>
        <v>2.7688819328859062</v>
      </c>
    </row>
    <row r="42" spans="1:12" x14ac:dyDescent="0.2">
      <c r="A42" s="15" t="s">
        <v>38303</v>
      </c>
      <c r="B42">
        <v>2019</v>
      </c>
      <c r="C42" t="s">
        <v>32971</v>
      </c>
      <c r="D42" t="s">
        <v>44114</v>
      </c>
      <c r="E42" t="s">
        <v>44043</v>
      </c>
      <c r="F42" t="s">
        <v>44118</v>
      </c>
      <c r="G42" t="s">
        <v>44118</v>
      </c>
      <c r="H42" t="str">
        <f t="shared" si="0"/>
        <v>Both</v>
      </c>
      <c r="I42">
        <v>6.9</v>
      </c>
      <c r="J42" s="12">
        <v>161973894.71049121</v>
      </c>
      <c r="K42" s="13">
        <v>432095571.25926197</v>
      </c>
      <c r="L42" s="18">
        <f t="shared" si="1"/>
        <v>2.6676864937499998</v>
      </c>
    </row>
    <row r="43" spans="1:12" x14ac:dyDescent="0.2">
      <c r="A43" s="15" t="s">
        <v>39577</v>
      </c>
      <c r="B43">
        <v>2018</v>
      </c>
      <c r="C43" t="s">
        <v>9121</v>
      </c>
      <c r="D43" t="s">
        <v>44113</v>
      </c>
      <c r="E43" t="s">
        <v>16512</v>
      </c>
      <c r="F43" t="s">
        <v>44118</v>
      </c>
      <c r="G43" t="s">
        <v>44118</v>
      </c>
      <c r="H43" t="str">
        <f t="shared" si="0"/>
        <v>Both</v>
      </c>
      <c r="I43">
        <v>6.2</v>
      </c>
      <c r="J43" s="12">
        <v>175215625.21156269</v>
      </c>
      <c r="K43" s="13">
        <v>430535464.186023</v>
      </c>
      <c r="L43" s="18">
        <f t="shared" si="1"/>
        <v>2.457175058823529</v>
      </c>
    </row>
    <row r="44" spans="1:12" x14ac:dyDescent="0.2">
      <c r="A44" s="15" t="s">
        <v>6976</v>
      </c>
      <c r="B44">
        <v>2003</v>
      </c>
      <c r="C44" t="s">
        <v>125</v>
      </c>
      <c r="D44" t="s">
        <v>44113</v>
      </c>
      <c r="E44" t="s">
        <v>44043</v>
      </c>
      <c r="F44" t="s">
        <v>44118</v>
      </c>
      <c r="G44" t="s">
        <v>44118</v>
      </c>
      <c r="H44" t="str">
        <f t="shared" si="0"/>
        <v>Both</v>
      </c>
      <c r="I44">
        <v>8</v>
      </c>
      <c r="J44" s="12">
        <v>196921413.04347819</v>
      </c>
      <c r="K44" s="13">
        <v>429589573.54074985</v>
      </c>
      <c r="L44" s="18">
        <f t="shared" si="1"/>
        <v>2.1815279857142857</v>
      </c>
    </row>
    <row r="45" spans="1:12" x14ac:dyDescent="0.2">
      <c r="A45" s="15" t="s">
        <v>32612</v>
      </c>
      <c r="B45">
        <v>2017</v>
      </c>
      <c r="C45" t="s">
        <v>4689</v>
      </c>
      <c r="D45" t="s">
        <v>44113</v>
      </c>
      <c r="E45" t="s">
        <v>44043</v>
      </c>
      <c r="F45" t="s">
        <v>44118</v>
      </c>
      <c r="G45" t="s">
        <v>44118</v>
      </c>
      <c r="H45" t="str">
        <f t="shared" si="0"/>
        <v>Both</v>
      </c>
      <c r="I45">
        <v>6.9</v>
      </c>
      <c r="J45" s="12">
        <v>95026884.791122794</v>
      </c>
      <c r="K45" s="13">
        <v>427135469.14442354</v>
      </c>
      <c r="L45" s="18">
        <f t="shared" si="1"/>
        <v>4.4948907888888892</v>
      </c>
    </row>
    <row r="46" spans="1:12" x14ac:dyDescent="0.2">
      <c r="A46" s="15" t="s">
        <v>1619</v>
      </c>
      <c r="B46">
        <v>2001</v>
      </c>
      <c r="C46" t="s">
        <v>1623</v>
      </c>
      <c r="D46" t="s">
        <v>44113</v>
      </c>
      <c r="E46" t="s">
        <v>1045</v>
      </c>
      <c r="F46" t="s">
        <v>44119</v>
      </c>
      <c r="G46" t="s">
        <v>44119</v>
      </c>
      <c r="H46" t="str">
        <f t="shared" si="0"/>
        <v>Both</v>
      </c>
      <c r="I46">
        <v>8</v>
      </c>
      <c r="J46" s="12">
        <v>168059090.90909135</v>
      </c>
      <c r="K46" s="13">
        <v>423678803.67936867</v>
      </c>
      <c r="L46" s="18">
        <f t="shared" si="1"/>
        <v>2.5210109217391303</v>
      </c>
    </row>
    <row r="47" spans="1:12" x14ac:dyDescent="0.2">
      <c r="A47" s="15" t="s">
        <v>11538</v>
      </c>
      <c r="B47">
        <v>2007</v>
      </c>
      <c r="C47" t="s">
        <v>467</v>
      </c>
      <c r="D47" t="s">
        <v>44113</v>
      </c>
      <c r="E47" t="s">
        <v>16512</v>
      </c>
      <c r="F47" t="s">
        <v>44118</v>
      </c>
      <c r="G47" t="s">
        <v>44118</v>
      </c>
      <c r="H47" t="str">
        <f t="shared" si="0"/>
        <v>Both</v>
      </c>
      <c r="I47">
        <v>6.2</v>
      </c>
      <c r="J47" s="12">
        <v>322043956.36195356</v>
      </c>
      <c r="K47" s="13">
        <v>420068024.08452326</v>
      </c>
      <c r="L47" s="18">
        <f t="shared" si="1"/>
        <v>1.3043810193798449</v>
      </c>
    </row>
    <row r="48" spans="1:12" x14ac:dyDescent="0.2">
      <c r="A48" s="15" t="s">
        <v>37908</v>
      </c>
      <c r="B48">
        <v>2017</v>
      </c>
      <c r="C48" t="s">
        <v>9121</v>
      </c>
      <c r="D48" t="s">
        <v>44113</v>
      </c>
      <c r="E48" t="s">
        <v>44043</v>
      </c>
      <c r="F48" t="s">
        <v>44118</v>
      </c>
      <c r="G48" t="s">
        <v>44118</v>
      </c>
      <c r="H48" t="str">
        <f t="shared" si="0"/>
        <v>Both</v>
      </c>
      <c r="I48">
        <v>7.6</v>
      </c>
      <c r="J48" s="12">
        <v>211170855.09138399</v>
      </c>
      <c r="K48" s="13">
        <v>411585829.31997019</v>
      </c>
      <c r="L48" s="18">
        <f t="shared" si="1"/>
        <v>1.9490655050000001</v>
      </c>
    </row>
    <row r="49" spans="1:12" x14ac:dyDescent="0.2">
      <c r="A49" s="15" t="s">
        <v>28071</v>
      </c>
      <c r="B49">
        <v>2013</v>
      </c>
      <c r="C49" t="s">
        <v>11114</v>
      </c>
      <c r="D49" t="s">
        <v>44113</v>
      </c>
      <c r="E49" t="s">
        <v>1045</v>
      </c>
      <c r="F49" t="s">
        <v>44119</v>
      </c>
      <c r="G49" t="s">
        <v>44118</v>
      </c>
      <c r="H49" t="str">
        <f t="shared" si="0"/>
        <v>Just One</v>
      </c>
      <c r="I49">
        <v>7.3</v>
      </c>
      <c r="J49" s="12">
        <v>84434620.981554195</v>
      </c>
      <c r="K49" s="13">
        <v>408913964.19611609</v>
      </c>
      <c r="L49" s="18">
        <f t="shared" si="1"/>
        <v>4.842965592105263</v>
      </c>
    </row>
    <row r="50" spans="1:12" x14ac:dyDescent="0.2">
      <c r="A50" s="15" t="s">
        <v>24612</v>
      </c>
      <c r="B50">
        <v>2011</v>
      </c>
      <c r="C50" t="s">
        <v>11792</v>
      </c>
      <c r="D50" t="s">
        <v>44113</v>
      </c>
      <c r="E50" t="s">
        <v>16512</v>
      </c>
      <c r="F50" t="s">
        <v>44118</v>
      </c>
      <c r="G50" t="s">
        <v>44118</v>
      </c>
      <c r="H50" t="str">
        <f t="shared" si="0"/>
        <v>Both</v>
      </c>
      <c r="I50">
        <v>6.2</v>
      </c>
      <c r="J50" s="12">
        <v>224363694.157083</v>
      </c>
      <c r="K50" s="13">
        <v>405454584.68461746</v>
      </c>
      <c r="L50" s="18">
        <f t="shared" si="1"/>
        <v>1.8071309897435897</v>
      </c>
    </row>
    <row r="51" spans="1:12" x14ac:dyDescent="0.2">
      <c r="A51" s="15" t="s">
        <v>11532</v>
      </c>
      <c r="B51">
        <v>2007</v>
      </c>
      <c r="C51" t="s">
        <v>278</v>
      </c>
      <c r="D51" t="s">
        <v>44113</v>
      </c>
      <c r="E51" t="s">
        <v>1045</v>
      </c>
      <c r="F51" t="s">
        <v>44118</v>
      </c>
      <c r="G51" t="s">
        <v>44118</v>
      </c>
      <c r="H51" t="str">
        <f t="shared" si="0"/>
        <v>Both</v>
      </c>
      <c r="I51">
        <v>6.1</v>
      </c>
      <c r="J51" s="12">
        <v>199717182.23997119</v>
      </c>
      <c r="K51" s="13">
        <v>402829486.67700809</v>
      </c>
      <c r="L51" s="18">
        <f t="shared" si="1"/>
        <v>2.0169996499999998</v>
      </c>
    </row>
    <row r="52" spans="1:12" x14ac:dyDescent="0.2">
      <c r="A52" s="15" t="s">
        <v>11789</v>
      </c>
      <c r="B52">
        <v>2007</v>
      </c>
      <c r="C52" t="s">
        <v>11792</v>
      </c>
      <c r="D52" t="s">
        <v>44113</v>
      </c>
      <c r="E52" t="s">
        <v>16512</v>
      </c>
      <c r="F52" t="s">
        <v>44118</v>
      </c>
      <c r="G52" t="s">
        <v>44118</v>
      </c>
      <c r="H52" t="str">
        <f t="shared" si="0"/>
        <v>Both</v>
      </c>
      <c r="I52">
        <v>7</v>
      </c>
      <c r="J52" s="12">
        <v>187234858.34997299</v>
      </c>
      <c r="K52" s="13">
        <v>398493438.16748756</v>
      </c>
      <c r="L52" s="18">
        <f t="shared" si="1"/>
        <v>2.1283079533333331</v>
      </c>
    </row>
    <row r="53" spans="1:12" x14ac:dyDescent="0.2">
      <c r="A53" s="15" t="s">
        <v>34654</v>
      </c>
      <c r="B53">
        <v>2016</v>
      </c>
      <c r="C53" t="s">
        <v>3806</v>
      </c>
      <c r="D53" t="s">
        <v>44113</v>
      </c>
      <c r="E53" t="s">
        <v>1045</v>
      </c>
      <c r="F53" t="s">
        <v>44119</v>
      </c>
      <c r="G53" t="s">
        <v>44119</v>
      </c>
      <c r="H53" t="str">
        <f t="shared" si="0"/>
        <v>Both</v>
      </c>
      <c r="I53">
        <v>6.5</v>
      </c>
      <c r="J53" s="12">
        <v>80876078.614373997</v>
      </c>
      <c r="K53" s="13">
        <v>397246400.4451133</v>
      </c>
      <c r="L53" s="18">
        <f t="shared" si="1"/>
        <v>4.9117910666666678</v>
      </c>
    </row>
    <row r="54" spans="1:12" x14ac:dyDescent="0.2">
      <c r="A54" s="15" t="s">
        <v>19532</v>
      </c>
      <c r="B54">
        <v>2010</v>
      </c>
      <c r="C54" t="s">
        <v>125</v>
      </c>
      <c r="D54" t="s">
        <v>44113</v>
      </c>
      <c r="E54" t="s">
        <v>44048</v>
      </c>
      <c r="F54" t="s">
        <v>44118</v>
      </c>
      <c r="G54" t="s">
        <v>44119</v>
      </c>
      <c r="H54" t="str">
        <f t="shared" si="0"/>
        <v>Just One</v>
      </c>
      <c r="I54">
        <v>6.4</v>
      </c>
      <c r="J54" s="12">
        <v>237380305.976446</v>
      </c>
      <c r="K54" s="13">
        <v>396651939.73204064</v>
      </c>
      <c r="L54" s="18">
        <f t="shared" si="1"/>
        <v>1.6709555500000002</v>
      </c>
    </row>
    <row r="55" spans="1:12" x14ac:dyDescent="0.2">
      <c r="A55" s="15" t="s">
        <v>2603</v>
      </c>
      <c r="B55">
        <v>2003</v>
      </c>
      <c r="C55" t="s">
        <v>2607</v>
      </c>
      <c r="D55" t="s">
        <v>44113</v>
      </c>
      <c r="E55" t="s">
        <v>16512</v>
      </c>
      <c r="F55" t="s">
        <v>44119</v>
      </c>
      <c r="G55" t="s">
        <v>44118</v>
      </c>
      <c r="H55" t="str">
        <f t="shared" si="0"/>
        <v>Just One</v>
      </c>
      <c r="I55">
        <v>7.2</v>
      </c>
      <c r="J55" s="12">
        <v>210987228.2608695</v>
      </c>
      <c r="K55" s="13">
        <v>396060246.99929881</v>
      </c>
      <c r="L55" s="18">
        <f t="shared" si="1"/>
        <v>1.8771764066666667</v>
      </c>
    </row>
    <row r="56" spans="1:12" x14ac:dyDescent="0.2">
      <c r="A56" s="15" t="s">
        <v>41782</v>
      </c>
      <c r="B56">
        <v>2019</v>
      </c>
      <c r="C56" t="s">
        <v>26508</v>
      </c>
      <c r="D56" t="s">
        <v>44113</v>
      </c>
      <c r="E56" t="s">
        <v>16512</v>
      </c>
      <c r="F56" t="s">
        <v>44118</v>
      </c>
      <c r="G56" t="s">
        <v>44118</v>
      </c>
      <c r="H56" t="str">
        <f t="shared" si="0"/>
        <v>Both</v>
      </c>
      <c r="I56">
        <v>7.5</v>
      </c>
      <c r="J56" s="12">
        <v>161973894.71049121</v>
      </c>
      <c r="K56" s="13">
        <v>395350017.60536629</v>
      </c>
      <c r="L56" s="18">
        <f t="shared" si="1"/>
        <v>2.4408255312500002</v>
      </c>
    </row>
    <row r="57" spans="1:12" x14ac:dyDescent="0.2">
      <c r="A57" s="15" t="s">
        <v>35566</v>
      </c>
      <c r="B57">
        <v>2016</v>
      </c>
      <c r="C57" t="s">
        <v>35569</v>
      </c>
      <c r="D57" t="s">
        <v>44113</v>
      </c>
      <c r="E57" t="s">
        <v>44043</v>
      </c>
      <c r="F57" t="s">
        <v>44118</v>
      </c>
      <c r="G57" t="s">
        <v>44119</v>
      </c>
      <c r="H57" t="str">
        <f t="shared" si="0"/>
        <v>Just One</v>
      </c>
      <c r="I57">
        <v>7.4</v>
      </c>
      <c r="J57" s="12">
        <v>188710850.10020602</v>
      </c>
      <c r="K57" s="13">
        <v>392519779.19291228</v>
      </c>
      <c r="L57" s="18">
        <f t="shared" si="1"/>
        <v>2.0800064171428572</v>
      </c>
    </row>
    <row r="58" spans="1:12" x14ac:dyDescent="0.2">
      <c r="A58" s="15" t="s">
        <v>24979</v>
      </c>
      <c r="B58">
        <v>2016</v>
      </c>
      <c r="C58" t="s">
        <v>5063</v>
      </c>
      <c r="D58" t="s">
        <v>44113</v>
      </c>
      <c r="E58" t="s">
        <v>16512</v>
      </c>
      <c r="F58" t="s">
        <v>44118</v>
      </c>
      <c r="G58" t="s">
        <v>44118</v>
      </c>
      <c r="H58" t="str">
        <f t="shared" si="0"/>
        <v>Both</v>
      </c>
      <c r="I58">
        <v>8</v>
      </c>
      <c r="J58" s="12">
        <v>62544167.46178256</v>
      </c>
      <c r="K58" s="13">
        <v>391516469.3821401</v>
      </c>
      <c r="L58" s="18">
        <f t="shared" si="1"/>
        <v>6.2598398103448281</v>
      </c>
    </row>
    <row r="59" spans="1:12" x14ac:dyDescent="0.2">
      <c r="A59" s="15" t="s">
        <v>273</v>
      </c>
      <c r="B59">
        <v>2001</v>
      </c>
      <c r="C59" t="s">
        <v>278</v>
      </c>
      <c r="D59" t="s">
        <v>44113</v>
      </c>
      <c r="E59" t="s">
        <v>44043</v>
      </c>
      <c r="F59" t="s">
        <v>44118</v>
      </c>
      <c r="G59" t="s">
        <v>44118</v>
      </c>
      <c r="H59" t="str">
        <f t="shared" si="0"/>
        <v>Both</v>
      </c>
      <c r="I59">
        <v>7.8</v>
      </c>
      <c r="J59" s="12">
        <v>87683003.952569395</v>
      </c>
      <c r="K59" s="13">
        <v>391161203.62462556</v>
      </c>
      <c r="L59" s="18">
        <f t="shared" si="1"/>
        <v>4.4610835166666671</v>
      </c>
    </row>
    <row r="60" spans="1:12" x14ac:dyDescent="0.2">
      <c r="A60" s="15" t="s">
        <v>953</v>
      </c>
      <c r="B60">
        <v>2000</v>
      </c>
      <c r="C60" t="s">
        <v>957</v>
      </c>
      <c r="D60" t="s">
        <v>44113</v>
      </c>
      <c r="E60" t="s">
        <v>44048</v>
      </c>
      <c r="F60" t="s">
        <v>44118</v>
      </c>
      <c r="G60" t="s">
        <v>44119</v>
      </c>
      <c r="H60" t="str">
        <f t="shared" si="0"/>
        <v>Just One</v>
      </c>
      <c r="I60">
        <v>6.2</v>
      </c>
      <c r="J60" s="12">
        <v>184865000.00000042</v>
      </c>
      <c r="K60" s="13">
        <v>390838915.23272443</v>
      </c>
      <c r="L60" s="18">
        <f t="shared" si="1"/>
        <v>2.114185569105691</v>
      </c>
    </row>
    <row r="61" spans="1:12" x14ac:dyDescent="0.2">
      <c r="A61" s="15" t="s">
        <v>31432</v>
      </c>
      <c r="B61">
        <v>2015</v>
      </c>
      <c r="C61" t="s">
        <v>18024</v>
      </c>
      <c r="D61" t="s">
        <v>44114</v>
      </c>
      <c r="E61" t="s">
        <v>44043</v>
      </c>
      <c r="F61" t="s">
        <v>44119</v>
      </c>
      <c r="G61" t="s">
        <v>44119</v>
      </c>
      <c r="H61" t="str">
        <f t="shared" si="0"/>
        <v>Both</v>
      </c>
      <c r="I61">
        <v>8.1</v>
      </c>
      <c r="J61" s="12">
        <v>191091461.79387951</v>
      </c>
      <c r="K61" s="13">
        <v>389741094.29121488</v>
      </c>
      <c r="L61" s="18">
        <f t="shared" si="1"/>
        <v>2.0395526342857142</v>
      </c>
    </row>
    <row r="62" spans="1:12" x14ac:dyDescent="0.2">
      <c r="A62" s="15" t="s">
        <v>8605</v>
      </c>
      <c r="B62">
        <v>2005</v>
      </c>
      <c r="C62" t="s">
        <v>8611</v>
      </c>
      <c r="D62" t="s">
        <v>44113</v>
      </c>
      <c r="E62" t="s">
        <v>44043</v>
      </c>
      <c r="F62" t="s">
        <v>44118</v>
      </c>
      <c r="G62" t="s">
        <v>44118</v>
      </c>
      <c r="H62" t="str">
        <f t="shared" si="0"/>
        <v>Both</v>
      </c>
      <c r="I62">
        <v>6.9</v>
      </c>
      <c r="J62" s="12">
        <v>238535483.87096819</v>
      </c>
      <c r="K62" s="13">
        <v>386574523.76921219</v>
      </c>
      <c r="L62" s="18">
        <f t="shared" si="1"/>
        <v>1.6206164277777777</v>
      </c>
    </row>
    <row r="63" spans="1:12" x14ac:dyDescent="0.2">
      <c r="A63" s="15" t="s">
        <v>13434</v>
      </c>
      <c r="B63">
        <v>2007</v>
      </c>
      <c r="C63" t="s">
        <v>125</v>
      </c>
      <c r="D63" t="s">
        <v>44113</v>
      </c>
      <c r="E63" t="s">
        <v>44043</v>
      </c>
      <c r="F63" t="s">
        <v>44118</v>
      </c>
      <c r="G63" t="s">
        <v>44118</v>
      </c>
      <c r="H63" t="str">
        <f t="shared" si="0"/>
        <v>Both</v>
      </c>
      <c r="I63">
        <v>7.1</v>
      </c>
      <c r="J63" s="12">
        <v>374469716.69994599</v>
      </c>
      <c r="K63" s="13">
        <v>386228596.30308962</v>
      </c>
      <c r="L63" s="18">
        <f t="shared" si="1"/>
        <v>1.0314014166666667</v>
      </c>
    </row>
    <row r="64" spans="1:12" x14ac:dyDescent="0.2">
      <c r="A64" s="15" t="s">
        <v>34959</v>
      </c>
      <c r="B64">
        <v>2015</v>
      </c>
      <c r="C64" t="s">
        <v>365</v>
      </c>
      <c r="D64" t="s">
        <v>44113</v>
      </c>
      <c r="E64" t="s">
        <v>16512</v>
      </c>
      <c r="F64" t="s">
        <v>44119</v>
      </c>
      <c r="G64" t="s">
        <v>44118</v>
      </c>
      <c r="H64" t="str">
        <f t="shared" si="0"/>
        <v>Just One</v>
      </c>
      <c r="I64">
        <v>7.1</v>
      </c>
      <c r="J64" s="12">
        <v>207470729.9476406</v>
      </c>
      <c r="K64" s="13">
        <v>385466442.71600717</v>
      </c>
      <c r="L64" s="18">
        <f t="shared" si="1"/>
        <v>1.8579316842105262</v>
      </c>
    </row>
    <row r="65" spans="1:12" x14ac:dyDescent="0.2">
      <c r="A65" s="15" t="s">
        <v>7221</v>
      </c>
      <c r="B65">
        <v>2005</v>
      </c>
      <c r="C65" t="s">
        <v>5613</v>
      </c>
      <c r="D65" t="s">
        <v>44113</v>
      </c>
      <c r="E65" t="s">
        <v>44048</v>
      </c>
      <c r="F65" t="s">
        <v>44118</v>
      </c>
      <c r="G65" t="s">
        <v>44118</v>
      </c>
      <c r="H65" t="str">
        <f t="shared" si="0"/>
        <v>Both</v>
      </c>
      <c r="I65">
        <v>7.7</v>
      </c>
      <c r="J65" s="12">
        <v>198779569.89247349</v>
      </c>
      <c r="K65" s="13">
        <v>384860974.96648818</v>
      </c>
      <c r="L65" s="18">
        <f t="shared" si="1"/>
        <v>1.9361193666666667</v>
      </c>
    </row>
    <row r="66" spans="1:12" x14ac:dyDescent="0.2">
      <c r="A66" s="15" t="s">
        <v>9221</v>
      </c>
      <c r="B66">
        <v>2008</v>
      </c>
      <c r="C66" t="s">
        <v>9224</v>
      </c>
      <c r="D66" t="s">
        <v>44113</v>
      </c>
      <c r="E66" t="s">
        <v>16512</v>
      </c>
      <c r="F66" t="s">
        <v>44118</v>
      </c>
      <c r="G66" t="s">
        <v>44118</v>
      </c>
      <c r="H66" t="str">
        <f t="shared" si="0"/>
        <v>Both</v>
      </c>
      <c r="I66">
        <v>7.9</v>
      </c>
      <c r="J66" s="12">
        <v>168290920.2379902</v>
      </c>
      <c r="K66" s="13">
        <v>383503904.65616369</v>
      </c>
      <c r="L66" s="18">
        <f t="shared" si="1"/>
        <v>2.278815185714286</v>
      </c>
    </row>
    <row r="67" spans="1:12" x14ac:dyDescent="0.2">
      <c r="A67" s="15" t="s">
        <v>31953</v>
      </c>
      <c r="B67">
        <v>2014</v>
      </c>
      <c r="C67" t="s">
        <v>16964</v>
      </c>
      <c r="D67" t="s">
        <v>44113</v>
      </c>
      <c r="E67" t="s">
        <v>176</v>
      </c>
      <c r="F67" t="s">
        <v>44118</v>
      </c>
      <c r="G67" t="s">
        <v>44119</v>
      </c>
      <c r="H67" t="str">
        <f t="shared" ref="H67:H101" si="2">IF(F67=G67, "Both", "Just One")</f>
        <v>Just One</v>
      </c>
      <c r="I67">
        <v>7.3</v>
      </c>
      <c r="J67" s="12">
        <v>64282943.025142126</v>
      </c>
      <c r="K67" s="13">
        <v>382774721.47747821</v>
      </c>
      <c r="L67" s="18">
        <f t="shared" ref="L67:L101" si="3">K67/J67</f>
        <v>5.9545301360544221</v>
      </c>
    </row>
    <row r="68" spans="1:12" x14ac:dyDescent="0.2">
      <c r="A68" s="15" t="s">
        <v>5381</v>
      </c>
      <c r="B68">
        <v>2004</v>
      </c>
      <c r="C68" t="s">
        <v>1106</v>
      </c>
      <c r="D68" t="s">
        <v>44113</v>
      </c>
      <c r="E68" t="s">
        <v>1045</v>
      </c>
      <c r="F68" t="s">
        <v>44119</v>
      </c>
      <c r="G68" t="s">
        <v>44118</v>
      </c>
      <c r="H68" t="str">
        <f t="shared" si="2"/>
        <v>Just One</v>
      </c>
      <c r="I68">
        <v>6.3</v>
      </c>
      <c r="J68" s="12">
        <v>109607623.0809952</v>
      </c>
      <c r="K68" s="13">
        <v>382614399.58051866</v>
      </c>
      <c r="L68" s="18">
        <f t="shared" si="3"/>
        <v>3.4907645</v>
      </c>
    </row>
    <row r="69" spans="1:12" x14ac:dyDescent="0.2">
      <c r="A69" s="15" t="s">
        <v>8966</v>
      </c>
      <c r="B69">
        <v>2008</v>
      </c>
      <c r="C69" t="s">
        <v>7194</v>
      </c>
      <c r="D69" t="s">
        <v>44113</v>
      </c>
      <c r="E69" t="s">
        <v>44043</v>
      </c>
      <c r="F69" t="s">
        <v>44118</v>
      </c>
      <c r="G69" t="s">
        <v>44118</v>
      </c>
      <c r="H69" t="str">
        <f t="shared" si="2"/>
        <v>Both</v>
      </c>
      <c r="I69">
        <v>6.1</v>
      </c>
      <c r="J69" s="12">
        <v>222384430.31448704</v>
      </c>
      <c r="K69" s="13">
        <v>381180279.46433169</v>
      </c>
      <c r="L69" s="18">
        <f t="shared" si="3"/>
        <v>1.7140601027027027</v>
      </c>
    </row>
    <row r="70" spans="1:12" x14ac:dyDescent="0.2">
      <c r="A70" s="15" t="s">
        <v>5610</v>
      </c>
      <c r="B70">
        <v>2002</v>
      </c>
      <c r="C70" t="s">
        <v>5613</v>
      </c>
      <c r="D70" t="s">
        <v>44113</v>
      </c>
      <c r="E70" t="s">
        <v>44048</v>
      </c>
      <c r="F70" t="s">
        <v>44118</v>
      </c>
      <c r="G70" t="s">
        <v>44118</v>
      </c>
      <c r="H70" t="str">
        <f t="shared" si="2"/>
        <v>Both</v>
      </c>
      <c r="I70">
        <v>7.4</v>
      </c>
      <c r="J70" s="12">
        <v>143863813.229572</v>
      </c>
      <c r="K70" s="13">
        <v>377570773.47579771</v>
      </c>
      <c r="L70" s="18">
        <f t="shared" si="3"/>
        <v>2.62450136</v>
      </c>
    </row>
    <row r="71" spans="1:12" x14ac:dyDescent="0.2">
      <c r="A71" s="15" t="s">
        <v>22583</v>
      </c>
      <c r="B71">
        <v>2010</v>
      </c>
      <c r="C71" t="s">
        <v>9224</v>
      </c>
      <c r="D71" t="s">
        <v>44113</v>
      </c>
      <c r="E71" t="s">
        <v>16512</v>
      </c>
      <c r="F71" t="s">
        <v>44118</v>
      </c>
      <c r="G71" t="s">
        <v>44118</v>
      </c>
      <c r="H71" t="str">
        <f t="shared" si="2"/>
        <v>Both</v>
      </c>
      <c r="I71">
        <v>7</v>
      </c>
      <c r="J71" s="12">
        <v>237380305.976446</v>
      </c>
      <c r="K71" s="13">
        <v>370827598.55010116</v>
      </c>
      <c r="L71" s="18">
        <f t="shared" si="3"/>
        <v>1.562166655</v>
      </c>
    </row>
    <row r="72" spans="1:12" x14ac:dyDescent="0.2">
      <c r="A72" s="15" t="s">
        <v>30341</v>
      </c>
      <c r="B72">
        <v>2014</v>
      </c>
      <c r="C72" t="s">
        <v>24226</v>
      </c>
      <c r="D72" t="s">
        <v>44114</v>
      </c>
      <c r="E72" t="s">
        <v>44043</v>
      </c>
      <c r="F72" t="s">
        <v>44118</v>
      </c>
      <c r="G72" t="s">
        <v>44118</v>
      </c>
      <c r="H72" t="str">
        <f t="shared" si="2"/>
        <v>Both</v>
      </c>
      <c r="I72">
        <v>6.6</v>
      </c>
      <c r="J72" s="12">
        <v>136655916.294945</v>
      </c>
      <c r="K72" s="13">
        <v>368572906.24465764</v>
      </c>
      <c r="L72" s="18">
        <f t="shared" si="3"/>
        <v>2.6970870800000002</v>
      </c>
    </row>
    <row r="73" spans="1:12" x14ac:dyDescent="0.2">
      <c r="A73" s="15" t="s">
        <v>35329</v>
      </c>
      <c r="B73">
        <v>2016</v>
      </c>
      <c r="C73" t="s">
        <v>15750</v>
      </c>
      <c r="D73" t="s">
        <v>44114</v>
      </c>
      <c r="E73" t="s">
        <v>44043</v>
      </c>
      <c r="F73" t="s">
        <v>44119</v>
      </c>
      <c r="G73" t="s">
        <v>44119</v>
      </c>
      <c r="H73" t="str">
        <f t="shared" si="2"/>
        <v>Both</v>
      </c>
      <c r="I73">
        <v>8</v>
      </c>
      <c r="J73" s="12">
        <v>161752157.22874799</v>
      </c>
      <c r="K73" s="13">
        <v>368005835.38450247</v>
      </c>
      <c r="L73" s="18">
        <f t="shared" si="3"/>
        <v>2.2751216533333336</v>
      </c>
    </row>
    <row r="74" spans="1:12" x14ac:dyDescent="0.2">
      <c r="A74" s="15" t="s">
        <v>32641</v>
      </c>
      <c r="B74">
        <v>2015</v>
      </c>
      <c r="C74" t="s">
        <v>1516</v>
      </c>
      <c r="D74" t="s">
        <v>44114</v>
      </c>
      <c r="E74" t="s">
        <v>44043</v>
      </c>
      <c r="F74" t="s">
        <v>44119</v>
      </c>
      <c r="G74" t="s">
        <v>44119</v>
      </c>
      <c r="H74" t="str">
        <f t="shared" si="2"/>
        <v>Both</v>
      </c>
      <c r="I74">
        <v>6.4</v>
      </c>
      <c r="J74" s="12">
        <v>80804389.558554769</v>
      </c>
      <c r="K74" s="13">
        <v>366945585.25114185</v>
      </c>
      <c r="L74" s="18">
        <f t="shared" si="3"/>
        <v>4.5411590540540541</v>
      </c>
    </row>
    <row r="75" spans="1:12" x14ac:dyDescent="0.2">
      <c r="A75" s="15" t="s">
        <v>9339</v>
      </c>
      <c r="B75">
        <v>2007</v>
      </c>
      <c r="C75" t="s">
        <v>5613</v>
      </c>
      <c r="D75" t="s">
        <v>44113</v>
      </c>
      <c r="E75" t="s">
        <v>44048</v>
      </c>
      <c r="F75" t="s">
        <v>44118</v>
      </c>
      <c r="G75" t="s">
        <v>44118</v>
      </c>
      <c r="H75" t="str">
        <f t="shared" si="2"/>
        <v>Both</v>
      </c>
      <c r="I75">
        <v>7.5</v>
      </c>
      <c r="J75" s="12">
        <v>187234858.34997299</v>
      </c>
      <c r="K75" s="13">
        <v>364924999.14124101</v>
      </c>
      <c r="L75" s="18">
        <f t="shared" si="3"/>
        <v>1.9490227533333333</v>
      </c>
    </row>
    <row r="76" spans="1:12" x14ac:dyDescent="0.2">
      <c r="A76" s="15" t="s">
        <v>11772</v>
      </c>
      <c r="B76">
        <v>2009</v>
      </c>
      <c r="C76" t="s">
        <v>5613</v>
      </c>
      <c r="D76" t="s">
        <v>44113</v>
      </c>
      <c r="E76" t="s">
        <v>44048</v>
      </c>
      <c r="F76" t="s">
        <v>44118</v>
      </c>
      <c r="G76" t="s">
        <v>44118</v>
      </c>
      <c r="H76" t="str">
        <f t="shared" si="2"/>
        <v>Both</v>
      </c>
      <c r="I76">
        <v>7.6</v>
      </c>
      <c r="J76" s="12">
        <v>301592499.19594252</v>
      </c>
      <c r="K76" s="13">
        <v>364692201.82318622</v>
      </c>
      <c r="L76" s="18">
        <f t="shared" si="3"/>
        <v>1.2092217240000001</v>
      </c>
    </row>
    <row r="77" spans="1:12" x14ac:dyDescent="0.2">
      <c r="A77" s="15" t="s">
        <v>30877</v>
      </c>
      <c r="B77">
        <v>2014</v>
      </c>
      <c r="C77" t="s">
        <v>9121</v>
      </c>
      <c r="D77" t="s">
        <v>44113</v>
      </c>
      <c r="E77" t="s">
        <v>44043</v>
      </c>
      <c r="F77" t="s">
        <v>44118</v>
      </c>
      <c r="G77" t="s">
        <v>44118</v>
      </c>
      <c r="H77" t="str">
        <f t="shared" si="2"/>
        <v>Both</v>
      </c>
      <c r="I77">
        <v>8</v>
      </c>
      <c r="J77" s="12">
        <v>185852046.16112521</v>
      </c>
      <c r="K77" s="13">
        <v>364244428.48827499</v>
      </c>
      <c r="L77" s="18">
        <f t="shared" si="3"/>
        <v>1.9598623529411765</v>
      </c>
    </row>
    <row r="78" spans="1:12" x14ac:dyDescent="0.2">
      <c r="A78" s="15" t="s">
        <v>41517</v>
      </c>
      <c r="B78">
        <v>2019</v>
      </c>
      <c r="C78" t="s">
        <v>510</v>
      </c>
      <c r="D78" t="s">
        <v>44113</v>
      </c>
      <c r="E78" t="s">
        <v>44043</v>
      </c>
      <c r="F78" t="s">
        <v>44118</v>
      </c>
      <c r="G78" t="s">
        <v>44119</v>
      </c>
      <c r="H78" t="str">
        <f t="shared" si="2"/>
        <v>Just One</v>
      </c>
      <c r="I78">
        <v>7</v>
      </c>
      <c r="J78" s="12">
        <v>185257642.07512432</v>
      </c>
      <c r="K78" s="13">
        <v>359945693.84830499</v>
      </c>
      <c r="L78" s="18">
        <f t="shared" si="3"/>
        <v>1.9429465355191256</v>
      </c>
    </row>
    <row r="79" spans="1:12" x14ac:dyDescent="0.2">
      <c r="A79" s="15" t="s">
        <v>23104</v>
      </c>
      <c r="B79">
        <v>2009</v>
      </c>
      <c r="C79" t="s">
        <v>9718</v>
      </c>
      <c r="D79" t="s">
        <v>44114</v>
      </c>
      <c r="E79" t="s">
        <v>44056</v>
      </c>
      <c r="F79" t="s">
        <v>44118</v>
      </c>
      <c r="G79" t="s">
        <v>44118</v>
      </c>
      <c r="H79" t="str">
        <f t="shared" si="2"/>
        <v>Both</v>
      </c>
      <c r="I79">
        <v>4.7</v>
      </c>
      <c r="J79" s="12">
        <v>60318499.839188501</v>
      </c>
      <c r="K79" s="13">
        <v>359276592.17376441</v>
      </c>
      <c r="L79" s="18">
        <f t="shared" si="3"/>
        <v>5.9563250599999993</v>
      </c>
    </row>
    <row r="80" spans="1:12" x14ac:dyDescent="0.2">
      <c r="A80" s="15" t="s">
        <v>6603</v>
      </c>
      <c r="B80">
        <v>2004</v>
      </c>
      <c r="C80" t="s">
        <v>6606</v>
      </c>
      <c r="D80" t="s">
        <v>44113</v>
      </c>
      <c r="E80" t="s">
        <v>44043</v>
      </c>
      <c r="F80" t="s">
        <v>44119</v>
      </c>
      <c r="G80" t="s">
        <v>44118</v>
      </c>
      <c r="H80" t="str">
        <f t="shared" si="2"/>
        <v>Just One</v>
      </c>
      <c r="I80">
        <v>8</v>
      </c>
      <c r="J80" s="12">
        <v>126048766.54314448</v>
      </c>
      <c r="K80" s="13">
        <v>358199208.37274736</v>
      </c>
      <c r="L80" s="18">
        <f t="shared" si="3"/>
        <v>2.8417509999999999</v>
      </c>
    </row>
    <row r="81" spans="1:12" x14ac:dyDescent="0.2">
      <c r="A81" s="15" t="s">
        <v>23955</v>
      </c>
      <c r="B81">
        <v>2010</v>
      </c>
      <c r="C81" t="s">
        <v>9718</v>
      </c>
      <c r="D81" t="s">
        <v>44114</v>
      </c>
      <c r="E81" t="s">
        <v>44056</v>
      </c>
      <c r="F81" t="s">
        <v>44118</v>
      </c>
      <c r="G81" t="s">
        <v>44118</v>
      </c>
      <c r="H81" t="str">
        <f t="shared" si="2"/>
        <v>Both</v>
      </c>
      <c r="I81">
        <v>5</v>
      </c>
      <c r="J81" s="12">
        <v>80709304.031991646</v>
      </c>
      <c r="K81" s="13">
        <v>356701595.04008543</v>
      </c>
      <c r="L81" s="18">
        <f t="shared" si="3"/>
        <v>4.4195845735294119</v>
      </c>
    </row>
    <row r="82" spans="1:12" x14ac:dyDescent="0.2">
      <c r="A82" s="15" t="s">
        <v>35412</v>
      </c>
      <c r="B82">
        <v>2016</v>
      </c>
      <c r="C82" t="s">
        <v>1278</v>
      </c>
      <c r="D82" t="s">
        <v>44113</v>
      </c>
      <c r="E82" t="s">
        <v>16512</v>
      </c>
      <c r="F82" t="s">
        <v>44118</v>
      </c>
      <c r="G82" t="s">
        <v>44118</v>
      </c>
      <c r="H82" t="str">
        <f t="shared" si="2"/>
        <v>Both</v>
      </c>
      <c r="I82">
        <v>6.4</v>
      </c>
      <c r="J82" s="12">
        <v>269586928.71458</v>
      </c>
      <c r="K82" s="13">
        <v>356243160.28005129</v>
      </c>
      <c r="L82" s="18">
        <f t="shared" si="3"/>
        <v>1.321440776</v>
      </c>
    </row>
    <row r="83" spans="1:12" x14ac:dyDescent="0.2">
      <c r="A83" s="15" t="s">
        <v>20170</v>
      </c>
      <c r="B83">
        <v>2009</v>
      </c>
      <c r="C83" t="s">
        <v>20173</v>
      </c>
      <c r="D83" t="s">
        <v>44113</v>
      </c>
      <c r="E83" t="s">
        <v>44043</v>
      </c>
      <c r="F83" t="s">
        <v>44119</v>
      </c>
      <c r="G83" t="s">
        <v>44119</v>
      </c>
      <c r="H83" t="str">
        <f t="shared" si="2"/>
        <v>Both</v>
      </c>
      <c r="I83">
        <v>8.1999999999999993</v>
      </c>
      <c r="J83" s="12">
        <v>211114749.43715975</v>
      </c>
      <c r="K83" s="13">
        <v>353471432.38231122</v>
      </c>
      <c r="L83" s="18">
        <f t="shared" si="3"/>
        <v>1.6743095085714286</v>
      </c>
    </row>
    <row r="84" spans="1:12" x14ac:dyDescent="0.2">
      <c r="A84" s="15" t="s">
        <v>32367</v>
      </c>
      <c r="B84">
        <v>2017</v>
      </c>
      <c r="C84" t="s">
        <v>26508</v>
      </c>
      <c r="D84" t="s">
        <v>44113</v>
      </c>
      <c r="E84" t="s">
        <v>16512</v>
      </c>
      <c r="F84" t="s">
        <v>44118</v>
      </c>
      <c r="G84" t="s">
        <v>44118</v>
      </c>
      <c r="H84" t="str">
        <f t="shared" si="2"/>
        <v>Both</v>
      </c>
      <c r="I84">
        <v>7.4</v>
      </c>
      <c r="J84" s="12">
        <v>184774498.204961</v>
      </c>
      <c r="K84" s="13">
        <v>352867702.53157669</v>
      </c>
      <c r="L84" s="18">
        <f t="shared" si="3"/>
        <v>1.9097208000000001</v>
      </c>
    </row>
    <row r="85" spans="1:12" x14ac:dyDescent="0.2">
      <c r="A85" s="15" t="s">
        <v>708</v>
      </c>
      <c r="B85">
        <v>2000</v>
      </c>
      <c r="C85" t="s">
        <v>711</v>
      </c>
      <c r="D85" t="s">
        <v>44113</v>
      </c>
      <c r="E85" t="s">
        <v>176</v>
      </c>
      <c r="F85" t="s">
        <v>44118</v>
      </c>
      <c r="G85" t="s">
        <v>44119</v>
      </c>
      <c r="H85" t="str">
        <f t="shared" si="2"/>
        <v>Just One</v>
      </c>
      <c r="I85">
        <v>7.8</v>
      </c>
      <c r="J85" s="12">
        <v>135267073.17073199</v>
      </c>
      <c r="K85" s="13">
        <v>351141511.632765</v>
      </c>
      <c r="L85" s="18">
        <f t="shared" si="3"/>
        <v>2.5959126888888893</v>
      </c>
    </row>
    <row r="86" spans="1:12" x14ac:dyDescent="0.2">
      <c r="A86" s="15" t="s">
        <v>24445</v>
      </c>
      <c r="B86">
        <v>2016</v>
      </c>
      <c r="C86" t="s">
        <v>510</v>
      </c>
      <c r="D86" t="s">
        <v>44113</v>
      </c>
      <c r="E86" t="s">
        <v>16512</v>
      </c>
      <c r="F86" t="s">
        <v>44118</v>
      </c>
      <c r="G86" t="s">
        <v>44118</v>
      </c>
      <c r="H86" t="str">
        <f t="shared" si="2"/>
        <v>Both</v>
      </c>
      <c r="I86">
        <v>6</v>
      </c>
      <c r="J86" s="12">
        <v>188710850.10020602</v>
      </c>
      <c r="K86" s="13">
        <v>350570900.33121645</v>
      </c>
      <c r="L86" s="18">
        <f t="shared" si="3"/>
        <v>1.8577145942857143</v>
      </c>
    </row>
    <row r="87" spans="1:12" x14ac:dyDescent="0.2">
      <c r="A87" s="15" t="s">
        <v>3886</v>
      </c>
      <c r="B87">
        <v>2002</v>
      </c>
      <c r="C87" t="s">
        <v>3888</v>
      </c>
      <c r="D87" t="s">
        <v>44114</v>
      </c>
      <c r="E87" t="s">
        <v>1045</v>
      </c>
      <c r="F87" t="s">
        <v>44119</v>
      </c>
      <c r="G87" t="s">
        <v>44119</v>
      </c>
      <c r="H87" t="str">
        <f t="shared" si="2"/>
        <v>Both</v>
      </c>
      <c r="I87">
        <v>6.5</v>
      </c>
      <c r="J87" s="12">
        <v>7193190.6614786005</v>
      </c>
      <c r="K87" s="13">
        <v>347342212.62194556</v>
      </c>
      <c r="L87" s="18">
        <f t="shared" si="3"/>
        <v>48.287641599999994</v>
      </c>
    </row>
    <row r="88" spans="1:12" x14ac:dyDescent="0.2">
      <c r="A88" s="15" t="s">
        <v>24370</v>
      </c>
      <c r="B88">
        <v>2010</v>
      </c>
      <c r="C88" t="s">
        <v>759</v>
      </c>
      <c r="D88" t="s">
        <v>44113</v>
      </c>
      <c r="E88" t="s">
        <v>44058</v>
      </c>
      <c r="F88" t="s">
        <v>44119</v>
      </c>
      <c r="G88" t="s">
        <v>44119</v>
      </c>
      <c r="H88" t="str">
        <f t="shared" si="2"/>
        <v>Both</v>
      </c>
      <c r="I88">
        <v>8.8000000000000007</v>
      </c>
      <c r="J88" s="12">
        <v>189904244.78115681</v>
      </c>
      <c r="K88" s="13">
        <v>347259133.4526217</v>
      </c>
      <c r="L88" s="18">
        <f t="shared" si="3"/>
        <v>1.8286012187500003</v>
      </c>
    </row>
    <row r="89" spans="1:12" x14ac:dyDescent="0.2">
      <c r="A89" s="15" t="s">
        <v>24582</v>
      </c>
      <c r="B89">
        <v>2017</v>
      </c>
      <c r="C89" t="s">
        <v>24587</v>
      </c>
      <c r="D89" t="s">
        <v>44113</v>
      </c>
      <c r="E89" t="s">
        <v>3496</v>
      </c>
      <c r="F89" t="s">
        <v>44118</v>
      </c>
      <c r="G89" t="s">
        <v>44119</v>
      </c>
      <c r="H89" t="str">
        <f t="shared" si="2"/>
        <v>Just One</v>
      </c>
      <c r="I89">
        <v>7.3</v>
      </c>
      <c r="J89" s="12">
        <v>36954899.640992202</v>
      </c>
      <c r="K89" s="13">
        <v>347195372.50658482</v>
      </c>
      <c r="L89" s="18">
        <f t="shared" si="3"/>
        <v>9.3951106857142843</v>
      </c>
    </row>
    <row r="90" spans="1:12" x14ac:dyDescent="0.2">
      <c r="A90" s="15" t="s">
        <v>25554</v>
      </c>
      <c r="B90">
        <v>2018</v>
      </c>
      <c r="C90" t="s">
        <v>17325</v>
      </c>
      <c r="D90" t="s">
        <v>44113</v>
      </c>
      <c r="E90" t="s">
        <v>44043</v>
      </c>
      <c r="F90" t="s">
        <v>44118</v>
      </c>
      <c r="G90" t="s">
        <v>44119</v>
      </c>
      <c r="H90" t="str">
        <f t="shared" si="2"/>
        <v>Just One</v>
      </c>
      <c r="I90">
        <v>6.9</v>
      </c>
      <c r="J90" s="12">
        <v>164908823.72852957</v>
      </c>
      <c r="K90" s="13">
        <v>345341552.92953497</v>
      </c>
      <c r="L90" s="18">
        <f t="shared" si="3"/>
        <v>2.0941362937500001</v>
      </c>
    </row>
    <row r="91" spans="1:12" x14ac:dyDescent="0.2">
      <c r="A91" s="15" t="s">
        <v>20476</v>
      </c>
      <c r="B91">
        <v>2012</v>
      </c>
      <c r="C91" t="s">
        <v>9512</v>
      </c>
      <c r="D91" t="s">
        <v>44113</v>
      </c>
      <c r="E91" t="s">
        <v>16512</v>
      </c>
      <c r="F91" t="s">
        <v>44119</v>
      </c>
      <c r="G91" t="s">
        <v>44118</v>
      </c>
      <c r="H91" t="str">
        <f t="shared" si="2"/>
        <v>Just One</v>
      </c>
      <c r="I91">
        <v>7.7</v>
      </c>
      <c r="J91" s="12">
        <v>225451013.52822798</v>
      </c>
      <c r="K91" s="13">
        <v>343091664.63691109</v>
      </c>
      <c r="L91" s="18">
        <f t="shared" si="3"/>
        <v>1.5218013850000001</v>
      </c>
    </row>
    <row r="92" spans="1:12" x14ac:dyDescent="0.2">
      <c r="A92" s="15" t="s">
        <v>5958</v>
      </c>
      <c r="B92">
        <v>2004</v>
      </c>
      <c r="C92" t="s">
        <v>5613</v>
      </c>
      <c r="D92" t="s">
        <v>44113</v>
      </c>
      <c r="E92" t="s">
        <v>44048</v>
      </c>
      <c r="F92" t="s">
        <v>44118</v>
      </c>
      <c r="G92" t="s">
        <v>44118</v>
      </c>
      <c r="H92" t="str">
        <f t="shared" si="2"/>
        <v>Both</v>
      </c>
      <c r="I92">
        <v>7.9</v>
      </c>
      <c r="J92" s="12">
        <v>178112387.50661719</v>
      </c>
      <c r="K92" s="13">
        <v>342490934.36080456</v>
      </c>
      <c r="L92" s="18">
        <f t="shared" si="3"/>
        <v>1.9228922769230772</v>
      </c>
    </row>
    <row r="93" spans="1:12" x14ac:dyDescent="0.2">
      <c r="A93" s="15" t="s">
        <v>18422</v>
      </c>
      <c r="B93">
        <v>2012</v>
      </c>
      <c r="C93" t="s">
        <v>15540</v>
      </c>
      <c r="D93" t="s">
        <v>44113</v>
      </c>
      <c r="E93" t="s">
        <v>44043</v>
      </c>
      <c r="F93" t="s">
        <v>44118</v>
      </c>
      <c r="G93" t="s">
        <v>44118</v>
      </c>
      <c r="H93" t="str">
        <f t="shared" si="2"/>
        <v>Both</v>
      </c>
      <c r="I93">
        <v>7.8</v>
      </c>
      <c r="J93" s="12">
        <v>202905912.17540517</v>
      </c>
      <c r="K93" s="13">
        <v>341562307.54134673</v>
      </c>
      <c r="L93" s="18">
        <f t="shared" si="3"/>
        <v>1.6833531555555556</v>
      </c>
    </row>
    <row r="94" spans="1:12" x14ac:dyDescent="0.2">
      <c r="A94" s="15" t="s">
        <v>6461</v>
      </c>
      <c r="B94">
        <v>2003</v>
      </c>
      <c r="C94" t="s">
        <v>957</v>
      </c>
      <c r="D94" t="s">
        <v>44113</v>
      </c>
      <c r="E94" t="s">
        <v>1045</v>
      </c>
      <c r="F94" t="s">
        <v>44118</v>
      </c>
      <c r="G94" t="s">
        <v>44119</v>
      </c>
      <c r="H94" t="str">
        <f t="shared" si="2"/>
        <v>Just One</v>
      </c>
      <c r="I94">
        <v>6.8</v>
      </c>
      <c r="J94" s="12">
        <v>113933103.26086953</v>
      </c>
      <c r="K94" s="13">
        <v>341559151.46016836</v>
      </c>
      <c r="L94" s="18">
        <f t="shared" si="3"/>
        <v>2.9978921111111108</v>
      </c>
    </row>
    <row r="95" spans="1:12" x14ac:dyDescent="0.2">
      <c r="A95" s="15" t="s">
        <v>42712</v>
      </c>
      <c r="B95">
        <v>2019</v>
      </c>
      <c r="C95" t="s">
        <v>3526</v>
      </c>
      <c r="D95" t="s">
        <v>44113</v>
      </c>
      <c r="E95" t="s">
        <v>12087</v>
      </c>
      <c r="F95" t="s">
        <v>44118</v>
      </c>
      <c r="G95" t="s">
        <v>44118</v>
      </c>
      <c r="H95" t="str">
        <f t="shared" si="2"/>
        <v>Both</v>
      </c>
      <c r="I95">
        <v>8.5</v>
      </c>
      <c r="J95" s="12">
        <v>55678526.306731351</v>
      </c>
      <c r="K95" s="13">
        <v>339589720.80256402</v>
      </c>
      <c r="L95" s="18">
        <f t="shared" si="3"/>
        <v>6.0991147454545462</v>
      </c>
    </row>
    <row r="96" spans="1:12" x14ac:dyDescent="0.2">
      <c r="A96" s="15" t="s">
        <v>20924</v>
      </c>
      <c r="B96">
        <v>2009</v>
      </c>
      <c r="C96" t="s">
        <v>16964</v>
      </c>
      <c r="D96" t="s">
        <v>44113</v>
      </c>
      <c r="E96" t="s">
        <v>1045</v>
      </c>
      <c r="F96" t="s">
        <v>44119</v>
      </c>
      <c r="G96" t="s">
        <v>44119</v>
      </c>
      <c r="H96" t="str">
        <f t="shared" si="2"/>
        <v>Both</v>
      </c>
      <c r="I96">
        <v>7.7</v>
      </c>
      <c r="J96" s="12">
        <v>42222949.887431949</v>
      </c>
      <c r="K96" s="13">
        <v>334553547.05217707</v>
      </c>
      <c r="L96" s="18">
        <f t="shared" si="3"/>
        <v>7.9235000857142861</v>
      </c>
    </row>
    <row r="97" spans="1:12" x14ac:dyDescent="0.2">
      <c r="A97" s="15" t="s">
        <v>40478</v>
      </c>
      <c r="B97">
        <v>2018</v>
      </c>
      <c r="C97" t="s">
        <v>5063</v>
      </c>
      <c r="D97" t="s">
        <v>44113</v>
      </c>
      <c r="E97" t="s">
        <v>16512</v>
      </c>
      <c r="F97" t="s">
        <v>44118</v>
      </c>
      <c r="G97" t="s">
        <v>44118</v>
      </c>
      <c r="H97" t="str">
        <f t="shared" si="2"/>
        <v>Both</v>
      </c>
      <c r="I97">
        <v>7.7</v>
      </c>
      <c r="J97" s="12">
        <v>113374816.31336409</v>
      </c>
      <c r="K97" s="13">
        <v>334550257.56782866</v>
      </c>
      <c r="L97" s="18">
        <f t="shared" si="3"/>
        <v>2.9508339545454545</v>
      </c>
    </row>
    <row r="98" spans="1:12" x14ac:dyDescent="0.2">
      <c r="A98" s="15" t="s">
        <v>36767</v>
      </c>
      <c r="B98">
        <v>2017</v>
      </c>
      <c r="C98" t="s">
        <v>16834</v>
      </c>
      <c r="D98" t="s">
        <v>44113</v>
      </c>
      <c r="E98" t="s">
        <v>44043</v>
      </c>
      <c r="F98" t="s">
        <v>44118</v>
      </c>
      <c r="G98" t="s">
        <v>44118</v>
      </c>
      <c r="H98" t="str">
        <f t="shared" si="2"/>
        <v>Both</v>
      </c>
      <c r="I98">
        <v>7.9</v>
      </c>
      <c r="J98" s="12">
        <v>190053769.58224559</v>
      </c>
      <c r="K98" s="13">
        <v>332655641.45879191</v>
      </c>
      <c r="L98" s="18">
        <f t="shared" si="3"/>
        <v>1.750323827777778</v>
      </c>
    </row>
    <row r="99" spans="1:12" x14ac:dyDescent="0.2">
      <c r="A99" s="15" t="s">
        <v>4211</v>
      </c>
      <c r="B99">
        <v>2001</v>
      </c>
      <c r="C99" t="s">
        <v>1289</v>
      </c>
      <c r="D99" t="s">
        <v>44113</v>
      </c>
      <c r="E99" t="s">
        <v>16512</v>
      </c>
      <c r="F99" t="s">
        <v>44119</v>
      </c>
      <c r="G99" t="s">
        <v>44118</v>
      </c>
      <c r="H99" t="str">
        <f t="shared" si="2"/>
        <v>Just One</v>
      </c>
      <c r="I99">
        <v>6.6</v>
      </c>
      <c r="J99" s="12">
        <v>131524505.92885411</v>
      </c>
      <c r="K99" s="13">
        <v>330512733.05446726</v>
      </c>
      <c r="L99" s="18">
        <f t="shared" si="3"/>
        <v>2.512936511111111</v>
      </c>
    </row>
    <row r="100" spans="1:12" x14ac:dyDescent="0.2">
      <c r="A100" s="15" t="s">
        <v>27920</v>
      </c>
      <c r="B100">
        <v>2012</v>
      </c>
      <c r="C100" t="s">
        <v>9718</v>
      </c>
      <c r="D100" t="s">
        <v>44114</v>
      </c>
      <c r="E100" t="s">
        <v>44056</v>
      </c>
      <c r="F100" t="s">
        <v>44118</v>
      </c>
      <c r="G100" t="s">
        <v>44118</v>
      </c>
      <c r="H100" t="str">
        <f t="shared" si="2"/>
        <v>Both</v>
      </c>
      <c r="I100">
        <v>5.5</v>
      </c>
      <c r="J100" s="12">
        <v>135270608.1169368</v>
      </c>
      <c r="K100" s="13">
        <v>329524541.18011343</v>
      </c>
      <c r="L100" s="18">
        <f t="shared" si="3"/>
        <v>2.4360394749999998</v>
      </c>
    </row>
    <row r="101" spans="1:12" x14ac:dyDescent="0.2">
      <c r="A101" s="15" t="s">
        <v>5223</v>
      </c>
      <c r="B101">
        <v>2002</v>
      </c>
      <c r="C101" t="s">
        <v>1401</v>
      </c>
      <c r="D101" t="s">
        <v>44113</v>
      </c>
      <c r="E101" t="s">
        <v>44058</v>
      </c>
      <c r="F101" t="s">
        <v>44119</v>
      </c>
      <c r="G101" t="s">
        <v>44119</v>
      </c>
      <c r="H101" t="str">
        <f t="shared" si="2"/>
        <v>Both</v>
      </c>
      <c r="I101">
        <v>6.7</v>
      </c>
      <c r="J101" s="12">
        <v>103581945.52529185</v>
      </c>
      <c r="K101" s="13">
        <v>327961492.56350201</v>
      </c>
      <c r="L101" s="18">
        <f t="shared" si="3"/>
        <v>3.1662032500000001</v>
      </c>
    </row>
  </sheetData>
  <autoFilter ref="A1:L101" xr:uid="{1470EC9A-3C65-6444-A854-865DFC3A4A99}"/>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EB91E-8E7D-6547-B41E-B35A29A1FF54}">
  <dimension ref="A1:C87"/>
  <sheetViews>
    <sheetView topLeftCell="B49" zoomScale="80" zoomScaleNormal="80" workbookViewId="0">
      <selection activeCell="Z80" sqref="Z80"/>
    </sheetView>
  </sheetViews>
  <sheetFormatPr baseColWidth="10" defaultRowHeight="16" x14ac:dyDescent="0.2"/>
  <cols>
    <col min="1" max="1" width="20.6640625" bestFit="1" customWidth="1"/>
    <col min="3" max="3" width="20.6640625" customWidth="1"/>
  </cols>
  <sheetData>
    <row r="1" spans="1:3" x14ac:dyDescent="0.2">
      <c r="A1" t="s">
        <v>44110</v>
      </c>
      <c r="B1" t="s">
        <v>44107</v>
      </c>
      <c r="C1" t="s">
        <v>44112</v>
      </c>
    </row>
    <row r="2" spans="1:3" x14ac:dyDescent="0.2">
      <c r="A2" s="15" t="s">
        <v>1391</v>
      </c>
      <c r="B2">
        <v>33</v>
      </c>
      <c r="C2" s="15" t="s">
        <v>44113</v>
      </c>
    </row>
    <row r="3" spans="1:3" x14ac:dyDescent="0.2">
      <c r="A3" s="15" t="s">
        <v>1329</v>
      </c>
      <c r="B3">
        <v>31</v>
      </c>
      <c r="C3" s="15" t="s">
        <v>44113</v>
      </c>
    </row>
    <row r="4" spans="1:3" x14ac:dyDescent="0.2">
      <c r="A4" s="15" t="s">
        <v>125</v>
      </c>
      <c r="B4">
        <v>25</v>
      </c>
      <c r="C4" s="15" t="s">
        <v>44113</v>
      </c>
    </row>
    <row r="5" spans="1:3" x14ac:dyDescent="0.2">
      <c r="A5" s="15" t="s">
        <v>333</v>
      </c>
      <c r="B5">
        <v>24</v>
      </c>
      <c r="C5" s="15" t="s">
        <v>44113</v>
      </c>
    </row>
    <row r="6" spans="1:3" x14ac:dyDescent="0.2">
      <c r="A6" s="15" t="s">
        <v>2934</v>
      </c>
      <c r="B6">
        <v>23</v>
      </c>
      <c r="C6" s="15" t="s">
        <v>44113</v>
      </c>
    </row>
    <row r="7" spans="1:3" x14ac:dyDescent="0.2">
      <c r="A7" s="15" t="s">
        <v>1459</v>
      </c>
      <c r="B7">
        <v>22</v>
      </c>
      <c r="C7" s="15" t="s">
        <v>44113</v>
      </c>
    </row>
    <row r="8" spans="1:3" x14ac:dyDescent="0.2">
      <c r="A8" s="15" t="s">
        <v>1106</v>
      </c>
      <c r="B8">
        <v>22</v>
      </c>
      <c r="C8" s="15" t="s">
        <v>44113</v>
      </c>
    </row>
    <row r="9" spans="1:3" x14ac:dyDescent="0.2">
      <c r="A9" s="15" t="s">
        <v>6745</v>
      </c>
      <c r="B9">
        <v>21</v>
      </c>
      <c r="C9" s="15" t="s">
        <v>44113</v>
      </c>
    </row>
    <row r="10" spans="1:3" x14ac:dyDescent="0.2">
      <c r="A10" s="15" t="s">
        <v>4689</v>
      </c>
      <c r="B10">
        <v>21</v>
      </c>
      <c r="C10" s="15" t="s">
        <v>44113</v>
      </c>
    </row>
    <row r="11" spans="1:3" x14ac:dyDescent="0.2">
      <c r="A11" s="15" t="s">
        <v>1671</v>
      </c>
      <c r="B11">
        <v>20</v>
      </c>
      <c r="C11" s="15" t="s">
        <v>44113</v>
      </c>
    </row>
    <row r="12" spans="1:3" x14ac:dyDescent="0.2">
      <c r="A12" s="15" t="s">
        <v>1278</v>
      </c>
      <c r="B12">
        <v>19</v>
      </c>
      <c r="C12" s="15" t="s">
        <v>44113</v>
      </c>
    </row>
    <row r="13" spans="1:3" x14ac:dyDescent="0.2">
      <c r="A13" s="15" t="s">
        <v>426</v>
      </c>
      <c r="B13">
        <v>19</v>
      </c>
      <c r="C13" s="15" t="s">
        <v>44113</v>
      </c>
    </row>
    <row r="14" spans="1:3" x14ac:dyDescent="0.2">
      <c r="A14" s="15" t="s">
        <v>5063</v>
      </c>
      <c r="B14">
        <v>19</v>
      </c>
      <c r="C14" s="15" t="s">
        <v>44113</v>
      </c>
    </row>
    <row r="15" spans="1:3" x14ac:dyDescent="0.2">
      <c r="A15" s="15" t="s">
        <v>510</v>
      </c>
      <c r="B15">
        <v>18</v>
      </c>
      <c r="C15" s="15" t="s">
        <v>44113</v>
      </c>
    </row>
    <row r="16" spans="1:3" x14ac:dyDescent="0.2">
      <c r="A16" s="15" t="s">
        <v>11114</v>
      </c>
      <c r="B16">
        <v>18</v>
      </c>
      <c r="C16" s="15" t="s">
        <v>44113</v>
      </c>
    </row>
    <row r="17" spans="1:3" x14ac:dyDescent="0.2">
      <c r="A17" s="15" t="s">
        <v>416</v>
      </c>
      <c r="B17">
        <v>18</v>
      </c>
      <c r="C17" s="15" t="s">
        <v>44113</v>
      </c>
    </row>
    <row r="18" spans="1:3" x14ac:dyDescent="0.2">
      <c r="A18" s="15" t="s">
        <v>520</v>
      </c>
      <c r="B18">
        <v>18</v>
      </c>
      <c r="C18" s="15" t="s">
        <v>44113</v>
      </c>
    </row>
    <row r="19" spans="1:3" x14ac:dyDescent="0.2">
      <c r="A19" s="15" t="s">
        <v>7373</v>
      </c>
      <c r="B19">
        <v>17</v>
      </c>
      <c r="C19" s="15" t="s">
        <v>44113</v>
      </c>
    </row>
    <row r="20" spans="1:3" x14ac:dyDescent="0.2">
      <c r="A20" s="15" t="s">
        <v>160</v>
      </c>
      <c r="B20">
        <v>17</v>
      </c>
      <c r="C20" s="15" t="s">
        <v>44113</v>
      </c>
    </row>
    <row r="21" spans="1:3" x14ac:dyDescent="0.2">
      <c r="A21" s="15" t="s">
        <v>979</v>
      </c>
      <c r="B21">
        <v>17</v>
      </c>
      <c r="C21" s="15" t="s">
        <v>44113</v>
      </c>
    </row>
    <row r="22" spans="1:3" x14ac:dyDescent="0.2">
      <c r="A22" s="15" t="s">
        <v>437</v>
      </c>
      <c r="B22">
        <v>17</v>
      </c>
      <c r="C22" s="15" t="s">
        <v>44113</v>
      </c>
    </row>
    <row r="23" spans="1:3" x14ac:dyDescent="0.2">
      <c r="A23" s="15" t="s">
        <v>190</v>
      </c>
      <c r="B23">
        <v>17</v>
      </c>
      <c r="C23" s="15" t="s">
        <v>44113</v>
      </c>
    </row>
    <row r="24" spans="1:3" x14ac:dyDescent="0.2">
      <c r="A24" s="15" t="s">
        <v>365</v>
      </c>
      <c r="B24">
        <v>16</v>
      </c>
      <c r="C24" s="15" t="s">
        <v>44113</v>
      </c>
    </row>
    <row r="25" spans="1:3" x14ac:dyDescent="0.2">
      <c r="A25" s="15" t="s">
        <v>732</v>
      </c>
      <c r="B25">
        <v>16</v>
      </c>
      <c r="C25" s="15" t="s">
        <v>44113</v>
      </c>
    </row>
    <row r="26" spans="1:3" x14ac:dyDescent="0.2">
      <c r="A26" s="15" t="s">
        <v>1516</v>
      </c>
      <c r="B26">
        <v>16</v>
      </c>
      <c r="C26" s="15" t="s">
        <v>44114</v>
      </c>
    </row>
    <row r="27" spans="1:3" x14ac:dyDescent="0.2">
      <c r="A27" s="15" t="s">
        <v>852</v>
      </c>
      <c r="B27">
        <v>16</v>
      </c>
      <c r="C27" s="15" t="s">
        <v>44113</v>
      </c>
    </row>
    <row r="28" spans="1:3" x14ac:dyDescent="0.2">
      <c r="A28" s="15" t="s">
        <v>386</v>
      </c>
      <c r="B28">
        <v>16</v>
      </c>
      <c r="C28" s="15" t="s">
        <v>44113</v>
      </c>
    </row>
    <row r="29" spans="1:3" x14ac:dyDescent="0.2">
      <c r="A29" s="15" t="s">
        <v>1289</v>
      </c>
      <c r="B29">
        <v>16</v>
      </c>
      <c r="C29" s="15" t="s">
        <v>44113</v>
      </c>
    </row>
    <row r="30" spans="1:3" x14ac:dyDescent="0.2">
      <c r="A30" s="15" t="s">
        <v>1096</v>
      </c>
      <c r="B30">
        <v>16</v>
      </c>
      <c r="C30" s="15" t="s">
        <v>44113</v>
      </c>
    </row>
    <row r="31" spans="1:3" x14ac:dyDescent="0.2">
      <c r="A31" s="15" t="s">
        <v>500</v>
      </c>
      <c r="B31">
        <v>16</v>
      </c>
      <c r="C31" s="15" t="s">
        <v>44113</v>
      </c>
    </row>
    <row r="32" spans="1:3" x14ac:dyDescent="0.2">
      <c r="A32" s="15" t="s">
        <v>1143</v>
      </c>
      <c r="B32">
        <v>16</v>
      </c>
      <c r="C32" s="15" t="s">
        <v>44113</v>
      </c>
    </row>
    <row r="33" spans="1:3" x14ac:dyDescent="0.2">
      <c r="A33" s="15" t="s">
        <v>1431</v>
      </c>
      <c r="B33">
        <v>16</v>
      </c>
      <c r="C33" s="15" t="s">
        <v>44114</v>
      </c>
    </row>
    <row r="34" spans="1:3" x14ac:dyDescent="0.2">
      <c r="A34" s="15" t="s">
        <v>2278</v>
      </c>
      <c r="B34">
        <v>15</v>
      </c>
      <c r="C34" s="15" t="s">
        <v>44113</v>
      </c>
    </row>
    <row r="35" spans="1:3" x14ac:dyDescent="0.2">
      <c r="A35" s="15" t="s">
        <v>2296</v>
      </c>
      <c r="B35">
        <v>15</v>
      </c>
      <c r="C35" s="15" t="s">
        <v>44113</v>
      </c>
    </row>
    <row r="36" spans="1:3" x14ac:dyDescent="0.2">
      <c r="A36" s="15" t="s">
        <v>957</v>
      </c>
      <c r="B36">
        <v>15</v>
      </c>
      <c r="C36" s="15" t="s">
        <v>44113</v>
      </c>
    </row>
    <row r="37" spans="1:3" x14ac:dyDescent="0.2">
      <c r="A37" s="15" t="s">
        <v>8535</v>
      </c>
      <c r="B37">
        <v>15</v>
      </c>
      <c r="C37" s="15" t="s">
        <v>44113</v>
      </c>
    </row>
    <row r="38" spans="1:3" x14ac:dyDescent="0.2">
      <c r="A38" s="15" t="s">
        <v>4855</v>
      </c>
      <c r="B38">
        <v>14</v>
      </c>
      <c r="C38" s="15" t="s">
        <v>44114</v>
      </c>
    </row>
    <row r="39" spans="1:3" x14ac:dyDescent="0.2">
      <c r="A39" s="15" t="s">
        <v>968</v>
      </c>
      <c r="B39">
        <v>14</v>
      </c>
      <c r="C39" s="15" t="s">
        <v>44113</v>
      </c>
    </row>
    <row r="40" spans="1:3" x14ac:dyDescent="0.2">
      <c r="A40" s="15" t="s">
        <v>1348</v>
      </c>
      <c r="B40">
        <v>14</v>
      </c>
      <c r="C40" s="15" t="s">
        <v>44113</v>
      </c>
    </row>
    <row r="41" spans="1:3" x14ac:dyDescent="0.2">
      <c r="A41" s="15" t="s">
        <v>242</v>
      </c>
      <c r="B41">
        <v>14</v>
      </c>
      <c r="C41" s="15" t="s">
        <v>44113</v>
      </c>
    </row>
    <row r="42" spans="1:3" x14ac:dyDescent="0.2">
      <c r="A42" s="15" t="s">
        <v>3526</v>
      </c>
      <c r="B42">
        <v>14</v>
      </c>
      <c r="C42" s="15" t="s">
        <v>44113</v>
      </c>
    </row>
    <row r="43" spans="1:3" x14ac:dyDescent="0.2">
      <c r="A43" s="15" t="s">
        <v>1318</v>
      </c>
      <c r="B43">
        <v>14</v>
      </c>
      <c r="C43" s="15" t="s">
        <v>44113</v>
      </c>
    </row>
    <row r="44" spans="1:3" x14ac:dyDescent="0.2">
      <c r="A44" s="15" t="s">
        <v>591</v>
      </c>
      <c r="B44">
        <v>14</v>
      </c>
      <c r="C44" s="15" t="s">
        <v>44113</v>
      </c>
    </row>
    <row r="45" spans="1:3" x14ac:dyDescent="0.2">
      <c r="A45" s="15" t="s">
        <v>3250</v>
      </c>
      <c r="B45">
        <v>14</v>
      </c>
      <c r="C45" s="15" t="s">
        <v>44113</v>
      </c>
    </row>
    <row r="46" spans="1:3" x14ac:dyDescent="0.2">
      <c r="A46" s="15" t="s">
        <v>312</v>
      </c>
      <c r="B46">
        <v>13</v>
      </c>
      <c r="C46" s="15" t="s">
        <v>44113</v>
      </c>
    </row>
    <row r="47" spans="1:3" x14ac:dyDescent="0.2">
      <c r="A47" s="15" t="s">
        <v>7317</v>
      </c>
      <c r="B47">
        <v>13</v>
      </c>
      <c r="C47" s="15" t="s">
        <v>44113</v>
      </c>
    </row>
    <row r="48" spans="1:3" x14ac:dyDescent="0.2">
      <c r="A48" s="15" t="s">
        <v>9676</v>
      </c>
      <c r="B48">
        <v>13</v>
      </c>
      <c r="C48" s="15" t="s">
        <v>44113</v>
      </c>
    </row>
    <row r="49" spans="1:3" x14ac:dyDescent="0.2">
      <c r="A49" s="15" t="s">
        <v>759</v>
      </c>
      <c r="B49">
        <v>13</v>
      </c>
      <c r="C49" s="15" t="s">
        <v>44113</v>
      </c>
    </row>
    <row r="50" spans="1:3" x14ac:dyDescent="0.2">
      <c r="A50" s="15" t="s">
        <v>3439</v>
      </c>
      <c r="B50">
        <v>13</v>
      </c>
      <c r="C50" s="15" t="s">
        <v>44114</v>
      </c>
    </row>
    <row r="51" spans="1:3" x14ac:dyDescent="0.2">
      <c r="A51" s="15" t="s">
        <v>9224</v>
      </c>
      <c r="B51">
        <v>13</v>
      </c>
      <c r="C51" s="15" t="s">
        <v>44113</v>
      </c>
    </row>
    <row r="52" spans="1:3" x14ac:dyDescent="0.2">
      <c r="A52" s="15"/>
      <c r="C52" s="15"/>
    </row>
    <row r="53" spans="1:3" x14ac:dyDescent="0.2">
      <c r="A53" s="15"/>
      <c r="C53" s="15"/>
    </row>
    <row r="54" spans="1:3" x14ac:dyDescent="0.2">
      <c r="A54" s="15"/>
      <c r="C54" s="15"/>
    </row>
    <row r="55" spans="1:3" x14ac:dyDescent="0.2">
      <c r="A55" s="15"/>
      <c r="C55" s="15"/>
    </row>
    <row r="56" spans="1:3" x14ac:dyDescent="0.2">
      <c r="A56" s="15"/>
      <c r="C56" s="15"/>
    </row>
    <row r="57" spans="1:3" x14ac:dyDescent="0.2">
      <c r="A57" s="15"/>
      <c r="C57" s="15"/>
    </row>
    <row r="58" spans="1:3" x14ac:dyDescent="0.2">
      <c r="A58" s="15"/>
      <c r="C58" s="15"/>
    </row>
    <row r="59" spans="1:3" x14ac:dyDescent="0.2">
      <c r="A59" s="15"/>
      <c r="C59" s="15"/>
    </row>
    <row r="60" spans="1:3" x14ac:dyDescent="0.2">
      <c r="A60" s="15"/>
      <c r="C60" s="15"/>
    </row>
    <row r="61" spans="1:3" x14ac:dyDescent="0.2">
      <c r="A61" s="15"/>
      <c r="C61" s="15"/>
    </row>
    <row r="62" spans="1:3" x14ac:dyDescent="0.2">
      <c r="A62" s="15"/>
      <c r="C62" s="15"/>
    </row>
    <row r="63" spans="1:3" x14ac:dyDescent="0.2">
      <c r="A63" s="15"/>
      <c r="C63" s="15"/>
    </row>
    <row r="64" spans="1:3" x14ac:dyDescent="0.2">
      <c r="A64" s="15"/>
      <c r="C64" s="15"/>
    </row>
    <row r="65" spans="1:3" x14ac:dyDescent="0.2">
      <c r="A65" s="15"/>
      <c r="C65" s="15"/>
    </row>
    <row r="66" spans="1:3" x14ac:dyDescent="0.2">
      <c r="A66" s="15"/>
      <c r="C66" s="15"/>
    </row>
    <row r="67" spans="1:3" x14ac:dyDescent="0.2">
      <c r="A67" s="15"/>
      <c r="C67" s="15"/>
    </row>
    <row r="68" spans="1:3" x14ac:dyDescent="0.2">
      <c r="A68" s="15"/>
      <c r="C68" s="15"/>
    </row>
    <row r="69" spans="1:3" x14ac:dyDescent="0.2">
      <c r="A69" s="15"/>
      <c r="C69" s="15"/>
    </row>
    <row r="70" spans="1:3" x14ac:dyDescent="0.2">
      <c r="A70" s="15"/>
      <c r="C70" s="15"/>
    </row>
    <row r="71" spans="1:3" x14ac:dyDescent="0.2">
      <c r="A71" s="15"/>
      <c r="C71" s="15"/>
    </row>
    <row r="72" spans="1:3" x14ac:dyDescent="0.2">
      <c r="A72" s="15"/>
      <c r="C72" s="15"/>
    </row>
    <row r="73" spans="1:3" x14ac:dyDescent="0.2">
      <c r="A73" s="15"/>
      <c r="C73" s="15"/>
    </row>
    <row r="74" spans="1:3" x14ac:dyDescent="0.2">
      <c r="A74" s="15"/>
      <c r="C74" s="15"/>
    </row>
    <row r="75" spans="1:3" x14ac:dyDescent="0.2">
      <c r="A75" s="15"/>
      <c r="C75" s="15"/>
    </row>
    <row r="76" spans="1:3" x14ac:dyDescent="0.2">
      <c r="A76" s="15"/>
      <c r="C76" s="15"/>
    </row>
    <row r="77" spans="1:3" x14ac:dyDescent="0.2">
      <c r="A77" s="15"/>
      <c r="C77" s="15"/>
    </row>
    <row r="78" spans="1:3" x14ac:dyDescent="0.2">
      <c r="A78" s="15"/>
      <c r="C78" s="15"/>
    </row>
    <row r="79" spans="1:3" x14ac:dyDescent="0.2">
      <c r="A79" s="15"/>
      <c r="C79" s="15"/>
    </row>
    <row r="80" spans="1:3" x14ac:dyDescent="0.2">
      <c r="A80" s="15"/>
      <c r="C80" s="15"/>
    </row>
    <row r="81" spans="1:3" x14ac:dyDescent="0.2">
      <c r="A81" s="15"/>
      <c r="C81" s="15"/>
    </row>
    <row r="82" spans="1:3" x14ac:dyDescent="0.2">
      <c r="A82" s="15"/>
      <c r="C82" s="15"/>
    </row>
    <row r="83" spans="1:3" x14ac:dyDescent="0.2">
      <c r="A83" s="15"/>
      <c r="C83" s="15"/>
    </row>
    <row r="84" spans="1:3" x14ac:dyDescent="0.2">
      <c r="A84" s="15"/>
      <c r="C84" s="15"/>
    </row>
    <row r="85" spans="1:3" x14ac:dyDescent="0.2">
      <c r="A85" s="15"/>
      <c r="C85" s="15"/>
    </row>
    <row r="86" spans="1:3" x14ac:dyDescent="0.2">
      <c r="A86" s="15"/>
      <c r="C86" s="15"/>
    </row>
    <row r="87" spans="1:3" x14ac:dyDescent="0.2">
      <c r="A87" s="15"/>
      <c r="C87" s="15"/>
    </row>
  </sheetData>
  <sortState xmlns:xlrd2="http://schemas.microsoft.com/office/spreadsheetml/2017/richdata2" ref="A2:C87">
    <sortCondition descending="1" ref="B1:B87"/>
  </sortState>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37609-CAE6-EA45-9E06-AA0C2ECE6E0D}">
  <dimension ref="A3:D55"/>
  <sheetViews>
    <sheetView workbookViewId="0">
      <selection activeCell="B15" sqref="B15"/>
    </sheetView>
  </sheetViews>
  <sheetFormatPr baseColWidth="10" defaultRowHeight="16" x14ac:dyDescent="0.2"/>
  <cols>
    <col min="1" max="1" width="20.6640625" bestFit="1" customWidth="1"/>
    <col min="2" max="2" width="15.5" bestFit="1" customWidth="1"/>
    <col min="3" max="3" width="5.33203125" bestFit="1" customWidth="1"/>
    <col min="4" max="4" width="10.83203125" bestFit="1" customWidth="1"/>
    <col min="5" max="5" width="10.6640625" bestFit="1" customWidth="1"/>
    <col min="6" max="6" width="9.6640625" bestFit="1" customWidth="1"/>
    <col min="7" max="7" width="8.33203125" bestFit="1" customWidth="1"/>
    <col min="8" max="8" width="11" bestFit="1" customWidth="1"/>
    <col min="9" max="9" width="13.83203125" bestFit="1" customWidth="1"/>
    <col min="10" max="10" width="12.5" bestFit="1" customWidth="1"/>
    <col min="11" max="11" width="11" bestFit="1" customWidth="1"/>
    <col min="12" max="12" width="12.1640625" bestFit="1" customWidth="1"/>
    <col min="13" max="13" width="17.33203125" bestFit="1" customWidth="1"/>
    <col min="14" max="14" width="15" bestFit="1" customWidth="1"/>
    <col min="15" max="15" width="14.33203125" bestFit="1" customWidth="1"/>
    <col min="16" max="16" width="14.1640625" bestFit="1" customWidth="1"/>
    <col min="17" max="17" width="12.33203125" bestFit="1" customWidth="1"/>
    <col min="18" max="18" width="13.1640625" bestFit="1" customWidth="1"/>
    <col min="19" max="19" width="9.6640625" bestFit="1" customWidth="1"/>
    <col min="20" max="20" width="10.6640625" bestFit="1" customWidth="1"/>
    <col min="21" max="21" width="14.1640625" bestFit="1" customWidth="1"/>
    <col min="22" max="22" width="13.5" bestFit="1" customWidth="1"/>
    <col min="23" max="23" width="13.1640625" bestFit="1" customWidth="1"/>
    <col min="24" max="24" width="9.83203125" bestFit="1" customWidth="1"/>
    <col min="25" max="25" width="14.33203125" bestFit="1" customWidth="1"/>
    <col min="26" max="26" width="11" bestFit="1" customWidth="1"/>
    <col min="27" max="27" width="12.1640625" bestFit="1" customWidth="1"/>
    <col min="28" max="28" width="11.6640625" bestFit="1" customWidth="1"/>
    <col min="29" max="29" width="12.83203125" bestFit="1" customWidth="1"/>
    <col min="30" max="30" width="16.33203125" bestFit="1" customWidth="1"/>
    <col min="31" max="31" width="11.83203125" bestFit="1" customWidth="1"/>
    <col min="32" max="32" width="14" bestFit="1" customWidth="1"/>
    <col min="33" max="33" width="11.6640625" bestFit="1" customWidth="1"/>
    <col min="34" max="34" width="20.83203125" bestFit="1" customWidth="1"/>
    <col min="35" max="35" width="11.6640625" bestFit="1" customWidth="1"/>
    <col min="36" max="36" width="13.1640625" bestFit="1" customWidth="1"/>
    <col min="37" max="37" width="12.1640625" bestFit="1" customWidth="1"/>
    <col min="38" max="38" width="17.33203125" bestFit="1" customWidth="1"/>
    <col min="39" max="39" width="13.5" bestFit="1" customWidth="1"/>
    <col min="40" max="40" width="16.5" bestFit="1" customWidth="1"/>
    <col min="41" max="41" width="12" bestFit="1" customWidth="1"/>
    <col min="42" max="42" width="13.33203125" bestFit="1" customWidth="1"/>
    <col min="43" max="43" width="16" bestFit="1" customWidth="1"/>
    <col min="44" max="44" width="13.33203125" bestFit="1" customWidth="1"/>
    <col min="45" max="45" width="11" bestFit="1" customWidth="1"/>
    <col min="46" max="46" width="16" bestFit="1" customWidth="1"/>
    <col min="47" max="47" width="10.33203125" bestFit="1" customWidth="1"/>
    <col min="48" max="48" width="10.5" bestFit="1" customWidth="1"/>
    <col min="49" max="49" width="9.5" bestFit="1" customWidth="1"/>
    <col min="50" max="50" width="10.33203125" bestFit="1" customWidth="1"/>
    <col min="51" max="51" width="9.83203125" bestFit="1" customWidth="1"/>
  </cols>
  <sheetData>
    <row r="3" spans="1:4" x14ac:dyDescent="0.2">
      <c r="A3" s="14" t="s">
        <v>44115</v>
      </c>
      <c r="B3" s="14" t="s">
        <v>44109</v>
      </c>
    </row>
    <row r="4" spans="1:4" x14ac:dyDescent="0.2">
      <c r="A4" s="14" t="s">
        <v>44104</v>
      </c>
      <c r="B4" t="s">
        <v>44114</v>
      </c>
      <c r="C4" t="s">
        <v>44113</v>
      </c>
      <c r="D4" t="s">
        <v>44107</v>
      </c>
    </row>
    <row r="5" spans="1:4" x14ac:dyDescent="0.2">
      <c r="A5" s="15" t="s">
        <v>1329</v>
      </c>
      <c r="C5">
        <v>31</v>
      </c>
      <c r="D5">
        <v>31</v>
      </c>
    </row>
    <row r="6" spans="1:4" x14ac:dyDescent="0.2">
      <c r="A6" s="15" t="s">
        <v>2934</v>
      </c>
      <c r="C6">
        <v>23</v>
      </c>
      <c r="D6">
        <v>23</v>
      </c>
    </row>
    <row r="7" spans="1:4" x14ac:dyDescent="0.2">
      <c r="A7" s="15" t="s">
        <v>2278</v>
      </c>
      <c r="C7">
        <v>15</v>
      </c>
      <c r="D7">
        <v>15</v>
      </c>
    </row>
    <row r="8" spans="1:4" x14ac:dyDescent="0.2">
      <c r="A8" s="15" t="s">
        <v>1278</v>
      </c>
      <c r="C8">
        <v>19</v>
      </c>
      <c r="D8">
        <v>19</v>
      </c>
    </row>
    <row r="9" spans="1:4" x14ac:dyDescent="0.2">
      <c r="A9" s="15" t="s">
        <v>979</v>
      </c>
      <c r="C9">
        <v>17</v>
      </c>
      <c r="D9">
        <v>17</v>
      </c>
    </row>
    <row r="10" spans="1:4" x14ac:dyDescent="0.2">
      <c r="A10" s="15" t="s">
        <v>852</v>
      </c>
      <c r="C10">
        <v>16</v>
      </c>
      <c r="D10">
        <v>16</v>
      </c>
    </row>
    <row r="11" spans="1:4" x14ac:dyDescent="0.2">
      <c r="A11" s="15" t="s">
        <v>1459</v>
      </c>
      <c r="C11">
        <v>22</v>
      </c>
      <c r="D11">
        <v>22</v>
      </c>
    </row>
    <row r="12" spans="1:4" x14ac:dyDescent="0.2">
      <c r="A12" s="15" t="s">
        <v>4855</v>
      </c>
      <c r="B12">
        <v>14</v>
      </c>
      <c r="D12">
        <v>14</v>
      </c>
    </row>
    <row r="13" spans="1:4" x14ac:dyDescent="0.2">
      <c r="A13" s="15" t="s">
        <v>437</v>
      </c>
      <c r="C13">
        <v>17</v>
      </c>
      <c r="D13">
        <v>17</v>
      </c>
    </row>
    <row r="14" spans="1:4" x14ac:dyDescent="0.2">
      <c r="A14" s="15" t="s">
        <v>968</v>
      </c>
      <c r="C14">
        <v>14</v>
      </c>
      <c r="D14">
        <v>14</v>
      </c>
    </row>
    <row r="15" spans="1:4" x14ac:dyDescent="0.2">
      <c r="A15" s="15" t="s">
        <v>1348</v>
      </c>
      <c r="C15">
        <v>14</v>
      </c>
      <c r="D15">
        <v>14</v>
      </c>
    </row>
    <row r="16" spans="1:4" x14ac:dyDescent="0.2">
      <c r="A16" s="15" t="s">
        <v>416</v>
      </c>
      <c r="C16">
        <v>18</v>
      </c>
      <c r="D16">
        <v>18</v>
      </c>
    </row>
    <row r="17" spans="1:4" x14ac:dyDescent="0.2">
      <c r="A17" s="15" t="s">
        <v>4689</v>
      </c>
      <c r="C17">
        <v>21</v>
      </c>
      <c r="D17">
        <v>21</v>
      </c>
    </row>
    <row r="18" spans="1:4" x14ac:dyDescent="0.2">
      <c r="A18" s="15" t="s">
        <v>242</v>
      </c>
      <c r="C18">
        <v>14</v>
      </c>
      <c r="D18">
        <v>14</v>
      </c>
    </row>
    <row r="19" spans="1:4" x14ac:dyDescent="0.2">
      <c r="A19" s="15" t="s">
        <v>386</v>
      </c>
      <c r="C19">
        <v>16</v>
      </c>
      <c r="D19">
        <v>16</v>
      </c>
    </row>
    <row r="20" spans="1:4" x14ac:dyDescent="0.2">
      <c r="A20" s="15" t="s">
        <v>2296</v>
      </c>
      <c r="C20">
        <v>15</v>
      </c>
      <c r="D20">
        <v>15</v>
      </c>
    </row>
    <row r="21" spans="1:4" x14ac:dyDescent="0.2">
      <c r="A21" s="15" t="s">
        <v>190</v>
      </c>
      <c r="C21">
        <v>17</v>
      </c>
      <c r="D21">
        <v>17</v>
      </c>
    </row>
    <row r="22" spans="1:4" x14ac:dyDescent="0.2">
      <c r="A22" s="15" t="s">
        <v>7317</v>
      </c>
      <c r="C22">
        <v>13</v>
      </c>
      <c r="D22">
        <v>13</v>
      </c>
    </row>
    <row r="23" spans="1:4" x14ac:dyDescent="0.2">
      <c r="A23" s="15" t="s">
        <v>1289</v>
      </c>
      <c r="C23">
        <v>16</v>
      </c>
      <c r="D23">
        <v>16</v>
      </c>
    </row>
    <row r="24" spans="1:4" x14ac:dyDescent="0.2">
      <c r="A24" s="15" t="s">
        <v>1096</v>
      </c>
      <c r="C24">
        <v>16</v>
      </c>
      <c r="D24">
        <v>16</v>
      </c>
    </row>
    <row r="25" spans="1:4" x14ac:dyDescent="0.2">
      <c r="A25" s="15" t="s">
        <v>9676</v>
      </c>
      <c r="C25">
        <v>13</v>
      </c>
      <c r="D25">
        <v>13</v>
      </c>
    </row>
    <row r="26" spans="1:4" x14ac:dyDescent="0.2">
      <c r="A26" s="15" t="s">
        <v>1671</v>
      </c>
      <c r="C26">
        <v>20</v>
      </c>
      <c r="D26">
        <v>20</v>
      </c>
    </row>
    <row r="27" spans="1:4" x14ac:dyDescent="0.2">
      <c r="A27" s="15" t="s">
        <v>957</v>
      </c>
      <c r="C27">
        <v>15</v>
      </c>
      <c r="D27">
        <v>15</v>
      </c>
    </row>
    <row r="28" spans="1:4" x14ac:dyDescent="0.2">
      <c r="A28" s="15" t="s">
        <v>3526</v>
      </c>
      <c r="C28">
        <v>14</v>
      </c>
      <c r="D28">
        <v>14</v>
      </c>
    </row>
    <row r="29" spans="1:4" x14ac:dyDescent="0.2">
      <c r="A29" s="15" t="s">
        <v>500</v>
      </c>
      <c r="C29">
        <v>16</v>
      </c>
      <c r="D29">
        <v>16</v>
      </c>
    </row>
    <row r="30" spans="1:4" x14ac:dyDescent="0.2">
      <c r="A30" s="15" t="s">
        <v>1318</v>
      </c>
      <c r="C30">
        <v>14</v>
      </c>
      <c r="D30">
        <v>14</v>
      </c>
    </row>
    <row r="31" spans="1:4" x14ac:dyDescent="0.2">
      <c r="A31" s="15" t="s">
        <v>125</v>
      </c>
      <c r="C31">
        <v>25</v>
      </c>
      <c r="D31">
        <v>25</v>
      </c>
    </row>
    <row r="32" spans="1:4" x14ac:dyDescent="0.2">
      <c r="A32" s="15" t="s">
        <v>1143</v>
      </c>
      <c r="C32">
        <v>16</v>
      </c>
      <c r="D32">
        <v>16</v>
      </c>
    </row>
    <row r="33" spans="1:4" x14ac:dyDescent="0.2">
      <c r="A33" s="15" t="s">
        <v>759</v>
      </c>
      <c r="C33">
        <v>13</v>
      </c>
      <c r="D33">
        <v>13</v>
      </c>
    </row>
    <row r="34" spans="1:4" x14ac:dyDescent="0.2">
      <c r="A34" s="15" t="s">
        <v>8535</v>
      </c>
      <c r="C34">
        <v>15</v>
      </c>
      <c r="D34">
        <v>15</v>
      </c>
    </row>
    <row r="35" spans="1:4" x14ac:dyDescent="0.2">
      <c r="A35" s="15" t="s">
        <v>333</v>
      </c>
      <c r="C35">
        <v>24</v>
      </c>
      <c r="D35">
        <v>24</v>
      </c>
    </row>
    <row r="36" spans="1:4" x14ac:dyDescent="0.2">
      <c r="A36" s="15" t="s">
        <v>520</v>
      </c>
      <c r="C36">
        <v>18</v>
      </c>
      <c r="D36">
        <v>18</v>
      </c>
    </row>
    <row r="37" spans="1:4" x14ac:dyDescent="0.2">
      <c r="A37" s="15" t="s">
        <v>426</v>
      </c>
      <c r="C37">
        <v>19</v>
      </c>
      <c r="D37">
        <v>19</v>
      </c>
    </row>
    <row r="38" spans="1:4" x14ac:dyDescent="0.2">
      <c r="A38" s="15" t="s">
        <v>1391</v>
      </c>
      <c r="C38">
        <v>33</v>
      </c>
      <c r="D38">
        <v>33</v>
      </c>
    </row>
    <row r="39" spans="1:4" x14ac:dyDescent="0.2">
      <c r="A39" s="15" t="s">
        <v>1431</v>
      </c>
      <c r="B39">
        <v>16</v>
      </c>
      <c r="D39">
        <v>16</v>
      </c>
    </row>
    <row r="40" spans="1:4" x14ac:dyDescent="0.2">
      <c r="A40" s="15" t="s">
        <v>591</v>
      </c>
      <c r="C40">
        <v>14</v>
      </c>
      <c r="D40">
        <v>14</v>
      </c>
    </row>
    <row r="41" spans="1:4" x14ac:dyDescent="0.2">
      <c r="A41" s="15" t="s">
        <v>3439</v>
      </c>
      <c r="B41">
        <v>13</v>
      </c>
      <c r="D41">
        <v>13</v>
      </c>
    </row>
    <row r="42" spans="1:4" x14ac:dyDescent="0.2">
      <c r="A42" s="15" t="s">
        <v>1106</v>
      </c>
      <c r="C42">
        <v>22</v>
      </c>
      <c r="D42">
        <v>22</v>
      </c>
    </row>
    <row r="43" spans="1:4" x14ac:dyDescent="0.2">
      <c r="A43" s="15" t="s">
        <v>9224</v>
      </c>
      <c r="C43">
        <v>13</v>
      </c>
      <c r="D43">
        <v>13</v>
      </c>
    </row>
    <row r="44" spans="1:4" x14ac:dyDescent="0.2">
      <c r="A44" s="15" t="s">
        <v>3250</v>
      </c>
      <c r="C44">
        <v>14</v>
      </c>
      <c r="D44">
        <v>14</v>
      </c>
    </row>
    <row r="45" spans="1:4" x14ac:dyDescent="0.2">
      <c r="A45" s="15" t="s">
        <v>5063</v>
      </c>
      <c r="C45">
        <v>19</v>
      </c>
      <c r="D45">
        <v>19</v>
      </c>
    </row>
    <row r="46" spans="1:4" x14ac:dyDescent="0.2">
      <c r="A46" s="15" t="s">
        <v>732</v>
      </c>
      <c r="C46">
        <v>16</v>
      </c>
      <c r="D46">
        <v>16</v>
      </c>
    </row>
    <row r="47" spans="1:4" x14ac:dyDescent="0.2">
      <c r="A47" s="15" t="s">
        <v>1516</v>
      </c>
      <c r="B47">
        <v>16</v>
      </c>
      <c r="D47">
        <v>16</v>
      </c>
    </row>
    <row r="48" spans="1:4" x14ac:dyDescent="0.2">
      <c r="A48" s="15" t="s">
        <v>11114</v>
      </c>
      <c r="C48">
        <v>18</v>
      </c>
      <c r="D48">
        <v>18</v>
      </c>
    </row>
    <row r="49" spans="1:4" x14ac:dyDescent="0.2">
      <c r="A49" s="15" t="s">
        <v>312</v>
      </c>
      <c r="C49">
        <v>13</v>
      </c>
      <c r="D49">
        <v>13</v>
      </c>
    </row>
    <row r="50" spans="1:4" x14ac:dyDescent="0.2">
      <c r="A50" s="15" t="s">
        <v>160</v>
      </c>
      <c r="C50">
        <v>17</v>
      </c>
      <c r="D50">
        <v>17</v>
      </c>
    </row>
    <row r="51" spans="1:4" x14ac:dyDescent="0.2">
      <c r="A51" s="15" t="s">
        <v>7373</v>
      </c>
      <c r="C51">
        <v>17</v>
      </c>
      <c r="D51">
        <v>17</v>
      </c>
    </row>
    <row r="52" spans="1:4" x14ac:dyDescent="0.2">
      <c r="A52" s="15" t="s">
        <v>365</v>
      </c>
      <c r="C52">
        <v>16</v>
      </c>
      <c r="D52">
        <v>16</v>
      </c>
    </row>
    <row r="53" spans="1:4" x14ac:dyDescent="0.2">
      <c r="A53" s="15" t="s">
        <v>6745</v>
      </c>
      <c r="C53">
        <v>21</v>
      </c>
      <c r="D53">
        <v>21</v>
      </c>
    </row>
    <row r="54" spans="1:4" x14ac:dyDescent="0.2">
      <c r="A54" s="15" t="s">
        <v>510</v>
      </c>
      <c r="C54">
        <v>18</v>
      </c>
      <c r="D54">
        <v>18</v>
      </c>
    </row>
    <row r="55" spans="1:4" x14ac:dyDescent="0.2">
      <c r="A55" s="15" t="s">
        <v>44107</v>
      </c>
      <c r="B55">
        <v>59</v>
      </c>
      <c r="C55">
        <v>807</v>
      </c>
      <c r="D55">
        <v>866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FFEA6-9F95-894B-AEF6-4BDE1B0256B2}">
  <dimension ref="A1:X87"/>
  <sheetViews>
    <sheetView workbookViewId="0">
      <selection activeCell="E55" sqref="E55"/>
    </sheetView>
  </sheetViews>
  <sheetFormatPr baseColWidth="10" defaultRowHeight="16" x14ac:dyDescent="0.2"/>
  <cols>
    <col min="1" max="1" width="20.6640625" bestFit="1" customWidth="1"/>
    <col min="2" max="2" width="20.6640625" customWidth="1"/>
  </cols>
  <sheetData>
    <row r="1" spans="1:24" x14ac:dyDescent="0.2">
      <c r="A1" t="s">
        <v>44110</v>
      </c>
      <c r="B1" t="s">
        <v>44112</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t="s">
        <v>44107</v>
      </c>
    </row>
    <row r="2" spans="1:24" x14ac:dyDescent="0.2">
      <c r="A2" s="15" t="s">
        <v>1391</v>
      </c>
      <c r="B2" s="15" t="s">
        <v>44113</v>
      </c>
      <c r="C2">
        <v>2</v>
      </c>
      <c r="E2">
        <v>2</v>
      </c>
      <c r="F2">
        <v>1</v>
      </c>
      <c r="G2">
        <v>1</v>
      </c>
      <c r="H2">
        <v>2</v>
      </c>
      <c r="I2">
        <v>2</v>
      </c>
      <c r="J2">
        <v>2</v>
      </c>
      <c r="K2">
        <v>1</v>
      </c>
      <c r="L2">
        <v>2</v>
      </c>
      <c r="M2">
        <v>1</v>
      </c>
      <c r="N2">
        <v>5</v>
      </c>
      <c r="O2">
        <v>1</v>
      </c>
      <c r="P2">
        <v>3</v>
      </c>
      <c r="Q2">
        <v>2</v>
      </c>
      <c r="R2">
        <v>1</v>
      </c>
      <c r="S2">
        <v>2</v>
      </c>
      <c r="T2">
        <v>1</v>
      </c>
      <c r="U2">
        <v>1</v>
      </c>
      <c r="V2">
        <v>1</v>
      </c>
      <c r="X2">
        <v>33</v>
      </c>
    </row>
    <row r="3" spans="1:24" x14ac:dyDescent="0.2">
      <c r="A3" s="15" t="s">
        <v>1329</v>
      </c>
      <c r="B3" s="15" t="s">
        <v>44113</v>
      </c>
      <c r="C3">
        <v>1</v>
      </c>
      <c r="E3">
        <v>3</v>
      </c>
      <c r="F3">
        <v>1</v>
      </c>
      <c r="G3">
        <v>2</v>
      </c>
      <c r="H3">
        <v>1</v>
      </c>
      <c r="I3">
        <v>1</v>
      </c>
      <c r="J3">
        <v>2</v>
      </c>
      <c r="K3">
        <v>2</v>
      </c>
      <c r="L3">
        <v>1</v>
      </c>
      <c r="M3">
        <v>1</v>
      </c>
      <c r="N3">
        <v>2</v>
      </c>
      <c r="O3">
        <v>2</v>
      </c>
      <c r="P3">
        <v>1</v>
      </c>
      <c r="Q3">
        <v>2</v>
      </c>
      <c r="R3">
        <v>3</v>
      </c>
      <c r="S3">
        <v>1</v>
      </c>
      <c r="T3">
        <v>2</v>
      </c>
      <c r="U3">
        <v>2</v>
      </c>
      <c r="V3">
        <v>1</v>
      </c>
      <c r="X3">
        <v>31</v>
      </c>
    </row>
    <row r="4" spans="1:24" x14ac:dyDescent="0.2">
      <c r="A4" s="15" t="s">
        <v>125</v>
      </c>
      <c r="B4" s="15" t="s">
        <v>44113</v>
      </c>
      <c r="D4">
        <v>2</v>
      </c>
      <c r="F4">
        <v>1</v>
      </c>
      <c r="G4">
        <v>3</v>
      </c>
      <c r="H4">
        <v>2</v>
      </c>
      <c r="I4">
        <v>1</v>
      </c>
      <c r="J4">
        <v>2</v>
      </c>
      <c r="M4">
        <v>2</v>
      </c>
      <c r="N4">
        <v>3</v>
      </c>
      <c r="O4">
        <v>1</v>
      </c>
      <c r="P4">
        <v>1</v>
      </c>
      <c r="Q4">
        <v>1</v>
      </c>
      <c r="R4">
        <v>2</v>
      </c>
      <c r="S4">
        <v>1</v>
      </c>
      <c r="T4">
        <v>1</v>
      </c>
      <c r="U4">
        <v>2</v>
      </c>
      <c r="X4">
        <v>25</v>
      </c>
    </row>
    <row r="5" spans="1:24" x14ac:dyDescent="0.2">
      <c r="A5" s="15" t="s">
        <v>333</v>
      </c>
      <c r="B5" s="15" t="s">
        <v>44113</v>
      </c>
      <c r="C5">
        <v>1</v>
      </c>
      <c r="D5">
        <v>2</v>
      </c>
      <c r="F5">
        <v>1</v>
      </c>
      <c r="H5">
        <v>1</v>
      </c>
      <c r="I5">
        <v>1</v>
      </c>
      <c r="J5">
        <v>1</v>
      </c>
      <c r="K5">
        <v>2</v>
      </c>
      <c r="L5">
        <v>1</v>
      </c>
      <c r="M5">
        <v>1</v>
      </c>
      <c r="O5">
        <v>1</v>
      </c>
      <c r="P5">
        <v>3</v>
      </c>
      <c r="Q5">
        <v>2</v>
      </c>
      <c r="R5">
        <v>1</v>
      </c>
      <c r="S5">
        <v>2</v>
      </c>
      <c r="T5">
        <v>1</v>
      </c>
      <c r="U5">
        <v>2</v>
      </c>
      <c r="W5">
        <v>1</v>
      </c>
      <c r="X5">
        <v>24</v>
      </c>
    </row>
    <row r="6" spans="1:24" ht="17" customHeight="1" x14ac:dyDescent="0.2">
      <c r="A6" s="15" t="s">
        <v>2934</v>
      </c>
      <c r="B6" s="15" t="s">
        <v>44113</v>
      </c>
      <c r="H6">
        <v>1</v>
      </c>
      <c r="I6">
        <v>2</v>
      </c>
      <c r="J6">
        <v>4</v>
      </c>
      <c r="M6">
        <v>2</v>
      </c>
      <c r="P6">
        <v>2</v>
      </c>
      <c r="R6">
        <v>3</v>
      </c>
      <c r="S6">
        <v>2</v>
      </c>
      <c r="T6">
        <v>2</v>
      </c>
      <c r="U6">
        <v>2</v>
      </c>
      <c r="V6">
        <v>3</v>
      </c>
      <c r="X6">
        <v>23</v>
      </c>
    </row>
    <row r="7" spans="1:24" x14ac:dyDescent="0.2">
      <c r="A7" s="15" t="s">
        <v>1459</v>
      </c>
      <c r="B7" s="15" t="s">
        <v>44113</v>
      </c>
      <c r="C7">
        <v>3</v>
      </c>
      <c r="D7">
        <v>1</v>
      </c>
      <c r="E7">
        <v>1</v>
      </c>
      <c r="F7">
        <v>1</v>
      </c>
      <c r="G7">
        <v>1</v>
      </c>
      <c r="H7">
        <v>1</v>
      </c>
      <c r="I7">
        <v>3</v>
      </c>
      <c r="J7">
        <v>1</v>
      </c>
      <c r="L7">
        <v>1</v>
      </c>
      <c r="M7">
        <v>2</v>
      </c>
      <c r="O7">
        <v>1</v>
      </c>
      <c r="P7">
        <v>2</v>
      </c>
      <c r="S7">
        <v>1</v>
      </c>
      <c r="T7">
        <v>1</v>
      </c>
      <c r="U7">
        <v>2</v>
      </c>
      <c r="X7">
        <v>22</v>
      </c>
    </row>
    <row r="8" spans="1:24" x14ac:dyDescent="0.2">
      <c r="A8" s="15" t="s">
        <v>1106</v>
      </c>
      <c r="B8" s="15" t="s">
        <v>44113</v>
      </c>
      <c r="C8">
        <v>2</v>
      </c>
      <c r="D8">
        <v>2</v>
      </c>
      <c r="E8">
        <v>3</v>
      </c>
      <c r="G8">
        <v>1</v>
      </c>
      <c r="H8">
        <v>1</v>
      </c>
      <c r="K8">
        <v>2</v>
      </c>
      <c r="L8">
        <v>1</v>
      </c>
      <c r="M8">
        <v>2</v>
      </c>
      <c r="O8">
        <v>1</v>
      </c>
      <c r="P8">
        <v>3</v>
      </c>
      <c r="R8">
        <v>2</v>
      </c>
      <c r="S8">
        <v>1</v>
      </c>
      <c r="V8">
        <v>1</v>
      </c>
      <c r="X8">
        <v>22</v>
      </c>
    </row>
    <row r="9" spans="1:24" x14ac:dyDescent="0.2">
      <c r="A9" s="15" t="s">
        <v>6745</v>
      </c>
      <c r="B9" s="15" t="s">
        <v>44113</v>
      </c>
      <c r="F9">
        <v>1</v>
      </c>
      <c r="G9">
        <v>1</v>
      </c>
      <c r="H9">
        <v>1</v>
      </c>
      <c r="I9">
        <v>2</v>
      </c>
      <c r="J9">
        <v>1</v>
      </c>
      <c r="K9">
        <v>2</v>
      </c>
      <c r="L9">
        <v>1</v>
      </c>
      <c r="M9">
        <v>3</v>
      </c>
      <c r="O9">
        <v>2</v>
      </c>
      <c r="P9">
        <v>1</v>
      </c>
      <c r="R9">
        <v>2</v>
      </c>
      <c r="T9">
        <v>2</v>
      </c>
      <c r="U9">
        <v>1</v>
      </c>
      <c r="W9">
        <v>1</v>
      </c>
      <c r="X9">
        <v>21</v>
      </c>
    </row>
    <row r="10" spans="1:24" x14ac:dyDescent="0.2">
      <c r="A10" s="15" t="s">
        <v>4689</v>
      </c>
      <c r="B10" s="15" t="s">
        <v>44113</v>
      </c>
      <c r="E10">
        <v>1</v>
      </c>
      <c r="F10">
        <v>1</v>
      </c>
      <c r="I10">
        <v>1</v>
      </c>
      <c r="J10">
        <v>1</v>
      </c>
      <c r="L10">
        <v>2</v>
      </c>
      <c r="M10">
        <v>2</v>
      </c>
      <c r="O10">
        <v>1</v>
      </c>
      <c r="P10">
        <v>2</v>
      </c>
      <c r="Q10">
        <v>1</v>
      </c>
      <c r="R10">
        <v>1</v>
      </c>
      <c r="S10">
        <v>1</v>
      </c>
      <c r="T10">
        <v>2</v>
      </c>
      <c r="U10">
        <v>2</v>
      </c>
      <c r="V10">
        <v>3</v>
      </c>
      <c r="X10">
        <v>21</v>
      </c>
    </row>
    <row r="11" spans="1:24" x14ac:dyDescent="0.2">
      <c r="A11" s="15" t="s">
        <v>1671</v>
      </c>
      <c r="B11" s="15" t="s">
        <v>44113</v>
      </c>
      <c r="E11">
        <v>1</v>
      </c>
      <c r="H11">
        <v>3</v>
      </c>
      <c r="I11">
        <v>1</v>
      </c>
      <c r="J11">
        <v>1</v>
      </c>
      <c r="K11">
        <v>3</v>
      </c>
      <c r="L11">
        <v>1</v>
      </c>
      <c r="N11">
        <v>3</v>
      </c>
      <c r="O11">
        <v>1</v>
      </c>
      <c r="P11">
        <v>3</v>
      </c>
      <c r="R11">
        <v>1</v>
      </c>
      <c r="S11">
        <v>1</v>
      </c>
      <c r="U11">
        <v>1</v>
      </c>
      <c r="X11">
        <v>20</v>
      </c>
    </row>
    <row r="12" spans="1:24" x14ac:dyDescent="0.2">
      <c r="A12" s="15" t="s">
        <v>1278</v>
      </c>
      <c r="B12" s="15" t="s">
        <v>44113</v>
      </c>
      <c r="C12">
        <v>2</v>
      </c>
      <c r="D12">
        <v>1</v>
      </c>
      <c r="E12">
        <v>1</v>
      </c>
      <c r="F12">
        <v>3</v>
      </c>
      <c r="G12">
        <v>1</v>
      </c>
      <c r="M12">
        <v>2</v>
      </c>
      <c r="O12">
        <v>2</v>
      </c>
      <c r="Q12">
        <v>1</v>
      </c>
      <c r="S12">
        <v>3</v>
      </c>
      <c r="T12">
        <v>1</v>
      </c>
      <c r="V12">
        <v>1</v>
      </c>
      <c r="W12">
        <v>1</v>
      </c>
      <c r="X12">
        <v>19</v>
      </c>
    </row>
    <row r="13" spans="1:24" x14ac:dyDescent="0.2">
      <c r="A13" s="15" t="s">
        <v>426</v>
      </c>
      <c r="B13" s="15" t="s">
        <v>44113</v>
      </c>
      <c r="C13">
        <v>1</v>
      </c>
      <c r="I13">
        <v>2</v>
      </c>
      <c r="K13">
        <v>1</v>
      </c>
      <c r="L13">
        <v>1</v>
      </c>
      <c r="N13">
        <v>2</v>
      </c>
      <c r="O13">
        <v>2</v>
      </c>
      <c r="P13">
        <v>1</v>
      </c>
      <c r="R13">
        <v>1</v>
      </c>
      <c r="S13">
        <v>3</v>
      </c>
      <c r="T13">
        <v>1</v>
      </c>
      <c r="U13">
        <v>1</v>
      </c>
      <c r="V13">
        <v>3</v>
      </c>
      <c r="X13">
        <v>19</v>
      </c>
    </row>
    <row r="14" spans="1:24" x14ac:dyDescent="0.2">
      <c r="A14" s="15" t="s">
        <v>5063</v>
      </c>
      <c r="B14" s="15" t="s">
        <v>44113</v>
      </c>
      <c r="E14">
        <v>1</v>
      </c>
      <c r="H14">
        <v>3</v>
      </c>
      <c r="I14">
        <v>1</v>
      </c>
      <c r="J14">
        <v>1</v>
      </c>
      <c r="K14">
        <v>3</v>
      </c>
      <c r="M14">
        <v>1</v>
      </c>
      <c r="N14">
        <v>2</v>
      </c>
      <c r="P14">
        <v>1</v>
      </c>
      <c r="Q14">
        <v>1</v>
      </c>
      <c r="R14">
        <v>1</v>
      </c>
      <c r="S14">
        <v>1</v>
      </c>
      <c r="U14">
        <v>1</v>
      </c>
      <c r="V14">
        <v>2</v>
      </c>
      <c r="X14">
        <v>19</v>
      </c>
    </row>
    <row r="15" spans="1:24" x14ac:dyDescent="0.2">
      <c r="A15" s="15" t="s">
        <v>510</v>
      </c>
      <c r="B15" s="15" t="s">
        <v>44113</v>
      </c>
      <c r="C15">
        <v>1</v>
      </c>
      <c r="D15">
        <v>1</v>
      </c>
      <c r="G15">
        <v>2</v>
      </c>
      <c r="H15">
        <v>1</v>
      </c>
      <c r="I15">
        <v>1</v>
      </c>
      <c r="J15">
        <v>1</v>
      </c>
      <c r="K15">
        <v>2</v>
      </c>
      <c r="O15">
        <v>1</v>
      </c>
      <c r="R15">
        <v>2</v>
      </c>
      <c r="S15">
        <v>2</v>
      </c>
      <c r="T15">
        <v>1</v>
      </c>
      <c r="V15">
        <v>2</v>
      </c>
      <c r="W15">
        <v>1</v>
      </c>
      <c r="X15">
        <v>18</v>
      </c>
    </row>
    <row r="16" spans="1:24" x14ac:dyDescent="0.2">
      <c r="A16" s="15" t="s">
        <v>11114</v>
      </c>
      <c r="B16" s="15" t="s">
        <v>44113</v>
      </c>
      <c r="H16">
        <v>1</v>
      </c>
      <c r="J16">
        <v>2</v>
      </c>
      <c r="K16">
        <v>1</v>
      </c>
      <c r="M16">
        <v>3</v>
      </c>
      <c r="N16">
        <v>1</v>
      </c>
      <c r="O16">
        <v>1</v>
      </c>
      <c r="P16">
        <v>3</v>
      </c>
      <c r="Q16">
        <v>2</v>
      </c>
      <c r="S16">
        <v>1</v>
      </c>
      <c r="T16">
        <v>1</v>
      </c>
      <c r="U16">
        <v>2</v>
      </c>
      <c r="X16">
        <v>18</v>
      </c>
    </row>
    <row r="17" spans="1:24" x14ac:dyDescent="0.2">
      <c r="A17" s="15" t="s">
        <v>416</v>
      </c>
      <c r="B17" s="15" t="s">
        <v>44113</v>
      </c>
      <c r="C17">
        <v>1</v>
      </c>
      <c r="D17">
        <v>1</v>
      </c>
      <c r="F17">
        <v>1</v>
      </c>
      <c r="G17">
        <v>1</v>
      </c>
      <c r="I17">
        <v>2</v>
      </c>
      <c r="J17">
        <v>2</v>
      </c>
      <c r="L17">
        <v>1</v>
      </c>
      <c r="M17">
        <v>2</v>
      </c>
      <c r="O17">
        <v>1</v>
      </c>
      <c r="P17">
        <v>1</v>
      </c>
      <c r="Q17">
        <v>1</v>
      </c>
      <c r="S17">
        <v>2</v>
      </c>
      <c r="T17">
        <v>1</v>
      </c>
      <c r="U17">
        <v>1</v>
      </c>
      <c r="X17">
        <v>18</v>
      </c>
    </row>
    <row r="18" spans="1:24" x14ac:dyDescent="0.2">
      <c r="A18" s="15" t="s">
        <v>520</v>
      </c>
      <c r="B18" s="15" t="s">
        <v>44113</v>
      </c>
      <c r="C18">
        <v>1</v>
      </c>
      <c r="E18">
        <v>2</v>
      </c>
      <c r="F18">
        <v>1</v>
      </c>
      <c r="G18">
        <v>1</v>
      </c>
      <c r="I18">
        <v>1</v>
      </c>
      <c r="J18">
        <v>1</v>
      </c>
      <c r="L18">
        <v>1</v>
      </c>
      <c r="N18">
        <v>2</v>
      </c>
      <c r="O18">
        <v>1</v>
      </c>
      <c r="P18">
        <v>2</v>
      </c>
      <c r="R18">
        <v>1</v>
      </c>
      <c r="S18">
        <v>2</v>
      </c>
      <c r="T18">
        <v>1</v>
      </c>
      <c r="V18">
        <v>1</v>
      </c>
      <c r="X18">
        <v>18</v>
      </c>
    </row>
    <row r="19" spans="1:24" x14ac:dyDescent="0.2">
      <c r="A19" s="15" t="s">
        <v>7373</v>
      </c>
      <c r="B19" s="15" t="s">
        <v>44113</v>
      </c>
      <c r="G19">
        <v>3</v>
      </c>
      <c r="I19">
        <v>1</v>
      </c>
      <c r="J19">
        <v>1</v>
      </c>
      <c r="L19">
        <v>1</v>
      </c>
      <c r="M19">
        <v>1</v>
      </c>
      <c r="N19">
        <v>2</v>
      </c>
      <c r="O19">
        <v>1</v>
      </c>
      <c r="P19">
        <v>1</v>
      </c>
      <c r="S19">
        <v>3</v>
      </c>
      <c r="V19">
        <v>2</v>
      </c>
      <c r="W19">
        <v>1</v>
      </c>
      <c r="X19">
        <v>17</v>
      </c>
    </row>
    <row r="20" spans="1:24" x14ac:dyDescent="0.2">
      <c r="A20" s="15" t="s">
        <v>160</v>
      </c>
      <c r="B20" s="15" t="s">
        <v>44113</v>
      </c>
      <c r="C20">
        <v>1</v>
      </c>
      <c r="D20">
        <v>1</v>
      </c>
      <c r="E20">
        <v>1</v>
      </c>
      <c r="G20">
        <v>1</v>
      </c>
      <c r="H20">
        <v>1</v>
      </c>
      <c r="I20">
        <v>1</v>
      </c>
      <c r="K20">
        <v>1</v>
      </c>
      <c r="M20">
        <v>1</v>
      </c>
      <c r="N20">
        <v>1</v>
      </c>
      <c r="O20">
        <v>1</v>
      </c>
      <c r="P20">
        <v>1</v>
      </c>
      <c r="Q20">
        <v>1</v>
      </c>
      <c r="R20">
        <v>1</v>
      </c>
      <c r="S20">
        <v>1</v>
      </c>
      <c r="T20">
        <v>2</v>
      </c>
      <c r="U20">
        <v>1</v>
      </c>
      <c r="X20">
        <v>17</v>
      </c>
    </row>
    <row r="21" spans="1:24" x14ac:dyDescent="0.2">
      <c r="A21" s="15" t="s">
        <v>979</v>
      </c>
      <c r="B21" s="15" t="s">
        <v>44113</v>
      </c>
      <c r="C21">
        <v>1</v>
      </c>
      <c r="D21">
        <v>1</v>
      </c>
      <c r="F21">
        <v>1</v>
      </c>
      <c r="G21">
        <v>3</v>
      </c>
      <c r="H21">
        <v>1</v>
      </c>
      <c r="I21">
        <v>1</v>
      </c>
      <c r="J21">
        <v>1</v>
      </c>
      <c r="K21">
        <v>1</v>
      </c>
      <c r="L21">
        <v>1</v>
      </c>
      <c r="N21">
        <v>1</v>
      </c>
      <c r="O21">
        <v>2</v>
      </c>
      <c r="P21">
        <v>1</v>
      </c>
      <c r="Q21">
        <v>1</v>
      </c>
      <c r="T21">
        <v>1</v>
      </c>
      <c r="X21">
        <v>17</v>
      </c>
    </row>
    <row r="22" spans="1:24" x14ac:dyDescent="0.2">
      <c r="A22" s="15" t="s">
        <v>437</v>
      </c>
      <c r="B22" s="15" t="s">
        <v>44113</v>
      </c>
      <c r="C22">
        <v>1</v>
      </c>
      <c r="E22">
        <v>2</v>
      </c>
      <c r="G22">
        <v>1</v>
      </c>
      <c r="H22">
        <v>2</v>
      </c>
      <c r="I22">
        <v>1</v>
      </c>
      <c r="K22">
        <v>1</v>
      </c>
      <c r="L22">
        <v>2</v>
      </c>
      <c r="N22">
        <v>1</v>
      </c>
      <c r="O22">
        <v>1</v>
      </c>
      <c r="P22">
        <v>1</v>
      </c>
      <c r="Q22">
        <v>1</v>
      </c>
      <c r="R22">
        <v>1</v>
      </c>
      <c r="U22">
        <v>2</v>
      </c>
      <c r="X22">
        <v>17</v>
      </c>
    </row>
    <row r="23" spans="1:24" x14ac:dyDescent="0.2">
      <c r="A23" s="15" t="s">
        <v>190</v>
      </c>
      <c r="B23" s="15" t="s">
        <v>44113</v>
      </c>
      <c r="C23">
        <v>1</v>
      </c>
      <c r="G23">
        <v>1</v>
      </c>
      <c r="I23">
        <v>4</v>
      </c>
      <c r="L23">
        <v>1</v>
      </c>
      <c r="N23">
        <v>1</v>
      </c>
      <c r="O23">
        <v>1</v>
      </c>
      <c r="P23">
        <v>2</v>
      </c>
      <c r="Q23">
        <v>1</v>
      </c>
      <c r="R23">
        <v>1</v>
      </c>
      <c r="T23">
        <v>2</v>
      </c>
      <c r="U23">
        <v>1</v>
      </c>
      <c r="V23">
        <v>1</v>
      </c>
      <c r="X23">
        <v>17</v>
      </c>
    </row>
    <row r="24" spans="1:24" x14ac:dyDescent="0.2">
      <c r="A24" s="15" t="s">
        <v>365</v>
      </c>
      <c r="B24" s="15" t="s">
        <v>44113</v>
      </c>
      <c r="C24">
        <v>1</v>
      </c>
      <c r="E24">
        <v>1</v>
      </c>
      <c r="F24">
        <v>1</v>
      </c>
      <c r="G24">
        <v>1</v>
      </c>
      <c r="H24">
        <v>1</v>
      </c>
      <c r="I24">
        <v>1</v>
      </c>
      <c r="K24">
        <v>1</v>
      </c>
      <c r="L24">
        <v>1</v>
      </c>
      <c r="N24">
        <v>1</v>
      </c>
      <c r="P24">
        <v>2</v>
      </c>
      <c r="R24">
        <v>2</v>
      </c>
      <c r="T24">
        <v>2</v>
      </c>
      <c r="W24">
        <v>1</v>
      </c>
      <c r="X24">
        <v>16</v>
      </c>
    </row>
    <row r="25" spans="1:24" x14ac:dyDescent="0.2">
      <c r="A25" s="15" t="s">
        <v>732</v>
      </c>
      <c r="B25" s="15" t="s">
        <v>44113</v>
      </c>
      <c r="C25">
        <v>1</v>
      </c>
      <c r="D25">
        <v>1</v>
      </c>
      <c r="F25">
        <v>1</v>
      </c>
      <c r="H25">
        <v>2</v>
      </c>
      <c r="I25">
        <v>4</v>
      </c>
      <c r="J25">
        <v>2</v>
      </c>
      <c r="K25">
        <v>2</v>
      </c>
      <c r="M25">
        <v>1</v>
      </c>
      <c r="R25">
        <v>1</v>
      </c>
      <c r="V25">
        <v>1</v>
      </c>
      <c r="X25">
        <v>16</v>
      </c>
    </row>
    <row r="26" spans="1:24" x14ac:dyDescent="0.2">
      <c r="A26" s="15" t="s">
        <v>1516</v>
      </c>
      <c r="B26" s="15" t="s">
        <v>44114</v>
      </c>
      <c r="C26">
        <v>2</v>
      </c>
      <c r="E26">
        <v>3</v>
      </c>
      <c r="H26">
        <v>1</v>
      </c>
      <c r="J26">
        <v>1</v>
      </c>
      <c r="L26">
        <v>3</v>
      </c>
      <c r="P26">
        <v>2</v>
      </c>
      <c r="R26">
        <v>2</v>
      </c>
      <c r="U26">
        <v>2</v>
      </c>
      <c r="X26">
        <v>16</v>
      </c>
    </row>
    <row r="27" spans="1:24" x14ac:dyDescent="0.2">
      <c r="A27" s="15" t="s">
        <v>852</v>
      </c>
      <c r="B27" s="15" t="s">
        <v>44113</v>
      </c>
      <c r="D27">
        <v>1</v>
      </c>
      <c r="F27">
        <v>1</v>
      </c>
      <c r="G27">
        <v>1</v>
      </c>
      <c r="H27">
        <v>1</v>
      </c>
      <c r="I27">
        <v>1</v>
      </c>
      <c r="J27">
        <v>1</v>
      </c>
      <c r="L27">
        <v>1</v>
      </c>
      <c r="N27">
        <v>2</v>
      </c>
      <c r="O27">
        <v>1</v>
      </c>
      <c r="P27">
        <v>1</v>
      </c>
      <c r="Q27">
        <v>1</v>
      </c>
      <c r="R27">
        <v>1</v>
      </c>
      <c r="S27">
        <v>1</v>
      </c>
      <c r="T27">
        <v>1</v>
      </c>
      <c r="V27">
        <v>1</v>
      </c>
      <c r="X27">
        <v>16</v>
      </c>
    </row>
    <row r="28" spans="1:24" x14ac:dyDescent="0.2">
      <c r="A28" s="15" t="s">
        <v>386</v>
      </c>
      <c r="B28" s="15" t="s">
        <v>44113</v>
      </c>
      <c r="C28">
        <v>2</v>
      </c>
      <c r="D28">
        <v>1</v>
      </c>
      <c r="E28">
        <v>1</v>
      </c>
      <c r="F28">
        <v>1</v>
      </c>
      <c r="I28">
        <v>1</v>
      </c>
      <c r="J28">
        <v>1</v>
      </c>
      <c r="K28">
        <v>1</v>
      </c>
      <c r="L28">
        <v>3</v>
      </c>
      <c r="M28">
        <v>1</v>
      </c>
      <c r="N28">
        <v>1</v>
      </c>
      <c r="Q28">
        <v>1</v>
      </c>
      <c r="R28">
        <v>1</v>
      </c>
      <c r="S28">
        <v>1</v>
      </c>
      <c r="X28">
        <v>16</v>
      </c>
    </row>
    <row r="29" spans="1:24" x14ac:dyDescent="0.2">
      <c r="A29" s="15" t="s">
        <v>1289</v>
      </c>
      <c r="B29" s="15" t="s">
        <v>44113</v>
      </c>
      <c r="C29">
        <v>1</v>
      </c>
      <c r="D29">
        <v>2</v>
      </c>
      <c r="E29">
        <v>1</v>
      </c>
      <c r="F29">
        <v>2</v>
      </c>
      <c r="G29">
        <v>2</v>
      </c>
      <c r="I29">
        <v>1</v>
      </c>
      <c r="L29">
        <v>1</v>
      </c>
      <c r="M29">
        <v>2</v>
      </c>
      <c r="O29">
        <v>1</v>
      </c>
      <c r="R29">
        <v>1</v>
      </c>
      <c r="S29">
        <v>1</v>
      </c>
      <c r="T29">
        <v>1</v>
      </c>
      <c r="X29">
        <v>16</v>
      </c>
    </row>
    <row r="30" spans="1:24" x14ac:dyDescent="0.2">
      <c r="A30" s="15" t="s">
        <v>1096</v>
      </c>
      <c r="B30" s="15" t="s">
        <v>44113</v>
      </c>
      <c r="D30">
        <v>2</v>
      </c>
      <c r="E30">
        <v>1</v>
      </c>
      <c r="H30">
        <v>1</v>
      </c>
      <c r="J30">
        <v>2</v>
      </c>
      <c r="M30">
        <v>2</v>
      </c>
      <c r="N30">
        <v>1</v>
      </c>
      <c r="O30">
        <v>1</v>
      </c>
      <c r="P30">
        <v>1</v>
      </c>
      <c r="Q30">
        <v>1</v>
      </c>
      <c r="R30">
        <v>2</v>
      </c>
      <c r="T30">
        <v>1</v>
      </c>
      <c r="V30">
        <v>1</v>
      </c>
      <c r="X30">
        <v>16</v>
      </c>
    </row>
    <row r="31" spans="1:24" x14ac:dyDescent="0.2">
      <c r="A31" s="15" t="s">
        <v>500</v>
      </c>
      <c r="B31" s="15" t="s">
        <v>44113</v>
      </c>
      <c r="C31">
        <v>1</v>
      </c>
      <c r="D31">
        <v>1</v>
      </c>
      <c r="F31">
        <v>2</v>
      </c>
      <c r="H31">
        <v>1</v>
      </c>
      <c r="J31">
        <v>2</v>
      </c>
      <c r="K31">
        <v>2</v>
      </c>
      <c r="L31">
        <v>1</v>
      </c>
      <c r="M31">
        <v>1</v>
      </c>
      <c r="O31">
        <v>2</v>
      </c>
      <c r="P31">
        <v>1</v>
      </c>
      <c r="Q31">
        <v>1</v>
      </c>
      <c r="S31">
        <v>1</v>
      </c>
      <c r="X31">
        <v>16</v>
      </c>
    </row>
    <row r="32" spans="1:24" x14ac:dyDescent="0.2">
      <c r="A32" s="15" t="s">
        <v>1143</v>
      </c>
      <c r="B32" s="15" t="s">
        <v>44113</v>
      </c>
      <c r="C32">
        <v>1</v>
      </c>
      <c r="D32">
        <v>2</v>
      </c>
      <c r="H32">
        <v>1</v>
      </c>
      <c r="I32">
        <v>1</v>
      </c>
      <c r="K32">
        <v>2</v>
      </c>
      <c r="M32">
        <v>1</v>
      </c>
      <c r="P32">
        <v>1</v>
      </c>
      <c r="Q32">
        <v>1</v>
      </c>
      <c r="R32">
        <v>1</v>
      </c>
      <c r="S32">
        <v>1</v>
      </c>
      <c r="T32">
        <v>1</v>
      </c>
      <c r="U32">
        <v>2</v>
      </c>
      <c r="V32">
        <v>1</v>
      </c>
      <c r="X32">
        <v>16</v>
      </c>
    </row>
    <row r="33" spans="1:24" x14ac:dyDescent="0.2">
      <c r="A33" s="15" t="s">
        <v>1431</v>
      </c>
      <c r="B33" s="15" t="s">
        <v>44114</v>
      </c>
      <c r="D33">
        <v>3</v>
      </c>
      <c r="E33">
        <v>1</v>
      </c>
      <c r="F33">
        <v>1</v>
      </c>
      <c r="G33">
        <v>2</v>
      </c>
      <c r="H33">
        <v>2</v>
      </c>
      <c r="I33">
        <v>1</v>
      </c>
      <c r="J33">
        <v>2</v>
      </c>
      <c r="M33">
        <v>1</v>
      </c>
      <c r="Q33">
        <v>2</v>
      </c>
      <c r="U33">
        <v>1</v>
      </c>
      <c r="X33">
        <v>16</v>
      </c>
    </row>
    <row r="34" spans="1:24" x14ac:dyDescent="0.2">
      <c r="A34" s="15" t="s">
        <v>2278</v>
      </c>
      <c r="B34" s="15" t="s">
        <v>44113</v>
      </c>
      <c r="D34">
        <v>2</v>
      </c>
      <c r="E34">
        <v>2</v>
      </c>
      <c r="F34">
        <v>2</v>
      </c>
      <c r="I34">
        <v>1</v>
      </c>
      <c r="K34">
        <v>1</v>
      </c>
      <c r="N34">
        <v>1</v>
      </c>
      <c r="Q34">
        <v>1</v>
      </c>
      <c r="R34">
        <v>2</v>
      </c>
      <c r="T34">
        <v>2</v>
      </c>
      <c r="V34">
        <v>1</v>
      </c>
      <c r="X34">
        <v>15</v>
      </c>
    </row>
    <row r="35" spans="1:24" x14ac:dyDescent="0.2">
      <c r="A35" s="15" t="s">
        <v>2296</v>
      </c>
      <c r="B35" s="15" t="s">
        <v>44113</v>
      </c>
      <c r="C35">
        <v>1</v>
      </c>
      <c r="G35">
        <v>1</v>
      </c>
      <c r="I35">
        <v>1</v>
      </c>
      <c r="K35">
        <v>1</v>
      </c>
      <c r="L35">
        <v>1</v>
      </c>
      <c r="M35">
        <v>1</v>
      </c>
      <c r="N35">
        <v>2</v>
      </c>
      <c r="O35">
        <v>2</v>
      </c>
      <c r="P35">
        <v>1</v>
      </c>
      <c r="S35">
        <v>1</v>
      </c>
      <c r="T35">
        <v>1</v>
      </c>
      <c r="U35">
        <v>1</v>
      </c>
      <c r="V35">
        <v>1</v>
      </c>
      <c r="X35">
        <v>15</v>
      </c>
    </row>
    <row r="36" spans="1:24" x14ac:dyDescent="0.2">
      <c r="A36" s="15" t="s">
        <v>957</v>
      </c>
      <c r="B36" s="15" t="s">
        <v>44113</v>
      </c>
      <c r="C36">
        <v>2</v>
      </c>
      <c r="D36">
        <v>1</v>
      </c>
      <c r="F36">
        <v>1</v>
      </c>
      <c r="G36">
        <v>2</v>
      </c>
      <c r="H36">
        <v>1</v>
      </c>
      <c r="J36">
        <v>1</v>
      </c>
      <c r="K36">
        <v>2</v>
      </c>
      <c r="L36">
        <v>2</v>
      </c>
      <c r="N36">
        <v>1</v>
      </c>
      <c r="Q36">
        <v>1</v>
      </c>
      <c r="S36">
        <v>1</v>
      </c>
      <c r="X36">
        <v>15</v>
      </c>
    </row>
    <row r="37" spans="1:24" x14ac:dyDescent="0.2">
      <c r="A37" s="15" t="s">
        <v>8535</v>
      </c>
      <c r="B37" s="15" t="s">
        <v>44113</v>
      </c>
      <c r="G37">
        <v>1</v>
      </c>
      <c r="I37">
        <v>1</v>
      </c>
      <c r="K37">
        <v>1</v>
      </c>
      <c r="M37">
        <v>1</v>
      </c>
      <c r="N37">
        <v>2</v>
      </c>
      <c r="O37">
        <v>1</v>
      </c>
      <c r="P37">
        <v>1</v>
      </c>
      <c r="Q37">
        <v>3</v>
      </c>
      <c r="R37">
        <v>1</v>
      </c>
      <c r="T37">
        <v>1</v>
      </c>
      <c r="U37">
        <v>1</v>
      </c>
      <c r="V37">
        <v>1</v>
      </c>
      <c r="X37">
        <v>15</v>
      </c>
    </row>
    <row r="38" spans="1:24" x14ac:dyDescent="0.2">
      <c r="A38" s="15" t="s">
        <v>4855</v>
      </c>
      <c r="B38" s="15" t="s">
        <v>44114</v>
      </c>
      <c r="E38">
        <v>1</v>
      </c>
      <c r="F38">
        <v>1</v>
      </c>
      <c r="G38">
        <v>1</v>
      </c>
      <c r="H38">
        <v>2</v>
      </c>
      <c r="K38">
        <v>1</v>
      </c>
      <c r="L38">
        <v>1</v>
      </c>
      <c r="N38">
        <v>1</v>
      </c>
      <c r="R38">
        <v>1</v>
      </c>
      <c r="T38">
        <v>1</v>
      </c>
      <c r="U38">
        <v>1</v>
      </c>
      <c r="V38">
        <v>2</v>
      </c>
      <c r="W38">
        <v>1</v>
      </c>
      <c r="X38">
        <v>14</v>
      </c>
    </row>
    <row r="39" spans="1:24" x14ac:dyDescent="0.2">
      <c r="A39" s="15" t="s">
        <v>968</v>
      </c>
      <c r="B39" s="15" t="s">
        <v>44113</v>
      </c>
      <c r="C39">
        <v>1</v>
      </c>
      <c r="D39">
        <v>1</v>
      </c>
      <c r="E39">
        <v>1</v>
      </c>
      <c r="F39">
        <v>1</v>
      </c>
      <c r="H39">
        <v>1</v>
      </c>
      <c r="I39">
        <v>1</v>
      </c>
      <c r="K39">
        <v>1</v>
      </c>
      <c r="L39">
        <v>1</v>
      </c>
      <c r="M39">
        <v>1</v>
      </c>
      <c r="O39">
        <v>1</v>
      </c>
      <c r="P39">
        <v>1</v>
      </c>
      <c r="Q39">
        <v>1</v>
      </c>
      <c r="T39">
        <v>1</v>
      </c>
      <c r="V39">
        <v>1</v>
      </c>
      <c r="X39">
        <v>14</v>
      </c>
    </row>
    <row r="40" spans="1:24" x14ac:dyDescent="0.2">
      <c r="A40" s="15" t="s">
        <v>1348</v>
      </c>
      <c r="B40" s="15" t="s">
        <v>44113</v>
      </c>
      <c r="C40">
        <v>1</v>
      </c>
      <c r="E40">
        <v>1</v>
      </c>
      <c r="F40">
        <v>1</v>
      </c>
      <c r="G40">
        <v>4</v>
      </c>
      <c r="H40">
        <v>1</v>
      </c>
      <c r="K40">
        <v>2</v>
      </c>
      <c r="L40">
        <v>2</v>
      </c>
      <c r="O40">
        <v>1</v>
      </c>
      <c r="P40">
        <v>1</v>
      </c>
      <c r="X40">
        <v>14</v>
      </c>
    </row>
    <row r="41" spans="1:24" x14ac:dyDescent="0.2">
      <c r="A41" s="15" t="s">
        <v>242</v>
      </c>
      <c r="B41" s="15" t="s">
        <v>44113</v>
      </c>
      <c r="E41">
        <v>1</v>
      </c>
      <c r="F41">
        <v>2</v>
      </c>
      <c r="H41">
        <v>4</v>
      </c>
      <c r="K41">
        <v>1</v>
      </c>
      <c r="M41">
        <v>2</v>
      </c>
      <c r="S41">
        <v>1</v>
      </c>
      <c r="T41">
        <v>1</v>
      </c>
      <c r="U41">
        <v>1</v>
      </c>
      <c r="V41">
        <v>1</v>
      </c>
      <c r="X41">
        <v>14</v>
      </c>
    </row>
    <row r="42" spans="1:24" x14ac:dyDescent="0.2">
      <c r="A42" s="15" t="s">
        <v>3526</v>
      </c>
      <c r="B42" s="15" t="s">
        <v>44113</v>
      </c>
      <c r="D42">
        <v>1</v>
      </c>
      <c r="F42">
        <v>1</v>
      </c>
      <c r="G42">
        <v>1</v>
      </c>
      <c r="H42">
        <v>1</v>
      </c>
      <c r="J42">
        <v>2</v>
      </c>
      <c r="K42">
        <v>1</v>
      </c>
      <c r="M42">
        <v>1</v>
      </c>
      <c r="O42">
        <v>1</v>
      </c>
      <c r="P42">
        <v>1</v>
      </c>
      <c r="R42">
        <v>1</v>
      </c>
      <c r="T42">
        <v>1</v>
      </c>
      <c r="U42">
        <v>1</v>
      </c>
      <c r="V42">
        <v>1</v>
      </c>
      <c r="X42">
        <v>14</v>
      </c>
    </row>
    <row r="43" spans="1:24" x14ac:dyDescent="0.2">
      <c r="A43" s="15" t="s">
        <v>1318</v>
      </c>
      <c r="B43" s="15" t="s">
        <v>44113</v>
      </c>
      <c r="C43">
        <v>1</v>
      </c>
      <c r="D43">
        <v>2</v>
      </c>
      <c r="F43">
        <v>1</v>
      </c>
      <c r="G43">
        <v>1</v>
      </c>
      <c r="H43">
        <v>1</v>
      </c>
      <c r="I43">
        <v>1</v>
      </c>
      <c r="J43">
        <v>1</v>
      </c>
      <c r="K43">
        <v>1</v>
      </c>
      <c r="L43">
        <v>1</v>
      </c>
      <c r="M43">
        <v>1</v>
      </c>
      <c r="Q43">
        <v>1</v>
      </c>
      <c r="S43">
        <v>1</v>
      </c>
      <c r="U43">
        <v>1</v>
      </c>
      <c r="X43">
        <v>14</v>
      </c>
    </row>
    <row r="44" spans="1:24" x14ac:dyDescent="0.2">
      <c r="A44" s="15" t="s">
        <v>591</v>
      </c>
      <c r="B44" s="15" t="s">
        <v>44113</v>
      </c>
      <c r="D44">
        <v>1</v>
      </c>
      <c r="G44">
        <v>1</v>
      </c>
      <c r="H44">
        <v>1</v>
      </c>
      <c r="I44">
        <v>2</v>
      </c>
      <c r="J44">
        <v>1</v>
      </c>
      <c r="K44">
        <v>1</v>
      </c>
      <c r="M44">
        <v>1</v>
      </c>
      <c r="N44">
        <v>2</v>
      </c>
      <c r="P44">
        <v>2</v>
      </c>
      <c r="R44">
        <v>1</v>
      </c>
      <c r="T44">
        <v>1</v>
      </c>
      <c r="X44">
        <v>14</v>
      </c>
    </row>
    <row r="45" spans="1:24" x14ac:dyDescent="0.2">
      <c r="A45" s="15" t="s">
        <v>3250</v>
      </c>
      <c r="B45" s="15" t="s">
        <v>44113</v>
      </c>
      <c r="D45">
        <v>1</v>
      </c>
      <c r="I45">
        <v>1</v>
      </c>
      <c r="J45">
        <v>1</v>
      </c>
      <c r="M45">
        <v>2</v>
      </c>
      <c r="N45">
        <v>2</v>
      </c>
      <c r="O45">
        <v>1</v>
      </c>
      <c r="P45">
        <v>1</v>
      </c>
      <c r="R45">
        <v>1</v>
      </c>
      <c r="S45">
        <v>1</v>
      </c>
      <c r="T45">
        <v>2</v>
      </c>
      <c r="U45">
        <v>1</v>
      </c>
      <c r="X45">
        <v>14</v>
      </c>
    </row>
    <row r="46" spans="1:24" x14ac:dyDescent="0.2">
      <c r="A46" s="15" t="s">
        <v>312</v>
      </c>
      <c r="B46" s="15" t="s">
        <v>44113</v>
      </c>
      <c r="C46">
        <v>1</v>
      </c>
      <c r="D46">
        <v>1</v>
      </c>
      <c r="E46">
        <v>1</v>
      </c>
      <c r="I46">
        <v>1</v>
      </c>
      <c r="K46">
        <v>1</v>
      </c>
      <c r="M46">
        <v>1</v>
      </c>
      <c r="O46">
        <v>2</v>
      </c>
      <c r="P46">
        <v>1</v>
      </c>
      <c r="Q46">
        <v>1</v>
      </c>
      <c r="U46">
        <v>1</v>
      </c>
      <c r="V46">
        <v>2</v>
      </c>
      <c r="X46">
        <v>13</v>
      </c>
    </row>
    <row r="47" spans="1:24" x14ac:dyDescent="0.2">
      <c r="A47" s="15" t="s">
        <v>7317</v>
      </c>
      <c r="B47" s="15" t="s">
        <v>44113</v>
      </c>
      <c r="F47">
        <v>1</v>
      </c>
      <c r="I47">
        <v>2</v>
      </c>
      <c r="K47">
        <v>2</v>
      </c>
      <c r="L47">
        <v>1</v>
      </c>
      <c r="M47">
        <v>1</v>
      </c>
      <c r="N47">
        <v>2</v>
      </c>
      <c r="R47">
        <v>2</v>
      </c>
      <c r="S47">
        <v>1</v>
      </c>
      <c r="U47">
        <v>1</v>
      </c>
      <c r="X47">
        <v>13</v>
      </c>
    </row>
    <row r="48" spans="1:24" x14ac:dyDescent="0.2">
      <c r="A48" s="15" t="s">
        <v>9676</v>
      </c>
      <c r="B48" s="15" t="s">
        <v>44113</v>
      </c>
      <c r="K48">
        <v>1</v>
      </c>
      <c r="M48">
        <v>1</v>
      </c>
      <c r="N48">
        <v>3</v>
      </c>
      <c r="P48">
        <v>3</v>
      </c>
      <c r="Q48">
        <v>1</v>
      </c>
      <c r="S48">
        <v>2</v>
      </c>
      <c r="V48">
        <v>2</v>
      </c>
      <c r="X48">
        <v>13</v>
      </c>
    </row>
    <row r="49" spans="1:24" x14ac:dyDescent="0.2">
      <c r="A49" s="15" t="s">
        <v>759</v>
      </c>
      <c r="B49" s="15" t="s">
        <v>44113</v>
      </c>
      <c r="C49">
        <v>1</v>
      </c>
      <c r="E49">
        <v>2</v>
      </c>
      <c r="G49">
        <v>1</v>
      </c>
      <c r="I49">
        <v>2</v>
      </c>
      <c r="K49">
        <v>1</v>
      </c>
      <c r="M49">
        <v>2</v>
      </c>
      <c r="N49">
        <v>1</v>
      </c>
      <c r="P49">
        <v>1</v>
      </c>
      <c r="R49">
        <v>1</v>
      </c>
      <c r="V49">
        <v>1</v>
      </c>
      <c r="X49">
        <v>13</v>
      </c>
    </row>
    <row r="50" spans="1:24" x14ac:dyDescent="0.2">
      <c r="A50" s="15" t="s">
        <v>3439</v>
      </c>
      <c r="B50" s="15" t="s">
        <v>44114</v>
      </c>
      <c r="D50">
        <v>1</v>
      </c>
      <c r="E50">
        <v>1</v>
      </c>
      <c r="F50">
        <v>1</v>
      </c>
      <c r="H50">
        <v>1</v>
      </c>
      <c r="L50">
        <v>1</v>
      </c>
      <c r="M50">
        <v>1</v>
      </c>
      <c r="N50">
        <v>1</v>
      </c>
      <c r="O50">
        <v>1</v>
      </c>
      <c r="P50">
        <v>1</v>
      </c>
      <c r="Q50">
        <v>2</v>
      </c>
      <c r="R50">
        <v>1</v>
      </c>
      <c r="T50">
        <v>1</v>
      </c>
      <c r="X50">
        <v>13</v>
      </c>
    </row>
    <row r="51" spans="1:24" x14ac:dyDescent="0.2">
      <c r="A51" s="15" t="s">
        <v>9224</v>
      </c>
      <c r="B51" s="15" t="s">
        <v>44113</v>
      </c>
      <c r="H51">
        <v>1</v>
      </c>
      <c r="K51">
        <v>1</v>
      </c>
      <c r="L51">
        <v>1</v>
      </c>
      <c r="M51">
        <v>2</v>
      </c>
      <c r="N51">
        <v>1</v>
      </c>
      <c r="O51">
        <v>1</v>
      </c>
      <c r="P51">
        <v>1</v>
      </c>
      <c r="Q51">
        <v>1</v>
      </c>
      <c r="R51">
        <v>1</v>
      </c>
      <c r="U51">
        <v>1</v>
      </c>
      <c r="V51">
        <v>1</v>
      </c>
      <c r="W51">
        <v>1</v>
      </c>
      <c r="X51">
        <v>13</v>
      </c>
    </row>
    <row r="52" spans="1:24" x14ac:dyDescent="0.2">
      <c r="A52" s="15"/>
      <c r="B52" s="15"/>
    </row>
    <row r="53" spans="1:24" x14ac:dyDescent="0.2">
      <c r="A53" s="15"/>
      <c r="B53" s="15"/>
    </row>
    <row r="54" spans="1:24" x14ac:dyDescent="0.2">
      <c r="A54" s="15"/>
      <c r="B54" s="15"/>
    </row>
    <row r="55" spans="1:24" x14ac:dyDescent="0.2">
      <c r="A55" s="15"/>
      <c r="B55" s="15"/>
    </row>
    <row r="56" spans="1:24" x14ac:dyDescent="0.2">
      <c r="A56" s="15"/>
      <c r="B56" s="15"/>
    </row>
    <row r="57" spans="1:24" x14ac:dyDescent="0.2">
      <c r="A57" s="15"/>
      <c r="B57" s="15"/>
    </row>
    <row r="58" spans="1:24" x14ac:dyDescent="0.2">
      <c r="A58" s="15"/>
      <c r="B58" s="15"/>
    </row>
    <row r="59" spans="1:24" x14ac:dyDescent="0.2">
      <c r="A59" s="15"/>
      <c r="B59" s="15"/>
    </row>
    <row r="60" spans="1:24" x14ac:dyDescent="0.2">
      <c r="A60" s="15"/>
      <c r="B60" s="15"/>
    </row>
    <row r="61" spans="1:24" x14ac:dyDescent="0.2">
      <c r="A61" s="15"/>
      <c r="B61" s="15"/>
    </row>
    <row r="62" spans="1:24" x14ac:dyDescent="0.2">
      <c r="A62" s="15"/>
      <c r="B62" s="15"/>
    </row>
    <row r="63" spans="1:24" x14ac:dyDescent="0.2">
      <c r="A63" s="15"/>
      <c r="B63" s="15"/>
    </row>
    <row r="64" spans="1:24" x14ac:dyDescent="0.2">
      <c r="A64" s="15"/>
      <c r="B64" s="15"/>
    </row>
    <row r="65" spans="1:2" ht="17" customHeight="1" x14ac:dyDescent="0.2">
      <c r="A65" s="15"/>
      <c r="B65" s="15"/>
    </row>
    <row r="66" spans="1:2" x14ac:dyDescent="0.2">
      <c r="A66" s="15"/>
      <c r="B66" s="15"/>
    </row>
    <row r="67" spans="1:2" x14ac:dyDescent="0.2">
      <c r="A67" s="15"/>
      <c r="B67" s="15"/>
    </row>
    <row r="68" spans="1:2" x14ac:dyDescent="0.2">
      <c r="A68" s="15"/>
      <c r="B68" s="15"/>
    </row>
    <row r="69" spans="1:2" x14ac:dyDescent="0.2">
      <c r="A69" s="15"/>
      <c r="B69" s="15"/>
    </row>
    <row r="70" spans="1:2" x14ac:dyDescent="0.2">
      <c r="A70" s="15"/>
      <c r="B70" s="15"/>
    </row>
    <row r="71" spans="1:2" x14ac:dyDescent="0.2">
      <c r="A71" s="15"/>
      <c r="B71" s="15"/>
    </row>
    <row r="72" spans="1:2" x14ac:dyDescent="0.2">
      <c r="A72" s="15"/>
      <c r="B72" s="15"/>
    </row>
    <row r="73" spans="1:2" x14ac:dyDescent="0.2">
      <c r="A73" s="15"/>
      <c r="B73" s="15"/>
    </row>
    <row r="74" spans="1:2" x14ac:dyDescent="0.2">
      <c r="A74" s="15"/>
      <c r="B74" s="15"/>
    </row>
    <row r="75" spans="1:2" x14ac:dyDescent="0.2">
      <c r="A75" s="15"/>
      <c r="B75" s="15"/>
    </row>
    <row r="76" spans="1:2" x14ac:dyDescent="0.2">
      <c r="A76" s="15"/>
      <c r="B76" s="15"/>
    </row>
    <row r="77" spans="1:2" x14ac:dyDescent="0.2">
      <c r="A77" s="15"/>
      <c r="B77" s="15"/>
    </row>
    <row r="78" spans="1:2" x14ac:dyDescent="0.2">
      <c r="A78" s="15"/>
      <c r="B78" s="15"/>
    </row>
    <row r="79" spans="1:2" x14ac:dyDescent="0.2">
      <c r="A79" s="15"/>
      <c r="B79" s="15"/>
    </row>
    <row r="80" spans="1:2" x14ac:dyDescent="0.2">
      <c r="A80" s="15"/>
      <c r="B80" s="15"/>
    </row>
    <row r="81" spans="1:2" x14ac:dyDescent="0.2">
      <c r="A81" s="15"/>
      <c r="B81" s="15"/>
    </row>
    <row r="82" spans="1:2" x14ac:dyDescent="0.2">
      <c r="A82" s="15"/>
      <c r="B82" s="15"/>
    </row>
    <row r="83" spans="1:2" x14ac:dyDescent="0.2">
      <c r="A83" s="15"/>
      <c r="B83" s="15"/>
    </row>
    <row r="84" spans="1:2" x14ac:dyDescent="0.2">
      <c r="A84" s="15"/>
      <c r="B84" s="15"/>
    </row>
    <row r="85" spans="1:2" x14ac:dyDescent="0.2">
      <c r="A85" s="15"/>
      <c r="B85" s="15"/>
    </row>
    <row r="86" spans="1:2" x14ac:dyDescent="0.2">
      <c r="A86" s="15"/>
      <c r="B86" s="15"/>
    </row>
    <row r="87" spans="1:2" x14ac:dyDescent="0.2">
      <c r="A87" s="15"/>
      <c r="B87" s="1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C109A-1CBC-134D-BF2D-F75344B19407}">
  <dimension ref="A1:X88"/>
  <sheetViews>
    <sheetView workbookViewId="0">
      <selection activeCell="B89" sqref="B89"/>
    </sheetView>
  </sheetViews>
  <sheetFormatPr baseColWidth="10" defaultRowHeight="16" x14ac:dyDescent="0.2"/>
  <cols>
    <col min="1" max="1" width="20.6640625" bestFit="1" customWidth="1"/>
    <col min="2" max="2" width="20.6640625" customWidth="1"/>
  </cols>
  <sheetData>
    <row r="1" spans="1:24" x14ac:dyDescent="0.2">
      <c r="A1" t="s">
        <v>44110</v>
      </c>
      <c r="B1" t="s">
        <v>44112</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t="s">
        <v>44107</v>
      </c>
    </row>
    <row r="2" spans="1:24" x14ac:dyDescent="0.2">
      <c r="A2" s="15" t="s">
        <v>1391</v>
      </c>
      <c r="B2" s="15" t="s">
        <v>44113</v>
      </c>
      <c r="C2">
        <v>2</v>
      </c>
      <c r="E2">
        <v>2</v>
      </c>
      <c r="F2">
        <v>1</v>
      </c>
      <c r="G2">
        <v>1</v>
      </c>
      <c r="H2">
        <v>2</v>
      </c>
      <c r="I2">
        <v>2</v>
      </c>
      <c r="J2">
        <v>2</v>
      </c>
      <c r="K2">
        <v>1</v>
      </c>
      <c r="L2">
        <v>2</v>
      </c>
      <c r="M2">
        <v>1</v>
      </c>
      <c r="N2">
        <v>5</v>
      </c>
      <c r="O2">
        <v>1</v>
      </c>
      <c r="P2">
        <v>3</v>
      </c>
      <c r="Q2">
        <v>2</v>
      </c>
      <c r="R2">
        <v>1</v>
      </c>
      <c r="S2">
        <v>2</v>
      </c>
      <c r="T2">
        <v>1</v>
      </c>
      <c r="U2">
        <v>1</v>
      </c>
      <c r="V2">
        <v>1</v>
      </c>
      <c r="X2">
        <v>33</v>
      </c>
    </row>
    <row r="3" spans="1:24" x14ac:dyDescent="0.2">
      <c r="A3" s="15" t="s">
        <v>1329</v>
      </c>
      <c r="B3" s="15" t="s">
        <v>44113</v>
      </c>
      <c r="C3">
        <v>1</v>
      </c>
      <c r="E3">
        <v>3</v>
      </c>
      <c r="F3">
        <v>1</v>
      </c>
      <c r="G3">
        <v>2</v>
      </c>
      <c r="H3">
        <v>1</v>
      </c>
      <c r="I3">
        <v>1</v>
      </c>
      <c r="J3">
        <v>2</v>
      </c>
      <c r="K3">
        <v>2</v>
      </c>
      <c r="L3">
        <v>1</v>
      </c>
      <c r="M3">
        <v>1</v>
      </c>
      <c r="N3">
        <v>2</v>
      </c>
      <c r="O3">
        <v>2</v>
      </c>
      <c r="P3">
        <v>1</v>
      </c>
      <c r="Q3">
        <v>2</v>
      </c>
      <c r="R3">
        <v>3</v>
      </c>
      <c r="S3">
        <v>1</v>
      </c>
      <c r="T3">
        <v>2</v>
      </c>
      <c r="U3">
        <v>2</v>
      </c>
      <c r="V3">
        <v>1</v>
      </c>
      <c r="X3">
        <v>31</v>
      </c>
    </row>
    <row r="4" spans="1:24" x14ac:dyDescent="0.2">
      <c r="A4" s="15" t="s">
        <v>125</v>
      </c>
      <c r="B4" s="15" t="s">
        <v>44113</v>
      </c>
      <c r="D4">
        <v>2</v>
      </c>
      <c r="F4">
        <v>1</v>
      </c>
      <c r="G4">
        <v>3</v>
      </c>
      <c r="H4">
        <v>2</v>
      </c>
      <c r="I4">
        <v>1</v>
      </c>
      <c r="J4">
        <v>2</v>
      </c>
      <c r="M4">
        <v>2</v>
      </c>
      <c r="N4">
        <v>3</v>
      </c>
      <c r="O4">
        <v>1</v>
      </c>
      <c r="P4">
        <v>1</v>
      </c>
      <c r="Q4">
        <v>1</v>
      </c>
      <c r="R4">
        <v>2</v>
      </c>
      <c r="S4">
        <v>1</v>
      </c>
      <c r="T4">
        <v>1</v>
      </c>
      <c r="U4">
        <v>2</v>
      </c>
      <c r="X4">
        <v>25</v>
      </c>
    </row>
    <row r="5" spans="1:24" x14ac:dyDescent="0.2">
      <c r="A5" s="15" t="s">
        <v>333</v>
      </c>
      <c r="B5" s="15" t="s">
        <v>44113</v>
      </c>
      <c r="C5">
        <v>1</v>
      </c>
      <c r="D5">
        <v>2</v>
      </c>
      <c r="F5">
        <v>1</v>
      </c>
      <c r="H5">
        <v>1</v>
      </c>
      <c r="I5">
        <v>1</v>
      </c>
      <c r="J5">
        <v>1</v>
      </c>
      <c r="K5">
        <v>2</v>
      </c>
      <c r="L5">
        <v>1</v>
      </c>
      <c r="M5">
        <v>1</v>
      </c>
      <c r="O5">
        <v>1</v>
      </c>
      <c r="P5">
        <v>3</v>
      </c>
      <c r="Q5">
        <v>2</v>
      </c>
      <c r="R5">
        <v>1</v>
      </c>
      <c r="S5">
        <v>2</v>
      </c>
      <c r="T5">
        <v>1</v>
      </c>
      <c r="U5">
        <v>2</v>
      </c>
      <c r="W5">
        <v>1</v>
      </c>
      <c r="X5">
        <v>24</v>
      </c>
    </row>
    <row r="6" spans="1:24" ht="17" customHeight="1" x14ac:dyDescent="0.2">
      <c r="A6" s="15" t="s">
        <v>2934</v>
      </c>
      <c r="B6" s="15" t="s">
        <v>44113</v>
      </c>
      <c r="H6">
        <v>1</v>
      </c>
      <c r="I6">
        <v>2</v>
      </c>
      <c r="J6">
        <v>4</v>
      </c>
      <c r="M6">
        <v>2</v>
      </c>
      <c r="P6">
        <v>2</v>
      </c>
      <c r="R6">
        <v>3</v>
      </c>
      <c r="S6">
        <v>2</v>
      </c>
      <c r="T6">
        <v>2</v>
      </c>
      <c r="U6">
        <v>2</v>
      </c>
      <c r="V6">
        <v>3</v>
      </c>
      <c r="X6">
        <v>23</v>
      </c>
    </row>
    <row r="7" spans="1:24" x14ac:dyDescent="0.2">
      <c r="A7" s="15" t="s">
        <v>1459</v>
      </c>
      <c r="B7" s="15" t="s">
        <v>44113</v>
      </c>
      <c r="C7">
        <v>3</v>
      </c>
      <c r="D7">
        <v>1</v>
      </c>
      <c r="E7">
        <v>1</v>
      </c>
      <c r="F7">
        <v>1</v>
      </c>
      <c r="G7">
        <v>1</v>
      </c>
      <c r="H7">
        <v>1</v>
      </c>
      <c r="I7">
        <v>3</v>
      </c>
      <c r="J7">
        <v>1</v>
      </c>
      <c r="L7">
        <v>1</v>
      </c>
      <c r="M7">
        <v>2</v>
      </c>
      <c r="O7">
        <v>1</v>
      </c>
      <c r="P7">
        <v>2</v>
      </c>
      <c r="S7">
        <v>1</v>
      </c>
      <c r="T7">
        <v>1</v>
      </c>
      <c r="U7">
        <v>2</v>
      </c>
      <c r="X7">
        <v>22</v>
      </c>
    </row>
    <row r="8" spans="1:24" x14ac:dyDescent="0.2">
      <c r="A8" s="15" t="s">
        <v>1106</v>
      </c>
      <c r="B8" s="15" t="s">
        <v>44113</v>
      </c>
      <c r="C8">
        <v>2</v>
      </c>
      <c r="D8">
        <v>2</v>
      </c>
      <c r="E8">
        <v>3</v>
      </c>
      <c r="G8">
        <v>1</v>
      </c>
      <c r="H8">
        <v>1</v>
      </c>
      <c r="K8">
        <v>2</v>
      </c>
      <c r="L8">
        <v>1</v>
      </c>
      <c r="M8">
        <v>2</v>
      </c>
      <c r="O8">
        <v>1</v>
      </c>
      <c r="P8">
        <v>3</v>
      </c>
      <c r="R8">
        <v>2</v>
      </c>
      <c r="S8">
        <v>1</v>
      </c>
      <c r="V8">
        <v>1</v>
      </c>
      <c r="X8">
        <v>22</v>
      </c>
    </row>
    <row r="9" spans="1:24" x14ac:dyDescent="0.2">
      <c r="A9" s="15" t="s">
        <v>6745</v>
      </c>
      <c r="B9" s="15" t="s">
        <v>44113</v>
      </c>
      <c r="F9">
        <v>1</v>
      </c>
      <c r="G9">
        <v>1</v>
      </c>
      <c r="H9">
        <v>1</v>
      </c>
      <c r="I9">
        <v>2</v>
      </c>
      <c r="J9">
        <v>1</v>
      </c>
      <c r="K9">
        <v>2</v>
      </c>
      <c r="L9">
        <v>1</v>
      </c>
      <c r="M9">
        <v>3</v>
      </c>
      <c r="O9">
        <v>2</v>
      </c>
      <c r="P9">
        <v>1</v>
      </c>
      <c r="R9">
        <v>2</v>
      </c>
      <c r="T9">
        <v>2</v>
      </c>
      <c r="U9">
        <v>1</v>
      </c>
      <c r="W9">
        <v>1</v>
      </c>
      <c r="X9">
        <v>21</v>
      </c>
    </row>
    <row r="10" spans="1:24" x14ac:dyDescent="0.2">
      <c r="A10" s="15" t="s">
        <v>4689</v>
      </c>
      <c r="B10" s="15" t="s">
        <v>44113</v>
      </c>
      <c r="E10">
        <v>1</v>
      </c>
      <c r="F10">
        <v>1</v>
      </c>
      <c r="I10">
        <v>1</v>
      </c>
      <c r="J10">
        <v>1</v>
      </c>
      <c r="L10">
        <v>2</v>
      </c>
      <c r="M10">
        <v>2</v>
      </c>
      <c r="O10">
        <v>1</v>
      </c>
      <c r="P10">
        <v>2</v>
      </c>
      <c r="Q10">
        <v>1</v>
      </c>
      <c r="R10">
        <v>1</v>
      </c>
      <c r="S10">
        <v>1</v>
      </c>
      <c r="T10">
        <v>2</v>
      </c>
      <c r="U10">
        <v>2</v>
      </c>
      <c r="V10">
        <v>3</v>
      </c>
      <c r="X10">
        <v>21</v>
      </c>
    </row>
    <row r="11" spans="1:24" x14ac:dyDescent="0.2">
      <c r="A11" s="15" t="s">
        <v>1671</v>
      </c>
      <c r="B11" s="15" t="s">
        <v>44113</v>
      </c>
      <c r="E11">
        <v>1</v>
      </c>
      <c r="H11">
        <v>3</v>
      </c>
      <c r="I11">
        <v>1</v>
      </c>
      <c r="J11">
        <v>1</v>
      </c>
      <c r="K11">
        <v>3</v>
      </c>
      <c r="L11">
        <v>1</v>
      </c>
      <c r="N11">
        <v>3</v>
      </c>
      <c r="O11">
        <v>1</v>
      </c>
      <c r="P11">
        <v>3</v>
      </c>
      <c r="R11">
        <v>1</v>
      </c>
      <c r="S11">
        <v>1</v>
      </c>
      <c r="U11">
        <v>1</v>
      </c>
      <c r="X11">
        <v>20</v>
      </c>
    </row>
    <row r="12" spans="1:24" x14ac:dyDescent="0.2">
      <c r="A12" s="15" t="s">
        <v>1278</v>
      </c>
      <c r="B12" s="15" t="s">
        <v>44113</v>
      </c>
      <c r="C12">
        <v>2</v>
      </c>
      <c r="D12">
        <v>1</v>
      </c>
      <c r="E12">
        <v>1</v>
      </c>
      <c r="F12">
        <v>3</v>
      </c>
      <c r="G12">
        <v>1</v>
      </c>
      <c r="M12">
        <v>2</v>
      </c>
      <c r="O12">
        <v>2</v>
      </c>
      <c r="Q12">
        <v>1</v>
      </c>
      <c r="S12">
        <v>3</v>
      </c>
      <c r="T12">
        <v>1</v>
      </c>
      <c r="V12">
        <v>1</v>
      </c>
      <c r="W12">
        <v>1</v>
      </c>
      <c r="X12">
        <v>19</v>
      </c>
    </row>
    <row r="13" spans="1:24" x14ac:dyDescent="0.2">
      <c r="A13" s="15" t="s">
        <v>426</v>
      </c>
      <c r="B13" s="15" t="s">
        <v>44113</v>
      </c>
      <c r="C13">
        <v>1</v>
      </c>
      <c r="I13">
        <v>2</v>
      </c>
      <c r="K13">
        <v>1</v>
      </c>
      <c r="L13">
        <v>1</v>
      </c>
      <c r="N13">
        <v>2</v>
      </c>
      <c r="O13">
        <v>2</v>
      </c>
      <c r="P13">
        <v>1</v>
      </c>
      <c r="R13">
        <v>1</v>
      </c>
      <c r="S13">
        <v>3</v>
      </c>
      <c r="T13">
        <v>1</v>
      </c>
      <c r="U13">
        <v>1</v>
      </c>
      <c r="V13">
        <v>3</v>
      </c>
      <c r="X13">
        <v>19</v>
      </c>
    </row>
    <row r="14" spans="1:24" x14ac:dyDescent="0.2">
      <c r="A14" s="15" t="s">
        <v>5063</v>
      </c>
      <c r="B14" s="15" t="s">
        <v>44113</v>
      </c>
      <c r="E14">
        <v>1</v>
      </c>
      <c r="H14">
        <v>3</v>
      </c>
      <c r="I14">
        <v>1</v>
      </c>
      <c r="J14">
        <v>1</v>
      </c>
      <c r="K14">
        <v>3</v>
      </c>
      <c r="M14">
        <v>1</v>
      </c>
      <c r="N14">
        <v>2</v>
      </c>
      <c r="P14">
        <v>1</v>
      </c>
      <c r="Q14">
        <v>1</v>
      </c>
      <c r="R14">
        <v>1</v>
      </c>
      <c r="S14">
        <v>1</v>
      </c>
      <c r="U14">
        <v>1</v>
      </c>
      <c r="V14">
        <v>2</v>
      </c>
      <c r="X14">
        <v>19</v>
      </c>
    </row>
    <row r="15" spans="1:24" x14ac:dyDescent="0.2">
      <c r="A15" s="15" t="s">
        <v>510</v>
      </c>
      <c r="B15" s="15" t="s">
        <v>44113</v>
      </c>
      <c r="C15">
        <v>1</v>
      </c>
      <c r="D15">
        <v>1</v>
      </c>
      <c r="G15">
        <v>2</v>
      </c>
      <c r="H15">
        <v>1</v>
      </c>
      <c r="I15">
        <v>1</v>
      </c>
      <c r="J15">
        <v>1</v>
      </c>
      <c r="K15">
        <v>2</v>
      </c>
      <c r="O15">
        <v>1</v>
      </c>
      <c r="R15">
        <v>2</v>
      </c>
      <c r="S15">
        <v>2</v>
      </c>
      <c r="T15">
        <v>1</v>
      </c>
      <c r="V15">
        <v>2</v>
      </c>
      <c r="W15">
        <v>1</v>
      </c>
      <c r="X15">
        <v>18</v>
      </c>
    </row>
    <row r="16" spans="1:24" x14ac:dyDescent="0.2">
      <c r="A16" s="15" t="s">
        <v>11114</v>
      </c>
      <c r="B16" s="15" t="s">
        <v>44113</v>
      </c>
      <c r="H16">
        <v>1</v>
      </c>
      <c r="J16">
        <v>2</v>
      </c>
      <c r="K16">
        <v>1</v>
      </c>
      <c r="M16">
        <v>3</v>
      </c>
      <c r="N16">
        <v>1</v>
      </c>
      <c r="O16">
        <v>1</v>
      </c>
      <c r="P16">
        <v>3</v>
      </c>
      <c r="Q16">
        <v>2</v>
      </c>
      <c r="S16">
        <v>1</v>
      </c>
      <c r="T16">
        <v>1</v>
      </c>
      <c r="U16">
        <v>2</v>
      </c>
      <c r="X16">
        <v>18</v>
      </c>
    </row>
    <row r="17" spans="1:24" x14ac:dyDescent="0.2">
      <c r="A17" s="15" t="s">
        <v>416</v>
      </c>
      <c r="B17" s="15" t="s">
        <v>44113</v>
      </c>
      <c r="C17">
        <v>1</v>
      </c>
      <c r="D17">
        <v>1</v>
      </c>
      <c r="F17">
        <v>1</v>
      </c>
      <c r="G17">
        <v>1</v>
      </c>
      <c r="I17">
        <v>2</v>
      </c>
      <c r="J17">
        <v>2</v>
      </c>
      <c r="L17">
        <v>1</v>
      </c>
      <c r="M17">
        <v>2</v>
      </c>
      <c r="O17">
        <v>1</v>
      </c>
      <c r="P17">
        <v>1</v>
      </c>
      <c r="Q17">
        <v>1</v>
      </c>
      <c r="S17">
        <v>2</v>
      </c>
      <c r="T17">
        <v>1</v>
      </c>
      <c r="U17">
        <v>1</v>
      </c>
      <c r="X17">
        <v>18</v>
      </c>
    </row>
    <row r="18" spans="1:24" x14ac:dyDescent="0.2">
      <c r="A18" s="15" t="s">
        <v>520</v>
      </c>
      <c r="B18" s="15" t="s">
        <v>44113</v>
      </c>
      <c r="C18">
        <v>1</v>
      </c>
      <c r="E18">
        <v>2</v>
      </c>
      <c r="F18">
        <v>1</v>
      </c>
      <c r="G18">
        <v>1</v>
      </c>
      <c r="I18">
        <v>1</v>
      </c>
      <c r="J18">
        <v>1</v>
      </c>
      <c r="L18">
        <v>1</v>
      </c>
      <c r="N18">
        <v>2</v>
      </c>
      <c r="O18">
        <v>1</v>
      </c>
      <c r="P18">
        <v>2</v>
      </c>
      <c r="R18">
        <v>1</v>
      </c>
      <c r="S18">
        <v>2</v>
      </c>
      <c r="T18">
        <v>1</v>
      </c>
      <c r="V18">
        <v>1</v>
      </c>
      <c r="X18">
        <v>18</v>
      </c>
    </row>
    <row r="19" spans="1:24" x14ac:dyDescent="0.2">
      <c r="A19" s="15" t="s">
        <v>7373</v>
      </c>
      <c r="B19" s="15" t="s">
        <v>44113</v>
      </c>
      <c r="G19">
        <v>3</v>
      </c>
      <c r="I19">
        <v>1</v>
      </c>
      <c r="J19">
        <v>1</v>
      </c>
      <c r="L19">
        <v>1</v>
      </c>
      <c r="M19">
        <v>1</v>
      </c>
      <c r="N19">
        <v>2</v>
      </c>
      <c r="O19">
        <v>1</v>
      </c>
      <c r="P19">
        <v>1</v>
      </c>
      <c r="S19">
        <v>3</v>
      </c>
      <c r="V19">
        <v>2</v>
      </c>
      <c r="W19">
        <v>1</v>
      </c>
      <c r="X19">
        <v>17</v>
      </c>
    </row>
    <row r="20" spans="1:24" x14ac:dyDescent="0.2">
      <c r="A20" s="15" t="s">
        <v>160</v>
      </c>
      <c r="B20" s="15" t="s">
        <v>44113</v>
      </c>
      <c r="C20">
        <v>1</v>
      </c>
      <c r="D20">
        <v>1</v>
      </c>
      <c r="E20">
        <v>1</v>
      </c>
      <c r="G20">
        <v>1</v>
      </c>
      <c r="H20">
        <v>1</v>
      </c>
      <c r="I20">
        <v>1</v>
      </c>
      <c r="K20">
        <v>1</v>
      </c>
      <c r="M20">
        <v>1</v>
      </c>
      <c r="N20">
        <v>1</v>
      </c>
      <c r="O20">
        <v>1</v>
      </c>
      <c r="P20">
        <v>1</v>
      </c>
      <c r="Q20">
        <v>1</v>
      </c>
      <c r="R20">
        <v>1</v>
      </c>
      <c r="S20">
        <v>1</v>
      </c>
      <c r="T20">
        <v>2</v>
      </c>
      <c r="U20">
        <v>1</v>
      </c>
      <c r="X20">
        <v>17</v>
      </c>
    </row>
    <row r="21" spans="1:24" x14ac:dyDescent="0.2">
      <c r="A21" s="15" t="s">
        <v>979</v>
      </c>
      <c r="B21" s="15" t="s">
        <v>44113</v>
      </c>
      <c r="C21">
        <v>1</v>
      </c>
      <c r="D21">
        <v>1</v>
      </c>
      <c r="F21">
        <v>1</v>
      </c>
      <c r="G21">
        <v>3</v>
      </c>
      <c r="H21">
        <v>1</v>
      </c>
      <c r="I21">
        <v>1</v>
      </c>
      <c r="J21">
        <v>1</v>
      </c>
      <c r="K21">
        <v>1</v>
      </c>
      <c r="L21">
        <v>1</v>
      </c>
      <c r="N21">
        <v>1</v>
      </c>
      <c r="O21">
        <v>2</v>
      </c>
      <c r="P21">
        <v>1</v>
      </c>
      <c r="Q21">
        <v>1</v>
      </c>
      <c r="T21">
        <v>1</v>
      </c>
      <c r="X21">
        <v>17</v>
      </c>
    </row>
    <row r="22" spans="1:24" x14ac:dyDescent="0.2">
      <c r="A22" s="15" t="s">
        <v>437</v>
      </c>
      <c r="B22" s="15" t="s">
        <v>44113</v>
      </c>
      <c r="C22">
        <v>1</v>
      </c>
      <c r="E22">
        <v>2</v>
      </c>
      <c r="G22">
        <v>1</v>
      </c>
      <c r="H22">
        <v>2</v>
      </c>
      <c r="I22">
        <v>1</v>
      </c>
      <c r="K22">
        <v>1</v>
      </c>
      <c r="L22">
        <v>2</v>
      </c>
      <c r="N22">
        <v>1</v>
      </c>
      <c r="O22">
        <v>1</v>
      </c>
      <c r="P22">
        <v>1</v>
      </c>
      <c r="Q22">
        <v>1</v>
      </c>
      <c r="R22">
        <v>1</v>
      </c>
      <c r="U22">
        <v>2</v>
      </c>
      <c r="X22">
        <v>17</v>
      </c>
    </row>
    <row r="23" spans="1:24" x14ac:dyDescent="0.2">
      <c r="A23" s="15" t="s">
        <v>190</v>
      </c>
      <c r="B23" s="15" t="s">
        <v>44113</v>
      </c>
      <c r="C23">
        <v>1</v>
      </c>
      <c r="G23">
        <v>1</v>
      </c>
      <c r="I23">
        <v>4</v>
      </c>
      <c r="L23">
        <v>1</v>
      </c>
      <c r="N23">
        <v>1</v>
      </c>
      <c r="O23">
        <v>1</v>
      </c>
      <c r="P23">
        <v>2</v>
      </c>
      <c r="Q23">
        <v>1</v>
      </c>
      <c r="R23">
        <v>1</v>
      </c>
      <c r="T23">
        <v>2</v>
      </c>
      <c r="U23">
        <v>1</v>
      </c>
      <c r="V23">
        <v>1</v>
      </c>
      <c r="X23">
        <v>17</v>
      </c>
    </row>
    <row r="24" spans="1:24" x14ac:dyDescent="0.2">
      <c r="A24" s="15" t="s">
        <v>365</v>
      </c>
      <c r="B24" s="15" t="s">
        <v>44113</v>
      </c>
      <c r="C24">
        <v>1</v>
      </c>
      <c r="E24">
        <v>1</v>
      </c>
      <c r="F24">
        <v>1</v>
      </c>
      <c r="G24">
        <v>1</v>
      </c>
      <c r="H24">
        <v>1</v>
      </c>
      <c r="I24">
        <v>1</v>
      </c>
      <c r="K24">
        <v>1</v>
      </c>
      <c r="L24">
        <v>1</v>
      </c>
      <c r="N24">
        <v>1</v>
      </c>
      <c r="P24">
        <v>2</v>
      </c>
      <c r="R24">
        <v>2</v>
      </c>
      <c r="T24">
        <v>2</v>
      </c>
      <c r="W24">
        <v>1</v>
      </c>
      <c r="X24">
        <v>16</v>
      </c>
    </row>
    <row r="25" spans="1:24" x14ac:dyDescent="0.2">
      <c r="A25" s="15" t="s">
        <v>732</v>
      </c>
      <c r="B25" s="15" t="s">
        <v>44113</v>
      </c>
      <c r="C25">
        <v>1</v>
      </c>
      <c r="D25">
        <v>1</v>
      </c>
      <c r="F25">
        <v>1</v>
      </c>
      <c r="H25">
        <v>2</v>
      </c>
      <c r="I25">
        <v>4</v>
      </c>
      <c r="J25">
        <v>2</v>
      </c>
      <c r="K25">
        <v>2</v>
      </c>
      <c r="M25">
        <v>1</v>
      </c>
      <c r="R25">
        <v>1</v>
      </c>
      <c r="V25">
        <v>1</v>
      </c>
      <c r="X25">
        <v>16</v>
      </c>
    </row>
    <row r="26" spans="1:24" x14ac:dyDescent="0.2">
      <c r="A26" s="15" t="s">
        <v>1516</v>
      </c>
      <c r="B26" s="15" t="s">
        <v>44114</v>
      </c>
      <c r="C26">
        <v>2</v>
      </c>
      <c r="E26">
        <v>3</v>
      </c>
      <c r="H26">
        <v>1</v>
      </c>
      <c r="J26">
        <v>1</v>
      </c>
      <c r="L26">
        <v>3</v>
      </c>
      <c r="P26">
        <v>2</v>
      </c>
      <c r="R26">
        <v>2</v>
      </c>
      <c r="U26">
        <v>2</v>
      </c>
      <c r="X26">
        <v>16</v>
      </c>
    </row>
    <row r="27" spans="1:24" x14ac:dyDescent="0.2">
      <c r="A27" s="15" t="s">
        <v>852</v>
      </c>
      <c r="B27" s="15" t="s">
        <v>44113</v>
      </c>
      <c r="D27">
        <v>1</v>
      </c>
      <c r="F27">
        <v>1</v>
      </c>
      <c r="G27">
        <v>1</v>
      </c>
      <c r="H27">
        <v>1</v>
      </c>
      <c r="I27">
        <v>1</v>
      </c>
      <c r="J27">
        <v>1</v>
      </c>
      <c r="L27">
        <v>1</v>
      </c>
      <c r="N27">
        <v>2</v>
      </c>
      <c r="O27">
        <v>1</v>
      </c>
      <c r="P27">
        <v>1</v>
      </c>
      <c r="Q27">
        <v>1</v>
      </c>
      <c r="R27">
        <v>1</v>
      </c>
      <c r="S27">
        <v>1</v>
      </c>
      <c r="T27">
        <v>1</v>
      </c>
      <c r="V27">
        <v>1</v>
      </c>
      <c r="X27">
        <v>16</v>
      </c>
    </row>
    <row r="28" spans="1:24" x14ac:dyDescent="0.2">
      <c r="A28" s="15" t="s">
        <v>386</v>
      </c>
      <c r="B28" s="15" t="s">
        <v>44113</v>
      </c>
      <c r="C28">
        <v>2</v>
      </c>
      <c r="D28">
        <v>1</v>
      </c>
      <c r="E28">
        <v>1</v>
      </c>
      <c r="F28">
        <v>1</v>
      </c>
      <c r="I28">
        <v>1</v>
      </c>
      <c r="J28">
        <v>1</v>
      </c>
      <c r="K28">
        <v>1</v>
      </c>
      <c r="L28">
        <v>3</v>
      </c>
      <c r="M28">
        <v>1</v>
      </c>
      <c r="N28">
        <v>1</v>
      </c>
      <c r="Q28">
        <v>1</v>
      </c>
      <c r="R28">
        <v>1</v>
      </c>
      <c r="S28">
        <v>1</v>
      </c>
      <c r="X28">
        <v>16</v>
      </c>
    </row>
    <row r="29" spans="1:24" x14ac:dyDescent="0.2">
      <c r="A29" s="15" t="s">
        <v>1289</v>
      </c>
      <c r="B29" s="15" t="s">
        <v>44113</v>
      </c>
      <c r="C29">
        <v>1</v>
      </c>
      <c r="D29">
        <v>2</v>
      </c>
      <c r="E29">
        <v>1</v>
      </c>
      <c r="F29">
        <v>2</v>
      </c>
      <c r="G29">
        <v>2</v>
      </c>
      <c r="I29">
        <v>1</v>
      </c>
      <c r="L29">
        <v>1</v>
      </c>
      <c r="M29">
        <v>2</v>
      </c>
      <c r="O29">
        <v>1</v>
      </c>
      <c r="R29">
        <v>1</v>
      </c>
      <c r="S29">
        <v>1</v>
      </c>
      <c r="T29">
        <v>1</v>
      </c>
      <c r="X29">
        <v>16</v>
      </c>
    </row>
    <row r="30" spans="1:24" x14ac:dyDescent="0.2">
      <c r="A30" s="15" t="s">
        <v>1096</v>
      </c>
      <c r="B30" s="15" t="s">
        <v>44113</v>
      </c>
      <c r="D30">
        <v>2</v>
      </c>
      <c r="E30">
        <v>1</v>
      </c>
      <c r="H30">
        <v>1</v>
      </c>
      <c r="J30">
        <v>2</v>
      </c>
      <c r="M30">
        <v>2</v>
      </c>
      <c r="N30">
        <v>1</v>
      </c>
      <c r="O30">
        <v>1</v>
      </c>
      <c r="P30">
        <v>1</v>
      </c>
      <c r="Q30">
        <v>1</v>
      </c>
      <c r="R30">
        <v>2</v>
      </c>
      <c r="T30">
        <v>1</v>
      </c>
      <c r="V30">
        <v>1</v>
      </c>
      <c r="X30">
        <v>16</v>
      </c>
    </row>
    <row r="31" spans="1:24" x14ac:dyDescent="0.2">
      <c r="A31" s="15" t="s">
        <v>500</v>
      </c>
      <c r="B31" s="15" t="s">
        <v>44113</v>
      </c>
      <c r="C31">
        <v>1</v>
      </c>
      <c r="D31">
        <v>1</v>
      </c>
      <c r="F31">
        <v>2</v>
      </c>
      <c r="H31">
        <v>1</v>
      </c>
      <c r="J31">
        <v>2</v>
      </c>
      <c r="K31">
        <v>2</v>
      </c>
      <c r="L31">
        <v>1</v>
      </c>
      <c r="M31">
        <v>1</v>
      </c>
      <c r="O31">
        <v>2</v>
      </c>
      <c r="P31">
        <v>1</v>
      </c>
      <c r="Q31">
        <v>1</v>
      </c>
      <c r="S31">
        <v>1</v>
      </c>
      <c r="X31">
        <v>16</v>
      </c>
    </row>
    <row r="32" spans="1:24" x14ac:dyDescent="0.2">
      <c r="A32" s="15" t="s">
        <v>1143</v>
      </c>
      <c r="B32" s="15" t="s">
        <v>44113</v>
      </c>
      <c r="C32">
        <v>1</v>
      </c>
      <c r="D32">
        <v>2</v>
      </c>
      <c r="H32">
        <v>1</v>
      </c>
      <c r="I32">
        <v>1</v>
      </c>
      <c r="K32">
        <v>2</v>
      </c>
      <c r="M32">
        <v>1</v>
      </c>
      <c r="P32">
        <v>1</v>
      </c>
      <c r="Q32">
        <v>1</v>
      </c>
      <c r="R32">
        <v>1</v>
      </c>
      <c r="S32">
        <v>1</v>
      </c>
      <c r="T32">
        <v>1</v>
      </c>
      <c r="U32">
        <v>2</v>
      </c>
      <c r="V32">
        <v>1</v>
      </c>
      <c r="X32">
        <v>16</v>
      </c>
    </row>
    <row r="33" spans="1:24" x14ac:dyDescent="0.2">
      <c r="A33" s="15" t="s">
        <v>1431</v>
      </c>
      <c r="B33" s="15" t="s">
        <v>44114</v>
      </c>
      <c r="D33">
        <v>3</v>
      </c>
      <c r="E33">
        <v>1</v>
      </c>
      <c r="F33">
        <v>1</v>
      </c>
      <c r="G33">
        <v>2</v>
      </c>
      <c r="H33">
        <v>2</v>
      </c>
      <c r="I33">
        <v>1</v>
      </c>
      <c r="J33">
        <v>2</v>
      </c>
      <c r="M33">
        <v>1</v>
      </c>
      <c r="Q33">
        <v>2</v>
      </c>
      <c r="U33">
        <v>1</v>
      </c>
      <c r="X33">
        <v>16</v>
      </c>
    </row>
    <row r="34" spans="1:24" x14ac:dyDescent="0.2">
      <c r="A34" s="15" t="s">
        <v>2278</v>
      </c>
      <c r="B34" s="15" t="s">
        <v>44113</v>
      </c>
      <c r="D34">
        <v>2</v>
      </c>
      <c r="E34">
        <v>2</v>
      </c>
      <c r="F34">
        <v>2</v>
      </c>
      <c r="I34">
        <v>1</v>
      </c>
      <c r="K34">
        <v>1</v>
      </c>
      <c r="N34">
        <v>1</v>
      </c>
      <c r="Q34">
        <v>1</v>
      </c>
      <c r="R34">
        <v>2</v>
      </c>
      <c r="T34">
        <v>2</v>
      </c>
      <c r="V34">
        <v>1</v>
      </c>
      <c r="X34">
        <v>15</v>
      </c>
    </row>
    <row r="35" spans="1:24" x14ac:dyDescent="0.2">
      <c r="A35" s="15" t="s">
        <v>2296</v>
      </c>
      <c r="B35" s="15" t="s">
        <v>44113</v>
      </c>
      <c r="C35">
        <v>1</v>
      </c>
      <c r="G35">
        <v>1</v>
      </c>
      <c r="I35">
        <v>1</v>
      </c>
      <c r="K35">
        <v>1</v>
      </c>
      <c r="L35">
        <v>1</v>
      </c>
      <c r="M35">
        <v>1</v>
      </c>
      <c r="N35">
        <v>2</v>
      </c>
      <c r="O35">
        <v>2</v>
      </c>
      <c r="P35">
        <v>1</v>
      </c>
      <c r="S35">
        <v>1</v>
      </c>
      <c r="T35">
        <v>1</v>
      </c>
      <c r="U35">
        <v>1</v>
      </c>
      <c r="V35">
        <v>1</v>
      </c>
      <c r="X35">
        <v>15</v>
      </c>
    </row>
    <row r="36" spans="1:24" x14ac:dyDescent="0.2">
      <c r="A36" s="15" t="s">
        <v>957</v>
      </c>
      <c r="B36" s="15" t="s">
        <v>44113</v>
      </c>
      <c r="C36">
        <v>2</v>
      </c>
      <c r="D36">
        <v>1</v>
      </c>
      <c r="F36">
        <v>1</v>
      </c>
      <c r="G36">
        <v>2</v>
      </c>
      <c r="H36">
        <v>1</v>
      </c>
      <c r="J36">
        <v>1</v>
      </c>
      <c r="K36">
        <v>2</v>
      </c>
      <c r="L36">
        <v>2</v>
      </c>
      <c r="N36">
        <v>1</v>
      </c>
      <c r="Q36">
        <v>1</v>
      </c>
      <c r="S36">
        <v>1</v>
      </c>
      <c r="X36">
        <v>15</v>
      </c>
    </row>
    <row r="37" spans="1:24" x14ac:dyDescent="0.2">
      <c r="A37" s="15" t="s">
        <v>8535</v>
      </c>
      <c r="B37" s="15" t="s">
        <v>44113</v>
      </c>
      <c r="G37">
        <v>1</v>
      </c>
      <c r="I37">
        <v>1</v>
      </c>
      <c r="K37">
        <v>1</v>
      </c>
      <c r="M37">
        <v>1</v>
      </c>
      <c r="N37">
        <v>2</v>
      </c>
      <c r="O37">
        <v>1</v>
      </c>
      <c r="P37">
        <v>1</v>
      </c>
      <c r="Q37">
        <v>3</v>
      </c>
      <c r="R37">
        <v>1</v>
      </c>
      <c r="T37">
        <v>1</v>
      </c>
      <c r="U37">
        <v>1</v>
      </c>
      <c r="V37">
        <v>1</v>
      </c>
      <c r="X37">
        <v>15</v>
      </c>
    </row>
    <row r="38" spans="1:24" x14ac:dyDescent="0.2">
      <c r="A38" s="15" t="s">
        <v>4855</v>
      </c>
      <c r="B38" s="15" t="s">
        <v>44114</v>
      </c>
      <c r="E38">
        <v>1</v>
      </c>
      <c r="F38">
        <v>1</v>
      </c>
      <c r="G38">
        <v>1</v>
      </c>
      <c r="H38">
        <v>2</v>
      </c>
      <c r="K38">
        <v>1</v>
      </c>
      <c r="L38">
        <v>1</v>
      </c>
      <c r="N38">
        <v>1</v>
      </c>
      <c r="R38">
        <v>1</v>
      </c>
      <c r="T38">
        <v>1</v>
      </c>
      <c r="U38">
        <v>1</v>
      </c>
      <c r="V38">
        <v>2</v>
      </c>
      <c r="W38">
        <v>1</v>
      </c>
      <c r="X38">
        <v>14</v>
      </c>
    </row>
    <row r="39" spans="1:24" x14ac:dyDescent="0.2">
      <c r="A39" s="15" t="s">
        <v>968</v>
      </c>
      <c r="B39" s="15" t="s">
        <v>44113</v>
      </c>
      <c r="C39">
        <v>1</v>
      </c>
      <c r="D39">
        <v>1</v>
      </c>
      <c r="E39">
        <v>1</v>
      </c>
      <c r="F39">
        <v>1</v>
      </c>
      <c r="H39">
        <v>1</v>
      </c>
      <c r="I39">
        <v>1</v>
      </c>
      <c r="K39">
        <v>1</v>
      </c>
      <c r="L39">
        <v>1</v>
      </c>
      <c r="M39">
        <v>1</v>
      </c>
      <c r="O39">
        <v>1</v>
      </c>
      <c r="P39">
        <v>1</v>
      </c>
      <c r="Q39">
        <v>1</v>
      </c>
      <c r="T39">
        <v>1</v>
      </c>
      <c r="V39">
        <v>1</v>
      </c>
      <c r="X39">
        <v>14</v>
      </c>
    </row>
    <row r="40" spans="1:24" x14ac:dyDescent="0.2">
      <c r="A40" s="15" t="s">
        <v>1348</v>
      </c>
      <c r="B40" s="15" t="s">
        <v>44113</v>
      </c>
      <c r="C40">
        <v>1</v>
      </c>
      <c r="E40">
        <v>1</v>
      </c>
      <c r="F40">
        <v>1</v>
      </c>
      <c r="G40">
        <v>4</v>
      </c>
      <c r="H40">
        <v>1</v>
      </c>
      <c r="K40">
        <v>2</v>
      </c>
      <c r="L40">
        <v>2</v>
      </c>
      <c r="O40">
        <v>1</v>
      </c>
      <c r="P40">
        <v>1</v>
      </c>
      <c r="X40">
        <v>14</v>
      </c>
    </row>
    <row r="41" spans="1:24" x14ac:dyDescent="0.2">
      <c r="A41" s="15" t="s">
        <v>242</v>
      </c>
      <c r="B41" s="15" t="s">
        <v>44113</v>
      </c>
      <c r="E41">
        <v>1</v>
      </c>
      <c r="F41">
        <v>2</v>
      </c>
      <c r="H41">
        <v>4</v>
      </c>
      <c r="K41">
        <v>1</v>
      </c>
      <c r="M41">
        <v>2</v>
      </c>
      <c r="S41">
        <v>1</v>
      </c>
      <c r="T41">
        <v>1</v>
      </c>
      <c r="U41">
        <v>1</v>
      </c>
      <c r="V41">
        <v>1</v>
      </c>
      <c r="X41">
        <v>14</v>
      </c>
    </row>
    <row r="42" spans="1:24" x14ac:dyDescent="0.2">
      <c r="A42" s="15" t="s">
        <v>3526</v>
      </c>
      <c r="B42" s="15" t="s">
        <v>44113</v>
      </c>
      <c r="D42">
        <v>1</v>
      </c>
      <c r="F42">
        <v>1</v>
      </c>
      <c r="G42">
        <v>1</v>
      </c>
      <c r="H42">
        <v>1</v>
      </c>
      <c r="J42">
        <v>2</v>
      </c>
      <c r="K42">
        <v>1</v>
      </c>
      <c r="M42">
        <v>1</v>
      </c>
      <c r="O42">
        <v>1</v>
      </c>
      <c r="P42">
        <v>1</v>
      </c>
      <c r="R42">
        <v>1</v>
      </c>
      <c r="T42">
        <v>1</v>
      </c>
      <c r="U42">
        <v>1</v>
      </c>
      <c r="V42">
        <v>1</v>
      </c>
      <c r="X42">
        <v>14</v>
      </c>
    </row>
    <row r="43" spans="1:24" x14ac:dyDescent="0.2">
      <c r="A43" s="15" t="s">
        <v>1318</v>
      </c>
      <c r="B43" s="15" t="s">
        <v>44113</v>
      </c>
      <c r="C43">
        <v>1</v>
      </c>
      <c r="D43">
        <v>2</v>
      </c>
      <c r="F43">
        <v>1</v>
      </c>
      <c r="G43">
        <v>1</v>
      </c>
      <c r="H43">
        <v>1</v>
      </c>
      <c r="I43">
        <v>1</v>
      </c>
      <c r="J43">
        <v>1</v>
      </c>
      <c r="K43">
        <v>1</v>
      </c>
      <c r="L43">
        <v>1</v>
      </c>
      <c r="M43">
        <v>1</v>
      </c>
      <c r="Q43">
        <v>1</v>
      </c>
      <c r="S43">
        <v>1</v>
      </c>
      <c r="U43">
        <v>1</v>
      </c>
      <c r="X43">
        <v>14</v>
      </c>
    </row>
    <row r="44" spans="1:24" x14ac:dyDescent="0.2">
      <c r="A44" s="15" t="s">
        <v>591</v>
      </c>
      <c r="B44" s="15" t="s">
        <v>44113</v>
      </c>
      <c r="D44">
        <v>1</v>
      </c>
      <c r="G44">
        <v>1</v>
      </c>
      <c r="H44">
        <v>1</v>
      </c>
      <c r="I44">
        <v>2</v>
      </c>
      <c r="J44">
        <v>1</v>
      </c>
      <c r="K44">
        <v>1</v>
      </c>
      <c r="M44">
        <v>1</v>
      </c>
      <c r="N44">
        <v>2</v>
      </c>
      <c r="P44">
        <v>2</v>
      </c>
      <c r="R44">
        <v>1</v>
      </c>
      <c r="T44">
        <v>1</v>
      </c>
      <c r="X44">
        <v>14</v>
      </c>
    </row>
    <row r="45" spans="1:24" x14ac:dyDescent="0.2">
      <c r="A45" s="15" t="s">
        <v>3250</v>
      </c>
      <c r="B45" s="15" t="s">
        <v>44113</v>
      </c>
      <c r="D45">
        <v>1</v>
      </c>
      <c r="I45">
        <v>1</v>
      </c>
      <c r="J45">
        <v>1</v>
      </c>
      <c r="M45">
        <v>2</v>
      </c>
      <c r="N45">
        <v>2</v>
      </c>
      <c r="O45">
        <v>1</v>
      </c>
      <c r="P45">
        <v>1</v>
      </c>
      <c r="R45">
        <v>1</v>
      </c>
      <c r="S45">
        <v>1</v>
      </c>
      <c r="T45">
        <v>2</v>
      </c>
      <c r="U45">
        <v>1</v>
      </c>
      <c r="X45">
        <v>14</v>
      </c>
    </row>
    <row r="46" spans="1:24" x14ac:dyDescent="0.2">
      <c r="A46" s="15" t="s">
        <v>312</v>
      </c>
      <c r="B46" s="15" t="s">
        <v>44113</v>
      </c>
      <c r="C46">
        <v>1</v>
      </c>
      <c r="D46">
        <v>1</v>
      </c>
      <c r="E46">
        <v>1</v>
      </c>
      <c r="I46">
        <v>1</v>
      </c>
      <c r="K46">
        <v>1</v>
      </c>
      <c r="M46">
        <v>1</v>
      </c>
      <c r="O46">
        <v>2</v>
      </c>
      <c r="P46">
        <v>1</v>
      </c>
      <c r="Q46">
        <v>1</v>
      </c>
      <c r="U46">
        <v>1</v>
      </c>
      <c r="V46">
        <v>2</v>
      </c>
      <c r="X46">
        <v>13</v>
      </c>
    </row>
    <row r="47" spans="1:24" x14ac:dyDescent="0.2">
      <c r="A47" s="15" t="s">
        <v>7317</v>
      </c>
      <c r="B47" s="15" t="s">
        <v>44113</v>
      </c>
      <c r="F47">
        <v>1</v>
      </c>
      <c r="I47">
        <v>2</v>
      </c>
      <c r="K47">
        <v>2</v>
      </c>
      <c r="L47">
        <v>1</v>
      </c>
      <c r="M47">
        <v>1</v>
      </c>
      <c r="N47">
        <v>2</v>
      </c>
      <c r="R47">
        <v>2</v>
      </c>
      <c r="S47">
        <v>1</v>
      </c>
      <c r="U47">
        <v>1</v>
      </c>
      <c r="X47">
        <v>13</v>
      </c>
    </row>
    <row r="48" spans="1:24" x14ac:dyDescent="0.2">
      <c r="A48" s="15" t="s">
        <v>9676</v>
      </c>
      <c r="B48" s="15" t="s">
        <v>44113</v>
      </c>
      <c r="K48">
        <v>1</v>
      </c>
      <c r="M48">
        <v>1</v>
      </c>
      <c r="N48">
        <v>3</v>
      </c>
      <c r="P48">
        <v>3</v>
      </c>
      <c r="Q48">
        <v>1</v>
      </c>
      <c r="S48">
        <v>2</v>
      </c>
      <c r="V48">
        <v>2</v>
      </c>
      <c r="X48">
        <v>13</v>
      </c>
    </row>
    <row r="49" spans="1:24" x14ac:dyDescent="0.2">
      <c r="A49" s="15" t="s">
        <v>759</v>
      </c>
      <c r="B49" s="15" t="s">
        <v>44113</v>
      </c>
      <c r="C49">
        <v>1</v>
      </c>
      <c r="E49">
        <v>2</v>
      </c>
      <c r="G49">
        <v>1</v>
      </c>
      <c r="I49">
        <v>2</v>
      </c>
      <c r="K49">
        <v>1</v>
      </c>
      <c r="M49">
        <v>2</v>
      </c>
      <c r="N49">
        <v>1</v>
      </c>
      <c r="P49">
        <v>1</v>
      </c>
      <c r="R49">
        <v>1</v>
      </c>
      <c r="V49">
        <v>1</v>
      </c>
      <c r="X49">
        <v>13</v>
      </c>
    </row>
    <row r="50" spans="1:24" x14ac:dyDescent="0.2">
      <c r="A50" s="15" t="s">
        <v>3439</v>
      </c>
      <c r="B50" s="15" t="s">
        <v>44114</v>
      </c>
      <c r="D50">
        <v>1</v>
      </c>
      <c r="E50">
        <v>1</v>
      </c>
      <c r="F50">
        <v>1</v>
      </c>
      <c r="H50">
        <v>1</v>
      </c>
      <c r="L50">
        <v>1</v>
      </c>
      <c r="M50">
        <v>1</v>
      </c>
      <c r="N50">
        <v>1</v>
      </c>
      <c r="O50">
        <v>1</v>
      </c>
      <c r="P50">
        <v>1</v>
      </c>
      <c r="Q50">
        <v>2</v>
      </c>
      <c r="R50">
        <v>1</v>
      </c>
      <c r="T50">
        <v>1</v>
      </c>
      <c r="X50">
        <v>13</v>
      </c>
    </row>
    <row r="51" spans="1:24" x14ac:dyDescent="0.2">
      <c r="A51" s="15" t="s">
        <v>9224</v>
      </c>
      <c r="B51" s="15" t="s">
        <v>44113</v>
      </c>
      <c r="H51">
        <v>1</v>
      </c>
      <c r="K51">
        <v>1</v>
      </c>
      <c r="L51">
        <v>1</v>
      </c>
      <c r="M51">
        <v>2</v>
      </c>
      <c r="N51">
        <v>1</v>
      </c>
      <c r="O51">
        <v>1</v>
      </c>
      <c r="P51">
        <v>1</v>
      </c>
      <c r="Q51">
        <v>1</v>
      </c>
      <c r="R51">
        <v>1</v>
      </c>
      <c r="U51">
        <v>1</v>
      </c>
      <c r="V51">
        <v>1</v>
      </c>
      <c r="W51">
        <v>1</v>
      </c>
      <c r="X51">
        <v>13</v>
      </c>
    </row>
    <row r="52" spans="1:24" x14ac:dyDescent="0.2">
      <c r="A52" s="15" t="s">
        <v>2108</v>
      </c>
      <c r="B52" s="15" t="s">
        <v>44113</v>
      </c>
      <c r="D52">
        <v>2</v>
      </c>
      <c r="E52">
        <v>2</v>
      </c>
      <c r="F52">
        <v>1</v>
      </c>
      <c r="G52">
        <v>1</v>
      </c>
      <c r="H52">
        <v>1</v>
      </c>
      <c r="J52">
        <v>1</v>
      </c>
      <c r="N52">
        <v>1</v>
      </c>
      <c r="O52">
        <v>1</v>
      </c>
      <c r="R52">
        <v>1</v>
      </c>
      <c r="V52">
        <v>1</v>
      </c>
      <c r="X52">
        <v>12</v>
      </c>
    </row>
    <row r="53" spans="1:24" x14ac:dyDescent="0.2">
      <c r="A53" s="15" t="s">
        <v>5613</v>
      </c>
      <c r="B53" s="15" t="s">
        <v>44113</v>
      </c>
      <c r="E53">
        <v>1</v>
      </c>
      <c r="G53">
        <v>1</v>
      </c>
      <c r="J53">
        <v>2</v>
      </c>
      <c r="L53">
        <v>1</v>
      </c>
      <c r="P53">
        <v>3</v>
      </c>
      <c r="R53">
        <v>1</v>
      </c>
      <c r="S53">
        <v>1</v>
      </c>
      <c r="T53">
        <v>1</v>
      </c>
      <c r="W53">
        <v>1</v>
      </c>
      <c r="X53">
        <v>12</v>
      </c>
    </row>
    <row r="54" spans="1:24" x14ac:dyDescent="0.2">
      <c r="A54" s="15" t="s">
        <v>447</v>
      </c>
      <c r="B54" s="15" t="s">
        <v>44113</v>
      </c>
      <c r="C54">
        <v>1</v>
      </c>
      <c r="D54">
        <v>1</v>
      </c>
      <c r="E54">
        <v>2</v>
      </c>
      <c r="F54">
        <v>2</v>
      </c>
      <c r="J54">
        <v>1</v>
      </c>
      <c r="K54">
        <v>1</v>
      </c>
      <c r="L54">
        <v>1</v>
      </c>
      <c r="O54">
        <v>1</v>
      </c>
      <c r="S54">
        <v>1</v>
      </c>
      <c r="V54">
        <v>1</v>
      </c>
      <c r="X54">
        <v>12</v>
      </c>
    </row>
    <row r="55" spans="1:24" x14ac:dyDescent="0.2">
      <c r="A55" s="15" t="s">
        <v>4616</v>
      </c>
      <c r="B55" s="15" t="s">
        <v>44113</v>
      </c>
      <c r="D55">
        <v>1</v>
      </c>
      <c r="G55">
        <v>1</v>
      </c>
      <c r="H55">
        <v>1</v>
      </c>
      <c r="O55">
        <v>1</v>
      </c>
      <c r="P55">
        <v>3</v>
      </c>
      <c r="Q55">
        <v>1</v>
      </c>
      <c r="R55">
        <v>1</v>
      </c>
      <c r="S55">
        <v>1</v>
      </c>
      <c r="T55">
        <v>2</v>
      </c>
      <c r="X55">
        <v>12</v>
      </c>
    </row>
    <row r="56" spans="1:24" x14ac:dyDescent="0.2">
      <c r="A56" s="15" t="s">
        <v>18208</v>
      </c>
      <c r="B56" s="15" t="s">
        <v>44113</v>
      </c>
      <c r="L56">
        <v>1</v>
      </c>
      <c r="M56">
        <v>1</v>
      </c>
      <c r="N56">
        <v>1</v>
      </c>
      <c r="O56">
        <v>1</v>
      </c>
      <c r="P56">
        <v>2</v>
      </c>
      <c r="Q56">
        <v>3</v>
      </c>
      <c r="R56">
        <v>1</v>
      </c>
      <c r="S56">
        <v>1</v>
      </c>
      <c r="U56">
        <v>1</v>
      </c>
      <c r="X56">
        <v>12</v>
      </c>
    </row>
    <row r="57" spans="1:24" x14ac:dyDescent="0.2">
      <c r="A57" s="15" t="s">
        <v>5705</v>
      </c>
      <c r="B57" s="15" t="s">
        <v>44114</v>
      </c>
      <c r="E57">
        <v>1</v>
      </c>
      <c r="G57">
        <v>1</v>
      </c>
      <c r="J57">
        <v>1</v>
      </c>
      <c r="L57">
        <v>1</v>
      </c>
      <c r="M57">
        <v>2</v>
      </c>
      <c r="O57">
        <v>1</v>
      </c>
      <c r="P57">
        <v>2</v>
      </c>
      <c r="Q57">
        <v>2</v>
      </c>
      <c r="R57">
        <v>1</v>
      </c>
      <c r="X57">
        <v>12</v>
      </c>
    </row>
    <row r="58" spans="1:24" x14ac:dyDescent="0.2">
      <c r="A58" s="15" t="s">
        <v>878</v>
      </c>
      <c r="B58" s="15" t="s">
        <v>44114</v>
      </c>
      <c r="D58">
        <v>1</v>
      </c>
      <c r="E58">
        <v>1</v>
      </c>
      <c r="H58">
        <v>2</v>
      </c>
      <c r="J58">
        <v>1</v>
      </c>
      <c r="M58">
        <v>1</v>
      </c>
      <c r="O58">
        <v>1</v>
      </c>
      <c r="P58">
        <v>2</v>
      </c>
      <c r="Q58">
        <v>1</v>
      </c>
      <c r="S58">
        <v>1</v>
      </c>
      <c r="T58">
        <v>1</v>
      </c>
      <c r="X58">
        <v>12</v>
      </c>
    </row>
    <row r="59" spans="1:24" x14ac:dyDescent="0.2">
      <c r="A59" s="15" t="s">
        <v>2569</v>
      </c>
      <c r="B59" s="15" t="s">
        <v>44113</v>
      </c>
      <c r="D59">
        <v>1</v>
      </c>
      <c r="F59">
        <v>2</v>
      </c>
      <c r="H59">
        <v>1</v>
      </c>
      <c r="I59">
        <v>2</v>
      </c>
      <c r="J59">
        <v>1</v>
      </c>
      <c r="K59">
        <v>1</v>
      </c>
      <c r="P59">
        <v>3</v>
      </c>
      <c r="Q59">
        <v>1</v>
      </c>
      <c r="X59">
        <v>12</v>
      </c>
    </row>
    <row r="60" spans="1:24" x14ac:dyDescent="0.2">
      <c r="A60" s="15" t="s">
        <v>1008</v>
      </c>
      <c r="B60" s="15" t="s">
        <v>44113</v>
      </c>
      <c r="C60">
        <v>1</v>
      </c>
      <c r="D60">
        <v>1</v>
      </c>
      <c r="F60">
        <v>1</v>
      </c>
      <c r="H60">
        <v>1</v>
      </c>
      <c r="J60">
        <v>1</v>
      </c>
      <c r="L60">
        <v>1</v>
      </c>
      <c r="M60">
        <v>2</v>
      </c>
      <c r="Q60">
        <v>2</v>
      </c>
      <c r="R60">
        <v>1</v>
      </c>
      <c r="S60">
        <v>1</v>
      </c>
      <c r="X60">
        <v>12</v>
      </c>
    </row>
    <row r="61" spans="1:24" x14ac:dyDescent="0.2">
      <c r="A61" s="15" t="s">
        <v>3826</v>
      </c>
      <c r="B61" s="15" t="s">
        <v>44113</v>
      </c>
      <c r="E61">
        <v>3</v>
      </c>
      <c r="F61">
        <v>1</v>
      </c>
      <c r="G61">
        <v>1</v>
      </c>
      <c r="H61">
        <v>1</v>
      </c>
      <c r="J61">
        <v>1</v>
      </c>
      <c r="N61">
        <v>1</v>
      </c>
      <c r="O61">
        <v>1</v>
      </c>
      <c r="R61">
        <v>1</v>
      </c>
      <c r="T61">
        <v>1</v>
      </c>
      <c r="X61">
        <v>11</v>
      </c>
    </row>
    <row r="62" spans="1:24" x14ac:dyDescent="0.2">
      <c r="A62" s="15" t="s">
        <v>2304</v>
      </c>
      <c r="B62" s="15" t="s">
        <v>44114</v>
      </c>
      <c r="C62">
        <v>1</v>
      </c>
      <c r="D62">
        <v>1</v>
      </c>
      <c r="E62">
        <v>1</v>
      </c>
      <c r="F62">
        <v>1</v>
      </c>
      <c r="J62">
        <v>1</v>
      </c>
      <c r="K62">
        <v>1</v>
      </c>
      <c r="P62">
        <v>1</v>
      </c>
      <c r="R62">
        <v>3</v>
      </c>
      <c r="V62">
        <v>1</v>
      </c>
      <c r="X62">
        <v>11</v>
      </c>
    </row>
    <row r="63" spans="1:24" x14ac:dyDescent="0.2">
      <c r="A63" s="15" t="s">
        <v>16834</v>
      </c>
      <c r="B63" s="15" t="s">
        <v>44113</v>
      </c>
      <c r="N63">
        <v>1</v>
      </c>
      <c r="O63">
        <v>1</v>
      </c>
      <c r="P63">
        <v>2</v>
      </c>
      <c r="R63">
        <v>2</v>
      </c>
      <c r="S63">
        <v>1</v>
      </c>
      <c r="T63">
        <v>1</v>
      </c>
      <c r="U63">
        <v>1</v>
      </c>
      <c r="V63">
        <v>1</v>
      </c>
      <c r="W63">
        <v>1</v>
      </c>
      <c r="X63">
        <v>11</v>
      </c>
    </row>
    <row r="64" spans="1:24" x14ac:dyDescent="0.2">
      <c r="A64" s="15" t="s">
        <v>2059</v>
      </c>
      <c r="B64" s="15" t="s">
        <v>44113</v>
      </c>
      <c r="C64">
        <v>1</v>
      </c>
      <c r="G64">
        <v>1</v>
      </c>
      <c r="I64">
        <v>1</v>
      </c>
      <c r="J64">
        <v>1</v>
      </c>
      <c r="L64">
        <v>2</v>
      </c>
      <c r="O64">
        <v>1</v>
      </c>
      <c r="Q64">
        <v>1</v>
      </c>
      <c r="T64">
        <v>1</v>
      </c>
      <c r="V64">
        <v>1</v>
      </c>
      <c r="W64">
        <v>1</v>
      </c>
      <c r="X64">
        <v>11</v>
      </c>
    </row>
    <row r="65" spans="1:24" ht="17" customHeight="1" x14ac:dyDescent="0.2">
      <c r="A65" s="15" t="s">
        <v>20683</v>
      </c>
      <c r="B65" s="15" t="s">
        <v>44113</v>
      </c>
      <c r="L65">
        <v>2</v>
      </c>
      <c r="M65">
        <v>1</v>
      </c>
      <c r="N65">
        <v>1</v>
      </c>
      <c r="P65">
        <v>3</v>
      </c>
      <c r="R65">
        <v>1</v>
      </c>
      <c r="S65">
        <v>1</v>
      </c>
      <c r="U65">
        <v>1</v>
      </c>
      <c r="V65">
        <v>1</v>
      </c>
      <c r="X65">
        <v>11</v>
      </c>
    </row>
    <row r="66" spans="1:24" x14ac:dyDescent="0.2">
      <c r="A66" s="15" t="s">
        <v>10478</v>
      </c>
      <c r="B66" s="15" t="s">
        <v>44113</v>
      </c>
      <c r="H66">
        <v>1</v>
      </c>
      <c r="J66">
        <v>1</v>
      </c>
      <c r="L66">
        <v>1</v>
      </c>
      <c r="M66">
        <v>1</v>
      </c>
      <c r="N66">
        <v>1</v>
      </c>
      <c r="O66">
        <v>2</v>
      </c>
      <c r="P66">
        <v>1</v>
      </c>
      <c r="R66">
        <v>2</v>
      </c>
      <c r="V66">
        <v>1</v>
      </c>
      <c r="X66">
        <v>11</v>
      </c>
    </row>
    <row r="67" spans="1:24" x14ac:dyDescent="0.2">
      <c r="A67" s="15" t="s">
        <v>3861</v>
      </c>
      <c r="B67" s="15" t="s">
        <v>44113</v>
      </c>
      <c r="E67">
        <v>1</v>
      </c>
      <c r="I67">
        <v>1</v>
      </c>
      <c r="J67">
        <v>1</v>
      </c>
      <c r="K67">
        <v>1</v>
      </c>
      <c r="L67">
        <v>1</v>
      </c>
      <c r="Q67">
        <v>2</v>
      </c>
      <c r="R67">
        <v>1</v>
      </c>
      <c r="S67">
        <v>1</v>
      </c>
      <c r="V67">
        <v>2</v>
      </c>
      <c r="X67">
        <v>11</v>
      </c>
    </row>
    <row r="68" spans="1:24" x14ac:dyDescent="0.2">
      <c r="A68" s="15" t="s">
        <v>690</v>
      </c>
      <c r="B68" s="15" t="s">
        <v>44113</v>
      </c>
      <c r="C68">
        <v>1</v>
      </c>
      <c r="D68">
        <v>2</v>
      </c>
      <c r="F68">
        <v>2</v>
      </c>
      <c r="H68">
        <v>1</v>
      </c>
      <c r="I68">
        <v>2</v>
      </c>
      <c r="K68">
        <v>2</v>
      </c>
      <c r="N68">
        <v>1</v>
      </c>
      <c r="X68">
        <v>11</v>
      </c>
    </row>
    <row r="69" spans="1:24" x14ac:dyDescent="0.2">
      <c r="A69" s="15" t="s">
        <v>1614</v>
      </c>
      <c r="B69" s="15" t="s">
        <v>44114</v>
      </c>
      <c r="C69">
        <v>1</v>
      </c>
      <c r="G69">
        <v>1</v>
      </c>
      <c r="H69">
        <v>1</v>
      </c>
      <c r="K69">
        <v>1</v>
      </c>
      <c r="L69">
        <v>1</v>
      </c>
      <c r="M69">
        <v>1</v>
      </c>
      <c r="N69">
        <v>1</v>
      </c>
      <c r="R69">
        <v>1</v>
      </c>
      <c r="S69">
        <v>1</v>
      </c>
      <c r="U69">
        <v>2</v>
      </c>
      <c r="X69">
        <v>11</v>
      </c>
    </row>
    <row r="70" spans="1:24" x14ac:dyDescent="0.2">
      <c r="A70" s="15" t="s">
        <v>8677</v>
      </c>
      <c r="B70" s="15" t="s">
        <v>44113</v>
      </c>
      <c r="G70">
        <v>1</v>
      </c>
      <c r="I70">
        <v>1</v>
      </c>
      <c r="J70">
        <v>1</v>
      </c>
      <c r="K70">
        <v>1</v>
      </c>
      <c r="L70">
        <v>1</v>
      </c>
      <c r="N70">
        <v>1</v>
      </c>
      <c r="P70">
        <v>2</v>
      </c>
      <c r="R70">
        <v>1</v>
      </c>
      <c r="T70">
        <v>1</v>
      </c>
      <c r="X70">
        <v>10</v>
      </c>
    </row>
    <row r="71" spans="1:24" x14ac:dyDescent="0.2">
      <c r="A71" s="15" t="s">
        <v>201</v>
      </c>
      <c r="B71" s="15" t="s">
        <v>44113</v>
      </c>
      <c r="C71">
        <v>1</v>
      </c>
      <c r="E71">
        <v>1</v>
      </c>
      <c r="F71">
        <v>2</v>
      </c>
      <c r="H71">
        <v>2</v>
      </c>
      <c r="J71">
        <v>2</v>
      </c>
      <c r="L71">
        <v>1</v>
      </c>
      <c r="Q71">
        <v>1</v>
      </c>
      <c r="X71">
        <v>10</v>
      </c>
    </row>
    <row r="72" spans="1:24" x14ac:dyDescent="0.2">
      <c r="A72" s="15" t="s">
        <v>3578</v>
      </c>
      <c r="B72" s="15" t="s">
        <v>44113</v>
      </c>
      <c r="E72">
        <v>1</v>
      </c>
      <c r="H72">
        <v>1</v>
      </c>
      <c r="I72">
        <v>1</v>
      </c>
      <c r="L72">
        <v>1</v>
      </c>
      <c r="M72">
        <v>3</v>
      </c>
      <c r="N72">
        <v>1</v>
      </c>
      <c r="R72">
        <v>1</v>
      </c>
      <c r="S72">
        <v>1</v>
      </c>
      <c r="X72">
        <v>10</v>
      </c>
    </row>
    <row r="73" spans="1:24" x14ac:dyDescent="0.2">
      <c r="A73" s="15" t="s">
        <v>5671</v>
      </c>
      <c r="B73" s="15" t="s">
        <v>44113</v>
      </c>
      <c r="E73">
        <v>2</v>
      </c>
      <c r="F73">
        <v>1</v>
      </c>
      <c r="I73">
        <v>2</v>
      </c>
      <c r="M73">
        <v>1</v>
      </c>
      <c r="N73">
        <v>1</v>
      </c>
      <c r="R73">
        <v>1</v>
      </c>
      <c r="U73">
        <v>1</v>
      </c>
      <c r="W73">
        <v>1</v>
      </c>
      <c r="X73">
        <v>10</v>
      </c>
    </row>
    <row r="74" spans="1:24" x14ac:dyDescent="0.2">
      <c r="A74" s="15" t="s">
        <v>16964</v>
      </c>
      <c r="B74" s="15" t="s">
        <v>44113</v>
      </c>
      <c r="K74">
        <v>1</v>
      </c>
      <c r="L74">
        <v>1</v>
      </c>
      <c r="N74">
        <v>2</v>
      </c>
      <c r="O74">
        <v>1</v>
      </c>
      <c r="P74">
        <v>1</v>
      </c>
      <c r="Q74">
        <v>2</v>
      </c>
      <c r="R74">
        <v>2</v>
      </c>
      <c r="X74">
        <v>10</v>
      </c>
    </row>
    <row r="75" spans="1:24" x14ac:dyDescent="0.2">
      <c r="A75" s="15" t="s">
        <v>861</v>
      </c>
      <c r="B75" s="15" t="s">
        <v>44113</v>
      </c>
      <c r="C75">
        <v>1</v>
      </c>
      <c r="D75">
        <v>2</v>
      </c>
      <c r="F75">
        <v>1</v>
      </c>
      <c r="K75">
        <v>3</v>
      </c>
      <c r="M75">
        <v>2</v>
      </c>
      <c r="O75">
        <v>1</v>
      </c>
      <c r="X75">
        <v>10</v>
      </c>
    </row>
    <row r="76" spans="1:24" x14ac:dyDescent="0.2">
      <c r="A76" s="15" t="s">
        <v>622</v>
      </c>
      <c r="B76" s="15" t="s">
        <v>44114</v>
      </c>
      <c r="C76">
        <v>1</v>
      </c>
      <c r="F76">
        <v>1</v>
      </c>
      <c r="H76">
        <v>1</v>
      </c>
      <c r="I76">
        <v>1</v>
      </c>
      <c r="K76">
        <v>1</v>
      </c>
      <c r="L76">
        <v>1</v>
      </c>
      <c r="N76">
        <v>1</v>
      </c>
      <c r="O76">
        <v>1</v>
      </c>
      <c r="Q76">
        <v>2</v>
      </c>
      <c r="X76">
        <v>10</v>
      </c>
    </row>
    <row r="77" spans="1:24" x14ac:dyDescent="0.2">
      <c r="A77" s="15" t="s">
        <v>9512</v>
      </c>
      <c r="B77" s="15" t="s">
        <v>44113</v>
      </c>
      <c r="I77">
        <v>2</v>
      </c>
      <c r="K77">
        <v>2</v>
      </c>
      <c r="N77">
        <v>3</v>
      </c>
      <c r="O77">
        <v>1</v>
      </c>
      <c r="R77">
        <v>1</v>
      </c>
      <c r="V77">
        <v>1</v>
      </c>
      <c r="X77">
        <v>10</v>
      </c>
    </row>
    <row r="78" spans="1:24" x14ac:dyDescent="0.2">
      <c r="A78" s="15" t="s">
        <v>1590</v>
      </c>
      <c r="B78" s="15" t="s">
        <v>44113</v>
      </c>
      <c r="C78">
        <v>1</v>
      </c>
      <c r="E78">
        <v>3</v>
      </c>
      <c r="G78">
        <v>1</v>
      </c>
      <c r="H78">
        <v>1</v>
      </c>
      <c r="J78">
        <v>1</v>
      </c>
      <c r="Q78">
        <v>1</v>
      </c>
      <c r="S78">
        <v>2</v>
      </c>
      <c r="X78">
        <v>10</v>
      </c>
    </row>
    <row r="79" spans="1:24" x14ac:dyDescent="0.2">
      <c r="A79" s="15" t="s">
        <v>9458</v>
      </c>
      <c r="B79" s="15" t="s">
        <v>44113</v>
      </c>
      <c r="I79">
        <v>3</v>
      </c>
      <c r="M79">
        <v>2</v>
      </c>
      <c r="O79">
        <v>1</v>
      </c>
      <c r="P79">
        <v>2</v>
      </c>
      <c r="Q79">
        <v>1</v>
      </c>
      <c r="T79">
        <v>1</v>
      </c>
      <c r="X79">
        <v>10</v>
      </c>
    </row>
    <row r="80" spans="1:24" x14ac:dyDescent="0.2">
      <c r="A80" s="15" t="s">
        <v>842</v>
      </c>
      <c r="B80" s="15" t="s">
        <v>44113</v>
      </c>
      <c r="C80">
        <v>1</v>
      </c>
      <c r="D80">
        <v>2</v>
      </c>
      <c r="E80">
        <v>1</v>
      </c>
      <c r="F80">
        <v>1</v>
      </c>
      <c r="H80">
        <v>1</v>
      </c>
      <c r="I80">
        <v>1</v>
      </c>
      <c r="J80">
        <v>2</v>
      </c>
      <c r="K80">
        <v>1</v>
      </c>
      <c r="X80">
        <v>10</v>
      </c>
    </row>
    <row r="81" spans="1:24" x14ac:dyDescent="0.2">
      <c r="A81" s="15" t="s">
        <v>6791</v>
      </c>
      <c r="B81" s="15" t="s">
        <v>44114</v>
      </c>
      <c r="F81">
        <v>1</v>
      </c>
      <c r="I81">
        <v>1</v>
      </c>
      <c r="J81">
        <v>2</v>
      </c>
      <c r="K81">
        <v>1</v>
      </c>
      <c r="L81">
        <v>1</v>
      </c>
      <c r="O81">
        <v>1</v>
      </c>
      <c r="Q81">
        <v>1</v>
      </c>
      <c r="S81">
        <v>2</v>
      </c>
      <c r="X81">
        <v>10</v>
      </c>
    </row>
    <row r="82" spans="1:24" x14ac:dyDescent="0.2">
      <c r="A82" s="15" t="s">
        <v>9718</v>
      </c>
      <c r="B82" s="15" t="s">
        <v>44114</v>
      </c>
      <c r="G82">
        <v>1</v>
      </c>
      <c r="J82">
        <v>1</v>
      </c>
      <c r="K82">
        <v>1</v>
      </c>
      <c r="L82">
        <v>1</v>
      </c>
      <c r="M82">
        <v>1</v>
      </c>
      <c r="O82">
        <v>2</v>
      </c>
      <c r="S82">
        <v>1</v>
      </c>
      <c r="V82">
        <v>1</v>
      </c>
      <c r="W82">
        <v>1</v>
      </c>
      <c r="X82">
        <v>10</v>
      </c>
    </row>
    <row r="83" spans="1:24" x14ac:dyDescent="0.2">
      <c r="A83" s="15" t="s">
        <v>1401</v>
      </c>
      <c r="B83" s="15" t="s">
        <v>44113</v>
      </c>
      <c r="C83">
        <v>2</v>
      </c>
      <c r="E83">
        <v>2</v>
      </c>
      <c r="M83">
        <v>1</v>
      </c>
      <c r="N83">
        <v>1</v>
      </c>
      <c r="O83">
        <v>1</v>
      </c>
      <c r="S83">
        <v>1</v>
      </c>
      <c r="U83">
        <v>1</v>
      </c>
      <c r="V83">
        <v>1</v>
      </c>
      <c r="X83">
        <v>10</v>
      </c>
    </row>
    <row r="84" spans="1:24" x14ac:dyDescent="0.2">
      <c r="A84" s="15" t="s">
        <v>14103</v>
      </c>
      <c r="B84" s="15" t="s">
        <v>44114</v>
      </c>
      <c r="I84">
        <v>1</v>
      </c>
      <c r="K84">
        <v>1</v>
      </c>
      <c r="L84">
        <v>2</v>
      </c>
      <c r="N84">
        <v>1</v>
      </c>
      <c r="O84">
        <v>1</v>
      </c>
      <c r="P84">
        <v>1</v>
      </c>
      <c r="R84">
        <v>1</v>
      </c>
      <c r="S84">
        <v>1</v>
      </c>
      <c r="T84">
        <v>1</v>
      </c>
      <c r="X84">
        <v>10</v>
      </c>
    </row>
    <row r="85" spans="1:24" x14ac:dyDescent="0.2">
      <c r="A85" s="15" t="s">
        <v>2686</v>
      </c>
      <c r="B85" s="15" t="s">
        <v>44113</v>
      </c>
      <c r="D85">
        <v>1</v>
      </c>
      <c r="E85">
        <v>1</v>
      </c>
      <c r="G85">
        <v>2</v>
      </c>
      <c r="H85">
        <v>1</v>
      </c>
      <c r="J85">
        <v>1</v>
      </c>
      <c r="Q85">
        <v>3</v>
      </c>
      <c r="S85">
        <v>1</v>
      </c>
      <c r="X85">
        <v>10</v>
      </c>
    </row>
    <row r="86" spans="1:24" x14ac:dyDescent="0.2">
      <c r="A86" s="15" t="s">
        <v>1039</v>
      </c>
      <c r="B86" s="15" t="s">
        <v>44113</v>
      </c>
      <c r="C86">
        <v>2</v>
      </c>
      <c r="E86">
        <v>1</v>
      </c>
      <c r="G86">
        <v>1</v>
      </c>
      <c r="J86">
        <v>1</v>
      </c>
      <c r="K86">
        <v>1</v>
      </c>
      <c r="L86">
        <v>2</v>
      </c>
      <c r="N86">
        <v>1</v>
      </c>
      <c r="O86">
        <v>1</v>
      </c>
      <c r="X86">
        <v>10</v>
      </c>
    </row>
    <row r="87" spans="1:24" x14ac:dyDescent="0.2">
      <c r="A87" s="15" t="s">
        <v>507</v>
      </c>
      <c r="B87" s="15" t="s">
        <v>44113</v>
      </c>
      <c r="D87">
        <v>2</v>
      </c>
      <c r="G87">
        <v>1</v>
      </c>
      <c r="H87">
        <v>1</v>
      </c>
      <c r="J87">
        <v>1</v>
      </c>
      <c r="O87">
        <v>1</v>
      </c>
      <c r="R87">
        <v>1</v>
      </c>
      <c r="T87">
        <v>2</v>
      </c>
      <c r="U87">
        <v>1</v>
      </c>
      <c r="X87">
        <v>10</v>
      </c>
    </row>
    <row r="88" spans="1:24" x14ac:dyDescent="0.2">
      <c r="A88" s="15" t="s">
        <v>2764</v>
      </c>
      <c r="B88" s="15" t="s">
        <v>44113</v>
      </c>
      <c r="F88">
        <v>1</v>
      </c>
      <c r="G88">
        <v>3</v>
      </c>
      <c r="H88">
        <v>1</v>
      </c>
      <c r="I88">
        <v>1</v>
      </c>
      <c r="J88">
        <v>2</v>
      </c>
      <c r="M88">
        <v>1</v>
      </c>
      <c r="N88">
        <v>2</v>
      </c>
      <c r="O88">
        <v>1</v>
      </c>
      <c r="Q88">
        <v>1</v>
      </c>
      <c r="S88">
        <v>1</v>
      </c>
      <c r="T88">
        <v>1</v>
      </c>
      <c r="U88">
        <v>1</v>
      </c>
      <c r="X88">
        <v>16</v>
      </c>
    </row>
  </sheetData>
  <sortState xmlns:xlrd2="http://schemas.microsoft.com/office/spreadsheetml/2017/richdata2" ref="A2:X87">
    <sortCondition descending="1" ref="X1:X87"/>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85C4A-8636-9D41-BD48-00D7C2D7DFFD}">
  <dimension ref="A3:X2305"/>
  <sheetViews>
    <sheetView workbookViewId="0">
      <selection activeCell="Y10" sqref="Y10"/>
    </sheetView>
  </sheetViews>
  <sheetFormatPr baseColWidth="10" defaultRowHeight="16" x14ac:dyDescent="0.2"/>
  <cols>
    <col min="1" max="1" width="28.5" bestFit="1" customWidth="1"/>
    <col min="2" max="2" width="15.5" bestFit="1" customWidth="1"/>
    <col min="3" max="22" width="5.1640625" bestFit="1" customWidth="1"/>
    <col min="23" max="23" width="7" bestFit="1" customWidth="1"/>
    <col min="24" max="24" width="10.83203125" bestFit="1" customWidth="1"/>
    <col min="25" max="25" width="13" bestFit="1" customWidth="1"/>
    <col min="26" max="26" width="10" bestFit="1" customWidth="1"/>
    <col min="27" max="27" width="7.33203125" bestFit="1" customWidth="1"/>
    <col min="28" max="28" width="9.83203125" bestFit="1" customWidth="1"/>
    <col min="29" max="29" width="16.5" bestFit="1" customWidth="1"/>
    <col min="30" max="30" width="11.6640625" bestFit="1" customWidth="1"/>
    <col min="31" max="31" width="14.1640625" bestFit="1" customWidth="1"/>
    <col min="32" max="32" width="11.1640625" bestFit="1" customWidth="1"/>
    <col min="33" max="33" width="8.1640625" bestFit="1" customWidth="1"/>
    <col min="34" max="34" width="11.1640625" bestFit="1" customWidth="1"/>
    <col min="35" max="35" width="16.83203125" bestFit="1" customWidth="1"/>
    <col min="36" max="36" width="8.5" bestFit="1" customWidth="1"/>
    <col min="37" max="37" width="11.6640625" bestFit="1" customWidth="1"/>
    <col min="38" max="38" width="17.33203125" bestFit="1" customWidth="1"/>
    <col min="39" max="39" width="12" bestFit="1" customWidth="1"/>
    <col min="40" max="40" width="14.33203125" bestFit="1" customWidth="1"/>
    <col min="41" max="41" width="20.83203125" bestFit="1" customWidth="1"/>
    <col min="42" max="42" width="18.6640625" bestFit="1" customWidth="1"/>
    <col min="43" max="43" width="13.83203125" bestFit="1" customWidth="1"/>
    <col min="44" max="45" width="15.1640625" bestFit="1" customWidth="1"/>
    <col min="46" max="46" width="9.6640625" bestFit="1" customWidth="1"/>
    <col min="47" max="47" width="46.33203125" bestFit="1" customWidth="1"/>
    <col min="48" max="48" width="9.6640625" bestFit="1" customWidth="1"/>
    <col min="49" max="49" width="12" bestFit="1" customWidth="1"/>
    <col min="50" max="50" width="8.83203125" bestFit="1" customWidth="1"/>
    <col min="51" max="51" width="19.5" bestFit="1" customWidth="1"/>
    <col min="52" max="52" width="27.83203125" bestFit="1" customWidth="1"/>
    <col min="53" max="53" width="6.6640625" bestFit="1" customWidth="1"/>
    <col min="54" max="54" width="10.83203125" bestFit="1" customWidth="1"/>
    <col min="55" max="55" width="11.6640625" bestFit="1" customWidth="1"/>
    <col min="56" max="56" width="19" bestFit="1" customWidth="1"/>
    <col min="57" max="57" width="11.1640625" bestFit="1" customWidth="1"/>
    <col min="58" max="58" width="27.83203125" bestFit="1" customWidth="1"/>
    <col min="59" max="59" width="20.33203125" bestFit="1" customWidth="1"/>
    <col min="60" max="60" width="10.33203125" bestFit="1" customWidth="1"/>
    <col min="61" max="61" width="15.6640625" bestFit="1" customWidth="1"/>
    <col min="62" max="62" width="12.5" bestFit="1" customWidth="1"/>
    <col min="63" max="63" width="19.5" bestFit="1" customWidth="1"/>
    <col min="64" max="64" width="10.5" bestFit="1" customWidth="1"/>
    <col min="65" max="65" width="5.5" bestFit="1" customWidth="1"/>
    <col min="66" max="66" width="9.33203125" bestFit="1" customWidth="1"/>
    <col min="67" max="67" width="16" bestFit="1" customWidth="1"/>
    <col min="68" max="68" width="17.1640625" bestFit="1" customWidth="1"/>
    <col min="69" max="69" width="15.33203125" bestFit="1" customWidth="1"/>
    <col min="70" max="70" width="9.1640625" bestFit="1" customWidth="1"/>
    <col min="71" max="71" width="12.5" bestFit="1" customWidth="1"/>
    <col min="72" max="72" width="15.6640625" bestFit="1" customWidth="1"/>
    <col min="73" max="73" width="14.33203125" bestFit="1" customWidth="1"/>
    <col min="74" max="74" width="19" bestFit="1" customWidth="1"/>
    <col min="75" max="75" width="12" bestFit="1" customWidth="1"/>
    <col min="76" max="76" width="11.6640625" bestFit="1" customWidth="1"/>
    <col min="77" max="77" width="10.83203125" bestFit="1" customWidth="1"/>
    <col min="78" max="78" width="12" bestFit="1" customWidth="1"/>
    <col min="79" max="79" width="11" bestFit="1" customWidth="1"/>
    <col min="80" max="80" width="26.6640625" bestFit="1" customWidth="1"/>
    <col min="81" max="81" width="21" bestFit="1" customWidth="1"/>
    <col min="82" max="82" width="24.5" bestFit="1" customWidth="1"/>
    <col min="83" max="83" width="13.1640625" bestFit="1" customWidth="1"/>
    <col min="84" max="84" width="10.1640625" bestFit="1" customWidth="1"/>
    <col min="85" max="85" width="7" bestFit="1" customWidth="1"/>
    <col min="86" max="86" width="11.1640625" bestFit="1" customWidth="1"/>
    <col min="87" max="87" width="5.83203125" bestFit="1" customWidth="1"/>
    <col min="88" max="88" width="15.33203125" bestFit="1" customWidth="1"/>
    <col min="89" max="89" width="10" bestFit="1" customWidth="1"/>
    <col min="90" max="90" width="14.83203125" bestFit="1" customWidth="1"/>
    <col min="91" max="92" width="19.1640625" bestFit="1" customWidth="1"/>
    <col min="93" max="93" width="12" bestFit="1" customWidth="1"/>
    <col min="94" max="94" width="9" bestFit="1" customWidth="1"/>
    <col min="95" max="95" width="15" bestFit="1" customWidth="1"/>
    <col min="96" max="96" width="33.83203125" bestFit="1" customWidth="1"/>
    <col min="97" max="97" width="18.83203125" bestFit="1" customWidth="1"/>
    <col min="98" max="98" width="12" bestFit="1" customWidth="1"/>
    <col min="99" max="99" width="11.33203125" bestFit="1" customWidth="1"/>
    <col min="100" max="100" width="8.83203125" bestFit="1" customWidth="1"/>
    <col min="101" max="101" width="5.83203125" bestFit="1" customWidth="1"/>
    <col min="102" max="102" width="20.6640625" bestFit="1" customWidth="1"/>
    <col min="103" max="103" width="5.5" bestFit="1" customWidth="1"/>
    <col min="104" max="104" width="13.5" bestFit="1" customWidth="1"/>
    <col min="105" max="105" width="16.6640625" bestFit="1" customWidth="1"/>
    <col min="106" max="106" width="9.5" bestFit="1" customWidth="1"/>
    <col min="107" max="107" width="13.83203125" bestFit="1" customWidth="1"/>
    <col min="108" max="108" width="9.83203125" bestFit="1" customWidth="1"/>
    <col min="109" max="109" width="11.1640625" bestFit="1" customWidth="1"/>
    <col min="110" max="110" width="33.33203125" bestFit="1" customWidth="1"/>
    <col min="111" max="111" width="13.33203125" bestFit="1" customWidth="1"/>
    <col min="112" max="112" width="9.6640625" bestFit="1" customWidth="1"/>
    <col min="113" max="113" width="7.6640625" bestFit="1" customWidth="1"/>
    <col min="114" max="114" width="13" bestFit="1" customWidth="1"/>
    <col min="115" max="115" width="24.1640625" bestFit="1" customWidth="1"/>
    <col min="116" max="116" width="14.5" bestFit="1" customWidth="1"/>
    <col min="117" max="117" width="30.33203125" bestFit="1" customWidth="1"/>
    <col min="118" max="118" width="7.83203125" bestFit="1" customWidth="1"/>
    <col min="119" max="119" width="7.33203125" bestFit="1" customWidth="1"/>
    <col min="120" max="120" width="14" bestFit="1" customWidth="1"/>
    <col min="121" max="121" width="24.83203125" bestFit="1" customWidth="1"/>
    <col min="122" max="122" width="21" bestFit="1" customWidth="1"/>
    <col min="123" max="123" width="18" bestFit="1" customWidth="1"/>
    <col min="124" max="124" width="10.1640625" bestFit="1" customWidth="1"/>
    <col min="125" max="125" width="16" bestFit="1" customWidth="1"/>
    <col min="126" max="126" width="16.5" bestFit="1" customWidth="1"/>
    <col min="127" max="127" width="19.6640625" bestFit="1" customWidth="1"/>
    <col min="128" max="128" width="9.5" bestFit="1" customWidth="1"/>
    <col min="129" max="129" width="15.5" bestFit="1" customWidth="1"/>
    <col min="130" max="130" width="11.6640625" bestFit="1" customWidth="1"/>
    <col min="131" max="131" width="17.83203125" bestFit="1" customWidth="1"/>
    <col min="132" max="132" width="19.5" bestFit="1" customWidth="1"/>
    <col min="133" max="133" width="9.1640625" bestFit="1" customWidth="1"/>
    <col min="134" max="134" width="12.6640625" bestFit="1" customWidth="1"/>
    <col min="135" max="135" width="8.83203125" bestFit="1" customWidth="1"/>
    <col min="136" max="136" width="9" bestFit="1" customWidth="1"/>
    <col min="137" max="137" width="6.5" bestFit="1" customWidth="1"/>
    <col min="138" max="138" width="6.1640625" bestFit="1" customWidth="1"/>
    <col min="139" max="139" width="11.6640625" bestFit="1" customWidth="1"/>
    <col min="140" max="140" width="14.33203125" bestFit="1" customWidth="1"/>
    <col min="141" max="141" width="21.83203125" bestFit="1" customWidth="1"/>
    <col min="142" max="142" width="6.6640625" bestFit="1" customWidth="1"/>
    <col min="143" max="143" width="12.1640625" bestFit="1" customWidth="1"/>
    <col min="144" max="144" width="16.83203125" bestFit="1" customWidth="1"/>
    <col min="145" max="145" width="17.83203125" bestFit="1" customWidth="1"/>
    <col min="146" max="146" width="17" bestFit="1" customWidth="1"/>
    <col min="147" max="147" width="14.83203125" bestFit="1" customWidth="1"/>
    <col min="148" max="148" width="12.1640625" bestFit="1" customWidth="1"/>
    <col min="149" max="149" width="6.6640625" bestFit="1" customWidth="1"/>
    <col min="150" max="150" width="18.6640625" bestFit="1" customWidth="1"/>
    <col min="151" max="151" width="9.83203125" bestFit="1" customWidth="1"/>
    <col min="152" max="152" width="10.33203125" bestFit="1" customWidth="1"/>
    <col min="153" max="153" width="21.5" bestFit="1" customWidth="1"/>
    <col min="154" max="154" width="15" bestFit="1" customWidth="1"/>
    <col min="155" max="155" width="13.5" bestFit="1" customWidth="1"/>
    <col min="156" max="156" width="21.6640625" bestFit="1" customWidth="1"/>
    <col min="157" max="157" width="3.33203125" bestFit="1" customWidth="1"/>
    <col min="158" max="158" width="18.33203125" bestFit="1" customWidth="1"/>
    <col min="159" max="159" width="20.33203125" bestFit="1" customWidth="1"/>
    <col min="160" max="160" width="16.5" bestFit="1" customWidth="1"/>
    <col min="161" max="161" width="13.5" bestFit="1" customWidth="1"/>
    <col min="162" max="162" width="10.1640625" bestFit="1" customWidth="1"/>
    <col min="163" max="163" width="8.33203125" bestFit="1" customWidth="1"/>
    <col min="164" max="164" width="22" bestFit="1" customWidth="1"/>
    <col min="165" max="165" width="6.83203125" bestFit="1" customWidth="1"/>
    <col min="166" max="166" width="9" bestFit="1" customWidth="1"/>
    <col min="167" max="167" width="7.33203125" bestFit="1" customWidth="1"/>
    <col min="168" max="168" width="17.83203125" bestFit="1" customWidth="1"/>
    <col min="169" max="169" width="8.33203125" bestFit="1" customWidth="1"/>
    <col min="170" max="170" width="11.6640625" bestFit="1" customWidth="1"/>
    <col min="171" max="171" width="16.5" bestFit="1" customWidth="1"/>
    <col min="172" max="172" width="11.5" bestFit="1" customWidth="1"/>
    <col min="173" max="173" width="5.33203125" bestFit="1" customWidth="1"/>
    <col min="174" max="174" width="18.6640625" bestFit="1" customWidth="1"/>
    <col min="175" max="175" width="10.5" bestFit="1" customWidth="1"/>
    <col min="176" max="176" width="14.1640625" bestFit="1" customWidth="1"/>
    <col min="177" max="177" width="22.83203125" bestFit="1" customWidth="1"/>
    <col min="178" max="178" width="11.1640625" bestFit="1" customWidth="1"/>
    <col min="179" max="180" width="13.1640625" bestFit="1" customWidth="1"/>
    <col min="181" max="181" width="29.6640625" bestFit="1" customWidth="1"/>
    <col min="182" max="182" width="14" bestFit="1" customWidth="1"/>
    <col min="183" max="183" width="28.1640625" bestFit="1" customWidth="1"/>
    <col min="184" max="184" width="6.5" bestFit="1" customWidth="1"/>
    <col min="185" max="185" width="15.1640625" bestFit="1" customWidth="1"/>
    <col min="186" max="186" width="14.33203125" bestFit="1" customWidth="1"/>
    <col min="187" max="187" width="19.33203125" bestFit="1" customWidth="1"/>
    <col min="188" max="188" width="13" bestFit="1" customWidth="1"/>
    <col min="189" max="189" width="19.5" bestFit="1" customWidth="1"/>
    <col min="190" max="190" width="15.6640625" bestFit="1" customWidth="1"/>
    <col min="191" max="191" width="12.5" bestFit="1" customWidth="1"/>
    <col min="192" max="192" width="13" bestFit="1" customWidth="1"/>
    <col min="193" max="193" width="11.83203125" bestFit="1" customWidth="1"/>
    <col min="194" max="194" width="6.6640625" bestFit="1" customWidth="1"/>
    <col min="195" max="195" width="19" bestFit="1" customWidth="1"/>
    <col min="196" max="196" width="15.6640625" bestFit="1" customWidth="1"/>
    <col min="197" max="197" width="17.6640625" bestFit="1" customWidth="1"/>
    <col min="198" max="198" width="8.83203125" bestFit="1" customWidth="1"/>
    <col min="199" max="199" width="11.5" bestFit="1" customWidth="1"/>
    <col min="200" max="200" width="28.33203125" bestFit="1" customWidth="1"/>
    <col min="201" max="201" width="6.5" bestFit="1" customWidth="1"/>
    <col min="202" max="202" width="18.1640625" bestFit="1" customWidth="1"/>
    <col min="203" max="203" width="9.33203125" bestFit="1" customWidth="1"/>
    <col min="204" max="204" width="10.33203125" bestFit="1" customWidth="1"/>
    <col min="205" max="205" width="11.5" bestFit="1" customWidth="1"/>
    <col min="206" max="206" width="13.6640625" bestFit="1" customWidth="1"/>
    <col min="207" max="207" width="6.5" bestFit="1" customWidth="1"/>
    <col min="208" max="208" width="11.83203125" bestFit="1" customWidth="1"/>
    <col min="209" max="209" width="8.5" bestFit="1" customWidth="1"/>
    <col min="210" max="210" width="8.83203125" bestFit="1" customWidth="1"/>
    <col min="211" max="211" width="32.5" bestFit="1" customWidth="1"/>
    <col min="212" max="212" width="15.1640625" bestFit="1" customWidth="1"/>
    <col min="213" max="213" width="13" bestFit="1" customWidth="1"/>
    <col min="214" max="214" width="15.5" bestFit="1" customWidth="1"/>
    <col min="215" max="215" width="23.6640625" bestFit="1" customWidth="1"/>
    <col min="216" max="216" width="5.5" bestFit="1" customWidth="1"/>
    <col min="217" max="217" width="9.33203125" bestFit="1" customWidth="1"/>
    <col min="218" max="218" width="9.1640625" bestFit="1" customWidth="1"/>
    <col min="219" max="219" width="8.5" bestFit="1" customWidth="1"/>
    <col min="220" max="220" width="13.83203125" bestFit="1" customWidth="1"/>
    <col min="221" max="221" width="8.33203125" bestFit="1" customWidth="1"/>
    <col min="222" max="222" width="3.6640625" bestFit="1" customWidth="1"/>
    <col min="223" max="223" width="7.33203125" bestFit="1" customWidth="1"/>
    <col min="224" max="224" width="26.33203125" bestFit="1" customWidth="1"/>
    <col min="225" max="225" width="15" bestFit="1" customWidth="1"/>
    <col min="226" max="226" width="24.5" bestFit="1" customWidth="1"/>
    <col min="227" max="227" width="13.6640625" bestFit="1" customWidth="1"/>
    <col min="228" max="228" width="7.5" bestFit="1" customWidth="1"/>
    <col min="229" max="229" width="20.5" bestFit="1" customWidth="1"/>
    <col min="230" max="230" width="8" bestFit="1" customWidth="1"/>
    <col min="231" max="231" width="13.6640625" bestFit="1" customWidth="1"/>
    <col min="232" max="232" width="11" bestFit="1" customWidth="1"/>
    <col min="233" max="233" width="6.33203125" bestFit="1" customWidth="1"/>
    <col min="234" max="234" width="25.33203125" bestFit="1" customWidth="1"/>
    <col min="235" max="235" width="5.5" bestFit="1" customWidth="1"/>
    <col min="236" max="236" width="13.6640625" bestFit="1" customWidth="1"/>
    <col min="237" max="237" width="16.5" bestFit="1" customWidth="1"/>
    <col min="238" max="238" width="18" bestFit="1" customWidth="1"/>
    <col min="239" max="239" width="10.83203125" bestFit="1" customWidth="1"/>
    <col min="240" max="240" width="30.1640625" bestFit="1" customWidth="1"/>
    <col min="241" max="241" width="10.1640625" bestFit="1" customWidth="1"/>
    <col min="242" max="242" width="7.6640625" bestFit="1" customWidth="1"/>
    <col min="243" max="243" width="20.83203125" bestFit="1" customWidth="1"/>
    <col min="244" max="244" width="33.1640625" bestFit="1" customWidth="1"/>
    <col min="245" max="245" width="16.33203125" bestFit="1" customWidth="1"/>
    <col min="246" max="246" width="13.1640625" bestFit="1" customWidth="1"/>
    <col min="247" max="247" width="13.6640625" bestFit="1" customWidth="1"/>
    <col min="248" max="248" width="14.5" bestFit="1" customWidth="1"/>
    <col min="249" max="249" width="5.83203125" bestFit="1" customWidth="1"/>
    <col min="250" max="250" width="12.1640625" bestFit="1" customWidth="1"/>
    <col min="251" max="251" width="11.83203125" bestFit="1" customWidth="1"/>
    <col min="252" max="252" width="13" bestFit="1" customWidth="1"/>
    <col min="253" max="253" width="12.6640625" bestFit="1" customWidth="1"/>
    <col min="254" max="254" width="13.1640625" bestFit="1" customWidth="1"/>
    <col min="255" max="255" width="13.33203125" bestFit="1" customWidth="1"/>
    <col min="256" max="256" width="5.6640625" bestFit="1" customWidth="1"/>
    <col min="257" max="257" width="19.33203125" bestFit="1" customWidth="1"/>
    <col min="258" max="258" width="21.6640625" bestFit="1" customWidth="1"/>
    <col min="259" max="259" width="9.83203125" bestFit="1" customWidth="1"/>
    <col min="260" max="260" width="2.5" bestFit="1" customWidth="1"/>
    <col min="261" max="261" width="13.6640625" bestFit="1" customWidth="1"/>
    <col min="262" max="262" width="19.6640625" bestFit="1" customWidth="1"/>
    <col min="263" max="263" width="10.6640625" bestFit="1" customWidth="1"/>
    <col min="264" max="264" width="13.1640625" bestFit="1" customWidth="1"/>
    <col min="265" max="265" width="8.1640625" bestFit="1" customWidth="1"/>
    <col min="266" max="266" width="11.5" bestFit="1" customWidth="1"/>
    <col min="267" max="267" width="16.33203125" bestFit="1" customWidth="1"/>
    <col min="268" max="268" width="10.83203125" bestFit="1" customWidth="1"/>
    <col min="269" max="269" width="8.5" bestFit="1" customWidth="1"/>
    <col min="270" max="270" width="21.1640625" bestFit="1" customWidth="1"/>
    <col min="271" max="271" width="9" bestFit="1" customWidth="1"/>
    <col min="272" max="272" width="11.1640625" bestFit="1" customWidth="1"/>
    <col min="273" max="273" width="18" bestFit="1" customWidth="1"/>
    <col min="274" max="274" width="15.5" bestFit="1" customWidth="1"/>
    <col min="275" max="275" width="12.33203125" bestFit="1" customWidth="1"/>
    <col min="276" max="276" width="12.83203125" bestFit="1" customWidth="1"/>
    <col min="277" max="277" width="26.33203125" bestFit="1" customWidth="1"/>
    <col min="278" max="278" width="12.1640625" bestFit="1" customWidth="1"/>
    <col min="279" max="279" width="10.5" bestFit="1" customWidth="1"/>
    <col min="280" max="280" width="8.83203125" bestFit="1" customWidth="1"/>
    <col min="281" max="281" width="11" bestFit="1" customWidth="1"/>
    <col min="282" max="282" width="5.83203125" bestFit="1" customWidth="1"/>
    <col min="283" max="283" width="14.1640625" bestFit="1" customWidth="1"/>
    <col min="284" max="284" width="17.83203125" bestFit="1" customWidth="1"/>
    <col min="285" max="285" width="9.6640625" bestFit="1" customWidth="1"/>
    <col min="286" max="286" width="8.1640625" bestFit="1" customWidth="1"/>
    <col min="287" max="287" width="10.6640625" bestFit="1" customWidth="1"/>
    <col min="288" max="288" width="12.5" bestFit="1" customWidth="1"/>
    <col min="289" max="289" width="13.1640625" bestFit="1" customWidth="1"/>
    <col min="290" max="290" width="13.5" bestFit="1" customWidth="1"/>
    <col min="291" max="291" width="15.5" bestFit="1" customWidth="1"/>
    <col min="292" max="292" width="9.33203125" bestFit="1" customWidth="1"/>
    <col min="293" max="293" width="5.1640625" bestFit="1" customWidth="1"/>
    <col min="294" max="294" width="13" bestFit="1" customWidth="1"/>
    <col min="295" max="295" width="10.5" bestFit="1" customWidth="1"/>
    <col min="296" max="296" width="11.5" bestFit="1" customWidth="1"/>
    <col min="297" max="297" width="26.6640625" bestFit="1" customWidth="1"/>
    <col min="298" max="298" width="12.5" bestFit="1" customWidth="1"/>
    <col min="299" max="299" width="21.6640625" bestFit="1" customWidth="1"/>
    <col min="300" max="300" width="14.83203125" bestFit="1" customWidth="1"/>
    <col min="301" max="301" width="13.1640625" bestFit="1" customWidth="1"/>
    <col min="302" max="302" width="13.5" bestFit="1" customWidth="1"/>
    <col min="303" max="303" width="42.33203125" bestFit="1" customWidth="1"/>
    <col min="304" max="304" width="11.6640625" bestFit="1" customWidth="1"/>
    <col min="305" max="305" width="24.5" bestFit="1" customWidth="1"/>
    <col min="306" max="306" width="11.6640625" bestFit="1" customWidth="1"/>
    <col min="307" max="307" width="18.6640625" bestFit="1" customWidth="1"/>
    <col min="308" max="308" width="13.5" bestFit="1" customWidth="1"/>
    <col min="309" max="309" width="8" bestFit="1" customWidth="1"/>
    <col min="310" max="311" width="10.1640625" bestFit="1" customWidth="1"/>
    <col min="312" max="312" width="17.83203125" bestFit="1" customWidth="1"/>
    <col min="313" max="313" width="20.5" bestFit="1" customWidth="1"/>
    <col min="314" max="314" width="9.1640625" bestFit="1" customWidth="1"/>
    <col min="315" max="315" width="17" bestFit="1" customWidth="1"/>
    <col min="316" max="317" width="18.83203125" bestFit="1" customWidth="1"/>
    <col min="318" max="318" width="14.5" bestFit="1" customWidth="1"/>
    <col min="319" max="319" width="8.1640625" bestFit="1" customWidth="1"/>
    <col min="320" max="320" width="11.6640625" bestFit="1" customWidth="1"/>
    <col min="321" max="321" width="9" bestFit="1" customWidth="1"/>
    <col min="322" max="322" width="10.33203125" bestFit="1" customWidth="1"/>
    <col min="323" max="323" width="8.83203125" bestFit="1" customWidth="1"/>
    <col min="324" max="324" width="24.33203125" bestFit="1" customWidth="1"/>
    <col min="325" max="325" width="33.33203125" bestFit="1" customWidth="1"/>
    <col min="326" max="326" width="20" bestFit="1" customWidth="1"/>
    <col min="327" max="327" width="42.83203125" bestFit="1" customWidth="1"/>
    <col min="328" max="328" width="19.33203125" bestFit="1" customWidth="1"/>
    <col min="329" max="329" width="9.33203125" bestFit="1" customWidth="1"/>
    <col min="330" max="330" width="9.83203125" bestFit="1" customWidth="1"/>
    <col min="331" max="331" width="7.33203125" bestFit="1" customWidth="1"/>
    <col min="332" max="332" width="21.1640625" bestFit="1" customWidth="1"/>
    <col min="333" max="333" width="18.6640625" bestFit="1" customWidth="1"/>
    <col min="334" max="334" width="9.33203125" bestFit="1" customWidth="1"/>
    <col min="335" max="335" width="14" bestFit="1" customWidth="1"/>
    <col min="336" max="336" width="19.83203125" bestFit="1" customWidth="1"/>
    <col min="337" max="337" width="6.33203125" bestFit="1" customWidth="1"/>
    <col min="338" max="338" width="19.1640625" bestFit="1" customWidth="1"/>
    <col min="339" max="339" width="8.33203125" bestFit="1" customWidth="1"/>
    <col min="340" max="340" width="11.1640625" bestFit="1" customWidth="1"/>
    <col min="341" max="341" width="13.1640625" bestFit="1" customWidth="1"/>
    <col min="342" max="342" width="10.6640625" bestFit="1" customWidth="1"/>
    <col min="343" max="343" width="14" bestFit="1" customWidth="1"/>
    <col min="344" max="344" width="21.1640625" bestFit="1" customWidth="1"/>
    <col min="345" max="345" width="11.83203125" bestFit="1" customWidth="1"/>
    <col min="346" max="346" width="14" bestFit="1" customWidth="1"/>
    <col min="347" max="347" width="6.33203125" bestFit="1" customWidth="1"/>
    <col min="348" max="348" width="26.6640625" bestFit="1" customWidth="1"/>
    <col min="349" max="349" width="10.1640625" bestFit="1" customWidth="1"/>
    <col min="350" max="350" width="12.5" bestFit="1" customWidth="1"/>
    <col min="351" max="351" width="20.5" bestFit="1" customWidth="1"/>
    <col min="352" max="352" width="20.6640625" bestFit="1" customWidth="1"/>
    <col min="353" max="353" width="10.5" bestFit="1" customWidth="1"/>
    <col min="354" max="354" width="6.33203125" bestFit="1" customWidth="1"/>
    <col min="355" max="356" width="10.5" bestFit="1" customWidth="1"/>
    <col min="357" max="357" width="7.33203125" bestFit="1" customWidth="1"/>
    <col min="358" max="358" width="10.83203125" bestFit="1" customWidth="1"/>
    <col min="359" max="359" width="9.83203125" bestFit="1" customWidth="1"/>
    <col min="360" max="360" width="8.6640625" bestFit="1" customWidth="1"/>
    <col min="361" max="361" width="18.5" bestFit="1" customWidth="1"/>
    <col min="362" max="362" width="12.83203125" bestFit="1" customWidth="1"/>
    <col min="363" max="363" width="10.83203125" bestFit="1" customWidth="1"/>
    <col min="364" max="364" width="17.6640625" bestFit="1" customWidth="1"/>
    <col min="365" max="365" width="13.83203125" bestFit="1" customWidth="1"/>
    <col min="366" max="366" width="7.5" bestFit="1" customWidth="1"/>
    <col min="367" max="367" width="13.5" bestFit="1" customWidth="1"/>
    <col min="368" max="368" width="12.5" bestFit="1" customWidth="1"/>
    <col min="369" max="369" width="16.6640625" bestFit="1" customWidth="1"/>
    <col min="370" max="370" width="8.83203125" bestFit="1" customWidth="1"/>
    <col min="371" max="371" width="29" bestFit="1" customWidth="1"/>
    <col min="372" max="372" width="10" bestFit="1" customWidth="1"/>
    <col min="373" max="373" width="16.6640625" bestFit="1" customWidth="1"/>
    <col min="374" max="374" width="6.83203125" bestFit="1" customWidth="1"/>
    <col min="375" max="375" width="6.1640625" bestFit="1" customWidth="1"/>
    <col min="376" max="376" width="9.33203125" bestFit="1" customWidth="1"/>
    <col min="377" max="377" width="8.83203125" bestFit="1" customWidth="1"/>
    <col min="378" max="378" width="16.5" bestFit="1" customWidth="1"/>
    <col min="379" max="379" width="11.1640625" bestFit="1" customWidth="1"/>
    <col min="380" max="380" width="14.83203125" bestFit="1" customWidth="1"/>
    <col min="381" max="381" width="16.83203125" bestFit="1" customWidth="1"/>
    <col min="382" max="382" width="33.33203125" bestFit="1" customWidth="1"/>
    <col min="383" max="383" width="11.5" bestFit="1" customWidth="1"/>
    <col min="384" max="384" width="5.33203125" bestFit="1" customWidth="1"/>
    <col min="385" max="385" width="9.33203125" bestFit="1" customWidth="1"/>
    <col min="386" max="386" width="8.83203125" bestFit="1" customWidth="1"/>
    <col min="387" max="387" width="16.33203125" bestFit="1" customWidth="1"/>
    <col min="388" max="388" width="17.83203125" bestFit="1" customWidth="1"/>
    <col min="389" max="389" width="23.33203125" bestFit="1" customWidth="1"/>
    <col min="390" max="390" width="7.1640625" bestFit="1" customWidth="1"/>
    <col min="391" max="391" width="10.5" bestFit="1" customWidth="1"/>
    <col min="392" max="392" width="15.1640625" bestFit="1" customWidth="1"/>
    <col min="393" max="393" width="11" bestFit="1" customWidth="1"/>
    <col min="394" max="394" width="13.1640625" bestFit="1" customWidth="1"/>
    <col min="395" max="395" width="10.83203125" bestFit="1" customWidth="1"/>
    <col min="396" max="396" width="5.33203125" bestFit="1" customWidth="1"/>
    <col min="397" max="397" width="15.5" bestFit="1" customWidth="1"/>
    <col min="398" max="398" width="17.1640625" bestFit="1" customWidth="1"/>
    <col min="399" max="399" width="5.83203125" bestFit="1" customWidth="1"/>
    <col min="400" max="400" width="10" bestFit="1" customWidth="1"/>
    <col min="401" max="401" width="12.83203125" bestFit="1" customWidth="1"/>
    <col min="402" max="402" width="13.5" bestFit="1" customWidth="1"/>
    <col min="403" max="403" width="21.6640625" bestFit="1" customWidth="1"/>
    <col min="404" max="404" width="35.1640625" bestFit="1" customWidth="1"/>
    <col min="405" max="405" width="10.1640625" bestFit="1" customWidth="1"/>
    <col min="406" max="406" width="7.5" bestFit="1" customWidth="1"/>
    <col min="407" max="407" width="11.1640625" bestFit="1" customWidth="1"/>
    <col min="408" max="408" width="16" bestFit="1" customWidth="1"/>
    <col min="409" max="409" width="25.5" bestFit="1" customWidth="1"/>
    <col min="410" max="410" width="5.1640625" bestFit="1" customWidth="1"/>
    <col min="411" max="411" width="7.1640625" bestFit="1" customWidth="1"/>
    <col min="412" max="412" width="14.6640625" bestFit="1" customWidth="1"/>
    <col min="413" max="413" width="10" bestFit="1" customWidth="1"/>
    <col min="414" max="414" width="8.6640625" bestFit="1" customWidth="1"/>
    <col min="415" max="415" width="12.33203125" bestFit="1" customWidth="1"/>
    <col min="416" max="416" width="6.6640625" bestFit="1" customWidth="1"/>
    <col min="417" max="417" width="5.5" bestFit="1" customWidth="1"/>
    <col min="418" max="418" width="20.83203125" bestFit="1" customWidth="1"/>
    <col min="419" max="419" width="14.83203125" bestFit="1" customWidth="1"/>
    <col min="420" max="420" width="21.6640625" bestFit="1" customWidth="1"/>
    <col min="421" max="421" width="12.6640625" bestFit="1" customWidth="1"/>
    <col min="422" max="422" width="21.5" bestFit="1" customWidth="1"/>
    <col min="423" max="423" width="9.1640625" bestFit="1" customWidth="1"/>
    <col min="424" max="424" width="10.33203125" bestFit="1" customWidth="1"/>
    <col min="425" max="425" width="11" bestFit="1" customWidth="1"/>
    <col min="426" max="426" width="13.5" bestFit="1" customWidth="1"/>
    <col min="427" max="427" width="17" bestFit="1" customWidth="1"/>
    <col min="428" max="428" width="13.33203125" bestFit="1" customWidth="1"/>
    <col min="429" max="429" width="14.1640625" bestFit="1" customWidth="1"/>
    <col min="430" max="430" width="13.6640625" bestFit="1" customWidth="1"/>
    <col min="431" max="431" width="12.83203125" bestFit="1" customWidth="1"/>
    <col min="432" max="432" width="9.6640625" bestFit="1" customWidth="1"/>
    <col min="433" max="433" width="17.83203125" bestFit="1" customWidth="1"/>
    <col min="434" max="434" width="23.83203125" bestFit="1" customWidth="1"/>
    <col min="435" max="435" width="12" bestFit="1" customWidth="1"/>
    <col min="436" max="436" width="5" bestFit="1" customWidth="1"/>
    <col min="437" max="437" width="27.6640625" bestFit="1" customWidth="1"/>
    <col min="438" max="439" width="15.83203125" bestFit="1" customWidth="1"/>
    <col min="440" max="440" width="14.1640625" bestFit="1" customWidth="1"/>
    <col min="441" max="441" width="13.33203125" bestFit="1" customWidth="1"/>
    <col min="442" max="442" width="10.1640625" bestFit="1" customWidth="1"/>
    <col min="443" max="443" width="10.83203125" bestFit="1" customWidth="1"/>
    <col min="444" max="444" width="12.83203125" bestFit="1" customWidth="1"/>
    <col min="445" max="445" width="11.5" bestFit="1" customWidth="1"/>
    <col min="446" max="446" width="10" bestFit="1" customWidth="1"/>
    <col min="447" max="447" width="16" bestFit="1" customWidth="1"/>
    <col min="448" max="448" width="19.5" bestFit="1" customWidth="1"/>
    <col min="449" max="449" width="17" bestFit="1" customWidth="1"/>
    <col min="450" max="450" width="10.83203125" bestFit="1" customWidth="1"/>
    <col min="451" max="451" width="11.6640625" bestFit="1" customWidth="1"/>
    <col min="452" max="452" width="11.83203125" bestFit="1" customWidth="1"/>
    <col min="453" max="453" width="18.83203125" bestFit="1" customWidth="1"/>
    <col min="454" max="454" width="13.1640625" bestFit="1" customWidth="1"/>
    <col min="455" max="455" width="8.5" bestFit="1" customWidth="1"/>
    <col min="456" max="456" width="15.33203125" bestFit="1" customWidth="1"/>
    <col min="457" max="457" width="12.5" bestFit="1" customWidth="1"/>
    <col min="458" max="458" width="9" bestFit="1" customWidth="1"/>
    <col min="459" max="459" width="14.83203125" bestFit="1" customWidth="1"/>
    <col min="460" max="460" width="7.83203125" bestFit="1" customWidth="1"/>
    <col min="461" max="461" width="11" bestFit="1" customWidth="1"/>
    <col min="462" max="462" width="9" bestFit="1" customWidth="1"/>
    <col min="463" max="463" width="11.5" bestFit="1" customWidth="1"/>
    <col min="464" max="464" width="9.5" bestFit="1" customWidth="1"/>
    <col min="465" max="465" width="5.5" bestFit="1" customWidth="1"/>
    <col min="466" max="466" width="8" bestFit="1" customWidth="1"/>
    <col min="467" max="467" width="10.33203125" bestFit="1" customWidth="1"/>
    <col min="468" max="468" width="6.6640625" bestFit="1" customWidth="1"/>
    <col min="469" max="469" width="12.1640625" bestFit="1" customWidth="1"/>
    <col min="470" max="470" width="6.33203125" bestFit="1" customWidth="1"/>
    <col min="471" max="471" width="10.6640625" bestFit="1" customWidth="1"/>
    <col min="472" max="472" width="26.33203125" bestFit="1" customWidth="1"/>
    <col min="473" max="473" width="5.1640625" bestFit="1" customWidth="1"/>
    <col min="474" max="474" width="29" bestFit="1" customWidth="1"/>
    <col min="475" max="475" width="17" bestFit="1" customWidth="1"/>
    <col min="476" max="476" width="37.1640625" bestFit="1" customWidth="1"/>
    <col min="477" max="477" width="15" bestFit="1" customWidth="1"/>
    <col min="478" max="478" width="12.33203125" bestFit="1" customWidth="1"/>
    <col min="479" max="479" width="19.83203125" bestFit="1" customWidth="1"/>
    <col min="480" max="480" width="13" bestFit="1" customWidth="1"/>
    <col min="481" max="481" width="11.5" bestFit="1" customWidth="1"/>
    <col min="482" max="482" width="8.5" bestFit="1" customWidth="1"/>
    <col min="483" max="483" width="14.1640625" bestFit="1" customWidth="1"/>
    <col min="484" max="484" width="25.83203125" bestFit="1" customWidth="1"/>
    <col min="485" max="485" width="16.6640625" bestFit="1" customWidth="1"/>
    <col min="486" max="486" width="17.5" bestFit="1" customWidth="1"/>
    <col min="487" max="487" width="22.83203125" bestFit="1" customWidth="1"/>
    <col min="488" max="488" width="29.83203125" bestFit="1" customWidth="1"/>
    <col min="489" max="489" width="17.1640625" bestFit="1" customWidth="1"/>
    <col min="490" max="490" width="16" bestFit="1" customWidth="1"/>
    <col min="491" max="491" width="12.5" bestFit="1" customWidth="1"/>
    <col min="492" max="492" width="8.6640625" bestFit="1" customWidth="1"/>
    <col min="493" max="493" width="12.5" bestFit="1" customWidth="1"/>
    <col min="494" max="494" width="9.5" bestFit="1" customWidth="1"/>
    <col min="495" max="495" width="28.5" bestFit="1" customWidth="1"/>
    <col min="496" max="496" width="24.33203125" bestFit="1" customWidth="1"/>
    <col min="497" max="497" width="33.6640625" bestFit="1" customWidth="1"/>
    <col min="498" max="498" width="20" bestFit="1" customWidth="1"/>
    <col min="499" max="499" width="20.33203125" bestFit="1" customWidth="1"/>
    <col min="500" max="500" width="22.33203125" bestFit="1" customWidth="1"/>
    <col min="501" max="501" width="12.33203125" bestFit="1" customWidth="1"/>
    <col min="502" max="502" width="10.1640625" bestFit="1" customWidth="1"/>
    <col min="503" max="503" width="17.6640625" bestFit="1" customWidth="1"/>
    <col min="504" max="504" width="8.33203125" bestFit="1" customWidth="1"/>
    <col min="505" max="505" width="10.33203125" bestFit="1" customWidth="1"/>
    <col min="506" max="506" width="20.1640625" bestFit="1" customWidth="1"/>
    <col min="507" max="507" width="13.33203125" bestFit="1" customWidth="1"/>
    <col min="508" max="508" width="16.83203125" bestFit="1" customWidth="1"/>
    <col min="509" max="509" width="15.83203125" bestFit="1" customWidth="1"/>
    <col min="510" max="510" width="18.33203125" bestFit="1" customWidth="1"/>
    <col min="511" max="511" width="17.5" bestFit="1" customWidth="1"/>
    <col min="512" max="512" width="16.5" bestFit="1" customWidth="1"/>
    <col min="513" max="513" width="14.1640625" bestFit="1" customWidth="1"/>
    <col min="514" max="514" width="10.6640625" bestFit="1" customWidth="1"/>
    <col min="515" max="515" width="24.83203125" bestFit="1" customWidth="1"/>
    <col min="516" max="516" width="5.1640625" bestFit="1" customWidth="1"/>
    <col min="517" max="517" width="7.83203125" bestFit="1" customWidth="1"/>
    <col min="518" max="518" width="14" bestFit="1" customWidth="1"/>
    <col min="519" max="519" width="14.6640625" bestFit="1" customWidth="1"/>
    <col min="520" max="520" width="16.83203125" bestFit="1" customWidth="1"/>
    <col min="521" max="521" width="17.5" bestFit="1" customWidth="1"/>
    <col min="522" max="522" width="10.5" bestFit="1" customWidth="1"/>
    <col min="523" max="523" width="9.5" bestFit="1" customWidth="1"/>
    <col min="524" max="524" width="5.33203125" bestFit="1" customWidth="1"/>
    <col min="525" max="525" width="16" bestFit="1" customWidth="1"/>
    <col min="526" max="526" width="20.83203125" bestFit="1" customWidth="1"/>
    <col min="527" max="527" width="11.33203125" bestFit="1" customWidth="1"/>
    <col min="528" max="528" width="14.1640625" bestFit="1" customWidth="1"/>
    <col min="529" max="529" width="11.1640625" bestFit="1" customWidth="1"/>
    <col min="530" max="530" width="4.33203125" bestFit="1" customWidth="1"/>
    <col min="531" max="531" width="9.6640625" bestFit="1" customWidth="1"/>
    <col min="532" max="532" width="9.83203125" bestFit="1" customWidth="1"/>
    <col min="533" max="533" width="12.1640625" bestFit="1" customWidth="1"/>
    <col min="534" max="534" width="14.1640625" bestFit="1" customWidth="1"/>
    <col min="535" max="535" width="9.1640625" bestFit="1" customWidth="1"/>
    <col min="536" max="536" width="11.1640625" bestFit="1" customWidth="1"/>
    <col min="537" max="537" width="11.5" bestFit="1" customWidth="1"/>
    <col min="538" max="538" width="13.5" bestFit="1" customWidth="1"/>
    <col min="539" max="539" width="16" bestFit="1" customWidth="1"/>
    <col min="540" max="540" width="12.5" bestFit="1" customWidth="1"/>
    <col min="541" max="541" width="15" bestFit="1" customWidth="1"/>
    <col min="542" max="542" width="16.83203125" bestFit="1" customWidth="1"/>
    <col min="543" max="543" width="17" bestFit="1" customWidth="1"/>
    <col min="544" max="544" width="11" bestFit="1" customWidth="1"/>
    <col min="545" max="545" width="17.6640625" bestFit="1" customWidth="1"/>
    <col min="546" max="546" width="12.33203125" bestFit="1" customWidth="1"/>
    <col min="547" max="547" width="6.33203125" bestFit="1" customWidth="1"/>
    <col min="548" max="548" width="10.33203125" bestFit="1" customWidth="1"/>
    <col min="549" max="549" width="9.5" bestFit="1" customWidth="1"/>
    <col min="550" max="550" width="8.33203125" bestFit="1" customWidth="1"/>
    <col min="551" max="551" width="5.5" bestFit="1" customWidth="1"/>
    <col min="552" max="552" width="25.83203125" bestFit="1" customWidth="1"/>
    <col min="553" max="553" width="14.1640625" bestFit="1" customWidth="1"/>
    <col min="554" max="554" width="7.6640625" bestFit="1" customWidth="1"/>
    <col min="555" max="555" width="10" bestFit="1" customWidth="1"/>
    <col min="556" max="556" width="37.6640625" bestFit="1" customWidth="1"/>
    <col min="557" max="557" width="22.5" bestFit="1" customWidth="1"/>
    <col min="558" max="558" width="11.6640625" bestFit="1" customWidth="1"/>
    <col min="559" max="559" width="13.83203125" bestFit="1" customWidth="1"/>
    <col min="560" max="560" width="15.5" bestFit="1" customWidth="1"/>
    <col min="561" max="561" width="12.6640625" bestFit="1" customWidth="1"/>
    <col min="562" max="562" width="12.1640625" bestFit="1" customWidth="1"/>
    <col min="563" max="563" width="25.5" bestFit="1" customWidth="1"/>
    <col min="564" max="564" width="19.33203125" bestFit="1" customWidth="1"/>
    <col min="565" max="565" width="7.6640625" bestFit="1" customWidth="1"/>
    <col min="566" max="566" width="19" bestFit="1" customWidth="1"/>
    <col min="567" max="567" width="15.6640625" bestFit="1" customWidth="1"/>
    <col min="568" max="568" width="13" bestFit="1" customWidth="1"/>
    <col min="569" max="569" width="10.1640625" bestFit="1" customWidth="1"/>
    <col min="570" max="570" width="16.6640625" bestFit="1" customWidth="1"/>
    <col min="571" max="571" width="14.5" bestFit="1" customWidth="1"/>
    <col min="572" max="572" width="9.1640625" bestFit="1" customWidth="1"/>
    <col min="573" max="573" width="13.1640625" bestFit="1" customWidth="1"/>
    <col min="574" max="574" width="18.5" bestFit="1" customWidth="1"/>
    <col min="575" max="575" width="9" bestFit="1" customWidth="1"/>
    <col min="576" max="576" width="29" bestFit="1" customWidth="1"/>
    <col min="577" max="577" width="8" bestFit="1" customWidth="1"/>
    <col min="578" max="578" width="14.5" bestFit="1" customWidth="1"/>
    <col min="579" max="579" width="12.83203125" bestFit="1" customWidth="1"/>
    <col min="580" max="580" width="39" bestFit="1" customWidth="1"/>
    <col min="581" max="581" width="7" bestFit="1" customWidth="1"/>
    <col min="582" max="582" width="8.33203125" bestFit="1" customWidth="1"/>
    <col min="583" max="583" width="3.33203125" bestFit="1" customWidth="1"/>
    <col min="584" max="584" width="16.83203125" bestFit="1" customWidth="1"/>
    <col min="585" max="585" width="12.6640625" bestFit="1" customWidth="1"/>
    <col min="586" max="586" width="12.5" bestFit="1" customWidth="1"/>
    <col min="587" max="587" width="14.6640625" bestFit="1" customWidth="1"/>
    <col min="588" max="588" width="17.6640625" bestFit="1" customWidth="1"/>
    <col min="589" max="589" width="9.5" bestFit="1" customWidth="1"/>
    <col min="590" max="590" width="5" bestFit="1" customWidth="1"/>
    <col min="591" max="591" width="21" bestFit="1" customWidth="1"/>
    <col min="592" max="592" width="16.83203125" bestFit="1" customWidth="1"/>
    <col min="593" max="593" width="30" bestFit="1" customWidth="1"/>
    <col min="594" max="594" width="7.6640625" bestFit="1" customWidth="1"/>
    <col min="595" max="595" width="5.6640625" bestFit="1" customWidth="1"/>
    <col min="596" max="596" width="12.5" bestFit="1" customWidth="1"/>
    <col min="597" max="597" width="5.83203125" bestFit="1" customWidth="1"/>
    <col min="598" max="598" width="18.5" bestFit="1" customWidth="1"/>
    <col min="599" max="599" width="6.5" bestFit="1" customWidth="1"/>
    <col min="600" max="600" width="20" bestFit="1" customWidth="1"/>
    <col min="601" max="601" width="20.1640625" bestFit="1" customWidth="1"/>
    <col min="602" max="602" width="16.6640625" bestFit="1" customWidth="1"/>
    <col min="603" max="603" width="26.1640625" bestFit="1" customWidth="1"/>
    <col min="604" max="604" width="5" bestFit="1" customWidth="1"/>
    <col min="605" max="605" width="9.1640625" bestFit="1" customWidth="1"/>
    <col min="606" max="606" width="7.5" bestFit="1" customWidth="1"/>
    <col min="607" max="607" width="6.5" bestFit="1" customWidth="1"/>
    <col min="608" max="608" width="9" bestFit="1" customWidth="1"/>
    <col min="609" max="609" width="11.33203125" bestFit="1" customWidth="1"/>
    <col min="610" max="610" width="45.33203125" bestFit="1" customWidth="1"/>
    <col min="611" max="611" width="16.5" bestFit="1" customWidth="1"/>
    <col min="612" max="612" width="13.83203125" bestFit="1" customWidth="1"/>
    <col min="613" max="613" width="18.5" bestFit="1" customWidth="1"/>
    <col min="614" max="614" width="16.6640625" bestFit="1" customWidth="1"/>
    <col min="615" max="615" width="13" bestFit="1" customWidth="1"/>
    <col min="616" max="616" width="13.1640625" bestFit="1" customWidth="1"/>
    <col min="617" max="617" width="11.33203125" bestFit="1" customWidth="1"/>
    <col min="618" max="618" width="12.33203125" bestFit="1" customWidth="1"/>
    <col min="619" max="619" width="13" bestFit="1" customWidth="1"/>
    <col min="620" max="620" width="12.6640625" bestFit="1" customWidth="1"/>
    <col min="621" max="621" width="6.1640625" bestFit="1" customWidth="1"/>
    <col min="622" max="622" width="17.5" bestFit="1" customWidth="1"/>
    <col min="623" max="623" width="18.1640625" bestFit="1" customWidth="1"/>
    <col min="624" max="624" width="36.1640625" bestFit="1" customWidth="1"/>
    <col min="625" max="625" width="10.6640625" bestFit="1" customWidth="1"/>
    <col min="626" max="626" width="9.5" bestFit="1" customWidth="1"/>
    <col min="627" max="627" width="33.5" bestFit="1" customWidth="1"/>
    <col min="628" max="628" width="22.83203125" bestFit="1" customWidth="1"/>
    <col min="629" max="629" width="25.33203125" bestFit="1" customWidth="1"/>
    <col min="630" max="630" width="16.33203125" bestFit="1" customWidth="1"/>
    <col min="631" max="631" width="12.1640625" bestFit="1" customWidth="1"/>
    <col min="632" max="632" width="6.33203125" bestFit="1" customWidth="1"/>
    <col min="633" max="633" width="20" bestFit="1" customWidth="1"/>
    <col min="634" max="634" width="44" bestFit="1" customWidth="1"/>
    <col min="635" max="635" width="14.33203125" bestFit="1" customWidth="1"/>
    <col min="636" max="636" width="14.6640625" bestFit="1" customWidth="1"/>
    <col min="637" max="637" width="34.1640625" bestFit="1" customWidth="1"/>
    <col min="638" max="638" width="8" bestFit="1" customWidth="1"/>
    <col min="639" max="639" width="14.33203125" bestFit="1" customWidth="1"/>
    <col min="640" max="640" width="31.83203125" bestFit="1" customWidth="1"/>
    <col min="641" max="641" width="18.6640625" bestFit="1" customWidth="1"/>
    <col min="642" max="642" width="17.83203125" bestFit="1" customWidth="1"/>
    <col min="643" max="643" width="11.5" bestFit="1" customWidth="1"/>
    <col min="644" max="644" width="15.33203125" bestFit="1" customWidth="1"/>
    <col min="645" max="645" width="9.1640625" bestFit="1" customWidth="1"/>
    <col min="646" max="646" width="9.83203125" bestFit="1" customWidth="1"/>
    <col min="647" max="647" width="8.5" bestFit="1" customWidth="1"/>
    <col min="648" max="648" width="25.1640625" bestFit="1" customWidth="1"/>
    <col min="649" max="649" width="8.1640625" bestFit="1" customWidth="1"/>
    <col min="650" max="651" width="11.1640625" bestFit="1" customWidth="1"/>
    <col min="652" max="652" width="11" bestFit="1" customWidth="1"/>
    <col min="653" max="653" width="16.33203125" bestFit="1" customWidth="1"/>
    <col min="654" max="654" width="12.83203125" bestFit="1" customWidth="1"/>
    <col min="655" max="655" width="8.83203125" bestFit="1" customWidth="1"/>
    <col min="656" max="656" width="9" bestFit="1" customWidth="1"/>
    <col min="657" max="657" width="12.83203125" bestFit="1" customWidth="1"/>
    <col min="658" max="658" width="45.83203125" bestFit="1" customWidth="1"/>
    <col min="659" max="659" width="13.6640625" bestFit="1" customWidth="1"/>
    <col min="660" max="660" width="5.83203125" bestFit="1" customWidth="1"/>
    <col min="661" max="661" width="23.83203125" bestFit="1" customWidth="1"/>
    <col min="662" max="662" width="12.6640625" bestFit="1" customWidth="1"/>
    <col min="663" max="663" width="8.1640625" bestFit="1" customWidth="1"/>
    <col min="664" max="664" width="16.83203125" bestFit="1" customWidth="1"/>
    <col min="665" max="665" width="13" bestFit="1" customWidth="1"/>
    <col min="666" max="666" width="12.83203125" bestFit="1" customWidth="1"/>
    <col min="667" max="667" width="9.5" bestFit="1" customWidth="1"/>
    <col min="668" max="668" width="15.6640625" bestFit="1" customWidth="1"/>
    <col min="669" max="669" width="6.1640625" bestFit="1" customWidth="1"/>
    <col min="670" max="670" width="15.33203125" bestFit="1" customWidth="1"/>
    <col min="671" max="671" width="14.1640625" bestFit="1" customWidth="1"/>
    <col min="672" max="672" width="29.1640625" bestFit="1" customWidth="1"/>
    <col min="673" max="673" width="21" bestFit="1" customWidth="1"/>
    <col min="674" max="674" width="20.33203125" bestFit="1" customWidth="1"/>
    <col min="675" max="675" width="11.6640625" bestFit="1" customWidth="1"/>
    <col min="676" max="676" width="14" bestFit="1" customWidth="1"/>
    <col min="677" max="677" width="21.1640625" bestFit="1" customWidth="1"/>
    <col min="678" max="678" width="6.1640625" bestFit="1" customWidth="1"/>
    <col min="679" max="679" width="14.5" bestFit="1" customWidth="1"/>
    <col min="680" max="680" width="10.33203125" bestFit="1" customWidth="1"/>
    <col min="681" max="681" width="30.5" bestFit="1" customWidth="1"/>
    <col min="682" max="682" width="15.6640625" bestFit="1" customWidth="1"/>
    <col min="683" max="683" width="16" bestFit="1" customWidth="1"/>
    <col min="684" max="684" width="9.83203125" bestFit="1" customWidth="1"/>
    <col min="685" max="685" width="8.33203125" bestFit="1" customWidth="1"/>
    <col min="686" max="686" width="12.83203125" bestFit="1" customWidth="1"/>
    <col min="687" max="687" width="19.33203125" bestFit="1" customWidth="1"/>
    <col min="688" max="688" width="15.33203125" bestFit="1" customWidth="1"/>
    <col min="689" max="689" width="10.6640625" bestFit="1" customWidth="1"/>
    <col min="690" max="690" width="11" bestFit="1" customWidth="1"/>
    <col min="691" max="691" width="13" bestFit="1" customWidth="1"/>
    <col min="692" max="692" width="16" bestFit="1" customWidth="1"/>
    <col min="693" max="693" width="15.33203125" bestFit="1" customWidth="1"/>
    <col min="694" max="694" width="34.6640625" bestFit="1" customWidth="1"/>
    <col min="695" max="695" width="19.6640625" bestFit="1" customWidth="1"/>
    <col min="696" max="696" width="22.6640625" bestFit="1" customWidth="1"/>
    <col min="697" max="697" width="38.83203125" bestFit="1" customWidth="1"/>
    <col min="698" max="698" width="18.5" bestFit="1" customWidth="1"/>
    <col min="699" max="699" width="20.5" bestFit="1" customWidth="1"/>
    <col min="700" max="700" width="12.83203125" bestFit="1" customWidth="1"/>
    <col min="701" max="701" width="11" bestFit="1" customWidth="1"/>
    <col min="702" max="702" width="9.33203125" bestFit="1" customWidth="1"/>
    <col min="703" max="703" width="10.5" bestFit="1" customWidth="1"/>
    <col min="704" max="704" width="9.5" bestFit="1" customWidth="1"/>
    <col min="705" max="705" width="12.33203125" bestFit="1" customWidth="1"/>
    <col min="706" max="706" width="16.83203125" bestFit="1" customWidth="1"/>
    <col min="707" max="707" width="17.83203125" bestFit="1" customWidth="1"/>
    <col min="708" max="708" width="15.83203125" bestFit="1" customWidth="1"/>
    <col min="709" max="709" width="26.6640625" bestFit="1" customWidth="1"/>
    <col min="710" max="710" width="24.1640625" bestFit="1" customWidth="1"/>
    <col min="711" max="711" width="8" bestFit="1" customWidth="1"/>
    <col min="712" max="712" width="8.33203125" bestFit="1" customWidth="1"/>
    <col min="713" max="713" width="19.1640625" bestFit="1" customWidth="1"/>
    <col min="714" max="714" width="10.83203125" bestFit="1" customWidth="1"/>
    <col min="715" max="715" width="12" bestFit="1" customWidth="1"/>
    <col min="716" max="716" width="14.33203125" bestFit="1" customWidth="1"/>
    <col min="717" max="717" width="16.6640625" bestFit="1" customWidth="1"/>
    <col min="718" max="718" width="14.33203125" bestFit="1" customWidth="1"/>
    <col min="719" max="719" width="14" bestFit="1" customWidth="1"/>
    <col min="720" max="720" width="16.6640625" bestFit="1" customWidth="1"/>
    <col min="721" max="721" width="7.1640625" bestFit="1" customWidth="1"/>
    <col min="722" max="722" width="11.1640625" bestFit="1" customWidth="1"/>
    <col min="723" max="723" width="10.83203125" bestFit="1" customWidth="1"/>
    <col min="724" max="724" width="3.33203125" bestFit="1" customWidth="1"/>
    <col min="725" max="725" width="11.5" bestFit="1" customWidth="1"/>
    <col min="726" max="726" width="8.6640625" bestFit="1" customWidth="1"/>
    <col min="727" max="727" width="9.83203125" bestFit="1" customWidth="1"/>
    <col min="728" max="728" width="7.33203125" bestFit="1" customWidth="1"/>
    <col min="729" max="729" width="29.83203125" bestFit="1" customWidth="1"/>
    <col min="730" max="730" width="13.5" bestFit="1" customWidth="1"/>
    <col min="731" max="731" width="19.6640625" bestFit="1" customWidth="1"/>
    <col min="732" max="732" width="12.6640625" bestFit="1" customWidth="1"/>
    <col min="733" max="733" width="15.83203125" bestFit="1" customWidth="1"/>
    <col min="734" max="734" width="13.1640625" bestFit="1" customWidth="1"/>
    <col min="735" max="735" width="14.1640625" bestFit="1" customWidth="1"/>
    <col min="736" max="736" width="28" bestFit="1" customWidth="1"/>
    <col min="737" max="737" width="24.33203125" bestFit="1" customWidth="1"/>
    <col min="738" max="738" width="27" bestFit="1" customWidth="1"/>
    <col min="739" max="739" width="14.5" bestFit="1" customWidth="1"/>
    <col min="740" max="740" width="35" bestFit="1" customWidth="1"/>
    <col min="741" max="741" width="9.5" bestFit="1" customWidth="1"/>
    <col min="742" max="742" width="5" bestFit="1" customWidth="1"/>
    <col min="743" max="743" width="15.5" bestFit="1" customWidth="1"/>
    <col min="744" max="744" width="36.1640625" bestFit="1" customWidth="1"/>
    <col min="745" max="745" width="35.6640625" bestFit="1" customWidth="1"/>
    <col min="746" max="746" width="14" bestFit="1" customWidth="1"/>
    <col min="747" max="747" width="25.1640625" bestFit="1" customWidth="1"/>
    <col min="748" max="748" width="20.1640625" bestFit="1" customWidth="1"/>
    <col min="749" max="749" width="27.1640625" bestFit="1" customWidth="1"/>
    <col min="750" max="750" width="12.6640625" bestFit="1" customWidth="1"/>
    <col min="751" max="751" width="10" bestFit="1" customWidth="1"/>
    <col min="752" max="752" width="14" bestFit="1" customWidth="1"/>
    <col min="753" max="753" width="6.5" bestFit="1" customWidth="1"/>
    <col min="754" max="754" width="5.1640625" bestFit="1" customWidth="1"/>
    <col min="755" max="755" width="11.33203125" bestFit="1" customWidth="1"/>
    <col min="756" max="756" width="12.1640625" bestFit="1" customWidth="1"/>
    <col min="757" max="757" width="9.1640625" bestFit="1" customWidth="1"/>
    <col min="758" max="758" width="8.33203125" bestFit="1" customWidth="1"/>
    <col min="759" max="759" width="15.33203125" bestFit="1" customWidth="1"/>
    <col min="760" max="760" width="29.83203125" bestFit="1" customWidth="1"/>
    <col min="761" max="761" width="8.5" bestFit="1" customWidth="1"/>
    <col min="762" max="762" width="10" bestFit="1" customWidth="1"/>
    <col min="763" max="763" width="7.33203125" bestFit="1" customWidth="1"/>
    <col min="764" max="764" width="13.6640625" bestFit="1" customWidth="1"/>
    <col min="765" max="765" width="23.1640625" bestFit="1" customWidth="1"/>
    <col min="766" max="766" width="6.1640625" bestFit="1" customWidth="1"/>
    <col min="767" max="767" width="10.1640625" bestFit="1" customWidth="1"/>
    <col min="768" max="768" width="9" bestFit="1" customWidth="1"/>
    <col min="769" max="769" width="34.6640625" bestFit="1" customWidth="1"/>
    <col min="770" max="770" width="5.6640625" bestFit="1" customWidth="1"/>
    <col min="771" max="771" width="5.83203125" bestFit="1" customWidth="1"/>
    <col min="772" max="772" width="9.33203125" bestFit="1" customWidth="1"/>
    <col min="773" max="773" width="7.6640625" bestFit="1" customWidth="1"/>
    <col min="774" max="774" width="17.6640625" bestFit="1" customWidth="1"/>
    <col min="775" max="775" width="15.33203125" bestFit="1" customWidth="1"/>
    <col min="776" max="776" width="16.33203125" bestFit="1" customWidth="1"/>
    <col min="777" max="777" width="9.5" bestFit="1" customWidth="1"/>
    <col min="778" max="778" width="11.83203125" bestFit="1" customWidth="1"/>
    <col min="779" max="779" width="19.83203125" bestFit="1" customWidth="1"/>
    <col min="780" max="780" width="24.1640625" bestFit="1" customWidth="1"/>
    <col min="781" max="781" width="26" bestFit="1" customWidth="1"/>
    <col min="782" max="782" width="29.6640625" bestFit="1" customWidth="1"/>
    <col min="783" max="783" width="13.1640625" bestFit="1" customWidth="1"/>
    <col min="784" max="784" width="5.1640625" bestFit="1" customWidth="1"/>
    <col min="785" max="785" width="32.83203125" bestFit="1" customWidth="1"/>
    <col min="786" max="786" width="8" bestFit="1" customWidth="1"/>
    <col min="787" max="787" width="20.5" bestFit="1" customWidth="1"/>
    <col min="788" max="788" width="9.33203125" bestFit="1" customWidth="1"/>
    <col min="789" max="789" width="16.33203125" bestFit="1" customWidth="1"/>
    <col min="790" max="790" width="13" bestFit="1" customWidth="1"/>
    <col min="791" max="791" width="18.33203125" bestFit="1" customWidth="1"/>
    <col min="792" max="792" width="16.83203125" bestFit="1" customWidth="1"/>
    <col min="793" max="793" width="8.1640625" bestFit="1" customWidth="1"/>
    <col min="794" max="794" width="12" bestFit="1" customWidth="1"/>
    <col min="795" max="795" width="7.83203125" bestFit="1" customWidth="1"/>
    <col min="796" max="796" width="14.83203125" bestFit="1" customWidth="1"/>
    <col min="797" max="797" width="23.5" bestFit="1" customWidth="1"/>
    <col min="798" max="798" width="8.33203125" bestFit="1" customWidth="1"/>
    <col min="799" max="799" width="31" bestFit="1" customWidth="1"/>
    <col min="800" max="800" width="35.5" bestFit="1" customWidth="1"/>
    <col min="801" max="801" width="18.83203125" bestFit="1" customWidth="1"/>
    <col min="802" max="802" width="16.6640625" bestFit="1" customWidth="1"/>
    <col min="803" max="804" width="7.5" bestFit="1" customWidth="1"/>
    <col min="805" max="805" width="17.6640625" bestFit="1" customWidth="1"/>
    <col min="806" max="806" width="12.83203125" bestFit="1" customWidth="1"/>
    <col min="807" max="807" width="9.33203125" bestFit="1" customWidth="1"/>
    <col min="808" max="808" width="16.5" bestFit="1" customWidth="1"/>
    <col min="809" max="809" width="7.5" bestFit="1" customWidth="1"/>
    <col min="810" max="810" width="6.6640625" bestFit="1" customWidth="1"/>
    <col min="811" max="811" width="18.1640625" bestFit="1" customWidth="1"/>
    <col min="812" max="812" width="15.6640625" bestFit="1" customWidth="1"/>
    <col min="813" max="813" width="16.5" bestFit="1" customWidth="1"/>
    <col min="814" max="814" width="20" bestFit="1" customWidth="1"/>
    <col min="815" max="815" width="9.83203125" bestFit="1" customWidth="1"/>
    <col min="816" max="816" width="7.33203125" bestFit="1" customWidth="1"/>
    <col min="817" max="817" width="12.6640625" bestFit="1" customWidth="1"/>
    <col min="818" max="818" width="10.5" bestFit="1" customWidth="1"/>
    <col min="819" max="819" width="6.6640625" bestFit="1" customWidth="1"/>
    <col min="820" max="820" width="32.33203125" bestFit="1" customWidth="1"/>
    <col min="821" max="821" width="7.5" bestFit="1" customWidth="1"/>
    <col min="822" max="822" width="17.5" bestFit="1" customWidth="1"/>
    <col min="823" max="823" width="9.1640625" bestFit="1" customWidth="1"/>
    <col min="824" max="824" width="16.5" bestFit="1" customWidth="1"/>
    <col min="825" max="825" width="25.5" bestFit="1" customWidth="1"/>
    <col min="826" max="826" width="16.33203125" bestFit="1" customWidth="1"/>
    <col min="827" max="827" width="23.6640625" bestFit="1" customWidth="1"/>
    <col min="828" max="828" width="15" bestFit="1" customWidth="1"/>
    <col min="829" max="829" width="8.5" bestFit="1" customWidth="1"/>
    <col min="830" max="830" width="13" bestFit="1" customWidth="1"/>
    <col min="831" max="831" width="11" bestFit="1" customWidth="1"/>
    <col min="832" max="832" width="17.1640625" bestFit="1" customWidth="1"/>
    <col min="833" max="833" width="10.6640625" bestFit="1" customWidth="1"/>
    <col min="834" max="834" width="11" bestFit="1" customWidth="1"/>
    <col min="835" max="835" width="10.1640625" bestFit="1" customWidth="1"/>
    <col min="836" max="836" width="15.5" bestFit="1" customWidth="1"/>
    <col min="837" max="837" width="18.6640625" bestFit="1" customWidth="1"/>
    <col min="838" max="838" width="17.1640625" bestFit="1" customWidth="1"/>
    <col min="839" max="839" width="7.6640625" bestFit="1" customWidth="1"/>
    <col min="840" max="840" width="11.5" bestFit="1" customWidth="1"/>
    <col min="841" max="841" width="7.33203125" bestFit="1" customWidth="1"/>
    <col min="842" max="842" width="9.83203125" bestFit="1" customWidth="1"/>
    <col min="843" max="843" width="8" bestFit="1" customWidth="1"/>
    <col min="844" max="844" width="19.1640625" bestFit="1" customWidth="1"/>
    <col min="845" max="845" width="14.33203125" bestFit="1" customWidth="1"/>
    <col min="846" max="846" width="22.5" bestFit="1" customWidth="1"/>
    <col min="847" max="847" width="26.83203125" bestFit="1" customWidth="1"/>
    <col min="848" max="848" width="17.83203125" bestFit="1" customWidth="1"/>
    <col min="849" max="849" width="15.83203125" bestFit="1" customWidth="1"/>
    <col min="850" max="850" width="15.5" bestFit="1" customWidth="1"/>
    <col min="851" max="851" width="13.33203125" bestFit="1" customWidth="1"/>
    <col min="852" max="852" width="14.1640625" bestFit="1" customWidth="1"/>
    <col min="853" max="853" width="11.33203125" bestFit="1" customWidth="1"/>
    <col min="854" max="854" width="9" bestFit="1" customWidth="1"/>
    <col min="855" max="855" width="6.6640625" bestFit="1" customWidth="1"/>
    <col min="856" max="856" width="8.1640625" bestFit="1" customWidth="1"/>
    <col min="857" max="857" width="14.83203125" bestFit="1" customWidth="1"/>
    <col min="858" max="858" width="12.5" bestFit="1" customWidth="1"/>
    <col min="859" max="859" width="4.33203125" bestFit="1" customWidth="1"/>
    <col min="860" max="860" width="22.5" bestFit="1" customWidth="1"/>
    <col min="861" max="861" width="10.83203125" bestFit="1" customWidth="1"/>
    <col min="862" max="862" width="8" bestFit="1" customWidth="1"/>
    <col min="863" max="863" width="18.6640625" bestFit="1" customWidth="1"/>
    <col min="864" max="864" width="6.83203125" bestFit="1" customWidth="1"/>
    <col min="865" max="865" width="4.6640625" bestFit="1" customWidth="1"/>
    <col min="866" max="866" width="30.83203125" bestFit="1" customWidth="1"/>
    <col min="867" max="868" width="13.6640625" bestFit="1" customWidth="1"/>
    <col min="869" max="869" width="14.1640625" bestFit="1" customWidth="1"/>
    <col min="870" max="870" width="9.83203125" bestFit="1" customWidth="1"/>
    <col min="871" max="871" width="7.33203125" bestFit="1" customWidth="1"/>
    <col min="872" max="872" width="7.1640625" bestFit="1" customWidth="1"/>
    <col min="873" max="873" width="9" bestFit="1" customWidth="1"/>
    <col min="874" max="874" width="34.83203125" bestFit="1" customWidth="1"/>
    <col min="875" max="875" width="9.33203125" bestFit="1" customWidth="1"/>
    <col min="876" max="876" width="9.6640625" bestFit="1" customWidth="1"/>
    <col min="877" max="877" width="9" bestFit="1" customWidth="1"/>
    <col min="878" max="878" width="7.5" bestFit="1" customWidth="1"/>
    <col min="879" max="879" width="6.1640625" bestFit="1" customWidth="1"/>
    <col min="880" max="880" width="12.1640625" bestFit="1" customWidth="1"/>
    <col min="881" max="881" width="14.5" bestFit="1" customWidth="1"/>
    <col min="882" max="882" width="14" bestFit="1" customWidth="1"/>
    <col min="883" max="883" width="26.1640625" bestFit="1" customWidth="1"/>
    <col min="884" max="884" width="17.6640625" bestFit="1" customWidth="1"/>
    <col min="885" max="885" width="11.6640625" bestFit="1" customWidth="1"/>
    <col min="886" max="886" width="21.1640625" bestFit="1" customWidth="1"/>
    <col min="887" max="887" width="20.6640625" bestFit="1" customWidth="1"/>
    <col min="888" max="888" width="11.33203125" bestFit="1" customWidth="1"/>
    <col min="889" max="889" width="4.6640625" bestFit="1" customWidth="1"/>
    <col min="890" max="890" width="24.83203125" bestFit="1" customWidth="1"/>
    <col min="891" max="891" width="10" bestFit="1" customWidth="1"/>
    <col min="892" max="892" width="30.5" bestFit="1" customWidth="1"/>
    <col min="893" max="893" width="10.6640625" bestFit="1" customWidth="1"/>
    <col min="894" max="894" width="13.83203125" bestFit="1" customWidth="1"/>
    <col min="895" max="895" width="20.33203125" bestFit="1" customWidth="1"/>
    <col min="896" max="896" width="17.5" bestFit="1" customWidth="1"/>
    <col min="897" max="897" width="22" bestFit="1" customWidth="1"/>
    <col min="898" max="898" width="11.33203125" bestFit="1" customWidth="1"/>
    <col min="899" max="899" width="22" bestFit="1" customWidth="1"/>
    <col min="900" max="900" width="18.6640625" bestFit="1" customWidth="1"/>
    <col min="901" max="901" width="11.83203125" bestFit="1" customWidth="1"/>
    <col min="902" max="902" width="18.1640625" bestFit="1" customWidth="1"/>
    <col min="903" max="903" width="12.6640625" bestFit="1" customWidth="1"/>
    <col min="904" max="904" width="16.83203125" bestFit="1" customWidth="1"/>
    <col min="905" max="905" width="10.6640625" bestFit="1" customWidth="1"/>
    <col min="906" max="906" width="10.5" bestFit="1" customWidth="1"/>
    <col min="907" max="908" width="13.5" bestFit="1" customWidth="1"/>
    <col min="909" max="909" width="11.83203125" bestFit="1" customWidth="1"/>
    <col min="910" max="910" width="30.1640625" bestFit="1" customWidth="1"/>
    <col min="911" max="911" width="29.83203125" bestFit="1" customWidth="1"/>
    <col min="912" max="912" width="12.6640625" bestFit="1" customWidth="1"/>
    <col min="913" max="913" width="23.33203125" bestFit="1" customWidth="1"/>
    <col min="914" max="914" width="20.83203125" bestFit="1" customWidth="1"/>
    <col min="915" max="915" width="12.6640625" bestFit="1" customWidth="1"/>
    <col min="916" max="916" width="21.6640625" bestFit="1" customWidth="1"/>
    <col min="917" max="917" width="15.5" bestFit="1" customWidth="1"/>
    <col min="918" max="918" width="23.1640625" bestFit="1" customWidth="1"/>
    <col min="919" max="919" width="15.6640625" bestFit="1" customWidth="1"/>
    <col min="920" max="920" width="14.6640625" bestFit="1" customWidth="1"/>
    <col min="921" max="921" width="36.33203125" bestFit="1" customWidth="1"/>
    <col min="922" max="922" width="11.6640625" bestFit="1" customWidth="1"/>
    <col min="923" max="923" width="30.6640625" bestFit="1" customWidth="1"/>
    <col min="924" max="924" width="17.5" bestFit="1" customWidth="1"/>
    <col min="925" max="925" width="12" bestFit="1" customWidth="1"/>
    <col min="926" max="926" width="10.33203125" bestFit="1" customWidth="1"/>
    <col min="927" max="927" width="18.6640625" bestFit="1" customWidth="1"/>
    <col min="928" max="928" width="14" bestFit="1" customWidth="1"/>
    <col min="929" max="929" width="11.83203125" bestFit="1" customWidth="1"/>
    <col min="930" max="930" width="6.83203125" bestFit="1" customWidth="1"/>
    <col min="931" max="931" width="4.83203125" bestFit="1" customWidth="1"/>
    <col min="932" max="932" width="7.6640625" bestFit="1" customWidth="1"/>
    <col min="933" max="933" width="29.1640625" bestFit="1" customWidth="1"/>
    <col min="934" max="934" width="11" bestFit="1" customWidth="1"/>
    <col min="935" max="935" width="10.1640625" bestFit="1" customWidth="1"/>
    <col min="936" max="936" width="10.33203125" bestFit="1" customWidth="1"/>
    <col min="937" max="937" width="10.5" bestFit="1" customWidth="1"/>
    <col min="938" max="938" width="11.5" bestFit="1" customWidth="1"/>
    <col min="939" max="939" width="20.6640625" bestFit="1" customWidth="1"/>
    <col min="940" max="940" width="11.83203125" bestFit="1" customWidth="1"/>
    <col min="941" max="941" width="11.1640625" bestFit="1" customWidth="1"/>
    <col min="942" max="942" width="10.6640625" bestFit="1" customWidth="1"/>
    <col min="943" max="943" width="27.5" bestFit="1" customWidth="1"/>
    <col min="944" max="944" width="15.33203125" bestFit="1" customWidth="1"/>
    <col min="945" max="945" width="13.83203125" bestFit="1" customWidth="1"/>
    <col min="946" max="946" width="11.6640625" bestFit="1" customWidth="1"/>
    <col min="947" max="947" width="9.83203125" bestFit="1" customWidth="1"/>
    <col min="948" max="948" width="9.5" bestFit="1" customWidth="1"/>
    <col min="949" max="949" width="10.33203125" bestFit="1" customWidth="1"/>
    <col min="950" max="950" width="12.5" bestFit="1" customWidth="1"/>
    <col min="951" max="951" width="6" bestFit="1" customWidth="1"/>
    <col min="952" max="952" width="18.6640625" bestFit="1" customWidth="1"/>
    <col min="953" max="953" width="13.5" bestFit="1" customWidth="1"/>
    <col min="954" max="954" width="17.33203125" bestFit="1" customWidth="1"/>
    <col min="955" max="955" width="12.83203125" bestFit="1" customWidth="1"/>
    <col min="956" max="956" width="15.5" bestFit="1" customWidth="1"/>
    <col min="957" max="957" width="19.83203125" bestFit="1" customWidth="1"/>
    <col min="958" max="958" width="16.33203125" bestFit="1" customWidth="1"/>
    <col min="959" max="959" width="7.83203125" bestFit="1" customWidth="1"/>
    <col min="960" max="960" width="16.83203125" bestFit="1" customWidth="1"/>
    <col min="961" max="961" width="19.33203125" bestFit="1" customWidth="1"/>
    <col min="962" max="962" width="7" bestFit="1" customWidth="1"/>
    <col min="963" max="963" width="15.5" bestFit="1" customWidth="1"/>
    <col min="964" max="964" width="14.6640625" bestFit="1" customWidth="1"/>
    <col min="965" max="965" width="7.33203125" bestFit="1" customWidth="1"/>
    <col min="966" max="966" width="13.6640625" bestFit="1" customWidth="1"/>
    <col min="967" max="967" width="7.33203125" bestFit="1" customWidth="1"/>
    <col min="968" max="968" width="11.5" bestFit="1" customWidth="1"/>
    <col min="969" max="969" width="20.1640625" bestFit="1" customWidth="1"/>
    <col min="970" max="970" width="17" bestFit="1" customWidth="1"/>
    <col min="971" max="971" width="9.83203125" bestFit="1" customWidth="1"/>
    <col min="972" max="973" width="11" bestFit="1" customWidth="1"/>
    <col min="974" max="974" width="16.5" bestFit="1" customWidth="1"/>
    <col min="975" max="975" width="5.33203125" bestFit="1" customWidth="1"/>
    <col min="976" max="976" width="18.33203125" bestFit="1" customWidth="1"/>
    <col min="977" max="977" width="14" bestFit="1" customWidth="1"/>
    <col min="978" max="978" width="9" bestFit="1" customWidth="1"/>
    <col min="979" max="979" width="6.83203125" bestFit="1" customWidth="1"/>
    <col min="980" max="980" width="9" bestFit="1" customWidth="1"/>
    <col min="981" max="981" width="6" bestFit="1" customWidth="1"/>
    <col min="982" max="982" width="29.1640625" bestFit="1" customWidth="1"/>
    <col min="983" max="983" width="20.83203125" bestFit="1" customWidth="1"/>
    <col min="984" max="984" width="12.1640625" bestFit="1" customWidth="1"/>
    <col min="985" max="985" width="13.5" bestFit="1" customWidth="1"/>
    <col min="986" max="986" width="11.5" bestFit="1" customWidth="1"/>
    <col min="987" max="987" width="10.83203125" bestFit="1" customWidth="1"/>
    <col min="988" max="988" width="29.5" bestFit="1" customWidth="1"/>
    <col min="989" max="989" width="11.5" bestFit="1" customWidth="1"/>
    <col min="990" max="990" width="8.33203125" bestFit="1" customWidth="1"/>
    <col min="991" max="991" width="6.6640625" bestFit="1" customWidth="1"/>
    <col min="992" max="992" width="17.6640625" bestFit="1" customWidth="1"/>
    <col min="993" max="993" width="10.83203125" bestFit="1" customWidth="1"/>
    <col min="994" max="994" width="8.1640625" bestFit="1" customWidth="1"/>
    <col min="995" max="995" width="28.5" bestFit="1" customWidth="1"/>
    <col min="996" max="996" width="25.83203125" bestFit="1" customWidth="1"/>
    <col min="997" max="997" width="29.1640625" bestFit="1" customWidth="1"/>
    <col min="998" max="998" width="7.6640625" bestFit="1" customWidth="1"/>
    <col min="999" max="999" width="6.1640625" bestFit="1" customWidth="1"/>
    <col min="1000" max="1000" width="17" bestFit="1" customWidth="1"/>
    <col min="1001" max="1001" width="29.5" bestFit="1" customWidth="1"/>
    <col min="1002" max="1002" width="6.5" bestFit="1" customWidth="1"/>
    <col min="1003" max="1003" width="7.83203125" bestFit="1" customWidth="1"/>
    <col min="1004" max="1004" width="6.83203125" bestFit="1" customWidth="1"/>
    <col min="1005" max="1005" width="11.33203125" bestFit="1" customWidth="1"/>
    <col min="1006" max="1006" width="7" bestFit="1" customWidth="1"/>
    <col min="1007" max="1007" width="12.83203125" bestFit="1" customWidth="1"/>
    <col min="1008" max="1008" width="22" bestFit="1" customWidth="1"/>
    <col min="1009" max="1009" width="9" bestFit="1" customWidth="1"/>
    <col min="1010" max="1010" width="39.6640625" bestFit="1" customWidth="1"/>
    <col min="1011" max="1011" width="12.83203125" bestFit="1" customWidth="1"/>
    <col min="1012" max="1012" width="5.6640625" bestFit="1" customWidth="1"/>
    <col min="1013" max="1013" width="10.33203125" bestFit="1" customWidth="1"/>
    <col min="1014" max="1014" width="9.33203125" bestFit="1" customWidth="1"/>
    <col min="1015" max="1015" width="12.33203125" bestFit="1" customWidth="1"/>
    <col min="1016" max="1016" width="8.1640625" bestFit="1" customWidth="1"/>
    <col min="1017" max="1017" width="20.33203125" bestFit="1" customWidth="1"/>
    <col min="1018" max="1018" width="13.33203125" bestFit="1" customWidth="1"/>
    <col min="1019" max="1019" width="55.5" bestFit="1" customWidth="1"/>
    <col min="1020" max="1020" width="19" bestFit="1" customWidth="1"/>
    <col min="1021" max="1021" width="7" bestFit="1" customWidth="1"/>
    <col min="1022" max="1022" width="5.6640625" bestFit="1" customWidth="1"/>
    <col min="1023" max="1023" width="24.33203125" bestFit="1" customWidth="1"/>
    <col min="1024" max="1024" width="10.5" bestFit="1" customWidth="1"/>
    <col min="1025" max="1025" width="10.6640625" bestFit="1" customWidth="1"/>
    <col min="1026" max="1026" width="30.33203125" bestFit="1" customWidth="1"/>
    <col min="1027" max="1027" width="11.5" bestFit="1" customWidth="1"/>
    <col min="1028" max="1028" width="6.33203125" bestFit="1" customWidth="1"/>
    <col min="1029" max="1029" width="17.6640625" bestFit="1" customWidth="1"/>
    <col min="1030" max="1030" width="13" bestFit="1" customWidth="1"/>
    <col min="1031" max="1031" width="5.5" bestFit="1" customWidth="1"/>
    <col min="1032" max="1032" width="12.1640625" bestFit="1" customWidth="1"/>
    <col min="1033" max="1033" width="9.33203125" bestFit="1" customWidth="1"/>
    <col min="1034" max="1034" width="8" bestFit="1" customWidth="1"/>
    <col min="1035" max="1035" width="6.5" bestFit="1" customWidth="1"/>
    <col min="1036" max="1037" width="12.83203125" bestFit="1" customWidth="1"/>
    <col min="1038" max="1038" width="5.5" bestFit="1" customWidth="1"/>
    <col min="1039" max="1039" width="10.6640625" bestFit="1" customWidth="1"/>
    <col min="1040" max="1040" width="16.5" bestFit="1" customWidth="1"/>
    <col min="1041" max="1041" width="11.5" bestFit="1" customWidth="1"/>
    <col min="1042" max="1042" width="11.6640625" bestFit="1" customWidth="1"/>
    <col min="1043" max="1043" width="5.1640625" bestFit="1" customWidth="1"/>
    <col min="1044" max="1044" width="7.5" bestFit="1" customWidth="1"/>
    <col min="1045" max="1045" width="11.83203125" bestFit="1" customWidth="1"/>
    <col min="1046" max="1046" width="7.83203125" bestFit="1" customWidth="1"/>
    <col min="1047" max="1047" width="10.83203125" bestFit="1" customWidth="1"/>
    <col min="1048" max="1048" width="15" bestFit="1" customWidth="1"/>
    <col min="1049" max="1049" width="12.6640625" bestFit="1" customWidth="1"/>
    <col min="1050" max="1050" width="18.33203125" bestFit="1" customWidth="1"/>
    <col min="1051" max="1051" width="9.5" bestFit="1" customWidth="1"/>
    <col min="1052" max="1052" width="17.6640625" bestFit="1" customWidth="1"/>
    <col min="1053" max="1053" width="11" bestFit="1" customWidth="1"/>
    <col min="1054" max="1054" width="17.83203125" bestFit="1" customWidth="1"/>
    <col min="1055" max="1055" width="16.6640625" bestFit="1" customWidth="1"/>
    <col min="1056" max="1056" width="7.83203125" bestFit="1" customWidth="1"/>
    <col min="1057" max="1057" width="15.33203125" bestFit="1" customWidth="1"/>
    <col min="1058" max="1058" width="15.1640625" bestFit="1" customWidth="1"/>
    <col min="1059" max="1059" width="9.1640625" bestFit="1" customWidth="1"/>
    <col min="1060" max="1060" width="18.83203125" bestFit="1" customWidth="1"/>
    <col min="1061" max="1061" width="10.83203125" bestFit="1" customWidth="1"/>
    <col min="1062" max="1062" width="14.83203125" bestFit="1" customWidth="1"/>
    <col min="1063" max="1063" width="10.83203125" bestFit="1" customWidth="1"/>
    <col min="1064" max="1064" width="15.6640625" bestFit="1" customWidth="1"/>
    <col min="1065" max="1065" width="12.83203125" bestFit="1" customWidth="1"/>
    <col min="1066" max="1066" width="11.1640625" bestFit="1" customWidth="1"/>
    <col min="1067" max="1067" width="15.83203125" bestFit="1" customWidth="1"/>
    <col min="1068" max="1068" width="10" bestFit="1" customWidth="1"/>
    <col min="1069" max="1069" width="11" bestFit="1" customWidth="1"/>
    <col min="1070" max="1070" width="31.5" bestFit="1" customWidth="1"/>
    <col min="1071" max="1071" width="18.5" bestFit="1" customWidth="1"/>
    <col min="1072" max="1072" width="10.83203125" bestFit="1" customWidth="1"/>
    <col min="1073" max="1073" width="34" bestFit="1" customWidth="1"/>
    <col min="1074" max="1074" width="27.83203125" bestFit="1" customWidth="1"/>
    <col min="1075" max="1075" width="14.1640625" bestFit="1" customWidth="1"/>
    <col min="1076" max="1076" width="15.33203125" bestFit="1" customWidth="1"/>
    <col min="1077" max="1077" width="21.5" bestFit="1" customWidth="1"/>
    <col min="1078" max="1078" width="7.1640625" bestFit="1" customWidth="1"/>
    <col min="1079" max="1079" width="14.33203125" bestFit="1" customWidth="1"/>
    <col min="1080" max="1080" width="13.5" bestFit="1" customWidth="1"/>
    <col min="1081" max="1081" width="8.33203125" bestFit="1" customWidth="1"/>
    <col min="1082" max="1082" width="12.6640625" bestFit="1" customWidth="1"/>
    <col min="1083" max="1083" width="11.1640625" bestFit="1" customWidth="1"/>
    <col min="1084" max="1084" width="12.5" bestFit="1" customWidth="1"/>
    <col min="1085" max="1085" width="6.1640625" bestFit="1" customWidth="1"/>
    <col min="1086" max="1086" width="12.5" bestFit="1" customWidth="1"/>
    <col min="1087" max="1087" width="6.83203125" bestFit="1" customWidth="1"/>
    <col min="1088" max="1088" width="15.1640625" bestFit="1" customWidth="1"/>
    <col min="1089" max="1089" width="6" bestFit="1" customWidth="1"/>
    <col min="1090" max="1090" width="5.5" bestFit="1" customWidth="1"/>
    <col min="1091" max="1091" width="8.6640625" bestFit="1" customWidth="1"/>
    <col min="1092" max="1092" width="12.83203125" bestFit="1" customWidth="1"/>
    <col min="1093" max="1093" width="8.33203125" bestFit="1" customWidth="1"/>
    <col min="1094" max="1094" width="7.83203125" bestFit="1" customWidth="1"/>
    <col min="1095" max="1095" width="5" bestFit="1" customWidth="1"/>
    <col min="1096" max="1096" width="8.5" bestFit="1" customWidth="1"/>
    <col min="1097" max="1097" width="6.83203125" bestFit="1" customWidth="1"/>
    <col min="1098" max="1098" width="19.6640625" bestFit="1" customWidth="1"/>
    <col min="1099" max="1099" width="13.5" bestFit="1" customWidth="1"/>
    <col min="1100" max="1100" width="11.33203125" bestFit="1" customWidth="1"/>
    <col min="1101" max="1101" width="6.83203125" bestFit="1" customWidth="1"/>
    <col min="1102" max="1102" width="7.1640625" bestFit="1" customWidth="1"/>
    <col min="1103" max="1103" width="6.5" bestFit="1" customWidth="1"/>
    <col min="1104" max="1104" width="6.1640625" bestFit="1" customWidth="1"/>
    <col min="1105" max="1105" width="8" bestFit="1" customWidth="1"/>
    <col min="1106" max="1106" width="7.1640625" bestFit="1" customWidth="1"/>
    <col min="1107" max="1107" width="13" bestFit="1" customWidth="1"/>
    <col min="1108" max="1108" width="7.83203125" bestFit="1" customWidth="1"/>
    <col min="1109" max="1109" width="7.33203125" bestFit="1" customWidth="1"/>
    <col min="1110" max="1110" width="8.5" bestFit="1" customWidth="1"/>
    <col min="1111" max="1111" width="14.5" bestFit="1" customWidth="1"/>
    <col min="1112" max="1112" width="27.6640625" bestFit="1" customWidth="1"/>
    <col min="1113" max="1113" width="37.33203125" bestFit="1" customWidth="1"/>
    <col min="1114" max="1114" width="4.83203125" bestFit="1" customWidth="1"/>
    <col min="1115" max="1115" width="7" bestFit="1" customWidth="1"/>
    <col min="1116" max="1116" width="7.33203125" bestFit="1" customWidth="1"/>
    <col min="1117" max="1117" width="20.33203125" bestFit="1" customWidth="1"/>
    <col min="1118" max="1118" width="19.6640625" bestFit="1" customWidth="1"/>
    <col min="1119" max="1119" width="39.1640625" bestFit="1" customWidth="1"/>
    <col min="1120" max="1120" width="19.1640625" bestFit="1" customWidth="1"/>
    <col min="1121" max="1121" width="24.33203125" bestFit="1" customWidth="1"/>
    <col min="1122" max="1122" width="12.83203125" bestFit="1" customWidth="1"/>
    <col min="1123" max="1123" width="18.1640625" bestFit="1" customWidth="1"/>
    <col min="1124" max="1124" width="11.83203125" bestFit="1" customWidth="1"/>
    <col min="1125" max="1125" width="8.6640625" bestFit="1" customWidth="1"/>
    <col min="1126" max="1126" width="54.6640625" bestFit="1" customWidth="1"/>
    <col min="1127" max="1127" width="16.5" bestFit="1" customWidth="1"/>
    <col min="1128" max="1128" width="20.1640625" bestFit="1" customWidth="1"/>
    <col min="1129" max="1129" width="25.83203125" bestFit="1" customWidth="1"/>
    <col min="1130" max="1130" width="8.6640625" bestFit="1" customWidth="1"/>
    <col min="1131" max="1131" width="17" bestFit="1" customWidth="1"/>
    <col min="1132" max="1132" width="19.33203125" bestFit="1" customWidth="1"/>
    <col min="1133" max="1133" width="24.33203125" bestFit="1" customWidth="1"/>
    <col min="1134" max="1134" width="15.5" bestFit="1" customWidth="1"/>
    <col min="1135" max="1135" width="7.6640625" bestFit="1" customWidth="1"/>
    <col min="1136" max="1136" width="13.5" bestFit="1" customWidth="1"/>
    <col min="1137" max="1137" width="28" bestFit="1" customWidth="1"/>
    <col min="1138" max="1138" width="32.1640625" bestFit="1" customWidth="1"/>
    <col min="1139" max="1139" width="14" bestFit="1" customWidth="1"/>
    <col min="1140" max="1140" width="13.5" bestFit="1" customWidth="1"/>
    <col min="1141" max="1141" width="9.5" bestFit="1" customWidth="1"/>
    <col min="1142" max="1142" width="9.83203125" bestFit="1" customWidth="1"/>
    <col min="1143" max="1143" width="17.6640625" bestFit="1" customWidth="1"/>
    <col min="1144" max="1144" width="15.1640625" bestFit="1" customWidth="1"/>
    <col min="1145" max="1145" width="8.33203125" bestFit="1" customWidth="1"/>
    <col min="1146" max="1146" width="11.6640625" bestFit="1" customWidth="1"/>
    <col min="1147" max="1147" width="14" bestFit="1" customWidth="1"/>
    <col min="1148" max="1148" width="23" bestFit="1" customWidth="1"/>
    <col min="1149" max="1149" width="10.83203125" bestFit="1" customWidth="1"/>
    <col min="1150" max="1150" width="14.6640625" bestFit="1" customWidth="1"/>
    <col min="1151" max="1151" width="12.6640625" bestFit="1" customWidth="1"/>
    <col min="1152" max="1152" width="13.83203125" bestFit="1" customWidth="1"/>
    <col min="1153" max="1153" width="9.1640625" bestFit="1" customWidth="1"/>
    <col min="1154" max="1154" width="12.33203125" bestFit="1" customWidth="1"/>
    <col min="1155" max="1155" width="10" bestFit="1" customWidth="1"/>
    <col min="1156" max="1156" width="21.6640625" bestFit="1" customWidth="1"/>
    <col min="1157" max="1157" width="32.5" bestFit="1" customWidth="1"/>
    <col min="1158" max="1158" width="15.5" bestFit="1" customWidth="1"/>
    <col min="1159" max="1159" width="22" bestFit="1" customWidth="1"/>
    <col min="1160" max="1160" width="35" bestFit="1" customWidth="1"/>
    <col min="1161" max="1161" width="18" bestFit="1" customWidth="1"/>
    <col min="1162" max="1162" width="16" bestFit="1" customWidth="1"/>
    <col min="1163" max="1163" width="16.6640625" bestFit="1" customWidth="1"/>
    <col min="1164" max="1164" width="23.33203125" bestFit="1" customWidth="1"/>
    <col min="1165" max="1165" width="12.1640625" bestFit="1" customWidth="1"/>
    <col min="1166" max="1166" width="8.1640625" bestFit="1" customWidth="1"/>
    <col min="1167" max="1167" width="12.33203125" bestFit="1" customWidth="1"/>
    <col min="1168" max="1168" width="12.1640625" bestFit="1" customWidth="1"/>
    <col min="1169" max="1169" width="6" bestFit="1" customWidth="1"/>
    <col min="1170" max="1170" width="17" bestFit="1" customWidth="1"/>
    <col min="1171" max="1171" width="9.83203125" bestFit="1" customWidth="1"/>
    <col min="1172" max="1172" width="13.1640625" bestFit="1" customWidth="1"/>
    <col min="1173" max="1173" width="7" bestFit="1" customWidth="1"/>
    <col min="1174" max="1174" width="9.1640625" bestFit="1" customWidth="1"/>
    <col min="1175" max="1175" width="12.5" bestFit="1" customWidth="1"/>
    <col min="1176" max="1176" width="16.5" bestFit="1" customWidth="1"/>
    <col min="1177" max="1177" width="16" bestFit="1" customWidth="1"/>
    <col min="1178" max="1178" width="18.5" bestFit="1" customWidth="1"/>
    <col min="1179" max="1179" width="11.33203125" bestFit="1" customWidth="1"/>
    <col min="1180" max="1180" width="10.33203125" bestFit="1" customWidth="1"/>
    <col min="1181" max="1181" width="20.5" bestFit="1" customWidth="1"/>
    <col min="1182" max="1182" width="17.1640625" bestFit="1" customWidth="1"/>
    <col min="1183" max="1183" width="24.33203125" bestFit="1" customWidth="1"/>
    <col min="1184" max="1184" width="9.83203125" bestFit="1" customWidth="1"/>
    <col min="1185" max="1185" width="7.33203125" bestFit="1" customWidth="1"/>
    <col min="1186" max="1186" width="14.5" bestFit="1" customWidth="1"/>
    <col min="1187" max="1187" width="9" bestFit="1" customWidth="1"/>
    <col min="1188" max="1188" width="11.33203125" bestFit="1" customWidth="1"/>
    <col min="1189" max="1189" width="30.33203125" bestFit="1" customWidth="1"/>
    <col min="1190" max="1190" width="23.6640625" bestFit="1" customWidth="1"/>
    <col min="1191" max="1191" width="15.33203125" bestFit="1" customWidth="1"/>
    <col min="1192" max="1192" width="8.6640625" bestFit="1" customWidth="1"/>
    <col min="1193" max="1193" width="18.33203125" bestFit="1" customWidth="1"/>
    <col min="1194" max="1194" width="8.1640625" bestFit="1" customWidth="1"/>
    <col min="1195" max="1195" width="26.1640625" bestFit="1" customWidth="1"/>
    <col min="1196" max="1196" width="16.33203125" bestFit="1" customWidth="1"/>
    <col min="1197" max="1197" width="9.6640625" bestFit="1" customWidth="1"/>
    <col min="1198" max="1198" width="13.6640625" bestFit="1" customWidth="1"/>
    <col min="1199" max="1199" width="16" bestFit="1" customWidth="1"/>
    <col min="1200" max="1200" width="9.1640625" bestFit="1" customWidth="1"/>
    <col min="1201" max="1201" width="10.33203125" bestFit="1" customWidth="1"/>
    <col min="1202" max="1202" width="11.1640625" bestFit="1" customWidth="1"/>
    <col min="1203" max="1203" width="20" bestFit="1" customWidth="1"/>
    <col min="1204" max="1205" width="20.1640625" bestFit="1" customWidth="1"/>
    <col min="1206" max="1206" width="4.1640625" bestFit="1" customWidth="1"/>
    <col min="1207" max="1207" width="5.83203125" bestFit="1" customWidth="1"/>
    <col min="1208" max="1209" width="8.6640625" bestFit="1" customWidth="1"/>
    <col min="1210" max="1210" width="13.5" bestFit="1" customWidth="1"/>
    <col min="1211" max="1211" width="8.1640625" bestFit="1" customWidth="1"/>
    <col min="1212" max="1212" width="37.5" bestFit="1" customWidth="1"/>
    <col min="1213" max="1213" width="5.33203125" bestFit="1" customWidth="1"/>
    <col min="1214" max="1214" width="12.6640625" bestFit="1" customWidth="1"/>
    <col min="1215" max="1215" width="20" bestFit="1" customWidth="1"/>
    <col min="1216" max="1216" width="10.83203125" bestFit="1" customWidth="1"/>
    <col min="1217" max="1217" width="14.33203125" bestFit="1" customWidth="1"/>
    <col min="1218" max="1218" width="11.1640625" bestFit="1" customWidth="1"/>
    <col min="1219" max="1219" width="16.5" bestFit="1" customWidth="1"/>
    <col min="1220" max="1220" width="11.33203125" bestFit="1" customWidth="1"/>
    <col min="1221" max="1221" width="13.83203125" bestFit="1" customWidth="1"/>
    <col min="1222" max="1222" width="13.33203125" bestFit="1" customWidth="1"/>
    <col min="1223" max="1223" width="6.33203125" bestFit="1" customWidth="1"/>
    <col min="1224" max="1224" width="72.6640625" bestFit="1" customWidth="1"/>
    <col min="1225" max="1225" width="19.5" bestFit="1" customWidth="1"/>
    <col min="1226" max="1226" width="4.33203125" bestFit="1" customWidth="1"/>
    <col min="1227" max="1227" width="6.1640625" bestFit="1" customWidth="1"/>
    <col min="1228" max="1228" width="4.6640625" bestFit="1" customWidth="1"/>
    <col min="1229" max="1229" width="8.83203125" bestFit="1" customWidth="1"/>
    <col min="1230" max="1230" width="12.6640625" bestFit="1" customWidth="1"/>
    <col min="1231" max="1231" width="16.33203125" bestFit="1" customWidth="1"/>
    <col min="1232" max="1232" width="14.33203125" bestFit="1" customWidth="1"/>
    <col min="1233" max="1233" width="14.1640625" bestFit="1" customWidth="1"/>
    <col min="1234" max="1234" width="7.6640625" bestFit="1" customWidth="1"/>
    <col min="1235" max="1235" width="5" bestFit="1" customWidth="1"/>
    <col min="1236" max="1236" width="17.1640625" bestFit="1" customWidth="1"/>
    <col min="1237" max="1237" width="5.83203125" bestFit="1" customWidth="1"/>
    <col min="1238" max="1238" width="13.6640625" bestFit="1" customWidth="1"/>
    <col min="1239" max="1239" width="28.6640625" bestFit="1" customWidth="1"/>
    <col min="1240" max="1240" width="20.33203125" bestFit="1" customWidth="1"/>
    <col min="1241" max="1241" width="10.83203125" bestFit="1" customWidth="1"/>
    <col min="1242" max="1242" width="35.6640625" bestFit="1" customWidth="1"/>
    <col min="1243" max="1243" width="21.5" bestFit="1" customWidth="1"/>
    <col min="1244" max="1244" width="13.1640625" bestFit="1" customWidth="1"/>
    <col min="1245" max="1245" width="7.6640625" bestFit="1" customWidth="1"/>
    <col min="1246" max="1246" width="21.1640625" bestFit="1" customWidth="1"/>
    <col min="1247" max="1247" width="13.5" bestFit="1" customWidth="1"/>
    <col min="1248" max="1248" width="17.33203125" bestFit="1" customWidth="1"/>
    <col min="1249" max="1249" width="4.5" bestFit="1" customWidth="1"/>
    <col min="1250" max="1250" width="10.33203125" bestFit="1" customWidth="1"/>
    <col min="1251" max="1252" width="14" bestFit="1" customWidth="1"/>
    <col min="1253" max="1253" width="11" bestFit="1" customWidth="1"/>
    <col min="1254" max="1254" width="18.83203125" bestFit="1" customWidth="1"/>
    <col min="1255" max="1255" width="20.6640625" bestFit="1" customWidth="1"/>
    <col min="1256" max="1256" width="6.83203125" bestFit="1" customWidth="1"/>
    <col min="1257" max="1257" width="15.5" bestFit="1" customWidth="1"/>
    <col min="1258" max="1258" width="10.83203125" bestFit="1" customWidth="1"/>
    <col min="1259" max="1259" width="15.1640625" bestFit="1" customWidth="1"/>
    <col min="1260" max="1260" width="6.1640625" bestFit="1" customWidth="1"/>
    <col min="1261" max="1261" width="15.1640625" bestFit="1" customWidth="1"/>
    <col min="1262" max="1262" width="9.6640625" bestFit="1" customWidth="1"/>
    <col min="1263" max="1263" width="4.6640625" bestFit="1" customWidth="1"/>
    <col min="1264" max="1264" width="16.83203125" bestFit="1" customWidth="1"/>
    <col min="1265" max="1265" width="13.33203125" bestFit="1" customWidth="1"/>
    <col min="1266" max="1266" width="7.83203125" bestFit="1" customWidth="1"/>
    <col min="1267" max="1267" width="18" bestFit="1" customWidth="1"/>
    <col min="1268" max="1268" width="12.6640625" bestFit="1" customWidth="1"/>
    <col min="1269" max="1269" width="7.5" bestFit="1" customWidth="1"/>
    <col min="1270" max="1270" width="19.83203125" bestFit="1" customWidth="1"/>
    <col min="1271" max="1271" width="12" bestFit="1" customWidth="1"/>
    <col min="1272" max="1272" width="17.6640625" bestFit="1" customWidth="1"/>
    <col min="1273" max="1273" width="7.83203125" bestFit="1" customWidth="1"/>
    <col min="1274" max="1274" width="35.83203125" bestFit="1" customWidth="1"/>
    <col min="1275" max="1275" width="26.33203125" bestFit="1" customWidth="1"/>
    <col min="1276" max="1277" width="10.33203125" bestFit="1" customWidth="1"/>
    <col min="1278" max="1278" width="21" bestFit="1" customWidth="1"/>
    <col min="1279" max="1279" width="13" bestFit="1" customWidth="1"/>
    <col min="1280" max="1280" width="13.83203125" bestFit="1" customWidth="1"/>
    <col min="1281" max="1281" width="12.6640625" bestFit="1" customWidth="1"/>
    <col min="1282" max="1282" width="34.83203125" bestFit="1" customWidth="1"/>
    <col min="1283" max="1283" width="9.1640625" bestFit="1" customWidth="1"/>
    <col min="1284" max="1284" width="10.83203125" bestFit="1" customWidth="1"/>
    <col min="1285" max="1285" width="10.6640625" bestFit="1" customWidth="1"/>
    <col min="1286" max="1286" width="7.6640625" bestFit="1" customWidth="1"/>
    <col min="1287" max="1287" width="9.33203125" bestFit="1" customWidth="1"/>
    <col min="1288" max="1288" width="13.5" bestFit="1" customWidth="1"/>
    <col min="1289" max="1289" width="17" bestFit="1" customWidth="1"/>
    <col min="1290" max="1290" width="11.6640625" bestFit="1" customWidth="1"/>
    <col min="1291" max="1291" width="20.1640625" bestFit="1" customWidth="1"/>
    <col min="1292" max="1292" width="8.5" bestFit="1" customWidth="1"/>
    <col min="1293" max="1293" width="7.5" bestFit="1" customWidth="1"/>
    <col min="1294" max="1294" width="3" bestFit="1" customWidth="1"/>
    <col min="1295" max="1295" width="8.83203125" bestFit="1" customWidth="1"/>
    <col min="1296" max="1296" width="12.5" bestFit="1" customWidth="1"/>
    <col min="1297" max="1297" width="10.1640625" bestFit="1" customWidth="1"/>
    <col min="1298" max="1298" width="9" bestFit="1" customWidth="1"/>
    <col min="1299" max="1299" width="17.5" bestFit="1" customWidth="1"/>
    <col min="1300" max="1300" width="19" bestFit="1" customWidth="1"/>
    <col min="1301" max="1301" width="11.6640625" bestFit="1" customWidth="1"/>
    <col min="1302" max="1302" width="6" bestFit="1" customWidth="1"/>
    <col min="1303" max="1303" width="16.33203125" bestFit="1" customWidth="1"/>
    <col min="1304" max="1304" width="10" bestFit="1" customWidth="1"/>
    <col min="1305" max="1305" width="6" bestFit="1" customWidth="1"/>
    <col min="1306" max="1306" width="16.6640625" bestFit="1" customWidth="1"/>
    <col min="1307" max="1307" width="19.33203125" bestFit="1" customWidth="1"/>
    <col min="1308" max="1308" width="15.83203125" bestFit="1" customWidth="1"/>
    <col min="1309" max="1309" width="32.5" bestFit="1" customWidth="1"/>
    <col min="1310" max="1310" width="11.33203125" bestFit="1" customWidth="1"/>
    <col min="1311" max="1311" width="15.5" bestFit="1" customWidth="1"/>
    <col min="1312" max="1312" width="19.33203125" bestFit="1" customWidth="1"/>
    <col min="1313" max="1313" width="12.5" bestFit="1" customWidth="1"/>
    <col min="1314" max="1314" width="9.5" bestFit="1" customWidth="1"/>
    <col min="1315" max="1315" width="17.6640625" bestFit="1" customWidth="1"/>
    <col min="1316" max="1316" width="12.5" bestFit="1" customWidth="1"/>
    <col min="1317" max="1317" width="22.1640625" bestFit="1" customWidth="1"/>
    <col min="1318" max="1318" width="15.1640625" bestFit="1" customWidth="1"/>
    <col min="1319" max="1319" width="18.6640625" bestFit="1" customWidth="1"/>
    <col min="1320" max="1320" width="21.83203125" bestFit="1" customWidth="1"/>
    <col min="1321" max="1321" width="26.6640625" bestFit="1" customWidth="1"/>
    <col min="1322" max="1322" width="14.33203125" bestFit="1" customWidth="1"/>
    <col min="1323" max="1323" width="15.1640625" bestFit="1" customWidth="1"/>
    <col min="1324" max="1324" width="12.5" bestFit="1" customWidth="1"/>
    <col min="1325" max="1326" width="10.5" bestFit="1" customWidth="1"/>
    <col min="1327" max="1327" width="19.5" bestFit="1" customWidth="1"/>
    <col min="1328" max="1328" width="13.6640625" bestFit="1" customWidth="1"/>
    <col min="1329" max="1329" width="20.1640625" bestFit="1" customWidth="1"/>
    <col min="1330" max="1330" width="10.83203125" bestFit="1" customWidth="1"/>
    <col min="1331" max="1331" width="18.83203125" bestFit="1" customWidth="1"/>
    <col min="1332" max="1332" width="17" bestFit="1" customWidth="1"/>
    <col min="1333" max="1333" width="7.83203125" bestFit="1" customWidth="1"/>
    <col min="1334" max="1334" width="11.83203125" bestFit="1" customWidth="1"/>
    <col min="1335" max="1335" width="18.5" bestFit="1" customWidth="1"/>
    <col min="1336" max="1336" width="6.6640625" bestFit="1" customWidth="1"/>
    <col min="1337" max="1337" width="10.5" bestFit="1" customWidth="1"/>
    <col min="1338" max="1338" width="14.1640625" bestFit="1" customWidth="1"/>
    <col min="1339" max="1339" width="13.5" bestFit="1" customWidth="1"/>
    <col min="1340" max="1340" width="15" bestFit="1" customWidth="1"/>
    <col min="1341" max="1341" width="8.6640625" bestFit="1" customWidth="1"/>
    <col min="1342" max="1342" width="29.33203125" bestFit="1" customWidth="1"/>
    <col min="1343" max="1343" width="13.5" bestFit="1" customWidth="1"/>
    <col min="1344" max="1344" width="37.5" bestFit="1" customWidth="1"/>
    <col min="1345" max="1345" width="11.1640625" bestFit="1" customWidth="1"/>
    <col min="1346" max="1346" width="5.83203125" bestFit="1" customWidth="1"/>
    <col min="1347" max="1347" width="8.5" bestFit="1" customWidth="1"/>
    <col min="1348" max="1348" width="5.5" bestFit="1" customWidth="1"/>
    <col min="1349" max="1349" width="14.83203125" bestFit="1" customWidth="1"/>
    <col min="1350" max="1350" width="9" bestFit="1" customWidth="1"/>
    <col min="1351" max="1351" width="11.33203125" bestFit="1" customWidth="1"/>
    <col min="1352" max="1352" width="12.33203125" bestFit="1" customWidth="1"/>
    <col min="1353" max="1353" width="16.5" bestFit="1" customWidth="1"/>
    <col min="1354" max="1354" width="12.33203125" bestFit="1" customWidth="1"/>
    <col min="1355" max="1355" width="13.83203125" bestFit="1" customWidth="1"/>
    <col min="1356" max="1356" width="19.1640625" bestFit="1" customWidth="1"/>
    <col min="1357" max="1357" width="3.5" bestFit="1" customWidth="1"/>
    <col min="1358" max="1358" width="6.6640625" bestFit="1" customWidth="1"/>
    <col min="1359" max="1359" width="12.83203125" bestFit="1" customWidth="1"/>
    <col min="1360" max="1360" width="18.83203125" bestFit="1" customWidth="1"/>
    <col min="1361" max="1361" width="6" bestFit="1" customWidth="1"/>
    <col min="1362" max="1362" width="10.5" bestFit="1" customWidth="1"/>
    <col min="1363" max="1363" width="13.33203125" bestFit="1" customWidth="1"/>
    <col min="1364" max="1364" width="12.83203125" bestFit="1" customWidth="1"/>
    <col min="1365" max="1365" width="10.5" bestFit="1" customWidth="1"/>
    <col min="1366" max="1366" width="7.1640625" bestFit="1" customWidth="1"/>
    <col min="1367" max="1367" width="8.33203125" bestFit="1" customWidth="1"/>
    <col min="1368" max="1368" width="9.1640625" bestFit="1" customWidth="1"/>
    <col min="1369" max="1369" width="11.1640625" bestFit="1" customWidth="1"/>
    <col min="1370" max="1370" width="6.5" bestFit="1" customWidth="1"/>
    <col min="1371" max="1371" width="12.1640625" bestFit="1" customWidth="1"/>
    <col min="1372" max="1372" width="16" bestFit="1" customWidth="1"/>
    <col min="1373" max="1373" width="14.33203125" bestFit="1" customWidth="1"/>
    <col min="1374" max="1374" width="14.1640625" bestFit="1" customWidth="1"/>
    <col min="1375" max="1375" width="29.33203125" bestFit="1" customWidth="1"/>
    <col min="1376" max="1376" width="12.1640625" bestFit="1" customWidth="1"/>
    <col min="1377" max="1377" width="9.5" bestFit="1" customWidth="1"/>
    <col min="1378" max="1378" width="7.6640625" bestFit="1" customWidth="1"/>
    <col min="1379" max="1379" width="6.83203125" bestFit="1" customWidth="1"/>
    <col min="1380" max="1380" width="12.5" bestFit="1" customWidth="1"/>
    <col min="1381" max="1381" width="18.83203125" bestFit="1" customWidth="1"/>
    <col min="1382" max="1382" width="16.5" bestFit="1" customWidth="1"/>
    <col min="1383" max="1383" width="12.6640625" bestFit="1" customWidth="1"/>
    <col min="1384" max="1384" width="6.1640625" bestFit="1" customWidth="1"/>
    <col min="1385" max="1385" width="38.33203125" bestFit="1" customWidth="1"/>
    <col min="1386" max="1386" width="17.5" bestFit="1" customWidth="1"/>
    <col min="1387" max="1387" width="30" bestFit="1" customWidth="1"/>
    <col min="1388" max="1388" width="12.1640625" bestFit="1" customWidth="1"/>
    <col min="1389" max="1389" width="19.33203125" bestFit="1" customWidth="1"/>
    <col min="1390" max="1390" width="17.1640625" bestFit="1" customWidth="1"/>
    <col min="1391" max="1391" width="15" bestFit="1" customWidth="1"/>
    <col min="1392" max="1392" width="12.5" bestFit="1" customWidth="1"/>
    <col min="1393" max="1393" width="9.5" bestFit="1" customWidth="1"/>
    <col min="1394" max="1394" width="19" bestFit="1" customWidth="1"/>
    <col min="1395" max="1395" width="11.5" bestFit="1" customWidth="1"/>
    <col min="1396" max="1396" width="12.33203125" bestFit="1" customWidth="1"/>
    <col min="1397" max="1397" width="16" bestFit="1" customWidth="1"/>
    <col min="1398" max="1398" width="12.5" bestFit="1" customWidth="1"/>
    <col min="1399" max="1399" width="12.33203125" bestFit="1" customWidth="1"/>
    <col min="1400" max="1400" width="20.1640625" bestFit="1" customWidth="1"/>
    <col min="1401" max="1401" width="7.6640625" bestFit="1" customWidth="1"/>
    <col min="1402" max="1402" width="32.33203125" bestFit="1" customWidth="1"/>
    <col min="1403" max="1403" width="16.33203125" bestFit="1" customWidth="1"/>
    <col min="1404" max="1404" width="11.83203125" bestFit="1" customWidth="1"/>
    <col min="1405" max="1405" width="16.33203125" bestFit="1" customWidth="1"/>
    <col min="1406" max="1406" width="17.33203125" bestFit="1" customWidth="1"/>
    <col min="1407" max="1408" width="12.1640625" bestFit="1" customWidth="1"/>
    <col min="1409" max="1409" width="17.6640625" bestFit="1" customWidth="1"/>
    <col min="1410" max="1410" width="9" bestFit="1" customWidth="1"/>
    <col min="1411" max="1411" width="11" bestFit="1" customWidth="1"/>
    <col min="1412" max="1412" width="12.5" bestFit="1" customWidth="1"/>
    <col min="1413" max="1413" width="14.1640625" bestFit="1" customWidth="1"/>
    <col min="1414" max="1414" width="22.1640625" bestFit="1" customWidth="1"/>
    <col min="1415" max="1415" width="11.83203125" bestFit="1" customWidth="1"/>
    <col min="1416" max="1416" width="10.5" bestFit="1" customWidth="1"/>
    <col min="1417" max="1417" width="13.5" bestFit="1" customWidth="1"/>
    <col min="1418" max="1418" width="16.33203125" bestFit="1" customWidth="1"/>
    <col min="1419" max="1419" width="9.6640625" bestFit="1" customWidth="1"/>
    <col min="1420" max="1420" width="14.5" bestFit="1" customWidth="1"/>
    <col min="1421" max="1421" width="15" bestFit="1" customWidth="1"/>
    <col min="1422" max="1422" width="26.6640625" bestFit="1" customWidth="1"/>
    <col min="1423" max="1423" width="11.33203125" bestFit="1" customWidth="1"/>
    <col min="1424" max="1424" width="22.33203125" bestFit="1" customWidth="1"/>
    <col min="1425" max="1425" width="10.1640625" bestFit="1" customWidth="1"/>
    <col min="1426" max="1426" width="33.33203125" bestFit="1" customWidth="1"/>
    <col min="1427" max="1427" width="11.33203125" bestFit="1" customWidth="1"/>
    <col min="1428" max="1428" width="14.5" bestFit="1" customWidth="1"/>
    <col min="1429" max="1429" width="39.6640625" bestFit="1" customWidth="1"/>
    <col min="1430" max="1430" width="15.6640625" bestFit="1" customWidth="1"/>
    <col min="1431" max="1431" width="14.6640625" bestFit="1" customWidth="1"/>
    <col min="1432" max="1432" width="8.5" bestFit="1" customWidth="1"/>
    <col min="1433" max="1433" width="28.6640625" bestFit="1" customWidth="1"/>
    <col min="1434" max="1434" width="10.33203125" bestFit="1" customWidth="1"/>
    <col min="1435" max="1435" width="18.5" bestFit="1" customWidth="1"/>
    <col min="1436" max="1436" width="13.6640625" bestFit="1" customWidth="1"/>
    <col min="1437" max="1437" width="7.6640625" bestFit="1" customWidth="1"/>
    <col min="1438" max="1438" width="10" bestFit="1" customWidth="1"/>
    <col min="1439" max="1439" width="20.6640625" bestFit="1" customWidth="1"/>
    <col min="1440" max="1440" width="19.6640625" bestFit="1" customWidth="1"/>
    <col min="1441" max="1441" width="9.1640625" bestFit="1" customWidth="1"/>
    <col min="1442" max="1442" width="9" bestFit="1" customWidth="1"/>
    <col min="1443" max="1443" width="25.33203125" bestFit="1" customWidth="1"/>
    <col min="1444" max="1444" width="15" bestFit="1" customWidth="1"/>
    <col min="1445" max="1445" width="19.5" bestFit="1" customWidth="1"/>
    <col min="1446" max="1446" width="17.33203125" bestFit="1" customWidth="1"/>
    <col min="1447" max="1447" width="23" bestFit="1" customWidth="1"/>
    <col min="1448" max="1448" width="19.83203125" bestFit="1" customWidth="1"/>
    <col min="1449" max="1449" width="18" bestFit="1" customWidth="1"/>
    <col min="1450" max="1450" width="5.83203125" bestFit="1" customWidth="1"/>
    <col min="1451" max="1451" width="10" bestFit="1" customWidth="1"/>
    <col min="1452" max="1452" width="9.83203125" bestFit="1" customWidth="1"/>
    <col min="1453" max="1453" width="7.33203125" bestFit="1" customWidth="1"/>
    <col min="1454" max="1454" width="5.1640625" bestFit="1" customWidth="1"/>
    <col min="1455" max="1455" width="5.5" bestFit="1" customWidth="1"/>
    <col min="1456" max="1456" width="13.6640625" bestFit="1" customWidth="1"/>
    <col min="1457" max="1457" width="13.33203125" bestFit="1" customWidth="1"/>
    <col min="1458" max="1458" width="14" bestFit="1" customWidth="1"/>
    <col min="1459" max="1459" width="12" bestFit="1" customWidth="1"/>
    <col min="1460" max="1460" width="15" bestFit="1" customWidth="1"/>
    <col min="1461" max="1461" width="23" bestFit="1" customWidth="1"/>
    <col min="1462" max="1462" width="10.33203125" bestFit="1" customWidth="1"/>
    <col min="1463" max="1463" width="8.6640625" bestFit="1" customWidth="1"/>
    <col min="1464" max="1464" width="13.83203125" bestFit="1" customWidth="1"/>
    <col min="1465" max="1465" width="17.6640625" bestFit="1" customWidth="1"/>
    <col min="1466" max="1466" width="21.83203125" bestFit="1" customWidth="1"/>
    <col min="1467" max="1468" width="17.1640625" bestFit="1" customWidth="1"/>
    <col min="1469" max="1469" width="47.83203125" bestFit="1" customWidth="1"/>
    <col min="1470" max="1470" width="16.5" bestFit="1" customWidth="1"/>
    <col min="1471" max="1471" width="18.1640625" bestFit="1" customWidth="1"/>
    <col min="1472" max="1472" width="10.33203125" bestFit="1" customWidth="1"/>
    <col min="1473" max="1473" width="19.1640625" bestFit="1" customWidth="1"/>
    <col min="1474" max="1474" width="11.33203125" bestFit="1" customWidth="1"/>
    <col min="1475" max="1475" width="31" bestFit="1" customWidth="1"/>
    <col min="1476" max="1476" width="6.83203125" bestFit="1" customWidth="1"/>
    <col min="1477" max="1477" width="11.5" bestFit="1" customWidth="1"/>
    <col min="1478" max="1478" width="6" bestFit="1" customWidth="1"/>
    <col min="1479" max="1479" width="14.5" bestFit="1" customWidth="1"/>
    <col min="1480" max="1480" width="15.5" bestFit="1" customWidth="1"/>
    <col min="1481" max="1481" width="13.5" bestFit="1" customWidth="1"/>
    <col min="1482" max="1482" width="10" bestFit="1" customWidth="1"/>
    <col min="1483" max="1483" width="31.83203125" bestFit="1" customWidth="1"/>
    <col min="1484" max="1484" width="8" bestFit="1" customWidth="1"/>
    <col min="1485" max="1485" width="9" bestFit="1" customWidth="1"/>
    <col min="1486" max="1486" width="14.5" bestFit="1" customWidth="1"/>
    <col min="1487" max="1487" width="8" bestFit="1" customWidth="1"/>
    <col min="1488" max="1488" width="16.5" bestFit="1" customWidth="1"/>
    <col min="1489" max="1489" width="3.83203125" bestFit="1" customWidth="1"/>
    <col min="1490" max="1490" width="11.33203125" bestFit="1" customWidth="1"/>
    <col min="1491" max="1491" width="13.83203125" bestFit="1" customWidth="1"/>
    <col min="1492" max="1492" width="18" bestFit="1" customWidth="1"/>
    <col min="1493" max="1493" width="10.83203125" bestFit="1" customWidth="1"/>
    <col min="1494" max="1494" width="6" bestFit="1" customWidth="1"/>
    <col min="1495" max="1495" width="5.5" bestFit="1" customWidth="1"/>
    <col min="1496" max="1496" width="6.83203125" bestFit="1" customWidth="1"/>
    <col min="1497" max="1497" width="17.6640625" bestFit="1" customWidth="1"/>
    <col min="1498" max="1498" width="18.5" bestFit="1" customWidth="1"/>
    <col min="1499" max="1499" width="24.33203125" bestFit="1" customWidth="1"/>
    <col min="1500" max="1500" width="8.5" bestFit="1" customWidth="1"/>
    <col min="1501" max="1501" width="13.1640625" bestFit="1" customWidth="1"/>
    <col min="1502" max="1502" width="13.6640625" bestFit="1" customWidth="1"/>
    <col min="1503" max="1503" width="18.5" bestFit="1" customWidth="1"/>
    <col min="1504" max="1504" width="17.5" bestFit="1" customWidth="1"/>
    <col min="1505" max="1505" width="7.33203125" bestFit="1" customWidth="1"/>
    <col min="1506" max="1506" width="21.6640625" bestFit="1" customWidth="1"/>
    <col min="1507" max="1507" width="6.6640625" bestFit="1" customWidth="1"/>
    <col min="1508" max="1508" width="15.5" bestFit="1" customWidth="1"/>
    <col min="1509" max="1509" width="14.1640625" bestFit="1" customWidth="1"/>
    <col min="1510" max="1510" width="11.83203125" bestFit="1" customWidth="1"/>
    <col min="1511" max="1511" width="16.6640625" bestFit="1" customWidth="1"/>
    <col min="1512" max="1512" width="11" bestFit="1" customWidth="1"/>
    <col min="1513" max="1514" width="14.1640625" bestFit="1" customWidth="1"/>
    <col min="1515" max="1515" width="10.6640625" bestFit="1" customWidth="1"/>
    <col min="1516" max="1516" width="8.6640625" bestFit="1" customWidth="1"/>
    <col min="1517" max="1517" width="15.83203125" bestFit="1" customWidth="1"/>
    <col min="1518" max="1518" width="8.6640625" bestFit="1" customWidth="1"/>
    <col min="1519" max="1520" width="10.5" bestFit="1" customWidth="1"/>
    <col min="1521" max="1521" width="13.1640625" bestFit="1" customWidth="1"/>
    <col min="1522" max="1522" width="23" bestFit="1" customWidth="1"/>
    <col min="1523" max="1523" width="9.6640625" bestFit="1" customWidth="1"/>
    <col min="1524" max="1524" width="18" bestFit="1" customWidth="1"/>
    <col min="1525" max="1525" width="10.1640625" bestFit="1" customWidth="1"/>
    <col min="1526" max="1526" width="13.1640625" bestFit="1" customWidth="1"/>
    <col min="1527" max="1527" width="27.33203125" bestFit="1" customWidth="1"/>
    <col min="1528" max="1528" width="7.6640625" bestFit="1" customWidth="1"/>
    <col min="1529" max="1529" width="12.1640625" bestFit="1" customWidth="1"/>
    <col min="1530" max="1530" width="8.33203125" bestFit="1" customWidth="1"/>
    <col min="1531" max="1531" width="8" bestFit="1" customWidth="1"/>
    <col min="1532" max="1532" width="9.6640625" bestFit="1" customWidth="1"/>
    <col min="1533" max="1533" width="15.1640625" bestFit="1" customWidth="1"/>
    <col min="1534" max="1534" width="11.83203125" bestFit="1" customWidth="1"/>
    <col min="1535" max="1535" width="12.5" bestFit="1" customWidth="1"/>
    <col min="1536" max="1536" width="7.1640625" bestFit="1" customWidth="1"/>
    <col min="1537" max="1537" width="11.83203125" bestFit="1" customWidth="1"/>
    <col min="1538" max="1538" width="10.83203125" bestFit="1" customWidth="1"/>
    <col min="1539" max="1539" width="22" bestFit="1" customWidth="1"/>
    <col min="1540" max="1541" width="15" bestFit="1" customWidth="1"/>
    <col min="1542" max="1542" width="14.83203125" bestFit="1" customWidth="1"/>
    <col min="1543" max="1543" width="10.5" bestFit="1" customWidth="1"/>
    <col min="1544" max="1544" width="9.1640625" bestFit="1" customWidth="1"/>
    <col min="1545" max="1545" width="10" bestFit="1" customWidth="1"/>
    <col min="1546" max="1546" width="14" bestFit="1" customWidth="1"/>
    <col min="1547" max="1547" width="36.1640625" bestFit="1" customWidth="1"/>
    <col min="1548" max="1548" width="18.5" bestFit="1" customWidth="1"/>
    <col min="1549" max="1549" width="11.1640625" bestFit="1" customWidth="1"/>
    <col min="1550" max="1550" width="7.33203125" bestFit="1" customWidth="1"/>
    <col min="1551" max="1551" width="12.33203125" bestFit="1" customWidth="1"/>
    <col min="1552" max="1552" width="7.83203125" bestFit="1" customWidth="1"/>
    <col min="1553" max="1553" width="11.33203125" bestFit="1" customWidth="1"/>
    <col min="1554" max="1554" width="26.33203125" bestFit="1" customWidth="1"/>
    <col min="1555" max="1555" width="19.6640625" bestFit="1" customWidth="1"/>
    <col min="1556" max="1556" width="30.83203125" bestFit="1" customWidth="1"/>
    <col min="1557" max="1557" width="19.83203125" bestFit="1" customWidth="1"/>
    <col min="1558" max="1558" width="12.5" bestFit="1" customWidth="1"/>
    <col min="1559" max="1559" width="19.5" bestFit="1" customWidth="1"/>
    <col min="1560" max="1560" width="40.6640625" bestFit="1" customWidth="1"/>
    <col min="1561" max="1561" width="17.83203125" bestFit="1" customWidth="1"/>
    <col min="1562" max="1562" width="9" bestFit="1" customWidth="1"/>
    <col min="1563" max="1563" width="11.83203125" bestFit="1" customWidth="1"/>
    <col min="1564" max="1564" width="11" bestFit="1" customWidth="1"/>
    <col min="1565" max="1565" width="14.33203125" bestFit="1" customWidth="1"/>
    <col min="1566" max="1566" width="6.6640625" bestFit="1" customWidth="1"/>
    <col min="1567" max="1567" width="4.83203125" bestFit="1" customWidth="1"/>
    <col min="1568" max="1568" width="8.83203125" bestFit="1" customWidth="1"/>
    <col min="1569" max="1569" width="12.33203125" bestFit="1" customWidth="1"/>
    <col min="1570" max="1570" width="15.33203125" bestFit="1" customWidth="1"/>
    <col min="1571" max="1571" width="5.5" bestFit="1" customWidth="1"/>
    <col min="1572" max="1572" width="11" bestFit="1" customWidth="1"/>
    <col min="1573" max="1573" width="22.33203125" bestFit="1" customWidth="1"/>
    <col min="1574" max="1574" width="9.83203125" bestFit="1" customWidth="1"/>
    <col min="1575" max="1575" width="19" bestFit="1" customWidth="1"/>
    <col min="1576" max="1576" width="24.33203125" bestFit="1" customWidth="1"/>
    <col min="1577" max="1577" width="13.6640625" bestFit="1" customWidth="1"/>
    <col min="1578" max="1578" width="13.1640625" bestFit="1" customWidth="1"/>
    <col min="1579" max="1579" width="14" bestFit="1" customWidth="1"/>
    <col min="1580" max="1580" width="18.83203125" bestFit="1" customWidth="1"/>
    <col min="1581" max="1581" width="18.33203125" bestFit="1" customWidth="1"/>
    <col min="1582" max="1582" width="24" bestFit="1" customWidth="1"/>
    <col min="1583" max="1583" width="9.33203125" bestFit="1" customWidth="1"/>
    <col min="1584" max="1584" width="20.5" bestFit="1" customWidth="1"/>
    <col min="1585" max="1585" width="12.1640625" bestFit="1" customWidth="1"/>
    <col min="1586" max="1586" width="17.6640625" bestFit="1" customWidth="1"/>
    <col min="1587" max="1587" width="14.33203125" bestFit="1" customWidth="1"/>
    <col min="1588" max="1588" width="7.33203125" bestFit="1" customWidth="1"/>
    <col min="1589" max="1589" width="17" bestFit="1" customWidth="1"/>
    <col min="1590" max="1590" width="10.1640625" bestFit="1" customWidth="1"/>
    <col min="1591" max="1591" width="30.83203125" bestFit="1" customWidth="1"/>
    <col min="1592" max="1592" width="13" bestFit="1" customWidth="1"/>
    <col min="1593" max="1593" width="12" bestFit="1" customWidth="1"/>
    <col min="1594" max="1594" width="14.6640625" bestFit="1" customWidth="1"/>
    <col min="1595" max="1595" width="18.33203125" bestFit="1" customWidth="1"/>
    <col min="1596" max="1596" width="16.5" bestFit="1" customWidth="1"/>
    <col min="1597" max="1597" width="16" bestFit="1" customWidth="1"/>
    <col min="1598" max="1598" width="11.33203125" bestFit="1" customWidth="1"/>
    <col min="1599" max="1599" width="30.1640625" bestFit="1" customWidth="1"/>
    <col min="1600" max="1600" width="5.1640625" bestFit="1" customWidth="1"/>
    <col min="1601" max="1601" width="20.83203125" bestFit="1" customWidth="1"/>
    <col min="1602" max="1602" width="14.6640625" bestFit="1" customWidth="1"/>
    <col min="1603" max="1603" width="6.33203125" bestFit="1" customWidth="1"/>
    <col min="1604" max="1604" width="15.83203125" bestFit="1" customWidth="1"/>
    <col min="1605" max="1605" width="15" bestFit="1" customWidth="1"/>
    <col min="1606" max="1606" width="13.33203125" bestFit="1" customWidth="1"/>
    <col min="1607" max="1607" width="5.33203125" bestFit="1" customWidth="1"/>
    <col min="1608" max="1608" width="7.1640625" bestFit="1" customWidth="1"/>
    <col min="1609" max="1609" width="13" bestFit="1" customWidth="1"/>
    <col min="1610" max="1610" width="3.1640625" bestFit="1" customWidth="1"/>
    <col min="1611" max="1611" width="12.5" bestFit="1" customWidth="1"/>
    <col min="1612" max="1612" width="17.6640625" bestFit="1" customWidth="1"/>
    <col min="1613" max="1613" width="9.6640625" bestFit="1" customWidth="1"/>
    <col min="1614" max="1614" width="14.5" bestFit="1" customWidth="1"/>
    <col min="1615" max="1615" width="9.5" bestFit="1" customWidth="1"/>
    <col min="1616" max="1616" width="34.6640625" bestFit="1" customWidth="1"/>
    <col min="1617" max="1617" width="11.83203125" bestFit="1" customWidth="1"/>
    <col min="1618" max="1618" width="6.1640625" bestFit="1" customWidth="1"/>
    <col min="1619" max="1619" width="11.1640625" bestFit="1" customWidth="1"/>
    <col min="1620" max="1620" width="8.5" bestFit="1" customWidth="1"/>
    <col min="1621" max="1621" width="10.1640625" bestFit="1" customWidth="1"/>
    <col min="1622" max="1622" width="8.83203125" bestFit="1" customWidth="1"/>
    <col min="1623" max="1623" width="13.5" bestFit="1" customWidth="1"/>
    <col min="1624" max="1624" width="9" bestFit="1" customWidth="1"/>
    <col min="1625" max="1625" width="15.83203125" bestFit="1" customWidth="1"/>
    <col min="1626" max="1626" width="15.6640625" bestFit="1" customWidth="1"/>
    <col min="1627" max="1627" width="21.1640625" bestFit="1" customWidth="1"/>
    <col min="1628" max="1628" width="21" bestFit="1" customWidth="1"/>
    <col min="1629" max="1629" width="4.6640625" bestFit="1" customWidth="1"/>
    <col min="1630" max="1630" width="19.83203125" bestFit="1" customWidth="1"/>
    <col min="1631" max="1631" width="13.5" bestFit="1" customWidth="1"/>
    <col min="1632" max="1632" width="14.1640625" bestFit="1" customWidth="1"/>
    <col min="1633" max="1633" width="11.1640625" bestFit="1" customWidth="1"/>
    <col min="1634" max="1634" width="12.5" bestFit="1" customWidth="1"/>
    <col min="1635" max="1635" width="6.83203125" bestFit="1" customWidth="1"/>
    <col min="1636" max="1636" width="6.1640625" bestFit="1" customWidth="1"/>
    <col min="1637" max="1637" width="16.83203125" bestFit="1" customWidth="1"/>
    <col min="1638" max="1638" width="7" bestFit="1" customWidth="1"/>
    <col min="1639" max="1639" width="12.33203125" bestFit="1" customWidth="1"/>
    <col min="1640" max="1640" width="7.5" bestFit="1" customWidth="1"/>
    <col min="1641" max="1641" width="13.6640625" bestFit="1" customWidth="1"/>
    <col min="1642" max="1642" width="8.33203125" bestFit="1" customWidth="1"/>
    <col min="1643" max="1643" width="4.1640625" bestFit="1" customWidth="1"/>
    <col min="1644" max="1644" width="5.6640625" bestFit="1" customWidth="1"/>
    <col min="1645" max="1645" width="6.33203125" bestFit="1" customWidth="1"/>
    <col min="1646" max="1646" width="11.1640625" bestFit="1" customWidth="1"/>
    <col min="1647" max="1647" width="11.6640625" bestFit="1" customWidth="1"/>
    <col min="1648" max="1648" width="12.1640625" bestFit="1" customWidth="1"/>
    <col min="1649" max="1649" width="10.83203125" bestFit="1" customWidth="1"/>
    <col min="1650" max="1650" width="8" bestFit="1" customWidth="1"/>
    <col min="1651" max="1651" width="13.83203125" bestFit="1" customWidth="1"/>
    <col min="1652" max="1652" width="20.83203125" bestFit="1" customWidth="1"/>
    <col min="1653" max="1653" width="22.33203125" bestFit="1" customWidth="1"/>
    <col min="1654" max="1654" width="8.83203125" bestFit="1" customWidth="1"/>
    <col min="1655" max="1655" width="8.6640625" bestFit="1" customWidth="1"/>
    <col min="1656" max="1656" width="43" bestFit="1" customWidth="1"/>
    <col min="1657" max="1657" width="12.6640625" bestFit="1" customWidth="1"/>
    <col min="1658" max="1658" width="16.33203125" bestFit="1" customWidth="1"/>
    <col min="1659" max="1659" width="14.1640625" bestFit="1" customWidth="1"/>
    <col min="1660" max="1660" width="6.1640625" bestFit="1" customWidth="1"/>
    <col min="1661" max="1661" width="5.83203125" bestFit="1" customWidth="1"/>
    <col min="1662" max="1662" width="12.5" bestFit="1" customWidth="1"/>
    <col min="1663" max="1663" width="5.5" bestFit="1" customWidth="1"/>
    <col min="1664" max="1664" width="15" bestFit="1" customWidth="1"/>
    <col min="1665" max="1665" width="52.1640625" bestFit="1" customWidth="1"/>
    <col min="1666" max="1666" width="14" bestFit="1" customWidth="1"/>
    <col min="1667" max="1667" width="20.1640625" bestFit="1" customWidth="1"/>
    <col min="1668" max="1668" width="13.33203125" bestFit="1" customWidth="1"/>
    <col min="1669" max="1669" width="19.5" bestFit="1" customWidth="1"/>
    <col min="1670" max="1670" width="13.6640625" bestFit="1" customWidth="1"/>
    <col min="1671" max="1671" width="14" bestFit="1" customWidth="1"/>
    <col min="1672" max="1672" width="14.33203125" bestFit="1" customWidth="1"/>
    <col min="1673" max="1673" width="20" bestFit="1" customWidth="1"/>
    <col min="1674" max="1674" width="26.33203125" bestFit="1" customWidth="1"/>
    <col min="1675" max="1675" width="21" bestFit="1" customWidth="1"/>
    <col min="1676" max="1676" width="9" bestFit="1" customWidth="1"/>
    <col min="1677" max="1677" width="13.6640625" bestFit="1" customWidth="1"/>
    <col min="1678" max="1678" width="16.83203125" bestFit="1" customWidth="1"/>
    <col min="1679" max="1679" width="18.5" bestFit="1" customWidth="1"/>
    <col min="1680" max="1680" width="17.5" bestFit="1" customWidth="1"/>
    <col min="1681" max="1681" width="17.33203125" bestFit="1" customWidth="1"/>
    <col min="1682" max="1682" width="19.1640625" bestFit="1" customWidth="1"/>
    <col min="1683" max="1683" width="10.6640625" bestFit="1" customWidth="1"/>
    <col min="1684" max="1684" width="16" bestFit="1" customWidth="1"/>
    <col min="1685" max="1686" width="11.5" bestFit="1" customWidth="1"/>
    <col min="1687" max="1687" width="23.5" bestFit="1" customWidth="1"/>
    <col min="1688" max="1688" width="12" bestFit="1" customWidth="1"/>
    <col min="1689" max="1689" width="14.33203125" bestFit="1" customWidth="1"/>
    <col min="1690" max="1690" width="13.83203125" bestFit="1" customWidth="1"/>
    <col min="1691" max="1691" width="14.1640625" bestFit="1" customWidth="1"/>
    <col min="1692" max="1692" width="21.83203125" bestFit="1" customWidth="1"/>
    <col min="1693" max="1693" width="11.1640625" bestFit="1" customWidth="1"/>
    <col min="1694" max="1694" width="17.83203125" bestFit="1" customWidth="1"/>
    <col min="1695" max="1695" width="14.5" bestFit="1" customWidth="1"/>
    <col min="1696" max="1696" width="8.33203125" bestFit="1" customWidth="1"/>
    <col min="1697" max="1697" width="16.5" bestFit="1" customWidth="1"/>
    <col min="1698" max="1698" width="9.33203125" bestFit="1" customWidth="1"/>
    <col min="1699" max="1699" width="13.83203125" bestFit="1" customWidth="1"/>
    <col min="1700" max="1700" width="21.6640625" bestFit="1" customWidth="1"/>
    <col min="1701" max="1701" width="11.33203125" bestFit="1" customWidth="1"/>
    <col min="1702" max="1702" width="11.5" bestFit="1" customWidth="1"/>
    <col min="1703" max="1703" width="26.6640625" bestFit="1" customWidth="1"/>
    <col min="1704" max="1704" width="9.6640625" bestFit="1" customWidth="1"/>
    <col min="1705" max="1705" width="18.33203125" bestFit="1" customWidth="1"/>
    <col min="1706" max="1706" width="7.6640625" bestFit="1" customWidth="1"/>
    <col min="1707" max="1707" width="10" bestFit="1" customWidth="1"/>
    <col min="1708" max="1708" width="15.1640625" bestFit="1" customWidth="1"/>
    <col min="1709" max="1709" width="17.6640625" bestFit="1" customWidth="1"/>
    <col min="1710" max="1710" width="22.83203125" bestFit="1" customWidth="1"/>
    <col min="1711" max="1711" width="6.1640625" bestFit="1" customWidth="1"/>
    <col min="1712" max="1712" width="5.83203125" bestFit="1" customWidth="1"/>
    <col min="1713" max="1713" width="12.1640625" bestFit="1" customWidth="1"/>
    <col min="1714" max="1714" width="11.6640625" bestFit="1" customWidth="1"/>
    <col min="1715" max="1715" width="12.5" bestFit="1" customWidth="1"/>
    <col min="1716" max="1716" width="9.1640625" bestFit="1" customWidth="1"/>
    <col min="1717" max="1717" width="8" bestFit="1" customWidth="1"/>
    <col min="1718" max="1718" width="8.5" bestFit="1" customWidth="1"/>
    <col min="1719" max="1719" width="29.1640625" bestFit="1" customWidth="1"/>
    <col min="1720" max="1720" width="4.6640625" bestFit="1" customWidth="1"/>
    <col min="1721" max="1721" width="16.6640625" bestFit="1" customWidth="1"/>
    <col min="1722" max="1722" width="9" bestFit="1" customWidth="1"/>
    <col min="1723" max="1723" width="21.6640625" bestFit="1" customWidth="1"/>
    <col min="1724" max="1724" width="17.1640625" bestFit="1" customWidth="1"/>
    <col min="1725" max="1725" width="21" bestFit="1" customWidth="1"/>
    <col min="1726" max="1726" width="9.6640625" bestFit="1" customWidth="1"/>
    <col min="1727" max="1727" width="9.5" bestFit="1" customWidth="1"/>
    <col min="1728" max="1728" width="4.5" bestFit="1" customWidth="1"/>
    <col min="1729" max="1729" width="10.5" bestFit="1" customWidth="1"/>
    <col min="1730" max="1730" width="18.33203125" bestFit="1" customWidth="1"/>
    <col min="1731" max="1731" width="6.5" bestFit="1" customWidth="1"/>
    <col min="1732" max="1732" width="9.83203125" bestFit="1" customWidth="1"/>
    <col min="1733" max="1733" width="7.33203125" bestFit="1" customWidth="1"/>
    <col min="1734" max="1734" width="13.1640625" bestFit="1" customWidth="1"/>
    <col min="1735" max="1735" width="9.33203125" bestFit="1" customWidth="1"/>
    <col min="1736" max="1736" width="8.33203125" bestFit="1" customWidth="1"/>
    <col min="1737" max="1737" width="10.1640625" bestFit="1" customWidth="1"/>
    <col min="1738" max="1738" width="12.5" bestFit="1" customWidth="1"/>
    <col min="1739" max="1739" width="7.6640625" bestFit="1" customWidth="1"/>
    <col min="1740" max="1740" width="6.1640625" bestFit="1" customWidth="1"/>
    <col min="1741" max="1741" width="9.5" bestFit="1" customWidth="1"/>
    <col min="1742" max="1742" width="14.33203125" bestFit="1" customWidth="1"/>
    <col min="1743" max="1743" width="11.1640625" bestFit="1" customWidth="1"/>
    <col min="1744" max="1744" width="31.33203125" bestFit="1" customWidth="1"/>
    <col min="1745" max="1745" width="9.6640625" bestFit="1" customWidth="1"/>
    <col min="1746" max="1746" width="17" bestFit="1" customWidth="1"/>
    <col min="1747" max="1747" width="35" bestFit="1" customWidth="1"/>
    <col min="1748" max="1748" width="26.6640625" bestFit="1" customWidth="1"/>
    <col min="1749" max="1749" width="8.5" bestFit="1" customWidth="1"/>
    <col min="1750" max="1750" width="11.1640625" bestFit="1" customWidth="1"/>
    <col min="1751" max="1751" width="11.83203125" bestFit="1" customWidth="1"/>
    <col min="1752" max="1752" width="17.83203125" bestFit="1" customWidth="1"/>
    <col min="1753" max="1753" width="14.1640625" bestFit="1" customWidth="1"/>
    <col min="1754" max="1754" width="14.33203125" bestFit="1" customWidth="1"/>
    <col min="1755" max="1755" width="20.83203125" bestFit="1" customWidth="1"/>
    <col min="1756" max="1756" width="22.1640625" bestFit="1" customWidth="1"/>
    <col min="1757" max="1757" width="21" bestFit="1" customWidth="1"/>
    <col min="1758" max="1758" width="9" bestFit="1" customWidth="1"/>
    <col min="1759" max="1759" width="11.1640625" bestFit="1" customWidth="1"/>
    <col min="1760" max="1760" width="4.5" bestFit="1" customWidth="1"/>
    <col min="1761" max="1761" width="11.5" bestFit="1" customWidth="1"/>
    <col min="1762" max="1762" width="18.6640625" bestFit="1" customWidth="1"/>
    <col min="1763" max="1763" width="7.83203125" bestFit="1" customWidth="1"/>
    <col min="1764" max="1764" width="17" bestFit="1" customWidth="1"/>
    <col min="1765" max="1765" width="14.5" bestFit="1" customWidth="1"/>
    <col min="1766" max="1766" width="10.1640625" bestFit="1" customWidth="1"/>
    <col min="1767" max="1767" width="12.1640625" bestFit="1" customWidth="1"/>
    <col min="1768" max="1768" width="19" bestFit="1" customWidth="1"/>
    <col min="1769" max="1769" width="12.33203125" bestFit="1" customWidth="1"/>
    <col min="1770" max="1770" width="12.5" bestFit="1" customWidth="1"/>
    <col min="1771" max="1771" width="16.83203125" bestFit="1" customWidth="1"/>
    <col min="1772" max="1772" width="9.1640625" bestFit="1" customWidth="1"/>
    <col min="1773" max="1773" width="6.1640625" bestFit="1" customWidth="1"/>
    <col min="1774" max="1774" width="10.6640625" bestFit="1" customWidth="1"/>
    <col min="1775" max="1775" width="12.33203125" bestFit="1" customWidth="1"/>
    <col min="1776" max="1776" width="10" bestFit="1" customWidth="1"/>
    <col min="1777" max="1777" width="7.1640625" bestFit="1" customWidth="1"/>
    <col min="1778" max="1778" width="15.5" bestFit="1" customWidth="1"/>
    <col min="1779" max="1779" width="16.6640625" bestFit="1" customWidth="1"/>
    <col min="1780" max="1780" width="8.1640625" bestFit="1" customWidth="1"/>
    <col min="1781" max="1781" width="10.6640625" bestFit="1" customWidth="1"/>
    <col min="1782" max="1782" width="9.5" bestFit="1" customWidth="1"/>
    <col min="1783" max="1783" width="8.5" bestFit="1" customWidth="1"/>
    <col min="1784" max="1784" width="16" bestFit="1" customWidth="1"/>
    <col min="1785" max="1785" width="15.33203125" bestFit="1" customWidth="1"/>
    <col min="1786" max="1786" width="23" bestFit="1" customWidth="1"/>
    <col min="1787" max="1787" width="9.33203125" bestFit="1" customWidth="1"/>
    <col min="1788" max="1788" width="13.6640625" bestFit="1" customWidth="1"/>
    <col min="1789" max="1789" width="10" bestFit="1" customWidth="1"/>
    <col min="1790" max="1790" width="8" bestFit="1" customWidth="1"/>
    <col min="1791" max="1791" width="6.1640625" bestFit="1" customWidth="1"/>
    <col min="1792" max="1792" width="12.5" bestFit="1" customWidth="1"/>
    <col min="1793" max="1793" width="9.1640625" bestFit="1" customWidth="1"/>
    <col min="1794" max="1794" width="10.5" bestFit="1" customWidth="1"/>
    <col min="1795" max="1795" width="9.5" bestFit="1" customWidth="1"/>
    <col min="1796" max="1796" width="5.6640625" bestFit="1" customWidth="1"/>
    <col min="1797" max="1797" width="13" bestFit="1" customWidth="1"/>
    <col min="1798" max="1798" width="13.83203125" bestFit="1" customWidth="1"/>
    <col min="1799" max="1799" width="7" bestFit="1" customWidth="1"/>
    <col min="1800" max="1800" width="7.5" bestFit="1" customWidth="1"/>
    <col min="1801" max="1801" width="5.6640625" bestFit="1" customWidth="1"/>
    <col min="1802" max="1802" width="21.6640625" bestFit="1" customWidth="1"/>
    <col min="1803" max="1803" width="19.6640625" bestFit="1" customWidth="1"/>
    <col min="1804" max="1804" width="8.6640625" bestFit="1" customWidth="1"/>
    <col min="1805" max="1805" width="13.83203125" bestFit="1" customWidth="1"/>
    <col min="1806" max="1806" width="18" bestFit="1" customWidth="1"/>
    <col min="1807" max="1807" width="10.33203125" bestFit="1" customWidth="1"/>
    <col min="1808" max="1808" width="13.33203125" bestFit="1" customWidth="1"/>
    <col min="1809" max="1809" width="22.83203125" bestFit="1" customWidth="1"/>
    <col min="1810" max="1810" width="15.33203125" bestFit="1" customWidth="1"/>
    <col min="1811" max="1811" width="8.33203125" bestFit="1" customWidth="1"/>
    <col min="1812" max="1812" width="11" bestFit="1" customWidth="1"/>
    <col min="1813" max="1813" width="11.5" bestFit="1" customWidth="1"/>
    <col min="1814" max="1814" width="18.6640625" bestFit="1" customWidth="1"/>
    <col min="1815" max="1815" width="9.6640625" bestFit="1" customWidth="1"/>
    <col min="1816" max="1816" width="11" bestFit="1" customWidth="1"/>
    <col min="1817" max="1817" width="8.5" bestFit="1" customWidth="1"/>
    <col min="1818" max="1818" width="10.83203125" bestFit="1" customWidth="1"/>
    <col min="1819" max="1819" width="8.83203125" bestFit="1" customWidth="1"/>
    <col min="1820" max="1820" width="8.1640625" bestFit="1" customWidth="1"/>
    <col min="1821" max="1821" width="14.83203125" bestFit="1" customWidth="1"/>
    <col min="1822" max="1822" width="40.83203125" bestFit="1" customWidth="1"/>
    <col min="1823" max="1823" width="8.6640625" bestFit="1" customWidth="1"/>
    <col min="1824" max="1824" width="24.6640625" bestFit="1" customWidth="1"/>
    <col min="1825" max="1825" width="17.6640625" bestFit="1" customWidth="1"/>
    <col min="1826" max="1826" width="30" bestFit="1" customWidth="1"/>
    <col min="1827" max="1827" width="18.83203125" bestFit="1" customWidth="1"/>
    <col min="1828" max="1828" width="33.6640625" bestFit="1" customWidth="1"/>
    <col min="1829" max="1829" width="13.1640625" bestFit="1" customWidth="1"/>
    <col min="1830" max="1830" width="4.33203125" bestFit="1" customWidth="1"/>
    <col min="1831" max="1831" width="26" bestFit="1" customWidth="1"/>
    <col min="1832" max="1832" width="8.83203125" bestFit="1" customWidth="1"/>
    <col min="1833" max="1833" width="43.6640625" bestFit="1" customWidth="1"/>
    <col min="1834" max="1834" width="8" bestFit="1" customWidth="1"/>
    <col min="1835" max="1835" width="8.5" bestFit="1" customWidth="1"/>
    <col min="1836" max="1836" width="10" bestFit="1" customWidth="1"/>
    <col min="1837" max="1837" width="10.5" bestFit="1" customWidth="1"/>
    <col min="1838" max="1838" width="33.83203125" bestFit="1" customWidth="1"/>
    <col min="1839" max="1839" width="29.33203125" bestFit="1" customWidth="1"/>
    <col min="1840" max="1840" width="7.1640625" bestFit="1" customWidth="1"/>
    <col min="1841" max="1841" width="18.6640625" bestFit="1" customWidth="1"/>
    <col min="1842" max="1842" width="5.5" bestFit="1" customWidth="1"/>
    <col min="1843" max="1843" width="7.33203125" bestFit="1" customWidth="1"/>
    <col min="1844" max="1844" width="13.33203125" bestFit="1" customWidth="1"/>
    <col min="1845" max="1845" width="15.5" bestFit="1" customWidth="1"/>
    <col min="1846" max="1846" width="23" bestFit="1" customWidth="1"/>
    <col min="1847" max="1847" width="11.1640625" bestFit="1" customWidth="1"/>
    <col min="1848" max="1848" width="15.6640625" bestFit="1" customWidth="1"/>
    <col min="1849" max="1849" width="17.5" bestFit="1" customWidth="1"/>
    <col min="1850" max="1850" width="12.1640625" bestFit="1" customWidth="1"/>
    <col min="1851" max="1851" width="4.33203125" bestFit="1" customWidth="1"/>
    <col min="1852" max="1852" width="8.33203125" bestFit="1" customWidth="1"/>
    <col min="1853" max="1853" width="11" bestFit="1" customWidth="1"/>
    <col min="1854" max="1854" width="25" bestFit="1" customWidth="1"/>
    <col min="1855" max="1855" width="13.5" bestFit="1" customWidth="1"/>
    <col min="1856" max="1856" width="12.5" bestFit="1" customWidth="1"/>
    <col min="1857" max="1857" width="12.1640625" bestFit="1" customWidth="1"/>
    <col min="1858" max="1858" width="12" bestFit="1" customWidth="1"/>
    <col min="1859" max="1859" width="7.6640625" bestFit="1" customWidth="1"/>
    <col min="1860" max="1860" width="10.83203125" bestFit="1" customWidth="1"/>
    <col min="1861" max="1861" width="10.33203125" bestFit="1" customWidth="1"/>
    <col min="1862" max="1862" width="19" bestFit="1" customWidth="1"/>
    <col min="1863" max="1863" width="10.33203125" bestFit="1" customWidth="1"/>
    <col min="1864" max="1864" width="16.5" bestFit="1" customWidth="1"/>
    <col min="1865" max="1865" width="4.83203125" bestFit="1" customWidth="1"/>
    <col min="1866" max="1866" width="17" bestFit="1" customWidth="1"/>
    <col min="1867" max="1867" width="7.1640625" bestFit="1" customWidth="1"/>
    <col min="1868" max="1868" width="26.83203125" bestFit="1" customWidth="1"/>
    <col min="1869" max="1869" width="16" bestFit="1" customWidth="1"/>
    <col min="1870" max="1870" width="18.6640625" bestFit="1" customWidth="1"/>
    <col min="1871" max="1871" width="23.1640625" bestFit="1" customWidth="1"/>
    <col min="1872" max="1872" width="12.5" bestFit="1" customWidth="1"/>
    <col min="1873" max="1873" width="16" bestFit="1" customWidth="1"/>
    <col min="1874" max="1874" width="18.6640625" bestFit="1" customWidth="1"/>
    <col min="1875" max="1875" width="28.5" bestFit="1" customWidth="1"/>
    <col min="1876" max="1876" width="17" bestFit="1" customWidth="1"/>
    <col min="1877" max="1877" width="11.33203125" bestFit="1" customWidth="1"/>
    <col min="1878" max="1878" width="9.6640625" bestFit="1" customWidth="1"/>
    <col min="1879" max="1879" width="19.1640625" bestFit="1" customWidth="1"/>
    <col min="1880" max="1880" width="8.83203125" bestFit="1" customWidth="1"/>
    <col min="1881" max="1881" width="14.33203125" bestFit="1" customWidth="1"/>
    <col min="1882" max="1882" width="9.83203125" bestFit="1" customWidth="1"/>
    <col min="1883" max="1883" width="9.33203125" bestFit="1" customWidth="1"/>
    <col min="1884" max="1884" width="7.6640625" bestFit="1" customWidth="1"/>
    <col min="1885" max="1885" width="18.33203125" bestFit="1" customWidth="1"/>
    <col min="1886" max="1886" width="20.1640625" bestFit="1" customWidth="1"/>
    <col min="1887" max="1887" width="5.1640625" bestFit="1" customWidth="1"/>
    <col min="1888" max="1888" width="10.33203125" bestFit="1" customWidth="1"/>
    <col min="1889" max="1889" width="9.33203125" bestFit="1" customWidth="1"/>
    <col min="1890" max="1890" width="16" bestFit="1" customWidth="1"/>
    <col min="1891" max="1891" width="9.33203125" bestFit="1" customWidth="1"/>
    <col min="1892" max="1892" width="13.83203125" bestFit="1" customWidth="1"/>
    <col min="1893" max="1893" width="10.5" bestFit="1" customWidth="1"/>
    <col min="1894" max="1894" width="17.33203125" bestFit="1" customWidth="1"/>
    <col min="1895" max="1895" width="17" bestFit="1" customWidth="1"/>
    <col min="1896" max="1896" width="10.33203125" bestFit="1" customWidth="1"/>
    <col min="1897" max="1897" width="5.1640625" bestFit="1" customWidth="1"/>
    <col min="1898" max="1898" width="20.5" bestFit="1" customWidth="1"/>
    <col min="1899" max="1899" width="7" bestFit="1" customWidth="1"/>
    <col min="1900" max="1900" width="11.6640625" bestFit="1" customWidth="1"/>
    <col min="1901" max="1901" width="4.33203125" bestFit="1" customWidth="1"/>
    <col min="1902" max="1902" width="7.5" bestFit="1" customWidth="1"/>
    <col min="1903" max="1903" width="22.1640625" bestFit="1" customWidth="1"/>
    <col min="1904" max="1904" width="9.1640625" bestFit="1" customWidth="1"/>
    <col min="1905" max="1905" width="17.5" bestFit="1" customWidth="1"/>
    <col min="1906" max="1906" width="12.5" bestFit="1" customWidth="1"/>
    <col min="1907" max="1907" width="9.33203125" bestFit="1" customWidth="1"/>
    <col min="1908" max="1908" width="10.33203125" bestFit="1" customWidth="1"/>
    <col min="1909" max="1909" width="11.33203125" bestFit="1" customWidth="1"/>
    <col min="1910" max="1910" width="6.33203125" bestFit="1" customWidth="1"/>
    <col min="1911" max="1911" width="8.6640625" bestFit="1" customWidth="1"/>
    <col min="1912" max="1912" width="12.5" bestFit="1" customWidth="1"/>
    <col min="1913" max="1913" width="14.5" bestFit="1" customWidth="1"/>
    <col min="1914" max="1914" width="9.1640625" bestFit="1" customWidth="1"/>
    <col min="1915" max="1915" width="7.1640625" bestFit="1" customWidth="1"/>
    <col min="1916" max="1916" width="17.83203125" bestFit="1" customWidth="1"/>
    <col min="1917" max="1917" width="12.1640625" bestFit="1" customWidth="1"/>
    <col min="1918" max="1918" width="8.83203125" bestFit="1" customWidth="1"/>
    <col min="1919" max="1919" width="12.5" bestFit="1" customWidth="1"/>
    <col min="1920" max="1920" width="11.33203125" bestFit="1" customWidth="1"/>
    <col min="1921" max="1921" width="7.5" bestFit="1" customWidth="1"/>
    <col min="1922" max="1922" width="23.5" bestFit="1" customWidth="1"/>
    <col min="1923" max="1923" width="12.33203125" bestFit="1" customWidth="1"/>
    <col min="1924" max="1924" width="19.6640625" bestFit="1" customWidth="1"/>
    <col min="1925" max="1925" width="9" bestFit="1" customWidth="1"/>
    <col min="1926" max="1926" width="17.33203125" bestFit="1" customWidth="1"/>
    <col min="1927" max="1927" width="11.1640625" bestFit="1" customWidth="1"/>
    <col min="1928" max="1928" width="16" bestFit="1" customWidth="1"/>
    <col min="1929" max="1929" width="15.1640625" bestFit="1" customWidth="1"/>
    <col min="1930" max="1930" width="11.1640625" bestFit="1" customWidth="1"/>
    <col min="1931" max="1931" width="10.5" bestFit="1" customWidth="1"/>
    <col min="1932" max="1932" width="20" bestFit="1" customWidth="1"/>
    <col min="1933" max="1933" width="23" bestFit="1" customWidth="1"/>
    <col min="1934" max="1934" width="6.1640625" bestFit="1" customWidth="1"/>
    <col min="1935" max="1935" width="21" bestFit="1" customWidth="1"/>
    <col min="1936" max="1936" width="12" bestFit="1" customWidth="1"/>
    <col min="1937" max="1937" width="27.33203125" bestFit="1" customWidth="1"/>
    <col min="1938" max="1938" width="10.5" bestFit="1" customWidth="1"/>
    <col min="1939" max="1939" width="17.6640625" bestFit="1" customWidth="1"/>
    <col min="1940" max="1940" width="15.5" bestFit="1" customWidth="1"/>
    <col min="1941" max="1941" width="11.33203125" bestFit="1" customWidth="1"/>
    <col min="1942" max="1942" width="34.6640625" bestFit="1" customWidth="1"/>
    <col min="1943" max="1943" width="11" bestFit="1" customWidth="1"/>
    <col min="1944" max="1944" width="32.1640625" bestFit="1" customWidth="1"/>
    <col min="1945" max="1945" width="14.5" bestFit="1" customWidth="1"/>
    <col min="1946" max="1946" width="25.1640625" bestFit="1" customWidth="1"/>
    <col min="1947" max="1947" width="15.1640625" bestFit="1" customWidth="1"/>
    <col min="1948" max="1948" width="11.33203125" bestFit="1" customWidth="1"/>
    <col min="1949" max="1949" width="11" bestFit="1" customWidth="1"/>
    <col min="1950" max="1950" width="7.6640625" bestFit="1" customWidth="1"/>
    <col min="1951" max="1951" width="20.83203125" bestFit="1" customWidth="1"/>
    <col min="1952" max="1952" width="21" bestFit="1" customWidth="1"/>
    <col min="1953" max="1953" width="13.5" bestFit="1" customWidth="1"/>
    <col min="1954" max="1954" width="20.6640625" bestFit="1" customWidth="1"/>
    <col min="1955" max="1955" width="15.5" bestFit="1" customWidth="1"/>
    <col min="1956" max="1956" width="14.1640625" bestFit="1" customWidth="1"/>
    <col min="1957" max="1957" width="17.1640625" bestFit="1" customWidth="1"/>
    <col min="1958" max="1958" width="12.6640625" bestFit="1" customWidth="1"/>
    <col min="1959" max="1959" width="17.1640625" bestFit="1" customWidth="1"/>
    <col min="1960" max="1960" width="13" bestFit="1" customWidth="1"/>
    <col min="1961" max="1961" width="14" bestFit="1" customWidth="1"/>
    <col min="1962" max="1962" width="21.83203125" bestFit="1" customWidth="1"/>
    <col min="1963" max="1963" width="37.5" bestFit="1" customWidth="1"/>
    <col min="1964" max="1964" width="15.1640625" bestFit="1" customWidth="1"/>
    <col min="1965" max="1965" width="19.1640625" bestFit="1" customWidth="1"/>
    <col min="1966" max="1966" width="13.5" bestFit="1" customWidth="1"/>
    <col min="1967" max="1967" width="17.83203125" bestFit="1" customWidth="1"/>
    <col min="1968" max="1968" width="13.1640625" bestFit="1" customWidth="1"/>
    <col min="1969" max="1969" width="10.5" bestFit="1" customWidth="1"/>
    <col min="1970" max="1970" width="10.33203125" bestFit="1" customWidth="1"/>
    <col min="1971" max="1971" width="9.1640625" bestFit="1" customWidth="1"/>
    <col min="1972" max="1972" width="20.1640625" bestFit="1" customWidth="1"/>
    <col min="1973" max="1973" width="34" bestFit="1" customWidth="1"/>
    <col min="1974" max="1974" width="22.83203125" bestFit="1" customWidth="1"/>
    <col min="1975" max="1975" width="9" bestFit="1" customWidth="1"/>
    <col min="1976" max="1976" width="22.1640625" bestFit="1" customWidth="1"/>
    <col min="1977" max="1977" width="12.5" bestFit="1" customWidth="1"/>
    <col min="1978" max="1978" width="20.83203125" bestFit="1" customWidth="1"/>
    <col min="1979" max="1979" width="13" bestFit="1" customWidth="1"/>
    <col min="1980" max="1980" width="11.1640625" bestFit="1" customWidth="1"/>
    <col min="1981" max="1981" width="11.83203125" bestFit="1" customWidth="1"/>
    <col min="1982" max="1982" width="25.83203125" bestFit="1" customWidth="1"/>
    <col min="1983" max="1983" width="6.6640625" bestFit="1" customWidth="1"/>
    <col min="1984" max="1985" width="12.1640625" bestFit="1" customWidth="1"/>
    <col min="1986" max="1986" width="13.33203125" bestFit="1" customWidth="1"/>
    <col min="1987" max="1987" width="7.83203125" bestFit="1" customWidth="1"/>
    <col min="1988" max="1988" width="10.5" bestFit="1" customWidth="1"/>
    <col min="1989" max="1989" width="11.1640625" bestFit="1" customWidth="1"/>
    <col min="1990" max="1990" width="8" bestFit="1" customWidth="1"/>
    <col min="1991" max="1991" width="12.6640625" bestFit="1" customWidth="1"/>
    <col min="1992" max="1992" width="21.1640625" bestFit="1" customWidth="1"/>
    <col min="1993" max="1993" width="3.5" bestFit="1" customWidth="1"/>
    <col min="1994" max="1994" width="9" bestFit="1" customWidth="1"/>
    <col min="1995" max="1995" width="7.6640625" bestFit="1" customWidth="1"/>
    <col min="1996" max="1996" width="8.5" bestFit="1" customWidth="1"/>
    <col min="1997" max="1997" width="28.33203125" bestFit="1" customWidth="1"/>
    <col min="1998" max="1998" width="14.6640625" bestFit="1" customWidth="1"/>
    <col min="1999" max="1999" width="19.33203125" bestFit="1" customWidth="1"/>
    <col min="2000" max="2000" width="21" bestFit="1" customWidth="1"/>
    <col min="2001" max="2001" width="18.33203125" bestFit="1" customWidth="1"/>
    <col min="2002" max="2002" width="9.5" bestFit="1" customWidth="1"/>
    <col min="2003" max="2003" width="8.1640625" bestFit="1" customWidth="1"/>
    <col min="2004" max="2004" width="7.83203125" bestFit="1" customWidth="1"/>
    <col min="2005" max="2005" width="27.33203125" bestFit="1" customWidth="1"/>
    <col min="2006" max="2006" width="24.5" bestFit="1" customWidth="1"/>
    <col min="2007" max="2007" width="15.83203125" bestFit="1" customWidth="1"/>
    <col min="2008" max="2008" width="9.83203125" bestFit="1" customWidth="1"/>
    <col min="2009" max="2009" width="7.33203125" bestFit="1" customWidth="1"/>
    <col min="2010" max="2010" width="5.1640625" bestFit="1" customWidth="1"/>
    <col min="2011" max="2011" width="20" bestFit="1" customWidth="1"/>
    <col min="2012" max="2012" width="7.5" bestFit="1" customWidth="1"/>
    <col min="2013" max="2013" width="9.6640625" bestFit="1" customWidth="1"/>
    <col min="2014" max="2014" width="8.33203125" bestFit="1" customWidth="1"/>
    <col min="2015" max="2015" width="15.6640625" bestFit="1" customWidth="1"/>
    <col min="2016" max="2016" width="16.83203125" bestFit="1" customWidth="1"/>
    <col min="2017" max="2017" width="13" bestFit="1" customWidth="1"/>
    <col min="2018" max="2018" width="12" bestFit="1" customWidth="1"/>
    <col min="2019" max="2019" width="6" bestFit="1" customWidth="1"/>
    <col min="2020" max="2020" width="13.1640625" bestFit="1" customWidth="1"/>
    <col min="2021" max="2021" width="8.83203125" bestFit="1" customWidth="1"/>
    <col min="2022" max="2022" width="6" bestFit="1" customWidth="1"/>
    <col min="2023" max="2023" width="25" bestFit="1" customWidth="1"/>
    <col min="2024" max="2024" width="15.6640625" bestFit="1" customWidth="1"/>
    <col min="2025" max="2025" width="13.83203125" bestFit="1" customWidth="1"/>
    <col min="2026" max="2026" width="36.1640625" bestFit="1" customWidth="1"/>
    <col min="2027" max="2027" width="7" bestFit="1" customWidth="1"/>
    <col min="2028" max="2028" width="11.83203125" bestFit="1" customWidth="1"/>
    <col min="2029" max="2029" width="15.83203125" bestFit="1" customWidth="1"/>
    <col min="2030" max="2030" width="9" bestFit="1" customWidth="1"/>
    <col min="2031" max="2031" width="8.33203125" bestFit="1" customWidth="1"/>
    <col min="2032" max="2032" width="9.1640625" bestFit="1" customWidth="1"/>
    <col min="2033" max="2033" width="6.6640625" bestFit="1" customWidth="1"/>
    <col min="2034" max="2034" width="12" bestFit="1" customWidth="1"/>
    <col min="2035" max="2035" width="6.83203125" bestFit="1" customWidth="1"/>
    <col min="2036" max="2036" width="9.33203125" bestFit="1" customWidth="1"/>
    <col min="2037" max="2037" width="24.6640625" bestFit="1" customWidth="1"/>
    <col min="2038" max="2038" width="4.83203125" bestFit="1" customWidth="1"/>
    <col min="2039" max="2039" width="9.33203125" bestFit="1" customWidth="1"/>
    <col min="2040" max="2040" width="14.33203125" bestFit="1" customWidth="1"/>
    <col min="2041" max="2041" width="14" bestFit="1" customWidth="1"/>
    <col min="2042" max="2042" width="21.5" bestFit="1" customWidth="1"/>
    <col min="2043" max="2043" width="7" bestFit="1" customWidth="1"/>
    <col min="2044" max="2044" width="10.33203125" bestFit="1" customWidth="1"/>
    <col min="2045" max="2045" width="10" bestFit="1" customWidth="1"/>
    <col min="2046" max="2046" width="15.33203125" bestFit="1" customWidth="1"/>
    <col min="2047" max="2047" width="8.1640625" bestFit="1" customWidth="1"/>
    <col min="2048" max="2048" width="24" bestFit="1" customWidth="1"/>
    <col min="2049" max="2049" width="5.83203125" bestFit="1" customWidth="1"/>
    <col min="2050" max="2051" width="7.5" bestFit="1" customWidth="1"/>
    <col min="2052" max="2052" width="9.1640625" bestFit="1" customWidth="1"/>
    <col min="2053" max="2053" width="7.1640625" bestFit="1" customWidth="1"/>
    <col min="2054" max="2054" width="20.5" bestFit="1" customWidth="1"/>
    <col min="2055" max="2055" width="5.6640625" bestFit="1" customWidth="1"/>
    <col min="2056" max="2056" width="35.5" bestFit="1" customWidth="1"/>
    <col min="2057" max="2057" width="9.6640625" bestFit="1" customWidth="1"/>
    <col min="2058" max="2058" width="30" bestFit="1" customWidth="1"/>
    <col min="2059" max="2059" width="16.33203125" bestFit="1" customWidth="1"/>
    <col min="2060" max="2060" width="24.1640625" bestFit="1" customWidth="1"/>
    <col min="2061" max="2061" width="7.83203125" bestFit="1" customWidth="1"/>
    <col min="2062" max="2062" width="14.1640625" bestFit="1" customWidth="1"/>
    <col min="2063" max="2063" width="6.5" bestFit="1" customWidth="1"/>
    <col min="2064" max="2064" width="17.6640625" bestFit="1" customWidth="1"/>
    <col min="2065" max="2065" width="10.83203125" bestFit="1" customWidth="1"/>
    <col min="2066" max="2066" width="12.5" bestFit="1" customWidth="1"/>
    <col min="2067" max="2067" width="11" bestFit="1" customWidth="1"/>
    <col min="2068" max="2068" width="10.6640625" bestFit="1" customWidth="1"/>
    <col min="2069" max="2069" width="13.33203125" bestFit="1" customWidth="1"/>
    <col min="2070" max="2070" width="44.1640625" bestFit="1" customWidth="1"/>
    <col min="2071" max="2071" width="11.6640625" bestFit="1" customWidth="1"/>
    <col min="2072" max="2072" width="8.83203125" bestFit="1" customWidth="1"/>
    <col min="2073" max="2073" width="12.83203125" bestFit="1" customWidth="1"/>
    <col min="2074" max="2074" width="29.6640625" bestFit="1" customWidth="1"/>
    <col min="2075" max="2075" width="8.6640625" bestFit="1" customWidth="1"/>
    <col min="2076" max="2076" width="9.33203125" bestFit="1" customWidth="1"/>
    <col min="2077" max="2077" width="11.1640625" bestFit="1" customWidth="1"/>
    <col min="2078" max="2078" width="14.33203125" bestFit="1" customWidth="1"/>
    <col min="2079" max="2079" width="18.5" bestFit="1" customWidth="1"/>
    <col min="2080" max="2080" width="6.1640625" bestFit="1" customWidth="1"/>
    <col min="2081" max="2081" width="8.5" bestFit="1" customWidth="1"/>
    <col min="2082" max="2082" width="17" bestFit="1" customWidth="1"/>
    <col min="2083" max="2083" width="18.83203125" bestFit="1" customWidth="1"/>
    <col min="2084" max="2084" width="12.83203125" bestFit="1" customWidth="1"/>
    <col min="2085" max="2085" width="27.6640625" bestFit="1" customWidth="1"/>
    <col min="2086" max="2086" width="15.1640625" bestFit="1" customWidth="1"/>
    <col min="2087" max="2087" width="5.83203125" bestFit="1" customWidth="1"/>
    <col min="2088" max="2088" width="7" bestFit="1" customWidth="1"/>
    <col min="2089" max="2089" width="5.83203125" bestFit="1" customWidth="1"/>
    <col min="2090" max="2090" width="8" bestFit="1" customWidth="1"/>
    <col min="2091" max="2091" width="15.5" bestFit="1" customWidth="1"/>
    <col min="2092" max="2092" width="13" bestFit="1" customWidth="1"/>
    <col min="2093" max="2093" width="7.83203125" bestFit="1" customWidth="1"/>
    <col min="2094" max="2094" width="8.83203125" bestFit="1" customWidth="1"/>
    <col min="2095" max="2095" width="9" bestFit="1" customWidth="1"/>
    <col min="2096" max="2096" width="21" bestFit="1" customWidth="1"/>
    <col min="2097" max="2097" width="40.6640625" bestFit="1" customWidth="1"/>
    <col min="2098" max="2098" width="13.6640625" bestFit="1" customWidth="1"/>
    <col min="2099" max="2099" width="12.1640625" bestFit="1" customWidth="1"/>
    <col min="2100" max="2100" width="7.6640625" bestFit="1" customWidth="1"/>
    <col min="2101" max="2101" width="22.83203125" bestFit="1" customWidth="1"/>
    <col min="2102" max="2102" width="6.83203125" bestFit="1" customWidth="1"/>
    <col min="2103" max="2103" width="17.5" bestFit="1" customWidth="1"/>
    <col min="2104" max="2104" width="8" bestFit="1" customWidth="1"/>
    <col min="2105" max="2105" width="22.5" bestFit="1" customWidth="1"/>
    <col min="2106" max="2106" width="22.1640625" bestFit="1" customWidth="1"/>
    <col min="2107" max="2107" width="6.5" bestFit="1" customWidth="1"/>
    <col min="2108" max="2108" width="17.33203125" bestFit="1" customWidth="1"/>
    <col min="2109" max="2109" width="11.5" bestFit="1" customWidth="1"/>
    <col min="2110" max="2110" width="25.33203125" bestFit="1" customWidth="1"/>
    <col min="2111" max="2111" width="11.6640625" bestFit="1" customWidth="1"/>
    <col min="2112" max="2112" width="33.5" bestFit="1" customWidth="1"/>
    <col min="2113" max="2113" width="23.6640625" bestFit="1" customWidth="1"/>
    <col min="2114" max="2114" width="9.6640625" bestFit="1" customWidth="1"/>
    <col min="2115" max="2115" width="13.1640625" bestFit="1" customWidth="1"/>
    <col min="2116" max="2116" width="21" bestFit="1" customWidth="1"/>
    <col min="2117" max="2117" width="20.6640625" bestFit="1" customWidth="1"/>
    <col min="2118" max="2118" width="14.1640625" bestFit="1" customWidth="1"/>
    <col min="2119" max="2119" width="27.5" bestFit="1" customWidth="1"/>
    <col min="2120" max="2120" width="12" bestFit="1" customWidth="1"/>
    <col min="2121" max="2121" width="16.6640625" bestFit="1" customWidth="1"/>
    <col min="2122" max="2122" width="18" bestFit="1" customWidth="1"/>
    <col min="2123" max="2123" width="3.6640625" bestFit="1" customWidth="1"/>
    <col min="2124" max="2124" width="7.5" bestFit="1" customWidth="1"/>
    <col min="2125" max="2125" width="14.33203125" bestFit="1" customWidth="1"/>
    <col min="2126" max="2126" width="17.6640625" bestFit="1" customWidth="1"/>
    <col min="2127" max="2127" width="13.6640625" bestFit="1" customWidth="1"/>
    <col min="2128" max="2128" width="10.83203125" bestFit="1" customWidth="1"/>
    <col min="2129" max="2129" width="8.5" bestFit="1" customWidth="1"/>
    <col min="2130" max="2130" width="14.33203125" bestFit="1" customWidth="1"/>
    <col min="2131" max="2131" width="8.33203125" bestFit="1" customWidth="1"/>
    <col min="2132" max="2132" width="10.83203125" bestFit="1" customWidth="1"/>
    <col min="2133" max="2133" width="8.1640625" bestFit="1" customWidth="1"/>
    <col min="2134" max="2134" width="10.5" bestFit="1" customWidth="1"/>
    <col min="2135" max="2135" width="14.1640625" bestFit="1" customWidth="1"/>
    <col min="2136" max="2136" width="17.33203125" bestFit="1" customWidth="1"/>
    <col min="2137" max="2137" width="9.5" bestFit="1" customWidth="1"/>
    <col min="2138" max="2138" width="13.83203125" bestFit="1" customWidth="1"/>
    <col min="2139" max="2139" width="14.1640625" bestFit="1" customWidth="1"/>
    <col min="2140" max="2140" width="8" bestFit="1" customWidth="1"/>
    <col min="2141" max="2141" width="20.6640625" bestFit="1" customWidth="1"/>
    <col min="2142" max="2142" width="13.83203125" bestFit="1" customWidth="1"/>
    <col min="2143" max="2143" width="15.33203125" bestFit="1" customWidth="1"/>
    <col min="2144" max="2144" width="11.33203125" bestFit="1" customWidth="1"/>
    <col min="2145" max="2145" width="30.5" bestFit="1" customWidth="1"/>
    <col min="2146" max="2146" width="12.6640625" bestFit="1" customWidth="1"/>
    <col min="2147" max="2147" width="22" bestFit="1" customWidth="1"/>
    <col min="2148" max="2148" width="17" bestFit="1" customWidth="1"/>
    <col min="2149" max="2149" width="6.83203125" bestFit="1" customWidth="1"/>
    <col min="2150" max="2150" width="11.5" bestFit="1" customWidth="1"/>
    <col min="2151" max="2151" width="13.1640625" bestFit="1" customWidth="1"/>
    <col min="2152" max="2152" width="20.5" bestFit="1" customWidth="1"/>
    <col min="2153" max="2153" width="11" bestFit="1" customWidth="1"/>
    <col min="2154" max="2154" width="10.6640625" bestFit="1" customWidth="1"/>
    <col min="2155" max="2155" width="17.33203125" bestFit="1" customWidth="1"/>
    <col min="2156" max="2156" width="5.83203125" bestFit="1" customWidth="1"/>
    <col min="2157" max="2157" width="15.1640625" bestFit="1" customWidth="1"/>
    <col min="2158" max="2158" width="10.83203125" bestFit="1" customWidth="1"/>
    <col min="2159" max="2159" width="18.5" bestFit="1" customWidth="1"/>
    <col min="2160" max="2160" width="14.33203125" bestFit="1" customWidth="1"/>
    <col min="2161" max="2161" width="16.83203125" bestFit="1" customWidth="1"/>
    <col min="2162" max="2162" width="15.6640625" bestFit="1" customWidth="1"/>
    <col min="2163" max="2163" width="19.83203125" bestFit="1" customWidth="1"/>
    <col min="2164" max="2164" width="12" bestFit="1" customWidth="1"/>
    <col min="2165" max="2165" width="9.1640625" bestFit="1" customWidth="1"/>
    <col min="2166" max="2166" width="11.83203125" bestFit="1" customWidth="1"/>
    <col min="2167" max="2167" width="41.5" bestFit="1" customWidth="1"/>
    <col min="2168" max="2168" width="5" bestFit="1" customWidth="1"/>
    <col min="2169" max="2169" width="9.83203125" bestFit="1" customWidth="1"/>
    <col min="2170" max="2170" width="5.5" bestFit="1" customWidth="1"/>
    <col min="2171" max="2171" width="13" bestFit="1" customWidth="1"/>
    <col min="2172" max="2172" width="9.1640625" bestFit="1" customWidth="1"/>
    <col min="2173" max="2173" width="12.33203125" bestFit="1" customWidth="1"/>
    <col min="2174" max="2174" width="17.6640625" bestFit="1" customWidth="1"/>
    <col min="2175" max="2175" width="9" bestFit="1" customWidth="1"/>
    <col min="2176" max="2176" width="8.6640625" bestFit="1" customWidth="1"/>
    <col min="2177" max="2177" width="7" bestFit="1" customWidth="1"/>
    <col min="2178" max="2178" width="7.1640625" bestFit="1" customWidth="1"/>
    <col min="2179" max="2179" width="26.6640625" bestFit="1" customWidth="1"/>
    <col min="2180" max="2180" width="9.5" bestFit="1" customWidth="1"/>
    <col min="2181" max="2181" width="10" bestFit="1" customWidth="1"/>
    <col min="2182" max="2182" width="17.5" bestFit="1" customWidth="1"/>
    <col min="2183" max="2183" width="8.83203125" bestFit="1" customWidth="1"/>
    <col min="2184" max="2184" width="12.6640625" bestFit="1" customWidth="1"/>
    <col min="2185" max="2185" width="9.1640625" bestFit="1" customWidth="1"/>
    <col min="2186" max="2186" width="11.5" bestFit="1" customWidth="1"/>
    <col min="2187" max="2187" width="8" bestFit="1" customWidth="1"/>
    <col min="2188" max="2188" width="13.5" bestFit="1" customWidth="1"/>
    <col min="2189" max="2189" width="5" bestFit="1" customWidth="1"/>
    <col min="2190" max="2190" width="21.1640625" bestFit="1" customWidth="1"/>
    <col min="2191" max="2191" width="9" bestFit="1" customWidth="1"/>
    <col min="2192" max="2192" width="13.1640625" bestFit="1" customWidth="1"/>
    <col min="2193" max="2193" width="7.33203125" bestFit="1" customWidth="1"/>
    <col min="2194" max="2194" width="30.83203125" bestFit="1" customWidth="1"/>
    <col min="2195" max="2195" width="8.1640625" bestFit="1" customWidth="1"/>
    <col min="2196" max="2196" width="12.1640625" bestFit="1" customWidth="1"/>
    <col min="2197" max="2197" width="6.83203125" bestFit="1" customWidth="1"/>
    <col min="2198" max="2198" width="15" bestFit="1" customWidth="1"/>
    <col min="2199" max="2199" width="6.33203125" bestFit="1" customWidth="1"/>
    <col min="2200" max="2200" width="10.5" bestFit="1" customWidth="1"/>
    <col min="2201" max="2201" width="11.6640625" bestFit="1" customWidth="1"/>
    <col min="2202" max="2202" width="13" bestFit="1" customWidth="1"/>
    <col min="2203" max="2203" width="11.83203125" bestFit="1" customWidth="1"/>
    <col min="2204" max="2204" width="6" bestFit="1" customWidth="1"/>
    <col min="2205" max="2205" width="6.83203125" bestFit="1" customWidth="1"/>
    <col min="2206" max="2206" width="11.5" bestFit="1" customWidth="1"/>
    <col min="2207" max="2207" width="8.6640625" bestFit="1" customWidth="1"/>
    <col min="2208" max="2208" width="11.6640625" bestFit="1" customWidth="1"/>
    <col min="2209" max="2209" width="32.1640625" bestFit="1" customWidth="1"/>
    <col min="2210" max="2210" width="10" bestFit="1" customWidth="1"/>
    <col min="2211" max="2211" width="18.1640625" bestFit="1" customWidth="1"/>
    <col min="2212" max="2212" width="16.5" bestFit="1" customWidth="1"/>
    <col min="2213" max="2213" width="18.6640625" bestFit="1" customWidth="1"/>
    <col min="2214" max="2214" width="5.5" bestFit="1" customWidth="1"/>
    <col min="2215" max="2215" width="40.1640625" bestFit="1" customWidth="1"/>
    <col min="2216" max="2216" width="12.83203125" bestFit="1" customWidth="1"/>
    <col min="2217" max="2217" width="19.33203125" bestFit="1" customWidth="1"/>
    <col min="2218" max="2218" width="32.83203125" bestFit="1" customWidth="1"/>
    <col min="2219" max="2219" width="7.83203125" bestFit="1" customWidth="1"/>
    <col min="2220" max="2220" width="30" bestFit="1" customWidth="1"/>
    <col min="2221" max="2221" width="11.83203125" bestFit="1" customWidth="1"/>
    <col min="2222" max="2222" width="17.83203125" bestFit="1" customWidth="1"/>
    <col min="2223" max="2223" width="17.33203125" bestFit="1" customWidth="1"/>
    <col min="2224" max="2224" width="29.1640625" bestFit="1" customWidth="1"/>
    <col min="2225" max="2225" width="18.83203125" bestFit="1" customWidth="1"/>
    <col min="2226" max="2226" width="14.1640625" bestFit="1" customWidth="1"/>
    <col min="2227" max="2227" width="22.33203125" bestFit="1" customWidth="1"/>
    <col min="2228" max="2228" width="27.6640625" bestFit="1" customWidth="1"/>
    <col min="2229" max="2229" width="12.1640625" bestFit="1" customWidth="1"/>
    <col min="2230" max="2230" width="12.6640625" bestFit="1" customWidth="1"/>
    <col min="2231" max="2231" width="24.5" bestFit="1" customWidth="1"/>
    <col min="2232" max="2232" width="8.5" bestFit="1" customWidth="1"/>
    <col min="2233" max="2233" width="20.1640625" bestFit="1" customWidth="1"/>
    <col min="2234" max="2234" width="32.6640625" bestFit="1" customWidth="1"/>
    <col min="2235" max="2235" width="13.5" bestFit="1" customWidth="1"/>
    <col min="2236" max="2236" width="15.1640625" bestFit="1" customWidth="1"/>
    <col min="2237" max="2237" width="19.5" bestFit="1" customWidth="1"/>
    <col min="2238" max="2238" width="11" bestFit="1" customWidth="1"/>
    <col min="2239" max="2239" width="15.1640625" bestFit="1" customWidth="1"/>
    <col min="2240" max="2240" width="23.33203125" bestFit="1" customWidth="1"/>
    <col min="2241" max="2241" width="14.33203125" bestFit="1" customWidth="1"/>
    <col min="2242" max="2242" width="18.33203125" bestFit="1" customWidth="1"/>
    <col min="2243" max="2243" width="14.1640625" bestFit="1" customWidth="1"/>
    <col min="2244" max="2244" width="15.5" bestFit="1" customWidth="1"/>
    <col min="2245" max="2245" width="15.6640625" bestFit="1" customWidth="1"/>
    <col min="2246" max="2246" width="25.33203125" bestFit="1" customWidth="1"/>
    <col min="2247" max="2247" width="13.6640625" bestFit="1" customWidth="1"/>
    <col min="2248" max="2248" width="16.83203125" bestFit="1" customWidth="1"/>
    <col min="2249" max="2249" width="16.6640625" bestFit="1" customWidth="1"/>
    <col min="2250" max="2250" width="22.5" bestFit="1" customWidth="1"/>
    <col min="2251" max="2251" width="26" bestFit="1" customWidth="1"/>
    <col min="2252" max="2252" width="11.6640625" bestFit="1" customWidth="1"/>
    <col min="2253" max="2253" width="11.83203125" bestFit="1" customWidth="1"/>
    <col min="2254" max="2254" width="12.5" bestFit="1" customWidth="1"/>
    <col min="2255" max="2255" width="8.83203125" bestFit="1" customWidth="1"/>
    <col min="2256" max="2256" width="16.6640625" bestFit="1" customWidth="1"/>
    <col min="2257" max="2257" width="19.33203125" bestFit="1" customWidth="1"/>
    <col min="2258" max="2258" width="10.1640625" bestFit="1" customWidth="1"/>
    <col min="2259" max="2259" width="13.33203125" bestFit="1" customWidth="1"/>
    <col min="2260" max="2260" width="22.83203125" bestFit="1" customWidth="1"/>
    <col min="2261" max="2261" width="9.1640625" bestFit="1" customWidth="1"/>
    <col min="2262" max="2262" width="22.33203125" bestFit="1" customWidth="1"/>
    <col min="2263" max="2263" width="14.6640625" bestFit="1" customWidth="1"/>
    <col min="2264" max="2264" width="26.1640625" bestFit="1" customWidth="1"/>
    <col min="2265" max="2265" width="13.33203125" bestFit="1" customWidth="1"/>
    <col min="2266" max="2266" width="10.6640625" bestFit="1" customWidth="1"/>
    <col min="2267" max="2267" width="12.6640625" bestFit="1" customWidth="1"/>
    <col min="2268" max="2268" width="16.6640625" bestFit="1" customWidth="1"/>
    <col min="2269" max="2269" width="14.6640625" bestFit="1" customWidth="1"/>
    <col min="2270" max="2270" width="6.5" bestFit="1" customWidth="1"/>
    <col min="2271" max="2271" width="10.83203125" bestFit="1" customWidth="1"/>
    <col min="2272" max="2272" width="31.83203125" bestFit="1" customWidth="1"/>
    <col min="2273" max="2273" width="7.83203125" bestFit="1" customWidth="1"/>
    <col min="2274" max="2274" width="12.6640625" bestFit="1" customWidth="1"/>
    <col min="2275" max="2275" width="27.1640625" bestFit="1" customWidth="1"/>
    <col min="2276" max="2276" width="27.6640625" bestFit="1" customWidth="1"/>
    <col min="2277" max="2277" width="3.5" bestFit="1" customWidth="1"/>
    <col min="2278" max="2278" width="11.5" bestFit="1" customWidth="1"/>
    <col min="2279" max="2279" width="6.83203125" bestFit="1" customWidth="1"/>
    <col min="2280" max="2280" width="21.1640625" bestFit="1" customWidth="1"/>
    <col min="2281" max="2281" width="11.83203125" bestFit="1" customWidth="1"/>
    <col min="2282" max="2282" width="10.1640625" bestFit="1" customWidth="1"/>
    <col min="2283" max="2283" width="15.1640625" bestFit="1" customWidth="1"/>
    <col min="2284" max="2284" width="23.6640625" bestFit="1" customWidth="1"/>
    <col min="2285" max="2285" width="7.1640625" bestFit="1" customWidth="1"/>
    <col min="2286" max="2286" width="8.83203125" bestFit="1" customWidth="1"/>
    <col min="2287" max="2287" width="19.1640625" bestFit="1" customWidth="1"/>
    <col min="2288" max="2288" width="22.83203125" bestFit="1" customWidth="1"/>
    <col min="2289" max="2289" width="12.6640625" bestFit="1" customWidth="1"/>
    <col min="2290" max="2290" width="9.33203125" bestFit="1" customWidth="1"/>
    <col min="2291" max="2291" width="8.6640625" bestFit="1" customWidth="1"/>
    <col min="2292" max="2292" width="13.6640625" bestFit="1" customWidth="1"/>
    <col min="2293" max="2293" width="10.83203125" bestFit="1" customWidth="1"/>
    <col min="2294" max="2294" width="9.83203125" bestFit="1" customWidth="1"/>
    <col min="2295" max="2295" width="7.33203125" bestFit="1" customWidth="1"/>
    <col min="2296" max="2296" width="14.5" bestFit="1" customWidth="1"/>
    <col min="2297" max="2297" width="9.5" bestFit="1" customWidth="1"/>
    <col min="2298" max="2298" width="7.1640625" bestFit="1" customWidth="1"/>
    <col min="2299" max="2299" width="7" bestFit="1" customWidth="1"/>
    <col min="2300" max="2300" width="23.6640625" bestFit="1" customWidth="1"/>
    <col min="2301" max="2301" width="7" bestFit="1" customWidth="1"/>
    <col min="2302" max="2302" width="17.83203125" bestFit="1" customWidth="1"/>
    <col min="2303" max="2303" width="14" bestFit="1" customWidth="1"/>
    <col min="2304" max="2304" width="15.83203125" bestFit="1" customWidth="1"/>
    <col min="2305" max="2305" width="20.33203125" bestFit="1" customWidth="1"/>
    <col min="2306" max="2306" width="19.1640625" bestFit="1" customWidth="1"/>
    <col min="2307" max="2307" width="11.83203125" bestFit="1" customWidth="1"/>
    <col min="2308" max="2308" width="8.1640625" bestFit="1" customWidth="1"/>
    <col min="2309" max="2309" width="11" bestFit="1" customWidth="1"/>
    <col min="2310" max="2310" width="17.6640625" bestFit="1" customWidth="1"/>
    <col min="2311" max="2311" width="15" bestFit="1" customWidth="1"/>
    <col min="2312" max="2312" width="9.33203125" bestFit="1" customWidth="1"/>
    <col min="2313" max="2313" width="23.6640625" bestFit="1" customWidth="1"/>
    <col min="2314" max="2314" width="7.1640625" bestFit="1" customWidth="1"/>
    <col min="2315" max="2315" width="11.1640625" bestFit="1" customWidth="1"/>
    <col min="2316" max="2316" width="10.6640625" bestFit="1" customWidth="1"/>
    <col min="2317" max="2317" width="13.1640625" bestFit="1" customWidth="1"/>
    <col min="2318" max="2318" width="4.33203125" bestFit="1" customWidth="1"/>
    <col min="2319" max="2319" width="8" bestFit="1" customWidth="1"/>
    <col min="2320" max="2320" width="6.5" bestFit="1" customWidth="1"/>
    <col min="2321" max="2321" width="9.33203125" bestFit="1" customWidth="1"/>
    <col min="2322" max="2322" width="10.5" bestFit="1" customWidth="1"/>
    <col min="2323" max="2323" width="36.1640625" bestFit="1" customWidth="1"/>
    <col min="2324" max="2324" width="16.5" bestFit="1" customWidth="1"/>
    <col min="2325" max="2325" width="9" bestFit="1" customWidth="1"/>
    <col min="2326" max="2326" width="14.5" bestFit="1" customWidth="1"/>
    <col min="2327" max="2327" width="16.5" bestFit="1" customWidth="1"/>
    <col min="2328" max="2328" width="9.6640625" bestFit="1" customWidth="1"/>
    <col min="2329" max="2329" width="7.6640625" bestFit="1" customWidth="1"/>
    <col min="2330" max="2330" width="13.33203125" bestFit="1" customWidth="1"/>
    <col min="2331" max="2331" width="5.6640625" bestFit="1" customWidth="1"/>
    <col min="2332" max="2332" width="16" bestFit="1" customWidth="1"/>
    <col min="2333" max="2333" width="8.5" bestFit="1" customWidth="1"/>
    <col min="2334" max="2334" width="10.1640625" bestFit="1" customWidth="1"/>
    <col min="2335" max="2335" width="15.83203125" bestFit="1" customWidth="1"/>
    <col min="2336" max="2336" width="9.33203125" bestFit="1" customWidth="1"/>
    <col min="2337" max="2337" width="16.6640625" bestFit="1" customWidth="1"/>
    <col min="2338" max="2338" width="13.33203125" bestFit="1" customWidth="1"/>
    <col min="2339" max="2339" width="5.5" bestFit="1" customWidth="1"/>
    <col min="2340" max="2340" width="22.6640625" bestFit="1" customWidth="1"/>
    <col min="2341" max="2341" width="19.1640625" bestFit="1" customWidth="1"/>
    <col min="2342" max="2342" width="18.33203125" bestFit="1" customWidth="1"/>
    <col min="2343" max="2343" width="8.83203125" bestFit="1" customWidth="1"/>
    <col min="2344" max="2344" width="10" bestFit="1" customWidth="1"/>
    <col min="2345" max="2345" width="24" bestFit="1" customWidth="1"/>
    <col min="2346" max="2346" width="9" bestFit="1" customWidth="1"/>
    <col min="2347" max="2347" width="22.6640625" bestFit="1" customWidth="1"/>
    <col min="2348" max="2348" width="6.6640625" bestFit="1" customWidth="1"/>
    <col min="2349" max="2349" width="12.33203125" bestFit="1" customWidth="1"/>
    <col min="2350" max="2350" width="15.5" bestFit="1" customWidth="1"/>
    <col min="2351" max="2351" width="8" bestFit="1" customWidth="1"/>
    <col min="2352" max="2352" width="17.6640625" bestFit="1" customWidth="1"/>
    <col min="2353" max="2353" width="21" bestFit="1" customWidth="1"/>
    <col min="2354" max="2354" width="12.6640625" bestFit="1" customWidth="1"/>
    <col min="2355" max="2355" width="9.83203125" bestFit="1" customWidth="1"/>
    <col min="2356" max="2356" width="6.33203125" bestFit="1" customWidth="1"/>
    <col min="2357" max="2357" width="23.33203125" bestFit="1" customWidth="1"/>
    <col min="2358" max="2358" width="7.1640625" bestFit="1" customWidth="1"/>
    <col min="2359" max="2359" width="9.5" bestFit="1" customWidth="1"/>
    <col min="2360" max="2360" width="18.6640625" bestFit="1" customWidth="1"/>
    <col min="2361" max="2361" width="6.6640625" bestFit="1" customWidth="1"/>
    <col min="2362" max="2362" width="15" bestFit="1" customWidth="1"/>
    <col min="2363" max="2363" width="19.1640625" bestFit="1" customWidth="1"/>
    <col min="2364" max="2364" width="17" bestFit="1" customWidth="1"/>
    <col min="2365" max="2365" width="10.6640625" bestFit="1" customWidth="1"/>
    <col min="2366" max="2366" width="9.83203125" bestFit="1" customWidth="1"/>
    <col min="2367" max="2367" width="10.33203125" bestFit="1" customWidth="1"/>
    <col min="2368" max="2368" width="15.5" bestFit="1" customWidth="1"/>
    <col min="2369" max="2369" width="9.33203125" bestFit="1" customWidth="1"/>
    <col min="2370" max="2370" width="8.6640625" bestFit="1" customWidth="1"/>
    <col min="2371" max="2371" width="19" bestFit="1" customWidth="1"/>
    <col min="2372" max="2372" width="24.1640625" bestFit="1" customWidth="1"/>
    <col min="2373" max="2373" width="9.1640625" bestFit="1" customWidth="1"/>
    <col min="2374" max="2374" width="12.83203125" bestFit="1" customWidth="1"/>
    <col min="2375" max="2375" width="9.1640625" bestFit="1" customWidth="1"/>
    <col min="2376" max="2376" width="7" bestFit="1" customWidth="1"/>
    <col min="2377" max="2377" width="20" bestFit="1" customWidth="1"/>
    <col min="2378" max="2378" width="9" bestFit="1" customWidth="1"/>
    <col min="2379" max="2379" width="16.6640625" bestFit="1" customWidth="1"/>
    <col min="2380" max="2380" width="22.83203125" bestFit="1" customWidth="1"/>
    <col min="2381" max="2381" width="5.5" bestFit="1" customWidth="1"/>
    <col min="2382" max="2382" width="10" bestFit="1" customWidth="1"/>
    <col min="2383" max="2383" width="17.6640625" bestFit="1" customWidth="1"/>
    <col min="2384" max="2384" width="12" bestFit="1" customWidth="1"/>
    <col min="2385" max="2385" width="8.83203125" bestFit="1" customWidth="1"/>
    <col min="2386" max="2386" width="8.6640625" bestFit="1" customWidth="1"/>
    <col min="2387" max="2387" width="8.33203125" bestFit="1" customWidth="1"/>
    <col min="2388" max="2388" width="10" bestFit="1" customWidth="1"/>
    <col min="2389" max="2389" width="22.1640625" bestFit="1" customWidth="1"/>
    <col min="2390" max="2390" width="19.33203125" bestFit="1" customWidth="1"/>
    <col min="2391" max="2391" width="9.6640625" bestFit="1" customWidth="1"/>
    <col min="2392" max="2392" width="10.5" bestFit="1" customWidth="1"/>
    <col min="2393" max="2393" width="8" bestFit="1" customWidth="1"/>
    <col min="2394" max="2394" width="19.5" bestFit="1" customWidth="1"/>
    <col min="2395" max="2395" width="19.83203125" bestFit="1" customWidth="1"/>
    <col min="2396" max="2396" width="8.1640625" bestFit="1" customWidth="1"/>
    <col min="2397" max="2397" width="6.33203125" bestFit="1" customWidth="1"/>
    <col min="2398" max="2398" width="32" bestFit="1" customWidth="1"/>
    <col min="2399" max="2399" width="13.83203125" bestFit="1" customWidth="1"/>
    <col min="2400" max="2400" width="9.33203125" bestFit="1" customWidth="1"/>
    <col min="2401" max="2401" width="12.33203125" bestFit="1" customWidth="1"/>
    <col min="2402" max="2402" width="10.1640625" bestFit="1" customWidth="1"/>
    <col min="2403" max="2403" width="9.5" bestFit="1" customWidth="1"/>
    <col min="2404" max="2404" width="9.1640625" bestFit="1" customWidth="1"/>
    <col min="2405" max="2405" width="41" bestFit="1" customWidth="1"/>
    <col min="2406" max="2406" width="6.5" bestFit="1" customWidth="1"/>
    <col min="2407" max="2407" width="21.6640625" bestFit="1" customWidth="1"/>
    <col min="2408" max="2408" width="42.83203125" bestFit="1" customWidth="1"/>
    <col min="2409" max="2409" width="18.1640625" bestFit="1" customWidth="1"/>
    <col min="2410" max="2410" width="8.83203125" bestFit="1" customWidth="1"/>
    <col min="2411" max="2411" width="13.83203125" bestFit="1" customWidth="1"/>
    <col min="2412" max="2412" width="16.83203125" bestFit="1" customWidth="1"/>
    <col min="2413" max="2413" width="12.1640625" bestFit="1" customWidth="1"/>
    <col min="2414" max="2414" width="15.83203125" bestFit="1" customWidth="1"/>
    <col min="2415" max="2415" width="24.33203125" bestFit="1" customWidth="1"/>
    <col min="2416" max="2416" width="14.33203125" bestFit="1" customWidth="1"/>
    <col min="2417" max="2417" width="12.5" bestFit="1" customWidth="1"/>
    <col min="2418" max="2418" width="17.5" bestFit="1" customWidth="1"/>
    <col min="2419" max="2419" width="10.33203125" bestFit="1" customWidth="1"/>
    <col min="2420" max="2420" width="8.33203125" bestFit="1" customWidth="1"/>
    <col min="2421" max="2421" width="17.5" bestFit="1" customWidth="1"/>
    <col min="2422" max="2422" width="11.1640625" bestFit="1" customWidth="1"/>
    <col min="2423" max="2423" width="12.6640625" bestFit="1" customWidth="1"/>
    <col min="2424" max="2424" width="10" bestFit="1" customWidth="1"/>
    <col min="2425" max="2425" width="12" bestFit="1" customWidth="1"/>
    <col min="2426" max="2426" width="8.83203125" bestFit="1" customWidth="1"/>
    <col min="2427" max="2427" width="23.33203125" bestFit="1" customWidth="1"/>
    <col min="2428" max="2428" width="13" bestFit="1" customWidth="1"/>
    <col min="2429" max="2429" width="12.33203125" bestFit="1" customWidth="1"/>
    <col min="2430" max="2430" width="15.83203125" bestFit="1" customWidth="1"/>
    <col min="2431" max="2431" width="14.5" bestFit="1" customWidth="1"/>
    <col min="2432" max="2432" width="28.5" bestFit="1" customWidth="1"/>
    <col min="2433" max="2433" width="15.1640625" bestFit="1" customWidth="1"/>
    <col min="2434" max="2434" width="14.1640625" bestFit="1" customWidth="1"/>
    <col min="2435" max="2435" width="15" bestFit="1" customWidth="1"/>
    <col min="2436" max="2436" width="27.1640625" bestFit="1" customWidth="1"/>
    <col min="2437" max="2437" width="9.6640625" bestFit="1" customWidth="1"/>
    <col min="2438" max="2438" width="19.1640625" bestFit="1" customWidth="1"/>
    <col min="2439" max="2439" width="7.83203125" bestFit="1" customWidth="1"/>
    <col min="2440" max="2440" width="11.33203125" bestFit="1" customWidth="1"/>
    <col min="2441" max="2441" width="44.5" bestFit="1" customWidth="1"/>
    <col min="2442" max="2442" width="10.1640625" bestFit="1" customWidth="1"/>
    <col min="2443" max="2443" width="10.83203125" bestFit="1" customWidth="1"/>
    <col min="2444" max="2444" width="9" bestFit="1" customWidth="1"/>
    <col min="2445" max="2445" width="30.5" bestFit="1" customWidth="1"/>
    <col min="2446" max="2446" width="9" bestFit="1" customWidth="1"/>
    <col min="2447" max="2447" width="10.83203125" bestFit="1" customWidth="1"/>
    <col min="2448" max="2448" width="18" bestFit="1" customWidth="1"/>
    <col min="2449" max="2449" width="13.1640625" bestFit="1" customWidth="1"/>
    <col min="2450" max="2450" width="4.33203125" bestFit="1" customWidth="1"/>
    <col min="2451" max="2451" width="13.5" bestFit="1" customWidth="1"/>
    <col min="2452" max="2452" width="9.5" bestFit="1" customWidth="1"/>
    <col min="2453" max="2453" width="19.83203125" bestFit="1" customWidth="1"/>
    <col min="2454" max="2454" width="16.33203125" bestFit="1" customWidth="1"/>
    <col min="2455" max="2455" width="10.6640625" bestFit="1" customWidth="1"/>
    <col min="2456" max="2456" width="7" bestFit="1" customWidth="1"/>
    <col min="2457" max="2457" width="4.33203125" bestFit="1" customWidth="1"/>
    <col min="2458" max="2458" width="7.5" bestFit="1" customWidth="1"/>
    <col min="2459" max="2459" width="23.5" bestFit="1" customWidth="1"/>
    <col min="2460" max="2460" width="10.1640625" bestFit="1" customWidth="1"/>
    <col min="2461" max="2461" width="16" bestFit="1" customWidth="1"/>
    <col min="2462" max="2462" width="20.83203125" bestFit="1" customWidth="1"/>
    <col min="2463" max="2463" width="17.5" bestFit="1" customWidth="1"/>
    <col min="2464" max="2464" width="12.5" bestFit="1" customWidth="1"/>
    <col min="2465" max="2465" width="7.1640625" bestFit="1" customWidth="1"/>
    <col min="2466" max="2466" width="11.33203125" bestFit="1" customWidth="1"/>
    <col min="2467" max="2467" width="11" bestFit="1" customWidth="1"/>
    <col min="2468" max="2468" width="10" bestFit="1" customWidth="1"/>
    <col min="2469" max="2469" width="10.1640625" bestFit="1" customWidth="1"/>
    <col min="2470" max="2470" width="10.5" bestFit="1" customWidth="1"/>
    <col min="2471" max="2471" width="5.83203125" bestFit="1" customWidth="1"/>
    <col min="2472" max="2472" width="14.1640625" bestFit="1" customWidth="1"/>
    <col min="2473" max="2473" width="10" bestFit="1" customWidth="1"/>
    <col min="2474" max="2474" width="5.83203125" bestFit="1" customWidth="1"/>
    <col min="2475" max="2475" width="6.6640625" bestFit="1" customWidth="1"/>
    <col min="2476" max="2476" width="13.5" bestFit="1" customWidth="1"/>
    <col min="2477" max="2477" width="17.1640625" bestFit="1" customWidth="1"/>
    <col min="2478" max="2478" width="7.6640625" bestFit="1" customWidth="1"/>
    <col min="2479" max="2479" width="14.5" bestFit="1" customWidth="1"/>
    <col min="2480" max="2480" width="7.1640625" bestFit="1" customWidth="1"/>
    <col min="2481" max="2481" width="13.33203125" bestFit="1" customWidth="1"/>
    <col min="2482" max="2482" width="11.1640625" bestFit="1" customWidth="1"/>
    <col min="2483" max="2483" width="12.5" bestFit="1" customWidth="1"/>
    <col min="2484" max="2484" width="15.33203125" bestFit="1" customWidth="1"/>
    <col min="2485" max="2485" width="17.6640625" bestFit="1" customWidth="1"/>
    <col min="2486" max="2486" width="13.5" bestFit="1" customWidth="1"/>
    <col min="2487" max="2487" width="16.83203125" bestFit="1" customWidth="1"/>
    <col min="2488" max="2488" width="50.5" bestFit="1" customWidth="1"/>
    <col min="2489" max="2489" width="16.6640625" bestFit="1" customWidth="1"/>
    <col min="2490" max="2490" width="14" bestFit="1" customWidth="1"/>
    <col min="2491" max="2491" width="10.5" bestFit="1" customWidth="1"/>
    <col min="2492" max="2492" width="8.6640625" bestFit="1" customWidth="1"/>
    <col min="2493" max="2493" width="15" bestFit="1" customWidth="1"/>
    <col min="2494" max="2494" width="14.1640625" bestFit="1" customWidth="1"/>
    <col min="2495" max="2495" width="10.5" bestFit="1" customWidth="1"/>
    <col min="2496" max="2496" width="8.6640625" bestFit="1" customWidth="1"/>
    <col min="2497" max="2497" width="15.33203125" bestFit="1" customWidth="1"/>
    <col min="2498" max="2498" width="13.33203125" bestFit="1" customWidth="1"/>
    <col min="2499" max="2499" width="19.1640625" bestFit="1" customWidth="1"/>
    <col min="2500" max="2500" width="17.6640625" bestFit="1" customWidth="1"/>
    <col min="2501" max="2501" width="16" bestFit="1" customWidth="1"/>
    <col min="2502" max="2502" width="16.6640625" bestFit="1" customWidth="1"/>
    <col min="2503" max="2503" width="16" bestFit="1" customWidth="1"/>
    <col min="2504" max="2504" width="12.5" bestFit="1" customWidth="1"/>
    <col min="2505" max="2505" width="9.83203125" bestFit="1" customWidth="1"/>
    <col min="2506" max="2506" width="18.6640625" bestFit="1" customWidth="1"/>
    <col min="2507" max="2507" width="14" bestFit="1" customWidth="1"/>
    <col min="2508" max="2508" width="14.83203125" bestFit="1" customWidth="1"/>
    <col min="2509" max="2509" width="8.5" bestFit="1" customWidth="1"/>
    <col min="2510" max="2510" width="13.33203125" bestFit="1" customWidth="1"/>
    <col min="2511" max="2511" width="13.1640625" bestFit="1" customWidth="1"/>
    <col min="2512" max="2512" width="9.83203125" bestFit="1" customWidth="1"/>
    <col min="2513" max="2513" width="17.33203125" bestFit="1" customWidth="1"/>
    <col min="2514" max="2514" width="22.5" bestFit="1" customWidth="1"/>
    <col min="2515" max="2515" width="16.83203125" bestFit="1" customWidth="1"/>
    <col min="2516" max="2516" width="10.1640625" bestFit="1" customWidth="1"/>
    <col min="2517" max="2517" width="10.33203125" bestFit="1" customWidth="1"/>
    <col min="2518" max="2518" width="9.1640625" bestFit="1" customWidth="1"/>
    <col min="2519" max="2519" width="7.83203125" bestFit="1" customWidth="1"/>
    <col min="2520" max="2520" width="22.83203125" bestFit="1" customWidth="1"/>
    <col min="2521" max="2521" width="9.1640625" bestFit="1" customWidth="1"/>
    <col min="2522" max="2522" width="16.83203125" bestFit="1" customWidth="1"/>
    <col min="2523" max="2523" width="8.5" bestFit="1" customWidth="1"/>
    <col min="2524" max="2524" width="13" bestFit="1" customWidth="1"/>
    <col min="2525" max="2525" width="16.83203125" bestFit="1" customWidth="1"/>
    <col min="2526" max="2526" width="12.33203125" bestFit="1" customWidth="1"/>
    <col min="2527" max="2527" width="12.6640625" bestFit="1" customWidth="1"/>
    <col min="2528" max="2529" width="10.5" bestFit="1" customWidth="1"/>
    <col min="2530" max="2530" width="22.6640625" bestFit="1" customWidth="1"/>
    <col min="2531" max="2531" width="4.83203125" bestFit="1" customWidth="1"/>
    <col min="2532" max="2532" width="37.83203125" bestFit="1" customWidth="1"/>
    <col min="2533" max="2533" width="8.5" bestFit="1" customWidth="1"/>
    <col min="2534" max="2534" width="5.33203125" bestFit="1" customWidth="1"/>
    <col min="2535" max="2535" width="17.33203125" bestFit="1" customWidth="1"/>
    <col min="2536" max="2536" width="20.5" bestFit="1" customWidth="1"/>
    <col min="2537" max="2537" width="7.1640625" bestFit="1" customWidth="1"/>
    <col min="2538" max="2538" width="6.5" bestFit="1" customWidth="1"/>
    <col min="2539" max="2539" width="14" bestFit="1" customWidth="1"/>
    <col min="2540" max="2540" width="11.5" bestFit="1" customWidth="1"/>
    <col min="2541" max="2541" width="11.1640625" bestFit="1" customWidth="1"/>
    <col min="2542" max="2542" width="14.1640625" bestFit="1" customWidth="1"/>
    <col min="2543" max="2543" width="13.33203125" bestFit="1" customWidth="1"/>
    <col min="2544" max="2544" width="20.5" bestFit="1" customWidth="1"/>
    <col min="2545" max="2545" width="17.5" bestFit="1" customWidth="1"/>
    <col min="2546" max="2546" width="29" bestFit="1" customWidth="1"/>
    <col min="2547" max="2547" width="20" bestFit="1" customWidth="1"/>
    <col min="2548" max="2548" width="13.33203125" bestFit="1" customWidth="1"/>
    <col min="2549" max="2549" width="10.83203125" bestFit="1" customWidth="1"/>
    <col min="2550" max="2550" width="12.83203125" bestFit="1" customWidth="1"/>
    <col min="2551" max="2551" width="6.6640625" bestFit="1" customWidth="1"/>
    <col min="2552" max="2552" width="8.5" bestFit="1" customWidth="1"/>
    <col min="2553" max="2553" width="9.33203125" bestFit="1" customWidth="1"/>
    <col min="2554" max="2554" width="17.1640625" bestFit="1" customWidth="1"/>
    <col min="2555" max="2555" width="9" bestFit="1" customWidth="1"/>
    <col min="2556" max="2556" width="9.33203125" bestFit="1" customWidth="1"/>
    <col min="2557" max="2557" width="30.33203125" bestFit="1" customWidth="1"/>
    <col min="2558" max="2558" width="9.83203125" bestFit="1" customWidth="1"/>
    <col min="2559" max="2559" width="7.33203125" bestFit="1" customWidth="1"/>
    <col min="2560" max="2560" width="6.1640625" bestFit="1" customWidth="1"/>
    <col min="2561" max="2561" width="12" bestFit="1" customWidth="1"/>
    <col min="2562" max="2562" width="8.1640625" bestFit="1" customWidth="1"/>
    <col min="2563" max="2563" width="16.6640625" bestFit="1" customWidth="1"/>
    <col min="2564" max="2564" width="13" bestFit="1" customWidth="1"/>
    <col min="2565" max="2565" width="6" bestFit="1" customWidth="1"/>
    <col min="2566" max="2566" width="11.5" bestFit="1" customWidth="1"/>
    <col min="2567" max="2567" width="14.6640625" bestFit="1" customWidth="1"/>
    <col min="2568" max="2568" width="24.1640625" bestFit="1" customWidth="1"/>
    <col min="2569" max="2569" width="19" bestFit="1" customWidth="1"/>
    <col min="2570" max="2570" width="18.6640625" bestFit="1" customWidth="1"/>
    <col min="2571" max="2571" width="12.33203125" bestFit="1" customWidth="1"/>
    <col min="2572" max="2572" width="32.6640625" bestFit="1" customWidth="1"/>
    <col min="2573" max="2573" width="9.33203125" bestFit="1" customWidth="1"/>
    <col min="2574" max="2574" width="8.33203125" bestFit="1" customWidth="1"/>
    <col min="2575" max="2575" width="11.83203125" bestFit="1" customWidth="1"/>
    <col min="2576" max="2576" width="6.1640625" bestFit="1" customWidth="1"/>
    <col min="2577" max="2577" width="33.6640625" bestFit="1" customWidth="1"/>
    <col min="2578" max="2578" width="10.83203125" bestFit="1" customWidth="1"/>
    <col min="2579" max="2579" width="12.5" bestFit="1" customWidth="1"/>
    <col min="2580" max="2580" width="8.83203125" bestFit="1" customWidth="1"/>
    <col min="2581" max="2581" width="6.33203125" bestFit="1" customWidth="1"/>
    <col min="2582" max="2582" width="15" bestFit="1" customWidth="1"/>
    <col min="2583" max="2583" width="19.83203125" bestFit="1" customWidth="1"/>
    <col min="2584" max="2584" width="18.83203125" bestFit="1" customWidth="1"/>
    <col min="2585" max="2585" width="19" bestFit="1" customWidth="1"/>
    <col min="2586" max="2586" width="14.6640625" bestFit="1" customWidth="1"/>
    <col min="2587" max="2587" width="11.33203125" bestFit="1" customWidth="1"/>
    <col min="2588" max="2588" width="16.5" bestFit="1" customWidth="1"/>
    <col min="2589" max="2589" width="7.33203125" bestFit="1" customWidth="1"/>
    <col min="2590" max="2590" width="6.5" bestFit="1" customWidth="1"/>
    <col min="2591" max="2591" width="30.6640625" bestFit="1" customWidth="1"/>
    <col min="2592" max="2592" width="21.83203125" bestFit="1" customWidth="1"/>
    <col min="2593" max="2593" width="10" bestFit="1" customWidth="1"/>
    <col min="2594" max="2594" width="4.83203125" bestFit="1" customWidth="1"/>
    <col min="2595" max="2595" width="11.33203125" bestFit="1" customWidth="1"/>
    <col min="2596" max="2596" width="27.5" bestFit="1" customWidth="1"/>
    <col min="2597" max="2597" width="6.33203125" bestFit="1" customWidth="1"/>
    <col min="2598" max="2598" width="13.6640625" bestFit="1" customWidth="1"/>
    <col min="2599" max="2599" width="30.6640625" bestFit="1" customWidth="1"/>
    <col min="2600" max="2600" width="7.83203125" bestFit="1" customWidth="1"/>
    <col min="2601" max="2601" width="6.1640625" bestFit="1" customWidth="1"/>
    <col min="2602" max="2602" width="8.6640625" bestFit="1" customWidth="1"/>
    <col min="2603" max="2603" width="11.83203125" bestFit="1" customWidth="1"/>
    <col min="2604" max="2604" width="9.83203125" bestFit="1" customWidth="1"/>
    <col min="2605" max="2605" width="22.5" bestFit="1" customWidth="1"/>
    <col min="2606" max="2606" width="10.83203125" bestFit="1" customWidth="1"/>
    <col min="2607" max="2607" width="18" bestFit="1" customWidth="1"/>
    <col min="2608" max="2608" width="9.33203125" bestFit="1" customWidth="1"/>
    <col min="2609" max="2609" width="9.6640625" bestFit="1" customWidth="1"/>
    <col min="2610" max="2610" width="10.6640625" bestFit="1" customWidth="1"/>
    <col min="2611" max="2611" width="15.83203125" bestFit="1" customWidth="1"/>
    <col min="2612" max="2612" width="17.33203125" bestFit="1" customWidth="1"/>
    <col min="2613" max="2613" width="10.1640625" bestFit="1" customWidth="1"/>
    <col min="2614" max="2614" width="11.33203125" bestFit="1" customWidth="1"/>
    <col min="2615" max="2615" width="9.33203125" bestFit="1" customWidth="1"/>
    <col min="2616" max="2616" width="31.83203125" bestFit="1" customWidth="1"/>
    <col min="2617" max="2617" width="8.33203125" bestFit="1" customWidth="1"/>
    <col min="2618" max="2618" width="11.5" bestFit="1" customWidth="1"/>
    <col min="2619" max="2619" width="6" bestFit="1" customWidth="1"/>
    <col min="2620" max="2620" width="8.5" bestFit="1" customWidth="1"/>
    <col min="2621" max="2621" width="12.5" bestFit="1" customWidth="1"/>
    <col min="2622" max="2622" width="5.6640625" bestFit="1" customWidth="1"/>
    <col min="2623" max="2623" width="11" bestFit="1" customWidth="1"/>
    <col min="2624" max="2624" width="5.6640625" bestFit="1" customWidth="1"/>
    <col min="2625" max="2625" width="13.83203125" bestFit="1" customWidth="1"/>
    <col min="2626" max="2626" width="7.5" bestFit="1" customWidth="1"/>
    <col min="2627" max="2627" width="23" bestFit="1" customWidth="1"/>
    <col min="2628" max="2628" width="29.6640625" bestFit="1" customWidth="1"/>
    <col min="2629" max="2629" width="14.1640625" bestFit="1" customWidth="1"/>
    <col min="2630" max="2630" width="16.83203125" bestFit="1" customWidth="1"/>
    <col min="2631" max="2631" width="8.6640625" bestFit="1" customWidth="1"/>
    <col min="2632" max="2632" width="16.83203125" bestFit="1" customWidth="1"/>
    <col min="2633" max="2633" width="8.33203125" bestFit="1" customWidth="1"/>
    <col min="2634" max="2634" width="9.1640625" bestFit="1" customWidth="1"/>
    <col min="2635" max="2635" width="18.83203125" bestFit="1" customWidth="1"/>
    <col min="2636" max="2636" width="15.33203125" bestFit="1" customWidth="1"/>
    <col min="2637" max="2637" width="11" bestFit="1" customWidth="1"/>
    <col min="2638" max="2638" width="17.83203125" bestFit="1" customWidth="1"/>
    <col min="2639" max="2639" width="28.33203125" bestFit="1" customWidth="1"/>
    <col min="2640" max="2640" width="14.83203125" bestFit="1" customWidth="1"/>
    <col min="2641" max="2641" width="16.83203125" bestFit="1" customWidth="1"/>
    <col min="2642" max="2642" width="5.5" bestFit="1" customWidth="1"/>
    <col min="2643" max="2643" width="15.6640625" bestFit="1" customWidth="1"/>
    <col min="2644" max="2644" width="12.83203125" bestFit="1" customWidth="1"/>
    <col min="2645" max="2645" width="8.6640625" bestFit="1" customWidth="1"/>
    <col min="2646" max="2646" width="6.5" bestFit="1" customWidth="1"/>
    <col min="2647" max="2647" width="14.6640625" bestFit="1" customWidth="1"/>
    <col min="2648" max="2648" width="38.83203125" bestFit="1" customWidth="1"/>
    <col min="2649" max="2649" width="8.1640625" bestFit="1" customWidth="1"/>
    <col min="2650" max="2650" width="4.5" bestFit="1" customWidth="1"/>
    <col min="2651" max="2651" width="4.83203125" bestFit="1" customWidth="1"/>
    <col min="2652" max="2652" width="18.5" bestFit="1" customWidth="1"/>
    <col min="2653" max="2653" width="27.33203125" bestFit="1" customWidth="1"/>
    <col min="2654" max="2654" width="4.5" bestFit="1" customWidth="1"/>
    <col min="2655" max="2655" width="14" bestFit="1" customWidth="1"/>
    <col min="2656" max="2656" width="17.1640625" bestFit="1" customWidth="1"/>
    <col min="2657" max="2657" width="16.83203125" bestFit="1" customWidth="1"/>
    <col min="2658" max="2658" width="5.5" bestFit="1" customWidth="1"/>
    <col min="2659" max="2659" width="8.1640625" bestFit="1" customWidth="1"/>
    <col min="2660" max="2660" width="16.5" bestFit="1" customWidth="1"/>
    <col min="2661" max="2661" width="26.33203125" bestFit="1" customWidth="1"/>
    <col min="2662" max="2662" width="9.6640625" bestFit="1" customWidth="1"/>
    <col min="2663" max="2663" width="27.33203125" bestFit="1" customWidth="1"/>
    <col min="2664" max="2664" width="7.33203125" bestFit="1" customWidth="1"/>
    <col min="2665" max="2665" width="11.5" bestFit="1" customWidth="1"/>
    <col min="2666" max="2666" width="7.6640625" bestFit="1" customWidth="1"/>
    <col min="2667" max="2667" width="7.5" bestFit="1" customWidth="1"/>
    <col min="2668" max="2668" width="10.83203125" bestFit="1" customWidth="1"/>
    <col min="2669" max="2669" width="9" bestFit="1" customWidth="1"/>
    <col min="2670" max="2670" width="21.6640625" bestFit="1" customWidth="1"/>
    <col min="2671" max="2671" width="17" bestFit="1" customWidth="1"/>
    <col min="2672" max="2672" width="21.6640625" bestFit="1" customWidth="1"/>
    <col min="2673" max="2673" width="19.6640625" bestFit="1" customWidth="1"/>
    <col min="2674" max="2674" width="13" bestFit="1" customWidth="1"/>
    <col min="2675" max="2675" width="19.6640625" bestFit="1" customWidth="1"/>
    <col min="2676" max="2676" width="14.6640625" bestFit="1" customWidth="1"/>
    <col min="2677" max="2677" width="9.6640625" bestFit="1" customWidth="1"/>
    <col min="2678" max="2678" width="8.6640625" bestFit="1" customWidth="1"/>
    <col min="2679" max="2679" width="17.33203125" bestFit="1" customWidth="1"/>
    <col min="2680" max="2680" width="14.83203125" bestFit="1" customWidth="1"/>
    <col min="2681" max="2681" width="12.5" bestFit="1" customWidth="1"/>
    <col min="2682" max="2682" width="12" bestFit="1" customWidth="1"/>
    <col min="2683" max="2683" width="16.83203125" bestFit="1" customWidth="1"/>
    <col min="2684" max="2684" width="9.5" bestFit="1" customWidth="1"/>
    <col min="2685" max="2685" width="8.5" bestFit="1" customWidth="1"/>
    <col min="2686" max="2686" width="19.83203125" bestFit="1" customWidth="1"/>
    <col min="2687" max="2687" width="9.5" bestFit="1" customWidth="1"/>
    <col min="2688" max="2688" width="8.83203125" bestFit="1" customWidth="1"/>
    <col min="2689" max="2689" width="10.5" bestFit="1" customWidth="1"/>
    <col min="2690" max="2690" width="16.83203125" bestFit="1" customWidth="1"/>
    <col min="2691" max="2691" width="24.6640625" bestFit="1" customWidth="1"/>
    <col min="2692" max="2692" width="10.83203125" bestFit="1" customWidth="1"/>
    <col min="2693" max="2693" width="11.1640625" bestFit="1" customWidth="1"/>
    <col min="2694" max="2694" width="15" bestFit="1" customWidth="1"/>
    <col min="2695" max="2695" width="16.33203125" bestFit="1" customWidth="1"/>
    <col min="2696" max="2696" width="31.5" bestFit="1" customWidth="1"/>
    <col min="2697" max="2697" width="9.83203125" bestFit="1" customWidth="1"/>
    <col min="2698" max="2698" width="14.6640625" bestFit="1" customWidth="1"/>
    <col min="2699" max="2699" width="11.1640625" bestFit="1" customWidth="1"/>
    <col min="2700" max="2700" width="19.5" bestFit="1" customWidth="1"/>
    <col min="2701" max="2701" width="14" bestFit="1" customWidth="1"/>
    <col min="2702" max="2702" width="17.6640625" bestFit="1" customWidth="1"/>
    <col min="2703" max="2703" width="8.33203125" bestFit="1" customWidth="1"/>
    <col min="2704" max="2704" width="14.33203125" bestFit="1" customWidth="1"/>
    <col min="2705" max="2705" width="15" bestFit="1" customWidth="1"/>
    <col min="2706" max="2706" width="6.83203125" bestFit="1" customWidth="1"/>
    <col min="2707" max="2707" width="19.1640625" bestFit="1" customWidth="1"/>
    <col min="2708" max="2708" width="4.6640625" bestFit="1" customWidth="1"/>
    <col min="2709" max="2709" width="12.33203125" bestFit="1" customWidth="1"/>
    <col min="2710" max="2710" width="37.33203125" bestFit="1" customWidth="1"/>
    <col min="2711" max="2711" width="6.83203125" bestFit="1" customWidth="1"/>
    <col min="2712" max="2712" width="5.83203125" bestFit="1" customWidth="1"/>
    <col min="2713" max="2713" width="5.5" bestFit="1" customWidth="1"/>
    <col min="2714" max="2714" width="8.33203125" bestFit="1" customWidth="1"/>
    <col min="2715" max="2715" width="12" bestFit="1" customWidth="1"/>
    <col min="2716" max="2716" width="18.6640625" bestFit="1" customWidth="1"/>
    <col min="2717" max="2717" width="20.33203125" bestFit="1" customWidth="1"/>
    <col min="2718" max="2718" width="7.1640625" bestFit="1" customWidth="1"/>
    <col min="2719" max="2719" width="8.33203125" bestFit="1" customWidth="1"/>
    <col min="2720" max="2721" width="6.33203125" bestFit="1" customWidth="1"/>
    <col min="2722" max="2722" width="9.5" bestFit="1" customWidth="1"/>
    <col min="2723" max="2723" width="8.1640625" bestFit="1" customWidth="1"/>
    <col min="2724" max="2724" width="14.83203125" bestFit="1" customWidth="1"/>
    <col min="2725" max="2725" width="9.1640625" bestFit="1" customWidth="1"/>
    <col min="2726" max="2726" width="8" bestFit="1" customWidth="1"/>
    <col min="2727" max="2727" width="7.33203125" bestFit="1" customWidth="1"/>
    <col min="2728" max="2728" width="3.83203125" bestFit="1" customWidth="1"/>
    <col min="2729" max="2729" width="25.83203125" bestFit="1" customWidth="1"/>
    <col min="2730" max="2730" width="8.33203125" bestFit="1" customWidth="1"/>
    <col min="2731" max="2731" width="13.83203125" bestFit="1" customWidth="1"/>
    <col min="2732" max="2732" width="25.33203125" bestFit="1" customWidth="1"/>
    <col min="2733" max="2733" width="8.33203125" bestFit="1" customWidth="1"/>
    <col min="2734" max="2734" width="8.83203125" bestFit="1" customWidth="1"/>
    <col min="2735" max="2735" width="17.83203125" bestFit="1" customWidth="1"/>
    <col min="2736" max="2736" width="13.6640625" bestFit="1" customWidth="1"/>
    <col min="2737" max="2737" width="12.6640625" bestFit="1" customWidth="1"/>
    <col min="2738" max="2738" width="5.83203125" bestFit="1" customWidth="1"/>
    <col min="2739" max="2739" width="6.83203125" bestFit="1" customWidth="1"/>
    <col min="2740" max="2740" width="13.6640625" bestFit="1" customWidth="1"/>
    <col min="2741" max="2741" width="33.33203125" bestFit="1" customWidth="1"/>
    <col min="2742" max="2742" width="11.5" bestFit="1" customWidth="1"/>
    <col min="2743" max="2743" width="8.33203125" bestFit="1" customWidth="1"/>
    <col min="2744" max="2744" width="9.83203125" bestFit="1" customWidth="1"/>
    <col min="2745" max="2745" width="18.6640625" bestFit="1" customWidth="1"/>
    <col min="2746" max="2746" width="10.1640625" bestFit="1" customWidth="1"/>
    <col min="2747" max="2747" width="16.6640625" bestFit="1" customWidth="1"/>
    <col min="2748" max="2748" width="11.1640625" bestFit="1" customWidth="1"/>
    <col min="2749" max="2749" width="32" bestFit="1" customWidth="1"/>
    <col min="2750" max="2750" width="8.33203125" bestFit="1" customWidth="1"/>
    <col min="2751" max="2751" width="10.6640625" bestFit="1" customWidth="1"/>
    <col min="2752" max="2752" width="12" bestFit="1" customWidth="1"/>
    <col min="2753" max="2753" width="7.33203125" bestFit="1" customWidth="1"/>
    <col min="2754" max="2754" width="20.6640625" bestFit="1" customWidth="1"/>
    <col min="2755" max="2755" width="11.5" bestFit="1" customWidth="1"/>
    <col min="2756" max="2756" width="14.33203125" bestFit="1" customWidth="1"/>
    <col min="2757" max="2757" width="15.5" bestFit="1" customWidth="1"/>
    <col min="2758" max="2758" width="17.1640625" bestFit="1" customWidth="1"/>
    <col min="2759" max="2759" width="15.5" bestFit="1" customWidth="1"/>
    <col min="2760" max="2760" width="20.6640625" bestFit="1" customWidth="1"/>
    <col min="2761" max="2761" width="21.6640625" bestFit="1" customWidth="1"/>
    <col min="2762" max="2762" width="18.83203125" bestFit="1" customWidth="1"/>
    <col min="2763" max="2763" width="9.1640625" bestFit="1" customWidth="1"/>
    <col min="2764" max="2764" width="10.5" bestFit="1" customWidth="1"/>
    <col min="2765" max="2765" width="27.1640625" bestFit="1" customWidth="1"/>
    <col min="2766" max="2766" width="11.5" bestFit="1" customWidth="1"/>
    <col min="2767" max="2767" width="20.6640625" bestFit="1" customWidth="1"/>
    <col min="2768" max="2768" width="9.33203125" bestFit="1" customWidth="1"/>
    <col min="2769" max="2769" width="13.6640625" bestFit="1" customWidth="1"/>
    <col min="2770" max="2770" width="15.6640625" bestFit="1" customWidth="1"/>
    <col min="2771" max="2771" width="8" bestFit="1" customWidth="1"/>
    <col min="2772" max="2772" width="16.83203125" bestFit="1" customWidth="1"/>
    <col min="2773" max="2773" width="15.1640625" bestFit="1" customWidth="1"/>
    <col min="2774" max="2774" width="16.83203125" bestFit="1" customWidth="1"/>
    <col min="2775" max="2775" width="12.33203125" bestFit="1" customWidth="1"/>
    <col min="2776" max="2776" width="10" bestFit="1" customWidth="1"/>
    <col min="2777" max="2777" width="10.5" bestFit="1" customWidth="1"/>
    <col min="2778" max="2778" width="9.1640625" bestFit="1" customWidth="1"/>
    <col min="2779" max="2779" width="27.83203125" bestFit="1" customWidth="1"/>
    <col min="2780" max="2780" width="15.83203125" bestFit="1" customWidth="1"/>
    <col min="2781" max="2781" width="8.6640625" bestFit="1" customWidth="1"/>
    <col min="2782" max="2782" width="9.6640625" bestFit="1" customWidth="1"/>
    <col min="2783" max="2783" width="18.1640625" bestFit="1" customWidth="1"/>
    <col min="2784" max="2784" width="8.5" bestFit="1" customWidth="1"/>
    <col min="2785" max="2785" width="10.5" bestFit="1" customWidth="1"/>
    <col min="2786" max="2786" width="34.6640625" bestFit="1" customWidth="1"/>
    <col min="2787" max="2787" width="10.33203125" bestFit="1" customWidth="1"/>
    <col min="2788" max="2788" width="15.83203125" bestFit="1" customWidth="1"/>
    <col min="2789" max="2789" width="13.6640625" bestFit="1" customWidth="1"/>
    <col min="2790" max="2790" width="12.1640625" bestFit="1" customWidth="1"/>
    <col min="2791" max="2791" width="8.5" bestFit="1" customWidth="1"/>
    <col min="2792" max="2792" width="9.5" bestFit="1" customWidth="1"/>
    <col min="2793" max="2793" width="17" bestFit="1" customWidth="1"/>
    <col min="2794" max="2794" width="12.5" bestFit="1" customWidth="1"/>
    <col min="2795" max="2795" width="11.83203125" bestFit="1" customWidth="1"/>
    <col min="2796" max="2796" width="11.5" bestFit="1" customWidth="1"/>
    <col min="2797" max="2797" width="11.83203125" bestFit="1" customWidth="1"/>
    <col min="2798" max="2798" width="8" bestFit="1" customWidth="1"/>
    <col min="2799" max="2799" width="13.83203125" bestFit="1" customWidth="1"/>
    <col min="2800" max="2800" width="13.5" bestFit="1" customWidth="1"/>
    <col min="2801" max="2801" width="9.1640625" bestFit="1" customWidth="1"/>
    <col min="2802" max="2802" width="10.5" bestFit="1" customWidth="1"/>
    <col min="2803" max="2803" width="16.6640625" bestFit="1" customWidth="1"/>
    <col min="2804" max="2804" width="9.1640625" bestFit="1" customWidth="1"/>
    <col min="2805" max="2805" width="19.6640625" bestFit="1" customWidth="1"/>
    <col min="2806" max="2806" width="14" bestFit="1" customWidth="1"/>
    <col min="2807" max="2807" width="10.1640625" bestFit="1" customWidth="1"/>
    <col min="2808" max="2808" width="36.6640625" bestFit="1" customWidth="1"/>
    <col min="2809" max="2809" width="11.1640625" bestFit="1" customWidth="1"/>
    <col min="2810" max="2810" width="4.83203125" bestFit="1" customWidth="1"/>
    <col min="2811" max="2811" width="11.1640625" bestFit="1" customWidth="1"/>
    <col min="2812" max="2812" width="28.1640625" bestFit="1" customWidth="1"/>
    <col min="2813" max="2813" width="8.33203125" bestFit="1" customWidth="1"/>
    <col min="2814" max="2814" width="5.83203125" bestFit="1" customWidth="1"/>
    <col min="2815" max="2815" width="11.33203125" bestFit="1" customWidth="1"/>
    <col min="2816" max="2816" width="14.33203125" bestFit="1" customWidth="1"/>
    <col min="2817" max="2817" width="18.1640625" bestFit="1" customWidth="1"/>
    <col min="2818" max="2818" width="6.6640625" bestFit="1" customWidth="1"/>
    <col min="2819" max="2819" width="9" bestFit="1" customWidth="1"/>
    <col min="2820" max="2820" width="11.5" bestFit="1" customWidth="1"/>
    <col min="2821" max="2821" width="13" bestFit="1" customWidth="1"/>
    <col min="2822" max="2822" width="5" bestFit="1" customWidth="1"/>
    <col min="2823" max="2823" width="10" bestFit="1" customWidth="1"/>
    <col min="2824" max="2824" width="7.5" bestFit="1" customWidth="1"/>
    <col min="2825" max="2825" width="17.83203125" bestFit="1" customWidth="1"/>
    <col min="2826" max="2826" width="15.33203125" bestFit="1" customWidth="1"/>
    <col min="2827" max="2827" width="25.83203125" bestFit="1" customWidth="1"/>
    <col min="2828" max="2828" width="19.5" bestFit="1" customWidth="1"/>
    <col min="2829" max="2829" width="8.1640625" bestFit="1" customWidth="1"/>
    <col min="2830" max="2830" width="8.33203125" bestFit="1" customWidth="1"/>
    <col min="2831" max="2831" width="14.6640625" bestFit="1" customWidth="1"/>
    <col min="2832" max="2832" width="7" bestFit="1" customWidth="1"/>
    <col min="2833" max="2833" width="11.6640625" bestFit="1" customWidth="1"/>
    <col min="2834" max="2834" width="13" bestFit="1" customWidth="1"/>
    <col min="2835" max="2835" width="10.83203125" bestFit="1" customWidth="1"/>
    <col min="2836" max="2836" width="11" bestFit="1" customWidth="1"/>
    <col min="2837" max="2837" width="12.83203125" bestFit="1" customWidth="1"/>
    <col min="2838" max="2838" width="16.6640625" bestFit="1" customWidth="1"/>
    <col min="2839" max="2840" width="9.83203125" bestFit="1" customWidth="1"/>
    <col min="2841" max="2841" width="16.6640625" bestFit="1" customWidth="1"/>
    <col min="2842" max="2842" width="17.5" bestFit="1" customWidth="1"/>
    <col min="2843" max="2843" width="13.5" bestFit="1" customWidth="1"/>
    <col min="2844" max="2844" width="8.33203125" bestFit="1" customWidth="1"/>
    <col min="2845" max="2845" width="26.33203125" bestFit="1" customWidth="1"/>
    <col min="2846" max="2846" width="13.1640625" bestFit="1" customWidth="1"/>
    <col min="2847" max="2847" width="16.6640625" bestFit="1" customWidth="1"/>
    <col min="2848" max="2848" width="29.5" bestFit="1" customWidth="1"/>
    <col min="2849" max="2849" width="10.83203125" bestFit="1" customWidth="1"/>
    <col min="2850" max="2850" width="10" bestFit="1" customWidth="1"/>
    <col min="2851" max="2851" width="9.6640625" bestFit="1" customWidth="1"/>
    <col min="2852" max="2852" width="13.83203125" bestFit="1" customWidth="1"/>
    <col min="2853" max="2853" width="16.33203125" bestFit="1" customWidth="1"/>
    <col min="2854" max="2854" width="6.6640625" bestFit="1" customWidth="1"/>
    <col min="2855" max="2855" width="13.1640625" bestFit="1" customWidth="1"/>
    <col min="2856" max="2856" width="8.1640625" bestFit="1" customWidth="1"/>
    <col min="2857" max="2857" width="8.83203125" bestFit="1" customWidth="1"/>
    <col min="2858" max="2858" width="5" bestFit="1" customWidth="1"/>
    <col min="2859" max="2859" width="42.1640625" bestFit="1" customWidth="1"/>
    <col min="2860" max="2860" width="5" bestFit="1" customWidth="1"/>
    <col min="2861" max="2861" width="11.6640625" bestFit="1" customWidth="1"/>
    <col min="2862" max="2862" width="7.6640625" bestFit="1" customWidth="1"/>
    <col min="2863" max="2863" width="4.5" bestFit="1" customWidth="1"/>
    <col min="2864" max="2864" width="7.6640625" bestFit="1" customWidth="1"/>
    <col min="2865" max="2865" width="9.5" bestFit="1" customWidth="1"/>
    <col min="2866" max="2866" width="24.5" bestFit="1" customWidth="1"/>
    <col min="2867" max="2867" width="10.83203125" bestFit="1" customWidth="1"/>
    <col min="2868" max="2868" width="7.6640625" bestFit="1" customWidth="1"/>
    <col min="2869" max="2869" width="20.5" bestFit="1" customWidth="1"/>
    <col min="2870" max="2870" width="39.1640625" bestFit="1" customWidth="1"/>
    <col min="2871" max="2871" width="10.5" bestFit="1" customWidth="1"/>
    <col min="2872" max="2872" width="6.33203125" bestFit="1" customWidth="1"/>
    <col min="2873" max="2873" width="19.6640625" bestFit="1" customWidth="1"/>
    <col min="2874" max="2874" width="12" bestFit="1" customWidth="1"/>
    <col min="2875" max="2876" width="6" bestFit="1" customWidth="1"/>
    <col min="2877" max="2877" width="7" bestFit="1" customWidth="1"/>
    <col min="2878" max="2878" width="16.33203125" bestFit="1" customWidth="1"/>
    <col min="2879" max="2879" width="15.33203125" bestFit="1" customWidth="1"/>
    <col min="2880" max="2880" width="20.83203125" bestFit="1" customWidth="1"/>
    <col min="2881" max="2881" width="7.6640625" bestFit="1" customWidth="1"/>
    <col min="2882" max="2882" width="16.6640625" bestFit="1" customWidth="1"/>
    <col min="2883" max="2883" width="15.6640625" bestFit="1" customWidth="1"/>
    <col min="2884" max="2884" width="8.6640625" bestFit="1" customWidth="1"/>
    <col min="2885" max="2885" width="9" bestFit="1" customWidth="1"/>
    <col min="2886" max="2886" width="10.33203125" bestFit="1" customWidth="1"/>
    <col min="2887" max="2887" width="18.83203125" bestFit="1" customWidth="1"/>
    <col min="2888" max="2888" width="7.6640625" bestFit="1" customWidth="1"/>
    <col min="2889" max="2889" width="14.1640625" bestFit="1" customWidth="1"/>
    <col min="2890" max="2890" width="14" bestFit="1" customWidth="1"/>
    <col min="2891" max="2891" width="10.6640625" bestFit="1" customWidth="1"/>
    <col min="2892" max="2893" width="10.5" bestFit="1" customWidth="1"/>
    <col min="2894" max="2894" width="4.5" bestFit="1" customWidth="1"/>
    <col min="2895" max="2895" width="13.83203125" bestFit="1" customWidth="1"/>
    <col min="2896" max="2896" width="13" bestFit="1" customWidth="1"/>
    <col min="2897" max="2897" width="8.1640625" bestFit="1" customWidth="1"/>
    <col min="2898" max="2898" width="28.5" bestFit="1" customWidth="1"/>
    <col min="2899" max="2899" width="10.1640625" bestFit="1" customWidth="1"/>
    <col min="2900" max="2900" width="16.33203125" bestFit="1" customWidth="1"/>
    <col min="2901" max="2901" width="6.1640625" bestFit="1" customWidth="1"/>
    <col min="2902" max="2902" width="11.6640625" bestFit="1" customWidth="1"/>
    <col min="2903" max="2903" width="5.1640625" bestFit="1" customWidth="1"/>
    <col min="2904" max="2904" width="11.33203125" bestFit="1" customWidth="1"/>
    <col min="2905" max="2905" width="8.6640625" bestFit="1" customWidth="1"/>
    <col min="2906" max="2906" width="8.1640625" bestFit="1" customWidth="1"/>
    <col min="2907" max="2907" width="17.5" bestFit="1" customWidth="1"/>
    <col min="2908" max="2908" width="12.1640625" bestFit="1" customWidth="1"/>
    <col min="2909" max="2909" width="14" bestFit="1" customWidth="1"/>
    <col min="2910" max="2910" width="6.6640625" bestFit="1" customWidth="1"/>
    <col min="2911" max="2911" width="22.1640625" bestFit="1" customWidth="1"/>
    <col min="2912" max="2912" width="7.83203125" bestFit="1" customWidth="1"/>
    <col min="2913" max="2913" width="9" bestFit="1" customWidth="1"/>
    <col min="2914" max="2914" width="9.83203125" bestFit="1" customWidth="1"/>
    <col min="2915" max="2915" width="12.1640625" bestFit="1" customWidth="1"/>
    <col min="2916" max="2916" width="5.83203125" bestFit="1" customWidth="1"/>
    <col min="2917" max="2917" width="20.5" bestFit="1" customWidth="1"/>
    <col min="2918" max="2918" width="10.33203125" bestFit="1" customWidth="1"/>
    <col min="2919" max="2919" width="13.83203125" bestFit="1" customWidth="1"/>
    <col min="2920" max="2920" width="8" bestFit="1" customWidth="1"/>
    <col min="2921" max="2921" width="7.33203125" bestFit="1" customWidth="1"/>
    <col min="2922" max="2922" width="18.33203125" bestFit="1" customWidth="1"/>
    <col min="2923" max="2923" width="13.33203125" bestFit="1" customWidth="1"/>
    <col min="2924" max="2924" width="13" bestFit="1" customWidth="1"/>
    <col min="2925" max="2925" width="14.1640625" bestFit="1" customWidth="1"/>
    <col min="2926" max="2926" width="5.5" bestFit="1" customWidth="1"/>
    <col min="2927" max="2927" width="8.6640625" bestFit="1" customWidth="1"/>
    <col min="2928" max="2928" width="17.33203125" bestFit="1" customWidth="1"/>
    <col min="2929" max="2929" width="17" bestFit="1" customWidth="1"/>
    <col min="2930" max="2930" width="13.5" bestFit="1" customWidth="1"/>
    <col min="2931" max="2931" width="19.83203125" bestFit="1" customWidth="1"/>
    <col min="2932" max="2932" width="10.83203125" bestFit="1" customWidth="1"/>
    <col min="2933" max="2933" width="9.1640625" bestFit="1" customWidth="1"/>
    <col min="2934" max="2934" width="11.33203125" bestFit="1" customWidth="1"/>
    <col min="2935" max="2935" width="12" bestFit="1" customWidth="1"/>
    <col min="2936" max="2936" width="16.83203125" bestFit="1" customWidth="1"/>
    <col min="2937" max="2937" width="26.33203125" bestFit="1" customWidth="1"/>
    <col min="2938" max="2938" width="19" bestFit="1" customWidth="1"/>
    <col min="2939" max="2939" width="22.1640625" bestFit="1" customWidth="1"/>
    <col min="2940" max="2940" width="9.33203125" bestFit="1" customWidth="1"/>
    <col min="2941" max="2941" width="13" bestFit="1" customWidth="1"/>
    <col min="2942" max="2942" width="12.5" bestFit="1" customWidth="1"/>
    <col min="2943" max="2943" width="21.6640625" bestFit="1" customWidth="1"/>
    <col min="2944" max="2944" width="14.83203125" bestFit="1" customWidth="1"/>
    <col min="2945" max="2945" width="11.83203125" bestFit="1" customWidth="1"/>
    <col min="2946" max="2946" width="6.5" bestFit="1" customWidth="1"/>
    <col min="2947" max="2947" width="10.33203125" bestFit="1" customWidth="1"/>
    <col min="2948" max="2948" width="18" bestFit="1" customWidth="1"/>
    <col min="2949" max="2949" width="28.5" bestFit="1" customWidth="1"/>
    <col min="2950" max="2950" width="7.83203125" bestFit="1" customWidth="1"/>
    <col min="2951" max="2951" width="17" bestFit="1" customWidth="1"/>
    <col min="2952" max="2952" width="8" bestFit="1" customWidth="1"/>
    <col min="2953" max="2953" width="16.6640625" bestFit="1" customWidth="1"/>
    <col min="2954" max="2954" width="7.6640625" bestFit="1" customWidth="1"/>
    <col min="2955" max="2955" width="14.5" bestFit="1" customWidth="1"/>
    <col min="2956" max="2956" width="11.6640625" bestFit="1" customWidth="1"/>
    <col min="2957" max="2957" width="15" bestFit="1" customWidth="1"/>
    <col min="2958" max="2958" width="10.5" bestFit="1" customWidth="1"/>
    <col min="2959" max="2959" width="8.33203125" bestFit="1" customWidth="1"/>
    <col min="2960" max="2960" width="6.83203125" bestFit="1" customWidth="1"/>
    <col min="2961" max="2961" width="11.5" bestFit="1" customWidth="1"/>
    <col min="2962" max="2962" width="7.5" bestFit="1" customWidth="1"/>
    <col min="2963" max="2963" width="4.1640625" bestFit="1" customWidth="1"/>
    <col min="2964" max="2964" width="6.6640625" bestFit="1" customWidth="1"/>
    <col min="2965" max="2965" width="33" bestFit="1" customWidth="1"/>
    <col min="2966" max="2966" width="10.83203125" bestFit="1" customWidth="1"/>
    <col min="2967" max="2967" width="14.1640625" bestFit="1" customWidth="1"/>
    <col min="2968" max="2968" width="7.1640625" bestFit="1" customWidth="1"/>
    <col min="2969" max="2969" width="11.5" bestFit="1" customWidth="1"/>
    <col min="2970" max="2970" width="13.33203125" bestFit="1" customWidth="1"/>
    <col min="2971" max="2971" width="12" bestFit="1" customWidth="1"/>
    <col min="2972" max="2972" width="16.83203125" bestFit="1" customWidth="1"/>
    <col min="2973" max="2973" width="22" bestFit="1" customWidth="1"/>
    <col min="2974" max="2974" width="4.83203125" bestFit="1" customWidth="1"/>
    <col min="2975" max="2975" width="7.5" bestFit="1" customWidth="1"/>
    <col min="2976" max="2976" width="3.5" bestFit="1" customWidth="1"/>
    <col min="2977" max="2977" width="12" bestFit="1" customWidth="1"/>
    <col min="2978" max="2978" width="11.6640625" bestFit="1" customWidth="1"/>
    <col min="2979" max="2979" width="16.6640625" bestFit="1" customWidth="1"/>
    <col min="2980" max="2980" width="11.33203125" bestFit="1" customWidth="1"/>
    <col min="2981" max="2981" width="16.83203125" bestFit="1" customWidth="1"/>
    <col min="2982" max="2982" width="28.33203125" bestFit="1" customWidth="1"/>
    <col min="2983" max="2983" width="16" bestFit="1" customWidth="1"/>
    <col min="2984" max="2984" width="19.1640625" bestFit="1" customWidth="1"/>
    <col min="2985" max="2985" width="11.5" bestFit="1" customWidth="1"/>
    <col min="2986" max="2986" width="16.33203125" bestFit="1" customWidth="1"/>
    <col min="2987" max="2987" width="7.33203125" bestFit="1" customWidth="1"/>
    <col min="2988" max="2988" width="13.1640625" bestFit="1" customWidth="1"/>
    <col min="2989" max="2990" width="11.5" bestFit="1" customWidth="1"/>
    <col min="2991" max="2991" width="15.5" bestFit="1" customWidth="1"/>
    <col min="2992" max="2992" width="13.1640625" bestFit="1" customWidth="1"/>
    <col min="2993" max="2993" width="8.5" bestFit="1" customWidth="1"/>
    <col min="2994" max="2994" width="11" bestFit="1" customWidth="1"/>
    <col min="2995" max="2995" width="13.1640625" bestFit="1" customWidth="1"/>
    <col min="2996" max="2996" width="7.5" bestFit="1" customWidth="1"/>
    <col min="2997" max="2997" width="9.6640625" bestFit="1" customWidth="1"/>
    <col min="2998" max="2998" width="8.6640625" bestFit="1" customWidth="1"/>
    <col min="2999" max="2999" width="22.33203125" bestFit="1" customWidth="1"/>
    <col min="3000" max="3000" width="9.83203125" bestFit="1" customWidth="1"/>
    <col min="3001" max="3001" width="19" bestFit="1" customWidth="1"/>
    <col min="3002" max="3002" width="13" bestFit="1" customWidth="1"/>
    <col min="3003" max="3003" width="11.83203125" bestFit="1" customWidth="1"/>
    <col min="3004" max="3004" width="11.33203125" bestFit="1" customWidth="1"/>
    <col min="3005" max="3005" width="37.33203125" bestFit="1" customWidth="1"/>
    <col min="3006" max="3006" width="4.83203125" bestFit="1" customWidth="1"/>
    <col min="3007" max="3007" width="10.5" bestFit="1" customWidth="1"/>
    <col min="3008" max="3008" width="20.33203125" bestFit="1" customWidth="1"/>
    <col min="3009" max="3009" width="12.83203125" bestFit="1" customWidth="1"/>
    <col min="3010" max="3010" width="8" bestFit="1" customWidth="1"/>
    <col min="3011" max="3011" width="17.5" bestFit="1" customWidth="1"/>
    <col min="3012" max="3012" width="35.83203125" bestFit="1" customWidth="1"/>
    <col min="3013" max="3013" width="17" bestFit="1" customWidth="1"/>
    <col min="3014" max="3014" width="14" bestFit="1" customWidth="1"/>
    <col min="3015" max="3015" width="6.6640625" bestFit="1" customWidth="1"/>
    <col min="3016" max="3016" width="19.1640625" bestFit="1" customWidth="1"/>
    <col min="3017" max="3017" width="20.1640625" bestFit="1" customWidth="1"/>
    <col min="3018" max="3018" width="7.33203125" bestFit="1" customWidth="1"/>
    <col min="3019" max="3019" width="6.83203125" bestFit="1" customWidth="1"/>
    <col min="3020" max="3020" width="17.1640625" bestFit="1" customWidth="1"/>
    <col min="3021" max="3021" width="8.6640625" bestFit="1" customWidth="1"/>
    <col min="3022" max="3022" width="27.33203125" bestFit="1" customWidth="1"/>
    <col min="3023" max="3023" width="13.1640625" bestFit="1" customWidth="1"/>
    <col min="3024" max="3024" width="14.1640625" bestFit="1" customWidth="1"/>
    <col min="3025" max="3025" width="13.33203125" bestFit="1" customWidth="1"/>
    <col min="3026" max="3026" width="23.6640625" bestFit="1" customWidth="1"/>
    <col min="3027" max="3027" width="17.1640625" bestFit="1" customWidth="1"/>
    <col min="3028" max="3028" width="6.33203125" bestFit="1" customWidth="1"/>
    <col min="3029" max="3029" width="17" bestFit="1" customWidth="1"/>
    <col min="3030" max="3030" width="12.5" bestFit="1" customWidth="1"/>
    <col min="3031" max="3031" width="17.1640625" bestFit="1" customWidth="1"/>
    <col min="3032" max="3032" width="7.6640625" bestFit="1" customWidth="1"/>
    <col min="3033" max="3033" width="7.5" bestFit="1" customWidth="1"/>
    <col min="3034" max="3034" width="4.1640625" bestFit="1" customWidth="1"/>
    <col min="3035" max="3035" width="15.6640625" bestFit="1" customWidth="1"/>
    <col min="3036" max="3036" width="16.6640625" bestFit="1" customWidth="1"/>
    <col min="3037" max="3037" width="13" bestFit="1" customWidth="1"/>
    <col min="3038" max="3038" width="16.6640625" bestFit="1" customWidth="1"/>
    <col min="3039" max="3039" width="22.1640625" bestFit="1" customWidth="1"/>
    <col min="3040" max="3040" width="15.83203125" bestFit="1" customWidth="1"/>
    <col min="3041" max="3041" width="13.1640625" bestFit="1" customWidth="1"/>
    <col min="3042" max="3042" width="12.33203125" bestFit="1" customWidth="1"/>
    <col min="3043" max="3043" width="7.83203125" bestFit="1" customWidth="1"/>
    <col min="3044" max="3044" width="19.5" bestFit="1" customWidth="1"/>
    <col min="3045" max="3045" width="16.83203125" bestFit="1" customWidth="1"/>
    <col min="3046" max="3046" width="15.33203125" bestFit="1" customWidth="1"/>
    <col min="3047" max="3047" width="25.6640625" bestFit="1" customWidth="1"/>
    <col min="3048" max="3048" width="12.83203125" bestFit="1" customWidth="1"/>
    <col min="3049" max="3049" width="18.83203125" bestFit="1" customWidth="1"/>
    <col min="3050" max="3050" width="12.6640625" bestFit="1" customWidth="1"/>
    <col min="3051" max="3051" width="20.6640625" bestFit="1" customWidth="1"/>
    <col min="3052" max="3052" width="13.5" bestFit="1" customWidth="1"/>
    <col min="3053" max="3053" width="19.5" bestFit="1" customWidth="1"/>
    <col min="3054" max="3054" width="14.33203125" bestFit="1" customWidth="1"/>
    <col min="3055" max="3055" width="11.33203125" bestFit="1" customWidth="1"/>
    <col min="3056" max="3056" width="16.6640625" bestFit="1" customWidth="1"/>
    <col min="3057" max="3057" width="10.83203125" bestFit="1" customWidth="1"/>
    <col min="3058" max="3058" width="13" bestFit="1" customWidth="1"/>
    <col min="3059" max="3059" width="23.6640625" bestFit="1" customWidth="1"/>
    <col min="3060" max="3060" width="12.33203125" bestFit="1" customWidth="1"/>
    <col min="3061" max="3061" width="31" bestFit="1" customWidth="1"/>
    <col min="3062" max="3062" width="17.1640625" bestFit="1" customWidth="1"/>
    <col min="3063" max="3063" width="10.6640625" bestFit="1" customWidth="1"/>
    <col min="3064" max="3064" width="9.1640625" bestFit="1" customWidth="1"/>
    <col min="3065" max="3065" width="17" bestFit="1" customWidth="1"/>
    <col min="3066" max="3066" width="13.1640625" bestFit="1" customWidth="1"/>
    <col min="3067" max="3067" width="20" bestFit="1" customWidth="1"/>
    <col min="3068" max="3068" width="24" bestFit="1" customWidth="1"/>
    <col min="3069" max="3069" width="10.5" bestFit="1" customWidth="1"/>
    <col min="3070" max="3070" width="27" bestFit="1" customWidth="1"/>
    <col min="3071" max="3071" width="38.6640625" bestFit="1" customWidth="1"/>
    <col min="3072" max="3072" width="8.1640625" bestFit="1" customWidth="1"/>
    <col min="3073" max="3073" width="12.33203125" bestFit="1" customWidth="1"/>
    <col min="3074" max="3074" width="28.1640625" bestFit="1" customWidth="1"/>
    <col min="3075" max="3075" width="38.5" bestFit="1" customWidth="1"/>
    <col min="3076" max="3076" width="24" bestFit="1" customWidth="1"/>
    <col min="3077" max="3077" width="13.5" bestFit="1" customWidth="1"/>
    <col min="3078" max="3078" width="9.83203125" bestFit="1" customWidth="1"/>
    <col min="3079" max="3079" width="26.1640625" bestFit="1" customWidth="1"/>
    <col min="3080" max="3080" width="12.6640625" bestFit="1" customWidth="1"/>
    <col min="3081" max="3081" width="11.6640625" bestFit="1" customWidth="1"/>
    <col min="3082" max="3082" width="11.83203125" bestFit="1" customWidth="1"/>
    <col min="3083" max="3083" width="16.5" bestFit="1" customWidth="1"/>
    <col min="3084" max="3084" width="36.6640625" bestFit="1" customWidth="1"/>
    <col min="3085" max="3085" width="8.33203125" bestFit="1" customWidth="1"/>
    <col min="3086" max="3086" width="10" bestFit="1" customWidth="1"/>
    <col min="3087" max="3087" width="18.33203125" bestFit="1" customWidth="1"/>
    <col min="3088" max="3088" width="10" bestFit="1" customWidth="1"/>
    <col min="3089" max="3089" width="15.1640625" bestFit="1" customWidth="1"/>
    <col min="3090" max="3090" width="8.83203125" bestFit="1" customWidth="1"/>
    <col min="3091" max="3091" width="14.5" bestFit="1" customWidth="1"/>
    <col min="3092" max="3092" width="9.6640625" bestFit="1" customWidth="1"/>
    <col min="3093" max="3093" width="13.33203125" bestFit="1" customWidth="1"/>
    <col min="3094" max="3094" width="10.83203125" bestFit="1" customWidth="1"/>
    <col min="3095" max="3095" width="6.83203125" bestFit="1" customWidth="1"/>
    <col min="3096" max="3096" width="20" bestFit="1" customWidth="1"/>
    <col min="3097" max="3097" width="20.6640625" bestFit="1" customWidth="1"/>
    <col min="3098" max="3098" width="31.1640625" bestFit="1" customWidth="1"/>
    <col min="3099" max="3099" width="12.1640625" bestFit="1" customWidth="1"/>
    <col min="3100" max="3100" width="11" bestFit="1" customWidth="1"/>
    <col min="3101" max="3101" width="6.33203125" bestFit="1" customWidth="1"/>
    <col min="3102" max="3102" width="11.1640625" bestFit="1" customWidth="1"/>
    <col min="3103" max="3103" width="7.5" bestFit="1" customWidth="1"/>
    <col min="3104" max="3104" width="10.6640625" bestFit="1" customWidth="1"/>
    <col min="3105" max="3105" width="17" bestFit="1" customWidth="1"/>
    <col min="3106" max="3106" width="34" bestFit="1" customWidth="1"/>
    <col min="3107" max="3107" width="16" bestFit="1" customWidth="1"/>
    <col min="3108" max="3108" width="17.33203125" bestFit="1" customWidth="1"/>
    <col min="3109" max="3109" width="13.5" bestFit="1" customWidth="1"/>
    <col min="3110" max="3110" width="14.6640625" bestFit="1" customWidth="1"/>
    <col min="3111" max="3111" width="9.83203125" bestFit="1" customWidth="1"/>
    <col min="3112" max="3112" width="7.33203125" bestFit="1" customWidth="1"/>
    <col min="3113" max="3113" width="14.6640625" bestFit="1" customWidth="1"/>
    <col min="3114" max="3114" width="6.83203125" bestFit="1" customWidth="1"/>
    <col min="3115" max="3115" width="9.5" bestFit="1" customWidth="1"/>
    <col min="3116" max="3116" width="9.6640625" bestFit="1" customWidth="1"/>
    <col min="3117" max="3117" width="8.33203125" bestFit="1" customWidth="1"/>
    <col min="3118" max="3118" width="22.1640625" bestFit="1" customWidth="1"/>
    <col min="3119" max="3119" width="12.33203125" bestFit="1" customWidth="1"/>
    <col min="3120" max="3120" width="21.1640625" bestFit="1" customWidth="1"/>
    <col min="3121" max="3121" width="15.5" bestFit="1" customWidth="1"/>
    <col min="3122" max="3122" width="12" bestFit="1" customWidth="1"/>
    <col min="3123" max="3123" width="8" bestFit="1" customWidth="1"/>
    <col min="3124" max="3124" width="9.6640625" bestFit="1" customWidth="1"/>
    <col min="3125" max="3125" width="10.6640625" bestFit="1" customWidth="1"/>
    <col min="3126" max="3126" width="9.6640625" bestFit="1" customWidth="1"/>
    <col min="3127" max="3127" width="9.1640625" bestFit="1" customWidth="1"/>
    <col min="3128" max="3128" width="11" bestFit="1" customWidth="1"/>
    <col min="3129" max="3129" width="8.1640625" bestFit="1" customWidth="1"/>
    <col min="3130" max="3130" width="10.1640625" bestFit="1" customWidth="1"/>
    <col min="3131" max="3131" width="13" bestFit="1" customWidth="1"/>
    <col min="3132" max="3132" width="22" bestFit="1" customWidth="1"/>
    <col min="3133" max="3133" width="23.33203125" bestFit="1" customWidth="1"/>
    <col min="3134" max="3134" width="9" bestFit="1" customWidth="1"/>
    <col min="3135" max="3135" width="14.83203125" bestFit="1" customWidth="1"/>
    <col min="3136" max="3136" width="31.33203125" bestFit="1" customWidth="1"/>
    <col min="3137" max="3137" width="5.33203125" bestFit="1" customWidth="1"/>
    <col min="3138" max="3138" width="12" bestFit="1" customWidth="1"/>
    <col min="3139" max="3139" width="19.33203125" bestFit="1" customWidth="1"/>
    <col min="3140" max="3140" width="11.83203125" bestFit="1" customWidth="1"/>
    <col min="3141" max="3141" width="10.1640625" bestFit="1" customWidth="1"/>
    <col min="3142" max="3142" width="22.6640625" bestFit="1" customWidth="1"/>
    <col min="3143" max="3143" width="17.1640625" bestFit="1" customWidth="1"/>
    <col min="3144" max="3144" width="14.5" bestFit="1" customWidth="1"/>
    <col min="3145" max="3145" width="11" bestFit="1" customWidth="1"/>
    <col min="3146" max="3146" width="19.83203125" bestFit="1" customWidth="1"/>
    <col min="3147" max="3147" width="5.33203125" bestFit="1" customWidth="1"/>
    <col min="3148" max="3148" width="18.33203125" bestFit="1" customWidth="1"/>
    <col min="3149" max="3149" width="14.1640625" bestFit="1" customWidth="1"/>
    <col min="3150" max="3150" width="9.6640625" bestFit="1" customWidth="1"/>
    <col min="3151" max="3151" width="12" bestFit="1" customWidth="1"/>
    <col min="3152" max="3152" width="9" bestFit="1" customWidth="1"/>
    <col min="3153" max="3153" width="5" bestFit="1" customWidth="1"/>
    <col min="3154" max="3154" width="9.6640625" bestFit="1" customWidth="1"/>
    <col min="3155" max="3155" width="10.6640625" bestFit="1" customWidth="1"/>
    <col min="3156" max="3156" width="13.6640625" bestFit="1" customWidth="1"/>
    <col min="3157" max="3157" width="6" bestFit="1" customWidth="1"/>
    <col min="3158" max="3158" width="17.6640625" bestFit="1" customWidth="1"/>
    <col min="3159" max="3159" width="12.83203125" bestFit="1" customWidth="1"/>
    <col min="3160" max="3160" width="11.6640625" bestFit="1" customWidth="1"/>
    <col min="3161" max="3161" width="14.5" bestFit="1" customWidth="1"/>
    <col min="3162" max="3162" width="12.1640625" bestFit="1" customWidth="1"/>
    <col min="3163" max="3163" width="31.5" bestFit="1" customWidth="1"/>
    <col min="3164" max="3164" width="9.6640625" bestFit="1" customWidth="1"/>
    <col min="3165" max="3165" width="10" bestFit="1" customWidth="1"/>
    <col min="3166" max="3166" width="14.1640625" bestFit="1" customWidth="1"/>
    <col min="3167" max="3167" width="14.6640625" bestFit="1" customWidth="1"/>
    <col min="3168" max="3168" width="16.6640625" bestFit="1" customWidth="1"/>
    <col min="3169" max="3169" width="10" bestFit="1" customWidth="1"/>
    <col min="3170" max="3170" width="15" bestFit="1" customWidth="1"/>
    <col min="3171" max="3171" width="12.33203125" bestFit="1" customWidth="1"/>
    <col min="3172" max="3172" width="14.83203125" bestFit="1" customWidth="1"/>
    <col min="3173" max="3173" width="11.1640625" bestFit="1" customWidth="1"/>
    <col min="3174" max="3174" width="8.6640625" bestFit="1" customWidth="1"/>
    <col min="3175" max="3175" width="6" bestFit="1" customWidth="1"/>
    <col min="3176" max="3176" width="15.6640625" bestFit="1" customWidth="1"/>
    <col min="3177" max="3177" width="7.6640625" bestFit="1" customWidth="1"/>
    <col min="3178" max="3178" width="40.5" bestFit="1" customWidth="1"/>
    <col min="3179" max="3179" width="15.1640625" bestFit="1" customWidth="1"/>
    <col min="3180" max="3180" width="9.1640625" bestFit="1" customWidth="1"/>
    <col min="3181" max="3181" width="7.6640625" bestFit="1" customWidth="1"/>
    <col min="3182" max="3182" width="11.83203125" bestFit="1" customWidth="1"/>
    <col min="3183" max="3183" width="12.6640625" bestFit="1" customWidth="1"/>
    <col min="3184" max="3184" width="6.83203125" bestFit="1" customWidth="1"/>
    <col min="3185" max="3185" width="11.1640625" bestFit="1" customWidth="1"/>
    <col min="3186" max="3186" width="4.5" bestFit="1" customWidth="1"/>
    <col min="3187" max="3187" width="10.83203125" bestFit="1" customWidth="1"/>
    <col min="3188" max="3188" width="12.83203125" bestFit="1" customWidth="1"/>
    <col min="3189" max="3189" width="9" bestFit="1" customWidth="1"/>
    <col min="3190" max="3190" width="13.5" bestFit="1" customWidth="1"/>
    <col min="3191" max="3191" width="12.5" bestFit="1" customWidth="1"/>
    <col min="3192" max="3192" width="12.83203125" bestFit="1" customWidth="1"/>
    <col min="3193" max="3193" width="4.83203125" bestFit="1" customWidth="1"/>
    <col min="3194" max="3195" width="9.5" bestFit="1" customWidth="1"/>
    <col min="3196" max="3196" width="6.6640625" bestFit="1" customWidth="1"/>
    <col min="3197" max="3197" width="14.83203125" bestFit="1" customWidth="1"/>
    <col min="3198" max="3198" width="6.83203125" bestFit="1" customWidth="1"/>
    <col min="3199" max="3199" width="8.6640625" bestFit="1" customWidth="1"/>
    <col min="3200" max="3200" width="6.1640625" bestFit="1" customWidth="1"/>
    <col min="3201" max="3201" width="17.33203125" bestFit="1" customWidth="1"/>
    <col min="3202" max="3202" width="6.6640625" bestFit="1" customWidth="1"/>
    <col min="3203" max="3203" width="14.1640625" bestFit="1" customWidth="1"/>
    <col min="3204" max="3204" width="8.6640625" bestFit="1" customWidth="1"/>
    <col min="3205" max="3205" width="12.1640625" bestFit="1" customWidth="1"/>
    <col min="3206" max="3206" width="27" bestFit="1" customWidth="1"/>
    <col min="3207" max="3207" width="11.1640625" bestFit="1" customWidth="1"/>
    <col min="3208" max="3208" width="7.33203125" bestFit="1" customWidth="1"/>
    <col min="3209" max="3209" width="11.83203125" bestFit="1" customWidth="1"/>
    <col min="3210" max="3210" width="12.83203125" bestFit="1" customWidth="1"/>
    <col min="3211" max="3211" width="27.6640625" bestFit="1" customWidth="1"/>
    <col min="3212" max="3212" width="7.83203125" bestFit="1" customWidth="1"/>
    <col min="3213" max="3213" width="4.1640625" bestFit="1" customWidth="1"/>
    <col min="3214" max="3214" width="10.1640625" bestFit="1" customWidth="1"/>
    <col min="3215" max="3216" width="6" bestFit="1" customWidth="1"/>
    <col min="3217" max="3217" width="14.1640625" bestFit="1" customWidth="1"/>
    <col min="3218" max="3218" width="12.5" bestFit="1" customWidth="1"/>
    <col min="3219" max="3219" width="13.33203125" bestFit="1" customWidth="1"/>
    <col min="3220" max="3220" width="19.1640625" bestFit="1" customWidth="1"/>
    <col min="3221" max="3221" width="3.6640625" bestFit="1" customWidth="1"/>
    <col min="3222" max="3222" width="12.1640625" bestFit="1" customWidth="1"/>
    <col min="3223" max="3223" width="11.1640625" bestFit="1" customWidth="1"/>
    <col min="3224" max="3224" width="17.6640625" bestFit="1" customWidth="1"/>
    <col min="3225" max="3225" width="17.33203125" bestFit="1" customWidth="1"/>
    <col min="3226" max="3226" width="13.6640625" bestFit="1" customWidth="1"/>
    <col min="3227" max="3227" width="18.6640625" bestFit="1" customWidth="1"/>
    <col min="3228" max="3228" width="12" bestFit="1" customWidth="1"/>
    <col min="3229" max="3229" width="4.6640625" bestFit="1" customWidth="1"/>
    <col min="3230" max="3230" width="3.83203125" bestFit="1" customWidth="1"/>
    <col min="3231" max="3231" width="8.1640625" bestFit="1" customWidth="1"/>
    <col min="3232" max="3232" width="10.33203125" bestFit="1" customWidth="1"/>
    <col min="3233" max="3233" width="11.6640625" bestFit="1" customWidth="1"/>
    <col min="3234" max="3234" width="16" bestFit="1" customWidth="1"/>
    <col min="3235" max="3235" width="9.6640625" bestFit="1" customWidth="1"/>
    <col min="3236" max="3236" width="15.33203125" bestFit="1" customWidth="1"/>
    <col min="3237" max="3237" width="12.6640625" bestFit="1" customWidth="1"/>
    <col min="3238" max="3238" width="19.6640625" bestFit="1" customWidth="1"/>
    <col min="3239" max="3239" width="17.1640625" bestFit="1" customWidth="1"/>
    <col min="3240" max="3240" width="13.6640625" bestFit="1" customWidth="1"/>
    <col min="3241" max="3241" width="17.83203125" bestFit="1" customWidth="1"/>
    <col min="3242" max="3242" width="14.1640625" bestFit="1" customWidth="1"/>
    <col min="3243" max="3243" width="22.33203125" bestFit="1" customWidth="1"/>
    <col min="3244" max="3244" width="9.5" bestFit="1" customWidth="1"/>
    <col min="3245" max="3245" width="23.83203125" bestFit="1" customWidth="1"/>
    <col min="3246" max="3246" width="10" bestFit="1" customWidth="1"/>
    <col min="3247" max="3247" width="9.83203125" bestFit="1" customWidth="1"/>
    <col min="3248" max="3248" width="11.6640625" bestFit="1" customWidth="1"/>
    <col min="3249" max="3249" width="5.83203125" bestFit="1" customWidth="1"/>
    <col min="3250" max="3250" width="12.33203125" bestFit="1" customWidth="1"/>
    <col min="3251" max="3251" width="7.33203125" bestFit="1" customWidth="1"/>
    <col min="3252" max="3252" width="8.33203125" bestFit="1" customWidth="1"/>
    <col min="3253" max="3253" width="5.33203125" bestFit="1" customWidth="1"/>
    <col min="3254" max="3254" width="12.33203125" bestFit="1" customWidth="1"/>
    <col min="3255" max="3255" width="11.5" bestFit="1" customWidth="1"/>
    <col min="3256" max="3256" width="6.5" bestFit="1" customWidth="1"/>
    <col min="3257" max="3257" width="11.6640625" bestFit="1" customWidth="1"/>
    <col min="3258" max="3258" width="13" bestFit="1" customWidth="1"/>
    <col min="3259" max="3259" width="28.5" bestFit="1" customWidth="1"/>
    <col min="3260" max="3260" width="25" bestFit="1" customWidth="1"/>
    <col min="3261" max="3261" width="18" bestFit="1" customWidth="1"/>
    <col min="3262" max="3262" width="8.83203125" bestFit="1" customWidth="1"/>
    <col min="3263" max="3263" width="20.5" bestFit="1" customWidth="1"/>
    <col min="3264" max="3264" width="9" bestFit="1" customWidth="1"/>
    <col min="3265" max="3265" width="11.6640625" bestFit="1" customWidth="1"/>
    <col min="3266" max="3266" width="18.33203125" bestFit="1" customWidth="1"/>
    <col min="3267" max="3267" width="21" bestFit="1" customWidth="1"/>
    <col min="3268" max="3268" width="24.33203125" bestFit="1" customWidth="1"/>
    <col min="3269" max="3269" width="15.1640625" bestFit="1" customWidth="1"/>
    <col min="3270" max="3270" width="19.5" bestFit="1" customWidth="1"/>
    <col min="3271" max="3271" width="20" bestFit="1" customWidth="1"/>
    <col min="3272" max="3272" width="8" bestFit="1" customWidth="1"/>
    <col min="3273" max="3273" width="6.6640625" bestFit="1" customWidth="1"/>
    <col min="3274" max="3274" width="11.5" bestFit="1" customWidth="1"/>
    <col min="3275" max="3275" width="7" bestFit="1" customWidth="1"/>
    <col min="3276" max="3276" width="17.83203125" bestFit="1" customWidth="1"/>
    <col min="3277" max="3277" width="5.83203125" bestFit="1" customWidth="1"/>
    <col min="3278" max="3278" width="10.83203125" bestFit="1" customWidth="1"/>
    <col min="3279" max="3279" width="16.5" bestFit="1" customWidth="1"/>
    <col min="3280" max="3280" width="19.33203125" bestFit="1" customWidth="1"/>
    <col min="3281" max="3281" width="11" bestFit="1" customWidth="1"/>
    <col min="3282" max="3282" width="16.6640625" bestFit="1" customWidth="1"/>
    <col min="3283" max="3283" width="15.5" bestFit="1" customWidth="1"/>
    <col min="3284" max="3284" width="23.33203125" bestFit="1" customWidth="1"/>
    <col min="3285" max="3285" width="10.33203125" bestFit="1" customWidth="1"/>
    <col min="3286" max="3286" width="10.83203125" bestFit="1" customWidth="1"/>
    <col min="3287" max="3287" width="8.5" bestFit="1" customWidth="1"/>
    <col min="3288" max="3288" width="8.33203125" bestFit="1" customWidth="1"/>
    <col min="3289" max="3289" width="6.5" bestFit="1" customWidth="1"/>
    <col min="3290" max="3290" width="8.33203125" bestFit="1" customWidth="1"/>
    <col min="3291" max="3291" width="19.1640625" bestFit="1" customWidth="1"/>
    <col min="3292" max="3292" width="27.33203125" bestFit="1" customWidth="1"/>
    <col min="3293" max="3293" width="8.5" bestFit="1" customWidth="1"/>
    <col min="3294" max="3294" width="9.83203125" bestFit="1" customWidth="1"/>
    <col min="3295" max="3295" width="6.5" bestFit="1" customWidth="1"/>
    <col min="3296" max="3296" width="15.1640625" bestFit="1" customWidth="1"/>
    <col min="3297" max="3297" width="8.6640625" bestFit="1" customWidth="1"/>
    <col min="3298" max="3298" width="6.5" bestFit="1" customWidth="1"/>
    <col min="3299" max="3299" width="7.1640625" bestFit="1" customWidth="1"/>
    <col min="3300" max="3300" width="6.6640625" bestFit="1" customWidth="1"/>
    <col min="3301" max="3301" width="14.6640625" bestFit="1" customWidth="1"/>
    <col min="3302" max="3302" width="6.1640625" bestFit="1" customWidth="1"/>
    <col min="3303" max="3303" width="7.1640625" bestFit="1" customWidth="1"/>
    <col min="3304" max="3304" width="13.6640625" bestFit="1" customWidth="1"/>
    <col min="3305" max="3305" width="13.33203125" bestFit="1" customWidth="1"/>
    <col min="3306" max="3306" width="5.1640625" bestFit="1" customWidth="1"/>
    <col min="3307" max="3307" width="10.6640625" bestFit="1" customWidth="1"/>
    <col min="3308" max="3308" width="15.5" bestFit="1" customWidth="1"/>
    <col min="3309" max="3309" width="12.83203125" bestFit="1" customWidth="1"/>
    <col min="3310" max="3310" width="11.6640625" bestFit="1" customWidth="1"/>
    <col min="3311" max="3311" width="12.83203125" bestFit="1" customWidth="1"/>
    <col min="3312" max="3312" width="10.83203125" bestFit="1" customWidth="1"/>
    <col min="3313" max="3313" width="8.5" bestFit="1" customWidth="1"/>
    <col min="3314" max="3314" width="6.1640625" bestFit="1" customWidth="1"/>
    <col min="3315" max="3315" width="11.33203125" bestFit="1" customWidth="1"/>
    <col min="3316" max="3316" width="18.6640625" bestFit="1" customWidth="1"/>
    <col min="3317" max="3317" width="13.83203125" bestFit="1" customWidth="1"/>
    <col min="3318" max="3318" width="9.5" bestFit="1" customWidth="1"/>
    <col min="3319" max="3319" width="20.6640625" bestFit="1" customWidth="1"/>
    <col min="3320" max="3320" width="10" bestFit="1" customWidth="1"/>
    <col min="3321" max="3321" width="6.5" bestFit="1" customWidth="1"/>
    <col min="3322" max="3322" width="5.83203125" bestFit="1" customWidth="1"/>
    <col min="3323" max="3323" width="11" bestFit="1" customWidth="1"/>
    <col min="3324" max="3324" width="6.6640625" bestFit="1" customWidth="1"/>
    <col min="3325" max="3325" width="42.5" bestFit="1" customWidth="1"/>
    <col min="3326" max="3327" width="17.33203125" bestFit="1" customWidth="1"/>
    <col min="3328" max="3328" width="19.5" bestFit="1" customWidth="1"/>
    <col min="3329" max="3329" width="15.1640625" bestFit="1" customWidth="1"/>
    <col min="3330" max="3330" width="13" bestFit="1" customWidth="1"/>
    <col min="3331" max="3331" width="13.5" bestFit="1" customWidth="1"/>
    <col min="3332" max="3332" width="9.6640625" bestFit="1" customWidth="1"/>
    <col min="3333" max="3333" width="7.6640625" bestFit="1" customWidth="1"/>
    <col min="3334" max="3334" width="11.5" bestFit="1" customWidth="1"/>
    <col min="3335" max="3335" width="10.1640625" bestFit="1" customWidth="1"/>
    <col min="3336" max="3336" width="12.33203125" bestFit="1" customWidth="1"/>
    <col min="3337" max="3337" width="12.6640625" bestFit="1" customWidth="1"/>
    <col min="3338" max="3338" width="10.1640625" bestFit="1" customWidth="1"/>
    <col min="3339" max="3339" width="8" bestFit="1" customWidth="1"/>
    <col min="3340" max="3340" width="10.5" bestFit="1" customWidth="1"/>
    <col min="3341" max="3341" width="22.6640625" bestFit="1" customWidth="1"/>
    <col min="3342" max="3342" width="8.1640625" bestFit="1" customWidth="1"/>
    <col min="3343" max="3343" width="17.6640625" bestFit="1" customWidth="1"/>
    <col min="3344" max="3344" width="10.6640625" bestFit="1" customWidth="1"/>
    <col min="3345" max="3345" width="10.33203125" bestFit="1" customWidth="1"/>
    <col min="3346" max="3346" width="14.1640625" bestFit="1" customWidth="1"/>
    <col min="3347" max="3347" width="16.83203125" bestFit="1" customWidth="1"/>
    <col min="3348" max="3348" width="18.33203125" bestFit="1" customWidth="1"/>
    <col min="3349" max="3349" width="15.6640625" bestFit="1" customWidth="1"/>
    <col min="3350" max="3350" width="16" bestFit="1" customWidth="1"/>
    <col min="3351" max="3351" width="18.6640625" bestFit="1" customWidth="1"/>
    <col min="3352" max="3352" width="42.5" bestFit="1" customWidth="1"/>
    <col min="3353" max="3353" width="8.6640625" bestFit="1" customWidth="1"/>
    <col min="3354" max="3354" width="32.5" bestFit="1" customWidth="1"/>
    <col min="3355" max="3355" width="8.5" bestFit="1" customWidth="1"/>
    <col min="3356" max="3356" width="15.1640625" bestFit="1" customWidth="1"/>
    <col min="3357" max="3357" width="29.1640625" bestFit="1" customWidth="1"/>
    <col min="3358" max="3358" width="13.33203125" bestFit="1" customWidth="1"/>
    <col min="3359" max="3359" width="28.6640625" bestFit="1" customWidth="1"/>
    <col min="3360" max="3360" width="12.83203125" bestFit="1" customWidth="1"/>
    <col min="3361" max="3361" width="19" bestFit="1" customWidth="1"/>
    <col min="3362" max="3362" width="21.6640625" bestFit="1" customWidth="1"/>
    <col min="3363" max="3363" width="13.1640625" bestFit="1" customWidth="1"/>
    <col min="3364" max="3364" width="12.33203125" bestFit="1" customWidth="1"/>
    <col min="3365" max="3365" width="14.83203125" bestFit="1" customWidth="1"/>
    <col min="3366" max="3366" width="13.83203125" bestFit="1" customWidth="1"/>
    <col min="3367" max="3367" width="12.33203125" bestFit="1" customWidth="1"/>
    <col min="3368" max="3368" width="11.6640625" bestFit="1" customWidth="1"/>
    <col min="3369" max="3369" width="33" bestFit="1" customWidth="1"/>
    <col min="3370" max="3370" width="38.33203125" bestFit="1" customWidth="1"/>
    <col min="3371" max="3371" width="18.6640625" bestFit="1" customWidth="1"/>
    <col min="3372" max="3372" width="12.33203125" bestFit="1" customWidth="1"/>
    <col min="3373" max="3373" width="9.33203125" bestFit="1" customWidth="1"/>
    <col min="3374" max="3374" width="15.5" bestFit="1" customWidth="1"/>
    <col min="3375" max="3375" width="13.5" bestFit="1" customWidth="1"/>
    <col min="3376" max="3376" width="27.1640625" bestFit="1" customWidth="1"/>
    <col min="3377" max="3377" width="15.1640625" bestFit="1" customWidth="1"/>
    <col min="3378" max="3378" width="12" bestFit="1" customWidth="1"/>
    <col min="3379" max="3379" width="18.6640625" bestFit="1" customWidth="1"/>
    <col min="3380" max="3380" width="18" bestFit="1" customWidth="1"/>
    <col min="3381" max="3381" width="12.83203125" bestFit="1" customWidth="1"/>
    <col min="3382" max="3382" width="17.5" bestFit="1" customWidth="1"/>
    <col min="3383" max="3383" width="20.83203125" bestFit="1" customWidth="1"/>
    <col min="3384" max="3384" width="13.1640625" bestFit="1" customWidth="1"/>
    <col min="3385" max="3385" width="14.5" bestFit="1" customWidth="1"/>
    <col min="3386" max="3386" width="32" bestFit="1" customWidth="1"/>
    <col min="3387" max="3387" width="16.33203125" bestFit="1" customWidth="1"/>
    <col min="3388" max="3388" width="15.83203125" bestFit="1" customWidth="1"/>
    <col min="3389" max="3389" width="11.33203125" bestFit="1" customWidth="1"/>
    <col min="3390" max="3390" width="13" bestFit="1" customWidth="1"/>
    <col min="3391" max="3391" width="19" bestFit="1" customWidth="1"/>
    <col min="3392" max="3392" width="12" bestFit="1" customWidth="1"/>
    <col min="3393" max="3393" width="14.6640625" bestFit="1" customWidth="1"/>
    <col min="3394" max="3394" width="6.5" bestFit="1" customWidth="1"/>
    <col min="3395" max="3395" width="6.6640625" bestFit="1" customWidth="1"/>
    <col min="3396" max="3396" width="5.83203125" bestFit="1" customWidth="1"/>
    <col min="3397" max="3397" width="5" bestFit="1" customWidth="1"/>
    <col min="3398" max="3398" width="13.33203125" bestFit="1" customWidth="1"/>
    <col min="3399" max="3399" width="14" bestFit="1" customWidth="1"/>
    <col min="3400" max="3400" width="8.1640625" bestFit="1" customWidth="1"/>
    <col min="3401" max="3401" width="9.6640625" bestFit="1" customWidth="1"/>
    <col min="3402" max="3402" width="14.1640625" bestFit="1" customWidth="1"/>
    <col min="3403" max="3403" width="13.5" bestFit="1" customWidth="1"/>
    <col min="3404" max="3404" width="5.6640625" bestFit="1" customWidth="1"/>
    <col min="3405" max="3405" width="24" bestFit="1" customWidth="1"/>
    <col min="3406" max="3406" width="12.33203125" bestFit="1" customWidth="1"/>
    <col min="3407" max="3407" width="19.1640625" bestFit="1" customWidth="1"/>
    <col min="3408" max="3408" width="15.5" bestFit="1" customWidth="1"/>
    <col min="3409" max="3409" width="20.1640625" bestFit="1" customWidth="1"/>
    <col min="3410" max="3410" width="19.83203125" bestFit="1" customWidth="1"/>
    <col min="3411" max="3411" width="17.33203125" bestFit="1" customWidth="1"/>
    <col min="3412" max="3412" width="12.1640625" bestFit="1" customWidth="1"/>
    <col min="3413" max="3413" width="11.83203125" bestFit="1" customWidth="1"/>
    <col min="3414" max="3414" width="11.6640625" bestFit="1" customWidth="1"/>
    <col min="3415" max="3415" width="19.33203125" bestFit="1" customWidth="1"/>
    <col min="3416" max="3416" width="22.83203125" bestFit="1" customWidth="1"/>
    <col min="3417" max="3417" width="12.83203125" bestFit="1" customWidth="1"/>
    <col min="3418" max="3418" width="21.83203125" bestFit="1" customWidth="1"/>
    <col min="3419" max="3419" width="4.6640625" bestFit="1" customWidth="1"/>
    <col min="3420" max="3420" width="9.83203125" bestFit="1" customWidth="1"/>
    <col min="3421" max="3421" width="7.33203125" bestFit="1" customWidth="1"/>
    <col min="3422" max="3422" width="14.6640625" bestFit="1" customWidth="1"/>
    <col min="3423" max="3423" width="7" bestFit="1" customWidth="1"/>
    <col min="3424" max="3424" width="7.83203125" bestFit="1" customWidth="1"/>
    <col min="3425" max="3425" width="13.5" bestFit="1" customWidth="1"/>
    <col min="3426" max="3426" width="12.1640625" bestFit="1" customWidth="1"/>
    <col min="3427" max="3427" width="19.83203125" bestFit="1" customWidth="1"/>
    <col min="3428" max="3428" width="5.83203125" bestFit="1" customWidth="1"/>
    <col min="3429" max="3429" width="9.5" bestFit="1" customWidth="1"/>
    <col min="3430" max="3430" width="29.83203125" bestFit="1" customWidth="1"/>
    <col min="3431" max="3431" width="17.1640625" bestFit="1" customWidth="1"/>
    <col min="3432" max="3432" width="12.33203125" bestFit="1" customWidth="1"/>
    <col min="3433" max="3433" width="16.5" bestFit="1" customWidth="1"/>
    <col min="3434" max="3434" width="29.6640625" bestFit="1" customWidth="1"/>
    <col min="3435" max="3435" width="17.6640625" bestFit="1" customWidth="1"/>
    <col min="3436" max="3436" width="18.33203125" bestFit="1" customWidth="1"/>
    <col min="3437" max="3437" width="27.6640625" bestFit="1" customWidth="1"/>
    <col min="3438" max="3438" width="14.83203125" bestFit="1" customWidth="1"/>
    <col min="3439" max="3439" width="52.5" bestFit="1" customWidth="1"/>
    <col min="3440" max="3440" width="13.83203125" bestFit="1" customWidth="1"/>
    <col min="3441" max="3441" width="14.6640625" bestFit="1" customWidth="1"/>
    <col min="3442" max="3442" width="13.1640625" bestFit="1" customWidth="1"/>
    <col min="3443" max="3443" width="9.33203125" bestFit="1" customWidth="1"/>
    <col min="3444" max="3444" width="5.83203125" bestFit="1" customWidth="1"/>
    <col min="3445" max="3445" width="17.6640625" bestFit="1" customWidth="1"/>
    <col min="3446" max="3446" width="15.1640625" bestFit="1" customWidth="1"/>
    <col min="3447" max="3447" width="28.1640625" bestFit="1" customWidth="1"/>
    <col min="3448" max="3448" width="10.5" bestFit="1" customWidth="1"/>
    <col min="3449" max="3449" width="11.33203125" bestFit="1" customWidth="1"/>
    <col min="3450" max="3450" width="10" bestFit="1" customWidth="1"/>
    <col min="3451" max="3451" width="14.1640625" bestFit="1" customWidth="1"/>
    <col min="3452" max="3452" width="8.33203125" bestFit="1" customWidth="1"/>
    <col min="3453" max="3453" width="17.83203125" bestFit="1" customWidth="1"/>
    <col min="3454" max="3454" width="12.83203125" bestFit="1" customWidth="1"/>
    <col min="3455" max="3455" width="28.1640625" bestFit="1" customWidth="1"/>
    <col min="3456" max="3456" width="15.83203125" bestFit="1" customWidth="1"/>
    <col min="3457" max="3457" width="8.1640625" bestFit="1" customWidth="1"/>
    <col min="3458" max="3458" width="9.83203125" bestFit="1" customWidth="1"/>
    <col min="3459" max="3459" width="42.6640625" bestFit="1" customWidth="1"/>
    <col min="3460" max="3460" width="13.33203125" bestFit="1" customWidth="1"/>
    <col min="3461" max="3461" width="7.83203125" bestFit="1" customWidth="1"/>
    <col min="3462" max="3462" width="8.33203125" bestFit="1" customWidth="1"/>
    <col min="3463" max="3463" width="13.6640625" bestFit="1" customWidth="1"/>
    <col min="3464" max="3464" width="5.1640625" bestFit="1" customWidth="1"/>
    <col min="3465" max="3465" width="7.33203125" bestFit="1" customWidth="1"/>
    <col min="3466" max="3466" width="11.33203125" bestFit="1" customWidth="1"/>
    <col min="3467" max="3467" width="31.5" bestFit="1" customWidth="1"/>
    <col min="3468" max="3468" width="4.83203125" bestFit="1" customWidth="1"/>
    <col min="3469" max="3469" width="17.5" bestFit="1" customWidth="1"/>
    <col min="3470" max="3470" width="6.1640625" bestFit="1" customWidth="1"/>
    <col min="3471" max="3471" width="10.33203125" bestFit="1" customWidth="1"/>
    <col min="3472" max="3472" width="6.5" bestFit="1" customWidth="1"/>
    <col min="3473" max="3473" width="7.1640625" bestFit="1" customWidth="1"/>
    <col min="3474" max="3474" width="11.1640625" bestFit="1" customWidth="1"/>
    <col min="3475" max="3475" width="5.83203125" bestFit="1" customWidth="1"/>
    <col min="3476" max="3476" width="10.33203125" bestFit="1" customWidth="1"/>
    <col min="3477" max="3477" width="8.5" bestFit="1" customWidth="1"/>
    <col min="3478" max="3478" width="14.1640625" bestFit="1" customWidth="1"/>
    <col min="3479" max="3479" width="27.33203125" bestFit="1" customWidth="1"/>
    <col min="3480" max="3480" width="16.83203125" bestFit="1" customWidth="1"/>
    <col min="3481" max="3481" width="18" bestFit="1" customWidth="1"/>
    <col min="3482" max="3482" width="10.6640625" bestFit="1" customWidth="1"/>
    <col min="3483" max="3483" width="9.33203125" bestFit="1" customWidth="1"/>
    <col min="3484" max="3484" width="13.5" bestFit="1" customWidth="1"/>
    <col min="3485" max="3485" width="9.33203125" bestFit="1" customWidth="1"/>
    <col min="3486" max="3486" width="19.5" bestFit="1" customWidth="1"/>
    <col min="3487" max="3487" width="6.1640625" bestFit="1" customWidth="1"/>
    <col min="3488" max="3488" width="12" bestFit="1" customWidth="1"/>
    <col min="3489" max="3489" width="16.5" bestFit="1" customWidth="1"/>
    <col min="3490" max="3490" width="8.83203125" bestFit="1" customWidth="1"/>
    <col min="3491" max="3491" width="11.33203125" bestFit="1" customWidth="1"/>
    <col min="3492" max="3492" width="46" bestFit="1" customWidth="1"/>
    <col min="3493" max="3493" width="11.6640625" bestFit="1" customWidth="1"/>
    <col min="3494" max="3494" width="19.5" bestFit="1" customWidth="1"/>
    <col min="3495" max="3495" width="6.33203125" bestFit="1" customWidth="1"/>
    <col min="3496" max="3496" width="10.6640625" bestFit="1" customWidth="1"/>
    <col min="3497" max="3497" width="20.83203125" bestFit="1" customWidth="1"/>
    <col min="3498" max="3498" width="13.6640625" bestFit="1" customWidth="1"/>
    <col min="3499" max="3499" width="14.83203125" bestFit="1" customWidth="1"/>
    <col min="3500" max="3500" width="10.33203125" bestFit="1" customWidth="1"/>
    <col min="3501" max="3501" width="10.1640625" bestFit="1" customWidth="1"/>
    <col min="3502" max="3502" width="5.83203125" bestFit="1" customWidth="1"/>
    <col min="3503" max="3503" width="4.83203125" bestFit="1" customWidth="1"/>
    <col min="3504" max="3504" width="9.5" bestFit="1" customWidth="1"/>
    <col min="3505" max="3505" width="14.1640625" bestFit="1" customWidth="1"/>
    <col min="3506" max="3506" width="11.83203125" bestFit="1" customWidth="1"/>
    <col min="3507" max="3507" width="7.83203125" bestFit="1" customWidth="1"/>
    <col min="3508" max="3508" width="9" bestFit="1" customWidth="1"/>
    <col min="3509" max="3509" width="8.6640625" bestFit="1" customWidth="1"/>
    <col min="3510" max="3510" width="11.5" bestFit="1" customWidth="1"/>
    <col min="3511" max="3511" width="15.1640625" bestFit="1" customWidth="1"/>
    <col min="3512" max="3512" width="21.5" bestFit="1" customWidth="1"/>
    <col min="3513" max="3513" width="7.5" bestFit="1" customWidth="1"/>
    <col min="3514" max="3514" width="15" bestFit="1" customWidth="1"/>
    <col min="3515" max="3515" width="16.33203125" bestFit="1" customWidth="1"/>
    <col min="3516" max="3516" width="16.5" bestFit="1" customWidth="1"/>
    <col min="3517" max="3517" width="31.83203125" bestFit="1" customWidth="1"/>
    <col min="3518" max="3518" width="8.33203125" bestFit="1" customWidth="1"/>
    <col min="3519" max="3519" width="8.5" bestFit="1" customWidth="1"/>
    <col min="3520" max="3520" width="25.6640625" bestFit="1" customWidth="1"/>
    <col min="3521" max="3521" width="11.1640625" bestFit="1" customWidth="1"/>
    <col min="3522" max="3522" width="15.5" bestFit="1" customWidth="1"/>
    <col min="3523" max="3523" width="11.33203125" bestFit="1" customWidth="1"/>
    <col min="3524" max="3524" width="24.33203125" bestFit="1" customWidth="1"/>
    <col min="3525" max="3525" width="25" bestFit="1" customWidth="1"/>
    <col min="3526" max="3526" width="8" bestFit="1" customWidth="1"/>
    <col min="3527" max="3527" width="13.33203125" bestFit="1" customWidth="1"/>
    <col min="3528" max="3528" width="13.5" bestFit="1" customWidth="1"/>
    <col min="3529" max="3529" width="7.5" bestFit="1" customWidth="1"/>
    <col min="3530" max="3530" width="25.33203125" bestFit="1" customWidth="1"/>
    <col min="3531" max="3531" width="11" bestFit="1" customWidth="1"/>
    <col min="3532" max="3532" width="11.1640625" bestFit="1" customWidth="1"/>
    <col min="3533" max="3533" width="17.6640625" bestFit="1" customWidth="1"/>
    <col min="3534" max="3534" width="12" bestFit="1" customWidth="1"/>
    <col min="3535" max="3535" width="10.1640625" bestFit="1" customWidth="1"/>
    <col min="3536" max="3536" width="13" bestFit="1" customWidth="1"/>
    <col min="3537" max="3537" width="13.6640625" bestFit="1" customWidth="1"/>
    <col min="3538" max="3538" width="9.1640625" bestFit="1" customWidth="1"/>
    <col min="3539" max="3539" width="10.83203125" bestFit="1" customWidth="1"/>
    <col min="3540" max="3540" width="23.5" bestFit="1" customWidth="1"/>
    <col min="3541" max="3541" width="10.83203125" bestFit="1" customWidth="1"/>
    <col min="3542" max="3543" width="9.5" bestFit="1" customWidth="1"/>
    <col min="3544" max="3544" width="14.1640625" bestFit="1" customWidth="1"/>
    <col min="3545" max="3545" width="6.33203125" bestFit="1" customWidth="1"/>
    <col min="3546" max="3546" width="7.1640625" bestFit="1" customWidth="1"/>
    <col min="3547" max="3547" width="4.6640625" bestFit="1" customWidth="1"/>
    <col min="3548" max="3548" width="17.83203125" bestFit="1" customWidth="1"/>
    <col min="3549" max="3549" width="16.6640625" bestFit="1" customWidth="1"/>
    <col min="3550" max="3550" width="25.83203125" bestFit="1" customWidth="1"/>
    <col min="3551" max="3551" width="10.33203125" bestFit="1" customWidth="1"/>
    <col min="3552" max="3552" width="17.83203125" bestFit="1" customWidth="1"/>
    <col min="3553" max="3553" width="25.33203125" bestFit="1" customWidth="1"/>
    <col min="3554" max="3554" width="17.5" bestFit="1" customWidth="1"/>
    <col min="3555" max="3555" width="16.33203125" bestFit="1" customWidth="1"/>
    <col min="3556" max="3556" width="14.5" bestFit="1" customWidth="1"/>
    <col min="3557" max="3557" width="7.33203125" bestFit="1" customWidth="1"/>
    <col min="3558" max="3558" width="8.83203125" bestFit="1" customWidth="1"/>
    <col min="3559" max="3559" width="10.5" bestFit="1" customWidth="1"/>
    <col min="3560" max="3560" width="12" bestFit="1" customWidth="1"/>
    <col min="3561" max="3561" width="8.1640625" bestFit="1" customWidth="1"/>
    <col min="3562" max="3562" width="13.1640625" bestFit="1" customWidth="1"/>
    <col min="3563" max="3563" width="9.33203125" bestFit="1" customWidth="1"/>
    <col min="3564" max="3564" width="12.5" bestFit="1" customWidth="1"/>
    <col min="3565" max="3565" width="13.6640625" bestFit="1" customWidth="1"/>
    <col min="3566" max="3566" width="10.5" bestFit="1" customWidth="1"/>
    <col min="3567" max="3567" width="4.83203125" bestFit="1" customWidth="1"/>
    <col min="3568" max="3568" width="20.33203125" bestFit="1" customWidth="1"/>
    <col min="3569" max="3569" width="10" bestFit="1" customWidth="1"/>
    <col min="3570" max="3570" width="15.6640625" bestFit="1" customWidth="1"/>
    <col min="3571" max="3571" width="9" bestFit="1" customWidth="1"/>
    <col min="3572" max="3572" width="21.6640625" bestFit="1" customWidth="1"/>
    <col min="3573" max="3573" width="16.5" bestFit="1" customWidth="1"/>
    <col min="3574" max="3574" width="8.1640625" bestFit="1" customWidth="1"/>
    <col min="3575" max="3575" width="15.33203125" bestFit="1" customWidth="1"/>
    <col min="3576" max="3576" width="21.5" bestFit="1" customWidth="1"/>
    <col min="3577" max="3577" width="20.1640625" bestFit="1" customWidth="1"/>
    <col min="3578" max="3578" width="13.83203125" bestFit="1" customWidth="1"/>
    <col min="3579" max="3579" width="9.5" bestFit="1" customWidth="1"/>
    <col min="3580" max="3580" width="36" bestFit="1" customWidth="1"/>
    <col min="3581" max="3581" width="11.83203125" bestFit="1" customWidth="1"/>
    <col min="3582" max="3582" width="13.1640625" bestFit="1" customWidth="1"/>
    <col min="3583" max="3583" width="5.5" bestFit="1" customWidth="1"/>
    <col min="3584" max="3584" width="8.83203125" bestFit="1" customWidth="1"/>
    <col min="3585" max="3585" width="12.33203125" bestFit="1" customWidth="1"/>
    <col min="3586" max="3586" width="19.33203125" bestFit="1" customWidth="1"/>
    <col min="3587" max="3587" width="18.33203125" bestFit="1" customWidth="1"/>
    <col min="3588" max="3588" width="5.5" bestFit="1" customWidth="1"/>
    <col min="3589" max="3589" width="7.5" bestFit="1" customWidth="1"/>
    <col min="3590" max="3590" width="10.33203125" bestFit="1" customWidth="1"/>
    <col min="3591" max="3591" width="33.6640625" bestFit="1" customWidth="1"/>
    <col min="3592" max="3592" width="13.1640625" bestFit="1" customWidth="1"/>
    <col min="3593" max="3593" width="11.1640625" bestFit="1" customWidth="1"/>
    <col min="3594" max="3594" width="21.5" bestFit="1" customWidth="1"/>
    <col min="3595" max="3595" width="7.6640625" bestFit="1" customWidth="1"/>
    <col min="3596" max="3596" width="3.33203125" bestFit="1" customWidth="1"/>
    <col min="3597" max="3597" width="19" bestFit="1" customWidth="1"/>
    <col min="3598" max="3598" width="12.83203125" bestFit="1" customWidth="1"/>
    <col min="3599" max="3599" width="7.33203125" bestFit="1" customWidth="1"/>
    <col min="3600" max="3600" width="7.83203125" bestFit="1" customWidth="1"/>
    <col min="3601" max="3601" width="13" bestFit="1" customWidth="1"/>
    <col min="3602" max="3602" width="5.33203125" bestFit="1" customWidth="1"/>
    <col min="3603" max="3603" width="30.83203125" bestFit="1" customWidth="1"/>
    <col min="3604" max="3604" width="16.33203125" bestFit="1" customWidth="1"/>
    <col min="3605" max="3605" width="13.1640625" bestFit="1" customWidth="1"/>
    <col min="3606" max="3606" width="10" bestFit="1" customWidth="1"/>
    <col min="3607" max="3607" width="14.5" bestFit="1" customWidth="1"/>
    <col min="3608" max="3608" width="10" bestFit="1" customWidth="1"/>
    <col min="3609" max="3609" width="5.33203125" bestFit="1" customWidth="1"/>
    <col min="3610" max="3610" width="11.6640625" bestFit="1" customWidth="1"/>
    <col min="3611" max="3611" width="8.33203125" bestFit="1" customWidth="1"/>
    <col min="3612" max="3612" width="10" bestFit="1" customWidth="1"/>
    <col min="3613" max="3613" width="10.1640625" bestFit="1" customWidth="1"/>
    <col min="3614" max="3614" width="30.33203125" bestFit="1" customWidth="1"/>
    <col min="3615" max="3615" width="8.83203125" bestFit="1" customWidth="1"/>
    <col min="3616" max="3616" width="6.83203125" bestFit="1" customWidth="1"/>
    <col min="3617" max="3617" width="15.33203125" bestFit="1" customWidth="1"/>
    <col min="3618" max="3618" width="6.33203125" bestFit="1" customWidth="1"/>
    <col min="3619" max="3619" width="22.83203125" bestFit="1" customWidth="1"/>
    <col min="3620" max="3620" width="6.83203125" bestFit="1" customWidth="1"/>
    <col min="3621" max="3621" width="11.33203125" bestFit="1" customWidth="1"/>
    <col min="3622" max="3622" width="8.6640625" bestFit="1" customWidth="1"/>
    <col min="3623" max="3623" width="19.6640625" bestFit="1" customWidth="1"/>
    <col min="3624" max="3624" width="23.83203125" bestFit="1" customWidth="1"/>
    <col min="3625" max="3625" width="20.33203125" bestFit="1" customWidth="1"/>
    <col min="3626" max="3626" width="11.6640625" bestFit="1" customWidth="1"/>
    <col min="3627" max="3627" width="10.1640625" bestFit="1" customWidth="1"/>
    <col min="3628" max="3628" width="6.33203125" bestFit="1" customWidth="1"/>
    <col min="3629" max="3629" width="10" bestFit="1" customWidth="1"/>
    <col min="3630" max="3630" width="10.5" bestFit="1" customWidth="1"/>
    <col min="3631" max="3631" width="12.33203125" bestFit="1" customWidth="1"/>
    <col min="3632" max="3632" width="8.83203125" bestFit="1" customWidth="1"/>
    <col min="3633" max="3633" width="7" bestFit="1" customWidth="1"/>
    <col min="3634" max="3634" width="14.83203125" bestFit="1" customWidth="1"/>
    <col min="3635" max="3635" width="7.6640625" bestFit="1" customWidth="1"/>
    <col min="3636" max="3636" width="7.5" bestFit="1" customWidth="1"/>
    <col min="3637" max="3637" width="26" bestFit="1" customWidth="1"/>
    <col min="3638" max="3638" width="17.5" bestFit="1" customWidth="1"/>
    <col min="3639" max="3639" width="20.83203125" bestFit="1" customWidth="1"/>
    <col min="3640" max="3640" width="23.6640625" bestFit="1" customWidth="1"/>
    <col min="3641" max="3641" width="25.83203125" bestFit="1" customWidth="1"/>
    <col min="3642" max="3642" width="12.83203125" bestFit="1" customWidth="1"/>
    <col min="3643" max="3643" width="12" bestFit="1" customWidth="1"/>
    <col min="3644" max="3644" width="13.6640625" bestFit="1" customWidth="1"/>
    <col min="3645" max="3645" width="16" bestFit="1" customWidth="1"/>
    <col min="3646" max="3646" width="14.5" bestFit="1" customWidth="1"/>
    <col min="3647" max="3647" width="12" bestFit="1" customWidth="1"/>
    <col min="3648" max="3648" width="9.1640625" bestFit="1" customWidth="1"/>
    <col min="3649" max="3650" width="10.83203125" bestFit="1" customWidth="1"/>
    <col min="3651" max="3651" width="37.33203125" bestFit="1" customWidth="1"/>
    <col min="3652" max="3652" width="8.6640625" bestFit="1" customWidth="1"/>
    <col min="3653" max="3653" width="19.6640625" bestFit="1" customWidth="1"/>
    <col min="3654" max="3654" width="12.1640625" bestFit="1" customWidth="1"/>
    <col min="3655" max="3655" width="16.6640625" bestFit="1" customWidth="1"/>
    <col min="3656" max="3656" width="19.1640625" bestFit="1" customWidth="1"/>
    <col min="3657" max="3657" width="10" bestFit="1" customWidth="1"/>
    <col min="3658" max="3658" width="11.83203125" bestFit="1" customWidth="1"/>
    <col min="3659" max="3659" width="9.1640625" bestFit="1" customWidth="1"/>
    <col min="3660" max="3660" width="11.83203125" bestFit="1" customWidth="1"/>
    <col min="3661" max="3661" width="23.1640625" bestFit="1" customWidth="1"/>
    <col min="3662" max="3662" width="9.5" bestFit="1" customWidth="1"/>
    <col min="3663" max="3663" width="36" bestFit="1" customWidth="1"/>
    <col min="3664" max="3664" width="14.1640625" bestFit="1" customWidth="1"/>
    <col min="3665" max="3665" width="23.1640625" bestFit="1" customWidth="1"/>
    <col min="3666" max="3666" width="34.6640625" bestFit="1" customWidth="1"/>
    <col min="3667" max="3667" width="19.1640625" bestFit="1" customWidth="1"/>
    <col min="3668" max="3668" width="17.83203125" bestFit="1" customWidth="1"/>
    <col min="3669" max="3669" width="17.5" bestFit="1" customWidth="1"/>
    <col min="3670" max="3670" width="12.5" bestFit="1" customWidth="1"/>
    <col min="3671" max="3671" width="9.33203125" bestFit="1" customWidth="1"/>
    <col min="3672" max="3672" width="20.5" bestFit="1" customWidth="1"/>
    <col min="3673" max="3673" width="14.1640625" bestFit="1" customWidth="1"/>
    <col min="3674" max="3674" width="14.33203125" bestFit="1" customWidth="1"/>
    <col min="3675" max="3675" width="7.83203125" bestFit="1" customWidth="1"/>
    <col min="3676" max="3676" width="16.5" bestFit="1" customWidth="1"/>
    <col min="3677" max="3677" width="15.5" bestFit="1" customWidth="1"/>
    <col min="3678" max="3678" width="18.83203125" bestFit="1" customWidth="1"/>
    <col min="3679" max="3679" width="17.6640625" bestFit="1" customWidth="1"/>
    <col min="3680" max="3680" width="10.83203125" bestFit="1" customWidth="1"/>
    <col min="3681" max="3681" width="13.33203125" bestFit="1" customWidth="1"/>
    <col min="3682" max="3682" width="16.5" bestFit="1" customWidth="1"/>
    <col min="3683" max="3683" width="27.33203125" bestFit="1" customWidth="1"/>
    <col min="3684" max="3684" width="9.6640625" bestFit="1" customWidth="1"/>
    <col min="3685" max="3685" width="17.1640625" bestFit="1" customWidth="1"/>
    <col min="3686" max="3686" width="11.5" bestFit="1" customWidth="1"/>
    <col min="3687" max="3687" width="13.83203125" bestFit="1" customWidth="1"/>
    <col min="3688" max="3688" width="11.1640625" bestFit="1" customWidth="1"/>
    <col min="3689" max="3689" width="12" bestFit="1" customWidth="1"/>
    <col min="3690" max="3690" width="14.83203125" bestFit="1" customWidth="1"/>
    <col min="3691" max="3691" width="9.5" bestFit="1" customWidth="1"/>
    <col min="3692" max="3692" width="9.6640625" bestFit="1" customWidth="1"/>
    <col min="3693" max="3693" width="17.33203125" bestFit="1" customWidth="1"/>
    <col min="3694" max="3694" width="10.1640625" bestFit="1" customWidth="1"/>
    <col min="3695" max="3695" width="22.1640625" bestFit="1" customWidth="1"/>
    <col min="3696" max="3696" width="29.33203125" bestFit="1" customWidth="1"/>
    <col min="3697" max="3697" width="14.1640625" bestFit="1" customWidth="1"/>
    <col min="3698" max="3698" width="22.6640625" bestFit="1" customWidth="1"/>
    <col min="3699" max="3699" width="10" bestFit="1" customWidth="1"/>
    <col min="3700" max="3700" width="16.5" bestFit="1" customWidth="1"/>
    <col min="3701" max="3701" width="33.6640625" bestFit="1" customWidth="1"/>
    <col min="3702" max="3702" width="18.33203125" bestFit="1" customWidth="1"/>
    <col min="3703" max="3703" width="18.83203125" bestFit="1" customWidth="1"/>
    <col min="3704" max="3704" width="22.5" bestFit="1" customWidth="1"/>
    <col min="3705" max="3705" width="9" bestFit="1" customWidth="1"/>
    <col min="3706" max="3706" width="10.5" bestFit="1" customWidth="1"/>
    <col min="3707" max="3707" width="7.83203125" bestFit="1" customWidth="1"/>
    <col min="3708" max="3708" width="8.1640625" bestFit="1" customWidth="1"/>
    <col min="3709" max="3709" width="13.33203125" bestFit="1" customWidth="1"/>
    <col min="3710" max="3710" width="27.6640625" bestFit="1" customWidth="1"/>
    <col min="3711" max="3711" width="5.6640625" bestFit="1" customWidth="1"/>
    <col min="3712" max="3712" width="5.83203125" bestFit="1" customWidth="1"/>
    <col min="3713" max="3713" width="5" bestFit="1" customWidth="1"/>
    <col min="3714" max="3714" width="14.83203125" bestFit="1" customWidth="1"/>
    <col min="3715" max="3715" width="9.1640625" bestFit="1" customWidth="1"/>
    <col min="3716" max="3716" width="10.33203125" bestFit="1" customWidth="1"/>
    <col min="3717" max="3717" width="10.6640625" bestFit="1" customWidth="1"/>
    <col min="3718" max="3718" width="16.5" bestFit="1" customWidth="1"/>
    <col min="3719" max="3719" width="13" bestFit="1" customWidth="1"/>
    <col min="3720" max="3720" width="13.83203125" bestFit="1" customWidth="1"/>
    <col min="3721" max="3721" width="14.33203125" bestFit="1" customWidth="1"/>
    <col min="3722" max="3722" width="25.5" bestFit="1" customWidth="1"/>
    <col min="3723" max="3723" width="25.1640625" bestFit="1" customWidth="1"/>
    <col min="3724" max="3724" width="7.33203125" bestFit="1" customWidth="1"/>
    <col min="3725" max="3725" width="24.5" bestFit="1" customWidth="1"/>
    <col min="3726" max="3726" width="17.1640625" bestFit="1" customWidth="1"/>
    <col min="3727" max="3727" width="8.83203125" bestFit="1" customWidth="1"/>
    <col min="3728" max="3728" width="20.6640625" bestFit="1" customWidth="1"/>
    <col min="3729" max="3729" width="29.6640625" bestFit="1" customWidth="1"/>
    <col min="3730" max="3730" width="5" bestFit="1" customWidth="1"/>
    <col min="3731" max="3731" width="12.1640625" bestFit="1" customWidth="1"/>
    <col min="3732" max="3732" width="15" bestFit="1" customWidth="1"/>
    <col min="3733" max="3733" width="10.83203125" bestFit="1" customWidth="1"/>
    <col min="3734" max="3734" width="24.1640625" bestFit="1" customWidth="1"/>
    <col min="3735" max="3735" width="4.33203125" bestFit="1" customWidth="1"/>
    <col min="3736" max="3736" width="13.33203125" bestFit="1" customWidth="1"/>
    <col min="3737" max="3737" width="11.33203125" bestFit="1" customWidth="1"/>
    <col min="3738" max="3738" width="9.83203125" bestFit="1" customWidth="1"/>
    <col min="3739" max="3739" width="8.5" bestFit="1" customWidth="1"/>
    <col min="3740" max="3740" width="8.83203125" bestFit="1" customWidth="1"/>
    <col min="3741" max="3741" width="8.1640625" bestFit="1" customWidth="1"/>
    <col min="3742" max="3742" width="7.1640625" bestFit="1" customWidth="1"/>
    <col min="3743" max="3743" width="14" bestFit="1" customWidth="1"/>
    <col min="3744" max="3744" width="12.5" bestFit="1" customWidth="1"/>
    <col min="3745" max="3745" width="18.6640625" bestFit="1" customWidth="1"/>
    <col min="3746" max="3746" width="17.83203125" bestFit="1" customWidth="1"/>
    <col min="3747" max="3747" width="3.5" bestFit="1" customWidth="1"/>
    <col min="3748" max="3748" width="19.5" bestFit="1" customWidth="1"/>
    <col min="3749" max="3749" width="5.83203125" bestFit="1" customWidth="1"/>
    <col min="3750" max="3750" width="34.83203125" bestFit="1" customWidth="1"/>
    <col min="3751" max="3751" width="13.6640625" bestFit="1" customWidth="1"/>
    <col min="3752" max="3752" width="9.83203125" bestFit="1" customWidth="1"/>
    <col min="3753" max="3753" width="8.33203125" bestFit="1" customWidth="1"/>
    <col min="3754" max="3754" width="7.5" bestFit="1" customWidth="1"/>
    <col min="3755" max="3755" width="6.1640625" bestFit="1" customWidth="1"/>
    <col min="3756" max="3756" width="21" bestFit="1" customWidth="1"/>
    <col min="3757" max="3757" width="22.5" bestFit="1" customWidth="1"/>
    <col min="3758" max="3758" width="5.33203125" bestFit="1" customWidth="1"/>
    <col min="3759" max="3759" width="9.33203125" bestFit="1" customWidth="1"/>
    <col min="3760" max="3760" width="15.6640625" bestFit="1" customWidth="1"/>
    <col min="3761" max="3761" width="15" bestFit="1" customWidth="1"/>
    <col min="3762" max="3762" width="18.5" bestFit="1" customWidth="1"/>
    <col min="3763" max="3763" width="12" bestFit="1" customWidth="1"/>
    <col min="3764" max="3764" width="17.83203125" bestFit="1" customWidth="1"/>
    <col min="3765" max="3765" width="23.6640625" bestFit="1" customWidth="1"/>
    <col min="3766" max="3766" width="17.5" bestFit="1" customWidth="1"/>
    <col min="3767" max="3767" width="10.5" bestFit="1" customWidth="1"/>
    <col min="3768" max="3768" width="8.33203125" bestFit="1" customWidth="1"/>
    <col min="3769" max="3769" width="15" bestFit="1" customWidth="1"/>
    <col min="3770" max="3770" width="13.5" bestFit="1" customWidth="1"/>
    <col min="3771" max="3771" width="8.5" bestFit="1" customWidth="1"/>
    <col min="3772" max="3772" width="8.1640625" bestFit="1" customWidth="1"/>
    <col min="3773" max="3773" width="5.6640625" bestFit="1" customWidth="1"/>
    <col min="3774" max="3774" width="10" bestFit="1" customWidth="1"/>
    <col min="3775" max="3775" width="5.33203125" bestFit="1" customWidth="1"/>
    <col min="3776" max="3777" width="7.6640625" bestFit="1" customWidth="1"/>
    <col min="3778" max="3778" width="17" bestFit="1" customWidth="1"/>
    <col min="3779" max="3779" width="9.33203125" bestFit="1" customWidth="1"/>
    <col min="3780" max="3780" width="5.6640625" bestFit="1" customWidth="1"/>
    <col min="3781" max="3781" width="7.1640625" bestFit="1" customWidth="1"/>
    <col min="3782" max="3782" width="10.1640625" bestFit="1" customWidth="1"/>
    <col min="3783" max="3783" width="7.33203125" bestFit="1" customWidth="1"/>
    <col min="3784" max="3784" width="5.83203125" bestFit="1" customWidth="1"/>
    <col min="3785" max="3785" width="12.33203125" bestFit="1" customWidth="1"/>
    <col min="3786" max="3786" width="13.33203125" bestFit="1" customWidth="1"/>
    <col min="3787" max="3787" width="12.33203125" bestFit="1" customWidth="1"/>
    <col min="3788" max="3788" width="10.83203125" bestFit="1" customWidth="1"/>
    <col min="3789" max="3789" width="10.6640625" bestFit="1" customWidth="1"/>
    <col min="3790" max="3790" width="10.33203125" bestFit="1" customWidth="1"/>
    <col min="3791" max="3791" width="8.5" bestFit="1" customWidth="1"/>
    <col min="3792" max="3792" width="25.83203125" bestFit="1" customWidth="1"/>
    <col min="3793" max="3793" width="8.5" bestFit="1" customWidth="1"/>
    <col min="3794" max="3794" width="15.1640625" bestFit="1" customWidth="1"/>
    <col min="3795" max="3795" width="5.5" bestFit="1" customWidth="1"/>
    <col min="3796" max="3796" width="41.83203125" bestFit="1" customWidth="1"/>
    <col min="3797" max="3797" width="9.1640625" bestFit="1" customWidth="1"/>
    <col min="3798" max="3798" width="18.5" bestFit="1" customWidth="1"/>
    <col min="3799" max="3799" width="13.83203125" bestFit="1" customWidth="1"/>
    <col min="3800" max="3800" width="21.6640625" bestFit="1" customWidth="1"/>
    <col min="3801" max="3801" width="6.6640625" bestFit="1" customWidth="1"/>
    <col min="3802" max="3802" width="6.83203125" bestFit="1" customWidth="1"/>
    <col min="3803" max="3803" width="20.1640625" bestFit="1" customWidth="1"/>
    <col min="3804" max="3804" width="9.5" bestFit="1" customWidth="1"/>
    <col min="3805" max="3805" width="6.5" bestFit="1" customWidth="1"/>
    <col min="3806" max="3806" width="14" bestFit="1" customWidth="1"/>
    <col min="3807" max="3807" width="7.33203125" bestFit="1" customWidth="1"/>
    <col min="3808" max="3808" width="12.33203125" bestFit="1" customWidth="1"/>
    <col min="3809" max="3809" width="9.33203125" bestFit="1" customWidth="1"/>
    <col min="3810" max="3810" width="12.83203125" bestFit="1" customWidth="1"/>
    <col min="3811" max="3811" width="15" bestFit="1" customWidth="1"/>
    <col min="3812" max="3812" width="12.83203125" bestFit="1" customWidth="1"/>
    <col min="3813" max="3813" width="14.5" bestFit="1" customWidth="1"/>
    <col min="3814" max="3814" width="18.33203125" bestFit="1" customWidth="1"/>
    <col min="3815" max="3815" width="18.1640625" bestFit="1" customWidth="1"/>
    <col min="3816" max="3816" width="8.6640625" bestFit="1" customWidth="1"/>
    <col min="3817" max="3817" width="5.83203125" bestFit="1" customWidth="1"/>
    <col min="3818" max="3818" width="8.6640625" bestFit="1" customWidth="1"/>
    <col min="3819" max="3819" width="15" bestFit="1" customWidth="1"/>
    <col min="3820" max="3820" width="8.33203125" bestFit="1" customWidth="1"/>
    <col min="3821" max="3821" width="13.5" bestFit="1" customWidth="1"/>
    <col min="3822" max="3822" width="8.6640625" bestFit="1" customWidth="1"/>
    <col min="3823" max="3823" width="11.83203125" bestFit="1" customWidth="1"/>
    <col min="3824" max="3824" width="8.83203125" bestFit="1" customWidth="1"/>
    <col min="3825" max="3825" width="11.5" bestFit="1" customWidth="1"/>
    <col min="3826" max="3826" width="14.1640625" bestFit="1" customWidth="1"/>
    <col min="3827" max="3827" width="13.33203125" bestFit="1" customWidth="1"/>
    <col min="3828" max="3828" width="5.5" bestFit="1" customWidth="1"/>
    <col min="3829" max="3829" width="21.6640625" bestFit="1" customWidth="1"/>
    <col min="3830" max="3830" width="7" bestFit="1" customWidth="1"/>
    <col min="3831" max="3831" width="9.1640625" bestFit="1" customWidth="1"/>
    <col min="3832" max="3832" width="15.6640625" bestFit="1" customWidth="1"/>
    <col min="3833" max="3833" width="14.83203125" bestFit="1" customWidth="1"/>
    <col min="3834" max="3834" width="6.1640625" bestFit="1" customWidth="1"/>
    <col min="3835" max="3835" width="15.6640625" bestFit="1" customWidth="1"/>
    <col min="3836" max="3836" width="10.33203125" bestFit="1" customWidth="1"/>
    <col min="3837" max="3837" width="21.6640625" bestFit="1" customWidth="1"/>
    <col min="3838" max="3838" width="18.33203125" bestFit="1" customWidth="1"/>
    <col min="3839" max="3839" width="5.5" bestFit="1" customWidth="1"/>
    <col min="3840" max="3840" width="2.1640625" bestFit="1" customWidth="1"/>
    <col min="3841" max="3841" width="36.1640625" bestFit="1" customWidth="1"/>
    <col min="3842" max="3842" width="20" bestFit="1" customWidth="1"/>
    <col min="3843" max="3843" width="5.33203125" bestFit="1" customWidth="1"/>
    <col min="3844" max="3844" width="9.5" bestFit="1" customWidth="1"/>
    <col min="3845" max="3845" width="17.33203125" bestFit="1" customWidth="1"/>
    <col min="3846" max="3846" width="8.83203125" bestFit="1" customWidth="1"/>
    <col min="3847" max="3847" width="13.1640625" bestFit="1" customWidth="1"/>
    <col min="3848" max="3848" width="12.83203125" bestFit="1" customWidth="1"/>
    <col min="3849" max="3849" width="13.6640625" bestFit="1" customWidth="1"/>
    <col min="3850" max="3850" width="15" bestFit="1" customWidth="1"/>
    <col min="3851" max="3851" width="3.83203125" bestFit="1" customWidth="1"/>
    <col min="3852" max="3852" width="15.5" bestFit="1" customWidth="1"/>
    <col min="3853" max="3853" width="13" bestFit="1" customWidth="1"/>
    <col min="3854" max="3854" width="22.33203125" bestFit="1" customWidth="1"/>
    <col min="3855" max="3855" width="13" bestFit="1" customWidth="1"/>
    <col min="3856" max="3856" width="11.6640625" bestFit="1" customWidth="1"/>
    <col min="3857" max="3857" width="13" bestFit="1" customWidth="1"/>
    <col min="3858" max="3858" width="8.5" bestFit="1" customWidth="1"/>
    <col min="3859" max="3859" width="11.1640625" bestFit="1" customWidth="1"/>
    <col min="3860" max="3860" width="12.83203125" bestFit="1" customWidth="1"/>
    <col min="3861" max="3861" width="7" bestFit="1" customWidth="1"/>
    <col min="3862" max="3862" width="8.83203125" bestFit="1" customWidth="1"/>
    <col min="3863" max="3863" width="9" bestFit="1" customWidth="1"/>
    <col min="3864" max="3864" width="23.33203125" bestFit="1" customWidth="1"/>
    <col min="3865" max="3865" width="17.5" bestFit="1" customWidth="1"/>
    <col min="3866" max="3866" width="5" bestFit="1" customWidth="1"/>
    <col min="3867" max="3867" width="15.1640625" bestFit="1" customWidth="1"/>
    <col min="3868" max="3868" width="15" bestFit="1" customWidth="1"/>
    <col min="3869" max="3869" width="8.33203125" bestFit="1" customWidth="1"/>
    <col min="3870" max="3870" width="18.5" bestFit="1" customWidth="1"/>
    <col min="3871" max="3871" width="7.33203125" bestFit="1" customWidth="1"/>
    <col min="3872" max="3872" width="12.6640625" bestFit="1" customWidth="1"/>
    <col min="3873" max="3873" width="14.5" bestFit="1" customWidth="1"/>
    <col min="3874" max="3874" width="7.6640625" bestFit="1" customWidth="1"/>
    <col min="3875" max="3875" width="23.6640625" bestFit="1" customWidth="1"/>
    <col min="3876" max="3876" width="7.6640625" bestFit="1" customWidth="1"/>
    <col min="3877" max="3877" width="4.83203125" bestFit="1" customWidth="1"/>
    <col min="3878" max="3878" width="27.33203125" bestFit="1" customWidth="1"/>
    <col min="3879" max="3879" width="14.33203125" bestFit="1" customWidth="1"/>
    <col min="3880" max="3880" width="27" bestFit="1" customWidth="1"/>
    <col min="3881" max="3881" width="7.6640625" bestFit="1" customWidth="1"/>
    <col min="3882" max="3882" width="15.33203125" bestFit="1" customWidth="1"/>
    <col min="3883" max="3883" width="30.6640625" bestFit="1" customWidth="1"/>
    <col min="3884" max="3884" width="15.1640625" bestFit="1" customWidth="1"/>
    <col min="3885" max="3885" width="15.5" bestFit="1" customWidth="1"/>
    <col min="3886" max="3886" width="10.83203125" bestFit="1" customWidth="1"/>
    <col min="3887" max="3887" width="7.5" bestFit="1" customWidth="1"/>
    <col min="3888" max="3888" width="9.5" bestFit="1" customWidth="1"/>
    <col min="3889" max="3889" width="10.83203125" bestFit="1" customWidth="1"/>
    <col min="3890" max="3890" width="8.83203125" bestFit="1" customWidth="1"/>
    <col min="3891" max="3891" width="25" bestFit="1" customWidth="1"/>
    <col min="3892" max="3892" width="7" bestFit="1" customWidth="1"/>
    <col min="3893" max="3893" width="5.83203125" bestFit="1" customWidth="1"/>
    <col min="3894" max="3894" width="9.6640625" bestFit="1" customWidth="1"/>
    <col min="3895" max="3895" width="16.33203125" bestFit="1" customWidth="1"/>
    <col min="3896" max="3896" width="18.5" bestFit="1" customWidth="1"/>
    <col min="3897" max="3897" width="4.1640625" bestFit="1" customWidth="1"/>
    <col min="3898" max="3898" width="11.6640625" bestFit="1" customWidth="1"/>
    <col min="3899" max="3899" width="8.1640625" bestFit="1" customWidth="1"/>
    <col min="3900" max="3900" width="37" bestFit="1" customWidth="1"/>
    <col min="3901" max="3901" width="19" bestFit="1" customWidth="1"/>
    <col min="3902" max="3902" width="12.6640625" bestFit="1" customWidth="1"/>
    <col min="3903" max="3903" width="4.6640625" bestFit="1" customWidth="1"/>
    <col min="3904" max="3904" width="13" bestFit="1" customWidth="1"/>
    <col min="3905" max="3905" width="6" bestFit="1" customWidth="1"/>
    <col min="3906" max="3906" width="10.6640625" bestFit="1" customWidth="1"/>
    <col min="3907" max="3907" width="10" bestFit="1" customWidth="1"/>
    <col min="3908" max="3908" width="8.1640625" bestFit="1" customWidth="1"/>
    <col min="3909" max="3909" width="14.5" bestFit="1" customWidth="1"/>
    <col min="3910" max="3910" width="20.1640625" bestFit="1" customWidth="1"/>
    <col min="3911" max="3911" width="12.5" bestFit="1" customWidth="1"/>
    <col min="3912" max="3912" width="10.1640625" bestFit="1" customWidth="1"/>
    <col min="3913" max="3913" width="15" bestFit="1" customWidth="1"/>
    <col min="3914" max="3914" width="16.83203125" bestFit="1" customWidth="1"/>
    <col min="3915" max="3915" width="14.83203125" bestFit="1" customWidth="1"/>
    <col min="3916" max="3916" width="6" bestFit="1" customWidth="1"/>
    <col min="3917" max="3917" width="12" bestFit="1" customWidth="1"/>
    <col min="3918" max="3918" width="11.33203125" bestFit="1" customWidth="1"/>
    <col min="3919" max="3919" width="34.33203125" bestFit="1" customWidth="1"/>
    <col min="3920" max="3920" width="17.5" bestFit="1" customWidth="1"/>
    <col min="3921" max="3921" width="8.33203125" bestFit="1" customWidth="1"/>
    <col min="3922" max="3922" width="20.6640625" bestFit="1" customWidth="1"/>
    <col min="3923" max="3923" width="16.33203125" bestFit="1" customWidth="1"/>
    <col min="3924" max="3924" width="6.83203125" bestFit="1" customWidth="1"/>
    <col min="3925" max="3925" width="6.6640625" bestFit="1" customWidth="1"/>
    <col min="3926" max="3926" width="8.83203125" bestFit="1" customWidth="1"/>
    <col min="3927" max="3927" width="6.6640625" bestFit="1" customWidth="1"/>
    <col min="3928" max="3928" width="23.83203125" bestFit="1" customWidth="1"/>
    <col min="3929" max="3929" width="10" bestFit="1" customWidth="1"/>
    <col min="3930" max="3930" width="6.5" bestFit="1" customWidth="1"/>
    <col min="3931" max="3931" width="10.83203125" bestFit="1" customWidth="1"/>
    <col min="3932" max="3932" width="9.33203125" bestFit="1" customWidth="1"/>
    <col min="3933" max="3933" width="10.5" bestFit="1" customWidth="1"/>
    <col min="3934" max="3934" width="7.33203125" bestFit="1" customWidth="1"/>
    <col min="3935" max="3935" width="23" bestFit="1" customWidth="1"/>
    <col min="3936" max="3936" width="8.5" bestFit="1" customWidth="1"/>
    <col min="3937" max="3937" width="4.1640625" bestFit="1" customWidth="1"/>
    <col min="3938" max="3938" width="11.6640625" bestFit="1" customWidth="1"/>
    <col min="3939" max="3939" width="37.83203125" bestFit="1" customWidth="1"/>
    <col min="3940" max="3940" width="9.83203125" bestFit="1" customWidth="1"/>
    <col min="3941" max="3941" width="20.83203125" bestFit="1" customWidth="1"/>
    <col min="3942" max="3942" width="7.5" bestFit="1" customWidth="1"/>
    <col min="3943" max="3943" width="10.5" bestFit="1" customWidth="1"/>
    <col min="3944" max="3944" width="8" bestFit="1" customWidth="1"/>
    <col min="3945" max="3945" width="12.1640625" bestFit="1" customWidth="1"/>
    <col min="3946" max="3946" width="17.1640625" bestFit="1" customWidth="1"/>
    <col min="3947" max="3947" width="6.33203125" bestFit="1" customWidth="1"/>
    <col min="3948" max="3948" width="8.6640625" bestFit="1" customWidth="1"/>
    <col min="3949" max="3949" width="9.33203125" bestFit="1" customWidth="1"/>
    <col min="3950" max="3950" width="22.6640625" bestFit="1" customWidth="1"/>
    <col min="3951" max="3951" width="4.6640625" bestFit="1" customWidth="1"/>
    <col min="3952" max="3952" width="5.6640625" bestFit="1" customWidth="1"/>
    <col min="3953" max="3953" width="17.5" bestFit="1" customWidth="1"/>
    <col min="3954" max="3954" width="12.1640625" bestFit="1" customWidth="1"/>
    <col min="3955" max="3955" width="6.6640625" bestFit="1" customWidth="1"/>
    <col min="3956" max="3956" width="16.83203125" bestFit="1" customWidth="1"/>
    <col min="3957" max="3957" width="12.1640625" bestFit="1" customWidth="1"/>
    <col min="3958" max="3958" width="17" bestFit="1" customWidth="1"/>
    <col min="3959" max="3959" width="10.6640625" bestFit="1" customWidth="1"/>
    <col min="3960" max="3960" width="13.83203125" bestFit="1" customWidth="1"/>
    <col min="3961" max="3961" width="15.83203125" bestFit="1" customWidth="1"/>
    <col min="3962" max="3962" width="24.1640625" bestFit="1" customWidth="1"/>
    <col min="3963" max="3963" width="8.33203125" bestFit="1" customWidth="1"/>
    <col min="3964" max="3964" width="17.33203125" bestFit="1" customWidth="1"/>
    <col min="3965" max="3965" width="13" bestFit="1" customWidth="1"/>
    <col min="3966" max="3966" width="11.33203125" bestFit="1" customWidth="1"/>
    <col min="3967" max="3967" width="7.83203125" bestFit="1" customWidth="1"/>
    <col min="3968" max="3968" width="17" bestFit="1" customWidth="1"/>
    <col min="3969" max="3969" width="11.6640625" bestFit="1" customWidth="1"/>
    <col min="3970" max="3970" width="10.5" bestFit="1" customWidth="1"/>
    <col min="3971" max="3971" width="15.5" bestFit="1" customWidth="1"/>
    <col min="3972" max="3972" width="36.1640625" bestFit="1" customWidth="1"/>
    <col min="3973" max="3973" width="34.6640625" bestFit="1" customWidth="1"/>
    <col min="3974" max="3974" width="9.5" bestFit="1" customWidth="1"/>
    <col min="3975" max="3975" width="12.5" bestFit="1" customWidth="1"/>
    <col min="3976" max="3976" width="17.5" bestFit="1" customWidth="1"/>
    <col min="3977" max="3977" width="19.6640625" bestFit="1" customWidth="1"/>
    <col min="3978" max="3978" width="16.33203125" bestFit="1" customWidth="1"/>
    <col min="3979" max="3979" width="15.1640625" bestFit="1" customWidth="1"/>
    <col min="3980" max="3980" width="21.6640625" bestFit="1" customWidth="1"/>
    <col min="3981" max="3981" width="24.5" bestFit="1" customWidth="1"/>
    <col min="3982" max="3982" width="11.1640625" bestFit="1" customWidth="1"/>
    <col min="3983" max="3983" width="11.5" bestFit="1" customWidth="1"/>
    <col min="3984" max="3984" width="15.1640625" bestFit="1" customWidth="1"/>
    <col min="3985" max="3985" width="12.83203125" bestFit="1" customWidth="1"/>
    <col min="3986" max="3986" width="17" bestFit="1" customWidth="1"/>
    <col min="3987" max="3987" width="11.6640625" bestFit="1" customWidth="1"/>
    <col min="3988" max="3988" width="12.5" bestFit="1" customWidth="1"/>
    <col min="3989" max="3989" width="14.5" bestFit="1" customWidth="1"/>
    <col min="3990" max="3990" width="14.83203125" bestFit="1" customWidth="1"/>
    <col min="3991" max="3991" width="33.6640625" bestFit="1" customWidth="1"/>
    <col min="3992" max="3992" width="38.6640625" bestFit="1" customWidth="1"/>
    <col min="3993" max="3993" width="27.6640625" bestFit="1" customWidth="1"/>
    <col min="3994" max="3994" width="13.33203125" bestFit="1" customWidth="1"/>
    <col min="3995" max="3995" width="22.33203125" bestFit="1" customWidth="1"/>
    <col min="3996" max="3996" width="16.33203125" bestFit="1" customWidth="1"/>
    <col min="3997" max="3997" width="8.33203125" bestFit="1" customWidth="1"/>
    <col min="3998" max="3998" width="31.33203125" bestFit="1" customWidth="1"/>
    <col min="3999" max="3999" width="9" bestFit="1" customWidth="1"/>
    <col min="4000" max="4000" width="18" bestFit="1" customWidth="1"/>
    <col min="4001" max="4001" width="17.1640625" bestFit="1" customWidth="1"/>
    <col min="4002" max="4002" width="13.1640625" bestFit="1" customWidth="1"/>
    <col min="4003" max="4003" width="7.1640625" bestFit="1" customWidth="1"/>
    <col min="4004" max="4004" width="10.33203125" bestFit="1" customWidth="1"/>
    <col min="4005" max="4005" width="9.6640625" bestFit="1" customWidth="1"/>
    <col min="4006" max="4006" width="7.5" bestFit="1" customWidth="1"/>
    <col min="4007" max="4007" width="5.5" bestFit="1" customWidth="1"/>
    <col min="4008" max="4008" width="14.6640625" bestFit="1" customWidth="1"/>
    <col min="4009" max="4009" width="17.83203125" bestFit="1" customWidth="1"/>
    <col min="4010" max="4010" width="8.33203125" bestFit="1" customWidth="1"/>
    <col min="4011" max="4011" width="4.6640625" bestFit="1" customWidth="1"/>
    <col min="4012" max="4012" width="17.33203125" bestFit="1" customWidth="1"/>
    <col min="4013" max="4013" width="7.5" bestFit="1" customWidth="1"/>
    <col min="4014" max="4014" width="10" bestFit="1" customWidth="1"/>
    <col min="4015" max="4015" width="15.5" bestFit="1" customWidth="1"/>
    <col min="4016" max="4016" width="18.1640625" bestFit="1" customWidth="1"/>
    <col min="4017" max="4017" width="9.1640625" bestFit="1" customWidth="1"/>
    <col min="4018" max="4018" width="14" bestFit="1" customWidth="1"/>
    <col min="4019" max="4019" width="9.33203125" bestFit="1" customWidth="1"/>
    <col min="4020" max="4020" width="13.5" bestFit="1" customWidth="1"/>
    <col min="4021" max="4021" width="9.83203125" bestFit="1" customWidth="1"/>
    <col min="4022" max="4022" width="7.33203125" bestFit="1" customWidth="1"/>
    <col min="4023" max="4023" width="3.1640625" bestFit="1" customWidth="1"/>
    <col min="4024" max="4024" width="17" bestFit="1" customWidth="1"/>
    <col min="4025" max="4025" width="8.5" bestFit="1" customWidth="1"/>
    <col min="4026" max="4026" width="18.83203125" bestFit="1" customWidth="1"/>
    <col min="4027" max="4027" width="17.5" bestFit="1" customWidth="1"/>
    <col min="4028" max="4028" width="11.33203125" bestFit="1" customWidth="1"/>
    <col min="4029" max="4029" width="12.6640625" bestFit="1" customWidth="1"/>
    <col min="4030" max="4030" width="21.5" bestFit="1" customWidth="1"/>
    <col min="4031" max="4031" width="14" bestFit="1" customWidth="1"/>
    <col min="4032" max="4032" width="21.5" bestFit="1" customWidth="1"/>
    <col min="4033" max="4033" width="16.33203125" bestFit="1" customWidth="1"/>
    <col min="4034" max="4034" width="27.83203125" bestFit="1" customWidth="1"/>
    <col min="4035" max="4035" width="16.6640625" bestFit="1" customWidth="1"/>
    <col min="4036" max="4036" width="5.83203125" bestFit="1" customWidth="1"/>
    <col min="4037" max="4037" width="15.5" bestFit="1" customWidth="1"/>
    <col min="4038" max="4038" width="27.83203125" bestFit="1" customWidth="1"/>
    <col min="4039" max="4039" width="13.1640625" bestFit="1" customWidth="1"/>
    <col min="4040" max="4040" width="8.5" bestFit="1" customWidth="1"/>
    <col min="4041" max="4041" width="5.83203125" bestFit="1" customWidth="1"/>
    <col min="4042" max="4042" width="14.83203125" bestFit="1" customWidth="1"/>
    <col min="4043" max="4043" width="16.33203125" bestFit="1" customWidth="1"/>
    <col min="4044" max="4044" width="10.6640625" bestFit="1" customWidth="1"/>
    <col min="4045" max="4045" width="10.1640625" bestFit="1" customWidth="1"/>
    <col min="4046" max="4046" width="4.83203125" bestFit="1" customWidth="1"/>
    <col min="4047" max="4047" width="6.6640625" bestFit="1" customWidth="1"/>
    <col min="4048" max="4048" width="5.5" bestFit="1" customWidth="1"/>
    <col min="4049" max="4049" width="14.6640625" bestFit="1" customWidth="1"/>
    <col min="4050" max="4050" width="8.33203125" bestFit="1" customWidth="1"/>
    <col min="4051" max="4051" width="11" bestFit="1" customWidth="1"/>
    <col min="4052" max="4052" width="10" bestFit="1" customWidth="1"/>
    <col min="4053" max="4053" width="11" bestFit="1" customWidth="1"/>
    <col min="4054" max="4054" width="8.5" bestFit="1" customWidth="1"/>
    <col min="4055" max="4055" width="22.5" bestFit="1" customWidth="1"/>
    <col min="4056" max="4056" width="11.1640625" bestFit="1" customWidth="1"/>
    <col min="4057" max="4057" width="32.6640625" bestFit="1" customWidth="1"/>
    <col min="4058" max="4058" width="21.83203125" bestFit="1" customWidth="1"/>
    <col min="4059" max="4059" width="13" bestFit="1" customWidth="1"/>
    <col min="4060" max="4060" width="8" bestFit="1" customWidth="1"/>
    <col min="4061" max="4061" width="9" bestFit="1" customWidth="1"/>
    <col min="4062" max="4062" width="15.6640625" bestFit="1" customWidth="1"/>
    <col min="4063" max="4063" width="28" bestFit="1" customWidth="1"/>
    <col min="4064" max="4064" width="10.33203125" bestFit="1" customWidth="1"/>
    <col min="4065" max="4065" width="12.5" bestFit="1" customWidth="1"/>
    <col min="4066" max="4066" width="11.6640625" bestFit="1" customWidth="1"/>
    <col min="4067" max="4067" width="8" bestFit="1" customWidth="1"/>
    <col min="4068" max="4068" width="37" bestFit="1" customWidth="1"/>
    <col min="4069" max="4069" width="11.6640625" bestFit="1" customWidth="1"/>
    <col min="4070" max="4070" width="18.33203125" bestFit="1" customWidth="1"/>
    <col min="4071" max="4071" width="9.6640625" bestFit="1" customWidth="1"/>
    <col min="4072" max="4072" width="13" bestFit="1" customWidth="1"/>
    <col min="4073" max="4073" width="23.5" bestFit="1" customWidth="1"/>
    <col min="4074" max="4074" width="15.33203125" bestFit="1" customWidth="1"/>
    <col min="4075" max="4075" width="4.1640625" bestFit="1" customWidth="1"/>
    <col min="4076" max="4076" width="17.1640625" bestFit="1" customWidth="1"/>
    <col min="4077" max="4077" width="14" bestFit="1" customWidth="1"/>
    <col min="4078" max="4078" width="8.33203125" bestFit="1" customWidth="1"/>
    <col min="4079" max="4079" width="15.33203125" bestFit="1" customWidth="1"/>
    <col min="4080" max="4080" width="6.6640625" bestFit="1" customWidth="1"/>
    <col min="4081" max="4081" width="7.83203125" bestFit="1" customWidth="1"/>
    <col min="4082" max="4082" width="12.33203125" bestFit="1" customWidth="1"/>
    <col min="4083" max="4083" width="8" bestFit="1" customWidth="1"/>
    <col min="4084" max="4084" width="43.33203125" bestFit="1" customWidth="1"/>
    <col min="4085" max="4085" width="6" bestFit="1" customWidth="1"/>
    <col min="4086" max="4086" width="25.6640625" bestFit="1" customWidth="1"/>
    <col min="4087" max="4087" width="9" bestFit="1" customWidth="1"/>
    <col min="4088" max="4088" width="11.6640625" bestFit="1" customWidth="1"/>
    <col min="4089" max="4089" width="17.33203125" bestFit="1" customWidth="1"/>
    <col min="4090" max="4090" width="21.1640625" bestFit="1" customWidth="1"/>
    <col min="4091" max="4091" width="6.5" bestFit="1" customWidth="1"/>
    <col min="4092" max="4092" width="21.1640625" bestFit="1" customWidth="1"/>
    <col min="4093" max="4093" width="12.83203125" bestFit="1" customWidth="1"/>
    <col min="4094" max="4094" width="13.5" bestFit="1" customWidth="1"/>
    <col min="4095" max="4095" width="12.6640625" bestFit="1" customWidth="1"/>
    <col min="4096" max="4096" width="13.33203125" bestFit="1" customWidth="1"/>
    <col min="4097" max="4097" width="16.6640625" bestFit="1" customWidth="1"/>
    <col min="4098" max="4098" width="16" bestFit="1" customWidth="1"/>
    <col min="4099" max="4099" width="10.5" bestFit="1" customWidth="1"/>
    <col min="4100" max="4100" width="12.1640625" bestFit="1" customWidth="1"/>
    <col min="4101" max="4101" width="22.5" bestFit="1" customWidth="1"/>
    <col min="4102" max="4102" width="8" bestFit="1" customWidth="1"/>
    <col min="4103" max="4103" width="6.1640625" bestFit="1" customWidth="1"/>
    <col min="4104" max="4104" width="4.1640625" bestFit="1" customWidth="1"/>
    <col min="4105" max="4105" width="36.1640625" bestFit="1" customWidth="1"/>
    <col min="4106" max="4106" width="6.83203125" bestFit="1" customWidth="1"/>
    <col min="4107" max="4107" width="18.6640625" bestFit="1" customWidth="1"/>
    <col min="4108" max="4108" width="11.6640625" bestFit="1" customWidth="1"/>
    <col min="4109" max="4109" width="14.33203125" bestFit="1" customWidth="1"/>
    <col min="4110" max="4110" width="20.5" bestFit="1" customWidth="1"/>
    <col min="4111" max="4111" width="10.6640625" bestFit="1" customWidth="1"/>
    <col min="4112" max="4112" width="6.33203125" bestFit="1" customWidth="1"/>
    <col min="4113" max="4113" width="17" bestFit="1" customWidth="1"/>
    <col min="4114" max="4114" width="13.5" bestFit="1" customWidth="1"/>
    <col min="4115" max="4115" width="8.33203125" bestFit="1" customWidth="1"/>
    <col min="4116" max="4116" width="6.83203125" bestFit="1" customWidth="1"/>
    <col min="4117" max="4117" width="8.83203125" bestFit="1" customWidth="1"/>
    <col min="4118" max="4118" width="12" bestFit="1" customWidth="1"/>
    <col min="4119" max="4119" width="15.6640625" bestFit="1" customWidth="1"/>
    <col min="4120" max="4120" width="12.6640625" bestFit="1" customWidth="1"/>
    <col min="4121" max="4121" width="10" bestFit="1" customWidth="1"/>
    <col min="4122" max="4122" width="5" bestFit="1" customWidth="1"/>
    <col min="4123" max="4123" width="8.1640625" bestFit="1" customWidth="1"/>
    <col min="4124" max="4124" width="13.83203125" bestFit="1" customWidth="1"/>
    <col min="4125" max="4125" width="11.6640625" bestFit="1" customWidth="1"/>
    <col min="4126" max="4126" width="13.6640625" bestFit="1" customWidth="1"/>
    <col min="4127" max="4127" width="14.83203125" bestFit="1" customWidth="1"/>
    <col min="4128" max="4128" width="9" bestFit="1" customWidth="1"/>
    <col min="4129" max="4129" width="16.83203125" bestFit="1" customWidth="1"/>
    <col min="4130" max="4130" width="13.5" bestFit="1" customWidth="1"/>
    <col min="4131" max="4131" width="15.33203125" bestFit="1" customWidth="1"/>
    <col min="4132" max="4132" width="23" bestFit="1" customWidth="1"/>
    <col min="4133" max="4133" width="5.33203125" bestFit="1" customWidth="1"/>
    <col min="4134" max="4134" width="20.1640625" bestFit="1" customWidth="1"/>
    <col min="4135" max="4135" width="39.1640625" bestFit="1" customWidth="1"/>
    <col min="4136" max="4136" width="10.6640625" bestFit="1" customWidth="1"/>
    <col min="4137" max="4137" width="13.1640625" bestFit="1" customWidth="1"/>
    <col min="4138" max="4138" width="3.6640625" bestFit="1" customWidth="1"/>
    <col min="4139" max="4139" width="21.1640625" bestFit="1" customWidth="1"/>
    <col min="4140" max="4140" width="12.1640625" bestFit="1" customWidth="1"/>
    <col min="4141" max="4141" width="9.1640625" bestFit="1" customWidth="1"/>
    <col min="4142" max="4142" width="19.6640625" bestFit="1" customWidth="1"/>
    <col min="4143" max="4143" width="8.83203125" bestFit="1" customWidth="1"/>
    <col min="4144" max="4144" width="27.33203125" bestFit="1" customWidth="1"/>
    <col min="4145" max="4145" width="10.33203125" bestFit="1" customWidth="1"/>
    <col min="4146" max="4146" width="7" bestFit="1" customWidth="1"/>
    <col min="4147" max="4147" width="25.5" bestFit="1" customWidth="1"/>
    <col min="4148" max="4148" width="6.1640625" bestFit="1" customWidth="1"/>
    <col min="4149" max="4149" width="12" bestFit="1" customWidth="1"/>
    <col min="4150" max="4150" width="14" bestFit="1" customWidth="1"/>
    <col min="4151" max="4151" width="18.83203125" bestFit="1" customWidth="1"/>
    <col min="4152" max="4152" width="6.33203125" bestFit="1" customWidth="1"/>
    <col min="4153" max="4153" width="13.1640625" bestFit="1" customWidth="1"/>
    <col min="4154" max="4154" width="6.33203125" bestFit="1" customWidth="1"/>
    <col min="4155" max="4155" width="25.1640625" bestFit="1" customWidth="1"/>
    <col min="4156" max="4156" width="19.5" bestFit="1" customWidth="1"/>
    <col min="4157" max="4157" width="12.6640625" bestFit="1" customWidth="1"/>
    <col min="4158" max="4158" width="25.83203125" bestFit="1" customWidth="1"/>
    <col min="4159" max="4159" width="13.33203125" bestFit="1" customWidth="1"/>
    <col min="4160" max="4160" width="22.5" bestFit="1" customWidth="1"/>
    <col min="4161" max="4161" width="14.83203125" bestFit="1" customWidth="1"/>
    <col min="4162" max="4162" width="7.6640625" bestFit="1" customWidth="1"/>
    <col min="4163" max="4163" width="9.6640625" bestFit="1" customWidth="1"/>
    <col min="4164" max="4164" width="13.6640625" bestFit="1" customWidth="1"/>
    <col min="4165" max="4165" width="9.5" bestFit="1" customWidth="1"/>
    <col min="4166" max="4166" width="4.5" bestFit="1" customWidth="1"/>
    <col min="4167" max="4167" width="12" bestFit="1" customWidth="1"/>
    <col min="4168" max="4168" width="16.33203125" bestFit="1" customWidth="1"/>
    <col min="4169" max="4169" width="15.83203125" bestFit="1" customWidth="1"/>
    <col min="4170" max="4170" width="6.5" bestFit="1" customWidth="1"/>
    <col min="4171" max="4171" width="25.33203125" bestFit="1" customWidth="1"/>
    <col min="4172" max="4172" width="8" bestFit="1" customWidth="1"/>
    <col min="4173" max="4173" width="20.1640625" bestFit="1" customWidth="1"/>
    <col min="4174" max="4174" width="18.33203125" bestFit="1" customWidth="1"/>
    <col min="4175" max="4175" width="10" bestFit="1" customWidth="1"/>
    <col min="4176" max="4176" width="12" bestFit="1" customWidth="1"/>
    <col min="4177" max="4177" width="9.5" bestFit="1" customWidth="1"/>
    <col min="4178" max="4178" width="13.33203125" bestFit="1" customWidth="1"/>
    <col min="4179" max="4179" width="20.5" bestFit="1" customWidth="1"/>
    <col min="4180" max="4180" width="14.5" bestFit="1" customWidth="1"/>
    <col min="4181" max="4181" width="20.5" bestFit="1" customWidth="1"/>
    <col min="4182" max="4182" width="14.83203125" bestFit="1" customWidth="1"/>
    <col min="4183" max="4183" width="32.33203125" bestFit="1" customWidth="1"/>
    <col min="4184" max="4184" width="9" bestFit="1" customWidth="1"/>
    <col min="4185" max="4185" width="5.33203125" bestFit="1" customWidth="1"/>
    <col min="4186" max="4186" width="19.6640625" bestFit="1" customWidth="1"/>
    <col min="4187" max="4187" width="10.5" bestFit="1" customWidth="1"/>
    <col min="4188" max="4188" width="38" bestFit="1" customWidth="1"/>
    <col min="4189" max="4189" width="11" bestFit="1" customWidth="1"/>
    <col min="4190" max="4190" width="6.83203125" bestFit="1" customWidth="1"/>
    <col min="4191" max="4191" width="12.83203125" bestFit="1" customWidth="1"/>
    <col min="4192" max="4192" width="14.1640625" bestFit="1" customWidth="1"/>
    <col min="4193" max="4193" width="13.83203125" bestFit="1" customWidth="1"/>
    <col min="4194" max="4194" width="9.5" bestFit="1" customWidth="1"/>
    <col min="4195" max="4195" width="7.5" bestFit="1" customWidth="1"/>
    <col min="4196" max="4196" width="12.33203125" bestFit="1" customWidth="1"/>
    <col min="4197" max="4197" width="10" bestFit="1" customWidth="1"/>
    <col min="4198" max="4198" width="25.33203125" bestFit="1" customWidth="1"/>
    <col min="4199" max="4199" width="6.6640625" bestFit="1" customWidth="1"/>
    <col min="4200" max="4200" width="24.33203125" bestFit="1" customWidth="1"/>
    <col min="4201" max="4201" width="6.1640625" bestFit="1" customWidth="1"/>
    <col min="4202" max="4202" width="9.6640625" bestFit="1" customWidth="1"/>
    <col min="4203" max="4203" width="16.5" bestFit="1" customWidth="1"/>
    <col min="4204" max="4204" width="16.83203125" bestFit="1" customWidth="1"/>
    <col min="4205" max="4205" width="19.83203125" bestFit="1" customWidth="1"/>
    <col min="4206" max="4206" width="17.33203125" bestFit="1" customWidth="1"/>
    <col min="4207" max="4207" width="16.6640625" bestFit="1" customWidth="1"/>
    <col min="4208" max="4208" width="10.33203125" bestFit="1" customWidth="1"/>
    <col min="4209" max="4209" width="8.33203125" bestFit="1" customWidth="1"/>
    <col min="4210" max="4210" width="11.33203125" bestFit="1" customWidth="1"/>
    <col min="4211" max="4211" width="21.83203125" bestFit="1" customWidth="1"/>
    <col min="4212" max="4212" width="17" bestFit="1" customWidth="1"/>
    <col min="4213" max="4213" width="15.33203125" bestFit="1" customWidth="1"/>
    <col min="4214" max="4214" width="3.83203125" bestFit="1" customWidth="1"/>
    <col min="4215" max="4215" width="12.6640625" bestFit="1" customWidth="1"/>
    <col min="4216" max="4216" width="4.6640625" bestFit="1" customWidth="1"/>
    <col min="4217" max="4217" width="31.1640625" bestFit="1" customWidth="1"/>
    <col min="4218" max="4218" width="28.33203125" bestFit="1" customWidth="1"/>
    <col min="4219" max="4219" width="14.5" bestFit="1" customWidth="1"/>
    <col min="4220" max="4220" width="5.1640625" bestFit="1" customWidth="1"/>
    <col min="4221" max="4221" width="16.83203125" bestFit="1" customWidth="1"/>
    <col min="4222" max="4222" width="27.6640625" bestFit="1" customWidth="1"/>
    <col min="4223" max="4223" width="11.5" bestFit="1" customWidth="1"/>
    <col min="4224" max="4224" width="5.6640625" bestFit="1" customWidth="1"/>
    <col min="4225" max="4225" width="10.1640625" bestFit="1" customWidth="1"/>
    <col min="4226" max="4226" width="7.5" bestFit="1" customWidth="1"/>
    <col min="4227" max="4227" width="13.1640625" bestFit="1" customWidth="1"/>
    <col min="4228" max="4228" width="6" bestFit="1" customWidth="1"/>
    <col min="4229" max="4229" width="12.83203125" bestFit="1" customWidth="1"/>
    <col min="4230" max="4230" width="10.1640625" bestFit="1" customWidth="1"/>
    <col min="4231" max="4231" width="6.83203125" bestFit="1" customWidth="1"/>
    <col min="4232" max="4232" width="7" bestFit="1" customWidth="1"/>
    <col min="4233" max="4233" width="4.6640625" bestFit="1" customWidth="1"/>
    <col min="4234" max="4234" width="10.1640625" bestFit="1" customWidth="1"/>
    <col min="4235" max="4235" width="8.6640625" bestFit="1" customWidth="1"/>
    <col min="4236" max="4236" width="20.33203125" bestFit="1" customWidth="1"/>
    <col min="4237" max="4237" width="7.83203125" bestFit="1" customWidth="1"/>
    <col min="4238" max="4238" width="4.83203125" bestFit="1" customWidth="1"/>
    <col min="4239" max="4239" width="15.33203125" bestFit="1" customWidth="1"/>
    <col min="4240" max="4240" width="6.33203125" bestFit="1" customWidth="1"/>
    <col min="4241" max="4241" width="12.5" bestFit="1" customWidth="1"/>
    <col min="4242" max="4242" width="5.1640625" bestFit="1" customWidth="1"/>
    <col min="4243" max="4243" width="6.33203125" bestFit="1" customWidth="1"/>
    <col min="4244" max="4244" width="15" bestFit="1" customWidth="1"/>
    <col min="4245" max="4245" width="7.6640625" bestFit="1" customWidth="1"/>
    <col min="4246" max="4246" width="5.1640625" bestFit="1" customWidth="1"/>
    <col min="4247" max="4247" width="43.83203125" bestFit="1" customWidth="1"/>
    <col min="4248" max="4248" width="7.83203125" bestFit="1" customWidth="1"/>
    <col min="4249" max="4249" width="12.6640625" bestFit="1" customWidth="1"/>
    <col min="4250" max="4250" width="22.5" bestFit="1" customWidth="1"/>
    <col min="4251" max="4251" width="13.83203125" bestFit="1" customWidth="1"/>
    <col min="4252" max="4252" width="21.83203125" bestFit="1" customWidth="1"/>
    <col min="4253" max="4253" width="13" bestFit="1" customWidth="1"/>
    <col min="4254" max="4254" width="19.5" bestFit="1" customWidth="1"/>
    <col min="4255" max="4255" width="8.1640625" bestFit="1" customWidth="1"/>
    <col min="4256" max="4256" width="18.5" bestFit="1" customWidth="1"/>
    <col min="4257" max="4257" width="8.5" bestFit="1" customWidth="1"/>
    <col min="4258" max="4258" width="7.83203125" bestFit="1" customWidth="1"/>
    <col min="4259" max="4259" width="10" bestFit="1" customWidth="1"/>
    <col min="4260" max="4260" width="13.83203125" bestFit="1" customWidth="1"/>
    <col min="4261" max="4261" width="12.33203125" bestFit="1" customWidth="1"/>
    <col min="4262" max="4262" width="11.6640625" bestFit="1" customWidth="1"/>
    <col min="4263" max="4263" width="20.1640625" bestFit="1" customWidth="1"/>
    <col min="4264" max="4264" width="9.6640625" bestFit="1" customWidth="1"/>
    <col min="4265" max="4265" width="12.6640625" bestFit="1" customWidth="1"/>
    <col min="4266" max="4266" width="20.5" bestFit="1" customWidth="1"/>
    <col min="4267" max="4267" width="15" bestFit="1" customWidth="1"/>
    <col min="4268" max="4268" width="9.83203125" bestFit="1" customWidth="1"/>
    <col min="4269" max="4269" width="11.33203125" bestFit="1" customWidth="1"/>
    <col min="4270" max="4270" width="24.5" bestFit="1" customWidth="1"/>
    <col min="4271" max="4271" width="18.1640625" bestFit="1" customWidth="1"/>
    <col min="4272" max="4272" width="22.5" bestFit="1" customWidth="1"/>
    <col min="4273" max="4273" width="17.1640625" bestFit="1" customWidth="1"/>
    <col min="4274" max="4274" width="13.6640625" bestFit="1" customWidth="1"/>
    <col min="4275" max="4275" width="10.5" bestFit="1" customWidth="1"/>
    <col min="4276" max="4276" width="25.5" bestFit="1" customWidth="1"/>
    <col min="4277" max="4277" width="12.5" bestFit="1" customWidth="1"/>
    <col min="4278" max="4278" width="14.5" bestFit="1" customWidth="1"/>
    <col min="4279" max="4279" width="18.83203125" bestFit="1" customWidth="1"/>
    <col min="4280" max="4280" width="23.33203125" bestFit="1" customWidth="1"/>
    <col min="4281" max="4281" width="19.6640625" bestFit="1" customWidth="1"/>
    <col min="4282" max="4282" width="15.33203125" bestFit="1" customWidth="1"/>
    <col min="4283" max="4283" width="13.83203125" bestFit="1" customWidth="1"/>
    <col min="4284" max="4284" width="20.1640625" bestFit="1" customWidth="1"/>
    <col min="4285" max="4285" width="11.5" bestFit="1" customWidth="1"/>
    <col min="4286" max="4286" width="15.5" bestFit="1" customWidth="1"/>
    <col min="4287" max="4287" width="13" bestFit="1" customWidth="1"/>
    <col min="4288" max="4288" width="23.5" bestFit="1" customWidth="1"/>
    <col min="4289" max="4289" width="11.33203125" bestFit="1" customWidth="1"/>
    <col min="4290" max="4290" width="21.1640625" bestFit="1" customWidth="1"/>
    <col min="4291" max="4291" width="19.6640625" bestFit="1" customWidth="1"/>
    <col min="4292" max="4292" width="12" bestFit="1" customWidth="1"/>
    <col min="4293" max="4293" width="19.83203125" bestFit="1" customWidth="1"/>
    <col min="4294" max="4294" width="8.83203125" bestFit="1" customWidth="1"/>
    <col min="4295" max="4295" width="8.33203125" bestFit="1" customWidth="1"/>
    <col min="4296" max="4296" width="14.83203125" bestFit="1" customWidth="1"/>
    <col min="4297" max="4297" width="18.5" bestFit="1" customWidth="1"/>
    <col min="4298" max="4298" width="5.33203125" bestFit="1" customWidth="1"/>
    <col min="4299" max="4299" width="7.33203125" bestFit="1" customWidth="1"/>
    <col min="4300" max="4300" width="5.6640625" bestFit="1" customWidth="1"/>
    <col min="4301" max="4301" width="11" bestFit="1" customWidth="1"/>
    <col min="4302" max="4302" width="36.5" bestFit="1" customWidth="1"/>
    <col min="4303" max="4303" width="11.1640625" bestFit="1" customWidth="1"/>
    <col min="4304" max="4304" width="16.5" bestFit="1" customWidth="1"/>
    <col min="4305" max="4305" width="21.6640625" bestFit="1" customWidth="1"/>
    <col min="4306" max="4306" width="29.33203125" bestFit="1" customWidth="1"/>
    <col min="4307" max="4307" width="9.6640625" bestFit="1" customWidth="1"/>
    <col min="4308" max="4308" width="9.33203125" bestFit="1" customWidth="1"/>
    <col min="4309" max="4309" width="15.33203125" bestFit="1" customWidth="1"/>
    <col min="4310" max="4310" width="8.5" bestFit="1" customWidth="1"/>
    <col min="4311" max="4311" width="6" bestFit="1" customWidth="1"/>
    <col min="4312" max="4312" width="20.5" bestFit="1" customWidth="1"/>
    <col min="4313" max="4313" width="10" bestFit="1" customWidth="1"/>
    <col min="4314" max="4314" width="17.1640625" bestFit="1" customWidth="1"/>
    <col min="4315" max="4315" width="11.33203125" bestFit="1" customWidth="1"/>
    <col min="4316" max="4316" width="10.83203125" bestFit="1" customWidth="1"/>
    <col min="4317" max="4317" width="8.33203125" bestFit="1" customWidth="1"/>
    <col min="4318" max="4318" width="9.83203125" bestFit="1" customWidth="1"/>
    <col min="4319" max="4319" width="12.1640625" bestFit="1" customWidth="1"/>
    <col min="4320" max="4320" width="5.1640625" bestFit="1" customWidth="1"/>
    <col min="4321" max="4321" width="12.1640625" bestFit="1" customWidth="1"/>
    <col min="4322" max="4322" width="24" bestFit="1" customWidth="1"/>
    <col min="4323" max="4323" width="14.5" bestFit="1" customWidth="1"/>
    <col min="4324" max="4324" width="14.83203125" bestFit="1" customWidth="1"/>
    <col min="4325" max="4325" width="6.83203125" bestFit="1" customWidth="1"/>
    <col min="4326" max="4326" width="20.5" bestFit="1" customWidth="1"/>
    <col min="4327" max="4327" width="16.6640625" bestFit="1" customWidth="1"/>
    <col min="4328" max="4328" width="14.5" bestFit="1" customWidth="1"/>
    <col min="4329" max="4329" width="12.5" bestFit="1" customWidth="1"/>
    <col min="4330" max="4330" width="19.6640625" bestFit="1" customWidth="1"/>
    <col min="4331" max="4331" width="9.6640625" bestFit="1" customWidth="1"/>
    <col min="4332" max="4332" width="12" bestFit="1" customWidth="1"/>
    <col min="4333" max="4333" width="7.33203125" bestFit="1" customWidth="1"/>
    <col min="4334" max="4334" width="14" bestFit="1" customWidth="1"/>
    <col min="4335" max="4335" width="13.33203125" bestFit="1" customWidth="1"/>
    <col min="4336" max="4336" width="23.6640625" bestFit="1" customWidth="1"/>
    <col min="4337" max="4337" width="16.6640625" bestFit="1" customWidth="1"/>
    <col min="4338" max="4338" width="14.1640625" bestFit="1" customWidth="1"/>
    <col min="4339" max="4339" width="23.6640625" bestFit="1" customWidth="1"/>
    <col min="4340" max="4340" width="17.33203125" bestFit="1" customWidth="1"/>
    <col min="4341" max="4341" width="11.1640625" bestFit="1" customWidth="1"/>
    <col min="4342" max="4342" width="9.1640625" bestFit="1" customWidth="1"/>
    <col min="4343" max="4343" width="13.1640625" bestFit="1" customWidth="1"/>
    <col min="4344" max="4344" width="14" bestFit="1" customWidth="1"/>
    <col min="4345" max="4345" width="23.5" bestFit="1" customWidth="1"/>
    <col min="4346" max="4346" width="11" bestFit="1" customWidth="1"/>
    <col min="4347" max="4347" width="14.1640625" bestFit="1" customWidth="1"/>
    <col min="4348" max="4348" width="22.83203125" bestFit="1" customWidth="1"/>
    <col min="4349" max="4349" width="17" bestFit="1" customWidth="1"/>
    <col min="4350" max="4350" width="9.33203125" bestFit="1" customWidth="1"/>
    <col min="4351" max="4351" width="10.33203125" bestFit="1" customWidth="1"/>
    <col min="4352" max="4352" width="19" bestFit="1" customWidth="1"/>
    <col min="4353" max="4353" width="11.1640625" bestFit="1" customWidth="1"/>
    <col min="4354" max="4354" width="14.83203125" bestFit="1" customWidth="1"/>
    <col min="4355" max="4355" width="13.83203125" bestFit="1" customWidth="1"/>
    <col min="4356" max="4356" width="13.5" bestFit="1" customWidth="1"/>
    <col min="4357" max="4357" width="16.83203125" bestFit="1" customWidth="1"/>
    <col min="4358" max="4358" width="12" bestFit="1" customWidth="1"/>
    <col min="4359" max="4359" width="19.1640625" bestFit="1" customWidth="1"/>
    <col min="4360" max="4360" width="7.6640625" bestFit="1" customWidth="1"/>
    <col min="4361" max="4361" width="6.1640625" bestFit="1" customWidth="1"/>
    <col min="4362" max="4362" width="11.6640625" bestFit="1" customWidth="1"/>
    <col min="4363" max="4363" width="35.6640625" bestFit="1" customWidth="1"/>
    <col min="4364" max="4364" width="5.83203125" bestFit="1" customWidth="1"/>
    <col min="4365" max="4365" width="6.1640625" bestFit="1" customWidth="1"/>
    <col min="4366" max="4366" width="19" bestFit="1" customWidth="1"/>
    <col min="4367" max="4367" width="14" bestFit="1" customWidth="1"/>
    <col min="4368" max="4368" width="6" bestFit="1" customWidth="1"/>
    <col min="4369" max="4369" width="8.1640625" bestFit="1" customWidth="1"/>
    <col min="4370" max="4370" width="5" bestFit="1" customWidth="1"/>
    <col min="4371" max="4371" width="8.6640625" bestFit="1" customWidth="1"/>
    <col min="4372" max="4372" width="9.1640625" bestFit="1" customWidth="1"/>
    <col min="4373" max="4373" width="7.33203125" bestFit="1" customWidth="1"/>
    <col min="4374" max="4374" width="13.5" bestFit="1" customWidth="1"/>
    <col min="4375" max="4375" width="12.83203125" bestFit="1" customWidth="1"/>
    <col min="4376" max="4376" width="26" bestFit="1" customWidth="1"/>
    <col min="4377" max="4377" width="14.83203125" bestFit="1" customWidth="1"/>
    <col min="4378" max="4378" width="12.1640625" bestFit="1" customWidth="1"/>
    <col min="4379" max="4379" width="10.6640625" bestFit="1" customWidth="1"/>
    <col min="4380" max="4380" width="12.6640625" bestFit="1" customWidth="1"/>
    <col min="4381" max="4381" width="14.83203125" bestFit="1" customWidth="1"/>
    <col min="4382" max="4382" width="7" bestFit="1" customWidth="1"/>
    <col min="4383" max="4383" width="12.1640625" bestFit="1" customWidth="1"/>
    <col min="4384" max="4384" width="10.6640625" bestFit="1" customWidth="1"/>
    <col min="4385" max="4385" width="7.6640625" bestFit="1" customWidth="1"/>
    <col min="4386" max="4386" width="5.83203125" bestFit="1" customWidth="1"/>
    <col min="4387" max="4387" width="18.6640625" bestFit="1" customWidth="1"/>
    <col min="4388" max="4388" width="20" bestFit="1" customWidth="1"/>
    <col min="4389" max="4389" width="13" bestFit="1" customWidth="1"/>
    <col min="4390" max="4390" width="9.33203125" bestFit="1" customWidth="1"/>
    <col min="4391" max="4391" width="17.6640625" bestFit="1" customWidth="1"/>
    <col min="4392" max="4392" width="13.5" bestFit="1" customWidth="1"/>
    <col min="4393" max="4393" width="23.83203125" bestFit="1" customWidth="1"/>
    <col min="4394" max="4395" width="8.83203125" bestFit="1" customWidth="1"/>
    <col min="4396" max="4396" width="9.33203125" bestFit="1" customWidth="1"/>
    <col min="4397" max="4397" width="13.5" bestFit="1" customWidth="1"/>
    <col min="4398" max="4398" width="7.6640625" bestFit="1" customWidth="1"/>
    <col min="4399" max="4399" width="15.6640625" bestFit="1" customWidth="1"/>
    <col min="4400" max="4400" width="12.1640625" bestFit="1" customWidth="1"/>
    <col min="4401" max="4401" width="13" bestFit="1" customWidth="1"/>
    <col min="4402" max="4402" width="6.33203125" bestFit="1" customWidth="1"/>
    <col min="4403" max="4403" width="8.6640625" bestFit="1" customWidth="1"/>
    <col min="4404" max="4404" width="17.1640625" bestFit="1" customWidth="1"/>
    <col min="4405" max="4405" width="12.6640625" bestFit="1" customWidth="1"/>
    <col min="4406" max="4406" width="10.1640625" bestFit="1" customWidth="1"/>
    <col min="4407" max="4407" width="23.83203125" bestFit="1" customWidth="1"/>
    <col min="4408" max="4408" width="23.6640625" bestFit="1" customWidth="1"/>
    <col min="4409" max="4409" width="26.83203125" bestFit="1" customWidth="1"/>
    <col min="4410" max="4410" width="22.33203125" bestFit="1" customWidth="1"/>
    <col min="4411" max="4411" width="9.1640625" bestFit="1" customWidth="1"/>
    <col min="4412" max="4412" width="15.83203125" bestFit="1" customWidth="1"/>
    <col min="4413" max="4413" width="10" bestFit="1" customWidth="1"/>
    <col min="4414" max="4414" width="6.1640625" bestFit="1" customWidth="1"/>
    <col min="4415" max="4415" width="12.83203125" bestFit="1" customWidth="1"/>
    <col min="4416" max="4416" width="11.33203125" bestFit="1" customWidth="1"/>
    <col min="4417" max="4417" width="7.83203125" bestFit="1" customWidth="1"/>
    <col min="4418" max="4418" width="17.6640625" bestFit="1" customWidth="1"/>
    <col min="4419" max="4419" width="21" bestFit="1" customWidth="1"/>
    <col min="4420" max="4420" width="39" bestFit="1" customWidth="1"/>
    <col min="4421" max="4421" width="10.6640625" bestFit="1" customWidth="1"/>
    <col min="4422" max="4422" width="7.6640625" bestFit="1" customWidth="1"/>
    <col min="4423" max="4423" width="4.83203125" bestFit="1" customWidth="1"/>
    <col min="4424" max="4424" width="15.33203125" bestFit="1" customWidth="1"/>
    <col min="4425" max="4425" width="2.33203125" bestFit="1" customWidth="1"/>
    <col min="4426" max="4426" width="15.5" bestFit="1" customWidth="1"/>
    <col min="4427" max="4427" width="17.5" bestFit="1" customWidth="1"/>
    <col min="4428" max="4428" width="16.6640625" bestFit="1" customWidth="1"/>
    <col min="4429" max="4429" width="6.6640625" bestFit="1" customWidth="1"/>
    <col min="4430" max="4430" width="18.5" bestFit="1" customWidth="1"/>
    <col min="4431" max="4431" width="9.6640625" bestFit="1" customWidth="1"/>
    <col min="4432" max="4432" width="27.83203125" bestFit="1" customWidth="1"/>
    <col min="4433" max="4433" width="6.33203125" bestFit="1" customWidth="1"/>
    <col min="4434" max="4434" width="13" bestFit="1" customWidth="1"/>
    <col min="4435" max="4435" width="6.33203125" bestFit="1" customWidth="1"/>
    <col min="4436" max="4436" width="6.83203125" bestFit="1" customWidth="1"/>
    <col min="4437" max="4437" width="13.5" bestFit="1" customWidth="1"/>
    <col min="4438" max="4438" width="28.83203125" bestFit="1" customWidth="1"/>
    <col min="4439" max="4439" width="25" bestFit="1" customWidth="1"/>
    <col min="4440" max="4440" width="11.5" bestFit="1" customWidth="1"/>
    <col min="4441" max="4441" width="15.6640625" bestFit="1" customWidth="1"/>
    <col min="4442" max="4442" width="5.6640625" bestFit="1" customWidth="1"/>
    <col min="4443" max="4443" width="8" bestFit="1" customWidth="1"/>
    <col min="4444" max="4444" width="8.83203125" bestFit="1" customWidth="1"/>
    <col min="4445" max="4445" width="14" bestFit="1" customWidth="1"/>
    <col min="4446" max="4446" width="11.6640625" bestFit="1" customWidth="1"/>
    <col min="4447" max="4447" width="10.83203125" bestFit="1" customWidth="1"/>
    <col min="4448" max="4448" width="4.1640625" bestFit="1" customWidth="1"/>
    <col min="4449" max="4449" width="8.83203125" bestFit="1" customWidth="1"/>
    <col min="4450" max="4450" width="6" bestFit="1" customWidth="1"/>
    <col min="4451" max="4451" width="11.1640625" bestFit="1" customWidth="1"/>
    <col min="4452" max="4452" width="5.83203125" bestFit="1" customWidth="1"/>
    <col min="4453" max="4453" width="49.5" bestFit="1" customWidth="1"/>
    <col min="4454" max="4454" width="8.33203125" bestFit="1" customWidth="1"/>
    <col min="4455" max="4455" width="12" bestFit="1" customWidth="1"/>
    <col min="4456" max="4456" width="8.5" bestFit="1" customWidth="1"/>
    <col min="4457" max="4457" width="20" bestFit="1" customWidth="1"/>
    <col min="4458" max="4458" width="13.1640625" bestFit="1" customWidth="1"/>
    <col min="4459" max="4459" width="6.83203125" bestFit="1" customWidth="1"/>
    <col min="4460" max="4460" width="12.6640625" bestFit="1" customWidth="1"/>
    <col min="4461" max="4461" width="12.83203125" bestFit="1" customWidth="1"/>
    <col min="4462" max="4462" width="7.83203125" bestFit="1" customWidth="1"/>
    <col min="4463" max="4463" width="9.83203125" bestFit="1" customWidth="1"/>
    <col min="4464" max="4464" width="15" bestFit="1" customWidth="1"/>
    <col min="4465" max="4465" width="25.6640625" bestFit="1" customWidth="1"/>
    <col min="4466" max="4466" width="15.6640625" bestFit="1" customWidth="1"/>
    <col min="4467" max="4467" width="16.83203125" bestFit="1" customWidth="1"/>
    <col min="4468" max="4468" width="6.5" bestFit="1" customWidth="1"/>
    <col min="4469" max="4469" width="9" bestFit="1" customWidth="1"/>
    <col min="4470" max="4470" width="8.6640625" bestFit="1" customWidth="1"/>
    <col min="4471" max="4471" width="7.6640625" bestFit="1" customWidth="1"/>
    <col min="4472" max="4472" width="5" bestFit="1" customWidth="1"/>
    <col min="4473" max="4473" width="24.6640625" bestFit="1" customWidth="1"/>
    <col min="4474" max="4474" width="13.5" bestFit="1" customWidth="1"/>
    <col min="4475" max="4475" width="8.83203125" bestFit="1" customWidth="1"/>
    <col min="4476" max="4476" width="16.33203125" bestFit="1" customWidth="1"/>
    <col min="4477" max="4477" width="11.83203125" bestFit="1" customWidth="1"/>
    <col min="4478" max="4478" width="7.6640625" bestFit="1" customWidth="1"/>
    <col min="4479" max="4479" width="20.33203125" bestFit="1" customWidth="1"/>
    <col min="4480" max="4480" width="14.6640625" bestFit="1" customWidth="1"/>
    <col min="4481" max="4481" width="42.5" bestFit="1" customWidth="1"/>
    <col min="4482" max="4482" width="13" bestFit="1" customWidth="1"/>
    <col min="4483" max="4483" width="14.33203125" bestFit="1" customWidth="1"/>
    <col min="4484" max="4484" width="13.5" bestFit="1" customWidth="1"/>
    <col min="4485" max="4485" width="11.33203125" bestFit="1" customWidth="1"/>
    <col min="4486" max="4486" width="37.6640625" bestFit="1" customWidth="1"/>
    <col min="4487" max="4487" width="6.6640625" bestFit="1" customWidth="1"/>
    <col min="4488" max="4488" width="6.1640625" bestFit="1" customWidth="1"/>
    <col min="4489" max="4489" width="13.1640625" bestFit="1" customWidth="1"/>
    <col min="4490" max="4490" width="4.6640625" bestFit="1" customWidth="1"/>
    <col min="4491" max="4491" width="10.33203125" bestFit="1" customWidth="1"/>
    <col min="4492" max="4492" width="20.5" bestFit="1" customWidth="1"/>
    <col min="4493" max="4493" width="8.33203125" bestFit="1" customWidth="1"/>
    <col min="4494" max="4494" width="5.6640625" bestFit="1" customWidth="1"/>
    <col min="4495" max="4495" width="18.1640625" bestFit="1" customWidth="1"/>
    <col min="4496" max="4496" width="11.33203125" bestFit="1" customWidth="1"/>
    <col min="4497" max="4497" width="10.6640625" bestFit="1" customWidth="1"/>
    <col min="4498" max="4498" width="12.6640625" bestFit="1" customWidth="1"/>
    <col min="4499" max="4499" width="14.6640625" bestFit="1" customWidth="1"/>
    <col min="4500" max="4500" width="7.83203125" bestFit="1" customWidth="1"/>
    <col min="4501" max="4501" width="22.1640625" bestFit="1" customWidth="1"/>
    <col min="4502" max="4502" width="13" bestFit="1" customWidth="1"/>
    <col min="4503" max="4503" width="10" bestFit="1" customWidth="1"/>
    <col min="4504" max="4504" width="27" bestFit="1" customWidth="1"/>
    <col min="4505" max="4505" width="10" bestFit="1" customWidth="1"/>
    <col min="4506" max="4506" width="8.83203125" bestFit="1" customWidth="1"/>
    <col min="4507" max="4507" width="21.1640625" bestFit="1" customWidth="1"/>
    <col min="4508" max="4508" width="8.6640625" bestFit="1" customWidth="1"/>
    <col min="4509" max="4509" width="11.83203125" bestFit="1" customWidth="1"/>
    <col min="4510" max="4510" width="23" bestFit="1" customWidth="1"/>
    <col min="4511" max="4511" width="32.6640625" bestFit="1" customWidth="1"/>
    <col min="4512" max="4512" width="8.1640625" bestFit="1" customWidth="1"/>
    <col min="4513" max="4513" width="10.1640625" bestFit="1" customWidth="1"/>
    <col min="4514" max="4514" width="15.83203125" bestFit="1" customWidth="1"/>
    <col min="4515" max="4515" width="14.5" bestFit="1" customWidth="1"/>
    <col min="4516" max="4516" width="8.1640625" bestFit="1" customWidth="1"/>
    <col min="4517" max="4517" width="15.83203125" bestFit="1" customWidth="1"/>
    <col min="4518" max="4518" width="21.5" bestFit="1" customWidth="1"/>
    <col min="4519" max="4519" width="23.5" bestFit="1" customWidth="1"/>
    <col min="4520" max="4520" width="13.1640625" bestFit="1" customWidth="1"/>
    <col min="4521" max="4521" width="11.83203125" bestFit="1" customWidth="1"/>
    <col min="4522" max="4522" width="11.1640625" bestFit="1" customWidth="1"/>
    <col min="4523" max="4523" width="16.6640625" bestFit="1" customWidth="1"/>
    <col min="4524" max="4524" width="12.6640625" bestFit="1" customWidth="1"/>
    <col min="4525" max="4525" width="13.1640625" bestFit="1" customWidth="1"/>
    <col min="4526" max="4526" width="15.1640625" bestFit="1" customWidth="1"/>
    <col min="4527" max="4527" width="15.6640625" bestFit="1" customWidth="1"/>
    <col min="4528" max="4528" width="14.5" bestFit="1" customWidth="1"/>
    <col min="4529" max="4529" width="9.1640625" bestFit="1" customWidth="1"/>
    <col min="4530" max="4530" width="14.6640625" bestFit="1" customWidth="1"/>
    <col min="4531" max="4531" width="14.33203125" bestFit="1" customWidth="1"/>
    <col min="4532" max="4532" width="17.1640625" bestFit="1" customWidth="1"/>
    <col min="4533" max="4533" width="16.6640625" bestFit="1" customWidth="1"/>
    <col min="4534" max="4534" width="12.83203125" bestFit="1" customWidth="1"/>
    <col min="4535" max="4535" width="15" bestFit="1" customWidth="1"/>
    <col min="4536" max="4536" width="10.83203125" bestFit="1" customWidth="1"/>
    <col min="4537" max="4537" width="20.33203125" bestFit="1" customWidth="1"/>
    <col min="4538" max="4538" width="16.6640625" bestFit="1" customWidth="1"/>
    <col min="4539" max="4539" width="12.5" bestFit="1" customWidth="1"/>
    <col min="4540" max="4540" width="15.1640625" bestFit="1" customWidth="1"/>
    <col min="4541" max="4541" width="14.6640625" bestFit="1" customWidth="1"/>
    <col min="4542" max="4542" width="20.6640625" bestFit="1" customWidth="1"/>
    <col min="4543" max="4543" width="21.83203125" bestFit="1" customWidth="1"/>
    <col min="4544" max="4544" width="9.83203125" bestFit="1" customWidth="1"/>
    <col min="4545" max="4545" width="24.33203125" bestFit="1" customWidth="1"/>
    <col min="4546" max="4546" width="11.1640625" bestFit="1" customWidth="1"/>
    <col min="4547" max="4547" width="21.5" bestFit="1" customWidth="1"/>
    <col min="4548" max="4548" width="21.1640625" bestFit="1" customWidth="1"/>
    <col min="4549" max="4549" width="14.1640625" bestFit="1" customWidth="1"/>
    <col min="4550" max="4550" width="29.5" bestFit="1" customWidth="1"/>
    <col min="4551" max="4551" width="38.1640625" bestFit="1" customWidth="1"/>
    <col min="4552" max="4552" width="23.33203125" bestFit="1" customWidth="1"/>
    <col min="4553" max="4553" width="11.6640625" bestFit="1" customWidth="1"/>
    <col min="4554" max="4554" width="28.5" bestFit="1" customWidth="1"/>
    <col min="4555" max="4555" width="21.5" bestFit="1" customWidth="1"/>
    <col min="4556" max="4556" width="9" bestFit="1" customWidth="1"/>
    <col min="4557" max="4557" width="8.1640625" bestFit="1" customWidth="1"/>
    <col min="4558" max="4558" width="9" bestFit="1" customWidth="1"/>
    <col min="4559" max="4560" width="9.5" bestFit="1" customWidth="1"/>
    <col min="4561" max="4561" width="17.6640625" bestFit="1" customWidth="1"/>
    <col min="4562" max="4562" width="12.83203125" bestFit="1" customWidth="1"/>
    <col min="4563" max="4563" width="20.1640625" bestFit="1" customWidth="1"/>
    <col min="4564" max="4564" width="10.33203125" bestFit="1" customWidth="1"/>
    <col min="4565" max="4565" width="9.33203125" bestFit="1" customWidth="1"/>
    <col min="4566" max="4566" width="10.33203125" bestFit="1" customWidth="1"/>
    <col min="4567" max="4567" width="9" bestFit="1" customWidth="1"/>
    <col min="4568" max="4568" width="8.5" bestFit="1" customWidth="1"/>
    <col min="4569" max="4569" width="8.6640625" bestFit="1" customWidth="1"/>
    <col min="4570" max="4570" width="19.33203125" bestFit="1" customWidth="1"/>
    <col min="4571" max="4571" width="13.6640625" bestFit="1" customWidth="1"/>
    <col min="4572" max="4572" width="13.33203125" bestFit="1" customWidth="1"/>
    <col min="4573" max="4573" width="36" bestFit="1" customWidth="1"/>
    <col min="4574" max="4574" width="13.6640625" bestFit="1" customWidth="1"/>
    <col min="4575" max="4575" width="9.5" bestFit="1" customWidth="1"/>
    <col min="4576" max="4576" width="11" bestFit="1" customWidth="1"/>
    <col min="4577" max="4577" width="7.33203125" bestFit="1" customWidth="1"/>
    <col min="4578" max="4578" width="19.83203125" bestFit="1" customWidth="1"/>
    <col min="4579" max="4579" width="26.1640625" bestFit="1" customWidth="1"/>
    <col min="4580" max="4580" width="10.33203125" bestFit="1" customWidth="1"/>
    <col min="4581" max="4581" width="19.83203125" bestFit="1" customWidth="1"/>
    <col min="4582" max="4582" width="12.6640625" bestFit="1" customWidth="1"/>
    <col min="4583" max="4583" width="12.33203125" bestFit="1" customWidth="1"/>
    <col min="4584" max="4584" width="8.83203125" bestFit="1" customWidth="1"/>
    <col min="4585" max="4585" width="37.6640625" bestFit="1" customWidth="1"/>
    <col min="4586" max="4586" width="9.5" bestFit="1" customWidth="1"/>
    <col min="4587" max="4587" width="14.5" bestFit="1" customWidth="1"/>
    <col min="4588" max="4588" width="12.83203125" bestFit="1" customWidth="1"/>
    <col min="4589" max="4589" width="8.5" bestFit="1" customWidth="1"/>
    <col min="4590" max="4590" width="18.6640625" bestFit="1" customWidth="1"/>
    <col min="4591" max="4591" width="26.6640625" bestFit="1" customWidth="1"/>
    <col min="4592" max="4592" width="12.1640625" bestFit="1" customWidth="1"/>
    <col min="4593" max="4593" width="24.1640625" bestFit="1" customWidth="1"/>
    <col min="4594" max="4594" width="10.1640625" bestFit="1" customWidth="1"/>
    <col min="4595" max="4595" width="10.33203125" bestFit="1" customWidth="1"/>
    <col min="4596" max="4596" width="10.1640625" bestFit="1" customWidth="1"/>
    <col min="4597" max="4597" width="7.6640625" bestFit="1" customWidth="1"/>
    <col min="4598" max="4598" width="13.5" bestFit="1" customWidth="1"/>
    <col min="4599" max="4599" width="14.6640625" bestFit="1" customWidth="1"/>
    <col min="4600" max="4600" width="3.5" bestFit="1" customWidth="1"/>
    <col min="4601" max="4601" width="24.1640625" bestFit="1" customWidth="1"/>
    <col min="4602" max="4602" width="10.83203125" bestFit="1" customWidth="1"/>
    <col min="4603" max="4603" width="25.1640625" bestFit="1" customWidth="1"/>
    <col min="4604" max="4604" width="11" bestFit="1" customWidth="1"/>
    <col min="4605" max="4605" width="9.83203125" bestFit="1" customWidth="1"/>
    <col min="4606" max="4606" width="7.33203125" bestFit="1" customWidth="1"/>
    <col min="4607" max="4607" width="6.1640625" bestFit="1" customWidth="1"/>
    <col min="4608" max="4608" width="7.6640625" bestFit="1" customWidth="1"/>
    <col min="4609" max="4609" width="16.33203125" bestFit="1" customWidth="1"/>
    <col min="4610" max="4610" width="9" bestFit="1" customWidth="1"/>
    <col min="4611" max="4611" width="24" bestFit="1" customWidth="1"/>
    <col min="4612" max="4612" width="12.6640625" bestFit="1" customWidth="1"/>
    <col min="4613" max="4613" width="12.1640625" bestFit="1" customWidth="1"/>
    <col min="4614" max="4614" width="13.6640625" bestFit="1" customWidth="1"/>
    <col min="4615" max="4615" width="12.33203125" bestFit="1" customWidth="1"/>
    <col min="4616" max="4616" width="16" bestFit="1" customWidth="1"/>
    <col min="4617" max="4617" width="14.33203125" bestFit="1" customWidth="1"/>
    <col min="4618" max="4618" width="5.83203125" bestFit="1" customWidth="1"/>
    <col min="4619" max="4619" width="10.5" bestFit="1" customWidth="1"/>
    <col min="4620" max="4620" width="15.1640625" bestFit="1" customWidth="1"/>
    <col min="4621" max="4621" width="5.83203125" bestFit="1" customWidth="1"/>
    <col min="4622" max="4622" width="16.33203125" bestFit="1" customWidth="1"/>
    <col min="4623" max="4623" width="10.33203125" bestFit="1" customWidth="1"/>
    <col min="4624" max="4624" width="11" bestFit="1" customWidth="1"/>
    <col min="4625" max="4625" width="5.33203125" bestFit="1" customWidth="1"/>
    <col min="4626" max="4626" width="20.33203125" bestFit="1" customWidth="1"/>
    <col min="4627" max="4627" width="7.33203125" bestFit="1" customWidth="1"/>
    <col min="4628" max="4628" width="9" bestFit="1" customWidth="1"/>
    <col min="4629" max="4629" width="5.83203125" bestFit="1" customWidth="1"/>
    <col min="4630" max="4630" width="9.33203125" bestFit="1" customWidth="1"/>
    <col min="4631" max="4631" width="18.5" bestFit="1" customWidth="1"/>
    <col min="4632" max="4632" width="15.83203125" bestFit="1" customWidth="1"/>
    <col min="4633" max="4633" width="19.83203125" bestFit="1" customWidth="1"/>
    <col min="4634" max="4634" width="13.33203125" bestFit="1" customWidth="1"/>
    <col min="4635" max="4635" width="23.6640625" bestFit="1" customWidth="1"/>
    <col min="4636" max="4636" width="10.33203125" bestFit="1" customWidth="1"/>
    <col min="4637" max="4637" width="12.5" bestFit="1" customWidth="1"/>
    <col min="4638" max="4638" width="25.5" bestFit="1" customWidth="1"/>
    <col min="4639" max="4639" width="12.33203125" bestFit="1" customWidth="1"/>
    <col min="4640" max="4640" width="6.1640625" bestFit="1" customWidth="1"/>
    <col min="4641" max="4641" width="10.6640625" bestFit="1" customWidth="1"/>
    <col min="4642" max="4642" width="7.83203125" bestFit="1" customWidth="1"/>
    <col min="4643" max="4643" width="15.1640625" bestFit="1" customWidth="1"/>
    <col min="4644" max="4644" width="18.1640625" bestFit="1" customWidth="1"/>
    <col min="4645" max="4645" width="8.1640625" bestFit="1" customWidth="1"/>
    <col min="4646" max="4646" width="12.5" bestFit="1" customWidth="1"/>
    <col min="4647" max="4647" width="15" bestFit="1" customWidth="1"/>
    <col min="4648" max="4648" width="12" bestFit="1" customWidth="1"/>
    <col min="4649" max="4649" width="8.1640625" bestFit="1" customWidth="1"/>
    <col min="4650" max="4650" width="18.1640625" bestFit="1" customWidth="1"/>
    <col min="4651" max="4651" width="9.33203125" bestFit="1" customWidth="1"/>
    <col min="4652" max="4652" width="10.33203125" bestFit="1" customWidth="1"/>
    <col min="4653" max="4653" width="7" bestFit="1" customWidth="1"/>
    <col min="4654" max="4655" width="10.5" bestFit="1" customWidth="1"/>
    <col min="4656" max="4656" width="6.83203125" bestFit="1" customWidth="1"/>
    <col min="4657" max="4657" width="4.83203125" bestFit="1" customWidth="1"/>
    <col min="4658" max="4658" width="23" bestFit="1" customWidth="1"/>
    <col min="4659" max="4659" width="12.6640625" bestFit="1" customWidth="1"/>
    <col min="4660" max="4660" width="15.6640625" bestFit="1" customWidth="1"/>
    <col min="4661" max="4661" width="7" bestFit="1" customWidth="1"/>
    <col min="4662" max="4662" width="15.5" bestFit="1" customWidth="1"/>
    <col min="4663" max="4663" width="7.33203125" bestFit="1" customWidth="1"/>
    <col min="4664" max="4664" width="10.5" bestFit="1" customWidth="1"/>
    <col min="4665" max="4665" width="10.83203125" bestFit="1" customWidth="1"/>
    <col min="4666" max="4666" width="13.5" bestFit="1" customWidth="1"/>
    <col min="4667" max="4667" width="11.83203125" bestFit="1" customWidth="1"/>
    <col min="4668" max="4668" width="18.6640625" bestFit="1" customWidth="1"/>
    <col min="4669" max="4669" width="9.33203125" bestFit="1" customWidth="1"/>
    <col min="4670" max="4670" width="34.1640625" bestFit="1" customWidth="1"/>
    <col min="4671" max="4671" width="26.6640625" bestFit="1" customWidth="1"/>
    <col min="4672" max="4672" width="15.83203125" bestFit="1" customWidth="1"/>
    <col min="4673" max="4673" width="22" bestFit="1" customWidth="1"/>
    <col min="4674" max="4674" width="8.6640625" bestFit="1" customWidth="1"/>
    <col min="4675" max="4675" width="18.1640625" bestFit="1" customWidth="1"/>
    <col min="4676" max="4676" width="9.5" bestFit="1" customWidth="1"/>
    <col min="4677" max="4677" width="11.83203125" bestFit="1" customWidth="1"/>
    <col min="4678" max="4678" width="29.33203125" bestFit="1" customWidth="1"/>
    <col min="4679" max="4679" width="7.83203125" bestFit="1" customWidth="1"/>
    <col min="4680" max="4680" width="18.6640625" bestFit="1" customWidth="1"/>
    <col min="4681" max="4681" width="9.6640625" bestFit="1" customWidth="1"/>
    <col min="4682" max="4682" width="9.33203125" bestFit="1" customWidth="1"/>
    <col min="4683" max="4683" width="13.5" bestFit="1" customWidth="1"/>
    <col min="4684" max="4684" width="38.33203125" bestFit="1" customWidth="1"/>
    <col min="4685" max="4685" width="16.6640625" bestFit="1" customWidth="1"/>
    <col min="4686" max="4686" width="9" bestFit="1" customWidth="1"/>
    <col min="4687" max="4687" width="14.1640625" bestFit="1" customWidth="1"/>
    <col min="4688" max="4688" width="6.6640625" bestFit="1" customWidth="1"/>
    <col min="4689" max="4689" width="9.5" bestFit="1" customWidth="1"/>
    <col min="4690" max="4690" width="11.1640625" bestFit="1" customWidth="1"/>
    <col min="4691" max="4691" width="16" bestFit="1" customWidth="1"/>
    <col min="4692" max="4692" width="9.5" bestFit="1" customWidth="1"/>
    <col min="4693" max="4693" width="4.1640625" bestFit="1" customWidth="1"/>
    <col min="4694" max="4694" width="5" bestFit="1" customWidth="1"/>
    <col min="4695" max="4695" width="31.1640625" bestFit="1" customWidth="1"/>
    <col min="4696" max="4696" width="5.33203125" bestFit="1" customWidth="1"/>
    <col min="4697" max="4697" width="7" bestFit="1" customWidth="1"/>
    <col min="4698" max="4698" width="10.83203125" bestFit="1" customWidth="1"/>
    <col min="4699" max="4699" width="5.83203125" bestFit="1" customWidth="1"/>
    <col min="4700" max="4700" width="6.6640625" bestFit="1" customWidth="1"/>
    <col min="4701" max="4701" width="10" bestFit="1" customWidth="1"/>
    <col min="4702" max="4702" width="8.5" bestFit="1" customWidth="1"/>
    <col min="4703" max="4703" width="10" bestFit="1" customWidth="1"/>
    <col min="4704" max="4704" width="6.33203125" bestFit="1" customWidth="1"/>
    <col min="4705" max="4705" width="8.5" bestFit="1" customWidth="1"/>
    <col min="4706" max="4706" width="12.6640625" bestFit="1" customWidth="1"/>
    <col min="4707" max="4707" width="16.33203125" bestFit="1" customWidth="1"/>
    <col min="4708" max="4708" width="12.6640625" bestFit="1" customWidth="1"/>
    <col min="4709" max="4709" width="13" bestFit="1" customWidth="1"/>
    <col min="4710" max="4710" width="34.5" bestFit="1" customWidth="1"/>
    <col min="4711" max="4711" width="11" bestFit="1" customWidth="1"/>
    <col min="4712" max="4712" width="11.6640625" bestFit="1" customWidth="1"/>
    <col min="4713" max="4713" width="16.83203125" bestFit="1" customWidth="1"/>
    <col min="4714" max="4714" width="11.1640625" bestFit="1" customWidth="1"/>
    <col min="4715" max="4715" width="5" bestFit="1" customWidth="1"/>
    <col min="4716" max="4716" width="22.33203125" bestFit="1" customWidth="1"/>
    <col min="4717" max="4717" width="10.83203125" bestFit="1" customWidth="1"/>
    <col min="4718" max="4718" width="11.5" bestFit="1" customWidth="1"/>
    <col min="4719" max="4719" width="20" bestFit="1" customWidth="1"/>
    <col min="4720" max="4720" width="13" bestFit="1" customWidth="1"/>
    <col min="4721" max="4721" width="10.83203125" bestFit="1" customWidth="1"/>
    <col min="4722" max="4722" width="27.1640625" bestFit="1" customWidth="1"/>
    <col min="4723" max="4723" width="24.83203125" bestFit="1" customWidth="1"/>
    <col min="4724" max="4724" width="9.5" bestFit="1" customWidth="1"/>
    <col min="4725" max="4725" width="11.83203125" bestFit="1" customWidth="1"/>
    <col min="4726" max="4726" width="27.33203125" bestFit="1" customWidth="1"/>
    <col min="4727" max="4727" width="14.5" bestFit="1" customWidth="1"/>
    <col min="4728" max="4728" width="7.83203125" bestFit="1" customWidth="1"/>
    <col min="4729" max="4729" width="10" bestFit="1" customWidth="1"/>
    <col min="4730" max="4730" width="3.83203125" bestFit="1" customWidth="1"/>
    <col min="4731" max="4731" width="13.83203125" bestFit="1" customWidth="1"/>
    <col min="4732" max="4732" width="5.83203125" bestFit="1" customWidth="1"/>
    <col min="4733" max="4733" width="12.33203125" bestFit="1" customWidth="1"/>
    <col min="4734" max="4734" width="6" bestFit="1" customWidth="1"/>
    <col min="4735" max="4735" width="13.83203125" bestFit="1" customWidth="1"/>
    <col min="4736" max="4736" width="16" bestFit="1" customWidth="1"/>
    <col min="4737" max="4737" width="8.83203125" bestFit="1" customWidth="1"/>
    <col min="4738" max="4738" width="14.33203125" bestFit="1" customWidth="1"/>
    <col min="4739" max="4739" width="10.33203125" bestFit="1" customWidth="1"/>
    <col min="4740" max="4740" width="10.1640625" bestFit="1" customWidth="1"/>
    <col min="4741" max="4741" width="13" bestFit="1" customWidth="1"/>
    <col min="4742" max="4742" width="11.1640625" bestFit="1" customWidth="1"/>
    <col min="4743" max="4743" width="9.5" bestFit="1" customWidth="1"/>
    <col min="4744" max="4744" width="28.83203125" bestFit="1" customWidth="1"/>
    <col min="4745" max="4745" width="14.1640625" bestFit="1" customWidth="1"/>
    <col min="4746" max="4746" width="6.83203125" bestFit="1" customWidth="1"/>
    <col min="4747" max="4747" width="19.33203125" bestFit="1" customWidth="1"/>
    <col min="4748" max="4748" width="18.5" bestFit="1" customWidth="1"/>
    <col min="4749" max="4749" width="26" bestFit="1" customWidth="1"/>
    <col min="4750" max="4750" width="7.1640625" bestFit="1" customWidth="1"/>
    <col min="4751" max="4751" width="12" bestFit="1" customWidth="1"/>
    <col min="4752" max="4752" width="7.33203125" bestFit="1" customWidth="1"/>
    <col min="4753" max="4753" width="12.83203125" bestFit="1" customWidth="1"/>
    <col min="4754" max="4754" width="25" bestFit="1" customWidth="1"/>
    <col min="4755" max="4755" width="13.5" bestFit="1" customWidth="1"/>
    <col min="4756" max="4756" width="7.33203125" bestFit="1" customWidth="1"/>
    <col min="4757" max="4757" width="5.33203125" bestFit="1" customWidth="1"/>
    <col min="4758" max="4758" width="5.5" bestFit="1" customWidth="1"/>
    <col min="4759" max="4759" width="9" bestFit="1" customWidth="1"/>
    <col min="4760" max="4760" width="11.5" bestFit="1" customWidth="1"/>
    <col min="4761" max="4761" width="6.5" bestFit="1" customWidth="1"/>
    <col min="4762" max="4762" width="10.33203125" bestFit="1" customWidth="1"/>
    <col min="4763" max="4763" width="12.33203125" bestFit="1" customWidth="1"/>
    <col min="4764" max="4764" width="17.33203125" bestFit="1" customWidth="1"/>
    <col min="4765" max="4765" width="14.83203125" bestFit="1" customWidth="1"/>
    <col min="4766" max="4766" width="11.33203125" bestFit="1" customWidth="1"/>
    <col min="4767" max="4767" width="9.83203125" bestFit="1" customWidth="1"/>
    <col min="4768" max="4768" width="8.33203125" bestFit="1" customWidth="1"/>
    <col min="4769" max="4769" width="18.33203125" bestFit="1" customWidth="1"/>
    <col min="4770" max="4770" width="10.5" bestFit="1" customWidth="1"/>
    <col min="4771" max="4771" width="7.83203125" bestFit="1" customWidth="1"/>
    <col min="4772" max="4772" width="27.1640625" bestFit="1" customWidth="1"/>
    <col min="4773" max="4773" width="10.6640625" bestFit="1" customWidth="1"/>
    <col min="4774" max="4774" width="7.83203125" bestFit="1" customWidth="1"/>
    <col min="4775" max="4775" width="11.33203125" bestFit="1" customWidth="1"/>
    <col min="4776" max="4776" width="10.5" bestFit="1" customWidth="1"/>
    <col min="4777" max="4777" width="8.1640625" bestFit="1" customWidth="1"/>
    <col min="4778" max="4778" width="5.6640625" bestFit="1" customWidth="1"/>
    <col min="4779" max="4779" width="6.6640625" bestFit="1" customWidth="1"/>
    <col min="4780" max="4780" width="4.83203125" bestFit="1" customWidth="1"/>
    <col min="4781" max="4781" width="22.5" bestFit="1" customWidth="1"/>
    <col min="4782" max="4782" width="9" bestFit="1" customWidth="1"/>
    <col min="4783" max="4783" width="13" bestFit="1" customWidth="1"/>
    <col min="4784" max="4784" width="8.6640625" bestFit="1" customWidth="1"/>
    <col min="4785" max="4785" width="15.83203125" bestFit="1" customWidth="1"/>
    <col min="4786" max="4786" width="11.6640625" bestFit="1" customWidth="1"/>
    <col min="4787" max="4787" width="8" bestFit="1" customWidth="1"/>
    <col min="4788" max="4788" width="10.6640625" bestFit="1" customWidth="1"/>
    <col min="4789" max="4789" width="6" bestFit="1" customWidth="1"/>
    <col min="4790" max="4790" width="5.6640625" bestFit="1" customWidth="1"/>
    <col min="4791" max="4791" width="6.5" bestFit="1" customWidth="1"/>
    <col min="4792" max="4792" width="9.1640625" bestFit="1" customWidth="1"/>
    <col min="4793" max="4793" width="10.1640625" bestFit="1" customWidth="1"/>
    <col min="4794" max="4794" width="8.33203125" bestFit="1" customWidth="1"/>
    <col min="4795" max="4795" width="6.83203125" bestFit="1" customWidth="1"/>
    <col min="4796" max="4796" width="23.6640625" bestFit="1" customWidth="1"/>
    <col min="4797" max="4797" width="21.5" bestFit="1" customWidth="1"/>
    <col min="4798" max="4798" width="4.6640625" bestFit="1" customWidth="1"/>
    <col min="4799" max="4799" width="10.1640625" bestFit="1" customWidth="1"/>
    <col min="4800" max="4800" width="11.5" bestFit="1" customWidth="1"/>
    <col min="4801" max="4801" width="9.1640625" bestFit="1" customWidth="1"/>
    <col min="4802" max="4803" width="20.5" bestFit="1" customWidth="1"/>
    <col min="4804" max="4804" width="17.33203125" bestFit="1" customWidth="1"/>
    <col min="4805" max="4805" width="29.5" bestFit="1" customWidth="1"/>
    <col min="4806" max="4806" width="11" bestFit="1" customWidth="1"/>
    <col min="4807" max="4807" width="5.5" bestFit="1" customWidth="1"/>
    <col min="4808" max="4808" width="12.83203125" bestFit="1" customWidth="1"/>
    <col min="4809" max="4809" width="15" bestFit="1" customWidth="1"/>
    <col min="4810" max="4810" width="7.6640625" bestFit="1" customWidth="1"/>
    <col min="4811" max="4812" width="4.1640625" bestFit="1" customWidth="1"/>
    <col min="4813" max="4813" width="26.83203125" bestFit="1" customWidth="1"/>
    <col min="4814" max="4814" width="8.5" bestFit="1" customWidth="1"/>
    <col min="4815" max="4815" width="15.83203125" bestFit="1" customWidth="1"/>
    <col min="4816" max="4816" width="9.33203125" bestFit="1" customWidth="1"/>
    <col min="4817" max="4817" width="25" bestFit="1" customWidth="1"/>
    <col min="4818" max="4818" width="22" bestFit="1" customWidth="1"/>
    <col min="4819" max="4819" width="18.1640625" bestFit="1" customWidth="1"/>
    <col min="4820" max="4820" width="20.83203125" bestFit="1" customWidth="1"/>
    <col min="4821" max="4821" width="13.33203125" bestFit="1" customWidth="1"/>
    <col min="4822" max="4822" width="16.83203125" bestFit="1" customWidth="1"/>
    <col min="4823" max="4823" width="13.6640625" bestFit="1" customWidth="1"/>
    <col min="4824" max="4824" width="12.5" bestFit="1" customWidth="1"/>
    <col min="4825" max="4825" width="13.5" bestFit="1" customWidth="1"/>
    <col min="4826" max="4826" width="15.33203125" bestFit="1" customWidth="1"/>
    <col min="4827" max="4827" width="24.5" bestFit="1" customWidth="1"/>
    <col min="4828" max="4828" width="10" bestFit="1" customWidth="1"/>
    <col min="4829" max="4829" width="43.1640625" bestFit="1" customWidth="1"/>
    <col min="4830" max="4830" width="21.5" bestFit="1" customWidth="1"/>
    <col min="4831" max="4831" width="14.83203125" bestFit="1" customWidth="1"/>
    <col min="4832" max="4832" width="30.5" bestFit="1" customWidth="1"/>
    <col min="4833" max="4833" width="22.5" bestFit="1" customWidth="1"/>
    <col min="4834" max="4834" width="17.6640625" bestFit="1" customWidth="1"/>
    <col min="4835" max="4835" width="22.6640625" bestFit="1" customWidth="1"/>
    <col min="4836" max="4836" width="15.83203125" bestFit="1" customWidth="1"/>
    <col min="4837" max="4837" width="8.33203125" bestFit="1" customWidth="1"/>
    <col min="4838" max="4838" width="30.1640625" bestFit="1" customWidth="1"/>
    <col min="4839" max="4839" width="8.83203125" bestFit="1" customWidth="1"/>
    <col min="4840" max="4840" width="20.83203125" bestFit="1" customWidth="1"/>
    <col min="4841" max="4841" width="14.1640625" bestFit="1" customWidth="1"/>
    <col min="4842" max="4842" width="8" bestFit="1" customWidth="1"/>
    <col min="4843" max="4843" width="31.83203125" bestFit="1" customWidth="1"/>
    <col min="4844" max="4844" width="20.6640625" bestFit="1" customWidth="1"/>
    <col min="4845" max="4845" width="14.6640625" bestFit="1" customWidth="1"/>
    <col min="4846" max="4846" width="11.6640625" bestFit="1" customWidth="1"/>
    <col min="4847" max="4847" width="11.5" bestFit="1" customWidth="1"/>
    <col min="4848" max="4848" width="13" bestFit="1" customWidth="1"/>
    <col min="4849" max="4849" width="28.33203125" bestFit="1" customWidth="1"/>
    <col min="4850" max="4850" width="11.6640625" bestFit="1" customWidth="1"/>
    <col min="4851" max="4851" width="17.5" bestFit="1" customWidth="1"/>
    <col min="4852" max="4852" width="12.33203125" bestFit="1" customWidth="1"/>
    <col min="4853" max="4853" width="23" bestFit="1" customWidth="1"/>
    <col min="4854" max="4854" width="24.6640625" bestFit="1" customWidth="1"/>
    <col min="4855" max="4855" width="8.1640625" bestFit="1" customWidth="1"/>
    <col min="4856" max="4856" width="8.83203125" bestFit="1" customWidth="1"/>
    <col min="4857" max="4857" width="12" bestFit="1" customWidth="1"/>
    <col min="4858" max="4858" width="17.1640625" bestFit="1" customWidth="1"/>
    <col min="4859" max="4859" width="12.5" bestFit="1" customWidth="1"/>
    <col min="4860" max="4860" width="28.83203125" bestFit="1" customWidth="1"/>
    <col min="4861" max="4861" width="11.6640625" bestFit="1" customWidth="1"/>
    <col min="4862" max="4862" width="6.6640625" bestFit="1" customWidth="1"/>
    <col min="4863" max="4863" width="12.1640625" bestFit="1" customWidth="1"/>
    <col min="4864" max="4864" width="5.1640625" bestFit="1" customWidth="1"/>
    <col min="4865" max="4865" width="8.83203125" bestFit="1" customWidth="1"/>
    <col min="4866" max="4866" width="10.83203125" bestFit="1" customWidth="1"/>
    <col min="4867" max="4867" width="19" bestFit="1" customWidth="1"/>
    <col min="4868" max="4868" width="19.83203125" bestFit="1" customWidth="1"/>
    <col min="4869" max="4869" width="7.33203125" bestFit="1" customWidth="1"/>
    <col min="4870" max="4870" width="8.1640625" bestFit="1" customWidth="1"/>
    <col min="4871" max="4871" width="13.6640625" bestFit="1" customWidth="1"/>
    <col min="4872" max="4872" width="16.33203125" bestFit="1" customWidth="1"/>
    <col min="4873" max="4873" width="7" bestFit="1" customWidth="1"/>
    <col min="4874" max="4874" width="4.6640625" bestFit="1" customWidth="1"/>
    <col min="4875" max="4875" width="7.6640625" bestFit="1" customWidth="1"/>
    <col min="4876" max="4876" width="18.6640625" bestFit="1" customWidth="1"/>
    <col min="4877" max="4877" width="15.1640625" bestFit="1" customWidth="1"/>
    <col min="4878" max="4878" width="17.5" bestFit="1" customWidth="1"/>
    <col min="4879" max="4879" width="13.83203125" bestFit="1" customWidth="1"/>
    <col min="4880" max="4880" width="7.83203125" bestFit="1" customWidth="1"/>
    <col min="4881" max="4881" width="7.6640625" bestFit="1" customWidth="1"/>
    <col min="4882" max="4882" width="8" bestFit="1" customWidth="1"/>
    <col min="4883" max="4883" width="10.5" bestFit="1" customWidth="1"/>
    <col min="4884" max="4884" width="4.83203125" bestFit="1" customWidth="1"/>
    <col min="4885" max="4885" width="9.83203125" bestFit="1" customWidth="1"/>
    <col min="4886" max="4886" width="7.33203125" bestFit="1" customWidth="1"/>
    <col min="4887" max="4887" width="5.1640625" bestFit="1" customWidth="1"/>
    <col min="4888" max="4888" width="9.83203125" bestFit="1" customWidth="1"/>
    <col min="4889" max="4889" width="10.5" bestFit="1" customWidth="1"/>
    <col min="4890" max="4890" width="23.33203125" bestFit="1" customWidth="1"/>
    <col min="4891" max="4891" width="13.33203125" bestFit="1" customWidth="1"/>
    <col min="4892" max="4892" width="32" bestFit="1" customWidth="1"/>
    <col min="4893" max="4893" width="14.33203125" bestFit="1" customWidth="1"/>
    <col min="4894" max="4894" width="17.5" bestFit="1" customWidth="1"/>
    <col min="4895" max="4895" width="12.1640625" bestFit="1" customWidth="1"/>
    <col min="4896" max="4896" width="22.1640625" bestFit="1" customWidth="1"/>
    <col min="4897" max="4897" width="11" bestFit="1" customWidth="1"/>
    <col min="4898" max="4898" width="8.1640625" bestFit="1" customWidth="1"/>
    <col min="4899" max="4899" width="5.33203125" bestFit="1" customWidth="1"/>
    <col min="4900" max="4900" width="7.33203125" bestFit="1" customWidth="1"/>
    <col min="4901" max="4901" width="16.33203125" bestFit="1" customWidth="1"/>
    <col min="4902" max="4902" width="19.33203125" bestFit="1" customWidth="1"/>
    <col min="4903" max="4903" width="15" bestFit="1" customWidth="1"/>
    <col min="4904" max="4904" width="21" bestFit="1" customWidth="1"/>
    <col min="4905" max="4905" width="9" bestFit="1" customWidth="1"/>
    <col min="4906" max="4906" width="11.6640625" bestFit="1" customWidth="1"/>
    <col min="4907" max="4907" width="17.6640625" bestFit="1" customWidth="1"/>
    <col min="4908" max="4908" width="7.83203125" bestFit="1" customWidth="1"/>
    <col min="4909" max="4909" width="5.83203125" bestFit="1" customWidth="1"/>
    <col min="4910" max="4910" width="4.83203125" bestFit="1" customWidth="1"/>
    <col min="4911" max="4911" width="27.6640625" bestFit="1" customWidth="1"/>
    <col min="4912" max="4912" width="6.6640625" bestFit="1" customWidth="1"/>
    <col min="4913" max="4913" width="13.33203125" bestFit="1" customWidth="1"/>
    <col min="4914" max="4914" width="17.6640625" bestFit="1" customWidth="1"/>
    <col min="4915" max="4915" width="9.83203125" bestFit="1" customWidth="1"/>
    <col min="4916" max="4916" width="10.1640625" bestFit="1" customWidth="1"/>
    <col min="4917" max="4917" width="9.83203125" bestFit="1" customWidth="1"/>
    <col min="4918" max="4918" width="22.6640625" bestFit="1" customWidth="1"/>
    <col min="4919" max="4919" width="13.6640625" bestFit="1" customWidth="1"/>
    <col min="4920" max="4920" width="12.1640625" bestFit="1" customWidth="1"/>
    <col min="4921" max="4921" width="4.6640625" bestFit="1" customWidth="1"/>
    <col min="4922" max="4922" width="14.1640625" bestFit="1" customWidth="1"/>
    <col min="4923" max="4923" width="10.1640625" bestFit="1" customWidth="1"/>
    <col min="4924" max="4924" width="10.5" bestFit="1" customWidth="1"/>
    <col min="4925" max="4925" width="19" bestFit="1" customWidth="1"/>
    <col min="4926" max="4926" width="13.33203125" bestFit="1" customWidth="1"/>
    <col min="4927" max="4927" width="5.5" bestFit="1" customWidth="1"/>
    <col min="4928" max="4928" width="6.6640625" bestFit="1" customWidth="1"/>
    <col min="4929" max="4929" width="10.83203125" bestFit="1" customWidth="1"/>
    <col min="4930" max="4930" width="16.5" bestFit="1" customWidth="1"/>
    <col min="4931" max="4931" width="13.83203125" bestFit="1" customWidth="1"/>
    <col min="4932" max="4932" width="10.33203125" bestFit="1" customWidth="1"/>
    <col min="4933" max="4933" width="5.83203125" bestFit="1" customWidth="1"/>
    <col min="4934" max="4934" width="12.1640625" bestFit="1" customWidth="1"/>
    <col min="4935" max="4936" width="11.6640625" bestFit="1" customWidth="1"/>
    <col min="4937" max="4937" width="19.5" bestFit="1" customWidth="1"/>
    <col min="4938" max="4938" width="12.33203125" bestFit="1" customWidth="1"/>
    <col min="4939" max="4939" width="26.1640625" bestFit="1" customWidth="1"/>
    <col min="4940" max="4940" width="14.33203125" bestFit="1" customWidth="1"/>
    <col min="4941" max="4941" width="10.33203125" bestFit="1" customWidth="1"/>
    <col min="4942" max="4942" width="7.1640625" bestFit="1" customWidth="1"/>
    <col min="4943" max="4943" width="14.33203125" bestFit="1" customWidth="1"/>
    <col min="4944" max="4944" width="29.1640625" bestFit="1" customWidth="1"/>
    <col min="4945" max="4945" width="7.1640625" bestFit="1" customWidth="1"/>
    <col min="4946" max="4946" width="3.1640625" bestFit="1" customWidth="1"/>
    <col min="4947" max="4947" width="24" bestFit="1" customWidth="1"/>
    <col min="4948" max="4948" width="12.1640625" bestFit="1" customWidth="1"/>
    <col min="4949" max="4949" width="37.6640625" bestFit="1" customWidth="1"/>
    <col min="4950" max="4950" width="14" bestFit="1" customWidth="1"/>
    <col min="4951" max="4951" width="34.1640625" bestFit="1" customWidth="1"/>
    <col min="4952" max="4952" width="21.6640625" bestFit="1" customWidth="1"/>
    <col min="4953" max="4953" width="13.83203125" bestFit="1" customWidth="1"/>
    <col min="4954" max="4954" width="12.33203125" bestFit="1" customWidth="1"/>
    <col min="4955" max="4955" width="9" bestFit="1" customWidth="1"/>
    <col min="4956" max="4956" width="8.1640625" bestFit="1" customWidth="1"/>
    <col min="4957" max="4957" width="11.33203125" bestFit="1" customWidth="1"/>
    <col min="4958" max="4958" width="12.6640625" bestFit="1" customWidth="1"/>
    <col min="4959" max="4959" width="5.6640625" bestFit="1" customWidth="1"/>
    <col min="4960" max="4960" width="26.33203125" bestFit="1" customWidth="1"/>
    <col min="4961" max="4961" width="10" bestFit="1" customWidth="1"/>
    <col min="4962" max="4962" width="12.1640625" bestFit="1" customWidth="1"/>
    <col min="4963" max="4963" width="9.1640625" bestFit="1" customWidth="1"/>
    <col min="4964" max="4964" width="12.1640625" bestFit="1" customWidth="1"/>
    <col min="4965" max="4965" width="18.83203125" bestFit="1" customWidth="1"/>
    <col min="4966" max="4966" width="7" bestFit="1" customWidth="1"/>
    <col min="4967" max="4967" width="6.1640625" bestFit="1" customWidth="1"/>
    <col min="4968" max="4968" width="7.5" bestFit="1" customWidth="1"/>
    <col min="4969" max="4969" width="10.1640625" bestFit="1" customWidth="1"/>
    <col min="4970" max="4970" width="39.1640625" bestFit="1" customWidth="1"/>
    <col min="4971" max="4971" width="8" bestFit="1" customWidth="1"/>
    <col min="4972" max="4972" width="11.5" bestFit="1" customWidth="1"/>
    <col min="4973" max="4973" width="8.6640625" bestFit="1" customWidth="1"/>
    <col min="4974" max="4974" width="23.6640625" bestFit="1" customWidth="1"/>
    <col min="4975" max="4975" width="14.5" bestFit="1" customWidth="1"/>
    <col min="4976" max="4976" width="3" bestFit="1" customWidth="1"/>
    <col min="4977" max="4977" width="14.6640625" bestFit="1" customWidth="1"/>
    <col min="4978" max="4978" width="13.1640625" bestFit="1" customWidth="1"/>
    <col min="4979" max="4979" width="18.1640625" bestFit="1" customWidth="1"/>
    <col min="4980" max="4980" width="22.83203125" bestFit="1" customWidth="1"/>
    <col min="4981" max="4981" width="4.33203125" bestFit="1" customWidth="1"/>
    <col min="4982" max="4982" width="29.83203125" bestFit="1" customWidth="1"/>
    <col min="4983" max="4983" width="10.1640625" bestFit="1" customWidth="1"/>
    <col min="4984" max="4984" width="5.5" bestFit="1" customWidth="1"/>
    <col min="4985" max="4985" width="4.83203125" bestFit="1" customWidth="1"/>
    <col min="4986" max="4986" width="21" bestFit="1" customWidth="1"/>
    <col min="4987" max="4987" width="10" bestFit="1" customWidth="1"/>
    <col min="4988" max="4988" width="10.5" bestFit="1" customWidth="1"/>
    <col min="4989" max="4989" width="6.33203125" bestFit="1" customWidth="1"/>
    <col min="4990" max="4990" width="5.6640625" bestFit="1" customWidth="1"/>
    <col min="4991" max="4991" width="10.1640625" bestFit="1" customWidth="1"/>
    <col min="4992" max="4992" width="17.6640625" bestFit="1" customWidth="1"/>
    <col min="4993" max="4993" width="13.1640625" bestFit="1" customWidth="1"/>
    <col min="4994" max="4994" width="9.6640625" bestFit="1" customWidth="1"/>
    <col min="4995" max="4995" width="14.5" bestFit="1" customWidth="1"/>
    <col min="4996" max="4996" width="15" bestFit="1" customWidth="1"/>
    <col min="4997" max="4997" width="10.33203125" bestFit="1" customWidth="1"/>
    <col min="4998" max="4998" width="13.5" bestFit="1" customWidth="1"/>
    <col min="4999" max="4999" width="12.33203125" bestFit="1" customWidth="1"/>
    <col min="5000" max="5000" width="12.5" bestFit="1" customWidth="1"/>
    <col min="5001" max="5001" width="9.1640625" bestFit="1" customWidth="1"/>
    <col min="5002" max="5002" width="3.83203125" bestFit="1" customWidth="1"/>
    <col min="5003" max="5003" width="24" bestFit="1" customWidth="1"/>
    <col min="5004" max="5004" width="10" bestFit="1" customWidth="1"/>
    <col min="5005" max="5005" width="13.5" bestFit="1" customWidth="1"/>
    <col min="5006" max="5006" width="23.6640625" bestFit="1" customWidth="1"/>
    <col min="5007" max="5007" width="11.1640625" bestFit="1" customWidth="1"/>
    <col min="5008" max="5008" width="7.83203125" bestFit="1" customWidth="1"/>
    <col min="5009" max="5009" width="11.33203125" bestFit="1" customWidth="1"/>
    <col min="5010" max="5010" width="14.1640625" bestFit="1" customWidth="1"/>
    <col min="5011" max="5011" width="6.6640625" bestFit="1" customWidth="1"/>
    <col min="5012" max="5012" width="18.33203125" bestFit="1" customWidth="1"/>
    <col min="5013" max="5013" width="14.5" bestFit="1" customWidth="1"/>
    <col min="5014" max="5014" width="6.5" bestFit="1" customWidth="1"/>
    <col min="5015" max="5015" width="13.6640625" bestFit="1" customWidth="1"/>
    <col min="5016" max="5016" width="29.6640625" bestFit="1" customWidth="1"/>
    <col min="5017" max="5017" width="17" bestFit="1" customWidth="1"/>
    <col min="5018" max="5018" width="25.5" bestFit="1" customWidth="1"/>
    <col min="5019" max="5019" width="9.33203125" bestFit="1" customWidth="1"/>
    <col min="5020" max="5021" width="12.33203125" bestFit="1" customWidth="1"/>
    <col min="5022" max="5022" width="10.5" bestFit="1" customWidth="1"/>
    <col min="5023" max="5023" width="27.1640625" bestFit="1" customWidth="1"/>
    <col min="5024" max="5024" width="5.33203125" bestFit="1" customWidth="1"/>
    <col min="5025" max="5025" width="26.6640625" bestFit="1" customWidth="1"/>
    <col min="5026" max="5026" width="12.5" bestFit="1" customWidth="1"/>
    <col min="5027" max="5027" width="16.6640625" bestFit="1" customWidth="1"/>
    <col min="5028" max="5028" width="12" bestFit="1" customWidth="1"/>
    <col min="5029" max="5029" width="20.1640625" bestFit="1" customWidth="1"/>
    <col min="5030" max="5030" width="13" bestFit="1" customWidth="1"/>
    <col min="5031" max="5031" width="15.33203125" bestFit="1" customWidth="1"/>
    <col min="5032" max="5032" width="10.5" bestFit="1" customWidth="1"/>
    <col min="5033" max="5033" width="27.6640625" bestFit="1" customWidth="1"/>
    <col min="5034" max="5034" width="15.1640625" bestFit="1" customWidth="1"/>
    <col min="5035" max="5035" width="10.6640625" bestFit="1" customWidth="1"/>
    <col min="5036" max="5036" width="8" bestFit="1" customWidth="1"/>
    <col min="5037" max="5037" width="5.5" bestFit="1" customWidth="1"/>
    <col min="5038" max="5038" width="8.33203125" bestFit="1" customWidth="1"/>
    <col min="5039" max="5039" width="14" bestFit="1" customWidth="1"/>
    <col min="5040" max="5040" width="18.83203125" bestFit="1" customWidth="1"/>
    <col min="5041" max="5041" width="24.6640625" bestFit="1" customWidth="1"/>
    <col min="5042" max="5042" width="15" bestFit="1" customWidth="1"/>
    <col min="5043" max="5043" width="39.6640625" bestFit="1" customWidth="1"/>
    <col min="5044" max="5044" width="6.5" bestFit="1" customWidth="1"/>
    <col min="5045" max="5045" width="8.33203125" bestFit="1" customWidth="1"/>
    <col min="5046" max="5046" width="7.6640625" bestFit="1" customWidth="1"/>
    <col min="5047" max="5047" width="10.6640625" bestFit="1" customWidth="1"/>
    <col min="5048" max="5048" width="19.6640625" bestFit="1" customWidth="1"/>
    <col min="5049" max="5049" width="17.6640625" bestFit="1" customWidth="1"/>
    <col min="5050" max="5050" width="13" bestFit="1" customWidth="1"/>
    <col min="5051" max="5051" width="13.1640625" bestFit="1" customWidth="1"/>
    <col min="5052" max="5052" width="21.6640625" bestFit="1" customWidth="1"/>
    <col min="5053" max="5053" width="25" bestFit="1" customWidth="1"/>
    <col min="5054" max="5054" width="20.6640625" bestFit="1" customWidth="1"/>
    <col min="5055" max="5055" width="14" bestFit="1" customWidth="1"/>
    <col min="5056" max="5056" width="29.83203125" bestFit="1" customWidth="1"/>
    <col min="5057" max="5057" width="20" bestFit="1" customWidth="1"/>
    <col min="5058" max="5058" width="17.5" bestFit="1" customWidth="1"/>
    <col min="5059" max="5059" width="7.83203125" bestFit="1" customWidth="1"/>
    <col min="5060" max="5060" width="11.83203125" bestFit="1" customWidth="1"/>
    <col min="5061" max="5061" width="13.83203125" bestFit="1" customWidth="1"/>
    <col min="5062" max="5063" width="12.5" bestFit="1" customWidth="1"/>
    <col min="5064" max="5064" width="15.6640625" bestFit="1" customWidth="1"/>
    <col min="5065" max="5065" width="20.33203125" bestFit="1" customWidth="1"/>
    <col min="5066" max="5066" width="10" bestFit="1" customWidth="1"/>
    <col min="5067" max="5067" width="11.83203125" bestFit="1" customWidth="1"/>
    <col min="5068" max="5068" width="11.1640625" bestFit="1" customWidth="1"/>
    <col min="5069" max="5069" width="11.83203125" bestFit="1" customWidth="1"/>
    <col min="5070" max="5070" width="24.6640625" bestFit="1" customWidth="1"/>
    <col min="5071" max="5071" width="8.33203125" bestFit="1" customWidth="1"/>
    <col min="5072" max="5072" width="10.83203125" bestFit="1" customWidth="1"/>
    <col min="5073" max="5073" width="25" bestFit="1" customWidth="1"/>
    <col min="5074" max="5074" width="31.33203125" bestFit="1" customWidth="1"/>
    <col min="5075" max="5075" width="15.5" bestFit="1" customWidth="1"/>
    <col min="5076" max="5076" width="14.5" bestFit="1" customWidth="1"/>
    <col min="5077" max="5077" width="30.33203125" bestFit="1" customWidth="1"/>
    <col min="5078" max="5078" width="13.5" bestFit="1" customWidth="1"/>
    <col min="5079" max="5079" width="12.1640625" bestFit="1" customWidth="1"/>
    <col min="5080" max="5080" width="9.5" bestFit="1" customWidth="1"/>
    <col min="5081" max="5081" width="22.1640625" bestFit="1" customWidth="1"/>
    <col min="5082" max="5082" width="15" bestFit="1" customWidth="1"/>
    <col min="5083" max="5083" width="10.83203125" bestFit="1" customWidth="1"/>
    <col min="5084" max="5084" width="27.33203125" bestFit="1" customWidth="1"/>
    <col min="5085" max="5085" width="10.1640625" bestFit="1" customWidth="1"/>
    <col min="5086" max="5086" width="9.5" bestFit="1" customWidth="1"/>
    <col min="5087" max="5087" width="21.1640625" bestFit="1" customWidth="1"/>
    <col min="5088" max="5088" width="10.5" bestFit="1" customWidth="1"/>
    <col min="5089" max="5089" width="13.5" bestFit="1" customWidth="1"/>
    <col min="5090" max="5090" width="15.5" bestFit="1" customWidth="1"/>
    <col min="5091" max="5091" width="5.1640625" bestFit="1" customWidth="1"/>
    <col min="5092" max="5092" width="7.1640625" bestFit="1" customWidth="1"/>
    <col min="5093" max="5093" width="10.5" bestFit="1" customWidth="1"/>
    <col min="5094" max="5094" width="12.83203125" bestFit="1" customWidth="1"/>
    <col min="5095" max="5095" width="11.33203125" bestFit="1" customWidth="1"/>
    <col min="5096" max="5096" width="10" bestFit="1" customWidth="1"/>
    <col min="5097" max="5097" width="3.33203125" bestFit="1" customWidth="1"/>
    <col min="5098" max="5098" width="14.1640625" bestFit="1" customWidth="1"/>
    <col min="5099" max="5099" width="8.6640625" bestFit="1" customWidth="1"/>
    <col min="5100" max="5100" width="4.6640625" bestFit="1" customWidth="1"/>
    <col min="5101" max="5101" width="6.83203125" bestFit="1" customWidth="1"/>
    <col min="5102" max="5102" width="14.83203125" bestFit="1" customWidth="1"/>
    <col min="5103" max="5103" width="25" bestFit="1" customWidth="1"/>
    <col min="5104" max="5104" width="12.33203125" bestFit="1" customWidth="1"/>
    <col min="5105" max="5105" width="7.83203125" bestFit="1" customWidth="1"/>
    <col min="5106" max="5106" width="22.33203125" bestFit="1" customWidth="1"/>
    <col min="5107" max="5108" width="9.33203125" bestFit="1" customWidth="1"/>
    <col min="5109" max="5109" width="21.5" bestFit="1" customWidth="1"/>
    <col min="5110" max="5110" width="9.83203125" bestFit="1" customWidth="1"/>
    <col min="5111" max="5111" width="7.33203125" bestFit="1" customWidth="1"/>
    <col min="5112" max="5112" width="15.6640625" bestFit="1" customWidth="1"/>
    <col min="5113" max="5113" width="17.83203125" bestFit="1" customWidth="1"/>
    <col min="5114" max="5114" width="12.1640625" bestFit="1" customWidth="1"/>
    <col min="5115" max="5115" width="15.1640625" bestFit="1" customWidth="1"/>
    <col min="5116" max="5116" width="60" bestFit="1" customWidth="1"/>
    <col min="5117" max="5117" width="9.33203125" bestFit="1" customWidth="1"/>
    <col min="5118" max="5118" width="7.1640625" bestFit="1" customWidth="1"/>
    <col min="5119" max="5119" width="9.1640625" bestFit="1" customWidth="1"/>
    <col min="5120" max="5120" width="15.33203125" bestFit="1" customWidth="1"/>
    <col min="5121" max="5121" width="11" bestFit="1" customWidth="1"/>
    <col min="5122" max="5122" width="13.6640625" bestFit="1" customWidth="1"/>
    <col min="5123" max="5123" width="10.6640625" bestFit="1" customWidth="1"/>
    <col min="5124" max="5124" width="7.33203125" bestFit="1" customWidth="1"/>
    <col min="5125" max="5125" width="7" bestFit="1" customWidth="1"/>
    <col min="5126" max="5126" width="18.5" bestFit="1" customWidth="1"/>
    <col min="5127" max="5127" width="40.83203125" bestFit="1" customWidth="1"/>
    <col min="5128" max="5128" width="9.5" bestFit="1" customWidth="1"/>
    <col min="5129" max="5129" width="13" bestFit="1" customWidth="1"/>
    <col min="5130" max="5130" width="14.33203125" bestFit="1" customWidth="1"/>
    <col min="5131" max="5131" width="10.1640625" bestFit="1" customWidth="1"/>
    <col min="5132" max="5132" width="26.83203125" bestFit="1" customWidth="1"/>
    <col min="5133" max="5133" width="8.83203125" bestFit="1" customWidth="1"/>
    <col min="5134" max="5134" width="6.1640625" bestFit="1" customWidth="1"/>
    <col min="5135" max="5135" width="9.5" bestFit="1" customWidth="1"/>
    <col min="5136" max="5136" width="12.1640625" bestFit="1" customWidth="1"/>
    <col min="5137" max="5137" width="8.33203125" bestFit="1" customWidth="1"/>
    <col min="5138" max="5138" width="8.83203125" bestFit="1" customWidth="1"/>
    <col min="5139" max="5139" width="19.33203125" bestFit="1" customWidth="1"/>
    <col min="5140" max="5140" width="14.83203125" bestFit="1" customWidth="1"/>
    <col min="5141" max="5141" width="7.33203125" bestFit="1" customWidth="1"/>
    <col min="5142" max="5142" width="7.6640625" bestFit="1" customWidth="1"/>
    <col min="5143" max="5143" width="11.83203125" bestFit="1" customWidth="1"/>
    <col min="5144" max="5144" width="12.5" bestFit="1" customWidth="1"/>
    <col min="5145" max="5145" width="13" bestFit="1" customWidth="1"/>
    <col min="5146" max="5146" width="7.6640625" bestFit="1" customWidth="1"/>
    <col min="5147" max="5147" width="6.6640625" bestFit="1" customWidth="1"/>
    <col min="5148" max="5148" width="17.6640625" bestFit="1" customWidth="1"/>
    <col min="5149" max="5149" width="18.1640625" bestFit="1" customWidth="1"/>
    <col min="5150" max="5150" width="25" bestFit="1" customWidth="1"/>
    <col min="5151" max="5151" width="5.83203125" bestFit="1" customWidth="1"/>
    <col min="5152" max="5152" width="8.1640625" bestFit="1" customWidth="1"/>
    <col min="5153" max="5153" width="10.5" bestFit="1" customWidth="1"/>
    <col min="5154" max="5154" width="17.5" bestFit="1" customWidth="1"/>
    <col min="5155" max="5155" width="10.6640625" bestFit="1" customWidth="1"/>
    <col min="5156" max="5156" width="12" bestFit="1" customWidth="1"/>
    <col min="5157" max="5157" width="8.6640625" bestFit="1" customWidth="1"/>
    <col min="5158" max="5158" width="15.6640625" bestFit="1" customWidth="1"/>
    <col min="5159" max="5159" width="22" bestFit="1" customWidth="1"/>
    <col min="5160" max="5160" width="17.5" bestFit="1" customWidth="1"/>
    <col min="5161" max="5161" width="23.1640625" bestFit="1" customWidth="1"/>
    <col min="5162" max="5162" width="12.5" bestFit="1" customWidth="1"/>
    <col min="5163" max="5163" width="13" bestFit="1" customWidth="1"/>
    <col min="5164" max="5164" width="11.1640625" bestFit="1" customWidth="1"/>
    <col min="5165" max="5165" width="13" bestFit="1" customWidth="1"/>
    <col min="5166" max="5166" width="14.83203125" bestFit="1" customWidth="1"/>
    <col min="5167" max="5167" width="15.5" bestFit="1" customWidth="1"/>
    <col min="5168" max="5168" width="30.5" bestFit="1" customWidth="1"/>
    <col min="5169" max="5169" width="15.33203125" bestFit="1" customWidth="1"/>
    <col min="5170" max="5170" width="11" bestFit="1" customWidth="1"/>
    <col min="5171" max="5171" width="9.83203125" bestFit="1" customWidth="1"/>
    <col min="5172" max="5172" width="9.1640625" bestFit="1" customWidth="1"/>
    <col min="5173" max="5173" width="11.6640625" bestFit="1" customWidth="1"/>
  </cols>
  <sheetData>
    <row r="3" spans="1:24" x14ac:dyDescent="0.2">
      <c r="A3" s="14" t="s">
        <v>44108</v>
      </c>
      <c r="B3" s="14" t="s">
        <v>44109</v>
      </c>
    </row>
    <row r="4" spans="1:24" x14ac:dyDescent="0.2">
      <c r="A4" s="14" t="s">
        <v>44104</v>
      </c>
      <c r="B4">
        <v>2000</v>
      </c>
      <c r="C4">
        <v>2001</v>
      </c>
      <c r="D4">
        <v>2002</v>
      </c>
      <c r="E4">
        <v>2003</v>
      </c>
      <c r="F4">
        <v>2004</v>
      </c>
      <c r="G4">
        <v>2005</v>
      </c>
      <c r="H4">
        <v>2006</v>
      </c>
      <c r="I4">
        <v>2007</v>
      </c>
      <c r="J4">
        <v>2008</v>
      </c>
      <c r="K4">
        <v>2009</v>
      </c>
      <c r="L4">
        <v>2010</v>
      </c>
      <c r="M4">
        <v>2011</v>
      </c>
      <c r="N4">
        <v>2012</v>
      </c>
      <c r="O4">
        <v>2013</v>
      </c>
      <c r="P4">
        <v>2014</v>
      </c>
      <c r="Q4">
        <v>2015</v>
      </c>
      <c r="R4">
        <v>2016</v>
      </c>
      <c r="S4">
        <v>2017</v>
      </c>
      <c r="T4">
        <v>2018</v>
      </c>
      <c r="U4">
        <v>2019</v>
      </c>
      <c r="V4">
        <v>2020</v>
      </c>
      <c r="W4" t="s">
        <v>44106</v>
      </c>
      <c r="X4" t="s">
        <v>44107</v>
      </c>
    </row>
    <row r="5" spans="1:24" x14ac:dyDescent="0.2">
      <c r="A5" s="15" t="s">
        <v>14991</v>
      </c>
      <c r="G5">
        <v>1</v>
      </c>
      <c r="S5">
        <v>1</v>
      </c>
      <c r="X5">
        <v>2</v>
      </c>
    </row>
    <row r="6" spans="1:24" x14ac:dyDescent="0.2">
      <c r="A6" s="15" t="s">
        <v>12579</v>
      </c>
      <c r="G6">
        <v>1</v>
      </c>
      <c r="M6">
        <v>1</v>
      </c>
      <c r="X6">
        <v>2</v>
      </c>
    </row>
    <row r="7" spans="1:24" x14ac:dyDescent="0.2">
      <c r="A7" s="15" t="s">
        <v>7234</v>
      </c>
      <c r="F7">
        <v>1</v>
      </c>
      <c r="X7">
        <v>1</v>
      </c>
    </row>
    <row r="8" spans="1:24" x14ac:dyDescent="0.2">
      <c r="A8" s="15" t="s">
        <v>2729</v>
      </c>
      <c r="D8">
        <v>1</v>
      </c>
      <c r="X8">
        <v>1</v>
      </c>
    </row>
    <row r="9" spans="1:24" x14ac:dyDescent="0.2">
      <c r="A9" s="15" t="s">
        <v>948</v>
      </c>
      <c r="C9">
        <v>2</v>
      </c>
      <c r="H9">
        <v>2</v>
      </c>
      <c r="N9">
        <v>1</v>
      </c>
      <c r="O9">
        <v>1</v>
      </c>
      <c r="P9">
        <v>1</v>
      </c>
      <c r="T9">
        <v>1</v>
      </c>
      <c r="X9">
        <v>8</v>
      </c>
    </row>
    <row r="10" spans="1:24" x14ac:dyDescent="0.2">
      <c r="A10" s="15" t="s">
        <v>8979</v>
      </c>
      <c r="I10">
        <v>1</v>
      </c>
      <c r="X10">
        <v>1</v>
      </c>
    </row>
    <row r="11" spans="1:24" x14ac:dyDescent="0.2">
      <c r="A11" s="15" t="s">
        <v>24147</v>
      </c>
      <c r="L11">
        <v>1</v>
      </c>
      <c r="X11">
        <v>1</v>
      </c>
    </row>
    <row r="12" spans="1:24" x14ac:dyDescent="0.2">
      <c r="A12" s="15" t="s">
        <v>6876</v>
      </c>
      <c r="F12">
        <v>1</v>
      </c>
      <c r="G12">
        <v>1</v>
      </c>
      <c r="I12">
        <v>1</v>
      </c>
      <c r="K12">
        <v>1</v>
      </c>
      <c r="M12">
        <v>1</v>
      </c>
      <c r="N12">
        <v>1</v>
      </c>
      <c r="P12">
        <v>1</v>
      </c>
      <c r="R12">
        <v>1</v>
      </c>
      <c r="X12">
        <v>8</v>
      </c>
    </row>
    <row r="13" spans="1:24" x14ac:dyDescent="0.2">
      <c r="A13" s="15" t="s">
        <v>38015</v>
      </c>
      <c r="S13">
        <v>1</v>
      </c>
      <c r="X13">
        <v>1</v>
      </c>
    </row>
    <row r="14" spans="1:24" x14ac:dyDescent="0.2">
      <c r="A14" s="15" t="s">
        <v>33184</v>
      </c>
      <c r="P14">
        <v>1</v>
      </c>
      <c r="R14">
        <v>1</v>
      </c>
      <c r="U14">
        <v>1</v>
      </c>
      <c r="X14">
        <v>3</v>
      </c>
    </row>
    <row r="15" spans="1:24" x14ac:dyDescent="0.2">
      <c r="A15" s="15" t="s">
        <v>32902</v>
      </c>
      <c r="N15">
        <v>1</v>
      </c>
      <c r="R15">
        <v>1</v>
      </c>
      <c r="X15">
        <v>2</v>
      </c>
    </row>
    <row r="16" spans="1:24" x14ac:dyDescent="0.2">
      <c r="A16" s="15" t="s">
        <v>17516</v>
      </c>
      <c r="K16">
        <v>1</v>
      </c>
      <c r="L16">
        <v>1</v>
      </c>
      <c r="O16">
        <v>1</v>
      </c>
      <c r="P16">
        <v>1</v>
      </c>
      <c r="S16">
        <v>1</v>
      </c>
      <c r="X16">
        <v>5</v>
      </c>
    </row>
    <row r="17" spans="1:24" x14ac:dyDescent="0.2">
      <c r="A17" s="15" t="s">
        <v>12280</v>
      </c>
      <c r="H17">
        <v>1</v>
      </c>
      <c r="K17">
        <v>1</v>
      </c>
      <c r="M17">
        <v>1</v>
      </c>
      <c r="X17">
        <v>3</v>
      </c>
    </row>
    <row r="18" spans="1:24" x14ac:dyDescent="0.2">
      <c r="A18" s="15" t="s">
        <v>23512</v>
      </c>
      <c r="J18">
        <v>1</v>
      </c>
      <c r="X18">
        <v>1</v>
      </c>
    </row>
    <row r="19" spans="1:24" x14ac:dyDescent="0.2">
      <c r="A19" s="15" t="s">
        <v>12120</v>
      </c>
      <c r="J19">
        <v>1</v>
      </c>
      <c r="X19">
        <v>1</v>
      </c>
    </row>
    <row r="20" spans="1:24" x14ac:dyDescent="0.2">
      <c r="A20" s="15" t="s">
        <v>11373</v>
      </c>
      <c r="H20">
        <v>1</v>
      </c>
      <c r="J20">
        <v>1</v>
      </c>
      <c r="K20">
        <v>1</v>
      </c>
      <c r="O20">
        <v>1</v>
      </c>
      <c r="Q20">
        <v>1</v>
      </c>
      <c r="X20">
        <v>5</v>
      </c>
    </row>
    <row r="21" spans="1:24" x14ac:dyDescent="0.2">
      <c r="A21" s="15" t="s">
        <v>25363</v>
      </c>
      <c r="O21">
        <v>1</v>
      </c>
      <c r="X21">
        <v>1</v>
      </c>
    </row>
    <row r="22" spans="1:24" x14ac:dyDescent="0.2">
      <c r="A22" s="15" t="s">
        <v>24277</v>
      </c>
      <c r="Q22">
        <v>1</v>
      </c>
      <c r="X22">
        <v>1</v>
      </c>
    </row>
    <row r="23" spans="1:24" x14ac:dyDescent="0.2">
      <c r="A23" s="15" t="s">
        <v>35024</v>
      </c>
      <c r="O23">
        <v>1</v>
      </c>
      <c r="X23">
        <v>1</v>
      </c>
    </row>
    <row r="24" spans="1:24" x14ac:dyDescent="0.2">
      <c r="A24" s="15" t="s">
        <v>32304</v>
      </c>
      <c r="P24">
        <v>1</v>
      </c>
      <c r="X24">
        <v>1</v>
      </c>
    </row>
    <row r="25" spans="1:24" x14ac:dyDescent="0.2">
      <c r="A25" s="15" t="s">
        <v>24860</v>
      </c>
      <c r="L25">
        <v>1</v>
      </c>
      <c r="X25">
        <v>1</v>
      </c>
    </row>
    <row r="26" spans="1:24" x14ac:dyDescent="0.2">
      <c r="A26" s="15" t="s">
        <v>36255</v>
      </c>
      <c r="T26">
        <v>2</v>
      </c>
      <c r="U26">
        <v>1</v>
      </c>
      <c r="X26">
        <v>3</v>
      </c>
    </row>
    <row r="27" spans="1:24" x14ac:dyDescent="0.2">
      <c r="A27" s="15" t="s">
        <v>40228</v>
      </c>
      <c r="R27">
        <v>1</v>
      </c>
      <c r="U27">
        <v>2</v>
      </c>
      <c r="X27">
        <v>3</v>
      </c>
    </row>
    <row r="28" spans="1:24" x14ac:dyDescent="0.2">
      <c r="A28" s="15" t="s">
        <v>17645</v>
      </c>
      <c r="I28">
        <v>1</v>
      </c>
      <c r="X28">
        <v>1</v>
      </c>
    </row>
    <row r="29" spans="1:24" s="17" customFormat="1" x14ac:dyDescent="0.2">
      <c r="A29" s="16" t="s">
        <v>1329</v>
      </c>
      <c r="B29" s="17">
        <v>1</v>
      </c>
      <c r="D29" s="17">
        <v>3</v>
      </c>
      <c r="E29" s="17">
        <v>1</v>
      </c>
      <c r="F29" s="17">
        <v>2</v>
      </c>
      <c r="G29" s="17">
        <v>1</v>
      </c>
      <c r="H29" s="17">
        <v>1</v>
      </c>
      <c r="I29" s="17">
        <v>2</v>
      </c>
      <c r="J29" s="17">
        <v>2</v>
      </c>
      <c r="K29" s="17">
        <v>1</v>
      </c>
      <c r="L29" s="17">
        <v>1</v>
      </c>
      <c r="M29" s="17">
        <v>2</v>
      </c>
      <c r="N29" s="17">
        <v>2</v>
      </c>
      <c r="O29" s="17">
        <v>1</v>
      </c>
      <c r="P29" s="17">
        <v>2</v>
      </c>
      <c r="Q29" s="17">
        <v>3</v>
      </c>
      <c r="R29" s="17">
        <v>1</v>
      </c>
      <c r="S29" s="17">
        <v>2</v>
      </c>
      <c r="T29" s="17">
        <v>2</v>
      </c>
      <c r="U29" s="17">
        <v>1</v>
      </c>
      <c r="X29" s="17">
        <v>31</v>
      </c>
    </row>
    <row r="30" spans="1:24" x14ac:dyDescent="0.2">
      <c r="A30" s="15" t="s">
        <v>23708</v>
      </c>
      <c r="M30">
        <v>1</v>
      </c>
      <c r="O30">
        <v>1</v>
      </c>
      <c r="Q30">
        <v>1</v>
      </c>
      <c r="X30">
        <v>3</v>
      </c>
    </row>
    <row r="31" spans="1:24" x14ac:dyDescent="0.2">
      <c r="A31" s="15" t="s">
        <v>23067</v>
      </c>
      <c r="K31">
        <v>1</v>
      </c>
      <c r="X31">
        <v>1</v>
      </c>
    </row>
    <row r="32" spans="1:24" x14ac:dyDescent="0.2">
      <c r="A32" s="15" t="s">
        <v>34197</v>
      </c>
      <c r="P32">
        <v>1</v>
      </c>
      <c r="X32">
        <v>1</v>
      </c>
    </row>
    <row r="33" spans="1:24" x14ac:dyDescent="0.2">
      <c r="A33" s="15" t="s">
        <v>42528</v>
      </c>
      <c r="S33">
        <v>1</v>
      </c>
      <c r="X33">
        <v>1</v>
      </c>
    </row>
    <row r="34" spans="1:24" x14ac:dyDescent="0.2">
      <c r="A34" s="15" t="s">
        <v>18694</v>
      </c>
      <c r="N34">
        <v>1</v>
      </c>
      <c r="X34">
        <v>1</v>
      </c>
    </row>
    <row r="35" spans="1:24" x14ac:dyDescent="0.2">
      <c r="A35" s="15" t="s">
        <v>20137</v>
      </c>
      <c r="K35">
        <v>1</v>
      </c>
      <c r="Q35">
        <v>1</v>
      </c>
      <c r="X35">
        <v>2</v>
      </c>
    </row>
    <row r="36" spans="1:24" x14ac:dyDescent="0.2">
      <c r="A36" s="15" t="s">
        <v>41147</v>
      </c>
      <c r="R36">
        <v>1</v>
      </c>
      <c r="X36">
        <v>1</v>
      </c>
    </row>
    <row r="37" spans="1:24" x14ac:dyDescent="0.2">
      <c r="A37" s="15" t="s">
        <v>32064</v>
      </c>
      <c r="O37">
        <v>1</v>
      </c>
      <c r="X37">
        <v>1</v>
      </c>
    </row>
    <row r="38" spans="1:24" x14ac:dyDescent="0.2">
      <c r="A38" s="15" t="s">
        <v>458</v>
      </c>
      <c r="B38">
        <v>1</v>
      </c>
      <c r="X38">
        <v>1</v>
      </c>
    </row>
    <row r="39" spans="1:24" x14ac:dyDescent="0.2">
      <c r="A39" s="15" t="s">
        <v>34939</v>
      </c>
      <c r="P39">
        <v>1</v>
      </c>
      <c r="X39">
        <v>1</v>
      </c>
    </row>
    <row r="40" spans="1:24" x14ac:dyDescent="0.2">
      <c r="A40" s="15" t="s">
        <v>39684</v>
      </c>
      <c r="R40">
        <v>1</v>
      </c>
      <c r="X40">
        <v>1</v>
      </c>
    </row>
    <row r="41" spans="1:24" x14ac:dyDescent="0.2">
      <c r="A41" s="15" t="s">
        <v>42367</v>
      </c>
      <c r="T41">
        <v>1</v>
      </c>
      <c r="X41">
        <v>1</v>
      </c>
    </row>
    <row r="42" spans="1:24" x14ac:dyDescent="0.2">
      <c r="A42" s="15" t="s">
        <v>42130</v>
      </c>
      <c r="T42">
        <v>1</v>
      </c>
      <c r="X42">
        <v>1</v>
      </c>
    </row>
    <row r="43" spans="1:24" s="17" customFormat="1" x14ac:dyDescent="0.2">
      <c r="A43" s="16" t="s">
        <v>3578</v>
      </c>
      <c r="D43" s="17">
        <v>1</v>
      </c>
      <c r="G43" s="17">
        <v>1</v>
      </c>
      <c r="H43" s="17">
        <v>1</v>
      </c>
      <c r="K43" s="17">
        <v>1</v>
      </c>
      <c r="L43" s="17">
        <v>3</v>
      </c>
      <c r="M43" s="17">
        <v>1</v>
      </c>
      <c r="Q43" s="17">
        <v>1</v>
      </c>
      <c r="R43" s="17">
        <v>1</v>
      </c>
      <c r="X43" s="17">
        <v>10</v>
      </c>
    </row>
    <row r="44" spans="1:24" x14ac:dyDescent="0.2">
      <c r="A44" s="15" t="s">
        <v>38347</v>
      </c>
      <c r="Q44">
        <v>1</v>
      </c>
      <c r="X44">
        <v>1</v>
      </c>
    </row>
    <row r="45" spans="1:24" x14ac:dyDescent="0.2">
      <c r="A45" s="15" t="s">
        <v>34687</v>
      </c>
      <c r="O45">
        <v>1</v>
      </c>
      <c r="X45">
        <v>1</v>
      </c>
    </row>
    <row r="46" spans="1:24" x14ac:dyDescent="0.2">
      <c r="A46" s="15" t="s">
        <v>9807</v>
      </c>
      <c r="H46">
        <v>1</v>
      </c>
      <c r="I46">
        <v>1</v>
      </c>
      <c r="X46">
        <v>2</v>
      </c>
    </row>
    <row r="47" spans="1:24" x14ac:dyDescent="0.2">
      <c r="A47" s="15" t="s">
        <v>42707</v>
      </c>
      <c r="T47">
        <v>1</v>
      </c>
      <c r="X47">
        <v>1</v>
      </c>
    </row>
    <row r="48" spans="1:24" x14ac:dyDescent="0.2">
      <c r="A48" s="15" t="s">
        <v>36336</v>
      </c>
      <c r="O48">
        <v>1</v>
      </c>
      <c r="X48">
        <v>1</v>
      </c>
    </row>
    <row r="49" spans="1:24" x14ac:dyDescent="0.2">
      <c r="A49" s="15" t="s">
        <v>43160</v>
      </c>
      <c r="T49">
        <v>1</v>
      </c>
      <c r="X49">
        <v>1</v>
      </c>
    </row>
    <row r="50" spans="1:24" x14ac:dyDescent="0.2">
      <c r="A50" s="15" t="s">
        <v>10860</v>
      </c>
      <c r="F50">
        <v>1</v>
      </c>
      <c r="X50">
        <v>1</v>
      </c>
    </row>
    <row r="51" spans="1:24" x14ac:dyDescent="0.2">
      <c r="A51" s="15" t="s">
        <v>38023</v>
      </c>
      <c r="R51">
        <v>1</v>
      </c>
      <c r="X51">
        <v>1</v>
      </c>
    </row>
    <row r="52" spans="1:24" x14ac:dyDescent="0.2">
      <c r="A52" s="15" t="s">
        <v>26972</v>
      </c>
      <c r="M52">
        <v>1</v>
      </c>
      <c r="X52">
        <v>1</v>
      </c>
    </row>
    <row r="53" spans="1:24" x14ac:dyDescent="0.2">
      <c r="A53" s="15" t="s">
        <v>8423</v>
      </c>
      <c r="F53">
        <v>1</v>
      </c>
      <c r="X53">
        <v>1</v>
      </c>
    </row>
    <row r="54" spans="1:24" x14ac:dyDescent="0.2">
      <c r="A54" s="15" t="s">
        <v>38150</v>
      </c>
      <c r="T54">
        <v>1</v>
      </c>
      <c r="X54">
        <v>1</v>
      </c>
    </row>
    <row r="55" spans="1:24" x14ac:dyDescent="0.2">
      <c r="A55" s="15" t="s">
        <v>7015</v>
      </c>
      <c r="E55">
        <v>1</v>
      </c>
      <c r="X55">
        <v>1</v>
      </c>
    </row>
    <row r="56" spans="1:24" s="17" customFormat="1" x14ac:dyDescent="0.2">
      <c r="A56" s="16" t="s">
        <v>5671</v>
      </c>
      <c r="D56" s="17">
        <v>2</v>
      </c>
      <c r="E56" s="17">
        <v>1</v>
      </c>
      <c r="H56" s="17">
        <v>2</v>
      </c>
      <c r="L56" s="17">
        <v>1</v>
      </c>
      <c r="M56" s="17">
        <v>1</v>
      </c>
      <c r="Q56" s="17">
        <v>1</v>
      </c>
      <c r="T56" s="17">
        <v>1</v>
      </c>
      <c r="V56" s="17">
        <v>1</v>
      </c>
      <c r="X56" s="17">
        <v>10</v>
      </c>
    </row>
    <row r="57" spans="1:24" x14ac:dyDescent="0.2">
      <c r="A57" s="15" t="s">
        <v>28235</v>
      </c>
      <c r="M57">
        <v>1</v>
      </c>
      <c r="N57">
        <v>1</v>
      </c>
      <c r="S57">
        <v>1</v>
      </c>
      <c r="X57">
        <v>3</v>
      </c>
    </row>
    <row r="58" spans="1:24" x14ac:dyDescent="0.2">
      <c r="A58" s="15" t="s">
        <v>19847</v>
      </c>
      <c r="J58">
        <v>1</v>
      </c>
      <c r="X58">
        <v>1</v>
      </c>
    </row>
    <row r="59" spans="1:24" s="17" customFormat="1" x14ac:dyDescent="0.2">
      <c r="A59" s="16" t="s">
        <v>2934</v>
      </c>
      <c r="G59" s="17">
        <v>1</v>
      </c>
      <c r="H59" s="17">
        <v>2</v>
      </c>
      <c r="I59" s="17">
        <v>4</v>
      </c>
      <c r="L59" s="17">
        <v>2</v>
      </c>
      <c r="O59" s="17">
        <v>2</v>
      </c>
      <c r="Q59" s="17">
        <v>3</v>
      </c>
      <c r="R59" s="17">
        <v>2</v>
      </c>
      <c r="S59" s="17">
        <v>2</v>
      </c>
      <c r="T59" s="17">
        <v>2</v>
      </c>
      <c r="U59" s="17">
        <v>3</v>
      </c>
      <c r="X59" s="17">
        <v>23</v>
      </c>
    </row>
    <row r="60" spans="1:24" x14ac:dyDescent="0.2">
      <c r="A60" s="15" t="s">
        <v>9216</v>
      </c>
      <c r="E60">
        <v>1</v>
      </c>
      <c r="U60">
        <v>1</v>
      </c>
      <c r="X60">
        <v>2</v>
      </c>
    </row>
    <row r="61" spans="1:24" s="17" customFormat="1" x14ac:dyDescent="0.2">
      <c r="A61" s="16" t="s">
        <v>3826</v>
      </c>
      <c r="D61" s="17">
        <v>3</v>
      </c>
      <c r="E61" s="17">
        <v>1</v>
      </c>
      <c r="F61" s="17">
        <v>1</v>
      </c>
      <c r="G61" s="17">
        <v>1</v>
      </c>
      <c r="I61" s="17">
        <v>1</v>
      </c>
      <c r="M61" s="17">
        <v>1</v>
      </c>
      <c r="N61" s="17">
        <v>1</v>
      </c>
      <c r="Q61" s="17">
        <v>1</v>
      </c>
      <c r="S61" s="17">
        <v>1</v>
      </c>
      <c r="X61" s="17">
        <v>11</v>
      </c>
    </row>
    <row r="62" spans="1:24" x14ac:dyDescent="0.2">
      <c r="A62" s="15" t="s">
        <v>35659</v>
      </c>
      <c r="R62">
        <v>1</v>
      </c>
      <c r="X62">
        <v>1</v>
      </c>
    </row>
    <row r="63" spans="1:24" x14ac:dyDescent="0.2">
      <c r="A63" s="15" t="s">
        <v>23772</v>
      </c>
      <c r="L63">
        <v>1</v>
      </c>
      <c r="X63">
        <v>1</v>
      </c>
    </row>
    <row r="64" spans="1:24" x14ac:dyDescent="0.2">
      <c r="A64" s="15" t="s">
        <v>138</v>
      </c>
      <c r="C64">
        <v>1</v>
      </c>
      <c r="X64">
        <v>1</v>
      </c>
    </row>
    <row r="65" spans="1:24" x14ac:dyDescent="0.2">
      <c r="A65" s="15" t="s">
        <v>37472</v>
      </c>
      <c r="R65">
        <v>1</v>
      </c>
      <c r="X65">
        <v>1</v>
      </c>
    </row>
    <row r="66" spans="1:24" x14ac:dyDescent="0.2">
      <c r="A66" s="15" t="s">
        <v>21195</v>
      </c>
      <c r="K66">
        <v>1</v>
      </c>
      <c r="X66">
        <v>1</v>
      </c>
    </row>
    <row r="67" spans="1:24" x14ac:dyDescent="0.2">
      <c r="A67" s="15" t="s">
        <v>4196</v>
      </c>
      <c r="E67">
        <v>1</v>
      </c>
      <c r="X67">
        <v>1</v>
      </c>
    </row>
    <row r="68" spans="1:24" x14ac:dyDescent="0.2">
      <c r="A68" s="15" t="s">
        <v>10215</v>
      </c>
      <c r="G68">
        <v>1</v>
      </c>
      <c r="X68">
        <v>1</v>
      </c>
    </row>
    <row r="69" spans="1:24" x14ac:dyDescent="0.2">
      <c r="A69" s="15" t="s">
        <v>26352</v>
      </c>
      <c r="O69">
        <v>1</v>
      </c>
      <c r="T69">
        <v>1</v>
      </c>
      <c r="X69">
        <v>2</v>
      </c>
    </row>
    <row r="70" spans="1:24" x14ac:dyDescent="0.2">
      <c r="A70" s="15" t="s">
        <v>37866</v>
      </c>
      <c r="S70">
        <v>1</v>
      </c>
      <c r="T70">
        <v>1</v>
      </c>
      <c r="X70">
        <v>2</v>
      </c>
    </row>
    <row r="71" spans="1:24" x14ac:dyDescent="0.2">
      <c r="A71" s="15" t="s">
        <v>24876</v>
      </c>
      <c r="M71">
        <v>1</v>
      </c>
      <c r="X71">
        <v>1</v>
      </c>
    </row>
    <row r="72" spans="1:24" x14ac:dyDescent="0.2">
      <c r="A72" s="15" t="s">
        <v>19567</v>
      </c>
      <c r="I72">
        <v>1</v>
      </c>
      <c r="X72">
        <v>1</v>
      </c>
    </row>
    <row r="73" spans="1:24" x14ac:dyDescent="0.2">
      <c r="A73" s="15" t="s">
        <v>23834</v>
      </c>
      <c r="K73">
        <v>1</v>
      </c>
      <c r="X73">
        <v>1</v>
      </c>
    </row>
    <row r="74" spans="1:24" x14ac:dyDescent="0.2">
      <c r="A74" s="15" t="s">
        <v>34946</v>
      </c>
      <c r="P74">
        <v>1</v>
      </c>
      <c r="X74">
        <v>1</v>
      </c>
    </row>
    <row r="75" spans="1:24" x14ac:dyDescent="0.2">
      <c r="A75" s="15" t="s">
        <v>34897</v>
      </c>
      <c r="P75">
        <v>1</v>
      </c>
      <c r="X75">
        <v>1</v>
      </c>
    </row>
    <row r="76" spans="1:24" x14ac:dyDescent="0.2">
      <c r="A76" s="15" t="s">
        <v>8873</v>
      </c>
      <c r="F76">
        <v>1</v>
      </c>
      <c r="X76">
        <v>1</v>
      </c>
    </row>
    <row r="77" spans="1:24" x14ac:dyDescent="0.2">
      <c r="A77" s="15" t="s">
        <v>15386</v>
      </c>
      <c r="J77">
        <v>1</v>
      </c>
      <c r="X77">
        <v>1</v>
      </c>
    </row>
    <row r="78" spans="1:24" x14ac:dyDescent="0.2">
      <c r="A78" s="15" t="s">
        <v>8600</v>
      </c>
      <c r="E78">
        <v>1</v>
      </c>
      <c r="X78">
        <v>1</v>
      </c>
    </row>
    <row r="79" spans="1:24" x14ac:dyDescent="0.2">
      <c r="A79" s="15" t="s">
        <v>33796</v>
      </c>
      <c r="R79">
        <v>1</v>
      </c>
      <c r="X79">
        <v>1</v>
      </c>
    </row>
    <row r="80" spans="1:24" x14ac:dyDescent="0.2">
      <c r="A80" s="15" t="s">
        <v>39302</v>
      </c>
      <c r="R80">
        <v>1</v>
      </c>
      <c r="X80">
        <v>1</v>
      </c>
    </row>
    <row r="81" spans="1:24" x14ac:dyDescent="0.2">
      <c r="A81" s="15" t="s">
        <v>5336</v>
      </c>
      <c r="D81">
        <v>1</v>
      </c>
      <c r="X81">
        <v>1</v>
      </c>
    </row>
    <row r="82" spans="1:24" x14ac:dyDescent="0.2">
      <c r="A82" s="15" t="s">
        <v>21398</v>
      </c>
      <c r="M82">
        <v>2</v>
      </c>
      <c r="P82">
        <v>1</v>
      </c>
      <c r="X82">
        <v>3</v>
      </c>
    </row>
    <row r="83" spans="1:24" x14ac:dyDescent="0.2">
      <c r="A83" s="15" t="s">
        <v>38219</v>
      </c>
      <c r="T83">
        <v>1</v>
      </c>
      <c r="X83">
        <v>1</v>
      </c>
    </row>
    <row r="84" spans="1:24" x14ac:dyDescent="0.2">
      <c r="A84" s="15" t="s">
        <v>43184</v>
      </c>
      <c r="T84">
        <v>1</v>
      </c>
      <c r="X84">
        <v>1</v>
      </c>
    </row>
    <row r="85" spans="1:24" x14ac:dyDescent="0.2">
      <c r="A85" s="15" t="s">
        <v>9071</v>
      </c>
      <c r="F85">
        <v>1</v>
      </c>
      <c r="J85">
        <v>1</v>
      </c>
      <c r="X85">
        <v>2</v>
      </c>
    </row>
    <row r="86" spans="1:24" x14ac:dyDescent="0.2">
      <c r="A86" s="15" t="s">
        <v>37721</v>
      </c>
      <c r="P86">
        <v>1</v>
      </c>
      <c r="X86">
        <v>1</v>
      </c>
    </row>
    <row r="87" spans="1:24" x14ac:dyDescent="0.2">
      <c r="A87" s="15" t="s">
        <v>15417</v>
      </c>
      <c r="I87">
        <v>1</v>
      </c>
      <c r="X87">
        <v>1</v>
      </c>
    </row>
    <row r="88" spans="1:24" x14ac:dyDescent="0.2">
      <c r="A88" s="15" t="s">
        <v>18580</v>
      </c>
      <c r="Q88">
        <v>1</v>
      </c>
      <c r="R88">
        <v>2</v>
      </c>
      <c r="X88">
        <v>3</v>
      </c>
    </row>
    <row r="89" spans="1:24" x14ac:dyDescent="0.2">
      <c r="A89" s="15" t="s">
        <v>40654</v>
      </c>
      <c r="S89">
        <v>1</v>
      </c>
      <c r="X89">
        <v>1</v>
      </c>
    </row>
    <row r="90" spans="1:24" x14ac:dyDescent="0.2">
      <c r="A90" s="15" t="s">
        <v>26560</v>
      </c>
      <c r="O90">
        <v>1</v>
      </c>
      <c r="X90">
        <v>1</v>
      </c>
    </row>
    <row r="91" spans="1:24" x14ac:dyDescent="0.2">
      <c r="A91" s="15" t="s">
        <v>26314</v>
      </c>
      <c r="P91">
        <v>1</v>
      </c>
      <c r="X91">
        <v>1</v>
      </c>
    </row>
    <row r="92" spans="1:24" x14ac:dyDescent="0.2">
      <c r="A92" s="15" t="s">
        <v>20966</v>
      </c>
      <c r="K92">
        <v>1</v>
      </c>
      <c r="X92">
        <v>1</v>
      </c>
    </row>
    <row r="93" spans="1:24" x14ac:dyDescent="0.2">
      <c r="A93" s="15" t="s">
        <v>35166</v>
      </c>
      <c r="O93">
        <v>1</v>
      </c>
      <c r="X93">
        <v>1</v>
      </c>
    </row>
    <row r="94" spans="1:24" x14ac:dyDescent="0.2">
      <c r="A94" s="15" t="s">
        <v>5054</v>
      </c>
      <c r="D94">
        <v>1</v>
      </c>
      <c r="K94">
        <v>1</v>
      </c>
      <c r="X94">
        <v>2</v>
      </c>
    </row>
    <row r="95" spans="1:24" x14ac:dyDescent="0.2">
      <c r="A95" s="15" t="s">
        <v>288</v>
      </c>
      <c r="B95">
        <v>1</v>
      </c>
      <c r="X95">
        <v>1</v>
      </c>
    </row>
    <row r="96" spans="1:24" x14ac:dyDescent="0.2">
      <c r="A96" s="15" t="s">
        <v>2879</v>
      </c>
      <c r="B96">
        <v>1</v>
      </c>
      <c r="P96">
        <v>1</v>
      </c>
      <c r="X96">
        <v>2</v>
      </c>
    </row>
    <row r="97" spans="1:24" x14ac:dyDescent="0.2">
      <c r="A97" s="15" t="s">
        <v>6179</v>
      </c>
      <c r="E97">
        <v>1</v>
      </c>
      <c r="X97">
        <v>1</v>
      </c>
    </row>
    <row r="98" spans="1:24" x14ac:dyDescent="0.2">
      <c r="A98" s="15" t="s">
        <v>42827</v>
      </c>
      <c r="U98">
        <v>1</v>
      </c>
      <c r="X98">
        <v>1</v>
      </c>
    </row>
    <row r="99" spans="1:24" x14ac:dyDescent="0.2">
      <c r="A99" s="15" t="s">
        <v>27293</v>
      </c>
      <c r="L99">
        <v>1</v>
      </c>
      <c r="X99">
        <v>1</v>
      </c>
    </row>
    <row r="100" spans="1:24" x14ac:dyDescent="0.2">
      <c r="A100" s="15" t="s">
        <v>31871</v>
      </c>
      <c r="N100">
        <v>1</v>
      </c>
      <c r="P100">
        <v>1</v>
      </c>
      <c r="R100">
        <v>1</v>
      </c>
      <c r="T100">
        <v>1</v>
      </c>
      <c r="X100">
        <v>4</v>
      </c>
    </row>
    <row r="101" spans="1:24" x14ac:dyDescent="0.2">
      <c r="A101" s="15" t="s">
        <v>23740</v>
      </c>
      <c r="M101">
        <v>1</v>
      </c>
      <c r="X101">
        <v>1</v>
      </c>
    </row>
    <row r="102" spans="1:24" x14ac:dyDescent="0.2">
      <c r="A102" s="15" t="s">
        <v>15766</v>
      </c>
      <c r="N102">
        <v>1</v>
      </c>
      <c r="P102">
        <v>1</v>
      </c>
      <c r="Q102">
        <v>1</v>
      </c>
      <c r="S102">
        <v>1</v>
      </c>
      <c r="T102">
        <v>1</v>
      </c>
      <c r="U102">
        <v>1</v>
      </c>
      <c r="X102">
        <v>6</v>
      </c>
    </row>
    <row r="103" spans="1:24" x14ac:dyDescent="0.2">
      <c r="A103" s="15" t="s">
        <v>21267</v>
      </c>
      <c r="Q103">
        <v>1</v>
      </c>
      <c r="S103">
        <v>1</v>
      </c>
      <c r="V103">
        <v>1</v>
      </c>
      <c r="X103">
        <v>3</v>
      </c>
    </row>
    <row r="104" spans="1:24" x14ac:dyDescent="0.2">
      <c r="A104" s="15" t="s">
        <v>21043</v>
      </c>
      <c r="K104">
        <v>1</v>
      </c>
      <c r="X104">
        <v>1</v>
      </c>
    </row>
    <row r="105" spans="1:24" x14ac:dyDescent="0.2">
      <c r="A105" s="15" t="s">
        <v>28171</v>
      </c>
      <c r="M105">
        <v>1</v>
      </c>
      <c r="X105">
        <v>1</v>
      </c>
    </row>
    <row r="106" spans="1:24" x14ac:dyDescent="0.2">
      <c r="A106" s="15" t="s">
        <v>28145</v>
      </c>
      <c r="R106">
        <v>1</v>
      </c>
      <c r="X106">
        <v>1</v>
      </c>
    </row>
    <row r="107" spans="1:24" x14ac:dyDescent="0.2">
      <c r="A107" s="15" t="s">
        <v>35745</v>
      </c>
      <c r="Q107">
        <v>1</v>
      </c>
      <c r="X107">
        <v>1</v>
      </c>
    </row>
    <row r="108" spans="1:24" x14ac:dyDescent="0.2">
      <c r="A108" s="15" t="s">
        <v>9764</v>
      </c>
      <c r="G108">
        <v>1</v>
      </c>
      <c r="X108">
        <v>1</v>
      </c>
    </row>
    <row r="109" spans="1:24" x14ac:dyDescent="0.2">
      <c r="A109" s="15" t="s">
        <v>36132</v>
      </c>
      <c r="S109">
        <v>1</v>
      </c>
      <c r="X109">
        <v>1</v>
      </c>
    </row>
    <row r="110" spans="1:24" x14ac:dyDescent="0.2">
      <c r="A110" s="15" t="s">
        <v>34758</v>
      </c>
      <c r="P110">
        <v>1</v>
      </c>
      <c r="X110">
        <v>1</v>
      </c>
    </row>
    <row r="111" spans="1:24" x14ac:dyDescent="0.2">
      <c r="A111" s="15" t="s">
        <v>43176</v>
      </c>
      <c r="T111">
        <v>1</v>
      </c>
      <c r="X111">
        <v>1</v>
      </c>
    </row>
    <row r="112" spans="1:24" x14ac:dyDescent="0.2">
      <c r="A112" s="15" t="s">
        <v>36210</v>
      </c>
      <c r="R112">
        <v>1</v>
      </c>
      <c r="X112">
        <v>1</v>
      </c>
    </row>
    <row r="113" spans="1:24" x14ac:dyDescent="0.2">
      <c r="A113" s="15" t="s">
        <v>19143</v>
      </c>
      <c r="K113">
        <v>1</v>
      </c>
      <c r="X113">
        <v>1</v>
      </c>
    </row>
    <row r="114" spans="1:24" x14ac:dyDescent="0.2">
      <c r="A114" s="15" t="s">
        <v>36352</v>
      </c>
      <c r="R114">
        <v>1</v>
      </c>
      <c r="X114">
        <v>1</v>
      </c>
    </row>
    <row r="115" spans="1:24" x14ac:dyDescent="0.2">
      <c r="A115" s="15" t="s">
        <v>14553</v>
      </c>
      <c r="H115">
        <v>1</v>
      </c>
      <c r="X115">
        <v>1</v>
      </c>
    </row>
    <row r="116" spans="1:24" x14ac:dyDescent="0.2">
      <c r="A116" s="15" t="s">
        <v>17814</v>
      </c>
      <c r="I116">
        <v>1</v>
      </c>
      <c r="X116">
        <v>1</v>
      </c>
    </row>
    <row r="117" spans="1:24" x14ac:dyDescent="0.2">
      <c r="A117" s="15" t="s">
        <v>11303</v>
      </c>
      <c r="G117">
        <v>1</v>
      </c>
      <c r="H117">
        <v>1</v>
      </c>
      <c r="I117">
        <v>1</v>
      </c>
      <c r="X117">
        <v>3</v>
      </c>
    </row>
    <row r="118" spans="1:24" x14ac:dyDescent="0.2">
      <c r="A118" s="15" t="s">
        <v>10461</v>
      </c>
      <c r="G118">
        <v>1</v>
      </c>
      <c r="X118">
        <v>1</v>
      </c>
    </row>
    <row r="119" spans="1:24" x14ac:dyDescent="0.2">
      <c r="A119" s="15" t="s">
        <v>1996</v>
      </c>
      <c r="B119">
        <v>1</v>
      </c>
      <c r="X119">
        <v>1</v>
      </c>
    </row>
    <row r="120" spans="1:24" x14ac:dyDescent="0.2">
      <c r="A120" s="15" t="s">
        <v>16670</v>
      </c>
      <c r="J120">
        <v>1</v>
      </c>
      <c r="L120">
        <v>1</v>
      </c>
      <c r="M120">
        <v>1</v>
      </c>
      <c r="N120">
        <v>1</v>
      </c>
      <c r="O120">
        <v>1</v>
      </c>
      <c r="T120">
        <v>1</v>
      </c>
      <c r="X120">
        <v>6</v>
      </c>
    </row>
    <row r="121" spans="1:24" x14ac:dyDescent="0.2">
      <c r="A121" s="15" t="s">
        <v>40458</v>
      </c>
      <c r="T121">
        <v>1</v>
      </c>
      <c r="X121">
        <v>1</v>
      </c>
    </row>
    <row r="122" spans="1:24" x14ac:dyDescent="0.2">
      <c r="A122" s="15" t="s">
        <v>38159</v>
      </c>
      <c r="S122">
        <v>1</v>
      </c>
      <c r="T122">
        <v>2</v>
      </c>
      <c r="X122">
        <v>3</v>
      </c>
    </row>
    <row r="123" spans="1:24" x14ac:dyDescent="0.2">
      <c r="A123" s="15" t="s">
        <v>15704</v>
      </c>
      <c r="H123">
        <v>1</v>
      </c>
      <c r="L123">
        <v>2</v>
      </c>
      <c r="X123">
        <v>3</v>
      </c>
    </row>
    <row r="124" spans="1:24" x14ac:dyDescent="0.2">
      <c r="A124" s="15" t="s">
        <v>11006</v>
      </c>
      <c r="G124">
        <v>1</v>
      </c>
      <c r="J124">
        <v>1</v>
      </c>
      <c r="X124">
        <v>2</v>
      </c>
    </row>
    <row r="125" spans="1:24" x14ac:dyDescent="0.2">
      <c r="A125" s="15" t="s">
        <v>36711</v>
      </c>
      <c r="Q125">
        <v>1</v>
      </c>
      <c r="X125">
        <v>1</v>
      </c>
    </row>
    <row r="126" spans="1:24" x14ac:dyDescent="0.2">
      <c r="A126" s="15" t="s">
        <v>2152</v>
      </c>
      <c r="B126">
        <v>1</v>
      </c>
      <c r="C126">
        <v>1</v>
      </c>
      <c r="D126">
        <v>1</v>
      </c>
      <c r="E126">
        <v>1</v>
      </c>
      <c r="F126">
        <v>1</v>
      </c>
      <c r="G126">
        <v>1</v>
      </c>
      <c r="R126">
        <v>1</v>
      </c>
      <c r="U126">
        <v>1</v>
      </c>
      <c r="X126">
        <v>8</v>
      </c>
    </row>
    <row r="127" spans="1:24" x14ac:dyDescent="0.2">
      <c r="A127" s="15" t="s">
        <v>12851</v>
      </c>
      <c r="H127">
        <v>1</v>
      </c>
      <c r="X127">
        <v>1</v>
      </c>
    </row>
    <row r="128" spans="1:24" x14ac:dyDescent="0.2">
      <c r="A128" s="15" t="s">
        <v>25216</v>
      </c>
      <c r="M128">
        <v>1</v>
      </c>
      <c r="X128">
        <v>1</v>
      </c>
    </row>
    <row r="129" spans="1:24" x14ac:dyDescent="0.2">
      <c r="A129" s="15" t="s">
        <v>31406</v>
      </c>
      <c r="N129">
        <v>1</v>
      </c>
      <c r="X129">
        <v>1</v>
      </c>
    </row>
    <row r="130" spans="1:24" x14ac:dyDescent="0.2">
      <c r="A130" s="15" t="s">
        <v>14232</v>
      </c>
      <c r="I130">
        <v>1</v>
      </c>
      <c r="J130">
        <v>2</v>
      </c>
      <c r="L130">
        <v>1</v>
      </c>
      <c r="P130">
        <v>1</v>
      </c>
      <c r="R130">
        <v>2</v>
      </c>
      <c r="X130">
        <v>7</v>
      </c>
    </row>
    <row r="131" spans="1:24" x14ac:dyDescent="0.2">
      <c r="A131" s="15" t="s">
        <v>5072</v>
      </c>
      <c r="D131">
        <v>1</v>
      </c>
      <c r="X131">
        <v>1</v>
      </c>
    </row>
    <row r="132" spans="1:24" x14ac:dyDescent="0.2">
      <c r="A132" s="15" t="s">
        <v>18024</v>
      </c>
      <c r="J132">
        <v>1</v>
      </c>
      <c r="Q132">
        <v>2</v>
      </c>
      <c r="U132">
        <v>1</v>
      </c>
      <c r="X132">
        <v>4</v>
      </c>
    </row>
    <row r="133" spans="1:24" x14ac:dyDescent="0.2">
      <c r="A133" s="15" t="s">
        <v>1745</v>
      </c>
      <c r="B133">
        <v>1</v>
      </c>
      <c r="V133">
        <v>1</v>
      </c>
      <c r="X133">
        <v>2</v>
      </c>
    </row>
    <row r="134" spans="1:24" x14ac:dyDescent="0.2">
      <c r="A134" s="15" t="s">
        <v>32946</v>
      </c>
      <c r="S134">
        <v>1</v>
      </c>
      <c r="T134">
        <v>1</v>
      </c>
      <c r="X134">
        <v>2</v>
      </c>
    </row>
    <row r="135" spans="1:24" x14ac:dyDescent="0.2">
      <c r="A135" s="15" t="s">
        <v>31323</v>
      </c>
      <c r="O135">
        <v>1</v>
      </c>
      <c r="X135">
        <v>1</v>
      </c>
    </row>
    <row r="136" spans="1:24" x14ac:dyDescent="0.2">
      <c r="A136" s="15" t="s">
        <v>38081</v>
      </c>
      <c r="R136">
        <v>1</v>
      </c>
      <c r="X136">
        <v>1</v>
      </c>
    </row>
    <row r="137" spans="1:24" x14ac:dyDescent="0.2">
      <c r="A137" s="15" t="s">
        <v>43199</v>
      </c>
      <c r="U137">
        <v>1</v>
      </c>
      <c r="X137">
        <v>1</v>
      </c>
    </row>
    <row r="138" spans="1:24" x14ac:dyDescent="0.2">
      <c r="A138" s="15" t="s">
        <v>31803</v>
      </c>
      <c r="P138">
        <v>1</v>
      </c>
      <c r="X138">
        <v>1</v>
      </c>
    </row>
    <row r="139" spans="1:24" x14ac:dyDescent="0.2">
      <c r="A139" s="15" t="s">
        <v>13014</v>
      </c>
      <c r="F139">
        <v>1</v>
      </c>
      <c r="X139">
        <v>1</v>
      </c>
    </row>
    <row r="140" spans="1:24" x14ac:dyDescent="0.2">
      <c r="A140" s="15" t="s">
        <v>28597</v>
      </c>
      <c r="M140">
        <v>1</v>
      </c>
      <c r="T140">
        <v>1</v>
      </c>
      <c r="X140">
        <v>2</v>
      </c>
    </row>
    <row r="141" spans="1:24" x14ac:dyDescent="0.2">
      <c r="A141" s="15" t="s">
        <v>27283</v>
      </c>
      <c r="M141">
        <v>1</v>
      </c>
      <c r="X141">
        <v>1</v>
      </c>
    </row>
    <row r="142" spans="1:24" x14ac:dyDescent="0.2">
      <c r="A142" s="15" t="s">
        <v>3049</v>
      </c>
      <c r="B142">
        <v>1</v>
      </c>
      <c r="X142">
        <v>1</v>
      </c>
    </row>
    <row r="143" spans="1:24" x14ac:dyDescent="0.2">
      <c r="A143" s="15" t="s">
        <v>17778</v>
      </c>
      <c r="I143">
        <v>1</v>
      </c>
      <c r="X143">
        <v>1</v>
      </c>
    </row>
    <row r="144" spans="1:24" x14ac:dyDescent="0.2">
      <c r="A144" s="15" t="s">
        <v>3287</v>
      </c>
      <c r="C144">
        <v>1</v>
      </c>
      <c r="X144">
        <v>1</v>
      </c>
    </row>
    <row r="145" spans="1:24" x14ac:dyDescent="0.2">
      <c r="A145" s="15" t="s">
        <v>33263</v>
      </c>
      <c r="O145">
        <v>1</v>
      </c>
      <c r="X145">
        <v>1</v>
      </c>
    </row>
    <row r="146" spans="1:24" x14ac:dyDescent="0.2">
      <c r="A146" s="15" t="s">
        <v>43286</v>
      </c>
      <c r="T146">
        <v>1</v>
      </c>
      <c r="X146">
        <v>1</v>
      </c>
    </row>
    <row r="147" spans="1:24" x14ac:dyDescent="0.2">
      <c r="A147" s="15" t="s">
        <v>11197</v>
      </c>
      <c r="G147">
        <v>1</v>
      </c>
      <c r="X147">
        <v>1</v>
      </c>
    </row>
    <row r="148" spans="1:24" x14ac:dyDescent="0.2">
      <c r="A148" s="15" t="s">
        <v>8336</v>
      </c>
      <c r="F148">
        <v>1</v>
      </c>
      <c r="X148">
        <v>1</v>
      </c>
    </row>
    <row r="149" spans="1:24" x14ac:dyDescent="0.2">
      <c r="A149" s="15" t="s">
        <v>15742</v>
      </c>
      <c r="I149">
        <v>1</v>
      </c>
      <c r="K149">
        <v>1</v>
      </c>
      <c r="N149">
        <v>1</v>
      </c>
      <c r="P149">
        <v>1</v>
      </c>
      <c r="R149">
        <v>2</v>
      </c>
      <c r="S149">
        <v>1</v>
      </c>
      <c r="T149">
        <v>1</v>
      </c>
      <c r="X149">
        <v>8</v>
      </c>
    </row>
    <row r="150" spans="1:24" x14ac:dyDescent="0.2">
      <c r="A150" s="15" t="s">
        <v>33885</v>
      </c>
      <c r="P150">
        <v>1</v>
      </c>
      <c r="X150">
        <v>1</v>
      </c>
    </row>
    <row r="151" spans="1:24" x14ac:dyDescent="0.2">
      <c r="A151" s="15" t="s">
        <v>36816</v>
      </c>
      <c r="Q151">
        <v>1</v>
      </c>
      <c r="X151">
        <v>1</v>
      </c>
    </row>
    <row r="152" spans="1:24" x14ac:dyDescent="0.2">
      <c r="A152" s="15" t="s">
        <v>8922</v>
      </c>
      <c r="F152">
        <v>1</v>
      </c>
      <c r="K152">
        <v>1</v>
      </c>
      <c r="X152">
        <v>2</v>
      </c>
    </row>
    <row r="153" spans="1:24" x14ac:dyDescent="0.2">
      <c r="A153" s="15" t="s">
        <v>7657</v>
      </c>
      <c r="D153">
        <v>1</v>
      </c>
      <c r="X153">
        <v>1</v>
      </c>
    </row>
    <row r="154" spans="1:24" x14ac:dyDescent="0.2">
      <c r="A154" s="15" t="s">
        <v>40521</v>
      </c>
      <c r="S154">
        <v>1</v>
      </c>
      <c r="X154">
        <v>1</v>
      </c>
    </row>
    <row r="155" spans="1:24" x14ac:dyDescent="0.2">
      <c r="A155" s="15" t="s">
        <v>29007</v>
      </c>
      <c r="P155">
        <v>1</v>
      </c>
      <c r="X155">
        <v>1</v>
      </c>
    </row>
    <row r="156" spans="1:24" x14ac:dyDescent="0.2">
      <c r="A156" s="15" t="s">
        <v>15378</v>
      </c>
      <c r="I156">
        <v>1</v>
      </c>
      <c r="J156">
        <v>1</v>
      </c>
      <c r="R156">
        <v>2</v>
      </c>
      <c r="V156">
        <v>1</v>
      </c>
      <c r="X156">
        <v>5</v>
      </c>
    </row>
    <row r="157" spans="1:24" x14ac:dyDescent="0.2">
      <c r="A157" s="15" t="s">
        <v>14481</v>
      </c>
      <c r="J157">
        <v>1</v>
      </c>
      <c r="M157">
        <v>1</v>
      </c>
      <c r="P157">
        <v>1</v>
      </c>
      <c r="S157">
        <v>1</v>
      </c>
      <c r="X157">
        <v>4</v>
      </c>
    </row>
    <row r="158" spans="1:24" x14ac:dyDescent="0.2">
      <c r="A158" s="15" t="s">
        <v>17846</v>
      </c>
      <c r="I158">
        <v>1</v>
      </c>
      <c r="X158">
        <v>1</v>
      </c>
    </row>
    <row r="159" spans="1:24" x14ac:dyDescent="0.2">
      <c r="A159" s="15" t="s">
        <v>16435</v>
      </c>
      <c r="I159">
        <v>1</v>
      </c>
      <c r="X159">
        <v>1</v>
      </c>
    </row>
    <row r="160" spans="1:24" x14ac:dyDescent="0.2">
      <c r="A160" s="15" t="s">
        <v>32894</v>
      </c>
      <c r="T160">
        <v>1</v>
      </c>
      <c r="X160">
        <v>1</v>
      </c>
    </row>
    <row r="161" spans="1:24" x14ac:dyDescent="0.2">
      <c r="A161" s="15" t="s">
        <v>10593</v>
      </c>
      <c r="I161">
        <v>1</v>
      </c>
      <c r="X161">
        <v>1</v>
      </c>
    </row>
    <row r="162" spans="1:24" x14ac:dyDescent="0.2">
      <c r="A162" s="15" t="s">
        <v>5929</v>
      </c>
      <c r="D162">
        <v>1</v>
      </c>
      <c r="X162">
        <v>1</v>
      </c>
    </row>
    <row r="163" spans="1:24" x14ac:dyDescent="0.2">
      <c r="A163" s="15" t="s">
        <v>34592</v>
      </c>
      <c r="Q163">
        <v>1</v>
      </c>
      <c r="X163">
        <v>1</v>
      </c>
    </row>
    <row r="164" spans="1:24" x14ac:dyDescent="0.2">
      <c r="A164" s="15" t="s">
        <v>29719</v>
      </c>
      <c r="M164">
        <v>1</v>
      </c>
      <c r="X164">
        <v>1</v>
      </c>
    </row>
    <row r="165" spans="1:24" x14ac:dyDescent="0.2">
      <c r="A165" s="15" t="s">
        <v>488</v>
      </c>
      <c r="C165">
        <v>1</v>
      </c>
      <c r="D165">
        <v>1</v>
      </c>
      <c r="E165">
        <v>2</v>
      </c>
      <c r="F165">
        <v>1</v>
      </c>
      <c r="J165">
        <v>1</v>
      </c>
      <c r="L165">
        <v>1</v>
      </c>
      <c r="P165">
        <v>1</v>
      </c>
      <c r="U165">
        <v>1</v>
      </c>
      <c r="X165">
        <v>9</v>
      </c>
    </row>
    <row r="166" spans="1:24" x14ac:dyDescent="0.2">
      <c r="A166" s="15" t="s">
        <v>42505</v>
      </c>
      <c r="T166">
        <v>1</v>
      </c>
      <c r="X166">
        <v>1</v>
      </c>
    </row>
    <row r="167" spans="1:24" x14ac:dyDescent="0.2">
      <c r="A167" s="15" t="s">
        <v>16396</v>
      </c>
      <c r="K167">
        <v>1</v>
      </c>
      <c r="X167">
        <v>1</v>
      </c>
    </row>
    <row r="168" spans="1:24" x14ac:dyDescent="0.2">
      <c r="A168" s="15" t="s">
        <v>5442</v>
      </c>
      <c r="C168">
        <v>1</v>
      </c>
      <c r="G168">
        <v>1</v>
      </c>
      <c r="Q168">
        <v>1</v>
      </c>
      <c r="T168">
        <v>1</v>
      </c>
      <c r="X168">
        <v>4</v>
      </c>
    </row>
    <row r="169" spans="1:24" x14ac:dyDescent="0.2">
      <c r="A169" s="15" t="s">
        <v>30490</v>
      </c>
      <c r="N169">
        <v>1</v>
      </c>
      <c r="X169">
        <v>1</v>
      </c>
    </row>
    <row r="170" spans="1:24" x14ac:dyDescent="0.2">
      <c r="A170" s="15" t="s">
        <v>28154</v>
      </c>
      <c r="M170">
        <v>1</v>
      </c>
      <c r="X170">
        <v>1</v>
      </c>
    </row>
    <row r="171" spans="1:24" x14ac:dyDescent="0.2">
      <c r="A171" s="15" t="s">
        <v>8501</v>
      </c>
      <c r="H171">
        <v>1</v>
      </c>
      <c r="I171">
        <v>1</v>
      </c>
      <c r="J171">
        <v>1</v>
      </c>
      <c r="M171">
        <v>1</v>
      </c>
      <c r="X171">
        <v>4</v>
      </c>
    </row>
    <row r="172" spans="1:24" x14ac:dyDescent="0.2">
      <c r="A172" s="15" t="s">
        <v>9888</v>
      </c>
      <c r="K172">
        <v>1</v>
      </c>
      <c r="X172">
        <v>1</v>
      </c>
    </row>
    <row r="173" spans="1:24" x14ac:dyDescent="0.2">
      <c r="A173" s="15" t="s">
        <v>24796</v>
      </c>
      <c r="N173">
        <v>1</v>
      </c>
      <c r="P173">
        <v>1</v>
      </c>
      <c r="Q173">
        <v>1</v>
      </c>
      <c r="R173">
        <v>1</v>
      </c>
      <c r="S173">
        <v>2</v>
      </c>
      <c r="T173">
        <v>1</v>
      </c>
      <c r="U173">
        <v>1</v>
      </c>
      <c r="V173">
        <v>1</v>
      </c>
      <c r="X173">
        <v>9</v>
      </c>
    </row>
    <row r="174" spans="1:24" x14ac:dyDescent="0.2">
      <c r="A174" s="15" t="s">
        <v>20669</v>
      </c>
      <c r="V174">
        <v>1</v>
      </c>
      <c r="X174">
        <v>1</v>
      </c>
    </row>
    <row r="175" spans="1:24" x14ac:dyDescent="0.2">
      <c r="A175" s="15" t="s">
        <v>4499</v>
      </c>
      <c r="D175">
        <v>1</v>
      </c>
      <c r="M175">
        <v>1</v>
      </c>
      <c r="X175">
        <v>2</v>
      </c>
    </row>
    <row r="176" spans="1:24" x14ac:dyDescent="0.2">
      <c r="A176" s="15" t="s">
        <v>36303</v>
      </c>
      <c r="P176">
        <v>1</v>
      </c>
      <c r="X176">
        <v>1</v>
      </c>
    </row>
    <row r="177" spans="1:24" x14ac:dyDescent="0.2">
      <c r="A177" s="15" t="s">
        <v>38687</v>
      </c>
      <c r="R177">
        <v>1</v>
      </c>
      <c r="X177">
        <v>1</v>
      </c>
    </row>
    <row r="178" spans="1:24" x14ac:dyDescent="0.2">
      <c r="A178" s="15" t="s">
        <v>30647</v>
      </c>
      <c r="N178">
        <v>1</v>
      </c>
      <c r="X178">
        <v>1</v>
      </c>
    </row>
    <row r="179" spans="1:24" x14ac:dyDescent="0.2">
      <c r="A179" s="15" t="s">
        <v>6546</v>
      </c>
      <c r="G179">
        <v>1</v>
      </c>
      <c r="M179">
        <v>1</v>
      </c>
      <c r="T179">
        <v>1</v>
      </c>
      <c r="X179">
        <v>3</v>
      </c>
    </row>
    <row r="180" spans="1:24" x14ac:dyDescent="0.2">
      <c r="A180" s="15" t="s">
        <v>24913</v>
      </c>
      <c r="K180">
        <v>1</v>
      </c>
      <c r="P180">
        <v>1</v>
      </c>
      <c r="X180">
        <v>2</v>
      </c>
    </row>
    <row r="181" spans="1:24" x14ac:dyDescent="0.2">
      <c r="A181" s="15" t="s">
        <v>5169</v>
      </c>
      <c r="F181">
        <v>2</v>
      </c>
      <c r="G181">
        <v>2</v>
      </c>
      <c r="I181">
        <v>1</v>
      </c>
      <c r="J181">
        <v>1</v>
      </c>
      <c r="M181">
        <v>1</v>
      </c>
      <c r="R181">
        <v>1</v>
      </c>
      <c r="V181">
        <v>1</v>
      </c>
      <c r="X181">
        <v>9</v>
      </c>
    </row>
    <row r="182" spans="1:24" x14ac:dyDescent="0.2">
      <c r="A182" s="15" t="s">
        <v>7985</v>
      </c>
      <c r="F182">
        <v>1</v>
      </c>
      <c r="X182">
        <v>1</v>
      </c>
    </row>
    <row r="183" spans="1:24" x14ac:dyDescent="0.2">
      <c r="A183" s="15" t="s">
        <v>35644</v>
      </c>
      <c r="Q183">
        <v>1</v>
      </c>
      <c r="X183">
        <v>1</v>
      </c>
    </row>
    <row r="184" spans="1:24" x14ac:dyDescent="0.2">
      <c r="A184" s="15" t="s">
        <v>12990</v>
      </c>
      <c r="H184">
        <v>1</v>
      </c>
      <c r="R184">
        <v>1</v>
      </c>
      <c r="X184">
        <v>2</v>
      </c>
    </row>
    <row r="185" spans="1:24" x14ac:dyDescent="0.2">
      <c r="A185" s="15" t="s">
        <v>37896</v>
      </c>
      <c r="S185">
        <v>1</v>
      </c>
      <c r="T185">
        <v>1</v>
      </c>
      <c r="X185">
        <v>2</v>
      </c>
    </row>
    <row r="186" spans="1:24" x14ac:dyDescent="0.2">
      <c r="A186" s="15" t="s">
        <v>9079</v>
      </c>
      <c r="E186">
        <v>1</v>
      </c>
      <c r="O186">
        <v>1</v>
      </c>
      <c r="X186">
        <v>2</v>
      </c>
    </row>
    <row r="187" spans="1:24" x14ac:dyDescent="0.2">
      <c r="A187" s="15" t="s">
        <v>33288</v>
      </c>
      <c r="S187">
        <v>1</v>
      </c>
      <c r="X187">
        <v>1</v>
      </c>
    </row>
    <row r="188" spans="1:24" s="17" customFormat="1" x14ac:dyDescent="0.2">
      <c r="A188" s="16" t="s">
        <v>2108</v>
      </c>
      <c r="C188" s="17">
        <v>2</v>
      </c>
      <c r="D188" s="17">
        <v>2</v>
      </c>
      <c r="E188" s="17">
        <v>1</v>
      </c>
      <c r="F188" s="17">
        <v>1</v>
      </c>
      <c r="G188" s="17">
        <v>1</v>
      </c>
      <c r="I188" s="17">
        <v>1</v>
      </c>
      <c r="M188" s="17">
        <v>1</v>
      </c>
      <c r="N188" s="17">
        <v>1</v>
      </c>
      <c r="Q188" s="17">
        <v>1</v>
      </c>
      <c r="U188" s="17">
        <v>1</v>
      </c>
      <c r="X188" s="17">
        <v>12</v>
      </c>
    </row>
    <row r="189" spans="1:24" x14ac:dyDescent="0.2">
      <c r="A189" s="15" t="s">
        <v>3881</v>
      </c>
      <c r="C189">
        <v>1</v>
      </c>
      <c r="S189">
        <v>1</v>
      </c>
      <c r="X189">
        <v>2</v>
      </c>
    </row>
    <row r="190" spans="1:24" x14ac:dyDescent="0.2">
      <c r="A190" s="15" t="s">
        <v>41702</v>
      </c>
      <c r="V190">
        <v>1</v>
      </c>
      <c r="X190">
        <v>1</v>
      </c>
    </row>
    <row r="191" spans="1:24" x14ac:dyDescent="0.2">
      <c r="A191" s="15" t="s">
        <v>5581</v>
      </c>
      <c r="G191">
        <v>1</v>
      </c>
      <c r="X191">
        <v>1</v>
      </c>
    </row>
    <row r="192" spans="1:24" x14ac:dyDescent="0.2">
      <c r="A192" s="15" t="s">
        <v>41477</v>
      </c>
      <c r="S192">
        <v>1</v>
      </c>
      <c r="X192">
        <v>1</v>
      </c>
    </row>
    <row r="193" spans="1:24" x14ac:dyDescent="0.2">
      <c r="A193" s="15" t="s">
        <v>39064</v>
      </c>
      <c r="S193">
        <v>1</v>
      </c>
      <c r="X193">
        <v>1</v>
      </c>
    </row>
    <row r="194" spans="1:24" x14ac:dyDescent="0.2">
      <c r="A194" s="15" t="s">
        <v>12211</v>
      </c>
      <c r="I194">
        <v>1</v>
      </c>
      <c r="M194">
        <v>2</v>
      </c>
      <c r="O194">
        <v>1</v>
      </c>
      <c r="P194">
        <v>1</v>
      </c>
      <c r="Q194">
        <v>1</v>
      </c>
      <c r="X194">
        <v>6</v>
      </c>
    </row>
    <row r="195" spans="1:24" x14ac:dyDescent="0.2">
      <c r="A195" s="15" t="s">
        <v>27886</v>
      </c>
      <c r="O195">
        <v>1</v>
      </c>
      <c r="X195">
        <v>1</v>
      </c>
    </row>
    <row r="196" spans="1:24" s="17" customFormat="1" x14ac:dyDescent="0.2">
      <c r="A196" s="16" t="s">
        <v>2278</v>
      </c>
      <c r="C196" s="17">
        <v>2</v>
      </c>
      <c r="D196" s="17">
        <v>2</v>
      </c>
      <c r="E196" s="17">
        <v>2</v>
      </c>
      <c r="H196" s="17">
        <v>1</v>
      </c>
      <c r="J196" s="17">
        <v>1</v>
      </c>
      <c r="M196" s="17">
        <v>1</v>
      </c>
      <c r="P196" s="17">
        <v>1</v>
      </c>
      <c r="Q196" s="17">
        <v>2</v>
      </c>
      <c r="S196" s="17">
        <v>2</v>
      </c>
      <c r="U196" s="17">
        <v>1</v>
      </c>
      <c r="X196" s="17">
        <v>15</v>
      </c>
    </row>
    <row r="197" spans="1:24" x14ac:dyDescent="0.2">
      <c r="A197" s="15" t="s">
        <v>3756</v>
      </c>
      <c r="C197">
        <v>1</v>
      </c>
      <c r="X197">
        <v>1</v>
      </c>
    </row>
    <row r="198" spans="1:24" x14ac:dyDescent="0.2">
      <c r="A198" s="15" t="s">
        <v>14562</v>
      </c>
      <c r="H198">
        <v>1</v>
      </c>
      <c r="J198">
        <v>1</v>
      </c>
      <c r="X198">
        <v>2</v>
      </c>
    </row>
    <row r="199" spans="1:24" x14ac:dyDescent="0.2">
      <c r="A199" s="15" t="s">
        <v>37446</v>
      </c>
      <c r="Q199">
        <v>1</v>
      </c>
      <c r="X199">
        <v>1</v>
      </c>
    </row>
    <row r="200" spans="1:24" x14ac:dyDescent="0.2">
      <c r="A200" s="15" t="s">
        <v>38540</v>
      </c>
      <c r="Q200">
        <v>1</v>
      </c>
      <c r="V200">
        <v>1</v>
      </c>
      <c r="X200">
        <v>2</v>
      </c>
    </row>
    <row r="201" spans="1:24" x14ac:dyDescent="0.2">
      <c r="A201" s="15" t="s">
        <v>31760</v>
      </c>
      <c r="N201">
        <v>1</v>
      </c>
      <c r="X201">
        <v>1</v>
      </c>
    </row>
    <row r="202" spans="1:24" x14ac:dyDescent="0.2">
      <c r="A202" s="15" t="s">
        <v>37570</v>
      </c>
      <c r="Q202">
        <v>1</v>
      </c>
      <c r="X202">
        <v>1</v>
      </c>
    </row>
    <row r="203" spans="1:24" x14ac:dyDescent="0.2">
      <c r="A203" s="15" t="s">
        <v>20086</v>
      </c>
      <c r="U203">
        <v>1</v>
      </c>
      <c r="X203">
        <v>1</v>
      </c>
    </row>
    <row r="204" spans="1:24" x14ac:dyDescent="0.2">
      <c r="A204" s="15" t="s">
        <v>33217</v>
      </c>
      <c r="P204">
        <v>1</v>
      </c>
      <c r="X204">
        <v>1</v>
      </c>
    </row>
    <row r="205" spans="1:24" x14ac:dyDescent="0.2">
      <c r="A205" s="15" t="s">
        <v>22626</v>
      </c>
      <c r="J205">
        <v>1</v>
      </c>
      <c r="X205">
        <v>1</v>
      </c>
    </row>
    <row r="206" spans="1:24" x14ac:dyDescent="0.2">
      <c r="A206" s="15" t="s">
        <v>37269</v>
      </c>
      <c r="R206">
        <v>1</v>
      </c>
      <c r="U206">
        <v>1</v>
      </c>
      <c r="X206">
        <v>2</v>
      </c>
    </row>
    <row r="207" spans="1:24" x14ac:dyDescent="0.2">
      <c r="A207" s="15" t="s">
        <v>6642</v>
      </c>
      <c r="G207">
        <v>1</v>
      </c>
      <c r="X207">
        <v>1</v>
      </c>
    </row>
    <row r="208" spans="1:24" x14ac:dyDescent="0.2">
      <c r="A208" s="15" t="s">
        <v>1181</v>
      </c>
      <c r="B208">
        <v>1</v>
      </c>
      <c r="D208">
        <v>1</v>
      </c>
      <c r="E208">
        <v>1</v>
      </c>
      <c r="P208">
        <v>1</v>
      </c>
      <c r="Q208">
        <v>2</v>
      </c>
      <c r="S208">
        <v>1</v>
      </c>
      <c r="X208">
        <v>7</v>
      </c>
    </row>
    <row r="209" spans="1:24" x14ac:dyDescent="0.2">
      <c r="A209" s="15" t="s">
        <v>26296</v>
      </c>
      <c r="O209">
        <v>1</v>
      </c>
      <c r="X209">
        <v>1</v>
      </c>
    </row>
    <row r="210" spans="1:24" x14ac:dyDescent="0.2">
      <c r="A210" s="15" t="s">
        <v>34400</v>
      </c>
      <c r="O210">
        <v>1</v>
      </c>
      <c r="X210">
        <v>1</v>
      </c>
    </row>
    <row r="211" spans="1:24" x14ac:dyDescent="0.2">
      <c r="A211" s="15" t="s">
        <v>38610</v>
      </c>
      <c r="R211">
        <v>1</v>
      </c>
      <c r="X211">
        <v>1</v>
      </c>
    </row>
    <row r="212" spans="1:24" x14ac:dyDescent="0.2">
      <c r="A212" s="15" t="s">
        <v>11751</v>
      </c>
      <c r="G212">
        <v>1</v>
      </c>
      <c r="X212">
        <v>1</v>
      </c>
    </row>
    <row r="213" spans="1:24" x14ac:dyDescent="0.2">
      <c r="A213" s="15" t="s">
        <v>36908</v>
      </c>
      <c r="P213">
        <v>1</v>
      </c>
      <c r="X213">
        <v>1</v>
      </c>
    </row>
    <row r="214" spans="1:24" x14ac:dyDescent="0.2">
      <c r="A214" s="15" t="s">
        <v>18553</v>
      </c>
      <c r="J214">
        <v>1</v>
      </c>
      <c r="O214">
        <v>1</v>
      </c>
      <c r="P214">
        <v>1</v>
      </c>
      <c r="X214">
        <v>3</v>
      </c>
    </row>
    <row r="215" spans="1:24" x14ac:dyDescent="0.2">
      <c r="A215" s="15" t="s">
        <v>37803</v>
      </c>
      <c r="Q215">
        <v>1</v>
      </c>
      <c r="X215">
        <v>1</v>
      </c>
    </row>
    <row r="216" spans="1:24" x14ac:dyDescent="0.2">
      <c r="A216" s="15" t="s">
        <v>31018</v>
      </c>
      <c r="O216">
        <v>1</v>
      </c>
      <c r="X216">
        <v>1</v>
      </c>
    </row>
    <row r="217" spans="1:24" x14ac:dyDescent="0.2">
      <c r="A217" s="15" t="s">
        <v>43826</v>
      </c>
      <c r="U217">
        <v>1</v>
      </c>
      <c r="X217">
        <v>1</v>
      </c>
    </row>
    <row r="218" spans="1:24" x14ac:dyDescent="0.2">
      <c r="A218" s="15" t="s">
        <v>25020</v>
      </c>
      <c r="N218">
        <v>1</v>
      </c>
      <c r="X218">
        <v>1</v>
      </c>
    </row>
    <row r="219" spans="1:24" x14ac:dyDescent="0.2">
      <c r="A219" s="15" t="s">
        <v>34914</v>
      </c>
      <c r="P219">
        <v>1</v>
      </c>
      <c r="X219">
        <v>1</v>
      </c>
    </row>
    <row r="220" spans="1:24" x14ac:dyDescent="0.2">
      <c r="A220" s="15" t="s">
        <v>3083</v>
      </c>
      <c r="C220">
        <v>1</v>
      </c>
      <c r="D220">
        <v>1</v>
      </c>
      <c r="F220">
        <v>1</v>
      </c>
      <c r="H220">
        <v>1</v>
      </c>
      <c r="U220">
        <v>1</v>
      </c>
      <c r="X220">
        <v>5</v>
      </c>
    </row>
    <row r="221" spans="1:24" x14ac:dyDescent="0.2">
      <c r="A221" s="15" t="s">
        <v>8576</v>
      </c>
      <c r="F221">
        <v>1</v>
      </c>
      <c r="X221">
        <v>1</v>
      </c>
    </row>
    <row r="222" spans="1:24" x14ac:dyDescent="0.2">
      <c r="A222" s="15" t="s">
        <v>16697</v>
      </c>
      <c r="O222">
        <v>1</v>
      </c>
      <c r="X222">
        <v>1</v>
      </c>
    </row>
    <row r="223" spans="1:24" x14ac:dyDescent="0.2">
      <c r="A223" s="15" t="s">
        <v>31241</v>
      </c>
      <c r="Q223">
        <v>1</v>
      </c>
      <c r="X223">
        <v>1</v>
      </c>
    </row>
    <row r="224" spans="1:24" x14ac:dyDescent="0.2">
      <c r="A224" s="15" t="s">
        <v>2917</v>
      </c>
      <c r="B224">
        <v>1</v>
      </c>
      <c r="E224">
        <v>1</v>
      </c>
      <c r="F224">
        <v>1</v>
      </c>
      <c r="K224">
        <v>1</v>
      </c>
      <c r="L224">
        <v>1</v>
      </c>
      <c r="O224">
        <v>1</v>
      </c>
      <c r="X224">
        <v>6</v>
      </c>
    </row>
    <row r="225" spans="1:24" x14ac:dyDescent="0.2">
      <c r="A225" s="15" t="s">
        <v>23114</v>
      </c>
      <c r="J225">
        <v>1</v>
      </c>
      <c r="X225">
        <v>1</v>
      </c>
    </row>
    <row r="226" spans="1:24" x14ac:dyDescent="0.2">
      <c r="A226" s="15" t="s">
        <v>28813</v>
      </c>
      <c r="N226">
        <v>1</v>
      </c>
      <c r="O226">
        <v>1</v>
      </c>
      <c r="P226">
        <v>1</v>
      </c>
      <c r="S226">
        <v>1</v>
      </c>
      <c r="X226">
        <v>4</v>
      </c>
    </row>
    <row r="227" spans="1:24" x14ac:dyDescent="0.2">
      <c r="A227" s="15" t="s">
        <v>2042</v>
      </c>
      <c r="C227">
        <v>1</v>
      </c>
      <c r="D227">
        <v>1</v>
      </c>
      <c r="F227">
        <v>1</v>
      </c>
      <c r="I227">
        <v>1</v>
      </c>
      <c r="K227">
        <v>1</v>
      </c>
      <c r="X227">
        <v>5</v>
      </c>
    </row>
    <row r="228" spans="1:24" x14ac:dyDescent="0.2">
      <c r="A228" s="15" t="s">
        <v>41082</v>
      </c>
      <c r="U228">
        <v>1</v>
      </c>
      <c r="X228">
        <v>1</v>
      </c>
    </row>
    <row r="229" spans="1:24" x14ac:dyDescent="0.2">
      <c r="A229" s="15" t="s">
        <v>36830</v>
      </c>
      <c r="R229">
        <v>1</v>
      </c>
      <c r="X229">
        <v>1</v>
      </c>
    </row>
    <row r="230" spans="1:24" x14ac:dyDescent="0.2">
      <c r="A230" s="15" t="s">
        <v>43887</v>
      </c>
      <c r="U230">
        <v>1</v>
      </c>
      <c r="X230">
        <v>1</v>
      </c>
    </row>
    <row r="231" spans="1:24" x14ac:dyDescent="0.2">
      <c r="A231" s="15" t="s">
        <v>10095</v>
      </c>
      <c r="E231">
        <v>1</v>
      </c>
      <c r="X231">
        <v>1</v>
      </c>
    </row>
    <row r="232" spans="1:24" x14ac:dyDescent="0.2">
      <c r="A232" s="15" t="s">
        <v>19882</v>
      </c>
      <c r="N232">
        <v>1</v>
      </c>
      <c r="Q232">
        <v>1</v>
      </c>
      <c r="S232">
        <v>1</v>
      </c>
      <c r="T232">
        <v>2</v>
      </c>
      <c r="U232">
        <v>3</v>
      </c>
      <c r="X232">
        <v>8</v>
      </c>
    </row>
    <row r="233" spans="1:24" x14ac:dyDescent="0.2">
      <c r="A233" s="15" t="s">
        <v>27894</v>
      </c>
      <c r="N233">
        <v>1</v>
      </c>
      <c r="X233">
        <v>1</v>
      </c>
    </row>
    <row r="234" spans="1:24" x14ac:dyDescent="0.2">
      <c r="A234" s="15" t="s">
        <v>34793</v>
      </c>
      <c r="U234">
        <v>1</v>
      </c>
      <c r="X234">
        <v>1</v>
      </c>
    </row>
    <row r="235" spans="1:24" x14ac:dyDescent="0.2">
      <c r="A235" s="15" t="s">
        <v>33612</v>
      </c>
      <c r="O235">
        <v>1</v>
      </c>
      <c r="T235">
        <v>1</v>
      </c>
      <c r="X235">
        <v>2</v>
      </c>
    </row>
    <row r="236" spans="1:24" x14ac:dyDescent="0.2">
      <c r="A236" s="15" t="s">
        <v>35790</v>
      </c>
      <c r="Q236">
        <v>1</v>
      </c>
      <c r="X236">
        <v>1</v>
      </c>
    </row>
    <row r="237" spans="1:24" x14ac:dyDescent="0.2">
      <c r="A237" s="15" t="s">
        <v>11983</v>
      </c>
      <c r="F237">
        <v>1</v>
      </c>
      <c r="X237">
        <v>1</v>
      </c>
    </row>
    <row r="238" spans="1:24" x14ac:dyDescent="0.2">
      <c r="A238" s="15" t="s">
        <v>36057</v>
      </c>
      <c r="P238">
        <v>1</v>
      </c>
      <c r="X238">
        <v>1</v>
      </c>
    </row>
    <row r="239" spans="1:24" x14ac:dyDescent="0.2">
      <c r="A239" s="15" t="s">
        <v>18128</v>
      </c>
      <c r="I239">
        <v>1</v>
      </c>
      <c r="X239">
        <v>1</v>
      </c>
    </row>
    <row r="240" spans="1:24" x14ac:dyDescent="0.2">
      <c r="A240" s="15" t="s">
        <v>27961</v>
      </c>
      <c r="N240">
        <v>1</v>
      </c>
      <c r="X240">
        <v>1</v>
      </c>
    </row>
    <row r="241" spans="1:24" x14ac:dyDescent="0.2">
      <c r="A241" s="15" t="s">
        <v>28105</v>
      </c>
      <c r="N241">
        <v>1</v>
      </c>
      <c r="X241">
        <v>1</v>
      </c>
    </row>
    <row r="242" spans="1:24" x14ac:dyDescent="0.2">
      <c r="A242" s="15" t="s">
        <v>9832</v>
      </c>
      <c r="G242">
        <v>1</v>
      </c>
      <c r="X242">
        <v>1</v>
      </c>
    </row>
    <row r="243" spans="1:24" x14ac:dyDescent="0.2">
      <c r="A243" s="15" t="s">
        <v>28922</v>
      </c>
      <c r="N243">
        <v>1</v>
      </c>
      <c r="X243">
        <v>1</v>
      </c>
    </row>
    <row r="244" spans="1:24" x14ac:dyDescent="0.2">
      <c r="A244" s="15" t="s">
        <v>40848</v>
      </c>
      <c r="S244">
        <v>1</v>
      </c>
      <c r="X244">
        <v>1</v>
      </c>
    </row>
    <row r="245" spans="1:24" x14ac:dyDescent="0.2">
      <c r="A245" s="15" t="s">
        <v>4837</v>
      </c>
      <c r="D245">
        <v>1</v>
      </c>
      <c r="G245">
        <v>1</v>
      </c>
      <c r="X245">
        <v>2</v>
      </c>
    </row>
    <row r="246" spans="1:24" x14ac:dyDescent="0.2">
      <c r="A246" s="15" t="s">
        <v>40489</v>
      </c>
      <c r="T246">
        <v>1</v>
      </c>
      <c r="X246">
        <v>1</v>
      </c>
    </row>
    <row r="247" spans="1:24" x14ac:dyDescent="0.2">
      <c r="A247" s="15" t="s">
        <v>39880</v>
      </c>
      <c r="T247">
        <v>1</v>
      </c>
      <c r="X247">
        <v>1</v>
      </c>
    </row>
    <row r="248" spans="1:24" x14ac:dyDescent="0.2">
      <c r="A248" s="15" t="s">
        <v>28580</v>
      </c>
      <c r="M248">
        <v>1</v>
      </c>
      <c r="X248">
        <v>1</v>
      </c>
    </row>
    <row r="249" spans="1:24" x14ac:dyDescent="0.2">
      <c r="A249" s="15" t="s">
        <v>35885</v>
      </c>
      <c r="Q249">
        <v>1</v>
      </c>
      <c r="T249">
        <v>1</v>
      </c>
      <c r="X249">
        <v>2</v>
      </c>
    </row>
    <row r="250" spans="1:24" x14ac:dyDescent="0.2">
      <c r="A250" s="15" t="s">
        <v>20875</v>
      </c>
      <c r="J250">
        <v>1</v>
      </c>
      <c r="X250">
        <v>1</v>
      </c>
    </row>
    <row r="251" spans="1:24" x14ac:dyDescent="0.2">
      <c r="A251" s="15" t="s">
        <v>14422</v>
      </c>
      <c r="L251">
        <v>1</v>
      </c>
      <c r="S251">
        <v>1</v>
      </c>
      <c r="X251">
        <v>2</v>
      </c>
    </row>
    <row r="252" spans="1:24" x14ac:dyDescent="0.2">
      <c r="A252" s="15" t="s">
        <v>39465</v>
      </c>
      <c r="S252">
        <v>1</v>
      </c>
      <c r="T252">
        <v>1</v>
      </c>
      <c r="X252">
        <v>2</v>
      </c>
    </row>
    <row r="253" spans="1:24" s="17" customFormat="1" x14ac:dyDescent="0.2">
      <c r="A253" s="16" t="s">
        <v>1278</v>
      </c>
      <c r="B253" s="17">
        <v>2</v>
      </c>
      <c r="C253" s="17">
        <v>1</v>
      </c>
      <c r="D253" s="17">
        <v>1</v>
      </c>
      <c r="E253" s="17">
        <v>3</v>
      </c>
      <c r="F253" s="17">
        <v>1</v>
      </c>
      <c r="L253" s="17">
        <v>2</v>
      </c>
      <c r="N253" s="17">
        <v>2</v>
      </c>
      <c r="P253" s="17">
        <v>1</v>
      </c>
      <c r="R253" s="17">
        <v>3</v>
      </c>
      <c r="S253" s="17">
        <v>1</v>
      </c>
      <c r="U253" s="17">
        <v>1</v>
      </c>
      <c r="V253" s="17">
        <v>1</v>
      </c>
      <c r="X253" s="17">
        <v>19</v>
      </c>
    </row>
    <row r="254" spans="1:24" x14ac:dyDescent="0.2">
      <c r="A254" s="15" t="s">
        <v>16022</v>
      </c>
      <c r="J254">
        <v>1</v>
      </c>
      <c r="K254">
        <v>1</v>
      </c>
      <c r="X254">
        <v>2</v>
      </c>
    </row>
    <row r="255" spans="1:24" x14ac:dyDescent="0.2">
      <c r="A255" s="15" t="s">
        <v>18503</v>
      </c>
      <c r="J255">
        <v>1</v>
      </c>
      <c r="X255">
        <v>1</v>
      </c>
    </row>
    <row r="256" spans="1:24" x14ac:dyDescent="0.2">
      <c r="A256" s="15" t="s">
        <v>16607</v>
      </c>
      <c r="K256">
        <v>1</v>
      </c>
      <c r="Q256">
        <v>1</v>
      </c>
      <c r="T256">
        <v>1</v>
      </c>
      <c r="X256">
        <v>3</v>
      </c>
    </row>
    <row r="257" spans="1:24" x14ac:dyDescent="0.2">
      <c r="A257" s="15" t="s">
        <v>16726</v>
      </c>
      <c r="I257">
        <v>1</v>
      </c>
      <c r="J257">
        <v>2</v>
      </c>
      <c r="M257">
        <v>1</v>
      </c>
      <c r="X257">
        <v>4</v>
      </c>
    </row>
    <row r="258" spans="1:24" x14ac:dyDescent="0.2">
      <c r="A258" s="15" t="s">
        <v>33034</v>
      </c>
      <c r="Q258">
        <v>1</v>
      </c>
      <c r="X258">
        <v>1</v>
      </c>
    </row>
    <row r="259" spans="1:24" x14ac:dyDescent="0.2">
      <c r="A259" s="15" t="s">
        <v>33415</v>
      </c>
      <c r="P259">
        <v>1</v>
      </c>
      <c r="X259">
        <v>1</v>
      </c>
    </row>
    <row r="260" spans="1:24" x14ac:dyDescent="0.2">
      <c r="A260" s="15" t="s">
        <v>35858</v>
      </c>
      <c r="P260">
        <v>1</v>
      </c>
      <c r="X260">
        <v>1</v>
      </c>
    </row>
    <row r="261" spans="1:24" x14ac:dyDescent="0.2">
      <c r="A261" s="15" t="s">
        <v>37637</v>
      </c>
      <c r="V261">
        <v>1</v>
      </c>
      <c r="X261">
        <v>1</v>
      </c>
    </row>
    <row r="262" spans="1:24" s="17" customFormat="1" x14ac:dyDescent="0.2">
      <c r="A262" s="16" t="s">
        <v>979</v>
      </c>
      <c r="B262" s="17">
        <v>1</v>
      </c>
      <c r="C262" s="17">
        <v>1</v>
      </c>
      <c r="E262" s="17">
        <v>1</v>
      </c>
      <c r="F262" s="17">
        <v>3</v>
      </c>
      <c r="G262" s="17">
        <v>1</v>
      </c>
      <c r="H262" s="17">
        <v>1</v>
      </c>
      <c r="I262" s="17">
        <v>1</v>
      </c>
      <c r="J262" s="17">
        <v>1</v>
      </c>
      <c r="K262" s="17">
        <v>1</v>
      </c>
      <c r="M262" s="17">
        <v>1</v>
      </c>
      <c r="N262" s="17">
        <v>2</v>
      </c>
      <c r="O262" s="17">
        <v>1</v>
      </c>
      <c r="P262" s="17">
        <v>1</v>
      </c>
      <c r="S262" s="17">
        <v>1</v>
      </c>
      <c r="X262" s="17">
        <v>17</v>
      </c>
    </row>
    <row r="263" spans="1:24" x14ac:dyDescent="0.2">
      <c r="A263" s="15" t="s">
        <v>10567</v>
      </c>
      <c r="H263">
        <v>1</v>
      </c>
      <c r="X263">
        <v>1</v>
      </c>
    </row>
    <row r="264" spans="1:24" x14ac:dyDescent="0.2">
      <c r="A264" s="15" t="s">
        <v>28211</v>
      </c>
      <c r="M264">
        <v>1</v>
      </c>
      <c r="X264">
        <v>1</v>
      </c>
    </row>
    <row r="265" spans="1:24" x14ac:dyDescent="0.2">
      <c r="A265" s="15" t="s">
        <v>25528</v>
      </c>
      <c r="R265">
        <v>1</v>
      </c>
      <c r="X265">
        <v>1</v>
      </c>
    </row>
    <row r="266" spans="1:24" x14ac:dyDescent="0.2">
      <c r="A266" s="15" t="s">
        <v>22271</v>
      </c>
      <c r="P266">
        <v>1</v>
      </c>
      <c r="R266">
        <v>1</v>
      </c>
      <c r="S266">
        <v>1</v>
      </c>
      <c r="T266">
        <v>1</v>
      </c>
      <c r="X266">
        <v>4</v>
      </c>
    </row>
    <row r="267" spans="1:24" x14ac:dyDescent="0.2">
      <c r="A267" s="15" t="s">
        <v>1190</v>
      </c>
      <c r="B267">
        <v>1</v>
      </c>
      <c r="Q267">
        <v>1</v>
      </c>
      <c r="T267">
        <v>1</v>
      </c>
      <c r="U267">
        <v>1</v>
      </c>
      <c r="X267">
        <v>4</v>
      </c>
    </row>
    <row r="268" spans="1:24" x14ac:dyDescent="0.2">
      <c r="A268" s="15" t="s">
        <v>7005</v>
      </c>
      <c r="G268">
        <v>1</v>
      </c>
      <c r="I268">
        <v>1</v>
      </c>
      <c r="X268">
        <v>2</v>
      </c>
    </row>
    <row r="269" spans="1:24" x14ac:dyDescent="0.2">
      <c r="A269" s="15" t="s">
        <v>24440</v>
      </c>
      <c r="N269">
        <v>1</v>
      </c>
      <c r="R269">
        <v>1</v>
      </c>
      <c r="S269">
        <v>1</v>
      </c>
      <c r="X269">
        <v>3</v>
      </c>
    </row>
    <row r="270" spans="1:24" x14ac:dyDescent="0.2">
      <c r="A270" s="15" t="s">
        <v>17687</v>
      </c>
      <c r="J270">
        <v>1</v>
      </c>
      <c r="X270">
        <v>1</v>
      </c>
    </row>
    <row r="271" spans="1:24" x14ac:dyDescent="0.2">
      <c r="A271" s="15" t="s">
        <v>26032</v>
      </c>
      <c r="L271">
        <v>2</v>
      </c>
      <c r="X271">
        <v>2</v>
      </c>
    </row>
    <row r="272" spans="1:24" x14ac:dyDescent="0.2">
      <c r="A272" s="15" t="s">
        <v>7708</v>
      </c>
      <c r="F272">
        <v>1</v>
      </c>
      <c r="G272">
        <v>1</v>
      </c>
      <c r="X272">
        <v>2</v>
      </c>
    </row>
    <row r="273" spans="1:24" x14ac:dyDescent="0.2">
      <c r="A273" s="15" t="s">
        <v>5833</v>
      </c>
      <c r="F273">
        <v>1</v>
      </c>
      <c r="X273">
        <v>1</v>
      </c>
    </row>
    <row r="274" spans="1:24" x14ac:dyDescent="0.2">
      <c r="A274" s="15" t="s">
        <v>43512</v>
      </c>
      <c r="V274">
        <v>1</v>
      </c>
      <c r="X274">
        <v>1</v>
      </c>
    </row>
    <row r="275" spans="1:24" x14ac:dyDescent="0.2">
      <c r="A275" s="15" t="s">
        <v>9208</v>
      </c>
      <c r="G275">
        <v>1</v>
      </c>
      <c r="X275">
        <v>1</v>
      </c>
    </row>
    <row r="276" spans="1:24" x14ac:dyDescent="0.2">
      <c r="A276" s="15" t="s">
        <v>17695</v>
      </c>
      <c r="K276">
        <v>1</v>
      </c>
      <c r="O276">
        <v>1</v>
      </c>
      <c r="P276">
        <v>1</v>
      </c>
      <c r="X276">
        <v>3</v>
      </c>
    </row>
    <row r="277" spans="1:24" x14ac:dyDescent="0.2">
      <c r="A277" s="15" t="s">
        <v>35876</v>
      </c>
      <c r="S277">
        <v>1</v>
      </c>
      <c r="X277">
        <v>1</v>
      </c>
    </row>
    <row r="278" spans="1:24" x14ac:dyDescent="0.2">
      <c r="A278" s="15" t="s">
        <v>8543</v>
      </c>
      <c r="F278">
        <v>1</v>
      </c>
      <c r="G278">
        <v>1</v>
      </c>
      <c r="N278">
        <v>1</v>
      </c>
      <c r="P278">
        <v>1</v>
      </c>
      <c r="Q278">
        <v>1</v>
      </c>
      <c r="U278">
        <v>1</v>
      </c>
      <c r="X278">
        <v>6</v>
      </c>
    </row>
    <row r="279" spans="1:24" x14ac:dyDescent="0.2">
      <c r="A279" s="15" t="s">
        <v>12883</v>
      </c>
      <c r="K279">
        <v>1</v>
      </c>
      <c r="L279">
        <v>1</v>
      </c>
      <c r="X279">
        <v>2</v>
      </c>
    </row>
    <row r="280" spans="1:24" x14ac:dyDescent="0.2">
      <c r="A280" s="15" t="s">
        <v>4025</v>
      </c>
      <c r="C280">
        <v>1</v>
      </c>
      <c r="X280">
        <v>1</v>
      </c>
    </row>
    <row r="281" spans="1:24" x14ac:dyDescent="0.2">
      <c r="A281" s="15" t="s">
        <v>43529</v>
      </c>
      <c r="U281">
        <v>1</v>
      </c>
      <c r="X281">
        <v>1</v>
      </c>
    </row>
    <row r="282" spans="1:24" x14ac:dyDescent="0.2">
      <c r="A282" s="15" t="s">
        <v>517</v>
      </c>
      <c r="C282">
        <v>2</v>
      </c>
      <c r="E282">
        <v>1</v>
      </c>
      <c r="F282">
        <v>1</v>
      </c>
      <c r="G282">
        <v>1</v>
      </c>
      <c r="H282">
        <v>2</v>
      </c>
      <c r="I282">
        <v>1</v>
      </c>
      <c r="R282">
        <v>1</v>
      </c>
      <c r="X282">
        <v>9</v>
      </c>
    </row>
    <row r="283" spans="1:24" x14ac:dyDescent="0.2">
      <c r="A283" s="15" t="s">
        <v>1198</v>
      </c>
      <c r="B283">
        <v>1</v>
      </c>
      <c r="Q283">
        <v>1</v>
      </c>
      <c r="X283">
        <v>2</v>
      </c>
    </row>
    <row r="284" spans="1:24" x14ac:dyDescent="0.2">
      <c r="A284" s="15" t="s">
        <v>20159</v>
      </c>
      <c r="N284">
        <v>1</v>
      </c>
      <c r="O284">
        <v>1</v>
      </c>
      <c r="X284">
        <v>2</v>
      </c>
    </row>
    <row r="285" spans="1:24" x14ac:dyDescent="0.2">
      <c r="A285" s="15" t="s">
        <v>8789</v>
      </c>
      <c r="G285">
        <v>1</v>
      </c>
      <c r="X285">
        <v>1</v>
      </c>
    </row>
    <row r="286" spans="1:24" x14ac:dyDescent="0.2">
      <c r="A286" s="15" t="s">
        <v>7926</v>
      </c>
      <c r="F286">
        <v>1</v>
      </c>
      <c r="X286">
        <v>1</v>
      </c>
    </row>
    <row r="287" spans="1:24" x14ac:dyDescent="0.2">
      <c r="A287" s="15" t="s">
        <v>926</v>
      </c>
      <c r="B287">
        <v>1</v>
      </c>
      <c r="X287">
        <v>1</v>
      </c>
    </row>
    <row r="288" spans="1:24" x14ac:dyDescent="0.2">
      <c r="A288" s="15" t="s">
        <v>17763</v>
      </c>
      <c r="O288">
        <v>1</v>
      </c>
      <c r="X288">
        <v>1</v>
      </c>
    </row>
    <row r="289" spans="1:24" x14ac:dyDescent="0.2">
      <c r="A289" s="15" t="s">
        <v>35301</v>
      </c>
      <c r="R289">
        <v>1</v>
      </c>
      <c r="X289">
        <v>1</v>
      </c>
    </row>
    <row r="290" spans="1:24" x14ac:dyDescent="0.2">
      <c r="A290" s="15" t="s">
        <v>27103</v>
      </c>
      <c r="N290">
        <v>1</v>
      </c>
      <c r="Q290">
        <v>1</v>
      </c>
      <c r="R290">
        <v>2</v>
      </c>
      <c r="X290">
        <v>4</v>
      </c>
    </row>
    <row r="291" spans="1:24" x14ac:dyDescent="0.2">
      <c r="A291" s="15" t="s">
        <v>40031</v>
      </c>
      <c r="S291">
        <v>1</v>
      </c>
      <c r="X291">
        <v>1</v>
      </c>
    </row>
    <row r="292" spans="1:24" x14ac:dyDescent="0.2">
      <c r="A292" s="15" t="s">
        <v>9370</v>
      </c>
      <c r="E292">
        <v>1</v>
      </c>
      <c r="X292">
        <v>1</v>
      </c>
    </row>
    <row r="293" spans="1:24" x14ac:dyDescent="0.2">
      <c r="A293" s="15" t="s">
        <v>21343</v>
      </c>
      <c r="K293">
        <v>1</v>
      </c>
      <c r="X293">
        <v>1</v>
      </c>
    </row>
    <row r="294" spans="1:24" x14ac:dyDescent="0.2">
      <c r="A294" s="15" t="s">
        <v>34866</v>
      </c>
      <c r="P294">
        <v>1</v>
      </c>
      <c r="X294">
        <v>1</v>
      </c>
    </row>
    <row r="295" spans="1:24" x14ac:dyDescent="0.2">
      <c r="A295" s="15" t="s">
        <v>18343</v>
      </c>
      <c r="I295">
        <v>1</v>
      </c>
      <c r="X295">
        <v>1</v>
      </c>
    </row>
    <row r="296" spans="1:24" x14ac:dyDescent="0.2">
      <c r="A296" s="15" t="s">
        <v>37729</v>
      </c>
      <c r="T296">
        <v>1</v>
      </c>
      <c r="U296">
        <v>1</v>
      </c>
      <c r="X296">
        <v>2</v>
      </c>
    </row>
    <row r="297" spans="1:24" x14ac:dyDescent="0.2">
      <c r="A297" s="15" t="s">
        <v>10276</v>
      </c>
      <c r="F297">
        <v>1</v>
      </c>
      <c r="X297">
        <v>1</v>
      </c>
    </row>
    <row r="298" spans="1:24" s="17" customFormat="1" x14ac:dyDescent="0.2">
      <c r="A298" s="16" t="s">
        <v>852</v>
      </c>
      <c r="C298" s="17">
        <v>1</v>
      </c>
      <c r="E298" s="17">
        <v>1</v>
      </c>
      <c r="F298" s="17">
        <v>1</v>
      </c>
      <c r="G298" s="17">
        <v>1</v>
      </c>
      <c r="H298" s="17">
        <v>1</v>
      </c>
      <c r="I298" s="17">
        <v>1</v>
      </c>
      <c r="K298" s="17">
        <v>1</v>
      </c>
      <c r="M298" s="17">
        <v>2</v>
      </c>
      <c r="N298" s="17">
        <v>1</v>
      </c>
      <c r="O298" s="17">
        <v>1</v>
      </c>
      <c r="P298" s="17">
        <v>1</v>
      </c>
      <c r="Q298" s="17">
        <v>1</v>
      </c>
      <c r="R298" s="17">
        <v>1</v>
      </c>
      <c r="S298" s="17">
        <v>1</v>
      </c>
      <c r="U298" s="17">
        <v>1</v>
      </c>
      <c r="X298" s="17">
        <v>16</v>
      </c>
    </row>
    <row r="299" spans="1:24" s="17" customFormat="1" x14ac:dyDescent="0.2">
      <c r="A299" s="16" t="s">
        <v>16964</v>
      </c>
      <c r="J299" s="17">
        <v>1</v>
      </c>
      <c r="K299" s="17">
        <v>1</v>
      </c>
      <c r="M299" s="17">
        <v>2</v>
      </c>
      <c r="N299" s="17">
        <v>1</v>
      </c>
      <c r="O299" s="17">
        <v>1</v>
      </c>
      <c r="P299" s="17">
        <v>2</v>
      </c>
      <c r="Q299" s="17">
        <v>2</v>
      </c>
      <c r="X299" s="17">
        <v>10</v>
      </c>
    </row>
    <row r="300" spans="1:24" x14ac:dyDescent="0.2">
      <c r="A300" s="15" t="s">
        <v>915</v>
      </c>
      <c r="F300">
        <v>1</v>
      </c>
      <c r="X300">
        <v>1</v>
      </c>
    </row>
    <row r="301" spans="1:24" x14ac:dyDescent="0.2">
      <c r="A301" s="15" t="s">
        <v>41635</v>
      </c>
      <c r="S301">
        <v>1</v>
      </c>
      <c r="X301">
        <v>1</v>
      </c>
    </row>
    <row r="302" spans="1:24" x14ac:dyDescent="0.2">
      <c r="A302" s="15" t="s">
        <v>7993</v>
      </c>
      <c r="H302">
        <v>1</v>
      </c>
      <c r="L302">
        <v>1</v>
      </c>
      <c r="Q302">
        <v>1</v>
      </c>
      <c r="X302">
        <v>3</v>
      </c>
    </row>
    <row r="303" spans="1:24" x14ac:dyDescent="0.2">
      <c r="A303" s="15" t="s">
        <v>2169</v>
      </c>
      <c r="B303">
        <v>1</v>
      </c>
      <c r="C303">
        <v>1</v>
      </c>
      <c r="F303">
        <v>1</v>
      </c>
      <c r="H303">
        <v>1</v>
      </c>
      <c r="X303">
        <v>4</v>
      </c>
    </row>
    <row r="304" spans="1:24" x14ac:dyDescent="0.2">
      <c r="A304" s="15" t="s">
        <v>1565</v>
      </c>
      <c r="B304">
        <v>1</v>
      </c>
      <c r="X304">
        <v>1</v>
      </c>
    </row>
    <row r="305" spans="1:24" x14ac:dyDescent="0.2">
      <c r="A305" s="15" t="s">
        <v>43925</v>
      </c>
      <c r="U305">
        <v>1</v>
      </c>
      <c r="X305">
        <v>1</v>
      </c>
    </row>
    <row r="306" spans="1:24" x14ac:dyDescent="0.2">
      <c r="A306" s="15" t="s">
        <v>24098</v>
      </c>
      <c r="K306">
        <v>1</v>
      </c>
      <c r="X306">
        <v>1</v>
      </c>
    </row>
    <row r="307" spans="1:24" s="17" customFormat="1" x14ac:dyDescent="0.2">
      <c r="A307" s="16" t="s">
        <v>861</v>
      </c>
      <c r="B307" s="17">
        <v>1</v>
      </c>
      <c r="C307" s="17">
        <v>2</v>
      </c>
      <c r="E307" s="17">
        <v>1</v>
      </c>
      <c r="J307" s="17">
        <v>3</v>
      </c>
      <c r="L307" s="17">
        <v>2</v>
      </c>
      <c r="N307" s="17">
        <v>1</v>
      </c>
      <c r="X307" s="17">
        <v>10</v>
      </c>
    </row>
    <row r="308" spans="1:24" x14ac:dyDescent="0.2">
      <c r="A308" s="15" t="s">
        <v>32244</v>
      </c>
      <c r="P308">
        <v>1</v>
      </c>
      <c r="X308">
        <v>1</v>
      </c>
    </row>
    <row r="309" spans="1:24" x14ac:dyDescent="0.2">
      <c r="A309" s="15" t="s">
        <v>1779</v>
      </c>
      <c r="B309">
        <v>1</v>
      </c>
      <c r="X309">
        <v>1</v>
      </c>
    </row>
    <row r="310" spans="1:24" x14ac:dyDescent="0.2">
      <c r="A310" s="15" t="s">
        <v>33584</v>
      </c>
      <c r="P310">
        <v>1</v>
      </c>
      <c r="R310">
        <v>1</v>
      </c>
      <c r="X310">
        <v>2</v>
      </c>
    </row>
    <row r="311" spans="1:24" x14ac:dyDescent="0.2">
      <c r="A311" s="15" t="s">
        <v>18919</v>
      </c>
      <c r="J311">
        <v>2</v>
      </c>
      <c r="R311">
        <v>1</v>
      </c>
      <c r="S311">
        <v>1</v>
      </c>
      <c r="X311">
        <v>4</v>
      </c>
    </row>
    <row r="312" spans="1:24" x14ac:dyDescent="0.2">
      <c r="A312" s="15" t="s">
        <v>26964</v>
      </c>
      <c r="N312">
        <v>1</v>
      </c>
      <c r="X312">
        <v>1</v>
      </c>
    </row>
    <row r="313" spans="1:24" x14ac:dyDescent="0.2">
      <c r="A313" s="15" t="s">
        <v>12254</v>
      </c>
      <c r="H313">
        <v>1</v>
      </c>
      <c r="X313">
        <v>1</v>
      </c>
    </row>
    <row r="314" spans="1:24" x14ac:dyDescent="0.2">
      <c r="A314" s="15" t="s">
        <v>19723</v>
      </c>
      <c r="J314">
        <v>1</v>
      </c>
      <c r="X314">
        <v>1</v>
      </c>
    </row>
    <row r="315" spans="1:24" x14ac:dyDescent="0.2">
      <c r="A315" s="15" t="s">
        <v>32971</v>
      </c>
      <c r="O315">
        <v>1</v>
      </c>
      <c r="Q315">
        <v>1</v>
      </c>
      <c r="S315">
        <v>2</v>
      </c>
      <c r="U315">
        <v>1</v>
      </c>
      <c r="X315">
        <v>5</v>
      </c>
    </row>
    <row r="316" spans="1:24" x14ac:dyDescent="0.2">
      <c r="A316" s="15" t="s">
        <v>26288</v>
      </c>
      <c r="M316">
        <v>1</v>
      </c>
      <c r="O316">
        <v>1</v>
      </c>
      <c r="X316">
        <v>2</v>
      </c>
    </row>
    <row r="317" spans="1:24" x14ac:dyDescent="0.2">
      <c r="A317" s="15" t="s">
        <v>4570</v>
      </c>
      <c r="D317">
        <v>1</v>
      </c>
      <c r="X317">
        <v>1</v>
      </c>
    </row>
    <row r="318" spans="1:24" x14ac:dyDescent="0.2">
      <c r="A318" s="15" t="s">
        <v>28859</v>
      </c>
      <c r="N318">
        <v>1</v>
      </c>
      <c r="P318">
        <v>1</v>
      </c>
      <c r="Q318">
        <v>1</v>
      </c>
      <c r="X318">
        <v>3</v>
      </c>
    </row>
    <row r="319" spans="1:24" x14ac:dyDescent="0.2">
      <c r="A319" s="15" t="s">
        <v>35356</v>
      </c>
      <c r="P319">
        <v>1</v>
      </c>
      <c r="X319">
        <v>1</v>
      </c>
    </row>
    <row r="320" spans="1:24" x14ac:dyDescent="0.2">
      <c r="A320" s="15" t="s">
        <v>1058</v>
      </c>
      <c r="E320">
        <v>1</v>
      </c>
      <c r="F320">
        <v>1</v>
      </c>
      <c r="H320">
        <v>1</v>
      </c>
      <c r="X320">
        <v>3</v>
      </c>
    </row>
    <row r="321" spans="1:24" x14ac:dyDescent="0.2">
      <c r="A321" s="15" t="s">
        <v>18627</v>
      </c>
      <c r="J321">
        <v>1</v>
      </c>
      <c r="N321">
        <v>1</v>
      </c>
      <c r="X321">
        <v>2</v>
      </c>
    </row>
    <row r="322" spans="1:24" x14ac:dyDescent="0.2">
      <c r="A322" s="15" t="s">
        <v>40725</v>
      </c>
      <c r="S322">
        <v>1</v>
      </c>
      <c r="X322">
        <v>1</v>
      </c>
    </row>
    <row r="323" spans="1:24" x14ac:dyDescent="0.2">
      <c r="A323" s="15" t="s">
        <v>905</v>
      </c>
      <c r="D323">
        <v>1</v>
      </c>
      <c r="I323">
        <v>1</v>
      </c>
      <c r="X323">
        <v>2</v>
      </c>
    </row>
    <row r="324" spans="1:24" x14ac:dyDescent="0.2">
      <c r="A324" s="15" t="s">
        <v>5002</v>
      </c>
      <c r="D324">
        <v>1</v>
      </c>
      <c r="I324">
        <v>1</v>
      </c>
      <c r="X324">
        <v>2</v>
      </c>
    </row>
    <row r="325" spans="1:24" x14ac:dyDescent="0.2">
      <c r="A325" s="15" t="s">
        <v>29352</v>
      </c>
      <c r="O325">
        <v>1</v>
      </c>
      <c r="X325">
        <v>1</v>
      </c>
    </row>
    <row r="326" spans="1:24" x14ac:dyDescent="0.2">
      <c r="A326" s="15" t="s">
        <v>23212</v>
      </c>
      <c r="L326">
        <v>1</v>
      </c>
      <c r="X326">
        <v>1</v>
      </c>
    </row>
    <row r="327" spans="1:24" x14ac:dyDescent="0.2">
      <c r="A327" s="15" t="s">
        <v>5450</v>
      </c>
      <c r="D327">
        <v>1</v>
      </c>
      <c r="G327">
        <v>1</v>
      </c>
      <c r="T327">
        <v>1</v>
      </c>
      <c r="X327">
        <v>3</v>
      </c>
    </row>
    <row r="328" spans="1:24" s="17" customFormat="1" x14ac:dyDescent="0.2">
      <c r="A328" s="16" t="s">
        <v>1459</v>
      </c>
      <c r="B328" s="17">
        <v>3</v>
      </c>
      <c r="C328" s="17">
        <v>1</v>
      </c>
      <c r="D328" s="17">
        <v>1</v>
      </c>
      <c r="E328" s="17">
        <v>1</v>
      </c>
      <c r="F328" s="17">
        <v>1</v>
      </c>
      <c r="G328" s="17">
        <v>1</v>
      </c>
      <c r="H328" s="17">
        <v>3</v>
      </c>
      <c r="I328" s="17">
        <v>1</v>
      </c>
      <c r="K328" s="17">
        <v>1</v>
      </c>
      <c r="L328" s="17">
        <v>2</v>
      </c>
      <c r="N328" s="17">
        <v>1</v>
      </c>
      <c r="O328" s="17">
        <v>2</v>
      </c>
      <c r="R328" s="17">
        <v>1</v>
      </c>
      <c r="S328" s="17">
        <v>1</v>
      </c>
      <c r="T328" s="17">
        <v>2</v>
      </c>
      <c r="X328" s="17">
        <v>22</v>
      </c>
    </row>
    <row r="329" spans="1:24" x14ac:dyDescent="0.2">
      <c r="A329" s="15" t="s">
        <v>24217</v>
      </c>
      <c r="Q329">
        <v>1</v>
      </c>
      <c r="R329">
        <v>2</v>
      </c>
      <c r="S329">
        <v>1</v>
      </c>
      <c r="T329">
        <v>1</v>
      </c>
      <c r="X329">
        <v>5</v>
      </c>
    </row>
    <row r="330" spans="1:24" x14ac:dyDescent="0.2">
      <c r="A330" s="15" t="s">
        <v>7783</v>
      </c>
      <c r="F330">
        <v>1</v>
      </c>
      <c r="G330">
        <v>1</v>
      </c>
      <c r="R330">
        <v>1</v>
      </c>
      <c r="X330">
        <v>3</v>
      </c>
    </row>
    <row r="331" spans="1:24" x14ac:dyDescent="0.2">
      <c r="A331" s="15" t="s">
        <v>14005</v>
      </c>
      <c r="G331">
        <v>1</v>
      </c>
      <c r="L331">
        <v>1</v>
      </c>
      <c r="X331">
        <v>2</v>
      </c>
    </row>
    <row r="332" spans="1:24" x14ac:dyDescent="0.2">
      <c r="A332" s="15" t="s">
        <v>16777</v>
      </c>
      <c r="I332">
        <v>1</v>
      </c>
      <c r="X332">
        <v>1</v>
      </c>
    </row>
    <row r="333" spans="1:24" x14ac:dyDescent="0.2">
      <c r="A333" s="15" t="s">
        <v>7533</v>
      </c>
      <c r="L333">
        <v>1</v>
      </c>
      <c r="X333">
        <v>1</v>
      </c>
    </row>
    <row r="334" spans="1:24" x14ac:dyDescent="0.2">
      <c r="A334" s="15" t="s">
        <v>17034</v>
      </c>
      <c r="H334">
        <v>1</v>
      </c>
      <c r="X334">
        <v>1</v>
      </c>
    </row>
    <row r="335" spans="1:24" x14ac:dyDescent="0.2">
      <c r="A335" s="15" t="s">
        <v>33865</v>
      </c>
      <c r="N335">
        <v>1</v>
      </c>
      <c r="R335">
        <v>1</v>
      </c>
      <c r="X335">
        <v>2</v>
      </c>
    </row>
    <row r="336" spans="1:24" x14ac:dyDescent="0.2">
      <c r="A336" s="15" t="s">
        <v>24668</v>
      </c>
      <c r="L336">
        <v>1</v>
      </c>
      <c r="X336">
        <v>1</v>
      </c>
    </row>
    <row r="337" spans="1:24" x14ac:dyDescent="0.2">
      <c r="A337" s="15" t="s">
        <v>31055</v>
      </c>
      <c r="N337">
        <v>1</v>
      </c>
      <c r="X337">
        <v>1</v>
      </c>
    </row>
    <row r="338" spans="1:24" x14ac:dyDescent="0.2">
      <c r="A338" s="15" t="s">
        <v>31457</v>
      </c>
      <c r="N338">
        <v>1</v>
      </c>
      <c r="X338">
        <v>1</v>
      </c>
    </row>
    <row r="339" spans="1:24" x14ac:dyDescent="0.2">
      <c r="A339" s="15" t="s">
        <v>12139</v>
      </c>
      <c r="G339">
        <v>1</v>
      </c>
      <c r="X339">
        <v>1</v>
      </c>
    </row>
    <row r="340" spans="1:24" x14ac:dyDescent="0.2">
      <c r="A340" s="15" t="s">
        <v>14209</v>
      </c>
      <c r="S340">
        <v>1</v>
      </c>
      <c r="X340">
        <v>1</v>
      </c>
    </row>
    <row r="341" spans="1:24" x14ac:dyDescent="0.2">
      <c r="A341" s="15" t="s">
        <v>31550</v>
      </c>
      <c r="N341">
        <v>1</v>
      </c>
      <c r="X341">
        <v>1</v>
      </c>
    </row>
    <row r="342" spans="1:24" s="17" customFormat="1" x14ac:dyDescent="0.2">
      <c r="A342" s="16" t="s">
        <v>622</v>
      </c>
      <c r="B342" s="17">
        <v>1</v>
      </c>
      <c r="E342" s="17">
        <v>1</v>
      </c>
      <c r="G342" s="17">
        <v>1</v>
      </c>
      <c r="H342" s="17">
        <v>1</v>
      </c>
      <c r="J342" s="17">
        <v>1</v>
      </c>
      <c r="K342" s="17">
        <v>1</v>
      </c>
      <c r="M342" s="17">
        <v>1</v>
      </c>
      <c r="N342" s="17">
        <v>1</v>
      </c>
      <c r="P342" s="17">
        <v>2</v>
      </c>
      <c r="X342" s="17">
        <v>10</v>
      </c>
    </row>
    <row r="343" spans="1:24" x14ac:dyDescent="0.2">
      <c r="A343" s="15" t="s">
        <v>8255</v>
      </c>
      <c r="G343">
        <v>1</v>
      </c>
      <c r="H343">
        <v>1</v>
      </c>
      <c r="M343">
        <v>1</v>
      </c>
      <c r="X343">
        <v>3</v>
      </c>
    </row>
    <row r="344" spans="1:24" x14ac:dyDescent="0.2">
      <c r="A344" s="15" t="s">
        <v>5782</v>
      </c>
      <c r="D344">
        <v>1</v>
      </c>
      <c r="X344">
        <v>1</v>
      </c>
    </row>
    <row r="345" spans="1:24" x14ac:dyDescent="0.2">
      <c r="A345" s="15" t="s">
        <v>21599</v>
      </c>
      <c r="K345">
        <v>1</v>
      </c>
      <c r="L345">
        <v>1</v>
      </c>
      <c r="S345">
        <v>1</v>
      </c>
      <c r="X345">
        <v>3</v>
      </c>
    </row>
    <row r="346" spans="1:24" x14ac:dyDescent="0.2">
      <c r="A346" s="15" t="s">
        <v>10385</v>
      </c>
      <c r="H346">
        <v>1</v>
      </c>
      <c r="X346">
        <v>1</v>
      </c>
    </row>
    <row r="347" spans="1:24" x14ac:dyDescent="0.2">
      <c r="A347" s="15" t="s">
        <v>37463</v>
      </c>
      <c r="S347">
        <v>1</v>
      </c>
      <c r="X347">
        <v>1</v>
      </c>
    </row>
    <row r="348" spans="1:24" x14ac:dyDescent="0.2">
      <c r="A348" s="15" t="s">
        <v>34065</v>
      </c>
      <c r="O348">
        <v>1</v>
      </c>
      <c r="X348">
        <v>1</v>
      </c>
    </row>
    <row r="349" spans="1:24" x14ac:dyDescent="0.2">
      <c r="A349" s="15" t="s">
        <v>30735</v>
      </c>
      <c r="R349">
        <v>1</v>
      </c>
      <c r="X349">
        <v>1</v>
      </c>
    </row>
    <row r="350" spans="1:24" x14ac:dyDescent="0.2">
      <c r="A350" s="15" t="s">
        <v>8849</v>
      </c>
      <c r="H350">
        <v>1</v>
      </c>
      <c r="M350">
        <v>1</v>
      </c>
      <c r="X350">
        <v>2</v>
      </c>
    </row>
    <row r="351" spans="1:24" x14ac:dyDescent="0.2">
      <c r="A351" s="15" t="s">
        <v>11105</v>
      </c>
      <c r="H351">
        <v>1</v>
      </c>
      <c r="X351">
        <v>1</v>
      </c>
    </row>
    <row r="352" spans="1:24" x14ac:dyDescent="0.2">
      <c r="A352" s="15" t="s">
        <v>38890</v>
      </c>
      <c r="Q352">
        <v>1</v>
      </c>
      <c r="X352">
        <v>1</v>
      </c>
    </row>
    <row r="353" spans="1:24" x14ac:dyDescent="0.2">
      <c r="A353" s="15" t="s">
        <v>1049</v>
      </c>
      <c r="B353">
        <v>1</v>
      </c>
      <c r="X353">
        <v>1</v>
      </c>
    </row>
    <row r="354" spans="1:24" x14ac:dyDescent="0.2">
      <c r="A354" s="15" t="s">
        <v>3652</v>
      </c>
      <c r="B354">
        <v>1</v>
      </c>
      <c r="X354">
        <v>1</v>
      </c>
    </row>
    <row r="355" spans="1:24" x14ac:dyDescent="0.2">
      <c r="A355" s="15" t="s">
        <v>7493</v>
      </c>
      <c r="F355">
        <v>1</v>
      </c>
      <c r="J355">
        <v>1</v>
      </c>
      <c r="X355">
        <v>2</v>
      </c>
    </row>
    <row r="356" spans="1:24" x14ac:dyDescent="0.2">
      <c r="A356" s="15" t="s">
        <v>34083</v>
      </c>
      <c r="U356">
        <v>1</v>
      </c>
      <c r="X356">
        <v>1</v>
      </c>
    </row>
    <row r="357" spans="1:24" x14ac:dyDescent="0.2">
      <c r="A357" s="15" t="s">
        <v>16359</v>
      </c>
      <c r="K357">
        <v>1</v>
      </c>
      <c r="X357">
        <v>1</v>
      </c>
    </row>
    <row r="358" spans="1:24" x14ac:dyDescent="0.2">
      <c r="A358" s="15" t="s">
        <v>15403</v>
      </c>
      <c r="J358">
        <v>1</v>
      </c>
      <c r="X358">
        <v>1</v>
      </c>
    </row>
    <row r="359" spans="1:24" x14ac:dyDescent="0.2">
      <c r="A359" s="15" t="s">
        <v>5915</v>
      </c>
      <c r="D359">
        <v>1</v>
      </c>
      <c r="I359">
        <v>1</v>
      </c>
      <c r="L359">
        <v>1</v>
      </c>
      <c r="R359">
        <v>1</v>
      </c>
      <c r="S359">
        <v>1</v>
      </c>
      <c r="X359">
        <v>5</v>
      </c>
    </row>
    <row r="360" spans="1:24" x14ac:dyDescent="0.2">
      <c r="A360" s="15" t="s">
        <v>10432</v>
      </c>
      <c r="F360">
        <v>1</v>
      </c>
      <c r="X360">
        <v>1</v>
      </c>
    </row>
    <row r="361" spans="1:24" s="17" customFormat="1" x14ac:dyDescent="0.2">
      <c r="A361" s="16" t="s">
        <v>2304</v>
      </c>
      <c r="B361" s="17">
        <v>1</v>
      </c>
      <c r="C361" s="17">
        <v>1</v>
      </c>
      <c r="D361" s="17">
        <v>1</v>
      </c>
      <c r="E361" s="17">
        <v>1</v>
      </c>
      <c r="I361" s="17">
        <v>1</v>
      </c>
      <c r="J361" s="17">
        <v>1</v>
      </c>
      <c r="O361" s="17">
        <v>1</v>
      </c>
      <c r="Q361" s="17">
        <v>3</v>
      </c>
      <c r="U361" s="17">
        <v>1</v>
      </c>
      <c r="X361" s="17">
        <v>11</v>
      </c>
    </row>
    <row r="362" spans="1:24" x14ac:dyDescent="0.2">
      <c r="A362" s="15" t="s">
        <v>13339</v>
      </c>
      <c r="H362">
        <v>1</v>
      </c>
      <c r="X362">
        <v>1</v>
      </c>
    </row>
    <row r="363" spans="1:24" x14ac:dyDescent="0.2">
      <c r="A363" s="15" t="s">
        <v>3200</v>
      </c>
      <c r="C363">
        <v>1</v>
      </c>
      <c r="X363">
        <v>1</v>
      </c>
    </row>
    <row r="364" spans="1:24" x14ac:dyDescent="0.2">
      <c r="A364" s="15" t="s">
        <v>12875</v>
      </c>
      <c r="H364">
        <v>1</v>
      </c>
      <c r="N364">
        <v>1</v>
      </c>
      <c r="X364">
        <v>2</v>
      </c>
    </row>
    <row r="365" spans="1:24" x14ac:dyDescent="0.2">
      <c r="A365" s="15" t="s">
        <v>14751</v>
      </c>
      <c r="H365">
        <v>1</v>
      </c>
      <c r="N365">
        <v>1</v>
      </c>
      <c r="X365">
        <v>2</v>
      </c>
    </row>
    <row r="366" spans="1:24" x14ac:dyDescent="0.2">
      <c r="A366" s="15" t="s">
        <v>15281</v>
      </c>
      <c r="I366">
        <v>1</v>
      </c>
      <c r="K366">
        <v>1</v>
      </c>
      <c r="X366">
        <v>2</v>
      </c>
    </row>
    <row r="367" spans="1:24" x14ac:dyDescent="0.2">
      <c r="A367" s="15" t="s">
        <v>14177</v>
      </c>
      <c r="H367">
        <v>1</v>
      </c>
      <c r="X367">
        <v>1</v>
      </c>
    </row>
    <row r="368" spans="1:24" x14ac:dyDescent="0.2">
      <c r="A368" s="15" t="s">
        <v>14253</v>
      </c>
      <c r="I368">
        <v>1</v>
      </c>
      <c r="X368">
        <v>1</v>
      </c>
    </row>
    <row r="369" spans="1:24" x14ac:dyDescent="0.2">
      <c r="A369" s="15" t="s">
        <v>38797</v>
      </c>
      <c r="Q369">
        <v>1</v>
      </c>
      <c r="X369">
        <v>1</v>
      </c>
    </row>
    <row r="370" spans="1:24" x14ac:dyDescent="0.2">
      <c r="A370" s="15" t="s">
        <v>10028</v>
      </c>
      <c r="F370">
        <v>1</v>
      </c>
      <c r="H370">
        <v>1</v>
      </c>
      <c r="J370">
        <v>1</v>
      </c>
      <c r="K370">
        <v>1</v>
      </c>
      <c r="P370">
        <v>1</v>
      </c>
      <c r="Q370">
        <v>1</v>
      </c>
      <c r="R370">
        <v>1</v>
      </c>
      <c r="T370">
        <v>1</v>
      </c>
      <c r="X370">
        <v>8</v>
      </c>
    </row>
    <row r="371" spans="1:24" x14ac:dyDescent="0.2">
      <c r="A371" s="15" t="s">
        <v>4232</v>
      </c>
      <c r="C371">
        <v>1</v>
      </c>
      <c r="X371">
        <v>1</v>
      </c>
    </row>
    <row r="372" spans="1:24" x14ac:dyDescent="0.2">
      <c r="A372" s="15" t="s">
        <v>24708</v>
      </c>
      <c r="L372">
        <v>1</v>
      </c>
      <c r="X372">
        <v>1</v>
      </c>
    </row>
    <row r="373" spans="1:24" x14ac:dyDescent="0.2">
      <c r="A373" s="15" t="s">
        <v>17864</v>
      </c>
      <c r="I373">
        <v>1</v>
      </c>
      <c r="X373">
        <v>1</v>
      </c>
    </row>
    <row r="374" spans="1:24" x14ac:dyDescent="0.2">
      <c r="A374" s="15" t="s">
        <v>3499</v>
      </c>
      <c r="E374">
        <v>1</v>
      </c>
      <c r="X374">
        <v>1</v>
      </c>
    </row>
    <row r="375" spans="1:24" x14ac:dyDescent="0.2">
      <c r="A375" s="15" t="s">
        <v>31076</v>
      </c>
      <c r="Q375">
        <v>1</v>
      </c>
      <c r="X375">
        <v>1</v>
      </c>
    </row>
    <row r="376" spans="1:24" x14ac:dyDescent="0.2">
      <c r="A376" s="15" t="s">
        <v>39669</v>
      </c>
      <c r="Q376">
        <v>1</v>
      </c>
      <c r="X376">
        <v>1</v>
      </c>
    </row>
    <row r="377" spans="1:24" x14ac:dyDescent="0.2">
      <c r="A377" s="15" t="s">
        <v>13712</v>
      </c>
      <c r="O377">
        <v>1</v>
      </c>
      <c r="P377">
        <v>1</v>
      </c>
      <c r="R377">
        <v>1</v>
      </c>
      <c r="S377">
        <v>1</v>
      </c>
      <c r="T377">
        <v>1</v>
      </c>
      <c r="U377">
        <v>1</v>
      </c>
      <c r="X377">
        <v>6</v>
      </c>
    </row>
    <row r="378" spans="1:24" x14ac:dyDescent="0.2">
      <c r="A378" s="15" t="s">
        <v>40362</v>
      </c>
      <c r="R378">
        <v>1</v>
      </c>
      <c r="X378">
        <v>1</v>
      </c>
    </row>
    <row r="379" spans="1:24" x14ac:dyDescent="0.2">
      <c r="A379" s="15" t="s">
        <v>5020</v>
      </c>
      <c r="E379">
        <v>1</v>
      </c>
      <c r="X379">
        <v>1</v>
      </c>
    </row>
    <row r="380" spans="1:24" x14ac:dyDescent="0.2">
      <c r="A380" s="15" t="s">
        <v>14357</v>
      </c>
      <c r="H380">
        <v>1</v>
      </c>
      <c r="K380">
        <v>1</v>
      </c>
      <c r="L380">
        <v>1</v>
      </c>
      <c r="M380">
        <v>2</v>
      </c>
      <c r="O380">
        <v>1</v>
      </c>
      <c r="Q380">
        <v>1</v>
      </c>
      <c r="T380">
        <v>1</v>
      </c>
      <c r="X380">
        <v>8</v>
      </c>
    </row>
    <row r="381" spans="1:24" x14ac:dyDescent="0.2">
      <c r="A381" s="15" t="s">
        <v>32216</v>
      </c>
      <c r="O381">
        <v>1</v>
      </c>
      <c r="X381">
        <v>1</v>
      </c>
    </row>
    <row r="382" spans="1:24" x14ac:dyDescent="0.2">
      <c r="A382" s="15" t="s">
        <v>19864</v>
      </c>
      <c r="J382">
        <v>1</v>
      </c>
      <c r="X382">
        <v>1</v>
      </c>
    </row>
    <row r="383" spans="1:24" x14ac:dyDescent="0.2">
      <c r="A383" s="15" t="s">
        <v>25201</v>
      </c>
      <c r="N383">
        <v>1</v>
      </c>
      <c r="X383">
        <v>1</v>
      </c>
    </row>
    <row r="384" spans="1:24" x14ac:dyDescent="0.2">
      <c r="A384" s="15" t="s">
        <v>29145</v>
      </c>
      <c r="M384">
        <v>1</v>
      </c>
      <c r="X384">
        <v>1</v>
      </c>
    </row>
    <row r="385" spans="1:24" x14ac:dyDescent="0.2">
      <c r="A385" s="15" t="s">
        <v>36489</v>
      </c>
      <c r="S385">
        <v>1</v>
      </c>
      <c r="X385">
        <v>1</v>
      </c>
    </row>
    <row r="386" spans="1:24" x14ac:dyDescent="0.2">
      <c r="A386" s="15" t="s">
        <v>22294</v>
      </c>
      <c r="M386">
        <v>1</v>
      </c>
      <c r="O386">
        <v>1</v>
      </c>
      <c r="R386">
        <v>1</v>
      </c>
      <c r="S386">
        <v>2</v>
      </c>
      <c r="X386">
        <v>5</v>
      </c>
    </row>
    <row r="387" spans="1:24" x14ac:dyDescent="0.2">
      <c r="A387" s="15" t="s">
        <v>40352</v>
      </c>
      <c r="S387">
        <v>1</v>
      </c>
      <c r="X387">
        <v>1</v>
      </c>
    </row>
    <row r="388" spans="1:24" x14ac:dyDescent="0.2">
      <c r="A388" s="15" t="s">
        <v>28845</v>
      </c>
      <c r="O388">
        <v>1</v>
      </c>
      <c r="X388">
        <v>1</v>
      </c>
    </row>
    <row r="389" spans="1:24" x14ac:dyDescent="0.2">
      <c r="A389" s="15" t="s">
        <v>40253</v>
      </c>
      <c r="U389">
        <v>1</v>
      </c>
      <c r="X389">
        <v>1</v>
      </c>
    </row>
    <row r="390" spans="1:24" s="17" customFormat="1" x14ac:dyDescent="0.2">
      <c r="A390" s="16" t="s">
        <v>4855</v>
      </c>
      <c r="D390" s="17">
        <v>1</v>
      </c>
      <c r="E390" s="17">
        <v>1</v>
      </c>
      <c r="F390" s="17">
        <v>1</v>
      </c>
      <c r="G390" s="17">
        <v>2</v>
      </c>
      <c r="J390" s="17">
        <v>1</v>
      </c>
      <c r="K390" s="17">
        <v>1</v>
      </c>
      <c r="M390" s="17">
        <v>1</v>
      </c>
      <c r="Q390" s="17">
        <v>1</v>
      </c>
      <c r="S390" s="17">
        <v>1</v>
      </c>
      <c r="T390" s="17">
        <v>1</v>
      </c>
      <c r="U390" s="17">
        <v>2</v>
      </c>
      <c r="V390" s="17">
        <v>1</v>
      </c>
      <c r="X390" s="17">
        <v>14</v>
      </c>
    </row>
    <row r="391" spans="1:24" x14ac:dyDescent="0.2">
      <c r="A391" s="15" t="s">
        <v>30283</v>
      </c>
      <c r="O391">
        <v>2</v>
      </c>
      <c r="X391">
        <v>2</v>
      </c>
    </row>
    <row r="392" spans="1:24" x14ac:dyDescent="0.2">
      <c r="A392" s="15" t="s">
        <v>6885</v>
      </c>
      <c r="E392">
        <v>1</v>
      </c>
      <c r="Q392">
        <v>1</v>
      </c>
      <c r="X392">
        <v>2</v>
      </c>
    </row>
    <row r="393" spans="1:24" x14ac:dyDescent="0.2">
      <c r="A393" s="15" t="s">
        <v>9169</v>
      </c>
      <c r="F393">
        <v>1</v>
      </c>
      <c r="X393">
        <v>1</v>
      </c>
    </row>
    <row r="394" spans="1:24" x14ac:dyDescent="0.2">
      <c r="A394" s="15" t="s">
        <v>29048</v>
      </c>
      <c r="N394">
        <v>1</v>
      </c>
      <c r="X394">
        <v>1</v>
      </c>
    </row>
    <row r="395" spans="1:24" x14ac:dyDescent="0.2">
      <c r="A395" s="15" t="s">
        <v>2616</v>
      </c>
      <c r="C395">
        <v>1</v>
      </c>
      <c r="X395">
        <v>1</v>
      </c>
    </row>
    <row r="396" spans="1:24" x14ac:dyDescent="0.2">
      <c r="A396" s="15" t="s">
        <v>21024</v>
      </c>
      <c r="L396">
        <v>1</v>
      </c>
      <c r="X396">
        <v>1</v>
      </c>
    </row>
    <row r="397" spans="1:24" x14ac:dyDescent="0.2">
      <c r="A397" s="15" t="s">
        <v>34238</v>
      </c>
      <c r="P397">
        <v>1</v>
      </c>
      <c r="X397">
        <v>1</v>
      </c>
    </row>
    <row r="398" spans="1:24" x14ac:dyDescent="0.2">
      <c r="A398" s="15" t="s">
        <v>17102</v>
      </c>
      <c r="I398">
        <v>1</v>
      </c>
      <c r="X398">
        <v>1</v>
      </c>
    </row>
    <row r="399" spans="1:24" x14ac:dyDescent="0.2">
      <c r="A399" s="15" t="s">
        <v>7934</v>
      </c>
      <c r="F399">
        <v>1</v>
      </c>
      <c r="X399">
        <v>1</v>
      </c>
    </row>
    <row r="400" spans="1:24" x14ac:dyDescent="0.2">
      <c r="A400" s="15" t="s">
        <v>5873</v>
      </c>
      <c r="D400">
        <v>1</v>
      </c>
      <c r="O400">
        <v>1</v>
      </c>
      <c r="Q400">
        <v>2</v>
      </c>
      <c r="R400">
        <v>1</v>
      </c>
      <c r="U400">
        <v>2</v>
      </c>
      <c r="X400">
        <v>7</v>
      </c>
    </row>
    <row r="401" spans="1:24" x14ac:dyDescent="0.2">
      <c r="A401" s="15" t="s">
        <v>7976</v>
      </c>
      <c r="D401">
        <v>1</v>
      </c>
      <c r="X401">
        <v>1</v>
      </c>
    </row>
    <row r="402" spans="1:24" x14ac:dyDescent="0.2">
      <c r="A402" s="15" t="s">
        <v>20007</v>
      </c>
      <c r="M402">
        <v>1</v>
      </c>
      <c r="P402">
        <v>1</v>
      </c>
      <c r="R402">
        <v>2</v>
      </c>
      <c r="T402">
        <v>2</v>
      </c>
      <c r="X402">
        <v>6</v>
      </c>
    </row>
    <row r="403" spans="1:24" x14ac:dyDescent="0.2">
      <c r="A403" s="15" t="s">
        <v>41790</v>
      </c>
      <c r="U403">
        <v>1</v>
      </c>
      <c r="X403">
        <v>1</v>
      </c>
    </row>
    <row r="404" spans="1:24" x14ac:dyDescent="0.2">
      <c r="A404" s="15" t="s">
        <v>5992</v>
      </c>
      <c r="E404">
        <v>1</v>
      </c>
      <c r="X404">
        <v>1</v>
      </c>
    </row>
    <row r="405" spans="1:24" x14ac:dyDescent="0.2">
      <c r="A405" s="15" t="s">
        <v>32167</v>
      </c>
      <c r="P405">
        <v>1</v>
      </c>
      <c r="X405">
        <v>1</v>
      </c>
    </row>
    <row r="406" spans="1:24" x14ac:dyDescent="0.2">
      <c r="A406" s="15" t="s">
        <v>21204</v>
      </c>
      <c r="L406">
        <v>1</v>
      </c>
      <c r="X406">
        <v>1</v>
      </c>
    </row>
    <row r="407" spans="1:24" x14ac:dyDescent="0.2">
      <c r="A407" s="15" t="s">
        <v>22761</v>
      </c>
      <c r="K407">
        <v>1</v>
      </c>
      <c r="X407">
        <v>1</v>
      </c>
    </row>
    <row r="408" spans="1:24" x14ac:dyDescent="0.2">
      <c r="A408" s="15" t="s">
        <v>40385</v>
      </c>
      <c r="S408">
        <v>1</v>
      </c>
      <c r="X408">
        <v>1</v>
      </c>
    </row>
    <row r="409" spans="1:24" x14ac:dyDescent="0.2">
      <c r="A409" s="15" t="s">
        <v>10919</v>
      </c>
      <c r="I409">
        <v>1</v>
      </c>
      <c r="X409">
        <v>1</v>
      </c>
    </row>
    <row r="410" spans="1:24" x14ac:dyDescent="0.2">
      <c r="A410" s="15" t="s">
        <v>1299</v>
      </c>
      <c r="B410">
        <v>1</v>
      </c>
      <c r="X410">
        <v>1</v>
      </c>
    </row>
    <row r="411" spans="1:24" x14ac:dyDescent="0.2">
      <c r="A411" s="15" t="s">
        <v>13116</v>
      </c>
      <c r="I411">
        <v>1</v>
      </c>
      <c r="M411">
        <v>2</v>
      </c>
      <c r="O411">
        <v>1</v>
      </c>
      <c r="P411">
        <v>3</v>
      </c>
      <c r="R411">
        <v>1</v>
      </c>
      <c r="S411">
        <v>1</v>
      </c>
      <c r="X411">
        <v>9</v>
      </c>
    </row>
    <row r="412" spans="1:24" s="17" customFormat="1" x14ac:dyDescent="0.2">
      <c r="A412" s="16" t="s">
        <v>16834</v>
      </c>
      <c r="M412" s="17">
        <v>1</v>
      </c>
      <c r="N412" s="17">
        <v>1</v>
      </c>
      <c r="O412" s="17">
        <v>2</v>
      </c>
      <c r="Q412" s="17">
        <v>2</v>
      </c>
      <c r="R412" s="17">
        <v>1</v>
      </c>
      <c r="S412" s="17">
        <v>1</v>
      </c>
      <c r="T412" s="17">
        <v>1</v>
      </c>
      <c r="U412" s="17">
        <v>1</v>
      </c>
      <c r="V412" s="17">
        <v>1</v>
      </c>
      <c r="X412" s="17">
        <v>11</v>
      </c>
    </row>
    <row r="413" spans="1:24" x14ac:dyDescent="0.2">
      <c r="A413" s="15" t="s">
        <v>33874</v>
      </c>
      <c r="Q413">
        <v>1</v>
      </c>
      <c r="X413">
        <v>1</v>
      </c>
    </row>
    <row r="414" spans="1:24" x14ac:dyDescent="0.2">
      <c r="A414" s="15" t="s">
        <v>41223</v>
      </c>
      <c r="R414">
        <v>1</v>
      </c>
      <c r="X414">
        <v>1</v>
      </c>
    </row>
    <row r="415" spans="1:24" x14ac:dyDescent="0.2">
      <c r="A415" s="15" t="s">
        <v>3412</v>
      </c>
      <c r="C415">
        <v>1</v>
      </c>
      <c r="X415">
        <v>1</v>
      </c>
    </row>
    <row r="416" spans="1:24" x14ac:dyDescent="0.2">
      <c r="A416" s="15" t="s">
        <v>2792</v>
      </c>
      <c r="C416">
        <v>1</v>
      </c>
      <c r="D416">
        <v>1</v>
      </c>
      <c r="X416">
        <v>2</v>
      </c>
    </row>
    <row r="417" spans="1:24" x14ac:dyDescent="0.2">
      <c r="A417" s="15" t="s">
        <v>20645</v>
      </c>
      <c r="K417">
        <v>1</v>
      </c>
      <c r="X417">
        <v>1</v>
      </c>
    </row>
    <row r="418" spans="1:24" x14ac:dyDescent="0.2">
      <c r="A418" s="15" t="s">
        <v>23754</v>
      </c>
      <c r="L418">
        <v>1</v>
      </c>
      <c r="X418">
        <v>1</v>
      </c>
    </row>
    <row r="419" spans="1:24" x14ac:dyDescent="0.2">
      <c r="A419" s="15" t="s">
        <v>1498</v>
      </c>
      <c r="B419">
        <v>1</v>
      </c>
      <c r="X419">
        <v>1</v>
      </c>
    </row>
    <row r="420" spans="1:24" x14ac:dyDescent="0.2">
      <c r="A420" s="15" t="s">
        <v>18480</v>
      </c>
      <c r="K420">
        <v>1</v>
      </c>
      <c r="T420">
        <v>1</v>
      </c>
      <c r="X420">
        <v>2</v>
      </c>
    </row>
    <row r="421" spans="1:24" x14ac:dyDescent="0.2">
      <c r="A421" s="15" t="s">
        <v>16283</v>
      </c>
      <c r="I421">
        <v>1</v>
      </c>
      <c r="X421">
        <v>1</v>
      </c>
    </row>
    <row r="422" spans="1:24" x14ac:dyDescent="0.2">
      <c r="A422" s="15" t="s">
        <v>16719</v>
      </c>
      <c r="J422">
        <v>1</v>
      </c>
      <c r="K422">
        <v>1</v>
      </c>
      <c r="N422">
        <v>2</v>
      </c>
      <c r="O422">
        <v>1</v>
      </c>
      <c r="P422">
        <v>1</v>
      </c>
      <c r="R422">
        <v>2</v>
      </c>
      <c r="T422">
        <v>1</v>
      </c>
      <c r="X422">
        <v>9</v>
      </c>
    </row>
    <row r="423" spans="1:24" x14ac:dyDescent="0.2">
      <c r="A423" s="15" t="s">
        <v>9121</v>
      </c>
      <c r="P423">
        <v>1</v>
      </c>
      <c r="Q423">
        <v>1</v>
      </c>
      <c r="S423">
        <v>1</v>
      </c>
      <c r="T423">
        <v>1</v>
      </c>
      <c r="U423">
        <v>1</v>
      </c>
      <c r="X423">
        <v>5</v>
      </c>
    </row>
    <row r="424" spans="1:24" x14ac:dyDescent="0.2">
      <c r="A424" s="15" t="s">
        <v>1170</v>
      </c>
      <c r="C424">
        <v>2</v>
      </c>
      <c r="E424">
        <v>1</v>
      </c>
      <c r="I424">
        <v>1</v>
      </c>
      <c r="N424">
        <v>1</v>
      </c>
      <c r="P424">
        <v>1</v>
      </c>
      <c r="X424">
        <v>6</v>
      </c>
    </row>
    <row r="425" spans="1:24" x14ac:dyDescent="0.2">
      <c r="A425" s="15" t="s">
        <v>18088</v>
      </c>
      <c r="I425">
        <v>1</v>
      </c>
      <c r="X425">
        <v>1</v>
      </c>
    </row>
    <row r="426" spans="1:24" x14ac:dyDescent="0.2">
      <c r="A426" s="15" t="s">
        <v>5539</v>
      </c>
      <c r="I426">
        <v>1</v>
      </c>
      <c r="X426">
        <v>1</v>
      </c>
    </row>
    <row r="427" spans="1:24" s="17" customFormat="1" x14ac:dyDescent="0.2">
      <c r="A427" s="16" t="s">
        <v>437</v>
      </c>
      <c r="B427" s="17">
        <v>1</v>
      </c>
      <c r="D427" s="17">
        <v>2</v>
      </c>
      <c r="F427" s="17">
        <v>1</v>
      </c>
      <c r="G427" s="17">
        <v>2</v>
      </c>
      <c r="H427" s="17">
        <v>1</v>
      </c>
      <c r="J427" s="17">
        <v>1</v>
      </c>
      <c r="K427" s="17">
        <v>2</v>
      </c>
      <c r="M427" s="17">
        <v>1</v>
      </c>
      <c r="N427" s="17">
        <v>1</v>
      </c>
      <c r="O427" s="17">
        <v>1</v>
      </c>
      <c r="P427" s="17">
        <v>1</v>
      </c>
      <c r="Q427" s="17">
        <v>1</v>
      </c>
      <c r="T427" s="17">
        <v>2</v>
      </c>
      <c r="X427" s="17">
        <v>17</v>
      </c>
    </row>
    <row r="428" spans="1:24" x14ac:dyDescent="0.2">
      <c r="A428" s="15" t="s">
        <v>34923</v>
      </c>
      <c r="P428">
        <v>1</v>
      </c>
      <c r="X428">
        <v>1</v>
      </c>
    </row>
    <row r="429" spans="1:24" x14ac:dyDescent="0.2">
      <c r="A429" s="15" t="s">
        <v>21376</v>
      </c>
      <c r="K429">
        <v>1</v>
      </c>
      <c r="X429">
        <v>1</v>
      </c>
    </row>
    <row r="430" spans="1:24" x14ac:dyDescent="0.2">
      <c r="A430" s="15" t="s">
        <v>21624</v>
      </c>
      <c r="J430">
        <v>1</v>
      </c>
      <c r="X430">
        <v>1</v>
      </c>
    </row>
    <row r="431" spans="1:24" x14ac:dyDescent="0.2">
      <c r="A431" s="15" t="s">
        <v>9087</v>
      </c>
      <c r="G431">
        <v>1</v>
      </c>
      <c r="X431">
        <v>1</v>
      </c>
    </row>
    <row r="432" spans="1:24" x14ac:dyDescent="0.2">
      <c r="A432" s="15" t="s">
        <v>23370</v>
      </c>
      <c r="N432">
        <v>1</v>
      </c>
      <c r="P432">
        <v>2</v>
      </c>
      <c r="T432">
        <v>1</v>
      </c>
      <c r="X432">
        <v>4</v>
      </c>
    </row>
    <row r="433" spans="1:24" x14ac:dyDescent="0.2">
      <c r="A433" s="15" t="s">
        <v>44020</v>
      </c>
      <c r="U433">
        <v>1</v>
      </c>
      <c r="X433">
        <v>1</v>
      </c>
    </row>
    <row r="434" spans="1:24" x14ac:dyDescent="0.2">
      <c r="A434" s="15" t="s">
        <v>1873</v>
      </c>
      <c r="K434">
        <v>1</v>
      </c>
      <c r="X434">
        <v>1</v>
      </c>
    </row>
    <row r="435" spans="1:24" x14ac:dyDescent="0.2">
      <c r="A435" s="15" t="s">
        <v>43324</v>
      </c>
      <c r="U435">
        <v>1</v>
      </c>
      <c r="X435">
        <v>1</v>
      </c>
    </row>
    <row r="436" spans="1:24" x14ac:dyDescent="0.2">
      <c r="A436" s="15" t="s">
        <v>32932</v>
      </c>
      <c r="O436">
        <v>1</v>
      </c>
      <c r="X436">
        <v>1</v>
      </c>
    </row>
    <row r="437" spans="1:24" x14ac:dyDescent="0.2">
      <c r="A437" s="15" t="s">
        <v>3173</v>
      </c>
      <c r="D437">
        <v>1</v>
      </c>
      <c r="X437">
        <v>1</v>
      </c>
    </row>
    <row r="438" spans="1:24" x14ac:dyDescent="0.2">
      <c r="A438" s="15" t="s">
        <v>28705</v>
      </c>
      <c r="M438">
        <v>1</v>
      </c>
      <c r="X438">
        <v>1</v>
      </c>
    </row>
    <row r="439" spans="1:24" x14ac:dyDescent="0.2">
      <c r="A439" s="15" t="s">
        <v>19173</v>
      </c>
      <c r="K439">
        <v>1</v>
      </c>
      <c r="X439">
        <v>1</v>
      </c>
    </row>
    <row r="440" spans="1:24" x14ac:dyDescent="0.2">
      <c r="A440" s="15" t="s">
        <v>14800</v>
      </c>
      <c r="K440">
        <v>1</v>
      </c>
      <c r="X440">
        <v>1</v>
      </c>
    </row>
    <row r="441" spans="1:24" x14ac:dyDescent="0.2">
      <c r="A441" s="15" t="s">
        <v>5764</v>
      </c>
      <c r="E441">
        <v>1</v>
      </c>
      <c r="X441">
        <v>1</v>
      </c>
    </row>
    <row r="442" spans="1:24" x14ac:dyDescent="0.2">
      <c r="A442" s="15" t="s">
        <v>20437</v>
      </c>
      <c r="K442">
        <v>1</v>
      </c>
      <c r="X442">
        <v>1</v>
      </c>
    </row>
    <row r="443" spans="1:24" x14ac:dyDescent="0.2">
      <c r="A443" s="15" t="s">
        <v>20848</v>
      </c>
      <c r="K443">
        <v>1</v>
      </c>
      <c r="X443">
        <v>1</v>
      </c>
    </row>
    <row r="444" spans="1:24" x14ac:dyDescent="0.2">
      <c r="A444" s="15" t="s">
        <v>24403</v>
      </c>
      <c r="K444">
        <v>1</v>
      </c>
      <c r="X444">
        <v>1</v>
      </c>
    </row>
    <row r="445" spans="1:24" x14ac:dyDescent="0.2">
      <c r="A445" s="15" t="s">
        <v>42194</v>
      </c>
      <c r="S445">
        <v>1</v>
      </c>
      <c r="X445">
        <v>1</v>
      </c>
    </row>
    <row r="446" spans="1:24" x14ac:dyDescent="0.2">
      <c r="A446" s="15" t="s">
        <v>4698</v>
      </c>
      <c r="C446">
        <v>1</v>
      </c>
      <c r="X446">
        <v>1</v>
      </c>
    </row>
    <row r="447" spans="1:24" x14ac:dyDescent="0.2">
      <c r="A447" s="15" t="s">
        <v>11412</v>
      </c>
      <c r="G447">
        <v>1</v>
      </c>
      <c r="H447">
        <v>1</v>
      </c>
      <c r="L447">
        <v>1</v>
      </c>
      <c r="M447">
        <v>1</v>
      </c>
      <c r="X447">
        <v>4</v>
      </c>
    </row>
    <row r="448" spans="1:24" x14ac:dyDescent="0.2">
      <c r="A448" s="15" t="s">
        <v>39785</v>
      </c>
      <c r="S448">
        <v>1</v>
      </c>
      <c r="X448">
        <v>1</v>
      </c>
    </row>
    <row r="449" spans="1:24" x14ac:dyDescent="0.2">
      <c r="A449" s="15" t="s">
        <v>8232</v>
      </c>
      <c r="G449">
        <v>1</v>
      </c>
      <c r="I449">
        <v>1</v>
      </c>
      <c r="X449">
        <v>2</v>
      </c>
    </row>
    <row r="450" spans="1:24" x14ac:dyDescent="0.2">
      <c r="A450" s="15" t="s">
        <v>40125</v>
      </c>
      <c r="T450">
        <v>1</v>
      </c>
      <c r="X450">
        <v>1</v>
      </c>
    </row>
    <row r="451" spans="1:24" x14ac:dyDescent="0.2">
      <c r="A451" s="15" t="s">
        <v>35348</v>
      </c>
      <c r="P451">
        <v>1</v>
      </c>
      <c r="X451">
        <v>1</v>
      </c>
    </row>
    <row r="452" spans="1:24" x14ac:dyDescent="0.2">
      <c r="A452" s="15" t="s">
        <v>28972</v>
      </c>
      <c r="M452">
        <v>1</v>
      </c>
      <c r="X452">
        <v>1</v>
      </c>
    </row>
    <row r="453" spans="1:24" x14ac:dyDescent="0.2">
      <c r="A453" s="15" t="s">
        <v>21817</v>
      </c>
      <c r="K453">
        <v>1</v>
      </c>
      <c r="X453">
        <v>1</v>
      </c>
    </row>
    <row r="454" spans="1:24" x14ac:dyDescent="0.2">
      <c r="A454" s="15" t="s">
        <v>37587</v>
      </c>
      <c r="Q454">
        <v>1</v>
      </c>
      <c r="X454">
        <v>1</v>
      </c>
    </row>
    <row r="455" spans="1:24" x14ac:dyDescent="0.2">
      <c r="A455" s="15" t="s">
        <v>29521</v>
      </c>
      <c r="N455">
        <v>1</v>
      </c>
      <c r="X455">
        <v>1</v>
      </c>
    </row>
    <row r="456" spans="1:24" x14ac:dyDescent="0.2">
      <c r="A456" s="15" t="s">
        <v>29216</v>
      </c>
      <c r="N456">
        <v>1</v>
      </c>
      <c r="X456">
        <v>1</v>
      </c>
    </row>
    <row r="457" spans="1:24" x14ac:dyDescent="0.2">
      <c r="A457" s="15" t="s">
        <v>1354</v>
      </c>
      <c r="B457">
        <v>1</v>
      </c>
      <c r="D457">
        <v>1</v>
      </c>
      <c r="F457">
        <v>1</v>
      </c>
      <c r="J457">
        <v>1</v>
      </c>
      <c r="N457">
        <v>1</v>
      </c>
      <c r="T457">
        <v>1</v>
      </c>
      <c r="X457">
        <v>6</v>
      </c>
    </row>
    <row r="458" spans="1:24" x14ac:dyDescent="0.2">
      <c r="A458" s="15" t="s">
        <v>8048</v>
      </c>
      <c r="F458">
        <v>1</v>
      </c>
      <c r="I458">
        <v>1</v>
      </c>
      <c r="K458">
        <v>2</v>
      </c>
      <c r="L458">
        <v>1</v>
      </c>
      <c r="O458">
        <v>1</v>
      </c>
      <c r="Q458">
        <v>1</v>
      </c>
      <c r="T458">
        <v>1</v>
      </c>
      <c r="X458">
        <v>8</v>
      </c>
    </row>
    <row r="459" spans="1:24" x14ac:dyDescent="0.2">
      <c r="A459" s="15" t="s">
        <v>7596</v>
      </c>
      <c r="F459">
        <v>1</v>
      </c>
      <c r="G459">
        <v>1</v>
      </c>
      <c r="X459">
        <v>2</v>
      </c>
    </row>
    <row r="460" spans="1:24" s="17" customFormat="1" x14ac:dyDescent="0.2">
      <c r="A460" s="16" t="s">
        <v>968</v>
      </c>
      <c r="B460" s="17">
        <v>1</v>
      </c>
      <c r="C460" s="17">
        <v>1</v>
      </c>
      <c r="D460" s="17">
        <v>1</v>
      </c>
      <c r="E460" s="17">
        <v>1</v>
      </c>
      <c r="G460" s="17">
        <v>1</v>
      </c>
      <c r="H460" s="17">
        <v>1</v>
      </c>
      <c r="J460" s="17">
        <v>1</v>
      </c>
      <c r="K460" s="17">
        <v>1</v>
      </c>
      <c r="L460" s="17">
        <v>1</v>
      </c>
      <c r="N460" s="17">
        <v>1</v>
      </c>
      <c r="O460" s="17">
        <v>1</v>
      </c>
      <c r="P460" s="17">
        <v>1</v>
      </c>
      <c r="S460" s="17">
        <v>1</v>
      </c>
      <c r="U460" s="17">
        <v>1</v>
      </c>
      <c r="X460" s="17">
        <v>14</v>
      </c>
    </row>
    <row r="461" spans="1:24" x14ac:dyDescent="0.2">
      <c r="A461" s="15" t="s">
        <v>7358</v>
      </c>
      <c r="E461">
        <v>1</v>
      </c>
      <c r="I461">
        <v>1</v>
      </c>
      <c r="K461">
        <v>1</v>
      </c>
      <c r="L461">
        <v>1</v>
      </c>
      <c r="N461">
        <v>1</v>
      </c>
      <c r="P461">
        <v>1</v>
      </c>
      <c r="R461">
        <v>1</v>
      </c>
      <c r="X461">
        <v>7</v>
      </c>
    </row>
    <row r="462" spans="1:24" x14ac:dyDescent="0.2">
      <c r="A462" s="15" t="s">
        <v>14530</v>
      </c>
      <c r="K462">
        <v>1</v>
      </c>
      <c r="X462">
        <v>1</v>
      </c>
    </row>
    <row r="463" spans="1:24" x14ac:dyDescent="0.2">
      <c r="A463" s="15" t="s">
        <v>4508</v>
      </c>
      <c r="D463">
        <v>1</v>
      </c>
      <c r="X463">
        <v>1</v>
      </c>
    </row>
    <row r="464" spans="1:24" x14ac:dyDescent="0.2">
      <c r="A464" s="15" t="s">
        <v>35829</v>
      </c>
      <c r="Q464">
        <v>1</v>
      </c>
      <c r="X464">
        <v>1</v>
      </c>
    </row>
    <row r="465" spans="1:24" x14ac:dyDescent="0.2">
      <c r="A465" s="15" t="s">
        <v>39381</v>
      </c>
      <c r="T465">
        <v>1</v>
      </c>
      <c r="X465">
        <v>1</v>
      </c>
    </row>
    <row r="466" spans="1:24" x14ac:dyDescent="0.2">
      <c r="A466" s="15" t="s">
        <v>14674</v>
      </c>
      <c r="K466">
        <v>1</v>
      </c>
      <c r="O466">
        <v>1</v>
      </c>
      <c r="X466">
        <v>2</v>
      </c>
    </row>
    <row r="467" spans="1:24" x14ac:dyDescent="0.2">
      <c r="A467" s="15" t="s">
        <v>16350</v>
      </c>
      <c r="I467">
        <v>1</v>
      </c>
      <c r="X467">
        <v>1</v>
      </c>
    </row>
    <row r="468" spans="1:24" x14ac:dyDescent="0.2">
      <c r="A468" s="15" t="s">
        <v>32704</v>
      </c>
      <c r="O468">
        <v>1</v>
      </c>
      <c r="X468">
        <v>1</v>
      </c>
    </row>
    <row r="469" spans="1:24" x14ac:dyDescent="0.2">
      <c r="A469" s="15" t="s">
        <v>10225</v>
      </c>
      <c r="F469">
        <v>1</v>
      </c>
      <c r="X469">
        <v>1</v>
      </c>
    </row>
    <row r="470" spans="1:24" x14ac:dyDescent="0.2">
      <c r="A470" s="15" t="s">
        <v>25441</v>
      </c>
      <c r="L470">
        <v>1</v>
      </c>
      <c r="X470">
        <v>1</v>
      </c>
    </row>
    <row r="471" spans="1:24" x14ac:dyDescent="0.2">
      <c r="A471" s="15" t="s">
        <v>13641</v>
      </c>
      <c r="I471">
        <v>1</v>
      </c>
      <c r="X471">
        <v>1</v>
      </c>
    </row>
    <row r="472" spans="1:24" x14ac:dyDescent="0.2">
      <c r="A472" s="15" t="s">
        <v>35722</v>
      </c>
      <c r="T472">
        <v>1</v>
      </c>
      <c r="U472">
        <v>1</v>
      </c>
      <c r="X472">
        <v>2</v>
      </c>
    </row>
    <row r="473" spans="1:24" x14ac:dyDescent="0.2">
      <c r="A473" s="15" t="s">
        <v>9305</v>
      </c>
      <c r="E473">
        <v>1</v>
      </c>
      <c r="X473">
        <v>1</v>
      </c>
    </row>
    <row r="474" spans="1:24" x14ac:dyDescent="0.2">
      <c r="A474" s="15" t="s">
        <v>2517</v>
      </c>
      <c r="C474">
        <v>1</v>
      </c>
      <c r="X474">
        <v>1</v>
      </c>
    </row>
    <row r="475" spans="1:24" x14ac:dyDescent="0.2">
      <c r="A475" s="15" t="s">
        <v>32377</v>
      </c>
      <c r="N475">
        <v>1</v>
      </c>
      <c r="X475">
        <v>1</v>
      </c>
    </row>
    <row r="476" spans="1:24" x14ac:dyDescent="0.2">
      <c r="A476" s="15" t="s">
        <v>29866</v>
      </c>
      <c r="O476">
        <v>1</v>
      </c>
      <c r="X476">
        <v>1</v>
      </c>
    </row>
    <row r="477" spans="1:24" x14ac:dyDescent="0.2">
      <c r="A477" s="15" t="s">
        <v>6606</v>
      </c>
      <c r="F477">
        <v>1</v>
      </c>
      <c r="T477">
        <v>1</v>
      </c>
      <c r="X477">
        <v>2</v>
      </c>
    </row>
    <row r="478" spans="1:24" x14ac:dyDescent="0.2">
      <c r="A478" s="15" t="s">
        <v>6240</v>
      </c>
      <c r="E478">
        <v>1</v>
      </c>
      <c r="X478">
        <v>1</v>
      </c>
    </row>
    <row r="479" spans="1:24" x14ac:dyDescent="0.2">
      <c r="A479" s="15" t="s">
        <v>21275</v>
      </c>
      <c r="V479">
        <v>1</v>
      </c>
      <c r="X479">
        <v>1</v>
      </c>
    </row>
    <row r="480" spans="1:24" x14ac:dyDescent="0.2">
      <c r="A480" s="15" t="s">
        <v>41581</v>
      </c>
      <c r="T480">
        <v>1</v>
      </c>
      <c r="X480">
        <v>1</v>
      </c>
    </row>
    <row r="481" spans="1:24" x14ac:dyDescent="0.2">
      <c r="A481" s="15" t="s">
        <v>4993</v>
      </c>
      <c r="D481">
        <v>2</v>
      </c>
      <c r="E481">
        <v>1</v>
      </c>
      <c r="I481">
        <v>1</v>
      </c>
      <c r="M481">
        <v>1</v>
      </c>
      <c r="X481">
        <v>5</v>
      </c>
    </row>
    <row r="482" spans="1:24" x14ac:dyDescent="0.2">
      <c r="A482" s="15" t="s">
        <v>30763</v>
      </c>
      <c r="T482">
        <v>1</v>
      </c>
      <c r="X482">
        <v>1</v>
      </c>
    </row>
    <row r="483" spans="1:24" x14ac:dyDescent="0.2">
      <c r="A483" s="15" t="s">
        <v>39136</v>
      </c>
      <c r="U483">
        <v>1</v>
      </c>
      <c r="X483">
        <v>1</v>
      </c>
    </row>
    <row r="484" spans="1:24" x14ac:dyDescent="0.2">
      <c r="A484" s="15" t="s">
        <v>26258</v>
      </c>
      <c r="O484">
        <v>1</v>
      </c>
      <c r="X484">
        <v>1</v>
      </c>
    </row>
    <row r="485" spans="1:24" x14ac:dyDescent="0.2">
      <c r="A485" s="15" t="s">
        <v>37329</v>
      </c>
      <c r="S485">
        <v>1</v>
      </c>
      <c r="X485">
        <v>1</v>
      </c>
    </row>
    <row r="486" spans="1:24" x14ac:dyDescent="0.2">
      <c r="A486" s="15" t="s">
        <v>7077</v>
      </c>
      <c r="J486">
        <v>1</v>
      </c>
      <c r="K486">
        <v>1</v>
      </c>
      <c r="N486">
        <v>1</v>
      </c>
      <c r="O486">
        <v>1</v>
      </c>
      <c r="S486">
        <v>1</v>
      </c>
      <c r="X486">
        <v>5</v>
      </c>
    </row>
    <row r="487" spans="1:24" x14ac:dyDescent="0.2">
      <c r="A487" s="15" t="s">
        <v>23504</v>
      </c>
      <c r="Q487">
        <v>1</v>
      </c>
      <c r="R487">
        <v>1</v>
      </c>
      <c r="S487">
        <v>1</v>
      </c>
      <c r="T487">
        <v>1</v>
      </c>
      <c r="X487">
        <v>4</v>
      </c>
    </row>
    <row r="488" spans="1:24" x14ac:dyDescent="0.2">
      <c r="A488" s="15" t="s">
        <v>34320</v>
      </c>
      <c r="R488">
        <v>1</v>
      </c>
      <c r="X488">
        <v>1</v>
      </c>
    </row>
    <row r="489" spans="1:24" x14ac:dyDescent="0.2">
      <c r="A489" s="15" t="s">
        <v>27503</v>
      </c>
      <c r="O489">
        <v>1</v>
      </c>
      <c r="X489">
        <v>1</v>
      </c>
    </row>
    <row r="490" spans="1:24" x14ac:dyDescent="0.2">
      <c r="A490" s="15" t="s">
        <v>23877</v>
      </c>
      <c r="L490">
        <v>1</v>
      </c>
      <c r="X490">
        <v>1</v>
      </c>
    </row>
    <row r="491" spans="1:24" x14ac:dyDescent="0.2">
      <c r="A491" s="15" t="s">
        <v>19643</v>
      </c>
      <c r="U491">
        <v>1</v>
      </c>
      <c r="X491">
        <v>1</v>
      </c>
    </row>
    <row r="492" spans="1:24" x14ac:dyDescent="0.2">
      <c r="A492" s="15" t="s">
        <v>2177</v>
      </c>
      <c r="B492">
        <v>1</v>
      </c>
      <c r="X492">
        <v>1</v>
      </c>
    </row>
    <row r="493" spans="1:24" x14ac:dyDescent="0.2">
      <c r="A493" s="15" t="s">
        <v>23636</v>
      </c>
      <c r="L493">
        <v>1</v>
      </c>
      <c r="X493">
        <v>1</v>
      </c>
    </row>
    <row r="494" spans="1:24" x14ac:dyDescent="0.2">
      <c r="A494" s="15" t="s">
        <v>14348</v>
      </c>
      <c r="I494">
        <v>1</v>
      </c>
      <c r="X494">
        <v>1</v>
      </c>
    </row>
    <row r="495" spans="1:24" x14ac:dyDescent="0.2">
      <c r="A495" s="15" t="s">
        <v>42169</v>
      </c>
      <c r="T495">
        <v>1</v>
      </c>
      <c r="X495">
        <v>1</v>
      </c>
    </row>
    <row r="496" spans="1:24" x14ac:dyDescent="0.2">
      <c r="A496" s="15" t="s">
        <v>12271</v>
      </c>
      <c r="I496">
        <v>1</v>
      </c>
      <c r="X496">
        <v>1</v>
      </c>
    </row>
    <row r="497" spans="1:24" x14ac:dyDescent="0.2">
      <c r="A497" s="15" t="s">
        <v>17482</v>
      </c>
      <c r="I497">
        <v>1</v>
      </c>
      <c r="X497">
        <v>1</v>
      </c>
    </row>
    <row r="498" spans="1:24" x14ac:dyDescent="0.2">
      <c r="A498" s="15" t="s">
        <v>4472</v>
      </c>
      <c r="D498">
        <v>1</v>
      </c>
      <c r="X498">
        <v>1</v>
      </c>
    </row>
    <row r="499" spans="1:24" x14ac:dyDescent="0.2">
      <c r="A499" s="15" t="s">
        <v>35445</v>
      </c>
      <c r="P499">
        <v>1</v>
      </c>
      <c r="S499">
        <v>1</v>
      </c>
      <c r="T499">
        <v>1</v>
      </c>
      <c r="X499">
        <v>3</v>
      </c>
    </row>
    <row r="500" spans="1:24" x14ac:dyDescent="0.2">
      <c r="A500" s="15" t="s">
        <v>5622</v>
      </c>
      <c r="D500">
        <v>1</v>
      </c>
      <c r="X500">
        <v>1</v>
      </c>
    </row>
    <row r="501" spans="1:24" x14ac:dyDescent="0.2">
      <c r="A501" s="15" t="s">
        <v>13843</v>
      </c>
      <c r="I501">
        <v>1</v>
      </c>
      <c r="X501">
        <v>1</v>
      </c>
    </row>
    <row r="502" spans="1:24" x14ac:dyDescent="0.2">
      <c r="A502" s="15" t="s">
        <v>12297</v>
      </c>
      <c r="H502">
        <v>1</v>
      </c>
      <c r="J502">
        <v>1</v>
      </c>
      <c r="O502">
        <v>1</v>
      </c>
      <c r="P502">
        <v>1</v>
      </c>
      <c r="X502">
        <v>4</v>
      </c>
    </row>
    <row r="503" spans="1:24" x14ac:dyDescent="0.2">
      <c r="A503" s="15" t="s">
        <v>28259</v>
      </c>
      <c r="N503">
        <v>1</v>
      </c>
      <c r="O503">
        <v>1</v>
      </c>
      <c r="R503">
        <v>1</v>
      </c>
      <c r="S503">
        <v>1</v>
      </c>
      <c r="X503">
        <v>4</v>
      </c>
    </row>
    <row r="504" spans="1:24" x14ac:dyDescent="0.2">
      <c r="A504" s="15" t="s">
        <v>3002</v>
      </c>
      <c r="F504">
        <v>1</v>
      </c>
      <c r="X504">
        <v>1</v>
      </c>
    </row>
    <row r="505" spans="1:24" x14ac:dyDescent="0.2">
      <c r="A505" s="15" t="s">
        <v>5882</v>
      </c>
      <c r="F505">
        <v>1</v>
      </c>
      <c r="X505">
        <v>1</v>
      </c>
    </row>
    <row r="506" spans="1:24" x14ac:dyDescent="0.2">
      <c r="A506" s="15" t="s">
        <v>10470</v>
      </c>
      <c r="J506">
        <v>1</v>
      </c>
      <c r="X506">
        <v>1</v>
      </c>
    </row>
    <row r="507" spans="1:24" s="17" customFormat="1" x14ac:dyDescent="0.2">
      <c r="A507" s="16" t="s">
        <v>9512</v>
      </c>
      <c r="H507" s="17">
        <v>2</v>
      </c>
      <c r="J507" s="17">
        <v>2</v>
      </c>
      <c r="M507" s="17">
        <v>3</v>
      </c>
      <c r="N507" s="17">
        <v>1</v>
      </c>
      <c r="Q507" s="17">
        <v>1</v>
      </c>
      <c r="U507" s="17">
        <v>1</v>
      </c>
      <c r="X507" s="17">
        <v>10</v>
      </c>
    </row>
    <row r="508" spans="1:24" x14ac:dyDescent="0.2">
      <c r="A508" s="15" t="s">
        <v>13079</v>
      </c>
      <c r="I508">
        <v>1</v>
      </c>
      <c r="K508">
        <v>1</v>
      </c>
      <c r="N508">
        <v>1</v>
      </c>
      <c r="X508">
        <v>3</v>
      </c>
    </row>
    <row r="509" spans="1:24" x14ac:dyDescent="0.2">
      <c r="A509" s="15" t="s">
        <v>42951</v>
      </c>
      <c r="T509">
        <v>1</v>
      </c>
      <c r="X509">
        <v>1</v>
      </c>
    </row>
    <row r="510" spans="1:24" x14ac:dyDescent="0.2">
      <c r="A510" s="15" t="s">
        <v>33657</v>
      </c>
      <c r="O510">
        <v>1</v>
      </c>
      <c r="X510">
        <v>1</v>
      </c>
    </row>
    <row r="511" spans="1:24" x14ac:dyDescent="0.2">
      <c r="A511" s="15" t="s">
        <v>3126</v>
      </c>
      <c r="C511">
        <v>1</v>
      </c>
      <c r="N511">
        <v>1</v>
      </c>
      <c r="X511">
        <v>2</v>
      </c>
    </row>
    <row r="512" spans="1:24" x14ac:dyDescent="0.2">
      <c r="A512" s="15" t="s">
        <v>12038</v>
      </c>
      <c r="F512">
        <v>1</v>
      </c>
      <c r="X512">
        <v>1</v>
      </c>
    </row>
    <row r="513" spans="1:24" x14ac:dyDescent="0.2">
      <c r="A513" s="15" t="s">
        <v>39865</v>
      </c>
      <c r="S513">
        <v>1</v>
      </c>
      <c r="U513">
        <v>1</v>
      </c>
      <c r="X513">
        <v>2</v>
      </c>
    </row>
    <row r="514" spans="1:24" x14ac:dyDescent="0.2">
      <c r="A514" s="15" t="s">
        <v>36311</v>
      </c>
      <c r="Q514">
        <v>1</v>
      </c>
      <c r="X514">
        <v>1</v>
      </c>
    </row>
    <row r="515" spans="1:24" s="17" customFormat="1" x14ac:dyDescent="0.2">
      <c r="A515" s="16" t="s">
        <v>5613</v>
      </c>
      <c r="D515" s="17">
        <v>1</v>
      </c>
      <c r="F515" s="17">
        <v>1</v>
      </c>
      <c r="I515" s="17">
        <v>2</v>
      </c>
      <c r="K515" s="17">
        <v>1</v>
      </c>
      <c r="O515" s="17">
        <v>3</v>
      </c>
      <c r="Q515" s="17">
        <v>1</v>
      </c>
      <c r="R515" s="17">
        <v>1</v>
      </c>
      <c r="S515" s="17">
        <v>1</v>
      </c>
      <c r="V515" s="17">
        <v>1</v>
      </c>
      <c r="X515" s="17">
        <v>12</v>
      </c>
    </row>
    <row r="516" spans="1:24" x14ac:dyDescent="0.2">
      <c r="A516" s="15" t="s">
        <v>31085</v>
      </c>
      <c r="O516">
        <v>1</v>
      </c>
      <c r="X516">
        <v>1</v>
      </c>
    </row>
    <row r="517" spans="1:24" x14ac:dyDescent="0.2">
      <c r="A517" s="15" t="s">
        <v>40703</v>
      </c>
      <c r="S517">
        <v>1</v>
      </c>
      <c r="X517">
        <v>1</v>
      </c>
    </row>
    <row r="518" spans="1:24" x14ac:dyDescent="0.2">
      <c r="A518" s="15" t="s">
        <v>23234</v>
      </c>
      <c r="L518">
        <v>1</v>
      </c>
      <c r="X518">
        <v>1</v>
      </c>
    </row>
    <row r="519" spans="1:24" x14ac:dyDescent="0.2">
      <c r="A519" s="15" t="s">
        <v>39572</v>
      </c>
      <c r="T519">
        <v>1</v>
      </c>
      <c r="X519">
        <v>1</v>
      </c>
    </row>
    <row r="520" spans="1:24" x14ac:dyDescent="0.2">
      <c r="A520" s="15" t="s">
        <v>28347</v>
      </c>
      <c r="N520">
        <v>1</v>
      </c>
      <c r="P520">
        <v>1</v>
      </c>
      <c r="X520">
        <v>2</v>
      </c>
    </row>
    <row r="521" spans="1:24" x14ac:dyDescent="0.2">
      <c r="A521" s="15" t="s">
        <v>1338</v>
      </c>
      <c r="B521">
        <v>1</v>
      </c>
      <c r="H521">
        <v>1</v>
      </c>
      <c r="N521">
        <v>1</v>
      </c>
      <c r="X521">
        <v>3</v>
      </c>
    </row>
    <row r="522" spans="1:24" x14ac:dyDescent="0.2">
      <c r="A522" s="15" t="s">
        <v>10145</v>
      </c>
      <c r="F522">
        <v>1</v>
      </c>
      <c r="G522">
        <v>1</v>
      </c>
      <c r="K522">
        <v>1</v>
      </c>
      <c r="X522">
        <v>3</v>
      </c>
    </row>
    <row r="523" spans="1:24" x14ac:dyDescent="0.2">
      <c r="A523" s="15" t="s">
        <v>15813</v>
      </c>
      <c r="H523">
        <v>1</v>
      </c>
      <c r="M523">
        <v>1</v>
      </c>
      <c r="X523">
        <v>2</v>
      </c>
    </row>
    <row r="524" spans="1:24" x14ac:dyDescent="0.2">
      <c r="A524" s="15" t="s">
        <v>19244</v>
      </c>
      <c r="L524">
        <v>1</v>
      </c>
      <c r="N524">
        <v>1</v>
      </c>
      <c r="O524">
        <v>1</v>
      </c>
      <c r="X524">
        <v>3</v>
      </c>
    </row>
    <row r="525" spans="1:24" x14ac:dyDescent="0.2">
      <c r="A525" s="15" t="s">
        <v>20331</v>
      </c>
      <c r="K525">
        <v>1</v>
      </c>
      <c r="X525">
        <v>1</v>
      </c>
    </row>
    <row r="526" spans="1:24" x14ac:dyDescent="0.2">
      <c r="A526" s="15" t="s">
        <v>35522</v>
      </c>
      <c r="P526">
        <v>1</v>
      </c>
      <c r="X526">
        <v>1</v>
      </c>
    </row>
    <row r="527" spans="1:24" x14ac:dyDescent="0.2">
      <c r="A527" s="15" t="s">
        <v>19278</v>
      </c>
      <c r="I527">
        <v>1</v>
      </c>
      <c r="X527">
        <v>1</v>
      </c>
    </row>
    <row r="528" spans="1:24" x14ac:dyDescent="0.2">
      <c r="A528" s="15" t="s">
        <v>43136</v>
      </c>
      <c r="U528">
        <v>1</v>
      </c>
      <c r="V528">
        <v>1</v>
      </c>
      <c r="X528">
        <v>2</v>
      </c>
    </row>
    <row r="529" spans="1:24" x14ac:dyDescent="0.2">
      <c r="A529" s="15" t="s">
        <v>36823</v>
      </c>
      <c r="S529">
        <v>1</v>
      </c>
      <c r="X529">
        <v>1</v>
      </c>
    </row>
    <row r="530" spans="1:24" x14ac:dyDescent="0.2">
      <c r="A530" s="15" t="s">
        <v>40111</v>
      </c>
      <c r="R530">
        <v>1</v>
      </c>
      <c r="X530">
        <v>1</v>
      </c>
    </row>
    <row r="531" spans="1:24" x14ac:dyDescent="0.2">
      <c r="A531" s="15" t="s">
        <v>42682</v>
      </c>
      <c r="T531">
        <v>1</v>
      </c>
      <c r="V531">
        <v>1</v>
      </c>
      <c r="X531">
        <v>2</v>
      </c>
    </row>
    <row r="532" spans="1:24" x14ac:dyDescent="0.2">
      <c r="A532" s="15" t="s">
        <v>4637</v>
      </c>
      <c r="D532">
        <v>1</v>
      </c>
      <c r="K532">
        <v>1</v>
      </c>
      <c r="X532">
        <v>2</v>
      </c>
    </row>
    <row r="533" spans="1:24" x14ac:dyDescent="0.2">
      <c r="A533" s="15" t="s">
        <v>14287</v>
      </c>
      <c r="H533">
        <v>1</v>
      </c>
      <c r="X533">
        <v>1</v>
      </c>
    </row>
    <row r="534" spans="1:24" x14ac:dyDescent="0.2">
      <c r="A534" s="15" t="s">
        <v>24072</v>
      </c>
      <c r="K534">
        <v>1</v>
      </c>
      <c r="X534">
        <v>1</v>
      </c>
    </row>
    <row r="535" spans="1:24" x14ac:dyDescent="0.2">
      <c r="A535" s="15" t="s">
        <v>2243</v>
      </c>
      <c r="B535">
        <v>1</v>
      </c>
      <c r="C535">
        <v>1</v>
      </c>
      <c r="D535">
        <v>1</v>
      </c>
      <c r="X535">
        <v>3</v>
      </c>
    </row>
    <row r="536" spans="1:24" x14ac:dyDescent="0.2">
      <c r="A536" s="15" t="s">
        <v>26152</v>
      </c>
      <c r="L536">
        <v>1</v>
      </c>
      <c r="X536">
        <v>1</v>
      </c>
    </row>
    <row r="537" spans="1:24" x14ac:dyDescent="0.2">
      <c r="A537" s="15" t="s">
        <v>3949</v>
      </c>
      <c r="C537">
        <v>1</v>
      </c>
      <c r="X537">
        <v>1</v>
      </c>
    </row>
    <row r="538" spans="1:24" x14ac:dyDescent="0.2">
      <c r="A538" s="15" t="s">
        <v>37873</v>
      </c>
      <c r="Q538">
        <v>1</v>
      </c>
      <c r="X538">
        <v>1</v>
      </c>
    </row>
    <row r="539" spans="1:24" x14ac:dyDescent="0.2">
      <c r="A539" s="15" t="s">
        <v>258</v>
      </c>
      <c r="B539">
        <v>1</v>
      </c>
      <c r="C539">
        <v>1</v>
      </c>
      <c r="J539">
        <v>1</v>
      </c>
      <c r="K539">
        <v>1</v>
      </c>
      <c r="X539">
        <v>4</v>
      </c>
    </row>
    <row r="540" spans="1:24" x14ac:dyDescent="0.2">
      <c r="A540" s="15" t="s">
        <v>37043</v>
      </c>
      <c r="P540">
        <v>1</v>
      </c>
      <c r="X540">
        <v>1</v>
      </c>
    </row>
    <row r="541" spans="1:24" x14ac:dyDescent="0.2">
      <c r="A541" s="15" t="s">
        <v>24054</v>
      </c>
      <c r="L541">
        <v>1</v>
      </c>
      <c r="X541">
        <v>1</v>
      </c>
    </row>
    <row r="542" spans="1:24" x14ac:dyDescent="0.2">
      <c r="A542" s="15" t="s">
        <v>14073</v>
      </c>
      <c r="H542">
        <v>1</v>
      </c>
      <c r="X542">
        <v>1</v>
      </c>
    </row>
    <row r="543" spans="1:24" x14ac:dyDescent="0.2">
      <c r="A543" s="15" t="s">
        <v>16628</v>
      </c>
      <c r="I543">
        <v>1</v>
      </c>
      <c r="X543">
        <v>1</v>
      </c>
    </row>
    <row r="544" spans="1:24" x14ac:dyDescent="0.2">
      <c r="A544" s="15" t="s">
        <v>16061</v>
      </c>
      <c r="I544">
        <v>1</v>
      </c>
      <c r="X544">
        <v>1</v>
      </c>
    </row>
    <row r="545" spans="1:24" x14ac:dyDescent="0.2">
      <c r="A545" s="15" t="s">
        <v>7177</v>
      </c>
      <c r="E545">
        <v>1</v>
      </c>
      <c r="X545">
        <v>1</v>
      </c>
    </row>
    <row r="546" spans="1:24" x14ac:dyDescent="0.2">
      <c r="A546" s="15" t="s">
        <v>19652</v>
      </c>
      <c r="P546">
        <v>1</v>
      </c>
      <c r="R546">
        <v>1</v>
      </c>
      <c r="X546">
        <v>2</v>
      </c>
    </row>
    <row r="547" spans="1:24" x14ac:dyDescent="0.2">
      <c r="A547" s="15" t="s">
        <v>12359</v>
      </c>
      <c r="H547">
        <v>1</v>
      </c>
      <c r="X547">
        <v>1</v>
      </c>
    </row>
    <row r="548" spans="1:24" x14ac:dyDescent="0.2">
      <c r="A548" s="15" t="s">
        <v>222</v>
      </c>
      <c r="B548">
        <v>1</v>
      </c>
      <c r="C548">
        <v>1</v>
      </c>
      <c r="E548">
        <v>1</v>
      </c>
      <c r="V548">
        <v>1</v>
      </c>
      <c r="X548">
        <v>4</v>
      </c>
    </row>
    <row r="549" spans="1:24" x14ac:dyDescent="0.2">
      <c r="A549" s="15" t="s">
        <v>35981</v>
      </c>
      <c r="T549">
        <v>1</v>
      </c>
      <c r="X549">
        <v>1</v>
      </c>
    </row>
    <row r="550" spans="1:24" x14ac:dyDescent="0.2">
      <c r="A550" s="15" t="s">
        <v>33525</v>
      </c>
      <c r="Q550">
        <v>1</v>
      </c>
      <c r="X550">
        <v>1</v>
      </c>
    </row>
    <row r="551" spans="1:24" x14ac:dyDescent="0.2">
      <c r="A551" s="15" t="s">
        <v>13827</v>
      </c>
      <c r="H551">
        <v>1</v>
      </c>
      <c r="X551">
        <v>1</v>
      </c>
    </row>
    <row r="552" spans="1:24" x14ac:dyDescent="0.2">
      <c r="A552" s="15" t="s">
        <v>28980</v>
      </c>
      <c r="M552">
        <v>1</v>
      </c>
      <c r="X552">
        <v>1</v>
      </c>
    </row>
    <row r="553" spans="1:24" x14ac:dyDescent="0.2">
      <c r="A553" s="15" t="s">
        <v>43674</v>
      </c>
      <c r="U553">
        <v>1</v>
      </c>
      <c r="X553">
        <v>1</v>
      </c>
    </row>
    <row r="554" spans="1:24" x14ac:dyDescent="0.2">
      <c r="A554" s="15" t="s">
        <v>9246</v>
      </c>
      <c r="G554">
        <v>1</v>
      </c>
      <c r="X554">
        <v>1</v>
      </c>
    </row>
    <row r="555" spans="1:24" x14ac:dyDescent="0.2">
      <c r="A555" s="15" t="s">
        <v>31607</v>
      </c>
      <c r="O555">
        <v>1</v>
      </c>
      <c r="Q555">
        <v>2</v>
      </c>
      <c r="T555">
        <v>1</v>
      </c>
      <c r="V555">
        <v>1</v>
      </c>
      <c r="X555">
        <v>5</v>
      </c>
    </row>
    <row r="556" spans="1:24" x14ac:dyDescent="0.2">
      <c r="A556" s="15" t="s">
        <v>43996</v>
      </c>
      <c r="V556">
        <v>1</v>
      </c>
      <c r="X556">
        <v>1</v>
      </c>
    </row>
    <row r="557" spans="1:24" x14ac:dyDescent="0.2">
      <c r="A557" s="15" t="s">
        <v>26787</v>
      </c>
      <c r="L557">
        <v>1</v>
      </c>
      <c r="M557">
        <v>1</v>
      </c>
      <c r="X557">
        <v>2</v>
      </c>
    </row>
    <row r="558" spans="1:24" x14ac:dyDescent="0.2">
      <c r="A558" s="15" t="s">
        <v>27849</v>
      </c>
      <c r="S558">
        <v>1</v>
      </c>
      <c r="X558">
        <v>1</v>
      </c>
    </row>
    <row r="559" spans="1:24" x14ac:dyDescent="0.2">
      <c r="A559" s="15" t="s">
        <v>33489</v>
      </c>
      <c r="S559">
        <v>1</v>
      </c>
      <c r="X559">
        <v>1</v>
      </c>
    </row>
    <row r="560" spans="1:24" x14ac:dyDescent="0.2">
      <c r="A560" s="15" t="s">
        <v>11503</v>
      </c>
      <c r="H560">
        <v>1</v>
      </c>
      <c r="I560">
        <v>1</v>
      </c>
      <c r="X560">
        <v>2</v>
      </c>
    </row>
    <row r="561" spans="1:24" x14ac:dyDescent="0.2">
      <c r="A561" s="15" t="s">
        <v>9422</v>
      </c>
      <c r="J561">
        <v>1</v>
      </c>
      <c r="M561">
        <v>1</v>
      </c>
      <c r="T561">
        <v>1</v>
      </c>
      <c r="X561">
        <v>3</v>
      </c>
    </row>
    <row r="562" spans="1:24" x14ac:dyDescent="0.2">
      <c r="A562" s="15" t="s">
        <v>31257</v>
      </c>
      <c r="N562">
        <v>1</v>
      </c>
      <c r="X562">
        <v>1</v>
      </c>
    </row>
    <row r="563" spans="1:24" x14ac:dyDescent="0.2">
      <c r="A563" s="15" t="s">
        <v>2959</v>
      </c>
      <c r="C563">
        <v>1</v>
      </c>
      <c r="X563">
        <v>1</v>
      </c>
    </row>
    <row r="564" spans="1:24" s="17" customFormat="1" x14ac:dyDescent="0.2">
      <c r="A564" s="16" t="s">
        <v>1348</v>
      </c>
      <c r="B564" s="17">
        <v>1</v>
      </c>
      <c r="D564" s="17">
        <v>1</v>
      </c>
      <c r="E564" s="17">
        <v>1</v>
      </c>
      <c r="F564" s="17">
        <v>4</v>
      </c>
      <c r="G564" s="17">
        <v>1</v>
      </c>
      <c r="J564" s="17">
        <v>2</v>
      </c>
      <c r="K564" s="17">
        <v>2</v>
      </c>
      <c r="N564" s="17">
        <v>1</v>
      </c>
      <c r="O564" s="17">
        <v>1</v>
      </c>
      <c r="X564" s="17">
        <v>14</v>
      </c>
    </row>
    <row r="565" spans="1:24" s="17" customFormat="1" x14ac:dyDescent="0.2">
      <c r="A565" s="16" t="s">
        <v>416</v>
      </c>
      <c r="B565" s="17">
        <v>1</v>
      </c>
      <c r="C565" s="17">
        <v>1</v>
      </c>
      <c r="E565" s="17">
        <v>1</v>
      </c>
      <c r="F565" s="17">
        <v>1</v>
      </c>
      <c r="H565" s="17">
        <v>2</v>
      </c>
      <c r="I565" s="17">
        <v>2</v>
      </c>
      <c r="K565" s="17">
        <v>1</v>
      </c>
      <c r="L565" s="17">
        <v>2</v>
      </c>
      <c r="N565" s="17">
        <v>1</v>
      </c>
      <c r="O565" s="17">
        <v>1</v>
      </c>
      <c r="P565" s="17">
        <v>1</v>
      </c>
      <c r="R565" s="17">
        <v>2</v>
      </c>
      <c r="S565" s="17">
        <v>1</v>
      </c>
      <c r="T565" s="17">
        <v>1</v>
      </c>
      <c r="X565" s="17">
        <v>18</v>
      </c>
    </row>
    <row r="566" spans="1:24" x14ac:dyDescent="0.2">
      <c r="A566" s="15" t="s">
        <v>32766</v>
      </c>
      <c r="O566">
        <v>1</v>
      </c>
      <c r="X566">
        <v>1</v>
      </c>
    </row>
    <row r="567" spans="1:24" x14ac:dyDescent="0.2">
      <c r="A567" s="15" t="s">
        <v>936</v>
      </c>
      <c r="D567">
        <v>1</v>
      </c>
      <c r="J567">
        <v>1</v>
      </c>
      <c r="X567">
        <v>2</v>
      </c>
    </row>
    <row r="568" spans="1:24" x14ac:dyDescent="0.2">
      <c r="A568" s="15" t="s">
        <v>35954</v>
      </c>
      <c r="Q568">
        <v>1</v>
      </c>
      <c r="X568">
        <v>1</v>
      </c>
    </row>
    <row r="569" spans="1:24" x14ac:dyDescent="0.2">
      <c r="A569" s="15" t="s">
        <v>5632</v>
      </c>
      <c r="E569">
        <v>1</v>
      </c>
      <c r="X569">
        <v>1</v>
      </c>
    </row>
    <row r="570" spans="1:24" x14ac:dyDescent="0.2">
      <c r="A570" s="15" t="s">
        <v>19477</v>
      </c>
      <c r="J570">
        <v>1</v>
      </c>
      <c r="Q570">
        <v>1</v>
      </c>
      <c r="X570">
        <v>2</v>
      </c>
    </row>
    <row r="571" spans="1:24" x14ac:dyDescent="0.2">
      <c r="A571" s="15" t="s">
        <v>1581</v>
      </c>
      <c r="B571">
        <v>1</v>
      </c>
      <c r="D571">
        <v>1</v>
      </c>
      <c r="X571">
        <v>2</v>
      </c>
    </row>
    <row r="572" spans="1:24" x14ac:dyDescent="0.2">
      <c r="A572" s="15" t="s">
        <v>29039</v>
      </c>
      <c r="N572">
        <v>1</v>
      </c>
      <c r="X572">
        <v>1</v>
      </c>
    </row>
    <row r="573" spans="1:24" x14ac:dyDescent="0.2">
      <c r="A573" s="15" t="s">
        <v>16843</v>
      </c>
      <c r="I573">
        <v>2</v>
      </c>
      <c r="X573">
        <v>2</v>
      </c>
    </row>
    <row r="574" spans="1:24" x14ac:dyDescent="0.2">
      <c r="A574" s="15" t="s">
        <v>40203</v>
      </c>
      <c r="R574">
        <v>1</v>
      </c>
      <c r="X574">
        <v>1</v>
      </c>
    </row>
    <row r="575" spans="1:24" x14ac:dyDescent="0.2">
      <c r="A575" s="15" t="s">
        <v>17305</v>
      </c>
      <c r="I575">
        <v>1</v>
      </c>
      <c r="X575">
        <v>1</v>
      </c>
    </row>
    <row r="576" spans="1:24" x14ac:dyDescent="0.2">
      <c r="A576" s="15" t="s">
        <v>738</v>
      </c>
      <c r="I576">
        <v>1</v>
      </c>
      <c r="J576">
        <v>1</v>
      </c>
      <c r="T576">
        <v>1</v>
      </c>
      <c r="X576">
        <v>3</v>
      </c>
    </row>
    <row r="577" spans="1:24" x14ac:dyDescent="0.2">
      <c r="A577" s="15" t="s">
        <v>12236</v>
      </c>
      <c r="G577">
        <v>1</v>
      </c>
      <c r="H577">
        <v>1</v>
      </c>
      <c r="X577">
        <v>2</v>
      </c>
    </row>
    <row r="578" spans="1:24" x14ac:dyDescent="0.2">
      <c r="A578" s="15" t="s">
        <v>3457</v>
      </c>
      <c r="D578">
        <v>1</v>
      </c>
      <c r="E578">
        <v>1</v>
      </c>
      <c r="G578">
        <v>1</v>
      </c>
      <c r="J578">
        <v>1</v>
      </c>
      <c r="L578">
        <v>1</v>
      </c>
      <c r="X578">
        <v>5</v>
      </c>
    </row>
    <row r="579" spans="1:24" x14ac:dyDescent="0.2">
      <c r="A579" s="15" t="s">
        <v>14913</v>
      </c>
      <c r="H579">
        <v>1</v>
      </c>
      <c r="X579">
        <v>1</v>
      </c>
    </row>
    <row r="580" spans="1:24" x14ac:dyDescent="0.2">
      <c r="A580" s="15" t="s">
        <v>4369</v>
      </c>
      <c r="D580">
        <v>1</v>
      </c>
      <c r="X580">
        <v>1</v>
      </c>
    </row>
    <row r="581" spans="1:24" x14ac:dyDescent="0.2">
      <c r="A581" s="15" t="s">
        <v>41438</v>
      </c>
      <c r="S581">
        <v>1</v>
      </c>
      <c r="X581">
        <v>1</v>
      </c>
    </row>
    <row r="582" spans="1:24" x14ac:dyDescent="0.2">
      <c r="A582" s="15" t="s">
        <v>7542</v>
      </c>
      <c r="F582">
        <v>1</v>
      </c>
      <c r="P582">
        <v>1</v>
      </c>
      <c r="X582">
        <v>2</v>
      </c>
    </row>
    <row r="583" spans="1:24" x14ac:dyDescent="0.2">
      <c r="A583" s="15" t="s">
        <v>25486</v>
      </c>
      <c r="Q583">
        <v>1</v>
      </c>
      <c r="X583">
        <v>1</v>
      </c>
    </row>
    <row r="584" spans="1:24" x14ac:dyDescent="0.2">
      <c r="A584" s="15" t="s">
        <v>36012</v>
      </c>
      <c r="P584">
        <v>1</v>
      </c>
      <c r="X584">
        <v>1</v>
      </c>
    </row>
    <row r="585" spans="1:24" x14ac:dyDescent="0.2">
      <c r="A585" s="15" t="s">
        <v>2898</v>
      </c>
      <c r="D585">
        <v>1</v>
      </c>
      <c r="X585">
        <v>1</v>
      </c>
    </row>
    <row r="586" spans="1:24" x14ac:dyDescent="0.2">
      <c r="A586" s="15" t="s">
        <v>26604</v>
      </c>
      <c r="M586">
        <v>1</v>
      </c>
      <c r="X586">
        <v>1</v>
      </c>
    </row>
    <row r="587" spans="1:24" x14ac:dyDescent="0.2">
      <c r="A587" s="15" t="s">
        <v>40171</v>
      </c>
      <c r="R587">
        <v>1</v>
      </c>
      <c r="X587">
        <v>1</v>
      </c>
    </row>
    <row r="588" spans="1:24" x14ac:dyDescent="0.2">
      <c r="A588" s="15" t="s">
        <v>42033</v>
      </c>
      <c r="T588">
        <v>1</v>
      </c>
      <c r="X588">
        <v>1</v>
      </c>
    </row>
    <row r="589" spans="1:24" x14ac:dyDescent="0.2">
      <c r="A589" s="15" t="s">
        <v>14743</v>
      </c>
      <c r="O589">
        <v>1</v>
      </c>
      <c r="P589">
        <v>2</v>
      </c>
      <c r="X589">
        <v>3</v>
      </c>
    </row>
    <row r="590" spans="1:24" x14ac:dyDescent="0.2">
      <c r="A590" s="15" t="s">
        <v>23201</v>
      </c>
      <c r="M590">
        <v>1</v>
      </c>
      <c r="P590">
        <v>1</v>
      </c>
      <c r="X590">
        <v>2</v>
      </c>
    </row>
    <row r="591" spans="1:24" x14ac:dyDescent="0.2">
      <c r="A591" s="15" t="s">
        <v>18409</v>
      </c>
      <c r="J591">
        <v>1</v>
      </c>
      <c r="R591">
        <v>1</v>
      </c>
      <c r="X591">
        <v>2</v>
      </c>
    </row>
    <row r="592" spans="1:24" x14ac:dyDescent="0.2">
      <c r="A592" s="15" t="s">
        <v>16320</v>
      </c>
      <c r="I592">
        <v>1</v>
      </c>
      <c r="O592">
        <v>1</v>
      </c>
      <c r="X592">
        <v>2</v>
      </c>
    </row>
    <row r="593" spans="1:24" x14ac:dyDescent="0.2">
      <c r="A593" s="15" t="s">
        <v>27940</v>
      </c>
      <c r="L593">
        <v>1</v>
      </c>
      <c r="X593">
        <v>1</v>
      </c>
    </row>
    <row r="594" spans="1:24" x14ac:dyDescent="0.2">
      <c r="A594" s="15" t="s">
        <v>5899</v>
      </c>
      <c r="E594">
        <v>1</v>
      </c>
      <c r="J594">
        <v>1</v>
      </c>
      <c r="X594">
        <v>2</v>
      </c>
    </row>
    <row r="595" spans="1:24" x14ac:dyDescent="0.2">
      <c r="A595" s="15" t="s">
        <v>13005</v>
      </c>
      <c r="H595">
        <v>1</v>
      </c>
      <c r="X595">
        <v>1</v>
      </c>
    </row>
    <row r="596" spans="1:24" x14ac:dyDescent="0.2">
      <c r="A596" s="15" t="s">
        <v>20757</v>
      </c>
      <c r="K596">
        <v>1</v>
      </c>
      <c r="X596">
        <v>1</v>
      </c>
    </row>
    <row r="597" spans="1:24" x14ac:dyDescent="0.2">
      <c r="A597" s="15" t="s">
        <v>12534</v>
      </c>
      <c r="G597">
        <v>1</v>
      </c>
      <c r="X597">
        <v>1</v>
      </c>
    </row>
    <row r="598" spans="1:24" x14ac:dyDescent="0.2">
      <c r="A598" s="15" t="s">
        <v>31855</v>
      </c>
      <c r="P598">
        <v>1</v>
      </c>
      <c r="X598">
        <v>1</v>
      </c>
    </row>
    <row r="599" spans="1:24" x14ac:dyDescent="0.2">
      <c r="A599" s="15" t="s">
        <v>10197</v>
      </c>
      <c r="F599">
        <v>1</v>
      </c>
      <c r="L599">
        <v>1</v>
      </c>
      <c r="X599">
        <v>2</v>
      </c>
    </row>
    <row r="600" spans="1:24" x14ac:dyDescent="0.2">
      <c r="A600" s="15" t="s">
        <v>15083</v>
      </c>
      <c r="G600">
        <v>1</v>
      </c>
      <c r="I600">
        <v>1</v>
      </c>
      <c r="J600">
        <v>1</v>
      </c>
      <c r="L600">
        <v>1</v>
      </c>
      <c r="M600">
        <v>1</v>
      </c>
      <c r="Q600">
        <v>1</v>
      </c>
      <c r="R600">
        <v>1</v>
      </c>
      <c r="U600">
        <v>1</v>
      </c>
      <c r="X600">
        <v>8</v>
      </c>
    </row>
    <row r="601" spans="1:24" x14ac:dyDescent="0.2">
      <c r="A601" s="15" t="s">
        <v>4793</v>
      </c>
      <c r="E601">
        <v>1</v>
      </c>
      <c r="X601">
        <v>1</v>
      </c>
    </row>
    <row r="602" spans="1:24" x14ac:dyDescent="0.2">
      <c r="A602" s="15" t="s">
        <v>40817</v>
      </c>
      <c r="R602">
        <v>1</v>
      </c>
      <c r="X602">
        <v>1</v>
      </c>
    </row>
    <row r="603" spans="1:24" x14ac:dyDescent="0.2">
      <c r="A603" s="15" t="s">
        <v>13972</v>
      </c>
      <c r="G603">
        <v>1</v>
      </c>
      <c r="X603">
        <v>1</v>
      </c>
    </row>
    <row r="604" spans="1:24" x14ac:dyDescent="0.2">
      <c r="A604" s="15" t="s">
        <v>36095</v>
      </c>
      <c r="R604">
        <v>1</v>
      </c>
      <c r="X604">
        <v>1</v>
      </c>
    </row>
    <row r="605" spans="1:24" x14ac:dyDescent="0.2">
      <c r="A605" s="15" t="s">
        <v>18000</v>
      </c>
      <c r="I605">
        <v>1</v>
      </c>
      <c r="X605">
        <v>1</v>
      </c>
    </row>
    <row r="606" spans="1:24" x14ac:dyDescent="0.2">
      <c r="A606" s="15" t="s">
        <v>38100</v>
      </c>
      <c r="S606">
        <v>1</v>
      </c>
      <c r="X606">
        <v>1</v>
      </c>
    </row>
    <row r="607" spans="1:24" x14ac:dyDescent="0.2">
      <c r="A607" s="15" t="s">
        <v>19714</v>
      </c>
      <c r="L607">
        <v>1</v>
      </c>
      <c r="X607">
        <v>1</v>
      </c>
    </row>
    <row r="608" spans="1:24" x14ac:dyDescent="0.2">
      <c r="A608" s="15" t="s">
        <v>12416</v>
      </c>
      <c r="J608">
        <v>2</v>
      </c>
      <c r="X608">
        <v>2</v>
      </c>
    </row>
    <row r="609" spans="1:24" x14ac:dyDescent="0.2">
      <c r="A609" s="15" t="s">
        <v>213</v>
      </c>
      <c r="B609">
        <v>1</v>
      </c>
      <c r="C609">
        <v>1</v>
      </c>
      <c r="G609">
        <v>1</v>
      </c>
      <c r="L609">
        <v>1</v>
      </c>
      <c r="Q609">
        <v>1</v>
      </c>
      <c r="X609">
        <v>5</v>
      </c>
    </row>
    <row r="610" spans="1:24" x14ac:dyDescent="0.2">
      <c r="A610" s="15" t="s">
        <v>12399</v>
      </c>
      <c r="G610">
        <v>1</v>
      </c>
      <c r="X610">
        <v>1</v>
      </c>
    </row>
    <row r="611" spans="1:24" x14ac:dyDescent="0.2">
      <c r="A611" s="15" t="s">
        <v>32159</v>
      </c>
      <c r="N611">
        <v>1</v>
      </c>
      <c r="X611">
        <v>1</v>
      </c>
    </row>
    <row r="612" spans="1:24" x14ac:dyDescent="0.2">
      <c r="A612" s="15" t="s">
        <v>20144</v>
      </c>
      <c r="J612">
        <v>1</v>
      </c>
      <c r="X612">
        <v>1</v>
      </c>
    </row>
    <row r="613" spans="1:24" s="17" customFormat="1" x14ac:dyDescent="0.2">
      <c r="A613" s="16" t="s">
        <v>4689</v>
      </c>
      <c r="D613" s="17">
        <v>1</v>
      </c>
      <c r="E613" s="17">
        <v>1</v>
      </c>
      <c r="H613" s="17">
        <v>1</v>
      </c>
      <c r="I613" s="17">
        <v>1</v>
      </c>
      <c r="K613" s="17">
        <v>2</v>
      </c>
      <c r="L613" s="17">
        <v>2</v>
      </c>
      <c r="N613" s="17">
        <v>1</v>
      </c>
      <c r="O613" s="17">
        <v>2</v>
      </c>
      <c r="P613" s="17">
        <v>1</v>
      </c>
      <c r="Q613" s="17">
        <v>1</v>
      </c>
      <c r="R613" s="17">
        <v>1</v>
      </c>
      <c r="S613" s="17">
        <v>2</v>
      </c>
      <c r="T613" s="17">
        <v>2</v>
      </c>
      <c r="U613" s="17">
        <v>3</v>
      </c>
      <c r="X613" s="17">
        <v>21</v>
      </c>
    </row>
    <row r="614" spans="1:24" x14ac:dyDescent="0.2">
      <c r="A614" s="15" t="s">
        <v>17927</v>
      </c>
      <c r="I614">
        <v>1</v>
      </c>
      <c r="X614">
        <v>1</v>
      </c>
    </row>
    <row r="615" spans="1:24" x14ac:dyDescent="0.2">
      <c r="A615" s="15" t="s">
        <v>41693</v>
      </c>
      <c r="T615">
        <v>1</v>
      </c>
      <c r="X615">
        <v>1</v>
      </c>
    </row>
    <row r="616" spans="1:24" x14ac:dyDescent="0.2">
      <c r="A616" s="15" t="s">
        <v>43026</v>
      </c>
      <c r="T616">
        <v>1</v>
      </c>
      <c r="X616">
        <v>1</v>
      </c>
    </row>
    <row r="617" spans="1:24" x14ac:dyDescent="0.2">
      <c r="A617" s="15" t="s">
        <v>29100</v>
      </c>
      <c r="P617">
        <v>1</v>
      </c>
      <c r="Q617">
        <v>1</v>
      </c>
      <c r="S617">
        <v>1</v>
      </c>
      <c r="T617">
        <v>1</v>
      </c>
      <c r="X617">
        <v>4</v>
      </c>
    </row>
    <row r="618" spans="1:24" x14ac:dyDescent="0.2">
      <c r="A618" s="15" t="s">
        <v>30053</v>
      </c>
      <c r="P618">
        <v>1</v>
      </c>
      <c r="X618">
        <v>1</v>
      </c>
    </row>
    <row r="619" spans="1:24" x14ac:dyDescent="0.2">
      <c r="A619" s="15" t="s">
        <v>17247</v>
      </c>
      <c r="K619">
        <v>1</v>
      </c>
      <c r="X619">
        <v>1</v>
      </c>
    </row>
    <row r="620" spans="1:24" x14ac:dyDescent="0.2">
      <c r="A620" s="15" t="s">
        <v>15964</v>
      </c>
      <c r="H620">
        <v>1</v>
      </c>
      <c r="X620">
        <v>1</v>
      </c>
    </row>
    <row r="621" spans="1:24" x14ac:dyDescent="0.2">
      <c r="A621" s="15" t="s">
        <v>1238</v>
      </c>
      <c r="B621">
        <v>1</v>
      </c>
      <c r="M621">
        <v>1</v>
      </c>
      <c r="O621">
        <v>1</v>
      </c>
      <c r="S621">
        <v>1</v>
      </c>
      <c r="X621">
        <v>4</v>
      </c>
    </row>
    <row r="622" spans="1:24" x14ac:dyDescent="0.2">
      <c r="A622" s="15" t="s">
        <v>25564</v>
      </c>
      <c r="M622">
        <v>1</v>
      </c>
      <c r="Q622">
        <v>1</v>
      </c>
      <c r="T622">
        <v>1</v>
      </c>
      <c r="V622">
        <v>1</v>
      </c>
      <c r="X622">
        <v>4</v>
      </c>
    </row>
    <row r="623" spans="1:24" x14ac:dyDescent="0.2">
      <c r="A623" s="15" t="s">
        <v>41230</v>
      </c>
      <c r="T623">
        <v>1</v>
      </c>
      <c r="X623">
        <v>1</v>
      </c>
    </row>
    <row r="624" spans="1:24" x14ac:dyDescent="0.2">
      <c r="A624" s="15" t="s">
        <v>35315</v>
      </c>
      <c r="Q624">
        <v>1</v>
      </c>
      <c r="U624">
        <v>1</v>
      </c>
      <c r="X624">
        <v>2</v>
      </c>
    </row>
    <row r="625" spans="1:24" x14ac:dyDescent="0.2">
      <c r="A625" s="15" t="s">
        <v>13407</v>
      </c>
      <c r="H625">
        <v>1</v>
      </c>
      <c r="X625">
        <v>1</v>
      </c>
    </row>
    <row r="626" spans="1:24" x14ac:dyDescent="0.2">
      <c r="A626" s="15" t="s">
        <v>4819</v>
      </c>
      <c r="D626">
        <v>1</v>
      </c>
      <c r="X626">
        <v>1</v>
      </c>
    </row>
    <row r="627" spans="1:24" s="17" customFormat="1" x14ac:dyDescent="0.2">
      <c r="A627" s="16" t="s">
        <v>447</v>
      </c>
      <c r="B627" s="17">
        <v>1</v>
      </c>
      <c r="C627" s="17">
        <v>1</v>
      </c>
      <c r="D627" s="17">
        <v>2</v>
      </c>
      <c r="E627" s="17">
        <v>2</v>
      </c>
      <c r="I627" s="17">
        <v>1</v>
      </c>
      <c r="J627" s="17">
        <v>1</v>
      </c>
      <c r="K627" s="17">
        <v>1</v>
      </c>
      <c r="N627" s="17">
        <v>1</v>
      </c>
      <c r="R627" s="17">
        <v>1</v>
      </c>
      <c r="U627" s="17">
        <v>1</v>
      </c>
      <c r="X627" s="17">
        <v>12</v>
      </c>
    </row>
    <row r="628" spans="1:24" x14ac:dyDescent="0.2">
      <c r="A628" s="15" t="s">
        <v>35439</v>
      </c>
      <c r="P628">
        <v>1</v>
      </c>
      <c r="R628">
        <v>1</v>
      </c>
      <c r="T628">
        <v>1</v>
      </c>
      <c r="X628">
        <v>3</v>
      </c>
    </row>
    <row r="629" spans="1:24" x14ac:dyDescent="0.2">
      <c r="A629" s="15" t="s">
        <v>29024</v>
      </c>
      <c r="Q629">
        <v>1</v>
      </c>
      <c r="R629">
        <v>1</v>
      </c>
      <c r="X629">
        <v>2</v>
      </c>
    </row>
    <row r="630" spans="1:24" x14ac:dyDescent="0.2">
      <c r="A630" s="15" t="s">
        <v>12483</v>
      </c>
      <c r="G630">
        <v>1</v>
      </c>
      <c r="X630">
        <v>1</v>
      </c>
    </row>
    <row r="631" spans="1:24" x14ac:dyDescent="0.2">
      <c r="A631" s="15" t="s">
        <v>15332</v>
      </c>
      <c r="H631">
        <v>1</v>
      </c>
      <c r="X631">
        <v>1</v>
      </c>
    </row>
    <row r="632" spans="1:24" x14ac:dyDescent="0.2">
      <c r="A632" s="15" t="s">
        <v>20173</v>
      </c>
      <c r="K632">
        <v>1</v>
      </c>
      <c r="X632">
        <v>1</v>
      </c>
    </row>
    <row r="633" spans="1:24" x14ac:dyDescent="0.2">
      <c r="A633" s="15" t="s">
        <v>6258</v>
      </c>
      <c r="E633">
        <v>1</v>
      </c>
      <c r="X633">
        <v>1</v>
      </c>
    </row>
    <row r="634" spans="1:24" x14ac:dyDescent="0.2">
      <c r="A634" s="15" t="s">
        <v>976</v>
      </c>
      <c r="D634">
        <v>1</v>
      </c>
      <c r="G634">
        <v>1</v>
      </c>
      <c r="H634">
        <v>1</v>
      </c>
      <c r="J634">
        <v>1</v>
      </c>
      <c r="K634">
        <v>1</v>
      </c>
      <c r="U634">
        <v>1</v>
      </c>
      <c r="X634">
        <v>6</v>
      </c>
    </row>
    <row r="635" spans="1:24" x14ac:dyDescent="0.2">
      <c r="A635" s="15" t="s">
        <v>21844</v>
      </c>
      <c r="J635">
        <v>1</v>
      </c>
      <c r="X635">
        <v>1</v>
      </c>
    </row>
    <row r="636" spans="1:24" x14ac:dyDescent="0.2">
      <c r="A636" s="15" t="s">
        <v>5697</v>
      </c>
      <c r="F636">
        <v>1</v>
      </c>
      <c r="X636">
        <v>1</v>
      </c>
    </row>
    <row r="637" spans="1:24" x14ac:dyDescent="0.2">
      <c r="A637" s="15" t="s">
        <v>11909</v>
      </c>
      <c r="I637">
        <v>1</v>
      </c>
      <c r="L637">
        <v>1</v>
      </c>
      <c r="X637">
        <v>2</v>
      </c>
    </row>
    <row r="638" spans="1:24" x14ac:dyDescent="0.2">
      <c r="A638" s="15" t="s">
        <v>7278</v>
      </c>
      <c r="F638">
        <v>1</v>
      </c>
      <c r="X638">
        <v>1</v>
      </c>
    </row>
    <row r="639" spans="1:24" x14ac:dyDescent="0.2">
      <c r="A639" s="15" t="s">
        <v>5942</v>
      </c>
      <c r="N639">
        <v>1</v>
      </c>
      <c r="X639">
        <v>1</v>
      </c>
    </row>
    <row r="640" spans="1:24" x14ac:dyDescent="0.2">
      <c r="A640" s="15" t="s">
        <v>10104</v>
      </c>
      <c r="G640">
        <v>1</v>
      </c>
      <c r="J640">
        <v>1</v>
      </c>
      <c r="O640">
        <v>1</v>
      </c>
      <c r="P640">
        <v>1</v>
      </c>
      <c r="U640">
        <v>1</v>
      </c>
      <c r="X640">
        <v>5</v>
      </c>
    </row>
    <row r="641" spans="1:24" x14ac:dyDescent="0.2">
      <c r="A641" s="15" t="s">
        <v>12842</v>
      </c>
      <c r="I641">
        <v>1</v>
      </c>
      <c r="J641">
        <v>1</v>
      </c>
      <c r="X641">
        <v>2</v>
      </c>
    </row>
    <row r="642" spans="1:24" x14ac:dyDescent="0.2">
      <c r="A642" s="15" t="s">
        <v>13239</v>
      </c>
      <c r="I642">
        <v>1</v>
      </c>
      <c r="X642">
        <v>1</v>
      </c>
    </row>
    <row r="643" spans="1:24" x14ac:dyDescent="0.2">
      <c r="A643" s="15" t="s">
        <v>20202</v>
      </c>
      <c r="V643">
        <v>1</v>
      </c>
      <c r="X643">
        <v>1</v>
      </c>
    </row>
    <row r="644" spans="1:24" x14ac:dyDescent="0.2">
      <c r="A644" s="15" t="s">
        <v>779</v>
      </c>
      <c r="B644">
        <v>1</v>
      </c>
      <c r="X644">
        <v>1</v>
      </c>
    </row>
    <row r="645" spans="1:24" x14ac:dyDescent="0.2">
      <c r="A645" s="15" t="s">
        <v>9412</v>
      </c>
      <c r="G645">
        <v>2</v>
      </c>
      <c r="I645">
        <v>1</v>
      </c>
      <c r="J645">
        <v>1</v>
      </c>
      <c r="X645">
        <v>4</v>
      </c>
    </row>
    <row r="646" spans="1:24" x14ac:dyDescent="0.2">
      <c r="A646" s="15" t="s">
        <v>19462</v>
      </c>
      <c r="J646">
        <v>1</v>
      </c>
      <c r="P646">
        <v>1</v>
      </c>
      <c r="U646">
        <v>1</v>
      </c>
      <c r="X646">
        <v>3</v>
      </c>
    </row>
    <row r="647" spans="1:24" x14ac:dyDescent="0.2">
      <c r="A647" s="15" t="s">
        <v>16411</v>
      </c>
      <c r="J647">
        <v>1</v>
      </c>
      <c r="X647">
        <v>1</v>
      </c>
    </row>
    <row r="648" spans="1:24" x14ac:dyDescent="0.2">
      <c r="A648" s="15" t="s">
        <v>2124</v>
      </c>
      <c r="B648">
        <v>1</v>
      </c>
      <c r="X648">
        <v>1</v>
      </c>
    </row>
    <row r="649" spans="1:24" x14ac:dyDescent="0.2">
      <c r="A649" s="15" t="s">
        <v>42099</v>
      </c>
      <c r="V649">
        <v>1</v>
      </c>
      <c r="X649">
        <v>1</v>
      </c>
    </row>
    <row r="650" spans="1:24" x14ac:dyDescent="0.2">
      <c r="A650" s="15" t="s">
        <v>19446</v>
      </c>
      <c r="U650">
        <v>1</v>
      </c>
      <c r="X650">
        <v>1</v>
      </c>
    </row>
    <row r="651" spans="1:24" x14ac:dyDescent="0.2">
      <c r="A651" s="15" t="s">
        <v>25174</v>
      </c>
      <c r="M651">
        <v>2</v>
      </c>
      <c r="X651">
        <v>2</v>
      </c>
    </row>
    <row r="652" spans="1:24" x14ac:dyDescent="0.2">
      <c r="A652" s="15" t="s">
        <v>20342</v>
      </c>
      <c r="P652">
        <v>1</v>
      </c>
      <c r="X652">
        <v>1</v>
      </c>
    </row>
    <row r="653" spans="1:24" x14ac:dyDescent="0.2">
      <c r="A653" s="15" t="s">
        <v>8009</v>
      </c>
      <c r="F653">
        <v>1</v>
      </c>
      <c r="R653">
        <v>2</v>
      </c>
      <c r="S653">
        <v>1</v>
      </c>
      <c r="V653">
        <v>1</v>
      </c>
      <c r="X653">
        <v>5</v>
      </c>
    </row>
    <row r="654" spans="1:24" x14ac:dyDescent="0.2">
      <c r="A654" s="15" t="s">
        <v>1134</v>
      </c>
      <c r="B654">
        <v>1</v>
      </c>
      <c r="P654">
        <v>1</v>
      </c>
      <c r="X654">
        <v>2</v>
      </c>
    </row>
    <row r="655" spans="1:24" x14ac:dyDescent="0.2">
      <c r="A655" s="15" t="s">
        <v>32543</v>
      </c>
      <c r="R655">
        <v>1</v>
      </c>
      <c r="X655">
        <v>1</v>
      </c>
    </row>
    <row r="656" spans="1:24" x14ac:dyDescent="0.2">
      <c r="A656" s="15" t="s">
        <v>14630</v>
      </c>
      <c r="I656">
        <v>2</v>
      </c>
      <c r="Q656">
        <v>1</v>
      </c>
      <c r="R656">
        <v>1</v>
      </c>
      <c r="S656">
        <v>1</v>
      </c>
      <c r="X656">
        <v>5</v>
      </c>
    </row>
    <row r="657" spans="1:24" x14ac:dyDescent="0.2">
      <c r="A657" s="15" t="s">
        <v>35994</v>
      </c>
      <c r="P657">
        <v>1</v>
      </c>
      <c r="X657">
        <v>1</v>
      </c>
    </row>
    <row r="658" spans="1:24" x14ac:dyDescent="0.2">
      <c r="A658" s="15" t="s">
        <v>33429</v>
      </c>
      <c r="Q658">
        <v>1</v>
      </c>
      <c r="X658">
        <v>1</v>
      </c>
    </row>
    <row r="659" spans="1:24" x14ac:dyDescent="0.2">
      <c r="A659" s="15" t="s">
        <v>30408</v>
      </c>
      <c r="S659">
        <v>1</v>
      </c>
      <c r="X659">
        <v>1</v>
      </c>
    </row>
    <row r="660" spans="1:24" x14ac:dyDescent="0.2">
      <c r="A660" s="15" t="s">
        <v>42490</v>
      </c>
      <c r="T660">
        <v>1</v>
      </c>
      <c r="X660">
        <v>1</v>
      </c>
    </row>
    <row r="661" spans="1:24" x14ac:dyDescent="0.2">
      <c r="A661" s="15" t="s">
        <v>35477</v>
      </c>
      <c r="O661">
        <v>1</v>
      </c>
      <c r="Q661">
        <v>1</v>
      </c>
      <c r="X661">
        <v>2</v>
      </c>
    </row>
    <row r="662" spans="1:24" x14ac:dyDescent="0.2">
      <c r="A662" s="15" t="s">
        <v>11839</v>
      </c>
      <c r="G662">
        <v>1</v>
      </c>
      <c r="X662">
        <v>1</v>
      </c>
    </row>
    <row r="663" spans="1:24" x14ac:dyDescent="0.2">
      <c r="A663" s="15" t="s">
        <v>2755</v>
      </c>
      <c r="D663">
        <v>1</v>
      </c>
      <c r="F663">
        <v>1</v>
      </c>
      <c r="I663">
        <v>1</v>
      </c>
      <c r="J663">
        <v>1</v>
      </c>
      <c r="M663">
        <v>1</v>
      </c>
      <c r="T663">
        <v>1</v>
      </c>
      <c r="X663">
        <v>6</v>
      </c>
    </row>
    <row r="664" spans="1:24" x14ac:dyDescent="0.2">
      <c r="A664" s="15" t="s">
        <v>20032</v>
      </c>
      <c r="J664">
        <v>1</v>
      </c>
      <c r="X664">
        <v>1</v>
      </c>
    </row>
    <row r="665" spans="1:24" x14ac:dyDescent="0.2">
      <c r="A665" s="15" t="s">
        <v>26249</v>
      </c>
      <c r="S665">
        <v>1</v>
      </c>
      <c r="X665">
        <v>1</v>
      </c>
    </row>
    <row r="666" spans="1:24" x14ac:dyDescent="0.2">
      <c r="A666" s="15" t="s">
        <v>3151</v>
      </c>
      <c r="B666">
        <v>1</v>
      </c>
      <c r="X666">
        <v>1</v>
      </c>
    </row>
    <row r="667" spans="1:24" x14ac:dyDescent="0.2">
      <c r="A667" s="15" t="s">
        <v>35056</v>
      </c>
      <c r="O667">
        <v>1</v>
      </c>
      <c r="X667">
        <v>1</v>
      </c>
    </row>
    <row r="668" spans="1:24" x14ac:dyDescent="0.2">
      <c r="A668" s="15" t="s">
        <v>22454</v>
      </c>
      <c r="L668">
        <v>1</v>
      </c>
      <c r="X668">
        <v>1</v>
      </c>
    </row>
    <row r="669" spans="1:24" x14ac:dyDescent="0.2">
      <c r="A669" s="15" t="s">
        <v>15504</v>
      </c>
      <c r="I669">
        <v>1</v>
      </c>
      <c r="K669">
        <v>1</v>
      </c>
      <c r="Q669">
        <v>1</v>
      </c>
      <c r="R669">
        <v>1</v>
      </c>
      <c r="T669">
        <v>2</v>
      </c>
      <c r="X669">
        <v>6</v>
      </c>
    </row>
    <row r="670" spans="1:24" x14ac:dyDescent="0.2">
      <c r="A670" s="15" t="s">
        <v>17288</v>
      </c>
      <c r="K670">
        <v>1</v>
      </c>
      <c r="M670">
        <v>1</v>
      </c>
      <c r="X670">
        <v>2</v>
      </c>
    </row>
    <row r="671" spans="1:24" x14ac:dyDescent="0.2">
      <c r="A671" s="15" t="s">
        <v>9658</v>
      </c>
      <c r="F671">
        <v>1</v>
      </c>
      <c r="S671">
        <v>1</v>
      </c>
      <c r="X671">
        <v>2</v>
      </c>
    </row>
    <row r="672" spans="1:24" x14ac:dyDescent="0.2">
      <c r="A672" s="15" t="s">
        <v>1987</v>
      </c>
      <c r="B672">
        <v>1</v>
      </c>
      <c r="F672">
        <v>1</v>
      </c>
      <c r="X672">
        <v>2</v>
      </c>
    </row>
    <row r="673" spans="1:24" x14ac:dyDescent="0.2">
      <c r="A673" s="15" t="s">
        <v>5727</v>
      </c>
      <c r="D673">
        <v>1</v>
      </c>
      <c r="X673">
        <v>1</v>
      </c>
    </row>
    <row r="674" spans="1:24" x14ac:dyDescent="0.2">
      <c r="A674" s="15" t="s">
        <v>37811</v>
      </c>
      <c r="Q674">
        <v>1</v>
      </c>
      <c r="X674">
        <v>1</v>
      </c>
    </row>
    <row r="675" spans="1:24" x14ac:dyDescent="0.2">
      <c r="A675" s="15" t="s">
        <v>23928</v>
      </c>
      <c r="L675">
        <v>1</v>
      </c>
      <c r="X675">
        <v>1</v>
      </c>
    </row>
    <row r="676" spans="1:24" x14ac:dyDescent="0.2">
      <c r="A676" s="15" t="s">
        <v>21713</v>
      </c>
      <c r="K676">
        <v>1</v>
      </c>
      <c r="X676">
        <v>1</v>
      </c>
    </row>
    <row r="677" spans="1:24" x14ac:dyDescent="0.2">
      <c r="A677" s="15" t="s">
        <v>12550</v>
      </c>
      <c r="H677">
        <v>1</v>
      </c>
      <c r="I677">
        <v>1</v>
      </c>
      <c r="J677">
        <v>1</v>
      </c>
      <c r="K677">
        <v>1</v>
      </c>
      <c r="O677">
        <v>1</v>
      </c>
      <c r="Q677">
        <v>1</v>
      </c>
      <c r="R677">
        <v>1</v>
      </c>
      <c r="U677">
        <v>1</v>
      </c>
      <c r="X677">
        <v>8</v>
      </c>
    </row>
    <row r="678" spans="1:24" x14ac:dyDescent="0.2">
      <c r="A678" s="15" t="s">
        <v>26837</v>
      </c>
      <c r="N678">
        <v>1</v>
      </c>
      <c r="X678">
        <v>1</v>
      </c>
    </row>
    <row r="679" spans="1:24" x14ac:dyDescent="0.2">
      <c r="A679" s="15" t="s">
        <v>23353</v>
      </c>
      <c r="L679">
        <v>1</v>
      </c>
      <c r="M679">
        <v>1</v>
      </c>
      <c r="S679">
        <v>1</v>
      </c>
      <c r="X679">
        <v>3</v>
      </c>
    </row>
    <row r="680" spans="1:24" x14ac:dyDescent="0.2">
      <c r="A680" s="15" t="s">
        <v>10618</v>
      </c>
      <c r="G680">
        <v>1</v>
      </c>
      <c r="O680">
        <v>2</v>
      </c>
      <c r="U680">
        <v>1</v>
      </c>
      <c r="X680">
        <v>4</v>
      </c>
    </row>
    <row r="681" spans="1:24" x14ac:dyDescent="0.2">
      <c r="A681" s="15" t="s">
        <v>34815</v>
      </c>
      <c r="Q681">
        <v>1</v>
      </c>
      <c r="S681">
        <v>2</v>
      </c>
      <c r="X681">
        <v>3</v>
      </c>
    </row>
    <row r="682" spans="1:24" x14ac:dyDescent="0.2">
      <c r="A682" s="15" t="s">
        <v>37125</v>
      </c>
      <c r="R682">
        <v>1</v>
      </c>
      <c r="X682">
        <v>1</v>
      </c>
    </row>
    <row r="683" spans="1:24" x14ac:dyDescent="0.2">
      <c r="A683" s="15" t="s">
        <v>33634</v>
      </c>
      <c r="O683">
        <v>1</v>
      </c>
      <c r="X683">
        <v>1</v>
      </c>
    </row>
    <row r="684" spans="1:24" x14ac:dyDescent="0.2">
      <c r="A684" s="15" t="s">
        <v>43078</v>
      </c>
      <c r="T684">
        <v>1</v>
      </c>
      <c r="X684">
        <v>1</v>
      </c>
    </row>
    <row r="685" spans="1:24" x14ac:dyDescent="0.2">
      <c r="A685" s="15" t="s">
        <v>26343</v>
      </c>
      <c r="K685">
        <v>1</v>
      </c>
      <c r="S685">
        <v>1</v>
      </c>
      <c r="X685">
        <v>2</v>
      </c>
    </row>
    <row r="686" spans="1:24" x14ac:dyDescent="0.2">
      <c r="A686" s="15" t="s">
        <v>10673</v>
      </c>
      <c r="F686">
        <v>1</v>
      </c>
      <c r="X686">
        <v>1</v>
      </c>
    </row>
    <row r="687" spans="1:24" x14ac:dyDescent="0.2">
      <c r="A687" s="15" t="s">
        <v>26437</v>
      </c>
      <c r="L687">
        <v>1</v>
      </c>
      <c r="X687">
        <v>1</v>
      </c>
    </row>
    <row r="688" spans="1:24" x14ac:dyDescent="0.2">
      <c r="A688" s="15" t="s">
        <v>5267</v>
      </c>
      <c r="E688">
        <v>1</v>
      </c>
      <c r="G688">
        <v>1</v>
      </c>
      <c r="N688">
        <v>1</v>
      </c>
      <c r="P688">
        <v>1</v>
      </c>
      <c r="X688">
        <v>4</v>
      </c>
    </row>
    <row r="689" spans="1:24" x14ac:dyDescent="0.2">
      <c r="A689" s="15" t="s">
        <v>14014</v>
      </c>
      <c r="H689">
        <v>1</v>
      </c>
      <c r="X689">
        <v>1</v>
      </c>
    </row>
    <row r="690" spans="1:24" x14ac:dyDescent="0.2">
      <c r="A690" s="15" t="s">
        <v>7225</v>
      </c>
      <c r="G690">
        <v>1</v>
      </c>
      <c r="X690">
        <v>1</v>
      </c>
    </row>
    <row r="691" spans="1:24" x14ac:dyDescent="0.2">
      <c r="A691" s="15" t="s">
        <v>10037</v>
      </c>
      <c r="G691">
        <v>1</v>
      </c>
      <c r="X691">
        <v>1</v>
      </c>
    </row>
    <row r="692" spans="1:24" x14ac:dyDescent="0.2">
      <c r="A692" s="15" t="s">
        <v>6440</v>
      </c>
      <c r="F692">
        <v>1</v>
      </c>
      <c r="X692">
        <v>1</v>
      </c>
    </row>
    <row r="693" spans="1:24" x14ac:dyDescent="0.2">
      <c r="A693" s="15" t="s">
        <v>16949</v>
      </c>
      <c r="H693">
        <v>1</v>
      </c>
      <c r="X693">
        <v>1</v>
      </c>
    </row>
    <row r="694" spans="1:24" x14ac:dyDescent="0.2">
      <c r="A694" s="15" t="s">
        <v>6851</v>
      </c>
      <c r="H694">
        <v>1</v>
      </c>
      <c r="X694">
        <v>1</v>
      </c>
    </row>
    <row r="695" spans="1:24" x14ac:dyDescent="0.2">
      <c r="A695" s="15" t="s">
        <v>16003</v>
      </c>
      <c r="H695">
        <v>1</v>
      </c>
      <c r="X695">
        <v>1</v>
      </c>
    </row>
    <row r="696" spans="1:24" x14ac:dyDescent="0.2">
      <c r="A696" s="15" t="s">
        <v>38406</v>
      </c>
      <c r="Q696">
        <v>1</v>
      </c>
      <c r="X696">
        <v>1</v>
      </c>
    </row>
    <row r="697" spans="1:24" x14ac:dyDescent="0.2">
      <c r="A697" s="15" t="s">
        <v>32860</v>
      </c>
      <c r="P697">
        <v>1</v>
      </c>
      <c r="X697">
        <v>1</v>
      </c>
    </row>
    <row r="698" spans="1:24" x14ac:dyDescent="0.2">
      <c r="A698" s="15" t="s">
        <v>32508</v>
      </c>
      <c r="Q698">
        <v>1</v>
      </c>
      <c r="X698">
        <v>1</v>
      </c>
    </row>
    <row r="699" spans="1:24" x14ac:dyDescent="0.2">
      <c r="A699" s="15" t="s">
        <v>29621</v>
      </c>
      <c r="T699">
        <v>1</v>
      </c>
      <c r="X699">
        <v>1</v>
      </c>
    </row>
    <row r="700" spans="1:24" x14ac:dyDescent="0.2">
      <c r="A700" s="15" t="s">
        <v>39676</v>
      </c>
      <c r="Q700">
        <v>1</v>
      </c>
      <c r="X700">
        <v>1</v>
      </c>
    </row>
    <row r="701" spans="1:24" s="17" customFormat="1" x14ac:dyDescent="0.2">
      <c r="A701" s="16" t="s">
        <v>4616</v>
      </c>
      <c r="C701" s="17">
        <v>1</v>
      </c>
      <c r="F701" s="17">
        <v>1</v>
      </c>
      <c r="G701" s="17">
        <v>1</v>
      </c>
      <c r="N701" s="17">
        <v>1</v>
      </c>
      <c r="O701" s="17">
        <v>3</v>
      </c>
      <c r="P701" s="17">
        <v>1</v>
      </c>
      <c r="Q701" s="17">
        <v>1</v>
      </c>
      <c r="R701" s="17">
        <v>1</v>
      </c>
      <c r="S701" s="17">
        <v>2</v>
      </c>
      <c r="X701" s="17">
        <v>12</v>
      </c>
    </row>
    <row r="702" spans="1:24" x14ac:dyDescent="0.2">
      <c r="A702" s="15" t="s">
        <v>11022</v>
      </c>
      <c r="G702">
        <v>1</v>
      </c>
      <c r="X702">
        <v>1</v>
      </c>
    </row>
    <row r="703" spans="1:24" x14ac:dyDescent="0.2">
      <c r="A703" s="15" t="s">
        <v>26413</v>
      </c>
      <c r="S703">
        <v>1</v>
      </c>
      <c r="T703">
        <v>1</v>
      </c>
      <c r="X703">
        <v>2</v>
      </c>
    </row>
    <row r="704" spans="1:24" x14ac:dyDescent="0.2">
      <c r="A704" s="15" t="s">
        <v>20560</v>
      </c>
      <c r="K704">
        <v>1</v>
      </c>
      <c r="X704">
        <v>1</v>
      </c>
    </row>
    <row r="705" spans="1:24" x14ac:dyDescent="0.2">
      <c r="A705" s="15" t="s">
        <v>21551</v>
      </c>
      <c r="J705">
        <v>1</v>
      </c>
      <c r="X705">
        <v>1</v>
      </c>
    </row>
    <row r="706" spans="1:24" x14ac:dyDescent="0.2">
      <c r="A706" s="15" t="s">
        <v>18298</v>
      </c>
      <c r="J706">
        <v>1</v>
      </c>
      <c r="K706">
        <v>1</v>
      </c>
      <c r="L706">
        <v>1</v>
      </c>
      <c r="M706">
        <v>1</v>
      </c>
      <c r="R706">
        <v>1</v>
      </c>
      <c r="X706">
        <v>5</v>
      </c>
    </row>
    <row r="707" spans="1:24" x14ac:dyDescent="0.2">
      <c r="A707" s="15" t="s">
        <v>30234</v>
      </c>
      <c r="N707">
        <v>1</v>
      </c>
      <c r="X707">
        <v>1</v>
      </c>
    </row>
    <row r="708" spans="1:24" x14ac:dyDescent="0.2">
      <c r="A708" s="15" t="s">
        <v>16506</v>
      </c>
      <c r="J708">
        <v>1</v>
      </c>
      <c r="X708">
        <v>1</v>
      </c>
    </row>
    <row r="709" spans="1:24" x14ac:dyDescent="0.2">
      <c r="A709" s="15" t="s">
        <v>40506</v>
      </c>
      <c r="T709">
        <v>1</v>
      </c>
      <c r="X709">
        <v>1</v>
      </c>
    </row>
    <row r="710" spans="1:24" x14ac:dyDescent="0.2">
      <c r="A710" s="15" t="s">
        <v>15461</v>
      </c>
      <c r="K710">
        <v>1</v>
      </c>
      <c r="X710">
        <v>1</v>
      </c>
    </row>
    <row r="711" spans="1:24" x14ac:dyDescent="0.2">
      <c r="A711" s="15" t="s">
        <v>13256</v>
      </c>
      <c r="I711">
        <v>1</v>
      </c>
      <c r="P711">
        <v>1</v>
      </c>
      <c r="X711">
        <v>2</v>
      </c>
    </row>
    <row r="712" spans="1:24" x14ac:dyDescent="0.2">
      <c r="A712" s="15" t="s">
        <v>35294</v>
      </c>
      <c r="S712">
        <v>1</v>
      </c>
      <c r="X712">
        <v>1</v>
      </c>
    </row>
    <row r="713" spans="1:24" x14ac:dyDescent="0.2">
      <c r="A713" s="15" t="s">
        <v>3537</v>
      </c>
      <c r="D713">
        <v>1</v>
      </c>
      <c r="X713">
        <v>1</v>
      </c>
    </row>
    <row r="714" spans="1:24" s="17" customFormat="1" x14ac:dyDescent="0.2">
      <c r="A714" s="16" t="s">
        <v>242</v>
      </c>
      <c r="D714" s="17">
        <v>1</v>
      </c>
      <c r="E714" s="17">
        <v>2</v>
      </c>
      <c r="G714" s="17">
        <v>4</v>
      </c>
      <c r="J714" s="17">
        <v>1</v>
      </c>
      <c r="L714" s="17">
        <v>2</v>
      </c>
      <c r="R714" s="17">
        <v>1</v>
      </c>
      <c r="S714" s="17">
        <v>1</v>
      </c>
      <c r="T714" s="17">
        <v>1</v>
      </c>
      <c r="U714" s="17">
        <v>1</v>
      </c>
      <c r="X714" s="17">
        <v>14</v>
      </c>
    </row>
    <row r="715" spans="1:24" x14ac:dyDescent="0.2">
      <c r="A715" s="15" t="s">
        <v>4017</v>
      </c>
      <c r="C715">
        <v>1</v>
      </c>
      <c r="X715">
        <v>1</v>
      </c>
    </row>
    <row r="716" spans="1:24" x14ac:dyDescent="0.2">
      <c r="A716" s="15" t="s">
        <v>17991</v>
      </c>
      <c r="J716">
        <v>1</v>
      </c>
      <c r="N716">
        <v>1</v>
      </c>
      <c r="X716">
        <v>2</v>
      </c>
    </row>
    <row r="717" spans="1:24" x14ac:dyDescent="0.2">
      <c r="A717" s="15" t="s">
        <v>31126</v>
      </c>
      <c r="Q717">
        <v>1</v>
      </c>
      <c r="X717">
        <v>1</v>
      </c>
    </row>
    <row r="718" spans="1:24" x14ac:dyDescent="0.2">
      <c r="A718" s="15" t="s">
        <v>18367</v>
      </c>
      <c r="J718">
        <v>1</v>
      </c>
      <c r="X718">
        <v>1</v>
      </c>
    </row>
    <row r="719" spans="1:24" x14ac:dyDescent="0.2">
      <c r="A719" s="15" t="s">
        <v>10887</v>
      </c>
      <c r="H719">
        <v>1</v>
      </c>
      <c r="X719">
        <v>1</v>
      </c>
    </row>
    <row r="720" spans="1:24" x14ac:dyDescent="0.2">
      <c r="A720" s="15" t="s">
        <v>4352</v>
      </c>
      <c r="B720">
        <v>1</v>
      </c>
      <c r="E720">
        <v>1</v>
      </c>
      <c r="X720">
        <v>2</v>
      </c>
    </row>
    <row r="721" spans="1:24" x14ac:dyDescent="0.2">
      <c r="A721" s="15" t="s">
        <v>5464</v>
      </c>
      <c r="L721">
        <v>1</v>
      </c>
      <c r="O721">
        <v>1</v>
      </c>
      <c r="X721">
        <v>2</v>
      </c>
    </row>
    <row r="722" spans="1:24" x14ac:dyDescent="0.2">
      <c r="A722" s="15" t="s">
        <v>40416</v>
      </c>
      <c r="S722">
        <v>1</v>
      </c>
      <c r="X722">
        <v>1</v>
      </c>
    </row>
    <row r="723" spans="1:24" x14ac:dyDescent="0.2">
      <c r="A723" s="15" t="s">
        <v>36201</v>
      </c>
      <c r="P723">
        <v>1</v>
      </c>
      <c r="X723">
        <v>1</v>
      </c>
    </row>
    <row r="724" spans="1:24" x14ac:dyDescent="0.2">
      <c r="A724" s="15" t="s">
        <v>37480</v>
      </c>
      <c r="R724">
        <v>1</v>
      </c>
      <c r="T724">
        <v>1</v>
      </c>
      <c r="U724">
        <v>1</v>
      </c>
      <c r="X724">
        <v>3</v>
      </c>
    </row>
    <row r="725" spans="1:24" x14ac:dyDescent="0.2">
      <c r="A725" s="15" t="s">
        <v>36876</v>
      </c>
      <c r="R725">
        <v>1</v>
      </c>
      <c r="X725">
        <v>1</v>
      </c>
    </row>
    <row r="726" spans="1:24" x14ac:dyDescent="0.2">
      <c r="A726" s="15" t="s">
        <v>12345</v>
      </c>
      <c r="G726">
        <v>1</v>
      </c>
      <c r="X726">
        <v>1</v>
      </c>
    </row>
    <row r="727" spans="1:24" x14ac:dyDescent="0.2">
      <c r="A727" s="15" t="s">
        <v>26381</v>
      </c>
      <c r="N727">
        <v>1</v>
      </c>
      <c r="X727">
        <v>1</v>
      </c>
    </row>
    <row r="728" spans="1:24" x14ac:dyDescent="0.2">
      <c r="A728" s="15" t="s">
        <v>39818</v>
      </c>
      <c r="R728">
        <v>1</v>
      </c>
      <c r="X728">
        <v>1</v>
      </c>
    </row>
    <row r="729" spans="1:24" x14ac:dyDescent="0.2">
      <c r="A729" s="15" t="s">
        <v>39810</v>
      </c>
      <c r="S729">
        <v>1</v>
      </c>
      <c r="X729">
        <v>1</v>
      </c>
    </row>
    <row r="730" spans="1:24" x14ac:dyDescent="0.2">
      <c r="A730" s="15" t="s">
        <v>3605</v>
      </c>
      <c r="C730">
        <v>1</v>
      </c>
      <c r="X730">
        <v>1</v>
      </c>
    </row>
    <row r="731" spans="1:24" x14ac:dyDescent="0.2">
      <c r="A731" s="15" t="s">
        <v>38601</v>
      </c>
      <c r="U731">
        <v>1</v>
      </c>
      <c r="X731">
        <v>1</v>
      </c>
    </row>
    <row r="732" spans="1:24" x14ac:dyDescent="0.2">
      <c r="A732" s="15" t="s">
        <v>29835</v>
      </c>
      <c r="N732">
        <v>1</v>
      </c>
      <c r="X732">
        <v>1</v>
      </c>
    </row>
    <row r="733" spans="1:24" x14ac:dyDescent="0.2">
      <c r="A733" s="15" t="s">
        <v>8437</v>
      </c>
      <c r="H733">
        <v>1</v>
      </c>
      <c r="O733">
        <v>1</v>
      </c>
      <c r="X733">
        <v>2</v>
      </c>
    </row>
    <row r="734" spans="1:24" x14ac:dyDescent="0.2">
      <c r="A734" s="15" t="s">
        <v>20398</v>
      </c>
      <c r="J734">
        <v>1</v>
      </c>
      <c r="X734">
        <v>1</v>
      </c>
    </row>
    <row r="735" spans="1:24" x14ac:dyDescent="0.2">
      <c r="A735" s="15" t="s">
        <v>42912</v>
      </c>
      <c r="U735">
        <v>1</v>
      </c>
      <c r="X735">
        <v>1</v>
      </c>
    </row>
    <row r="736" spans="1:24" x14ac:dyDescent="0.2">
      <c r="A736" s="15" t="s">
        <v>8518</v>
      </c>
      <c r="L736">
        <v>1</v>
      </c>
      <c r="X736">
        <v>1</v>
      </c>
    </row>
    <row r="737" spans="1:24" x14ac:dyDescent="0.2">
      <c r="A737" s="15" t="s">
        <v>5745</v>
      </c>
      <c r="D737">
        <v>1</v>
      </c>
      <c r="S737">
        <v>1</v>
      </c>
      <c r="X737">
        <v>2</v>
      </c>
    </row>
    <row r="738" spans="1:24" x14ac:dyDescent="0.2">
      <c r="A738" s="15" t="s">
        <v>28779</v>
      </c>
      <c r="M738">
        <v>1</v>
      </c>
      <c r="X738">
        <v>1</v>
      </c>
    </row>
    <row r="739" spans="1:24" x14ac:dyDescent="0.2">
      <c r="A739" s="15" t="s">
        <v>40582</v>
      </c>
      <c r="T739">
        <v>1</v>
      </c>
      <c r="X739">
        <v>1</v>
      </c>
    </row>
    <row r="740" spans="1:24" x14ac:dyDescent="0.2">
      <c r="A740" s="15" t="s">
        <v>28463</v>
      </c>
      <c r="P740">
        <v>1</v>
      </c>
      <c r="R740">
        <v>1</v>
      </c>
      <c r="S740">
        <v>2</v>
      </c>
      <c r="U740">
        <v>1</v>
      </c>
      <c r="X740">
        <v>5</v>
      </c>
    </row>
    <row r="741" spans="1:24" x14ac:dyDescent="0.2">
      <c r="A741" s="15" t="s">
        <v>18008</v>
      </c>
      <c r="J741">
        <v>1</v>
      </c>
      <c r="N741">
        <v>1</v>
      </c>
      <c r="X741">
        <v>2</v>
      </c>
    </row>
    <row r="742" spans="1:24" x14ac:dyDescent="0.2">
      <c r="A742" s="15" t="s">
        <v>9907</v>
      </c>
      <c r="H742">
        <v>1</v>
      </c>
      <c r="X742">
        <v>1</v>
      </c>
    </row>
    <row r="743" spans="1:24" x14ac:dyDescent="0.2">
      <c r="A743" s="15" t="s">
        <v>4092</v>
      </c>
      <c r="D743">
        <v>1</v>
      </c>
      <c r="E743">
        <v>1</v>
      </c>
      <c r="F743">
        <v>1</v>
      </c>
      <c r="X743">
        <v>3</v>
      </c>
    </row>
    <row r="744" spans="1:24" x14ac:dyDescent="0.2">
      <c r="A744" s="15" t="s">
        <v>7828</v>
      </c>
      <c r="H744">
        <v>2</v>
      </c>
      <c r="I744">
        <v>1</v>
      </c>
      <c r="J744">
        <v>1</v>
      </c>
      <c r="M744">
        <v>1</v>
      </c>
      <c r="X744">
        <v>5</v>
      </c>
    </row>
    <row r="745" spans="1:24" x14ac:dyDescent="0.2">
      <c r="A745" s="15" t="s">
        <v>1381</v>
      </c>
      <c r="B745">
        <v>1</v>
      </c>
      <c r="C745">
        <v>1</v>
      </c>
      <c r="D745">
        <v>1</v>
      </c>
      <c r="F745">
        <v>1</v>
      </c>
      <c r="X745">
        <v>4</v>
      </c>
    </row>
    <row r="746" spans="1:24" x14ac:dyDescent="0.2">
      <c r="A746" s="15" t="s">
        <v>5790</v>
      </c>
      <c r="F746">
        <v>1</v>
      </c>
      <c r="X746">
        <v>1</v>
      </c>
    </row>
    <row r="747" spans="1:24" x14ac:dyDescent="0.2">
      <c r="A747" s="15" t="s">
        <v>821</v>
      </c>
      <c r="J747">
        <v>1</v>
      </c>
      <c r="N747">
        <v>1</v>
      </c>
      <c r="X747">
        <v>2</v>
      </c>
    </row>
    <row r="748" spans="1:24" x14ac:dyDescent="0.2">
      <c r="A748" s="15" t="s">
        <v>17668</v>
      </c>
      <c r="I748">
        <v>1</v>
      </c>
      <c r="X748">
        <v>1</v>
      </c>
    </row>
    <row r="749" spans="1:24" x14ac:dyDescent="0.2">
      <c r="A749" s="15" t="s">
        <v>18657</v>
      </c>
      <c r="K749">
        <v>1</v>
      </c>
      <c r="X749">
        <v>1</v>
      </c>
    </row>
    <row r="750" spans="1:24" x14ac:dyDescent="0.2">
      <c r="A750" s="15" t="s">
        <v>2871</v>
      </c>
      <c r="D750">
        <v>1</v>
      </c>
      <c r="F750">
        <v>1</v>
      </c>
      <c r="Q750">
        <v>1</v>
      </c>
      <c r="X750">
        <v>3</v>
      </c>
    </row>
    <row r="751" spans="1:24" x14ac:dyDescent="0.2">
      <c r="A751" s="15" t="s">
        <v>3490</v>
      </c>
      <c r="D751">
        <v>1</v>
      </c>
      <c r="X751">
        <v>1</v>
      </c>
    </row>
    <row r="752" spans="1:24" x14ac:dyDescent="0.2">
      <c r="A752" s="15" t="s">
        <v>42594</v>
      </c>
      <c r="T752">
        <v>1</v>
      </c>
      <c r="X752">
        <v>1</v>
      </c>
    </row>
    <row r="753" spans="1:24" x14ac:dyDescent="0.2">
      <c r="A753" s="15" t="s">
        <v>4608</v>
      </c>
      <c r="D753">
        <v>1</v>
      </c>
      <c r="F753">
        <v>2</v>
      </c>
      <c r="H753">
        <v>1</v>
      </c>
      <c r="N753">
        <v>1</v>
      </c>
      <c r="P753">
        <v>1</v>
      </c>
      <c r="X753">
        <v>6</v>
      </c>
    </row>
    <row r="754" spans="1:24" x14ac:dyDescent="0.2">
      <c r="A754" s="15" t="s">
        <v>13582</v>
      </c>
      <c r="S754">
        <v>1</v>
      </c>
      <c r="X754">
        <v>1</v>
      </c>
    </row>
    <row r="755" spans="1:24" x14ac:dyDescent="0.2">
      <c r="A755" s="15" t="s">
        <v>17721</v>
      </c>
      <c r="K755">
        <v>1</v>
      </c>
      <c r="X755">
        <v>1</v>
      </c>
    </row>
    <row r="756" spans="1:24" x14ac:dyDescent="0.2">
      <c r="A756" s="15" t="s">
        <v>17630</v>
      </c>
      <c r="J756">
        <v>1</v>
      </c>
      <c r="X756">
        <v>1</v>
      </c>
    </row>
    <row r="757" spans="1:24" x14ac:dyDescent="0.2">
      <c r="A757" s="15" t="s">
        <v>1906</v>
      </c>
      <c r="B757">
        <v>1</v>
      </c>
      <c r="S757">
        <v>2</v>
      </c>
      <c r="U757">
        <v>1</v>
      </c>
      <c r="X757">
        <v>4</v>
      </c>
    </row>
    <row r="758" spans="1:24" x14ac:dyDescent="0.2">
      <c r="A758" s="15" t="s">
        <v>641</v>
      </c>
      <c r="B758">
        <v>1</v>
      </c>
      <c r="C758">
        <v>1</v>
      </c>
      <c r="X758">
        <v>2</v>
      </c>
    </row>
    <row r="759" spans="1:24" x14ac:dyDescent="0.2">
      <c r="A759" s="15" t="s">
        <v>3268</v>
      </c>
      <c r="B759">
        <v>1</v>
      </c>
      <c r="X759">
        <v>1</v>
      </c>
    </row>
    <row r="760" spans="1:24" x14ac:dyDescent="0.2">
      <c r="A760" s="15" t="s">
        <v>25677</v>
      </c>
      <c r="L760">
        <v>1</v>
      </c>
      <c r="X760">
        <v>1</v>
      </c>
    </row>
    <row r="761" spans="1:24" x14ac:dyDescent="0.2">
      <c r="A761" s="15" t="s">
        <v>21766</v>
      </c>
      <c r="L761">
        <v>1</v>
      </c>
      <c r="X761">
        <v>1</v>
      </c>
    </row>
    <row r="762" spans="1:24" x14ac:dyDescent="0.2">
      <c r="A762" s="15" t="s">
        <v>800</v>
      </c>
      <c r="B762">
        <v>1</v>
      </c>
      <c r="C762">
        <v>2</v>
      </c>
      <c r="F762">
        <v>1</v>
      </c>
      <c r="X762">
        <v>4</v>
      </c>
    </row>
    <row r="763" spans="1:24" x14ac:dyDescent="0.2">
      <c r="A763" s="15" t="s">
        <v>1125</v>
      </c>
      <c r="B763">
        <v>1</v>
      </c>
      <c r="F763">
        <v>1</v>
      </c>
      <c r="X763">
        <v>2</v>
      </c>
    </row>
    <row r="764" spans="1:24" x14ac:dyDescent="0.2">
      <c r="A764" s="15" t="s">
        <v>14936</v>
      </c>
      <c r="G764">
        <v>1</v>
      </c>
      <c r="X764">
        <v>1</v>
      </c>
    </row>
    <row r="765" spans="1:24" s="17" customFormat="1" x14ac:dyDescent="0.2">
      <c r="A765" s="16" t="s">
        <v>386</v>
      </c>
      <c r="B765" s="17">
        <v>2</v>
      </c>
      <c r="C765" s="17">
        <v>1</v>
      </c>
      <c r="D765" s="17">
        <v>1</v>
      </c>
      <c r="E765" s="17">
        <v>1</v>
      </c>
      <c r="H765" s="17">
        <v>1</v>
      </c>
      <c r="I765" s="17">
        <v>1</v>
      </c>
      <c r="J765" s="17">
        <v>1</v>
      </c>
      <c r="K765" s="17">
        <v>3</v>
      </c>
      <c r="L765" s="17">
        <v>1</v>
      </c>
      <c r="M765" s="17">
        <v>1</v>
      </c>
      <c r="P765" s="17">
        <v>1</v>
      </c>
      <c r="Q765" s="17">
        <v>1</v>
      </c>
      <c r="R765" s="17">
        <v>1</v>
      </c>
      <c r="X765" s="17">
        <v>16</v>
      </c>
    </row>
    <row r="766" spans="1:24" x14ac:dyDescent="0.2">
      <c r="A766" s="15" t="s">
        <v>36049</v>
      </c>
      <c r="Q766">
        <v>1</v>
      </c>
      <c r="X766">
        <v>1</v>
      </c>
    </row>
    <row r="767" spans="1:24" x14ac:dyDescent="0.2">
      <c r="A767" s="15" t="s">
        <v>9727</v>
      </c>
      <c r="E767">
        <v>1</v>
      </c>
      <c r="X767">
        <v>1</v>
      </c>
    </row>
    <row r="768" spans="1:24" x14ac:dyDescent="0.2">
      <c r="A768" s="15" t="s">
        <v>18959</v>
      </c>
      <c r="J768">
        <v>1</v>
      </c>
      <c r="X768">
        <v>1</v>
      </c>
    </row>
    <row r="769" spans="1:24" x14ac:dyDescent="0.2">
      <c r="A769" s="15" t="s">
        <v>8611</v>
      </c>
      <c r="G769">
        <v>1</v>
      </c>
      <c r="L769">
        <v>1</v>
      </c>
      <c r="X769">
        <v>2</v>
      </c>
    </row>
    <row r="770" spans="1:24" x14ac:dyDescent="0.2">
      <c r="A770" s="15" t="s">
        <v>6674</v>
      </c>
      <c r="D770">
        <v>1</v>
      </c>
      <c r="X770">
        <v>1</v>
      </c>
    </row>
    <row r="771" spans="1:24" s="17" customFormat="1" x14ac:dyDescent="0.2">
      <c r="A771" s="16" t="s">
        <v>2296</v>
      </c>
      <c r="B771" s="17">
        <v>1</v>
      </c>
      <c r="F771" s="17">
        <v>1</v>
      </c>
      <c r="H771" s="17">
        <v>1</v>
      </c>
      <c r="J771" s="17">
        <v>1</v>
      </c>
      <c r="K771" s="17">
        <v>1</v>
      </c>
      <c r="L771" s="17">
        <v>1</v>
      </c>
      <c r="M771" s="17">
        <v>2</v>
      </c>
      <c r="N771" s="17">
        <v>2</v>
      </c>
      <c r="O771" s="17">
        <v>1</v>
      </c>
      <c r="R771" s="17">
        <v>1</v>
      </c>
      <c r="S771" s="17">
        <v>1</v>
      </c>
      <c r="T771" s="17">
        <v>1</v>
      </c>
      <c r="U771" s="17">
        <v>1</v>
      </c>
      <c r="X771" s="17">
        <v>15</v>
      </c>
    </row>
    <row r="772" spans="1:24" x14ac:dyDescent="0.2">
      <c r="A772" s="15" t="s">
        <v>33813</v>
      </c>
      <c r="P772">
        <v>1</v>
      </c>
      <c r="X772">
        <v>1</v>
      </c>
    </row>
    <row r="773" spans="1:24" x14ac:dyDescent="0.2">
      <c r="A773" s="15" t="s">
        <v>28179</v>
      </c>
      <c r="P773">
        <v>1</v>
      </c>
      <c r="X773">
        <v>1</v>
      </c>
    </row>
    <row r="774" spans="1:24" x14ac:dyDescent="0.2">
      <c r="A774" s="15" t="s">
        <v>26275</v>
      </c>
      <c r="L774">
        <v>1</v>
      </c>
      <c r="X774">
        <v>1</v>
      </c>
    </row>
    <row r="775" spans="1:24" x14ac:dyDescent="0.2">
      <c r="A775" s="15" t="s">
        <v>39730</v>
      </c>
      <c r="R775">
        <v>1</v>
      </c>
      <c r="X775">
        <v>1</v>
      </c>
    </row>
    <row r="776" spans="1:24" x14ac:dyDescent="0.2">
      <c r="A776" s="15" t="s">
        <v>25843</v>
      </c>
      <c r="M776">
        <v>1</v>
      </c>
      <c r="P776">
        <v>1</v>
      </c>
      <c r="X776">
        <v>2</v>
      </c>
    </row>
    <row r="777" spans="1:24" x14ac:dyDescent="0.2">
      <c r="A777" s="15" t="s">
        <v>3957</v>
      </c>
      <c r="C777">
        <v>1</v>
      </c>
      <c r="X777">
        <v>1</v>
      </c>
    </row>
    <row r="778" spans="1:24" x14ac:dyDescent="0.2">
      <c r="A778" s="15" t="s">
        <v>43340</v>
      </c>
      <c r="U778">
        <v>1</v>
      </c>
      <c r="X778">
        <v>1</v>
      </c>
    </row>
    <row r="779" spans="1:24" x14ac:dyDescent="0.2">
      <c r="A779" s="15" t="s">
        <v>15750</v>
      </c>
      <c r="M779">
        <v>1</v>
      </c>
      <c r="R779">
        <v>1</v>
      </c>
      <c r="X779">
        <v>2</v>
      </c>
    </row>
    <row r="780" spans="1:24" x14ac:dyDescent="0.2">
      <c r="A780" s="15" t="s">
        <v>8141</v>
      </c>
      <c r="E780">
        <v>1</v>
      </c>
      <c r="X780">
        <v>1</v>
      </c>
    </row>
    <row r="781" spans="1:24" x14ac:dyDescent="0.2">
      <c r="A781" s="15" t="s">
        <v>1207</v>
      </c>
      <c r="B781">
        <v>1</v>
      </c>
      <c r="X781">
        <v>1</v>
      </c>
    </row>
    <row r="782" spans="1:24" x14ac:dyDescent="0.2">
      <c r="A782" s="15" t="s">
        <v>39613</v>
      </c>
      <c r="R782">
        <v>1</v>
      </c>
      <c r="X782">
        <v>1</v>
      </c>
    </row>
    <row r="783" spans="1:24" x14ac:dyDescent="0.2">
      <c r="A783" s="15" t="s">
        <v>18471</v>
      </c>
      <c r="I783">
        <v>1</v>
      </c>
      <c r="X783">
        <v>1</v>
      </c>
    </row>
    <row r="784" spans="1:24" x14ac:dyDescent="0.2">
      <c r="A784" s="15" t="s">
        <v>2014</v>
      </c>
      <c r="B784">
        <v>1</v>
      </c>
      <c r="M784">
        <v>1</v>
      </c>
      <c r="S784">
        <v>1</v>
      </c>
      <c r="X784">
        <v>3</v>
      </c>
    </row>
    <row r="785" spans="1:24" x14ac:dyDescent="0.2">
      <c r="A785" s="15" t="s">
        <v>12909</v>
      </c>
      <c r="H785">
        <v>1</v>
      </c>
      <c r="X785">
        <v>1</v>
      </c>
    </row>
    <row r="786" spans="1:24" x14ac:dyDescent="0.2">
      <c r="A786" s="15" t="s">
        <v>1642</v>
      </c>
      <c r="B786">
        <v>1</v>
      </c>
      <c r="X786">
        <v>1</v>
      </c>
    </row>
    <row r="787" spans="1:24" x14ac:dyDescent="0.2">
      <c r="A787" s="15" t="s">
        <v>4863</v>
      </c>
      <c r="D787">
        <v>1</v>
      </c>
      <c r="X787">
        <v>1</v>
      </c>
    </row>
    <row r="788" spans="1:24" x14ac:dyDescent="0.2">
      <c r="A788" s="15" t="s">
        <v>24249</v>
      </c>
      <c r="K788">
        <v>1</v>
      </c>
      <c r="X788">
        <v>1</v>
      </c>
    </row>
    <row r="789" spans="1:24" x14ac:dyDescent="0.2">
      <c r="A789" s="15" t="s">
        <v>40965</v>
      </c>
      <c r="T789">
        <v>1</v>
      </c>
      <c r="X789">
        <v>1</v>
      </c>
    </row>
    <row r="790" spans="1:24" x14ac:dyDescent="0.2">
      <c r="A790" s="15" t="s">
        <v>14585</v>
      </c>
      <c r="H790">
        <v>1</v>
      </c>
      <c r="X790">
        <v>1</v>
      </c>
    </row>
    <row r="791" spans="1:24" x14ac:dyDescent="0.2">
      <c r="A791" s="15" t="s">
        <v>42864</v>
      </c>
      <c r="T791">
        <v>1</v>
      </c>
      <c r="X791">
        <v>1</v>
      </c>
    </row>
    <row r="792" spans="1:24" x14ac:dyDescent="0.2">
      <c r="A792" s="15" t="s">
        <v>5754</v>
      </c>
      <c r="D792">
        <v>1</v>
      </c>
      <c r="F792">
        <v>1</v>
      </c>
      <c r="J792">
        <v>2</v>
      </c>
      <c r="N792">
        <v>1</v>
      </c>
      <c r="P792">
        <v>1</v>
      </c>
      <c r="X792">
        <v>6</v>
      </c>
    </row>
    <row r="793" spans="1:24" x14ac:dyDescent="0.2">
      <c r="A793" s="15" t="s">
        <v>37002</v>
      </c>
      <c r="R793">
        <v>1</v>
      </c>
      <c r="X793">
        <v>1</v>
      </c>
    </row>
    <row r="794" spans="1:24" x14ac:dyDescent="0.2">
      <c r="A794" s="15" t="s">
        <v>22777</v>
      </c>
      <c r="L794">
        <v>1</v>
      </c>
      <c r="N794">
        <v>1</v>
      </c>
      <c r="Q794">
        <v>1</v>
      </c>
      <c r="X794">
        <v>3</v>
      </c>
    </row>
    <row r="795" spans="1:24" x14ac:dyDescent="0.2">
      <c r="A795" s="15" t="s">
        <v>6156</v>
      </c>
      <c r="E795">
        <v>1</v>
      </c>
      <c r="G795">
        <v>1</v>
      </c>
      <c r="X795">
        <v>2</v>
      </c>
    </row>
    <row r="796" spans="1:24" x14ac:dyDescent="0.2">
      <c r="A796" s="15" t="s">
        <v>30498</v>
      </c>
      <c r="P796">
        <v>1</v>
      </c>
      <c r="X796">
        <v>1</v>
      </c>
    </row>
    <row r="797" spans="1:24" x14ac:dyDescent="0.2">
      <c r="A797" s="15" t="s">
        <v>34153</v>
      </c>
      <c r="P797">
        <v>1</v>
      </c>
      <c r="T797">
        <v>1</v>
      </c>
      <c r="X797">
        <v>2</v>
      </c>
    </row>
    <row r="798" spans="1:24" x14ac:dyDescent="0.2">
      <c r="A798" s="15" t="s">
        <v>8515</v>
      </c>
      <c r="E798">
        <v>1</v>
      </c>
      <c r="X798">
        <v>1</v>
      </c>
    </row>
    <row r="799" spans="1:24" x14ac:dyDescent="0.2">
      <c r="A799" s="15" t="s">
        <v>38728</v>
      </c>
      <c r="Q799">
        <v>1</v>
      </c>
      <c r="X799">
        <v>1</v>
      </c>
    </row>
    <row r="800" spans="1:24" x14ac:dyDescent="0.2">
      <c r="A800" s="15" t="s">
        <v>38226</v>
      </c>
      <c r="Q800">
        <v>1</v>
      </c>
      <c r="X800">
        <v>1</v>
      </c>
    </row>
    <row r="801" spans="1:24" x14ac:dyDescent="0.2">
      <c r="A801" s="15" t="s">
        <v>1942</v>
      </c>
      <c r="B801">
        <v>1</v>
      </c>
      <c r="D801">
        <v>1</v>
      </c>
      <c r="N801">
        <v>1</v>
      </c>
      <c r="O801">
        <v>1</v>
      </c>
      <c r="P801">
        <v>1</v>
      </c>
      <c r="R801">
        <v>1</v>
      </c>
      <c r="X801">
        <v>6</v>
      </c>
    </row>
    <row r="802" spans="1:24" x14ac:dyDescent="0.2">
      <c r="A802" s="15" t="s">
        <v>37192</v>
      </c>
      <c r="T802">
        <v>1</v>
      </c>
      <c r="X802">
        <v>1</v>
      </c>
    </row>
    <row r="803" spans="1:24" x14ac:dyDescent="0.2">
      <c r="A803" s="15" t="s">
        <v>3707</v>
      </c>
      <c r="C803">
        <v>1</v>
      </c>
      <c r="D803">
        <v>1</v>
      </c>
      <c r="E803">
        <v>1</v>
      </c>
      <c r="F803">
        <v>1</v>
      </c>
      <c r="G803">
        <v>1</v>
      </c>
      <c r="L803">
        <v>1</v>
      </c>
      <c r="M803">
        <v>1</v>
      </c>
      <c r="X803">
        <v>7</v>
      </c>
    </row>
    <row r="804" spans="1:24" x14ac:dyDescent="0.2">
      <c r="A804" s="15" t="s">
        <v>30972</v>
      </c>
      <c r="M804">
        <v>1</v>
      </c>
      <c r="X804">
        <v>1</v>
      </c>
    </row>
    <row r="805" spans="1:24" x14ac:dyDescent="0.2">
      <c r="A805" s="15" t="s">
        <v>29857</v>
      </c>
      <c r="R805">
        <v>1</v>
      </c>
      <c r="T805">
        <v>1</v>
      </c>
      <c r="X805">
        <v>2</v>
      </c>
    </row>
    <row r="806" spans="1:24" x14ac:dyDescent="0.2">
      <c r="A806" s="15" t="s">
        <v>44012</v>
      </c>
      <c r="U806">
        <v>1</v>
      </c>
      <c r="X806">
        <v>1</v>
      </c>
    </row>
    <row r="807" spans="1:24" x14ac:dyDescent="0.2">
      <c r="A807" s="15" t="s">
        <v>2099</v>
      </c>
      <c r="C807">
        <v>1</v>
      </c>
      <c r="X807">
        <v>1</v>
      </c>
    </row>
    <row r="808" spans="1:24" x14ac:dyDescent="0.2">
      <c r="A808" s="15" t="s">
        <v>41902</v>
      </c>
      <c r="U808">
        <v>1</v>
      </c>
      <c r="X808">
        <v>1</v>
      </c>
    </row>
    <row r="809" spans="1:24" x14ac:dyDescent="0.2">
      <c r="A809" s="15" t="s">
        <v>42672</v>
      </c>
      <c r="S809">
        <v>1</v>
      </c>
      <c r="X809">
        <v>1</v>
      </c>
    </row>
    <row r="810" spans="1:24" x14ac:dyDescent="0.2">
      <c r="A810" s="15" t="s">
        <v>7068</v>
      </c>
      <c r="E810">
        <v>1</v>
      </c>
      <c r="F810">
        <v>1</v>
      </c>
      <c r="I810">
        <v>2</v>
      </c>
      <c r="O810">
        <v>1</v>
      </c>
      <c r="S810">
        <v>1</v>
      </c>
      <c r="X810">
        <v>6</v>
      </c>
    </row>
    <row r="811" spans="1:24" x14ac:dyDescent="0.2">
      <c r="A811" s="15" t="s">
        <v>15451</v>
      </c>
      <c r="H811">
        <v>1</v>
      </c>
      <c r="J811">
        <v>1</v>
      </c>
      <c r="L811">
        <v>1</v>
      </c>
      <c r="P811">
        <v>1</v>
      </c>
      <c r="X811">
        <v>4</v>
      </c>
    </row>
    <row r="812" spans="1:24" x14ac:dyDescent="0.2">
      <c r="A812" s="15" t="s">
        <v>41799</v>
      </c>
      <c r="S812">
        <v>1</v>
      </c>
      <c r="X812">
        <v>1</v>
      </c>
    </row>
    <row r="813" spans="1:24" x14ac:dyDescent="0.2">
      <c r="A813" s="15" t="s">
        <v>38424</v>
      </c>
      <c r="Q813">
        <v>1</v>
      </c>
      <c r="X813">
        <v>1</v>
      </c>
    </row>
    <row r="814" spans="1:24" x14ac:dyDescent="0.2">
      <c r="A814" s="15" t="s">
        <v>14833</v>
      </c>
      <c r="M814">
        <v>1</v>
      </c>
      <c r="O814">
        <v>1</v>
      </c>
      <c r="X814">
        <v>2</v>
      </c>
    </row>
    <row r="815" spans="1:24" x14ac:dyDescent="0.2">
      <c r="A815" s="15" t="s">
        <v>34385</v>
      </c>
      <c r="O815">
        <v>1</v>
      </c>
      <c r="X815">
        <v>1</v>
      </c>
    </row>
    <row r="816" spans="1:24" x14ac:dyDescent="0.2">
      <c r="A816" s="15" t="s">
        <v>12725</v>
      </c>
      <c r="K816">
        <v>1</v>
      </c>
      <c r="X816">
        <v>1</v>
      </c>
    </row>
    <row r="817" spans="1:24" x14ac:dyDescent="0.2">
      <c r="A817" s="15" t="s">
        <v>4846</v>
      </c>
      <c r="D817">
        <v>1</v>
      </c>
      <c r="X817">
        <v>1</v>
      </c>
    </row>
    <row r="818" spans="1:24" x14ac:dyDescent="0.2">
      <c r="A818" s="15" t="s">
        <v>41741</v>
      </c>
      <c r="S818">
        <v>1</v>
      </c>
      <c r="X818">
        <v>1</v>
      </c>
    </row>
    <row r="819" spans="1:24" x14ac:dyDescent="0.2">
      <c r="A819" s="15" t="s">
        <v>7194</v>
      </c>
      <c r="E819">
        <v>1</v>
      </c>
      <c r="H819">
        <v>1</v>
      </c>
      <c r="J819">
        <v>1</v>
      </c>
      <c r="K819">
        <v>1</v>
      </c>
      <c r="Q819">
        <v>1</v>
      </c>
      <c r="V819">
        <v>1</v>
      </c>
      <c r="X819">
        <v>6</v>
      </c>
    </row>
    <row r="820" spans="1:24" x14ac:dyDescent="0.2">
      <c r="A820" s="15" t="s">
        <v>6098</v>
      </c>
      <c r="H820">
        <v>1</v>
      </c>
      <c r="X820">
        <v>1</v>
      </c>
    </row>
    <row r="821" spans="1:24" x14ac:dyDescent="0.2">
      <c r="A821" s="15" t="s">
        <v>26422</v>
      </c>
      <c r="M821">
        <v>1</v>
      </c>
      <c r="X821">
        <v>1</v>
      </c>
    </row>
    <row r="822" spans="1:24" x14ac:dyDescent="0.2">
      <c r="A822" s="15" t="s">
        <v>41122</v>
      </c>
      <c r="S822">
        <v>1</v>
      </c>
      <c r="X822">
        <v>1</v>
      </c>
    </row>
    <row r="823" spans="1:24" x14ac:dyDescent="0.2">
      <c r="A823" s="15" t="s">
        <v>5275</v>
      </c>
      <c r="C823">
        <v>1</v>
      </c>
      <c r="X823">
        <v>1</v>
      </c>
    </row>
    <row r="824" spans="1:24" x14ac:dyDescent="0.2">
      <c r="A824" s="15" t="s">
        <v>37506</v>
      </c>
      <c r="Q824">
        <v>1</v>
      </c>
      <c r="X824">
        <v>1</v>
      </c>
    </row>
    <row r="825" spans="1:24" x14ac:dyDescent="0.2">
      <c r="A825" s="15" t="s">
        <v>2051</v>
      </c>
      <c r="E825">
        <v>1</v>
      </c>
      <c r="I825">
        <v>1</v>
      </c>
      <c r="J825">
        <v>2</v>
      </c>
      <c r="L825">
        <v>1</v>
      </c>
      <c r="P825">
        <v>1</v>
      </c>
      <c r="X825">
        <v>6</v>
      </c>
    </row>
    <row r="826" spans="1:24" x14ac:dyDescent="0.2">
      <c r="A826" s="15" t="s">
        <v>17730</v>
      </c>
      <c r="K826">
        <v>1</v>
      </c>
      <c r="M826">
        <v>1</v>
      </c>
      <c r="X826">
        <v>2</v>
      </c>
    </row>
    <row r="827" spans="1:24" x14ac:dyDescent="0.2">
      <c r="A827" s="15" t="s">
        <v>1248</v>
      </c>
      <c r="C827">
        <v>1</v>
      </c>
      <c r="E827">
        <v>2</v>
      </c>
      <c r="G827">
        <v>2</v>
      </c>
      <c r="X827">
        <v>5</v>
      </c>
    </row>
    <row r="828" spans="1:24" x14ac:dyDescent="0.2">
      <c r="A828" s="15" t="s">
        <v>3430</v>
      </c>
      <c r="D828">
        <v>1</v>
      </c>
      <c r="X828">
        <v>1</v>
      </c>
    </row>
    <row r="829" spans="1:24" x14ac:dyDescent="0.2">
      <c r="A829" s="15" t="s">
        <v>37289</v>
      </c>
      <c r="P829">
        <v>1</v>
      </c>
      <c r="X829">
        <v>1</v>
      </c>
    </row>
    <row r="830" spans="1:24" x14ac:dyDescent="0.2">
      <c r="A830" s="15" t="s">
        <v>9754</v>
      </c>
      <c r="F830">
        <v>1</v>
      </c>
      <c r="U830">
        <v>1</v>
      </c>
      <c r="X830">
        <v>2</v>
      </c>
    </row>
    <row r="831" spans="1:24" x14ac:dyDescent="0.2">
      <c r="A831" s="15" t="s">
        <v>7485</v>
      </c>
      <c r="E831">
        <v>1</v>
      </c>
      <c r="K831">
        <v>1</v>
      </c>
      <c r="L831">
        <v>1</v>
      </c>
      <c r="P831">
        <v>1</v>
      </c>
      <c r="Q831">
        <v>1</v>
      </c>
      <c r="T831">
        <v>1</v>
      </c>
      <c r="U831">
        <v>1</v>
      </c>
      <c r="X831">
        <v>7</v>
      </c>
    </row>
    <row r="832" spans="1:24" x14ac:dyDescent="0.2">
      <c r="A832" s="15" t="s">
        <v>30618</v>
      </c>
      <c r="O832">
        <v>1</v>
      </c>
      <c r="X832">
        <v>1</v>
      </c>
    </row>
    <row r="833" spans="1:24" x14ac:dyDescent="0.2">
      <c r="A833" s="15" t="s">
        <v>13528</v>
      </c>
      <c r="K833">
        <v>1</v>
      </c>
      <c r="M833">
        <v>1</v>
      </c>
      <c r="N833">
        <v>1</v>
      </c>
      <c r="O833">
        <v>1</v>
      </c>
      <c r="Q833">
        <v>1</v>
      </c>
      <c r="S833">
        <v>1</v>
      </c>
      <c r="T833">
        <v>1</v>
      </c>
      <c r="X833">
        <v>7</v>
      </c>
    </row>
    <row r="834" spans="1:24" x14ac:dyDescent="0.2">
      <c r="A834" s="15" t="s">
        <v>21058</v>
      </c>
      <c r="K834">
        <v>1</v>
      </c>
      <c r="X834">
        <v>1</v>
      </c>
    </row>
    <row r="835" spans="1:24" x14ac:dyDescent="0.2">
      <c r="A835" s="15" t="s">
        <v>25784</v>
      </c>
      <c r="M835">
        <v>1</v>
      </c>
      <c r="X835">
        <v>1</v>
      </c>
    </row>
    <row r="836" spans="1:24" x14ac:dyDescent="0.2">
      <c r="A836" s="15" t="s">
        <v>33347</v>
      </c>
      <c r="Q836">
        <v>1</v>
      </c>
      <c r="X836">
        <v>1</v>
      </c>
    </row>
    <row r="837" spans="1:24" x14ac:dyDescent="0.2">
      <c r="A837" s="15" t="s">
        <v>7255</v>
      </c>
      <c r="E837">
        <v>1</v>
      </c>
      <c r="X837">
        <v>1</v>
      </c>
    </row>
    <row r="838" spans="1:24" x14ac:dyDescent="0.2">
      <c r="A838" s="15" t="s">
        <v>26537</v>
      </c>
      <c r="T838">
        <v>1</v>
      </c>
      <c r="X838">
        <v>1</v>
      </c>
    </row>
    <row r="839" spans="1:24" x14ac:dyDescent="0.2">
      <c r="A839" s="15" t="s">
        <v>26446</v>
      </c>
      <c r="R839">
        <v>1</v>
      </c>
      <c r="X839">
        <v>1</v>
      </c>
    </row>
    <row r="840" spans="1:24" x14ac:dyDescent="0.2">
      <c r="A840" s="15" t="s">
        <v>17883</v>
      </c>
      <c r="O840">
        <v>1</v>
      </c>
      <c r="X840">
        <v>1</v>
      </c>
    </row>
    <row r="841" spans="1:24" x14ac:dyDescent="0.2">
      <c r="A841" s="15" t="s">
        <v>18454</v>
      </c>
      <c r="I841">
        <v>1</v>
      </c>
      <c r="X841">
        <v>1</v>
      </c>
    </row>
    <row r="842" spans="1:24" x14ac:dyDescent="0.2">
      <c r="A842" s="15" t="s">
        <v>9855</v>
      </c>
      <c r="F842">
        <v>1</v>
      </c>
      <c r="X842">
        <v>1</v>
      </c>
    </row>
    <row r="843" spans="1:24" x14ac:dyDescent="0.2">
      <c r="A843" s="15" t="s">
        <v>6060</v>
      </c>
      <c r="E843">
        <v>1</v>
      </c>
      <c r="F843">
        <v>2</v>
      </c>
      <c r="G843">
        <v>1</v>
      </c>
      <c r="H843">
        <v>1</v>
      </c>
      <c r="X843">
        <v>5</v>
      </c>
    </row>
    <row r="844" spans="1:24" x14ac:dyDescent="0.2">
      <c r="A844" s="15" t="s">
        <v>29567</v>
      </c>
      <c r="M844">
        <v>1</v>
      </c>
      <c r="X844">
        <v>1</v>
      </c>
    </row>
    <row r="845" spans="1:24" x14ac:dyDescent="0.2">
      <c r="A845" s="15" t="s">
        <v>12652</v>
      </c>
      <c r="I845">
        <v>3</v>
      </c>
      <c r="K845">
        <v>1</v>
      </c>
      <c r="L845">
        <v>1</v>
      </c>
      <c r="M845">
        <v>1</v>
      </c>
      <c r="P845">
        <v>1</v>
      </c>
      <c r="X845">
        <v>7</v>
      </c>
    </row>
    <row r="846" spans="1:24" x14ac:dyDescent="0.2">
      <c r="A846" s="15" t="s">
        <v>43348</v>
      </c>
      <c r="U846">
        <v>1</v>
      </c>
      <c r="X846">
        <v>1</v>
      </c>
    </row>
    <row r="847" spans="1:24" x14ac:dyDescent="0.2">
      <c r="A847" s="15" t="s">
        <v>32103</v>
      </c>
      <c r="N847">
        <v>1</v>
      </c>
      <c r="X847">
        <v>1</v>
      </c>
    </row>
    <row r="848" spans="1:24" x14ac:dyDescent="0.2">
      <c r="A848" s="15" t="s">
        <v>38531</v>
      </c>
      <c r="R848">
        <v>1</v>
      </c>
      <c r="X848">
        <v>1</v>
      </c>
    </row>
    <row r="849" spans="1:24" x14ac:dyDescent="0.2">
      <c r="A849" s="15" t="s">
        <v>20660</v>
      </c>
      <c r="J849">
        <v>1</v>
      </c>
      <c r="X849">
        <v>1</v>
      </c>
    </row>
    <row r="850" spans="1:24" x14ac:dyDescent="0.2">
      <c r="A850" s="15" t="s">
        <v>8109</v>
      </c>
      <c r="D850">
        <v>1</v>
      </c>
      <c r="S850">
        <v>1</v>
      </c>
      <c r="X850">
        <v>2</v>
      </c>
    </row>
    <row r="851" spans="1:24" x14ac:dyDescent="0.2">
      <c r="A851" s="15" t="s">
        <v>6123</v>
      </c>
      <c r="D851">
        <v>1</v>
      </c>
      <c r="X851">
        <v>1</v>
      </c>
    </row>
    <row r="852" spans="1:24" x14ac:dyDescent="0.2">
      <c r="A852" s="15" t="s">
        <v>29976</v>
      </c>
      <c r="O852">
        <v>1</v>
      </c>
      <c r="X852">
        <v>1</v>
      </c>
    </row>
    <row r="853" spans="1:24" x14ac:dyDescent="0.2">
      <c r="A853" s="15" t="s">
        <v>10937</v>
      </c>
      <c r="G853">
        <v>1</v>
      </c>
      <c r="X853">
        <v>1</v>
      </c>
    </row>
    <row r="854" spans="1:24" x14ac:dyDescent="0.2">
      <c r="A854" s="15" t="s">
        <v>2597</v>
      </c>
      <c r="H854">
        <v>1</v>
      </c>
      <c r="L854">
        <v>1</v>
      </c>
      <c r="P854">
        <v>1</v>
      </c>
      <c r="R854">
        <v>1</v>
      </c>
      <c r="S854">
        <v>1</v>
      </c>
      <c r="U854">
        <v>2</v>
      </c>
      <c r="X854">
        <v>7</v>
      </c>
    </row>
    <row r="855" spans="1:24" x14ac:dyDescent="0.2">
      <c r="A855" s="15" t="s">
        <v>28668</v>
      </c>
      <c r="P855">
        <v>1</v>
      </c>
      <c r="X855">
        <v>1</v>
      </c>
    </row>
    <row r="856" spans="1:24" x14ac:dyDescent="0.2">
      <c r="A856" s="15" t="s">
        <v>21892</v>
      </c>
      <c r="K856">
        <v>1</v>
      </c>
      <c r="M856">
        <v>1</v>
      </c>
      <c r="X856">
        <v>2</v>
      </c>
    </row>
    <row r="857" spans="1:24" x14ac:dyDescent="0.2">
      <c r="A857" s="15" t="s">
        <v>4646</v>
      </c>
      <c r="D857">
        <v>1</v>
      </c>
      <c r="E857">
        <v>1</v>
      </c>
      <c r="H857">
        <v>1</v>
      </c>
      <c r="I857">
        <v>1</v>
      </c>
      <c r="K857">
        <v>1</v>
      </c>
      <c r="N857">
        <v>1</v>
      </c>
      <c r="P857">
        <v>1</v>
      </c>
      <c r="X857">
        <v>7</v>
      </c>
    </row>
    <row r="858" spans="1:24" s="17" customFormat="1" x14ac:dyDescent="0.2">
      <c r="A858" s="16" t="s">
        <v>190</v>
      </c>
      <c r="B858" s="17">
        <v>1</v>
      </c>
      <c r="F858" s="17">
        <v>1</v>
      </c>
      <c r="H858" s="17">
        <v>4</v>
      </c>
      <c r="K858" s="17">
        <v>1</v>
      </c>
      <c r="M858" s="17">
        <v>1</v>
      </c>
      <c r="N858" s="17">
        <v>1</v>
      </c>
      <c r="O858" s="17">
        <v>2</v>
      </c>
      <c r="P858" s="17">
        <v>1</v>
      </c>
      <c r="Q858" s="17">
        <v>1</v>
      </c>
      <c r="S858" s="17">
        <v>2</v>
      </c>
      <c r="T858" s="17">
        <v>1</v>
      </c>
      <c r="U858" s="17">
        <v>1</v>
      </c>
      <c r="X858" s="17">
        <v>17</v>
      </c>
    </row>
    <row r="859" spans="1:24" x14ac:dyDescent="0.2">
      <c r="A859" s="15" t="s">
        <v>33625</v>
      </c>
      <c r="O859">
        <v>1</v>
      </c>
      <c r="X859">
        <v>1</v>
      </c>
    </row>
    <row r="860" spans="1:24" x14ac:dyDescent="0.2">
      <c r="A860" s="15" t="s">
        <v>27565</v>
      </c>
      <c r="L860">
        <v>1</v>
      </c>
      <c r="X860">
        <v>1</v>
      </c>
    </row>
    <row r="861" spans="1:24" x14ac:dyDescent="0.2">
      <c r="A861" s="15" t="s">
        <v>22402</v>
      </c>
      <c r="K861">
        <v>1</v>
      </c>
      <c r="X861">
        <v>1</v>
      </c>
    </row>
    <row r="862" spans="1:24" x14ac:dyDescent="0.2">
      <c r="A862" s="15" t="s">
        <v>33051</v>
      </c>
      <c r="O862">
        <v>1</v>
      </c>
      <c r="X862">
        <v>1</v>
      </c>
    </row>
    <row r="863" spans="1:24" x14ac:dyDescent="0.2">
      <c r="A863" s="15" t="s">
        <v>15540</v>
      </c>
      <c r="I863">
        <v>1</v>
      </c>
      <c r="N863">
        <v>1</v>
      </c>
      <c r="O863">
        <v>1</v>
      </c>
      <c r="P863">
        <v>1</v>
      </c>
      <c r="Q863">
        <v>1</v>
      </c>
      <c r="X863">
        <v>5</v>
      </c>
    </row>
    <row r="864" spans="1:24" x14ac:dyDescent="0.2">
      <c r="A864" s="15" t="s">
        <v>791</v>
      </c>
      <c r="D864">
        <v>1</v>
      </c>
      <c r="X864">
        <v>1</v>
      </c>
    </row>
    <row r="865" spans="1:24" x14ac:dyDescent="0.2">
      <c r="A865" s="15" t="s">
        <v>36518</v>
      </c>
      <c r="P865">
        <v>1</v>
      </c>
      <c r="X865">
        <v>1</v>
      </c>
    </row>
    <row r="866" spans="1:24" s="17" customFormat="1" x14ac:dyDescent="0.2">
      <c r="A866" s="16" t="s">
        <v>1590</v>
      </c>
      <c r="B866" s="17">
        <v>1</v>
      </c>
      <c r="D866" s="17">
        <v>3</v>
      </c>
      <c r="F866" s="17">
        <v>1</v>
      </c>
      <c r="G866" s="17">
        <v>1</v>
      </c>
      <c r="I866" s="17">
        <v>1</v>
      </c>
      <c r="P866" s="17">
        <v>1</v>
      </c>
      <c r="R866" s="17">
        <v>2</v>
      </c>
      <c r="X866" s="17">
        <v>10</v>
      </c>
    </row>
    <row r="867" spans="1:24" x14ac:dyDescent="0.2">
      <c r="A867" s="15" t="s">
        <v>22143</v>
      </c>
      <c r="K867">
        <v>1</v>
      </c>
      <c r="O867">
        <v>1</v>
      </c>
      <c r="P867">
        <v>1</v>
      </c>
      <c r="R867">
        <v>1</v>
      </c>
      <c r="X867">
        <v>4</v>
      </c>
    </row>
    <row r="868" spans="1:24" x14ac:dyDescent="0.2">
      <c r="A868" s="15" t="s">
        <v>18769</v>
      </c>
      <c r="L868">
        <v>1</v>
      </c>
      <c r="X868">
        <v>1</v>
      </c>
    </row>
    <row r="869" spans="1:24" x14ac:dyDescent="0.2">
      <c r="A869" s="15" t="s">
        <v>29950</v>
      </c>
      <c r="M869">
        <v>1</v>
      </c>
      <c r="P869">
        <v>1</v>
      </c>
      <c r="R869">
        <v>1</v>
      </c>
      <c r="T869">
        <v>1</v>
      </c>
      <c r="X869">
        <v>4</v>
      </c>
    </row>
    <row r="870" spans="1:24" x14ac:dyDescent="0.2">
      <c r="A870" s="15" t="s">
        <v>10019</v>
      </c>
      <c r="F870">
        <v>1</v>
      </c>
      <c r="X870">
        <v>1</v>
      </c>
    </row>
    <row r="871" spans="1:24" x14ac:dyDescent="0.2">
      <c r="A871" s="15" t="s">
        <v>28905</v>
      </c>
      <c r="P871">
        <v>1</v>
      </c>
      <c r="U871">
        <v>1</v>
      </c>
      <c r="X871">
        <v>2</v>
      </c>
    </row>
    <row r="872" spans="1:24" x14ac:dyDescent="0.2">
      <c r="A872" s="15" t="s">
        <v>14896</v>
      </c>
      <c r="M872">
        <v>1</v>
      </c>
      <c r="X872">
        <v>1</v>
      </c>
    </row>
    <row r="873" spans="1:24" x14ac:dyDescent="0.2">
      <c r="A873" s="15" t="s">
        <v>41097</v>
      </c>
      <c r="T873">
        <v>1</v>
      </c>
      <c r="X873">
        <v>1</v>
      </c>
    </row>
    <row r="874" spans="1:24" x14ac:dyDescent="0.2">
      <c r="A874" s="15" t="s">
        <v>17051</v>
      </c>
      <c r="H874">
        <v>1</v>
      </c>
      <c r="N874">
        <v>1</v>
      </c>
      <c r="X874">
        <v>2</v>
      </c>
    </row>
    <row r="875" spans="1:24" x14ac:dyDescent="0.2">
      <c r="A875" s="15" t="s">
        <v>101</v>
      </c>
      <c r="G875">
        <v>1</v>
      </c>
      <c r="H875">
        <v>1</v>
      </c>
      <c r="I875">
        <v>1</v>
      </c>
      <c r="X875">
        <v>3</v>
      </c>
    </row>
    <row r="876" spans="1:24" x14ac:dyDescent="0.2">
      <c r="A876" s="15" t="s">
        <v>39356</v>
      </c>
      <c r="S876">
        <v>1</v>
      </c>
      <c r="X876">
        <v>1</v>
      </c>
    </row>
    <row r="877" spans="1:24" x14ac:dyDescent="0.2">
      <c r="A877" s="15" t="s">
        <v>22649</v>
      </c>
      <c r="K877">
        <v>1</v>
      </c>
      <c r="N877">
        <v>1</v>
      </c>
      <c r="O877">
        <v>1</v>
      </c>
      <c r="Q877">
        <v>1</v>
      </c>
      <c r="R877">
        <v>1</v>
      </c>
      <c r="S877">
        <v>1</v>
      </c>
      <c r="X877">
        <v>6</v>
      </c>
    </row>
    <row r="878" spans="1:24" x14ac:dyDescent="0.2">
      <c r="A878" s="15" t="s">
        <v>21212</v>
      </c>
      <c r="K878">
        <v>1</v>
      </c>
      <c r="X878">
        <v>1</v>
      </c>
    </row>
    <row r="879" spans="1:24" x14ac:dyDescent="0.2">
      <c r="A879" s="15" t="s">
        <v>30316</v>
      </c>
      <c r="U879">
        <v>1</v>
      </c>
      <c r="X879">
        <v>1</v>
      </c>
    </row>
    <row r="880" spans="1:24" x14ac:dyDescent="0.2">
      <c r="A880" s="15" t="s">
        <v>3642</v>
      </c>
      <c r="R880">
        <v>1</v>
      </c>
      <c r="S880">
        <v>1</v>
      </c>
      <c r="T880">
        <v>1</v>
      </c>
      <c r="X880">
        <v>3</v>
      </c>
    </row>
    <row r="881" spans="1:24" x14ac:dyDescent="0.2">
      <c r="A881" s="15" t="s">
        <v>20724</v>
      </c>
      <c r="K881">
        <v>1</v>
      </c>
      <c r="X881">
        <v>1</v>
      </c>
    </row>
    <row r="882" spans="1:24" x14ac:dyDescent="0.2">
      <c r="A882" s="15" t="s">
        <v>43789</v>
      </c>
      <c r="V882">
        <v>1</v>
      </c>
      <c r="X882">
        <v>1</v>
      </c>
    </row>
    <row r="883" spans="1:24" x14ac:dyDescent="0.2">
      <c r="A883" s="15" t="s">
        <v>43480</v>
      </c>
      <c r="U883">
        <v>1</v>
      </c>
      <c r="X883">
        <v>1</v>
      </c>
    </row>
    <row r="884" spans="1:24" x14ac:dyDescent="0.2">
      <c r="A884" s="15" t="s">
        <v>14036</v>
      </c>
      <c r="H884">
        <v>1</v>
      </c>
      <c r="X884">
        <v>1</v>
      </c>
    </row>
    <row r="885" spans="1:24" x14ac:dyDescent="0.2">
      <c r="A885" s="15" t="s">
        <v>18677</v>
      </c>
      <c r="I885">
        <v>1</v>
      </c>
      <c r="X885">
        <v>1</v>
      </c>
    </row>
    <row r="886" spans="1:24" x14ac:dyDescent="0.2">
      <c r="A886" s="15" t="s">
        <v>41878</v>
      </c>
      <c r="T886">
        <v>1</v>
      </c>
      <c r="X886">
        <v>1</v>
      </c>
    </row>
    <row r="887" spans="1:24" x14ac:dyDescent="0.2">
      <c r="A887" s="15" t="s">
        <v>14943</v>
      </c>
      <c r="H887">
        <v>1</v>
      </c>
      <c r="X887">
        <v>1</v>
      </c>
    </row>
    <row r="888" spans="1:24" x14ac:dyDescent="0.2">
      <c r="A888" s="15" t="s">
        <v>23790</v>
      </c>
      <c r="M888">
        <v>1</v>
      </c>
      <c r="X888">
        <v>1</v>
      </c>
    </row>
    <row r="889" spans="1:24" x14ac:dyDescent="0.2">
      <c r="A889" s="15" t="s">
        <v>13981</v>
      </c>
      <c r="G889">
        <v>1</v>
      </c>
      <c r="X889">
        <v>1</v>
      </c>
    </row>
    <row r="890" spans="1:24" x14ac:dyDescent="0.2">
      <c r="A890" s="15" t="s">
        <v>20324</v>
      </c>
      <c r="J890">
        <v>1</v>
      </c>
      <c r="X890">
        <v>1</v>
      </c>
    </row>
    <row r="891" spans="1:24" s="17" customFormat="1" x14ac:dyDescent="0.2">
      <c r="A891" s="16" t="s">
        <v>7317</v>
      </c>
      <c r="E891" s="17">
        <v>1</v>
      </c>
      <c r="H891" s="17">
        <v>2</v>
      </c>
      <c r="J891" s="17">
        <v>2</v>
      </c>
      <c r="K891" s="17">
        <v>1</v>
      </c>
      <c r="L891" s="17">
        <v>1</v>
      </c>
      <c r="M891" s="17">
        <v>2</v>
      </c>
      <c r="Q891" s="17">
        <v>2</v>
      </c>
      <c r="R891" s="17">
        <v>1</v>
      </c>
      <c r="T891" s="17">
        <v>1</v>
      </c>
      <c r="X891" s="17">
        <v>13</v>
      </c>
    </row>
    <row r="892" spans="1:24" x14ac:dyDescent="0.2">
      <c r="A892" s="15" t="s">
        <v>36532</v>
      </c>
      <c r="S892">
        <v>1</v>
      </c>
      <c r="U892">
        <v>1</v>
      </c>
      <c r="X892">
        <v>2</v>
      </c>
    </row>
    <row r="893" spans="1:24" x14ac:dyDescent="0.2">
      <c r="A893" s="15" t="s">
        <v>34455</v>
      </c>
      <c r="R893">
        <v>1</v>
      </c>
      <c r="X893">
        <v>1</v>
      </c>
    </row>
    <row r="894" spans="1:24" x14ac:dyDescent="0.2">
      <c r="A894" s="15" t="s">
        <v>33918</v>
      </c>
      <c r="O894">
        <v>1</v>
      </c>
      <c r="X894">
        <v>1</v>
      </c>
    </row>
    <row r="895" spans="1:24" x14ac:dyDescent="0.2">
      <c r="A895" s="15" t="s">
        <v>41643</v>
      </c>
      <c r="T895">
        <v>1</v>
      </c>
      <c r="X895">
        <v>1</v>
      </c>
    </row>
    <row r="896" spans="1:24" x14ac:dyDescent="0.2">
      <c r="A896" s="15" t="s">
        <v>35152</v>
      </c>
      <c r="Q896">
        <v>1</v>
      </c>
      <c r="X896">
        <v>1</v>
      </c>
    </row>
    <row r="897" spans="1:24" x14ac:dyDescent="0.2">
      <c r="A897" s="15" t="s">
        <v>3765</v>
      </c>
      <c r="D897">
        <v>1</v>
      </c>
      <c r="E897">
        <v>1</v>
      </c>
      <c r="I897">
        <v>1</v>
      </c>
      <c r="X897">
        <v>3</v>
      </c>
    </row>
    <row r="898" spans="1:24" x14ac:dyDescent="0.2">
      <c r="A898" s="15" t="s">
        <v>29268</v>
      </c>
      <c r="O898">
        <v>1</v>
      </c>
      <c r="P898">
        <v>2</v>
      </c>
      <c r="X898">
        <v>3</v>
      </c>
    </row>
    <row r="899" spans="1:24" s="17" customFormat="1" x14ac:dyDescent="0.2">
      <c r="A899" s="16" t="s">
        <v>1289</v>
      </c>
      <c r="B899" s="17">
        <v>1</v>
      </c>
      <c r="C899" s="17">
        <v>2</v>
      </c>
      <c r="D899" s="17">
        <v>1</v>
      </c>
      <c r="E899" s="17">
        <v>2</v>
      </c>
      <c r="F899" s="17">
        <v>2</v>
      </c>
      <c r="H899" s="17">
        <v>1</v>
      </c>
      <c r="K899" s="17">
        <v>1</v>
      </c>
      <c r="L899" s="17">
        <v>2</v>
      </c>
      <c r="N899" s="17">
        <v>1</v>
      </c>
      <c r="Q899" s="17">
        <v>1</v>
      </c>
      <c r="R899" s="17">
        <v>1</v>
      </c>
      <c r="S899" s="17">
        <v>1</v>
      </c>
      <c r="X899" s="17">
        <v>16</v>
      </c>
    </row>
    <row r="900" spans="1:24" x14ac:dyDescent="0.2">
      <c r="A900" s="15" t="s">
        <v>21689</v>
      </c>
      <c r="L900">
        <v>1</v>
      </c>
      <c r="X900">
        <v>1</v>
      </c>
    </row>
    <row r="901" spans="1:24" x14ac:dyDescent="0.2">
      <c r="A901" s="15" t="s">
        <v>24002</v>
      </c>
      <c r="K901">
        <v>1</v>
      </c>
      <c r="X901">
        <v>1</v>
      </c>
    </row>
    <row r="902" spans="1:24" x14ac:dyDescent="0.2">
      <c r="A902" s="15" t="s">
        <v>34136</v>
      </c>
      <c r="S902">
        <v>1</v>
      </c>
      <c r="U902">
        <v>1</v>
      </c>
      <c r="X902">
        <v>2</v>
      </c>
    </row>
    <row r="903" spans="1:24" x14ac:dyDescent="0.2">
      <c r="A903" s="15" t="s">
        <v>19698</v>
      </c>
      <c r="V903">
        <v>1</v>
      </c>
      <c r="X903">
        <v>1</v>
      </c>
    </row>
    <row r="904" spans="1:24" x14ac:dyDescent="0.2">
      <c r="A904" s="15" t="s">
        <v>21436</v>
      </c>
      <c r="L904">
        <v>1</v>
      </c>
      <c r="O904">
        <v>1</v>
      </c>
      <c r="X904">
        <v>2</v>
      </c>
    </row>
    <row r="905" spans="1:24" x14ac:dyDescent="0.2">
      <c r="A905" s="15" t="s">
        <v>25800</v>
      </c>
      <c r="K905">
        <v>1</v>
      </c>
      <c r="X905">
        <v>1</v>
      </c>
    </row>
    <row r="906" spans="1:24" x14ac:dyDescent="0.2">
      <c r="A906" s="15" t="s">
        <v>24587</v>
      </c>
      <c r="S906">
        <v>1</v>
      </c>
      <c r="X906">
        <v>1</v>
      </c>
    </row>
    <row r="907" spans="1:24" x14ac:dyDescent="0.2">
      <c r="A907" s="15" t="s">
        <v>17532</v>
      </c>
      <c r="J907">
        <v>1</v>
      </c>
      <c r="Q907">
        <v>1</v>
      </c>
      <c r="X907">
        <v>2</v>
      </c>
    </row>
    <row r="908" spans="1:24" x14ac:dyDescent="0.2">
      <c r="A908" s="15" t="s">
        <v>10758</v>
      </c>
      <c r="H908">
        <v>1</v>
      </c>
      <c r="X908">
        <v>1</v>
      </c>
    </row>
    <row r="909" spans="1:24" x14ac:dyDescent="0.2">
      <c r="A909" s="15" t="s">
        <v>26901</v>
      </c>
      <c r="M909">
        <v>1</v>
      </c>
      <c r="X909">
        <v>1</v>
      </c>
    </row>
    <row r="910" spans="1:24" s="17" customFormat="1" x14ac:dyDescent="0.2">
      <c r="A910" s="16" t="s">
        <v>1096</v>
      </c>
      <c r="C910" s="17">
        <v>2</v>
      </c>
      <c r="D910" s="17">
        <v>1</v>
      </c>
      <c r="G910" s="17">
        <v>1</v>
      </c>
      <c r="I910" s="17">
        <v>2</v>
      </c>
      <c r="L910" s="17">
        <v>2</v>
      </c>
      <c r="M910" s="17">
        <v>1</v>
      </c>
      <c r="N910" s="17">
        <v>1</v>
      </c>
      <c r="O910" s="17">
        <v>1</v>
      </c>
      <c r="P910" s="17">
        <v>1</v>
      </c>
      <c r="Q910" s="17">
        <v>2</v>
      </c>
      <c r="S910" s="17">
        <v>1</v>
      </c>
      <c r="U910" s="17">
        <v>1</v>
      </c>
      <c r="X910" s="17">
        <v>16</v>
      </c>
    </row>
    <row r="911" spans="1:24" x14ac:dyDescent="0.2">
      <c r="A911" s="15" t="s">
        <v>30106</v>
      </c>
      <c r="P911">
        <v>1</v>
      </c>
      <c r="X911">
        <v>1</v>
      </c>
    </row>
    <row r="912" spans="1:24" x14ac:dyDescent="0.2">
      <c r="A912" s="15" t="s">
        <v>33078</v>
      </c>
      <c r="P912">
        <v>1</v>
      </c>
      <c r="X912">
        <v>1</v>
      </c>
    </row>
    <row r="913" spans="1:24" x14ac:dyDescent="0.2">
      <c r="A913" s="15" t="s">
        <v>42114</v>
      </c>
      <c r="T913">
        <v>1</v>
      </c>
      <c r="X913">
        <v>1</v>
      </c>
    </row>
    <row r="914" spans="1:24" x14ac:dyDescent="0.2">
      <c r="A914" s="15" t="s">
        <v>29277</v>
      </c>
      <c r="Q914">
        <v>1</v>
      </c>
      <c r="X914">
        <v>1</v>
      </c>
    </row>
    <row r="915" spans="1:24" x14ac:dyDescent="0.2">
      <c r="A915" s="15" t="s">
        <v>14842</v>
      </c>
      <c r="K915">
        <v>1</v>
      </c>
      <c r="X915">
        <v>1</v>
      </c>
    </row>
    <row r="916" spans="1:24" x14ac:dyDescent="0.2">
      <c r="A916" s="15" t="s">
        <v>26195</v>
      </c>
      <c r="R916">
        <v>1</v>
      </c>
      <c r="X916">
        <v>1</v>
      </c>
    </row>
    <row r="917" spans="1:24" x14ac:dyDescent="0.2">
      <c r="A917" s="15" t="s">
        <v>31575</v>
      </c>
      <c r="R917">
        <v>1</v>
      </c>
      <c r="X917">
        <v>1</v>
      </c>
    </row>
    <row r="918" spans="1:24" x14ac:dyDescent="0.2">
      <c r="A918" s="15" t="s">
        <v>32436</v>
      </c>
      <c r="R918">
        <v>1</v>
      </c>
      <c r="X918">
        <v>1</v>
      </c>
    </row>
    <row r="919" spans="1:24" x14ac:dyDescent="0.2">
      <c r="A919" s="15" t="s">
        <v>22117</v>
      </c>
      <c r="O919">
        <v>2</v>
      </c>
      <c r="T919">
        <v>1</v>
      </c>
      <c r="X919">
        <v>3</v>
      </c>
    </row>
    <row r="920" spans="1:24" x14ac:dyDescent="0.2">
      <c r="A920" s="15" t="s">
        <v>30149</v>
      </c>
      <c r="O920">
        <v>1</v>
      </c>
      <c r="X920">
        <v>1</v>
      </c>
    </row>
    <row r="921" spans="1:24" s="17" customFormat="1" x14ac:dyDescent="0.2">
      <c r="A921" s="16" t="s">
        <v>9458</v>
      </c>
      <c r="H921" s="17">
        <v>3</v>
      </c>
      <c r="L921" s="17">
        <v>2</v>
      </c>
      <c r="N921" s="17">
        <v>1</v>
      </c>
      <c r="O921" s="17">
        <v>2</v>
      </c>
      <c r="P921" s="17">
        <v>1</v>
      </c>
      <c r="S921" s="17">
        <v>1</v>
      </c>
      <c r="X921" s="17">
        <v>10</v>
      </c>
    </row>
    <row r="922" spans="1:24" x14ac:dyDescent="0.2">
      <c r="A922" s="15" t="s">
        <v>8996</v>
      </c>
      <c r="G922">
        <v>1</v>
      </c>
      <c r="L922">
        <v>1</v>
      </c>
      <c r="X922">
        <v>2</v>
      </c>
    </row>
    <row r="923" spans="1:24" x14ac:dyDescent="0.2">
      <c r="A923" s="15" t="s">
        <v>15395</v>
      </c>
      <c r="H923">
        <v>1</v>
      </c>
      <c r="X923">
        <v>1</v>
      </c>
    </row>
    <row r="924" spans="1:24" x14ac:dyDescent="0.2">
      <c r="A924" s="15" t="s">
        <v>1068</v>
      </c>
      <c r="B924">
        <v>1</v>
      </c>
      <c r="L924">
        <v>1</v>
      </c>
      <c r="M924">
        <v>2</v>
      </c>
      <c r="X924">
        <v>4</v>
      </c>
    </row>
    <row r="925" spans="1:24" s="17" customFormat="1" x14ac:dyDescent="0.2">
      <c r="A925" s="16" t="s">
        <v>9676</v>
      </c>
      <c r="J925" s="17">
        <v>1</v>
      </c>
      <c r="L925" s="17">
        <v>1</v>
      </c>
      <c r="M925" s="17">
        <v>3</v>
      </c>
      <c r="O925" s="17">
        <v>3</v>
      </c>
      <c r="P925" s="17">
        <v>1</v>
      </c>
      <c r="R925" s="17">
        <v>2</v>
      </c>
      <c r="U925" s="17">
        <v>2</v>
      </c>
      <c r="X925" s="17">
        <v>13</v>
      </c>
    </row>
    <row r="926" spans="1:24" x14ac:dyDescent="0.2">
      <c r="A926" s="15" t="s">
        <v>10369</v>
      </c>
      <c r="G926">
        <v>1</v>
      </c>
      <c r="X926">
        <v>1</v>
      </c>
    </row>
    <row r="927" spans="1:24" x14ac:dyDescent="0.2">
      <c r="A927" s="15" t="s">
        <v>19053</v>
      </c>
      <c r="K927">
        <v>1</v>
      </c>
      <c r="M927">
        <v>1</v>
      </c>
      <c r="X927">
        <v>2</v>
      </c>
    </row>
    <row r="928" spans="1:24" x14ac:dyDescent="0.2">
      <c r="A928" s="15" t="s">
        <v>34766</v>
      </c>
      <c r="Q928">
        <v>1</v>
      </c>
      <c r="X928">
        <v>1</v>
      </c>
    </row>
    <row r="929" spans="1:24" x14ac:dyDescent="0.2">
      <c r="A929" s="15" t="s">
        <v>26360</v>
      </c>
      <c r="L929">
        <v>1</v>
      </c>
      <c r="X929">
        <v>1</v>
      </c>
    </row>
    <row r="930" spans="1:24" x14ac:dyDescent="0.2">
      <c r="A930" s="15" t="s">
        <v>376</v>
      </c>
      <c r="B930">
        <v>2</v>
      </c>
      <c r="D930">
        <v>1</v>
      </c>
      <c r="X930">
        <v>3</v>
      </c>
    </row>
    <row r="931" spans="1:24" x14ac:dyDescent="0.2">
      <c r="A931" s="15" t="s">
        <v>5495</v>
      </c>
      <c r="D931">
        <v>1</v>
      </c>
      <c r="X931">
        <v>1</v>
      </c>
    </row>
    <row r="932" spans="1:24" x14ac:dyDescent="0.2">
      <c r="A932" s="15" t="s">
        <v>3362</v>
      </c>
      <c r="B932">
        <v>1</v>
      </c>
      <c r="D932">
        <v>1</v>
      </c>
      <c r="G932">
        <v>1</v>
      </c>
      <c r="M932">
        <v>1</v>
      </c>
      <c r="S932">
        <v>1</v>
      </c>
      <c r="T932">
        <v>1</v>
      </c>
      <c r="X932">
        <v>6</v>
      </c>
    </row>
    <row r="933" spans="1:24" x14ac:dyDescent="0.2">
      <c r="A933" s="15" t="s">
        <v>38388</v>
      </c>
      <c r="R933">
        <v>1</v>
      </c>
      <c r="X933">
        <v>1</v>
      </c>
    </row>
    <row r="934" spans="1:24" s="17" customFormat="1" x14ac:dyDescent="0.2">
      <c r="A934" s="16" t="s">
        <v>2059</v>
      </c>
      <c r="B934" s="17">
        <v>1</v>
      </c>
      <c r="F934" s="17">
        <v>1</v>
      </c>
      <c r="H934" s="17">
        <v>1</v>
      </c>
      <c r="I934" s="17">
        <v>1</v>
      </c>
      <c r="K934" s="17">
        <v>2</v>
      </c>
      <c r="N934" s="17">
        <v>1</v>
      </c>
      <c r="P934" s="17">
        <v>1</v>
      </c>
      <c r="S934" s="17">
        <v>1</v>
      </c>
      <c r="U934" s="17">
        <v>1</v>
      </c>
      <c r="V934" s="17">
        <v>1</v>
      </c>
      <c r="X934" s="17">
        <v>11</v>
      </c>
    </row>
    <row r="935" spans="1:24" x14ac:dyDescent="0.2">
      <c r="A935" s="15" t="s">
        <v>7102</v>
      </c>
      <c r="E935">
        <v>1</v>
      </c>
      <c r="G935">
        <v>1</v>
      </c>
      <c r="X935">
        <v>2</v>
      </c>
    </row>
    <row r="936" spans="1:24" x14ac:dyDescent="0.2">
      <c r="A936" s="15" t="s">
        <v>2351</v>
      </c>
      <c r="D936">
        <v>1</v>
      </c>
      <c r="E936">
        <v>1</v>
      </c>
      <c r="T936">
        <v>1</v>
      </c>
      <c r="X936">
        <v>3</v>
      </c>
    </row>
    <row r="937" spans="1:24" x14ac:dyDescent="0.2">
      <c r="A937" s="15" t="s">
        <v>16635</v>
      </c>
      <c r="I937">
        <v>1</v>
      </c>
      <c r="X937">
        <v>1</v>
      </c>
    </row>
    <row r="938" spans="1:24" x14ac:dyDescent="0.2">
      <c r="A938" s="15" t="s">
        <v>23428</v>
      </c>
      <c r="O938">
        <v>1</v>
      </c>
      <c r="X938">
        <v>1</v>
      </c>
    </row>
    <row r="939" spans="1:24" x14ac:dyDescent="0.2">
      <c r="A939" s="15" t="s">
        <v>3031</v>
      </c>
      <c r="C939">
        <v>1</v>
      </c>
      <c r="X939">
        <v>1</v>
      </c>
    </row>
    <row r="940" spans="1:24" x14ac:dyDescent="0.2">
      <c r="A940" s="15" t="s">
        <v>20016</v>
      </c>
      <c r="V940">
        <v>1</v>
      </c>
      <c r="X940">
        <v>1</v>
      </c>
    </row>
    <row r="941" spans="1:24" x14ac:dyDescent="0.2">
      <c r="A941" s="15" t="s">
        <v>32274</v>
      </c>
      <c r="P941">
        <v>1</v>
      </c>
      <c r="X941">
        <v>1</v>
      </c>
    </row>
    <row r="942" spans="1:24" x14ac:dyDescent="0.2">
      <c r="A942" s="15" t="s">
        <v>18613</v>
      </c>
      <c r="J942">
        <v>1</v>
      </c>
      <c r="X942">
        <v>1</v>
      </c>
    </row>
    <row r="943" spans="1:24" x14ac:dyDescent="0.2">
      <c r="A943" s="15" t="s">
        <v>15480</v>
      </c>
      <c r="K943">
        <v>1</v>
      </c>
      <c r="T943">
        <v>1</v>
      </c>
      <c r="X943">
        <v>2</v>
      </c>
    </row>
    <row r="944" spans="1:24" x14ac:dyDescent="0.2">
      <c r="A944" s="15" t="s">
        <v>16095</v>
      </c>
      <c r="K944">
        <v>1</v>
      </c>
      <c r="X944">
        <v>1</v>
      </c>
    </row>
    <row r="945" spans="1:24" s="17" customFormat="1" x14ac:dyDescent="0.2">
      <c r="A945" s="16" t="s">
        <v>18208</v>
      </c>
      <c r="K945" s="17">
        <v>1</v>
      </c>
      <c r="L945" s="17">
        <v>1</v>
      </c>
      <c r="M945" s="17">
        <v>1</v>
      </c>
      <c r="N945" s="17">
        <v>1</v>
      </c>
      <c r="O945" s="17">
        <v>2</v>
      </c>
      <c r="P945" s="17">
        <v>3</v>
      </c>
      <c r="Q945" s="17">
        <v>1</v>
      </c>
      <c r="R945" s="17">
        <v>1</v>
      </c>
      <c r="T945" s="17">
        <v>1</v>
      </c>
      <c r="X945" s="17">
        <v>12</v>
      </c>
    </row>
    <row r="946" spans="1:24" x14ac:dyDescent="0.2">
      <c r="A946" s="15" t="s">
        <v>9279</v>
      </c>
      <c r="H946">
        <v>1</v>
      </c>
      <c r="I946">
        <v>1</v>
      </c>
      <c r="X946">
        <v>2</v>
      </c>
    </row>
    <row r="947" spans="1:24" x14ac:dyDescent="0.2">
      <c r="A947" s="15" t="s">
        <v>2236</v>
      </c>
      <c r="B947">
        <v>1</v>
      </c>
      <c r="C947">
        <v>1</v>
      </c>
      <c r="E947">
        <v>1</v>
      </c>
      <c r="H947">
        <v>1</v>
      </c>
      <c r="N947">
        <v>1</v>
      </c>
      <c r="X947">
        <v>5</v>
      </c>
    </row>
    <row r="948" spans="1:24" x14ac:dyDescent="0.2">
      <c r="A948" s="15" t="s">
        <v>17586</v>
      </c>
      <c r="N948">
        <v>1</v>
      </c>
      <c r="Q948">
        <v>1</v>
      </c>
      <c r="S948">
        <v>2</v>
      </c>
      <c r="U948">
        <v>1</v>
      </c>
      <c r="X948">
        <v>5</v>
      </c>
    </row>
    <row r="949" spans="1:24" x14ac:dyDescent="0.2">
      <c r="A949" s="15" t="s">
        <v>6514</v>
      </c>
      <c r="E949">
        <v>1</v>
      </c>
      <c r="X949">
        <v>1</v>
      </c>
    </row>
    <row r="950" spans="1:24" x14ac:dyDescent="0.2">
      <c r="A950" s="15" t="s">
        <v>4154</v>
      </c>
      <c r="D950">
        <v>1</v>
      </c>
      <c r="E950">
        <v>1</v>
      </c>
      <c r="I950">
        <v>2</v>
      </c>
      <c r="M950">
        <v>1</v>
      </c>
      <c r="Q950">
        <v>1</v>
      </c>
      <c r="X950">
        <v>6</v>
      </c>
    </row>
    <row r="951" spans="1:24" x14ac:dyDescent="0.2">
      <c r="A951" s="15" t="s">
        <v>3940</v>
      </c>
      <c r="C951">
        <v>1</v>
      </c>
      <c r="X951">
        <v>1</v>
      </c>
    </row>
    <row r="952" spans="1:24" x14ac:dyDescent="0.2">
      <c r="A952" s="15" t="s">
        <v>17325</v>
      </c>
      <c r="M952">
        <v>1</v>
      </c>
      <c r="T952">
        <v>2</v>
      </c>
      <c r="X952">
        <v>3</v>
      </c>
    </row>
    <row r="953" spans="1:24" x14ac:dyDescent="0.2">
      <c r="A953" s="15" t="s">
        <v>20638</v>
      </c>
      <c r="P953">
        <v>1</v>
      </c>
      <c r="X953">
        <v>1</v>
      </c>
    </row>
    <row r="954" spans="1:24" x14ac:dyDescent="0.2">
      <c r="A954" s="15" t="s">
        <v>5037</v>
      </c>
      <c r="D954">
        <v>1</v>
      </c>
      <c r="F954">
        <v>1</v>
      </c>
      <c r="U954">
        <v>1</v>
      </c>
      <c r="X954">
        <v>3</v>
      </c>
    </row>
    <row r="955" spans="1:24" x14ac:dyDescent="0.2">
      <c r="A955" s="15" t="s">
        <v>16767</v>
      </c>
      <c r="J955">
        <v>1</v>
      </c>
      <c r="M955">
        <v>2</v>
      </c>
      <c r="N955">
        <v>1</v>
      </c>
      <c r="X955">
        <v>4</v>
      </c>
    </row>
    <row r="956" spans="1:24" s="17" customFormat="1" x14ac:dyDescent="0.2">
      <c r="A956" s="16" t="s">
        <v>1671</v>
      </c>
      <c r="D956" s="17">
        <v>1</v>
      </c>
      <c r="G956" s="17">
        <v>3</v>
      </c>
      <c r="H956" s="17">
        <v>1</v>
      </c>
      <c r="I956" s="17">
        <v>1</v>
      </c>
      <c r="J956" s="17">
        <v>3</v>
      </c>
      <c r="K956" s="17">
        <v>1</v>
      </c>
      <c r="M956" s="17">
        <v>3</v>
      </c>
      <c r="N956" s="17">
        <v>1</v>
      </c>
      <c r="O956" s="17">
        <v>3</v>
      </c>
      <c r="Q956" s="17">
        <v>1</v>
      </c>
      <c r="R956" s="17">
        <v>1</v>
      </c>
      <c r="T956" s="17">
        <v>1</v>
      </c>
      <c r="X956" s="17">
        <v>20</v>
      </c>
    </row>
    <row r="957" spans="1:24" x14ac:dyDescent="0.2">
      <c r="A957" s="15" t="s">
        <v>22689</v>
      </c>
      <c r="M957">
        <v>1</v>
      </c>
      <c r="R957">
        <v>1</v>
      </c>
      <c r="U957">
        <v>1</v>
      </c>
      <c r="X957">
        <v>3</v>
      </c>
    </row>
    <row r="958" spans="1:24" x14ac:dyDescent="0.2">
      <c r="A958" s="15" t="s">
        <v>41365</v>
      </c>
      <c r="S958">
        <v>1</v>
      </c>
      <c r="X958">
        <v>1</v>
      </c>
    </row>
    <row r="959" spans="1:24" x14ac:dyDescent="0.2">
      <c r="A959" s="15" t="s">
        <v>6763</v>
      </c>
      <c r="D959">
        <v>1</v>
      </c>
      <c r="H959">
        <v>1</v>
      </c>
      <c r="L959">
        <v>1</v>
      </c>
      <c r="X959">
        <v>3</v>
      </c>
    </row>
    <row r="960" spans="1:24" x14ac:dyDescent="0.2">
      <c r="A960" s="15" t="s">
        <v>5290</v>
      </c>
      <c r="D960">
        <v>1</v>
      </c>
      <c r="X960">
        <v>1</v>
      </c>
    </row>
    <row r="961" spans="1:24" x14ac:dyDescent="0.2">
      <c r="A961" s="15" t="s">
        <v>22848</v>
      </c>
      <c r="M961">
        <v>1</v>
      </c>
      <c r="X961">
        <v>1</v>
      </c>
    </row>
    <row r="962" spans="1:24" x14ac:dyDescent="0.2">
      <c r="A962" s="15" t="s">
        <v>36074</v>
      </c>
      <c r="P962">
        <v>1</v>
      </c>
      <c r="V962">
        <v>1</v>
      </c>
      <c r="X962">
        <v>2</v>
      </c>
    </row>
    <row r="963" spans="1:24" x14ac:dyDescent="0.2">
      <c r="A963" s="15" t="s">
        <v>17271</v>
      </c>
      <c r="L963">
        <v>2</v>
      </c>
      <c r="P963">
        <v>1</v>
      </c>
      <c r="U963">
        <v>1</v>
      </c>
      <c r="X963">
        <v>4</v>
      </c>
    </row>
    <row r="964" spans="1:24" x14ac:dyDescent="0.2">
      <c r="A964" s="15" t="s">
        <v>2268</v>
      </c>
      <c r="B964">
        <v>1</v>
      </c>
      <c r="X964">
        <v>1</v>
      </c>
    </row>
    <row r="965" spans="1:24" x14ac:dyDescent="0.2">
      <c r="A965" s="15" t="s">
        <v>34112</v>
      </c>
      <c r="P965">
        <v>1</v>
      </c>
      <c r="X965">
        <v>1</v>
      </c>
    </row>
    <row r="966" spans="1:24" x14ac:dyDescent="0.2">
      <c r="A966" s="15" t="s">
        <v>13512</v>
      </c>
      <c r="G966">
        <v>1</v>
      </c>
      <c r="X966">
        <v>1</v>
      </c>
    </row>
    <row r="967" spans="1:24" x14ac:dyDescent="0.2">
      <c r="A967" s="15" t="s">
        <v>39768</v>
      </c>
      <c r="Q967">
        <v>1</v>
      </c>
      <c r="X967">
        <v>1</v>
      </c>
    </row>
    <row r="968" spans="1:24" x14ac:dyDescent="0.2">
      <c r="A968" s="15" t="s">
        <v>14450</v>
      </c>
      <c r="I968">
        <v>1</v>
      </c>
      <c r="K968">
        <v>1</v>
      </c>
      <c r="M968">
        <v>1</v>
      </c>
      <c r="X968">
        <v>3</v>
      </c>
    </row>
    <row r="969" spans="1:24" x14ac:dyDescent="0.2">
      <c r="A969" s="15" t="s">
        <v>1440</v>
      </c>
      <c r="B969">
        <v>1</v>
      </c>
      <c r="C969">
        <v>1</v>
      </c>
      <c r="G969">
        <v>1</v>
      </c>
      <c r="L969">
        <v>1</v>
      </c>
      <c r="N969">
        <v>1</v>
      </c>
      <c r="X969">
        <v>5</v>
      </c>
    </row>
    <row r="970" spans="1:24" x14ac:dyDescent="0.2">
      <c r="A970" s="15" t="s">
        <v>5241</v>
      </c>
      <c r="E970">
        <v>1</v>
      </c>
      <c r="L970">
        <v>1</v>
      </c>
      <c r="X970">
        <v>2</v>
      </c>
    </row>
    <row r="971" spans="1:24" x14ac:dyDescent="0.2">
      <c r="A971" s="15" t="s">
        <v>2738</v>
      </c>
      <c r="E971">
        <v>1</v>
      </c>
      <c r="K971">
        <v>1</v>
      </c>
      <c r="M971">
        <v>1</v>
      </c>
      <c r="N971">
        <v>2</v>
      </c>
      <c r="O971">
        <v>1</v>
      </c>
      <c r="X971">
        <v>6</v>
      </c>
    </row>
    <row r="972" spans="1:24" x14ac:dyDescent="0.2">
      <c r="A972" s="15" t="s">
        <v>26956</v>
      </c>
      <c r="N972">
        <v>1</v>
      </c>
      <c r="X972">
        <v>1</v>
      </c>
    </row>
    <row r="973" spans="1:24" x14ac:dyDescent="0.2">
      <c r="A973" s="15" t="s">
        <v>26771</v>
      </c>
      <c r="N973">
        <v>1</v>
      </c>
      <c r="X973">
        <v>1</v>
      </c>
    </row>
    <row r="974" spans="1:24" x14ac:dyDescent="0.2">
      <c r="A974" s="15" t="s">
        <v>21808</v>
      </c>
      <c r="J974">
        <v>1</v>
      </c>
      <c r="X974">
        <v>1</v>
      </c>
    </row>
    <row r="975" spans="1:24" x14ac:dyDescent="0.2">
      <c r="A975" s="15" t="s">
        <v>12600</v>
      </c>
      <c r="H975">
        <v>1</v>
      </c>
      <c r="K975">
        <v>1</v>
      </c>
      <c r="L975">
        <v>2</v>
      </c>
      <c r="O975">
        <v>1</v>
      </c>
      <c r="P975">
        <v>2</v>
      </c>
      <c r="Q975">
        <v>1</v>
      </c>
      <c r="T975">
        <v>1</v>
      </c>
      <c r="X975">
        <v>9</v>
      </c>
    </row>
    <row r="976" spans="1:24" x14ac:dyDescent="0.2">
      <c r="A976" s="15" t="s">
        <v>12734</v>
      </c>
      <c r="G976">
        <v>1</v>
      </c>
      <c r="X976">
        <v>1</v>
      </c>
    </row>
    <row r="977" spans="1:24" x14ac:dyDescent="0.2">
      <c r="A977" s="15" t="s">
        <v>2775</v>
      </c>
      <c r="C977">
        <v>1</v>
      </c>
      <c r="X977">
        <v>1</v>
      </c>
    </row>
    <row r="978" spans="1:24" x14ac:dyDescent="0.2">
      <c r="A978" s="15" t="s">
        <v>18719</v>
      </c>
      <c r="J978">
        <v>1</v>
      </c>
      <c r="X978">
        <v>1</v>
      </c>
    </row>
    <row r="979" spans="1:24" x14ac:dyDescent="0.2">
      <c r="A979" s="15" t="s">
        <v>35324</v>
      </c>
      <c r="P979">
        <v>1</v>
      </c>
      <c r="X979">
        <v>1</v>
      </c>
    </row>
    <row r="980" spans="1:24" x14ac:dyDescent="0.2">
      <c r="A980" s="15" t="s">
        <v>12636</v>
      </c>
      <c r="L980">
        <v>1</v>
      </c>
      <c r="N980">
        <v>1</v>
      </c>
      <c r="X980">
        <v>2</v>
      </c>
    </row>
    <row r="981" spans="1:24" x14ac:dyDescent="0.2">
      <c r="A981" s="15" t="s">
        <v>8988</v>
      </c>
      <c r="F981">
        <v>1</v>
      </c>
      <c r="Q981">
        <v>1</v>
      </c>
      <c r="X981">
        <v>2</v>
      </c>
    </row>
    <row r="982" spans="1:24" x14ac:dyDescent="0.2">
      <c r="A982" s="15" t="s">
        <v>36557</v>
      </c>
      <c r="P982">
        <v>1</v>
      </c>
      <c r="X982">
        <v>1</v>
      </c>
    </row>
    <row r="983" spans="1:24" x14ac:dyDescent="0.2">
      <c r="A983" s="15" t="s">
        <v>34120</v>
      </c>
      <c r="O983">
        <v>1</v>
      </c>
      <c r="X983">
        <v>1</v>
      </c>
    </row>
    <row r="984" spans="1:24" x14ac:dyDescent="0.2">
      <c r="A984" s="15" t="s">
        <v>7310</v>
      </c>
      <c r="F984">
        <v>1</v>
      </c>
      <c r="X984">
        <v>1</v>
      </c>
    </row>
    <row r="985" spans="1:24" x14ac:dyDescent="0.2">
      <c r="A985" s="15" t="s">
        <v>27855</v>
      </c>
      <c r="L985">
        <v>1</v>
      </c>
      <c r="X985">
        <v>1</v>
      </c>
    </row>
    <row r="986" spans="1:24" x14ac:dyDescent="0.2">
      <c r="A986" s="15" t="s">
        <v>18884</v>
      </c>
      <c r="J986">
        <v>1</v>
      </c>
      <c r="X986">
        <v>1</v>
      </c>
    </row>
    <row r="987" spans="1:24" x14ac:dyDescent="0.2">
      <c r="A987" s="15" t="s">
        <v>38574</v>
      </c>
      <c r="R987">
        <v>1</v>
      </c>
      <c r="X987">
        <v>1</v>
      </c>
    </row>
    <row r="988" spans="1:24" x14ac:dyDescent="0.2">
      <c r="A988" s="15" t="s">
        <v>13743</v>
      </c>
      <c r="H988">
        <v>1</v>
      </c>
      <c r="X988">
        <v>1</v>
      </c>
    </row>
    <row r="989" spans="1:24" x14ac:dyDescent="0.2">
      <c r="A989" s="15" t="s">
        <v>4801</v>
      </c>
      <c r="D989">
        <v>1</v>
      </c>
      <c r="G989">
        <v>1</v>
      </c>
      <c r="J989">
        <v>1</v>
      </c>
      <c r="O989">
        <v>2</v>
      </c>
      <c r="P989">
        <v>1</v>
      </c>
      <c r="R989">
        <v>1</v>
      </c>
      <c r="X989">
        <v>7</v>
      </c>
    </row>
    <row r="990" spans="1:24" x14ac:dyDescent="0.2">
      <c r="A990" s="15" t="s">
        <v>20590</v>
      </c>
      <c r="J990">
        <v>1</v>
      </c>
      <c r="X990">
        <v>1</v>
      </c>
    </row>
    <row r="991" spans="1:24" x14ac:dyDescent="0.2">
      <c r="A991" s="15" t="s">
        <v>6495</v>
      </c>
      <c r="E991">
        <v>1</v>
      </c>
      <c r="G991">
        <v>1</v>
      </c>
      <c r="X991">
        <v>2</v>
      </c>
    </row>
    <row r="992" spans="1:24" x14ac:dyDescent="0.2">
      <c r="A992" s="15" t="s">
        <v>7429</v>
      </c>
      <c r="F992">
        <v>1</v>
      </c>
      <c r="G992">
        <v>1</v>
      </c>
      <c r="H992">
        <v>1</v>
      </c>
      <c r="M992">
        <v>1</v>
      </c>
      <c r="N992">
        <v>1</v>
      </c>
      <c r="R992">
        <v>1</v>
      </c>
      <c r="T992">
        <v>1</v>
      </c>
      <c r="X992">
        <v>7</v>
      </c>
    </row>
    <row r="993" spans="1:24" x14ac:dyDescent="0.2">
      <c r="A993" s="15" t="s">
        <v>1633</v>
      </c>
      <c r="E993">
        <v>1</v>
      </c>
      <c r="S993">
        <v>1</v>
      </c>
      <c r="X993">
        <v>2</v>
      </c>
    </row>
    <row r="994" spans="1:24" x14ac:dyDescent="0.2">
      <c r="A994" s="15" t="s">
        <v>24226</v>
      </c>
      <c r="L994">
        <v>1</v>
      </c>
      <c r="N994">
        <v>1</v>
      </c>
      <c r="O994">
        <v>1</v>
      </c>
      <c r="P994">
        <v>1</v>
      </c>
      <c r="Q994">
        <v>2</v>
      </c>
      <c r="R994">
        <v>1</v>
      </c>
      <c r="S994">
        <v>1</v>
      </c>
      <c r="T994">
        <v>1</v>
      </c>
      <c r="X994">
        <v>9</v>
      </c>
    </row>
    <row r="995" spans="1:24" x14ac:dyDescent="0.2">
      <c r="A995" s="15" t="s">
        <v>1958</v>
      </c>
      <c r="B995">
        <v>1</v>
      </c>
      <c r="C995">
        <v>2</v>
      </c>
      <c r="D995">
        <v>2</v>
      </c>
      <c r="G995">
        <v>1</v>
      </c>
      <c r="L995">
        <v>1</v>
      </c>
      <c r="Q995">
        <v>1</v>
      </c>
      <c r="T995">
        <v>1</v>
      </c>
      <c r="X995">
        <v>9</v>
      </c>
    </row>
    <row r="996" spans="1:24" x14ac:dyDescent="0.2">
      <c r="A996" s="15" t="s">
        <v>7294</v>
      </c>
      <c r="F996">
        <v>1</v>
      </c>
      <c r="X996">
        <v>1</v>
      </c>
    </row>
    <row r="997" spans="1:24" x14ac:dyDescent="0.2">
      <c r="A997" s="15" t="s">
        <v>1554</v>
      </c>
      <c r="B997">
        <v>1</v>
      </c>
      <c r="X997">
        <v>1</v>
      </c>
    </row>
    <row r="998" spans="1:24" x14ac:dyDescent="0.2">
      <c r="A998" s="15" t="s">
        <v>4036</v>
      </c>
      <c r="C998">
        <v>1</v>
      </c>
      <c r="X998">
        <v>1</v>
      </c>
    </row>
    <row r="999" spans="1:24" x14ac:dyDescent="0.2">
      <c r="A999" s="15" t="s">
        <v>35204</v>
      </c>
      <c r="P999">
        <v>1</v>
      </c>
      <c r="X999">
        <v>1</v>
      </c>
    </row>
    <row r="1000" spans="1:24" x14ac:dyDescent="0.2">
      <c r="A1000" s="15" t="s">
        <v>21720</v>
      </c>
      <c r="K1000">
        <v>1</v>
      </c>
      <c r="X1000">
        <v>1</v>
      </c>
    </row>
    <row r="1001" spans="1:24" x14ac:dyDescent="0.2">
      <c r="A1001" s="15" t="s">
        <v>150</v>
      </c>
      <c r="B1001">
        <v>1</v>
      </c>
      <c r="X1001">
        <v>1</v>
      </c>
    </row>
    <row r="1002" spans="1:24" x14ac:dyDescent="0.2">
      <c r="A1002" s="15" t="s">
        <v>20841</v>
      </c>
      <c r="L1002">
        <v>1</v>
      </c>
      <c r="X1002">
        <v>1</v>
      </c>
    </row>
    <row r="1003" spans="1:24" x14ac:dyDescent="0.2">
      <c r="A1003" s="15" t="s">
        <v>1479</v>
      </c>
      <c r="B1003">
        <v>1</v>
      </c>
      <c r="O1003">
        <v>1</v>
      </c>
      <c r="Q1003">
        <v>1</v>
      </c>
      <c r="X1003">
        <v>3</v>
      </c>
    </row>
    <row r="1004" spans="1:24" x14ac:dyDescent="0.2">
      <c r="A1004" s="15" t="s">
        <v>26499</v>
      </c>
      <c r="M1004">
        <v>1</v>
      </c>
      <c r="O1004">
        <v>1</v>
      </c>
      <c r="X1004">
        <v>2</v>
      </c>
    </row>
    <row r="1005" spans="1:24" x14ac:dyDescent="0.2">
      <c r="A1005" s="15" t="s">
        <v>5160</v>
      </c>
      <c r="D1005">
        <v>1</v>
      </c>
      <c r="X1005">
        <v>1</v>
      </c>
    </row>
    <row r="1006" spans="1:24" x14ac:dyDescent="0.2">
      <c r="A1006" s="15" t="s">
        <v>20700</v>
      </c>
      <c r="K1006">
        <v>1</v>
      </c>
      <c r="X1006">
        <v>1</v>
      </c>
    </row>
    <row r="1007" spans="1:24" x14ac:dyDescent="0.2">
      <c r="A1007" s="15" t="s">
        <v>18200</v>
      </c>
      <c r="J1007">
        <v>1</v>
      </c>
      <c r="N1007">
        <v>1</v>
      </c>
      <c r="O1007">
        <v>1</v>
      </c>
      <c r="P1007">
        <v>1</v>
      </c>
      <c r="X1007">
        <v>4</v>
      </c>
    </row>
    <row r="1008" spans="1:24" x14ac:dyDescent="0.2">
      <c r="A1008" s="15" t="s">
        <v>3233</v>
      </c>
      <c r="C1008">
        <v>1</v>
      </c>
      <c r="E1008">
        <v>1</v>
      </c>
      <c r="U1008">
        <v>1</v>
      </c>
      <c r="X1008">
        <v>3</v>
      </c>
    </row>
    <row r="1009" spans="1:24" x14ac:dyDescent="0.2">
      <c r="A1009" s="15" t="s">
        <v>10403</v>
      </c>
      <c r="I1009">
        <v>1</v>
      </c>
      <c r="X1009">
        <v>1</v>
      </c>
    </row>
    <row r="1010" spans="1:24" x14ac:dyDescent="0.2">
      <c r="A1010" s="15" t="s">
        <v>16451</v>
      </c>
      <c r="I1010">
        <v>1</v>
      </c>
      <c r="X1010">
        <v>1</v>
      </c>
    </row>
    <row r="1011" spans="1:24" x14ac:dyDescent="0.2">
      <c r="A1011" s="15" t="s">
        <v>561</v>
      </c>
      <c r="D1011">
        <v>2</v>
      </c>
      <c r="X1011">
        <v>2</v>
      </c>
    </row>
    <row r="1012" spans="1:24" s="17" customFormat="1" x14ac:dyDescent="0.2">
      <c r="A1012" s="16" t="s">
        <v>20683</v>
      </c>
      <c r="K1012" s="17">
        <v>2</v>
      </c>
      <c r="L1012" s="17">
        <v>1</v>
      </c>
      <c r="M1012" s="17">
        <v>1</v>
      </c>
      <c r="O1012" s="17">
        <v>3</v>
      </c>
      <c r="Q1012" s="17">
        <v>1</v>
      </c>
      <c r="R1012" s="17">
        <v>1</v>
      </c>
      <c r="T1012" s="17">
        <v>1</v>
      </c>
      <c r="U1012" s="17">
        <v>1</v>
      </c>
      <c r="X1012" s="17">
        <v>11</v>
      </c>
    </row>
    <row r="1013" spans="1:24" x14ac:dyDescent="0.2">
      <c r="A1013" s="15" t="s">
        <v>13957</v>
      </c>
      <c r="H1013">
        <v>1</v>
      </c>
      <c r="K1013">
        <v>1</v>
      </c>
      <c r="R1013">
        <v>1</v>
      </c>
      <c r="X1013">
        <v>3</v>
      </c>
    </row>
    <row r="1014" spans="1:24" x14ac:dyDescent="0.2">
      <c r="A1014" s="15" t="s">
        <v>6825</v>
      </c>
      <c r="E1014">
        <v>1</v>
      </c>
      <c r="G1014">
        <v>1</v>
      </c>
      <c r="J1014">
        <v>1</v>
      </c>
      <c r="L1014">
        <v>1</v>
      </c>
      <c r="M1014">
        <v>1</v>
      </c>
      <c r="X1014">
        <v>5</v>
      </c>
    </row>
    <row r="1015" spans="1:24" x14ac:dyDescent="0.2">
      <c r="A1015" s="15" t="s">
        <v>6894</v>
      </c>
      <c r="E1015">
        <v>1</v>
      </c>
      <c r="J1015">
        <v>1</v>
      </c>
      <c r="K1015">
        <v>1</v>
      </c>
      <c r="N1015">
        <v>1</v>
      </c>
      <c r="X1015">
        <v>4</v>
      </c>
    </row>
    <row r="1016" spans="1:24" x14ac:dyDescent="0.2">
      <c r="A1016" s="15" t="s">
        <v>23445</v>
      </c>
      <c r="T1016">
        <v>1</v>
      </c>
      <c r="X1016">
        <v>1</v>
      </c>
    </row>
    <row r="1017" spans="1:24" x14ac:dyDescent="0.2">
      <c r="A1017" s="15" t="s">
        <v>28533</v>
      </c>
      <c r="O1017">
        <v>1</v>
      </c>
      <c r="R1017">
        <v>1</v>
      </c>
      <c r="S1017">
        <v>2</v>
      </c>
      <c r="U1017">
        <v>1</v>
      </c>
      <c r="X1017">
        <v>5</v>
      </c>
    </row>
    <row r="1018" spans="1:24" x14ac:dyDescent="0.2">
      <c r="A1018" s="15" t="s">
        <v>32497</v>
      </c>
      <c r="O1018">
        <v>1</v>
      </c>
      <c r="S1018">
        <v>1</v>
      </c>
      <c r="X1018">
        <v>2</v>
      </c>
    </row>
    <row r="1019" spans="1:24" x14ac:dyDescent="0.2">
      <c r="A1019" s="15" t="s">
        <v>40289</v>
      </c>
      <c r="S1019">
        <v>1</v>
      </c>
      <c r="U1019">
        <v>1</v>
      </c>
      <c r="X1019">
        <v>2</v>
      </c>
    </row>
    <row r="1020" spans="1:24" x14ac:dyDescent="0.2">
      <c r="A1020" s="15" t="s">
        <v>17205</v>
      </c>
      <c r="J1020">
        <v>1</v>
      </c>
      <c r="X1020">
        <v>1</v>
      </c>
    </row>
    <row r="1021" spans="1:24" x14ac:dyDescent="0.2">
      <c r="A1021" s="15" t="s">
        <v>38187</v>
      </c>
      <c r="Q1021">
        <v>1</v>
      </c>
      <c r="X1021">
        <v>1</v>
      </c>
    </row>
    <row r="1022" spans="1:24" s="17" customFormat="1" x14ac:dyDescent="0.2">
      <c r="A1022" s="16" t="s">
        <v>842</v>
      </c>
      <c r="B1022" s="17">
        <v>1</v>
      </c>
      <c r="C1022" s="17">
        <v>2</v>
      </c>
      <c r="D1022" s="17">
        <v>1</v>
      </c>
      <c r="E1022" s="17">
        <v>1</v>
      </c>
      <c r="G1022" s="17">
        <v>1</v>
      </c>
      <c r="H1022" s="17">
        <v>1</v>
      </c>
      <c r="I1022" s="17">
        <v>2</v>
      </c>
      <c r="J1022" s="17">
        <v>1</v>
      </c>
      <c r="X1022" s="17">
        <v>10</v>
      </c>
    </row>
    <row r="1023" spans="1:24" x14ac:dyDescent="0.2">
      <c r="A1023" s="15" t="s">
        <v>16972</v>
      </c>
      <c r="K1023">
        <v>1</v>
      </c>
      <c r="X1023">
        <v>1</v>
      </c>
    </row>
    <row r="1024" spans="1:24" x14ac:dyDescent="0.2">
      <c r="A1024" s="15" t="s">
        <v>36433</v>
      </c>
      <c r="P1024">
        <v>1</v>
      </c>
      <c r="X1024">
        <v>1</v>
      </c>
    </row>
    <row r="1025" spans="1:24" x14ac:dyDescent="0.2">
      <c r="A1025" s="15" t="s">
        <v>43094</v>
      </c>
      <c r="U1025">
        <v>1</v>
      </c>
      <c r="X1025">
        <v>1</v>
      </c>
    </row>
    <row r="1026" spans="1:24" x14ac:dyDescent="0.2">
      <c r="A1026" s="15" t="s">
        <v>24988</v>
      </c>
      <c r="L1026">
        <v>1</v>
      </c>
      <c r="X1026">
        <v>1</v>
      </c>
    </row>
    <row r="1027" spans="1:24" s="17" customFormat="1" x14ac:dyDescent="0.2">
      <c r="A1027" s="16" t="s">
        <v>957</v>
      </c>
      <c r="B1027" s="17">
        <v>2</v>
      </c>
      <c r="C1027" s="17">
        <v>1</v>
      </c>
      <c r="E1027" s="17">
        <v>1</v>
      </c>
      <c r="F1027" s="17">
        <v>2</v>
      </c>
      <c r="G1027" s="17">
        <v>1</v>
      </c>
      <c r="I1027" s="17">
        <v>1</v>
      </c>
      <c r="J1027" s="17">
        <v>2</v>
      </c>
      <c r="K1027" s="17">
        <v>2</v>
      </c>
      <c r="M1027" s="17">
        <v>1</v>
      </c>
      <c r="P1027" s="17">
        <v>1</v>
      </c>
      <c r="R1027" s="17">
        <v>1</v>
      </c>
      <c r="X1027" s="17">
        <v>15</v>
      </c>
    </row>
    <row r="1028" spans="1:24" x14ac:dyDescent="0.2">
      <c r="A1028" s="15" t="s">
        <v>7389</v>
      </c>
      <c r="F1028">
        <v>1</v>
      </c>
      <c r="H1028">
        <v>1</v>
      </c>
      <c r="J1028">
        <v>1</v>
      </c>
      <c r="N1028">
        <v>1</v>
      </c>
      <c r="P1028">
        <v>1</v>
      </c>
      <c r="X1028">
        <v>5</v>
      </c>
    </row>
    <row r="1029" spans="1:24" x14ac:dyDescent="0.2">
      <c r="A1029" s="15" t="s">
        <v>2341</v>
      </c>
      <c r="B1029">
        <v>1</v>
      </c>
      <c r="T1029">
        <v>1</v>
      </c>
      <c r="X1029">
        <v>2</v>
      </c>
    </row>
    <row r="1030" spans="1:24" x14ac:dyDescent="0.2">
      <c r="A1030" s="15" t="s">
        <v>14064</v>
      </c>
      <c r="H1030">
        <v>1</v>
      </c>
      <c r="X1030">
        <v>1</v>
      </c>
    </row>
    <row r="1031" spans="1:24" x14ac:dyDescent="0.2">
      <c r="A1031" s="15" t="s">
        <v>27790</v>
      </c>
      <c r="O1031">
        <v>1</v>
      </c>
      <c r="X1031">
        <v>1</v>
      </c>
    </row>
    <row r="1032" spans="1:24" x14ac:dyDescent="0.2">
      <c r="A1032" s="15" t="s">
        <v>6230</v>
      </c>
      <c r="E1032">
        <v>1</v>
      </c>
      <c r="X1032">
        <v>1</v>
      </c>
    </row>
    <row r="1033" spans="1:24" x14ac:dyDescent="0.2">
      <c r="A1033" s="15" t="s">
        <v>32176</v>
      </c>
      <c r="Q1033">
        <v>1</v>
      </c>
      <c r="X1033">
        <v>1</v>
      </c>
    </row>
    <row r="1034" spans="1:24" x14ac:dyDescent="0.2">
      <c r="A1034" s="15" t="s">
        <v>15090</v>
      </c>
      <c r="J1034">
        <v>1</v>
      </c>
      <c r="N1034">
        <v>1</v>
      </c>
      <c r="Q1034">
        <v>1</v>
      </c>
      <c r="X1034">
        <v>3</v>
      </c>
    </row>
    <row r="1035" spans="1:24" x14ac:dyDescent="0.2">
      <c r="A1035" s="15" t="s">
        <v>4934</v>
      </c>
      <c r="D1035">
        <v>1</v>
      </c>
      <c r="X1035">
        <v>1</v>
      </c>
    </row>
    <row r="1036" spans="1:24" x14ac:dyDescent="0.2">
      <c r="A1036" s="15" t="s">
        <v>38666</v>
      </c>
      <c r="U1036">
        <v>1</v>
      </c>
      <c r="X1036">
        <v>1</v>
      </c>
    </row>
    <row r="1037" spans="1:24" x14ac:dyDescent="0.2">
      <c r="A1037" s="15" t="s">
        <v>43018</v>
      </c>
      <c r="U1037">
        <v>1</v>
      </c>
      <c r="X1037">
        <v>1</v>
      </c>
    </row>
    <row r="1038" spans="1:24" x14ac:dyDescent="0.2">
      <c r="A1038" s="15" t="s">
        <v>17568</v>
      </c>
      <c r="I1038">
        <v>1</v>
      </c>
      <c r="X1038">
        <v>1</v>
      </c>
    </row>
    <row r="1039" spans="1:24" x14ac:dyDescent="0.2">
      <c r="A1039" s="15" t="s">
        <v>8798</v>
      </c>
      <c r="G1039">
        <v>1</v>
      </c>
      <c r="X1039">
        <v>1</v>
      </c>
    </row>
    <row r="1040" spans="1:24" x14ac:dyDescent="0.2">
      <c r="A1040" s="15" t="s">
        <v>12492</v>
      </c>
      <c r="G1040">
        <v>1</v>
      </c>
      <c r="X1040">
        <v>1</v>
      </c>
    </row>
    <row r="1041" spans="1:24" x14ac:dyDescent="0.2">
      <c r="A1041" s="15" t="s">
        <v>29122</v>
      </c>
      <c r="P1041">
        <v>1</v>
      </c>
      <c r="X1041">
        <v>1</v>
      </c>
    </row>
    <row r="1042" spans="1:24" s="17" customFormat="1" x14ac:dyDescent="0.2">
      <c r="A1042" s="16" t="s">
        <v>3526</v>
      </c>
      <c r="C1042" s="17">
        <v>1</v>
      </c>
      <c r="E1042" s="17">
        <v>1</v>
      </c>
      <c r="F1042" s="17">
        <v>1</v>
      </c>
      <c r="G1042" s="17">
        <v>1</v>
      </c>
      <c r="I1042" s="17">
        <v>2</v>
      </c>
      <c r="J1042" s="17">
        <v>1</v>
      </c>
      <c r="L1042" s="17">
        <v>1</v>
      </c>
      <c r="N1042" s="17">
        <v>1</v>
      </c>
      <c r="O1042" s="17">
        <v>1</v>
      </c>
      <c r="Q1042" s="17">
        <v>1</v>
      </c>
      <c r="S1042" s="17">
        <v>1</v>
      </c>
      <c r="T1042" s="17">
        <v>1</v>
      </c>
      <c r="U1042" s="17">
        <v>1</v>
      </c>
      <c r="X1042" s="17">
        <v>14</v>
      </c>
    </row>
    <row r="1043" spans="1:24" x14ac:dyDescent="0.2">
      <c r="A1043" s="15" t="s">
        <v>21565</v>
      </c>
      <c r="K1043">
        <v>1</v>
      </c>
      <c r="X1043">
        <v>1</v>
      </c>
    </row>
    <row r="1044" spans="1:24" x14ac:dyDescent="0.2">
      <c r="A1044" s="15" t="s">
        <v>11393</v>
      </c>
      <c r="G1044">
        <v>1</v>
      </c>
      <c r="X1044">
        <v>1</v>
      </c>
    </row>
    <row r="1045" spans="1:24" x14ac:dyDescent="0.2">
      <c r="A1045" s="15" t="s">
        <v>3800</v>
      </c>
      <c r="D1045">
        <v>1</v>
      </c>
      <c r="G1045">
        <v>1</v>
      </c>
      <c r="I1045">
        <v>1</v>
      </c>
      <c r="M1045">
        <v>1</v>
      </c>
      <c r="T1045">
        <v>1</v>
      </c>
      <c r="X1045">
        <v>5</v>
      </c>
    </row>
    <row r="1046" spans="1:24" x14ac:dyDescent="0.2">
      <c r="A1046" s="15" t="s">
        <v>25597</v>
      </c>
      <c r="M1046">
        <v>1</v>
      </c>
      <c r="X1046">
        <v>1</v>
      </c>
    </row>
    <row r="1047" spans="1:24" x14ac:dyDescent="0.2">
      <c r="A1047" s="15" t="s">
        <v>34031</v>
      </c>
      <c r="R1047">
        <v>1</v>
      </c>
      <c r="X1047">
        <v>1</v>
      </c>
    </row>
    <row r="1048" spans="1:24" x14ac:dyDescent="0.2">
      <c r="A1048" s="15" t="s">
        <v>38179</v>
      </c>
      <c r="S1048">
        <v>1</v>
      </c>
      <c r="X1048">
        <v>1</v>
      </c>
    </row>
    <row r="1049" spans="1:24" x14ac:dyDescent="0.2">
      <c r="A1049" s="15" t="s">
        <v>6859</v>
      </c>
      <c r="E1049">
        <v>1</v>
      </c>
      <c r="X1049">
        <v>1</v>
      </c>
    </row>
    <row r="1050" spans="1:24" x14ac:dyDescent="0.2">
      <c r="A1050" s="15" t="s">
        <v>32458</v>
      </c>
      <c r="O1050">
        <v>1</v>
      </c>
      <c r="X1050">
        <v>1</v>
      </c>
    </row>
    <row r="1051" spans="1:24" x14ac:dyDescent="0.2">
      <c r="A1051" s="15" t="s">
        <v>27633</v>
      </c>
      <c r="M1051">
        <v>1</v>
      </c>
      <c r="X1051">
        <v>1</v>
      </c>
    </row>
    <row r="1052" spans="1:24" x14ac:dyDescent="0.2">
      <c r="A1052" s="15" t="s">
        <v>12155</v>
      </c>
      <c r="H1052">
        <v>1</v>
      </c>
      <c r="X1052">
        <v>1</v>
      </c>
    </row>
    <row r="1053" spans="1:24" x14ac:dyDescent="0.2">
      <c r="A1053" s="15" t="s">
        <v>12783</v>
      </c>
      <c r="G1053">
        <v>1</v>
      </c>
      <c r="M1053">
        <v>1</v>
      </c>
      <c r="S1053">
        <v>1</v>
      </c>
      <c r="T1053">
        <v>1</v>
      </c>
      <c r="X1053">
        <v>4</v>
      </c>
    </row>
    <row r="1054" spans="1:24" x14ac:dyDescent="0.2">
      <c r="A1054" s="15" t="s">
        <v>22793</v>
      </c>
      <c r="L1054">
        <v>1</v>
      </c>
      <c r="P1054">
        <v>1</v>
      </c>
      <c r="U1054">
        <v>1</v>
      </c>
      <c r="X1054">
        <v>3</v>
      </c>
    </row>
    <row r="1055" spans="1:24" x14ac:dyDescent="0.2">
      <c r="A1055" s="15" t="s">
        <v>30030</v>
      </c>
      <c r="M1055">
        <v>1</v>
      </c>
      <c r="X1055">
        <v>1</v>
      </c>
    </row>
    <row r="1056" spans="1:24" x14ac:dyDescent="0.2">
      <c r="A1056" s="15" t="s">
        <v>15854</v>
      </c>
      <c r="L1056">
        <v>1</v>
      </c>
      <c r="S1056">
        <v>1</v>
      </c>
      <c r="T1056">
        <v>1</v>
      </c>
      <c r="V1056">
        <v>1</v>
      </c>
      <c r="X1056">
        <v>4</v>
      </c>
    </row>
    <row r="1057" spans="1:24" x14ac:dyDescent="0.2">
      <c r="A1057" s="15" t="s">
        <v>41967</v>
      </c>
      <c r="U1057">
        <v>1</v>
      </c>
      <c r="X1057">
        <v>1</v>
      </c>
    </row>
    <row r="1058" spans="1:24" x14ac:dyDescent="0.2">
      <c r="A1058" s="15" t="s">
        <v>30959</v>
      </c>
      <c r="N1058">
        <v>1</v>
      </c>
      <c r="X1058">
        <v>1</v>
      </c>
    </row>
    <row r="1059" spans="1:24" x14ac:dyDescent="0.2">
      <c r="A1059" s="15" t="s">
        <v>21583</v>
      </c>
      <c r="J1059">
        <v>1</v>
      </c>
      <c r="X1059">
        <v>1</v>
      </c>
    </row>
    <row r="1060" spans="1:24" x14ac:dyDescent="0.2">
      <c r="A1060" s="15" t="s">
        <v>31670</v>
      </c>
      <c r="P1060">
        <v>1</v>
      </c>
      <c r="X1060">
        <v>1</v>
      </c>
    </row>
    <row r="1061" spans="1:24" x14ac:dyDescent="0.2">
      <c r="A1061" s="15" t="s">
        <v>23993</v>
      </c>
      <c r="K1061">
        <v>1</v>
      </c>
      <c r="T1061">
        <v>1</v>
      </c>
      <c r="X1061">
        <v>2</v>
      </c>
    </row>
    <row r="1062" spans="1:24" x14ac:dyDescent="0.2">
      <c r="A1062" s="15" t="s">
        <v>7186</v>
      </c>
      <c r="F1062">
        <v>1</v>
      </c>
      <c r="X1062">
        <v>1</v>
      </c>
    </row>
    <row r="1063" spans="1:24" x14ac:dyDescent="0.2">
      <c r="A1063" s="15" t="s">
        <v>23607</v>
      </c>
      <c r="K1063">
        <v>1</v>
      </c>
      <c r="X1063">
        <v>1</v>
      </c>
    </row>
    <row r="1064" spans="1:24" x14ac:dyDescent="0.2">
      <c r="A1064" s="15" t="s">
        <v>34183</v>
      </c>
      <c r="T1064">
        <v>1</v>
      </c>
      <c r="X1064">
        <v>1</v>
      </c>
    </row>
    <row r="1065" spans="1:24" x14ac:dyDescent="0.2">
      <c r="A1065" s="15" t="s">
        <v>13558</v>
      </c>
      <c r="K1065">
        <v>1</v>
      </c>
      <c r="L1065">
        <v>1</v>
      </c>
      <c r="N1065">
        <v>1</v>
      </c>
      <c r="T1065">
        <v>2</v>
      </c>
      <c r="X1065">
        <v>5</v>
      </c>
    </row>
    <row r="1066" spans="1:24" x14ac:dyDescent="0.2">
      <c r="A1066" s="15" t="s">
        <v>3320</v>
      </c>
      <c r="C1066">
        <v>1</v>
      </c>
      <c r="X1066">
        <v>1</v>
      </c>
    </row>
    <row r="1067" spans="1:24" x14ac:dyDescent="0.2">
      <c r="A1067" s="15" t="s">
        <v>11930</v>
      </c>
      <c r="H1067">
        <v>1</v>
      </c>
      <c r="K1067">
        <v>1</v>
      </c>
      <c r="X1067">
        <v>2</v>
      </c>
    </row>
    <row r="1068" spans="1:24" x14ac:dyDescent="0.2">
      <c r="A1068" s="15" t="s">
        <v>8858</v>
      </c>
      <c r="F1068">
        <v>1</v>
      </c>
      <c r="J1068">
        <v>1</v>
      </c>
      <c r="S1068">
        <v>1</v>
      </c>
      <c r="T1068">
        <v>1</v>
      </c>
      <c r="X1068">
        <v>4</v>
      </c>
    </row>
    <row r="1069" spans="1:24" x14ac:dyDescent="0.2">
      <c r="A1069" s="15" t="s">
        <v>20228</v>
      </c>
      <c r="M1069">
        <v>2</v>
      </c>
      <c r="X1069">
        <v>2</v>
      </c>
    </row>
    <row r="1070" spans="1:24" s="17" customFormat="1" x14ac:dyDescent="0.2">
      <c r="A1070" s="16" t="s">
        <v>500</v>
      </c>
      <c r="B1070" s="17">
        <v>1</v>
      </c>
      <c r="C1070" s="17">
        <v>1</v>
      </c>
      <c r="E1070" s="17">
        <v>2</v>
      </c>
      <c r="G1070" s="17">
        <v>1</v>
      </c>
      <c r="I1070" s="17">
        <v>2</v>
      </c>
      <c r="J1070" s="17">
        <v>2</v>
      </c>
      <c r="K1070" s="17">
        <v>1</v>
      </c>
      <c r="L1070" s="17">
        <v>1</v>
      </c>
      <c r="N1070" s="17">
        <v>2</v>
      </c>
      <c r="O1070" s="17">
        <v>1</v>
      </c>
      <c r="P1070" s="17">
        <v>1</v>
      </c>
      <c r="R1070" s="17">
        <v>1</v>
      </c>
      <c r="X1070" s="17">
        <v>16</v>
      </c>
    </row>
    <row r="1071" spans="1:24" x14ac:dyDescent="0.2">
      <c r="A1071" s="15" t="s">
        <v>20575</v>
      </c>
      <c r="R1071">
        <v>2</v>
      </c>
      <c r="X1071">
        <v>2</v>
      </c>
    </row>
    <row r="1072" spans="1:24" x14ac:dyDescent="0.2">
      <c r="A1072" s="15" t="s">
        <v>1623</v>
      </c>
      <c r="C1072">
        <v>1</v>
      </c>
      <c r="E1072">
        <v>1</v>
      </c>
      <c r="R1072">
        <v>1</v>
      </c>
      <c r="U1072">
        <v>1</v>
      </c>
      <c r="X1072">
        <v>4</v>
      </c>
    </row>
    <row r="1073" spans="1:24" x14ac:dyDescent="0.2">
      <c r="A1073" s="15" t="s">
        <v>11626</v>
      </c>
      <c r="G1073">
        <v>1</v>
      </c>
      <c r="N1073">
        <v>1</v>
      </c>
      <c r="X1073">
        <v>2</v>
      </c>
    </row>
    <row r="1074" spans="1:24" x14ac:dyDescent="0.2">
      <c r="A1074" s="15" t="s">
        <v>12030</v>
      </c>
      <c r="G1074">
        <v>1</v>
      </c>
      <c r="X1074">
        <v>1</v>
      </c>
    </row>
    <row r="1075" spans="1:24" x14ac:dyDescent="0.2">
      <c r="A1075" s="15" t="s">
        <v>11667</v>
      </c>
      <c r="G1075">
        <v>1</v>
      </c>
      <c r="O1075">
        <v>1</v>
      </c>
      <c r="X1075">
        <v>2</v>
      </c>
    </row>
    <row r="1076" spans="1:24" x14ac:dyDescent="0.2">
      <c r="A1076" s="15" t="s">
        <v>9780</v>
      </c>
      <c r="J1076">
        <v>1</v>
      </c>
      <c r="K1076">
        <v>1</v>
      </c>
      <c r="R1076">
        <v>1</v>
      </c>
      <c r="T1076">
        <v>1</v>
      </c>
      <c r="X1076">
        <v>4</v>
      </c>
    </row>
    <row r="1077" spans="1:24" x14ac:dyDescent="0.2">
      <c r="A1077" s="15" t="s">
        <v>1450</v>
      </c>
      <c r="B1077">
        <v>1</v>
      </c>
      <c r="J1077">
        <v>1</v>
      </c>
      <c r="X1077">
        <v>2</v>
      </c>
    </row>
    <row r="1078" spans="1:24" x14ac:dyDescent="0.2">
      <c r="A1078" s="15" t="s">
        <v>37380</v>
      </c>
      <c r="Q1078">
        <v>1</v>
      </c>
      <c r="X1078">
        <v>1</v>
      </c>
    </row>
    <row r="1079" spans="1:24" x14ac:dyDescent="0.2">
      <c r="A1079" s="15" t="s">
        <v>24966</v>
      </c>
      <c r="N1079">
        <v>1</v>
      </c>
      <c r="X1079">
        <v>1</v>
      </c>
    </row>
    <row r="1080" spans="1:24" x14ac:dyDescent="0.2">
      <c r="A1080" s="15" t="s">
        <v>8189</v>
      </c>
      <c r="G1080">
        <v>1</v>
      </c>
      <c r="X1080">
        <v>1</v>
      </c>
    </row>
    <row r="1081" spans="1:24" x14ac:dyDescent="0.2">
      <c r="A1081" s="15" t="s">
        <v>3729</v>
      </c>
      <c r="C1081">
        <v>1</v>
      </c>
      <c r="X1081">
        <v>1</v>
      </c>
    </row>
    <row r="1082" spans="1:24" s="17" customFormat="1" x14ac:dyDescent="0.2">
      <c r="A1082" s="16" t="s">
        <v>1318</v>
      </c>
      <c r="B1082" s="17">
        <v>1</v>
      </c>
      <c r="C1082" s="17">
        <v>2</v>
      </c>
      <c r="E1082" s="17">
        <v>1</v>
      </c>
      <c r="F1082" s="17">
        <v>1</v>
      </c>
      <c r="G1082" s="17">
        <v>1</v>
      </c>
      <c r="H1082" s="17">
        <v>1</v>
      </c>
      <c r="I1082" s="17">
        <v>1</v>
      </c>
      <c r="J1082" s="17">
        <v>1</v>
      </c>
      <c r="K1082" s="17">
        <v>1</v>
      </c>
      <c r="L1082" s="17">
        <v>1</v>
      </c>
      <c r="P1082" s="17">
        <v>1</v>
      </c>
      <c r="R1082" s="17">
        <v>1</v>
      </c>
      <c r="T1082" s="17">
        <v>1</v>
      </c>
      <c r="X1082" s="17">
        <v>14</v>
      </c>
    </row>
    <row r="1083" spans="1:24" x14ac:dyDescent="0.2">
      <c r="A1083" s="15" t="s">
        <v>8994</v>
      </c>
      <c r="O1083">
        <v>1</v>
      </c>
      <c r="X1083">
        <v>1</v>
      </c>
    </row>
    <row r="1084" spans="1:24" s="17" customFormat="1" x14ac:dyDescent="0.2">
      <c r="A1084" s="16" t="s">
        <v>125</v>
      </c>
      <c r="C1084" s="17">
        <v>2</v>
      </c>
      <c r="E1084" s="17">
        <v>1</v>
      </c>
      <c r="F1084" s="17">
        <v>3</v>
      </c>
      <c r="G1084" s="17">
        <v>2</v>
      </c>
      <c r="H1084" s="17">
        <v>1</v>
      </c>
      <c r="I1084" s="17">
        <v>2</v>
      </c>
      <c r="L1084" s="17">
        <v>2</v>
      </c>
      <c r="M1084" s="17">
        <v>3</v>
      </c>
      <c r="N1084" s="17">
        <v>1</v>
      </c>
      <c r="O1084" s="17">
        <v>1</v>
      </c>
      <c r="P1084" s="17">
        <v>1</v>
      </c>
      <c r="Q1084" s="17">
        <v>2</v>
      </c>
      <c r="R1084" s="17">
        <v>1</v>
      </c>
      <c r="S1084" s="17">
        <v>1</v>
      </c>
      <c r="T1084" s="17">
        <v>2</v>
      </c>
      <c r="X1084" s="17">
        <v>25</v>
      </c>
    </row>
    <row r="1085" spans="1:24" x14ac:dyDescent="0.2">
      <c r="A1085" s="15" t="s">
        <v>4268</v>
      </c>
      <c r="G1085">
        <v>2</v>
      </c>
      <c r="O1085">
        <v>1</v>
      </c>
      <c r="X1085">
        <v>3</v>
      </c>
    </row>
    <row r="1086" spans="1:24" x14ac:dyDescent="0.2">
      <c r="A1086" s="15" t="s">
        <v>8832</v>
      </c>
      <c r="F1086">
        <v>1</v>
      </c>
      <c r="X1086">
        <v>1</v>
      </c>
    </row>
    <row r="1087" spans="1:24" x14ac:dyDescent="0.2">
      <c r="A1087" s="15" t="s">
        <v>2446</v>
      </c>
      <c r="C1087">
        <v>1</v>
      </c>
      <c r="P1087">
        <v>1</v>
      </c>
      <c r="X1087">
        <v>2</v>
      </c>
    </row>
    <row r="1088" spans="1:24" x14ac:dyDescent="0.2">
      <c r="A1088" s="15" t="s">
        <v>13055</v>
      </c>
      <c r="H1088">
        <v>1</v>
      </c>
      <c r="J1088">
        <v>1</v>
      </c>
      <c r="X1088">
        <v>2</v>
      </c>
    </row>
    <row r="1089" spans="1:24" x14ac:dyDescent="0.2">
      <c r="A1089" s="15" t="s">
        <v>27557</v>
      </c>
      <c r="P1089">
        <v>1</v>
      </c>
      <c r="T1089">
        <v>1</v>
      </c>
      <c r="X1089">
        <v>2</v>
      </c>
    </row>
    <row r="1090" spans="1:24" x14ac:dyDescent="0.2">
      <c r="A1090" s="15" t="s">
        <v>9440</v>
      </c>
      <c r="F1090">
        <v>1</v>
      </c>
      <c r="X1090">
        <v>1</v>
      </c>
    </row>
    <row r="1091" spans="1:24" x14ac:dyDescent="0.2">
      <c r="A1091" s="15" t="s">
        <v>4379</v>
      </c>
      <c r="F1091">
        <v>1</v>
      </c>
      <c r="X1091">
        <v>1</v>
      </c>
    </row>
    <row r="1092" spans="1:24" x14ac:dyDescent="0.2">
      <c r="A1092" s="15" t="s">
        <v>11167</v>
      </c>
      <c r="G1092">
        <v>1</v>
      </c>
      <c r="X1092">
        <v>1</v>
      </c>
    </row>
    <row r="1093" spans="1:24" x14ac:dyDescent="0.2">
      <c r="A1093" s="15" t="s">
        <v>17491</v>
      </c>
      <c r="I1093">
        <v>1</v>
      </c>
      <c r="M1093">
        <v>1</v>
      </c>
      <c r="N1093">
        <v>1</v>
      </c>
      <c r="P1093">
        <v>1</v>
      </c>
      <c r="Q1093">
        <v>1</v>
      </c>
      <c r="X1093">
        <v>5</v>
      </c>
    </row>
    <row r="1094" spans="1:24" x14ac:dyDescent="0.2">
      <c r="A1094" s="15" t="s">
        <v>6598</v>
      </c>
      <c r="E1094">
        <v>1</v>
      </c>
      <c r="X1094">
        <v>1</v>
      </c>
    </row>
    <row r="1095" spans="1:24" x14ac:dyDescent="0.2">
      <c r="A1095" s="15" t="s">
        <v>22965</v>
      </c>
      <c r="K1095">
        <v>1</v>
      </c>
      <c r="X1095">
        <v>1</v>
      </c>
    </row>
    <row r="1096" spans="1:24" x14ac:dyDescent="0.2">
      <c r="A1096" s="15" t="s">
        <v>11471</v>
      </c>
      <c r="L1096">
        <v>1</v>
      </c>
      <c r="X1096">
        <v>1</v>
      </c>
    </row>
    <row r="1097" spans="1:24" x14ac:dyDescent="0.2">
      <c r="A1097" s="15" t="s">
        <v>11675</v>
      </c>
      <c r="G1097">
        <v>1</v>
      </c>
      <c r="X1097">
        <v>1</v>
      </c>
    </row>
    <row r="1098" spans="1:24" x14ac:dyDescent="0.2">
      <c r="A1098" s="15" t="s">
        <v>2160</v>
      </c>
      <c r="J1098">
        <v>1</v>
      </c>
      <c r="X1098">
        <v>1</v>
      </c>
    </row>
    <row r="1099" spans="1:24" x14ac:dyDescent="0.2">
      <c r="A1099" s="15" t="s">
        <v>33711</v>
      </c>
      <c r="Q1099">
        <v>1</v>
      </c>
      <c r="X1099">
        <v>1</v>
      </c>
    </row>
    <row r="1100" spans="1:24" x14ac:dyDescent="0.2">
      <c r="A1100" s="15" t="s">
        <v>38290</v>
      </c>
      <c r="R1100">
        <v>1</v>
      </c>
      <c r="X1100">
        <v>1</v>
      </c>
    </row>
    <row r="1101" spans="1:24" x14ac:dyDescent="0.2">
      <c r="A1101" s="15" t="s">
        <v>12000</v>
      </c>
      <c r="H1101">
        <v>1</v>
      </c>
      <c r="X1101">
        <v>1</v>
      </c>
    </row>
    <row r="1102" spans="1:24" x14ac:dyDescent="0.2">
      <c r="A1102" s="15" t="s">
        <v>11554</v>
      </c>
      <c r="I1102">
        <v>1</v>
      </c>
      <c r="X1102">
        <v>1</v>
      </c>
    </row>
    <row r="1103" spans="1:24" x14ac:dyDescent="0.2">
      <c r="A1103" s="15" t="s">
        <v>30267</v>
      </c>
      <c r="N1103">
        <v>1</v>
      </c>
      <c r="X1103">
        <v>1</v>
      </c>
    </row>
    <row r="1104" spans="1:24" x14ac:dyDescent="0.2">
      <c r="A1104" s="15" t="s">
        <v>6196</v>
      </c>
      <c r="E1104">
        <v>1</v>
      </c>
      <c r="I1104">
        <v>1</v>
      </c>
      <c r="R1104">
        <v>1</v>
      </c>
      <c r="X1104">
        <v>3</v>
      </c>
    </row>
    <row r="1105" spans="1:24" x14ac:dyDescent="0.2">
      <c r="A1105" s="15" t="s">
        <v>15044</v>
      </c>
      <c r="H1105">
        <v>1</v>
      </c>
      <c r="X1105">
        <v>1</v>
      </c>
    </row>
    <row r="1106" spans="1:24" s="17" customFormat="1" x14ac:dyDescent="0.2">
      <c r="A1106" s="16" t="s">
        <v>10478</v>
      </c>
      <c r="G1106" s="17">
        <v>1</v>
      </c>
      <c r="I1106" s="17">
        <v>1</v>
      </c>
      <c r="K1106" s="17">
        <v>1</v>
      </c>
      <c r="L1106" s="17">
        <v>1</v>
      </c>
      <c r="M1106" s="17">
        <v>1</v>
      </c>
      <c r="N1106" s="17">
        <v>2</v>
      </c>
      <c r="O1106" s="17">
        <v>1</v>
      </c>
      <c r="Q1106" s="17">
        <v>2</v>
      </c>
      <c r="U1106" s="17">
        <v>1</v>
      </c>
      <c r="X1106" s="17">
        <v>11</v>
      </c>
    </row>
    <row r="1107" spans="1:24" x14ac:dyDescent="0.2">
      <c r="A1107" s="15" t="s">
        <v>33903</v>
      </c>
      <c r="Q1107">
        <v>1</v>
      </c>
      <c r="X1107">
        <v>1</v>
      </c>
    </row>
    <row r="1108" spans="1:24" x14ac:dyDescent="0.2">
      <c r="A1108" s="15" t="s">
        <v>30440</v>
      </c>
      <c r="M1108">
        <v>1</v>
      </c>
      <c r="N1108">
        <v>2</v>
      </c>
      <c r="P1108">
        <v>1</v>
      </c>
      <c r="R1108">
        <v>1</v>
      </c>
      <c r="S1108">
        <v>1</v>
      </c>
      <c r="T1108">
        <v>1</v>
      </c>
      <c r="X1108">
        <v>7</v>
      </c>
    </row>
    <row r="1109" spans="1:24" x14ac:dyDescent="0.2">
      <c r="A1109" s="15" t="s">
        <v>38265</v>
      </c>
      <c r="U1109">
        <v>1</v>
      </c>
      <c r="X1109">
        <v>1</v>
      </c>
    </row>
    <row r="1110" spans="1:24" x14ac:dyDescent="0.2">
      <c r="A1110" s="15" t="s">
        <v>20077</v>
      </c>
      <c r="J1110">
        <v>1</v>
      </c>
      <c r="X1110">
        <v>1</v>
      </c>
    </row>
    <row r="1111" spans="1:24" x14ac:dyDescent="0.2">
      <c r="A1111" s="15" t="s">
        <v>14950</v>
      </c>
      <c r="J1111">
        <v>1</v>
      </c>
      <c r="L1111">
        <v>1</v>
      </c>
      <c r="O1111">
        <v>1</v>
      </c>
      <c r="R1111">
        <v>1</v>
      </c>
      <c r="S1111">
        <v>1</v>
      </c>
      <c r="X1111">
        <v>5</v>
      </c>
    </row>
    <row r="1112" spans="1:24" x14ac:dyDescent="0.2">
      <c r="A1112" s="15" t="s">
        <v>13818</v>
      </c>
      <c r="H1112">
        <v>1</v>
      </c>
      <c r="N1112">
        <v>1</v>
      </c>
      <c r="O1112">
        <v>1</v>
      </c>
      <c r="R1112">
        <v>1</v>
      </c>
      <c r="X1112">
        <v>4</v>
      </c>
    </row>
    <row r="1113" spans="1:24" x14ac:dyDescent="0.2">
      <c r="A1113" s="15" t="s">
        <v>28721</v>
      </c>
      <c r="S1113">
        <v>1</v>
      </c>
      <c r="U1113">
        <v>1</v>
      </c>
      <c r="X1113">
        <v>2</v>
      </c>
    </row>
    <row r="1114" spans="1:24" x14ac:dyDescent="0.2">
      <c r="A1114" s="15" t="s">
        <v>12338</v>
      </c>
      <c r="H1114">
        <v>1</v>
      </c>
      <c r="X1114">
        <v>1</v>
      </c>
    </row>
    <row r="1115" spans="1:24" x14ac:dyDescent="0.2">
      <c r="A1115" s="15" t="s">
        <v>3041</v>
      </c>
      <c r="C1115">
        <v>1</v>
      </c>
      <c r="D1115">
        <v>1</v>
      </c>
      <c r="F1115">
        <v>1</v>
      </c>
      <c r="H1115">
        <v>2</v>
      </c>
      <c r="I1115">
        <v>1</v>
      </c>
      <c r="L1115">
        <v>1</v>
      </c>
      <c r="X1115">
        <v>7</v>
      </c>
    </row>
    <row r="1116" spans="1:24" x14ac:dyDescent="0.2">
      <c r="A1116" s="15" t="s">
        <v>10740</v>
      </c>
      <c r="G1116">
        <v>1</v>
      </c>
      <c r="I1116">
        <v>1</v>
      </c>
      <c r="P1116">
        <v>1</v>
      </c>
      <c r="X1116">
        <v>3</v>
      </c>
    </row>
    <row r="1117" spans="1:24" x14ac:dyDescent="0.2">
      <c r="A1117" s="15" t="s">
        <v>9966</v>
      </c>
      <c r="G1117">
        <v>1</v>
      </c>
      <c r="H1117">
        <v>2</v>
      </c>
      <c r="M1117">
        <v>1</v>
      </c>
      <c r="X1117">
        <v>4</v>
      </c>
    </row>
    <row r="1118" spans="1:24" x14ac:dyDescent="0.2">
      <c r="A1118" s="15" t="s">
        <v>40684</v>
      </c>
      <c r="S1118">
        <v>1</v>
      </c>
      <c r="X1118">
        <v>1</v>
      </c>
    </row>
    <row r="1119" spans="1:24" x14ac:dyDescent="0.2">
      <c r="A1119" s="15" t="s">
        <v>25619</v>
      </c>
      <c r="N1119">
        <v>1</v>
      </c>
      <c r="X1119">
        <v>1</v>
      </c>
    </row>
    <row r="1120" spans="1:24" x14ac:dyDescent="0.2">
      <c r="A1120" s="15" t="s">
        <v>28713</v>
      </c>
      <c r="N1120">
        <v>1</v>
      </c>
      <c r="X1120">
        <v>1</v>
      </c>
    </row>
    <row r="1121" spans="1:24" x14ac:dyDescent="0.2">
      <c r="A1121" s="15" t="s">
        <v>21240</v>
      </c>
      <c r="J1121">
        <v>1</v>
      </c>
      <c r="X1121">
        <v>1</v>
      </c>
    </row>
    <row r="1122" spans="1:24" x14ac:dyDescent="0.2">
      <c r="A1122" s="15" t="s">
        <v>1545</v>
      </c>
      <c r="B1122">
        <v>1</v>
      </c>
      <c r="J1122">
        <v>2</v>
      </c>
      <c r="X1122">
        <v>3</v>
      </c>
    </row>
    <row r="1123" spans="1:24" x14ac:dyDescent="0.2">
      <c r="A1123" s="15" t="s">
        <v>42616</v>
      </c>
      <c r="T1123">
        <v>1</v>
      </c>
      <c r="X1123">
        <v>1</v>
      </c>
    </row>
    <row r="1124" spans="1:24" x14ac:dyDescent="0.2">
      <c r="A1124" s="15" t="s">
        <v>38925</v>
      </c>
      <c r="T1124">
        <v>1</v>
      </c>
      <c r="X1124">
        <v>1</v>
      </c>
    </row>
    <row r="1125" spans="1:24" x14ac:dyDescent="0.2">
      <c r="A1125" s="15" t="s">
        <v>1864</v>
      </c>
      <c r="H1125">
        <v>1</v>
      </c>
      <c r="X1125">
        <v>1</v>
      </c>
    </row>
    <row r="1126" spans="1:24" x14ac:dyDescent="0.2">
      <c r="A1126" s="15" t="s">
        <v>16194</v>
      </c>
      <c r="O1126">
        <v>1</v>
      </c>
      <c r="X1126">
        <v>1</v>
      </c>
    </row>
    <row r="1127" spans="1:24" x14ac:dyDescent="0.2">
      <c r="A1127" s="15" t="s">
        <v>38479</v>
      </c>
      <c r="S1127">
        <v>1</v>
      </c>
      <c r="X1127">
        <v>1</v>
      </c>
    </row>
    <row r="1128" spans="1:24" x14ac:dyDescent="0.2">
      <c r="A1128" s="15" t="s">
        <v>6706</v>
      </c>
      <c r="G1128">
        <v>1</v>
      </c>
      <c r="X1128">
        <v>1</v>
      </c>
    </row>
    <row r="1129" spans="1:24" x14ac:dyDescent="0.2">
      <c r="A1129" s="15" t="s">
        <v>602</v>
      </c>
      <c r="C1129">
        <v>1</v>
      </c>
      <c r="E1129">
        <v>1</v>
      </c>
      <c r="F1129">
        <v>1</v>
      </c>
      <c r="H1129">
        <v>1</v>
      </c>
      <c r="I1129">
        <v>1</v>
      </c>
      <c r="L1129">
        <v>1</v>
      </c>
      <c r="O1129">
        <v>1</v>
      </c>
      <c r="Q1129">
        <v>1</v>
      </c>
      <c r="X1129">
        <v>8</v>
      </c>
    </row>
    <row r="1130" spans="1:24" x14ac:dyDescent="0.2">
      <c r="A1130" s="15" t="s">
        <v>9605</v>
      </c>
      <c r="F1130">
        <v>1</v>
      </c>
      <c r="G1130">
        <v>1</v>
      </c>
      <c r="H1130">
        <v>1</v>
      </c>
      <c r="M1130">
        <v>1</v>
      </c>
      <c r="O1130">
        <v>1</v>
      </c>
      <c r="S1130">
        <v>1</v>
      </c>
      <c r="X1130">
        <v>6</v>
      </c>
    </row>
    <row r="1131" spans="1:24" x14ac:dyDescent="0.2">
      <c r="A1131" s="15" t="s">
        <v>12408</v>
      </c>
      <c r="G1131">
        <v>1</v>
      </c>
      <c r="X1131">
        <v>1</v>
      </c>
    </row>
    <row r="1132" spans="1:24" x14ac:dyDescent="0.2">
      <c r="A1132" s="15" t="s">
        <v>11449</v>
      </c>
      <c r="J1132">
        <v>1</v>
      </c>
      <c r="X1132">
        <v>1</v>
      </c>
    </row>
    <row r="1133" spans="1:24" x14ac:dyDescent="0.2">
      <c r="A1133" s="15" t="s">
        <v>33422</v>
      </c>
      <c r="O1133">
        <v>1</v>
      </c>
      <c r="X1133">
        <v>1</v>
      </c>
    </row>
    <row r="1134" spans="1:24" x14ac:dyDescent="0.2">
      <c r="A1134" s="15" t="s">
        <v>18245</v>
      </c>
      <c r="J1134">
        <v>1</v>
      </c>
      <c r="X1134">
        <v>1</v>
      </c>
    </row>
    <row r="1135" spans="1:24" x14ac:dyDescent="0.2">
      <c r="A1135" s="15" t="s">
        <v>1572</v>
      </c>
      <c r="B1135">
        <v>1</v>
      </c>
      <c r="C1135">
        <v>1</v>
      </c>
      <c r="E1135">
        <v>1</v>
      </c>
      <c r="H1135">
        <v>2</v>
      </c>
      <c r="L1135">
        <v>1</v>
      </c>
      <c r="N1135">
        <v>1</v>
      </c>
      <c r="T1135">
        <v>1</v>
      </c>
      <c r="X1135">
        <v>8</v>
      </c>
    </row>
    <row r="1136" spans="1:24" x14ac:dyDescent="0.2">
      <c r="A1136" s="15" t="s">
        <v>1843</v>
      </c>
      <c r="C1136">
        <v>1</v>
      </c>
      <c r="F1136">
        <v>1</v>
      </c>
      <c r="X1136">
        <v>2</v>
      </c>
    </row>
    <row r="1137" spans="1:24" x14ac:dyDescent="0.2">
      <c r="A1137" s="15" t="s">
        <v>22319</v>
      </c>
      <c r="K1137">
        <v>1</v>
      </c>
      <c r="X1137">
        <v>1</v>
      </c>
    </row>
    <row r="1138" spans="1:24" x14ac:dyDescent="0.2">
      <c r="A1138" s="15" t="s">
        <v>33233</v>
      </c>
      <c r="R1138">
        <v>1</v>
      </c>
      <c r="X1138">
        <v>1</v>
      </c>
    </row>
    <row r="1139" spans="1:24" x14ac:dyDescent="0.2">
      <c r="A1139" s="15" t="s">
        <v>7326</v>
      </c>
      <c r="F1139">
        <v>1</v>
      </c>
      <c r="X1139">
        <v>1</v>
      </c>
    </row>
    <row r="1140" spans="1:24" x14ac:dyDescent="0.2">
      <c r="A1140" s="15" t="s">
        <v>42734</v>
      </c>
      <c r="S1140">
        <v>1</v>
      </c>
      <c r="X1140">
        <v>1</v>
      </c>
    </row>
    <row r="1141" spans="1:24" x14ac:dyDescent="0.2">
      <c r="A1141" s="15" t="s">
        <v>35379</v>
      </c>
      <c r="P1141">
        <v>1</v>
      </c>
      <c r="X1141">
        <v>1</v>
      </c>
    </row>
    <row r="1142" spans="1:24" x14ac:dyDescent="0.2">
      <c r="A1142" s="15" t="s">
        <v>24081</v>
      </c>
      <c r="N1142">
        <v>1</v>
      </c>
      <c r="O1142">
        <v>1</v>
      </c>
      <c r="X1142">
        <v>2</v>
      </c>
    </row>
    <row r="1143" spans="1:24" s="17" customFormat="1" x14ac:dyDescent="0.2">
      <c r="A1143" s="16" t="s">
        <v>5705</v>
      </c>
      <c r="D1143" s="17">
        <v>1</v>
      </c>
      <c r="F1143" s="17">
        <v>1</v>
      </c>
      <c r="I1143" s="17">
        <v>1</v>
      </c>
      <c r="K1143" s="17">
        <v>1</v>
      </c>
      <c r="L1143" s="17">
        <v>2</v>
      </c>
      <c r="N1143" s="17">
        <v>1</v>
      </c>
      <c r="O1143" s="17">
        <v>2</v>
      </c>
      <c r="P1143" s="17">
        <v>2</v>
      </c>
      <c r="Q1143" s="17">
        <v>1</v>
      </c>
      <c r="X1143" s="17">
        <v>12</v>
      </c>
    </row>
    <row r="1144" spans="1:24" x14ac:dyDescent="0.2">
      <c r="A1144" s="15" t="s">
        <v>3278</v>
      </c>
      <c r="C1144">
        <v>1</v>
      </c>
      <c r="X1144">
        <v>1</v>
      </c>
    </row>
    <row r="1145" spans="1:24" x14ac:dyDescent="0.2">
      <c r="A1145" s="15" t="s">
        <v>2205</v>
      </c>
      <c r="P1145">
        <v>1</v>
      </c>
      <c r="X1145">
        <v>1</v>
      </c>
    </row>
    <row r="1146" spans="1:24" x14ac:dyDescent="0.2">
      <c r="A1146" s="15" t="s">
        <v>15914</v>
      </c>
      <c r="H1146">
        <v>1</v>
      </c>
      <c r="X1146">
        <v>1</v>
      </c>
    </row>
    <row r="1147" spans="1:24" x14ac:dyDescent="0.2">
      <c r="A1147" s="15" t="s">
        <v>3663</v>
      </c>
      <c r="B1147">
        <v>1</v>
      </c>
      <c r="X1147">
        <v>1</v>
      </c>
    </row>
    <row r="1148" spans="1:24" x14ac:dyDescent="0.2">
      <c r="A1148" s="15" t="s">
        <v>34408</v>
      </c>
      <c r="O1148">
        <v>1</v>
      </c>
      <c r="X1148">
        <v>1</v>
      </c>
    </row>
    <row r="1149" spans="1:24" x14ac:dyDescent="0.2">
      <c r="A1149" s="15" t="s">
        <v>15956</v>
      </c>
      <c r="H1149">
        <v>1</v>
      </c>
      <c r="L1149">
        <v>1</v>
      </c>
      <c r="S1149">
        <v>1</v>
      </c>
      <c r="X1149">
        <v>3</v>
      </c>
    </row>
    <row r="1150" spans="1:24" x14ac:dyDescent="0.2">
      <c r="A1150" s="15" t="s">
        <v>30250</v>
      </c>
      <c r="N1150">
        <v>1</v>
      </c>
      <c r="X1150">
        <v>1</v>
      </c>
    </row>
    <row r="1151" spans="1:24" x14ac:dyDescent="0.2">
      <c r="A1151" s="15" t="s">
        <v>31224</v>
      </c>
      <c r="O1151">
        <v>1</v>
      </c>
      <c r="X1151">
        <v>1</v>
      </c>
    </row>
    <row r="1152" spans="1:24" x14ac:dyDescent="0.2">
      <c r="A1152" s="15" t="s">
        <v>27037</v>
      </c>
      <c r="R1152">
        <v>1</v>
      </c>
      <c r="X1152">
        <v>1</v>
      </c>
    </row>
    <row r="1153" spans="1:24" x14ac:dyDescent="0.2">
      <c r="A1153" s="15" t="s">
        <v>12832</v>
      </c>
      <c r="I1153">
        <v>1</v>
      </c>
      <c r="K1153">
        <v>1</v>
      </c>
      <c r="X1153">
        <v>2</v>
      </c>
    </row>
    <row r="1154" spans="1:24" x14ac:dyDescent="0.2">
      <c r="A1154" s="15" t="s">
        <v>35118</v>
      </c>
      <c r="Q1154">
        <v>1</v>
      </c>
      <c r="X1154">
        <v>1</v>
      </c>
    </row>
    <row r="1155" spans="1:24" x14ac:dyDescent="0.2">
      <c r="A1155" s="15" t="s">
        <v>10079</v>
      </c>
      <c r="H1155">
        <v>1</v>
      </c>
      <c r="L1155">
        <v>1</v>
      </c>
      <c r="O1155">
        <v>1</v>
      </c>
      <c r="P1155">
        <v>1</v>
      </c>
      <c r="X1155">
        <v>4</v>
      </c>
    </row>
    <row r="1156" spans="1:24" x14ac:dyDescent="0.2">
      <c r="A1156" s="15" t="s">
        <v>42056</v>
      </c>
      <c r="T1156">
        <v>1</v>
      </c>
      <c r="X1156">
        <v>1</v>
      </c>
    </row>
    <row r="1157" spans="1:24" x14ac:dyDescent="0.2">
      <c r="A1157" s="15" t="s">
        <v>27333</v>
      </c>
      <c r="M1157">
        <v>2</v>
      </c>
      <c r="O1157">
        <v>1</v>
      </c>
      <c r="S1157">
        <v>1</v>
      </c>
      <c r="X1157">
        <v>4</v>
      </c>
    </row>
    <row r="1158" spans="1:24" x14ac:dyDescent="0.2">
      <c r="A1158" s="15" t="s">
        <v>43262</v>
      </c>
      <c r="U1158">
        <v>1</v>
      </c>
      <c r="X1158">
        <v>1</v>
      </c>
    </row>
    <row r="1159" spans="1:24" x14ac:dyDescent="0.2">
      <c r="A1159" s="15" t="s">
        <v>21306</v>
      </c>
      <c r="J1159">
        <v>1</v>
      </c>
      <c r="X1159">
        <v>1</v>
      </c>
    </row>
    <row r="1160" spans="1:24" x14ac:dyDescent="0.2">
      <c r="A1160" s="15" t="s">
        <v>4600</v>
      </c>
      <c r="C1160">
        <v>1</v>
      </c>
      <c r="T1160">
        <v>1</v>
      </c>
      <c r="X1160">
        <v>2</v>
      </c>
    </row>
    <row r="1161" spans="1:24" x14ac:dyDescent="0.2">
      <c r="A1161" s="15" t="s">
        <v>25052</v>
      </c>
      <c r="L1161">
        <v>1</v>
      </c>
      <c r="Q1161">
        <v>1</v>
      </c>
      <c r="X1161">
        <v>2</v>
      </c>
    </row>
    <row r="1162" spans="1:24" x14ac:dyDescent="0.2">
      <c r="A1162" s="15" t="s">
        <v>20334</v>
      </c>
      <c r="J1162">
        <v>1</v>
      </c>
      <c r="X1162">
        <v>1</v>
      </c>
    </row>
    <row r="1163" spans="1:24" x14ac:dyDescent="0.2">
      <c r="A1163" s="15" t="s">
        <v>25737</v>
      </c>
      <c r="U1163">
        <v>1</v>
      </c>
      <c r="X1163">
        <v>1</v>
      </c>
    </row>
    <row r="1164" spans="1:24" x14ac:dyDescent="0.2">
      <c r="A1164" s="15" t="s">
        <v>12767</v>
      </c>
      <c r="H1164">
        <v>2</v>
      </c>
      <c r="I1164">
        <v>1</v>
      </c>
      <c r="X1164">
        <v>3</v>
      </c>
    </row>
    <row r="1165" spans="1:24" x14ac:dyDescent="0.2">
      <c r="A1165" s="15" t="s">
        <v>2403</v>
      </c>
      <c r="E1165">
        <v>1</v>
      </c>
      <c r="O1165">
        <v>1</v>
      </c>
      <c r="X1165">
        <v>2</v>
      </c>
    </row>
    <row r="1166" spans="1:24" x14ac:dyDescent="0.2">
      <c r="A1166" s="15" t="s">
        <v>2024</v>
      </c>
      <c r="C1166">
        <v>1</v>
      </c>
      <c r="X1166">
        <v>1</v>
      </c>
    </row>
    <row r="1167" spans="1:24" x14ac:dyDescent="0.2">
      <c r="A1167" s="15" t="s">
        <v>6249</v>
      </c>
      <c r="D1167">
        <v>1</v>
      </c>
      <c r="E1167">
        <v>1</v>
      </c>
      <c r="J1167">
        <v>1</v>
      </c>
      <c r="K1167">
        <v>1</v>
      </c>
      <c r="S1167">
        <v>1</v>
      </c>
      <c r="U1167">
        <v>1</v>
      </c>
      <c r="X1167">
        <v>6</v>
      </c>
    </row>
    <row r="1168" spans="1:24" x14ac:dyDescent="0.2">
      <c r="A1168" s="15" t="s">
        <v>31779</v>
      </c>
      <c r="O1168">
        <v>1</v>
      </c>
      <c r="Q1168">
        <v>1</v>
      </c>
      <c r="X1168">
        <v>2</v>
      </c>
    </row>
    <row r="1169" spans="1:24" x14ac:dyDescent="0.2">
      <c r="A1169" s="15" t="s">
        <v>8725</v>
      </c>
      <c r="E1169">
        <v>1</v>
      </c>
      <c r="X1169">
        <v>1</v>
      </c>
    </row>
    <row r="1170" spans="1:24" x14ac:dyDescent="0.2">
      <c r="A1170" s="15" t="s">
        <v>37098</v>
      </c>
      <c r="S1170">
        <v>1</v>
      </c>
      <c r="X1170">
        <v>1</v>
      </c>
    </row>
    <row r="1171" spans="1:24" x14ac:dyDescent="0.2">
      <c r="A1171" s="15" t="s">
        <v>37743</v>
      </c>
      <c r="Q1171">
        <v>1</v>
      </c>
      <c r="X1171">
        <v>1</v>
      </c>
    </row>
    <row r="1172" spans="1:24" x14ac:dyDescent="0.2">
      <c r="A1172" s="15" t="s">
        <v>25061</v>
      </c>
      <c r="M1172">
        <v>1</v>
      </c>
      <c r="X1172">
        <v>1</v>
      </c>
    </row>
    <row r="1173" spans="1:24" x14ac:dyDescent="0.2">
      <c r="A1173" s="15" t="s">
        <v>33391</v>
      </c>
      <c r="O1173">
        <v>1</v>
      </c>
      <c r="X1173">
        <v>1</v>
      </c>
    </row>
    <row r="1174" spans="1:24" x14ac:dyDescent="0.2">
      <c r="A1174" s="15" t="s">
        <v>3353</v>
      </c>
      <c r="B1174">
        <v>1</v>
      </c>
      <c r="X1174">
        <v>1</v>
      </c>
    </row>
    <row r="1175" spans="1:24" x14ac:dyDescent="0.2">
      <c r="A1175" s="15" t="s">
        <v>5186</v>
      </c>
      <c r="D1175">
        <v>1</v>
      </c>
      <c r="U1175">
        <v>1</v>
      </c>
      <c r="X1175">
        <v>2</v>
      </c>
    </row>
    <row r="1176" spans="1:24" x14ac:dyDescent="0.2">
      <c r="A1176" s="15" t="s">
        <v>36638</v>
      </c>
      <c r="P1176">
        <v>1</v>
      </c>
      <c r="X1176">
        <v>1</v>
      </c>
    </row>
    <row r="1177" spans="1:24" x14ac:dyDescent="0.2">
      <c r="A1177" s="15" t="s">
        <v>27799</v>
      </c>
      <c r="M1177">
        <v>1</v>
      </c>
      <c r="P1177">
        <v>1</v>
      </c>
      <c r="X1177">
        <v>2</v>
      </c>
    </row>
    <row r="1178" spans="1:24" x14ac:dyDescent="0.2">
      <c r="A1178" s="15" t="s">
        <v>9503</v>
      </c>
      <c r="F1178">
        <v>1</v>
      </c>
      <c r="X1178">
        <v>1</v>
      </c>
    </row>
    <row r="1179" spans="1:24" x14ac:dyDescent="0.2">
      <c r="A1179" s="15" t="s">
        <v>17254</v>
      </c>
      <c r="I1179">
        <v>1</v>
      </c>
      <c r="X1179">
        <v>1</v>
      </c>
    </row>
    <row r="1180" spans="1:24" x14ac:dyDescent="0.2">
      <c r="A1180" s="15" t="s">
        <v>11894</v>
      </c>
      <c r="G1180">
        <v>1</v>
      </c>
      <c r="I1180">
        <v>1</v>
      </c>
      <c r="N1180">
        <v>1</v>
      </c>
      <c r="P1180">
        <v>1</v>
      </c>
      <c r="X1180">
        <v>4</v>
      </c>
    </row>
    <row r="1181" spans="1:24" x14ac:dyDescent="0.2">
      <c r="A1181" s="15" t="s">
        <v>14200</v>
      </c>
      <c r="H1181">
        <v>1</v>
      </c>
      <c r="X1181">
        <v>1</v>
      </c>
    </row>
    <row r="1182" spans="1:24" x14ac:dyDescent="0.2">
      <c r="A1182" s="15" t="s">
        <v>15266</v>
      </c>
      <c r="I1182">
        <v>1</v>
      </c>
      <c r="X1182">
        <v>1</v>
      </c>
    </row>
    <row r="1183" spans="1:24" x14ac:dyDescent="0.2">
      <c r="A1183" s="15" t="s">
        <v>30131</v>
      </c>
      <c r="M1183">
        <v>1</v>
      </c>
      <c r="Q1183">
        <v>1</v>
      </c>
      <c r="T1183">
        <v>1</v>
      </c>
      <c r="X1183">
        <v>3</v>
      </c>
    </row>
    <row r="1184" spans="1:24" x14ac:dyDescent="0.2">
      <c r="A1184" s="15" t="s">
        <v>32740</v>
      </c>
      <c r="O1184">
        <v>1</v>
      </c>
      <c r="X1184">
        <v>1</v>
      </c>
    </row>
    <row r="1185" spans="1:24" x14ac:dyDescent="0.2">
      <c r="A1185" s="15" t="s">
        <v>26613</v>
      </c>
      <c r="L1185">
        <v>1</v>
      </c>
      <c r="X1185">
        <v>1</v>
      </c>
    </row>
    <row r="1186" spans="1:24" s="17" customFormat="1" x14ac:dyDescent="0.2">
      <c r="A1186" s="16" t="s">
        <v>6791</v>
      </c>
      <c r="E1186" s="17">
        <v>1</v>
      </c>
      <c r="H1186" s="17">
        <v>1</v>
      </c>
      <c r="I1186" s="17">
        <v>2</v>
      </c>
      <c r="J1186" s="17">
        <v>1</v>
      </c>
      <c r="K1186" s="17">
        <v>1</v>
      </c>
      <c r="N1186" s="17">
        <v>1</v>
      </c>
      <c r="P1186" s="17">
        <v>1</v>
      </c>
      <c r="R1186" s="17">
        <v>2</v>
      </c>
      <c r="X1186" s="17">
        <v>10</v>
      </c>
    </row>
    <row r="1187" spans="1:24" x14ac:dyDescent="0.2">
      <c r="A1187" s="15" t="s">
        <v>5857</v>
      </c>
      <c r="D1187">
        <v>1</v>
      </c>
      <c r="E1187">
        <v>1</v>
      </c>
      <c r="F1187">
        <v>1</v>
      </c>
      <c r="R1187">
        <v>1</v>
      </c>
      <c r="X1187">
        <v>4</v>
      </c>
    </row>
    <row r="1188" spans="1:24" x14ac:dyDescent="0.2">
      <c r="A1188" s="15" t="s">
        <v>14767</v>
      </c>
      <c r="H1188">
        <v>1</v>
      </c>
      <c r="X1188">
        <v>1</v>
      </c>
    </row>
    <row r="1189" spans="1:24" x14ac:dyDescent="0.2">
      <c r="A1189" s="15" t="s">
        <v>3481</v>
      </c>
      <c r="E1189">
        <v>2</v>
      </c>
      <c r="F1189">
        <v>1</v>
      </c>
      <c r="G1189">
        <v>1</v>
      </c>
      <c r="K1189">
        <v>1</v>
      </c>
      <c r="M1189">
        <v>1</v>
      </c>
      <c r="X1189">
        <v>6</v>
      </c>
    </row>
    <row r="1190" spans="1:24" x14ac:dyDescent="0.2">
      <c r="A1190" s="15" t="s">
        <v>32149</v>
      </c>
      <c r="O1190">
        <v>1</v>
      </c>
      <c r="X1190">
        <v>1</v>
      </c>
    </row>
    <row r="1191" spans="1:24" x14ac:dyDescent="0.2">
      <c r="A1191" s="15" t="s">
        <v>38912</v>
      </c>
      <c r="R1191">
        <v>1</v>
      </c>
      <c r="S1191">
        <v>1</v>
      </c>
      <c r="X1191">
        <v>2</v>
      </c>
    </row>
    <row r="1192" spans="1:24" x14ac:dyDescent="0.2">
      <c r="A1192" s="15" t="s">
        <v>39021</v>
      </c>
      <c r="S1192">
        <v>1</v>
      </c>
      <c r="X1192">
        <v>1</v>
      </c>
    </row>
    <row r="1193" spans="1:24" x14ac:dyDescent="0.2">
      <c r="A1193" s="15" t="s">
        <v>4951</v>
      </c>
      <c r="C1193">
        <v>1</v>
      </c>
      <c r="E1193">
        <v>1</v>
      </c>
      <c r="H1193">
        <v>1</v>
      </c>
      <c r="J1193">
        <v>1</v>
      </c>
      <c r="O1193">
        <v>1</v>
      </c>
      <c r="Q1193">
        <v>1</v>
      </c>
      <c r="S1193">
        <v>1</v>
      </c>
      <c r="X1193">
        <v>7</v>
      </c>
    </row>
    <row r="1194" spans="1:24" x14ac:dyDescent="0.2">
      <c r="A1194" s="15" t="s">
        <v>37033</v>
      </c>
      <c r="R1194">
        <v>1</v>
      </c>
      <c r="X1194">
        <v>1</v>
      </c>
    </row>
    <row r="1195" spans="1:24" x14ac:dyDescent="0.2">
      <c r="A1195" s="15" t="s">
        <v>30392</v>
      </c>
      <c r="N1195">
        <v>1</v>
      </c>
      <c r="X1195">
        <v>1</v>
      </c>
    </row>
    <row r="1196" spans="1:24" x14ac:dyDescent="0.2">
      <c r="A1196" s="15" t="s">
        <v>19314</v>
      </c>
      <c r="J1196">
        <v>1</v>
      </c>
      <c r="K1196">
        <v>1</v>
      </c>
      <c r="L1196">
        <v>1</v>
      </c>
      <c r="N1196">
        <v>1</v>
      </c>
      <c r="Q1196">
        <v>2</v>
      </c>
      <c r="X1196">
        <v>6</v>
      </c>
    </row>
    <row r="1197" spans="1:24" x14ac:dyDescent="0.2">
      <c r="A1197" s="15" t="s">
        <v>19763</v>
      </c>
      <c r="J1197">
        <v>1</v>
      </c>
      <c r="X1197">
        <v>1</v>
      </c>
    </row>
    <row r="1198" spans="1:24" x14ac:dyDescent="0.2">
      <c r="A1198" s="15" t="s">
        <v>40544</v>
      </c>
      <c r="T1198">
        <v>1</v>
      </c>
      <c r="X1198">
        <v>1</v>
      </c>
    </row>
    <row r="1199" spans="1:24" x14ac:dyDescent="0.2">
      <c r="A1199" s="15" t="s">
        <v>13734</v>
      </c>
      <c r="H1199">
        <v>1</v>
      </c>
      <c r="X1199">
        <v>1</v>
      </c>
    </row>
    <row r="1200" spans="1:24" x14ac:dyDescent="0.2">
      <c r="A1200" s="15" t="s">
        <v>31727</v>
      </c>
      <c r="O1200">
        <v>1</v>
      </c>
      <c r="X1200">
        <v>1</v>
      </c>
    </row>
    <row r="1201" spans="1:24" x14ac:dyDescent="0.2">
      <c r="A1201" s="15" t="s">
        <v>21728</v>
      </c>
      <c r="I1201">
        <v>1</v>
      </c>
      <c r="N1201">
        <v>1</v>
      </c>
      <c r="X1201">
        <v>2</v>
      </c>
    </row>
    <row r="1202" spans="1:24" x14ac:dyDescent="0.2">
      <c r="A1202" s="15" t="s">
        <v>6300</v>
      </c>
      <c r="E1202">
        <v>1</v>
      </c>
      <c r="F1202">
        <v>1</v>
      </c>
      <c r="L1202">
        <v>1</v>
      </c>
      <c r="X1202">
        <v>3</v>
      </c>
    </row>
    <row r="1203" spans="1:24" x14ac:dyDescent="0.2">
      <c r="A1203" s="15" t="s">
        <v>22711</v>
      </c>
      <c r="K1203">
        <v>1</v>
      </c>
      <c r="X1203">
        <v>1</v>
      </c>
    </row>
    <row r="1204" spans="1:24" x14ac:dyDescent="0.2">
      <c r="A1204" s="15" t="s">
        <v>27119</v>
      </c>
      <c r="S1204">
        <v>1</v>
      </c>
      <c r="X1204">
        <v>1</v>
      </c>
    </row>
    <row r="1205" spans="1:24" x14ac:dyDescent="0.2">
      <c r="A1205" s="15" t="s">
        <v>27062</v>
      </c>
      <c r="M1205">
        <v>1</v>
      </c>
      <c r="X1205">
        <v>1</v>
      </c>
    </row>
    <row r="1206" spans="1:24" x14ac:dyDescent="0.2">
      <c r="A1206" s="15" t="s">
        <v>41988</v>
      </c>
      <c r="U1206">
        <v>1</v>
      </c>
      <c r="X1206">
        <v>1</v>
      </c>
    </row>
    <row r="1207" spans="1:24" x14ac:dyDescent="0.2">
      <c r="A1207" s="15" t="s">
        <v>10810</v>
      </c>
      <c r="F1207">
        <v>1</v>
      </c>
      <c r="K1207">
        <v>1</v>
      </c>
      <c r="X1207">
        <v>2</v>
      </c>
    </row>
    <row r="1208" spans="1:24" x14ac:dyDescent="0.2">
      <c r="A1208" s="15" t="s">
        <v>19561</v>
      </c>
      <c r="K1208">
        <v>1</v>
      </c>
      <c r="X1208">
        <v>1</v>
      </c>
    </row>
    <row r="1209" spans="1:24" x14ac:dyDescent="0.2">
      <c r="A1209" s="15" t="s">
        <v>43591</v>
      </c>
      <c r="U1209">
        <v>1</v>
      </c>
      <c r="X1209">
        <v>1</v>
      </c>
    </row>
    <row r="1210" spans="1:24" x14ac:dyDescent="0.2">
      <c r="A1210" s="15" t="s">
        <v>8762</v>
      </c>
      <c r="G1210">
        <v>1</v>
      </c>
      <c r="X1210">
        <v>1</v>
      </c>
    </row>
    <row r="1211" spans="1:24" x14ac:dyDescent="0.2">
      <c r="A1211" s="15" t="s">
        <v>17542</v>
      </c>
      <c r="H1211">
        <v>1</v>
      </c>
      <c r="X1211">
        <v>1</v>
      </c>
    </row>
    <row r="1212" spans="1:24" s="17" customFormat="1" x14ac:dyDescent="0.2">
      <c r="A1212" s="16" t="s">
        <v>1143</v>
      </c>
      <c r="B1212" s="17">
        <v>1</v>
      </c>
      <c r="C1212" s="17">
        <v>2</v>
      </c>
      <c r="G1212" s="17">
        <v>1</v>
      </c>
      <c r="H1212" s="17">
        <v>1</v>
      </c>
      <c r="J1212" s="17">
        <v>2</v>
      </c>
      <c r="L1212" s="17">
        <v>1</v>
      </c>
      <c r="O1212" s="17">
        <v>1</v>
      </c>
      <c r="P1212" s="17">
        <v>1</v>
      </c>
      <c r="Q1212" s="17">
        <v>1</v>
      </c>
      <c r="R1212" s="17">
        <v>1</v>
      </c>
      <c r="S1212" s="17">
        <v>1</v>
      </c>
      <c r="T1212" s="17">
        <v>2</v>
      </c>
      <c r="U1212" s="17">
        <v>1</v>
      </c>
      <c r="X1212" s="17">
        <v>16</v>
      </c>
    </row>
    <row r="1213" spans="1:24" x14ac:dyDescent="0.2">
      <c r="A1213" s="15" t="s">
        <v>16913</v>
      </c>
      <c r="L1213">
        <v>1</v>
      </c>
      <c r="X1213">
        <v>1</v>
      </c>
    </row>
    <row r="1214" spans="1:24" x14ac:dyDescent="0.2">
      <c r="A1214" s="15" t="s">
        <v>15000</v>
      </c>
      <c r="J1214">
        <v>1</v>
      </c>
      <c r="X1214">
        <v>1</v>
      </c>
    </row>
    <row r="1215" spans="1:24" x14ac:dyDescent="0.2">
      <c r="A1215" s="15" t="s">
        <v>11563</v>
      </c>
      <c r="G1215">
        <v>2</v>
      </c>
      <c r="L1215">
        <v>1</v>
      </c>
      <c r="T1215">
        <v>1</v>
      </c>
      <c r="U1215">
        <v>2</v>
      </c>
      <c r="X1215">
        <v>6</v>
      </c>
    </row>
    <row r="1216" spans="1:24" x14ac:dyDescent="0.2">
      <c r="A1216" s="15" t="s">
        <v>5738</v>
      </c>
      <c r="D1216">
        <v>1</v>
      </c>
      <c r="X1216">
        <v>1</v>
      </c>
    </row>
    <row r="1217" spans="1:24" x14ac:dyDescent="0.2">
      <c r="A1217" s="15" t="s">
        <v>23882</v>
      </c>
      <c r="L1217">
        <v>1</v>
      </c>
      <c r="X1217">
        <v>1</v>
      </c>
    </row>
    <row r="1218" spans="1:24" x14ac:dyDescent="0.2">
      <c r="A1218" s="15" t="s">
        <v>12934</v>
      </c>
      <c r="H1218">
        <v>1</v>
      </c>
      <c r="X1218">
        <v>1</v>
      </c>
    </row>
    <row r="1219" spans="1:24" x14ac:dyDescent="0.2">
      <c r="A1219" s="15" t="s">
        <v>13878</v>
      </c>
      <c r="J1219">
        <v>1</v>
      </c>
      <c r="X1219">
        <v>1</v>
      </c>
    </row>
    <row r="1220" spans="1:24" x14ac:dyDescent="0.2">
      <c r="A1220" s="15" t="s">
        <v>20095</v>
      </c>
      <c r="O1220">
        <v>1</v>
      </c>
      <c r="P1220">
        <v>1</v>
      </c>
      <c r="X1220">
        <v>2</v>
      </c>
    </row>
    <row r="1221" spans="1:24" x14ac:dyDescent="0.2">
      <c r="A1221" s="15" t="s">
        <v>7679</v>
      </c>
      <c r="E1221">
        <v>1</v>
      </c>
      <c r="X1221">
        <v>1</v>
      </c>
    </row>
    <row r="1222" spans="1:24" x14ac:dyDescent="0.2">
      <c r="A1222" s="15" t="s">
        <v>22421</v>
      </c>
      <c r="N1222">
        <v>1</v>
      </c>
      <c r="X1222">
        <v>1</v>
      </c>
    </row>
    <row r="1223" spans="1:24" x14ac:dyDescent="0.2">
      <c r="A1223" s="15" t="s">
        <v>5283</v>
      </c>
      <c r="E1223">
        <v>1</v>
      </c>
      <c r="X1223">
        <v>1</v>
      </c>
    </row>
    <row r="1224" spans="1:24" x14ac:dyDescent="0.2">
      <c r="A1224" s="15" t="s">
        <v>19658</v>
      </c>
      <c r="J1224">
        <v>1</v>
      </c>
      <c r="X1224">
        <v>1</v>
      </c>
    </row>
    <row r="1225" spans="1:24" x14ac:dyDescent="0.2">
      <c r="A1225" s="15" t="s">
        <v>40378</v>
      </c>
      <c r="S1225">
        <v>1</v>
      </c>
      <c r="X1225">
        <v>1</v>
      </c>
    </row>
    <row r="1226" spans="1:24" x14ac:dyDescent="0.2">
      <c r="A1226" s="15" t="s">
        <v>43719</v>
      </c>
      <c r="U1226">
        <v>1</v>
      </c>
      <c r="X1226">
        <v>1</v>
      </c>
    </row>
    <row r="1227" spans="1:24" x14ac:dyDescent="0.2">
      <c r="A1227" s="15" t="s">
        <v>27309</v>
      </c>
      <c r="M1227">
        <v>1</v>
      </c>
      <c r="X1227">
        <v>1</v>
      </c>
    </row>
    <row r="1228" spans="1:24" x14ac:dyDescent="0.2">
      <c r="A1228" s="15" t="s">
        <v>6964</v>
      </c>
      <c r="E1228">
        <v>1</v>
      </c>
      <c r="H1228">
        <v>1</v>
      </c>
      <c r="X1228">
        <v>2</v>
      </c>
    </row>
    <row r="1229" spans="1:24" x14ac:dyDescent="0.2">
      <c r="A1229" s="15" t="s">
        <v>5399</v>
      </c>
      <c r="C1229">
        <v>1</v>
      </c>
      <c r="X1229">
        <v>1</v>
      </c>
    </row>
    <row r="1230" spans="1:24" x14ac:dyDescent="0.2">
      <c r="A1230" s="15" t="s">
        <v>23243</v>
      </c>
      <c r="L1230">
        <v>1</v>
      </c>
      <c r="X1230">
        <v>1</v>
      </c>
    </row>
    <row r="1231" spans="1:24" x14ac:dyDescent="0.2">
      <c r="A1231" s="15" t="s">
        <v>10601</v>
      </c>
      <c r="F1231">
        <v>1</v>
      </c>
      <c r="X1231">
        <v>1</v>
      </c>
    </row>
    <row r="1232" spans="1:24" x14ac:dyDescent="0.2">
      <c r="A1232" s="15" t="s">
        <v>19228</v>
      </c>
      <c r="I1232">
        <v>1</v>
      </c>
      <c r="X1232">
        <v>1</v>
      </c>
    </row>
    <row r="1233" spans="1:24" x14ac:dyDescent="0.2">
      <c r="A1233" s="15" t="s">
        <v>20382</v>
      </c>
      <c r="M1233">
        <v>1</v>
      </c>
      <c r="X1233">
        <v>1</v>
      </c>
    </row>
    <row r="1234" spans="1:24" x14ac:dyDescent="0.2">
      <c r="A1234" s="15" t="s">
        <v>14871</v>
      </c>
      <c r="I1234">
        <v>1</v>
      </c>
      <c r="O1234">
        <v>1</v>
      </c>
      <c r="X1234">
        <v>2</v>
      </c>
    </row>
    <row r="1235" spans="1:24" x14ac:dyDescent="0.2">
      <c r="A1235" s="15" t="s">
        <v>8414</v>
      </c>
      <c r="F1235">
        <v>1</v>
      </c>
      <c r="G1235">
        <v>1</v>
      </c>
      <c r="I1235">
        <v>2</v>
      </c>
      <c r="Q1235">
        <v>1</v>
      </c>
      <c r="R1235">
        <v>1</v>
      </c>
      <c r="X1235">
        <v>6</v>
      </c>
    </row>
    <row r="1236" spans="1:24" x14ac:dyDescent="0.2">
      <c r="A1236" s="15" t="s">
        <v>27950</v>
      </c>
      <c r="Q1236">
        <v>1</v>
      </c>
      <c r="X1236">
        <v>1</v>
      </c>
    </row>
    <row r="1237" spans="1:24" x14ac:dyDescent="0.2">
      <c r="A1237" s="15" t="s">
        <v>39550</v>
      </c>
      <c r="R1237">
        <v>1</v>
      </c>
      <c r="S1237">
        <v>1</v>
      </c>
      <c r="X1237">
        <v>2</v>
      </c>
    </row>
    <row r="1238" spans="1:24" s="17" customFormat="1" x14ac:dyDescent="0.2">
      <c r="A1238" s="16" t="s">
        <v>3861</v>
      </c>
      <c r="D1238" s="17">
        <v>1</v>
      </c>
      <c r="H1238" s="17">
        <v>1</v>
      </c>
      <c r="I1238" s="17">
        <v>1</v>
      </c>
      <c r="J1238" s="17">
        <v>1</v>
      </c>
      <c r="K1238" s="17">
        <v>1</v>
      </c>
      <c r="P1238" s="17">
        <v>2</v>
      </c>
      <c r="Q1238" s="17">
        <v>1</v>
      </c>
      <c r="R1238" s="17">
        <v>1</v>
      </c>
      <c r="U1238" s="17">
        <v>2</v>
      </c>
      <c r="X1238" s="17">
        <v>11</v>
      </c>
    </row>
    <row r="1239" spans="1:24" x14ac:dyDescent="0.2">
      <c r="A1239" s="15" t="s">
        <v>19389</v>
      </c>
      <c r="R1239">
        <v>1</v>
      </c>
      <c r="X1239">
        <v>1</v>
      </c>
    </row>
    <row r="1240" spans="1:24" x14ac:dyDescent="0.2">
      <c r="A1240" s="15" t="s">
        <v>40975</v>
      </c>
      <c r="S1240">
        <v>1</v>
      </c>
      <c r="X1240">
        <v>1</v>
      </c>
    </row>
    <row r="1241" spans="1:24" x14ac:dyDescent="0.2">
      <c r="A1241" s="15" t="s">
        <v>32884</v>
      </c>
      <c r="P1241">
        <v>1</v>
      </c>
      <c r="X1241">
        <v>1</v>
      </c>
    </row>
    <row r="1242" spans="1:24" x14ac:dyDescent="0.2">
      <c r="A1242" s="15" t="s">
        <v>42397</v>
      </c>
      <c r="T1242">
        <v>1</v>
      </c>
      <c r="X1242">
        <v>1</v>
      </c>
    </row>
    <row r="1243" spans="1:24" x14ac:dyDescent="0.2">
      <c r="A1243" s="15" t="s">
        <v>18186</v>
      </c>
      <c r="P1243">
        <v>1</v>
      </c>
      <c r="Q1243">
        <v>1</v>
      </c>
      <c r="S1243">
        <v>2</v>
      </c>
      <c r="T1243">
        <v>1</v>
      </c>
      <c r="X1243">
        <v>5</v>
      </c>
    </row>
    <row r="1244" spans="1:24" x14ac:dyDescent="0.2">
      <c r="A1244" s="15" t="s">
        <v>21231</v>
      </c>
      <c r="K1244">
        <v>1</v>
      </c>
      <c r="X1244">
        <v>1</v>
      </c>
    </row>
    <row r="1245" spans="1:24" x14ac:dyDescent="0.2">
      <c r="A1245" s="15" t="s">
        <v>11581</v>
      </c>
      <c r="H1245">
        <v>1</v>
      </c>
      <c r="K1245">
        <v>1</v>
      </c>
      <c r="M1245">
        <v>1</v>
      </c>
      <c r="N1245">
        <v>1</v>
      </c>
      <c r="Q1245">
        <v>1</v>
      </c>
      <c r="R1245">
        <v>1</v>
      </c>
      <c r="X1245">
        <v>6</v>
      </c>
    </row>
    <row r="1246" spans="1:24" x14ac:dyDescent="0.2">
      <c r="A1246" s="15" t="s">
        <v>396</v>
      </c>
      <c r="B1246">
        <v>1</v>
      </c>
      <c r="C1246">
        <v>1</v>
      </c>
      <c r="D1246">
        <v>1</v>
      </c>
      <c r="F1246">
        <v>1</v>
      </c>
      <c r="I1246">
        <v>1</v>
      </c>
      <c r="X1246">
        <v>5</v>
      </c>
    </row>
    <row r="1247" spans="1:24" x14ac:dyDescent="0.2">
      <c r="A1247" s="15" t="s">
        <v>34092</v>
      </c>
      <c r="P1247">
        <v>1</v>
      </c>
      <c r="X1247">
        <v>1</v>
      </c>
    </row>
    <row r="1248" spans="1:24" x14ac:dyDescent="0.2">
      <c r="A1248" s="15" t="s">
        <v>181</v>
      </c>
      <c r="B1248">
        <v>1</v>
      </c>
      <c r="C1248">
        <v>2</v>
      </c>
      <c r="F1248">
        <v>1</v>
      </c>
      <c r="K1248">
        <v>1</v>
      </c>
      <c r="L1248">
        <v>1</v>
      </c>
      <c r="M1248">
        <v>1</v>
      </c>
      <c r="R1248">
        <v>1</v>
      </c>
      <c r="X1248">
        <v>8</v>
      </c>
    </row>
    <row r="1249" spans="1:24" x14ac:dyDescent="0.2">
      <c r="A1249" s="15" t="s">
        <v>21461</v>
      </c>
      <c r="O1249">
        <v>1</v>
      </c>
      <c r="X1249">
        <v>1</v>
      </c>
    </row>
    <row r="1250" spans="1:24" x14ac:dyDescent="0.2">
      <c r="A1250" s="15" t="s">
        <v>11921</v>
      </c>
      <c r="I1250">
        <v>1</v>
      </c>
      <c r="X1250">
        <v>1</v>
      </c>
    </row>
    <row r="1251" spans="1:24" x14ac:dyDescent="0.2">
      <c r="A1251" s="15" t="s">
        <v>11123</v>
      </c>
      <c r="H1251">
        <v>1</v>
      </c>
      <c r="J1251">
        <v>1</v>
      </c>
      <c r="X1251">
        <v>2</v>
      </c>
    </row>
    <row r="1252" spans="1:24" x14ac:dyDescent="0.2">
      <c r="A1252" s="15" t="s">
        <v>4942</v>
      </c>
      <c r="D1252">
        <v>1</v>
      </c>
      <c r="X1252">
        <v>1</v>
      </c>
    </row>
    <row r="1253" spans="1:24" x14ac:dyDescent="0.2">
      <c r="A1253" s="15" t="s">
        <v>42565</v>
      </c>
      <c r="T1253">
        <v>1</v>
      </c>
      <c r="X1253">
        <v>1</v>
      </c>
    </row>
    <row r="1254" spans="1:24" x14ac:dyDescent="0.2">
      <c r="A1254" s="15" t="s">
        <v>25983</v>
      </c>
      <c r="N1254">
        <v>1</v>
      </c>
      <c r="X1254">
        <v>1</v>
      </c>
    </row>
    <row r="1255" spans="1:24" x14ac:dyDescent="0.2">
      <c r="A1255" s="15" t="s">
        <v>770</v>
      </c>
      <c r="B1255">
        <v>1</v>
      </c>
      <c r="X1255">
        <v>1</v>
      </c>
    </row>
    <row r="1256" spans="1:24" x14ac:dyDescent="0.2">
      <c r="A1256" s="15" t="s">
        <v>12130</v>
      </c>
      <c r="G1256">
        <v>1</v>
      </c>
      <c r="X1256">
        <v>1</v>
      </c>
    </row>
    <row r="1257" spans="1:24" x14ac:dyDescent="0.2">
      <c r="A1257" s="15" t="s">
        <v>21074</v>
      </c>
      <c r="J1257">
        <v>1</v>
      </c>
      <c r="P1257">
        <v>1</v>
      </c>
      <c r="X1257">
        <v>2</v>
      </c>
    </row>
    <row r="1258" spans="1:24" x14ac:dyDescent="0.2">
      <c r="A1258" s="15" t="s">
        <v>323</v>
      </c>
      <c r="B1258">
        <v>1</v>
      </c>
      <c r="C1258">
        <v>2</v>
      </c>
      <c r="F1258">
        <v>1</v>
      </c>
      <c r="H1258">
        <v>1</v>
      </c>
      <c r="M1258">
        <v>1</v>
      </c>
      <c r="N1258">
        <v>1</v>
      </c>
      <c r="X1258">
        <v>7</v>
      </c>
    </row>
    <row r="1259" spans="1:24" x14ac:dyDescent="0.2">
      <c r="A1259" s="15" t="s">
        <v>37713</v>
      </c>
      <c r="Q1259">
        <v>1</v>
      </c>
      <c r="X1259">
        <v>1</v>
      </c>
    </row>
    <row r="1260" spans="1:24" x14ac:dyDescent="0.2">
      <c r="A1260" s="15" t="s">
        <v>34362</v>
      </c>
      <c r="O1260">
        <v>1</v>
      </c>
      <c r="X1260">
        <v>1</v>
      </c>
    </row>
    <row r="1261" spans="1:24" x14ac:dyDescent="0.2">
      <c r="A1261" s="15" t="s">
        <v>8840</v>
      </c>
      <c r="E1261">
        <v>1</v>
      </c>
      <c r="X1261">
        <v>1</v>
      </c>
    </row>
    <row r="1262" spans="1:24" x14ac:dyDescent="0.2">
      <c r="A1262" s="15" t="s">
        <v>22594</v>
      </c>
      <c r="L1262">
        <v>1</v>
      </c>
      <c r="N1262">
        <v>1</v>
      </c>
      <c r="Q1262">
        <v>1</v>
      </c>
      <c r="T1262">
        <v>1</v>
      </c>
      <c r="X1262">
        <v>4</v>
      </c>
    </row>
    <row r="1263" spans="1:24" x14ac:dyDescent="0.2">
      <c r="A1263" s="15" t="s">
        <v>18638</v>
      </c>
      <c r="J1263">
        <v>1</v>
      </c>
      <c r="X1263">
        <v>1</v>
      </c>
    </row>
    <row r="1264" spans="1:24" x14ac:dyDescent="0.2">
      <c r="A1264" s="15" t="s">
        <v>31170</v>
      </c>
      <c r="M1264">
        <v>1</v>
      </c>
      <c r="X1264">
        <v>1</v>
      </c>
    </row>
    <row r="1265" spans="1:24" x14ac:dyDescent="0.2">
      <c r="A1265" s="15" t="s">
        <v>10998</v>
      </c>
      <c r="F1265">
        <v>1</v>
      </c>
      <c r="H1265">
        <v>1</v>
      </c>
      <c r="X1265">
        <v>2</v>
      </c>
    </row>
    <row r="1266" spans="1:24" x14ac:dyDescent="0.2">
      <c r="A1266" s="15" t="s">
        <v>43940</v>
      </c>
      <c r="U1266">
        <v>1</v>
      </c>
      <c r="X1266">
        <v>1</v>
      </c>
    </row>
    <row r="1267" spans="1:24" x14ac:dyDescent="0.2">
      <c r="A1267" s="15" t="s">
        <v>17885</v>
      </c>
      <c r="K1267">
        <v>1</v>
      </c>
      <c r="X1267">
        <v>1</v>
      </c>
    </row>
    <row r="1268" spans="1:24" x14ac:dyDescent="0.2">
      <c r="A1268" s="15" t="s">
        <v>43565</v>
      </c>
      <c r="U1268">
        <v>1</v>
      </c>
      <c r="X1268">
        <v>1</v>
      </c>
    </row>
    <row r="1269" spans="1:24" x14ac:dyDescent="0.2">
      <c r="A1269" s="15" t="s">
        <v>10004</v>
      </c>
      <c r="G1269">
        <v>1</v>
      </c>
      <c r="X1269">
        <v>1</v>
      </c>
    </row>
    <row r="1270" spans="1:24" x14ac:dyDescent="0.2">
      <c r="A1270" s="15" t="s">
        <v>13795</v>
      </c>
      <c r="H1270">
        <v>1</v>
      </c>
      <c r="L1270">
        <v>2</v>
      </c>
      <c r="N1270">
        <v>1</v>
      </c>
      <c r="O1270">
        <v>2</v>
      </c>
      <c r="P1270">
        <v>1</v>
      </c>
      <c r="T1270">
        <v>1</v>
      </c>
      <c r="U1270">
        <v>1</v>
      </c>
      <c r="X1270">
        <v>9</v>
      </c>
    </row>
    <row r="1271" spans="1:24" x14ac:dyDescent="0.2">
      <c r="A1271" s="15" t="s">
        <v>23090</v>
      </c>
      <c r="M1271">
        <v>1</v>
      </c>
      <c r="X1271">
        <v>1</v>
      </c>
    </row>
    <row r="1272" spans="1:24" s="17" customFormat="1" x14ac:dyDescent="0.2">
      <c r="A1272" s="16" t="s">
        <v>9718</v>
      </c>
      <c r="F1272" s="17">
        <v>1</v>
      </c>
      <c r="I1272" s="17">
        <v>1</v>
      </c>
      <c r="J1272" s="17">
        <v>1</v>
      </c>
      <c r="K1272" s="17">
        <v>1</v>
      </c>
      <c r="L1272" s="17">
        <v>1</v>
      </c>
      <c r="N1272" s="17">
        <v>2</v>
      </c>
      <c r="R1272" s="17">
        <v>1</v>
      </c>
      <c r="U1272" s="17">
        <v>1</v>
      </c>
      <c r="V1272" s="17">
        <v>1</v>
      </c>
      <c r="X1272" s="17">
        <v>10</v>
      </c>
    </row>
    <row r="1273" spans="1:24" x14ac:dyDescent="0.2">
      <c r="A1273" s="15" t="s">
        <v>25580</v>
      </c>
      <c r="M1273">
        <v>1</v>
      </c>
      <c r="N1273">
        <v>1</v>
      </c>
      <c r="P1273">
        <v>1</v>
      </c>
      <c r="X1273">
        <v>3</v>
      </c>
    </row>
    <row r="1274" spans="1:24" x14ac:dyDescent="0.2">
      <c r="A1274" s="15" t="s">
        <v>18236</v>
      </c>
      <c r="K1274">
        <v>1</v>
      </c>
      <c r="X1274">
        <v>1</v>
      </c>
    </row>
    <row r="1275" spans="1:24" x14ac:dyDescent="0.2">
      <c r="A1275" s="15" t="s">
        <v>20406</v>
      </c>
      <c r="J1275">
        <v>1</v>
      </c>
      <c r="X1275">
        <v>1</v>
      </c>
    </row>
    <row r="1276" spans="1:24" x14ac:dyDescent="0.2">
      <c r="A1276" s="15" t="s">
        <v>40473</v>
      </c>
      <c r="S1276">
        <v>1</v>
      </c>
      <c r="X1276">
        <v>1</v>
      </c>
    </row>
    <row r="1277" spans="1:24" x14ac:dyDescent="0.2">
      <c r="A1277" s="15" t="s">
        <v>20183</v>
      </c>
      <c r="V1277">
        <v>1</v>
      </c>
      <c r="X1277">
        <v>1</v>
      </c>
    </row>
    <row r="1278" spans="1:24" x14ac:dyDescent="0.2">
      <c r="A1278" s="15" t="s">
        <v>14888</v>
      </c>
      <c r="I1278">
        <v>1</v>
      </c>
      <c r="X1278">
        <v>1</v>
      </c>
    </row>
    <row r="1279" spans="1:24" x14ac:dyDescent="0.2">
      <c r="A1279" s="15" t="s">
        <v>2508</v>
      </c>
      <c r="B1279">
        <v>1</v>
      </c>
      <c r="X1279">
        <v>1</v>
      </c>
    </row>
    <row r="1280" spans="1:24" x14ac:dyDescent="0.2">
      <c r="A1280" s="15" t="s">
        <v>2578</v>
      </c>
      <c r="C1280">
        <v>1</v>
      </c>
      <c r="D1280">
        <v>1</v>
      </c>
      <c r="F1280">
        <v>1</v>
      </c>
      <c r="G1280">
        <v>1</v>
      </c>
      <c r="I1280">
        <v>2</v>
      </c>
      <c r="O1280">
        <v>1</v>
      </c>
      <c r="Q1280">
        <v>1</v>
      </c>
      <c r="X1280">
        <v>8</v>
      </c>
    </row>
    <row r="1281" spans="1:24" x14ac:dyDescent="0.2">
      <c r="A1281" s="15" t="s">
        <v>37427</v>
      </c>
      <c r="U1281">
        <v>1</v>
      </c>
      <c r="X1281">
        <v>1</v>
      </c>
    </row>
    <row r="1282" spans="1:24" x14ac:dyDescent="0.2">
      <c r="A1282" s="15" t="s">
        <v>41022</v>
      </c>
      <c r="S1282">
        <v>1</v>
      </c>
      <c r="X1282">
        <v>1</v>
      </c>
    </row>
    <row r="1283" spans="1:24" x14ac:dyDescent="0.2">
      <c r="A1283" s="15" t="s">
        <v>42765</v>
      </c>
      <c r="T1283">
        <v>1</v>
      </c>
      <c r="X1283">
        <v>1</v>
      </c>
    </row>
    <row r="1284" spans="1:24" x14ac:dyDescent="0.2">
      <c r="A1284" s="15" t="s">
        <v>5011</v>
      </c>
      <c r="D1284">
        <v>1</v>
      </c>
      <c r="X1284">
        <v>1</v>
      </c>
    </row>
    <row r="1285" spans="1:24" x14ac:dyDescent="0.2">
      <c r="A1285" s="15" t="s">
        <v>25904</v>
      </c>
      <c r="T1285">
        <v>1</v>
      </c>
      <c r="X1285">
        <v>1</v>
      </c>
    </row>
    <row r="1286" spans="1:24" x14ac:dyDescent="0.2">
      <c r="A1286" s="15" t="s">
        <v>38488</v>
      </c>
      <c r="Q1286">
        <v>1</v>
      </c>
      <c r="X1286">
        <v>1</v>
      </c>
    </row>
    <row r="1287" spans="1:24" x14ac:dyDescent="0.2">
      <c r="A1287" s="15" t="s">
        <v>32664</v>
      </c>
      <c r="O1287">
        <v>1</v>
      </c>
      <c r="Q1287">
        <v>1</v>
      </c>
      <c r="X1287">
        <v>2</v>
      </c>
    </row>
    <row r="1288" spans="1:24" x14ac:dyDescent="0.2">
      <c r="A1288" s="15" t="s">
        <v>40771</v>
      </c>
      <c r="T1288">
        <v>1</v>
      </c>
      <c r="X1288">
        <v>1</v>
      </c>
    </row>
    <row r="1289" spans="1:24" x14ac:dyDescent="0.2">
      <c r="A1289" s="15" t="s">
        <v>37788</v>
      </c>
      <c r="T1289">
        <v>1</v>
      </c>
      <c r="V1289">
        <v>1</v>
      </c>
      <c r="X1289">
        <v>2</v>
      </c>
    </row>
    <row r="1290" spans="1:24" x14ac:dyDescent="0.2">
      <c r="A1290" s="15" t="s">
        <v>3808</v>
      </c>
      <c r="C1290">
        <v>1</v>
      </c>
      <c r="X1290">
        <v>1</v>
      </c>
    </row>
    <row r="1291" spans="1:24" x14ac:dyDescent="0.2">
      <c r="A1291" s="15" t="s">
        <v>21646</v>
      </c>
      <c r="K1291">
        <v>1</v>
      </c>
      <c r="X1291">
        <v>1</v>
      </c>
    </row>
    <row r="1292" spans="1:24" x14ac:dyDescent="0.2">
      <c r="A1292" s="15" t="s">
        <v>14296</v>
      </c>
      <c r="H1292">
        <v>1</v>
      </c>
      <c r="M1292">
        <v>1</v>
      </c>
      <c r="X1292">
        <v>2</v>
      </c>
    </row>
    <row r="1293" spans="1:24" x14ac:dyDescent="0.2">
      <c r="A1293" s="15" t="s">
        <v>27464</v>
      </c>
      <c r="M1293">
        <v>1</v>
      </c>
      <c r="X1293">
        <v>1</v>
      </c>
    </row>
    <row r="1294" spans="1:24" x14ac:dyDescent="0.2">
      <c r="A1294" s="15" t="s">
        <v>38063</v>
      </c>
      <c r="R1294">
        <v>1</v>
      </c>
      <c r="T1294">
        <v>1</v>
      </c>
      <c r="X1294">
        <v>2</v>
      </c>
    </row>
    <row r="1295" spans="1:24" x14ac:dyDescent="0.2">
      <c r="A1295" s="15" t="s">
        <v>11031</v>
      </c>
      <c r="G1295">
        <v>1</v>
      </c>
      <c r="I1295">
        <v>1</v>
      </c>
      <c r="J1295">
        <v>1</v>
      </c>
      <c r="X1295">
        <v>3</v>
      </c>
    </row>
    <row r="1296" spans="1:24" x14ac:dyDescent="0.2">
      <c r="A1296" s="15" t="s">
        <v>5110</v>
      </c>
      <c r="D1296">
        <v>1</v>
      </c>
      <c r="X1296">
        <v>1</v>
      </c>
    </row>
    <row r="1297" spans="1:24" x14ac:dyDescent="0.2">
      <c r="A1297" s="15" t="s">
        <v>16712</v>
      </c>
      <c r="I1297">
        <v>1</v>
      </c>
      <c r="X1297">
        <v>1</v>
      </c>
    </row>
    <row r="1298" spans="1:24" x14ac:dyDescent="0.2">
      <c r="A1298" s="15" t="s">
        <v>28989</v>
      </c>
      <c r="M1298">
        <v>1</v>
      </c>
      <c r="X1298">
        <v>1</v>
      </c>
    </row>
    <row r="1299" spans="1:24" x14ac:dyDescent="0.2">
      <c r="A1299" s="15" t="s">
        <v>37889</v>
      </c>
      <c r="R1299">
        <v>1</v>
      </c>
      <c r="X1299">
        <v>1</v>
      </c>
    </row>
    <row r="1300" spans="1:24" x14ac:dyDescent="0.2">
      <c r="A1300" s="15" t="s">
        <v>15972</v>
      </c>
      <c r="I1300">
        <v>1</v>
      </c>
      <c r="M1300">
        <v>1</v>
      </c>
      <c r="X1300">
        <v>2</v>
      </c>
    </row>
    <row r="1301" spans="1:24" x14ac:dyDescent="0.2">
      <c r="A1301" s="15" t="s">
        <v>11856</v>
      </c>
      <c r="G1301">
        <v>1</v>
      </c>
      <c r="X1301">
        <v>1</v>
      </c>
    </row>
    <row r="1302" spans="1:24" x14ac:dyDescent="0.2">
      <c r="A1302" s="15" t="s">
        <v>30744</v>
      </c>
      <c r="N1302">
        <v>1</v>
      </c>
      <c r="X1302">
        <v>1</v>
      </c>
    </row>
    <row r="1303" spans="1:24" x14ac:dyDescent="0.2">
      <c r="A1303" s="15" t="s">
        <v>6988</v>
      </c>
      <c r="E1303">
        <v>1</v>
      </c>
      <c r="X1303">
        <v>1</v>
      </c>
    </row>
    <row r="1304" spans="1:24" x14ac:dyDescent="0.2">
      <c r="A1304" s="15" t="s">
        <v>26055</v>
      </c>
      <c r="M1304">
        <v>1</v>
      </c>
      <c r="X1304">
        <v>1</v>
      </c>
    </row>
    <row r="1305" spans="1:24" x14ac:dyDescent="0.2">
      <c r="A1305" s="15" t="s">
        <v>33753</v>
      </c>
      <c r="O1305">
        <v>1</v>
      </c>
      <c r="X1305">
        <v>1</v>
      </c>
    </row>
    <row r="1306" spans="1:24" x14ac:dyDescent="0.2">
      <c r="A1306" s="15" t="s">
        <v>39238</v>
      </c>
      <c r="U1306">
        <v>1</v>
      </c>
      <c r="X1306">
        <v>1</v>
      </c>
    </row>
    <row r="1307" spans="1:24" x14ac:dyDescent="0.2">
      <c r="A1307" s="15" t="s">
        <v>43980</v>
      </c>
      <c r="V1307">
        <v>1</v>
      </c>
      <c r="X1307">
        <v>1</v>
      </c>
    </row>
    <row r="1308" spans="1:24" x14ac:dyDescent="0.2">
      <c r="A1308" s="15" t="s">
        <v>2394</v>
      </c>
      <c r="C1308">
        <v>1</v>
      </c>
      <c r="X1308">
        <v>1</v>
      </c>
    </row>
    <row r="1309" spans="1:24" x14ac:dyDescent="0.2">
      <c r="A1309" s="15" t="s">
        <v>10266</v>
      </c>
      <c r="F1309">
        <v>1</v>
      </c>
      <c r="X1309">
        <v>1</v>
      </c>
    </row>
    <row r="1310" spans="1:24" x14ac:dyDescent="0.2">
      <c r="A1310" s="15" t="s">
        <v>23173</v>
      </c>
      <c r="M1310">
        <v>1</v>
      </c>
      <c r="X1310">
        <v>1</v>
      </c>
    </row>
    <row r="1311" spans="1:24" x14ac:dyDescent="0.2">
      <c r="A1311" s="15" t="s">
        <v>26520</v>
      </c>
      <c r="L1311">
        <v>1</v>
      </c>
      <c r="X1311">
        <v>1</v>
      </c>
    </row>
    <row r="1312" spans="1:24" x14ac:dyDescent="0.2">
      <c r="A1312" s="15" t="s">
        <v>18462</v>
      </c>
      <c r="J1312">
        <v>1</v>
      </c>
      <c r="X1312">
        <v>1</v>
      </c>
    </row>
    <row r="1313" spans="1:24" x14ac:dyDescent="0.2">
      <c r="A1313" s="15" t="s">
        <v>16038</v>
      </c>
      <c r="I1313">
        <v>1</v>
      </c>
      <c r="X1313">
        <v>1</v>
      </c>
    </row>
    <row r="1314" spans="1:24" s="17" customFormat="1" ht="17" customHeight="1" x14ac:dyDescent="0.2">
      <c r="A1314" s="16" t="s">
        <v>759</v>
      </c>
      <c r="B1314" s="17">
        <v>1</v>
      </c>
      <c r="D1314" s="17">
        <v>2</v>
      </c>
      <c r="F1314" s="17">
        <v>1</v>
      </c>
      <c r="H1314" s="17">
        <v>2</v>
      </c>
      <c r="J1314" s="17">
        <v>1</v>
      </c>
      <c r="L1314" s="17">
        <v>2</v>
      </c>
      <c r="M1314" s="17">
        <v>1</v>
      </c>
      <c r="O1314" s="17">
        <v>1</v>
      </c>
      <c r="Q1314" s="17">
        <v>1</v>
      </c>
      <c r="U1314" s="17">
        <v>1</v>
      </c>
      <c r="X1314" s="17">
        <v>13</v>
      </c>
    </row>
    <row r="1315" spans="1:24" x14ac:dyDescent="0.2">
      <c r="A1315" s="15" t="s">
        <v>9816</v>
      </c>
      <c r="G1315">
        <v>1</v>
      </c>
      <c r="X1315">
        <v>1</v>
      </c>
    </row>
    <row r="1316" spans="1:24" x14ac:dyDescent="0.2">
      <c r="A1316" s="15" t="s">
        <v>2363</v>
      </c>
      <c r="R1316">
        <v>1</v>
      </c>
      <c r="X1316">
        <v>1</v>
      </c>
    </row>
    <row r="1317" spans="1:24" x14ac:dyDescent="0.2">
      <c r="A1317" s="15" t="s">
        <v>34102</v>
      </c>
      <c r="T1317">
        <v>1</v>
      </c>
      <c r="X1317">
        <v>1</v>
      </c>
    </row>
    <row r="1318" spans="1:24" x14ac:dyDescent="0.2">
      <c r="A1318" s="15" t="s">
        <v>27611</v>
      </c>
      <c r="N1318">
        <v>1</v>
      </c>
      <c r="X1318">
        <v>1</v>
      </c>
    </row>
    <row r="1319" spans="1:24" x14ac:dyDescent="0.2">
      <c r="A1319" s="15" t="s">
        <v>25450</v>
      </c>
      <c r="T1319">
        <v>1</v>
      </c>
      <c r="X1319">
        <v>1</v>
      </c>
    </row>
    <row r="1320" spans="1:24" x14ac:dyDescent="0.2">
      <c r="A1320" s="15" t="s">
        <v>15610</v>
      </c>
      <c r="H1320">
        <v>1</v>
      </c>
      <c r="X1320">
        <v>1</v>
      </c>
    </row>
    <row r="1321" spans="1:24" x14ac:dyDescent="0.2">
      <c r="A1321" s="15" t="s">
        <v>36541</v>
      </c>
      <c r="R1321">
        <v>1</v>
      </c>
      <c r="X1321">
        <v>1</v>
      </c>
    </row>
    <row r="1322" spans="1:24" x14ac:dyDescent="0.2">
      <c r="A1322" s="15" t="s">
        <v>24814</v>
      </c>
      <c r="O1322">
        <v>2</v>
      </c>
      <c r="R1322">
        <v>1</v>
      </c>
      <c r="X1322">
        <v>3</v>
      </c>
    </row>
    <row r="1323" spans="1:24" s="17" customFormat="1" x14ac:dyDescent="0.2">
      <c r="A1323" s="16" t="s">
        <v>8535</v>
      </c>
      <c r="F1323" s="17">
        <v>1</v>
      </c>
      <c r="H1323" s="17">
        <v>1</v>
      </c>
      <c r="J1323" s="17">
        <v>1</v>
      </c>
      <c r="L1323" s="17">
        <v>1</v>
      </c>
      <c r="M1323" s="17">
        <v>2</v>
      </c>
      <c r="N1323" s="17">
        <v>1</v>
      </c>
      <c r="O1323" s="17">
        <v>1</v>
      </c>
      <c r="P1323" s="17">
        <v>3</v>
      </c>
      <c r="Q1323" s="17">
        <v>1</v>
      </c>
      <c r="S1323" s="17">
        <v>1</v>
      </c>
      <c r="T1323" s="17">
        <v>1</v>
      </c>
      <c r="U1323" s="17">
        <v>1</v>
      </c>
      <c r="X1323" s="17">
        <v>15</v>
      </c>
    </row>
    <row r="1324" spans="1:24" x14ac:dyDescent="0.2">
      <c r="A1324" s="15" t="s">
        <v>353</v>
      </c>
      <c r="B1324">
        <v>1</v>
      </c>
      <c r="X1324">
        <v>1</v>
      </c>
    </row>
    <row r="1325" spans="1:24" x14ac:dyDescent="0.2">
      <c r="A1325" s="15" t="s">
        <v>3614</v>
      </c>
      <c r="D1325">
        <v>1</v>
      </c>
      <c r="X1325">
        <v>1</v>
      </c>
    </row>
    <row r="1326" spans="1:24" x14ac:dyDescent="0.2">
      <c r="A1326" s="15" t="s">
        <v>27486</v>
      </c>
      <c r="M1326">
        <v>1</v>
      </c>
      <c r="X1326">
        <v>1</v>
      </c>
    </row>
    <row r="1327" spans="1:24" x14ac:dyDescent="0.2">
      <c r="A1327" s="15" t="s">
        <v>26186</v>
      </c>
      <c r="O1327">
        <v>1</v>
      </c>
      <c r="P1327">
        <v>1</v>
      </c>
      <c r="U1327">
        <v>1</v>
      </c>
      <c r="X1327">
        <v>3</v>
      </c>
    </row>
    <row r="1328" spans="1:24" x14ac:dyDescent="0.2">
      <c r="A1328" s="15" t="s">
        <v>43331</v>
      </c>
      <c r="T1328">
        <v>1</v>
      </c>
      <c r="X1328">
        <v>1</v>
      </c>
    </row>
    <row r="1329" spans="1:24" x14ac:dyDescent="0.2">
      <c r="A1329" s="15" t="s">
        <v>24356</v>
      </c>
      <c r="R1329">
        <v>1</v>
      </c>
      <c r="X1329">
        <v>1</v>
      </c>
    </row>
    <row r="1330" spans="1:24" x14ac:dyDescent="0.2">
      <c r="A1330" s="15" t="s">
        <v>31819</v>
      </c>
      <c r="O1330">
        <v>1</v>
      </c>
      <c r="X1330">
        <v>1</v>
      </c>
    </row>
    <row r="1331" spans="1:24" x14ac:dyDescent="0.2">
      <c r="A1331" s="15" t="s">
        <v>38547</v>
      </c>
      <c r="Q1331">
        <v>1</v>
      </c>
      <c r="X1331">
        <v>1</v>
      </c>
    </row>
    <row r="1332" spans="1:24" x14ac:dyDescent="0.2">
      <c r="A1332" s="15" t="s">
        <v>37763</v>
      </c>
      <c r="R1332">
        <v>1</v>
      </c>
      <c r="X1332">
        <v>1</v>
      </c>
    </row>
    <row r="1333" spans="1:24" x14ac:dyDescent="0.2">
      <c r="A1333" s="15" t="s">
        <v>40893</v>
      </c>
      <c r="T1333">
        <v>1</v>
      </c>
      <c r="X1333">
        <v>1</v>
      </c>
    </row>
    <row r="1334" spans="1:24" x14ac:dyDescent="0.2">
      <c r="A1334" s="15" t="s">
        <v>13997</v>
      </c>
      <c r="H1334">
        <v>1</v>
      </c>
      <c r="U1334">
        <v>1</v>
      </c>
      <c r="X1334">
        <v>2</v>
      </c>
    </row>
    <row r="1335" spans="1:24" x14ac:dyDescent="0.2">
      <c r="A1335" s="15" t="s">
        <v>41887</v>
      </c>
      <c r="U1335">
        <v>1</v>
      </c>
      <c r="X1335">
        <v>1</v>
      </c>
    </row>
    <row r="1336" spans="1:24" x14ac:dyDescent="0.2">
      <c r="A1336" s="15" t="s">
        <v>6398</v>
      </c>
      <c r="F1336">
        <v>1</v>
      </c>
      <c r="X1336">
        <v>1</v>
      </c>
    </row>
    <row r="1337" spans="1:24" x14ac:dyDescent="0.2">
      <c r="A1337" s="15" t="s">
        <v>8431</v>
      </c>
      <c r="F1337">
        <v>2</v>
      </c>
      <c r="G1337">
        <v>1</v>
      </c>
      <c r="H1337">
        <v>1</v>
      </c>
      <c r="K1337">
        <v>1</v>
      </c>
      <c r="O1337">
        <v>1</v>
      </c>
      <c r="X1337">
        <v>6</v>
      </c>
    </row>
    <row r="1338" spans="1:24" x14ac:dyDescent="0.2">
      <c r="A1338" s="15" t="s">
        <v>15803</v>
      </c>
      <c r="I1338">
        <v>1</v>
      </c>
      <c r="X1338">
        <v>1</v>
      </c>
    </row>
    <row r="1339" spans="1:24" x14ac:dyDescent="0.2">
      <c r="A1339" s="15" t="s">
        <v>24155</v>
      </c>
      <c r="O1339">
        <v>1</v>
      </c>
      <c r="X1339">
        <v>1</v>
      </c>
    </row>
    <row r="1340" spans="1:24" x14ac:dyDescent="0.2">
      <c r="A1340" s="15" t="s">
        <v>12918</v>
      </c>
      <c r="K1340">
        <v>1</v>
      </c>
      <c r="X1340">
        <v>1</v>
      </c>
    </row>
    <row r="1341" spans="1:24" x14ac:dyDescent="0.2">
      <c r="A1341" s="15" t="s">
        <v>20316</v>
      </c>
      <c r="J1341">
        <v>1</v>
      </c>
      <c r="X1341">
        <v>1</v>
      </c>
    </row>
    <row r="1342" spans="1:24" x14ac:dyDescent="0.2">
      <c r="A1342" s="15" t="s">
        <v>39318</v>
      </c>
      <c r="R1342">
        <v>1</v>
      </c>
      <c r="X1342">
        <v>1</v>
      </c>
    </row>
    <row r="1343" spans="1:24" x14ac:dyDescent="0.2">
      <c r="A1343" s="15" t="s">
        <v>16883</v>
      </c>
      <c r="I1343">
        <v>1</v>
      </c>
      <c r="X1343">
        <v>1</v>
      </c>
    </row>
    <row r="1344" spans="1:24" x14ac:dyDescent="0.2">
      <c r="A1344" s="15" t="s">
        <v>17231</v>
      </c>
      <c r="L1344">
        <v>1</v>
      </c>
      <c r="N1344">
        <v>1</v>
      </c>
      <c r="O1344">
        <v>1</v>
      </c>
      <c r="X1344">
        <v>3</v>
      </c>
    </row>
    <row r="1345" spans="1:24" x14ac:dyDescent="0.2">
      <c r="A1345" s="15" t="s">
        <v>33502</v>
      </c>
      <c r="Q1345">
        <v>1</v>
      </c>
      <c r="T1345">
        <v>1</v>
      </c>
      <c r="X1345">
        <v>2</v>
      </c>
    </row>
    <row r="1346" spans="1:24" x14ac:dyDescent="0.2">
      <c r="A1346" s="15" t="s">
        <v>35088</v>
      </c>
      <c r="Q1346">
        <v>1</v>
      </c>
      <c r="X1346">
        <v>1</v>
      </c>
    </row>
    <row r="1347" spans="1:24" x14ac:dyDescent="0.2">
      <c r="A1347" s="15" t="s">
        <v>15865</v>
      </c>
      <c r="I1347">
        <v>1</v>
      </c>
      <c r="X1347">
        <v>1</v>
      </c>
    </row>
    <row r="1348" spans="1:24" x14ac:dyDescent="0.2">
      <c r="A1348" s="15" t="s">
        <v>33561</v>
      </c>
      <c r="O1348">
        <v>1</v>
      </c>
      <c r="X1348">
        <v>1</v>
      </c>
    </row>
    <row r="1349" spans="1:24" x14ac:dyDescent="0.2">
      <c r="A1349" s="15" t="s">
        <v>16998</v>
      </c>
      <c r="K1349">
        <v>1</v>
      </c>
      <c r="P1349">
        <v>1</v>
      </c>
      <c r="X1349">
        <v>2</v>
      </c>
    </row>
    <row r="1350" spans="1:24" x14ac:dyDescent="0.2">
      <c r="A1350" s="15" t="s">
        <v>42234</v>
      </c>
      <c r="U1350">
        <v>1</v>
      </c>
      <c r="X1350">
        <v>1</v>
      </c>
    </row>
    <row r="1351" spans="1:24" x14ac:dyDescent="0.2">
      <c r="A1351" s="15" t="s">
        <v>3806</v>
      </c>
      <c r="R1351">
        <v>1</v>
      </c>
      <c r="X1351">
        <v>1</v>
      </c>
    </row>
    <row r="1352" spans="1:24" x14ac:dyDescent="0.2">
      <c r="A1352" s="15" t="s">
        <v>21662</v>
      </c>
      <c r="L1352">
        <v>1</v>
      </c>
      <c r="X1352">
        <v>1</v>
      </c>
    </row>
    <row r="1353" spans="1:24" x14ac:dyDescent="0.2">
      <c r="A1353" s="15" t="s">
        <v>13249</v>
      </c>
      <c r="G1353">
        <v>1</v>
      </c>
      <c r="X1353">
        <v>1</v>
      </c>
    </row>
    <row r="1354" spans="1:24" x14ac:dyDescent="0.2">
      <c r="A1354" s="15" t="s">
        <v>14389</v>
      </c>
      <c r="H1354">
        <v>1</v>
      </c>
      <c r="X1354">
        <v>1</v>
      </c>
    </row>
    <row r="1355" spans="1:24" x14ac:dyDescent="0.2">
      <c r="A1355" s="15" t="s">
        <v>3852</v>
      </c>
      <c r="C1355">
        <v>1</v>
      </c>
      <c r="X1355">
        <v>1</v>
      </c>
    </row>
    <row r="1356" spans="1:24" x14ac:dyDescent="0.2">
      <c r="A1356" s="15" t="s">
        <v>42482</v>
      </c>
      <c r="T1356">
        <v>1</v>
      </c>
      <c r="X1356">
        <v>1</v>
      </c>
    </row>
    <row r="1357" spans="1:24" x14ac:dyDescent="0.2">
      <c r="A1357" s="15" t="s">
        <v>28019</v>
      </c>
      <c r="M1357">
        <v>1</v>
      </c>
      <c r="X1357">
        <v>1</v>
      </c>
    </row>
    <row r="1358" spans="1:24" x14ac:dyDescent="0.2">
      <c r="A1358" s="15" t="s">
        <v>35691</v>
      </c>
      <c r="R1358">
        <v>1</v>
      </c>
      <c r="X1358">
        <v>1</v>
      </c>
    </row>
    <row r="1359" spans="1:24" x14ac:dyDescent="0.2">
      <c r="A1359" s="15" t="s">
        <v>31333</v>
      </c>
      <c r="N1359">
        <v>1</v>
      </c>
      <c r="X1359">
        <v>1</v>
      </c>
    </row>
    <row r="1360" spans="1:24" x14ac:dyDescent="0.2">
      <c r="A1360" s="15" t="s">
        <v>28009</v>
      </c>
      <c r="M1360">
        <v>1</v>
      </c>
      <c r="X1360">
        <v>1</v>
      </c>
    </row>
    <row r="1361" spans="1:24" x14ac:dyDescent="0.2">
      <c r="A1361" s="15" t="s">
        <v>23134</v>
      </c>
      <c r="M1361">
        <v>1</v>
      </c>
      <c r="T1361">
        <v>1</v>
      </c>
      <c r="X1361">
        <v>2</v>
      </c>
    </row>
    <row r="1362" spans="1:24" x14ac:dyDescent="0.2">
      <c r="A1362" s="15" t="s">
        <v>7888</v>
      </c>
      <c r="E1362">
        <v>1</v>
      </c>
      <c r="X1362">
        <v>1</v>
      </c>
    </row>
    <row r="1363" spans="1:24" x14ac:dyDescent="0.2">
      <c r="A1363" s="15" t="s">
        <v>22891</v>
      </c>
      <c r="K1363">
        <v>1</v>
      </c>
      <c r="L1363">
        <v>1</v>
      </c>
      <c r="M1363">
        <v>1</v>
      </c>
      <c r="X1363">
        <v>3</v>
      </c>
    </row>
    <row r="1364" spans="1:24" x14ac:dyDescent="0.2">
      <c r="A1364" s="15" t="s">
        <v>35675</v>
      </c>
      <c r="P1364">
        <v>1</v>
      </c>
      <c r="X1364">
        <v>1</v>
      </c>
    </row>
    <row r="1365" spans="1:24" x14ac:dyDescent="0.2">
      <c r="A1365" s="15" t="s">
        <v>17466</v>
      </c>
      <c r="N1365">
        <v>1</v>
      </c>
      <c r="P1365">
        <v>1</v>
      </c>
      <c r="S1365">
        <v>1</v>
      </c>
      <c r="X1365">
        <v>3</v>
      </c>
    </row>
    <row r="1366" spans="1:24" x14ac:dyDescent="0.2">
      <c r="A1366" s="15" t="s">
        <v>36986</v>
      </c>
      <c r="R1366">
        <v>1</v>
      </c>
      <c r="X1366">
        <v>1</v>
      </c>
    </row>
    <row r="1367" spans="1:24" x14ac:dyDescent="0.2">
      <c r="A1367" s="15" t="s">
        <v>530</v>
      </c>
      <c r="B1367">
        <v>1</v>
      </c>
      <c r="E1367">
        <v>2</v>
      </c>
      <c r="H1367">
        <v>1</v>
      </c>
      <c r="J1367">
        <v>1</v>
      </c>
      <c r="K1367">
        <v>1</v>
      </c>
      <c r="N1367">
        <v>1</v>
      </c>
      <c r="X1367">
        <v>7</v>
      </c>
    </row>
    <row r="1368" spans="1:24" x14ac:dyDescent="0.2">
      <c r="A1368" s="15" t="s">
        <v>31599</v>
      </c>
      <c r="R1368">
        <v>1</v>
      </c>
      <c r="X1368">
        <v>1</v>
      </c>
    </row>
    <row r="1369" spans="1:24" x14ac:dyDescent="0.2">
      <c r="A1369" s="15" t="s">
        <v>42284</v>
      </c>
      <c r="U1369">
        <v>2</v>
      </c>
      <c r="X1369">
        <v>2</v>
      </c>
    </row>
    <row r="1370" spans="1:24" x14ac:dyDescent="0.2">
      <c r="A1370" s="15" t="s">
        <v>37628</v>
      </c>
      <c r="R1370">
        <v>1</v>
      </c>
      <c r="X1370">
        <v>1</v>
      </c>
    </row>
    <row r="1371" spans="1:24" x14ac:dyDescent="0.2">
      <c r="A1371" s="15" t="s">
        <v>15511</v>
      </c>
      <c r="H1371">
        <v>1</v>
      </c>
      <c r="X1371">
        <v>1</v>
      </c>
    </row>
    <row r="1372" spans="1:24" x14ac:dyDescent="0.2">
      <c r="A1372" s="15" t="s">
        <v>16825</v>
      </c>
      <c r="U1372">
        <v>1</v>
      </c>
      <c r="X1372">
        <v>1</v>
      </c>
    </row>
    <row r="1373" spans="1:24" x14ac:dyDescent="0.2">
      <c r="A1373" s="15" t="s">
        <v>40537</v>
      </c>
      <c r="T1373">
        <v>1</v>
      </c>
      <c r="X1373">
        <v>1</v>
      </c>
    </row>
    <row r="1374" spans="1:24" x14ac:dyDescent="0.2">
      <c r="A1374" s="15" t="s">
        <v>33110</v>
      </c>
      <c r="O1374">
        <v>1</v>
      </c>
      <c r="X1374">
        <v>1</v>
      </c>
    </row>
    <row r="1375" spans="1:24" x14ac:dyDescent="0.2">
      <c r="A1375" s="15" t="s">
        <v>43583</v>
      </c>
      <c r="T1375">
        <v>1</v>
      </c>
      <c r="X1375">
        <v>1</v>
      </c>
    </row>
    <row r="1376" spans="1:24" x14ac:dyDescent="0.2">
      <c r="A1376" s="15" t="s">
        <v>17357</v>
      </c>
      <c r="L1376">
        <v>1</v>
      </c>
      <c r="X1376">
        <v>1</v>
      </c>
    </row>
    <row r="1377" spans="1:24" x14ac:dyDescent="0.2">
      <c r="A1377" s="15" t="s">
        <v>28114</v>
      </c>
      <c r="M1377">
        <v>1</v>
      </c>
      <c r="R1377">
        <v>1</v>
      </c>
      <c r="S1377">
        <v>1</v>
      </c>
      <c r="X1377">
        <v>3</v>
      </c>
    </row>
    <row r="1378" spans="1:24" x14ac:dyDescent="0.2">
      <c r="A1378" s="15" t="s">
        <v>38649</v>
      </c>
      <c r="R1378">
        <v>1</v>
      </c>
      <c r="X1378">
        <v>1</v>
      </c>
    </row>
    <row r="1379" spans="1:24" x14ac:dyDescent="0.2">
      <c r="A1379" s="15" t="s">
        <v>43696</v>
      </c>
      <c r="U1379">
        <v>1</v>
      </c>
      <c r="X1379">
        <v>1</v>
      </c>
    </row>
    <row r="1380" spans="1:24" x14ac:dyDescent="0.2">
      <c r="A1380" s="15" t="s">
        <v>38982</v>
      </c>
      <c r="S1380">
        <v>1</v>
      </c>
      <c r="X1380">
        <v>1</v>
      </c>
    </row>
    <row r="1381" spans="1:24" x14ac:dyDescent="0.2">
      <c r="A1381" s="15" t="s">
        <v>540</v>
      </c>
      <c r="B1381">
        <v>1</v>
      </c>
      <c r="X1381">
        <v>1</v>
      </c>
    </row>
    <row r="1382" spans="1:24" x14ac:dyDescent="0.2">
      <c r="A1382" s="15" t="s">
        <v>10577</v>
      </c>
      <c r="F1382">
        <v>1</v>
      </c>
      <c r="H1382">
        <v>1</v>
      </c>
      <c r="N1382">
        <v>1</v>
      </c>
      <c r="T1382">
        <v>1</v>
      </c>
      <c r="U1382">
        <v>1</v>
      </c>
      <c r="X1382">
        <v>5</v>
      </c>
    </row>
    <row r="1383" spans="1:24" x14ac:dyDescent="0.2">
      <c r="A1383" s="15" t="s">
        <v>22431</v>
      </c>
      <c r="N1383">
        <v>1</v>
      </c>
      <c r="Q1383">
        <v>1</v>
      </c>
      <c r="X1383">
        <v>2</v>
      </c>
    </row>
    <row r="1384" spans="1:24" x14ac:dyDescent="0.2">
      <c r="A1384" s="15" t="s">
        <v>12177</v>
      </c>
      <c r="H1384">
        <v>1</v>
      </c>
      <c r="L1384">
        <v>1</v>
      </c>
      <c r="T1384">
        <v>1</v>
      </c>
      <c r="X1384">
        <v>3</v>
      </c>
    </row>
    <row r="1385" spans="1:24" x14ac:dyDescent="0.2">
      <c r="A1385" s="15" t="s">
        <v>4923</v>
      </c>
      <c r="C1385">
        <v>1</v>
      </c>
      <c r="N1385">
        <v>1</v>
      </c>
      <c r="Q1385">
        <v>1</v>
      </c>
      <c r="X1385">
        <v>3</v>
      </c>
    </row>
    <row r="1386" spans="1:24" x14ac:dyDescent="0.2">
      <c r="A1386" s="15" t="s">
        <v>39745</v>
      </c>
      <c r="R1386">
        <v>1</v>
      </c>
      <c r="X1386">
        <v>1</v>
      </c>
    </row>
    <row r="1387" spans="1:24" x14ac:dyDescent="0.2">
      <c r="A1387" s="15" t="s">
        <v>14792</v>
      </c>
      <c r="G1387">
        <v>1</v>
      </c>
      <c r="H1387">
        <v>1</v>
      </c>
      <c r="M1387">
        <v>1</v>
      </c>
      <c r="P1387">
        <v>1</v>
      </c>
      <c r="Q1387">
        <v>1</v>
      </c>
      <c r="T1387">
        <v>1</v>
      </c>
      <c r="X1387">
        <v>6</v>
      </c>
    </row>
    <row r="1388" spans="1:24" x14ac:dyDescent="0.2">
      <c r="A1388" s="15" t="s">
        <v>33568</v>
      </c>
      <c r="O1388">
        <v>1</v>
      </c>
      <c r="X1388">
        <v>1</v>
      </c>
    </row>
    <row r="1389" spans="1:24" x14ac:dyDescent="0.2">
      <c r="A1389" s="15" t="s">
        <v>38676</v>
      </c>
      <c r="T1389">
        <v>1</v>
      </c>
      <c r="X1389">
        <v>1</v>
      </c>
    </row>
    <row r="1390" spans="1:24" x14ac:dyDescent="0.2">
      <c r="A1390" s="15" t="s">
        <v>1977</v>
      </c>
      <c r="I1390">
        <v>1</v>
      </c>
      <c r="X1390">
        <v>1</v>
      </c>
    </row>
    <row r="1391" spans="1:24" x14ac:dyDescent="0.2">
      <c r="A1391" s="15" t="s">
        <v>4244</v>
      </c>
      <c r="C1391">
        <v>1</v>
      </c>
      <c r="X1391">
        <v>1</v>
      </c>
    </row>
    <row r="1392" spans="1:24" x14ac:dyDescent="0.2">
      <c r="A1392" s="15" t="s">
        <v>11333</v>
      </c>
      <c r="K1392">
        <v>1</v>
      </c>
      <c r="L1392">
        <v>1</v>
      </c>
      <c r="M1392">
        <v>1</v>
      </c>
      <c r="X1392">
        <v>3</v>
      </c>
    </row>
    <row r="1393" spans="1:24" x14ac:dyDescent="0.2">
      <c r="A1393" s="15" t="s">
        <v>36564</v>
      </c>
      <c r="Q1393">
        <v>1</v>
      </c>
      <c r="X1393">
        <v>1</v>
      </c>
    </row>
    <row r="1394" spans="1:24" x14ac:dyDescent="0.2">
      <c r="A1394" s="15" t="s">
        <v>43152</v>
      </c>
      <c r="T1394">
        <v>1</v>
      </c>
      <c r="X1394">
        <v>1</v>
      </c>
    </row>
    <row r="1395" spans="1:24" x14ac:dyDescent="0.2">
      <c r="A1395" s="15" t="s">
        <v>8362</v>
      </c>
      <c r="F1395">
        <v>1</v>
      </c>
      <c r="L1395">
        <v>1</v>
      </c>
      <c r="S1395">
        <v>1</v>
      </c>
      <c r="X1395">
        <v>3</v>
      </c>
    </row>
    <row r="1396" spans="1:24" x14ac:dyDescent="0.2">
      <c r="A1396" s="15" t="s">
        <v>30367</v>
      </c>
      <c r="N1396">
        <v>1</v>
      </c>
      <c r="X1396">
        <v>1</v>
      </c>
    </row>
    <row r="1397" spans="1:24" x14ac:dyDescent="0.2">
      <c r="A1397" s="15" t="s">
        <v>38498</v>
      </c>
      <c r="R1397">
        <v>1</v>
      </c>
      <c r="X1397">
        <v>1</v>
      </c>
    </row>
    <row r="1398" spans="1:24" x14ac:dyDescent="0.2">
      <c r="A1398" s="15" t="s">
        <v>20062</v>
      </c>
      <c r="I1398">
        <v>1</v>
      </c>
      <c r="X1398">
        <v>1</v>
      </c>
    </row>
    <row r="1399" spans="1:24" x14ac:dyDescent="0.2">
      <c r="A1399" s="15" t="s">
        <v>24510</v>
      </c>
      <c r="L1399">
        <v>1</v>
      </c>
      <c r="X1399">
        <v>1</v>
      </c>
    </row>
    <row r="1400" spans="1:24" x14ac:dyDescent="0.2">
      <c r="A1400" s="15" t="s">
        <v>32998</v>
      </c>
      <c r="O1400">
        <v>1</v>
      </c>
      <c r="X1400">
        <v>1</v>
      </c>
    </row>
    <row r="1401" spans="1:24" x14ac:dyDescent="0.2">
      <c r="A1401" s="15" t="s">
        <v>21051</v>
      </c>
      <c r="K1401">
        <v>1</v>
      </c>
      <c r="X1401">
        <v>1</v>
      </c>
    </row>
    <row r="1402" spans="1:24" x14ac:dyDescent="0.2">
      <c r="A1402" s="15" t="s">
        <v>36084</v>
      </c>
      <c r="U1402">
        <v>1</v>
      </c>
      <c r="X1402">
        <v>1</v>
      </c>
    </row>
    <row r="1403" spans="1:24" x14ac:dyDescent="0.2">
      <c r="A1403" s="15" t="s">
        <v>37297</v>
      </c>
      <c r="R1403">
        <v>1</v>
      </c>
      <c r="X1403">
        <v>1</v>
      </c>
    </row>
    <row r="1404" spans="1:24" x14ac:dyDescent="0.2">
      <c r="A1404" s="15" t="s">
        <v>38806</v>
      </c>
      <c r="S1404">
        <v>1</v>
      </c>
      <c r="T1404">
        <v>1</v>
      </c>
      <c r="V1404">
        <v>1</v>
      </c>
      <c r="X1404">
        <v>3</v>
      </c>
    </row>
    <row r="1405" spans="1:24" x14ac:dyDescent="0.2">
      <c r="A1405" s="15" t="s">
        <v>11422</v>
      </c>
      <c r="G1405">
        <v>1</v>
      </c>
      <c r="I1405">
        <v>1</v>
      </c>
      <c r="Q1405">
        <v>1</v>
      </c>
      <c r="X1405">
        <v>3</v>
      </c>
    </row>
    <row r="1406" spans="1:24" x14ac:dyDescent="0.2">
      <c r="A1406" s="15" t="s">
        <v>42</v>
      </c>
      <c r="C1406">
        <v>1</v>
      </c>
      <c r="X1406">
        <v>1</v>
      </c>
    </row>
    <row r="1407" spans="1:24" x14ac:dyDescent="0.2">
      <c r="A1407" s="15" t="s">
        <v>34741</v>
      </c>
      <c r="O1407">
        <v>1</v>
      </c>
      <c r="X1407">
        <v>1</v>
      </c>
    </row>
    <row r="1408" spans="1:24" x14ac:dyDescent="0.2">
      <c r="A1408" s="15" t="s">
        <v>27587</v>
      </c>
      <c r="L1408">
        <v>1</v>
      </c>
      <c r="N1408">
        <v>1</v>
      </c>
      <c r="Q1408">
        <v>1</v>
      </c>
      <c r="R1408">
        <v>1</v>
      </c>
      <c r="X1408">
        <v>4</v>
      </c>
    </row>
    <row r="1409" spans="1:24" x14ac:dyDescent="0.2">
      <c r="A1409" s="15" t="s">
        <v>13490</v>
      </c>
      <c r="I1409">
        <v>1</v>
      </c>
      <c r="O1409">
        <v>1</v>
      </c>
      <c r="X1409">
        <v>2</v>
      </c>
    </row>
    <row r="1410" spans="1:24" x14ac:dyDescent="0.2">
      <c r="A1410" s="15" t="s">
        <v>3689</v>
      </c>
      <c r="C1410">
        <v>1</v>
      </c>
      <c r="X1410">
        <v>1</v>
      </c>
    </row>
    <row r="1411" spans="1:24" x14ac:dyDescent="0.2">
      <c r="A1411" s="15" t="s">
        <v>30458</v>
      </c>
      <c r="O1411">
        <v>1</v>
      </c>
      <c r="X1411">
        <v>1</v>
      </c>
    </row>
    <row r="1412" spans="1:24" x14ac:dyDescent="0.2">
      <c r="A1412" s="15" t="s">
        <v>581</v>
      </c>
      <c r="B1412">
        <v>1</v>
      </c>
      <c r="X1412">
        <v>1</v>
      </c>
    </row>
    <row r="1413" spans="1:24" x14ac:dyDescent="0.2">
      <c r="A1413" s="15" t="s">
        <v>4388</v>
      </c>
      <c r="E1413">
        <v>1</v>
      </c>
      <c r="X1413">
        <v>1</v>
      </c>
    </row>
    <row r="1414" spans="1:24" x14ac:dyDescent="0.2">
      <c r="A1414" s="15" t="s">
        <v>34775</v>
      </c>
      <c r="P1414">
        <v>1</v>
      </c>
      <c r="Q1414">
        <v>1</v>
      </c>
      <c r="R1414">
        <v>1</v>
      </c>
      <c r="X1414">
        <v>3</v>
      </c>
    </row>
    <row r="1415" spans="1:24" x14ac:dyDescent="0.2">
      <c r="A1415" s="15" t="s">
        <v>34074</v>
      </c>
      <c r="S1415">
        <v>1</v>
      </c>
      <c r="X1415">
        <v>1</v>
      </c>
    </row>
    <row r="1416" spans="1:24" x14ac:dyDescent="0.2">
      <c r="A1416" s="15" t="s">
        <v>36704</v>
      </c>
      <c r="Q1416">
        <v>1</v>
      </c>
      <c r="X1416">
        <v>1</v>
      </c>
    </row>
    <row r="1417" spans="1:24" x14ac:dyDescent="0.2">
      <c r="A1417" s="15" t="s">
        <v>21181</v>
      </c>
      <c r="J1417">
        <v>1</v>
      </c>
      <c r="N1417">
        <v>1</v>
      </c>
      <c r="P1417">
        <v>1</v>
      </c>
      <c r="Q1417">
        <v>1</v>
      </c>
      <c r="U1417">
        <v>1</v>
      </c>
      <c r="X1417">
        <v>5</v>
      </c>
    </row>
    <row r="1418" spans="1:24" x14ac:dyDescent="0.2">
      <c r="A1418" s="15" t="s">
        <v>22856</v>
      </c>
      <c r="K1418">
        <v>1</v>
      </c>
      <c r="X1418">
        <v>1</v>
      </c>
    </row>
    <row r="1419" spans="1:24" x14ac:dyDescent="0.2">
      <c r="A1419" s="15" t="s">
        <v>3699</v>
      </c>
      <c r="C1419">
        <v>1</v>
      </c>
      <c r="Q1419">
        <v>1</v>
      </c>
      <c r="R1419">
        <v>1</v>
      </c>
      <c r="X1419">
        <v>3</v>
      </c>
    </row>
    <row r="1420" spans="1:24" x14ac:dyDescent="0.2">
      <c r="A1420" s="15" t="s">
        <v>32525</v>
      </c>
      <c r="U1420">
        <v>1</v>
      </c>
      <c r="X1420">
        <v>1</v>
      </c>
    </row>
    <row r="1421" spans="1:24" x14ac:dyDescent="0.2">
      <c r="A1421" s="15" t="s">
        <v>24122</v>
      </c>
      <c r="O1421">
        <v>1</v>
      </c>
      <c r="X1421">
        <v>1</v>
      </c>
    </row>
    <row r="1422" spans="1:24" s="17" customFormat="1" x14ac:dyDescent="0.2">
      <c r="A1422" s="16" t="s">
        <v>333</v>
      </c>
      <c r="B1422" s="17">
        <v>1</v>
      </c>
      <c r="C1422" s="17">
        <v>2</v>
      </c>
      <c r="E1422" s="17">
        <v>1</v>
      </c>
      <c r="G1422" s="17">
        <v>1</v>
      </c>
      <c r="H1422" s="17">
        <v>1</v>
      </c>
      <c r="I1422" s="17">
        <v>1</v>
      </c>
      <c r="J1422" s="17">
        <v>2</v>
      </c>
      <c r="K1422" s="17">
        <v>1</v>
      </c>
      <c r="L1422" s="17">
        <v>1</v>
      </c>
      <c r="N1422" s="17">
        <v>1</v>
      </c>
      <c r="O1422" s="17">
        <v>3</v>
      </c>
      <c r="P1422" s="17">
        <v>2</v>
      </c>
      <c r="Q1422" s="17">
        <v>1</v>
      </c>
      <c r="R1422" s="17">
        <v>2</v>
      </c>
      <c r="S1422" s="17">
        <v>1</v>
      </c>
      <c r="T1422" s="17">
        <v>2</v>
      </c>
      <c r="V1422" s="17">
        <v>1</v>
      </c>
      <c r="X1422" s="17">
        <v>24</v>
      </c>
    </row>
    <row r="1423" spans="1:24" x14ac:dyDescent="0.2">
      <c r="A1423" s="15" t="s">
        <v>31152</v>
      </c>
      <c r="P1423">
        <v>1</v>
      </c>
      <c r="X1423">
        <v>1</v>
      </c>
    </row>
    <row r="1424" spans="1:24" x14ac:dyDescent="0.2">
      <c r="A1424" s="15" t="s">
        <v>29236</v>
      </c>
      <c r="M1424">
        <v>1</v>
      </c>
      <c r="X1424">
        <v>1</v>
      </c>
    </row>
    <row r="1425" spans="1:24" x14ac:dyDescent="0.2">
      <c r="A1425" s="15" t="s">
        <v>1365</v>
      </c>
      <c r="C1425">
        <v>1</v>
      </c>
      <c r="X1425">
        <v>1</v>
      </c>
    </row>
    <row r="1426" spans="1:24" x14ac:dyDescent="0.2">
      <c r="A1426" s="15" t="s">
        <v>12571</v>
      </c>
      <c r="H1426">
        <v>1</v>
      </c>
      <c r="O1426">
        <v>1</v>
      </c>
      <c r="P1426">
        <v>1</v>
      </c>
      <c r="R1426">
        <v>1</v>
      </c>
      <c r="S1426">
        <v>1</v>
      </c>
      <c r="X1426">
        <v>5</v>
      </c>
    </row>
    <row r="1427" spans="1:24" x14ac:dyDescent="0.2">
      <c r="A1427" s="15" t="s">
        <v>39646</v>
      </c>
      <c r="S1427">
        <v>1</v>
      </c>
      <c r="X1427">
        <v>1</v>
      </c>
    </row>
    <row r="1428" spans="1:24" x14ac:dyDescent="0.2">
      <c r="A1428" s="15" t="s">
        <v>6367</v>
      </c>
      <c r="D1428">
        <v>1</v>
      </c>
      <c r="K1428">
        <v>1</v>
      </c>
      <c r="X1428">
        <v>2</v>
      </c>
    </row>
    <row r="1429" spans="1:24" x14ac:dyDescent="0.2">
      <c r="A1429" s="15" t="s">
        <v>6781</v>
      </c>
      <c r="G1429">
        <v>1</v>
      </c>
      <c r="X1429">
        <v>1</v>
      </c>
    </row>
    <row r="1430" spans="1:24" s="17" customFormat="1" x14ac:dyDescent="0.2">
      <c r="A1430" s="16" t="s">
        <v>690</v>
      </c>
      <c r="B1430" s="17">
        <v>1</v>
      </c>
      <c r="C1430" s="17">
        <v>2</v>
      </c>
      <c r="E1430" s="17">
        <v>2</v>
      </c>
      <c r="G1430" s="17">
        <v>1</v>
      </c>
      <c r="H1430" s="17">
        <v>2</v>
      </c>
      <c r="J1430" s="17">
        <v>2</v>
      </c>
      <c r="M1430" s="17">
        <v>1</v>
      </c>
      <c r="X1430" s="17">
        <v>11</v>
      </c>
    </row>
    <row r="1431" spans="1:24" x14ac:dyDescent="0.2">
      <c r="A1431" s="15" t="s">
        <v>34272</v>
      </c>
      <c r="Q1431">
        <v>1</v>
      </c>
      <c r="X1431">
        <v>1</v>
      </c>
    </row>
    <row r="1432" spans="1:24" x14ac:dyDescent="0.2">
      <c r="A1432" s="15" t="s">
        <v>25192</v>
      </c>
      <c r="L1432">
        <v>1</v>
      </c>
      <c r="X1432">
        <v>1</v>
      </c>
    </row>
    <row r="1433" spans="1:24" x14ac:dyDescent="0.2">
      <c r="A1433" s="15" t="s">
        <v>11075</v>
      </c>
      <c r="H1433">
        <v>1</v>
      </c>
      <c r="X1433">
        <v>1</v>
      </c>
    </row>
    <row r="1434" spans="1:24" x14ac:dyDescent="0.2">
      <c r="A1434" s="15" t="s">
        <v>2950</v>
      </c>
      <c r="E1434">
        <v>1</v>
      </c>
      <c r="X1434">
        <v>1</v>
      </c>
    </row>
    <row r="1435" spans="1:24" x14ac:dyDescent="0.2">
      <c r="A1435" s="15" t="s">
        <v>11597</v>
      </c>
      <c r="H1435">
        <v>1</v>
      </c>
      <c r="M1435">
        <v>1</v>
      </c>
      <c r="N1435">
        <v>1</v>
      </c>
      <c r="X1435">
        <v>3</v>
      </c>
    </row>
    <row r="1436" spans="1:24" x14ac:dyDescent="0.2">
      <c r="A1436" s="15" t="s">
        <v>14118</v>
      </c>
      <c r="H1436">
        <v>1</v>
      </c>
      <c r="X1436">
        <v>1</v>
      </c>
    </row>
    <row r="1437" spans="1:24" x14ac:dyDescent="0.2">
      <c r="A1437" s="15" t="s">
        <v>41761</v>
      </c>
      <c r="S1437">
        <v>1</v>
      </c>
      <c r="X1437">
        <v>1</v>
      </c>
    </row>
    <row r="1438" spans="1:24" x14ac:dyDescent="0.2">
      <c r="A1438" s="15" t="s">
        <v>11947</v>
      </c>
      <c r="H1438">
        <v>1</v>
      </c>
      <c r="X1438">
        <v>1</v>
      </c>
    </row>
    <row r="1439" spans="1:24" x14ac:dyDescent="0.2">
      <c r="A1439" s="15" t="s">
        <v>32916</v>
      </c>
      <c r="O1439">
        <v>1</v>
      </c>
      <c r="X1439">
        <v>1</v>
      </c>
    </row>
    <row r="1440" spans="1:24" x14ac:dyDescent="0.2">
      <c r="A1440" s="15" t="s">
        <v>20429</v>
      </c>
      <c r="J1440">
        <v>1</v>
      </c>
      <c r="X1440">
        <v>1</v>
      </c>
    </row>
    <row r="1441" spans="1:24" x14ac:dyDescent="0.2">
      <c r="A1441" s="15" t="s">
        <v>32445</v>
      </c>
      <c r="O1441">
        <v>1</v>
      </c>
      <c r="Q1441">
        <v>1</v>
      </c>
      <c r="T1441">
        <v>1</v>
      </c>
      <c r="X1441">
        <v>3</v>
      </c>
    </row>
    <row r="1442" spans="1:24" x14ac:dyDescent="0.2">
      <c r="A1442" s="15" t="s">
        <v>29158</v>
      </c>
      <c r="M1442">
        <v>1</v>
      </c>
      <c r="X1442">
        <v>1</v>
      </c>
    </row>
    <row r="1443" spans="1:24" x14ac:dyDescent="0.2">
      <c r="A1443" s="15" t="s">
        <v>9708</v>
      </c>
      <c r="F1443">
        <v>1</v>
      </c>
      <c r="X1443">
        <v>1</v>
      </c>
    </row>
    <row r="1444" spans="1:24" x14ac:dyDescent="0.2">
      <c r="A1444" s="15" t="s">
        <v>4432</v>
      </c>
      <c r="B1444">
        <v>1</v>
      </c>
      <c r="X1444">
        <v>1</v>
      </c>
    </row>
    <row r="1445" spans="1:24" x14ac:dyDescent="0.2">
      <c r="A1445" s="15" t="s">
        <v>10868</v>
      </c>
      <c r="I1445">
        <v>1</v>
      </c>
      <c r="X1445">
        <v>1</v>
      </c>
    </row>
    <row r="1446" spans="1:24" x14ac:dyDescent="0.2">
      <c r="A1446" s="15" t="s">
        <v>15989</v>
      </c>
      <c r="S1446">
        <v>2</v>
      </c>
      <c r="X1446">
        <v>2</v>
      </c>
    </row>
    <row r="1447" spans="1:24" s="17" customFormat="1" x14ac:dyDescent="0.2">
      <c r="A1447" s="16" t="s">
        <v>520</v>
      </c>
      <c r="B1447" s="17">
        <v>1</v>
      </c>
      <c r="D1447" s="17">
        <v>2</v>
      </c>
      <c r="E1447" s="17">
        <v>1</v>
      </c>
      <c r="F1447" s="17">
        <v>1</v>
      </c>
      <c r="H1447" s="17">
        <v>1</v>
      </c>
      <c r="I1447" s="17">
        <v>1</v>
      </c>
      <c r="K1447" s="17">
        <v>1</v>
      </c>
      <c r="M1447" s="17">
        <v>2</v>
      </c>
      <c r="N1447" s="17">
        <v>1</v>
      </c>
      <c r="O1447" s="17">
        <v>2</v>
      </c>
      <c r="Q1447" s="17">
        <v>1</v>
      </c>
      <c r="R1447" s="17">
        <v>2</v>
      </c>
      <c r="S1447" s="17">
        <v>1</v>
      </c>
      <c r="U1447" s="17">
        <v>1</v>
      </c>
      <c r="X1447" s="17">
        <v>18</v>
      </c>
    </row>
    <row r="1448" spans="1:24" x14ac:dyDescent="0.2">
      <c r="A1448" s="15" t="s">
        <v>1760</v>
      </c>
      <c r="C1448">
        <v>1</v>
      </c>
      <c r="G1448">
        <v>1</v>
      </c>
      <c r="K1448">
        <v>1</v>
      </c>
      <c r="X1448">
        <v>3</v>
      </c>
    </row>
    <row r="1449" spans="1:24" x14ac:dyDescent="0.2">
      <c r="A1449" s="15" t="s">
        <v>21884</v>
      </c>
      <c r="J1449">
        <v>2</v>
      </c>
      <c r="X1449">
        <v>2</v>
      </c>
    </row>
    <row r="1450" spans="1:24" x14ac:dyDescent="0.2">
      <c r="A1450" s="15" t="s">
        <v>3871</v>
      </c>
      <c r="I1450">
        <v>1</v>
      </c>
      <c r="X1450">
        <v>1</v>
      </c>
    </row>
    <row r="1451" spans="1:24" x14ac:dyDescent="0.2">
      <c r="A1451" s="15" t="s">
        <v>36343</v>
      </c>
      <c r="S1451">
        <v>1</v>
      </c>
      <c r="X1451">
        <v>1</v>
      </c>
    </row>
    <row r="1452" spans="1:24" x14ac:dyDescent="0.2">
      <c r="A1452" s="15" t="s">
        <v>11973</v>
      </c>
      <c r="J1452">
        <v>1</v>
      </c>
      <c r="X1452">
        <v>1</v>
      </c>
    </row>
    <row r="1453" spans="1:24" x14ac:dyDescent="0.2">
      <c r="A1453" s="15" t="s">
        <v>16368</v>
      </c>
      <c r="H1453">
        <v>1</v>
      </c>
      <c r="X1453">
        <v>1</v>
      </c>
    </row>
    <row r="1454" spans="1:24" x14ac:dyDescent="0.2">
      <c r="A1454" s="15" t="s">
        <v>4654</v>
      </c>
      <c r="D1454">
        <v>1</v>
      </c>
      <c r="X1454">
        <v>1</v>
      </c>
    </row>
    <row r="1455" spans="1:24" x14ac:dyDescent="0.2">
      <c r="A1455" s="15" t="s">
        <v>8492</v>
      </c>
      <c r="F1455">
        <v>1</v>
      </c>
      <c r="X1455">
        <v>1</v>
      </c>
    </row>
    <row r="1456" spans="1:24" x14ac:dyDescent="0.2">
      <c r="A1456" s="15" t="s">
        <v>31525</v>
      </c>
      <c r="N1456">
        <v>1</v>
      </c>
      <c r="Q1456">
        <v>1</v>
      </c>
      <c r="X1456">
        <v>2</v>
      </c>
    </row>
    <row r="1457" spans="1:24" x14ac:dyDescent="0.2">
      <c r="A1457" s="15" t="s">
        <v>11495</v>
      </c>
      <c r="J1457">
        <v>1</v>
      </c>
      <c r="O1457">
        <v>1</v>
      </c>
      <c r="X1457">
        <v>2</v>
      </c>
    </row>
    <row r="1458" spans="1:24" x14ac:dyDescent="0.2">
      <c r="A1458" s="15" t="s">
        <v>20237</v>
      </c>
      <c r="K1458">
        <v>1</v>
      </c>
      <c r="X1458">
        <v>1</v>
      </c>
    </row>
    <row r="1459" spans="1:24" x14ac:dyDescent="0.2">
      <c r="A1459" s="15" t="s">
        <v>16661</v>
      </c>
      <c r="I1459">
        <v>1</v>
      </c>
      <c r="M1459">
        <v>1</v>
      </c>
      <c r="N1459">
        <v>1</v>
      </c>
      <c r="X1459">
        <v>3</v>
      </c>
    </row>
    <row r="1460" spans="1:24" s="17" customFormat="1" x14ac:dyDescent="0.2">
      <c r="A1460" s="16" t="s">
        <v>426</v>
      </c>
      <c r="B1460" s="17">
        <v>1</v>
      </c>
      <c r="H1460" s="17">
        <v>2</v>
      </c>
      <c r="J1460" s="17">
        <v>1</v>
      </c>
      <c r="K1460" s="17">
        <v>1</v>
      </c>
      <c r="M1460" s="17">
        <v>2</v>
      </c>
      <c r="N1460" s="17">
        <v>2</v>
      </c>
      <c r="O1460" s="17">
        <v>1</v>
      </c>
      <c r="Q1460" s="17">
        <v>1</v>
      </c>
      <c r="R1460" s="17">
        <v>3</v>
      </c>
      <c r="S1460" s="17">
        <v>1</v>
      </c>
      <c r="T1460" s="17">
        <v>1</v>
      </c>
      <c r="U1460" s="17">
        <v>3</v>
      </c>
      <c r="X1460" s="17">
        <v>19</v>
      </c>
    </row>
    <row r="1461" spans="1:24" x14ac:dyDescent="0.2">
      <c r="A1461" s="15" t="s">
        <v>28730</v>
      </c>
      <c r="N1461">
        <v>1</v>
      </c>
      <c r="X1461">
        <v>1</v>
      </c>
    </row>
    <row r="1462" spans="1:24" x14ac:dyDescent="0.2">
      <c r="A1462" s="15" t="s">
        <v>3931</v>
      </c>
      <c r="D1462">
        <v>1</v>
      </c>
      <c r="X1462">
        <v>1</v>
      </c>
    </row>
    <row r="1463" spans="1:24" x14ac:dyDescent="0.2">
      <c r="A1463" s="15" t="s">
        <v>8687</v>
      </c>
      <c r="F1463">
        <v>1</v>
      </c>
      <c r="X1463">
        <v>1</v>
      </c>
    </row>
    <row r="1464" spans="1:24" x14ac:dyDescent="0.2">
      <c r="A1464" s="15" t="s">
        <v>29359</v>
      </c>
      <c r="T1464">
        <v>1</v>
      </c>
      <c r="X1464">
        <v>1</v>
      </c>
    </row>
    <row r="1465" spans="1:24" x14ac:dyDescent="0.2">
      <c r="A1465" s="15" t="s">
        <v>18894</v>
      </c>
      <c r="M1465">
        <v>1</v>
      </c>
      <c r="X1465">
        <v>1</v>
      </c>
    </row>
    <row r="1466" spans="1:24" x14ac:dyDescent="0.2">
      <c r="A1466" s="15" t="s">
        <v>29801</v>
      </c>
      <c r="S1466">
        <v>1</v>
      </c>
      <c r="X1466">
        <v>1</v>
      </c>
    </row>
    <row r="1467" spans="1:24" x14ac:dyDescent="0.2">
      <c r="A1467" s="15" t="s">
        <v>19493</v>
      </c>
      <c r="J1467">
        <v>1</v>
      </c>
      <c r="X1467">
        <v>1</v>
      </c>
    </row>
    <row r="1468" spans="1:24" x14ac:dyDescent="0.2">
      <c r="A1468" s="15" t="s">
        <v>8694</v>
      </c>
      <c r="H1468">
        <v>1</v>
      </c>
      <c r="X1468">
        <v>1</v>
      </c>
    </row>
    <row r="1469" spans="1:24" x14ac:dyDescent="0.2">
      <c r="A1469" s="15" t="s">
        <v>10207</v>
      </c>
      <c r="K1469">
        <v>1</v>
      </c>
      <c r="R1469">
        <v>1</v>
      </c>
      <c r="X1469">
        <v>2</v>
      </c>
    </row>
    <row r="1470" spans="1:24" x14ac:dyDescent="0.2">
      <c r="A1470" s="15" t="s">
        <v>10047</v>
      </c>
      <c r="F1470">
        <v>1</v>
      </c>
      <c r="X1470">
        <v>1</v>
      </c>
    </row>
    <row r="1471" spans="1:24" x14ac:dyDescent="0.2">
      <c r="A1471" s="15" t="s">
        <v>18039</v>
      </c>
      <c r="L1471">
        <v>1</v>
      </c>
      <c r="X1471">
        <v>1</v>
      </c>
    </row>
    <row r="1472" spans="1:24" x14ac:dyDescent="0.2">
      <c r="A1472" s="15" t="s">
        <v>22059</v>
      </c>
      <c r="K1472">
        <v>1</v>
      </c>
      <c r="X1472">
        <v>1</v>
      </c>
    </row>
    <row r="1473" spans="1:24" x14ac:dyDescent="0.2">
      <c r="A1473" s="15" t="s">
        <v>13767</v>
      </c>
      <c r="H1473">
        <v>1</v>
      </c>
      <c r="X1473">
        <v>1</v>
      </c>
    </row>
    <row r="1474" spans="1:24" x14ac:dyDescent="0.2">
      <c r="A1474" s="15" t="s">
        <v>23164</v>
      </c>
      <c r="K1474">
        <v>1</v>
      </c>
      <c r="X1474">
        <v>1</v>
      </c>
    </row>
    <row r="1475" spans="1:24" x14ac:dyDescent="0.2">
      <c r="A1475" s="15" t="s">
        <v>42981</v>
      </c>
      <c r="S1475">
        <v>1</v>
      </c>
      <c r="X1475">
        <v>1</v>
      </c>
    </row>
    <row r="1476" spans="1:24" x14ac:dyDescent="0.2">
      <c r="A1476" s="15" t="s">
        <v>13272</v>
      </c>
      <c r="I1476">
        <v>1</v>
      </c>
      <c r="X1476">
        <v>1</v>
      </c>
    </row>
    <row r="1477" spans="1:24" x14ac:dyDescent="0.2">
      <c r="A1477" s="15" t="s">
        <v>39777</v>
      </c>
      <c r="U1477">
        <v>1</v>
      </c>
      <c r="X1477">
        <v>1</v>
      </c>
    </row>
    <row r="1478" spans="1:24" x14ac:dyDescent="0.2">
      <c r="A1478" s="15" t="s">
        <v>31</v>
      </c>
      <c r="B1478">
        <v>2</v>
      </c>
      <c r="C1478">
        <v>1</v>
      </c>
      <c r="J1478">
        <v>1</v>
      </c>
      <c r="X1478">
        <v>4</v>
      </c>
    </row>
    <row r="1479" spans="1:24" x14ac:dyDescent="0.2">
      <c r="A1479" s="15" t="s">
        <v>4302</v>
      </c>
      <c r="C1479">
        <v>1</v>
      </c>
      <c r="X1479">
        <v>1</v>
      </c>
    </row>
    <row r="1480" spans="1:24" x14ac:dyDescent="0.2">
      <c r="A1480" s="15" t="s">
        <v>37654</v>
      </c>
      <c r="T1480">
        <v>1</v>
      </c>
      <c r="X1480">
        <v>1</v>
      </c>
    </row>
    <row r="1481" spans="1:24" x14ac:dyDescent="0.2">
      <c r="A1481" s="15" t="s">
        <v>21133</v>
      </c>
      <c r="K1481">
        <v>1</v>
      </c>
      <c r="P1481">
        <v>1</v>
      </c>
      <c r="R1481">
        <v>1</v>
      </c>
      <c r="X1481">
        <v>3</v>
      </c>
    </row>
    <row r="1482" spans="1:24" x14ac:dyDescent="0.2">
      <c r="A1482" s="15" t="s">
        <v>18598</v>
      </c>
      <c r="I1482">
        <v>1</v>
      </c>
      <c r="X1482">
        <v>1</v>
      </c>
    </row>
    <row r="1483" spans="1:24" x14ac:dyDescent="0.2">
      <c r="A1483" s="15" t="s">
        <v>8651</v>
      </c>
      <c r="D1483">
        <v>1</v>
      </c>
      <c r="X1483">
        <v>1</v>
      </c>
    </row>
    <row r="1484" spans="1:24" x14ac:dyDescent="0.2">
      <c r="A1484" s="15" t="s">
        <v>29244</v>
      </c>
      <c r="M1484">
        <v>1</v>
      </c>
      <c r="X1484">
        <v>1</v>
      </c>
    </row>
    <row r="1485" spans="1:24" x14ac:dyDescent="0.2">
      <c r="A1485" s="15" t="s">
        <v>1269</v>
      </c>
      <c r="C1485">
        <v>1</v>
      </c>
      <c r="X1485">
        <v>1</v>
      </c>
    </row>
    <row r="1486" spans="1:24" s="17" customFormat="1" x14ac:dyDescent="0.2">
      <c r="A1486" s="16" t="s">
        <v>1401</v>
      </c>
      <c r="B1486" s="17">
        <v>2</v>
      </c>
      <c r="D1486" s="17">
        <v>2</v>
      </c>
      <c r="L1486" s="17">
        <v>1</v>
      </c>
      <c r="M1486" s="17">
        <v>1</v>
      </c>
      <c r="N1486" s="17">
        <v>1</v>
      </c>
      <c r="R1486" s="17">
        <v>1</v>
      </c>
      <c r="T1486" s="17">
        <v>1</v>
      </c>
      <c r="U1486" s="17">
        <v>1</v>
      </c>
      <c r="X1486" s="17">
        <v>10</v>
      </c>
    </row>
    <row r="1487" spans="1:24" x14ac:dyDescent="0.2">
      <c r="A1487" s="15" t="s">
        <v>1019</v>
      </c>
      <c r="B1487">
        <v>1</v>
      </c>
      <c r="X1487">
        <v>1</v>
      </c>
    </row>
    <row r="1488" spans="1:24" x14ac:dyDescent="0.2">
      <c r="A1488" s="15" t="s">
        <v>40834</v>
      </c>
      <c r="S1488">
        <v>1</v>
      </c>
      <c r="X1488">
        <v>1</v>
      </c>
    </row>
    <row r="1489" spans="1:24" x14ac:dyDescent="0.2">
      <c r="A1489" s="15" t="s">
        <v>33999</v>
      </c>
      <c r="O1489">
        <v>1</v>
      </c>
      <c r="X1489">
        <v>1</v>
      </c>
    </row>
    <row r="1490" spans="1:24" x14ac:dyDescent="0.2">
      <c r="A1490" s="15" t="s">
        <v>23921</v>
      </c>
      <c r="J1490">
        <v>1</v>
      </c>
      <c r="X1490">
        <v>1</v>
      </c>
    </row>
    <row r="1491" spans="1:24" x14ac:dyDescent="0.2">
      <c r="A1491" s="15" t="s">
        <v>21930</v>
      </c>
      <c r="K1491">
        <v>1</v>
      </c>
      <c r="X1491">
        <v>1</v>
      </c>
    </row>
    <row r="1492" spans="1:24" x14ac:dyDescent="0.2">
      <c r="A1492" s="15" t="s">
        <v>18847</v>
      </c>
      <c r="K1492">
        <v>1</v>
      </c>
      <c r="X1492">
        <v>1</v>
      </c>
    </row>
    <row r="1493" spans="1:24" x14ac:dyDescent="0.2">
      <c r="A1493" s="15" t="s">
        <v>19165</v>
      </c>
      <c r="J1493">
        <v>1</v>
      </c>
      <c r="R1493">
        <v>1</v>
      </c>
      <c r="X1493">
        <v>2</v>
      </c>
    </row>
    <row r="1494" spans="1:24" x14ac:dyDescent="0.2">
      <c r="A1494" s="15" t="s">
        <v>23690</v>
      </c>
      <c r="P1494">
        <v>1</v>
      </c>
      <c r="R1494">
        <v>1</v>
      </c>
      <c r="T1494">
        <v>3</v>
      </c>
      <c r="U1494">
        <v>1</v>
      </c>
      <c r="X1494">
        <v>6</v>
      </c>
    </row>
    <row r="1495" spans="1:24" x14ac:dyDescent="0.2">
      <c r="A1495" s="15" t="s">
        <v>27626</v>
      </c>
      <c r="N1495">
        <v>1</v>
      </c>
      <c r="X1495">
        <v>1</v>
      </c>
    </row>
    <row r="1496" spans="1:24" x14ac:dyDescent="0.2">
      <c r="A1496" s="15" t="s">
        <v>28136</v>
      </c>
      <c r="M1496">
        <v>1</v>
      </c>
      <c r="X1496">
        <v>1</v>
      </c>
    </row>
    <row r="1497" spans="1:24" s="17" customFormat="1" x14ac:dyDescent="0.2">
      <c r="A1497" s="16" t="s">
        <v>14103</v>
      </c>
      <c r="H1497" s="17">
        <v>1</v>
      </c>
      <c r="J1497" s="17">
        <v>1</v>
      </c>
      <c r="K1497" s="17">
        <v>2</v>
      </c>
      <c r="M1497" s="17">
        <v>1</v>
      </c>
      <c r="N1497" s="17">
        <v>1</v>
      </c>
      <c r="O1497" s="17">
        <v>1</v>
      </c>
      <c r="Q1497" s="17">
        <v>1</v>
      </c>
      <c r="R1497" s="17">
        <v>1</v>
      </c>
      <c r="S1497" s="17">
        <v>1</v>
      </c>
      <c r="X1497" s="17">
        <v>10</v>
      </c>
    </row>
    <row r="1498" spans="1:24" x14ac:dyDescent="0.2">
      <c r="A1498" s="15" t="s">
        <v>40909</v>
      </c>
      <c r="U1498">
        <v>1</v>
      </c>
      <c r="X1498">
        <v>1</v>
      </c>
    </row>
    <row r="1499" spans="1:24" x14ac:dyDescent="0.2">
      <c r="A1499" s="15" t="s">
        <v>21517</v>
      </c>
      <c r="K1499">
        <v>1</v>
      </c>
      <c r="X1499">
        <v>1</v>
      </c>
    </row>
    <row r="1500" spans="1:24" x14ac:dyDescent="0.2">
      <c r="A1500" s="15" t="s">
        <v>4739</v>
      </c>
      <c r="C1500">
        <v>1</v>
      </c>
      <c r="X1500">
        <v>1</v>
      </c>
    </row>
    <row r="1501" spans="1:24" x14ac:dyDescent="0.2">
      <c r="A1501" s="15" t="s">
        <v>20691</v>
      </c>
      <c r="M1501">
        <v>1</v>
      </c>
      <c r="X1501">
        <v>1</v>
      </c>
    </row>
    <row r="1502" spans="1:24" x14ac:dyDescent="0.2">
      <c r="A1502" s="15" t="s">
        <v>22617</v>
      </c>
      <c r="M1502">
        <v>1</v>
      </c>
      <c r="O1502">
        <v>1</v>
      </c>
      <c r="Q1502">
        <v>1</v>
      </c>
      <c r="X1502">
        <v>3</v>
      </c>
    </row>
    <row r="1503" spans="1:24" x14ac:dyDescent="0.2">
      <c r="A1503" s="15" t="s">
        <v>40778</v>
      </c>
      <c r="T1503">
        <v>1</v>
      </c>
      <c r="X1503">
        <v>1</v>
      </c>
    </row>
    <row r="1504" spans="1:24" x14ac:dyDescent="0.2">
      <c r="A1504" s="15" t="s">
        <v>11098</v>
      </c>
      <c r="G1504">
        <v>1</v>
      </c>
      <c r="K1504">
        <v>1</v>
      </c>
      <c r="M1504">
        <v>1</v>
      </c>
      <c r="X1504">
        <v>3</v>
      </c>
    </row>
    <row r="1505" spans="1:24" x14ac:dyDescent="0.2">
      <c r="A1505" s="15" t="s">
        <v>8388</v>
      </c>
      <c r="O1505">
        <v>1</v>
      </c>
      <c r="Q1505">
        <v>1</v>
      </c>
      <c r="T1505">
        <v>2</v>
      </c>
      <c r="X1505">
        <v>4</v>
      </c>
    </row>
    <row r="1506" spans="1:24" x14ac:dyDescent="0.2">
      <c r="A1506" s="15" t="s">
        <v>8117</v>
      </c>
      <c r="F1506">
        <v>1</v>
      </c>
      <c r="X1506">
        <v>1</v>
      </c>
    </row>
    <row r="1507" spans="1:24" x14ac:dyDescent="0.2">
      <c r="A1507" s="15" t="s">
        <v>3817</v>
      </c>
      <c r="D1507">
        <v>1</v>
      </c>
      <c r="E1507">
        <v>1</v>
      </c>
      <c r="I1507">
        <v>1</v>
      </c>
      <c r="K1507">
        <v>1</v>
      </c>
      <c r="O1507">
        <v>1</v>
      </c>
      <c r="S1507">
        <v>1</v>
      </c>
      <c r="T1507">
        <v>1</v>
      </c>
      <c r="X1507">
        <v>7</v>
      </c>
    </row>
    <row r="1508" spans="1:24" x14ac:dyDescent="0.2">
      <c r="A1508" s="15" t="s">
        <v>11014</v>
      </c>
      <c r="J1508">
        <v>1</v>
      </c>
      <c r="K1508">
        <v>1</v>
      </c>
      <c r="L1508">
        <v>1</v>
      </c>
      <c r="X1508">
        <v>3</v>
      </c>
    </row>
    <row r="1509" spans="1:24" x14ac:dyDescent="0.2">
      <c r="A1509" s="15" t="s">
        <v>16145</v>
      </c>
      <c r="I1509">
        <v>1</v>
      </c>
      <c r="X1509">
        <v>1</v>
      </c>
    </row>
    <row r="1510" spans="1:24" x14ac:dyDescent="0.2">
      <c r="A1510" s="15" t="s">
        <v>1309</v>
      </c>
      <c r="B1510">
        <v>1</v>
      </c>
      <c r="C1510">
        <v>1</v>
      </c>
      <c r="E1510">
        <v>1</v>
      </c>
      <c r="H1510">
        <v>1</v>
      </c>
      <c r="I1510">
        <v>1</v>
      </c>
      <c r="K1510">
        <v>1</v>
      </c>
      <c r="O1510">
        <v>1</v>
      </c>
      <c r="P1510">
        <v>1</v>
      </c>
      <c r="X1510">
        <v>8</v>
      </c>
    </row>
    <row r="1511" spans="1:24" x14ac:dyDescent="0.2">
      <c r="A1511" s="15" t="s">
        <v>27221</v>
      </c>
      <c r="N1511">
        <v>1</v>
      </c>
      <c r="U1511">
        <v>1</v>
      </c>
      <c r="X1511">
        <v>2</v>
      </c>
    </row>
    <row r="1512" spans="1:24" x14ac:dyDescent="0.2">
      <c r="A1512" s="15" t="s">
        <v>19665</v>
      </c>
      <c r="L1512">
        <v>1</v>
      </c>
      <c r="M1512">
        <v>1</v>
      </c>
      <c r="O1512">
        <v>1</v>
      </c>
      <c r="Q1512">
        <v>1</v>
      </c>
      <c r="R1512">
        <v>2</v>
      </c>
      <c r="S1512">
        <v>2</v>
      </c>
      <c r="X1512">
        <v>8</v>
      </c>
    </row>
    <row r="1513" spans="1:24" x14ac:dyDescent="0.2">
      <c r="A1513" s="15" t="s">
        <v>7736</v>
      </c>
      <c r="F1513">
        <v>1</v>
      </c>
      <c r="S1513">
        <v>1</v>
      </c>
      <c r="X1513">
        <v>2</v>
      </c>
    </row>
    <row r="1514" spans="1:24" x14ac:dyDescent="0.2">
      <c r="A1514" s="15" t="s">
        <v>21126</v>
      </c>
      <c r="K1514">
        <v>1</v>
      </c>
      <c r="X1514">
        <v>1</v>
      </c>
    </row>
    <row r="1515" spans="1:24" x14ac:dyDescent="0.2">
      <c r="A1515" s="15" t="s">
        <v>28651</v>
      </c>
      <c r="M1515">
        <v>1</v>
      </c>
      <c r="X1515">
        <v>1</v>
      </c>
    </row>
    <row r="1516" spans="1:24" x14ac:dyDescent="0.2">
      <c r="A1516" s="15" t="s">
        <v>3303</v>
      </c>
      <c r="C1516">
        <v>1</v>
      </c>
      <c r="F1516">
        <v>1</v>
      </c>
      <c r="X1516">
        <v>2</v>
      </c>
    </row>
    <row r="1517" spans="1:24" x14ac:dyDescent="0.2">
      <c r="A1517" s="15" t="s">
        <v>3012</v>
      </c>
      <c r="D1517">
        <v>1</v>
      </c>
      <c r="X1517">
        <v>1</v>
      </c>
    </row>
    <row r="1518" spans="1:24" x14ac:dyDescent="0.2">
      <c r="A1518" s="15" t="s">
        <v>20461</v>
      </c>
      <c r="K1518">
        <v>1</v>
      </c>
      <c r="X1518">
        <v>1</v>
      </c>
    </row>
    <row r="1519" spans="1:24" x14ac:dyDescent="0.2">
      <c r="A1519" s="15" t="s">
        <v>33694</v>
      </c>
      <c r="O1519">
        <v>1</v>
      </c>
      <c r="X1519">
        <v>1</v>
      </c>
    </row>
    <row r="1520" spans="1:24" x14ac:dyDescent="0.2">
      <c r="A1520" s="15" t="s">
        <v>7908</v>
      </c>
      <c r="K1520">
        <v>1</v>
      </c>
      <c r="X1520">
        <v>1</v>
      </c>
    </row>
    <row r="1521" spans="1:24" x14ac:dyDescent="0.2">
      <c r="A1521" s="15" t="s">
        <v>9476</v>
      </c>
      <c r="G1521">
        <v>1</v>
      </c>
      <c r="P1521">
        <v>1</v>
      </c>
      <c r="R1521">
        <v>1</v>
      </c>
      <c r="X1521">
        <v>3</v>
      </c>
    </row>
    <row r="1522" spans="1:24" x14ac:dyDescent="0.2">
      <c r="A1522" s="15" t="s">
        <v>9933</v>
      </c>
      <c r="K1522">
        <v>1</v>
      </c>
      <c r="X1522">
        <v>1</v>
      </c>
    </row>
    <row r="1523" spans="1:24" x14ac:dyDescent="0.2">
      <c r="A1523" s="15" t="s">
        <v>35704</v>
      </c>
      <c r="P1523">
        <v>1</v>
      </c>
      <c r="X1523">
        <v>1</v>
      </c>
    </row>
    <row r="1524" spans="1:24" x14ac:dyDescent="0.2">
      <c r="A1524" s="15" t="s">
        <v>15839</v>
      </c>
      <c r="S1524">
        <v>1</v>
      </c>
      <c r="T1524">
        <v>1</v>
      </c>
      <c r="V1524">
        <v>1</v>
      </c>
      <c r="X1524">
        <v>3</v>
      </c>
    </row>
    <row r="1525" spans="1:24" x14ac:dyDescent="0.2">
      <c r="A1525" s="15" t="s">
        <v>6215</v>
      </c>
      <c r="E1525">
        <v>1</v>
      </c>
      <c r="G1525">
        <v>1</v>
      </c>
      <c r="N1525">
        <v>1</v>
      </c>
      <c r="P1525">
        <v>2</v>
      </c>
      <c r="X1525">
        <v>5</v>
      </c>
    </row>
    <row r="1526" spans="1:24" x14ac:dyDescent="0.2">
      <c r="A1526" s="15" t="s">
        <v>16753</v>
      </c>
      <c r="I1526">
        <v>1</v>
      </c>
      <c r="X1526">
        <v>1</v>
      </c>
    </row>
    <row r="1527" spans="1:24" x14ac:dyDescent="0.2">
      <c r="A1527" s="15" t="s">
        <v>35683</v>
      </c>
      <c r="V1527">
        <v>1</v>
      </c>
      <c r="X1527">
        <v>1</v>
      </c>
    </row>
    <row r="1528" spans="1:24" x14ac:dyDescent="0.2">
      <c r="A1528" s="15" t="s">
        <v>25761</v>
      </c>
      <c r="M1528">
        <v>1</v>
      </c>
      <c r="N1528">
        <v>1</v>
      </c>
      <c r="P1528">
        <v>1</v>
      </c>
      <c r="R1528">
        <v>2</v>
      </c>
      <c r="X1528">
        <v>5</v>
      </c>
    </row>
    <row r="1529" spans="1:24" x14ac:dyDescent="0.2">
      <c r="A1529" s="15" t="s">
        <v>17558</v>
      </c>
      <c r="K1529">
        <v>1</v>
      </c>
      <c r="X1529">
        <v>1</v>
      </c>
    </row>
    <row r="1530" spans="1:24" x14ac:dyDescent="0.2">
      <c r="A1530" s="15" t="s">
        <v>31494</v>
      </c>
      <c r="P1530">
        <v>1</v>
      </c>
      <c r="X1530">
        <v>1</v>
      </c>
    </row>
    <row r="1531" spans="1:24" x14ac:dyDescent="0.2">
      <c r="A1531" s="15" t="s">
        <v>19632</v>
      </c>
      <c r="K1531">
        <v>1</v>
      </c>
      <c r="P1531">
        <v>1</v>
      </c>
      <c r="X1531">
        <v>2</v>
      </c>
    </row>
    <row r="1532" spans="1:24" x14ac:dyDescent="0.2">
      <c r="A1532" s="15" t="s">
        <v>36270</v>
      </c>
      <c r="Q1532">
        <v>1</v>
      </c>
      <c r="X1532">
        <v>1</v>
      </c>
    </row>
    <row r="1533" spans="1:24" x14ac:dyDescent="0.2">
      <c r="A1533" s="15" t="s">
        <v>10849</v>
      </c>
      <c r="G1533">
        <v>1</v>
      </c>
      <c r="X1533">
        <v>1</v>
      </c>
    </row>
    <row r="1534" spans="1:24" x14ac:dyDescent="0.2">
      <c r="A1534" s="15" t="s">
        <v>30514</v>
      </c>
      <c r="P1534">
        <v>1</v>
      </c>
      <c r="X1534">
        <v>1</v>
      </c>
    </row>
    <row r="1535" spans="1:24" x14ac:dyDescent="0.2">
      <c r="A1535" s="15" t="s">
        <v>13668</v>
      </c>
      <c r="K1535">
        <v>1</v>
      </c>
      <c r="X1535">
        <v>1</v>
      </c>
    </row>
    <row r="1536" spans="1:24" x14ac:dyDescent="0.2">
      <c r="A1536" s="15" t="s">
        <v>680</v>
      </c>
      <c r="B1536">
        <v>1</v>
      </c>
      <c r="I1536">
        <v>1</v>
      </c>
      <c r="K1536">
        <v>1</v>
      </c>
      <c r="M1536">
        <v>1</v>
      </c>
      <c r="X1536">
        <v>4</v>
      </c>
    </row>
    <row r="1537" spans="1:24" x14ac:dyDescent="0.2">
      <c r="A1537" s="15" t="s">
        <v>13853</v>
      </c>
      <c r="H1537">
        <v>1</v>
      </c>
      <c r="X1537">
        <v>1</v>
      </c>
    </row>
    <row r="1538" spans="1:24" x14ac:dyDescent="0.2">
      <c r="A1538" s="15" t="s">
        <v>14151</v>
      </c>
      <c r="H1538">
        <v>1</v>
      </c>
      <c r="X1538">
        <v>1</v>
      </c>
    </row>
    <row r="1539" spans="1:24" x14ac:dyDescent="0.2">
      <c r="A1539" s="15" t="s">
        <v>10610</v>
      </c>
      <c r="G1539">
        <v>1</v>
      </c>
      <c r="X1539">
        <v>1</v>
      </c>
    </row>
    <row r="1540" spans="1:24" x14ac:dyDescent="0.2">
      <c r="A1540" s="15" t="s">
        <v>18376</v>
      </c>
      <c r="J1540">
        <v>1</v>
      </c>
      <c r="L1540">
        <v>1</v>
      </c>
      <c r="M1540">
        <v>1</v>
      </c>
      <c r="P1540">
        <v>1</v>
      </c>
      <c r="S1540">
        <v>1</v>
      </c>
      <c r="X1540">
        <v>5</v>
      </c>
    </row>
    <row r="1541" spans="1:24" x14ac:dyDescent="0.2">
      <c r="A1541" s="15" t="s">
        <v>21118</v>
      </c>
      <c r="S1541">
        <v>2</v>
      </c>
      <c r="X1541">
        <v>2</v>
      </c>
    </row>
    <row r="1542" spans="1:24" x14ac:dyDescent="0.2">
      <c r="A1542" s="15" t="s">
        <v>16523</v>
      </c>
      <c r="I1542">
        <v>1</v>
      </c>
      <c r="X1542">
        <v>1</v>
      </c>
    </row>
    <row r="1543" spans="1:24" x14ac:dyDescent="0.2">
      <c r="A1543" s="15" t="s">
        <v>13166</v>
      </c>
      <c r="J1543">
        <v>2</v>
      </c>
      <c r="P1543">
        <v>1</v>
      </c>
      <c r="Q1543">
        <v>1</v>
      </c>
      <c r="X1543">
        <v>4</v>
      </c>
    </row>
    <row r="1544" spans="1:24" x14ac:dyDescent="0.2">
      <c r="A1544" s="15" t="s">
        <v>7216</v>
      </c>
      <c r="D1544">
        <v>1</v>
      </c>
      <c r="X1544">
        <v>1</v>
      </c>
    </row>
    <row r="1545" spans="1:24" x14ac:dyDescent="0.2">
      <c r="A1545" s="15" t="s">
        <v>24106</v>
      </c>
      <c r="L1545">
        <v>1</v>
      </c>
      <c r="X1545">
        <v>1</v>
      </c>
    </row>
    <row r="1546" spans="1:24" x14ac:dyDescent="0.2">
      <c r="A1546" s="15" t="s">
        <v>31281</v>
      </c>
      <c r="N1546">
        <v>1</v>
      </c>
      <c r="X1546">
        <v>1</v>
      </c>
    </row>
    <row r="1547" spans="1:24" x14ac:dyDescent="0.2">
      <c r="A1547" s="15" t="s">
        <v>38397</v>
      </c>
      <c r="R1547">
        <v>1</v>
      </c>
      <c r="X1547">
        <v>1</v>
      </c>
    </row>
    <row r="1548" spans="1:24" x14ac:dyDescent="0.2">
      <c r="A1548" s="15" t="s">
        <v>278</v>
      </c>
      <c r="C1548">
        <v>1</v>
      </c>
      <c r="D1548">
        <v>1</v>
      </c>
      <c r="E1548">
        <v>1</v>
      </c>
      <c r="F1548">
        <v>1</v>
      </c>
      <c r="I1548">
        <v>1</v>
      </c>
      <c r="L1548">
        <v>1</v>
      </c>
      <c r="X1548">
        <v>6</v>
      </c>
    </row>
    <row r="1549" spans="1:24" x14ac:dyDescent="0.2">
      <c r="A1549" s="15" t="s">
        <v>7517</v>
      </c>
      <c r="E1549">
        <v>1</v>
      </c>
      <c r="I1549">
        <v>1</v>
      </c>
      <c r="X1549">
        <v>2</v>
      </c>
    </row>
    <row r="1550" spans="1:24" x14ac:dyDescent="0.2">
      <c r="A1550" s="15" t="s">
        <v>27137</v>
      </c>
      <c r="Q1550">
        <v>1</v>
      </c>
      <c r="R1550">
        <v>1</v>
      </c>
      <c r="S1550">
        <v>1</v>
      </c>
      <c r="X1550">
        <v>3</v>
      </c>
    </row>
    <row r="1551" spans="1:24" x14ac:dyDescent="0.2">
      <c r="A1551" s="15" t="s">
        <v>29167</v>
      </c>
      <c r="P1551">
        <v>1</v>
      </c>
      <c r="X1551">
        <v>1</v>
      </c>
    </row>
    <row r="1552" spans="1:24" x14ac:dyDescent="0.2">
      <c r="A1552" s="15" t="s">
        <v>25495</v>
      </c>
      <c r="O1552">
        <v>2</v>
      </c>
      <c r="P1552">
        <v>1</v>
      </c>
      <c r="Q1552">
        <v>1</v>
      </c>
      <c r="R1552">
        <v>3</v>
      </c>
      <c r="S1552">
        <v>1</v>
      </c>
      <c r="X1552">
        <v>8</v>
      </c>
    </row>
    <row r="1553" spans="1:24" x14ac:dyDescent="0.2">
      <c r="A1553" s="15" t="s">
        <v>20897</v>
      </c>
      <c r="K1553">
        <v>1</v>
      </c>
      <c r="L1553">
        <v>1</v>
      </c>
      <c r="N1553">
        <v>1</v>
      </c>
      <c r="X1553">
        <v>3</v>
      </c>
    </row>
    <row r="1554" spans="1:24" x14ac:dyDescent="0.2">
      <c r="A1554" s="15" t="s">
        <v>6695</v>
      </c>
      <c r="F1554">
        <v>1</v>
      </c>
      <c r="H1554">
        <v>1</v>
      </c>
      <c r="I1554">
        <v>1</v>
      </c>
      <c r="K1554">
        <v>1</v>
      </c>
      <c r="L1554">
        <v>1</v>
      </c>
      <c r="M1554">
        <v>1</v>
      </c>
      <c r="N1554">
        <v>1</v>
      </c>
      <c r="R1554">
        <v>1</v>
      </c>
      <c r="X1554">
        <v>8</v>
      </c>
    </row>
    <row r="1555" spans="1:24" x14ac:dyDescent="0.2">
      <c r="A1555" s="15" t="s">
        <v>37260</v>
      </c>
      <c r="Q1555">
        <v>1</v>
      </c>
      <c r="X1555">
        <v>1</v>
      </c>
    </row>
    <row r="1556" spans="1:24" x14ac:dyDescent="0.2">
      <c r="A1556" s="15" t="s">
        <v>19005</v>
      </c>
      <c r="J1556">
        <v>1</v>
      </c>
      <c r="X1556">
        <v>1</v>
      </c>
    </row>
    <row r="1557" spans="1:24" x14ac:dyDescent="0.2">
      <c r="A1557" s="15" t="s">
        <v>27350</v>
      </c>
      <c r="L1557">
        <v>1</v>
      </c>
      <c r="X1557">
        <v>1</v>
      </c>
    </row>
    <row r="1558" spans="1:24" x14ac:dyDescent="0.2">
      <c r="A1558" s="15" t="s">
        <v>8669</v>
      </c>
      <c r="E1558">
        <v>1</v>
      </c>
      <c r="X1558">
        <v>1</v>
      </c>
    </row>
    <row r="1559" spans="1:24" x14ac:dyDescent="0.2">
      <c r="A1559" s="15" t="s">
        <v>1030</v>
      </c>
      <c r="C1559">
        <v>1</v>
      </c>
      <c r="X1559">
        <v>1</v>
      </c>
    </row>
    <row r="1560" spans="1:24" x14ac:dyDescent="0.2">
      <c r="A1560" s="15" t="s">
        <v>25712</v>
      </c>
      <c r="M1560">
        <v>1</v>
      </c>
      <c r="X1560">
        <v>1</v>
      </c>
    </row>
    <row r="1561" spans="1:24" x14ac:dyDescent="0.2">
      <c r="A1561" s="15" t="s">
        <v>6408</v>
      </c>
      <c r="D1561">
        <v>1</v>
      </c>
      <c r="X1561">
        <v>1</v>
      </c>
    </row>
    <row r="1562" spans="1:24" x14ac:dyDescent="0.2">
      <c r="A1562" s="15" t="s">
        <v>19625</v>
      </c>
      <c r="J1562">
        <v>1</v>
      </c>
      <c r="X1562">
        <v>1</v>
      </c>
    </row>
    <row r="1563" spans="1:24" x14ac:dyDescent="0.2">
      <c r="A1563" s="15" t="s">
        <v>25935</v>
      </c>
      <c r="N1563">
        <v>1</v>
      </c>
      <c r="X1563">
        <v>1</v>
      </c>
    </row>
    <row r="1564" spans="1:24" x14ac:dyDescent="0.2">
      <c r="A1564" s="15" t="s">
        <v>27326</v>
      </c>
      <c r="L1564">
        <v>1</v>
      </c>
      <c r="X1564">
        <v>1</v>
      </c>
    </row>
    <row r="1565" spans="1:24" x14ac:dyDescent="0.2">
      <c r="A1565" s="15" t="s">
        <v>5433</v>
      </c>
      <c r="C1565">
        <v>1</v>
      </c>
      <c r="X1565">
        <v>1</v>
      </c>
    </row>
    <row r="1566" spans="1:24" x14ac:dyDescent="0.2">
      <c r="A1566" s="15" t="s">
        <v>34348</v>
      </c>
      <c r="O1566">
        <v>1</v>
      </c>
      <c r="R1566">
        <v>1</v>
      </c>
      <c r="X1566">
        <v>2</v>
      </c>
    </row>
    <row r="1567" spans="1:24" x14ac:dyDescent="0.2">
      <c r="A1567" s="15" t="s">
        <v>30856</v>
      </c>
      <c r="M1567">
        <v>1</v>
      </c>
      <c r="X1567">
        <v>1</v>
      </c>
    </row>
    <row r="1568" spans="1:24" x14ac:dyDescent="0.2">
      <c r="A1568" s="15" t="s">
        <v>36581</v>
      </c>
      <c r="O1568">
        <v>1</v>
      </c>
      <c r="X1568">
        <v>1</v>
      </c>
    </row>
    <row r="1569" spans="1:24" x14ac:dyDescent="0.2">
      <c r="A1569" s="15" t="s">
        <v>2143</v>
      </c>
      <c r="D1569">
        <v>1</v>
      </c>
      <c r="X1569">
        <v>1</v>
      </c>
    </row>
    <row r="1570" spans="1:24" x14ac:dyDescent="0.2">
      <c r="A1570" s="15" t="s">
        <v>31301</v>
      </c>
      <c r="O1570">
        <v>1</v>
      </c>
      <c r="X1570">
        <v>1</v>
      </c>
    </row>
    <row r="1571" spans="1:24" x14ac:dyDescent="0.2">
      <c r="A1571" s="15" t="s">
        <v>1535</v>
      </c>
      <c r="C1571">
        <v>1</v>
      </c>
      <c r="X1571">
        <v>1</v>
      </c>
    </row>
    <row r="1572" spans="1:24" x14ac:dyDescent="0.2">
      <c r="A1572" s="15" t="s">
        <v>811</v>
      </c>
      <c r="B1572">
        <v>1</v>
      </c>
      <c r="C1572">
        <v>1</v>
      </c>
      <c r="E1572">
        <v>1</v>
      </c>
      <c r="G1572">
        <v>1</v>
      </c>
      <c r="H1572">
        <v>2</v>
      </c>
      <c r="I1572">
        <v>1</v>
      </c>
      <c r="K1572">
        <v>1</v>
      </c>
      <c r="N1572">
        <v>1</v>
      </c>
      <c r="X1572">
        <v>9</v>
      </c>
    </row>
    <row r="1573" spans="1:24" x14ac:dyDescent="0.2">
      <c r="A1573" s="15" t="s">
        <v>19428</v>
      </c>
      <c r="K1573">
        <v>1</v>
      </c>
      <c r="X1573">
        <v>1</v>
      </c>
    </row>
    <row r="1574" spans="1:24" x14ac:dyDescent="0.2">
      <c r="A1574" s="15" t="s">
        <v>36784</v>
      </c>
      <c r="P1574">
        <v>1</v>
      </c>
      <c r="X1574">
        <v>1</v>
      </c>
    </row>
    <row r="1575" spans="1:24" x14ac:dyDescent="0.2">
      <c r="A1575" s="15" t="s">
        <v>1079</v>
      </c>
      <c r="C1575">
        <v>1</v>
      </c>
      <c r="X1575">
        <v>1</v>
      </c>
    </row>
    <row r="1576" spans="1:24" x14ac:dyDescent="0.2">
      <c r="A1576" s="15" t="s">
        <v>19837</v>
      </c>
      <c r="J1576">
        <v>1</v>
      </c>
      <c r="X1576">
        <v>1</v>
      </c>
    </row>
    <row r="1577" spans="1:24" x14ac:dyDescent="0.2">
      <c r="A1577" s="15" t="s">
        <v>29443</v>
      </c>
      <c r="M1577">
        <v>1</v>
      </c>
      <c r="X1577">
        <v>1</v>
      </c>
    </row>
    <row r="1578" spans="1:24" x14ac:dyDescent="0.2">
      <c r="A1578" s="15" t="s">
        <v>29784</v>
      </c>
      <c r="M1578">
        <v>1</v>
      </c>
      <c r="X1578">
        <v>1</v>
      </c>
    </row>
    <row r="1579" spans="1:24" x14ac:dyDescent="0.2">
      <c r="A1579" s="15" t="s">
        <v>23049</v>
      </c>
      <c r="L1579">
        <v>1</v>
      </c>
      <c r="X1579">
        <v>1</v>
      </c>
    </row>
    <row r="1580" spans="1:24" x14ac:dyDescent="0.2">
      <c r="A1580" s="15" t="s">
        <v>7871</v>
      </c>
      <c r="D1580">
        <v>1</v>
      </c>
      <c r="X1580">
        <v>1</v>
      </c>
    </row>
    <row r="1581" spans="1:24" x14ac:dyDescent="0.2">
      <c r="A1581" s="15" t="s">
        <v>41350</v>
      </c>
      <c r="T1581">
        <v>1</v>
      </c>
      <c r="X1581">
        <v>1</v>
      </c>
    </row>
    <row r="1582" spans="1:24" x14ac:dyDescent="0.2">
      <c r="A1582" s="15" t="s">
        <v>30114</v>
      </c>
      <c r="M1582">
        <v>1</v>
      </c>
      <c r="X1582">
        <v>1</v>
      </c>
    </row>
    <row r="1583" spans="1:24" x14ac:dyDescent="0.2">
      <c r="A1583" s="15" t="s">
        <v>29990</v>
      </c>
      <c r="N1583">
        <v>1</v>
      </c>
      <c r="X1583">
        <v>1</v>
      </c>
    </row>
    <row r="1584" spans="1:24" x14ac:dyDescent="0.2">
      <c r="A1584" s="15" t="s">
        <v>41513</v>
      </c>
      <c r="S1584">
        <v>1</v>
      </c>
      <c r="X1584">
        <v>1</v>
      </c>
    </row>
    <row r="1585" spans="1:24" x14ac:dyDescent="0.2">
      <c r="A1585" s="15" t="s">
        <v>32584</v>
      </c>
      <c r="O1585">
        <v>1</v>
      </c>
      <c r="X1585">
        <v>1</v>
      </c>
    </row>
    <row r="1586" spans="1:24" x14ac:dyDescent="0.2">
      <c r="A1586" s="15" t="s">
        <v>28339</v>
      </c>
      <c r="N1586">
        <v>1</v>
      </c>
      <c r="X1586">
        <v>1</v>
      </c>
    </row>
    <row r="1587" spans="1:24" s="17" customFormat="1" x14ac:dyDescent="0.2">
      <c r="A1587" s="16" t="s">
        <v>878</v>
      </c>
      <c r="C1587" s="17">
        <v>1</v>
      </c>
      <c r="D1587" s="17">
        <v>1</v>
      </c>
      <c r="G1587" s="17">
        <v>2</v>
      </c>
      <c r="I1587" s="17">
        <v>1</v>
      </c>
      <c r="L1587" s="17">
        <v>1</v>
      </c>
      <c r="N1587" s="17">
        <v>1</v>
      </c>
      <c r="O1587" s="17">
        <v>2</v>
      </c>
      <c r="P1587" s="17">
        <v>1</v>
      </c>
      <c r="R1587" s="17">
        <v>1</v>
      </c>
      <c r="S1587" s="17">
        <v>1</v>
      </c>
      <c r="X1587" s="17">
        <v>12</v>
      </c>
    </row>
    <row r="1588" spans="1:24" x14ac:dyDescent="0.2">
      <c r="A1588" s="15" t="s">
        <v>42842</v>
      </c>
      <c r="U1588">
        <v>1</v>
      </c>
      <c r="X1588">
        <v>1</v>
      </c>
    </row>
    <row r="1589" spans="1:24" x14ac:dyDescent="0.2">
      <c r="A1589" s="15" t="s">
        <v>38562</v>
      </c>
      <c r="R1589">
        <v>1</v>
      </c>
      <c r="X1589">
        <v>1</v>
      </c>
    </row>
    <row r="1590" spans="1:24" x14ac:dyDescent="0.2">
      <c r="A1590" s="15" t="s">
        <v>35047</v>
      </c>
      <c r="O1590">
        <v>1</v>
      </c>
      <c r="X1590">
        <v>1</v>
      </c>
    </row>
    <row r="1591" spans="1:24" x14ac:dyDescent="0.2">
      <c r="A1591" s="15" t="s">
        <v>17653</v>
      </c>
      <c r="I1591">
        <v>1</v>
      </c>
      <c r="X1591">
        <v>1</v>
      </c>
    </row>
    <row r="1592" spans="1:24" x14ac:dyDescent="0.2">
      <c r="A1592" s="15" t="s">
        <v>22881</v>
      </c>
      <c r="Q1592">
        <v>1</v>
      </c>
      <c r="S1592">
        <v>1</v>
      </c>
      <c r="X1592">
        <v>2</v>
      </c>
    </row>
    <row r="1593" spans="1:24" x14ac:dyDescent="0.2">
      <c r="A1593" s="15" t="s">
        <v>36295</v>
      </c>
      <c r="S1593">
        <v>1</v>
      </c>
      <c r="X1593">
        <v>1</v>
      </c>
    </row>
    <row r="1594" spans="1:24" x14ac:dyDescent="0.2">
      <c r="A1594" s="15" t="s">
        <v>36423</v>
      </c>
      <c r="R1594">
        <v>1</v>
      </c>
      <c r="T1594">
        <v>1</v>
      </c>
      <c r="X1594">
        <v>2</v>
      </c>
    </row>
    <row r="1595" spans="1:24" s="17" customFormat="1" x14ac:dyDescent="0.2">
      <c r="A1595" s="16" t="s">
        <v>1614</v>
      </c>
      <c r="B1595" s="17">
        <v>1</v>
      </c>
      <c r="F1595" s="17">
        <v>1</v>
      </c>
      <c r="G1595" s="17">
        <v>1</v>
      </c>
      <c r="J1595" s="17">
        <v>1</v>
      </c>
      <c r="K1595" s="17">
        <v>1</v>
      </c>
      <c r="L1595" s="17">
        <v>1</v>
      </c>
      <c r="M1595" s="17">
        <v>1</v>
      </c>
      <c r="Q1595" s="17">
        <v>1</v>
      </c>
      <c r="R1595" s="17">
        <v>1</v>
      </c>
      <c r="T1595" s="17">
        <v>2</v>
      </c>
      <c r="X1595" s="17">
        <v>11</v>
      </c>
    </row>
    <row r="1596" spans="1:24" x14ac:dyDescent="0.2">
      <c r="A1596" s="15" t="s">
        <v>2482</v>
      </c>
      <c r="C1596">
        <v>1</v>
      </c>
      <c r="X1596">
        <v>1</v>
      </c>
    </row>
    <row r="1597" spans="1:24" x14ac:dyDescent="0.2">
      <c r="A1597" s="15" t="s">
        <v>17372</v>
      </c>
      <c r="J1597">
        <v>1</v>
      </c>
      <c r="X1597">
        <v>1</v>
      </c>
    </row>
    <row r="1598" spans="1:24" x14ac:dyDescent="0.2">
      <c r="A1598" s="15" t="s">
        <v>38431</v>
      </c>
      <c r="R1598">
        <v>1</v>
      </c>
      <c r="X1598">
        <v>1</v>
      </c>
    </row>
    <row r="1599" spans="1:24" x14ac:dyDescent="0.2">
      <c r="A1599" s="15" t="s">
        <v>39129</v>
      </c>
      <c r="R1599">
        <v>1</v>
      </c>
      <c r="X1599">
        <v>1</v>
      </c>
    </row>
    <row r="1600" spans="1:24" x14ac:dyDescent="0.2">
      <c r="A1600" s="15" t="s">
        <v>12943</v>
      </c>
      <c r="H1600">
        <v>1</v>
      </c>
      <c r="X1600">
        <v>1</v>
      </c>
    </row>
    <row r="1601" spans="1:24" x14ac:dyDescent="0.2">
      <c r="A1601" s="15" t="s">
        <v>9772</v>
      </c>
      <c r="G1601">
        <v>1</v>
      </c>
      <c r="I1601">
        <v>1</v>
      </c>
      <c r="X1601">
        <v>2</v>
      </c>
    </row>
    <row r="1602" spans="1:24" x14ac:dyDescent="0.2">
      <c r="A1602" s="15" t="s">
        <v>10530</v>
      </c>
      <c r="G1602">
        <v>1</v>
      </c>
      <c r="X1602">
        <v>1</v>
      </c>
    </row>
    <row r="1603" spans="1:24" x14ac:dyDescent="0.2">
      <c r="A1603" s="15" t="s">
        <v>35505</v>
      </c>
      <c r="P1603">
        <v>1</v>
      </c>
      <c r="X1603">
        <v>1</v>
      </c>
    </row>
    <row r="1604" spans="1:24" x14ac:dyDescent="0.2">
      <c r="A1604" s="15" t="s">
        <v>23058</v>
      </c>
      <c r="Q1604">
        <v>1</v>
      </c>
      <c r="R1604">
        <v>2</v>
      </c>
      <c r="V1604">
        <v>1</v>
      </c>
      <c r="X1604">
        <v>4</v>
      </c>
    </row>
    <row r="1605" spans="1:24" x14ac:dyDescent="0.2">
      <c r="A1605" s="15" t="s">
        <v>37133</v>
      </c>
      <c r="P1605">
        <v>1</v>
      </c>
      <c r="X1605">
        <v>1</v>
      </c>
    </row>
    <row r="1606" spans="1:24" x14ac:dyDescent="0.2">
      <c r="A1606" s="15" t="s">
        <v>15830</v>
      </c>
      <c r="H1606">
        <v>1</v>
      </c>
      <c r="X1606">
        <v>1</v>
      </c>
    </row>
    <row r="1607" spans="1:24" x14ac:dyDescent="0.2">
      <c r="A1607" s="15" t="s">
        <v>35569</v>
      </c>
      <c r="R1607">
        <v>1</v>
      </c>
      <c r="X1607">
        <v>1</v>
      </c>
    </row>
    <row r="1608" spans="1:24" x14ac:dyDescent="0.2">
      <c r="A1608" s="15" t="s">
        <v>18417</v>
      </c>
      <c r="I1608">
        <v>1</v>
      </c>
      <c r="M1608">
        <v>1</v>
      </c>
      <c r="X1608">
        <v>2</v>
      </c>
    </row>
    <row r="1609" spans="1:24" x14ac:dyDescent="0.2">
      <c r="A1609" s="15" t="s">
        <v>3888</v>
      </c>
      <c r="D1609">
        <v>1</v>
      </c>
      <c r="K1609">
        <v>1</v>
      </c>
      <c r="R1609">
        <v>1</v>
      </c>
      <c r="X1609">
        <v>3</v>
      </c>
    </row>
    <row r="1610" spans="1:24" x14ac:dyDescent="0.2">
      <c r="A1610" s="15" t="s">
        <v>25270</v>
      </c>
      <c r="L1610">
        <v>1</v>
      </c>
      <c r="X1610">
        <v>1</v>
      </c>
    </row>
    <row r="1611" spans="1:24" x14ac:dyDescent="0.2">
      <c r="A1611" s="15" t="s">
        <v>29335</v>
      </c>
      <c r="Q1611">
        <v>1</v>
      </c>
      <c r="X1611">
        <v>1</v>
      </c>
    </row>
    <row r="1612" spans="1:24" x14ac:dyDescent="0.2">
      <c r="A1612" s="15" t="s">
        <v>15029</v>
      </c>
      <c r="I1612">
        <v>1</v>
      </c>
      <c r="K1612">
        <v>1</v>
      </c>
      <c r="M1612">
        <v>1</v>
      </c>
      <c r="X1612">
        <v>3</v>
      </c>
    </row>
    <row r="1613" spans="1:24" x14ac:dyDescent="0.2">
      <c r="A1613" s="15" t="s">
        <v>24193</v>
      </c>
      <c r="O1613">
        <v>2</v>
      </c>
      <c r="Q1613">
        <v>1</v>
      </c>
      <c r="R1613">
        <v>1</v>
      </c>
      <c r="S1613">
        <v>1</v>
      </c>
      <c r="U1613">
        <v>1</v>
      </c>
      <c r="X1613">
        <v>6</v>
      </c>
    </row>
    <row r="1614" spans="1:24" x14ac:dyDescent="0.2">
      <c r="A1614" s="15" t="s">
        <v>5953</v>
      </c>
      <c r="D1614">
        <v>1</v>
      </c>
      <c r="K1614">
        <v>1</v>
      </c>
      <c r="X1614">
        <v>2</v>
      </c>
    </row>
    <row r="1615" spans="1:24" x14ac:dyDescent="0.2">
      <c r="A1615" s="15" t="s">
        <v>19602</v>
      </c>
      <c r="V1615">
        <v>1</v>
      </c>
      <c r="X1615">
        <v>1</v>
      </c>
    </row>
    <row r="1616" spans="1:24" x14ac:dyDescent="0.2">
      <c r="A1616" s="15" t="s">
        <v>31940</v>
      </c>
      <c r="O1616">
        <v>1</v>
      </c>
      <c r="T1616">
        <v>1</v>
      </c>
      <c r="X1616">
        <v>2</v>
      </c>
    </row>
    <row r="1617" spans="1:24" x14ac:dyDescent="0.2">
      <c r="A1617" s="15" t="s">
        <v>24766</v>
      </c>
      <c r="M1617">
        <v>1</v>
      </c>
      <c r="X1617">
        <v>1</v>
      </c>
    </row>
    <row r="1618" spans="1:24" s="17" customFormat="1" x14ac:dyDescent="0.2">
      <c r="A1618" s="16" t="s">
        <v>1391</v>
      </c>
      <c r="B1618" s="17">
        <v>2</v>
      </c>
      <c r="D1618" s="17">
        <v>2</v>
      </c>
      <c r="E1618" s="17">
        <v>1</v>
      </c>
      <c r="F1618" s="17">
        <v>1</v>
      </c>
      <c r="G1618" s="17">
        <v>2</v>
      </c>
      <c r="H1618" s="17">
        <v>2</v>
      </c>
      <c r="I1618" s="17">
        <v>2</v>
      </c>
      <c r="J1618" s="17">
        <v>1</v>
      </c>
      <c r="K1618" s="17">
        <v>2</v>
      </c>
      <c r="L1618" s="17">
        <v>1</v>
      </c>
      <c r="M1618" s="17">
        <v>5</v>
      </c>
      <c r="N1618" s="17">
        <v>1</v>
      </c>
      <c r="O1618" s="17">
        <v>3</v>
      </c>
      <c r="P1618" s="17">
        <v>2</v>
      </c>
      <c r="Q1618" s="17">
        <v>1</v>
      </c>
      <c r="R1618" s="17">
        <v>2</v>
      </c>
      <c r="S1618" s="17">
        <v>1</v>
      </c>
      <c r="T1618" s="17">
        <v>1</v>
      </c>
      <c r="U1618" s="17">
        <v>1</v>
      </c>
      <c r="X1618" s="17">
        <v>33</v>
      </c>
    </row>
    <row r="1619" spans="1:24" s="17" customFormat="1" x14ac:dyDescent="0.2">
      <c r="A1619" s="16" t="s">
        <v>1431</v>
      </c>
      <c r="C1619" s="17">
        <v>3</v>
      </c>
      <c r="D1619" s="17">
        <v>1</v>
      </c>
      <c r="E1619" s="17">
        <v>1</v>
      </c>
      <c r="F1619" s="17">
        <v>2</v>
      </c>
      <c r="G1619" s="17">
        <v>2</v>
      </c>
      <c r="H1619" s="17">
        <v>1</v>
      </c>
      <c r="I1619" s="17">
        <v>2</v>
      </c>
      <c r="L1619" s="17">
        <v>1</v>
      </c>
      <c r="P1619" s="17">
        <v>2</v>
      </c>
      <c r="T1619" s="17">
        <v>1</v>
      </c>
      <c r="X1619" s="17">
        <v>16</v>
      </c>
    </row>
    <row r="1620" spans="1:24" x14ac:dyDescent="0.2">
      <c r="A1620" s="15" t="s">
        <v>7119</v>
      </c>
      <c r="E1620">
        <v>1</v>
      </c>
      <c r="X1620">
        <v>1</v>
      </c>
    </row>
    <row r="1621" spans="1:24" x14ac:dyDescent="0.2">
      <c r="A1621" s="15" t="s">
        <v>29057</v>
      </c>
      <c r="M1621">
        <v>1</v>
      </c>
      <c r="X1621">
        <v>1</v>
      </c>
    </row>
    <row r="1622" spans="1:24" x14ac:dyDescent="0.2">
      <c r="A1622" s="15" t="s">
        <v>39095</v>
      </c>
      <c r="S1622">
        <v>1</v>
      </c>
      <c r="X1622">
        <v>1</v>
      </c>
    </row>
    <row r="1623" spans="1:24" x14ac:dyDescent="0.2">
      <c r="A1623" s="15" t="s">
        <v>7775</v>
      </c>
      <c r="E1623">
        <v>1</v>
      </c>
      <c r="O1623">
        <v>1</v>
      </c>
      <c r="P1623">
        <v>1</v>
      </c>
      <c r="R1623">
        <v>1</v>
      </c>
      <c r="T1623">
        <v>1</v>
      </c>
      <c r="X1623">
        <v>5</v>
      </c>
    </row>
    <row r="1624" spans="1:24" x14ac:dyDescent="0.2">
      <c r="A1624" s="15" t="s">
        <v>38584</v>
      </c>
      <c r="Q1624">
        <v>1</v>
      </c>
      <c r="X1624">
        <v>1</v>
      </c>
    </row>
    <row r="1625" spans="1:24" x14ac:dyDescent="0.2">
      <c r="A1625" s="15" t="s">
        <v>29891</v>
      </c>
      <c r="P1625">
        <v>1</v>
      </c>
      <c r="X1625">
        <v>1</v>
      </c>
    </row>
    <row r="1626" spans="1:24" x14ac:dyDescent="0.2">
      <c r="A1626" s="15" t="s">
        <v>31931</v>
      </c>
      <c r="N1626">
        <v>1</v>
      </c>
      <c r="P1626">
        <v>1</v>
      </c>
      <c r="X1626">
        <v>2</v>
      </c>
    </row>
    <row r="1627" spans="1:24" x14ac:dyDescent="0.2">
      <c r="A1627" s="15" t="s">
        <v>38765</v>
      </c>
      <c r="Q1627">
        <v>1</v>
      </c>
      <c r="X1627">
        <v>1</v>
      </c>
    </row>
    <row r="1628" spans="1:24" x14ac:dyDescent="0.2">
      <c r="A1628" s="15" t="s">
        <v>39201</v>
      </c>
      <c r="Q1628">
        <v>1</v>
      </c>
      <c r="X1628">
        <v>1</v>
      </c>
    </row>
    <row r="1629" spans="1:24" x14ac:dyDescent="0.2">
      <c r="A1629" s="15" t="s">
        <v>43688</v>
      </c>
      <c r="U1629">
        <v>1</v>
      </c>
      <c r="X1629">
        <v>1</v>
      </c>
    </row>
    <row r="1630" spans="1:24" x14ac:dyDescent="0.2">
      <c r="A1630" s="15" t="s">
        <v>43471</v>
      </c>
      <c r="U1630">
        <v>1</v>
      </c>
      <c r="X1630">
        <v>1</v>
      </c>
    </row>
    <row r="1631" spans="1:24" x14ac:dyDescent="0.2">
      <c r="A1631" s="15" t="s">
        <v>18685</v>
      </c>
      <c r="L1631">
        <v>1</v>
      </c>
      <c r="X1631">
        <v>1</v>
      </c>
    </row>
    <row r="1632" spans="1:24" x14ac:dyDescent="0.2">
      <c r="A1632" s="15" t="s">
        <v>25141</v>
      </c>
      <c r="L1632">
        <v>1</v>
      </c>
      <c r="X1632">
        <v>1</v>
      </c>
    </row>
    <row r="1633" spans="1:24" x14ac:dyDescent="0.2">
      <c r="A1633" s="15" t="s">
        <v>897</v>
      </c>
      <c r="E1633">
        <v>1</v>
      </c>
      <c r="X1633">
        <v>1</v>
      </c>
    </row>
    <row r="1634" spans="1:24" x14ac:dyDescent="0.2">
      <c r="A1634" s="15" t="s">
        <v>12849</v>
      </c>
      <c r="J1634">
        <v>1</v>
      </c>
      <c r="X1634">
        <v>1</v>
      </c>
    </row>
    <row r="1635" spans="1:24" x14ac:dyDescent="0.2">
      <c r="A1635" s="15" t="s">
        <v>25242</v>
      </c>
      <c r="N1635">
        <v>1</v>
      </c>
      <c r="S1635">
        <v>2</v>
      </c>
      <c r="U1635">
        <v>1</v>
      </c>
      <c r="X1635">
        <v>4</v>
      </c>
    </row>
    <row r="1636" spans="1:24" x14ac:dyDescent="0.2">
      <c r="A1636" s="15" t="s">
        <v>31509</v>
      </c>
      <c r="N1636">
        <v>1</v>
      </c>
      <c r="X1636">
        <v>1</v>
      </c>
    </row>
    <row r="1637" spans="1:24" x14ac:dyDescent="0.2">
      <c r="A1637" s="15" t="s">
        <v>40055</v>
      </c>
      <c r="S1637">
        <v>1</v>
      </c>
      <c r="X1637">
        <v>1</v>
      </c>
    </row>
    <row r="1638" spans="1:24" x14ac:dyDescent="0.2">
      <c r="A1638" s="15" t="s">
        <v>31374</v>
      </c>
      <c r="Q1638">
        <v>1</v>
      </c>
      <c r="X1638">
        <v>1</v>
      </c>
    </row>
    <row r="1639" spans="1:24" x14ac:dyDescent="0.2">
      <c r="A1639" s="15" t="s">
        <v>40879</v>
      </c>
      <c r="S1639">
        <v>1</v>
      </c>
      <c r="X1639">
        <v>1</v>
      </c>
    </row>
    <row r="1640" spans="1:24" x14ac:dyDescent="0.2">
      <c r="A1640" s="15" t="s">
        <v>24609</v>
      </c>
      <c r="Q1640">
        <v>1</v>
      </c>
      <c r="X1640">
        <v>1</v>
      </c>
    </row>
    <row r="1641" spans="1:24" x14ac:dyDescent="0.2">
      <c r="A1641" s="15" t="s">
        <v>37858</v>
      </c>
      <c r="U1641">
        <v>1</v>
      </c>
      <c r="X1641">
        <v>1</v>
      </c>
    </row>
    <row r="1642" spans="1:24" x14ac:dyDescent="0.2">
      <c r="A1642" s="15" t="s">
        <v>43270</v>
      </c>
      <c r="U1642">
        <v>1</v>
      </c>
      <c r="X1642">
        <v>1</v>
      </c>
    </row>
    <row r="1643" spans="1:24" x14ac:dyDescent="0.2">
      <c r="A1643" s="15" t="s">
        <v>41606</v>
      </c>
      <c r="T1643">
        <v>1</v>
      </c>
      <c r="X1643">
        <v>1</v>
      </c>
    </row>
    <row r="1644" spans="1:24" x14ac:dyDescent="0.2">
      <c r="A1644" s="15" t="s">
        <v>21297</v>
      </c>
      <c r="K1644">
        <v>1</v>
      </c>
      <c r="X1644">
        <v>1</v>
      </c>
    </row>
    <row r="1645" spans="1:24" x14ac:dyDescent="0.2">
      <c r="A1645" s="15" t="s">
        <v>42178</v>
      </c>
      <c r="S1645">
        <v>1</v>
      </c>
      <c r="X1645">
        <v>1</v>
      </c>
    </row>
    <row r="1646" spans="1:24" x14ac:dyDescent="0.2">
      <c r="A1646" s="15" t="s">
        <v>5841</v>
      </c>
      <c r="D1646">
        <v>1</v>
      </c>
      <c r="X1646">
        <v>1</v>
      </c>
    </row>
    <row r="1647" spans="1:24" x14ac:dyDescent="0.2">
      <c r="A1647" s="15" t="s">
        <v>3242</v>
      </c>
      <c r="B1647">
        <v>1</v>
      </c>
      <c r="X1647">
        <v>1</v>
      </c>
    </row>
    <row r="1648" spans="1:24" x14ac:dyDescent="0.2">
      <c r="A1648" s="15" t="s">
        <v>35932</v>
      </c>
      <c r="Q1648">
        <v>1</v>
      </c>
      <c r="S1648">
        <v>1</v>
      </c>
      <c r="U1648">
        <v>1</v>
      </c>
      <c r="X1648">
        <v>3</v>
      </c>
    </row>
    <row r="1649" spans="1:24" x14ac:dyDescent="0.2">
      <c r="A1649" s="15" t="s">
        <v>35486</v>
      </c>
      <c r="T1649">
        <v>1</v>
      </c>
      <c r="X1649">
        <v>1</v>
      </c>
    </row>
    <row r="1650" spans="1:24" x14ac:dyDescent="0.2">
      <c r="A1650" s="15" t="s">
        <v>38366</v>
      </c>
      <c r="Q1650">
        <v>1</v>
      </c>
      <c r="X1650">
        <v>1</v>
      </c>
    </row>
    <row r="1651" spans="1:24" x14ac:dyDescent="0.2">
      <c r="A1651" s="15" t="s">
        <v>14466</v>
      </c>
      <c r="H1651">
        <v>1</v>
      </c>
      <c r="X1651">
        <v>1</v>
      </c>
    </row>
    <row r="1652" spans="1:24" x14ac:dyDescent="0.2">
      <c r="A1652" s="15" t="s">
        <v>39933</v>
      </c>
      <c r="T1652">
        <v>1</v>
      </c>
      <c r="X1652">
        <v>1</v>
      </c>
    </row>
    <row r="1653" spans="1:24" x14ac:dyDescent="0.2">
      <c r="A1653" s="15" t="s">
        <v>22192</v>
      </c>
      <c r="P1653">
        <v>1</v>
      </c>
      <c r="S1653">
        <v>1</v>
      </c>
      <c r="X1653">
        <v>2</v>
      </c>
    </row>
    <row r="1654" spans="1:24" x14ac:dyDescent="0.2">
      <c r="A1654" s="15" t="s">
        <v>36923</v>
      </c>
      <c r="Q1654">
        <v>1</v>
      </c>
      <c r="R1654">
        <v>1</v>
      </c>
      <c r="X1654">
        <v>2</v>
      </c>
    </row>
    <row r="1655" spans="1:24" x14ac:dyDescent="0.2">
      <c r="A1655" s="15" t="s">
        <v>25968</v>
      </c>
      <c r="Q1655">
        <v>1</v>
      </c>
      <c r="X1655">
        <v>1</v>
      </c>
    </row>
    <row r="1656" spans="1:24" x14ac:dyDescent="0.2">
      <c r="A1656" s="15" t="s">
        <v>25734</v>
      </c>
      <c r="O1656">
        <v>1</v>
      </c>
      <c r="X1656">
        <v>1</v>
      </c>
    </row>
    <row r="1657" spans="1:24" x14ac:dyDescent="0.2">
      <c r="A1657" s="15" t="s">
        <v>7168</v>
      </c>
      <c r="E1657">
        <v>1</v>
      </c>
      <c r="X1657">
        <v>1</v>
      </c>
    </row>
    <row r="1658" spans="1:24" x14ac:dyDescent="0.2">
      <c r="A1658" s="15" t="s">
        <v>36480</v>
      </c>
      <c r="P1658">
        <v>1</v>
      </c>
      <c r="R1658">
        <v>1</v>
      </c>
      <c r="X1658">
        <v>2</v>
      </c>
    </row>
    <row r="1659" spans="1:24" x14ac:dyDescent="0.2">
      <c r="A1659" s="15" t="s">
        <v>8823</v>
      </c>
      <c r="F1659">
        <v>1</v>
      </c>
      <c r="X1659">
        <v>1</v>
      </c>
    </row>
    <row r="1660" spans="1:24" x14ac:dyDescent="0.2">
      <c r="A1660" s="15" t="s">
        <v>25262</v>
      </c>
      <c r="L1660">
        <v>1</v>
      </c>
      <c r="X1660">
        <v>1</v>
      </c>
    </row>
    <row r="1661" spans="1:24" x14ac:dyDescent="0.2">
      <c r="A1661" s="15" t="s">
        <v>25883</v>
      </c>
      <c r="L1661">
        <v>1</v>
      </c>
      <c r="X1661">
        <v>1</v>
      </c>
    </row>
    <row r="1662" spans="1:24" x14ac:dyDescent="0.2">
      <c r="A1662" s="15" t="s">
        <v>41318</v>
      </c>
      <c r="S1662">
        <v>1</v>
      </c>
      <c r="X1662">
        <v>1</v>
      </c>
    </row>
    <row r="1663" spans="1:24" x14ac:dyDescent="0.2">
      <c r="A1663" s="15" t="s">
        <v>9031</v>
      </c>
      <c r="G1663">
        <v>1</v>
      </c>
      <c r="O1663">
        <v>1</v>
      </c>
      <c r="X1663">
        <v>2</v>
      </c>
    </row>
    <row r="1664" spans="1:24" x14ac:dyDescent="0.2">
      <c r="A1664" s="15" t="s">
        <v>27205</v>
      </c>
      <c r="O1664">
        <v>1</v>
      </c>
      <c r="P1664">
        <v>2</v>
      </c>
      <c r="R1664">
        <v>1</v>
      </c>
      <c r="T1664">
        <v>2</v>
      </c>
      <c r="U1664">
        <v>1</v>
      </c>
      <c r="X1664">
        <v>7</v>
      </c>
    </row>
    <row r="1665" spans="1:24" x14ac:dyDescent="0.2">
      <c r="A1665" s="15" t="s">
        <v>40003</v>
      </c>
      <c r="S1665">
        <v>1</v>
      </c>
      <c r="X1665">
        <v>1</v>
      </c>
    </row>
    <row r="1666" spans="1:24" x14ac:dyDescent="0.2">
      <c r="A1666" s="15" t="s">
        <v>8906</v>
      </c>
      <c r="G1666">
        <v>1</v>
      </c>
      <c r="X1666">
        <v>1</v>
      </c>
    </row>
    <row r="1667" spans="1:24" s="17" customFormat="1" x14ac:dyDescent="0.2">
      <c r="A1667" s="16" t="s">
        <v>591</v>
      </c>
      <c r="C1667" s="17">
        <v>1</v>
      </c>
      <c r="F1667" s="17">
        <v>1</v>
      </c>
      <c r="G1667" s="17">
        <v>1</v>
      </c>
      <c r="H1667" s="17">
        <v>2</v>
      </c>
      <c r="I1667" s="17">
        <v>1</v>
      </c>
      <c r="J1667" s="17">
        <v>1</v>
      </c>
      <c r="L1667" s="17">
        <v>1</v>
      </c>
      <c r="M1667" s="17">
        <v>2</v>
      </c>
      <c r="O1667" s="17">
        <v>2</v>
      </c>
      <c r="Q1667" s="17">
        <v>1</v>
      </c>
      <c r="S1667" s="17">
        <v>1</v>
      </c>
      <c r="X1667" s="17">
        <v>14</v>
      </c>
    </row>
    <row r="1668" spans="1:24" x14ac:dyDescent="0.2">
      <c r="A1668" s="15" t="s">
        <v>27086</v>
      </c>
      <c r="N1668">
        <v>1</v>
      </c>
      <c r="X1668">
        <v>1</v>
      </c>
    </row>
    <row r="1669" spans="1:24" x14ac:dyDescent="0.2">
      <c r="A1669" s="15" t="s">
        <v>36498</v>
      </c>
      <c r="S1669">
        <v>1</v>
      </c>
      <c r="X1669">
        <v>1</v>
      </c>
    </row>
    <row r="1670" spans="1:24" x14ac:dyDescent="0.2">
      <c r="A1670" s="15" t="s">
        <v>41403</v>
      </c>
      <c r="S1670">
        <v>1</v>
      </c>
      <c r="X1670">
        <v>1</v>
      </c>
    </row>
    <row r="1671" spans="1:24" x14ac:dyDescent="0.2">
      <c r="A1671" s="15" t="s">
        <v>5774</v>
      </c>
      <c r="D1671">
        <v>1</v>
      </c>
      <c r="X1671">
        <v>1</v>
      </c>
    </row>
    <row r="1672" spans="1:24" x14ac:dyDescent="0.2">
      <c r="A1672" s="15" t="s">
        <v>36065</v>
      </c>
      <c r="Q1672">
        <v>1</v>
      </c>
      <c r="X1672">
        <v>1</v>
      </c>
    </row>
    <row r="1673" spans="1:24" x14ac:dyDescent="0.2">
      <c r="A1673" s="15" t="s">
        <v>6028</v>
      </c>
      <c r="E1673">
        <v>1</v>
      </c>
      <c r="X1673">
        <v>1</v>
      </c>
    </row>
    <row r="1674" spans="1:24" x14ac:dyDescent="0.2">
      <c r="A1674" s="15" t="s">
        <v>32209</v>
      </c>
      <c r="N1674">
        <v>1</v>
      </c>
      <c r="O1674">
        <v>1</v>
      </c>
      <c r="X1674">
        <v>2</v>
      </c>
    </row>
    <row r="1675" spans="1:24" x14ac:dyDescent="0.2">
      <c r="A1675" s="15" t="s">
        <v>11725</v>
      </c>
      <c r="H1675">
        <v>1</v>
      </c>
      <c r="J1675">
        <v>1</v>
      </c>
      <c r="X1675">
        <v>2</v>
      </c>
    </row>
    <row r="1676" spans="1:24" x14ac:dyDescent="0.2">
      <c r="A1676" s="15" t="s">
        <v>11708</v>
      </c>
      <c r="F1676">
        <v>1</v>
      </c>
      <c r="X1676">
        <v>1</v>
      </c>
    </row>
    <row r="1677" spans="1:24" x14ac:dyDescent="0.2">
      <c r="A1677" s="15" t="s">
        <v>33406</v>
      </c>
      <c r="O1677">
        <v>1</v>
      </c>
      <c r="X1677">
        <v>1</v>
      </c>
    </row>
    <row r="1678" spans="1:24" x14ac:dyDescent="0.2">
      <c r="A1678" s="15" t="s">
        <v>2704</v>
      </c>
      <c r="C1678">
        <v>1</v>
      </c>
      <c r="X1678">
        <v>1</v>
      </c>
    </row>
    <row r="1679" spans="1:24" x14ac:dyDescent="0.2">
      <c r="A1679" s="15" t="s">
        <v>33684</v>
      </c>
      <c r="P1679">
        <v>1</v>
      </c>
      <c r="X1679">
        <v>1</v>
      </c>
    </row>
    <row r="1680" spans="1:24" x14ac:dyDescent="0.2">
      <c r="A1680" s="15" t="s">
        <v>31948</v>
      </c>
      <c r="N1680">
        <v>1</v>
      </c>
      <c r="X1680">
        <v>1</v>
      </c>
    </row>
    <row r="1681" spans="1:24" x14ac:dyDescent="0.2">
      <c r="A1681" s="15" t="s">
        <v>35212</v>
      </c>
      <c r="P1681">
        <v>1</v>
      </c>
      <c r="X1681">
        <v>1</v>
      </c>
    </row>
    <row r="1682" spans="1:24" x14ac:dyDescent="0.2">
      <c r="A1682" s="15" t="s">
        <v>17984</v>
      </c>
      <c r="J1682">
        <v>1</v>
      </c>
      <c r="M1682">
        <v>1</v>
      </c>
      <c r="X1682">
        <v>2</v>
      </c>
    </row>
    <row r="1683" spans="1:24" x14ac:dyDescent="0.2">
      <c r="A1683" s="15" t="s">
        <v>23853</v>
      </c>
      <c r="L1683">
        <v>1</v>
      </c>
      <c r="X1683">
        <v>1</v>
      </c>
    </row>
    <row r="1684" spans="1:24" x14ac:dyDescent="0.2">
      <c r="A1684" s="15" t="s">
        <v>28757</v>
      </c>
      <c r="M1684">
        <v>1</v>
      </c>
      <c r="X1684">
        <v>1</v>
      </c>
    </row>
    <row r="1685" spans="1:24" x14ac:dyDescent="0.2">
      <c r="A1685" s="15" t="s">
        <v>16989</v>
      </c>
      <c r="J1685">
        <v>1</v>
      </c>
      <c r="X1685">
        <v>1</v>
      </c>
    </row>
    <row r="1686" spans="1:24" x14ac:dyDescent="0.2">
      <c r="A1686" s="15" t="s">
        <v>41179</v>
      </c>
      <c r="S1686">
        <v>1</v>
      </c>
      <c r="X1686">
        <v>1</v>
      </c>
    </row>
    <row r="1687" spans="1:24" x14ac:dyDescent="0.2">
      <c r="A1687" s="15" t="s">
        <v>37242</v>
      </c>
      <c r="P1687">
        <v>1</v>
      </c>
      <c r="X1687">
        <v>1</v>
      </c>
    </row>
    <row r="1688" spans="1:24" x14ac:dyDescent="0.2">
      <c r="A1688" s="15" t="s">
        <v>3596</v>
      </c>
      <c r="D1688">
        <v>1</v>
      </c>
      <c r="E1688">
        <v>1</v>
      </c>
      <c r="X1688">
        <v>2</v>
      </c>
    </row>
    <row r="1689" spans="1:24" x14ac:dyDescent="0.2">
      <c r="A1689" s="15" t="s">
        <v>12226</v>
      </c>
      <c r="G1689">
        <v>1</v>
      </c>
      <c r="L1689">
        <v>1</v>
      </c>
      <c r="O1689">
        <v>1</v>
      </c>
      <c r="P1689">
        <v>1</v>
      </c>
      <c r="R1689">
        <v>1</v>
      </c>
      <c r="X1689">
        <v>5</v>
      </c>
    </row>
    <row r="1690" spans="1:24" x14ac:dyDescent="0.2">
      <c r="A1690" s="15" t="s">
        <v>9958</v>
      </c>
      <c r="I1690">
        <v>1</v>
      </c>
      <c r="M1690">
        <v>1</v>
      </c>
      <c r="U1690">
        <v>1</v>
      </c>
      <c r="X1690">
        <v>3</v>
      </c>
    </row>
    <row r="1691" spans="1:24" x14ac:dyDescent="0.2">
      <c r="A1691" s="15" t="s">
        <v>36931</v>
      </c>
      <c r="Q1691">
        <v>1</v>
      </c>
      <c r="X1691">
        <v>1</v>
      </c>
    </row>
    <row r="1692" spans="1:24" x14ac:dyDescent="0.2">
      <c r="A1692" s="15" t="s">
        <v>17409</v>
      </c>
      <c r="L1692">
        <v>1</v>
      </c>
      <c r="M1692">
        <v>1</v>
      </c>
      <c r="X1692">
        <v>2</v>
      </c>
    </row>
    <row r="1693" spans="1:24" x14ac:dyDescent="0.2">
      <c r="A1693" s="15" t="s">
        <v>30084</v>
      </c>
      <c r="N1693">
        <v>1</v>
      </c>
      <c r="X1693">
        <v>1</v>
      </c>
    </row>
    <row r="1694" spans="1:24" x14ac:dyDescent="0.2">
      <c r="A1694" s="15" t="s">
        <v>18434</v>
      </c>
      <c r="N1694">
        <v>1</v>
      </c>
      <c r="P1694">
        <v>1</v>
      </c>
      <c r="R1694">
        <v>1</v>
      </c>
      <c r="X1694">
        <v>3</v>
      </c>
    </row>
    <row r="1695" spans="1:24" x14ac:dyDescent="0.2">
      <c r="A1695" s="15" t="s">
        <v>8889</v>
      </c>
      <c r="H1695">
        <v>1</v>
      </c>
      <c r="X1695">
        <v>1</v>
      </c>
    </row>
    <row r="1696" spans="1:24" x14ac:dyDescent="0.2">
      <c r="A1696" s="15" t="s">
        <v>9449</v>
      </c>
      <c r="F1696">
        <v>1</v>
      </c>
      <c r="H1696">
        <v>1</v>
      </c>
      <c r="L1696">
        <v>1</v>
      </c>
      <c r="M1696">
        <v>1</v>
      </c>
      <c r="X1696">
        <v>4</v>
      </c>
    </row>
    <row r="1697" spans="1:24" x14ac:dyDescent="0.2">
      <c r="A1697" s="15" t="s">
        <v>2551</v>
      </c>
      <c r="C1697">
        <v>1</v>
      </c>
      <c r="X1697">
        <v>1</v>
      </c>
    </row>
    <row r="1698" spans="1:24" x14ac:dyDescent="0.2">
      <c r="A1698" s="15" t="s">
        <v>10315</v>
      </c>
      <c r="F1698">
        <v>1</v>
      </c>
      <c r="X1698">
        <v>1</v>
      </c>
    </row>
    <row r="1699" spans="1:24" x14ac:dyDescent="0.2">
      <c r="A1699" s="15" t="s">
        <v>24928</v>
      </c>
      <c r="O1699">
        <v>1</v>
      </c>
      <c r="X1699">
        <v>1</v>
      </c>
    </row>
    <row r="1700" spans="1:24" x14ac:dyDescent="0.2">
      <c r="A1700" s="15" t="s">
        <v>21607</v>
      </c>
      <c r="J1700">
        <v>1</v>
      </c>
      <c r="X1700">
        <v>1</v>
      </c>
    </row>
    <row r="1701" spans="1:24" x14ac:dyDescent="0.2">
      <c r="A1701" s="15" t="s">
        <v>15119</v>
      </c>
      <c r="I1701">
        <v>1</v>
      </c>
      <c r="K1701">
        <v>1</v>
      </c>
      <c r="M1701">
        <v>1</v>
      </c>
      <c r="N1701">
        <v>2</v>
      </c>
      <c r="O1701">
        <v>1</v>
      </c>
      <c r="P1701">
        <v>1</v>
      </c>
      <c r="Q1701">
        <v>1</v>
      </c>
      <c r="T1701">
        <v>1</v>
      </c>
      <c r="X1701">
        <v>9</v>
      </c>
    </row>
    <row r="1702" spans="1:24" x14ac:dyDescent="0.2">
      <c r="A1702" s="15" t="s">
        <v>711</v>
      </c>
      <c r="B1702">
        <v>1</v>
      </c>
      <c r="X1702">
        <v>1</v>
      </c>
    </row>
    <row r="1703" spans="1:24" x14ac:dyDescent="0.2">
      <c r="A1703" s="15" t="s">
        <v>5799</v>
      </c>
      <c r="E1703">
        <v>1</v>
      </c>
      <c r="X1703">
        <v>1</v>
      </c>
    </row>
    <row r="1704" spans="1:24" s="17" customFormat="1" x14ac:dyDescent="0.2">
      <c r="A1704" s="16" t="s">
        <v>2569</v>
      </c>
      <c r="C1704" s="17">
        <v>1</v>
      </c>
      <c r="E1704" s="17">
        <v>2</v>
      </c>
      <c r="G1704" s="17">
        <v>1</v>
      </c>
      <c r="H1704" s="17">
        <v>2</v>
      </c>
      <c r="I1704" s="17">
        <v>1</v>
      </c>
      <c r="J1704" s="17">
        <v>1</v>
      </c>
      <c r="O1704" s="17">
        <v>3</v>
      </c>
      <c r="P1704" s="17">
        <v>1</v>
      </c>
      <c r="X1704" s="17">
        <v>12</v>
      </c>
    </row>
    <row r="1705" spans="1:24" x14ac:dyDescent="0.2">
      <c r="A1705" s="15" t="s">
        <v>36810</v>
      </c>
      <c r="U1705">
        <v>1</v>
      </c>
      <c r="X1705">
        <v>1</v>
      </c>
    </row>
    <row r="1706" spans="1:24" x14ac:dyDescent="0.2">
      <c r="A1706" s="15" t="s">
        <v>8298</v>
      </c>
      <c r="G1706">
        <v>1</v>
      </c>
      <c r="X1706">
        <v>1</v>
      </c>
    </row>
    <row r="1707" spans="1:24" x14ac:dyDescent="0.2">
      <c r="A1707" s="15" t="s">
        <v>29476</v>
      </c>
      <c r="M1707">
        <v>1</v>
      </c>
      <c r="X1707">
        <v>1</v>
      </c>
    </row>
    <row r="1708" spans="1:24" x14ac:dyDescent="0.2">
      <c r="A1708" s="15" t="s">
        <v>22013</v>
      </c>
      <c r="K1708">
        <v>1</v>
      </c>
      <c r="X1708">
        <v>1</v>
      </c>
    </row>
    <row r="1709" spans="1:24" x14ac:dyDescent="0.2">
      <c r="A1709" s="15" t="s">
        <v>3624</v>
      </c>
      <c r="C1709">
        <v>1</v>
      </c>
      <c r="X1709">
        <v>1</v>
      </c>
    </row>
    <row r="1710" spans="1:24" x14ac:dyDescent="0.2">
      <c r="A1710" s="15" t="s">
        <v>2713</v>
      </c>
      <c r="C1710">
        <v>1</v>
      </c>
      <c r="H1710">
        <v>1</v>
      </c>
      <c r="J1710">
        <v>1</v>
      </c>
      <c r="K1710">
        <v>1</v>
      </c>
      <c r="X1710">
        <v>4</v>
      </c>
    </row>
    <row r="1711" spans="1:24" x14ac:dyDescent="0.2">
      <c r="A1711" s="15" t="s">
        <v>32840</v>
      </c>
      <c r="O1711">
        <v>1</v>
      </c>
      <c r="X1711">
        <v>1</v>
      </c>
    </row>
    <row r="1712" spans="1:24" x14ac:dyDescent="0.2">
      <c r="A1712" s="15" t="s">
        <v>35068</v>
      </c>
      <c r="P1712">
        <v>1</v>
      </c>
      <c r="X1712">
        <v>1</v>
      </c>
    </row>
    <row r="1713" spans="1:24" x14ac:dyDescent="0.2">
      <c r="A1713" s="15" t="s">
        <v>43988</v>
      </c>
      <c r="V1713">
        <v>1</v>
      </c>
      <c r="X1713">
        <v>1</v>
      </c>
    </row>
    <row r="1714" spans="1:24" x14ac:dyDescent="0.2">
      <c r="A1714" s="15" t="s">
        <v>22568</v>
      </c>
      <c r="O1714">
        <v>1</v>
      </c>
      <c r="X1714">
        <v>1</v>
      </c>
    </row>
    <row r="1715" spans="1:24" x14ac:dyDescent="0.2">
      <c r="A1715" s="15" t="s">
        <v>30558</v>
      </c>
      <c r="N1715">
        <v>1</v>
      </c>
      <c r="X1715">
        <v>1</v>
      </c>
    </row>
    <row r="1716" spans="1:24" x14ac:dyDescent="0.2">
      <c r="A1716" s="15" t="s">
        <v>7752</v>
      </c>
      <c r="E1716">
        <v>1</v>
      </c>
      <c r="S1716">
        <v>1</v>
      </c>
      <c r="X1716">
        <v>2</v>
      </c>
    </row>
    <row r="1717" spans="1:24" x14ac:dyDescent="0.2">
      <c r="A1717" s="15" t="s">
        <v>6672</v>
      </c>
      <c r="M1717">
        <v>1</v>
      </c>
      <c r="T1717">
        <v>1</v>
      </c>
      <c r="X1717">
        <v>2</v>
      </c>
    </row>
    <row r="1718" spans="1:24" x14ac:dyDescent="0.2">
      <c r="A1718" s="15" t="s">
        <v>6308</v>
      </c>
      <c r="G1718">
        <v>1</v>
      </c>
      <c r="X1718">
        <v>1</v>
      </c>
    </row>
    <row r="1719" spans="1:24" x14ac:dyDescent="0.2">
      <c r="A1719" s="15" t="s">
        <v>8181</v>
      </c>
      <c r="G1719">
        <v>1</v>
      </c>
      <c r="X1719">
        <v>1</v>
      </c>
    </row>
    <row r="1720" spans="1:24" x14ac:dyDescent="0.2">
      <c r="A1720" s="15" t="s">
        <v>89</v>
      </c>
      <c r="B1720">
        <v>1</v>
      </c>
      <c r="X1720">
        <v>1</v>
      </c>
    </row>
    <row r="1721" spans="1:24" x14ac:dyDescent="0.2">
      <c r="A1721" s="15" t="s">
        <v>5219</v>
      </c>
      <c r="E1721">
        <v>1</v>
      </c>
      <c r="I1721">
        <v>1</v>
      </c>
      <c r="J1721">
        <v>1</v>
      </c>
      <c r="X1721">
        <v>3</v>
      </c>
    </row>
    <row r="1722" spans="1:24" x14ac:dyDescent="0.2">
      <c r="A1722" s="15" t="s">
        <v>32982</v>
      </c>
      <c r="P1722">
        <v>1</v>
      </c>
      <c r="X1722">
        <v>1</v>
      </c>
    </row>
    <row r="1723" spans="1:24" x14ac:dyDescent="0.2">
      <c r="A1723" s="15" t="s">
        <v>21994</v>
      </c>
      <c r="K1723">
        <v>1</v>
      </c>
      <c r="X1723">
        <v>1</v>
      </c>
    </row>
    <row r="1724" spans="1:24" x14ac:dyDescent="0.2">
      <c r="A1724" s="15" t="s">
        <v>7577</v>
      </c>
      <c r="I1724">
        <v>1</v>
      </c>
      <c r="X1724">
        <v>1</v>
      </c>
    </row>
    <row r="1725" spans="1:24" s="17" customFormat="1" x14ac:dyDescent="0.2">
      <c r="A1725" s="16" t="s">
        <v>2686</v>
      </c>
      <c r="C1725" s="17">
        <v>1</v>
      </c>
      <c r="D1725" s="17">
        <v>1</v>
      </c>
      <c r="F1725" s="17">
        <v>2</v>
      </c>
      <c r="G1725" s="17">
        <v>1</v>
      </c>
      <c r="I1725" s="17">
        <v>1</v>
      </c>
      <c r="P1725" s="17">
        <v>3</v>
      </c>
      <c r="R1725" s="17">
        <v>1</v>
      </c>
      <c r="X1725" s="17">
        <v>10</v>
      </c>
    </row>
    <row r="1726" spans="1:24" x14ac:dyDescent="0.2">
      <c r="A1726" s="15" t="s">
        <v>38091</v>
      </c>
      <c r="Q1726">
        <v>1</v>
      </c>
      <c r="X1726">
        <v>1</v>
      </c>
    </row>
    <row r="1727" spans="1:24" x14ac:dyDescent="0.2">
      <c r="A1727" s="15" t="s">
        <v>35032</v>
      </c>
      <c r="O1727">
        <v>1</v>
      </c>
      <c r="X1727">
        <v>1</v>
      </c>
    </row>
    <row r="1728" spans="1:24" x14ac:dyDescent="0.2">
      <c r="A1728" s="15" t="s">
        <v>34643</v>
      </c>
      <c r="R1728">
        <v>1</v>
      </c>
      <c r="X1728">
        <v>1</v>
      </c>
    </row>
    <row r="1729" spans="1:24" x14ac:dyDescent="0.2">
      <c r="A1729" s="15" t="s">
        <v>1680</v>
      </c>
      <c r="B1729">
        <v>1</v>
      </c>
      <c r="G1729">
        <v>1</v>
      </c>
      <c r="J1729">
        <v>1</v>
      </c>
      <c r="X1729">
        <v>3</v>
      </c>
    </row>
    <row r="1730" spans="1:24" x14ac:dyDescent="0.2">
      <c r="A1730" s="15" t="s">
        <v>28362</v>
      </c>
      <c r="M1730">
        <v>1</v>
      </c>
      <c r="X1730">
        <v>1</v>
      </c>
    </row>
    <row r="1731" spans="1:24" x14ac:dyDescent="0.2">
      <c r="A1731" s="15" t="s">
        <v>3774</v>
      </c>
      <c r="G1731">
        <v>1</v>
      </c>
      <c r="X1731">
        <v>1</v>
      </c>
    </row>
    <row r="1732" spans="1:24" x14ac:dyDescent="0.2">
      <c r="A1732" s="15" t="s">
        <v>34432</v>
      </c>
      <c r="Q1732">
        <v>1</v>
      </c>
      <c r="X1732">
        <v>1</v>
      </c>
    </row>
    <row r="1733" spans="1:24" x14ac:dyDescent="0.2">
      <c r="A1733" s="15" t="s">
        <v>14599</v>
      </c>
      <c r="H1733">
        <v>1</v>
      </c>
      <c r="X1733">
        <v>1</v>
      </c>
    </row>
    <row r="1734" spans="1:24" x14ac:dyDescent="0.2">
      <c r="A1734" s="15" t="s">
        <v>14658</v>
      </c>
      <c r="G1734">
        <v>1</v>
      </c>
      <c r="X1734">
        <v>1</v>
      </c>
    </row>
    <row r="1735" spans="1:24" x14ac:dyDescent="0.2">
      <c r="A1735" s="15" t="s">
        <v>40763</v>
      </c>
      <c r="T1735">
        <v>1</v>
      </c>
      <c r="X1735">
        <v>1</v>
      </c>
    </row>
    <row r="1736" spans="1:24" x14ac:dyDescent="0.2">
      <c r="A1736" s="15" t="s">
        <v>43227</v>
      </c>
      <c r="V1736">
        <v>1</v>
      </c>
      <c r="X1736">
        <v>1</v>
      </c>
    </row>
    <row r="1737" spans="1:24" x14ac:dyDescent="0.2">
      <c r="A1737" s="15" t="s">
        <v>18992</v>
      </c>
      <c r="J1737">
        <v>1</v>
      </c>
      <c r="X1737">
        <v>1</v>
      </c>
    </row>
    <row r="1738" spans="1:24" x14ac:dyDescent="0.2">
      <c r="A1738" s="15" t="s">
        <v>34954</v>
      </c>
      <c r="O1738">
        <v>1</v>
      </c>
      <c r="X1738">
        <v>1</v>
      </c>
    </row>
    <row r="1739" spans="1:24" x14ac:dyDescent="0.2">
      <c r="A1739" s="15" t="s">
        <v>17788</v>
      </c>
      <c r="H1739">
        <v>1</v>
      </c>
      <c r="X1739">
        <v>1</v>
      </c>
    </row>
    <row r="1740" spans="1:24" x14ac:dyDescent="0.2">
      <c r="A1740" s="15" t="s">
        <v>30913</v>
      </c>
      <c r="O1740">
        <v>1</v>
      </c>
      <c r="Q1740">
        <v>1</v>
      </c>
      <c r="X1740">
        <v>2</v>
      </c>
    </row>
    <row r="1741" spans="1:24" x14ac:dyDescent="0.2">
      <c r="A1741" s="15" t="s">
        <v>6537</v>
      </c>
      <c r="F1741">
        <v>1</v>
      </c>
      <c r="G1741">
        <v>1</v>
      </c>
      <c r="H1741">
        <v>1</v>
      </c>
      <c r="L1741">
        <v>1</v>
      </c>
      <c r="X1741">
        <v>4</v>
      </c>
    </row>
    <row r="1742" spans="1:24" x14ac:dyDescent="0.2">
      <c r="A1742" s="15" t="s">
        <v>28941</v>
      </c>
      <c r="M1742">
        <v>1</v>
      </c>
      <c r="X1742">
        <v>1</v>
      </c>
    </row>
    <row r="1743" spans="1:24" x14ac:dyDescent="0.2">
      <c r="A1743" s="15" t="s">
        <v>31688</v>
      </c>
      <c r="N1743">
        <v>1</v>
      </c>
      <c r="X1743">
        <v>1</v>
      </c>
    </row>
    <row r="1744" spans="1:24" x14ac:dyDescent="0.2">
      <c r="A1744" s="15" t="s">
        <v>2660</v>
      </c>
      <c r="C1744">
        <v>1</v>
      </c>
      <c r="X1744">
        <v>1</v>
      </c>
    </row>
    <row r="1745" spans="1:24" x14ac:dyDescent="0.2">
      <c r="A1745" s="15" t="s">
        <v>23558</v>
      </c>
      <c r="L1745">
        <v>1</v>
      </c>
      <c r="X1745">
        <v>1</v>
      </c>
    </row>
    <row r="1746" spans="1:24" x14ac:dyDescent="0.2">
      <c r="A1746" s="15" t="s">
        <v>30727</v>
      </c>
      <c r="N1746">
        <v>1</v>
      </c>
      <c r="X1746">
        <v>1</v>
      </c>
    </row>
    <row r="1747" spans="1:24" x14ac:dyDescent="0.2">
      <c r="A1747" s="15" t="s">
        <v>41046</v>
      </c>
      <c r="U1747">
        <v>1</v>
      </c>
      <c r="X1747">
        <v>1</v>
      </c>
    </row>
    <row r="1748" spans="1:24" x14ac:dyDescent="0.2">
      <c r="A1748" s="15" t="s">
        <v>12090</v>
      </c>
      <c r="G1748">
        <v>1</v>
      </c>
      <c r="J1748">
        <v>1</v>
      </c>
      <c r="L1748">
        <v>1</v>
      </c>
      <c r="N1748">
        <v>2</v>
      </c>
      <c r="X1748">
        <v>5</v>
      </c>
    </row>
    <row r="1749" spans="1:24" x14ac:dyDescent="0.2">
      <c r="A1749" s="15" t="s">
        <v>34843</v>
      </c>
      <c r="P1749">
        <v>1</v>
      </c>
      <c r="X1749">
        <v>1</v>
      </c>
    </row>
    <row r="1750" spans="1:24" x14ac:dyDescent="0.2">
      <c r="A1750" s="15" t="s">
        <v>25896</v>
      </c>
      <c r="O1750">
        <v>1</v>
      </c>
      <c r="X1750">
        <v>1</v>
      </c>
    </row>
    <row r="1751" spans="1:24" x14ac:dyDescent="0.2">
      <c r="A1751" s="15" t="s">
        <v>17675</v>
      </c>
      <c r="J1751">
        <v>1</v>
      </c>
      <c r="K1751">
        <v>1</v>
      </c>
      <c r="L1751">
        <v>1</v>
      </c>
      <c r="R1751">
        <v>1</v>
      </c>
      <c r="S1751">
        <v>1</v>
      </c>
      <c r="X1751">
        <v>5</v>
      </c>
    </row>
    <row r="1752" spans="1:24" x14ac:dyDescent="0.2">
      <c r="A1752" s="15" t="s">
        <v>25994</v>
      </c>
      <c r="M1752">
        <v>1</v>
      </c>
      <c r="X1752">
        <v>1</v>
      </c>
    </row>
    <row r="1753" spans="1:24" x14ac:dyDescent="0.2">
      <c r="A1753" s="15" t="s">
        <v>20889</v>
      </c>
      <c r="K1753">
        <v>1</v>
      </c>
      <c r="X1753">
        <v>1</v>
      </c>
    </row>
    <row r="1754" spans="1:24" x14ac:dyDescent="0.2">
      <c r="A1754" s="15" t="s">
        <v>10055</v>
      </c>
      <c r="H1754">
        <v>1</v>
      </c>
      <c r="X1754">
        <v>1</v>
      </c>
    </row>
    <row r="1755" spans="1:24" x14ac:dyDescent="0.2">
      <c r="A1755" s="15" t="s">
        <v>40693</v>
      </c>
      <c r="S1755">
        <v>1</v>
      </c>
      <c r="X1755">
        <v>1</v>
      </c>
    </row>
    <row r="1756" spans="1:24" x14ac:dyDescent="0.2">
      <c r="A1756" s="15" t="s">
        <v>41827</v>
      </c>
      <c r="R1756">
        <v>1</v>
      </c>
      <c r="X1756">
        <v>1</v>
      </c>
    </row>
    <row r="1757" spans="1:24" x14ac:dyDescent="0.2">
      <c r="A1757" s="15" t="s">
        <v>35133</v>
      </c>
      <c r="O1757">
        <v>1</v>
      </c>
      <c r="X1757">
        <v>1</v>
      </c>
    </row>
    <row r="1758" spans="1:24" x14ac:dyDescent="0.2">
      <c r="A1758" s="15" t="s">
        <v>21901</v>
      </c>
      <c r="K1758">
        <v>1</v>
      </c>
      <c r="X1758">
        <v>1</v>
      </c>
    </row>
    <row r="1759" spans="1:24" x14ac:dyDescent="0.2">
      <c r="A1759" s="15" t="s">
        <v>19872</v>
      </c>
      <c r="J1759">
        <v>1</v>
      </c>
      <c r="L1759">
        <v>1</v>
      </c>
      <c r="X1759">
        <v>2</v>
      </c>
    </row>
    <row r="1760" spans="1:24" x14ac:dyDescent="0.2">
      <c r="A1760" s="15" t="s">
        <v>36508</v>
      </c>
      <c r="S1760">
        <v>1</v>
      </c>
      <c r="X1760">
        <v>1</v>
      </c>
    </row>
    <row r="1761" spans="1:24" x14ac:dyDescent="0.2">
      <c r="A1761" s="15" t="s">
        <v>27441</v>
      </c>
      <c r="L1761">
        <v>1</v>
      </c>
      <c r="X1761">
        <v>1</v>
      </c>
    </row>
    <row r="1762" spans="1:24" x14ac:dyDescent="0.2">
      <c r="A1762" s="15" t="s">
        <v>22871</v>
      </c>
      <c r="J1762">
        <v>1</v>
      </c>
      <c r="X1762">
        <v>1</v>
      </c>
    </row>
    <row r="1763" spans="1:24" x14ac:dyDescent="0.2">
      <c r="A1763" s="15" t="s">
        <v>15167</v>
      </c>
      <c r="I1763">
        <v>1</v>
      </c>
      <c r="L1763">
        <v>1</v>
      </c>
      <c r="R1763">
        <v>1</v>
      </c>
      <c r="X1763">
        <v>3</v>
      </c>
    </row>
    <row r="1764" spans="1:24" x14ac:dyDescent="0.2">
      <c r="A1764" s="15" t="s">
        <v>31978</v>
      </c>
      <c r="N1764">
        <v>1</v>
      </c>
      <c r="S1764">
        <v>2</v>
      </c>
      <c r="T1764">
        <v>1</v>
      </c>
      <c r="X1764">
        <v>4</v>
      </c>
    </row>
    <row r="1765" spans="1:24" x14ac:dyDescent="0.2">
      <c r="A1765" s="15" t="s">
        <v>4765</v>
      </c>
      <c r="D1765">
        <v>1</v>
      </c>
      <c r="G1765">
        <v>1</v>
      </c>
      <c r="J1765">
        <v>1</v>
      </c>
      <c r="M1765">
        <v>1</v>
      </c>
      <c r="P1765">
        <v>1</v>
      </c>
      <c r="X1765">
        <v>5</v>
      </c>
    </row>
    <row r="1766" spans="1:24" x14ac:dyDescent="0.2">
      <c r="A1766" s="15" t="s">
        <v>25252</v>
      </c>
      <c r="K1766">
        <v>1</v>
      </c>
      <c r="T1766">
        <v>1</v>
      </c>
      <c r="X1766">
        <v>2</v>
      </c>
    </row>
    <row r="1767" spans="1:24" x14ac:dyDescent="0.2">
      <c r="A1767" s="15" t="s">
        <v>28516</v>
      </c>
      <c r="T1767">
        <v>1</v>
      </c>
      <c r="X1767">
        <v>1</v>
      </c>
    </row>
    <row r="1768" spans="1:24" x14ac:dyDescent="0.2">
      <c r="A1768" s="15" t="s">
        <v>41733</v>
      </c>
      <c r="S1768">
        <v>1</v>
      </c>
      <c r="X1768">
        <v>1</v>
      </c>
    </row>
    <row r="1769" spans="1:24" x14ac:dyDescent="0.2">
      <c r="A1769" s="15" t="s">
        <v>21792</v>
      </c>
      <c r="K1769">
        <v>3</v>
      </c>
      <c r="L1769">
        <v>1</v>
      </c>
      <c r="M1769">
        <v>1</v>
      </c>
      <c r="O1769">
        <v>1</v>
      </c>
      <c r="R1769">
        <v>1</v>
      </c>
      <c r="T1769">
        <v>1</v>
      </c>
      <c r="X1769">
        <v>8</v>
      </c>
    </row>
    <row r="1770" spans="1:24" x14ac:dyDescent="0.2">
      <c r="A1770" s="15" t="s">
        <v>28562</v>
      </c>
      <c r="P1770">
        <v>1</v>
      </c>
      <c r="T1770">
        <v>1</v>
      </c>
      <c r="X1770">
        <v>2</v>
      </c>
    </row>
    <row r="1771" spans="1:24" x14ac:dyDescent="0.2">
      <c r="A1771" s="15" t="s">
        <v>27054</v>
      </c>
      <c r="L1771">
        <v>1</v>
      </c>
      <c r="O1771">
        <v>2</v>
      </c>
      <c r="P1771">
        <v>1</v>
      </c>
      <c r="U1771">
        <v>1</v>
      </c>
      <c r="X1771">
        <v>5</v>
      </c>
    </row>
    <row r="1772" spans="1:24" x14ac:dyDescent="0.2">
      <c r="A1772" s="15" t="s">
        <v>16484</v>
      </c>
      <c r="J1772">
        <v>1</v>
      </c>
      <c r="X1772">
        <v>1</v>
      </c>
    </row>
    <row r="1773" spans="1:24" x14ac:dyDescent="0.2">
      <c r="A1773" s="15" t="s">
        <v>24685</v>
      </c>
      <c r="N1773">
        <v>1</v>
      </c>
      <c r="X1773">
        <v>1</v>
      </c>
    </row>
    <row r="1774" spans="1:24" x14ac:dyDescent="0.2">
      <c r="A1774" s="15" t="s">
        <v>24267</v>
      </c>
      <c r="N1774">
        <v>1</v>
      </c>
      <c r="X1774">
        <v>1</v>
      </c>
    </row>
    <row r="1775" spans="1:24" x14ac:dyDescent="0.2">
      <c r="A1775" s="15" t="s">
        <v>2607</v>
      </c>
      <c r="E1775">
        <v>1</v>
      </c>
      <c r="X1775">
        <v>1</v>
      </c>
    </row>
    <row r="1776" spans="1:24" x14ac:dyDescent="0.2">
      <c r="A1776" s="15" t="s">
        <v>42208</v>
      </c>
      <c r="T1776">
        <v>1</v>
      </c>
      <c r="X1776">
        <v>1</v>
      </c>
    </row>
    <row r="1777" spans="1:24" x14ac:dyDescent="0.2">
      <c r="A1777" s="15" t="s">
        <v>4293</v>
      </c>
      <c r="D1777">
        <v>1</v>
      </c>
      <c r="H1777">
        <v>1</v>
      </c>
      <c r="X1777">
        <v>2</v>
      </c>
    </row>
    <row r="1778" spans="1:24" x14ac:dyDescent="0.2">
      <c r="A1778" s="15" t="s">
        <v>13520</v>
      </c>
      <c r="J1778">
        <v>2</v>
      </c>
      <c r="M1778">
        <v>1</v>
      </c>
      <c r="S1778">
        <v>1</v>
      </c>
      <c r="X1778">
        <v>4</v>
      </c>
    </row>
    <row r="1779" spans="1:24" x14ac:dyDescent="0.2">
      <c r="A1779" s="15" t="s">
        <v>1727</v>
      </c>
      <c r="D1779">
        <v>1</v>
      </c>
      <c r="X1779">
        <v>1</v>
      </c>
    </row>
    <row r="1780" spans="1:24" x14ac:dyDescent="0.2">
      <c r="A1780" s="15" t="s">
        <v>5891</v>
      </c>
      <c r="E1780">
        <v>2</v>
      </c>
      <c r="X1780">
        <v>2</v>
      </c>
    </row>
    <row r="1781" spans="1:24" x14ac:dyDescent="0.2">
      <c r="A1781" s="15" t="s">
        <v>25028</v>
      </c>
      <c r="L1781">
        <v>1</v>
      </c>
      <c r="X1781">
        <v>1</v>
      </c>
    </row>
    <row r="1782" spans="1:24" x14ac:dyDescent="0.2">
      <c r="A1782" s="15" t="s">
        <v>15941</v>
      </c>
      <c r="J1782">
        <v>1</v>
      </c>
      <c r="L1782">
        <v>1</v>
      </c>
      <c r="N1782">
        <v>1</v>
      </c>
      <c r="R1782">
        <v>1</v>
      </c>
      <c r="T1782">
        <v>1</v>
      </c>
      <c r="X1782">
        <v>5</v>
      </c>
    </row>
    <row r="1783" spans="1:24" x14ac:dyDescent="0.2">
      <c r="A1783" s="15" t="s">
        <v>4915</v>
      </c>
      <c r="D1783">
        <v>1</v>
      </c>
      <c r="X1783">
        <v>1</v>
      </c>
    </row>
    <row r="1784" spans="1:24" x14ac:dyDescent="0.2">
      <c r="A1784" s="15" t="s">
        <v>40568</v>
      </c>
      <c r="S1784">
        <v>1</v>
      </c>
      <c r="X1784">
        <v>1</v>
      </c>
    </row>
    <row r="1785" spans="1:24" x14ac:dyDescent="0.2">
      <c r="A1785" s="15" t="s">
        <v>29130</v>
      </c>
      <c r="N1785">
        <v>1</v>
      </c>
      <c r="U1785">
        <v>1</v>
      </c>
      <c r="X1785">
        <v>2</v>
      </c>
    </row>
    <row r="1786" spans="1:24" x14ac:dyDescent="0.2">
      <c r="A1786" s="15" t="s">
        <v>32401</v>
      </c>
      <c r="N1786">
        <v>1</v>
      </c>
      <c r="X1786">
        <v>1</v>
      </c>
    </row>
    <row r="1787" spans="1:24" x14ac:dyDescent="0.2">
      <c r="A1787" s="15" t="s">
        <v>32757</v>
      </c>
      <c r="Q1787">
        <v>1</v>
      </c>
      <c r="X1787">
        <v>1</v>
      </c>
    </row>
    <row r="1788" spans="1:24" s="17" customFormat="1" x14ac:dyDescent="0.2">
      <c r="A1788" s="16" t="s">
        <v>3439</v>
      </c>
      <c r="C1788" s="17">
        <v>1</v>
      </c>
      <c r="D1788" s="17">
        <v>1</v>
      </c>
      <c r="E1788" s="17">
        <v>1</v>
      </c>
      <c r="G1788" s="17">
        <v>1</v>
      </c>
      <c r="K1788" s="17">
        <v>1</v>
      </c>
      <c r="L1788" s="17">
        <v>1</v>
      </c>
      <c r="M1788" s="17">
        <v>1</v>
      </c>
      <c r="N1788" s="17">
        <v>1</v>
      </c>
      <c r="O1788" s="17">
        <v>1</v>
      </c>
      <c r="P1788" s="17">
        <v>2</v>
      </c>
      <c r="Q1788" s="17">
        <v>1</v>
      </c>
      <c r="S1788" s="17">
        <v>1</v>
      </c>
      <c r="X1788" s="17">
        <v>13</v>
      </c>
    </row>
    <row r="1789" spans="1:24" x14ac:dyDescent="0.2">
      <c r="A1789" s="15" t="s">
        <v>36916</v>
      </c>
      <c r="S1789">
        <v>1</v>
      </c>
      <c r="X1789">
        <v>1</v>
      </c>
    </row>
    <row r="1790" spans="1:24" x14ac:dyDescent="0.2">
      <c r="A1790" s="15" t="s">
        <v>25926</v>
      </c>
      <c r="Q1790">
        <v>1</v>
      </c>
      <c r="X1790">
        <v>1</v>
      </c>
    </row>
    <row r="1791" spans="1:24" x14ac:dyDescent="0.2">
      <c r="A1791" s="15" t="s">
        <v>39489</v>
      </c>
      <c r="S1791">
        <v>1</v>
      </c>
      <c r="X1791">
        <v>1</v>
      </c>
    </row>
    <row r="1792" spans="1:24" x14ac:dyDescent="0.2">
      <c r="A1792" s="15" t="s">
        <v>2984</v>
      </c>
      <c r="C1792">
        <v>1</v>
      </c>
      <c r="E1792">
        <v>1</v>
      </c>
      <c r="F1792">
        <v>1</v>
      </c>
      <c r="H1792">
        <v>1</v>
      </c>
      <c r="K1792">
        <v>2</v>
      </c>
      <c r="R1792">
        <v>1</v>
      </c>
      <c r="U1792">
        <v>1</v>
      </c>
      <c r="X1792">
        <v>8</v>
      </c>
    </row>
    <row r="1793" spans="1:24" x14ac:dyDescent="0.2">
      <c r="A1793" s="15" t="s">
        <v>299</v>
      </c>
      <c r="B1793">
        <v>1</v>
      </c>
      <c r="X1793">
        <v>1</v>
      </c>
    </row>
    <row r="1794" spans="1:24" x14ac:dyDescent="0.2">
      <c r="A1794" s="15" t="s">
        <v>25943</v>
      </c>
      <c r="M1794">
        <v>1</v>
      </c>
      <c r="X1794">
        <v>1</v>
      </c>
    </row>
    <row r="1795" spans="1:24" x14ac:dyDescent="0.2">
      <c r="A1795" s="15" t="s">
        <v>2633</v>
      </c>
      <c r="B1795">
        <v>1</v>
      </c>
      <c r="X1795">
        <v>1</v>
      </c>
    </row>
    <row r="1796" spans="1:24" x14ac:dyDescent="0.2">
      <c r="A1796" s="15" t="s">
        <v>5485</v>
      </c>
      <c r="C1796">
        <v>1</v>
      </c>
      <c r="G1796">
        <v>1</v>
      </c>
      <c r="I1796">
        <v>1</v>
      </c>
      <c r="M1796">
        <v>1</v>
      </c>
      <c r="X1796">
        <v>4</v>
      </c>
    </row>
    <row r="1797" spans="1:24" x14ac:dyDescent="0.2">
      <c r="A1797" s="15" t="s">
        <v>24693</v>
      </c>
      <c r="L1797">
        <v>1</v>
      </c>
      <c r="X1797">
        <v>1</v>
      </c>
    </row>
    <row r="1798" spans="1:24" x14ac:dyDescent="0.2">
      <c r="A1798" s="15" t="s">
        <v>18400</v>
      </c>
      <c r="I1798">
        <v>1</v>
      </c>
      <c r="X1798">
        <v>1</v>
      </c>
    </row>
    <row r="1799" spans="1:24" x14ac:dyDescent="0.2">
      <c r="A1799" s="15" t="s">
        <v>39113</v>
      </c>
      <c r="Q1799">
        <v>1</v>
      </c>
      <c r="X1799">
        <v>1</v>
      </c>
    </row>
    <row r="1800" spans="1:24" x14ac:dyDescent="0.2">
      <c r="A1800" s="15" t="s">
        <v>31558</v>
      </c>
      <c r="P1800">
        <v>1</v>
      </c>
      <c r="X1800">
        <v>1</v>
      </c>
    </row>
    <row r="1801" spans="1:24" x14ac:dyDescent="0.2">
      <c r="A1801" s="15" t="s">
        <v>14431</v>
      </c>
      <c r="L1801">
        <v>1</v>
      </c>
      <c r="X1801">
        <v>1</v>
      </c>
    </row>
    <row r="1802" spans="1:24" x14ac:dyDescent="0.2">
      <c r="A1802" s="15" t="s">
        <v>14824</v>
      </c>
      <c r="H1802">
        <v>1</v>
      </c>
      <c r="X1802">
        <v>1</v>
      </c>
    </row>
    <row r="1803" spans="1:24" s="17" customFormat="1" x14ac:dyDescent="0.2">
      <c r="A1803" s="16" t="s">
        <v>1039</v>
      </c>
      <c r="B1803" s="17">
        <v>2</v>
      </c>
      <c r="D1803" s="17">
        <v>1</v>
      </c>
      <c r="F1803" s="17">
        <v>1</v>
      </c>
      <c r="I1803" s="17">
        <v>1</v>
      </c>
      <c r="J1803" s="17">
        <v>1</v>
      </c>
      <c r="K1803" s="17">
        <v>2</v>
      </c>
      <c r="M1803" s="17">
        <v>1</v>
      </c>
      <c r="N1803" s="17">
        <v>1</v>
      </c>
      <c r="X1803" s="17">
        <v>10</v>
      </c>
    </row>
    <row r="1804" spans="1:24" x14ac:dyDescent="0.2">
      <c r="A1804" s="15" t="s">
        <v>2889</v>
      </c>
      <c r="C1804">
        <v>1</v>
      </c>
      <c r="X1804">
        <v>1</v>
      </c>
    </row>
    <row r="1805" spans="1:24" x14ac:dyDescent="0.2">
      <c r="A1805" s="15" t="s">
        <v>17829</v>
      </c>
      <c r="I1805">
        <v>1</v>
      </c>
      <c r="X1805">
        <v>1</v>
      </c>
    </row>
    <row r="1806" spans="1:24" x14ac:dyDescent="0.2">
      <c r="A1806" s="15" t="s">
        <v>37956</v>
      </c>
      <c r="R1806">
        <v>1</v>
      </c>
      <c r="X1806">
        <v>1</v>
      </c>
    </row>
    <row r="1807" spans="1:24" x14ac:dyDescent="0.2">
      <c r="A1807" s="15" t="s">
        <v>18144</v>
      </c>
      <c r="M1807">
        <v>1</v>
      </c>
      <c r="X1807">
        <v>1</v>
      </c>
    </row>
    <row r="1808" spans="1:24" x14ac:dyDescent="0.2">
      <c r="A1808" s="15" t="s">
        <v>19786</v>
      </c>
      <c r="L1808">
        <v>1</v>
      </c>
      <c r="X1808">
        <v>1</v>
      </c>
    </row>
    <row r="1809" spans="1:24" x14ac:dyDescent="0.2">
      <c r="A1809" s="15" t="s">
        <v>12081</v>
      </c>
      <c r="G1809">
        <v>1</v>
      </c>
      <c r="X1809">
        <v>1</v>
      </c>
    </row>
    <row r="1810" spans="1:24" x14ac:dyDescent="0.2">
      <c r="A1810" s="15" t="s">
        <v>22043</v>
      </c>
      <c r="L1810">
        <v>1</v>
      </c>
      <c r="X1810">
        <v>1</v>
      </c>
    </row>
    <row r="1811" spans="1:24" x14ac:dyDescent="0.2">
      <c r="A1811" s="15" t="s">
        <v>30063</v>
      </c>
      <c r="P1811">
        <v>1</v>
      </c>
      <c r="X1811">
        <v>1</v>
      </c>
    </row>
    <row r="1812" spans="1:24" x14ac:dyDescent="0.2">
      <c r="A1812" s="15" t="s">
        <v>20291</v>
      </c>
      <c r="K1812">
        <v>1</v>
      </c>
      <c r="P1812">
        <v>1</v>
      </c>
      <c r="R1812">
        <v>2</v>
      </c>
      <c r="X1812">
        <v>4</v>
      </c>
    </row>
    <row r="1813" spans="1:24" x14ac:dyDescent="0.2">
      <c r="A1813" s="15" t="s">
        <v>5945</v>
      </c>
      <c r="D1813">
        <v>1</v>
      </c>
      <c r="K1813">
        <v>1</v>
      </c>
      <c r="X1813">
        <v>2</v>
      </c>
    </row>
    <row r="1814" spans="1:24" x14ac:dyDescent="0.2">
      <c r="A1814" s="15" t="s">
        <v>17112</v>
      </c>
      <c r="H1814">
        <v>1</v>
      </c>
      <c r="X1814">
        <v>1</v>
      </c>
    </row>
    <row r="1815" spans="1:24" x14ac:dyDescent="0.2">
      <c r="A1815" s="15" t="s">
        <v>42789</v>
      </c>
      <c r="U1815">
        <v>1</v>
      </c>
      <c r="X1815">
        <v>1</v>
      </c>
    </row>
    <row r="1816" spans="1:24" x14ac:dyDescent="0.2">
      <c r="A1816" s="15" t="s">
        <v>36104</v>
      </c>
      <c r="P1816">
        <v>1</v>
      </c>
      <c r="X1816">
        <v>1</v>
      </c>
    </row>
    <row r="1817" spans="1:24" x14ac:dyDescent="0.2">
      <c r="A1817" s="15" t="s">
        <v>40321</v>
      </c>
      <c r="R1817">
        <v>1</v>
      </c>
      <c r="X1817">
        <v>1</v>
      </c>
    </row>
    <row r="1818" spans="1:24" x14ac:dyDescent="0.2">
      <c r="A1818" s="15" t="s">
        <v>24132</v>
      </c>
      <c r="L1818">
        <v>1</v>
      </c>
      <c r="N1818">
        <v>2</v>
      </c>
      <c r="X1818">
        <v>3</v>
      </c>
    </row>
    <row r="1819" spans="1:24" x14ac:dyDescent="0.2">
      <c r="A1819" s="15" t="s">
        <v>14718</v>
      </c>
      <c r="J1819">
        <v>1</v>
      </c>
      <c r="X1819">
        <v>1</v>
      </c>
    </row>
    <row r="1820" spans="1:24" x14ac:dyDescent="0.2">
      <c r="A1820" s="15" t="s">
        <v>34446</v>
      </c>
      <c r="Q1820">
        <v>1</v>
      </c>
      <c r="X1820">
        <v>1</v>
      </c>
    </row>
    <row r="1821" spans="1:24" x14ac:dyDescent="0.2">
      <c r="A1821" s="15" t="s">
        <v>43655</v>
      </c>
      <c r="U1821">
        <v>1</v>
      </c>
      <c r="X1821">
        <v>1</v>
      </c>
    </row>
    <row r="1822" spans="1:24" x14ac:dyDescent="0.2">
      <c r="A1822" s="15" t="s">
        <v>3672</v>
      </c>
      <c r="C1822">
        <v>1</v>
      </c>
      <c r="D1822">
        <v>1</v>
      </c>
      <c r="G1822">
        <v>1</v>
      </c>
      <c r="H1822">
        <v>1</v>
      </c>
      <c r="I1822">
        <v>1</v>
      </c>
      <c r="X1822">
        <v>5</v>
      </c>
    </row>
    <row r="1823" spans="1:24" x14ac:dyDescent="0.2">
      <c r="A1823" s="15" t="s">
        <v>40711</v>
      </c>
      <c r="R1823">
        <v>1</v>
      </c>
      <c r="X1823">
        <v>1</v>
      </c>
    </row>
    <row r="1824" spans="1:24" x14ac:dyDescent="0.2">
      <c r="A1824" s="15" t="s">
        <v>40807</v>
      </c>
      <c r="U1824">
        <v>1</v>
      </c>
      <c r="X1824">
        <v>1</v>
      </c>
    </row>
    <row r="1825" spans="1:24" x14ac:dyDescent="0.2">
      <c r="A1825" s="15" t="s">
        <v>14372</v>
      </c>
      <c r="I1825">
        <v>1</v>
      </c>
      <c r="K1825">
        <v>1</v>
      </c>
      <c r="X1825">
        <v>2</v>
      </c>
    </row>
    <row r="1826" spans="1:24" s="17" customFormat="1" x14ac:dyDescent="0.2">
      <c r="A1826" s="16" t="s">
        <v>1106</v>
      </c>
      <c r="B1826" s="17">
        <v>2</v>
      </c>
      <c r="C1826" s="17">
        <v>2</v>
      </c>
      <c r="D1826" s="17">
        <v>3</v>
      </c>
      <c r="F1826" s="17">
        <v>1</v>
      </c>
      <c r="G1826" s="17">
        <v>1</v>
      </c>
      <c r="J1826" s="17">
        <v>2</v>
      </c>
      <c r="K1826" s="17">
        <v>1</v>
      </c>
      <c r="L1826" s="17">
        <v>2</v>
      </c>
      <c r="N1826" s="17">
        <v>1</v>
      </c>
      <c r="O1826" s="17">
        <v>3</v>
      </c>
      <c r="Q1826" s="17">
        <v>2</v>
      </c>
      <c r="R1826" s="17">
        <v>1</v>
      </c>
      <c r="U1826" s="17">
        <v>1</v>
      </c>
      <c r="X1826" s="17">
        <v>22</v>
      </c>
    </row>
    <row r="1827" spans="1:24" s="17" customFormat="1" x14ac:dyDescent="0.2">
      <c r="A1827" s="16" t="s">
        <v>9224</v>
      </c>
      <c r="G1827" s="17">
        <v>1</v>
      </c>
      <c r="J1827" s="17">
        <v>1</v>
      </c>
      <c r="K1827" s="17">
        <v>1</v>
      </c>
      <c r="L1827" s="17">
        <v>2</v>
      </c>
      <c r="M1827" s="17">
        <v>1</v>
      </c>
      <c r="N1827" s="17">
        <v>1</v>
      </c>
      <c r="O1827" s="17">
        <v>1</v>
      </c>
      <c r="P1827" s="17">
        <v>1</v>
      </c>
      <c r="Q1827" s="17">
        <v>1</v>
      </c>
      <c r="T1827" s="17">
        <v>1</v>
      </c>
      <c r="U1827" s="17">
        <v>1</v>
      </c>
      <c r="V1827" s="17">
        <v>1</v>
      </c>
      <c r="X1827" s="17">
        <v>13</v>
      </c>
    </row>
    <row r="1828" spans="1:24" x14ac:dyDescent="0.2">
      <c r="A1828" s="15" t="s">
        <v>6503</v>
      </c>
      <c r="E1828">
        <v>1</v>
      </c>
      <c r="K1828">
        <v>1</v>
      </c>
      <c r="X1828">
        <v>2</v>
      </c>
    </row>
    <row r="1829" spans="1:24" x14ac:dyDescent="0.2">
      <c r="A1829" s="15" t="s">
        <v>3983</v>
      </c>
      <c r="E1829">
        <v>1</v>
      </c>
      <c r="G1829">
        <v>1</v>
      </c>
      <c r="X1829">
        <v>2</v>
      </c>
    </row>
    <row r="1830" spans="1:24" x14ac:dyDescent="0.2">
      <c r="A1830" s="15" t="s">
        <v>10376</v>
      </c>
      <c r="I1830">
        <v>1</v>
      </c>
      <c r="X1830">
        <v>1</v>
      </c>
    </row>
    <row r="1831" spans="1:24" x14ac:dyDescent="0.2">
      <c r="A1831" s="15" t="s">
        <v>16807</v>
      </c>
      <c r="J1831">
        <v>1</v>
      </c>
      <c r="X1831">
        <v>1</v>
      </c>
    </row>
    <row r="1832" spans="1:24" x14ac:dyDescent="0.2">
      <c r="A1832" s="15" t="s">
        <v>30450</v>
      </c>
      <c r="S1832">
        <v>1</v>
      </c>
      <c r="X1832">
        <v>1</v>
      </c>
    </row>
    <row r="1833" spans="1:24" x14ac:dyDescent="0.2">
      <c r="A1833" s="15" t="s">
        <v>25165</v>
      </c>
      <c r="N1833">
        <v>2</v>
      </c>
      <c r="S1833">
        <v>1</v>
      </c>
      <c r="T1833">
        <v>1</v>
      </c>
      <c r="U1833">
        <v>1</v>
      </c>
      <c r="X1833">
        <v>5</v>
      </c>
    </row>
    <row r="1834" spans="1:24" s="17" customFormat="1" x14ac:dyDescent="0.2">
      <c r="A1834" s="16" t="s">
        <v>507</v>
      </c>
      <c r="C1834" s="17">
        <v>2</v>
      </c>
      <c r="F1834" s="17">
        <v>1</v>
      </c>
      <c r="G1834" s="17">
        <v>1</v>
      </c>
      <c r="I1834" s="17">
        <v>1</v>
      </c>
      <c r="N1834" s="17">
        <v>1</v>
      </c>
      <c r="Q1834" s="17">
        <v>1</v>
      </c>
      <c r="S1834" s="17">
        <v>2</v>
      </c>
      <c r="T1834" s="17">
        <v>1</v>
      </c>
      <c r="X1834" s="17">
        <v>10</v>
      </c>
    </row>
    <row r="1835" spans="1:24" x14ac:dyDescent="0.2">
      <c r="A1835" s="15" t="s">
        <v>35364</v>
      </c>
      <c r="P1835">
        <v>1</v>
      </c>
      <c r="X1835">
        <v>1</v>
      </c>
    </row>
    <row r="1836" spans="1:24" x14ac:dyDescent="0.2">
      <c r="A1836" s="15" t="s">
        <v>25959</v>
      </c>
      <c r="N1836">
        <v>1</v>
      </c>
      <c r="X1836">
        <v>1</v>
      </c>
    </row>
    <row r="1837" spans="1:24" x14ac:dyDescent="0.2">
      <c r="A1837" s="15" t="s">
        <v>15949</v>
      </c>
      <c r="I1837">
        <v>1</v>
      </c>
      <c r="X1837">
        <v>1</v>
      </c>
    </row>
    <row r="1838" spans="1:24" x14ac:dyDescent="0.2">
      <c r="A1838" s="15" t="s">
        <v>9744</v>
      </c>
      <c r="E1838">
        <v>1</v>
      </c>
      <c r="G1838">
        <v>1</v>
      </c>
      <c r="X1838">
        <v>2</v>
      </c>
    </row>
    <row r="1839" spans="1:24" x14ac:dyDescent="0.2">
      <c r="A1839" s="15" t="s">
        <v>4120</v>
      </c>
      <c r="D1839">
        <v>2</v>
      </c>
      <c r="F1839">
        <v>1</v>
      </c>
      <c r="G1839">
        <v>1</v>
      </c>
      <c r="H1839">
        <v>2</v>
      </c>
      <c r="I1839">
        <v>1</v>
      </c>
      <c r="K1839">
        <v>1</v>
      </c>
      <c r="P1839">
        <v>1</v>
      </c>
      <c r="X1839">
        <v>9</v>
      </c>
    </row>
    <row r="1840" spans="1:24" x14ac:dyDescent="0.2">
      <c r="A1840" s="15" t="s">
        <v>13070</v>
      </c>
      <c r="I1840">
        <v>1</v>
      </c>
      <c r="K1840">
        <v>1</v>
      </c>
      <c r="X1840">
        <v>2</v>
      </c>
    </row>
    <row r="1841" spans="1:24" x14ac:dyDescent="0.2">
      <c r="A1841" s="15" t="s">
        <v>31009</v>
      </c>
      <c r="P1841">
        <v>1</v>
      </c>
      <c r="X1841">
        <v>1</v>
      </c>
    </row>
    <row r="1842" spans="1:24" x14ac:dyDescent="0.2">
      <c r="A1842" s="15" t="s">
        <v>17315</v>
      </c>
      <c r="O1842">
        <v>1</v>
      </c>
      <c r="X1842">
        <v>1</v>
      </c>
    </row>
    <row r="1843" spans="1:24" x14ac:dyDescent="0.2">
      <c r="A1843" s="15" t="s">
        <v>27374</v>
      </c>
      <c r="M1843">
        <v>1</v>
      </c>
      <c r="X1843">
        <v>1</v>
      </c>
    </row>
    <row r="1844" spans="1:24" x14ac:dyDescent="0.2">
      <c r="A1844" s="15" t="s">
        <v>9192</v>
      </c>
      <c r="H1844">
        <v>1</v>
      </c>
      <c r="P1844">
        <v>1</v>
      </c>
      <c r="X1844">
        <v>2</v>
      </c>
    </row>
    <row r="1845" spans="1:24" x14ac:dyDescent="0.2">
      <c r="A1845" s="15" t="s">
        <v>38168</v>
      </c>
      <c r="Q1845">
        <v>1</v>
      </c>
      <c r="X1845">
        <v>1</v>
      </c>
    </row>
    <row r="1846" spans="1:24" x14ac:dyDescent="0.2">
      <c r="A1846" s="15" t="s">
        <v>5131</v>
      </c>
      <c r="G1846">
        <v>1</v>
      </c>
      <c r="O1846">
        <v>1</v>
      </c>
      <c r="X1846">
        <v>2</v>
      </c>
    </row>
    <row r="1847" spans="1:24" x14ac:dyDescent="0.2">
      <c r="A1847" s="15" t="s">
        <v>34342</v>
      </c>
      <c r="U1847">
        <v>1</v>
      </c>
      <c r="X1847">
        <v>1</v>
      </c>
    </row>
    <row r="1848" spans="1:24" x14ac:dyDescent="0.2">
      <c r="A1848" s="15" t="s">
        <v>42466</v>
      </c>
      <c r="S1848">
        <v>1</v>
      </c>
      <c r="X1848">
        <v>1</v>
      </c>
    </row>
    <row r="1849" spans="1:24" x14ac:dyDescent="0.2">
      <c r="A1849" s="15" t="s">
        <v>9025</v>
      </c>
      <c r="E1849">
        <v>1</v>
      </c>
      <c r="X1849">
        <v>1</v>
      </c>
    </row>
    <row r="1850" spans="1:24" x14ac:dyDescent="0.2">
      <c r="A1850" s="15" t="s">
        <v>887</v>
      </c>
      <c r="F1850">
        <v>1</v>
      </c>
      <c r="J1850">
        <v>1</v>
      </c>
      <c r="X1850">
        <v>2</v>
      </c>
    </row>
    <row r="1851" spans="1:24" x14ac:dyDescent="0.2">
      <c r="A1851" s="15" t="s">
        <v>26210</v>
      </c>
      <c r="M1851">
        <v>1</v>
      </c>
      <c r="X1851">
        <v>1</v>
      </c>
    </row>
    <row r="1852" spans="1:24" x14ac:dyDescent="0.2">
      <c r="A1852" s="15" t="s">
        <v>31101</v>
      </c>
      <c r="O1852">
        <v>2</v>
      </c>
      <c r="X1852">
        <v>2</v>
      </c>
    </row>
    <row r="1853" spans="1:24" x14ac:dyDescent="0.2">
      <c r="A1853" s="15" t="s">
        <v>26747</v>
      </c>
      <c r="N1853">
        <v>1</v>
      </c>
      <c r="X1853">
        <v>1</v>
      </c>
    </row>
    <row r="1854" spans="1:24" x14ac:dyDescent="0.2">
      <c r="A1854" s="15" t="s">
        <v>11090</v>
      </c>
      <c r="H1854">
        <v>1</v>
      </c>
      <c r="X1854">
        <v>1</v>
      </c>
    </row>
    <row r="1855" spans="1:24" x14ac:dyDescent="0.2">
      <c r="A1855" s="15" t="s">
        <v>8620</v>
      </c>
      <c r="F1855">
        <v>1</v>
      </c>
      <c r="J1855">
        <v>1</v>
      </c>
      <c r="Q1855">
        <v>1</v>
      </c>
      <c r="T1855">
        <v>1</v>
      </c>
      <c r="X1855">
        <v>4</v>
      </c>
    </row>
    <row r="1856" spans="1:24" x14ac:dyDescent="0.2">
      <c r="A1856" s="15" t="s">
        <v>12900</v>
      </c>
      <c r="U1856">
        <v>1</v>
      </c>
      <c r="X1856">
        <v>1</v>
      </c>
    </row>
    <row r="1857" spans="1:24" x14ac:dyDescent="0.2">
      <c r="A1857" s="15" t="s">
        <v>33160</v>
      </c>
      <c r="P1857">
        <v>1</v>
      </c>
      <c r="Q1857">
        <v>1</v>
      </c>
      <c r="T1857">
        <v>1</v>
      </c>
      <c r="X1857">
        <v>3</v>
      </c>
    </row>
    <row r="1858" spans="1:24" x14ac:dyDescent="0.2">
      <c r="A1858" s="15" t="s">
        <v>36647</v>
      </c>
      <c r="S1858">
        <v>1</v>
      </c>
      <c r="X1858">
        <v>1</v>
      </c>
    </row>
    <row r="1859" spans="1:24" x14ac:dyDescent="0.2">
      <c r="A1859" s="15" t="s">
        <v>343</v>
      </c>
      <c r="D1859">
        <v>1</v>
      </c>
      <c r="X1859">
        <v>1</v>
      </c>
    </row>
    <row r="1860" spans="1:24" x14ac:dyDescent="0.2">
      <c r="A1860" s="15" t="s">
        <v>32332</v>
      </c>
      <c r="O1860">
        <v>1</v>
      </c>
      <c r="U1860">
        <v>1</v>
      </c>
      <c r="X1860">
        <v>2</v>
      </c>
    </row>
    <row r="1861" spans="1:24" x14ac:dyDescent="0.2">
      <c r="A1861" s="15" t="s">
        <v>35917</v>
      </c>
      <c r="P1861">
        <v>1</v>
      </c>
      <c r="X1861">
        <v>1</v>
      </c>
    </row>
    <row r="1862" spans="1:24" x14ac:dyDescent="0.2">
      <c r="A1862" s="15" t="s">
        <v>20515</v>
      </c>
      <c r="I1862">
        <v>1</v>
      </c>
      <c r="X1862">
        <v>1</v>
      </c>
    </row>
    <row r="1863" spans="1:24" x14ac:dyDescent="0.2">
      <c r="A1863" s="15" t="s">
        <v>43035</v>
      </c>
      <c r="S1863">
        <v>1</v>
      </c>
      <c r="X1863">
        <v>1</v>
      </c>
    </row>
    <row r="1864" spans="1:24" x14ac:dyDescent="0.2">
      <c r="A1864" s="15" t="s">
        <v>17333</v>
      </c>
      <c r="J1864">
        <v>1</v>
      </c>
      <c r="X1864">
        <v>1</v>
      </c>
    </row>
    <row r="1865" spans="1:24" x14ac:dyDescent="0.2">
      <c r="A1865" s="15" t="s">
        <v>35785</v>
      </c>
      <c r="P1865">
        <v>1</v>
      </c>
      <c r="X1865">
        <v>1</v>
      </c>
    </row>
    <row r="1866" spans="1:24" x14ac:dyDescent="0.2">
      <c r="A1866" s="15" t="s">
        <v>4526</v>
      </c>
      <c r="E1866">
        <v>1</v>
      </c>
      <c r="G1866">
        <v>1</v>
      </c>
      <c r="I1866">
        <v>1</v>
      </c>
      <c r="X1866">
        <v>3</v>
      </c>
    </row>
    <row r="1867" spans="1:24" x14ac:dyDescent="0.2">
      <c r="A1867" s="15" t="s">
        <v>14808</v>
      </c>
      <c r="H1867">
        <v>1</v>
      </c>
      <c r="X1867">
        <v>1</v>
      </c>
    </row>
    <row r="1868" spans="1:24" x14ac:dyDescent="0.2">
      <c r="A1868" s="15" t="s">
        <v>3109</v>
      </c>
      <c r="C1868">
        <v>1</v>
      </c>
      <c r="X1868">
        <v>1</v>
      </c>
    </row>
    <row r="1869" spans="1:24" x14ac:dyDescent="0.2">
      <c r="A1869" s="15" t="s">
        <v>34055</v>
      </c>
      <c r="P1869">
        <v>1</v>
      </c>
      <c r="X1869">
        <v>1</v>
      </c>
    </row>
    <row r="1870" spans="1:24" x14ac:dyDescent="0.2">
      <c r="A1870" s="15" t="s">
        <v>4748</v>
      </c>
      <c r="D1870">
        <v>1</v>
      </c>
      <c r="X1870">
        <v>1</v>
      </c>
    </row>
    <row r="1871" spans="1:24" x14ac:dyDescent="0.2">
      <c r="A1871" s="15" t="s">
        <v>25694</v>
      </c>
      <c r="M1871">
        <v>1</v>
      </c>
      <c r="X1871">
        <v>1</v>
      </c>
    </row>
    <row r="1872" spans="1:24" x14ac:dyDescent="0.2">
      <c r="A1872" s="15" t="s">
        <v>13329</v>
      </c>
      <c r="H1872">
        <v>1</v>
      </c>
      <c r="X1872">
        <v>1</v>
      </c>
    </row>
    <row r="1873" spans="1:24" x14ac:dyDescent="0.2">
      <c r="A1873" s="15" t="s">
        <v>22514</v>
      </c>
      <c r="L1873">
        <v>1</v>
      </c>
      <c r="M1873">
        <v>1</v>
      </c>
      <c r="X1873">
        <v>2</v>
      </c>
    </row>
    <row r="1874" spans="1:24" s="17" customFormat="1" x14ac:dyDescent="0.2">
      <c r="A1874" s="16" t="s">
        <v>1008</v>
      </c>
      <c r="B1874" s="17">
        <v>1</v>
      </c>
      <c r="C1874" s="17">
        <v>1</v>
      </c>
      <c r="E1874" s="17">
        <v>1</v>
      </c>
      <c r="G1874" s="17">
        <v>1</v>
      </c>
      <c r="I1874" s="17">
        <v>1</v>
      </c>
      <c r="K1874" s="17">
        <v>1</v>
      </c>
      <c r="L1874" s="17">
        <v>2</v>
      </c>
      <c r="P1874" s="17">
        <v>2</v>
      </c>
      <c r="Q1874" s="17">
        <v>1</v>
      </c>
      <c r="R1874" s="17">
        <v>1</v>
      </c>
      <c r="X1874" s="17">
        <v>12</v>
      </c>
    </row>
    <row r="1875" spans="1:24" x14ac:dyDescent="0.2">
      <c r="A1875" s="15" t="s">
        <v>27450</v>
      </c>
      <c r="M1875">
        <v>1</v>
      </c>
      <c r="X1875">
        <v>1</v>
      </c>
    </row>
    <row r="1876" spans="1:24" x14ac:dyDescent="0.2">
      <c r="A1876" s="15" t="s">
        <v>39193</v>
      </c>
      <c r="R1876">
        <v>1</v>
      </c>
      <c r="X1876">
        <v>1</v>
      </c>
    </row>
    <row r="1877" spans="1:24" x14ac:dyDescent="0.2">
      <c r="A1877" s="15" t="s">
        <v>39887</v>
      </c>
      <c r="R1877">
        <v>1</v>
      </c>
      <c r="X1877">
        <v>1</v>
      </c>
    </row>
    <row r="1878" spans="1:24" x14ac:dyDescent="0.2">
      <c r="A1878" s="15" t="s">
        <v>40639</v>
      </c>
      <c r="S1878">
        <v>1</v>
      </c>
      <c r="X1878">
        <v>1</v>
      </c>
    </row>
    <row r="1879" spans="1:24" x14ac:dyDescent="0.2">
      <c r="A1879" s="15" t="s">
        <v>25544</v>
      </c>
      <c r="K1879">
        <v>1</v>
      </c>
      <c r="X1879">
        <v>1</v>
      </c>
    </row>
    <row r="1880" spans="1:24" x14ac:dyDescent="0.2">
      <c r="A1880" s="15" t="s">
        <v>37141</v>
      </c>
      <c r="Q1880">
        <v>1</v>
      </c>
      <c r="X1880">
        <v>1</v>
      </c>
    </row>
    <row r="1881" spans="1:24" s="17" customFormat="1" x14ac:dyDescent="0.2">
      <c r="A1881" s="16" t="s">
        <v>3250</v>
      </c>
      <c r="C1881" s="17">
        <v>1</v>
      </c>
      <c r="H1881" s="17">
        <v>1</v>
      </c>
      <c r="I1881" s="17">
        <v>1</v>
      </c>
      <c r="L1881" s="17">
        <v>2</v>
      </c>
      <c r="M1881" s="17">
        <v>2</v>
      </c>
      <c r="N1881" s="17">
        <v>1</v>
      </c>
      <c r="O1881" s="17">
        <v>1</v>
      </c>
      <c r="Q1881" s="17">
        <v>1</v>
      </c>
      <c r="R1881" s="17">
        <v>1</v>
      </c>
      <c r="S1881" s="17">
        <v>2</v>
      </c>
      <c r="T1881" s="17">
        <v>1</v>
      </c>
      <c r="X1881" s="17">
        <v>14</v>
      </c>
    </row>
    <row r="1882" spans="1:24" x14ac:dyDescent="0.2">
      <c r="A1882" s="15" t="s">
        <v>34425</v>
      </c>
      <c r="P1882">
        <v>1</v>
      </c>
      <c r="X1882">
        <v>1</v>
      </c>
    </row>
    <row r="1883" spans="1:24" x14ac:dyDescent="0.2">
      <c r="A1883" s="15" t="s">
        <v>13901</v>
      </c>
      <c r="I1883">
        <v>1</v>
      </c>
      <c r="P1883">
        <v>1</v>
      </c>
      <c r="X1883">
        <v>2</v>
      </c>
    </row>
    <row r="1884" spans="1:24" x14ac:dyDescent="0.2">
      <c r="A1884" s="15" t="s">
        <v>169</v>
      </c>
      <c r="D1884">
        <v>1</v>
      </c>
      <c r="X1884">
        <v>1</v>
      </c>
    </row>
    <row r="1885" spans="1:24" x14ac:dyDescent="0.2">
      <c r="A1885" s="15" t="s">
        <v>1697</v>
      </c>
      <c r="B1885">
        <v>1</v>
      </c>
      <c r="C1885">
        <v>1</v>
      </c>
      <c r="F1885">
        <v>1</v>
      </c>
      <c r="H1885">
        <v>1</v>
      </c>
      <c r="J1885">
        <v>1</v>
      </c>
      <c r="L1885">
        <v>1</v>
      </c>
      <c r="X1885">
        <v>6</v>
      </c>
    </row>
    <row r="1886" spans="1:24" s="17" customFormat="1" x14ac:dyDescent="0.2">
      <c r="A1886" s="16" t="s">
        <v>5063</v>
      </c>
      <c r="D1886" s="17">
        <v>1</v>
      </c>
      <c r="G1886" s="17">
        <v>3</v>
      </c>
      <c r="H1886" s="17">
        <v>1</v>
      </c>
      <c r="I1886" s="17">
        <v>1</v>
      </c>
      <c r="J1886" s="17">
        <v>3</v>
      </c>
      <c r="L1886" s="17">
        <v>1</v>
      </c>
      <c r="M1886" s="17">
        <v>2</v>
      </c>
      <c r="O1886" s="17">
        <v>1</v>
      </c>
      <c r="P1886" s="17">
        <v>1</v>
      </c>
      <c r="Q1886" s="17">
        <v>1</v>
      </c>
      <c r="R1886" s="17">
        <v>1</v>
      </c>
      <c r="T1886" s="17">
        <v>1</v>
      </c>
      <c r="U1886" s="17">
        <v>2</v>
      </c>
      <c r="X1886" s="17">
        <v>19</v>
      </c>
    </row>
    <row r="1887" spans="1:24" x14ac:dyDescent="0.2">
      <c r="A1887" s="15" t="s">
        <v>10172</v>
      </c>
      <c r="H1887">
        <v>1</v>
      </c>
      <c r="X1887">
        <v>1</v>
      </c>
    </row>
    <row r="1888" spans="1:24" x14ac:dyDescent="0.2">
      <c r="A1888" s="15" t="s">
        <v>6332</v>
      </c>
      <c r="C1888">
        <v>1</v>
      </c>
      <c r="X1888">
        <v>1</v>
      </c>
    </row>
    <row r="1889" spans="1:24" x14ac:dyDescent="0.2">
      <c r="A1889" s="15" t="s">
        <v>23073</v>
      </c>
      <c r="N1889">
        <v>1</v>
      </c>
      <c r="X1889">
        <v>1</v>
      </c>
    </row>
    <row r="1890" spans="1:24" x14ac:dyDescent="0.2">
      <c r="A1890" s="15" t="s">
        <v>37920</v>
      </c>
      <c r="S1890">
        <v>1</v>
      </c>
      <c r="X1890">
        <v>1</v>
      </c>
    </row>
    <row r="1891" spans="1:24" x14ac:dyDescent="0.2">
      <c r="A1891" s="15" t="s">
        <v>5149</v>
      </c>
      <c r="D1891">
        <v>1</v>
      </c>
      <c r="H1891">
        <v>1</v>
      </c>
      <c r="K1891">
        <v>1</v>
      </c>
      <c r="N1891">
        <v>1</v>
      </c>
      <c r="R1891">
        <v>1</v>
      </c>
      <c r="X1891">
        <v>5</v>
      </c>
    </row>
    <row r="1892" spans="1:24" x14ac:dyDescent="0.2">
      <c r="A1892" s="15" t="s">
        <v>22035</v>
      </c>
      <c r="J1892">
        <v>1</v>
      </c>
      <c r="K1892">
        <v>1</v>
      </c>
      <c r="L1892">
        <v>1</v>
      </c>
      <c r="O1892">
        <v>1</v>
      </c>
      <c r="P1892">
        <v>1</v>
      </c>
      <c r="S1892">
        <v>1</v>
      </c>
      <c r="X1892">
        <v>6</v>
      </c>
    </row>
    <row r="1893" spans="1:24" x14ac:dyDescent="0.2">
      <c r="A1893" s="15" t="s">
        <v>9685</v>
      </c>
      <c r="F1893">
        <v>1</v>
      </c>
      <c r="J1893">
        <v>1</v>
      </c>
      <c r="K1893">
        <v>1</v>
      </c>
      <c r="N1893">
        <v>1</v>
      </c>
      <c r="O1893">
        <v>2</v>
      </c>
      <c r="X1893">
        <v>6</v>
      </c>
    </row>
    <row r="1894" spans="1:24" x14ac:dyDescent="0.2">
      <c r="A1894" s="15" t="s">
        <v>37542</v>
      </c>
      <c r="Q1894">
        <v>1</v>
      </c>
      <c r="X1894">
        <v>1</v>
      </c>
    </row>
    <row r="1895" spans="1:24" x14ac:dyDescent="0.2">
      <c r="A1895" s="15" t="s">
        <v>20109</v>
      </c>
      <c r="J1895">
        <v>1</v>
      </c>
      <c r="L1895">
        <v>1</v>
      </c>
      <c r="S1895">
        <v>1</v>
      </c>
      <c r="X1895">
        <v>3</v>
      </c>
    </row>
    <row r="1896" spans="1:24" x14ac:dyDescent="0.2">
      <c r="A1896" s="15" t="s">
        <v>113</v>
      </c>
      <c r="D1896">
        <v>1</v>
      </c>
      <c r="P1896">
        <v>1</v>
      </c>
      <c r="X1896">
        <v>2</v>
      </c>
    </row>
    <row r="1897" spans="1:24" x14ac:dyDescent="0.2">
      <c r="A1897" s="15" t="s">
        <v>9379</v>
      </c>
      <c r="E1897">
        <v>1</v>
      </c>
      <c r="F1897">
        <v>1</v>
      </c>
      <c r="L1897">
        <v>1</v>
      </c>
      <c r="M1897">
        <v>1</v>
      </c>
      <c r="N1897">
        <v>1</v>
      </c>
      <c r="Q1897">
        <v>1</v>
      </c>
      <c r="R1897">
        <v>1</v>
      </c>
      <c r="S1897">
        <v>1</v>
      </c>
      <c r="U1897">
        <v>1</v>
      </c>
      <c r="X1897">
        <v>9</v>
      </c>
    </row>
    <row r="1898" spans="1:24" x14ac:dyDescent="0.2">
      <c r="A1898" s="15" t="s">
        <v>18649</v>
      </c>
      <c r="J1898">
        <v>1</v>
      </c>
      <c r="X1898">
        <v>1</v>
      </c>
    </row>
    <row r="1899" spans="1:24" x14ac:dyDescent="0.2">
      <c r="A1899" s="15" t="s">
        <v>27782</v>
      </c>
      <c r="R1899">
        <v>1</v>
      </c>
      <c r="V1899">
        <v>1</v>
      </c>
      <c r="X1899">
        <v>2</v>
      </c>
    </row>
    <row r="1900" spans="1:24" x14ac:dyDescent="0.2">
      <c r="A1900" s="15" t="s">
        <v>15637</v>
      </c>
      <c r="K1900">
        <v>1</v>
      </c>
      <c r="X1900">
        <v>1</v>
      </c>
    </row>
    <row r="1901" spans="1:24" x14ac:dyDescent="0.2">
      <c r="A1901" s="15" t="s">
        <v>749</v>
      </c>
      <c r="C1901">
        <v>1</v>
      </c>
      <c r="R1901">
        <v>1</v>
      </c>
      <c r="X1901">
        <v>2</v>
      </c>
    </row>
    <row r="1902" spans="1:24" x14ac:dyDescent="0.2">
      <c r="A1902" s="15" t="s">
        <v>7455</v>
      </c>
      <c r="L1902">
        <v>1</v>
      </c>
      <c r="N1902">
        <v>1</v>
      </c>
      <c r="P1902">
        <v>1</v>
      </c>
      <c r="X1902">
        <v>3</v>
      </c>
    </row>
    <row r="1903" spans="1:24" x14ac:dyDescent="0.2">
      <c r="A1903" s="15" t="s">
        <v>17066</v>
      </c>
      <c r="I1903">
        <v>1</v>
      </c>
      <c r="K1903">
        <v>1</v>
      </c>
      <c r="O1903">
        <v>1</v>
      </c>
      <c r="P1903">
        <v>1</v>
      </c>
      <c r="Q1903">
        <v>2</v>
      </c>
      <c r="X1903">
        <v>6</v>
      </c>
    </row>
    <row r="1904" spans="1:24" x14ac:dyDescent="0.2">
      <c r="A1904" s="15" t="s">
        <v>4252</v>
      </c>
      <c r="D1904">
        <v>1</v>
      </c>
      <c r="P1904">
        <v>1</v>
      </c>
      <c r="X1904">
        <v>2</v>
      </c>
    </row>
    <row r="1905" spans="1:24" x14ac:dyDescent="0.2">
      <c r="A1905" s="15" t="s">
        <v>16031</v>
      </c>
      <c r="K1905">
        <v>1</v>
      </c>
      <c r="L1905">
        <v>1</v>
      </c>
      <c r="M1905">
        <v>1</v>
      </c>
      <c r="N1905">
        <v>2</v>
      </c>
      <c r="S1905">
        <v>1</v>
      </c>
      <c r="T1905">
        <v>1</v>
      </c>
      <c r="U1905">
        <v>1</v>
      </c>
      <c r="X1905">
        <v>8</v>
      </c>
    </row>
    <row r="1906" spans="1:24" x14ac:dyDescent="0.2">
      <c r="A1906" s="15" t="s">
        <v>15340</v>
      </c>
      <c r="H1906">
        <v>1</v>
      </c>
      <c r="X1906">
        <v>1</v>
      </c>
    </row>
    <row r="1907" spans="1:24" x14ac:dyDescent="0.2">
      <c r="A1907" s="15" t="s">
        <v>37946</v>
      </c>
      <c r="R1907">
        <v>1</v>
      </c>
      <c r="X1907">
        <v>1</v>
      </c>
    </row>
    <row r="1908" spans="1:24" x14ac:dyDescent="0.2">
      <c r="A1908" s="15" t="s">
        <v>42360</v>
      </c>
      <c r="U1908">
        <v>2</v>
      </c>
      <c r="X1908">
        <v>2</v>
      </c>
    </row>
    <row r="1909" spans="1:24" s="17" customFormat="1" x14ac:dyDescent="0.2">
      <c r="A1909" s="16" t="s">
        <v>732</v>
      </c>
      <c r="B1909" s="17">
        <v>1</v>
      </c>
      <c r="C1909" s="17">
        <v>1</v>
      </c>
      <c r="E1909" s="17">
        <v>1</v>
      </c>
      <c r="G1909" s="17">
        <v>2</v>
      </c>
      <c r="H1909" s="17">
        <v>4</v>
      </c>
      <c r="I1909" s="17">
        <v>2</v>
      </c>
      <c r="J1909" s="17">
        <v>2</v>
      </c>
      <c r="L1909" s="17">
        <v>1</v>
      </c>
      <c r="Q1909" s="17">
        <v>1</v>
      </c>
      <c r="U1909" s="17">
        <v>1</v>
      </c>
      <c r="X1909" s="17">
        <v>16</v>
      </c>
    </row>
    <row r="1910" spans="1:24" x14ac:dyDescent="0.2">
      <c r="A1910" s="15" t="s">
        <v>2695</v>
      </c>
      <c r="C1910">
        <v>1</v>
      </c>
      <c r="X1910">
        <v>1</v>
      </c>
    </row>
    <row r="1911" spans="1:24" x14ac:dyDescent="0.2">
      <c r="A1911" s="15" t="s">
        <v>1257</v>
      </c>
      <c r="E1911">
        <v>1</v>
      </c>
      <c r="I1911">
        <v>1</v>
      </c>
      <c r="X1911">
        <v>2</v>
      </c>
    </row>
    <row r="1912" spans="1:24" x14ac:dyDescent="0.2">
      <c r="A1912" s="15" t="s">
        <v>9160</v>
      </c>
      <c r="F1912">
        <v>1</v>
      </c>
      <c r="H1912">
        <v>1</v>
      </c>
      <c r="X1912">
        <v>2</v>
      </c>
    </row>
    <row r="1913" spans="1:24" s="17" customFormat="1" x14ac:dyDescent="0.2">
      <c r="A1913" s="16" t="s">
        <v>1516</v>
      </c>
      <c r="B1913" s="17">
        <v>2</v>
      </c>
      <c r="D1913" s="17">
        <v>3</v>
      </c>
      <c r="G1913" s="17">
        <v>1</v>
      </c>
      <c r="I1913" s="17">
        <v>1</v>
      </c>
      <c r="K1913" s="17">
        <v>3</v>
      </c>
      <c r="O1913" s="17">
        <v>2</v>
      </c>
      <c r="Q1913" s="17">
        <v>2</v>
      </c>
      <c r="T1913" s="17">
        <v>2</v>
      </c>
      <c r="X1913" s="17">
        <v>16</v>
      </c>
    </row>
    <row r="1914" spans="1:24" x14ac:dyDescent="0.2">
      <c r="A1914" s="15" t="s">
        <v>41131</v>
      </c>
      <c r="S1914">
        <v>1</v>
      </c>
      <c r="X1914">
        <v>1</v>
      </c>
    </row>
    <row r="1915" spans="1:24" x14ac:dyDescent="0.2">
      <c r="A1915" s="15" t="s">
        <v>9431</v>
      </c>
      <c r="E1915">
        <v>1</v>
      </c>
      <c r="I1915">
        <v>1</v>
      </c>
      <c r="X1915">
        <v>2</v>
      </c>
    </row>
    <row r="1916" spans="1:24" x14ac:dyDescent="0.2">
      <c r="A1916" s="15" t="s">
        <v>16467</v>
      </c>
      <c r="I1916">
        <v>1</v>
      </c>
      <c r="J1916">
        <v>1</v>
      </c>
      <c r="M1916">
        <v>2</v>
      </c>
      <c r="O1916">
        <v>1</v>
      </c>
      <c r="Q1916">
        <v>1</v>
      </c>
      <c r="S1916">
        <v>1</v>
      </c>
      <c r="U1916">
        <v>1</v>
      </c>
      <c r="X1916">
        <v>8</v>
      </c>
    </row>
    <row r="1917" spans="1:24" x14ac:dyDescent="0.2">
      <c r="A1917" s="15" t="s">
        <v>8953</v>
      </c>
      <c r="F1917">
        <v>1</v>
      </c>
      <c r="X1917">
        <v>1</v>
      </c>
    </row>
    <row r="1918" spans="1:24" x14ac:dyDescent="0.2">
      <c r="A1918" s="15" t="s">
        <v>26778</v>
      </c>
      <c r="M1918">
        <v>2</v>
      </c>
      <c r="X1918">
        <v>2</v>
      </c>
    </row>
    <row r="1919" spans="1:24" x14ac:dyDescent="0.2">
      <c r="A1919" s="15" t="s">
        <v>36472</v>
      </c>
      <c r="P1919">
        <v>1</v>
      </c>
      <c r="X1919">
        <v>1</v>
      </c>
    </row>
    <row r="1920" spans="1:24" x14ac:dyDescent="0.2">
      <c r="A1920" s="15" t="s">
        <v>14051</v>
      </c>
      <c r="H1920">
        <v>1</v>
      </c>
      <c r="X1920">
        <v>1</v>
      </c>
    </row>
    <row r="1921" spans="1:24" x14ac:dyDescent="0.2">
      <c r="A1921" s="15" t="s">
        <v>22902</v>
      </c>
      <c r="L1921">
        <v>1</v>
      </c>
      <c r="Q1921">
        <v>1</v>
      </c>
      <c r="X1921">
        <v>2</v>
      </c>
    </row>
    <row r="1922" spans="1:24" x14ac:dyDescent="0.2">
      <c r="A1922" s="15" t="s">
        <v>35548</v>
      </c>
      <c r="P1922">
        <v>1</v>
      </c>
      <c r="X1922">
        <v>1</v>
      </c>
    </row>
    <row r="1923" spans="1:24" x14ac:dyDescent="0.2">
      <c r="A1923" s="15" t="s">
        <v>21533</v>
      </c>
      <c r="K1923">
        <v>1</v>
      </c>
      <c r="X1923">
        <v>1</v>
      </c>
    </row>
    <row r="1924" spans="1:24" x14ac:dyDescent="0.2">
      <c r="A1924" s="15" t="s">
        <v>19420</v>
      </c>
      <c r="J1924">
        <v>1</v>
      </c>
      <c r="L1924">
        <v>1</v>
      </c>
      <c r="M1924">
        <v>1</v>
      </c>
      <c r="X1924">
        <v>3</v>
      </c>
    </row>
    <row r="1925" spans="1:24" x14ac:dyDescent="0.2">
      <c r="A1925" s="15" t="s">
        <v>10454</v>
      </c>
      <c r="F1925">
        <v>1</v>
      </c>
      <c r="H1925">
        <v>2</v>
      </c>
      <c r="K1925">
        <v>1</v>
      </c>
      <c r="X1925">
        <v>4</v>
      </c>
    </row>
    <row r="1926" spans="1:24" x14ac:dyDescent="0.2">
      <c r="A1926" s="15" t="s">
        <v>6432</v>
      </c>
      <c r="F1926">
        <v>1</v>
      </c>
      <c r="G1926">
        <v>1</v>
      </c>
      <c r="X1926">
        <v>2</v>
      </c>
    </row>
    <row r="1927" spans="1:24" x14ac:dyDescent="0.2">
      <c r="A1927" s="15" t="s">
        <v>32680</v>
      </c>
      <c r="P1927">
        <v>1</v>
      </c>
      <c r="X1927">
        <v>1</v>
      </c>
    </row>
    <row r="1928" spans="1:24" x14ac:dyDescent="0.2">
      <c r="A1928" s="15" t="s">
        <v>37220</v>
      </c>
      <c r="R1928">
        <v>1</v>
      </c>
      <c r="X1928">
        <v>1</v>
      </c>
    </row>
    <row r="1929" spans="1:24" x14ac:dyDescent="0.2">
      <c r="A1929" s="15" t="s">
        <v>39588</v>
      </c>
      <c r="S1929">
        <v>1</v>
      </c>
      <c r="X1929">
        <v>1</v>
      </c>
    </row>
    <row r="1930" spans="1:24" x14ac:dyDescent="0.2">
      <c r="A1930" s="15" t="s">
        <v>20809</v>
      </c>
      <c r="K1930">
        <v>1</v>
      </c>
      <c r="X1930">
        <v>1</v>
      </c>
    </row>
    <row r="1931" spans="1:24" x14ac:dyDescent="0.2">
      <c r="A1931" s="15" t="s">
        <v>37347</v>
      </c>
      <c r="R1931">
        <v>1</v>
      </c>
      <c r="X1931">
        <v>1</v>
      </c>
    </row>
    <row r="1932" spans="1:24" x14ac:dyDescent="0.2">
      <c r="A1932" s="15" t="s">
        <v>28788</v>
      </c>
      <c r="N1932">
        <v>1</v>
      </c>
      <c r="X1932">
        <v>1</v>
      </c>
    </row>
    <row r="1933" spans="1:24" x14ac:dyDescent="0.2">
      <c r="A1933" s="15" t="s">
        <v>19938</v>
      </c>
      <c r="I1933">
        <v>1</v>
      </c>
      <c r="X1933">
        <v>1</v>
      </c>
    </row>
    <row r="1934" spans="1:24" x14ac:dyDescent="0.2">
      <c r="A1934" s="15" t="s">
        <v>33088</v>
      </c>
      <c r="O1934">
        <v>1</v>
      </c>
      <c r="X1934">
        <v>1</v>
      </c>
    </row>
    <row r="1935" spans="1:24" x14ac:dyDescent="0.2">
      <c r="A1935" s="15" t="s">
        <v>33201</v>
      </c>
      <c r="P1935">
        <v>1</v>
      </c>
      <c r="X1935">
        <v>1</v>
      </c>
    </row>
    <row r="1936" spans="1:24" x14ac:dyDescent="0.2">
      <c r="A1936" s="15" t="s">
        <v>7381</v>
      </c>
      <c r="E1936">
        <v>1</v>
      </c>
      <c r="I1936">
        <v>1</v>
      </c>
      <c r="O1936">
        <v>1</v>
      </c>
      <c r="P1936">
        <v>1</v>
      </c>
      <c r="S1936">
        <v>2</v>
      </c>
      <c r="X1936">
        <v>6</v>
      </c>
    </row>
    <row r="1937" spans="1:24" x14ac:dyDescent="0.2">
      <c r="A1937" s="15" t="s">
        <v>25519</v>
      </c>
      <c r="L1937">
        <v>1</v>
      </c>
      <c r="X1937">
        <v>1</v>
      </c>
    </row>
    <row r="1938" spans="1:24" x14ac:dyDescent="0.2">
      <c r="A1938" s="15" t="s">
        <v>21776</v>
      </c>
      <c r="K1938">
        <v>1</v>
      </c>
      <c r="O1938">
        <v>1</v>
      </c>
      <c r="U1938">
        <v>1</v>
      </c>
      <c r="X1938">
        <v>3</v>
      </c>
    </row>
    <row r="1939" spans="1:24" x14ac:dyDescent="0.2">
      <c r="A1939" s="15" t="s">
        <v>32348</v>
      </c>
      <c r="P1939">
        <v>1</v>
      </c>
      <c r="X1939">
        <v>1</v>
      </c>
    </row>
    <row r="1940" spans="1:24" x14ac:dyDescent="0.2">
      <c r="A1940" s="15" t="s">
        <v>30214</v>
      </c>
      <c r="V1940">
        <v>1</v>
      </c>
      <c r="X1940">
        <v>1</v>
      </c>
    </row>
    <row r="1941" spans="1:24" x14ac:dyDescent="0.2">
      <c r="A1941" s="15" t="s">
        <v>8198</v>
      </c>
      <c r="F1941">
        <v>1</v>
      </c>
      <c r="H1941">
        <v>1</v>
      </c>
      <c r="X1941">
        <v>2</v>
      </c>
    </row>
    <row r="1942" spans="1:24" x14ac:dyDescent="0.2">
      <c r="A1942" s="15" t="s">
        <v>40497</v>
      </c>
      <c r="S1942">
        <v>1</v>
      </c>
      <c r="X1942">
        <v>1</v>
      </c>
    </row>
    <row r="1943" spans="1:24" x14ac:dyDescent="0.2">
      <c r="A1943" s="15" t="s">
        <v>41591</v>
      </c>
      <c r="U1943">
        <v>1</v>
      </c>
      <c r="X1943">
        <v>1</v>
      </c>
    </row>
    <row r="1944" spans="1:24" x14ac:dyDescent="0.2">
      <c r="A1944" s="15" t="s">
        <v>13949</v>
      </c>
      <c r="I1944">
        <v>2</v>
      </c>
      <c r="L1944">
        <v>1</v>
      </c>
      <c r="N1944">
        <v>1</v>
      </c>
      <c r="X1944">
        <v>4</v>
      </c>
    </row>
    <row r="1945" spans="1:24" x14ac:dyDescent="0.2">
      <c r="A1945" s="15" t="s">
        <v>1152</v>
      </c>
      <c r="B1945">
        <v>1</v>
      </c>
      <c r="E1945">
        <v>1</v>
      </c>
      <c r="X1945">
        <v>2</v>
      </c>
    </row>
    <row r="1946" spans="1:24" x14ac:dyDescent="0.2">
      <c r="A1946" s="15" t="s">
        <v>4961</v>
      </c>
      <c r="D1946">
        <v>1</v>
      </c>
      <c r="X1946">
        <v>1</v>
      </c>
    </row>
    <row r="1947" spans="1:24" x14ac:dyDescent="0.2">
      <c r="A1947" s="15" t="s">
        <v>19705</v>
      </c>
      <c r="J1947">
        <v>1</v>
      </c>
      <c r="X1947">
        <v>1</v>
      </c>
    </row>
    <row r="1948" spans="1:24" x14ac:dyDescent="0.2">
      <c r="A1948" s="15" t="s">
        <v>9975</v>
      </c>
      <c r="N1948">
        <v>1</v>
      </c>
      <c r="X1948">
        <v>1</v>
      </c>
    </row>
    <row r="1949" spans="1:24" x14ac:dyDescent="0.2">
      <c r="A1949" s="15" t="s">
        <v>20473</v>
      </c>
      <c r="J1949">
        <v>1</v>
      </c>
      <c r="X1949">
        <v>1</v>
      </c>
    </row>
    <row r="1950" spans="1:24" x14ac:dyDescent="0.2">
      <c r="A1950" s="15" t="s">
        <v>23598</v>
      </c>
      <c r="K1950">
        <v>1</v>
      </c>
      <c r="X1950">
        <v>1</v>
      </c>
    </row>
    <row r="1951" spans="1:24" x14ac:dyDescent="0.2">
      <c r="A1951" s="15" t="s">
        <v>2701</v>
      </c>
      <c r="C1951">
        <v>1</v>
      </c>
      <c r="E1951">
        <v>2</v>
      </c>
      <c r="F1951">
        <v>1</v>
      </c>
      <c r="H1951">
        <v>1</v>
      </c>
      <c r="J1951">
        <v>1</v>
      </c>
      <c r="O1951">
        <v>1</v>
      </c>
      <c r="Q1951">
        <v>1</v>
      </c>
      <c r="X1951">
        <v>8</v>
      </c>
    </row>
    <row r="1952" spans="1:24" x14ac:dyDescent="0.2">
      <c r="A1952" s="15" t="s">
        <v>4897</v>
      </c>
      <c r="D1952">
        <v>1</v>
      </c>
      <c r="X1952">
        <v>1</v>
      </c>
    </row>
    <row r="1953" spans="1:24" x14ac:dyDescent="0.2">
      <c r="A1953" s="15" t="s">
        <v>12627</v>
      </c>
      <c r="J1953">
        <v>2</v>
      </c>
      <c r="M1953">
        <v>1</v>
      </c>
      <c r="P1953">
        <v>1</v>
      </c>
      <c r="S1953">
        <v>1</v>
      </c>
      <c r="T1953">
        <v>1</v>
      </c>
      <c r="X1953">
        <v>6</v>
      </c>
    </row>
    <row r="1954" spans="1:24" x14ac:dyDescent="0.2">
      <c r="A1954" s="15" t="s">
        <v>20620</v>
      </c>
      <c r="J1954">
        <v>1</v>
      </c>
      <c r="X1954">
        <v>1</v>
      </c>
    </row>
    <row r="1955" spans="1:24" x14ac:dyDescent="0.2">
      <c r="A1955" s="15" t="s">
        <v>15898</v>
      </c>
      <c r="I1955">
        <v>1</v>
      </c>
      <c r="X1955">
        <v>1</v>
      </c>
    </row>
    <row r="1956" spans="1:24" x14ac:dyDescent="0.2">
      <c r="A1956" s="15" t="s">
        <v>20374</v>
      </c>
      <c r="M1956">
        <v>1</v>
      </c>
      <c r="X1956">
        <v>1</v>
      </c>
    </row>
    <row r="1957" spans="1:24" x14ac:dyDescent="0.2">
      <c r="A1957" s="15" t="s">
        <v>3379</v>
      </c>
      <c r="C1957">
        <v>1</v>
      </c>
      <c r="N1957">
        <v>1</v>
      </c>
      <c r="X1957">
        <v>2</v>
      </c>
    </row>
    <row r="1958" spans="1:24" x14ac:dyDescent="0.2">
      <c r="A1958" s="15" t="s">
        <v>20211</v>
      </c>
      <c r="I1958">
        <v>1</v>
      </c>
      <c r="L1958">
        <v>1</v>
      </c>
      <c r="X1958">
        <v>2</v>
      </c>
    </row>
    <row r="1959" spans="1:24" x14ac:dyDescent="0.2">
      <c r="A1959" s="15" t="s">
        <v>38972</v>
      </c>
      <c r="R1959">
        <v>1</v>
      </c>
      <c r="X1959">
        <v>1</v>
      </c>
    </row>
    <row r="1960" spans="1:24" x14ac:dyDescent="0.2">
      <c r="A1960" s="15" t="s">
        <v>6633</v>
      </c>
      <c r="D1960">
        <v>1</v>
      </c>
      <c r="X1960">
        <v>1</v>
      </c>
    </row>
    <row r="1961" spans="1:24" x14ac:dyDescent="0.2">
      <c r="A1961" s="15" t="s">
        <v>15593</v>
      </c>
      <c r="I1961">
        <v>1</v>
      </c>
      <c r="X1961">
        <v>1</v>
      </c>
    </row>
    <row r="1962" spans="1:24" x14ac:dyDescent="0.2">
      <c r="A1962" s="15" t="s">
        <v>37082</v>
      </c>
      <c r="P1962">
        <v>1</v>
      </c>
      <c r="X1962">
        <v>1</v>
      </c>
    </row>
    <row r="1963" spans="1:24" x14ac:dyDescent="0.2">
      <c r="A1963" s="15" t="s">
        <v>6772</v>
      </c>
      <c r="E1963">
        <v>1</v>
      </c>
      <c r="M1963">
        <v>1</v>
      </c>
      <c r="X1963">
        <v>2</v>
      </c>
    </row>
    <row r="1964" spans="1:24" x14ac:dyDescent="0.2">
      <c r="A1964" s="15" t="s">
        <v>27409</v>
      </c>
      <c r="P1964">
        <v>1</v>
      </c>
      <c r="X1964">
        <v>1</v>
      </c>
    </row>
    <row r="1965" spans="1:24" x14ac:dyDescent="0.2">
      <c r="A1965" s="15" t="s">
        <v>15111</v>
      </c>
      <c r="I1965">
        <v>1</v>
      </c>
      <c r="J1965">
        <v>1</v>
      </c>
      <c r="K1965">
        <v>1</v>
      </c>
      <c r="M1965">
        <v>1</v>
      </c>
      <c r="P1965">
        <v>1</v>
      </c>
      <c r="R1965">
        <v>1</v>
      </c>
      <c r="X1965">
        <v>6</v>
      </c>
    </row>
    <row r="1966" spans="1:24" x14ac:dyDescent="0.2">
      <c r="A1966" s="15" t="s">
        <v>34519</v>
      </c>
      <c r="O1966">
        <v>1</v>
      </c>
      <c r="X1966">
        <v>1</v>
      </c>
    </row>
    <row r="1967" spans="1:24" x14ac:dyDescent="0.2">
      <c r="A1967" s="15" t="s">
        <v>12201</v>
      </c>
      <c r="F1967">
        <v>1</v>
      </c>
      <c r="X1967">
        <v>1</v>
      </c>
    </row>
    <row r="1968" spans="1:24" x14ac:dyDescent="0.2">
      <c r="A1968" s="15" t="s">
        <v>29253</v>
      </c>
      <c r="M1968">
        <v>1</v>
      </c>
      <c r="X1968">
        <v>1</v>
      </c>
    </row>
    <row r="1969" spans="1:24" x14ac:dyDescent="0.2">
      <c r="A1969" s="15" t="s">
        <v>29396</v>
      </c>
      <c r="O1969">
        <v>1</v>
      </c>
      <c r="X1969">
        <v>1</v>
      </c>
    </row>
    <row r="1970" spans="1:24" x14ac:dyDescent="0.2">
      <c r="A1970" s="15" t="s">
        <v>6141</v>
      </c>
      <c r="D1970">
        <v>1</v>
      </c>
      <c r="L1970">
        <v>1</v>
      </c>
      <c r="X1970">
        <v>2</v>
      </c>
    </row>
    <row r="1971" spans="1:24" s="17" customFormat="1" x14ac:dyDescent="0.2">
      <c r="A1971" s="16" t="s">
        <v>2764</v>
      </c>
      <c r="E1971" s="17">
        <v>1</v>
      </c>
      <c r="F1971" s="17">
        <v>3</v>
      </c>
      <c r="G1971" s="17">
        <v>1</v>
      </c>
      <c r="H1971" s="17">
        <v>1</v>
      </c>
      <c r="I1971" s="17">
        <v>2</v>
      </c>
      <c r="L1971" s="17">
        <v>1</v>
      </c>
      <c r="M1971" s="17">
        <v>2</v>
      </c>
      <c r="N1971" s="17">
        <v>1</v>
      </c>
      <c r="P1971" s="17">
        <v>1</v>
      </c>
      <c r="R1971" s="17">
        <v>1</v>
      </c>
      <c r="S1971" s="17">
        <v>1</v>
      </c>
      <c r="T1971" s="17">
        <v>1</v>
      </c>
      <c r="X1971" s="17">
        <v>16</v>
      </c>
    </row>
    <row r="1972" spans="1:24" x14ac:dyDescent="0.2">
      <c r="A1972" s="15" t="s">
        <v>20715</v>
      </c>
      <c r="I1972">
        <v>1</v>
      </c>
      <c r="K1972">
        <v>1</v>
      </c>
      <c r="R1972">
        <v>1</v>
      </c>
      <c r="U1972">
        <v>1</v>
      </c>
      <c r="X1972">
        <v>4</v>
      </c>
    </row>
    <row r="1973" spans="1:24" x14ac:dyDescent="0.2">
      <c r="A1973" s="15" t="s">
        <v>29589</v>
      </c>
      <c r="P1973">
        <v>3</v>
      </c>
      <c r="R1973">
        <v>1</v>
      </c>
      <c r="T1973">
        <v>1</v>
      </c>
      <c r="X1973">
        <v>5</v>
      </c>
    </row>
    <row r="1974" spans="1:24" x14ac:dyDescent="0.2">
      <c r="A1974" s="15" t="s">
        <v>39103</v>
      </c>
      <c r="T1974">
        <v>1</v>
      </c>
      <c r="X1974">
        <v>1</v>
      </c>
    </row>
    <row r="1975" spans="1:24" x14ac:dyDescent="0.2">
      <c r="A1975" s="15" t="s">
        <v>10437</v>
      </c>
      <c r="F1975">
        <v>1</v>
      </c>
      <c r="X1975">
        <v>1</v>
      </c>
    </row>
    <row r="1976" spans="1:24" x14ac:dyDescent="0.2">
      <c r="A1976" s="15" t="s">
        <v>32599</v>
      </c>
      <c r="P1976">
        <v>1</v>
      </c>
      <c r="X1976">
        <v>1</v>
      </c>
    </row>
    <row r="1977" spans="1:24" x14ac:dyDescent="0.2">
      <c r="A1977" s="15" t="s">
        <v>4976</v>
      </c>
      <c r="D1977">
        <v>1</v>
      </c>
      <c r="K1977">
        <v>1</v>
      </c>
      <c r="X1977">
        <v>2</v>
      </c>
    </row>
    <row r="1978" spans="1:24" x14ac:dyDescent="0.2">
      <c r="A1978" s="15" t="s">
        <v>35754</v>
      </c>
      <c r="T1978">
        <v>1</v>
      </c>
      <c r="X1978">
        <v>1</v>
      </c>
    </row>
    <row r="1979" spans="1:24" x14ac:dyDescent="0.2">
      <c r="A1979" s="15" t="s">
        <v>15192</v>
      </c>
      <c r="J1979">
        <v>1</v>
      </c>
      <c r="X1979">
        <v>1</v>
      </c>
    </row>
    <row r="1980" spans="1:24" x14ac:dyDescent="0.2">
      <c r="A1980" s="15" t="s">
        <v>26093</v>
      </c>
      <c r="M1980">
        <v>1</v>
      </c>
      <c r="X1980">
        <v>1</v>
      </c>
    </row>
    <row r="1981" spans="1:24" x14ac:dyDescent="0.2">
      <c r="A1981" s="15" t="s">
        <v>21251</v>
      </c>
      <c r="K1981">
        <v>1</v>
      </c>
      <c r="O1981">
        <v>1</v>
      </c>
      <c r="Q1981">
        <v>2</v>
      </c>
      <c r="X1981">
        <v>4</v>
      </c>
    </row>
    <row r="1982" spans="1:24" x14ac:dyDescent="0.2">
      <c r="A1982" s="15" t="s">
        <v>29667</v>
      </c>
      <c r="M1982">
        <v>1</v>
      </c>
      <c r="X1982">
        <v>1</v>
      </c>
    </row>
    <row r="1983" spans="1:24" x14ac:dyDescent="0.2">
      <c r="A1983" s="15" t="s">
        <v>28766</v>
      </c>
      <c r="M1983">
        <v>1</v>
      </c>
      <c r="X1983">
        <v>1</v>
      </c>
    </row>
    <row r="1984" spans="1:24" x14ac:dyDescent="0.2">
      <c r="A1984" s="15" t="s">
        <v>32237</v>
      </c>
      <c r="N1984">
        <v>1</v>
      </c>
      <c r="X1984">
        <v>1</v>
      </c>
    </row>
    <row r="1985" spans="1:24" x14ac:dyDescent="0.2">
      <c r="A1985" s="15" t="s">
        <v>477</v>
      </c>
      <c r="B1985">
        <v>1</v>
      </c>
      <c r="X1985">
        <v>1</v>
      </c>
    </row>
    <row r="1986" spans="1:24" x14ac:dyDescent="0.2">
      <c r="A1986" s="15" t="s">
        <v>9870</v>
      </c>
      <c r="F1986">
        <v>1</v>
      </c>
      <c r="X1986">
        <v>1</v>
      </c>
    </row>
    <row r="1987" spans="1:24" x14ac:dyDescent="0.2">
      <c r="A1987" s="15" t="s">
        <v>40929</v>
      </c>
      <c r="T1987">
        <v>1</v>
      </c>
      <c r="X1987">
        <v>1</v>
      </c>
    </row>
    <row r="1988" spans="1:24" x14ac:dyDescent="0.2">
      <c r="A1988" s="15" t="s">
        <v>13918</v>
      </c>
      <c r="J1988">
        <v>1</v>
      </c>
      <c r="X1988">
        <v>1</v>
      </c>
    </row>
    <row r="1989" spans="1:24" x14ac:dyDescent="0.2">
      <c r="A1989" s="15" t="s">
        <v>32876</v>
      </c>
      <c r="P1989">
        <v>1</v>
      </c>
      <c r="X1989">
        <v>1</v>
      </c>
    </row>
    <row r="1990" spans="1:24" x14ac:dyDescent="0.2">
      <c r="A1990" s="15" t="s">
        <v>23715</v>
      </c>
      <c r="K1990">
        <v>1</v>
      </c>
      <c r="N1990">
        <v>1</v>
      </c>
      <c r="R1990">
        <v>1</v>
      </c>
      <c r="U1990">
        <v>1</v>
      </c>
      <c r="X1990">
        <v>4</v>
      </c>
    </row>
    <row r="1991" spans="1:24" x14ac:dyDescent="0.2">
      <c r="A1991" s="15" t="s">
        <v>11792</v>
      </c>
      <c r="I1991">
        <v>3</v>
      </c>
      <c r="J1991">
        <v>1</v>
      </c>
      <c r="K1991">
        <v>1</v>
      </c>
      <c r="M1991">
        <v>1</v>
      </c>
      <c r="N1991">
        <v>1</v>
      </c>
      <c r="O1991">
        <v>1</v>
      </c>
      <c r="U1991">
        <v>1</v>
      </c>
      <c r="X1991">
        <v>9</v>
      </c>
    </row>
    <row r="1992" spans="1:24" x14ac:dyDescent="0.2">
      <c r="A1992" s="15" t="s">
        <v>18318</v>
      </c>
      <c r="J1992">
        <v>1</v>
      </c>
      <c r="X1992">
        <v>1</v>
      </c>
    </row>
    <row r="1993" spans="1:24" x14ac:dyDescent="0.2">
      <c r="A1993" s="15" t="s">
        <v>23306</v>
      </c>
      <c r="J1993">
        <v>1</v>
      </c>
      <c r="X1993">
        <v>1</v>
      </c>
    </row>
    <row r="1994" spans="1:24" x14ac:dyDescent="0.2">
      <c r="A1994" s="15" t="s">
        <v>21421</v>
      </c>
      <c r="K1994">
        <v>1</v>
      </c>
      <c r="X1994">
        <v>1</v>
      </c>
    </row>
    <row r="1995" spans="1:24" x14ac:dyDescent="0.2">
      <c r="A1995" s="15" t="s">
        <v>13726</v>
      </c>
      <c r="G1995">
        <v>1</v>
      </c>
      <c r="X1995">
        <v>1</v>
      </c>
    </row>
    <row r="1996" spans="1:24" x14ac:dyDescent="0.2">
      <c r="A1996" s="15" t="s">
        <v>43712</v>
      </c>
      <c r="U1996">
        <v>1</v>
      </c>
      <c r="X1996">
        <v>1</v>
      </c>
    </row>
    <row r="1997" spans="1:24" x14ac:dyDescent="0.2">
      <c r="A1997" s="15" t="s">
        <v>10544</v>
      </c>
      <c r="G1997">
        <v>1</v>
      </c>
      <c r="X1997">
        <v>1</v>
      </c>
    </row>
    <row r="1998" spans="1:24" x14ac:dyDescent="0.2">
      <c r="A1998" s="15" t="s">
        <v>35894</v>
      </c>
      <c r="P1998">
        <v>2</v>
      </c>
      <c r="R1998">
        <v>1</v>
      </c>
      <c r="X1998">
        <v>3</v>
      </c>
    </row>
    <row r="1999" spans="1:24" x14ac:dyDescent="0.2">
      <c r="A1999" s="15" t="s">
        <v>12703</v>
      </c>
      <c r="H1999">
        <v>1</v>
      </c>
      <c r="X1999">
        <v>1</v>
      </c>
    </row>
    <row r="2000" spans="1:24" x14ac:dyDescent="0.2">
      <c r="A2000" s="15" t="s">
        <v>42218</v>
      </c>
      <c r="U2000">
        <v>1</v>
      </c>
      <c r="X2000">
        <v>1</v>
      </c>
    </row>
    <row r="2001" spans="1:24" x14ac:dyDescent="0.2">
      <c r="A2001" s="15" t="s">
        <v>268</v>
      </c>
      <c r="C2001">
        <v>1</v>
      </c>
      <c r="E2001">
        <v>1</v>
      </c>
      <c r="H2001">
        <v>1</v>
      </c>
      <c r="X2001">
        <v>3</v>
      </c>
    </row>
    <row r="2002" spans="1:24" x14ac:dyDescent="0.2">
      <c r="A2002" s="15" t="s">
        <v>19684</v>
      </c>
      <c r="K2002">
        <v>1</v>
      </c>
      <c r="X2002">
        <v>1</v>
      </c>
    </row>
    <row r="2003" spans="1:24" x14ac:dyDescent="0.2">
      <c r="A2003" s="15" t="s">
        <v>4490</v>
      </c>
      <c r="D2003">
        <v>1</v>
      </c>
      <c r="X2003">
        <v>1</v>
      </c>
    </row>
    <row r="2004" spans="1:24" x14ac:dyDescent="0.2">
      <c r="A2004" s="15" t="s">
        <v>17380</v>
      </c>
      <c r="J2004">
        <v>1</v>
      </c>
      <c r="X2004">
        <v>1</v>
      </c>
    </row>
    <row r="2005" spans="1:24" x14ac:dyDescent="0.2">
      <c r="A2005" s="15" t="s">
        <v>11847</v>
      </c>
      <c r="G2005">
        <v>1</v>
      </c>
      <c r="X2005">
        <v>1</v>
      </c>
    </row>
    <row r="2006" spans="1:24" x14ac:dyDescent="0.2">
      <c r="A2006" s="15" t="s">
        <v>28411</v>
      </c>
      <c r="P2006">
        <v>1</v>
      </c>
      <c r="X2006">
        <v>1</v>
      </c>
    </row>
    <row r="2007" spans="1:24" x14ac:dyDescent="0.2">
      <c r="A2007" s="15" t="s">
        <v>16459</v>
      </c>
      <c r="L2007">
        <v>1</v>
      </c>
      <c r="X2007">
        <v>1</v>
      </c>
    </row>
    <row r="2008" spans="1:24" x14ac:dyDescent="0.2">
      <c r="A2008" s="15" t="s">
        <v>8771</v>
      </c>
      <c r="I2008">
        <v>1</v>
      </c>
      <c r="N2008">
        <v>1</v>
      </c>
      <c r="P2008">
        <v>2</v>
      </c>
      <c r="Q2008">
        <v>1</v>
      </c>
      <c r="X2008">
        <v>5</v>
      </c>
    </row>
    <row r="2009" spans="1:24" x14ac:dyDescent="0.2">
      <c r="A2009" s="15" t="s">
        <v>37834</v>
      </c>
      <c r="S2009">
        <v>1</v>
      </c>
      <c r="X2009">
        <v>1</v>
      </c>
    </row>
    <row r="2010" spans="1:24" x14ac:dyDescent="0.2">
      <c r="A2010" s="15" t="s">
        <v>6816</v>
      </c>
      <c r="F2010">
        <v>1</v>
      </c>
      <c r="X2010">
        <v>1</v>
      </c>
    </row>
    <row r="2011" spans="1:24" x14ac:dyDescent="0.2">
      <c r="A2011" s="15" t="s">
        <v>41415</v>
      </c>
      <c r="U2011">
        <v>1</v>
      </c>
      <c r="X2011">
        <v>1</v>
      </c>
    </row>
    <row r="2012" spans="1:24" x14ac:dyDescent="0.2">
      <c r="A2012" s="15" t="s">
        <v>43497</v>
      </c>
      <c r="T2012">
        <v>1</v>
      </c>
      <c r="X2012">
        <v>1</v>
      </c>
    </row>
    <row r="2013" spans="1:24" x14ac:dyDescent="0.2">
      <c r="A2013" s="15" t="s">
        <v>23667</v>
      </c>
      <c r="K2013">
        <v>1</v>
      </c>
      <c r="X2013">
        <v>1</v>
      </c>
    </row>
    <row r="2014" spans="1:24" x14ac:dyDescent="0.2">
      <c r="A2014" s="15" t="s">
        <v>40244</v>
      </c>
      <c r="R2014">
        <v>1</v>
      </c>
      <c r="X2014">
        <v>1</v>
      </c>
    </row>
    <row r="2015" spans="1:24" x14ac:dyDescent="0.2">
      <c r="A2015" s="15" t="s">
        <v>15934</v>
      </c>
      <c r="H2015">
        <v>1</v>
      </c>
      <c r="X2015">
        <v>1</v>
      </c>
    </row>
    <row r="2016" spans="1:24" x14ac:dyDescent="0.2">
      <c r="A2016" s="15" t="s">
        <v>43848</v>
      </c>
      <c r="V2016">
        <v>1</v>
      </c>
      <c r="X2016">
        <v>1</v>
      </c>
    </row>
    <row r="2017" spans="1:24" x14ac:dyDescent="0.2">
      <c r="A2017" s="15" t="s">
        <v>42757</v>
      </c>
      <c r="U2017">
        <v>1</v>
      </c>
      <c r="X2017">
        <v>1</v>
      </c>
    </row>
    <row r="2018" spans="1:24" x14ac:dyDescent="0.2">
      <c r="A2018" s="15" t="s">
        <v>43253</v>
      </c>
      <c r="T2018">
        <v>1</v>
      </c>
      <c r="X2018">
        <v>1</v>
      </c>
    </row>
    <row r="2019" spans="1:24" x14ac:dyDescent="0.2">
      <c r="A2019" s="15" t="s">
        <v>12247</v>
      </c>
      <c r="F2019">
        <v>1</v>
      </c>
      <c r="X2019">
        <v>1</v>
      </c>
    </row>
    <row r="2020" spans="1:24" x14ac:dyDescent="0.2">
      <c r="A2020" s="15" t="s">
        <v>20248</v>
      </c>
      <c r="K2020">
        <v>1</v>
      </c>
      <c r="X2020">
        <v>1</v>
      </c>
    </row>
    <row r="2021" spans="1:24" x14ac:dyDescent="0.2">
      <c r="A2021" s="15" t="s">
        <v>41615</v>
      </c>
      <c r="T2021">
        <v>1</v>
      </c>
      <c r="X2021">
        <v>1</v>
      </c>
    </row>
    <row r="2022" spans="1:24" x14ac:dyDescent="0.2">
      <c r="A2022" s="15" t="s">
        <v>23262</v>
      </c>
      <c r="L2022">
        <v>1</v>
      </c>
      <c r="X2022">
        <v>1</v>
      </c>
    </row>
    <row r="2023" spans="1:24" x14ac:dyDescent="0.2">
      <c r="A2023" s="15" t="s">
        <v>31986</v>
      </c>
      <c r="N2023">
        <v>1</v>
      </c>
      <c r="X2023">
        <v>1</v>
      </c>
    </row>
    <row r="2024" spans="1:24" x14ac:dyDescent="0.2">
      <c r="A2024" s="15" t="s">
        <v>19486</v>
      </c>
      <c r="I2024">
        <v>1</v>
      </c>
      <c r="X2024">
        <v>1</v>
      </c>
    </row>
    <row r="2025" spans="1:24" x14ac:dyDescent="0.2">
      <c r="A2025" s="15" t="s">
        <v>12618</v>
      </c>
      <c r="H2025">
        <v>1</v>
      </c>
      <c r="X2025">
        <v>1</v>
      </c>
    </row>
    <row r="2026" spans="1:24" x14ac:dyDescent="0.2">
      <c r="A2026" s="15" t="s">
        <v>21290</v>
      </c>
      <c r="S2026">
        <v>1</v>
      </c>
      <c r="X2026">
        <v>1</v>
      </c>
    </row>
    <row r="2027" spans="1:24" x14ac:dyDescent="0.2">
      <c r="A2027" s="15" t="s">
        <v>24527</v>
      </c>
      <c r="N2027">
        <v>1</v>
      </c>
      <c r="U2027">
        <v>1</v>
      </c>
      <c r="X2027">
        <v>2</v>
      </c>
    </row>
    <row r="2028" spans="1:24" x14ac:dyDescent="0.2">
      <c r="A2028" s="15" t="s">
        <v>6205</v>
      </c>
      <c r="D2028">
        <v>1</v>
      </c>
      <c r="X2028">
        <v>1</v>
      </c>
    </row>
    <row r="2029" spans="1:24" x14ac:dyDescent="0.2">
      <c r="A2029" s="15" t="s">
        <v>1786</v>
      </c>
      <c r="F2029">
        <v>1</v>
      </c>
      <c r="G2029">
        <v>1</v>
      </c>
      <c r="X2029">
        <v>2</v>
      </c>
    </row>
    <row r="2030" spans="1:24" x14ac:dyDescent="0.2">
      <c r="A2030" s="15" t="s">
        <v>36754</v>
      </c>
      <c r="R2030">
        <v>1</v>
      </c>
      <c r="X2030">
        <v>1</v>
      </c>
    </row>
    <row r="2031" spans="1:24" x14ac:dyDescent="0.2">
      <c r="A2031" s="15" t="s">
        <v>36573</v>
      </c>
      <c r="R2031">
        <v>1</v>
      </c>
      <c r="X2031">
        <v>1</v>
      </c>
    </row>
    <row r="2032" spans="1:24" x14ac:dyDescent="0.2">
      <c r="A2032" s="15" t="s">
        <v>8882</v>
      </c>
      <c r="G2032">
        <v>1</v>
      </c>
      <c r="X2032">
        <v>1</v>
      </c>
    </row>
    <row r="2033" spans="1:24" x14ac:dyDescent="0.2">
      <c r="A2033" s="15" t="s">
        <v>41843</v>
      </c>
      <c r="U2033">
        <v>1</v>
      </c>
      <c r="X2033">
        <v>1</v>
      </c>
    </row>
    <row r="2034" spans="1:24" x14ac:dyDescent="0.2">
      <c r="A2034" s="15" t="s">
        <v>5230</v>
      </c>
      <c r="C2034">
        <v>1</v>
      </c>
      <c r="F2034">
        <v>1</v>
      </c>
      <c r="J2034">
        <v>1</v>
      </c>
      <c r="X2034">
        <v>3</v>
      </c>
    </row>
    <row r="2035" spans="1:24" x14ac:dyDescent="0.2">
      <c r="A2035" s="15" t="s">
        <v>5598</v>
      </c>
      <c r="D2035">
        <v>1</v>
      </c>
      <c r="J2035">
        <v>1</v>
      </c>
      <c r="L2035">
        <v>1</v>
      </c>
      <c r="N2035">
        <v>1</v>
      </c>
      <c r="S2035">
        <v>1</v>
      </c>
      <c r="X2035">
        <v>5</v>
      </c>
    </row>
    <row r="2036" spans="1:24" x14ac:dyDescent="0.2">
      <c r="A2036" s="15" t="s">
        <v>38338</v>
      </c>
      <c r="R2036">
        <v>1</v>
      </c>
      <c r="X2036">
        <v>1</v>
      </c>
    </row>
    <row r="2037" spans="1:24" x14ac:dyDescent="0.2">
      <c r="A2037" s="15" t="s">
        <v>22551</v>
      </c>
      <c r="J2037">
        <v>1</v>
      </c>
      <c r="X2037">
        <v>1</v>
      </c>
    </row>
    <row r="2038" spans="1:24" x14ac:dyDescent="0.2">
      <c r="A2038" s="15" t="s">
        <v>27077</v>
      </c>
      <c r="L2038">
        <v>1</v>
      </c>
      <c r="X2038">
        <v>1</v>
      </c>
    </row>
    <row r="2039" spans="1:24" x14ac:dyDescent="0.2">
      <c r="A2039" s="15" t="s">
        <v>13128</v>
      </c>
      <c r="I2039">
        <v>1</v>
      </c>
      <c r="X2039">
        <v>1</v>
      </c>
    </row>
    <row r="2040" spans="1:24" x14ac:dyDescent="0.2">
      <c r="A2040" s="15" t="s">
        <v>16532</v>
      </c>
      <c r="P2040">
        <v>1</v>
      </c>
      <c r="X2040">
        <v>1</v>
      </c>
    </row>
    <row r="2041" spans="1:24" x14ac:dyDescent="0.2">
      <c r="A2041" s="15" t="s">
        <v>1767</v>
      </c>
      <c r="I2041">
        <v>1</v>
      </c>
      <c r="X2041">
        <v>1</v>
      </c>
    </row>
    <row r="2042" spans="1:24" s="17" customFormat="1" x14ac:dyDescent="0.2">
      <c r="A2042" s="16" t="s">
        <v>11114</v>
      </c>
      <c r="G2042" s="17">
        <v>1</v>
      </c>
      <c r="I2042" s="17">
        <v>2</v>
      </c>
      <c r="J2042" s="17">
        <v>1</v>
      </c>
      <c r="L2042" s="17">
        <v>3</v>
      </c>
      <c r="M2042" s="17">
        <v>1</v>
      </c>
      <c r="N2042" s="17">
        <v>1</v>
      </c>
      <c r="O2042" s="17">
        <v>3</v>
      </c>
      <c r="P2042" s="17">
        <v>2</v>
      </c>
      <c r="R2042" s="17">
        <v>1</v>
      </c>
      <c r="S2042" s="17">
        <v>1</v>
      </c>
      <c r="T2042" s="17">
        <v>2</v>
      </c>
      <c r="X2042" s="17">
        <v>18</v>
      </c>
    </row>
    <row r="2043" spans="1:24" x14ac:dyDescent="0.2">
      <c r="A2043" s="15" t="s">
        <v>4535</v>
      </c>
      <c r="D2043">
        <v>1</v>
      </c>
      <c r="J2043">
        <v>1</v>
      </c>
      <c r="L2043">
        <v>1</v>
      </c>
      <c r="P2043">
        <v>1</v>
      </c>
      <c r="T2043">
        <v>1</v>
      </c>
      <c r="X2043">
        <v>5</v>
      </c>
    </row>
    <row r="2044" spans="1:24" x14ac:dyDescent="0.2">
      <c r="A2044" s="15" t="s">
        <v>22918</v>
      </c>
      <c r="K2044">
        <v>1</v>
      </c>
      <c r="X2044">
        <v>1</v>
      </c>
    </row>
    <row r="2045" spans="1:24" x14ac:dyDescent="0.2">
      <c r="A2045" s="15" t="s">
        <v>21861</v>
      </c>
      <c r="K2045">
        <v>1</v>
      </c>
      <c r="X2045">
        <v>1</v>
      </c>
    </row>
    <row r="2046" spans="1:24" x14ac:dyDescent="0.2">
      <c r="A2046" s="15" t="s">
        <v>6012</v>
      </c>
      <c r="E2046">
        <v>2</v>
      </c>
      <c r="G2046">
        <v>2</v>
      </c>
      <c r="H2046">
        <v>1</v>
      </c>
      <c r="K2046">
        <v>1</v>
      </c>
      <c r="Q2046">
        <v>1</v>
      </c>
      <c r="X2046">
        <v>7</v>
      </c>
    </row>
    <row r="2047" spans="1:24" x14ac:dyDescent="0.2">
      <c r="A2047" s="15" t="s">
        <v>15758</v>
      </c>
      <c r="S2047">
        <v>1</v>
      </c>
      <c r="X2047">
        <v>1</v>
      </c>
    </row>
    <row r="2048" spans="1:24" x14ac:dyDescent="0.2">
      <c r="A2048" s="15" t="s">
        <v>2819</v>
      </c>
      <c r="D2048">
        <v>1</v>
      </c>
      <c r="X2048">
        <v>1</v>
      </c>
    </row>
    <row r="2049" spans="1:24" x14ac:dyDescent="0.2">
      <c r="A2049" s="15" t="s">
        <v>39473</v>
      </c>
      <c r="R2049">
        <v>1</v>
      </c>
      <c r="X2049">
        <v>1</v>
      </c>
    </row>
    <row r="2050" spans="1:24" x14ac:dyDescent="0.2">
      <c r="A2050" s="15" t="s">
        <v>7852</v>
      </c>
      <c r="E2050">
        <v>1</v>
      </c>
      <c r="X2050">
        <v>1</v>
      </c>
    </row>
    <row r="2051" spans="1:24" x14ac:dyDescent="0.2">
      <c r="A2051" s="15" t="s">
        <v>1853</v>
      </c>
      <c r="C2051">
        <v>2</v>
      </c>
      <c r="J2051">
        <v>1</v>
      </c>
      <c r="K2051">
        <v>1</v>
      </c>
      <c r="X2051">
        <v>4</v>
      </c>
    </row>
    <row r="2052" spans="1:24" x14ac:dyDescent="0.2">
      <c r="A2052" s="15" t="s">
        <v>16077</v>
      </c>
      <c r="I2052">
        <v>1</v>
      </c>
      <c r="X2052">
        <v>1</v>
      </c>
    </row>
    <row r="2053" spans="1:24" x14ac:dyDescent="0.2">
      <c r="A2053" s="15" t="s">
        <v>11784</v>
      </c>
      <c r="F2053">
        <v>1</v>
      </c>
      <c r="X2053">
        <v>1</v>
      </c>
    </row>
    <row r="2054" spans="1:24" x14ac:dyDescent="0.2">
      <c r="A2054" s="15" t="s">
        <v>2925</v>
      </c>
      <c r="C2054">
        <v>1</v>
      </c>
      <c r="D2054">
        <v>1</v>
      </c>
      <c r="X2054">
        <v>2</v>
      </c>
    </row>
    <row r="2055" spans="1:24" x14ac:dyDescent="0.2">
      <c r="A2055" s="15" t="s">
        <v>13182</v>
      </c>
      <c r="H2055">
        <v>1</v>
      </c>
      <c r="J2055">
        <v>1</v>
      </c>
      <c r="X2055">
        <v>2</v>
      </c>
    </row>
    <row r="2056" spans="1:24" x14ac:dyDescent="0.2">
      <c r="A2056" s="15" t="s">
        <v>38657</v>
      </c>
      <c r="S2056">
        <v>1</v>
      </c>
      <c r="X2056">
        <v>1</v>
      </c>
    </row>
    <row r="2057" spans="1:24" x14ac:dyDescent="0.2">
      <c r="A2057" s="15" t="s">
        <v>27172</v>
      </c>
      <c r="T2057">
        <v>1</v>
      </c>
      <c r="X2057">
        <v>1</v>
      </c>
    </row>
    <row r="2058" spans="1:24" x14ac:dyDescent="0.2">
      <c r="A2058" s="15" t="s">
        <v>32386</v>
      </c>
      <c r="N2058">
        <v>1</v>
      </c>
      <c r="X2058">
        <v>1</v>
      </c>
    </row>
    <row r="2059" spans="1:24" x14ac:dyDescent="0.2">
      <c r="A2059" s="15" t="s">
        <v>38641</v>
      </c>
      <c r="R2059">
        <v>1</v>
      </c>
      <c r="X2059">
        <v>1</v>
      </c>
    </row>
    <row r="2060" spans="1:24" x14ac:dyDescent="0.2">
      <c r="A2060" s="15" t="s">
        <v>23027</v>
      </c>
      <c r="P2060">
        <v>1</v>
      </c>
      <c r="X2060">
        <v>1</v>
      </c>
    </row>
    <row r="2061" spans="1:24" x14ac:dyDescent="0.2">
      <c r="A2061" s="15" t="s">
        <v>16549</v>
      </c>
      <c r="I2061">
        <v>1</v>
      </c>
      <c r="X2061">
        <v>1</v>
      </c>
    </row>
    <row r="2062" spans="1:24" x14ac:dyDescent="0.2">
      <c r="A2062" s="15" t="s">
        <v>37207</v>
      </c>
      <c r="P2062">
        <v>1</v>
      </c>
      <c r="X2062">
        <v>1</v>
      </c>
    </row>
    <row r="2063" spans="1:24" x14ac:dyDescent="0.2">
      <c r="A2063" s="15" t="s">
        <v>37436</v>
      </c>
      <c r="R2063">
        <v>1</v>
      </c>
      <c r="X2063">
        <v>1</v>
      </c>
    </row>
    <row r="2064" spans="1:24" x14ac:dyDescent="0.2">
      <c r="A2064" s="15" t="s">
        <v>40669</v>
      </c>
      <c r="T2064">
        <v>1</v>
      </c>
      <c r="X2064">
        <v>1</v>
      </c>
    </row>
    <row r="2065" spans="1:24" x14ac:dyDescent="0.2">
      <c r="A2065" s="15" t="s">
        <v>13785</v>
      </c>
      <c r="N2065">
        <v>1</v>
      </c>
      <c r="X2065">
        <v>1</v>
      </c>
    </row>
    <row r="2066" spans="1:24" x14ac:dyDescent="0.2">
      <c r="A2066" s="15" t="s">
        <v>13466</v>
      </c>
      <c r="G2066">
        <v>1</v>
      </c>
      <c r="R2066">
        <v>1</v>
      </c>
      <c r="X2066">
        <v>2</v>
      </c>
    </row>
    <row r="2067" spans="1:24" x14ac:dyDescent="0.2">
      <c r="A2067" s="15" t="s">
        <v>14727</v>
      </c>
      <c r="H2067">
        <v>1</v>
      </c>
      <c r="X2067">
        <v>1</v>
      </c>
    </row>
    <row r="2068" spans="1:24" x14ac:dyDescent="0.2">
      <c r="A2068" s="15" t="s">
        <v>38881</v>
      </c>
      <c r="Q2068">
        <v>1</v>
      </c>
      <c r="X2068">
        <v>1</v>
      </c>
    </row>
    <row r="2069" spans="1:24" x14ac:dyDescent="0.2">
      <c r="A2069" s="15" t="s">
        <v>32118</v>
      </c>
      <c r="O2069">
        <v>1</v>
      </c>
      <c r="Q2069">
        <v>1</v>
      </c>
      <c r="R2069">
        <v>1</v>
      </c>
      <c r="U2069">
        <v>1</v>
      </c>
      <c r="V2069">
        <v>1</v>
      </c>
      <c r="X2069">
        <v>5</v>
      </c>
    </row>
    <row r="2070" spans="1:24" x14ac:dyDescent="0.2">
      <c r="A2070" s="15" t="s">
        <v>10666</v>
      </c>
      <c r="G2070">
        <v>1</v>
      </c>
      <c r="X2070">
        <v>1</v>
      </c>
    </row>
    <row r="2071" spans="1:24" x14ac:dyDescent="0.2">
      <c r="A2071" s="15" t="s">
        <v>41106</v>
      </c>
      <c r="T2071">
        <v>1</v>
      </c>
      <c r="X2071">
        <v>1</v>
      </c>
    </row>
    <row r="2072" spans="1:24" s="17" customFormat="1" x14ac:dyDescent="0.2">
      <c r="A2072" s="16" t="s">
        <v>312</v>
      </c>
      <c r="B2072" s="17">
        <v>1</v>
      </c>
      <c r="C2072" s="17">
        <v>1</v>
      </c>
      <c r="D2072" s="17">
        <v>1</v>
      </c>
      <c r="H2072" s="17">
        <v>1</v>
      </c>
      <c r="J2072" s="17">
        <v>1</v>
      </c>
      <c r="L2072" s="17">
        <v>1</v>
      </c>
      <c r="N2072" s="17">
        <v>2</v>
      </c>
      <c r="O2072" s="17">
        <v>1</v>
      </c>
      <c r="P2072" s="17">
        <v>1</v>
      </c>
      <c r="T2072" s="17">
        <v>1</v>
      </c>
      <c r="U2072" s="17">
        <v>2</v>
      </c>
      <c r="X2072" s="17">
        <v>13</v>
      </c>
    </row>
    <row r="2073" spans="1:24" x14ac:dyDescent="0.2">
      <c r="A2073" s="15" t="s">
        <v>39564</v>
      </c>
      <c r="S2073">
        <v>1</v>
      </c>
      <c r="X2073">
        <v>1</v>
      </c>
    </row>
    <row r="2074" spans="1:24" x14ac:dyDescent="0.2">
      <c r="A2074" s="15" t="s">
        <v>4772</v>
      </c>
      <c r="D2074">
        <v>1</v>
      </c>
      <c r="X2074">
        <v>1</v>
      </c>
    </row>
    <row r="2075" spans="1:24" x14ac:dyDescent="0.2">
      <c r="A2075" s="15" t="s">
        <v>10339</v>
      </c>
      <c r="E2075">
        <v>1</v>
      </c>
      <c r="X2075">
        <v>1</v>
      </c>
    </row>
    <row r="2076" spans="1:24" x14ac:dyDescent="0.2">
      <c r="A2076" s="15" t="s">
        <v>20748</v>
      </c>
      <c r="R2076">
        <v>1</v>
      </c>
      <c r="T2076">
        <v>1</v>
      </c>
      <c r="V2076">
        <v>1</v>
      </c>
      <c r="X2076">
        <v>3</v>
      </c>
    </row>
    <row r="2077" spans="1:24" x14ac:dyDescent="0.2">
      <c r="A2077" s="15" t="s">
        <v>5654</v>
      </c>
      <c r="C2077">
        <v>1</v>
      </c>
      <c r="E2077">
        <v>1</v>
      </c>
      <c r="I2077">
        <v>1</v>
      </c>
      <c r="X2077">
        <v>3</v>
      </c>
    </row>
    <row r="2078" spans="1:24" x14ac:dyDescent="0.2">
      <c r="A2078" s="15" t="s">
        <v>5557</v>
      </c>
      <c r="C2078">
        <v>1</v>
      </c>
      <c r="X2078">
        <v>1</v>
      </c>
    </row>
    <row r="2079" spans="1:24" x14ac:dyDescent="0.2">
      <c r="A2079" s="15" t="s">
        <v>22808</v>
      </c>
      <c r="K2079">
        <v>1</v>
      </c>
      <c r="M2079">
        <v>1</v>
      </c>
      <c r="X2079">
        <v>2</v>
      </c>
    </row>
    <row r="2080" spans="1:24" x14ac:dyDescent="0.2">
      <c r="A2080" s="15" t="s">
        <v>31641</v>
      </c>
      <c r="Q2080">
        <v>2</v>
      </c>
      <c r="X2080">
        <v>2</v>
      </c>
    </row>
    <row r="2081" spans="1:24" x14ac:dyDescent="0.2">
      <c r="A2081" s="15" t="s">
        <v>4627</v>
      </c>
      <c r="B2081">
        <v>1</v>
      </c>
      <c r="X2081">
        <v>1</v>
      </c>
    </row>
    <row r="2082" spans="1:24" x14ac:dyDescent="0.2">
      <c r="A2082" s="15" t="s">
        <v>21067</v>
      </c>
      <c r="J2082">
        <v>1</v>
      </c>
      <c r="X2082">
        <v>1</v>
      </c>
    </row>
    <row r="2083" spans="1:24" x14ac:dyDescent="0.2">
      <c r="A2083" s="15" t="s">
        <v>10136</v>
      </c>
      <c r="G2083">
        <v>1</v>
      </c>
      <c r="X2083">
        <v>1</v>
      </c>
    </row>
    <row r="2084" spans="1:24" x14ac:dyDescent="0.2">
      <c r="A2084" s="15" t="s">
        <v>26724</v>
      </c>
      <c r="L2084">
        <v>1</v>
      </c>
      <c r="X2084">
        <v>1</v>
      </c>
    </row>
    <row r="2085" spans="1:24" x14ac:dyDescent="0.2">
      <c r="A2085" s="15" t="s">
        <v>30568</v>
      </c>
      <c r="N2085">
        <v>1</v>
      </c>
      <c r="P2085">
        <v>1</v>
      </c>
      <c r="X2085">
        <v>2</v>
      </c>
    </row>
    <row r="2086" spans="1:24" x14ac:dyDescent="0.2">
      <c r="A2086" s="15" t="s">
        <v>7717</v>
      </c>
      <c r="D2086">
        <v>1</v>
      </c>
      <c r="X2086">
        <v>1</v>
      </c>
    </row>
    <row r="2087" spans="1:24" x14ac:dyDescent="0.2">
      <c r="A2087" s="15" t="s">
        <v>2423</v>
      </c>
      <c r="B2087">
        <v>1</v>
      </c>
      <c r="E2087">
        <v>1</v>
      </c>
      <c r="L2087">
        <v>1</v>
      </c>
      <c r="X2087">
        <v>3</v>
      </c>
    </row>
    <row r="2088" spans="1:24" x14ac:dyDescent="0.2">
      <c r="A2088" s="15" t="s">
        <v>25644</v>
      </c>
      <c r="K2088">
        <v>1</v>
      </c>
      <c r="S2088">
        <v>1</v>
      </c>
      <c r="X2088">
        <v>2</v>
      </c>
    </row>
    <row r="2089" spans="1:24" x14ac:dyDescent="0.2">
      <c r="A2089" s="15" t="s">
        <v>19014</v>
      </c>
      <c r="I2089">
        <v>1</v>
      </c>
      <c r="X2089">
        <v>1</v>
      </c>
    </row>
    <row r="2090" spans="1:24" x14ac:dyDescent="0.2">
      <c r="A2090" s="15" t="s">
        <v>27931</v>
      </c>
      <c r="N2090">
        <v>1</v>
      </c>
      <c r="X2090">
        <v>1</v>
      </c>
    </row>
    <row r="2091" spans="1:24" x14ac:dyDescent="0.2">
      <c r="A2091" s="15" t="s">
        <v>37010</v>
      </c>
      <c r="V2091">
        <v>1</v>
      </c>
      <c r="X2091">
        <v>1</v>
      </c>
    </row>
    <row r="2092" spans="1:24" x14ac:dyDescent="0.2">
      <c r="A2092" s="15" t="s">
        <v>39534</v>
      </c>
      <c r="R2092">
        <v>1</v>
      </c>
      <c r="U2092">
        <v>1</v>
      </c>
      <c r="X2092">
        <v>2</v>
      </c>
    </row>
    <row r="2093" spans="1:24" x14ac:dyDescent="0.2">
      <c r="A2093" s="15" t="s">
        <v>40785</v>
      </c>
      <c r="S2093">
        <v>1</v>
      </c>
      <c r="X2093">
        <v>1</v>
      </c>
    </row>
    <row r="2094" spans="1:24" x14ac:dyDescent="0.2">
      <c r="A2094" s="15" t="s">
        <v>40139</v>
      </c>
      <c r="R2094">
        <v>1</v>
      </c>
      <c r="X2094">
        <v>1</v>
      </c>
    </row>
    <row r="2095" spans="1:24" x14ac:dyDescent="0.2">
      <c r="A2095" s="15" t="s">
        <v>31199</v>
      </c>
      <c r="S2095">
        <v>1</v>
      </c>
      <c r="T2095">
        <v>1</v>
      </c>
      <c r="U2095">
        <v>1</v>
      </c>
      <c r="X2095">
        <v>3</v>
      </c>
    </row>
    <row r="2096" spans="1:24" x14ac:dyDescent="0.2">
      <c r="A2096" s="15" t="s">
        <v>4164</v>
      </c>
      <c r="B2096">
        <v>1</v>
      </c>
      <c r="E2096">
        <v>1</v>
      </c>
      <c r="H2096">
        <v>2</v>
      </c>
      <c r="X2096">
        <v>4</v>
      </c>
    </row>
    <row r="2097" spans="1:24" x14ac:dyDescent="0.2">
      <c r="A2097" s="15" t="s">
        <v>5810</v>
      </c>
      <c r="D2097">
        <v>1</v>
      </c>
      <c r="X2097">
        <v>1</v>
      </c>
    </row>
    <row r="2098" spans="1:24" x14ac:dyDescent="0.2">
      <c r="A2098" s="15" t="s">
        <v>10896</v>
      </c>
      <c r="N2098">
        <v>2</v>
      </c>
      <c r="X2098">
        <v>2</v>
      </c>
    </row>
    <row r="2099" spans="1:24" x14ac:dyDescent="0.2">
      <c r="A2099" s="15" t="s">
        <v>12262</v>
      </c>
      <c r="G2099">
        <v>1</v>
      </c>
      <c r="M2099">
        <v>1</v>
      </c>
      <c r="Q2099">
        <v>1</v>
      </c>
      <c r="X2099">
        <v>3</v>
      </c>
    </row>
    <row r="2100" spans="1:24" x14ac:dyDescent="0.2">
      <c r="A2100" s="15" t="s">
        <v>41186</v>
      </c>
      <c r="U2100">
        <v>1</v>
      </c>
      <c r="X2100">
        <v>1</v>
      </c>
    </row>
    <row r="2101" spans="1:24" x14ac:dyDescent="0.2">
      <c r="A2101" s="15" t="s">
        <v>15219</v>
      </c>
      <c r="M2101">
        <v>1</v>
      </c>
      <c r="U2101">
        <v>1</v>
      </c>
      <c r="X2101">
        <v>2</v>
      </c>
    </row>
    <row r="2102" spans="1:24" x14ac:dyDescent="0.2">
      <c r="A2102" s="15" t="s">
        <v>6715</v>
      </c>
      <c r="G2102">
        <v>1</v>
      </c>
      <c r="X2102">
        <v>1</v>
      </c>
    </row>
    <row r="2103" spans="1:24" x14ac:dyDescent="0.2">
      <c r="A2103" s="15" t="s">
        <v>14029</v>
      </c>
      <c r="I2103">
        <v>1</v>
      </c>
      <c r="X2103">
        <v>1</v>
      </c>
    </row>
    <row r="2104" spans="1:24" x14ac:dyDescent="0.2">
      <c r="A2104" s="15" t="s">
        <v>31994</v>
      </c>
      <c r="P2104">
        <v>1</v>
      </c>
      <c r="X2104">
        <v>1</v>
      </c>
    </row>
    <row r="2105" spans="1:24" x14ac:dyDescent="0.2">
      <c r="A2105" s="15" t="s">
        <v>36327</v>
      </c>
      <c r="R2105">
        <v>1</v>
      </c>
      <c r="S2105">
        <v>1</v>
      </c>
      <c r="X2105">
        <v>2</v>
      </c>
    </row>
    <row r="2106" spans="1:24" x14ac:dyDescent="0.2">
      <c r="A2106" s="15" t="s">
        <v>22720</v>
      </c>
      <c r="K2106">
        <v>1</v>
      </c>
      <c r="X2106">
        <v>1</v>
      </c>
    </row>
    <row r="2107" spans="1:24" x14ac:dyDescent="0.2">
      <c r="A2107" s="15" t="s">
        <v>11356</v>
      </c>
      <c r="G2107">
        <v>1</v>
      </c>
      <c r="I2107">
        <v>1</v>
      </c>
      <c r="N2107">
        <v>1</v>
      </c>
      <c r="X2107">
        <v>3</v>
      </c>
    </row>
    <row r="2108" spans="1:24" x14ac:dyDescent="0.2">
      <c r="A2108" s="15" t="s">
        <v>43357</v>
      </c>
      <c r="U2108">
        <v>1</v>
      </c>
      <c r="X2108">
        <v>1</v>
      </c>
    </row>
    <row r="2109" spans="1:24" x14ac:dyDescent="0.2">
      <c r="A2109" s="15" t="s">
        <v>26715</v>
      </c>
      <c r="L2109">
        <v>1</v>
      </c>
      <c r="X2109">
        <v>1</v>
      </c>
    </row>
    <row r="2110" spans="1:24" x14ac:dyDescent="0.2">
      <c r="A2110" s="15" t="s">
        <v>40219</v>
      </c>
      <c r="T2110">
        <v>1</v>
      </c>
      <c r="X2110">
        <v>1</v>
      </c>
    </row>
    <row r="2111" spans="1:24" x14ac:dyDescent="0.2">
      <c r="A2111" s="15" t="s">
        <v>34463</v>
      </c>
      <c r="P2111">
        <v>1</v>
      </c>
      <c r="X2111">
        <v>1</v>
      </c>
    </row>
    <row r="2112" spans="1:24" x14ac:dyDescent="0.2">
      <c r="A2112" s="15" t="s">
        <v>34678</v>
      </c>
      <c r="P2112">
        <v>1</v>
      </c>
      <c r="X2112">
        <v>1</v>
      </c>
    </row>
    <row r="2113" spans="1:24" x14ac:dyDescent="0.2">
      <c r="A2113" s="15" t="s">
        <v>25950</v>
      </c>
      <c r="L2113">
        <v>1</v>
      </c>
      <c r="X2113">
        <v>1</v>
      </c>
    </row>
    <row r="2114" spans="1:24" x14ac:dyDescent="0.2">
      <c r="A2114" s="15" t="s">
        <v>29451</v>
      </c>
      <c r="M2114">
        <v>1</v>
      </c>
      <c r="X2114">
        <v>1</v>
      </c>
    </row>
    <row r="2115" spans="1:24" x14ac:dyDescent="0.2">
      <c r="A2115" s="15" t="s">
        <v>36217</v>
      </c>
      <c r="S2115">
        <v>1</v>
      </c>
      <c r="X2115">
        <v>1</v>
      </c>
    </row>
    <row r="2116" spans="1:24" x14ac:dyDescent="0.2">
      <c r="A2116" s="15" t="s">
        <v>36368</v>
      </c>
      <c r="Q2116">
        <v>1</v>
      </c>
      <c r="X2116">
        <v>1</v>
      </c>
    </row>
    <row r="2117" spans="1:24" x14ac:dyDescent="0.2">
      <c r="A2117" s="15" t="s">
        <v>15727</v>
      </c>
      <c r="I2117">
        <v>1</v>
      </c>
      <c r="J2117">
        <v>1</v>
      </c>
      <c r="S2117">
        <v>1</v>
      </c>
      <c r="X2117">
        <v>3</v>
      </c>
    </row>
    <row r="2118" spans="1:24" x14ac:dyDescent="0.2">
      <c r="A2118" s="15" t="s">
        <v>22357</v>
      </c>
      <c r="O2118">
        <v>1</v>
      </c>
      <c r="X2118">
        <v>1</v>
      </c>
    </row>
    <row r="2119" spans="1:24" x14ac:dyDescent="0.2">
      <c r="A2119" s="15" t="s">
        <v>27390</v>
      </c>
      <c r="N2119">
        <v>1</v>
      </c>
      <c r="Q2119">
        <v>1</v>
      </c>
      <c r="X2119">
        <v>2</v>
      </c>
    </row>
    <row r="2120" spans="1:24" x14ac:dyDescent="0.2">
      <c r="A2120" s="15" t="s">
        <v>37903</v>
      </c>
      <c r="T2120">
        <v>1</v>
      </c>
      <c r="X2120">
        <v>1</v>
      </c>
    </row>
    <row r="2121" spans="1:24" x14ac:dyDescent="0.2">
      <c r="A2121" s="15" t="s">
        <v>721</v>
      </c>
      <c r="C2121">
        <v>1</v>
      </c>
      <c r="X2121">
        <v>1</v>
      </c>
    </row>
    <row r="2122" spans="1:24" x14ac:dyDescent="0.2">
      <c r="A2122" s="15" t="s">
        <v>18589</v>
      </c>
      <c r="R2122">
        <v>1</v>
      </c>
      <c r="X2122">
        <v>1</v>
      </c>
    </row>
    <row r="2123" spans="1:24" x14ac:dyDescent="0.2">
      <c r="A2123" s="15" t="s">
        <v>8352</v>
      </c>
      <c r="F2123">
        <v>1</v>
      </c>
      <c r="X2123">
        <v>1</v>
      </c>
    </row>
    <row r="2124" spans="1:24" x14ac:dyDescent="0.2">
      <c r="A2124" s="15" t="s">
        <v>30895</v>
      </c>
      <c r="O2124">
        <v>1</v>
      </c>
      <c r="X2124">
        <v>1</v>
      </c>
    </row>
    <row r="2125" spans="1:24" x14ac:dyDescent="0.2">
      <c r="A2125" s="15" t="s">
        <v>38416</v>
      </c>
      <c r="R2125">
        <v>1</v>
      </c>
      <c r="X2125">
        <v>1</v>
      </c>
    </row>
    <row r="2126" spans="1:24" x14ac:dyDescent="0.2">
      <c r="A2126" s="15" t="s">
        <v>10819</v>
      </c>
      <c r="G2126">
        <v>1</v>
      </c>
      <c r="I2126">
        <v>1</v>
      </c>
      <c r="J2126">
        <v>1</v>
      </c>
      <c r="X2126">
        <v>3</v>
      </c>
    </row>
    <row r="2127" spans="1:24" x14ac:dyDescent="0.2">
      <c r="A2127" s="15" t="s">
        <v>3421</v>
      </c>
      <c r="C2127">
        <v>1</v>
      </c>
      <c r="M2127">
        <v>1</v>
      </c>
      <c r="O2127">
        <v>1</v>
      </c>
      <c r="Q2127">
        <v>1</v>
      </c>
      <c r="S2127">
        <v>1</v>
      </c>
      <c r="X2127">
        <v>5</v>
      </c>
    </row>
    <row r="2128" spans="1:24" x14ac:dyDescent="0.2">
      <c r="A2128" s="15" t="s">
        <v>3190</v>
      </c>
      <c r="D2128">
        <v>2</v>
      </c>
      <c r="F2128">
        <v>1</v>
      </c>
      <c r="H2128">
        <v>3</v>
      </c>
      <c r="I2128">
        <v>1</v>
      </c>
      <c r="X2128">
        <v>7</v>
      </c>
    </row>
    <row r="2129" spans="1:24" x14ac:dyDescent="0.2">
      <c r="A2129" s="15" t="s">
        <v>1266</v>
      </c>
      <c r="T2129">
        <v>1</v>
      </c>
      <c r="X2129">
        <v>1</v>
      </c>
    </row>
    <row r="2130" spans="1:24" x14ac:dyDescent="0.2">
      <c r="A2130" s="15" t="s">
        <v>20859</v>
      </c>
      <c r="P2130">
        <v>1</v>
      </c>
      <c r="X2130">
        <v>1</v>
      </c>
    </row>
    <row r="2131" spans="1:24" x14ac:dyDescent="0.2">
      <c r="A2131" s="15" t="s">
        <v>7301</v>
      </c>
      <c r="F2131">
        <v>1</v>
      </c>
      <c r="X2131">
        <v>1</v>
      </c>
    </row>
    <row r="2132" spans="1:24" x14ac:dyDescent="0.2">
      <c r="A2132" s="15" t="s">
        <v>43728</v>
      </c>
      <c r="U2132">
        <v>1</v>
      </c>
      <c r="X2132">
        <v>1</v>
      </c>
    </row>
    <row r="2133" spans="1:24" x14ac:dyDescent="0.2">
      <c r="A2133" s="15" t="s">
        <v>2133</v>
      </c>
      <c r="B2133">
        <v>1</v>
      </c>
      <c r="X2133">
        <v>1</v>
      </c>
    </row>
    <row r="2134" spans="1:24" x14ac:dyDescent="0.2">
      <c r="A2134" s="15" t="s">
        <v>7835</v>
      </c>
      <c r="E2134">
        <v>1</v>
      </c>
      <c r="X2134">
        <v>1</v>
      </c>
    </row>
    <row r="2135" spans="1:24" x14ac:dyDescent="0.2">
      <c r="A2135" s="15" t="s">
        <v>15314</v>
      </c>
      <c r="I2135">
        <v>1</v>
      </c>
      <c r="X2135">
        <v>1</v>
      </c>
    </row>
    <row r="2136" spans="1:24" x14ac:dyDescent="0.2">
      <c r="A2136" s="15" t="s">
        <v>36549</v>
      </c>
      <c r="S2136">
        <v>1</v>
      </c>
      <c r="U2136">
        <v>1</v>
      </c>
      <c r="X2136">
        <v>2</v>
      </c>
    </row>
    <row r="2137" spans="1:24" x14ac:dyDescent="0.2">
      <c r="A2137" s="15" t="s">
        <v>28309</v>
      </c>
      <c r="M2137">
        <v>1</v>
      </c>
      <c r="X2137">
        <v>1</v>
      </c>
    </row>
    <row r="2138" spans="1:24" x14ac:dyDescent="0.2">
      <c r="A2138" s="15" t="s">
        <v>13862</v>
      </c>
      <c r="I2138">
        <v>1</v>
      </c>
      <c r="L2138">
        <v>1</v>
      </c>
      <c r="X2138">
        <v>2</v>
      </c>
    </row>
    <row r="2139" spans="1:24" x14ac:dyDescent="0.2">
      <c r="A2139" s="15" t="s">
        <v>23577</v>
      </c>
      <c r="U2139">
        <v>1</v>
      </c>
      <c r="X2139">
        <v>1</v>
      </c>
    </row>
    <row r="2140" spans="1:24" x14ac:dyDescent="0.2">
      <c r="A2140" s="15" t="s">
        <v>33892</v>
      </c>
      <c r="S2140">
        <v>1</v>
      </c>
      <c r="X2140">
        <v>1</v>
      </c>
    </row>
    <row r="2141" spans="1:24" x14ac:dyDescent="0.2">
      <c r="A2141" s="15" t="s">
        <v>7152</v>
      </c>
      <c r="E2141">
        <v>1</v>
      </c>
      <c r="X2141">
        <v>1</v>
      </c>
    </row>
    <row r="2142" spans="1:24" x14ac:dyDescent="0.2">
      <c r="A2142" s="15" t="s">
        <v>43208</v>
      </c>
      <c r="T2142">
        <v>1</v>
      </c>
      <c r="X2142">
        <v>1</v>
      </c>
    </row>
    <row r="2143" spans="1:24" x14ac:dyDescent="0.2">
      <c r="A2143" s="15" t="s">
        <v>29294</v>
      </c>
      <c r="O2143">
        <v>1</v>
      </c>
      <c r="R2143">
        <v>1</v>
      </c>
      <c r="X2143">
        <v>2</v>
      </c>
    </row>
    <row r="2144" spans="1:24" x14ac:dyDescent="0.2">
      <c r="A2144" s="15" t="s">
        <v>467</v>
      </c>
      <c r="D2144">
        <v>1</v>
      </c>
      <c r="F2144">
        <v>1</v>
      </c>
      <c r="I2144">
        <v>1</v>
      </c>
      <c r="K2144">
        <v>1</v>
      </c>
      <c r="P2144">
        <v>1</v>
      </c>
      <c r="X2144">
        <v>5</v>
      </c>
    </row>
    <row r="2145" spans="1:24" x14ac:dyDescent="0.2">
      <c r="A2145" s="15" t="s">
        <v>12693</v>
      </c>
      <c r="G2145">
        <v>1</v>
      </c>
      <c r="H2145">
        <v>1</v>
      </c>
      <c r="I2145">
        <v>1</v>
      </c>
      <c r="J2145">
        <v>1</v>
      </c>
      <c r="K2145">
        <v>1</v>
      </c>
      <c r="L2145">
        <v>1</v>
      </c>
      <c r="X2145">
        <v>6</v>
      </c>
    </row>
    <row r="2146" spans="1:24" x14ac:dyDescent="0.2">
      <c r="A2146" s="15" t="s">
        <v>29511</v>
      </c>
      <c r="N2146">
        <v>1</v>
      </c>
      <c r="X2146">
        <v>1</v>
      </c>
    </row>
    <row r="2147" spans="1:24" x14ac:dyDescent="0.2">
      <c r="A2147" s="15" t="s">
        <v>29503</v>
      </c>
      <c r="N2147">
        <v>1</v>
      </c>
      <c r="X2147">
        <v>1</v>
      </c>
    </row>
    <row r="2148" spans="1:24" x14ac:dyDescent="0.2">
      <c r="A2148" s="15" t="s">
        <v>40371</v>
      </c>
      <c r="T2148">
        <v>2</v>
      </c>
      <c r="X2148">
        <v>2</v>
      </c>
    </row>
    <row r="2149" spans="1:24" x14ac:dyDescent="0.2">
      <c r="A2149" s="15" t="s">
        <v>14440</v>
      </c>
      <c r="O2149">
        <v>1</v>
      </c>
      <c r="X2149">
        <v>1</v>
      </c>
    </row>
    <row r="2150" spans="1:24" x14ac:dyDescent="0.2">
      <c r="A2150" s="15" t="s">
        <v>17770</v>
      </c>
      <c r="I2150">
        <v>1</v>
      </c>
      <c r="X2150">
        <v>1</v>
      </c>
    </row>
    <row r="2151" spans="1:24" x14ac:dyDescent="0.2">
      <c r="A2151" s="15" t="s">
        <v>42749</v>
      </c>
      <c r="T2151">
        <v>1</v>
      </c>
      <c r="X2151">
        <v>1</v>
      </c>
    </row>
    <row r="2152" spans="1:24" x14ac:dyDescent="0.2">
      <c r="A2152" s="15" t="s">
        <v>8898</v>
      </c>
      <c r="F2152">
        <v>1</v>
      </c>
      <c r="X2152">
        <v>1</v>
      </c>
    </row>
    <row r="2153" spans="1:24" x14ac:dyDescent="0.2">
      <c r="A2153" s="15" t="s">
        <v>5320</v>
      </c>
      <c r="D2153">
        <v>1</v>
      </c>
      <c r="X2153">
        <v>1</v>
      </c>
    </row>
    <row r="2154" spans="1:24" ht="18" customHeight="1" x14ac:dyDescent="0.2">
      <c r="A2154" s="15" t="s">
        <v>20605</v>
      </c>
      <c r="Q2154">
        <v>1</v>
      </c>
      <c r="X2154">
        <v>1</v>
      </c>
    </row>
    <row r="2155" spans="1:24" s="17" customFormat="1" x14ac:dyDescent="0.2">
      <c r="A2155" s="16" t="s">
        <v>160</v>
      </c>
      <c r="B2155" s="17">
        <v>1</v>
      </c>
      <c r="C2155" s="17">
        <v>1</v>
      </c>
      <c r="D2155" s="17">
        <v>1</v>
      </c>
      <c r="F2155" s="17">
        <v>1</v>
      </c>
      <c r="G2155" s="17">
        <v>1</v>
      </c>
      <c r="H2155" s="17">
        <v>1</v>
      </c>
      <c r="J2155" s="17">
        <v>1</v>
      </c>
      <c r="L2155" s="17">
        <v>1</v>
      </c>
      <c r="M2155" s="17">
        <v>1</v>
      </c>
      <c r="N2155" s="17">
        <v>1</v>
      </c>
      <c r="O2155" s="17">
        <v>1</v>
      </c>
      <c r="P2155" s="17">
        <v>1</v>
      </c>
      <c r="Q2155" s="17">
        <v>1</v>
      </c>
      <c r="R2155" s="17">
        <v>1</v>
      </c>
      <c r="S2155" s="17">
        <v>2</v>
      </c>
      <c r="T2155" s="17">
        <v>1</v>
      </c>
      <c r="X2155" s="17">
        <v>17</v>
      </c>
    </row>
    <row r="2156" spans="1:24" x14ac:dyDescent="0.2">
      <c r="A2156" s="15" t="s">
        <v>43315</v>
      </c>
      <c r="U2156">
        <v>1</v>
      </c>
      <c r="X2156">
        <v>1</v>
      </c>
    </row>
    <row r="2157" spans="1:24" x14ac:dyDescent="0.2">
      <c r="A2157" s="15" t="s">
        <v>2836</v>
      </c>
      <c r="C2157">
        <v>1</v>
      </c>
      <c r="X2157">
        <v>1</v>
      </c>
    </row>
    <row r="2158" spans="1:24" s="17" customFormat="1" x14ac:dyDescent="0.2">
      <c r="A2158" s="16" t="s">
        <v>7373</v>
      </c>
      <c r="F2158" s="17">
        <v>3</v>
      </c>
      <c r="H2158" s="17">
        <v>1</v>
      </c>
      <c r="I2158" s="17">
        <v>1</v>
      </c>
      <c r="K2158" s="17">
        <v>1</v>
      </c>
      <c r="L2158" s="17">
        <v>1</v>
      </c>
      <c r="M2158" s="17">
        <v>2</v>
      </c>
      <c r="N2158" s="17">
        <v>1</v>
      </c>
      <c r="O2158" s="17">
        <v>1</v>
      </c>
      <c r="R2158" s="17">
        <v>3</v>
      </c>
      <c r="U2158" s="17">
        <v>2</v>
      </c>
      <c r="V2158" s="17">
        <v>1</v>
      </c>
      <c r="X2158" s="17">
        <v>17</v>
      </c>
    </row>
    <row r="2159" spans="1:24" x14ac:dyDescent="0.2">
      <c r="A2159" s="15" t="s">
        <v>21542</v>
      </c>
      <c r="J2159">
        <v>1</v>
      </c>
      <c r="O2159">
        <v>1</v>
      </c>
      <c r="P2159">
        <v>1</v>
      </c>
      <c r="Q2159">
        <v>1</v>
      </c>
      <c r="T2159">
        <v>1</v>
      </c>
      <c r="V2159">
        <v>1</v>
      </c>
      <c r="X2159">
        <v>6</v>
      </c>
    </row>
    <row r="2160" spans="1:24" x14ac:dyDescent="0.2">
      <c r="A2160" s="15" t="s">
        <v>14279</v>
      </c>
      <c r="Q2160">
        <v>1</v>
      </c>
      <c r="S2160">
        <v>1</v>
      </c>
      <c r="X2160">
        <v>2</v>
      </c>
    </row>
    <row r="2161" spans="1:24" x14ac:dyDescent="0.2">
      <c r="A2161" s="15" t="s">
        <v>26508</v>
      </c>
      <c r="L2161">
        <v>1</v>
      </c>
      <c r="S2161">
        <v>1</v>
      </c>
      <c r="U2161">
        <v>1</v>
      </c>
      <c r="V2161">
        <v>1</v>
      </c>
      <c r="X2161">
        <v>4</v>
      </c>
    </row>
    <row r="2162" spans="1:24" x14ac:dyDescent="0.2">
      <c r="A2162" s="15" t="s">
        <v>22100</v>
      </c>
      <c r="L2162">
        <v>1</v>
      </c>
      <c r="X2162">
        <v>1</v>
      </c>
    </row>
    <row r="2163" spans="1:24" x14ac:dyDescent="0.2">
      <c r="A2163" s="15" t="s">
        <v>7862</v>
      </c>
      <c r="F2163">
        <v>1</v>
      </c>
      <c r="X2163">
        <v>1</v>
      </c>
    </row>
    <row r="2164" spans="1:24" x14ac:dyDescent="0.2">
      <c r="A2164" s="15" t="s">
        <v>19435</v>
      </c>
      <c r="P2164">
        <v>1</v>
      </c>
      <c r="X2164">
        <v>1</v>
      </c>
    </row>
    <row r="2165" spans="1:24" x14ac:dyDescent="0.2">
      <c r="A2165" s="15" t="s">
        <v>31485</v>
      </c>
      <c r="O2165">
        <v>1</v>
      </c>
      <c r="X2165">
        <v>1</v>
      </c>
    </row>
    <row r="2166" spans="1:24" x14ac:dyDescent="0.2">
      <c r="A2166" s="15" t="s">
        <v>30376</v>
      </c>
      <c r="P2166">
        <v>1</v>
      </c>
      <c r="T2166">
        <v>1</v>
      </c>
      <c r="X2166">
        <v>2</v>
      </c>
    </row>
    <row r="2167" spans="1:24" x14ac:dyDescent="0.2">
      <c r="A2167" s="15" t="s">
        <v>12684</v>
      </c>
      <c r="G2167">
        <v>1</v>
      </c>
      <c r="X2167">
        <v>1</v>
      </c>
    </row>
    <row r="2168" spans="1:24" x14ac:dyDescent="0.2">
      <c r="A2168" s="15" t="s">
        <v>3259</v>
      </c>
      <c r="C2168">
        <v>1</v>
      </c>
      <c r="I2168">
        <v>1</v>
      </c>
      <c r="X2168">
        <v>2</v>
      </c>
    </row>
    <row r="2169" spans="1:24" s="17" customFormat="1" x14ac:dyDescent="0.2">
      <c r="A2169" s="16" t="s">
        <v>201</v>
      </c>
      <c r="B2169" s="17">
        <v>1</v>
      </c>
      <c r="D2169" s="17">
        <v>1</v>
      </c>
      <c r="E2169" s="17">
        <v>2</v>
      </c>
      <c r="G2169" s="17">
        <v>2</v>
      </c>
      <c r="I2169" s="17">
        <v>2</v>
      </c>
      <c r="K2169" s="17">
        <v>1</v>
      </c>
      <c r="P2169" s="17">
        <v>1</v>
      </c>
      <c r="X2169" s="17">
        <v>10</v>
      </c>
    </row>
    <row r="2170" spans="1:24" x14ac:dyDescent="0.2">
      <c r="A2170" s="15" t="s">
        <v>9002</v>
      </c>
      <c r="E2170">
        <v>1</v>
      </c>
      <c r="X2170">
        <v>1</v>
      </c>
    </row>
    <row r="2171" spans="1:24" x14ac:dyDescent="0.2">
      <c r="A2171" s="15" t="s">
        <v>18079</v>
      </c>
      <c r="J2171">
        <v>1</v>
      </c>
      <c r="X2171">
        <v>1</v>
      </c>
    </row>
    <row r="2172" spans="1:24" x14ac:dyDescent="0.2">
      <c r="A2172" s="15" t="s">
        <v>20953</v>
      </c>
      <c r="I2172">
        <v>1</v>
      </c>
      <c r="X2172">
        <v>1</v>
      </c>
    </row>
    <row r="2173" spans="1:24" x14ac:dyDescent="0.2">
      <c r="A2173" s="15" t="s">
        <v>13356</v>
      </c>
      <c r="H2173">
        <v>2</v>
      </c>
      <c r="X2173">
        <v>2</v>
      </c>
    </row>
    <row r="2174" spans="1:24" x14ac:dyDescent="0.2">
      <c r="A2174" s="15" t="s">
        <v>10748</v>
      </c>
      <c r="F2174">
        <v>1</v>
      </c>
      <c r="X2174">
        <v>1</v>
      </c>
    </row>
    <row r="2175" spans="1:24" x14ac:dyDescent="0.2">
      <c r="A2175" s="15" t="s">
        <v>2092</v>
      </c>
      <c r="E2175">
        <v>1</v>
      </c>
      <c r="F2175">
        <v>1</v>
      </c>
      <c r="I2175">
        <v>1</v>
      </c>
      <c r="K2175">
        <v>1</v>
      </c>
      <c r="O2175">
        <v>1</v>
      </c>
      <c r="X2175">
        <v>5</v>
      </c>
    </row>
    <row r="2176" spans="1:24" x14ac:dyDescent="0.2">
      <c r="A2176" s="15" t="s">
        <v>9056</v>
      </c>
      <c r="E2176">
        <v>1</v>
      </c>
      <c r="L2176">
        <v>1</v>
      </c>
      <c r="X2176">
        <v>2</v>
      </c>
    </row>
    <row r="2177" spans="1:24" x14ac:dyDescent="0.2">
      <c r="A2177" s="15" t="s">
        <v>20974</v>
      </c>
      <c r="L2177">
        <v>1</v>
      </c>
      <c r="X2177">
        <v>1</v>
      </c>
    </row>
    <row r="2178" spans="1:24" x14ac:dyDescent="0.2">
      <c r="A2178" s="15" t="s">
        <v>3134</v>
      </c>
      <c r="C2178">
        <v>1</v>
      </c>
      <c r="X2178">
        <v>1</v>
      </c>
    </row>
    <row r="2179" spans="1:24" x14ac:dyDescent="0.2">
      <c r="A2179" s="15" t="s">
        <v>17174</v>
      </c>
      <c r="M2179">
        <v>1</v>
      </c>
      <c r="X2179">
        <v>1</v>
      </c>
    </row>
    <row r="2180" spans="1:24" x14ac:dyDescent="0.2">
      <c r="A2180" s="15" t="s">
        <v>8717</v>
      </c>
      <c r="F2180">
        <v>1</v>
      </c>
      <c r="X2180">
        <v>1</v>
      </c>
    </row>
    <row r="2181" spans="1:24" x14ac:dyDescent="0.2">
      <c r="A2181" s="15" t="s">
        <v>16875</v>
      </c>
      <c r="R2181">
        <v>1</v>
      </c>
      <c r="X2181">
        <v>1</v>
      </c>
    </row>
    <row r="2182" spans="1:24" x14ac:dyDescent="0.2">
      <c r="A2182" s="15" t="s">
        <v>18711</v>
      </c>
      <c r="I2182">
        <v>1</v>
      </c>
      <c r="X2182">
        <v>1</v>
      </c>
    </row>
    <row r="2183" spans="1:24" x14ac:dyDescent="0.2">
      <c r="A2183" s="15" t="s">
        <v>9252</v>
      </c>
      <c r="F2183">
        <v>1</v>
      </c>
      <c r="X2183">
        <v>1</v>
      </c>
    </row>
    <row r="2184" spans="1:24" x14ac:dyDescent="0.2">
      <c r="A2184" s="15" t="s">
        <v>33761</v>
      </c>
      <c r="Q2184">
        <v>1</v>
      </c>
      <c r="X2184">
        <v>1</v>
      </c>
    </row>
    <row r="2185" spans="1:24" x14ac:dyDescent="0.2">
      <c r="A2185" s="15" t="s">
        <v>17024</v>
      </c>
      <c r="H2185">
        <v>1</v>
      </c>
      <c r="X2185">
        <v>1</v>
      </c>
    </row>
    <row r="2186" spans="1:24" x14ac:dyDescent="0.2">
      <c r="A2186" s="15" t="s">
        <v>17947</v>
      </c>
      <c r="P2186">
        <v>1</v>
      </c>
      <c r="X2186">
        <v>1</v>
      </c>
    </row>
    <row r="2187" spans="1:24" x14ac:dyDescent="0.2">
      <c r="A2187" s="15" t="s">
        <v>27994</v>
      </c>
      <c r="Q2187">
        <v>1</v>
      </c>
      <c r="T2187">
        <v>1</v>
      </c>
      <c r="X2187">
        <v>2</v>
      </c>
    </row>
    <row r="2188" spans="1:24" x14ac:dyDescent="0.2">
      <c r="A2188" s="15" t="s">
        <v>3739</v>
      </c>
      <c r="D2188">
        <v>1</v>
      </c>
      <c r="X2188">
        <v>1</v>
      </c>
    </row>
    <row r="2189" spans="1:24" x14ac:dyDescent="0.2">
      <c r="A2189" s="15" t="s">
        <v>32266</v>
      </c>
      <c r="P2189">
        <v>1</v>
      </c>
      <c r="X2189">
        <v>1</v>
      </c>
    </row>
    <row r="2190" spans="1:24" x14ac:dyDescent="0.2">
      <c r="A2190" s="15" t="s">
        <v>25468</v>
      </c>
      <c r="L2190">
        <v>1</v>
      </c>
      <c r="X2190">
        <v>1</v>
      </c>
    </row>
    <row r="2191" spans="1:24" x14ac:dyDescent="0.2">
      <c r="A2191" s="15" t="s">
        <v>13893</v>
      </c>
      <c r="H2191">
        <v>1</v>
      </c>
      <c r="I2191">
        <v>1</v>
      </c>
      <c r="K2191">
        <v>1</v>
      </c>
      <c r="N2191">
        <v>1</v>
      </c>
      <c r="X2191">
        <v>4</v>
      </c>
    </row>
    <row r="2192" spans="1:24" x14ac:dyDescent="0.2">
      <c r="A2192" s="15" t="s">
        <v>3679</v>
      </c>
      <c r="C2192">
        <v>1</v>
      </c>
      <c r="X2192">
        <v>1</v>
      </c>
    </row>
    <row r="2193" spans="1:24" x14ac:dyDescent="0.2">
      <c r="A2193" s="15" t="s">
        <v>32748</v>
      </c>
      <c r="O2193">
        <v>1</v>
      </c>
      <c r="X2193">
        <v>1</v>
      </c>
    </row>
    <row r="2194" spans="1:24" x14ac:dyDescent="0.2">
      <c r="A2194" s="15" t="s">
        <v>18071</v>
      </c>
      <c r="H2194">
        <v>1</v>
      </c>
      <c r="X2194">
        <v>1</v>
      </c>
    </row>
    <row r="2195" spans="1:24" x14ac:dyDescent="0.2">
      <c r="A2195" s="15" t="s">
        <v>43972</v>
      </c>
      <c r="U2195">
        <v>1</v>
      </c>
      <c r="X2195">
        <v>1</v>
      </c>
    </row>
    <row r="2196" spans="1:24" x14ac:dyDescent="0.2">
      <c r="A2196" s="15" t="s">
        <v>11809</v>
      </c>
      <c r="G2196">
        <v>1</v>
      </c>
      <c r="X2196">
        <v>1</v>
      </c>
    </row>
    <row r="2197" spans="1:24" x14ac:dyDescent="0.2">
      <c r="A2197" s="15" t="s">
        <v>4206</v>
      </c>
      <c r="E2197">
        <v>1</v>
      </c>
      <c r="G2197">
        <v>1</v>
      </c>
      <c r="H2197">
        <v>1</v>
      </c>
      <c r="I2197">
        <v>1</v>
      </c>
      <c r="J2197">
        <v>1</v>
      </c>
      <c r="X2197">
        <v>5</v>
      </c>
    </row>
    <row r="2198" spans="1:24" x14ac:dyDescent="0.2">
      <c r="A2198" s="15" t="s">
        <v>1652</v>
      </c>
      <c r="B2198">
        <v>1</v>
      </c>
      <c r="D2198">
        <v>1</v>
      </c>
      <c r="K2198">
        <v>1</v>
      </c>
      <c r="M2198">
        <v>1</v>
      </c>
      <c r="X2198">
        <v>4</v>
      </c>
    </row>
    <row r="2199" spans="1:24" x14ac:dyDescent="0.2">
      <c r="A2199" s="15" t="s">
        <v>19306</v>
      </c>
      <c r="I2199">
        <v>1</v>
      </c>
      <c r="X2199">
        <v>1</v>
      </c>
    </row>
    <row r="2200" spans="1:24" x14ac:dyDescent="0.2">
      <c r="A2200" s="15" t="s">
        <v>19455</v>
      </c>
      <c r="T2200">
        <v>1</v>
      </c>
      <c r="U2200">
        <v>1</v>
      </c>
      <c r="X2200">
        <v>2</v>
      </c>
    </row>
    <row r="2201" spans="1:24" x14ac:dyDescent="0.2">
      <c r="A2201" s="15" t="s">
        <v>26303</v>
      </c>
      <c r="M2201">
        <v>1</v>
      </c>
      <c r="X2201">
        <v>1</v>
      </c>
    </row>
    <row r="2202" spans="1:24" x14ac:dyDescent="0.2">
      <c r="A2202" s="15" t="s">
        <v>37167</v>
      </c>
      <c r="P2202">
        <v>1</v>
      </c>
      <c r="T2202">
        <v>1</v>
      </c>
      <c r="X2202">
        <v>2</v>
      </c>
    </row>
    <row r="2203" spans="1:24" x14ac:dyDescent="0.2">
      <c r="A2203" s="15" t="s">
        <v>9896</v>
      </c>
      <c r="F2203">
        <v>1</v>
      </c>
      <c r="X2203">
        <v>1</v>
      </c>
    </row>
    <row r="2204" spans="1:24" x14ac:dyDescent="0.2">
      <c r="A2204" s="15" t="s">
        <v>23322</v>
      </c>
      <c r="K2204">
        <v>1</v>
      </c>
      <c r="X2204">
        <v>1</v>
      </c>
    </row>
    <row r="2205" spans="1:24" x14ac:dyDescent="0.2">
      <c r="A2205" s="15" t="s">
        <v>21360</v>
      </c>
      <c r="K2205">
        <v>1</v>
      </c>
      <c r="O2205">
        <v>1</v>
      </c>
      <c r="U2205">
        <v>1</v>
      </c>
      <c r="X2205">
        <v>3</v>
      </c>
    </row>
    <row r="2206" spans="1:24" x14ac:dyDescent="0.2">
      <c r="A2206" s="15" t="s">
        <v>15442</v>
      </c>
      <c r="G2206">
        <v>1</v>
      </c>
      <c r="X2206">
        <v>1</v>
      </c>
    </row>
    <row r="2207" spans="1:24" x14ac:dyDescent="0.2">
      <c r="A2207" s="15" t="s">
        <v>27648</v>
      </c>
      <c r="S2207">
        <v>1</v>
      </c>
      <c r="X2207">
        <v>1</v>
      </c>
    </row>
    <row r="2208" spans="1:24" x14ac:dyDescent="0.2">
      <c r="A2208" s="15" t="s">
        <v>40982</v>
      </c>
      <c r="S2208">
        <v>1</v>
      </c>
      <c r="X2208">
        <v>1</v>
      </c>
    </row>
    <row r="2209" spans="1:24" x14ac:dyDescent="0.2">
      <c r="A2209" s="15" t="s">
        <v>43521</v>
      </c>
      <c r="T2209">
        <v>1</v>
      </c>
      <c r="X2209">
        <v>1</v>
      </c>
    </row>
    <row r="2210" spans="1:24" x14ac:dyDescent="0.2">
      <c r="A2210" s="15" t="s">
        <v>27816</v>
      </c>
      <c r="N2210">
        <v>1</v>
      </c>
      <c r="X2210">
        <v>1</v>
      </c>
    </row>
    <row r="2211" spans="1:24" x14ac:dyDescent="0.2">
      <c r="A2211" s="15" t="s">
        <v>29344</v>
      </c>
      <c r="N2211">
        <v>1</v>
      </c>
      <c r="X2211">
        <v>1</v>
      </c>
    </row>
    <row r="2212" spans="1:24" x14ac:dyDescent="0.2">
      <c r="A2212" s="15" t="s">
        <v>42817</v>
      </c>
      <c r="V2212">
        <v>1</v>
      </c>
      <c r="X2212">
        <v>1</v>
      </c>
    </row>
    <row r="2213" spans="1:24" x14ac:dyDescent="0.2">
      <c r="A2213" s="15" t="s">
        <v>6589</v>
      </c>
      <c r="F2213">
        <v>1</v>
      </c>
      <c r="G2213">
        <v>1</v>
      </c>
      <c r="H2213">
        <v>1</v>
      </c>
      <c r="K2213">
        <v>1</v>
      </c>
      <c r="R2213">
        <v>1</v>
      </c>
      <c r="T2213">
        <v>1</v>
      </c>
      <c r="X2213">
        <v>6</v>
      </c>
    </row>
    <row r="2214" spans="1:24" x14ac:dyDescent="0.2">
      <c r="A2214" s="15" t="s">
        <v>42723</v>
      </c>
      <c r="S2214">
        <v>1</v>
      </c>
      <c r="X2214">
        <v>1</v>
      </c>
    </row>
    <row r="2215" spans="1:24" x14ac:dyDescent="0.2">
      <c r="A2215" s="15" t="s">
        <v>42497</v>
      </c>
      <c r="T2215">
        <v>1</v>
      </c>
      <c r="X2215">
        <v>1</v>
      </c>
    </row>
    <row r="2216" spans="1:24" x14ac:dyDescent="0.2">
      <c r="A2216" s="15" t="s">
        <v>9544</v>
      </c>
      <c r="G2216">
        <v>1</v>
      </c>
      <c r="Q2216">
        <v>1</v>
      </c>
      <c r="X2216">
        <v>2</v>
      </c>
    </row>
    <row r="2217" spans="1:24" s="17" customFormat="1" ht="17" customHeight="1" x14ac:dyDescent="0.2">
      <c r="A2217" s="16" t="s">
        <v>365</v>
      </c>
      <c r="B2217" s="17">
        <v>1</v>
      </c>
      <c r="D2217" s="17">
        <v>1</v>
      </c>
      <c r="E2217" s="17">
        <v>1</v>
      </c>
      <c r="F2217" s="17">
        <v>1</v>
      </c>
      <c r="G2217" s="17">
        <v>1</v>
      </c>
      <c r="H2217" s="17">
        <v>1</v>
      </c>
      <c r="J2217" s="17">
        <v>1</v>
      </c>
      <c r="K2217" s="17">
        <v>1</v>
      </c>
      <c r="M2217" s="17">
        <v>1</v>
      </c>
      <c r="O2217" s="17">
        <v>2</v>
      </c>
      <c r="Q2217" s="17">
        <v>2</v>
      </c>
      <c r="S2217" s="17">
        <v>2</v>
      </c>
      <c r="V2217" s="17">
        <v>1</v>
      </c>
      <c r="X2217" s="17">
        <v>16</v>
      </c>
    </row>
    <row r="2218" spans="1:24" x14ac:dyDescent="0.2">
      <c r="A2218" s="15" t="s">
        <v>19527</v>
      </c>
      <c r="I2218">
        <v>1</v>
      </c>
      <c r="X2218">
        <v>1</v>
      </c>
    </row>
    <row r="2219" spans="1:24" s="17" customFormat="1" x14ac:dyDescent="0.2">
      <c r="A2219" s="16" t="s">
        <v>8677</v>
      </c>
      <c r="F2219" s="17">
        <v>1</v>
      </c>
      <c r="H2219" s="17">
        <v>1</v>
      </c>
      <c r="I2219" s="17">
        <v>1</v>
      </c>
      <c r="J2219" s="17">
        <v>1</v>
      </c>
      <c r="K2219" s="17">
        <v>1</v>
      </c>
      <c r="M2219" s="17">
        <v>1</v>
      </c>
      <c r="O2219" s="17">
        <v>2</v>
      </c>
      <c r="Q2219" s="17">
        <v>1</v>
      </c>
      <c r="S2219" s="17">
        <v>1</v>
      </c>
      <c r="X2219" s="17">
        <v>10</v>
      </c>
    </row>
    <row r="2220" spans="1:24" x14ac:dyDescent="0.2">
      <c r="A2220" s="15" t="s">
        <v>4517</v>
      </c>
      <c r="F2220">
        <v>1</v>
      </c>
      <c r="G2220">
        <v>1</v>
      </c>
      <c r="J2220">
        <v>1</v>
      </c>
      <c r="P2220">
        <v>1</v>
      </c>
      <c r="Q2220">
        <v>1</v>
      </c>
      <c r="X2220">
        <v>5</v>
      </c>
    </row>
    <row r="2221" spans="1:24" x14ac:dyDescent="0.2">
      <c r="A2221" s="15" t="s">
        <v>30695</v>
      </c>
      <c r="N2221">
        <v>1</v>
      </c>
      <c r="X2221">
        <v>1</v>
      </c>
    </row>
    <row r="2222" spans="1:24" x14ac:dyDescent="0.2">
      <c r="A2222" s="15" t="s">
        <v>42301</v>
      </c>
      <c r="T2222">
        <v>1</v>
      </c>
      <c r="X2222">
        <v>1</v>
      </c>
    </row>
    <row r="2223" spans="1:24" x14ac:dyDescent="0.2">
      <c r="A2223" s="15" t="s">
        <v>7208</v>
      </c>
      <c r="E2223">
        <v>1</v>
      </c>
      <c r="K2223">
        <v>1</v>
      </c>
      <c r="X2223">
        <v>2</v>
      </c>
    </row>
    <row r="2224" spans="1:24" x14ac:dyDescent="0.2">
      <c r="A2224" s="15" t="s">
        <v>18730</v>
      </c>
      <c r="J2224">
        <v>1</v>
      </c>
      <c r="X2224">
        <v>1</v>
      </c>
    </row>
    <row r="2225" spans="1:24" x14ac:dyDescent="0.2">
      <c r="A2225" s="15" t="s">
        <v>28636</v>
      </c>
      <c r="P2225">
        <v>1</v>
      </c>
      <c r="X2225">
        <v>1</v>
      </c>
    </row>
    <row r="2226" spans="1:24" x14ac:dyDescent="0.2">
      <c r="A2226" s="15" t="s">
        <v>21673</v>
      </c>
      <c r="P2226">
        <v>1</v>
      </c>
      <c r="X2226">
        <v>1</v>
      </c>
    </row>
    <row r="2227" spans="1:24" x14ac:dyDescent="0.2">
      <c r="A2227" s="15" t="s">
        <v>5423</v>
      </c>
      <c r="P2227">
        <v>1</v>
      </c>
      <c r="X2227">
        <v>1</v>
      </c>
    </row>
    <row r="2228" spans="1:24" x14ac:dyDescent="0.2">
      <c r="A2228" s="15" t="s">
        <v>38464</v>
      </c>
      <c r="T2228">
        <v>1</v>
      </c>
      <c r="X2228">
        <v>1</v>
      </c>
    </row>
    <row r="2229" spans="1:24" x14ac:dyDescent="0.2">
      <c r="A2229" s="15" t="s">
        <v>15786</v>
      </c>
      <c r="K2229">
        <v>1</v>
      </c>
      <c r="X2229">
        <v>1</v>
      </c>
    </row>
    <row r="2230" spans="1:24" x14ac:dyDescent="0.2">
      <c r="A2230" s="15" t="s">
        <v>42545</v>
      </c>
      <c r="T2230">
        <v>1</v>
      </c>
      <c r="X2230">
        <v>1</v>
      </c>
    </row>
    <row r="2231" spans="1:24" x14ac:dyDescent="0.2">
      <c r="A2231" s="15" t="s">
        <v>9698</v>
      </c>
      <c r="F2231">
        <v>1</v>
      </c>
      <c r="X2231">
        <v>1</v>
      </c>
    </row>
    <row r="2232" spans="1:24" x14ac:dyDescent="0.2">
      <c r="A2232" s="15" t="s">
        <v>9580</v>
      </c>
      <c r="E2232">
        <v>1</v>
      </c>
      <c r="X2232">
        <v>1</v>
      </c>
    </row>
    <row r="2233" spans="1:24" x14ac:dyDescent="0.2">
      <c r="A2233" s="15" t="s">
        <v>17903</v>
      </c>
      <c r="I2233">
        <v>1</v>
      </c>
      <c r="L2233">
        <v>1</v>
      </c>
      <c r="X2233">
        <v>2</v>
      </c>
    </row>
    <row r="2234" spans="1:24" x14ac:dyDescent="0.2">
      <c r="A2234" s="15" t="s">
        <v>9735</v>
      </c>
      <c r="F2234">
        <v>1</v>
      </c>
      <c r="X2234">
        <v>1</v>
      </c>
    </row>
    <row r="2235" spans="1:24" x14ac:dyDescent="0.2">
      <c r="A2235" s="15" t="s">
        <v>28931</v>
      </c>
      <c r="M2235">
        <v>1</v>
      </c>
      <c r="X2235">
        <v>1</v>
      </c>
    </row>
    <row r="2236" spans="1:24" x14ac:dyDescent="0.2">
      <c r="A2236" s="15" t="s">
        <v>40749</v>
      </c>
      <c r="T2236">
        <v>1</v>
      </c>
      <c r="X2236">
        <v>1</v>
      </c>
    </row>
    <row r="2237" spans="1:24" x14ac:dyDescent="0.2">
      <c r="A2237" s="15" t="s">
        <v>2830</v>
      </c>
      <c r="D2237">
        <v>1</v>
      </c>
      <c r="I2237">
        <v>1</v>
      </c>
      <c r="X2237">
        <v>2</v>
      </c>
    </row>
    <row r="2238" spans="1:24" x14ac:dyDescent="0.2">
      <c r="A2238" s="15" t="s">
        <v>612</v>
      </c>
      <c r="B2238">
        <v>1</v>
      </c>
      <c r="D2238">
        <v>2</v>
      </c>
      <c r="F2238">
        <v>1</v>
      </c>
      <c r="X2238">
        <v>4</v>
      </c>
    </row>
    <row r="2239" spans="1:24" x14ac:dyDescent="0.2">
      <c r="A2239" s="15" t="s">
        <v>15053</v>
      </c>
      <c r="H2239">
        <v>1</v>
      </c>
      <c r="I2239">
        <v>1</v>
      </c>
      <c r="P2239">
        <v>2</v>
      </c>
      <c r="S2239">
        <v>1</v>
      </c>
      <c r="X2239">
        <v>5</v>
      </c>
    </row>
    <row r="2240" spans="1:24" s="17" customFormat="1" x14ac:dyDescent="0.2">
      <c r="A2240" s="16" t="s">
        <v>6745</v>
      </c>
      <c r="E2240" s="17">
        <v>1</v>
      </c>
      <c r="F2240" s="17">
        <v>1</v>
      </c>
      <c r="G2240" s="17">
        <v>1</v>
      </c>
      <c r="H2240" s="17">
        <v>2</v>
      </c>
      <c r="I2240" s="17">
        <v>1</v>
      </c>
      <c r="J2240" s="17">
        <v>2</v>
      </c>
      <c r="K2240" s="17">
        <v>1</v>
      </c>
      <c r="L2240" s="17">
        <v>3</v>
      </c>
      <c r="N2240" s="17">
        <v>2</v>
      </c>
      <c r="O2240" s="17">
        <v>1</v>
      </c>
      <c r="Q2240" s="17">
        <v>2</v>
      </c>
      <c r="S2240" s="17">
        <v>2</v>
      </c>
      <c r="T2240" s="17">
        <v>1</v>
      </c>
      <c r="V2240" s="17">
        <v>1</v>
      </c>
      <c r="X2240" s="17">
        <v>21</v>
      </c>
    </row>
    <row r="2241" spans="1:24" x14ac:dyDescent="0.2">
      <c r="A2241" s="15" t="s">
        <v>16490</v>
      </c>
      <c r="L2241">
        <v>1</v>
      </c>
      <c r="V2241">
        <v>2</v>
      </c>
      <c r="X2241">
        <v>3</v>
      </c>
    </row>
    <row r="2242" spans="1:24" s="17" customFormat="1" x14ac:dyDescent="0.2">
      <c r="A2242" s="16" t="s">
        <v>510</v>
      </c>
      <c r="B2242" s="17">
        <v>1</v>
      </c>
      <c r="C2242" s="17">
        <v>1</v>
      </c>
      <c r="F2242" s="17">
        <v>2</v>
      </c>
      <c r="G2242" s="17">
        <v>1</v>
      </c>
      <c r="H2242" s="17">
        <v>1</v>
      </c>
      <c r="I2242" s="17">
        <v>1</v>
      </c>
      <c r="J2242" s="17">
        <v>2</v>
      </c>
      <c r="N2242" s="17">
        <v>1</v>
      </c>
      <c r="Q2242" s="17">
        <v>2</v>
      </c>
      <c r="R2242" s="17">
        <v>2</v>
      </c>
      <c r="S2242" s="17">
        <v>1</v>
      </c>
      <c r="U2242" s="17">
        <v>2</v>
      </c>
      <c r="V2242" s="17">
        <v>1</v>
      </c>
      <c r="X2242" s="17">
        <v>18</v>
      </c>
    </row>
    <row r="2243" spans="1:24" x14ac:dyDescent="0.2">
      <c r="A2243" s="15" t="s">
        <v>1770</v>
      </c>
      <c r="B2243">
        <v>1</v>
      </c>
      <c r="G2243">
        <v>1</v>
      </c>
      <c r="K2243">
        <v>1</v>
      </c>
      <c r="M2243">
        <v>1</v>
      </c>
      <c r="T2243">
        <v>1</v>
      </c>
      <c r="U2243">
        <v>1</v>
      </c>
      <c r="X2243">
        <v>6</v>
      </c>
    </row>
    <row r="2244" spans="1:24" x14ac:dyDescent="0.2">
      <c r="A2244" s="15" t="s">
        <v>17506</v>
      </c>
      <c r="I2244">
        <v>1</v>
      </c>
      <c r="X2244">
        <v>1</v>
      </c>
    </row>
    <row r="2245" spans="1:24" x14ac:dyDescent="0.2">
      <c r="A2245" s="15" t="s">
        <v>4404</v>
      </c>
      <c r="D2245">
        <v>1</v>
      </c>
      <c r="E2245">
        <v>1</v>
      </c>
      <c r="G2245">
        <v>1</v>
      </c>
      <c r="X2245">
        <v>3</v>
      </c>
    </row>
    <row r="2246" spans="1:24" x14ac:dyDescent="0.2">
      <c r="A2246" s="15" t="s">
        <v>17703</v>
      </c>
      <c r="K2246">
        <v>1</v>
      </c>
      <c r="X2246">
        <v>1</v>
      </c>
    </row>
    <row r="2247" spans="1:24" x14ac:dyDescent="0.2">
      <c r="A2247" s="15" t="s">
        <v>14185</v>
      </c>
      <c r="H2247">
        <v>1</v>
      </c>
      <c r="X2247">
        <v>1</v>
      </c>
    </row>
    <row r="2248" spans="1:24" x14ac:dyDescent="0.2">
      <c r="A2248" s="15" t="s">
        <v>651</v>
      </c>
      <c r="B2248">
        <v>1</v>
      </c>
      <c r="T2248">
        <v>1</v>
      </c>
      <c r="X2248">
        <v>2</v>
      </c>
    </row>
    <row r="2249" spans="1:24" x14ac:dyDescent="0.2">
      <c r="A2249" s="15" t="s">
        <v>26009</v>
      </c>
      <c r="L2249">
        <v>1</v>
      </c>
      <c r="X2249">
        <v>1</v>
      </c>
    </row>
    <row r="2250" spans="1:24" x14ac:dyDescent="0.2">
      <c r="A2250" s="15" t="s">
        <v>4579</v>
      </c>
      <c r="C2250">
        <v>1</v>
      </c>
      <c r="F2250">
        <v>1</v>
      </c>
      <c r="X2250">
        <v>2</v>
      </c>
    </row>
    <row r="2251" spans="1:24" x14ac:dyDescent="0.2">
      <c r="A2251" s="15" t="s">
        <v>3898</v>
      </c>
      <c r="D2251">
        <v>1</v>
      </c>
      <c r="X2251">
        <v>1</v>
      </c>
    </row>
    <row r="2252" spans="1:24" x14ac:dyDescent="0.2">
      <c r="A2252" s="15" t="s">
        <v>1596</v>
      </c>
      <c r="B2252">
        <v>1</v>
      </c>
      <c r="E2252">
        <v>1</v>
      </c>
      <c r="X2252">
        <v>2</v>
      </c>
    </row>
    <row r="2253" spans="1:24" x14ac:dyDescent="0.2">
      <c r="A2253" s="15" t="s">
        <v>16799</v>
      </c>
      <c r="J2253">
        <v>1</v>
      </c>
      <c r="K2253">
        <v>1</v>
      </c>
      <c r="M2253">
        <v>1</v>
      </c>
      <c r="O2253">
        <v>1</v>
      </c>
      <c r="U2253">
        <v>1</v>
      </c>
      <c r="X2253">
        <v>5</v>
      </c>
    </row>
    <row r="2254" spans="1:24" x14ac:dyDescent="0.2">
      <c r="A2254" s="15" t="s">
        <v>35016</v>
      </c>
      <c r="O2254">
        <v>1</v>
      </c>
      <c r="X2254">
        <v>1</v>
      </c>
    </row>
    <row r="2255" spans="1:24" x14ac:dyDescent="0.2">
      <c r="A2255" s="15" t="s">
        <v>19545</v>
      </c>
      <c r="Q2255">
        <v>1</v>
      </c>
      <c r="X2255">
        <v>1</v>
      </c>
    </row>
    <row r="2256" spans="1:24" x14ac:dyDescent="0.2">
      <c r="A2256" s="15" t="s">
        <v>24910</v>
      </c>
      <c r="O2256">
        <v>1</v>
      </c>
      <c r="X2256">
        <v>1</v>
      </c>
    </row>
    <row r="2257" spans="1:24" x14ac:dyDescent="0.2">
      <c r="A2257" s="15" t="s">
        <v>23780</v>
      </c>
      <c r="K2257">
        <v>1</v>
      </c>
      <c r="L2257">
        <v>1</v>
      </c>
      <c r="N2257">
        <v>1</v>
      </c>
      <c r="X2257">
        <v>3</v>
      </c>
    </row>
    <row r="2258" spans="1:24" x14ac:dyDescent="0.2">
      <c r="A2258" s="15" t="s">
        <v>10520</v>
      </c>
      <c r="F2258">
        <v>1</v>
      </c>
      <c r="X2258">
        <v>1</v>
      </c>
    </row>
    <row r="2259" spans="1:24" x14ac:dyDescent="0.2">
      <c r="A2259" s="15" t="s">
        <v>41504</v>
      </c>
      <c r="T2259">
        <v>1</v>
      </c>
      <c r="X2259">
        <v>1</v>
      </c>
    </row>
    <row r="2260" spans="1:24" x14ac:dyDescent="0.2">
      <c r="A2260" s="15" t="s">
        <v>34542</v>
      </c>
      <c r="O2260">
        <v>1</v>
      </c>
      <c r="X2260">
        <v>1</v>
      </c>
    </row>
    <row r="2261" spans="1:24" x14ac:dyDescent="0.2">
      <c r="A2261" s="15" t="s">
        <v>4591</v>
      </c>
      <c r="B2261">
        <v>1</v>
      </c>
      <c r="X2261">
        <v>1</v>
      </c>
    </row>
    <row r="2262" spans="1:24" x14ac:dyDescent="0.2">
      <c r="A2262" s="15" t="s">
        <v>11159</v>
      </c>
      <c r="F2262">
        <v>1</v>
      </c>
      <c r="J2262">
        <v>1</v>
      </c>
      <c r="X2262">
        <v>2</v>
      </c>
    </row>
    <row r="2263" spans="1:24" x14ac:dyDescent="0.2">
      <c r="A2263" s="15" t="s">
        <v>8448</v>
      </c>
      <c r="E2263">
        <v>1</v>
      </c>
      <c r="X2263">
        <v>1</v>
      </c>
    </row>
    <row r="2264" spans="1:24" x14ac:dyDescent="0.2">
      <c r="A2264" s="15" t="s">
        <v>11261</v>
      </c>
      <c r="F2264">
        <v>1</v>
      </c>
      <c r="X2264">
        <v>1</v>
      </c>
    </row>
    <row r="2265" spans="1:24" x14ac:dyDescent="0.2">
      <c r="A2265" s="15" t="s">
        <v>41551</v>
      </c>
      <c r="T2265">
        <v>1</v>
      </c>
      <c r="X2265">
        <v>1</v>
      </c>
    </row>
    <row r="2266" spans="1:24" x14ac:dyDescent="0.2">
      <c r="A2266" s="15" t="s">
        <v>43217</v>
      </c>
      <c r="T2266">
        <v>1</v>
      </c>
      <c r="X2266">
        <v>1</v>
      </c>
    </row>
    <row r="2267" spans="1:24" x14ac:dyDescent="0.2">
      <c r="A2267" s="15" t="s">
        <v>22752</v>
      </c>
      <c r="J2267">
        <v>1</v>
      </c>
      <c r="X2267">
        <v>1</v>
      </c>
    </row>
    <row r="2268" spans="1:24" x14ac:dyDescent="0.2">
      <c r="A2268" s="15" t="s">
        <v>21002</v>
      </c>
      <c r="K2268">
        <v>1</v>
      </c>
      <c r="X2268">
        <v>1</v>
      </c>
    </row>
    <row r="2269" spans="1:24" x14ac:dyDescent="0.2">
      <c r="A2269" s="15" t="s">
        <v>13988</v>
      </c>
      <c r="G2269">
        <v>1</v>
      </c>
      <c r="X2269">
        <v>1</v>
      </c>
    </row>
    <row r="2270" spans="1:24" x14ac:dyDescent="0.2">
      <c r="A2270" s="15" t="s">
        <v>42537</v>
      </c>
      <c r="S2270">
        <v>1</v>
      </c>
      <c r="X2270">
        <v>1</v>
      </c>
    </row>
    <row r="2271" spans="1:24" x14ac:dyDescent="0.2">
      <c r="A2271" s="15" t="s">
        <v>3923</v>
      </c>
      <c r="B2271">
        <v>1</v>
      </c>
      <c r="X2271">
        <v>1</v>
      </c>
    </row>
    <row r="2272" spans="1:24" x14ac:dyDescent="0.2">
      <c r="A2272" s="15" t="s">
        <v>27527</v>
      </c>
      <c r="L2272">
        <v>1</v>
      </c>
      <c r="X2272">
        <v>1</v>
      </c>
    </row>
    <row r="2273" spans="1:24" x14ac:dyDescent="0.2">
      <c r="A2273" s="15" t="s">
        <v>9401</v>
      </c>
      <c r="E2273">
        <v>1</v>
      </c>
      <c r="X2273">
        <v>1</v>
      </c>
    </row>
    <row r="2274" spans="1:24" x14ac:dyDescent="0.2">
      <c r="A2274" s="15" t="s">
        <v>4360</v>
      </c>
      <c r="C2274">
        <v>1</v>
      </c>
      <c r="E2274">
        <v>1</v>
      </c>
      <c r="G2274">
        <v>1</v>
      </c>
      <c r="U2274">
        <v>1</v>
      </c>
      <c r="X2274">
        <v>4</v>
      </c>
    </row>
    <row r="2275" spans="1:24" x14ac:dyDescent="0.2">
      <c r="A2275" s="15" t="s">
        <v>25653</v>
      </c>
      <c r="K2275">
        <v>1</v>
      </c>
      <c r="X2275">
        <v>1</v>
      </c>
    </row>
    <row r="2276" spans="1:24" x14ac:dyDescent="0.2">
      <c r="A2276" s="15" t="s">
        <v>31208</v>
      </c>
      <c r="M2276">
        <v>1</v>
      </c>
      <c r="X2276">
        <v>1</v>
      </c>
    </row>
    <row r="2277" spans="1:24" x14ac:dyDescent="0.2">
      <c r="A2277" s="15" t="s">
        <v>22004</v>
      </c>
      <c r="J2277">
        <v>1</v>
      </c>
      <c r="X2277">
        <v>1</v>
      </c>
    </row>
    <row r="2278" spans="1:24" x14ac:dyDescent="0.2">
      <c r="A2278" s="15" t="s">
        <v>27475</v>
      </c>
      <c r="L2278">
        <v>1</v>
      </c>
      <c r="X2278">
        <v>1</v>
      </c>
    </row>
    <row r="2279" spans="1:24" x14ac:dyDescent="0.2">
      <c r="A2279" s="15" t="s">
        <v>5523</v>
      </c>
      <c r="C2279">
        <v>1</v>
      </c>
      <c r="X2279">
        <v>1</v>
      </c>
    </row>
    <row r="2280" spans="1:24" x14ac:dyDescent="0.2">
      <c r="A2280" s="15" t="s">
        <v>14966</v>
      </c>
      <c r="G2280">
        <v>1</v>
      </c>
      <c r="X2280">
        <v>1</v>
      </c>
    </row>
    <row r="2281" spans="1:24" x14ac:dyDescent="0.2">
      <c r="A2281" s="15" t="s">
        <v>38196</v>
      </c>
      <c r="Q2281">
        <v>1</v>
      </c>
      <c r="X2281">
        <v>1</v>
      </c>
    </row>
    <row r="2282" spans="1:24" x14ac:dyDescent="0.2">
      <c r="A2282" s="15" t="s">
        <v>1469</v>
      </c>
      <c r="B2282">
        <v>1</v>
      </c>
      <c r="E2282">
        <v>1</v>
      </c>
      <c r="H2282">
        <v>1</v>
      </c>
      <c r="X2282">
        <v>3</v>
      </c>
    </row>
    <row r="2283" spans="1:24" x14ac:dyDescent="0.2">
      <c r="A2283" s="15" t="s">
        <v>18928</v>
      </c>
      <c r="J2283">
        <v>1</v>
      </c>
      <c r="K2283">
        <v>1</v>
      </c>
      <c r="L2283">
        <v>1</v>
      </c>
      <c r="N2283">
        <v>2</v>
      </c>
      <c r="P2283">
        <v>1</v>
      </c>
      <c r="Q2283">
        <v>1</v>
      </c>
      <c r="R2283">
        <v>1</v>
      </c>
      <c r="X2283">
        <v>8</v>
      </c>
    </row>
    <row r="2284" spans="1:24" x14ac:dyDescent="0.2">
      <c r="A2284" s="15" t="s">
        <v>7340</v>
      </c>
      <c r="F2284">
        <v>1</v>
      </c>
      <c r="G2284">
        <v>1</v>
      </c>
      <c r="H2284">
        <v>2</v>
      </c>
      <c r="P2284">
        <v>1</v>
      </c>
      <c r="X2284">
        <v>5</v>
      </c>
    </row>
    <row r="2285" spans="1:24" x14ac:dyDescent="0.2">
      <c r="A2285" s="15" t="s">
        <v>21390</v>
      </c>
      <c r="K2285">
        <v>1</v>
      </c>
      <c r="X2285">
        <v>1</v>
      </c>
    </row>
    <row r="2286" spans="1:24" x14ac:dyDescent="0.2">
      <c r="A2286" s="15" t="s">
        <v>33367</v>
      </c>
      <c r="R2286">
        <v>2</v>
      </c>
      <c r="U2286">
        <v>1</v>
      </c>
      <c r="X2286">
        <v>3</v>
      </c>
    </row>
    <row r="2287" spans="1:24" x14ac:dyDescent="0.2">
      <c r="A2287" s="15" t="s">
        <v>23437</v>
      </c>
      <c r="R2287">
        <v>1</v>
      </c>
      <c r="X2287">
        <v>1</v>
      </c>
    </row>
    <row r="2288" spans="1:24" x14ac:dyDescent="0.2">
      <c r="A2288" s="15" t="s">
        <v>9647</v>
      </c>
      <c r="F2288">
        <v>1</v>
      </c>
      <c r="X2288">
        <v>1</v>
      </c>
    </row>
    <row r="2289" spans="1:24" x14ac:dyDescent="0.2">
      <c r="A2289" s="15" t="s">
        <v>32631</v>
      </c>
      <c r="S2289">
        <v>1</v>
      </c>
      <c r="X2289">
        <v>1</v>
      </c>
    </row>
    <row r="2290" spans="1:24" x14ac:dyDescent="0.2">
      <c r="A2290" s="15" t="s">
        <v>22092</v>
      </c>
      <c r="L2290">
        <v>1</v>
      </c>
      <c r="M2290">
        <v>1</v>
      </c>
      <c r="N2290">
        <v>1</v>
      </c>
      <c r="X2290">
        <v>3</v>
      </c>
    </row>
    <row r="2291" spans="1:24" x14ac:dyDescent="0.2">
      <c r="A2291" s="15" t="s">
        <v>13365</v>
      </c>
      <c r="K2291">
        <v>1</v>
      </c>
      <c r="U2291">
        <v>1</v>
      </c>
      <c r="X2291">
        <v>2</v>
      </c>
    </row>
    <row r="2292" spans="1:24" x14ac:dyDescent="0.2">
      <c r="A2292" s="15" t="s">
        <v>38696</v>
      </c>
      <c r="U2292">
        <v>1</v>
      </c>
      <c r="X2292">
        <v>1</v>
      </c>
    </row>
    <row r="2293" spans="1:24" x14ac:dyDescent="0.2">
      <c r="A2293" s="15" t="s">
        <v>15532</v>
      </c>
      <c r="I2293">
        <v>1</v>
      </c>
      <c r="X2293">
        <v>1</v>
      </c>
    </row>
    <row r="2294" spans="1:24" x14ac:dyDescent="0.2">
      <c r="A2294" s="15" t="s">
        <v>43537</v>
      </c>
      <c r="T2294">
        <v>1</v>
      </c>
      <c r="X2294">
        <v>1</v>
      </c>
    </row>
    <row r="2295" spans="1:24" x14ac:dyDescent="0.2">
      <c r="A2295" s="15" t="s">
        <v>41469</v>
      </c>
      <c r="S2295">
        <v>1</v>
      </c>
      <c r="X2295">
        <v>1</v>
      </c>
    </row>
    <row r="2296" spans="1:24" x14ac:dyDescent="0.2">
      <c r="A2296" s="15" t="s">
        <v>28370</v>
      </c>
      <c r="M2296">
        <v>1</v>
      </c>
      <c r="X2296">
        <v>1</v>
      </c>
    </row>
    <row r="2297" spans="1:24" x14ac:dyDescent="0.2">
      <c r="A2297" s="15" t="s">
        <v>16068</v>
      </c>
      <c r="I2297">
        <v>1</v>
      </c>
      <c r="X2297">
        <v>1</v>
      </c>
    </row>
    <row r="2298" spans="1:24" x14ac:dyDescent="0.2">
      <c r="A2298" s="15" t="s">
        <v>12353</v>
      </c>
      <c r="G2298">
        <v>1</v>
      </c>
      <c r="X2298">
        <v>1</v>
      </c>
    </row>
    <row r="2299" spans="1:24" x14ac:dyDescent="0.2">
      <c r="A2299" s="15" t="s">
        <v>29559</v>
      </c>
      <c r="R2299">
        <v>1</v>
      </c>
      <c r="X2299">
        <v>1</v>
      </c>
    </row>
    <row r="2300" spans="1:24" x14ac:dyDescent="0.2">
      <c r="A2300" s="15" t="s">
        <v>36414</v>
      </c>
      <c r="U2300">
        <v>1</v>
      </c>
      <c r="X2300">
        <v>1</v>
      </c>
    </row>
    <row r="2301" spans="1:24" x14ac:dyDescent="0.2">
      <c r="A2301" s="15" t="s">
        <v>27728</v>
      </c>
      <c r="M2301">
        <v>1</v>
      </c>
      <c r="X2301">
        <v>1</v>
      </c>
    </row>
    <row r="2302" spans="1:24" x14ac:dyDescent="0.2">
      <c r="A2302" s="15" t="s">
        <v>28058</v>
      </c>
      <c r="P2302">
        <v>1</v>
      </c>
      <c r="R2302">
        <v>1</v>
      </c>
      <c r="S2302">
        <v>1</v>
      </c>
      <c r="T2302">
        <v>1</v>
      </c>
      <c r="X2302">
        <v>4</v>
      </c>
    </row>
    <row r="2303" spans="1:24" x14ac:dyDescent="0.2">
      <c r="A2303" s="15" t="s">
        <v>44105</v>
      </c>
      <c r="N2303">
        <v>1</v>
      </c>
      <c r="O2303">
        <v>1</v>
      </c>
      <c r="Q2303">
        <v>1</v>
      </c>
      <c r="X2303">
        <v>3</v>
      </c>
    </row>
    <row r="2304" spans="1:24" x14ac:dyDescent="0.2">
      <c r="A2304" s="15" t="s">
        <v>44106</v>
      </c>
    </row>
    <row r="2305" spans="1:24" x14ac:dyDescent="0.2">
      <c r="A2305" s="15" t="s">
        <v>44107</v>
      </c>
      <c r="B2305">
        <v>149</v>
      </c>
      <c r="C2305">
        <v>178</v>
      </c>
      <c r="D2305">
        <v>201</v>
      </c>
      <c r="E2305">
        <v>194</v>
      </c>
      <c r="F2305">
        <v>219</v>
      </c>
      <c r="G2305">
        <v>236</v>
      </c>
      <c r="H2305">
        <v>267</v>
      </c>
      <c r="I2305">
        <v>279</v>
      </c>
      <c r="J2305">
        <v>275</v>
      </c>
      <c r="K2305">
        <v>285</v>
      </c>
      <c r="L2305">
        <v>263</v>
      </c>
      <c r="M2305">
        <v>281</v>
      </c>
      <c r="N2305">
        <v>270</v>
      </c>
      <c r="O2305">
        <v>308</v>
      </c>
      <c r="P2305">
        <v>317</v>
      </c>
      <c r="Q2305">
        <v>282</v>
      </c>
      <c r="R2305">
        <v>296</v>
      </c>
      <c r="S2305">
        <v>286</v>
      </c>
      <c r="T2305">
        <v>279</v>
      </c>
      <c r="U2305">
        <v>224</v>
      </c>
      <c r="V2305">
        <v>60</v>
      </c>
      <c r="X2305">
        <v>5149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7295F-10B3-954D-9642-FA63C195E715}">
  <dimension ref="A1:F28"/>
  <sheetViews>
    <sheetView zoomScale="191" zoomScaleNormal="191" workbookViewId="0">
      <selection activeCell="D8" sqref="D8"/>
    </sheetView>
  </sheetViews>
  <sheetFormatPr baseColWidth="10" defaultRowHeight="16" x14ac:dyDescent="0.2"/>
  <cols>
    <col min="1" max="1" width="11.1640625" bestFit="1" customWidth="1"/>
    <col min="2" max="2" width="19.5" bestFit="1" customWidth="1"/>
    <col min="4" max="4" width="21.83203125" customWidth="1"/>
    <col min="5" max="5" width="17.5" bestFit="1" customWidth="1"/>
    <col min="6" max="6" width="16.5" bestFit="1" customWidth="1"/>
  </cols>
  <sheetData>
    <row r="1" spans="1:6" x14ac:dyDescent="0.2">
      <c r="A1" t="s">
        <v>44065</v>
      </c>
      <c r="B1" t="s">
        <v>44061</v>
      </c>
      <c r="E1" t="s">
        <v>44064</v>
      </c>
      <c r="F1" t="s">
        <v>44062</v>
      </c>
    </row>
    <row r="7" spans="1:6" x14ac:dyDescent="0.2">
      <c r="A7" t="s">
        <v>2</v>
      </c>
      <c r="B7" t="s">
        <v>44063</v>
      </c>
      <c r="C7" t="s">
        <v>44096</v>
      </c>
      <c r="D7" t="s">
        <v>44097</v>
      </c>
    </row>
    <row r="8" spans="1:6" x14ac:dyDescent="0.2">
      <c r="A8">
        <v>2000</v>
      </c>
      <c r="B8">
        <f>$C$28/C8</f>
        <v>1.5029674796747967</v>
      </c>
      <c r="C8" s="10">
        <v>172.2</v>
      </c>
      <c r="D8">
        <v>1.5029674796748</v>
      </c>
    </row>
    <row r="9" spans="1:6" x14ac:dyDescent="0.2">
      <c r="A9">
        <v>2001</v>
      </c>
      <c r="B9">
        <f t="shared" ref="B9:B28" si="0">$C$28/C9</f>
        <v>1.461383399209486</v>
      </c>
      <c r="C9" s="10">
        <v>177.1</v>
      </c>
      <c r="D9">
        <v>1.46138339920949</v>
      </c>
    </row>
    <row r="10" spans="1:6" x14ac:dyDescent="0.2">
      <c r="A10">
        <v>2002</v>
      </c>
      <c r="B10">
        <f t="shared" si="0"/>
        <v>1.4386381322957196</v>
      </c>
      <c r="C10" s="10">
        <v>179.9</v>
      </c>
      <c r="D10">
        <v>1.43863813229572</v>
      </c>
    </row>
    <row r="11" spans="1:6" x14ac:dyDescent="0.2">
      <c r="A11">
        <v>2003</v>
      </c>
      <c r="B11">
        <f t="shared" si="0"/>
        <v>1.4065815217391304</v>
      </c>
      <c r="C11" s="10">
        <v>184</v>
      </c>
      <c r="D11">
        <v>1.40658152173913</v>
      </c>
    </row>
    <row r="12" spans="1:6" x14ac:dyDescent="0.2">
      <c r="A12">
        <v>2004</v>
      </c>
      <c r="B12">
        <f t="shared" si="0"/>
        <v>1.3700952885124402</v>
      </c>
      <c r="C12" s="10">
        <v>188.9</v>
      </c>
      <c r="D12">
        <v>1.37009528851244</v>
      </c>
    </row>
    <row r="13" spans="1:6" x14ac:dyDescent="0.2">
      <c r="A13">
        <v>2005</v>
      </c>
      <c r="B13">
        <f t="shared" si="0"/>
        <v>1.3251971326164873</v>
      </c>
      <c r="C13" s="10">
        <v>195.3</v>
      </c>
      <c r="D13">
        <v>1.32519713261649</v>
      </c>
    </row>
    <row r="14" spans="1:6" x14ac:dyDescent="0.2">
      <c r="A14">
        <v>2006</v>
      </c>
      <c r="B14">
        <f t="shared" si="0"/>
        <v>1.2837847222222221</v>
      </c>
      <c r="C14" s="10">
        <v>201.6</v>
      </c>
      <c r="D14">
        <v>1.2837847222222201</v>
      </c>
    </row>
    <row r="15" spans="1:6" x14ac:dyDescent="0.2">
      <c r="A15">
        <v>2007</v>
      </c>
      <c r="B15">
        <f t="shared" si="0"/>
        <v>1.2482323889998166</v>
      </c>
      <c r="C15" s="11">
        <v>207.34200000000001</v>
      </c>
      <c r="D15">
        <v>1.2482323889998199</v>
      </c>
    </row>
    <row r="16" spans="1:6" x14ac:dyDescent="0.2">
      <c r="A16">
        <v>2008</v>
      </c>
      <c r="B16">
        <f t="shared" si="0"/>
        <v>1.2020780016999297</v>
      </c>
      <c r="C16" s="11">
        <v>215.303</v>
      </c>
      <c r="D16">
        <v>1.20207800169993</v>
      </c>
    </row>
    <row r="17" spans="1:4" x14ac:dyDescent="0.2">
      <c r="A17">
        <v>2009</v>
      </c>
      <c r="B17">
        <f t="shared" si="0"/>
        <v>1.2063699967837713</v>
      </c>
      <c r="C17" s="11">
        <v>214.53700000000001</v>
      </c>
      <c r="D17">
        <v>1.20636999678377</v>
      </c>
    </row>
    <row r="18" spans="1:4" x14ac:dyDescent="0.2">
      <c r="A18">
        <v>2010</v>
      </c>
      <c r="B18">
        <f t="shared" si="0"/>
        <v>1.1869015298822319</v>
      </c>
      <c r="C18" s="11">
        <v>218.05600000000001</v>
      </c>
      <c r="D18">
        <v>1.1869015298822301</v>
      </c>
    </row>
    <row r="19" spans="1:4" x14ac:dyDescent="0.2">
      <c r="A19">
        <v>2011</v>
      </c>
      <c r="B19">
        <f t="shared" si="0"/>
        <v>1.1505830469593978</v>
      </c>
      <c r="C19" s="11">
        <v>224.93899999999999</v>
      </c>
      <c r="D19">
        <v>1.1505830469594001</v>
      </c>
    </row>
    <row r="20" spans="1:4" x14ac:dyDescent="0.2">
      <c r="A20">
        <v>2012</v>
      </c>
      <c r="B20">
        <f t="shared" si="0"/>
        <v>1.1272550676411404</v>
      </c>
      <c r="C20" s="11">
        <v>229.59399999999999</v>
      </c>
      <c r="D20">
        <v>1.1272550676411399</v>
      </c>
    </row>
    <row r="21" spans="1:4" x14ac:dyDescent="0.2">
      <c r="A21">
        <v>2013</v>
      </c>
      <c r="B21">
        <f t="shared" si="0"/>
        <v>1.1109818550204544</v>
      </c>
      <c r="C21" s="11">
        <v>232.95699999999999</v>
      </c>
      <c r="D21">
        <v>1.11098185502045</v>
      </c>
    </row>
    <row r="22" spans="1:4" x14ac:dyDescent="0.2">
      <c r="A22">
        <v>2014</v>
      </c>
      <c r="B22">
        <f t="shared" si="0"/>
        <v>1.0932473303595567</v>
      </c>
      <c r="C22" s="11">
        <v>236.73599999999999</v>
      </c>
      <c r="D22">
        <v>1.09324733035956</v>
      </c>
    </row>
    <row r="23" spans="1:4" x14ac:dyDescent="0.2">
      <c r="A23">
        <v>2015</v>
      </c>
      <c r="B23">
        <f t="shared" si="0"/>
        <v>1.0919512102507414</v>
      </c>
      <c r="C23" s="11">
        <v>237.017</v>
      </c>
      <c r="D23">
        <v>1.09195121025074</v>
      </c>
    </row>
    <row r="24" spans="1:4" x14ac:dyDescent="0.2">
      <c r="A24">
        <v>2016</v>
      </c>
      <c r="B24">
        <f t="shared" si="0"/>
        <v>1.0783477148583165</v>
      </c>
      <c r="C24" s="11">
        <v>240.00700000000001</v>
      </c>
      <c r="D24">
        <v>1.07834771485832</v>
      </c>
    </row>
    <row r="25" spans="1:4" x14ac:dyDescent="0.2">
      <c r="A25">
        <v>2017</v>
      </c>
      <c r="B25">
        <f t="shared" si="0"/>
        <v>1.0558542754569189</v>
      </c>
      <c r="C25" s="11">
        <v>245.12</v>
      </c>
      <c r="D25">
        <v>1.05585427545692</v>
      </c>
    </row>
    <row r="26" spans="1:4" x14ac:dyDescent="0.2">
      <c r="A26">
        <v>2018</v>
      </c>
      <c r="B26">
        <f t="shared" si="0"/>
        <v>1.0306801483033128</v>
      </c>
      <c r="C26" s="11">
        <v>251.107</v>
      </c>
      <c r="D26">
        <v>1.0306801483033099</v>
      </c>
    </row>
    <row r="27" spans="1:4" x14ac:dyDescent="0.2">
      <c r="A27">
        <v>2019</v>
      </c>
      <c r="B27">
        <f t="shared" si="0"/>
        <v>1.0123368419405687</v>
      </c>
      <c r="C27" s="11">
        <v>255.65700000000001</v>
      </c>
      <c r="D27">
        <v>1.0123368419405701</v>
      </c>
    </row>
    <row r="28" spans="1:4" x14ac:dyDescent="0.2">
      <c r="A28">
        <v>2020</v>
      </c>
      <c r="B28">
        <f t="shared" si="0"/>
        <v>1</v>
      </c>
      <c r="C28" s="11">
        <v>258.81099999999998</v>
      </c>
      <c r="D28">
        <v>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E80F-957B-624B-842B-415629ED05B3}">
  <dimension ref="A1:P33"/>
  <sheetViews>
    <sheetView zoomScale="195" zoomScaleNormal="195" workbookViewId="0">
      <pane ySplit="12" topLeftCell="A13" activePane="bottomLeft" state="frozen"/>
      <selection pane="bottomLeft" activeCell="N13" sqref="N13:N33"/>
    </sheetView>
  </sheetViews>
  <sheetFormatPr baseColWidth="10" defaultColWidth="8.83203125" defaultRowHeight="15" x14ac:dyDescent="0.2"/>
  <cols>
    <col min="1" max="1" width="20" style="4" customWidth="1"/>
    <col min="2" max="2" width="8" style="4" customWidth="1"/>
    <col min="3" max="16384" width="8.83203125" style="4"/>
  </cols>
  <sheetData>
    <row r="1" spans="1:16" ht="16" x14ac:dyDescent="0.2">
      <c r="A1" s="23" t="s">
        <v>44095</v>
      </c>
      <c r="B1" s="24"/>
      <c r="C1" s="24"/>
      <c r="D1" s="24"/>
      <c r="E1" s="24"/>
      <c r="F1" s="24"/>
    </row>
    <row r="2" spans="1:16" ht="16" x14ac:dyDescent="0.2">
      <c r="A2" s="23" t="s">
        <v>44094</v>
      </c>
      <c r="B2" s="24"/>
      <c r="C2" s="24"/>
      <c r="D2" s="24"/>
      <c r="E2" s="24"/>
      <c r="F2" s="24"/>
    </row>
    <row r="3" spans="1:16" x14ac:dyDescent="0.2">
      <c r="A3" s="24"/>
      <c r="B3" s="24"/>
      <c r="C3" s="24"/>
      <c r="D3" s="24"/>
      <c r="E3" s="24"/>
      <c r="F3" s="24"/>
    </row>
    <row r="4" spans="1:16" x14ac:dyDescent="0.2">
      <c r="A4" s="9" t="s">
        <v>44093</v>
      </c>
      <c r="B4" s="25" t="s">
        <v>44092</v>
      </c>
      <c r="C4" s="24"/>
      <c r="D4" s="24"/>
      <c r="E4" s="24"/>
      <c r="F4" s="24"/>
    </row>
    <row r="5" spans="1:16" x14ac:dyDescent="0.2">
      <c r="A5" s="26" t="s">
        <v>44091</v>
      </c>
      <c r="B5" s="24"/>
      <c r="C5" s="24"/>
      <c r="D5" s="24"/>
      <c r="E5" s="24"/>
      <c r="F5" s="24"/>
    </row>
    <row r="6" spans="1:16" x14ac:dyDescent="0.2">
      <c r="A6" s="9" t="s">
        <v>44090</v>
      </c>
      <c r="B6" s="25" t="s">
        <v>44089</v>
      </c>
      <c r="C6" s="24"/>
      <c r="D6" s="24"/>
      <c r="E6" s="24"/>
      <c r="F6" s="24"/>
    </row>
    <row r="7" spans="1:16" x14ac:dyDescent="0.2">
      <c r="A7" s="9" t="s">
        <v>44088</v>
      </c>
      <c r="B7" s="25" t="s">
        <v>44087</v>
      </c>
      <c r="C7" s="24"/>
      <c r="D7" s="24"/>
      <c r="E7" s="24"/>
      <c r="F7" s="24"/>
    </row>
    <row r="8" spans="1:16" x14ac:dyDescent="0.2">
      <c r="A8" s="9" t="s">
        <v>44086</v>
      </c>
      <c r="B8" s="25" t="s">
        <v>44085</v>
      </c>
      <c r="C8" s="24"/>
      <c r="D8" s="24"/>
      <c r="E8" s="24"/>
      <c r="F8" s="24"/>
    </row>
    <row r="9" spans="1:16" x14ac:dyDescent="0.2">
      <c r="A9" s="9" t="s">
        <v>44084</v>
      </c>
      <c r="B9" s="25" t="s">
        <v>44083</v>
      </c>
      <c r="C9" s="24"/>
      <c r="D9" s="24"/>
      <c r="E9" s="24"/>
      <c r="F9" s="24"/>
    </row>
    <row r="10" spans="1:16" x14ac:dyDescent="0.2">
      <c r="A10" s="9" t="s">
        <v>44082</v>
      </c>
      <c r="B10" s="27" t="s">
        <v>44081</v>
      </c>
      <c r="C10" s="24"/>
      <c r="D10" s="24"/>
      <c r="E10" s="24"/>
      <c r="F10" s="24"/>
    </row>
    <row r="12" spans="1:16" ht="16" thickBot="1" x14ac:dyDescent="0.25">
      <c r="A12" s="8" t="s">
        <v>44080</v>
      </c>
      <c r="B12" s="8" t="s">
        <v>44079</v>
      </c>
      <c r="C12" s="8" t="s">
        <v>44078</v>
      </c>
      <c r="D12" s="8" t="s">
        <v>44077</v>
      </c>
      <c r="E12" s="8" t="s">
        <v>44076</v>
      </c>
      <c r="F12" s="8" t="s">
        <v>5926</v>
      </c>
      <c r="G12" s="8" t="s">
        <v>44075</v>
      </c>
      <c r="H12" s="8" t="s">
        <v>44074</v>
      </c>
      <c r="I12" s="8" t="s">
        <v>44073</v>
      </c>
      <c r="J12" s="8" t="s">
        <v>44072</v>
      </c>
      <c r="K12" s="8" t="s">
        <v>44071</v>
      </c>
      <c r="L12" s="8" t="s">
        <v>44070</v>
      </c>
      <c r="M12" s="8" t="s">
        <v>44069</v>
      </c>
      <c r="N12" s="8" t="s">
        <v>44068</v>
      </c>
      <c r="O12" s="8" t="s">
        <v>44067</v>
      </c>
      <c r="P12" s="8" t="s">
        <v>44066</v>
      </c>
    </row>
    <row r="13" spans="1:16" ht="16" thickTop="1" x14ac:dyDescent="0.2">
      <c r="A13" s="6">
        <v>2000</v>
      </c>
      <c r="B13" s="7">
        <v>168.8</v>
      </c>
      <c r="C13" s="7">
        <v>169.8</v>
      </c>
      <c r="D13" s="7">
        <v>171.2</v>
      </c>
      <c r="E13" s="7">
        <v>171.3</v>
      </c>
      <c r="F13" s="7">
        <v>171.5</v>
      </c>
      <c r="G13" s="7">
        <v>172.4</v>
      </c>
      <c r="H13" s="7">
        <v>172.8</v>
      </c>
      <c r="I13" s="7">
        <v>172.8</v>
      </c>
      <c r="J13" s="7">
        <v>173.7</v>
      </c>
      <c r="K13" s="7">
        <v>174</v>
      </c>
      <c r="L13" s="7">
        <v>174.1</v>
      </c>
      <c r="M13" s="7">
        <v>174</v>
      </c>
      <c r="N13" s="7">
        <v>172.2</v>
      </c>
      <c r="O13" s="7">
        <v>170.8</v>
      </c>
      <c r="P13" s="7">
        <v>173.6</v>
      </c>
    </row>
    <row r="14" spans="1:16" x14ac:dyDescent="0.2">
      <c r="A14" s="6">
        <v>2001</v>
      </c>
      <c r="B14" s="7">
        <v>175.1</v>
      </c>
      <c r="C14" s="7">
        <v>175.8</v>
      </c>
      <c r="D14" s="7">
        <v>176.2</v>
      </c>
      <c r="E14" s="7">
        <v>176.9</v>
      </c>
      <c r="F14" s="7">
        <v>177.7</v>
      </c>
      <c r="G14" s="7">
        <v>178</v>
      </c>
      <c r="H14" s="7">
        <v>177.5</v>
      </c>
      <c r="I14" s="7">
        <v>177.5</v>
      </c>
      <c r="J14" s="7">
        <v>178.3</v>
      </c>
      <c r="K14" s="7">
        <v>177.7</v>
      </c>
      <c r="L14" s="7">
        <v>177.4</v>
      </c>
      <c r="M14" s="7">
        <v>176.7</v>
      </c>
      <c r="N14" s="7">
        <v>177.1</v>
      </c>
      <c r="O14" s="7">
        <v>176.6</v>
      </c>
      <c r="P14" s="7">
        <v>177.5</v>
      </c>
    </row>
    <row r="15" spans="1:16" x14ac:dyDescent="0.2">
      <c r="A15" s="6">
        <v>2002</v>
      </c>
      <c r="B15" s="7">
        <v>177.1</v>
      </c>
      <c r="C15" s="7">
        <v>177.8</v>
      </c>
      <c r="D15" s="7">
        <v>178.8</v>
      </c>
      <c r="E15" s="7">
        <v>179.8</v>
      </c>
      <c r="F15" s="7">
        <v>179.8</v>
      </c>
      <c r="G15" s="7">
        <v>179.9</v>
      </c>
      <c r="H15" s="7">
        <v>180.1</v>
      </c>
      <c r="I15" s="7">
        <v>180.7</v>
      </c>
      <c r="J15" s="7">
        <v>181</v>
      </c>
      <c r="K15" s="7">
        <v>181.3</v>
      </c>
      <c r="L15" s="7">
        <v>181.3</v>
      </c>
      <c r="M15" s="7">
        <v>180.9</v>
      </c>
      <c r="N15" s="7">
        <v>179.9</v>
      </c>
      <c r="O15" s="7">
        <v>178.9</v>
      </c>
      <c r="P15" s="7">
        <v>180.9</v>
      </c>
    </row>
    <row r="16" spans="1:16" x14ac:dyDescent="0.2">
      <c r="A16" s="6">
        <v>2003</v>
      </c>
      <c r="B16" s="7">
        <v>181.7</v>
      </c>
      <c r="C16" s="7">
        <v>183.1</v>
      </c>
      <c r="D16" s="7">
        <v>184.2</v>
      </c>
      <c r="E16" s="7">
        <v>183.8</v>
      </c>
      <c r="F16" s="7">
        <v>183.5</v>
      </c>
      <c r="G16" s="7">
        <v>183.7</v>
      </c>
      <c r="H16" s="7">
        <v>183.9</v>
      </c>
      <c r="I16" s="7">
        <v>184.6</v>
      </c>
      <c r="J16" s="7">
        <v>185.2</v>
      </c>
      <c r="K16" s="7">
        <v>185</v>
      </c>
      <c r="L16" s="7">
        <v>184.5</v>
      </c>
      <c r="M16" s="7">
        <v>184.3</v>
      </c>
      <c r="N16" s="7">
        <v>184</v>
      </c>
      <c r="O16" s="7">
        <v>183.3</v>
      </c>
      <c r="P16" s="7">
        <v>184.6</v>
      </c>
    </row>
    <row r="17" spans="1:16" x14ac:dyDescent="0.2">
      <c r="A17" s="6">
        <v>2004</v>
      </c>
      <c r="B17" s="7">
        <v>185.2</v>
      </c>
      <c r="C17" s="7">
        <v>186.2</v>
      </c>
      <c r="D17" s="7">
        <v>187.4</v>
      </c>
      <c r="E17" s="7">
        <v>188</v>
      </c>
      <c r="F17" s="7">
        <v>189.1</v>
      </c>
      <c r="G17" s="7">
        <v>189.7</v>
      </c>
      <c r="H17" s="7">
        <v>189.4</v>
      </c>
      <c r="I17" s="7">
        <v>189.5</v>
      </c>
      <c r="J17" s="7">
        <v>189.9</v>
      </c>
      <c r="K17" s="7">
        <v>190.9</v>
      </c>
      <c r="L17" s="7">
        <v>191</v>
      </c>
      <c r="M17" s="7">
        <v>190.3</v>
      </c>
      <c r="N17" s="7">
        <v>188.9</v>
      </c>
      <c r="O17" s="7">
        <v>187.6</v>
      </c>
      <c r="P17" s="7">
        <v>190.2</v>
      </c>
    </row>
    <row r="18" spans="1:16" x14ac:dyDescent="0.2">
      <c r="A18" s="6">
        <v>2005</v>
      </c>
      <c r="B18" s="7">
        <v>190.7</v>
      </c>
      <c r="C18" s="7">
        <v>191.8</v>
      </c>
      <c r="D18" s="7">
        <v>193.3</v>
      </c>
      <c r="E18" s="7">
        <v>194.6</v>
      </c>
      <c r="F18" s="7">
        <v>194.4</v>
      </c>
      <c r="G18" s="7">
        <v>194.5</v>
      </c>
      <c r="H18" s="7">
        <v>195.4</v>
      </c>
      <c r="I18" s="7">
        <v>196.4</v>
      </c>
      <c r="J18" s="7">
        <v>198.8</v>
      </c>
      <c r="K18" s="7">
        <v>199.2</v>
      </c>
      <c r="L18" s="7">
        <v>197.6</v>
      </c>
      <c r="M18" s="7">
        <v>196.8</v>
      </c>
      <c r="N18" s="7">
        <v>195.3</v>
      </c>
      <c r="O18" s="7">
        <v>193.2</v>
      </c>
      <c r="P18" s="7">
        <v>197.4</v>
      </c>
    </row>
    <row r="19" spans="1:16" x14ac:dyDescent="0.2">
      <c r="A19" s="6">
        <v>2006</v>
      </c>
      <c r="B19" s="7">
        <v>198.3</v>
      </c>
      <c r="C19" s="7">
        <v>198.7</v>
      </c>
      <c r="D19" s="7">
        <v>199.8</v>
      </c>
      <c r="E19" s="7">
        <v>201.5</v>
      </c>
      <c r="F19" s="7">
        <v>202.5</v>
      </c>
      <c r="G19" s="7">
        <v>202.9</v>
      </c>
      <c r="H19" s="7">
        <v>203.5</v>
      </c>
      <c r="I19" s="7">
        <v>203.9</v>
      </c>
      <c r="J19" s="7">
        <v>202.9</v>
      </c>
      <c r="K19" s="7">
        <v>201.8</v>
      </c>
      <c r="L19" s="7">
        <v>201.5</v>
      </c>
      <c r="M19" s="7">
        <v>201.8</v>
      </c>
      <c r="N19" s="7">
        <v>201.6</v>
      </c>
      <c r="O19" s="7">
        <v>200.6</v>
      </c>
      <c r="P19" s="7">
        <v>202.6</v>
      </c>
    </row>
    <row r="20" spans="1:16" x14ac:dyDescent="0.2">
      <c r="A20" s="6">
        <v>2007</v>
      </c>
      <c r="B20" s="5">
        <v>202.416</v>
      </c>
      <c r="C20" s="5">
        <v>203.499</v>
      </c>
      <c r="D20" s="5">
        <v>205.352</v>
      </c>
      <c r="E20" s="5">
        <v>206.68600000000001</v>
      </c>
      <c r="F20" s="5">
        <v>207.94900000000001</v>
      </c>
      <c r="G20" s="5">
        <v>208.352</v>
      </c>
      <c r="H20" s="5">
        <v>208.29900000000001</v>
      </c>
      <c r="I20" s="5">
        <v>207.917</v>
      </c>
      <c r="J20" s="5">
        <v>208.49</v>
      </c>
      <c r="K20" s="5">
        <v>208.93600000000001</v>
      </c>
      <c r="L20" s="5">
        <v>210.17699999999999</v>
      </c>
      <c r="M20" s="5">
        <v>210.036</v>
      </c>
      <c r="N20" s="5">
        <v>207.34200000000001</v>
      </c>
      <c r="O20" s="5">
        <v>205.709</v>
      </c>
      <c r="P20" s="5">
        <v>208.976</v>
      </c>
    </row>
    <row r="21" spans="1:16" x14ac:dyDescent="0.2">
      <c r="A21" s="6">
        <v>2008</v>
      </c>
      <c r="B21" s="5">
        <v>211.08</v>
      </c>
      <c r="C21" s="5">
        <v>211.69300000000001</v>
      </c>
      <c r="D21" s="5">
        <v>213.52799999999999</v>
      </c>
      <c r="E21" s="5">
        <v>214.82300000000001</v>
      </c>
      <c r="F21" s="5">
        <v>216.63200000000001</v>
      </c>
      <c r="G21" s="5">
        <v>218.815</v>
      </c>
      <c r="H21" s="5">
        <v>219.964</v>
      </c>
      <c r="I21" s="5">
        <v>219.08600000000001</v>
      </c>
      <c r="J21" s="5">
        <v>218.78299999999999</v>
      </c>
      <c r="K21" s="5">
        <v>216.57300000000001</v>
      </c>
      <c r="L21" s="5">
        <v>212.42500000000001</v>
      </c>
      <c r="M21" s="5">
        <v>210.22800000000001</v>
      </c>
      <c r="N21" s="5">
        <v>215.303</v>
      </c>
      <c r="O21" s="5">
        <v>214.429</v>
      </c>
      <c r="P21" s="5">
        <v>216.17699999999999</v>
      </c>
    </row>
    <row r="22" spans="1:16" x14ac:dyDescent="0.2">
      <c r="A22" s="6">
        <v>2009</v>
      </c>
      <c r="B22" s="5">
        <v>211.143</v>
      </c>
      <c r="C22" s="5">
        <v>212.19300000000001</v>
      </c>
      <c r="D22" s="5">
        <v>212.709</v>
      </c>
      <c r="E22" s="5">
        <v>213.24</v>
      </c>
      <c r="F22" s="5">
        <v>213.85599999999999</v>
      </c>
      <c r="G22" s="5">
        <v>215.69300000000001</v>
      </c>
      <c r="H22" s="5">
        <v>215.351</v>
      </c>
      <c r="I22" s="5">
        <v>215.834</v>
      </c>
      <c r="J22" s="5">
        <v>215.96899999999999</v>
      </c>
      <c r="K22" s="5">
        <v>216.17699999999999</v>
      </c>
      <c r="L22" s="5">
        <v>216.33</v>
      </c>
      <c r="M22" s="5">
        <v>215.94900000000001</v>
      </c>
      <c r="N22" s="5">
        <v>214.53700000000001</v>
      </c>
      <c r="O22" s="5">
        <v>213.13900000000001</v>
      </c>
      <c r="P22" s="5">
        <v>215.935</v>
      </c>
    </row>
    <row r="23" spans="1:16" x14ac:dyDescent="0.2">
      <c r="A23" s="6">
        <v>2010</v>
      </c>
      <c r="B23" s="5">
        <v>216.68700000000001</v>
      </c>
      <c r="C23" s="5">
        <v>216.74100000000001</v>
      </c>
      <c r="D23" s="5">
        <v>217.631</v>
      </c>
      <c r="E23" s="5">
        <v>218.00899999999999</v>
      </c>
      <c r="F23" s="5">
        <v>218.178</v>
      </c>
      <c r="G23" s="5">
        <v>217.965</v>
      </c>
      <c r="H23" s="5">
        <v>218.011</v>
      </c>
      <c r="I23" s="5">
        <v>218.31200000000001</v>
      </c>
      <c r="J23" s="5">
        <v>218.43899999999999</v>
      </c>
      <c r="K23" s="5">
        <v>218.71100000000001</v>
      </c>
      <c r="L23" s="5">
        <v>218.803</v>
      </c>
      <c r="M23" s="5">
        <v>219.179</v>
      </c>
      <c r="N23" s="5">
        <v>218.05600000000001</v>
      </c>
      <c r="O23" s="5">
        <v>217.535</v>
      </c>
      <c r="P23" s="5">
        <v>218.57599999999999</v>
      </c>
    </row>
    <row r="24" spans="1:16" x14ac:dyDescent="0.2">
      <c r="A24" s="6">
        <v>2011</v>
      </c>
      <c r="B24" s="5">
        <v>220.22300000000001</v>
      </c>
      <c r="C24" s="5">
        <v>221.309</v>
      </c>
      <c r="D24" s="5">
        <v>223.46700000000001</v>
      </c>
      <c r="E24" s="5">
        <v>224.90600000000001</v>
      </c>
      <c r="F24" s="5">
        <v>225.964</v>
      </c>
      <c r="G24" s="5">
        <v>225.72200000000001</v>
      </c>
      <c r="H24" s="5">
        <v>225.922</v>
      </c>
      <c r="I24" s="5">
        <v>226.54499999999999</v>
      </c>
      <c r="J24" s="5">
        <v>226.88900000000001</v>
      </c>
      <c r="K24" s="5">
        <v>226.42099999999999</v>
      </c>
      <c r="L24" s="5">
        <v>226.23</v>
      </c>
      <c r="M24" s="5">
        <v>225.672</v>
      </c>
      <c r="N24" s="5">
        <v>224.93899999999999</v>
      </c>
      <c r="O24" s="5">
        <v>223.59800000000001</v>
      </c>
      <c r="P24" s="5">
        <v>226.28</v>
      </c>
    </row>
    <row r="25" spans="1:16" x14ac:dyDescent="0.2">
      <c r="A25" s="6">
        <v>2012</v>
      </c>
      <c r="B25" s="5">
        <v>226.66499999999999</v>
      </c>
      <c r="C25" s="5">
        <v>227.66300000000001</v>
      </c>
      <c r="D25" s="5">
        <v>229.392</v>
      </c>
      <c r="E25" s="5">
        <v>230.08500000000001</v>
      </c>
      <c r="F25" s="5">
        <v>229.815</v>
      </c>
      <c r="G25" s="5">
        <v>229.47800000000001</v>
      </c>
      <c r="H25" s="5">
        <v>229.10400000000001</v>
      </c>
      <c r="I25" s="5">
        <v>230.37899999999999</v>
      </c>
      <c r="J25" s="5">
        <v>231.40700000000001</v>
      </c>
      <c r="K25" s="5">
        <v>231.31700000000001</v>
      </c>
      <c r="L25" s="5">
        <v>230.221</v>
      </c>
      <c r="M25" s="5">
        <v>229.601</v>
      </c>
      <c r="N25" s="5">
        <v>229.59399999999999</v>
      </c>
      <c r="O25" s="5">
        <v>228.85</v>
      </c>
      <c r="P25" s="5">
        <v>230.33799999999999</v>
      </c>
    </row>
    <row r="26" spans="1:16" x14ac:dyDescent="0.2">
      <c r="A26" s="6">
        <v>2013</v>
      </c>
      <c r="B26" s="5">
        <v>230.28</v>
      </c>
      <c r="C26" s="5">
        <v>232.166</v>
      </c>
      <c r="D26" s="5">
        <v>232.773</v>
      </c>
      <c r="E26" s="5">
        <v>232.53100000000001</v>
      </c>
      <c r="F26" s="5">
        <v>232.94499999999999</v>
      </c>
      <c r="G26" s="5">
        <v>233.50399999999999</v>
      </c>
      <c r="H26" s="5">
        <v>233.596</v>
      </c>
      <c r="I26" s="5">
        <v>233.87700000000001</v>
      </c>
      <c r="J26" s="5">
        <v>234.149</v>
      </c>
      <c r="K26" s="5">
        <v>233.54599999999999</v>
      </c>
      <c r="L26" s="5">
        <v>233.06899999999999</v>
      </c>
      <c r="M26" s="5">
        <v>233.04900000000001</v>
      </c>
      <c r="N26" s="5">
        <v>232.95699999999999</v>
      </c>
      <c r="O26" s="5">
        <v>232.36600000000001</v>
      </c>
      <c r="P26" s="5">
        <v>233.548</v>
      </c>
    </row>
    <row r="27" spans="1:16" x14ac:dyDescent="0.2">
      <c r="A27" s="6">
        <v>2014</v>
      </c>
      <c r="B27" s="5">
        <v>233.916</v>
      </c>
      <c r="C27" s="5">
        <v>234.78100000000001</v>
      </c>
      <c r="D27" s="5">
        <v>236.29300000000001</v>
      </c>
      <c r="E27" s="5">
        <v>237.072</v>
      </c>
      <c r="F27" s="5">
        <v>237.9</v>
      </c>
      <c r="G27" s="5">
        <v>238.34299999999999</v>
      </c>
      <c r="H27" s="5">
        <v>238.25</v>
      </c>
      <c r="I27" s="5">
        <v>237.852</v>
      </c>
      <c r="J27" s="5">
        <v>238.03100000000001</v>
      </c>
      <c r="K27" s="5">
        <v>237.43299999999999</v>
      </c>
      <c r="L27" s="5">
        <v>236.15100000000001</v>
      </c>
      <c r="M27" s="5">
        <v>234.81200000000001</v>
      </c>
      <c r="N27" s="5">
        <v>236.73599999999999</v>
      </c>
      <c r="O27" s="5">
        <v>236.38399999999999</v>
      </c>
      <c r="P27" s="5">
        <v>237.08799999999999</v>
      </c>
    </row>
    <row r="28" spans="1:16" x14ac:dyDescent="0.2">
      <c r="A28" s="6">
        <v>2015</v>
      </c>
      <c r="B28" s="5">
        <v>233.70699999999999</v>
      </c>
      <c r="C28" s="5">
        <v>234.72200000000001</v>
      </c>
      <c r="D28" s="5">
        <v>236.119</v>
      </c>
      <c r="E28" s="5">
        <v>236.59899999999999</v>
      </c>
      <c r="F28" s="5">
        <v>237.80500000000001</v>
      </c>
      <c r="G28" s="5">
        <v>238.63800000000001</v>
      </c>
      <c r="H28" s="5">
        <v>238.654</v>
      </c>
      <c r="I28" s="5">
        <v>238.316</v>
      </c>
      <c r="J28" s="5">
        <v>237.94499999999999</v>
      </c>
      <c r="K28" s="5">
        <v>237.83799999999999</v>
      </c>
      <c r="L28" s="5">
        <v>237.33600000000001</v>
      </c>
      <c r="M28" s="5">
        <v>236.52500000000001</v>
      </c>
      <c r="N28" s="5">
        <v>237.017</v>
      </c>
      <c r="O28" s="5">
        <v>236.26499999999999</v>
      </c>
      <c r="P28" s="5">
        <v>237.76900000000001</v>
      </c>
    </row>
    <row r="29" spans="1:16" x14ac:dyDescent="0.2">
      <c r="A29" s="6">
        <v>2016</v>
      </c>
      <c r="B29" s="5">
        <v>236.916</v>
      </c>
      <c r="C29" s="5">
        <v>237.11099999999999</v>
      </c>
      <c r="D29" s="5">
        <v>238.13200000000001</v>
      </c>
      <c r="E29" s="5">
        <v>239.261</v>
      </c>
      <c r="F29" s="5">
        <v>240.22900000000001</v>
      </c>
      <c r="G29" s="5">
        <v>241.018</v>
      </c>
      <c r="H29" s="5">
        <v>240.62799999999999</v>
      </c>
      <c r="I29" s="5">
        <v>240.84899999999999</v>
      </c>
      <c r="J29" s="5">
        <v>241.428</v>
      </c>
      <c r="K29" s="5">
        <v>241.72900000000001</v>
      </c>
      <c r="L29" s="5">
        <v>241.35300000000001</v>
      </c>
      <c r="M29" s="5">
        <v>241.43199999999999</v>
      </c>
      <c r="N29" s="5">
        <v>240.00700000000001</v>
      </c>
      <c r="O29" s="5">
        <v>238.77799999999999</v>
      </c>
      <c r="P29" s="5">
        <v>241.23699999999999</v>
      </c>
    </row>
    <row r="30" spans="1:16" x14ac:dyDescent="0.2">
      <c r="A30" s="6">
        <v>2017</v>
      </c>
      <c r="B30" s="5">
        <v>242.839</v>
      </c>
      <c r="C30" s="5">
        <v>243.60300000000001</v>
      </c>
      <c r="D30" s="5">
        <v>243.80099999999999</v>
      </c>
      <c r="E30" s="5">
        <v>244.524</v>
      </c>
      <c r="F30" s="5">
        <v>244.733</v>
      </c>
      <c r="G30" s="5">
        <v>244.95500000000001</v>
      </c>
      <c r="H30" s="5">
        <v>244.786</v>
      </c>
      <c r="I30" s="5">
        <v>245.51900000000001</v>
      </c>
      <c r="J30" s="5">
        <v>246.81899999999999</v>
      </c>
      <c r="K30" s="5">
        <v>246.66300000000001</v>
      </c>
      <c r="L30" s="5">
        <v>246.66900000000001</v>
      </c>
      <c r="M30" s="5">
        <v>246.524</v>
      </c>
      <c r="N30" s="5">
        <v>245.12</v>
      </c>
      <c r="O30" s="5">
        <v>244.07599999999999</v>
      </c>
      <c r="P30" s="5">
        <v>246.16300000000001</v>
      </c>
    </row>
    <row r="31" spans="1:16" x14ac:dyDescent="0.2">
      <c r="A31" s="6">
        <v>2018</v>
      </c>
      <c r="B31" s="5">
        <v>247.86699999999999</v>
      </c>
      <c r="C31" s="5">
        <v>248.99100000000001</v>
      </c>
      <c r="D31" s="5">
        <v>249.554</v>
      </c>
      <c r="E31" s="5">
        <v>250.54599999999999</v>
      </c>
      <c r="F31" s="5">
        <v>251.58799999999999</v>
      </c>
      <c r="G31" s="5">
        <v>251.989</v>
      </c>
      <c r="H31" s="5">
        <v>252.006</v>
      </c>
      <c r="I31" s="5">
        <v>252.14599999999999</v>
      </c>
      <c r="J31" s="5">
        <v>252.43899999999999</v>
      </c>
      <c r="K31" s="5">
        <v>252.88499999999999</v>
      </c>
      <c r="L31" s="5">
        <v>252.03800000000001</v>
      </c>
      <c r="M31" s="5">
        <v>251.233</v>
      </c>
      <c r="N31" s="5">
        <v>251.107</v>
      </c>
      <c r="O31" s="5">
        <v>250.089</v>
      </c>
      <c r="P31" s="5">
        <v>252.125</v>
      </c>
    </row>
    <row r="32" spans="1:16" x14ac:dyDescent="0.2">
      <c r="A32" s="6">
        <v>2019</v>
      </c>
      <c r="B32" s="5">
        <v>251.71199999999999</v>
      </c>
      <c r="C32" s="5">
        <v>252.77600000000001</v>
      </c>
      <c r="D32" s="5">
        <v>254.202</v>
      </c>
      <c r="E32" s="5">
        <v>255.548</v>
      </c>
      <c r="F32" s="5">
        <v>256.09199999999998</v>
      </c>
      <c r="G32" s="5">
        <v>256.14299999999997</v>
      </c>
      <c r="H32" s="5">
        <v>256.57100000000003</v>
      </c>
      <c r="I32" s="5">
        <v>256.55799999999999</v>
      </c>
      <c r="J32" s="5">
        <v>256.75900000000001</v>
      </c>
      <c r="K32" s="5">
        <v>257.346</v>
      </c>
      <c r="L32" s="5">
        <v>257.20800000000003</v>
      </c>
      <c r="M32" s="5">
        <v>256.97399999999999</v>
      </c>
      <c r="N32" s="5">
        <v>255.65700000000001</v>
      </c>
      <c r="O32" s="5">
        <v>254.41200000000001</v>
      </c>
      <c r="P32" s="5">
        <v>256.90300000000002</v>
      </c>
    </row>
    <row r="33" spans="1:16" x14ac:dyDescent="0.2">
      <c r="A33" s="6">
        <v>2020</v>
      </c>
      <c r="B33" s="5">
        <v>257.971</v>
      </c>
      <c r="C33" s="5">
        <v>258.678</v>
      </c>
      <c r="D33" s="5">
        <v>258.11500000000001</v>
      </c>
      <c r="E33" s="5">
        <v>256.38900000000001</v>
      </c>
      <c r="F33" s="5">
        <v>256.39400000000001</v>
      </c>
      <c r="G33" s="5">
        <v>257.79700000000003</v>
      </c>
      <c r="H33" s="5">
        <v>259.101</v>
      </c>
      <c r="I33" s="5">
        <v>259.91800000000001</v>
      </c>
      <c r="J33" s="5">
        <v>260.27999999999997</v>
      </c>
      <c r="K33" s="5">
        <v>260.38799999999998</v>
      </c>
      <c r="L33" s="5">
        <v>260.22899999999998</v>
      </c>
      <c r="M33" s="5">
        <v>260.47399999999999</v>
      </c>
      <c r="N33" s="5">
        <v>258.81099999999998</v>
      </c>
      <c r="O33" s="5">
        <v>257.55700000000002</v>
      </c>
      <c r="P33" s="5">
        <v>260.065</v>
      </c>
    </row>
  </sheetData>
  <mergeCells count="10">
    <mergeCell ref="B6:F6"/>
    <mergeCell ref="B7:F7"/>
    <mergeCell ref="B8:F8"/>
    <mergeCell ref="B9:F9"/>
    <mergeCell ref="B10:F10"/>
    <mergeCell ref="A1:F1"/>
    <mergeCell ref="A2:F2"/>
    <mergeCell ref="A3:F3"/>
    <mergeCell ref="B4:F4"/>
    <mergeCell ref="A5:F5"/>
  </mergeCells>
  <pageMargins left="0.7" right="0.7" top="0.75" bottom="0.75" header="0.3" footer="0.3"/>
  <pageSetup orientation="landscape"/>
  <headerFooter>
    <oddHeader>&amp;CBureau of Labor Statistics</oddHeader>
    <oddFooter>&amp;LSource: Bureau of Labor Statistics&amp;RGenerated on: March 21, 2023 (12:45:06 AM)</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D6021-8CF9-2E42-A9D5-EC8C69967732}">
  <dimension ref="A1:W339"/>
  <sheetViews>
    <sheetView topLeftCell="A285" workbookViewId="0">
      <selection activeCell="A340" sqref="A340"/>
    </sheetView>
  </sheetViews>
  <sheetFormatPr baseColWidth="10" defaultRowHeight="16" x14ac:dyDescent="0.2"/>
  <sheetData>
    <row r="1" spans="1:23"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x14ac:dyDescent="0.2">
      <c r="A2" t="s">
        <v>16510</v>
      </c>
      <c r="B2" t="s">
        <v>16511</v>
      </c>
      <c r="C2">
        <v>2008</v>
      </c>
      <c r="D2" s="1">
        <v>40391</v>
      </c>
      <c r="E2" t="s">
        <v>16512</v>
      </c>
      <c r="F2">
        <v>98</v>
      </c>
      <c r="G2" t="s">
        <v>9052</v>
      </c>
      <c r="H2" t="s">
        <v>2073</v>
      </c>
      <c r="K2" t="s">
        <v>16513</v>
      </c>
      <c r="L2" t="s">
        <v>16513</v>
      </c>
      <c r="M2" t="s">
        <v>16514</v>
      </c>
      <c r="N2" t="s">
        <v>9056</v>
      </c>
      <c r="O2" t="s">
        <v>16515</v>
      </c>
      <c r="P2" t="s">
        <v>16516</v>
      </c>
      <c r="Q2" t="s">
        <v>16517</v>
      </c>
      <c r="R2">
        <v>6.2</v>
      </c>
      <c r="S2">
        <v>28993</v>
      </c>
      <c r="T2" t="s">
        <v>16518</v>
      </c>
      <c r="U2">
        <v>102458</v>
      </c>
      <c r="V2">
        <v>8936663</v>
      </c>
      <c r="W2">
        <v>81</v>
      </c>
    </row>
    <row r="3" spans="1:23" x14ac:dyDescent="0.2">
      <c r="A3" t="s">
        <v>12496</v>
      </c>
      <c r="B3" t="s">
        <v>12497</v>
      </c>
      <c r="C3">
        <v>2005</v>
      </c>
      <c r="D3" s="1">
        <v>39149</v>
      </c>
      <c r="E3" t="s">
        <v>1103</v>
      </c>
      <c r="F3">
        <v>111</v>
      </c>
      <c r="G3" t="s">
        <v>12498</v>
      </c>
      <c r="H3" t="s">
        <v>2073</v>
      </c>
      <c r="I3" t="s">
        <v>26</v>
      </c>
      <c r="J3" t="s">
        <v>209</v>
      </c>
      <c r="K3" t="s">
        <v>9053</v>
      </c>
      <c r="L3" t="s">
        <v>12499</v>
      </c>
      <c r="M3" t="s">
        <v>12500</v>
      </c>
      <c r="N3" t="s">
        <v>9056</v>
      </c>
      <c r="O3" t="s">
        <v>9057</v>
      </c>
      <c r="P3" t="s">
        <v>12501</v>
      </c>
      <c r="Q3" t="s">
        <v>12502</v>
      </c>
      <c r="R3">
        <v>7.1</v>
      </c>
      <c r="S3">
        <v>34771</v>
      </c>
      <c r="T3" t="s">
        <v>12503</v>
      </c>
      <c r="U3">
        <v>12044087</v>
      </c>
      <c r="V3">
        <v>27165581</v>
      </c>
      <c r="W3">
        <v>221</v>
      </c>
    </row>
    <row r="4" spans="1:23" hidden="1" x14ac:dyDescent="0.2">
      <c r="A4" t="s">
        <v>46</v>
      </c>
      <c r="B4" t="s">
        <v>47</v>
      </c>
      <c r="C4">
        <v>2000</v>
      </c>
      <c r="D4" t="s">
        <v>48</v>
      </c>
      <c r="E4" t="s">
        <v>49</v>
      </c>
      <c r="F4">
        <v>98</v>
      </c>
      <c r="G4" t="s">
        <v>50</v>
      </c>
      <c r="H4" t="s">
        <v>51</v>
      </c>
      <c r="I4" t="s">
        <v>52</v>
      </c>
      <c r="J4" t="s">
        <v>27</v>
      </c>
      <c r="K4" t="s">
        <v>53</v>
      </c>
      <c r="L4" t="s">
        <v>53</v>
      </c>
      <c r="M4" t="s">
        <v>54</v>
      </c>
      <c r="N4" t="s">
        <v>55</v>
      </c>
      <c r="O4" t="s">
        <v>56</v>
      </c>
      <c r="P4" t="s">
        <v>57</v>
      </c>
      <c r="Q4" t="s">
        <v>58</v>
      </c>
      <c r="R4">
        <v>8.1</v>
      </c>
      <c r="S4">
        <v>119171</v>
      </c>
      <c r="U4">
        <v>2738980</v>
      </c>
      <c r="V4">
        <v>12854953</v>
      </c>
      <c r="W4">
        <v>422</v>
      </c>
    </row>
    <row r="5" spans="1:23" hidden="1" x14ac:dyDescent="0.2">
      <c r="A5" t="s">
        <v>59</v>
      </c>
      <c r="B5" t="s">
        <v>60</v>
      </c>
      <c r="C5">
        <v>2000</v>
      </c>
      <c r="D5" t="s">
        <v>61</v>
      </c>
      <c r="E5" t="s">
        <v>62</v>
      </c>
      <c r="F5">
        <v>105</v>
      </c>
      <c r="G5" t="s">
        <v>63</v>
      </c>
      <c r="H5" t="s">
        <v>26</v>
      </c>
      <c r="I5" t="s">
        <v>64</v>
      </c>
      <c r="K5" t="s">
        <v>65</v>
      </c>
      <c r="L5" t="s">
        <v>65</v>
      </c>
      <c r="M5" t="s">
        <v>66</v>
      </c>
      <c r="N5" t="s">
        <v>67</v>
      </c>
      <c r="O5" t="s">
        <v>68</v>
      </c>
      <c r="P5" t="s">
        <v>69</v>
      </c>
      <c r="Q5" t="s">
        <v>70</v>
      </c>
      <c r="R5">
        <v>6.7</v>
      </c>
      <c r="S5">
        <v>20220</v>
      </c>
      <c r="U5">
        <v>6944471</v>
      </c>
      <c r="V5">
        <v>9206279</v>
      </c>
      <c r="W5">
        <v>175</v>
      </c>
    </row>
    <row r="6" spans="1:23" hidden="1" x14ac:dyDescent="0.2">
      <c r="A6" t="s">
        <v>71</v>
      </c>
      <c r="B6" t="s">
        <v>72</v>
      </c>
      <c r="C6">
        <v>2000</v>
      </c>
      <c r="D6" s="1">
        <v>36687</v>
      </c>
      <c r="E6" t="s">
        <v>62</v>
      </c>
      <c r="F6">
        <v>98</v>
      </c>
      <c r="G6" t="s">
        <v>73</v>
      </c>
      <c r="H6" t="s">
        <v>74</v>
      </c>
      <c r="I6" t="s">
        <v>75</v>
      </c>
      <c r="K6" t="s">
        <v>76</v>
      </c>
      <c r="L6" t="s">
        <v>76</v>
      </c>
      <c r="M6" t="s">
        <v>77</v>
      </c>
      <c r="N6" t="s">
        <v>78</v>
      </c>
      <c r="O6" t="s">
        <v>79</v>
      </c>
      <c r="P6" t="s">
        <v>80</v>
      </c>
      <c r="Q6" t="s">
        <v>81</v>
      </c>
      <c r="R6">
        <v>7.6</v>
      </c>
      <c r="S6">
        <v>17188</v>
      </c>
      <c r="U6">
        <v>80334</v>
      </c>
      <c r="V6">
        <v>80334</v>
      </c>
      <c r="W6">
        <v>110</v>
      </c>
    </row>
    <row r="7" spans="1:23" x14ac:dyDescent="0.2">
      <c r="A7" t="s">
        <v>6937</v>
      </c>
      <c r="B7" t="s">
        <v>6939</v>
      </c>
      <c r="C7">
        <v>2002</v>
      </c>
      <c r="D7" t="s">
        <v>1237</v>
      </c>
      <c r="E7" t="s">
        <v>349</v>
      </c>
      <c r="F7">
        <v>99</v>
      </c>
      <c r="G7" t="s">
        <v>6940</v>
      </c>
      <c r="H7" t="s">
        <v>51</v>
      </c>
      <c r="I7" t="s">
        <v>2073</v>
      </c>
      <c r="J7" t="s">
        <v>209</v>
      </c>
      <c r="K7" t="s">
        <v>6941</v>
      </c>
      <c r="L7" t="s">
        <v>6942</v>
      </c>
      <c r="M7" t="s">
        <v>6943</v>
      </c>
      <c r="N7" t="s">
        <v>6944</v>
      </c>
      <c r="O7" t="s">
        <v>6945</v>
      </c>
      <c r="P7" t="s">
        <v>6946</v>
      </c>
      <c r="Q7" t="s">
        <v>6947</v>
      </c>
      <c r="R7">
        <v>6.7</v>
      </c>
      <c r="S7">
        <v>27680</v>
      </c>
      <c r="T7" t="s">
        <v>6948</v>
      </c>
      <c r="U7">
        <v>512049</v>
      </c>
      <c r="V7">
        <v>12165016</v>
      </c>
      <c r="W7">
        <v>223</v>
      </c>
    </row>
    <row r="8" spans="1:23" x14ac:dyDescent="0.2">
      <c r="A8" t="s">
        <v>31618</v>
      </c>
      <c r="B8" t="s">
        <v>31619</v>
      </c>
      <c r="C8">
        <v>2013</v>
      </c>
      <c r="D8" t="s">
        <v>31620</v>
      </c>
      <c r="E8" t="s">
        <v>8855</v>
      </c>
      <c r="F8">
        <v>114</v>
      </c>
      <c r="G8" t="s">
        <v>31621</v>
      </c>
      <c r="H8" t="s">
        <v>74</v>
      </c>
      <c r="I8" t="s">
        <v>307</v>
      </c>
      <c r="J8" t="s">
        <v>26</v>
      </c>
      <c r="K8" t="s">
        <v>31622</v>
      </c>
      <c r="L8" t="s">
        <v>31623</v>
      </c>
      <c r="M8" t="s">
        <v>31624</v>
      </c>
      <c r="N8" t="s">
        <v>31625</v>
      </c>
      <c r="O8" t="s">
        <v>31626</v>
      </c>
      <c r="P8" t="s">
        <v>31627</v>
      </c>
      <c r="Q8" t="s">
        <v>31628</v>
      </c>
      <c r="R8">
        <v>7.1</v>
      </c>
      <c r="S8">
        <v>37638</v>
      </c>
      <c r="T8" t="s">
        <v>31629</v>
      </c>
      <c r="U8">
        <v>944193</v>
      </c>
      <c r="V8">
        <v>51167572</v>
      </c>
      <c r="W8">
        <v>62</v>
      </c>
    </row>
    <row r="9" spans="1:23" x14ac:dyDescent="0.2">
      <c r="A9" t="s">
        <v>9928</v>
      </c>
      <c r="B9" t="s">
        <v>9929</v>
      </c>
      <c r="C9">
        <v>2004</v>
      </c>
      <c r="D9" s="1">
        <v>38055</v>
      </c>
      <c r="E9" t="s">
        <v>494</v>
      </c>
      <c r="F9">
        <v>133</v>
      </c>
      <c r="G9" t="s">
        <v>5839</v>
      </c>
      <c r="H9" t="s">
        <v>74</v>
      </c>
      <c r="I9" t="s">
        <v>26</v>
      </c>
      <c r="J9" t="s">
        <v>64</v>
      </c>
      <c r="K9" t="s">
        <v>9930</v>
      </c>
      <c r="L9" t="s">
        <v>9931</v>
      </c>
      <c r="M9" t="s">
        <v>9932</v>
      </c>
      <c r="N9" t="s">
        <v>9933</v>
      </c>
      <c r="O9" t="s">
        <v>9934</v>
      </c>
      <c r="P9" t="s">
        <v>9935</v>
      </c>
      <c r="Q9" t="s">
        <v>9936</v>
      </c>
      <c r="R9">
        <v>7.5</v>
      </c>
      <c r="S9">
        <v>16017</v>
      </c>
      <c r="T9" t="s">
        <v>9937</v>
      </c>
      <c r="U9">
        <v>10236</v>
      </c>
      <c r="V9">
        <v>18328469</v>
      </c>
      <c r="W9">
        <v>100</v>
      </c>
    </row>
    <row r="10" spans="1:23" x14ac:dyDescent="0.2">
      <c r="A10" t="s">
        <v>7581</v>
      </c>
      <c r="B10" t="s">
        <v>7582</v>
      </c>
      <c r="C10">
        <v>2003</v>
      </c>
      <c r="D10" s="1">
        <v>38332</v>
      </c>
      <c r="E10" t="s">
        <v>176</v>
      </c>
      <c r="F10">
        <v>113</v>
      </c>
      <c r="G10" t="s">
        <v>5839</v>
      </c>
      <c r="H10" t="s">
        <v>74</v>
      </c>
      <c r="I10" t="s">
        <v>618</v>
      </c>
      <c r="K10" t="s">
        <v>7583</v>
      </c>
      <c r="L10" t="s">
        <v>7584</v>
      </c>
      <c r="M10" t="s">
        <v>7585</v>
      </c>
      <c r="N10" t="s">
        <v>7586</v>
      </c>
      <c r="O10" t="s">
        <v>7587</v>
      </c>
      <c r="P10" t="s">
        <v>7588</v>
      </c>
      <c r="Q10" t="s">
        <v>7589</v>
      </c>
      <c r="R10">
        <v>7.8</v>
      </c>
      <c r="S10">
        <v>35142</v>
      </c>
      <c r="T10" t="s">
        <v>7590</v>
      </c>
      <c r="U10">
        <v>15530</v>
      </c>
      <c r="V10">
        <v>528245</v>
      </c>
      <c r="W10">
        <v>94</v>
      </c>
    </row>
    <row r="11" spans="1:23" x14ac:dyDescent="0.2">
      <c r="A11" t="s">
        <v>1731</v>
      </c>
      <c r="B11" t="s">
        <v>1732</v>
      </c>
      <c r="C11">
        <v>2000</v>
      </c>
      <c r="D11" s="1">
        <v>37226</v>
      </c>
      <c r="E11" t="s">
        <v>254</v>
      </c>
      <c r="F11">
        <v>106</v>
      </c>
      <c r="G11" t="s">
        <v>1733</v>
      </c>
      <c r="H11" t="s">
        <v>74</v>
      </c>
      <c r="K11" t="s">
        <v>1734</v>
      </c>
      <c r="L11" t="s">
        <v>1734</v>
      </c>
      <c r="M11" t="s">
        <v>1735</v>
      </c>
      <c r="N11" t="s">
        <v>1736</v>
      </c>
      <c r="O11" t="s">
        <v>1737</v>
      </c>
      <c r="P11" t="s">
        <v>1738</v>
      </c>
      <c r="Q11" t="s">
        <v>1739</v>
      </c>
      <c r="R11">
        <v>7.4</v>
      </c>
      <c r="S11">
        <v>20318</v>
      </c>
      <c r="T11" t="s">
        <v>1740</v>
      </c>
      <c r="U11">
        <v>1034829</v>
      </c>
      <c r="V11">
        <v>14596148</v>
      </c>
      <c r="W11">
        <v>86</v>
      </c>
    </row>
    <row r="12" spans="1:23" x14ac:dyDescent="0.2">
      <c r="A12" t="s">
        <v>40913</v>
      </c>
      <c r="B12" t="s">
        <v>40914</v>
      </c>
      <c r="C12">
        <v>2017</v>
      </c>
      <c r="D12" s="1">
        <v>42989</v>
      </c>
      <c r="E12" t="s">
        <v>2002</v>
      </c>
      <c r="F12">
        <v>107</v>
      </c>
      <c r="G12" t="s">
        <v>40915</v>
      </c>
      <c r="H12" t="s">
        <v>26</v>
      </c>
      <c r="I12" t="s">
        <v>74</v>
      </c>
      <c r="J12" t="s">
        <v>27</v>
      </c>
      <c r="K12" t="s">
        <v>40916</v>
      </c>
      <c r="L12" t="s">
        <v>40917</v>
      </c>
      <c r="M12" t="s">
        <v>40918</v>
      </c>
      <c r="N12" t="s">
        <v>40919</v>
      </c>
      <c r="O12" t="s">
        <v>40920</v>
      </c>
      <c r="P12" t="s">
        <v>40921</v>
      </c>
      <c r="Q12" t="s">
        <v>40922</v>
      </c>
      <c r="R12">
        <v>6.9</v>
      </c>
      <c r="S12">
        <v>26623</v>
      </c>
      <c r="T12" t="s">
        <v>40923</v>
      </c>
      <c r="U12">
        <v>231346</v>
      </c>
      <c r="V12">
        <v>3430165</v>
      </c>
      <c r="W12">
        <v>81</v>
      </c>
    </row>
    <row r="13" spans="1:23" x14ac:dyDescent="0.2">
      <c r="A13" t="s">
        <v>29362</v>
      </c>
      <c r="B13" t="s">
        <v>29363</v>
      </c>
      <c r="C13">
        <v>2013</v>
      </c>
      <c r="D13" s="1">
        <v>41979</v>
      </c>
      <c r="E13" t="s">
        <v>29364</v>
      </c>
      <c r="F13">
        <v>122</v>
      </c>
      <c r="G13" t="s">
        <v>29365</v>
      </c>
      <c r="H13" t="s">
        <v>26</v>
      </c>
      <c r="K13" t="s">
        <v>29366</v>
      </c>
      <c r="L13" t="s">
        <v>29367</v>
      </c>
      <c r="M13" t="s">
        <v>29368</v>
      </c>
      <c r="N13" t="s">
        <v>13070</v>
      </c>
      <c r="O13" t="s">
        <v>29369</v>
      </c>
      <c r="P13" t="s">
        <v>29370</v>
      </c>
      <c r="Q13" t="s">
        <v>29371</v>
      </c>
      <c r="R13">
        <v>6.5</v>
      </c>
      <c r="S13">
        <v>17111</v>
      </c>
      <c r="T13" t="s">
        <v>29372</v>
      </c>
      <c r="U13">
        <v>137815</v>
      </c>
      <c r="V13">
        <v>758754</v>
      </c>
      <c r="W13">
        <v>79</v>
      </c>
    </row>
    <row r="14" spans="1:23" x14ac:dyDescent="0.2">
      <c r="A14" t="s">
        <v>24006</v>
      </c>
      <c r="B14" t="s">
        <v>24007</v>
      </c>
      <c r="C14">
        <v>2010</v>
      </c>
      <c r="D14" t="s">
        <v>19434</v>
      </c>
      <c r="E14" t="s">
        <v>6984</v>
      </c>
      <c r="F14">
        <v>116</v>
      </c>
      <c r="G14" t="s">
        <v>24008</v>
      </c>
      <c r="H14" t="s">
        <v>4779</v>
      </c>
      <c r="I14" t="s">
        <v>74</v>
      </c>
      <c r="K14" t="s">
        <v>24009</v>
      </c>
      <c r="L14" t="s">
        <v>24010</v>
      </c>
      <c r="M14" t="s">
        <v>24011</v>
      </c>
      <c r="N14" t="s">
        <v>24012</v>
      </c>
      <c r="O14" t="s">
        <v>24013</v>
      </c>
      <c r="P14" t="s">
        <v>24014</v>
      </c>
      <c r="Q14" t="s">
        <v>24015</v>
      </c>
      <c r="R14">
        <v>7.5</v>
      </c>
      <c r="S14">
        <v>17408</v>
      </c>
      <c r="T14" t="s">
        <v>24016</v>
      </c>
      <c r="U14">
        <v>7615</v>
      </c>
      <c r="V14">
        <v>4360391</v>
      </c>
      <c r="W14">
        <v>26</v>
      </c>
    </row>
    <row r="15" spans="1:23" x14ac:dyDescent="0.2">
      <c r="A15" t="s">
        <v>41745</v>
      </c>
      <c r="B15" t="s">
        <v>41746</v>
      </c>
      <c r="C15">
        <v>2017</v>
      </c>
      <c r="D15" t="s">
        <v>41747</v>
      </c>
      <c r="E15" t="s">
        <v>676</v>
      </c>
      <c r="F15">
        <v>116</v>
      </c>
      <c r="G15" t="s">
        <v>41748</v>
      </c>
      <c r="H15" t="s">
        <v>4779</v>
      </c>
      <c r="I15" t="s">
        <v>74</v>
      </c>
      <c r="K15" t="s">
        <v>28594</v>
      </c>
      <c r="L15" t="s">
        <v>41749</v>
      </c>
      <c r="M15" t="s">
        <v>41750</v>
      </c>
      <c r="N15" t="s">
        <v>41751</v>
      </c>
      <c r="O15" t="s">
        <v>41752</v>
      </c>
      <c r="P15" t="s">
        <v>41753</v>
      </c>
      <c r="Q15" t="s">
        <v>41754</v>
      </c>
      <c r="R15">
        <v>7</v>
      </c>
      <c r="S15">
        <v>25354</v>
      </c>
      <c r="T15" t="s">
        <v>41755</v>
      </c>
      <c r="U15">
        <v>147391</v>
      </c>
      <c r="V15">
        <v>1463727</v>
      </c>
      <c r="W15">
        <v>100</v>
      </c>
    </row>
    <row r="16" spans="1:23" x14ac:dyDescent="0.2">
      <c r="A16" t="s">
        <v>34977</v>
      </c>
      <c r="B16" t="s">
        <v>34978</v>
      </c>
      <c r="C16">
        <v>2014</v>
      </c>
      <c r="D16" s="1">
        <v>41975</v>
      </c>
      <c r="E16" t="s">
        <v>12395</v>
      </c>
      <c r="F16">
        <v>100</v>
      </c>
      <c r="G16" t="s">
        <v>34979</v>
      </c>
      <c r="H16" t="s">
        <v>4779</v>
      </c>
      <c r="I16" t="s">
        <v>26</v>
      </c>
      <c r="J16" t="s">
        <v>307</v>
      </c>
      <c r="K16" t="s">
        <v>23319</v>
      </c>
      <c r="L16" t="s">
        <v>34980</v>
      </c>
      <c r="M16" t="s">
        <v>34981</v>
      </c>
      <c r="N16" t="s">
        <v>23322</v>
      </c>
      <c r="O16" t="s">
        <v>34982</v>
      </c>
      <c r="P16" t="s">
        <v>34983</v>
      </c>
      <c r="Q16" t="s">
        <v>34984</v>
      </c>
      <c r="R16">
        <v>6.9</v>
      </c>
      <c r="S16">
        <v>22277</v>
      </c>
      <c r="T16" t="s">
        <v>34985</v>
      </c>
      <c r="U16">
        <v>37473</v>
      </c>
      <c r="V16">
        <v>1187477</v>
      </c>
      <c r="W16">
        <v>75</v>
      </c>
    </row>
    <row r="17" spans="1:23" x14ac:dyDescent="0.2">
      <c r="A17" t="s">
        <v>27090</v>
      </c>
      <c r="B17" t="s">
        <v>27091</v>
      </c>
      <c r="C17">
        <v>2011</v>
      </c>
      <c r="D17" t="s">
        <v>15206</v>
      </c>
      <c r="E17" t="s">
        <v>728</v>
      </c>
      <c r="F17">
        <v>96</v>
      </c>
      <c r="G17" t="s">
        <v>27092</v>
      </c>
      <c r="H17" t="s">
        <v>4779</v>
      </c>
      <c r="I17" t="s">
        <v>496</v>
      </c>
      <c r="J17" t="s">
        <v>75</v>
      </c>
      <c r="K17" t="s">
        <v>24223</v>
      </c>
      <c r="L17" t="s">
        <v>27093</v>
      </c>
      <c r="M17" t="s">
        <v>27094</v>
      </c>
      <c r="N17" t="s">
        <v>19847</v>
      </c>
      <c r="O17" t="s">
        <v>27095</v>
      </c>
      <c r="P17" t="s">
        <v>27096</v>
      </c>
      <c r="Q17" t="s">
        <v>27097</v>
      </c>
      <c r="R17">
        <v>7.5</v>
      </c>
      <c r="S17">
        <v>95251</v>
      </c>
      <c r="T17" t="s">
        <v>27098</v>
      </c>
      <c r="U17">
        <v>1200010</v>
      </c>
      <c r="V17">
        <v>18962444</v>
      </c>
      <c r="W17">
        <v>138</v>
      </c>
    </row>
    <row r="18" spans="1:23" x14ac:dyDescent="0.2">
      <c r="A18" t="s">
        <v>28606</v>
      </c>
      <c r="B18" t="s">
        <v>28607</v>
      </c>
      <c r="C18">
        <v>2010</v>
      </c>
      <c r="D18" t="s">
        <v>18737</v>
      </c>
      <c r="E18" t="s">
        <v>676</v>
      </c>
      <c r="F18">
        <v>103</v>
      </c>
      <c r="G18" t="s">
        <v>4778</v>
      </c>
      <c r="H18" t="s">
        <v>4779</v>
      </c>
      <c r="I18" t="s">
        <v>26</v>
      </c>
      <c r="K18" t="s">
        <v>28608</v>
      </c>
      <c r="L18" t="s">
        <v>28608</v>
      </c>
      <c r="M18" t="s">
        <v>28609</v>
      </c>
      <c r="N18" t="s">
        <v>28610</v>
      </c>
      <c r="O18" t="s">
        <v>28611</v>
      </c>
      <c r="P18" t="s">
        <v>28612</v>
      </c>
      <c r="Q18" t="s">
        <v>28613</v>
      </c>
      <c r="R18">
        <v>7</v>
      </c>
      <c r="S18">
        <v>67527</v>
      </c>
      <c r="T18" t="s">
        <v>28614</v>
      </c>
      <c r="U18">
        <v>253444</v>
      </c>
      <c r="V18">
        <v>5341098</v>
      </c>
      <c r="W18">
        <v>241</v>
      </c>
    </row>
    <row r="19" spans="1:23" x14ac:dyDescent="0.2">
      <c r="A19" t="s">
        <v>4776</v>
      </c>
      <c r="B19" t="s">
        <v>4777</v>
      </c>
      <c r="C19">
        <v>2001</v>
      </c>
      <c r="D19" t="s">
        <v>3532</v>
      </c>
      <c r="E19" t="s">
        <v>62</v>
      </c>
      <c r="F19">
        <v>89</v>
      </c>
      <c r="G19" t="s">
        <v>4778</v>
      </c>
      <c r="H19" t="s">
        <v>4779</v>
      </c>
      <c r="K19" t="s">
        <v>4780</v>
      </c>
      <c r="L19" t="s">
        <v>4781</v>
      </c>
      <c r="M19" t="s">
        <v>4782</v>
      </c>
      <c r="N19" t="s">
        <v>4783</v>
      </c>
      <c r="O19" t="s">
        <v>4783</v>
      </c>
      <c r="P19" t="s">
        <v>4784</v>
      </c>
      <c r="Q19" t="s">
        <v>4785</v>
      </c>
      <c r="R19">
        <v>7.5</v>
      </c>
      <c r="S19">
        <v>13895</v>
      </c>
      <c r="T19" t="s">
        <v>4786</v>
      </c>
      <c r="U19">
        <v>314729</v>
      </c>
      <c r="V19">
        <v>2042190</v>
      </c>
      <c r="W19">
        <v>98</v>
      </c>
    </row>
    <row r="20" spans="1:23" x14ac:dyDescent="0.2">
      <c r="A20" t="s">
        <v>13569</v>
      </c>
      <c r="B20" t="s">
        <v>13570</v>
      </c>
      <c r="C20">
        <v>2005</v>
      </c>
      <c r="D20" s="1">
        <v>38838</v>
      </c>
      <c r="E20" t="s">
        <v>412</v>
      </c>
      <c r="F20">
        <v>115</v>
      </c>
      <c r="G20" t="s">
        <v>3660</v>
      </c>
      <c r="H20" t="s">
        <v>3179</v>
      </c>
      <c r="I20" t="s">
        <v>26</v>
      </c>
      <c r="J20" t="s">
        <v>934</v>
      </c>
      <c r="K20" t="s">
        <v>3920</v>
      </c>
      <c r="L20" t="s">
        <v>13571</v>
      </c>
      <c r="M20" t="s">
        <v>13572</v>
      </c>
      <c r="N20" t="s">
        <v>3923</v>
      </c>
      <c r="O20" t="s">
        <v>13573</v>
      </c>
      <c r="P20" t="s">
        <v>13574</v>
      </c>
      <c r="Q20" t="s">
        <v>13575</v>
      </c>
      <c r="R20">
        <v>7.6</v>
      </c>
      <c r="S20">
        <v>70227</v>
      </c>
      <c r="T20" t="s">
        <v>13576</v>
      </c>
      <c r="U20">
        <v>211667</v>
      </c>
      <c r="V20">
        <v>23834149</v>
      </c>
      <c r="W20">
        <v>155</v>
      </c>
    </row>
    <row r="21" spans="1:23" x14ac:dyDescent="0.2">
      <c r="A21" t="s">
        <v>27011</v>
      </c>
      <c r="B21" t="s">
        <v>27012</v>
      </c>
      <c r="C21">
        <v>2011</v>
      </c>
      <c r="D21" t="s">
        <v>27013</v>
      </c>
      <c r="E21" t="s">
        <v>3018</v>
      </c>
      <c r="F21">
        <v>137</v>
      </c>
      <c r="G21" t="s">
        <v>3660</v>
      </c>
      <c r="H21" t="s">
        <v>3179</v>
      </c>
      <c r="I21" t="s">
        <v>934</v>
      </c>
      <c r="J21" t="s">
        <v>209</v>
      </c>
      <c r="K21" t="s">
        <v>10194</v>
      </c>
      <c r="L21" t="s">
        <v>27014</v>
      </c>
      <c r="M21" t="s">
        <v>27015</v>
      </c>
      <c r="N21" t="s">
        <v>10197</v>
      </c>
      <c r="O21" t="s">
        <v>27016</v>
      </c>
      <c r="P21" t="s">
        <v>27017</v>
      </c>
      <c r="Q21" t="s">
        <v>27018</v>
      </c>
      <c r="R21">
        <v>7.7</v>
      </c>
      <c r="S21">
        <v>10375</v>
      </c>
      <c r="T21" t="s">
        <v>27019</v>
      </c>
      <c r="U21">
        <v>70177</v>
      </c>
      <c r="V21">
        <v>16653488</v>
      </c>
      <c r="W21">
        <v>74</v>
      </c>
    </row>
    <row r="22" spans="1:23" x14ac:dyDescent="0.2">
      <c r="A22" t="s">
        <v>23407</v>
      </c>
      <c r="B22" t="s">
        <v>23408</v>
      </c>
      <c r="C22">
        <v>2010</v>
      </c>
      <c r="D22" s="1">
        <v>40547</v>
      </c>
      <c r="E22" t="s">
        <v>176</v>
      </c>
      <c r="F22">
        <v>139</v>
      </c>
      <c r="G22" t="s">
        <v>3660</v>
      </c>
      <c r="H22" t="s">
        <v>3179</v>
      </c>
      <c r="K22" t="s">
        <v>23409</v>
      </c>
      <c r="L22" t="s">
        <v>23409</v>
      </c>
      <c r="M22" t="s">
        <v>23410</v>
      </c>
      <c r="N22" t="s">
        <v>23411</v>
      </c>
      <c r="O22" t="s">
        <v>23412</v>
      </c>
      <c r="P22" t="s">
        <v>23413</v>
      </c>
      <c r="Q22" t="s">
        <v>23414</v>
      </c>
      <c r="R22">
        <v>7.8</v>
      </c>
      <c r="S22">
        <v>10208</v>
      </c>
      <c r="T22" t="s">
        <v>23415</v>
      </c>
      <c r="U22">
        <v>356149</v>
      </c>
      <c r="V22">
        <v>2539040</v>
      </c>
      <c r="W22">
        <v>37</v>
      </c>
    </row>
    <row r="23" spans="1:23" x14ac:dyDescent="0.2">
      <c r="A23" t="s">
        <v>14642</v>
      </c>
      <c r="B23" t="s">
        <v>14644</v>
      </c>
      <c r="C23">
        <v>2006</v>
      </c>
      <c r="D23" t="s">
        <v>14645</v>
      </c>
      <c r="E23" t="s">
        <v>5333</v>
      </c>
      <c r="F23">
        <v>120</v>
      </c>
      <c r="G23" t="s">
        <v>3660</v>
      </c>
      <c r="H23" t="s">
        <v>3179</v>
      </c>
      <c r="I23" t="s">
        <v>26</v>
      </c>
      <c r="K23" t="s">
        <v>8163</v>
      </c>
      <c r="L23" t="s">
        <v>14646</v>
      </c>
      <c r="M23" t="s">
        <v>14647</v>
      </c>
      <c r="N23" t="s">
        <v>6249</v>
      </c>
      <c r="O23" t="s">
        <v>14648</v>
      </c>
      <c r="P23" t="s">
        <v>14649</v>
      </c>
      <c r="Q23" t="s">
        <v>14650</v>
      </c>
      <c r="R23">
        <v>7.1</v>
      </c>
      <c r="S23">
        <v>102806</v>
      </c>
      <c r="T23" t="s">
        <v>14651</v>
      </c>
      <c r="U23">
        <v>2201923</v>
      </c>
      <c r="V23">
        <v>89433436</v>
      </c>
      <c r="W23">
        <v>346</v>
      </c>
    </row>
    <row r="24" spans="1:23" x14ac:dyDescent="0.2">
      <c r="A24" t="s">
        <v>38067</v>
      </c>
      <c r="B24" t="s">
        <v>38068</v>
      </c>
      <c r="C24">
        <v>2016</v>
      </c>
      <c r="D24" t="s">
        <v>34788</v>
      </c>
      <c r="E24" t="s">
        <v>1265</v>
      </c>
      <c r="F24">
        <v>145</v>
      </c>
      <c r="G24" t="s">
        <v>3660</v>
      </c>
      <c r="H24" t="s">
        <v>3179</v>
      </c>
      <c r="I24" t="s">
        <v>934</v>
      </c>
      <c r="K24" t="s">
        <v>3920</v>
      </c>
      <c r="L24" t="s">
        <v>38069</v>
      </c>
      <c r="M24" t="s">
        <v>38070</v>
      </c>
      <c r="N24" t="s">
        <v>38071</v>
      </c>
      <c r="O24" t="s">
        <v>38072</v>
      </c>
      <c r="P24" t="s">
        <v>38073</v>
      </c>
      <c r="Q24" t="s">
        <v>38074</v>
      </c>
      <c r="R24">
        <v>8.1</v>
      </c>
      <c r="S24">
        <v>104588</v>
      </c>
      <c r="T24" t="s">
        <v>38075</v>
      </c>
      <c r="U24">
        <v>2006788</v>
      </c>
      <c r="V24">
        <v>37767206</v>
      </c>
      <c r="W24">
        <v>224</v>
      </c>
    </row>
    <row r="25" spans="1:23" x14ac:dyDescent="0.2">
      <c r="A25" t="s">
        <v>40822</v>
      </c>
      <c r="B25" t="s">
        <v>40823</v>
      </c>
      <c r="C25">
        <v>2016</v>
      </c>
      <c r="D25" t="s">
        <v>40824</v>
      </c>
      <c r="E25" t="s">
        <v>4893</v>
      </c>
      <c r="F25">
        <v>118</v>
      </c>
      <c r="G25" t="s">
        <v>3660</v>
      </c>
      <c r="H25" t="s">
        <v>3179</v>
      </c>
      <c r="I25" t="s">
        <v>4633</v>
      </c>
      <c r="K25" t="s">
        <v>40825</v>
      </c>
      <c r="L25" t="s">
        <v>40826</v>
      </c>
      <c r="M25" t="s">
        <v>40827</v>
      </c>
      <c r="N25" t="s">
        <v>31208</v>
      </c>
      <c r="O25" t="s">
        <v>31209</v>
      </c>
      <c r="P25" t="s">
        <v>40828</v>
      </c>
      <c r="Q25" t="s">
        <v>40829</v>
      </c>
      <c r="R25">
        <v>7.6</v>
      </c>
      <c r="S25">
        <v>151256</v>
      </c>
      <c r="T25" t="s">
        <v>38075</v>
      </c>
      <c r="U25">
        <v>2129768</v>
      </c>
      <c r="V25">
        <v>92754562</v>
      </c>
      <c r="W25">
        <v>711</v>
      </c>
    </row>
    <row r="26" spans="1:23" x14ac:dyDescent="0.2">
      <c r="A26" t="s">
        <v>34258</v>
      </c>
      <c r="B26" t="s">
        <v>34259</v>
      </c>
      <c r="C26">
        <v>2013</v>
      </c>
      <c r="D26" s="1">
        <v>41709</v>
      </c>
      <c r="E26" t="s">
        <v>867</v>
      </c>
      <c r="F26">
        <v>137</v>
      </c>
      <c r="G26" t="s">
        <v>2213</v>
      </c>
      <c r="H26" t="s">
        <v>934</v>
      </c>
      <c r="K26" t="s">
        <v>34260</v>
      </c>
      <c r="L26" t="s">
        <v>34261</v>
      </c>
      <c r="M26" t="s">
        <v>34262</v>
      </c>
      <c r="N26" t="s">
        <v>34263</v>
      </c>
      <c r="O26" t="s">
        <v>34264</v>
      </c>
      <c r="P26" t="s">
        <v>34265</v>
      </c>
      <c r="Q26" t="s">
        <v>34266</v>
      </c>
      <c r="R26">
        <v>8</v>
      </c>
      <c r="S26">
        <v>36398</v>
      </c>
      <c r="T26" t="s">
        <v>34267</v>
      </c>
      <c r="U26">
        <v>974913</v>
      </c>
      <c r="V26">
        <v>24638337</v>
      </c>
      <c r="W26">
        <v>129</v>
      </c>
    </row>
    <row r="27" spans="1:23" x14ac:dyDescent="0.2">
      <c r="A27" t="s">
        <v>40301</v>
      </c>
      <c r="B27" t="s">
        <v>40302</v>
      </c>
      <c r="C27">
        <v>2016</v>
      </c>
      <c r="D27" t="s">
        <v>40303</v>
      </c>
      <c r="E27" t="s">
        <v>2966</v>
      </c>
      <c r="F27">
        <v>106</v>
      </c>
      <c r="G27" t="s">
        <v>2213</v>
      </c>
      <c r="H27" t="s">
        <v>934</v>
      </c>
      <c r="K27" t="s">
        <v>19226</v>
      </c>
      <c r="L27" t="s">
        <v>9853</v>
      </c>
      <c r="M27" t="s">
        <v>40304</v>
      </c>
      <c r="N27" t="s">
        <v>25544</v>
      </c>
      <c r="O27" t="s">
        <v>40305</v>
      </c>
      <c r="P27" t="s">
        <v>40306</v>
      </c>
      <c r="Q27" t="s">
        <v>40307</v>
      </c>
      <c r="R27">
        <v>8.4</v>
      </c>
      <c r="S27">
        <v>178480</v>
      </c>
      <c r="T27" t="s">
        <v>40308</v>
      </c>
      <c r="U27">
        <v>5017246</v>
      </c>
      <c r="V27">
        <v>358922706</v>
      </c>
      <c r="W27">
        <v>664</v>
      </c>
    </row>
    <row r="28" spans="1:23" x14ac:dyDescent="0.2">
      <c r="A28" t="s">
        <v>17792</v>
      </c>
      <c r="B28" t="s">
        <v>17793</v>
      </c>
      <c r="C28">
        <v>2006</v>
      </c>
      <c r="D28" t="s">
        <v>12286</v>
      </c>
      <c r="E28" t="s">
        <v>2966</v>
      </c>
      <c r="F28">
        <v>90</v>
      </c>
      <c r="G28" t="s">
        <v>2213</v>
      </c>
      <c r="H28" t="s">
        <v>934</v>
      </c>
      <c r="I28" t="s">
        <v>26</v>
      </c>
      <c r="K28" t="s">
        <v>5430</v>
      </c>
      <c r="L28" t="s">
        <v>17794</v>
      </c>
      <c r="M28" t="s">
        <v>17795</v>
      </c>
      <c r="N28" t="s">
        <v>17796</v>
      </c>
      <c r="O28" t="s">
        <v>17797</v>
      </c>
      <c r="P28" t="s">
        <v>17798</v>
      </c>
      <c r="Q28" t="s">
        <v>17799</v>
      </c>
      <c r="R28">
        <v>7.7</v>
      </c>
      <c r="S28">
        <v>68581</v>
      </c>
      <c r="T28" t="s">
        <v>17800</v>
      </c>
      <c r="U28">
        <v>882267</v>
      </c>
      <c r="V28">
        <v>944915</v>
      </c>
      <c r="W28">
        <v>134</v>
      </c>
    </row>
    <row r="29" spans="1:23" hidden="1" x14ac:dyDescent="0.2">
      <c r="A29" t="s">
        <v>316</v>
      </c>
      <c r="B29" t="s">
        <v>317</v>
      </c>
      <c r="C29">
        <v>2000</v>
      </c>
      <c r="D29" s="1">
        <v>36897</v>
      </c>
      <c r="E29" t="s">
        <v>318</v>
      </c>
      <c r="F29">
        <v>102</v>
      </c>
      <c r="G29" t="s">
        <v>319</v>
      </c>
      <c r="H29" t="s">
        <v>26</v>
      </c>
      <c r="K29" t="s">
        <v>320</v>
      </c>
      <c r="L29" t="s">
        <v>321</v>
      </c>
      <c r="M29" t="s">
        <v>322</v>
      </c>
      <c r="N29" t="s">
        <v>323</v>
      </c>
      <c r="O29" t="s">
        <v>324</v>
      </c>
      <c r="P29" t="s">
        <v>325</v>
      </c>
      <c r="Q29" t="s">
        <v>326</v>
      </c>
      <c r="R29">
        <v>4.9000000000000004</v>
      </c>
      <c r="S29">
        <v>10705</v>
      </c>
      <c r="T29">
        <v>10000000</v>
      </c>
      <c r="W29">
        <v>153</v>
      </c>
    </row>
    <row r="30" spans="1:23" x14ac:dyDescent="0.2">
      <c r="A30" t="s">
        <v>43231</v>
      </c>
      <c r="B30" t="s">
        <v>43232</v>
      </c>
      <c r="C30">
        <v>2017</v>
      </c>
      <c r="D30" s="1">
        <v>43292</v>
      </c>
      <c r="E30" t="s">
        <v>3754</v>
      </c>
      <c r="F30">
        <v>96</v>
      </c>
      <c r="G30" t="s">
        <v>2213</v>
      </c>
      <c r="H30" t="s">
        <v>934</v>
      </c>
      <c r="K30" t="s">
        <v>43233</v>
      </c>
      <c r="L30" t="s">
        <v>43234</v>
      </c>
      <c r="M30" t="s">
        <v>43235</v>
      </c>
      <c r="N30" t="s">
        <v>43236</v>
      </c>
      <c r="O30" t="s">
        <v>43237</v>
      </c>
      <c r="P30" t="s">
        <v>43238</v>
      </c>
      <c r="Q30" t="s">
        <v>43239</v>
      </c>
      <c r="R30">
        <v>7.7</v>
      </c>
      <c r="S30">
        <v>15479</v>
      </c>
      <c r="T30" t="s">
        <v>43240</v>
      </c>
      <c r="U30">
        <v>52406</v>
      </c>
      <c r="V30">
        <v>27590180</v>
      </c>
      <c r="W30">
        <v>125</v>
      </c>
    </row>
    <row r="31" spans="1:23" x14ac:dyDescent="0.2">
      <c r="A31" t="s">
        <v>7938</v>
      </c>
      <c r="B31" t="s">
        <v>7939</v>
      </c>
      <c r="C31">
        <v>2004</v>
      </c>
      <c r="D31" s="1">
        <v>38815</v>
      </c>
      <c r="E31" t="s">
        <v>7940</v>
      </c>
      <c r="F31">
        <v>100</v>
      </c>
      <c r="G31" t="s">
        <v>2213</v>
      </c>
      <c r="H31" t="s">
        <v>934</v>
      </c>
      <c r="I31" t="s">
        <v>51</v>
      </c>
      <c r="J31" t="s">
        <v>26</v>
      </c>
      <c r="K31" t="s">
        <v>4241</v>
      </c>
      <c r="L31" t="s">
        <v>7941</v>
      </c>
      <c r="M31" t="s">
        <v>7942</v>
      </c>
      <c r="N31" t="s">
        <v>7943</v>
      </c>
      <c r="O31" t="s">
        <v>7944</v>
      </c>
      <c r="P31" t="s">
        <v>7945</v>
      </c>
      <c r="Q31" t="s">
        <v>7946</v>
      </c>
      <c r="R31">
        <v>7.5</v>
      </c>
      <c r="S31">
        <v>35612</v>
      </c>
      <c r="T31" t="s">
        <v>7947</v>
      </c>
      <c r="U31">
        <v>1043896</v>
      </c>
      <c r="V31">
        <v>9789651</v>
      </c>
      <c r="W31">
        <v>109</v>
      </c>
    </row>
    <row r="32" spans="1:23" x14ac:dyDescent="0.2">
      <c r="A32" t="s">
        <v>37333</v>
      </c>
      <c r="B32" t="s">
        <v>37334</v>
      </c>
      <c r="C32">
        <v>2014</v>
      </c>
      <c r="D32" s="1">
        <v>41802</v>
      </c>
      <c r="E32" t="s">
        <v>208</v>
      </c>
      <c r="F32">
        <v>112</v>
      </c>
      <c r="G32" t="s">
        <v>2213</v>
      </c>
      <c r="H32" t="s">
        <v>934</v>
      </c>
      <c r="K32" t="s">
        <v>37335</v>
      </c>
      <c r="L32" t="s">
        <v>37336</v>
      </c>
      <c r="M32" t="s">
        <v>37337</v>
      </c>
      <c r="N32" t="s">
        <v>37338</v>
      </c>
      <c r="O32" t="s">
        <v>37339</v>
      </c>
      <c r="P32" t="s">
        <v>37340</v>
      </c>
      <c r="Q32" t="s">
        <v>37341</v>
      </c>
      <c r="R32">
        <v>7.6</v>
      </c>
      <c r="S32">
        <v>10614</v>
      </c>
      <c r="T32" t="s">
        <v>37342</v>
      </c>
      <c r="U32">
        <v>524451</v>
      </c>
      <c r="V32">
        <v>2949185</v>
      </c>
      <c r="W32">
        <v>81</v>
      </c>
    </row>
    <row r="33" spans="1:23" x14ac:dyDescent="0.2">
      <c r="A33" t="s">
        <v>28558</v>
      </c>
      <c r="B33" t="s">
        <v>28559</v>
      </c>
      <c r="C33">
        <v>2011</v>
      </c>
      <c r="D33" s="1">
        <v>40725</v>
      </c>
      <c r="E33" t="s">
        <v>2370</v>
      </c>
      <c r="F33">
        <v>136</v>
      </c>
      <c r="G33" t="s">
        <v>943</v>
      </c>
      <c r="H33" t="s">
        <v>944</v>
      </c>
      <c r="I33" t="s">
        <v>26</v>
      </c>
      <c r="K33" t="s">
        <v>22869</v>
      </c>
      <c r="L33" t="s">
        <v>28560</v>
      </c>
      <c r="M33" t="s">
        <v>28561</v>
      </c>
      <c r="N33" t="s">
        <v>28562</v>
      </c>
      <c r="O33" t="s">
        <v>28563</v>
      </c>
      <c r="P33" t="s">
        <v>28564</v>
      </c>
      <c r="Q33" t="s">
        <v>28565</v>
      </c>
      <c r="R33">
        <v>7.2</v>
      </c>
      <c r="S33">
        <v>10748</v>
      </c>
      <c r="T33" t="s">
        <v>28566</v>
      </c>
      <c r="U33">
        <v>440525</v>
      </c>
      <c r="V33">
        <v>634297</v>
      </c>
      <c r="W33">
        <v>60</v>
      </c>
    </row>
    <row r="34" spans="1:23" x14ac:dyDescent="0.2">
      <c r="A34" t="s">
        <v>42686</v>
      </c>
      <c r="B34" t="s">
        <v>42687</v>
      </c>
      <c r="C34">
        <v>2019</v>
      </c>
      <c r="D34" s="1">
        <v>43743</v>
      </c>
      <c r="E34" t="s">
        <v>1639</v>
      </c>
      <c r="F34">
        <v>146</v>
      </c>
      <c r="G34" t="s">
        <v>943</v>
      </c>
      <c r="H34" t="s">
        <v>944</v>
      </c>
      <c r="K34" t="s">
        <v>42688</v>
      </c>
      <c r="L34" t="s">
        <v>42689</v>
      </c>
      <c r="M34" t="s">
        <v>42690</v>
      </c>
      <c r="N34" t="s">
        <v>42691</v>
      </c>
      <c r="O34" t="s">
        <v>42692</v>
      </c>
      <c r="P34" t="s">
        <v>42693</v>
      </c>
      <c r="Q34" t="s">
        <v>42694</v>
      </c>
      <c r="R34">
        <v>2.2999999999999998</v>
      </c>
      <c r="S34">
        <v>15103</v>
      </c>
      <c r="T34" t="s">
        <v>42695</v>
      </c>
      <c r="U34">
        <v>778566</v>
      </c>
      <c r="V34">
        <v>1635907</v>
      </c>
      <c r="W34">
        <v>317</v>
      </c>
    </row>
    <row r="35" spans="1:23" x14ac:dyDescent="0.2">
      <c r="A35" t="s">
        <v>21950</v>
      </c>
      <c r="B35" t="s">
        <v>21951</v>
      </c>
      <c r="C35">
        <v>2014</v>
      </c>
      <c r="D35" t="s">
        <v>21952</v>
      </c>
      <c r="E35" t="s">
        <v>6984</v>
      </c>
      <c r="F35">
        <v>135</v>
      </c>
      <c r="G35" t="s">
        <v>943</v>
      </c>
      <c r="H35" t="s">
        <v>944</v>
      </c>
      <c r="I35" t="s">
        <v>21953</v>
      </c>
      <c r="K35" t="s">
        <v>21954</v>
      </c>
      <c r="L35" t="s">
        <v>21955</v>
      </c>
      <c r="M35" t="s">
        <v>21956</v>
      </c>
      <c r="N35" t="s">
        <v>9379</v>
      </c>
      <c r="O35" t="s">
        <v>21957</v>
      </c>
      <c r="P35" t="s">
        <v>21958</v>
      </c>
      <c r="Q35" t="s">
        <v>21959</v>
      </c>
      <c r="R35">
        <v>5.0999999999999996</v>
      </c>
      <c r="S35">
        <v>16548</v>
      </c>
      <c r="T35" t="s">
        <v>21960</v>
      </c>
      <c r="U35">
        <v>1264515</v>
      </c>
      <c r="V35">
        <v>2122804</v>
      </c>
      <c r="W35">
        <v>104</v>
      </c>
    </row>
    <row r="36" spans="1:23" x14ac:dyDescent="0.2">
      <c r="A36" t="s">
        <v>13479</v>
      </c>
      <c r="B36" t="s">
        <v>13480</v>
      </c>
      <c r="C36">
        <v>2006</v>
      </c>
      <c r="D36" s="1">
        <v>39029</v>
      </c>
      <c r="E36" t="s">
        <v>49</v>
      </c>
      <c r="F36">
        <v>193</v>
      </c>
      <c r="G36" t="s">
        <v>943</v>
      </c>
      <c r="H36" t="s">
        <v>944</v>
      </c>
      <c r="I36" t="s">
        <v>26</v>
      </c>
      <c r="K36" t="s">
        <v>3293</v>
      </c>
      <c r="L36" t="s">
        <v>13481</v>
      </c>
      <c r="M36" t="s">
        <v>13482</v>
      </c>
      <c r="N36" t="s">
        <v>2152</v>
      </c>
      <c r="O36" t="s">
        <v>2153</v>
      </c>
      <c r="P36" t="s">
        <v>13483</v>
      </c>
      <c r="Q36" t="s">
        <v>13484</v>
      </c>
      <c r="R36">
        <v>6.1</v>
      </c>
      <c r="S36">
        <v>17867</v>
      </c>
      <c r="T36" t="s">
        <v>13485</v>
      </c>
      <c r="U36">
        <v>3275444</v>
      </c>
      <c r="V36">
        <v>25229168</v>
      </c>
      <c r="W36">
        <v>276</v>
      </c>
    </row>
    <row r="37" spans="1:23" x14ac:dyDescent="0.2">
      <c r="A37" t="s">
        <v>39907</v>
      </c>
      <c r="B37" t="s">
        <v>39908</v>
      </c>
      <c r="C37">
        <v>2016</v>
      </c>
      <c r="D37" t="s">
        <v>39909</v>
      </c>
      <c r="E37" t="s">
        <v>3341</v>
      </c>
      <c r="F37">
        <v>161</v>
      </c>
      <c r="G37" t="s">
        <v>943</v>
      </c>
      <c r="H37" t="s">
        <v>944</v>
      </c>
      <c r="I37" t="s">
        <v>26</v>
      </c>
      <c r="K37" t="s">
        <v>39910</v>
      </c>
      <c r="L37" t="s">
        <v>39911</v>
      </c>
      <c r="M37" t="s">
        <v>39912</v>
      </c>
      <c r="N37" t="s">
        <v>948</v>
      </c>
      <c r="O37" t="s">
        <v>39913</v>
      </c>
      <c r="P37" t="s">
        <v>643</v>
      </c>
      <c r="Q37" t="s">
        <v>644</v>
      </c>
      <c r="R37">
        <v>8.4</v>
      </c>
      <c r="S37">
        <v>147907</v>
      </c>
      <c r="T37" t="s">
        <v>13485</v>
      </c>
      <c r="U37">
        <v>12391761</v>
      </c>
      <c r="V37">
        <v>303723636</v>
      </c>
      <c r="W37">
        <v>387</v>
      </c>
    </row>
    <row r="38" spans="1:23" x14ac:dyDescent="0.2">
      <c r="A38" t="s">
        <v>4096</v>
      </c>
      <c r="B38" t="s">
        <v>4097</v>
      </c>
      <c r="C38">
        <v>2001</v>
      </c>
      <c r="D38" t="s">
        <v>483</v>
      </c>
      <c r="E38" t="s">
        <v>254</v>
      </c>
      <c r="F38">
        <v>114</v>
      </c>
      <c r="G38" t="s">
        <v>4098</v>
      </c>
      <c r="H38" t="s">
        <v>944</v>
      </c>
      <c r="I38" t="s">
        <v>26</v>
      </c>
      <c r="K38" t="s">
        <v>2868</v>
      </c>
      <c r="L38" t="s">
        <v>4099</v>
      </c>
      <c r="M38" t="s">
        <v>4100</v>
      </c>
      <c r="N38" t="s">
        <v>4101</v>
      </c>
      <c r="O38" t="s">
        <v>4102</v>
      </c>
      <c r="P38" t="s">
        <v>4103</v>
      </c>
      <c r="Q38" t="s">
        <v>4104</v>
      </c>
      <c r="R38">
        <v>7.3</v>
      </c>
      <c r="S38">
        <v>23058</v>
      </c>
      <c r="T38" t="s">
        <v>4105</v>
      </c>
      <c r="U38">
        <v>13885966</v>
      </c>
      <c r="V38">
        <v>30787356</v>
      </c>
      <c r="W38">
        <v>212</v>
      </c>
    </row>
    <row r="39" spans="1:23" x14ac:dyDescent="0.2">
      <c r="A39" t="s">
        <v>22131</v>
      </c>
      <c r="B39" t="s">
        <v>22132</v>
      </c>
      <c r="C39">
        <v>2010</v>
      </c>
      <c r="D39" t="s">
        <v>19671</v>
      </c>
      <c r="E39" t="s">
        <v>3630</v>
      </c>
      <c r="F39">
        <v>123</v>
      </c>
      <c r="G39" t="s">
        <v>943</v>
      </c>
      <c r="H39" t="s">
        <v>26</v>
      </c>
      <c r="I39" t="s">
        <v>944</v>
      </c>
      <c r="J39" t="s">
        <v>308</v>
      </c>
      <c r="K39" t="s">
        <v>16840</v>
      </c>
      <c r="L39" t="s">
        <v>22133</v>
      </c>
      <c r="M39" t="s">
        <v>22134</v>
      </c>
      <c r="N39" t="s">
        <v>2597</v>
      </c>
      <c r="O39" t="s">
        <v>22135</v>
      </c>
      <c r="P39" t="s">
        <v>22136</v>
      </c>
      <c r="Q39" t="s">
        <v>22137</v>
      </c>
      <c r="R39">
        <v>6.1</v>
      </c>
      <c r="S39">
        <v>12138</v>
      </c>
      <c r="T39" t="s">
        <v>15171</v>
      </c>
      <c r="U39">
        <v>1685269</v>
      </c>
      <c r="V39">
        <v>2986748</v>
      </c>
      <c r="W39">
        <v>113</v>
      </c>
    </row>
    <row r="40" spans="1:23" x14ac:dyDescent="0.2">
      <c r="A40" t="s">
        <v>28520</v>
      </c>
      <c r="B40" t="s">
        <v>28521</v>
      </c>
      <c r="C40">
        <v>2011</v>
      </c>
      <c r="D40" t="s">
        <v>21170</v>
      </c>
      <c r="E40" t="s">
        <v>4623</v>
      </c>
      <c r="F40">
        <v>130</v>
      </c>
      <c r="G40" t="s">
        <v>943</v>
      </c>
      <c r="H40" t="s">
        <v>944</v>
      </c>
      <c r="I40" t="s">
        <v>26</v>
      </c>
      <c r="K40" t="s">
        <v>28522</v>
      </c>
      <c r="L40" t="s">
        <v>28523</v>
      </c>
      <c r="M40" t="s">
        <v>28524</v>
      </c>
      <c r="N40" t="s">
        <v>9379</v>
      </c>
      <c r="O40" t="s">
        <v>28525</v>
      </c>
      <c r="P40" t="s">
        <v>28526</v>
      </c>
      <c r="Q40" t="s">
        <v>28527</v>
      </c>
      <c r="R40">
        <v>4.5999999999999996</v>
      </c>
      <c r="S40">
        <v>21700</v>
      </c>
      <c r="T40" t="s">
        <v>15171</v>
      </c>
      <c r="U40">
        <v>1834384</v>
      </c>
      <c r="V40">
        <v>4690492</v>
      </c>
      <c r="W40">
        <v>72</v>
      </c>
    </row>
    <row r="41" spans="1:23" x14ac:dyDescent="0.2">
      <c r="A41" t="s">
        <v>29634</v>
      </c>
      <c r="B41" t="s">
        <v>29635</v>
      </c>
      <c r="C41">
        <v>2012</v>
      </c>
      <c r="D41" t="s">
        <v>29636</v>
      </c>
      <c r="E41" t="s">
        <v>6984</v>
      </c>
      <c r="F41">
        <v>174</v>
      </c>
      <c r="G41" t="s">
        <v>943</v>
      </c>
      <c r="H41" t="s">
        <v>944</v>
      </c>
      <c r="I41" t="s">
        <v>23273</v>
      </c>
      <c r="J41" t="s">
        <v>26</v>
      </c>
      <c r="K41" t="s">
        <v>29637</v>
      </c>
      <c r="L41" t="s">
        <v>29638</v>
      </c>
      <c r="M41" t="s">
        <v>29639</v>
      </c>
      <c r="N41" t="s">
        <v>2597</v>
      </c>
      <c r="O41" t="s">
        <v>12711</v>
      </c>
      <c r="P41" t="s">
        <v>29640</v>
      </c>
      <c r="Q41" t="s">
        <v>29641</v>
      </c>
      <c r="R41">
        <v>6.9</v>
      </c>
      <c r="S41">
        <v>21895</v>
      </c>
      <c r="T41" t="s">
        <v>15171</v>
      </c>
      <c r="U41">
        <v>1986748</v>
      </c>
      <c r="V41">
        <v>3582446</v>
      </c>
      <c r="W41">
        <v>145</v>
      </c>
    </row>
    <row r="42" spans="1:23" x14ac:dyDescent="0.2">
      <c r="A42" t="s">
        <v>23966</v>
      </c>
      <c r="B42" t="s">
        <v>23967</v>
      </c>
      <c r="C42">
        <v>2009</v>
      </c>
      <c r="D42" s="1">
        <v>39966</v>
      </c>
      <c r="E42" t="s">
        <v>49</v>
      </c>
      <c r="F42">
        <v>144</v>
      </c>
      <c r="G42" t="s">
        <v>943</v>
      </c>
      <c r="H42" t="s">
        <v>944</v>
      </c>
      <c r="K42" t="s">
        <v>10807</v>
      </c>
      <c r="L42" t="s">
        <v>23968</v>
      </c>
      <c r="M42" t="s">
        <v>23969</v>
      </c>
      <c r="N42" t="s">
        <v>23512</v>
      </c>
      <c r="O42" t="s">
        <v>23970</v>
      </c>
      <c r="P42" t="s">
        <v>23971</v>
      </c>
      <c r="Q42" t="s">
        <v>23972</v>
      </c>
      <c r="R42">
        <v>8</v>
      </c>
      <c r="S42">
        <v>28198</v>
      </c>
      <c r="T42" t="s">
        <v>23973</v>
      </c>
      <c r="U42">
        <v>18613</v>
      </c>
      <c r="V42">
        <v>4047969</v>
      </c>
      <c r="W42">
        <v>127</v>
      </c>
    </row>
    <row r="43" spans="1:23" x14ac:dyDescent="0.2">
      <c r="A43" t="s">
        <v>21919</v>
      </c>
      <c r="B43" t="s">
        <v>21920</v>
      </c>
      <c r="C43">
        <v>2009</v>
      </c>
      <c r="D43" t="s">
        <v>19284</v>
      </c>
      <c r="E43" t="s">
        <v>62</v>
      </c>
      <c r="F43">
        <v>170</v>
      </c>
      <c r="G43" t="s">
        <v>943</v>
      </c>
      <c r="H43" t="s">
        <v>944</v>
      </c>
      <c r="I43" t="s">
        <v>26</v>
      </c>
      <c r="K43" t="s">
        <v>9428</v>
      </c>
      <c r="L43" t="s">
        <v>21921</v>
      </c>
      <c r="M43" t="s">
        <v>21922</v>
      </c>
      <c r="N43" t="s">
        <v>948</v>
      </c>
      <c r="O43" t="s">
        <v>21923</v>
      </c>
      <c r="P43" t="s">
        <v>21924</v>
      </c>
      <c r="Q43" t="s">
        <v>21925</v>
      </c>
      <c r="R43">
        <v>8.4</v>
      </c>
      <c r="S43">
        <v>332217</v>
      </c>
      <c r="T43" t="s">
        <v>21926</v>
      </c>
      <c r="U43">
        <v>6532874</v>
      </c>
      <c r="V43">
        <v>60262836</v>
      </c>
      <c r="W43">
        <v>651</v>
      </c>
    </row>
    <row r="44" spans="1:23" x14ac:dyDescent="0.2">
      <c r="A44" t="s">
        <v>26392</v>
      </c>
      <c r="B44" t="s">
        <v>26393</v>
      </c>
      <c r="C44">
        <v>2011</v>
      </c>
      <c r="D44" t="s">
        <v>26394</v>
      </c>
      <c r="E44" t="s">
        <v>62</v>
      </c>
      <c r="F44">
        <v>155</v>
      </c>
      <c r="G44" t="s">
        <v>943</v>
      </c>
      <c r="H44" t="s">
        <v>944</v>
      </c>
      <c r="K44" t="s">
        <v>26395</v>
      </c>
      <c r="L44" t="s">
        <v>26396</v>
      </c>
      <c r="M44" t="s">
        <v>26397</v>
      </c>
      <c r="N44" t="s">
        <v>2597</v>
      </c>
      <c r="O44" t="s">
        <v>26398</v>
      </c>
      <c r="P44" t="s">
        <v>26399</v>
      </c>
      <c r="Q44" t="s">
        <v>26400</v>
      </c>
      <c r="R44">
        <v>8.1</v>
      </c>
      <c r="S44">
        <v>65749</v>
      </c>
      <c r="T44" t="s">
        <v>21926</v>
      </c>
      <c r="U44">
        <v>3108485</v>
      </c>
      <c r="V44">
        <v>5192743</v>
      </c>
      <c r="W44">
        <v>176</v>
      </c>
    </row>
    <row r="45" spans="1:23" x14ac:dyDescent="0.2">
      <c r="A45" t="s">
        <v>39922</v>
      </c>
      <c r="B45">
        <v>2</v>
      </c>
      <c r="C45">
        <v>2018</v>
      </c>
      <c r="D45" t="s">
        <v>28513</v>
      </c>
      <c r="E45" t="s">
        <v>1177</v>
      </c>
      <c r="F45">
        <v>148</v>
      </c>
      <c r="G45" t="s">
        <v>943</v>
      </c>
      <c r="H45" t="s">
        <v>944</v>
      </c>
      <c r="I45" t="s">
        <v>2402</v>
      </c>
      <c r="K45" t="s">
        <v>5439</v>
      </c>
      <c r="L45" t="s">
        <v>39923</v>
      </c>
      <c r="M45" t="s">
        <v>39924</v>
      </c>
      <c r="N45" t="s">
        <v>15167</v>
      </c>
      <c r="O45" t="s">
        <v>39925</v>
      </c>
      <c r="P45" t="s">
        <v>39926</v>
      </c>
      <c r="Q45" t="s">
        <v>39927</v>
      </c>
      <c r="R45">
        <v>6.3</v>
      </c>
      <c r="S45">
        <v>20351</v>
      </c>
      <c r="T45" t="s">
        <v>39928</v>
      </c>
      <c r="U45">
        <v>4152000</v>
      </c>
      <c r="V45">
        <v>36945969</v>
      </c>
      <c r="W45">
        <v>800</v>
      </c>
    </row>
    <row r="46" spans="1:23" x14ac:dyDescent="0.2">
      <c r="A46" t="s">
        <v>2759</v>
      </c>
      <c r="B46" t="s">
        <v>2760</v>
      </c>
      <c r="C46">
        <v>2002</v>
      </c>
      <c r="D46" s="1">
        <v>37597</v>
      </c>
      <c r="E46" t="s">
        <v>1704</v>
      </c>
      <c r="F46">
        <v>185</v>
      </c>
      <c r="G46" t="s">
        <v>943</v>
      </c>
      <c r="H46" t="s">
        <v>944</v>
      </c>
      <c r="K46" t="s">
        <v>2761</v>
      </c>
      <c r="L46" t="s">
        <v>2762</v>
      </c>
      <c r="M46" t="s">
        <v>2763</v>
      </c>
      <c r="N46" t="s">
        <v>2764</v>
      </c>
      <c r="O46" t="s">
        <v>2765</v>
      </c>
      <c r="P46" t="s">
        <v>2766</v>
      </c>
      <c r="Q46" t="s">
        <v>2767</v>
      </c>
      <c r="R46">
        <v>7.6</v>
      </c>
      <c r="S46">
        <v>37484</v>
      </c>
      <c r="T46" t="s">
        <v>2768</v>
      </c>
      <c r="U46">
        <v>2745382</v>
      </c>
      <c r="V46">
        <v>5427830</v>
      </c>
      <c r="W46">
        <v>133</v>
      </c>
    </row>
    <row r="47" spans="1:23" x14ac:dyDescent="0.2">
      <c r="A47" t="s">
        <v>34171</v>
      </c>
      <c r="B47" t="s">
        <v>34172</v>
      </c>
      <c r="C47">
        <v>2014</v>
      </c>
      <c r="D47" s="1">
        <v>41796</v>
      </c>
      <c r="E47" t="s">
        <v>5472</v>
      </c>
      <c r="F47">
        <v>160</v>
      </c>
      <c r="G47" t="s">
        <v>943</v>
      </c>
      <c r="H47" t="s">
        <v>944</v>
      </c>
      <c r="K47" t="s">
        <v>13463</v>
      </c>
      <c r="L47" t="s">
        <v>13464</v>
      </c>
      <c r="M47" t="s">
        <v>34173</v>
      </c>
      <c r="N47" t="s">
        <v>2934</v>
      </c>
      <c r="O47" t="s">
        <v>31273</v>
      </c>
      <c r="P47" t="s">
        <v>34174</v>
      </c>
      <c r="Q47" t="s">
        <v>34175</v>
      </c>
      <c r="R47">
        <v>7.2</v>
      </c>
      <c r="S47">
        <v>24965</v>
      </c>
      <c r="T47" t="s">
        <v>2768</v>
      </c>
      <c r="U47">
        <v>706893</v>
      </c>
      <c r="V47">
        <v>1390054</v>
      </c>
      <c r="W47">
        <v>71</v>
      </c>
    </row>
    <row r="48" spans="1:23" x14ac:dyDescent="0.2">
      <c r="A48" t="s">
        <v>30607</v>
      </c>
      <c r="B48" t="s">
        <v>30608</v>
      </c>
      <c r="C48">
        <v>2012</v>
      </c>
      <c r="D48" s="1">
        <v>41033</v>
      </c>
      <c r="E48" t="s">
        <v>30609</v>
      </c>
      <c r="F48">
        <v>145</v>
      </c>
      <c r="G48" t="s">
        <v>943</v>
      </c>
      <c r="H48" t="s">
        <v>944</v>
      </c>
      <c r="K48" t="s">
        <v>16978</v>
      </c>
      <c r="L48" t="s">
        <v>30610</v>
      </c>
      <c r="M48" t="s">
        <v>30611</v>
      </c>
      <c r="N48" t="s">
        <v>2934</v>
      </c>
      <c r="O48" t="s">
        <v>13718</v>
      </c>
      <c r="P48" t="s">
        <v>30612</v>
      </c>
      <c r="Q48" t="s">
        <v>30613</v>
      </c>
      <c r="R48">
        <v>5.2</v>
      </c>
      <c r="S48">
        <v>12864</v>
      </c>
      <c r="T48" t="s">
        <v>30444</v>
      </c>
      <c r="U48">
        <v>1791780</v>
      </c>
      <c r="V48">
        <v>4035090</v>
      </c>
      <c r="W48">
        <v>52</v>
      </c>
    </row>
    <row r="49" spans="1:23" x14ac:dyDescent="0.2">
      <c r="A49" t="s">
        <v>31269</v>
      </c>
      <c r="B49" t="s">
        <v>31270</v>
      </c>
      <c r="C49">
        <v>2012</v>
      </c>
      <c r="D49" s="1">
        <v>40914</v>
      </c>
      <c r="E49" t="s">
        <v>16512</v>
      </c>
      <c r="F49">
        <v>140</v>
      </c>
      <c r="G49" t="s">
        <v>943</v>
      </c>
      <c r="H49" t="s">
        <v>944</v>
      </c>
      <c r="K49" t="s">
        <v>20626</v>
      </c>
      <c r="L49" t="s">
        <v>31271</v>
      </c>
      <c r="M49" t="s">
        <v>31272</v>
      </c>
      <c r="N49" t="s">
        <v>2934</v>
      </c>
      <c r="O49" t="s">
        <v>31273</v>
      </c>
      <c r="P49" t="s">
        <v>31274</v>
      </c>
      <c r="Q49" t="s">
        <v>31275</v>
      </c>
      <c r="R49">
        <v>5.7</v>
      </c>
      <c r="S49">
        <v>20088</v>
      </c>
      <c r="T49" t="s">
        <v>30444</v>
      </c>
      <c r="U49">
        <v>777373</v>
      </c>
      <c r="V49">
        <v>29342463</v>
      </c>
      <c r="W49">
        <v>57</v>
      </c>
    </row>
    <row r="50" spans="1:23" x14ac:dyDescent="0.2">
      <c r="A50" t="s">
        <v>31611</v>
      </c>
      <c r="B50" t="s">
        <v>31612</v>
      </c>
      <c r="C50">
        <v>2012</v>
      </c>
      <c r="D50" t="s">
        <v>30263</v>
      </c>
      <c r="E50" t="s">
        <v>2817</v>
      </c>
      <c r="F50">
        <v>120</v>
      </c>
      <c r="G50" t="s">
        <v>943</v>
      </c>
      <c r="H50" t="s">
        <v>944</v>
      </c>
      <c r="K50" t="s">
        <v>31613</v>
      </c>
      <c r="L50" t="s">
        <v>31614</v>
      </c>
      <c r="M50" t="s">
        <v>31615</v>
      </c>
      <c r="N50" t="s">
        <v>9379</v>
      </c>
      <c r="O50" t="s">
        <v>27181</v>
      </c>
      <c r="P50" t="s">
        <v>31616</v>
      </c>
      <c r="Q50" t="s">
        <v>31617</v>
      </c>
      <c r="R50">
        <v>4.8</v>
      </c>
      <c r="S50">
        <v>15144</v>
      </c>
      <c r="T50" t="s">
        <v>30444</v>
      </c>
      <c r="U50">
        <v>2519190</v>
      </c>
      <c r="V50">
        <v>4216988</v>
      </c>
      <c r="W50">
        <v>79</v>
      </c>
    </row>
    <row r="51" spans="1:23" hidden="1" x14ac:dyDescent="0.2">
      <c r="A51" t="s">
        <v>544</v>
      </c>
      <c r="B51" t="s">
        <v>545</v>
      </c>
      <c r="C51">
        <v>2000</v>
      </c>
      <c r="D51" s="1">
        <v>37081</v>
      </c>
      <c r="E51" t="s">
        <v>546</v>
      </c>
      <c r="F51">
        <v>99</v>
      </c>
      <c r="G51" t="s">
        <v>547</v>
      </c>
      <c r="H51" t="s">
        <v>26</v>
      </c>
      <c r="K51" t="s">
        <v>548</v>
      </c>
      <c r="L51" t="s">
        <v>549</v>
      </c>
      <c r="M51" t="s">
        <v>550</v>
      </c>
      <c r="N51" t="s">
        <v>551</v>
      </c>
      <c r="O51" t="s">
        <v>552</v>
      </c>
      <c r="P51" t="s">
        <v>553</v>
      </c>
      <c r="Q51" t="s">
        <v>554</v>
      </c>
      <c r="R51">
        <v>3.6</v>
      </c>
      <c r="S51">
        <v>11337</v>
      </c>
      <c r="T51">
        <v>45000000</v>
      </c>
      <c r="V51">
        <v>270813</v>
      </c>
      <c r="W51">
        <v>94</v>
      </c>
    </row>
    <row r="52" spans="1:23" x14ac:dyDescent="0.2">
      <c r="A52" t="s">
        <v>43541</v>
      </c>
      <c r="B52" t="s">
        <v>43542</v>
      </c>
      <c r="C52">
        <v>2019</v>
      </c>
      <c r="D52" s="1">
        <v>43770</v>
      </c>
      <c r="E52" t="s">
        <v>3018</v>
      </c>
      <c r="F52">
        <v>138</v>
      </c>
      <c r="G52" t="s">
        <v>943</v>
      </c>
      <c r="H52" t="s">
        <v>944</v>
      </c>
      <c r="K52" t="s">
        <v>43543</v>
      </c>
      <c r="L52" t="s">
        <v>43543</v>
      </c>
      <c r="M52" t="s">
        <v>43544</v>
      </c>
      <c r="N52" t="s">
        <v>43545</v>
      </c>
      <c r="O52" t="s">
        <v>43546</v>
      </c>
      <c r="P52" t="s">
        <v>43547</v>
      </c>
      <c r="Q52" t="s">
        <v>43548</v>
      </c>
      <c r="R52">
        <v>8.3000000000000007</v>
      </c>
      <c r="S52">
        <v>41318</v>
      </c>
      <c r="T52" t="s">
        <v>30444</v>
      </c>
      <c r="U52">
        <v>4186168</v>
      </c>
      <c r="V52">
        <v>39346577</v>
      </c>
      <c r="W52">
        <v>960</v>
      </c>
    </row>
    <row r="53" spans="1:23" hidden="1" x14ac:dyDescent="0.2">
      <c r="A53" t="s">
        <v>565</v>
      </c>
      <c r="B53" t="s">
        <v>566</v>
      </c>
      <c r="C53">
        <v>2001</v>
      </c>
      <c r="D53" s="1">
        <v>37380</v>
      </c>
      <c r="E53" t="s">
        <v>567</v>
      </c>
      <c r="F53">
        <v>119</v>
      </c>
      <c r="G53" t="s">
        <v>568</v>
      </c>
      <c r="H53" t="s">
        <v>26</v>
      </c>
      <c r="I53" t="s">
        <v>307</v>
      </c>
      <c r="K53" t="s">
        <v>569</v>
      </c>
      <c r="L53" t="s">
        <v>570</v>
      </c>
      <c r="M53" t="s">
        <v>571</v>
      </c>
      <c r="N53" t="s">
        <v>572</v>
      </c>
      <c r="O53" t="s">
        <v>573</v>
      </c>
      <c r="P53" t="s">
        <v>574</v>
      </c>
      <c r="Q53" t="s">
        <v>575</v>
      </c>
      <c r="R53">
        <v>6.3</v>
      </c>
      <c r="S53">
        <v>19894</v>
      </c>
      <c r="U53">
        <v>4301582</v>
      </c>
      <c r="V53">
        <v>15713204</v>
      </c>
      <c r="W53">
        <v>178</v>
      </c>
    </row>
    <row r="54" spans="1:23" x14ac:dyDescent="0.2">
      <c r="A54" t="s">
        <v>13470</v>
      </c>
      <c r="B54" t="s">
        <v>13471</v>
      </c>
      <c r="C54">
        <v>2008</v>
      </c>
      <c r="D54" t="s">
        <v>13472</v>
      </c>
      <c r="E54" t="s">
        <v>1397</v>
      </c>
      <c r="F54">
        <v>213</v>
      </c>
      <c r="G54" t="s">
        <v>943</v>
      </c>
      <c r="H54" t="s">
        <v>944</v>
      </c>
      <c r="I54" t="s">
        <v>1494</v>
      </c>
      <c r="K54" t="s">
        <v>945</v>
      </c>
      <c r="L54" t="s">
        <v>13473</v>
      </c>
      <c r="M54" t="s">
        <v>13474</v>
      </c>
      <c r="N54" t="s">
        <v>2597</v>
      </c>
      <c r="O54" t="s">
        <v>13475</v>
      </c>
      <c r="P54" t="s">
        <v>13476</v>
      </c>
      <c r="Q54" t="s">
        <v>13477</v>
      </c>
      <c r="R54">
        <v>7.6</v>
      </c>
      <c r="S54">
        <v>29217</v>
      </c>
      <c r="T54" t="s">
        <v>13478</v>
      </c>
      <c r="U54">
        <v>3440718</v>
      </c>
      <c r="V54">
        <v>26935618</v>
      </c>
      <c r="W54">
        <v>134</v>
      </c>
    </row>
    <row r="55" spans="1:23" x14ac:dyDescent="0.2">
      <c r="A55" t="s">
        <v>36437</v>
      </c>
      <c r="B55" t="s">
        <v>36438</v>
      </c>
      <c r="C55">
        <v>2014</v>
      </c>
      <c r="D55" s="1">
        <v>41680</v>
      </c>
      <c r="E55" t="s">
        <v>1103</v>
      </c>
      <c r="F55">
        <v>160</v>
      </c>
      <c r="G55" t="s">
        <v>943</v>
      </c>
      <c r="H55" t="s">
        <v>944</v>
      </c>
      <c r="K55" t="s">
        <v>15582</v>
      </c>
      <c r="L55" t="s">
        <v>36439</v>
      </c>
      <c r="M55" t="s">
        <v>36440</v>
      </c>
      <c r="N55" t="s">
        <v>36441</v>
      </c>
      <c r="O55" t="s">
        <v>36442</v>
      </c>
      <c r="P55" t="s">
        <v>36443</v>
      </c>
      <c r="Q55" t="s">
        <v>36444</v>
      </c>
      <c r="R55">
        <v>8.1</v>
      </c>
      <c r="S55">
        <v>49395</v>
      </c>
      <c r="T55" t="s">
        <v>36445</v>
      </c>
      <c r="U55">
        <v>1048143</v>
      </c>
      <c r="V55">
        <v>1404307</v>
      </c>
      <c r="W55">
        <v>252</v>
      </c>
    </row>
    <row r="56" spans="1:23" x14ac:dyDescent="0.2">
      <c r="A56" t="s">
        <v>42265</v>
      </c>
      <c r="B56" t="s">
        <v>42266</v>
      </c>
      <c r="C56">
        <v>2019</v>
      </c>
      <c r="D56" t="s">
        <v>40397</v>
      </c>
      <c r="E56" t="s">
        <v>5472</v>
      </c>
      <c r="F56">
        <v>170</v>
      </c>
      <c r="G56" t="s">
        <v>943</v>
      </c>
      <c r="H56" t="s">
        <v>14789</v>
      </c>
      <c r="I56" t="s">
        <v>2402</v>
      </c>
      <c r="J56" t="s">
        <v>944</v>
      </c>
      <c r="K56" t="s">
        <v>42267</v>
      </c>
      <c r="L56" t="s">
        <v>42268</v>
      </c>
      <c r="M56" t="s">
        <v>42269</v>
      </c>
      <c r="N56" t="s">
        <v>34432</v>
      </c>
      <c r="O56" t="s">
        <v>42270</v>
      </c>
      <c r="P56" t="s">
        <v>42271</v>
      </c>
      <c r="Q56" t="s">
        <v>42272</v>
      </c>
      <c r="R56">
        <v>5.2</v>
      </c>
      <c r="S56">
        <v>14811</v>
      </c>
      <c r="T56" t="s">
        <v>42273</v>
      </c>
      <c r="U56">
        <v>2872057</v>
      </c>
      <c r="V56">
        <v>5708522</v>
      </c>
      <c r="W56">
        <v>855</v>
      </c>
    </row>
    <row r="57" spans="1:23" x14ac:dyDescent="0.2">
      <c r="A57" t="s">
        <v>3628</v>
      </c>
      <c r="B57" t="s">
        <v>3629</v>
      </c>
      <c r="C57">
        <v>2003</v>
      </c>
      <c r="D57" s="1">
        <v>37841</v>
      </c>
      <c r="E57" t="s">
        <v>3630</v>
      </c>
      <c r="F57">
        <v>171</v>
      </c>
      <c r="G57" t="s">
        <v>943</v>
      </c>
      <c r="H57" t="s">
        <v>944</v>
      </c>
      <c r="I57" t="s">
        <v>26</v>
      </c>
      <c r="K57" t="s">
        <v>2594</v>
      </c>
      <c r="L57" t="s">
        <v>3631</v>
      </c>
      <c r="M57" t="s">
        <v>3632</v>
      </c>
      <c r="N57" t="s">
        <v>2597</v>
      </c>
      <c r="O57" t="s">
        <v>3633</v>
      </c>
      <c r="P57" t="s">
        <v>3634</v>
      </c>
      <c r="Q57" t="s">
        <v>3635</v>
      </c>
      <c r="R57">
        <v>7.1</v>
      </c>
      <c r="S57">
        <v>20666</v>
      </c>
      <c r="T57" t="s">
        <v>3636</v>
      </c>
      <c r="U57">
        <v>671372</v>
      </c>
      <c r="V57">
        <v>12168232</v>
      </c>
      <c r="W57">
        <v>49</v>
      </c>
    </row>
    <row r="58" spans="1:23" x14ac:dyDescent="0.2">
      <c r="A58" t="s">
        <v>13026</v>
      </c>
      <c r="B58" t="s">
        <v>13027</v>
      </c>
      <c r="C58">
        <v>2006</v>
      </c>
      <c r="D58" t="s">
        <v>13028</v>
      </c>
      <c r="E58" t="s">
        <v>5472</v>
      </c>
      <c r="F58">
        <v>152</v>
      </c>
      <c r="G58" t="s">
        <v>943</v>
      </c>
      <c r="H58" t="s">
        <v>944</v>
      </c>
      <c r="I58" t="s">
        <v>1494</v>
      </c>
      <c r="J58" t="s">
        <v>26</v>
      </c>
      <c r="K58" t="s">
        <v>12117</v>
      </c>
      <c r="L58" t="s">
        <v>12118</v>
      </c>
      <c r="M58" t="s">
        <v>13029</v>
      </c>
      <c r="N58" t="s">
        <v>2597</v>
      </c>
      <c r="O58" t="s">
        <v>13030</v>
      </c>
      <c r="P58" t="s">
        <v>13031</v>
      </c>
      <c r="Q58" t="s">
        <v>13032</v>
      </c>
      <c r="R58">
        <v>6.5</v>
      </c>
      <c r="S58">
        <v>23251</v>
      </c>
      <c r="T58" t="s">
        <v>3636</v>
      </c>
      <c r="U58">
        <v>2643586</v>
      </c>
      <c r="V58">
        <v>32396427</v>
      </c>
      <c r="W58">
        <v>151</v>
      </c>
    </row>
    <row r="59" spans="1:23" x14ac:dyDescent="0.2">
      <c r="A59" t="s">
        <v>33114</v>
      </c>
      <c r="B59" t="s">
        <v>33115</v>
      </c>
      <c r="C59">
        <v>2013</v>
      </c>
      <c r="D59" t="s">
        <v>33116</v>
      </c>
      <c r="E59" t="s">
        <v>49</v>
      </c>
      <c r="F59">
        <v>140</v>
      </c>
      <c r="G59" t="s">
        <v>943</v>
      </c>
      <c r="H59" t="s">
        <v>944</v>
      </c>
      <c r="K59" t="s">
        <v>28111</v>
      </c>
      <c r="L59" t="s">
        <v>28112</v>
      </c>
      <c r="M59" t="s">
        <v>33117</v>
      </c>
      <c r="N59" t="s">
        <v>33118</v>
      </c>
      <c r="O59" t="s">
        <v>33119</v>
      </c>
      <c r="P59" t="s">
        <v>33120</v>
      </c>
      <c r="Q59" t="s">
        <v>33121</v>
      </c>
      <c r="R59">
        <v>7.6</v>
      </c>
      <c r="S59">
        <v>28930</v>
      </c>
      <c r="T59" t="s">
        <v>3636</v>
      </c>
      <c r="U59">
        <v>903232</v>
      </c>
      <c r="V59">
        <v>1171761</v>
      </c>
      <c r="W59">
        <v>142</v>
      </c>
    </row>
    <row r="60" spans="1:23" x14ac:dyDescent="0.2">
      <c r="A60" t="s">
        <v>6829</v>
      </c>
      <c r="B60" t="s">
        <v>6830</v>
      </c>
      <c r="C60">
        <v>2004</v>
      </c>
      <c r="D60" t="s">
        <v>4185</v>
      </c>
      <c r="E60" t="s">
        <v>3630</v>
      </c>
      <c r="F60">
        <v>186</v>
      </c>
      <c r="G60" t="s">
        <v>943</v>
      </c>
      <c r="H60" t="s">
        <v>944</v>
      </c>
      <c r="K60" t="s">
        <v>5464</v>
      </c>
      <c r="L60" t="s">
        <v>6831</v>
      </c>
      <c r="M60" t="s">
        <v>6832</v>
      </c>
      <c r="N60" t="s">
        <v>2597</v>
      </c>
      <c r="O60" t="s">
        <v>6833</v>
      </c>
      <c r="P60" t="s">
        <v>6834</v>
      </c>
      <c r="Q60" t="s">
        <v>6835</v>
      </c>
      <c r="R60">
        <v>7.9</v>
      </c>
      <c r="S60">
        <v>20167</v>
      </c>
      <c r="T60" t="s">
        <v>6836</v>
      </c>
      <c r="U60">
        <v>753600</v>
      </c>
      <c r="V60">
        <v>5859242</v>
      </c>
      <c r="W60">
        <v>73</v>
      </c>
    </row>
    <row r="61" spans="1:23" x14ac:dyDescent="0.2">
      <c r="A61" t="s">
        <v>31290</v>
      </c>
      <c r="B61" t="s">
        <v>31291</v>
      </c>
      <c r="C61">
        <v>2012</v>
      </c>
      <c r="D61" t="s">
        <v>25239</v>
      </c>
      <c r="E61" t="s">
        <v>254</v>
      </c>
      <c r="F61">
        <v>151</v>
      </c>
      <c r="G61" t="s">
        <v>943</v>
      </c>
      <c r="H61" t="s">
        <v>944</v>
      </c>
      <c r="K61" t="s">
        <v>16840</v>
      </c>
      <c r="L61" t="s">
        <v>31292</v>
      </c>
      <c r="M61" t="s">
        <v>31293</v>
      </c>
      <c r="N61" t="s">
        <v>21792</v>
      </c>
      <c r="O61" t="s">
        <v>31294</v>
      </c>
      <c r="P61" t="s">
        <v>31295</v>
      </c>
      <c r="Q61" t="s">
        <v>31296</v>
      </c>
      <c r="R61">
        <v>8.1</v>
      </c>
      <c r="S61">
        <v>74062</v>
      </c>
      <c r="T61" t="s">
        <v>6836</v>
      </c>
      <c r="U61">
        <v>2804874</v>
      </c>
      <c r="V61">
        <v>4490134</v>
      </c>
      <c r="W61">
        <v>245</v>
      </c>
    </row>
    <row r="62" spans="1:23" hidden="1" x14ac:dyDescent="0.2">
      <c r="A62" t="s">
        <v>655</v>
      </c>
      <c r="B62" t="s">
        <v>656</v>
      </c>
      <c r="C62">
        <v>2000</v>
      </c>
      <c r="D62" t="s">
        <v>431</v>
      </c>
      <c r="E62" t="s">
        <v>657</v>
      </c>
      <c r="F62">
        <v>93</v>
      </c>
      <c r="G62" t="s">
        <v>658</v>
      </c>
      <c r="H62" t="s">
        <v>26</v>
      </c>
      <c r="K62" t="s">
        <v>659</v>
      </c>
      <c r="L62" t="s">
        <v>660</v>
      </c>
      <c r="M62" t="s">
        <v>661</v>
      </c>
      <c r="N62" t="s">
        <v>181</v>
      </c>
      <c r="O62" t="s">
        <v>662</v>
      </c>
      <c r="P62" t="s">
        <v>663</v>
      </c>
      <c r="Q62" t="s">
        <v>664</v>
      </c>
      <c r="R62">
        <v>6.4</v>
      </c>
      <c r="S62">
        <v>13233</v>
      </c>
      <c r="W62">
        <v>70</v>
      </c>
    </row>
    <row r="63" spans="1:23" x14ac:dyDescent="0.2">
      <c r="A63" t="s">
        <v>39538</v>
      </c>
      <c r="B63" t="s">
        <v>39539</v>
      </c>
      <c r="C63">
        <v>2017</v>
      </c>
      <c r="D63" t="s">
        <v>26245</v>
      </c>
      <c r="E63" t="s">
        <v>6984</v>
      </c>
      <c r="F63">
        <v>167</v>
      </c>
      <c r="G63" t="s">
        <v>943</v>
      </c>
      <c r="H63" t="s">
        <v>14789</v>
      </c>
      <c r="I63" t="s">
        <v>2402</v>
      </c>
      <c r="K63" t="s">
        <v>25249</v>
      </c>
      <c r="L63" t="s">
        <v>25250</v>
      </c>
      <c r="M63" t="s">
        <v>39540</v>
      </c>
      <c r="N63" t="s">
        <v>34432</v>
      </c>
      <c r="O63" t="s">
        <v>34433</v>
      </c>
      <c r="P63" t="s">
        <v>39541</v>
      </c>
      <c r="Q63" t="s">
        <v>39542</v>
      </c>
      <c r="R63">
        <v>8.1999999999999993</v>
      </c>
      <c r="S63">
        <v>72607</v>
      </c>
      <c r="T63" t="s">
        <v>39543</v>
      </c>
      <c r="U63">
        <v>20186659</v>
      </c>
      <c r="V63">
        <v>254158390</v>
      </c>
      <c r="W63">
        <v>510</v>
      </c>
    </row>
    <row r="64" spans="1:23" x14ac:dyDescent="0.2">
      <c r="A64" t="s">
        <v>37163</v>
      </c>
      <c r="B64" t="s">
        <v>37164</v>
      </c>
      <c r="C64">
        <v>2015</v>
      </c>
      <c r="D64" t="s">
        <v>31441</v>
      </c>
      <c r="E64" t="s">
        <v>1103</v>
      </c>
      <c r="F64">
        <v>134</v>
      </c>
      <c r="G64" t="s">
        <v>943</v>
      </c>
      <c r="H64" t="s">
        <v>944</v>
      </c>
      <c r="K64" t="s">
        <v>20506</v>
      </c>
      <c r="L64" t="s">
        <v>37165</v>
      </c>
      <c r="M64" t="s">
        <v>37166</v>
      </c>
      <c r="N64" t="s">
        <v>37167</v>
      </c>
      <c r="O64" t="s">
        <v>37168</v>
      </c>
      <c r="P64" t="s">
        <v>37169</v>
      </c>
      <c r="Q64" t="s">
        <v>37170</v>
      </c>
      <c r="R64">
        <v>7.4</v>
      </c>
      <c r="S64">
        <v>21181</v>
      </c>
      <c r="T64" t="s">
        <v>28751</v>
      </c>
      <c r="U64">
        <v>409166</v>
      </c>
      <c r="V64">
        <v>409166</v>
      </c>
      <c r="W64">
        <v>152</v>
      </c>
    </row>
    <row r="65" spans="1:23" x14ac:dyDescent="0.2">
      <c r="A65" t="s">
        <v>21780</v>
      </c>
      <c r="B65" t="s">
        <v>21781</v>
      </c>
      <c r="C65">
        <v>2008</v>
      </c>
      <c r="D65" s="1">
        <v>39794</v>
      </c>
      <c r="E65" t="s">
        <v>494</v>
      </c>
      <c r="F65">
        <v>167</v>
      </c>
      <c r="G65" t="s">
        <v>943</v>
      </c>
      <c r="H65" t="s">
        <v>944</v>
      </c>
      <c r="K65" t="s">
        <v>2149</v>
      </c>
      <c r="L65" t="s">
        <v>2150</v>
      </c>
      <c r="M65" t="s">
        <v>21782</v>
      </c>
      <c r="N65" t="s">
        <v>2764</v>
      </c>
      <c r="O65" t="s">
        <v>21783</v>
      </c>
      <c r="P65" t="s">
        <v>21784</v>
      </c>
      <c r="Q65" t="s">
        <v>21785</v>
      </c>
      <c r="R65">
        <v>7.2</v>
      </c>
      <c r="S65">
        <v>42862</v>
      </c>
      <c r="T65" t="s">
        <v>21786</v>
      </c>
      <c r="U65">
        <v>2078956</v>
      </c>
      <c r="V65">
        <v>29914469</v>
      </c>
      <c r="W65">
        <v>148</v>
      </c>
    </row>
    <row r="66" spans="1:23" x14ac:dyDescent="0.2">
      <c r="A66" t="s">
        <v>12115</v>
      </c>
      <c r="B66" t="s">
        <v>12116</v>
      </c>
      <c r="C66">
        <v>2004</v>
      </c>
      <c r="D66" t="s">
        <v>4375</v>
      </c>
      <c r="E66" t="s">
        <v>5472</v>
      </c>
      <c r="F66">
        <v>129</v>
      </c>
      <c r="G66" t="s">
        <v>943</v>
      </c>
      <c r="H66" t="s">
        <v>944</v>
      </c>
      <c r="K66" t="s">
        <v>12117</v>
      </c>
      <c r="L66" t="s">
        <v>12118</v>
      </c>
      <c r="M66" t="s">
        <v>12119</v>
      </c>
      <c r="N66" t="s">
        <v>12120</v>
      </c>
      <c r="O66" t="s">
        <v>12121</v>
      </c>
      <c r="P66" t="s">
        <v>12122</v>
      </c>
      <c r="Q66" t="s">
        <v>12123</v>
      </c>
      <c r="R66">
        <v>6.7</v>
      </c>
      <c r="S66">
        <v>17749</v>
      </c>
      <c r="T66" t="s">
        <v>12124</v>
      </c>
      <c r="U66">
        <v>245756</v>
      </c>
      <c r="V66">
        <v>7312209</v>
      </c>
      <c r="W66">
        <v>48</v>
      </c>
    </row>
    <row r="67" spans="1:23" x14ac:dyDescent="0.2">
      <c r="A67" t="s">
        <v>20624</v>
      </c>
      <c r="B67" t="s">
        <v>15844</v>
      </c>
      <c r="C67">
        <v>2009</v>
      </c>
      <c r="D67" t="s">
        <v>20625</v>
      </c>
      <c r="E67" t="s">
        <v>5472</v>
      </c>
      <c r="F67">
        <v>147</v>
      </c>
      <c r="G67" t="s">
        <v>943</v>
      </c>
      <c r="H67" t="s">
        <v>944</v>
      </c>
      <c r="K67" t="s">
        <v>20626</v>
      </c>
      <c r="L67" t="s">
        <v>20627</v>
      </c>
      <c r="M67" t="s">
        <v>20628</v>
      </c>
      <c r="N67" t="s">
        <v>9379</v>
      </c>
      <c r="O67" t="s">
        <v>20629</v>
      </c>
      <c r="P67" t="s">
        <v>20630</v>
      </c>
      <c r="Q67" t="s">
        <v>20631</v>
      </c>
      <c r="R67">
        <v>6.6</v>
      </c>
      <c r="S67">
        <v>18355</v>
      </c>
      <c r="T67" t="s">
        <v>12124</v>
      </c>
      <c r="U67">
        <v>349637</v>
      </c>
      <c r="V67">
        <v>404099</v>
      </c>
      <c r="W67">
        <v>47</v>
      </c>
    </row>
    <row r="68" spans="1:23" x14ac:dyDescent="0.2">
      <c r="A68" t="s">
        <v>21487</v>
      </c>
      <c r="B68" t="s">
        <v>13462</v>
      </c>
      <c r="C68">
        <v>2008</v>
      </c>
      <c r="D68" t="s">
        <v>17528</v>
      </c>
      <c r="E68" t="s">
        <v>8666</v>
      </c>
      <c r="F68">
        <v>186</v>
      </c>
      <c r="G68" t="s">
        <v>943</v>
      </c>
      <c r="H68" t="s">
        <v>944</v>
      </c>
      <c r="I68" t="s">
        <v>1494</v>
      </c>
      <c r="K68" t="s">
        <v>13463</v>
      </c>
      <c r="L68" t="s">
        <v>21488</v>
      </c>
      <c r="M68" t="s">
        <v>21489</v>
      </c>
      <c r="N68" t="s">
        <v>948</v>
      </c>
      <c r="O68" t="s">
        <v>21490</v>
      </c>
      <c r="P68" t="s">
        <v>21491</v>
      </c>
      <c r="Q68" t="s">
        <v>21492</v>
      </c>
      <c r="R68">
        <v>7.3</v>
      </c>
      <c r="S68">
        <v>55359</v>
      </c>
      <c r="T68" t="s">
        <v>12124</v>
      </c>
      <c r="U68">
        <v>2430627</v>
      </c>
      <c r="V68">
        <v>38316584</v>
      </c>
      <c r="W68">
        <v>217</v>
      </c>
    </row>
    <row r="69" spans="1:23" x14ac:dyDescent="0.2">
      <c r="A69" t="s">
        <v>43241</v>
      </c>
      <c r="B69" t="s">
        <v>43242</v>
      </c>
      <c r="C69">
        <v>2018</v>
      </c>
      <c r="D69" s="1">
        <v>43167</v>
      </c>
      <c r="E69" t="s">
        <v>62</v>
      </c>
      <c r="F69">
        <v>114</v>
      </c>
      <c r="G69" t="s">
        <v>943</v>
      </c>
      <c r="H69" t="s">
        <v>944</v>
      </c>
      <c r="K69" t="s">
        <v>43243</v>
      </c>
      <c r="L69" t="s">
        <v>43244</v>
      </c>
      <c r="M69" t="s">
        <v>43245</v>
      </c>
      <c r="N69" t="s">
        <v>22649</v>
      </c>
      <c r="O69" t="s">
        <v>43246</v>
      </c>
      <c r="P69" t="s">
        <v>43247</v>
      </c>
      <c r="Q69" t="s">
        <v>43248</v>
      </c>
      <c r="R69">
        <v>7.5</v>
      </c>
      <c r="S69">
        <v>12322</v>
      </c>
      <c r="T69" t="s">
        <v>12124</v>
      </c>
      <c r="U69">
        <v>182009</v>
      </c>
      <c r="V69">
        <v>536525</v>
      </c>
      <c r="W69">
        <v>182</v>
      </c>
    </row>
    <row r="70" spans="1:23" x14ac:dyDescent="0.2">
      <c r="A70" t="s">
        <v>17002</v>
      </c>
      <c r="B70" t="s">
        <v>17003</v>
      </c>
      <c r="C70">
        <v>2007</v>
      </c>
      <c r="D70" t="s">
        <v>13318</v>
      </c>
      <c r="E70" t="s">
        <v>254</v>
      </c>
      <c r="F70">
        <v>155</v>
      </c>
      <c r="G70" t="s">
        <v>943</v>
      </c>
      <c r="H70" t="s">
        <v>944</v>
      </c>
      <c r="K70" t="s">
        <v>11798</v>
      </c>
      <c r="L70" t="s">
        <v>17004</v>
      </c>
      <c r="M70" t="s">
        <v>17005</v>
      </c>
      <c r="N70" t="s">
        <v>9379</v>
      </c>
      <c r="O70" t="s">
        <v>17006</v>
      </c>
      <c r="P70" t="s">
        <v>17007</v>
      </c>
      <c r="Q70" t="s">
        <v>17008</v>
      </c>
      <c r="R70">
        <v>5.7</v>
      </c>
      <c r="S70">
        <v>10944</v>
      </c>
      <c r="T70" t="s">
        <v>17009</v>
      </c>
      <c r="U70">
        <v>1062840</v>
      </c>
      <c r="V70">
        <v>23968620</v>
      </c>
      <c r="W70">
        <v>42</v>
      </c>
    </row>
    <row r="71" spans="1:23" x14ac:dyDescent="0.2">
      <c r="A71" t="s">
        <v>36950</v>
      </c>
      <c r="B71" t="s">
        <v>36951</v>
      </c>
      <c r="C71">
        <v>2015</v>
      </c>
      <c r="D71" s="1">
        <v>42349</v>
      </c>
      <c r="E71" t="s">
        <v>36952</v>
      </c>
      <c r="F71">
        <v>164</v>
      </c>
      <c r="G71" t="s">
        <v>943</v>
      </c>
      <c r="H71" t="s">
        <v>944</v>
      </c>
      <c r="I71" t="s">
        <v>2402</v>
      </c>
      <c r="J71" t="s">
        <v>26</v>
      </c>
      <c r="K71" t="s">
        <v>36953</v>
      </c>
      <c r="L71" t="s">
        <v>36954</v>
      </c>
      <c r="M71" t="s">
        <v>36955</v>
      </c>
      <c r="N71" t="s">
        <v>9379</v>
      </c>
      <c r="O71" t="s">
        <v>36956</v>
      </c>
      <c r="P71" t="s">
        <v>36957</v>
      </c>
      <c r="Q71" t="s">
        <v>36958</v>
      </c>
      <c r="R71">
        <v>4.5</v>
      </c>
      <c r="S71">
        <v>17055</v>
      </c>
      <c r="T71" t="s">
        <v>36959</v>
      </c>
      <c r="U71">
        <v>4364639</v>
      </c>
      <c r="V71">
        <v>52715771</v>
      </c>
      <c r="W71">
        <v>164</v>
      </c>
    </row>
    <row r="72" spans="1:23" x14ac:dyDescent="0.2">
      <c r="A72" t="s">
        <v>9490</v>
      </c>
      <c r="B72" t="s">
        <v>9491</v>
      </c>
      <c r="C72">
        <v>2005</v>
      </c>
      <c r="D72" s="1">
        <v>38444</v>
      </c>
      <c r="E72" t="s">
        <v>176</v>
      </c>
      <c r="F72">
        <v>122</v>
      </c>
      <c r="G72" t="s">
        <v>943</v>
      </c>
      <c r="H72" t="s">
        <v>944</v>
      </c>
      <c r="I72" t="s">
        <v>26</v>
      </c>
      <c r="K72" t="s">
        <v>2761</v>
      </c>
      <c r="L72" t="s">
        <v>9492</v>
      </c>
      <c r="M72" t="s">
        <v>9493</v>
      </c>
      <c r="N72" t="s">
        <v>2152</v>
      </c>
      <c r="O72" t="s">
        <v>9494</v>
      </c>
      <c r="P72" t="s">
        <v>9495</v>
      </c>
      <c r="Q72" t="s">
        <v>9496</v>
      </c>
      <c r="R72">
        <v>8.1999999999999993</v>
      </c>
      <c r="S72">
        <v>32884</v>
      </c>
      <c r="T72" t="s">
        <v>9497</v>
      </c>
      <c r="U72">
        <v>754819</v>
      </c>
      <c r="V72">
        <v>1266341</v>
      </c>
      <c r="W72">
        <v>180</v>
      </c>
    </row>
    <row r="73" spans="1:23" x14ac:dyDescent="0.2">
      <c r="A73" t="s">
        <v>21787</v>
      </c>
      <c r="B73" t="s">
        <v>21788</v>
      </c>
      <c r="C73">
        <v>2008</v>
      </c>
      <c r="D73" t="s">
        <v>14877</v>
      </c>
      <c r="E73" t="s">
        <v>254</v>
      </c>
      <c r="F73">
        <v>152</v>
      </c>
      <c r="G73" t="s">
        <v>943</v>
      </c>
      <c r="H73" t="s">
        <v>944</v>
      </c>
      <c r="I73" t="s">
        <v>26</v>
      </c>
      <c r="K73" t="s">
        <v>21789</v>
      </c>
      <c r="L73" t="s">
        <v>21790</v>
      </c>
      <c r="M73" t="s">
        <v>21791</v>
      </c>
      <c r="N73" t="s">
        <v>21792</v>
      </c>
      <c r="O73" t="s">
        <v>21793</v>
      </c>
      <c r="P73" t="s">
        <v>21794</v>
      </c>
      <c r="Q73" t="s">
        <v>21795</v>
      </c>
      <c r="R73">
        <v>6.2</v>
      </c>
      <c r="S73">
        <v>10146</v>
      </c>
      <c r="T73" t="s">
        <v>9497</v>
      </c>
      <c r="U73">
        <v>702166</v>
      </c>
      <c r="V73">
        <v>11386430</v>
      </c>
      <c r="W73">
        <v>35</v>
      </c>
    </row>
    <row r="74" spans="1:23" x14ac:dyDescent="0.2">
      <c r="A74" t="s">
        <v>41151</v>
      </c>
      <c r="B74" t="s">
        <v>41152</v>
      </c>
      <c r="C74">
        <v>2017</v>
      </c>
      <c r="D74" t="s">
        <v>40556</v>
      </c>
      <c r="E74" t="s">
        <v>964</v>
      </c>
      <c r="F74">
        <v>136</v>
      </c>
      <c r="G74" t="s">
        <v>943</v>
      </c>
      <c r="H74" t="s">
        <v>944</v>
      </c>
      <c r="K74" t="s">
        <v>23990</v>
      </c>
      <c r="L74" t="s">
        <v>41153</v>
      </c>
      <c r="M74" t="s">
        <v>41154</v>
      </c>
      <c r="N74" t="s">
        <v>9379</v>
      </c>
      <c r="O74" t="s">
        <v>41155</v>
      </c>
      <c r="P74" t="s">
        <v>41156</v>
      </c>
      <c r="Q74" t="s">
        <v>41157</v>
      </c>
      <c r="R74">
        <v>4</v>
      </c>
      <c r="S74">
        <v>13882</v>
      </c>
      <c r="T74" t="s">
        <v>41158</v>
      </c>
      <c r="U74">
        <v>930058</v>
      </c>
      <c r="V74">
        <v>4650456</v>
      </c>
      <c r="W74">
        <v>128</v>
      </c>
    </row>
    <row r="75" spans="1:23" x14ac:dyDescent="0.2">
      <c r="A75" t="s">
        <v>42454</v>
      </c>
      <c r="B75" t="s">
        <v>42455</v>
      </c>
      <c r="C75">
        <v>2019</v>
      </c>
      <c r="D75" t="s">
        <v>39627</v>
      </c>
      <c r="E75" t="s">
        <v>49</v>
      </c>
      <c r="F75">
        <v>166</v>
      </c>
      <c r="G75" t="s">
        <v>943</v>
      </c>
      <c r="H75" t="s">
        <v>944</v>
      </c>
      <c r="K75" t="s">
        <v>33214</v>
      </c>
      <c r="L75" t="s">
        <v>42456</v>
      </c>
      <c r="M75" t="s">
        <v>42457</v>
      </c>
      <c r="N75" t="s">
        <v>37167</v>
      </c>
      <c r="O75" t="s">
        <v>37175</v>
      </c>
      <c r="P75" t="s">
        <v>42458</v>
      </c>
      <c r="Q75" t="s">
        <v>42459</v>
      </c>
      <c r="R75">
        <v>3.5</v>
      </c>
      <c r="S75">
        <v>11248</v>
      </c>
      <c r="T75" t="s">
        <v>42460</v>
      </c>
      <c r="U75">
        <v>2729336</v>
      </c>
      <c r="V75">
        <v>17987034</v>
      </c>
      <c r="W75">
        <v>511</v>
      </c>
    </row>
    <row r="76" spans="1:23" x14ac:dyDescent="0.2">
      <c r="A76" t="s">
        <v>16007</v>
      </c>
      <c r="B76" t="s">
        <v>16008</v>
      </c>
      <c r="C76">
        <v>2007</v>
      </c>
      <c r="D76" s="1">
        <v>39417</v>
      </c>
      <c r="E76" t="s">
        <v>933</v>
      </c>
      <c r="F76">
        <v>162</v>
      </c>
      <c r="G76" t="s">
        <v>943</v>
      </c>
      <c r="H76" t="s">
        <v>944</v>
      </c>
      <c r="K76" t="s">
        <v>16009</v>
      </c>
      <c r="L76" t="s">
        <v>16010</v>
      </c>
      <c r="M76" t="s">
        <v>16011</v>
      </c>
      <c r="N76" t="s">
        <v>16012</v>
      </c>
      <c r="O76" t="s">
        <v>16013</v>
      </c>
      <c r="P76" t="s">
        <v>16014</v>
      </c>
      <c r="Q76" t="s">
        <v>16015</v>
      </c>
      <c r="R76">
        <v>7.7</v>
      </c>
      <c r="S76">
        <v>21553</v>
      </c>
      <c r="T76" t="s">
        <v>12671</v>
      </c>
      <c r="U76">
        <v>2096000</v>
      </c>
      <c r="V76">
        <v>24108727</v>
      </c>
      <c r="W76">
        <v>101</v>
      </c>
    </row>
    <row r="77" spans="1:23" x14ac:dyDescent="0.2">
      <c r="A77" t="s">
        <v>26082</v>
      </c>
      <c r="B77" t="s">
        <v>26083</v>
      </c>
      <c r="C77">
        <v>2009</v>
      </c>
      <c r="D77" s="1">
        <v>39915</v>
      </c>
      <c r="E77" t="s">
        <v>62</v>
      </c>
      <c r="F77">
        <v>133</v>
      </c>
      <c r="G77" t="s">
        <v>943</v>
      </c>
      <c r="H77" t="s">
        <v>944</v>
      </c>
      <c r="K77" t="s">
        <v>26084</v>
      </c>
      <c r="L77" t="s">
        <v>26084</v>
      </c>
      <c r="M77" t="s">
        <v>26085</v>
      </c>
      <c r="N77" t="s">
        <v>2152</v>
      </c>
      <c r="O77" t="s">
        <v>12668</v>
      </c>
      <c r="P77" t="s">
        <v>26086</v>
      </c>
      <c r="Q77" t="s">
        <v>26087</v>
      </c>
      <c r="R77">
        <v>7.2</v>
      </c>
      <c r="S77">
        <v>11189</v>
      </c>
      <c r="T77" t="s">
        <v>12671</v>
      </c>
      <c r="U77">
        <v>199228</v>
      </c>
      <c r="V77">
        <v>230422</v>
      </c>
      <c r="W77">
        <v>52</v>
      </c>
    </row>
    <row r="78" spans="1:23" hidden="1" x14ac:dyDescent="0.2">
      <c r="A78" t="s">
        <v>815</v>
      </c>
      <c r="B78" t="s">
        <v>816</v>
      </c>
      <c r="C78">
        <v>2001</v>
      </c>
      <c r="D78" s="1">
        <v>37259</v>
      </c>
      <c r="E78" t="s">
        <v>318</v>
      </c>
      <c r="F78">
        <v>98</v>
      </c>
      <c r="G78" t="s">
        <v>817</v>
      </c>
      <c r="H78" t="s">
        <v>27</v>
      </c>
      <c r="K78" t="s">
        <v>818</v>
      </c>
      <c r="L78" t="s">
        <v>819</v>
      </c>
      <c r="M78" t="s">
        <v>820</v>
      </c>
      <c r="N78" t="s">
        <v>821</v>
      </c>
      <c r="O78" t="s">
        <v>822</v>
      </c>
      <c r="P78" t="s">
        <v>823</v>
      </c>
      <c r="Q78" t="s">
        <v>824</v>
      </c>
      <c r="R78">
        <v>6.5</v>
      </c>
      <c r="S78">
        <v>20893</v>
      </c>
      <c r="T78" t="s">
        <v>825</v>
      </c>
      <c r="V78">
        <v>13240767</v>
      </c>
      <c r="W78">
        <v>76</v>
      </c>
    </row>
    <row r="79" spans="1:23" hidden="1" x14ac:dyDescent="0.2">
      <c r="A79" t="s">
        <v>826</v>
      </c>
      <c r="B79" t="s">
        <v>827</v>
      </c>
      <c r="C79">
        <v>2002</v>
      </c>
      <c r="D79" s="1">
        <v>37903</v>
      </c>
      <c r="E79" t="s">
        <v>828</v>
      </c>
      <c r="F79">
        <v>116</v>
      </c>
      <c r="G79" t="s">
        <v>177</v>
      </c>
      <c r="H79" t="s">
        <v>26</v>
      </c>
      <c r="K79" t="s">
        <v>829</v>
      </c>
      <c r="L79" t="s">
        <v>829</v>
      </c>
      <c r="M79" t="s">
        <v>830</v>
      </c>
      <c r="N79" t="s">
        <v>831</v>
      </c>
      <c r="O79" t="s">
        <v>832</v>
      </c>
      <c r="P79" t="s">
        <v>833</v>
      </c>
      <c r="Q79" t="s">
        <v>834</v>
      </c>
      <c r="R79">
        <v>7.7</v>
      </c>
      <c r="S79">
        <v>29384</v>
      </c>
      <c r="T79">
        <v>7000000</v>
      </c>
      <c r="V79">
        <v>8449</v>
      </c>
      <c r="W79">
        <v>137</v>
      </c>
    </row>
    <row r="80" spans="1:23" x14ac:dyDescent="0.2">
      <c r="A80" t="s">
        <v>42651</v>
      </c>
      <c r="B80" t="s">
        <v>42652</v>
      </c>
      <c r="C80">
        <v>2018</v>
      </c>
      <c r="D80" t="s">
        <v>42653</v>
      </c>
      <c r="E80" t="s">
        <v>4623</v>
      </c>
      <c r="F80">
        <v>158</v>
      </c>
      <c r="G80" t="s">
        <v>943</v>
      </c>
      <c r="H80" t="s">
        <v>944</v>
      </c>
      <c r="I80" t="s">
        <v>23273</v>
      </c>
      <c r="J80" t="s">
        <v>26</v>
      </c>
      <c r="K80" t="s">
        <v>15904</v>
      </c>
      <c r="L80" t="s">
        <v>42654</v>
      </c>
      <c r="M80" t="s">
        <v>42655</v>
      </c>
      <c r="N80" t="s">
        <v>27054</v>
      </c>
      <c r="O80" t="s">
        <v>42656</v>
      </c>
      <c r="P80" t="s">
        <v>42657</v>
      </c>
      <c r="Q80" t="s">
        <v>42658</v>
      </c>
      <c r="R80">
        <v>5.9</v>
      </c>
      <c r="S80">
        <v>15100</v>
      </c>
      <c r="T80" t="s">
        <v>42659</v>
      </c>
      <c r="U80">
        <v>5102129</v>
      </c>
      <c r="V80">
        <v>51329472</v>
      </c>
      <c r="W80">
        <v>1135</v>
      </c>
    </row>
    <row r="81" spans="1:23" x14ac:dyDescent="0.2">
      <c r="A81" t="s">
        <v>3339</v>
      </c>
      <c r="B81" t="s">
        <v>3340</v>
      </c>
      <c r="C81">
        <v>2001</v>
      </c>
      <c r="D81" t="s">
        <v>806</v>
      </c>
      <c r="E81" t="s">
        <v>3341</v>
      </c>
      <c r="F81">
        <v>176</v>
      </c>
      <c r="G81" t="s">
        <v>943</v>
      </c>
      <c r="H81" t="s">
        <v>944</v>
      </c>
      <c r="K81" t="s">
        <v>3342</v>
      </c>
      <c r="L81" t="s">
        <v>3343</v>
      </c>
      <c r="M81" t="s">
        <v>3344</v>
      </c>
      <c r="N81" t="s">
        <v>2764</v>
      </c>
      <c r="O81" t="s">
        <v>3345</v>
      </c>
      <c r="P81" t="s">
        <v>3346</v>
      </c>
      <c r="Q81" t="s">
        <v>3347</v>
      </c>
      <c r="R81">
        <v>6.5</v>
      </c>
      <c r="S81">
        <v>13047</v>
      </c>
      <c r="T81" t="s">
        <v>3348</v>
      </c>
      <c r="U81">
        <v>731277</v>
      </c>
      <c r="V81">
        <v>1340718</v>
      </c>
      <c r="W81">
        <v>101</v>
      </c>
    </row>
    <row r="82" spans="1:23" x14ac:dyDescent="0.2">
      <c r="A82" t="s">
        <v>37414</v>
      </c>
      <c r="B82" t="s">
        <v>37415</v>
      </c>
      <c r="C82">
        <v>2015</v>
      </c>
      <c r="D82" t="s">
        <v>33344</v>
      </c>
      <c r="E82" t="s">
        <v>1397</v>
      </c>
      <c r="F82">
        <v>158</v>
      </c>
      <c r="G82" t="s">
        <v>943</v>
      </c>
      <c r="H82" t="s">
        <v>944</v>
      </c>
      <c r="K82" t="s">
        <v>2761</v>
      </c>
      <c r="L82" t="s">
        <v>37416</v>
      </c>
      <c r="M82" t="s">
        <v>37417</v>
      </c>
      <c r="N82" t="s">
        <v>27054</v>
      </c>
      <c r="O82" t="s">
        <v>32126</v>
      </c>
      <c r="P82" t="s">
        <v>37418</v>
      </c>
      <c r="Q82" t="s">
        <v>37419</v>
      </c>
      <c r="R82">
        <v>7.2</v>
      </c>
      <c r="S82">
        <v>30691</v>
      </c>
      <c r="T82" t="s">
        <v>37420</v>
      </c>
      <c r="U82">
        <v>6557047</v>
      </c>
      <c r="V82">
        <v>11350917</v>
      </c>
      <c r="W82">
        <v>209</v>
      </c>
    </row>
    <row r="83" spans="1:23" x14ac:dyDescent="0.2">
      <c r="A83" t="s">
        <v>38946</v>
      </c>
      <c r="B83" t="s">
        <v>38947</v>
      </c>
      <c r="C83">
        <v>2015</v>
      </c>
      <c r="D83" t="s">
        <v>33344</v>
      </c>
      <c r="E83" t="s">
        <v>4623</v>
      </c>
      <c r="F83">
        <v>158</v>
      </c>
      <c r="G83" t="s">
        <v>943</v>
      </c>
      <c r="H83" t="s">
        <v>944</v>
      </c>
      <c r="K83" t="s">
        <v>15904</v>
      </c>
      <c r="L83" t="s">
        <v>38948</v>
      </c>
      <c r="M83" t="s">
        <v>38949</v>
      </c>
      <c r="N83" t="s">
        <v>2764</v>
      </c>
      <c r="O83" t="s">
        <v>21965</v>
      </c>
      <c r="P83" t="s">
        <v>38950</v>
      </c>
      <c r="Q83" t="s">
        <v>38951</v>
      </c>
      <c r="R83">
        <v>5.2</v>
      </c>
      <c r="S83">
        <v>30755</v>
      </c>
      <c r="T83" t="s">
        <v>37420</v>
      </c>
      <c r="U83">
        <v>4871263</v>
      </c>
      <c r="V83">
        <v>31994323</v>
      </c>
      <c r="W83">
        <v>278</v>
      </c>
    </row>
    <row r="84" spans="1:23" x14ac:dyDescent="0.2">
      <c r="A84" t="s">
        <v>7912</v>
      </c>
      <c r="B84" t="s">
        <v>7913</v>
      </c>
      <c r="C84">
        <v>2003</v>
      </c>
      <c r="D84" t="s">
        <v>2347</v>
      </c>
      <c r="E84" t="s">
        <v>49</v>
      </c>
      <c r="F84">
        <v>167</v>
      </c>
      <c r="G84" t="s">
        <v>943</v>
      </c>
      <c r="H84" t="s">
        <v>944</v>
      </c>
      <c r="K84" t="s">
        <v>7914</v>
      </c>
      <c r="L84" t="s">
        <v>7915</v>
      </c>
      <c r="M84" t="s">
        <v>7916</v>
      </c>
      <c r="N84" t="s">
        <v>2764</v>
      </c>
      <c r="O84" t="s">
        <v>7917</v>
      </c>
      <c r="P84" t="s">
        <v>7918</v>
      </c>
      <c r="Q84" t="s">
        <v>7919</v>
      </c>
      <c r="R84">
        <v>6.6</v>
      </c>
      <c r="S84">
        <v>14220</v>
      </c>
      <c r="T84" t="s">
        <v>7920</v>
      </c>
      <c r="U84">
        <v>836225</v>
      </c>
      <c r="V84">
        <v>5945422</v>
      </c>
      <c r="W84">
        <v>30</v>
      </c>
    </row>
    <row r="85" spans="1:23" x14ac:dyDescent="0.2">
      <c r="A85" t="s">
        <v>13961</v>
      </c>
      <c r="B85" t="s">
        <v>13962</v>
      </c>
      <c r="C85">
        <v>2006</v>
      </c>
      <c r="D85" s="1">
        <v>38726</v>
      </c>
      <c r="E85" t="s">
        <v>254</v>
      </c>
      <c r="F85">
        <v>144</v>
      </c>
      <c r="G85" t="s">
        <v>943</v>
      </c>
      <c r="H85" t="s">
        <v>944</v>
      </c>
      <c r="K85" t="s">
        <v>9428</v>
      </c>
      <c r="L85" t="s">
        <v>9429</v>
      </c>
      <c r="M85" t="s">
        <v>13963</v>
      </c>
      <c r="N85" t="s">
        <v>9431</v>
      </c>
      <c r="O85" t="s">
        <v>9432</v>
      </c>
      <c r="P85" t="s">
        <v>13964</v>
      </c>
      <c r="Q85" t="s">
        <v>13965</v>
      </c>
      <c r="R85">
        <v>8.1</v>
      </c>
      <c r="S85">
        <v>42011</v>
      </c>
      <c r="T85" t="s">
        <v>7920</v>
      </c>
      <c r="U85">
        <v>2217562</v>
      </c>
      <c r="V85">
        <v>17897527</v>
      </c>
      <c r="W85">
        <v>113</v>
      </c>
    </row>
    <row r="86" spans="1:23" x14ac:dyDescent="0.2">
      <c r="A86" t="s">
        <v>19825</v>
      </c>
      <c r="B86" t="s">
        <v>19826</v>
      </c>
      <c r="C86">
        <v>2013</v>
      </c>
      <c r="D86" s="1">
        <v>41285</v>
      </c>
      <c r="E86" t="s">
        <v>1177</v>
      </c>
      <c r="F86">
        <v>152</v>
      </c>
      <c r="G86" t="s">
        <v>943</v>
      </c>
      <c r="H86" t="s">
        <v>944</v>
      </c>
      <c r="I86" t="s">
        <v>14789</v>
      </c>
      <c r="J86" t="s">
        <v>2402</v>
      </c>
      <c r="K86" t="s">
        <v>2594</v>
      </c>
      <c r="L86" t="s">
        <v>19827</v>
      </c>
      <c r="M86" t="s">
        <v>19828</v>
      </c>
      <c r="N86" t="s">
        <v>2597</v>
      </c>
      <c r="O86" t="s">
        <v>19829</v>
      </c>
      <c r="P86" t="s">
        <v>19830</v>
      </c>
      <c r="Q86" t="s">
        <v>19831</v>
      </c>
      <c r="R86">
        <v>5.2</v>
      </c>
      <c r="S86">
        <v>20214</v>
      </c>
      <c r="T86" t="s">
        <v>19832</v>
      </c>
      <c r="U86">
        <v>2191534</v>
      </c>
      <c r="V86">
        <v>4170204</v>
      </c>
      <c r="W86">
        <v>160</v>
      </c>
    </row>
    <row r="87" spans="1:23" x14ac:dyDescent="0.2">
      <c r="A87" t="s">
        <v>24999</v>
      </c>
      <c r="B87" t="s">
        <v>25000</v>
      </c>
      <c r="C87">
        <v>2010</v>
      </c>
      <c r="D87" t="s">
        <v>22679</v>
      </c>
      <c r="E87" t="s">
        <v>176</v>
      </c>
      <c r="F87">
        <v>100</v>
      </c>
      <c r="G87" t="s">
        <v>943</v>
      </c>
      <c r="H87" t="s">
        <v>944</v>
      </c>
      <c r="I87" t="s">
        <v>26</v>
      </c>
      <c r="K87" t="s">
        <v>25001</v>
      </c>
      <c r="L87" t="s">
        <v>25001</v>
      </c>
      <c r="M87" t="s">
        <v>25002</v>
      </c>
      <c r="N87" t="s">
        <v>25003</v>
      </c>
      <c r="O87" t="s">
        <v>25004</v>
      </c>
      <c r="P87" t="s">
        <v>25005</v>
      </c>
      <c r="Q87" t="s">
        <v>25006</v>
      </c>
      <c r="R87">
        <v>7</v>
      </c>
      <c r="S87">
        <v>12249</v>
      </c>
      <c r="T87" t="s">
        <v>25007</v>
      </c>
      <c r="U87">
        <v>576639</v>
      </c>
      <c r="V87">
        <v>3082958</v>
      </c>
      <c r="W87">
        <v>197</v>
      </c>
    </row>
    <row r="88" spans="1:23" x14ac:dyDescent="0.2">
      <c r="A88" t="s">
        <v>14892</v>
      </c>
      <c r="B88" t="s">
        <v>14893</v>
      </c>
      <c r="C88">
        <v>2008</v>
      </c>
      <c r="D88" s="1">
        <v>39545</v>
      </c>
      <c r="E88" t="s">
        <v>254</v>
      </c>
      <c r="F88">
        <v>155</v>
      </c>
      <c r="G88" t="s">
        <v>943</v>
      </c>
      <c r="H88" t="s">
        <v>944</v>
      </c>
      <c r="K88" t="s">
        <v>14894</v>
      </c>
      <c r="L88" t="s">
        <v>14894</v>
      </c>
      <c r="M88" t="s">
        <v>14895</v>
      </c>
      <c r="N88" t="s">
        <v>14896</v>
      </c>
      <c r="O88" t="s">
        <v>14897</v>
      </c>
      <c r="P88" t="s">
        <v>14898</v>
      </c>
      <c r="Q88" t="s">
        <v>14899</v>
      </c>
      <c r="R88">
        <v>7.5</v>
      </c>
      <c r="S88">
        <v>25051</v>
      </c>
      <c r="T88" t="s">
        <v>14900</v>
      </c>
      <c r="U88">
        <v>604037</v>
      </c>
      <c r="V88">
        <v>19852786</v>
      </c>
      <c r="W88">
        <v>94</v>
      </c>
    </row>
    <row r="89" spans="1:23" x14ac:dyDescent="0.2">
      <c r="A89" t="s">
        <v>34994</v>
      </c>
      <c r="B89" t="s">
        <v>34995</v>
      </c>
      <c r="C89">
        <v>2014</v>
      </c>
      <c r="D89" s="1">
        <v>42251</v>
      </c>
      <c r="E89" t="s">
        <v>807</v>
      </c>
      <c r="F89">
        <v>121</v>
      </c>
      <c r="G89" t="s">
        <v>34996</v>
      </c>
      <c r="H89" t="s">
        <v>3329</v>
      </c>
      <c r="I89" t="s">
        <v>26</v>
      </c>
      <c r="K89" t="s">
        <v>34997</v>
      </c>
      <c r="L89" t="s">
        <v>34998</v>
      </c>
      <c r="M89" t="s">
        <v>34999</v>
      </c>
      <c r="N89" t="s">
        <v>35000</v>
      </c>
      <c r="O89" t="s">
        <v>35001</v>
      </c>
      <c r="P89" t="s">
        <v>35002</v>
      </c>
      <c r="Q89" t="s">
        <v>35003</v>
      </c>
      <c r="R89">
        <v>6.9</v>
      </c>
      <c r="S89">
        <v>14798</v>
      </c>
      <c r="T89" t="s">
        <v>35004</v>
      </c>
      <c r="U89">
        <v>282358</v>
      </c>
      <c r="V89">
        <v>581904</v>
      </c>
      <c r="W89">
        <v>68</v>
      </c>
    </row>
    <row r="90" spans="1:23" x14ac:dyDescent="0.2">
      <c r="A90" t="s">
        <v>11377</v>
      </c>
      <c r="B90" t="s">
        <v>11378</v>
      </c>
      <c r="C90">
        <v>2006</v>
      </c>
      <c r="D90" t="s">
        <v>6560</v>
      </c>
      <c r="E90" t="s">
        <v>5395</v>
      </c>
      <c r="F90">
        <v>91</v>
      </c>
      <c r="G90" t="s">
        <v>11379</v>
      </c>
      <c r="H90" t="s">
        <v>3329</v>
      </c>
      <c r="I90" t="s">
        <v>26</v>
      </c>
      <c r="J90" t="s">
        <v>75</v>
      </c>
      <c r="K90" t="s">
        <v>11380</v>
      </c>
      <c r="L90" t="s">
        <v>11381</v>
      </c>
      <c r="M90" t="s">
        <v>11382</v>
      </c>
      <c r="N90" t="s">
        <v>11383</v>
      </c>
      <c r="O90" t="s">
        <v>11384</v>
      </c>
      <c r="P90" t="s">
        <v>11385</v>
      </c>
      <c r="Q90" t="s">
        <v>11386</v>
      </c>
      <c r="R90">
        <v>6.9</v>
      </c>
      <c r="S90">
        <v>16226</v>
      </c>
      <c r="T90" t="s">
        <v>11387</v>
      </c>
      <c r="U90">
        <v>11408</v>
      </c>
      <c r="V90">
        <v>82567</v>
      </c>
      <c r="W90">
        <v>45</v>
      </c>
    </row>
    <row r="91" spans="1:23" x14ac:dyDescent="0.2">
      <c r="A91" t="s">
        <v>9354</v>
      </c>
      <c r="B91" t="s">
        <v>9355</v>
      </c>
      <c r="C91">
        <v>2003</v>
      </c>
      <c r="D91" t="s">
        <v>9356</v>
      </c>
      <c r="E91" t="s">
        <v>432</v>
      </c>
      <c r="F91">
        <v>105</v>
      </c>
      <c r="G91" t="s">
        <v>9357</v>
      </c>
      <c r="H91" t="s">
        <v>3329</v>
      </c>
      <c r="K91" t="s">
        <v>9358</v>
      </c>
      <c r="L91" t="s">
        <v>9359</v>
      </c>
      <c r="M91" t="s">
        <v>9360</v>
      </c>
      <c r="N91" t="s">
        <v>9361</v>
      </c>
      <c r="O91" t="s">
        <v>9362</v>
      </c>
      <c r="P91" t="s">
        <v>9363</v>
      </c>
      <c r="Q91" t="s">
        <v>9364</v>
      </c>
      <c r="R91">
        <v>7.7</v>
      </c>
      <c r="S91">
        <v>24073</v>
      </c>
      <c r="T91" t="s">
        <v>9365</v>
      </c>
      <c r="U91">
        <v>237183</v>
      </c>
      <c r="V91">
        <v>1277800</v>
      </c>
      <c r="W91">
        <v>144</v>
      </c>
    </row>
    <row r="92" spans="1:23" x14ac:dyDescent="0.2">
      <c r="A92" t="s">
        <v>12887</v>
      </c>
      <c r="B92" t="s">
        <v>12888</v>
      </c>
      <c r="C92">
        <v>2006</v>
      </c>
      <c r="D92" t="s">
        <v>12068</v>
      </c>
      <c r="E92" t="s">
        <v>696</v>
      </c>
      <c r="F92">
        <v>103</v>
      </c>
      <c r="G92" t="s">
        <v>12889</v>
      </c>
      <c r="H92" t="s">
        <v>26</v>
      </c>
      <c r="I92" t="s">
        <v>307</v>
      </c>
      <c r="J92" t="s">
        <v>27</v>
      </c>
      <c r="K92" t="s">
        <v>497</v>
      </c>
      <c r="L92" t="s">
        <v>12890</v>
      </c>
      <c r="M92" t="s">
        <v>12891</v>
      </c>
      <c r="N92" t="s">
        <v>7485</v>
      </c>
      <c r="O92" t="s">
        <v>12892</v>
      </c>
      <c r="P92" t="s">
        <v>57</v>
      </c>
      <c r="Q92" t="s">
        <v>58</v>
      </c>
      <c r="R92">
        <v>7.3</v>
      </c>
      <c r="S92">
        <v>102517</v>
      </c>
      <c r="T92" t="s">
        <v>12893</v>
      </c>
      <c r="U92">
        <v>56441711</v>
      </c>
      <c r="V92">
        <v>123384128</v>
      </c>
      <c r="W92">
        <v>457</v>
      </c>
    </row>
    <row r="93" spans="1:23" x14ac:dyDescent="0.2">
      <c r="A93" t="s">
        <v>19318</v>
      </c>
      <c r="B93" t="s">
        <v>19319</v>
      </c>
      <c r="C93">
        <v>2008</v>
      </c>
      <c r="D93" t="s">
        <v>15139</v>
      </c>
      <c r="E93" t="s">
        <v>766</v>
      </c>
      <c r="F93">
        <v>99</v>
      </c>
      <c r="G93" t="s">
        <v>1561</v>
      </c>
      <c r="H93" t="s">
        <v>26</v>
      </c>
      <c r="K93" t="s">
        <v>19320</v>
      </c>
      <c r="L93" t="s">
        <v>19321</v>
      </c>
      <c r="M93" t="s">
        <v>19322</v>
      </c>
      <c r="N93" t="s">
        <v>19323</v>
      </c>
      <c r="O93" t="s">
        <v>19324</v>
      </c>
      <c r="P93" t="s">
        <v>19325</v>
      </c>
      <c r="Q93" t="s">
        <v>19326</v>
      </c>
      <c r="R93">
        <v>5.0999999999999996</v>
      </c>
      <c r="S93">
        <v>10444</v>
      </c>
      <c r="T93" t="s">
        <v>19327</v>
      </c>
      <c r="U93">
        <v>19367</v>
      </c>
      <c r="V93">
        <v>694422</v>
      </c>
      <c r="W93">
        <v>76</v>
      </c>
    </row>
    <row r="94" spans="1:23" x14ac:dyDescent="0.2">
      <c r="A94" t="s">
        <v>33889</v>
      </c>
      <c r="B94" t="s">
        <v>33890</v>
      </c>
      <c r="C94">
        <v>2014</v>
      </c>
      <c r="D94" t="s">
        <v>29266</v>
      </c>
      <c r="E94" t="s">
        <v>696</v>
      </c>
      <c r="F94">
        <v>150</v>
      </c>
      <c r="G94" t="s">
        <v>7475</v>
      </c>
      <c r="H94" t="s">
        <v>26</v>
      </c>
      <c r="K94" t="s">
        <v>10017</v>
      </c>
      <c r="L94" t="s">
        <v>10017</v>
      </c>
      <c r="M94" t="s">
        <v>33891</v>
      </c>
      <c r="N94" t="s">
        <v>33892</v>
      </c>
      <c r="O94" t="s">
        <v>33893</v>
      </c>
      <c r="P94" t="s">
        <v>33894</v>
      </c>
      <c r="Q94" t="s">
        <v>33895</v>
      </c>
      <c r="R94">
        <v>6.8</v>
      </c>
      <c r="S94">
        <v>23959</v>
      </c>
      <c r="T94" t="s">
        <v>33896</v>
      </c>
      <c r="U94">
        <v>3958500</v>
      </c>
      <c r="V94">
        <v>22179785</v>
      </c>
      <c r="W94">
        <v>188</v>
      </c>
    </row>
    <row r="95" spans="1:23" x14ac:dyDescent="0.2">
      <c r="A95" t="s">
        <v>12308</v>
      </c>
      <c r="B95" t="s">
        <v>12309</v>
      </c>
      <c r="C95">
        <v>2007</v>
      </c>
      <c r="D95" t="s">
        <v>11642</v>
      </c>
      <c r="E95" t="s">
        <v>12310</v>
      </c>
      <c r="F95">
        <v>121</v>
      </c>
      <c r="G95" t="s">
        <v>1869</v>
      </c>
      <c r="H95" t="s">
        <v>26</v>
      </c>
      <c r="K95" t="s">
        <v>8768</v>
      </c>
      <c r="L95" t="s">
        <v>12311</v>
      </c>
      <c r="M95" t="s">
        <v>12312</v>
      </c>
      <c r="N95" t="s">
        <v>8771</v>
      </c>
      <c r="O95" t="s">
        <v>12313</v>
      </c>
      <c r="P95" t="s">
        <v>12314</v>
      </c>
      <c r="Q95" t="s">
        <v>12315</v>
      </c>
      <c r="R95">
        <v>7.8</v>
      </c>
      <c r="S95">
        <v>454132</v>
      </c>
      <c r="T95" t="s">
        <v>12316</v>
      </c>
      <c r="U95">
        <v>23637265</v>
      </c>
      <c r="V95">
        <v>80743363</v>
      </c>
      <c r="W95">
        <v>819</v>
      </c>
    </row>
    <row r="96" spans="1:23" x14ac:dyDescent="0.2">
      <c r="A96" t="s">
        <v>26067</v>
      </c>
      <c r="B96" t="s">
        <v>26068</v>
      </c>
      <c r="C96">
        <v>2012</v>
      </c>
      <c r="D96" t="s">
        <v>26069</v>
      </c>
      <c r="E96" t="s">
        <v>676</v>
      </c>
      <c r="F96">
        <v>118</v>
      </c>
      <c r="G96" t="s">
        <v>26070</v>
      </c>
      <c r="H96" t="s">
        <v>26</v>
      </c>
      <c r="K96" t="s">
        <v>11409</v>
      </c>
      <c r="L96" t="s">
        <v>26071</v>
      </c>
      <c r="M96" t="s">
        <v>26072</v>
      </c>
      <c r="N96" t="s">
        <v>16467</v>
      </c>
      <c r="O96" t="s">
        <v>26073</v>
      </c>
      <c r="P96" t="s">
        <v>26074</v>
      </c>
      <c r="Q96" t="s">
        <v>26075</v>
      </c>
      <c r="R96">
        <v>6.5</v>
      </c>
      <c r="S96">
        <v>40448</v>
      </c>
      <c r="T96" t="s">
        <v>12316</v>
      </c>
      <c r="U96">
        <v>89237</v>
      </c>
      <c r="V96">
        <v>828284</v>
      </c>
      <c r="W96">
        <v>131</v>
      </c>
    </row>
    <row r="97" spans="1:23" x14ac:dyDescent="0.2">
      <c r="A97" t="s">
        <v>32413</v>
      </c>
      <c r="B97" t="s">
        <v>32414</v>
      </c>
      <c r="C97">
        <v>2014</v>
      </c>
      <c r="D97" t="s">
        <v>32415</v>
      </c>
      <c r="E97" t="s">
        <v>13501</v>
      </c>
      <c r="F97">
        <v>114</v>
      </c>
      <c r="G97" t="s">
        <v>32416</v>
      </c>
      <c r="H97" t="s">
        <v>26</v>
      </c>
      <c r="I97" t="s">
        <v>75</v>
      </c>
      <c r="K97" t="s">
        <v>13885</v>
      </c>
      <c r="L97" t="s">
        <v>32417</v>
      </c>
      <c r="M97" t="s">
        <v>32418</v>
      </c>
      <c r="N97" t="s">
        <v>602</v>
      </c>
      <c r="O97" t="s">
        <v>32419</v>
      </c>
      <c r="P97" t="s">
        <v>32420</v>
      </c>
      <c r="Q97" t="s">
        <v>32421</v>
      </c>
      <c r="R97">
        <v>6.4</v>
      </c>
      <c r="S97">
        <v>34144</v>
      </c>
      <c r="T97" t="s">
        <v>12316</v>
      </c>
      <c r="U97">
        <v>1171559</v>
      </c>
      <c r="V97">
        <v>4070789</v>
      </c>
      <c r="W97">
        <v>123</v>
      </c>
    </row>
    <row r="98" spans="1:23" x14ac:dyDescent="0.2">
      <c r="A98" t="s">
        <v>23838</v>
      </c>
      <c r="B98" t="s">
        <v>23839</v>
      </c>
      <c r="C98">
        <v>2010</v>
      </c>
      <c r="D98" t="s">
        <v>21695</v>
      </c>
      <c r="E98" t="s">
        <v>23840</v>
      </c>
      <c r="F98">
        <v>91</v>
      </c>
      <c r="G98" t="s">
        <v>1561</v>
      </c>
      <c r="H98" t="s">
        <v>26</v>
      </c>
      <c r="K98" t="s">
        <v>23841</v>
      </c>
      <c r="L98" t="s">
        <v>23842</v>
      </c>
      <c r="M98" t="s">
        <v>23843</v>
      </c>
      <c r="N98" t="s">
        <v>9208</v>
      </c>
      <c r="O98" t="s">
        <v>23844</v>
      </c>
      <c r="P98" t="s">
        <v>23845</v>
      </c>
      <c r="Q98" t="s">
        <v>23846</v>
      </c>
      <c r="R98">
        <v>6.2</v>
      </c>
      <c r="S98">
        <v>19152</v>
      </c>
      <c r="T98" t="s">
        <v>23847</v>
      </c>
      <c r="U98">
        <v>4833</v>
      </c>
      <c r="V98">
        <v>4791599</v>
      </c>
      <c r="W98">
        <v>61</v>
      </c>
    </row>
    <row r="99" spans="1:23" x14ac:dyDescent="0.2">
      <c r="A99" t="s">
        <v>6905</v>
      </c>
      <c r="B99" t="s">
        <v>6906</v>
      </c>
      <c r="C99">
        <v>2003</v>
      </c>
      <c r="D99" t="s">
        <v>6354</v>
      </c>
      <c r="E99" t="s">
        <v>108</v>
      </c>
      <c r="F99">
        <v>110</v>
      </c>
      <c r="G99" t="s">
        <v>1561</v>
      </c>
      <c r="H99" t="s">
        <v>26</v>
      </c>
      <c r="K99" t="s">
        <v>6907</v>
      </c>
      <c r="L99" t="s">
        <v>6908</v>
      </c>
      <c r="M99" t="s">
        <v>6909</v>
      </c>
      <c r="N99" t="s">
        <v>6910</v>
      </c>
      <c r="O99" t="s">
        <v>6911</v>
      </c>
      <c r="P99" t="s">
        <v>6912</v>
      </c>
      <c r="Q99" t="s">
        <v>6913</v>
      </c>
      <c r="R99">
        <v>6.3</v>
      </c>
      <c r="S99">
        <v>10217</v>
      </c>
      <c r="T99" t="s">
        <v>6914</v>
      </c>
      <c r="U99">
        <v>1315498</v>
      </c>
      <c r="V99">
        <v>2917393</v>
      </c>
      <c r="W99">
        <v>100</v>
      </c>
    </row>
    <row r="100" spans="1:23" x14ac:dyDescent="0.2">
      <c r="A100" t="s">
        <v>28286</v>
      </c>
      <c r="B100" t="s">
        <v>28287</v>
      </c>
      <c r="C100">
        <v>2013</v>
      </c>
      <c r="D100" t="s">
        <v>25420</v>
      </c>
      <c r="E100" t="s">
        <v>28288</v>
      </c>
      <c r="F100">
        <v>98</v>
      </c>
      <c r="G100" t="s">
        <v>4877</v>
      </c>
      <c r="H100" t="s">
        <v>26</v>
      </c>
      <c r="K100" t="s">
        <v>28289</v>
      </c>
      <c r="L100" t="s">
        <v>28290</v>
      </c>
      <c r="M100" t="s">
        <v>28291</v>
      </c>
      <c r="N100" t="s">
        <v>353</v>
      </c>
      <c r="O100" t="s">
        <v>28292</v>
      </c>
      <c r="P100" t="s">
        <v>28293</v>
      </c>
      <c r="Q100" t="s">
        <v>28294</v>
      </c>
      <c r="R100">
        <v>5.5</v>
      </c>
      <c r="S100">
        <v>34676</v>
      </c>
      <c r="T100" t="s">
        <v>6914</v>
      </c>
      <c r="U100">
        <v>24084</v>
      </c>
      <c r="V100">
        <v>187191</v>
      </c>
      <c r="W100">
        <v>212</v>
      </c>
    </row>
    <row r="101" spans="1:23" x14ac:dyDescent="0.2">
      <c r="A101" t="s">
        <v>11880</v>
      </c>
      <c r="B101" t="s">
        <v>11881</v>
      </c>
      <c r="C101">
        <v>2004</v>
      </c>
      <c r="D101" s="1">
        <v>37996</v>
      </c>
      <c r="E101" t="s">
        <v>412</v>
      </c>
      <c r="F101">
        <v>90</v>
      </c>
      <c r="G101" t="s">
        <v>1561</v>
      </c>
      <c r="H101" t="s">
        <v>26</v>
      </c>
      <c r="K101" t="s">
        <v>11882</v>
      </c>
      <c r="L101" t="s">
        <v>11883</v>
      </c>
      <c r="M101" t="s">
        <v>11884</v>
      </c>
      <c r="N101" t="s">
        <v>5774</v>
      </c>
      <c r="O101" t="s">
        <v>11885</v>
      </c>
      <c r="P101" t="s">
        <v>11886</v>
      </c>
      <c r="Q101" t="s">
        <v>11887</v>
      </c>
      <c r="R101">
        <v>7.6</v>
      </c>
      <c r="S101">
        <v>48541</v>
      </c>
      <c r="T101" t="s">
        <v>11888</v>
      </c>
      <c r="U101">
        <v>6408</v>
      </c>
      <c r="V101">
        <v>203450</v>
      </c>
      <c r="W101">
        <v>261</v>
      </c>
    </row>
    <row r="102" spans="1:23" hidden="1" x14ac:dyDescent="0.2">
      <c r="A102" t="s">
        <v>1053</v>
      </c>
      <c r="B102" t="s">
        <v>1054</v>
      </c>
      <c r="C102">
        <v>2000</v>
      </c>
      <c r="D102" t="s">
        <v>526</v>
      </c>
      <c r="E102" t="s">
        <v>120</v>
      </c>
      <c r="F102">
        <v>92</v>
      </c>
      <c r="G102" t="s">
        <v>25</v>
      </c>
      <c r="H102" t="s">
        <v>26</v>
      </c>
      <c r="K102" t="s">
        <v>1055</v>
      </c>
      <c r="L102" t="s">
        <v>1056</v>
      </c>
      <c r="M102" t="s">
        <v>1057</v>
      </c>
      <c r="N102" t="s">
        <v>1058</v>
      </c>
      <c r="O102" t="s">
        <v>1059</v>
      </c>
      <c r="P102" t="s">
        <v>1060</v>
      </c>
      <c r="Q102" t="s">
        <v>1061</v>
      </c>
      <c r="R102">
        <v>5.2</v>
      </c>
      <c r="S102">
        <v>12021</v>
      </c>
      <c r="T102">
        <v>14000000</v>
      </c>
      <c r="W102">
        <v>190</v>
      </c>
    </row>
    <row r="103" spans="1:23" x14ac:dyDescent="0.2">
      <c r="A103" t="s">
        <v>27667</v>
      </c>
      <c r="B103" t="s">
        <v>27668</v>
      </c>
      <c r="C103">
        <v>2011</v>
      </c>
      <c r="D103" s="1">
        <v>40914</v>
      </c>
      <c r="E103" t="s">
        <v>933</v>
      </c>
      <c r="F103">
        <v>99</v>
      </c>
      <c r="G103" t="s">
        <v>495</v>
      </c>
      <c r="H103" t="s">
        <v>26</v>
      </c>
      <c r="I103" t="s">
        <v>27</v>
      </c>
      <c r="K103" t="s">
        <v>25586</v>
      </c>
      <c r="L103" t="s">
        <v>27669</v>
      </c>
      <c r="M103" t="s">
        <v>27670</v>
      </c>
      <c r="N103" t="s">
        <v>18376</v>
      </c>
      <c r="O103" t="s">
        <v>27671</v>
      </c>
      <c r="P103" t="s">
        <v>378</v>
      </c>
      <c r="Q103" t="s">
        <v>379</v>
      </c>
      <c r="R103">
        <v>6.9</v>
      </c>
      <c r="S103">
        <v>82396</v>
      </c>
      <c r="T103" t="s">
        <v>27672</v>
      </c>
      <c r="U103">
        <v>14600347</v>
      </c>
      <c r="V103">
        <v>35057696</v>
      </c>
      <c r="W103">
        <v>232</v>
      </c>
    </row>
    <row r="104" spans="1:23" hidden="1" x14ac:dyDescent="0.2">
      <c r="A104" t="s">
        <v>1072</v>
      </c>
      <c r="B104" t="s">
        <v>1073</v>
      </c>
      <c r="C104">
        <v>2000</v>
      </c>
      <c r="D104" t="s">
        <v>1074</v>
      </c>
      <c r="E104" t="s">
        <v>1075</v>
      </c>
      <c r="F104">
        <v>99</v>
      </c>
      <c r="G104" t="s">
        <v>697</v>
      </c>
      <c r="H104" t="s">
        <v>307</v>
      </c>
      <c r="I104" t="s">
        <v>26</v>
      </c>
      <c r="J104" t="s">
        <v>1076</v>
      </c>
      <c r="K104" t="s">
        <v>1077</v>
      </c>
      <c r="L104" t="s">
        <v>1077</v>
      </c>
      <c r="M104" t="s">
        <v>1078</v>
      </c>
      <c r="N104" t="s">
        <v>1079</v>
      </c>
      <c r="O104" t="s">
        <v>1080</v>
      </c>
      <c r="P104" t="s">
        <v>1081</v>
      </c>
      <c r="Q104" t="s">
        <v>1082</v>
      </c>
      <c r="R104">
        <v>7.7</v>
      </c>
      <c r="S104">
        <v>20655</v>
      </c>
      <c r="T104" t="s">
        <v>1083</v>
      </c>
      <c r="V104">
        <v>34245</v>
      </c>
      <c r="W104">
        <v>51</v>
      </c>
    </row>
    <row r="105" spans="1:23" x14ac:dyDescent="0.2">
      <c r="A105" t="s">
        <v>22563</v>
      </c>
      <c r="B105" t="s">
        <v>22564</v>
      </c>
      <c r="C105">
        <v>2009</v>
      </c>
      <c r="D105" t="s">
        <v>11435</v>
      </c>
      <c r="E105" t="s">
        <v>1045</v>
      </c>
      <c r="F105">
        <v>106</v>
      </c>
      <c r="G105" t="s">
        <v>1561</v>
      </c>
      <c r="H105" t="s">
        <v>26</v>
      </c>
      <c r="K105" t="s">
        <v>22565</v>
      </c>
      <c r="L105" t="s">
        <v>22566</v>
      </c>
      <c r="M105" t="s">
        <v>22567</v>
      </c>
      <c r="N105" t="s">
        <v>22568</v>
      </c>
      <c r="O105" t="s">
        <v>22569</v>
      </c>
      <c r="P105" t="s">
        <v>22570</v>
      </c>
      <c r="Q105" t="s">
        <v>22571</v>
      </c>
      <c r="R105">
        <v>7.4</v>
      </c>
      <c r="S105">
        <v>53726</v>
      </c>
      <c r="T105" t="s">
        <v>22572</v>
      </c>
      <c r="U105">
        <v>2388804</v>
      </c>
      <c r="V105">
        <v>7787487</v>
      </c>
      <c r="W105">
        <v>156</v>
      </c>
    </row>
    <row r="106" spans="1:23" x14ac:dyDescent="0.2">
      <c r="A106" t="s">
        <v>1893</v>
      </c>
      <c r="B106" t="s">
        <v>1894</v>
      </c>
      <c r="C106">
        <v>2000</v>
      </c>
      <c r="D106" t="s">
        <v>506</v>
      </c>
      <c r="E106" t="s">
        <v>657</v>
      </c>
      <c r="F106">
        <v>104</v>
      </c>
      <c r="G106" t="s">
        <v>495</v>
      </c>
      <c r="H106" t="s">
        <v>26</v>
      </c>
      <c r="I106" t="s">
        <v>75</v>
      </c>
      <c r="K106" t="s">
        <v>1895</v>
      </c>
      <c r="L106" t="s">
        <v>1895</v>
      </c>
      <c r="M106" t="s">
        <v>1896</v>
      </c>
      <c r="N106" t="s">
        <v>1190</v>
      </c>
      <c r="O106" t="s">
        <v>1897</v>
      </c>
      <c r="P106" t="s">
        <v>1898</v>
      </c>
      <c r="Q106" t="s">
        <v>1899</v>
      </c>
      <c r="R106">
        <v>8.3000000000000007</v>
      </c>
      <c r="S106">
        <v>766589</v>
      </c>
      <c r="T106" t="s">
        <v>1900</v>
      </c>
      <c r="U106">
        <v>30328156</v>
      </c>
      <c r="V106">
        <v>83557872</v>
      </c>
      <c r="W106">
        <v>842</v>
      </c>
    </row>
    <row r="107" spans="1:23" x14ac:dyDescent="0.2">
      <c r="A107" t="s">
        <v>38326</v>
      </c>
      <c r="B107" t="s">
        <v>38327</v>
      </c>
      <c r="C107">
        <v>2016</v>
      </c>
      <c r="D107" t="s">
        <v>24583</v>
      </c>
      <c r="E107" t="s">
        <v>994</v>
      </c>
      <c r="F107">
        <v>91</v>
      </c>
      <c r="G107" t="s">
        <v>1561</v>
      </c>
      <c r="H107" t="s">
        <v>26</v>
      </c>
      <c r="K107" t="s">
        <v>14276</v>
      </c>
      <c r="L107" t="s">
        <v>38328</v>
      </c>
      <c r="M107" t="s">
        <v>38329</v>
      </c>
      <c r="N107" t="s">
        <v>38330</v>
      </c>
      <c r="O107" t="s">
        <v>38331</v>
      </c>
      <c r="P107" t="s">
        <v>38332</v>
      </c>
      <c r="Q107" t="s">
        <v>38333</v>
      </c>
      <c r="R107">
        <v>6.4</v>
      </c>
      <c r="S107">
        <v>40651</v>
      </c>
      <c r="T107" t="s">
        <v>38334</v>
      </c>
      <c r="U107">
        <v>1799312</v>
      </c>
      <c r="V107">
        <v>3719383</v>
      </c>
      <c r="W107">
        <v>196</v>
      </c>
    </row>
    <row r="108" spans="1:23" x14ac:dyDescent="0.2">
      <c r="A108" t="s">
        <v>14435</v>
      </c>
      <c r="B108" t="s">
        <v>14436</v>
      </c>
      <c r="C108">
        <v>2006</v>
      </c>
      <c r="D108" t="s">
        <v>13637</v>
      </c>
      <c r="E108" t="s">
        <v>12152</v>
      </c>
      <c r="F108">
        <v>96</v>
      </c>
      <c r="G108" t="s">
        <v>14437</v>
      </c>
      <c r="H108" t="s">
        <v>26</v>
      </c>
      <c r="I108" t="s">
        <v>3329</v>
      </c>
      <c r="J108" t="s">
        <v>75</v>
      </c>
      <c r="K108" t="s">
        <v>9894</v>
      </c>
      <c r="L108" t="s">
        <v>14438</v>
      </c>
      <c r="M108" t="s">
        <v>14439</v>
      </c>
      <c r="N108" t="s">
        <v>14440</v>
      </c>
      <c r="O108" t="s">
        <v>14441</v>
      </c>
      <c r="P108" t="s">
        <v>14442</v>
      </c>
      <c r="Q108" t="s">
        <v>14443</v>
      </c>
      <c r="R108">
        <v>6.5</v>
      </c>
      <c r="S108">
        <v>36173</v>
      </c>
      <c r="T108" t="s">
        <v>5153</v>
      </c>
      <c r="U108">
        <v>137221</v>
      </c>
      <c r="V108">
        <v>5515163</v>
      </c>
      <c r="W108">
        <v>205</v>
      </c>
    </row>
    <row r="109" spans="1:23" x14ac:dyDescent="0.2">
      <c r="A109" t="s">
        <v>29077</v>
      </c>
      <c r="B109" t="s">
        <v>29078</v>
      </c>
      <c r="C109">
        <v>2011</v>
      </c>
      <c r="D109" s="1">
        <v>40583</v>
      </c>
      <c r="E109" t="s">
        <v>7417</v>
      </c>
      <c r="F109">
        <v>95</v>
      </c>
      <c r="G109" t="s">
        <v>1561</v>
      </c>
      <c r="H109" t="s">
        <v>26</v>
      </c>
      <c r="I109" t="s">
        <v>74</v>
      </c>
      <c r="K109" t="s">
        <v>14276</v>
      </c>
      <c r="L109" t="s">
        <v>29079</v>
      </c>
      <c r="M109" t="s">
        <v>29080</v>
      </c>
      <c r="N109" t="s">
        <v>29081</v>
      </c>
      <c r="O109" t="s">
        <v>29082</v>
      </c>
      <c r="P109" t="s">
        <v>29083</v>
      </c>
      <c r="Q109" t="s">
        <v>29084</v>
      </c>
      <c r="R109">
        <v>6.4</v>
      </c>
      <c r="S109">
        <v>35577</v>
      </c>
      <c r="T109" t="s">
        <v>29085</v>
      </c>
      <c r="U109">
        <v>29063</v>
      </c>
      <c r="V109">
        <v>450275</v>
      </c>
      <c r="W109">
        <v>263</v>
      </c>
    </row>
    <row r="110" spans="1:23" x14ac:dyDescent="0.2">
      <c r="A110" t="s">
        <v>38596</v>
      </c>
      <c r="B110" t="s">
        <v>38597</v>
      </c>
      <c r="C110">
        <v>2016</v>
      </c>
      <c r="D110" t="s">
        <v>35420</v>
      </c>
      <c r="E110" t="s">
        <v>49</v>
      </c>
      <c r="F110">
        <v>89</v>
      </c>
      <c r="G110" t="s">
        <v>1561</v>
      </c>
      <c r="H110" t="s">
        <v>26</v>
      </c>
      <c r="K110" t="s">
        <v>38598</v>
      </c>
      <c r="L110" t="s">
        <v>38599</v>
      </c>
      <c r="M110" t="s">
        <v>38600</v>
      </c>
      <c r="N110" t="s">
        <v>38601</v>
      </c>
      <c r="O110" t="s">
        <v>38602</v>
      </c>
      <c r="P110" t="s">
        <v>38603</v>
      </c>
      <c r="Q110" t="s">
        <v>38604</v>
      </c>
      <c r="R110">
        <v>6.8</v>
      </c>
      <c r="S110">
        <v>18870</v>
      </c>
      <c r="T110" t="s">
        <v>29085</v>
      </c>
      <c r="U110">
        <v>1129408</v>
      </c>
      <c r="V110">
        <v>5401447</v>
      </c>
      <c r="W110">
        <v>98</v>
      </c>
    </row>
    <row r="111" spans="1:23" x14ac:dyDescent="0.2">
      <c r="A111" t="s">
        <v>30651</v>
      </c>
      <c r="B111" t="s">
        <v>30652</v>
      </c>
      <c r="C111">
        <v>2013</v>
      </c>
      <c r="D111" t="s">
        <v>30653</v>
      </c>
      <c r="E111" t="s">
        <v>1522</v>
      </c>
      <c r="F111">
        <v>97</v>
      </c>
      <c r="G111" t="s">
        <v>495</v>
      </c>
      <c r="H111" t="s">
        <v>26</v>
      </c>
      <c r="K111" t="s">
        <v>30654</v>
      </c>
      <c r="L111" t="s">
        <v>30655</v>
      </c>
      <c r="M111" t="s">
        <v>30656</v>
      </c>
      <c r="N111" t="s">
        <v>14871</v>
      </c>
      <c r="O111" t="s">
        <v>30657</v>
      </c>
      <c r="P111" t="s">
        <v>407</v>
      </c>
      <c r="Q111" t="s">
        <v>408</v>
      </c>
      <c r="R111">
        <v>6.3</v>
      </c>
      <c r="S111">
        <v>18926</v>
      </c>
      <c r="T111" t="s">
        <v>30658</v>
      </c>
      <c r="U111">
        <v>2159041</v>
      </c>
      <c r="V111">
        <v>2313509</v>
      </c>
      <c r="W111">
        <v>87</v>
      </c>
    </row>
    <row r="112" spans="1:23" x14ac:dyDescent="0.2">
      <c r="A112" t="s">
        <v>8766</v>
      </c>
      <c r="B112" t="s">
        <v>8767</v>
      </c>
      <c r="C112">
        <v>2004</v>
      </c>
      <c r="D112" s="1">
        <v>38234</v>
      </c>
      <c r="E112" t="s">
        <v>3754</v>
      </c>
      <c r="F112">
        <v>99</v>
      </c>
      <c r="G112" t="s">
        <v>912</v>
      </c>
      <c r="H112" t="s">
        <v>26</v>
      </c>
      <c r="K112" t="s">
        <v>8768</v>
      </c>
      <c r="L112" t="s">
        <v>8769</v>
      </c>
      <c r="M112" t="s">
        <v>8770</v>
      </c>
      <c r="N112" t="s">
        <v>8771</v>
      </c>
      <c r="O112" t="s">
        <v>8772</v>
      </c>
      <c r="P112" t="s">
        <v>8773</v>
      </c>
      <c r="Q112" t="s">
        <v>8774</v>
      </c>
      <c r="R112">
        <v>7.9</v>
      </c>
      <c r="S112">
        <v>502322</v>
      </c>
      <c r="T112" t="s">
        <v>8775</v>
      </c>
      <c r="U112">
        <v>13542874</v>
      </c>
      <c r="V112">
        <v>30081497</v>
      </c>
      <c r="W112">
        <v>981</v>
      </c>
    </row>
    <row r="113" spans="1:23" x14ac:dyDescent="0.2">
      <c r="A113" t="s">
        <v>9507</v>
      </c>
      <c r="B113" t="s">
        <v>9508</v>
      </c>
      <c r="C113">
        <v>2004</v>
      </c>
      <c r="D113" s="1">
        <v>38631</v>
      </c>
      <c r="E113" t="s">
        <v>1103</v>
      </c>
      <c r="F113">
        <v>105</v>
      </c>
      <c r="G113" t="s">
        <v>1561</v>
      </c>
      <c r="H113" t="s">
        <v>26</v>
      </c>
      <c r="I113" t="s">
        <v>1419</v>
      </c>
      <c r="K113" t="s">
        <v>9509</v>
      </c>
      <c r="L113" t="s">
        <v>9510</v>
      </c>
      <c r="M113" t="s">
        <v>9511</v>
      </c>
      <c r="N113" t="s">
        <v>9512</v>
      </c>
      <c r="O113" t="s">
        <v>9513</v>
      </c>
      <c r="P113" t="s">
        <v>9514</v>
      </c>
      <c r="Q113" t="s">
        <v>9515</v>
      </c>
      <c r="R113">
        <v>7.3</v>
      </c>
      <c r="S113">
        <v>163745</v>
      </c>
      <c r="T113" t="s">
        <v>8775</v>
      </c>
      <c r="U113">
        <v>2339957</v>
      </c>
      <c r="V113">
        <v>11850214</v>
      </c>
      <c r="W113">
        <v>309</v>
      </c>
    </row>
    <row r="114" spans="1:23" x14ac:dyDescent="0.2">
      <c r="A114" t="s">
        <v>17734</v>
      </c>
      <c r="B114" t="s">
        <v>17735</v>
      </c>
      <c r="C114">
        <v>2007</v>
      </c>
      <c r="D114" s="1">
        <v>39542</v>
      </c>
      <c r="E114" t="s">
        <v>197</v>
      </c>
      <c r="F114">
        <v>96</v>
      </c>
      <c r="G114" t="s">
        <v>7475</v>
      </c>
      <c r="H114" t="s">
        <v>26</v>
      </c>
      <c r="I114" t="s">
        <v>27</v>
      </c>
      <c r="K114" t="s">
        <v>9205</v>
      </c>
      <c r="L114" t="s">
        <v>9205</v>
      </c>
      <c r="M114" t="s">
        <v>17736</v>
      </c>
      <c r="N114" t="s">
        <v>17737</v>
      </c>
      <c r="O114" t="s">
        <v>17738</v>
      </c>
      <c r="P114" t="s">
        <v>17739</v>
      </c>
      <c r="Q114" t="s">
        <v>17740</v>
      </c>
      <c r="R114">
        <v>7</v>
      </c>
      <c r="S114">
        <v>30529</v>
      </c>
      <c r="T114" t="s">
        <v>8775</v>
      </c>
      <c r="U114">
        <v>1785505</v>
      </c>
      <c r="V114">
        <v>10871449</v>
      </c>
      <c r="W114">
        <v>116</v>
      </c>
    </row>
    <row r="115" spans="1:23" x14ac:dyDescent="0.2">
      <c r="A115" t="s">
        <v>17907</v>
      </c>
      <c r="B115" t="s">
        <v>17908</v>
      </c>
      <c r="C115">
        <v>2009</v>
      </c>
      <c r="D115" t="s">
        <v>17909</v>
      </c>
      <c r="E115" t="s">
        <v>132</v>
      </c>
      <c r="F115">
        <v>93</v>
      </c>
      <c r="G115" t="s">
        <v>10574</v>
      </c>
      <c r="H115" t="s">
        <v>26</v>
      </c>
      <c r="K115" t="s">
        <v>10575</v>
      </c>
      <c r="L115" t="s">
        <v>17910</v>
      </c>
      <c r="M115" t="s">
        <v>17911</v>
      </c>
      <c r="N115" t="s">
        <v>10577</v>
      </c>
      <c r="O115" t="s">
        <v>17912</v>
      </c>
      <c r="P115" t="s">
        <v>17913</v>
      </c>
      <c r="Q115" t="s">
        <v>17914</v>
      </c>
      <c r="R115">
        <v>6.1</v>
      </c>
      <c r="S115">
        <v>54848</v>
      </c>
      <c r="T115" t="s">
        <v>8775</v>
      </c>
      <c r="U115">
        <v>30638</v>
      </c>
      <c r="V115">
        <v>282737</v>
      </c>
      <c r="W115">
        <v>311</v>
      </c>
    </row>
    <row r="116" spans="1:23" x14ac:dyDescent="0.2">
      <c r="A116" t="s">
        <v>14566</v>
      </c>
      <c r="B116" t="s">
        <v>14567</v>
      </c>
      <c r="C116">
        <v>2007</v>
      </c>
      <c r="D116" t="s">
        <v>9407</v>
      </c>
      <c r="E116" t="s">
        <v>567</v>
      </c>
      <c r="F116">
        <v>95</v>
      </c>
      <c r="G116" t="s">
        <v>1561</v>
      </c>
      <c r="H116" t="s">
        <v>26</v>
      </c>
      <c r="K116" t="s">
        <v>5342</v>
      </c>
      <c r="L116" t="s">
        <v>14568</v>
      </c>
      <c r="M116" t="s">
        <v>14569</v>
      </c>
      <c r="N116" t="s">
        <v>3362</v>
      </c>
      <c r="O116" t="s">
        <v>14570</v>
      </c>
      <c r="P116" t="s">
        <v>14571</v>
      </c>
      <c r="Q116" t="s">
        <v>14572</v>
      </c>
      <c r="R116">
        <v>7</v>
      </c>
      <c r="S116">
        <v>12105</v>
      </c>
      <c r="T116" t="s">
        <v>14573</v>
      </c>
      <c r="U116">
        <v>60641</v>
      </c>
      <c r="V116">
        <v>2149799</v>
      </c>
      <c r="W116">
        <v>47</v>
      </c>
    </row>
    <row r="117" spans="1:23" x14ac:dyDescent="0.2">
      <c r="A117" t="s">
        <v>5252</v>
      </c>
      <c r="B117" t="s">
        <v>5253</v>
      </c>
      <c r="C117">
        <v>2002</v>
      </c>
      <c r="D117" t="s">
        <v>3735</v>
      </c>
      <c r="E117" t="s">
        <v>254</v>
      </c>
      <c r="F117">
        <v>112</v>
      </c>
      <c r="G117" t="s">
        <v>166</v>
      </c>
      <c r="H117" t="s">
        <v>26</v>
      </c>
      <c r="I117" t="s">
        <v>3160</v>
      </c>
      <c r="J117" t="s">
        <v>944</v>
      </c>
      <c r="K117" t="s">
        <v>5254</v>
      </c>
      <c r="L117" t="s">
        <v>5255</v>
      </c>
      <c r="M117" t="s">
        <v>5256</v>
      </c>
      <c r="N117" t="s">
        <v>5257</v>
      </c>
      <c r="O117" t="s">
        <v>5258</v>
      </c>
      <c r="P117" t="s">
        <v>5259</v>
      </c>
      <c r="Q117" t="s">
        <v>5260</v>
      </c>
      <c r="R117">
        <v>6.6</v>
      </c>
      <c r="S117">
        <v>103036</v>
      </c>
      <c r="T117" t="s">
        <v>5261</v>
      </c>
      <c r="U117">
        <v>32543449</v>
      </c>
      <c r="V117">
        <v>76585828</v>
      </c>
      <c r="W117">
        <v>451</v>
      </c>
    </row>
    <row r="118" spans="1:23" x14ac:dyDescent="0.2">
      <c r="A118" t="s">
        <v>12809</v>
      </c>
      <c r="B118" t="s">
        <v>12810</v>
      </c>
      <c r="C118">
        <v>2005</v>
      </c>
      <c r="D118" t="s">
        <v>9356</v>
      </c>
      <c r="E118" t="s">
        <v>12811</v>
      </c>
      <c r="F118">
        <v>99</v>
      </c>
      <c r="G118" t="s">
        <v>1561</v>
      </c>
      <c r="H118" t="s">
        <v>26</v>
      </c>
      <c r="K118" t="s">
        <v>4895</v>
      </c>
      <c r="L118" t="s">
        <v>4895</v>
      </c>
      <c r="M118" t="s">
        <v>12812</v>
      </c>
      <c r="N118" t="s">
        <v>12813</v>
      </c>
      <c r="O118" t="s">
        <v>12814</v>
      </c>
      <c r="P118" t="s">
        <v>12815</v>
      </c>
      <c r="Q118" t="s">
        <v>12816</v>
      </c>
      <c r="R118">
        <v>7.2</v>
      </c>
      <c r="S118">
        <v>196964</v>
      </c>
      <c r="T118" t="s">
        <v>12817</v>
      </c>
      <c r="U118">
        <v>26024456</v>
      </c>
      <c r="V118">
        <v>57130027</v>
      </c>
      <c r="W118">
        <v>1233</v>
      </c>
    </row>
    <row r="119" spans="1:23" x14ac:dyDescent="0.2">
      <c r="A119" t="s">
        <v>28406</v>
      </c>
      <c r="B119" t="s">
        <v>28407</v>
      </c>
      <c r="C119">
        <v>2011</v>
      </c>
      <c r="D119" s="1">
        <v>41000</v>
      </c>
      <c r="E119" t="s">
        <v>1045</v>
      </c>
      <c r="F119">
        <v>97</v>
      </c>
      <c r="G119" t="s">
        <v>1561</v>
      </c>
      <c r="H119" t="s">
        <v>26</v>
      </c>
      <c r="K119" t="s">
        <v>28408</v>
      </c>
      <c r="L119" t="s">
        <v>28409</v>
      </c>
      <c r="M119" t="s">
        <v>28410</v>
      </c>
      <c r="N119" t="s">
        <v>28411</v>
      </c>
      <c r="O119" t="s">
        <v>28412</v>
      </c>
      <c r="P119" t="s">
        <v>28413</v>
      </c>
      <c r="Q119" t="s">
        <v>28414</v>
      </c>
      <c r="R119">
        <v>6.7</v>
      </c>
      <c r="S119">
        <v>77097</v>
      </c>
      <c r="T119" t="s">
        <v>12817</v>
      </c>
      <c r="U119">
        <v>36000</v>
      </c>
      <c r="V119">
        <v>88823111</v>
      </c>
      <c r="W119">
        <v>134</v>
      </c>
    </row>
    <row r="120" spans="1:23" x14ac:dyDescent="0.2">
      <c r="A120" t="s">
        <v>33229</v>
      </c>
      <c r="B120" t="s">
        <v>33230</v>
      </c>
      <c r="C120">
        <v>2013</v>
      </c>
      <c r="D120" s="1">
        <v>41401</v>
      </c>
      <c r="E120" t="s">
        <v>12530</v>
      </c>
      <c r="F120">
        <v>90</v>
      </c>
      <c r="G120" t="s">
        <v>1561</v>
      </c>
      <c r="H120" t="s">
        <v>26</v>
      </c>
      <c r="K120" t="s">
        <v>14276</v>
      </c>
      <c r="L120" t="s">
        <v>33231</v>
      </c>
      <c r="M120" t="s">
        <v>33232</v>
      </c>
      <c r="N120" t="s">
        <v>33233</v>
      </c>
      <c r="O120" t="s">
        <v>33234</v>
      </c>
      <c r="P120" t="s">
        <v>33235</v>
      </c>
      <c r="Q120" t="s">
        <v>33236</v>
      </c>
      <c r="R120">
        <v>6.3</v>
      </c>
      <c r="S120">
        <v>10668</v>
      </c>
      <c r="T120" t="s">
        <v>33237</v>
      </c>
      <c r="U120">
        <v>32846</v>
      </c>
      <c r="V120">
        <v>97195</v>
      </c>
      <c r="W120">
        <v>103</v>
      </c>
    </row>
    <row r="121" spans="1:23" x14ac:dyDescent="0.2">
      <c r="A121" t="s">
        <v>15683</v>
      </c>
      <c r="B121" t="s">
        <v>15684</v>
      </c>
      <c r="C121">
        <v>2006</v>
      </c>
      <c r="D121" t="s">
        <v>8171</v>
      </c>
      <c r="E121" t="s">
        <v>254</v>
      </c>
      <c r="F121">
        <v>95</v>
      </c>
      <c r="G121" t="s">
        <v>1561</v>
      </c>
      <c r="H121" t="s">
        <v>26</v>
      </c>
      <c r="K121" t="s">
        <v>4005</v>
      </c>
      <c r="L121" t="s">
        <v>15685</v>
      </c>
      <c r="M121" t="s">
        <v>15686</v>
      </c>
      <c r="N121" t="s">
        <v>15687</v>
      </c>
      <c r="O121" t="s">
        <v>15688</v>
      </c>
      <c r="P121" t="s">
        <v>15689</v>
      </c>
      <c r="Q121" t="s">
        <v>15690</v>
      </c>
      <c r="R121">
        <v>7.1</v>
      </c>
      <c r="S121">
        <v>12264</v>
      </c>
      <c r="T121" t="s">
        <v>11426</v>
      </c>
      <c r="U121">
        <v>3347411</v>
      </c>
      <c r="V121">
        <v>7321309</v>
      </c>
      <c r="W121">
        <v>114</v>
      </c>
    </row>
    <row r="122" spans="1:23" x14ac:dyDescent="0.2">
      <c r="A122" t="s">
        <v>17819</v>
      </c>
      <c r="B122" t="s">
        <v>17820</v>
      </c>
      <c r="C122">
        <v>2012</v>
      </c>
      <c r="D122" s="1">
        <v>41252</v>
      </c>
      <c r="E122" t="s">
        <v>1103</v>
      </c>
      <c r="F122">
        <v>112</v>
      </c>
      <c r="G122" t="s">
        <v>1561</v>
      </c>
      <c r="H122" t="s">
        <v>26</v>
      </c>
      <c r="I122" t="s">
        <v>6812</v>
      </c>
      <c r="K122" t="s">
        <v>10142</v>
      </c>
      <c r="L122" t="s">
        <v>17821</v>
      </c>
      <c r="M122" t="s">
        <v>17822</v>
      </c>
      <c r="N122" t="s">
        <v>1727</v>
      </c>
      <c r="O122" t="s">
        <v>17823</v>
      </c>
      <c r="P122" t="s">
        <v>17824</v>
      </c>
      <c r="Q122" t="s">
        <v>17825</v>
      </c>
      <c r="R122">
        <v>6.1</v>
      </c>
      <c r="S122">
        <v>18613</v>
      </c>
      <c r="T122" t="s">
        <v>11426</v>
      </c>
      <c r="U122">
        <v>26650</v>
      </c>
      <c r="V122">
        <v>7708312</v>
      </c>
      <c r="W122">
        <v>117</v>
      </c>
    </row>
    <row r="123" spans="1:23" x14ac:dyDescent="0.2">
      <c r="A123" t="s">
        <v>28062</v>
      </c>
      <c r="B123" t="s">
        <v>28063</v>
      </c>
      <c r="C123">
        <v>2011</v>
      </c>
      <c r="D123" s="1">
        <v>40586</v>
      </c>
      <c r="E123" t="s">
        <v>1407</v>
      </c>
      <c r="F123">
        <v>102</v>
      </c>
      <c r="G123" t="s">
        <v>1561</v>
      </c>
      <c r="H123" t="s">
        <v>26</v>
      </c>
      <c r="I123" t="s">
        <v>27</v>
      </c>
      <c r="K123" t="s">
        <v>28064</v>
      </c>
      <c r="L123" t="s">
        <v>28065</v>
      </c>
      <c r="M123" t="s">
        <v>28066</v>
      </c>
      <c r="N123" t="s">
        <v>15941</v>
      </c>
      <c r="O123" t="s">
        <v>28067</v>
      </c>
      <c r="P123" t="s">
        <v>28068</v>
      </c>
      <c r="Q123" t="s">
        <v>28069</v>
      </c>
      <c r="R123">
        <v>6.5</v>
      </c>
      <c r="S123">
        <v>62424</v>
      </c>
      <c r="T123" t="s">
        <v>11426</v>
      </c>
      <c r="U123">
        <v>209696</v>
      </c>
      <c r="V123">
        <v>6879667</v>
      </c>
      <c r="W123">
        <v>138</v>
      </c>
    </row>
    <row r="124" spans="1:23" x14ac:dyDescent="0.2">
      <c r="A124" t="s">
        <v>12189</v>
      </c>
      <c r="B124" t="s">
        <v>12190</v>
      </c>
      <c r="C124">
        <v>2005</v>
      </c>
      <c r="D124" t="s">
        <v>8229</v>
      </c>
      <c r="E124" t="s">
        <v>1045</v>
      </c>
      <c r="F124">
        <v>94</v>
      </c>
      <c r="G124" t="s">
        <v>1561</v>
      </c>
      <c r="H124" t="s">
        <v>26</v>
      </c>
      <c r="K124" t="s">
        <v>4532</v>
      </c>
      <c r="L124" t="s">
        <v>12191</v>
      </c>
      <c r="M124" t="s">
        <v>12192</v>
      </c>
      <c r="N124" t="s">
        <v>4535</v>
      </c>
      <c r="O124" t="s">
        <v>12193</v>
      </c>
      <c r="P124" t="s">
        <v>12194</v>
      </c>
      <c r="Q124" t="s">
        <v>12195</v>
      </c>
      <c r="R124">
        <v>6.7</v>
      </c>
      <c r="S124">
        <v>12297</v>
      </c>
      <c r="T124" t="s">
        <v>12196</v>
      </c>
      <c r="U124">
        <v>1253413</v>
      </c>
      <c r="V124">
        <v>3931982</v>
      </c>
      <c r="W124">
        <v>127</v>
      </c>
    </row>
    <row r="125" spans="1:23" x14ac:dyDescent="0.2">
      <c r="A125" t="s">
        <v>13378</v>
      </c>
      <c r="B125" t="s">
        <v>13379</v>
      </c>
      <c r="C125">
        <v>2007</v>
      </c>
      <c r="D125" t="s">
        <v>7802</v>
      </c>
      <c r="E125" t="s">
        <v>12465</v>
      </c>
      <c r="F125">
        <v>107</v>
      </c>
      <c r="G125" t="s">
        <v>495</v>
      </c>
      <c r="H125" t="s">
        <v>26</v>
      </c>
      <c r="K125" t="s">
        <v>756</v>
      </c>
      <c r="L125" t="s">
        <v>5334</v>
      </c>
      <c r="M125" t="s">
        <v>13380</v>
      </c>
      <c r="N125" t="s">
        <v>13381</v>
      </c>
      <c r="O125" t="s">
        <v>13382</v>
      </c>
      <c r="P125" t="s">
        <v>13383</v>
      </c>
      <c r="Q125" t="s">
        <v>13384</v>
      </c>
      <c r="R125">
        <v>7.2</v>
      </c>
      <c r="S125">
        <v>229813</v>
      </c>
      <c r="T125" t="s">
        <v>13385</v>
      </c>
      <c r="U125">
        <v>3675753</v>
      </c>
      <c r="V125">
        <v>34806360</v>
      </c>
      <c r="W125">
        <v>899</v>
      </c>
    </row>
    <row r="126" spans="1:23" x14ac:dyDescent="0.2">
      <c r="A126" t="s">
        <v>16246</v>
      </c>
      <c r="B126" t="s">
        <v>16247</v>
      </c>
      <c r="C126">
        <v>2007</v>
      </c>
      <c r="D126" t="s">
        <v>10159</v>
      </c>
      <c r="E126" t="s">
        <v>1103</v>
      </c>
      <c r="F126">
        <v>100</v>
      </c>
      <c r="G126" t="s">
        <v>2470</v>
      </c>
      <c r="H126" t="s">
        <v>26</v>
      </c>
      <c r="I126" t="s">
        <v>75</v>
      </c>
      <c r="J126" t="s">
        <v>1076</v>
      </c>
      <c r="K126" t="s">
        <v>4762</v>
      </c>
      <c r="L126" t="s">
        <v>5871</v>
      </c>
      <c r="M126" t="s">
        <v>16248</v>
      </c>
      <c r="N126" t="s">
        <v>16249</v>
      </c>
      <c r="O126" t="s">
        <v>16250</v>
      </c>
      <c r="P126" t="s">
        <v>16251</v>
      </c>
      <c r="Q126" t="s">
        <v>16252</v>
      </c>
      <c r="R126">
        <v>7.6</v>
      </c>
      <c r="S126">
        <v>223914</v>
      </c>
      <c r="T126" t="s">
        <v>16253</v>
      </c>
      <c r="U126">
        <v>17266000</v>
      </c>
      <c r="V126">
        <v>56107312</v>
      </c>
      <c r="W126">
        <v>434</v>
      </c>
    </row>
    <row r="127" spans="1:23" x14ac:dyDescent="0.2">
      <c r="A127" t="s">
        <v>5418</v>
      </c>
      <c r="B127" t="s">
        <v>5419</v>
      </c>
      <c r="C127">
        <v>2001</v>
      </c>
      <c r="D127" t="s">
        <v>2965</v>
      </c>
      <c r="E127" t="s">
        <v>432</v>
      </c>
      <c r="F127">
        <v>99</v>
      </c>
      <c r="G127" t="s">
        <v>495</v>
      </c>
      <c r="H127" t="s">
        <v>26</v>
      </c>
      <c r="K127" t="s">
        <v>5420</v>
      </c>
      <c r="L127" t="s">
        <v>5421</v>
      </c>
      <c r="M127" t="s">
        <v>5422</v>
      </c>
      <c r="N127" t="s">
        <v>5423</v>
      </c>
      <c r="O127" t="s">
        <v>5424</v>
      </c>
      <c r="P127" t="s">
        <v>5425</v>
      </c>
      <c r="Q127" t="s">
        <v>5426</v>
      </c>
      <c r="R127">
        <v>6.5</v>
      </c>
      <c r="S127">
        <v>35270</v>
      </c>
      <c r="T127" t="s">
        <v>5427</v>
      </c>
      <c r="U127">
        <v>92770</v>
      </c>
      <c r="V127">
        <v>7310206</v>
      </c>
      <c r="W127">
        <v>88</v>
      </c>
    </row>
    <row r="128" spans="1:23" x14ac:dyDescent="0.2">
      <c r="A128" t="s">
        <v>27715</v>
      </c>
      <c r="B128" t="s">
        <v>27716</v>
      </c>
      <c r="C128">
        <v>2011</v>
      </c>
      <c r="D128" t="s">
        <v>14830</v>
      </c>
      <c r="E128" t="s">
        <v>254</v>
      </c>
      <c r="F128">
        <v>89</v>
      </c>
      <c r="G128" t="s">
        <v>1561</v>
      </c>
      <c r="H128" t="s">
        <v>26</v>
      </c>
      <c r="I128" t="s">
        <v>454</v>
      </c>
      <c r="K128" t="s">
        <v>27717</v>
      </c>
      <c r="L128" t="s">
        <v>27718</v>
      </c>
      <c r="M128" t="s">
        <v>27719</v>
      </c>
      <c r="N128" t="s">
        <v>27720</v>
      </c>
      <c r="O128" t="s">
        <v>27721</v>
      </c>
      <c r="P128" t="s">
        <v>27722</v>
      </c>
      <c r="Q128" t="s">
        <v>27723</v>
      </c>
      <c r="R128">
        <v>6.2</v>
      </c>
      <c r="S128">
        <v>10634</v>
      </c>
      <c r="T128" t="s">
        <v>5427</v>
      </c>
      <c r="U128">
        <v>759</v>
      </c>
      <c r="V128">
        <v>117754</v>
      </c>
      <c r="W128">
        <v>43</v>
      </c>
    </row>
    <row r="129" spans="1:23" x14ac:dyDescent="0.2">
      <c r="A129" t="s">
        <v>24117</v>
      </c>
      <c r="B129" t="s">
        <v>24118</v>
      </c>
      <c r="C129">
        <v>2011</v>
      </c>
      <c r="D129" t="s">
        <v>23207</v>
      </c>
      <c r="E129" t="s">
        <v>145</v>
      </c>
      <c r="F129">
        <v>122</v>
      </c>
      <c r="G129" t="s">
        <v>24119</v>
      </c>
      <c r="H129" t="s">
        <v>26</v>
      </c>
      <c r="I129" t="s">
        <v>75</v>
      </c>
      <c r="J129" t="s">
        <v>3329</v>
      </c>
      <c r="K129" t="s">
        <v>21303</v>
      </c>
      <c r="L129" t="s">
        <v>24120</v>
      </c>
      <c r="M129" t="s">
        <v>24121</v>
      </c>
      <c r="N129" t="s">
        <v>24122</v>
      </c>
      <c r="O129" t="s">
        <v>24123</v>
      </c>
      <c r="P129" t="s">
        <v>24124</v>
      </c>
      <c r="Q129" t="s">
        <v>24125</v>
      </c>
      <c r="R129">
        <v>7</v>
      </c>
      <c r="S129">
        <v>183669</v>
      </c>
      <c r="T129" t="s">
        <v>24126</v>
      </c>
      <c r="U129">
        <v>24149393</v>
      </c>
      <c r="V129">
        <v>81244605</v>
      </c>
      <c r="W129">
        <v>608</v>
      </c>
    </row>
    <row r="130" spans="1:23" x14ac:dyDescent="0.2">
      <c r="A130" t="s">
        <v>4875</v>
      </c>
      <c r="B130" t="s">
        <v>4876</v>
      </c>
      <c r="C130">
        <v>2002</v>
      </c>
      <c r="D130" s="1">
        <v>37320</v>
      </c>
      <c r="E130" t="s">
        <v>2183</v>
      </c>
      <c r="F130">
        <v>107</v>
      </c>
      <c r="G130" t="s">
        <v>4877</v>
      </c>
      <c r="H130" t="s">
        <v>26</v>
      </c>
      <c r="K130" t="s">
        <v>4878</v>
      </c>
      <c r="L130" t="s">
        <v>4878</v>
      </c>
      <c r="M130" t="s">
        <v>4879</v>
      </c>
      <c r="N130" t="s">
        <v>4880</v>
      </c>
      <c r="O130" t="s">
        <v>4881</v>
      </c>
      <c r="P130" t="s">
        <v>4882</v>
      </c>
      <c r="Q130" t="s">
        <v>4883</v>
      </c>
      <c r="R130">
        <v>7.6</v>
      </c>
      <c r="S130">
        <v>23028</v>
      </c>
      <c r="T130" t="s">
        <v>1819</v>
      </c>
      <c r="U130">
        <v>773228</v>
      </c>
      <c r="V130">
        <v>1758689</v>
      </c>
      <c r="W130">
        <v>133</v>
      </c>
    </row>
    <row r="131" spans="1:23" x14ac:dyDescent="0.2">
      <c r="A131" t="s">
        <v>14408</v>
      </c>
      <c r="B131" t="s">
        <v>14409</v>
      </c>
      <c r="C131">
        <v>2006</v>
      </c>
      <c r="D131" t="s">
        <v>11408</v>
      </c>
      <c r="E131" t="s">
        <v>254</v>
      </c>
      <c r="F131">
        <v>109</v>
      </c>
      <c r="G131" t="s">
        <v>1561</v>
      </c>
      <c r="H131" t="s">
        <v>26</v>
      </c>
      <c r="K131" t="s">
        <v>1993</v>
      </c>
      <c r="L131" t="s">
        <v>14410</v>
      </c>
      <c r="M131" t="s">
        <v>14411</v>
      </c>
      <c r="N131" t="s">
        <v>14412</v>
      </c>
      <c r="O131" t="s">
        <v>14413</v>
      </c>
      <c r="P131" t="s">
        <v>14414</v>
      </c>
      <c r="Q131" t="s">
        <v>14415</v>
      </c>
      <c r="R131">
        <v>6.8</v>
      </c>
      <c r="S131">
        <v>20078</v>
      </c>
      <c r="T131" t="s">
        <v>1819</v>
      </c>
      <c r="U131">
        <v>2706659</v>
      </c>
      <c r="V131">
        <v>13407101</v>
      </c>
      <c r="W131">
        <v>185</v>
      </c>
    </row>
    <row r="132" spans="1:23" x14ac:dyDescent="0.2">
      <c r="A132" t="s">
        <v>30677</v>
      </c>
      <c r="B132" t="s">
        <v>30678</v>
      </c>
      <c r="C132">
        <v>2011</v>
      </c>
      <c r="D132" t="s">
        <v>6329</v>
      </c>
      <c r="E132" t="s">
        <v>62</v>
      </c>
      <c r="F132">
        <v>122</v>
      </c>
      <c r="G132" t="s">
        <v>943</v>
      </c>
      <c r="H132" t="s">
        <v>944</v>
      </c>
      <c r="I132" t="s">
        <v>26573</v>
      </c>
      <c r="J132" t="s">
        <v>3160</v>
      </c>
      <c r="K132" t="s">
        <v>30679</v>
      </c>
      <c r="L132" t="s">
        <v>30680</v>
      </c>
      <c r="M132" t="s">
        <v>30681</v>
      </c>
      <c r="N132" t="s">
        <v>2934</v>
      </c>
      <c r="O132" t="s">
        <v>13718</v>
      </c>
      <c r="P132" t="s">
        <v>30682</v>
      </c>
      <c r="Q132" t="s">
        <v>30683</v>
      </c>
      <c r="R132">
        <v>5.7</v>
      </c>
      <c r="S132">
        <v>12681</v>
      </c>
      <c r="T132" t="s">
        <v>1819</v>
      </c>
      <c r="U132">
        <v>1078826</v>
      </c>
      <c r="V132">
        <v>2355293</v>
      </c>
      <c r="W132">
        <v>39</v>
      </c>
    </row>
    <row r="133" spans="1:23" x14ac:dyDescent="0.2">
      <c r="A133" t="s">
        <v>9918</v>
      </c>
      <c r="B133" t="s">
        <v>9919</v>
      </c>
      <c r="C133">
        <v>2004</v>
      </c>
      <c r="D133" t="s">
        <v>6534</v>
      </c>
      <c r="E133" t="s">
        <v>49</v>
      </c>
      <c r="F133">
        <v>86</v>
      </c>
      <c r="G133" t="s">
        <v>1561</v>
      </c>
      <c r="H133" t="s">
        <v>26</v>
      </c>
      <c r="K133" t="s">
        <v>9920</v>
      </c>
      <c r="L133" t="s">
        <v>9921</v>
      </c>
      <c r="M133" t="s">
        <v>9922</v>
      </c>
      <c r="N133" t="s">
        <v>9923</v>
      </c>
      <c r="O133" t="s">
        <v>9924</v>
      </c>
      <c r="P133" t="s">
        <v>9925</v>
      </c>
      <c r="Q133" t="s">
        <v>9926</v>
      </c>
      <c r="R133">
        <v>6.7</v>
      </c>
      <c r="S133">
        <v>19347</v>
      </c>
      <c r="T133" t="s">
        <v>9927</v>
      </c>
      <c r="U133">
        <v>1000915</v>
      </c>
      <c r="V133">
        <v>2766976</v>
      </c>
      <c r="W133">
        <v>110</v>
      </c>
    </row>
    <row r="134" spans="1:23" x14ac:dyDescent="0.2">
      <c r="A134" t="s">
        <v>18617</v>
      </c>
      <c r="B134" t="s">
        <v>18618</v>
      </c>
      <c r="C134">
        <v>2010</v>
      </c>
      <c r="D134" t="s">
        <v>13301</v>
      </c>
      <c r="E134" t="s">
        <v>2885</v>
      </c>
      <c r="F134">
        <v>146</v>
      </c>
      <c r="G134" t="s">
        <v>495</v>
      </c>
      <c r="H134" t="s">
        <v>26</v>
      </c>
      <c r="K134" t="s">
        <v>9340</v>
      </c>
      <c r="L134" t="s">
        <v>7223</v>
      </c>
      <c r="M134" t="s">
        <v>18619</v>
      </c>
      <c r="N134" t="s">
        <v>12883</v>
      </c>
      <c r="O134" t="s">
        <v>18620</v>
      </c>
      <c r="P134" t="s">
        <v>18621</v>
      </c>
      <c r="Q134" t="s">
        <v>18622</v>
      </c>
      <c r="R134">
        <v>7.7</v>
      </c>
      <c r="S134">
        <v>463108</v>
      </c>
      <c r="T134" t="s">
        <v>18623</v>
      </c>
      <c r="U134">
        <v>296347721</v>
      </c>
      <c r="V134">
        <v>976952911</v>
      </c>
      <c r="W134">
        <v>700</v>
      </c>
    </row>
    <row r="135" spans="1:23" x14ac:dyDescent="0.2">
      <c r="A135" t="s">
        <v>15204</v>
      </c>
      <c r="B135" t="s">
        <v>15205</v>
      </c>
      <c r="C135">
        <v>2006</v>
      </c>
      <c r="D135" t="s">
        <v>15206</v>
      </c>
      <c r="E135" t="s">
        <v>1766</v>
      </c>
      <c r="F135">
        <v>101</v>
      </c>
      <c r="G135" t="s">
        <v>1561</v>
      </c>
      <c r="H135" t="s">
        <v>26</v>
      </c>
      <c r="K135" t="s">
        <v>11882</v>
      </c>
      <c r="L135" t="s">
        <v>11882</v>
      </c>
      <c r="M135" t="s">
        <v>15207</v>
      </c>
      <c r="N135" t="s">
        <v>15208</v>
      </c>
      <c r="O135" t="s">
        <v>15209</v>
      </c>
      <c r="P135" t="s">
        <v>15210</v>
      </c>
      <c r="Q135" t="s">
        <v>15211</v>
      </c>
      <c r="R135">
        <v>7.7</v>
      </c>
      <c r="S135">
        <v>114236</v>
      </c>
      <c r="T135" t="s">
        <v>15212</v>
      </c>
      <c r="U135">
        <v>329379</v>
      </c>
      <c r="V135">
        <v>8481254</v>
      </c>
      <c r="W135">
        <v>216</v>
      </c>
    </row>
    <row r="136" spans="1:23" x14ac:dyDescent="0.2">
      <c r="A136" t="s">
        <v>19256</v>
      </c>
      <c r="B136" t="s">
        <v>19257</v>
      </c>
      <c r="C136">
        <v>2008</v>
      </c>
      <c r="D136" t="s">
        <v>19258</v>
      </c>
      <c r="E136" t="s">
        <v>933</v>
      </c>
      <c r="F136">
        <v>96</v>
      </c>
      <c r="G136" t="s">
        <v>6671</v>
      </c>
      <c r="H136" t="s">
        <v>26</v>
      </c>
      <c r="I136" t="s">
        <v>2225</v>
      </c>
      <c r="K136" t="s">
        <v>19259</v>
      </c>
      <c r="L136" t="s">
        <v>19260</v>
      </c>
      <c r="M136" t="s">
        <v>19261</v>
      </c>
      <c r="N136" t="s">
        <v>19262</v>
      </c>
      <c r="O136" t="s">
        <v>19263</v>
      </c>
      <c r="P136" t="s">
        <v>19264</v>
      </c>
      <c r="Q136" t="s">
        <v>19265</v>
      </c>
      <c r="R136">
        <v>7.6</v>
      </c>
      <c r="S136">
        <v>64442</v>
      </c>
      <c r="T136" t="s">
        <v>15212</v>
      </c>
      <c r="U136">
        <v>154084</v>
      </c>
      <c r="V136">
        <v>3185113</v>
      </c>
      <c r="W136">
        <v>149</v>
      </c>
    </row>
    <row r="137" spans="1:23" x14ac:dyDescent="0.2">
      <c r="A137" t="s">
        <v>13419</v>
      </c>
      <c r="B137" t="s">
        <v>13420</v>
      </c>
      <c r="C137">
        <v>2005</v>
      </c>
      <c r="D137" s="1">
        <v>38874</v>
      </c>
      <c r="E137" t="s">
        <v>49</v>
      </c>
      <c r="F137">
        <v>92</v>
      </c>
      <c r="G137" t="s">
        <v>495</v>
      </c>
      <c r="H137" t="s">
        <v>26</v>
      </c>
      <c r="K137" t="s">
        <v>13421</v>
      </c>
      <c r="L137" t="s">
        <v>13421</v>
      </c>
      <c r="M137" t="s">
        <v>13422</v>
      </c>
      <c r="N137" t="s">
        <v>13116</v>
      </c>
      <c r="O137" t="s">
        <v>13423</v>
      </c>
      <c r="P137" t="s">
        <v>13424</v>
      </c>
      <c r="Q137" t="s">
        <v>13425</v>
      </c>
      <c r="R137">
        <v>6.5</v>
      </c>
      <c r="S137">
        <v>21913</v>
      </c>
      <c r="T137" t="s">
        <v>13426</v>
      </c>
      <c r="U137">
        <v>20361</v>
      </c>
      <c r="V137">
        <v>20361</v>
      </c>
      <c r="W137">
        <v>99</v>
      </c>
    </row>
    <row r="138" spans="1:23" x14ac:dyDescent="0.2">
      <c r="A138" t="s">
        <v>17931</v>
      </c>
      <c r="B138" t="s">
        <v>17932</v>
      </c>
      <c r="C138">
        <v>2008</v>
      </c>
      <c r="D138" t="s">
        <v>17933</v>
      </c>
      <c r="E138" t="s">
        <v>696</v>
      </c>
      <c r="F138">
        <v>110</v>
      </c>
      <c r="G138" t="s">
        <v>17934</v>
      </c>
      <c r="H138" t="s">
        <v>26</v>
      </c>
      <c r="K138" t="s">
        <v>17935</v>
      </c>
      <c r="L138" t="s">
        <v>17936</v>
      </c>
      <c r="M138" t="s">
        <v>17937</v>
      </c>
      <c r="N138" t="s">
        <v>11563</v>
      </c>
      <c r="O138" t="s">
        <v>17938</v>
      </c>
      <c r="P138" t="s">
        <v>17939</v>
      </c>
      <c r="Q138" t="s">
        <v>17940</v>
      </c>
      <c r="R138">
        <v>6.9</v>
      </c>
      <c r="S138">
        <v>77106</v>
      </c>
      <c r="T138" t="s">
        <v>17941</v>
      </c>
      <c r="U138">
        <v>13848978</v>
      </c>
      <c r="V138">
        <v>43343384</v>
      </c>
      <c r="W138">
        <v>159</v>
      </c>
    </row>
    <row r="139" spans="1:23" x14ac:dyDescent="0.2">
      <c r="A139" t="s">
        <v>16701</v>
      </c>
      <c r="B139" t="s">
        <v>16702</v>
      </c>
      <c r="C139">
        <v>2007</v>
      </c>
      <c r="D139" s="1">
        <v>39449</v>
      </c>
      <c r="E139" t="s">
        <v>402</v>
      </c>
      <c r="F139">
        <v>108</v>
      </c>
      <c r="G139" t="s">
        <v>3037</v>
      </c>
      <c r="H139" t="s">
        <v>26</v>
      </c>
      <c r="K139" t="s">
        <v>1596</v>
      </c>
      <c r="L139" t="s">
        <v>1596</v>
      </c>
      <c r="M139" t="s">
        <v>16703</v>
      </c>
      <c r="N139" t="s">
        <v>242</v>
      </c>
      <c r="O139" t="s">
        <v>16704</v>
      </c>
      <c r="P139" t="s">
        <v>16705</v>
      </c>
      <c r="Q139" t="s">
        <v>16706</v>
      </c>
      <c r="R139">
        <v>6.7</v>
      </c>
      <c r="S139">
        <v>49553</v>
      </c>
      <c r="T139" t="s">
        <v>16707</v>
      </c>
      <c r="U139">
        <v>973018</v>
      </c>
      <c r="V139">
        <v>22687639</v>
      </c>
      <c r="W139">
        <v>144</v>
      </c>
    </row>
    <row r="140" spans="1:23" x14ac:dyDescent="0.2">
      <c r="A140" t="s">
        <v>30931</v>
      </c>
      <c r="B140" t="s">
        <v>30932</v>
      </c>
      <c r="C140">
        <v>2012</v>
      </c>
      <c r="D140" t="s">
        <v>21147</v>
      </c>
      <c r="E140" t="s">
        <v>1485</v>
      </c>
      <c r="F140">
        <v>88</v>
      </c>
      <c r="G140" t="s">
        <v>1561</v>
      </c>
      <c r="H140" t="s">
        <v>26</v>
      </c>
      <c r="K140" t="s">
        <v>14276</v>
      </c>
      <c r="L140" t="s">
        <v>30933</v>
      </c>
      <c r="M140" t="s">
        <v>30934</v>
      </c>
      <c r="N140" t="s">
        <v>30935</v>
      </c>
      <c r="O140" t="s">
        <v>30936</v>
      </c>
      <c r="P140" t="s">
        <v>30937</v>
      </c>
      <c r="Q140" t="s">
        <v>30938</v>
      </c>
      <c r="R140">
        <v>6.5</v>
      </c>
      <c r="S140">
        <v>26241</v>
      </c>
      <c r="T140" t="s">
        <v>30939</v>
      </c>
      <c r="U140">
        <v>61782</v>
      </c>
      <c r="V140">
        <v>2122909</v>
      </c>
      <c r="W140">
        <v>123</v>
      </c>
    </row>
    <row r="141" spans="1:23" x14ac:dyDescent="0.2">
      <c r="A141" t="s">
        <v>35275</v>
      </c>
      <c r="B141" t="s">
        <v>35276</v>
      </c>
      <c r="C141">
        <v>2015</v>
      </c>
      <c r="D141" t="s">
        <v>35277</v>
      </c>
      <c r="E141" t="s">
        <v>49</v>
      </c>
      <c r="F141">
        <v>119</v>
      </c>
      <c r="G141" t="s">
        <v>495</v>
      </c>
      <c r="H141" t="s">
        <v>26</v>
      </c>
      <c r="K141" t="s">
        <v>31564</v>
      </c>
      <c r="L141" t="s">
        <v>35278</v>
      </c>
      <c r="M141" t="s">
        <v>35279</v>
      </c>
      <c r="N141" t="s">
        <v>21599</v>
      </c>
      <c r="O141" t="s">
        <v>35280</v>
      </c>
      <c r="P141" t="s">
        <v>35281</v>
      </c>
      <c r="Q141" t="s">
        <v>35282</v>
      </c>
      <c r="R141">
        <v>7.1</v>
      </c>
      <c r="S141">
        <v>43815</v>
      </c>
      <c r="T141" t="s">
        <v>35283</v>
      </c>
      <c r="U141">
        <v>12236500</v>
      </c>
      <c r="V141">
        <v>30229977</v>
      </c>
      <c r="W141">
        <v>155</v>
      </c>
    </row>
    <row r="142" spans="1:23" x14ac:dyDescent="0.2">
      <c r="A142" t="s">
        <v>28374</v>
      </c>
      <c r="B142" t="s">
        <v>28375</v>
      </c>
      <c r="C142">
        <v>2011</v>
      </c>
      <c r="D142" s="1">
        <v>42646</v>
      </c>
      <c r="E142" t="s">
        <v>49</v>
      </c>
      <c r="F142">
        <v>97</v>
      </c>
      <c r="G142" t="s">
        <v>1561</v>
      </c>
      <c r="H142" t="s">
        <v>26</v>
      </c>
      <c r="K142" t="s">
        <v>28376</v>
      </c>
      <c r="L142" t="s">
        <v>28376</v>
      </c>
      <c r="M142" t="s">
        <v>28377</v>
      </c>
      <c r="N142" t="s">
        <v>28378</v>
      </c>
      <c r="O142" t="s">
        <v>28379</v>
      </c>
      <c r="P142" t="s">
        <v>28380</v>
      </c>
      <c r="Q142" t="s">
        <v>28381</v>
      </c>
      <c r="R142">
        <v>7.6</v>
      </c>
      <c r="S142">
        <v>27499</v>
      </c>
      <c r="T142" t="s">
        <v>28382</v>
      </c>
      <c r="U142">
        <v>484592</v>
      </c>
      <c r="V142">
        <v>1192003</v>
      </c>
      <c r="W142">
        <v>86</v>
      </c>
    </row>
    <row r="143" spans="1:23" x14ac:dyDescent="0.2">
      <c r="A143" t="s">
        <v>19086</v>
      </c>
      <c r="B143" t="s">
        <v>19087</v>
      </c>
      <c r="C143">
        <v>2009</v>
      </c>
      <c r="D143" t="s">
        <v>19088</v>
      </c>
      <c r="E143" t="s">
        <v>108</v>
      </c>
      <c r="F143">
        <v>108</v>
      </c>
      <c r="G143" t="s">
        <v>1561</v>
      </c>
      <c r="H143" t="s">
        <v>26</v>
      </c>
      <c r="K143" t="s">
        <v>5761</v>
      </c>
      <c r="L143" t="s">
        <v>19089</v>
      </c>
      <c r="M143" t="s">
        <v>19090</v>
      </c>
      <c r="N143" t="s">
        <v>17409</v>
      </c>
      <c r="O143" t="s">
        <v>19091</v>
      </c>
      <c r="P143" t="s">
        <v>19092</v>
      </c>
      <c r="Q143" t="s">
        <v>19093</v>
      </c>
      <c r="R143">
        <v>6.7</v>
      </c>
      <c r="S143">
        <v>13717</v>
      </c>
      <c r="T143" t="s">
        <v>19094</v>
      </c>
      <c r="U143">
        <v>341323</v>
      </c>
      <c r="V143">
        <v>2058675</v>
      </c>
      <c r="W143">
        <v>94</v>
      </c>
    </row>
    <row r="144" spans="1:23" x14ac:dyDescent="0.2">
      <c r="A144" t="s">
        <v>11461</v>
      </c>
      <c r="B144" t="s">
        <v>11462</v>
      </c>
      <c r="C144">
        <v>2004</v>
      </c>
      <c r="D144" s="1">
        <v>38659</v>
      </c>
      <c r="E144" t="s">
        <v>38</v>
      </c>
      <c r="F144">
        <v>71</v>
      </c>
      <c r="G144" t="s">
        <v>1561</v>
      </c>
      <c r="H144" t="s">
        <v>26</v>
      </c>
      <c r="K144" t="s">
        <v>4532</v>
      </c>
      <c r="M144" t="s">
        <v>11463</v>
      </c>
      <c r="N144" t="s">
        <v>11464</v>
      </c>
      <c r="O144" t="e">
        <v>#VALUE!</v>
      </c>
      <c r="P144" t="s">
        <v>11465</v>
      </c>
      <c r="Q144" t="s">
        <v>11466</v>
      </c>
      <c r="R144">
        <v>4.8</v>
      </c>
      <c r="S144">
        <v>21196</v>
      </c>
      <c r="T144" t="s">
        <v>11467</v>
      </c>
      <c r="U144">
        <v>66853</v>
      </c>
      <c r="V144">
        <v>1590308</v>
      </c>
      <c r="W144">
        <v>222</v>
      </c>
    </row>
    <row r="145" spans="1:23" x14ac:dyDescent="0.2">
      <c r="A145" t="s">
        <v>2997</v>
      </c>
      <c r="B145" t="s">
        <v>2998</v>
      </c>
      <c r="C145">
        <v>2001</v>
      </c>
      <c r="D145" t="s">
        <v>806</v>
      </c>
      <c r="E145" t="s">
        <v>1045</v>
      </c>
      <c r="F145">
        <v>84</v>
      </c>
      <c r="G145" t="s">
        <v>817</v>
      </c>
      <c r="H145" t="s">
        <v>27</v>
      </c>
      <c r="K145" t="s">
        <v>2999</v>
      </c>
      <c r="L145" t="s">
        <v>3000</v>
      </c>
      <c r="M145" t="s">
        <v>3001</v>
      </c>
      <c r="N145" t="s">
        <v>3002</v>
      </c>
      <c r="O145" t="s">
        <v>3003</v>
      </c>
      <c r="P145" t="s">
        <v>3004</v>
      </c>
      <c r="Q145" t="s">
        <v>3005</v>
      </c>
      <c r="R145">
        <v>7</v>
      </c>
      <c r="S145">
        <v>16401</v>
      </c>
      <c r="T145" t="s">
        <v>3006</v>
      </c>
      <c r="U145">
        <v>6678894</v>
      </c>
      <c r="V145">
        <v>50104745</v>
      </c>
      <c r="W145">
        <v>102</v>
      </c>
    </row>
    <row r="146" spans="1:23" x14ac:dyDescent="0.2">
      <c r="A146" t="s">
        <v>1252</v>
      </c>
      <c r="B146" t="s">
        <v>1253</v>
      </c>
      <c r="C146">
        <v>2000</v>
      </c>
      <c r="D146" s="1">
        <v>36537</v>
      </c>
      <c r="E146" t="s">
        <v>994</v>
      </c>
      <c r="F146">
        <v>88</v>
      </c>
      <c r="G146" t="s">
        <v>817</v>
      </c>
      <c r="H146" t="s">
        <v>27</v>
      </c>
      <c r="I146" t="s">
        <v>934</v>
      </c>
      <c r="J146" t="s">
        <v>307</v>
      </c>
      <c r="K146" t="s">
        <v>1254</v>
      </c>
      <c r="L146" t="s">
        <v>1255</v>
      </c>
      <c r="M146" t="s">
        <v>1256</v>
      </c>
      <c r="N146" t="s">
        <v>1257</v>
      </c>
      <c r="O146" t="s">
        <v>1258</v>
      </c>
      <c r="P146" t="s">
        <v>1259</v>
      </c>
      <c r="Q146" t="s">
        <v>1260</v>
      </c>
      <c r="R146">
        <v>6.5</v>
      </c>
      <c r="S146">
        <v>50362</v>
      </c>
      <c r="T146" t="s">
        <v>1261</v>
      </c>
      <c r="U146">
        <v>626164</v>
      </c>
      <c r="V146">
        <v>60726164</v>
      </c>
      <c r="W146">
        <v>54</v>
      </c>
    </row>
    <row r="147" spans="1:23" x14ac:dyDescent="0.2">
      <c r="A147" t="s">
        <v>4512</v>
      </c>
      <c r="B147" t="s">
        <v>4513</v>
      </c>
      <c r="C147">
        <v>2001</v>
      </c>
      <c r="D147" s="1">
        <v>37320</v>
      </c>
      <c r="E147" t="s">
        <v>402</v>
      </c>
      <c r="F147">
        <v>115</v>
      </c>
      <c r="G147" t="s">
        <v>817</v>
      </c>
      <c r="H147" t="s">
        <v>27</v>
      </c>
      <c r="K147" t="s">
        <v>4514</v>
      </c>
      <c r="L147" t="s">
        <v>4515</v>
      </c>
      <c r="M147" t="s">
        <v>4516</v>
      </c>
      <c r="N147" t="s">
        <v>4517</v>
      </c>
      <c r="O147" t="s">
        <v>4518</v>
      </c>
      <c r="P147" t="s">
        <v>4519</v>
      </c>
      <c r="Q147" t="s">
        <v>4520</v>
      </c>
      <c r="R147">
        <v>7.3</v>
      </c>
      <c r="S147">
        <v>13255</v>
      </c>
      <c r="T147" t="s">
        <v>4521</v>
      </c>
      <c r="U147">
        <v>1471911</v>
      </c>
      <c r="V147">
        <v>5393526</v>
      </c>
      <c r="W147">
        <v>63</v>
      </c>
    </row>
    <row r="148" spans="1:23" x14ac:dyDescent="0.2">
      <c r="A148" t="s">
        <v>3383</v>
      </c>
      <c r="B148" t="s">
        <v>3384</v>
      </c>
      <c r="C148">
        <v>2002</v>
      </c>
      <c r="D148" t="s">
        <v>1264</v>
      </c>
      <c r="E148" t="s">
        <v>1295</v>
      </c>
      <c r="F148">
        <v>107</v>
      </c>
      <c r="G148" t="s">
        <v>2038</v>
      </c>
      <c r="H148" t="s">
        <v>27</v>
      </c>
      <c r="I148" t="s">
        <v>361</v>
      </c>
      <c r="J148" t="s">
        <v>51</v>
      </c>
      <c r="K148" t="s">
        <v>3385</v>
      </c>
      <c r="L148" t="s">
        <v>3386</v>
      </c>
      <c r="M148" t="s">
        <v>3387</v>
      </c>
      <c r="N148" t="s">
        <v>821</v>
      </c>
      <c r="O148" t="s">
        <v>3388</v>
      </c>
      <c r="P148" t="s">
        <v>3389</v>
      </c>
      <c r="Q148" t="s">
        <v>3390</v>
      </c>
      <c r="R148">
        <v>6.6</v>
      </c>
      <c r="S148">
        <v>48035</v>
      </c>
      <c r="T148" t="s">
        <v>3391</v>
      </c>
      <c r="U148">
        <v>3115188</v>
      </c>
      <c r="V148">
        <v>128027976</v>
      </c>
      <c r="W148">
        <v>67</v>
      </c>
    </row>
    <row r="149" spans="1:23" x14ac:dyDescent="0.2">
      <c r="A149" t="s">
        <v>4901</v>
      </c>
      <c r="B149" t="s">
        <v>4902</v>
      </c>
      <c r="C149">
        <v>2002</v>
      </c>
      <c r="D149" t="s">
        <v>3796</v>
      </c>
      <c r="E149" t="s">
        <v>2370</v>
      </c>
      <c r="F149">
        <v>132</v>
      </c>
      <c r="G149" t="s">
        <v>4903</v>
      </c>
      <c r="H149" t="s">
        <v>26</v>
      </c>
      <c r="I149" t="s">
        <v>27</v>
      </c>
      <c r="J149" t="s">
        <v>64</v>
      </c>
      <c r="K149" t="s">
        <v>4904</v>
      </c>
      <c r="L149" t="s">
        <v>4905</v>
      </c>
      <c r="M149" t="s">
        <v>4906</v>
      </c>
      <c r="N149" t="s">
        <v>2496</v>
      </c>
      <c r="O149" t="s">
        <v>4907</v>
      </c>
      <c r="P149" t="s">
        <v>4908</v>
      </c>
      <c r="Q149" t="s">
        <v>4909</v>
      </c>
      <c r="R149">
        <v>7.2</v>
      </c>
      <c r="S149">
        <v>13297</v>
      </c>
      <c r="T149" t="s">
        <v>4910</v>
      </c>
      <c r="U149">
        <v>274299</v>
      </c>
      <c r="V149">
        <v>8419052</v>
      </c>
      <c r="W149">
        <v>56</v>
      </c>
    </row>
    <row r="150" spans="1:23" x14ac:dyDescent="0.2">
      <c r="A150" t="s">
        <v>3325</v>
      </c>
      <c r="B150" t="s">
        <v>3326</v>
      </c>
      <c r="C150">
        <v>2000</v>
      </c>
      <c r="D150" s="1">
        <v>36893</v>
      </c>
      <c r="E150" t="s">
        <v>3327</v>
      </c>
      <c r="F150">
        <v>145</v>
      </c>
      <c r="G150" t="s">
        <v>3328</v>
      </c>
      <c r="H150" t="s">
        <v>3329</v>
      </c>
      <c r="I150" t="s">
        <v>3330</v>
      </c>
      <c r="K150" t="s">
        <v>3331</v>
      </c>
      <c r="L150" t="s">
        <v>3332</v>
      </c>
      <c r="M150" t="s">
        <v>3333</v>
      </c>
      <c r="N150" t="s">
        <v>3334</v>
      </c>
      <c r="O150" t="s">
        <v>3335</v>
      </c>
      <c r="P150" t="s">
        <v>3336</v>
      </c>
      <c r="Q150" t="s">
        <v>3337</v>
      </c>
      <c r="R150">
        <v>8.1999999999999993</v>
      </c>
      <c r="S150">
        <v>12377</v>
      </c>
      <c r="T150" t="s">
        <v>3338</v>
      </c>
      <c r="U150">
        <v>25461</v>
      </c>
      <c r="V150">
        <v>25461</v>
      </c>
      <c r="W150">
        <v>60</v>
      </c>
    </row>
    <row r="151" spans="1:23" x14ac:dyDescent="0.2">
      <c r="A151" t="s">
        <v>6286</v>
      </c>
      <c r="B151" t="s">
        <v>6287</v>
      </c>
      <c r="C151">
        <v>2002</v>
      </c>
      <c r="D151" s="1">
        <v>37419</v>
      </c>
      <c r="E151" t="s">
        <v>254</v>
      </c>
      <c r="F151">
        <v>97</v>
      </c>
      <c r="G151" t="s">
        <v>6288</v>
      </c>
      <c r="H151" t="s">
        <v>618</v>
      </c>
      <c r="K151" t="s">
        <v>6289</v>
      </c>
      <c r="L151" t="s">
        <v>6289</v>
      </c>
      <c r="M151" t="s">
        <v>6290</v>
      </c>
      <c r="N151" t="s">
        <v>6291</v>
      </c>
      <c r="O151" t="s">
        <v>6292</v>
      </c>
      <c r="P151" t="s">
        <v>6293</v>
      </c>
      <c r="Q151" t="s">
        <v>6294</v>
      </c>
      <c r="R151">
        <v>7.7</v>
      </c>
      <c r="S151">
        <v>21660</v>
      </c>
      <c r="T151" t="s">
        <v>6295</v>
      </c>
      <c r="U151">
        <v>921847</v>
      </c>
      <c r="V151">
        <v>9564237</v>
      </c>
      <c r="W151">
        <v>118</v>
      </c>
    </row>
    <row r="152" spans="1:23" x14ac:dyDescent="0.2">
      <c r="A152" t="s">
        <v>29305</v>
      </c>
      <c r="B152" t="s">
        <v>29306</v>
      </c>
      <c r="C152">
        <v>2012</v>
      </c>
      <c r="D152" t="s">
        <v>13781</v>
      </c>
      <c r="E152" t="s">
        <v>85</v>
      </c>
      <c r="F152">
        <v>80</v>
      </c>
      <c r="G152" t="s">
        <v>29307</v>
      </c>
      <c r="H152" t="s">
        <v>27</v>
      </c>
      <c r="I152" t="s">
        <v>26</v>
      </c>
      <c r="K152" t="s">
        <v>29308</v>
      </c>
      <c r="L152" t="s">
        <v>29309</v>
      </c>
      <c r="M152" t="s">
        <v>29310</v>
      </c>
      <c r="N152" t="s">
        <v>8437</v>
      </c>
      <c r="O152" t="s">
        <v>29311</v>
      </c>
      <c r="P152" t="s">
        <v>29312</v>
      </c>
      <c r="Q152" t="s">
        <v>29313</v>
      </c>
      <c r="R152">
        <v>7.9</v>
      </c>
      <c r="S152">
        <v>17860</v>
      </c>
      <c r="T152" t="s">
        <v>29314</v>
      </c>
      <c r="U152">
        <v>262075</v>
      </c>
      <c r="V152">
        <v>8111137</v>
      </c>
      <c r="W152">
        <v>53</v>
      </c>
    </row>
    <row r="153" spans="1:23" x14ac:dyDescent="0.2">
      <c r="A153" t="s">
        <v>27980</v>
      </c>
      <c r="B153" t="s">
        <v>27981</v>
      </c>
      <c r="C153">
        <v>2011</v>
      </c>
      <c r="D153" t="s">
        <v>24599</v>
      </c>
      <c r="E153" t="s">
        <v>1658</v>
      </c>
      <c r="F153">
        <v>112</v>
      </c>
      <c r="G153" t="s">
        <v>817</v>
      </c>
      <c r="H153" t="s">
        <v>27</v>
      </c>
      <c r="I153" t="s">
        <v>26</v>
      </c>
      <c r="K153" t="s">
        <v>27982</v>
      </c>
      <c r="L153" t="s">
        <v>27983</v>
      </c>
      <c r="M153" t="s">
        <v>27984</v>
      </c>
      <c r="N153" t="s">
        <v>8518</v>
      </c>
      <c r="O153" t="s">
        <v>27985</v>
      </c>
      <c r="P153" t="s">
        <v>27986</v>
      </c>
      <c r="Q153" t="s">
        <v>27987</v>
      </c>
      <c r="R153">
        <v>8.5</v>
      </c>
      <c r="S153">
        <v>736691</v>
      </c>
      <c r="T153" t="s">
        <v>27988</v>
      </c>
      <c r="U153">
        <v>10198820</v>
      </c>
      <c r="V153">
        <v>426588510</v>
      </c>
      <c r="W153">
        <v>635</v>
      </c>
    </row>
    <row r="154" spans="1:23" x14ac:dyDescent="0.2">
      <c r="A154" t="s">
        <v>33093</v>
      </c>
      <c r="B154" t="s">
        <v>33094</v>
      </c>
      <c r="C154">
        <v>2013</v>
      </c>
      <c r="D154" t="s">
        <v>29982</v>
      </c>
      <c r="E154" t="s">
        <v>176</v>
      </c>
      <c r="F154">
        <v>141</v>
      </c>
      <c r="G154" t="s">
        <v>1920</v>
      </c>
      <c r="H154" t="s">
        <v>64</v>
      </c>
      <c r="I154" t="s">
        <v>934</v>
      </c>
      <c r="J154" t="s">
        <v>308</v>
      </c>
      <c r="K154" t="s">
        <v>10746</v>
      </c>
      <c r="L154" t="s">
        <v>33095</v>
      </c>
      <c r="M154" t="s">
        <v>33096</v>
      </c>
      <c r="N154" t="s">
        <v>10748</v>
      </c>
      <c r="O154" t="s">
        <v>33097</v>
      </c>
      <c r="P154" t="s">
        <v>33098</v>
      </c>
      <c r="Q154" t="s">
        <v>33099</v>
      </c>
      <c r="R154">
        <v>7.8</v>
      </c>
      <c r="S154">
        <v>78853</v>
      </c>
      <c r="T154" t="s">
        <v>33100</v>
      </c>
      <c r="U154">
        <v>2852400</v>
      </c>
      <c r="V154">
        <v>24663082</v>
      </c>
      <c r="W154">
        <v>171</v>
      </c>
    </row>
    <row r="155" spans="1:23" x14ac:dyDescent="0.2">
      <c r="A155" t="s">
        <v>25334</v>
      </c>
      <c r="B155" t="s">
        <v>25335</v>
      </c>
      <c r="C155">
        <v>2011</v>
      </c>
      <c r="D155" t="s">
        <v>15215</v>
      </c>
      <c r="E155" t="s">
        <v>62</v>
      </c>
      <c r="F155">
        <v>102</v>
      </c>
      <c r="G155" t="s">
        <v>1920</v>
      </c>
      <c r="H155" t="s">
        <v>64</v>
      </c>
      <c r="I155" t="s">
        <v>307</v>
      </c>
      <c r="J155" t="s">
        <v>1121</v>
      </c>
      <c r="K155" t="s">
        <v>1921</v>
      </c>
      <c r="L155" t="s">
        <v>25336</v>
      </c>
      <c r="M155" t="s">
        <v>25337</v>
      </c>
      <c r="N155" t="s">
        <v>25338</v>
      </c>
      <c r="O155" t="s">
        <v>25339</v>
      </c>
      <c r="P155" t="s">
        <v>25340</v>
      </c>
      <c r="Q155" t="s">
        <v>25341</v>
      </c>
      <c r="R155">
        <v>6.7</v>
      </c>
      <c r="S155">
        <v>12937</v>
      </c>
      <c r="T155" t="s">
        <v>8028</v>
      </c>
      <c r="U155">
        <v>548115</v>
      </c>
      <c r="V155">
        <v>17877523</v>
      </c>
      <c r="W155">
        <v>37</v>
      </c>
    </row>
    <row r="156" spans="1:23" x14ac:dyDescent="0.2">
      <c r="A156" t="s">
        <v>37307</v>
      </c>
      <c r="B156" t="s">
        <v>37308</v>
      </c>
      <c r="C156">
        <v>2016</v>
      </c>
      <c r="D156" t="s">
        <v>37309</v>
      </c>
      <c r="E156" t="s">
        <v>412</v>
      </c>
      <c r="F156">
        <v>130</v>
      </c>
      <c r="G156" t="s">
        <v>26939</v>
      </c>
      <c r="H156" t="s">
        <v>27</v>
      </c>
      <c r="K156" t="s">
        <v>776</v>
      </c>
      <c r="L156" t="s">
        <v>37310</v>
      </c>
      <c r="M156" t="s">
        <v>37311</v>
      </c>
      <c r="N156" t="s">
        <v>3642</v>
      </c>
      <c r="O156" t="s">
        <v>37312</v>
      </c>
      <c r="P156" t="s">
        <v>37313</v>
      </c>
      <c r="Q156" t="s">
        <v>37314</v>
      </c>
      <c r="R156">
        <v>7.1</v>
      </c>
      <c r="S156">
        <v>59658</v>
      </c>
      <c r="T156" t="s">
        <v>8028</v>
      </c>
      <c r="U156">
        <v>2341534</v>
      </c>
      <c r="V156">
        <v>12748594</v>
      </c>
      <c r="W156">
        <v>185</v>
      </c>
    </row>
    <row r="157" spans="1:23" x14ac:dyDescent="0.2">
      <c r="A157" t="s">
        <v>25454</v>
      </c>
      <c r="B157" t="s">
        <v>25455</v>
      </c>
      <c r="C157">
        <v>2010</v>
      </c>
      <c r="D157" s="1">
        <v>40849</v>
      </c>
      <c r="E157" t="s">
        <v>1522</v>
      </c>
      <c r="F157">
        <v>105</v>
      </c>
      <c r="G157" t="s">
        <v>25456</v>
      </c>
      <c r="H157" t="s">
        <v>27</v>
      </c>
      <c r="I157" t="s">
        <v>26</v>
      </c>
      <c r="J157" t="s">
        <v>308</v>
      </c>
      <c r="K157" t="s">
        <v>14125</v>
      </c>
      <c r="L157" t="s">
        <v>25457</v>
      </c>
      <c r="M157" t="s">
        <v>25458</v>
      </c>
      <c r="N157" t="s">
        <v>5131</v>
      </c>
      <c r="O157" t="s">
        <v>25459</v>
      </c>
      <c r="P157" t="s">
        <v>25460</v>
      </c>
      <c r="Q157" t="s">
        <v>25461</v>
      </c>
      <c r="R157">
        <v>6.7</v>
      </c>
      <c r="S157">
        <v>24996</v>
      </c>
      <c r="T157" t="s">
        <v>25462</v>
      </c>
      <c r="U157">
        <v>504030</v>
      </c>
      <c r="V157">
        <v>57457528</v>
      </c>
      <c r="W157">
        <v>48</v>
      </c>
    </row>
    <row r="158" spans="1:23" x14ac:dyDescent="0.2">
      <c r="A158" t="s">
        <v>38027</v>
      </c>
      <c r="B158" t="s">
        <v>38028</v>
      </c>
      <c r="C158">
        <v>2018</v>
      </c>
      <c r="D158" t="s">
        <v>33776</v>
      </c>
      <c r="E158" t="s">
        <v>766</v>
      </c>
      <c r="F158">
        <v>152</v>
      </c>
      <c r="G158" t="s">
        <v>38029</v>
      </c>
      <c r="H158" t="s">
        <v>26</v>
      </c>
      <c r="I158" t="s">
        <v>307</v>
      </c>
      <c r="J158" t="s">
        <v>64</v>
      </c>
      <c r="K158" t="s">
        <v>924</v>
      </c>
      <c r="L158" t="s">
        <v>38030</v>
      </c>
      <c r="M158" t="s">
        <v>38031</v>
      </c>
      <c r="N158" t="s">
        <v>1760</v>
      </c>
      <c r="O158" t="s">
        <v>38032</v>
      </c>
      <c r="P158" t="s">
        <v>38033</v>
      </c>
      <c r="Q158" t="s">
        <v>38034</v>
      </c>
      <c r="R158">
        <v>6.8</v>
      </c>
      <c r="S158">
        <v>54636</v>
      </c>
      <c r="T158" t="s">
        <v>25462</v>
      </c>
      <c r="U158">
        <v>258106</v>
      </c>
      <c r="V158">
        <v>3126916</v>
      </c>
      <c r="W158">
        <v>382</v>
      </c>
    </row>
    <row r="159" spans="1:23" x14ac:dyDescent="0.2">
      <c r="A159" t="s">
        <v>37614</v>
      </c>
      <c r="B159" t="s">
        <v>37615</v>
      </c>
      <c r="C159">
        <v>2015</v>
      </c>
      <c r="D159" t="s">
        <v>31115</v>
      </c>
      <c r="E159" t="s">
        <v>1325</v>
      </c>
      <c r="F159">
        <v>114</v>
      </c>
      <c r="G159" t="s">
        <v>11211</v>
      </c>
      <c r="H159" t="s">
        <v>27</v>
      </c>
      <c r="I159" t="s">
        <v>307</v>
      </c>
      <c r="K159" t="s">
        <v>15478</v>
      </c>
      <c r="L159" t="s">
        <v>37616</v>
      </c>
      <c r="M159" t="s">
        <v>37617</v>
      </c>
      <c r="N159" t="s">
        <v>37618</v>
      </c>
      <c r="O159" t="s">
        <v>37619</v>
      </c>
      <c r="P159" t="s">
        <v>37620</v>
      </c>
      <c r="Q159" t="s">
        <v>37621</v>
      </c>
      <c r="R159">
        <v>7.1</v>
      </c>
      <c r="S159">
        <v>28743</v>
      </c>
      <c r="T159" t="s">
        <v>37622</v>
      </c>
      <c r="U159">
        <v>127910</v>
      </c>
      <c r="V159">
        <v>15709652</v>
      </c>
      <c r="W159">
        <v>57</v>
      </c>
    </row>
    <row r="160" spans="1:23" x14ac:dyDescent="0.2">
      <c r="A160" t="s">
        <v>31337</v>
      </c>
      <c r="B160" t="s">
        <v>31338</v>
      </c>
      <c r="C160">
        <v>2014</v>
      </c>
      <c r="D160" t="s">
        <v>29881</v>
      </c>
      <c r="E160" t="s">
        <v>8968</v>
      </c>
      <c r="F160">
        <v>90</v>
      </c>
      <c r="G160" t="s">
        <v>31339</v>
      </c>
      <c r="H160" t="s">
        <v>26</v>
      </c>
      <c r="I160" t="s">
        <v>618</v>
      </c>
      <c r="K160" t="s">
        <v>24628</v>
      </c>
      <c r="L160" t="s">
        <v>24629</v>
      </c>
      <c r="M160" t="s">
        <v>31340</v>
      </c>
      <c r="N160" t="s">
        <v>732</v>
      </c>
      <c r="O160" t="s">
        <v>31341</v>
      </c>
      <c r="P160" t="s">
        <v>31342</v>
      </c>
      <c r="Q160" t="s">
        <v>31343</v>
      </c>
      <c r="R160">
        <v>5.4</v>
      </c>
      <c r="S160">
        <v>30659</v>
      </c>
      <c r="T160" t="s">
        <v>19994</v>
      </c>
      <c r="U160">
        <v>24752</v>
      </c>
      <c r="V160">
        <v>7455398</v>
      </c>
      <c r="W160">
        <v>138</v>
      </c>
    </row>
    <row r="161" spans="1:23" x14ac:dyDescent="0.2">
      <c r="A161" t="s">
        <v>5114</v>
      </c>
      <c r="B161" t="s">
        <v>5115</v>
      </c>
      <c r="C161">
        <v>2002</v>
      </c>
      <c r="D161" t="s">
        <v>5116</v>
      </c>
      <c r="E161" t="s">
        <v>5117</v>
      </c>
      <c r="F161">
        <v>111</v>
      </c>
      <c r="G161" t="s">
        <v>2990</v>
      </c>
      <c r="H161" t="s">
        <v>27</v>
      </c>
      <c r="I161" t="s">
        <v>26</v>
      </c>
      <c r="K161" t="s">
        <v>5118</v>
      </c>
      <c r="L161" t="s">
        <v>5119</v>
      </c>
      <c r="M161" t="s">
        <v>5120</v>
      </c>
      <c r="N161" t="s">
        <v>5121</v>
      </c>
      <c r="O161" t="s">
        <v>5122</v>
      </c>
      <c r="P161" t="s">
        <v>5123</v>
      </c>
      <c r="Q161" t="s">
        <v>5124</v>
      </c>
      <c r="R161">
        <v>7.1</v>
      </c>
      <c r="S161">
        <v>28617</v>
      </c>
      <c r="T161" t="s">
        <v>5125</v>
      </c>
      <c r="U161">
        <v>3098776</v>
      </c>
      <c r="V161">
        <v>42426583</v>
      </c>
      <c r="W161">
        <v>168</v>
      </c>
    </row>
    <row r="162" spans="1:23" x14ac:dyDescent="0.2">
      <c r="A162" t="s">
        <v>10296</v>
      </c>
      <c r="B162" t="s">
        <v>10297</v>
      </c>
      <c r="C162">
        <v>2005</v>
      </c>
      <c r="D162" t="s">
        <v>10298</v>
      </c>
      <c r="E162" t="s">
        <v>145</v>
      </c>
      <c r="F162">
        <v>117</v>
      </c>
      <c r="G162" t="s">
        <v>10299</v>
      </c>
      <c r="H162" t="s">
        <v>27</v>
      </c>
      <c r="K162" t="s">
        <v>2203</v>
      </c>
      <c r="L162" t="s">
        <v>2203</v>
      </c>
      <c r="M162" t="s">
        <v>10300</v>
      </c>
      <c r="N162" t="s">
        <v>3002</v>
      </c>
      <c r="O162" t="s">
        <v>10301</v>
      </c>
      <c r="P162" t="s">
        <v>10302</v>
      </c>
      <c r="Q162" t="s">
        <v>10303</v>
      </c>
      <c r="R162">
        <v>7.3</v>
      </c>
      <c r="S162">
        <v>71792</v>
      </c>
      <c r="T162" t="s">
        <v>5125</v>
      </c>
      <c r="U162">
        <v>3647381</v>
      </c>
      <c r="V162">
        <v>16197824</v>
      </c>
      <c r="W162">
        <v>391</v>
      </c>
    </row>
    <row r="163" spans="1:23" x14ac:dyDescent="0.2">
      <c r="A163" t="s">
        <v>15878</v>
      </c>
      <c r="B163" t="s">
        <v>15879</v>
      </c>
      <c r="C163">
        <v>2006</v>
      </c>
      <c r="D163" t="s">
        <v>10696</v>
      </c>
      <c r="E163" t="s">
        <v>145</v>
      </c>
      <c r="F163">
        <v>118</v>
      </c>
      <c r="G163" t="s">
        <v>1920</v>
      </c>
      <c r="H163" t="s">
        <v>64</v>
      </c>
      <c r="I163" t="s">
        <v>787</v>
      </c>
      <c r="K163" t="s">
        <v>2140</v>
      </c>
      <c r="L163" t="s">
        <v>15880</v>
      </c>
      <c r="M163" t="s">
        <v>15881</v>
      </c>
      <c r="N163" t="s">
        <v>15882</v>
      </c>
      <c r="O163" t="s">
        <v>15883</v>
      </c>
      <c r="P163" t="s">
        <v>15884</v>
      </c>
      <c r="Q163" t="s">
        <v>15885</v>
      </c>
      <c r="R163">
        <v>7.4</v>
      </c>
      <c r="S163">
        <v>13738</v>
      </c>
      <c r="T163" t="s">
        <v>5125</v>
      </c>
      <c r="U163">
        <v>152114</v>
      </c>
      <c r="V163">
        <v>6881566</v>
      </c>
      <c r="W163">
        <v>45</v>
      </c>
    </row>
    <row r="164" spans="1:23" x14ac:dyDescent="0.2">
      <c r="A164" t="s">
        <v>41190</v>
      </c>
      <c r="B164" t="s">
        <v>41191</v>
      </c>
      <c r="C164">
        <v>2017</v>
      </c>
      <c r="D164" t="s">
        <v>34830</v>
      </c>
      <c r="E164" t="s">
        <v>4108</v>
      </c>
      <c r="F164">
        <v>110</v>
      </c>
      <c r="G164" t="s">
        <v>2413</v>
      </c>
      <c r="H164" t="s">
        <v>26</v>
      </c>
      <c r="K164" t="s">
        <v>14420</v>
      </c>
      <c r="L164" t="s">
        <v>14420</v>
      </c>
      <c r="M164" t="s">
        <v>41192</v>
      </c>
      <c r="N164" t="s">
        <v>41193</v>
      </c>
      <c r="O164" t="s">
        <v>41194</v>
      </c>
      <c r="P164" t="s">
        <v>41195</v>
      </c>
      <c r="Q164" t="s">
        <v>41196</v>
      </c>
      <c r="R164">
        <v>6.7</v>
      </c>
      <c r="S164">
        <v>22057</v>
      </c>
      <c r="T164" t="s">
        <v>5125</v>
      </c>
      <c r="U164">
        <v>1377</v>
      </c>
      <c r="V164">
        <v>12294931</v>
      </c>
      <c r="W164">
        <v>133</v>
      </c>
    </row>
    <row r="165" spans="1:23" x14ac:dyDescent="0.2">
      <c r="A165" t="s">
        <v>19969</v>
      </c>
      <c r="B165" t="s">
        <v>19970</v>
      </c>
      <c r="C165">
        <v>2012</v>
      </c>
      <c r="D165" s="1">
        <v>41223</v>
      </c>
      <c r="E165" t="s">
        <v>197</v>
      </c>
      <c r="F165">
        <v>93</v>
      </c>
      <c r="G165" t="s">
        <v>19971</v>
      </c>
      <c r="H165" t="s">
        <v>26</v>
      </c>
      <c r="I165" t="s">
        <v>307</v>
      </c>
      <c r="K165" t="s">
        <v>19972</v>
      </c>
      <c r="L165" t="s">
        <v>19973</v>
      </c>
      <c r="M165" t="s">
        <v>19974</v>
      </c>
      <c r="N165" t="s">
        <v>19975</v>
      </c>
      <c r="O165" t="s">
        <v>19976</v>
      </c>
      <c r="P165" t="s">
        <v>19977</v>
      </c>
      <c r="Q165" t="s">
        <v>19978</v>
      </c>
      <c r="R165">
        <v>5.9</v>
      </c>
      <c r="S165">
        <v>90446</v>
      </c>
      <c r="T165" t="s">
        <v>19979</v>
      </c>
      <c r="U165">
        <v>122082</v>
      </c>
      <c r="V165">
        <v>10109659</v>
      </c>
      <c r="W165">
        <v>317</v>
      </c>
    </row>
    <row r="166" spans="1:23" x14ac:dyDescent="0.2">
      <c r="A166" t="s">
        <v>13059</v>
      </c>
      <c r="B166" t="s">
        <v>13060</v>
      </c>
      <c r="C166">
        <v>2006</v>
      </c>
      <c r="D166" t="s">
        <v>9940</v>
      </c>
      <c r="E166" t="s">
        <v>62</v>
      </c>
      <c r="F166">
        <v>121</v>
      </c>
      <c r="G166" t="s">
        <v>2359</v>
      </c>
      <c r="H166" t="s">
        <v>308</v>
      </c>
      <c r="K166" t="s">
        <v>4606</v>
      </c>
      <c r="L166" t="s">
        <v>4606</v>
      </c>
      <c r="M166" t="s">
        <v>13061</v>
      </c>
      <c r="N166" t="s">
        <v>2713</v>
      </c>
      <c r="O166" t="s">
        <v>13062</v>
      </c>
      <c r="P166" t="s">
        <v>13063</v>
      </c>
      <c r="Q166" t="s">
        <v>13064</v>
      </c>
      <c r="R166">
        <v>7.6</v>
      </c>
      <c r="S166">
        <v>93124</v>
      </c>
      <c r="T166" t="s">
        <v>13065</v>
      </c>
      <c r="U166">
        <v>12899867</v>
      </c>
      <c r="V166">
        <v>85585177</v>
      </c>
      <c r="W166">
        <v>248</v>
      </c>
    </row>
    <row r="167" spans="1:23" x14ac:dyDescent="0.2">
      <c r="A167" t="s">
        <v>694</v>
      </c>
      <c r="B167" t="s">
        <v>695</v>
      </c>
      <c r="C167">
        <v>2001</v>
      </c>
      <c r="D167" s="1">
        <v>38332</v>
      </c>
      <c r="E167" t="s">
        <v>696</v>
      </c>
      <c r="F167">
        <v>141</v>
      </c>
      <c r="G167" t="s">
        <v>697</v>
      </c>
      <c r="H167" t="s">
        <v>26</v>
      </c>
      <c r="I167" t="s">
        <v>698</v>
      </c>
      <c r="J167" t="s">
        <v>307</v>
      </c>
      <c r="K167" t="s">
        <v>699</v>
      </c>
      <c r="L167" t="s">
        <v>700</v>
      </c>
      <c r="M167" t="s">
        <v>701</v>
      </c>
      <c r="N167" t="s">
        <v>702</v>
      </c>
      <c r="O167" t="s">
        <v>703</v>
      </c>
      <c r="P167" t="s">
        <v>704</v>
      </c>
      <c r="Q167" t="s">
        <v>705</v>
      </c>
      <c r="R167">
        <v>7.5</v>
      </c>
      <c r="S167">
        <v>12257</v>
      </c>
      <c r="T167" t="s">
        <v>706</v>
      </c>
      <c r="U167">
        <v>6180200</v>
      </c>
      <c r="V167">
        <v>24322180</v>
      </c>
      <c r="W167">
        <v>89</v>
      </c>
    </row>
    <row r="168" spans="1:23" x14ac:dyDescent="0.2">
      <c r="A168" t="s">
        <v>19669</v>
      </c>
      <c r="B168" t="s">
        <v>19670</v>
      </c>
      <c r="C168">
        <v>2010</v>
      </c>
      <c r="D168" t="s">
        <v>19671</v>
      </c>
      <c r="E168" t="s">
        <v>49</v>
      </c>
      <c r="F168">
        <v>106</v>
      </c>
      <c r="G168" t="s">
        <v>19672</v>
      </c>
      <c r="H168" t="s">
        <v>27</v>
      </c>
      <c r="I168" t="s">
        <v>26</v>
      </c>
      <c r="J168" t="s">
        <v>64</v>
      </c>
      <c r="K168" t="s">
        <v>19673</v>
      </c>
      <c r="L168" t="s">
        <v>19674</v>
      </c>
      <c r="M168" t="s">
        <v>19675</v>
      </c>
      <c r="N168" t="s">
        <v>2205</v>
      </c>
      <c r="O168" t="s">
        <v>19676</v>
      </c>
      <c r="P168" t="s">
        <v>19677</v>
      </c>
      <c r="Q168" t="s">
        <v>19678</v>
      </c>
      <c r="R168">
        <v>7.3</v>
      </c>
      <c r="S168">
        <v>20483</v>
      </c>
      <c r="T168" t="s">
        <v>706</v>
      </c>
      <c r="U168">
        <v>1373975</v>
      </c>
      <c r="V168">
        <v>7736632</v>
      </c>
      <c r="W168">
        <v>86</v>
      </c>
    </row>
    <row r="169" spans="1:23" x14ac:dyDescent="0.2">
      <c r="A169" t="s">
        <v>26564</v>
      </c>
      <c r="B169" t="s">
        <v>26565</v>
      </c>
      <c r="C169">
        <v>2010</v>
      </c>
      <c r="D169" s="1">
        <v>41132</v>
      </c>
      <c r="E169" t="s">
        <v>5395</v>
      </c>
      <c r="F169">
        <v>107</v>
      </c>
      <c r="G169" t="s">
        <v>3621</v>
      </c>
      <c r="H169" t="s">
        <v>308</v>
      </c>
      <c r="K169" t="s">
        <v>3649</v>
      </c>
      <c r="L169" t="s">
        <v>3649</v>
      </c>
      <c r="M169" t="s">
        <v>26566</v>
      </c>
      <c r="N169" t="s">
        <v>26567</v>
      </c>
      <c r="O169" t="s">
        <v>26568</v>
      </c>
      <c r="P169" t="s">
        <v>26569</v>
      </c>
      <c r="Q169" t="s">
        <v>26570</v>
      </c>
      <c r="R169">
        <v>6.5</v>
      </c>
      <c r="S169">
        <v>12932</v>
      </c>
      <c r="T169" t="s">
        <v>706</v>
      </c>
      <c r="U169">
        <v>40548</v>
      </c>
      <c r="V169">
        <v>3604598</v>
      </c>
      <c r="W169">
        <v>44</v>
      </c>
    </row>
    <row r="170" spans="1:23" x14ac:dyDescent="0.2">
      <c r="A170" t="s">
        <v>29455</v>
      </c>
      <c r="B170" t="s">
        <v>29456</v>
      </c>
      <c r="C170">
        <v>2011</v>
      </c>
      <c r="D170" t="s">
        <v>29457</v>
      </c>
      <c r="E170" t="s">
        <v>254</v>
      </c>
      <c r="F170">
        <v>108</v>
      </c>
      <c r="G170" t="s">
        <v>817</v>
      </c>
      <c r="H170" t="s">
        <v>27</v>
      </c>
      <c r="I170" t="s">
        <v>74</v>
      </c>
      <c r="K170" t="s">
        <v>29458</v>
      </c>
      <c r="L170" t="s">
        <v>29459</v>
      </c>
      <c r="M170" t="s">
        <v>29460</v>
      </c>
      <c r="N170" t="s">
        <v>2042</v>
      </c>
      <c r="O170" t="s">
        <v>29461</v>
      </c>
      <c r="P170" t="s">
        <v>29462</v>
      </c>
      <c r="Q170" t="s">
        <v>29463</v>
      </c>
      <c r="R170">
        <v>6.6</v>
      </c>
      <c r="S170">
        <v>12443</v>
      </c>
      <c r="T170" t="s">
        <v>706</v>
      </c>
      <c r="U170">
        <v>498584</v>
      </c>
      <c r="V170">
        <v>11597420</v>
      </c>
      <c r="W170">
        <v>22</v>
      </c>
    </row>
    <row r="171" spans="1:23" x14ac:dyDescent="0.2">
      <c r="A171" t="s">
        <v>34724</v>
      </c>
      <c r="B171" t="s">
        <v>34725</v>
      </c>
      <c r="C171">
        <v>2014</v>
      </c>
      <c r="D171" t="s">
        <v>26984</v>
      </c>
      <c r="E171" t="s">
        <v>176</v>
      </c>
      <c r="F171">
        <v>95</v>
      </c>
      <c r="G171" t="s">
        <v>29449</v>
      </c>
      <c r="H171" t="s">
        <v>27</v>
      </c>
      <c r="I171" t="s">
        <v>361</v>
      </c>
      <c r="J171" t="s">
        <v>26</v>
      </c>
      <c r="K171" t="s">
        <v>13979</v>
      </c>
      <c r="L171" t="s">
        <v>13979</v>
      </c>
      <c r="M171" t="s">
        <v>34726</v>
      </c>
      <c r="N171" t="s">
        <v>13490</v>
      </c>
      <c r="O171" t="s">
        <v>34727</v>
      </c>
      <c r="P171" t="s">
        <v>34728</v>
      </c>
      <c r="Q171" t="s">
        <v>34729</v>
      </c>
      <c r="R171">
        <v>7.3</v>
      </c>
      <c r="S171">
        <v>44279</v>
      </c>
      <c r="T171" t="s">
        <v>706</v>
      </c>
      <c r="U171">
        <v>1436243</v>
      </c>
      <c r="V171">
        <v>9016922</v>
      </c>
      <c r="W171">
        <v>131</v>
      </c>
    </row>
    <row r="172" spans="1:23" x14ac:dyDescent="0.2">
      <c r="A172" t="s">
        <v>32844</v>
      </c>
      <c r="B172" t="s">
        <v>32845</v>
      </c>
      <c r="C172">
        <v>2016</v>
      </c>
      <c r="D172" s="1">
        <v>42381</v>
      </c>
      <c r="E172" t="s">
        <v>2337</v>
      </c>
      <c r="F172">
        <v>66</v>
      </c>
      <c r="G172" t="s">
        <v>32846</v>
      </c>
      <c r="H172" t="s">
        <v>27</v>
      </c>
      <c r="I172" t="s">
        <v>26</v>
      </c>
      <c r="K172" t="s">
        <v>32847</v>
      </c>
      <c r="L172" t="s">
        <v>32848</v>
      </c>
      <c r="M172" t="s">
        <v>32849</v>
      </c>
      <c r="N172" t="s">
        <v>32850</v>
      </c>
      <c r="O172" t="s">
        <v>32851</v>
      </c>
      <c r="P172" t="s">
        <v>32852</v>
      </c>
      <c r="Q172" t="s">
        <v>32853</v>
      </c>
      <c r="R172">
        <v>7.8</v>
      </c>
      <c r="S172">
        <v>20699</v>
      </c>
      <c r="T172" t="s">
        <v>32854</v>
      </c>
      <c r="U172">
        <v>309766</v>
      </c>
      <c r="V172">
        <v>5873256</v>
      </c>
      <c r="W172">
        <v>60</v>
      </c>
    </row>
    <row r="173" spans="1:23" x14ac:dyDescent="0.2">
      <c r="A173" t="s">
        <v>35490</v>
      </c>
      <c r="B173" t="s">
        <v>35491</v>
      </c>
      <c r="C173">
        <v>2013</v>
      </c>
      <c r="D173" t="s">
        <v>19386</v>
      </c>
      <c r="E173" t="s">
        <v>964</v>
      </c>
      <c r="F173">
        <v>87</v>
      </c>
      <c r="G173" t="s">
        <v>35492</v>
      </c>
      <c r="H173" t="s">
        <v>12569</v>
      </c>
      <c r="I173" t="s">
        <v>75</v>
      </c>
      <c r="J173" t="s">
        <v>14933</v>
      </c>
      <c r="K173" t="s">
        <v>35493</v>
      </c>
      <c r="L173" t="s">
        <v>35494</v>
      </c>
      <c r="M173" t="s">
        <v>35495</v>
      </c>
      <c r="N173" t="s">
        <v>35496</v>
      </c>
      <c r="O173" t="s">
        <v>35497</v>
      </c>
      <c r="P173" t="s">
        <v>35498</v>
      </c>
      <c r="Q173" t="s">
        <v>35499</v>
      </c>
      <c r="R173">
        <v>8.1999999999999993</v>
      </c>
      <c r="S173">
        <v>37393</v>
      </c>
      <c r="T173" t="s">
        <v>35500</v>
      </c>
      <c r="U173">
        <v>144501</v>
      </c>
      <c r="V173">
        <v>1024132</v>
      </c>
      <c r="W173">
        <v>82</v>
      </c>
    </row>
    <row r="174" spans="1:23" hidden="1" x14ac:dyDescent="0.2">
      <c r="A174" t="s">
        <v>1721</v>
      </c>
      <c r="B174" t="s">
        <v>1722</v>
      </c>
      <c r="C174">
        <v>2000</v>
      </c>
      <c r="D174" t="s">
        <v>765</v>
      </c>
      <c r="E174" t="s">
        <v>412</v>
      </c>
      <c r="F174">
        <v>89</v>
      </c>
      <c r="G174" t="s">
        <v>1723</v>
      </c>
      <c r="H174" t="s">
        <v>26</v>
      </c>
      <c r="I174" t="s">
        <v>308</v>
      </c>
      <c r="K174" t="s">
        <v>1724</v>
      </c>
      <c r="L174" t="s">
        <v>1725</v>
      </c>
      <c r="M174" t="s">
        <v>1726</v>
      </c>
      <c r="N174" t="s">
        <v>1727</v>
      </c>
      <c r="O174" t="s">
        <v>1728</v>
      </c>
      <c r="P174" t="s">
        <v>1729</v>
      </c>
      <c r="Q174" t="s">
        <v>1730</v>
      </c>
      <c r="R174">
        <v>7.3</v>
      </c>
      <c r="S174">
        <v>54107</v>
      </c>
      <c r="U174">
        <v>6946056</v>
      </c>
      <c r="V174">
        <v>10045677</v>
      </c>
      <c r="W174">
        <v>370</v>
      </c>
    </row>
    <row r="175" spans="1:23" x14ac:dyDescent="0.2">
      <c r="A175" t="s">
        <v>33843</v>
      </c>
      <c r="B175" t="s">
        <v>33844</v>
      </c>
      <c r="C175">
        <v>2013</v>
      </c>
      <c r="D175" s="1">
        <v>41883</v>
      </c>
      <c r="E175" t="s">
        <v>1766</v>
      </c>
      <c r="F175">
        <v>111</v>
      </c>
      <c r="G175" t="s">
        <v>1920</v>
      </c>
      <c r="H175" t="s">
        <v>64</v>
      </c>
      <c r="I175" t="s">
        <v>26</v>
      </c>
      <c r="K175" t="s">
        <v>33845</v>
      </c>
      <c r="L175" t="s">
        <v>33846</v>
      </c>
      <c r="M175" t="s">
        <v>33847</v>
      </c>
      <c r="N175" t="s">
        <v>33848</v>
      </c>
      <c r="O175" t="s">
        <v>33848</v>
      </c>
      <c r="P175" t="s">
        <v>33849</v>
      </c>
      <c r="Q175" t="s">
        <v>33850</v>
      </c>
      <c r="R175">
        <v>7.3</v>
      </c>
      <c r="S175">
        <v>11451</v>
      </c>
      <c r="T175" t="s">
        <v>33851</v>
      </c>
      <c r="U175">
        <v>158549</v>
      </c>
      <c r="V175">
        <v>9113941</v>
      </c>
      <c r="W175">
        <v>25</v>
      </c>
    </row>
    <row r="176" spans="1:23" x14ac:dyDescent="0.2">
      <c r="A176" t="s">
        <v>37020</v>
      </c>
      <c r="B176" t="s">
        <v>37021</v>
      </c>
      <c r="C176">
        <v>2015</v>
      </c>
      <c r="D176" t="s">
        <v>35321</v>
      </c>
      <c r="E176" t="s">
        <v>807</v>
      </c>
      <c r="F176">
        <v>105</v>
      </c>
      <c r="G176" t="s">
        <v>37022</v>
      </c>
      <c r="H176" t="s">
        <v>4779</v>
      </c>
      <c r="I176" t="s">
        <v>26</v>
      </c>
      <c r="K176" t="s">
        <v>17048</v>
      </c>
      <c r="L176" t="s">
        <v>37023</v>
      </c>
      <c r="M176" t="s">
        <v>37024</v>
      </c>
      <c r="N176" t="s">
        <v>37025</v>
      </c>
      <c r="O176" t="s">
        <v>37026</v>
      </c>
      <c r="P176" t="s">
        <v>37027</v>
      </c>
      <c r="Q176" t="s">
        <v>37028</v>
      </c>
      <c r="R176">
        <v>6.7</v>
      </c>
      <c r="S176">
        <v>32203</v>
      </c>
      <c r="T176" t="s">
        <v>33851</v>
      </c>
      <c r="U176">
        <v>177404</v>
      </c>
      <c r="V176">
        <v>12975143</v>
      </c>
      <c r="W176">
        <v>131</v>
      </c>
    </row>
    <row r="177" spans="1:23" hidden="1" x14ac:dyDescent="0.2">
      <c r="A177" t="s">
        <v>1749</v>
      </c>
      <c r="B177" t="s">
        <v>1750</v>
      </c>
      <c r="C177">
        <v>2000</v>
      </c>
      <c r="D177" s="1">
        <v>36870</v>
      </c>
      <c r="E177" t="s">
        <v>567</v>
      </c>
      <c r="F177">
        <v>135</v>
      </c>
      <c r="G177" t="s">
        <v>697</v>
      </c>
      <c r="H177" t="s">
        <v>307</v>
      </c>
      <c r="K177" t="s">
        <v>1751</v>
      </c>
      <c r="L177" t="s">
        <v>1751</v>
      </c>
      <c r="M177" t="s">
        <v>1752</v>
      </c>
      <c r="N177" t="s">
        <v>1411</v>
      </c>
      <c r="O177" t="s">
        <v>1412</v>
      </c>
      <c r="P177" t="s">
        <v>1753</v>
      </c>
      <c r="Q177" t="s">
        <v>1754</v>
      </c>
      <c r="R177">
        <v>7.5</v>
      </c>
      <c r="S177">
        <v>13979</v>
      </c>
      <c r="U177">
        <v>872091</v>
      </c>
      <c r="V177">
        <v>1017667</v>
      </c>
      <c r="W177">
        <v>153</v>
      </c>
    </row>
    <row r="178" spans="1:23" x14ac:dyDescent="0.2">
      <c r="A178" t="s">
        <v>7636</v>
      </c>
      <c r="B178" t="s">
        <v>7637</v>
      </c>
      <c r="C178">
        <v>2004</v>
      </c>
      <c r="D178" s="1">
        <v>37996</v>
      </c>
      <c r="E178" t="s">
        <v>7638</v>
      </c>
      <c r="F178">
        <v>109</v>
      </c>
      <c r="G178" t="s">
        <v>6882</v>
      </c>
      <c r="H178" t="s">
        <v>26</v>
      </c>
      <c r="I178" t="s">
        <v>2073</v>
      </c>
      <c r="J178" t="s">
        <v>27</v>
      </c>
      <c r="K178" t="s">
        <v>2185</v>
      </c>
      <c r="L178" t="s">
        <v>7639</v>
      </c>
      <c r="M178" t="s">
        <v>7640</v>
      </c>
      <c r="N178" t="s">
        <v>1942</v>
      </c>
      <c r="O178" t="s">
        <v>7641</v>
      </c>
      <c r="P178" t="s">
        <v>7642</v>
      </c>
      <c r="Q178" t="s">
        <v>7643</v>
      </c>
      <c r="R178">
        <v>7.1</v>
      </c>
      <c r="S178">
        <v>14246</v>
      </c>
      <c r="T178" t="s">
        <v>7644</v>
      </c>
      <c r="U178">
        <v>19176754</v>
      </c>
      <c r="V178">
        <v>62174008</v>
      </c>
      <c r="W178">
        <v>132</v>
      </c>
    </row>
    <row r="179" spans="1:23" x14ac:dyDescent="0.2">
      <c r="A179" t="s">
        <v>19923</v>
      </c>
      <c r="B179" t="s">
        <v>19924</v>
      </c>
      <c r="C179">
        <v>2007</v>
      </c>
      <c r="D179" t="s">
        <v>11642</v>
      </c>
      <c r="E179" t="s">
        <v>176</v>
      </c>
      <c r="F179">
        <v>113</v>
      </c>
      <c r="G179" t="s">
        <v>19925</v>
      </c>
      <c r="H179" t="s">
        <v>1419</v>
      </c>
      <c r="K179" t="s">
        <v>19926</v>
      </c>
      <c r="L179" t="s">
        <v>19926</v>
      </c>
      <c r="M179" t="s">
        <v>19927</v>
      </c>
      <c r="N179" t="s">
        <v>19928</v>
      </c>
      <c r="O179" t="s">
        <v>19929</v>
      </c>
      <c r="P179" t="s">
        <v>19930</v>
      </c>
      <c r="Q179" t="s">
        <v>19931</v>
      </c>
      <c r="R179">
        <v>7.9</v>
      </c>
      <c r="S179">
        <v>55495</v>
      </c>
      <c r="T179" t="s">
        <v>19932</v>
      </c>
      <c r="U179">
        <v>1198208</v>
      </c>
      <c r="V179">
        <v>10174839</v>
      </c>
      <c r="W179">
        <v>188</v>
      </c>
    </row>
    <row r="180" spans="1:23" x14ac:dyDescent="0.2">
      <c r="A180" t="s">
        <v>42134</v>
      </c>
      <c r="B180" t="s">
        <v>42135</v>
      </c>
      <c r="C180">
        <v>2017</v>
      </c>
      <c r="D180" t="s">
        <v>24282</v>
      </c>
      <c r="E180" t="s">
        <v>473</v>
      </c>
      <c r="F180">
        <v>118</v>
      </c>
      <c r="G180" t="s">
        <v>42136</v>
      </c>
      <c r="H180" t="s">
        <v>307</v>
      </c>
      <c r="K180" t="s">
        <v>11277</v>
      </c>
      <c r="L180" t="s">
        <v>11277</v>
      </c>
      <c r="M180" t="s">
        <v>42137</v>
      </c>
      <c r="N180" t="s">
        <v>42138</v>
      </c>
      <c r="O180" t="s">
        <v>42139</v>
      </c>
      <c r="P180" t="s">
        <v>42140</v>
      </c>
      <c r="Q180" t="s">
        <v>42141</v>
      </c>
      <c r="R180">
        <v>7.4</v>
      </c>
      <c r="S180">
        <v>12028</v>
      </c>
      <c r="T180" t="s">
        <v>42142</v>
      </c>
      <c r="U180">
        <v>109226</v>
      </c>
      <c r="V180">
        <v>1196669</v>
      </c>
      <c r="W180">
        <v>72</v>
      </c>
    </row>
    <row r="181" spans="1:23" x14ac:dyDescent="0.2">
      <c r="A181" t="s">
        <v>19727</v>
      </c>
      <c r="B181" t="s">
        <v>19728</v>
      </c>
      <c r="C181">
        <v>2008</v>
      </c>
      <c r="D181" t="s">
        <v>19729</v>
      </c>
      <c r="E181" t="s">
        <v>933</v>
      </c>
      <c r="F181">
        <v>110</v>
      </c>
      <c r="G181" t="s">
        <v>1920</v>
      </c>
      <c r="H181" t="s">
        <v>64</v>
      </c>
      <c r="I181" t="s">
        <v>26</v>
      </c>
      <c r="K181" t="s">
        <v>10746</v>
      </c>
      <c r="L181" t="s">
        <v>10746</v>
      </c>
      <c r="M181" t="s">
        <v>19730</v>
      </c>
      <c r="N181" t="s">
        <v>10748</v>
      </c>
      <c r="O181" t="s">
        <v>19731</v>
      </c>
      <c r="P181" t="s">
        <v>19732</v>
      </c>
      <c r="Q181" t="s">
        <v>19733</v>
      </c>
      <c r="R181">
        <v>7.3</v>
      </c>
      <c r="S181">
        <v>15688</v>
      </c>
      <c r="T181" t="s">
        <v>19734</v>
      </c>
      <c r="U181">
        <v>240159</v>
      </c>
      <c r="V181">
        <v>11260366</v>
      </c>
      <c r="W181">
        <v>50</v>
      </c>
    </row>
    <row r="182" spans="1:23" x14ac:dyDescent="0.2">
      <c r="A182" t="s">
        <v>9264</v>
      </c>
      <c r="B182" t="s">
        <v>9265</v>
      </c>
      <c r="C182">
        <v>2004</v>
      </c>
      <c r="D182" t="s">
        <v>2089</v>
      </c>
      <c r="E182" t="s">
        <v>1686</v>
      </c>
      <c r="F182">
        <v>97</v>
      </c>
      <c r="G182" t="s">
        <v>9266</v>
      </c>
      <c r="H182" t="s">
        <v>27</v>
      </c>
      <c r="K182" t="s">
        <v>9267</v>
      </c>
      <c r="L182" t="s">
        <v>9268</v>
      </c>
      <c r="M182" t="s">
        <v>9269</v>
      </c>
      <c r="N182" t="s">
        <v>9270</v>
      </c>
      <c r="O182" t="s">
        <v>9271</v>
      </c>
      <c r="P182" t="s">
        <v>9272</v>
      </c>
      <c r="Q182" t="s">
        <v>9273</v>
      </c>
      <c r="R182">
        <v>7.9</v>
      </c>
      <c r="S182">
        <v>56233</v>
      </c>
      <c r="T182" t="s">
        <v>9274</v>
      </c>
      <c r="U182">
        <v>3635164</v>
      </c>
      <c r="V182">
        <v>88385944</v>
      </c>
      <c r="W182">
        <v>124</v>
      </c>
    </row>
    <row r="183" spans="1:23" x14ac:dyDescent="0.2">
      <c r="A183" t="s">
        <v>29671</v>
      </c>
      <c r="B183" t="s">
        <v>29672</v>
      </c>
      <c r="C183">
        <v>2012</v>
      </c>
      <c r="D183" t="s">
        <v>13781</v>
      </c>
      <c r="E183" t="s">
        <v>254</v>
      </c>
      <c r="F183">
        <v>116</v>
      </c>
      <c r="G183" t="s">
        <v>29673</v>
      </c>
      <c r="H183" t="s">
        <v>26</v>
      </c>
      <c r="I183" t="s">
        <v>496</v>
      </c>
      <c r="J183" t="s">
        <v>64</v>
      </c>
      <c r="K183" t="s">
        <v>10222</v>
      </c>
      <c r="L183" t="s">
        <v>24104</v>
      </c>
      <c r="M183" t="s">
        <v>29674</v>
      </c>
      <c r="N183" t="s">
        <v>29675</v>
      </c>
      <c r="O183" t="s">
        <v>29676</v>
      </c>
      <c r="P183" t="s">
        <v>29677</v>
      </c>
      <c r="Q183" t="s">
        <v>29678</v>
      </c>
      <c r="R183">
        <v>6.5</v>
      </c>
      <c r="S183">
        <v>12969</v>
      </c>
      <c r="T183" t="s">
        <v>9274</v>
      </c>
      <c r="U183">
        <v>1631709</v>
      </c>
      <c r="V183">
        <v>16722143</v>
      </c>
      <c r="W183">
        <v>49</v>
      </c>
    </row>
    <row r="184" spans="1:23" hidden="1" x14ac:dyDescent="0.2">
      <c r="A184" t="s">
        <v>1809</v>
      </c>
      <c r="B184" t="s">
        <v>1810</v>
      </c>
      <c r="C184">
        <v>2000</v>
      </c>
      <c r="D184" s="1">
        <v>37109</v>
      </c>
      <c r="E184" t="s">
        <v>1811</v>
      </c>
      <c r="F184">
        <v>82</v>
      </c>
      <c r="G184" t="s">
        <v>1561</v>
      </c>
      <c r="H184" t="s">
        <v>26</v>
      </c>
      <c r="I184" t="s">
        <v>308</v>
      </c>
      <c r="K184" t="s">
        <v>1812</v>
      </c>
      <c r="L184" t="s">
        <v>1813</v>
      </c>
      <c r="M184" t="s">
        <v>1814</v>
      </c>
      <c r="N184" t="s">
        <v>1815</v>
      </c>
      <c r="O184" t="s">
        <v>1816</v>
      </c>
      <c r="P184" t="s">
        <v>1817</v>
      </c>
      <c r="Q184" t="s">
        <v>1818</v>
      </c>
      <c r="R184">
        <v>5.6</v>
      </c>
      <c r="S184">
        <v>12256</v>
      </c>
      <c r="T184" t="s">
        <v>1819</v>
      </c>
      <c r="V184">
        <v>15932</v>
      </c>
      <c r="W184">
        <v>105</v>
      </c>
    </row>
    <row r="185" spans="1:23" x14ac:dyDescent="0.2">
      <c r="A185" t="s">
        <v>5126</v>
      </c>
      <c r="B185" t="s">
        <v>5127</v>
      </c>
      <c r="C185">
        <v>2002</v>
      </c>
      <c r="D185" t="s">
        <v>2223</v>
      </c>
      <c r="E185" t="s">
        <v>254</v>
      </c>
      <c r="F185">
        <v>122</v>
      </c>
      <c r="G185" t="s">
        <v>5128</v>
      </c>
      <c r="H185" t="s">
        <v>27</v>
      </c>
      <c r="I185" t="s">
        <v>308</v>
      </c>
      <c r="J185" t="s">
        <v>26</v>
      </c>
      <c r="K185" t="s">
        <v>5129</v>
      </c>
      <c r="L185" t="s">
        <v>5129</v>
      </c>
      <c r="M185" t="s">
        <v>5130</v>
      </c>
      <c r="N185" t="s">
        <v>5131</v>
      </c>
      <c r="O185" t="s">
        <v>5132</v>
      </c>
      <c r="P185" t="s">
        <v>5133</v>
      </c>
      <c r="Q185" t="s">
        <v>5134</v>
      </c>
      <c r="R185">
        <v>7.3</v>
      </c>
      <c r="S185">
        <v>39011</v>
      </c>
      <c r="T185" t="s">
        <v>5135</v>
      </c>
      <c r="U185">
        <v>3897799</v>
      </c>
      <c r="V185">
        <v>33272835</v>
      </c>
      <c r="W185">
        <v>154</v>
      </c>
    </row>
    <row r="186" spans="1:23" hidden="1" x14ac:dyDescent="0.2">
      <c r="A186" t="s">
        <v>1828</v>
      </c>
      <c r="B186" t="s">
        <v>1829</v>
      </c>
      <c r="C186">
        <v>2000</v>
      </c>
      <c r="D186" s="1">
        <v>37804</v>
      </c>
      <c r="E186" t="s">
        <v>1830</v>
      </c>
      <c r="F186">
        <v>101</v>
      </c>
      <c r="G186" t="s">
        <v>1831</v>
      </c>
      <c r="H186" t="s">
        <v>26</v>
      </c>
      <c r="K186" t="s">
        <v>1832</v>
      </c>
      <c r="L186" t="s">
        <v>1833</v>
      </c>
      <c r="M186" t="s">
        <v>1834</v>
      </c>
      <c r="N186" t="s">
        <v>749</v>
      </c>
      <c r="O186" t="s">
        <v>1835</v>
      </c>
      <c r="P186" t="s">
        <v>1836</v>
      </c>
      <c r="Q186" t="s">
        <v>1837</v>
      </c>
      <c r="R186">
        <v>7.1</v>
      </c>
      <c r="S186">
        <v>15126</v>
      </c>
      <c r="U186">
        <v>2552992</v>
      </c>
      <c r="V186">
        <v>16575074</v>
      </c>
      <c r="W186">
        <v>197</v>
      </c>
    </row>
    <row r="187" spans="1:23" x14ac:dyDescent="0.2">
      <c r="A187" t="s">
        <v>11427</v>
      </c>
      <c r="B187" t="s">
        <v>11428</v>
      </c>
      <c r="C187">
        <v>2005</v>
      </c>
      <c r="D187" s="1">
        <v>38667</v>
      </c>
      <c r="E187" t="s">
        <v>11353</v>
      </c>
      <c r="F187">
        <v>108</v>
      </c>
      <c r="G187" t="s">
        <v>817</v>
      </c>
      <c r="H187" t="s">
        <v>27</v>
      </c>
      <c r="I187" t="s">
        <v>26</v>
      </c>
      <c r="J187" t="s">
        <v>75</v>
      </c>
      <c r="K187" t="s">
        <v>4514</v>
      </c>
      <c r="L187" t="s">
        <v>4515</v>
      </c>
      <c r="M187" t="s">
        <v>11429</v>
      </c>
      <c r="N187" t="s">
        <v>5131</v>
      </c>
      <c r="O187" t="s">
        <v>11430</v>
      </c>
      <c r="P187" t="s">
        <v>11431</v>
      </c>
      <c r="Q187" t="s">
        <v>11432</v>
      </c>
      <c r="R187">
        <v>7.3</v>
      </c>
      <c r="S187">
        <v>18573</v>
      </c>
      <c r="T187" t="s">
        <v>5135</v>
      </c>
      <c r="U187">
        <v>1023424</v>
      </c>
      <c r="V187">
        <v>11757109</v>
      </c>
      <c r="W187">
        <v>79</v>
      </c>
    </row>
    <row r="188" spans="1:23" x14ac:dyDescent="0.2">
      <c r="A188" t="s">
        <v>29769</v>
      </c>
      <c r="B188" t="s">
        <v>29770</v>
      </c>
      <c r="C188">
        <v>2014</v>
      </c>
      <c r="D188" t="s">
        <v>29771</v>
      </c>
      <c r="E188" t="s">
        <v>867</v>
      </c>
      <c r="F188">
        <v>93</v>
      </c>
      <c r="G188" t="s">
        <v>29772</v>
      </c>
      <c r="H188" t="s">
        <v>26</v>
      </c>
      <c r="I188" t="s">
        <v>2225</v>
      </c>
      <c r="K188" t="s">
        <v>29773</v>
      </c>
      <c r="L188" t="s">
        <v>29774</v>
      </c>
      <c r="M188" t="s">
        <v>29775</v>
      </c>
      <c r="N188" t="s">
        <v>29776</v>
      </c>
      <c r="O188" t="s">
        <v>29777</v>
      </c>
      <c r="P188" t="s">
        <v>29778</v>
      </c>
      <c r="Q188" t="s">
        <v>29779</v>
      </c>
      <c r="R188">
        <v>8.1</v>
      </c>
      <c r="S188">
        <v>49220</v>
      </c>
      <c r="T188" t="s">
        <v>5135</v>
      </c>
      <c r="U188">
        <v>857522</v>
      </c>
      <c r="V188">
        <v>4190884</v>
      </c>
      <c r="W188">
        <v>129</v>
      </c>
    </row>
    <row r="189" spans="1:23" x14ac:dyDescent="0.2">
      <c r="A189" t="s">
        <v>32315</v>
      </c>
      <c r="B189" t="s">
        <v>32316</v>
      </c>
      <c r="C189">
        <v>2013</v>
      </c>
      <c r="D189" t="s">
        <v>15294</v>
      </c>
      <c r="E189" t="s">
        <v>1045</v>
      </c>
      <c r="F189">
        <v>90</v>
      </c>
      <c r="G189" t="s">
        <v>2359</v>
      </c>
      <c r="H189" t="s">
        <v>308</v>
      </c>
      <c r="K189" t="s">
        <v>4606</v>
      </c>
      <c r="L189" t="s">
        <v>4606</v>
      </c>
      <c r="M189" t="s">
        <v>32317</v>
      </c>
      <c r="N189" t="s">
        <v>2278</v>
      </c>
      <c r="O189" t="s">
        <v>32318</v>
      </c>
      <c r="P189" t="s">
        <v>32319</v>
      </c>
      <c r="Q189" t="s">
        <v>32320</v>
      </c>
      <c r="R189">
        <v>5.6</v>
      </c>
      <c r="S189">
        <v>21524</v>
      </c>
      <c r="T189" t="s">
        <v>20328</v>
      </c>
      <c r="U189">
        <v>1368119</v>
      </c>
      <c r="V189">
        <v>21245677</v>
      </c>
      <c r="W189">
        <v>67</v>
      </c>
    </row>
    <row r="190" spans="1:23" hidden="1" x14ac:dyDescent="0.2">
      <c r="A190" t="s">
        <v>1867</v>
      </c>
      <c r="B190" t="s">
        <v>1868</v>
      </c>
      <c r="C190">
        <v>2000</v>
      </c>
      <c r="D190" t="s">
        <v>974</v>
      </c>
      <c r="E190" t="s">
        <v>38</v>
      </c>
      <c r="F190">
        <v>100</v>
      </c>
      <c r="G190" t="s">
        <v>1869</v>
      </c>
      <c r="H190" t="s">
        <v>26</v>
      </c>
      <c r="I190" t="s">
        <v>1870</v>
      </c>
      <c r="J190" t="s">
        <v>75</v>
      </c>
      <c r="K190" t="s">
        <v>1871</v>
      </c>
      <c r="L190" t="s">
        <v>1871</v>
      </c>
      <c r="M190" t="s">
        <v>1872</v>
      </c>
      <c r="N190" t="s">
        <v>1873</v>
      </c>
      <c r="O190" t="s">
        <v>1874</v>
      </c>
      <c r="P190" t="s">
        <v>1875</v>
      </c>
      <c r="Q190" t="s">
        <v>1876</v>
      </c>
      <c r="R190">
        <v>6.2</v>
      </c>
      <c r="S190">
        <v>14036</v>
      </c>
      <c r="U190">
        <v>747092</v>
      </c>
      <c r="V190">
        <v>1322763</v>
      </c>
      <c r="W190">
        <v>113</v>
      </c>
    </row>
    <row r="191" spans="1:23" x14ac:dyDescent="0.2">
      <c r="A191" t="s">
        <v>36088</v>
      </c>
      <c r="B191" t="s">
        <v>36089</v>
      </c>
      <c r="C191">
        <v>2017</v>
      </c>
      <c r="D191" t="s">
        <v>36090</v>
      </c>
      <c r="E191" t="s">
        <v>36091</v>
      </c>
      <c r="F191">
        <v>94</v>
      </c>
      <c r="G191" t="s">
        <v>36092</v>
      </c>
      <c r="H191" t="s">
        <v>26</v>
      </c>
      <c r="K191" t="s">
        <v>36093</v>
      </c>
      <c r="L191" t="s">
        <v>36093</v>
      </c>
      <c r="M191" t="s">
        <v>36094</v>
      </c>
      <c r="N191" t="s">
        <v>36095</v>
      </c>
      <c r="O191" t="s">
        <v>36096</v>
      </c>
      <c r="P191" t="s">
        <v>36097</v>
      </c>
      <c r="Q191" t="s">
        <v>36098</v>
      </c>
      <c r="R191">
        <v>7.8</v>
      </c>
      <c r="S191">
        <v>48412</v>
      </c>
      <c r="T191" t="s">
        <v>20328</v>
      </c>
      <c r="U191">
        <v>6735118</v>
      </c>
      <c r="V191">
        <v>42187665</v>
      </c>
      <c r="W191">
        <v>205</v>
      </c>
    </row>
    <row r="192" spans="1:23" x14ac:dyDescent="0.2">
      <c r="A192" t="s">
        <v>37351</v>
      </c>
      <c r="B192" t="s">
        <v>37352</v>
      </c>
      <c r="C192">
        <v>2016</v>
      </c>
      <c r="D192" s="1">
        <v>42833</v>
      </c>
      <c r="E192" t="s">
        <v>108</v>
      </c>
      <c r="F192">
        <v>115</v>
      </c>
      <c r="G192" t="s">
        <v>37353</v>
      </c>
      <c r="H192" t="s">
        <v>26</v>
      </c>
      <c r="K192" t="s">
        <v>37354</v>
      </c>
      <c r="L192" t="s">
        <v>37355</v>
      </c>
      <c r="M192" t="s">
        <v>37356</v>
      </c>
      <c r="N192" t="s">
        <v>20109</v>
      </c>
      <c r="O192" t="s">
        <v>37357</v>
      </c>
      <c r="P192" t="s">
        <v>37358</v>
      </c>
      <c r="Q192" t="s">
        <v>37359</v>
      </c>
      <c r="R192">
        <v>7.6</v>
      </c>
      <c r="S192">
        <v>15255</v>
      </c>
      <c r="T192" t="s">
        <v>37360</v>
      </c>
      <c r="U192">
        <v>6170998</v>
      </c>
      <c r="V192">
        <v>9733932</v>
      </c>
      <c r="W192">
        <v>103</v>
      </c>
    </row>
    <row r="193" spans="1:23" x14ac:dyDescent="0.2">
      <c r="A193" t="s">
        <v>5877</v>
      </c>
      <c r="B193" t="s">
        <v>5878</v>
      </c>
      <c r="C193">
        <v>2003</v>
      </c>
      <c r="D193" s="1">
        <v>37869</v>
      </c>
      <c r="E193" t="s">
        <v>254</v>
      </c>
      <c r="F193">
        <v>121</v>
      </c>
      <c r="G193" t="s">
        <v>697</v>
      </c>
      <c r="H193" t="s">
        <v>307</v>
      </c>
      <c r="I193" t="s">
        <v>26</v>
      </c>
      <c r="J193" t="s">
        <v>75</v>
      </c>
      <c r="K193" t="s">
        <v>5879</v>
      </c>
      <c r="L193" t="s">
        <v>5880</v>
      </c>
      <c r="M193" t="s">
        <v>5881</v>
      </c>
      <c r="N193" t="s">
        <v>5882</v>
      </c>
      <c r="O193" t="s">
        <v>5883</v>
      </c>
      <c r="P193" t="s">
        <v>5884</v>
      </c>
      <c r="Q193" t="s">
        <v>5885</v>
      </c>
      <c r="R193">
        <v>7.7</v>
      </c>
      <c r="S193">
        <v>135715</v>
      </c>
      <c r="T193" t="s">
        <v>5886</v>
      </c>
      <c r="U193">
        <v>4064200</v>
      </c>
      <c r="V193">
        <v>79316957</v>
      </c>
      <c r="W193">
        <v>243</v>
      </c>
    </row>
    <row r="194" spans="1:23" x14ac:dyDescent="0.2">
      <c r="A194" t="s">
        <v>10504</v>
      </c>
      <c r="B194" t="s">
        <v>10505</v>
      </c>
      <c r="C194">
        <v>2004</v>
      </c>
      <c r="D194" s="1">
        <v>38568</v>
      </c>
      <c r="E194" t="s">
        <v>1015</v>
      </c>
      <c r="F194">
        <v>105</v>
      </c>
      <c r="G194" t="s">
        <v>10506</v>
      </c>
      <c r="H194" t="s">
        <v>308</v>
      </c>
      <c r="K194" t="s">
        <v>3649</v>
      </c>
      <c r="L194" t="s">
        <v>3650</v>
      </c>
      <c r="M194" t="s">
        <v>10507</v>
      </c>
      <c r="N194" t="s">
        <v>10508</v>
      </c>
      <c r="O194" t="s">
        <v>10509</v>
      </c>
      <c r="P194" t="s">
        <v>10510</v>
      </c>
      <c r="Q194" t="s">
        <v>10511</v>
      </c>
      <c r="R194">
        <v>7.1</v>
      </c>
      <c r="S194">
        <v>11258</v>
      </c>
      <c r="T194" t="s">
        <v>10512</v>
      </c>
      <c r="U194">
        <v>418843</v>
      </c>
      <c r="V194">
        <v>9042432</v>
      </c>
      <c r="W194">
        <v>31</v>
      </c>
    </row>
    <row r="195" spans="1:23" x14ac:dyDescent="0.2">
      <c r="A195" t="s">
        <v>34577</v>
      </c>
      <c r="B195" t="s">
        <v>34578</v>
      </c>
      <c r="C195">
        <v>2014</v>
      </c>
      <c r="D195" t="s">
        <v>27315</v>
      </c>
      <c r="E195" t="s">
        <v>1103</v>
      </c>
      <c r="F195">
        <v>116</v>
      </c>
      <c r="G195" t="s">
        <v>28593</v>
      </c>
      <c r="H195" t="s">
        <v>4779</v>
      </c>
      <c r="I195" t="s">
        <v>74</v>
      </c>
      <c r="J195" t="s">
        <v>496</v>
      </c>
      <c r="K195" t="s">
        <v>34579</v>
      </c>
      <c r="L195" t="s">
        <v>34580</v>
      </c>
      <c r="M195" t="s">
        <v>34581</v>
      </c>
      <c r="N195" t="s">
        <v>1786</v>
      </c>
      <c r="O195" t="s">
        <v>34582</v>
      </c>
      <c r="P195" t="s">
        <v>34583</v>
      </c>
      <c r="Q195" t="s">
        <v>34584</v>
      </c>
      <c r="R195">
        <v>7.2</v>
      </c>
      <c r="S195">
        <v>24033</v>
      </c>
      <c r="T195" t="s">
        <v>34585</v>
      </c>
      <c r="U195">
        <v>50251</v>
      </c>
      <c r="V195">
        <v>904446</v>
      </c>
      <c r="W195">
        <v>75</v>
      </c>
    </row>
    <row r="196" spans="1:23" hidden="1" x14ac:dyDescent="0.2">
      <c r="A196" t="s">
        <v>1918</v>
      </c>
      <c r="B196" t="s">
        <v>1919</v>
      </c>
      <c r="C196">
        <v>2001</v>
      </c>
      <c r="D196" s="1">
        <v>37137</v>
      </c>
      <c r="E196" t="s">
        <v>176</v>
      </c>
      <c r="F196">
        <v>99</v>
      </c>
      <c r="G196" t="s">
        <v>1920</v>
      </c>
      <c r="H196" t="s">
        <v>64</v>
      </c>
      <c r="I196" t="s">
        <v>1121</v>
      </c>
      <c r="K196" t="s">
        <v>1921</v>
      </c>
      <c r="L196" t="s">
        <v>1922</v>
      </c>
      <c r="M196" t="s">
        <v>1923</v>
      </c>
      <c r="N196" t="s">
        <v>1921</v>
      </c>
      <c r="O196" t="s">
        <v>1924</v>
      </c>
      <c r="P196" t="s">
        <v>1925</v>
      </c>
      <c r="Q196" t="s">
        <v>1926</v>
      </c>
      <c r="R196">
        <v>7.3</v>
      </c>
      <c r="S196">
        <v>17324</v>
      </c>
      <c r="U196">
        <v>1016340</v>
      </c>
      <c r="V196">
        <v>11767402</v>
      </c>
      <c r="W196">
        <v>90</v>
      </c>
    </row>
    <row r="197" spans="1:23" hidden="1" x14ac:dyDescent="0.2">
      <c r="A197" t="s">
        <v>1927</v>
      </c>
      <c r="B197" t="s">
        <v>1928</v>
      </c>
      <c r="C197">
        <v>2002</v>
      </c>
      <c r="D197" s="1">
        <v>37718</v>
      </c>
      <c r="E197" t="s">
        <v>176</v>
      </c>
      <c r="F197">
        <v>93</v>
      </c>
      <c r="G197" t="s">
        <v>1929</v>
      </c>
      <c r="H197" t="s">
        <v>26</v>
      </c>
      <c r="K197" t="s">
        <v>1930</v>
      </c>
      <c r="L197" t="s">
        <v>1931</v>
      </c>
      <c r="M197" t="s">
        <v>1932</v>
      </c>
      <c r="N197" t="s">
        <v>1933</v>
      </c>
      <c r="O197" t="s">
        <v>1934</v>
      </c>
      <c r="P197" t="s">
        <v>1935</v>
      </c>
      <c r="Q197" t="s">
        <v>1936</v>
      </c>
      <c r="R197">
        <v>5.9</v>
      </c>
      <c r="S197">
        <v>28525</v>
      </c>
      <c r="V197">
        <v>1058905</v>
      </c>
      <c r="W197">
        <v>163</v>
      </c>
    </row>
    <row r="198" spans="1:23" x14ac:dyDescent="0.2">
      <c r="A198" t="s">
        <v>12056</v>
      </c>
      <c r="B198" t="s">
        <v>12057</v>
      </c>
      <c r="C198">
        <v>2007</v>
      </c>
      <c r="D198" t="s">
        <v>8707</v>
      </c>
      <c r="E198" t="s">
        <v>3573</v>
      </c>
      <c r="F198">
        <v>122</v>
      </c>
      <c r="G198" t="s">
        <v>12058</v>
      </c>
      <c r="H198" t="s">
        <v>26</v>
      </c>
      <c r="K198" t="s">
        <v>12059</v>
      </c>
      <c r="L198" t="s">
        <v>12060</v>
      </c>
      <c r="M198" t="s">
        <v>12061</v>
      </c>
      <c r="N198" t="s">
        <v>7455</v>
      </c>
      <c r="O198" t="s">
        <v>12062</v>
      </c>
      <c r="P198" t="s">
        <v>12063</v>
      </c>
      <c r="Q198" t="s">
        <v>12064</v>
      </c>
      <c r="R198">
        <v>7.7</v>
      </c>
      <c r="S198">
        <v>60690</v>
      </c>
      <c r="T198" t="s">
        <v>12065</v>
      </c>
      <c r="U198">
        <v>872252</v>
      </c>
      <c r="V198">
        <v>8159508</v>
      </c>
      <c r="W198">
        <v>157</v>
      </c>
    </row>
    <row r="199" spans="1:23" x14ac:dyDescent="0.2">
      <c r="A199" t="s">
        <v>30747</v>
      </c>
      <c r="B199" t="s">
        <v>30748</v>
      </c>
      <c r="C199">
        <v>2012</v>
      </c>
      <c r="D199" t="s">
        <v>28763</v>
      </c>
      <c r="E199" t="s">
        <v>7548</v>
      </c>
      <c r="F199">
        <v>109</v>
      </c>
      <c r="G199" t="s">
        <v>30749</v>
      </c>
      <c r="H199" t="s">
        <v>75</v>
      </c>
      <c r="I199" t="s">
        <v>307</v>
      </c>
      <c r="J199" t="s">
        <v>26</v>
      </c>
      <c r="K199" t="s">
        <v>30750</v>
      </c>
      <c r="L199" t="s">
        <v>30751</v>
      </c>
      <c r="M199" t="s">
        <v>30752</v>
      </c>
      <c r="N199" t="s">
        <v>30753</v>
      </c>
      <c r="O199" t="s">
        <v>30754</v>
      </c>
      <c r="P199" t="s">
        <v>30755</v>
      </c>
      <c r="Q199" t="s">
        <v>30756</v>
      </c>
      <c r="R199">
        <v>7.1</v>
      </c>
      <c r="S199">
        <v>14101</v>
      </c>
      <c r="T199" t="s">
        <v>30757</v>
      </c>
      <c r="U199">
        <v>970325</v>
      </c>
      <c r="V199">
        <v>2362019</v>
      </c>
      <c r="W199">
        <v>70</v>
      </c>
    </row>
    <row r="200" spans="1:23" x14ac:dyDescent="0.2">
      <c r="A200" t="s">
        <v>41992</v>
      </c>
      <c r="B200" t="s">
        <v>41993</v>
      </c>
      <c r="C200">
        <v>2018</v>
      </c>
      <c r="D200" t="s">
        <v>34988</v>
      </c>
      <c r="E200" t="s">
        <v>12232</v>
      </c>
      <c r="F200">
        <v>89</v>
      </c>
      <c r="G200" t="s">
        <v>41994</v>
      </c>
      <c r="H200" t="s">
        <v>4240</v>
      </c>
      <c r="I200" t="s">
        <v>27</v>
      </c>
      <c r="J200" t="s">
        <v>7140</v>
      </c>
      <c r="K200" t="s">
        <v>9920</v>
      </c>
      <c r="L200" t="s">
        <v>41995</v>
      </c>
      <c r="M200" t="s">
        <v>41996</v>
      </c>
      <c r="N200" t="s">
        <v>41997</v>
      </c>
      <c r="O200" t="s">
        <v>41998</v>
      </c>
      <c r="P200" t="s">
        <v>41999</v>
      </c>
      <c r="Q200" t="s">
        <v>42000</v>
      </c>
      <c r="R200">
        <v>7.6</v>
      </c>
      <c r="S200">
        <v>45888</v>
      </c>
      <c r="T200" t="s">
        <v>30757</v>
      </c>
      <c r="U200">
        <v>4580048</v>
      </c>
      <c r="V200">
        <v>20343051</v>
      </c>
      <c r="W200">
        <v>198</v>
      </c>
    </row>
    <row r="201" spans="1:23" x14ac:dyDescent="0.2">
      <c r="A201" t="s">
        <v>17209</v>
      </c>
      <c r="B201" t="s">
        <v>17210</v>
      </c>
      <c r="C201">
        <v>2007</v>
      </c>
      <c r="D201" s="1">
        <v>39336</v>
      </c>
      <c r="E201" t="s">
        <v>2401</v>
      </c>
      <c r="F201">
        <v>99</v>
      </c>
      <c r="G201" t="s">
        <v>17211</v>
      </c>
      <c r="H201" t="s">
        <v>307</v>
      </c>
      <c r="I201" t="s">
        <v>75</v>
      </c>
      <c r="J201" t="s">
        <v>26</v>
      </c>
      <c r="K201" t="s">
        <v>1408</v>
      </c>
      <c r="L201" t="s">
        <v>17212</v>
      </c>
      <c r="M201" t="s">
        <v>17213</v>
      </c>
      <c r="N201" t="s">
        <v>17214</v>
      </c>
      <c r="O201" t="s">
        <v>17215</v>
      </c>
      <c r="P201" t="s">
        <v>17216</v>
      </c>
      <c r="Q201" t="s">
        <v>17217</v>
      </c>
      <c r="R201">
        <v>7.6</v>
      </c>
      <c r="S201">
        <v>42744</v>
      </c>
      <c r="T201" t="s">
        <v>4021</v>
      </c>
      <c r="U201">
        <v>5488570</v>
      </c>
      <c r="V201">
        <v>18814713</v>
      </c>
      <c r="W201">
        <v>119</v>
      </c>
    </row>
    <row r="202" spans="1:23" hidden="1" x14ac:dyDescent="0.2">
      <c r="A202" t="s">
        <v>1970</v>
      </c>
      <c r="B202" t="s">
        <v>1971</v>
      </c>
      <c r="C202">
        <v>2000</v>
      </c>
      <c r="D202" t="s">
        <v>1972</v>
      </c>
      <c r="E202" t="s">
        <v>412</v>
      </c>
      <c r="F202">
        <v>103</v>
      </c>
      <c r="G202" t="s">
        <v>1973</v>
      </c>
      <c r="H202" t="s">
        <v>26</v>
      </c>
      <c r="K202" t="s">
        <v>1974</v>
      </c>
      <c r="L202" t="s">
        <v>1975</v>
      </c>
      <c r="M202" t="s">
        <v>1976</v>
      </c>
      <c r="N202" t="s">
        <v>1977</v>
      </c>
      <c r="O202" t="s">
        <v>1978</v>
      </c>
      <c r="P202" t="s">
        <v>1979</v>
      </c>
      <c r="Q202" t="s">
        <v>1980</v>
      </c>
      <c r="R202">
        <v>6.8</v>
      </c>
      <c r="S202">
        <v>12968</v>
      </c>
      <c r="U202">
        <v>30915</v>
      </c>
      <c r="V202">
        <v>30915</v>
      </c>
      <c r="W202">
        <v>135</v>
      </c>
    </row>
    <row r="203" spans="1:23" x14ac:dyDescent="0.2">
      <c r="A203" t="s">
        <v>16680</v>
      </c>
      <c r="B203" t="s">
        <v>16681</v>
      </c>
      <c r="C203">
        <v>2008</v>
      </c>
      <c r="D203" t="s">
        <v>16682</v>
      </c>
      <c r="E203" t="s">
        <v>2183</v>
      </c>
      <c r="F203">
        <v>103</v>
      </c>
      <c r="G203" t="s">
        <v>16683</v>
      </c>
      <c r="H203" t="s">
        <v>3274</v>
      </c>
      <c r="I203" t="s">
        <v>26</v>
      </c>
      <c r="J203" t="s">
        <v>307</v>
      </c>
      <c r="K203" t="s">
        <v>16684</v>
      </c>
      <c r="L203" t="s">
        <v>16685</v>
      </c>
      <c r="M203" t="s">
        <v>16686</v>
      </c>
      <c r="N203" t="s">
        <v>16687</v>
      </c>
      <c r="O203" t="s">
        <v>16688</v>
      </c>
      <c r="P203" t="s">
        <v>16689</v>
      </c>
      <c r="Q203" t="s">
        <v>16690</v>
      </c>
      <c r="R203">
        <v>7</v>
      </c>
      <c r="S203">
        <v>11974</v>
      </c>
      <c r="T203" t="s">
        <v>3656</v>
      </c>
      <c r="U203">
        <v>543100</v>
      </c>
      <c r="V203">
        <v>9275806</v>
      </c>
      <c r="W203">
        <v>40</v>
      </c>
    </row>
    <row r="204" spans="1:23" x14ac:dyDescent="0.2">
      <c r="A204" t="s">
        <v>18105</v>
      </c>
      <c r="B204" t="s">
        <v>18106</v>
      </c>
      <c r="C204">
        <v>2007</v>
      </c>
      <c r="D204" t="s">
        <v>12096</v>
      </c>
      <c r="E204" t="s">
        <v>2183</v>
      </c>
      <c r="F204">
        <v>122</v>
      </c>
      <c r="G204" t="s">
        <v>18107</v>
      </c>
      <c r="H204" t="s">
        <v>4240</v>
      </c>
      <c r="I204" t="s">
        <v>75</v>
      </c>
      <c r="J204" t="s">
        <v>307</v>
      </c>
      <c r="K204" t="s">
        <v>18108</v>
      </c>
      <c r="L204" t="s">
        <v>18109</v>
      </c>
      <c r="M204" t="s">
        <v>18110</v>
      </c>
      <c r="N204" t="s">
        <v>18111</v>
      </c>
      <c r="O204" t="s">
        <v>18112</v>
      </c>
      <c r="P204" t="s">
        <v>18113</v>
      </c>
      <c r="Q204" t="s">
        <v>18114</v>
      </c>
      <c r="R204">
        <v>7</v>
      </c>
      <c r="S204">
        <v>15347</v>
      </c>
      <c r="T204" t="s">
        <v>3656</v>
      </c>
      <c r="U204">
        <v>118095</v>
      </c>
      <c r="V204">
        <v>14768451</v>
      </c>
      <c r="W204">
        <v>84</v>
      </c>
    </row>
    <row r="205" spans="1:23" x14ac:dyDescent="0.2">
      <c r="A205" t="s">
        <v>22374</v>
      </c>
      <c r="B205" t="s">
        <v>22375</v>
      </c>
      <c r="C205">
        <v>2009</v>
      </c>
      <c r="D205" t="s">
        <v>19088</v>
      </c>
      <c r="E205" t="s">
        <v>1344</v>
      </c>
      <c r="F205">
        <v>129</v>
      </c>
      <c r="G205" t="s">
        <v>22376</v>
      </c>
      <c r="H205" t="s">
        <v>74</v>
      </c>
      <c r="I205" t="s">
        <v>64</v>
      </c>
      <c r="J205" t="s">
        <v>26</v>
      </c>
      <c r="K205" t="s">
        <v>22377</v>
      </c>
      <c r="L205" t="s">
        <v>22378</v>
      </c>
      <c r="M205" t="s">
        <v>22379</v>
      </c>
      <c r="N205" t="s">
        <v>9933</v>
      </c>
      <c r="O205" t="s">
        <v>21159</v>
      </c>
      <c r="P205" t="s">
        <v>22380</v>
      </c>
      <c r="Q205" t="s">
        <v>22381</v>
      </c>
      <c r="R205">
        <v>7.2</v>
      </c>
      <c r="S205">
        <v>89534</v>
      </c>
      <c r="T205" t="s">
        <v>3656</v>
      </c>
      <c r="U205">
        <v>7638241</v>
      </c>
      <c r="V205">
        <v>67153225</v>
      </c>
      <c r="W205">
        <v>151</v>
      </c>
    </row>
    <row r="206" spans="1:23" x14ac:dyDescent="0.2">
      <c r="A206" t="s">
        <v>22944</v>
      </c>
      <c r="B206" t="s">
        <v>22945</v>
      </c>
      <c r="C206">
        <v>2009</v>
      </c>
      <c r="D206" s="1">
        <v>40391</v>
      </c>
      <c r="E206" t="s">
        <v>62</v>
      </c>
      <c r="F206">
        <v>99</v>
      </c>
      <c r="G206" t="s">
        <v>22946</v>
      </c>
      <c r="H206" t="s">
        <v>307</v>
      </c>
      <c r="I206" t="s">
        <v>2390</v>
      </c>
      <c r="J206" t="s">
        <v>308</v>
      </c>
      <c r="K206" t="s">
        <v>1077</v>
      </c>
      <c r="L206" t="s">
        <v>22947</v>
      </c>
      <c r="M206" t="s">
        <v>22948</v>
      </c>
      <c r="N206" t="s">
        <v>22949</v>
      </c>
      <c r="O206" t="s">
        <v>22950</v>
      </c>
      <c r="P206" t="s">
        <v>22951</v>
      </c>
      <c r="Q206" t="s">
        <v>22952</v>
      </c>
      <c r="R206">
        <v>7.3</v>
      </c>
      <c r="S206">
        <v>35738</v>
      </c>
      <c r="T206" t="s">
        <v>3656</v>
      </c>
      <c r="U206">
        <v>276901</v>
      </c>
      <c r="V206">
        <v>18164139</v>
      </c>
      <c r="W206">
        <v>32</v>
      </c>
    </row>
    <row r="207" spans="1:23" x14ac:dyDescent="0.2">
      <c r="A207" t="s">
        <v>24159</v>
      </c>
      <c r="B207" t="s">
        <v>24160</v>
      </c>
      <c r="C207">
        <v>2009</v>
      </c>
      <c r="D207" t="s">
        <v>17429</v>
      </c>
      <c r="E207" t="s">
        <v>412</v>
      </c>
      <c r="F207">
        <v>147</v>
      </c>
      <c r="G207" t="s">
        <v>22376</v>
      </c>
      <c r="H207" t="s">
        <v>74</v>
      </c>
      <c r="K207" t="s">
        <v>22377</v>
      </c>
      <c r="L207" t="s">
        <v>24161</v>
      </c>
      <c r="M207" t="s">
        <v>24162</v>
      </c>
      <c r="N207" t="s">
        <v>9933</v>
      </c>
      <c r="O207" t="s">
        <v>21159</v>
      </c>
      <c r="P207" t="s">
        <v>24163</v>
      </c>
      <c r="Q207" t="s">
        <v>24164</v>
      </c>
      <c r="R207">
        <v>7.3</v>
      </c>
      <c r="S207">
        <v>66839</v>
      </c>
      <c r="T207" t="s">
        <v>3656</v>
      </c>
      <c r="U207">
        <v>5190196</v>
      </c>
      <c r="V207">
        <v>44276335</v>
      </c>
      <c r="W207">
        <v>118</v>
      </c>
    </row>
    <row r="208" spans="1:23" hidden="1" x14ac:dyDescent="0.2">
      <c r="A208" t="s">
        <v>2028</v>
      </c>
      <c r="B208" t="s">
        <v>2029</v>
      </c>
      <c r="C208">
        <v>2001</v>
      </c>
      <c r="D208" t="s">
        <v>37</v>
      </c>
      <c r="E208" t="s">
        <v>412</v>
      </c>
      <c r="F208">
        <v>92</v>
      </c>
      <c r="G208" t="s">
        <v>25</v>
      </c>
      <c r="H208" t="s">
        <v>26</v>
      </c>
      <c r="K208" t="s">
        <v>2030</v>
      </c>
      <c r="L208" t="s">
        <v>2030</v>
      </c>
      <c r="M208" t="s">
        <v>2031</v>
      </c>
      <c r="N208" t="s">
        <v>2032</v>
      </c>
      <c r="O208" t="s">
        <v>2033</v>
      </c>
      <c r="P208" t="s">
        <v>2034</v>
      </c>
      <c r="Q208" t="s">
        <v>2035</v>
      </c>
      <c r="R208">
        <v>6.1</v>
      </c>
      <c r="S208">
        <v>22431</v>
      </c>
      <c r="U208">
        <v>11715637</v>
      </c>
      <c r="V208">
        <v>12806614</v>
      </c>
      <c r="W208">
        <v>138</v>
      </c>
    </row>
    <row r="209" spans="1:23" x14ac:dyDescent="0.2">
      <c r="A209" t="s">
        <v>26689</v>
      </c>
      <c r="B209" t="s">
        <v>26690</v>
      </c>
      <c r="C209">
        <v>2010</v>
      </c>
      <c r="D209" t="s">
        <v>19155</v>
      </c>
      <c r="E209" t="s">
        <v>6865</v>
      </c>
      <c r="F209">
        <v>122</v>
      </c>
      <c r="G209" t="s">
        <v>817</v>
      </c>
      <c r="H209" t="s">
        <v>27</v>
      </c>
      <c r="I209" t="s">
        <v>361</v>
      </c>
      <c r="K209" t="s">
        <v>26691</v>
      </c>
      <c r="L209" t="s">
        <v>26692</v>
      </c>
      <c r="M209" t="s">
        <v>26693</v>
      </c>
      <c r="N209" t="s">
        <v>26694</v>
      </c>
      <c r="O209" t="s">
        <v>26695</v>
      </c>
      <c r="P209" t="s">
        <v>26696</v>
      </c>
      <c r="Q209" t="s">
        <v>26697</v>
      </c>
      <c r="R209">
        <v>7.2</v>
      </c>
      <c r="S209">
        <v>14596</v>
      </c>
      <c r="T209" t="s">
        <v>3656</v>
      </c>
      <c r="U209">
        <v>3951596</v>
      </c>
      <c r="V209">
        <v>43803417</v>
      </c>
      <c r="W209">
        <v>91</v>
      </c>
    </row>
    <row r="210" spans="1:23" x14ac:dyDescent="0.2">
      <c r="A210" t="s">
        <v>32554</v>
      </c>
      <c r="B210" t="s">
        <v>32555</v>
      </c>
      <c r="C210">
        <v>2013</v>
      </c>
      <c r="D210" t="s">
        <v>23249</v>
      </c>
      <c r="E210" t="s">
        <v>49</v>
      </c>
      <c r="F210">
        <v>180</v>
      </c>
      <c r="G210" t="s">
        <v>32556</v>
      </c>
      <c r="H210" t="s">
        <v>27</v>
      </c>
      <c r="I210" t="s">
        <v>26</v>
      </c>
      <c r="K210" t="s">
        <v>32557</v>
      </c>
      <c r="L210" t="s">
        <v>32558</v>
      </c>
      <c r="M210" t="s">
        <v>32559</v>
      </c>
      <c r="N210" t="s">
        <v>32560</v>
      </c>
      <c r="O210" t="s">
        <v>32561</v>
      </c>
      <c r="P210" t="s">
        <v>32562</v>
      </c>
      <c r="Q210" t="s">
        <v>32563</v>
      </c>
      <c r="R210">
        <v>7.7</v>
      </c>
      <c r="S210">
        <v>135419</v>
      </c>
      <c r="T210" t="s">
        <v>3656</v>
      </c>
      <c r="U210">
        <v>2199787</v>
      </c>
      <c r="V210">
        <v>19465835</v>
      </c>
      <c r="W210">
        <v>337</v>
      </c>
    </row>
    <row r="211" spans="1:23" x14ac:dyDescent="0.2">
      <c r="A211" t="s">
        <v>36651</v>
      </c>
      <c r="B211" t="s">
        <v>36652</v>
      </c>
      <c r="C211">
        <v>2015</v>
      </c>
      <c r="D211" t="s">
        <v>33131</v>
      </c>
      <c r="E211" t="s">
        <v>254</v>
      </c>
      <c r="F211">
        <v>119</v>
      </c>
      <c r="G211" t="s">
        <v>36653</v>
      </c>
      <c r="H211" t="s">
        <v>26</v>
      </c>
      <c r="I211" t="s">
        <v>27</v>
      </c>
      <c r="J211" t="s">
        <v>2390</v>
      </c>
      <c r="K211" t="s">
        <v>24400</v>
      </c>
      <c r="L211" t="s">
        <v>36654</v>
      </c>
      <c r="M211" t="s">
        <v>36655</v>
      </c>
      <c r="N211" t="s">
        <v>36656</v>
      </c>
      <c r="O211" t="s">
        <v>36656</v>
      </c>
      <c r="P211" t="s">
        <v>36657</v>
      </c>
      <c r="Q211" t="s">
        <v>36658</v>
      </c>
      <c r="R211">
        <v>7.2</v>
      </c>
      <c r="S211">
        <v>210179</v>
      </c>
      <c r="T211" t="s">
        <v>3656</v>
      </c>
      <c r="U211">
        <v>9077245</v>
      </c>
      <c r="V211">
        <v>15456717</v>
      </c>
      <c r="W211">
        <v>656</v>
      </c>
    </row>
    <row r="212" spans="1:23" hidden="1" x14ac:dyDescent="0.2">
      <c r="A212" t="s">
        <v>2063</v>
      </c>
      <c r="B212" t="s">
        <v>2064</v>
      </c>
      <c r="C212">
        <v>2008</v>
      </c>
      <c r="D212" s="1">
        <v>39975</v>
      </c>
      <c r="E212" t="s">
        <v>494</v>
      </c>
      <c r="F212">
        <v>100</v>
      </c>
      <c r="G212" t="s">
        <v>697</v>
      </c>
      <c r="H212" t="s">
        <v>307</v>
      </c>
      <c r="K212" t="s">
        <v>2065</v>
      </c>
      <c r="L212" t="s">
        <v>2065</v>
      </c>
      <c r="M212" t="s">
        <v>2066</v>
      </c>
      <c r="N212" t="s">
        <v>2067</v>
      </c>
      <c r="O212" t="s">
        <v>2068</v>
      </c>
      <c r="P212" t="s">
        <v>2069</v>
      </c>
      <c r="Q212" t="s">
        <v>2070</v>
      </c>
      <c r="R212">
        <v>7.3</v>
      </c>
      <c r="S212">
        <v>13205</v>
      </c>
      <c r="V212">
        <v>598894</v>
      </c>
      <c r="W212">
        <v>12</v>
      </c>
    </row>
    <row r="213" spans="1:23" x14ac:dyDescent="0.2">
      <c r="A213" t="s">
        <v>40897</v>
      </c>
      <c r="B213" t="s">
        <v>40898</v>
      </c>
      <c r="C213">
        <v>2017</v>
      </c>
      <c r="D213" t="s">
        <v>24467</v>
      </c>
      <c r="E213" t="s">
        <v>49</v>
      </c>
      <c r="F213">
        <v>132</v>
      </c>
      <c r="G213" t="s">
        <v>40899</v>
      </c>
      <c r="H213" t="s">
        <v>26</v>
      </c>
      <c r="I213" t="s">
        <v>64</v>
      </c>
      <c r="J213" t="s">
        <v>27</v>
      </c>
      <c r="K213" t="s">
        <v>20004</v>
      </c>
      <c r="L213" t="s">
        <v>40900</v>
      </c>
      <c r="M213" t="s">
        <v>40901</v>
      </c>
      <c r="N213" t="s">
        <v>37269</v>
      </c>
      <c r="O213" t="s">
        <v>40902</v>
      </c>
      <c r="P213" t="s">
        <v>40903</v>
      </c>
      <c r="Q213" t="s">
        <v>40904</v>
      </c>
      <c r="R213">
        <v>7.9</v>
      </c>
      <c r="S213">
        <v>199385</v>
      </c>
      <c r="T213" t="s">
        <v>3656</v>
      </c>
      <c r="U213">
        <v>18095701</v>
      </c>
      <c r="V213">
        <v>41887595</v>
      </c>
      <c r="W213">
        <v>965</v>
      </c>
    </row>
    <row r="214" spans="1:23" x14ac:dyDescent="0.2">
      <c r="A214" t="s">
        <v>42143</v>
      </c>
      <c r="B214" t="s">
        <v>42144</v>
      </c>
      <c r="C214">
        <v>2018</v>
      </c>
      <c r="D214" t="s">
        <v>34098</v>
      </c>
      <c r="E214" t="s">
        <v>412</v>
      </c>
      <c r="F214">
        <v>103</v>
      </c>
      <c r="G214" t="s">
        <v>1920</v>
      </c>
      <c r="H214" t="s">
        <v>64</v>
      </c>
      <c r="K214" t="s">
        <v>18646</v>
      </c>
      <c r="L214" t="s">
        <v>42145</v>
      </c>
      <c r="M214" t="s">
        <v>42146</v>
      </c>
      <c r="N214" t="s">
        <v>42147</v>
      </c>
      <c r="O214" t="s">
        <v>42148</v>
      </c>
      <c r="P214" t="s">
        <v>42149</v>
      </c>
      <c r="Q214" t="s">
        <v>42150</v>
      </c>
      <c r="R214">
        <v>7.2</v>
      </c>
      <c r="S214">
        <v>21080</v>
      </c>
      <c r="T214" t="s">
        <v>3656</v>
      </c>
      <c r="U214">
        <v>148225</v>
      </c>
      <c r="V214">
        <v>5080147</v>
      </c>
      <c r="W214">
        <v>43</v>
      </c>
    </row>
    <row r="215" spans="1:23" x14ac:dyDescent="0.2">
      <c r="A215" t="s">
        <v>25847</v>
      </c>
      <c r="B215" t="s">
        <v>25848</v>
      </c>
      <c r="C215">
        <v>2011</v>
      </c>
      <c r="D215" t="s">
        <v>6329</v>
      </c>
      <c r="E215" t="s">
        <v>62</v>
      </c>
      <c r="F215">
        <v>93</v>
      </c>
      <c r="G215" t="s">
        <v>25849</v>
      </c>
      <c r="H215" t="s">
        <v>27</v>
      </c>
      <c r="K215" t="s">
        <v>6289</v>
      </c>
      <c r="L215" t="s">
        <v>6289</v>
      </c>
      <c r="M215" t="s">
        <v>25850</v>
      </c>
      <c r="N215" t="s">
        <v>25851</v>
      </c>
      <c r="O215" t="s">
        <v>25852</v>
      </c>
      <c r="P215" t="s">
        <v>25853</v>
      </c>
      <c r="Q215" t="s">
        <v>25854</v>
      </c>
      <c r="R215">
        <v>7.2</v>
      </c>
      <c r="S215">
        <v>19870</v>
      </c>
      <c r="T215" t="s">
        <v>25855</v>
      </c>
      <c r="U215">
        <v>611709</v>
      </c>
      <c r="V215">
        <v>12959706</v>
      </c>
      <c r="W215">
        <v>46</v>
      </c>
    </row>
    <row r="216" spans="1:23" x14ac:dyDescent="0.2">
      <c r="A216" t="s">
        <v>37493</v>
      </c>
      <c r="B216" t="s">
        <v>37494</v>
      </c>
      <c r="C216">
        <v>2015</v>
      </c>
      <c r="D216" t="s">
        <v>28329</v>
      </c>
      <c r="E216" t="s">
        <v>62</v>
      </c>
      <c r="F216">
        <v>108</v>
      </c>
      <c r="G216" t="s">
        <v>37495</v>
      </c>
      <c r="H216" t="s">
        <v>308</v>
      </c>
      <c r="I216" t="s">
        <v>26</v>
      </c>
      <c r="K216" t="s">
        <v>37496</v>
      </c>
      <c r="L216" t="s">
        <v>37497</v>
      </c>
      <c r="M216" t="s">
        <v>37498</v>
      </c>
      <c r="N216" t="s">
        <v>5485</v>
      </c>
      <c r="O216" t="s">
        <v>37499</v>
      </c>
      <c r="P216" t="s">
        <v>37500</v>
      </c>
      <c r="Q216" t="s">
        <v>37501</v>
      </c>
      <c r="R216">
        <v>7.3</v>
      </c>
      <c r="S216">
        <v>11392</v>
      </c>
      <c r="T216" t="s">
        <v>29963</v>
      </c>
      <c r="U216">
        <v>210840</v>
      </c>
      <c r="V216">
        <v>9027600</v>
      </c>
      <c r="W216">
        <v>19</v>
      </c>
    </row>
    <row r="217" spans="1:23" x14ac:dyDescent="0.2">
      <c r="A217" t="s">
        <v>22518</v>
      </c>
      <c r="B217" t="s">
        <v>22519</v>
      </c>
      <c r="C217">
        <v>2009</v>
      </c>
      <c r="D217" t="s">
        <v>12723</v>
      </c>
      <c r="E217" t="s">
        <v>49</v>
      </c>
      <c r="F217">
        <v>120</v>
      </c>
      <c r="G217" t="s">
        <v>7884</v>
      </c>
      <c r="H217" t="s">
        <v>64</v>
      </c>
      <c r="I217" t="s">
        <v>75</v>
      </c>
      <c r="J217" t="s">
        <v>26</v>
      </c>
      <c r="K217" t="s">
        <v>20004</v>
      </c>
      <c r="L217" t="s">
        <v>22520</v>
      </c>
      <c r="M217" t="s">
        <v>22521</v>
      </c>
      <c r="N217" t="s">
        <v>3421</v>
      </c>
      <c r="O217" t="s">
        <v>22522</v>
      </c>
      <c r="P217" t="s">
        <v>22523</v>
      </c>
      <c r="Q217" t="s">
        <v>22524</v>
      </c>
      <c r="R217">
        <v>7</v>
      </c>
      <c r="S217">
        <v>20073</v>
      </c>
      <c r="T217" t="s">
        <v>22525</v>
      </c>
      <c r="U217">
        <v>5005465</v>
      </c>
      <c r="V217">
        <v>12014663</v>
      </c>
      <c r="W217">
        <v>130</v>
      </c>
    </row>
    <row r="218" spans="1:23" x14ac:dyDescent="0.2">
      <c r="A218" t="s">
        <v>39702</v>
      </c>
      <c r="B218" t="s">
        <v>39703</v>
      </c>
      <c r="C218">
        <v>2016</v>
      </c>
      <c r="D218" t="s">
        <v>39704</v>
      </c>
      <c r="E218" t="s">
        <v>676</v>
      </c>
      <c r="F218">
        <v>99</v>
      </c>
      <c r="G218" t="s">
        <v>39705</v>
      </c>
      <c r="H218" t="s">
        <v>27</v>
      </c>
      <c r="K218" t="s">
        <v>39706</v>
      </c>
      <c r="L218" t="s">
        <v>39707</v>
      </c>
      <c r="M218" t="s">
        <v>39708</v>
      </c>
      <c r="N218" t="s">
        <v>39709</v>
      </c>
      <c r="O218" t="s">
        <v>39710</v>
      </c>
      <c r="P218" t="s">
        <v>39711</v>
      </c>
      <c r="Q218" t="s">
        <v>39712</v>
      </c>
      <c r="R218">
        <v>7</v>
      </c>
      <c r="S218">
        <v>57938</v>
      </c>
      <c r="T218" t="s">
        <v>22895</v>
      </c>
      <c r="U218">
        <v>514870</v>
      </c>
      <c r="V218">
        <v>3096815</v>
      </c>
      <c r="W218">
        <v>215</v>
      </c>
    </row>
    <row r="219" spans="1:23" x14ac:dyDescent="0.2">
      <c r="A219" t="s">
        <v>14416</v>
      </c>
      <c r="B219" t="s">
        <v>14417</v>
      </c>
      <c r="C219">
        <v>2007</v>
      </c>
      <c r="D219" t="s">
        <v>2048</v>
      </c>
      <c r="E219" t="s">
        <v>676</v>
      </c>
      <c r="F219">
        <v>105</v>
      </c>
      <c r="G219" t="s">
        <v>14418</v>
      </c>
      <c r="H219" t="s">
        <v>308</v>
      </c>
      <c r="K219" t="s">
        <v>14419</v>
      </c>
      <c r="L219" t="s">
        <v>14420</v>
      </c>
      <c r="M219" t="s">
        <v>14421</v>
      </c>
      <c r="N219" t="s">
        <v>14422</v>
      </c>
      <c r="O219" t="s">
        <v>14423</v>
      </c>
      <c r="P219" t="s">
        <v>14424</v>
      </c>
      <c r="Q219" t="s">
        <v>14425</v>
      </c>
      <c r="R219">
        <v>7.4</v>
      </c>
      <c r="S219">
        <v>144563</v>
      </c>
      <c r="T219" t="s">
        <v>14426</v>
      </c>
      <c r="U219">
        <v>7161284</v>
      </c>
      <c r="V219">
        <v>78638987</v>
      </c>
      <c r="W219">
        <v>340</v>
      </c>
    </row>
    <row r="220" spans="1:23" x14ac:dyDescent="0.2">
      <c r="A220" t="s">
        <v>30353</v>
      </c>
      <c r="B220" t="s">
        <v>30354</v>
      </c>
      <c r="C220">
        <v>2013</v>
      </c>
      <c r="D220" t="s">
        <v>23293</v>
      </c>
      <c r="E220" t="s">
        <v>4108</v>
      </c>
      <c r="F220">
        <v>113</v>
      </c>
      <c r="G220" t="s">
        <v>30355</v>
      </c>
      <c r="H220" t="s">
        <v>3274</v>
      </c>
      <c r="I220" t="s">
        <v>26</v>
      </c>
      <c r="K220" t="s">
        <v>30356</v>
      </c>
      <c r="L220" t="s">
        <v>30356</v>
      </c>
      <c r="M220" t="s">
        <v>30357</v>
      </c>
      <c r="N220" t="s">
        <v>30358</v>
      </c>
      <c r="O220" t="s">
        <v>30359</v>
      </c>
      <c r="P220" t="s">
        <v>30360</v>
      </c>
      <c r="Q220" t="s">
        <v>30361</v>
      </c>
      <c r="R220">
        <v>6.7</v>
      </c>
      <c r="S220">
        <v>15712</v>
      </c>
      <c r="T220" t="s">
        <v>30362</v>
      </c>
      <c r="U220">
        <v>57474</v>
      </c>
      <c r="V220">
        <v>1052010</v>
      </c>
      <c r="W220">
        <v>70</v>
      </c>
    </row>
    <row r="221" spans="1:23" hidden="1" x14ac:dyDescent="0.2">
      <c r="A221" t="s">
        <v>2137</v>
      </c>
      <c r="B221" t="s">
        <v>2138</v>
      </c>
      <c r="C221">
        <v>2000</v>
      </c>
      <c r="D221" t="s">
        <v>48</v>
      </c>
      <c r="E221" t="s">
        <v>254</v>
      </c>
      <c r="F221">
        <v>108</v>
      </c>
      <c r="G221" t="s">
        <v>2139</v>
      </c>
      <c r="H221" t="s">
        <v>64</v>
      </c>
      <c r="I221" t="s">
        <v>26</v>
      </c>
      <c r="J221" t="s">
        <v>1121</v>
      </c>
      <c r="K221" t="s">
        <v>2140</v>
      </c>
      <c r="L221" t="s">
        <v>2141</v>
      </c>
      <c r="M221" t="s">
        <v>2142</v>
      </c>
      <c r="N221" t="s">
        <v>2143</v>
      </c>
      <c r="O221" t="s">
        <v>2144</v>
      </c>
      <c r="P221" t="s">
        <v>2145</v>
      </c>
      <c r="Q221" t="s">
        <v>2146</v>
      </c>
      <c r="R221">
        <v>7.5</v>
      </c>
      <c r="S221">
        <v>87785</v>
      </c>
      <c r="U221">
        <v>3448233</v>
      </c>
      <c r="V221">
        <v>14493284</v>
      </c>
      <c r="W221">
        <v>253</v>
      </c>
    </row>
    <row r="222" spans="1:23" x14ac:dyDescent="0.2">
      <c r="A222" t="s">
        <v>42890</v>
      </c>
      <c r="B222" t="s">
        <v>28392</v>
      </c>
      <c r="C222">
        <v>2019</v>
      </c>
      <c r="D222" t="s">
        <v>42891</v>
      </c>
      <c r="E222" t="s">
        <v>5472</v>
      </c>
      <c r="F222">
        <v>118</v>
      </c>
      <c r="G222" t="s">
        <v>42892</v>
      </c>
      <c r="H222" t="s">
        <v>26</v>
      </c>
      <c r="I222" t="s">
        <v>75</v>
      </c>
      <c r="J222" t="s">
        <v>27</v>
      </c>
      <c r="K222" t="s">
        <v>1255</v>
      </c>
      <c r="L222" t="s">
        <v>1255</v>
      </c>
      <c r="M222" t="s">
        <v>42893</v>
      </c>
      <c r="N222" t="s">
        <v>42894</v>
      </c>
      <c r="O222" t="s">
        <v>42895</v>
      </c>
      <c r="P222" t="s">
        <v>42896</v>
      </c>
      <c r="Q222" t="s">
        <v>42897</v>
      </c>
      <c r="R222">
        <v>6.6</v>
      </c>
      <c r="S222">
        <v>55206</v>
      </c>
      <c r="T222" t="s">
        <v>42898</v>
      </c>
      <c r="U222">
        <v>7743794</v>
      </c>
      <c r="V222">
        <v>31626978</v>
      </c>
      <c r="W222">
        <v>634</v>
      </c>
    </row>
    <row r="223" spans="1:23" hidden="1" x14ac:dyDescent="0.2">
      <c r="A223" t="s">
        <v>2156</v>
      </c>
      <c r="B223" t="s">
        <v>2157</v>
      </c>
      <c r="C223">
        <v>2000</v>
      </c>
      <c r="D223" s="1">
        <v>36534</v>
      </c>
      <c r="E223" t="s">
        <v>1522</v>
      </c>
      <c r="F223">
        <v>94</v>
      </c>
      <c r="G223" t="s">
        <v>25</v>
      </c>
      <c r="H223" t="s">
        <v>26</v>
      </c>
      <c r="K223" t="s">
        <v>2158</v>
      </c>
      <c r="L223" t="s">
        <v>2158</v>
      </c>
      <c r="M223" t="s">
        <v>2159</v>
      </c>
      <c r="N223" t="s">
        <v>2160</v>
      </c>
      <c r="O223" t="s">
        <v>2161</v>
      </c>
      <c r="P223" t="s">
        <v>2162</v>
      </c>
      <c r="Q223" t="s">
        <v>2163</v>
      </c>
      <c r="R223">
        <v>5.8</v>
      </c>
      <c r="S223">
        <v>20504</v>
      </c>
      <c r="V223">
        <v>132555</v>
      </c>
      <c r="W223">
        <v>130</v>
      </c>
    </row>
    <row r="224" spans="1:23" x14ac:dyDescent="0.2">
      <c r="A224" t="s">
        <v>7414</v>
      </c>
      <c r="B224" t="s">
        <v>7415</v>
      </c>
      <c r="C224">
        <v>2004</v>
      </c>
      <c r="D224" t="s">
        <v>7416</v>
      </c>
      <c r="E224" t="s">
        <v>7417</v>
      </c>
      <c r="F224">
        <v>97</v>
      </c>
      <c r="G224" t="s">
        <v>6394</v>
      </c>
      <c r="H224" t="s">
        <v>27</v>
      </c>
      <c r="I224" t="s">
        <v>307</v>
      </c>
      <c r="J224" t="s">
        <v>64</v>
      </c>
      <c r="K224" t="s">
        <v>7418</v>
      </c>
      <c r="L224" t="s">
        <v>7419</v>
      </c>
      <c r="M224" t="s">
        <v>7420</v>
      </c>
      <c r="N224" t="s">
        <v>1440</v>
      </c>
      <c r="O224" t="s">
        <v>7421</v>
      </c>
      <c r="P224" t="s">
        <v>7422</v>
      </c>
      <c r="Q224" t="s">
        <v>7423</v>
      </c>
      <c r="R224">
        <v>6</v>
      </c>
      <c r="S224">
        <v>19385</v>
      </c>
      <c r="T224" t="s">
        <v>7424</v>
      </c>
      <c r="U224">
        <v>152148</v>
      </c>
      <c r="V224">
        <v>40152148</v>
      </c>
      <c r="W224">
        <v>48</v>
      </c>
    </row>
    <row r="225" spans="1:23" x14ac:dyDescent="0.2">
      <c r="A225" t="s">
        <v>13369</v>
      </c>
      <c r="B225" t="s">
        <v>13370</v>
      </c>
      <c r="C225">
        <v>2006</v>
      </c>
      <c r="D225" s="1">
        <v>38938</v>
      </c>
      <c r="E225" t="s">
        <v>49</v>
      </c>
      <c r="F225">
        <v>112</v>
      </c>
      <c r="G225" t="s">
        <v>5215</v>
      </c>
      <c r="H225" t="s">
        <v>26</v>
      </c>
      <c r="K225" t="s">
        <v>4958</v>
      </c>
      <c r="L225" t="s">
        <v>13371</v>
      </c>
      <c r="M225" t="s">
        <v>13372</v>
      </c>
      <c r="N225" t="s">
        <v>13373</v>
      </c>
      <c r="O225" t="s">
        <v>13374</v>
      </c>
      <c r="P225" t="s">
        <v>13375</v>
      </c>
      <c r="Q225" t="s">
        <v>13376</v>
      </c>
      <c r="R225">
        <v>7.5</v>
      </c>
      <c r="S225">
        <v>12157</v>
      </c>
      <c r="T225" t="s">
        <v>13377</v>
      </c>
      <c r="U225">
        <v>26651</v>
      </c>
      <c r="V225">
        <v>1384105</v>
      </c>
      <c r="W225">
        <v>79</v>
      </c>
    </row>
    <row r="226" spans="1:23" x14ac:dyDescent="0.2">
      <c r="A226" t="s">
        <v>14706</v>
      </c>
      <c r="B226" t="s">
        <v>14707</v>
      </c>
      <c r="C226">
        <v>2006</v>
      </c>
      <c r="D226" s="1">
        <v>39203</v>
      </c>
      <c r="E226" t="s">
        <v>1045</v>
      </c>
      <c r="F226">
        <v>99</v>
      </c>
      <c r="G226" t="s">
        <v>14708</v>
      </c>
      <c r="H226" t="s">
        <v>496</v>
      </c>
      <c r="I226" t="s">
        <v>8343</v>
      </c>
      <c r="J226" t="s">
        <v>26</v>
      </c>
      <c r="K226" t="s">
        <v>924</v>
      </c>
      <c r="L226" t="s">
        <v>924</v>
      </c>
      <c r="M226" t="s">
        <v>14709</v>
      </c>
      <c r="N226" t="s">
        <v>14710</v>
      </c>
      <c r="O226" t="s">
        <v>14711</v>
      </c>
      <c r="P226" t="s">
        <v>14712</v>
      </c>
      <c r="Q226" t="s">
        <v>14713</v>
      </c>
      <c r="R226">
        <v>6.7</v>
      </c>
      <c r="S226">
        <v>10864</v>
      </c>
      <c r="T226" t="s">
        <v>13377</v>
      </c>
      <c r="U226">
        <v>51548</v>
      </c>
      <c r="V226">
        <v>3111395</v>
      </c>
      <c r="W226">
        <v>32</v>
      </c>
    </row>
    <row r="227" spans="1:23" x14ac:dyDescent="0.2">
      <c r="A227" t="s">
        <v>14970</v>
      </c>
      <c r="B227" t="s">
        <v>14971</v>
      </c>
      <c r="C227">
        <v>2006</v>
      </c>
      <c r="D227" t="s">
        <v>13124</v>
      </c>
      <c r="E227" t="s">
        <v>120</v>
      </c>
      <c r="F227">
        <v>99</v>
      </c>
      <c r="G227" t="s">
        <v>14972</v>
      </c>
      <c r="H227" t="s">
        <v>26</v>
      </c>
      <c r="I227" t="s">
        <v>75</v>
      </c>
      <c r="K227" t="s">
        <v>14973</v>
      </c>
      <c r="L227" t="s">
        <v>14974</v>
      </c>
      <c r="M227" t="s">
        <v>14975</v>
      </c>
      <c r="N227" t="s">
        <v>14976</v>
      </c>
      <c r="O227" t="s">
        <v>14977</v>
      </c>
      <c r="P227" t="s">
        <v>14978</v>
      </c>
      <c r="Q227" t="s">
        <v>14979</v>
      </c>
      <c r="R227">
        <v>5.6</v>
      </c>
      <c r="S227">
        <v>12345</v>
      </c>
      <c r="T227" t="s">
        <v>13377</v>
      </c>
      <c r="U227">
        <v>1653012</v>
      </c>
      <c r="V227">
        <v>4529892</v>
      </c>
      <c r="W227">
        <v>158</v>
      </c>
    </row>
    <row r="228" spans="1:23" hidden="1" x14ac:dyDescent="0.2">
      <c r="A228" t="s">
        <v>2199</v>
      </c>
      <c r="B228" t="s">
        <v>2200</v>
      </c>
      <c r="C228">
        <v>2000</v>
      </c>
      <c r="D228" t="s">
        <v>516</v>
      </c>
      <c r="E228" t="s">
        <v>176</v>
      </c>
      <c r="F228">
        <v>118</v>
      </c>
      <c r="G228" t="s">
        <v>2201</v>
      </c>
      <c r="H228" t="s">
        <v>27</v>
      </c>
      <c r="I228" t="s">
        <v>1419</v>
      </c>
      <c r="J228" t="s">
        <v>2202</v>
      </c>
      <c r="K228" t="s">
        <v>2203</v>
      </c>
      <c r="L228" t="s">
        <v>2203</v>
      </c>
      <c r="M228" t="s">
        <v>2204</v>
      </c>
      <c r="N228" t="s">
        <v>2205</v>
      </c>
      <c r="O228" t="s">
        <v>2206</v>
      </c>
      <c r="P228" t="s">
        <v>2207</v>
      </c>
      <c r="Q228" t="s">
        <v>2208</v>
      </c>
      <c r="R228">
        <v>7.2</v>
      </c>
      <c r="S228">
        <v>11608</v>
      </c>
      <c r="U228">
        <v>95242</v>
      </c>
      <c r="V228">
        <v>95242</v>
      </c>
      <c r="W228">
        <v>70</v>
      </c>
    </row>
    <row r="229" spans="1:23" hidden="1" x14ac:dyDescent="0.2">
      <c r="A229" t="s">
        <v>2209</v>
      </c>
      <c r="B229" t="s">
        <v>2210</v>
      </c>
      <c r="C229">
        <v>2000</v>
      </c>
      <c r="D229" t="s">
        <v>2211</v>
      </c>
      <c r="E229" t="s">
        <v>2212</v>
      </c>
      <c r="F229">
        <v>103</v>
      </c>
      <c r="G229" t="s">
        <v>2213</v>
      </c>
      <c r="H229" t="s">
        <v>26</v>
      </c>
      <c r="K229" t="s">
        <v>2214</v>
      </c>
      <c r="L229" t="s">
        <v>2215</v>
      </c>
      <c r="M229" t="s">
        <v>2216</v>
      </c>
      <c r="N229" t="s">
        <v>2217</v>
      </c>
      <c r="O229" t="s">
        <v>2218</v>
      </c>
      <c r="P229" t="s">
        <v>2219</v>
      </c>
      <c r="Q229" t="s">
        <v>2220</v>
      </c>
      <c r="R229">
        <v>7.7</v>
      </c>
      <c r="S229">
        <v>28599</v>
      </c>
      <c r="U229">
        <v>151086</v>
      </c>
      <c r="V229">
        <v>151086</v>
      </c>
      <c r="W229">
        <v>108</v>
      </c>
    </row>
    <row r="230" spans="1:23" x14ac:dyDescent="0.2">
      <c r="A230" t="s">
        <v>27599</v>
      </c>
      <c r="B230" t="s">
        <v>27600</v>
      </c>
      <c r="C230">
        <v>2014</v>
      </c>
      <c r="D230" t="s">
        <v>27601</v>
      </c>
      <c r="E230" t="s">
        <v>96</v>
      </c>
      <c r="F230">
        <v>95</v>
      </c>
      <c r="G230" t="s">
        <v>2359</v>
      </c>
      <c r="H230" t="s">
        <v>308</v>
      </c>
      <c r="K230" t="s">
        <v>4496</v>
      </c>
      <c r="L230" t="s">
        <v>22963</v>
      </c>
      <c r="M230" t="s">
        <v>27602</v>
      </c>
      <c r="N230" t="s">
        <v>20062</v>
      </c>
      <c r="O230" t="s">
        <v>27603</v>
      </c>
      <c r="P230" t="s">
        <v>27604</v>
      </c>
      <c r="Q230" t="s">
        <v>27605</v>
      </c>
      <c r="R230">
        <v>5.3</v>
      </c>
      <c r="S230">
        <v>15883</v>
      </c>
      <c r="T230" t="s">
        <v>13377</v>
      </c>
      <c r="U230">
        <v>837</v>
      </c>
      <c r="V230">
        <v>4915757</v>
      </c>
      <c r="W230">
        <v>62</v>
      </c>
    </row>
    <row r="231" spans="1:23" x14ac:dyDescent="0.2">
      <c r="A231" t="s">
        <v>33647</v>
      </c>
      <c r="B231" t="s">
        <v>33648</v>
      </c>
      <c r="C231">
        <v>2014</v>
      </c>
      <c r="D231" s="1">
        <v>41736</v>
      </c>
      <c r="E231" t="s">
        <v>3368</v>
      </c>
      <c r="F231">
        <v>100</v>
      </c>
      <c r="G231" t="s">
        <v>2413</v>
      </c>
      <c r="H231" t="s">
        <v>26</v>
      </c>
      <c r="I231" t="s">
        <v>308</v>
      </c>
      <c r="J231" t="s">
        <v>27</v>
      </c>
      <c r="K231" t="s">
        <v>15264</v>
      </c>
      <c r="L231" t="s">
        <v>15264</v>
      </c>
      <c r="M231" t="s">
        <v>33649</v>
      </c>
      <c r="N231" t="s">
        <v>10104</v>
      </c>
      <c r="O231" t="s">
        <v>33650</v>
      </c>
      <c r="P231" t="s">
        <v>33651</v>
      </c>
      <c r="Q231" t="s">
        <v>33652</v>
      </c>
      <c r="R231">
        <v>5.2</v>
      </c>
      <c r="S231">
        <v>13422</v>
      </c>
      <c r="T231" t="s">
        <v>13377</v>
      </c>
      <c r="U231">
        <v>1750</v>
      </c>
      <c r="V231">
        <v>550108</v>
      </c>
      <c r="W231">
        <v>67</v>
      </c>
    </row>
    <row r="232" spans="1:23" x14ac:dyDescent="0.2">
      <c r="A232" t="s">
        <v>38126</v>
      </c>
      <c r="B232" t="s">
        <v>38127</v>
      </c>
      <c r="C232">
        <v>2016</v>
      </c>
      <c r="D232" s="1">
        <v>42769</v>
      </c>
      <c r="E232" t="s">
        <v>62</v>
      </c>
      <c r="F232">
        <v>162</v>
      </c>
      <c r="G232" t="s">
        <v>38128</v>
      </c>
      <c r="H232" t="s">
        <v>307</v>
      </c>
      <c r="I232" t="s">
        <v>26</v>
      </c>
      <c r="J232" t="s">
        <v>1419</v>
      </c>
      <c r="K232" t="s">
        <v>38129</v>
      </c>
      <c r="L232" t="s">
        <v>38129</v>
      </c>
      <c r="M232" t="s">
        <v>38130</v>
      </c>
      <c r="N232" t="s">
        <v>38131</v>
      </c>
      <c r="O232" t="s">
        <v>38132</v>
      </c>
      <c r="P232" t="s">
        <v>38133</v>
      </c>
      <c r="Q232" t="s">
        <v>38134</v>
      </c>
      <c r="R232">
        <v>7.4</v>
      </c>
      <c r="S232">
        <v>43024</v>
      </c>
      <c r="T232" t="s">
        <v>13377</v>
      </c>
      <c r="U232">
        <v>1479387</v>
      </c>
      <c r="V232">
        <v>11784207</v>
      </c>
      <c r="W232">
        <v>139</v>
      </c>
    </row>
    <row r="233" spans="1:23" x14ac:dyDescent="0.2">
      <c r="A233" t="s">
        <v>30372</v>
      </c>
      <c r="B233" t="s">
        <v>30373</v>
      </c>
      <c r="C233">
        <v>2012</v>
      </c>
      <c r="D233" t="s">
        <v>23249</v>
      </c>
      <c r="E233" t="s">
        <v>62</v>
      </c>
      <c r="F233">
        <v>86</v>
      </c>
      <c r="G233" t="s">
        <v>697</v>
      </c>
      <c r="H233" t="s">
        <v>307</v>
      </c>
      <c r="I233" t="s">
        <v>26</v>
      </c>
      <c r="K233" t="s">
        <v>30374</v>
      </c>
      <c r="L233" t="s">
        <v>30374</v>
      </c>
      <c r="M233" t="s">
        <v>30375</v>
      </c>
      <c r="N233" t="s">
        <v>30376</v>
      </c>
      <c r="O233" t="s">
        <v>30377</v>
      </c>
      <c r="P233" t="s">
        <v>30378</v>
      </c>
      <c r="Q233" t="s">
        <v>30379</v>
      </c>
      <c r="R233">
        <v>7.4</v>
      </c>
      <c r="S233">
        <v>14777</v>
      </c>
      <c r="T233" t="s">
        <v>30380</v>
      </c>
      <c r="U233">
        <v>150275</v>
      </c>
      <c r="V233">
        <v>2826333</v>
      </c>
      <c r="W233">
        <v>26</v>
      </c>
    </row>
    <row r="234" spans="1:23" x14ac:dyDescent="0.2">
      <c r="A234" t="s">
        <v>6219</v>
      </c>
      <c r="B234" t="s">
        <v>6220</v>
      </c>
      <c r="C234">
        <v>2003</v>
      </c>
      <c r="D234" t="s">
        <v>5051</v>
      </c>
      <c r="E234" t="s">
        <v>657</v>
      </c>
      <c r="F234">
        <v>85</v>
      </c>
      <c r="G234" t="s">
        <v>2990</v>
      </c>
      <c r="H234" t="s">
        <v>27</v>
      </c>
      <c r="K234" t="s">
        <v>2999</v>
      </c>
      <c r="L234" t="s">
        <v>6221</v>
      </c>
      <c r="M234" t="s">
        <v>6222</v>
      </c>
      <c r="N234" t="s">
        <v>821</v>
      </c>
      <c r="O234" t="s">
        <v>6223</v>
      </c>
      <c r="P234" t="s">
        <v>6224</v>
      </c>
      <c r="Q234" t="s">
        <v>6225</v>
      </c>
      <c r="R234">
        <v>7.1</v>
      </c>
      <c r="S234">
        <v>26576</v>
      </c>
      <c r="T234" t="s">
        <v>6226</v>
      </c>
      <c r="U234">
        <v>312824</v>
      </c>
      <c r="V234">
        <v>27729359</v>
      </c>
      <c r="W234">
        <v>40</v>
      </c>
    </row>
    <row r="235" spans="1:23" x14ac:dyDescent="0.2">
      <c r="A235" t="s">
        <v>11951</v>
      </c>
      <c r="B235" t="s">
        <v>11952</v>
      </c>
      <c r="C235">
        <v>2004</v>
      </c>
      <c r="D235" s="1">
        <v>38026</v>
      </c>
      <c r="E235" t="s">
        <v>254</v>
      </c>
      <c r="F235">
        <v>98</v>
      </c>
      <c r="G235" t="s">
        <v>697</v>
      </c>
      <c r="H235" t="s">
        <v>307</v>
      </c>
      <c r="K235" t="s">
        <v>10766</v>
      </c>
      <c r="L235" t="s">
        <v>11953</v>
      </c>
      <c r="M235" t="s">
        <v>11954</v>
      </c>
      <c r="N235" t="s">
        <v>11955</v>
      </c>
      <c r="O235" t="s">
        <v>11956</v>
      </c>
      <c r="P235" t="s">
        <v>11957</v>
      </c>
      <c r="Q235" t="s">
        <v>11958</v>
      </c>
      <c r="R235">
        <v>7.2</v>
      </c>
      <c r="S235">
        <v>13228</v>
      </c>
      <c r="T235" t="s">
        <v>11959</v>
      </c>
      <c r="U235">
        <v>95204</v>
      </c>
      <c r="V235">
        <v>2096892</v>
      </c>
      <c r="W235">
        <v>56</v>
      </c>
    </row>
    <row r="236" spans="1:23" x14ac:dyDescent="0.2">
      <c r="A236" t="s">
        <v>43569</v>
      </c>
      <c r="B236" t="s">
        <v>43570</v>
      </c>
      <c r="C236">
        <v>2018</v>
      </c>
      <c r="D236" t="s">
        <v>22575</v>
      </c>
      <c r="E236" t="s">
        <v>43571</v>
      </c>
      <c r="F236">
        <v>97</v>
      </c>
      <c r="G236" t="s">
        <v>8657</v>
      </c>
      <c r="H236" t="s">
        <v>27</v>
      </c>
      <c r="I236" t="s">
        <v>26</v>
      </c>
      <c r="K236" t="s">
        <v>5413</v>
      </c>
      <c r="L236" t="s">
        <v>5413</v>
      </c>
      <c r="M236" t="s">
        <v>43572</v>
      </c>
      <c r="N236" t="s">
        <v>43573</v>
      </c>
      <c r="O236" t="s">
        <v>43574</v>
      </c>
      <c r="P236" t="s">
        <v>43575</v>
      </c>
      <c r="Q236" t="s">
        <v>43576</v>
      </c>
      <c r="R236">
        <v>7.1</v>
      </c>
      <c r="S236">
        <v>47261</v>
      </c>
      <c r="T236" t="s">
        <v>43577</v>
      </c>
      <c r="U236">
        <v>817339</v>
      </c>
      <c r="V236">
        <v>2027391</v>
      </c>
      <c r="W236">
        <v>368</v>
      </c>
    </row>
    <row r="237" spans="1:23" x14ac:dyDescent="0.2">
      <c r="A237" t="s">
        <v>25145</v>
      </c>
      <c r="B237" t="s">
        <v>25146</v>
      </c>
      <c r="C237">
        <v>2011</v>
      </c>
      <c r="D237" t="s">
        <v>11339</v>
      </c>
      <c r="E237" t="s">
        <v>62</v>
      </c>
      <c r="F237">
        <v>118</v>
      </c>
      <c r="G237" t="s">
        <v>25147</v>
      </c>
      <c r="H237" t="s">
        <v>26</v>
      </c>
      <c r="I237" t="s">
        <v>975</v>
      </c>
      <c r="K237" t="s">
        <v>10746</v>
      </c>
      <c r="L237" t="s">
        <v>25148</v>
      </c>
      <c r="M237" t="s">
        <v>25149</v>
      </c>
      <c r="N237" t="s">
        <v>2701</v>
      </c>
      <c r="O237" t="s">
        <v>25150</v>
      </c>
      <c r="P237" t="s">
        <v>25151</v>
      </c>
      <c r="Q237" t="s">
        <v>25152</v>
      </c>
      <c r="R237">
        <v>6.7</v>
      </c>
      <c r="S237">
        <v>32059</v>
      </c>
      <c r="T237" t="s">
        <v>17572</v>
      </c>
      <c r="U237">
        <v>143979</v>
      </c>
      <c r="V237">
        <v>11928909</v>
      </c>
      <c r="W237">
        <v>77</v>
      </c>
    </row>
    <row r="238" spans="1:23" x14ac:dyDescent="0.2">
      <c r="A238" t="s">
        <v>30210</v>
      </c>
      <c r="B238" t="s">
        <v>30211</v>
      </c>
      <c r="C238">
        <v>2017</v>
      </c>
      <c r="D238" t="s">
        <v>30212</v>
      </c>
      <c r="E238" t="s">
        <v>5472</v>
      </c>
      <c r="F238">
        <v>93</v>
      </c>
      <c r="G238" t="s">
        <v>27683</v>
      </c>
      <c r="H238" t="s">
        <v>26</v>
      </c>
      <c r="I238" t="s">
        <v>27</v>
      </c>
      <c r="K238" t="s">
        <v>20305</v>
      </c>
      <c r="L238" t="s">
        <v>15845</v>
      </c>
      <c r="M238" t="s">
        <v>30213</v>
      </c>
      <c r="N238" t="s">
        <v>30214</v>
      </c>
      <c r="O238" t="s">
        <v>30215</v>
      </c>
      <c r="P238" t="s">
        <v>30216</v>
      </c>
      <c r="Q238" t="s">
        <v>30217</v>
      </c>
      <c r="R238">
        <v>5.4</v>
      </c>
      <c r="S238">
        <v>12327</v>
      </c>
      <c r="T238" t="s">
        <v>30218</v>
      </c>
      <c r="U238">
        <v>7793</v>
      </c>
      <c r="V238">
        <v>9650552</v>
      </c>
      <c r="W238">
        <v>54</v>
      </c>
    </row>
    <row r="239" spans="1:23" x14ac:dyDescent="0.2">
      <c r="A239" t="s">
        <v>17070</v>
      </c>
      <c r="B239" t="s">
        <v>17071</v>
      </c>
      <c r="C239">
        <v>2008</v>
      </c>
      <c r="D239" t="s">
        <v>17072</v>
      </c>
      <c r="E239" t="s">
        <v>156</v>
      </c>
      <c r="F239">
        <v>108</v>
      </c>
      <c r="G239" t="s">
        <v>8657</v>
      </c>
      <c r="H239" t="s">
        <v>27</v>
      </c>
      <c r="I239" t="s">
        <v>26</v>
      </c>
      <c r="J239" t="s">
        <v>6812</v>
      </c>
      <c r="K239" t="s">
        <v>17073</v>
      </c>
      <c r="L239" t="s">
        <v>17074</v>
      </c>
      <c r="M239" t="s">
        <v>17075</v>
      </c>
      <c r="N239" t="s">
        <v>17076</v>
      </c>
      <c r="O239" t="s">
        <v>17077</v>
      </c>
      <c r="P239" t="s">
        <v>17078</v>
      </c>
      <c r="Q239" t="s">
        <v>17079</v>
      </c>
      <c r="R239">
        <v>6.5</v>
      </c>
      <c r="S239">
        <v>13296</v>
      </c>
      <c r="T239" t="s">
        <v>10503</v>
      </c>
      <c r="U239">
        <v>10352</v>
      </c>
      <c r="V239">
        <v>17068748</v>
      </c>
      <c r="W239">
        <v>24</v>
      </c>
    </row>
    <row r="240" spans="1:23" hidden="1" x14ac:dyDescent="0.2">
      <c r="A240" t="s">
        <v>2308</v>
      </c>
      <c r="B240" t="s">
        <v>2309</v>
      </c>
      <c r="C240">
        <v>2001</v>
      </c>
      <c r="D240" t="s">
        <v>2310</v>
      </c>
      <c r="E240" t="s">
        <v>62</v>
      </c>
      <c r="F240">
        <v>96</v>
      </c>
      <c r="G240" t="s">
        <v>63</v>
      </c>
      <c r="H240" t="s">
        <v>26</v>
      </c>
      <c r="I240" t="s">
        <v>27</v>
      </c>
      <c r="K240" t="s">
        <v>2311</v>
      </c>
      <c r="L240" t="s">
        <v>2312</v>
      </c>
      <c r="M240" t="s">
        <v>2313</v>
      </c>
      <c r="N240" t="s">
        <v>2314</v>
      </c>
      <c r="O240" t="s">
        <v>2315</v>
      </c>
      <c r="P240" t="s">
        <v>2316</v>
      </c>
      <c r="Q240" t="s">
        <v>2317</v>
      </c>
      <c r="R240">
        <v>6.4</v>
      </c>
      <c r="S240">
        <v>17190</v>
      </c>
      <c r="U240">
        <v>705308</v>
      </c>
      <c r="V240">
        <v>1574660</v>
      </c>
      <c r="W240">
        <v>79</v>
      </c>
    </row>
    <row r="241" spans="1:23" x14ac:dyDescent="0.2">
      <c r="A241" t="s">
        <v>7527</v>
      </c>
      <c r="B241" t="s">
        <v>7528</v>
      </c>
      <c r="C241">
        <v>2003</v>
      </c>
      <c r="D241" s="1">
        <v>38631</v>
      </c>
      <c r="E241" t="s">
        <v>3496</v>
      </c>
      <c r="F241">
        <v>91</v>
      </c>
      <c r="G241" t="s">
        <v>7529</v>
      </c>
      <c r="H241" t="s">
        <v>27</v>
      </c>
      <c r="I241" t="s">
        <v>26</v>
      </c>
      <c r="J241" t="s">
        <v>64</v>
      </c>
      <c r="K241" t="s">
        <v>7530</v>
      </c>
      <c r="L241" t="s">
        <v>7531</v>
      </c>
      <c r="M241" t="s">
        <v>7532</v>
      </c>
      <c r="N241" t="s">
        <v>7533</v>
      </c>
      <c r="O241" t="s">
        <v>7534</v>
      </c>
      <c r="P241" t="s">
        <v>7535</v>
      </c>
      <c r="Q241" t="s">
        <v>7536</v>
      </c>
      <c r="R241">
        <v>6.8</v>
      </c>
      <c r="S241">
        <v>66411</v>
      </c>
      <c r="T241" t="s">
        <v>7537</v>
      </c>
      <c r="U241">
        <v>3681066</v>
      </c>
      <c r="V241">
        <v>6291958</v>
      </c>
      <c r="W241">
        <v>583</v>
      </c>
    </row>
    <row r="242" spans="1:23" x14ac:dyDescent="0.2">
      <c r="A242" t="s">
        <v>11433</v>
      </c>
      <c r="B242" t="s">
        <v>11434</v>
      </c>
      <c r="C242">
        <v>2008</v>
      </c>
      <c r="D242" t="s">
        <v>11435</v>
      </c>
      <c r="E242" t="s">
        <v>11436</v>
      </c>
      <c r="F242">
        <v>133</v>
      </c>
      <c r="G242" t="s">
        <v>11437</v>
      </c>
      <c r="H242" t="s">
        <v>27</v>
      </c>
      <c r="I242" t="s">
        <v>26</v>
      </c>
      <c r="K242" t="s">
        <v>10728</v>
      </c>
      <c r="L242" t="s">
        <v>11438</v>
      </c>
      <c r="M242" t="s">
        <v>11439</v>
      </c>
      <c r="N242" t="s">
        <v>4517</v>
      </c>
      <c r="O242" t="s">
        <v>11440</v>
      </c>
      <c r="P242" t="s">
        <v>11441</v>
      </c>
      <c r="Q242" t="s">
        <v>11442</v>
      </c>
      <c r="R242">
        <v>7.5</v>
      </c>
      <c r="S242">
        <v>28005</v>
      </c>
      <c r="T242" t="s">
        <v>11443</v>
      </c>
      <c r="U242">
        <v>275387</v>
      </c>
      <c r="V242">
        <v>321353</v>
      </c>
      <c r="W242">
        <v>37</v>
      </c>
    </row>
    <row r="243" spans="1:23" x14ac:dyDescent="0.2">
      <c r="A243" t="s">
        <v>16236</v>
      </c>
      <c r="B243" t="s">
        <v>16237</v>
      </c>
      <c r="C243">
        <v>2008</v>
      </c>
      <c r="D243" t="s">
        <v>15359</v>
      </c>
      <c r="E243" t="s">
        <v>11436</v>
      </c>
      <c r="F243">
        <v>150</v>
      </c>
      <c r="G243" t="s">
        <v>16238</v>
      </c>
      <c r="H243" t="s">
        <v>307</v>
      </c>
      <c r="I243" t="s">
        <v>26</v>
      </c>
      <c r="J243" t="s">
        <v>27</v>
      </c>
      <c r="K243" t="s">
        <v>16239</v>
      </c>
      <c r="L243" t="s">
        <v>16240</v>
      </c>
      <c r="M243" t="s">
        <v>16241</v>
      </c>
      <c r="N243" t="s">
        <v>11075</v>
      </c>
      <c r="O243" t="s">
        <v>16242</v>
      </c>
      <c r="P243" t="s">
        <v>16243</v>
      </c>
      <c r="Q243" t="s">
        <v>16244</v>
      </c>
      <c r="R243">
        <v>7.4</v>
      </c>
      <c r="S243">
        <v>35064</v>
      </c>
      <c r="T243" t="s">
        <v>16245</v>
      </c>
      <c r="U243">
        <v>476270</v>
      </c>
      <c r="V243">
        <v>26937355</v>
      </c>
      <c r="W243">
        <v>118</v>
      </c>
    </row>
    <row r="244" spans="1:23" x14ac:dyDescent="0.2">
      <c r="A244" t="s">
        <v>5084</v>
      </c>
      <c r="B244" t="s">
        <v>5085</v>
      </c>
      <c r="C244">
        <v>2001</v>
      </c>
      <c r="D244" t="s">
        <v>1703</v>
      </c>
      <c r="E244" t="s">
        <v>5086</v>
      </c>
      <c r="F244">
        <v>98</v>
      </c>
      <c r="G244" t="s">
        <v>5087</v>
      </c>
      <c r="H244" t="s">
        <v>5088</v>
      </c>
      <c r="I244" t="s">
        <v>27</v>
      </c>
      <c r="J244" t="s">
        <v>26</v>
      </c>
      <c r="K244" t="s">
        <v>5089</v>
      </c>
      <c r="L244" t="s">
        <v>5089</v>
      </c>
      <c r="M244" t="s">
        <v>5090</v>
      </c>
      <c r="N244" t="s">
        <v>5091</v>
      </c>
      <c r="O244" t="s">
        <v>5092</v>
      </c>
      <c r="P244" t="s">
        <v>5093</v>
      </c>
      <c r="Q244" t="s">
        <v>5094</v>
      </c>
      <c r="R244">
        <v>7.9</v>
      </c>
      <c r="S244">
        <v>43962</v>
      </c>
      <c r="T244" t="s">
        <v>5095</v>
      </c>
      <c r="U244">
        <v>1012153</v>
      </c>
      <c r="V244">
        <v>4858869</v>
      </c>
      <c r="W244">
        <v>181</v>
      </c>
    </row>
    <row r="245" spans="1:23" hidden="1" x14ac:dyDescent="0.2">
      <c r="A245" t="s">
        <v>2355</v>
      </c>
      <c r="B245" t="s">
        <v>2356</v>
      </c>
      <c r="C245">
        <v>2001</v>
      </c>
      <c r="D245" t="s">
        <v>2357</v>
      </c>
      <c r="E245" t="s">
        <v>2358</v>
      </c>
      <c r="F245">
        <v>108</v>
      </c>
      <c r="G245" t="s">
        <v>2359</v>
      </c>
      <c r="H245" t="s">
        <v>308</v>
      </c>
      <c r="I245" t="s">
        <v>26</v>
      </c>
      <c r="J245" t="s">
        <v>27</v>
      </c>
      <c r="K245" t="s">
        <v>2360</v>
      </c>
      <c r="L245" t="s">
        <v>2361</v>
      </c>
      <c r="M245" t="s">
        <v>2362</v>
      </c>
      <c r="N245" t="s">
        <v>2363</v>
      </c>
      <c r="O245" t="s">
        <v>2364</v>
      </c>
      <c r="P245" t="s">
        <v>2365</v>
      </c>
      <c r="Q245" t="s">
        <v>2366</v>
      </c>
      <c r="R245">
        <v>6.9</v>
      </c>
      <c r="S245">
        <v>12649</v>
      </c>
      <c r="U245">
        <v>307333</v>
      </c>
      <c r="V245">
        <v>1864185</v>
      </c>
      <c r="W245">
        <v>77</v>
      </c>
    </row>
    <row r="246" spans="1:23" x14ac:dyDescent="0.2">
      <c r="A246" t="s">
        <v>6426</v>
      </c>
      <c r="B246" t="s">
        <v>6427</v>
      </c>
      <c r="C246">
        <v>2003</v>
      </c>
      <c r="D246" s="1">
        <v>38140</v>
      </c>
      <c r="E246" t="s">
        <v>49</v>
      </c>
      <c r="F246">
        <v>106</v>
      </c>
      <c r="G246" t="s">
        <v>6428</v>
      </c>
      <c r="H246" t="s">
        <v>26</v>
      </c>
      <c r="K246" t="s">
        <v>6429</v>
      </c>
      <c r="L246" t="s">
        <v>6430</v>
      </c>
      <c r="M246" t="s">
        <v>6431</v>
      </c>
      <c r="N246" t="s">
        <v>6432</v>
      </c>
      <c r="O246" t="s">
        <v>6433</v>
      </c>
      <c r="P246" t="s">
        <v>6434</v>
      </c>
      <c r="Q246" t="s">
        <v>6435</v>
      </c>
      <c r="R246">
        <v>7.5</v>
      </c>
      <c r="S246">
        <v>23919</v>
      </c>
      <c r="T246" t="s">
        <v>5095</v>
      </c>
      <c r="U246">
        <v>400948</v>
      </c>
      <c r="V246">
        <v>9781854</v>
      </c>
      <c r="W246">
        <v>136</v>
      </c>
    </row>
    <row r="247" spans="1:23" x14ac:dyDescent="0.2">
      <c r="A247" t="s">
        <v>29356</v>
      </c>
      <c r="B247" t="s">
        <v>29357</v>
      </c>
      <c r="C247">
        <v>2011</v>
      </c>
      <c r="D247" s="1">
        <v>40576</v>
      </c>
      <c r="E247" t="s">
        <v>1766</v>
      </c>
      <c r="F247">
        <v>129</v>
      </c>
      <c r="G247" t="s">
        <v>18810</v>
      </c>
      <c r="H247" t="s">
        <v>10496</v>
      </c>
      <c r="I247" t="s">
        <v>27</v>
      </c>
      <c r="J247" t="s">
        <v>3274</v>
      </c>
      <c r="K247" t="s">
        <v>26908</v>
      </c>
      <c r="L247" t="s">
        <v>26908</v>
      </c>
      <c r="M247" t="s">
        <v>29358</v>
      </c>
      <c r="N247" t="s">
        <v>29359</v>
      </c>
      <c r="O247" t="s">
        <v>29359</v>
      </c>
      <c r="P247" t="s">
        <v>29360</v>
      </c>
      <c r="Q247" t="s">
        <v>29361</v>
      </c>
      <c r="R247">
        <v>7.4</v>
      </c>
      <c r="S247">
        <v>21937</v>
      </c>
      <c r="T247" t="s">
        <v>5095</v>
      </c>
      <c r="U247">
        <v>151840</v>
      </c>
      <c r="V247">
        <v>4483147</v>
      </c>
      <c r="W247">
        <v>50</v>
      </c>
    </row>
    <row r="248" spans="1:23" x14ac:dyDescent="0.2">
      <c r="A248" t="s">
        <v>24625</v>
      </c>
      <c r="B248" t="s">
        <v>24626</v>
      </c>
      <c r="C248">
        <v>2010</v>
      </c>
      <c r="D248" s="1">
        <v>40249</v>
      </c>
      <c r="E248" t="s">
        <v>2504</v>
      </c>
      <c r="F248">
        <v>84</v>
      </c>
      <c r="G248" t="s">
        <v>24627</v>
      </c>
      <c r="H248" t="s">
        <v>618</v>
      </c>
      <c r="I248" t="s">
        <v>26</v>
      </c>
      <c r="K248" t="s">
        <v>24628</v>
      </c>
      <c r="L248" t="s">
        <v>24629</v>
      </c>
      <c r="M248" t="s">
        <v>24630</v>
      </c>
      <c r="N248" t="s">
        <v>24631</v>
      </c>
      <c r="O248" t="s">
        <v>24632</v>
      </c>
      <c r="P248" t="s">
        <v>24633</v>
      </c>
      <c r="Q248" t="s">
        <v>24634</v>
      </c>
      <c r="R248">
        <v>6.7</v>
      </c>
      <c r="S248">
        <v>25479</v>
      </c>
      <c r="T248" t="s">
        <v>24635</v>
      </c>
      <c r="U248">
        <v>236347</v>
      </c>
      <c r="V248">
        <v>4028971</v>
      </c>
      <c r="W248">
        <v>97</v>
      </c>
    </row>
    <row r="249" spans="1:23" hidden="1" x14ac:dyDescent="0.2">
      <c r="A249" t="s">
        <v>2398</v>
      </c>
      <c r="B249" t="s">
        <v>2399</v>
      </c>
      <c r="C249">
        <v>2000</v>
      </c>
      <c r="D249" t="s">
        <v>2400</v>
      </c>
      <c r="E249" t="s">
        <v>2401</v>
      </c>
      <c r="F249">
        <v>186</v>
      </c>
      <c r="G249" t="s">
        <v>943</v>
      </c>
      <c r="H249" t="s">
        <v>2402</v>
      </c>
      <c r="I249" t="s">
        <v>944</v>
      </c>
      <c r="K249" t="s">
        <v>2403</v>
      </c>
      <c r="L249" t="s">
        <v>2404</v>
      </c>
      <c r="M249" t="s">
        <v>2405</v>
      </c>
      <c r="N249" t="s">
        <v>2403</v>
      </c>
      <c r="O249" t="s">
        <v>2406</v>
      </c>
      <c r="P249" t="s">
        <v>2407</v>
      </c>
      <c r="Q249" t="s">
        <v>2408</v>
      </c>
      <c r="R249">
        <v>7.9</v>
      </c>
      <c r="S249">
        <v>11170</v>
      </c>
      <c r="U249">
        <v>274675</v>
      </c>
      <c r="V249">
        <v>274675</v>
      </c>
      <c r="W249">
        <v>65</v>
      </c>
    </row>
    <row r="250" spans="1:23" hidden="1" x14ac:dyDescent="0.2">
      <c r="A250" t="s">
        <v>2409</v>
      </c>
      <c r="B250" t="s">
        <v>2410</v>
      </c>
      <c r="C250">
        <v>2003</v>
      </c>
      <c r="D250" t="s">
        <v>2411</v>
      </c>
      <c r="E250" t="s">
        <v>2412</v>
      </c>
      <c r="F250">
        <v>96</v>
      </c>
      <c r="G250" t="s">
        <v>2413</v>
      </c>
      <c r="H250" t="s">
        <v>26</v>
      </c>
      <c r="K250" t="s">
        <v>2414</v>
      </c>
      <c r="L250" t="s">
        <v>2415</v>
      </c>
      <c r="M250" t="s">
        <v>2416</v>
      </c>
      <c r="N250" t="s">
        <v>2417</v>
      </c>
      <c r="O250" t="s">
        <v>2418</v>
      </c>
      <c r="P250" t="s">
        <v>2419</v>
      </c>
      <c r="Q250" t="s">
        <v>2420</v>
      </c>
      <c r="R250">
        <v>5.8</v>
      </c>
      <c r="S250">
        <v>10889</v>
      </c>
      <c r="T250">
        <v>3000000</v>
      </c>
      <c r="V250">
        <v>302586</v>
      </c>
      <c r="W250">
        <v>91</v>
      </c>
    </row>
    <row r="251" spans="1:23" x14ac:dyDescent="0.2">
      <c r="A251" t="s">
        <v>30982</v>
      </c>
      <c r="B251" t="s">
        <v>30983</v>
      </c>
      <c r="C251">
        <v>2013</v>
      </c>
      <c r="D251" s="1">
        <v>41617</v>
      </c>
      <c r="E251" t="s">
        <v>2284</v>
      </c>
      <c r="F251">
        <v>131</v>
      </c>
      <c r="G251" t="s">
        <v>8657</v>
      </c>
      <c r="H251" t="s">
        <v>27</v>
      </c>
      <c r="I251" t="s">
        <v>26</v>
      </c>
      <c r="K251" t="s">
        <v>2311</v>
      </c>
      <c r="L251" t="s">
        <v>30984</v>
      </c>
      <c r="M251" t="s">
        <v>30985</v>
      </c>
      <c r="N251" t="s">
        <v>5131</v>
      </c>
      <c r="O251" t="s">
        <v>30258</v>
      </c>
      <c r="P251" t="s">
        <v>30986</v>
      </c>
      <c r="Q251" t="s">
        <v>30987</v>
      </c>
      <c r="R251">
        <v>6.5</v>
      </c>
      <c r="S251">
        <v>14964</v>
      </c>
      <c r="T251" t="s">
        <v>30988</v>
      </c>
      <c r="U251">
        <v>303187</v>
      </c>
      <c r="V251">
        <v>10435322</v>
      </c>
      <c r="W251">
        <v>43</v>
      </c>
    </row>
    <row r="252" spans="1:23" x14ac:dyDescent="0.2">
      <c r="A252" t="s">
        <v>8738</v>
      </c>
      <c r="B252" t="s">
        <v>8739</v>
      </c>
      <c r="C252">
        <v>2008</v>
      </c>
      <c r="D252" s="1">
        <v>39725</v>
      </c>
      <c r="E252" t="s">
        <v>4713</v>
      </c>
      <c r="F252">
        <v>106</v>
      </c>
      <c r="G252" t="s">
        <v>8740</v>
      </c>
      <c r="H252" t="s">
        <v>307</v>
      </c>
      <c r="I252" t="s">
        <v>26</v>
      </c>
      <c r="J252" t="s">
        <v>27</v>
      </c>
      <c r="K252" t="s">
        <v>8741</v>
      </c>
      <c r="L252" t="s">
        <v>8741</v>
      </c>
      <c r="M252" t="s">
        <v>8742</v>
      </c>
      <c r="N252" t="s">
        <v>8743</v>
      </c>
      <c r="O252" t="s">
        <v>8744</v>
      </c>
      <c r="P252" t="s">
        <v>8745</v>
      </c>
      <c r="Q252" t="s">
        <v>8746</v>
      </c>
      <c r="R252">
        <v>6.4</v>
      </c>
      <c r="S252">
        <v>11564</v>
      </c>
      <c r="T252" t="s">
        <v>8747</v>
      </c>
      <c r="U252">
        <v>37189</v>
      </c>
      <c r="V252">
        <v>2783332</v>
      </c>
      <c r="W252">
        <v>83</v>
      </c>
    </row>
    <row r="253" spans="1:23" x14ac:dyDescent="0.2">
      <c r="A253" t="s">
        <v>11209</v>
      </c>
      <c r="B253" t="s">
        <v>11210</v>
      </c>
      <c r="C253">
        <v>2004</v>
      </c>
      <c r="D253" s="1">
        <v>38598</v>
      </c>
      <c r="E253" t="s">
        <v>3496</v>
      </c>
      <c r="F253">
        <v>88</v>
      </c>
      <c r="G253" t="s">
        <v>11211</v>
      </c>
      <c r="H253" t="s">
        <v>27</v>
      </c>
      <c r="K253" t="s">
        <v>11212</v>
      </c>
      <c r="L253" t="s">
        <v>11213</v>
      </c>
      <c r="M253" t="s">
        <v>11214</v>
      </c>
      <c r="N253" t="s">
        <v>11215</v>
      </c>
      <c r="O253" t="s">
        <v>11216</v>
      </c>
      <c r="P253" t="s">
        <v>11217</v>
      </c>
      <c r="Q253" t="s">
        <v>11218</v>
      </c>
      <c r="R253">
        <v>6.2</v>
      </c>
      <c r="S253">
        <v>11427</v>
      </c>
      <c r="T253" t="s">
        <v>11219</v>
      </c>
      <c r="U253">
        <v>3260</v>
      </c>
      <c r="V253">
        <v>3260</v>
      </c>
      <c r="W253">
        <v>91</v>
      </c>
    </row>
    <row r="254" spans="1:23" x14ac:dyDescent="0.2">
      <c r="A254" t="s">
        <v>8259</v>
      </c>
      <c r="B254" t="s">
        <v>8260</v>
      </c>
      <c r="C254">
        <v>2004</v>
      </c>
      <c r="D254" t="s">
        <v>8261</v>
      </c>
      <c r="E254" t="s">
        <v>1485</v>
      </c>
      <c r="F254">
        <v>98</v>
      </c>
      <c r="G254" t="s">
        <v>817</v>
      </c>
      <c r="H254" t="s">
        <v>27</v>
      </c>
      <c r="K254" t="s">
        <v>3385</v>
      </c>
      <c r="L254" t="s">
        <v>8262</v>
      </c>
      <c r="M254" t="s">
        <v>8263</v>
      </c>
      <c r="N254" t="s">
        <v>8264</v>
      </c>
      <c r="O254" t="s">
        <v>8265</v>
      </c>
      <c r="P254" t="s">
        <v>8266</v>
      </c>
      <c r="Q254" t="s">
        <v>8267</v>
      </c>
      <c r="R254">
        <v>5.9</v>
      </c>
      <c r="S254">
        <v>12923</v>
      </c>
      <c r="T254" t="s">
        <v>8268</v>
      </c>
      <c r="U254">
        <v>54361</v>
      </c>
      <c r="V254">
        <v>13315054</v>
      </c>
      <c r="W254">
        <v>29</v>
      </c>
    </row>
    <row r="255" spans="1:23" x14ac:dyDescent="0.2">
      <c r="A255" t="s">
        <v>36179</v>
      </c>
      <c r="B255" t="s">
        <v>36180</v>
      </c>
      <c r="C255">
        <v>2015</v>
      </c>
      <c r="D255" s="1">
        <v>42349</v>
      </c>
      <c r="E255" t="s">
        <v>62</v>
      </c>
      <c r="F255">
        <v>93</v>
      </c>
      <c r="G255" t="s">
        <v>36181</v>
      </c>
      <c r="H255" t="s">
        <v>8343</v>
      </c>
      <c r="K255" t="s">
        <v>36182</v>
      </c>
      <c r="L255" t="s">
        <v>36182</v>
      </c>
      <c r="M255" t="s">
        <v>36183</v>
      </c>
      <c r="N255" t="s">
        <v>36184</v>
      </c>
      <c r="O255" t="s">
        <v>36184</v>
      </c>
      <c r="P255" t="s">
        <v>36185</v>
      </c>
      <c r="Q255" t="s">
        <v>36186</v>
      </c>
      <c r="R255">
        <v>7.3</v>
      </c>
      <c r="S255">
        <v>12350</v>
      </c>
      <c r="T255" t="s">
        <v>36187</v>
      </c>
      <c r="U255">
        <v>149250</v>
      </c>
      <c r="V255">
        <v>1826583</v>
      </c>
      <c r="W255">
        <v>39</v>
      </c>
    </row>
    <row r="256" spans="1:23" x14ac:dyDescent="0.2">
      <c r="A256" t="s">
        <v>23809</v>
      </c>
      <c r="B256" t="s">
        <v>23810</v>
      </c>
      <c r="C256">
        <v>2018</v>
      </c>
      <c r="D256" t="s">
        <v>23811</v>
      </c>
      <c r="E256" t="s">
        <v>828</v>
      </c>
      <c r="F256">
        <v>132</v>
      </c>
      <c r="G256" t="s">
        <v>23812</v>
      </c>
      <c r="H256" t="s">
        <v>26</v>
      </c>
      <c r="I256" t="s">
        <v>308</v>
      </c>
      <c r="K256" t="s">
        <v>8179</v>
      </c>
      <c r="L256" t="s">
        <v>23813</v>
      </c>
      <c r="M256" t="s">
        <v>23814</v>
      </c>
      <c r="N256" t="s">
        <v>23815</v>
      </c>
      <c r="O256" t="s">
        <v>23816</v>
      </c>
      <c r="P256" t="s">
        <v>23817</v>
      </c>
      <c r="Q256" t="s">
        <v>23818</v>
      </c>
      <c r="R256">
        <v>6.4</v>
      </c>
      <c r="S256">
        <v>14751</v>
      </c>
      <c r="T256" t="s">
        <v>23819</v>
      </c>
      <c r="U256">
        <v>391963</v>
      </c>
      <c r="V256">
        <v>2390383</v>
      </c>
      <c r="W256">
        <v>103</v>
      </c>
    </row>
    <row r="257" spans="1:23" x14ac:dyDescent="0.2">
      <c r="A257" t="s">
        <v>29723</v>
      </c>
      <c r="B257" t="s">
        <v>29724</v>
      </c>
      <c r="C257">
        <v>2012</v>
      </c>
      <c r="D257" t="s">
        <v>20304</v>
      </c>
      <c r="E257" t="s">
        <v>4930</v>
      </c>
      <c r="F257">
        <v>112</v>
      </c>
      <c r="G257" t="s">
        <v>29725</v>
      </c>
      <c r="H257" t="s">
        <v>26</v>
      </c>
      <c r="I257" t="s">
        <v>64</v>
      </c>
      <c r="K257" t="s">
        <v>1596</v>
      </c>
      <c r="L257" t="s">
        <v>1596</v>
      </c>
      <c r="M257" t="s">
        <v>29726</v>
      </c>
      <c r="N257" t="s">
        <v>29727</v>
      </c>
      <c r="O257" t="s">
        <v>29727</v>
      </c>
      <c r="P257" t="s">
        <v>29728</v>
      </c>
      <c r="Q257" t="s">
        <v>29729</v>
      </c>
      <c r="R257">
        <v>6.3</v>
      </c>
      <c r="S257">
        <v>83182</v>
      </c>
      <c r="T257" t="s">
        <v>23819</v>
      </c>
      <c r="U257">
        <v>16685867</v>
      </c>
      <c r="V257">
        <v>73244881</v>
      </c>
      <c r="W257">
        <v>182</v>
      </c>
    </row>
    <row r="258" spans="1:23" x14ac:dyDescent="0.2">
      <c r="A258" t="s">
        <v>40191</v>
      </c>
      <c r="B258" t="s">
        <v>40192</v>
      </c>
      <c r="C258">
        <v>2017</v>
      </c>
      <c r="D258" s="1">
        <v>42890</v>
      </c>
      <c r="E258" t="s">
        <v>62</v>
      </c>
      <c r="F258">
        <v>100</v>
      </c>
      <c r="G258" t="s">
        <v>40193</v>
      </c>
      <c r="H258" t="s">
        <v>618</v>
      </c>
      <c r="I258" t="s">
        <v>26</v>
      </c>
      <c r="J258" t="s">
        <v>361</v>
      </c>
      <c r="K258" t="s">
        <v>6289</v>
      </c>
      <c r="L258" t="s">
        <v>6289</v>
      </c>
      <c r="M258" t="s">
        <v>40194</v>
      </c>
      <c r="N258" t="s">
        <v>40195</v>
      </c>
      <c r="O258" t="s">
        <v>40196</v>
      </c>
      <c r="P258" t="s">
        <v>40197</v>
      </c>
      <c r="Q258" t="s">
        <v>40198</v>
      </c>
      <c r="R258">
        <v>7.2</v>
      </c>
      <c r="S258">
        <v>10472</v>
      </c>
      <c r="T258" t="s">
        <v>40199</v>
      </c>
      <c r="U258">
        <v>183943</v>
      </c>
      <c r="V258">
        <v>4282973</v>
      </c>
      <c r="W258">
        <v>32</v>
      </c>
    </row>
    <row r="259" spans="1:23" x14ac:dyDescent="0.2">
      <c r="A259" t="s">
        <v>31089</v>
      </c>
      <c r="B259" t="s">
        <v>31090</v>
      </c>
      <c r="C259">
        <v>2012</v>
      </c>
      <c r="D259" s="1">
        <v>41009</v>
      </c>
      <c r="E259" t="s">
        <v>49</v>
      </c>
      <c r="F259">
        <v>120</v>
      </c>
      <c r="G259" t="s">
        <v>31091</v>
      </c>
      <c r="H259" t="s">
        <v>27</v>
      </c>
      <c r="I259" t="s">
        <v>26</v>
      </c>
      <c r="K259" t="s">
        <v>4514</v>
      </c>
      <c r="L259" t="s">
        <v>31092</v>
      </c>
      <c r="M259" t="s">
        <v>31093</v>
      </c>
      <c r="N259" t="s">
        <v>13490</v>
      </c>
      <c r="O259" t="s">
        <v>31094</v>
      </c>
      <c r="P259" t="s">
        <v>31095</v>
      </c>
      <c r="Q259" t="s">
        <v>31096</v>
      </c>
      <c r="R259">
        <v>7.5</v>
      </c>
      <c r="S259">
        <v>62551</v>
      </c>
      <c r="T259" t="s">
        <v>31097</v>
      </c>
      <c r="U259">
        <v>2062027</v>
      </c>
      <c r="V259">
        <v>25807712</v>
      </c>
      <c r="W259">
        <v>107</v>
      </c>
    </row>
    <row r="260" spans="1:23" x14ac:dyDescent="0.2">
      <c r="A260" t="s">
        <v>4980</v>
      </c>
      <c r="B260" t="s">
        <v>4981</v>
      </c>
      <c r="C260">
        <v>2001</v>
      </c>
      <c r="D260" s="1">
        <v>37416</v>
      </c>
      <c r="E260" t="s">
        <v>4982</v>
      </c>
      <c r="F260">
        <v>94</v>
      </c>
      <c r="G260" t="s">
        <v>4983</v>
      </c>
      <c r="H260" t="s">
        <v>27</v>
      </c>
      <c r="I260" t="s">
        <v>934</v>
      </c>
      <c r="K260" t="s">
        <v>1254</v>
      </c>
      <c r="L260" t="s">
        <v>1255</v>
      </c>
      <c r="M260" t="s">
        <v>4984</v>
      </c>
      <c r="N260" t="s">
        <v>1440</v>
      </c>
      <c r="O260" t="s">
        <v>4985</v>
      </c>
      <c r="P260" t="s">
        <v>4986</v>
      </c>
      <c r="Q260" t="s">
        <v>4987</v>
      </c>
      <c r="R260">
        <v>6.7</v>
      </c>
      <c r="S260">
        <v>36899</v>
      </c>
      <c r="T260" t="s">
        <v>4988</v>
      </c>
      <c r="U260">
        <v>97220</v>
      </c>
      <c r="V260">
        <v>10366360</v>
      </c>
      <c r="W260">
        <v>101</v>
      </c>
    </row>
    <row r="261" spans="1:23" x14ac:dyDescent="0.2">
      <c r="A261" t="s">
        <v>14924</v>
      </c>
      <c r="B261" t="s">
        <v>14925</v>
      </c>
      <c r="C261">
        <v>2005</v>
      </c>
      <c r="D261" t="s">
        <v>10526</v>
      </c>
      <c r="E261" t="s">
        <v>2284</v>
      </c>
      <c r="F261">
        <v>91</v>
      </c>
      <c r="G261" t="s">
        <v>817</v>
      </c>
      <c r="H261" t="s">
        <v>27</v>
      </c>
      <c r="I261" t="s">
        <v>308</v>
      </c>
      <c r="K261" t="s">
        <v>1255</v>
      </c>
      <c r="L261" t="s">
        <v>1255</v>
      </c>
      <c r="M261" t="s">
        <v>14926</v>
      </c>
      <c r="N261" t="s">
        <v>13215</v>
      </c>
      <c r="O261" t="s">
        <v>14927</v>
      </c>
      <c r="P261" t="s">
        <v>14928</v>
      </c>
      <c r="Q261" t="s">
        <v>14929</v>
      </c>
      <c r="R261">
        <v>7.1</v>
      </c>
      <c r="S261">
        <v>31528</v>
      </c>
      <c r="T261" t="s">
        <v>14930</v>
      </c>
      <c r="U261">
        <v>202647</v>
      </c>
      <c r="V261">
        <v>9995168</v>
      </c>
      <c r="W261">
        <v>88</v>
      </c>
    </row>
    <row r="262" spans="1:23" x14ac:dyDescent="0.2">
      <c r="A262" t="s">
        <v>26525</v>
      </c>
      <c r="B262" t="s">
        <v>26526</v>
      </c>
      <c r="C262">
        <v>2011</v>
      </c>
      <c r="D262" t="s">
        <v>16373</v>
      </c>
      <c r="E262" t="s">
        <v>108</v>
      </c>
      <c r="F262">
        <v>99</v>
      </c>
      <c r="G262" t="s">
        <v>667</v>
      </c>
      <c r="H262" t="s">
        <v>26</v>
      </c>
      <c r="K262" t="s">
        <v>4762</v>
      </c>
      <c r="L262" t="s">
        <v>26527</v>
      </c>
      <c r="M262" t="s">
        <v>26528</v>
      </c>
      <c r="N262" t="s">
        <v>11563</v>
      </c>
      <c r="O262" t="s">
        <v>26529</v>
      </c>
      <c r="P262" t="s">
        <v>26530</v>
      </c>
      <c r="Q262" t="s">
        <v>26531</v>
      </c>
      <c r="R262">
        <v>6.4</v>
      </c>
      <c r="S262">
        <v>97398</v>
      </c>
      <c r="T262" t="s">
        <v>14930</v>
      </c>
      <c r="U262">
        <v>5704709</v>
      </c>
      <c r="V262">
        <v>30519436</v>
      </c>
      <c r="W262">
        <v>209</v>
      </c>
    </row>
    <row r="263" spans="1:23" x14ac:dyDescent="0.2">
      <c r="A263" t="s">
        <v>18808</v>
      </c>
      <c r="B263" t="s">
        <v>18809</v>
      </c>
      <c r="C263">
        <v>2007</v>
      </c>
      <c r="D263" s="1">
        <v>39915</v>
      </c>
      <c r="E263" t="s">
        <v>807</v>
      </c>
      <c r="F263">
        <v>93</v>
      </c>
      <c r="G263" t="s">
        <v>18810</v>
      </c>
      <c r="H263" t="s">
        <v>10496</v>
      </c>
      <c r="I263" t="s">
        <v>3274</v>
      </c>
      <c r="K263" t="s">
        <v>18811</v>
      </c>
      <c r="L263" t="s">
        <v>18812</v>
      </c>
      <c r="M263" t="s">
        <v>18813</v>
      </c>
      <c r="N263" t="s">
        <v>18814</v>
      </c>
      <c r="O263" t="s">
        <v>18815</v>
      </c>
      <c r="P263" t="s">
        <v>18816</v>
      </c>
      <c r="Q263" t="s">
        <v>18817</v>
      </c>
      <c r="R263">
        <v>7.4</v>
      </c>
      <c r="S263">
        <v>18246</v>
      </c>
      <c r="T263" t="s">
        <v>18818</v>
      </c>
      <c r="U263">
        <v>1601</v>
      </c>
      <c r="V263">
        <v>2744414</v>
      </c>
      <c r="W263">
        <v>48</v>
      </c>
    </row>
    <row r="264" spans="1:23" x14ac:dyDescent="0.2">
      <c r="A264" t="s">
        <v>25480</v>
      </c>
      <c r="B264" t="s">
        <v>25481</v>
      </c>
      <c r="C264">
        <v>2009</v>
      </c>
      <c r="D264" t="s">
        <v>25482</v>
      </c>
      <c r="E264" t="s">
        <v>3496</v>
      </c>
      <c r="F264">
        <v>92</v>
      </c>
      <c r="G264" t="s">
        <v>25483</v>
      </c>
      <c r="H264" t="s">
        <v>26</v>
      </c>
      <c r="I264" t="s">
        <v>307</v>
      </c>
      <c r="J264" t="s">
        <v>934</v>
      </c>
      <c r="K264" t="s">
        <v>25484</v>
      </c>
      <c r="L264" t="s">
        <v>25484</v>
      </c>
      <c r="M264" t="s">
        <v>25485</v>
      </c>
      <c r="N264" t="s">
        <v>25486</v>
      </c>
      <c r="O264" t="s">
        <v>25487</v>
      </c>
      <c r="P264" t="s">
        <v>25488</v>
      </c>
      <c r="Q264" t="s">
        <v>25489</v>
      </c>
      <c r="R264">
        <v>4.4000000000000004</v>
      </c>
      <c r="S264">
        <v>71795</v>
      </c>
      <c r="T264" t="s">
        <v>18818</v>
      </c>
      <c r="U264">
        <v>181467</v>
      </c>
      <c r="V264">
        <v>325113</v>
      </c>
      <c r="W264">
        <v>477</v>
      </c>
    </row>
    <row r="265" spans="1:23" x14ac:dyDescent="0.2">
      <c r="A265" t="s">
        <v>37685</v>
      </c>
      <c r="B265" t="s">
        <v>37686</v>
      </c>
      <c r="C265">
        <v>2015</v>
      </c>
      <c r="D265" t="s">
        <v>20189</v>
      </c>
      <c r="E265" t="s">
        <v>964</v>
      </c>
      <c r="F265">
        <v>107</v>
      </c>
      <c r="G265" t="s">
        <v>9357</v>
      </c>
      <c r="H265" t="s">
        <v>3329</v>
      </c>
      <c r="I265" t="s">
        <v>1870</v>
      </c>
      <c r="J265" t="s">
        <v>307</v>
      </c>
      <c r="K265" t="s">
        <v>37687</v>
      </c>
      <c r="L265" t="s">
        <v>37688</v>
      </c>
      <c r="M265" t="s">
        <v>37689</v>
      </c>
      <c r="N265" t="s">
        <v>37690</v>
      </c>
      <c r="O265" t="s">
        <v>37691</v>
      </c>
      <c r="P265" t="s">
        <v>37692</v>
      </c>
      <c r="Q265" t="s">
        <v>37693</v>
      </c>
      <c r="R265">
        <v>7.5</v>
      </c>
      <c r="S265">
        <v>43770</v>
      </c>
      <c r="T265" t="s">
        <v>18818</v>
      </c>
      <c r="U265">
        <v>1777043</v>
      </c>
      <c r="V265">
        <v>6659121</v>
      </c>
      <c r="W265">
        <v>147</v>
      </c>
    </row>
    <row r="266" spans="1:23" x14ac:dyDescent="0.2">
      <c r="A266" t="s">
        <v>39218</v>
      </c>
      <c r="B266" t="s">
        <v>39219</v>
      </c>
      <c r="C266">
        <v>2017</v>
      </c>
      <c r="D266" s="1">
        <v>43079</v>
      </c>
      <c r="E266" t="s">
        <v>2370</v>
      </c>
      <c r="F266">
        <v>123</v>
      </c>
      <c r="G266" t="s">
        <v>30479</v>
      </c>
      <c r="H266" t="s">
        <v>26</v>
      </c>
      <c r="I266" t="s">
        <v>308</v>
      </c>
      <c r="K266" t="s">
        <v>6760</v>
      </c>
      <c r="L266" t="s">
        <v>39220</v>
      </c>
      <c r="M266" t="s">
        <v>39221</v>
      </c>
      <c r="N266" t="s">
        <v>6763</v>
      </c>
      <c r="O266" t="s">
        <v>39222</v>
      </c>
      <c r="P266" t="s">
        <v>39223</v>
      </c>
      <c r="Q266" t="s">
        <v>39224</v>
      </c>
      <c r="R266">
        <v>6.3</v>
      </c>
      <c r="S266">
        <v>17386</v>
      </c>
      <c r="T266" t="s">
        <v>39225</v>
      </c>
      <c r="U266">
        <v>22017</v>
      </c>
      <c r="V266">
        <v>17535962</v>
      </c>
      <c r="W266">
        <v>78</v>
      </c>
    </row>
    <row r="267" spans="1:23" x14ac:dyDescent="0.2">
      <c r="A267" t="s">
        <v>13208</v>
      </c>
      <c r="B267" t="s">
        <v>13209</v>
      </c>
      <c r="C267">
        <v>2006</v>
      </c>
      <c r="D267" t="s">
        <v>13210</v>
      </c>
      <c r="E267" t="s">
        <v>3018</v>
      </c>
      <c r="F267">
        <v>123</v>
      </c>
      <c r="G267" t="s">
        <v>13211</v>
      </c>
      <c r="H267" t="s">
        <v>27</v>
      </c>
      <c r="I267" t="s">
        <v>361</v>
      </c>
      <c r="K267" t="s">
        <v>13212</v>
      </c>
      <c r="L267" t="s">
        <v>13213</v>
      </c>
      <c r="M267" t="s">
        <v>13214</v>
      </c>
      <c r="N267" t="s">
        <v>13215</v>
      </c>
      <c r="O267" t="s">
        <v>13216</v>
      </c>
      <c r="P267" t="s">
        <v>13217</v>
      </c>
      <c r="Q267" t="s">
        <v>13218</v>
      </c>
      <c r="R267">
        <v>7</v>
      </c>
      <c r="S267">
        <v>13845</v>
      </c>
      <c r="T267" t="s">
        <v>13219</v>
      </c>
      <c r="U267">
        <v>320700</v>
      </c>
      <c r="V267">
        <v>22963701</v>
      </c>
      <c r="W267">
        <v>66</v>
      </c>
    </row>
    <row r="268" spans="1:23" x14ac:dyDescent="0.2">
      <c r="A268" t="s">
        <v>14444</v>
      </c>
      <c r="B268" t="s">
        <v>14445</v>
      </c>
      <c r="C268">
        <v>2006</v>
      </c>
      <c r="D268" t="s">
        <v>14446</v>
      </c>
      <c r="E268" t="s">
        <v>197</v>
      </c>
      <c r="F268">
        <v>99</v>
      </c>
      <c r="G268" t="s">
        <v>817</v>
      </c>
      <c r="H268" t="s">
        <v>27</v>
      </c>
      <c r="I268" t="s">
        <v>361</v>
      </c>
      <c r="J268" t="s">
        <v>307</v>
      </c>
      <c r="K268" t="s">
        <v>14447</v>
      </c>
      <c r="L268" t="s">
        <v>14448</v>
      </c>
      <c r="M268" t="s">
        <v>14449</v>
      </c>
      <c r="N268" t="s">
        <v>14450</v>
      </c>
      <c r="O268" t="s">
        <v>14451</v>
      </c>
      <c r="P268" t="s">
        <v>14452</v>
      </c>
      <c r="Q268" t="s">
        <v>14453</v>
      </c>
      <c r="R268">
        <v>7.1</v>
      </c>
      <c r="S268">
        <v>18068</v>
      </c>
      <c r="T268" t="s">
        <v>14454</v>
      </c>
      <c r="U268">
        <v>303543</v>
      </c>
      <c r="V268">
        <v>23041621</v>
      </c>
      <c r="W268">
        <v>47</v>
      </c>
    </row>
    <row r="269" spans="1:23" x14ac:dyDescent="0.2">
      <c r="A269" t="s">
        <v>28685</v>
      </c>
      <c r="B269" t="s">
        <v>28686</v>
      </c>
      <c r="C269">
        <v>2012</v>
      </c>
      <c r="D269" s="1">
        <v>41132</v>
      </c>
      <c r="E269" t="s">
        <v>676</v>
      </c>
      <c r="F269">
        <v>114</v>
      </c>
      <c r="G269" t="s">
        <v>6428</v>
      </c>
      <c r="H269" t="s">
        <v>26</v>
      </c>
      <c r="K269" t="s">
        <v>25404</v>
      </c>
      <c r="L269" t="s">
        <v>25404</v>
      </c>
      <c r="M269" t="s">
        <v>28687</v>
      </c>
      <c r="N269" t="s">
        <v>11412</v>
      </c>
      <c r="O269" t="s">
        <v>28688</v>
      </c>
      <c r="P269" t="s">
        <v>28689</v>
      </c>
      <c r="Q269" t="s">
        <v>28690</v>
      </c>
      <c r="R269">
        <v>6.2</v>
      </c>
      <c r="S269">
        <v>57838</v>
      </c>
      <c r="T269" t="s">
        <v>14454</v>
      </c>
      <c r="U269">
        <v>52624</v>
      </c>
      <c r="V269">
        <v>14107313</v>
      </c>
      <c r="W269">
        <v>172</v>
      </c>
    </row>
    <row r="270" spans="1:23" x14ac:dyDescent="0.2">
      <c r="A270" t="s">
        <v>8555</v>
      </c>
      <c r="B270" t="s">
        <v>8556</v>
      </c>
      <c r="C270">
        <v>2004</v>
      </c>
      <c r="D270" t="s">
        <v>7200</v>
      </c>
      <c r="E270" t="s">
        <v>696</v>
      </c>
      <c r="F270">
        <v>156</v>
      </c>
      <c r="G270" t="s">
        <v>8557</v>
      </c>
      <c r="H270" t="s">
        <v>307</v>
      </c>
      <c r="I270" t="s">
        <v>75</v>
      </c>
      <c r="J270" t="s">
        <v>27</v>
      </c>
      <c r="K270" t="s">
        <v>3401</v>
      </c>
      <c r="L270" t="s">
        <v>8558</v>
      </c>
      <c r="M270" t="s">
        <v>8559</v>
      </c>
      <c r="N270" t="s">
        <v>8560</v>
      </c>
      <c r="O270" t="s">
        <v>8561</v>
      </c>
      <c r="P270" t="s">
        <v>8562</v>
      </c>
      <c r="Q270" t="s">
        <v>8563</v>
      </c>
      <c r="R270">
        <v>8.1999999999999993</v>
      </c>
      <c r="S270">
        <v>324686</v>
      </c>
      <c r="T270" t="s">
        <v>8564</v>
      </c>
      <c r="U270">
        <v>5509040</v>
      </c>
      <c r="V270">
        <v>92181574</v>
      </c>
      <c r="W270">
        <v>636</v>
      </c>
    </row>
    <row r="271" spans="1:23" hidden="1" x14ac:dyDescent="0.2">
      <c r="A271" t="s">
        <v>2590</v>
      </c>
      <c r="B271" t="s">
        <v>2591</v>
      </c>
      <c r="C271">
        <v>2000</v>
      </c>
      <c r="D271" t="s">
        <v>2592</v>
      </c>
      <c r="E271" t="s">
        <v>2593</v>
      </c>
      <c r="F271">
        <v>172</v>
      </c>
      <c r="G271" t="s">
        <v>943</v>
      </c>
      <c r="H271" t="s">
        <v>944</v>
      </c>
      <c r="I271" t="s">
        <v>26</v>
      </c>
      <c r="K271" t="s">
        <v>2594</v>
      </c>
      <c r="L271" t="s">
        <v>2595</v>
      </c>
      <c r="M271" t="s">
        <v>2596</v>
      </c>
      <c r="N271" t="s">
        <v>2597</v>
      </c>
      <c r="O271" t="s">
        <v>2598</v>
      </c>
      <c r="P271" t="s">
        <v>2599</v>
      </c>
      <c r="Q271" t="s">
        <v>2600</v>
      </c>
      <c r="R271">
        <v>6.9</v>
      </c>
      <c r="S271">
        <v>13427</v>
      </c>
      <c r="T271" t="s">
        <v>2601</v>
      </c>
      <c r="W271">
        <v>31</v>
      </c>
    </row>
    <row r="272" spans="1:23" x14ac:dyDescent="0.2">
      <c r="A272" t="s">
        <v>30088</v>
      </c>
      <c r="B272" t="s">
        <v>30089</v>
      </c>
      <c r="C272">
        <v>2013</v>
      </c>
      <c r="D272" s="1">
        <v>41275</v>
      </c>
      <c r="E272" t="s">
        <v>1344</v>
      </c>
      <c r="F272">
        <v>131</v>
      </c>
      <c r="G272" t="s">
        <v>7884</v>
      </c>
      <c r="H272" t="s">
        <v>26</v>
      </c>
      <c r="K272" t="s">
        <v>2140</v>
      </c>
      <c r="L272" t="s">
        <v>2140</v>
      </c>
      <c r="M272" t="s">
        <v>30090</v>
      </c>
      <c r="N272" t="s">
        <v>1125</v>
      </c>
      <c r="O272" t="s">
        <v>30091</v>
      </c>
      <c r="P272" t="s">
        <v>30092</v>
      </c>
      <c r="Q272" t="s">
        <v>30093</v>
      </c>
      <c r="R272">
        <v>7.8</v>
      </c>
      <c r="S272">
        <v>105205</v>
      </c>
      <c r="T272" t="s">
        <v>8564</v>
      </c>
      <c r="U272">
        <v>100035</v>
      </c>
      <c r="V272">
        <v>20919703</v>
      </c>
      <c r="W272">
        <v>199</v>
      </c>
    </row>
    <row r="273" spans="1:23" x14ac:dyDescent="0.2">
      <c r="A273" t="s">
        <v>38623</v>
      </c>
      <c r="B273" t="s">
        <v>38624</v>
      </c>
      <c r="C273">
        <v>2016</v>
      </c>
      <c r="D273" t="s">
        <v>19386</v>
      </c>
      <c r="E273" t="s">
        <v>567</v>
      </c>
      <c r="F273">
        <v>99</v>
      </c>
      <c r="G273" t="s">
        <v>2359</v>
      </c>
      <c r="H273" t="s">
        <v>308</v>
      </c>
      <c r="K273" t="s">
        <v>4606</v>
      </c>
      <c r="L273" t="s">
        <v>38625</v>
      </c>
      <c r="M273" t="s">
        <v>38626</v>
      </c>
      <c r="N273" t="s">
        <v>38627</v>
      </c>
      <c r="O273" t="s">
        <v>38628</v>
      </c>
      <c r="P273" t="s">
        <v>38629</v>
      </c>
      <c r="Q273" t="s">
        <v>38630</v>
      </c>
      <c r="R273">
        <v>7.1</v>
      </c>
      <c r="S273">
        <v>28042</v>
      </c>
      <c r="T273" t="s">
        <v>38631</v>
      </c>
      <c r="U273">
        <v>1490948</v>
      </c>
      <c r="V273">
        <v>22468044</v>
      </c>
      <c r="W273">
        <v>61</v>
      </c>
    </row>
    <row r="274" spans="1:23" x14ac:dyDescent="0.2">
      <c r="A274" t="s">
        <v>24571</v>
      </c>
      <c r="B274" t="s">
        <v>24572</v>
      </c>
      <c r="C274">
        <v>2012</v>
      </c>
      <c r="D274" s="1">
        <v>41132</v>
      </c>
      <c r="E274" t="s">
        <v>7548</v>
      </c>
      <c r="F274">
        <v>127</v>
      </c>
      <c r="G274" t="s">
        <v>24573</v>
      </c>
      <c r="H274" t="s">
        <v>26</v>
      </c>
      <c r="I274" t="s">
        <v>64</v>
      </c>
      <c r="J274" t="s">
        <v>5088</v>
      </c>
      <c r="K274" t="s">
        <v>24574</v>
      </c>
      <c r="L274" t="s">
        <v>24575</v>
      </c>
      <c r="M274" t="s">
        <v>24576</v>
      </c>
      <c r="N274" t="s">
        <v>2713</v>
      </c>
      <c r="O274" t="s">
        <v>24577</v>
      </c>
      <c r="P274" t="s">
        <v>24578</v>
      </c>
      <c r="Q274" t="s">
        <v>24579</v>
      </c>
      <c r="R274">
        <v>7.4</v>
      </c>
      <c r="S274">
        <v>15558</v>
      </c>
      <c r="T274" t="s">
        <v>24580</v>
      </c>
      <c r="U274">
        <v>18295</v>
      </c>
      <c r="V274">
        <v>9075131</v>
      </c>
      <c r="W274">
        <v>34</v>
      </c>
    </row>
    <row r="275" spans="1:23" x14ac:dyDescent="0.2">
      <c r="A275" t="s">
        <v>31212</v>
      </c>
      <c r="B275" t="s">
        <v>31213</v>
      </c>
      <c r="C275">
        <v>2012</v>
      </c>
      <c r="D275" t="s">
        <v>26947</v>
      </c>
      <c r="E275" t="s">
        <v>1802</v>
      </c>
      <c r="F275">
        <v>111</v>
      </c>
      <c r="G275" t="s">
        <v>8657</v>
      </c>
      <c r="H275" t="s">
        <v>27</v>
      </c>
      <c r="I275" t="s">
        <v>26</v>
      </c>
      <c r="J275" t="s">
        <v>307</v>
      </c>
      <c r="K275" t="s">
        <v>31214</v>
      </c>
      <c r="L275" t="s">
        <v>31215</v>
      </c>
      <c r="M275" t="s">
        <v>31216</v>
      </c>
      <c r="N275" t="s">
        <v>5131</v>
      </c>
      <c r="O275" t="s">
        <v>31217</v>
      </c>
      <c r="P275" t="s">
        <v>31218</v>
      </c>
      <c r="Q275" t="s">
        <v>31219</v>
      </c>
      <c r="R275">
        <v>6.9</v>
      </c>
      <c r="S275">
        <v>11314</v>
      </c>
      <c r="T275" t="s">
        <v>24580</v>
      </c>
      <c r="U275">
        <v>179091</v>
      </c>
      <c r="V275">
        <v>12698385</v>
      </c>
      <c r="W275">
        <v>35</v>
      </c>
    </row>
    <row r="276" spans="1:23" x14ac:dyDescent="0.2">
      <c r="A276" t="s">
        <v>17443</v>
      </c>
      <c r="B276" t="s">
        <v>17444</v>
      </c>
      <c r="C276">
        <v>2007</v>
      </c>
      <c r="D276" t="s">
        <v>10399</v>
      </c>
      <c r="E276" t="s">
        <v>254</v>
      </c>
      <c r="F276">
        <v>95</v>
      </c>
      <c r="G276" t="s">
        <v>17445</v>
      </c>
      <c r="H276" t="s">
        <v>361</v>
      </c>
      <c r="I276" t="s">
        <v>27</v>
      </c>
      <c r="K276" t="s">
        <v>17446</v>
      </c>
      <c r="L276" t="s">
        <v>17447</v>
      </c>
      <c r="M276" t="s">
        <v>17448</v>
      </c>
      <c r="N276" t="s">
        <v>17446</v>
      </c>
      <c r="O276" t="s">
        <v>17449</v>
      </c>
      <c r="P276" t="s">
        <v>17450</v>
      </c>
      <c r="Q276" t="s">
        <v>17451</v>
      </c>
      <c r="R276">
        <v>7.1</v>
      </c>
      <c r="S276">
        <v>12457</v>
      </c>
      <c r="T276" t="s">
        <v>17452</v>
      </c>
      <c r="U276">
        <v>1055580</v>
      </c>
      <c r="V276">
        <v>14248749</v>
      </c>
      <c r="W276">
        <v>67</v>
      </c>
    </row>
    <row r="277" spans="1:23" hidden="1" x14ac:dyDescent="0.2">
      <c r="A277" t="s">
        <v>2645</v>
      </c>
      <c r="B277" t="s">
        <v>2646</v>
      </c>
      <c r="C277">
        <v>2000</v>
      </c>
      <c r="D277" s="1">
        <v>36596</v>
      </c>
      <c r="E277" t="s">
        <v>994</v>
      </c>
      <c r="F277">
        <v>109</v>
      </c>
      <c r="G277" t="s">
        <v>2647</v>
      </c>
      <c r="H277" t="s">
        <v>496</v>
      </c>
      <c r="K277" t="s">
        <v>2648</v>
      </c>
      <c r="L277" t="s">
        <v>2648</v>
      </c>
      <c r="M277" t="s">
        <v>2649</v>
      </c>
      <c r="N277" t="s">
        <v>2650</v>
      </c>
      <c r="O277" t="s">
        <v>2651</v>
      </c>
      <c r="P277" t="s">
        <v>2652</v>
      </c>
      <c r="Q277" t="s">
        <v>2653</v>
      </c>
      <c r="R277">
        <v>7.7</v>
      </c>
      <c r="S277">
        <v>18816</v>
      </c>
      <c r="V277">
        <v>2760077</v>
      </c>
      <c r="W277">
        <v>39</v>
      </c>
    </row>
    <row r="278" spans="1:23" x14ac:dyDescent="0.2">
      <c r="A278" t="s">
        <v>37988</v>
      </c>
      <c r="B278" t="s">
        <v>37989</v>
      </c>
      <c r="C278">
        <v>2015</v>
      </c>
      <c r="D278" t="s">
        <v>27150</v>
      </c>
      <c r="E278" t="s">
        <v>176</v>
      </c>
      <c r="F278">
        <v>97</v>
      </c>
      <c r="G278" t="s">
        <v>37990</v>
      </c>
      <c r="H278" t="s">
        <v>1076</v>
      </c>
      <c r="K278" t="s">
        <v>37991</v>
      </c>
      <c r="L278" t="s">
        <v>37992</v>
      </c>
      <c r="M278" t="s">
        <v>37993</v>
      </c>
      <c r="N278" t="s">
        <v>37994</v>
      </c>
      <c r="O278" t="s">
        <v>37995</v>
      </c>
      <c r="P278" t="s">
        <v>37996</v>
      </c>
      <c r="Q278" t="s">
        <v>37997</v>
      </c>
      <c r="R278">
        <v>7.6</v>
      </c>
      <c r="S278">
        <v>34680</v>
      </c>
      <c r="T278" t="s">
        <v>17452</v>
      </c>
      <c r="U278">
        <v>845464</v>
      </c>
      <c r="V278">
        <v>5274664</v>
      </c>
      <c r="W278">
        <v>79</v>
      </c>
    </row>
    <row r="279" spans="1:23" x14ac:dyDescent="0.2">
      <c r="A279" t="s">
        <v>36221</v>
      </c>
      <c r="B279" t="s">
        <v>36222</v>
      </c>
      <c r="C279">
        <v>2015</v>
      </c>
      <c r="D279" t="s">
        <v>36223</v>
      </c>
      <c r="E279" t="s">
        <v>494</v>
      </c>
      <c r="F279">
        <v>124</v>
      </c>
      <c r="G279" t="s">
        <v>36224</v>
      </c>
      <c r="H279" t="s">
        <v>26</v>
      </c>
      <c r="I279" t="s">
        <v>308</v>
      </c>
      <c r="J279" t="s">
        <v>17683</v>
      </c>
      <c r="K279" t="s">
        <v>10746</v>
      </c>
      <c r="L279" t="s">
        <v>10746</v>
      </c>
      <c r="M279" t="s">
        <v>36225</v>
      </c>
      <c r="N279" t="s">
        <v>36226</v>
      </c>
      <c r="O279" t="s">
        <v>36227</v>
      </c>
      <c r="P279" t="s">
        <v>36228</v>
      </c>
      <c r="Q279" t="s">
        <v>36229</v>
      </c>
      <c r="R279">
        <v>7.3</v>
      </c>
      <c r="S279">
        <v>70094</v>
      </c>
      <c r="T279" t="s">
        <v>36230</v>
      </c>
      <c r="U279">
        <v>2703296</v>
      </c>
      <c r="V279">
        <v>23459358</v>
      </c>
      <c r="W279">
        <v>166</v>
      </c>
    </row>
    <row r="280" spans="1:23" hidden="1" x14ac:dyDescent="0.2">
      <c r="A280" t="s">
        <v>2672</v>
      </c>
      <c r="B280" t="s">
        <v>2673</v>
      </c>
      <c r="C280">
        <v>2001</v>
      </c>
      <c r="D280" t="s">
        <v>2347</v>
      </c>
      <c r="E280" t="s">
        <v>108</v>
      </c>
      <c r="F280">
        <v>95</v>
      </c>
      <c r="G280" t="s">
        <v>2454</v>
      </c>
      <c r="H280" t="s">
        <v>26</v>
      </c>
      <c r="K280" t="s">
        <v>2674</v>
      </c>
      <c r="L280" t="s">
        <v>2675</v>
      </c>
      <c r="M280" t="s">
        <v>2676</v>
      </c>
      <c r="N280" t="s">
        <v>1873</v>
      </c>
      <c r="O280" t="s">
        <v>2677</v>
      </c>
      <c r="P280" t="s">
        <v>2678</v>
      </c>
      <c r="Q280" t="s">
        <v>2679</v>
      </c>
      <c r="R280">
        <v>6.3</v>
      </c>
      <c r="S280">
        <v>16914</v>
      </c>
      <c r="T280">
        <v>9000000</v>
      </c>
      <c r="V280">
        <v>129364</v>
      </c>
      <c r="W280">
        <v>117</v>
      </c>
    </row>
    <row r="281" spans="1:23" x14ac:dyDescent="0.2">
      <c r="A281" t="s">
        <v>11567</v>
      </c>
      <c r="B281" t="s">
        <v>11568</v>
      </c>
      <c r="C281">
        <v>2004</v>
      </c>
      <c r="D281" s="1">
        <v>38271</v>
      </c>
      <c r="E281" t="s">
        <v>11569</v>
      </c>
      <c r="F281">
        <v>84</v>
      </c>
      <c r="G281" t="s">
        <v>817</v>
      </c>
      <c r="H281" t="s">
        <v>27</v>
      </c>
      <c r="I281" t="s">
        <v>308</v>
      </c>
      <c r="K281" t="s">
        <v>11570</v>
      </c>
      <c r="L281" t="s">
        <v>11571</v>
      </c>
      <c r="M281" t="s">
        <v>11572</v>
      </c>
      <c r="N281" t="s">
        <v>11573</v>
      </c>
      <c r="O281" t="s">
        <v>11574</v>
      </c>
      <c r="P281" t="s">
        <v>11575</v>
      </c>
      <c r="Q281" t="s">
        <v>11576</v>
      </c>
      <c r="R281">
        <v>7.2</v>
      </c>
      <c r="S281">
        <v>65776</v>
      </c>
      <c r="T281" t="s">
        <v>11577</v>
      </c>
      <c r="U281">
        <v>1200216</v>
      </c>
      <c r="V281">
        <v>11169386</v>
      </c>
      <c r="W281">
        <v>160</v>
      </c>
    </row>
    <row r="282" spans="1:23" x14ac:dyDescent="0.2">
      <c r="A282" t="s">
        <v>22983</v>
      </c>
      <c r="B282" t="s">
        <v>22984</v>
      </c>
      <c r="C282">
        <v>2009</v>
      </c>
      <c r="D282" t="s">
        <v>22985</v>
      </c>
      <c r="E282" t="s">
        <v>728</v>
      </c>
      <c r="F282">
        <v>101</v>
      </c>
      <c r="G282" t="s">
        <v>817</v>
      </c>
      <c r="H282" t="s">
        <v>27</v>
      </c>
      <c r="I282" t="s">
        <v>26</v>
      </c>
      <c r="K282" t="s">
        <v>22986</v>
      </c>
      <c r="L282" t="s">
        <v>1255</v>
      </c>
      <c r="M282" t="s">
        <v>22987</v>
      </c>
      <c r="N282" t="s">
        <v>11573</v>
      </c>
      <c r="O282" t="s">
        <v>11574</v>
      </c>
      <c r="P282" t="s">
        <v>22988</v>
      </c>
      <c r="Q282" t="s">
        <v>22989</v>
      </c>
      <c r="R282">
        <v>6.5</v>
      </c>
      <c r="S282">
        <v>42535</v>
      </c>
      <c r="T282" t="s">
        <v>11577</v>
      </c>
      <c r="U282">
        <v>36136</v>
      </c>
      <c r="V282">
        <v>14103752</v>
      </c>
      <c r="W282">
        <v>47</v>
      </c>
    </row>
    <row r="283" spans="1:23" x14ac:dyDescent="0.2">
      <c r="A283" t="s">
        <v>34638</v>
      </c>
      <c r="B283" t="s">
        <v>34639</v>
      </c>
      <c r="C283">
        <v>2014</v>
      </c>
      <c r="D283" t="s">
        <v>17311</v>
      </c>
      <c r="E283" t="s">
        <v>933</v>
      </c>
      <c r="F283">
        <v>106</v>
      </c>
      <c r="G283" t="s">
        <v>8657</v>
      </c>
      <c r="H283" t="s">
        <v>27</v>
      </c>
      <c r="I283" t="s">
        <v>26</v>
      </c>
      <c r="J283" t="s">
        <v>75</v>
      </c>
      <c r="K283" t="s">
        <v>34640</v>
      </c>
      <c r="L283" t="s">
        <v>34641</v>
      </c>
      <c r="M283" t="s">
        <v>34642</v>
      </c>
      <c r="N283" t="s">
        <v>34643</v>
      </c>
      <c r="O283" t="s">
        <v>34644</v>
      </c>
      <c r="P283" t="s">
        <v>522</v>
      </c>
      <c r="Q283" t="s">
        <v>523</v>
      </c>
      <c r="R283">
        <v>6.3</v>
      </c>
      <c r="S283">
        <v>11018</v>
      </c>
      <c r="T283" t="s">
        <v>11577</v>
      </c>
      <c r="U283">
        <v>723593</v>
      </c>
      <c r="V283">
        <v>21026290</v>
      </c>
      <c r="W283">
        <v>26</v>
      </c>
    </row>
    <row r="284" spans="1:23" x14ac:dyDescent="0.2">
      <c r="A284" t="s">
        <v>36121</v>
      </c>
      <c r="B284" t="s">
        <v>36122</v>
      </c>
      <c r="C284">
        <v>2015</v>
      </c>
      <c r="D284" t="s">
        <v>24533</v>
      </c>
      <c r="E284" t="s">
        <v>676</v>
      </c>
      <c r="F284">
        <v>134</v>
      </c>
      <c r="G284" t="s">
        <v>36123</v>
      </c>
      <c r="H284" t="s">
        <v>26</v>
      </c>
      <c r="I284" t="s">
        <v>75</v>
      </c>
      <c r="K284" t="s">
        <v>18646</v>
      </c>
      <c r="L284" t="s">
        <v>36124</v>
      </c>
      <c r="M284" t="s">
        <v>36125</v>
      </c>
      <c r="N284" t="s">
        <v>113</v>
      </c>
      <c r="O284" t="s">
        <v>36126</v>
      </c>
      <c r="P284" t="s">
        <v>36127</v>
      </c>
      <c r="Q284" t="s">
        <v>36128</v>
      </c>
      <c r="R284">
        <v>6.4</v>
      </c>
      <c r="S284">
        <v>25884</v>
      </c>
      <c r="T284" t="s">
        <v>11577</v>
      </c>
      <c r="U284">
        <v>118925</v>
      </c>
      <c r="V284">
        <v>5497104</v>
      </c>
      <c r="W284">
        <v>121</v>
      </c>
    </row>
    <row r="285" spans="1:23" x14ac:dyDescent="0.2">
      <c r="A285" t="s">
        <v>8513</v>
      </c>
      <c r="B285" t="s">
        <v>8514</v>
      </c>
      <c r="C285">
        <v>2006</v>
      </c>
      <c r="D285" s="1">
        <v>38728</v>
      </c>
      <c r="E285" t="s">
        <v>1344</v>
      </c>
      <c r="F285">
        <v>131</v>
      </c>
      <c r="G285" t="s">
        <v>6882</v>
      </c>
      <c r="H285" t="s">
        <v>27</v>
      </c>
      <c r="K285" t="s">
        <v>8515</v>
      </c>
      <c r="L285" t="s">
        <v>8516</v>
      </c>
      <c r="M285" t="s">
        <v>8517</v>
      </c>
      <c r="N285" t="s">
        <v>8518</v>
      </c>
      <c r="O285" t="s">
        <v>8519</v>
      </c>
      <c r="P285" t="s">
        <v>8520</v>
      </c>
      <c r="Q285" t="s">
        <v>8521</v>
      </c>
      <c r="R285">
        <v>7.5</v>
      </c>
      <c r="S285">
        <v>49648</v>
      </c>
      <c r="T285" t="s">
        <v>8522</v>
      </c>
      <c r="U285">
        <v>6177192</v>
      </c>
      <c r="V285">
        <v>33428799</v>
      </c>
      <c r="W285">
        <v>174</v>
      </c>
    </row>
    <row r="286" spans="1:23" x14ac:dyDescent="0.2">
      <c r="A286" t="s">
        <v>15318</v>
      </c>
      <c r="B286" t="s">
        <v>15319</v>
      </c>
      <c r="C286">
        <v>2006</v>
      </c>
      <c r="D286" t="s">
        <v>7573</v>
      </c>
      <c r="E286" t="s">
        <v>1522</v>
      </c>
      <c r="F286">
        <v>106</v>
      </c>
      <c r="G286" t="s">
        <v>817</v>
      </c>
      <c r="H286" t="s">
        <v>27</v>
      </c>
      <c r="I286" t="s">
        <v>26</v>
      </c>
      <c r="K286" t="s">
        <v>15320</v>
      </c>
      <c r="L286" t="s">
        <v>15321</v>
      </c>
      <c r="M286" t="s">
        <v>15322</v>
      </c>
      <c r="N286" t="s">
        <v>2042</v>
      </c>
      <c r="O286" t="s">
        <v>15323</v>
      </c>
      <c r="P286" t="s">
        <v>15324</v>
      </c>
      <c r="Q286" t="s">
        <v>15325</v>
      </c>
      <c r="R286">
        <v>7</v>
      </c>
      <c r="S286">
        <v>30375</v>
      </c>
      <c r="T286" t="s">
        <v>8522</v>
      </c>
      <c r="U286">
        <v>2165188</v>
      </c>
      <c r="V286">
        <v>28041861</v>
      </c>
      <c r="W286">
        <v>57</v>
      </c>
    </row>
    <row r="287" spans="1:23" hidden="1" x14ac:dyDescent="0.2">
      <c r="A287" t="s">
        <v>2733</v>
      </c>
      <c r="B287" t="s">
        <v>2734</v>
      </c>
      <c r="C287">
        <v>2001</v>
      </c>
      <c r="D287" t="s">
        <v>1014</v>
      </c>
      <c r="E287" t="s">
        <v>1648</v>
      </c>
      <c r="F287">
        <v>100</v>
      </c>
      <c r="G287" t="s">
        <v>25</v>
      </c>
      <c r="H287" t="s">
        <v>26</v>
      </c>
      <c r="K287" t="s">
        <v>2735</v>
      </c>
      <c r="L287" t="s">
        <v>2736</v>
      </c>
      <c r="M287" t="s">
        <v>2737</v>
      </c>
      <c r="N287" t="s">
        <v>2738</v>
      </c>
      <c r="O287" t="s">
        <v>2738</v>
      </c>
      <c r="P287" t="s">
        <v>2739</v>
      </c>
      <c r="Q287" t="s">
        <v>2740</v>
      </c>
      <c r="R287">
        <v>5.4</v>
      </c>
      <c r="S287">
        <v>13508</v>
      </c>
      <c r="T287">
        <v>17000000</v>
      </c>
      <c r="V287">
        <v>894844</v>
      </c>
      <c r="W287">
        <v>109</v>
      </c>
    </row>
    <row r="288" spans="1:23" hidden="1" x14ac:dyDescent="0.2">
      <c r="A288" t="s">
        <v>2741</v>
      </c>
      <c r="B288" t="s">
        <v>2742</v>
      </c>
      <c r="C288">
        <v>2000</v>
      </c>
      <c r="D288" t="s">
        <v>942</v>
      </c>
      <c r="E288" t="s">
        <v>728</v>
      </c>
      <c r="F288">
        <v>122</v>
      </c>
      <c r="G288" t="s">
        <v>2743</v>
      </c>
      <c r="H288" t="s">
        <v>75</v>
      </c>
      <c r="I288" t="s">
        <v>26</v>
      </c>
      <c r="J288" t="s">
        <v>787</v>
      </c>
      <c r="K288" t="s">
        <v>2744</v>
      </c>
      <c r="L288" t="s">
        <v>2744</v>
      </c>
      <c r="M288" t="s">
        <v>2745</v>
      </c>
      <c r="N288" t="s">
        <v>2746</v>
      </c>
      <c r="O288" t="s">
        <v>2747</v>
      </c>
      <c r="P288" t="s">
        <v>2748</v>
      </c>
      <c r="Q288" t="s">
        <v>2749</v>
      </c>
      <c r="R288">
        <v>7.8</v>
      </c>
      <c r="S288">
        <v>12055</v>
      </c>
      <c r="T288">
        <v>1500000</v>
      </c>
      <c r="W288">
        <v>47</v>
      </c>
    </row>
    <row r="289" spans="1:23" x14ac:dyDescent="0.2">
      <c r="A289" t="s">
        <v>34699</v>
      </c>
      <c r="B289" t="s">
        <v>34700</v>
      </c>
      <c r="C289">
        <v>2014</v>
      </c>
      <c r="D289" s="1">
        <v>42283</v>
      </c>
      <c r="E289" t="s">
        <v>24659</v>
      </c>
      <c r="F289">
        <v>92</v>
      </c>
      <c r="G289" t="s">
        <v>34701</v>
      </c>
      <c r="H289" t="s">
        <v>26</v>
      </c>
      <c r="I289" t="s">
        <v>496</v>
      </c>
      <c r="J289" t="s">
        <v>308</v>
      </c>
      <c r="K289" t="s">
        <v>34702</v>
      </c>
      <c r="L289" t="s">
        <v>34703</v>
      </c>
      <c r="M289" t="s">
        <v>34704</v>
      </c>
      <c r="N289" t="s">
        <v>10577</v>
      </c>
      <c r="O289" t="s">
        <v>34705</v>
      </c>
      <c r="P289" t="s">
        <v>34706</v>
      </c>
      <c r="Q289" t="s">
        <v>34707</v>
      </c>
      <c r="R289">
        <v>6.7</v>
      </c>
      <c r="S289">
        <v>35384</v>
      </c>
      <c r="T289" t="s">
        <v>34708</v>
      </c>
      <c r="U289">
        <v>44903</v>
      </c>
      <c r="V289">
        <v>1363964</v>
      </c>
      <c r="W289">
        <v>125</v>
      </c>
    </row>
    <row r="290" spans="1:23" x14ac:dyDescent="0.2">
      <c r="A290" t="s">
        <v>32669</v>
      </c>
      <c r="B290" t="s">
        <v>32670</v>
      </c>
      <c r="C290">
        <v>2012</v>
      </c>
      <c r="D290" t="s">
        <v>25239</v>
      </c>
      <c r="E290" t="s">
        <v>1766</v>
      </c>
      <c r="F290">
        <v>103</v>
      </c>
      <c r="G290" t="s">
        <v>3660</v>
      </c>
      <c r="H290" t="s">
        <v>3179</v>
      </c>
      <c r="K290" t="s">
        <v>3661</v>
      </c>
      <c r="L290" t="s">
        <v>3661</v>
      </c>
      <c r="M290" t="s">
        <v>32671</v>
      </c>
      <c r="N290" t="s">
        <v>32672</v>
      </c>
      <c r="O290" t="s">
        <v>32673</v>
      </c>
      <c r="P290" t="s">
        <v>32674</v>
      </c>
      <c r="Q290" t="s">
        <v>32675</v>
      </c>
      <c r="R290">
        <v>7.2</v>
      </c>
      <c r="S290">
        <v>12719</v>
      </c>
      <c r="T290" t="s">
        <v>32676</v>
      </c>
      <c r="U290">
        <v>22080</v>
      </c>
      <c r="V290">
        <v>6616296</v>
      </c>
      <c r="W290">
        <v>39</v>
      </c>
    </row>
    <row r="291" spans="1:23" x14ac:dyDescent="0.2">
      <c r="A291" t="s">
        <v>9133</v>
      </c>
      <c r="B291" t="s">
        <v>9134</v>
      </c>
      <c r="C291">
        <v>2004</v>
      </c>
      <c r="D291" s="1">
        <v>38086</v>
      </c>
      <c r="E291" t="s">
        <v>933</v>
      </c>
      <c r="F291">
        <v>126</v>
      </c>
      <c r="G291" t="s">
        <v>6759</v>
      </c>
      <c r="H291" t="s">
        <v>308</v>
      </c>
      <c r="I291" t="s">
        <v>9135</v>
      </c>
      <c r="J291" t="s">
        <v>4013</v>
      </c>
      <c r="K291" t="s">
        <v>2532</v>
      </c>
      <c r="L291" t="s">
        <v>3905</v>
      </c>
      <c r="M291" t="s">
        <v>9136</v>
      </c>
      <c r="N291" t="s">
        <v>6763</v>
      </c>
      <c r="O291" t="s">
        <v>9137</v>
      </c>
      <c r="P291" t="s">
        <v>9138</v>
      </c>
      <c r="Q291" t="s">
        <v>9139</v>
      </c>
      <c r="R291">
        <v>8</v>
      </c>
      <c r="S291">
        <v>76333</v>
      </c>
      <c r="T291" t="s">
        <v>9140</v>
      </c>
      <c r="U291">
        <v>2104923</v>
      </c>
      <c r="V291">
        <v>43731621</v>
      </c>
      <c r="W291">
        <v>145</v>
      </c>
    </row>
    <row r="292" spans="1:23" x14ac:dyDescent="0.2">
      <c r="A292" t="s">
        <v>21107</v>
      </c>
      <c r="B292" t="s">
        <v>21108</v>
      </c>
      <c r="C292">
        <v>2008</v>
      </c>
      <c r="D292" s="1">
        <v>39544</v>
      </c>
      <c r="E292" t="s">
        <v>432</v>
      </c>
      <c r="F292">
        <v>97</v>
      </c>
      <c r="G292" t="s">
        <v>21109</v>
      </c>
      <c r="H292" t="s">
        <v>27</v>
      </c>
      <c r="I292" t="s">
        <v>26</v>
      </c>
      <c r="K292" t="s">
        <v>21110</v>
      </c>
      <c r="L292" t="s">
        <v>21111</v>
      </c>
      <c r="M292" t="s">
        <v>21112</v>
      </c>
      <c r="N292" t="s">
        <v>2738</v>
      </c>
      <c r="O292" t="s">
        <v>2738</v>
      </c>
      <c r="P292" t="s">
        <v>234</v>
      </c>
      <c r="Q292" t="s">
        <v>235</v>
      </c>
      <c r="R292">
        <v>7.1</v>
      </c>
      <c r="S292">
        <v>37126</v>
      </c>
      <c r="T292" t="s">
        <v>9140</v>
      </c>
      <c r="U292">
        <v>470691</v>
      </c>
      <c r="V292">
        <v>2342211</v>
      </c>
      <c r="W292">
        <v>146</v>
      </c>
    </row>
    <row r="293" spans="1:23" x14ac:dyDescent="0.2">
      <c r="A293" t="s">
        <v>21968</v>
      </c>
      <c r="B293" t="s">
        <v>21969</v>
      </c>
      <c r="C293">
        <v>2011</v>
      </c>
      <c r="D293" t="s">
        <v>21970</v>
      </c>
      <c r="E293" t="s">
        <v>647</v>
      </c>
      <c r="F293">
        <v>120</v>
      </c>
      <c r="G293" t="s">
        <v>2359</v>
      </c>
      <c r="H293" t="s">
        <v>308</v>
      </c>
      <c r="K293" t="s">
        <v>4606</v>
      </c>
      <c r="L293" t="s">
        <v>21971</v>
      </c>
      <c r="M293" t="s">
        <v>21972</v>
      </c>
      <c r="N293" t="s">
        <v>2278</v>
      </c>
      <c r="O293" t="s">
        <v>21973</v>
      </c>
      <c r="P293" t="s">
        <v>21974</v>
      </c>
      <c r="Q293" t="s">
        <v>21975</v>
      </c>
      <c r="R293">
        <v>7.6</v>
      </c>
      <c r="S293">
        <v>135098</v>
      </c>
      <c r="T293" t="s">
        <v>9140</v>
      </c>
      <c r="U293">
        <v>3185812</v>
      </c>
      <c r="V293">
        <v>33678406</v>
      </c>
      <c r="W293">
        <v>194</v>
      </c>
    </row>
    <row r="294" spans="1:23" hidden="1" x14ac:dyDescent="0.2">
      <c r="A294" t="s">
        <v>2796</v>
      </c>
      <c r="B294" t="s">
        <v>2797</v>
      </c>
      <c r="C294">
        <v>2005</v>
      </c>
      <c r="D294" t="s">
        <v>2798</v>
      </c>
      <c r="E294" t="s">
        <v>176</v>
      </c>
      <c r="F294">
        <v>117</v>
      </c>
      <c r="G294" t="s">
        <v>2799</v>
      </c>
      <c r="H294" t="s">
        <v>944</v>
      </c>
      <c r="I294" t="s">
        <v>2800</v>
      </c>
      <c r="K294" t="s">
        <v>2801</v>
      </c>
      <c r="L294" t="s">
        <v>2802</v>
      </c>
      <c r="M294" t="s">
        <v>2803</v>
      </c>
      <c r="N294" t="s">
        <v>2804</v>
      </c>
      <c r="O294" t="s">
        <v>2805</v>
      </c>
      <c r="P294" t="s">
        <v>2806</v>
      </c>
      <c r="Q294" t="s">
        <v>2807</v>
      </c>
      <c r="R294">
        <v>7.7</v>
      </c>
      <c r="S294">
        <v>14153</v>
      </c>
      <c r="U294">
        <v>5529144</v>
      </c>
      <c r="V294">
        <v>13014956</v>
      </c>
      <c r="W294">
        <v>150</v>
      </c>
    </row>
    <row r="295" spans="1:23" x14ac:dyDescent="0.2">
      <c r="A295" t="s">
        <v>27362</v>
      </c>
      <c r="B295" t="s">
        <v>27363</v>
      </c>
      <c r="C295">
        <v>2011</v>
      </c>
      <c r="D295" s="1">
        <v>40734</v>
      </c>
      <c r="E295" t="s">
        <v>18965</v>
      </c>
      <c r="F295">
        <v>100</v>
      </c>
      <c r="G295" t="s">
        <v>27364</v>
      </c>
      <c r="H295" t="s">
        <v>26</v>
      </c>
      <c r="I295" t="s">
        <v>308</v>
      </c>
      <c r="K295" t="s">
        <v>2360</v>
      </c>
      <c r="L295" t="s">
        <v>27365</v>
      </c>
      <c r="M295" t="s">
        <v>27366</v>
      </c>
      <c r="N295" t="s">
        <v>8048</v>
      </c>
      <c r="O295" t="s">
        <v>27367</v>
      </c>
      <c r="P295" t="s">
        <v>27368</v>
      </c>
      <c r="Q295" t="s">
        <v>27369</v>
      </c>
      <c r="R295">
        <v>5.4</v>
      </c>
      <c r="S295">
        <v>19933</v>
      </c>
      <c r="T295" t="s">
        <v>9140</v>
      </c>
      <c r="U295">
        <v>69136</v>
      </c>
      <c r="V295">
        <v>5486559</v>
      </c>
      <c r="W295">
        <v>81</v>
      </c>
    </row>
    <row r="296" spans="1:23" x14ac:dyDescent="0.2">
      <c r="A296" t="s">
        <v>27707</v>
      </c>
      <c r="B296" t="s">
        <v>27708</v>
      </c>
      <c r="C296">
        <v>2011</v>
      </c>
      <c r="D296" s="1">
        <v>41218</v>
      </c>
      <c r="E296" t="s">
        <v>3018</v>
      </c>
      <c r="F296">
        <v>109</v>
      </c>
      <c r="G296" t="s">
        <v>817</v>
      </c>
      <c r="H296" t="s">
        <v>27</v>
      </c>
      <c r="I296" t="s">
        <v>26</v>
      </c>
      <c r="K296" t="s">
        <v>27709</v>
      </c>
      <c r="L296" t="s">
        <v>27710</v>
      </c>
      <c r="M296" t="s">
        <v>27711</v>
      </c>
      <c r="N296" t="s">
        <v>12236</v>
      </c>
      <c r="O296" t="s">
        <v>27712</v>
      </c>
      <c r="P296" t="s">
        <v>27713</v>
      </c>
      <c r="Q296" t="s">
        <v>27714</v>
      </c>
      <c r="R296">
        <v>6.4</v>
      </c>
      <c r="S296">
        <v>17636</v>
      </c>
      <c r="T296" t="s">
        <v>9140</v>
      </c>
      <c r="U296">
        <v>10759</v>
      </c>
      <c r="V296">
        <v>3424648</v>
      </c>
      <c r="W296">
        <v>87</v>
      </c>
    </row>
    <row r="297" spans="1:23" x14ac:dyDescent="0.2">
      <c r="A297" t="s">
        <v>27776</v>
      </c>
      <c r="B297" t="s">
        <v>27777</v>
      </c>
      <c r="C297">
        <v>2016</v>
      </c>
      <c r="D297" t="s">
        <v>27778</v>
      </c>
      <c r="E297" t="s">
        <v>254</v>
      </c>
      <c r="F297">
        <v>117</v>
      </c>
      <c r="G297" t="s">
        <v>27779</v>
      </c>
      <c r="H297" t="s">
        <v>26</v>
      </c>
      <c r="I297" t="s">
        <v>3329</v>
      </c>
      <c r="J297" t="s">
        <v>4240</v>
      </c>
      <c r="K297" t="s">
        <v>3047</v>
      </c>
      <c r="L297" t="s">
        <v>27780</v>
      </c>
      <c r="M297" t="s">
        <v>27781</v>
      </c>
      <c r="N297" t="s">
        <v>27782</v>
      </c>
      <c r="O297" t="s">
        <v>27783</v>
      </c>
      <c r="P297" t="s">
        <v>27784</v>
      </c>
      <c r="Q297" t="s">
        <v>27785</v>
      </c>
      <c r="R297">
        <v>6.8</v>
      </c>
      <c r="S297">
        <v>17264</v>
      </c>
      <c r="T297" t="s">
        <v>9140</v>
      </c>
      <c r="U297">
        <v>3603484</v>
      </c>
      <c r="V297">
        <v>12597262</v>
      </c>
      <c r="W297">
        <v>105</v>
      </c>
    </row>
    <row r="298" spans="1:23" x14ac:dyDescent="0.2">
      <c r="A298" t="s">
        <v>27905</v>
      </c>
      <c r="B298" t="s">
        <v>27906</v>
      </c>
      <c r="C298">
        <v>2010</v>
      </c>
      <c r="D298" t="s">
        <v>23207</v>
      </c>
      <c r="E298" t="s">
        <v>964</v>
      </c>
      <c r="F298">
        <v>111</v>
      </c>
      <c r="G298" t="s">
        <v>817</v>
      </c>
      <c r="H298" t="s">
        <v>27</v>
      </c>
      <c r="I298" t="s">
        <v>26</v>
      </c>
      <c r="J298" t="s">
        <v>64</v>
      </c>
      <c r="K298" t="s">
        <v>27907</v>
      </c>
      <c r="L298" t="s">
        <v>27908</v>
      </c>
      <c r="M298" t="s">
        <v>27909</v>
      </c>
      <c r="N298" t="s">
        <v>20406</v>
      </c>
      <c r="O298" t="s">
        <v>20406</v>
      </c>
      <c r="P298" t="s">
        <v>27910</v>
      </c>
      <c r="Q298" t="s">
        <v>27911</v>
      </c>
      <c r="R298">
        <v>7.5</v>
      </c>
      <c r="S298">
        <v>15854</v>
      </c>
      <c r="T298" t="s">
        <v>9140</v>
      </c>
      <c r="U298">
        <v>7693187</v>
      </c>
      <c r="V298">
        <v>24792815</v>
      </c>
      <c r="W298">
        <v>79</v>
      </c>
    </row>
    <row r="299" spans="1:23" x14ac:dyDescent="0.2">
      <c r="A299" t="s">
        <v>39713</v>
      </c>
      <c r="B299" t="s">
        <v>39714</v>
      </c>
      <c r="C299">
        <v>2018</v>
      </c>
      <c r="D299" s="1">
        <v>43323</v>
      </c>
      <c r="E299" t="s">
        <v>1344</v>
      </c>
      <c r="F299">
        <v>133</v>
      </c>
      <c r="G299" t="s">
        <v>39715</v>
      </c>
      <c r="H299" t="s">
        <v>308</v>
      </c>
      <c r="I299" t="s">
        <v>26</v>
      </c>
      <c r="J299" t="s">
        <v>9135</v>
      </c>
      <c r="K299" t="s">
        <v>24246</v>
      </c>
      <c r="L299" t="s">
        <v>24246</v>
      </c>
      <c r="M299" t="s">
        <v>39716</v>
      </c>
      <c r="N299" t="s">
        <v>2713</v>
      </c>
      <c r="O299" t="s">
        <v>39717</v>
      </c>
      <c r="P299" t="s">
        <v>39718</v>
      </c>
      <c r="Q299" t="s">
        <v>39719</v>
      </c>
      <c r="R299">
        <v>6.9</v>
      </c>
      <c r="S299">
        <v>27671</v>
      </c>
      <c r="T299" t="s">
        <v>9140</v>
      </c>
      <c r="U299">
        <v>2660165</v>
      </c>
      <c r="V299">
        <v>19176163</v>
      </c>
      <c r="W299">
        <v>141</v>
      </c>
    </row>
    <row r="300" spans="1:23" x14ac:dyDescent="0.2">
      <c r="A300" t="s">
        <v>29625</v>
      </c>
      <c r="B300" t="s">
        <v>29626</v>
      </c>
      <c r="C300">
        <v>2011</v>
      </c>
      <c r="D300" s="1">
        <v>40734</v>
      </c>
      <c r="E300" t="s">
        <v>176</v>
      </c>
      <c r="F300">
        <v>82</v>
      </c>
      <c r="G300" t="s">
        <v>817</v>
      </c>
      <c r="H300" t="s">
        <v>27</v>
      </c>
      <c r="K300" t="s">
        <v>29627</v>
      </c>
      <c r="L300" t="s">
        <v>29627</v>
      </c>
      <c r="M300" t="s">
        <v>29628</v>
      </c>
      <c r="N300" t="s">
        <v>29629</v>
      </c>
      <c r="O300" t="s">
        <v>29630</v>
      </c>
      <c r="P300" t="s">
        <v>29631</v>
      </c>
      <c r="Q300" t="s">
        <v>29632</v>
      </c>
      <c r="R300">
        <v>7.4</v>
      </c>
      <c r="S300">
        <v>17879</v>
      </c>
      <c r="T300" t="s">
        <v>29633</v>
      </c>
      <c r="U300">
        <v>129834</v>
      </c>
      <c r="V300">
        <v>1437501</v>
      </c>
      <c r="W300">
        <v>54</v>
      </c>
    </row>
    <row r="301" spans="1:23" x14ac:dyDescent="0.2">
      <c r="A301" t="s">
        <v>18583</v>
      </c>
      <c r="B301" t="s">
        <v>18584</v>
      </c>
      <c r="C301">
        <v>2008</v>
      </c>
      <c r="D301" t="s">
        <v>11915</v>
      </c>
      <c r="E301" t="s">
        <v>1397</v>
      </c>
      <c r="F301">
        <v>130</v>
      </c>
      <c r="G301" t="s">
        <v>18585</v>
      </c>
      <c r="H301" t="s">
        <v>496</v>
      </c>
      <c r="I301" t="s">
        <v>307</v>
      </c>
      <c r="K301" t="s">
        <v>18586</v>
      </c>
      <c r="L301" t="s">
        <v>18587</v>
      </c>
      <c r="M301" t="s">
        <v>18588</v>
      </c>
      <c r="N301" t="s">
        <v>18589</v>
      </c>
      <c r="O301" t="s">
        <v>18590</v>
      </c>
      <c r="P301" t="s">
        <v>18591</v>
      </c>
      <c r="Q301" t="s">
        <v>18592</v>
      </c>
      <c r="R301">
        <v>7.3</v>
      </c>
      <c r="S301">
        <v>17229</v>
      </c>
      <c r="T301" t="s">
        <v>18593</v>
      </c>
      <c r="U301">
        <v>148089</v>
      </c>
      <c r="V301">
        <v>10186084</v>
      </c>
      <c r="W301">
        <v>43</v>
      </c>
    </row>
    <row r="302" spans="1:23" x14ac:dyDescent="0.2">
      <c r="A302" t="s">
        <v>37767</v>
      </c>
      <c r="B302" t="s">
        <v>37768</v>
      </c>
      <c r="C302">
        <v>2015</v>
      </c>
      <c r="D302" t="s">
        <v>37526</v>
      </c>
      <c r="E302" t="s">
        <v>2183</v>
      </c>
      <c r="F302">
        <v>100</v>
      </c>
      <c r="G302" t="s">
        <v>11807</v>
      </c>
      <c r="H302" t="s">
        <v>307</v>
      </c>
      <c r="I302" t="s">
        <v>496</v>
      </c>
      <c r="J302" t="s">
        <v>26</v>
      </c>
      <c r="K302" t="s">
        <v>30845</v>
      </c>
      <c r="L302" t="s">
        <v>30845</v>
      </c>
      <c r="M302" t="s">
        <v>37769</v>
      </c>
      <c r="N302" t="s">
        <v>37770</v>
      </c>
      <c r="O302" t="s">
        <v>37771</v>
      </c>
      <c r="P302" t="s">
        <v>37772</v>
      </c>
      <c r="Q302" t="s">
        <v>37773</v>
      </c>
      <c r="R302">
        <v>7.8</v>
      </c>
      <c r="S302">
        <v>33871</v>
      </c>
      <c r="T302" t="s">
        <v>37774</v>
      </c>
      <c r="U302">
        <v>435266</v>
      </c>
      <c r="V302">
        <v>3169553</v>
      </c>
      <c r="W302">
        <v>86</v>
      </c>
    </row>
    <row r="303" spans="1:23" x14ac:dyDescent="0.2">
      <c r="A303" t="s">
        <v>32129</v>
      </c>
      <c r="B303" t="s">
        <v>32130</v>
      </c>
      <c r="C303">
        <v>2012</v>
      </c>
      <c r="D303" t="s">
        <v>28763</v>
      </c>
      <c r="E303" t="s">
        <v>807</v>
      </c>
      <c r="F303">
        <v>103</v>
      </c>
      <c r="G303" t="s">
        <v>7773</v>
      </c>
      <c r="H303" t="s">
        <v>496</v>
      </c>
      <c r="I303" t="s">
        <v>26</v>
      </c>
      <c r="J303" t="s">
        <v>4066</v>
      </c>
      <c r="K303" t="s">
        <v>32131</v>
      </c>
      <c r="L303" t="s">
        <v>32131</v>
      </c>
      <c r="M303" t="s">
        <v>32132</v>
      </c>
      <c r="N303" t="s">
        <v>32133</v>
      </c>
      <c r="O303" t="s">
        <v>32134</v>
      </c>
      <c r="P303" t="s">
        <v>32135</v>
      </c>
      <c r="Q303" t="s">
        <v>32136</v>
      </c>
      <c r="R303">
        <v>7.2</v>
      </c>
      <c r="S303">
        <v>15573</v>
      </c>
      <c r="T303" t="s">
        <v>32137</v>
      </c>
      <c r="U303">
        <v>414437</v>
      </c>
      <c r="V303">
        <v>2688444</v>
      </c>
      <c r="W303">
        <v>49</v>
      </c>
    </row>
    <row r="304" spans="1:23" x14ac:dyDescent="0.2">
      <c r="A304" t="s">
        <v>1405</v>
      </c>
      <c r="B304" t="s">
        <v>1406</v>
      </c>
      <c r="C304">
        <v>2000</v>
      </c>
      <c r="D304" s="1">
        <v>36624</v>
      </c>
      <c r="E304" t="s">
        <v>1407</v>
      </c>
      <c r="F304">
        <v>103</v>
      </c>
      <c r="G304" t="s">
        <v>697</v>
      </c>
      <c r="H304" t="s">
        <v>307</v>
      </c>
      <c r="I304" t="s">
        <v>1121</v>
      </c>
      <c r="K304" t="s">
        <v>1408</v>
      </c>
      <c r="L304" t="s">
        <v>1409</v>
      </c>
      <c r="M304" t="s">
        <v>1410</v>
      </c>
      <c r="N304" t="s">
        <v>1411</v>
      </c>
      <c r="O304" t="s">
        <v>1412</v>
      </c>
      <c r="P304" t="s">
        <v>1413</v>
      </c>
      <c r="Q304" t="s">
        <v>1414</v>
      </c>
      <c r="R304">
        <v>6.1</v>
      </c>
      <c r="S304">
        <v>11530</v>
      </c>
      <c r="T304" t="s">
        <v>1415</v>
      </c>
      <c r="U304">
        <v>9660</v>
      </c>
      <c r="V304">
        <v>10501958</v>
      </c>
      <c r="W304">
        <v>111</v>
      </c>
    </row>
    <row r="305" spans="1:23" x14ac:dyDescent="0.2">
      <c r="A305" t="s">
        <v>12383</v>
      </c>
      <c r="B305" t="s">
        <v>12384</v>
      </c>
      <c r="C305">
        <v>2008</v>
      </c>
      <c r="D305" t="s">
        <v>12385</v>
      </c>
      <c r="E305" t="s">
        <v>132</v>
      </c>
      <c r="F305">
        <v>288</v>
      </c>
      <c r="G305" t="s">
        <v>12386</v>
      </c>
      <c r="H305" t="s">
        <v>209</v>
      </c>
      <c r="K305" t="s">
        <v>157</v>
      </c>
      <c r="L305" t="s">
        <v>12387</v>
      </c>
      <c r="M305" t="s">
        <v>12388</v>
      </c>
      <c r="N305" t="s">
        <v>2092</v>
      </c>
      <c r="O305" t="s">
        <v>2092</v>
      </c>
      <c r="P305" t="s">
        <v>12389</v>
      </c>
      <c r="Q305" t="s">
        <v>12390</v>
      </c>
      <c r="R305">
        <v>7.4</v>
      </c>
      <c r="S305">
        <v>43108</v>
      </c>
      <c r="T305" t="s">
        <v>12391</v>
      </c>
      <c r="U305">
        <v>627047</v>
      </c>
      <c r="V305">
        <v>129710514</v>
      </c>
      <c r="W305">
        <v>117</v>
      </c>
    </row>
    <row r="306" spans="1:23" hidden="1" x14ac:dyDescent="0.2">
      <c r="A306" t="s">
        <v>2902</v>
      </c>
      <c r="B306" t="s">
        <v>2903</v>
      </c>
      <c r="C306">
        <v>2001</v>
      </c>
      <c r="D306" s="1">
        <v>37237</v>
      </c>
      <c r="E306" t="s">
        <v>2370</v>
      </c>
      <c r="F306">
        <v>108</v>
      </c>
      <c r="G306" t="s">
        <v>2904</v>
      </c>
      <c r="H306" t="s">
        <v>26</v>
      </c>
      <c r="K306" t="s">
        <v>2905</v>
      </c>
      <c r="L306" t="s">
        <v>2906</v>
      </c>
      <c r="M306" t="s">
        <v>2907</v>
      </c>
      <c r="N306" t="s">
        <v>2908</v>
      </c>
      <c r="O306" t="s">
        <v>2909</v>
      </c>
      <c r="P306" t="s">
        <v>2910</v>
      </c>
      <c r="Q306" t="s">
        <v>2911</v>
      </c>
      <c r="R306">
        <v>6.9</v>
      </c>
      <c r="S306">
        <v>34049</v>
      </c>
      <c r="U306">
        <v>480811</v>
      </c>
      <c r="V306">
        <v>704808</v>
      </c>
      <c r="W306">
        <v>345</v>
      </c>
    </row>
    <row r="307" spans="1:23" x14ac:dyDescent="0.2">
      <c r="A307" t="s">
        <v>42305</v>
      </c>
      <c r="B307" t="s">
        <v>42306</v>
      </c>
      <c r="C307">
        <v>2018</v>
      </c>
      <c r="D307" t="s">
        <v>42307</v>
      </c>
      <c r="E307" t="s">
        <v>132</v>
      </c>
      <c r="F307">
        <v>116</v>
      </c>
      <c r="G307" t="s">
        <v>13319</v>
      </c>
      <c r="H307" t="s">
        <v>209</v>
      </c>
      <c r="K307" t="s">
        <v>5824</v>
      </c>
      <c r="L307" t="s">
        <v>42308</v>
      </c>
      <c r="M307" t="s">
        <v>42309</v>
      </c>
      <c r="N307" t="s">
        <v>42310</v>
      </c>
      <c r="O307" t="s">
        <v>42311</v>
      </c>
      <c r="P307" t="s">
        <v>42312</v>
      </c>
      <c r="Q307" t="s">
        <v>42313</v>
      </c>
      <c r="R307">
        <v>7</v>
      </c>
      <c r="S307">
        <v>11621</v>
      </c>
      <c r="T307" t="s">
        <v>42314</v>
      </c>
      <c r="U307">
        <v>521396</v>
      </c>
      <c r="V307">
        <v>91708374</v>
      </c>
      <c r="W307">
        <v>85</v>
      </c>
    </row>
    <row r="308" spans="1:23" x14ac:dyDescent="0.2">
      <c r="A308" t="s">
        <v>10108</v>
      </c>
      <c r="B308" t="s">
        <v>10109</v>
      </c>
      <c r="C308">
        <v>2004</v>
      </c>
      <c r="D308" t="s">
        <v>8082</v>
      </c>
      <c r="E308" t="s">
        <v>132</v>
      </c>
      <c r="F308">
        <v>119</v>
      </c>
      <c r="G308" t="s">
        <v>5823</v>
      </c>
      <c r="H308" t="s">
        <v>209</v>
      </c>
      <c r="K308" t="s">
        <v>5824</v>
      </c>
      <c r="L308" t="s">
        <v>10110</v>
      </c>
      <c r="M308" t="s">
        <v>10111</v>
      </c>
      <c r="N308" t="s">
        <v>7717</v>
      </c>
      <c r="O308" t="s">
        <v>10112</v>
      </c>
      <c r="P308" t="s">
        <v>10113</v>
      </c>
      <c r="Q308" t="s">
        <v>10114</v>
      </c>
      <c r="R308">
        <v>7.5</v>
      </c>
      <c r="S308">
        <v>106490</v>
      </c>
      <c r="T308" t="s">
        <v>10115</v>
      </c>
      <c r="U308">
        <v>11050094</v>
      </c>
      <c r="V308">
        <v>92863945</v>
      </c>
      <c r="W308">
        <v>433</v>
      </c>
    </row>
    <row r="309" spans="1:23" hidden="1" x14ac:dyDescent="0.2">
      <c r="A309" t="s">
        <v>2929</v>
      </c>
      <c r="B309" t="s">
        <v>2930</v>
      </c>
      <c r="C309">
        <v>2000</v>
      </c>
      <c r="D309" t="s">
        <v>144</v>
      </c>
      <c r="E309" t="s">
        <v>994</v>
      </c>
      <c r="F309">
        <v>156</v>
      </c>
      <c r="G309" t="s">
        <v>943</v>
      </c>
      <c r="H309" t="s">
        <v>944</v>
      </c>
      <c r="K309" t="s">
        <v>2931</v>
      </c>
      <c r="L309" t="s">
        <v>2932</v>
      </c>
      <c r="M309" t="s">
        <v>2933</v>
      </c>
      <c r="N309" t="s">
        <v>2934</v>
      </c>
      <c r="O309" t="s">
        <v>2935</v>
      </c>
      <c r="P309" t="s">
        <v>2936</v>
      </c>
      <c r="Q309" t="s">
        <v>2937</v>
      </c>
      <c r="R309">
        <v>8.1999999999999993</v>
      </c>
      <c r="S309">
        <v>55000</v>
      </c>
      <c r="W309">
        <v>80</v>
      </c>
    </row>
    <row r="310" spans="1:23" hidden="1" x14ac:dyDescent="0.2">
      <c r="A310" t="s">
        <v>2938</v>
      </c>
      <c r="B310" t="s">
        <v>2939</v>
      </c>
      <c r="C310">
        <v>2001</v>
      </c>
      <c r="D310" t="s">
        <v>264</v>
      </c>
      <c r="E310" t="s">
        <v>145</v>
      </c>
      <c r="F310">
        <v>102</v>
      </c>
      <c r="G310" t="s">
        <v>1561</v>
      </c>
      <c r="H310" t="s">
        <v>26</v>
      </c>
      <c r="K310" t="s">
        <v>2940</v>
      </c>
      <c r="L310" t="s">
        <v>2941</v>
      </c>
      <c r="M310" t="s">
        <v>2942</v>
      </c>
      <c r="N310" t="s">
        <v>721</v>
      </c>
      <c r="O310" t="s">
        <v>2943</v>
      </c>
      <c r="P310" t="s">
        <v>2944</v>
      </c>
      <c r="Q310" t="s">
        <v>2945</v>
      </c>
      <c r="R310">
        <v>6.2</v>
      </c>
      <c r="S310">
        <v>43625</v>
      </c>
      <c r="T310" t="s">
        <v>2946</v>
      </c>
      <c r="V310">
        <v>7819851</v>
      </c>
      <c r="W310">
        <v>256</v>
      </c>
    </row>
    <row r="311" spans="1:23" x14ac:dyDescent="0.2">
      <c r="A311" t="s">
        <v>15153</v>
      </c>
      <c r="B311" t="s">
        <v>15154</v>
      </c>
      <c r="C311">
        <v>2006</v>
      </c>
      <c r="D311" s="1">
        <v>39029</v>
      </c>
      <c r="E311" t="s">
        <v>994</v>
      </c>
      <c r="F311">
        <v>117</v>
      </c>
      <c r="G311" t="s">
        <v>1983</v>
      </c>
      <c r="H311" t="s">
        <v>26</v>
      </c>
      <c r="I311" t="s">
        <v>27</v>
      </c>
      <c r="K311" t="s">
        <v>15155</v>
      </c>
      <c r="L311" t="s">
        <v>15156</v>
      </c>
      <c r="M311" t="s">
        <v>15157</v>
      </c>
      <c r="N311" t="s">
        <v>15158</v>
      </c>
      <c r="O311" t="s">
        <v>15159</v>
      </c>
      <c r="P311" t="s">
        <v>15160</v>
      </c>
      <c r="Q311" t="s">
        <v>15161</v>
      </c>
      <c r="R311">
        <v>6.8</v>
      </c>
      <c r="S311">
        <v>11812</v>
      </c>
      <c r="T311" t="s">
        <v>15162</v>
      </c>
      <c r="U311">
        <v>12665721</v>
      </c>
      <c r="V311">
        <v>12735126</v>
      </c>
      <c r="W311">
        <v>98</v>
      </c>
    </row>
    <row r="312" spans="1:23" x14ac:dyDescent="0.2">
      <c r="A312" t="s">
        <v>7554</v>
      </c>
      <c r="B312" t="s">
        <v>7555</v>
      </c>
      <c r="C312">
        <v>2003</v>
      </c>
      <c r="D312" s="1">
        <v>37753</v>
      </c>
      <c r="E312" t="s">
        <v>432</v>
      </c>
      <c r="F312">
        <v>99</v>
      </c>
      <c r="G312" t="s">
        <v>4486</v>
      </c>
      <c r="H312" t="s">
        <v>27</v>
      </c>
      <c r="I312" t="s">
        <v>26</v>
      </c>
      <c r="K312" t="s">
        <v>7556</v>
      </c>
      <c r="L312" t="s">
        <v>7556</v>
      </c>
      <c r="M312" t="s">
        <v>7557</v>
      </c>
      <c r="N312" t="s">
        <v>7558</v>
      </c>
      <c r="O312" t="s">
        <v>7559</v>
      </c>
      <c r="P312" t="s">
        <v>7560</v>
      </c>
      <c r="Q312" t="s">
        <v>7561</v>
      </c>
      <c r="R312">
        <v>7.6</v>
      </c>
      <c r="S312">
        <v>27958</v>
      </c>
      <c r="T312" t="s">
        <v>7562</v>
      </c>
      <c r="U312">
        <v>8544975</v>
      </c>
      <c r="V312">
        <v>34883010</v>
      </c>
      <c r="W312">
        <v>170</v>
      </c>
    </row>
    <row r="313" spans="1:23" hidden="1" x14ac:dyDescent="0.2">
      <c r="A313" t="s">
        <v>2963</v>
      </c>
      <c r="B313" t="s">
        <v>2964</v>
      </c>
      <c r="C313">
        <v>2001</v>
      </c>
      <c r="D313" t="s">
        <v>2965</v>
      </c>
      <c r="E313" t="s">
        <v>2966</v>
      </c>
      <c r="F313">
        <v>99</v>
      </c>
      <c r="G313" t="s">
        <v>25</v>
      </c>
      <c r="H313" t="s">
        <v>26</v>
      </c>
      <c r="K313" t="s">
        <v>2967</v>
      </c>
      <c r="L313" t="s">
        <v>2967</v>
      </c>
      <c r="M313" t="s">
        <v>2968</v>
      </c>
      <c r="N313" t="s">
        <v>2969</v>
      </c>
      <c r="O313" t="s">
        <v>2970</v>
      </c>
      <c r="P313" t="s">
        <v>2971</v>
      </c>
      <c r="Q313" t="s">
        <v>2972</v>
      </c>
      <c r="R313">
        <v>7.8</v>
      </c>
      <c r="S313">
        <v>59916</v>
      </c>
      <c r="U313">
        <v>2901447</v>
      </c>
      <c r="V313">
        <v>3176880</v>
      </c>
      <c r="W313">
        <v>517</v>
      </c>
    </row>
    <row r="314" spans="1:23" x14ac:dyDescent="0.2">
      <c r="A314" t="s">
        <v>26914</v>
      </c>
      <c r="B314" t="s">
        <v>26915</v>
      </c>
      <c r="C314">
        <v>2010</v>
      </c>
      <c r="D314" t="s">
        <v>22821</v>
      </c>
      <c r="E314" t="s">
        <v>49</v>
      </c>
      <c r="F314">
        <v>101</v>
      </c>
      <c r="G314" t="s">
        <v>1983</v>
      </c>
      <c r="H314" t="s">
        <v>27</v>
      </c>
      <c r="I314" t="s">
        <v>26</v>
      </c>
      <c r="K314" t="s">
        <v>24910</v>
      </c>
      <c r="L314" t="s">
        <v>24910</v>
      </c>
      <c r="M314" t="s">
        <v>26916</v>
      </c>
      <c r="N314" t="s">
        <v>26917</v>
      </c>
      <c r="O314" t="s">
        <v>26918</v>
      </c>
      <c r="P314" t="s">
        <v>26919</v>
      </c>
      <c r="Q314" t="s">
        <v>26920</v>
      </c>
      <c r="R314">
        <v>7.1</v>
      </c>
      <c r="S314">
        <v>26734</v>
      </c>
      <c r="T314" t="s">
        <v>26921</v>
      </c>
      <c r="U314">
        <v>68723</v>
      </c>
      <c r="V314">
        <v>843423</v>
      </c>
      <c r="W314">
        <v>47</v>
      </c>
    </row>
    <row r="315" spans="1:23" x14ac:dyDescent="0.2">
      <c r="A315" t="s">
        <v>37145</v>
      </c>
      <c r="B315" t="s">
        <v>37146</v>
      </c>
      <c r="C315">
        <v>2015</v>
      </c>
      <c r="D315" t="s">
        <v>35321</v>
      </c>
      <c r="E315" t="s">
        <v>197</v>
      </c>
      <c r="F315">
        <v>93</v>
      </c>
      <c r="G315" t="s">
        <v>37147</v>
      </c>
      <c r="H315" t="s">
        <v>26</v>
      </c>
      <c r="K315" t="s">
        <v>37148</v>
      </c>
      <c r="L315" t="s">
        <v>37149</v>
      </c>
      <c r="M315" t="s">
        <v>37150</v>
      </c>
      <c r="N315" t="s">
        <v>37151</v>
      </c>
      <c r="O315" t="s">
        <v>37152</v>
      </c>
      <c r="P315" t="s">
        <v>37153</v>
      </c>
      <c r="Q315" t="s">
        <v>37154</v>
      </c>
      <c r="R315">
        <v>6.7</v>
      </c>
      <c r="S315">
        <v>25786</v>
      </c>
      <c r="T315" t="s">
        <v>37155</v>
      </c>
      <c r="U315">
        <v>67069</v>
      </c>
      <c r="V315">
        <v>67069</v>
      </c>
      <c r="W315">
        <v>133</v>
      </c>
    </row>
    <row r="316" spans="1:23" hidden="1" x14ac:dyDescent="0.2">
      <c r="A316" t="s">
        <v>2988</v>
      </c>
      <c r="B316" t="s">
        <v>2989</v>
      </c>
      <c r="C316">
        <v>2001</v>
      </c>
      <c r="D316" t="s">
        <v>274</v>
      </c>
      <c r="E316" t="s">
        <v>176</v>
      </c>
      <c r="F316">
        <v>95</v>
      </c>
      <c r="G316" t="s">
        <v>2990</v>
      </c>
      <c r="H316" t="s">
        <v>27</v>
      </c>
      <c r="I316" t="s">
        <v>64</v>
      </c>
      <c r="J316" t="s">
        <v>26</v>
      </c>
      <c r="K316" t="s">
        <v>2991</v>
      </c>
      <c r="L316" t="s">
        <v>2991</v>
      </c>
      <c r="M316" t="s">
        <v>2992</v>
      </c>
      <c r="N316" t="s">
        <v>2993</v>
      </c>
      <c r="O316" t="s">
        <v>2994</v>
      </c>
      <c r="P316" t="s">
        <v>2995</v>
      </c>
      <c r="Q316" t="s">
        <v>2996</v>
      </c>
      <c r="R316">
        <v>6.5</v>
      </c>
      <c r="S316">
        <v>10331</v>
      </c>
      <c r="U316">
        <v>725854</v>
      </c>
      <c r="V316">
        <v>765705</v>
      </c>
      <c r="W316">
        <v>89</v>
      </c>
    </row>
    <row r="317" spans="1:23" x14ac:dyDescent="0.2">
      <c r="A317" t="s">
        <v>12373</v>
      </c>
      <c r="B317" t="s">
        <v>12374</v>
      </c>
      <c r="C317">
        <v>2006</v>
      </c>
      <c r="D317" s="1">
        <v>38878</v>
      </c>
      <c r="E317" t="s">
        <v>657</v>
      </c>
      <c r="F317">
        <v>95</v>
      </c>
      <c r="G317" t="s">
        <v>1983</v>
      </c>
      <c r="H317" t="s">
        <v>26</v>
      </c>
      <c r="K317" t="s">
        <v>12375</v>
      </c>
      <c r="L317" t="s">
        <v>12376</v>
      </c>
      <c r="M317" t="s">
        <v>12377</v>
      </c>
      <c r="N317" t="s">
        <v>12378</v>
      </c>
      <c r="O317" t="s">
        <v>12379</v>
      </c>
      <c r="P317" t="s">
        <v>12380</v>
      </c>
      <c r="Q317" t="s">
        <v>12381</v>
      </c>
      <c r="R317">
        <v>7.2</v>
      </c>
      <c r="S317">
        <v>11952</v>
      </c>
      <c r="T317" t="s">
        <v>12382</v>
      </c>
      <c r="U317">
        <v>3860678</v>
      </c>
      <c r="V317">
        <v>3876456</v>
      </c>
      <c r="W317">
        <v>53</v>
      </c>
    </row>
    <row r="318" spans="1:23" x14ac:dyDescent="0.2">
      <c r="A318" t="s">
        <v>15621</v>
      </c>
      <c r="B318" t="s">
        <v>15622</v>
      </c>
      <c r="C318">
        <v>2007</v>
      </c>
      <c r="D318" t="s">
        <v>15623</v>
      </c>
      <c r="E318" t="s">
        <v>2370</v>
      </c>
      <c r="F318">
        <v>84</v>
      </c>
      <c r="G318" t="s">
        <v>177</v>
      </c>
      <c r="H318" t="s">
        <v>26</v>
      </c>
      <c r="K318" t="s">
        <v>15624</v>
      </c>
      <c r="L318" t="s">
        <v>15625</v>
      </c>
      <c r="M318" t="s">
        <v>15626</v>
      </c>
      <c r="N318" t="s">
        <v>15627</v>
      </c>
      <c r="O318" t="s">
        <v>15628</v>
      </c>
      <c r="P318" t="s">
        <v>15629</v>
      </c>
      <c r="Q318" t="s">
        <v>15630</v>
      </c>
      <c r="R318">
        <v>5.7</v>
      </c>
      <c r="S318">
        <v>10290</v>
      </c>
      <c r="T318" t="s">
        <v>12382</v>
      </c>
      <c r="U318">
        <v>56215</v>
      </c>
      <c r="V318">
        <v>187488</v>
      </c>
      <c r="W318">
        <v>69</v>
      </c>
    </row>
    <row r="319" spans="1:23" hidden="1" x14ac:dyDescent="0.2">
      <c r="A319" t="s">
        <v>3016</v>
      </c>
      <c r="B319" t="s">
        <v>3017</v>
      </c>
      <c r="C319">
        <v>2001</v>
      </c>
      <c r="D319" s="1">
        <v>36931</v>
      </c>
      <c r="E319" t="s">
        <v>3018</v>
      </c>
      <c r="F319">
        <v>125</v>
      </c>
      <c r="G319" t="s">
        <v>25</v>
      </c>
      <c r="H319" t="s">
        <v>26</v>
      </c>
      <c r="I319" t="s">
        <v>934</v>
      </c>
      <c r="K319" t="s">
        <v>3019</v>
      </c>
      <c r="L319" t="s">
        <v>3020</v>
      </c>
      <c r="M319" t="s">
        <v>3021</v>
      </c>
      <c r="N319" t="s">
        <v>3022</v>
      </c>
      <c r="O319" t="s">
        <v>3023</v>
      </c>
      <c r="P319" t="s">
        <v>3024</v>
      </c>
      <c r="Q319" t="s">
        <v>3025</v>
      </c>
      <c r="R319">
        <v>7</v>
      </c>
      <c r="S319">
        <v>10225</v>
      </c>
      <c r="T319">
        <v>14000000</v>
      </c>
      <c r="W319">
        <v>173</v>
      </c>
    </row>
    <row r="320" spans="1:23" x14ac:dyDescent="0.2">
      <c r="A320" t="s">
        <v>15770</v>
      </c>
      <c r="B320" t="s">
        <v>15771</v>
      </c>
      <c r="C320">
        <v>2006</v>
      </c>
      <c r="D320" t="s">
        <v>13472</v>
      </c>
      <c r="E320" t="s">
        <v>176</v>
      </c>
      <c r="F320">
        <v>110</v>
      </c>
      <c r="G320" t="s">
        <v>15772</v>
      </c>
      <c r="H320" t="s">
        <v>26</v>
      </c>
      <c r="K320" t="s">
        <v>6432</v>
      </c>
      <c r="L320" t="s">
        <v>15773</v>
      </c>
      <c r="M320" t="s">
        <v>15774</v>
      </c>
      <c r="N320" t="s">
        <v>15775</v>
      </c>
      <c r="O320" t="s">
        <v>15776</v>
      </c>
      <c r="P320" t="s">
        <v>15777</v>
      </c>
      <c r="Q320" t="s">
        <v>15778</v>
      </c>
      <c r="R320">
        <v>7.5</v>
      </c>
      <c r="S320">
        <v>21164</v>
      </c>
      <c r="T320" t="s">
        <v>15779</v>
      </c>
      <c r="U320">
        <v>4571521</v>
      </c>
      <c r="V320">
        <v>9194283</v>
      </c>
      <c r="W320">
        <v>127</v>
      </c>
    </row>
    <row r="321" spans="1:23" x14ac:dyDescent="0.2">
      <c r="A321" t="s">
        <v>18521</v>
      </c>
      <c r="B321" t="s">
        <v>18522</v>
      </c>
      <c r="C321">
        <v>2007</v>
      </c>
      <c r="D321" t="s">
        <v>16856</v>
      </c>
      <c r="E321" t="s">
        <v>254</v>
      </c>
      <c r="F321">
        <v>87</v>
      </c>
      <c r="G321" t="s">
        <v>1983</v>
      </c>
      <c r="H321" t="s">
        <v>26</v>
      </c>
      <c r="K321" t="s">
        <v>18523</v>
      </c>
      <c r="L321" t="s">
        <v>18524</v>
      </c>
      <c r="M321" t="s">
        <v>18525</v>
      </c>
      <c r="N321" t="s">
        <v>18526</v>
      </c>
      <c r="O321" t="s">
        <v>18527</v>
      </c>
      <c r="P321" t="s">
        <v>18528</v>
      </c>
      <c r="Q321" t="s">
        <v>18529</v>
      </c>
      <c r="R321">
        <v>6.2</v>
      </c>
      <c r="S321">
        <v>18878</v>
      </c>
      <c r="T321" t="s">
        <v>18530</v>
      </c>
      <c r="U321">
        <v>9359</v>
      </c>
      <c r="V321">
        <v>14459</v>
      </c>
      <c r="W321">
        <v>35</v>
      </c>
    </row>
    <row r="322" spans="1:23" x14ac:dyDescent="0.2">
      <c r="A322" t="s">
        <v>37229</v>
      </c>
      <c r="B322" t="s">
        <v>37230</v>
      </c>
      <c r="C322">
        <v>2015</v>
      </c>
      <c r="D322" s="1">
        <v>42462</v>
      </c>
      <c r="E322" t="s">
        <v>145</v>
      </c>
      <c r="F322">
        <v>94</v>
      </c>
      <c r="G322" t="s">
        <v>37231</v>
      </c>
      <c r="H322" t="s">
        <v>26</v>
      </c>
      <c r="I322" t="s">
        <v>307</v>
      </c>
      <c r="K322" t="s">
        <v>4488</v>
      </c>
      <c r="L322" t="s">
        <v>37232</v>
      </c>
      <c r="M322" t="s">
        <v>37233</v>
      </c>
      <c r="N322" t="s">
        <v>14800</v>
      </c>
      <c r="O322" t="s">
        <v>14800</v>
      </c>
      <c r="P322" t="s">
        <v>37234</v>
      </c>
      <c r="Q322" t="s">
        <v>37235</v>
      </c>
      <c r="R322">
        <v>7.5</v>
      </c>
      <c r="S322">
        <v>21969</v>
      </c>
      <c r="T322" t="s">
        <v>37236</v>
      </c>
      <c r="U322">
        <v>1184564</v>
      </c>
      <c r="V322">
        <v>4235959</v>
      </c>
      <c r="W322">
        <v>134</v>
      </c>
    </row>
    <row r="323" spans="1:23" x14ac:dyDescent="0.2">
      <c r="A323" t="s">
        <v>26097</v>
      </c>
      <c r="B323" t="s">
        <v>26098</v>
      </c>
      <c r="C323">
        <v>2010</v>
      </c>
      <c r="D323" s="1">
        <v>40249</v>
      </c>
      <c r="E323" t="s">
        <v>371</v>
      </c>
      <c r="F323">
        <v>110</v>
      </c>
      <c r="G323" t="s">
        <v>1983</v>
      </c>
      <c r="H323" t="s">
        <v>26</v>
      </c>
      <c r="K323" t="s">
        <v>26099</v>
      </c>
      <c r="L323" t="s">
        <v>26099</v>
      </c>
      <c r="M323" t="s">
        <v>26100</v>
      </c>
      <c r="N323" t="s">
        <v>26101</v>
      </c>
      <c r="O323" t="s">
        <v>26102</v>
      </c>
      <c r="P323" t="s">
        <v>26103</v>
      </c>
      <c r="Q323" t="s">
        <v>26104</v>
      </c>
      <c r="R323">
        <v>6.1</v>
      </c>
      <c r="S323">
        <v>12526</v>
      </c>
      <c r="T323" t="s">
        <v>26105</v>
      </c>
      <c r="U323">
        <v>56491</v>
      </c>
      <c r="V323">
        <v>56491</v>
      </c>
      <c r="W323">
        <v>133</v>
      </c>
    </row>
    <row r="324" spans="1:23" x14ac:dyDescent="0.2">
      <c r="A324" t="s">
        <v>37450</v>
      </c>
      <c r="B324" t="s">
        <v>37451</v>
      </c>
      <c r="C324">
        <v>2015</v>
      </c>
      <c r="D324" t="s">
        <v>22149</v>
      </c>
      <c r="E324" t="s">
        <v>62</v>
      </c>
      <c r="F324">
        <v>112</v>
      </c>
      <c r="G324" t="s">
        <v>4427</v>
      </c>
      <c r="H324" t="s">
        <v>4428</v>
      </c>
      <c r="K324" t="s">
        <v>37452</v>
      </c>
      <c r="L324" t="s">
        <v>37452</v>
      </c>
      <c r="M324" t="s">
        <v>37453</v>
      </c>
      <c r="N324" t="s">
        <v>37454</v>
      </c>
      <c r="O324" t="s">
        <v>37455</v>
      </c>
      <c r="P324" t="s">
        <v>37456</v>
      </c>
      <c r="Q324" t="s">
        <v>37457</v>
      </c>
      <c r="R324">
        <v>7.8</v>
      </c>
      <c r="S324">
        <v>12688</v>
      </c>
      <c r="T324" t="s">
        <v>37458</v>
      </c>
      <c r="U324">
        <v>376986</v>
      </c>
      <c r="V324">
        <v>3003560</v>
      </c>
      <c r="W324">
        <v>38</v>
      </c>
    </row>
    <row r="325" spans="1:23" hidden="1" x14ac:dyDescent="0.2">
      <c r="A325" t="s">
        <v>3067</v>
      </c>
      <c r="B325" t="s">
        <v>3068</v>
      </c>
      <c r="C325">
        <v>2000</v>
      </c>
      <c r="D325" s="1">
        <v>36898</v>
      </c>
      <c r="E325" t="s">
        <v>49</v>
      </c>
      <c r="F325">
        <v>173</v>
      </c>
      <c r="G325" t="s">
        <v>3069</v>
      </c>
      <c r="H325" t="s">
        <v>209</v>
      </c>
      <c r="I325" t="s">
        <v>3070</v>
      </c>
      <c r="J325" t="s">
        <v>3071</v>
      </c>
      <c r="K325" t="s">
        <v>3072</v>
      </c>
      <c r="L325" t="s">
        <v>3072</v>
      </c>
      <c r="M325" t="s">
        <v>3073</v>
      </c>
      <c r="N325" t="s">
        <v>3074</v>
      </c>
      <c r="O325" t="s">
        <v>3075</v>
      </c>
      <c r="P325" t="s">
        <v>3076</v>
      </c>
      <c r="Q325" t="s">
        <v>3077</v>
      </c>
      <c r="R325">
        <v>8.1999999999999993</v>
      </c>
      <c r="S325">
        <v>19761</v>
      </c>
      <c r="U325">
        <v>1136776</v>
      </c>
      <c r="V325">
        <v>1196218</v>
      </c>
      <c r="W325">
        <v>109</v>
      </c>
    </row>
    <row r="326" spans="1:23" x14ac:dyDescent="0.2">
      <c r="A326" t="s">
        <v>6566</v>
      </c>
      <c r="B326" t="s">
        <v>6567</v>
      </c>
      <c r="C326">
        <v>2002</v>
      </c>
      <c r="D326" s="1">
        <v>37869</v>
      </c>
      <c r="E326" t="s">
        <v>1766</v>
      </c>
      <c r="F326">
        <v>130</v>
      </c>
      <c r="G326" t="s">
        <v>6568</v>
      </c>
      <c r="H326" t="s">
        <v>4428</v>
      </c>
      <c r="K326" t="s">
        <v>6569</v>
      </c>
      <c r="L326" t="s">
        <v>6570</v>
      </c>
      <c r="M326" t="s">
        <v>6571</v>
      </c>
      <c r="N326" t="s">
        <v>6572</v>
      </c>
      <c r="O326" t="s">
        <v>6572</v>
      </c>
      <c r="P326" t="s">
        <v>6573</v>
      </c>
      <c r="Q326" t="s">
        <v>6574</v>
      </c>
      <c r="R326">
        <v>8.6</v>
      </c>
      <c r="S326">
        <v>685856</v>
      </c>
      <c r="T326" t="s">
        <v>6575</v>
      </c>
      <c r="U326">
        <v>7564459</v>
      </c>
      <c r="V326">
        <v>30680793</v>
      </c>
      <c r="W326">
        <v>1008</v>
      </c>
    </row>
    <row r="327" spans="1:23" x14ac:dyDescent="0.2">
      <c r="A327" t="s">
        <v>40182</v>
      </c>
      <c r="B327" t="s">
        <v>40183</v>
      </c>
      <c r="C327">
        <v>2016</v>
      </c>
      <c r="D327" t="s">
        <v>30221</v>
      </c>
      <c r="E327" t="s">
        <v>176</v>
      </c>
      <c r="F327">
        <v>146</v>
      </c>
      <c r="G327" t="s">
        <v>34789</v>
      </c>
      <c r="H327" t="s">
        <v>4428</v>
      </c>
      <c r="K327" t="s">
        <v>40184</v>
      </c>
      <c r="L327" t="s">
        <v>40184</v>
      </c>
      <c r="M327" t="s">
        <v>40185</v>
      </c>
      <c r="N327" t="s">
        <v>40186</v>
      </c>
      <c r="O327" t="s">
        <v>40187</v>
      </c>
      <c r="P327" t="s">
        <v>40188</v>
      </c>
      <c r="Q327" t="s">
        <v>40189</v>
      </c>
      <c r="R327">
        <v>7.5</v>
      </c>
      <c r="S327">
        <v>17657</v>
      </c>
      <c r="T327" t="s">
        <v>40190</v>
      </c>
      <c r="U327">
        <v>285930</v>
      </c>
      <c r="V327">
        <v>3085977</v>
      </c>
      <c r="W327">
        <v>43</v>
      </c>
    </row>
    <row r="328" spans="1:23" hidden="1" x14ac:dyDescent="0.2">
      <c r="A328" t="s">
        <v>3096</v>
      </c>
      <c r="B328" t="s">
        <v>3097</v>
      </c>
      <c r="C328">
        <v>2001</v>
      </c>
      <c r="D328" t="s">
        <v>61</v>
      </c>
      <c r="E328" t="s">
        <v>49</v>
      </c>
      <c r="F328">
        <v>103</v>
      </c>
      <c r="G328" t="s">
        <v>1983</v>
      </c>
      <c r="H328" t="s">
        <v>26</v>
      </c>
      <c r="K328" t="s">
        <v>3098</v>
      </c>
      <c r="L328" t="s">
        <v>3099</v>
      </c>
      <c r="M328" t="s">
        <v>3100</v>
      </c>
      <c r="N328" t="s">
        <v>1680</v>
      </c>
      <c r="O328" t="s">
        <v>3101</v>
      </c>
      <c r="P328" t="s">
        <v>3102</v>
      </c>
      <c r="Q328" t="s">
        <v>3103</v>
      </c>
      <c r="R328">
        <v>6.9</v>
      </c>
      <c r="S328">
        <v>19708</v>
      </c>
      <c r="U328">
        <v>307233</v>
      </c>
      <c r="V328">
        <v>396897</v>
      </c>
      <c r="W328">
        <v>203</v>
      </c>
    </row>
    <row r="329" spans="1:23" x14ac:dyDescent="0.2">
      <c r="A329" t="s">
        <v>42371</v>
      </c>
      <c r="B329" t="s">
        <v>42372</v>
      </c>
      <c r="C329">
        <v>2018</v>
      </c>
      <c r="D329" t="s">
        <v>27169</v>
      </c>
      <c r="E329" t="s">
        <v>933</v>
      </c>
      <c r="F329">
        <v>134</v>
      </c>
      <c r="G329" t="s">
        <v>4427</v>
      </c>
      <c r="H329" t="s">
        <v>4428</v>
      </c>
      <c r="K329" t="s">
        <v>42373</v>
      </c>
      <c r="L329" t="s">
        <v>42374</v>
      </c>
      <c r="M329" t="s">
        <v>42375</v>
      </c>
      <c r="N329" t="s">
        <v>42376</v>
      </c>
      <c r="O329" t="s">
        <v>42377</v>
      </c>
      <c r="P329" t="s">
        <v>42378</v>
      </c>
      <c r="Q329" t="s">
        <v>42379</v>
      </c>
      <c r="R329">
        <v>5.5</v>
      </c>
      <c r="S329">
        <v>22835</v>
      </c>
      <c r="T329" t="s">
        <v>42380</v>
      </c>
      <c r="U329">
        <v>1016188</v>
      </c>
      <c r="V329">
        <v>36075317</v>
      </c>
      <c r="W329">
        <v>36</v>
      </c>
    </row>
    <row r="330" spans="1:23" x14ac:dyDescent="0.2">
      <c r="A330" t="s">
        <v>5507</v>
      </c>
      <c r="B330" t="s">
        <v>5508</v>
      </c>
      <c r="C330">
        <v>2003</v>
      </c>
      <c r="D330" s="1">
        <v>37929</v>
      </c>
      <c r="E330" t="s">
        <v>5509</v>
      </c>
      <c r="F330">
        <v>145</v>
      </c>
      <c r="G330" t="s">
        <v>5510</v>
      </c>
      <c r="H330" t="s">
        <v>4428</v>
      </c>
      <c r="K330" t="s">
        <v>5511</v>
      </c>
      <c r="L330" t="s">
        <v>5512</v>
      </c>
      <c r="M330" t="s">
        <v>5513</v>
      </c>
      <c r="N330" t="s">
        <v>5514</v>
      </c>
      <c r="O330" t="s">
        <v>5514</v>
      </c>
      <c r="P330" t="s">
        <v>5515</v>
      </c>
      <c r="Q330" t="s">
        <v>5516</v>
      </c>
      <c r="R330">
        <v>7.6</v>
      </c>
      <c r="S330">
        <v>17757</v>
      </c>
      <c r="T330" t="s">
        <v>5517</v>
      </c>
      <c r="U330">
        <v>216335</v>
      </c>
      <c r="V330">
        <v>10781635</v>
      </c>
      <c r="W330">
        <v>45</v>
      </c>
    </row>
    <row r="331" spans="1:23" x14ac:dyDescent="0.2">
      <c r="A331" t="s">
        <v>2378</v>
      </c>
      <c r="B331" t="s">
        <v>2379</v>
      </c>
      <c r="C331">
        <v>2000</v>
      </c>
      <c r="D331" s="1">
        <v>36593</v>
      </c>
      <c r="E331" t="s">
        <v>2370</v>
      </c>
      <c r="F331">
        <v>94</v>
      </c>
      <c r="G331" t="s">
        <v>1831</v>
      </c>
      <c r="H331" t="s">
        <v>26</v>
      </c>
      <c r="K331" t="s">
        <v>2380</v>
      </c>
      <c r="L331" t="s">
        <v>2381</v>
      </c>
      <c r="M331" t="s">
        <v>2382</v>
      </c>
      <c r="N331" t="s">
        <v>2383</v>
      </c>
      <c r="O331" t="s">
        <v>2384</v>
      </c>
      <c r="P331" t="s">
        <v>2385</v>
      </c>
      <c r="Q331" t="s">
        <v>2386</v>
      </c>
      <c r="R331">
        <v>7.2</v>
      </c>
      <c r="S331">
        <v>35762</v>
      </c>
      <c r="T331" t="s">
        <v>2387</v>
      </c>
      <c r="U331">
        <v>236185</v>
      </c>
      <c r="V331">
        <v>236185</v>
      </c>
      <c r="W331">
        <v>166</v>
      </c>
    </row>
    <row r="332" spans="1:23" x14ac:dyDescent="0.2">
      <c r="A332" t="s">
        <v>23727</v>
      </c>
      <c r="B332" t="s">
        <v>23728</v>
      </c>
      <c r="C332">
        <v>2010</v>
      </c>
      <c r="D332" t="s">
        <v>18737</v>
      </c>
      <c r="E332" t="s">
        <v>1766</v>
      </c>
      <c r="F332">
        <v>113</v>
      </c>
      <c r="G332" t="s">
        <v>1831</v>
      </c>
      <c r="H332" t="s">
        <v>26</v>
      </c>
      <c r="K332" t="s">
        <v>23729</v>
      </c>
      <c r="L332" t="s">
        <v>23729</v>
      </c>
      <c r="M332" t="s">
        <v>23730</v>
      </c>
      <c r="N332" t="s">
        <v>23731</v>
      </c>
      <c r="O332" t="s">
        <v>23732</v>
      </c>
      <c r="P332" t="s">
        <v>23733</v>
      </c>
      <c r="Q332" t="s">
        <v>23734</v>
      </c>
      <c r="R332">
        <v>7.3</v>
      </c>
      <c r="S332">
        <v>53980</v>
      </c>
      <c r="T332" t="s">
        <v>2387</v>
      </c>
      <c r="U332">
        <v>1044039</v>
      </c>
      <c r="V332">
        <v>7209912</v>
      </c>
      <c r="W332">
        <v>176</v>
      </c>
    </row>
    <row r="333" spans="1:23" x14ac:dyDescent="0.2">
      <c r="A333" t="s">
        <v>26698</v>
      </c>
      <c r="B333" t="s">
        <v>26699</v>
      </c>
      <c r="C333">
        <v>2011</v>
      </c>
      <c r="D333" t="s">
        <v>26700</v>
      </c>
      <c r="E333" t="s">
        <v>1265</v>
      </c>
      <c r="F333">
        <v>101</v>
      </c>
      <c r="G333" t="s">
        <v>1831</v>
      </c>
      <c r="H333" t="s">
        <v>26</v>
      </c>
      <c r="K333" t="s">
        <v>26701</v>
      </c>
      <c r="L333" t="s">
        <v>26702</v>
      </c>
      <c r="M333" t="s">
        <v>26703</v>
      </c>
      <c r="N333" t="s">
        <v>26704</v>
      </c>
      <c r="O333" t="s">
        <v>26705</v>
      </c>
      <c r="P333" t="s">
        <v>26706</v>
      </c>
      <c r="Q333" t="s">
        <v>26707</v>
      </c>
      <c r="R333">
        <v>5.3</v>
      </c>
      <c r="S333">
        <v>30581</v>
      </c>
      <c r="T333" t="s">
        <v>26708</v>
      </c>
      <c r="U333">
        <v>36578</v>
      </c>
      <c r="V333">
        <v>408680</v>
      </c>
      <c r="W333">
        <v>123</v>
      </c>
    </row>
    <row r="334" spans="1:23" x14ac:dyDescent="0.2">
      <c r="A334" t="s">
        <v>15137</v>
      </c>
      <c r="B334" t="s">
        <v>15138</v>
      </c>
      <c r="C334">
        <v>2007</v>
      </c>
      <c r="D334" t="s">
        <v>15139</v>
      </c>
      <c r="E334" t="s">
        <v>132</v>
      </c>
      <c r="F334">
        <v>99</v>
      </c>
      <c r="G334" t="s">
        <v>1831</v>
      </c>
      <c r="H334" t="s">
        <v>26</v>
      </c>
      <c r="K334" t="s">
        <v>11665</v>
      </c>
      <c r="L334" t="s">
        <v>11665</v>
      </c>
      <c r="M334" t="s">
        <v>15140</v>
      </c>
      <c r="N334" t="s">
        <v>10055</v>
      </c>
      <c r="O334" t="s">
        <v>15141</v>
      </c>
      <c r="P334" t="s">
        <v>15142</v>
      </c>
      <c r="Q334" t="s">
        <v>15143</v>
      </c>
      <c r="R334">
        <v>6.2</v>
      </c>
      <c r="S334">
        <v>27387</v>
      </c>
      <c r="T334" t="s">
        <v>15144</v>
      </c>
      <c r="U334">
        <v>10452</v>
      </c>
      <c r="V334">
        <v>4631926</v>
      </c>
      <c r="W334">
        <v>132</v>
      </c>
    </row>
    <row r="335" spans="1:23" x14ac:dyDescent="0.2">
      <c r="A335" t="s">
        <v>25348</v>
      </c>
      <c r="B335" t="s">
        <v>25349</v>
      </c>
      <c r="C335">
        <v>2010</v>
      </c>
      <c r="D335" s="1">
        <v>40644</v>
      </c>
      <c r="E335" t="s">
        <v>132</v>
      </c>
      <c r="F335">
        <v>103</v>
      </c>
      <c r="G335" t="s">
        <v>1831</v>
      </c>
      <c r="H335" t="s">
        <v>26</v>
      </c>
      <c r="K335" t="s">
        <v>9093</v>
      </c>
      <c r="L335" t="s">
        <v>25350</v>
      </c>
      <c r="M335" t="s">
        <v>25351</v>
      </c>
      <c r="N335" t="s">
        <v>25352</v>
      </c>
      <c r="O335" t="s">
        <v>25353</v>
      </c>
      <c r="P335" t="s">
        <v>25354</v>
      </c>
      <c r="Q335" t="s">
        <v>25355</v>
      </c>
      <c r="R335">
        <v>6.2</v>
      </c>
      <c r="S335">
        <v>30047</v>
      </c>
      <c r="T335" t="s">
        <v>25356</v>
      </c>
      <c r="U335">
        <v>4936</v>
      </c>
      <c r="V335">
        <v>16533595</v>
      </c>
      <c r="W335">
        <v>263</v>
      </c>
    </row>
    <row r="336" spans="1:23" x14ac:dyDescent="0.2">
      <c r="A336" t="s">
        <v>35216</v>
      </c>
      <c r="B336" t="s">
        <v>35217</v>
      </c>
      <c r="C336">
        <v>2015</v>
      </c>
      <c r="D336" t="s">
        <v>16256</v>
      </c>
      <c r="E336" t="s">
        <v>62</v>
      </c>
      <c r="F336">
        <v>119</v>
      </c>
      <c r="G336" t="s">
        <v>1831</v>
      </c>
      <c r="H336" t="s">
        <v>26</v>
      </c>
      <c r="K336" t="s">
        <v>35218</v>
      </c>
      <c r="L336" t="s">
        <v>35219</v>
      </c>
      <c r="M336" t="s">
        <v>35220</v>
      </c>
      <c r="N336" t="s">
        <v>4951</v>
      </c>
      <c r="O336" t="s">
        <v>35221</v>
      </c>
      <c r="P336" t="s">
        <v>35222</v>
      </c>
      <c r="Q336" t="s">
        <v>35223</v>
      </c>
      <c r="R336">
        <v>7.1</v>
      </c>
      <c r="S336">
        <v>51738</v>
      </c>
      <c r="T336" t="s">
        <v>35224</v>
      </c>
      <c r="U336">
        <v>2022115</v>
      </c>
      <c r="V336">
        <v>23762417</v>
      </c>
      <c r="W336">
        <v>162</v>
      </c>
    </row>
    <row r="337" spans="1:23" x14ac:dyDescent="0.2">
      <c r="A337" t="s">
        <v>7721</v>
      </c>
      <c r="B337" t="s">
        <v>7722</v>
      </c>
      <c r="C337">
        <v>2003</v>
      </c>
      <c r="D337" s="1">
        <v>38359</v>
      </c>
      <c r="E337" t="s">
        <v>3158</v>
      </c>
      <c r="F337">
        <v>104</v>
      </c>
      <c r="G337" t="s">
        <v>1831</v>
      </c>
      <c r="H337" t="s">
        <v>26</v>
      </c>
      <c r="K337" t="s">
        <v>7723</v>
      </c>
      <c r="L337" t="s">
        <v>7723</v>
      </c>
      <c r="M337" t="s">
        <v>7724</v>
      </c>
      <c r="N337" t="s">
        <v>7725</v>
      </c>
      <c r="O337" t="s">
        <v>7726</v>
      </c>
      <c r="P337" t="s">
        <v>7727</v>
      </c>
      <c r="Q337" t="s">
        <v>7728</v>
      </c>
      <c r="R337">
        <v>5.4</v>
      </c>
      <c r="S337">
        <v>12478</v>
      </c>
      <c r="T337" t="s">
        <v>7729</v>
      </c>
      <c r="U337">
        <v>41196</v>
      </c>
      <c r="V337">
        <v>237579</v>
      </c>
      <c r="W337">
        <v>205</v>
      </c>
    </row>
    <row r="338" spans="1:23" x14ac:dyDescent="0.2">
      <c r="A338" t="s">
        <v>21347</v>
      </c>
      <c r="B338" t="s">
        <v>21348</v>
      </c>
      <c r="C338">
        <v>2008</v>
      </c>
      <c r="D338" t="s">
        <v>21349</v>
      </c>
      <c r="E338" t="s">
        <v>994</v>
      </c>
      <c r="F338">
        <v>135</v>
      </c>
      <c r="G338" t="s">
        <v>21350</v>
      </c>
      <c r="H338" t="s">
        <v>944</v>
      </c>
      <c r="I338" t="s">
        <v>3160</v>
      </c>
      <c r="K338" t="s">
        <v>13588</v>
      </c>
      <c r="L338" t="s">
        <v>21351</v>
      </c>
      <c r="M338" t="s">
        <v>21352</v>
      </c>
      <c r="N338" t="s">
        <v>2934</v>
      </c>
      <c r="O338" t="s">
        <v>15618</v>
      </c>
      <c r="P338" t="s">
        <v>21353</v>
      </c>
      <c r="Q338" t="s">
        <v>21354</v>
      </c>
      <c r="R338">
        <v>5.7</v>
      </c>
      <c r="S338">
        <v>13992</v>
      </c>
      <c r="T338" t="s">
        <v>7729</v>
      </c>
      <c r="U338">
        <v>2159376</v>
      </c>
      <c r="V338">
        <v>29169677</v>
      </c>
      <c r="W338">
        <v>61</v>
      </c>
    </row>
    <row r="339" spans="1:23" x14ac:dyDescent="0.2">
      <c r="A339" t="s">
        <v>3637</v>
      </c>
      <c r="B339" t="s">
        <v>3638</v>
      </c>
      <c r="C339">
        <v>2001</v>
      </c>
      <c r="D339" t="s">
        <v>806</v>
      </c>
      <c r="E339" t="s">
        <v>176</v>
      </c>
      <c r="F339">
        <v>131</v>
      </c>
      <c r="G339" t="s">
        <v>3639</v>
      </c>
      <c r="H339" t="s">
        <v>27</v>
      </c>
      <c r="I339" t="s">
        <v>307</v>
      </c>
      <c r="K339" t="s">
        <v>2203</v>
      </c>
      <c r="L339" t="s">
        <v>3640</v>
      </c>
      <c r="M339" t="s">
        <v>3641</v>
      </c>
      <c r="N339" t="s">
        <v>3642</v>
      </c>
      <c r="O339" t="s">
        <v>3643</v>
      </c>
      <c r="P339" t="s">
        <v>3644</v>
      </c>
      <c r="Q339" t="s">
        <v>3645</v>
      </c>
      <c r="R339">
        <v>7.5</v>
      </c>
      <c r="S339">
        <v>54599</v>
      </c>
      <c r="T339" t="s">
        <v>3646</v>
      </c>
      <c r="U339">
        <v>1012069</v>
      </c>
      <c r="V339">
        <v>6765335</v>
      </c>
      <c r="W339">
        <v>252</v>
      </c>
    </row>
  </sheetData>
  <autoFilter ref="A1:W1" xr:uid="{E58D6021-8CF9-2E42-A9D5-EC8C6996773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MS IMDB Movies 2000 - 2020</vt:lpstr>
      <vt:lpstr>MS IMDB Movies 2000 - 2020 (2)</vt:lpstr>
      <vt:lpstr>Top 5 movies</vt:lpstr>
      <vt:lpstr>top 100 count genres</vt:lpstr>
      <vt:lpstr>top 100 ratio</vt:lpstr>
      <vt:lpstr>top 100 both, just one</vt:lpstr>
      <vt:lpstr>top 100 main actor gender</vt:lpstr>
      <vt:lpstr>top 100 profit per year</vt:lpstr>
      <vt:lpstr>top 100 rating by title,genre</vt:lpstr>
      <vt:lpstr>top 100 average rating per year</vt:lpstr>
      <vt:lpstr>top 100 movies</vt:lpstr>
      <vt:lpstr>ranked by count as main actors</vt:lpstr>
      <vt:lpstr>pivot table main actors</vt:lpstr>
      <vt:lpstr>main actors movies in years</vt:lpstr>
      <vt:lpstr>how many movies per actor</vt:lpstr>
      <vt:lpstr>actors year count of movie</vt:lpstr>
      <vt:lpstr>working space</vt:lpstr>
      <vt:lpstr>BLS Data Series</vt:lpstr>
      <vt:lpstr>removed non 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Arthi Subramanian</dc:creator>
  <cp:lastModifiedBy>MARCELA SIERZEGA</cp:lastModifiedBy>
  <dcterms:created xsi:type="dcterms:W3CDTF">2023-03-18T19:10:04Z</dcterms:created>
  <dcterms:modified xsi:type="dcterms:W3CDTF">2023-03-26T10:37:54Z</dcterms:modified>
</cp:coreProperties>
</file>